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&#65279;<?xml version="1.0" encoding="utf-8" standalone="yes"?>
<Relationships xmlns="http://schemas.openxmlformats.org/package/2006/relationships">
  <Relationship Id="rId1" Type="http://schemas.openxmlformats.org/officeDocument/2006/relationships/officeDocument" Target="xl/workbook.xml" />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G:\「稼ぐ観光」具体化調査実践モデル事業これまでの取組\完成版\分析ツール\"/>
    </mc:Choice>
  </mc:AlternateContent>
  <bookViews>
    <workbookView xWindow="28680" yWindow="-120" windowWidth="29040" windowHeight="15840"/>
  </bookViews>
  <sheets>
    <sheet name="結果" sheetId="24" r:id="rId1"/>
    <sheet name="結果_フロー図" sheetId="57" state="hidden" r:id="rId2"/>
    <sheet name="結果_ヘッダー" sheetId="55" state="hidden" r:id="rId3"/>
    <sheet name="結果_タイトル" sheetId="41" state="hidden" r:id="rId4"/>
    <sheet name="結果_観光入込客数" sheetId="21" state="hidden" r:id="rId5"/>
    <sheet name="結果_要約" sheetId="23" state="hidden" r:id="rId6"/>
    <sheet name="結果_経済センサス" sheetId="62" state="hidden" r:id="rId7"/>
    <sheet name="結果_生産誘発" sheetId="19" state="hidden" r:id="rId8"/>
    <sheet name="結果_雇用誘発" sheetId="20" state="hidden" r:id="rId9"/>
    <sheet name="結果_自給率" sheetId="22" state="hidden" r:id="rId10"/>
    <sheet name="入力" sheetId="40" r:id="rId11"/>
    <sheet name="入力_シミュレーション" sheetId="60" r:id="rId12"/>
    <sheet name="入力_産業部門の分類" sheetId="51" r:id="rId13"/>
    <sheet name="入力_北海道基本取引表" sheetId="25" r:id="rId14"/>
    <sheet name="入力_北海道投入係数表" sheetId="37" r:id="rId15"/>
    <sheet name="入力_マージン" sheetId="53" r:id="rId16"/>
    <sheet name="計算" sheetId="28" state="hidden" r:id="rId17"/>
    <sheet name="計算_投入係数表_加工" sheetId="15" state="hidden" r:id="rId18"/>
    <sheet name="計算_投入係数表" sheetId="18" state="hidden" r:id="rId19"/>
    <sheet name="計算_基本取引表_調整前" sheetId="11" state="hidden" r:id="rId20"/>
    <sheet name="計算_移輸出入額" sheetId="59" state="hidden" r:id="rId21"/>
    <sheet name="計算_基本取引表" sheetId="61" state="hidden" r:id="rId22"/>
    <sheet name="計算_係数" sheetId="12" state="hidden" r:id="rId23"/>
    <sheet name="計算_移輸入率表" sheetId="17" state="hidden" r:id="rId24"/>
    <sheet name="計算_逆行列係数表" sheetId="5" state="hidden" r:id="rId25"/>
    <sheet name="計算_波及効果" sheetId="1" state="hidden" r:id="rId26"/>
  </sheets>
  <definedNames>
    <definedName name="_スイッチ_SIM_観光消費単価">入力_シミュレーション!$B$27</definedName>
    <definedName name="_スイッチ_SIM_観光入込客数">入力_シミュレーション!$B$5</definedName>
    <definedName name="_スイッチ_SIM_自給率">入力_シミュレーション!$B$277</definedName>
    <definedName name="_スイッチ_観光客属性">入力!$B$295</definedName>
    <definedName name="_スイッチ_建設業">計算_移輸出入額!$BB$5</definedName>
    <definedName name="_スイッチ_消費項目分類方法">入力!$B$287</definedName>
    <definedName name="_元号">入力!$C$7</definedName>
    <definedName name="_元号_最新">入力!$C$725</definedName>
    <definedName name="_元号_前回">入力!$C$726</definedName>
    <definedName name="_元号_北海道基本取引表">入力_北海道基本取引表!$F$1</definedName>
    <definedName name="_雇用_一次_合計">計算_波及効果!$T$128</definedName>
    <definedName name="_雇用_直接_合計">計算_波及効果!$J$128</definedName>
    <definedName name="_雇用_二次_合計">計算_波及効果!$AD$128</definedName>
    <definedName name="_最新年次">入力!$D$725</definedName>
    <definedName name="_市町村">入力!$C$4</definedName>
    <definedName name="_従業者数合計_対象市町村">入力!$C$850</definedName>
    <definedName name="_従業者数合計_北海道">入力!$F$850</definedName>
    <definedName name="_所得_一次_合計">計算_波及効果!$R$128</definedName>
    <definedName name="_所得_総合_合計">計算_波及効果!$AJ$128</definedName>
    <definedName name="_所得_直接_合計">計算_波及効果!$H$128</definedName>
    <definedName name="_所得_二次_合計">計算_波及効果!$AB$128</definedName>
    <definedName name="_生産誘発_一次_合計">計算_波及効果!$P$128</definedName>
    <definedName name="_生産誘発_総合_合計">計算_波及効果!$AH$128</definedName>
    <definedName name="_生産誘発_直接_合計">計算_波及効果!$F$128</definedName>
    <definedName name="_生産誘発_二次_合計">計算_波及効果!$Z$128</definedName>
    <definedName name="_税収_一次_合計">計算_波及効果!$W$128</definedName>
    <definedName name="_税収_直接_合計">計算_波及効果!$M$128</definedName>
    <definedName name="_税収_二次_合計">計算_波及効果!$AG$128</definedName>
    <definedName name="_前回年次">入力!$D$726</definedName>
    <definedName name="_年次">入力!$D$7</definedName>
    <definedName name="_年次_北海道基本取引表">入力_北海道基本取引表!$G$1</definedName>
    <definedName name="_付加価値_一次_合計">計算_波及効果!$Q$128</definedName>
    <definedName name="_付加価値_総合_合計">計算_波及効果!$AI$128</definedName>
    <definedName name="_付加価値_直接_合計">計算_波及効果!$G$128</definedName>
    <definedName name="_付加価値_二次_合計">計算_波及効果!$AA$128</definedName>
    <definedName name="_分類数">入力_産業部門の分類!$C$5</definedName>
    <definedName name="a">入力!$B$295</definedName>
    <definedName name="_xlnm.Print_Area" localSheetId="0">結果!$B$2:$S$51</definedName>
    <definedName name="_xlnm.Print_Area" localSheetId="10">入力!$A$1:$H$978</definedName>
    <definedName name="マージン_分類">入力_マージン!$C$7:$C$126</definedName>
    <definedName name="移輸出額_採用">計算_移輸出入額!$BD$5:$BD$124</definedName>
    <definedName name="移輸入額_採用">計算_移輸出入額!$BE$5:$BE$124</definedName>
    <definedName name="移輸入額_入力">入力!$D$551:$D$670</definedName>
    <definedName name="移輸入率表">OFFSET(計算_移輸入率表!$D$4, 0, 0, _分類数, _分類数)</definedName>
    <definedName name="域内消費誘発" comment="２次生産誘発額の算出に使用。">OFFSET(計算_波及効果!$Y$8, 0, 0, _分類数, 1)</definedName>
    <definedName name="域内生産額_採用">計算_移輸出入額!$BC$5:$BC$124</definedName>
    <definedName name="域内直接効果">OFFSET(計算_波及効果!$F$8, 0, 0, _分類数, 1)</definedName>
    <definedName name="一次波及_域内最終需要">OFFSET(計算_波及効果!$O$8, 0, 0, _分類数, 1)</definedName>
    <definedName name="家族従業者__対象市町村">入力!$E$730:$E$849</definedName>
    <definedName name="回収割合">入力!$G$551:$G$670</definedName>
    <definedName name="回収率下限">入力!$C$549</definedName>
    <definedName name="観光客属性">入力!$B$17:$B$32</definedName>
    <definedName name="観光客属性_消費総額">入力!$D$298:$T$298</definedName>
    <definedName name="観光入込客数">入力!$D$17:$D$32</definedName>
    <definedName name="観光入込客数_SIM">入力_シミュレーション!$C$7:$C$22</definedName>
    <definedName name="観光入込客数_実数かSIMか">計算!$B$549:$C$564</definedName>
    <definedName name="逆行列係数表">OFFSET(計算_逆行列係数表!$D$4, 0, 0, _分類数, _分類数)</definedName>
    <definedName name="個人事業主_対象市町村">入力!$D$730:$D$849</definedName>
    <definedName name="雇用者数">計算!$C$16:$C$135</definedName>
    <definedName name="国内貨物運賃率">計算!$H$418:$H$537</definedName>
    <definedName name="自給率">計算_係数!$D$8:$D$127</definedName>
    <definedName name="自給率シミュレーション">入力_シミュレーション!$C$279:$C$398</definedName>
    <definedName name="需要増加">計算!$G$163:$G$282</definedName>
    <definedName name="従業者数_対象市町村">入力!$C$730:$C$849</definedName>
    <definedName name="従業者数_北海道_最新">入力!$F$730:$F$849</definedName>
    <definedName name="従業者数_北海道_前回">入力!$G$730:$G$849</definedName>
    <definedName name="従業者数比">計算!$E$16:$E$135</definedName>
    <definedName name="商業マージン率">計算!$G$418:$G$537</definedName>
    <definedName name="消費項目_小分類">入力!$B$163:$B$283</definedName>
    <definedName name="消費項目_小分類_振分">入力!$C$425:$C$544</definedName>
    <definedName name="消費項目_大分類">入力!$B$40:$B$159</definedName>
    <definedName name="消費項目_大分類_振分">入力!$C$300:$C$419</definedName>
    <definedName name="消費総額_小分類">入力!$D$425:$T$544</definedName>
    <definedName name="消費総額_大分類">入力!$D$300:$T$419</definedName>
    <definedName name="消費総額合計_小">入力!$D$545:$S$545</definedName>
    <definedName name="消費総額合計_大">入力!$D$420:$S$420</definedName>
    <definedName name="消費単価_小">入力!$D$163:$S$283</definedName>
    <definedName name="消費単価_小_SIM">入力_シミュレーション!$D$153:$S$272</definedName>
    <definedName name="消費単価_大">入力!$D$40:$S$159</definedName>
    <definedName name="消費単価_大_SIM">入力_シミュレーション!$D$30:$S$149</definedName>
    <definedName name="消費単価合計_小">計算!$D$817:$S$817</definedName>
    <definedName name="消費単価合計_大">計算!$D$693:$S$693</definedName>
    <definedName name="振分">入力_産業部門の分類!$J$7:$J$126</definedName>
    <definedName name="生産額_データ">入力!$C$859:$C$978</definedName>
    <definedName name="生産額_出力分類">計算!$C$155:$DR$155</definedName>
    <definedName name="生産額_中分類">計算!$C$148:$DR$148</definedName>
    <definedName name="生産額_北海道_出力分類">計算!$C$154:$DR$154</definedName>
    <definedName name="粗付加価値_雇用者所得">計算_基本取引表!$D$126:$DS$126</definedName>
    <definedName name="粗付加価値部門計">計算_基本取引表!$D$132:$DS$132</definedName>
    <definedName name="属性のカテゴリ">入力!$C$17:$C$32</definedName>
    <definedName name="投入係数表_統合">OFFSET(計算_投入係数表!$D$143, 0, 0, _分類数, _分類数)</definedName>
    <definedName name="特殊処理">入力_産業部門の分類!$D$7:$D$126</definedName>
    <definedName name="特殊処理_直接効果">入力_産業部門の分類!$E$7:$E$126</definedName>
    <definedName name="内生部門">計算_基本取引表_調整前!$D$4:$DS$123</definedName>
    <definedName name="年間変化率">計算!$D$16:$D$135</definedName>
    <definedName name="波及効果項目">計算_波及効果!$B$5:$AO$5</definedName>
    <definedName name="波及効果表">計算_波及効果!$C$8:$AL$127</definedName>
    <definedName name="分類_出力">入力_産業部門の分類!$C$7:$C$126</definedName>
    <definedName name="分類_中分類">入力_産業部門の分類!$I$7:$I$126</definedName>
    <definedName name="列分類振分">計算!$C$147:$DR$147</definedName>
  </definedNames>
  <calcPr calcId="162913" refMode="R1C1"/>
</workbook>
</file>

<file path=xl/calcChain.xml><?xml version="1.0" encoding="utf-8"?>
<calcChain xmlns="http://schemas.openxmlformats.org/spreadsheetml/2006/main">
  <c r="C283" i="22" l="1"/>
  <c r="DW141" i="11" l="1"/>
  <c r="DV141" i="11"/>
  <c r="AU127" i="59"/>
  <c r="AK128" i="59" a="1"/>
  <c r="AU128" i="59" a="1"/>
  <c r="AK127" i="59"/>
  <c r="AK128" i="59" l="1"/>
  <c r="AU128" i="59"/>
  <c r="E2" i="55" l="1"/>
  <c r="D2" i="55"/>
  <c r="C2" i="55"/>
  <c r="C5" i="62" l="1"/>
  <c r="C6" i="62"/>
  <c r="C7" i="62"/>
  <c r="C8" i="62"/>
  <c r="C9" i="62"/>
  <c r="C10" i="62"/>
  <c r="C11" i="62"/>
  <c r="C12" i="62"/>
  <c r="C13" i="62"/>
  <c r="C14" i="62"/>
  <c r="C15" i="62"/>
  <c r="C16" i="62"/>
  <c r="C4" i="62"/>
  <c r="B3" i="62"/>
  <c r="C857" i="40" l="1"/>
  <c r="D142" i="28" l="1"/>
  <c r="C142" i="28" s="1"/>
  <c r="D9" i="28"/>
  <c r="C9" i="28" s="1"/>
  <c r="D8" i="28"/>
  <c r="C8" i="28" s="1"/>
  <c r="D4" i="28"/>
  <c r="C4" i="28" s="1"/>
  <c r="C549" i="28" l="1" a="1"/>
  <c r="C549" i="28" s="1"/>
  <c r="C564" i="28" l="1"/>
  <c r="C556" i="28"/>
  <c r="C563" i="28"/>
  <c r="C555" i="28"/>
  <c r="C562" i="28"/>
  <c r="C554" i="28"/>
  <c r="C561" i="28"/>
  <c r="C553" i="28"/>
  <c r="C560" i="28"/>
  <c r="C552" i="28"/>
  <c r="C559" i="28"/>
  <c r="C551" i="28"/>
  <c r="C558" i="28"/>
  <c r="C550" i="28"/>
  <c r="C557" i="28"/>
  <c r="C149" i="60"/>
  <c r="C148" i="60"/>
  <c r="C147" i="60"/>
  <c r="C146" i="60"/>
  <c r="C145" i="60"/>
  <c r="C144" i="60"/>
  <c r="C143" i="60"/>
  <c r="C142" i="60"/>
  <c r="C141" i="60"/>
  <c r="C140" i="60"/>
  <c r="C139" i="60"/>
  <c r="C138" i="60"/>
  <c r="C137" i="60"/>
  <c r="C136" i="60"/>
  <c r="C135" i="60"/>
  <c r="C134" i="60"/>
  <c r="C133" i="60"/>
  <c r="C132" i="60"/>
  <c r="C131" i="60"/>
  <c r="C130" i="60"/>
  <c r="C129" i="60"/>
  <c r="C128" i="60"/>
  <c r="C127" i="60"/>
  <c r="C126" i="60"/>
  <c r="C125" i="60"/>
  <c r="C124" i="60"/>
  <c r="C123" i="60"/>
  <c r="C122" i="60"/>
  <c r="C121" i="60"/>
  <c r="C120" i="60"/>
  <c r="C119" i="60"/>
  <c r="C118" i="60"/>
  <c r="C117" i="60"/>
  <c r="C116" i="60"/>
  <c r="C115" i="60"/>
  <c r="C114" i="60"/>
  <c r="C113" i="60"/>
  <c r="C112" i="60"/>
  <c r="C111" i="60"/>
  <c r="C110" i="60"/>
  <c r="C109" i="60"/>
  <c r="C108" i="60"/>
  <c r="C107" i="60"/>
  <c r="C106" i="60"/>
  <c r="C105" i="60"/>
  <c r="C104" i="60"/>
  <c r="C103" i="60"/>
  <c r="C102" i="60"/>
  <c r="C101" i="60"/>
  <c r="C100" i="60"/>
  <c r="C99" i="60"/>
  <c r="C98" i="60"/>
  <c r="C97" i="60"/>
  <c r="C96" i="60"/>
  <c r="C95" i="60"/>
  <c r="C94" i="60"/>
  <c r="C93" i="60"/>
  <c r="C92" i="60"/>
  <c r="C91" i="60"/>
  <c r="C90" i="60"/>
  <c r="C89" i="60"/>
  <c r="C88" i="60"/>
  <c r="C87" i="60"/>
  <c r="C86" i="60"/>
  <c r="C85" i="60"/>
  <c r="C84" i="60"/>
  <c r="C83" i="60"/>
  <c r="C82" i="60"/>
  <c r="C81" i="60"/>
  <c r="C80" i="60"/>
  <c r="C79" i="60"/>
  <c r="C78" i="60"/>
  <c r="C77" i="60"/>
  <c r="C76" i="60"/>
  <c r="C75" i="60"/>
  <c r="C74" i="60"/>
  <c r="C73" i="60"/>
  <c r="C72" i="60"/>
  <c r="C71" i="60"/>
  <c r="C70" i="60"/>
  <c r="C69" i="60"/>
  <c r="C68" i="60"/>
  <c r="C67" i="60"/>
  <c r="C66" i="60"/>
  <c r="C65" i="60"/>
  <c r="C64" i="60"/>
  <c r="C63" i="60"/>
  <c r="C62" i="60"/>
  <c r="C61" i="60"/>
  <c r="C60" i="60"/>
  <c r="C59" i="60"/>
  <c r="C58" i="60"/>
  <c r="C57" i="60"/>
  <c r="C56" i="60"/>
  <c r="C55" i="60"/>
  <c r="C54" i="60"/>
  <c r="C53" i="60"/>
  <c r="C52" i="60"/>
  <c r="C51" i="60"/>
  <c r="C50" i="60"/>
  <c r="C49" i="60"/>
  <c r="C48" i="60"/>
  <c r="C47" i="60"/>
  <c r="C46" i="60"/>
  <c r="C45" i="60"/>
  <c r="C44" i="60"/>
  <c r="C43" i="60"/>
  <c r="C42" i="60"/>
  <c r="C41" i="60"/>
  <c r="C40" i="60"/>
  <c r="C39" i="60"/>
  <c r="C38" i="60"/>
  <c r="C37" i="60"/>
  <c r="C36" i="60"/>
  <c r="C35" i="60"/>
  <c r="C34" i="60"/>
  <c r="C33" i="60"/>
  <c r="C32" i="60"/>
  <c r="C31" i="60"/>
  <c r="C30" i="60"/>
  <c r="C153" i="28" l="1" a="1"/>
  <c r="C153" i="28" s="1"/>
  <c r="I7" i="53" a="1"/>
  <c r="I7" i="53" s="1"/>
  <c r="DV153" i="28" a="1"/>
  <c r="DU153" i="28"/>
  <c r="DV153" i="28" l="1"/>
  <c r="DR153" i="28"/>
  <c r="DJ153" i="28"/>
  <c r="DB153" i="28"/>
  <c r="CT153" i="28"/>
  <c r="CL153" i="28"/>
  <c r="CD153" i="28"/>
  <c r="BV153" i="28"/>
  <c r="BN153" i="28"/>
  <c r="BF153" i="28"/>
  <c r="AX153" i="28"/>
  <c r="AP153" i="28"/>
  <c r="AH153" i="28"/>
  <c r="Z153" i="28"/>
  <c r="R153" i="28"/>
  <c r="J153" i="28"/>
  <c r="DQ153" i="28"/>
  <c r="DI153" i="28"/>
  <c r="DA153" i="28"/>
  <c r="CS153" i="28"/>
  <c r="CK153" i="28"/>
  <c r="CC153" i="28"/>
  <c r="BU153" i="28"/>
  <c r="BM153" i="28"/>
  <c r="BE153" i="28"/>
  <c r="AW153" i="28"/>
  <c r="AO153" i="28"/>
  <c r="AG153" i="28"/>
  <c r="Y153" i="28"/>
  <c r="Q153" i="28"/>
  <c r="I153" i="28"/>
  <c r="DP153" i="28"/>
  <c r="DH153" i="28"/>
  <c r="CZ153" i="28"/>
  <c r="CR153" i="28"/>
  <c r="CJ153" i="28"/>
  <c r="CB153" i="28"/>
  <c r="BT153" i="28"/>
  <c r="BL153" i="28"/>
  <c r="BD153" i="28"/>
  <c r="AV153" i="28"/>
  <c r="AN153" i="28"/>
  <c r="AF153" i="28"/>
  <c r="X153" i="28"/>
  <c r="P153" i="28"/>
  <c r="H153" i="28"/>
  <c r="DO153" i="28"/>
  <c r="DG153" i="28"/>
  <c r="CY153" i="28"/>
  <c r="CQ153" i="28"/>
  <c r="CI153" i="28"/>
  <c r="CA153" i="28"/>
  <c r="BS153" i="28"/>
  <c r="BK153" i="28"/>
  <c r="BC153" i="28"/>
  <c r="AU153" i="28"/>
  <c r="AM153" i="28"/>
  <c r="AE153" i="28"/>
  <c r="W153" i="28"/>
  <c r="O153" i="28"/>
  <c r="G153" i="28"/>
  <c r="DN153" i="28"/>
  <c r="DF153" i="28"/>
  <c r="CX153" i="28"/>
  <c r="CP153" i="28"/>
  <c r="CH153" i="28"/>
  <c r="BZ153" i="28"/>
  <c r="BR153" i="28"/>
  <c r="BJ153" i="28"/>
  <c r="BB153" i="28"/>
  <c r="AT153" i="28"/>
  <c r="AL153" i="28"/>
  <c r="AD153" i="28"/>
  <c r="V153" i="28"/>
  <c r="N153" i="28"/>
  <c r="F153" i="28"/>
  <c r="DM153" i="28"/>
  <c r="DE153" i="28"/>
  <c r="CW153" i="28"/>
  <c r="CO153" i="28"/>
  <c r="CG153" i="28"/>
  <c r="BY153" i="28"/>
  <c r="BQ153" i="28"/>
  <c r="BI153" i="28"/>
  <c r="BA153" i="28"/>
  <c r="AS153" i="28"/>
  <c r="AK153" i="28"/>
  <c r="AC153" i="28"/>
  <c r="U153" i="28"/>
  <c r="M153" i="28"/>
  <c r="E153" i="28"/>
  <c r="DL153" i="28"/>
  <c r="DD153" i="28"/>
  <c r="CV153" i="28"/>
  <c r="CN153" i="28"/>
  <c r="CF153" i="28"/>
  <c r="BX153" i="28"/>
  <c r="BP153" i="28"/>
  <c r="BH153" i="28"/>
  <c r="AZ153" i="28"/>
  <c r="AR153" i="28"/>
  <c r="AJ153" i="28"/>
  <c r="AB153" i="28"/>
  <c r="T153" i="28"/>
  <c r="L153" i="28"/>
  <c r="D153" i="28"/>
  <c r="DK153" i="28"/>
  <c r="DC153" i="28"/>
  <c r="CU153" i="28"/>
  <c r="CM153" i="28"/>
  <c r="CE153" i="28"/>
  <c r="BW153" i="28"/>
  <c r="BO153" i="28"/>
  <c r="BG153" i="28"/>
  <c r="AY153" i="28"/>
  <c r="AQ153" i="28"/>
  <c r="AI153" i="28"/>
  <c r="AA153" i="28"/>
  <c r="S153" i="28"/>
  <c r="K153" i="28"/>
  <c r="I122" i="53"/>
  <c r="I106" i="53"/>
  <c r="I90" i="53"/>
  <c r="I74" i="53"/>
  <c r="I50" i="53"/>
  <c r="I18" i="53"/>
  <c r="I126" i="53"/>
  <c r="I118" i="53"/>
  <c r="I110" i="53"/>
  <c r="I102" i="53"/>
  <c r="I94" i="53"/>
  <c r="I86" i="53"/>
  <c r="I78" i="53"/>
  <c r="I70" i="53"/>
  <c r="I62" i="53"/>
  <c r="I54" i="53"/>
  <c r="I46" i="53"/>
  <c r="I38" i="53"/>
  <c r="I30" i="53"/>
  <c r="I22" i="53"/>
  <c r="I14" i="53"/>
  <c r="I125" i="53"/>
  <c r="I117" i="53"/>
  <c r="I109" i="53"/>
  <c r="I101" i="53"/>
  <c r="I93" i="53"/>
  <c r="I85" i="53"/>
  <c r="I77" i="53"/>
  <c r="I69" i="53"/>
  <c r="I61" i="53"/>
  <c r="I53" i="53"/>
  <c r="I45" i="53"/>
  <c r="I37" i="53"/>
  <c r="I29" i="53"/>
  <c r="I21" i="53"/>
  <c r="I13" i="53"/>
  <c r="I124" i="53"/>
  <c r="I116" i="53"/>
  <c r="I108" i="53"/>
  <c r="I100" i="53"/>
  <c r="I92" i="53"/>
  <c r="I84" i="53"/>
  <c r="I76" i="53"/>
  <c r="I68" i="53"/>
  <c r="I60" i="53"/>
  <c r="I52" i="53"/>
  <c r="I44" i="53"/>
  <c r="I36" i="53"/>
  <c r="I28" i="53"/>
  <c r="I20" i="53"/>
  <c r="I12" i="53"/>
  <c r="I123" i="53"/>
  <c r="I115" i="53"/>
  <c r="I107" i="53"/>
  <c r="I99" i="53"/>
  <c r="I91" i="53"/>
  <c r="I83" i="53"/>
  <c r="I75" i="53"/>
  <c r="I67" i="53"/>
  <c r="I59" i="53"/>
  <c r="I51" i="53"/>
  <c r="I43" i="53"/>
  <c r="I35" i="53"/>
  <c r="I27" i="53"/>
  <c r="I19" i="53"/>
  <c r="I11" i="53"/>
  <c r="I114" i="53"/>
  <c r="I98" i="53"/>
  <c r="I82" i="53"/>
  <c r="I66" i="53"/>
  <c r="I58" i="53"/>
  <c r="I42" i="53"/>
  <c r="I34" i="53"/>
  <c r="I26" i="53"/>
  <c r="I10" i="53"/>
  <c r="I121" i="53"/>
  <c r="I113" i="53"/>
  <c r="I105" i="53"/>
  <c r="I97" i="53"/>
  <c r="I89" i="53"/>
  <c r="I81" i="53"/>
  <c r="I73" i="53"/>
  <c r="I65" i="53"/>
  <c r="I57" i="53"/>
  <c r="I49" i="53"/>
  <c r="I41" i="53"/>
  <c r="I33" i="53"/>
  <c r="I25" i="53"/>
  <c r="I17" i="53"/>
  <c r="I9" i="53"/>
  <c r="I120" i="53"/>
  <c r="I112" i="53"/>
  <c r="I104" i="53"/>
  <c r="I96" i="53"/>
  <c r="I88" i="53"/>
  <c r="I80" i="53"/>
  <c r="I72" i="53"/>
  <c r="I64" i="53"/>
  <c r="I56" i="53"/>
  <c r="I48" i="53"/>
  <c r="I40" i="53"/>
  <c r="I32" i="53"/>
  <c r="I24" i="53"/>
  <c r="I16" i="53"/>
  <c r="I8" i="53"/>
  <c r="I119" i="53"/>
  <c r="I111" i="53"/>
  <c r="I103" i="53"/>
  <c r="I95" i="53"/>
  <c r="I87" i="53"/>
  <c r="I79" i="53"/>
  <c r="I71" i="53"/>
  <c r="I63" i="53"/>
  <c r="I55" i="53"/>
  <c r="I47" i="53"/>
  <c r="I39" i="53"/>
  <c r="I31" i="53"/>
  <c r="I23" i="53"/>
  <c r="I15" i="53"/>
  <c r="B153" i="60" l="1" a="1"/>
  <c r="B153" i="60" s="1"/>
  <c r="B30" i="60" a="1"/>
  <c r="B33" i="60" s="1"/>
  <c r="B7" i="60" a="1"/>
  <c r="B7" i="60" s="1"/>
  <c r="B255" i="60" l="1"/>
  <c r="B232" i="60"/>
  <c r="B200" i="60"/>
  <c r="B168" i="60"/>
  <c r="B272" i="60"/>
  <c r="B263" i="60"/>
  <c r="B254" i="60"/>
  <c r="B240" i="60"/>
  <c r="B231" i="60"/>
  <c r="B215" i="60"/>
  <c r="B199" i="60"/>
  <c r="B183" i="60"/>
  <c r="B167" i="60"/>
  <c r="B270" i="60"/>
  <c r="B256" i="60"/>
  <c r="B247" i="60"/>
  <c r="B223" i="60"/>
  <c r="B207" i="60"/>
  <c r="B175" i="60"/>
  <c r="B264" i="60"/>
  <c r="B246" i="60"/>
  <c r="B216" i="60"/>
  <c r="B184" i="60"/>
  <c r="B271" i="60"/>
  <c r="B262" i="60"/>
  <c r="B248" i="60"/>
  <c r="B239" i="60"/>
  <c r="B224" i="60"/>
  <c r="B208" i="60"/>
  <c r="B192" i="60"/>
  <c r="B176" i="60"/>
  <c r="B160" i="60"/>
  <c r="B238" i="60"/>
  <c r="B191" i="60"/>
  <c r="B159" i="60"/>
  <c r="B230" i="60"/>
  <c r="B222" i="60"/>
  <c r="B214" i="60"/>
  <c r="B206" i="60"/>
  <c r="B198" i="60"/>
  <c r="B190" i="60"/>
  <c r="B182" i="60"/>
  <c r="B174" i="60"/>
  <c r="B166" i="60"/>
  <c r="B158" i="60"/>
  <c r="B269" i="60"/>
  <c r="B261" i="60"/>
  <c r="B253" i="60"/>
  <c r="B245" i="60"/>
  <c r="B237" i="60"/>
  <c r="B229" i="60"/>
  <c r="B221" i="60"/>
  <c r="B213" i="60"/>
  <c r="B205" i="60"/>
  <c r="B197" i="60"/>
  <c r="B189" i="60"/>
  <c r="B181" i="60"/>
  <c r="B173" i="60"/>
  <c r="B165" i="60"/>
  <c r="B157" i="60"/>
  <c r="B268" i="60"/>
  <c r="B260" i="60"/>
  <c r="B252" i="60"/>
  <c r="B244" i="60"/>
  <c r="B236" i="60"/>
  <c r="B228" i="60"/>
  <c r="B220" i="60"/>
  <c r="B212" i="60"/>
  <c r="B204" i="60"/>
  <c r="B196" i="60"/>
  <c r="B188" i="60"/>
  <c r="B180" i="60"/>
  <c r="B172" i="60"/>
  <c r="B164" i="60"/>
  <c r="B156" i="60"/>
  <c r="B267" i="60"/>
  <c r="B259" i="60"/>
  <c r="B251" i="60"/>
  <c r="B243" i="60"/>
  <c r="B235" i="60"/>
  <c r="B227" i="60"/>
  <c r="B219" i="60"/>
  <c r="B211" i="60"/>
  <c r="B203" i="60"/>
  <c r="B195" i="60"/>
  <c r="B187" i="60"/>
  <c r="B179" i="60"/>
  <c r="B171" i="60"/>
  <c r="B163" i="60"/>
  <c r="B155" i="60"/>
  <c r="B266" i="60"/>
  <c r="B258" i="60"/>
  <c r="B250" i="60"/>
  <c r="B242" i="60"/>
  <c r="B234" i="60"/>
  <c r="B226" i="60"/>
  <c r="B218" i="60"/>
  <c r="B210" i="60"/>
  <c r="B202" i="60"/>
  <c r="B194" i="60"/>
  <c r="B186" i="60"/>
  <c r="B178" i="60"/>
  <c r="B170" i="60"/>
  <c r="B162" i="60"/>
  <c r="B154" i="60"/>
  <c r="B265" i="60"/>
  <c r="B257" i="60"/>
  <c r="B249" i="60"/>
  <c r="B241" i="60"/>
  <c r="B233" i="60"/>
  <c r="B225" i="60"/>
  <c r="B217" i="60"/>
  <c r="B209" i="60"/>
  <c r="B201" i="60"/>
  <c r="B193" i="60"/>
  <c r="B185" i="60"/>
  <c r="B177" i="60"/>
  <c r="B169" i="60"/>
  <c r="B161" i="60"/>
  <c r="B144" i="60"/>
  <c r="B128" i="60"/>
  <c r="B112" i="60"/>
  <c r="B96" i="60"/>
  <c r="B80" i="60"/>
  <c r="B64" i="60"/>
  <c r="B48" i="60"/>
  <c r="B32" i="60"/>
  <c r="B143" i="60"/>
  <c r="B127" i="60"/>
  <c r="B111" i="60"/>
  <c r="B95" i="60"/>
  <c r="B79" i="60"/>
  <c r="B63" i="60"/>
  <c r="B55" i="60"/>
  <c r="B47" i="60"/>
  <c r="B31" i="60"/>
  <c r="B142" i="60"/>
  <c r="B126" i="60"/>
  <c r="B110" i="60"/>
  <c r="B94" i="60"/>
  <c r="B78" i="60"/>
  <c r="B62" i="60"/>
  <c r="B46" i="60"/>
  <c r="B30" i="60"/>
  <c r="B149" i="60"/>
  <c r="B133" i="60"/>
  <c r="B117" i="60"/>
  <c r="B101" i="60"/>
  <c r="B85" i="60"/>
  <c r="B69" i="60"/>
  <c r="B53" i="60"/>
  <c r="B45" i="60"/>
  <c r="B148" i="60"/>
  <c r="B132" i="60"/>
  <c r="B116" i="60"/>
  <c r="B100" i="60"/>
  <c r="B84" i="60"/>
  <c r="B68" i="60"/>
  <c r="B52" i="60"/>
  <c r="B36" i="60"/>
  <c r="B139" i="60"/>
  <c r="B123" i="60"/>
  <c r="B107" i="60"/>
  <c r="B91" i="60"/>
  <c r="B75" i="60"/>
  <c r="B43" i="60"/>
  <c r="B130" i="60"/>
  <c r="B90" i="60"/>
  <c r="B58" i="60"/>
  <c r="B34" i="60"/>
  <c r="B136" i="60"/>
  <c r="B120" i="60"/>
  <c r="B104" i="60"/>
  <c r="B88" i="60"/>
  <c r="B72" i="60"/>
  <c r="B56" i="60"/>
  <c r="B40" i="60"/>
  <c r="B135" i="60"/>
  <c r="B119" i="60"/>
  <c r="B103" i="60"/>
  <c r="B87" i="60"/>
  <c r="B71" i="60"/>
  <c r="B39" i="60"/>
  <c r="B134" i="60"/>
  <c r="B118" i="60"/>
  <c r="B102" i="60"/>
  <c r="B86" i="60"/>
  <c r="B70" i="60"/>
  <c r="B54" i="60"/>
  <c r="B38" i="60"/>
  <c r="B141" i="60"/>
  <c r="B125" i="60"/>
  <c r="B109" i="60"/>
  <c r="B93" i="60"/>
  <c r="B77" i="60"/>
  <c r="B61" i="60"/>
  <c r="B37" i="60"/>
  <c r="B140" i="60"/>
  <c r="B124" i="60"/>
  <c r="B108" i="60"/>
  <c r="B92" i="60"/>
  <c r="B76" i="60"/>
  <c r="B60" i="60"/>
  <c r="B44" i="60"/>
  <c r="B147" i="60"/>
  <c r="B131" i="60"/>
  <c r="B115" i="60"/>
  <c r="B99" i="60"/>
  <c r="B83" i="60"/>
  <c r="B67" i="60"/>
  <c r="B59" i="60"/>
  <c r="B51" i="60"/>
  <c r="B35" i="60"/>
  <c r="B146" i="60"/>
  <c r="B138" i="60"/>
  <c r="B122" i="60"/>
  <c r="B114" i="60"/>
  <c r="B106" i="60"/>
  <c r="B98" i="60"/>
  <c r="B82" i="60"/>
  <c r="B74" i="60"/>
  <c r="B66" i="60"/>
  <c r="B50" i="60"/>
  <c r="B42" i="60"/>
  <c r="B145" i="60"/>
  <c r="B137" i="60"/>
  <c r="B129" i="60"/>
  <c r="B121" i="60"/>
  <c r="B113" i="60"/>
  <c r="B105" i="60"/>
  <c r="B97" i="60"/>
  <c r="B89" i="60"/>
  <c r="B81" i="60"/>
  <c r="B73" i="60"/>
  <c r="B65" i="60"/>
  <c r="B57" i="60"/>
  <c r="B49" i="60"/>
  <c r="B41" i="60"/>
  <c r="B21" i="60"/>
  <c r="B13" i="60"/>
  <c r="B20" i="60"/>
  <c r="B12" i="60"/>
  <c r="B19" i="60"/>
  <c r="B11" i="60"/>
  <c r="B18" i="60"/>
  <c r="B10" i="60"/>
  <c r="B22" i="60"/>
  <c r="B14" i="60"/>
  <c r="B17" i="60"/>
  <c r="B9" i="60"/>
  <c r="B16" i="60"/>
  <c r="B8" i="60"/>
  <c r="B15" i="60"/>
  <c r="B823" i="28"/>
  <c r="T423" i="40" l="1"/>
  <c r="T298" i="40"/>
  <c r="B826" i="28" l="1" a="1"/>
  <c r="B827" i="28" s="1"/>
  <c r="C826" i="28" a="1"/>
  <c r="C826" i="28" s="1"/>
  <c r="C830" i="28" l="1"/>
  <c r="C841" i="28"/>
  <c r="C828" i="28"/>
  <c r="C839" i="28"/>
  <c r="C834" i="28"/>
  <c r="C833" i="28"/>
  <c r="C831" i="28"/>
  <c r="C838" i="28"/>
  <c r="B826" i="28"/>
  <c r="C836" i="28"/>
  <c r="B836" i="28"/>
  <c r="B828" i="28"/>
  <c r="C837" i="28"/>
  <c r="B834" i="28"/>
  <c r="C829" i="28"/>
  <c r="C840" i="28"/>
  <c r="B837" i="28"/>
  <c r="C832" i="28"/>
  <c r="B829" i="28"/>
  <c r="B840" i="28"/>
  <c r="C835" i="28"/>
  <c r="B832" i="28"/>
  <c r="C827" i="28"/>
  <c r="B838" i="28"/>
  <c r="B830" i="28"/>
  <c r="B841" i="28"/>
  <c r="B833" i="28"/>
  <c r="B839" i="28"/>
  <c r="B831" i="28"/>
  <c r="B835" i="28"/>
  <c r="D424" i="40" a="1"/>
  <c r="D424" i="40" s="1"/>
  <c r="D299" i="40" a="1"/>
  <c r="E299" i="40" s="1"/>
  <c r="S299" i="40" l="1"/>
  <c r="L299" i="40"/>
  <c r="K299" i="40"/>
  <c r="D299" i="40"/>
  <c r="I424" i="40"/>
  <c r="P424" i="40"/>
  <c r="O424" i="40"/>
  <c r="N424" i="40"/>
  <c r="F424" i="40"/>
  <c r="M424" i="40"/>
  <c r="E424" i="40"/>
  <c r="S424" i="40"/>
  <c r="K424" i="40"/>
  <c r="R424" i="40"/>
  <c r="J424" i="40"/>
  <c r="Q424" i="40"/>
  <c r="H424" i="40"/>
  <c r="G424" i="40"/>
  <c r="L424" i="40"/>
  <c r="R299" i="40"/>
  <c r="J299" i="40"/>
  <c r="Q299" i="40"/>
  <c r="I299" i="40"/>
  <c r="P299" i="40"/>
  <c r="H299" i="40"/>
  <c r="O299" i="40"/>
  <c r="G299" i="40"/>
  <c r="N299" i="40"/>
  <c r="F299" i="40"/>
  <c r="M299" i="40"/>
  <c r="B697" i="28" a="1"/>
  <c r="B814" i="28" s="1"/>
  <c r="D697" i="28" a="1"/>
  <c r="O737" i="28" s="1"/>
  <c r="B818" i="28"/>
  <c r="Q694" i="28"/>
  <c r="R694" i="28"/>
  <c r="S819" i="28" a="1"/>
  <c r="N694" i="28"/>
  <c r="F694" i="28"/>
  <c r="R819" i="28" a="1"/>
  <c r="D695" i="28" a="1"/>
  <c r="M694" i="28"/>
  <c r="I818" i="28"/>
  <c r="H818" i="28"/>
  <c r="E819" i="28" a="1"/>
  <c r="M819" i="28" a="1"/>
  <c r="D694" i="28"/>
  <c r="O694" i="28"/>
  <c r="S818" i="28"/>
  <c r="S694" i="28"/>
  <c r="B819" i="28" a="1"/>
  <c r="J818" i="28"/>
  <c r="G819" i="28" a="1"/>
  <c r="L818" i="28"/>
  <c r="P819" i="28" a="1"/>
  <c r="H819" i="28" a="1"/>
  <c r="N818" i="28"/>
  <c r="R818" i="28"/>
  <c r="K694" i="28"/>
  <c r="L694" i="28"/>
  <c r="J819" i="28" a="1"/>
  <c r="N819" i="28" a="1"/>
  <c r="D818" i="28"/>
  <c r="P694" i="28"/>
  <c r="J694" i="28"/>
  <c r="L819" i="28" a="1"/>
  <c r="P818" i="28"/>
  <c r="F818" i="28"/>
  <c r="G818" i="28"/>
  <c r="Q819" i="28" a="1"/>
  <c r="D819" i="28" a="1"/>
  <c r="I694" i="28"/>
  <c r="I819" i="28" a="1"/>
  <c r="H694" i="28"/>
  <c r="M818" i="28"/>
  <c r="G694" i="28"/>
  <c r="O818" i="28"/>
  <c r="Q818" i="28"/>
  <c r="E818" i="28"/>
  <c r="F819" i="28" a="1"/>
  <c r="E694" i="28"/>
  <c r="K818" i="28"/>
  <c r="K819" i="28" a="1"/>
  <c r="O819" i="28" a="1"/>
  <c r="B758" i="28" l="1"/>
  <c r="B734" i="28"/>
  <c r="B728" i="28"/>
  <c r="B708" i="28"/>
  <c r="B736" i="28"/>
  <c r="B704" i="28"/>
  <c r="B779" i="28"/>
  <c r="B703" i="28"/>
  <c r="B776" i="28"/>
  <c r="B756" i="28"/>
  <c r="B702" i="28"/>
  <c r="B810" i="28"/>
  <c r="B744" i="28"/>
  <c r="B699" i="28"/>
  <c r="B799" i="28"/>
  <c r="B803" i="28"/>
  <c r="B800" i="28"/>
  <c r="B774" i="28"/>
  <c r="B724" i="28"/>
  <c r="B760" i="28"/>
  <c r="B723" i="28"/>
  <c r="M815" i="28"/>
  <c r="F814" i="28"/>
  <c r="D813" i="28"/>
  <c r="N807" i="28"/>
  <c r="B784" i="28"/>
  <c r="B752" i="28"/>
  <c r="B719" i="28"/>
  <c r="G805" i="28"/>
  <c r="B782" i="28"/>
  <c r="B746" i="28"/>
  <c r="B710" i="28"/>
  <c r="F811" i="28"/>
  <c r="G809" i="28"/>
  <c r="N800" i="28"/>
  <c r="N802" i="28"/>
  <c r="D798" i="28"/>
  <c r="K793" i="28"/>
  <c r="R788" i="28"/>
  <c r="I784" i="28"/>
  <c r="O779" i="28"/>
  <c r="F777" i="28"/>
  <c r="G770" i="28"/>
  <c r="R760" i="28"/>
  <c r="L815" i="28"/>
  <c r="L812" i="28"/>
  <c r="F809" i="28"/>
  <c r="F805" i="28"/>
  <c r="S799" i="28"/>
  <c r="J795" i="28"/>
  <c r="E791" i="28"/>
  <c r="G786" i="28"/>
  <c r="N781" i="28"/>
  <c r="D777" i="28"/>
  <c r="S769" i="28"/>
  <c r="K766" i="28"/>
  <c r="I752" i="28"/>
  <c r="F815" i="28"/>
  <c r="K812" i="28"/>
  <c r="D809" i="28"/>
  <c r="K804" i="28"/>
  <c r="R799" i="28"/>
  <c r="H795" i="28"/>
  <c r="M790" i="28"/>
  <c r="S785" i="28"/>
  <c r="L781" i="28"/>
  <c r="J776" i="28"/>
  <c r="O765" i="28"/>
  <c r="G759" i="28"/>
  <c r="I710" i="28"/>
  <c r="L816" i="28"/>
  <c r="N813" i="28"/>
  <c r="K810" i="28"/>
  <c r="P806" i="28"/>
  <c r="P801" i="28"/>
  <c r="G797" i="28"/>
  <c r="N792" i="28"/>
  <c r="R787" i="28"/>
  <c r="I783" i="28"/>
  <c r="R778" i="28"/>
  <c r="N772" i="28"/>
  <c r="N765" i="28"/>
  <c r="O748" i="28"/>
  <c r="Q706" i="28"/>
  <c r="F816" i="28"/>
  <c r="M813" i="28"/>
  <c r="J810" i="28"/>
  <c r="F806" i="28"/>
  <c r="L801" i="28"/>
  <c r="F797" i="28"/>
  <c r="S791" i="28"/>
  <c r="Q787" i="28"/>
  <c r="G783" i="28"/>
  <c r="G778" i="28"/>
  <c r="N764" i="28"/>
  <c r="O744" i="28"/>
  <c r="B795" i="28"/>
  <c r="B772" i="28"/>
  <c r="E816" i="28"/>
  <c r="N814" i="28"/>
  <c r="L813" i="28"/>
  <c r="P811" i="28"/>
  <c r="R809" i="28"/>
  <c r="J808" i="28"/>
  <c r="D806" i="28"/>
  <c r="K803" i="28"/>
  <c r="K801" i="28"/>
  <c r="R798" i="28"/>
  <c r="K796" i="28"/>
  <c r="K794" i="28"/>
  <c r="R791" i="28"/>
  <c r="O789" i="28"/>
  <c r="O787" i="28"/>
  <c r="F785" i="28"/>
  <c r="L782" i="28"/>
  <c r="L780" i="28"/>
  <c r="S777" i="28"/>
  <c r="I775" i="28"/>
  <c r="Q771" i="28"/>
  <c r="I768" i="28"/>
  <c r="F764" i="28"/>
  <c r="F757" i="28"/>
  <c r="M744" i="28"/>
  <c r="B816" i="28"/>
  <c r="B794" i="28"/>
  <c r="B766" i="28"/>
  <c r="B742" i="28"/>
  <c r="B718" i="28"/>
  <c r="D816" i="28"/>
  <c r="M814" i="28"/>
  <c r="F813" i="28"/>
  <c r="O811" i="28"/>
  <c r="P809" i="28"/>
  <c r="R807" i="28"/>
  <c r="S805" i="28"/>
  <c r="J803" i="28"/>
  <c r="P800" i="28"/>
  <c r="P798" i="28"/>
  <c r="G796" i="28"/>
  <c r="P793" i="28"/>
  <c r="Q791" i="28"/>
  <c r="N789" i="28"/>
  <c r="D787" i="28"/>
  <c r="D785" i="28"/>
  <c r="K782" i="28"/>
  <c r="R779" i="28"/>
  <c r="R777" i="28"/>
  <c r="L774" i="28"/>
  <c r="D771" i="28"/>
  <c r="L767" i="28"/>
  <c r="N762" i="28"/>
  <c r="N755" i="28"/>
  <c r="K739" i="28"/>
  <c r="B815" i="28"/>
  <c r="B790" i="28"/>
  <c r="B762" i="28"/>
  <c r="B739" i="28"/>
  <c r="B715" i="28"/>
  <c r="K795" i="28"/>
  <c r="F791" i="28"/>
  <c r="R786" i="28"/>
  <c r="O781" i="28"/>
  <c r="O773" i="28"/>
  <c r="L766" i="28"/>
  <c r="H753" i="28"/>
  <c r="E731" i="28"/>
  <c r="N816" i="28"/>
  <c r="E814" i="28"/>
  <c r="D811" i="28"/>
  <c r="F807" i="28"/>
  <c r="L802" i="28"/>
  <c r="S797" i="28"/>
  <c r="P792" i="28"/>
  <c r="N788" i="28"/>
  <c r="G784" i="28"/>
  <c r="D779" i="28"/>
  <c r="N773" i="28"/>
  <c r="O760" i="28"/>
  <c r="D730" i="28"/>
  <c r="M816" i="28"/>
  <c r="D814" i="28"/>
  <c r="L810" i="28"/>
  <c r="R806" i="28"/>
  <c r="K802" i="28"/>
  <c r="H797" i="28"/>
  <c r="O792" i="28"/>
  <c r="L788" i="28"/>
  <c r="L783" i="28"/>
  <c r="S778" i="28"/>
  <c r="R772" i="28"/>
  <c r="G769" i="28"/>
  <c r="H749" i="28"/>
  <c r="E815" i="28"/>
  <c r="J812" i="28"/>
  <c r="L808" i="28"/>
  <c r="G804" i="28"/>
  <c r="P799" i="28"/>
  <c r="N794" i="28"/>
  <c r="L790" i="28"/>
  <c r="R785" i="28"/>
  <c r="R780" i="28"/>
  <c r="I776" i="28"/>
  <c r="F769" i="28"/>
  <c r="O758" i="28"/>
  <c r="D815" i="28"/>
  <c r="R811" i="28"/>
  <c r="K808" i="28"/>
  <c r="F804" i="28"/>
  <c r="F799" i="28"/>
  <c r="L794" i="28"/>
  <c r="K790" i="28"/>
  <c r="G785" i="28"/>
  <c r="N780" i="28"/>
  <c r="L775" i="28"/>
  <c r="R771" i="28"/>
  <c r="J768" i="28"/>
  <c r="G757" i="28"/>
  <c r="N815" i="28"/>
  <c r="L814" i="28"/>
  <c r="E813" i="28"/>
  <c r="G811" i="28"/>
  <c r="O809" i="28"/>
  <c r="P807" i="28"/>
  <c r="H805" i="28"/>
  <c r="H803" i="28"/>
  <c r="O800" i="28"/>
  <c r="F798" i="28"/>
  <c r="F796" i="28"/>
  <c r="L793" i="28"/>
  <c r="I791" i="28"/>
  <c r="L789" i="28"/>
  <c r="S786" i="28"/>
  <c r="J784" i="28"/>
  <c r="J782" i="28"/>
  <c r="Q779" i="28"/>
  <c r="G777" i="28"/>
  <c r="K774" i="28"/>
  <c r="S770" i="28"/>
  <c r="I767" i="28"/>
  <c r="K762" i="28"/>
  <c r="K755" i="28"/>
  <c r="K697" i="28"/>
  <c r="H697" i="28"/>
  <c r="H711" i="28"/>
  <c r="L725" i="28"/>
  <c r="K732" i="28"/>
  <c r="S736" i="28"/>
  <c r="K740" i="28"/>
  <c r="D744" i="28"/>
  <c r="O746" i="28"/>
  <c r="I749" i="28"/>
  <c r="I751" i="28"/>
  <c r="I753" i="28"/>
  <c r="S754" i="28"/>
  <c r="S755" i="28"/>
  <c r="S756" i="28"/>
  <c r="S757" i="28"/>
  <c r="S758" i="28"/>
  <c r="S759" i="28"/>
  <c r="S760" i="28"/>
  <c r="S761" i="28"/>
  <c r="S762" i="28"/>
  <c r="S763" i="28"/>
  <c r="S764" i="28"/>
  <c r="M765" i="28"/>
  <c r="E766" i="28"/>
  <c r="M766" i="28"/>
  <c r="E767" i="28"/>
  <c r="M767" i="28"/>
  <c r="E768" i="28"/>
  <c r="M768" i="28"/>
  <c r="E769" i="28"/>
  <c r="M769" i="28"/>
  <c r="E770" i="28"/>
  <c r="M770" i="28"/>
  <c r="E771" i="28"/>
  <c r="M771" i="28"/>
  <c r="E772" i="28"/>
  <c r="M772" i="28"/>
  <c r="E773" i="28"/>
  <c r="M773" i="28"/>
  <c r="E774" i="28"/>
  <c r="M774" i="28"/>
  <c r="E775" i="28"/>
  <c r="M775" i="28"/>
  <c r="E776" i="28"/>
  <c r="M776" i="28"/>
  <c r="E777" i="28"/>
  <c r="M777" i="28"/>
  <c r="E778" i="28"/>
  <c r="M778" i="28"/>
  <c r="E779" i="28"/>
  <c r="M779" i="28"/>
  <c r="E780" i="28"/>
  <c r="M780" i="28"/>
  <c r="E781" i="28"/>
  <c r="M781" i="28"/>
  <c r="E782" i="28"/>
  <c r="M782" i="28"/>
  <c r="E783" i="28"/>
  <c r="M783" i="28"/>
  <c r="E784" i="28"/>
  <c r="M784" i="28"/>
  <c r="E785" i="28"/>
  <c r="M785" i="28"/>
  <c r="E786" i="28"/>
  <c r="M786" i="28"/>
  <c r="E787" i="28"/>
  <c r="M787" i="28"/>
  <c r="E788" i="28"/>
  <c r="M788" i="28"/>
  <c r="E789" i="28"/>
  <c r="M789" i="28"/>
  <c r="F790" i="28"/>
  <c r="H703" i="28"/>
  <c r="Q718" i="28"/>
  <c r="N729" i="28"/>
  <c r="O734" i="28"/>
  <c r="N738" i="28"/>
  <c r="F742" i="28"/>
  <c r="H745" i="28"/>
  <c r="S747" i="28"/>
  <c r="H750" i="28"/>
  <c r="H752" i="28"/>
  <c r="H754" i="28"/>
  <c r="J755" i="28"/>
  <c r="J756" i="28"/>
  <c r="J757" i="28"/>
  <c r="J758" i="28"/>
  <c r="J759" i="28"/>
  <c r="J760" i="28"/>
  <c r="J761" i="28"/>
  <c r="J762" i="28"/>
  <c r="J763" i="28"/>
  <c r="J764" i="28"/>
  <c r="H765" i="28"/>
  <c r="P765" i="28"/>
  <c r="H766" i="28"/>
  <c r="P766" i="28"/>
  <c r="H767" i="28"/>
  <c r="P767" i="28"/>
  <c r="H768" i="28"/>
  <c r="P768" i="28"/>
  <c r="H769" i="28"/>
  <c r="P769" i="28"/>
  <c r="H770" i="28"/>
  <c r="P770" i="28"/>
  <c r="H771" i="28"/>
  <c r="P771" i="28"/>
  <c r="H772" i="28"/>
  <c r="P772" i="28"/>
  <c r="H773" i="28"/>
  <c r="P773" i="28"/>
  <c r="H774" i="28"/>
  <c r="P774" i="28"/>
  <c r="H775" i="28"/>
  <c r="P775" i="28"/>
  <c r="H776" i="28"/>
  <c r="P776" i="28"/>
  <c r="H777" i="28"/>
  <c r="P777" i="28"/>
  <c r="H778" i="28"/>
  <c r="P778" i="28"/>
  <c r="H779" i="28"/>
  <c r="P779" i="28"/>
  <c r="H780" i="28"/>
  <c r="P780" i="28"/>
  <c r="H781" i="28"/>
  <c r="P781" i="28"/>
  <c r="H782" i="28"/>
  <c r="P782" i="28"/>
  <c r="H783" i="28"/>
  <c r="P783" i="28"/>
  <c r="H784" i="28"/>
  <c r="P784" i="28"/>
  <c r="H785" i="28"/>
  <c r="P785" i="28"/>
  <c r="H786" i="28"/>
  <c r="P786" i="28"/>
  <c r="H787" i="28"/>
  <c r="P787" i="28"/>
  <c r="H788" i="28"/>
  <c r="P788" i="28"/>
  <c r="H789" i="28"/>
  <c r="P789" i="28"/>
  <c r="I790" i="28"/>
  <c r="M700" i="28"/>
  <c r="Q721" i="28"/>
  <c r="I732" i="28"/>
  <c r="Q737" i="28"/>
  <c r="E743" i="28"/>
  <c r="M746" i="28"/>
  <c r="Q749" i="28"/>
  <c r="P752" i="28"/>
  <c r="R754" i="28"/>
  <c r="G756" i="28"/>
  <c r="N757" i="28"/>
  <c r="R758" i="28"/>
  <c r="G760" i="28"/>
  <c r="N761" i="28"/>
  <c r="R762" i="28"/>
  <c r="G764" i="28"/>
  <c r="J765" i="28"/>
  <c r="D766" i="28"/>
  <c r="O766" i="28"/>
  <c r="J767" i="28"/>
  <c r="D768" i="28"/>
  <c r="O768" i="28"/>
  <c r="J769" i="28"/>
  <c r="D770" i="28"/>
  <c r="O770" i="28"/>
  <c r="J771" i="28"/>
  <c r="D772" i="28"/>
  <c r="O772" i="28"/>
  <c r="J773" i="28"/>
  <c r="D774" i="28"/>
  <c r="O774" i="28"/>
  <c r="J775" i="28"/>
  <c r="D776" i="28"/>
  <c r="O776" i="28"/>
  <c r="J777" i="28"/>
  <c r="D778" i="28"/>
  <c r="O778" i="28"/>
  <c r="J779" i="28"/>
  <c r="D780" i="28"/>
  <c r="O780" i="28"/>
  <c r="J781" i="28"/>
  <c r="D782" i="28"/>
  <c r="O782" i="28"/>
  <c r="J783" i="28"/>
  <c r="D784" i="28"/>
  <c r="O784" i="28"/>
  <c r="J785" i="28"/>
  <c r="D786" i="28"/>
  <c r="O786" i="28"/>
  <c r="J787" i="28"/>
  <c r="D788" i="28"/>
  <c r="O788" i="28"/>
  <c r="J789" i="28"/>
  <c r="D790" i="28"/>
  <c r="O790" i="28"/>
  <c r="G791" i="28"/>
  <c r="O791" i="28"/>
  <c r="H792" i="28"/>
  <c r="S792" i="28"/>
  <c r="N793" i="28"/>
  <c r="H794" i="28"/>
  <c r="S794" i="28"/>
  <c r="N795" i="28"/>
  <c r="H796" i="28"/>
  <c r="S796" i="28"/>
  <c r="N797" i="28"/>
  <c r="H798" i="28"/>
  <c r="S798" i="28"/>
  <c r="N799" i="28"/>
  <c r="H800" i="28"/>
  <c r="S800" i="28"/>
  <c r="N801" i="28"/>
  <c r="H802" i="28"/>
  <c r="S802" i="28"/>
  <c r="N803" i="28"/>
  <c r="H804" i="28"/>
  <c r="S804" i="28"/>
  <c r="N805" i="28"/>
  <c r="H806" i="28"/>
  <c r="S806" i="28"/>
  <c r="K703" i="28"/>
  <c r="I722" i="28"/>
  <c r="K733" i="28"/>
  <c r="O738" i="28"/>
  <c r="F743" i="28"/>
  <c r="H747" i="28"/>
  <c r="I750" i="28"/>
  <c r="Q752" i="28"/>
  <c r="F755" i="28"/>
  <c r="K756" i="28"/>
  <c r="O757" i="28"/>
  <c r="F759" i="28"/>
  <c r="K760" i="28"/>
  <c r="O761" i="28"/>
  <c r="F763" i="28"/>
  <c r="K764" i="28"/>
  <c r="K765" i="28"/>
  <c r="F766" i="28"/>
  <c r="Q766" i="28"/>
  <c r="K767" i="28"/>
  <c r="F768" i="28"/>
  <c r="Q768" i="28"/>
  <c r="K769" i="28"/>
  <c r="F770" i="28"/>
  <c r="Q770" i="28"/>
  <c r="K771" i="28"/>
  <c r="F772" i="28"/>
  <c r="Q772" i="28"/>
  <c r="K773" i="28"/>
  <c r="F774" i="28"/>
  <c r="Q774" i="28"/>
  <c r="K775" i="28"/>
  <c r="F776" i="28"/>
  <c r="Q776" i="28"/>
  <c r="K777" i="28"/>
  <c r="F778" i="28"/>
  <c r="Q778" i="28"/>
  <c r="K779" i="28"/>
  <c r="F780" i="28"/>
  <c r="Q780" i="28"/>
  <c r="K781" i="28"/>
  <c r="F782" i="28"/>
  <c r="Q782" i="28"/>
  <c r="K783" i="28"/>
  <c r="F784" i="28"/>
  <c r="Q784" i="28"/>
  <c r="K785" i="28"/>
  <c r="F786" i="28"/>
  <c r="Q786" i="28"/>
  <c r="K787" i="28"/>
  <c r="F788" i="28"/>
  <c r="Q788" i="28"/>
  <c r="K789" i="28"/>
  <c r="G790" i="28"/>
  <c r="P790" i="28"/>
  <c r="H791" i="28"/>
  <c r="P791" i="28"/>
  <c r="J792" i="28"/>
  <c r="D793" i="28"/>
  <c r="O793" i="28"/>
  <c r="J794" i="28"/>
  <c r="D795" i="28"/>
  <c r="O795" i="28"/>
  <c r="J796" i="28"/>
  <c r="D797" i="28"/>
  <c r="O797" i="28"/>
  <c r="J798" i="28"/>
  <c r="D799" i="28"/>
  <c r="O799" i="28"/>
  <c r="J800" i="28"/>
  <c r="D801" i="28"/>
  <c r="O801" i="28"/>
  <c r="J802" i="28"/>
  <c r="D803" i="28"/>
  <c r="O803" i="28"/>
  <c r="J804" i="28"/>
  <c r="D805" i="28"/>
  <c r="O805" i="28"/>
  <c r="J806" i="28"/>
  <c r="D807" i="28"/>
  <c r="O807" i="28"/>
  <c r="Q816" i="28"/>
  <c r="I816" i="28"/>
  <c r="Q815" i="28"/>
  <c r="I815" i="28"/>
  <c r="Q814" i="28"/>
  <c r="I814" i="28"/>
  <c r="Q813" i="28"/>
  <c r="I813" i="28"/>
  <c r="P812" i="28"/>
  <c r="F812" i="28"/>
  <c r="K811" i="28"/>
  <c r="P810" i="28"/>
  <c r="F810" i="28"/>
  <c r="K809" i="28"/>
  <c r="P808" i="28"/>
  <c r="F808" i="28"/>
  <c r="J807" i="28"/>
  <c r="L806" i="28"/>
  <c r="L805" i="28"/>
  <c r="O804" i="28"/>
  <c r="R803" i="28"/>
  <c r="R802" i="28"/>
  <c r="D802" i="28"/>
  <c r="G801" i="28"/>
  <c r="G800" i="28"/>
  <c r="J799" i="28"/>
  <c r="L798" i="28"/>
  <c r="L797" i="28"/>
  <c r="O796" i="28"/>
  <c r="R795" i="28"/>
  <c r="R794" i="28"/>
  <c r="D794" i="28"/>
  <c r="G793" i="28"/>
  <c r="G792" i="28"/>
  <c r="L791" i="28"/>
  <c r="R790" i="28"/>
  <c r="S789" i="28"/>
  <c r="F789" i="28"/>
  <c r="I788" i="28"/>
  <c r="I787" i="28"/>
  <c r="K786" i="28"/>
  <c r="N785" i="28"/>
  <c r="N784" i="28"/>
  <c r="Q783" i="28"/>
  <c r="S782" i="28"/>
  <c r="S781" i="28"/>
  <c r="F781" i="28"/>
  <c r="I780" i="28"/>
  <c r="I779" i="28"/>
  <c r="K778" i="28"/>
  <c r="N777" i="28"/>
  <c r="N776" i="28"/>
  <c r="Q775" i="28"/>
  <c r="S774" i="28"/>
  <c r="S773" i="28"/>
  <c r="F773" i="28"/>
  <c r="I772" i="28"/>
  <c r="I771" i="28"/>
  <c r="K770" i="28"/>
  <c r="N769" i="28"/>
  <c r="N768" i="28"/>
  <c r="Q767" i="28"/>
  <c r="S766" i="28"/>
  <c r="S765" i="28"/>
  <c r="F765" i="28"/>
  <c r="K763" i="28"/>
  <c r="K761" i="28"/>
  <c r="O759" i="28"/>
  <c r="F758" i="28"/>
  <c r="F756" i="28"/>
  <c r="I754" i="28"/>
  <c r="Q750" i="28"/>
  <c r="D746" i="28"/>
  <c r="I741" i="28"/>
  <c r="P734" i="28"/>
  <c r="F719" i="28"/>
  <c r="G775" i="28"/>
  <c r="L773" i="28"/>
  <c r="O771" i="28"/>
  <c r="R769" i="28"/>
  <c r="G768" i="28"/>
  <c r="J766" i="28"/>
  <c r="L765" i="28"/>
  <c r="G762" i="28"/>
  <c r="N758" i="28"/>
  <c r="G755" i="28"/>
  <c r="M748" i="28"/>
  <c r="S743" i="28"/>
  <c r="I728" i="28"/>
  <c r="O706" i="28"/>
  <c r="S816" i="28"/>
  <c r="S815" i="28"/>
  <c r="S814" i="28"/>
  <c r="S813" i="28"/>
  <c r="S812" i="28"/>
  <c r="N811" i="28"/>
  <c r="S810" i="28"/>
  <c r="N809" i="28"/>
  <c r="H808" i="28"/>
  <c r="O806" i="28"/>
  <c r="R805" i="28"/>
  <c r="D804" i="28"/>
  <c r="G802" i="28"/>
  <c r="L800" i="28"/>
  <c r="O798" i="28"/>
  <c r="R796" i="28"/>
  <c r="G795" i="28"/>
  <c r="J793" i="28"/>
  <c r="N791" i="28"/>
  <c r="J790" i="28"/>
  <c r="K788" i="28"/>
  <c r="N786" i="28"/>
  <c r="S784" i="28"/>
  <c r="S783" i="28"/>
  <c r="I782" i="28"/>
  <c r="I781" i="28"/>
  <c r="N779" i="28"/>
  <c r="Q777" i="28"/>
  <c r="S775" i="28"/>
  <c r="I774" i="28"/>
  <c r="K772" i="28"/>
  <c r="N770" i="28"/>
  <c r="S768" i="28"/>
  <c r="S767" i="28"/>
  <c r="I766" i="28"/>
  <c r="O763" i="28"/>
  <c r="F760" i="28"/>
  <c r="O756" i="28"/>
  <c r="O754" i="28"/>
  <c r="D748" i="28"/>
  <c r="I742" i="28"/>
  <c r="D736" i="28"/>
  <c r="S699" i="28"/>
  <c r="R816" i="28"/>
  <c r="R815" i="28"/>
  <c r="R814" i="28"/>
  <c r="R813" i="28"/>
  <c r="R812" i="28"/>
  <c r="L811" i="28"/>
  <c r="G810" i="28"/>
  <c r="R808" i="28"/>
  <c r="K807" i="28"/>
  <c r="P805" i="28"/>
  <c r="S803" i="28"/>
  <c r="F802" i="28"/>
  <c r="K800" i="28"/>
  <c r="N798" i="28"/>
  <c r="P796" i="28"/>
  <c r="F795" i="28"/>
  <c r="H793" i="28"/>
  <c r="M791" i="28"/>
  <c r="H790" i="28"/>
  <c r="J788" i="28"/>
  <c r="L786" i="28"/>
  <c r="R784" i="28"/>
  <c r="D783" i="28"/>
  <c r="G781" i="28"/>
  <c r="L779" i="28"/>
  <c r="O777" i="28"/>
  <c r="R775" i="28"/>
  <c r="G774" i="28"/>
  <c r="J772" i="28"/>
  <c r="L770" i="28"/>
  <c r="R768" i="28"/>
  <c r="D767" i="28"/>
  <c r="G765" i="28"/>
  <c r="R761" i="28"/>
  <c r="G758" i="28"/>
  <c r="H751" i="28"/>
  <c r="D725" i="28"/>
  <c r="P816" i="28"/>
  <c r="H816" i="28"/>
  <c r="P815" i="28"/>
  <c r="H815" i="28"/>
  <c r="P814" i="28"/>
  <c r="H814" i="28"/>
  <c r="P813" i="28"/>
  <c r="H813" i="28"/>
  <c r="O812" i="28"/>
  <c r="D812" i="28"/>
  <c r="J811" i="28"/>
  <c r="O810" i="28"/>
  <c r="D810" i="28"/>
  <c r="J809" i="28"/>
  <c r="O808" i="28"/>
  <c r="D808" i="28"/>
  <c r="H807" i="28"/>
  <c r="K806" i="28"/>
  <c r="K805" i="28"/>
  <c r="N804" i="28"/>
  <c r="P803" i="28"/>
  <c r="P802" i="28"/>
  <c r="S801" i="28"/>
  <c r="F801" i="28"/>
  <c r="F800" i="28"/>
  <c r="H799" i="28"/>
  <c r="K798" i="28"/>
  <c r="K797" i="28"/>
  <c r="N796" i="28"/>
  <c r="P795" i="28"/>
  <c r="P794" i="28"/>
  <c r="S793" i="28"/>
  <c r="F793" i="28"/>
  <c r="F792" i="28"/>
  <c r="K791" i="28"/>
  <c r="Q790" i="28"/>
  <c r="R789" i="28"/>
  <c r="D789" i="28"/>
  <c r="G788" i="28"/>
  <c r="G787" i="28"/>
  <c r="J786" i="28"/>
  <c r="L785" i="28"/>
  <c r="L784" i="28"/>
  <c r="O783" i="28"/>
  <c r="R782" i="28"/>
  <c r="R781" i="28"/>
  <c r="D781" i="28"/>
  <c r="G780" i="28"/>
  <c r="G779" i="28"/>
  <c r="J778" i="28"/>
  <c r="L777" i="28"/>
  <c r="L776" i="28"/>
  <c r="O775" i="28"/>
  <c r="R774" i="28"/>
  <c r="R773" i="28"/>
  <c r="D773" i="28"/>
  <c r="G772" i="28"/>
  <c r="G771" i="28"/>
  <c r="J770" i="28"/>
  <c r="L769" i="28"/>
  <c r="L768" i="28"/>
  <c r="O767" i="28"/>
  <c r="R766" i="28"/>
  <c r="R765" i="28"/>
  <c r="R764" i="28"/>
  <c r="G763" i="28"/>
  <c r="G761" i="28"/>
  <c r="N759" i="28"/>
  <c r="R757" i="28"/>
  <c r="R755" i="28"/>
  <c r="Q753" i="28"/>
  <c r="P750" i="28"/>
  <c r="S745" i="28"/>
  <c r="J740" i="28"/>
  <c r="O733" i="28"/>
  <c r="D715" i="28"/>
  <c r="G776" i="28"/>
  <c r="J774" i="28"/>
  <c r="L772" i="28"/>
  <c r="R770" i="28"/>
  <c r="D769" i="28"/>
  <c r="G767" i="28"/>
  <c r="R763" i="28"/>
  <c r="N760" i="28"/>
  <c r="R756" i="28"/>
  <c r="Q751" i="28"/>
  <c r="Q736" i="28"/>
  <c r="K816" i="28"/>
  <c r="K815" i="28"/>
  <c r="K814" i="28"/>
  <c r="K813" i="28"/>
  <c r="H812" i="28"/>
  <c r="H810" i="28"/>
  <c r="S808" i="28"/>
  <c r="L807" i="28"/>
  <c r="R804" i="28"/>
  <c r="G803" i="28"/>
  <c r="J801" i="28"/>
  <c r="L799" i="28"/>
  <c r="R797" i="28"/>
  <c r="D796" i="28"/>
  <c r="G794" i="28"/>
  <c r="L792" i="28"/>
  <c r="D791" i="28"/>
  <c r="I789" i="28"/>
  <c r="N787" i="28"/>
  <c r="Q785" i="28"/>
  <c r="F783" i="28"/>
  <c r="K780" i="28"/>
  <c r="N778" i="28"/>
  <c r="S776" i="28"/>
  <c r="F775" i="28"/>
  <c r="I773" i="28"/>
  <c r="N771" i="28"/>
  <c r="Q769" i="28"/>
  <c r="F767" i="28"/>
  <c r="I765" i="28"/>
  <c r="F762" i="28"/>
  <c r="K758" i="28"/>
  <c r="P751" i="28"/>
  <c r="H728" i="28"/>
  <c r="J816" i="28"/>
  <c r="J815" i="28"/>
  <c r="J814" i="28"/>
  <c r="J813" i="28"/>
  <c r="G812" i="28"/>
  <c r="R810" i="28"/>
  <c r="L809" i="28"/>
  <c r="G808" i="28"/>
  <c r="N806" i="28"/>
  <c r="P804" i="28"/>
  <c r="F803" i="28"/>
  <c r="H801" i="28"/>
  <c r="K799" i="28"/>
  <c r="P797" i="28"/>
  <c r="S795" i="28"/>
  <c r="F794" i="28"/>
  <c r="K792" i="28"/>
  <c r="S790" i="28"/>
  <c r="G789" i="28"/>
  <c r="L787" i="28"/>
  <c r="O785" i="28"/>
  <c r="R783" i="28"/>
  <c r="G782" i="28"/>
  <c r="J780" i="28"/>
  <c r="L778" i="28"/>
  <c r="R776" i="28"/>
  <c r="D775" i="28"/>
  <c r="G773" i="28"/>
  <c r="L771" i="28"/>
  <c r="O769" i="28"/>
  <c r="R767" i="28"/>
  <c r="G766" i="28"/>
  <c r="N763" i="28"/>
  <c r="R759" i="28"/>
  <c r="N756" i="28"/>
  <c r="N754" i="28"/>
  <c r="I747" i="28"/>
  <c r="J741" i="28"/>
  <c r="Q735" i="28"/>
  <c r="O816" i="28"/>
  <c r="G816" i="28"/>
  <c r="O815" i="28"/>
  <c r="G815" i="28"/>
  <c r="O814" i="28"/>
  <c r="G814" i="28"/>
  <c r="O813" i="28"/>
  <c r="G813" i="28"/>
  <c r="N812" i="28"/>
  <c r="S811" i="28"/>
  <c r="H811" i="28"/>
  <c r="N810" i="28"/>
  <c r="S809" i="28"/>
  <c r="H809" i="28"/>
  <c r="N808" i="28"/>
  <c r="S807" i="28"/>
  <c r="G807" i="28"/>
  <c r="G806" i="28"/>
  <c r="J805" i="28"/>
  <c r="L804" i="28"/>
  <c r="L803" i="28"/>
  <c r="O802" i="28"/>
  <c r="R801" i="28"/>
  <c r="R800" i="28"/>
  <c r="D800" i="28"/>
  <c r="G799" i="28"/>
  <c r="G798" i="28"/>
  <c r="J797" i="28"/>
  <c r="L796" i="28"/>
  <c r="L795" i="28"/>
  <c r="O794" i="28"/>
  <c r="R793" i="28"/>
  <c r="R792" i="28"/>
  <c r="D792" i="28"/>
  <c r="J791" i="28"/>
  <c r="N790" i="28"/>
  <c r="Q789" i="28"/>
  <c r="S788" i="28"/>
  <c r="S787" i="28"/>
  <c r="F787" i="28"/>
  <c r="I786" i="28"/>
  <c r="I785" i="28"/>
  <c r="K784" i="28"/>
  <c r="N783" i="28"/>
  <c r="N782" i="28"/>
  <c r="Q781" i="28"/>
  <c r="S780" i="28"/>
  <c r="S779" i="28"/>
  <c r="F779" i="28"/>
  <c r="I778" i="28"/>
  <c r="I777" i="28"/>
  <c r="K776" i="28"/>
  <c r="N775" i="28"/>
  <c r="N774" i="28"/>
  <c r="Q773" i="28"/>
  <c r="S772" i="28"/>
  <c r="S771" i="28"/>
  <c r="F771" i="28"/>
  <c r="I770" i="28"/>
  <c r="I769" i="28"/>
  <c r="K768" i="28"/>
  <c r="N767" i="28"/>
  <c r="N766" i="28"/>
  <c r="Q765" i="28"/>
  <c r="O764" i="28"/>
  <c r="O762" i="28"/>
  <c r="F761" i="28"/>
  <c r="K759" i="28"/>
  <c r="K757" i="28"/>
  <c r="O755" i="28"/>
  <c r="P753" i="28"/>
  <c r="P749" i="28"/>
  <c r="I745" i="28"/>
  <c r="N739" i="28"/>
  <c r="G731" i="28"/>
  <c r="P714" i="28"/>
  <c r="B697" i="28"/>
  <c r="B707" i="28"/>
  <c r="B720" i="28"/>
  <c r="B735" i="28"/>
  <c r="B750" i="28"/>
  <c r="B763" i="28"/>
  <c r="B778" i="28"/>
  <c r="B792" i="28"/>
  <c r="B806" i="28"/>
  <c r="B698" i="28"/>
  <c r="B712" i="28"/>
  <c r="B726" i="28"/>
  <c r="B740" i="28"/>
  <c r="B755" i="28"/>
  <c r="B768" i="28"/>
  <c r="B783" i="28"/>
  <c r="B798" i="28"/>
  <c r="B811" i="28"/>
  <c r="B808" i="28"/>
  <c r="B788" i="28"/>
  <c r="B771" i="28"/>
  <c r="B751" i="28"/>
  <c r="B731" i="28"/>
  <c r="B714" i="28"/>
  <c r="B804" i="28"/>
  <c r="B787" i="28"/>
  <c r="B767" i="28"/>
  <c r="B747" i="28"/>
  <c r="B730" i="28"/>
  <c r="D765" i="28"/>
  <c r="P764" i="28"/>
  <c r="L764" i="28"/>
  <c r="H764" i="28"/>
  <c r="D764" i="28"/>
  <c r="P763" i="28"/>
  <c r="L763" i="28"/>
  <c r="H763" i="28"/>
  <c r="D763" i="28"/>
  <c r="P762" i="28"/>
  <c r="L762" i="28"/>
  <c r="H762" i="28"/>
  <c r="D762" i="28"/>
  <c r="P761" i="28"/>
  <c r="L761" i="28"/>
  <c r="H761" i="28"/>
  <c r="D761" i="28"/>
  <c r="P760" i="28"/>
  <c r="L760" i="28"/>
  <c r="H760" i="28"/>
  <c r="D760" i="28"/>
  <c r="P759" i="28"/>
  <c r="L759" i="28"/>
  <c r="H759" i="28"/>
  <c r="D759" i="28"/>
  <c r="P758" i="28"/>
  <c r="L758" i="28"/>
  <c r="H758" i="28"/>
  <c r="D758" i="28"/>
  <c r="P757" i="28"/>
  <c r="L757" i="28"/>
  <c r="H757" i="28"/>
  <c r="D757" i="28"/>
  <c r="P756" i="28"/>
  <c r="L756" i="28"/>
  <c r="H756" i="28"/>
  <c r="D756" i="28"/>
  <c r="P755" i="28"/>
  <c r="L755" i="28"/>
  <c r="H755" i="28"/>
  <c r="D755" i="28"/>
  <c r="P754" i="28"/>
  <c r="L754" i="28"/>
  <c r="D754" i="28"/>
  <c r="L753" i="28"/>
  <c r="D753" i="28"/>
  <c r="L752" i="28"/>
  <c r="D752" i="28"/>
  <c r="L751" i="28"/>
  <c r="D751" i="28"/>
  <c r="L750" i="28"/>
  <c r="D750" i="28"/>
  <c r="L749" i="28"/>
  <c r="S748" i="28"/>
  <c r="H748" i="28"/>
  <c r="M747" i="28"/>
  <c r="S746" i="28"/>
  <c r="H746" i="28"/>
  <c r="M745" i="28"/>
  <c r="S744" i="28"/>
  <c r="H744" i="28"/>
  <c r="K743" i="28"/>
  <c r="N742" i="28"/>
  <c r="O741" i="28"/>
  <c r="Q740" i="28"/>
  <c r="S739" i="28"/>
  <c r="E739" i="28"/>
  <c r="F738" i="28"/>
  <c r="I737" i="28"/>
  <c r="J736" i="28"/>
  <c r="G735" i="28"/>
  <c r="E734" i="28"/>
  <c r="Q732" i="28"/>
  <c r="O731" i="28"/>
  <c r="L730" i="28"/>
  <c r="D729" i="28"/>
  <c r="L726" i="28"/>
  <c r="N723" i="28"/>
  <c r="I720" i="28"/>
  <c r="M716" i="28"/>
  <c r="P712" i="28"/>
  <c r="I708" i="28"/>
  <c r="P704" i="28"/>
  <c r="M701" i="28"/>
  <c r="M698" i="28"/>
  <c r="E765" i="28"/>
  <c r="Q764" i="28"/>
  <c r="M764" i="28"/>
  <c r="I764" i="28"/>
  <c r="E764" i="28"/>
  <c r="Q763" i="28"/>
  <c r="M763" i="28"/>
  <c r="I763" i="28"/>
  <c r="E763" i="28"/>
  <c r="Q762" i="28"/>
  <c r="M762" i="28"/>
  <c r="I762" i="28"/>
  <c r="E762" i="28"/>
  <c r="Q761" i="28"/>
  <c r="M761" i="28"/>
  <c r="I761" i="28"/>
  <c r="E761" i="28"/>
  <c r="Q760" i="28"/>
  <c r="M760" i="28"/>
  <c r="I760" i="28"/>
  <c r="E760" i="28"/>
  <c r="Q759" i="28"/>
  <c r="M759" i="28"/>
  <c r="I759" i="28"/>
  <c r="E759" i="28"/>
  <c r="Q758" i="28"/>
  <c r="M758" i="28"/>
  <c r="I758" i="28"/>
  <c r="E758" i="28"/>
  <c r="Q757" i="28"/>
  <c r="M757" i="28"/>
  <c r="I757" i="28"/>
  <c r="E757" i="28"/>
  <c r="Q756" i="28"/>
  <c r="M756" i="28"/>
  <c r="I756" i="28"/>
  <c r="E756" i="28"/>
  <c r="Q755" i="28"/>
  <c r="M755" i="28"/>
  <c r="I755" i="28"/>
  <c r="E755" i="28"/>
  <c r="Q754" i="28"/>
  <c r="M754" i="28"/>
  <c r="E754" i="28"/>
  <c r="M753" i="28"/>
  <c r="E753" i="28"/>
  <c r="M752" i="28"/>
  <c r="E752" i="28"/>
  <c r="M751" i="28"/>
  <c r="E751" i="28"/>
  <c r="M750" i="28"/>
  <c r="E750" i="28"/>
  <c r="M749" i="28"/>
  <c r="D749" i="28"/>
  <c r="I748" i="28"/>
  <c r="O747" i="28"/>
  <c r="D747" i="28"/>
  <c r="I746" i="28"/>
  <c r="O745" i="28"/>
  <c r="D745" i="28"/>
  <c r="I744" i="28"/>
  <c r="N743" i="28"/>
  <c r="O742" i="28"/>
  <c r="Q741" i="28"/>
  <c r="S740" i="28"/>
  <c r="E740" i="28"/>
  <c r="F739" i="28"/>
  <c r="I738" i="28"/>
  <c r="J737" i="28"/>
  <c r="K736" i="28"/>
  <c r="K735" i="28"/>
  <c r="G734" i="28"/>
  <c r="D733" i="28"/>
  <c r="Q731" i="28"/>
  <c r="O730" i="28"/>
  <c r="F729" i="28"/>
  <c r="F727" i="28"/>
  <c r="Q723" i="28"/>
  <c r="L720" i="28"/>
  <c r="K717" i="28"/>
  <c r="D713" i="28"/>
  <c r="P708" i="28"/>
  <c r="H705" i="28"/>
  <c r="E702" i="28"/>
  <c r="P698" i="28"/>
  <c r="J754" i="28"/>
  <c r="F754" i="28"/>
  <c r="R753" i="28"/>
  <c r="N753" i="28"/>
  <c r="J753" i="28"/>
  <c r="F753" i="28"/>
  <c r="R752" i="28"/>
  <c r="N752" i="28"/>
  <c r="J752" i="28"/>
  <c r="F752" i="28"/>
  <c r="R751" i="28"/>
  <c r="N751" i="28"/>
  <c r="J751" i="28"/>
  <c r="F751" i="28"/>
  <c r="R750" i="28"/>
  <c r="N750" i="28"/>
  <c r="J750" i="28"/>
  <c r="F750" i="28"/>
  <c r="R749" i="28"/>
  <c r="N749" i="28"/>
  <c r="J749" i="28"/>
  <c r="E749" i="28"/>
  <c r="P748" i="28"/>
  <c r="K748" i="28"/>
  <c r="E748" i="28"/>
  <c r="P747" i="28"/>
  <c r="K747" i="28"/>
  <c r="E747" i="28"/>
  <c r="P746" i="28"/>
  <c r="K746" i="28"/>
  <c r="E746" i="28"/>
  <c r="P745" i="28"/>
  <c r="K745" i="28"/>
  <c r="E745" i="28"/>
  <c r="P744" i="28"/>
  <c r="K744" i="28"/>
  <c r="E744" i="28"/>
  <c r="O743" i="28"/>
  <c r="I743" i="28"/>
  <c r="Q742" i="28"/>
  <c r="J742" i="28"/>
  <c r="S741" i="28"/>
  <c r="K741" i="28"/>
  <c r="E741" i="28"/>
  <c r="N740" i="28"/>
  <c r="F740" i="28"/>
  <c r="O739" i="28"/>
  <c r="I739" i="28"/>
  <c r="Q738" i="28"/>
  <c r="J738" i="28"/>
  <c r="S737" i="28"/>
  <c r="K737" i="28"/>
  <c r="E737" i="28"/>
  <c r="N736" i="28"/>
  <c r="E736" i="28"/>
  <c r="L735" i="28"/>
  <c r="D735" i="28"/>
  <c r="I734" i="28"/>
  <c r="P733" i="28"/>
  <c r="G733" i="28"/>
  <c r="L732" i="28"/>
  <c r="D732" i="28"/>
  <c r="K731" i="28"/>
  <c r="P730" i="28"/>
  <c r="F730" i="28"/>
  <c r="L729" i="28"/>
  <c r="M728" i="28"/>
  <c r="L727" i="28"/>
  <c r="Q725" i="28"/>
  <c r="F724" i="28"/>
  <c r="Q722" i="28"/>
  <c r="F721" i="28"/>
  <c r="L719" i="28"/>
  <c r="O717" i="28"/>
  <c r="S715" i="28"/>
  <c r="O713" i="28"/>
  <c r="K711" i="28"/>
  <c r="K709" i="28"/>
  <c r="D707" i="28"/>
  <c r="M705" i="28"/>
  <c r="E704" i="28"/>
  <c r="H702" i="28"/>
  <c r="P700" i="28"/>
  <c r="K699" i="28"/>
  <c r="M697" i="28"/>
  <c r="K754" i="28"/>
  <c r="G754" i="28"/>
  <c r="S753" i="28"/>
  <c r="O753" i="28"/>
  <c r="K753" i="28"/>
  <c r="G753" i="28"/>
  <c r="S752" i="28"/>
  <c r="O752" i="28"/>
  <c r="K752" i="28"/>
  <c r="G752" i="28"/>
  <c r="S751" i="28"/>
  <c r="O751" i="28"/>
  <c r="K751" i="28"/>
  <c r="G751" i="28"/>
  <c r="S750" i="28"/>
  <c r="O750" i="28"/>
  <c r="K750" i="28"/>
  <c r="G750" i="28"/>
  <c r="S749" i="28"/>
  <c r="O749" i="28"/>
  <c r="K749" i="28"/>
  <c r="G749" i="28"/>
  <c r="Q748" i="28"/>
  <c r="L748" i="28"/>
  <c r="G748" i="28"/>
  <c r="Q747" i="28"/>
  <c r="L747" i="28"/>
  <c r="G747" i="28"/>
  <c r="Q746" i="28"/>
  <c r="L746" i="28"/>
  <c r="G746" i="28"/>
  <c r="Q745" i="28"/>
  <c r="L745" i="28"/>
  <c r="G745" i="28"/>
  <c r="Q744" i="28"/>
  <c r="L744" i="28"/>
  <c r="G744" i="28"/>
  <c r="Q743" i="28"/>
  <c r="J743" i="28"/>
  <c r="S742" i="28"/>
  <c r="K742" i="28"/>
  <c r="E742" i="28"/>
  <c r="N741" i="28"/>
  <c r="F741" i="28"/>
  <c r="O740" i="28"/>
  <c r="I740" i="28"/>
  <c r="Q739" i="28"/>
  <c r="J739" i="28"/>
  <c r="S738" i="28"/>
  <c r="K738" i="28"/>
  <c r="E738" i="28"/>
  <c r="N737" i="28"/>
  <c r="F737" i="28"/>
  <c r="O736" i="28"/>
  <c r="I736" i="28"/>
  <c r="O735" i="28"/>
  <c r="E735" i="28"/>
  <c r="L734" i="28"/>
  <c r="Q733" i="28"/>
  <c r="I733" i="28"/>
  <c r="P732" i="28"/>
  <c r="E732" i="28"/>
  <c r="L731" i="28"/>
  <c r="D731" i="28"/>
  <c r="I730" i="28"/>
  <c r="M729" i="28"/>
  <c r="Q728" i="28"/>
  <c r="N727" i="28"/>
  <c r="I726" i="28"/>
  <c r="Q724" i="28"/>
  <c r="D723" i="28"/>
  <c r="L721" i="28"/>
  <c r="F720" i="28"/>
  <c r="I718" i="28"/>
  <c r="I716" i="28"/>
  <c r="E714" i="28"/>
  <c r="S711" i="28"/>
  <c r="E710" i="28"/>
  <c r="S707" i="28"/>
  <c r="S705" i="28"/>
  <c r="H704" i="28"/>
  <c r="S702" i="28"/>
  <c r="H701" i="28"/>
  <c r="M699" i="28"/>
  <c r="E698" i="28"/>
  <c r="F749" i="28"/>
  <c r="R748" i="28"/>
  <c r="N748" i="28"/>
  <c r="J748" i="28"/>
  <c r="F748" i="28"/>
  <c r="R747" i="28"/>
  <c r="N747" i="28"/>
  <c r="J747" i="28"/>
  <c r="F747" i="28"/>
  <c r="R746" i="28"/>
  <c r="N746" i="28"/>
  <c r="J746" i="28"/>
  <c r="F746" i="28"/>
  <c r="R745" i="28"/>
  <c r="N745" i="28"/>
  <c r="J745" i="28"/>
  <c r="F745" i="28"/>
  <c r="R744" i="28"/>
  <c r="N744" i="28"/>
  <c r="J744" i="28"/>
  <c r="F744" i="28"/>
  <c r="R743" i="28"/>
  <c r="M743" i="28"/>
  <c r="G743" i="28"/>
  <c r="R742" i="28"/>
  <c r="M742" i="28"/>
  <c r="G742" i="28"/>
  <c r="R741" i="28"/>
  <c r="M741" i="28"/>
  <c r="G741" i="28"/>
  <c r="R740" i="28"/>
  <c r="M740" i="28"/>
  <c r="G740" i="28"/>
  <c r="R739" i="28"/>
  <c r="M739" i="28"/>
  <c r="G739" i="28"/>
  <c r="R738" i="28"/>
  <c r="M738" i="28"/>
  <c r="G738" i="28"/>
  <c r="R737" i="28"/>
  <c r="M737" i="28"/>
  <c r="G737" i="28"/>
  <c r="R736" i="28"/>
  <c r="M736" i="28"/>
  <c r="G736" i="28"/>
  <c r="P735" i="28"/>
  <c r="I735" i="28"/>
  <c r="Q734" i="28"/>
  <c r="K734" i="28"/>
  <c r="D734" i="28"/>
  <c r="L733" i="28"/>
  <c r="E733" i="28"/>
  <c r="O732" i="28"/>
  <c r="G732" i="28"/>
  <c r="P731" i="28"/>
  <c r="I731" i="28"/>
  <c r="Q730" i="28"/>
  <c r="K730" i="28"/>
  <c r="R729" i="28"/>
  <c r="H729" i="28"/>
  <c r="N728" i="28"/>
  <c r="F728" i="28"/>
  <c r="Q726" i="28"/>
  <c r="N725" i="28"/>
  <c r="L724" i="28"/>
  <c r="F723" i="28"/>
  <c r="F722" i="28"/>
  <c r="D721" i="28"/>
  <c r="N719" i="28"/>
  <c r="L718" i="28"/>
  <c r="H717" i="28"/>
  <c r="K715" i="28"/>
  <c r="S713" i="28"/>
  <c r="I712" i="28"/>
  <c r="M710" i="28"/>
  <c r="H709" i="28"/>
  <c r="O707" i="28"/>
  <c r="E706" i="28"/>
  <c r="S704" i="28"/>
  <c r="S703" i="28"/>
  <c r="M702" i="28"/>
  <c r="K701" i="28"/>
  <c r="H700" i="28"/>
  <c r="S698" i="28"/>
  <c r="S697" i="28"/>
  <c r="P743" i="28"/>
  <c r="L743" i="28"/>
  <c r="H743" i="28"/>
  <c r="D743" i="28"/>
  <c r="P742" i="28"/>
  <c r="L742" i="28"/>
  <c r="H742" i="28"/>
  <c r="D742" i="28"/>
  <c r="P741" i="28"/>
  <c r="L741" i="28"/>
  <c r="H741" i="28"/>
  <c r="D741" i="28"/>
  <c r="P740" i="28"/>
  <c r="L740" i="28"/>
  <c r="H740" i="28"/>
  <c r="D740" i="28"/>
  <c r="P739" i="28"/>
  <c r="L739" i="28"/>
  <c r="H739" i="28"/>
  <c r="D739" i="28"/>
  <c r="P738" i="28"/>
  <c r="L738" i="28"/>
  <c r="H738" i="28"/>
  <c r="D738" i="28"/>
  <c r="P737" i="28"/>
  <c r="L737" i="28"/>
  <c r="H737" i="28"/>
  <c r="D737" i="28"/>
  <c r="P736" i="28"/>
  <c r="L736" i="28"/>
  <c r="H736" i="28"/>
  <c r="S735" i="28"/>
  <c r="M735" i="28"/>
  <c r="H735" i="28"/>
  <c r="S734" i="28"/>
  <c r="M734" i="28"/>
  <c r="H734" i="28"/>
  <c r="S733" i="28"/>
  <c r="M733" i="28"/>
  <c r="H733" i="28"/>
  <c r="S732" i="28"/>
  <c r="M732" i="28"/>
  <c r="H732" i="28"/>
  <c r="S731" i="28"/>
  <c r="M731" i="28"/>
  <c r="H731" i="28"/>
  <c r="S730" i="28"/>
  <c r="M730" i="28"/>
  <c r="H730" i="28"/>
  <c r="Q729" i="28"/>
  <c r="I729" i="28"/>
  <c r="R728" i="28"/>
  <c r="L728" i="28"/>
  <c r="Q727" i="28"/>
  <c r="D727" i="28"/>
  <c r="F726" i="28"/>
  <c r="F725" i="28"/>
  <c r="I724" i="28"/>
  <c r="L723" i="28"/>
  <c r="L722" i="28"/>
  <c r="N721" i="28"/>
  <c r="Q720" i="28"/>
  <c r="Q719" i="28"/>
  <c r="D719" i="28"/>
  <c r="E718" i="28"/>
  <c r="P716" i="28"/>
  <c r="O715" i="28"/>
  <c r="M714" i="28"/>
  <c r="H713" i="28"/>
  <c r="E712" i="28"/>
  <c r="D711" i="28"/>
  <c r="O709" i="28"/>
  <c r="M708" i="28"/>
  <c r="K707" i="28"/>
  <c r="I706" i="28"/>
  <c r="K705" i="28"/>
  <c r="M704" i="28"/>
  <c r="M703" i="28"/>
  <c r="P702" i="28"/>
  <c r="S701" i="28"/>
  <c r="S700" i="28"/>
  <c r="E700" i="28"/>
  <c r="H699" i="28"/>
  <c r="H698" i="28"/>
  <c r="F697" i="28"/>
  <c r="E697" i="28"/>
  <c r="P697" i="28"/>
  <c r="K698" i="28"/>
  <c r="E699" i="28"/>
  <c r="P699" i="28"/>
  <c r="K700" i="28"/>
  <c r="E701" i="28"/>
  <c r="P701" i="28"/>
  <c r="K702" i="28"/>
  <c r="E703" i="28"/>
  <c r="P703" i="28"/>
  <c r="K704" i="28"/>
  <c r="E705" i="28"/>
  <c r="P705" i="28"/>
  <c r="L706" i="28"/>
  <c r="H707" i="28"/>
  <c r="E708" i="28"/>
  <c r="D709" i="28"/>
  <c r="S709" i="28"/>
  <c r="P710" i="28"/>
  <c r="O711" i="28"/>
  <c r="M712" i="28"/>
  <c r="K713" i="28"/>
  <c r="I714" i="28"/>
  <c r="H715" i="28"/>
  <c r="E716" i="28"/>
  <c r="D717" i="28"/>
  <c r="S717" i="28"/>
  <c r="N718" i="28"/>
  <c r="I719" i="28"/>
  <c r="D720" i="28"/>
  <c r="N720" i="28"/>
  <c r="I721" i="28"/>
  <c r="D722" i="28"/>
  <c r="N722" i="28"/>
  <c r="I723" i="28"/>
  <c r="D724" i="28"/>
  <c r="N724" i="28"/>
  <c r="I725" i="28"/>
  <c r="D726" i="28"/>
  <c r="N726" i="28"/>
  <c r="I727" i="28"/>
  <c r="D728" i="28"/>
  <c r="J728" i="28"/>
  <c r="P728" i="28"/>
  <c r="E729" i="28"/>
  <c r="J729" i="28"/>
  <c r="P729" i="28"/>
  <c r="E730" i="28"/>
  <c r="J730" i="28"/>
  <c r="N730" i="28"/>
  <c r="R730" i="28"/>
  <c r="F731" i="28"/>
  <c r="J731" i="28"/>
  <c r="N731" i="28"/>
  <c r="R731" i="28"/>
  <c r="F732" i="28"/>
  <c r="J732" i="28"/>
  <c r="N732" i="28"/>
  <c r="R732" i="28"/>
  <c r="F733" i="28"/>
  <c r="J733" i="28"/>
  <c r="N733" i="28"/>
  <c r="R733" i="28"/>
  <c r="F734" i="28"/>
  <c r="J734" i="28"/>
  <c r="N734" i="28"/>
  <c r="R734" i="28"/>
  <c r="F735" i="28"/>
  <c r="J735" i="28"/>
  <c r="N735" i="28"/>
  <c r="R735" i="28"/>
  <c r="F736" i="28"/>
  <c r="R727" i="28"/>
  <c r="M727" i="28"/>
  <c r="H727" i="28"/>
  <c r="R726" i="28"/>
  <c r="M726" i="28"/>
  <c r="H726" i="28"/>
  <c r="R725" i="28"/>
  <c r="M725" i="28"/>
  <c r="H725" i="28"/>
  <c r="R724" i="28"/>
  <c r="M724" i="28"/>
  <c r="H724" i="28"/>
  <c r="R723" i="28"/>
  <c r="M723" i="28"/>
  <c r="H723" i="28"/>
  <c r="R722" i="28"/>
  <c r="M722" i="28"/>
  <c r="H722" i="28"/>
  <c r="R721" i="28"/>
  <c r="M721" i="28"/>
  <c r="H721" i="28"/>
  <c r="R720" i="28"/>
  <c r="M720" i="28"/>
  <c r="H720" i="28"/>
  <c r="R719" i="28"/>
  <c r="M719" i="28"/>
  <c r="H719" i="28"/>
  <c r="R718" i="28"/>
  <c r="M718" i="28"/>
  <c r="H718" i="28"/>
  <c r="P717" i="28"/>
  <c r="I717" i="28"/>
  <c r="S716" i="28"/>
  <c r="K716" i="28"/>
  <c r="D716" i="28"/>
  <c r="M715" i="28"/>
  <c r="E715" i="28"/>
  <c r="O714" i="28"/>
  <c r="H714" i="28"/>
  <c r="P713" i="28"/>
  <c r="I713" i="28"/>
  <c r="S712" i="28"/>
  <c r="K712" i="28"/>
  <c r="D712" i="28"/>
  <c r="M711" i="28"/>
  <c r="E711" i="28"/>
  <c r="O710" i="28"/>
  <c r="H710" i="28"/>
  <c r="P709" i="28"/>
  <c r="I709" i="28"/>
  <c r="S708" i="28"/>
  <c r="K708" i="28"/>
  <c r="D708" i="28"/>
  <c r="M707" i="28"/>
  <c r="E707" i="28"/>
  <c r="P706" i="28"/>
  <c r="K706" i="28"/>
  <c r="D706" i="28"/>
  <c r="O705" i="28"/>
  <c r="I705" i="28"/>
  <c r="D705" i="28"/>
  <c r="O704" i="28"/>
  <c r="I704" i="28"/>
  <c r="D704" i="28"/>
  <c r="O703" i="28"/>
  <c r="I703" i="28"/>
  <c r="D703" i="28"/>
  <c r="O702" i="28"/>
  <c r="I702" i="28"/>
  <c r="D702" i="28"/>
  <c r="O701" i="28"/>
  <c r="I701" i="28"/>
  <c r="D701" i="28"/>
  <c r="O700" i="28"/>
  <c r="I700" i="28"/>
  <c r="D700" i="28"/>
  <c r="O699" i="28"/>
  <c r="I699" i="28"/>
  <c r="D699" i="28"/>
  <c r="O698" i="28"/>
  <c r="I698" i="28"/>
  <c r="D698" i="28"/>
  <c r="O697" i="28"/>
  <c r="I697" i="28"/>
  <c r="D697" i="28"/>
  <c r="E728" i="28"/>
  <c r="P727" i="28"/>
  <c r="J727" i="28"/>
  <c r="E727" i="28"/>
  <c r="P726" i="28"/>
  <c r="J726" i="28"/>
  <c r="E726" i="28"/>
  <c r="P725" i="28"/>
  <c r="J725" i="28"/>
  <c r="E725" i="28"/>
  <c r="P724" i="28"/>
  <c r="J724" i="28"/>
  <c r="E724" i="28"/>
  <c r="P723" i="28"/>
  <c r="J723" i="28"/>
  <c r="E723" i="28"/>
  <c r="P722" i="28"/>
  <c r="J722" i="28"/>
  <c r="E722" i="28"/>
  <c r="P721" i="28"/>
  <c r="J721" i="28"/>
  <c r="E721" i="28"/>
  <c r="P720" i="28"/>
  <c r="J720" i="28"/>
  <c r="E720" i="28"/>
  <c r="P719" i="28"/>
  <c r="J719" i="28"/>
  <c r="E719" i="28"/>
  <c r="P718" i="28"/>
  <c r="J718" i="28"/>
  <c r="D718" i="28"/>
  <c r="M717" i="28"/>
  <c r="E717" i="28"/>
  <c r="O716" i="28"/>
  <c r="H716" i="28"/>
  <c r="P715" i="28"/>
  <c r="I715" i="28"/>
  <c r="S714" i="28"/>
  <c r="K714" i="28"/>
  <c r="D714" i="28"/>
  <c r="M713" i="28"/>
  <c r="E713" i="28"/>
  <c r="O712" i="28"/>
  <c r="H712" i="28"/>
  <c r="P711" i="28"/>
  <c r="I711" i="28"/>
  <c r="S710" i="28"/>
  <c r="K710" i="28"/>
  <c r="D710" i="28"/>
  <c r="M709" i="28"/>
  <c r="E709" i="28"/>
  <c r="O708" i="28"/>
  <c r="H708" i="28"/>
  <c r="P707" i="28"/>
  <c r="I707" i="28"/>
  <c r="S706" i="28"/>
  <c r="M706" i="28"/>
  <c r="H706" i="28"/>
  <c r="Q705" i="28"/>
  <c r="L705" i="28"/>
  <c r="G705" i="28"/>
  <c r="Q704" i="28"/>
  <c r="L704" i="28"/>
  <c r="G704" i="28"/>
  <c r="Q703" i="28"/>
  <c r="L703" i="28"/>
  <c r="G703" i="28"/>
  <c r="Q702" i="28"/>
  <c r="L702" i="28"/>
  <c r="G702" i="28"/>
  <c r="Q701" i="28"/>
  <c r="L701" i="28"/>
  <c r="G701" i="28"/>
  <c r="Q700" i="28"/>
  <c r="L700" i="28"/>
  <c r="G700" i="28"/>
  <c r="Q699" i="28"/>
  <c r="L699" i="28"/>
  <c r="G699" i="28"/>
  <c r="Q698" i="28"/>
  <c r="L698" i="28"/>
  <c r="G698" i="28"/>
  <c r="Q697" i="28"/>
  <c r="L697" i="28"/>
  <c r="G697" i="28"/>
  <c r="G730" i="28"/>
  <c r="S729" i="28"/>
  <c r="O729" i="28"/>
  <c r="K729" i="28"/>
  <c r="G729" i="28"/>
  <c r="S728" i="28"/>
  <c r="O728" i="28"/>
  <c r="K728" i="28"/>
  <c r="G728" i="28"/>
  <c r="S727" i="28"/>
  <c r="O727" i="28"/>
  <c r="K727" i="28"/>
  <c r="G727" i="28"/>
  <c r="S726" i="28"/>
  <c r="O726" i="28"/>
  <c r="K726" i="28"/>
  <c r="G726" i="28"/>
  <c r="S725" i="28"/>
  <c r="O725" i="28"/>
  <c r="K725" i="28"/>
  <c r="G725" i="28"/>
  <c r="S724" i="28"/>
  <c r="O724" i="28"/>
  <c r="K724" i="28"/>
  <c r="G724" i="28"/>
  <c r="S723" i="28"/>
  <c r="O723" i="28"/>
  <c r="K723" i="28"/>
  <c r="G723" i="28"/>
  <c r="S722" i="28"/>
  <c r="O722" i="28"/>
  <c r="K722" i="28"/>
  <c r="G722" i="28"/>
  <c r="S721" i="28"/>
  <c r="O721" i="28"/>
  <c r="K721" i="28"/>
  <c r="G721" i="28"/>
  <c r="S720" i="28"/>
  <c r="O720" i="28"/>
  <c r="K720" i="28"/>
  <c r="G720" i="28"/>
  <c r="S719" i="28"/>
  <c r="O719" i="28"/>
  <c r="K719" i="28"/>
  <c r="G719" i="28"/>
  <c r="S718" i="28"/>
  <c r="O718" i="28"/>
  <c r="K718" i="28"/>
  <c r="G718" i="28"/>
  <c r="Q717" i="28"/>
  <c r="L717" i="28"/>
  <c r="G717" i="28"/>
  <c r="Q716" i="28"/>
  <c r="L716" i="28"/>
  <c r="G716" i="28"/>
  <c r="Q715" i="28"/>
  <c r="L715" i="28"/>
  <c r="G715" i="28"/>
  <c r="Q714" i="28"/>
  <c r="L714" i="28"/>
  <c r="G714" i="28"/>
  <c r="Q713" i="28"/>
  <c r="L713" i="28"/>
  <c r="G713" i="28"/>
  <c r="Q712" i="28"/>
  <c r="L712" i="28"/>
  <c r="G712" i="28"/>
  <c r="Q711" i="28"/>
  <c r="L711" i="28"/>
  <c r="G711" i="28"/>
  <c r="Q710" i="28"/>
  <c r="L710" i="28"/>
  <c r="G710" i="28"/>
  <c r="Q709" i="28"/>
  <c r="L709" i="28"/>
  <c r="G709" i="28"/>
  <c r="Q708" i="28"/>
  <c r="L708" i="28"/>
  <c r="G708" i="28"/>
  <c r="Q707" i="28"/>
  <c r="L707" i="28"/>
  <c r="G707" i="28"/>
  <c r="G706" i="28"/>
  <c r="D819" i="28"/>
  <c r="F819" i="28"/>
  <c r="H819" i="28"/>
  <c r="J819" i="28"/>
  <c r="L819" i="28"/>
  <c r="N819" i="28"/>
  <c r="P819" i="28"/>
  <c r="R819" i="28"/>
  <c r="E819" i="28"/>
  <c r="G819" i="28"/>
  <c r="I819" i="28"/>
  <c r="K819" i="28"/>
  <c r="M819" i="28"/>
  <c r="O819" i="28"/>
  <c r="Q819" i="28"/>
  <c r="S819" i="28"/>
  <c r="B812" i="28"/>
  <c r="B807" i="28"/>
  <c r="B802" i="28"/>
  <c r="B796" i="28"/>
  <c r="B791" i="28"/>
  <c r="B786" i="28"/>
  <c r="B780" i="28"/>
  <c r="B775" i="28"/>
  <c r="B770" i="28"/>
  <c r="B764" i="28"/>
  <c r="B759" i="28"/>
  <c r="B754" i="28"/>
  <c r="B748" i="28"/>
  <c r="B743" i="28"/>
  <c r="B738" i="28"/>
  <c r="B732" i="28"/>
  <c r="B727" i="28"/>
  <c r="B722" i="28"/>
  <c r="B716" i="28"/>
  <c r="B711" i="28"/>
  <c r="B706" i="28"/>
  <c r="B700" i="28"/>
  <c r="Q812" i="28"/>
  <c r="M812" i="28"/>
  <c r="I812" i="28"/>
  <c r="E812" i="28"/>
  <c r="Q811" i="28"/>
  <c r="M811" i="28"/>
  <c r="I811" i="28"/>
  <c r="E811" i="28"/>
  <c r="Q810" i="28"/>
  <c r="M810" i="28"/>
  <c r="I810" i="28"/>
  <c r="E810" i="28"/>
  <c r="Q809" i="28"/>
  <c r="M809" i="28"/>
  <c r="I809" i="28"/>
  <c r="E809" i="28"/>
  <c r="Q808" i="28"/>
  <c r="M808" i="28"/>
  <c r="I808" i="28"/>
  <c r="E808" i="28"/>
  <c r="Q807" i="28"/>
  <c r="M807" i="28"/>
  <c r="I807" i="28"/>
  <c r="E807" i="28"/>
  <c r="Q806" i="28"/>
  <c r="M806" i="28"/>
  <c r="I806" i="28"/>
  <c r="E806" i="28"/>
  <c r="Q805" i="28"/>
  <c r="M805" i="28"/>
  <c r="I805" i="28"/>
  <c r="E805" i="28"/>
  <c r="Q804" i="28"/>
  <c r="M804" i="28"/>
  <c r="I804" i="28"/>
  <c r="E804" i="28"/>
  <c r="Q803" i="28"/>
  <c r="M803" i="28"/>
  <c r="I803" i="28"/>
  <c r="E803" i="28"/>
  <c r="Q802" i="28"/>
  <c r="M802" i="28"/>
  <c r="I802" i="28"/>
  <c r="E802" i="28"/>
  <c r="Q801" i="28"/>
  <c r="M801" i="28"/>
  <c r="I801" i="28"/>
  <c r="E801" i="28"/>
  <c r="Q800" i="28"/>
  <c r="M800" i="28"/>
  <c r="I800" i="28"/>
  <c r="E800" i="28"/>
  <c r="Q799" i="28"/>
  <c r="M799" i="28"/>
  <c r="I799" i="28"/>
  <c r="E799" i="28"/>
  <c r="Q798" i="28"/>
  <c r="M798" i="28"/>
  <c r="I798" i="28"/>
  <c r="E798" i="28"/>
  <c r="Q797" i="28"/>
  <c r="M797" i="28"/>
  <c r="I797" i="28"/>
  <c r="E797" i="28"/>
  <c r="Q796" i="28"/>
  <c r="M796" i="28"/>
  <c r="I796" i="28"/>
  <c r="E796" i="28"/>
  <c r="Q795" i="28"/>
  <c r="M795" i="28"/>
  <c r="I795" i="28"/>
  <c r="E795" i="28"/>
  <c r="Q794" i="28"/>
  <c r="M794" i="28"/>
  <c r="I794" i="28"/>
  <c r="E794" i="28"/>
  <c r="Q793" i="28"/>
  <c r="M793" i="28"/>
  <c r="I793" i="28"/>
  <c r="E793" i="28"/>
  <c r="Q792" i="28"/>
  <c r="M792" i="28"/>
  <c r="I792" i="28"/>
  <c r="E792" i="28"/>
  <c r="E790" i="28"/>
  <c r="B813" i="28"/>
  <c r="B809" i="28"/>
  <c r="B805" i="28"/>
  <c r="B801" i="28"/>
  <c r="B797" i="28"/>
  <c r="B793" i="28"/>
  <c r="B789" i="28"/>
  <c r="B785" i="28"/>
  <c r="B781" i="28"/>
  <c r="B777" i="28"/>
  <c r="B773" i="28"/>
  <c r="B769" i="28"/>
  <c r="B765" i="28"/>
  <c r="B761" i="28"/>
  <c r="B757" i="28"/>
  <c r="B753" i="28"/>
  <c r="B749" i="28"/>
  <c r="B745" i="28"/>
  <c r="B741" i="28"/>
  <c r="B737" i="28"/>
  <c r="B733" i="28"/>
  <c r="B729" i="28"/>
  <c r="B725" i="28"/>
  <c r="B721" i="28"/>
  <c r="B717" i="28"/>
  <c r="B713" i="28"/>
  <c r="B709" i="28"/>
  <c r="B705" i="28"/>
  <c r="B701" i="28"/>
  <c r="F718" i="28"/>
  <c r="R717" i="28"/>
  <c r="N717" i="28"/>
  <c r="J717" i="28"/>
  <c r="F717" i="28"/>
  <c r="R716" i="28"/>
  <c r="N716" i="28"/>
  <c r="J716" i="28"/>
  <c r="F716" i="28"/>
  <c r="R715" i="28"/>
  <c r="N715" i="28"/>
  <c r="J715" i="28"/>
  <c r="F715" i="28"/>
  <c r="R714" i="28"/>
  <c r="N714" i="28"/>
  <c r="J714" i="28"/>
  <c r="F714" i="28"/>
  <c r="R713" i="28"/>
  <c r="N713" i="28"/>
  <c r="J713" i="28"/>
  <c r="F713" i="28"/>
  <c r="R712" i="28"/>
  <c r="N712" i="28"/>
  <c r="J712" i="28"/>
  <c r="F712" i="28"/>
  <c r="R711" i="28"/>
  <c r="N711" i="28"/>
  <c r="J711" i="28"/>
  <c r="F711" i="28"/>
  <c r="R710" i="28"/>
  <c r="N710" i="28"/>
  <c r="J710" i="28"/>
  <c r="F710" i="28"/>
  <c r="R709" i="28"/>
  <c r="N709" i="28"/>
  <c r="J709" i="28"/>
  <c r="F709" i="28"/>
  <c r="R708" i="28"/>
  <c r="N708" i="28"/>
  <c r="J708" i="28"/>
  <c r="F708" i="28"/>
  <c r="R707" i="28"/>
  <c r="N707" i="28"/>
  <c r="J707" i="28"/>
  <c r="F707" i="28"/>
  <c r="R706" i="28"/>
  <c r="N706" i="28"/>
  <c r="J706" i="28"/>
  <c r="F706" i="28"/>
  <c r="R705" i="28"/>
  <c r="N705" i="28"/>
  <c r="J705" i="28"/>
  <c r="F705" i="28"/>
  <c r="R704" i="28"/>
  <c r="N704" i="28"/>
  <c r="J704" i="28"/>
  <c r="F704" i="28"/>
  <c r="R703" i="28"/>
  <c r="N703" i="28"/>
  <c r="J703" i="28"/>
  <c r="F703" i="28"/>
  <c r="R702" i="28"/>
  <c r="N702" i="28"/>
  <c r="J702" i="28"/>
  <c r="F702" i="28"/>
  <c r="R701" i="28"/>
  <c r="N701" i="28"/>
  <c r="J701" i="28"/>
  <c r="F701" i="28"/>
  <c r="R700" i="28"/>
  <c r="N700" i="28"/>
  <c r="J700" i="28"/>
  <c r="F700" i="28"/>
  <c r="R699" i="28"/>
  <c r="N699" i="28"/>
  <c r="J699" i="28"/>
  <c r="F699" i="28"/>
  <c r="R698" i="28"/>
  <c r="N698" i="28"/>
  <c r="J698" i="28"/>
  <c r="F698" i="28"/>
  <c r="R697" i="28"/>
  <c r="N697" i="28"/>
  <c r="J697" i="28"/>
  <c r="B819" i="28"/>
  <c r="D695" i="28"/>
  <c r="B573" i="28" a="1"/>
  <c r="B573" i="28" s="1"/>
  <c r="E695" i="28" a="1"/>
  <c r="H695" i="28" a="1"/>
  <c r="N695" i="28" a="1"/>
  <c r="O695" i="28" a="1"/>
  <c r="B695" i="28" a="1"/>
  <c r="C567" i="28" a="1"/>
  <c r="P695" i="28" a="1"/>
  <c r="G695" i="28" a="1"/>
  <c r="F695" i="28" a="1"/>
  <c r="S695" i="28" a="1"/>
  <c r="Q695" i="28" a="1"/>
  <c r="M695" i="28" a="1"/>
  <c r="K695" i="28" a="1"/>
  <c r="J695" i="28" a="1"/>
  <c r="B566" i="28"/>
  <c r="I695" i="28" a="1"/>
  <c r="C566" i="28"/>
  <c r="L695" i="28" a="1"/>
  <c r="R695" i="28" a="1"/>
  <c r="B694" i="28"/>
  <c r="B567" i="28" a="1"/>
  <c r="J817" i="28" l="1"/>
  <c r="N817" i="28"/>
  <c r="R817" i="28"/>
  <c r="O817" i="28"/>
  <c r="F817" i="28"/>
  <c r="Q817" i="28"/>
  <c r="G817" i="28"/>
  <c r="S817" i="28"/>
  <c r="H817" i="28"/>
  <c r="L817" i="28"/>
  <c r="D817" i="28"/>
  <c r="P817" i="28"/>
  <c r="K817" i="28"/>
  <c r="I817" i="28"/>
  <c r="E817" i="28"/>
  <c r="M817" i="28"/>
  <c r="R695" i="28"/>
  <c r="N695" i="28"/>
  <c r="J695" i="28"/>
  <c r="F695" i="28"/>
  <c r="Q695" i="28"/>
  <c r="M695" i="28"/>
  <c r="I695" i="28"/>
  <c r="E695" i="28"/>
  <c r="P695" i="28"/>
  <c r="L695" i="28"/>
  <c r="H695" i="28"/>
  <c r="S695" i="28"/>
  <c r="O695" i="28"/>
  <c r="K695" i="28"/>
  <c r="G695" i="28"/>
  <c r="B695" i="28"/>
  <c r="C567" i="28"/>
  <c r="B567" i="28"/>
  <c r="B678" i="28"/>
  <c r="B662" i="28"/>
  <c r="B646" i="28"/>
  <c r="B630" i="28"/>
  <c r="B686" i="28"/>
  <c r="B670" i="28"/>
  <c r="B654" i="28"/>
  <c r="B638" i="28"/>
  <c r="B622" i="28"/>
  <c r="B682" i="28"/>
  <c r="B666" i="28"/>
  <c r="B650" i="28"/>
  <c r="B634" i="28"/>
  <c r="B618" i="28"/>
  <c r="B690" i="28"/>
  <c r="B674" i="28"/>
  <c r="B658" i="28"/>
  <c r="B642" i="28"/>
  <c r="B626" i="28"/>
  <c r="B614" i="28"/>
  <c r="B610" i="28"/>
  <c r="B606" i="28"/>
  <c r="B602" i="28"/>
  <c r="B598" i="28"/>
  <c r="B594" i="28"/>
  <c r="B590" i="28"/>
  <c r="B586" i="28"/>
  <c r="B582" i="28"/>
  <c r="B574" i="28"/>
  <c r="B689" i="28"/>
  <c r="B681" i="28"/>
  <c r="B673" i="28"/>
  <c r="B665" i="28"/>
  <c r="B661" i="28"/>
  <c r="B657" i="28"/>
  <c r="B649" i="28"/>
  <c r="B645" i="28"/>
  <c r="B641" i="28"/>
  <c r="B637" i="28"/>
  <c r="B629" i="28"/>
  <c r="B625" i="28"/>
  <c r="B617" i="28"/>
  <c r="B609" i="28"/>
  <c r="B585" i="28"/>
  <c r="B692" i="28"/>
  <c r="B688" i="28"/>
  <c r="B684" i="28"/>
  <c r="B680" i="28"/>
  <c r="B676" i="28"/>
  <c r="B672" i="28"/>
  <c r="B668" i="28"/>
  <c r="B664" i="28"/>
  <c r="B660" i="28"/>
  <c r="B656" i="28"/>
  <c r="B652" i="28"/>
  <c r="B648" i="28"/>
  <c r="B644" i="28"/>
  <c r="B640" i="28"/>
  <c r="B636" i="28"/>
  <c r="B632" i="28"/>
  <c r="B628" i="28"/>
  <c r="B624" i="28"/>
  <c r="B620" i="28"/>
  <c r="B616" i="28"/>
  <c r="B612" i="28"/>
  <c r="B608" i="28"/>
  <c r="B604" i="28"/>
  <c r="B600" i="28"/>
  <c r="B596" i="28"/>
  <c r="B592" i="28"/>
  <c r="B588" i="28"/>
  <c r="B584" i="28"/>
  <c r="B580" i="28"/>
  <c r="B576" i="28"/>
  <c r="B691" i="28"/>
  <c r="B687" i="28"/>
  <c r="B683" i="28"/>
  <c r="B679" i="28"/>
  <c r="B675" i="28"/>
  <c r="B671" i="28"/>
  <c r="B667" i="28"/>
  <c r="B663" i="28"/>
  <c r="B659" i="28"/>
  <c r="B655" i="28"/>
  <c r="B651" i="28"/>
  <c r="B647" i="28"/>
  <c r="B643" i="28"/>
  <c r="B639" i="28"/>
  <c r="B635" i="28"/>
  <c r="B631" i="28"/>
  <c r="B627" i="28"/>
  <c r="B623" i="28"/>
  <c r="B619" i="28"/>
  <c r="B615" i="28"/>
  <c r="B611" i="28"/>
  <c r="B607" i="28"/>
  <c r="B603" i="28"/>
  <c r="B599" i="28"/>
  <c r="B595" i="28"/>
  <c r="B591" i="28"/>
  <c r="B587" i="28"/>
  <c r="B583" i="28"/>
  <c r="B579" i="28"/>
  <c r="B575" i="28"/>
  <c r="B578" i="28"/>
  <c r="B685" i="28"/>
  <c r="B677" i="28"/>
  <c r="B669" i="28"/>
  <c r="B653" i="28"/>
  <c r="B633" i="28"/>
  <c r="B621" i="28"/>
  <c r="B613" i="28"/>
  <c r="B605" i="28"/>
  <c r="B601" i="28"/>
  <c r="B597" i="28"/>
  <c r="B593" i="28"/>
  <c r="B589" i="28"/>
  <c r="B581" i="28"/>
  <c r="B577" i="28"/>
  <c r="F32" i="40"/>
  <c r="E32" i="40" s="1"/>
  <c r="F31" i="40"/>
  <c r="E31" i="40" s="1"/>
  <c r="F30" i="40"/>
  <c r="E30" i="40" s="1"/>
  <c r="F29" i="40"/>
  <c r="E29" i="40" s="1"/>
  <c r="F28" i="40"/>
  <c r="E28" i="40" s="1"/>
  <c r="F27" i="40"/>
  <c r="E27" i="40" s="1"/>
  <c r="F26" i="40"/>
  <c r="E26" i="40" s="1"/>
  <c r="F25" i="40"/>
  <c r="E25" i="40" s="1"/>
  <c r="F24" i="40"/>
  <c r="E24" i="40" s="1"/>
  <c r="F23" i="40"/>
  <c r="E23" i="40" s="1"/>
  <c r="F22" i="40"/>
  <c r="E22" i="40" s="1"/>
  <c r="F21" i="40"/>
  <c r="E21" i="40" s="1"/>
  <c r="F20" i="40"/>
  <c r="F19" i="40"/>
  <c r="F18" i="40"/>
  <c r="F17" i="40"/>
  <c r="E17" i="40" s="1"/>
  <c r="E19" i="40" l="1"/>
  <c r="E18" i="40"/>
  <c r="H18" i="40" s="1"/>
  <c r="E20" i="40"/>
  <c r="H17" i="40"/>
  <c r="C17" i="21"/>
  <c r="C13" i="21"/>
  <c r="C9" i="21"/>
  <c r="C8" i="21"/>
  <c r="C20" i="21"/>
  <c r="C16" i="21"/>
  <c r="C12" i="21"/>
  <c r="C19" i="21"/>
  <c r="C15" i="21"/>
  <c r="C11" i="21"/>
  <c r="C7" i="21"/>
  <c r="C18" i="21"/>
  <c r="C14" i="21"/>
  <c r="C10" i="21"/>
  <c r="C6" i="21"/>
  <c r="H26" i="40" l="1"/>
  <c r="H25" i="40"/>
  <c r="H32" i="40"/>
  <c r="H31" i="40"/>
  <c r="H21" i="40"/>
  <c r="H19" i="40"/>
  <c r="H29" i="40"/>
  <c r="H23" i="40"/>
  <c r="H24" i="40"/>
  <c r="H30" i="40"/>
  <c r="H20" i="40"/>
  <c r="H22" i="40"/>
  <c r="H27" i="40"/>
  <c r="H28" i="40"/>
  <c r="B549" i="28" a="1"/>
  <c r="B560" i="28" s="1"/>
  <c r="D573" i="28" a="1"/>
  <c r="Q577" i="28" s="1"/>
  <c r="D152" i="60" a="1"/>
  <c r="R152" i="60" s="1"/>
  <c r="D29" i="60" a="1"/>
  <c r="F29" i="60" s="1"/>
  <c r="Q692" i="28" l="1"/>
  <c r="I692" i="28"/>
  <c r="Q691" i="28"/>
  <c r="I691" i="28"/>
  <c r="Q690" i="28"/>
  <c r="I690" i="28"/>
  <c r="Q689" i="28"/>
  <c r="I689" i="28"/>
  <c r="Q688" i="28"/>
  <c r="I688" i="28"/>
  <c r="Q687" i="28"/>
  <c r="I687" i="28"/>
  <c r="Q686" i="28"/>
  <c r="I686" i="28"/>
  <c r="Q685" i="28"/>
  <c r="I685" i="28"/>
  <c r="Q684" i="28"/>
  <c r="I684" i="28"/>
  <c r="Q683" i="28"/>
  <c r="I683" i="28"/>
  <c r="Q682" i="28"/>
  <c r="I682" i="28"/>
  <c r="Q681" i="28"/>
  <c r="I681" i="28"/>
  <c r="Q680" i="28"/>
  <c r="I680" i="28"/>
  <c r="Q679" i="28"/>
  <c r="I679" i="28"/>
  <c r="Q678" i="28"/>
  <c r="I678" i="28"/>
  <c r="Q677" i="28"/>
  <c r="I677" i="28"/>
  <c r="Q676" i="28"/>
  <c r="I676" i="28"/>
  <c r="Q675" i="28"/>
  <c r="I675" i="28"/>
  <c r="Q674" i="28"/>
  <c r="L673" i="28"/>
  <c r="L671" i="28"/>
  <c r="L669" i="28"/>
  <c r="L667" i="28"/>
  <c r="K666" i="28"/>
  <c r="P663" i="28"/>
  <c r="L654" i="28"/>
  <c r="G649" i="28"/>
  <c r="L638" i="28"/>
  <c r="Q626" i="28"/>
  <c r="P606" i="28"/>
  <c r="R692" i="28"/>
  <c r="N692" i="28"/>
  <c r="J692" i="28"/>
  <c r="F692" i="28"/>
  <c r="R691" i="28"/>
  <c r="N691" i="28"/>
  <c r="J691" i="28"/>
  <c r="F691" i="28"/>
  <c r="R690" i="28"/>
  <c r="N690" i="28"/>
  <c r="J690" i="28"/>
  <c r="F690" i="28"/>
  <c r="R689" i="28"/>
  <c r="N689" i="28"/>
  <c r="J689" i="28"/>
  <c r="F689" i="28"/>
  <c r="R688" i="28"/>
  <c r="N688" i="28"/>
  <c r="J688" i="28"/>
  <c r="F688" i="28"/>
  <c r="R687" i="28"/>
  <c r="N687" i="28"/>
  <c r="J687" i="28"/>
  <c r="F687" i="28"/>
  <c r="R686" i="28"/>
  <c r="N686" i="28"/>
  <c r="J686" i="28"/>
  <c r="F686" i="28"/>
  <c r="R685" i="28"/>
  <c r="N685" i="28"/>
  <c r="J685" i="28"/>
  <c r="F685" i="28"/>
  <c r="R684" i="28"/>
  <c r="N684" i="28"/>
  <c r="J684" i="28"/>
  <c r="F684" i="28"/>
  <c r="R683" i="28"/>
  <c r="N683" i="28"/>
  <c r="J683" i="28"/>
  <c r="F683" i="28"/>
  <c r="R682" i="28"/>
  <c r="N682" i="28"/>
  <c r="J682" i="28"/>
  <c r="F682" i="28"/>
  <c r="R681" i="28"/>
  <c r="N681" i="28"/>
  <c r="J681" i="28"/>
  <c r="F681" i="28"/>
  <c r="R680" i="28"/>
  <c r="N680" i="28"/>
  <c r="J680" i="28"/>
  <c r="F680" i="28"/>
  <c r="R679" i="28"/>
  <c r="N679" i="28"/>
  <c r="J679" i="28"/>
  <c r="F679" i="28"/>
  <c r="R678" i="28"/>
  <c r="N678" i="28"/>
  <c r="J678" i="28"/>
  <c r="F678" i="28"/>
  <c r="R677" i="28"/>
  <c r="N677" i="28"/>
  <c r="J677" i="28"/>
  <c r="F677" i="28"/>
  <c r="R676" i="28"/>
  <c r="N676" i="28"/>
  <c r="J676" i="28"/>
  <c r="F676" i="28"/>
  <c r="R675" i="28"/>
  <c r="N675" i="28"/>
  <c r="J675" i="28"/>
  <c r="F675" i="28"/>
  <c r="R674" i="28"/>
  <c r="L674" i="28"/>
  <c r="P673" i="28"/>
  <c r="P672" i="28"/>
  <c r="P671" i="28"/>
  <c r="P670" i="28"/>
  <c r="P669" i="28"/>
  <c r="P668" i="28"/>
  <c r="P667" i="28"/>
  <c r="P666" i="28"/>
  <c r="K665" i="28"/>
  <c r="F664" i="28"/>
  <c r="G661" i="28"/>
  <c r="R655" i="28"/>
  <c r="L650" i="28"/>
  <c r="G645" i="28"/>
  <c r="R639" i="28"/>
  <c r="L634" i="28"/>
  <c r="M628" i="28"/>
  <c r="L621" i="28"/>
  <c r="H610" i="28"/>
  <c r="F596" i="28"/>
  <c r="I573" i="28"/>
  <c r="K575" i="28"/>
  <c r="F580" i="28"/>
  <c r="R584" i="28"/>
  <c r="N589" i="28"/>
  <c r="H594" i="28"/>
  <c r="R597" i="28"/>
  <c r="K601" i="28"/>
  <c r="S604" i="28"/>
  <c r="L608" i="28"/>
  <c r="F612" i="28"/>
  <c r="N615" i="28"/>
  <c r="G618" i="28"/>
  <c r="L620" i="28"/>
  <c r="I622" i="28"/>
  <c r="F624" i="28"/>
  <c r="R625" i="28"/>
  <c r="N627" i="28"/>
  <c r="L629" i="28"/>
  <c r="G631" i="28"/>
  <c r="L632" i="28"/>
  <c r="R633" i="28"/>
  <c r="G635" i="28"/>
  <c r="L636" i="28"/>
  <c r="R637" i="28"/>
  <c r="G639" i="28"/>
  <c r="L640" i="28"/>
  <c r="R641" i="28"/>
  <c r="G643" i="28"/>
  <c r="L644" i="28"/>
  <c r="R645" i="28"/>
  <c r="G647" i="28"/>
  <c r="L648" i="28"/>
  <c r="R649" i="28"/>
  <c r="G651" i="28"/>
  <c r="L652" i="28"/>
  <c r="R653" i="28"/>
  <c r="G655" i="28"/>
  <c r="L656" i="28"/>
  <c r="R657" i="28"/>
  <c r="G659" i="28"/>
  <c r="L660" i="28"/>
  <c r="R661" i="28"/>
  <c r="G663" i="28"/>
  <c r="N663" i="28"/>
  <c r="S663" i="28"/>
  <c r="H664" i="28"/>
  <c r="N664" i="28"/>
  <c r="S664" i="28"/>
  <c r="H665" i="28"/>
  <c r="N665" i="28"/>
  <c r="S665" i="28"/>
  <c r="H666" i="28"/>
  <c r="N666" i="28"/>
  <c r="R666" i="28"/>
  <c r="F667" i="28"/>
  <c r="J667" i="28"/>
  <c r="N667" i="28"/>
  <c r="R667" i="28"/>
  <c r="F668" i="28"/>
  <c r="J668" i="28"/>
  <c r="N668" i="28"/>
  <c r="R668" i="28"/>
  <c r="F669" i="28"/>
  <c r="J669" i="28"/>
  <c r="N669" i="28"/>
  <c r="R669" i="28"/>
  <c r="F670" i="28"/>
  <c r="J670" i="28"/>
  <c r="N670" i="28"/>
  <c r="R670" i="28"/>
  <c r="F671" i="28"/>
  <c r="J671" i="28"/>
  <c r="N671" i="28"/>
  <c r="R671" i="28"/>
  <c r="F672" i="28"/>
  <c r="J672" i="28"/>
  <c r="N672" i="28"/>
  <c r="R672" i="28"/>
  <c r="F673" i="28"/>
  <c r="J673" i="28"/>
  <c r="N673" i="28"/>
  <c r="R673" i="28"/>
  <c r="F674" i="28"/>
  <c r="J674" i="28"/>
  <c r="N674" i="28"/>
  <c r="M576" i="28"/>
  <c r="I581" i="28"/>
  <c r="F586" i="28"/>
  <c r="Q590" i="28"/>
  <c r="G595" i="28"/>
  <c r="P598" i="28"/>
  <c r="H602" i="28"/>
  <c r="R605" i="28"/>
  <c r="K609" i="28"/>
  <c r="S612" i="28"/>
  <c r="K616" i="28"/>
  <c r="P618" i="28"/>
  <c r="D621" i="28"/>
  <c r="Q622" i="28"/>
  <c r="M624" i="28"/>
  <c r="I626" i="28"/>
  <c r="F628" i="28"/>
  <c r="R629" i="28"/>
  <c r="L631" i="28"/>
  <c r="R632" i="28"/>
  <c r="G634" i="28"/>
  <c r="L635" i="28"/>
  <c r="R636" i="28"/>
  <c r="G638" i="28"/>
  <c r="L639" i="28"/>
  <c r="R640" i="28"/>
  <c r="G642" i="28"/>
  <c r="L643" i="28"/>
  <c r="R644" i="28"/>
  <c r="G646" i="28"/>
  <c r="L647" i="28"/>
  <c r="R648" i="28"/>
  <c r="G650" i="28"/>
  <c r="L651" i="28"/>
  <c r="R652" i="28"/>
  <c r="G654" i="28"/>
  <c r="L655" i="28"/>
  <c r="R656" i="28"/>
  <c r="G658" i="28"/>
  <c r="L659" i="28"/>
  <c r="R660" i="28"/>
  <c r="G662" i="28"/>
  <c r="J663" i="28"/>
  <c r="O663" i="28"/>
  <c r="D664" i="28"/>
  <c r="J664" i="28"/>
  <c r="O664" i="28"/>
  <c r="D665" i="28"/>
  <c r="J665" i="28"/>
  <c r="O665" i="28"/>
  <c r="D666" i="28"/>
  <c r="J666" i="28"/>
  <c r="O666" i="28"/>
  <c r="S666" i="28"/>
  <c r="G667" i="28"/>
  <c r="K667" i="28"/>
  <c r="O667" i="28"/>
  <c r="S667" i="28"/>
  <c r="G668" i="28"/>
  <c r="K668" i="28"/>
  <c r="O668" i="28"/>
  <c r="S668" i="28"/>
  <c r="G669" i="28"/>
  <c r="K669" i="28"/>
  <c r="O669" i="28"/>
  <c r="S669" i="28"/>
  <c r="G670" i="28"/>
  <c r="K670" i="28"/>
  <c r="O670" i="28"/>
  <c r="S670" i="28"/>
  <c r="G671" i="28"/>
  <c r="K671" i="28"/>
  <c r="O671" i="28"/>
  <c r="S671" i="28"/>
  <c r="G672" i="28"/>
  <c r="K672" i="28"/>
  <c r="O672" i="28"/>
  <c r="S672" i="28"/>
  <c r="G673" i="28"/>
  <c r="K673" i="28"/>
  <c r="O673" i="28"/>
  <c r="S673" i="28"/>
  <c r="G674" i="28"/>
  <c r="G574" i="28"/>
  <c r="S578" i="28"/>
  <c r="N583" i="28"/>
  <c r="K588" i="28"/>
  <c r="G593" i="28"/>
  <c r="S596" i="28"/>
  <c r="L600" i="28"/>
  <c r="F604" i="28"/>
  <c r="N607" i="28"/>
  <c r="G611" i="28"/>
  <c r="P614" i="28"/>
  <c r="L617" i="28"/>
  <c r="S619" i="28"/>
  <c r="R621" i="28"/>
  <c r="N623" i="28"/>
  <c r="L625" i="28"/>
  <c r="H627" i="28"/>
  <c r="D629" i="28"/>
  <c r="Q630" i="28"/>
  <c r="G632" i="28"/>
  <c r="L633" i="28"/>
  <c r="R634" i="28"/>
  <c r="G636" i="28"/>
  <c r="L637" i="28"/>
  <c r="R638" i="28"/>
  <c r="G640" i="28"/>
  <c r="L641" i="28"/>
  <c r="R642" i="28"/>
  <c r="G644" i="28"/>
  <c r="L645" i="28"/>
  <c r="R646" i="28"/>
  <c r="G648" i="28"/>
  <c r="L649" i="28"/>
  <c r="R650" i="28"/>
  <c r="G652" i="28"/>
  <c r="L653" i="28"/>
  <c r="R654" i="28"/>
  <c r="G656" i="28"/>
  <c r="L657" i="28"/>
  <c r="R658" i="28"/>
  <c r="G660" i="28"/>
  <c r="L661" i="28"/>
  <c r="R662" i="28"/>
  <c r="L663" i="28"/>
  <c r="R663" i="28"/>
  <c r="G664" i="28"/>
  <c r="L664" i="28"/>
  <c r="R664" i="28"/>
  <c r="G665" i="28"/>
  <c r="L665" i="28"/>
  <c r="R665" i="28"/>
  <c r="G666" i="28"/>
  <c r="L666" i="28"/>
  <c r="Q666" i="28"/>
  <c r="E667" i="28"/>
  <c r="I667" i="28"/>
  <c r="M667" i="28"/>
  <c r="Q667" i="28"/>
  <c r="E668" i="28"/>
  <c r="I668" i="28"/>
  <c r="M668" i="28"/>
  <c r="Q668" i="28"/>
  <c r="E669" i="28"/>
  <c r="I669" i="28"/>
  <c r="M669" i="28"/>
  <c r="Q669" i="28"/>
  <c r="E670" i="28"/>
  <c r="I670" i="28"/>
  <c r="M670" i="28"/>
  <c r="Q670" i="28"/>
  <c r="E671" i="28"/>
  <c r="I671" i="28"/>
  <c r="M671" i="28"/>
  <c r="Q671" i="28"/>
  <c r="E672" i="28"/>
  <c r="I672" i="28"/>
  <c r="M672" i="28"/>
  <c r="Q672" i="28"/>
  <c r="E673" i="28"/>
  <c r="I673" i="28"/>
  <c r="M673" i="28"/>
  <c r="Q673" i="28"/>
  <c r="E674" i="28"/>
  <c r="I674" i="28"/>
  <c r="M674" i="28"/>
  <c r="P692" i="28"/>
  <c r="L692" i="28"/>
  <c r="H692" i="28"/>
  <c r="D692" i="28"/>
  <c r="P691" i="28"/>
  <c r="L691" i="28"/>
  <c r="H691" i="28"/>
  <c r="D691" i="28"/>
  <c r="P690" i="28"/>
  <c r="L690" i="28"/>
  <c r="H690" i="28"/>
  <c r="D690" i="28"/>
  <c r="P689" i="28"/>
  <c r="L689" i="28"/>
  <c r="H689" i="28"/>
  <c r="D689" i="28"/>
  <c r="P688" i="28"/>
  <c r="L688" i="28"/>
  <c r="H688" i="28"/>
  <c r="D688" i="28"/>
  <c r="P687" i="28"/>
  <c r="L687" i="28"/>
  <c r="H687" i="28"/>
  <c r="D687" i="28"/>
  <c r="P686" i="28"/>
  <c r="L686" i="28"/>
  <c r="H686" i="28"/>
  <c r="D686" i="28"/>
  <c r="P685" i="28"/>
  <c r="L685" i="28"/>
  <c r="H685" i="28"/>
  <c r="D685" i="28"/>
  <c r="P684" i="28"/>
  <c r="L684" i="28"/>
  <c r="H684" i="28"/>
  <c r="D684" i="28"/>
  <c r="P683" i="28"/>
  <c r="L683" i="28"/>
  <c r="H683" i="28"/>
  <c r="D683" i="28"/>
  <c r="P682" i="28"/>
  <c r="L682" i="28"/>
  <c r="H682" i="28"/>
  <c r="D682" i="28"/>
  <c r="P681" i="28"/>
  <c r="L681" i="28"/>
  <c r="H681" i="28"/>
  <c r="D681" i="28"/>
  <c r="P680" i="28"/>
  <c r="L680" i="28"/>
  <c r="H680" i="28"/>
  <c r="D680" i="28"/>
  <c r="P679" i="28"/>
  <c r="L679" i="28"/>
  <c r="H679" i="28"/>
  <c r="D679" i="28"/>
  <c r="P678" i="28"/>
  <c r="L678" i="28"/>
  <c r="H678" i="28"/>
  <c r="D678" i="28"/>
  <c r="P677" i="28"/>
  <c r="L677" i="28"/>
  <c r="H677" i="28"/>
  <c r="D677" i="28"/>
  <c r="P676" i="28"/>
  <c r="L676" i="28"/>
  <c r="H676" i="28"/>
  <c r="D676" i="28"/>
  <c r="P675" i="28"/>
  <c r="L675" i="28"/>
  <c r="H675" i="28"/>
  <c r="D675" i="28"/>
  <c r="P674" i="28"/>
  <c r="H674" i="28"/>
  <c r="H673" i="28"/>
  <c r="H672" i="28"/>
  <c r="H671" i="28"/>
  <c r="H670" i="28"/>
  <c r="H669" i="28"/>
  <c r="H668" i="28"/>
  <c r="H667" i="28"/>
  <c r="F666" i="28"/>
  <c r="P664" i="28"/>
  <c r="K663" i="28"/>
  <c r="L658" i="28"/>
  <c r="G653" i="28"/>
  <c r="R647" i="28"/>
  <c r="L642" i="28"/>
  <c r="G637" i="28"/>
  <c r="R631" i="28"/>
  <c r="D625" i="28"/>
  <c r="S616" i="28"/>
  <c r="G603" i="28"/>
  <c r="G587" i="28"/>
  <c r="M692" i="28"/>
  <c r="E692" i="28"/>
  <c r="M691" i="28"/>
  <c r="E691" i="28"/>
  <c r="M690" i="28"/>
  <c r="E690" i="28"/>
  <c r="M689" i="28"/>
  <c r="E689" i="28"/>
  <c r="M688" i="28"/>
  <c r="E688" i="28"/>
  <c r="M687" i="28"/>
  <c r="E687" i="28"/>
  <c r="M686" i="28"/>
  <c r="E686" i="28"/>
  <c r="M685" i="28"/>
  <c r="E685" i="28"/>
  <c r="M684" i="28"/>
  <c r="E684" i="28"/>
  <c r="M683" i="28"/>
  <c r="E683" i="28"/>
  <c r="M682" i="28"/>
  <c r="E682" i="28"/>
  <c r="M681" i="28"/>
  <c r="E681" i="28"/>
  <c r="M680" i="28"/>
  <c r="E680" i="28"/>
  <c r="M679" i="28"/>
  <c r="E679" i="28"/>
  <c r="M678" i="28"/>
  <c r="E678" i="28"/>
  <c r="M677" i="28"/>
  <c r="E677" i="28"/>
  <c r="M676" i="28"/>
  <c r="E676" i="28"/>
  <c r="M675" i="28"/>
  <c r="E675" i="28"/>
  <c r="K674" i="28"/>
  <c r="L672" i="28"/>
  <c r="L670" i="28"/>
  <c r="L668" i="28"/>
  <c r="F665" i="28"/>
  <c r="R659" i="28"/>
  <c r="R643" i="28"/>
  <c r="G633" i="28"/>
  <c r="H619" i="28"/>
  <c r="S591" i="28"/>
  <c r="S692" i="28"/>
  <c r="O692" i="28"/>
  <c r="K692" i="28"/>
  <c r="G692" i="28"/>
  <c r="S691" i="28"/>
  <c r="O691" i="28"/>
  <c r="K691" i="28"/>
  <c r="G691" i="28"/>
  <c r="S690" i="28"/>
  <c r="O690" i="28"/>
  <c r="K690" i="28"/>
  <c r="G690" i="28"/>
  <c r="S689" i="28"/>
  <c r="O689" i="28"/>
  <c r="K689" i="28"/>
  <c r="G689" i="28"/>
  <c r="S688" i="28"/>
  <c r="O688" i="28"/>
  <c r="K688" i="28"/>
  <c r="G688" i="28"/>
  <c r="S687" i="28"/>
  <c r="O687" i="28"/>
  <c r="K687" i="28"/>
  <c r="G687" i="28"/>
  <c r="S686" i="28"/>
  <c r="O686" i="28"/>
  <c r="K686" i="28"/>
  <c r="G686" i="28"/>
  <c r="S685" i="28"/>
  <c r="O685" i="28"/>
  <c r="K685" i="28"/>
  <c r="G685" i="28"/>
  <c r="S684" i="28"/>
  <c r="O684" i="28"/>
  <c r="K684" i="28"/>
  <c r="G684" i="28"/>
  <c r="S683" i="28"/>
  <c r="O683" i="28"/>
  <c r="K683" i="28"/>
  <c r="G683" i="28"/>
  <c r="S682" i="28"/>
  <c r="O682" i="28"/>
  <c r="K682" i="28"/>
  <c r="G682" i="28"/>
  <c r="S681" i="28"/>
  <c r="O681" i="28"/>
  <c r="K681" i="28"/>
  <c r="G681" i="28"/>
  <c r="S680" i="28"/>
  <c r="O680" i="28"/>
  <c r="K680" i="28"/>
  <c r="G680" i="28"/>
  <c r="S679" i="28"/>
  <c r="O679" i="28"/>
  <c r="K679" i="28"/>
  <c r="G679" i="28"/>
  <c r="S678" i="28"/>
  <c r="O678" i="28"/>
  <c r="K678" i="28"/>
  <c r="G678" i="28"/>
  <c r="S677" i="28"/>
  <c r="O677" i="28"/>
  <c r="K677" i="28"/>
  <c r="G677" i="28"/>
  <c r="S676" i="28"/>
  <c r="O676" i="28"/>
  <c r="K676" i="28"/>
  <c r="G676" i="28"/>
  <c r="S675" i="28"/>
  <c r="O675" i="28"/>
  <c r="K675" i="28"/>
  <c r="G675" i="28"/>
  <c r="S674" i="28"/>
  <c r="O674" i="28"/>
  <c r="D674" i="28"/>
  <c r="D673" i="28"/>
  <c r="D672" i="28"/>
  <c r="D671" i="28"/>
  <c r="D670" i="28"/>
  <c r="D669" i="28"/>
  <c r="D668" i="28"/>
  <c r="D667" i="28"/>
  <c r="P665" i="28"/>
  <c r="K664" i="28"/>
  <c r="L662" i="28"/>
  <c r="G657" i="28"/>
  <c r="R651" i="28"/>
  <c r="L646" i="28"/>
  <c r="G641" i="28"/>
  <c r="R635" i="28"/>
  <c r="I630" i="28"/>
  <c r="H623" i="28"/>
  <c r="R613" i="28"/>
  <c r="N599" i="28"/>
  <c r="M582" i="28"/>
  <c r="B556" i="28"/>
  <c r="D663" i="28"/>
  <c r="J662" i="28"/>
  <c r="O661" i="28"/>
  <c r="D661" i="28"/>
  <c r="J660" i="28"/>
  <c r="O659" i="28"/>
  <c r="D659" i="28"/>
  <c r="J658" i="28"/>
  <c r="O657" i="28"/>
  <c r="D657" i="28"/>
  <c r="J656" i="28"/>
  <c r="O655" i="28"/>
  <c r="D655" i="28"/>
  <c r="J654" i="28"/>
  <c r="O653" i="28"/>
  <c r="D653" i="28"/>
  <c r="J652" i="28"/>
  <c r="O651" i="28"/>
  <c r="D651" i="28"/>
  <c r="J650" i="28"/>
  <c r="O649" i="28"/>
  <c r="D649" i="28"/>
  <c r="J648" i="28"/>
  <c r="O647" i="28"/>
  <c r="D647" i="28"/>
  <c r="J646" i="28"/>
  <c r="O645" i="28"/>
  <c r="D645" i="28"/>
  <c r="J644" i="28"/>
  <c r="O643" i="28"/>
  <c r="D643" i="28"/>
  <c r="J642" i="28"/>
  <c r="O641" i="28"/>
  <c r="D641" i="28"/>
  <c r="J640" i="28"/>
  <c r="O639" i="28"/>
  <c r="D639" i="28"/>
  <c r="J638" i="28"/>
  <c r="O637" i="28"/>
  <c r="D637" i="28"/>
  <c r="J636" i="28"/>
  <c r="O635" i="28"/>
  <c r="D635" i="28"/>
  <c r="J634" i="28"/>
  <c r="O633" i="28"/>
  <c r="D633" i="28"/>
  <c r="J632" i="28"/>
  <c r="O631" i="28"/>
  <c r="D631" i="28"/>
  <c r="F630" i="28"/>
  <c r="H629" i="28"/>
  <c r="I628" i="28"/>
  <c r="L627" i="28"/>
  <c r="M626" i="28"/>
  <c r="N625" i="28"/>
  <c r="Q624" i="28"/>
  <c r="R623" i="28"/>
  <c r="D623" i="28"/>
  <c r="F622" i="28"/>
  <c r="H621" i="28"/>
  <c r="G620" i="28"/>
  <c r="F619" i="28"/>
  <c r="R617" i="28"/>
  <c r="N616" i="28"/>
  <c r="G615" i="28"/>
  <c r="K613" i="28"/>
  <c r="N611" i="28"/>
  <c r="R609" i="28"/>
  <c r="F608" i="28"/>
  <c r="H606" i="28"/>
  <c r="L604" i="28"/>
  <c r="P602" i="28"/>
  <c r="S600" i="28"/>
  <c r="G599" i="28"/>
  <c r="K597" i="28"/>
  <c r="N595" i="28"/>
  <c r="Q593" i="28"/>
  <c r="K591" i="28"/>
  <c r="S588" i="28"/>
  <c r="N586" i="28"/>
  <c r="I584" i="28"/>
  <c r="R581" i="28"/>
  <c r="M579" i="28"/>
  <c r="G577" i="28"/>
  <c r="Q574" i="28"/>
  <c r="H663" i="28"/>
  <c r="O662" i="28"/>
  <c r="D662" i="28"/>
  <c r="J661" i="28"/>
  <c r="O660" i="28"/>
  <c r="D660" i="28"/>
  <c r="J659" i="28"/>
  <c r="O658" i="28"/>
  <c r="D658" i="28"/>
  <c r="J657" i="28"/>
  <c r="O656" i="28"/>
  <c r="D656" i="28"/>
  <c r="J655" i="28"/>
  <c r="O654" i="28"/>
  <c r="D654" i="28"/>
  <c r="J653" i="28"/>
  <c r="O652" i="28"/>
  <c r="D652" i="28"/>
  <c r="J651" i="28"/>
  <c r="O650" i="28"/>
  <c r="D650" i="28"/>
  <c r="J649" i="28"/>
  <c r="O648" i="28"/>
  <c r="D648" i="28"/>
  <c r="J647" i="28"/>
  <c r="O646" i="28"/>
  <c r="D646" i="28"/>
  <c r="J645" i="28"/>
  <c r="O644" i="28"/>
  <c r="D644" i="28"/>
  <c r="J643" i="28"/>
  <c r="O642" i="28"/>
  <c r="D642" i="28"/>
  <c r="J641" i="28"/>
  <c r="O640" i="28"/>
  <c r="D640" i="28"/>
  <c r="J639" i="28"/>
  <c r="O638" i="28"/>
  <c r="D638" i="28"/>
  <c r="J637" i="28"/>
  <c r="O636" i="28"/>
  <c r="D636" i="28"/>
  <c r="J635" i="28"/>
  <c r="O634" i="28"/>
  <c r="D634" i="28"/>
  <c r="J633" i="28"/>
  <c r="O632" i="28"/>
  <c r="D632" i="28"/>
  <c r="J631" i="28"/>
  <c r="M630" i="28"/>
  <c r="N629" i="28"/>
  <c r="Q628" i="28"/>
  <c r="R627" i="28"/>
  <c r="D627" i="28"/>
  <c r="F626" i="28"/>
  <c r="H625" i="28"/>
  <c r="I624" i="28"/>
  <c r="L623" i="28"/>
  <c r="M622" i="28"/>
  <c r="N621" i="28"/>
  <c r="Q620" i="28"/>
  <c r="N619" i="28"/>
  <c r="K618" i="28"/>
  <c r="H617" i="28"/>
  <c r="F616" i="28"/>
  <c r="H614" i="28"/>
  <c r="L612" i="28"/>
  <c r="P610" i="28"/>
  <c r="S608" i="28"/>
  <c r="G607" i="28"/>
  <c r="K605" i="28"/>
  <c r="N603" i="28"/>
  <c r="R601" i="28"/>
  <c r="F600" i="28"/>
  <c r="H598" i="28"/>
  <c r="L596" i="28"/>
  <c r="P594" i="28"/>
  <c r="M592" i="28"/>
  <c r="G590" i="28"/>
  <c r="R587" i="28"/>
  <c r="K585" i="28"/>
  <c r="F583" i="28"/>
  <c r="Q580" i="28"/>
  <c r="I578" i="28"/>
  <c r="S575" i="28"/>
  <c r="N573" i="28"/>
  <c r="B552" i="28"/>
  <c r="F663" i="28"/>
  <c r="P662" i="28"/>
  <c r="K662" i="28"/>
  <c r="F662" i="28"/>
  <c r="P661" i="28"/>
  <c r="K661" i="28"/>
  <c r="F661" i="28"/>
  <c r="P660" i="28"/>
  <c r="K660" i="28"/>
  <c r="F660" i="28"/>
  <c r="P659" i="28"/>
  <c r="K659" i="28"/>
  <c r="F659" i="28"/>
  <c r="P658" i="28"/>
  <c r="K658" i="28"/>
  <c r="F658" i="28"/>
  <c r="P657" i="28"/>
  <c r="K657" i="28"/>
  <c r="F657" i="28"/>
  <c r="P656" i="28"/>
  <c r="K656" i="28"/>
  <c r="F656" i="28"/>
  <c r="P655" i="28"/>
  <c r="K655" i="28"/>
  <c r="F655" i="28"/>
  <c r="P654" i="28"/>
  <c r="K654" i="28"/>
  <c r="F654" i="28"/>
  <c r="P653" i="28"/>
  <c r="K653" i="28"/>
  <c r="F653" i="28"/>
  <c r="P652" i="28"/>
  <c r="K652" i="28"/>
  <c r="F652" i="28"/>
  <c r="P651" i="28"/>
  <c r="K651" i="28"/>
  <c r="F651" i="28"/>
  <c r="P650" i="28"/>
  <c r="K650" i="28"/>
  <c r="F650" i="28"/>
  <c r="P649" i="28"/>
  <c r="K649" i="28"/>
  <c r="F649" i="28"/>
  <c r="P648" i="28"/>
  <c r="K648" i="28"/>
  <c r="F648" i="28"/>
  <c r="P647" i="28"/>
  <c r="K647" i="28"/>
  <c r="F647" i="28"/>
  <c r="P646" i="28"/>
  <c r="K646" i="28"/>
  <c r="F646" i="28"/>
  <c r="P645" i="28"/>
  <c r="K645" i="28"/>
  <c r="F645" i="28"/>
  <c r="P644" i="28"/>
  <c r="K644" i="28"/>
  <c r="F644" i="28"/>
  <c r="P643" i="28"/>
  <c r="K643" i="28"/>
  <c r="F643" i="28"/>
  <c r="P642" i="28"/>
  <c r="K642" i="28"/>
  <c r="F642" i="28"/>
  <c r="P641" i="28"/>
  <c r="K641" i="28"/>
  <c r="F641" i="28"/>
  <c r="P640" i="28"/>
  <c r="K640" i="28"/>
  <c r="F640" i="28"/>
  <c r="P639" i="28"/>
  <c r="K639" i="28"/>
  <c r="F639" i="28"/>
  <c r="P638" i="28"/>
  <c r="K638" i="28"/>
  <c r="F638" i="28"/>
  <c r="P637" i="28"/>
  <c r="K637" i="28"/>
  <c r="F637" i="28"/>
  <c r="P636" i="28"/>
  <c r="K636" i="28"/>
  <c r="F636" i="28"/>
  <c r="P635" i="28"/>
  <c r="K635" i="28"/>
  <c r="F635" i="28"/>
  <c r="P634" i="28"/>
  <c r="K634" i="28"/>
  <c r="F634" i="28"/>
  <c r="P633" i="28"/>
  <c r="K633" i="28"/>
  <c r="F633" i="28"/>
  <c r="P632" i="28"/>
  <c r="K632" i="28"/>
  <c r="F632" i="28"/>
  <c r="P631" i="28"/>
  <c r="K631" i="28"/>
  <c r="F631" i="28"/>
  <c r="N630" i="28"/>
  <c r="H630" i="28"/>
  <c r="Q629" i="28"/>
  <c r="I629" i="28"/>
  <c r="R628" i="28"/>
  <c r="L628" i="28"/>
  <c r="D628" i="28"/>
  <c r="M627" i="28"/>
  <c r="F627" i="28"/>
  <c r="N626" i="28"/>
  <c r="H626" i="28"/>
  <c r="Q625" i="28"/>
  <c r="I625" i="28"/>
  <c r="R624" i="28"/>
  <c r="L624" i="28"/>
  <c r="D624" i="28"/>
  <c r="M623" i="28"/>
  <c r="F623" i="28"/>
  <c r="N622" i="28"/>
  <c r="H622" i="28"/>
  <c r="Q621" i="28"/>
  <c r="I621" i="28"/>
  <c r="R620" i="28"/>
  <c r="K620" i="28"/>
  <c r="P619" i="28"/>
  <c r="G619" i="28"/>
  <c r="N618" i="28"/>
  <c r="S617" i="28"/>
  <c r="K617" i="28"/>
  <c r="R616" i="28"/>
  <c r="G616" i="28"/>
  <c r="H615" i="28"/>
  <c r="K614" i="28"/>
  <c r="L613" i="28"/>
  <c r="N612" i="28"/>
  <c r="P611" i="28"/>
  <c r="R610" i="28"/>
  <c r="S609" i="28"/>
  <c r="F609" i="28"/>
  <c r="G608" i="28"/>
  <c r="H607" i="28"/>
  <c r="K606" i="28"/>
  <c r="L605" i="28"/>
  <c r="N604" i="28"/>
  <c r="P603" i="28"/>
  <c r="R602" i="28"/>
  <c r="S601" i="28"/>
  <c r="F601" i="28"/>
  <c r="G600" i="28"/>
  <c r="H599" i="28"/>
  <c r="K598" i="28"/>
  <c r="L597" i="28"/>
  <c r="N596" i="28"/>
  <c r="P595" i="28"/>
  <c r="R594" i="28"/>
  <c r="R593" i="28"/>
  <c r="Q592" i="28"/>
  <c r="M591" i="28"/>
  <c r="I590" i="28"/>
  <c r="G589" i="28"/>
  <c r="S587" i="28"/>
  <c r="Q586" i="28"/>
  <c r="N585" i="28"/>
  <c r="K584" i="28"/>
  <c r="G583" i="28"/>
  <c r="F582" i="28"/>
  <c r="R580" i="28"/>
  <c r="N579" i="28"/>
  <c r="M578" i="28"/>
  <c r="I577" i="28"/>
  <c r="F576" i="28"/>
  <c r="S574" i="28"/>
  <c r="Q573" i="28"/>
  <c r="S662" i="28"/>
  <c r="N662" i="28"/>
  <c r="H662" i="28"/>
  <c r="S661" i="28"/>
  <c r="N661" i="28"/>
  <c r="H661" i="28"/>
  <c r="S660" i="28"/>
  <c r="N660" i="28"/>
  <c r="H660" i="28"/>
  <c r="S659" i="28"/>
  <c r="N659" i="28"/>
  <c r="H659" i="28"/>
  <c r="S658" i="28"/>
  <c r="N658" i="28"/>
  <c r="H658" i="28"/>
  <c r="S657" i="28"/>
  <c r="N657" i="28"/>
  <c r="H657" i="28"/>
  <c r="S656" i="28"/>
  <c r="N656" i="28"/>
  <c r="H656" i="28"/>
  <c r="S655" i="28"/>
  <c r="N655" i="28"/>
  <c r="H655" i="28"/>
  <c r="S654" i="28"/>
  <c r="N654" i="28"/>
  <c r="H654" i="28"/>
  <c r="S653" i="28"/>
  <c r="N653" i="28"/>
  <c r="H653" i="28"/>
  <c r="S652" i="28"/>
  <c r="N652" i="28"/>
  <c r="H652" i="28"/>
  <c r="S651" i="28"/>
  <c r="N651" i="28"/>
  <c r="H651" i="28"/>
  <c r="S650" i="28"/>
  <c r="N650" i="28"/>
  <c r="H650" i="28"/>
  <c r="S649" i="28"/>
  <c r="N649" i="28"/>
  <c r="H649" i="28"/>
  <c r="S648" i="28"/>
  <c r="N648" i="28"/>
  <c r="H648" i="28"/>
  <c r="S647" i="28"/>
  <c r="N647" i="28"/>
  <c r="H647" i="28"/>
  <c r="S646" i="28"/>
  <c r="N646" i="28"/>
  <c r="H646" i="28"/>
  <c r="S645" i="28"/>
  <c r="N645" i="28"/>
  <c r="H645" i="28"/>
  <c r="S644" i="28"/>
  <c r="N644" i="28"/>
  <c r="H644" i="28"/>
  <c r="S643" i="28"/>
  <c r="N643" i="28"/>
  <c r="H643" i="28"/>
  <c r="S642" i="28"/>
  <c r="N642" i="28"/>
  <c r="H642" i="28"/>
  <c r="S641" i="28"/>
  <c r="N641" i="28"/>
  <c r="H641" i="28"/>
  <c r="S640" i="28"/>
  <c r="N640" i="28"/>
  <c r="H640" i="28"/>
  <c r="S639" i="28"/>
  <c r="N639" i="28"/>
  <c r="H639" i="28"/>
  <c r="S638" i="28"/>
  <c r="N638" i="28"/>
  <c r="H638" i="28"/>
  <c r="S637" i="28"/>
  <c r="N637" i="28"/>
  <c r="H637" i="28"/>
  <c r="S636" i="28"/>
  <c r="N636" i="28"/>
  <c r="H636" i="28"/>
  <c r="S635" i="28"/>
  <c r="N635" i="28"/>
  <c r="H635" i="28"/>
  <c r="S634" i="28"/>
  <c r="N634" i="28"/>
  <c r="H634" i="28"/>
  <c r="S633" i="28"/>
  <c r="N633" i="28"/>
  <c r="H633" i="28"/>
  <c r="S632" i="28"/>
  <c r="N632" i="28"/>
  <c r="H632" i="28"/>
  <c r="S631" i="28"/>
  <c r="N631" i="28"/>
  <c r="H631" i="28"/>
  <c r="R630" i="28"/>
  <c r="L630" i="28"/>
  <c r="D630" i="28"/>
  <c r="M629" i="28"/>
  <c r="F629" i="28"/>
  <c r="N628" i="28"/>
  <c r="H628" i="28"/>
  <c r="Q627" i="28"/>
  <c r="I627" i="28"/>
  <c r="R626" i="28"/>
  <c r="L626" i="28"/>
  <c r="D626" i="28"/>
  <c r="M625" i="28"/>
  <c r="F625" i="28"/>
  <c r="N624" i="28"/>
  <c r="H624" i="28"/>
  <c r="Q623" i="28"/>
  <c r="I623" i="28"/>
  <c r="R622" i="28"/>
  <c r="L622" i="28"/>
  <c r="D622" i="28"/>
  <c r="M621" i="28"/>
  <c r="F621" i="28"/>
  <c r="N620" i="28"/>
  <c r="F620" i="28"/>
  <c r="L619" i="28"/>
  <c r="R618" i="28"/>
  <c r="H618" i="28"/>
  <c r="P617" i="28"/>
  <c r="F617" i="28"/>
  <c r="L616" i="28"/>
  <c r="P615" i="28"/>
  <c r="R614" i="28"/>
  <c r="S613" i="28"/>
  <c r="F613" i="28"/>
  <c r="G612" i="28"/>
  <c r="H611" i="28"/>
  <c r="K610" i="28"/>
  <c r="L609" i="28"/>
  <c r="N608" i="28"/>
  <c r="P607" i="28"/>
  <c r="R606" i="28"/>
  <c r="S605" i="28"/>
  <c r="F605" i="28"/>
  <c r="G604" i="28"/>
  <c r="H603" i="28"/>
  <c r="K602" i="28"/>
  <c r="L601" i="28"/>
  <c r="N600" i="28"/>
  <c r="P599" i="28"/>
  <c r="R598" i="28"/>
  <c r="S597" i="28"/>
  <c r="F597" i="28"/>
  <c r="G596" i="28"/>
  <c r="H595" i="28"/>
  <c r="K594" i="28"/>
  <c r="I593" i="28"/>
  <c r="F592" i="28"/>
  <c r="S590" i="28"/>
  <c r="Q589" i="28"/>
  <c r="M588" i="28"/>
  <c r="K587" i="28"/>
  <c r="G586" i="28"/>
  <c r="S584" i="28"/>
  <c r="R583" i="28"/>
  <c r="N582" i="28"/>
  <c r="K581" i="28"/>
  <c r="I580" i="28"/>
  <c r="F579" i="28"/>
  <c r="R577" i="28"/>
  <c r="Q576" i="28"/>
  <c r="M575" i="28"/>
  <c r="I574" i="28"/>
  <c r="G573" i="28"/>
  <c r="B564" i="28"/>
  <c r="M666" i="28"/>
  <c r="I666" i="28"/>
  <c r="E666" i="28"/>
  <c r="Q665" i="28"/>
  <c r="M665" i="28"/>
  <c r="I665" i="28"/>
  <c r="E665" i="28"/>
  <c r="Q664" i="28"/>
  <c r="M664" i="28"/>
  <c r="I664" i="28"/>
  <c r="E664" i="28"/>
  <c r="Q663" i="28"/>
  <c r="M663" i="28"/>
  <c r="I663" i="28"/>
  <c r="E663" i="28"/>
  <c r="Q662" i="28"/>
  <c r="M662" i="28"/>
  <c r="I662" i="28"/>
  <c r="E662" i="28"/>
  <c r="Q661" i="28"/>
  <c r="M661" i="28"/>
  <c r="I661" i="28"/>
  <c r="E661" i="28"/>
  <c r="Q660" i="28"/>
  <c r="M660" i="28"/>
  <c r="I660" i="28"/>
  <c r="E660" i="28"/>
  <c r="Q659" i="28"/>
  <c r="M659" i="28"/>
  <c r="I659" i="28"/>
  <c r="E659" i="28"/>
  <c r="Q658" i="28"/>
  <c r="M658" i="28"/>
  <c r="I658" i="28"/>
  <c r="E658" i="28"/>
  <c r="Q657" i="28"/>
  <c r="M657" i="28"/>
  <c r="I657" i="28"/>
  <c r="E657" i="28"/>
  <c r="Q656" i="28"/>
  <c r="M656" i="28"/>
  <c r="I656" i="28"/>
  <c r="E656" i="28"/>
  <c r="Q655" i="28"/>
  <c r="M655" i="28"/>
  <c r="I655" i="28"/>
  <c r="E655" i="28"/>
  <c r="Q654" i="28"/>
  <c r="M654" i="28"/>
  <c r="I654" i="28"/>
  <c r="E654" i="28"/>
  <c r="Q653" i="28"/>
  <c r="M653" i="28"/>
  <c r="I653" i="28"/>
  <c r="E653" i="28"/>
  <c r="Q652" i="28"/>
  <c r="M652" i="28"/>
  <c r="I652" i="28"/>
  <c r="E652" i="28"/>
  <c r="Q651" i="28"/>
  <c r="M651" i="28"/>
  <c r="I651" i="28"/>
  <c r="E651" i="28"/>
  <c r="Q650" i="28"/>
  <c r="M650" i="28"/>
  <c r="I650" i="28"/>
  <c r="E650" i="28"/>
  <c r="Q649" i="28"/>
  <c r="M649" i="28"/>
  <c r="I649" i="28"/>
  <c r="E649" i="28"/>
  <c r="Q648" i="28"/>
  <c r="M648" i="28"/>
  <c r="I648" i="28"/>
  <c r="E648" i="28"/>
  <c r="Q647" i="28"/>
  <c r="M647" i="28"/>
  <c r="I647" i="28"/>
  <c r="E647" i="28"/>
  <c r="Q646" i="28"/>
  <c r="M646" i="28"/>
  <c r="I646" i="28"/>
  <c r="E646" i="28"/>
  <c r="Q645" i="28"/>
  <c r="M645" i="28"/>
  <c r="I645" i="28"/>
  <c r="E645" i="28"/>
  <c r="Q644" i="28"/>
  <c r="M644" i="28"/>
  <c r="I644" i="28"/>
  <c r="E644" i="28"/>
  <c r="Q643" i="28"/>
  <c r="M643" i="28"/>
  <c r="I643" i="28"/>
  <c r="E643" i="28"/>
  <c r="Q642" i="28"/>
  <c r="M642" i="28"/>
  <c r="I642" i="28"/>
  <c r="E642" i="28"/>
  <c r="Q641" i="28"/>
  <c r="M641" i="28"/>
  <c r="I641" i="28"/>
  <c r="E641" i="28"/>
  <c r="Q640" i="28"/>
  <c r="M640" i="28"/>
  <c r="I640" i="28"/>
  <c r="E640" i="28"/>
  <c r="Q639" i="28"/>
  <c r="M639" i="28"/>
  <c r="I639" i="28"/>
  <c r="E639" i="28"/>
  <c r="Q638" i="28"/>
  <c r="M638" i="28"/>
  <c r="I638" i="28"/>
  <c r="E638" i="28"/>
  <c r="Q637" i="28"/>
  <c r="M637" i="28"/>
  <c r="I637" i="28"/>
  <c r="E637" i="28"/>
  <c r="Q636" i="28"/>
  <c r="M636" i="28"/>
  <c r="I636" i="28"/>
  <c r="E636" i="28"/>
  <c r="Q635" i="28"/>
  <c r="M635" i="28"/>
  <c r="I635" i="28"/>
  <c r="E635" i="28"/>
  <c r="Q634" i="28"/>
  <c r="M634" i="28"/>
  <c r="I634" i="28"/>
  <c r="E634" i="28"/>
  <c r="Q633" i="28"/>
  <c r="M633" i="28"/>
  <c r="I633" i="28"/>
  <c r="E633" i="28"/>
  <c r="Q632" i="28"/>
  <c r="M632" i="28"/>
  <c r="I632" i="28"/>
  <c r="E632" i="28"/>
  <c r="Q631" i="28"/>
  <c r="M631" i="28"/>
  <c r="I631" i="28"/>
  <c r="E631" i="28"/>
  <c r="P630" i="28"/>
  <c r="J630" i="28"/>
  <c r="E630" i="28"/>
  <c r="P629" i="28"/>
  <c r="J629" i="28"/>
  <c r="E629" i="28"/>
  <c r="P628" i="28"/>
  <c r="J628" i="28"/>
  <c r="E628" i="28"/>
  <c r="P627" i="28"/>
  <c r="J627" i="28"/>
  <c r="E627" i="28"/>
  <c r="P626" i="28"/>
  <c r="J626" i="28"/>
  <c r="E626" i="28"/>
  <c r="P625" i="28"/>
  <c r="J625" i="28"/>
  <c r="E625" i="28"/>
  <c r="P624" i="28"/>
  <c r="J624" i="28"/>
  <c r="E624" i="28"/>
  <c r="P623" i="28"/>
  <c r="J623" i="28"/>
  <c r="E623" i="28"/>
  <c r="P622" i="28"/>
  <c r="J622" i="28"/>
  <c r="E622" i="28"/>
  <c r="P621" i="28"/>
  <c r="J621" i="28"/>
  <c r="E621" i="28"/>
  <c r="P620" i="28"/>
  <c r="H620" i="28"/>
  <c r="R619" i="28"/>
  <c r="K619" i="28"/>
  <c r="S618" i="28"/>
  <c r="L618" i="28"/>
  <c r="F618" i="28"/>
  <c r="N617" i="28"/>
  <c r="G617" i="28"/>
  <c r="P616" i="28"/>
  <c r="H616" i="28"/>
  <c r="R615" i="28"/>
  <c r="K615" i="28"/>
  <c r="S614" i="28"/>
  <c r="L614" i="28"/>
  <c r="F614" i="28"/>
  <c r="N613" i="28"/>
  <c r="G613" i="28"/>
  <c r="P612" i="28"/>
  <c r="H612" i="28"/>
  <c r="R611" i="28"/>
  <c r="K611" i="28"/>
  <c r="S610" i="28"/>
  <c r="L610" i="28"/>
  <c r="F610" i="28"/>
  <c r="N609" i="28"/>
  <c r="G609" i="28"/>
  <c r="P608" i="28"/>
  <c r="H608" i="28"/>
  <c r="R607" i="28"/>
  <c r="K607" i="28"/>
  <c r="S606" i="28"/>
  <c r="L606" i="28"/>
  <c r="F606" i="28"/>
  <c r="N605" i="28"/>
  <c r="G605" i="28"/>
  <c r="P604" i="28"/>
  <c r="H604" i="28"/>
  <c r="R603" i="28"/>
  <c r="K603" i="28"/>
  <c r="S602" i="28"/>
  <c r="L602" i="28"/>
  <c r="F602" i="28"/>
  <c r="N601" i="28"/>
  <c r="G601" i="28"/>
  <c r="P600" i="28"/>
  <c r="H600" i="28"/>
  <c r="R599" i="28"/>
  <c r="K599" i="28"/>
  <c r="S598" i="28"/>
  <c r="L598" i="28"/>
  <c r="F598" i="28"/>
  <c r="N597" i="28"/>
  <c r="G597" i="28"/>
  <c r="P596" i="28"/>
  <c r="H596" i="28"/>
  <c r="R595" i="28"/>
  <c r="K595" i="28"/>
  <c r="S594" i="28"/>
  <c r="L594" i="28"/>
  <c r="F594" i="28"/>
  <c r="K593" i="28"/>
  <c r="R592" i="28"/>
  <c r="I592" i="28"/>
  <c r="N591" i="28"/>
  <c r="F591" i="28"/>
  <c r="M590" i="28"/>
  <c r="R589" i="28"/>
  <c r="I589" i="28"/>
  <c r="Q588" i="28"/>
  <c r="F588" i="28"/>
  <c r="M587" i="28"/>
  <c r="S586" i="28"/>
  <c r="I586" i="28"/>
  <c r="Q585" i="28"/>
  <c r="G585" i="28"/>
  <c r="M584" i="28"/>
  <c r="S583" i="28"/>
  <c r="K583" i="28"/>
  <c r="Q582" i="28"/>
  <c r="G582" i="28"/>
  <c r="N581" i="28"/>
  <c r="S580" i="28"/>
  <c r="K580" i="28"/>
  <c r="R579" i="28"/>
  <c r="G579" i="28"/>
  <c r="N578" i="28"/>
  <c r="F578" i="28"/>
  <c r="K577" i="28"/>
  <c r="R576" i="28"/>
  <c r="I576" i="28"/>
  <c r="N575" i="28"/>
  <c r="F575" i="28"/>
  <c r="M574" i="28"/>
  <c r="R573" i="28"/>
  <c r="E573" i="28"/>
  <c r="F573" i="28"/>
  <c r="M573" i="28"/>
  <c r="S573" i="28"/>
  <c r="K574" i="28"/>
  <c r="R574" i="28"/>
  <c r="I575" i="28"/>
  <c r="Q575" i="28"/>
  <c r="G576" i="28"/>
  <c r="N576" i="28"/>
  <c r="F577" i="28"/>
  <c r="M577" i="28"/>
  <c r="S577" i="28"/>
  <c r="K578" i="28"/>
  <c r="R578" i="28"/>
  <c r="I579" i="28"/>
  <c r="Q579" i="28"/>
  <c r="G580" i="28"/>
  <c r="N580" i="28"/>
  <c r="F581" i="28"/>
  <c r="M581" i="28"/>
  <c r="S581" i="28"/>
  <c r="K582" i="28"/>
  <c r="R582" i="28"/>
  <c r="I583" i="28"/>
  <c r="Q583" i="28"/>
  <c r="G584" i="28"/>
  <c r="N584" i="28"/>
  <c r="F585" i="28"/>
  <c r="M585" i="28"/>
  <c r="S585" i="28"/>
  <c r="K586" i="28"/>
  <c r="R586" i="28"/>
  <c r="I587" i="28"/>
  <c r="Q587" i="28"/>
  <c r="G588" i="28"/>
  <c r="N588" i="28"/>
  <c r="F589" i="28"/>
  <c r="M589" i="28"/>
  <c r="S589" i="28"/>
  <c r="K590" i="28"/>
  <c r="R590" i="28"/>
  <c r="I591" i="28"/>
  <c r="Q591" i="28"/>
  <c r="G592" i="28"/>
  <c r="N592" i="28"/>
  <c r="F593" i="28"/>
  <c r="M593" i="28"/>
  <c r="S593" i="28"/>
  <c r="J594" i="28"/>
  <c r="O594" i="28"/>
  <c r="D595" i="28"/>
  <c r="J595" i="28"/>
  <c r="O595" i="28"/>
  <c r="D596" i="28"/>
  <c r="J596" i="28"/>
  <c r="O596" i="28"/>
  <c r="D597" i="28"/>
  <c r="J597" i="28"/>
  <c r="O597" i="28"/>
  <c r="D598" i="28"/>
  <c r="J598" i="28"/>
  <c r="O598" i="28"/>
  <c r="D599" i="28"/>
  <c r="J599" i="28"/>
  <c r="O599" i="28"/>
  <c r="D600" i="28"/>
  <c r="J600" i="28"/>
  <c r="O600" i="28"/>
  <c r="D601" i="28"/>
  <c r="J601" i="28"/>
  <c r="O601" i="28"/>
  <c r="D602" i="28"/>
  <c r="J602" i="28"/>
  <c r="O602" i="28"/>
  <c r="D603" i="28"/>
  <c r="J603" i="28"/>
  <c r="O603" i="28"/>
  <c r="D604" i="28"/>
  <c r="J604" i="28"/>
  <c r="O604" i="28"/>
  <c r="D605" i="28"/>
  <c r="J605" i="28"/>
  <c r="O605" i="28"/>
  <c r="D606" i="28"/>
  <c r="J606" i="28"/>
  <c r="O606" i="28"/>
  <c r="D607" i="28"/>
  <c r="J607" i="28"/>
  <c r="O607" i="28"/>
  <c r="D608" i="28"/>
  <c r="J608" i="28"/>
  <c r="O608" i="28"/>
  <c r="D609" i="28"/>
  <c r="J609" i="28"/>
  <c r="O609" i="28"/>
  <c r="D610" i="28"/>
  <c r="J610" i="28"/>
  <c r="O610" i="28"/>
  <c r="D611" i="28"/>
  <c r="J611" i="28"/>
  <c r="O611" i="28"/>
  <c r="D612" i="28"/>
  <c r="J612" i="28"/>
  <c r="O612" i="28"/>
  <c r="D613" i="28"/>
  <c r="J613" i="28"/>
  <c r="O613" i="28"/>
  <c r="D614" i="28"/>
  <c r="J614" i="28"/>
  <c r="O614" i="28"/>
  <c r="D615" i="28"/>
  <c r="J615" i="28"/>
  <c r="O615" i="28"/>
  <c r="D616" i="28"/>
  <c r="J616" i="28"/>
  <c r="O616" i="28"/>
  <c r="D617" i="28"/>
  <c r="J617" i="28"/>
  <c r="O617" i="28"/>
  <c r="D618" i="28"/>
  <c r="J618" i="28"/>
  <c r="O618" i="28"/>
  <c r="D619" i="28"/>
  <c r="J619" i="28"/>
  <c r="O619" i="28"/>
  <c r="D620" i="28"/>
  <c r="J620" i="28"/>
  <c r="O620" i="28"/>
  <c r="S620" i="28"/>
  <c r="G621" i="28"/>
  <c r="K621" i="28"/>
  <c r="O621" i="28"/>
  <c r="S621" i="28"/>
  <c r="G622" i="28"/>
  <c r="K622" i="28"/>
  <c r="O622" i="28"/>
  <c r="S622" i="28"/>
  <c r="G623" i="28"/>
  <c r="K623" i="28"/>
  <c r="O623" i="28"/>
  <c r="S623" i="28"/>
  <c r="G624" i="28"/>
  <c r="K624" i="28"/>
  <c r="O624" i="28"/>
  <c r="S624" i="28"/>
  <c r="G625" i="28"/>
  <c r="K625" i="28"/>
  <c r="O625" i="28"/>
  <c r="S625" i="28"/>
  <c r="G626" i="28"/>
  <c r="K626" i="28"/>
  <c r="O626" i="28"/>
  <c r="S626" i="28"/>
  <c r="G627" i="28"/>
  <c r="K627" i="28"/>
  <c r="O627" i="28"/>
  <c r="S627" i="28"/>
  <c r="G628" i="28"/>
  <c r="K628" i="28"/>
  <c r="O628" i="28"/>
  <c r="S628" i="28"/>
  <c r="G629" i="28"/>
  <c r="K629" i="28"/>
  <c r="O629" i="28"/>
  <c r="S629" i="28"/>
  <c r="G630" i="28"/>
  <c r="K630" i="28"/>
  <c r="O630" i="28"/>
  <c r="S630" i="28"/>
  <c r="S615" i="28"/>
  <c r="L615" i="28"/>
  <c r="F615" i="28"/>
  <c r="N614" i="28"/>
  <c r="G614" i="28"/>
  <c r="P613" i="28"/>
  <c r="H613" i="28"/>
  <c r="R612" i="28"/>
  <c r="K612" i="28"/>
  <c r="S611" i="28"/>
  <c r="L611" i="28"/>
  <c r="F611" i="28"/>
  <c r="N610" i="28"/>
  <c r="G610" i="28"/>
  <c r="P609" i="28"/>
  <c r="H609" i="28"/>
  <c r="R608" i="28"/>
  <c r="K608" i="28"/>
  <c r="S607" i="28"/>
  <c r="L607" i="28"/>
  <c r="F607" i="28"/>
  <c r="N606" i="28"/>
  <c r="G606" i="28"/>
  <c r="P605" i="28"/>
  <c r="H605" i="28"/>
  <c r="R604" i="28"/>
  <c r="K604" i="28"/>
  <c r="S603" i="28"/>
  <c r="L603" i="28"/>
  <c r="F603" i="28"/>
  <c r="N602" i="28"/>
  <c r="G602" i="28"/>
  <c r="P601" i="28"/>
  <c r="H601" i="28"/>
  <c r="R600" i="28"/>
  <c r="K600" i="28"/>
  <c r="S599" i="28"/>
  <c r="L599" i="28"/>
  <c r="F599" i="28"/>
  <c r="N598" i="28"/>
  <c r="G598" i="28"/>
  <c r="P597" i="28"/>
  <c r="H597" i="28"/>
  <c r="R596" i="28"/>
  <c r="K596" i="28"/>
  <c r="S595" i="28"/>
  <c r="L595" i="28"/>
  <c r="F595" i="28"/>
  <c r="N594" i="28"/>
  <c r="G594" i="28"/>
  <c r="N593" i="28"/>
  <c r="S592" i="28"/>
  <c r="K592" i="28"/>
  <c r="R591" i="28"/>
  <c r="G591" i="28"/>
  <c r="N590" i="28"/>
  <c r="F590" i="28"/>
  <c r="K589" i="28"/>
  <c r="R588" i="28"/>
  <c r="I588" i="28"/>
  <c r="N587" i="28"/>
  <c r="F587" i="28"/>
  <c r="M586" i="28"/>
  <c r="R585" i="28"/>
  <c r="I585" i="28"/>
  <c r="Q584" i="28"/>
  <c r="F584" i="28"/>
  <c r="M583" i="28"/>
  <c r="S582" i="28"/>
  <c r="I582" i="28"/>
  <c r="Q581" i="28"/>
  <c r="G581" i="28"/>
  <c r="M580" i="28"/>
  <c r="S579" i="28"/>
  <c r="K579" i="28"/>
  <c r="Q578" i="28"/>
  <c r="G578" i="28"/>
  <c r="N577" i="28"/>
  <c r="S576" i="28"/>
  <c r="K576" i="28"/>
  <c r="R575" i="28"/>
  <c r="G575" i="28"/>
  <c r="N574" i="28"/>
  <c r="F574" i="28"/>
  <c r="K573" i="28"/>
  <c r="B549" i="28"/>
  <c r="B550" i="28"/>
  <c r="B558" i="28"/>
  <c r="B554" i="28"/>
  <c r="B562" i="28"/>
  <c r="B563" i="28"/>
  <c r="B559" i="28"/>
  <c r="B555" i="28"/>
  <c r="B551" i="28"/>
  <c r="B561" i="28"/>
  <c r="B557" i="28"/>
  <c r="B553" i="28"/>
  <c r="M620" i="28"/>
  <c r="I620" i="28"/>
  <c r="E620" i="28"/>
  <c r="Q619" i="28"/>
  <c r="M619" i="28"/>
  <c r="I619" i="28"/>
  <c r="E619" i="28"/>
  <c r="Q618" i="28"/>
  <c r="M618" i="28"/>
  <c r="I618" i="28"/>
  <c r="E618" i="28"/>
  <c r="Q617" i="28"/>
  <c r="M617" i="28"/>
  <c r="I617" i="28"/>
  <c r="E617" i="28"/>
  <c r="Q616" i="28"/>
  <c r="M616" i="28"/>
  <c r="I616" i="28"/>
  <c r="E616" i="28"/>
  <c r="Q615" i="28"/>
  <c r="M615" i="28"/>
  <c r="I615" i="28"/>
  <c r="E615" i="28"/>
  <c r="Q614" i="28"/>
  <c r="M614" i="28"/>
  <c r="I614" i="28"/>
  <c r="E614" i="28"/>
  <c r="Q613" i="28"/>
  <c r="M613" i="28"/>
  <c r="I613" i="28"/>
  <c r="E613" i="28"/>
  <c r="Q612" i="28"/>
  <c r="M612" i="28"/>
  <c r="I612" i="28"/>
  <c r="E612" i="28"/>
  <c r="Q611" i="28"/>
  <c r="M611" i="28"/>
  <c r="I611" i="28"/>
  <c r="E611" i="28"/>
  <c r="Q610" i="28"/>
  <c r="M610" i="28"/>
  <c r="I610" i="28"/>
  <c r="E610" i="28"/>
  <c r="Q609" i="28"/>
  <c r="M609" i="28"/>
  <c r="I609" i="28"/>
  <c r="E609" i="28"/>
  <c r="Q608" i="28"/>
  <c r="M608" i="28"/>
  <c r="I608" i="28"/>
  <c r="E608" i="28"/>
  <c r="Q607" i="28"/>
  <c r="M607" i="28"/>
  <c r="I607" i="28"/>
  <c r="E607" i="28"/>
  <c r="Q606" i="28"/>
  <c r="M606" i="28"/>
  <c r="I606" i="28"/>
  <c r="E606" i="28"/>
  <c r="Q605" i="28"/>
  <c r="M605" i="28"/>
  <c r="I605" i="28"/>
  <c r="E605" i="28"/>
  <c r="Q604" i="28"/>
  <c r="M604" i="28"/>
  <c r="I604" i="28"/>
  <c r="E604" i="28"/>
  <c r="Q603" i="28"/>
  <c r="M603" i="28"/>
  <c r="I603" i="28"/>
  <c r="E603" i="28"/>
  <c r="Q602" i="28"/>
  <c r="M602" i="28"/>
  <c r="I602" i="28"/>
  <c r="E602" i="28"/>
  <c r="Q601" i="28"/>
  <c r="M601" i="28"/>
  <c r="I601" i="28"/>
  <c r="E601" i="28"/>
  <c r="Q600" i="28"/>
  <c r="M600" i="28"/>
  <c r="I600" i="28"/>
  <c r="E600" i="28"/>
  <c r="Q599" i="28"/>
  <c r="M599" i="28"/>
  <c r="I599" i="28"/>
  <c r="E599" i="28"/>
  <c r="Q598" i="28"/>
  <c r="M598" i="28"/>
  <c r="I598" i="28"/>
  <c r="E598" i="28"/>
  <c r="Q597" i="28"/>
  <c r="M597" i="28"/>
  <c r="I597" i="28"/>
  <c r="E597" i="28"/>
  <c r="Q596" i="28"/>
  <c r="M596" i="28"/>
  <c r="I596" i="28"/>
  <c r="E596" i="28"/>
  <c r="Q595" i="28"/>
  <c r="M595" i="28"/>
  <c r="I595" i="28"/>
  <c r="E595" i="28"/>
  <c r="Q594" i="28"/>
  <c r="M594" i="28"/>
  <c r="I594" i="28"/>
  <c r="E594" i="28"/>
  <c r="O593" i="28"/>
  <c r="J593" i="28"/>
  <c r="E593" i="28"/>
  <c r="O592" i="28"/>
  <c r="J592" i="28"/>
  <c r="E592" i="28"/>
  <c r="O591" i="28"/>
  <c r="J591" i="28"/>
  <c r="E591" i="28"/>
  <c r="O590" i="28"/>
  <c r="J590" i="28"/>
  <c r="E590" i="28"/>
  <c r="O589" i="28"/>
  <c r="J589" i="28"/>
  <c r="E589" i="28"/>
  <c r="O588" i="28"/>
  <c r="J588" i="28"/>
  <c r="E588" i="28"/>
  <c r="O587" i="28"/>
  <c r="J587" i="28"/>
  <c r="E587" i="28"/>
  <c r="O586" i="28"/>
  <c r="J586" i="28"/>
  <c r="E586" i="28"/>
  <c r="O585" i="28"/>
  <c r="J585" i="28"/>
  <c r="E585" i="28"/>
  <c r="O584" i="28"/>
  <c r="J584" i="28"/>
  <c r="E584" i="28"/>
  <c r="O583" i="28"/>
  <c r="J583" i="28"/>
  <c r="E583" i="28"/>
  <c r="O582" i="28"/>
  <c r="J582" i="28"/>
  <c r="E582" i="28"/>
  <c r="O581" i="28"/>
  <c r="J581" i="28"/>
  <c r="E581" i="28"/>
  <c r="O580" i="28"/>
  <c r="J580" i="28"/>
  <c r="E580" i="28"/>
  <c r="O579" i="28"/>
  <c r="J579" i="28"/>
  <c r="E579" i="28"/>
  <c r="O578" i="28"/>
  <c r="J578" i="28"/>
  <c r="E578" i="28"/>
  <c r="O577" i="28"/>
  <c r="J577" i="28"/>
  <c r="E577" i="28"/>
  <c r="O576" i="28"/>
  <c r="J576" i="28"/>
  <c r="E576" i="28"/>
  <c r="O575" i="28"/>
  <c r="J575" i="28"/>
  <c r="E575" i="28"/>
  <c r="O574" i="28"/>
  <c r="J574" i="28"/>
  <c r="E574" i="28"/>
  <c r="O573" i="28"/>
  <c r="J573" i="28"/>
  <c r="D573" i="28"/>
  <c r="H573" i="28"/>
  <c r="L573" i="28"/>
  <c r="P573" i="28"/>
  <c r="D574" i="28"/>
  <c r="H574" i="28"/>
  <c r="L574" i="28"/>
  <c r="P574" i="28"/>
  <c r="D575" i="28"/>
  <c r="H575" i="28"/>
  <c r="L575" i="28"/>
  <c r="P575" i="28"/>
  <c r="D576" i="28"/>
  <c r="H576" i="28"/>
  <c r="L576" i="28"/>
  <c r="P576" i="28"/>
  <c r="D577" i="28"/>
  <c r="H577" i="28"/>
  <c r="L577" i="28"/>
  <c r="P577" i="28"/>
  <c r="D578" i="28"/>
  <c r="H578" i="28"/>
  <c r="L578" i="28"/>
  <c r="P578" i="28"/>
  <c r="D579" i="28"/>
  <c r="H579" i="28"/>
  <c r="L579" i="28"/>
  <c r="P579" i="28"/>
  <c r="D580" i="28"/>
  <c r="H580" i="28"/>
  <c r="L580" i="28"/>
  <c r="P580" i="28"/>
  <c r="D581" i="28"/>
  <c r="H581" i="28"/>
  <c r="L581" i="28"/>
  <c r="P581" i="28"/>
  <c r="D582" i="28"/>
  <c r="H582" i="28"/>
  <c r="L582" i="28"/>
  <c r="P582" i="28"/>
  <c r="D583" i="28"/>
  <c r="H583" i="28"/>
  <c r="L583" i="28"/>
  <c r="P583" i="28"/>
  <c r="D584" i="28"/>
  <c r="H584" i="28"/>
  <c r="L584" i="28"/>
  <c r="P584" i="28"/>
  <c r="D585" i="28"/>
  <c r="H585" i="28"/>
  <c r="L585" i="28"/>
  <c r="P585" i="28"/>
  <c r="D586" i="28"/>
  <c r="H586" i="28"/>
  <c r="L586" i="28"/>
  <c r="P586" i="28"/>
  <c r="D587" i="28"/>
  <c r="H587" i="28"/>
  <c r="L587" i="28"/>
  <c r="P587" i="28"/>
  <c r="D588" i="28"/>
  <c r="H588" i="28"/>
  <c r="L588" i="28"/>
  <c r="P588" i="28"/>
  <c r="D589" i="28"/>
  <c r="H589" i="28"/>
  <c r="L589" i="28"/>
  <c r="P589" i="28"/>
  <c r="D590" i="28"/>
  <c r="H590" i="28"/>
  <c r="L590" i="28"/>
  <c r="P590" i="28"/>
  <c r="D591" i="28"/>
  <c r="H591" i="28"/>
  <c r="L591" i="28"/>
  <c r="P591" i="28"/>
  <c r="D592" i="28"/>
  <c r="H592" i="28"/>
  <c r="L592" i="28"/>
  <c r="P592" i="28"/>
  <c r="D593" i="28"/>
  <c r="H593" i="28"/>
  <c r="L593" i="28"/>
  <c r="P593" i="28"/>
  <c r="D594" i="28"/>
  <c r="G152" i="60"/>
  <c r="K152" i="60"/>
  <c r="O152" i="60"/>
  <c r="S152" i="60"/>
  <c r="D152" i="60"/>
  <c r="H152" i="60"/>
  <c r="L152" i="60"/>
  <c r="P152" i="60"/>
  <c r="E152" i="60"/>
  <c r="I152" i="60"/>
  <c r="M152" i="60"/>
  <c r="Q152" i="60"/>
  <c r="F152" i="60"/>
  <c r="J152" i="60"/>
  <c r="N152" i="60"/>
  <c r="Q29" i="60"/>
  <c r="M29" i="60"/>
  <c r="I29" i="60"/>
  <c r="E29" i="60"/>
  <c r="P29" i="60"/>
  <c r="L29" i="60"/>
  <c r="H29" i="60"/>
  <c r="D29" i="60"/>
  <c r="S29" i="60"/>
  <c r="O29" i="60"/>
  <c r="K29" i="60"/>
  <c r="G29" i="60"/>
  <c r="R29" i="60"/>
  <c r="N29" i="60"/>
  <c r="J29" i="60"/>
  <c r="D696" i="28" a="1"/>
  <c r="S696" i="28" s="1"/>
  <c r="D572" i="28" a="1"/>
  <c r="P572" i="28" s="1"/>
  <c r="D826" i="28" l="1" a="1"/>
  <c r="D837" i="28" s="1"/>
  <c r="K693" i="28"/>
  <c r="P693" i="28"/>
  <c r="E693" i="28"/>
  <c r="J693" i="28"/>
  <c r="O693" i="28"/>
  <c r="N693" i="28"/>
  <c r="S693" i="28"/>
  <c r="D693" i="28"/>
  <c r="R693" i="28"/>
  <c r="I693" i="28"/>
  <c r="M693" i="28"/>
  <c r="Q693" i="28"/>
  <c r="G693" i="28"/>
  <c r="F693" i="28"/>
  <c r="L693" i="28"/>
  <c r="H693" i="28"/>
  <c r="M572" i="28"/>
  <c r="H696" i="28"/>
  <c r="E572" i="28"/>
  <c r="I572" i="28"/>
  <c r="D696" i="28"/>
  <c r="D572" i="28"/>
  <c r="Q572" i="28"/>
  <c r="L696" i="28"/>
  <c r="P696" i="28"/>
  <c r="F572" i="28"/>
  <c r="J572" i="28"/>
  <c r="N572" i="28"/>
  <c r="R572" i="28"/>
  <c r="E696" i="28"/>
  <c r="I696" i="28"/>
  <c r="M696" i="28"/>
  <c r="Q696" i="28"/>
  <c r="G572" i="28"/>
  <c r="K572" i="28"/>
  <c r="O572" i="28"/>
  <c r="S572" i="28"/>
  <c r="F696" i="28"/>
  <c r="J696" i="28"/>
  <c r="N696" i="28"/>
  <c r="R696" i="28"/>
  <c r="H572" i="28"/>
  <c r="L572" i="28"/>
  <c r="G696" i="28"/>
  <c r="K696" i="28"/>
  <c r="O696" i="28"/>
  <c r="D423" i="40" a="1"/>
  <c r="D423" i="40" s="1"/>
  <c r="D298" i="40" a="1"/>
  <c r="F298" i="40" s="1"/>
  <c r="D162" i="40" a="1"/>
  <c r="D162" i="40" s="1"/>
  <c r="D39" i="40" a="1"/>
  <c r="K39" i="40" s="1"/>
  <c r="D828" i="28" l="1"/>
  <c r="D840" i="28"/>
  <c r="D830" i="28"/>
  <c r="D10" i="21" s="1"/>
  <c r="D839" i="28"/>
  <c r="D19" i="21" s="1"/>
  <c r="D832" i="28"/>
  <c r="D12" i="21" s="1"/>
  <c r="D838" i="28"/>
  <c r="D18" i="21" s="1"/>
  <c r="D829" i="28"/>
  <c r="D9" i="21" s="1"/>
  <c r="D834" i="28"/>
  <c r="D14" i="21" s="1"/>
  <c r="D841" i="28"/>
  <c r="D836" i="28"/>
  <c r="D16" i="21" s="1"/>
  <c r="D827" i="28"/>
  <c r="D833" i="28"/>
  <c r="D13" i="21" s="1"/>
  <c r="D826" i="28"/>
  <c r="D6" i="21" s="1"/>
  <c r="D831" i="28"/>
  <c r="D11" i="21" s="1"/>
  <c r="D835" i="28"/>
  <c r="D15" i="21" s="1"/>
  <c r="E826" i="28" a="1"/>
  <c r="E828" i="28" s="1"/>
  <c r="D8" i="21"/>
  <c r="D20" i="21"/>
  <c r="D17" i="21"/>
  <c r="F417" i="40"/>
  <c r="F413" i="40"/>
  <c r="F409" i="40"/>
  <c r="F405" i="40"/>
  <c r="F401" i="40"/>
  <c r="F397" i="40"/>
  <c r="F393" i="40"/>
  <c r="F389" i="40"/>
  <c r="F416" i="40"/>
  <c r="F412" i="40"/>
  <c r="F408" i="40"/>
  <c r="F404" i="40"/>
  <c r="F400" i="40"/>
  <c r="F396" i="40"/>
  <c r="F392" i="40"/>
  <c r="F388" i="40"/>
  <c r="F419" i="40"/>
  <c r="F415" i="40"/>
  <c r="F411" i="40"/>
  <c r="F407" i="40"/>
  <c r="F403" i="40"/>
  <c r="F399" i="40"/>
  <c r="F395" i="40"/>
  <c r="F391" i="40"/>
  <c r="F387" i="40"/>
  <c r="F418" i="40"/>
  <c r="F414" i="40"/>
  <c r="F410" i="40"/>
  <c r="F406" i="40"/>
  <c r="F402" i="40"/>
  <c r="F398" i="40"/>
  <c r="F394" i="40"/>
  <c r="F390" i="40"/>
  <c r="F386" i="40"/>
  <c r="F383" i="40"/>
  <c r="F379" i="40"/>
  <c r="F375" i="40"/>
  <c r="F371" i="40"/>
  <c r="F367" i="40"/>
  <c r="F363" i="40"/>
  <c r="F359" i="40"/>
  <c r="F355" i="40"/>
  <c r="F351" i="40"/>
  <c r="F347" i="40"/>
  <c r="F343" i="40"/>
  <c r="F339" i="40"/>
  <c r="F335" i="40"/>
  <c r="F331" i="40"/>
  <c r="F327" i="40"/>
  <c r="F323" i="40"/>
  <c r="F319" i="40"/>
  <c r="F315" i="40"/>
  <c r="F382" i="40"/>
  <c r="F378" i="40"/>
  <c r="F374" i="40"/>
  <c r="F370" i="40"/>
  <c r="F366" i="40"/>
  <c r="F362" i="40"/>
  <c r="F358" i="40"/>
  <c r="F354" i="40"/>
  <c r="F350" i="40"/>
  <c r="F346" i="40"/>
  <c r="F342" i="40"/>
  <c r="F338" i="40"/>
  <c r="F334" i="40"/>
  <c r="F330" i="40"/>
  <c r="F326" i="40"/>
  <c r="F322" i="40"/>
  <c r="F318" i="40"/>
  <c r="F314" i="40"/>
  <c r="F384" i="40"/>
  <c r="F380" i="40"/>
  <c r="F376" i="40"/>
  <c r="F372" i="40"/>
  <c r="F368" i="40"/>
  <c r="F364" i="40"/>
  <c r="F360" i="40"/>
  <c r="F356" i="40"/>
  <c r="F352" i="40"/>
  <c r="F348" i="40"/>
  <c r="F344" i="40"/>
  <c r="F340" i="40"/>
  <c r="F336" i="40"/>
  <c r="F332" i="40"/>
  <c r="F328" i="40"/>
  <c r="F324" i="40"/>
  <c r="F320" i="40"/>
  <c r="F316" i="40"/>
  <c r="D531" i="40"/>
  <c r="D535" i="40"/>
  <c r="D539" i="40"/>
  <c r="D543" i="40"/>
  <c r="D530" i="40"/>
  <c r="D528" i="40"/>
  <c r="D526" i="40"/>
  <c r="D532" i="40"/>
  <c r="D536" i="40"/>
  <c r="D540" i="40"/>
  <c r="D544" i="40"/>
  <c r="D534" i="40"/>
  <c r="D538" i="40"/>
  <c r="D542" i="40"/>
  <c r="D541" i="40"/>
  <c r="D529" i="40"/>
  <c r="D524" i="40"/>
  <c r="D505" i="40"/>
  <c r="D501" i="40"/>
  <c r="D497" i="40"/>
  <c r="D515" i="40"/>
  <c r="D527" i="40"/>
  <c r="D508" i="40"/>
  <c r="D520" i="40"/>
  <c r="D504" i="40"/>
  <c r="D500" i="40"/>
  <c r="D496" i="40"/>
  <c r="D492" i="40"/>
  <c r="D491" i="40"/>
  <c r="D490" i="40"/>
  <c r="D489" i="40"/>
  <c r="D488" i="40"/>
  <c r="D487" i="40"/>
  <c r="D486" i="40"/>
  <c r="D485" i="40"/>
  <c r="D484" i="40"/>
  <c r="D483" i="40"/>
  <c r="D482" i="40"/>
  <c r="D481" i="40"/>
  <c r="D480" i="40"/>
  <c r="D479" i="40"/>
  <c r="D478" i="40"/>
  <c r="D477" i="40"/>
  <c r="D476" i="40"/>
  <c r="D475" i="40"/>
  <c r="D474" i="40"/>
  <c r="D473" i="40"/>
  <c r="D472" i="40"/>
  <c r="D471" i="40"/>
  <c r="D470" i="40"/>
  <c r="D469" i="40"/>
  <c r="D468" i="40"/>
  <c r="D467" i="40"/>
  <c r="D466" i="40"/>
  <c r="D465" i="40"/>
  <c r="D464" i="40"/>
  <c r="D463" i="40"/>
  <c r="D462" i="40"/>
  <c r="D461" i="40"/>
  <c r="D460" i="40"/>
  <c r="D459" i="40"/>
  <c r="D458" i="40"/>
  <c r="D457" i="40"/>
  <c r="D511" i="40"/>
  <c r="D494" i="40"/>
  <c r="D537" i="40"/>
  <c r="D510" i="40"/>
  <c r="D512" i="40"/>
  <c r="D506" i="40"/>
  <c r="D502" i="40"/>
  <c r="D498" i="40"/>
  <c r="D519" i="40"/>
  <c r="D533" i="40"/>
  <c r="D499" i="40"/>
  <c r="D521" i="40"/>
  <c r="D518" i="40"/>
  <c r="D525" i="40"/>
  <c r="D516" i="40"/>
  <c r="D495" i="40"/>
  <c r="D517" i="40"/>
  <c r="D509" i="40"/>
  <c r="D503" i="40"/>
  <c r="D523" i="40"/>
  <c r="D522" i="40"/>
  <c r="D514" i="40"/>
  <c r="D507" i="40"/>
  <c r="D513" i="40"/>
  <c r="D456" i="40"/>
  <c r="D455" i="40"/>
  <c r="D454" i="40"/>
  <c r="D453" i="40"/>
  <c r="D452" i="40"/>
  <c r="D451" i="40"/>
  <c r="D450" i="40"/>
  <c r="D449" i="40"/>
  <c r="D448" i="40"/>
  <c r="D447" i="40"/>
  <c r="D446" i="40"/>
  <c r="D445" i="40"/>
  <c r="D444" i="40"/>
  <c r="D443" i="40"/>
  <c r="D442" i="40"/>
  <c r="D441" i="40"/>
  <c r="D440" i="40"/>
  <c r="D439" i="40"/>
  <c r="D438" i="40"/>
  <c r="D437" i="40"/>
  <c r="D436" i="40"/>
  <c r="D435" i="40"/>
  <c r="D434" i="40"/>
  <c r="D433" i="40"/>
  <c r="D432" i="40"/>
  <c r="D431" i="40"/>
  <c r="D430" i="40"/>
  <c r="D429" i="40"/>
  <c r="D428" i="40"/>
  <c r="D427" i="40"/>
  <c r="D426" i="40"/>
  <c r="D425" i="40"/>
  <c r="D493" i="40"/>
  <c r="F300" i="40"/>
  <c r="F304" i="40"/>
  <c r="F308" i="40"/>
  <c r="F312" i="40"/>
  <c r="F317" i="40"/>
  <c r="F333" i="40"/>
  <c r="F349" i="40"/>
  <c r="F365" i="40"/>
  <c r="F381" i="40"/>
  <c r="F303" i="40"/>
  <c r="F307" i="40"/>
  <c r="F311" i="40"/>
  <c r="F321" i="40"/>
  <c r="F337" i="40"/>
  <c r="F353" i="40"/>
  <c r="F369" i="40"/>
  <c r="F385" i="40"/>
  <c r="F302" i="40"/>
  <c r="F306" i="40"/>
  <c r="F310" i="40"/>
  <c r="F325" i="40"/>
  <c r="F341" i="40"/>
  <c r="F357" i="40"/>
  <c r="F373" i="40"/>
  <c r="F301" i="40"/>
  <c r="F305" i="40"/>
  <c r="F309" i="40"/>
  <c r="F313" i="40"/>
  <c r="F329" i="40"/>
  <c r="F345" i="40"/>
  <c r="F361" i="40"/>
  <c r="F377" i="40"/>
  <c r="K423" i="40"/>
  <c r="R423" i="40"/>
  <c r="J423" i="40"/>
  <c r="Q423" i="40"/>
  <c r="I423" i="40"/>
  <c r="P423" i="40"/>
  <c r="H423" i="40"/>
  <c r="O423" i="40"/>
  <c r="G423" i="40"/>
  <c r="S423" i="40"/>
  <c r="N423" i="40"/>
  <c r="F423" i="40"/>
  <c r="M423" i="40"/>
  <c r="E423" i="40"/>
  <c r="L423" i="40"/>
  <c r="M298" i="40"/>
  <c r="E298" i="40"/>
  <c r="L298" i="40"/>
  <c r="D298" i="40"/>
  <c r="S298" i="40"/>
  <c r="K298" i="40"/>
  <c r="R298" i="40"/>
  <c r="J298" i="40"/>
  <c r="Q298" i="40"/>
  <c r="I298" i="40"/>
  <c r="P298" i="40"/>
  <c r="H298" i="40"/>
  <c r="O298" i="40"/>
  <c r="G298" i="40"/>
  <c r="N298" i="40"/>
  <c r="R162" i="40"/>
  <c r="J162" i="40"/>
  <c r="Q162" i="40"/>
  <c r="I162" i="40"/>
  <c r="P162" i="40"/>
  <c r="H162" i="40"/>
  <c r="O162" i="40"/>
  <c r="G162" i="40"/>
  <c r="N162" i="40"/>
  <c r="F162" i="40"/>
  <c r="S162" i="40"/>
  <c r="K162" i="40"/>
  <c r="M162" i="40"/>
  <c r="E162" i="40"/>
  <c r="L162" i="40"/>
  <c r="R39" i="40"/>
  <c r="J39" i="40"/>
  <c r="Q39" i="40"/>
  <c r="I39" i="40"/>
  <c r="P39" i="40"/>
  <c r="H39" i="40"/>
  <c r="O39" i="40"/>
  <c r="G39" i="40"/>
  <c r="F39" i="40"/>
  <c r="M39" i="40"/>
  <c r="E39" i="40"/>
  <c r="L39" i="40"/>
  <c r="D39" i="40"/>
  <c r="N39" i="40"/>
  <c r="S39" i="40"/>
  <c r="D825" i="28" l="1"/>
  <c r="E3" i="21" s="1"/>
  <c r="D7" i="21"/>
  <c r="E835" i="28"/>
  <c r="E15" i="21" s="1"/>
  <c r="E830" i="28"/>
  <c r="E10" i="21" s="1"/>
  <c r="E833" i="28"/>
  <c r="E13" i="21" s="1"/>
  <c r="E831" i="28"/>
  <c r="E11" i="21" s="1"/>
  <c r="E838" i="28"/>
  <c r="E18" i="21" s="1"/>
  <c r="E837" i="28"/>
  <c r="E17" i="21" s="1"/>
  <c r="E834" i="28"/>
  <c r="E14" i="21" s="1"/>
  <c r="E829" i="28"/>
  <c r="E9" i="21" s="1"/>
  <c r="E832" i="28"/>
  <c r="E12" i="21" s="1"/>
  <c r="E826" i="28"/>
  <c r="E6" i="21" s="1"/>
  <c r="E836" i="28"/>
  <c r="E16" i="21" s="1"/>
  <c r="E839" i="28"/>
  <c r="E19" i="21" s="1"/>
  <c r="E827" i="28"/>
  <c r="E7" i="21" s="1"/>
  <c r="E840" i="28"/>
  <c r="E20" i="21" s="1"/>
  <c r="E841" i="28"/>
  <c r="E8" i="21"/>
  <c r="G416" i="40"/>
  <c r="G412" i="40"/>
  <c r="G408" i="40"/>
  <c r="G404" i="40"/>
  <c r="G400" i="40"/>
  <c r="G396" i="40"/>
  <c r="G392" i="40"/>
  <c r="G419" i="40"/>
  <c r="G414" i="40"/>
  <c r="G409" i="40"/>
  <c r="G403" i="40"/>
  <c r="G398" i="40"/>
  <c r="G393" i="40"/>
  <c r="G388" i="40"/>
  <c r="G418" i="40"/>
  <c r="G413" i="40"/>
  <c r="G407" i="40"/>
  <c r="G402" i="40"/>
  <c r="G397" i="40"/>
  <c r="G391" i="40"/>
  <c r="G383" i="40"/>
  <c r="G379" i="40"/>
  <c r="G375" i="40"/>
  <c r="G371" i="40"/>
  <c r="G415" i="40"/>
  <c r="G410" i="40"/>
  <c r="G405" i="40"/>
  <c r="G399" i="40"/>
  <c r="G394" i="40"/>
  <c r="G389" i="40"/>
  <c r="G385" i="40"/>
  <c r="G381" i="40"/>
  <c r="G377" i="40"/>
  <c r="G373" i="40"/>
  <c r="G369" i="40"/>
  <c r="G365" i="40"/>
  <c r="G364" i="40"/>
  <c r="G363" i="40"/>
  <c r="G362" i="40"/>
  <c r="G361" i="40"/>
  <c r="G360" i="40"/>
  <c r="G359" i="40"/>
  <c r="G358" i="40"/>
  <c r="G357" i="40"/>
  <c r="G356" i="40"/>
  <c r="G355" i="40"/>
  <c r="G354" i="40"/>
  <c r="G353" i="40"/>
  <c r="G352" i="40"/>
  <c r="G351" i="40"/>
  <c r="G350" i="40"/>
  <c r="G349" i="40"/>
  <c r="G348" i="40"/>
  <c r="G347" i="40"/>
  <c r="G346" i="40"/>
  <c r="G345" i="40"/>
  <c r="G344" i="40"/>
  <c r="G343" i="40"/>
  <c r="G342" i="40"/>
  <c r="G406" i="40"/>
  <c r="G384" i="40"/>
  <c r="G376" i="40"/>
  <c r="G367" i="40"/>
  <c r="G401" i="40"/>
  <c r="G378" i="40"/>
  <c r="G370" i="40"/>
  <c r="G341" i="40"/>
  <c r="G340" i="40"/>
  <c r="G339" i="40"/>
  <c r="G338" i="40"/>
  <c r="G337" i="40"/>
  <c r="G336" i="40"/>
  <c r="G335" i="40"/>
  <c r="G334" i="40"/>
  <c r="G333" i="40"/>
  <c r="G332" i="40"/>
  <c r="G331" i="40"/>
  <c r="G330" i="40"/>
  <c r="G329" i="40"/>
  <c r="G328" i="40"/>
  <c r="G327" i="40"/>
  <c r="G326" i="40"/>
  <c r="G325" i="40"/>
  <c r="G324" i="40"/>
  <c r="G323" i="40"/>
  <c r="G322" i="40"/>
  <c r="G321" i="40"/>
  <c r="G320" i="40"/>
  <c r="G319" i="40"/>
  <c r="G318" i="40"/>
  <c r="G317" i="40"/>
  <c r="G316" i="40"/>
  <c r="G315" i="40"/>
  <c r="G314" i="40"/>
  <c r="G313" i="40"/>
  <c r="G309" i="40"/>
  <c r="G306" i="40"/>
  <c r="G312" i="40"/>
  <c r="G303" i="40"/>
  <c r="G417" i="40"/>
  <c r="G395" i="40"/>
  <c r="G380" i="40"/>
  <c r="G372" i="40"/>
  <c r="G368" i="40"/>
  <c r="G366" i="40"/>
  <c r="G386" i="40"/>
  <c r="G411" i="40"/>
  <c r="G390" i="40"/>
  <c r="G382" i="40"/>
  <c r="G374" i="40"/>
  <c r="G387" i="40"/>
  <c r="G304" i="40"/>
  <c r="G301" i="40"/>
  <c r="G311" i="40"/>
  <c r="G307" i="40"/>
  <c r="G308" i="40"/>
  <c r="G310" i="40"/>
  <c r="G302" i="40"/>
  <c r="G300" i="40"/>
  <c r="G305" i="40"/>
  <c r="O419" i="40"/>
  <c r="O388" i="40"/>
  <c r="O385" i="40"/>
  <c r="O384" i="40"/>
  <c r="O383" i="40"/>
  <c r="O382" i="40"/>
  <c r="O381" i="40"/>
  <c r="O380" i="40"/>
  <c r="O379" i="40"/>
  <c r="O378" i="40"/>
  <c r="O377" i="40"/>
  <c r="O376" i="40"/>
  <c r="O375" i="40"/>
  <c r="O374" i="40"/>
  <c r="O373" i="40"/>
  <c r="O372" i="40"/>
  <c r="O371" i="40"/>
  <c r="O370" i="40"/>
  <c r="O369" i="40"/>
  <c r="O368" i="40"/>
  <c r="O367" i="40"/>
  <c r="O366" i="40"/>
  <c r="O365" i="40"/>
  <c r="O387" i="40"/>
  <c r="O386" i="40"/>
  <c r="O362" i="40"/>
  <c r="O358" i="40"/>
  <c r="O354" i="40"/>
  <c r="O350" i="40"/>
  <c r="O346" i="40"/>
  <c r="O342" i="40"/>
  <c r="O415" i="40"/>
  <c r="O411" i="40"/>
  <c r="O407" i="40"/>
  <c r="O403" i="40"/>
  <c r="O399" i="40"/>
  <c r="O395" i="40"/>
  <c r="O391" i="40"/>
  <c r="O312" i="40"/>
  <c r="O363" i="40"/>
  <c r="O359" i="40"/>
  <c r="O355" i="40"/>
  <c r="O351" i="40"/>
  <c r="O347" i="40"/>
  <c r="O343" i="40"/>
  <c r="O418" i="40"/>
  <c r="O414" i="40"/>
  <c r="O410" i="40"/>
  <c r="O406" i="40"/>
  <c r="O402" i="40"/>
  <c r="O398" i="40"/>
  <c r="O394" i="40"/>
  <c r="O390" i="40"/>
  <c r="O302" i="40"/>
  <c r="O364" i="40"/>
  <c r="O360" i="40"/>
  <c r="O356" i="40"/>
  <c r="O352" i="40"/>
  <c r="O348" i="40"/>
  <c r="O344" i="40"/>
  <c r="O417" i="40"/>
  <c r="O413" i="40"/>
  <c r="O409" i="40"/>
  <c r="O405" i="40"/>
  <c r="O401" i="40"/>
  <c r="O397" i="40"/>
  <c r="O393" i="40"/>
  <c r="O389" i="40"/>
  <c r="O361" i="40"/>
  <c r="O357" i="40"/>
  <c r="O353" i="40"/>
  <c r="O349" i="40"/>
  <c r="O345" i="40"/>
  <c r="O341" i="40"/>
  <c r="O340" i="40"/>
  <c r="O339" i="40"/>
  <c r="O338" i="40"/>
  <c r="O337" i="40"/>
  <c r="O336" i="40"/>
  <c r="O335" i="40"/>
  <c r="O334" i="40"/>
  <c r="O333" i="40"/>
  <c r="O332" i="40"/>
  <c r="O331" i="40"/>
  <c r="O330" i="40"/>
  <c r="O329" i="40"/>
  <c r="O328" i="40"/>
  <c r="O327" i="40"/>
  <c r="O326" i="40"/>
  <c r="O325" i="40"/>
  <c r="O324" i="40"/>
  <c r="O323" i="40"/>
  <c r="O322" i="40"/>
  <c r="O321" i="40"/>
  <c r="O320" i="40"/>
  <c r="O319" i="40"/>
  <c r="O318" i="40"/>
  <c r="O317" i="40"/>
  <c r="O316" i="40"/>
  <c r="O315" i="40"/>
  <c r="O314" i="40"/>
  <c r="O313" i="40"/>
  <c r="O416" i="40"/>
  <c r="O412" i="40"/>
  <c r="O408" i="40"/>
  <c r="O404" i="40"/>
  <c r="O400" i="40"/>
  <c r="O396" i="40"/>
  <c r="O392" i="40"/>
  <c r="O310" i="40"/>
  <c r="O307" i="40"/>
  <c r="O311" i="40"/>
  <c r="O308" i="40"/>
  <c r="O305" i="40"/>
  <c r="O304" i="40"/>
  <c r="O300" i="40"/>
  <c r="O309" i="40"/>
  <c r="O303" i="40"/>
  <c r="O301" i="40"/>
  <c r="O306" i="40"/>
  <c r="Q418" i="40"/>
  <c r="Q417" i="40"/>
  <c r="Q416" i="40"/>
  <c r="Q415" i="40"/>
  <c r="Q414" i="40"/>
  <c r="Q413" i="40"/>
  <c r="Q412" i="40"/>
  <c r="Q411" i="40"/>
  <c r="Q410" i="40"/>
  <c r="Q409" i="40"/>
  <c r="Q408" i="40"/>
  <c r="Q407" i="40"/>
  <c r="Q406" i="40"/>
  <c r="Q405" i="40"/>
  <c r="Q404" i="40"/>
  <c r="Q403" i="40"/>
  <c r="Q402" i="40"/>
  <c r="Q401" i="40"/>
  <c r="Q400" i="40"/>
  <c r="Q399" i="40"/>
  <c r="Q398" i="40"/>
  <c r="Q397" i="40"/>
  <c r="Q396" i="40"/>
  <c r="Q395" i="40"/>
  <c r="Q394" i="40"/>
  <c r="Q393" i="40"/>
  <c r="Q392" i="40"/>
  <c r="Q391" i="40"/>
  <c r="Q390" i="40"/>
  <c r="Q389" i="40"/>
  <c r="Q388" i="40"/>
  <c r="Q387" i="40"/>
  <c r="Q419" i="40"/>
  <c r="Q386" i="40"/>
  <c r="Q312" i="40"/>
  <c r="Q311" i="40"/>
  <c r="Q310" i="40"/>
  <c r="Q309" i="40"/>
  <c r="Q308" i="40"/>
  <c r="Q307" i="40"/>
  <c r="Q306" i="40"/>
  <c r="Q305" i="40"/>
  <c r="Q304" i="40"/>
  <c r="Q385" i="40"/>
  <c r="Q384" i="40"/>
  <c r="Q383" i="40"/>
  <c r="Q382" i="40"/>
  <c r="Q381" i="40"/>
  <c r="Q380" i="40"/>
  <c r="Q379" i="40"/>
  <c r="Q378" i="40"/>
  <c r="Q377" i="40"/>
  <c r="Q376" i="40"/>
  <c r="Q375" i="40"/>
  <c r="Q374" i="40"/>
  <c r="Q373" i="40"/>
  <c r="Q372" i="40"/>
  <c r="Q371" i="40"/>
  <c r="Q370" i="40"/>
  <c r="Q369" i="40"/>
  <c r="Q368" i="40"/>
  <c r="Q367" i="40"/>
  <c r="Q366" i="40"/>
  <c r="Q365" i="40"/>
  <c r="Q364" i="40"/>
  <c r="Q363" i="40"/>
  <c r="Q362" i="40"/>
  <c r="Q361" i="40"/>
  <c r="Q360" i="40"/>
  <c r="Q359" i="40"/>
  <c r="Q358" i="40"/>
  <c r="Q357" i="40"/>
  <c r="Q356" i="40"/>
  <c r="Q355" i="40"/>
  <c r="Q354" i="40"/>
  <c r="Q353" i="40"/>
  <c r="Q352" i="40"/>
  <c r="Q351" i="40"/>
  <c r="Q350" i="40"/>
  <c r="Q349" i="40"/>
  <c r="Q348" i="40"/>
  <c r="Q347" i="40"/>
  <c r="Q346" i="40"/>
  <c r="Q345" i="40"/>
  <c r="Q344" i="40"/>
  <c r="Q343" i="40"/>
  <c r="Q342" i="40"/>
  <c r="Q341" i="40"/>
  <c r="Q340" i="40"/>
  <c r="Q339" i="40"/>
  <c r="Q338" i="40"/>
  <c r="Q337" i="40"/>
  <c r="Q336" i="40"/>
  <c r="Q335" i="40"/>
  <c r="Q334" i="40"/>
  <c r="Q333" i="40"/>
  <c r="Q332" i="40"/>
  <c r="Q331" i="40"/>
  <c r="Q330" i="40"/>
  <c r="Q329" i="40"/>
  <c r="Q328" i="40"/>
  <c r="Q327" i="40"/>
  <c r="Q326" i="40"/>
  <c r="Q325" i="40"/>
  <c r="Q324" i="40"/>
  <c r="Q323" i="40"/>
  <c r="Q322" i="40"/>
  <c r="Q321" i="40"/>
  <c r="Q320" i="40"/>
  <c r="Q319" i="40"/>
  <c r="Q318" i="40"/>
  <c r="Q317" i="40"/>
  <c r="Q316" i="40"/>
  <c r="Q315" i="40"/>
  <c r="Q314" i="40"/>
  <c r="Q313" i="40"/>
  <c r="Q303" i="40"/>
  <c r="Q301" i="40"/>
  <c r="Q300" i="40"/>
  <c r="Q302" i="40"/>
  <c r="S419" i="40"/>
  <c r="S381" i="40"/>
  <c r="S377" i="40"/>
  <c r="S373" i="40"/>
  <c r="S383" i="40"/>
  <c r="S379" i="40"/>
  <c r="S375" i="40"/>
  <c r="S371" i="40"/>
  <c r="S367" i="40"/>
  <c r="S378" i="40"/>
  <c r="S370" i="40"/>
  <c r="S368" i="40"/>
  <c r="S363" i="40"/>
  <c r="S359" i="40"/>
  <c r="S355" i="40"/>
  <c r="S351" i="40"/>
  <c r="S347" i="40"/>
  <c r="S343" i="40"/>
  <c r="S406" i="40"/>
  <c r="S390" i="40"/>
  <c r="S309" i="40"/>
  <c r="S306" i="40"/>
  <c r="S417" i="40"/>
  <c r="S401" i="40"/>
  <c r="S380" i="40"/>
  <c r="S372" i="40"/>
  <c r="S366" i="40"/>
  <c r="S364" i="40"/>
  <c r="S360" i="40"/>
  <c r="S356" i="40"/>
  <c r="S352" i="40"/>
  <c r="S348" i="40"/>
  <c r="S344" i="40"/>
  <c r="S387" i="40"/>
  <c r="S418" i="40"/>
  <c r="S402" i="40"/>
  <c r="S412" i="40"/>
  <c r="S311" i="40"/>
  <c r="S413" i="40"/>
  <c r="S397" i="40"/>
  <c r="S308" i="40"/>
  <c r="S305" i="40"/>
  <c r="S415" i="40"/>
  <c r="S399" i="40"/>
  <c r="S386" i="40"/>
  <c r="S382" i="40"/>
  <c r="S374" i="40"/>
  <c r="S369" i="40"/>
  <c r="S361" i="40"/>
  <c r="S357" i="40"/>
  <c r="S353" i="40"/>
  <c r="S349" i="40"/>
  <c r="S345" i="40"/>
  <c r="S341" i="40"/>
  <c r="S340" i="40"/>
  <c r="S339" i="40"/>
  <c r="S338" i="40"/>
  <c r="S337" i="40"/>
  <c r="S336" i="40"/>
  <c r="S335" i="40"/>
  <c r="S334" i="40"/>
  <c r="S333" i="40"/>
  <c r="S332" i="40"/>
  <c r="S331" i="40"/>
  <c r="S330" i="40"/>
  <c r="S329" i="40"/>
  <c r="S328" i="40"/>
  <c r="S327" i="40"/>
  <c r="S326" i="40"/>
  <c r="S325" i="40"/>
  <c r="S324" i="40"/>
  <c r="S323" i="40"/>
  <c r="S322" i="40"/>
  <c r="S321" i="40"/>
  <c r="S320" i="40"/>
  <c r="S319" i="40"/>
  <c r="S318" i="40"/>
  <c r="S317" i="40"/>
  <c r="S316" i="40"/>
  <c r="S315" i="40"/>
  <c r="S314" i="40"/>
  <c r="S313" i="40"/>
  <c r="S414" i="40"/>
  <c r="S398" i="40"/>
  <c r="S384" i="40"/>
  <c r="S376" i="40"/>
  <c r="S365" i="40"/>
  <c r="S362" i="40"/>
  <c r="S358" i="40"/>
  <c r="S354" i="40"/>
  <c r="S350" i="40"/>
  <c r="S346" i="40"/>
  <c r="S342" i="40"/>
  <c r="S388" i="40"/>
  <c r="S410" i="40"/>
  <c r="S394" i="40"/>
  <c r="S300" i="40"/>
  <c r="S405" i="40"/>
  <c r="S389" i="40"/>
  <c r="S396" i="40"/>
  <c r="S407" i="40"/>
  <c r="S391" i="40"/>
  <c r="S392" i="40"/>
  <c r="S302" i="40"/>
  <c r="S400" i="40"/>
  <c r="S409" i="40"/>
  <c r="S395" i="40"/>
  <c r="S307" i="40"/>
  <c r="S304" i="40"/>
  <c r="S393" i="40"/>
  <c r="S310" i="40"/>
  <c r="S303" i="40"/>
  <c r="S408" i="40"/>
  <c r="S301" i="40"/>
  <c r="S411" i="40"/>
  <c r="S416" i="40"/>
  <c r="S385" i="40"/>
  <c r="S312" i="40"/>
  <c r="S403" i="40"/>
  <c r="S404" i="40"/>
  <c r="M418" i="40"/>
  <c r="M417" i="40"/>
  <c r="M416" i="40"/>
  <c r="M415" i="40"/>
  <c r="M414" i="40"/>
  <c r="M413" i="40"/>
  <c r="M412" i="40"/>
  <c r="M411" i="40"/>
  <c r="M410" i="40"/>
  <c r="M409" i="40"/>
  <c r="M408" i="40"/>
  <c r="M407" i="40"/>
  <c r="M406" i="40"/>
  <c r="M405" i="40"/>
  <c r="M404" i="40"/>
  <c r="M403" i="40"/>
  <c r="M402" i="40"/>
  <c r="M401" i="40"/>
  <c r="M400" i="40"/>
  <c r="M399" i="40"/>
  <c r="M398" i="40"/>
  <c r="M397" i="40"/>
  <c r="M396" i="40"/>
  <c r="M395" i="40"/>
  <c r="M394" i="40"/>
  <c r="M393" i="40"/>
  <c r="M392" i="40"/>
  <c r="M391" i="40"/>
  <c r="M390" i="40"/>
  <c r="M389" i="40"/>
  <c r="M388" i="40"/>
  <c r="M419" i="40"/>
  <c r="M385" i="40"/>
  <c r="M384" i="40"/>
  <c r="M383" i="40"/>
  <c r="M382" i="40"/>
  <c r="M381" i="40"/>
  <c r="M380" i="40"/>
  <c r="M379" i="40"/>
  <c r="M378" i="40"/>
  <c r="M377" i="40"/>
  <c r="M376" i="40"/>
  <c r="M375" i="40"/>
  <c r="M374" i="40"/>
  <c r="M373" i="40"/>
  <c r="M372" i="40"/>
  <c r="M371" i="40"/>
  <c r="M370" i="40"/>
  <c r="M369" i="40"/>
  <c r="M368" i="40"/>
  <c r="M367" i="40"/>
  <c r="M366" i="40"/>
  <c r="M365" i="40"/>
  <c r="M364" i="40"/>
  <c r="M363" i="40"/>
  <c r="M362" i="40"/>
  <c r="M361" i="40"/>
  <c r="M360" i="40"/>
  <c r="M359" i="40"/>
  <c r="M358" i="40"/>
  <c r="M357" i="40"/>
  <c r="M356" i="40"/>
  <c r="M355" i="40"/>
  <c r="M354" i="40"/>
  <c r="M353" i="40"/>
  <c r="M352" i="40"/>
  <c r="M351" i="40"/>
  <c r="M350" i="40"/>
  <c r="M349" i="40"/>
  <c r="M348" i="40"/>
  <c r="M347" i="40"/>
  <c r="M346" i="40"/>
  <c r="M345" i="40"/>
  <c r="M344" i="40"/>
  <c r="M343" i="40"/>
  <c r="M342" i="40"/>
  <c r="M341" i="40"/>
  <c r="M340" i="40"/>
  <c r="M339" i="40"/>
  <c r="M338" i="40"/>
  <c r="M337" i="40"/>
  <c r="M336" i="40"/>
  <c r="M335" i="40"/>
  <c r="M334" i="40"/>
  <c r="M333" i="40"/>
  <c r="M332" i="40"/>
  <c r="M331" i="40"/>
  <c r="M330" i="40"/>
  <c r="M329" i="40"/>
  <c r="M328" i="40"/>
  <c r="M327" i="40"/>
  <c r="M326" i="40"/>
  <c r="M325" i="40"/>
  <c r="M324" i="40"/>
  <c r="M323" i="40"/>
  <c r="M322" i="40"/>
  <c r="M321" i="40"/>
  <c r="M320" i="40"/>
  <c r="M319" i="40"/>
  <c r="M318" i="40"/>
  <c r="M317" i="40"/>
  <c r="M316" i="40"/>
  <c r="M315" i="40"/>
  <c r="M314" i="40"/>
  <c r="M313" i="40"/>
  <c r="M303" i="40"/>
  <c r="M301" i="40"/>
  <c r="M387" i="40"/>
  <c r="M312" i="40"/>
  <c r="M311" i="40"/>
  <c r="M310" i="40"/>
  <c r="M309" i="40"/>
  <c r="M308" i="40"/>
  <c r="M307" i="40"/>
  <c r="M306" i="40"/>
  <c r="M305" i="40"/>
  <c r="M304" i="40"/>
  <c r="M386" i="40"/>
  <c r="M302" i="40"/>
  <c r="M300" i="40"/>
  <c r="F541" i="40"/>
  <c r="F537" i="40"/>
  <c r="F533" i="40"/>
  <c r="F544" i="40"/>
  <c r="F540" i="40"/>
  <c r="F536" i="40"/>
  <c r="F532" i="40"/>
  <c r="F524" i="40"/>
  <c r="F523" i="40"/>
  <c r="F522" i="40"/>
  <c r="F521" i="40"/>
  <c r="F520" i="40"/>
  <c r="F519" i="40"/>
  <c r="F518" i="40"/>
  <c r="F517" i="40"/>
  <c r="F516" i="40"/>
  <c r="F515" i="40"/>
  <c r="F514" i="40"/>
  <c r="F513" i="40"/>
  <c r="F512" i="40"/>
  <c r="F511" i="40"/>
  <c r="F542" i="40"/>
  <c r="F538" i="40"/>
  <c r="F534" i="40"/>
  <c r="F543" i="40"/>
  <c r="F508" i="40"/>
  <c r="F539" i="40"/>
  <c r="F529" i="40"/>
  <c r="F527" i="40"/>
  <c r="F525" i="40"/>
  <c r="F509" i="40"/>
  <c r="F531" i="40"/>
  <c r="F530" i="40"/>
  <c r="F528" i="40"/>
  <c r="F526" i="40"/>
  <c r="F507" i="40"/>
  <c r="F506" i="40"/>
  <c r="F505" i="40"/>
  <c r="F504" i="40"/>
  <c r="F503" i="40"/>
  <c r="F502" i="40"/>
  <c r="F501" i="40"/>
  <c r="F500" i="40"/>
  <c r="F499" i="40"/>
  <c r="F498" i="40"/>
  <c r="F497" i="40"/>
  <c r="F496" i="40"/>
  <c r="F495" i="40"/>
  <c r="F494" i="40"/>
  <c r="F535" i="40"/>
  <c r="F456" i="40"/>
  <c r="F455" i="40"/>
  <c r="F454" i="40"/>
  <c r="F453" i="40"/>
  <c r="F452" i="40"/>
  <c r="F451" i="40"/>
  <c r="F450" i="40"/>
  <c r="F449" i="40"/>
  <c r="F448" i="40"/>
  <c r="F510" i="40"/>
  <c r="F493" i="40"/>
  <c r="F490" i="40"/>
  <c r="F486" i="40"/>
  <c r="F482" i="40"/>
  <c r="F478" i="40"/>
  <c r="F474" i="40"/>
  <c r="F470" i="40"/>
  <c r="F466" i="40"/>
  <c r="F462" i="40"/>
  <c r="F447" i="40"/>
  <c r="F445" i="40"/>
  <c r="F443" i="40"/>
  <c r="F441" i="40"/>
  <c r="F439" i="40"/>
  <c r="F437" i="40"/>
  <c r="F435" i="40"/>
  <c r="F433" i="40"/>
  <c r="F431" i="40"/>
  <c r="F429" i="40"/>
  <c r="F427" i="40"/>
  <c r="F425" i="40"/>
  <c r="F489" i="40"/>
  <c r="F484" i="40"/>
  <c r="F479" i="40"/>
  <c r="F473" i="40"/>
  <c r="F468" i="40"/>
  <c r="F463" i="40"/>
  <c r="F458" i="40"/>
  <c r="F488" i="40"/>
  <c r="F483" i="40"/>
  <c r="F477" i="40"/>
  <c r="F472" i="40"/>
  <c r="F467" i="40"/>
  <c r="F461" i="40"/>
  <c r="F457" i="40"/>
  <c r="F491" i="40"/>
  <c r="F485" i="40"/>
  <c r="F480" i="40"/>
  <c r="F475" i="40"/>
  <c r="F469" i="40"/>
  <c r="F464" i="40"/>
  <c r="F459" i="40"/>
  <c r="F446" i="40"/>
  <c r="F438" i="40"/>
  <c r="F430" i="40"/>
  <c r="F492" i="40"/>
  <c r="F471" i="40"/>
  <c r="F444" i="40"/>
  <c r="F436" i="40"/>
  <c r="F428" i="40"/>
  <c r="F487" i="40"/>
  <c r="F465" i="40"/>
  <c r="F442" i="40"/>
  <c r="F434" i="40"/>
  <c r="F426" i="40"/>
  <c r="F481" i="40"/>
  <c r="F460" i="40"/>
  <c r="F440" i="40"/>
  <c r="F432" i="40"/>
  <c r="F476" i="40"/>
  <c r="O509" i="40"/>
  <c r="O506" i="40"/>
  <c r="O505" i="40"/>
  <c r="O504" i="40"/>
  <c r="O503" i="40"/>
  <c r="O502" i="40"/>
  <c r="O501" i="40"/>
  <c r="O500" i="40"/>
  <c r="O499" i="40"/>
  <c r="O498" i="40"/>
  <c r="O497" i="40"/>
  <c r="O496" i="40"/>
  <c r="O495" i="40"/>
  <c r="O494" i="40"/>
  <c r="O493" i="40"/>
  <c r="O492" i="40"/>
  <c r="O491" i="40"/>
  <c r="O490" i="40"/>
  <c r="O489" i="40"/>
  <c r="O488" i="40"/>
  <c r="O487" i="40"/>
  <c r="O486" i="40"/>
  <c r="O485" i="40"/>
  <c r="O508" i="40"/>
  <c r="O521" i="40"/>
  <c r="O517" i="40"/>
  <c r="O513" i="40"/>
  <c r="O507" i="40"/>
  <c r="O481" i="40"/>
  <c r="O477" i="40"/>
  <c r="O473" i="40"/>
  <c r="O472" i="40"/>
  <c r="O471" i="40"/>
  <c r="O470" i="40"/>
  <c r="O469" i="40"/>
  <c r="O468" i="40"/>
  <c r="O467" i="40"/>
  <c r="O466" i="40"/>
  <c r="O465" i="40"/>
  <c r="O464" i="40"/>
  <c r="O463" i="40"/>
  <c r="O462" i="40"/>
  <c r="O461" i="40"/>
  <c r="O460" i="40"/>
  <c r="O459" i="40"/>
  <c r="O458" i="40"/>
  <c r="O457" i="40"/>
  <c r="O456" i="40"/>
  <c r="O455" i="40"/>
  <c r="O454" i="40"/>
  <c r="O453" i="40"/>
  <c r="O452" i="40"/>
  <c r="O451" i="40"/>
  <c r="O450" i="40"/>
  <c r="O449" i="40"/>
  <c r="O448" i="40"/>
  <c r="O447" i="40"/>
  <c r="O446" i="40"/>
  <c r="O445" i="40"/>
  <c r="O444" i="40"/>
  <c r="O443" i="40"/>
  <c r="O442" i="40"/>
  <c r="O441" i="40"/>
  <c r="O440" i="40"/>
  <c r="O439" i="40"/>
  <c r="O438" i="40"/>
  <c r="O437" i="40"/>
  <c r="O436" i="40"/>
  <c r="O435" i="40"/>
  <c r="O434" i="40"/>
  <c r="O433" i="40"/>
  <c r="O432" i="40"/>
  <c r="O431" i="40"/>
  <c r="O430" i="40"/>
  <c r="O429" i="40"/>
  <c r="O428" i="40"/>
  <c r="O427" i="40"/>
  <c r="O426" i="40"/>
  <c r="O425" i="40"/>
  <c r="O524" i="40"/>
  <c r="O520" i="40"/>
  <c r="O516" i="40"/>
  <c r="O512" i="40"/>
  <c r="O484" i="40"/>
  <c r="O482" i="40"/>
  <c r="O478" i="40"/>
  <c r="O474" i="40"/>
  <c r="O522" i="40"/>
  <c r="O518" i="40"/>
  <c r="O514" i="40"/>
  <c r="O510" i="40"/>
  <c r="O483" i="40"/>
  <c r="O480" i="40"/>
  <c r="O476" i="40"/>
  <c r="O511" i="40"/>
  <c r="O523" i="40"/>
  <c r="O475" i="40"/>
  <c r="O515" i="40"/>
  <c r="O479" i="40"/>
  <c r="O519" i="40"/>
  <c r="O528" i="40"/>
  <c r="O532" i="40"/>
  <c r="O536" i="40"/>
  <c r="O540" i="40"/>
  <c r="O544" i="40"/>
  <c r="O525" i="40"/>
  <c r="O530" i="40"/>
  <c r="O535" i="40"/>
  <c r="O541" i="40"/>
  <c r="O526" i="40"/>
  <c r="O531" i="40"/>
  <c r="O537" i="40"/>
  <c r="O542" i="40"/>
  <c r="O527" i="40"/>
  <c r="O533" i="40"/>
  <c r="O538" i="40"/>
  <c r="O543" i="40"/>
  <c r="O529" i="40"/>
  <c r="O534" i="40"/>
  <c r="O539" i="40"/>
  <c r="Q522" i="40"/>
  <c r="Q520" i="40"/>
  <c r="Q518" i="40"/>
  <c r="Q516" i="40"/>
  <c r="Q514" i="40"/>
  <c r="Q512" i="40"/>
  <c r="Q510" i="40"/>
  <c r="Q508" i="40"/>
  <c r="Q506" i="40"/>
  <c r="Q505" i="40"/>
  <c r="Q504" i="40"/>
  <c r="Q503" i="40"/>
  <c r="Q502" i="40"/>
  <c r="Q501" i="40"/>
  <c r="Q500" i="40"/>
  <c r="Q499" i="40"/>
  <c r="Q498" i="40"/>
  <c r="Q497" i="40"/>
  <c r="Q496" i="40"/>
  <c r="Q495" i="40"/>
  <c r="Q494" i="40"/>
  <c r="Q523" i="40"/>
  <c r="Q515" i="40"/>
  <c r="Q507" i="40"/>
  <c r="Q521" i="40"/>
  <c r="Q513" i="40"/>
  <c r="Q491" i="40"/>
  <c r="Q490" i="40"/>
  <c r="Q489" i="40"/>
  <c r="Q488" i="40"/>
  <c r="Q487" i="40"/>
  <c r="Q486" i="40"/>
  <c r="Q485" i="40"/>
  <c r="Q484" i="40"/>
  <c r="Q483" i="40"/>
  <c r="Q482" i="40"/>
  <c r="Q481" i="40"/>
  <c r="Q480" i="40"/>
  <c r="Q479" i="40"/>
  <c r="Q478" i="40"/>
  <c r="Q477" i="40"/>
  <c r="Q476" i="40"/>
  <c r="Q475" i="40"/>
  <c r="Q474" i="40"/>
  <c r="Q473" i="40"/>
  <c r="Q472" i="40"/>
  <c r="Q471" i="40"/>
  <c r="Q470" i="40"/>
  <c r="Q469" i="40"/>
  <c r="Q468" i="40"/>
  <c r="Q467" i="40"/>
  <c r="Q466" i="40"/>
  <c r="Q465" i="40"/>
  <c r="Q464" i="40"/>
  <c r="Q463" i="40"/>
  <c r="Q462" i="40"/>
  <c r="Q461" i="40"/>
  <c r="Q460" i="40"/>
  <c r="Q459" i="40"/>
  <c r="Q458" i="40"/>
  <c r="Q457" i="40"/>
  <c r="Q456" i="40"/>
  <c r="Q517" i="40"/>
  <c r="Q509" i="40"/>
  <c r="Q492" i="40"/>
  <c r="Q455" i="40"/>
  <c r="Q451" i="40"/>
  <c r="Q447" i="40"/>
  <c r="Q443" i="40"/>
  <c r="Q439" i="40"/>
  <c r="Q435" i="40"/>
  <c r="Q431" i="40"/>
  <c r="Q427" i="40"/>
  <c r="Q454" i="40"/>
  <c r="Q450" i="40"/>
  <c r="Q446" i="40"/>
  <c r="Q442" i="40"/>
  <c r="Q438" i="40"/>
  <c r="Q434" i="40"/>
  <c r="Q430" i="40"/>
  <c r="Q426" i="40"/>
  <c r="Q511" i="40"/>
  <c r="Q452" i="40"/>
  <c r="Q448" i="40"/>
  <c r="Q444" i="40"/>
  <c r="Q440" i="40"/>
  <c r="Q436" i="40"/>
  <c r="Q432" i="40"/>
  <c r="Q428" i="40"/>
  <c r="Q441" i="40"/>
  <c r="Q425" i="40"/>
  <c r="Q453" i="40"/>
  <c r="Q437" i="40"/>
  <c r="Q519" i="40"/>
  <c r="Q449" i="40"/>
  <c r="Q433" i="40"/>
  <c r="Q445" i="40"/>
  <c r="Q429" i="40"/>
  <c r="Q493" i="40"/>
  <c r="Q524" i="40"/>
  <c r="Q528" i="40"/>
  <c r="Q532" i="40"/>
  <c r="Q536" i="40"/>
  <c r="Q540" i="40"/>
  <c r="Q544" i="40"/>
  <c r="Q529" i="40"/>
  <c r="Q534" i="40"/>
  <c r="Q539" i="40"/>
  <c r="Q525" i="40"/>
  <c r="Q530" i="40"/>
  <c r="Q535" i="40"/>
  <c r="Q541" i="40"/>
  <c r="Q526" i="40"/>
  <c r="Q531" i="40"/>
  <c r="Q537" i="40"/>
  <c r="Q542" i="40"/>
  <c r="Q527" i="40"/>
  <c r="Q533" i="40"/>
  <c r="Q538" i="40"/>
  <c r="Q543" i="40"/>
  <c r="H418" i="40"/>
  <c r="H417" i="40"/>
  <c r="H416" i="40"/>
  <c r="H415" i="40"/>
  <c r="H414" i="40"/>
  <c r="H413" i="40"/>
  <c r="H412" i="40"/>
  <c r="H411" i="40"/>
  <c r="H410" i="40"/>
  <c r="H409" i="40"/>
  <c r="H408" i="40"/>
  <c r="H407" i="40"/>
  <c r="H406" i="40"/>
  <c r="H405" i="40"/>
  <c r="H404" i="40"/>
  <c r="H403" i="40"/>
  <c r="H402" i="40"/>
  <c r="H401" i="40"/>
  <c r="H400" i="40"/>
  <c r="H399" i="40"/>
  <c r="H398" i="40"/>
  <c r="H397" i="40"/>
  <c r="H396" i="40"/>
  <c r="H395" i="40"/>
  <c r="H394" i="40"/>
  <c r="H393" i="40"/>
  <c r="H392" i="40"/>
  <c r="H391" i="40"/>
  <c r="H390" i="40"/>
  <c r="H389" i="40"/>
  <c r="H385" i="40"/>
  <c r="H384" i="40"/>
  <c r="H383" i="40"/>
  <c r="H382" i="40"/>
  <c r="H381" i="40"/>
  <c r="H380" i="40"/>
  <c r="H379" i="40"/>
  <c r="H378" i="40"/>
  <c r="H377" i="40"/>
  <c r="H376" i="40"/>
  <c r="H375" i="40"/>
  <c r="H374" i="40"/>
  <c r="H373" i="40"/>
  <c r="H372" i="40"/>
  <c r="H371" i="40"/>
  <c r="H370" i="40"/>
  <c r="H369" i="40"/>
  <c r="H368" i="40"/>
  <c r="H367" i="40"/>
  <c r="H366" i="40"/>
  <c r="H365" i="40"/>
  <c r="H364" i="40"/>
  <c r="H363" i="40"/>
  <c r="H362" i="40"/>
  <c r="H361" i="40"/>
  <c r="H360" i="40"/>
  <c r="H359" i="40"/>
  <c r="H358" i="40"/>
  <c r="H357" i="40"/>
  <c r="H356" i="40"/>
  <c r="H355" i="40"/>
  <c r="H354" i="40"/>
  <c r="H353" i="40"/>
  <c r="H352" i="40"/>
  <c r="H351" i="40"/>
  <c r="H350" i="40"/>
  <c r="H349" i="40"/>
  <c r="H348" i="40"/>
  <c r="H347" i="40"/>
  <c r="H346" i="40"/>
  <c r="H345" i="40"/>
  <c r="H344" i="40"/>
  <c r="H343" i="40"/>
  <c r="H342" i="40"/>
  <c r="H341" i="40"/>
  <c r="H340" i="40"/>
  <c r="H339" i="40"/>
  <c r="H338" i="40"/>
  <c r="H337" i="40"/>
  <c r="H336" i="40"/>
  <c r="H335" i="40"/>
  <c r="H334" i="40"/>
  <c r="H333" i="40"/>
  <c r="H332" i="40"/>
  <c r="H331" i="40"/>
  <c r="H330" i="40"/>
  <c r="H329" i="40"/>
  <c r="H328" i="40"/>
  <c r="H327" i="40"/>
  <c r="H326" i="40"/>
  <c r="H325" i="40"/>
  <c r="H324" i="40"/>
  <c r="H323" i="40"/>
  <c r="H322" i="40"/>
  <c r="H321" i="40"/>
  <c r="H320" i="40"/>
  <c r="H319" i="40"/>
  <c r="H318" i="40"/>
  <c r="H317" i="40"/>
  <c r="H316" i="40"/>
  <c r="H315" i="40"/>
  <c r="H314" i="40"/>
  <c r="H313" i="40"/>
  <c r="H388" i="40"/>
  <c r="H419" i="40"/>
  <c r="H386" i="40"/>
  <c r="H312" i="40"/>
  <c r="H311" i="40"/>
  <c r="H310" i="40"/>
  <c r="H309" i="40"/>
  <c r="H308" i="40"/>
  <c r="H307" i="40"/>
  <c r="H306" i="40"/>
  <c r="H305" i="40"/>
  <c r="H304" i="40"/>
  <c r="H300" i="40"/>
  <c r="H301" i="40"/>
  <c r="H387" i="40"/>
  <c r="H303" i="40"/>
  <c r="H302" i="40"/>
  <c r="J418" i="40"/>
  <c r="J417" i="40"/>
  <c r="J416" i="40"/>
  <c r="J415" i="40"/>
  <c r="J414" i="40"/>
  <c r="J413" i="40"/>
  <c r="J412" i="40"/>
  <c r="J411" i="40"/>
  <c r="J410" i="40"/>
  <c r="J409" i="40"/>
  <c r="J408" i="40"/>
  <c r="J407" i="40"/>
  <c r="J406" i="40"/>
  <c r="J405" i="40"/>
  <c r="J404" i="40"/>
  <c r="J403" i="40"/>
  <c r="J402" i="40"/>
  <c r="J401" i="40"/>
  <c r="J400" i="40"/>
  <c r="J399" i="40"/>
  <c r="J398" i="40"/>
  <c r="J397" i="40"/>
  <c r="J396" i="40"/>
  <c r="J395" i="40"/>
  <c r="J394" i="40"/>
  <c r="J393" i="40"/>
  <c r="J392" i="40"/>
  <c r="J391" i="40"/>
  <c r="J390" i="40"/>
  <c r="J389" i="40"/>
  <c r="J388" i="40"/>
  <c r="J387" i="40"/>
  <c r="J386" i="40"/>
  <c r="J419" i="40"/>
  <c r="J384" i="40"/>
  <c r="J380" i="40"/>
  <c r="J376" i="40"/>
  <c r="J372" i="40"/>
  <c r="J368" i="40"/>
  <c r="J364" i="40"/>
  <c r="J360" i="40"/>
  <c r="J356" i="40"/>
  <c r="J352" i="40"/>
  <c r="J348" i="40"/>
  <c r="J344" i="40"/>
  <c r="J340" i="40"/>
  <c r="J336" i="40"/>
  <c r="J332" i="40"/>
  <c r="J328" i="40"/>
  <c r="J324" i="40"/>
  <c r="J320" i="40"/>
  <c r="J316" i="40"/>
  <c r="J383" i="40"/>
  <c r="J379" i="40"/>
  <c r="J375" i="40"/>
  <c r="J371" i="40"/>
  <c r="J367" i="40"/>
  <c r="J363" i="40"/>
  <c r="J359" i="40"/>
  <c r="J355" i="40"/>
  <c r="J351" i="40"/>
  <c r="J347" i="40"/>
  <c r="J343" i="40"/>
  <c r="J339" i="40"/>
  <c r="J335" i="40"/>
  <c r="J331" i="40"/>
  <c r="J327" i="40"/>
  <c r="J323" i="40"/>
  <c r="J319" i="40"/>
  <c r="J315" i="40"/>
  <c r="J382" i="40"/>
  <c r="J378" i="40"/>
  <c r="J374" i="40"/>
  <c r="J370" i="40"/>
  <c r="J366" i="40"/>
  <c r="J362" i="40"/>
  <c r="J358" i="40"/>
  <c r="J354" i="40"/>
  <c r="J350" i="40"/>
  <c r="J346" i="40"/>
  <c r="J342" i="40"/>
  <c r="J338" i="40"/>
  <c r="J334" i="40"/>
  <c r="J330" i="40"/>
  <c r="J326" i="40"/>
  <c r="J322" i="40"/>
  <c r="J318" i="40"/>
  <c r="J314" i="40"/>
  <c r="J385" i="40"/>
  <c r="J381" i="40"/>
  <c r="J377" i="40"/>
  <c r="J373" i="40"/>
  <c r="J369" i="40"/>
  <c r="J365" i="40"/>
  <c r="J361" i="40"/>
  <c r="J357" i="40"/>
  <c r="J353" i="40"/>
  <c r="J349" i="40"/>
  <c r="J345" i="40"/>
  <c r="J341" i="40"/>
  <c r="J337" i="40"/>
  <c r="J333" i="40"/>
  <c r="J329" i="40"/>
  <c r="J325" i="40"/>
  <c r="J321" i="40"/>
  <c r="J317" i="40"/>
  <c r="J313" i="40"/>
  <c r="J310" i="40"/>
  <c r="J306" i="40"/>
  <c r="J302" i="40"/>
  <c r="J311" i="40"/>
  <c r="J307" i="40"/>
  <c r="J303" i="40"/>
  <c r="J312" i="40"/>
  <c r="J308" i="40"/>
  <c r="J304" i="40"/>
  <c r="J300" i="40"/>
  <c r="J309" i="40"/>
  <c r="J305" i="40"/>
  <c r="J301" i="40"/>
  <c r="D300" i="40"/>
  <c r="D385" i="40"/>
  <c r="D384" i="40"/>
  <c r="D383" i="40"/>
  <c r="D382" i="40"/>
  <c r="D381" i="40"/>
  <c r="D380" i="40"/>
  <c r="D379" i="40"/>
  <c r="D378" i="40"/>
  <c r="D377" i="40"/>
  <c r="D376" i="40"/>
  <c r="D375" i="40"/>
  <c r="D374" i="40"/>
  <c r="D373" i="40"/>
  <c r="D372" i="40"/>
  <c r="D371" i="40"/>
  <c r="D370" i="40"/>
  <c r="D369" i="40"/>
  <c r="D368" i="40"/>
  <c r="D367" i="40"/>
  <c r="D366" i="40"/>
  <c r="D365" i="40"/>
  <c r="D364" i="40"/>
  <c r="D363" i="40"/>
  <c r="D362" i="40"/>
  <c r="D361" i="40"/>
  <c r="D360" i="40"/>
  <c r="D359" i="40"/>
  <c r="D358" i="40"/>
  <c r="D357" i="40"/>
  <c r="D356" i="40"/>
  <c r="D355" i="40"/>
  <c r="D354" i="40"/>
  <c r="D353" i="40"/>
  <c r="D352" i="40"/>
  <c r="D351" i="40"/>
  <c r="D350" i="40"/>
  <c r="D349" i="40"/>
  <c r="D348" i="40"/>
  <c r="D347" i="40"/>
  <c r="D346" i="40"/>
  <c r="D345" i="40"/>
  <c r="D344" i="40"/>
  <c r="D343" i="40"/>
  <c r="D342" i="40"/>
  <c r="D341" i="40"/>
  <c r="D340" i="40"/>
  <c r="D339" i="40"/>
  <c r="D338" i="40"/>
  <c r="D337" i="40"/>
  <c r="D336" i="40"/>
  <c r="D335" i="40"/>
  <c r="D387" i="40"/>
  <c r="D416" i="40"/>
  <c r="D412" i="40"/>
  <c r="D408" i="40"/>
  <c r="D404" i="40"/>
  <c r="D400" i="40"/>
  <c r="D396" i="40"/>
  <c r="D392" i="40"/>
  <c r="D334" i="40"/>
  <c r="D330" i="40"/>
  <c r="D326" i="40"/>
  <c r="D322" i="40"/>
  <c r="D318" i="40"/>
  <c r="D314" i="40"/>
  <c r="D419" i="40"/>
  <c r="D415" i="40"/>
  <c r="D411" i="40"/>
  <c r="D407" i="40"/>
  <c r="D403" i="40"/>
  <c r="D399" i="40"/>
  <c r="D395" i="40"/>
  <c r="D391" i="40"/>
  <c r="D331" i="40"/>
  <c r="D327" i="40"/>
  <c r="D323" i="40"/>
  <c r="D319" i="40"/>
  <c r="D315" i="40"/>
  <c r="D386" i="40"/>
  <c r="D418" i="40"/>
  <c r="D414" i="40"/>
  <c r="D410" i="40"/>
  <c r="D406" i="40"/>
  <c r="D402" i="40"/>
  <c r="D398" i="40"/>
  <c r="D394" i="40"/>
  <c r="D390" i="40"/>
  <c r="D332" i="40"/>
  <c r="D328" i="40"/>
  <c r="D324" i="40"/>
  <c r="D320" i="40"/>
  <c r="D417" i="40"/>
  <c r="D413" i="40"/>
  <c r="D409" i="40"/>
  <c r="D405" i="40"/>
  <c r="D401" i="40"/>
  <c r="D397" i="40"/>
  <c r="D393" i="40"/>
  <c r="D333" i="40"/>
  <c r="D329" i="40"/>
  <c r="D325" i="40"/>
  <c r="D321" i="40"/>
  <c r="D317" i="40"/>
  <c r="D313" i="40"/>
  <c r="D316" i="40"/>
  <c r="D388" i="40"/>
  <c r="D302" i="40"/>
  <c r="D389" i="40"/>
  <c r="D309" i="40"/>
  <c r="D307" i="40"/>
  <c r="D305" i="40"/>
  <c r="D312" i="40"/>
  <c r="D311" i="40"/>
  <c r="D308" i="40"/>
  <c r="D306" i="40"/>
  <c r="D304" i="40"/>
  <c r="D303" i="40"/>
  <c r="D301" i="40"/>
  <c r="D310" i="40"/>
  <c r="L529" i="40"/>
  <c r="L527" i="40"/>
  <c r="L525" i="40"/>
  <c r="L530" i="40"/>
  <c r="L528" i="40"/>
  <c r="L526" i="40"/>
  <c r="L523" i="40"/>
  <c r="L519" i="40"/>
  <c r="L515" i="40"/>
  <c r="L511" i="40"/>
  <c r="L522" i="40"/>
  <c r="L518" i="40"/>
  <c r="L514" i="40"/>
  <c r="L507" i="40"/>
  <c r="L524" i="40"/>
  <c r="L520" i="40"/>
  <c r="L516" i="40"/>
  <c r="L512" i="40"/>
  <c r="L509" i="40"/>
  <c r="L491" i="40"/>
  <c r="L490" i="40"/>
  <c r="L489" i="40"/>
  <c r="L488" i="40"/>
  <c r="L487" i="40"/>
  <c r="L486" i="40"/>
  <c r="L485" i="40"/>
  <c r="L484" i="40"/>
  <c r="L483" i="40"/>
  <c r="L482" i="40"/>
  <c r="L481" i="40"/>
  <c r="L480" i="40"/>
  <c r="L479" i="40"/>
  <c r="L478" i="40"/>
  <c r="L477" i="40"/>
  <c r="L476" i="40"/>
  <c r="L475" i="40"/>
  <c r="L474" i="40"/>
  <c r="L473" i="40"/>
  <c r="L472" i="40"/>
  <c r="L471" i="40"/>
  <c r="L470" i="40"/>
  <c r="L469" i="40"/>
  <c r="L468" i="40"/>
  <c r="L467" i="40"/>
  <c r="L466" i="40"/>
  <c r="L465" i="40"/>
  <c r="L464" i="40"/>
  <c r="L463" i="40"/>
  <c r="L462" i="40"/>
  <c r="L461" i="40"/>
  <c r="L460" i="40"/>
  <c r="L459" i="40"/>
  <c r="L458" i="40"/>
  <c r="L457" i="40"/>
  <c r="L456" i="40"/>
  <c r="L513" i="40"/>
  <c r="L508" i="40"/>
  <c r="L495" i="40"/>
  <c r="L502" i="40"/>
  <c r="L498" i="40"/>
  <c r="L517" i="40"/>
  <c r="L499" i="40"/>
  <c r="L506" i="40"/>
  <c r="L496" i="40"/>
  <c r="L500" i="40"/>
  <c r="L521" i="40"/>
  <c r="L494" i="40"/>
  <c r="L493" i="40"/>
  <c r="L455" i="40"/>
  <c r="L454" i="40"/>
  <c r="L453" i="40"/>
  <c r="L452" i="40"/>
  <c r="L451" i="40"/>
  <c r="L450" i="40"/>
  <c r="L449" i="40"/>
  <c r="L448" i="40"/>
  <c r="L447" i="40"/>
  <c r="L446" i="40"/>
  <c r="L445" i="40"/>
  <c r="L444" i="40"/>
  <c r="L443" i="40"/>
  <c r="L442" i="40"/>
  <c r="L441" i="40"/>
  <c r="L440" i="40"/>
  <c r="L439" i="40"/>
  <c r="L438" i="40"/>
  <c r="L437" i="40"/>
  <c r="L436" i="40"/>
  <c r="L435" i="40"/>
  <c r="L434" i="40"/>
  <c r="L433" i="40"/>
  <c r="L432" i="40"/>
  <c r="L431" i="40"/>
  <c r="L430" i="40"/>
  <c r="L429" i="40"/>
  <c r="L428" i="40"/>
  <c r="L427" i="40"/>
  <c r="L426" i="40"/>
  <c r="L425" i="40"/>
  <c r="L510" i="40"/>
  <c r="L503" i="40"/>
  <c r="L504" i="40"/>
  <c r="L501" i="40"/>
  <c r="L492" i="40"/>
  <c r="L497" i="40"/>
  <c r="L505" i="40"/>
  <c r="L534" i="40"/>
  <c r="L532" i="40"/>
  <c r="L537" i="40"/>
  <c r="L541" i="40"/>
  <c r="L533" i="40"/>
  <c r="L538" i="40"/>
  <c r="L542" i="40"/>
  <c r="L535" i="40"/>
  <c r="L539" i="40"/>
  <c r="L543" i="40"/>
  <c r="L531" i="40"/>
  <c r="L536" i="40"/>
  <c r="L540" i="40"/>
  <c r="L544" i="40"/>
  <c r="N524" i="40"/>
  <c r="N523" i="40"/>
  <c r="N522" i="40"/>
  <c r="N521" i="40"/>
  <c r="N520" i="40"/>
  <c r="N519" i="40"/>
  <c r="N518" i="40"/>
  <c r="N517" i="40"/>
  <c r="N516" i="40"/>
  <c r="N515" i="40"/>
  <c r="N514" i="40"/>
  <c r="N513" i="40"/>
  <c r="N512" i="40"/>
  <c r="N511" i="40"/>
  <c r="N530" i="40"/>
  <c r="N529" i="40"/>
  <c r="N527" i="40"/>
  <c r="N525" i="40"/>
  <c r="N532" i="40"/>
  <c r="N542" i="40"/>
  <c r="N509" i="40"/>
  <c r="N493" i="40"/>
  <c r="N543" i="40"/>
  <c r="N541" i="40"/>
  <c r="N510" i="40"/>
  <c r="N506" i="40"/>
  <c r="N505" i="40"/>
  <c r="N504" i="40"/>
  <c r="N503" i="40"/>
  <c r="N502" i="40"/>
  <c r="N501" i="40"/>
  <c r="N500" i="40"/>
  <c r="N499" i="40"/>
  <c r="N498" i="40"/>
  <c r="N497" i="40"/>
  <c r="N496" i="40"/>
  <c r="N495" i="40"/>
  <c r="N494" i="40"/>
  <c r="N544" i="40"/>
  <c r="N538" i="40"/>
  <c r="N533" i="40"/>
  <c r="N536" i="40"/>
  <c r="N531" i="40"/>
  <c r="N492" i="40"/>
  <c r="N526" i="40"/>
  <c r="N537" i="40"/>
  <c r="N508" i="40"/>
  <c r="N491" i="40"/>
  <c r="N487" i="40"/>
  <c r="N483" i="40"/>
  <c r="N479" i="40"/>
  <c r="N475" i="40"/>
  <c r="N471" i="40"/>
  <c r="N467" i="40"/>
  <c r="N463" i="40"/>
  <c r="N459" i="40"/>
  <c r="N540" i="40"/>
  <c r="N507" i="40"/>
  <c r="N539" i="40"/>
  <c r="N490" i="40"/>
  <c r="N486" i="40"/>
  <c r="N482" i="40"/>
  <c r="N478" i="40"/>
  <c r="N474" i="40"/>
  <c r="N470" i="40"/>
  <c r="N466" i="40"/>
  <c r="N462" i="40"/>
  <c r="N458" i="40"/>
  <c r="N528" i="40"/>
  <c r="N488" i="40"/>
  <c r="N484" i="40"/>
  <c r="N480" i="40"/>
  <c r="N476" i="40"/>
  <c r="N472" i="40"/>
  <c r="N468" i="40"/>
  <c r="N464" i="40"/>
  <c r="N460" i="40"/>
  <c r="N456" i="40"/>
  <c r="N535" i="40"/>
  <c r="N481" i="40"/>
  <c r="N465" i="40"/>
  <c r="N454" i="40"/>
  <c r="N450" i="40"/>
  <c r="N477" i="40"/>
  <c r="N461" i="40"/>
  <c r="N453" i="40"/>
  <c r="N449" i="40"/>
  <c r="N446" i="40"/>
  <c r="N444" i="40"/>
  <c r="N442" i="40"/>
  <c r="N440" i="40"/>
  <c r="N438" i="40"/>
  <c r="N436" i="40"/>
  <c r="N434" i="40"/>
  <c r="N432" i="40"/>
  <c r="N430" i="40"/>
  <c r="N428" i="40"/>
  <c r="N426" i="40"/>
  <c r="N534" i="40"/>
  <c r="N485" i="40"/>
  <c r="N469" i="40"/>
  <c r="N455" i="40"/>
  <c r="N451" i="40"/>
  <c r="N447" i="40"/>
  <c r="N445" i="40"/>
  <c r="N443" i="40"/>
  <c r="N441" i="40"/>
  <c r="N439" i="40"/>
  <c r="N437" i="40"/>
  <c r="N435" i="40"/>
  <c r="N433" i="40"/>
  <c r="N431" i="40"/>
  <c r="N429" i="40"/>
  <c r="N427" i="40"/>
  <c r="N425" i="40"/>
  <c r="N473" i="40"/>
  <c r="N457" i="40"/>
  <c r="N452" i="40"/>
  <c r="N489" i="40"/>
  <c r="N448" i="40"/>
  <c r="H532" i="40"/>
  <c r="H536" i="40"/>
  <c r="H540" i="40"/>
  <c r="H544" i="40"/>
  <c r="H533" i="40"/>
  <c r="H537" i="40"/>
  <c r="H541" i="40"/>
  <c r="H531" i="40"/>
  <c r="H535" i="40"/>
  <c r="H539" i="40"/>
  <c r="H543" i="40"/>
  <c r="H534" i="40"/>
  <c r="H530" i="40"/>
  <c r="H524" i="40"/>
  <c r="H520" i="40"/>
  <c r="H516" i="40"/>
  <c r="H512" i="40"/>
  <c r="H491" i="40"/>
  <c r="H490" i="40"/>
  <c r="H489" i="40"/>
  <c r="H488" i="40"/>
  <c r="H487" i="40"/>
  <c r="H486" i="40"/>
  <c r="H485" i="40"/>
  <c r="H484" i="40"/>
  <c r="H483" i="40"/>
  <c r="H482" i="40"/>
  <c r="H481" i="40"/>
  <c r="H480" i="40"/>
  <c r="H479" i="40"/>
  <c r="H478" i="40"/>
  <c r="H477" i="40"/>
  <c r="H476" i="40"/>
  <c r="H475" i="40"/>
  <c r="H474" i="40"/>
  <c r="H473" i="40"/>
  <c r="H472" i="40"/>
  <c r="H471" i="40"/>
  <c r="H470" i="40"/>
  <c r="H469" i="40"/>
  <c r="H468" i="40"/>
  <c r="H467" i="40"/>
  <c r="H466" i="40"/>
  <c r="H465" i="40"/>
  <c r="H464" i="40"/>
  <c r="H463" i="40"/>
  <c r="H462" i="40"/>
  <c r="H461" i="40"/>
  <c r="H460" i="40"/>
  <c r="H459" i="40"/>
  <c r="H458" i="40"/>
  <c r="H457" i="40"/>
  <c r="H538" i="40"/>
  <c r="H528" i="40"/>
  <c r="H523" i="40"/>
  <c r="H519" i="40"/>
  <c r="H515" i="40"/>
  <c r="H511" i="40"/>
  <c r="H510" i="40"/>
  <c r="H508" i="40"/>
  <c r="H529" i="40"/>
  <c r="H521" i="40"/>
  <c r="H517" i="40"/>
  <c r="H513" i="40"/>
  <c r="H493" i="40"/>
  <c r="H518" i="40"/>
  <c r="H509" i="40"/>
  <c r="H504" i="40"/>
  <c r="H500" i="40"/>
  <c r="H496" i="40"/>
  <c r="H526" i="40"/>
  <c r="H514" i="40"/>
  <c r="H492" i="40"/>
  <c r="H507" i="40"/>
  <c r="H503" i="40"/>
  <c r="H499" i="40"/>
  <c r="H495" i="40"/>
  <c r="H542" i="40"/>
  <c r="H522" i="40"/>
  <c r="H525" i="40"/>
  <c r="H505" i="40"/>
  <c r="H501" i="40"/>
  <c r="H497" i="40"/>
  <c r="H498" i="40"/>
  <c r="H494" i="40"/>
  <c r="H527" i="40"/>
  <c r="H502" i="40"/>
  <c r="H455" i="40"/>
  <c r="H451" i="40"/>
  <c r="H447" i="40"/>
  <c r="H443" i="40"/>
  <c r="H439" i="40"/>
  <c r="H435" i="40"/>
  <c r="H431" i="40"/>
  <c r="H427" i="40"/>
  <c r="H454" i="40"/>
  <c r="H450" i="40"/>
  <c r="H446" i="40"/>
  <c r="H442" i="40"/>
  <c r="H438" i="40"/>
  <c r="H434" i="40"/>
  <c r="H430" i="40"/>
  <c r="H426" i="40"/>
  <c r="H506" i="40"/>
  <c r="H453" i="40"/>
  <c r="H449" i="40"/>
  <c r="H445" i="40"/>
  <c r="H441" i="40"/>
  <c r="H437" i="40"/>
  <c r="H433" i="40"/>
  <c r="H429" i="40"/>
  <c r="H425" i="40"/>
  <c r="H456" i="40"/>
  <c r="H452" i="40"/>
  <c r="H448" i="40"/>
  <c r="H444" i="40"/>
  <c r="H440" i="40"/>
  <c r="H436" i="40"/>
  <c r="H432" i="40"/>
  <c r="H428" i="40"/>
  <c r="J524" i="40"/>
  <c r="J523" i="40"/>
  <c r="J522" i="40"/>
  <c r="J521" i="40"/>
  <c r="J520" i="40"/>
  <c r="J519" i="40"/>
  <c r="J518" i="40"/>
  <c r="J528" i="40"/>
  <c r="J526" i="40"/>
  <c r="J540" i="40"/>
  <c r="J536" i="40"/>
  <c r="J529" i="40"/>
  <c r="J527" i="40"/>
  <c r="J525" i="40"/>
  <c r="J542" i="40"/>
  <c r="J538" i="40"/>
  <c r="J534" i="40"/>
  <c r="J516" i="40"/>
  <c r="J514" i="40"/>
  <c r="J512" i="40"/>
  <c r="J541" i="40"/>
  <c r="J533" i="40"/>
  <c r="J508" i="40"/>
  <c r="J543" i="40"/>
  <c r="J539" i="40"/>
  <c r="J532" i="40"/>
  <c r="J509" i="40"/>
  <c r="J535" i="40"/>
  <c r="J507" i="40"/>
  <c r="J515" i="40"/>
  <c r="J506" i="40"/>
  <c r="J502" i="40"/>
  <c r="J498" i="40"/>
  <c r="J494" i="40"/>
  <c r="J493" i="40"/>
  <c r="J544" i="40"/>
  <c r="J513" i="40"/>
  <c r="J537" i="40"/>
  <c r="J505" i="40"/>
  <c r="J501" i="40"/>
  <c r="J497" i="40"/>
  <c r="J517" i="40"/>
  <c r="J503" i="40"/>
  <c r="J499" i="40"/>
  <c r="J495" i="40"/>
  <c r="J492" i="40"/>
  <c r="J455" i="40"/>
  <c r="J454" i="40"/>
  <c r="J453" i="40"/>
  <c r="J452" i="40"/>
  <c r="J451" i="40"/>
  <c r="J450" i="40"/>
  <c r="J449" i="40"/>
  <c r="J448" i="40"/>
  <c r="J447" i="40"/>
  <c r="J446" i="40"/>
  <c r="J445" i="40"/>
  <c r="J444" i="40"/>
  <c r="J443" i="40"/>
  <c r="J442" i="40"/>
  <c r="J441" i="40"/>
  <c r="J440" i="40"/>
  <c r="J439" i="40"/>
  <c r="J438" i="40"/>
  <c r="J437" i="40"/>
  <c r="J436" i="40"/>
  <c r="J435" i="40"/>
  <c r="J434" i="40"/>
  <c r="J433" i="40"/>
  <c r="J432" i="40"/>
  <c r="J431" i="40"/>
  <c r="J430" i="40"/>
  <c r="J429" i="40"/>
  <c r="J428" i="40"/>
  <c r="J427" i="40"/>
  <c r="J426" i="40"/>
  <c r="J425" i="40"/>
  <c r="J531" i="40"/>
  <c r="J500" i="40"/>
  <c r="J491" i="40"/>
  <c r="J475" i="40"/>
  <c r="J459" i="40"/>
  <c r="J486" i="40"/>
  <c r="J470" i="40"/>
  <c r="J488" i="40"/>
  <c r="J472" i="40"/>
  <c r="J456" i="40"/>
  <c r="J485" i="40"/>
  <c r="J511" i="40"/>
  <c r="J496" i="40"/>
  <c r="J487" i="40"/>
  <c r="J471" i="40"/>
  <c r="J482" i="40"/>
  <c r="J466" i="40"/>
  <c r="J484" i="40"/>
  <c r="J468" i="40"/>
  <c r="J469" i="40"/>
  <c r="J504" i="40"/>
  <c r="J479" i="40"/>
  <c r="J463" i="40"/>
  <c r="J490" i="40"/>
  <c r="J474" i="40"/>
  <c r="J458" i="40"/>
  <c r="J476" i="40"/>
  <c r="J460" i="40"/>
  <c r="J465" i="40"/>
  <c r="J483" i="40"/>
  <c r="J462" i="40"/>
  <c r="J480" i="40"/>
  <c r="J510" i="40"/>
  <c r="J467" i="40"/>
  <c r="J464" i="40"/>
  <c r="J481" i="40"/>
  <c r="J478" i="40"/>
  <c r="J457" i="40"/>
  <c r="J477" i="40"/>
  <c r="J489" i="40"/>
  <c r="J473" i="40"/>
  <c r="J461" i="40"/>
  <c r="J530" i="40"/>
  <c r="N418" i="40"/>
  <c r="N417" i="40"/>
  <c r="N416" i="40"/>
  <c r="N415" i="40"/>
  <c r="N414" i="40"/>
  <c r="N413" i="40"/>
  <c r="N412" i="40"/>
  <c r="N411" i="40"/>
  <c r="N410" i="40"/>
  <c r="N409" i="40"/>
  <c r="N408" i="40"/>
  <c r="N407" i="40"/>
  <c r="N406" i="40"/>
  <c r="N405" i="40"/>
  <c r="N404" i="40"/>
  <c r="N403" i="40"/>
  <c r="N402" i="40"/>
  <c r="N401" i="40"/>
  <c r="N400" i="40"/>
  <c r="N399" i="40"/>
  <c r="N398" i="40"/>
  <c r="N397" i="40"/>
  <c r="N396" i="40"/>
  <c r="N395" i="40"/>
  <c r="N394" i="40"/>
  <c r="N393" i="40"/>
  <c r="N392" i="40"/>
  <c r="N391" i="40"/>
  <c r="N390" i="40"/>
  <c r="N389" i="40"/>
  <c r="N388" i="40"/>
  <c r="N387" i="40"/>
  <c r="N386" i="40"/>
  <c r="N419" i="40"/>
  <c r="N382" i="40"/>
  <c r="N378" i="40"/>
  <c r="N374" i="40"/>
  <c r="N370" i="40"/>
  <c r="N366" i="40"/>
  <c r="N362" i="40"/>
  <c r="N358" i="40"/>
  <c r="N354" i="40"/>
  <c r="N350" i="40"/>
  <c r="N346" i="40"/>
  <c r="N342" i="40"/>
  <c r="N338" i="40"/>
  <c r="N384" i="40"/>
  <c r="N380" i="40"/>
  <c r="N376" i="40"/>
  <c r="N372" i="40"/>
  <c r="N368" i="40"/>
  <c r="N364" i="40"/>
  <c r="N360" i="40"/>
  <c r="N356" i="40"/>
  <c r="N352" i="40"/>
  <c r="N348" i="40"/>
  <c r="N344" i="40"/>
  <c r="N340" i="40"/>
  <c r="N336" i="40"/>
  <c r="N332" i="40"/>
  <c r="N328" i="40"/>
  <c r="N324" i="40"/>
  <c r="N320" i="40"/>
  <c r="N316" i="40"/>
  <c r="N381" i="40"/>
  <c r="N373" i="40"/>
  <c r="N365" i="40"/>
  <c r="N357" i="40"/>
  <c r="N349" i="40"/>
  <c r="N341" i="40"/>
  <c r="N334" i="40"/>
  <c r="N329" i="40"/>
  <c r="N323" i="40"/>
  <c r="N318" i="40"/>
  <c r="N313" i="40"/>
  <c r="N311" i="40"/>
  <c r="N307" i="40"/>
  <c r="N303" i="40"/>
  <c r="N379" i="40"/>
  <c r="N371" i="40"/>
  <c r="N363" i="40"/>
  <c r="N355" i="40"/>
  <c r="N347" i="40"/>
  <c r="N339" i="40"/>
  <c r="N333" i="40"/>
  <c r="N327" i="40"/>
  <c r="N322" i="40"/>
  <c r="N317" i="40"/>
  <c r="N312" i="40"/>
  <c r="N308" i="40"/>
  <c r="N304" i="40"/>
  <c r="N300" i="40"/>
  <c r="N385" i="40"/>
  <c r="N377" i="40"/>
  <c r="N369" i="40"/>
  <c r="N361" i="40"/>
  <c r="N353" i="40"/>
  <c r="N345" i="40"/>
  <c r="N337" i="40"/>
  <c r="N331" i="40"/>
  <c r="N326" i="40"/>
  <c r="N321" i="40"/>
  <c r="N315" i="40"/>
  <c r="N309" i="40"/>
  <c r="N305" i="40"/>
  <c r="N301" i="40"/>
  <c r="N383" i="40"/>
  <c r="N375" i="40"/>
  <c r="N367" i="40"/>
  <c r="N359" i="40"/>
  <c r="N351" i="40"/>
  <c r="N343" i="40"/>
  <c r="N335" i="40"/>
  <c r="N330" i="40"/>
  <c r="N325" i="40"/>
  <c r="N319" i="40"/>
  <c r="N314" i="40"/>
  <c r="N310" i="40"/>
  <c r="N306" i="40"/>
  <c r="N302" i="40"/>
  <c r="P419" i="40"/>
  <c r="P388" i="40"/>
  <c r="P385" i="40"/>
  <c r="P384" i="40"/>
  <c r="P383" i="40"/>
  <c r="P382" i="40"/>
  <c r="P381" i="40"/>
  <c r="P380" i="40"/>
  <c r="P379" i="40"/>
  <c r="P378" i="40"/>
  <c r="P377" i="40"/>
  <c r="P376" i="40"/>
  <c r="P375" i="40"/>
  <c r="P374" i="40"/>
  <c r="P373" i="40"/>
  <c r="P372" i="40"/>
  <c r="P371" i="40"/>
  <c r="P370" i="40"/>
  <c r="P369" i="40"/>
  <c r="P368" i="40"/>
  <c r="P367" i="40"/>
  <c r="P366" i="40"/>
  <c r="P365" i="40"/>
  <c r="P364" i="40"/>
  <c r="P363" i="40"/>
  <c r="P362" i="40"/>
  <c r="P361" i="40"/>
  <c r="P360" i="40"/>
  <c r="P359" i="40"/>
  <c r="P358" i="40"/>
  <c r="P357" i="40"/>
  <c r="P356" i="40"/>
  <c r="P355" i="40"/>
  <c r="P354" i="40"/>
  <c r="P353" i="40"/>
  <c r="P352" i="40"/>
  <c r="P351" i="40"/>
  <c r="P350" i="40"/>
  <c r="P349" i="40"/>
  <c r="P348" i="40"/>
  <c r="P347" i="40"/>
  <c r="P346" i="40"/>
  <c r="P345" i="40"/>
  <c r="P344" i="40"/>
  <c r="P343" i="40"/>
  <c r="P342" i="40"/>
  <c r="P341" i="40"/>
  <c r="P340" i="40"/>
  <c r="P339" i="40"/>
  <c r="P338" i="40"/>
  <c r="P337" i="40"/>
  <c r="P336" i="40"/>
  <c r="P335" i="40"/>
  <c r="P334" i="40"/>
  <c r="P418" i="40"/>
  <c r="P417" i="40"/>
  <c r="P416" i="40"/>
  <c r="P415" i="40"/>
  <c r="P414" i="40"/>
  <c r="P413" i="40"/>
  <c r="P412" i="40"/>
  <c r="P411" i="40"/>
  <c r="P410" i="40"/>
  <c r="P409" i="40"/>
  <c r="P408" i="40"/>
  <c r="P407" i="40"/>
  <c r="P406" i="40"/>
  <c r="P405" i="40"/>
  <c r="P404" i="40"/>
  <c r="P403" i="40"/>
  <c r="P402" i="40"/>
  <c r="P401" i="40"/>
  <c r="P400" i="40"/>
  <c r="P399" i="40"/>
  <c r="P398" i="40"/>
  <c r="P397" i="40"/>
  <c r="P396" i="40"/>
  <c r="P395" i="40"/>
  <c r="P394" i="40"/>
  <c r="P393" i="40"/>
  <c r="P392" i="40"/>
  <c r="P391" i="40"/>
  <c r="P390" i="40"/>
  <c r="P389" i="40"/>
  <c r="P387" i="40"/>
  <c r="P332" i="40"/>
  <c r="P328" i="40"/>
  <c r="P324" i="40"/>
  <c r="P320" i="40"/>
  <c r="P316" i="40"/>
  <c r="P333" i="40"/>
  <c r="P329" i="40"/>
  <c r="P325" i="40"/>
  <c r="P321" i="40"/>
  <c r="P317" i="40"/>
  <c r="P313" i="40"/>
  <c r="P330" i="40"/>
  <c r="P326" i="40"/>
  <c r="P322" i="40"/>
  <c r="P318" i="40"/>
  <c r="P386" i="40"/>
  <c r="P331" i="40"/>
  <c r="P327" i="40"/>
  <c r="P323" i="40"/>
  <c r="P319" i="40"/>
  <c r="P315" i="40"/>
  <c r="P302" i="40"/>
  <c r="P314" i="40"/>
  <c r="P312" i="40"/>
  <c r="P311" i="40"/>
  <c r="P310" i="40"/>
  <c r="P309" i="40"/>
  <c r="P308" i="40"/>
  <c r="P307" i="40"/>
  <c r="P306" i="40"/>
  <c r="P305" i="40"/>
  <c r="P304" i="40"/>
  <c r="P303" i="40"/>
  <c r="P300" i="40"/>
  <c r="P301" i="40"/>
  <c r="R419" i="40"/>
  <c r="R418" i="40"/>
  <c r="R417" i="40"/>
  <c r="R416" i="40"/>
  <c r="R415" i="40"/>
  <c r="R414" i="40"/>
  <c r="R413" i="40"/>
  <c r="R412" i="40"/>
  <c r="R411" i="40"/>
  <c r="R410" i="40"/>
  <c r="R409" i="40"/>
  <c r="R408" i="40"/>
  <c r="R407" i="40"/>
  <c r="R406" i="40"/>
  <c r="R405" i="40"/>
  <c r="R404" i="40"/>
  <c r="R403" i="40"/>
  <c r="R402" i="40"/>
  <c r="R401" i="40"/>
  <c r="R400" i="40"/>
  <c r="R399" i="40"/>
  <c r="R398" i="40"/>
  <c r="R397" i="40"/>
  <c r="R396" i="40"/>
  <c r="R395" i="40"/>
  <c r="R394" i="40"/>
  <c r="R393" i="40"/>
  <c r="R392" i="40"/>
  <c r="R391" i="40"/>
  <c r="R390" i="40"/>
  <c r="R389" i="40"/>
  <c r="R388" i="40"/>
  <c r="R387" i="40"/>
  <c r="R386" i="40"/>
  <c r="R385" i="40"/>
  <c r="R384" i="40"/>
  <c r="R372" i="40"/>
  <c r="R359" i="40"/>
  <c r="R347" i="40"/>
  <c r="R335" i="40"/>
  <c r="R323" i="40"/>
  <c r="R381" i="40"/>
  <c r="R369" i="40"/>
  <c r="R356" i="40"/>
  <c r="R344" i="40"/>
  <c r="R332" i="40"/>
  <c r="R320" i="40"/>
  <c r="R382" i="40"/>
  <c r="R370" i="40"/>
  <c r="R358" i="40"/>
  <c r="R346" i="40"/>
  <c r="R334" i="40"/>
  <c r="R322" i="40"/>
  <c r="R375" i="40"/>
  <c r="R363" i="40"/>
  <c r="R350" i="40"/>
  <c r="R338" i="40"/>
  <c r="R326" i="40"/>
  <c r="R314" i="40"/>
  <c r="R376" i="40"/>
  <c r="R364" i="40"/>
  <c r="R352" i="40"/>
  <c r="R340" i="40"/>
  <c r="R328" i="40"/>
  <c r="R315" i="40"/>
  <c r="R312" i="40"/>
  <c r="R311" i="40"/>
  <c r="R310" i="40"/>
  <c r="R309" i="40"/>
  <c r="R308" i="40"/>
  <c r="R307" i="40"/>
  <c r="R306" i="40"/>
  <c r="R305" i="40"/>
  <c r="R304" i="40"/>
  <c r="R303" i="40"/>
  <c r="R302" i="40"/>
  <c r="R301" i="40"/>
  <c r="R300" i="40"/>
  <c r="R377" i="40"/>
  <c r="R365" i="40"/>
  <c r="R354" i="40"/>
  <c r="R342" i="40"/>
  <c r="R330" i="40"/>
  <c r="R318" i="40"/>
  <c r="R341" i="40"/>
  <c r="R379" i="40"/>
  <c r="R355" i="40"/>
  <c r="R331" i="40"/>
  <c r="R371" i="40"/>
  <c r="R357" i="40"/>
  <c r="R339" i="40"/>
  <c r="R324" i="40"/>
  <c r="R378" i="40"/>
  <c r="R329" i="40"/>
  <c r="R373" i="40"/>
  <c r="R349" i="40"/>
  <c r="R325" i="40"/>
  <c r="R383" i="40"/>
  <c r="R368" i="40"/>
  <c r="R351" i="40"/>
  <c r="R336" i="40"/>
  <c r="R321" i="40"/>
  <c r="R366" i="40"/>
  <c r="R317" i="40"/>
  <c r="R367" i="40"/>
  <c r="R343" i="40"/>
  <c r="R319" i="40"/>
  <c r="R380" i="40"/>
  <c r="R362" i="40"/>
  <c r="R348" i="40"/>
  <c r="R333" i="40"/>
  <c r="R316" i="40"/>
  <c r="R353" i="40"/>
  <c r="R361" i="40"/>
  <c r="R337" i="40"/>
  <c r="R374" i="40"/>
  <c r="R360" i="40"/>
  <c r="R345" i="40"/>
  <c r="R327" i="40"/>
  <c r="R313" i="40"/>
  <c r="L418" i="40"/>
  <c r="L417" i="40"/>
  <c r="L416" i="40"/>
  <c r="L415" i="40"/>
  <c r="L414" i="40"/>
  <c r="L413" i="40"/>
  <c r="L412" i="40"/>
  <c r="L411" i="40"/>
  <c r="L410" i="40"/>
  <c r="L409" i="40"/>
  <c r="L408" i="40"/>
  <c r="L407" i="40"/>
  <c r="L406" i="40"/>
  <c r="L405" i="40"/>
  <c r="L404" i="40"/>
  <c r="L403" i="40"/>
  <c r="L402" i="40"/>
  <c r="L401" i="40"/>
  <c r="L400" i="40"/>
  <c r="L399" i="40"/>
  <c r="L398" i="40"/>
  <c r="L397" i="40"/>
  <c r="L396" i="40"/>
  <c r="L395" i="40"/>
  <c r="L394" i="40"/>
  <c r="L393" i="40"/>
  <c r="L392" i="40"/>
  <c r="L391" i="40"/>
  <c r="L390" i="40"/>
  <c r="L389" i="40"/>
  <c r="L419" i="40"/>
  <c r="L385" i="40"/>
  <c r="L381" i="40"/>
  <c r="L377" i="40"/>
  <c r="L373" i="40"/>
  <c r="L369" i="40"/>
  <c r="L365" i="40"/>
  <c r="L361" i="40"/>
  <c r="L357" i="40"/>
  <c r="L353" i="40"/>
  <c r="L349" i="40"/>
  <c r="L345" i="40"/>
  <c r="L341" i="40"/>
  <c r="L337" i="40"/>
  <c r="L331" i="40"/>
  <c r="L327" i="40"/>
  <c r="L323" i="40"/>
  <c r="L319" i="40"/>
  <c r="L315" i="40"/>
  <c r="L384" i="40"/>
  <c r="L380" i="40"/>
  <c r="L376" i="40"/>
  <c r="L372" i="40"/>
  <c r="L368" i="40"/>
  <c r="L364" i="40"/>
  <c r="L360" i="40"/>
  <c r="L356" i="40"/>
  <c r="L352" i="40"/>
  <c r="L348" i="40"/>
  <c r="L344" i="40"/>
  <c r="L340" i="40"/>
  <c r="L336" i="40"/>
  <c r="L332" i="40"/>
  <c r="L328" i="40"/>
  <c r="L324" i="40"/>
  <c r="L320" i="40"/>
  <c r="L316" i="40"/>
  <c r="L383" i="40"/>
  <c r="L379" i="40"/>
  <c r="L375" i="40"/>
  <c r="L371" i="40"/>
  <c r="L367" i="40"/>
  <c r="L363" i="40"/>
  <c r="L359" i="40"/>
  <c r="L355" i="40"/>
  <c r="L351" i="40"/>
  <c r="L347" i="40"/>
  <c r="L343" i="40"/>
  <c r="L339" i="40"/>
  <c r="L335" i="40"/>
  <c r="L333" i="40"/>
  <c r="L329" i="40"/>
  <c r="L325" i="40"/>
  <c r="L321" i="40"/>
  <c r="L317" i="40"/>
  <c r="L382" i="40"/>
  <c r="L378" i="40"/>
  <c r="L374" i="40"/>
  <c r="L370" i="40"/>
  <c r="L366" i="40"/>
  <c r="L362" i="40"/>
  <c r="L358" i="40"/>
  <c r="L354" i="40"/>
  <c r="L350" i="40"/>
  <c r="L346" i="40"/>
  <c r="L342" i="40"/>
  <c r="L338" i="40"/>
  <c r="L334" i="40"/>
  <c r="L330" i="40"/>
  <c r="L326" i="40"/>
  <c r="L322" i="40"/>
  <c r="L318" i="40"/>
  <c r="L314" i="40"/>
  <c r="L312" i="40"/>
  <c r="L311" i="40"/>
  <c r="L310" i="40"/>
  <c r="L309" i="40"/>
  <c r="L386" i="40"/>
  <c r="L302" i="40"/>
  <c r="L387" i="40"/>
  <c r="L313" i="40"/>
  <c r="L303" i="40"/>
  <c r="L301" i="40"/>
  <c r="L308" i="40"/>
  <c r="L306" i="40"/>
  <c r="L304" i="40"/>
  <c r="L300" i="40"/>
  <c r="L388" i="40"/>
  <c r="L307" i="40"/>
  <c r="L305" i="40"/>
  <c r="E528" i="40"/>
  <c r="E532" i="40"/>
  <c r="E536" i="40"/>
  <c r="E540" i="40"/>
  <c r="E544" i="40"/>
  <c r="E525" i="40"/>
  <c r="E529" i="40"/>
  <c r="E533" i="40"/>
  <c r="E537" i="40"/>
  <c r="E541" i="40"/>
  <c r="E527" i="40"/>
  <c r="E531" i="40"/>
  <c r="E535" i="40"/>
  <c r="E539" i="40"/>
  <c r="E543" i="40"/>
  <c r="E524" i="40"/>
  <c r="E523" i="40"/>
  <c r="E522" i="40"/>
  <c r="E521" i="40"/>
  <c r="E520" i="40"/>
  <c r="E519" i="40"/>
  <c r="E518" i="40"/>
  <c r="E517" i="40"/>
  <c r="E516" i="40"/>
  <c r="E515" i="40"/>
  <c r="E514" i="40"/>
  <c r="E513" i="40"/>
  <c r="E512" i="40"/>
  <c r="E511" i="40"/>
  <c r="E510" i="40"/>
  <c r="E509" i="40"/>
  <c r="E508" i="40"/>
  <c r="E534" i="40"/>
  <c r="E507" i="40"/>
  <c r="E506" i="40"/>
  <c r="E505" i="40"/>
  <c r="E504" i="40"/>
  <c r="E503" i="40"/>
  <c r="E502" i="40"/>
  <c r="E501" i="40"/>
  <c r="E500" i="40"/>
  <c r="E499" i="40"/>
  <c r="E498" i="40"/>
  <c r="E497" i="40"/>
  <c r="E496" i="40"/>
  <c r="E495" i="40"/>
  <c r="E538" i="40"/>
  <c r="E530" i="40"/>
  <c r="E494" i="40"/>
  <c r="E492" i="40"/>
  <c r="E491" i="40"/>
  <c r="E490" i="40"/>
  <c r="E489" i="40"/>
  <c r="E488" i="40"/>
  <c r="E487" i="40"/>
  <c r="E486" i="40"/>
  <c r="E485" i="40"/>
  <c r="E484" i="40"/>
  <c r="E483" i="40"/>
  <c r="E482" i="40"/>
  <c r="E481" i="40"/>
  <c r="E480" i="40"/>
  <c r="E479" i="40"/>
  <c r="E478" i="40"/>
  <c r="E477" i="40"/>
  <c r="E476" i="40"/>
  <c r="E475" i="40"/>
  <c r="E474" i="40"/>
  <c r="E473" i="40"/>
  <c r="E472" i="40"/>
  <c r="E471" i="40"/>
  <c r="E470" i="40"/>
  <c r="E469" i="40"/>
  <c r="E468" i="40"/>
  <c r="E467" i="40"/>
  <c r="E466" i="40"/>
  <c r="E465" i="40"/>
  <c r="E464" i="40"/>
  <c r="E463" i="40"/>
  <c r="E462" i="40"/>
  <c r="E461" i="40"/>
  <c r="E460" i="40"/>
  <c r="E459" i="40"/>
  <c r="E458" i="40"/>
  <c r="E457" i="40"/>
  <c r="E493" i="40"/>
  <c r="E542" i="40"/>
  <c r="E453" i="40"/>
  <c r="E449" i="40"/>
  <c r="E445" i="40"/>
  <c r="E441" i="40"/>
  <c r="E437" i="40"/>
  <c r="E433" i="40"/>
  <c r="E429" i="40"/>
  <c r="E526" i="40"/>
  <c r="E456" i="40"/>
  <c r="E452" i="40"/>
  <c r="E448" i="40"/>
  <c r="E444" i="40"/>
  <c r="E440" i="40"/>
  <c r="E436" i="40"/>
  <c r="E432" i="40"/>
  <c r="E428" i="40"/>
  <c r="E454" i="40"/>
  <c r="E450" i="40"/>
  <c r="E446" i="40"/>
  <c r="E442" i="40"/>
  <c r="E438" i="40"/>
  <c r="E434" i="40"/>
  <c r="E430" i="40"/>
  <c r="E426" i="40"/>
  <c r="E447" i="40"/>
  <c r="E431" i="40"/>
  <c r="E443" i="40"/>
  <c r="E427" i="40"/>
  <c r="E455" i="40"/>
  <c r="E439" i="40"/>
  <c r="E451" i="40"/>
  <c r="E435" i="40"/>
  <c r="E425" i="40"/>
  <c r="S527" i="40"/>
  <c r="S531" i="40"/>
  <c r="S535" i="40"/>
  <c r="S539" i="40"/>
  <c r="S543" i="40"/>
  <c r="S524" i="40"/>
  <c r="S528" i="40"/>
  <c r="S532" i="40"/>
  <c r="S536" i="40"/>
  <c r="S540" i="40"/>
  <c r="S544" i="40"/>
  <c r="S526" i="40"/>
  <c r="S530" i="40"/>
  <c r="S534" i="40"/>
  <c r="S538" i="40"/>
  <c r="S542" i="40"/>
  <c r="S529" i="40"/>
  <c r="S533" i="40"/>
  <c r="S523" i="40"/>
  <c r="S522" i="40"/>
  <c r="S521" i="40"/>
  <c r="S520" i="40"/>
  <c r="S519" i="40"/>
  <c r="S518" i="40"/>
  <c r="S517" i="40"/>
  <c r="S516" i="40"/>
  <c r="S515" i="40"/>
  <c r="S514" i="40"/>
  <c r="S513" i="40"/>
  <c r="S512" i="40"/>
  <c r="S511" i="40"/>
  <c r="S510" i="40"/>
  <c r="S525" i="40"/>
  <c r="S541" i="40"/>
  <c r="S506" i="40"/>
  <c r="S505" i="40"/>
  <c r="S504" i="40"/>
  <c r="S503" i="40"/>
  <c r="S502" i="40"/>
  <c r="S501" i="40"/>
  <c r="S500" i="40"/>
  <c r="S499" i="40"/>
  <c r="S498" i="40"/>
  <c r="S497" i="40"/>
  <c r="S496" i="40"/>
  <c r="S495" i="40"/>
  <c r="S494" i="40"/>
  <c r="S493" i="40"/>
  <c r="S492" i="40"/>
  <c r="S507" i="40"/>
  <c r="S491" i="40"/>
  <c r="S490" i="40"/>
  <c r="S489" i="40"/>
  <c r="S488" i="40"/>
  <c r="S487" i="40"/>
  <c r="S486" i="40"/>
  <c r="S485" i="40"/>
  <c r="S484" i="40"/>
  <c r="S483" i="40"/>
  <c r="S482" i="40"/>
  <c r="S481" i="40"/>
  <c r="S480" i="40"/>
  <c r="S479" i="40"/>
  <c r="S478" i="40"/>
  <c r="S477" i="40"/>
  <c r="S476" i="40"/>
  <c r="S475" i="40"/>
  <c r="S474" i="40"/>
  <c r="S473" i="40"/>
  <c r="S537" i="40"/>
  <c r="S472" i="40"/>
  <c r="S471" i="40"/>
  <c r="S470" i="40"/>
  <c r="S469" i="40"/>
  <c r="S468" i="40"/>
  <c r="S467" i="40"/>
  <c r="S466" i="40"/>
  <c r="S465" i="40"/>
  <c r="S464" i="40"/>
  <c r="S463" i="40"/>
  <c r="S462" i="40"/>
  <c r="S461" i="40"/>
  <c r="S460" i="40"/>
  <c r="S459" i="40"/>
  <c r="S458" i="40"/>
  <c r="S457" i="40"/>
  <c r="S456" i="40"/>
  <c r="S509" i="40"/>
  <c r="S455" i="40"/>
  <c r="S454" i="40"/>
  <c r="S453" i="40"/>
  <c r="S452" i="40"/>
  <c r="S451" i="40"/>
  <c r="S450" i="40"/>
  <c r="S449" i="40"/>
  <c r="S448" i="40"/>
  <c r="S447" i="40"/>
  <c r="S446" i="40"/>
  <c r="S445" i="40"/>
  <c r="S444" i="40"/>
  <c r="S443" i="40"/>
  <c r="S442" i="40"/>
  <c r="S441" i="40"/>
  <c r="S440" i="40"/>
  <c r="S439" i="40"/>
  <c r="S438" i="40"/>
  <c r="S437" i="40"/>
  <c r="S436" i="40"/>
  <c r="S435" i="40"/>
  <c r="S434" i="40"/>
  <c r="S433" i="40"/>
  <c r="S432" i="40"/>
  <c r="S431" i="40"/>
  <c r="S430" i="40"/>
  <c r="S429" i="40"/>
  <c r="S428" i="40"/>
  <c r="S427" i="40"/>
  <c r="S426" i="40"/>
  <c r="S425" i="40"/>
  <c r="S508" i="40"/>
  <c r="P533" i="40"/>
  <c r="P537" i="40"/>
  <c r="P541" i="40"/>
  <c r="P534" i="40"/>
  <c r="P538" i="40"/>
  <c r="P542" i="40"/>
  <c r="P532" i="40"/>
  <c r="P536" i="40"/>
  <c r="P540" i="40"/>
  <c r="P544" i="40"/>
  <c r="P531" i="40"/>
  <c r="P528" i="40"/>
  <c r="P522" i="40"/>
  <c r="P518" i="40"/>
  <c r="P514" i="40"/>
  <c r="P510" i="40"/>
  <c r="P506" i="40"/>
  <c r="P502" i="40"/>
  <c r="P498" i="40"/>
  <c r="P494" i="40"/>
  <c r="P535" i="40"/>
  <c r="P507" i="40"/>
  <c r="P529" i="40"/>
  <c r="P526" i="40"/>
  <c r="P521" i="40"/>
  <c r="P517" i="40"/>
  <c r="P513" i="40"/>
  <c r="P505" i="40"/>
  <c r="P501" i="40"/>
  <c r="P497" i="40"/>
  <c r="P543" i="40"/>
  <c r="P509" i="40"/>
  <c r="P525" i="40"/>
  <c r="P530" i="40"/>
  <c r="P523" i="40"/>
  <c r="P519" i="40"/>
  <c r="P515" i="40"/>
  <c r="P511" i="40"/>
  <c r="P503" i="40"/>
  <c r="P499" i="40"/>
  <c r="P495" i="40"/>
  <c r="P520" i="40"/>
  <c r="P490" i="40"/>
  <c r="P486" i="40"/>
  <c r="P482" i="40"/>
  <c r="P478" i="40"/>
  <c r="P474" i="40"/>
  <c r="P470" i="40"/>
  <c r="P466" i="40"/>
  <c r="P462" i="40"/>
  <c r="P458" i="40"/>
  <c r="P539" i="40"/>
  <c r="P516" i="40"/>
  <c r="P489" i="40"/>
  <c r="P485" i="40"/>
  <c r="P481" i="40"/>
  <c r="P477" i="40"/>
  <c r="P473" i="40"/>
  <c r="P469" i="40"/>
  <c r="P465" i="40"/>
  <c r="P461" i="40"/>
  <c r="P457" i="40"/>
  <c r="P504" i="40"/>
  <c r="P524" i="40"/>
  <c r="P491" i="40"/>
  <c r="P487" i="40"/>
  <c r="P483" i="40"/>
  <c r="P479" i="40"/>
  <c r="P475" i="40"/>
  <c r="P471" i="40"/>
  <c r="P467" i="40"/>
  <c r="P463" i="40"/>
  <c r="P459" i="40"/>
  <c r="P496" i="40"/>
  <c r="P493" i="40"/>
  <c r="P512" i="40"/>
  <c r="P484" i="40"/>
  <c r="P468" i="40"/>
  <c r="P500" i="40"/>
  <c r="P455" i="40"/>
  <c r="P454" i="40"/>
  <c r="P453" i="40"/>
  <c r="P452" i="40"/>
  <c r="P451" i="40"/>
  <c r="P450" i="40"/>
  <c r="P449" i="40"/>
  <c r="P448" i="40"/>
  <c r="P447" i="40"/>
  <c r="P446" i="40"/>
  <c r="P445" i="40"/>
  <c r="P444" i="40"/>
  <c r="P443" i="40"/>
  <c r="P442" i="40"/>
  <c r="P441" i="40"/>
  <c r="P440" i="40"/>
  <c r="P439" i="40"/>
  <c r="P438" i="40"/>
  <c r="P437" i="40"/>
  <c r="P436" i="40"/>
  <c r="P435" i="40"/>
  <c r="P434" i="40"/>
  <c r="P433" i="40"/>
  <c r="P432" i="40"/>
  <c r="P431" i="40"/>
  <c r="P430" i="40"/>
  <c r="P429" i="40"/>
  <c r="P428" i="40"/>
  <c r="P427" i="40"/>
  <c r="P426" i="40"/>
  <c r="P425" i="40"/>
  <c r="P480" i="40"/>
  <c r="P464" i="40"/>
  <c r="P488" i="40"/>
  <c r="P472" i="40"/>
  <c r="P456" i="40"/>
  <c r="P508" i="40"/>
  <c r="P527" i="40"/>
  <c r="P476" i="40"/>
  <c r="P460" i="40"/>
  <c r="P492" i="40"/>
  <c r="R540" i="40"/>
  <c r="R535" i="40"/>
  <c r="R530" i="40"/>
  <c r="R536" i="40"/>
  <c r="R531" i="40"/>
  <c r="R542" i="40"/>
  <c r="R529" i="40"/>
  <c r="R539" i="40"/>
  <c r="R534" i="40"/>
  <c r="R532" i="40"/>
  <c r="R522" i="40"/>
  <c r="R518" i="40"/>
  <c r="R528" i="40"/>
  <c r="R524" i="40"/>
  <c r="R506" i="40"/>
  <c r="R505" i="40"/>
  <c r="R504" i="40"/>
  <c r="R503" i="40"/>
  <c r="R502" i="40"/>
  <c r="R501" i="40"/>
  <c r="R500" i="40"/>
  <c r="R499" i="40"/>
  <c r="R498" i="40"/>
  <c r="R497" i="40"/>
  <c r="R496" i="40"/>
  <c r="R495" i="40"/>
  <c r="R494" i="40"/>
  <c r="R493" i="40"/>
  <c r="R507" i="40"/>
  <c r="R492" i="40"/>
  <c r="R543" i="40"/>
  <c r="R521" i="40"/>
  <c r="R517" i="40"/>
  <c r="R515" i="40"/>
  <c r="R513" i="40"/>
  <c r="R511" i="40"/>
  <c r="R527" i="40"/>
  <c r="R508" i="40"/>
  <c r="R538" i="40"/>
  <c r="R523" i="40"/>
  <c r="R519" i="40"/>
  <c r="R516" i="40"/>
  <c r="R514" i="40"/>
  <c r="R512" i="40"/>
  <c r="R510" i="40"/>
  <c r="R525" i="40"/>
  <c r="R489" i="40"/>
  <c r="R485" i="40"/>
  <c r="R481" i="40"/>
  <c r="R477" i="40"/>
  <c r="R473" i="40"/>
  <c r="R469" i="40"/>
  <c r="R465" i="40"/>
  <c r="R461" i="40"/>
  <c r="R457" i="40"/>
  <c r="R488" i="40"/>
  <c r="R484" i="40"/>
  <c r="R480" i="40"/>
  <c r="R476" i="40"/>
  <c r="R472" i="40"/>
  <c r="R468" i="40"/>
  <c r="R464" i="40"/>
  <c r="R460" i="40"/>
  <c r="R456" i="40"/>
  <c r="R455" i="40"/>
  <c r="R454" i="40"/>
  <c r="R453" i="40"/>
  <c r="R452" i="40"/>
  <c r="R451" i="40"/>
  <c r="R450" i="40"/>
  <c r="R449" i="40"/>
  <c r="R448" i="40"/>
  <c r="R447" i="40"/>
  <c r="R446" i="40"/>
  <c r="R445" i="40"/>
  <c r="R444" i="40"/>
  <c r="R443" i="40"/>
  <c r="R442" i="40"/>
  <c r="R441" i="40"/>
  <c r="R440" i="40"/>
  <c r="R439" i="40"/>
  <c r="R438" i="40"/>
  <c r="R437" i="40"/>
  <c r="R436" i="40"/>
  <c r="R435" i="40"/>
  <c r="R434" i="40"/>
  <c r="R433" i="40"/>
  <c r="R432" i="40"/>
  <c r="R431" i="40"/>
  <c r="R430" i="40"/>
  <c r="R429" i="40"/>
  <c r="R428" i="40"/>
  <c r="R427" i="40"/>
  <c r="R426" i="40"/>
  <c r="R425" i="40"/>
  <c r="R526" i="40"/>
  <c r="R509" i="40"/>
  <c r="R490" i="40"/>
  <c r="R486" i="40"/>
  <c r="R482" i="40"/>
  <c r="R478" i="40"/>
  <c r="R474" i="40"/>
  <c r="R470" i="40"/>
  <c r="R466" i="40"/>
  <c r="R462" i="40"/>
  <c r="R458" i="40"/>
  <c r="R520" i="40"/>
  <c r="R491" i="40"/>
  <c r="R475" i="40"/>
  <c r="R459" i="40"/>
  <c r="R487" i="40"/>
  <c r="R471" i="40"/>
  <c r="R479" i="40"/>
  <c r="R463" i="40"/>
  <c r="R483" i="40"/>
  <c r="R467" i="40"/>
  <c r="R541" i="40"/>
  <c r="R544" i="40"/>
  <c r="R537" i="40"/>
  <c r="R533" i="40"/>
  <c r="I419" i="40"/>
  <c r="I417" i="40"/>
  <c r="I413" i="40"/>
  <c r="I409" i="40"/>
  <c r="I405" i="40"/>
  <c r="I401" i="40"/>
  <c r="I397" i="40"/>
  <c r="I393" i="40"/>
  <c r="I389" i="40"/>
  <c r="I416" i="40"/>
  <c r="I412" i="40"/>
  <c r="I408" i="40"/>
  <c r="I404" i="40"/>
  <c r="I400" i="40"/>
  <c r="I396" i="40"/>
  <c r="I392" i="40"/>
  <c r="I388" i="40"/>
  <c r="I415" i="40"/>
  <c r="I411" i="40"/>
  <c r="I407" i="40"/>
  <c r="I403" i="40"/>
  <c r="I399" i="40"/>
  <c r="I395" i="40"/>
  <c r="I391" i="40"/>
  <c r="I418" i="40"/>
  <c r="I414" i="40"/>
  <c r="I410" i="40"/>
  <c r="I406" i="40"/>
  <c r="I402" i="40"/>
  <c r="I398" i="40"/>
  <c r="I394" i="40"/>
  <c r="I390" i="40"/>
  <c r="I387" i="40"/>
  <c r="I386" i="40"/>
  <c r="I385" i="40"/>
  <c r="I384" i="40"/>
  <c r="I383" i="40"/>
  <c r="I382" i="40"/>
  <c r="I381" i="40"/>
  <c r="I380" i="40"/>
  <c r="I379" i="40"/>
  <c r="I378" i="40"/>
  <c r="I377" i="40"/>
  <c r="I376" i="40"/>
  <c r="I375" i="40"/>
  <c r="I374" i="40"/>
  <c r="I373" i="40"/>
  <c r="I372" i="40"/>
  <c r="I371" i="40"/>
  <c r="I370" i="40"/>
  <c r="I369" i="40"/>
  <c r="I368" i="40"/>
  <c r="I367" i="40"/>
  <c r="I366" i="40"/>
  <c r="I365" i="40"/>
  <c r="I364" i="40"/>
  <c r="I363" i="40"/>
  <c r="I362" i="40"/>
  <c r="I361" i="40"/>
  <c r="I360" i="40"/>
  <c r="I359" i="40"/>
  <c r="I358" i="40"/>
  <c r="I357" i="40"/>
  <c r="I356" i="40"/>
  <c r="I355" i="40"/>
  <c r="I354" i="40"/>
  <c r="I353" i="40"/>
  <c r="I352" i="40"/>
  <c r="I351" i="40"/>
  <c r="I350" i="40"/>
  <c r="I349" i="40"/>
  <c r="I348" i="40"/>
  <c r="I347" i="40"/>
  <c r="I346" i="40"/>
  <c r="I345" i="40"/>
  <c r="I344" i="40"/>
  <c r="I343" i="40"/>
  <c r="I342" i="40"/>
  <c r="I341" i="40"/>
  <c r="I340" i="40"/>
  <c r="I339" i="40"/>
  <c r="I338" i="40"/>
  <c r="I337" i="40"/>
  <c r="I336" i="40"/>
  <c r="I335" i="40"/>
  <c r="I334" i="40"/>
  <c r="I333" i="40"/>
  <c r="I332" i="40"/>
  <c r="I331" i="40"/>
  <c r="I330" i="40"/>
  <c r="I329" i="40"/>
  <c r="I328" i="40"/>
  <c r="I327" i="40"/>
  <c r="I326" i="40"/>
  <c r="I325" i="40"/>
  <c r="I324" i="40"/>
  <c r="I323" i="40"/>
  <c r="I322" i="40"/>
  <c r="I321" i="40"/>
  <c r="I320" i="40"/>
  <c r="I319" i="40"/>
  <c r="I318" i="40"/>
  <c r="I317" i="40"/>
  <c r="I316" i="40"/>
  <c r="I315" i="40"/>
  <c r="I314" i="40"/>
  <c r="I313" i="40"/>
  <c r="I312" i="40"/>
  <c r="I311" i="40"/>
  <c r="I310" i="40"/>
  <c r="I309" i="40"/>
  <c r="I308" i="40"/>
  <c r="I304" i="40"/>
  <c r="I303" i="40"/>
  <c r="I307" i="40"/>
  <c r="I300" i="40"/>
  <c r="I306" i="40"/>
  <c r="I302" i="40"/>
  <c r="I305" i="40"/>
  <c r="I301" i="40"/>
  <c r="K417" i="40"/>
  <c r="K413" i="40"/>
  <c r="K409" i="40"/>
  <c r="K405" i="40"/>
  <c r="K401" i="40"/>
  <c r="K397" i="40"/>
  <c r="K393" i="40"/>
  <c r="K389" i="40"/>
  <c r="K387" i="40"/>
  <c r="K419" i="40"/>
  <c r="K416" i="40"/>
  <c r="K412" i="40"/>
  <c r="K408" i="40"/>
  <c r="K404" i="40"/>
  <c r="K400" i="40"/>
  <c r="K396" i="40"/>
  <c r="K392" i="40"/>
  <c r="K418" i="40"/>
  <c r="K414" i="40"/>
  <c r="K410" i="40"/>
  <c r="K406" i="40"/>
  <c r="K402" i="40"/>
  <c r="K398" i="40"/>
  <c r="K394" i="40"/>
  <c r="K390" i="40"/>
  <c r="K386" i="40"/>
  <c r="K411" i="40"/>
  <c r="K395" i="40"/>
  <c r="K407" i="40"/>
  <c r="K391" i="40"/>
  <c r="K384" i="40"/>
  <c r="K380" i="40"/>
  <c r="K376" i="40"/>
  <c r="K372" i="40"/>
  <c r="K403" i="40"/>
  <c r="K415" i="40"/>
  <c r="K399" i="40"/>
  <c r="K382" i="40"/>
  <c r="K378" i="40"/>
  <c r="K374" i="40"/>
  <c r="K370" i="40"/>
  <c r="K366" i="40"/>
  <c r="K381" i="40"/>
  <c r="K373" i="40"/>
  <c r="K365" i="40"/>
  <c r="K361" i="40"/>
  <c r="K357" i="40"/>
  <c r="K353" i="40"/>
  <c r="K349" i="40"/>
  <c r="K345" i="40"/>
  <c r="K341" i="40"/>
  <c r="K340" i="40"/>
  <c r="K339" i="40"/>
  <c r="K338" i="40"/>
  <c r="K337" i="40"/>
  <c r="K336" i="40"/>
  <c r="K335" i="40"/>
  <c r="K334" i="40"/>
  <c r="K333" i="40"/>
  <c r="K332" i="40"/>
  <c r="K331" i="40"/>
  <c r="K330" i="40"/>
  <c r="K329" i="40"/>
  <c r="K328" i="40"/>
  <c r="K327" i="40"/>
  <c r="K326" i="40"/>
  <c r="K325" i="40"/>
  <c r="K324" i="40"/>
  <c r="K323" i="40"/>
  <c r="K322" i="40"/>
  <c r="K321" i="40"/>
  <c r="K320" i="40"/>
  <c r="K319" i="40"/>
  <c r="K318" i="40"/>
  <c r="K317" i="40"/>
  <c r="K316" i="40"/>
  <c r="K315" i="40"/>
  <c r="K314" i="40"/>
  <c r="K313" i="40"/>
  <c r="K388" i="40"/>
  <c r="K303" i="40"/>
  <c r="K300" i="40"/>
  <c r="K383" i="40"/>
  <c r="K375" i="40"/>
  <c r="K368" i="40"/>
  <c r="K362" i="40"/>
  <c r="K358" i="40"/>
  <c r="K354" i="40"/>
  <c r="K350" i="40"/>
  <c r="K346" i="40"/>
  <c r="K342" i="40"/>
  <c r="K302" i="40"/>
  <c r="K385" i="40"/>
  <c r="K377" i="40"/>
  <c r="K363" i="40"/>
  <c r="K359" i="40"/>
  <c r="K355" i="40"/>
  <c r="K351" i="40"/>
  <c r="K347" i="40"/>
  <c r="K343" i="40"/>
  <c r="K379" i="40"/>
  <c r="K371" i="40"/>
  <c r="K369" i="40"/>
  <c r="K367" i="40"/>
  <c r="K364" i="40"/>
  <c r="K360" i="40"/>
  <c r="K356" i="40"/>
  <c r="K352" i="40"/>
  <c r="K348" i="40"/>
  <c r="K344" i="40"/>
  <c r="K310" i="40"/>
  <c r="K307" i="40"/>
  <c r="K304" i="40"/>
  <c r="K308" i="40"/>
  <c r="K305" i="40"/>
  <c r="K312" i="40"/>
  <c r="K306" i="40"/>
  <c r="K311" i="40"/>
  <c r="K309" i="40"/>
  <c r="K301" i="40"/>
  <c r="E386" i="40"/>
  <c r="E387" i="40"/>
  <c r="E419" i="40"/>
  <c r="E418" i="40"/>
  <c r="E417" i="40"/>
  <c r="E416" i="40"/>
  <c r="E415" i="40"/>
  <c r="E414" i="40"/>
  <c r="E413" i="40"/>
  <c r="E412" i="40"/>
  <c r="E411" i="40"/>
  <c r="E410" i="40"/>
  <c r="E409" i="40"/>
  <c r="E408" i="40"/>
  <c r="E407" i="40"/>
  <c r="E406" i="40"/>
  <c r="E405" i="40"/>
  <c r="E404" i="40"/>
  <c r="E403" i="40"/>
  <c r="E402" i="40"/>
  <c r="E401" i="40"/>
  <c r="E400" i="40"/>
  <c r="E399" i="40"/>
  <c r="E398" i="40"/>
  <c r="E397" i="40"/>
  <c r="E396" i="40"/>
  <c r="E395" i="40"/>
  <c r="E394" i="40"/>
  <c r="E393" i="40"/>
  <c r="E392" i="40"/>
  <c r="E391" i="40"/>
  <c r="E390" i="40"/>
  <c r="E389" i="40"/>
  <c r="E388" i="40"/>
  <c r="E303" i="40"/>
  <c r="E301" i="40"/>
  <c r="E385" i="40"/>
  <c r="E384" i="40"/>
  <c r="E383" i="40"/>
  <c r="E382" i="40"/>
  <c r="E381" i="40"/>
  <c r="E380" i="40"/>
  <c r="E379" i="40"/>
  <c r="E378" i="40"/>
  <c r="E377" i="40"/>
  <c r="E376" i="40"/>
  <c r="E375" i="40"/>
  <c r="E374" i="40"/>
  <c r="E373" i="40"/>
  <c r="E372" i="40"/>
  <c r="E371" i="40"/>
  <c r="E370" i="40"/>
  <c r="E369" i="40"/>
  <c r="E368" i="40"/>
  <c r="E367" i="40"/>
  <c r="E366" i="40"/>
  <c r="E365" i="40"/>
  <c r="E364" i="40"/>
  <c r="E363" i="40"/>
  <c r="E362" i="40"/>
  <c r="E361" i="40"/>
  <c r="E360" i="40"/>
  <c r="E359" i="40"/>
  <c r="E358" i="40"/>
  <c r="E357" i="40"/>
  <c r="E356" i="40"/>
  <c r="E355" i="40"/>
  <c r="E354" i="40"/>
  <c r="E353" i="40"/>
  <c r="E352" i="40"/>
  <c r="E351" i="40"/>
  <c r="E350" i="40"/>
  <c r="E349" i="40"/>
  <c r="E348" i="40"/>
  <c r="E347" i="40"/>
  <c r="E346" i="40"/>
  <c r="E345" i="40"/>
  <c r="E344" i="40"/>
  <c r="E343" i="40"/>
  <c r="E342" i="40"/>
  <c r="E341" i="40"/>
  <c r="E340" i="40"/>
  <c r="E339" i="40"/>
  <c r="E338" i="40"/>
  <c r="E337" i="40"/>
  <c r="E336" i="40"/>
  <c r="E335" i="40"/>
  <c r="E334" i="40"/>
  <c r="E333" i="40"/>
  <c r="E332" i="40"/>
  <c r="E331" i="40"/>
  <c r="E330" i="40"/>
  <c r="E329" i="40"/>
  <c r="E328" i="40"/>
  <c r="E327" i="40"/>
  <c r="E326" i="40"/>
  <c r="E325" i="40"/>
  <c r="E324" i="40"/>
  <c r="E323" i="40"/>
  <c r="E322" i="40"/>
  <c r="E321" i="40"/>
  <c r="E320" i="40"/>
  <c r="E319" i="40"/>
  <c r="E318" i="40"/>
  <c r="E317" i="40"/>
  <c r="E316" i="40"/>
  <c r="E315" i="40"/>
  <c r="E314" i="40"/>
  <c r="E313" i="40"/>
  <c r="E312" i="40"/>
  <c r="E311" i="40"/>
  <c r="E310" i="40"/>
  <c r="E309" i="40"/>
  <c r="E308" i="40"/>
  <c r="E307" i="40"/>
  <c r="E306" i="40"/>
  <c r="E305" i="40"/>
  <c r="E302" i="40"/>
  <c r="E300" i="40"/>
  <c r="E304" i="40"/>
  <c r="M535" i="40"/>
  <c r="M527" i="40"/>
  <c r="M531" i="40"/>
  <c r="M543" i="40"/>
  <c r="M539" i="40"/>
  <c r="M541" i="40"/>
  <c r="M526" i="40"/>
  <c r="M542" i="40"/>
  <c r="M536" i="40"/>
  <c r="M525" i="40"/>
  <c r="M530" i="40"/>
  <c r="M540" i="40"/>
  <c r="M529" i="40"/>
  <c r="M524" i="40"/>
  <c r="M523" i="40"/>
  <c r="M522" i="40"/>
  <c r="M521" i="40"/>
  <c r="M520" i="40"/>
  <c r="M519" i="40"/>
  <c r="M518" i="40"/>
  <c r="M517" i="40"/>
  <c r="M516" i="40"/>
  <c r="M515" i="40"/>
  <c r="M514" i="40"/>
  <c r="M513" i="40"/>
  <c r="M512" i="40"/>
  <c r="M511" i="40"/>
  <c r="M510" i="40"/>
  <c r="M509" i="40"/>
  <c r="M508" i="40"/>
  <c r="M507" i="40"/>
  <c r="M538" i="40"/>
  <c r="M532" i="40"/>
  <c r="M537" i="40"/>
  <c r="M544" i="40"/>
  <c r="M533" i="40"/>
  <c r="M492" i="40"/>
  <c r="M528" i="40"/>
  <c r="M503" i="40"/>
  <c r="M499" i="40"/>
  <c r="M495" i="40"/>
  <c r="M493" i="40"/>
  <c r="M534" i="40"/>
  <c r="M506" i="40"/>
  <c r="M502" i="40"/>
  <c r="M498" i="40"/>
  <c r="M494" i="40"/>
  <c r="M504" i="40"/>
  <c r="M500" i="40"/>
  <c r="M496" i="40"/>
  <c r="M505" i="40"/>
  <c r="M490" i="40"/>
  <c r="M486" i="40"/>
  <c r="M482" i="40"/>
  <c r="M478" i="40"/>
  <c r="M474" i="40"/>
  <c r="M470" i="40"/>
  <c r="M466" i="40"/>
  <c r="M462" i="40"/>
  <c r="M458" i="40"/>
  <c r="M447" i="40"/>
  <c r="M431" i="40"/>
  <c r="M501" i="40"/>
  <c r="M489" i="40"/>
  <c r="M485" i="40"/>
  <c r="M481" i="40"/>
  <c r="M477" i="40"/>
  <c r="M473" i="40"/>
  <c r="M469" i="40"/>
  <c r="M465" i="40"/>
  <c r="M461" i="40"/>
  <c r="M457" i="40"/>
  <c r="M443" i="40"/>
  <c r="M427" i="40"/>
  <c r="M491" i="40"/>
  <c r="M487" i="40"/>
  <c r="M483" i="40"/>
  <c r="M479" i="40"/>
  <c r="M475" i="40"/>
  <c r="M471" i="40"/>
  <c r="M467" i="40"/>
  <c r="M463" i="40"/>
  <c r="M459" i="40"/>
  <c r="M451" i="40"/>
  <c r="M435" i="40"/>
  <c r="M442" i="40"/>
  <c r="M426" i="40"/>
  <c r="M488" i="40"/>
  <c r="M472" i="40"/>
  <c r="M456" i="40"/>
  <c r="M455" i="40"/>
  <c r="M446" i="40"/>
  <c r="M484" i="40"/>
  <c r="M468" i="40"/>
  <c r="M439" i="40"/>
  <c r="M438" i="40"/>
  <c r="M497" i="40"/>
  <c r="M480" i="40"/>
  <c r="M464" i="40"/>
  <c r="M476" i="40"/>
  <c r="M460" i="40"/>
  <c r="M450" i="40"/>
  <c r="M430" i="40"/>
  <c r="M454" i="40"/>
  <c r="M440" i="40"/>
  <c r="M437" i="40"/>
  <c r="M429" i="40"/>
  <c r="M434" i="40"/>
  <c r="M452" i="40"/>
  <c r="M436" i="40"/>
  <c r="M448" i="40"/>
  <c r="M432" i="40"/>
  <c r="M444" i="40"/>
  <c r="M428" i="40"/>
  <c r="M453" i="40"/>
  <c r="M433" i="40"/>
  <c r="M441" i="40"/>
  <c r="M425" i="40"/>
  <c r="M445" i="40"/>
  <c r="M449" i="40"/>
  <c r="G525" i="40"/>
  <c r="G529" i="40"/>
  <c r="G533" i="40"/>
  <c r="G537" i="40"/>
  <c r="G541" i="40"/>
  <c r="G526" i="40"/>
  <c r="G530" i="40"/>
  <c r="G534" i="40"/>
  <c r="G538" i="40"/>
  <c r="G542" i="40"/>
  <c r="G528" i="40"/>
  <c r="G532" i="40"/>
  <c r="G536" i="40"/>
  <c r="G540" i="40"/>
  <c r="G544" i="40"/>
  <c r="G539" i="40"/>
  <c r="G524" i="40"/>
  <c r="G523" i="40"/>
  <c r="G522" i="40"/>
  <c r="G521" i="40"/>
  <c r="G520" i="40"/>
  <c r="G519" i="40"/>
  <c r="G518" i="40"/>
  <c r="G517" i="40"/>
  <c r="G516" i="40"/>
  <c r="G515" i="40"/>
  <c r="G514" i="40"/>
  <c r="G513" i="40"/>
  <c r="G512" i="40"/>
  <c r="G511" i="40"/>
  <c r="G510" i="40"/>
  <c r="G509" i="40"/>
  <c r="G527" i="40"/>
  <c r="G543" i="40"/>
  <c r="G535" i="40"/>
  <c r="G508" i="40"/>
  <c r="G504" i="40"/>
  <c r="G500" i="40"/>
  <c r="G496" i="40"/>
  <c r="G492" i="40"/>
  <c r="G489" i="40"/>
  <c r="G485" i="40"/>
  <c r="G483" i="40"/>
  <c r="G479" i="40"/>
  <c r="G475" i="40"/>
  <c r="G507" i="40"/>
  <c r="G503" i="40"/>
  <c r="G499" i="40"/>
  <c r="G495" i="40"/>
  <c r="G488" i="40"/>
  <c r="G480" i="40"/>
  <c r="G476" i="40"/>
  <c r="G531" i="40"/>
  <c r="G505" i="40"/>
  <c r="G501" i="40"/>
  <c r="G497" i="40"/>
  <c r="G493" i="40"/>
  <c r="G490" i="40"/>
  <c r="G486" i="40"/>
  <c r="G482" i="40"/>
  <c r="G478" i="40"/>
  <c r="G474" i="40"/>
  <c r="G494" i="40"/>
  <c r="G477" i="40"/>
  <c r="G472" i="40"/>
  <c r="G468" i="40"/>
  <c r="G464" i="40"/>
  <c r="G460" i="40"/>
  <c r="G453" i="40"/>
  <c r="G449" i="40"/>
  <c r="G445" i="40"/>
  <c r="G441" i="40"/>
  <c r="G437" i="40"/>
  <c r="G433" i="40"/>
  <c r="G429" i="40"/>
  <c r="G506" i="40"/>
  <c r="G491" i="40"/>
  <c r="G481" i="40"/>
  <c r="G471" i="40"/>
  <c r="G467" i="40"/>
  <c r="G463" i="40"/>
  <c r="G459" i="40"/>
  <c r="G456" i="40"/>
  <c r="G452" i="40"/>
  <c r="G448" i="40"/>
  <c r="G444" i="40"/>
  <c r="G440" i="40"/>
  <c r="G436" i="40"/>
  <c r="G432" i="40"/>
  <c r="G428" i="40"/>
  <c r="G498" i="40"/>
  <c r="G484" i="40"/>
  <c r="G473" i="40"/>
  <c r="G469" i="40"/>
  <c r="G465" i="40"/>
  <c r="G461" i="40"/>
  <c r="G457" i="40"/>
  <c r="G454" i="40"/>
  <c r="G450" i="40"/>
  <c r="G446" i="40"/>
  <c r="G442" i="40"/>
  <c r="G438" i="40"/>
  <c r="G434" i="40"/>
  <c r="G430" i="40"/>
  <c r="G426" i="40"/>
  <c r="G425" i="40"/>
  <c r="G462" i="40"/>
  <c r="G451" i="40"/>
  <c r="G435" i="40"/>
  <c r="G458" i="40"/>
  <c r="G447" i="40"/>
  <c r="G431" i="40"/>
  <c r="G470" i="40"/>
  <c r="G443" i="40"/>
  <c r="G427" i="40"/>
  <c r="G502" i="40"/>
  <c r="G487" i="40"/>
  <c r="G466" i="40"/>
  <c r="G455" i="40"/>
  <c r="G439" i="40"/>
  <c r="I529" i="40"/>
  <c r="I526" i="40"/>
  <c r="I533" i="40"/>
  <c r="I537" i="40"/>
  <c r="I541" i="40"/>
  <c r="I525" i="40"/>
  <c r="I530" i="40"/>
  <c r="I534" i="40"/>
  <c r="I538" i="40"/>
  <c r="I542" i="40"/>
  <c r="I528" i="40"/>
  <c r="I532" i="40"/>
  <c r="I536" i="40"/>
  <c r="I540" i="40"/>
  <c r="I544" i="40"/>
  <c r="I527" i="40"/>
  <c r="I543" i="40"/>
  <c r="I492" i="40"/>
  <c r="I531" i="40"/>
  <c r="I524" i="40"/>
  <c r="I522" i="40"/>
  <c r="I520" i="40"/>
  <c r="I518" i="40"/>
  <c r="I516" i="40"/>
  <c r="I514" i="40"/>
  <c r="I512" i="40"/>
  <c r="I510" i="40"/>
  <c r="I508" i="40"/>
  <c r="I493" i="40"/>
  <c r="I539" i="40"/>
  <c r="I523" i="40"/>
  <c r="I521" i="40"/>
  <c r="I519" i="40"/>
  <c r="I517" i="40"/>
  <c r="I515" i="40"/>
  <c r="I513" i="40"/>
  <c r="I511" i="40"/>
  <c r="I509" i="40"/>
  <c r="I507" i="40"/>
  <c r="I506" i="40"/>
  <c r="I505" i="40"/>
  <c r="I504" i="40"/>
  <c r="I503" i="40"/>
  <c r="I502" i="40"/>
  <c r="I501" i="40"/>
  <c r="I500" i="40"/>
  <c r="I499" i="40"/>
  <c r="I498" i="40"/>
  <c r="I497" i="40"/>
  <c r="I496" i="40"/>
  <c r="I495" i="40"/>
  <c r="I494" i="40"/>
  <c r="I491" i="40"/>
  <c r="I490" i="40"/>
  <c r="I489" i="40"/>
  <c r="I488" i="40"/>
  <c r="I487" i="40"/>
  <c r="I486" i="40"/>
  <c r="I485" i="40"/>
  <c r="I484" i="40"/>
  <c r="I483" i="40"/>
  <c r="I482" i="40"/>
  <c r="I481" i="40"/>
  <c r="I480" i="40"/>
  <c r="I479" i="40"/>
  <c r="I478" i="40"/>
  <c r="I477" i="40"/>
  <c r="I476" i="40"/>
  <c r="I475" i="40"/>
  <c r="I474" i="40"/>
  <c r="I473" i="40"/>
  <c r="I472" i="40"/>
  <c r="I471" i="40"/>
  <c r="I470" i="40"/>
  <c r="I469" i="40"/>
  <c r="I468" i="40"/>
  <c r="I467" i="40"/>
  <c r="I466" i="40"/>
  <c r="I465" i="40"/>
  <c r="I464" i="40"/>
  <c r="I463" i="40"/>
  <c r="I462" i="40"/>
  <c r="I461" i="40"/>
  <c r="I460" i="40"/>
  <c r="I459" i="40"/>
  <c r="I458" i="40"/>
  <c r="I457" i="40"/>
  <c r="I456" i="40"/>
  <c r="I425" i="40"/>
  <c r="I452" i="40"/>
  <c r="I448" i="40"/>
  <c r="I444" i="40"/>
  <c r="I440" i="40"/>
  <c r="I436" i="40"/>
  <c r="I432" i="40"/>
  <c r="I428" i="40"/>
  <c r="I455" i="40"/>
  <c r="I451" i="40"/>
  <c r="I447" i="40"/>
  <c r="I443" i="40"/>
  <c r="I439" i="40"/>
  <c r="I435" i="40"/>
  <c r="I431" i="40"/>
  <c r="I427" i="40"/>
  <c r="I453" i="40"/>
  <c r="I449" i="40"/>
  <c r="I445" i="40"/>
  <c r="I441" i="40"/>
  <c r="I437" i="40"/>
  <c r="I433" i="40"/>
  <c r="I429" i="40"/>
  <c r="I446" i="40"/>
  <c r="I430" i="40"/>
  <c r="I535" i="40"/>
  <c r="I442" i="40"/>
  <c r="I426" i="40"/>
  <c r="I454" i="40"/>
  <c r="I438" i="40"/>
  <c r="I450" i="40"/>
  <c r="I434" i="40"/>
  <c r="K526" i="40"/>
  <c r="K530" i="40"/>
  <c r="K534" i="40"/>
  <c r="K538" i="40"/>
  <c r="K542" i="40"/>
  <c r="K527" i="40"/>
  <c r="K531" i="40"/>
  <c r="K535" i="40"/>
  <c r="K539" i="40"/>
  <c r="K543" i="40"/>
  <c r="K525" i="40"/>
  <c r="K529" i="40"/>
  <c r="K533" i="40"/>
  <c r="K537" i="40"/>
  <c r="K541" i="40"/>
  <c r="K532" i="40"/>
  <c r="K509" i="40"/>
  <c r="K536" i="40"/>
  <c r="K506" i="40"/>
  <c r="K505" i="40"/>
  <c r="K504" i="40"/>
  <c r="K503" i="40"/>
  <c r="K502" i="40"/>
  <c r="K501" i="40"/>
  <c r="K500" i="40"/>
  <c r="K499" i="40"/>
  <c r="K498" i="40"/>
  <c r="K497" i="40"/>
  <c r="K496" i="40"/>
  <c r="K495" i="40"/>
  <c r="K494" i="40"/>
  <c r="K493" i="40"/>
  <c r="K492" i="40"/>
  <c r="K491" i="40"/>
  <c r="K490" i="40"/>
  <c r="K489" i="40"/>
  <c r="K488" i="40"/>
  <c r="K487" i="40"/>
  <c r="K486" i="40"/>
  <c r="K485" i="40"/>
  <c r="K484" i="40"/>
  <c r="K483" i="40"/>
  <c r="K528" i="40"/>
  <c r="K544" i="40"/>
  <c r="K524" i="40"/>
  <c r="K523" i="40"/>
  <c r="K522" i="40"/>
  <c r="K521" i="40"/>
  <c r="K520" i="40"/>
  <c r="K519" i="40"/>
  <c r="K518" i="40"/>
  <c r="K517" i="40"/>
  <c r="K516" i="40"/>
  <c r="K515" i="40"/>
  <c r="K514" i="40"/>
  <c r="K513" i="40"/>
  <c r="K512" i="40"/>
  <c r="K511" i="40"/>
  <c r="K510" i="40"/>
  <c r="K508" i="40"/>
  <c r="K480" i="40"/>
  <c r="K476" i="40"/>
  <c r="K481" i="40"/>
  <c r="K477" i="40"/>
  <c r="K473" i="40"/>
  <c r="K472" i="40"/>
  <c r="K471" i="40"/>
  <c r="K470" i="40"/>
  <c r="K469" i="40"/>
  <c r="K468" i="40"/>
  <c r="K467" i="40"/>
  <c r="K466" i="40"/>
  <c r="K465" i="40"/>
  <c r="K464" i="40"/>
  <c r="K463" i="40"/>
  <c r="K462" i="40"/>
  <c r="K461" i="40"/>
  <c r="K460" i="40"/>
  <c r="K459" i="40"/>
  <c r="K458" i="40"/>
  <c r="K457" i="40"/>
  <c r="K456" i="40"/>
  <c r="K455" i="40"/>
  <c r="K454" i="40"/>
  <c r="K453" i="40"/>
  <c r="K452" i="40"/>
  <c r="K451" i="40"/>
  <c r="K450" i="40"/>
  <c r="K449" i="40"/>
  <c r="K448" i="40"/>
  <c r="K447" i="40"/>
  <c r="K446" i="40"/>
  <c r="K445" i="40"/>
  <c r="K444" i="40"/>
  <c r="K443" i="40"/>
  <c r="K442" i="40"/>
  <c r="K441" i="40"/>
  <c r="K440" i="40"/>
  <c r="K439" i="40"/>
  <c r="K438" i="40"/>
  <c r="K437" i="40"/>
  <c r="K436" i="40"/>
  <c r="K435" i="40"/>
  <c r="K434" i="40"/>
  <c r="K433" i="40"/>
  <c r="K432" i="40"/>
  <c r="K431" i="40"/>
  <c r="K430" i="40"/>
  <c r="K429" i="40"/>
  <c r="K428" i="40"/>
  <c r="K427" i="40"/>
  <c r="K426" i="40"/>
  <c r="K507" i="40"/>
  <c r="K479" i="40"/>
  <c r="K475" i="40"/>
  <c r="K482" i="40"/>
  <c r="K540" i="40"/>
  <c r="K478" i="40"/>
  <c r="K425" i="40"/>
  <c r="K474" i="40"/>
  <c r="G850" i="40"/>
  <c r="F850" i="40"/>
  <c r="E850" i="40"/>
  <c r="D850" i="40"/>
  <c r="C850" i="40"/>
  <c r="T389" i="40" l="1"/>
  <c r="T309" i="40"/>
  <c r="T305" i="40"/>
  <c r="T307" i="40"/>
  <c r="T411" i="40"/>
  <c r="T313" i="40"/>
  <c r="T321" i="40"/>
  <c r="T329" i="40"/>
  <c r="T337" i="40"/>
  <c r="T345" i="40"/>
  <c r="T353" i="40"/>
  <c r="T361" i="40"/>
  <c r="T369" i="40"/>
  <c r="T385" i="40"/>
  <c r="T393" i="40"/>
  <c r="T401" i="40"/>
  <c r="T409" i="40"/>
  <c r="T417" i="40"/>
  <c r="T433" i="40"/>
  <c r="T481" i="40"/>
  <c r="T544" i="40"/>
  <c r="T434" i="40"/>
  <c r="T436" i="40"/>
  <c r="T489" i="40"/>
  <c r="T519" i="40"/>
  <c r="T377" i="40"/>
  <c r="T396" i="40"/>
  <c r="T302" i="40"/>
  <c r="T535" i="40"/>
  <c r="T314" i="40"/>
  <c r="T322" i="40"/>
  <c r="T330" i="40"/>
  <c r="T338" i="40"/>
  <c r="T346" i="40"/>
  <c r="T354" i="40"/>
  <c r="T362" i="40"/>
  <c r="T370" i="40"/>
  <c r="T410" i="40"/>
  <c r="T418" i="40"/>
  <c r="T455" i="40"/>
  <c r="T466" i="40"/>
  <c r="T397" i="40"/>
  <c r="T308" i="40"/>
  <c r="T316" i="40"/>
  <c r="T324" i="40"/>
  <c r="T332" i="40"/>
  <c r="T340" i="40"/>
  <c r="T372" i="40"/>
  <c r="T380" i="40"/>
  <c r="T388" i="40"/>
  <c r="T412" i="40"/>
  <c r="T387" i="40"/>
  <c r="T514" i="40"/>
  <c r="T317" i="40"/>
  <c r="T341" i="40"/>
  <c r="T365" i="40"/>
  <c r="T477" i="40"/>
  <c r="T325" i="40"/>
  <c r="T349" i="40"/>
  <c r="T381" i="40"/>
  <c r="T413" i="40"/>
  <c r="T450" i="40"/>
  <c r="T333" i="40"/>
  <c r="T357" i="40"/>
  <c r="T392" i="40"/>
  <c r="T473" i="40"/>
  <c r="T306" i="40"/>
  <c r="T378" i="40"/>
  <c r="T301" i="40"/>
  <c r="T394" i="40"/>
  <c r="T402" i="40"/>
  <c r="T437" i="40"/>
  <c r="T512" i="40"/>
  <c r="T520" i="40"/>
  <c r="T315" i="40"/>
  <c r="T323" i="40"/>
  <c r="T331" i="40"/>
  <c r="T339" i="40"/>
  <c r="T347" i="40"/>
  <c r="T355" i="40"/>
  <c r="T363" i="40"/>
  <c r="T371" i="40"/>
  <c r="T379" i="40"/>
  <c r="T303" i="40"/>
  <c r="T395" i="40"/>
  <c r="T403" i="40"/>
  <c r="T419" i="40"/>
  <c r="T475" i="40"/>
  <c r="T513" i="40"/>
  <c r="T521" i="40"/>
  <c r="T439" i="40"/>
  <c r="T356" i="40"/>
  <c r="T404" i="40"/>
  <c r="T492" i="40"/>
  <c r="T522" i="40"/>
  <c r="T373" i="40"/>
  <c r="T386" i="40"/>
  <c r="T500" i="40"/>
  <c r="T304" i="40"/>
  <c r="T310" i="40"/>
  <c r="T318" i="40"/>
  <c r="T326" i="40"/>
  <c r="T334" i="40"/>
  <c r="T342" i="40"/>
  <c r="T350" i="40"/>
  <c r="T358" i="40"/>
  <c r="T366" i="40"/>
  <c r="T374" i="40"/>
  <c r="T382" i="40"/>
  <c r="T390" i="40"/>
  <c r="T398" i="40"/>
  <c r="T406" i="40"/>
  <c r="T414" i="40"/>
  <c r="T447" i="40"/>
  <c r="T456" i="40"/>
  <c r="T453" i="40"/>
  <c r="T470" i="40"/>
  <c r="T486" i="40"/>
  <c r="T516" i="40"/>
  <c r="T524" i="40"/>
  <c r="T533" i="40"/>
  <c r="T511" i="40"/>
  <c r="T348" i="40"/>
  <c r="T364" i="40"/>
  <c r="T448" i="40"/>
  <c r="T405" i="40"/>
  <c r="T485" i="40"/>
  <c r="T515" i="40"/>
  <c r="T300" i="40"/>
  <c r="T311" i="40"/>
  <c r="T319" i="40"/>
  <c r="T327" i="40"/>
  <c r="T335" i="40"/>
  <c r="T343" i="40"/>
  <c r="T351" i="40"/>
  <c r="T359" i="40"/>
  <c r="T367" i="40"/>
  <c r="T375" i="40"/>
  <c r="T383" i="40"/>
  <c r="T391" i="40"/>
  <c r="T399" i="40"/>
  <c r="T407" i="40"/>
  <c r="T415" i="40"/>
  <c r="T426" i="40"/>
  <c r="T428" i="40"/>
  <c r="T526" i="40"/>
  <c r="T542" i="40"/>
  <c r="T463" i="40"/>
  <c r="T471" i="40"/>
  <c r="T487" i="40"/>
  <c r="T538" i="40"/>
  <c r="T509" i="40"/>
  <c r="T517" i="40"/>
  <c r="T484" i="40"/>
  <c r="T541" i="40"/>
  <c r="T494" i="40"/>
  <c r="T523" i="40"/>
  <c r="T312" i="40"/>
  <c r="T320" i="40"/>
  <c r="T328" i="40"/>
  <c r="T336" i="40"/>
  <c r="T344" i="40"/>
  <c r="T352" i="40"/>
  <c r="T360" i="40"/>
  <c r="T368" i="40"/>
  <c r="T376" i="40"/>
  <c r="T384" i="40"/>
  <c r="T400" i="40"/>
  <c r="T408" i="40"/>
  <c r="T416" i="40"/>
  <c r="T518" i="40"/>
  <c r="T539" i="40"/>
  <c r="T525" i="40"/>
  <c r="T474" i="40"/>
  <c r="T540" i="40"/>
  <c r="T442" i="40"/>
  <c r="T441" i="40"/>
  <c r="T483" i="40"/>
  <c r="T449" i="40"/>
  <c r="T528" i="40"/>
  <c r="T530" i="40"/>
  <c r="T537" i="40"/>
  <c r="T454" i="40"/>
  <c r="T478" i="40"/>
  <c r="T501" i="40"/>
  <c r="T435" i="40"/>
  <c r="T479" i="40"/>
  <c r="T502" i="40"/>
  <c r="T543" i="40"/>
  <c r="T529" i="40"/>
  <c r="T425" i="40"/>
  <c r="T462" i="40"/>
  <c r="T508" i="40"/>
  <c r="T430" i="40"/>
  <c r="T493" i="40"/>
  <c r="T464" i="40"/>
  <c r="T472" i="40"/>
  <c r="T480" i="40"/>
  <c r="T488" i="40"/>
  <c r="T510" i="40"/>
  <c r="T451" i="40"/>
  <c r="T495" i="40"/>
  <c r="T465" i="40"/>
  <c r="T440" i="40"/>
  <c r="T490" i="40"/>
  <c r="T505" i="40"/>
  <c r="T531" i="40"/>
  <c r="T427" i="40"/>
  <c r="T444" i="40"/>
  <c r="T459" i="40"/>
  <c r="T467" i="40"/>
  <c r="T491" i="40"/>
  <c r="T498" i="40"/>
  <c r="T506" i="40"/>
  <c r="T527" i="40"/>
  <c r="T536" i="40"/>
  <c r="T432" i="40"/>
  <c r="T504" i="40"/>
  <c r="T438" i="40"/>
  <c r="T497" i="40"/>
  <c r="T443" i="40"/>
  <c r="T446" i="40"/>
  <c r="T445" i="40"/>
  <c r="T460" i="40"/>
  <c r="T468" i="40"/>
  <c r="T476" i="40"/>
  <c r="T499" i="40"/>
  <c r="T507" i="40"/>
  <c r="T532" i="40"/>
  <c r="T429" i="40"/>
  <c r="T503" i="40"/>
  <c r="T457" i="40"/>
  <c r="T496" i="40"/>
  <c r="T458" i="40"/>
  <c r="T482" i="40"/>
  <c r="T431" i="40"/>
  <c r="T452" i="40"/>
  <c r="T461" i="40"/>
  <c r="T469" i="40"/>
  <c r="T534" i="40"/>
  <c r="K420" i="40"/>
  <c r="S545" i="40"/>
  <c r="R420" i="40"/>
  <c r="S420" i="40"/>
  <c r="L420" i="40"/>
  <c r="R545" i="40"/>
  <c r="P420" i="40"/>
  <c r="P545" i="40"/>
  <c r="N420" i="40"/>
  <c r="N545" i="40"/>
  <c r="M420" i="40"/>
  <c r="O420" i="40"/>
  <c r="M545" i="40"/>
  <c r="Q545" i="40"/>
  <c r="J545" i="40"/>
  <c r="K545" i="40"/>
  <c r="L545" i="40"/>
  <c r="Q420" i="40"/>
  <c r="O545" i="40"/>
  <c r="J420" i="40"/>
  <c r="G670" i="40"/>
  <c r="G669" i="40"/>
  <c r="G668" i="40"/>
  <c r="G667" i="40"/>
  <c r="G666" i="40"/>
  <c r="G665" i="40"/>
  <c r="G664" i="40"/>
  <c r="G663" i="40"/>
  <c r="G662" i="40"/>
  <c r="G661" i="40"/>
  <c r="G660" i="40"/>
  <c r="G659" i="40"/>
  <c r="G658" i="40"/>
  <c r="G657" i="40"/>
  <c r="G656" i="40"/>
  <c r="G655" i="40"/>
  <c r="G654" i="40"/>
  <c r="G653" i="40"/>
  <c r="G652" i="40"/>
  <c r="G651" i="40"/>
  <c r="G650" i="40"/>
  <c r="G649" i="40"/>
  <c r="G648" i="40"/>
  <c r="G647" i="40"/>
  <c r="G646" i="40"/>
  <c r="G645" i="40"/>
  <c r="G644" i="40"/>
  <c r="G643" i="40"/>
  <c r="G642" i="40"/>
  <c r="G641" i="40"/>
  <c r="G640" i="40"/>
  <c r="G639" i="40"/>
  <c r="G638" i="40"/>
  <c r="G637" i="40"/>
  <c r="G636" i="40"/>
  <c r="G635" i="40"/>
  <c r="G634" i="40"/>
  <c r="G633" i="40"/>
  <c r="G632" i="40"/>
  <c r="G631" i="40"/>
  <c r="G630" i="40"/>
  <c r="G629" i="40"/>
  <c r="G628" i="40"/>
  <c r="G627" i="40"/>
  <c r="G626" i="40"/>
  <c r="G625" i="40"/>
  <c r="G624" i="40"/>
  <c r="G623" i="40"/>
  <c r="G622" i="40"/>
  <c r="G621" i="40"/>
  <c r="G620" i="40"/>
  <c r="G619" i="40"/>
  <c r="G618" i="40"/>
  <c r="G617" i="40"/>
  <c r="G616" i="40"/>
  <c r="G615" i="40"/>
  <c r="G614" i="40"/>
  <c r="G613" i="40"/>
  <c r="G612" i="40"/>
  <c r="G611" i="40"/>
  <c r="G610" i="40"/>
  <c r="G609" i="40"/>
  <c r="G608" i="40"/>
  <c r="G607" i="40"/>
  <c r="G606" i="40"/>
  <c r="G605" i="40"/>
  <c r="G604" i="40"/>
  <c r="G603" i="40"/>
  <c r="G602" i="40"/>
  <c r="G601" i="40"/>
  <c r="G600" i="40"/>
  <c r="G599" i="40"/>
  <c r="G598" i="40"/>
  <c r="G597" i="40"/>
  <c r="G596" i="40"/>
  <c r="G595" i="40"/>
  <c r="G594" i="40"/>
  <c r="G593" i="40"/>
  <c r="G592" i="40"/>
  <c r="G591" i="40"/>
  <c r="G590" i="40"/>
  <c r="G589" i="40"/>
  <c r="G588" i="40"/>
  <c r="G587" i="40"/>
  <c r="G586" i="40"/>
  <c r="G585" i="40"/>
  <c r="G584" i="40"/>
  <c r="G583" i="40"/>
  <c r="G582" i="40"/>
  <c r="G581" i="40"/>
  <c r="G580" i="40"/>
  <c r="G579" i="40"/>
  <c r="G578" i="40"/>
  <c r="G577" i="40"/>
  <c r="G576" i="40"/>
  <c r="G575" i="40"/>
  <c r="G574" i="40"/>
  <c r="G573" i="40"/>
  <c r="G572" i="40"/>
  <c r="G571" i="40"/>
  <c r="G570" i="40"/>
  <c r="G569" i="40"/>
  <c r="G568" i="40"/>
  <c r="G567" i="40"/>
  <c r="G566" i="40"/>
  <c r="G565" i="40"/>
  <c r="G564" i="40"/>
  <c r="G563" i="40"/>
  <c r="DT131" i="18" l="1"/>
  <c r="DT130" i="18"/>
  <c r="DT129" i="18"/>
  <c r="DT128" i="18"/>
  <c r="DT127" i="18"/>
  <c r="DT126" i="18"/>
  <c r="DT125" i="18"/>
  <c r="BE127" i="59"/>
  <c r="I128" i="59" a="1"/>
  <c r="AI128" i="59" a="1"/>
  <c r="BE128" i="59" a="1"/>
  <c r="R128" i="59" a="1"/>
  <c r="D414" i="28" a="1"/>
  <c r="F413" i="28"/>
  <c r="AQ128" i="59" a="1"/>
  <c r="AP128" i="59" a="1"/>
  <c r="AH127" i="59"/>
  <c r="E128" i="59" a="1"/>
  <c r="H127" i="59"/>
  <c r="AD127" i="59"/>
  <c r="BC127" i="59"/>
  <c r="F128" i="59" a="1"/>
  <c r="AA127" i="59"/>
  <c r="Y128" i="59" a="1"/>
  <c r="L128" i="59" a="1"/>
  <c r="K127" i="59"/>
  <c r="AS127" i="59"/>
  <c r="AB128" i="59" a="1"/>
  <c r="AJ128" i="59" a="1"/>
  <c r="S127" i="59"/>
  <c r="AJ127" i="59"/>
  <c r="BD128" i="59" a="1"/>
  <c r="J127" i="59"/>
  <c r="AH128" i="59" a="1"/>
  <c r="AO127" i="59"/>
  <c r="V127" i="59"/>
  <c r="N127" i="59"/>
  <c r="D127" i="59"/>
  <c r="AR127" i="59"/>
  <c r="AZ128" i="59" a="1"/>
  <c r="AX128" i="59" a="1"/>
  <c r="O127" i="59"/>
  <c r="AB127" i="59"/>
  <c r="V128" i="59" a="1"/>
  <c r="G127" i="59"/>
  <c r="AL127" i="59"/>
  <c r="BC128" i="59" a="1"/>
  <c r="F130" i="12" a="1"/>
  <c r="AW127" i="59"/>
  <c r="Q127" i="59"/>
  <c r="AM127" i="59"/>
  <c r="I129" i="12"/>
  <c r="X127" i="59"/>
  <c r="O130" i="12" a="1"/>
  <c r="AL128" i="59" a="1"/>
  <c r="AP127" i="59"/>
  <c r="H129" i="12"/>
  <c r="D129" i="12"/>
  <c r="C414" i="28" a="1"/>
  <c r="BG127" i="59"/>
  <c r="L130" i="12" a="1"/>
  <c r="AG128" i="59" a="1"/>
  <c r="G414" i="28" a="1"/>
  <c r="F127" i="59"/>
  <c r="AV128" i="59" a="1"/>
  <c r="M127" i="59"/>
  <c r="F414" i="28" a="1"/>
  <c r="AO128" i="59" a="1"/>
  <c r="AS128" i="59" a="1"/>
  <c r="AW128" i="59" a="1"/>
  <c r="E414" i="28" a="1"/>
  <c r="H128" i="59" a="1"/>
  <c r="AM128" i="59" a="1"/>
  <c r="AD128" i="59" a="1"/>
  <c r="AY127" i="59"/>
  <c r="AZ127" i="59"/>
  <c r="N128" i="59" a="1"/>
  <c r="G413" i="28"/>
  <c r="G128" i="59" a="1"/>
  <c r="BG128" i="59" a="1"/>
  <c r="Z128" i="59" a="1"/>
  <c r="D130" i="12" a="1"/>
  <c r="B413" i="28"/>
  <c r="AX127" i="59"/>
  <c r="BF127" i="59"/>
  <c r="I130" i="12" a="1"/>
  <c r="J130" i="12" a="1"/>
  <c r="U127" i="59"/>
  <c r="E127" i="59"/>
  <c r="O128" i="59" a="1"/>
  <c r="AC128" i="59" a="1"/>
  <c r="J128" i="59" a="1"/>
  <c r="W127" i="59"/>
  <c r="I127" i="59"/>
  <c r="AQ127" i="59"/>
  <c r="X128" i="59" a="1"/>
  <c r="P127" i="59"/>
  <c r="AG127" i="59"/>
  <c r="G129" i="12"/>
  <c r="AE127" i="59"/>
  <c r="AT128" i="59" a="1"/>
  <c r="M129" i="12"/>
  <c r="P128" i="59" a="1"/>
  <c r="AT127" i="59"/>
  <c r="T128" i="59" a="1"/>
  <c r="M128" i="59" a="1"/>
  <c r="U128" i="59" a="1"/>
  <c r="BD127" i="59"/>
  <c r="AC127" i="59"/>
  <c r="Y127" i="59"/>
  <c r="AF127" i="59"/>
  <c r="D128" i="59" a="1"/>
  <c r="K128" i="59" a="1"/>
  <c r="AA128" i="59" a="1"/>
  <c r="F129" i="12"/>
  <c r="AE128" i="59" a="1"/>
  <c r="E129" i="12"/>
  <c r="M130" i="12" a="1"/>
  <c r="H130" i="12" a="1"/>
  <c r="S128" i="59" a="1"/>
  <c r="AY128" i="59" a="1"/>
  <c r="E413" i="28"/>
  <c r="N130" i="12" a="1"/>
  <c r="L127" i="59"/>
  <c r="B414" i="28" a="1"/>
  <c r="Q128" i="59" a="1"/>
  <c r="O129" i="12"/>
  <c r="K129" i="12"/>
  <c r="AN128" i="59" a="1"/>
  <c r="BF128" i="59" a="1"/>
  <c r="R127" i="59"/>
  <c r="W128" i="59" a="1"/>
  <c r="AR128" i="59" a="1"/>
  <c r="C413" i="28"/>
  <c r="G130" i="12" a="1"/>
  <c r="Z127" i="59"/>
  <c r="E130" i="12" a="1"/>
  <c r="D413" i="28"/>
  <c r="T127" i="59"/>
  <c r="AI127" i="59"/>
  <c r="AV127" i="59"/>
  <c r="AN127" i="59"/>
  <c r="J129" i="12"/>
  <c r="N129" i="12"/>
  <c r="K130" i="12" a="1"/>
  <c r="AF128" i="59" a="1"/>
  <c r="L129" i="12"/>
  <c r="K130" i="12" l="1"/>
  <c r="F130" i="12"/>
  <c r="J130" i="12"/>
  <c r="B414" i="28"/>
  <c r="M130" i="12"/>
  <c r="C414" i="28"/>
  <c r="F414" i="28"/>
  <c r="I130" i="12"/>
  <c r="E130" i="12"/>
  <c r="N130" i="12"/>
  <c r="O130" i="12"/>
  <c r="D130" i="12"/>
  <c r="L130" i="12"/>
  <c r="D414" i="28"/>
  <c r="H130" i="12"/>
  <c r="G130" i="12"/>
  <c r="E414" i="28"/>
  <c r="G414" i="28"/>
  <c r="DT132" i="18"/>
  <c r="D128" i="59"/>
  <c r="L128" i="59"/>
  <c r="W128" i="59"/>
  <c r="AE128" i="59"/>
  <c r="AN128" i="59"/>
  <c r="AW128" i="59"/>
  <c r="X128" i="59"/>
  <c r="AJ128" i="59"/>
  <c r="AS128" i="59"/>
  <c r="AX128" i="59"/>
  <c r="F128" i="59"/>
  <c r="M128" i="59"/>
  <c r="U128" i="59"/>
  <c r="G128" i="59"/>
  <c r="K128" i="59"/>
  <c r="N128" i="59"/>
  <c r="R128" i="59"/>
  <c r="V128" i="59"/>
  <c r="Z128" i="59"/>
  <c r="AD128" i="59"/>
  <c r="AH128" i="59"/>
  <c r="AM128" i="59"/>
  <c r="AQ128" i="59"/>
  <c r="AV128" i="59"/>
  <c r="AZ128" i="59"/>
  <c r="BD128" i="59"/>
  <c r="O128" i="59"/>
  <c r="AA128" i="59"/>
  <c r="AI128" i="59"/>
  <c r="AR128" i="59"/>
  <c r="BE128" i="59"/>
  <c r="I128" i="59"/>
  <c r="T128" i="59"/>
  <c r="AB128" i="59"/>
  <c r="AO128" i="59"/>
  <c r="BF128" i="59"/>
  <c r="J128" i="59"/>
  <c r="Q128" i="59"/>
  <c r="Y128" i="59"/>
  <c r="AC128" i="59"/>
  <c r="AG128" i="59"/>
  <c r="AL128" i="59"/>
  <c r="AP128" i="59"/>
  <c r="AT128" i="59"/>
  <c r="AY128" i="59"/>
  <c r="BC128" i="59"/>
  <c r="BG128" i="59"/>
  <c r="H128" i="59"/>
  <c r="S128" i="59"/>
  <c r="E128" i="59"/>
  <c r="P128" i="59"/>
  <c r="AF128" i="59"/>
  <c r="E139" i="28" a="1"/>
  <c r="E138" i="28"/>
  <c r="E139" i="28" l="1"/>
  <c r="DW141" i="61" l="1"/>
  <c r="DV141" i="61"/>
  <c r="DW140" i="61"/>
  <c r="DV140" i="61"/>
  <c r="DV139" i="61"/>
  <c r="C4" i="61" a="1"/>
  <c r="C123" i="61" s="1"/>
  <c r="D3" i="61" a="1"/>
  <c r="DS3" i="61" s="1"/>
  <c r="B279" i="60" a="1"/>
  <c r="B279" i="60" s="1"/>
  <c r="B544" i="40"/>
  <c r="B543" i="40"/>
  <c r="B542" i="40"/>
  <c r="B541" i="40"/>
  <c r="B540" i="40"/>
  <c r="B539" i="40"/>
  <c r="B538" i="40"/>
  <c r="B537" i="40"/>
  <c r="B536" i="40"/>
  <c r="B535" i="40"/>
  <c r="B534" i="40"/>
  <c r="B533" i="40"/>
  <c r="B532" i="40"/>
  <c r="B531" i="40"/>
  <c r="B530" i="40"/>
  <c r="B529" i="40"/>
  <c r="B528" i="40"/>
  <c r="B527" i="40"/>
  <c r="B526" i="40"/>
  <c r="B525" i="40"/>
  <c r="B524" i="40"/>
  <c r="B523" i="40"/>
  <c r="B522" i="40"/>
  <c r="B521" i="40"/>
  <c r="B520" i="40"/>
  <c r="B519" i="40"/>
  <c r="B518" i="40"/>
  <c r="B517" i="40"/>
  <c r="B516" i="40"/>
  <c r="B515" i="40"/>
  <c r="B514" i="40"/>
  <c r="B513" i="40"/>
  <c r="B512" i="40"/>
  <c r="B511" i="40"/>
  <c r="B510" i="40"/>
  <c r="B509" i="40"/>
  <c r="B508" i="40"/>
  <c r="B507" i="40"/>
  <c r="B506" i="40"/>
  <c r="B505" i="40"/>
  <c r="B504" i="40"/>
  <c r="B503" i="40"/>
  <c r="B502" i="40"/>
  <c r="B501" i="40"/>
  <c r="B500" i="40"/>
  <c r="B499" i="40"/>
  <c r="B498" i="40"/>
  <c r="B497" i="40"/>
  <c r="B496" i="40"/>
  <c r="B495" i="40"/>
  <c r="B494" i="40"/>
  <c r="B493" i="40"/>
  <c r="B492" i="40"/>
  <c r="B491" i="40"/>
  <c r="B490" i="40"/>
  <c r="B489" i="40"/>
  <c r="B488" i="40"/>
  <c r="B487" i="40"/>
  <c r="B486" i="40"/>
  <c r="B485" i="40"/>
  <c r="B484" i="40"/>
  <c r="B483" i="40"/>
  <c r="B482" i="40"/>
  <c r="B481" i="40"/>
  <c r="B480" i="40"/>
  <c r="B479" i="40"/>
  <c r="B478" i="40"/>
  <c r="B477" i="40"/>
  <c r="B476" i="40"/>
  <c r="B475" i="40"/>
  <c r="B474" i="40"/>
  <c r="B473" i="40"/>
  <c r="B472" i="40"/>
  <c r="B471" i="40"/>
  <c r="B470" i="40"/>
  <c r="B469" i="40"/>
  <c r="B468" i="40"/>
  <c r="B467" i="40"/>
  <c r="B466" i="40"/>
  <c r="B465" i="40"/>
  <c r="B464" i="40"/>
  <c r="B463" i="40"/>
  <c r="B462" i="40"/>
  <c r="B461" i="40"/>
  <c r="B460" i="40"/>
  <c r="B459" i="40"/>
  <c r="B458" i="40"/>
  <c r="B457" i="40"/>
  <c r="B456" i="40"/>
  <c r="B455" i="40"/>
  <c r="B454" i="40"/>
  <c r="B453" i="40"/>
  <c r="B452" i="40"/>
  <c r="B451" i="40"/>
  <c r="B450" i="40"/>
  <c r="B449" i="40"/>
  <c r="B448" i="40"/>
  <c r="B447" i="40"/>
  <c r="B446" i="40"/>
  <c r="B445" i="40"/>
  <c r="B444" i="40"/>
  <c r="B443" i="40"/>
  <c r="B442" i="40"/>
  <c r="B441" i="40"/>
  <c r="B440" i="40"/>
  <c r="B439" i="40"/>
  <c r="B438" i="40"/>
  <c r="B437" i="40"/>
  <c r="B436" i="40"/>
  <c r="B435" i="40"/>
  <c r="B434" i="40"/>
  <c r="B433" i="40"/>
  <c r="B432" i="40"/>
  <c r="B431" i="40"/>
  <c r="B430" i="40"/>
  <c r="B429" i="40"/>
  <c r="B428" i="40"/>
  <c r="B427" i="40"/>
  <c r="B426" i="40"/>
  <c r="B425" i="40"/>
  <c r="B419" i="40"/>
  <c r="B418" i="40"/>
  <c r="B417" i="40"/>
  <c r="B416" i="40"/>
  <c r="B415" i="40"/>
  <c r="B414" i="40"/>
  <c r="B413" i="40"/>
  <c r="B412" i="40"/>
  <c r="B411" i="40"/>
  <c r="B410" i="40"/>
  <c r="B409" i="40"/>
  <c r="B408" i="40"/>
  <c r="B407" i="40"/>
  <c r="B406" i="40"/>
  <c r="B405" i="40"/>
  <c r="B404" i="40"/>
  <c r="B403" i="40"/>
  <c r="B402" i="40"/>
  <c r="B401" i="40"/>
  <c r="B400" i="40"/>
  <c r="B399" i="40"/>
  <c r="B398" i="40"/>
  <c r="B397" i="40"/>
  <c r="B396" i="40"/>
  <c r="B395" i="40"/>
  <c r="B394" i="40"/>
  <c r="B393" i="40"/>
  <c r="B392" i="40"/>
  <c r="B391" i="40"/>
  <c r="B390" i="40"/>
  <c r="B389" i="40"/>
  <c r="B388" i="40"/>
  <c r="B387" i="40"/>
  <c r="B386" i="40"/>
  <c r="B385" i="40"/>
  <c r="B384" i="40"/>
  <c r="B383" i="40"/>
  <c r="B382" i="40"/>
  <c r="B381" i="40"/>
  <c r="B380" i="40"/>
  <c r="B379" i="40"/>
  <c r="B378" i="40"/>
  <c r="B377" i="40"/>
  <c r="B376" i="40"/>
  <c r="B375" i="40"/>
  <c r="B374" i="40"/>
  <c r="B373" i="40"/>
  <c r="B372" i="40"/>
  <c r="B371" i="40"/>
  <c r="B370" i="40"/>
  <c r="B369" i="40"/>
  <c r="B368" i="40"/>
  <c r="B367" i="40"/>
  <c r="B366" i="40"/>
  <c r="B365" i="40"/>
  <c r="B364" i="40"/>
  <c r="B363" i="40"/>
  <c r="B362" i="40"/>
  <c r="B361" i="40"/>
  <c r="B360" i="40"/>
  <c r="B359" i="40"/>
  <c r="B358" i="40"/>
  <c r="B357" i="40"/>
  <c r="B356" i="40"/>
  <c r="B355" i="40"/>
  <c r="B354" i="40"/>
  <c r="B353" i="40"/>
  <c r="B352" i="40"/>
  <c r="B351" i="40"/>
  <c r="B350" i="40"/>
  <c r="B349" i="40"/>
  <c r="B348" i="40"/>
  <c r="B347" i="40"/>
  <c r="B346" i="40"/>
  <c r="B345" i="40"/>
  <c r="B344" i="40"/>
  <c r="B343" i="40"/>
  <c r="B342" i="40"/>
  <c r="B341" i="40"/>
  <c r="B340" i="40"/>
  <c r="B339" i="40"/>
  <c r="B338" i="40"/>
  <c r="B337" i="40"/>
  <c r="B336" i="40"/>
  <c r="B335" i="40"/>
  <c r="B334" i="40"/>
  <c r="B333" i="40"/>
  <c r="B332" i="40"/>
  <c r="B331" i="40"/>
  <c r="B330" i="40"/>
  <c r="B329" i="40"/>
  <c r="B328" i="40"/>
  <c r="B327" i="40"/>
  <c r="B326" i="40"/>
  <c r="B325" i="40"/>
  <c r="B324" i="40"/>
  <c r="B323" i="40"/>
  <c r="B322" i="40"/>
  <c r="B321" i="40"/>
  <c r="B320" i="40"/>
  <c r="B319" i="40"/>
  <c r="B318" i="40"/>
  <c r="B317" i="40"/>
  <c r="B316" i="40"/>
  <c r="B315" i="40"/>
  <c r="B314" i="40"/>
  <c r="B313" i="40"/>
  <c r="B312" i="40"/>
  <c r="B311" i="40"/>
  <c r="B310" i="40"/>
  <c r="B309" i="40"/>
  <c r="B308" i="40"/>
  <c r="B307" i="40"/>
  <c r="B306" i="40"/>
  <c r="B305" i="40"/>
  <c r="L3" i="61" l="1"/>
  <c r="BX3" i="61"/>
  <c r="AB3" i="61"/>
  <c r="CN3" i="61"/>
  <c r="AR3" i="61"/>
  <c r="D3" i="61"/>
  <c r="BH3" i="61"/>
  <c r="C53" i="61"/>
  <c r="F3" i="61"/>
  <c r="V3" i="61"/>
  <c r="AL3" i="61"/>
  <c r="BB3" i="61"/>
  <c r="BR3" i="61"/>
  <c r="CH3" i="61"/>
  <c r="DL3" i="61"/>
  <c r="C37" i="61"/>
  <c r="N3" i="61"/>
  <c r="AD3" i="61"/>
  <c r="AT3" i="61"/>
  <c r="BJ3" i="61"/>
  <c r="BZ3" i="61"/>
  <c r="CV3" i="61"/>
  <c r="C5" i="61"/>
  <c r="C69" i="61"/>
  <c r="T3" i="61"/>
  <c r="AJ3" i="61"/>
  <c r="AZ3" i="61"/>
  <c r="BP3" i="61"/>
  <c r="CF3" i="61"/>
  <c r="DD3" i="61"/>
  <c r="C21" i="61"/>
  <c r="C17" i="61"/>
  <c r="C33" i="61"/>
  <c r="C49" i="61"/>
  <c r="C65" i="61"/>
  <c r="C81" i="61"/>
  <c r="C97" i="61"/>
  <c r="C113" i="61"/>
  <c r="CP3" i="61"/>
  <c r="CX3" i="61"/>
  <c r="DF3" i="61"/>
  <c r="DN3" i="61"/>
  <c r="C85" i="61"/>
  <c r="C101" i="61"/>
  <c r="C117" i="61"/>
  <c r="H3" i="61"/>
  <c r="P3" i="61"/>
  <c r="X3" i="61"/>
  <c r="AF3" i="61"/>
  <c r="AN3" i="61"/>
  <c r="AV3" i="61"/>
  <c r="BD3" i="61"/>
  <c r="BL3" i="61"/>
  <c r="BT3" i="61"/>
  <c r="CB3" i="61"/>
  <c r="CJ3" i="61"/>
  <c r="CR3" i="61"/>
  <c r="CZ3" i="61"/>
  <c r="DH3" i="61"/>
  <c r="DP3" i="61"/>
  <c r="C9" i="61"/>
  <c r="C25" i="61"/>
  <c r="C41" i="61"/>
  <c r="C57" i="61"/>
  <c r="C73" i="61"/>
  <c r="C89" i="61"/>
  <c r="C105" i="61"/>
  <c r="C121" i="61"/>
  <c r="J3" i="61"/>
  <c r="R3" i="61"/>
  <c r="Z3" i="61"/>
  <c r="AH3" i="61"/>
  <c r="AP3" i="61"/>
  <c r="AX3" i="61"/>
  <c r="BF3" i="61"/>
  <c r="BN3" i="61"/>
  <c r="BV3" i="61"/>
  <c r="CD3" i="61"/>
  <c r="CL3" i="61"/>
  <c r="CT3" i="61"/>
  <c r="DB3" i="61"/>
  <c r="DJ3" i="61"/>
  <c r="DR3" i="61"/>
  <c r="C13" i="61"/>
  <c r="C29" i="61"/>
  <c r="C45" i="61"/>
  <c r="C61" i="61"/>
  <c r="C77" i="61"/>
  <c r="C93" i="61"/>
  <c r="C109" i="61"/>
  <c r="B316" i="60"/>
  <c r="B302" i="60"/>
  <c r="B294" i="60"/>
  <c r="B286" i="60"/>
  <c r="B304" i="60"/>
  <c r="B296" i="60"/>
  <c r="B288" i="60"/>
  <c r="B280" i="60"/>
  <c r="E3" i="61"/>
  <c r="I3" i="61"/>
  <c r="M3" i="61"/>
  <c r="Q3" i="61"/>
  <c r="U3" i="61"/>
  <c r="Y3" i="61"/>
  <c r="AC3" i="61"/>
  <c r="AG3" i="61"/>
  <c r="AK3" i="61"/>
  <c r="AO3" i="61"/>
  <c r="AS3" i="61"/>
  <c r="AW3" i="61"/>
  <c r="BA3" i="61"/>
  <c r="BE3" i="61"/>
  <c r="BI3" i="61"/>
  <c r="BM3" i="61"/>
  <c r="BQ3" i="61"/>
  <c r="BU3" i="61"/>
  <c r="BY3" i="61"/>
  <c r="CC3" i="61"/>
  <c r="CG3" i="61"/>
  <c r="CK3" i="61"/>
  <c r="CO3" i="61"/>
  <c r="CS3" i="61"/>
  <c r="CW3" i="61"/>
  <c r="DA3" i="61"/>
  <c r="DE3" i="61"/>
  <c r="DI3" i="61"/>
  <c r="DM3" i="61"/>
  <c r="DQ3" i="61"/>
  <c r="C4" i="61"/>
  <c r="C8" i="61"/>
  <c r="C12" i="61"/>
  <c r="C16" i="61"/>
  <c r="C20" i="61"/>
  <c r="C24" i="61"/>
  <c r="C28" i="61"/>
  <c r="C32" i="61"/>
  <c r="C36" i="61"/>
  <c r="C40" i="61"/>
  <c r="C44" i="61"/>
  <c r="C48" i="61"/>
  <c r="C52" i="61"/>
  <c r="C56" i="61"/>
  <c r="C60" i="61"/>
  <c r="C64" i="61"/>
  <c r="C68" i="61"/>
  <c r="C72" i="61"/>
  <c r="C76" i="61"/>
  <c r="C80" i="61"/>
  <c r="C84" i="61"/>
  <c r="C88" i="61"/>
  <c r="C92" i="61"/>
  <c r="C96" i="61"/>
  <c r="C100" i="61"/>
  <c r="C104" i="61"/>
  <c r="C108" i="61"/>
  <c r="C112" i="61"/>
  <c r="C116" i="61"/>
  <c r="C120" i="61"/>
  <c r="B312" i="60"/>
  <c r="B300" i="60"/>
  <c r="B292" i="60"/>
  <c r="B284" i="60"/>
  <c r="G3" i="61"/>
  <c r="K3" i="61"/>
  <c r="O3" i="61"/>
  <c r="S3" i="61"/>
  <c r="W3" i="61"/>
  <c r="AA3" i="61"/>
  <c r="AE3" i="61"/>
  <c r="AI3" i="61"/>
  <c r="AM3" i="61"/>
  <c r="AQ3" i="61"/>
  <c r="AU3" i="61"/>
  <c r="AY3" i="61"/>
  <c r="BC3" i="61"/>
  <c r="BG3" i="61"/>
  <c r="BK3" i="61"/>
  <c r="BO3" i="61"/>
  <c r="BS3" i="61"/>
  <c r="BW3" i="61"/>
  <c r="CA3" i="61"/>
  <c r="CE3" i="61"/>
  <c r="CI3" i="61"/>
  <c r="CM3" i="61"/>
  <c r="CQ3" i="61"/>
  <c r="CU3" i="61"/>
  <c r="CY3" i="61"/>
  <c r="DC3" i="61"/>
  <c r="DG3" i="61"/>
  <c r="DK3" i="61"/>
  <c r="DO3" i="61"/>
  <c r="C6" i="61"/>
  <c r="C10" i="61"/>
  <c r="C14" i="61"/>
  <c r="C18" i="61"/>
  <c r="C22" i="61"/>
  <c r="C26" i="61"/>
  <c r="C30" i="61"/>
  <c r="C34" i="61"/>
  <c r="C38" i="61"/>
  <c r="C42" i="61"/>
  <c r="C46" i="61"/>
  <c r="C50" i="61"/>
  <c r="C54" i="61"/>
  <c r="C58" i="61"/>
  <c r="C62" i="61"/>
  <c r="C66" i="61"/>
  <c r="C70" i="61"/>
  <c r="C74" i="61"/>
  <c r="C78" i="61"/>
  <c r="C82" i="61"/>
  <c r="C86" i="61"/>
  <c r="C90" i="61"/>
  <c r="C94" i="61"/>
  <c r="C98" i="61"/>
  <c r="C102" i="61"/>
  <c r="C106" i="61"/>
  <c r="C110" i="61"/>
  <c r="C114" i="61"/>
  <c r="C118" i="61"/>
  <c r="C122" i="61"/>
  <c r="B308" i="60"/>
  <c r="B298" i="60"/>
  <c r="B290" i="60"/>
  <c r="B282" i="60"/>
  <c r="C7" i="61"/>
  <c r="C11" i="61"/>
  <c r="C15" i="61"/>
  <c r="C19" i="61"/>
  <c r="C23" i="61"/>
  <c r="C27" i="61"/>
  <c r="C31" i="61"/>
  <c r="C35" i="61"/>
  <c r="C39" i="61"/>
  <c r="C43" i="61"/>
  <c r="C47" i="61"/>
  <c r="C51" i="61"/>
  <c r="C55" i="61"/>
  <c r="C59" i="61"/>
  <c r="C63" i="61"/>
  <c r="C67" i="61"/>
  <c r="C71" i="61"/>
  <c r="C75" i="61"/>
  <c r="C79" i="61"/>
  <c r="C83" i="61"/>
  <c r="C87" i="61"/>
  <c r="C91" i="61"/>
  <c r="C95" i="61"/>
  <c r="C99" i="61"/>
  <c r="C103" i="61"/>
  <c r="C107" i="61"/>
  <c r="C111" i="61"/>
  <c r="C115" i="61"/>
  <c r="C119" i="61"/>
  <c r="B398" i="60"/>
  <c r="B394" i="60"/>
  <c r="B390" i="60"/>
  <c r="B386" i="60"/>
  <c r="B382" i="60"/>
  <c r="B378" i="60"/>
  <c r="B374" i="60"/>
  <c r="B370" i="60"/>
  <c r="B366" i="60"/>
  <c r="B362" i="60"/>
  <c r="B358" i="60"/>
  <c r="B354" i="60"/>
  <c r="B350" i="60"/>
  <c r="B346" i="60"/>
  <c r="B342" i="60"/>
  <c r="B338" i="60"/>
  <c r="B334" i="60"/>
  <c r="B330" i="60"/>
  <c r="B326" i="60"/>
  <c r="B322" i="60"/>
  <c r="B318" i="60"/>
  <c r="B314" i="60"/>
  <c r="B310" i="60"/>
  <c r="B306" i="60"/>
  <c r="B397" i="60"/>
  <c r="B393" i="60"/>
  <c r="B389" i="60"/>
  <c r="B385" i="60"/>
  <c r="B381" i="60"/>
  <c r="B377" i="60"/>
  <c r="B373" i="60"/>
  <c r="B369" i="60"/>
  <c r="B365" i="60"/>
  <c r="B361" i="60"/>
  <c r="B357" i="60"/>
  <c r="B353" i="60"/>
  <c r="B349" i="60"/>
  <c r="B345" i="60"/>
  <c r="B341" i="60"/>
  <c r="B337" i="60"/>
  <c r="B333" i="60"/>
  <c r="B329" i="60"/>
  <c r="B325" i="60"/>
  <c r="B321" i="60"/>
  <c r="B317" i="60"/>
  <c r="B313" i="60"/>
  <c r="B309" i="60"/>
  <c r="B305" i="60"/>
  <c r="B301" i="60"/>
  <c r="B297" i="60"/>
  <c r="B293" i="60"/>
  <c r="B289" i="60"/>
  <c r="B285" i="60"/>
  <c r="B281" i="60"/>
  <c r="B396" i="60"/>
  <c r="B392" i="60"/>
  <c r="B388" i="60"/>
  <c r="B384" i="60"/>
  <c r="B380" i="60"/>
  <c r="B376" i="60"/>
  <c r="B372" i="60"/>
  <c r="B368" i="60"/>
  <c r="B364" i="60"/>
  <c r="B360" i="60"/>
  <c r="B356" i="60"/>
  <c r="B352" i="60"/>
  <c r="B348" i="60"/>
  <c r="B344" i="60"/>
  <c r="B340" i="60"/>
  <c r="B336" i="60"/>
  <c r="B332" i="60"/>
  <c r="B328" i="60"/>
  <c r="B324" i="60"/>
  <c r="B320" i="60"/>
  <c r="B395" i="60"/>
  <c r="B391" i="60"/>
  <c r="B387" i="60"/>
  <c r="B383" i="60"/>
  <c r="B379" i="60"/>
  <c r="B375" i="60"/>
  <c r="B371" i="60"/>
  <c r="B367" i="60"/>
  <c r="B363" i="60"/>
  <c r="B359" i="60"/>
  <c r="B355" i="60"/>
  <c r="B351" i="60"/>
  <c r="B347" i="60"/>
  <c r="B343" i="60"/>
  <c r="B339" i="60"/>
  <c r="B335" i="60"/>
  <c r="B331" i="60"/>
  <c r="B327" i="60"/>
  <c r="B323" i="60"/>
  <c r="B319" i="60"/>
  <c r="B315" i="60"/>
  <c r="B311" i="60"/>
  <c r="B307" i="60"/>
  <c r="B303" i="60"/>
  <c r="B299" i="60"/>
  <c r="B295" i="60"/>
  <c r="B291" i="60"/>
  <c r="B287" i="60"/>
  <c r="B283" i="60"/>
  <c r="D291" i="28" a="1"/>
  <c r="C291" i="28" a="1"/>
  <c r="C407" i="28" s="1"/>
  <c r="B291" i="28" a="1"/>
  <c r="B409" i="28" s="1"/>
  <c r="D292" i="28" l="1"/>
  <c r="D296" i="28"/>
  <c r="D300" i="28"/>
  <c r="D304" i="28"/>
  <c r="D308" i="28"/>
  <c r="D312" i="28"/>
  <c r="D316" i="28"/>
  <c r="D320" i="28"/>
  <c r="D324" i="28"/>
  <c r="D328" i="28"/>
  <c r="D332" i="28"/>
  <c r="D336" i="28"/>
  <c r="D340" i="28"/>
  <c r="D344" i="28"/>
  <c r="D348" i="28"/>
  <c r="D352" i="28"/>
  <c r="D360" i="28"/>
  <c r="D368" i="28"/>
  <c r="D380" i="28"/>
  <c r="D392" i="28"/>
  <c r="D408" i="28"/>
  <c r="D291" i="28"/>
  <c r="D295" i="28"/>
  <c r="D299" i="28"/>
  <c r="D303" i="28"/>
  <c r="D307" i="28"/>
  <c r="D311" i="28"/>
  <c r="D315" i="28"/>
  <c r="D319" i="28"/>
  <c r="D323" i="28"/>
  <c r="D327" i="28"/>
  <c r="D331" i="28"/>
  <c r="D335" i="28"/>
  <c r="D339" i="28"/>
  <c r="D343" i="28"/>
  <c r="D347" i="28"/>
  <c r="D351" i="28"/>
  <c r="D355" i="28"/>
  <c r="D359" i="28"/>
  <c r="D363" i="28"/>
  <c r="D367" i="28"/>
  <c r="D371" i="28"/>
  <c r="D375" i="28"/>
  <c r="D379" i="28"/>
  <c r="D383" i="28"/>
  <c r="D387" i="28"/>
  <c r="D391" i="28"/>
  <c r="D395" i="28"/>
  <c r="D399" i="28"/>
  <c r="D403" i="28"/>
  <c r="D407" i="28"/>
  <c r="D356" i="28"/>
  <c r="D364" i="28"/>
  <c r="D372" i="28"/>
  <c r="D376" i="28"/>
  <c r="D384" i="28"/>
  <c r="D388" i="28"/>
  <c r="D396" i="28"/>
  <c r="D400" i="28"/>
  <c r="D404" i="28"/>
  <c r="D294" i="28"/>
  <c r="D302" i="28"/>
  <c r="D310" i="28"/>
  <c r="D318" i="28"/>
  <c r="D326" i="28"/>
  <c r="D334" i="28"/>
  <c r="D342" i="28"/>
  <c r="D350" i="28"/>
  <c r="D358" i="28"/>
  <c r="D366" i="28"/>
  <c r="D374" i="28"/>
  <c r="D382" i="28"/>
  <c r="D390" i="28"/>
  <c r="D398" i="28"/>
  <c r="D406" i="28"/>
  <c r="D297" i="28"/>
  <c r="D305" i="28"/>
  <c r="D313" i="28"/>
  <c r="D321" i="28"/>
  <c r="D329" i="28"/>
  <c r="D337" i="28"/>
  <c r="D345" i="28"/>
  <c r="D353" i="28"/>
  <c r="D361" i="28"/>
  <c r="D369" i="28"/>
  <c r="D377" i="28"/>
  <c r="D385" i="28"/>
  <c r="D405" i="28"/>
  <c r="D394" i="28"/>
  <c r="D381" i="28"/>
  <c r="D365" i="28"/>
  <c r="D349" i="28"/>
  <c r="D333" i="28"/>
  <c r="D317" i="28"/>
  <c r="D301" i="28"/>
  <c r="D402" i="28"/>
  <c r="D393" i="28"/>
  <c r="D378" i="28"/>
  <c r="D362" i="28"/>
  <c r="D346" i="28"/>
  <c r="D330" i="28"/>
  <c r="D314" i="28"/>
  <c r="D298" i="28"/>
  <c r="D410" i="28"/>
  <c r="D401" i="28"/>
  <c r="D389" i="28"/>
  <c r="D373" i="28"/>
  <c r="D357" i="28"/>
  <c r="D341" i="28"/>
  <c r="D325" i="28"/>
  <c r="D309" i="28"/>
  <c r="D293" i="28"/>
  <c r="D409" i="28"/>
  <c r="D397" i="28"/>
  <c r="D386" i="28"/>
  <c r="D370" i="28"/>
  <c r="D354" i="28"/>
  <c r="D338" i="28"/>
  <c r="D322" i="28"/>
  <c r="D306" i="28"/>
  <c r="C301" i="28"/>
  <c r="C317" i="28"/>
  <c r="C333" i="28"/>
  <c r="C349" i="28"/>
  <c r="C365" i="28"/>
  <c r="C381" i="28"/>
  <c r="C397" i="28"/>
  <c r="C293" i="28"/>
  <c r="C309" i="28"/>
  <c r="C325" i="28"/>
  <c r="C341" i="28"/>
  <c r="C357" i="28"/>
  <c r="C373" i="28"/>
  <c r="C389" i="28"/>
  <c r="C405" i="28"/>
  <c r="C292" i="28"/>
  <c r="C305" i="28"/>
  <c r="C321" i="28"/>
  <c r="C337" i="28"/>
  <c r="C353" i="28"/>
  <c r="C369" i="28"/>
  <c r="C385" i="28"/>
  <c r="C401" i="28"/>
  <c r="C297" i="28"/>
  <c r="C313" i="28"/>
  <c r="C329" i="28"/>
  <c r="C345" i="28"/>
  <c r="C361" i="28"/>
  <c r="C377" i="28"/>
  <c r="C393" i="28"/>
  <c r="C409" i="28"/>
  <c r="B294" i="28" l="1"/>
  <c r="B302" i="28"/>
  <c r="B310" i="28"/>
  <c r="B318" i="28"/>
  <c r="B326" i="28"/>
  <c r="B334" i="28"/>
  <c r="B342" i="28"/>
  <c r="B354" i="28"/>
  <c r="B362" i="28"/>
  <c r="B370" i="28"/>
  <c r="B379" i="28"/>
  <c r="B291" i="28"/>
  <c r="B295" i="28"/>
  <c r="B303" i="28"/>
  <c r="B311" i="28"/>
  <c r="B319" i="28"/>
  <c r="B327" i="28"/>
  <c r="B339" i="28"/>
  <c r="B347" i="28"/>
  <c r="B355" i="28"/>
  <c r="B363" i="28"/>
  <c r="B371" i="28"/>
  <c r="B381" i="28"/>
  <c r="B391" i="28"/>
  <c r="B402" i="28"/>
  <c r="B292" i="28"/>
  <c r="B296" i="28"/>
  <c r="B300" i="28"/>
  <c r="B304" i="28"/>
  <c r="B308" i="28"/>
  <c r="B312" i="28"/>
  <c r="B316" i="28"/>
  <c r="B320" i="28"/>
  <c r="B324" i="28"/>
  <c r="B328" i="28"/>
  <c r="B332" i="28"/>
  <c r="B336" i="28"/>
  <c r="B340" i="28"/>
  <c r="B344" i="28"/>
  <c r="B348" i="28"/>
  <c r="B352" i="28"/>
  <c r="B356" i="28"/>
  <c r="B360" i="28"/>
  <c r="B364" i="28"/>
  <c r="B368" i="28"/>
  <c r="B372" i="28"/>
  <c r="B377" i="28"/>
  <c r="B382" i="28"/>
  <c r="B387" i="28"/>
  <c r="B393" i="28"/>
  <c r="B398" i="28"/>
  <c r="B403" i="28"/>
  <c r="B408" i="28"/>
  <c r="B404" i="28"/>
  <c r="B400" i="28"/>
  <c r="B396" i="28"/>
  <c r="B392" i="28"/>
  <c r="B388" i="28"/>
  <c r="B384" i="28"/>
  <c r="B380" i="28"/>
  <c r="B376" i="28"/>
  <c r="B298" i="28"/>
  <c r="B306" i="28"/>
  <c r="B314" i="28"/>
  <c r="B322" i="28"/>
  <c r="B330" i="28"/>
  <c r="B338" i="28"/>
  <c r="B346" i="28"/>
  <c r="B350" i="28"/>
  <c r="B358" i="28"/>
  <c r="B366" i="28"/>
  <c r="B374" i="28"/>
  <c r="B385" i="28"/>
  <c r="B390" i="28"/>
  <c r="B395" i="28"/>
  <c r="B401" i="28"/>
  <c r="B406" i="28"/>
  <c r="B299" i="28"/>
  <c r="B307" i="28"/>
  <c r="B315" i="28"/>
  <c r="B323" i="28"/>
  <c r="B331" i="28"/>
  <c r="B335" i="28"/>
  <c r="B343" i="28"/>
  <c r="B351" i="28"/>
  <c r="B359" i="28"/>
  <c r="B367" i="28"/>
  <c r="B375" i="28"/>
  <c r="B386" i="28"/>
  <c r="B397" i="28"/>
  <c r="B407" i="28"/>
  <c r="B293" i="28"/>
  <c r="B297" i="28"/>
  <c r="B301" i="28"/>
  <c r="B305" i="28"/>
  <c r="B309" i="28"/>
  <c r="B313" i="28"/>
  <c r="B317" i="28"/>
  <c r="B321" i="28"/>
  <c r="B325" i="28"/>
  <c r="B329" i="28"/>
  <c r="B333" i="28"/>
  <c r="B337" i="28"/>
  <c r="B341" i="28"/>
  <c r="B345" i="28"/>
  <c r="B349" i="28"/>
  <c r="B353" i="28"/>
  <c r="B357" i="28"/>
  <c r="B361" i="28"/>
  <c r="B365" i="28"/>
  <c r="B369" i="28"/>
  <c r="B373" i="28"/>
  <c r="B378" i="28"/>
  <c r="B383" i="28"/>
  <c r="B389" i="28"/>
  <c r="B394" i="28"/>
  <c r="B399" i="28"/>
  <c r="B405" i="28"/>
  <c r="B410" i="28"/>
  <c r="C296" i="28"/>
  <c r="C300" i="28"/>
  <c r="C304" i="28"/>
  <c r="C308" i="28"/>
  <c r="C312" i="28"/>
  <c r="C316" i="28"/>
  <c r="C320" i="28"/>
  <c r="C324" i="28"/>
  <c r="C328" i="28"/>
  <c r="C332" i="28"/>
  <c r="C336" i="28"/>
  <c r="C340" i="28"/>
  <c r="C344" i="28"/>
  <c r="C348" i="28"/>
  <c r="C352" i="28"/>
  <c r="C356" i="28"/>
  <c r="C360" i="28"/>
  <c r="C364" i="28"/>
  <c r="C368" i="28"/>
  <c r="C372" i="28"/>
  <c r="C376" i="28"/>
  <c r="C380" i="28"/>
  <c r="C384" i="28"/>
  <c r="C388" i="28"/>
  <c r="C392" i="28"/>
  <c r="C396" i="28"/>
  <c r="C400" i="28"/>
  <c r="C404" i="28"/>
  <c r="C408" i="28"/>
  <c r="C294" i="28"/>
  <c r="C298" i="28"/>
  <c r="C302" i="28"/>
  <c r="C306" i="28"/>
  <c r="C310" i="28"/>
  <c r="C314" i="28"/>
  <c r="C318" i="28"/>
  <c r="C322" i="28"/>
  <c r="C326" i="28"/>
  <c r="C330" i="28"/>
  <c r="C334" i="28"/>
  <c r="C338" i="28"/>
  <c r="C342" i="28"/>
  <c r="C346" i="28"/>
  <c r="C350" i="28"/>
  <c r="C354" i="28"/>
  <c r="C358" i="28"/>
  <c r="C362" i="28"/>
  <c r="C366" i="28"/>
  <c r="C370" i="28"/>
  <c r="C374" i="28"/>
  <c r="C378" i="28"/>
  <c r="C382" i="28"/>
  <c r="C386" i="28"/>
  <c r="C390" i="28"/>
  <c r="C394" i="28"/>
  <c r="C398" i="28"/>
  <c r="C402" i="28"/>
  <c r="C406" i="28"/>
  <c r="C410" i="28"/>
  <c r="C291" i="28"/>
  <c r="C295" i="28"/>
  <c r="C299" i="28"/>
  <c r="C303" i="28"/>
  <c r="C307" i="28"/>
  <c r="C311" i="28"/>
  <c r="C315" i="28"/>
  <c r="C319" i="28"/>
  <c r="C323" i="28"/>
  <c r="C327" i="28"/>
  <c r="C331" i="28"/>
  <c r="C335" i="28"/>
  <c r="C339" i="28"/>
  <c r="C343" i="28"/>
  <c r="C347" i="28"/>
  <c r="C351" i="28"/>
  <c r="C355" i="28"/>
  <c r="C359" i="28"/>
  <c r="C363" i="28"/>
  <c r="C367" i="28"/>
  <c r="C371" i="28"/>
  <c r="C375" i="28"/>
  <c r="C379" i="28"/>
  <c r="C383" i="28"/>
  <c r="C387" i="28"/>
  <c r="C391" i="28"/>
  <c r="C395" i="28"/>
  <c r="C399" i="28"/>
  <c r="C403" i="28"/>
  <c r="B551" i="40" l="1" a="1"/>
  <c r="B551" i="40" s="1"/>
  <c r="I545" i="40"/>
  <c r="H545" i="40"/>
  <c r="G545" i="40"/>
  <c r="F545" i="40"/>
  <c r="E545" i="40"/>
  <c r="I420" i="40" l="1"/>
  <c r="F420" i="40"/>
  <c r="E420" i="40"/>
  <c r="G420" i="40"/>
  <c r="H420" i="40"/>
  <c r="B669" i="40"/>
  <c r="B653" i="40"/>
  <c r="B637" i="40"/>
  <c r="B621" i="40"/>
  <c r="B605" i="40"/>
  <c r="B589" i="40"/>
  <c r="B573" i="40"/>
  <c r="B557" i="40"/>
  <c r="B668" i="40"/>
  <c r="B652" i="40"/>
  <c r="B636" i="40"/>
  <c r="B620" i="40"/>
  <c r="B604" i="40"/>
  <c r="B588" i="40"/>
  <c r="B572" i="40"/>
  <c r="B556" i="40"/>
  <c r="B659" i="40"/>
  <c r="B643" i="40"/>
  <c r="B627" i="40"/>
  <c r="B619" i="40"/>
  <c r="B603" i="40"/>
  <c r="B595" i="40"/>
  <c r="B587" i="40"/>
  <c r="B579" i="40"/>
  <c r="B571" i="40"/>
  <c r="B555" i="40"/>
  <c r="B666" i="40"/>
  <c r="B658" i="40"/>
  <c r="B650" i="40"/>
  <c r="B642" i="40"/>
  <c r="B634" i="40"/>
  <c r="B626" i="40"/>
  <c r="B618" i="40"/>
  <c r="B610" i="40"/>
  <c r="B602" i="40"/>
  <c r="B594" i="40"/>
  <c r="B586" i="40"/>
  <c r="B578" i="40"/>
  <c r="B570" i="40"/>
  <c r="B562" i="40"/>
  <c r="B554" i="40"/>
  <c r="B665" i="40"/>
  <c r="B657" i="40"/>
  <c r="B649" i="40"/>
  <c r="B641" i="40"/>
  <c r="B633" i="40"/>
  <c r="B625" i="40"/>
  <c r="B617" i="40"/>
  <c r="B609" i="40"/>
  <c r="B601" i="40"/>
  <c r="B593" i="40"/>
  <c r="B585" i="40"/>
  <c r="B577" i="40"/>
  <c r="B569" i="40"/>
  <c r="B561" i="40"/>
  <c r="B553" i="40"/>
  <c r="B670" i="40"/>
  <c r="B662" i="40"/>
  <c r="B654" i="40"/>
  <c r="B646" i="40"/>
  <c r="B638" i="40"/>
  <c r="B630" i="40"/>
  <c r="B622" i="40"/>
  <c r="B614" i="40"/>
  <c r="B606" i="40"/>
  <c r="B598" i="40"/>
  <c r="B590" i="40"/>
  <c r="B582" i="40"/>
  <c r="B574" i="40"/>
  <c r="B566" i="40"/>
  <c r="B558" i="40"/>
  <c r="B661" i="40"/>
  <c r="B645" i="40"/>
  <c r="B629" i="40"/>
  <c r="B613" i="40"/>
  <c r="B597" i="40"/>
  <c r="B581" i="40"/>
  <c r="B565" i="40"/>
  <c r="B660" i="40"/>
  <c r="B644" i="40"/>
  <c r="B628" i="40"/>
  <c r="B612" i="40"/>
  <c r="B596" i="40"/>
  <c r="B580" i="40"/>
  <c r="B564" i="40"/>
  <c r="B667" i="40"/>
  <c r="B651" i="40"/>
  <c r="B635" i="40"/>
  <c r="B611" i="40"/>
  <c r="B563" i="40"/>
  <c r="B664" i="40"/>
  <c r="B656" i="40"/>
  <c r="B648" i="40"/>
  <c r="B640" i="40"/>
  <c r="B632" i="40"/>
  <c r="B624" i="40"/>
  <c r="B616" i="40"/>
  <c r="B608" i="40"/>
  <c r="B600" i="40"/>
  <c r="B592" i="40"/>
  <c r="B584" i="40"/>
  <c r="B576" i="40"/>
  <c r="B568" i="40"/>
  <c r="B560" i="40"/>
  <c r="B552" i="40"/>
  <c r="B663" i="40"/>
  <c r="B655" i="40"/>
  <c r="B647" i="40"/>
  <c r="B639" i="40"/>
  <c r="B631" i="40"/>
  <c r="B623" i="40"/>
  <c r="B615" i="40"/>
  <c r="B607" i="40"/>
  <c r="B599" i="40"/>
  <c r="B591" i="40"/>
  <c r="B583" i="40"/>
  <c r="B575" i="40"/>
  <c r="B567" i="40"/>
  <c r="B559" i="40"/>
  <c r="CN137" i="61" a="1"/>
  <c r="CC136" i="61"/>
  <c r="AX137" i="61" a="1"/>
  <c r="AG136" i="61"/>
  <c r="J137" i="61" a="1"/>
  <c r="Y137" i="61" a="1"/>
  <c r="DK136" i="61"/>
  <c r="AU137" i="61" a="1"/>
  <c r="AN137" i="61" a="1"/>
  <c r="EC137" i="61" a="1"/>
  <c r="EH136" i="61"/>
  <c r="CV136" i="61"/>
  <c r="BK136" i="61"/>
  <c r="AW136" i="61"/>
  <c r="EA137" i="61" a="1"/>
  <c r="AH137" i="61" a="1"/>
  <c r="CE137" i="61" a="1"/>
  <c r="DO137" i="61" a="1"/>
  <c r="DZ137" i="61" a="1"/>
  <c r="CD136" i="61"/>
  <c r="AB136" i="61"/>
  <c r="DH136" i="61"/>
  <c r="BH136" i="61"/>
  <c r="AS137" i="61" a="1"/>
  <c r="AT136" i="61"/>
  <c r="DX136" i="61"/>
  <c r="BD137" i="61" a="1"/>
  <c r="D285" i="28"/>
  <c r="BG136" i="61"/>
  <c r="AO136" i="61"/>
  <c r="CE136" i="61"/>
  <c r="CZ137" i="61" a="1"/>
  <c r="EE136" i="61"/>
  <c r="U136" i="61"/>
  <c r="F136" i="61"/>
  <c r="AZ136" i="61"/>
  <c r="S136" i="61"/>
  <c r="E137" i="61" a="1"/>
  <c r="BV136" i="61"/>
  <c r="DI136" i="61"/>
  <c r="BN136" i="61"/>
  <c r="AX136" i="61"/>
  <c r="K136" i="61"/>
  <c r="DF136" i="61"/>
  <c r="CF137" i="61" a="1"/>
  <c r="BG137" i="61" a="1"/>
  <c r="CA136" i="61"/>
  <c r="DY136" i="61"/>
  <c r="DN136" i="61"/>
  <c r="CN136" i="61"/>
  <c r="EC136" i="61"/>
  <c r="AH136" i="61"/>
  <c r="BZ137" i="61" a="1"/>
  <c r="DZ136" i="61"/>
  <c r="L137" i="61" a="1"/>
  <c r="W136" i="61"/>
  <c r="AL137" i="61" a="1"/>
  <c r="BL136" i="61"/>
  <c r="BE136" i="61"/>
  <c r="X136" i="61"/>
  <c r="EJ137" i="61" a="1"/>
  <c r="CQ136" i="61"/>
  <c r="AP137" i="61" a="1"/>
  <c r="BI137" i="61" a="1"/>
  <c r="BF136" i="61"/>
  <c r="AO137" i="61" a="1"/>
  <c r="AC136" i="61"/>
  <c r="CB137" i="61" a="1"/>
  <c r="BD136" i="61"/>
  <c r="DB136" i="61"/>
  <c r="EF136" i="61"/>
  <c r="EG137" i="61" a="1"/>
  <c r="DM136" i="61"/>
  <c r="S137" i="61" a="1"/>
  <c r="CM136" i="61"/>
  <c r="CC137" i="61" a="1"/>
  <c r="CM137" i="61" a="1"/>
  <c r="BO136" i="61"/>
  <c r="EE137" i="61" a="1"/>
  <c r="N137" i="61" a="1"/>
  <c r="BL137" i="61" a="1"/>
  <c r="CL136" i="61"/>
  <c r="DB137" i="61" a="1"/>
  <c r="AR137" i="61" a="1"/>
  <c r="M136" i="61"/>
  <c r="AN136" i="61"/>
  <c r="BP136" i="61"/>
  <c r="EI137" i="61" a="1"/>
  <c r="DL136" i="61"/>
  <c r="BY137" i="61" a="1"/>
  <c r="BV137" i="61" a="1"/>
  <c r="P136" i="61"/>
  <c r="O136" i="61"/>
  <c r="BR137" i="61" a="1"/>
  <c r="V137" i="61" a="1"/>
  <c r="AE137" i="61" a="1"/>
  <c r="DK137" i="61" a="1"/>
  <c r="CJ137" i="61" a="1"/>
  <c r="CW136" i="61"/>
  <c r="R136" i="61"/>
  <c r="BQ137" i="61" a="1"/>
  <c r="BK137" i="61" a="1"/>
  <c r="Q136" i="61"/>
  <c r="F137" i="61" a="1"/>
  <c r="CU137" i="61" a="1"/>
  <c r="DA137" i="61" a="1"/>
  <c r="BM136" i="61"/>
  <c r="DQ137" i="61" a="1"/>
  <c r="CZ136" i="61"/>
  <c r="CO136" i="61"/>
  <c r="DW136" i="61"/>
  <c r="DW137" i="61" a="1"/>
  <c r="BU136" i="61"/>
  <c r="DV136" i="61"/>
  <c r="DX137" i="61" a="1"/>
  <c r="AG137" i="61" a="1"/>
  <c r="EA136" i="61"/>
  <c r="CK136" i="61"/>
  <c r="BF137" i="61" a="1"/>
  <c r="CH136" i="61"/>
  <c r="AW137" i="61" a="1"/>
  <c r="M137" i="61" a="1"/>
  <c r="DN137" i="61" a="1"/>
  <c r="L136" i="61"/>
  <c r="DH137" i="61" a="1"/>
  <c r="CY136" i="61"/>
  <c r="DU137" i="61" a="1"/>
  <c r="EH137" i="61" a="1"/>
  <c r="BX136" i="61"/>
  <c r="DA136" i="61"/>
  <c r="DG137" i="61" a="1"/>
  <c r="DS136" i="61"/>
  <c r="BS136" i="61"/>
  <c r="AI136" i="61"/>
  <c r="BT136" i="61"/>
  <c r="DT137" i="61" a="1"/>
  <c r="T136" i="61"/>
  <c r="EF137" i="61" a="1"/>
  <c r="DP136" i="61"/>
  <c r="DL137" i="61" a="1"/>
  <c r="AJ136" i="61"/>
  <c r="BM137" i="61" a="1"/>
  <c r="AF136" i="61"/>
  <c r="CO137" i="61" a="1"/>
  <c r="BJ136" i="61"/>
  <c r="W137" i="61" a="1"/>
  <c r="DF137" i="61" a="1"/>
  <c r="DT136" i="61"/>
  <c r="AU136" i="61"/>
  <c r="CA137" i="61" a="1"/>
  <c r="AQ136" i="61"/>
  <c r="CF136" i="61"/>
  <c r="D137" i="61" a="1"/>
  <c r="I136" i="61"/>
  <c r="Y136" i="61"/>
  <c r="CY137" i="61" a="1"/>
  <c r="CR137" i="61" a="1"/>
  <c r="CV137" i="61" a="1"/>
  <c r="DY137" i="61" a="1"/>
  <c r="DJ137" i="61" a="1"/>
  <c r="AV136" i="61"/>
  <c r="J136" i="61"/>
  <c r="AC137" i="61" a="1"/>
  <c r="EI136" i="61"/>
  <c r="BW136" i="61"/>
  <c r="Z137" i="61" a="1"/>
  <c r="I137" i="61" a="1"/>
  <c r="BC136" i="61"/>
  <c r="DI137" i="61" a="1"/>
  <c r="CP136" i="61"/>
  <c r="AE136" i="61"/>
  <c r="CG137" i="61" a="1"/>
  <c r="CX136" i="61"/>
  <c r="CI137" i="61" a="1"/>
  <c r="BH137" i="61" a="1"/>
  <c r="AD137" i="61" a="1"/>
  <c r="CD137" i="61" a="1"/>
  <c r="AM136" i="61"/>
  <c r="U137" i="61" a="1"/>
  <c r="CK137" i="61" a="1"/>
  <c r="DC137" i="61" a="1"/>
  <c r="ED137" i="61" a="1"/>
  <c r="DV137" i="61" a="1"/>
  <c r="BZ136" i="61"/>
  <c r="AY136" i="61"/>
  <c r="CS136" i="61"/>
  <c r="EJ136" i="61"/>
  <c r="BE137" i="61" a="1"/>
  <c r="DJ136" i="61"/>
  <c r="K137" i="61" a="1"/>
  <c r="BR136" i="61"/>
  <c r="DP137" i="61" a="1"/>
  <c r="V136" i="61"/>
  <c r="AS136" i="61"/>
  <c r="G136" i="61"/>
  <c r="O137" i="61" a="1"/>
  <c r="CI136" i="61"/>
  <c r="AM137" i="61" a="1"/>
  <c r="H136" i="61"/>
  <c r="D286" i="28" a="1"/>
  <c r="C136" i="61"/>
  <c r="AD136" i="61"/>
  <c r="H137" i="61" a="1"/>
  <c r="EB137" i="61" a="1"/>
  <c r="CU136" i="61"/>
  <c r="D136" i="61"/>
  <c r="BY136" i="61"/>
  <c r="BN137" i="61" a="1"/>
  <c r="CQ137" i="61" a="1"/>
  <c r="N136" i="61"/>
  <c r="AR136" i="61"/>
  <c r="CS137" i="61" a="1"/>
  <c r="CT136" i="61"/>
  <c r="AF137" i="61" a="1"/>
  <c r="DU136" i="61"/>
  <c r="DC136" i="61"/>
  <c r="CR136" i="61"/>
  <c r="DQ136" i="61"/>
  <c r="E136" i="61"/>
  <c r="T137" i="61" a="1"/>
  <c r="CP137" i="61" a="1"/>
  <c r="AQ137" i="61" a="1"/>
  <c r="C137" i="61" a="1"/>
  <c r="DO136" i="61"/>
  <c r="BT137" i="61" a="1"/>
  <c r="AK136" i="61"/>
  <c r="ED136" i="61"/>
  <c r="BC137" i="61" a="1"/>
  <c r="BX137" i="61" a="1"/>
  <c r="Q137" i="61" a="1"/>
  <c r="BQ136" i="61"/>
  <c r="AJ137" i="61" a="1"/>
  <c r="AY137" i="61" a="1"/>
  <c r="AL136" i="61"/>
  <c r="CJ136" i="61"/>
  <c r="AI137" i="61" a="1"/>
  <c r="CG136" i="61"/>
  <c r="BB136" i="61"/>
  <c r="Z136" i="61"/>
  <c r="BA136" i="61"/>
  <c r="EB136" i="61"/>
  <c r="CH137" i="61" a="1"/>
  <c r="BP137" i="61" a="1"/>
  <c r="DD137" i="61" a="1"/>
  <c r="CL137" i="61" a="1"/>
  <c r="BB137" i="61" a="1"/>
  <c r="AK137" i="61" a="1"/>
  <c r="AA137" i="61" a="1"/>
  <c r="G137" i="61" a="1"/>
  <c r="CW137" i="61" a="1"/>
  <c r="BA137" i="61" a="1"/>
  <c r="P137" i="61" a="1"/>
  <c r="R137" i="61" a="1"/>
  <c r="AT137" i="61" a="1"/>
  <c r="AA136" i="61"/>
  <c r="BS137" i="61" a="1"/>
  <c r="DD136" i="61"/>
  <c r="AP136" i="61"/>
  <c r="DG136" i="61"/>
  <c r="AB137" i="61" a="1"/>
  <c r="X137" i="61" a="1"/>
  <c r="BI136" i="61"/>
  <c r="DR137" i="61" a="1"/>
  <c r="AV137" i="61" a="1"/>
  <c r="EA137" i="11" a="1"/>
  <c r="CT137" i="61" a="1"/>
  <c r="EG136" i="61"/>
  <c r="DR136" i="61"/>
  <c r="AZ137" i="61" a="1"/>
  <c r="BW137" i="61" a="1"/>
  <c r="BJ137" i="61" a="1"/>
  <c r="CB136" i="61"/>
  <c r="DM137" i="61" a="1"/>
  <c r="DE136" i="61"/>
  <c r="DE137" i="61" a="1"/>
  <c r="BU137" i="61" a="1"/>
  <c r="BO137" i="61" a="1"/>
  <c r="CX137" i="61" a="1"/>
  <c r="DS137" i="61" a="1"/>
  <c r="W137" i="61" l="1"/>
  <c r="DK137" i="61"/>
  <c r="CS137" i="61"/>
  <c r="T137" i="61"/>
  <c r="EB137" i="61"/>
  <c r="BX137" i="61"/>
  <c r="DR137" i="61"/>
  <c r="AM137" i="61"/>
  <c r="CV137" i="61"/>
  <c r="AZ137" i="61"/>
  <c r="AY137" i="61"/>
  <c r="DF137" i="61"/>
  <c r="O137" i="61"/>
  <c r="BN137" i="61"/>
  <c r="CD137" i="61"/>
  <c r="AV137" i="61"/>
  <c r="AP137" i="61"/>
  <c r="CE137" i="61"/>
  <c r="Z137" i="61"/>
  <c r="DU137" i="61"/>
  <c r="AE137" i="61"/>
  <c r="BI137" i="61"/>
  <c r="AC137" i="61"/>
  <c r="CJ137" i="61"/>
  <c r="DP137" i="61"/>
  <c r="CM137" i="61"/>
  <c r="BV137" i="61"/>
  <c r="CZ137" i="61"/>
  <c r="BO137" i="61"/>
  <c r="DZ137" i="61"/>
  <c r="BT137" i="61"/>
  <c r="BH137" i="61"/>
  <c r="DJ137" i="61"/>
  <c r="EI137" i="61"/>
  <c r="ED137" i="61"/>
  <c r="D286" i="28"/>
  <c r="AT137" i="61"/>
  <c r="K137" i="61"/>
  <c r="G137" i="61"/>
  <c r="BP137" i="61"/>
  <c r="E137" i="61"/>
  <c r="U137" i="61"/>
  <c r="DI137" i="61"/>
  <c r="BB137" i="61"/>
  <c r="DQ137" i="61"/>
  <c r="DC137" i="61"/>
  <c r="CN137" i="61"/>
  <c r="DE137" i="61"/>
  <c r="EJ137" i="61"/>
  <c r="EG137" i="61"/>
  <c r="AD137" i="61"/>
  <c r="AF137" i="61"/>
  <c r="BA137" i="61"/>
  <c r="CF137" i="61"/>
  <c r="AH137" i="61"/>
  <c r="D137" i="61"/>
  <c r="CR137" i="61"/>
  <c r="CT137" i="61"/>
  <c r="DL137" i="61"/>
  <c r="F137" i="61"/>
  <c r="EH137" i="61"/>
  <c r="CL137" i="61"/>
  <c r="CX137" i="61"/>
  <c r="BW137" i="61"/>
  <c r="CA137" i="61"/>
  <c r="EE137" i="61"/>
  <c r="BS137" i="61"/>
  <c r="CB137" i="61"/>
  <c r="AX137" i="61"/>
  <c r="AS137" i="61"/>
  <c r="BF137" i="61"/>
  <c r="AO137" i="61"/>
  <c r="AQ137" i="61"/>
  <c r="BK137" i="61"/>
  <c r="J137" i="61"/>
  <c r="DO137" i="61"/>
  <c r="DX137" i="61"/>
  <c r="CQ137" i="61"/>
  <c r="DG137" i="61"/>
  <c r="P137" i="61"/>
  <c r="H137" i="61"/>
  <c r="L137" i="61"/>
  <c r="EA137" i="11"/>
  <c r="BJ137" i="61"/>
  <c r="I137" i="61"/>
  <c r="DT137" i="61"/>
  <c r="AR137" i="61"/>
  <c r="EC137" i="61"/>
  <c r="DB137" i="61"/>
  <c r="V137" i="61"/>
  <c r="M137" i="61"/>
  <c r="N137" i="61"/>
  <c r="AW137" i="61"/>
  <c r="CG137" i="61"/>
  <c r="X137" i="61"/>
  <c r="AU137" i="61"/>
  <c r="BD137" i="61"/>
  <c r="DD137" i="61"/>
  <c r="S137" i="61"/>
  <c r="DN137" i="61"/>
  <c r="BE137" i="61"/>
  <c r="EA137" i="61"/>
  <c r="AJ137" i="61"/>
  <c r="BG137" i="61"/>
  <c r="CO137" i="61"/>
  <c r="DM137" i="61"/>
  <c r="C137" i="61"/>
  <c r="BR137" i="61"/>
  <c r="DY137" i="61"/>
  <c r="BQ137" i="61"/>
  <c r="EF137" i="61"/>
  <c r="DW137" i="61"/>
  <c r="CK137" i="61"/>
  <c r="AG137" i="61"/>
  <c r="Q137" i="61"/>
  <c r="BZ137" i="61"/>
  <c r="DH137" i="61"/>
  <c r="BU137" i="61"/>
  <c r="BY137" i="61"/>
  <c r="CW137" i="61"/>
  <c r="Y137" i="61"/>
  <c r="CH137" i="61"/>
  <c r="CI137" i="61"/>
  <c r="AL137" i="61"/>
  <c r="DA137" i="61"/>
  <c r="BM137" i="61"/>
  <c r="CY137" i="61"/>
  <c r="CP137" i="61"/>
  <c r="CU137" i="61"/>
  <c r="DV137" i="61"/>
  <c r="AI137" i="61"/>
  <c r="R137" i="61"/>
  <c r="AB137" i="61"/>
  <c r="BL137" i="61"/>
  <c r="AA137" i="61"/>
  <c r="AK137" i="61"/>
  <c r="AN137" i="61"/>
  <c r="BC137" i="61"/>
  <c r="CC137" i="61"/>
  <c r="DS137" i="61"/>
  <c r="D545" i="40"/>
  <c r="T545" i="40" s="1"/>
  <c r="D420" i="40"/>
  <c r="L12" i="15"/>
  <c r="C163" i="28" a="1"/>
  <c r="C168" i="28" s="1"/>
  <c r="C14" i="28"/>
  <c r="E16" i="28" a="1"/>
  <c r="C16" i="28" a="1"/>
  <c r="C23" i="28" s="1"/>
  <c r="F285" i="28"/>
  <c r="E285" i="28"/>
  <c r="C285" i="28"/>
  <c r="G285" i="28"/>
  <c r="F826" i="28" l="1" a="1"/>
  <c r="F831" i="28" s="1"/>
  <c r="T420" i="40"/>
  <c r="C125" i="28"/>
  <c r="C124" i="28"/>
  <c r="C93" i="28"/>
  <c r="C85" i="28"/>
  <c r="C29" i="28"/>
  <c r="C21" i="28"/>
  <c r="C271" i="28"/>
  <c r="C253" i="28"/>
  <c r="C223" i="28"/>
  <c r="C191" i="28"/>
  <c r="C117" i="28"/>
  <c r="C77" i="28"/>
  <c r="C269" i="28"/>
  <c r="C246" i="28"/>
  <c r="C215" i="28"/>
  <c r="C183" i="28"/>
  <c r="C116" i="28"/>
  <c r="C69" i="28"/>
  <c r="C262" i="28"/>
  <c r="C239" i="28"/>
  <c r="C207" i="28"/>
  <c r="C175" i="28"/>
  <c r="C108" i="28"/>
  <c r="C53" i="28"/>
  <c r="C279" i="28"/>
  <c r="C261" i="28"/>
  <c r="C238" i="28"/>
  <c r="C206" i="28"/>
  <c r="C174" i="28"/>
  <c r="C133" i="28"/>
  <c r="C101" i="28"/>
  <c r="C45" i="28"/>
  <c r="C278" i="28"/>
  <c r="C255" i="28"/>
  <c r="C231" i="28"/>
  <c r="C199" i="28"/>
  <c r="C167" i="28"/>
  <c r="C270" i="28"/>
  <c r="C247" i="28"/>
  <c r="C222" i="28"/>
  <c r="C190" i="28"/>
  <c r="C263" i="28"/>
  <c r="C245" i="28"/>
  <c r="C214" i="28"/>
  <c r="C182" i="28"/>
  <c r="C109" i="28"/>
  <c r="C61" i="28"/>
  <c r="C132" i="28"/>
  <c r="C100" i="28"/>
  <c r="C37" i="28"/>
  <c r="C277" i="28"/>
  <c r="C254" i="28"/>
  <c r="C230" i="28"/>
  <c r="C198" i="28"/>
  <c r="C166" i="28"/>
  <c r="C237" i="28"/>
  <c r="C229" i="28"/>
  <c r="C221" i="28"/>
  <c r="C213" i="28"/>
  <c r="C205" i="28"/>
  <c r="C197" i="28"/>
  <c r="C189" i="28"/>
  <c r="C181" i="28"/>
  <c r="C173" i="28"/>
  <c r="C165" i="28"/>
  <c r="C276" i="28"/>
  <c r="C268" i="28"/>
  <c r="C260" i="28"/>
  <c r="C252" i="28"/>
  <c r="C244" i="28"/>
  <c r="C236" i="28"/>
  <c r="C228" i="28"/>
  <c r="C220" i="28"/>
  <c r="C212" i="28"/>
  <c r="C204" i="28"/>
  <c r="C196" i="28"/>
  <c r="C188" i="28"/>
  <c r="C180" i="28"/>
  <c r="C172" i="28"/>
  <c r="C164" i="28"/>
  <c r="C275" i="28"/>
  <c r="C267" i="28"/>
  <c r="C259" i="28"/>
  <c r="C251" i="28"/>
  <c r="C243" i="28"/>
  <c r="C235" i="28"/>
  <c r="C227" i="28"/>
  <c r="C219" i="28"/>
  <c r="C211" i="28"/>
  <c r="C203" i="28"/>
  <c r="C195" i="28"/>
  <c r="C187" i="28"/>
  <c r="C179" i="28"/>
  <c r="C171" i="28"/>
  <c r="C163" i="28"/>
  <c r="C282" i="28"/>
  <c r="C274" i="28"/>
  <c r="C266" i="28"/>
  <c r="C258" i="28"/>
  <c r="C250" i="28"/>
  <c r="C242" i="28"/>
  <c r="C234" i="28"/>
  <c r="C226" i="28"/>
  <c r="C218" i="28"/>
  <c r="C210" i="28"/>
  <c r="C202" i="28"/>
  <c r="C194" i="28"/>
  <c r="C186" i="28"/>
  <c r="C178" i="28"/>
  <c r="C170" i="28"/>
  <c r="C281" i="28"/>
  <c r="C273" i="28"/>
  <c r="C265" i="28"/>
  <c r="C257" i="28"/>
  <c r="C249" i="28"/>
  <c r="C241" i="28"/>
  <c r="C233" i="28"/>
  <c r="C225" i="28"/>
  <c r="C217" i="28"/>
  <c r="C209" i="28"/>
  <c r="C201" i="28"/>
  <c r="C193" i="28"/>
  <c r="C185" i="28"/>
  <c r="C177" i="28"/>
  <c r="C169" i="28"/>
  <c r="C280" i="28"/>
  <c r="C272" i="28"/>
  <c r="C264" i="28"/>
  <c r="C256" i="28"/>
  <c r="C248" i="28"/>
  <c r="C240" i="28"/>
  <c r="C232" i="28"/>
  <c r="C224" i="28"/>
  <c r="C216" i="28"/>
  <c r="C208" i="28"/>
  <c r="C200" i="28"/>
  <c r="C192" i="28"/>
  <c r="C184" i="28"/>
  <c r="C176" i="28"/>
  <c r="E16" i="28"/>
  <c r="E24" i="28"/>
  <c r="E32" i="28"/>
  <c r="E40" i="28"/>
  <c r="E48" i="28"/>
  <c r="E56" i="28"/>
  <c r="E64" i="28"/>
  <c r="E72" i="28"/>
  <c r="E80" i="28"/>
  <c r="E88" i="28"/>
  <c r="E96" i="28"/>
  <c r="E104" i="28"/>
  <c r="E112" i="28"/>
  <c r="E120" i="28"/>
  <c r="E128" i="28"/>
  <c r="E17" i="28"/>
  <c r="E25" i="28"/>
  <c r="E33" i="28"/>
  <c r="E41" i="28"/>
  <c r="E49" i="28"/>
  <c r="E57" i="28"/>
  <c r="E65" i="28"/>
  <c r="E73" i="28"/>
  <c r="E81" i="28"/>
  <c r="E89" i="28"/>
  <c r="E97" i="28"/>
  <c r="E105" i="28"/>
  <c r="E113" i="28"/>
  <c r="E121" i="28"/>
  <c r="E129" i="28"/>
  <c r="E18" i="28"/>
  <c r="E26" i="28"/>
  <c r="E34" i="28"/>
  <c r="E42" i="28"/>
  <c r="E50" i="28"/>
  <c r="E58" i="28"/>
  <c r="E66" i="28"/>
  <c r="E74" i="28"/>
  <c r="E82" i="28"/>
  <c r="E90" i="28"/>
  <c r="E98" i="28"/>
  <c r="E106" i="28"/>
  <c r="E114" i="28"/>
  <c r="E122" i="28"/>
  <c r="E130" i="28"/>
  <c r="E19" i="28"/>
  <c r="E27" i="28"/>
  <c r="E35" i="28"/>
  <c r="E43" i="28"/>
  <c r="E51" i="28"/>
  <c r="E59" i="28"/>
  <c r="E67" i="28"/>
  <c r="E75" i="28"/>
  <c r="E83" i="28"/>
  <c r="E91" i="28"/>
  <c r="E99" i="28"/>
  <c r="E107" i="28"/>
  <c r="E115" i="28"/>
  <c r="E123" i="28"/>
  <c r="E131" i="28"/>
  <c r="E20" i="28"/>
  <c r="E28" i="28"/>
  <c r="E36" i="28"/>
  <c r="E44" i="28"/>
  <c r="E52" i="28"/>
  <c r="E60" i="28"/>
  <c r="E68" i="28"/>
  <c r="E76" i="28"/>
  <c r="E84" i="28"/>
  <c r="E92" i="28"/>
  <c r="E100" i="28"/>
  <c r="E108" i="28"/>
  <c r="E116" i="28"/>
  <c r="E124" i="28"/>
  <c r="E132" i="28"/>
  <c r="E21" i="28"/>
  <c r="E29" i="28"/>
  <c r="E37" i="28"/>
  <c r="E45" i="28"/>
  <c r="E53" i="28"/>
  <c r="E61" i="28"/>
  <c r="E69" i="28"/>
  <c r="E77" i="28"/>
  <c r="E85" i="28"/>
  <c r="E93" i="28"/>
  <c r="E126" i="28"/>
  <c r="E103" i="28"/>
  <c r="E78" i="28"/>
  <c r="E46" i="28"/>
  <c r="E125" i="28"/>
  <c r="E102" i="28"/>
  <c r="E71" i="28"/>
  <c r="E39" i="28"/>
  <c r="E119" i="28"/>
  <c r="E101" i="28"/>
  <c r="E70" i="28"/>
  <c r="E38" i="28"/>
  <c r="E118" i="28"/>
  <c r="E95" i="28"/>
  <c r="E63" i="28"/>
  <c r="E31" i="28"/>
  <c r="E135" i="28"/>
  <c r="E117" i="28"/>
  <c r="E94" i="28"/>
  <c r="E62" i="28"/>
  <c r="E30" i="28"/>
  <c r="E134" i="28"/>
  <c r="E111" i="28"/>
  <c r="E87" i="28"/>
  <c r="E55" i="28"/>
  <c r="E23" i="28"/>
  <c r="E133" i="28"/>
  <c r="E110" i="28"/>
  <c r="E86" i="28"/>
  <c r="E54" i="28"/>
  <c r="E22" i="28"/>
  <c r="E127" i="28"/>
  <c r="E109" i="28"/>
  <c r="E79" i="28"/>
  <c r="E47" i="28"/>
  <c r="C134" i="28"/>
  <c r="C126" i="28"/>
  <c r="C118" i="28"/>
  <c r="C110" i="28"/>
  <c r="C102" i="28"/>
  <c r="C94" i="28"/>
  <c r="C86" i="28"/>
  <c r="C78" i="28"/>
  <c r="C70" i="28"/>
  <c r="C62" i="28"/>
  <c r="C54" i="28"/>
  <c r="C46" i="28"/>
  <c r="C38" i="28"/>
  <c r="C30" i="28"/>
  <c r="C22" i="28"/>
  <c r="C92" i="28"/>
  <c r="C84" i="28"/>
  <c r="C76" i="28"/>
  <c r="C68" i="28"/>
  <c r="C60" i="28"/>
  <c r="C52" i="28"/>
  <c r="C44" i="28"/>
  <c r="C36" i="28"/>
  <c r="C28" i="28"/>
  <c r="C20" i="28"/>
  <c r="C131" i="28"/>
  <c r="C123" i="28"/>
  <c r="C115" i="28"/>
  <c r="C107" i="28"/>
  <c r="C99" i="28"/>
  <c r="C91" i="28"/>
  <c r="C83" i="28"/>
  <c r="C75" i="28"/>
  <c r="C67" i="28"/>
  <c r="C59" i="28"/>
  <c r="C51" i="28"/>
  <c r="C43" i="28"/>
  <c r="C35" i="28"/>
  <c r="C27" i="28"/>
  <c r="C19" i="28"/>
  <c r="C130" i="28"/>
  <c r="C122" i="28"/>
  <c r="C114" i="28"/>
  <c r="C106" i="28"/>
  <c r="C98" i="28"/>
  <c r="C90" i="28"/>
  <c r="C82" i="28"/>
  <c r="C74" i="28"/>
  <c r="C66" i="28"/>
  <c r="C58" i="28"/>
  <c r="C50" i="28"/>
  <c r="C42" i="28"/>
  <c r="C34" i="28"/>
  <c r="C26" i="28"/>
  <c r="C18" i="28"/>
  <c r="C129" i="28"/>
  <c r="C121" i="28"/>
  <c r="C113" i="28"/>
  <c r="C105" i="28"/>
  <c r="C97" i="28"/>
  <c r="C89" i="28"/>
  <c r="C81" i="28"/>
  <c r="C73" i="28"/>
  <c r="C65" i="28"/>
  <c r="C57" i="28"/>
  <c r="C49" i="28"/>
  <c r="C41" i="28"/>
  <c r="C33" i="28"/>
  <c r="C25" i="28"/>
  <c r="C17" i="28"/>
  <c r="C128" i="28"/>
  <c r="C120" i="28"/>
  <c r="C112" i="28"/>
  <c r="C104" i="28"/>
  <c r="C96" i="28"/>
  <c r="C88" i="28"/>
  <c r="C80" i="28"/>
  <c r="C72" i="28"/>
  <c r="C64" i="28"/>
  <c r="C56" i="28"/>
  <c r="C48" i="28"/>
  <c r="C40" i="28"/>
  <c r="C32" i="28"/>
  <c r="C24" i="28"/>
  <c r="C16" i="28"/>
  <c r="C135" i="28"/>
  <c r="C127" i="28"/>
  <c r="C119" i="28"/>
  <c r="C111" i="28"/>
  <c r="C103" i="28"/>
  <c r="C95" i="28"/>
  <c r="C87" i="28"/>
  <c r="C79" i="28"/>
  <c r="C71" i="28"/>
  <c r="C63" i="28"/>
  <c r="C55" i="28"/>
  <c r="C47" i="28"/>
  <c r="C39" i="28"/>
  <c r="C31" i="28"/>
  <c r="C147" i="28" a="1"/>
  <c r="Y147" i="28" s="1"/>
  <c r="E8" i="28"/>
  <c r="E4" i="28"/>
  <c r="E9" i="28"/>
  <c r="F838" i="28" l="1"/>
  <c r="F18" i="21" s="1"/>
  <c r="F836" i="28"/>
  <c r="F16" i="21" s="1"/>
  <c r="F837" i="28"/>
  <c r="F17" i="21" s="1"/>
  <c r="F839" i="28"/>
  <c r="F19" i="21" s="1"/>
  <c r="F840" i="28"/>
  <c r="F20" i="21" s="1"/>
  <c r="F841" i="28"/>
  <c r="F834" i="28"/>
  <c r="F14" i="21" s="1"/>
  <c r="F835" i="28"/>
  <c r="F15" i="21" s="1"/>
  <c r="F832" i="28"/>
  <c r="F12" i="21" s="1"/>
  <c r="F833" i="28"/>
  <c r="F13" i="21" s="1"/>
  <c r="F826" i="28"/>
  <c r="F6" i="21" s="1"/>
  <c r="F827" i="28"/>
  <c r="F7" i="21" s="1"/>
  <c r="F830" i="28"/>
  <c r="F10" i="21" s="1"/>
  <c r="F828" i="28"/>
  <c r="F8" i="21" s="1"/>
  <c r="F829" i="28"/>
  <c r="F9" i="21" s="1"/>
  <c r="F11" i="21"/>
  <c r="C136" i="28"/>
  <c r="DG147" i="28"/>
  <c r="CQ147" i="28"/>
  <c r="CA147" i="28"/>
  <c r="BK147" i="28"/>
  <c r="AU147" i="28"/>
  <c r="C147" i="28"/>
  <c r="K147" i="28"/>
  <c r="S147" i="28"/>
  <c r="AA147" i="28"/>
  <c r="AI147" i="28"/>
  <c r="AQ147" i="28"/>
  <c r="AY147" i="28"/>
  <c r="BG147" i="28"/>
  <c r="BO147" i="28"/>
  <c r="BW147" i="28"/>
  <c r="CE147" i="28"/>
  <c r="CM147" i="28"/>
  <c r="CU147" i="28"/>
  <c r="DC147" i="28"/>
  <c r="DK147" i="28"/>
  <c r="D147" i="28"/>
  <c r="L147" i="28"/>
  <c r="T147" i="28"/>
  <c r="AB147" i="28"/>
  <c r="AJ147" i="28"/>
  <c r="AR147" i="28"/>
  <c r="AZ147" i="28"/>
  <c r="BH147" i="28"/>
  <c r="BP147" i="28"/>
  <c r="BX147" i="28"/>
  <c r="CF147" i="28"/>
  <c r="CN147" i="28"/>
  <c r="CV147" i="28"/>
  <c r="DD147" i="28"/>
  <c r="DL147" i="28"/>
  <c r="E147" i="28"/>
  <c r="M147" i="28"/>
  <c r="U147" i="28"/>
  <c r="AC147" i="28"/>
  <c r="AK147" i="28"/>
  <c r="AS147" i="28"/>
  <c r="BA147" i="28"/>
  <c r="BI147" i="28"/>
  <c r="BQ147" i="28"/>
  <c r="BY147" i="28"/>
  <c r="CG147" i="28"/>
  <c r="CO147" i="28"/>
  <c r="CW147" i="28"/>
  <c r="DE147" i="28"/>
  <c r="DM147" i="28"/>
  <c r="F147" i="28"/>
  <c r="N147" i="28"/>
  <c r="V147" i="28"/>
  <c r="AD147" i="28"/>
  <c r="AL147" i="28"/>
  <c r="AT147" i="28"/>
  <c r="BB147" i="28"/>
  <c r="BJ147" i="28"/>
  <c r="BR147" i="28"/>
  <c r="BZ147" i="28"/>
  <c r="CH147" i="28"/>
  <c r="CP147" i="28"/>
  <c r="CX147" i="28"/>
  <c r="DF147" i="28"/>
  <c r="DN147" i="28"/>
  <c r="G147" i="28"/>
  <c r="O147" i="28"/>
  <c r="W147" i="28"/>
  <c r="AE147" i="28"/>
  <c r="AM147" i="28"/>
  <c r="DR147" i="28"/>
  <c r="DB147" i="28"/>
  <c r="CL147" i="28"/>
  <c r="BV147" i="28"/>
  <c r="BF147" i="28"/>
  <c r="AP147" i="28"/>
  <c r="X147" i="28"/>
  <c r="DQ147" i="28"/>
  <c r="DA147" i="28"/>
  <c r="CK147" i="28"/>
  <c r="BU147" i="28"/>
  <c r="BE147" i="28"/>
  <c r="AO147" i="28"/>
  <c r="R147" i="28"/>
  <c r="DP147" i="28"/>
  <c r="CZ147" i="28"/>
  <c r="CJ147" i="28"/>
  <c r="BT147" i="28"/>
  <c r="BD147" i="28"/>
  <c r="AN147" i="28"/>
  <c r="Q147" i="28"/>
  <c r="DO147" i="28"/>
  <c r="CY147" i="28"/>
  <c r="CI147" i="28"/>
  <c r="BS147" i="28"/>
  <c r="BC147" i="28"/>
  <c r="AH147" i="28"/>
  <c r="P147" i="28"/>
  <c r="DJ147" i="28"/>
  <c r="CT147" i="28"/>
  <c r="CD147" i="28"/>
  <c r="BN147" i="28"/>
  <c r="AX147" i="28"/>
  <c r="AG147" i="28"/>
  <c r="J147" i="28"/>
  <c r="DI147" i="28"/>
  <c r="CS147" i="28"/>
  <c r="CC147" i="28"/>
  <c r="BM147" i="28"/>
  <c r="AW147" i="28"/>
  <c r="AF147" i="28"/>
  <c r="I147" i="28"/>
  <c r="DH147" i="28"/>
  <c r="CR147" i="28"/>
  <c r="CB147" i="28"/>
  <c r="BL147" i="28"/>
  <c r="AV147" i="28"/>
  <c r="Z147" i="28"/>
  <c r="H147" i="28"/>
  <c r="E825" i="28" l="1"/>
  <c r="F825" i="28"/>
  <c r="E4" i="21" s="1"/>
  <c r="E8" i="1" a="1"/>
  <c r="E8" i="1" s="1"/>
  <c r="E119" i="1" l="1"/>
  <c r="E110" i="1"/>
  <c r="E101" i="1"/>
  <c r="E87" i="1"/>
  <c r="E71" i="1"/>
  <c r="E55" i="1"/>
  <c r="E39" i="1"/>
  <c r="E23" i="1"/>
  <c r="E127" i="1"/>
  <c r="E118" i="1"/>
  <c r="E109" i="1"/>
  <c r="E95" i="1"/>
  <c r="E86" i="1"/>
  <c r="E70" i="1"/>
  <c r="E54" i="1"/>
  <c r="E38" i="1"/>
  <c r="E22" i="1"/>
  <c r="E126" i="1"/>
  <c r="E117" i="1"/>
  <c r="E103" i="1"/>
  <c r="E94" i="1"/>
  <c r="E79" i="1"/>
  <c r="E63" i="1"/>
  <c r="E47" i="1"/>
  <c r="E31" i="1"/>
  <c r="E15" i="1"/>
  <c r="E125" i="1"/>
  <c r="E111" i="1"/>
  <c r="E102" i="1"/>
  <c r="E93" i="1"/>
  <c r="E78" i="1"/>
  <c r="E62" i="1"/>
  <c r="E46" i="1"/>
  <c r="E30" i="1"/>
  <c r="E14" i="1"/>
  <c r="E85" i="1"/>
  <c r="E77" i="1"/>
  <c r="E69" i="1"/>
  <c r="E61" i="1"/>
  <c r="E53" i="1"/>
  <c r="E45" i="1"/>
  <c r="E37" i="1"/>
  <c r="E29" i="1"/>
  <c r="E21" i="1"/>
  <c r="E13" i="1"/>
  <c r="E124" i="1"/>
  <c r="E116" i="1"/>
  <c r="E108" i="1"/>
  <c r="E100" i="1"/>
  <c r="E92" i="1"/>
  <c r="E84" i="1"/>
  <c r="E76" i="1"/>
  <c r="E68" i="1"/>
  <c r="E60" i="1"/>
  <c r="E52" i="1"/>
  <c r="E44" i="1"/>
  <c r="E36" i="1"/>
  <c r="E28" i="1"/>
  <c r="E20" i="1"/>
  <c r="E12" i="1"/>
  <c r="E123" i="1"/>
  <c r="E115" i="1"/>
  <c r="E107" i="1"/>
  <c r="E99" i="1"/>
  <c r="E91" i="1"/>
  <c r="E83" i="1"/>
  <c r="E75" i="1"/>
  <c r="E67" i="1"/>
  <c r="E59" i="1"/>
  <c r="E51" i="1"/>
  <c r="E43" i="1"/>
  <c r="E35" i="1"/>
  <c r="E27" i="1"/>
  <c r="E19" i="1"/>
  <c r="E11" i="1"/>
  <c r="E122" i="1"/>
  <c r="E114" i="1"/>
  <c r="E106" i="1"/>
  <c r="E98" i="1"/>
  <c r="E90" i="1"/>
  <c r="E82" i="1"/>
  <c r="E74" i="1"/>
  <c r="E66" i="1"/>
  <c r="E58" i="1"/>
  <c r="E50" i="1"/>
  <c r="E42" i="1"/>
  <c r="E34" i="1"/>
  <c r="E26" i="1"/>
  <c r="E18" i="1"/>
  <c r="E10" i="1"/>
  <c r="E121" i="1"/>
  <c r="E113" i="1"/>
  <c r="E105" i="1"/>
  <c r="E97" i="1"/>
  <c r="E89" i="1"/>
  <c r="E81" i="1"/>
  <c r="E73" i="1"/>
  <c r="E65" i="1"/>
  <c r="E57" i="1"/>
  <c r="E49" i="1"/>
  <c r="E41" i="1"/>
  <c r="E33" i="1"/>
  <c r="E25" i="1"/>
  <c r="E17" i="1"/>
  <c r="E9" i="1"/>
  <c r="E120" i="1"/>
  <c r="E112" i="1"/>
  <c r="E104" i="1"/>
  <c r="E96" i="1"/>
  <c r="E88" i="1"/>
  <c r="E80" i="1"/>
  <c r="E72" i="1"/>
  <c r="E64" i="1"/>
  <c r="E56" i="1"/>
  <c r="E48" i="1"/>
  <c r="E40" i="1"/>
  <c r="E32" i="1"/>
  <c r="E24" i="1"/>
  <c r="E16" i="1"/>
  <c r="C5" i="59" a="1"/>
  <c r="C5" i="59" s="1"/>
  <c r="C128" i="59" a="1"/>
  <c r="C127" i="59"/>
  <c r="M5" i="59" l="1"/>
  <c r="I5" i="59"/>
  <c r="E5" i="59"/>
  <c r="H5" i="59"/>
  <c r="D5" i="59"/>
  <c r="G5" i="59"/>
  <c r="F5" i="59"/>
  <c r="C124" i="59"/>
  <c r="M124" i="59" s="1"/>
  <c r="C108" i="59"/>
  <c r="M108" i="59" s="1"/>
  <c r="C92" i="59"/>
  <c r="M92" i="59" s="1"/>
  <c r="C76" i="59"/>
  <c r="M76" i="59" s="1"/>
  <c r="C60" i="59"/>
  <c r="M60" i="59" s="1"/>
  <c r="C44" i="59"/>
  <c r="M44" i="59" s="1"/>
  <c r="C28" i="59"/>
  <c r="M28" i="59" s="1"/>
  <c r="C12" i="59"/>
  <c r="M12" i="59" s="1"/>
  <c r="C115" i="59"/>
  <c r="M115" i="59" s="1"/>
  <c r="C99" i="59"/>
  <c r="M99" i="59" s="1"/>
  <c r="C83" i="59"/>
  <c r="M83" i="59" s="1"/>
  <c r="C67" i="59"/>
  <c r="M67" i="59" s="1"/>
  <c r="C51" i="59"/>
  <c r="M51" i="59" s="1"/>
  <c r="C35" i="59"/>
  <c r="M35" i="59" s="1"/>
  <c r="C19" i="59"/>
  <c r="M19" i="59" s="1"/>
  <c r="C122" i="59"/>
  <c r="M122" i="59" s="1"/>
  <c r="C106" i="59"/>
  <c r="M106" i="59" s="1"/>
  <c r="C90" i="59"/>
  <c r="M90" i="59" s="1"/>
  <c r="C74" i="59"/>
  <c r="M74" i="59" s="1"/>
  <c r="C58" i="59"/>
  <c r="M58" i="59" s="1"/>
  <c r="C42" i="59"/>
  <c r="M42" i="59" s="1"/>
  <c r="C26" i="59"/>
  <c r="M26" i="59" s="1"/>
  <c r="C10" i="59"/>
  <c r="C113" i="59"/>
  <c r="M113" i="59" s="1"/>
  <c r="C97" i="59"/>
  <c r="M97" i="59" s="1"/>
  <c r="C81" i="59"/>
  <c r="M81" i="59" s="1"/>
  <c r="C65" i="59"/>
  <c r="M65" i="59" s="1"/>
  <c r="C49" i="59"/>
  <c r="M49" i="59" s="1"/>
  <c r="C33" i="59"/>
  <c r="M33" i="59" s="1"/>
  <c r="C17" i="59"/>
  <c r="M17" i="59" s="1"/>
  <c r="C120" i="59"/>
  <c r="M120" i="59" s="1"/>
  <c r="C104" i="59"/>
  <c r="M104" i="59" s="1"/>
  <c r="C88" i="59"/>
  <c r="M88" i="59" s="1"/>
  <c r="C72" i="59"/>
  <c r="M72" i="59" s="1"/>
  <c r="C56" i="59"/>
  <c r="M56" i="59" s="1"/>
  <c r="C40" i="59"/>
  <c r="M40" i="59" s="1"/>
  <c r="C24" i="59"/>
  <c r="M24" i="59" s="1"/>
  <c r="C16" i="59"/>
  <c r="M16" i="59" s="1"/>
  <c r="C119" i="59"/>
  <c r="M119" i="59" s="1"/>
  <c r="C103" i="59"/>
  <c r="M103" i="59" s="1"/>
  <c r="C87" i="59"/>
  <c r="M87" i="59" s="1"/>
  <c r="C71" i="59"/>
  <c r="M71" i="59" s="1"/>
  <c r="C55" i="59"/>
  <c r="M55" i="59" s="1"/>
  <c r="C39" i="59"/>
  <c r="M39" i="59" s="1"/>
  <c r="C23" i="59"/>
  <c r="M23" i="59" s="1"/>
  <c r="C7" i="59"/>
  <c r="M7" i="59" s="1"/>
  <c r="C118" i="59"/>
  <c r="M118" i="59" s="1"/>
  <c r="C110" i="59"/>
  <c r="M110" i="59" s="1"/>
  <c r="C102" i="59"/>
  <c r="M102" i="59" s="1"/>
  <c r="C94" i="59"/>
  <c r="M94" i="59" s="1"/>
  <c r="C86" i="59"/>
  <c r="M86" i="59" s="1"/>
  <c r="C78" i="59"/>
  <c r="M78" i="59" s="1"/>
  <c r="C70" i="59"/>
  <c r="M70" i="59" s="1"/>
  <c r="C62" i="59"/>
  <c r="M62" i="59" s="1"/>
  <c r="C54" i="59"/>
  <c r="M54" i="59" s="1"/>
  <c r="C46" i="59"/>
  <c r="M46" i="59" s="1"/>
  <c r="C38" i="59"/>
  <c r="M38" i="59" s="1"/>
  <c r="C30" i="59"/>
  <c r="M30" i="59" s="1"/>
  <c r="C22" i="59"/>
  <c r="M22" i="59" s="1"/>
  <c r="C14" i="59"/>
  <c r="M14" i="59" s="1"/>
  <c r="C6" i="59"/>
  <c r="M6" i="59" s="1"/>
  <c r="C116" i="59"/>
  <c r="M116" i="59" s="1"/>
  <c r="C100" i="59"/>
  <c r="M100" i="59" s="1"/>
  <c r="C84" i="59"/>
  <c r="M84" i="59" s="1"/>
  <c r="C68" i="59"/>
  <c r="M68" i="59" s="1"/>
  <c r="C52" i="59"/>
  <c r="M52" i="59" s="1"/>
  <c r="C36" i="59"/>
  <c r="M36" i="59" s="1"/>
  <c r="C20" i="59"/>
  <c r="M20" i="59" s="1"/>
  <c r="C123" i="59"/>
  <c r="M123" i="59" s="1"/>
  <c r="C107" i="59"/>
  <c r="M107" i="59" s="1"/>
  <c r="C91" i="59"/>
  <c r="M91" i="59" s="1"/>
  <c r="C75" i="59"/>
  <c r="M75" i="59" s="1"/>
  <c r="C59" i="59"/>
  <c r="M59" i="59" s="1"/>
  <c r="C43" i="59"/>
  <c r="M43" i="59" s="1"/>
  <c r="C27" i="59"/>
  <c r="M27" i="59" s="1"/>
  <c r="C11" i="59"/>
  <c r="M11" i="59" s="1"/>
  <c r="C114" i="59"/>
  <c r="M114" i="59" s="1"/>
  <c r="C98" i="59"/>
  <c r="M98" i="59" s="1"/>
  <c r="C82" i="59"/>
  <c r="M82" i="59" s="1"/>
  <c r="C66" i="59"/>
  <c r="M66" i="59" s="1"/>
  <c r="C50" i="59"/>
  <c r="M50" i="59" s="1"/>
  <c r="C34" i="59"/>
  <c r="M34" i="59" s="1"/>
  <c r="C18" i="59"/>
  <c r="M18" i="59" s="1"/>
  <c r="C121" i="59"/>
  <c r="M121" i="59" s="1"/>
  <c r="C105" i="59"/>
  <c r="M105" i="59" s="1"/>
  <c r="C89" i="59"/>
  <c r="M89" i="59" s="1"/>
  <c r="C73" i="59"/>
  <c r="M73" i="59" s="1"/>
  <c r="C57" i="59"/>
  <c r="M57" i="59" s="1"/>
  <c r="C41" i="59"/>
  <c r="M41" i="59" s="1"/>
  <c r="C25" i="59"/>
  <c r="M25" i="59" s="1"/>
  <c r="C9" i="59"/>
  <c r="M9" i="59" s="1"/>
  <c r="C112" i="59"/>
  <c r="M112" i="59" s="1"/>
  <c r="C96" i="59"/>
  <c r="M96" i="59" s="1"/>
  <c r="C80" i="59"/>
  <c r="M80" i="59" s="1"/>
  <c r="C64" i="59"/>
  <c r="M64" i="59" s="1"/>
  <c r="C48" i="59"/>
  <c r="M48" i="59" s="1"/>
  <c r="C32" i="59"/>
  <c r="M32" i="59" s="1"/>
  <c r="C8" i="59"/>
  <c r="M8" i="59" s="1"/>
  <c r="C111" i="59"/>
  <c r="M111" i="59" s="1"/>
  <c r="C95" i="59"/>
  <c r="M95" i="59" s="1"/>
  <c r="C79" i="59"/>
  <c r="M79" i="59" s="1"/>
  <c r="C63" i="59"/>
  <c r="M63" i="59" s="1"/>
  <c r="C47" i="59"/>
  <c r="M47" i="59" s="1"/>
  <c r="C31" i="59"/>
  <c r="M31" i="59" s="1"/>
  <c r="C15" i="59"/>
  <c r="M15" i="59" s="1"/>
  <c r="C117" i="59"/>
  <c r="M117" i="59" s="1"/>
  <c r="C109" i="59"/>
  <c r="M109" i="59" s="1"/>
  <c r="C101" i="59"/>
  <c r="M101" i="59" s="1"/>
  <c r="C93" i="59"/>
  <c r="M93" i="59" s="1"/>
  <c r="C85" i="59"/>
  <c r="M85" i="59" s="1"/>
  <c r="C77" i="59"/>
  <c r="M77" i="59" s="1"/>
  <c r="C69" i="59"/>
  <c r="M69" i="59" s="1"/>
  <c r="C61" i="59"/>
  <c r="M61" i="59" s="1"/>
  <c r="C53" i="59"/>
  <c r="M53" i="59" s="1"/>
  <c r="C45" i="59"/>
  <c r="M45" i="59" s="1"/>
  <c r="C37" i="59"/>
  <c r="M37" i="59" s="1"/>
  <c r="C29" i="59"/>
  <c r="M29" i="59" s="1"/>
  <c r="C21" i="59"/>
  <c r="M21" i="59" s="1"/>
  <c r="C13" i="59"/>
  <c r="M13" i="59" s="1"/>
  <c r="C128" i="59"/>
  <c r="C143" i="18" a="1"/>
  <c r="C4" i="18" a="1"/>
  <c r="C4" i="18" s="1"/>
  <c r="M10" i="59" l="1"/>
  <c r="AL10" i="59"/>
  <c r="I117" i="59"/>
  <c r="E117" i="59"/>
  <c r="H117" i="59"/>
  <c r="D117" i="59"/>
  <c r="G117" i="59"/>
  <c r="F117" i="59"/>
  <c r="G8" i="59"/>
  <c r="D8" i="59"/>
  <c r="F8" i="59"/>
  <c r="I8" i="59"/>
  <c r="E8" i="59"/>
  <c r="H8" i="59"/>
  <c r="I25" i="59"/>
  <c r="E25" i="59"/>
  <c r="H25" i="59"/>
  <c r="D25" i="59"/>
  <c r="G25" i="59"/>
  <c r="F25" i="59"/>
  <c r="I34" i="59"/>
  <c r="E34" i="59"/>
  <c r="H34" i="59"/>
  <c r="D34" i="59"/>
  <c r="G34" i="59"/>
  <c r="F34" i="59"/>
  <c r="G43" i="59"/>
  <c r="F43" i="59"/>
  <c r="I43" i="59"/>
  <c r="E43" i="59"/>
  <c r="H43" i="59"/>
  <c r="D43" i="59"/>
  <c r="I52" i="59"/>
  <c r="E52" i="59"/>
  <c r="H52" i="59"/>
  <c r="D52" i="59"/>
  <c r="G52" i="59"/>
  <c r="F52" i="59"/>
  <c r="G30" i="59"/>
  <c r="E30" i="59"/>
  <c r="F30" i="59"/>
  <c r="I30" i="59"/>
  <c r="D30" i="59"/>
  <c r="H30" i="59"/>
  <c r="G94" i="59"/>
  <c r="I94" i="59"/>
  <c r="E94" i="59"/>
  <c r="H94" i="59"/>
  <c r="F94" i="59"/>
  <c r="D94" i="59"/>
  <c r="I7" i="59"/>
  <c r="E7" i="59"/>
  <c r="H7" i="59"/>
  <c r="D7" i="59"/>
  <c r="F7" i="59"/>
  <c r="G7" i="59"/>
  <c r="G16" i="59"/>
  <c r="I16" i="59"/>
  <c r="D16" i="59"/>
  <c r="H16" i="59"/>
  <c r="E16" i="59"/>
  <c r="F16" i="59"/>
  <c r="G72" i="59"/>
  <c r="I72" i="59"/>
  <c r="E72" i="59"/>
  <c r="F72" i="59"/>
  <c r="D72" i="59"/>
  <c r="H72" i="59"/>
  <c r="I81" i="59"/>
  <c r="E81" i="59"/>
  <c r="G81" i="59"/>
  <c r="H81" i="59"/>
  <c r="F81" i="59"/>
  <c r="D81" i="59"/>
  <c r="G26" i="59"/>
  <c r="H26" i="59"/>
  <c r="F26" i="59"/>
  <c r="D26" i="59"/>
  <c r="E26" i="59"/>
  <c r="I26" i="59"/>
  <c r="G90" i="59"/>
  <c r="I90" i="59"/>
  <c r="E90" i="59"/>
  <c r="H90" i="59"/>
  <c r="F90" i="59"/>
  <c r="D90" i="59"/>
  <c r="G35" i="59"/>
  <c r="F35" i="59"/>
  <c r="I35" i="59"/>
  <c r="E35" i="59"/>
  <c r="H35" i="59"/>
  <c r="D35" i="59"/>
  <c r="I99" i="59"/>
  <c r="E99" i="59"/>
  <c r="G99" i="59"/>
  <c r="D99" i="59"/>
  <c r="H99" i="59"/>
  <c r="F99" i="59"/>
  <c r="I29" i="59"/>
  <c r="E29" i="59"/>
  <c r="F29" i="59"/>
  <c r="D29" i="59"/>
  <c r="G29" i="59"/>
  <c r="H29" i="59"/>
  <c r="G61" i="59"/>
  <c r="F61" i="59"/>
  <c r="I61" i="59"/>
  <c r="E61" i="59"/>
  <c r="H61" i="59"/>
  <c r="D61" i="59"/>
  <c r="I93" i="59"/>
  <c r="E93" i="59"/>
  <c r="G93" i="59"/>
  <c r="H93" i="59"/>
  <c r="F93" i="59"/>
  <c r="D93" i="59"/>
  <c r="I15" i="59"/>
  <c r="E15" i="59"/>
  <c r="F15" i="59"/>
  <c r="H15" i="59"/>
  <c r="D15" i="59"/>
  <c r="G15" i="59"/>
  <c r="I79" i="59"/>
  <c r="E79" i="59"/>
  <c r="G79" i="59"/>
  <c r="D79" i="59"/>
  <c r="H79" i="59"/>
  <c r="F79" i="59"/>
  <c r="I32" i="59"/>
  <c r="E32" i="59"/>
  <c r="G32" i="59"/>
  <c r="D32" i="59"/>
  <c r="F32" i="59"/>
  <c r="H32" i="59"/>
  <c r="G96" i="59"/>
  <c r="I96" i="59"/>
  <c r="E96" i="59"/>
  <c r="F96" i="59"/>
  <c r="D96" i="59"/>
  <c r="H96" i="59"/>
  <c r="G41" i="59"/>
  <c r="F41" i="59"/>
  <c r="I41" i="59"/>
  <c r="E41" i="59"/>
  <c r="D41" i="59"/>
  <c r="H41" i="59"/>
  <c r="I105" i="59"/>
  <c r="E105" i="59"/>
  <c r="H105" i="59"/>
  <c r="D105" i="59"/>
  <c r="G105" i="59"/>
  <c r="F105" i="59"/>
  <c r="I50" i="59"/>
  <c r="E50" i="59"/>
  <c r="H50" i="59"/>
  <c r="D50" i="59"/>
  <c r="G50" i="59"/>
  <c r="F50" i="59"/>
  <c r="G114" i="59"/>
  <c r="F114" i="59"/>
  <c r="I114" i="59"/>
  <c r="E114" i="59"/>
  <c r="H114" i="59"/>
  <c r="D114" i="59"/>
  <c r="G59" i="59"/>
  <c r="F59" i="59"/>
  <c r="I59" i="59"/>
  <c r="E59" i="59"/>
  <c r="H59" i="59"/>
  <c r="D59" i="59"/>
  <c r="I123" i="59"/>
  <c r="E123" i="59"/>
  <c r="H123" i="59"/>
  <c r="D123" i="59"/>
  <c r="G123" i="59"/>
  <c r="F123" i="59"/>
  <c r="G68" i="59"/>
  <c r="I68" i="59"/>
  <c r="F68" i="59"/>
  <c r="E68" i="59"/>
  <c r="D68" i="59"/>
  <c r="H68" i="59"/>
  <c r="G6" i="59"/>
  <c r="D6" i="59"/>
  <c r="F6" i="59"/>
  <c r="I6" i="59"/>
  <c r="E6" i="59"/>
  <c r="H6" i="59"/>
  <c r="I38" i="59"/>
  <c r="E38" i="59"/>
  <c r="H38" i="59"/>
  <c r="D38" i="59"/>
  <c r="G38" i="59"/>
  <c r="F38" i="59"/>
  <c r="G70" i="59"/>
  <c r="I70" i="59"/>
  <c r="E70" i="59"/>
  <c r="H70" i="59"/>
  <c r="F70" i="59"/>
  <c r="D70" i="59"/>
  <c r="G102" i="59"/>
  <c r="F102" i="59"/>
  <c r="I102" i="59"/>
  <c r="E102" i="59"/>
  <c r="D102" i="59"/>
  <c r="H102" i="59"/>
  <c r="I23" i="59"/>
  <c r="E23" i="59"/>
  <c r="D23" i="59"/>
  <c r="H23" i="59"/>
  <c r="F23" i="59"/>
  <c r="G23" i="59"/>
  <c r="I87" i="59"/>
  <c r="E87" i="59"/>
  <c r="G87" i="59"/>
  <c r="D87" i="59"/>
  <c r="H87" i="59"/>
  <c r="F87" i="59"/>
  <c r="G24" i="59"/>
  <c r="I24" i="59"/>
  <c r="D24" i="59"/>
  <c r="H24" i="59"/>
  <c r="F24" i="59"/>
  <c r="E24" i="59"/>
  <c r="G88" i="59"/>
  <c r="I88" i="59"/>
  <c r="E88" i="59"/>
  <c r="F88" i="59"/>
  <c r="D88" i="59"/>
  <c r="H88" i="59"/>
  <c r="G33" i="59"/>
  <c r="I33" i="59"/>
  <c r="E33" i="59"/>
  <c r="F33" i="59"/>
  <c r="H33" i="59"/>
  <c r="D33" i="59"/>
  <c r="I97" i="59"/>
  <c r="E97" i="59"/>
  <c r="G97" i="59"/>
  <c r="H97" i="59"/>
  <c r="F97" i="59"/>
  <c r="D97" i="59"/>
  <c r="I42" i="59"/>
  <c r="E42" i="59"/>
  <c r="H42" i="59"/>
  <c r="D42" i="59"/>
  <c r="G42" i="59"/>
  <c r="F42" i="59"/>
  <c r="G106" i="59"/>
  <c r="F106" i="59"/>
  <c r="I106" i="59"/>
  <c r="E106" i="59"/>
  <c r="H106" i="59"/>
  <c r="D106" i="59"/>
  <c r="G51" i="59"/>
  <c r="F51" i="59"/>
  <c r="I51" i="59"/>
  <c r="E51" i="59"/>
  <c r="H51" i="59"/>
  <c r="D51" i="59"/>
  <c r="I115" i="59"/>
  <c r="E115" i="59"/>
  <c r="H115" i="59"/>
  <c r="D115" i="59"/>
  <c r="G115" i="59"/>
  <c r="F115" i="59"/>
  <c r="I60" i="59"/>
  <c r="E60" i="59"/>
  <c r="H60" i="59"/>
  <c r="D60" i="59"/>
  <c r="G60" i="59"/>
  <c r="F60" i="59"/>
  <c r="G124" i="59"/>
  <c r="F124" i="59"/>
  <c r="I124" i="59"/>
  <c r="E124" i="59"/>
  <c r="H124" i="59"/>
  <c r="D124" i="59"/>
  <c r="G53" i="59"/>
  <c r="F53" i="59"/>
  <c r="I53" i="59"/>
  <c r="E53" i="59"/>
  <c r="H53" i="59"/>
  <c r="D53" i="59"/>
  <c r="G116" i="59"/>
  <c r="F116" i="59"/>
  <c r="I116" i="59"/>
  <c r="E116" i="59"/>
  <c r="H116" i="59"/>
  <c r="D116" i="59"/>
  <c r="G108" i="59"/>
  <c r="F108" i="59"/>
  <c r="I108" i="59"/>
  <c r="E108" i="59"/>
  <c r="H108" i="59"/>
  <c r="D108" i="59"/>
  <c r="G37" i="59"/>
  <c r="F37" i="59"/>
  <c r="I37" i="59"/>
  <c r="E37" i="59"/>
  <c r="H37" i="59"/>
  <c r="D37" i="59"/>
  <c r="I69" i="59"/>
  <c r="E69" i="59"/>
  <c r="G69" i="59"/>
  <c r="H69" i="59"/>
  <c r="F69" i="59"/>
  <c r="D69" i="59"/>
  <c r="I101" i="59"/>
  <c r="E101" i="59"/>
  <c r="H101" i="59"/>
  <c r="G101" i="59"/>
  <c r="F101" i="59"/>
  <c r="D101" i="59"/>
  <c r="I31" i="59"/>
  <c r="E31" i="59"/>
  <c r="D31" i="59"/>
  <c r="H31" i="59"/>
  <c r="G31" i="59"/>
  <c r="F31" i="59"/>
  <c r="I95" i="59"/>
  <c r="E95" i="59"/>
  <c r="G95" i="59"/>
  <c r="D95" i="59"/>
  <c r="H95" i="59"/>
  <c r="F95" i="59"/>
  <c r="I48" i="59"/>
  <c r="E48" i="59"/>
  <c r="H48" i="59"/>
  <c r="D48" i="59"/>
  <c r="G48" i="59"/>
  <c r="F48" i="59"/>
  <c r="G112" i="59"/>
  <c r="F112" i="59"/>
  <c r="I112" i="59"/>
  <c r="E112" i="59"/>
  <c r="H112" i="59"/>
  <c r="D112" i="59"/>
  <c r="G57" i="59"/>
  <c r="F57" i="59"/>
  <c r="I57" i="59"/>
  <c r="E57" i="59"/>
  <c r="D57" i="59"/>
  <c r="H57" i="59"/>
  <c r="I121" i="59"/>
  <c r="E121" i="59"/>
  <c r="H121" i="59"/>
  <c r="D121" i="59"/>
  <c r="G121" i="59"/>
  <c r="F121" i="59"/>
  <c r="I66" i="59"/>
  <c r="E66" i="59"/>
  <c r="H66" i="59"/>
  <c r="D66" i="59"/>
  <c r="G66" i="59"/>
  <c r="F66" i="59"/>
  <c r="I11" i="59"/>
  <c r="E11" i="59"/>
  <c r="H11" i="59"/>
  <c r="D11" i="59"/>
  <c r="G11" i="59"/>
  <c r="F11" i="59"/>
  <c r="I75" i="59"/>
  <c r="E75" i="59"/>
  <c r="G75" i="59"/>
  <c r="D75" i="59"/>
  <c r="H75" i="59"/>
  <c r="F75" i="59"/>
  <c r="G20" i="59"/>
  <c r="F20" i="59"/>
  <c r="E20" i="59"/>
  <c r="I20" i="59"/>
  <c r="D20" i="59"/>
  <c r="H20" i="59"/>
  <c r="G84" i="59"/>
  <c r="I84" i="59"/>
  <c r="E84" i="59"/>
  <c r="F84" i="59"/>
  <c r="D84" i="59"/>
  <c r="H84" i="59"/>
  <c r="G14" i="59"/>
  <c r="D14" i="59"/>
  <c r="F14" i="59"/>
  <c r="I14" i="59"/>
  <c r="E14" i="59"/>
  <c r="H14" i="59"/>
  <c r="I46" i="59"/>
  <c r="E46" i="59"/>
  <c r="H46" i="59"/>
  <c r="D46" i="59"/>
  <c r="G46" i="59"/>
  <c r="F46" i="59"/>
  <c r="G78" i="59"/>
  <c r="I78" i="59"/>
  <c r="E78" i="59"/>
  <c r="H78" i="59"/>
  <c r="F78" i="59"/>
  <c r="D78" i="59"/>
  <c r="G110" i="59"/>
  <c r="F110" i="59"/>
  <c r="I110" i="59"/>
  <c r="E110" i="59"/>
  <c r="D110" i="59"/>
  <c r="H110" i="59"/>
  <c r="G39" i="59"/>
  <c r="F39" i="59"/>
  <c r="I39" i="59"/>
  <c r="E39" i="59"/>
  <c r="D39" i="59"/>
  <c r="H39" i="59"/>
  <c r="I103" i="59"/>
  <c r="E103" i="59"/>
  <c r="H103" i="59"/>
  <c r="D103" i="59"/>
  <c r="G103" i="59"/>
  <c r="F103" i="59"/>
  <c r="I40" i="59"/>
  <c r="E40" i="59"/>
  <c r="H40" i="59"/>
  <c r="D40" i="59"/>
  <c r="G40" i="59"/>
  <c r="F40" i="59"/>
  <c r="G104" i="59"/>
  <c r="F104" i="59"/>
  <c r="I104" i="59"/>
  <c r="E104" i="59"/>
  <c r="H104" i="59"/>
  <c r="D104" i="59"/>
  <c r="G49" i="59"/>
  <c r="F49" i="59"/>
  <c r="I49" i="59"/>
  <c r="E49" i="59"/>
  <c r="D49" i="59"/>
  <c r="H49" i="59"/>
  <c r="I113" i="59"/>
  <c r="E113" i="59"/>
  <c r="H113" i="59"/>
  <c r="D113" i="59"/>
  <c r="G113" i="59"/>
  <c r="F113" i="59"/>
  <c r="I58" i="59"/>
  <c r="E58" i="59"/>
  <c r="H58" i="59"/>
  <c r="D58" i="59"/>
  <c r="G58" i="59"/>
  <c r="F58" i="59"/>
  <c r="G122" i="59"/>
  <c r="F122" i="59"/>
  <c r="I122" i="59"/>
  <c r="E122" i="59"/>
  <c r="H122" i="59"/>
  <c r="D122" i="59"/>
  <c r="I67" i="59"/>
  <c r="G67" i="59"/>
  <c r="F67" i="59"/>
  <c r="E67" i="59"/>
  <c r="H67" i="59"/>
  <c r="D67" i="59"/>
  <c r="G12" i="59"/>
  <c r="H12" i="59"/>
  <c r="F12" i="59"/>
  <c r="D12" i="59"/>
  <c r="I12" i="59"/>
  <c r="E12" i="59"/>
  <c r="G76" i="59"/>
  <c r="I76" i="59"/>
  <c r="E76" i="59"/>
  <c r="F76" i="59"/>
  <c r="D76" i="59"/>
  <c r="H76" i="59"/>
  <c r="I21" i="59"/>
  <c r="E21" i="59"/>
  <c r="F21" i="59"/>
  <c r="G21" i="59"/>
  <c r="D21" i="59"/>
  <c r="H21" i="59"/>
  <c r="I85" i="59"/>
  <c r="E85" i="59"/>
  <c r="G85" i="59"/>
  <c r="H85" i="59"/>
  <c r="F85" i="59"/>
  <c r="D85" i="59"/>
  <c r="G63" i="59"/>
  <c r="F63" i="59"/>
  <c r="I63" i="59"/>
  <c r="E63" i="59"/>
  <c r="D63" i="59"/>
  <c r="H63" i="59"/>
  <c r="G80" i="59"/>
  <c r="I80" i="59"/>
  <c r="E80" i="59"/>
  <c r="F80" i="59"/>
  <c r="D80" i="59"/>
  <c r="H80" i="59"/>
  <c r="I89" i="59"/>
  <c r="E89" i="59"/>
  <c r="G89" i="59"/>
  <c r="H89" i="59"/>
  <c r="F89" i="59"/>
  <c r="D89" i="59"/>
  <c r="G98" i="59"/>
  <c r="I98" i="59"/>
  <c r="E98" i="59"/>
  <c r="H98" i="59"/>
  <c r="F98" i="59"/>
  <c r="D98" i="59"/>
  <c r="I107" i="59"/>
  <c r="E107" i="59"/>
  <c r="H107" i="59"/>
  <c r="D107" i="59"/>
  <c r="G107" i="59"/>
  <c r="F107" i="59"/>
  <c r="I62" i="59"/>
  <c r="E62" i="59"/>
  <c r="H62" i="59"/>
  <c r="D62" i="59"/>
  <c r="G62" i="59"/>
  <c r="F62" i="59"/>
  <c r="I71" i="59"/>
  <c r="E71" i="59"/>
  <c r="G71" i="59"/>
  <c r="D71" i="59"/>
  <c r="H71" i="59"/>
  <c r="F71" i="59"/>
  <c r="I17" i="59"/>
  <c r="E17" i="59"/>
  <c r="H17" i="59"/>
  <c r="G17" i="59"/>
  <c r="F17" i="59"/>
  <c r="D17" i="59"/>
  <c r="I44" i="59"/>
  <c r="E44" i="59"/>
  <c r="H44" i="59"/>
  <c r="D44" i="59"/>
  <c r="G44" i="59"/>
  <c r="F44" i="59"/>
  <c r="I13" i="59"/>
  <c r="E13" i="59"/>
  <c r="H13" i="59"/>
  <c r="D13" i="59"/>
  <c r="F13" i="59"/>
  <c r="G13" i="59"/>
  <c r="G45" i="59"/>
  <c r="F45" i="59"/>
  <c r="I45" i="59"/>
  <c r="E45" i="59"/>
  <c r="H45" i="59"/>
  <c r="D45" i="59"/>
  <c r="I77" i="59"/>
  <c r="E77" i="59"/>
  <c r="G77" i="59"/>
  <c r="H77" i="59"/>
  <c r="F77" i="59"/>
  <c r="D77" i="59"/>
  <c r="I109" i="59"/>
  <c r="E109" i="59"/>
  <c r="H109" i="59"/>
  <c r="D109" i="59"/>
  <c r="G109" i="59"/>
  <c r="F109" i="59"/>
  <c r="G47" i="59"/>
  <c r="F47" i="59"/>
  <c r="I47" i="59"/>
  <c r="E47" i="59"/>
  <c r="D47" i="59"/>
  <c r="H47" i="59"/>
  <c r="I111" i="59"/>
  <c r="E111" i="59"/>
  <c r="H111" i="59"/>
  <c r="D111" i="59"/>
  <c r="G111" i="59"/>
  <c r="F111" i="59"/>
  <c r="I64" i="59"/>
  <c r="E64" i="59"/>
  <c r="H64" i="59"/>
  <c r="D64" i="59"/>
  <c r="G64" i="59"/>
  <c r="F64" i="59"/>
  <c r="I9" i="59"/>
  <c r="E9" i="59"/>
  <c r="F9" i="59"/>
  <c r="H9" i="59"/>
  <c r="D9" i="59"/>
  <c r="G9" i="59"/>
  <c r="I73" i="59"/>
  <c r="E73" i="59"/>
  <c r="G73" i="59"/>
  <c r="H73" i="59"/>
  <c r="F73" i="59"/>
  <c r="D73" i="59"/>
  <c r="G18" i="59"/>
  <c r="H18" i="59"/>
  <c r="I18" i="59"/>
  <c r="D18" i="59"/>
  <c r="F18" i="59"/>
  <c r="E18" i="59"/>
  <c r="G82" i="59"/>
  <c r="I82" i="59"/>
  <c r="E82" i="59"/>
  <c r="H82" i="59"/>
  <c r="F82" i="59"/>
  <c r="D82" i="59"/>
  <c r="I27" i="59"/>
  <c r="E27" i="59"/>
  <c r="G27" i="59"/>
  <c r="H27" i="59"/>
  <c r="F27" i="59"/>
  <c r="D27" i="59"/>
  <c r="I91" i="59"/>
  <c r="E91" i="59"/>
  <c r="G91" i="59"/>
  <c r="D91" i="59"/>
  <c r="H91" i="59"/>
  <c r="F91" i="59"/>
  <c r="I36" i="59"/>
  <c r="E36" i="59"/>
  <c r="H36" i="59"/>
  <c r="D36" i="59"/>
  <c r="G36" i="59"/>
  <c r="F36" i="59"/>
  <c r="G100" i="59"/>
  <c r="I100" i="59"/>
  <c r="E100" i="59"/>
  <c r="F100" i="59"/>
  <c r="D100" i="59"/>
  <c r="H100" i="59"/>
  <c r="G22" i="59"/>
  <c r="E22" i="59"/>
  <c r="F22" i="59"/>
  <c r="I22" i="59"/>
  <c r="D22" i="59"/>
  <c r="H22" i="59"/>
  <c r="I54" i="59"/>
  <c r="E54" i="59"/>
  <c r="H54" i="59"/>
  <c r="D54" i="59"/>
  <c r="G54" i="59"/>
  <c r="F54" i="59"/>
  <c r="G86" i="59"/>
  <c r="I86" i="59"/>
  <c r="E86" i="59"/>
  <c r="H86" i="59"/>
  <c r="F86" i="59"/>
  <c r="D86" i="59"/>
  <c r="G118" i="59"/>
  <c r="F118" i="59"/>
  <c r="I118" i="59"/>
  <c r="E118" i="59"/>
  <c r="D118" i="59"/>
  <c r="H118" i="59"/>
  <c r="G55" i="59"/>
  <c r="F55" i="59"/>
  <c r="I55" i="59"/>
  <c r="E55" i="59"/>
  <c r="D55" i="59"/>
  <c r="H55" i="59"/>
  <c r="I119" i="59"/>
  <c r="E119" i="59"/>
  <c r="H119" i="59"/>
  <c r="D119" i="59"/>
  <c r="G119" i="59"/>
  <c r="F119" i="59"/>
  <c r="I56" i="59"/>
  <c r="E56" i="59"/>
  <c r="H56" i="59"/>
  <c r="D56" i="59"/>
  <c r="G56" i="59"/>
  <c r="F56" i="59"/>
  <c r="G120" i="59"/>
  <c r="F120" i="59"/>
  <c r="I120" i="59"/>
  <c r="E120" i="59"/>
  <c r="H120" i="59"/>
  <c r="D120" i="59"/>
  <c r="G65" i="59"/>
  <c r="F65" i="59"/>
  <c r="I65" i="59"/>
  <c r="E65" i="59"/>
  <c r="D65" i="59"/>
  <c r="H65" i="59"/>
  <c r="G10" i="59"/>
  <c r="H10" i="59"/>
  <c r="F10" i="59"/>
  <c r="D10" i="59"/>
  <c r="I10" i="59"/>
  <c r="E10" i="59"/>
  <c r="G74" i="59"/>
  <c r="I74" i="59"/>
  <c r="E74" i="59"/>
  <c r="H74" i="59"/>
  <c r="F74" i="59"/>
  <c r="D74" i="59"/>
  <c r="I19" i="59"/>
  <c r="E19" i="59"/>
  <c r="G19" i="59"/>
  <c r="F19" i="59"/>
  <c r="H19" i="59"/>
  <c r="D19" i="59"/>
  <c r="I83" i="59"/>
  <c r="E83" i="59"/>
  <c r="G83" i="59"/>
  <c r="D83" i="59"/>
  <c r="H83" i="59"/>
  <c r="F83" i="59"/>
  <c r="G28" i="59"/>
  <c r="F28" i="59"/>
  <c r="H28" i="59"/>
  <c r="E28" i="59"/>
  <c r="I28" i="59"/>
  <c r="D28" i="59"/>
  <c r="G92" i="59"/>
  <c r="I92" i="59"/>
  <c r="E92" i="59"/>
  <c r="F92" i="59"/>
  <c r="D92" i="59"/>
  <c r="H92" i="59"/>
  <c r="C144" i="18"/>
  <c r="C152" i="18"/>
  <c r="C160" i="18"/>
  <c r="C168" i="18"/>
  <c r="C176" i="18"/>
  <c r="C184" i="18"/>
  <c r="C192" i="18"/>
  <c r="C200" i="18"/>
  <c r="C208" i="18"/>
  <c r="C216" i="18"/>
  <c r="C224" i="18"/>
  <c r="C232" i="18"/>
  <c r="C240" i="18"/>
  <c r="C248" i="18"/>
  <c r="C256" i="18"/>
  <c r="C145" i="18"/>
  <c r="C153" i="18"/>
  <c r="C161" i="18"/>
  <c r="C169" i="18"/>
  <c r="C177" i="18"/>
  <c r="C185" i="18"/>
  <c r="C193" i="18"/>
  <c r="C201" i="18"/>
  <c r="C209" i="18"/>
  <c r="C217" i="18"/>
  <c r="C225" i="18"/>
  <c r="C233" i="18"/>
  <c r="C241" i="18"/>
  <c r="C249" i="18"/>
  <c r="C257" i="18"/>
  <c r="C146" i="18"/>
  <c r="C154" i="18"/>
  <c r="C162" i="18"/>
  <c r="C170" i="18"/>
  <c r="C178" i="18"/>
  <c r="C186" i="18"/>
  <c r="C194" i="18"/>
  <c r="C202" i="18"/>
  <c r="C210" i="18"/>
  <c r="C218" i="18"/>
  <c r="C226" i="18"/>
  <c r="C234" i="18"/>
  <c r="C242" i="18"/>
  <c r="C250" i="18"/>
  <c r="C258" i="18"/>
  <c r="C147" i="18"/>
  <c r="C155" i="18"/>
  <c r="C163" i="18"/>
  <c r="C171" i="18"/>
  <c r="C179" i="18"/>
  <c r="C187" i="18"/>
  <c r="C195" i="18"/>
  <c r="C203" i="18"/>
  <c r="C211" i="18"/>
  <c r="C219" i="18"/>
  <c r="C227" i="18"/>
  <c r="C235" i="18"/>
  <c r="C243" i="18"/>
  <c r="C251" i="18"/>
  <c r="C259" i="18"/>
  <c r="C148" i="18"/>
  <c r="C156" i="18"/>
  <c r="C164" i="18"/>
  <c r="C172" i="18"/>
  <c r="C180" i="18"/>
  <c r="C188" i="18"/>
  <c r="C196" i="18"/>
  <c r="C204" i="18"/>
  <c r="C212" i="18"/>
  <c r="C220" i="18"/>
  <c r="C228" i="18"/>
  <c r="C236" i="18"/>
  <c r="C244" i="18"/>
  <c r="C252" i="18"/>
  <c r="C260" i="18"/>
  <c r="C149" i="18"/>
  <c r="C157" i="18"/>
  <c r="C165" i="18"/>
  <c r="C173" i="18"/>
  <c r="C181" i="18"/>
  <c r="C189" i="18"/>
  <c r="C197" i="18"/>
  <c r="C205" i="18"/>
  <c r="C213" i="18"/>
  <c r="C221" i="18"/>
  <c r="C253" i="18"/>
  <c r="C230" i="18"/>
  <c r="C199" i="18"/>
  <c r="C167" i="18"/>
  <c r="C247" i="18"/>
  <c r="C229" i="18"/>
  <c r="C198" i="18"/>
  <c r="C166" i="18"/>
  <c r="C246" i="18"/>
  <c r="C223" i="18"/>
  <c r="C191" i="18"/>
  <c r="C159" i="18"/>
  <c r="C245" i="18"/>
  <c r="C222" i="18"/>
  <c r="C190" i="18"/>
  <c r="C158" i="18"/>
  <c r="C261" i="18"/>
  <c r="C238" i="18"/>
  <c r="C214" i="18"/>
  <c r="C182" i="18"/>
  <c r="C150" i="18"/>
  <c r="C255" i="18"/>
  <c r="C237" i="18"/>
  <c r="C207" i="18"/>
  <c r="C175" i="18"/>
  <c r="C143" i="18"/>
  <c r="C254" i="18"/>
  <c r="C231" i="18"/>
  <c r="C206" i="18"/>
  <c r="C174" i="18"/>
  <c r="C262" i="18"/>
  <c r="C239" i="18"/>
  <c r="C215" i="18"/>
  <c r="C183" i="18"/>
  <c r="C151" i="18"/>
  <c r="C115" i="18"/>
  <c r="DT115" i="18" s="1"/>
  <c r="C99" i="18"/>
  <c r="DT99" i="18" s="1"/>
  <c r="C83" i="18"/>
  <c r="DT83" i="18" s="1"/>
  <c r="C67" i="18"/>
  <c r="DT67" i="18" s="1"/>
  <c r="C51" i="18"/>
  <c r="DT51" i="18" s="1"/>
  <c r="C35" i="18"/>
  <c r="DT35" i="18" s="1"/>
  <c r="C19" i="18"/>
  <c r="DT19" i="18" s="1"/>
  <c r="C122" i="18"/>
  <c r="DT122" i="18" s="1"/>
  <c r="C106" i="18"/>
  <c r="DT106" i="18" s="1"/>
  <c r="C90" i="18"/>
  <c r="DT90" i="18" s="1"/>
  <c r="C74" i="18"/>
  <c r="DT74" i="18" s="1"/>
  <c r="C58" i="18"/>
  <c r="DT58" i="18" s="1"/>
  <c r="C42" i="18"/>
  <c r="DT42" i="18" s="1"/>
  <c r="C26" i="18"/>
  <c r="DT26" i="18" s="1"/>
  <c r="C10" i="18"/>
  <c r="C121" i="18"/>
  <c r="DT121" i="18" s="1"/>
  <c r="C113" i="18"/>
  <c r="DT113" i="18" s="1"/>
  <c r="C105" i="18"/>
  <c r="DT105" i="18" s="1"/>
  <c r="C97" i="18"/>
  <c r="DT97" i="18" s="1"/>
  <c r="C89" i="18"/>
  <c r="DT89" i="18" s="1"/>
  <c r="C81" i="18"/>
  <c r="DT81" i="18" s="1"/>
  <c r="C73" i="18"/>
  <c r="DT73" i="18" s="1"/>
  <c r="C65" i="18"/>
  <c r="DT65" i="18" s="1"/>
  <c r="C57" i="18"/>
  <c r="DT57" i="18" s="1"/>
  <c r="C49" i="18"/>
  <c r="DT49" i="18" s="1"/>
  <c r="C41" i="18"/>
  <c r="DT41" i="18" s="1"/>
  <c r="C33" i="18"/>
  <c r="DT33" i="18" s="1"/>
  <c r="C25" i="18"/>
  <c r="DT25" i="18" s="1"/>
  <c r="C17" i="18"/>
  <c r="DT17" i="18" s="1"/>
  <c r="C9" i="18"/>
  <c r="C120" i="18"/>
  <c r="DT120" i="18" s="1"/>
  <c r="C112" i="18"/>
  <c r="DT112" i="18" s="1"/>
  <c r="C104" i="18"/>
  <c r="DT104" i="18" s="1"/>
  <c r="C96" i="18"/>
  <c r="DT96" i="18" s="1"/>
  <c r="C88" i="18"/>
  <c r="DT88" i="18" s="1"/>
  <c r="C80" i="18"/>
  <c r="DT80" i="18" s="1"/>
  <c r="C72" i="18"/>
  <c r="DT72" i="18" s="1"/>
  <c r="C64" i="18"/>
  <c r="DT64" i="18" s="1"/>
  <c r="C56" i="18"/>
  <c r="DT56" i="18" s="1"/>
  <c r="C48" i="18"/>
  <c r="DT48" i="18" s="1"/>
  <c r="C40" i="18"/>
  <c r="DT40" i="18" s="1"/>
  <c r="C32" i="18"/>
  <c r="DT32" i="18" s="1"/>
  <c r="C24" i="18"/>
  <c r="DT24" i="18" s="1"/>
  <c r="C16" i="18"/>
  <c r="C8" i="18"/>
  <c r="C119" i="18"/>
  <c r="DT119" i="18" s="1"/>
  <c r="C111" i="18"/>
  <c r="DT111" i="18" s="1"/>
  <c r="C103" i="18"/>
  <c r="DT103" i="18" s="1"/>
  <c r="C95" i="18"/>
  <c r="DT95" i="18" s="1"/>
  <c r="C87" i="18"/>
  <c r="DT87" i="18" s="1"/>
  <c r="C79" i="18"/>
  <c r="DT79" i="18" s="1"/>
  <c r="C71" i="18"/>
  <c r="DT71" i="18" s="1"/>
  <c r="C63" i="18"/>
  <c r="DT63" i="18" s="1"/>
  <c r="C55" i="18"/>
  <c r="DT55" i="18" s="1"/>
  <c r="C47" i="18"/>
  <c r="DT47" i="18" s="1"/>
  <c r="C39" i="18"/>
  <c r="DT39" i="18" s="1"/>
  <c r="C31" i="18"/>
  <c r="DT31" i="18" s="1"/>
  <c r="C23" i="18"/>
  <c r="DT23" i="18" s="1"/>
  <c r="C15" i="18"/>
  <c r="C7" i="18"/>
  <c r="C107" i="18"/>
  <c r="DT107" i="18" s="1"/>
  <c r="C91" i="18"/>
  <c r="DT91" i="18" s="1"/>
  <c r="C75" i="18"/>
  <c r="DT75" i="18" s="1"/>
  <c r="C59" i="18"/>
  <c r="DT59" i="18" s="1"/>
  <c r="C43" i="18"/>
  <c r="DT43" i="18" s="1"/>
  <c r="C27" i="18"/>
  <c r="DT27" i="18" s="1"/>
  <c r="C11" i="18"/>
  <c r="C114" i="18"/>
  <c r="DT114" i="18" s="1"/>
  <c r="C98" i="18"/>
  <c r="DT98" i="18" s="1"/>
  <c r="C82" i="18"/>
  <c r="DT82" i="18" s="1"/>
  <c r="C66" i="18"/>
  <c r="DT66" i="18" s="1"/>
  <c r="C50" i="18"/>
  <c r="DT50" i="18" s="1"/>
  <c r="C34" i="18"/>
  <c r="DT34" i="18" s="1"/>
  <c r="C18" i="18"/>
  <c r="DT18" i="18" s="1"/>
  <c r="C118" i="18"/>
  <c r="DT118" i="18" s="1"/>
  <c r="C110" i="18"/>
  <c r="DT110" i="18" s="1"/>
  <c r="C102" i="18"/>
  <c r="DT102" i="18" s="1"/>
  <c r="C94" i="18"/>
  <c r="DT94" i="18" s="1"/>
  <c r="C86" i="18"/>
  <c r="DT86" i="18" s="1"/>
  <c r="C78" i="18"/>
  <c r="DT78" i="18" s="1"/>
  <c r="C70" i="18"/>
  <c r="DT70" i="18" s="1"/>
  <c r="C62" i="18"/>
  <c r="DT62" i="18" s="1"/>
  <c r="C54" i="18"/>
  <c r="DT54" i="18" s="1"/>
  <c r="C46" i="18"/>
  <c r="DT46" i="18" s="1"/>
  <c r="C38" i="18"/>
  <c r="DT38" i="18" s="1"/>
  <c r="C30" i="18"/>
  <c r="DT30" i="18" s="1"/>
  <c r="C22" i="18"/>
  <c r="DT22" i="18" s="1"/>
  <c r="C14" i="18"/>
  <c r="C6" i="18"/>
  <c r="C117" i="18"/>
  <c r="DT117" i="18" s="1"/>
  <c r="C109" i="18"/>
  <c r="DT109" i="18" s="1"/>
  <c r="C101" i="18"/>
  <c r="DT101" i="18" s="1"/>
  <c r="C93" i="18"/>
  <c r="DT93" i="18" s="1"/>
  <c r="C85" i="18"/>
  <c r="DT85" i="18" s="1"/>
  <c r="C77" i="18"/>
  <c r="DT77" i="18" s="1"/>
  <c r="C69" i="18"/>
  <c r="DT69" i="18" s="1"/>
  <c r="C61" i="18"/>
  <c r="DT61" i="18" s="1"/>
  <c r="C53" i="18"/>
  <c r="DT53" i="18" s="1"/>
  <c r="C45" i="18"/>
  <c r="DT45" i="18" s="1"/>
  <c r="C37" i="18"/>
  <c r="DT37" i="18" s="1"/>
  <c r="C29" i="18"/>
  <c r="DT29" i="18" s="1"/>
  <c r="C21" i="18"/>
  <c r="DT21" i="18" s="1"/>
  <c r="C13" i="18"/>
  <c r="C5" i="18"/>
  <c r="C123" i="18"/>
  <c r="DT123" i="18" s="1"/>
  <c r="C116" i="18"/>
  <c r="DT116" i="18" s="1"/>
  <c r="C108" i="18"/>
  <c r="DT108" i="18" s="1"/>
  <c r="C100" i="18"/>
  <c r="DT100" i="18" s="1"/>
  <c r="C92" i="18"/>
  <c r="DT92" i="18" s="1"/>
  <c r="C84" i="18"/>
  <c r="DT84" i="18" s="1"/>
  <c r="C76" i="18"/>
  <c r="DT76" i="18" s="1"/>
  <c r="C68" i="18"/>
  <c r="DT68" i="18" s="1"/>
  <c r="C60" i="18"/>
  <c r="DT60" i="18" s="1"/>
  <c r="C52" i="18"/>
  <c r="DT52" i="18" s="1"/>
  <c r="C44" i="18"/>
  <c r="DT44" i="18" s="1"/>
  <c r="C36" i="18"/>
  <c r="DT36" i="18" s="1"/>
  <c r="C28" i="18"/>
  <c r="DT28" i="18" s="1"/>
  <c r="C20" i="18"/>
  <c r="DT20" i="18" s="1"/>
  <c r="C12" i="18"/>
  <c r="DV142" i="11" l="1"/>
  <c r="DW142" i="11"/>
  <c r="CL136" i="15" a="1"/>
  <c r="CY136" i="15" a="1"/>
  <c r="BH136" i="15" a="1"/>
  <c r="BL135" i="15"/>
  <c r="CB135" i="15"/>
  <c r="AF135" i="15"/>
  <c r="CF135" i="15"/>
  <c r="H136" i="15" a="1"/>
  <c r="C136" i="18"/>
  <c r="BU136" i="15" a="1"/>
  <c r="AF136" i="15" a="1"/>
  <c r="BK135" i="15"/>
  <c r="CL135" i="15"/>
  <c r="CX135" i="15"/>
  <c r="Z135" i="15"/>
  <c r="DS135" i="15"/>
  <c r="BU135" i="15"/>
  <c r="BF135" i="15"/>
  <c r="T136" i="15" a="1"/>
  <c r="DE136" i="15" a="1"/>
  <c r="AG135" i="15"/>
  <c r="CS135" i="15"/>
  <c r="AL136" i="15" a="1"/>
  <c r="AZ136" i="15" a="1"/>
  <c r="AB135" i="15"/>
  <c r="BG136" i="15" a="1"/>
  <c r="M136" i="15" a="1"/>
  <c r="Q135" i="15"/>
  <c r="D135" i="15"/>
  <c r="DB136" i="15" a="1"/>
  <c r="AX135" i="15"/>
  <c r="DO135" i="15"/>
  <c r="BZ135" i="15"/>
  <c r="CP135" i="15"/>
  <c r="E135" i="15"/>
  <c r="AI135" i="15"/>
  <c r="CN135" i="15"/>
  <c r="BD135" i="15"/>
  <c r="AX136" i="15" a="1"/>
  <c r="CA135" i="15"/>
  <c r="AP135" i="15"/>
  <c r="BG135" i="15"/>
  <c r="DG136" i="15" a="1"/>
  <c r="M135" i="15"/>
  <c r="O136" i="15" a="1"/>
  <c r="DH136" i="15" a="1"/>
  <c r="DJ135" i="15"/>
  <c r="AM135" i="15"/>
  <c r="BR136" i="15" a="1"/>
  <c r="L136" i="15" a="1"/>
  <c r="N135" i="15"/>
  <c r="W135" i="15"/>
  <c r="BD136" i="15" a="1"/>
  <c r="O135" i="15"/>
  <c r="CE136" i="15" a="1"/>
  <c r="AJ135" i="15"/>
  <c r="Z136" i="15" a="1"/>
  <c r="DK135" i="15"/>
  <c r="DC136" i="15" a="1"/>
  <c r="CU136" i="15" a="1"/>
  <c r="K136" i="15" a="1"/>
  <c r="AP136" i="15" a="1"/>
  <c r="BV135" i="15"/>
  <c r="G135" i="15"/>
  <c r="CG135" i="15"/>
  <c r="CB136" i="15" a="1"/>
  <c r="CW135" i="15"/>
  <c r="BT136" i="15" a="1"/>
  <c r="AK136" i="15" a="1"/>
  <c r="DN136" i="15" a="1"/>
  <c r="CO136" i="15" a="1"/>
  <c r="CV135" i="15"/>
  <c r="BI135" i="15"/>
  <c r="AZ135" i="15"/>
  <c r="CH135" i="15"/>
  <c r="R135" i="15"/>
  <c r="AT135" i="15"/>
  <c r="DO136" i="15" a="1"/>
  <c r="BM135" i="15"/>
  <c r="L135" i="15"/>
  <c r="T135" i="15"/>
  <c r="S135" i="15"/>
  <c r="AY136" i="15" a="1"/>
  <c r="X136" i="15" a="1"/>
  <c r="P136" i="15" a="1"/>
  <c r="J135" i="15"/>
  <c r="AS136" i="15" a="1"/>
  <c r="AU135" i="15"/>
  <c r="AA136" i="15" a="1"/>
  <c r="BI136" i="15" a="1"/>
  <c r="DS136" i="15" a="1"/>
  <c r="R136" i="15" a="1"/>
  <c r="CM136" i="15" a="1"/>
  <c r="J136" i="15" a="1"/>
  <c r="AA135" i="15"/>
  <c r="BC135" i="15"/>
  <c r="DF136" i="15" a="1"/>
  <c r="CD135" i="15"/>
  <c r="X135" i="15"/>
  <c r="BB136" i="15" a="1"/>
  <c r="BE135" i="15"/>
  <c r="BT135" i="15"/>
  <c r="AH135" i="15"/>
  <c r="CT135" i="15"/>
  <c r="BA135" i="15"/>
  <c r="AD136" i="15" a="1"/>
  <c r="V135" i="15"/>
  <c r="DG135" i="15"/>
  <c r="AE136" i="15" a="1"/>
  <c r="AO135" i="15"/>
  <c r="BY136" i="15" a="1"/>
  <c r="BX135" i="15"/>
  <c r="AQ136" i="15" a="1"/>
  <c r="CY135" i="15"/>
  <c r="DQ136" i="15" a="1"/>
  <c r="CR135" i="15"/>
  <c r="I135" i="15"/>
  <c r="CG136" i="15" a="1"/>
  <c r="CW136" i="15" a="1"/>
  <c r="DM136" i="15" a="1"/>
  <c r="DE135" i="15"/>
  <c r="AC135" i="15"/>
  <c r="DR136" i="15" a="1"/>
  <c r="C136" i="15" a="1"/>
  <c r="CA136" i="15" a="1"/>
  <c r="BP135" i="15"/>
  <c r="AV136" i="15" a="1"/>
  <c r="DB135" i="15"/>
  <c r="CJ135" i="15"/>
  <c r="BE136" i="15" a="1"/>
  <c r="DL135" i="15"/>
  <c r="AN135" i="15"/>
  <c r="AM136" i="15" a="1"/>
  <c r="CC135" i="15"/>
  <c r="DD136" i="15" a="1"/>
  <c r="CN136" i="15" a="1"/>
  <c r="AC136" i="15" a="1"/>
  <c r="AS135" i="15"/>
  <c r="AQ135" i="15"/>
  <c r="CK136" i="15" a="1"/>
  <c r="DA135" i="15"/>
  <c r="CZ135" i="15"/>
  <c r="DP136" i="15" a="1"/>
  <c r="AG136" i="15" a="1"/>
  <c r="F136" i="15" a="1"/>
  <c r="DF135" i="15"/>
  <c r="DT135" i="15"/>
  <c r="CK135" i="15"/>
  <c r="W136" i="15" a="1"/>
  <c r="AU136" i="15" a="1"/>
  <c r="AW136" i="15" a="1"/>
  <c r="DN135" i="15"/>
  <c r="AO136" i="15" a="1"/>
  <c r="Q136" i="15" a="1"/>
  <c r="H135" i="15"/>
  <c r="BP136" i="15" a="1"/>
  <c r="CC136" i="15" a="1"/>
  <c r="CT136" i="15" a="1"/>
  <c r="BA136" i="15" a="1"/>
  <c r="DK136" i="15" a="1"/>
  <c r="DD135" i="15"/>
  <c r="BS135" i="15"/>
  <c r="AV135" i="15"/>
  <c r="BN136" i="15" a="1"/>
  <c r="CI135" i="15"/>
  <c r="BF136" i="15" a="1"/>
  <c r="CE135" i="15"/>
  <c r="AR135" i="15"/>
  <c r="BV136" i="15" a="1"/>
  <c r="D136" i="15" a="1"/>
  <c r="CH136" i="15" a="1"/>
  <c r="BQ135" i="15"/>
  <c r="K135" i="15"/>
  <c r="BW135" i="15"/>
  <c r="C137" i="18" a="1"/>
  <c r="CV136" i="15" a="1"/>
  <c r="G136" i="15" a="1"/>
  <c r="V136" i="15" a="1"/>
  <c r="S136" i="15" a="1"/>
  <c r="I136" i="15" a="1"/>
  <c r="BM136" i="15" a="1"/>
  <c r="BL136" i="15" a="1"/>
  <c r="DT136" i="15" a="1"/>
  <c r="F135" i="15"/>
  <c r="DR135" i="15"/>
  <c r="BW136" i="15" a="1"/>
  <c r="AN136" i="15" a="1"/>
  <c r="Y136" i="15" a="1"/>
  <c r="BJ135" i="15"/>
  <c r="DH135" i="15"/>
  <c r="AY135" i="15"/>
  <c r="BO135" i="15"/>
  <c r="BO136" i="15" a="1"/>
  <c r="U135" i="15"/>
  <c r="CD136" i="15" a="1"/>
  <c r="DA136" i="15" a="1"/>
  <c r="AW135" i="15"/>
  <c r="CQ136" i="15" a="1"/>
  <c r="CJ136" i="15" a="1"/>
  <c r="CM135" i="15"/>
  <c r="P135" i="15"/>
  <c r="U136" i="15" a="1"/>
  <c r="C135" i="15"/>
  <c r="CZ136" i="15" a="1"/>
  <c r="AI136" i="15" a="1"/>
  <c r="AR136" i="15" a="1"/>
  <c r="DL136" i="15" a="1"/>
  <c r="BH135" i="15"/>
  <c r="BY135" i="15"/>
  <c r="BK136" i="15" a="1"/>
  <c r="BR135" i="15"/>
  <c r="BN135" i="15"/>
  <c r="N136" i="15" a="1"/>
  <c r="BB135" i="15"/>
  <c r="BQ136" i="15" a="1"/>
  <c r="BS136" i="15" a="1"/>
  <c r="AB136" i="15" a="1"/>
  <c r="DP135" i="15"/>
  <c r="DI135" i="15"/>
  <c r="AH136" i="15" a="1"/>
  <c r="CQ135" i="15"/>
  <c r="CR136" i="15" a="1"/>
  <c r="CX136" i="15" a="1"/>
  <c r="E136" i="15" a="1"/>
  <c r="CU135" i="15"/>
  <c r="CS136" i="15" a="1"/>
  <c r="AJ136" i="15" a="1"/>
  <c r="AK135" i="15"/>
  <c r="DJ136" i="15" a="1"/>
  <c r="DM135" i="15"/>
  <c r="CP136" i="15" a="1"/>
  <c r="DQ135" i="15"/>
  <c r="CO135" i="15"/>
  <c r="BZ136" i="15" a="1"/>
  <c r="Y135" i="15"/>
  <c r="BC136" i="15" a="1"/>
  <c r="CF136" i="15" a="1"/>
  <c r="DC135" i="15"/>
  <c r="DI136" i="15" a="1"/>
  <c r="AD135" i="15"/>
  <c r="BX136" i="15" a="1"/>
  <c r="AT136" i="15" a="1"/>
  <c r="CI136" i="15" a="1"/>
  <c r="AL135" i="15"/>
  <c r="AE135" i="15"/>
  <c r="BJ136" i="15" a="1"/>
  <c r="CP136" i="15" l="1"/>
  <c r="CH136" i="15"/>
  <c r="BQ136" i="15"/>
  <c r="BP136" i="15"/>
  <c r="AU136" i="15"/>
  <c r="K136" i="15"/>
  <c r="CT136" i="15"/>
  <c r="AM136" i="15"/>
  <c r="BI136" i="15"/>
  <c r="J136" i="15"/>
  <c r="BO136" i="15"/>
  <c r="T136" i="15"/>
  <c r="AJ136" i="15"/>
  <c r="BY136" i="15"/>
  <c r="DN136" i="15"/>
  <c r="CW136" i="15"/>
  <c r="DE136" i="15"/>
  <c r="U136" i="15"/>
  <c r="BL136" i="15"/>
  <c r="DJ136" i="15"/>
  <c r="BR136" i="15"/>
  <c r="BS136" i="15"/>
  <c r="BU136" i="15"/>
  <c r="AA136" i="15"/>
  <c r="Y136" i="15"/>
  <c r="CK136" i="15"/>
  <c r="AO136" i="15"/>
  <c r="H136" i="15"/>
  <c r="AL136" i="15"/>
  <c r="P136" i="15"/>
  <c r="S136" i="15"/>
  <c r="DK136" i="15"/>
  <c r="BT136" i="15"/>
  <c r="O136" i="15"/>
  <c r="BM136" i="15"/>
  <c r="BZ136" i="15"/>
  <c r="DA136" i="15"/>
  <c r="BE136" i="15"/>
  <c r="BV136" i="15"/>
  <c r="AN136" i="15"/>
  <c r="AV136" i="15"/>
  <c r="AP136" i="15"/>
  <c r="CZ136" i="15"/>
  <c r="DB136" i="15"/>
  <c r="AQ136" i="15"/>
  <c r="BG136" i="15"/>
  <c r="CJ136" i="15"/>
  <c r="CC136" i="15"/>
  <c r="DS136" i="15"/>
  <c r="BF136" i="15"/>
  <c r="AD136" i="15"/>
  <c r="BC136" i="15"/>
  <c r="AS136" i="15"/>
  <c r="X136" i="15"/>
  <c r="CD136" i="15"/>
  <c r="BK136" i="15"/>
  <c r="AC136" i="15"/>
  <c r="AY136" i="15"/>
  <c r="G136" i="15"/>
  <c r="C137" i="18"/>
  <c r="BJ136" i="15"/>
  <c r="DH136" i="15"/>
  <c r="N136" i="15"/>
  <c r="DF136" i="15"/>
  <c r="CG136" i="15"/>
  <c r="E136" i="15"/>
  <c r="C136" i="15"/>
  <c r="AX136" i="15"/>
  <c r="I136" i="15"/>
  <c r="DR136" i="15"/>
  <c r="CI136" i="15"/>
  <c r="AZ136" i="15"/>
  <c r="CS136" i="15"/>
  <c r="CE136" i="15"/>
  <c r="DC136" i="15"/>
  <c r="R136" i="15"/>
  <c r="BX136" i="15"/>
  <c r="AW136" i="15"/>
  <c r="L136" i="15"/>
  <c r="M136" i="15"/>
  <c r="V136" i="15"/>
  <c r="BH136" i="15"/>
  <c r="BN136" i="15"/>
  <c r="CU136" i="15"/>
  <c r="D136" i="15"/>
  <c r="AH136" i="15"/>
  <c r="CF136" i="15"/>
  <c r="DQ136" i="15"/>
  <c r="BW136" i="15"/>
  <c r="AK136" i="15"/>
  <c r="CB136" i="15"/>
  <c r="AI136" i="15"/>
  <c r="CM136" i="15"/>
  <c r="AF136" i="15"/>
  <c r="DM136" i="15"/>
  <c r="AE136" i="15"/>
  <c r="AB136" i="15"/>
  <c r="AR136" i="15"/>
  <c r="CA136" i="15"/>
  <c r="DL136" i="15"/>
  <c r="BB136" i="15"/>
  <c r="AT136" i="15"/>
  <c r="AG136" i="15"/>
  <c r="CV136" i="15"/>
  <c r="DG136" i="15"/>
  <c r="CY136" i="15"/>
  <c r="DT136" i="15"/>
  <c r="CL136" i="15"/>
  <c r="CR136" i="15"/>
  <c r="CN136" i="15"/>
  <c r="DD136" i="15"/>
  <c r="DP136" i="15"/>
  <c r="BA136" i="15"/>
  <c r="DO136" i="15"/>
  <c r="BD136" i="15"/>
  <c r="CQ136" i="15"/>
  <c r="CX136" i="15"/>
  <c r="Z136" i="15"/>
  <c r="F136" i="15"/>
  <c r="W136" i="15"/>
  <c r="Q136" i="15"/>
  <c r="CO136" i="15"/>
  <c r="DI136" i="15"/>
  <c r="D711" i="40"/>
  <c r="G562" i="40" l="1"/>
  <c r="G561" i="40"/>
  <c r="G560" i="40"/>
  <c r="G559" i="40"/>
  <c r="G558" i="40"/>
  <c r="G557" i="40"/>
  <c r="G556" i="40"/>
  <c r="G555" i="40"/>
  <c r="G554" i="40"/>
  <c r="G553" i="40"/>
  <c r="G552" i="40"/>
  <c r="G551" i="40"/>
  <c r="DT123" i="15" l="1"/>
  <c r="DT122" i="15"/>
  <c r="DT121" i="15"/>
  <c r="DT120" i="15"/>
  <c r="DT119" i="15"/>
  <c r="DT118" i="15"/>
  <c r="DT117" i="15"/>
  <c r="DT116" i="15"/>
  <c r="DT115" i="15"/>
  <c r="DT114" i="15"/>
  <c r="DT113" i="15"/>
  <c r="DT112" i="15"/>
  <c r="DT111" i="15"/>
  <c r="DT110" i="15"/>
  <c r="DT109" i="15"/>
  <c r="DT108" i="15"/>
  <c r="B300" i="40" l="1"/>
  <c r="B301" i="40"/>
  <c r="B302" i="40"/>
  <c r="B303" i="40"/>
  <c r="B304" i="40"/>
  <c r="B16" i="28" l="1" a="1"/>
  <c r="C152" i="28" a="1"/>
  <c r="C152" i="28" s="1"/>
  <c r="C146" i="28" a="1"/>
  <c r="J146" i="28" s="1"/>
  <c r="B418" i="28" a="1"/>
  <c r="B481" i="28" s="1"/>
  <c r="BU152" i="28" l="1"/>
  <c r="AO152" i="28"/>
  <c r="I152" i="28"/>
  <c r="DP152" i="28"/>
  <c r="CS152" i="28"/>
  <c r="B20" i="28"/>
  <c r="B16" i="28"/>
  <c r="B26" i="28"/>
  <c r="B38" i="28"/>
  <c r="B48" i="28"/>
  <c r="B58" i="28"/>
  <c r="B70" i="28"/>
  <c r="B80" i="28"/>
  <c r="B90" i="28"/>
  <c r="B102" i="28"/>
  <c r="B112" i="28"/>
  <c r="B123" i="28"/>
  <c r="B17" i="28"/>
  <c r="B27" i="28"/>
  <c r="B39" i="28"/>
  <c r="B49" i="28"/>
  <c r="B59" i="28"/>
  <c r="B71" i="28"/>
  <c r="B81" i="28"/>
  <c r="B91" i="28"/>
  <c r="B103" i="28"/>
  <c r="B113" i="28"/>
  <c r="B128" i="28"/>
  <c r="B18" i="28"/>
  <c r="B30" i="28"/>
  <c r="B40" i="28"/>
  <c r="B50" i="28"/>
  <c r="B62" i="28"/>
  <c r="B72" i="28"/>
  <c r="B82" i="28"/>
  <c r="B94" i="28"/>
  <c r="B104" i="28"/>
  <c r="B114" i="28"/>
  <c r="B129" i="28"/>
  <c r="B19" i="28"/>
  <c r="B31" i="28"/>
  <c r="B41" i="28"/>
  <c r="B51" i="28"/>
  <c r="B63" i="28"/>
  <c r="B73" i="28"/>
  <c r="B83" i="28"/>
  <c r="B95" i="28"/>
  <c r="B105" i="28"/>
  <c r="B115" i="28"/>
  <c r="B130" i="28"/>
  <c r="B22" i="28"/>
  <c r="B32" i="28"/>
  <c r="B42" i="28"/>
  <c r="B54" i="28"/>
  <c r="B64" i="28"/>
  <c r="B74" i="28"/>
  <c r="B86" i="28"/>
  <c r="B96" i="28"/>
  <c r="B106" i="28"/>
  <c r="B119" i="28"/>
  <c r="B131" i="28"/>
  <c r="B23" i="28"/>
  <c r="B33" i="28"/>
  <c r="B43" i="28"/>
  <c r="B55" i="28"/>
  <c r="B65" i="28"/>
  <c r="B75" i="28"/>
  <c r="B87" i="28"/>
  <c r="B97" i="28"/>
  <c r="B107" i="28"/>
  <c r="B120" i="28"/>
  <c r="B24" i="28"/>
  <c r="B34" i="28"/>
  <c r="B46" i="28"/>
  <c r="B56" i="28"/>
  <c r="B66" i="28"/>
  <c r="B78" i="28"/>
  <c r="B88" i="28"/>
  <c r="B98" i="28"/>
  <c r="B110" i="28"/>
  <c r="B121" i="28"/>
  <c r="B89" i="28"/>
  <c r="B79" i="28"/>
  <c r="B67" i="28"/>
  <c r="B57" i="28"/>
  <c r="B47" i="28"/>
  <c r="B122" i="28"/>
  <c r="B35" i="28"/>
  <c r="B111" i="28"/>
  <c r="B25" i="28"/>
  <c r="B99" i="28"/>
  <c r="DI152" i="28"/>
  <c r="CL152" i="28"/>
  <c r="BM152" i="28"/>
  <c r="AG152" i="28"/>
  <c r="DH152" i="28"/>
  <c r="CK152" i="28"/>
  <c r="BF152" i="28"/>
  <c r="Z152" i="28"/>
  <c r="DJ152" i="28"/>
  <c r="CR152" i="28"/>
  <c r="BN152" i="28"/>
  <c r="AH152" i="28"/>
  <c r="DB152" i="28"/>
  <c r="CJ152" i="28"/>
  <c r="BE152" i="28"/>
  <c r="Y152" i="28"/>
  <c r="DA152" i="28"/>
  <c r="CD152" i="28"/>
  <c r="AX152" i="28"/>
  <c r="R152" i="28"/>
  <c r="DR152" i="28"/>
  <c r="CZ152" i="28"/>
  <c r="CC152" i="28"/>
  <c r="AW152" i="28"/>
  <c r="Q152" i="28"/>
  <c r="DQ152" i="28"/>
  <c r="CT152" i="28"/>
  <c r="BV152" i="28"/>
  <c r="AP152" i="28"/>
  <c r="J152" i="28"/>
  <c r="B135" i="28"/>
  <c r="B127" i="28"/>
  <c r="B126" i="28"/>
  <c r="B133" i="28"/>
  <c r="B125" i="28"/>
  <c r="B117" i="28"/>
  <c r="B109" i="28"/>
  <c r="B101" i="28"/>
  <c r="B93" i="28"/>
  <c r="B85" i="28"/>
  <c r="B77" i="28"/>
  <c r="B69" i="28"/>
  <c r="B61" i="28"/>
  <c r="B53" i="28"/>
  <c r="B45" i="28"/>
  <c r="B37" i="28"/>
  <c r="B29" i="28"/>
  <c r="B21" i="28"/>
  <c r="B134" i="28"/>
  <c r="B118" i="28"/>
  <c r="B132" i="28"/>
  <c r="B124" i="28"/>
  <c r="B116" i="28"/>
  <c r="B108" i="28"/>
  <c r="B100" i="28"/>
  <c r="B92" i="28"/>
  <c r="B84" i="28"/>
  <c r="B76" i="28"/>
  <c r="B68" i="28"/>
  <c r="B60" i="28"/>
  <c r="B52" i="28"/>
  <c r="B44" i="28"/>
  <c r="B36" i="28"/>
  <c r="B28" i="28"/>
  <c r="CB152" i="28"/>
  <c r="BT152" i="28"/>
  <c r="BL152" i="28"/>
  <c r="BD152" i="28"/>
  <c r="AV152" i="28"/>
  <c r="AN152" i="28"/>
  <c r="AF152" i="28"/>
  <c r="X152" i="28"/>
  <c r="P152" i="28"/>
  <c r="H152" i="28"/>
  <c r="DO152" i="28"/>
  <c r="DG152" i="28"/>
  <c r="CY152" i="28"/>
  <c r="CQ152" i="28"/>
  <c r="CI152" i="28"/>
  <c r="CA152" i="28"/>
  <c r="BS152" i="28"/>
  <c r="BK152" i="28"/>
  <c r="BC152" i="28"/>
  <c r="AU152" i="28"/>
  <c r="AM152" i="28"/>
  <c r="AE152" i="28"/>
  <c r="W152" i="28"/>
  <c r="O152" i="28"/>
  <c r="G152" i="28"/>
  <c r="DN152" i="28"/>
  <c r="DF152" i="28"/>
  <c r="CX152" i="28"/>
  <c r="CP152" i="28"/>
  <c r="CH152" i="28"/>
  <c r="BZ152" i="28"/>
  <c r="BR152" i="28"/>
  <c r="BJ152" i="28"/>
  <c r="BB152" i="28"/>
  <c r="AT152" i="28"/>
  <c r="AL152" i="28"/>
  <c r="AD152" i="28"/>
  <c r="V152" i="28"/>
  <c r="N152" i="28"/>
  <c r="F152" i="28"/>
  <c r="DM152" i="28"/>
  <c r="DE152" i="28"/>
  <c r="CW152" i="28"/>
  <c r="CO152" i="28"/>
  <c r="CG152" i="28"/>
  <c r="BY152" i="28"/>
  <c r="BQ152" i="28"/>
  <c r="BI152" i="28"/>
  <c r="BA152" i="28"/>
  <c r="AS152" i="28"/>
  <c r="AK152" i="28"/>
  <c r="AC152" i="28"/>
  <c r="U152" i="28"/>
  <c r="M152" i="28"/>
  <c r="E152" i="28"/>
  <c r="DL152" i="28"/>
  <c r="DD152" i="28"/>
  <c r="CV152" i="28"/>
  <c r="CN152" i="28"/>
  <c r="CF152" i="28"/>
  <c r="BX152" i="28"/>
  <c r="BP152" i="28"/>
  <c r="BH152" i="28"/>
  <c r="AZ152" i="28"/>
  <c r="AR152" i="28"/>
  <c r="AJ152" i="28"/>
  <c r="AB152" i="28"/>
  <c r="T152" i="28"/>
  <c r="L152" i="28"/>
  <c r="D152" i="28"/>
  <c r="DK152" i="28"/>
  <c r="DC152" i="28"/>
  <c r="CU152" i="28"/>
  <c r="CM152" i="28"/>
  <c r="CE152" i="28"/>
  <c r="BW152" i="28"/>
  <c r="BO152" i="28"/>
  <c r="BG152" i="28"/>
  <c r="AY152" i="28"/>
  <c r="AQ152" i="28"/>
  <c r="AI152" i="28"/>
  <c r="AA152" i="28"/>
  <c r="S152" i="28"/>
  <c r="K152" i="28"/>
  <c r="DQ146" i="28"/>
  <c r="DI146" i="28"/>
  <c r="DA146" i="28"/>
  <c r="CS146" i="28"/>
  <c r="CK146" i="28"/>
  <c r="CC146" i="28"/>
  <c r="BU146" i="28"/>
  <c r="BM146" i="28"/>
  <c r="BE146" i="28"/>
  <c r="AW146" i="28"/>
  <c r="AO146" i="28"/>
  <c r="AG146" i="28"/>
  <c r="Y146" i="28"/>
  <c r="Q146" i="28"/>
  <c r="I146" i="28"/>
  <c r="DH146" i="28"/>
  <c r="CR146" i="28"/>
  <c r="CB146" i="28"/>
  <c r="BL146" i="28"/>
  <c r="AV146" i="28"/>
  <c r="AF146" i="28"/>
  <c r="P146" i="28"/>
  <c r="DG146" i="28"/>
  <c r="CQ146" i="28"/>
  <c r="CA146" i="28"/>
  <c r="BK146" i="28"/>
  <c r="AU146" i="28"/>
  <c r="AE146" i="28"/>
  <c r="O146" i="28"/>
  <c r="DF146" i="28"/>
  <c r="CP146" i="28"/>
  <c r="BZ146" i="28"/>
  <c r="BJ146" i="28"/>
  <c r="AT146" i="28"/>
  <c r="AD146" i="28"/>
  <c r="N146" i="28"/>
  <c r="DE146" i="28"/>
  <c r="CO146" i="28"/>
  <c r="BY146" i="28"/>
  <c r="BI146" i="28"/>
  <c r="AS146" i="28"/>
  <c r="AC146" i="28"/>
  <c r="M146" i="28"/>
  <c r="DL146" i="28"/>
  <c r="CV146" i="28"/>
  <c r="CF146" i="28"/>
  <c r="BP146" i="28"/>
  <c r="AZ146" i="28"/>
  <c r="AJ146" i="28"/>
  <c r="AB146" i="28"/>
  <c r="L146" i="28"/>
  <c r="DK146" i="28"/>
  <c r="DC146" i="28"/>
  <c r="CU146" i="28"/>
  <c r="CM146" i="28"/>
  <c r="CE146" i="28"/>
  <c r="BW146" i="28"/>
  <c r="BO146" i="28"/>
  <c r="BG146" i="28"/>
  <c r="AY146" i="28"/>
  <c r="AQ146" i="28"/>
  <c r="AI146" i="28"/>
  <c r="AA146" i="28"/>
  <c r="S146" i="28"/>
  <c r="K146" i="28"/>
  <c r="C146" i="28"/>
  <c r="DP146" i="28"/>
  <c r="CZ146" i="28"/>
  <c r="CJ146" i="28"/>
  <c r="BT146" i="28"/>
  <c r="BD146" i="28"/>
  <c r="AN146" i="28"/>
  <c r="X146" i="28"/>
  <c r="H146" i="28"/>
  <c r="DO146" i="28"/>
  <c r="CY146" i="28"/>
  <c r="CI146" i="28"/>
  <c r="BS146" i="28"/>
  <c r="BC146" i="28"/>
  <c r="AM146" i="28"/>
  <c r="W146" i="28"/>
  <c r="G146" i="28"/>
  <c r="DN146" i="28"/>
  <c r="CX146" i="28"/>
  <c r="CH146" i="28"/>
  <c r="BR146" i="28"/>
  <c r="BB146" i="28"/>
  <c r="AL146" i="28"/>
  <c r="V146" i="28"/>
  <c r="F146" i="28"/>
  <c r="DM146" i="28"/>
  <c r="CW146" i="28"/>
  <c r="CG146" i="28"/>
  <c r="BQ146" i="28"/>
  <c r="BA146" i="28"/>
  <c r="AK146" i="28"/>
  <c r="U146" i="28"/>
  <c r="E146" i="28"/>
  <c r="DD146" i="28"/>
  <c r="CN146" i="28"/>
  <c r="BX146" i="28"/>
  <c r="BH146" i="28"/>
  <c r="AR146" i="28"/>
  <c r="T146" i="28"/>
  <c r="D146" i="28"/>
  <c r="DR146" i="28"/>
  <c r="DJ146" i="28"/>
  <c r="DB146" i="28"/>
  <c r="CT146" i="28"/>
  <c r="CL146" i="28"/>
  <c r="CD146" i="28"/>
  <c r="BV146" i="28"/>
  <c r="BN146" i="28"/>
  <c r="BF146" i="28"/>
  <c r="AX146" i="28"/>
  <c r="AP146" i="28"/>
  <c r="AH146" i="28"/>
  <c r="Z146" i="28"/>
  <c r="R146" i="28"/>
  <c r="B521" i="28"/>
  <c r="B418" i="28"/>
  <c r="B426" i="28"/>
  <c r="B434" i="28"/>
  <c r="B442" i="28"/>
  <c r="B450" i="28"/>
  <c r="B458" i="28"/>
  <c r="B466" i="28"/>
  <c r="B474" i="28"/>
  <c r="B482" i="28"/>
  <c r="B490" i="28"/>
  <c r="B498" i="28"/>
  <c r="B506" i="28"/>
  <c r="B514" i="28"/>
  <c r="B522" i="28"/>
  <c r="B530" i="28"/>
  <c r="B419" i="28"/>
  <c r="B427" i="28"/>
  <c r="B435" i="28"/>
  <c r="B443" i="28"/>
  <c r="B451" i="28"/>
  <c r="B459" i="28"/>
  <c r="B467" i="28"/>
  <c r="B475" i="28"/>
  <c r="B483" i="28"/>
  <c r="B491" i="28"/>
  <c r="B499" i="28"/>
  <c r="B507" i="28"/>
  <c r="B515" i="28"/>
  <c r="B523" i="28"/>
  <c r="B531" i="28"/>
  <c r="B420" i="28"/>
  <c r="B428" i="28"/>
  <c r="B436" i="28"/>
  <c r="B444" i="28"/>
  <c r="B452" i="28"/>
  <c r="B460" i="28"/>
  <c r="B468" i="28"/>
  <c r="B476" i="28"/>
  <c r="B484" i="28"/>
  <c r="B492" i="28"/>
  <c r="B500" i="28"/>
  <c r="B508" i="28"/>
  <c r="B516" i="28"/>
  <c r="B524" i="28"/>
  <c r="B532" i="28"/>
  <c r="B421" i="28"/>
  <c r="B429" i="28"/>
  <c r="B437" i="28"/>
  <c r="B445" i="28"/>
  <c r="B453" i="28"/>
  <c r="B461" i="28"/>
  <c r="B469" i="28"/>
  <c r="B477" i="28"/>
  <c r="B485" i="28"/>
  <c r="B493" i="28"/>
  <c r="B501" i="28"/>
  <c r="B509" i="28"/>
  <c r="B517" i="28"/>
  <c r="B525" i="28"/>
  <c r="B533" i="28"/>
  <c r="B422" i="28"/>
  <c r="B430" i="28"/>
  <c r="B438" i="28"/>
  <c r="B446" i="28"/>
  <c r="B454" i="28"/>
  <c r="B462" i="28"/>
  <c r="B470" i="28"/>
  <c r="B478" i="28"/>
  <c r="B486" i="28"/>
  <c r="B494" i="28"/>
  <c r="B502" i="28"/>
  <c r="B510" i="28"/>
  <c r="B518" i="28"/>
  <c r="B526" i="28"/>
  <c r="B534" i="28"/>
  <c r="B423" i="28"/>
  <c r="B431" i="28"/>
  <c r="B439" i="28"/>
  <c r="B447" i="28"/>
  <c r="B455" i="28"/>
  <c r="B463" i="28"/>
  <c r="B471" i="28"/>
  <c r="B479" i="28"/>
  <c r="B487" i="28"/>
  <c r="B495" i="28"/>
  <c r="B424" i="28"/>
  <c r="B432" i="28"/>
  <c r="B440" i="28"/>
  <c r="B448" i="28"/>
  <c r="B456" i="28"/>
  <c r="B464" i="28"/>
  <c r="B472" i="28"/>
  <c r="B480" i="28"/>
  <c r="B488" i="28"/>
  <c r="B496" i="28"/>
  <c r="B504" i="28"/>
  <c r="B512" i="28"/>
  <c r="B520" i="28"/>
  <c r="B528" i="28"/>
  <c r="B536" i="28"/>
  <c r="B519" i="28"/>
  <c r="B473" i="28"/>
  <c r="B513" i="28"/>
  <c r="B465" i="28"/>
  <c r="B511" i="28"/>
  <c r="B457" i="28"/>
  <c r="B537" i="28"/>
  <c r="B505" i="28"/>
  <c r="B449" i="28"/>
  <c r="B535" i="28"/>
  <c r="B503" i="28"/>
  <c r="B441" i="28"/>
  <c r="B529" i="28"/>
  <c r="B497" i="28"/>
  <c r="B433" i="28"/>
  <c r="B527" i="28"/>
  <c r="B489" i="28"/>
  <c r="B425" i="28"/>
  <c r="F537" i="28" l="1"/>
  <c r="E537" i="28"/>
  <c r="D537" i="28"/>
  <c r="C537" i="28"/>
  <c r="F535" i="28"/>
  <c r="E535" i="28"/>
  <c r="D535" i="28"/>
  <c r="C535" i="28"/>
  <c r="F536" i="28"/>
  <c r="E536" i="28"/>
  <c r="D536" i="28"/>
  <c r="C536" i="28"/>
  <c r="D3" i="18" a="1"/>
  <c r="W3" i="18" s="1"/>
  <c r="D140" i="15" a="1"/>
  <c r="H140" i="15" s="1"/>
  <c r="C141" i="15" a="1"/>
  <c r="C150" i="15" s="1"/>
  <c r="D3" i="15" a="1"/>
  <c r="AA3" i="15" s="1"/>
  <c r="C4" i="15" a="1"/>
  <c r="C4" i="15" s="1"/>
  <c r="D3" i="37" a="1"/>
  <c r="D3" i="37" s="1"/>
  <c r="C4" i="37" a="1"/>
  <c r="C15" i="37" s="1"/>
  <c r="D3" i="25" a="1"/>
  <c r="D3" i="25" s="1"/>
  <c r="C4" i="25" a="1"/>
  <c r="C51" i="25" s="1"/>
  <c r="B163" i="28" a="1"/>
  <c r="B163" i="28" s="1"/>
  <c r="D163" i="28" s="1"/>
  <c r="D3" i="11" a="1"/>
  <c r="D3" i="11" s="1"/>
  <c r="C4" i="11" a="1"/>
  <c r="C9" i="11" s="1"/>
  <c r="C8" i="12" a="1"/>
  <c r="C8" i="12" s="1"/>
  <c r="D3" i="17" a="1"/>
  <c r="C4" i="17" a="1"/>
  <c r="C18" i="17" s="1"/>
  <c r="C4" i="5" a="1"/>
  <c r="C31" i="5" s="1"/>
  <c r="D3" i="5" a="1"/>
  <c r="G3" i="5" s="1"/>
  <c r="C8" i="1" a="1"/>
  <c r="C11" i="1" s="1"/>
  <c r="D3" i="18" l="1"/>
  <c r="DY9" i="11"/>
  <c r="DY9" i="61" s="1"/>
  <c r="DV9" i="11"/>
  <c r="DV9" i="61" s="1"/>
  <c r="DX9" i="11"/>
  <c r="DX9" i="61" s="1"/>
  <c r="H535" i="28"/>
  <c r="F408" i="28" s="1"/>
  <c r="N3" i="37"/>
  <c r="C6" i="37"/>
  <c r="C9" i="15"/>
  <c r="C44" i="37"/>
  <c r="C15" i="5"/>
  <c r="C83" i="25"/>
  <c r="C75" i="25"/>
  <c r="CI140" i="15"/>
  <c r="C103" i="15"/>
  <c r="C16" i="11"/>
  <c r="K3" i="25"/>
  <c r="C66" i="15"/>
  <c r="C15" i="11"/>
  <c r="C31" i="15"/>
  <c r="C96" i="17"/>
  <c r="C119" i="37"/>
  <c r="C32" i="37"/>
  <c r="CV3" i="37"/>
  <c r="C95" i="15"/>
  <c r="C53" i="15"/>
  <c r="C27" i="15"/>
  <c r="C13" i="17"/>
  <c r="DI3" i="11"/>
  <c r="DS3" i="25"/>
  <c r="C118" i="37"/>
  <c r="C30" i="37"/>
  <c r="BB3" i="37"/>
  <c r="C90" i="15"/>
  <c r="C51" i="15"/>
  <c r="C23" i="15"/>
  <c r="G536" i="28"/>
  <c r="E409" i="28" s="1"/>
  <c r="G537" i="28"/>
  <c r="E410" i="28" s="1"/>
  <c r="C98" i="15"/>
  <c r="C61" i="15"/>
  <c r="C30" i="15"/>
  <c r="C7" i="17"/>
  <c r="BD3" i="11"/>
  <c r="DK3" i="25"/>
  <c r="C77" i="37"/>
  <c r="C21" i="37"/>
  <c r="AS3" i="37"/>
  <c r="C86" i="15"/>
  <c r="C50" i="15"/>
  <c r="C21" i="15"/>
  <c r="DI140" i="15"/>
  <c r="H537" i="28"/>
  <c r="F410" i="28" s="1"/>
  <c r="C43" i="37"/>
  <c r="CE3" i="25"/>
  <c r="C72" i="37"/>
  <c r="C18" i="37"/>
  <c r="C74" i="15"/>
  <c r="C46" i="15"/>
  <c r="C17" i="15"/>
  <c r="BW3" i="25"/>
  <c r="C71" i="37"/>
  <c r="C10" i="37"/>
  <c r="M3" i="37"/>
  <c r="C70" i="15"/>
  <c r="C41" i="15"/>
  <c r="C13" i="15"/>
  <c r="BU140" i="15"/>
  <c r="C91" i="25"/>
  <c r="S3" i="25"/>
  <c r="C60" i="37"/>
  <c r="C8" i="37"/>
  <c r="C67" i="15"/>
  <c r="C35" i="15"/>
  <c r="C10" i="15"/>
  <c r="C97" i="11"/>
  <c r="C81" i="11"/>
  <c r="C67" i="25"/>
  <c r="C112" i="37"/>
  <c r="CI3" i="37"/>
  <c r="AR3" i="37"/>
  <c r="C54" i="17"/>
  <c r="C80" i="11"/>
  <c r="CA3" i="11"/>
  <c r="C19" i="25"/>
  <c r="C95" i="37"/>
  <c r="C59" i="37"/>
  <c r="C29" i="37"/>
  <c r="C5" i="37"/>
  <c r="CE3" i="37"/>
  <c r="AP3" i="37"/>
  <c r="C123" i="15"/>
  <c r="C87" i="15"/>
  <c r="C63" i="15"/>
  <c r="C45" i="15"/>
  <c r="C25" i="15"/>
  <c r="C7" i="15"/>
  <c r="AX140" i="15"/>
  <c r="C49" i="11"/>
  <c r="C18" i="25"/>
  <c r="C93" i="37"/>
  <c r="C56" i="37"/>
  <c r="AN140" i="15"/>
  <c r="BV3" i="37"/>
  <c r="AD3" i="37"/>
  <c r="C115" i="15"/>
  <c r="I3" i="5"/>
  <c r="C48" i="11"/>
  <c r="C11" i="25"/>
  <c r="C88" i="37"/>
  <c r="C47" i="37"/>
  <c r="C20" i="37"/>
  <c r="DL3" i="37"/>
  <c r="BS3" i="37"/>
  <c r="AC3" i="37"/>
  <c r="C110" i="15"/>
  <c r="C82" i="15"/>
  <c r="C59" i="15"/>
  <c r="C39" i="15"/>
  <c r="O140" i="15"/>
  <c r="CU3" i="37"/>
  <c r="H3" i="5"/>
  <c r="C47" i="11"/>
  <c r="C10" i="25"/>
  <c r="C78" i="37"/>
  <c r="C46" i="37"/>
  <c r="C19" i="37"/>
  <c r="DF3" i="37"/>
  <c r="BQ3" i="37"/>
  <c r="Z3" i="37"/>
  <c r="C107" i="15"/>
  <c r="C75" i="15"/>
  <c r="C55" i="15"/>
  <c r="C38" i="15"/>
  <c r="C18" i="15"/>
  <c r="C159" i="15"/>
  <c r="DT159" i="15" s="1"/>
  <c r="K140" i="15"/>
  <c r="C120" i="37"/>
  <c r="CW3" i="37"/>
  <c r="BG3" i="37"/>
  <c r="O3" i="37"/>
  <c r="C245" i="15"/>
  <c r="DT245" i="15" s="1"/>
  <c r="C205" i="15"/>
  <c r="DT205" i="15" s="1"/>
  <c r="C176" i="15"/>
  <c r="DT176" i="15" s="1"/>
  <c r="C157" i="15"/>
  <c r="DT157" i="15" s="1"/>
  <c r="DH140" i="15"/>
  <c r="BT140" i="15"/>
  <c r="C47" i="17"/>
  <c r="AD3" i="11"/>
  <c r="DC3" i="25"/>
  <c r="BG3" i="25"/>
  <c r="C243" i="15"/>
  <c r="DT243" i="15" s="1"/>
  <c r="C204" i="15"/>
  <c r="DT204" i="15" s="1"/>
  <c r="C175" i="15"/>
  <c r="DT175" i="15" s="1"/>
  <c r="C153" i="15"/>
  <c r="DG140" i="15"/>
  <c r="BO140" i="15"/>
  <c r="AG140" i="15"/>
  <c r="C29" i="17"/>
  <c r="C10" i="12"/>
  <c r="C17" i="11"/>
  <c r="DA3" i="25"/>
  <c r="AY3" i="25"/>
  <c r="CT3" i="37"/>
  <c r="BP3" i="37"/>
  <c r="AM3" i="37"/>
  <c r="L3" i="37"/>
  <c r="C102" i="15"/>
  <c r="C79" i="15"/>
  <c r="C62" i="15"/>
  <c r="C49" i="15"/>
  <c r="C34" i="15"/>
  <c r="C19" i="15"/>
  <c r="C6" i="15"/>
  <c r="C232" i="15"/>
  <c r="DT232" i="15" s="1"/>
  <c r="C203" i="15"/>
  <c r="DT203" i="15" s="1"/>
  <c r="C172" i="15"/>
  <c r="DT172" i="15" s="1"/>
  <c r="C148" i="15"/>
  <c r="DA140" i="15"/>
  <c r="BM140" i="15"/>
  <c r="AF140" i="15"/>
  <c r="C259" i="15"/>
  <c r="DT259" i="15" s="1"/>
  <c r="C215" i="15"/>
  <c r="DT215" i="15" s="1"/>
  <c r="C187" i="15"/>
  <c r="DT187" i="15" s="1"/>
  <c r="C48" i="17"/>
  <c r="CU3" i="25"/>
  <c r="AQ3" i="25"/>
  <c r="C231" i="15"/>
  <c r="DT231" i="15" s="1"/>
  <c r="C199" i="15"/>
  <c r="DT199" i="15" s="1"/>
  <c r="C169" i="15"/>
  <c r="DT169" i="15" s="1"/>
  <c r="C144" i="15"/>
  <c r="CM140" i="15"/>
  <c r="BC140" i="15"/>
  <c r="V140" i="15"/>
  <c r="C214" i="15"/>
  <c r="DT214" i="15" s="1"/>
  <c r="C185" i="15"/>
  <c r="DT185" i="15" s="1"/>
  <c r="C158" i="15"/>
  <c r="DT158" i="15" s="1"/>
  <c r="DI3" i="25"/>
  <c r="BO3" i="25"/>
  <c r="AI140" i="15"/>
  <c r="C26" i="17"/>
  <c r="CS3" i="25"/>
  <c r="AI3" i="25"/>
  <c r="DK3" i="37"/>
  <c r="CH3" i="37"/>
  <c r="BF3" i="37"/>
  <c r="C230" i="15"/>
  <c r="DT230" i="15" s="1"/>
  <c r="C190" i="15"/>
  <c r="DT190" i="15" s="1"/>
  <c r="C168" i="15"/>
  <c r="DT168" i="15" s="1"/>
  <c r="C142" i="15"/>
  <c r="CK140" i="15"/>
  <c r="BB140" i="15"/>
  <c r="S140" i="15"/>
  <c r="C248" i="15"/>
  <c r="DT248" i="15" s="1"/>
  <c r="C27" i="17"/>
  <c r="C14" i="17"/>
  <c r="CM3" i="25"/>
  <c r="AA3" i="25"/>
  <c r="C96" i="37"/>
  <c r="C61" i="37"/>
  <c r="C34" i="37"/>
  <c r="DG3" i="37"/>
  <c r="CF3" i="37"/>
  <c r="BC3" i="37"/>
  <c r="AA3" i="37"/>
  <c r="C118" i="15"/>
  <c r="C91" i="15"/>
  <c r="C71" i="15"/>
  <c r="C57" i="15"/>
  <c r="C42" i="15"/>
  <c r="C29" i="15"/>
  <c r="C14" i="15"/>
  <c r="C260" i="15"/>
  <c r="DT260" i="15" s="1"/>
  <c r="C217" i="15"/>
  <c r="DT217" i="15" s="1"/>
  <c r="C188" i="15"/>
  <c r="DT188" i="15" s="1"/>
  <c r="C160" i="15"/>
  <c r="DT160" i="15" s="1"/>
  <c r="C141" i="15"/>
  <c r="CJ140" i="15"/>
  <c r="AY140" i="15"/>
  <c r="R140" i="15"/>
  <c r="BO3" i="18"/>
  <c r="I3" i="17"/>
  <c r="E3" i="17"/>
  <c r="O3" i="17"/>
  <c r="AA3" i="17"/>
  <c r="AK3" i="17"/>
  <c r="AV3" i="17"/>
  <c r="BJ3" i="17"/>
  <c r="BZ3" i="17"/>
  <c r="CP3" i="17"/>
  <c r="DH3" i="17"/>
  <c r="F3" i="17"/>
  <c r="P3" i="17"/>
  <c r="AB3" i="17"/>
  <c r="AL3" i="17"/>
  <c r="AZ3" i="17"/>
  <c r="BK3" i="17"/>
  <c r="CA3" i="17"/>
  <c r="CQ3" i="17"/>
  <c r="DN3" i="17"/>
  <c r="G3" i="17"/>
  <c r="S3" i="17"/>
  <c r="AC3" i="17"/>
  <c r="AM3" i="17"/>
  <c r="BA3" i="17"/>
  <c r="BL3" i="17"/>
  <c r="CB3" i="17"/>
  <c r="CR3" i="17"/>
  <c r="DO3" i="17"/>
  <c r="J3" i="11"/>
  <c r="E3" i="11"/>
  <c r="O3" i="11"/>
  <c r="AC3" i="11"/>
  <c r="AN3" i="11"/>
  <c r="BC3" i="11"/>
  <c r="G3" i="11"/>
  <c r="U3" i="11"/>
  <c r="AG3" i="11"/>
  <c r="AV3" i="11"/>
  <c r="BM3" i="11"/>
  <c r="CC3" i="11"/>
  <c r="CZ3" i="11"/>
  <c r="L3" i="11"/>
  <c r="H3" i="11"/>
  <c r="V3" i="11"/>
  <c r="AK3" i="11"/>
  <c r="AW3" i="11"/>
  <c r="BR3" i="11"/>
  <c r="CI3" i="11"/>
  <c r="DA3" i="11"/>
  <c r="I3" i="11"/>
  <c r="W3" i="11"/>
  <c r="AL3" i="11"/>
  <c r="BB3" i="11"/>
  <c r="BS3" i="11"/>
  <c r="CJ3" i="11"/>
  <c r="DG3" i="11"/>
  <c r="DF3" i="18"/>
  <c r="BM3" i="18"/>
  <c r="CY3" i="17"/>
  <c r="BT3" i="17"/>
  <c r="BB3" i="17"/>
  <c r="AF3" i="17"/>
  <c r="N3" i="17"/>
  <c r="D3" i="5"/>
  <c r="Q3" i="5"/>
  <c r="X3" i="5"/>
  <c r="Y3" i="5"/>
  <c r="C88" i="17"/>
  <c r="C39" i="17"/>
  <c r="C24" i="17"/>
  <c r="C6" i="17"/>
  <c r="CX3" i="17"/>
  <c r="BS3" i="17"/>
  <c r="AU3" i="17"/>
  <c r="AE3" i="17"/>
  <c r="M3" i="17"/>
  <c r="C73" i="11"/>
  <c r="C33" i="11"/>
  <c r="C14" i="11"/>
  <c r="CS3" i="11"/>
  <c r="BT3" i="11"/>
  <c r="AS3" i="11"/>
  <c r="Q3" i="11"/>
  <c r="BT3" i="15"/>
  <c r="DD3" i="18"/>
  <c r="AS3" i="18"/>
  <c r="AW3" i="5"/>
  <c r="C80" i="17"/>
  <c r="C38" i="17"/>
  <c r="C23" i="17"/>
  <c r="C5" i="17"/>
  <c r="CO3" i="17"/>
  <c r="BR3" i="17"/>
  <c r="AT3" i="17"/>
  <c r="AD3" i="17"/>
  <c r="L3" i="17"/>
  <c r="C113" i="11"/>
  <c r="C72" i="11"/>
  <c r="C32" i="11"/>
  <c r="CR3" i="11"/>
  <c r="BL3" i="11"/>
  <c r="AO3" i="11"/>
  <c r="P3" i="11"/>
  <c r="BL3" i="15"/>
  <c r="CK3" i="18"/>
  <c r="AR3" i="18"/>
  <c r="DF3" i="17"/>
  <c r="CG3" i="17"/>
  <c r="BD3" i="17"/>
  <c r="AJ3" i="17"/>
  <c r="U3" i="17"/>
  <c r="CY3" i="11"/>
  <c r="BU3" i="11"/>
  <c r="AT3" i="11"/>
  <c r="X3" i="11"/>
  <c r="DE3" i="18"/>
  <c r="C4" i="11"/>
  <c r="C6" i="11"/>
  <c r="C22" i="11"/>
  <c r="C39" i="11"/>
  <c r="C57" i="11"/>
  <c r="C88" i="11"/>
  <c r="C120" i="11"/>
  <c r="C7" i="11"/>
  <c r="C23" i="11"/>
  <c r="C40" i="11"/>
  <c r="C63" i="11"/>
  <c r="C89" i="11"/>
  <c r="C121" i="11"/>
  <c r="C8" i="11"/>
  <c r="C24" i="11"/>
  <c r="C41" i="11"/>
  <c r="C64" i="11"/>
  <c r="C96" i="11"/>
  <c r="CQ3" i="11"/>
  <c r="BK3" i="11"/>
  <c r="AM3" i="11"/>
  <c r="N3" i="11"/>
  <c r="AD3" i="15"/>
  <c r="CI3" i="18"/>
  <c r="Y3" i="18"/>
  <c r="C11" i="5"/>
  <c r="C6" i="5"/>
  <c r="C32" i="5"/>
  <c r="C7" i="5"/>
  <c r="C40" i="5"/>
  <c r="C8" i="5"/>
  <c r="C48" i="5"/>
  <c r="CZ3" i="17"/>
  <c r="BY3" i="17"/>
  <c r="BC3" i="17"/>
  <c r="AI3" i="17"/>
  <c r="T3" i="17"/>
  <c r="DH3" i="11"/>
  <c r="BZ3" i="11"/>
  <c r="AU3" i="11"/>
  <c r="Y3" i="11"/>
  <c r="CJ3" i="15"/>
  <c r="AT3" i="18"/>
  <c r="C8" i="1"/>
  <c r="C12" i="1"/>
  <c r="C20" i="1"/>
  <c r="AO3" i="5"/>
  <c r="C24" i="5"/>
  <c r="C72" i="17"/>
  <c r="C37" i="17"/>
  <c r="AS3" i="17"/>
  <c r="AG3" i="5"/>
  <c r="DP3" i="17"/>
  <c r="W3" i="17"/>
  <c r="C105" i="11"/>
  <c r="C56" i="11"/>
  <c r="DQ3" i="11"/>
  <c r="CK3" i="11"/>
  <c r="BJ3" i="11"/>
  <c r="AF3" i="11"/>
  <c r="M3" i="11"/>
  <c r="CH3" i="18"/>
  <c r="D3" i="15"/>
  <c r="E3" i="15"/>
  <c r="S3" i="15"/>
  <c r="AI3" i="15"/>
  <c r="CB3" i="15"/>
  <c r="G3" i="15"/>
  <c r="W3" i="15"/>
  <c r="AN3" i="15"/>
  <c r="H3" i="15"/>
  <c r="X3" i="15"/>
  <c r="AU3" i="15"/>
  <c r="F3" i="15"/>
  <c r="AE3" i="15"/>
  <c r="K3" i="15"/>
  <c r="AF3" i="15"/>
  <c r="N3" i="15"/>
  <c r="AM3" i="15"/>
  <c r="O3" i="15"/>
  <c r="AV3" i="15"/>
  <c r="P3" i="15"/>
  <c r="BD3" i="15"/>
  <c r="H3" i="18"/>
  <c r="E3" i="18"/>
  <c r="O3" i="18"/>
  <c r="AA3" i="18"/>
  <c r="AK3" i="18"/>
  <c r="AU3" i="18"/>
  <c r="BG3" i="18"/>
  <c r="BQ3" i="18"/>
  <c r="CA3" i="18"/>
  <c r="CM3" i="18"/>
  <c r="CW3" i="18"/>
  <c r="DG3" i="18"/>
  <c r="DS3" i="18"/>
  <c r="F3" i="18"/>
  <c r="Q3" i="18"/>
  <c r="AB3" i="18"/>
  <c r="AL3" i="18"/>
  <c r="AW3" i="18"/>
  <c r="BH3" i="18"/>
  <c r="BR3" i="18"/>
  <c r="CC3" i="18"/>
  <c r="CN3" i="18"/>
  <c r="CX3" i="18"/>
  <c r="DI3" i="18"/>
  <c r="G3" i="18"/>
  <c r="S3" i="18"/>
  <c r="AC3" i="18"/>
  <c r="AM3" i="18"/>
  <c r="AY3" i="18"/>
  <c r="BI3" i="18"/>
  <c r="BS3" i="18"/>
  <c r="CE3" i="18"/>
  <c r="CO3" i="18"/>
  <c r="CY3" i="18"/>
  <c r="DK3" i="18"/>
  <c r="I3" i="18"/>
  <c r="T3" i="18"/>
  <c r="AD3" i="18"/>
  <c r="AO3" i="18"/>
  <c r="AZ3" i="18"/>
  <c r="BJ3" i="18"/>
  <c r="BU3" i="18"/>
  <c r="CF3" i="18"/>
  <c r="CP3" i="18"/>
  <c r="DA3" i="18"/>
  <c r="DL3" i="18"/>
  <c r="K3" i="18"/>
  <c r="AE3" i="18"/>
  <c r="BA3" i="18"/>
  <c r="BW3" i="18"/>
  <c r="CQ3" i="18"/>
  <c r="DM3" i="18"/>
  <c r="L3" i="18"/>
  <c r="AG3" i="18"/>
  <c r="BB3" i="18"/>
  <c r="BX3" i="18"/>
  <c r="CS3" i="18"/>
  <c r="DN3" i="18"/>
  <c r="U3" i="18"/>
  <c r="AQ3" i="18"/>
  <c r="BK3" i="18"/>
  <c r="CG3" i="18"/>
  <c r="DC3" i="18"/>
  <c r="M3" i="18"/>
  <c r="AI3" i="18"/>
  <c r="BC3" i="18"/>
  <c r="BY3" i="18"/>
  <c r="CU3" i="18"/>
  <c r="DO3" i="18"/>
  <c r="N3" i="18"/>
  <c r="AJ3" i="18"/>
  <c r="BE3" i="18"/>
  <c r="BZ3" i="18"/>
  <c r="CV3" i="18"/>
  <c r="DQ3" i="18"/>
  <c r="C4" i="17"/>
  <c r="C8" i="17"/>
  <c r="C19" i="17"/>
  <c r="C30" i="17"/>
  <c r="C40" i="17"/>
  <c r="C63" i="17"/>
  <c r="C10" i="17"/>
  <c r="C21" i="17"/>
  <c r="C31" i="17"/>
  <c r="C43" i="17"/>
  <c r="C64" i="17"/>
  <c r="C11" i="17"/>
  <c r="C22" i="17"/>
  <c r="C32" i="17"/>
  <c r="C46" i="17"/>
  <c r="C71" i="17"/>
  <c r="CJ3" i="17"/>
  <c r="BQ3" i="17"/>
  <c r="X3" i="17"/>
  <c r="K3" i="17"/>
  <c r="C112" i="11"/>
  <c r="C65" i="11"/>
  <c r="C31" i="11"/>
  <c r="C23" i="5"/>
  <c r="C56" i="17"/>
  <c r="C35" i="17"/>
  <c r="C16" i="17"/>
  <c r="CI3" i="17"/>
  <c r="BI3" i="17"/>
  <c r="AR3" i="17"/>
  <c r="H3" i="17"/>
  <c r="C30" i="11"/>
  <c r="P3" i="5"/>
  <c r="C16" i="5"/>
  <c r="C55" i="17"/>
  <c r="C34" i="17"/>
  <c r="C15" i="17"/>
  <c r="DG3" i="17"/>
  <c r="CH3" i="17"/>
  <c r="BH3" i="17"/>
  <c r="AN3" i="17"/>
  <c r="V3" i="17"/>
  <c r="D3" i="17"/>
  <c r="C104" i="11"/>
  <c r="C55" i="11"/>
  <c r="C25" i="11"/>
  <c r="DP3" i="11"/>
  <c r="CB3" i="11"/>
  <c r="BE3" i="11"/>
  <c r="AE3" i="11"/>
  <c r="F3" i="11"/>
  <c r="V3" i="15"/>
  <c r="BP3" i="18"/>
  <c r="V3" i="18"/>
  <c r="C9" i="37"/>
  <c r="C4" i="37"/>
  <c r="C13" i="37"/>
  <c r="C22" i="37"/>
  <c r="C31" i="37"/>
  <c r="C40" i="37"/>
  <c r="C52" i="37"/>
  <c r="C62" i="37"/>
  <c r="C76" i="37"/>
  <c r="C87" i="37"/>
  <c r="C103" i="37"/>
  <c r="C7" i="37"/>
  <c r="C16" i="37"/>
  <c r="C26" i="37"/>
  <c r="C35" i="37"/>
  <c r="C45" i="37"/>
  <c r="C55" i="37"/>
  <c r="C68" i="37"/>
  <c r="C79" i="37"/>
  <c r="C94" i="37"/>
  <c r="C111" i="37"/>
  <c r="DE3" i="37"/>
  <c r="CP3" i="37"/>
  <c r="CA3" i="37"/>
  <c r="BO3" i="37"/>
  <c r="AZ3" i="37"/>
  <c r="AK3" i="37"/>
  <c r="W3" i="37"/>
  <c r="J3" i="37"/>
  <c r="C257" i="15"/>
  <c r="DT257" i="15" s="1"/>
  <c r="C241" i="15"/>
  <c r="DT241" i="15" s="1"/>
  <c r="C227" i="15"/>
  <c r="DT227" i="15" s="1"/>
  <c r="C213" i="15"/>
  <c r="DT213" i="15" s="1"/>
  <c r="C197" i="15"/>
  <c r="DT197" i="15" s="1"/>
  <c r="C184" i="15"/>
  <c r="DT184" i="15" s="1"/>
  <c r="C122" i="25"/>
  <c r="C104" i="37"/>
  <c r="C85" i="37"/>
  <c r="C69" i="37"/>
  <c r="C53" i="37"/>
  <c r="C38" i="37"/>
  <c r="C27" i="37"/>
  <c r="C14" i="37"/>
  <c r="DS3" i="37"/>
  <c r="DD3" i="37"/>
  <c r="CO3" i="37"/>
  <c r="BZ3" i="37"/>
  <c r="BN3" i="37"/>
  <c r="AY3" i="37"/>
  <c r="AJ3" i="37"/>
  <c r="V3" i="37"/>
  <c r="G3" i="37"/>
  <c r="C254" i="15"/>
  <c r="DT254" i="15" s="1"/>
  <c r="C240" i="15"/>
  <c r="DT240" i="15" s="1"/>
  <c r="C224" i="15"/>
  <c r="DT224" i="15" s="1"/>
  <c r="C212" i="15"/>
  <c r="DT212" i="15" s="1"/>
  <c r="C196" i="15"/>
  <c r="DT196" i="15" s="1"/>
  <c r="C181" i="15"/>
  <c r="DT181" i="15" s="1"/>
  <c r="C167" i="15"/>
  <c r="DT167" i="15" s="1"/>
  <c r="C151" i="15"/>
  <c r="DS140" i="15"/>
  <c r="CU140" i="15"/>
  <c r="CB140" i="15"/>
  <c r="BK140" i="15"/>
  <c r="AQ140" i="15"/>
  <c r="AD140" i="15"/>
  <c r="J140" i="15"/>
  <c r="C4" i="25"/>
  <c r="C35" i="25"/>
  <c r="C99" i="25"/>
  <c r="C110" i="37"/>
  <c r="C86" i="37"/>
  <c r="C70" i="37"/>
  <c r="C54" i="37"/>
  <c r="C39" i="37"/>
  <c r="C28" i="37"/>
  <c r="C115" i="25"/>
  <c r="C43" i="25"/>
  <c r="C102" i="37"/>
  <c r="C84" i="37"/>
  <c r="C64" i="37"/>
  <c r="C51" i="37"/>
  <c r="C37" i="37"/>
  <c r="C24" i="37"/>
  <c r="C12" i="37"/>
  <c r="DO3" i="37"/>
  <c r="DB3" i="37"/>
  <c r="CM3" i="37"/>
  <c r="BY3" i="37"/>
  <c r="BJ3" i="37"/>
  <c r="AU3" i="37"/>
  <c r="AI3" i="37"/>
  <c r="T3" i="37"/>
  <c r="E3" i="37"/>
  <c r="C252" i="15"/>
  <c r="DT252" i="15" s="1"/>
  <c r="C239" i="15"/>
  <c r="DT239" i="15" s="1"/>
  <c r="C223" i="15"/>
  <c r="DT223" i="15" s="1"/>
  <c r="C208" i="15"/>
  <c r="DT208" i="15" s="1"/>
  <c r="C195" i="15"/>
  <c r="DT195" i="15" s="1"/>
  <c r="C179" i="15"/>
  <c r="DT179" i="15" s="1"/>
  <c r="C166" i="15"/>
  <c r="DT166" i="15" s="1"/>
  <c r="DP140" i="15"/>
  <c r="CT140" i="15"/>
  <c r="BW140" i="15"/>
  <c r="BJ140" i="15"/>
  <c r="AP140" i="15"/>
  <c r="Y140" i="15"/>
  <c r="I140" i="15"/>
  <c r="C123" i="25"/>
  <c r="C59" i="25"/>
  <c r="C146" i="15"/>
  <c r="C143" i="15"/>
  <c r="C152" i="15"/>
  <c r="C161" i="15"/>
  <c r="DT161" i="15" s="1"/>
  <c r="C171" i="15"/>
  <c r="DT171" i="15" s="1"/>
  <c r="C180" i="15"/>
  <c r="DT180" i="15" s="1"/>
  <c r="C189" i="15"/>
  <c r="DT189" i="15" s="1"/>
  <c r="C198" i="15"/>
  <c r="DT198" i="15" s="1"/>
  <c r="C207" i="15"/>
  <c r="DT207" i="15" s="1"/>
  <c r="C216" i="15"/>
  <c r="DT216" i="15" s="1"/>
  <c r="C225" i="15"/>
  <c r="DT225" i="15" s="1"/>
  <c r="C235" i="15"/>
  <c r="DT235" i="15" s="1"/>
  <c r="C244" i="15"/>
  <c r="DT244" i="15" s="1"/>
  <c r="C253" i="15"/>
  <c r="DT253" i="15" s="1"/>
  <c r="C145" i="15"/>
  <c r="C155" i="15"/>
  <c r="DT155" i="15" s="1"/>
  <c r="C164" i="15"/>
  <c r="DT164" i="15" s="1"/>
  <c r="C173" i="15"/>
  <c r="DT173" i="15" s="1"/>
  <c r="C182" i="15"/>
  <c r="DT182" i="15" s="1"/>
  <c r="C191" i="15"/>
  <c r="DT191" i="15" s="1"/>
  <c r="C200" i="15"/>
  <c r="DT200" i="15" s="1"/>
  <c r="C209" i="15"/>
  <c r="DT209" i="15" s="1"/>
  <c r="C219" i="15"/>
  <c r="DT219" i="15" s="1"/>
  <c r="C228" i="15"/>
  <c r="DT228" i="15" s="1"/>
  <c r="C237" i="15"/>
  <c r="DT237" i="15" s="1"/>
  <c r="C246" i="15"/>
  <c r="DT246" i="15" s="1"/>
  <c r="C255" i="15"/>
  <c r="DT255" i="15" s="1"/>
  <c r="C147" i="15"/>
  <c r="C156" i="15"/>
  <c r="DT156" i="15" s="1"/>
  <c r="C165" i="15"/>
  <c r="DT165" i="15" s="1"/>
  <c r="C174" i="15"/>
  <c r="DT174" i="15" s="1"/>
  <c r="C183" i="15"/>
  <c r="DT183" i="15" s="1"/>
  <c r="C192" i="15"/>
  <c r="DT192" i="15" s="1"/>
  <c r="C201" i="15"/>
  <c r="DT201" i="15" s="1"/>
  <c r="C211" i="15"/>
  <c r="DT211" i="15" s="1"/>
  <c r="C220" i="15"/>
  <c r="DT220" i="15" s="1"/>
  <c r="C229" i="15"/>
  <c r="DT229" i="15" s="1"/>
  <c r="C238" i="15"/>
  <c r="DT238" i="15" s="1"/>
  <c r="C247" i="15"/>
  <c r="DT247" i="15" s="1"/>
  <c r="C256" i="15"/>
  <c r="DT256" i="15" s="1"/>
  <c r="CY140" i="15"/>
  <c r="CE140" i="15"/>
  <c r="BL140" i="15"/>
  <c r="AU140" i="15"/>
  <c r="AE140" i="15"/>
  <c r="C107" i="25"/>
  <c r="C27" i="25"/>
  <c r="C101" i="37"/>
  <c r="C80" i="37"/>
  <c r="C63" i="37"/>
  <c r="C48" i="37"/>
  <c r="C36" i="37"/>
  <c r="C23" i="37"/>
  <c r="C11" i="37"/>
  <c r="DN3" i="37"/>
  <c r="CY3" i="37"/>
  <c r="CL3" i="37"/>
  <c r="BX3" i="37"/>
  <c r="BI3" i="37"/>
  <c r="AT3" i="37"/>
  <c r="AH3" i="37"/>
  <c r="S3" i="37"/>
  <c r="C251" i="15"/>
  <c r="DT251" i="15" s="1"/>
  <c r="C236" i="15"/>
  <c r="DT236" i="15" s="1"/>
  <c r="C222" i="15"/>
  <c r="DT222" i="15" s="1"/>
  <c r="C206" i="15"/>
  <c r="DT206" i="15" s="1"/>
  <c r="C193" i="15"/>
  <c r="DT193" i="15" s="1"/>
  <c r="C177" i="15"/>
  <c r="DT177" i="15" s="1"/>
  <c r="C163" i="15"/>
  <c r="DT163" i="15" s="1"/>
  <c r="C149" i="15"/>
  <c r="DJ140" i="15"/>
  <c r="CS140" i="15"/>
  <c r="BV140" i="15"/>
  <c r="BE140" i="15"/>
  <c r="AO140" i="15"/>
  <c r="W140" i="15"/>
  <c r="H3" i="37"/>
  <c r="F3" i="37"/>
  <c r="R3" i="37"/>
  <c r="AB3" i="37"/>
  <c r="AL3" i="37"/>
  <c r="AX3" i="37"/>
  <c r="BH3" i="37"/>
  <c r="BR3" i="37"/>
  <c r="CD3" i="37"/>
  <c r="CN3" i="37"/>
  <c r="CX3" i="37"/>
  <c r="DJ3" i="37"/>
  <c r="K3" i="37"/>
  <c r="U3" i="37"/>
  <c r="AE3" i="37"/>
  <c r="AQ3" i="37"/>
  <c r="BA3" i="37"/>
  <c r="BK3" i="37"/>
  <c r="BW3" i="37"/>
  <c r="CG3" i="37"/>
  <c r="CQ3" i="37"/>
  <c r="DC3" i="37"/>
  <c r="DM3" i="37"/>
  <c r="C249" i="15"/>
  <c r="DT249" i="15" s="1"/>
  <c r="C233" i="15"/>
  <c r="DT233" i="15" s="1"/>
  <c r="C221" i="15"/>
  <c r="DT221" i="15" s="1"/>
  <c r="D140" i="15"/>
  <c r="N140" i="15"/>
  <c r="X140" i="15"/>
  <c r="AH140" i="15"/>
  <c r="AT140" i="15"/>
  <c r="BD140" i="15"/>
  <c r="BN140" i="15"/>
  <c r="CA140" i="15"/>
  <c r="CL140" i="15"/>
  <c r="CZ140" i="15"/>
  <c r="DK140" i="15"/>
  <c r="F140" i="15"/>
  <c r="P140" i="15"/>
  <c r="Z140" i="15"/>
  <c r="AL140" i="15"/>
  <c r="AV140" i="15"/>
  <c r="BF140" i="15"/>
  <c r="BR140" i="15"/>
  <c r="CC140" i="15"/>
  <c r="CQ140" i="15"/>
  <c r="DB140" i="15"/>
  <c r="DQ140" i="15"/>
  <c r="G140" i="15"/>
  <c r="Q140" i="15"/>
  <c r="AA140" i="15"/>
  <c r="AM140" i="15"/>
  <c r="AW140" i="15"/>
  <c r="BG140" i="15"/>
  <c r="BS140" i="15"/>
  <c r="CD140" i="15"/>
  <c r="CR140" i="15"/>
  <c r="DC140" i="15"/>
  <c r="DR140" i="15"/>
  <c r="DQ3" i="25"/>
  <c r="CK3" i="25"/>
  <c r="C119" i="15"/>
  <c r="C99" i="15"/>
  <c r="C83" i="15"/>
  <c r="C69" i="15"/>
  <c r="C58" i="15"/>
  <c r="C47" i="15"/>
  <c r="C37" i="15"/>
  <c r="C26" i="15"/>
  <c r="C15" i="15"/>
  <c r="C5" i="15"/>
  <c r="H536" i="28"/>
  <c r="F409" i="28" s="1"/>
  <c r="C111" i="15"/>
  <c r="C94" i="15"/>
  <c r="C78" i="15"/>
  <c r="C65" i="15"/>
  <c r="C54" i="15"/>
  <c r="C43" i="15"/>
  <c r="C33" i="15"/>
  <c r="C22" i="15"/>
  <c r="C11" i="15"/>
  <c r="G535" i="28"/>
  <c r="E408" i="28" s="1"/>
  <c r="F466" i="28"/>
  <c r="C466" i="28"/>
  <c r="E466" i="28"/>
  <c r="D466" i="28"/>
  <c r="F476" i="28"/>
  <c r="E476" i="28"/>
  <c r="D476" i="28"/>
  <c r="C476" i="28"/>
  <c r="D534" i="28"/>
  <c r="E534" i="28"/>
  <c r="C534" i="28"/>
  <c r="F534" i="28"/>
  <c r="F474" i="28"/>
  <c r="E474" i="28"/>
  <c r="D474" i="28"/>
  <c r="C474" i="28"/>
  <c r="D479" i="28"/>
  <c r="C479" i="28"/>
  <c r="F479" i="28"/>
  <c r="E479" i="28"/>
  <c r="D520" i="28"/>
  <c r="E520" i="28"/>
  <c r="F520" i="28"/>
  <c r="C520" i="28"/>
  <c r="F475" i="28"/>
  <c r="E475" i="28"/>
  <c r="D475" i="28"/>
  <c r="C475" i="28"/>
  <c r="F484" i="28"/>
  <c r="E484" i="28"/>
  <c r="D484" i="28"/>
  <c r="C484" i="28"/>
  <c r="F493" i="28"/>
  <c r="E493" i="28"/>
  <c r="C493" i="28"/>
  <c r="D493" i="28"/>
  <c r="D446" i="28"/>
  <c r="C446" i="28"/>
  <c r="E446" i="28"/>
  <c r="F446" i="28"/>
  <c r="D431" i="28"/>
  <c r="C431" i="28"/>
  <c r="F431" i="28"/>
  <c r="E431" i="28"/>
  <c r="F432" i="28"/>
  <c r="D432" i="28"/>
  <c r="E432" i="28"/>
  <c r="C432" i="28"/>
  <c r="D489" i="28"/>
  <c r="C489" i="28"/>
  <c r="F489" i="28"/>
  <c r="E489" i="28"/>
  <c r="D463" i="28"/>
  <c r="E463" i="28"/>
  <c r="F463" i="28"/>
  <c r="C463" i="28"/>
  <c r="D504" i="28"/>
  <c r="F504" i="28"/>
  <c r="C504" i="28"/>
  <c r="E504" i="28"/>
  <c r="F467" i="28"/>
  <c r="E467" i="28"/>
  <c r="D467" i="28"/>
  <c r="C467" i="28"/>
  <c r="F485" i="28"/>
  <c r="E485" i="28"/>
  <c r="C485" i="28"/>
  <c r="D485" i="28"/>
  <c r="D528" i="28"/>
  <c r="C528" i="28"/>
  <c r="F528" i="28"/>
  <c r="E528" i="28"/>
  <c r="F443" i="28"/>
  <c r="D443" i="28"/>
  <c r="C443" i="28"/>
  <c r="E443" i="28"/>
  <c r="F461" i="28"/>
  <c r="E461" i="28"/>
  <c r="D461" i="28"/>
  <c r="C461" i="28"/>
  <c r="D488" i="28"/>
  <c r="F488" i="28"/>
  <c r="E488" i="28"/>
  <c r="C488" i="28"/>
  <c r="F530" i="28"/>
  <c r="D530" i="28"/>
  <c r="C530" i="28"/>
  <c r="E530" i="28"/>
  <c r="F531" i="28"/>
  <c r="E531" i="28"/>
  <c r="C531" i="28"/>
  <c r="D531" i="28"/>
  <c r="D438" i="28"/>
  <c r="F438" i="28"/>
  <c r="E438" i="28"/>
  <c r="C438" i="28"/>
  <c r="D527" i="28"/>
  <c r="E527" i="28"/>
  <c r="C527" i="28"/>
  <c r="F527" i="28"/>
  <c r="D481" i="28"/>
  <c r="F481" i="28"/>
  <c r="E481" i="28"/>
  <c r="C481" i="28"/>
  <c r="F442" i="28"/>
  <c r="E442" i="28"/>
  <c r="C442" i="28"/>
  <c r="D442" i="28"/>
  <c r="F506" i="28"/>
  <c r="E506" i="28"/>
  <c r="D506" i="28"/>
  <c r="C506" i="28"/>
  <c r="D526" i="28"/>
  <c r="C526" i="28"/>
  <c r="F526" i="28"/>
  <c r="E526" i="28"/>
  <c r="D448" i="28"/>
  <c r="C448" i="28"/>
  <c r="F448" i="28"/>
  <c r="E448" i="28"/>
  <c r="F507" i="28"/>
  <c r="E507" i="28"/>
  <c r="D507" i="28"/>
  <c r="C507" i="28"/>
  <c r="F452" i="28"/>
  <c r="E452" i="28"/>
  <c r="D452" i="28"/>
  <c r="C452" i="28"/>
  <c r="F516" i="28"/>
  <c r="D516" i="28"/>
  <c r="C516" i="28"/>
  <c r="E516" i="28"/>
  <c r="F525" i="28"/>
  <c r="C525" i="28"/>
  <c r="E525" i="28"/>
  <c r="D525" i="28"/>
  <c r="D486" i="28"/>
  <c r="C486" i="28"/>
  <c r="F486" i="28"/>
  <c r="E486" i="28"/>
  <c r="D487" i="28"/>
  <c r="C487" i="28"/>
  <c r="F487" i="28"/>
  <c r="E487" i="28"/>
  <c r="D457" i="28"/>
  <c r="C457" i="28"/>
  <c r="F457" i="28"/>
  <c r="E457" i="28"/>
  <c r="D521" i="28"/>
  <c r="C521" i="28"/>
  <c r="F521" i="28"/>
  <c r="E521" i="28"/>
  <c r="F450" i="28"/>
  <c r="E450" i="28"/>
  <c r="D450" i="28"/>
  <c r="C450" i="28"/>
  <c r="F514" i="28"/>
  <c r="E514" i="28"/>
  <c r="D514" i="28"/>
  <c r="C514" i="28"/>
  <c r="D464" i="28"/>
  <c r="C464" i="28"/>
  <c r="F464" i="28"/>
  <c r="E464" i="28"/>
  <c r="F451" i="28"/>
  <c r="E451" i="28"/>
  <c r="D451" i="28"/>
  <c r="C451" i="28"/>
  <c r="F515" i="28"/>
  <c r="E515" i="28"/>
  <c r="D515" i="28"/>
  <c r="C515" i="28"/>
  <c r="F460" i="28"/>
  <c r="E460" i="28"/>
  <c r="D460" i="28"/>
  <c r="C460" i="28"/>
  <c r="F524" i="28"/>
  <c r="E524" i="28"/>
  <c r="D524" i="28"/>
  <c r="C524" i="28"/>
  <c r="F469" i="28"/>
  <c r="E469" i="28"/>
  <c r="D469" i="28"/>
  <c r="C469" i="28"/>
  <c r="F533" i="28"/>
  <c r="E533" i="28"/>
  <c r="D533" i="28"/>
  <c r="C533" i="28"/>
  <c r="D502" i="28"/>
  <c r="E502" i="28"/>
  <c r="F502" i="28"/>
  <c r="C502" i="28"/>
  <c r="D503" i="28"/>
  <c r="C503" i="28"/>
  <c r="F503" i="28"/>
  <c r="E503" i="28"/>
  <c r="D496" i="28"/>
  <c r="C496" i="28"/>
  <c r="E496" i="28"/>
  <c r="F496" i="28"/>
  <c r="D465" i="28"/>
  <c r="C465" i="28"/>
  <c r="F465" i="28"/>
  <c r="E465" i="28"/>
  <c r="D529" i="28"/>
  <c r="F529" i="28"/>
  <c r="E529" i="28"/>
  <c r="C529" i="28"/>
  <c r="F458" i="28"/>
  <c r="E458" i="28"/>
  <c r="D458" i="28"/>
  <c r="C458" i="28"/>
  <c r="F522" i="28"/>
  <c r="E522" i="28"/>
  <c r="D522" i="28"/>
  <c r="C522" i="28"/>
  <c r="D447" i="28"/>
  <c r="F447" i="28"/>
  <c r="C447" i="28"/>
  <c r="E447" i="28"/>
  <c r="D480" i="28"/>
  <c r="C480" i="28"/>
  <c r="F480" i="28"/>
  <c r="E480" i="28"/>
  <c r="F459" i="28"/>
  <c r="D459" i="28"/>
  <c r="E459" i="28"/>
  <c r="C459" i="28"/>
  <c r="F523" i="28"/>
  <c r="D523" i="28"/>
  <c r="C523" i="28"/>
  <c r="E523" i="28"/>
  <c r="F468" i="28"/>
  <c r="C468" i="28"/>
  <c r="E468" i="28"/>
  <c r="D468" i="28"/>
  <c r="F532" i="28"/>
  <c r="C532" i="28"/>
  <c r="E532" i="28"/>
  <c r="D532" i="28"/>
  <c r="F477" i="28"/>
  <c r="C477" i="28"/>
  <c r="E477" i="28"/>
  <c r="D477" i="28"/>
  <c r="D518" i="28"/>
  <c r="F518" i="28"/>
  <c r="E518" i="28"/>
  <c r="C518" i="28"/>
  <c r="D511" i="28"/>
  <c r="F511" i="28"/>
  <c r="C511" i="28"/>
  <c r="E511" i="28"/>
  <c r="D512" i="28"/>
  <c r="C512" i="28"/>
  <c r="F512" i="28"/>
  <c r="E512" i="28"/>
  <c r="D473" i="28"/>
  <c r="C473" i="28"/>
  <c r="F473" i="28"/>
  <c r="E473" i="28"/>
  <c r="F482" i="28"/>
  <c r="C482" i="28"/>
  <c r="D482" i="28"/>
  <c r="E482" i="28"/>
  <c r="D495" i="28"/>
  <c r="C495" i="28"/>
  <c r="F495" i="28"/>
  <c r="E495" i="28"/>
  <c r="F483" i="28"/>
  <c r="E483" i="28"/>
  <c r="C483" i="28"/>
  <c r="D483" i="28"/>
  <c r="F492" i="28"/>
  <c r="E492" i="28"/>
  <c r="C492" i="28"/>
  <c r="D492" i="28"/>
  <c r="F437" i="28"/>
  <c r="E437" i="28"/>
  <c r="C437" i="28"/>
  <c r="D437" i="28"/>
  <c r="D454" i="28"/>
  <c r="F454" i="28"/>
  <c r="E454" i="28"/>
  <c r="C454" i="28"/>
  <c r="D439" i="28"/>
  <c r="C439" i="28"/>
  <c r="E439" i="28"/>
  <c r="F439" i="28"/>
  <c r="D433" i="28"/>
  <c r="E433" i="28"/>
  <c r="F433" i="28"/>
  <c r="C433" i="28"/>
  <c r="D497" i="28"/>
  <c r="F497" i="28"/>
  <c r="E497" i="28"/>
  <c r="C497" i="28"/>
  <c r="F490" i="28"/>
  <c r="E490" i="28"/>
  <c r="D490" i="28"/>
  <c r="C490" i="28"/>
  <c r="D494" i="28"/>
  <c r="C494" i="28"/>
  <c r="F494" i="28"/>
  <c r="E494" i="28"/>
  <c r="D519" i="28"/>
  <c r="C519" i="28"/>
  <c r="F519" i="28"/>
  <c r="E519" i="28"/>
  <c r="F491" i="28"/>
  <c r="D491" i="28"/>
  <c r="E491" i="28"/>
  <c r="C491" i="28"/>
  <c r="F436" i="28"/>
  <c r="D436" i="28"/>
  <c r="E436" i="28"/>
  <c r="C436" i="28"/>
  <c r="F500" i="28"/>
  <c r="E500" i="28"/>
  <c r="D500" i="28"/>
  <c r="C500" i="28"/>
  <c r="F445" i="28"/>
  <c r="D445" i="28"/>
  <c r="E445" i="28"/>
  <c r="C445" i="28"/>
  <c r="F509" i="28"/>
  <c r="D509" i="28"/>
  <c r="E509" i="28"/>
  <c r="C509" i="28"/>
  <c r="D462" i="28"/>
  <c r="C462" i="28"/>
  <c r="F462" i="28"/>
  <c r="E462" i="28"/>
  <c r="D455" i="28"/>
  <c r="C455" i="28"/>
  <c r="E455" i="28"/>
  <c r="F455" i="28"/>
  <c r="D456" i="28"/>
  <c r="E456" i="28"/>
  <c r="C456" i="28"/>
  <c r="F456" i="28"/>
  <c r="D441" i="28"/>
  <c r="C441" i="28"/>
  <c r="F441" i="28"/>
  <c r="E441" i="28"/>
  <c r="D505" i="28"/>
  <c r="C505" i="28"/>
  <c r="E505" i="28"/>
  <c r="F505" i="28"/>
  <c r="D470" i="28"/>
  <c r="E470" i="28"/>
  <c r="F470" i="28"/>
  <c r="C470" i="28"/>
  <c r="F501" i="28"/>
  <c r="E501" i="28"/>
  <c r="D501" i="28"/>
  <c r="C501" i="28"/>
  <c r="D440" i="28"/>
  <c r="C440" i="28"/>
  <c r="F440" i="28"/>
  <c r="E440" i="28"/>
  <c r="F434" i="28"/>
  <c r="E434" i="28"/>
  <c r="D434" i="28"/>
  <c r="C434" i="28"/>
  <c r="F498" i="28"/>
  <c r="D498" i="28"/>
  <c r="C498" i="28"/>
  <c r="E498" i="28"/>
  <c r="D510" i="28"/>
  <c r="C510" i="28"/>
  <c r="E510" i="28"/>
  <c r="F510" i="28"/>
  <c r="F435" i="28"/>
  <c r="E435" i="28"/>
  <c r="D435" i="28"/>
  <c r="C435" i="28"/>
  <c r="F499" i="28"/>
  <c r="E499" i="28"/>
  <c r="C499" i="28"/>
  <c r="D499" i="28"/>
  <c r="F444" i="28"/>
  <c r="E444" i="28"/>
  <c r="D444" i="28"/>
  <c r="C444" i="28"/>
  <c r="F508" i="28"/>
  <c r="E508" i="28"/>
  <c r="D508" i="28"/>
  <c r="C508" i="28"/>
  <c r="F453" i="28"/>
  <c r="E453" i="28"/>
  <c r="C453" i="28"/>
  <c r="D453" i="28"/>
  <c r="F517" i="28"/>
  <c r="E517" i="28"/>
  <c r="D517" i="28"/>
  <c r="C517" i="28"/>
  <c r="D478" i="28"/>
  <c r="C478" i="28"/>
  <c r="F478" i="28"/>
  <c r="E478" i="28"/>
  <c r="D471" i="28"/>
  <c r="C471" i="28"/>
  <c r="F471" i="28"/>
  <c r="E471" i="28"/>
  <c r="D472" i="28"/>
  <c r="E472" i="28"/>
  <c r="C472" i="28"/>
  <c r="F472" i="28"/>
  <c r="D449" i="28"/>
  <c r="F449" i="28"/>
  <c r="C449" i="28"/>
  <c r="E449" i="28"/>
  <c r="D513" i="28"/>
  <c r="E513" i="28"/>
  <c r="C513" i="28"/>
  <c r="F513" i="28"/>
  <c r="C125" i="12"/>
  <c r="C116" i="12"/>
  <c r="C107" i="12"/>
  <c r="C98" i="12"/>
  <c r="C89" i="12"/>
  <c r="C79" i="12"/>
  <c r="C70" i="12"/>
  <c r="C61" i="12"/>
  <c r="C52" i="12"/>
  <c r="C43" i="12"/>
  <c r="C34" i="12"/>
  <c r="C25" i="12"/>
  <c r="C15" i="12"/>
  <c r="C119" i="12"/>
  <c r="C101" i="12"/>
  <c r="C83" i="12"/>
  <c r="C65" i="12"/>
  <c r="C46" i="12"/>
  <c r="C37" i="12"/>
  <c r="C19" i="12"/>
  <c r="C118" i="12"/>
  <c r="C100" i="12"/>
  <c r="C82" i="12"/>
  <c r="C63" i="12"/>
  <c r="C45" i="12"/>
  <c r="C27" i="12"/>
  <c r="C9" i="12"/>
  <c r="C126" i="12"/>
  <c r="C117" i="12"/>
  <c r="C108" i="12"/>
  <c r="C90" i="12"/>
  <c r="C81" i="12"/>
  <c r="C71" i="12"/>
  <c r="C62" i="12"/>
  <c r="C53" i="12"/>
  <c r="C44" i="12"/>
  <c r="C35" i="12"/>
  <c r="C17" i="12"/>
  <c r="C124" i="12"/>
  <c r="C115" i="12"/>
  <c r="C106" i="12"/>
  <c r="C97" i="12"/>
  <c r="C87" i="12"/>
  <c r="C78" i="12"/>
  <c r="C69" i="12"/>
  <c r="C60" i="12"/>
  <c r="C51" i="12"/>
  <c r="C42" i="12"/>
  <c r="C33" i="12"/>
  <c r="C23" i="12"/>
  <c r="C14" i="12"/>
  <c r="C123" i="12"/>
  <c r="C114" i="12"/>
  <c r="C105" i="12"/>
  <c r="C95" i="12"/>
  <c r="C86" i="12"/>
  <c r="C77" i="12"/>
  <c r="C68" i="12"/>
  <c r="C59" i="12"/>
  <c r="C50" i="12"/>
  <c r="C41" i="12"/>
  <c r="C31" i="12"/>
  <c r="C22" i="12"/>
  <c r="C13" i="12"/>
  <c r="C110" i="12"/>
  <c r="C92" i="12"/>
  <c r="C74" i="12"/>
  <c r="C55" i="12"/>
  <c r="C28" i="12"/>
  <c r="C127" i="12"/>
  <c r="C109" i="12"/>
  <c r="C91" i="12"/>
  <c r="C73" i="12"/>
  <c r="C54" i="12"/>
  <c r="C36" i="12"/>
  <c r="C18" i="12"/>
  <c r="C99" i="12"/>
  <c r="C26" i="12"/>
  <c r="C122" i="12"/>
  <c r="C113" i="12"/>
  <c r="C103" i="12"/>
  <c r="C94" i="12"/>
  <c r="C85" i="12"/>
  <c r="C76" i="12"/>
  <c r="C67" i="12"/>
  <c r="C58" i="12"/>
  <c r="C49" i="12"/>
  <c r="C39" i="12"/>
  <c r="C30" i="12"/>
  <c r="C21" i="12"/>
  <c r="C12" i="12"/>
  <c r="C121" i="12"/>
  <c r="C111" i="12"/>
  <c r="C102" i="12"/>
  <c r="C93" i="12"/>
  <c r="C84" i="12"/>
  <c r="C75" i="12"/>
  <c r="C66" i="12"/>
  <c r="C57" i="12"/>
  <c r="C47" i="12"/>
  <c r="C38" i="12"/>
  <c r="C29" i="12"/>
  <c r="C20" i="12"/>
  <c r="C11" i="12"/>
  <c r="B250" i="28"/>
  <c r="D250" i="28" s="1"/>
  <c r="B208" i="28"/>
  <c r="D208" i="28" s="1"/>
  <c r="B176" i="28"/>
  <c r="D176" i="28" s="1"/>
  <c r="B282" i="28"/>
  <c r="D282" i="28" s="1"/>
  <c r="B240" i="28"/>
  <c r="D240" i="28" s="1"/>
  <c r="B198" i="28"/>
  <c r="D198" i="28" s="1"/>
  <c r="B168" i="28"/>
  <c r="D168" i="28" s="1"/>
  <c r="B249" i="28"/>
  <c r="D249" i="28" s="1"/>
  <c r="B207" i="28"/>
  <c r="D207" i="28" s="1"/>
  <c r="B175" i="28"/>
  <c r="D175" i="28" s="1"/>
  <c r="B281" i="28"/>
  <c r="D281" i="28" s="1"/>
  <c r="B239" i="28"/>
  <c r="D239" i="28" s="1"/>
  <c r="B197" i="28"/>
  <c r="D197" i="28" s="1"/>
  <c r="B167" i="28"/>
  <c r="D167" i="28" s="1"/>
  <c r="B262" i="28"/>
  <c r="D262" i="28" s="1"/>
  <c r="B218" i="28"/>
  <c r="D218" i="28" s="1"/>
  <c r="B184" i="28"/>
  <c r="D184" i="28" s="1"/>
  <c r="B272" i="28"/>
  <c r="D272" i="28" s="1"/>
  <c r="B230" i="28"/>
  <c r="D230" i="28" s="1"/>
  <c r="B186" i="28"/>
  <c r="D186" i="28" s="1"/>
  <c r="B166" i="28"/>
  <c r="D166" i="28" s="1"/>
  <c r="B271" i="28"/>
  <c r="D271" i="28" s="1"/>
  <c r="B229" i="28"/>
  <c r="D229" i="28" s="1"/>
  <c r="B185" i="28"/>
  <c r="D185" i="28" s="1"/>
  <c r="B261" i="28"/>
  <c r="D261" i="28" s="1"/>
  <c r="B217" i="28"/>
  <c r="D217" i="28" s="1"/>
  <c r="B177" i="28"/>
  <c r="D177" i="28" s="1"/>
  <c r="B280" i="28"/>
  <c r="D280" i="28" s="1"/>
  <c r="B270" i="28"/>
  <c r="D270" i="28" s="1"/>
  <c r="B258" i="28"/>
  <c r="D258" i="28" s="1"/>
  <c r="B248" i="28"/>
  <c r="D248" i="28" s="1"/>
  <c r="B238" i="28"/>
  <c r="D238" i="28" s="1"/>
  <c r="B226" i="28"/>
  <c r="D226" i="28" s="1"/>
  <c r="B216" i="28"/>
  <c r="D216" i="28" s="1"/>
  <c r="B206" i="28"/>
  <c r="D206" i="28" s="1"/>
  <c r="B194" i="28"/>
  <c r="D194" i="28" s="1"/>
  <c r="B279" i="28"/>
  <c r="D279" i="28" s="1"/>
  <c r="B269" i="28"/>
  <c r="D269" i="28" s="1"/>
  <c r="B257" i="28"/>
  <c r="D257" i="28" s="1"/>
  <c r="B247" i="28"/>
  <c r="D247" i="28" s="1"/>
  <c r="B237" i="28"/>
  <c r="D237" i="28" s="1"/>
  <c r="B225" i="28"/>
  <c r="D225" i="28" s="1"/>
  <c r="B215" i="28"/>
  <c r="D215" i="28" s="1"/>
  <c r="B205" i="28"/>
  <c r="D205" i="28" s="1"/>
  <c r="B193" i="28"/>
  <c r="D193" i="28" s="1"/>
  <c r="B183" i="28"/>
  <c r="D183" i="28" s="1"/>
  <c r="B174" i="28"/>
  <c r="D174" i="28" s="1"/>
  <c r="B165" i="28"/>
  <c r="D165" i="28" s="1"/>
  <c r="B274" i="28"/>
  <c r="D274" i="28" s="1"/>
  <c r="B264" i="28"/>
  <c r="D264" i="28" s="1"/>
  <c r="B254" i="28"/>
  <c r="D254" i="28" s="1"/>
  <c r="B242" i="28"/>
  <c r="D242" i="28" s="1"/>
  <c r="B232" i="28"/>
  <c r="D232" i="28" s="1"/>
  <c r="B222" i="28"/>
  <c r="D222" i="28" s="1"/>
  <c r="B210" i="28"/>
  <c r="D210" i="28" s="1"/>
  <c r="B200" i="28"/>
  <c r="D200" i="28" s="1"/>
  <c r="B190" i="28"/>
  <c r="D190" i="28" s="1"/>
  <c r="B180" i="28"/>
  <c r="D180" i="28" s="1"/>
  <c r="B170" i="28"/>
  <c r="D170" i="28" s="1"/>
  <c r="B278" i="28"/>
  <c r="D278" i="28" s="1"/>
  <c r="B266" i="28"/>
  <c r="D266" i="28" s="1"/>
  <c r="B256" i="28"/>
  <c r="D256" i="28" s="1"/>
  <c r="B246" i="28"/>
  <c r="D246" i="28" s="1"/>
  <c r="B234" i="28"/>
  <c r="D234" i="28" s="1"/>
  <c r="B224" i="28"/>
  <c r="D224" i="28" s="1"/>
  <c r="B214" i="28"/>
  <c r="D214" i="28" s="1"/>
  <c r="B202" i="28"/>
  <c r="D202" i="28" s="1"/>
  <c r="B192" i="28"/>
  <c r="D192" i="28" s="1"/>
  <c r="B182" i="28"/>
  <c r="D182" i="28" s="1"/>
  <c r="B173" i="28"/>
  <c r="D173" i="28" s="1"/>
  <c r="B164" i="28"/>
  <c r="D164" i="28" s="1"/>
  <c r="B277" i="28"/>
  <c r="D277" i="28" s="1"/>
  <c r="B265" i="28"/>
  <c r="D265" i="28" s="1"/>
  <c r="B255" i="28"/>
  <c r="D255" i="28" s="1"/>
  <c r="B245" i="28"/>
  <c r="D245" i="28" s="1"/>
  <c r="B233" i="28"/>
  <c r="D233" i="28" s="1"/>
  <c r="B223" i="28"/>
  <c r="D223" i="28" s="1"/>
  <c r="B213" i="28"/>
  <c r="D213" i="28" s="1"/>
  <c r="B201" i="28"/>
  <c r="D201" i="28" s="1"/>
  <c r="B191" i="28"/>
  <c r="D191" i="28" s="1"/>
  <c r="B181" i="28"/>
  <c r="D181" i="28" s="1"/>
  <c r="B172" i="28"/>
  <c r="D172" i="28" s="1"/>
  <c r="B273" i="28"/>
  <c r="D273" i="28" s="1"/>
  <c r="B263" i="28"/>
  <c r="D263" i="28" s="1"/>
  <c r="B253" i="28"/>
  <c r="D253" i="28" s="1"/>
  <c r="B241" i="28"/>
  <c r="D241" i="28" s="1"/>
  <c r="B231" i="28"/>
  <c r="D231" i="28" s="1"/>
  <c r="B221" i="28"/>
  <c r="D221" i="28" s="1"/>
  <c r="B209" i="28"/>
  <c r="D209" i="28" s="1"/>
  <c r="B199" i="28"/>
  <c r="D199" i="28" s="1"/>
  <c r="B189" i="28"/>
  <c r="D189" i="28" s="1"/>
  <c r="B178" i="28"/>
  <c r="D178" i="28" s="1"/>
  <c r="B169" i="28"/>
  <c r="D169" i="28" s="1"/>
  <c r="DR3" i="18"/>
  <c r="DJ3" i="18"/>
  <c r="DB3" i="18"/>
  <c r="CT3" i="18"/>
  <c r="CL3" i="18"/>
  <c r="CD3" i="18"/>
  <c r="BV3" i="18"/>
  <c r="BN3" i="18"/>
  <c r="BF3" i="18"/>
  <c r="AX3" i="18"/>
  <c r="AP3" i="18"/>
  <c r="AH3" i="18"/>
  <c r="Z3" i="18"/>
  <c r="R3" i="18"/>
  <c r="J3" i="18"/>
  <c r="DP3" i="18"/>
  <c r="DH3" i="18"/>
  <c r="CZ3" i="18"/>
  <c r="CR3" i="18"/>
  <c r="CJ3" i="18"/>
  <c r="CB3" i="18"/>
  <c r="BT3" i="18"/>
  <c r="BL3" i="18"/>
  <c r="BD3" i="18"/>
  <c r="AV3" i="18"/>
  <c r="AN3" i="18"/>
  <c r="AF3" i="18"/>
  <c r="X3" i="18"/>
  <c r="P3" i="18"/>
  <c r="DF140" i="15"/>
  <c r="CH140" i="15"/>
  <c r="DM140" i="15"/>
  <c r="DE140" i="15"/>
  <c r="CW140" i="15"/>
  <c r="CO140" i="15"/>
  <c r="CG140" i="15"/>
  <c r="BY140" i="15"/>
  <c r="BQ140" i="15"/>
  <c r="BI140" i="15"/>
  <c r="BA140" i="15"/>
  <c r="AS140" i="15"/>
  <c r="AK140" i="15"/>
  <c r="AC140" i="15"/>
  <c r="U140" i="15"/>
  <c r="M140" i="15"/>
  <c r="E140" i="15"/>
  <c r="DO140" i="15"/>
  <c r="DN140" i="15"/>
  <c r="CX140" i="15"/>
  <c r="CP140" i="15"/>
  <c r="BZ140" i="15"/>
  <c r="DL140" i="15"/>
  <c r="DD140" i="15"/>
  <c r="CV140" i="15"/>
  <c r="CN140" i="15"/>
  <c r="CF140" i="15"/>
  <c r="BX140" i="15"/>
  <c r="BP140" i="15"/>
  <c r="BH140" i="15"/>
  <c r="AZ140" i="15"/>
  <c r="AR140" i="15"/>
  <c r="AJ140" i="15"/>
  <c r="AB140" i="15"/>
  <c r="T140" i="15"/>
  <c r="L140" i="15"/>
  <c r="C258" i="15"/>
  <c r="DT258" i="15" s="1"/>
  <c r="C250" i="15"/>
  <c r="DT250" i="15" s="1"/>
  <c r="C242" i="15"/>
  <c r="DT242" i="15" s="1"/>
  <c r="C234" i="15"/>
  <c r="DT234" i="15" s="1"/>
  <c r="C226" i="15"/>
  <c r="DT226" i="15" s="1"/>
  <c r="C218" i="15"/>
  <c r="DT218" i="15" s="1"/>
  <c r="C210" i="15"/>
  <c r="DT210" i="15" s="1"/>
  <c r="C202" i="15"/>
  <c r="DT202" i="15" s="1"/>
  <c r="C194" i="15"/>
  <c r="DT194" i="15" s="1"/>
  <c r="C186" i="15"/>
  <c r="DT186" i="15" s="1"/>
  <c r="C178" i="15"/>
  <c r="DT178" i="15" s="1"/>
  <c r="C170" i="15"/>
  <c r="DT170" i="15" s="1"/>
  <c r="C162" i="15"/>
  <c r="DT162" i="15" s="1"/>
  <c r="C154" i="15"/>
  <c r="DT154" i="15" s="1"/>
  <c r="CZ3" i="15"/>
  <c r="DS3" i="15"/>
  <c r="DK3" i="15"/>
  <c r="DC3" i="15"/>
  <c r="CU3" i="15"/>
  <c r="CM3" i="15"/>
  <c r="CE3" i="15"/>
  <c r="BW3" i="15"/>
  <c r="BO3" i="15"/>
  <c r="BG3" i="15"/>
  <c r="AY3" i="15"/>
  <c r="AQ3" i="15"/>
  <c r="DR3" i="15"/>
  <c r="DJ3" i="15"/>
  <c r="DB3" i="15"/>
  <c r="CT3" i="15"/>
  <c r="CL3" i="15"/>
  <c r="CD3" i="15"/>
  <c r="BV3" i="15"/>
  <c r="BN3" i="15"/>
  <c r="BF3" i="15"/>
  <c r="AX3" i="15"/>
  <c r="AP3" i="15"/>
  <c r="AH3" i="15"/>
  <c r="Z3" i="15"/>
  <c r="R3" i="15"/>
  <c r="J3" i="15"/>
  <c r="DQ3" i="15"/>
  <c r="DI3" i="15"/>
  <c r="DA3" i="15"/>
  <c r="CS3" i="15"/>
  <c r="CK3" i="15"/>
  <c r="CC3" i="15"/>
  <c r="BU3" i="15"/>
  <c r="BM3" i="15"/>
  <c r="BE3" i="15"/>
  <c r="AW3" i="15"/>
  <c r="AO3" i="15"/>
  <c r="AG3" i="15"/>
  <c r="Y3" i="15"/>
  <c r="Q3" i="15"/>
  <c r="I3" i="15"/>
  <c r="DP3" i="15"/>
  <c r="DH3" i="15"/>
  <c r="CR3" i="15"/>
  <c r="DO3" i="15"/>
  <c r="DG3" i="15"/>
  <c r="CY3" i="15"/>
  <c r="CQ3" i="15"/>
  <c r="CI3" i="15"/>
  <c r="CA3" i="15"/>
  <c r="BS3" i="15"/>
  <c r="BK3" i="15"/>
  <c r="BC3" i="15"/>
  <c r="DN3" i="15"/>
  <c r="DF3" i="15"/>
  <c r="CX3" i="15"/>
  <c r="CP3" i="15"/>
  <c r="CH3" i="15"/>
  <c r="BZ3" i="15"/>
  <c r="BR3" i="15"/>
  <c r="BJ3" i="15"/>
  <c r="BB3" i="15"/>
  <c r="AT3" i="15"/>
  <c r="AL3" i="15"/>
  <c r="DM3" i="15"/>
  <c r="DE3" i="15"/>
  <c r="CW3" i="15"/>
  <c r="CO3" i="15"/>
  <c r="CG3" i="15"/>
  <c r="BY3" i="15"/>
  <c r="BQ3" i="15"/>
  <c r="BI3" i="15"/>
  <c r="BA3" i="15"/>
  <c r="AS3" i="15"/>
  <c r="AK3" i="15"/>
  <c r="AC3" i="15"/>
  <c r="U3" i="15"/>
  <c r="M3" i="15"/>
  <c r="DL3" i="15"/>
  <c r="DD3" i="15"/>
  <c r="CV3" i="15"/>
  <c r="CN3" i="15"/>
  <c r="CF3" i="15"/>
  <c r="BX3" i="15"/>
  <c r="BP3" i="15"/>
  <c r="BH3" i="15"/>
  <c r="AZ3" i="15"/>
  <c r="AR3" i="15"/>
  <c r="AJ3" i="15"/>
  <c r="AB3" i="15"/>
  <c r="T3" i="15"/>
  <c r="L3" i="15"/>
  <c r="C122" i="15"/>
  <c r="C114" i="15"/>
  <c r="C106" i="15"/>
  <c r="C121" i="15"/>
  <c r="C113" i="15"/>
  <c r="C105" i="15"/>
  <c r="C97" i="15"/>
  <c r="C89" i="15"/>
  <c r="C81" i="15"/>
  <c r="C73" i="15"/>
  <c r="C120" i="15"/>
  <c r="C112" i="15"/>
  <c r="C104" i="15"/>
  <c r="C96" i="15"/>
  <c r="C88" i="15"/>
  <c r="C80" i="15"/>
  <c r="C72" i="15"/>
  <c r="C64" i="15"/>
  <c r="C56" i="15"/>
  <c r="C48" i="15"/>
  <c r="C40" i="15"/>
  <c r="C32" i="15"/>
  <c r="C24" i="15"/>
  <c r="C16" i="15"/>
  <c r="C8" i="15"/>
  <c r="C117" i="15"/>
  <c r="C109" i="15"/>
  <c r="C101" i="15"/>
  <c r="C93" i="15"/>
  <c r="C85" i="15"/>
  <c r="C77" i="15"/>
  <c r="C116" i="15"/>
  <c r="C108" i="15"/>
  <c r="C100" i="15"/>
  <c r="C92" i="15"/>
  <c r="C84" i="15"/>
  <c r="C76" i="15"/>
  <c r="C68" i="15"/>
  <c r="C60" i="15"/>
  <c r="C52" i="15"/>
  <c r="C44" i="15"/>
  <c r="C36" i="15"/>
  <c r="C28" i="15"/>
  <c r="C20" i="15"/>
  <c r="C12" i="15"/>
  <c r="DR3" i="37"/>
  <c r="DQ3" i="37"/>
  <c r="DI3" i="37"/>
  <c r="DA3" i="37"/>
  <c r="CS3" i="37"/>
  <c r="CK3" i="37"/>
  <c r="CC3" i="37"/>
  <c r="BU3" i="37"/>
  <c r="BM3" i="37"/>
  <c r="BE3" i="37"/>
  <c r="AW3" i="37"/>
  <c r="AO3" i="37"/>
  <c r="AG3" i="37"/>
  <c r="Y3" i="37"/>
  <c r="Q3" i="37"/>
  <c r="I3" i="37"/>
  <c r="DP3" i="37"/>
  <c r="DH3" i="37"/>
  <c r="CZ3" i="37"/>
  <c r="CR3" i="37"/>
  <c r="CJ3" i="37"/>
  <c r="CB3" i="37"/>
  <c r="BT3" i="37"/>
  <c r="BL3" i="37"/>
  <c r="BD3" i="37"/>
  <c r="AV3" i="37"/>
  <c r="AN3" i="37"/>
  <c r="AF3" i="37"/>
  <c r="X3" i="37"/>
  <c r="P3" i="37"/>
  <c r="C117" i="37"/>
  <c r="C109" i="37"/>
  <c r="C116" i="37"/>
  <c r="C108" i="37"/>
  <c r="C100" i="37"/>
  <c r="C92" i="37"/>
  <c r="C123" i="37"/>
  <c r="C115" i="37"/>
  <c r="C107" i="37"/>
  <c r="C99" i="37"/>
  <c r="C91" i="37"/>
  <c r="C83" i="37"/>
  <c r="C75" i="37"/>
  <c r="C67" i="37"/>
  <c r="C122" i="37"/>
  <c r="C114" i="37"/>
  <c r="C106" i="37"/>
  <c r="C98" i="37"/>
  <c r="C90" i="37"/>
  <c r="C82" i="37"/>
  <c r="C74" i="37"/>
  <c r="C66" i="37"/>
  <c r="C58" i="37"/>
  <c r="C50" i="37"/>
  <c r="C42" i="37"/>
  <c r="C121" i="37"/>
  <c r="C113" i="37"/>
  <c r="C105" i="37"/>
  <c r="C97" i="37"/>
  <c r="C89" i="37"/>
  <c r="C81" i="37"/>
  <c r="C73" i="37"/>
  <c r="C65" i="37"/>
  <c r="C57" i="37"/>
  <c r="C49" i="37"/>
  <c r="C41" i="37"/>
  <c r="C33" i="37"/>
  <c r="C25" i="37"/>
  <c r="C17" i="37"/>
  <c r="DR3" i="25"/>
  <c r="DJ3" i="25"/>
  <c r="DB3" i="25"/>
  <c r="CT3" i="25"/>
  <c r="CL3" i="25"/>
  <c r="CD3" i="25"/>
  <c r="BV3" i="25"/>
  <c r="BN3" i="25"/>
  <c r="BF3" i="25"/>
  <c r="AX3" i="25"/>
  <c r="AP3" i="25"/>
  <c r="AH3" i="25"/>
  <c r="Z3" i="25"/>
  <c r="R3" i="25"/>
  <c r="J3" i="25"/>
  <c r="CC3" i="25"/>
  <c r="BU3" i="25"/>
  <c r="BM3" i="25"/>
  <c r="BE3" i="25"/>
  <c r="AW3" i="25"/>
  <c r="AO3" i="25"/>
  <c r="AG3" i="25"/>
  <c r="Y3" i="25"/>
  <c r="Q3" i="25"/>
  <c r="I3" i="25"/>
  <c r="DP3" i="25"/>
  <c r="DH3" i="25"/>
  <c r="CZ3" i="25"/>
  <c r="CR3" i="25"/>
  <c r="CJ3" i="25"/>
  <c r="CB3" i="25"/>
  <c r="BT3" i="25"/>
  <c r="BL3" i="25"/>
  <c r="BD3" i="25"/>
  <c r="AV3" i="25"/>
  <c r="AN3" i="25"/>
  <c r="AF3" i="25"/>
  <c r="X3" i="25"/>
  <c r="P3" i="25"/>
  <c r="H3" i="25"/>
  <c r="DO3" i="25"/>
  <c r="DG3" i="25"/>
  <c r="CY3" i="25"/>
  <c r="CQ3" i="25"/>
  <c r="CI3" i="25"/>
  <c r="CA3" i="25"/>
  <c r="BS3" i="25"/>
  <c r="BK3" i="25"/>
  <c r="BC3" i="25"/>
  <c r="AU3" i="25"/>
  <c r="AM3" i="25"/>
  <c r="AE3" i="25"/>
  <c r="W3" i="25"/>
  <c r="O3" i="25"/>
  <c r="G3" i="25"/>
  <c r="DN3" i="25"/>
  <c r="DF3" i="25"/>
  <c r="CX3" i="25"/>
  <c r="CP3" i="25"/>
  <c r="CH3" i="25"/>
  <c r="BZ3" i="25"/>
  <c r="BR3" i="25"/>
  <c r="BJ3" i="25"/>
  <c r="BB3" i="25"/>
  <c r="AT3" i="25"/>
  <c r="AL3" i="25"/>
  <c r="AD3" i="25"/>
  <c r="V3" i="25"/>
  <c r="N3" i="25"/>
  <c r="F3" i="25"/>
  <c r="DM3" i="25"/>
  <c r="DE3" i="25"/>
  <c r="CW3" i="25"/>
  <c r="CO3" i="25"/>
  <c r="CG3" i="25"/>
  <c r="BY3" i="25"/>
  <c r="BQ3" i="25"/>
  <c r="BI3" i="25"/>
  <c r="BA3" i="25"/>
  <c r="AS3" i="25"/>
  <c r="AK3" i="25"/>
  <c r="AC3" i="25"/>
  <c r="U3" i="25"/>
  <c r="M3" i="25"/>
  <c r="E3" i="25"/>
  <c r="DL3" i="25"/>
  <c r="DD3" i="25"/>
  <c r="CV3" i="25"/>
  <c r="CN3" i="25"/>
  <c r="CF3" i="25"/>
  <c r="BX3" i="25"/>
  <c r="BP3" i="25"/>
  <c r="BH3" i="25"/>
  <c r="AZ3" i="25"/>
  <c r="AR3" i="25"/>
  <c r="AJ3" i="25"/>
  <c r="AB3" i="25"/>
  <c r="T3" i="25"/>
  <c r="L3" i="25"/>
  <c r="C114" i="25"/>
  <c r="C106" i="25"/>
  <c r="C98" i="25"/>
  <c r="C90" i="25"/>
  <c r="C82" i="25"/>
  <c r="C74" i="25"/>
  <c r="C66" i="25"/>
  <c r="C58" i="25"/>
  <c r="C50" i="25"/>
  <c r="C42" i="25"/>
  <c r="C34" i="25"/>
  <c r="C26" i="25"/>
  <c r="C121" i="25"/>
  <c r="C113" i="25"/>
  <c r="C105" i="25"/>
  <c r="C97" i="25"/>
  <c r="C89" i="25"/>
  <c r="C81" i="25"/>
  <c r="C73" i="25"/>
  <c r="C65" i="25"/>
  <c r="C57" i="25"/>
  <c r="C49" i="25"/>
  <c r="C41" i="25"/>
  <c r="C33" i="25"/>
  <c r="C25" i="25"/>
  <c r="C9" i="25"/>
  <c r="C120" i="25"/>
  <c r="C112" i="25"/>
  <c r="C104" i="25"/>
  <c r="C96" i="25"/>
  <c r="C88" i="25"/>
  <c r="C80" i="25"/>
  <c r="C72" i="25"/>
  <c r="C64" i="25"/>
  <c r="C56" i="25"/>
  <c r="C48" i="25"/>
  <c r="C40" i="25"/>
  <c r="C32" i="25"/>
  <c r="C24" i="25"/>
  <c r="C16" i="25"/>
  <c r="C8" i="25"/>
  <c r="C119" i="25"/>
  <c r="C111" i="25"/>
  <c r="C103" i="25"/>
  <c r="C95" i="25"/>
  <c r="C87" i="25"/>
  <c r="C79" i="25"/>
  <c r="C71" i="25"/>
  <c r="C63" i="25"/>
  <c r="C55" i="25"/>
  <c r="C47" i="25"/>
  <c r="C39" i="25"/>
  <c r="C31" i="25"/>
  <c r="C23" i="25"/>
  <c r="C7" i="25"/>
  <c r="C118" i="25"/>
  <c r="C110" i="25"/>
  <c r="C102" i="25"/>
  <c r="C94" i="25"/>
  <c r="C86" i="25"/>
  <c r="C78" i="25"/>
  <c r="C70" i="25"/>
  <c r="C62" i="25"/>
  <c r="C54" i="25"/>
  <c r="C46" i="25"/>
  <c r="C38" i="25"/>
  <c r="C30" i="25"/>
  <c r="C22" i="25"/>
  <c r="C14" i="25"/>
  <c r="C6" i="25"/>
  <c r="C117" i="25"/>
  <c r="C109" i="25"/>
  <c r="C101" i="25"/>
  <c r="C93" i="25"/>
  <c r="C85" i="25"/>
  <c r="C77" i="25"/>
  <c r="C69" i="25"/>
  <c r="C61" i="25"/>
  <c r="C53" i="25"/>
  <c r="C45" i="25"/>
  <c r="C37" i="25"/>
  <c r="C29" i="25"/>
  <c r="C21" i="25"/>
  <c r="C13" i="25"/>
  <c r="C5" i="25"/>
  <c r="C17" i="25"/>
  <c r="C15" i="25"/>
  <c r="C116" i="25"/>
  <c r="C108" i="25"/>
  <c r="C100" i="25"/>
  <c r="C92" i="25"/>
  <c r="C84" i="25"/>
  <c r="C76" i="25"/>
  <c r="C68" i="25"/>
  <c r="C60" i="25"/>
  <c r="C52" i="25"/>
  <c r="C44" i="25"/>
  <c r="C36" i="25"/>
  <c r="C28" i="25"/>
  <c r="C20" i="25"/>
  <c r="C12" i="25"/>
  <c r="B276" i="28"/>
  <c r="D276" i="28" s="1"/>
  <c r="B268" i="28"/>
  <c r="D268" i="28" s="1"/>
  <c r="B260" i="28"/>
  <c r="D260" i="28" s="1"/>
  <c r="B252" i="28"/>
  <c r="D252" i="28" s="1"/>
  <c r="B244" i="28"/>
  <c r="D244" i="28" s="1"/>
  <c r="B236" i="28"/>
  <c r="D236" i="28" s="1"/>
  <c r="B228" i="28"/>
  <c r="D228" i="28" s="1"/>
  <c r="B220" i="28"/>
  <c r="D220" i="28" s="1"/>
  <c r="B212" i="28"/>
  <c r="D212" i="28" s="1"/>
  <c r="B204" i="28"/>
  <c r="D204" i="28" s="1"/>
  <c r="B196" i="28"/>
  <c r="D196" i="28" s="1"/>
  <c r="B188" i="28"/>
  <c r="D188" i="28" s="1"/>
  <c r="B275" i="28"/>
  <c r="D275" i="28" s="1"/>
  <c r="B267" i="28"/>
  <c r="D267" i="28" s="1"/>
  <c r="B259" i="28"/>
  <c r="D259" i="28" s="1"/>
  <c r="B251" i="28"/>
  <c r="D251" i="28" s="1"/>
  <c r="B243" i="28"/>
  <c r="D243" i="28" s="1"/>
  <c r="B235" i="28"/>
  <c r="D235" i="28" s="1"/>
  <c r="B227" i="28"/>
  <c r="D227" i="28" s="1"/>
  <c r="B219" i="28"/>
  <c r="D219" i="28" s="1"/>
  <c r="B211" i="28"/>
  <c r="D211" i="28" s="1"/>
  <c r="B203" i="28"/>
  <c r="D203" i="28" s="1"/>
  <c r="B195" i="28"/>
  <c r="D195" i="28" s="1"/>
  <c r="B187" i="28"/>
  <c r="D187" i="28" s="1"/>
  <c r="B179" i="28"/>
  <c r="D179" i="28" s="1"/>
  <c r="B171" i="28"/>
  <c r="D171" i="28" s="1"/>
  <c r="DO3" i="11"/>
  <c r="DN3" i="11"/>
  <c r="DF3" i="11"/>
  <c r="CX3" i="11"/>
  <c r="CP3" i="11"/>
  <c r="CH3" i="11"/>
  <c r="DM3" i="11"/>
  <c r="DE3" i="11"/>
  <c r="CW3" i="11"/>
  <c r="CO3" i="11"/>
  <c r="CG3" i="11"/>
  <c r="BY3" i="11"/>
  <c r="BQ3" i="11"/>
  <c r="BI3" i="11"/>
  <c r="BA3" i="11"/>
  <c r="DL3" i="11"/>
  <c r="DD3" i="11"/>
  <c r="CV3" i="11"/>
  <c r="CN3" i="11"/>
  <c r="CF3" i="11"/>
  <c r="BX3" i="11"/>
  <c r="BP3" i="11"/>
  <c r="BH3" i="11"/>
  <c r="AZ3" i="11"/>
  <c r="AR3" i="11"/>
  <c r="AJ3" i="11"/>
  <c r="AB3" i="11"/>
  <c r="T3" i="11"/>
  <c r="DS3" i="11"/>
  <c r="DK3" i="11"/>
  <c r="DC3" i="11"/>
  <c r="CU3" i="11"/>
  <c r="CM3" i="11"/>
  <c r="CE3" i="11"/>
  <c r="BW3" i="11"/>
  <c r="BO3" i="11"/>
  <c r="BG3" i="11"/>
  <c r="AY3" i="11"/>
  <c r="AQ3" i="11"/>
  <c r="AI3" i="11"/>
  <c r="AA3" i="11"/>
  <c r="S3" i="11"/>
  <c r="K3" i="11"/>
  <c r="DR3" i="11"/>
  <c r="DJ3" i="11"/>
  <c r="DB3" i="11"/>
  <c r="CT3" i="11"/>
  <c r="CL3" i="11"/>
  <c r="CD3" i="11"/>
  <c r="BV3" i="11"/>
  <c r="BN3" i="11"/>
  <c r="BF3" i="11"/>
  <c r="AX3" i="11"/>
  <c r="AP3" i="11"/>
  <c r="AH3" i="11"/>
  <c r="Z3" i="11"/>
  <c r="R3" i="11"/>
  <c r="C119" i="11"/>
  <c r="C111" i="11"/>
  <c r="C103" i="11"/>
  <c r="C95" i="11"/>
  <c r="C87" i="11"/>
  <c r="C79" i="11"/>
  <c r="C71" i="11"/>
  <c r="C118" i="11"/>
  <c r="C110" i="11"/>
  <c r="C102" i="11"/>
  <c r="C94" i="11"/>
  <c r="C86" i="11"/>
  <c r="C78" i="11"/>
  <c r="C70" i="11"/>
  <c r="C62" i="11"/>
  <c r="C54" i="11"/>
  <c r="C46" i="11"/>
  <c r="C38" i="11"/>
  <c r="C123" i="11"/>
  <c r="C115" i="11"/>
  <c r="C107" i="11"/>
  <c r="C99" i="11"/>
  <c r="C91" i="11"/>
  <c r="C83" i="11"/>
  <c r="C75" i="11"/>
  <c r="C67" i="11"/>
  <c r="C59" i="11"/>
  <c r="C51" i="11"/>
  <c r="C43" i="11"/>
  <c r="C35" i="11"/>
  <c r="C27" i="11"/>
  <c r="C19" i="11"/>
  <c r="C11" i="11"/>
  <c r="C122" i="11"/>
  <c r="C114" i="11"/>
  <c r="C106" i="11"/>
  <c r="C98" i="11"/>
  <c r="C90" i="11"/>
  <c r="C82" i="11"/>
  <c r="C74" i="11"/>
  <c r="C66" i="11"/>
  <c r="C58" i="11"/>
  <c r="C50" i="11"/>
  <c r="C42" i="11"/>
  <c r="C34" i="11"/>
  <c r="C26" i="11"/>
  <c r="C18" i="11"/>
  <c r="C10" i="11"/>
  <c r="C117" i="11"/>
  <c r="C109" i="11"/>
  <c r="C101" i="11"/>
  <c r="C93" i="11"/>
  <c r="C85" i="11"/>
  <c r="C77" i="11"/>
  <c r="C69" i="11"/>
  <c r="C61" i="11"/>
  <c r="C53" i="11"/>
  <c r="C45" i="11"/>
  <c r="C37" i="11"/>
  <c r="C29" i="11"/>
  <c r="C21" i="11"/>
  <c r="C13" i="11"/>
  <c r="C5" i="11"/>
  <c r="C116" i="11"/>
  <c r="C108" i="11"/>
  <c r="C100" i="11"/>
  <c r="C92" i="11"/>
  <c r="C84" i="11"/>
  <c r="C76" i="11"/>
  <c r="C68" i="11"/>
  <c r="C60" i="11"/>
  <c r="C52" i="11"/>
  <c r="C44" i="11"/>
  <c r="C36" i="11"/>
  <c r="C28" i="11"/>
  <c r="C20" i="11"/>
  <c r="C12" i="11"/>
  <c r="C120" i="12"/>
  <c r="C112" i="12"/>
  <c r="C104" i="12"/>
  <c r="C96" i="12"/>
  <c r="C88" i="12"/>
  <c r="C80" i="12"/>
  <c r="C72" i="12"/>
  <c r="C64" i="12"/>
  <c r="C56" i="12"/>
  <c r="C48" i="12"/>
  <c r="C40" i="12"/>
  <c r="C32" i="12"/>
  <c r="C24" i="12"/>
  <c r="C16" i="12"/>
  <c r="DM3" i="17"/>
  <c r="DE3" i="17"/>
  <c r="CW3" i="17"/>
  <c r="DL3" i="17"/>
  <c r="DD3" i="17"/>
  <c r="CV3" i="17"/>
  <c r="CN3" i="17"/>
  <c r="CF3" i="17"/>
  <c r="BX3" i="17"/>
  <c r="BP3" i="17"/>
  <c r="DS3" i="17"/>
  <c r="DK3" i="17"/>
  <c r="DC3" i="17"/>
  <c r="CU3" i="17"/>
  <c r="CM3" i="17"/>
  <c r="CE3" i="17"/>
  <c r="BW3" i="17"/>
  <c r="BO3" i="17"/>
  <c r="BG3" i="17"/>
  <c r="AY3" i="17"/>
  <c r="AQ3" i="17"/>
  <c r="DR3" i="17"/>
  <c r="DJ3" i="17"/>
  <c r="DB3" i="17"/>
  <c r="CT3" i="17"/>
  <c r="CL3" i="17"/>
  <c r="CD3" i="17"/>
  <c r="BV3" i="17"/>
  <c r="BN3" i="17"/>
  <c r="BF3" i="17"/>
  <c r="AX3" i="17"/>
  <c r="AP3" i="17"/>
  <c r="AH3" i="17"/>
  <c r="Z3" i="17"/>
  <c r="R3" i="17"/>
  <c r="J3" i="17"/>
  <c r="DQ3" i="17"/>
  <c r="DI3" i="17"/>
  <c r="DA3" i="17"/>
  <c r="CS3" i="17"/>
  <c r="CK3" i="17"/>
  <c r="CC3" i="17"/>
  <c r="BU3" i="17"/>
  <c r="BM3" i="17"/>
  <c r="BE3" i="17"/>
  <c r="AW3" i="17"/>
  <c r="AO3" i="17"/>
  <c r="AG3" i="17"/>
  <c r="Y3" i="17"/>
  <c r="Q3" i="17"/>
  <c r="C120" i="17"/>
  <c r="C112" i="17"/>
  <c r="C104" i="17"/>
  <c r="C119" i="17"/>
  <c r="C111" i="17"/>
  <c r="C103" i="17"/>
  <c r="C95" i="17"/>
  <c r="C87" i="17"/>
  <c r="C79" i="17"/>
  <c r="C110" i="17"/>
  <c r="C123" i="17"/>
  <c r="C115" i="17"/>
  <c r="C107" i="17"/>
  <c r="C99" i="17"/>
  <c r="C91" i="17"/>
  <c r="C83" i="17"/>
  <c r="C75" i="17"/>
  <c r="C67" i="17"/>
  <c r="C59" i="17"/>
  <c r="C51" i="17"/>
  <c r="C122" i="17"/>
  <c r="C114" i="17"/>
  <c r="C106" i="17"/>
  <c r="C98" i="17"/>
  <c r="C90" i="17"/>
  <c r="C82" i="17"/>
  <c r="C74" i="17"/>
  <c r="C66" i="17"/>
  <c r="C58" i="17"/>
  <c r="C50" i="17"/>
  <c r="C42" i="17"/>
  <c r="C121" i="17"/>
  <c r="C113" i="17"/>
  <c r="C105" i="17"/>
  <c r="C97" i="17"/>
  <c r="C89" i="17"/>
  <c r="C81" i="17"/>
  <c r="C73" i="17"/>
  <c r="C65" i="17"/>
  <c r="C57" i="17"/>
  <c r="C49" i="17"/>
  <c r="C41" i="17"/>
  <c r="C33" i="17"/>
  <c r="C25" i="17"/>
  <c r="C17" i="17"/>
  <c r="C9" i="17"/>
  <c r="C118" i="17"/>
  <c r="C102" i="17"/>
  <c r="C94" i="17"/>
  <c r="C86" i="17"/>
  <c r="C78" i="17"/>
  <c r="C70" i="17"/>
  <c r="C62" i="17"/>
  <c r="C117" i="17"/>
  <c r="C109" i="17"/>
  <c r="C101" i="17"/>
  <c r="C93" i="17"/>
  <c r="C85" i="17"/>
  <c r="C77" i="17"/>
  <c r="C69" i="17"/>
  <c r="C61" i="17"/>
  <c r="C53" i="17"/>
  <c r="C45" i="17"/>
  <c r="C116" i="17"/>
  <c r="C108" i="17"/>
  <c r="C100" i="17"/>
  <c r="C92" i="17"/>
  <c r="C84" i="17"/>
  <c r="C76" i="17"/>
  <c r="C68" i="17"/>
  <c r="C60" i="17"/>
  <c r="C52" i="17"/>
  <c r="C44" i="17"/>
  <c r="C36" i="17"/>
  <c r="C28" i="17"/>
  <c r="C20" i="17"/>
  <c r="C12" i="17"/>
  <c r="C122" i="5"/>
  <c r="C114" i="5"/>
  <c r="C106" i="5"/>
  <c r="C98" i="5"/>
  <c r="C90" i="5"/>
  <c r="C82" i="5"/>
  <c r="C74" i="5"/>
  <c r="C66" i="5"/>
  <c r="C58" i="5"/>
  <c r="C50" i="5"/>
  <c r="C42" i="5"/>
  <c r="C34" i="5"/>
  <c r="C26" i="5"/>
  <c r="C18" i="5"/>
  <c r="C10" i="5"/>
  <c r="C121" i="5"/>
  <c r="C113" i="5"/>
  <c r="C105" i="5"/>
  <c r="C97" i="5"/>
  <c r="C89" i="5"/>
  <c r="C81" i="5"/>
  <c r="C73" i="5"/>
  <c r="C65" i="5"/>
  <c r="C57" i="5"/>
  <c r="C49" i="5"/>
  <c r="C41" i="5"/>
  <c r="C33" i="5"/>
  <c r="C25" i="5"/>
  <c r="C17" i="5"/>
  <c r="C9" i="5"/>
  <c r="C112" i="5"/>
  <c r="C96" i="5"/>
  <c r="C80" i="5"/>
  <c r="C72" i="5"/>
  <c r="C56" i="5"/>
  <c r="C119" i="5"/>
  <c r="C103" i="5"/>
  <c r="C87" i="5"/>
  <c r="C79" i="5"/>
  <c r="C63" i="5"/>
  <c r="C55" i="5"/>
  <c r="C39" i="5"/>
  <c r="C110" i="5"/>
  <c r="C94" i="5"/>
  <c r="C78" i="5"/>
  <c r="C62" i="5"/>
  <c r="C46" i="5"/>
  <c r="C22" i="5"/>
  <c r="C109" i="5"/>
  <c r="C93" i="5"/>
  <c r="C77" i="5"/>
  <c r="C61" i="5"/>
  <c r="C45" i="5"/>
  <c r="C29" i="5"/>
  <c r="C21" i="5"/>
  <c r="C5" i="5"/>
  <c r="C116" i="5"/>
  <c r="C108" i="5"/>
  <c r="C100" i="5"/>
  <c r="C92" i="5"/>
  <c r="C84" i="5"/>
  <c r="C76" i="5"/>
  <c r="C68" i="5"/>
  <c r="C60" i="5"/>
  <c r="C52" i="5"/>
  <c r="C44" i="5"/>
  <c r="C36" i="5"/>
  <c r="C28" i="5"/>
  <c r="C20" i="5"/>
  <c r="C12" i="5"/>
  <c r="C4" i="5"/>
  <c r="C120" i="5"/>
  <c r="C104" i="5"/>
  <c r="C88" i="5"/>
  <c r="C64" i="5"/>
  <c r="C111" i="5"/>
  <c r="C95" i="5"/>
  <c r="C71" i="5"/>
  <c r="C47" i="5"/>
  <c r="C118" i="5"/>
  <c r="C102" i="5"/>
  <c r="C86" i="5"/>
  <c r="C70" i="5"/>
  <c r="C54" i="5"/>
  <c r="C38" i="5"/>
  <c r="C30" i="5"/>
  <c r="C14" i="5"/>
  <c r="C117" i="5"/>
  <c r="C101" i="5"/>
  <c r="C85" i="5"/>
  <c r="C69" i="5"/>
  <c r="C53" i="5"/>
  <c r="C37" i="5"/>
  <c r="C13" i="5"/>
  <c r="C123" i="5"/>
  <c r="C115" i="5"/>
  <c r="C107" i="5"/>
  <c r="C99" i="5"/>
  <c r="C91" i="5"/>
  <c r="C83" i="5"/>
  <c r="C75" i="5"/>
  <c r="C67" i="5"/>
  <c r="C59" i="5"/>
  <c r="C51" i="5"/>
  <c r="C43" i="5"/>
  <c r="C35" i="5"/>
  <c r="C27" i="5"/>
  <c r="C19" i="5"/>
  <c r="DQ3" i="5"/>
  <c r="CS3" i="5"/>
  <c r="BU3" i="5"/>
  <c r="DP3" i="5"/>
  <c r="CZ3" i="5"/>
  <c r="CB3" i="5"/>
  <c r="BD3" i="5"/>
  <c r="AF3" i="5"/>
  <c r="DO3" i="5"/>
  <c r="CY3" i="5"/>
  <c r="CI3" i="5"/>
  <c r="BS3" i="5"/>
  <c r="BK3" i="5"/>
  <c r="AU3" i="5"/>
  <c r="AM3" i="5"/>
  <c r="W3" i="5"/>
  <c r="O3" i="5"/>
  <c r="DF3" i="5"/>
  <c r="CP3" i="5"/>
  <c r="BZ3" i="5"/>
  <c r="BJ3" i="5"/>
  <c r="AL3" i="5"/>
  <c r="V3" i="5"/>
  <c r="F3" i="5"/>
  <c r="DS3" i="5"/>
  <c r="DK3" i="5"/>
  <c r="DC3" i="5"/>
  <c r="CU3" i="5"/>
  <c r="CM3" i="5"/>
  <c r="CE3" i="5"/>
  <c r="BW3" i="5"/>
  <c r="BO3" i="5"/>
  <c r="BG3" i="5"/>
  <c r="AY3" i="5"/>
  <c r="AQ3" i="5"/>
  <c r="AI3" i="5"/>
  <c r="AA3" i="5"/>
  <c r="S3" i="5"/>
  <c r="K3" i="5"/>
  <c r="DR3" i="5"/>
  <c r="DJ3" i="5"/>
  <c r="DB3" i="5"/>
  <c r="CT3" i="5"/>
  <c r="CL3" i="5"/>
  <c r="CD3" i="5"/>
  <c r="BV3" i="5"/>
  <c r="BN3" i="5"/>
  <c r="BF3" i="5"/>
  <c r="AX3" i="5"/>
  <c r="AP3" i="5"/>
  <c r="AH3" i="5"/>
  <c r="Z3" i="5"/>
  <c r="R3" i="5"/>
  <c r="J3" i="5"/>
  <c r="DI3" i="5"/>
  <c r="DA3" i="5"/>
  <c r="CK3" i="5"/>
  <c r="CC3" i="5"/>
  <c r="BM3" i="5"/>
  <c r="BE3" i="5"/>
  <c r="DH3" i="5"/>
  <c r="CR3" i="5"/>
  <c r="CJ3" i="5"/>
  <c r="BT3" i="5"/>
  <c r="BL3" i="5"/>
  <c r="AV3" i="5"/>
  <c r="AN3" i="5"/>
  <c r="DG3" i="5"/>
  <c r="CQ3" i="5"/>
  <c r="CA3" i="5"/>
  <c r="BC3" i="5"/>
  <c r="AE3" i="5"/>
  <c r="DN3" i="5"/>
  <c r="CX3" i="5"/>
  <c r="CH3" i="5"/>
  <c r="BR3" i="5"/>
  <c r="BB3" i="5"/>
  <c r="AT3" i="5"/>
  <c r="AD3" i="5"/>
  <c r="N3" i="5"/>
  <c r="DM3" i="5"/>
  <c r="DE3" i="5"/>
  <c r="CW3" i="5"/>
  <c r="CO3" i="5"/>
  <c r="CG3" i="5"/>
  <c r="BY3" i="5"/>
  <c r="BQ3" i="5"/>
  <c r="BI3" i="5"/>
  <c r="BA3" i="5"/>
  <c r="AS3" i="5"/>
  <c r="AK3" i="5"/>
  <c r="AC3" i="5"/>
  <c r="U3" i="5"/>
  <c r="M3" i="5"/>
  <c r="E3" i="5"/>
  <c r="DL3" i="5"/>
  <c r="DD3" i="5"/>
  <c r="CV3" i="5"/>
  <c r="CN3" i="5"/>
  <c r="CF3" i="5"/>
  <c r="BX3" i="5"/>
  <c r="BP3" i="5"/>
  <c r="BH3" i="5"/>
  <c r="AZ3" i="5"/>
  <c r="AR3" i="5"/>
  <c r="AJ3" i="5"/>
  <c r="AB3" i="5"/>
  <c r="T3" i="5"/>
  <c r="L3" i="5"/>
  <c r="C124" i="1"/>
  <c r="C116" i="1"/>
  <c r="C108" i="1"/>
  <c r="C100" i="1"/>
  <c r="C92" i="1"/>
  <c r="C84" i="1"/>
  <c r="C76" i="1"/>
  <c r="C68" i="1"/>
  <c r="C60" i="1"/>
  <c r="C52" i="1"/>
  <c r="C44" i="1"/>
  <c r="C36" i="1"/>
  <c r="C28" i="1"/>
  <c r="C123" i="1"/>
  <c r="C115" i="1"/>
  <c r="C107" i="1"/>
  <c r="C91" i="1"/>
  <c r="C83" i="1"/>
  <c r="C75" i="1"/>
  <c r="C67" i="1"/>
  <c r="C59" i="1"/>
  <c r="C51" i="1"/>
  <c r="C43" i="1"/>
  <c r="C35" i="1"/>
  <c r="C27" i="1"/>
  <c r="C90" i="1"/>
  <c r="C127" i="1"/>
  <c r="C119" i="1"/>
  <c r="C111" i="1"/>
  <c r="C103" i="1"/>
  <c r="C95" i="1"/>
  <c r="C87" i="1"/>
  <c r="C79" i="1"/>
  <c r="C71" i="1"/>
  <c r="C63" i="1"/>
  <c r="C55" i="1"/>
  <c r="C47" i="1"/>
  <c r="C39" i="1"/>
  <c r="C31" i="1"/>
  <c r="C23" i="1"/>
  <c r="C15" i="1"/>
  <c r="C126" i="1"/>
  <c r="C118" i="1"/>
  <c r="C110" i="1"/>
  <c r="C102" i="1"/>
  <c r="C94" i="1"/>
  <c r="C86" i="1"/>
  <c r="C78" i="1"/>
  <c r="C70" i="1"/>
  <c r="C62" i="1"/>
  <c r="C54" i="1"/>
  <c r="C46" i="1"/>
  <c r="C38" i="1"/>
  <c r="C30" i="1"/>
  <c r="C22" i="1"/>
  <c r="C14" i="1"/>
  <c r="C125" i="1"/>
  <c r="C117" i="1"/>
  <c r="C109" i="1"/>
  <c r="C101" i="1"/>
  <c r="C93" i="1"/>
  <c r="C85" i="1"/>
  <c r="C77" i="1"/>
  <c r="C69" i="1"/>
  <c r="C61" i="1"/>
  <c r="C53" i="1"/>
  <c r="C45" i="1"/>
  <c r="C37" i="1"/>
  <c r="C29" i="1"/>
  <c r="C21" i="1"/>
  <c r="C13" i="1"/>
  <c r="C99" i="1"/>
  <c r="C19" i="1"/>
  <c r="C122" i="1"/>
  <c r="C114" i="1"/>
  <c r="C106" i="1"/>
  <c r="C98" i="1"/>
  <c r="C82" i="1"/>
  <c r="C74" i="1"/>
  <c r="C66" i="1"/>
  <c r="C58" i="1"/>
  <c r="C50" i="1"/>
  <c r="C42" i="1"/>
  <c r="C34" i="1"/>
  <c r="C26" i="1"/>
  <c r="C18" i="1"/>
  <c r="C10" i="1"/>
  <c r="C121" i="1"/>
  <c r="C113" i="1"/>
  <c r="C105" i="1"/>
  <c r="C97" i="1"/>
  <c r="C89" i="1"/>
  <c r="C81" i="1"/>
  <c r="C73" i="1"/>
  <c r="C65" i="1"/>
  <c r="C57" i="1"/>
  <c r="C49" i="1"/>
  <c r="C41" i="1"/>
  <c r="C33" i="1"/>
  <c r="C25" i="1"/>
  <c r="C17" i="1"/>
  <c r="C9" i="1"/>
  <c r="C120" i="1"/>
  <c r="C112" i="1"/>
  <c r="C104" i="1"/>
  <c r="C96" i="1"/>
  <c r="C88" i="1"/>
  <c r="C80" i="1"/>
  <c r="C72" i="1"/>
  <c r="C64" i="1"/>
  <c r="C56" i="1"/>
  <c r="C48" i="1"/>
  <c r="C40" i="1"/>
  <c r="C32" i="1"/>
  <c r="C24" i="1"/>
  <c r="C16" i="1"/>
  <c r="DI123" i="17"/>
  <c r="DH123" i="17"/>
  <c r="DG123" i="17"/>
  <c r="DF123" i="17"/>
  <c r="DE123" i="17"/>
  <c r="DD123" i="17"/>
  <c r="DC123" i="17"/>
  <c r="DB123" i="17"/>
  <c r="DA123" i="17"/>
  <c r="CZ123" i="17"/>
  <c r="CY123" i="17"/>
  <c r="CX123" i="17"/>
  <c r="CW123" i="17"/>
  <c r="CV123" i="17"/>
  <c r="CU123" i="17"/>
  <c r="CT123" i="17"/>
  <c r="CS123" i="17"/>
  <c r="CR123" i="17"/>
  <c r="CQ123" i="17"/>
  <c r="CP123" i="17"/>
  <c r="CO123" i="17"/>
  <c r="CN123" i="17"/>
  <c r="CM123" i="17"/>
  <c r="CL123" i="17"/>
  <c r="CK123" i="17"/>
  <c r="CJ123" i="17"/>
  <c r="CI123" i="17"/>
  <c r="CH123" i="17"/>
  <c r="CG123" i="17"/>
  <c r="CF123" i="17"/>
  <c r="CE123" i="17"/>
  <c r="CD123" i="17"/>
  <c r="CC123" i="17"/>
  <c r="CB123" i="17"/>
  <c r="CA123" i="17"/>
  <c r="BZ123" i="17"/>
  <c r="BY123" i="17"/>
  <c r="BX123" i="17"/>
  <c r="BW123" i="17"/>
  <c r="BV123" i="17"/>
  <c r="BU123" i="17"/>
  <c r="BT123" i="17"/>
  <c r="BS123" i="17"/>
  <c r="BR123" i="17"/>
  <c r="BQ123" i="17"/>
  <c r="BP123" i="17"/>
  <c r="BO123" i="17"/>
  <c r="BN123" i="17"/>
  <c r="BM123" i="17"/>
  <c r="BL123" i="17"/>
  <c r="BK123" i="17"/>
  <c r="BJ123" i="17"/>
  <c r="BI123" i="17"/>
  <c r="BH123" i="17"/>
  <c r="BG123" i="17"/>
  <c r="BF123" i="17"/>
  <c r="BE123" i="17"/>
  <c r="BD123" i="17"/>
  <c r="BC123" i="17"/>
  <c r="BB123" i="17"/>
  <c r="BA123" i="17"/>
  <c r="AZ123" i="17"/>
  <c r="AY123" i="17"/>
  <c r="AX123" i="17"/>
  <c r="AW123" i="17"/>
  <c r="AV123" i="17"/>
  <c r="AU123" i="17"/>
  <c r="AT123" i="17"/>
  <c r="AS123" i="17"/>
  <c r="AR123" i="17"/>
  <c r="AQ123" i="17"/>
  <c r="AP123" i="17"/>
  <c r="AO123" i="17"/>
  <c r="AN123" i="17"/>
  <c r="AM123" i="17"/>
  <c r="AL123" i="17"/>
  <c r="AK123" i="17"/>
  <c r="AJ123" i="17"/>
  <c r="AI123" i="17"/>
  <c r="AH123" i="17"/>
  <c r="AG123" i="17"/>
  <c r="AF123" i="17"/>
  <c r="AE123" i="17"/>
  <c r="AD123" i="17"/>
  <c r="AC123" i="17"/>
  <c r="AB123" i="17"/>
  <c r="AA123" i="17"/>
  <c r="Z123" i="17"/>
  <c r="Y123" i="17"/>
  <c r="X123" i="17"/>
  <c r="W123" i="17"/>
  <c r="V123" i="17"/>
  <c r="U123" i="17"/>
  <c r="T123" i="17"/>
  <c r="S123" i="17"/>
  <c r="R123" i="17"/>
  <c r="Q123" i="17"/>
  <c r="P123" i="17"/>
  <c r="O123" i="17"/>
  <c r="N123" i="17"/>
  <c r="M123" i="17"/>
  <c r="L123" i="17"/>
  <c r="K123" i="17"/>
  <c r="J123" i="17"/>
  <c r="I123" i="17"/>
  <c r="H123" i="17"/>
  <c r="G123" i="17"/>
  <c r="F123" i="17"/>
  <c r="E123" i="17"/>
  <c r="D123" i="17"/>
  <c r="DI122" i="17"/>
  <c r="DH122" i="17"/>
  <c r="DG122" i="17"/>
  <c r="DF122" i="17"/>
  <c r="DE122" i="17"/>
  <c r="DD122" i="17"/>
  <c r="DC122" i="17"/>
  <c r="DB122" i="17"/>
  <c r="DA122" i="17"/>
  <c r="CZ122" i="17"/>
  <c r="CY122" i="17"/>
  <c r="CX122" i="17"/>
  <c r="CW122" i="17"/>
  <c r="CV122" i="17"/>
  <c r="CU122" i="17"/>
  <c r="CT122" i="17"/>
  <c r="CS122" i="17"/>
  <c r="CR122" i="17"/>
  <c r="CQ122" i="17"/>
  <c r="CP122" i="17"/>
  <c r="CO122" i="17"/>
  <c r="CN122" i="17"/>
  <c r="CM122" i="17"/>
  <c r="CL122" i="17"/>
  <c r="CK122" i="17"/>
  <c r="CJ122" i="17"/>
  <c r="CI122" i="17"/>
  <c r="CH122" i="17"/>
  <c r="CG122" i="17"/>
  <c r="CF122" i="17"/>
  <c r="CE122" i="17"/>
  <c r="CD122" i="17"/>
  <c r="CC122" i="17"/>
  <c r="CB122" i="17"/>
  <c r="CA122" i="17"/>
  <c r="BZ122" i="17"/>
  <c r="BY122" i="17"/>
  <c r="BX122" i="17"/>
  <c r="BW122" i="17"/>
  <c r="BV122" i="17"/>
  <c r="BU122" i="17"/>
  <c r="BT122" i="17"/>
  <c r="BS122" i="17"/>
  <c r="BR122" i="17"/>
  <c r="BQ122" i="17"/>
  <c r="BP122" i="17"/>
  <c r="BO122" i="17"/>
  <c r="BN122" i="17"/>
  <c r="BM122" i="17"/>
  <c r="BL122" i="17"/>
  <c r="BK122" i="17"/>
  <c r="BJ122" i="17"/>
  <c r="BI122" i="17"/>
  <c r="BH122" i="17"/>
  <c r="BG122" i="17"/>
  <c r="BF122" i="17"/>
  <c r="BE122" i="17"/>
  <c r="BD122" i="17"/>
  <c r="BC122" i="17"/>
  <c r="BB122" i="17"/>
  <c r="BA122" i="17"/>
  <c r="AZ122" i="17"/>
  <c r="AY122" i="17"/>
  <c r="AX122" i="17"/>
  <c r="AW122" i="17"/>
  <c r="AV122" i="17"/>
  <c r="AU122" i="17"/>
  <c r="AT122" i="17"/>
  <c r="AS122" i="17"/>
  <c r="AR122" i="17"/>
  <c r="AQ122" i="17"/>
  <c r="AP122" i="17"/>
  <c r="AO122" i="17"/>
  <c r="AN122" i="17"/>
  <c r="AM122" i="17"/>
  <c r="AL122" i="17"/>
  <c r="AK122" i="17"/>
  <c r="AJ122" i="17"/>
  <c r="AI122" i="17"/>
  <c r="AH122" i="17"/>
  <c r="AG122" i="17"/>
  <c r="AF122" i="17"/>
  <c r="AE122" i="17"/>
  <c r="AD122" i="17"/>
  <c r="AC122" i="17"/>
  <c r="AB122" i="17"/>
  <c r="AA122" i="17"/>
  <c r="Z122" i="17"/>
  <c r="Y122" i="17"/>
  <c r="X122" i="17"/>
  <c r="W122" i="17"/>
  <c r="V122" i="17"/>
  <c r="U122" i="17"/>
  <c r="T122" i="17"/>
  <c r="S122" i="17"/>
  <c r="R122" i="17"/>
  <c r="Q122" i="17"/>
  <c r="P122" i="17"/>
  <c r="O122" i="17"/>
  <c r="N122" i="17"/>
  <c r="M122" i="17"/>
  <c r="L122" i="17"/>
  <c r="K122" i="17"/>
  <c r="J122" i="17"/>
  <c r="I122" i="17"/>
  <c r="H122" i="17"/>
  <c r="G122" i="17"/>
  <c r="F122" i="17"/>
  <c r="E122" i="17"/>
  <c r="D122" i="17"/>
  <c r="DI121" i="17"/>
  <c r="DH121" i="17"/>
  <c r="DG121" i="17"/>
  <c r="DF121" i="17"/>
  <c r="DE121" i="17"/>
  <c r="DD121" i="17"/>
  <c r="DC121" i="17"/>
  <c r="DB121" i="17"/>
  <c r="DA121" i="17"/>
  <c r="CZ121" i="17"/>
  <c r="CY121" i="17"/>
  <c r="CX121" i="17"/>
  <c r="CW121" i="17"/>
  <c r="CV121" i="17"/>
  <c r="CU121" i="17"/>
  <c r="CT121" i="17"/>
  <c r="CS121" i="17"/>
  <c r="CR121" i="17"/>
  <c r="CQ121" i="17"/>
  <c r="CP121" i="17"/>
  <c r="CO121" i="17"/>
  <c r="CN121" i="17"/>
  <c r="CM121" i="17"/>
  <c r="CL121" i="17"/>
  <c r="CK121" i="17"/>
  <c r="CJ121" i="17"/>
  <c r="CI121" i="17"/>
  <c r="CH121" i="17"/>
  <c r="CG121" i="17"/>
  <c r="CF121" i="17"/>
  <c r="CE121" i="17"/>
  <c r="CD121" i="17"/>
  <c r="CC121" i="17"/>
  <c r="CB121" i="17"/>
  <c r="CA121" i="17"/>
  <c r="BZ121" i="17"/>
  <c r="BY121" i="17"/>
  <c r="BX121" i="17"/>
  <c r="BW121" i="17"/>
  <c r="BV121" i="17"/>
  <c r="BU121" i="17"/>
  <c r="BT121" i="17"/>
  <c r="BS121" i="17"/>
  <c r="BR121" i="17"/>
  <c r="BQ121" i="17"/>
  <c r="BP121" i="17"/>
  <c r="BO121" i="17"/>
  <c r="BN121" i="17"/>
  <c r="BM121" i="17"/>
  <c r="BL121" i="17"/>
  <c r="BK121" i="17"/>
  <c r="BJ121" i="17"/>
  <c r="BI121" i="17"/>
  <c r="BH121" i="17"/>
  <c r="BG121" i="17"/>
  <c r="BF121" i="17"/>
  <c r="BE121" i="17"/>
  <c r="BD121" i="17"/>
  <c r="BC121" i="17"/>
  <c r="BB121" i="17"/>
  <c r="BA121" i="17"/>
  <c r="AZ121" i="17"/>
  <c r="AY121" i="17"/>
  <c r="AX121" i="17"/>
  <c r="AW121" i="17"/>
  <c r="AV121" i="17"/>
  <c r="AU121" i="17"/>
  <c r="AT121" i="17"/>
  <c r="AS121" i="17"/>
  <c r="AR121" i="17"/>
  <c r="AQ121" i="17"/>
  <c r="AP121" i="17"/>
  <c r="AO121" i="17"/>
  <c r="AN121" i="17"/>
  <c r="AM121" i="17"/>
  <c r="AL121" i="17"/>
  <c r="AK121" i="17"/>
  <c r="AJ121" i="17"/>
  <c r="AI121" i="17"/>
  <c r="AH121" i="17"/>
  <c r="AG121" i="17"/>
  <c r="AF121" i="17"/>
  <c r="AE121" i="17"/>
  <c r="AD121" i="17"/>
  <c r="AC121" i="17"/>
  <c r="AB121" i="17"/>
  <c r="AA121" i="17"/>
  <c r="Z121" i="17"/>
  <c r="Y121" i="17"/>
  <c r="X121" i="17"/>
  <c r="W121" i="17"/>
  <c r="V121" i="17"/>
  <c r="U121" i="17"/>
  <c r="T121" i="17"/>
  <c r="S121" i="17"/>
  <c r="R121" i="17"/>
  <c r="Q121" i="17"/>
  <c r="P121" i="17"/>
  <c r="O121" i="17"/>
  <c r="N121" i="17"/>
  <c r="M121" i="17"/>
  <c r="L121" i="17"/>
  <c r="K121" i="17"/>
  <c r="J121" i="17"/>
  <c r="I121" i="17"/>
  <c r="H121" i="17"/>
  <c r="G121" i="17"/>
  <c r="F121" i="17"/>
  <c r="E121" i="17"/>
  <c r="D121" i="17"/>
  <c r="DI120" i="17"/>
  <c r="DH120" i="17"/>
  <c r="DG120" i="17"/>
  <c r="DF120" i="17"/>
  <c r="DE120" i="17"/>
  <c r="DD120" i="17"/>
  <c r="DC120" i="17"/>
  <c r="DB120" i="17"/>
  <c r="DA120" i="17"/>
  <c r="CZ120" i="17"/>
  <c r="CY120" i="17"/>
  <c r="CX120" i="17"/>
  <c r="CW120" i="17"/>
  <c r="CV120" i="17"/>
  <c r="CU120" i="17"/>
  <c r="CT120" i="17"/>
  <c r="CS120" i="17"/>
  <c r="CR120" i="17"/>
  <c r="CQ120" i="17"/>
  <c r="CP120" i="17"/>
  <c r="CO120" i="17"/>
  <c r="CN120" i="17"/>
  <c r="CM120" i="17"/>
  <c r="CL120" i="17"/>
  <c r="CK120" i="17"/>
  <c r="CJ120" i="17"/>
  <c r="CI120" i="17"/>
  <c r="CH120" i="17"/>
  <c r="CG120" i="17"/>
  <c r="CF120" i="17"/>
  <c r="CE120" i="17"/>
  <c r="CD120" i="17"/>
  <c r="CC120" i="17"/>
  <c r="CB120" i="17"/>
  <c r="CA120" i="17"/>
  <c r="BZ120" i="17"/>
  <c r="BY120" i="17"/>
  <c r="BX120" i="17"/>
  <c r="BW120" i="17"/>
  <c r="BV120" i="17"/>
  <c r="BU120" i="17"/>
  <c r="BT120" i="17"/>
  <c r="BS120" i="17"/>
  <c r="BR120" i="17"/>
  <c r="BQ120" i="17"/>
  <c r="BP120" i="17"/>
  <c r="BO120" i="17"/>
  <c r="BN120" i="17"/>
  <c r="BM120" i="17"/>
  <c r="BL120" i="17"/>
  <c r="BK120" i="17"/>
  <c r="BJ120" i="17"/>
  <c r="BI120" i="17"/>
  <c r="BH120" i="17"/>
  <c r="BG120" i="17"/>
  <c r="BF120" i="17"/>
  <c r="BE120" i="17"/>
  <c r="BD120" i="17"/>
  <c r="BC120" i="17"/>
  <c r="BB120" i="17"/>
  <c r="BA120" i="17"/>
  <c r="AZ120" i="17"/>
  <c r="AY120" i="17"/>
  <c r="AX120" i="17"/>
  <c r="AW120" i="17"/>
  <c r="AV120" i="17"/>
  <c r="AU120" i="17"/>
  <c r="AT120" i="17"/>
  <c r="AS120" i="17"/>
  <c r="AR120" i="17"/>
  <c r="AQ120" i="17"/>
  <c r="AP120" i="17"/>
  <c r="AO120" i="17"/>
  <c r="AN120" i="17"/>
  <c r="AM120" i="17"/>
  <c r="AL120" i="17"/>
  <c r="AK120" i="17"/>
  <c r="AJ120" i="17"/>
  <c r="AI120" i="17"/>
  <c r="AH120" i="17"/>
  <c r="AG120" i="17"/>
  <c r="AF120" i="17"/>
  <c r="AE120" i="17"/>
  <c r="AD120" i="17"/>
  <c r="AC120" i="17"/>
  <c r="AB120" i="17"/>
  <c r="AA120" i="17"/>
  <c r="Z120" i="17"/>
  <c r="Y120" i="17"/>
  <c r="X120" i="17"/>
  <c r="W120" i="17"/>
  <c r="V120" i="17"/>
  <c r="U120" i="17"/>
  <c r="T120" i="17"/>
  <c r="S120" i="17"/>
  <c r="R120" i="17"/>
  <c r="Q120" i="17"/>
  <c r="P120" i="17"/>
  <c r="O120" i="17"/>
  <c r="N120" i="17"/>
  <c r="M120" i="17"/>
  <c r="L120" i="17"/>
  <c r="K120" i="17"/>
  <c r="J120" i="17"/>
  <c r="I120" i="17"/>
  <c r="H120" i="17"/>
  <c r="G120" i="17"/>
  <c r="F120" i="17"/>
  <c r="E120" i="17"/>
  <c r="D120" i="17"/>
  <c r="DI119" i="17"/>
  <c r="DH119" i="17"/>
  <c r="DG119" i="17"/>
  <c r="DF119" i="17"/>
  <c r="DE119" i="17"/>
  <c r="DD119" i="17"/>
  <c r="DC119" i="17"/>
  <c r="DB119" i="17"/>
  <c r="DA119" i="17"/>
  <c r="CZ119" i="17"/>
  <c r="CY119" i="17"/>
  <c r="CX119" i="17"/>
  <c r="CW119" i="17"/>
  <c r="CV119" i="17"/>
  <c r="CU119" i="17"/>
  <c r="CT119" i="17"/>
  <c r="CS119" i="17"/>
  <c r="CR119" i="17"/>
  <c r="CQ119" i="17"/>
  <c r="CP119" i="17"/>
  <c r="CO119" i="17"/>
  <c r="CN119" i="17"/>
  <c r="CM119" i="17"/>
  <c r="CL119" i="17"/>
  <c r="CK119" i="17"/>
  <c r="CJ119" i="17"/>
  <c r="CI119" i="17"/>
  <c r="CH119" i="17"/>
  <c r="CG119" i="17"/>
  <c r="CF119" i="17"/>
  <c r="CE119" i="17"/>
  <c r="CD119" i="17"/>
  <c r="CC119" i="17"/>
  <c r="CB119" i="17"/>
  <c r="CA119" i="17"/>
  <c r="BZ119" i="17"/>
  <c r="BY119" i="17"/>
  <c r="BX119" i="17"/>
  <c r="BW119" i="17"/>
  <c r="BV119" i="17"/>
  <c r="BU119" i="17"/>
  <c r="BT119" i="17"/>
  <c r="BS119" i="17"/>
  <c r="BR119" i="17"/>
  <c r="BQ119" i="17"/>
  <c r="BP119" i="17"/>
  <c r="BO119" i="17"/>
  <c r="BN119" i="17"/>
  <c r="BM119" i="17"/>
  <c r="BL119" i="17"/>
  <c r="BK119" i="17"/>
  <c r="BJ119" i="17"/>
  <c r="BI119" i="17"/>
  <c r="BH119" i="17"/>
  <c r="BG119" i="17"/>
  <c r="BF119" i="17"/>
  <c r="BE119" i="17"/>
  <c r="BD119" i="17"/>
  <c r="BC119" i="17"/>
  <c r="BB119" i="17"/>
  <c r="BA119" i="17"/>
  <c r="AZ119" i="17"/>
  <c r="AY119" i="17"/>
  <c r="AX119" i="17"/>
  <c r="AW119" i="17"/>
  <c r="AV119" i="17"/>
  <c r="AU119" i="17"/>
  <c r="AT119" i="17"/>
  <c r="AS119" i="17"/>
  <c r="AR119" i="17"/>
  <c r="AQ119" i="17"/>
  <c r="AP119" i="17"/>
  <c r="AO119" i="17"/>
  <c r="AN119" i="17"/>
  <c r="AM119" i="17"/>
  <c r="AL119" i="17"/>
  <c r="AK119" i="17"/>
  <c r="AJ119" i="17"/>
  <c r="AI119" i="17"/>
  <c r="AH119" i="17"/>
  <c r="AG119" i="17"/>
  <c r="AF119" i="17"/>
  <c r="AE119" i="17"/>
  <c r="AD119" i="17"/>
  <c r="AC119" i="17"/>
  <c r="AB119" i="17"/>
  <c r="AA119" i="17"/>
  <c r="Z119" i="17"/>
  <c r="Y119" i="17"/>
  <c r="X119" i="17"/>
  <c r="W119" i="17"/>
  <c r="V119" i="17"/>
  <c r="U119" i="17"/>
  <c r="T119" i="17"/>
  <c r="S119" i="17"/>
  <c r="R119" i="17"/>
  <c r="Q119" i="17"/>
  <c r="P119" i="17"/>
  <c r="O119" i="17"/>
  <c r="N119" i="17"/>
  <c r="M119" i="17"/>
  <c r="L119" i="17"/>
  <c r="K119" i="17"/>
  <c r="J119" i="17"/>
  <c r="I119" i="17"/>
  <c r="H119" i="17"/>
  <c r="G119" i="17"/>
  <c r="F119" i="17"/>
  <c r="E119" i="17"/>
  <c r="D119" i="17"/>
  <c r="DI118" i="17"/>
  <c r="DH118" i="17"/>
  <c r="DG118" i="17"/>
  <c r="DF118" i="17"/>
  <c r="DE118" i="17"/>
  <c r="DD118" i="17"/>
  <c r="DC118" i="17"/>
  <c r="DB118" i="17"/>
  <c r="DA118" i="17"/>
  <c r="CZ118" i="17"/>
  <c r="CY118" i="17"/>
  <c r="CX118" i="17"/>
  <c r="CW118" i="17"/>
  <c r="CV118" i="17"/>
  <c r="CU118" i="17"/>
  <c r="CT118" i="17"/>
  <c r="CS118" i="17"/>
  <c r="CR118" i="17"/>
  <c r="CQ118" i="17"/>
  <c r="CP118" i="17"/>
  <c r="CO118" i="17"/>
  <c r="CN118" i="17"/>
  <c r="CM118" i="17"/>
  <c r="CL118" i="17"/>
  <c r="CK118" i="17"/>
  <c r="CJ118" i="17"/>
  <c r="CI118" i="17"/>
  <c r="CH118" i="17"/>
  <c r="CG118" i="17"/>
  <c r="CF118" i="17"/>
  <c r="CE118" i="17"/>
  <c r="CD118" i="17"/>
  <c r="CC118" i="17"/>
  <c r="CB118" i="17"/>
  <c r="CA118" i="17"/>
  <c r="BZ118" i="17"/>
  <c r="BY118" i="17"/>
  <c r="BX118" i="17"/>
  <c r="BW118" i="17"/>
  <c r="BV118" i="17"/>
  <c r="BU118" i="17"/>
  <c r="BT118" i="17"/>
  <c r="BS118" i="17"/>
  <c r="BR118" i="17"/>
  <c r="BQ118" i="17"/>
  <c r="BP118" i="17"/>
  <c r="BO118" i="17"/>
  <c r="BN118" i="17"/>
  <c r="BM118" i="17"/>
  <c r="BL118" i="17"/>
  <c r="BK118" i="17"/>
  <c r="BJ118" i="17"/>
  <c r="BI118" i="17"/>
  <c r="BH118" i="17"/>
  <c r="BG118" i="17"/>
  <c r="BF118" i="17"/>
  <c r="BE118" i="17"/>
  <c r="BD118" i="17"/>
  <c r="BC118" i="17"/>
  <c r="BB118" i="17"/>
  <c r="BA118" i="17"/>
  <c r="AZ118" i="17"/>
  <c r="AY118" i="17"/>
  <c r="AX118" i="17"/>
  <c r="AW118" i="17"/>
  <c r="AV118" i="17"/>
  <c r="AU118" i="17"/>
  <c r="AT118" i="17"/>
  <c r="AS118" i="17"/>
  <c r="AR118" i="17"/>
  <c r="AQ118" i="17"/>
  <c r="AP118" i="17"/>
  <c r="AO118" i="17"/>
  <c r="AN118" i="17"/>
  <c r="AM118" i="17"/>
  <c r="AL118" i="17"/>
  <c r="AK118" i="17"/>
  <c r="AJ118" i="17"/>
  <c r="AI118" i="17"/>
  <c r="AH118" i="17"/>
  <c r="AG118" i="17"/>
  <c r="AF118" i="17"/>
  <c r="AE118" i="17"/>
  <c r="AD118" i="17"/>
  <c r="AC118" i="17"/>
  <c r="AB118" i="17"/>
  <c r="AA118" i="17"/>
  <c r="Z118" i="17"/>
  <c r="Y118" i="17"/>
  <c r="X118" i="17"/>
  <c r="W118" i="17"/>
  <c r="V118" i="17"/>
  <c r="U118" i="17"/>
  <c r="T118" i="17"/>
  <c r="S118" i="17"/>
  <c r="R118" i="17"/>
  <c r="Q118" i="17"/>
  <c r="P118" i="17"/>
  <c r="O118" i="17"/>
  <c r="N118" i="17"/>
  <c r="M118" i="17"/>
  <c r="L118" i="17"/>
  <c r="K118" i="17"/>
  <c r="J118" i="17"/>
  <c r="I118" i="17"/>
  <c r="H118" i="17"/>
  <c r="G118" i="17"/>
  <c r="F118" i="17"/>
  <c r="E118" i="17"/>
  <c r="D118" i="17"/>
  <c r="DI117" i="17"/>
  <c r="DH117" i="17"/>
  <c r="DG117" i="17"/>
  <c r="DF117" i="17"/>
  <c r="DE117" i="17"/>
  <c r="DD117" i="17"/>
  <c r="DC117" i="17"/>
  <c r="DB117" i="17"/>
  <c r="DA117" i="17"/>
  <c r="CZ117" i="17"/>
  <c r="CY117" i="17"/>
  <c r="CX117" i="17"/>
  <c r="CW117" i="17"/>
  <c r="CV117" i="17"/>
  <c r="CU117" i="17"/>
  <c r="CT117" i="17"/>
  <c r="CS117" i="17"/>
  <c r="CR117" i="17"/>
  <c r="CQ117" i="17"/>
  <c r="CP117" i="17"/>
  <c r="CO117" i="17"/>
  <c r="CN117" i="17"/>
  <c r="CM117" i="17"/>
  <c r="CL117" i="17"/>
  <c r="CK117" i="17"/>
  <c r="CJ117" i="17"/>
  <c r="CI117" i="17"/>
  <c r="CH117" i="17"/>
  <c r="CG117" i="17"/>
  <c r="CF117" i="17"/>
  <c r="CE117" i="17"/>
  <c r="CD117" i="17"/>
  <c r="CC117" i="17"/>
  <c r="CB117" i="17"/>
  <c r="CA117" i="17"/>
  <c r="BZ117" i="17"/>
  <c r="BY117" i="17"/>
  <c r="BX117" i="17"/>
  <c r="BW117" i="17"/>
  <c r="BV117" i="17"/>
  <c r="BU117" i="17"/>
  <c r="BT117" i="17"/>
  <c r="BS117" i="17"/>
  <c r="BR117" i="17"/>
  <c r="BQ117" i="17"/>
  <c r="BP117" i="17"/>
  <c r="BO117" i="17"/>
  <c r="BN117" i="17"/>
  <c r="BM117" i="17"/>
  <c r="BL117" i="17"/>
  <c r="BK117" i="17"/>
  <c r="BJ117" i="17"/>
  <c r="BI117" i="17"/>
  <c r="BH117" i="17"/>
  <c r="BG117" i="17"/>
  <c r="BF117" i="17"/>
  <c r="BE117" i="17"/>
  <c r="BD117" i="17"/>
  <c r="BC117" i="17"/>
  <c r="BB117" i="17"/>
  <c r="BA117" i="17"/>
  <c r="AZ117" i="17"/>
  <c r="AY117" i="17"/>
  <c r="AX117" i="17"/>
  <c r="AW117" i="17"/>
  <c r="AV117" i="17"/>
  <c r="AU117" i="17"/>
  <c r="AT117" i="17"/>
  <c r="AS117" i="17"/>
  <c r="AR117" i="17"/>
  <c r="AQ117" i="17"/>
  <c r="AP117" i="17"/>
  <c r="AO117" i="17"/>
  <c r="AN117" i="17"/>
  <c r="AM117" i="17"/>
  <c r="AL117" i="17"/>
  <c r="AK117" i="17"/>
  <c r="AJ117" i="17"/>
  <c r="AI117" i="17"/>
  <c r="AH117" i="17"/>
  <c r="AG117" i="17"/>
  <c r="AF117" i="17"/>
  <c r="AE117" i="17"/>
  <c r="AD117" i="17"/>
  <c r="AC117" i="17"/>
  <c r="AB117" i="17"/>
  <c r="AA117" i="17"/>
  <c r="Z117" i="17"/>
  <c r="Y117" i="17"/>
  <c r="X117" i="17"/>
  <c r="W117" i="17"/>
  <c r="V117" i="17"/>
  <c r="U117" i="17"/>
  <c r="T117" i="17"/>
  <c r="S117" i="17"/>
  <c r="R117" i="17"/>
  <c r="Q117" i="17"/>
  <c r="P117" i="17"/>
  <c r="O117" i="17"/>
  <c r="N117" i="17"/>
  <c r="M117" i="17"/>
  <c r="L117" i="17"/>
  <c r="K117" i="17"/>
  <c r="J117" i="17"/>
  <c r="I117" i="17"/>
  <c r="H117" i="17"/>
  <c r="G117" i="17"/>
  <c r="F117" i="17"/>
  <c r="E117" i="17"/>
  <c r="D117" i="17"/>
  <c r="DI116" i="17"/>
  <c r="DH116" i="17"/>
  <c r="DG116" i="17"/>
  <c r="DF116" i="17"/>
  <c r="DE116" i="17"/>
  <c r="DD116" i="17"/>
  <c r="DC116" i="17"/>
  <c r="DB116" i="17"/>
  <c r="DA116" i="17"/>
  <c r="CZ116" i="17"/>
  <c r="CY116" i="17"/>
  <c r="CX116" i="17"/>
  <c r="CW116" i="17"/>
  <c r="CV116" i="17"/>
  <c r="CU116" i="17"/>
  <c r="CT116" i="17"/>
  <c r="CS116" i="17"/>
  <c r="CR116" i="17"/>
  <c r="CQ116" i="17"/>
  <c r="CP116" i="17"/>
  <c r="CO116" i="17"/>
  <c r="CN116" i="17"/>
  <c r="CM116" i="17"/>
  <c r="CL116" i="17"/>
  <c r="CK116" i="17"/>
  <c r="CJ116" i="17"/>
  <c r="CI116" i="17"/>
  <c r="CH116" i="17"/>
  <c r="CG116" i="17"/>
  <c r="CF116" i="17"/>
  <c r="CE116" i="17"/>
  <c r="CD116" i="17"/>
  <c r="CC116" i="17"/>
  <c r="CB116" i="17"/>
  <c r="CA116" i="17"/>
  <c r="BZ116" i="17"/>
  <c r="BY116" i="17"/>
  <c r="BX116" i="17"/>
  <c r="BW116" i="17"/>
  <c r="BV116" i="17"/>
  <c r="BU116" i="17"/>
  <c r="BT116" i="17"/>
  <c r="BS116" i="17"/>
  <c r="BR116" i="17"/>
  <c r="BQ116" i="17"/>
  <c r="BP116" i="17"/>
  <c r="BO116" i="17"/>
  <c r="BN116" i="17"/>
  <c r="BM116" i="17"/>
  <c r="BL116" i="17"/>
  <c r="BK116" i="17"/>
  <c r="BJ116" i="17"/>
  <c r="BI116" i="17"/>
  <c r="BH116" i="17"/>
  <c r="BG116" i="17"/>
  <c r="BF116" i="17"/>
  <c r="BE116" i="17"/>
  <c r="BD116" i="17"/>
  <c r="BC116" i="17"/>
  <c r="BB116" i="17"/>
  <c r="BA116" i="17"/>
  <c r="AZ116" i="17"/>
  <c r="AY116" i="17"/>
  <c r="AX116" i="17"/>
  <c r="AW116" i="17"/>
  <c r="AV116" i="17"/>
  <c r="AU116" i="17"/>
  <c r="AT116" i="17"/>
  <c r="AS116" i="17"/>
  <c r="AR116" i="17"/>
  <c r="AQ116" i="17"/>
  <c r="AP116" i="17"/>
  <c r="AO116" i="17"/>
  <c r="AN116" i="17"/>
  <c r="AM116" i="17"/>
  <c r="AL116" i="17"/>
  <c r="AK116" i="17"/>
  <c r="AJ116" i="17"/>
  <c r="AI116" i="17"/>
  <c r="AH116" i="17"/>
  <c r="AG116" i="17"/>
  <c r="AF116" i="17"/>
  <c r="AE116" i="17"/>
  <c r="AD116" i="17"/>
  <c r="AC116" i="17"/>
  <c r="AB116" i="17"/>
  <c r="AA116" i="17"/>
  <c r="Z116" i="17"/>
  <c r="Y116" i="17"/>
  <c r="X116" i="17"/>
  <c r="W116" i="17"/>
  <c r="V116" i="17"/>
  <c r="U116" i="17"/>
  <c r="T116" i="17"/>
  <c r="S116" i="17"/>
  <c r="R116" i="17"/>
  <c r="Q116" i="17"/>
  <c r="P116" i="17"/>
  <c r="O116" i="17"/>
  <c r="N116" i="17"/>
  <c r="M116" i="17"/>
  <c r="L116" i="17"/>
  <c r="K116" i="17"/>
  <c r="J116" i="17"/>
  <c r="I116" i="17"/>
  <c r="H116" i="17"/>
  <c r="G116" i="17"/>
  <c r="F116" i="17"/>
  <c r="E116" i="17"/>
  <c r="D116" i="17"/>
  <c r="DI115" i="17"/>
  <c r="DH115" i="17"/>
  <c r="DG115" i="17"/>
  <c r="DF115" i="17"/>
  <c r="DE115" i="17"/>
  <c r="DD115" i="17"/>
  <c r="DC115" i="17"/>
  <c r="DB115" i="17"/>
  <c r="DA115" i="17"/>
  <c r="CZ115" i="17"/>
  <c r="CY115" i="17"/>
  <c r="CX115" i="17"/>
  <c r="CW115" i="17"/>
  <c r="CV115" i="17"/>
  <c r="CU115" i="17"/>
  <c r="CT115" i="17"/>
  <c r="CS115" i="17"/>
  <c r="CR115" i="17"/>
  <c r="CQ115" i="17"/>
  <c r="CP115" i="17"/>
  <c r="CO115" i="17"/>
  <c r="CN115" i="17"/>
  <c r="CM115" i="17"/>
  <c r="CL115" i="17"/>
  <c r="CK115" i="17"/>
  <c r="CJ115" i="17"/>
  <c r="CI115" i="17"/>
  <c r="CH115" i="17"/>
  <c r="CG115" i="17"/>
  <c r="CF115" i="17"/>
  <c r="CE115" i="17"/>
  <c r="CD115" i="17"/>
  <c r="CC115" i="17"/>
  <c r="CB115" i="17"/>
  <c r="CA115" i="17"/>
  <c r="BZ115" i="17"/>
  <c r="BY115" i="17"/>
  <c r="BX115" i="17"/>
  <c r="BW115" i="17"/>
  <c r="BV115" i="17"/>
  <c r="BU115" i="17"/>
  <c r="BT115" i="17"/>
  <c r="BS115" i="17"/>
  <c r="BR115" i="17"/>
  <c r="BQ115" i="17"/>
  <c r="BP115" i="17"/>
  <c r="BO115" i="17"/>
  <c r="BN115" i="17"/>
  <c r="BM115" i="17"/>
  <c r="BL115" i="17"/>
  <c r="BK115" i="17"/>
  <c r="BJ115" i="17"/>
  <c r="BI115" i="17"/>
  <c r="BH115" i="17"/>
  <c r="BG115" i="17"/>
  <c r="BF115" i="17"/>
  <c r="BE115" i="17"/>
  <c r="BD115" i="17"/>
  <c r="BC115" i="17"/>
  <c r="BB115" i="17"/>
  <c r="BA115" i="17"/>
  <c r="AZ115" i="17"/>
  <c r="AY115" i="17"/>
  <c r="AX115" i="17"/>
  <c r="AW115" i="17"/>
  <c r="AV115" i="17"/>
  <c r="AU115" i="17"/>
  <c r="AT115" i="17"/>
  <c r="AS115" i="17"/>
  <c r="AR115" i="17"/>
  <c r="AQ115" i="17"/>
  <c r="AP115" i="17"/>
  <c r="AO115" i="17"/>
  <c r="AN115" i="17"/>
  <c r="AM115" i="17"/>
  <c r="AL115" i="17"/>
  <c r="AK115" i="17"/>
  <c r="AJ115" i="17"/>
  <c r="AI115" i="17"/>
  <c r="AH115" i="17"/>
  <c r="AG115" i="17"/>
  <c r="AF115" i="17"/>
  <c r="AE115" i="17"/>
  <c r="AD115" i="17"/>
  <c r="AC115" i="17"/>
  <c r="AB115" i="17"/>
  <c r="AA115" i="17"/>
  <c r="Z115" i="17"/>
  <c r="Y115" i="17"/>
  <c r="X115" i="17"/>
  <c r="W115" i="17"/>
  <c r="V115" i="17"/>
  <c r="U115" i="17"/>
  <c r="T115" i="17"/>
  <c r="S115" i="17"/>
  <c r="R115" i="17"/>
  <c r="Q115" i="17"/>
  <c r="P115" i="17"/>
  <c r="O115" i="17"/>
  <c r="N115" i="17"/>
  <c r="M115" i="17"/>
  <c r="L115" i="17"/>
  <c r="K115" i="17"/>
  <c r="J115" i="17"/>
  <c r="I115" i="17"/>
  <c r="H115" i="17"/>
  <c r="G115" i="17"/>
  <c r="F115" i="17"/>
  <c r="E115" i="17"/>
  <c r="D115" i="17"/>
  <c r="DI114" i="17"/>
  <c r="DH114" i="17"/>
  <c r="DG114" i="17"/>
  <c r="DF114" i="17"/>
  <c r="DE114" i="17"/>
  <c r="DD114" i="17"/>
  <c r="DC114" i="17"/>
  <c r="DB114" i="17"/>
  <c r="DA114" i="17"/>
  <c r="CZ114" i="17"/>
  <c r="CY114" i="17"/>
  <c r="CX114" i="17"/>
  <c r="CW114" i="17"/>
  <c r="CV114" i="17"/>
  <c r="CU114" i="17"/>
  <c r="CT114" i="17"/>
  <c r="CS114" i="17"/>
  <c r="CR114" i="17"/>
  <c r="CQ114" i="17"/>
  <c r="CP114" i="17"/>
  <c r="CO114" i="17"/>
  <c r="CN114" i="17"/>
  <c r="CM114" i="17"/>
  <c r="CL114" i="17"/>
  <c r="CK114" i="17"/>
  <c r="CJ114" i="17"/>
  <c r="CI114" i="17"/>
  <c r="CH114" i="17"/>
  <c r="CG114" i="17"/>
  <c r="CF114" i="17"/>
  <c r="CE114" i="17"/>
  <c r="CD114" i="17"/>
  <c r="CC114" i="17"/>
  <c r="CB114" i="17"/>
  <c r="CA114" i="17"/>
  <c r="BZ114" i="17"/>
  <c r="BY114" i="17"/>
  <c r="BX114" i="17"/>
  <c r="BW114" i="17"/>
  <c r="BV114" i="17"/>
  <c r="BU114" i="17"/>
  <c r="BT114" i="17"/>
  <c r="BS114" i="17"/>
  <c r="BR114" i="17"/>
  <c r="BQ114" i="17"/>
  <c r="BP114" i="17"/>
  <c r="BO114" i="17"/>
  <c r="BN114" i="17"/>
  <c r="BM114" i="17"/>
  <c r="BL114" i="17"/>
  <c r="BK114" i="17"/>
  <c r="BJ114" i="17"/>
  <c r="BI114" i="17"/>
  <c r="BH114" i="17"/>
  <c r="BG114" i="17"/>
  <c r="BF114" i="17"/>
  <c r="BE114" i="17"/>
  <c r="BD114" i="17"/>
  <c r="BC114" i="17"/>
  <c r="BB114" i="17"/>
  <c r="BA114" i="17"/>
  <c r="AZ114" i="17"/>
  <c r="AY114" i="17"/>
  <c r="AX114" i="17"/>
  <c r="AW114" i="17"/>
  <c r="AV114" i="17"/>
  <c r="AU114" i="17"/>
  <c r="AT114" i="17"/>
  <c r="AS114" i="17"/>
  <c r="AR114" i="17"/>
  <c r="AQ114" i="17"/>
  <c r="AP114" i="17"/>
  <c r="AO114" i="17"/>
  <c r="AN114" i="17"/>
  <c r="AM114" i="17"/>
  <c r="AL114" i="17"/>
  <c r="AK114" i="17"/>
  <c r="AJ114" i="17"/>
  <c r="AI114" i="17"/>
  <c r="AH114" i="17"/>
  <c r="AG114" i="17"/>
  <c r="AF114" i="17"/>
  <c r="AE114" i="17"/>
  <c r="AD114" i="17"/>
  <c r="AC114" i="17"/>
  <c r="AB114" i="17"/>
  <c r="AA114" i="17"/>
  <c r="Z114" i="17"/>
  <c r="Y114" i="17"/>
  <c r="X114" i="17"/>
  <c r="W114" i="17"/>
  <c r="V114" i="17"/>
  <c r="U114" i="17"/>
  <c r="T114" i="17"/>
  <c r="S114" i="17"/>
  <c r="R114" i="17"/>
  <c r="Q114" i="17"/>
  <c r="P114" i="17"/>
  <c r="O114" i="17"/>
  <c r="N114" i="17"/>
  <c r="M114" i="17"/>
  <c r="L114" i="17"/>
  <c r="K114" i="17"/>
  <c r="J114" i="17"/>
  <c r="I114" i="17"/>
  <c r="H114" i="17"/>
  <c r="G114" i="17"/>
  <c r="F114" i="17"/>
  <c r="E114" i="17"/>
  <c r="D114" i="17"/>
  <c r="DS123" i="17"/>
  <c r="DR123" i="17"/>
  <c r="DQ123" i="17"/>
  <c r="DP123" i="17"/>
  <c r="DO123" i="17"/>
  <c r="DN123" i="17"/>
  <c r="DM123" i="17"/>
  <c r="DL123" i="17"/>
  <c r="DK123" i="17"/>
  <c r="DJ123" i="17"/>
  <c r="DS122" i="17"/>
  <c r="DR122" i="17"/>
  <c r="DQ122" i="17"/>
  <c r="DP122" i="17"/>
  <c r="DO122" i="17"/>
  <c r="DN122" i="17"/>
  <c r="DM122" i="17"/>
  <c r="DL122" i="17"/>
  <c r="DK122" i="17"/>
  <c r="DJ122" i="17"/>
  <c r="DS121" i="17"/>
  <c r="DR121" i="17"/>
  <c r="DQ121" i="17"/>
  <c r="DP121" i="17"/>
  <c r="DO121" i="17"/>
  <c r="DN121" i="17"/>
  <c r="DM121" i="17"/>
  <c r="DL121" i="17"/>
  <c r="DK121" i="17"/>
  <c r="DJ121" i="17"/>
  <c r="DS120" i="17"/>
  <c r="DR120" i="17"/>
  <c r="DQ120" i="17"/>
  <c r="DP120" i="17"/>
  <c r="DO120" i="17"/>
  <c r="DN120" i="17"/>
  <c r="DM120" i="17"/>
  <c r="DL120" i="17"/>
  <c r="DK120" i="17"/>
  <c r="DJ120" i="17"/>
  <c r="DS119" i="17"/>
  <c r="DR119" i="17"/>
  <c r="DQ119" i="17"/>
  <c r="DP119" i="17"/>
  <c r="DO119" i="17"/>
  <c r="DN119" i="17"/>
  <c r="DM119" i="17"/>
  <c r="DL119" i="17"/>
  <c r="DK119" i="17"/>
  <c r="DJ119" i="17"/>
  <c r="DS118" i="17"/>
  <c r="DR118" i="17"/>
  <c r="DQ118" i="17"/>
  <c r="DP118" i="17"/>
  <c r="DO118" i="17"/>
  <c r="DN118" i="17"/>
  <c r="DM118" i="17"/>
  <c r="DL118" i="17"/>
  <c r="DK118" i="17"/>
  <c r="DJ118" i="17"/>
  <c r="DS117" i="17"/>
  <c r="DR117" i="17"/>
  <c r="DQ117" i="17"/>
  <c r="DP117" i="17"/>
  <c r="DO117" i="17"/>
  <c r="DN117" i="17"/>
  <c r="DM117" i="17"/>
  <c r="DL117" i="17"/>
  <c r="DK117" i="17"/>
  <c r="DJ117" i="17"/>
  <c r="DS116" i="17"/>
  <c r="DR116" i="17"/>
  <c r="DQ116" i="17"/>
  <c r="DP116" i="17"/>
  <c r="DO116" i="17"/>
  <c r="DN116" i="17"/>
  <c r="DM116" i="17"/>
  <c r="DL116" i="17"/>
  <c r="DK116" i="17"/>
  <c r="DJ116" i="17"/>
  <c r="DS115" i="17"/>
  <c r="DR115" i="17"/>
  <c r="DQ115" i="17"/>
  <c r="DP115" i="17"/>
  <c r="DO115" i="17"/>
  <c r="DN115" i="17"/>
  <c r="DM115" i="17"/>
  <c r="DL115" i="17"/>
  <c r="DK115" i="17"/>
  <c r="DJ115" i="17"/>
  <c r="DS114" i="17"/>
  <c r="DR114" i="17"/>
  <c r="DQ114" i="17"/>
  <c r="DP114" i="17"/>
  <c r="DO114" i="17"/>
  <c r="DN114" i="17"/>
  <c r="DM114" i="17"/>
  <c r="DL114" i="17"/>
  <c r="DK114" i="17"/>
  <c r="DJ114" i="17"/>
  <c r="DS113" i="17"/>
  <c r="DR113" i="17"/>
  <c r="DQ113" i="17"/>
  <c r="DP113" i="17"/>
  <c r="DO113" i="17"/>
  <c r="DN113" i="17"/>
  <c r="DM113" i="17"/>
  <c r="DL113" i="17"/>
  <c r="DK113" i="17"/>
  <c r="DJ113" i="17"/>
  <c r="DS112" i="17"/>
  <c r="DR112" i="17"/>
  <c r="DQ112" i="17"/>
  <c r="DP112" i="17"/>
  <c r="DO112" i="17"/>
  <c r="DN112" i="17"/>
  <c r="DM112" i="17"/>
  <c r="DL112" i="17"/>
  <c r="DK112" i="17"/>
  <c r="DJ112" i="17"/>
  <c r="DS111" i="17"/>
  <c r="DR111" i="17"/>
  <c r="DQ111" i="17"/>
  <c r="DP111" i="17"/>
  <c r="DO111" i="17"/>
  <c r="DN111" i="17"/>
  <c r="DM111" i="17"/>
  <c r="DL111" i="17"/>
  <c r="DK111" i="17"/>
  <c r="DJ111" i="17"/>
  <c r="DS110" i="17"/>
  <c r="DR110" i="17"/>
  <c r="DQ110" i="17"/>
  <c r="DP110" i="17"/>
  <c r="DO110" i="17"/>
  <c r="DN110" i="17"/>
  <c r="DM110" i="17"/>
  <c r="DL110" i="17"/>
  <c r="DK110" i="17"/>
  <c r="DJ110" i="17"/>
  <c r="DS109" i="17"/>
  <c r="DR109" i="17"/>
  <c r="DQ109" i="17"/>
  <c r="DP109" i="17"/>
  <c r="DO109" i="17"/>
  <c r="DN109" i="17"/>
  <c r="DM109" i="17"/>
  <c r="DL109" i="17"/>
  <c r="DK109" i="17"/>
  <c r="DJ109" i="17"/>
  <c r="DS108" i="17"/>
  <c r="DR108" i="17"/>
  <c r="DQ108" i="17"/>
  <c r="DP108" i="17"/>
  <c r="DO108" i="17"/>
  <c r="DN108" i="17"/>
  <c r="DM108" i="17"/>
  <c r="DL108" i="17"/>
  <c r="DK108" i="17"/>
  <c r="DJ108" i="17"/>
  <c r="DS107" i="17"/>
  <c r="DR107" i="17"/>
  <c r="DQ107" i="17"/>
  <c r="DP107" i="17"/>
  <c r="DO107" i="17"/>
  <c r="DN107" i="17"/>
  <c r="DM107" i="17"/>
  <c r="DL107" i="17"/>
  <c r="DK107" i="17"/>
  <c r="DJ107" i="17"/>
  <c r="DS106" i="17"/>
  <c r="DR106" i="17"/>
  <c r="DQ106" i="17"/>
  <c r="DP106" i="17"/>
  <c r="DO106" i="17"/>
  <c r="DN106" i="17"/>
  <c r="DM106" i="17"/>
  <c r="DL106" i="17"/>
  <c r="DK106" i="17"/>
  <c r="DJ106" i="17"/>
  <c r="DS105" i="17"/>
  <c r="DR105" i="17"/>
  <c r="DQ105" i="17"/>
  <c r="DP105" i="17"/>
  <c r="DO105" i="17"/>
  <c r="DN105" i="17"/>
  <c r="DM105" i="17"/>
  <c r="DL105" i="17"/>
  <c r="DK105" i="17"/>
  <c r="DJ105" i="17"/>
  <c r="DS104" i="17"/>
  <c r="DR104" i="17"/>
  <c r="DQ104" i="17"/>
  <c r="DP104" i="17"/>
  <c r="DO104" i="17"/>
  <c r="DN104" i="17"/>
  <c r="DM104" i="17"/>
  <c r="DL104" i="17"/>
  <c r="DK104" i="17"/>
  <c r="DJ104" i="17"/>
  <c r="DS103" i="17"/>
  <c r="DR103" i="17"/>
  <c r="DQ103" i="17"/>
  <c r="DP103" i="17"/>
  <c r="DO103" i="17"/>
  <c r="DN103" i="17"/>
  <c r="DM103" i="17"/>
  <c r="DL103" i="17"/>
  <c r="DK103" i="17"/>
  <c r="DJ103" i="17"/>
  <c r="DS102" i="17"/>
  <c r="DR102" i="17"/>
  <c r="DQ102" i="17"/>
  <c r="DP102" i="17"/>
  <c r="DO102" i="17"/>
  <c r="DN102" i="17"/>
  <c r="DM102" i="17"/>
  <c r="DL102" i="17"/>
  <c r="DK102" i="17"/>
  <c r="DJ102" i="17"/>
  <c r="DS101" i="17"/>
  <c r="DR101" i="17"/>
  <c r="DQ101" i="17"/>
  <c r="DP101" i="17"/>
  <c r="DO101" i="17"/>
  <c r="DN101" i="17"/>
  <c r="DM101" i="17"/>
  <c r="DL101" i="17"/>
  <c r="DK101" i="17"/>
  <c r="DJ101" i="17"/>
  <c r="DS100" i="17"/>
  <c r="DR100" i="17"/>
  <c r="DQ100" i="17"/>
  <c r="DP100" i="17"/>
  <c r="DO100" i="17"/>
  <c r="DN100" i="17"/>
  <c r="DM100" i="17"/>
  <c r="DL100" i="17"/>
  <c r="DK100" i="17"/>
  <c r="DJ100" i="17"/>
  <c r="DS99" i="17"/>
  <c r="DR99" i="17"/>
  <c r="DQ99" i="17"/>
  <c r="DP99" i="17"/>
  <c r="DO99" i="17"/>
  <c r="DN99" i="17"/>
  <c r="DM99" i="17"/>
  <c r="DL99" i="17"/>
  <c r="DK99" i="17"/>
  <c r="DJ99" i="17"/>
  <c r="DS98" i="17"/>
  <c r="DR98" i="17"/>
  <c r="DQ98" i="17"/>
  <c r="DP98" i="17"/>
  <c r="DO98" i="17"/>
  <c r="DN98" i="17"/>
  <c r="DM98" i="17"/>
  <c r="DL98" i="17"/>
  <c r="DK98" i="17"/>
  <c r="DJ98" i="17"/>
  <c r="DS97" i="17"/>
  <c r="DR97" i="17"/>
  <c r="DQ97" i="17"/>
  <c r="DP97" i="17"/>
  <c r="DO97" i="17"/>
  <c r="DN97" i="17"/>
  <c r="DM97" i="17"/>
  <c r="DL97" i="17"/>
  <c r="DK97" i="17"/>
  <c r="DJ97" i="17"/>
  <c r="DS96" i="17"/>
  <c r="DR96" i="17"/>
  <c r="DQ96" i="17"/>
  <c r="DP96" i="17"/>
  <c r="DO96" i="17"/>
  <c r="DN96" i="17"/>
  <c r="DM96" i="17"/>
  <c r="DL96" i="17"/>
  <c r="DK96" i="17"/>
  <c r="DJ96" i="17"/>
  <c r="DS95" i="17"/>
  <c r="DR95" i="17"/>
  <c r="DQ95" i="17"/>
  <c r="DP95" i="17"/>
  <c r="DO95" i="17"/>
  <c r="DN95" i="17"/>
  <c r="DM95" i="17"/>
  <c r="DL95" i="17"/>
  <c r="DK95" i="17"/>
  <c r="DJ95" i="17"/>
  <c r="DS94" i="17"/>
  <c r="DR94" i="17"/>
  <c r="DQ94" i="17"/>
  <c r="DP94" i="17"/>
  <c r="DO94" i="17"/>
  <c r="DN94" i="17"/>
  <c r="DM94" i="17"/>
  <c r="DL94" i="17"/>
  <c r="DK94" i="17"/>
  <c r="DJ94" i="17"/>
  <c r="DS93" i="17"/>
  <c r="DR93" i="17"/>
  <c r="DQ93" i="17"/>
  <c r="DP93" i="17"/>
  <c r="DO93" i="17"/>
  <c r="DN93" i="17"/>
  <c r="DM93" i="17"/>
  <c r="DL93" i="17"/>
  <c r="DK93" i="17"/>
  <c r="DJ93" i="17"/>
  <c r="DS92" i="17"/>
  <c r="DR92" i="17"/>
  <c r="DQ92" i="17"/>
  <c r="DP92" i="17"/>
  <c r="DO92" i="17"/>
  <c r="DN92" i="17"/>
  <c r="DM92" i="17"/>
  <c r="DL92" i="17"/>
  <c r="DK92" i="17"/>
  <c r="DJ92" i="17"/>
  <c r="DS91" i="17"/>
  <c r="DR91" i="17"/>
  <c r="DQ91" i="17"/>
  <c r="DP91" i="17"/>
  <c r="DO91" i="17"/>
  <c r="DN91" i="17"/>
  <c r="DM91" i="17"/>
  <c r="DL91" i="17"/>
  <c r="DK91" i="17"/>
  <c r="DJ91" i="17"/>
  <c r="DS90" i="17"/>
  <c r="DR90" i="17"/>
  <c r="DQ90" i="17"/>
  <c r="DP90" i="17"/>
  <c r="DO90" i="17"/>
  <c r="DN90" i="17"/>
  <c r="DM90" i="17"/>
  <c r="DL90" i="17"/>
  <c r="DK90" i="17"/>
  <c r="DJ90" i="17"/>
  <c r="DS89" i="17"/>
  <c r="DR89" i="17"/>
  <c r="DQ89" i="17"/>
  <c r="DP89" i="17"/>
  <c r="DO89" i="17"/>
  <c r="DN89" i="17"/>
  <c r="DM89" i="17"/>
  <c r="DL89" i="17"/>
  <c r="DK89" i="17"/>
  <c r="DJ89" i="17"/>
  <c r="DS88" i="17"/>
  <c r="DR88" i="17"/>
  <c r="DQ88" i="17"/>
  <c r="DP88" i="17"/>
  <c r="DO88" i="17"/>
  <c r="DN88" i="17"/>
  <c r="DM88" i="17"/>
  <c r="DL88" i="17"/>
  <c r="DK88" i="17"/>
  <c r="DJ88" i="17"/>
  <c r="DS87" i="17"/>
  <c r="DR87" i="17"/>
  <c r="DQ87" i="17"/>
  <c r="DP87" i="17"/>
  <c r="DO87" i="17"/>
  <c r="DN87" i="17"/>
  <c r="DM87" i="17"/>
  <c r="DL87" i="17"/>
  <c r="DK87" i="17"/>
  <c r="DJ87" i="17"/>
  <c r="DS86" i="17"/>
  <c r="DR86" i="17"/>
  <c r="DQ86" i="17"/>
  <c r="DP86" i="17"/>
  <c r="DO86" i="17"/>
  <c r="DN86" i="17"/>
  <c r="DM86" i="17"/>
  <c r="DL86" i="17"/>
  <c r="DK86" i="17"/>
  <c r="DJ86" i="17"/>
  <c r="DS85" i="17"/>
  <c r="DR85" i="17"/>
  <c r="DQ85" i="17"/>
  <c r="DP85" i="17"/>
  <c r="DO85" i="17"/>
  <c r="DN85" i="17"/>
  <c r="DM85" i="17"/>
  <c r="DL85" i="17"/>
  <c r="DK85" i="17"/>
  <c r="DJ85" i="17"/>
  <c r="DS84" i="17"/>
  <c r="DR84" i="17"/>
  <c r="DQ84" i="17"/>
  <c r="DP84" i="17"/>
  <c r="DO84" i="17"/>
  <c r="DN84" i="17"/>
  <c r="DM84" i="17"/>
  <c r="DL84" i="17"/>
  <c r="DK84" i="17"/>
  <c r="DJ84" i="17"/>
  <c r="DS83" i="17"/>
  <c r="DR83" i="17"/>
  <c r="DQ83" i="17"/>
  <c r="DP83" i="17"/>
  <c r="DO83" i="17"/>
  <c r="DN83" i="17"/>
  <c r="DM83" i="17"/>
  <c r="DL83" i="17"/>
  <c r="DK83" i="17"/>
  <c r="DJ83" i="17"/>
  <c r="DS82" i="17"/>
  <c r="DR82" i="17"/>
  <c r="DQ82" i="17"/>
  <c r="DP82" i="17"/>
  <c r="DO82" i="17"/>
  <c r="DN82" i="17"/>
  <c r="DM82" i="17"/>
  <c r="DL82" i="17"/>
  <c r="DK82" i="17"/>
  <c r="DJ82" i="17"/>
  <c r="DS81" i="17"/>
  <c r="DR81" i="17"/>
  <c r="DQ81" i="17"/>
  <c r="DP81" i="17"/>
  <c r="DO81" i="17"/>
  <c r="DN81" i="17"/>
  <c r="DM81" i="17"/>
  <c r="DL81" i="17"/>
  <c r="DK81" i="17"/>
  <c r="DJ81" i="17"/>
  <c r="DS80" i="17"/>
  <c r="DR80" i="17"/>
  <c r="DQ80" i="17"/>
  <c r="DP80" i="17"/>
  <c r="DO80" i="17"/>
  <c r="DN80" i="17"/>
  <c r="DM80" i="17"/>
  <c r="DL80" i="17"/>
  <c r="DK80" i="17"/>
  <c r="DJ80" i="17"/>
  <c r="DS79" i="17"/>
  <c r="DR79" i="17"/>
  <c r="DQ79" i="17"/>
  <c r="DP79" i="17"/>
  <c r="DO79" i="17"/>
  <c r="DN79" i="17"/>
  <c r="DM79" i="17"/>
  <c r="DL79" i="17"/>
  <c r="DK79" i="17"/>
  <c r="DJ79" i="17"/>
  <c r="DS78" i="17"/>
  <c r="DR78" i="17"/>
  <c r="DQ78" i="17"/>
  <c r="DP78" i="17"/>
  <c r="DO78" i="17"/>
  <c r="DN78" i="17"/>
  <c r="DM78" i="17"/>
  <c r="DL78" i="17"/>
  <c r="DK78" i="17"/>
  <c r="DJ78" i="17"/>
  <c r="DS77" i="17"/>
  <c r="DR77" i="17"/>
  <c r="DQ77" i="17"/>
  <c r="DP77" i="17"/>
  <c r="DO77" i="17"/>
  <c r="DN77" i="17"/>
  <c r="DM77" i="17"/>
  <c r="DL77" i="17"/>
  <c r="DK77" i="17"/>
  <c r="DJ77" i="17"/>
  <c r="DS76" i="17"/>
  <c r="DR76" i="17"/>
  <c r="DQ76" i="17"/>
  <c r="DP76" i="17"/>
  <c r="DO76" i="17"/>
  <c r="DN76" i="17"/>
  <c r="DM76" i="17"/>
  <c r="DL76" i="17"/>
  <c r="DK76" i="17"/>
  <c r="DJ76" i="17"/>
  <c r="DS75" i="17"/>
  <c r="DR75" i="17"/>
  <c r="DQ75" i="17"/>
  <c r="DP75" i="17"/>
  <c r="DO75" i="17"/>
  <c r="DN75" i="17"/>
  <c r="DM75" i="17"/>
  <c r="DL75" i="17"/>
  <c r="DK75" i="17"/>
  <c r="DJ75" i="17"/>
  <c r="DS74" i="17"/>
  <c r="DR74" i="17"/>
  <c r="DQ74" i="17"/>
  <c r="DP74" i="17"/>
  <c r="DO74" i="17"/>
  <c r="DN74" i="17"/>
  <c r="DM74" i="17"/>
  <c r="DL74" i="17"/>
  <c r="DK74" i="17"/>
  <c r="DJ74" i="17"/>
  <c r="DS73" i="17"/>
  <c r="DR73" i="17"/>
  <c r="DQ73" i="17"/>
  <c r="DP73" i="17"/>
  <c r="DO73" i="17"/>
  <c r="DN73" i="17"/>
  <c r="DM73" i="17"/>
  <c r="DL73" i="17"/>
  <c r="DK73" i="17"/>
  <c r="DJ73" i="17"/>
  <c r="DS72" i="17"/>
  <c r="DR72" i="17"/>
  <c r="DQ72" i="17"/>
  <c r="DP72" i="17"/>
  <c r="DO72" i="17"/>
  <c r="DN72" i="17"/>
  <c r="DM72" i="17"/>
  <c r="DL72" i="17"/>
  <c r="DK72" i="17"/>
  <c r="DJ72" i="17"/>
  <c r="DS71" i="17"/>
  <c r="DR71" i="17"/>
  <c r="DQ71" i="17"/>
  <c r="DP71" i="17"/>
  <c r="DO71" i="17"/>
  <c r="DN71" i="17"/>
  <c r="DM71" i="17"/>
  <c r="DL71" i="17"/>
  <c r="DK71" i="17"/>
  <c r="DJ71" i="17"/>
  <c r="DS70" i="17"/>
  <c r="DR70" i="17"/>
  <c r="DQ70" i="17"/>
  <c r="DP70" i="17"/>
  <c r="DO70" i="17"/>
  <c r="DN70" i="17"/>
  <c r="DM70" i="17"/>
  <c r="DL70" i="17"/>
  <c r="DK70" i="17"/>
  <c r="DJ70" i="17"/>
  <c r="DS69" i="17"/>
  <c r="DR69" i="17"/>
  <c r="DQ69" i="17"/>
  <c r="DP69" i="17"/>
  <c r="DO69" i="17"/>
  <c r="DN69" i="17"/>
  <c r="DM69" i="17"/>
  <c r="DL69" i="17"/>
  <c r="DK69" i="17"/>
  <c r="DJ69" i="17"/>
  <c r="DS68" i="17"/>
  <c r="DR68" i="17"/>
  <c r="DQ68" i="17"/>
  <c r="DP68" i="17"/>
  <c r="DO68" i="17"/>
  <c r="DN68" i="17"/>
  <c r="DM68" i="17"/>
  <c r="DL68" i="17"/>
  <c r="DK68" i="17"/>
  <c r="DJ68" i="17"/>
  <c r="DS67" i="17"/>
  <c r="DR67" i="17"/>
  <c r="DQ67" i="17"/>
  <c r="DP67" i="17"/>
  <c r="DO67" i="17"/>
  <c r="DN67" i="17"/>
  <c r="DM67" i="17"/>
  <c r="DL67" i="17"/>
  <c r="DK67" i="17"/>
  <c r="DJ67" i="17"/>
  <c r="DS66" i="17"/>
  <c r="DR66" i="17"/>
  <c r="DQ66" i="17"/>
  <c r="DP66" i="17"/>
  <c r="DO66" i="17"/>
  <c r="DN66" i="17"/>
  <c r="DM66" i="17"/>
  <c r="DL66" i="17"/>
  <c r="DK66" i="17"/>
  <c r="DJ66" i="17"/>
  <c r="DS65" i="17"/>
  <c r="DR65" i="17"/>
  <c r="DQ65" i="17"/>
  <c r="DP65" i="17"/>
  <c r="DO65" i="17"/>
  <c r="DN65" i="17"/>
  <c r="DM65" i="17"/>
  <c r="DL65" i="17"/>
  <c r="DK65" i="17"/>
  <c r="DJ65" i="17"/>
  <c r="DS64" i="17"/>
  <c r="DR64" i="17"/>
  <c r="DQ64" i="17"/>
  <c r="DP64" i="17"/>
  <c r="DO64" i="17"/>
  <c r="DN64" i="17"/>
  <c r="DM64" i="17"/>
  <c r="DL64" i="17"/>
  <c r="DK64" i="17"/>
  <c r="DJ64" i="17"/>
  <c r="DS63" i="17"/>
  <c r="DR63" i="17"/>
  <c r="DQ63" i="17"/>
  <c r="DP63" i="17"/>
  <c r="DO63" i="17"/>
  <c r="DN63" i="17"/>
  <c r="DM63" i="17"/>
  <c r="DL63" i="17"/>
  <c r="DK63" i="17"/>
  <c r="DJ63" i="17"/>
  <c r="DS62" i="17"/>
  <c r="DR62" i="17"/>
  <c r="DQ62" i="17"/>
  <c r="DP62" i="17"/>
  <c r="DO62" i="17"/>
  <c r="DN62" i="17"/>
  <c r="DM62" i="17"/>
  <c r="DL62" i="17"/>
  <c r="DK62" i="17"/>
  <c r="DJ62" i="17"/>
  <c r="DS61" i="17"/>
  <c r="DR61" i="17"/>
  <c r="DQ61" i="17"/>
  <c r="DP61" i="17"/>
  <c r="DO61" i="17"/>
  <c r="DN61" i="17"/>
  <c r="DM61" i="17"/>
  <c r="DL61" i="17"/>
  <c r="DK61" i="17"/>
  <c r="DJ61" i="17"/>
  <c r="DS60" i="17"/>
  <c r="DR60" i="17"/>
  <c r="DQ60" i="17"/>
  <c r="DP60" i="17"/>
  <c r="DO60" i="17"/>
  <c r="DN60" i="17"/>
  <c r="DM60" i="17"/>
  <c r="DL60" i="17"/>
  <c r="DK60" i="17"/>
  <c r="DJ60" i="17"/>
  <c r="DS59" i="17"/>
  <c r="DR59" i="17"/>
  <c r="DQ59" i="17"/>
  <c r="DP59" i="17"/>
  <c r="DO59" i="17"/>
  <c r="DN59" i="17"/>
  <c r="DM59" i="17"/>
  <c r="DL59" i="17"/>
  <c r="DK59" i="17"/>
  <c r="DJ59" i="17"/>
  <c r="DS58" i="17"/>
  <c r="DR58" i="17"/>
  <c r="DQ58" i="17"/>
  <c r="DP58" i="17"/>
  <c r="DO58" i="17"/>
  <c r="DN58" i="17"/>
  <c r="DM58" i="17"/>
  <c r="DL58" i="17"/>
  <c r="DK58" i="17"/>
  <c r="DJ58" i="17"/>
  <c r="DS57" i="17"/>
  <c r="DR57" i="17"/>
  <c r="DQ57" i="17"/>
  <c r="DP57" i="17"/>
  <c r="DO57" i="17"/>
  <c r="DN57" i="17"/>
  <c r="DM57" i="17"/>
  <c r="DL57" i="17"/>
  <c r="DK57" i="17"/>
  <c r="DJ57" i="17"/>
  <c r="DS56" i="17"/>
  <c r="DR56" i="17"/>
  <c r="DQ56" i="17"/>
  <c r="DP56" i="17"/>
  <c r="DO56" i="17"/>
  <c r="DN56" i="17"/>
  <c r="DM56" i="17"/>
  <c r="DL56" i="17"/>
  <c r="DK56" i="17"/>
  <c r="DJ56" i="17"/>
  <c r="DS55" i="17"/>
  <c r="DR55" i="17"/>
  <c r="DQ55" i="17"/>
  <c r="DP55" i="17"/>
  <c r="DO55" i="17"/>
  <c r="DN55" i="17"/>
  <c r="DM55" i="17"/>
  <c r="DL55" i="17"/>
  <c r="DK55" i="17"/>
  <c r="DJ55" i="17"/>
  <c r="DS54" i="17"/>
  <c r="DR54" i="17"/>
  <c r="DQ54" i="17"/>
  <c r="DP54" i="17"/>
  <c r="DO54" i="17"/>
  <c r="DN54" i="17"/>
  <c r="DM54" i="17"/>
  <c r="DL54" i="17"/>
  <c r="DK54" i="17"/>
  <c r="DJ54" i="17"/>
  <c r="DS53" i="17"/>
  <c r="DR53" i="17"/>
  <c r="DQ53" i="17"/>
  <c r="DP53" i="17"/>
  <c r="DO53" i="17"/>
  <c r="DN53" i="17"/>
  <c r="DM53" i="17"/>
  <c r="DL53" i="17"/>
  <c r="DK53" i="17"/>
  <c r="DJ53" i="17"/>
  <c r="DS52" i="17"/>
  <c r="DR52" i="17"/>
  <c r="DQ52" i="17"/>
  <c r="DP52" i="17"/>
  <c r="DO52" i="17"/>
  <c r="DN52" i="17"/>
  <c r="DM52" i="17"/>
  <c r="DL52" i="17"/>
  <c r="DK52" i="17"/>
  <c r="DJ52" i="17"/>
  <c r="DS51" i="17"/>
  <c r="DR51" i="17"/>
  <c r="DQ51" i="17"/>
  <c r="DP51" i="17"/>
  <c r="DO51" i="17"/>
  <c r="DN51" i="17"/>
  <c r="DM51" i="17"/>
  <c r="DL51" i="17"/>
  <c r="DK51" i="17"/>
  <c r="DJ51" i="17"/>
  <c r="DS50" i="17"/>
  <c r="DR50" i="17"/>
  <c r="DQ50" i="17"/>
  <c r="DP50" i="17"/>
  <c r="DO50" i="17"/>
  <c r="DN50" i="17"/>
  <c r="DM50" i="17"/>
  <c r="DL50" i="17"/>
  <c r="DK50" i="17"/>
  <c r="DJ50" i="17"/>
  <c r="DS49" i="17"/>
  <c r="DR49" i="17"/>
  <c r="DQ49" i="17"/>
  <c r="DP49" i="17"/>
  <c r="DO49" i="17"/>
  <c r="DN49" i="17"/>
  <c r="DM49" i="17"/>
  <c r="DL49" i="17"/>
  <c r="DK49" i="17"/>
  <c r="DJ49" i="17"/>
  <c r="DS48" i="17"/>
  <c r="DR48" i="17"/>
  <c r="DQ48" i="17"/>
  <c r="DP48" i="17"/>
  <c r="DO48" i="17"/>
  <c r="DN48" i="17"/>
  <c r="DM48" i="17"/>
  <c r="DL48" i="17"/>
  <c r="DK48" i="17"/>
  <c r="DJ48" i="17"/>
  <c r="DS47" i="17"/>
  <c r="DR47" i="17"/>
  <c r="DQ47" i="17"/>
  <c r="DP47" i="17"/>
  <c r="DO47" i="17"/>
  <c r="DN47" i="17"/>
  <c r="DM47" i="17"/>
  <c r="DL47" i="17"/>
  <c r="DK47" i="17"/>
  <c r="DJ47" i="17"/>
  <c r="DS46" i="17"/>
  <c r="DR46" i="17"/>
  <c r="DQ46" i="17"/>
  <c r="DP46" i="17"/>
  <c r="DO46" i="17"/>
  <c r="DN46" i="17"/>
  <c r="DM46" i="17"/>
  <c r="DL46" i="17"/>
  <c r="DK46" i="17"/>
  <c r="DJ46" i="17"/>
  <c r="DS45" i="17"/>
  <c r="DR45" i="17"/>
  <c r="DQ45" i="17"/>
  <c r="DP45" i="17"/>
  <c r="DO45" i="17"/>
  <c r="DN45" i="17"/>
  <c r="DM45" i="17"/>
  <c r="DL45" i="17"/>
  <c r="DK45" i="17"/>
  <c r="DJ45" i="17"/>
  <c r="DS44" i="17"/>
  <c r="DR44" i="17"/>
  <c r="DQ44" i="17"/>
  <c r="DP44" i="17"/>
  <c r="DO44" i="17"/>
  <c r="DN44" i="17"/>
  <c r="DM44" i="17"/>
  <c r="DL44" i="17"/>
  <c r="DK44" i="17"/>
  <c r="DJ44" i="17"/>
  <c r="DS43" i="17"/>
  <c r="DR43" i="17"/>
  <c r="DQ43" i="17"/>
  <c r="DP43" i="17"/>
  <c r="DO43" i="17"/>
  <c r="DN43" i="17"/>
  <c r="DM43" i="17"/>
  <c r="DL43" i="17"/>
  <c r="DK43" i="17"/>
  <c r="DJ43" i="17"/>
  <c r="DS42" i="17"/>
  <c r="DR42" i="17"/>
  <c r="DQ42" i="17"/>
  <c r="DP42" i="17"/>
  <c r="DO42" i="17"/>
  <c r="DN42" i="17"/>
  <c r="DM42" i="17"/>
  <c r="DL42" i="17"/>
  <c r="DK42" i="17"/>
  <c r="DJ42" i="17"/>
  <c r="DS41" i="17"/>
  <c r="DR41" i="17"/>
  <c r="DQ41" i="17"/>
  <c r="DP41" i="17"/>
  <c r="DO41" i="17"/>
  <c r="DN41" i="17"/>
  <c r="DM41" i="17"/>
  <c r="DL41" i="17"/>
  <c r="DK41" i="17"/>
  <c r="DJ41" i="17"/>
  <c r="DS40" i="17"/>
  <c r="DR40" i="17"/>
  <c r="DQ40" i="17"/>
  <c r="DP40" i="17"/>
  <c r="DO40" i="17"/>
  <c r="DN40" i="17"/>
  <c r="DM40" i="17"/>
  <c r="DL40" i="17"/>
  <c r="DK40" i="17"/>
  <c r="DJ40" i="17"/>
  <c r="DS39" i="17"/>
  <c r="DR39" i="17"/>
  <c r="DQ39" i="17"/>
  <c r="DP39" i="17"/>
  <c r="DO39" i="17"/>
  <c r="DN39" i="17"/>
  <c r="DM39" i="17"/>
  <c r="DL39" i="17"/>
  <c r="DK39" i="17"/>
  <c r="DJ39" i="17"/>
  <c r="DS38" i="17"/>
  <c r="DR38" i="17"/>
  <c r="DQ38" i="17"/>
  <c r="DP38" i="17"/>
  <c r="DO38" i="17"/>
  <c r="DN38" i="17"/>
  <c r="DM38" i="17"/>
  <c r="DL38" i="17"/>
  <c r="DK38" i="17"/>
  <c r="DJ38" i="17"/>
  <c r="DS37" i="17"/>
  <c r="DR37" i="17"/>
  <c r="DQ37" i="17"/>
  <c r="DP37" i="17"/>
  <c r="DO37" i="17"/>
  <c r="DN37" i="17"/>
  <c r="DM37" i="17"/>
  <c r="DL37" i="17"/>
  <c r="DK37" i="17"/>
  <c r="DJ37" i="17"/>
  <c r="DS36" i="17"/>
  <c r="DR36" i="17"/>
  <c r="DQ36" i="17"/>
  <c r="DP36" i="17"/>
  <c r="DO36" i="17"/>
  <c r="DN36" i="17"/>
  <c r="DM36" i="17"/>
  <c r="DL36" i="17"/>
  <c r="DK36" i="17"/>
  <c r="DJ36" i="17"/>
  <c r="DS35" i="17"/>
  <c r="DR35" i="17"/>
  <c r="DQ35" i="17"/>
  <c r="DP35" i="17"/>
  <c r="DO35" i="17"/>
  <c r="DN35" i="17"/>
  <c r="DM35" i="17"/>
  <c r="DL35" i="17"/>
  <c r="DK35" i="17"/>
  <c r="DJ35" i="17"/>
  <c r="DS34" i="17"/>
  <c r="DR34" i="17"/>
  <c r="DQ34" i="17"/>
  <c r="DP34" i="17"/>
  <c r="DO34" i="17"/>
  <c r="DN34" i="17"/>
  <c r="DM34" i="17"/>
  <c r="DL34" i="17"/>
  <c r="DK34" i="17"/>
  <c r="DJ34" i="17"/>
  <c r="DS33" i="17"/>
  <c r="DR33" i="17"/>
  <c r="DQ33" i="17"/>
  <c r="DP33" i="17"/>
  <c r="DO33" i="17"/>
  <c r="DN33" i="17"/>
  <c r="DM33" i="17"/>
  <c r="DL33" i="17"/>
  <c r="DK33" i="17"/>
  <c r="DJ33" i="17"/>
  <c r="DS32" i="17"/>
  <c r="DR32" i="17"/>
  <c r="DQ32" i="17"/>
  <c r="DP32" i="17"/>
  <c r="DO32" i="17"/>
  <c r="DN32" i="17"/>
  <c r="DM32" i="17"/>
  <c r="DL32" i="17"/>
  <c r="DK32" i="17"/>
  <c r="DJ32" i="17"/>
  <c r="DS31" i="17"/>
  <c r="DR31" i="17"/>
  <c r="DQ31" i="17"/>
  <c r="DP31" i="17"/>
  <c r="DO31" i="17"/>
  <c r="DN31" i="17"/>
  <c r="DM31" i="17"/>
  <c r="DL31" i="17"/>
  <c r="DK31" i="17"/>
  <c r="DJ31" i="17"/>
  <c r="DS30" i="17"/>
  <c r="DR30" i="17"/>
  <c r="DQ30" i="17"/>
  <c r="DP30" i="17"/>
  <c r="DO30" i="17"/>
  <c r="DN30" i="17"/>
  <c r="DM30" i="17"/>
  <c r="DL30" i="17"/>
  <c r="DK30" i="17"/>
  <c r="DJ30" i="17"/>
  <c r="DS29" i="17"/>
  <c r="DR29" i="17"/>
  <c r="DQ29" i="17"/>
  <c r="DP29" i="17"/>
  <c r="DO29" i="17"/>
  <c r="DN29" i="17"/>
  <c r="DM29" i="17"/>
  <c r="DL29" i="17"/>
  <c r="DK29" i="17"/>
  <c r="DJ29" i="17"/>
  <c r="DS28" i="17"/>
  <c r="DR28" i="17"/>
  <c r="DQ28" i="17"/>
  <c r="DP28" i="17"/>
  <c r="DO28" i="17"/>
  <c r="DN28" i="17"/>
  <c r="DM28" i="17"/>
  <c r="DL28" i="17"/>
  <c r="DK28" i="17"/>
  <c r="DJ28" i="17"/>
  <c r="DS27" i="17"/>
  <c r="DR27" i="17"/>
  <c r="DQ27" i="17"/>
  <c r="DP27" i="17"/>
  <c r="DO27" i="17"/>
  <c r="DN27" i="17"/>
  <c r="DM27" i="17"/>
  <c r="DL27" i="17"/>
  <c r="DK27" i="17"/>
  <c r="DJ27" i="17"/>
  <c r="DS26" i="17"/>
  <c r="DR26" i="17"/>
  <c r="DQ26" i="17"/>
  <c r="DP26" i="17"/>
  <c r="DO26" i="17"/>
  <c r="DN26" i="17"/>
  <c r="DM26" i="17"/>
  <c r="DL26" i="17"/>
  <c r="DK26" i="17"/>
  <c r="DJ26" i="17"/>
  <c r="DS25" i="17"/>
  <c r="DR25" i="17"/>
  <c r="DQ25" i="17"/>
  <c r="DP25" i="17"/>
  <c r="DO25" i="17"/>
  <c r="DN25" i="17"/>
  <c r="DM25" i="17"/>
  <c r="DL25" i="17"/>
  <c r="DK25" i="17"/>
  <c r="DJ25" i="17"/>
  <c r="DS24" i="17"/>
  <c r="DR24" i="17"/>
  <c r="DQ24" i="17"/>
  <c r="DP24" i="17"/>
  <c r="DO24" i="17"/>
  <c r="DN24" i="17"/>
  <c r="DM24" i="17"/>
  <c r="DL24" i="17"/>
  <c r="DK24" i="17"/>
  <c r="DJ24" i="17"/>
  <c r="DS23" i="17"/>
  <c r="DR23" i="17"/>
  <c r="DQ23" i="17"/>
  <c r="DP23" i="17"/>
  <c r="DO23" i="17"/>
  <c r="DN23" i="17"/>
  <c r="DM23" i="17"/>
  <c r="DL23" i="17"/>
  <c r="DK23" i="17"/>
  <c r="DJ23" i="17"/>
  <c r="DS22" i="17"/>
  <c r="DR22" i="17"/>
  <c r="DQ22" i="17"/>
  <c r="DP22" i="17"/>
  <c r="DO22" i="17"/>
  <c r="DN22" i="17"/>
  <c r="DM22" i="17"/>
  <c r="DL22" i="17"/>
  <c r="DK22" i="17"/>
  <c r="DJ22" i="17"/>
  <c r="DS21" i="17"/>
  <c r="DR21" i="17"/>
  <c r="DQ21" i="17"/>
  <c r="DP21" i="17"/>
  <c r="DO21" i="17"/>
  <c r="DN21" i="17"/>
  <c r="DM21" i="17"/>
  <c r="DL21" i="17"/>
  <c r="DK21" i="17"/>
  <c r="DJ21" i="17"/>
  <c r="DS20" i="17"/>
  <c r="DR20" i="17"/>
  <c r="DQ20" i="17"/>
  <c r="DP20" i="17"/>
  <c r="DO20" i="17"/>
  <c r="DN20" i="17"/>
  <c r="DM20" i="17"/>
  <c r="DL20" i="17"/>
  <c r="DK20" i="17"/>
  <c r="DJ20" i="17"/>
  <c r="DS19" i="17"/>
  <c r="DR19" i="17"/>
  <c r="DQ19" i="17"/>
  <c r="DP19" i="17"/>
  <c r="DO19" i="17"/>
  <c r="DN19" i="17"/>
  <c r="DM19" i="17"/>
  <c r="DL19" i="17"/>
  <c r="DK19" i="17"/>
  <c r="DJ19" i="17"/>
  <c r="DS18" i="17"/>
  <c r="DR18" i="17"/>
  <c r="DQ18" i="17"/>
  <c r="DP18" i="17"/>
  <c r="DO18" i="17"/>
  <c r="DN18" i="17"/>
  <c r="DM18" i="17"/>
  <c r="DL18" i="17"/>
  <c r="DK18" i="17"/>
  <c r="DJ18" i="17"/>
  <c r="DS17" i="17"/>
  <c r="DR17" i="17"/>
  <c r="DQ17" i="17"/>
  <c r="DP17" i="17"/>
  <c r="DO17" i="17"/>
  <c r="DN17" i="17"/>
  <c r="DM17" i="17"/>
  <c r="DL17" i="17"/>
  <c r="DK17" i="17"/>
  <c r="DJ17" i="17"/>
  <c r="DS16" i="17"/>
  <c r="DR16" i="17"/>
  <c r="DQ16" i="17"/>
  <c r="DP16" i="17"/>
  <c r="DO16" i="17"/>
  <c r="DN16" i="17"/>
  <c r="DM16" i="17"/>
  <c r="DL16" i="17"/>
  <c r="DK16" i="17"/>
  <c r="DJ16" i="17"/>
  <c r="DS15" i="17"/>
  <c r="DR15" i="17"/>
  <c r="DQ15" i="17"/>
  <c r="DP15" i="17"/>
  <c r="DO15" i="17"/>
  <c r="DN15" i="17"/>
  <c r="DM15" i="17"/>
  <c r="DL15" i="17"/>
  <c r="DK15" i="17"/>
  <c r="DJ15" i="17"/>
  <c r="DS14" i="17"/>
  <c r="DR14" i="17"/>
  <c r="DQ14" i="17"/>
  <c r="DP14" i="17"/>
  <c r="DO14" i="17"/>
  <c r="DN14" i="17"/>
  <c r="DM14" i="17"/>
  <c r="DL14" i="17"/>
  <c r="DK14" i="17"/>
  <c r="DJ14" i="17"/>
  <c r="DS13" i="17"/>
  <c r="DR13" i="17"/>
  <c r="DQ13" i="17"/>
  <c r="DP13" i="17"/>
  <c r="DO13" i="17"/>
  <c r="DN13" i="17"/>
  <c r="DM13" i="17"/>
  <c r="DL13" i="17"/>
  <c r="DK13" i="17"/>
  <c r="DJ13" i="17"/>
  <c r="DS12" i="17"/>
  <c r="DR12" i="17"/>
  <c r="DQ12" i="17"/>
  <c r="DP12" i="17"/>
  <c r="DO12" i="17"/>
  <c r="DN12" i="17"/>
  <c r="DM12" i="17"/>
  <c r="DL12" i="17"/>
  <c r="DK12" i="17"/>
  <c r="DJ12" i="17"/>
  <c r="DS11" i="17"/>
  <c r="DR11" i="17"/>
  <c r="DQ11" i="17"/>
  <c r="DP11" i="17"/>
  <c r="DO11" i="17"/>
  <c r="DN11" i="17"/>
  <c r="DM11" i="17"/>
  <c r="DL11" i="17"/>
  <c r="DK11" i="17"/>
  <c r="DJ11" i="17"/>
  <c r="DS10" i="17"/>
  <c r="DR10" i="17"/>
  <c r="DQ10" i="17"/>
  <c r="DP10" i="17"/>
  <c r="DO10" i="17"/>
  <c r="DN10" i="17"/>
  <c r="DM10" i="17"/>
  <c r="DL10" i="17"/>
  <c r="DK10" i="17"/>
  <c r="DJ10" i="17"/>
  <c r="DS9" i="17"/>
  <c r="DR9" i="17"/>
  <c r="DQ9" i="17"/>
  <c r="DP9" i="17"/>
  <c r="DO9" i="17"/>
  <c r="DN9" i="17"/>
  <c r="DM9" i="17"/>
  <c r="DL9" i="17"/>
  <c r="DK9" i="17"/>
  <c r="DJ9" i="17"/>
  <c r="DS8" i="17"/>
  <c r="DR8" i="17"/>
  <c r="DQ8" i="17"/>
  <c r="DP8" i="17"/>
  <c r="DO8" i="17"/>
  <c r="DN8" i="17"/>
  <c r="DM8" i="17"/>
  <c r="DL8" i="17"/>
  <c r="DK8" i="17"/>
  <c r="DJ8" i="17"/>
  <c r="DS7" i="17"/>
  <c r="DR7" i="17"/>
  <c r="DQ7" i="17"/>
  <c r="DP7" i="17"/>
  <c r="DO7" i="17"/>
  <c r="DN7" i="17"/>
  <c r="DM7" i="17"/>
  <c r="DL7" i="17"/>
  <c r="DK7" i="17"/>
  <c r="DJ7" i="17"/>
  <c r="DS6" i="17"/>
  <c r="DR6" i="17"/>
  <c r="DQ6" i="17"/>
  <c r="DP6" i="17"/>
  <c r="DO6" i="17"/>
  <c r="DN6" i="17"/>
  <c r="DM6" i="17"/>
  <c r="DL6" i="17"/>
  <c r="DK6" i="17"/>
  <c r="DJ6" i="17"/>
  <c r="DS5" i="17"/>
  <c r="DR5" i="17"/>
  <c r="DQ5" i="17"/>
  <c r="DP5" i="17"/>
  <c r="DO5" i="17"/>
  <c r="DN5" i="17"/>
  <c r="DM5" i="17"/>
  <c r="DL5" i="17"/>
  <c r="DK5" i="17"/>
  <c r="DJ5" i="17"/>
  <c r="DS4" i="17"/>
  <c r="DR4" i="17"/>
  <c r="DQ4" i="17"/>
  <c r="DP4" i="17"/>
  <c r="DO4" i="17"/>
  <c r="DN4" i="17"/>
  <c r="DM4" i="17"/>
  <c r="DL4" i="17"/>
  <c r="DK4" i="17"/>
  <c r="DJ4" i="17"/>
  <c r="DS133" i="15"/>
  <c r="DR133" i="15"/>
  <c r="DQ133" i="15"/>
  <c r="DP133" i="15"/>
  <c r="DO133" i="15"/>
  <c r="DN133" i="15"/>
  <c r="DM133" i="15"/>
  <c r="DL133" i="15"/>
  <c r="DK133" i="15"/>
  <c r="DJ133" i="15"/>
  <c r="DI133" i="15"/>
  <c r="DH133" i="15"/>
  <c r="DG133" i="15"/>
  <c r="DF133" i="15"/>
  <c r="DE133" i="15"/>
  <c r="DD133" i="15"/>
  <c r="DS132" i="15"/>
  <c r="DR132" i="15"/>
  <c r="DQ132" i="15"/>
  <c r="DP132" i="15"/>
  <c r="DO132" i="15"/>
  <c r="DN132" i="15"/>
  <c r="DM132" i="15"/>
  <c r="DL132" i="15"/>
  <c r="DK132" i="15"/>
  <c r="DJ132" i="15"/>
  <c r="DI132" i="15"/>
  <c r="DH132" i="15"/>
  <c r="DG132" i="15"/>
  <c r="DF132" i="15"/>
  <c r="DE132" i="15"/>
  <c r="DD132" i="15"/>
  <c r="DS131" i="15"/>
  <c r="DS268" i="15" s="1"/>
  <c r="DR131" i="15"/>
  <c r="DR268" i="15" s="1"/>
  <c r="DQ131" i="15"/>
  <c r="DQ268" i="15" s="1"/>
  <c r="DP131" i="15"/>
  <c r="DP268" i="15" s="1"/>
  <c r="DO131" i="15"/>
  <c r="DO268" i="15" s="1"/>
  <c r="DN131" i="15"/>
  <c r="DN268" i="15" s="1"/>
  <c r="DM131" i="15"/>
  <c r="DM268" i="15" s="1"/>
  <c r="DL131" i="15"/>
  <c r="DL268" i="15" s="1"/>
  <c r="DK131" i="15"/>
  <c r="DK268" i="15" s="1"/>
  <c r="DJ131" i="15"/>
  <c r="DJ268" i="15" s="1"/>
  <c r="DI131" i="15"/>
  <c r="DI268" i="15" s="1"/>
  <c r="DH131" i="15"/>
  <c r="DH268" i="15" s="1"/>
  <c r="DG131" i="15"/>
  <c r="DG268" i="15" s="1"/>
  <c r="DF131" i="15"/>
  <c r="DF268" i="15" s="1"/>
  <c r="DE131" i="15"/>
  <c r="DE268" i="15" s="1"/>
  <c r="DD131" i="15"/>
  <c r="DD268" i="15" s="1"/>
  <c r="DS130" i="15"/>
  <c r="DS267" i="15" s="1"/>
  <c r="DR130" i="15"/>
  <c r="DR267" i="15" s="1"/>
  <c r="DQ130" i="15"/>
  <c r="DQ267" i="15" s="1"/>
  <c r="DP130" i="15"/>
  <c r="DP267" i="15" s="1"/>
  <c r="DO130" i="15"/>
  <c r="DO267" i="15" s="1"/>
  <c r="DN130" i="15"/>
  <c r="DN267" i="15" s="1"/>
  <c r="DM130" i="15"/>
  <c r="DM267" i="15" s="1"/>
  <c r="DL130" i="15"/>
  <c r="DL267" i="15" s="1"/>
  <c r="DK130" i="15"/>
  <c r="DK267" i="15" s="1"/>
  <c r="DJ130" i="15"/>
  <c r="DJ267" i="15" s="1"/>
  <c r="DI130" i="15"/>
  <c r="DI267" i="15" s="1"/>
  <c r="DH130" i="15"/>
  <c r="DH267" i="15" s="1"/>
  <c r="DG130" i="15"/>
  <c r="DG267" i="15" s="1"/>
  <c r="DF130" i="15"/>
  <c r="DF267" i="15" s="1"/>
  <c r="DE130" i="15"/>
  <c r="DE267" i="15" s="1"/>
  <c r="DD130" i="15"/>
  <c r="DD267" i="15" s="1"/>
  <c r="DS129" i="15"/>
  <c r="DS266" i="15" s="1"/>
  <c r="DR129" i="15"/>
  <c r="DR266" i="15" s="1"/>
  <c r="DQ129" i="15"/>
  <c r="DQ266" i="15" s="1"/>
  <c r="DP129" i="15"/>
  <c r="DP266" i="15" s="1"/>
  <c r="DO129" i="15"/>
  <c r="DO266" i="15" s="1"/>
  <c r="DN129" i="15"/>
  <c r="DN266" i="15" s="1"/>
  <c r="DM129" i="15"/>
  <c r="DM266" i="15" s="1"/>
  <c r="DL129" i="15"/>
  <c r="DL266" i="15" s="1"/>
  <c r="DK129" i="15"/>
  <c r="DK266" i="15" s="1"/>
  <c r="DJ129" i="15"/>
  <c r="DJ266" i="15" s="1"/>
  <c r="DI129" i="15"/>
  <c r="DI266" i="15" s="1"/>
  <c r="DH129" i="15"/>
  <c r="DH266" i="15" s="1"/>
  <c r="DG129" i="15"/>
  <c r="DG266" i="15" s="1"/>
  <c r="DF129" i="15"/>
  <c r="DF266" i="15" s="1"/>
  <c r="DE129" i="15"/>
  <c r="DE266" i="15" s="1"/>
  <c r="DD129" i="15"/>
  <c r="DD266" i="15" s="1"/>
  <c r="DS128" i="15"/>
  <c r="DS265" i="15" s="1"/>
  <c r="DR128" i="15"/>
  <c r="DR265" i="15" s="1"/>
  <c r="DQ128" i="15"/>
  <c r="DQ265" i="15" s="1"/>
  <c r="DP128" i="15"/>
  <c r="DP265" i="15" s="1"/>
  <c r="DO128" i="15"/>
  <c r="DO265" i="15" s="1"/>
  <c r="DN128" i="15"/>
  <c r="DN265" i="15" s="1"/>
  <c r="DM128" i="15"/>
  <c r="DM265" i="15" s="1"/>
  <c r="DL128" i="15"/>
  <c r="DL265" i="15" s="1"/>
  <c r="DK128" i="15"/>
  <c r="DK265" i="15" s="1"/>
  <c r="DJ128" i="15"/>
  <c r="DJ265" i="15" s="1"/>
  <c r="DI128" i="15"/>
  <c r="DI265" i="15" s="1"/>
  <c r="DH128" i="15"/>
  <c r="DH265" i="15" s="1"/>
  <c r="DG128" i="15"/>
  <c r="DG265" i="15" s="1"/>
  <c r="DF128" i="15"/>
  <c r="DF265" i="15" s="1"/>
  <c r="DE128" i="15"/>
  <c r="DE265" i="15" s="1"/>
  <c r="DD128" i="15"/>
  <c r="DD265" i="15" s="1"/>
  <c r="DS127" i="15"/>
  <c r="DS264" i="15" s="1"/>
  <c r="DR127" i="15"/>
  <c r="DR264" i="15" s="1"/>
  <c r="DQ127" i="15"/>
  <c r="DQ264" i="15" s="1"/>
  <c r="DP127" i="15"/>
  <c r="DP264" i="15" s="1"/>
  <c r="DO127" i="15"/>
  <c r="DO264" i="15" s="1"/>
  <c r="DN127" i="15"/>
  <c r="DN264" i="15" s="1"/>
  <c r="DM127" i="15"/>
  <c r="DM264" i="15" s="1"/>
  <c r="DL127" i="15"/>
  <c r="DL264" i="15" s="1"/>
  <c r="DK127" i="15"/>
  <c r="DK264" i="15" s="1"/>
  <c r="DJ127" i="15"/>
  <c r="DJ264" i="15" s="1"/>
  <c r="DI127" i="15"/>
  <c r="DI264" i="15" s="1"/>
  <c r="DH127" i="15"/>
  <c r="DH264" i="15" s="1"/>
  <c r="DG127" i="15"/>
  <c r="DG264" i="15" s="1"/>
  <c r="DF127" i="15"/>
  <c r="DF264" i="15" s="1"/>
  <c r="DE127" i="15"/>
  <c r="DE264" i="15" s="1"/>
  <c r="DD127" i="15"/>
  <c r="DD264" i="15" s="1"/>
  <c r="DS126" i="15"/>
  <c r="DS263" i="15" s="1"/>
  <c r="DR126" i="15"/>
  <c r="DR263" i="15" s="1"/>
  <c r="DQ126" i="15"/>
  <c r="DQ263" i="15" s="1"/>
  <c r="DP126" i="15"/>
  <c r="DP263" i="15" s="1"/>
  <c r="DO126" i="15"/>
  <c r="DO263" i="15" s="1"/>
  <c r="DN126" i="15"/>
  <c r="DN263" i="15" s="1"/>
  <c r="DM126" i="15"/>
  <c r="DM263" i="15" s="1"/>
  <c r="DL126" i="15"/>
  <c r="DL263" i="15" s="1"/>
  <c r="DK126" i="15"/>
  <c r="DK263" i="15" s="1"/>
  <c r="DJ126" i="15"/>
  <c r="DJ263" i="15" s="1"/>
  <c r="DI126" i="15"/>
  <c r="DI263" i="15" s="1"/>
  <c r="DH126" i="15"/>
  <c r="DH263" i="15" s="1"/>
  <c r="DG126" i="15"/>
  <c r="DG263" i="15" s="1"/>
  <c r="DF126" i="15"/>
  <c r="DF263" i="15" s="1"/>
  <c r="DE126" i="15"/>
  <c r="DE263" i="15" s="1"/>
  <c r="DD126" i="15"/>
  <c r="DD263" i="15" s="1"/>
  <c r="DS125" i="15"/>
  <c r="DS262" i="15" s="1"/>
  <c r="DS269" i="15" s="1"/>
  <c r="DR125" i="15"/>
  <c r="DR262" i="15" s="1"/>
  <c r="DR269" i="15" s="1"/>
  <c r="DQ125" i="15"/>
  <c r="DQ262" i="15" s="1"/>
  <c r="DQ269" i="15" s="1"/>
  <c r="DP125" i="15"/>
  <c r="DP262" i="15" s="1"/>
  <c r="DP269" i="15" s="1"/>
  <c r="DO125" i="15"/>
  <c r="DO262" i="15" s="1"/>
  <c r="DO269" i="15" s="1"/>
  <c r="DN125" i="15"/>
  <c r="DN262" i="15" s="1"/>
  <c r="DN269" i="15" s="1"/>
  <c r="DM125" i="15"/>
  <c r="DM262" i="15" s="1"/>
  <c r="DM269" i="15" s="1"/>
  <c r="DL125" i="15"/>
  <c r="DL262" i="15" s="1"/>
  <c r="DL269" i="15" s="1"/>
  <c r="DK125" i="15"/>
  <c r="DK262" i="15" s="1"/>
  <c r="DK269" i="15" s="1"/>
  <c r="DJ125" i="15"/>
  <c r="DJ262" i="15" s="1"/>
  <c r="DJ269" i="15" s="1"/>
  <c r="DI125" i="15"/>
  <c r="DI262" i="15" s="1"/>
  <c r="DI269" i="15" s="1"/>
  <c r="DH125" i="15"/>
  <c r="DH262" i="15" s="1"/>
  <c r="DH269" i="15" s="1"/>
  <c r="DG125" i="15"/>
  <c r="DG262" i="15" s="1"/>
  <c r="DG269" i="15" s="1"/>
  <c r="DF125" i="15"/>
  <c r="DF262" i="15" s="1"/>
  <c r="DF269" i="15" s="1"/>
  <c r="DE125" i="15"/>
  <c r="DE262" i="15" s="1"/>
  <c r="DE269" i="15" s="1"/>
  <c r="DD125" i="15"/>
  <c r="DD262" i="15" s="1"/>
  <c r="DD269" i="15" s="1"/>
  <c r="DS124" i="15"/>
  <c r="DR124" i="15"/>
  <c r="DQ124" i="15"/>
  <c r="DP124" i="15"/>
  <c r="DO124" i="15"/>
  <c r="DN124" i="15"/>
  <c r="DM124" i="15"/>
  <c r="DL124" i="15"/>
  <c r="DK124" i="15"/>
  <c r="DJ124" i="15"/>
  <c r="DI124" i="15"/>
  <c r="DH124" i="15"/>
  <c r="DG124" i="15"/>
  <c r="DF124" i="15"/>
  <c r="DE124" i="15"/>
  <c r="DD124" i="15"/>
  <c r="DS107" i="15"/>
  <c r="DR107" i="15"/>
  <c r="DQ107" i="15"/>
  <c r="DP107" i="15"/>
  <c r="DO107" i="15"/>
  <c r="DN107" i="15"/>
  <c r="DM107" i="15"/>
  <c r="DL107" i="15"/>
  <c r="DK107" i="15"/>
  <c r="DJ107" i="15"/>
  <c r="DI107" i="15"/>
  <c r="DH107" i="15"/>
  <c r="DG107" i="15"/>
  <c r="DF107" i="15"/>
  <c r="DE107" i="15"/>
  <c r="DD107" i="15"/>
  <c r="DS106" i="15"/>
  <c r="DR106" i="15"/>
  <c r="DQ106" i="15"/>
  <c r="DP106" i="15"/>
  <c r="DO106" i="15"/>
  <c r="DN106" i="15"/>
  <c r="DM106" i="15"/>
  <c r="DL106" i="15"/>
  <c r="DK106" i="15"/>
  <c r="DJ106" i="15"/>
  <c r="DI106" i="15"/>
  <c r="DH106" i="15"/>
  <c r="DG106" i="15"/>
  <c r="DF106" i="15"/>
  <c r="DE106" i="15"/>
  <c r="DD106" i="15"/>
  <c r="DS105" i="15"/>
  <c r="DR105" i="15"/>
  <c r="DQ105" i="15"/>
  <c r="DP105" i="15"/>
  <c r="DO105" i="15"/>
  <c r="DN105" i="15"/>
  <c r="DM105" i="15"/>
  <c r="DL105" i="15"/>
  <c r="DK105" i="15"/>
  <c r="DJ105" i="15"/>
  <c r="DI105" i="15"/>
  <c r="DH105" i="15"/>
  <c r="DG105" i="15"/>
  <c r="DF105" i="15"/>
  <c r="DE105" i="15"/>
  <c r="DD105" i="15"/>
  <c r="DS104" i="15"/>
  <c r="DR104" i="15"/>
  <c r="DQ104" i="15"/>
  <c r="DP104" i="15"/>
  <c r="DO104" i="15"/>
  <c r="DN104" i="15"/>
  <c r="DM104" i="15"/>
  <c r="DL104" i="15"/>
  <c r="DK104" i="15"/>
  <c r="DJ104" i="15"/>
  <c r="DI104" i="15"/>
  <c r="DH104" i="15"/>
  <c r="DG104" i="15"/>
  <c r="DF104" i="15"/>
  <c r="DE104" i="15"/>
  <c r="DD104" i="15"/>
  <c r="DS103" i="15"/>
  <c r="DR103" i="15"/>
  <c r="DQ103" i="15"/>
  <c r="DP103" i="15"/>
  <c r="DO103" i="15"/>
  <c r="DN103" i="15"/>
  <c r="DM103" i="15"/>
  <c r="DL103" i="15"/>
  <c r="DK103" i="15"/>
  <c r="DJ103" i="15"/>
  <c r="DI103" i="15"/>
  <c r="DH103" i="15"/>
  <c r="DG103" i="15"/>
  <c r="DF103" i="15"/>
  <c r="DE103" i="15"/>
  <c r="DD103" i="15"/>
  <c r="DS102" i="15"/>
  <c r="DR102" i="15"/>
  <c r="DQ102" i="15"/>
  <c r="DP102" i="15"/>
  <c r="DO102" i="15"/>
  <c r="DN102" i="15"/>
  <c r="DM102" i="15"/>
  <c r="DL102" i="15"/>
  <c r="DK102" i="15"/>
  <c r="DJ102" i="15"/>
  <c r="DI102" i="15"/>
  <c r="DH102" i="15"/>
  <c r="DG102" i="15"/>
  <c r="DF102" i="15"/>
  <c r="DE102" i="15"/>
  <c r="DD102" i="15"/>
  <c r="DS101" i="15"/>
  <c r="DR101" i="15"/>
  <c r="DQ101" i="15"/>
  <c r="DP101" i="15"/>
  <c r="DO101" i="15"/>
  <c r="DN101" i="15"/>
  <c r="DM101" i="15"/>
  <c r="DL101" i="15"/>
  <c r="DK101" i="15"/>
  <c r="DJ101" i="15"/>
  <c r="DI101" i="15"/>
  <c r="DH101" i="15"/>
  <c r="DG101" i="15"/>
  <c r="DF101" i="15"/>
  <c r="DE101" i="15"/>
  <c r="DD101" i="15"/>
  <c r="DS100" i="15"/>
  <c r="DR100" i="15"/>
  <c r="DQ100" i="15"/>
  <c r="DP100" i="15"/>
  <c r="DO100" i="15"/>
  <c r="DN100" i="15"/>
  <c r="DM100" i="15"/>
  <c r="DL100" i="15"/>
  <c r="DK100" i="15"/>
  <c r="DJ100" i="15"/>
  <c r="DI100" i="15"/>
  <c r="DH100" i="15"/>
  <c r="DG100" i="15"/>
  <c r="DF100" i="15"/>
  <c r="DE100" i="15"/>
  <c r="DD100" i="15"/>
  <c r="DS99" i="15"/>
  <c r="DR99" i="15"/>
  <c r="DQ99" i="15"/>
  <c r="DP99" i="15"/>
  <c r="DO99" i="15"/>
  <c r="DN99" i="15"/>
  <c r="DM99" i="15"/>
  <c r="DL99" i="15"/>
  <c r="DK99" i="15"/>
  <c r="DJ99" i="15"/>
  <c r="DI99" i="15"/>
  <c r="DH99" i="15"/>
  <c r="DG99" i="15"/>
  <c r="DF99" i="15"/>
  <c r="DE99" i="15"/>
  <c r="DD99" i="15"/>
  <c r="DS98" i="15"/>
  <c r="DR98" i="15"/>
  <c r="DQ98" i="15"/>
  <c r="DP98" i="15"/>
  <c r="DO98" i="15"/>
  <c r="DN98" i="15"/>
  <c r="DM98" i="15"/>
  <c r="DL98" i="15"/>
  <c r="DK98" i="15"/>
  <c r="DJ98" i="15"/>
  <c r="DI98" i="15"/>
  <c r="DH98" i="15"/>
  <c r="DG98" i="15"/>
  <c r="DF98" i="15"/>
  <c r="DE98" i="15"/>
  <c r="DD98" i="15"/>
  <c r="DS97" i="15"/>
  <c r="DR97" i="15"/>
  <c r="DQ97" i="15"/>
  <c r="DP97" i="15"/>
  <c r="DO97" i="15"/>
  <c r="DN97" i="15"/>
  <c r="DM97" i="15"/>
  <c r="DL97" i="15"/>
  <c r="DK97" i="15"/>
  <c r="DJ97" i="15"/>
  <c r="DI97" i="15"/>
  <c r="DH97" i="15"/>
  <c r="DG97" i="15"/>
  <c r="DF97" i="15"/>
  <c r="DE97" i="15"/>
  <c r="DD97" i="15"/>
  <c r="DS96" i="15"/>
  <c r="DR96" i="15"/>
  <c r="DQ96" i="15"/>
  <c r="DP96" i="15"/>
  <c r="DO96" i="15"/>
  <c r="DN96" i="15"/>
  <c r="DM96" i="15"/>
  <c r="DL96" i="15"/>
  <c r="DK96" i="15"/>
  <c r="DJ96" i="15"/>
  <c r="DI96" i="15"/>
  <c r="DH96" i="15"/>
  <c r="DG96" i="15"/>
  <c r="DF96" i="15"/>
  <c r="DE96" i="15"/>
  <c r="DD96" i="15"/>
  <c r="DS95" i="15"/>
  <c r="DR95" i="15"/>
  <c r="DQ95" i="15"/>
  <c r="DP95" i="15"/>
  <c r="DO95" i="15"/>
  <c r="DN95" i="15"/>
  <c r="DM95" i="15"/>
  <c r="DL95" i="15"/>
  <c r="DK95" i="15"/>
  <c r="DJ95" i="15"/>
  <c r="DI95" i="15"/>
  <c r="DH95" i="15"/>
  <c r="DG95" i="15"/>
  <c r="DF95" i="15"/>
  <c r="DE95" i="15"/>
  <c r="DD95" i="15"/>
  <c r="DS94" i="15"/>
  <c r="DR94" i="15"/>
  <c r="DQ94" i="15"/>
  <c r="DP94" i="15"/>
  <c r="DO94" i="15"/>
  <c r="DN94" i="15"/>
  <c r="DM94" i="15"/>
  <c r="DL94" i="15"/>
  <c r="DK94" i="15"/>
  <c r="DJ94" i="15"/>
  <c r="DI94" i="15"/>
  <c r="DH94" i="15"/>
  <c r="DG94" i="15"/>
  <c r="DF94" i="15"/>
  <c r="DE94" i="15"/>
  <c r="DD94" i="15"/>
  <c r="DS93" i="15"/>
  <c r="DR93" i="15"/>
  <c r="DQ93" i="15"/>
  <c r="DP93" i="15"/>
  <c r="DO93" i="15"/>
  <c r="DN93" i="15"/>
  <c r="DM93" i="15"/>
  <c r="DL93" i="15"/>
  <c r="DK93" i="15"/>
  <c r="DJ93" i="15"/>
  <c r="DI93" i="15"/>
  <c r="DH93" i="15"/>
  <c r="DG93" i="15"/>
  <c r="DF93" i="15"/>
  <c r="DE93" i="15"/>
  <c r="DD93" i="15"/>
  <c r="DS92" i="15"/>
  <c r="DR92" i="15"/>
  <c r="DQ92" i="15"/>
  <c r="DP92" i="15"/>
  <c r="DO92" i="15"/>
  <c r="DN92" i="15"/>
  <c r="DM92" i="15"/>
  <c r="DL92" i="15"/>
  <c r="DK92" i="15"/>
  <c r="DJ92" i="15"/>
  <c r="DI92" i="15"/>
  <c r="DH92" i="15"/>
  <c r="DG92" i="15"/>
  <c r="DF92" i="15"/>
  <c r="DE92" i="15"/>
  <c r="DD92" i="15"/>
  <c r="DS91" i="15"/>
  <c r="DR91" i="15"/>
  <c r="DQ91" i="15"/>
  <c r="DP91" i="15"/>
  <c r="DO91" i="15"/>
  <c r="DN91" i="15"/>
  <c r="DM91" i="15"/>
  <c r="DL91" i="15"/>
  <c r="DK91" i="15"/>
  <c r="DJ91" i="15"/>
  <c r="DI91" i="15"/>
  <c r="DH91" i="15"/>
  <c r="DG91" i="15"/>
  <c r="DF91" i="15"/>
  <c r="DE91" i="15"/>
  <c r="DD91" i="15"/>
  <c r="DS90" i="15"/>
  <c r="DR90" i="15"/>
  <c r="DQ90" i="15"/>
  <c r="DP90" i="15"/>
  <c r="DO90" i="15"/>
  <c r="DN90" i="15"/>
  <c r="DM90" i="15"/>
  <c r="DL90" i="15"/>
  <c r="DK90" i="15"/>
  <c r="DJ90" i="15"/>
  <c r="DI90" i="15"/>
  <c r="DH90" i="15"/>
  <c r="DG90" i="15"/>
  <c r="DF90" i="15"/>
  <c r="DE90" i="15"/>
  <c r="DD90" i="15"/>
  <c r="DS89" i="15"/>
  <c r="DR89" i="15"/>
  <c r="DQ89" i="15"/>
  <c r="DP89" i="15"/>
  <c r="DO89" i="15"/>
  <c r="DN89" i="15"/>
  <c r="DM89" i="15"/>
  <c r="DL89" i="15"/>
  <c r="DK89" i="15"/>
  <c r="DJ89" i="15"/>
  <c r="DI89" i="15"/>
  <c r="DH89" i="15"/>
  <c r="DG89" i="15"/>
  <c r="DF89" i="15"/>
  <c r="DE89" i="15"/>
  <c r="DD89" i="15"/>
  <c r="DS88" i="15"/>
  <c r="DR88" i="15"/>
  <c r="DQ88" i="15"/>
  <c r="DP88" i="15"/>
  <c r="DO88" i="15"/>
  <c r="DN88" i="15"/>
  <c r="DM88" i="15"/>
  <c r="DL88" i="15"/>
  <c r="DK88" i="15"/>
  <c r="DJ88" i="15"/>
  <c r="DI88" i="15"/>
  <c r="DH88" i="15"/>
  <c r="DG88" i="15"/>
  <c r="DF88" i="15"/>
  <c r="DE88" i="15"/>
  <c r="DD88" i="15"/>
  <c r="DS87" i="15"/>
  <c r="DR87" i="15"/>
  <c r="DQ87" i="15"/>
  <c r="DP87" i="15"/>
  <c r="DO87" i="15"/>
  <c r="DN87" i="15"/>
  <c r="DM87" i="15"/>
  <c r="DL87" i="15"/>
  <c r="DK87" i="15"/>
  <c r="DJ87" i="15"/>
  <c r="DI87" i="15"/>
  <c r="DH87" i="15"/>
  <c r="DG87" i="15"/>
  <c r="DF87" i="15"/>
  <c r="DE87" i="15"/>
  <c r="DD87" i="15"/>
  <c r="DS86" i="15"/>
  <c r="DR86" i="15"/>
  <c r="DQ86" i="15"/>
  <c r="DP86" i="15"/>
  <c r="DO86" i="15"/>
  <c r="DN86" i="15"/>
  <c r="DM86" i="15"/>
  <c r="DL86" i="15"/>
  <c r="DK86" i="15"/>
  <c r="DJ86" i="15"/>
  <c r="DI86" i="15"/>
  <c r="DH86" i="15"/>
  <c r="DG86" i="15"/>
  <c r="DF86" i="15"/>
  <c r="DE86" i="15"/>
  <c r="DD86" i="15"/>
  <c r="DS85" i="15"/>
  <c r="DR85" i="15"/>
  <c r="DQ85" i="15"/>
  <c r="DP85" i="15"/>
  <c r="DO85" i="15"/>
  <c r="DN85" i="15"/>
  <c r="DM85" i="15"/>
  <c r="DL85" i="15"/>
  <c r="DK85" i="15"/>
  <c r="DJ85" i="15"/>
  <c r="DI85" i="15"/>
  <c r="DH85" i="15"/>
  <c r="DG85" i="15"/>
  <c r="DF85" i="15"/>
  <c r="DE85" i="15"/>
  <c r="DD85" i="15"/>
  <c r="DS84" i="15"/>
  <c r="DR84" i="15"/>
  <c r="DQ84" i="15"/>
  <c r="DP84" i="15"/>
  <c r="DO84" i="15"/>
  <c r="DN84" i="15"/>
  <c r="DM84" i="15"/>
  <c r="DL84" i="15"/>
  <c r="DK84" i="15"/>
  <c r="DJ84" i="15"/>
  <c r="DI84" i="15"/>
  <c r="DH84" i="15"/>
  <c r="DG84" i="15"/>
  <c r="DF84" i="15"/>
  <c r="DE84" i="15"/>
  <c r="DD84" i="15"/>
  <c r="DS83" i="15"/>
  <c r="DR83" i="15"/>
  <c r="DQ83" i="15"/>
  <c r="DP83" i="15"/>
  <c r="DO83" i="15"/>
  <c r="DN83" i="15"/>
  <c r="DM83" i="15"/>
  <c r="DL83" i="15"/>
  <c r="DK83" i="15"/>
  <c r="DJ83" i="15"/>
  <c r="DI83" i="15"/>
  <c r="DH83" i="15"/>
  <c r="DG83" i="15"/>
  <c r="DF83" i="15"/>
  <c r="DE83" i="15"/>
  <c r="DD83" i="15"/>
  <c r="DS82" i="15"/>
  <c r="DR82" i="15"/>
  <c r="DQ82" i="15"/>
  <c r="DP82" i="15"/>
  <c r="DO82" i="15"/>
  <c r="DN82" i="15"/>
  <c r="DM82" i="15"/>
  <c r="DL82" i="15"/>
  <c r="DK82" i="15"/>
  <c r="DJ82" i="15"/>
  <c r="DI82" i="15"/>
  <c r="DH82" i="15"/>
  <c r="DG82" i="15"/>
  <c r="DF82" i="15"/>
  <c r="DE82" i="15"/>
  <c r="DD82" i="15"/>
  <c r="DS81" i="15"/>
  <c r="DR81" i="15"/>
  <c r="DQ81" i="15"/>
  <c r="DP81" i="15"/>
  <c r="DO81" i="15"/>
  <c r="DN81" i="15"/>
  <c r="DM81" i="15"/>
  <c r="DL81" i="15"/>
  <c r="DK81" i="15"/>
  <c r="DJ81" i="15"/>
  <c r="DI81" i="15"/>
  <c r="DH81" i="15"/>
  <c r="DG81" i="15"/>
  <c r="DF81" i="15"/>
  <c r="DE81" i="15"/>
  <c r="DD81" i="15"/>
  <c r="DS80" i="15"/>
  <c r="DR80" i="15"/>
  <c r="DQ80" i="15"/>
  <c r="DP80" i="15"/>
  <c r="DO80" i="15"/>
  <c r="DN80" i="15"/>
  <c r="DM80" i="15"/>
  <c r="DL80" i="15"/>
  <c r="DK80" i="15"/>
  <c r="DJ80" i="15"/>
  <c r="DI80" i="15"/>
  <c r="DH80" i="15"/>
  <c r="DG80" i="15"/>
  <c r="DF80" i="15"/>
  <c r="DE80" i="15"/>
  <c r="DD80" i="15"/>
  <c r="DS79" i="15"/>
  <c r="DR79" i="15"/>
  <c r="DQ79" i="15"/>
  <c r="DP79" i="15"/>
  <c r="DO79" i="15"/>
  <c r="DN79" i="15"/>
  <c r="DM79" i="15"/>
  <c r="DL79" i="15"/>
  <c r="DK79" i="15"/>
  <c r="DJ79" i="15"/>
  <c r="DI79" i="15"/>
  <c r="DH79" i="15"/>
  <c r="DG79" i="15"/>
  <c r="DF79" i="15"/>
  <c r="DE79" i="15"/>
  <c r="DD79" i="15"/>
  <c r="DS78" i="15"/>
  <c r="DR78" i="15"/>
  <c r="DQ78" i="15"/>
  <c r="DP78" i="15"/>
  <c r="DO78" i="15"/>
  <c r="DN78" i="15"/>
  <c r="DM78" i="15"/>
  <c r="DL78" i="15"/>
  <c r="DK78" i="15"/>
  <c r="DJ78" i="15"/>
  <c r="DI78" i="15"/>
  <c r="DH78" i="15"/>
  <c r="DG78" i="15"/>
  <c r="DF78" i="15"/>
  <c r="DE78" i="15"/>
  <c r="DD78" i="15"/>
  <c r="DS77" i="15"/>
  <c r="DR77" i="15"/>
  <c r="DQ77" i="15"/>
  <c r="DP77" i="15"/>
  <c r="DO77" i="15"/>
  <c r="DN77" i="15"/>
  <c r="DM77" i="15"/>
  <c r="DL77" i="15"/>
  <c r="DK77" i="15"/>
  <c r="DJ77" i="15"/>
  <c r="DI77" i="15"/>
  <c r="DH77" i="15"/>
  <c r="DG77" i="15"/>
  <c r="DF77" i="15"/>
  <c r="DE77" i="15"/>
  <c r="DD77" i="15"/>
  <c r="DS76" i="15"/>
  <c r="DS150" i="15" s="1"/>
  <c r="DR76" i="15"/>
  <c r="DR150" i="15" s="1"/>
  <c r="DQ76" i="15"/>
  <c r="DQ150" i="15" s="1"/>
  <c r="DP76" i="15"/>
  <c r="DP150" i="15" s="1"/>
  <c r="DO76" i="15"/>
  <c r="DO150" i="15" s="1"/>
  <c r="DN76" i="15"/>
  <c r="DN150" i="15" s="1"/>
  <c r="DM76" i="15"/>
  <c r="DM150" i="15" s="1"/>
  <c r="DL76" i="15"/>
  <c r="DL150" i="15" s="1"/>
  <c r="DK76" i="15"/>
  <c r="DK150" i="15" s="1"/>
  <c r="DJ76" i="15"/>
  <c r="DJ150" i="15" s="1"/>
  <c r="DI76" i="15"/>
  <c r="DI150" i="15" s="1"/>
  <c r="DH76" i="15"/>
  <c r="DH150" i="15" s="1"/>
  <c r="DG76" i="15"/>
  <c r="DG150" i="15" s="1"/>
  <c r="DF76" i="15"/>
  <c r="DF150" i="15" s="1"/>
  <c r="DE76" i="15"/>
  <c r="DE150" i="15" s="1"/>
  <c r="DD76" i="15"/>
  <c r="DD150" i="15" s="1"/>
  <c r="DS75" i="15"/>
  <c r="DR75" i="15"/>
  <c r="DQ75" i="15"/>
  <c r="DP75" i="15"/>
  <c r="DO75" i="15"/>
  <c r="DN75" i="15"/>
  <c r="DM75" i="15"/>
  <c r="DL75" i="15"/>
  <c r="DK75" i="15"/>
  <c r="DJ75" i="15"/>
  <c r="DI75" i="15"/>
  <c r="DH75" i="15"/>
  <c r="DG75" i="15"/>
  <c r="DF75" i="15"/>
  <c r="DE75" i="15"/>
  <c r="DD75" i="15"/>
  <c r="DS74" i="15"/>
  <c r="DR74" i="15"/>
  <c r="DQ74" i="15"/>
  <c r="DP74" i="15"/>
  <c r="DO74" i="15"/>
  <c r="DN74" i="15"/>
  <c r="DM74" i="15"/>
  <c r="DL74" i="15"/>
  <c r="DK74" i="15"/>
  <c r="DJ74" i="15"/>
  <c r="DI74" i="15"/>
  <c r="DH74" i="15"/>
  <c r="DG74" i="15"/>
  <c r="DF74" i="15"/>
  <c r="DE74" i="15"/>
  <c r="DD74" i="15"/>
  <c r="DS73" i="15"/>
  <c r="DR73" i="15"/>
  <c r="DQ73" i="15"/>
  <c r="DP73" i="15"/>
  <c r="DO73" i="15"/>
  <c r="DN73" i="15"/>
  <c r="DM73" i="15"/>
  <c r="DL73" i="15"/>
  <c r="DK73" i="15"/>
  <c r="DJ73" i="15"/>
  <c r="DI73" i="15"/>
  <c r="DH73" i="15"/>
  <c r="DG73" i="15"/>
  <c r="DF73" i="15"/>
  <c r="DE73" i="15"/>
  <c r="DD73" i="15"/>
  <c r="DS72" i="15"/>
  <c r="DR72" i="15"/>
  <c r="DQ72" i="15"/>
  <c r="DP72" i="15"/>
  <c r="DO72" i="15"/>
  <c r="DN72" i="15"/>
  <c r="DM72" i="15"/>
  <c r="DL72" i="15"/>
  <c r="DK72" i="15"/>
  <c r="DJ72" i="15"/>
  <c r="DI72" i="15"/>
  <c r="DH72" i="15"/>
  <c r="DG72" i="15"/>
  <c r="DF72" i="15"/>
  <c r="DE72" i="15"/>
  <c r="DD72" i="15"/>
  <c r="DS71" i="15"/>
  <c r="DR71" i="15"/>
  <c r="DQ71" i="15"/>
  <c r="DP71" i="15"/>
  <c r="DO71" i="15"/>
  <c r="DN71" i="15"/>
  <c r="DM71" i="15"/>
  <c r="DL71" i="15"/>
  <c r="DK71" i="15"/>
  <c r="DJ71" i="15"/>
  <c r="DI71" i="15"/>
  <c r="DH71" i="15"/>
  <c r="DG71" i="15"/>
  <c r="DF71" i="15"/>
  <c r="DE71" i="15"/>
  <c r="DD71" i="15"/>
  <c r="DS70" i="15"/>
  <c r="DR70" i="15"/>
  <c r="DQ70" i="15"/>
  <c r="DP70" i="15"/>
  <c r="DO70" i="15"/>
  <c r="DN70" i="15"/>
  <c r="DM70" i="15"/>
  <c r="DL70" i="15"/>
  <c r="DK70" i="15"/>
  <c r="DJ70" i="15"/>
  <c r="DI70" i="15"/>
  <c r="DH70" i="15"/>
  <c r="DG70" i="15"/>
  <c r="DF70" i="15"/>
  <c r="DE70" i="15"/>
  <c r="DD70" i="15"/>
  <c r="DS69" i="15"/>
  <c r="DR69" i="15"/>
  <c r="DQ69" i="15"/>
  <c r="DP69" i="15"/>
  <c r="DO69" i="15"/>
  <c r="DN69" i="15"/>
  <c r="DM69" i="15"/>
  <c r="DL69" i="15"/>
  <c r="DK69" i="15"/>
  <c r="DJ69" i="15"/>
  <c r="DI69" i="15"/>
  <c r="DH69" i="15"/>
  <c r="DG69" i="15"/>
  <c r="DF69" i="15"/>
  <c r="DE69" i="15"/>
  <c r="DD69" i="15"/>
  <c r="DS68" i="15"/>
  <c r="DR68" i="15"/>
  <c r="DQ68" i="15"/>
  <c r="DP68" i="15"/>
  <c r="DO68" i="15"/>
  <c r="DN68" i="15"/>
  <c r="DM68" i="15"/>
  <c r="DL68" i="15"/>
  <c r="DK68" i="15"/>
  <c r="DJ68" i="15"/>
  <c r="DI68" i="15"/>
  <c r="DH68" i="15"/>
  <c r="DG68" i="15"/>
  <c r="DF68" i="15"/>
  <c r="DE68" i="15"/>
  <c r="DD68" i="15"/>
  <c r="DS67" i="15"/>
  <c r="DR67" i="15"/>
  <c r="DQ67" i="15"/>
  <c r="DP67" i="15"/>
  <c r="DO67" i="15"/>
  <c r="DN67" i="15"/>
  <c r="DM67" i="15"/>
  <c r="DL67" i="15"/>
  <c r="DK67" i="15"/>
  <c r="DJ67" i="15"/>
  <c r="DI67" i="15"/>
  <c r="DH67" i="15"/>
  <c r="DG67" i="15"/>
  <c r="DF67" i="15"/>
  <c r="DE67" i="15"/>
  <c r="DD67" i="15"/>
  <c r="DS66" i="15"/>
  <c r="DR66" i="15"/>
  <c r="DQ66" i="15"/>
  <c r="DP66" i="15"/>
  <c r="DO66" i="15"/>
  <c r="DN66" i="15"/>
  <c r="DM66" i="15"/>
  <c r="DL66" i="15"/>
  <c r="DK66" i="15"/>
  <c r="DJ66" i="15"/>
  <c r="DI66" i="15"/>
  <c r="DH66" i="15"/>
  <c r="DG66" i="15"/>
  <c r="DF66" i="15"/>
  <c r="DE66" i="15"/>
  <c r="DD66" i="15"/>
  <c r="DS65" i="15"/>
  <c r="DR65" i="15"/>
  <c r="DQ65" i="15"/>
  <c r="DP65" i="15"/>
  <c r="DO65" i="15"/>
  <c r="DN65" i="15"/>
  <c r="DM65" i="15"/>
  <c r="DL65" i="15"/>
  <c r="DK65" i="15"/>
  <c r="DJ65" i="15"/>
  <c r="DI65" i="15"/>
  <c r="DH65" i="15"/>
  <c r="DG65" i="15"/>
  <c r="DF65" i="15"/>
  <c r="DE65" i="15"/>
  <c r="DD65" i="15"/>
  <c r="DS64" i="15"/>
  <c r="DR64" i="15"/>
  <c r="DQ64" i="15"/>
  <c r="DP64" i="15"/>
  <c r="DO64" i="15"/>
  <c r="DN64" i="15"/>
  <c r="DM64" i="15"/>
  <c r="DL64" i="15"/>
  <c r="DK64" i="15"/>
  <c r="DJ64" i="15"/>
  <c r="DI64" i="15"/>
  <c r="DH64" i="15"/>
  <c r="DG64" i="15"/>
  <c r="DF64" i="15"/>
  <c r="DE64" i="15"/>
  <c r="DD64" i="15"/>
  <c r="DS63" i="15"/>
  <c r="DR63" i="15"/>
  <c r="DQ63" i="15"/>
  <c r="DP63" i="15"/>
  <c r="DO63" i="15"/>
  <c r="DN63" i="15"/>
  <c r="DM63" i="15"/>
  <c r="DL63" i="15"/>
  <c r="DK63" i="15"/>
  <c r="DJ63" i="15"/>
  <c r="DI63" i="15"/>
  <c r="DH63" i="15"/>
  <c r="DG63" i="15"/>
  <c r="DF63" i="15"/>
  <c r="DE63" i="15"/>
  <c r="DD63" i="15"/>
  <c r="DS62" i="15"/>
  <c r="DR62" i="15"/>
  <c r="DQ62" i="15"/>
  <c r="DP62" i="15"/>
  <c r="DO62" i="15"/>
  <c r="DN62" i="15"/>
  <c r="DM62" i="15"/>
  <c r="DL62" i="15"/>
  <c r="DK62" i="15"/>
  <c r="DJ62" i="15"/>
  <c r="DI62" i="15"/>
  <c r="DH62" i="15"/>
  <c r="DG62" i="15"/>
  <c r="DF62" i="15"/>
  <c r="DE62" i="15"/>
  <c r="DD62" i="15"/>
  <c r="DS61" i="15"/>
  <c r="DR61" i="15"/>
  <c r="DQ61" i="15"/>
  <c r="DP61" i="15"/>
  <c r="DO61" i="15"/>
  <c r="DN61" i="15"/>
  <c r="DM61" i="15"/>
  <c r="DL61" i="15"/>
  <c r="DK61" i="15"/>
  <c r="DJ61" i="15"/>
  <c r="DI61" i="15"/>
  <c r="DH61" i="15"/>
  <c r="DG61" i="15"/>
  <c r="DF61" i="15"/>
  <c r="DE61" i="15"/>
  <c r="DD61" i="15"/>
  <c r="DS60" i="15"/>
  <c r="DR60" i="15"/>
  <c r="DQ60" i="15"/>
  <c r="DP60" i="15"/>
  <c r="DO60" i="15"/>
  <c r="DN60" i="15"/>
  <c r="DM60" i="15"/>
  <c r="DL60" i="15"/>
  <c r="DK60" i="15"/>
  <c r="DJ60" i="15"/>
  <c r="DI60" i="15"/>
  <c r="DH60" i="15"/>
  <c r="DG60" i="15"/>
  <c r="DF60" i="15"/>
  <c r="DE60" i="15"/>
  <c r="DD60" i="15"/>
  <c r="DS59" i="15"/>
  <c r="DR59" i="15"/>
  <c r="DQ59" i="15"/>
  <c r="DP59" i="15"/>
  <c r="DO59" i="15"/>
  <c r="DN59" i="15"/>
  <c r="DM59" i="15"/>
  <c r="DL59" i="15"/>
  <c r="DK59" i="15"/>
  <c r="DJ59" i="15"/>
  <c r="DI59" i="15"/>
  <c r="DH59" i="15"/>
  <c r="DG59" i="15"/>
  <c r="DF59" i="15"/>
  <c r="DE59" i="15"/>
  <c r="DD59" i="15"/>
  <c r="DS58" i="15"/>
  <c r="DR58" i="15"/>
  <c r="DQ58" i="15"/>
  <c r="DP58" i="15"/>
  <c r="DO58" i="15"/>
  <c r="DN58" i="15"/>
  <c r="DM58" i="15"/>
  <c r="DL58" i="15"/>
  <c r="DK58" i="15"/>
  <c r="DJ58" i="15"/>
  <c r="DI58" i="15"/>
  <c r="DH58" i="15"/>
  <c r="DG58" i="15"/>
  <c r="DF58" i="15"/>
  <c r="DE58" i="15"/>
  <c r="DD58" i="15"/>
  <c r="DS57" i="15"/>
  <c r="DR57" i="15"/>
  <c r="DQ57" i="15"/>
  <c r="DP57" i="15"/>
  <c r="DO57" i="15"/>
  <c r="DN57" i="15"/>
  <c r="DM57" i="15"/>
  <c r="DL57" i="15"/>
  <c r="DK57" i="15"/>
  <c r="DJ57" i="15"/>
  <c r="DI57" i="15"/>
  <c r="DH57" i="15"/>
  <c r="DG57" i="15"/>
  <c r="DF57" i="15"/>
  <c r="DE57" i="15"/>
  <c r="DD57" i="15"/>
  <c r="DS56" i="15"/>
  <c r="DR56" i="15"/>
  <c r="DQ56" i="15"/>
  <c r="DP56" i="15"/>
  <c r="DO56" i="15"/>
  <c r="DN56" i="15"/>
  <c r="DM56" i="15"/>
  <c r="DL56" i="15"/>
  <c r="DK56" i="15"/>
  <c r="DJ56" i="15"/>
  <c r="DI56" i="15"/>
  <c r="DH56" i="15"/>
  <c r="DG56" i="15"/>
  <c r="DF56" i="15"/>
  <c r="DE56" i="15"/>
  <c r="DD56" i="15"/>
  <c r="DS55" i="15"/>
  <c r="DR55" i="15"/>
  <c r="DQ55" i="15"/>
  <c r="DP55" i="15"/>
  <c r="DO55" i="15"/>
  <c r="DN55" i="15"/>
  <c r="DM55" i="15"/>
  <c r="DL55" i="15"/>
  <c r="DK55" i="15"/>
  <c r="DJ55" i="15"/>
  <c r="DI55" i="15"/>
  <c r="DH55" i="15"/>
  <c r="DG55" i="15"/>
  <c r="DF55" i="15"/>
  <c r="DE55" i="15"/>
  <c r="DD55" i="15"/>
  <c r="DS54" i="15"/>
  <c r="DR54" i="15"/>
  <c r="DQ54" i="15"/>
  <c r="DP54" i="15"/>
  <c r="DO54" i="15"/>
  <c r="DN54" i="15"/>
  <c r="DM54" i="15"/>
  <c r="DL54" i="15"/>
  <c r="DK54" i="15"/>
  <c r="DJ54" i="15"/>
  <c r="DI54" i="15"/>
  <c r="DH54" i="15"/>
  <c r="DG54" i="15"/>
  <c r="DF54" i="15"/>
  <c r="DE54" i="15"/>
  <c r="DD54" i="15"/>
  <c r="DS53" i="15"/>
  <c r="DR53" i="15"/>
  <c r="DQ53" i="15"/>
  <c r="DP53" i="15"/>
  <c r="DO53" i="15"/>
  <c r="DN53" i="15"/>
  <c r="DM53" i="15"/>
  <c r="DL53" i="15"/>
  <c r="DK53" i="15"/>
  <c r="DJ53" i="15"/>
  <c r="DI53" i="15"/>
  <c r="DH53" i="15"/>
  <c r="DG53" i="15"/>
  <c r="DF53" i="15"/>
  <c r="DE53" i="15"/>
  <c r="DD53" i="15"/>
  <c r="DS52" i="15"/>
  <c r="DR52" i="15"/>
  <c r="DQ52" i="15"/>
  <c r="DP52" i="15"/>
  <c r="DO52" i="15"/>
  <c r="DN52" i="15"/>
  <c r="DM52" i="15"/>
  <c r="DL52" i="15"/>
  <c r="DK52" i="15"/>
  <c r="DJ52" i="15"/>
  <c r="DI52" i="15"/>
  <c r="DH52" i="15"/>
  <c r="DG52" i="15"/>
  <c r="DF52" i="15"/>
  <c r="DE52" i="15"/>
  <c r="DD52" i="15"/>
  <c r="DS51" i="15"/>
  <c r="DR51" i="15"/>
  <c r="DQ51" i="15"/>
  <c r="DP51" i="15"/>
  <c r="DO51" i="15"/>
  <c r="DN51" i="15"/>
  <c r="DM51" i="15"/>
  <c r="DL51" i="15"/>
  <c r="DK51" i="15"/>
  <c r="DJ51" i="15"/>
  <c r="DI51" i="15"/>
  <c r="DH51" i="15"/>
  <c r="DG51" i="15"/>
  <c r="DF51" i="15"/>
  <c r="DE51" i="15"/>
  <c r="DD51" i="15"/>
  <c r="DS50" i="15"/>
  <c r="DR50" i="15"/>
  <c r="DQ50" i="15"/>
  <c r="DP50" i="15"/>
  <c r="DO50" i="15"/>
  <c r="DN50" i="15"/>
  <c r="DM50" i="15"/>
  <c r="DL50" i="15"/>
  <c r="DK50" i="15"/>
  <c r="DJ50" i="15"/>
  <c r="DI50" i="15"/>
  <c r="DH50" i="15"/>
  <c r="DG50" i="15"/>
  <c r="DF50" i="15"/>
  <c r="DE50" i="15"/>
  <c r="DD50" i="15"/>
  <c r="DS49" i="15"/>
  <c r="DR49" i="15"/>
  <c r="DQ49" i="15"/>
  <c r="DP49" i="15"/>
  <c r="DO49" i="15"/>
  <c r="DN49" i="15"/>
  <c r="DM49" i="15"/>
  <c r="DL49" i="15"/>
  <c r="DK49" i="15"/>
  <c r="DJ49" i="15"/>
  <c r="DI49" i="15"/>
  <c r="DH49" i="15"/>
  <c r="DG49" i="15"/>
  <c r="DF49" i="15"/>
  <c r="DE49" i="15"/>
  <c r="DD49" i="15"/>
  <c r="DS48" i="15"/>
  <c r="DR48" i="15"/>
  <c r="DQ48" i="15"/>
  <c r="DP48" i="15"/>
  <c r="DO48" i="15"/>
  <c r="DN48" i="15"/>
  <c r="DM48" i="15"/>
  <c r="DL48" i="15"/>
  <c r="DK48" i="15"/>
  <c r="DJ48" i="15"/>
  <c r="DI48" i="15"/>
  <c r="DH48" i="15"/>
  <c r="DG48" i="15"/>
  <c r="DF48" i="15"/>
  <c r="DE48" i="15"/>
  <c r="DD48" i="15"/>
  <c r="DS47" i="15"/>
  <c r="DR47" i="15"/>
  <c r="DQ47" i="15"/>
  <c r="DP47" i="15"/>
  <c r="DO47" i="15"/>
  <c r="DN47" i="15"/>
  <c r="DM47" i="15"/>
  <c r="DL47" i="15"/>
  <c r="DK47" i="15"/>
  <c r="DJ47" i="15"/>
  <c r="DI47" i="15"/>
  <c r="DH47" i="15"/>
  <c r="DG47" i="15"/>
  <c r="DF47" i="15"/>
  <c r="DE47" i="15"/>
  <c r="DD47" i="15"/>
  <c r="DS46" i="15"/>
  <c r="DR46" i="15"/>
  <c r="DQ46" i="15"/>
  <c r="DP46" i="15"/>
  <c r="DO46" i="15"/>
  <c r="DN46" i="15"/>
  <c r="DM46" i="15"/>
  <c r="DL46" i="15"/>
  <c r="DK46" i="15"/>
  <c r="DJ46" i="15"/>
  <c r="DI46" i="15"/>
  <c r="DH46" i="15"/>
  <c r="DG46" i="15"/>
  <c r="DF46" i="15"/>
  <c r="DE46" i="15"/>
  <c r="DD46" i="15"/>
  <c r="DS45" i="15"/>
  <c r="DR45" i="15"/>
  <c r="DQ45" i="15"/>
  <c r="DP45" i="15"/>
  <c r="DO45" i="15"/>
  <c r="DN45" i="15"/>
  <c r="DM45" i="15"/>
  <c r="DL45" i="15"/>
  <c r="DK45" i="15"/>
  <c r="DJ45" i="15"/>
  <c r="DI45" i="15"/>
  <c r="DH45" i="15"/>
  <c r="DG45" i="15"/>
  <c r="DF45" i="15"/>
  <c r="DE45" i="15"/>
  <c r="DD45" i="15"/>
  <c r="DS44" i="15"/>
  <c r="DR44" i="15"/>
  <c r="DQ44" i="15"/>
  <c r="DP44" i="15"/>
  <c r="DO44" i="15"/>
  <c r="DN44" i="15"/>
  <c r="DM44" i="15"/>
  <c r="DL44" i="15"/>
  <c r="DK44" i="15"/>
  <c r="DJ44" i="15"/>
  <c r="DI44" i="15"/>
  <c r="DH44" i="15"/>
  <c r="DG44" i="15"/>
  <c r="DF44" i="15"/>
  <c r="DE44" i="15"/>
  <c r="DD44" i="15"/>
  <c r="DS43" i="15"/>
  <c r="DR43" i="15"/>
  <c r="DQ43" i="15"/>
  <c r="DP43" i="15"/>
  <c r="DO43" i="15"/>
  <c r="DN43" i="15"/>
  <c r="DM43" i="15"/>
  <c r="DL43" i="15"/>
  <c r="DK43" i="15"/>
  <c r="DJ43" i="15"/>
  <c r="DI43" i="15"/>
  <c r="DH43" i="15"/>
  <c r="DG43" i="15"/>
  <c r="DF43" i="15"/>
  <c r="DE43" i="15"/>
  <c r="DD43" i="15"/>
  <c r="DS42" i="15"/>
  <c r="DR42" i="15"/>
  <c r="DQ42" i="15"/>
  <c r="DP42" i="15"/>
  <c r="DO42" i="15"/>
  <c r="DN42" i="15"/>
  <c r="DM42" i="15"/>
  <c r="DL42" i="15"/>
  <c r="DK42" i="15"/>
  <c r="DJ42" i="15"/>
  <c r="DI42" i="15"/>
  <c r="DH42" i="15"/>
  <c r="DG42" i="15"/>
  <c r="DF42" i="15"/>
  <c r="DE42" i="15"/>
  <c r="DD42" i="15"/>
  <c r="DS41" i="15"/>
  <c r="DR41" i="15"/>
  <c r="DQ41" i="15"/>
  <c r="DP41" i="15"/>
  <c r="DO41" i="15"/>
  <c r="DN41" i="15"/>
  <c r="DM41" i="15"/>
  <c r="DL41" i="15"/>
  <c r="DK41" i="15"/>
  <c r="DJ41" i="15"/>
  <c r="DI41" i="15"/>
  <c r="DH41" i="15"/>
  <c r="DG41" i="15"/>
  <c r="DF41" i="15"/>
  <c r="DE41" i="15"/>
  <c r="DD41" i="15"/>
  <c r="DS40" i="15"/>
  <c r="DR40" i="15"/>
  <c r="DQ40" i="15"/>
  <c r="DP40" i="15"/>
  <c r="DO40" i="15"/>
  <c r="DN40" i="15"/>
  <c r="DM40" i="15"/>
  <c r="DL40" i="15"/>
  <c r="DK40" i="15"/>
  <c r="DJ40" i="15"/>
  <c r="DI40" i="15"/>
  <c r="DH40" i="15"/>
  <c r="DG40" i="15"/>
  <c r="DF40" i="15"/>
  <c r="DE40" i="15"/>
  <c r="DD40" i="15"/>
  <c r="DS39" i="15"/>
  <c r="DR39" i="15"/>
  <c r="DQ39" i="15"/>
  <c r="DP39" i="15"/>
  <c r="DO39" i="15"/>
  <c r="DN39" i="15"/>
  <c r="DM39" i="15"/>
  <c r="DL39" i="15"/>
  <c r="DK39" i="15"/>
  <c r="DJ39" i="15"/>
  <c r="DI39" i="15"/>
  <c r="DH39" i="15"/>
  <c r="DG39" i="15"/>
  <c r="DF39" i="15"/>
  <c r="DE39" i="15"/>
  <c r="DD39" i="15"/>
  <c r="DS38" i="15"/>
  <c r="DR38" i="15"/>
  <c r="DQ38" i="15"/>
  <c r="DP38" i="15"/>
  <c r="DO38" i="15"/>
  <c r="DN38" i="15"/>
  <c r="DM38" i="15"/>
  <c r="DL38" i="15"/>
  <c r="DK38" i="15"/>
  <c r="DJ38" i="15"/>
  <c r="DI38" i="15"/>
  <c r="DH38" i="15"/>
  <c r="DG38" i="15"/>
  <c r="DF38" i="15"/>
  <c r="DE38" i="15"/>
  <c r="DD38" i="15"/>
  <c r="DS37" i="15"/>
  <c r="DR37" i="15"/>
  <c r="DQ37" i="15"/>
  <c r="DP37" i="15"/>
  <c r="DO37" i="15"/>
  <c r="DN37" i="15"/>
  <c r="DM37" i="15"/>
  <c r="DL37" i="15"/>
  <c r="DK37" i="15"/>
  <c r="DJ37" i="15"/>
  <c r="DI37" i="15"/>
  <c r="DH37" i="15"/>
  <c r="DG37" i="15"/>
  <c r="DF37" i="15"/>
  <c r="DE37" i="15"/>
  <c r="DD37" i="15"/>
  <c r="DS36" i="15"/>
  <c r="DR36" i="15"/>
  <c r="DQ36" i="15"/>
  <c r="DP36" i="15"/>
  <c r="DO36" i="15"/>
  <c r="DN36" i="15"/>
  <c r="DM36" i="15"/>
  <c r="DL36" i="15"/>
  <c r="DK36" i="15"/>
  <c r="DJ36" i="15"/>
  <c r="DI36" i="15"/>
  <c r="DH36" i="15"/>
  <c r="DG36" i="15"/>
  <c r="DF36" i="15"/>
  <c r="DE36" i="15"/>
  <c r="DD36" i="15"/>
  <c r="DS35" i="15"/>
  <c r="DR35" i="15"/>
  <c r="DQ35" i="15"/>
  <c r="DP35" i="15"/>
  <c r="DO35" i="15"/>
  <c r="DN35" i="15"/>
  <c r="DM35" i="15"/>
  <c r="DL35" i="15"/>
  <c r="DK35" i="15"/>
  <c r="DJ35" i="15"/>
  <c r="DI35" i="15"/>
  <c r="DH35" i="15"/>
  <c r="DG35" i="15"/>
  <c r="DF35" i="15"/>
  <c r="DE35" i="15"/>
  <c r="DD35" i="15"/>
  <c r="DS34" i="15"/>
  <c r="DR34" i="15"/>
  <c r="DQ34" i="15"/>
  <c r="DP34" i="15"/>
  <c r="DO34" i="15"/>
  <c r="DN34" i="15"/>
  <c r="DM34" i="15"/>
  <c r="DL34" i="15"/>
  <c r="DK34" i="15"/>
  <c r="DJ34" i="15"/>
  <c r="DI34" i="15"/>
  <c r="DH34" i="15"/>
  <c r="DG34" i="15"/>
  <c r="DF34" i="15"/>
  <c r="DE34" i="15"/>
  <c r="DD34" i="15"/>
  <c r="DS33" i="15"/>
  <c r="DR33" i="15"/>
  <c r="DQ33" i="15"/>
  <c r="DP33" i="15"/>
  <c r="DO33" i="15"/>
  <c r="DN33" i="15"/>
  <c r="DM33" i="15"/>
  <c r="DL33" i="15"/>
  <c r="DK33" i="15"/>
  <c r="DJ33" i="15"/>
  <c r="DI33" i="15"/>
  <c r="DH33" i="15"/>
  <c r="DG33" i="15"/>
  <c r="DF33" i="15"/>
  <c r="DE33" i="15"/>
  <c r="DD33" i="15"/>
  <c r="DS32" i="15"/>
  <c r="DR32" i="15"/>
  <c r="DQ32" i="15"/>
  <c r="DP32" i="15"/>
  <c r="DO32" i="15"/>
  <c r="DN32" i="15"/>
  <c r="DM32" i="15"/>
  <c r="DL32" i="15"/>
  <c r="DK32" i="15"/>
  <c r="DJ32" i="15"/>
  <c r="DI32" i="15"/>
  <c r="DH32" i="15"/>
  <c r="DG32" i="15"/>
  <c r="DF32" i="15"/>
  <c r="DE32" i="15"/>
  <c r="DD32" i="15"/>
  <c r="DS31" i="15"/>
  <c r="DR31" i="15"/>
  <c r="DQ31" i="15"/>
  <c r="DP31" i="15"/>
  <c r="DO31" i="15"/>
  <c r="DN31" i="15"/>
  <c r="DM31" i="15"/>
  <c r="DL31" i="15"/>
  <c r="DK31" i="15"/>
  <c r="DJ31" i="15"/>
  <c r="DI31" i="15"/>
  <c r="DH31" i="15"/>
  <c r="DG31" i="15"/>
  <c r="DF31" i="15"/>
  <c r="DE31" i="15"/>
  <c r="DD31" i="15"/>
  <c r="DS30" i="15"/>
  <c r="DR30" i="15"/>
  <c r="DQ30" i="15"/>
  <c r="DP30" i="15"/>
  <c r="DO30" i="15"/>
  <c r="DN30" i="15"/>
  <c r="DM30" i="15"/>
  <c r="DL30" i="15"/>
  <c r="DK30" i="15"/>
  <c r="DJ30" i="15"/>
  <c r="DI30" i="15"/>
  <c r="DH30" i="15"/>
  <c r="DG30" i="15"/>
  <c r="DF30" i="15"/>
  <c r="DE30" i="15"/>
  <c r="DD30" i="15"/>
  <c r="DS29" i="15"/>
  <c r="DR29" i="15"/>
  <c r="DQ29" i="15"/>
  <c r="DP29" i="15"/>
  <c r="DO29" i="15"/>
  <c r="DN29" i="15"/>
  <c r="DM29" i="15"/>
  <c r="DL29" i="15"/>
  <c r="DK29" i="15"/>
  <c r="DJ29" i="15"/>
  <c r="DI29" i="15"/>
  <c r="DH29" i="15"/>
  <c r="DG29" i="15"/>
  <c r="DF29" i="15"/>
  <c r="DE29" i="15"/>
  <c r="DD29" i="15"/>
  <c r="DS28" i="15"/>
  <c r="DR28" i="15"/>
  <c r="DQ28" i="15"/>
  <c r="DP28" i="15"/>
  <c r="DO28" i="15"/>
  <c r="DN28" i="15"/>
  <c r="DM28" i="15"/>
  <c r="DL28" i="15"/>
  <c r="DK28" i="15"/>
  <c r="DJ28" i="15"/>
  <c r="DI28" i="15"/>
  <c r="DH28" i="15"/>
  <c r="DG28" i="15"/>
  <c r="DF28" i="15"/>
  <c r="DE28" i="15"/>
  <c r="DD28" i="15"/>
  <c r="DS27" i="15"/>
  <c r="DR27" i="15"/>
  <c r="DQ27" i="15"/>
  <c r="DP27" i="15"/>
  <c r="DO27" i="15"/>
  <c r="DN27" i="15"/>
  <c r="DM27" i="15"/>
  <c r="DL27" i="15"/>
  <c r="DK27" i="15"/>
  <c r="DJ27" i="15"/>
  <c r="DI27" i="15"/>
  <c r="DH27" i="15"/>
  <c r="DG27" i="15"/>
  <c r="DF27" i="15"/>
  <c r="DE27" i="15"/>
  <c r="DD27" i="15"/>
  <c r="DS26" i="15"/>
  <c r="DR26" i="15"/>
  <c r="DQ26" i="15"/>
  <c r="DP26" i="15"/>
  <c r="DO26" i="15"/>
  <c r="DN26" i="15"/>
  <c r="DM26" i="15"/>
  <c r="DL26" i="15"/>
  <c r="DK26" i="15"/>
  <c r="DJ26" i="15"/>
  <c r="DI26" i="15"/>
  <c r="DH26" i="15"/>
  <c r="DG26" i="15"/>
  <c r="DF26" i="15"/>
  <c r="DE26" i="15"/>
  <c r="DD26" i="15"/>
  <c r="DS25" i="15"/>
  <c r="DR25" i="15"/>
  <c r="DQ25" i="15"/>
  <c r="DP25" i="15"/>
  <c r="DO25" i="15"/>
  <c r="DN25" i="15"/>
  <c r="DM25" i="15"/>
  <c r="DL25" i="15"/>
  <c r="DK25" i="15"/>
  <c r="DJ25" i="15"/>
  <c r="DI25" i="15"/>
  <c r="DH25" i="15"/>
  <c r="DG25" i="15"/>
  <c r="DF25" i="15"/>
  <c r="DE25" i="15"/>
  <c r="DD25" i="15"/>
  <c r="DS24" i="15"/>
  <c r="DR24" i="15"/>
  <c r="DQ24" i="15"/>
  <c r="DP24" i="15"/>
  <c r="DO24" i="15"/>
  <c r="DN24" i="15"/>
  <c r="DM24" i="15"/>
  <c r="DL24" i="15"/>
  <c r="DK24" i="15"/>
  <c r="DJ24" i="15"/>
  <c r="DI24" i="15"/>
  <c r="DH24" i="15"/>
  <c r="DG24" i="15"/>
  <c r="DF24" i="15"/>
  <c r="DE24" i="15"/>
  <c r="DD24" i="15"/>
  <c r="DS23" i="15"/>
  <c r="DR23" i="15"/>
  <c r="DQ23" i="15"/>
  <c r="DP23" i="15"/>
  <c r="DO23" i="15"/>
  <c r="DN23" i="15"/>
  <c r="DM23" i="15"/>
  <c r="DL23" i="15"/>
  <c r="DK23" i="15"/>
  <c r="DJ23" i="15"/>
  <c r="DI23" i="15"/>
  <c r="DH23" i="15"/>
  <c r="DG23" i="15"/>
  <c r="DF23" i="15"/>
  <c r="DE23" i="15"/>
  <c r="DD23" i="15"/>
  <c r="DS22" i="15"/>
  <c r="DR22" i="15"/>
  <c r="DQ22" i="15"/>
  <c r="DP22" i="15"/>
  <c r="DO22" i="15"/>
  <c r="DN22" i="15"/>
  <c r="DM22" i="15"/>
  <c r="DL22" i="15"/>
  <c r="DK22" i="15"/>
  <c r="DJ22" i="15"/>
  <c r="DI22" i="15"/>
  <c r="DH22" i="15"/>
  <c r="DG22" i="15"/>
  <c r="DF22" i="15"/>
  <c r="DE22" i="15"/>
  <c r="DD22" i="15"/>
  <c r="DS21" i="15"/>
  <c r="DR21" i="15"/>
  <c r="DQ21" i="15"/>
  <c r="DP21" i="15"/>
  <c r="DO21" i="15"/>
  <c r="DN21" i="15"/>
  <c r="DM21" i="15"/>
  <c r="DL21" i="15"/>
  <c r="DK21" i="15"/>
  <c r="DJ21" i="15"/>
  <c r="DI21" i="15"/>
  <c r="DH21" i="15"/>
  <c r="DG21" i="15"/>
  <c r="DF21" i="15"/>
  <c r="DE21" i="15"/>
  <c r="DD21" i="15"/>
  <c r="DS20" i="15"/>
  <c r="DR20" i="15"/>
  <c r="DQ20" i="15"/>
  <c r="DP20" i="15"/>
  <c r="DO20" i="15"/>
  <c r="DN20" i="15"/>
  <c r="DM20" i="15"/>
  <c r="DL20" i="15"/>
  <c r="DK20" i="15"/>
  <c r="DJ20" i="15"/>
  <c r="DI20" i="15"/>
  <c r="DH20" i="15"/>
  <c r="DG20" i="15"/>
  <c r="DF20" i="15"/>
  <c r="DE20" i="15"/>
  <c r="DD20" i="15"/>
  <c r="DS19" i="15"/>
  <c r="DR19" i="15"/>
  <c r="DQ19" i="15"/>
  <c r="DP19" i="15"/>
  <c r="DO19" i="15"/>
  <c r="DN19" i="15"/>
  <c r="DM19" i="15"/>
  <c r="DL19" i="15"/>
  <c r="DK19" i="15"/>
  <c r="DJ19" i="15"/>
  <c r="DI19" i="15"/>
  <c r="DH19" i="15"/>
  <c r="DG19" i="15"/>
  <c r="DF19" i="15"/>
  <c r="DE19" i="15"/>
  <c r="DD19" i="15"/>
  <c r="DS18" i="15"/>
  <c r="DR18" i="15"/>
  <c r="DQ18" i="15"/>
  <c r="DP18" i="15"/>
  <c r="DO18" i="15"/>
  <c r="DN18" i="15"/>
  <c r="DM18" i="15"/>
  <c r="DL18" i="15"/>
  <c r="DK18" i="15"/>
  <c r="DJ18" i="15"/>
  <c r="DI18" i="15"/>
  <c r="DH18" i="15"/>
  <c r="DG18" i="15"/>
  <c r="DF18" i="15"/>
  <c r="DE18" i="15"/>
  <c r="DD18" i="15"/>
  <c r="DS17" i="15"/>
  <c r="DR17" i="15"/>
  <c r="DQ17" i="15"/>
  <c r="DP17" i="15"/>
  <c r="DO17" i="15"/>
  <c r="DN17" i="15"/>
  <c r="DM17" i="15"/>
  <c r="DL17" i="15"/>
  <c r="DK17" i="15"/>
  <c r="DJ17" i="15"/>
  <c r="DI17" i="15"/>
  <c r="DH17" i="15"/>
  <c r="DG17" i="15"/>
  <c r="DF17" i="15"/>
  <c r="DE17" i="15"/>
  <c r="DD17" i="15"/>
  <c r="DS16" i="15"/>
  <c r="DR16" i="15"/>
  <c r="DQ16" i="15"/>
  <c r="DP16" i="15"/>
  <c r="DO16" i="15"/>
  <c r="DN16" i="15"/>
  <c r="DM16" i="15"/>
  <c r="DL16" i="15"/>
  <c r="DK16" i="15"/>
  <c r="DJ16" i="15"/>
  <c r="DI16" i="15"/>
  <c r="DH16" i="15"/>
  <c r="DG16" i="15"/>
  <c r="DF16" i="15"/>
  <c r="DE16" i="15"/>
  <c r="DD16" i="15"/>
  <c r="DS15" i="15"/>
  <c r="DR15" i="15"/>
  <c r="DQ15" i="15"/>
  <c r="DP15" i="15"/>
  <c r="DO15" i="15"/>
  <c r="DN15" i="15"/>
  <c r="DM15" i="15"/>
  <c r="DL15" i="15"/>
  <c r="DK15" i="15"/>
  <c r="DJ15" i="15"/>
  <c r="DI15" i="15"/>
  <c r="DH15" i="15"/>
  <c r="DG15" i="15"/>
  <c r="DF15" i="15"/>
  <c r="DE15" i="15"/>
  <c r="DD15" i="15"/>
  <c r="DS14" i="15"/>
  <c r="DR14" i="15"/>
  <c r="DQ14" i="15"/>
  <c r="DP14" i="15"/>
  <c r="DO14" i="15"/>
  <c r="DN14" i="15"/>
  <c r="DM14" i="15"/>
  <c r="DL14" i="15"/>
  <c r="DK14" i="15"/>
  <c r="DJ14" i="15"/>
  <c r="DI14" i="15"/>
  <c r="DH14" i="15"/>
  <c r="DG14" i="15"/>
  <c r="DF14" i="15"/>
  <c r="DE14" i="15"/>
  <c r="DD14" i="15"/>
  <c r="DS13" i="15"/>
  <c r="DR13" i="15"/>
  <c r="DQ13" i="15"/>
  <c r="DP13" i="15"/>
  <c r="DO13" i="15"/>
  <c r="DN13" i="15"/>
  <c r="DM13" i="15"/>
  <c r="DL13" i="15"/>
  <c r="DK13" i="15"/>
  <c r="DJ13" i="15"/>
  <c r="DI13" i="15"/>
  <c r="DH13" i="15"/>
  <c r="DG13" i="15"/>
  <c r="DF13" i="15"/>
  <c r="DE13" i="15"/>
  <c r="DD13" i="15"/>
  <c r="DS12" i="15"/>
  <c r="DR12" i="15"/>
  <c r="DQ12" i="15"/>
  <c r="DP12" i="15"/>
  <c r="DO12" i="15"/>
  <c r="DN12" i="15"/>
  <c r="DM12" i="15"/>
  <c r="DL12" i="15"/>
  <c r="DK12" i="15"/>
  <c r="DJ12" i="15"/>
  <c r="DI12" i="15"/>
  <c r="DH12" i="15"/>
  <c r="DG12" i="15"/>
  <c r="DF12" i="15"/>
  <c r="DE12" i="15"/>
  <c r="DD12" i="15"/>
  <c r="DS11" i="15"/>
  <c r="DR11" i="15"/>
  <c r="DQ11" i="15"/>
  <c r="DP11" i="15"/>
  <c r="DO11" i="15"/>
  <c r="DN11" i="15"/>
  <c r="DM11" i="15"/>
  <c r="DL11" i="15"/>
  <c r="DK11" i="15"/>
  <c r="DJ11" i="15"/>
  <c r="DI11" i="15"/>
  <c r="DH11" i="15"/>
  <c r="DG11" i="15"/>
  <c r="DF11" i="15"/>
  <c r="DE11" i="15"/>
  <c r="DD11" i="15"/>
  <c r="DS10" i="15"/>
  <c r="DR10" i="15"/>
  <c r="DQ10" i="15"/>
  <c r="DP10" i="15"/>
  <c r="DO10" i="15"/>
  <c r="DN10" i="15"/>
  <c r="DM10" i="15"/>
  <c r="DL10" i="15"/>
  <c r="DK10" i="15"/>
  <c r="DJ10" i="15"/>
  <c r="DI10" i="15"/>
  <c r="DH10" i="15"/>
  <c r="DG10" i="15"/>
  <c r="DF10" i="15"/>
  <c r="DE10" i="15"/>
  <c r="DD10" i="15"/>
  <c r="DS9" i="15"/>
  <c r="DR9" i="15"/>
  <c r="DQ9" i="15"/>
  <c r="DP9" i="15"/>
  <c r="DO9" i="15"/>
  <c r="DN9" i="15"/>
  <c r="DM9" i="15"/>
  <c r="DL9" i="15"/>
  <c r="DK9" i="15"/>
  <c r="DJ9" i="15"/>
  <c r="DI9" i="15"/>
  <c r="DH9" i="15"/>
  <c r="DG9" i="15"/>
  <c r="DF9" i="15"/>
  <c r="DE9" i="15"/>
  <c r="DD9" i="15"/>
  <c r="DS8" i="15"/>
  <c r="DR8" i="15"/>
  <c r="DQ8" i="15"/>
  <c r="DP8" i="15"/>
  <c r="DO8" i="15"/>
  <c r="DN8" i="15"/>
  <c r="DM8" i="15"/>
  <c r="DL8" i="15"/>
  <c r="DK8" i="15"/>
  <c r="DJ8" i="15"/>
  <c r="DI8" i="15"/>
  <c r="DH8" i="15"/>
  <c r="DG8" i="15"/>
  <c r="DF8" i="15"/>
  <c r="DE8" i="15"/>
  <c r="DD8" i="15"/>
  <c r="DS7" i="15"/>
  <c r="DR7" i="15"/>
  <c r="DQ7" i="15"/>
  <c r="DP7" i="15"/>
  <c r="DO7" i="15"/>
  <c r="DN7" i="15"/>
  <c r="DM7" i="15"/>
  <c r="DL7" i="15"/>
  <c r="DK7" i="15"/>
  <c r="DJ7" i="15"/>
  <c r="DI7" i="15"/>
  <c r="DH7" i="15"/>
  <c r="DG7" i="15"/>
  <c r="DF7" i="15"/>
  <c r="DE7" i="15"/>
  <c r="DD7" i="15"/>
  <c r="DS6" i="15"/>
  <c r="DR6" i="15"/>
  <c r="DQ6" i="15"/>
  <c r="DP6" i="15"/>
  <c r="DO6" i="15"/>
  <c r="DN6" i="15"/>
  <c r="DM6" i="15"/>
  <c r="DL6" i="15"/>
  <c r="DK6" i="15"/>
  <c r="DJ6" i="15"/>
  <c r="DI6" i="15"/>
  <c r="DH6" i="15"/>
  <c r="DG6" i="15"/>
  <c r="DF6" i="15"/>
  <c r="DE6" i="15"/>
  <c r="DD6" i="15"/>
  <c r="DS5" i="15"/>
  <c r="DR5" i="15"/>
  <c r="DQ5" i="15"/>
  <c r="DP5" i="15"/>
  <c r="DO5" i="15"/>
  <c r="DN5" i="15"/>
  <c r="DM5" i="15"/>
  <c r="DL5" i="15"/>
  <c r="DK5" i="15"/>
  <c r="DJ5" i="15"/>
  <c r="DI5" i="15"/>
  <c r="DH5" i="15"/>
  <c r="DG5" i="15"/>
  <c r="DF5" i="15"/>
  <c r="DE5" i="15"/>
  <c r="DD5" i="15"/>
  <c r="DS4" i="15"/>
  <c r="DR4" i="15"/>
  <c r="DQ4" i="15"/>
  <c r="DP4" i="15"/>
  <c r="DO4" i="15"/>
  <c r="DN4" i="15"/>
  <c r="DM4" i="15"/>
  <c r="DL4" i="15"/>
  <c r="DK4" i="15"/>
  <c r="DJ4" i="15"/>
  <c r="DI4" i="15"/>
  <c r="DH4" i="15"/>
  <c r="DG4" i="15"/>
  <c r="DF4" i="15"/>
  <c r="DE4" i="15"/>
  <c r="DD4" i="15"/>
  <c r="DS123" i="15"/>
  <c r="DR123" i="15"/>
  <c r="DQ123" i="15"/>
  <c r="DP123" i="15"/>
  <c r="DO123" i="15"/>
  <c r="DN123" i="15"/>
  <c r="DM123" i="15"/>
  <c r="DL123" i="15"/>
  <c r="DK123" i="15"/>
  <c r="DJ123" i="15"/>
  <c r="DI123" i="15"/>
  <c r="DH123" i="15"/>
  <c r="DG123" i="15"/>
  <c r="DF123" i="15"/>
  <c r="DE123" i="15"/>
  <c r="DD123" i="15"/>
  <c r="DC123" i="15"/>
  <c r="DB123" i="15"/>
  <c r="DA123" i="15"/>
  <c r="CZ123" i="15"/>
  <c r="CY123" i="15"/>
  <c r="CX123" i="15"/>
  <c r="CW123" i="15"/>
  <c r="CV123" i="15"/>
  <c r="CU123" i="15"/>
  <c r="CT123" i="15"/>
  <c r="CS123" i="15"/>
  <c r="CR123" i="15"/>
  <c r="CQ123" i="15"/>
  <c r="CP123" i="15"/>
  <c r="CO123" i="15"/>
  <c r="CN123" i="15"/>
  <c r="CM123" i="15"/>
  <c r="CL123" i="15"/>
  <c r="CK123" i="15"/>
  <c r="CJ123" i="15"/>
  <c r="CI123" i="15"/>
  <c r="CH123" i="15"/>
  <c r="CG123" i="15"/>
  <c r="CF123" i="15"/>
  <c r="CE123" i="15"/>
  <c r="CD123" i="15"/>
  <c r="CC123" i="15"/>
  <c r="CB123" i="15"/>
  <c r="CA123" i="15"/>
  <c r="BZ123" i="15"/>
  <c r="BY123" i="15"/>
  <c r="BX123" i="15"/>
  <c r="BW123" i="15"/>
  <c r="BV123" i="15"/>
  <c r="BU123" i="15"/>
  <c r="BT123" i="15"/>
  <c r="BS123" i="15"/>
  <c r="BR123" i="15"/>
  <c r="BQ123" i="15"/>
  <c r="BP123" i="15"/>
  <c r="BO123" i="15"/>
  <c r="BN123" i="15"/>
  <c r="BM123" i="15"/>
  <c r="BL123" i="15"/>
  <c r="BK123" i="15"/>
  <c r="BJ123" i="15"/>
  <c r="BI123" i="15"/>
  <c r="BH123" i="15"/>
  <c r="BG123" i="15"/>
  <c r="BF123" i="15"/>
  <c r="BE123" i="15"/>
  <c r="BD123" i="15"/>
  <c r="BC123" i="15"/>
  <c r="BB123" i="15"/>
  <c r="BA123" i="15"/>
  <c r="AZ123" i="15"/>
  <c r="AY123" i="15"/>
  <c r="AX123" i="15"/>
  <c r="AW123" i="15"/>
  <c r="AV123" i="15"/>
  <c r="AU123" i="15"/>
  <c r="AT123" i="15"/>
  <c r="AS123" i="15"/>
  <c r="AR123" i="15"/>
  <c r="AQ123" i="15"/>
  <c r="AP123" i="15"/>
  <c r="AO123" i="15"/>
  <c r="AN123" i="15"/>
  <c r="AM123" i="15"/>
  <c r="AL123" i="15"/>
  <c r="AK123" i="15"/>
  <c r="AJ123" i="15"/>
  <c r="AI123" i="15"/>
  <c r="AH123" i="15"/>
  <c r="AG123" i="15"/>
  <c r="AF123" i="15"/>
  <c r="AE123" i="15"/>
  <c r="AD123" i="15"/>
  <c r="AC123" i="15"/>
  <c r="AB123" i="15"/>
  <c r="AA123" i="15"/>
  <c r="Z123" i="15"/>
  <c r="Y123" i="15"/>
  <c r="X123" i="15"/>
  <c r="W123" i="15"/>
  <c r="V123" i="15"/>
  <c r="U123" i="15"/>
  <c r="T123" i="15"/>
  <c r="S123" i="15"/>
  <c r="R123" i="15"/>
  <c r="Q123" i="15"/>
  <c r="P123" i="15"/>
  <c r="O123" i="15"/>
  <c r="N123" i="15"/>
  <c r="M123" i="15"/>
  <c r="L123" i="15"/>
  <c r="K123" i="15"/>
  <c r="J123" i="15"/>
  <c r="I123" i="15"/>
  <c r="H123" i="15"/>
  <c r="G123" i="15"/>
  <c r="F123" i="15"/>
  <c r="E123" i="15"/>
  <c r="D123" i="15"/>
  <c r="DS122" i="15"/>
  <c r="DR122" i="15"/>
  <c r="DQ122" i="15"/>
  <c r="DP122" i="15"/>
  <c r="DO122" i="15"/>
  <c r="DN122" i="15"/>
  <c r="DM122" i="15"/>
  <c r="DL122" i="15"/>
  <c r="DK122" i="15"/>
  <c r="DJ122" i="15"/>
  <c r="DI122" i="15"/>
  <c r="DH122" i="15"/>
  <c r="DG122" i="15"/>
  <c r="DF122" i="15"/>
  <c r="DE122" i="15"/>
  <c r="DD122" i="15"/>
  <c r="DC122" i="15"/>
  <c r="DB122" i="15"/>
  <c r="DA122" i="15"/>
  <c r="CZ122" i="15"/>
  <c r="CY122" i="15"/>
  <c r="CX122" i="15"/>
  <c r="CW122" i="15"/>
  <c r="CV122" i="15"/>
  <c r="CU122" i="15"/>
  <c r="CT122" i="15"/>
  <c r="CS122" i="15"/>
  <c r="CR122" i="15"/>
  <c r="CQ122" i="15"/>
  <c r="CP122" i="15"/>
  <c r="CO122" i="15"/>
  <c r="CN122" i="15"/>
  <c r="CM122" i="15"/>
  <c r="CL122" i="15"/>
  <c r="CK122" i="15"/>
  <c r="CJ122" i="15"/>
  <c r="CI122" i="15"/>
  <c r="CH122" i="15"/>
  <c r="CG122" i="15"/>
  <c r="CF122" i="15"/>
  <c r="CE122" i="15"/>
  <c r="CD122" i="15"/>
  <c r="CC122" i="15"/>
  <c r="CB122" i="15"/>
  <c r="CA122" i="15"/>
  <c r="BZ122" i="15"/>
  <c r="BY122" i="15"/>
  <c r="BX122" i="15"/>
  <c r="BW122" i="15"/>
  <c r="BV122" i="15"/>
  <c r="BU122" i="15"/>
  <c r="BT122" i="15"/>
  <c r="BS122" i="15"/>
  <c r="BR122" i="15"/>
  <c r="BQ122" i="15"/>
  <c r="BP122" i="15"/>
  <c r="BO122" i="15"/>
  <c r="BN122" i="15"/>
  <c r="BM122" i="15"/>
  <c r="BL122" i="15"/>
  <c r="BK122" i="15"/>
  <c r="BJ122" i="15"/>
  <c r="BI122" i="15"/>
  <c r="BH122" i="15"/>
  <c r="BG122" i="15"/>
  <c r="BF122" i="15"/>
  <c r="BE122" i="15"/>
  <c r="BD122" i="15"/>
  <c r="BC122" i="15"/>
  <c r="BB122" i="15"/>
  <c r="BA122" i="15"/>
  <c r="AZ122" i="15"/>
  <c r="AY122" i="15"/>
  <c r="AX122" i="15"/>
  <c r="AW122" i="15"/>
  <c r="AV122" i="15"/>
  <c r="AU122" i="15"/>
  <c r="AT122" i="15"/>
  <c r="AS122" i="15"/>
  <c r="AR122" i="15"/>
  <c r="AQ122" i="15"/>
  <c r="AP122" i="15"/>
  <c r="AO122" i="15"/>
  <c r="AN122" i="15"/>
  <c r="AM122" i="15"/>
  <c r="AL122" i="15"/>
  <c r="AK122" i="15"/>
  <c r="AJ122" i="15"/>
  <c r="AI122" i="15"/>
  <c r="AH122" i="15"/>
  <c r="AG122" i="15"/>
  <c r="AF122" i="15"/>
  <c r="AE122" i="15"/>
  <c r="AD122" i="15"/>
  <c r="AC122" i="15"/>
  <c r="AB122" i="15"/>
  <c r="AA122" i="15"/>
  <c r="Z122" i="15"/>
  <c r="Y122" i="15"/>
  <c r="X122" i="15"/>
  <c r="W122" i="15"/>
  <c r="V122" i="15"/>
  <c r="U122" i="15"/>
  <c r="T122" i="15"/>
  <c r="S122" i="15"/>
  <c r="R122" i="15"/>
  <c r="Q122" i="15"/>
  <c r="P122" i="15"/>
  <c r="O122" i="15"/>
  <c r="N122" i="15"/>
  <c r="M122" i="15"/>
  <c r="L122" i="15"/>
  <c r="K122" i="15"/>
  <c r="J122" i="15"/>
  <c r="I122" i="15"/>
  <c r="H122" i="15"/>
  <c r="G122" i="15"/>
  <c r="F122" i="15"/>
  <c r="E122" i="15"/>
  <c r="D122" i="15"/>
  <c r="DS121" i="15"/>
  <c r="DR121" i="15"/>
  <c r="DQ121" i="15"/>
  <c r="DP121" i="15"/>
  <c r="DO121" i="15"/>
  <c r="DN121" i="15"/>
  <c r="DM121" i="15"/>
  <c r="DL121" i="15"/>
  <c r="DK121" i="15"/>
  <c r="DJ121" i="15"/>
  <c r="DI121" i="15"/>
  <c r="DH121" i="15"/>
  <c r="DG121" i="15"/>
  <c r="DF121" i="15"/>
  <c r="DE121" i="15"/>
  <c r="DD121" i="15"/>
  <c r="DC121" i="15"/>
  <c r="DB121" i="15"/>
  <c r="DA121" i="15"/>
  <c r="CZ121" i="15"/>
  <c r="CY121" i="15"/>
  <c r="CX121" i="15"/>
  <c r="CW121" i="15"/>
  <c r="CV121" i="15"/>
  <c r="CU121" i="15"/>
  <c r="CT121" i="15"/>
  <c r="CS121" i="15"/>
  <c r="CR121" i="15"/>
  <c r="CQ121" i="15"/>
  <c r="CP121" i="15"/>
  <c r="CO121" i="15"/>
  <c r="CN121" i="15"/>
  <c r="CM121" i="15"/>
  <c r="CL121" i="15"/>
  <c r="CK121" i="15"/>
  <c r="CJ121" i="15"/>
  <c r="CI121" i="15"/>
  <c r="CH121" i="15"/>
  <c r="CG121" i="15"/>
  <c r="CF121" i="15"/>
  <c r="CE121" i="15"/>
  <c r="CD121" i="15"/>
  <c r="CC121" i="15"/>
  <c r="CB121" i="15"/>
  <c r="CA121" i="15"/>
  <c r="BZ121" i="15"/>
  <c r="BY121" i="15"/>
  <c r="BX121" i="15"/>
  <c r="BW121" i="15"/>
  <c r="BV121" i="15"/>
  <c r="BU121" i="15"/>
  <c r="BT121" i="15"/>
  <c r="BS121" i="15"/>
  <c r="BR121" i="15"/>
  <c r="BQ121" i="15"/>
  <c r="BP121" i="15"/>
  <c r="BO121" i="15"/>
  <c r="BN121" i="15"/>
  <c r="BM121" i="15"/>
  <c r="BL121" i="15"/>
  <c r="BK121" i="15"/>
  <c r="BJ121" i="15"/>
  <c r="BI121" i="15"/>
  <c r="BH121" i="15"/>
  <c r="BG121" i="15"/>
  <c r="BF121" i="15"/>
  <c r="BE121" i="15"/>
  <c r="BD121" i="15"/>
  <c r="BC121" i="15"/>
  <c r="BB121" i="15"/>
  <c r="BA121" i="15"/>
  <c r="AZ121" i="15"/>
  <c r="AY121" i="15"/>
  <c r="AX121" i="15"/>
  <c r="AW121" i="15"/>
  <c r="AV121" i="15"/>
  <c r="AU121" i="15"/>
  <c r="AT121" i="15"/>
  <c r="AS121" i="15"/>
  <c r="AR121" i="15"/>
  <c r="AQ121" i="15"/>
  <c r="AP121" i="15"/>
  <c r="AO121" i="15"/>
  <c r="AN121" i="15"/>
  <c r="AM121" i="15"/>
  <c r="AL121" i="15"/>
  <c r="AK121" i="15"/>
  <c r="AJ121" i="15"/>
  <c r="AI121" i="15"/>
  <c r="AH121" i="15"/>
  <c r="AG121" i="15"/>
  <c r="AF121" i="15"/>
  <c r="AE121" i="15"/>
  <c r="AD121" i="15"/>
  <c r="AC121" i="15"/>
  <c r="AB121" i="15"/>
  <c r="AA121" i="15"/>
  <c r="Z121" i="15"/>
  <c r="Y121" i="15"/>
  <c r="X121" i="15"/>
  <c r="W121" i="15"/>
  <c r="V121" i="15"/>
  <c r="U121" i="15"/>
  <c r="T121" i="15"/>
  <c r="S121" i="15"/>
  <c r="R121" i="15"/>
  <c r="Q121" i="15"/>
  <c r="P121" i="15"/>
  <c r="O121" i="15"/>
  <c r="N121" i="15"/>
  <c r="M121" i="15"/>
  <c r="L121" i="15"/>
  <c r="K121" i="15"/>
  <c r="J121" i="15"/>
  <c r="I121" i="15"/>
  <c r="H121" i="15"/>
  <c r="G121" i="15"/>
  <c r="F121" i="15"/>
  <c r="E121" i="15"/>
  <c r="D121" i="15"/>
  <c r="DS120" i="15"/>
  <c r="DR120" i="15"/>
  <c r="DQ120" i="15"/>
  <c r="DP120" i="15"/>
  <c r="DO120" i="15"/>
  <c r="DN120" i="15"/>
  <c r="DM120" i="15"/>
  <c r="DL120" i="15"/>
  <c r="DK120" i="15"/>
  <c r="DJ120" i="15"/>
  <c r="DI120" i="15"/>
  <c r="DH120" i="15"/>
  <c r="DG120" i="15"/>
  <c r="DF120" i="15"/>
  <c r="DE120" i="15"/>
  <c r="DD120" i="15"/>
  <c r="DC120" i="15"/>
  <c r="DB120" i="15"/>
  <c r="DA120" i="15"/>
  <c r="CZ120" i="15"/>
  <c r="CY120" i="15"/>
  <c r="CX120" i="15"/>
  <c r="CW120" i="15"/>
  <c r="CV120" i="15"/>
  <c r="CU120" i="15"/>
  <c r="CT120" i="15"/>
  <c r="CS120" i="15"/>
  <c r="CR120" i="15"/>
  <c r="CQ120" i="15"/>
  <c r="CP120" i="15"/>
  <c r="CO120" i="15"/>
  <c r="CN120" i="15"/>
  <c r="CM120" i="15"/>
  <c r="CL120" i="15"/>
  <c r="CK120" i="15"/>
  <c r="CJ120" i="15"/>
  <c r="CI120" i="15"/>
  <c r="CH120" i="15"/>
  <c r="CG120" i="15"/>
  <c r="CF120" i="15"/>
  <c r="CE120" i="15"/>
  <c r="CD120" i="15"/>
  <c r="CC120" i="15"/>
  <c r="CB120" i="15"/>
  <c r="CA120" i="15"/>
  <c r="BZ120" i="15"/>
  <c r="BY120" i="15"/>
  <c r="BX120" i="15"/>
  <c r="BW120" i="15"/>
  <c r="BV120" i="15"/>
  <c r="BU120" i="15"/>
  <c r="BT120" i="15"/>
  <c r="BS120" i="15"/>
  <c r="BR120" i="15"/>
  <c r="BQ120" i="15"/>
  <c r="BP120" i="15"/>
  <c r="BO120" i="15"/>
  <c r="BN120" i="15"/>
  <c r="BM120" i="15"/>
  <c r="BL120" i="15"/>
  <c r="BK120" i="15"/>
  <c r="BJ120" i="15"/>
  <c r="BI120" i="15"/>
  <c r="BH120" i="15"/>
  <c r="BG120" i="15"/>
  <c r="BF120" i="15"/>
  <c r="BE120" i="15"/>
  <c r="BD120" i="15"/>
  <c r="BC120" i="15"/>
  <c r="BB120" i="15"/>
  <c r="BA120" i="15"/>
  <c r="AZ120" i="15"/>
  <c r="AY120" i="15"/>
  <c r="AX120" i="15"/>
  <c r="AW120" i="15"/>
  <c r="AV120" i="15"/>
  <c r="AU120" i="15"/>
  <c r="AT120" i="15"/>
  <c r="AS120" i="15"/>
  <c r="AR120" i="15"/>
  <c r="AQ120" i="15"/>
  <c r="AP120" i="15"/>
  <c r="AO120" i="15"/>
  <c r="AN120" i="15"/>
  <c r="AM120" i="15"/>
  <c r="AL120" i="15"/>
  <c r="AK120" i="15"/>
  <c r="AJ120" i="15"/>
  <c r="AI120" i="15"/>
  <c r="AH120" i="15"/>
  <c r="AG120" i="15"/>
  <c r="AF120" i="15"/>
  <c r="AE120" i="15"/>
  <c r="AD120" i="15"/>
  <c r="AC120" i="15"/>
  <c r="AB120" i="15"/>
  <c r="AA120" i="15"/>
  <c r="Z120" i="15"/>
  <c r="Y120" i="15"/>
  <c r="X120" i="15"/>
  <c r="W120" i="15"/>
  <c r="V120" i="15"/>
  <c r="U120" i="15"/>
  <c r="T120" i="15"/>
  <c r="S120" i="15"/>
  <c r="R120" i="15"/>
  <c r="Q120" i="15"/>
  <c r="P120" i="15"/>
  <c r="O120" i="15"/>
  <c r="N120" i="15"/>
  <c r="M120" i="15"/>
  <c r="L120" i="15"/>
  <c r="K120" i="15"/>
  <c r="J120" i="15"/>
  <c r="I120" i="15"/>
  <c r="H120" i="15"/>
  <c r="G120" i="15"/>
  <c r="F120" i="15"/>
  <c r="E120" i="15"/>
  <c r="D120" i="15"/>
  <c r="DS119" i="15"/>
  <c r="DR119" i="15"/>
  <c r="DQ119" i="15"/>
  <c r="DP119" i="15"/>
  <c r="DO119" i="15"/>
  <c r="DN119" i="15"/>
  <c r="DM119" i="15"/>
  <c r="DL119" i="15"/>
  <c r="DK119" i="15"/>
  <c r="DJ119" i="15"/>
  <c r="DI119" i="15"/>
  <c r="DH119" i="15"/>
  <c r="DG119" i="15"/>
  <c r="DF119" i="15"/>
  <c r="DE119" i="15"/>
  <c r="DD119" i="15"/>
  <c r="DC119" i="15"/>
  <c r="DB119" i="15"/>
  <c r="DA119" i="15"/>
  <c r="CZ119" i="15"/>
  <c r="CY119" i="15"/>
  <c r="CX119" i="15"/>
  <c r="CW119" i="15"/>
  <c r="CV119" i="15"/>
  <c r="CU119" i="15"/>
  <c r="CT119" i="15"/>
  <c r="CS119" i="15"/>
  <c r="CR119" i="15"/>
  <c r="CQ119" i="15"/>
  <c r="CP119" i="15"/>
  <c r="CO119" i="15"/>
  <c r="CN119" i="15"/>
  <c r="CM119" i="15"/>
  <c r="CL119" i="15"/>
  <c r="CK119" i="15"/>
  <c r="CJ119" i="15"/>
  <c r="CI119" i="15"/>
  <c r="CH119" i="15"/>
  <c r="CG119" i="15"/>
  <c r="CF119" i="15"/>
  <c r="CE119" i="15"/>
  <c r="CD119" i="15"/>
  <c r="CC119" i="15"/>
  <c r="CB119" i="15"/>
  <c r="CA119" i="15"/>
  <c r="BZ119" i="15"/>
  <c r="BY119" i="15"/>
  <c r="BX119" i="15"/>
  <c r="BW119" i="15"/>
  <c r="BV119" i="15"/>
  <c r="BU119" i="15"/>
  <c r="BT119" i="15"/>
  <c r="BS119" i="15"/>
  <c r="BR119" i="15"/>
  <c r="BQ119" i="15"/>
  <c r="BP119" i="15"/>
  <c r="BO119" i="15"/>
  <c r="BN119" i="15"/>
  <c r="BM119" i="15"/>
  <c r="BL119" i="15"/>
  <c r="BK119" i="15"/>
  <c r="BJ119" i="15"/>
  <c r="BI119" i="15"/>
  <c r="BH119" i="15"/>
  <c r="BG119" i="15"/>
  <c r="BF119" i="15"/>
  <c r="BE119" i="15"/>
  <c r="BD119" i="15"/>
  <c r="BC119" i="15"/>
  <c r="BB119" i="15"/>
  <c r="BA119" i="15"/>
  <c r="AZ119" i="15"/>
  <c r="AY119" i="15"/>
  <c r="AX119" i="15"/>
  <c r="AW119" i="15"/>
  <c r="AV119" i="15"/>
  <c r="AU119" i="15"/>
  <c r="AT119" i="15"/>
  <c r="AS119" i="15"/>
  <c r="AR119" i="15"/>
  <c r="AQ119" i="15"/>
  <c r="AP119" i="15"/>
  <c r="AO119" i="15"/>
  <c r="AN119" i="15"/>
  <c r="AM119" i="15"/>
  <c r="AL119" i="15"/>
  <c r="AK119" i="15"/>
  <c r="AJ119" i="15"/>
  <c r="AI119" i="15"/>
  <c r="AH119" i="15"/>
  <c r="AG119" i="15"/>
  <c r="AF119" i="15"/>
  <c r="AE119" i="15"/>
  <c r="AD119" i="15"/>
  <c r="AC119" i="15"/>
  <c r="AB119" i="15"/>
  <c r="AA119" i="15"/>
  <c r="Z119" i="15"/>
  <c r="Y119" i="15"/>
  <c r="X119" i="15"/>
  <c r="W119" i="15"/>
  <c r="V119" i="15"/>
  <c r="U119" i="15"/>
  <c r="T119" i="15"/>
  <c r="S119" i="15"/>
  <c r="R119" i="15"/>
  <c r="Q119" i="15"/>
  <c r="P119" i="15"/>
  <c r="O119" i="15"/>
  <c r="N119" i="15"/>
  <c r="M119" i="15"/>
  <c r="L119" i="15"/>
  <c r="K119" i="15"/>
  <c r="J119" i="15"/>
  <c r="I119" i="15"/>
  <c r="H119" i="15"/>
  <c r="G119" i="15"/>
  <c r="F119" i="15"/>
  <c r="E119" i="15"/>
  <c r="D119" i="15"/>
  <c r="DS118" i="15"/>
  <c r="DR118" i="15"/>
  <c r="DQ118" i="15"/>
  <c r="DP118" i="15"/>
  <c r="DO118" i="15"/>
  <c r="DN118" i="15"/>
  <c r="DM118" i="15"/>
  <c r="DL118" i="15"/>
  <c r="DK118" i="15"/>
  <c r="DJ118" i="15"/>
  <c r="DI118" i="15"/>
  <c r="DH118" i="15"/>
  <c r="DG118" i="15"/>
  <c r="DF118" i="15"/>
  <c r="DE118" i="15"/>
  <c r="DD118" i="15"/>
  <c r="DC118" i="15"/>
  <c r="DB118" i="15"/>
  <c r="DA118" i="15"/>
  <c r="CZ118" i="15"/>
  <c r="CY118" i="15"/>
  <c r="CX118" i="15"/>
  <c r="CW118" i="15"/>
  <c r="CV118" i="15"/>
  <c r="CU118" i="15"/>
  <c r="CT118" i="15"/>
  <c r="CS118" i="15"/>
  <c r="CR118" i="15"/>
  <c r="CQ118" i="15"/>
  <c r="CP118" i="15"/>
  <c r="CO118" i="15"/>
  <c r="CN118" i="15"/>
  <c r="CM118" i="15"/>
  <c r="CL118" i="15"/>
  <c r="CK118" i="15"/>
  <c r="CJ118" i="15"/>
  <c r="CI118" i="15"/>
  <c r="CH118" i="15"/>
  <c r="CG118" i="15"/>
  <c r="CF118" i="15"/>
  <c r="CE118" i="15"/>
  <c r="CD118" i="15"/>
  <c r="CC118" i="15"/>
  <c r="CB118" i="15"/>
  <c r="CA118" i="15"/>
  <c r="BZ118" i="15"/>
  <c r="BY118" i="15"/>
  <c r="BX118" i="15"/>
  <c r="BW118" i="15"/>
  <c r="BV118" i="15"/>
  <c r="BU118" i="15"/>
  <c r="BT118" i="15"/>
  <c r="BS118" i="15"/>
  <c r="BR118" i="15"/>
  <c r="BQ118" i="15"/>
  <c r="BP118" i="15"/>
  <c r="BO118" i="15"/>
  <c r="BN118" i="15"/>
  <c r="BM118" i="15"/>
  <c r="BL118" i="15"/>
  <c r="BK118" i="15"/>
  <c r="BJ118" i="15"/>
  <c r="BI118" i="15"/>
  <c r="BH118" i="15"/>
  <c r="BG118" i="15"/>
  <c r="BF118" i="15"/>
  <c r="BE118" i="15"/>
  <c r="BD118" i="15"/>
  <c r="BC118" i="15"/>
  <c r="BB118" i="15"/>
  <c r="BA118" i="15"/>
  <c r="AZ118" i="15"/>
  <c r="AY118" i="15"/>
  <c r="AX118" i="15"/>
  <c r="AW118" i="15"/>
  <c r="AV118" i="15"/>
  <c r="AU118" i="15"/>
  <c r="AT118" i="15"/>
  <c r="AS118" i="15"/>
  <c r="AR118" i="15"/>
  <c r="AQ118" i="15"/>
  <c r="AP118" i="15"/>
  <c r="AO118" i="15"/>
  <c r="AN118" i="15"/>
  <c r="AM118" i="15"/>
  <c r="AL118" i="15"/>
  <c r="AK118" i="15"/>
  <c r="AJ118" i="15"/>
  <c r="AI118" i="15"/>
  <c r="AH118" i="15"/>
  <c r="AG118" i="15"/>
  <c r="AF118" i="15"/>
  <c r="AE118" i="15"/>
  <c r="AD118" i="15"/>
  <c r="AC118" i="15"/>
  <c r="AB118" i="15"/>
  <c r="AA118" i="15"/>
  <c r="Z118" i="15"/>
  <c r="Y118" i="15"/>
  <c r="X118" i="15"/>
  <c r="W118" i="15"/>
  <c r="V118" i="15"/>
  <c r="U118" i="15"/>
  <c r="T118" i="15"/>
  <c r="S118" i="15"/>
  <c r="R118" i="15"/>
  <c r="Q118" i="15"/>
  <c r="P118" i="15"/>
  <c r="O118" i="15"/>
  <c r="N118" i="15"/>
  <c r="M118" i="15"/>
  <c r="L118" i="15"/>
  <c r="K118" i="15"/>
  <c r="J118" i="15"/>
  <c r="I118" i="15"/>
  <c r="H118" i="15"/>
  <c r="G118" i="15"/>
  <c r="F118" i="15"/>
  <c r="E118" i="15"/>
  <c r="D118" i="15"/>
  <c r="DS117" i="15"/>
  <c r="DR117" i="15"/>
  <c r="DQ117" i="15"/>
  <c r="DP117" i="15"/>
  <c r="DO117" i="15"/>
  <c r="DN117" i="15"/>
  <c r="DM117" i="15"/>
  <c r="DL117" i="15"/>
  <c r="DK117" i="15"/>
  <c r="DJ117" i="15"/>
  <c r="DI117" i="15"/>
  <c r="DH117" i="15"/>
  <c r="DG117" i="15"/>
  <c r="DF117" i="15"/>
  <c r="DE117" i="15"/>
  <c r="DD117" i="15"/>
  <c r="DC117" i="15"/>
  <c r="DB117" i="15"/>
  <c r="DA117" i="15"/>
  <c r="CZ117" i="15"/>
  <c r="CY117" i="15"/>
  <c r="CX117" i="15"/>
  <c r="CW117" i="15"/>
  <c r="CV117" i="15"/>
  <c r="CU117" i="15"/>
  <c r="CT117" i="15"/>
  <c r="CS117" i="15"/>
  <c r="CR117" i="15"/>
  <c r="CQ117" i="15"/>
  <c r="CP117" i="15"/>
  <c r="CO117" i="15"/>
  <c r="CN117" i="15"/>
  <c r="CM117" i="15"/>
  <c r="CL117" i="15"/>
  <c r="CK117" i="15"/>
  <c r="CJ117" i="15"/>
  <c r="CI117" i="15"/>
  <c r="CH117" i="15"/>
  <c r="CG117" i="15"/>
  <c r="CF117" i="15"/>
  <c r="CE117" i="15"/>
  <c r="CD117" i="15"/>
  <c r="CC117" i="15"/>
  <c r="CB117" i="15"/>
  <c r="CA117" i="15"/>
  <c r="BZ117" i="15"/>
  <c r="BY117" i="15"/>
  <c r="BX117" i="15"/>
  <c r="BW117" i="15"/>
  <c r="BV117" i="15"/>
  <c r="BU117" i="15"/>
  <c r="BT117" i="15"/>
  <c r="BS117" i="15"/>
  <c r="BR117" i="15"/>
  <c r="BQ117" i="15"/>
  <c r="BP117" i="15"/>
  <c r="BO117" i="15"/>
  <c r="BN117" i="15"/>
  <c r="BM117" i="15"/>
  <c r="BL117" i="15"/>
  <c r="BK117" i="15"/>
  <c r="BJ117" i="15"/>
  <c r="BI117" i="15"/>
  <c r="BH117" i="15"/>
  <c r="BG117" i="15"/>
  <c r="BF117" i="15"/>
  <c r="BE117" i="15"/>
  <c r="BD117" i="15"/>
  <c r="BC117" i="15"/>
  <c r="BB117" i="15"/>
  <c r="BA117" i="15"/>
  <c r="AZ117" i="15"/>
  <c r="AY117" i="15"/>
  <c r="AX117" i="15"/>
  <c r="AW117" i="15"/>
  <c r="AV117" i="15"/>
  <c r="AU117" i="15"/>
  <c r="AT117" i="15"/>
  <c r="AS117" i="15"/>
  <c r="AR117" i="15"/>
  <c r="AQ117" i="15"/>
  <c r="AP117" i="15"/>
  <c r="AO117" i="15"/>
  <c r="AN117" i="15"/>
  <c r="AM117" i="15"/>
  <c r="AL117" i="15"/>
  <c r="AK117" i="15"/>
  <c r="AJ117" i="15"/>
  <c r="AI117" i="15"/>
  <c r="AH117" i="15"/>
  <c r="AG117" i="15"/>
  <c r="AF117" i="15"/>
  <c r="AE117" i="15"/>
  <c r="AD117" i="15"/>
  <c r="AC117" i="15"/>
  <c r="AB117" i="15"/>
  <c r="AA117" i="15"/>
  <c r="Z117" i="15"/>
  <c r="Y117" i="15"/>
  <c r="X117" i="15"/>
  <c r="W117" i="15"/>
  <c r="V117" i="15"/>
  <c r="U117" i="15"/>
  <c r="T117" i="15"/>
  <c r="S117" i="15"/>
  <c r="R117" i="15"/>
  <c r="Q117" i="15"/>
  <c r="P117" i="15"/>
  <c r="O117" i="15"/>
  <c r="N117" i="15"/>
  <c r="M117" i="15"/>
  <c r="L117" i="15"/>
  <c r="K117" i="15"/>
  <c r="J117" i="15"/>
  <c r="I117" i="15"/>
  <c r="H117" i="15"/>
  <c r="G117" i="15"/>
  <c r="F117" i="15"/>
  <c r="E117" i="15"/>
  <c r="D117" i="15"/>
  <c r="DS116" i="15"/>
  <c r="DR116" i="15"/>
  <c r="DQ116" i="15"/>
  <c r="DP116" i="15"/>
  <c r="DO116" i="15"/>
  <c r="DN116" i="15"/>
  <c r="DM116" i="15"/>
  <c r="DL116" i="15"/>
  <c r="DK116" i="15"/>
  <c r="DJ116" i="15"/>
  <c r="DI116" i="15"/>
  <c r="DH116" i="15"/>
  <c r="DG116" i="15"/>
  <c r="DF116" i="15"/>
  <c r="DE116" i="15"/>
  <c r="DD116" i="15"/>
  <c r="DC116" i="15"/>
  <c r="DB116" i="15"/>
  <c r="DA116" i="15"/>
  <c r="CZ116" i="15"/>
  <c r="CY116" i="15"/>
  <c r="CX116" i="15"/>
  <c r="CW116" i="15"/>
  <c r="CV116" i="15"/>
  <c r="CU116" i="15"/>
  <c r="CT116" i="15"/>
  <c r="CS116" i="15"/>
  <c r="CR116" i="15"/>
  <c r="CQ116" i="15"/>
  <c r="CP116" i="15"/>
  <c r="CO116" i="15"/>
  <c r="CN116" i="15"/>
  <c r="CM116" i="15"/>
  <c r="CL116" i="15"/>
  <c r="CK116" i="15"/>
  <c r="CJ116" i="15"/>
  <c r="CI116" i="15"/>
  <c r="CH116" i="15"/>
  <c r="CG116" i="15"/>
  <c r="CF116" i="15"/>
  <c r="CE116" i="15"/>
  <c r="CD116" i="15"/>
  <c r="CC116" i="15"/>
  <c r="CB116" i="15"/>
  <c r="CA116" i="15"/>
  <c r="BZ116" i="15"/>
  <c r="BY116" i="15"/>
  <c r="BX116" i="15"/>
  <c r="BW116" i="15"/>
  <c r="BV116" i="15"/>
  <c r="BU116" i="15"/>
  <c r="BT116" i="15"/>
  <c r="BS116" i="15"/>
  <c r="BR116" i="15"/>
  <c r="BQ116" i="15"/>
  <c r="BP116" i="15"/>
  <c r="BO116" i="15"/>
  <c r="BN116" i="15"/>
  <c r="BM116" i="15"/>
  <c r="BL116" i="15"/>
  <c r="BK116" i="15"/>
  <c r="BJ116" i="15"/>
  <c r="BI116" i="15"/>
  <c r="BH116" i="15"/>
  <c r="BG116" i="15"/>
  <c r="BF116" i="15"/>
  <c r="BE116" i="15"/>
  <c r="BD116" i="15"/>
  <c r="BC116" i="15"/>
  <c r="BB116" i="15"/>
  <c r="BA116" i="15"/>
  <c r="AZ116" i="15"/>
  <c r="AY116" i="15"/>
  <c r="AX116" i="15"/>
  <c r="AW116" i="15"/>
  <c r="AV116" i="15"/>
  <c r="AU116" i="15"/>
  <c r="AT116" i="15"/>
  <c r="AS116" i="15"/>
  <c r="AR116" i="15"/>
  <c r="AQ116" i="15"/>
  <c r="AP116" i="15"/>
  <c r="AO116" i="15"/>
  <c r="AN116" i="15"/>
  <c r="AM116" i="15"/>
  <c r="AL116" i="15"/>
  <c r="AK116" i="15"/>
  <c r="AJ116" i="15"/>
  <c r="AI116" i="15"/>
  <c r="AH116" i="15"/>
  <c r="AG116" i="15"/>
  <c r="AF116" i="15"/>
  <c r="AE116" i="15"/>
  <c r="AD116" i="15"/>
  <c r="AC116" i="15"/>
  <c r="AB116" i="15"/>
  <c r="AA116" i="15"/>
  <c r="Z116" i="15"/>
  <c r="Y116" i="15"/>
  <c r="X116" i="15"/>
  <c r="W116" i="15"/>
  <c r="V116" i="15"/>
  <c r="U116" i="15"/>
  <c r="T116" i="15"/>
  <c r="S116" i="15"/>
  <c r="R116" i="15"/>
  <c r="Q116" i="15"/>
  <c r="P116" i="15"/>
  <c r="O116" i="15"/>
  <c r="N116" i="15"/>
  <c r="M116" i="15"/>
  <c r="L116" i="15"/>
  <c r="K116" i="15"/>
  <c r="J116" i="15"/>
  <c r="I116" i="15"/>
  <c r="H116" i="15"/>
  <c r="G116" i="15"/>
  <c r="F116" i="15"/>
  <c r="E116" i="15"/>
  <c r="D116" i="15"/>
  <c r="DS115" i="15"/>
  <c r="DR115" i="15"/>
  <c r="DQ115" i="15"/>
  <c r="DP115" i="15"/>
  <c r="DO115" i="15"/>
  <c r="DN115" i="15"/>
  <c r="DM115" i="15"/>
  <c r="DL115" i="15"/>
  <c r="DK115" i="15"/>
  <c r="DJ115" i="15"/>
  <c r="DI115" i="15"/>
  <c r="DH115" i="15"/>
  <c r="DG115" i="15"/>
  <c r="DF115" i="15"/>
  <c r="DE115" i="15"/>
  <c r="DD115" i="15"/>
  <c r="DC115" i="15"/>
  <c r="DB115" i="15"/>
  <c r="DA115" i="15"/>
  <c r="CZ115" i="15"/>
  <c r="CY115" i="15"/>
  <c r="CX115" i="15"/>
  <c r="CW115" i="15"/>
  <c r="CV115" i="15"/>
  <c r="CU115" i="15"/>
  <c r="CT115" i="15"/>
  <c r="CS115" i="15"/>
  <c r="CR115" i="15"/>
  <c r="CQ115" i="15"/>
  <c r="CP115" i="15"/>
  <c r="CO115" i="15"/>
  <c r="CN115" i="15"/>
  <c r="CM115" i="15"/>
  <c r="CL115" i="15"/>
  <c r="CK115" i="15"/>
  <c r="CJ115" i="15"/>
  <c r="CI115" i="15"/>
  <c r="CH115" i="15"/>
  <c r="CG115" i="15"/>
  <c r="CF115" i="15"/>
  <c r="CE115" i="15"/>
  <c r="CD115" i="15"/>
  <c r="CC115" i="15"/>
  <c r="CB115" i="15"/>
  <c r="CA115" i="15"/>
  <c r="BZ115" i="15"/>
  <c r="BY115" i="15"/>
  <c r="BX115" i="15"/>
  <c r="BW115" i="15"/>
  <c r="BV115" i="15"/>
  <c r="BU115" i="15"/>
  <c r="BT115" i="15"/>
  <c r="BS115" i="15"/>
  <c r="BR115" i="15"/>
  <c r="BQ115" i="15"/>
  <c r="BP115" i="15"/>
  <c r="BO115" i="15"/>
  <c r="BN115" i="15"/>
  <c r="BM115" i="15"/>
  <c r="BL115" i="15"/>
  <c r="BK115" i="15"/>
  <c r="BJ115" i="15"/>
  <c r="BI115" i="15"/>
  <c r="BH115" i="15"/>
  <c r="BG115" i="15"/>
  <c r="BF115" i="15"/>
  <c r="BE115" i="15"/>
  <c r="BD115" i="15"/>
  <c r="BC115" i="15"/>
  <c r="BB115" i="15"/>
  <c r="BA115" i="15"/>
  <c r="AZ115" i="15"/>
  <c r="AY115" i="15"/>
  <c r="AX115" i="15"/>
  <c r="AW115" i="15"/>
  <c r="AV115" i="15"/>
  <c r="AU115" i="15"/>
  <c r="AT115" i="15"/>
  <c r="AS115" i="15"/>
  <c r="AR115" i="15"/>
  <c r="AQ115" i="15"/>
  <c r="AP115" i="15"/>
  <c r="AO115" i="15"/>
  <c r="AN115" i="15"/>
  <c r="AM115" i="15"/>
  <c r="AL115" i="15"/>
  <c r="AK115" i="15"/>
  <c r="AJ115" i="15"/>
  <c r="AI115" i="15"/>
  <c r="AH115" i="15"/>
  <c r="AG115" i="15"/>
  <c r="AF115" i="15"/>
  <c r="AE115" i="15"/>
  <c r="AD115" i="15"/>
  <c r="AC115" i="15"/>
  <c r="AB115" i="15"/>
  <c r="AA115" i="15"/>
  <c r="Z115" i="15"/>
  <c r="Y115" i="15"/>
  <c r="X115" i="15"/>
  <c r="W115" i="15"/>
  <c r="V115" i="15"/>
  <c r="U115" i="15"/>
  <c r="T115" i="15"/>
  <c r="S115" i="15"/>
  <c r="R115" i="15"/>
  <c r="Q115" i="15"/>
  <c r="P115" i="15"/>
  <c r="O115" i="15"/>
  <c r="N115" i="15"/>
  <c r="M115" i="15"/>
  <c r="L115" i="15"/>
  <c r="K115" i="15"/>
  <c r="J115" i="15"/>
  <c r="I115" i="15"/>
  <c r="H115" i="15"/>
  <c r="G115" i="15"/>
  <c r="F115" i="15"/>
  <c r="E115" i="15"/>
  <c r="D115" i="15"/>
  <c r="DS114" i="15"/>
  <c r="DR114" i="15"/>
  <c r="DQ114" i="15"/>
  <c r="DP114" i="15"/>
  <c r="DO114" i="15"/>
  <c r="DN114" i="15"/>
  <c r="DM114" i="15"/>
  <c r="DL114" i="15"/>
  <c r="DK114" i="15"/>
  <c r="DJ114" i="15"/>
  <c r="DI114" i="15"/>
  <c r="DH114" i="15"/>
  <c r="DG114" i="15"/>
  <c r="DF114" i="15"/>
  <c r="DE114" i="15"/>
  <c r="DD114" i="15"/>
  <c r="DC114" i="15"/>
  <c r="DB114" i="15"/>
  <c r="DA114" i="15"/>
  <c r="CZ114" i="15"/>
  <c r="CY114" i="15"/>
  <c r="CX114" i="15"/>
  <c r="CW114" i="15"/>
  <c r="CV114" i="15"/>
  <c r="CU114" i="15"/>
  <c r="CT114" i="15"/>
  <c r="CS114" i="15"/>
  <c r="CR114" i="15"/>
  <c r="CQ114" i="15"/>
  <c r="CP114" i="15"/>
  <c r="CO114" i="15"/>
  <c r="CN114" i="15"/>
  <c r="CM114" i="15"/>
  <c r="CL114" i="15"/>
  <c r="CK114" i="15"/>
  <c r="CJ114" i="15"/>
  <c r="CI114" i="15"/>
  <c r="CH114" i="15"/>
  <c r="CG114" i="15"/>
  <c r="CF114" i="15"/>
  <c r="CE114" i="15"/>
  <c r="CD114" i="15"/>
  <c r="CC114" i="15"/>
  <c r="CB114" i="15"/>
  <c r="CA114" i="15"/>
  <c r="BZ114" i="15"/>
  <c r="BY114" i="15"/>
  <c r="BX114" i="15"/>
  <c r="BW114" i="15"/>
  <c r="BV114" i="15"/>
  <c r="BU114" i="15"/>
  <c r="BT114" i="15"/>
  <c r="BS114" i="15"/>
  <c r="BR114" i="15"/>
  <c r="BQ114" i="15"/>
  <c r="BP114" i="15"/>
  <c r="BO114" i="15"/>
  <c r="BN114" i="15"/>
  <c r="BM114" i="15"/>
  <c r="BL114" i="15"/>
  <c r="BK114" i="15"/>
  <c r="BJ114" i="15"/>
  <c r="BI114" i="15"/>
  <c r="BH114" i="15"/>
  <c r="BG114" i="15"/>
  <c r="BF114" i="15"/>
  <c r="BE114" i="15"/>
  <c r="BD114" i="15"/>
  <c r="BC114" i="15"/>
  <c r="BB114" i="15"/>
  <c r="BA114" i="15"/>
  <c r="AZ114" i="15"/>
  <c r="AY114" i="15"/>
  <c r="AX114" i="15"/>
  <c r="AW114" i="15"/>
  <c r="AV114" i="15"/>
  <c r="AU114" i="15"/>
  <c r="AT114" i="15"/>
  <c r="AS114" i="15"/>
  <c r="AR114" i="15"/>
  <c r="AQ114" i="15"/>
  <c r="AP114" i="15"/>
  <c r="AO114" i="15"/>
  <c r="AN114" i="15"/>
  <c r="AM114" i="15"/>
  <c r="AL114" i="15"/>
  <c r="AK114" i="15"/>
  <c r="AJ114" i="15"/>
  <c r="AI114" i="15"/>
  <c r="AH114" i="15"/>
  <c r="AG114" i="15"/>
  <c r="AF114" i="15"/>
  <c r="AE114" i="15"/>
  <c r="AD114" i="15"/>
  <c r="AC114" i="15"/>
  <c r="AB114" i="15"/>
  <c r="AA114" i="15"/>
  <c r="Z114" i="15"/>
  <c r="Y114" i="15"/>
  <c r="X114" i="15"/>
  <c r="W114" i="15"/>
  <c r="V114" i="15"/>
  <c r="U114" i="15"/>
  <c r="T114" i="15"/>
  <c r="S114" i="15"/>
  <c r="R114" i="15"/>
  <c r="Q114" i="15"/>
  <c r="P114" i="15"/>
  <c r="O114" i="15"/>
  <c r="N114" i="15"/>
  <c r="M114" i="15"/>
  <c r="L114" i="15"/>
  <c r="K114" i="15"/>
  <c r="J114" i="15"/>
  <c r="I114" i="15"/>
  <c r="H114" i="15"/>
  <c r="G114" i="15"/>
  <c r="F114" i="15"/>
  <c r="E114" i="15"/>
  <c r="D114" i="15"/>
  <c r="DS113" i="15"/>
  <c r="DR113" i="15"/>
  <c r="DQ113" i="15"/>
  <c r="DP113" i="15"/>
  <c r="DO113" i="15"/>
  <c r="DN113" i="15"/>
  <c r="DM113" i="15"/>
  <c r="DL113" i="15"/>
  <c r="DK113" i="15"/>
  <c r="DJ113" i="15"/>
  <c r="DI113" i="15"/>
  <c r="DH113" i="15"/>
  <c r="DG113" i="15"/>
  <c r="DF113" i="15"/>
  <c r="DE113" i="15"/>
  <c r="DD113" i="15"/>
  <c r="DC113" i="15"/>
  <c r="DB113" i="15"/>
  <c r="DA113" i="15"/>
  <c r="CZ113" i="15"/>
  <c r="CY113" i="15"/>
  <c r="CX113" i="15"/>
  <c r="CW113" i="15"/>
  <c r="CV113" i="15"/>
  <c r="CU113" i="15"/>
  <c r="CT113" i="15"/>
  <c r="CS113" i="15"/>
  <c r="CR113" i="15"/>
  <c r="CQ113" i="15"/>
  <c r="CP113" i="15"/>
  <c r="CO113" i="15"/>
  <c r="CN113" i="15"/>
  <c r="CM113" i="15"/>
  <c r="CL113" i="15"/>
  <c r="CK113" i="15"/>
  <c r="CJ113" i="15"/>
  <c r="CI113" i="15"/>
  <c r="CH113" i="15"/>
  <c r="CG113" i="15"/>
  <c r="CF113" i="15"/>
  <c r="CE113" i="15"/>
  <c r="CD113" i="15"/>
  <c r="CC113" i="15"/>
  <c r="CB113" i="15"/>
  <c r="CA113" i="15"/>
  <c r="BZ113" i="15"/>
  <c r="BY113" i="15"/>
  <c r="BX113" i="15"/>
  <c r="BW113" i="15"/>
  <c r="BV113" i="15"/>
  <c r="BU113" i="15"/>
  <c r="BT113" i="15"/>
  <c r="BS113" i="15"/>
  <c r="BR113" i="15"/>
  <c r="BQ113" i="15"/>
  <c r="BP113" i="15"/>
  <c r="BO113" i="15"/>
  <c r="BN113" i="15"/>
  <c r="BM113" i="15"/>
  <c r="BL113" i="15"/>
  <c r="BK113" i="15"/>
  <c r="BJ113" i="15"/>
  <c r="BI113" i="15"/>
  <c r="BH113" i="15"/>
  <c r="BG113" i="15"/>
  <c r="BF113" i="15"/>
  <c r="BE113" i="15"/>
  <c r="BD113" i="15"/>
  <c r="BC113" i="15"/>
  <c r="BB113" i="15"/>
  <c r="BA113" i="15"/>
  <c r="AZ113" i="15"/>
  <c r="AY113" i="15"/>
  <c r="AX113" i="15"/>
  <c r="AW113" i="15"/>
  <c r="AV113" i="15"/>
  <c r="AU113" i="15"/>
  <c r="AT113" i="15"/>
  <c r="AS113" i="15"/>
  <c r="AR113" i="15"/>
  <c r="AQ113" i="15"/>
  <c r="AP113" i="15"/>
  <c r="AO113" i="15"/>
  <c r="AN113" i="15"/>
  <c r="AM113" i="15"/>
  <c r="AL113" i="15"/>
  <c r="AK113" i="15"/>
  <c r="AJ113" i="15"/>
  <c r="AI113" i="15"/>
  <c r="AH113" i="15"/>
  <c r="AG113" i="15"/>
  <c r="AF113" i="15"/>
  <c r="AE113" i="15"/>
  <c r="AD113" i="15"/>
  <c r="AC113" i="15"/>
  <c r="AB113" i="15"/>
  <c r="AA113" i="15"/>
  <c r="Z113" i="15"/>
  <c r="Y113" i="15"/>
  <c r="X113" i="15"/>
  <c r="W113" i="15"/>
  <c r="V113" i="15"/>
  <c r="U113" i="15"/>
  <c r="T113" i="15"/>
  <c r="S113" i="15"/>
  <c r="R113" i="15"/>
  <c r="Q113" i="15"/>
  <c r="P113" i="15"/>
  <c r="O113" i="15"/>
  <c r="N113" i="15"/>
  <c r="M113" i="15"/>
  <c r="L113" i="15"/>
  <c r="K113" i="15"/>
  <c r="J113" i="15"/>
  <c r="I113" i="15"/>
  <c r="H113" i="15"/>
  <c r="G113" i="15"/>
  <c r="F113" i="15"/>
  <c r="E113" i="15"/>
  <c r="D113" i="15"/>
  <c r="DS112" i="15"/>
  <c r="DR112" i="15"/>
  <c r="DQ112" i="15"/>
  <c r="DP112" i="15"/>
  <c r="DO112" i="15"/>
  <c r="DN112" i="15"/>
  <c r="DM112" i="15"/>
  <c r="DL112" i="15"/>
  <c r="DK112" i="15"/>
  <c r="DJ112" i="15"/>
  <c r="DI112" i="15"/>
  <c r="DH112" i="15"/>
  <c r="DG112" i="15"/>
  <c r="DF112" i="15"/>
  <c r="DE112" i="15"/>
  <c r="DD112" i="15"/>
  <c r="DC112" i="15"/>
  <c r="DB112" i="15"/>
  <c r="DA112" i="15"/>
  <c r="CZ112" i="15"/>
  <c r="CY112" i="15"/>
  <c r="CX112" i="15"/>
  <c r="CW112" i="15"/>
  <c r="CV112" i="15"/>
  <c r="CU112" i="15"/>
  <c r="CT112" i="15"/>
  <c r="CS112" i="15"/>
  <c r="CR112" i="15"/>
  <c r="CQ112" i="15"/>
  <c r="CP112" i="15"/>
  <c r="CO112" i="15"/>
  <c r="CN112" i="15"/>
  <c r="CM112" i="15"/>
  <c r="CL112" i="15"/>
  <c r="CK112" i="15"/>
  <c r="CJ112" i="15"/>
  <c r="CI112" i="15"/>
  <c r="CH112" i="15"/>
  <c r="CG112" i="15"/>
  <c r="CF112" i="15"/>
  <c r="CE112" i="15"/>
  <c r="CD112" i="15"/>
  <c r="CC112" i="15"/>
  <c r="CB112" i="15"/>
  <c r="CA112" i="15"/>
  <c r="BZ112" i="15"/>
  <c r="BY112" i="15"/>
  <c r="BX112" i="15"/>
  <c r="BW112" i="15"/>
  <c r="BV112" i="15"/>
  <c r="BU112" i="15"/>
  <c r="BT112" i="15"/>
  <c r="BS112" i="15"/>
  <c r="BR112" i="15"/>
  <c r="BQ112" i="15"/>
  <c r="BP112" i="15"/>
  <c r="BO112" i="15"/>
  <c r="BN112" i="15"/>
  <c r="BM112" i="15"/>
  <c r="BL112" i="15"/>
  <c r="BK112" i="15"/>
  <c r="BJ112" i="15"/>
  <c r="BI112" i="15"/>
  <c r="BH112" i="15"/>
  <c r="BG112" i="15"/>
  <c r="BF112" i="15"/>
  <c r="BE112" i="15"/>
  <c r="BD112" i="15"/>
  <c r="BC112" i="15"/>
  <c r="BB112" i="15"/>
  <c r="BA112" i="15"/>
  <c r="AZ112" i="15"/>
  <c r="AY112" i="15"/>
  <c r="AX112" i="15"/>
  <c r="AW112" i="15"/>
  <c r="AV112" i="15"/>
  <c r="AU112" i="15"/>
  <c r="AT112" i="15"/>
  <c r="AS112" i="15"/>
  <c r="AR112" i="15"/>
  <c r="AQ112" i="15"/>
  <c r="AP112" i="15"/>
  <c r="AO112" i="15"/>
  <c r="AN112" i="15"/>
  <c r="AM112" i="15"/>
  <c r="AL112" i="15"/>
  <c r="AK112" i="15"/>
  <c r="AJ112" i="15"/>
  <c r="AI112" i="15"/>
  <c r="AH112" i="15"/>
  <c r="AG112" i="15"/>
  <c r="AF112" i="15"/>
  <c r="AE112" i="15"/>
  <c r="AD112" i="15"/>
  <c r="AC112" i="15"/>
  <c r="AB112" i="15"/>
  <c r="AA112" i="15"/>
  <c r="Z112" i="15"/>
  <c r="Y112" i="15"/>
  <c r="X112" i="15"/>
  <c r="W112" i="15"/>
  <c r="V112" i="15"/>
  <c r="U112" i="15"/>
  <c r="T112" i="15"/>
  <c r="S112" i="15"/>
  <c r="R112" i="15"/>
  <c r="Q112" i="15"/>
  <c r="P112" i="15"/>
  <c r="O112" i="15"/>
  <c r="N112" i="15"/>
  <c r="M112" i="15"/>
  <c r="L112" i="15"/>
  <c r="K112" i="15"/>
  <c r="J112" i="15"/>
  <c r="I112" i="15"/>
  <c r="H112" i="15"/>
  <c r="G112" i="15"/>
  <c r="F112" i="15"/>
  <c r="E112" i="15"/>
  <c r="D112" i="15"/>
  <c r="DS111" i="15"/>
  <c r="DR111" i="15"/>
  <c r="DQ111" i="15"/>
  <c r="DP111" i="15"/>
  <c r="DO111" i="15"/>
  <c r="DN111" i="15"/>
  <c r="DM111" i="15"/>
  <c r="DL111" i="15"/>
  <c r="DK111" i="15"/>
  <c r="DJ111" i="15"/>
  <c r="DI111" i="15"/>
  <c r="DH111" i="15"/>
  <c r="DG111" i="15"/>
  <c r="DF111" i="15"/>
  <c r="DE111" i="15"/>
  <c r="DD111" i="15"/>
  <c r="DC111" i="15"/>
  <c r="DB111" i="15"/>
  <c r="DA111" i="15"/>
  <c r="CZ111" i="15"/>
  <c r="CY111" i="15"/>
  <c r="CX111" i="15"/>
  <c r="CW111" i="15"/>
  <c r="CV111" i="15"/>
  <c r="CU111" i="15"/>
  <c r="CT111" i="15"/>
  <c r="CS111" i="15"/>
  <c r="CR111" i="15"/>
  <c r="CQ111" i="15"/>
  <c r="CP111" i="15"/>
  <c r="CO111" i="15"/>
  <c r="CN111" i="15"/>
  <c r="CM111" i="15"/>
  <c r="CL111" i="15"/>
  <c r="CK111" i="15"/>
  <c r="CJ111" i="15"/>
  <c r="CI111" i="15"/>
  <c r="CH111" i="15"/>
  <c r="CG111" i="15"/>
  <c r="CF111" i="15"/>
  <c r="CE111" i="15"/>
  <c r="CD111" i="15"/>
  <c r="CC111" i="15"/>
  <c r="CB111" i="15"/>
  <c r="CA111" i="15"/>
  <c r="BZ111" i="15"/>
  <c r="BY111" i="15"/>
  <c r="BX111" i="15"/>
  <c r="BW111" i="15"/>
  <c r="BV111" i="15"/>
  <c r="BU111" i="15"/>
  <c r="BT111" i="15"/>
  <c r="BS111" i="15"/>
  <c r="BR111" i="15"/>
  <c r="BQ111" i="15"/>
  <c r="BP111" i="15"/>
  <c r="BO111" i="15"/>
  <c r="BN111" i="15"/>
  <c r="BM111" i="15"/>
  <c r="BL111" i="15"/>
  <c r="BK111" i="15"/>
  <c r="BJ111" i="15"/>
  <c r="BI111" i="15"/>
  <c r="BH111" i="15"/>
  <c r="BG111" i="15"/>
  <c r="BF111" i="15"/>
  <c r="BE111" i="15"/>
  <c r="BD111" i="15"/>
  <c r="BC111" i="15"/>
  <c r="BB111" i="15"/>
  <c r="BA111" i="15"/>
  <c r="AZ111" i="15"/>
  <c r="AY111" i="15"/>
  <c r="AX111" i="15"/>
  <c r="AW111" i="15"/>
  <c r="AV111" i="15"/>
  <c r="AU111" i="15"/>
  <c r="AT111" i="15"/>
  <c r="AS111" i="15"/>
  <c r="AR111" i="15"/>
  <c r="AQ111" i="15"/>
  <c r="AP111" i="15"/>
  <c r="AO111" i="15"/>
  <c r="AN111" i="15"/>
  <c r="AM111" i="15"/>
  <c r="AL111" i="15"/>
  <c r="AK111" i="15"/>
  <c r="AJ111" i="15"/>
  <c r="AI111" i="15"/>
  <c r="AH111" i="15"/>
  <c r="AG111" i="15"/>
  <c r="AF111" i="15"/>
  <c r="AE111" i="15"/>
  <c r="AD111" i="15"/>
  <c r="AC111" i="15"/>
  <c r="AB111" i="15"/>
  <c r="AA111" i="15"/>
  <c r="Z111" i="15"/>
  <c r="Y111" i="15"/>
  <c r="X111" i="15"/>
  <c r="W111" i="15"/>
  <c r="V111" i="15"/>
  <c r="U111" i="15"/>
  <c r="T111" i="15"/>
  <c r="S111" i="15"/>
  <c r="R111" i="15"/>
  <c r="Q111" i="15"/>
  <c r="P111" i="15"/>
  <c r="O111" i="15"/>
  <c r="N111" i="15"/>
  <c r="M111" i="15"/>
  <c r="L111" i="15"/>
  <c r="K111" i="15"/>
  <c r="J111" i="15"/>
  <c r="I111" i="15"/>
  <c r="H111" i="15"/>
  <c r="G111" i="15"/>
  <c r="F111" i="15"/>
  <c r="E111" i="15"/>
  <c r="D111" i="15"/>
  <c r="DS110" i="15"/>
  <c r="DR110" i="15"/>
  <c r="DQ110" i="15"/>
  <c r="DP110" i="15"/>
  <c r="DO110" i="15"/>
  <c r="DN110" i="15"/>
  <c r="DM110" i="15"/>
  <c r="DL110" i="15"/>
  <c r="DK110" i="15"/>
  <c r="DJ110" i="15"/>
  <c r="DI110" i="15"/>
  <c r="DH110" i="15"/>
  <c r="DG110" i="15"/>
  <c r="DF110" i="15"/>
  <c r="DE110" i="15"/>
  <c r="DD110" i="15"/>
  <c r="DC110" i="15"/>
  <c r="DB110" i="15"/>
  <c r="DA110" i="15"/>
  <c r="CZ110" i="15"/>
  <c r="CY110" i="15"/>
  <c r="CX110" i="15"/>
  <c r="CW110" i="15"/>
  <c r="CV110" i="15"/>
  <c r="CU110" i="15"/>
  <c r="CT110" i="15"/>
  <c r="CS110" i="15"/>
  <c r="CR110" i="15"/>
  <c r="CQ110" i="15"/>
  <c r="CP110" i="15"/>
  <c r="CO110" i="15"/>
  <c r="CN110" i="15"/>
  <c r="CM110" i="15"/>
  <c r="CL110" i="15"/>
  <c r="CK110" i="15"/>
  <c r="CJ110" i="15"/>
  <c r="CI110" i="15"/>
  <c r="CH110" i="15"/>
  <c r="CG110" i="15"/>
  <c r="CF110" i="15"/>
  <c r="CE110" i="15"/>
  <c r="CD110" i="15"/>
  <c r="CC110" i="15"/>
  <c r="CB110" i="15"/>
  <c r="CA110" i="15"/>
  <c r="BZ110" i="15"/>
  <c r="BY110" i="15"/>
  <c r="BX110" i="15"/>
  <c r="BW110" i="15"/>
  <c r="BV110" i="15"/>
  <c r="BU110" i="15"/>
  <c r="BT110" i="15"/>
  <c r="BS110" i="15"/>
  <c r="BR110" i="15"/>
  <c r="BQ110" i="15"/>
  <c r="BP110" i="15"/>
  <c r="BO110" i="15"/>
  <c r="BN110" i="15"/>
  <c r="BM110" i="15"/>
  <c r="BL110" i="15"/>
  <c r="BK110" i="15"/>
  <c r="BJ110" i="15"/>
  <c r="BI110" i="15"/>
  <c r="BH110" i="15"/>
  <c r="BG110" i="15"/>
  <c r="BF110" i="15"/>
  <c r="BE110" i="15"/>
  <c r="BD110" i="15"/>
  <c r="BC110" i="15"/>
  <c r="BB110" i="15"/>
  <c r="BA110" i="15"/>
  <c r="AZ110" i="15"/>
  <c r="AY110" i="15"/>
  <c r="AX110" i="15"/>
  <c r="AW110" i="15"/>
  <c r="AV110" i="15"/>
  <c r="AU110" i="15"/>
  <c r="AT110" i="15"/>
  <c r="AS110" i="15"/>
  <c r="AR110" i="15"/>
  <c r="AQ110" i="15"/>
  <c r="AP110" i="15"/>
  <c r="AO110" i="15"/>
  <c r="AN110" i="15"/>
  <c r="AM110" i="15"/>
  <c r="AL110" i="15"/>
  <c r="AK110" i="15"/>
  <c r="AJ110" i="15"/>
  <c r="AI110" i="15"/>
  <c r="AH110" i="15"/>
  <c r="AG110" i="15"/>
  <c r="AF110" i="15"/>
  <c r="AE110" i="15"/>
  <c r="AD110" i="15"/>
  <c r="AC110" i="15"/>
  <c r="AB110" i="15"/>
  <c r="AA110" i="15"/>
  <c r="Z110" i="15"/>
  <c r="Y110" i="15"/>
  <c r="X110" i="15"/>
  <c r="W110" i="15"/>
  <c r="V110" i="15"/>
  <c r="U110" i="15"/>
  <c r="T110" i="15"/>
  <c r="S110" i="15"/>
  <c r="R110" i="15"/>
  <c r="Q110" i="15"/>
  <c r="P110" i="15"/>
  <c r="O110" i="15"/>
  <c r="N110" i="15"/>
  <c r="M110" i="15"/>
  <c r="L110" i="15"/>
  <c r="K110" i="15"/>
  <c r="J110" i="15"/>
  <c r="I110" i="15"/>
  <c r="H110" i="15"/>
  <c r="G110" i="15"/>
  <c r="F110" i="15"/>
  <c r="E110" i="15"/>
  <c r="D110" i="15"/>
  <c r="DS109" i="15"/>
  <c r="DR109" i="15"/>
  <c r="DQ109" i="15"/>
  <c r="DP109" i="15"/>
  <c r="DO109" i="15"/>
  <c r="DN109" i="15"/>
  <c r="DM109" i="15"/>
  <c r="DL109" i="15"/>
  <c r="DK109" i="15"/>
  <c r="DJ109" i="15"/>
  <c r="DI109" i="15"/>
  <c r="DH109" i="15"/>
  <c r="DG109" i="15"/>
  <c r="DF109" i="15"/>
  <c r="DE109" i="15"/>
  <c r="DD109" i="15"/>
  <c r="DC109" i="15"/>
  <c r="DB109" i="15"/>
  <c r="DA109" i="15"/>
  <c r="CZ109" i="15"/>
  <c r="CY109" i="15"/>
  <c r="CX109" i="15"/>
  <c r="CW109" i="15"/>
  <c r="CV109" i="15"/>
  <c r="CU109" i="15"/>
  <c r="CT109" i="15"/>
  <c r="CS109" i="15"/>
  <c r="CR109" i="15"/>
  <c r="CQ109" i="15"/>
  <c r="CP109" i="15"/>
  <c r="CO109" i="15"/>
  <c r="CN109" i="15"/>
  <c r="CM109" i="15"/>
  <c r="CL109" i="15"/>
  <c r="CK109" i="15"/>
  <c r="CJ109" i="15"/>
  <c r="CI109" i="15"/>
  <c r="CH109" i="15"/>
  <c r="CG109" i="15"/>
  <c r="CF109" i="15"/>
  <c r="CE109" i="15"/>
  <c r="CD109" i="15"/>
  <c r="CC109" i="15"/>
  <c r="CB109" i="15"/>
  <c r="CA109" i="15"/>
  <c r="BZ109" i="15"/>
  <c r="BY109" i="15"/>
  <c r="BX109" i="15"/>
  <c r="BW109" i="15"/>
  <c r="BV109" i="15"/>
  <c r="BU109" i="15"/>
  <c r="BT109" i="15"/>
  <c r="BS109" i="15"/>
  <c r="BR109" i="15"/>
  <c r="BQ109" i="15"/>
  <c r="BP109" i="15"/>
  <c r="BO109" i="15"/>
  <c r="BN109" i="15"/>
  <c r="BM109" i="15"/>
  <c r="BL109" i="15"/>
  <c r="BK109" i="15"/>
  <c r="BJ109" i="15"/>
  <c r="BI109" i="15"/>
  <c r="BH109" i="15"/>
  <c r="BG109" i="15"/>
  <c r="BF109" i="15"/>
  <c r="BE109" i="15"/>
  <c r="BD109" i="15"/>
  <c r="BC109" i="15"/>
  <c r="BB109" i="15"/>
  <c r="BA109" i="15"/>
  <c r="AZ109" i="15"/>
  <c r="AY109" i="15"/>
  <c r="AX109" i="15"/>
  <c r="AW109" i="15"/>
  <c r="AV109" i="15"/>
  <c r="AU109" i="15"/>
  <c r="AT109" i="15"/>
  <c r="AS109" i="15"/>
  <c r="AR109" i="15"/>
  <c r="AQ109" i="15"/>
  <c r="AP109" i="15"/>
  <c r="AO109" i="15"/>
  <c r="AN109" i="15"/>
  <c r="AM109" i="15"/>
  <c r="AL109" i="15"/>
  <c r="AK109" i="15"/>
  <c r="AJ109" i="15"/>
  <c r="AI109" i="15"/>
  <c r="AH109" i="15"/>
  <c r="AG109" i="15"/>
  <c r="AF109" i="15"/>
  <c r="AE109" i="15"/>
  <c r="AD109" i="15"/>
  <c r="AC109" i="15"/>
  <c r="AB109" i="15"/>
  <c r="AA109" i="15"/>
  <c r="Z109" i="15"/>
  <c r="Y109" i="15"/>
  <c r="X109" i="15"/>
  <c r="W109" i="15"/>
  <c r="V109" i="15"/>
  <c r="U109" i="15"/>
  <c r="T109" i="15"/>
  <c r="S109" i="15"/>
  <c r="R109" i="15"/>
  <c r="Q109" i="15"/>
  <c r="P109" i="15"/>
  <c r="O109" i="15"/>
  <c r="N109" i="15"/>
  <c r="M109" i="15"/>
  <c r="L109" i="15"/>
  <c r="K109" i="15"/>
  <c r="J109" i="15"/>
  <c r="I109" i="15"/>
  <c r="H109" i="15"/>
  <c r="G109" i="15"/>
  <c r="F109" i="15"/>
  <c r="E109" i="15"/>
  <c r="D109" i="15"/>
  <c r="DS108" i="15"/>
  <c r="DR108" i="15"/>
  <c r="DQ108" i="15"/>
  <c r="DP108" i="15"/>
  <c r="DO108" i="15"/>
  <c r="DN108" i="15"/>
  <c r="DM108" i="15"/>
  <c r="DL108" i="15"/>
  <c r="DK108" i="15"/>
  <c r="DJ108" i="15"/>
  <c r="DI108" i="15"/>
  <c r="DH108" i="15"/>
  <c r="DG108" i="15"/>
  <c r="DF108" i="15"/>
  <c r="DE108" i="15"/>
  <c r="DD108" i="15"/>
  <c r="DC108" i="15"/>
  <c r="DB108" i="15"/>
  <c r="DA108" i="15"/>
  <c r="CZ108" i="15"/>
  <c r="CY108" i="15"/>
  <c r="CX108" i="15"/>
  <c r="CW108" i="15"/>
  <c r="CV108" i="15"/>
  <c r="CU108" i="15"/>
  <c r="CT108" i="15"/>
  <c r="CS108" i="15"/>
  <c r="CR108" i="15"/>
  <c r="CQ108" i="15"/>
  <c r="CP108" i="15"/>
  <c r="CO108" i="15"/>
  <c r="CN108" i="15"/>
  <c r="CM108" i="15"/>
  <c r="CL108" i="15"/>
  <c r="CK108" i="15"/>
  <c r="CJ108" i="15"/>
  <c r="CI108" i="15"/>
  <c r="CH108" i="15"/>
  <c r="CG108" i="15"/>
  <c r="CF108" i="15"/>
  <c r="CE108" i="15"/>
  <c r="CD108" i="15"/>
  <c r="CC108" i="15"/>
  <c r="CB108" i="15"/>
  <c r="CA108" i="15"/>
  <c r="BZ108" i="15"/>
  <c r="BY108" i="15"/>
  <c r="BX108" i="15"/>
  <c r="BW108" i="15"/>
  <c r="BV108" i="15"/>
  <c r="BU108" i="15"/>
  <c r="BT108" i="15"/>
  <c r="BS108" i="15"/>
  <c r="BR108" i="15"/>
  <c r="BQ108" i="15"/>
  <c r="BP108" i="15"/>
  <c r="BO108" i="15"/>
  <c r="BN108" i="15"/>
  <c r="BM108" i="15"/>
  <c r="BL108" i="15"/>
  <c r="BK108" i="15"/>
  <c r="BJ108" i="15"/>
  <c r="BI108" i="15"/>
  <c r="BH108" i="15"/>
  <c r="BG108" i="15"/>
  <c r="BF108" i="15"/>
  <c r="BE108" i="15"/>
  <c r="BD108" i="15"/>
  <c r="BC108" i="15"/>
  <c r="BB108" i="15"/>
  <c r="BA108" i="15"/>
  <c r="AZ108" i="15"/>
  <c r="AY108" i="15"/>
  <c r="AX108" i="15"/>
  <c r="AW108" i="15"/>
  <c r="AV108" i="15"/>
  <c r="AU108" i="15"/>
  <c r="AT108" i="15"/>
  <c r="AS108" i="15"/>
  <c r="AR108" i="15"/>
  <c r="AQ108" i="15"/>
  <c r="AP108" i="15"/>
  <c r="AO108" i="15"/>
  <c r="AN108" i="15"/>
  <c r="AM108" i="15"/>
  <c r="AL108" i="15"/>
  <c r="AK108" i="15"/>
  <c r="AJ108" i="15"/>
  <c r="AI108" i="15"/>
  <c r="AH108" i="15"/>
  <c r="AG108" i="15"/>
  <c r="AF108" i="15"/>
  <c r="AE108" i="15"/>
  <c r="AD108" i="15"/>
  <c r="AC108" i="15"/>
  <c r="AB108" i="15"/>
  <c r="AA108" i="15"/>
  <c r="Z108" i="15"/>
  <c r="Y108" i="15"/>
  <c r="X108" i="15"/>
  <c r="W108" i="15"/>
  <c r="V108" i="15"/>
  <c r="U108" i="15"/>
  <c r="T108" i="15"/>
  <c r="S108" i="15"/>
  <c r="R108" i="15"/>
  <c r="Q108" i="15"/>
  <c r="P108" i="15"/>
  <c r="O108" i="15"/>
  <c r="N108" i="15"/>
  <c r="M108" i="15"/>
  <c r="L108" i="15"/>
  <c r="K108" i="15"/>
  <c r="J108" i="15"/>
  <c r="I108" i="15"/>
  <c r="H108" i="15"/>
  <c r="G108" i="15"/>
  <c r="F108" i="15"/>
  <c r="E108" i="15"/>
  <c r="D108" i="15"/>
  <c r="B245" i="20"/>
  <c r="B243" i="20"/>
  <c r="B241" i="20"/>
  <c r="B239" i="20"/>
  <c r="B237" i="20"/>
  <c r="B235" i="20"/>
  <c r="B233" i="20"/>
  <c r="B231" i="20"/>
  <c r="B229" i="20"/>
  <c r="B227" i="20"/>
  <c r="B225" i="20"/>
  <c r="B223" i="20"/>
  <c r="B221" i="20"/>
  <c r="B219" i="20"/>
  <c r="B217" i="20"/>
  <c r="B215" i="20"/>
  <c r="B213" i="20"/>
  <c r="B211" i="20"/>
  <c r="B209" i="20"/>
  <c r="B207" i="20"/>
  <c r="B205" i="20"/>
  <c r="B203" i="20"/>
  <c r="B201" i="20"/>
  <c r="B199" i="20"/>
  <c r="B197" i="20"/>
  <c r="B195" i="20"/>
  <c r="B193" i="20"/>
  <c r="B191" i="20"/>
  <c r="B189" i="20"/>
  <c r="B187" i="20"/>
  <c r="B185" i="20"/>
  <c r="B183" i="20"/>
  <c r="B181" i="20"/>
  <c r="B179" i="20"/>
  <c r="B177" i="20"/>
  <c r="B175" i="20"/>
  <c r="B173" i="20"/>
  <c r="B171" i="20"/>
  <c r="B169" i="20"/>
  <c r="B167" i="20"/>
  <c r="B165" i="20"/>
  <c r="B163" i="20"/>
  <c r="B161" i="20"/>
  <c r="B159" i="20"/>
  <c r="B157" i="20"/>
  <c r="B155" i="20"/>
  <c r="B153" i="20"/>
  <c r="B151" i="20"/>
  <c r="B149" i="20"/>
  <c r="B147" i="20"/>
  <c r="B145" i="20"/>
  <c r="B143" i="20"/>
  <c r="B141" i="20"/>
  <c r="B139" i="20"/>
  <c r="B137" i="20"/>
  <c r="B135" i="20"/>
  <c r="B133" i="20"/>
  <c r="B131" i="20"/>
  <c r="B129" i="20"/>
  <c r="B127" i="20"/>
  <c r="B125" i="20"/>
  <c r="B123" i="20"/>
  <c r="B121" i="20"/>
  <c r="B119" i="20"/>
  <c r="B117" i="20"/>
  <c r="B115" i="20"/>
  <c r="B113" i="20"/>
  <c r="B111" i="20"/>
  <c r="B109" i="20"/>
  <c r="B107" i="20"/>
  <c r="B105" i="20"/>
  <c r="B103" i="20"/>
  <c r="B101" i="20"/>
  <c r="B99" i="20"/>
  <c r="B97" i="20"/>
  <c r="B95" i="20"/>
  <c r="B93" i="20"/>
  <c r="B91" i="20"/>
  <c r="B89" i="20"/>
  <c r="B87" i="20"/>
  <c r="B85" i="20"/>
  <c r="B83" i="20"/>
  <c r="B81" i="20"/>
  <c r="B79" i="20"/>
  <c r="B77" i="20"/>
  <c r="B75" i="20"/>
  <c r="B73" i="20"/>
  <c r="B71" i="20"/>
  <c r="B69" i="20"/>
  <c r="B67" i="20"/>
  <c r="B65" i="20"/>
  <c r="B63" i="20"/>
  <c r="B61" i="20"/>
  <c r="B59" i="20"/>
  <c r="B57" i="20"/>
  <c r="B55" i="20"/>
  <c r="B53" i="20"/>
  <c r="B51" i="20"/>
  <c r="B49" i="20"/>
  <c r="B47" i="20"/>
  <c r="B45" i="20"/>
  <c r="B43" i="20"/>
  <c r="B41" i="20"/>
  <c r="B39" i="20"/>
  <c r="B37" i="20"/>
  <c r="B35" i="20"/>
  <c r="B33" i="20"/>
  <c r="B31" i="20"/>
  <c r="B29" i="20"/>
  <c r="B27" i="20"/>
  <c r="B25" i="20"/>
  <c r="B23" i="20"/>
  <c r="B21" i="20"/>
  <c r="B19" i="20"/>
  <c r="B17" i="20"/>
  <c r="B15" i="20"/>
  <c r="B13" i="20"/>
  <c r="B11" i="20"/>
  <c r="B9" i="20"/>
  <c r="B7" i="20"/>
  <c r="B245" i="19"/>
  <c r="B243" i="19"/>
  <c r="B241" i="19"/>
  <c r="B239" i="19"/>
  <c r="B237" i="19"/>
  <c r="B235" i="19"/>
  <c r="B233" i="19"/>
  <c r="B231" i="19"/>
  <c r="B229" i="19"/>
  <c r="B227" i="19"/>
  <c r="B225" i="19"/>
  <c r="B223" i="19"/>
  <c r="B221" i="19"/>
  <c r="B219" i="19"/>
  <c r="B217" i="19"/>
  <c r="B215" i="19"/>
  <c r="B213" i="19"/>
  <c r="B211" i="19"/>
  <c r="B209" i="19"/>
  <c r="B207" i="19"/>
  <c r="B205" i="19"/>
  <c r="B203" i="19"/>
  <c r="B201" i="19"/>
  <c r="B199" i="19"/>
  <c r="B197" i="19"/>
  <c r="B195" i="19"/>
  <c r="B193" i="19"/>
  <c r="B191" i="19"/>
  <c r="B189" i="19"/>
  <c r="B187" i="19"/>
  <c r="B185" i="19"/>
  <c r="B183" i="19"/>
  <c r="B181" i="19"/>
  <c r="B179" i="19"/>
  <c r="B177" i="19"/>
  <c r="B175" i="19"/>
  <c r="B173" i="19"/>
  <c r="B171" i="19"/>
  <c r="B169" i="19"/>
  <c r="B167" i="19"/>
  <c r="B165" i="19"/>
  <c r="B163" i="19"/>
  <c r="B161" i="19"/>
  <c r="B159" i="19"/>
  <c r="B157" i="19"/>
  <c r="B155" i="19"/>
  <c r="B153" i="19"/>
  <c r="B151" i="19"/>
  <c r="B149" i="19"/>
  <c r="B147" i="19"/>
  <c r="B145" i="19"/>
  <c r="B143" i="19"/>
  <c r="B141" i="19"/>
  <c r="B139" i="19"/>
  <c r="B137" i="19"/>
  <c r="B135" i="19"/>
  <c r="B133" i="19"/>
  <c r="B131" i="19"/>
  <c r="B129" i="19"/>
  <c r="B127" i="19"/>
  <c r="B125" i="19"/>
  <c r="B123" i="19"/>
  <c r="B121" i="19"/>
  <c r="B119" i="19"/>
  <c r="B117" i="19"/>
  <c r="B115" i="19"/>
  <c r="B113" i="19"/>
  <c r="B111" i="19"/>
  <c r="B109" i="19"/>
  <c r="B107" i="19"/>
  <c r="B105" i="19"/>
  <c r="B103" i="19"/>
  <c r="B101" i="19"/>
  <c r="B99" i="19"/>
  <c r="B97" i="19"/>
  <c r="B95" i="19"/>
  <c r="B93" i="19"/>
  <c r="B91" i="19"/>
  <c r="B89" i="19"/>
  <c r="B87" i="19"/>
  <c r="B85" i="19"/>
  <c r="B83" i="19"/>
  <c r="B81" i="19"/>
  <c r="B79" i="19"/>
  <c r="B77" i="19"/>
  <c r="B75" i="19"/>
  <c r="B73" i="19"/>
  <c r="B71" i="19"/>
  <c r="B69" i="19"/>
  <c r="B67" i="19"/>
  <c r="B65" i="19"/>
  <c r="B63" i="19"/>
  <c r="B61" i="19"/>
  <c r="B59" i="19"/>
  <c r="B57" i="19"/>
  <c r="B55" i="19"/>
  <c r="B53" i="19"/>
  <c r="B51" i="19"/>
  <c r="B49" i="19"/>
  <c r="B47" i="19"/>
  <c r="B45" i="19"/>
  <c r="B43" i="19"/>
  <c r="B41" i="19"/>
  <c r="B39" i="19"/>
  <c r="B37" i="19"/>
  <c r="B35" i="19"/>
  <c r="B33" i="19"/>
  <c r="B31" i="19"/>
  <c r="B29" i="19"/>
  <c r="B27" i="19"/>
  <c r="B25" i="19"/>
  <c r="B23" i="19"/>
  <c r="B21" i="19"/>
  <c r="B19" i="19"/>
  <c r="B17" i="19"/>
  <c r="B15" i="19"/>
  <c r="B13" i="19"/>
  <c r="B11" i="19"/>
  <c r="B9" i="19"/>
  <c r="B7" i="19"/>
  <c r="DY12" i="11" l="1"/>
  <c r="DY12" i="61" s="1"/>
  <c r="DV12" i="11"/>
  <c r="DV12" i="61" s="1"/>
  <c r="DX12" i="11"/>
  <c r="DX12" i="61" s="1"/>
  <c r="DY44" i="11"/>
  <c r="DY44" i="61" s="1"/>
  <c r="DV44" i="11"/>
  <c r="DV44" i="61" s="1"/>
  <c r="DX44" i="11"/>
  <c r="DX44" i="61" s="1"/>
  <c r="DY76" i="11"/>
  <c r="DY76" i="61" s="1"/>
  <c r="DV76" i="11"/>
  <c r="DV76" i="61" s="1"/>
  <c r="DX76" i="11"/>
  <c r="DX76" i="61" s="1"/>
  <c r="DY108" i="11"/>
  <c r="DY108" i="61" s="1"/>
  <c r="DV108" i="11"/>
  <c r="DV108" i="61" s="1"/>
  <c r="DX108" i="11"/>
  <c r="DX108" i="61" s="1"/>
  <c r="DY21" i="11"/>
  <c r="DY21" i="61" s="1"/>
  <c r="DV21" i="11"/>
  <c r="DV21" i="61" s="1"/>
  <c r="DX21" i="11"/>
  <c r="DX21" i="61" s="1"/>
  <c r="DY53" i="11"/>
  <c r="DY53" i="61" s="1"/>
  <c r="DV53" i="11"/>
  <c r="DV53" i="61" s="1"/>
  <c r="DX53" i="11"/>
  <c r="DX53" i="61" s="1"/>
  <c r="DY85" i="11"/>
  <c r="DY85" i="61" s="1"/>
  <c r="DV85" i="11"/>
  <c r="DV85" i="61" s="1"/>
  <c r="DX85" i="11"/>
  <c r="DX85" i="61" s="1"/>
  <c r="DY117" i="11"/>
  <c r="DY117" i="61" s="1"/>
  <c r="DV117" i="11"/>
  <c r="DV117" i="61" s="1"/>
  <c r="DX117" i="11"/>
  <c r="DX117" i="61" s="1"/>
  <c r="DY34" i="11"/>
  <c r="DY34" i="61" s="1"/>
  <c r="DV34" i="11"/>
  <c r="DV34" i="61" s="1"/>
  <c r="DX34" i="11"/>
  <c r="DX34" i="61" s="1"/>
  <c r="DY66" i="11"/>
  <c r="DY66" i="61" s="1"/>
  <c r="DV66" i="11"/>
  <c r="DV66" i="61" s="1"/>
  <c r="DX66" i="11"/>
  <c r="DX66" i="61" s="1"/>
  <c r="DV98" i="11"/>
  <c r="DV98" i="61" s="1"/>
  <c r="DY98" i="11"/>
  <c r="DY98" i="61" s="1"/>
  <c r="DX98" i="11"/>
  <c r="DX98" i="61" s="1"/>
  <c r="DY11" i="11"/>
  <c r="DY11" i="61" s="1"/>
  <c r="DV11" i="11"/>
  <c r="DV11" i="61" s="1"/>
  <c r="DX11" i="11"/>
  <c r="DX11" i="61" s="1"/>
  <c r="DY43" i="11"/>
  <c r="DY43" i="61" s="1"/>
  <c r="DV43" i="11"/>
  <c r="DV43" i="61" s="1"/>
  <c r="DX43" i="11"/>
  <c r="DX43" i="61" s="1"/>
  <c r="DY75" i="11"/>
  <c r="DY75" i="61" s="1"/>
  <c r="DV75" i="11"/>
  <c r="DV75" i="61" s="1"/>
  <c r="DX75" i="11"/>
  <c r="DX75" i="61" s="1"/>
  <c r="DY107" i="11"/>
  <c r="DY107" i="61" s="1"/>
  <c r="DV107" i="11"/>
  <c r="DV107" i="61" s="1"/>
  <c r="DX107" i="11"/>
  <c r="DX107" i="61" s="1"/>
  <c r="DY46" i="11"/>
  <c r="DY46" i="61" s="1"/>
  <c r="DV46" i="11"/>
  <c r="DV46" i="61" s="1"/>
  <c r="DX46" i="11"/>
  <c r="DX46" i="61" s="1"/>
  <c r="DY78" i="11"/>
  <c r="DY78" i="61" s="1"/>
  <c r="DV78" i="11"/>
  <c r="DV78" i="61" s="1"/>
  <c r="DX78" i="11"/>
  <c r="DX78" i="61" s="1"/>
  <c r="DV110" i="11"/>
  <c r="DV110" i="61" s="1"/>
  <c r="DY110" i="11"/>
  <c r="DY110" i="61" s="1"/>
  <c r="DX110" i="11"/>
  <c r="DX110" i="61" s="1"/>
  <c r="DY87" i="11"/>
  <c r="DY87" i="61" s="1"/>
  <c r="DV87" i="11"/>
  <c r="DV87" i="61" s="1"/>
  <c r="DX87" i="11"/>
  <c r="DX87" i="61" s="1"/>
  <c r="DY119" i="11"/>
  <c r="DY119" i="61" s="1"/>
  <c r="DV119" i="11"/>
  <c r="DV119" i="61" s="1"/>
  <c r="DX119" i="11"/>
  <c r="DX119" i="61" s="1"/>
  <c r="DQ162" i="15"/>
  <c r="DM162" i="15"/>
  <c r="DI162" i="15"/>
  <c r="DE162" i="15"/>
  <c r="DA162" i="15"/>
  <c r="CW162" i="15"/>
  <c r="CS162" i="15"/>
  <c r="CO162" i="15"/>
  <c r="CK162" i="15"/>
  <c r="CG162" i="15"/>
  <c r="CC162" i="15"/>
  <c r="BY162" i="15"/>
  <c r="BU162" i="15"/>
  <c r="BQ162" i="15"/>
  <c r="BM162" i="15"/>
  <c r="BI162" i="15"/>
  <c r="BE162" i="15"/>
  <c r="BA162" i="15"/>
  <c r="AW162" i="15"/>
  <c r="AS162" i="15"/>
  <c r="AO162" i="15"/>
  <c r="AK162" i="15"/>
  <c r="AG162" i="15"/>
  <c r="AC162" i="15"/>
  <c r="Y162" i="15"/>
  <c r="U162" i="15"/>
  <c r="Q162" i="15"/>
  <c r="M162" i="15"/>
  <c r="I162" i="15"/>
  <c r="E162" i="15"/>
  <c r="DP162" i="15"/>
  <c r="DL162" i="15"/>
  <c r="DH162" i="15"/>
  <c r="DD162" i="15"/>
  <c r="CZ162" i="15"/>
  <c r="CV162" i="15"/>
  <c r="CR162" i="15"/>
  <c r="CN162" i="15"/>
  <c r="CJ162" i="15"/>
  <c r="CF162" i="15"/>
  <c r="CB162" i="15"/>
  <c r="BX162" i="15"/>
  <c r="BT162" i="15"/>
  <c r="BP162" i="15"/>
  <c r="BL162" i="15"/>
  <c r="BH162" i="15"/>
  <c r="BD162" i="15"/>
  <c r="AZ162" i="15"/>
  <c r="AV162" i="15"/>
  <c r="AR162" i="15"/>
  <c r="AN162" i="15"/>
  <c r="AJ162" i="15"/>
  <c r="AF162" i="15"/>
  <c r="AB162" i="15"/>
  <c r="X162" i="15"/>
  <c r="T162" i="15"/>
  <c r="P162" i="15"/>
  <c r="L162" i="15"/>
  <c r="H162" i="15"/>
  <c r="D162" i="15"/>
  <c r="DS162" i="15"/>
  <c r="DO162" i="15"/>
  <c r="DK162" i="15"/>
  <c r="DG162" i="15"/>
  <c r="DC162" i="15"/>
  <c r="CY162" i="15"/>
  <c r="CU162" i="15"/>
  <c r="CQ162" i="15"/>
  <c r="CM162" i="15"/>
  <c r="CI162" i="15"/>
  <c r="CE162" i="15"/>
  <c r="CA162" i="15"/>
  <c r="BW162" i="15"/>
  <c r="BS162" i="15"/>
  <c r="BO162" i="15"/>
  <c r="BK162" i="15"/>
  <c r="BG162" i="15"/>
  <c r="BC162" i="15"/>
  <c r="AY162" i="15"/>
  <c r="AU162" i="15"/>
  <c r="AQ162" i="15"/>
  <c r="AM162" i="15"/>
  <c r="AI162" i="15"/>
  <c r="AE162" i="15"/>
  <c r="AA162" i="15"/>
  <c r="W162" i="15"/>
  <c r="S162" i="15"/>
  <c r="O162" i="15"/>
  <c r="K162" i="15"/>
  <c r="G162" i="15"/>
  <c r="DR162" i="15"/>
  <c r="DN162" i="15"/>
  <c r="DJ162" i="15"/>
  <c r="DF162" i="15"/>
  <c r="DB162" i="15"/>
  <c r="CX162" i="15"/>
  <c r="CT162" i="15"/>
  <c r="CP162" i="15"/>
  <c r="CL162" i="15"/>
  <c r="CH162" i="15"/>
  <c r="CD162" i="15"/>
  <c r="BZ162" i="15"/>
  <c r="BV162" i="15"/>
  <c r="BR162" i="15"/>
  <c r="BN162" i="15"/>
  <c r="BJ162" i="15"/>
  <c r="BF162" i="15"/>
  <c r="BB162" i="15"/>
  <c r="AX162" i="15"/>
  <c r="AT162" i="15"/>
  <c r="AP162" i="15"/>
  <c r="AL162" i="15"/>
  <c r="AH162" i="15"/>
  <c r="AD162" i="15"/>
  <c r="Z162" i="15"/>
  <c r="V162" i="15"/>
  <c r="R162" i="15"/>
  <c r="N162" i="15"/>
  <c r="J162" i="15"/>
  <c r="F162" i="15"/>
  <c r="DQ194" i="15"/>
  <c r="DM194" i="15"/>
  <c r="DI194" i="15"/>
  <c r="DE194" i="15"/>
  <c r="DA194" i="15"/>
  <c r="CW194" i="15"/>
  <c r="CS194" i="15"/>
  <c r="CO194" i="15"/>
  <c r="CK194" i="15"/>
  <c r="CG194" i="15"/>
  <c r="CC194" i="15"/>
  <c r="BY194" i="15"/>
  <c r="BU194" i="15"/>
  <c r="BQ194" i="15"/>
  <c r="BM194" i="15"/>
  <c r="BI194" i="15"/>
  <c r="BE194" i="15"/>
  <c r="BA194" i="15"/>
  <c r="AW194" i="15"/>
  <c r="AS194" i="15"/>
  <c r="AO194" i="15"/>
  <c r="AK194" i="15"/>
  <c r="AG194" i="15"/>
  <c r="AC194" i="15"/>
  <c r="Y194" i="15"/>
  <c r="U194" i="15"/>
  <c r="Q194" i="15"/>
  <c r="M194" i="15"/>
  <c r="I194" i="15"/>
  <c r="E194" i="15"/>
  <c r="DP194" i="15"/>
  <c r="DL194" i="15"/>
  <c r="DH194" i="15"/>
  <c r="DD194" i="15"/>
  <c r="CZ194" i="15"/>
  <c r="CV194" i="15"/>
  <c r="CR194" i="15"/>
  <c r="CN194" i="15"/>
  <c r="CJ194" i="15"/>
  <c r="CF194" i="15"/>
  <c r="CB194" i="15"/>
  <c r="BX194" i="15"/>
  <c r="BT194" i="15"/>
  <c r="BP194" i="15"/>
  <c r="BL194" i="15"/>
  <c r="BH194" i="15"/>
  <c r="BD194" i="15"/>
  <c r="AZ194" i="15"/>
  <c r="AV194" i="15"/>
  <c r="AR194" i="15"/>
  <c r="AN194" i="15"/>
  <c r="AJ194" i="15"/>
  <c r="AF194" i="15"/>
  <c r="AB194" i="15"/>
  <c r="X194" i="15"/>
  <c r="T194" i="15"/>
  <c r="P194" i="15"/>
  <c r="L194" i="15"/>
  <c r="H194" i="15"/>
  <c r="D194" i="15"/>
  <c r="DS194" i="15"/>
  <c r="DO194" i="15"/>
  <c r="DK194" i="15"/>
  <c r="DG194" i="15"/>
  <c r="DC194" i="15"/>
  <c r="CY194" i="15"/>
  <c r="CU194" i="15"/>
  <c r="CQ194" i="15"/>
  <c r="CM194" i="15"/>
  <c r="CI194" i="15"/>
  <c r="CE194" i="15"/>
  <c r="CA194" i="15"/>
  <c r="BW194" i="15"/>
  <c r="BS194" i="15"/>
  <c r="BO194" i="15"/>
  <c r="BK194" i="15"/>
  <c r="BG194" i="15"/>
  <c r="BC194" i="15"/>
  <c r="AY194" i="15"/>
  <c r="AU194" i="15"/>
  <c r="AQ194" i="15"/>
  <c r="AM194" i="15"/>
  <c r="AI194" i="15"/>
  <c r="AE194" i="15"/>
  <c r="AA194" i="15"/>
  <c r="W194" i="15"/>
  <c r="S194" i="15"/>
  <c r="O194" i="15"/>
  <c r="K194" i="15"/>
  <c r="G194" i="15"/>
  <c r="DR194" i="15"/>
  <c r="DN194" i="15"/>
  <c r="DJ194" i="15"/>
  <c r="DF194" i="15"/>
  <c r="DB194" i="15"/>
  <c r="CX194" i="15"/>
  <c r="CT194" i="15"/>
  <c r="CP194" i="15"/>
  <c r="CL194" i="15"/>
  <c r="CH194" i="15"/>
  <c r="CD194" i="15"/>
  <c r="BZ194" i="15"/>
  <c r="BV194" i="15"/>
  <c r="BR194" i="15"/>
  <c r="BN194" i="15"/>
  <c r="BJ194" i="15"/>
  <c r="BF194" i="15"/>
  <c r="BB194" i="15"/>
  <c r="AX194" i="15"/>
  <c r="AT194" i="15"/>
  <c r="AP194" i="15"/>
  <c r="AL194" i="15"/>
  <c r="AH194" i="15"/>
  <c r="AD194" i="15"/>
  <c r="Z194" i="15"/>
  <c r="V194" i="15"/>
  <c r="R194" i="15"/>
  <c r="N194" i="15"/>
  <c r="J194" i="15"/>
  <c r="F194" i="15"/>
  <c r="DQ226" i="15"/>
  <c r="DM226" i="15"/>
  <c r="DI226" i="15"/>
  <c r="DE226" i="15"/>
  <c r="DA226" i="15"/>
  <c r="CW226" i="15"/>
  <c r="CS226" i="15"/>
  <c r="CO226" i="15"/>
  <c r="CK226" i="15"/>
  <c r="CG226" i="15"/>
  <c r="CC226" i="15"/>
  <c r="BY226" i="15"/>
  <c r="BU226" i="15"/>
  <c r="BQ226" i="15"/>
  <c r="BM226" i="15"/>
  <c r="BI226" i="15"/>
  <c r="BE226" i="15"/>
  <c r="BA226" i="15"/>
  <c r="AW226" i="15"/>
  <c r="AS226" i="15"/>
  <c r="AO226" i="15"/>
  <c r="AK226" i="15"/>
  <c r="AG226" i="15"/>
  <c r="AC226" i="15"/>
  <c r="Y226" i="15"/>
  <c r="U226" i="15"/>
  <c r="Q226" i="15"/>
  <c r="M226" i="15"/>
  <c r="I226" i="15"/>
  <c r="E226" i="15"/>
  <c r="DP226" i="15"/>
  <c r="DL226" i="15"/>
  <c r="DH226" i="15"/>
  <c r="DD226" i="15"/>
  <c r="CZ226" i="15"/>
  <c r="CV226" i="15"/>
  <c r="CR226" i="15"/>
  <c r="CN226" i="15"/>
  <c r="CJ226" i="15"/>
  <c r="CF226" i="15"/>
  <c r="CB226" i="15"/>
  <c r="BX226" i="15"/>
  <c r="BT226" i="15"/>
  <c r="BP226" i="15"/>
  <c r="BL226" i="15"/>
  <c r="BH226" i="15"/>
  <c r="BD226" i="15"/>
  <c r="AZ226" i="15"/>
  <c r="AV226" i="15"/>
  <c r="AR226" i="15"/>
  <c r="AN226" i="15"/>
  <c r="AJ226" i="15"/>
  <c r="AF226" i="15"/>
  <c r="AB226" i="15"/>
  <c r="X226" i="15"/>
  <c r="T226" i="15"/>
  <c r="P226" i="15"/>
  <c r="L226" i="15"/>
  <c r="H226" i="15"/>
  <c r="D226" i="15"/>
  <c r="DS226" i="15"/>
  <c r="DO226" i="15"/>
  <c r="DK226" i="15"/>
  <c r="DG226" i="15"/>
  <c r="DC226" i="15"/>
  <c r="CY226" i="15"/>
  <c r="CU226" i="15"/>
  <c r="CQ226" i="15"/>
  <c r="CM226" i="15"/>
  <c r="CI226" i="15"/>
  <c r="CE226" i="15"/>
  <c r="CA226" i="15"/>
  <c r="BW226" i="15"/>
  <c r="BS226" i="15"/>
  <c r="BO226" i="15"/>
  <c r="BK226" i="15"/>
  <c r="BG226" i="15"/>
  <c r="BC226" i="15"/>
  <c r="AY226" i="15"/>
  <c r="AU226" i="15"/>
  <c r="AQ226" i="15"/>
  <c r="AM226" i="15"/>
  <c r="AI226" i="15"/>
  <c r="AE226" i="15"/>
  <c r="AA226" i="15"/>
  <c r="W226" i="15"/>
  <c r="S226" i="15"/>
  <c r="O226" i="15"/>
  <c r="K226" i="15"/>
  <c r="G226" i="15"/>
  <c r="DR226" i="15"/>
  <c r="DN226" i="15"/>
  <c r="DJ226" i="15"/>
  <c r="DF226" i="15"/>
  <c r="DB226" i="15"/>
  <c r="CX226" i="15"/>
  <c r="CT226" i="15"/>
  <c r="CP226" i="15"/>
  <c r="CL226" i="15"/>
  <c r="CH226" i="15"/>
  <c r="CD226" i="15"/>
  <c r="BZ226" i="15"/>
  <c r="BV226" i="15"/>
  <c r="BR226" i="15"/>
  <c r="BN226" i="15"/>
  <c r="BJ226" i="15"/>
  <c r="BF226" i="15"/>
  <c r="BB226" i="15"/>
  <c r="AX226" i="15"/>
  <c r="AT226" i="15"/>
  <c r="AP226" i="15"/>
  <c r="AL226" i="15"/>
  <c r="AH226" i="15"/>
  <c r="AD226" i="15"/>
  <c r="Z226" i="15"/>
  <c r="V226" i="15"/>
  <c r="R226" i="15"/>
  <c r="N226" i="15"/>
  <c r="J226" i="15"/>
  <c r="F226" i="15"/>
  <c r="DS258" i="15"/>
  <c r="DO258" i="15"/>
  <c r="DK258" i="15"/>
  <c r="DG258" i="15"/>
  <c r="DC258" i="15"/>
  <c r="CY258" i="15"/>
  <c r="CU258" i="15"/>
  <c r="CQ258" i="15"/>
  <c r="CM258" i="15"/>
  <c r="CI258" i="15"/>
  <c r="CE258" i="15"/>
  <c r="CA258" i="15"/>
  <c r="BW258" i="15"/>
  <c r="BS258" i="15"/>
  <c r="BO258" i="15"/>
  <c r="BK258" i="15"/>
  <c r="BG258" i="15"/>
  <c r="BC258" i="15"/>
  <c r="AY258" i="15"/>
  <c r="AU258" i="15"/>
  <c r="AQ258" i="15"/>
  <c r="AM258" i="15"/>
  <c r="AI258" i="15"/>
  <c r="AE258" i="15"/>
  <c r="AA258" i="15"/>
  <c r="W258" i="15"/>
  <c r="S258" i="15"/>
  <c r="O258" i="15"/>
  <c r="K258" i="15"/>
  <c r="G258" i="15"/>
  <c r="DR258" i="15"/>
  <c r="DN258" i="15"/>
  <c r="DJ258" i="15"/>
  <c r="DF258" i="15"/>
  <c r="DB258" i="15"/>
  <c r="CX258" i="15"/>
  <c r="CT258" i="15"/>
  <c r="CP258" i="15"/>
  <c r="CL258" i="15"/>
  <c r="CH258" i="15"/>
  <c r="CD258" i="15"/>
  <c r="BZ258" i="15"/>
  <c r="BV258" i="15"/>
  <c r="BR258" i="15"/>
  <c r="BN258" i="15"/>
  <c r="BJ258" i="15"/>
  <c r="BF258" i="15"/>
  <c r="BB258" i="15"/>
  <c r="AX258" i="15"/>
  <c r="AT258" i="15"/>
  <c r="AP258" i="15"/>
  <c r="AL258" i="15"/>
  <c r="AH258" i="15"/>
  <c r="AD258" i="15"/>
  <c r="Z258" i="15"/>
  <c r="V258" i="15"/>
  <c r="R258" i="15"/>
  <c r="N258" i="15"/>
  <c r="J258" i="15"/>
  <c r="F258" i="15"/>
  <c r="DP258" i="15"/>
  <c r="DH258" i="15"/>
  <c r="CZ258" i="15"/>
  <c r="CR258" i="15"/>
  <c r="CJ258" i="15"/>
  <c r="CB258" i="15"/>
  <c r="BT258" i="15"/>
  <c r="BL258" i="15"/>
  <c r="BD258" i="15"/>
  <c r="AV258" i="15"/>
  <c r="AN258" i="15"/>
  <c r="AF258" i="15"/>
  <c r="X258" i="15"/>
  <c r="P258" i="15"/>
  <c r="H258" i="15"/>
  <c r="DM258" i="15"/>
  <c r="DE258" i="15"/>
  <c r="CW258" i="15"/>
  <c r="CO258" i="15"/>
  <c r="CG258" i="15"/>
  <c r="BY258" i="15"/>
  <c r="BQ258" i="15"/>
  <c r="BI258" i="15"/>
  <c r="BA258" i="15"/>
  <c r="AS258" i="15"/>
  <c r="AK258" i="15"/>
  <c r="AC258" i="15"/>
  <c r="U258" i="15"/>
  <c r="M258" i="15"/>
  <c r="E258" i="15"/>
  <c r="DL258" i="15"/>
  <c r="DD258" i="15"/>
  <c r="CV258" i="15"/>
  <c r="CN258" i="15"/>
  <c r="CF258" i="15"/>
  <c r="BX258" i="15"/>
  <c r="BP258" i="15"/>
  <c r="BH258" i="15"/>
  <c r="AZ258" i="15"/>
  <c r="AR258" i="15"/>
  <c r="AJ258" i="15"/>
  <c r="AB258" i="15"/>
  <c r="T258" i="15"/>
  <c r="L258" i="15"/>
  <c r="D258" i="15"/>
  <c r="DQ258" i="15"/>
  <c r="DI258" i="15"/>
  <c r="DA258" i="15"/>
  <c r="CS258" i="15"/>
  <c r="CK258" i="15"/>
  <c r="CC258" i="15"/>
  <c r="BU258" i="15"/>
  <c r="BM258" i="15"/>
  <c r="BE258" i="15"/>
  <c r="AW258" i="15"/>
  <c r="AO258" i="15"/>
  <c r="AG258" i="15"/>
  <c r="Y258" i="15"/>
  <c r="Q258" i="15"/>
  <c r="I258" i="15"/>
  <c r="DQ233" i="15"/>
  <c r="DM233" i="15"/>
  <c r="DI233" i="15"/>
  <c r="DE233" i="15"/>
  <c r="DA233" i="15"/>
  <c r="CW233" i="15"/>
  <c r="CS233" i="15"/>
  <c r="CO233" i="15"/>
  <c r="CK233" i="15"/>
  <c r="CG233" i="15"/>
  <c r="CC233" i="15"/>
  <c r="BY233" i="15"/>
  <c r="BU233" i="15"/>
  <c r="BQ233" i="15"/>
  <c r="BM233" i="15"/>
  <c r="BI233" i="15"/>
  <c r="BE233" i="15"/>
  <c r="BA233" i="15"/>
  <c r="AW233" i="15"/>
  <c r="AS233" i="15"/>
  <c r="AO233" i="15"/>
  <c r="AK233" i="15"/>
  <c r="AG233" i="15"/>
  <c r="AC233" i="15"/>
  <c r="Y233" i="15"/>
  <c r="U233" i="15"/>
  <c r="Q233" i="15"/>
  <c r="M233" i="15"/>
  <c r="I233" i="15"/>
  <c r="E233" i="15"/>
  <c r="DP233" i="15"/>
  <c r="DL233" i="15"/>
  <c r="DH233" i="15"/>
  <c r="DD233" i="15"/>
  <c r="CZ233" i="15"/>
  <c r="CV233" i="15"/>
  <c r="CR233" i="15"/>
  <c r="CN233" i="15"/>
  <c r="CJ233" i="15"/>
  <c r="CF233" i="15"/>
  <c r="CB233" i="15"/>
  <c r="BX233" i="15"/>
  <c r="BT233" i="15"/>
  <c r="BP233" i="15"/>
  <c r="BL233" i="15"/>
  <c r="BH233" i="15"/>
  <c r="BD233" i="15"/>
  <c r="AZ233" i="15"/>
  <c r="AV233" i="15"/>
  <c r="AR233" i="15"/>
  <c r="AN233" i="15"/>
  <c r="AJ233" i="15"/>
  <c r="AF233" i="15"/>
  <c r="AB233" i="15"/>
  <c r="X233" i="15"/>
  <c r="T233" i="15"/>
  <c r="P233" i="15"/>
  <c r="L233" i="15"/>
  <c r="H233" i="15"/>
  <c r="D233" i="15"/>
  <c r="DS233" i="15"/>
  <c r="DO233" i="15"/>
  <c r="DK233" i="15"/>
  <c r="DG233" i="15"/>
  <c r="DC233" i="15"/>
  <c r="CY233" i="15"/>
  <c r="CU233" i="15"/>
  <c r="CQ233" i="15"/>
  <c r="CM233" i="15"/>
  <c r="CI233" i="15"/>
  <c r="CE233" i="15"/>
  <c r="CA233" i="15"/>
  <c r="BW233" i="15"/>
  <c r="BS233" i="15"/>
  <c r="BO233" i="15"/>
  <c r="BK233" i="15"/>
  <c r="BG233" i="15"/>
  <c r="BC233" i="15"/>
  <c r="AY233" i="15"/>
  <c r="AU233" i="15"/>
  <c r="AQ233" i="15"/>
  <c r="AM233" i="15"/>
  <c r="AI233" i="15"/>
  <c r="AE233" i="15"/>
  <c r="AA233" i="15"/>
  <c r="W233" i="15"/>
  <c r="S233" i="15"/>
  <c r="O233" i="15"/>
  <c r="K233" i="15"/>
  <c r="G233" i="15"/>
  <c r="DR233" i="15"/>
  <c r="DN233" i="15"/>
  <c r="DJ233" i="15"/>
  <c r="DF233" i="15"/>
  <c r="DB233" i="15"/>
  <c r="CX233" i="15"/>
  <c r="CT233" i="15"/>
  <c r="CP233" i="15"/>
  <c r="CL233" i="15"/>
  <c r="CH233" i="15"/>
  <c r="CD233" i="15"/>
  <c r="BZ233" i="15"/>
  <c r="BV233" i="15"/>
  <c r="BR233" i="15"/>
  <c r="BN233" i="15"/>
  <c r="BJ233" i="15"/>
  <c r="BF233" i="15"/>
  <c r="BB233" i="15"/>
  <c r="AX233" i="15"/>
  <c r="AT233" i="15"/>
  <c r="AP233" i="15"/>
  <c r="AL233" i="15"/>
  <c r="AH233" i="15"/>
  <c r="AD233" i="15"/>
  <c r="Z233" i="15"/>
  <c r="V233" i="15"/>
  <c r="R233" i="15"/>
  <c r="N233" i="15"/>
  <c r="J233" i="15"/>
  <c r="F233" i="15"/>
  <c r="DQ163" i="15"/>
  <c r="DM163" i="15"/>
  <c r="DI163" i="15"/>
  <c r="DE163" i="15"/>
  <c r="DA163" i="15"/>
  <c r="CW163" i="15"/>
  <c r="CS163" i="15"/>
  <c r="CO163" i="15"/>
  <c r="CK163" i="15"/>
  <c r="CG163" i="15"/>
  <c r="CC163" i="15"/>
  <c r="BY163" i="15"/>
  <c r="BU163" i="15"/>
  <c r="BQ163" i="15"/>
  <c r="BM163" i="15"/>
  <c r="BI163" i="15"/>
  <c r="BE163" i="15"/>
  <c r="BA163" i="15"/>
  <c r="AW163" i="15"/>
  <c r="AS163" i="15"/>
  <c r="AO163" i="15"/>
  <c r="AK163" i="15"/>
  <c r="AG163" i="15"/>
  <c r="AC163" i="15"/>
  <c r="Y163" i="15"/>
  <c r="U163" i="15"/>
  <c r="Q163" i="15"/>
  <c r="M163" i="15"/>
  <c r="I163" i="15"/>
  <c r="E163" i="15"/>
  <c r="DP163" i="15"/>
  <c r="DL163" i="15"/>
  <c r="DH163" i="15"/>
  <c r="DD163" i="15"/>
  <c r="CZ163" i="15"/>
  <c r="CV163" i="15"/>
  <c r="CR163" i="15"/>
  <c r="CN163" i="15"/>
  <c r="CJ163" i="15"/>
  <c r="CF163" i="15"/>
  <c r="CB163" i="15"/>
  <c r="BX163" i="15"/>
  <c r="BT163" i="15"/>
  <c r="BP163" i="15"/>
  <c r="BL163" i="15"/>
  <c r="BH163" i="15"/>
  <c r="BD163" i="15"/>
  <c r="AZ163" i="15"/>
  <c r="AV163" i="15"/>
  <c r="AR163" i="15"/>
  <c r="AN163" i="15"/>
  <c r="AJ163" i="15"/>
  <c r="AF163" i="15"/>
  <c r="AB163" i="15"/>
  <c r="X163" i="15"/>
  <c r="T163" i="15"/>
  <c r="P163" i="15"/>
  <c r="L163" i="15"/>
  <c r="H163" i="15"/>
  <c r="D163" i="15"/>
  <c r="DS163" i="15"/>
  <c r="DO163" i="15"/>
  <c r="DK163" i="15"/>
  <c r="DG163" i="15"/>
  <c r="DC163" i="15"/>
  <c r="CY163" i="15"/>
  <c r="CU163" i="15"/>
  <c r="CQ163" i="15"/>
  <c r="CM163" i="15"/>
  <c r="CI163" i="15"/>
  <c r="CE163" i="15"/>
  <c r="CA163" i="15"/>
  <c r="BW163" i="15"/>
  <c r="BS163" i="15"/>
  <c r="BO163" i="15"/>
  <c r="BK163" i="15"/>
  <c r="BG163" i="15"/>
  <c r="BC163" i="15"/>
  <c r="AY163" i="15"/>
  <c r="AU163" i="15"/>
  <c r="AQ163" i="15"/>
  <c r="AM163" i="15"/>
  <c r="AI163" i="15"/>
  <c r="AE163" i="15"/>
  <c r="AA163" i="15"/>
  <c r="W163" i="15"/>
  <c r="S163" i="15"/>
  <c r="O163" i="15"/>
  <c r="K163" i="15"/>
  <c r="G163" i="15"/>
  <c r="DR163" i="15"/>
  <c r="DN163" i="15"/>
  <c r="DJ163" i="15"/>
  <c r="DF163" i="15"/>
  <c r="DB163" i="15"/>
  <c r="CX163" i="15"/>
  <c r="CT163" i="15"/>
  <c r="CP163" i="15"/>
  <c r="CL163" i="15"/>
  <c r="CH163" i="15"/>
  <c r="CD163" i="15"/>
  <c r="BZ163" i="15"/>
  <c r="BV163" i="15"/>
  <c r="BR163" i="15"/>
  <c r="BN163" i="15"/>
  <c r="BJ163" i="15"/>
  <c r="BF163" i="15"/>
  <c r="BB163" i="15"/>
  <c r="AX163" i="15"/>
  <c r="AT163" i="15"/>
  <c r="AP163" i="15"/>
  <c r="AL163" i="15"/>
  <c r="AH163" i="15"/>
  <c r="AD163" i="15"/>
  <c r="Z163" i="15"/>
  <c r="V163" i="15"/>
  <c r="R163" i="15"/>
  <c r="N163" i="15"/>
  <c r="J163" i="15"/>
  <c r="F163" i="15"/>
  <c r="DQ222" i="15"/>
  <c r="DM222" i="15"/>
  <c r="DI222" i="15"/>
  <c r="DE222" i="15"/>
  <c r="DA222" i="15"/>
  <c r="CW222" i="15"/>
  <c r="CS222" i="15"/>
  <c r="CO222" i="15"/>
  <c r="CK222" i="15"/>
  <c r="CG222" i="15"/>
  <c r="CC222" i="15"/>
  <c r="BY222" i="15"/>
  <c r="BU222" i="15"/>
  <c r="BQ222" i="15"/>
  <c r="BM222" i="15"/>
  <c r="BI222" i="15"/>
  <c r="BE222" i="15"/>
  <c r="BA222" i="15"/>
  <c r="AW222" i="15"/>
  <c r="AS222" i="15"/>
  <c r="AO222" i="15"/>
  <c r="AK222" i="15"/>
  <c r="AG222" i="15"/>
  <c r="AC222" i="15"/>
  <c r="Y222" i="15"/>
  <c r="U222" i="15"/>
  <c r="Q222" i="15"/>
  <c r="M222" i="15"/>
  <c r="I222" i="15"/>
  <c r="E222" i="15"/>
  <c r="DS222" i="15"/>
  <c r="DO222" i="15"/>
  <c r="DK222" i="15"/>
  <c r="DG222" i="15"/>
  <c r="DC222" i="15"/>
  <c r="CY222" i="15"/>
  <c r="CU222" i="15"/>
  <c r="CQ222" i="15"/>
  <c r="CM222" i="15"/>
  <c r="CI222" i="15"/>
  <c r="CE222" i="15"/>
  <c r="DR222" i="15"/>
  <c r="DN222" i="15"/>
  <c r="DJ222" i="15"/>
  <c r="DF222" i="15"/>
  <c r="DB222" i="15"/>
  <c r="CX222" i="15"/>
  <c r="CT222" i="15"/>
  <c r="CP222" i="15"/>
  <c r="CL222" i="15"/>
  <c r="CH222" i="15"/>
  <c r="CD222" i="15"/>
  <c r="BZ222" i="15"/>
  <c r="BV222" i="15"/>
  <c r="BR222" i="15"/>
  <c r="BN222" i="15"/>
  <c r="BJ222" i="15"/>
  <c r="BF222" i="15"/>
  <c r="BB222" i="15"/>
  <c r="AX222" i="15"/>
  <c r="AT222" i="15"/>
  <c r="AP222" i="15"/>
  <c r="AL222" i="15"/>
  <c r="AH222" i="15"/>
  <c r="AD222" i="15"/>
  <c r="Z222" i="15"/>
  <c r="V222" i="15"/>
  <c r="R222" i="15"/>
  <c r="N222" i="15"/>
  <c r="J222" i="15"/>
  <c r="F222" i="15"/>
  <c r="DD222" i="15"/>
  <c r="CN222" i="15"/>
  <c r="CA222" i="15"/>
  <c r="BS222" i="15"/>
  <c r="BK222" i="15"/>
  <c r="BC222" i="15"/>
  <c r="AU222" i="15"/>
  <c r="AM222" i="15"/>
  <c r="AE222" i="15"/>
  <c r="W222" i="15"/>
  <c r="O222" i="15"/>
  <c r="G222" i="15"/>
  <c r="DP222" i="15"/>
  <c r="CZ222" i="15"/>
  <c r="CJ222" i="15"/>
  <c r="BX222" i="15"/>
  <c r="BP222" i="15"/>
  <c r="BH222" i="15"/>
  <c r="AZ222" i="15"/>
  <c r="AR222" i="15"/>
  <c r="AJ222" i="15"/>
  <c r="AB222" i="15"/>
  <c r="T222" i="15"/>
  <c r="L222" i="15"/>
  <c r="D222" i="15"/>
  <c r="DL222" i="15"/>
  <c r="CV222" i="15"/>
  <c r="CF222" i="15"/>
  <c r="BW222" i="15"/>
  <c r="BO222" i="15"/>
  <c r="BG222" i="15"/>
  <c r="AY222" i="15"/>
  <c r="AQ222" i="15"/>
  <c r="AI222" i="15"/>
  <c r="AA222" i="15"/>
  <c r="S222" i="15"/>
  <c r="K222" i="15"/>
  <c r="DH222" i="15"/>
  <c r="CR222" i="15"/>
  <c r="CB222" i="15"/>
  <c r="BT222" i="15"/>
  <c r="BL222" i="15"/>
  <c r="BD222" i="15"/>
  <c r="AV222" i="15"/>
  <c r="AN222" i="15"/>
  <c r="AF222" i="15"/>
  <c r="X222" i="15"/>
  <c r="P222" i="15"/>
  <c r="H222" i="15"/>
  <c r="DQ229" i="15"/>
  <c r="DM229" i="15"/>
  <c r="DI229" i="15"/>
  <c r="DE229" i="15"/>
  <c r="DA229" i="15"/>
  <c r="CW229" i="15"/>
  <c r="CS229" i="15"/>
  <c r="CO229" i="15"/>
  <c r="CK229" i="15"/>
  <c r="CG229" i="15"/>
  <c r="CC229" i="15"/>
  <c r="BY229" i="15"/>
  <c r="BU229" i="15"/>
  <c r="BQ229" i="15"/>
  <c r="BM229" i="15"/>
  <c r="BI229" i="15"/>
  <c r="BE229" i="15"/>
  <c r="BA229" i="15"/>
  <c r="AW229" i="15"/>
  <c r="AS229" i="15"/>
  <c r="AO229" i="15"/>
  <c r="AK229" i="15"/>
  <c r="AG229" i="15"/>
  <c r="AC229" i="15"/>
  <c r="Y229" i="15"/>
  <c r="U229" i="15"/>
  <c r="Q229" i="15"/>
  <c r="M229" i="15"/>
  <c r="I229" i="15"/>
  <c r="E229" i="15"/>
  <c r="DP229" i="15"/>
  <c r="DL229" i="15"/>
  <c r="DH229" i="15"/>
  <c r="DD229" i="15"/>
  <c r="CZ229" i="15"/>
  <c r="CV229" i="15"/>
  <c r="CR229" i="15"/>
  <c r="CN229" i="15"/>
  <c r="CJ229" i="15"/>
  <c r="CF229" i="15"/>
  <c r="CB229" i="15"/>
  <c r="BX229" i="15"/>
  <c r="BT229" i="15"/>
  <c r="BP229" i="15"/>
  <c r="BL229" i="15"/>
  <c r="BH229" i="15"/>
  <c r="BD229" i="15"/>
  <c r="AZ229" i="15"/>
  <c r="AV229" i="15"/>
  <c r="AR229" i="15"/>
  <c r="AN229" i="15"/>
  <c r="AJ229" i="15"/>
  <c r="AF229" i="15"/>
  <c r="AB229" i="15"/>
  <c r="X229" i="15"/>
  <c r="T229" i="15"/>
  <c r="P229" i="15"/>
  <c r="L229" i="15"/>
  <c r="H229" i="15"/>
  <c r="D229" i="15"/>
  <c r="DS229" i="15"/>
  <c r="DO229" i="15"/>
  <c r="DK229" i="15"/>
  <c r="DG229" i="15"/>
  <c r="DC229" i="15"/>
  <c r="CY229" i="15"/>
  <c r="CU229" i="15"/>
  <c r="CQ229" i="15"/>
  <c r="CM229" i="15"/>
  <c r="CI229" i="15"/>
  <c r="CE229" i="15"/>
  <c r="CA229" i="15"/>
  <c r="BW229" i="15"/>
  <c r="BS229" i="15"/>
  <c r="BO229" i="15"/>
  <c r="BK229" i="15"/>
  <c r="BG229" i="15"/>
  <c r="BC229" i="15"/>
  <c r="AY229" i="15"/>
  <c r="AU229" i="15"/>
  <c r="AQ229" i="15"/>
  <c r="AM229" i="15"/>
  <c r="AI229" i="15"/>
  <c r="AE229" i="15"/>
  <c r="AA229" i="15"/>
  <c r="W229" i="15"/>
  <c r="S229" i="15"/>
  <c r="O229" i="15"/>
  <c r="K229" i="15"/>
  <c r="G229" i="15"/>
  <c r="DR229" i="15"/>
  <c r="DN229" i="15"/>
  <c r="DJ229" i="15"/>
  <c r="DF229" i="15"/>
  <c r="DB229" i="15"/>
  <c r="CX229" i="15"/>
  <c r="CT229" i="15"/>
  <c r="CP229" i="15"/>
  <c r="CL229" i="15"/>
  <c r="CH229" i="15"/>
  <c r="CD229" i="15"/>
  <c r="BZ229" i="15"/>
  <c r="BV229" i="15"/>
  <c r="BR229" i="15"/>
  <c r="BN229" i="15"/>
  <c r="BJ229" i="15"/>
  <c r="BF229" i="15"/>
  <c r="BB229" i="15"/>
  <c r="AX229" i="15"/>
  <c r="AT229" i="15"/>
  <c r="AP229" i="15"/>
  <c r="AL229" i="15"/>
  <c r="AH229" i="15"/>
  <c r="AD229" i="15"/>
  <c r="Z229" i="15"/>
  <c r="V229" i="15"/>
  <c r="R229" i="15"/>
  <c r="N229" i="15"/>
  <c r="J229" i="15"/>
  <c r="F229" i="15"/>
  <c r="DQ192" i="15"/>
  <c r="DM192" i="15"/>
  <c r="DI192" i="15"/>
  <c r="DE192" i="15"/>
  <c r="DA192" i="15"/>
  <c r="CW192" i="15"/>
  <c r="CS192" i="15"/>
  <c r="CO192" i="15"/>
  <c r="CK192" i="15"/>
  <c r="CG192" i="15"/>
  <c r="CC192" i="15"/>
  <c r="BY192" i="15"/>
  <c r="BU192" i="15"/>
  <c r="BQ192" i="15"/>
  <c r="BM192" i="15"/>
  <c r="BI192" i="15"/>
  <c r="BE192" i="15"/>
  <c r="BA192" i="15"/>
  <c r="AW192" i="15"/>
  <c r="AS192" i="15"/>
  <c r="AO192" i="15"/>
  <c r="AK192" i="15"/>
  <c r="AG192" i="15"/>
  <c r="AC192" i="15"/>
  <c r="Y192" i="15"/>
  <c r="U192" i="15"/>
  <c r="Q192" i="15"/>
  <c r="M192" i="15"/>
  <c r="I192" i="15"/>
  <c r="E192" i="15"/>
  <c r="DP192" i="15"/>
  <c r="DL192" i="15"/>
  <c r="DH192" i="15"/>
  <c r="DD192" i="15"/>
  <c r="CZ192" i="15"/>
  <c r="CV192" i="15"/>
  <c r="CR192" i="15"/>
  <c r="CN192" i="15"/>
  <c r="CJ192" i="15"/>
  <c r="CF192" i="15"/>
  <c r="CB192" i="15"/>
  <c r="BX192" i="15"/>
  <c r="BT192" i="15"/>
  <c r="BP192" i="15"/>
  <c r="BL192" i="15"/>
  <c r="BH192" i="15"/>
  <c r="BD192" i="15"/>
  <c r="AZ192" i="15"/>
  <c r="AV192" i="15"/>
  <c r="AR192" i="15"/>
  <c r="AN192" i="15"/>
  <c r="AJ192" i="15"/>
  <c r="AF192" i="15"/>
  <c r="AB192" i="15"/>
  <c r="X192" i="15"/>
  <c r="T192" i="15"/>
  <c r="P192" i="15"/>
  <c r="L192" i="15"/>
  <c r="H192" i="15"/>
  <c r="D192" i="15"/>
  <c r="DS192" i="15"/>
  <c r="DO192" i="15"/>
  <c r="DK192" i="15"/>
  <c r="DG192" i="15"/>
  <c r="DC192" i="15"/>
  <c r="CY192" i="15"/>
  <c r="CU192" i="15"/>
  <c r="CQ192" i="15"/>
  <c r="CM192" i="15"/>
  <c r="CI192" i="15"/>
  <c r="CE192" i="15"/>
  <c r="CA192" i="15"/>
  <c r="BW192" i="15"/>
  <c r="BS192" i="15"/>
  <c r="BO192" i="15"/>
  <c r="BK192" i="15"/>
  <c r="BG192" i="15"/>
  <c r="BC192" i="15"/>
  <c r="AY192" i="15"/>
  <c r="AU192" i="15"/>
  <c r="AQ192" i="15"/>
  <c r="AM192" i="15"/>
  <c r="AI192" i="15"/>
  <c r="AE192" i="15"/>
  <c r="AA192" i="15"/>
  <c r="W192" i="15"/>
  <c r="S192" i="15"/>
  <c r="O192" i="15"/>
  <c r="K192" i="15"/>
  <c r="G192" i="15"/>
  <c r="DR192" i="15"/>
  <c r="DN192" i="15"/>
  <c r="DJ192" i="15"/>
  <c r="DF192" i="15"/>
  <c r="DB192" i="15"/>
  <c r="CX192" i="15"/>
  <c r="CT192" i="15"/>
  <c r="CP192" i="15"/>
  <c r="CL192" i="15"/>
  <c r="CH192" i="15"/>
  <c r="CD192" i="15"/>
  <c r="BZ192" i="15"/>
  <c r="BV192" i="15"/>
  <c r="BR192" i="15"/>
  <c r="BN192" i="15"/>
  <c r="BJ192" i="15"/>
  <c r="BF192" i="15"/>
  <c r="BB192" i="15"/>
  <c r="AX192" i="15"/>
  <c r="AT192" i="15"/>
  <c r="AP192" i="15"/>
  <c r="AL192" i="15"/>
  <c r="AH192" i="15"/>
  <c r="AD192" i="15"/>
  <c r="Z192" i="15"/>
  <c r="V192" i="15"/>
  <c r="R192" i="15"/>
  <c r="N192" i="15"/>
  <c r="J192" i="15"/>
  <c r="F192" i="15"/>
  <c r="DQ156" i="15"/>
  <c r="DM156" i="15"/>
  <c r="DI156" i="15"/>
  <c r="DE156" i="15"/>
  <c r="DA156" i="15"/>
  <c r="CW156" i="15"/>
  <c r="CS156" i="15"/>
  <c r="CO156" i="15"/>
  <c r="CK156" i="15"/>
  <c r="CG156" i="15"/>
  <c r="CC156" i="15"/>
  <c r="BY156" i="15"/>
  <c r="BU156" i="15"/>
  <c r="BQ156" i="15"/>
  <c r="BM156" i="15"/>
  <c r="BI156" i="15"/>
  <c r="BE156" i="15"/>
  <c r="BA156" i="15"/>
  <c r="AW156" i="15"/>
  <c r="AS156" i="15"/>
  <c r="AO156" i="15"/>
  <c r="AK156" i="15"/>
  <c r="AG156" i="15"/>
  <c r="AC156" i="15"/>
  <c r="Y156" i="15"/>
  <c r="U156" i="15"/>
  <c r="Q156" i="15"/>
  <c r="M156" i="15"/>
  <c r="I156" i="15"/>
  <c r="E156" i="15"/>
  <c r="DP156" i="15"/>
  <c r="DL156" i="15"/>
  <c r="DH156" i="15"/>
  <c r="DD156" i="15"/>
  <c r="CZ156" i="15"/>
  <c r="CV156" i="15"/>
  <c r="CR156" i="15"/>
  <c r="CN156" i="15"/>
  <c r="CJ156" i="15"/>
  <c r="CF156" i="15"/>
  <c r="CB156" i="15"/>
  <c r="BX156" i="15"/>
  <c r="BT156" i="15"/>
  <c r="BP156" i="15"/>
  <c r="BL156" i="15"/>
  <c r="BH156" i="15"/>
  <c r="BD156" i="15"/>
  <c r="AZ156" i="15"/>
  <c r="AV156" i="15"/>
  <c r="AR156" i="15"/>
  <c r="AN156" i="15"/>
  <c r="AJ156" i="15"/>
  <c r="AF156" i="15"/>
  <c r="AB156" i="15"/>
  <c r="X156" i="15"/>
  <c r="T156" i="15"/>
  <c r="P156" i="15"/>
  <c r="L156" i="15"/>
  <c r="H156" i="15"/>
  <c r="D156" i="15"/>
  <c r="DS156" i="15"/>
  <c r="DO156" i="15"/>
  <c r="DK156" i="15"/>
  <c r="DG156" i="15"/>
  <c r="DC156" i="15"/>
  <c r="CY156" i="15"/>
  <c r="CU156" i="15"/>
  <c r="CQ156" i="15"/>
  <c r="CM156" i="15"/>
  <c r="CI156" i="15"/>
  <c r="CE156" i="15"/>
  <c r="CA156" i="15"/>
  <c r="BW156" i="15"/>
  <c r="BS156" i="15"/>
  <c r="BO156" i="15"/>
  <c r="BK156" i="15"/>
  <c r="BG156" i="15"/>
  <c r="BC156" i="15"/>
  <c r="AY156" i="15"/>
  <c r="AU156" i="15"/>
  <c r="AQ156" i="15"/>
  <c r="AM156" i="15"/>
  <c r="AI156" i="15"/>
  <c r="AE156" i="15"/>
  <c r="AA156" i="15"/>
  <c r="W156" i="15"/>
  <c r="S156" i="15"/>
  <c r="O156" i="15"/>
  <c r="K156" i="15"/>
  <c r="G156" i="15"/>
  <c r="DR156" i="15"/>
  <c r="DN156" i="15"/>
  <c r="DJ156" i="15"/>
  <c r="DF156" i="15"/>
  <c r="DB156" i="15"/>
  <c r="CX156" i="15"/>
  <c r="CT156" i="15"/>
  <c r="CP156" i="15"/>
  <c r="CL156" i="15"/>
  <c r="CH156" i="15"/>
  <c r="CD156" i="15"/>
  <c r="BZ156" i="15"/>
  <c r="BV156" i="15"/>
  <c r="BR156" i="15"/>
  <c r="BN156" i="15"/>
  <c r="BJ156" i="15"/>
  <c r="BF156" i="15"/>
  <c r="BB156" i="15"/>
  <c r="AX156" i="15"/>
  <c r="AT156" i="15"/>
  <c r="AP156" i="15"/>
  <c r="AL156" i="15"/>
  <c r="AH156" i="15"/>
  <c r="AD156" i="15"/>
  <c r="Z156" i="15"/>
  <c r="V156" i="15"/>
  <c r="R156" i="15"/>
  <c r="N156" i="15"/>
  <c r="J156" i="15"/>
  <c r="F156" i="15"/>
  <c r="DQ237" i="15"/>
  <c r="DM237" i="15"/>
  <c r="DI237" i="15"/>
  <c r="DE237" i="15"/>
  <c r="DA237" i="15"/>
  <c r="CW237" i="15"/>
  <c r="CS237" i="15"/>
  <c r="CO237" i="15"/>
  <c r="CK237" i="15"/>
  <c r="CG237" i="15"/>
  <c r="CC237" i="15"/>
  <c r="BY237" i="15"/>
  <c r="BU237" i="15"/>
  <c r="BQ237" i="15"/>
  <c r="BM237" i="15"/>
  <c r="BI237" i="15"/>
  <c r="BE237" i="15"/>
  <c r="BA237" i="15"/>
  <c r="AW237" i="15"/>
  <c r="AS237" i="15"/>
  <c r="AO237" i="15"/>
  <c r="AK237" i="15"/>
  <c r="AG237" i="15"/>
  <c r="AC237" i="15"/>
  <c r="Y237" i="15"/>
  <c r="U237" i="15"/>
  <c r="Q237" i="15"/>
  <c r="M237" i="15"/>
  <c r="I237" i="15"/>
  <c r="E237" i="15"/>
  <c r="DP237" i="15"/>
  <c r="DL237" i="15"/>
  <c r="DH237" i="15"/>
  <c r="DD237" i="15"/>
  <c r="CZ237" i="15"/>
  <c r="CV237" i="15"/>
  <c r="CR237" i="15"/>
  <c r="CN237" i="15"/>
  <c r="CJ237" i="15"/>
  <c r="CF237" i="15"/>
  <c r="CB237" i="15"/>
  <c r="BX237" i="15"/>
  <c r="BT237" i="15"/>
  <c r="BP237" i="15"/>
  <c r="BL237" i="15"/>
  <c r="BH237" i="15"/>
  <c r="BD237" i="15"/>
  <c r="AZ237" i="15"/>
  <c r="AV237" i="15"/>
  <c r="AR237" i="15"/>
  <c r="AN237" i="15"/>
  <c r="AJ237" i="15"/>
  <c r="AF237" i="15"/>
  <c r="AB237" i="15"/>
  <c r="X237" i="15"/>
  <c r="T237" i="15"/>
  <c r="P237" i="15"/>
  <c r="L237" i="15"/>
  <c r="H237" i="15"/>
  <c r="D237" i="15"/>
  <c r="DS237" i="15"/>
  <c r="DO237" i="15"/>
  <c r="DK237" i="15"/>
  <c r="DG237" i="15"/>
  <c r="DC237" i="15"/>
  <c r="CY237" i="15"/>
  <c r="CU237" i="15"/>
  <c r="CQ237" i="15"/>
  <c r="CM237" i="15"/>
  <c r="CI237" i="15"/>
  <c r="CE237" i="15"/>
  <c r="CA237" i="15"/>
  <c r="BW237" i="15"/>
  <c r="BS237" i="15"/>
  <c r="BO237" i="15"/>
  <c r="BK237" i="15"/>
  <c r="BG237" i="15"/>
  <c r="BC237" i="15"/>
  <c r="AY237" i="15"/>
  <c r="AU237" i="15"/>
  <c r="AQ237" i="15"/>
  <c r="AM237" i="15"/>
  <c r="AI237" i="15"/>
  <c r="AE237" i="15"/>
  <c r="AA237" i="15"/>
  <c r="W237" i="15"/>
  <c r="S237" i="15"/>
  <c r="O237" i="15"/>
  <c r="K237" i="15"/>
  <c r="G237" i="15"/>
  <c r="DR237" i="15"/>
  <c r="DN237" i="15"/>
  <c r="DJ237" i="15"/>
  <c r="DF237" i="15"/>
  <c r="DB237" i="15"/>
  <c r="CX237" i="15"/>
  <c r="CT237" i="15"/>
  <c r="CP237" i="15"/>
  <c r="CL237" i="15"/>
  <c r="CH237" i="15"/>
  <c r="CD237" i="15"/>
  <c r="BZ237" i="15"/>
  <c r="BV237" i="15"/>
  <c r="BR237" i="15"/>
  <c r="BN237" i="15"/>
  <c r="BJ237" i="15"/>
  <c r="BF237" i="15"/>
  <c r="BB237" i="15"/>
  <c r="AX237" i="15"/>
  <c r="AT237" i="15"/>
  <c r="AP237" i="15"/>
  <c r="AL237" i="15"/>
  <c r="AH237" i="15"/>
  <c r="AD237" i="15"/>
  <c r="Z237" i="15"/>
  <c r="V237" i="15"/>
  <c r="R237" i="15"/>
  <c r="N237" i="15"/>
  <c r="J237" i="15"/>
  <c r="F237" i="15"/>
  <c r="DQ200" i="15"/>
  <c r="DM200" i="15"/>
  <c r="DI200" i="15"/>
  <c r="DE200" i="15"/>
  <c r="DA200" i="15"/>
  <c r="CW200" i="15"/>
  <c r="CS200" i="15"/>
  <c r="CO200" i="15"/>
  <c r="CK200" i="15"/>
  <c r="CG200" i="15"/>
  <c r="CC200" i="15"/>
  <c r="BY200" i="15"/>
  <c r="BU200" i="15"/>
  <c r="BQ200" i="15"/>
  <c r="BM200" i="15"/>
  <c r="BI200" i="15"/>
  <c r="BE200" i="15"/>
  <c r="BA200" i="15"/>
  <c r="AW200" i="15"/>
  <c r="AS200" i="15"/>
  <c r="AO200" i="15"/>
  <c r="AK200" i="15"/>
  <c r="AG200" i="15"/>
  <c r="AC200" i="15"/>
  <c r="Y200" i="15"/>
  <c r="U200" i="15"/>
  <c r="Q200" i="15"/>
  <c r="M200" i="15"/>
  <c r="I200" i="15"/>
  <c r="E200" i="15"/>
  <c r="DP200" i="15"/>
  <c r="DL200" i="15"/>
  <c r="DH200" i="15"/>
  <c r="DD200" i="15"/>
  <c r="CZ200" i="15"/>
  <c r="CV200" i="15"/>
  <c r="CR200" i="15"/>
  <c r="CN200" i="15"/>
  <c r="CJ200" i="15"/>
  <c r="CF200" i="15"/>
  <c r="CB200" i="15"/>
  <c r="BX200" i="15"/>
  <c r="BT200" i="15"/>
  <c r="BP200" i="15"/>
  <c r="BL200" i="15"/>
  <c r="BH200" i="15"/>
  <c r="BD200" i="15"/>
  <c r="AZ200" i="15"/>
  <c r="AV200" i="15"/>
  <c r="AR200" i="15"/>
  <c r="AN200" i="15"/>
  <c r="AJ200" i="15"/>
  <c r="AF200" i="15"/>
  <c r="AB200" i="15"/>
  <c r="X200" i="15"/>
  <c r="T200" i="15"/>
  <c r="P200" i="15"/>
  <c r="L200" i="15"/>
  <c r="H200" i="15"/>
  <c r="D200" i="15"/>
  <c r="DS200" i="15"/>
  <c r="DO200" i="15"/>
  <c r="DK200" i="15"/>
  <c r="DG200" i="15"/>
  <c r="DC200" i="15"/>
  <c r="CY200" i="15"/>
  <c r="CU200" i="15"/>
  <c r="CQ200" i="15"/>
  <c r="CM200" i="15"/>
  <c r="CI200" i="15"/>
  <c r="CE200" i="15"/>
  <c r="CA200" i="15"/>
  <c r="BW200" i="15"/>
  <c r="BS200" i="15"/>
  <c r="BO200" i="15"/>
  <c r="BK200" i="15"/>
  <c r="BG200" i="15"/>
  <c r="BC200" i="15"/>
  <c r="AY200" i="15"/>
  <c r="AU200" i="15"/>
  <c r="AQ200" i="15"/>
  <c r="AM200" i="15"/>
  <c r="AI200" i="15"/>
  <c r="AE200" i="15"/>
  <c r="AA200" i="15"/>
  <c r="W200" i="15"/>
  <c r="S200" i="15"/>
  <c r="O200" i="15"/>
  <c r="K200" i="15"/>
  <c r="G200" i="15"/>
  <c r="DR200" i="15"/>
  <c r="DN200" i="15"/>
  <c r="DJ200" i="15"/>
  <c r="DF200" i="15"/>
  <c r="DB200" i="15"/>
  <c r="CX200" i="15"/>
  <c r="CT200" i="15"/>
  <c r="CP200" i="15"/>
  <c r="CL200" i="15"/>
  <c r="CH200" i="15"/>
  <c r="CD200" i="15"/>
  <c r="BZ200" i="15"/>
  <c r="BV200" i="15"/>
  <c r="BR200" i="15"/>
  <c r="BN200" i="15"/>
  <c r="BJ200" i="15"/>
  <c r="BF200" i="15"/>
  <c r="BB200" i="15"/>
  <c r="AX200" i="15"/>
  <c r="AT200" i="15"/>
  <c r="AP200" i="15"/>
  <c r="AL200" i="15"/>
  <c r="AH200" i="15"/>
  <c r="AD200" i="15"/>
  <c r="Z200" i="15"/>
  <c r="V200" i="15"/>
  <c r="R200" i="15"/>
  <c r="N200" i="15"/>
  <c r="J200" i="15"/>
  <c r="F200" i="15"/>
  <c r="DQ164" i="15"/>
  <c r="DM164" i="15"/>
  <c r="DI164" i="15"/>
  <c r="DE164" i="15"/>
  <c r="DA164" i="15"/>
  <c r="CW164" i="15"/>
  <c r="CS164" i="15"/>
  <c r="CO164" i="15"/>
  <c r="CK164" i="15"/>
  <c r="CG164" i="15"/>
  <c r="CC164" i="15"/>
  <c r="BY164" i="15"/>
  <c r="BU164" i="15"/>
  <c r="BQ164" i="15"/>
  <c r="BM164" i="15"/>
  <c r="BI164" i="15"/>
  <c r="BE164" i="15"/>
  <c r="BA164" i="15"/>
  <c r="AW164" i="15"/>
  <c r="AS164" i="15"/>
  <c r="AO164" i="15"/>
  <c r="AK164" i="15"/>
  <c r="AG164" i="15"/>
  <c r="AC164" i="15"/>
  <c r="Y164" i="15"/>
  <c r="U164" i="15"/>
  <c r="Q164" i="15"/>
  <c r="M164" i="15"/>
  <c r="I164" i="15"/>
  <c r="E164" i="15"/>
  <c r="DP164" i="15"/>
  <c r="DL164" i="15"/>
  <c r="DH164" i="15"/>
  <c r="DD164" i="15"/>
  <c r="CZ164" i="15"/>
  <c r="CV164" i="15"/>
  <c r="CR164" i="15"/>
  <c r="CN164" i="15"/>
  <c r="CJ164" i="15"/>
  <c r="CF164" i="15"/>
  <c r="CB164" i="15"/>
  <c r="BX164" i="15"/>
  <c r="BT164" i="15"/>
  <c r="BP164" i="15"/>
  <c r="BL164" i="15"/>
  <c r="BH164" i="15"/>
  <c r="BD164" i="15"/>
  <c r="AZ164" i="15"/>
  <c r="AV164" i="15"/>
  <c r="AR164" i="15"/>
  <c r="AN164" i="15"/>
  <c r="AJ164" i="15"/>
  <c r="AF164" i="15"/>
  <c r="AB164" i="15"/>
  <c r="X164" i="15"/>
  <c r="T164" i="15"/>
  <c r="P164" i="15"/>
  <c r="L164" i="15"/>
  <c r="H164" i="15"/>
  <c r="D164" i="15"/>
  <c r="DS164" i="15"/>
  <c r="DO164" i="15"/>
  <c r="DK164" i="15"/>
  <c r="DG164" i="15"/>
  <c r="DC164" i="15"/>
  <c r="CY164" i="15"/>
  <c r="CU164" i="15"/>
  <c r="CQ164" i="15"/>
  <c r="CM164" i="15"/>
  <c r="CI164" i="15"/>
  <c r="CE164" i="15"/>
  <c r="CA164" i="15"/>
  <c r="BW164" i="15"/>
  <c r="BS164" i="15"/>
  <c r="BO164" i="15"/>
  <c r="BK164" i="15"/>
  <c r="BG164" i="15"/>
  <c r="BC164" i="15"/>
  <c r="AY164" i="15"/>
  <c r="AU164" i="15"/>
  <c r="AQ164" i="15"/>
  <c r="AM164" i="15"/>
  <c r="AI164" i="15"/>
  <c r="AE164" i="15"/>
  <c r="AA164" i="15"/>
  <c r="W164" i="15"/>
  <c r="S164" i="15"/>
  <c r="O164" i="15"/>
  <c r="K164" i="15"/>
  <c r="G164" i="15"/>
  <c r="DR164" i="15"/>
  <c r="DN164" i="15"/>
  <c r="DJ164" i="15"/>
  <c r="DF164" i="15"/>
  <c r="DB164" i="15"/>
  <c r="CX164" i="15"/>
  <c r="CT164" i="15"/>
  <c r="CP164" i="15"/>
  <c r="CL164" i="15"/>
  <c r="CH164" i="15"/>
  <c r="CD164" i="15"/>
  <c r="BZ164" i="15"/>
  <c r="BV164" i="15"/>
  <c r="BR164" i="15"/>
  <c r="BN164" i="15"/>
  <c r="BJ164" i="15"/>
  <c r="BF164" i="15"/>
  <c r="BB164" i="15"/>
  <c r="AX164" i="15"/>
  <c r="AT164" i="15"/>
  <c r="AP164" i="15"/>
  <c r="AL164" i="15"/>
  <c r="AH164" i="15"/>
  <c r="AD164" i="15"/>
  <c r="Z164" i="15"/>
  <c r="V164" i="15"/>
  <c r="R164" i="15"/>
  <c r="N164" i="15"/>
  <c r="J164" i="15"/>
  <c r="F164" i="15"/>
  <c r="DP244" i="15"/>
  <c r="DL244" i="15"/>
  <c r="DH244" i="15"/>
  <c r="DD244" i="15"/>
  <c r="CZ244" i="15"/>
  <c r="CV244" i="15"/>
  <c r="CR244" i="15"/>
  <c r="CN244" i="15"/>
  <c r="CJ244" i="15"/>
  <c r="CF244" i="15"/>
  <c r="CB244" i="15"/>
  <c r="BX244" i="15"/>
  <c r="BT244" i="15"/>
  <c r="BP244" i="15"/>
  <c r="BL244" i="15"/>
  <c r="BH244" i="15"/>
  <c r="BD244" i="15"/>
  <c r="AZ244" i="15"/>
  <c r="AV244" i="15"/>
  <c r="AR244" i="15"/>
  <c r="AN244" i="15"/>
  <c r="AJ244" i="15"/>
  <c r="AF244" i="15"/>
  <c r="AB244" i="15"/>
  <c r="X244" i="15"/>
  <c r="T244" i="15"/>
  <c r="P244" i="15"/>
  <c r="L244" i="15"/>
  <c r="H244" i="15"/>
  <c r="D244" i="15"/>
  <c r="DQ244" i="15"/>
  <c r="DM244" i="15"/>
  <c r="DI244" i="15"/>
  <c r="DE244" i="15"/>
  <c r="DA244" i="15"/>
  <c r="CW244" i="15"/>
  <c r="CS244" i="15"/>
  <c r="CO244" i="15"/>
  <c r="CK244" i="15"/>
  <c r="CG244" i="15"/>
  <c r="CC244" i="15"/>
  <c r="BY244" i="15"/>
  <c r="BU244" i="15"/>
  <c r="BQ244" i="15"/>
  <c r="BM244" i="15"/>
  <c r="BI244" i="15"/>
  <c r="BE244" i="15"/>
  <c r="BA244" i="15"/>
  <c r="AW244" i="15"/>
  <c r="AS244" i="15"/>
  <c r="AO244" i="15"/>
  <c r="AK244" i="15"/>
  <c r="AG244" i="15"/>
  <c r="AC244" i="15"/>
  <c r="Y244" i="15"/>
  <c r="U244" i="15"/>
  <c r="Q244" i="15"/>
  <c r="M244" i="15"/>
  <c r="I244" i="15"/>
  <c r="E244" i="15"/>
  <c r="DO244" i="15"/>
  <c r="DG244" i="15"/>
  <c r="CY244" i="15"/>
  <c r="CQ244" i="15"/>
  <c r="CI244" i="15"/>
  <c r="CA244" i="15"/>
  <c r="BS244" i="15"/>
  <c r="BK244" i="15"/>
  <c r="BC244" i="15"/>
  <c r="AU244" i="15"/>
  <c r="AM244" i="15"/>
  <c r="AE244" i="15"/>
  <c r="W244" i="15"/>
  <c r="O244" i="15"/>
  <c r="G244" i="15"/>
  <c r="DN244" i="15"/>
  <c r="DF244" i="15"/>
  <c r="CX244" i="15"/>
  <c r="CP244" i="15"/>
  <c r="CH244" i="15"/>
  <c r="BZ244" i="15"/>
  <c r="BR244" i="15"/>
  <c r="BJ244" i="15"/>
  <c r="BB244" i="15"/>
  <c r="AT244" i="15"/>
  <c r="AL244" i="15"/>
  <c r="AD244" i="15"/>
  <c r="V244" i="15"/>
  <c r="N244" i="15"/>
  <c r="F244" i="15"/>
  <c r="DS244" i="15"/>
  <c r="DK244" i="15"/>
  <c r="DC244" i="15"/>
  <c r="CU244" i="15"/>
  <c r="CM244" i="15"/>
  <c r="CE244" i="15"/>
  <c r="BW244" i="15"/>
  <c r="BO244" i="15"/>
  <c r="BG244" i="15"/>
  <c r="AY244" i="15"/>
  <c r="AQ244" i="15"/>
  <c r="AI244" i="15"/>
  <c r="AA244" i="15"/>
  <c r="S244" i="15"/>
  <c r="K244" i="15"/>
  <c r="DR244" i="15"/>
  <c r="DJ244" i="15"/>
  <c r="DB244" i="15"/>
  <c r="CT244" i="15"/>
  <c r="CL244" i="15"/>
  <c r="CD244" i="15"/>
  <c r="BV244" i="15"/>
  <c r="BN244" i="15"/>
  <c r="BF244" i="15"/>
  <c r="AX244" i="15"/>
  <c r="AP244" i="15"/>
  <c r="AH244" i="15"/>
  <c r="Z244" i="15"/>
  <c r="R244" i="15"/>
  <c r="J244" i="15"/>
  <c r="DQ207" i="15"/>
  <c r="DM207" i="15"/>
  <c r="DI207" i="15"/>
  <c r="DE207" i="15"/>
  <c r="DA207" i="15"/>
  <c r="CW207" i="15"/>
  <c r="CS207" i="15"/>
  <c r="CO207" i="15"/>
  <c r="CK207" i="15"/>
  <c r="CG207" i="15"/>
  <c r="CC207" i="15"/>
  <c r="BY207" i="15"/>
  <c r="BU207" i="15"/>
  <c r="BQ207" i="15"/>
  <c r="BM207" i="15"/>
  <c r="BI207" i="15"/>
  <c r="BE207" i="15"/>
  <c r="BA207" i="15"/>
  <c r="AW207" i="15"/>
  <c r="AS207" i="15"/>
  <c r="AO207" i="15"/>
  <c r="AK207" i="15"/>
  <c r="AG207" i="15"/>
  <c r="AC207" i="15"/>
  <c r="Y207" i="15"/>
  <c r="U207" i="15"/>
  <c r="Q207" i="15"/>
  <c r="M207" i="15"/>
  <c r="I207" i="15"/>
  <c r="E207" i="15"/>
  <c r="DP207" i="15"/>
  <c r="DL207" i="15"/>
  <c r="DH207" i="15"/>
  <c r="DD207" i="15"/>
  <c r="CZ207" i="15"/>
  <c r="CV207" i="15"/>
  <c r="CR207" i="15"/>
  <c r="CN207" i="15"/>
  <c r="CJ207" i="15"/>
  <c r="CF207" i="15"/>
  <c r="CB207" i="15"/>
  <c r="BX207" i="15"/>
  <c r="BT207" i="15"/>
  <c r="BP207" i="15"/>
  <c r="BL207" i="15"/>
  <c r="BH207" i="15"/>
  <c r="BD207" i="15"/>
  <c r="AZ207" i="15"/>
  <c r="AV207" i="15"/>
  <c r="AR207" i="15"/>
  <c r="AN207" i="15"/>
  <c r="AJ207" i="15"/>
  <c r="AF207" i="15"/>
  <c r="AB207" i="15"/>
  <c r="X207" i="15"/>
  <c r="T207" i="15"/>
  <c r="P207" i="15"/>
  <c r="L207" i="15"/>
  <c r="H207" i="15"/>
  <c r="D207" i="15"/>
  <c r="DS207" i="15"/>
  <c r="DO207" i="15"/>
  <c r="DK207" i="15"/>
  <c r="DG207" i="15"/>
  <c r="DC207" i="15"/>
  <c r="CY207" i="15"/>
  <c r="CU207" i="15"/>
  <c r="CQ207" i="15"/>
  <c r="CM207" i="15"/>
  <c r="CI207" i="15"/>
  <c r="CE207" i="15"/>
  <c r="CA207" i="15"/>
  <c r="BW207" i="15"/>
  <c r="BS207" i="15"/>
  <c r="BO207" i="15"/>
  <c r="BK207" i="15"/>
  <c r="BG207" i="15"/>
  <c r="BC207" i="15"/>
  <c r="AY207" i="15"/>
  <c r="AU207" i="15"/>
  <c r="AQ207" i="15"/>
  <c r="AM207" i="15"/>
  <c r="AI207" i="15"/>
  <c r="AE207" i="15"/>
  <c r="AA207" i="15"/>
  <c r="W207" i="15"/>
  <c r="S207" i="15"/>
  <c r="O207" i="15"/>
  <c r="K207" i="15"/>
  <c r="G207" i="15"/>
  <c r="DR207" i="15"/>
  <c r="DN207" i="15"/>
  <c r="DJ207" i="15"/>
  <c r="DF207" i="15"/>
  <c r="DB207" i="15"/>
  <c r="CX207" i="15"/>
  <c r="CT207" i="15"/>
  <c r="CP207" i="15"/>
  <c r="CL207" i="15"/>
  <c r="CH207" i="15"/>
  <c r="CD207" i="15"/>
  <c r="BZ207" i="15"/>
  <c r="BV207" i="15"/>
  <c r="BR207" i="15"/>
  <c r="BN207" i="15"/>
  <c r="BJ207" i="15"/>
  <c r="BF207" i="15"/>
  <c r="BB207" i="15"/>
  <c r="AX207" i="15"/>
  <c r="AT207" i="15"/>
  <c r="AP207" i="15"/>
  <c r="AL207" i="15"/>
  <c r="AH207" i="15"/>
  <c r="AD207" i="15"/>
  <c r="Z207" i="15"/>
  <c r="V207" i="15"/>
  <c r="R207" i="15"/>
  <c r="N207" i="15"/>
  <c r="J207" i="15"/>
  <c r="F207" i="15"/>
  <c r="DQ171" i="15"/>
  <c r="DM171" i="15"/>
  <c r="DI171" i="15"/>
  <c r="DE171" i="15"/>
  <c r="DA171" i="15"/>
  <c r="CW171" i="15"/>
  <c r="CS171" i="15"/>
  <c r="CO171" i="15"/>
  <c r="CK171" i="15"/>
  <c r="CG171" i="15"/>
  <c r="CC171" i="15"/>
  <c r="BY171" i="15"/>
  <c r="BU171" i="15"/>
  <c r="BQ171" i="15"/>
  <c r="BM171" i="15"/>
  <c r="BI171" i="15"/>
  <c r="BE171" i="15"/>
  <c r="BA171" i="15"/>
  <c r="AW171" i="15"/>
  <c r="AS171" i="15"/>
  <c r="AO171" i="15"/>
  <c r="AK171" i="15"/>
  <c r="AG171" i="15"/>
  <c r="AC171" i="15"/>
  <c r="Y171" i="15"/>
  <c r="U171" i="15"/>
  <c r="Q171" i="15"/>
  <c r="M171" i="15"/>
  <c r="I171" i="15"/>
  <c r="E171" i="15"/>
  <c r="DP171" i="15"/>
  <c r="DL171" i="15"/>
  <c r="DH171" i="15"/>
  <c r="DD171" i="15"/>
  <c r="CZ171" i="15"/>
  <c r="CV171" i="15"/>
  <c r="CR171" i="15"/>
  <c r="CN171" i="15"/>
  <c r="CJ171" i="15"/>
  <c r="CF171" i="15"/>
  <c r="CB171" i="15"/>
  <c r="BX171" i="15"/>
  <c r="BT171" i="15"/>
  <c r="BP171" i="15"/>
  <c r="BL171" i="15"/>
  <c r="BH171" i="15"/>
  <c r="BD171" i="15"/>
  <c r="AZ171" i="15"/>
  <c r="AV171" i="15"/>
  <c r="AR171" i="15"/>
  <c r="AN171" i="15"/>
  <c r="AJ171" i="15"/>
  <c r="AF171" i="15"/>
  <c r="AB171" i="15"/>
  <c r="X171" i="15"/>
  <c r="T171" i="15"/>
  <c r="P171" i="15"/>
  <c r="L171" i="15"/>
  <c r="H171" i="15"/>
  <c r="D171" i="15"/>
  <c r="DS171" i="15"/>
  <c r="DO171" i="15"/>
  <c r="DK171" i="15"/>
  <c r="DG171" i="15"/>
  <c r="DC171" i="15"/>
  <c r="CY171" i="15"/>
  <c r="CU171" i="15"/>
  <c r="CQ171" i="15"/>
  <c r="CM171" i="15"/>
  <c r="CI171" i="15"/>
  <c r="CE171" i="15"/>
  <c r="CA171" i="15"/>
  <c r="BW171" i="15"/>
  <c r="BS171" i="15"/>
  <c r="BO171" i="15"/>
  <c r="BK171" i="15"/>
  <c r="BG171" i="15"/>
  <c r="BC171" i="15"/>
  <c r="AY171" i="15"/>
  <c r="AU171" i="15"/>
  <c r="AQ171" i="15"/>
  <c r="AM171" i="15"/>
  <c r="AI171" i="15"/>
  <c r="AE171" i="15"/>
  <c r="AA171" i="15"/>
  <c r="W171" i="15"/>
  <c r="S171" i="15"/>
  <c r="O171" i="15"/>
  <c r="K171" i="15"/>
  <c r="G171" i="15"/>
  <c r="DR171" i="15"/>
  <c r="DN171" i="15"/>
  <c r="DJ171" i="15"/>
  <c r="DF171" i="15"/>
  <c r="DB171" i="15"/>
  <c r="CX171" i="15"/>
  <c r="CT171" i="15"/>
  <c r="CP171" i="15"/>
  <c r="CL171" i="15"/>
  <c r="CH171" i="15"/>
  <c r="CD171" i="15"/>
  <c r="BZ171" i="15"/>
  <c r="BV171" i="15"/>
  <c r="BR171" i="15"/>
  <c r="BN171" i="15"/>
  <c r="BJ171" i="15"/>
  <c r="BF171" i="15"/>
  <c r="BB171" i="15"/>
  <c r="AX171" i="15"/>
  <c r="AT171" i="15"/>
  <c r="AP171" i="15"/>
  <c r="AL171" i="15"/>
  <c r="AH171" i="15"/>
  <c r="AD171" i="15"/>
  <c r="Z171" i="15"/>
  <c r="V171" i="15"/>
  <c r="R171" i="15"/>
  <c r="N171" i="15"/>
  <c r="J171" i="15"/>
  <c r="F171" i="15"/>
  <c r="DQ146" i="15"/>
  <c r="DM146" i="15"/>
  <c r="DI146" i="15"/>
  <c r="DE146" i="15"/>
  <c r="DS146" i="15"/>
  <c r="DG146" i="15"/>
  <c r="DP146" i="15"/>
  <c r="DL146" i="15"/>
  <c r="DH146" i="15"/>
  <c r="DD146" i="15"/>
  <c r="DK146" i="15"/>
  <c r="DO146" i="15"/>
  <c r="DR146" i="15"/>
  <c r="DN146" i="15"/>
  <c r="DJ146" i="15"/>
  <c r="DF146" i="15"/>
  <c r="DQ195" i="15"/>
  <c r="DM195" i="15"/>
  <c r="DI195" i="15"/>
  <c r="DE195" i="15"/>
  <c r="DA195" i="15"/>
  <c r="CW195" i="15"/>
  <c r="CS195" i="15"/>
  <c r="CO195" i="15"/>
  <c r="CK195" i="15"/>
  <c r="CG195" i="15"/>
  <c r="CC195" i="15"/>
  <c r="BY195" i="15"/>
  <c r="BU195" i="15"/>
  <c r="BQ195" i="15"/>
  <c r="BM195" i="15"/>
  <c r="BI195" i="15"/>
  <c r="BE195" i="15"/>
  <c r="BA195" i="15"/>
  <c r="AW195" i="15"/>
  <c r="AS195" i="15"/>
  <c r="AO195" i="15"/>
  <c r="AK195" i="15"/>
  <c r="AG195" i="15"/>
  <c r="AC195" i="15"/>
  <c r="Y195" i="15"/>
  <c r="U195" i="15"/>
  <c r="Q195" i="15"/>
  <c r="M195" i="15"/>
  <c r="I195" i="15"/>
  <c r="E195" i="15"/>
  <c r="DP195" i="15"/>
  <c r="DL195" i="15"/>
  <c r="DH195" i="15"/>
  <c r="DD195" i="15"/>
  <c r="CZ195" i="15"/>
  <c r="CV195" i="15"/>
  <c r="CR195" i="15"/>
  <c r="CN195" i="15"/>
  <c r="CJ195" i="15"/>
  <c r="CF195" i="15"/>
  <c r="CB195" i="15"/>
  <c r="BX195" i="15"/>
  <c r="BT195" i="15"/>
  <c r="BP195" i="15"/>
  <c r="BL195" i="15"/>
  <c r="BH195" i="15"/>
  <c r="BD195" i="15"/>
  <c r="AZ195" i="15"/>
  <c r="AV195" i="15"/>
  <c r="AR195" i="15"/>
  <c r="AN195" i="15"/>
  <c r="AJ195" i="15"/>
  <c r="AF195" i="15"/>
  <c r="AB195" i="15"/>
  <c r="X195" i="15"/>
  <c r="T195" i="15"/>
  <c r="P195" i="15"/>
  <c r="L195" i="15"/>
  <c r="H195" i="15"/>
  <c r="D195" i="15"/>
  <c r="DS195" i="15"/>
  <c r="DO195" i="15"/>
  <c r="DK195" i="15"/>
  <c r="DG195" i="15"/>
  <c r="DC195" i="15"/>
  <c r="CY195" i="15"/>
  <c r="CU195" i="15"/>
  <c r="CQ195" i="15"/>
  <c r="CM195" i="15"/>
  <c r="CI195" i="15"/>
  <c r="CE195" i="15"/>
  <c r="CA195" i="15"/>
  <c r="BW195" i="15"/>
  <c r="BS195" i="15"/>
  <c r="BO195" i="15"/>
  <c r="BK195" i="15"/>
  <c r="BG195" i="15"/>
  <c r="BC195" i="15"/>
  <c r="AY195" i="15"/>
  <c r="AU195" i="15"/>
  <c r="AQ195" i="15"/>
  <c r="AM195" i="15"/>
  <c r="AI195" i="15"/>
  <c r="AE195" i="15"/>
  <c r="AA195" i="15"/>
  <c r="W195" i="15"/>
  <c r="S195" i="15"/>
  <c r="O195" i="15"/>
  <c r="K195" i="15"/>
  <c r="G195" i="15"/>
  <c r="DR195" i="15"/>
  <c r="DN195" i="15"/>
  <c r="DJ195" i="15"/>
  <c r="DF195" i="15"/>
  <c r="DB195" i="15"/>
  <c r="CX195" i="15"/>
  <c r="CT195" i="15"/>
  <c r="CP195" i="15"/>
  <c r="CL195" i="15"/>
  <c r="CH195" i="15"/>
  <c r="CD195" i="15"/>
  <c r="BZ195" i="15"/>
  <c r="BV195" i="15"/>
  <c r="BR195" i="15"/>
  <c r="BN195" i="15"/>
  <c r="BJ195" i="15"/>
  <c r="BF195" i="15"/>
  <c r="BB195" i="15"/>
  <c r="AX195" i="15"/>
  <c r="AT195" i="15"/>
  <c r="AP195" i="15"/>
  <c r="AL195" i="15"/>
  <c r="AH195" i="15"/>
  <c r="AD195" i="15"/>
  <c r="Z195" i="15"/>
  <c r="V195" i="15"/>
  <c r="R195" i="15"/>
  <c r="N195" i="15"/>
  <c r="J195" i="15"/>
  <c r="F195" i="15"/>
  <c r="DP252" i="15"/>
  <c r="DL252" i="15"/>
  <c r="DH252" i="15"/>
  <c r="DD252" i="15"/>
  <c r="CZ252" i="15"/>
  <c r="CV252" i="15"/>
  <c r="CR252" i="15"/>
  <c r="CN252" i="15"/>
  <c r="CJ252" i="15"/>
  <c r="CF252" i="15"/>
  <c r="CB252" i="15"/>
  <c r="BX252" i="15"/>
  <c r="BT252" i="15"/>
  <c r="BP252" i="15"/>
  <c r="BL252" i="15"/>
  <c r="BH252" i="15"/>
  <c r="BD252" i="15"/>
  <c r="AZ252" i="15"/>
  <c r="AV252" i="15"/>
  <c r="AR252" i="15"/>
  <c r="AN252" i="15"/>
  <c r="AJ252" i="15"/>
  <c r="AF252" i="15"/>
  <c r="AB252" i="15"/>
  <c r="X252" i="15"/>
  <c r="T252" i="15"/>
  <c r="P252" i="15"/>
  <c r="L252" i="15"/>
  <c r="H252" i="15"/>
  <c r="D252" i="15"/>
  <c r="DS252" i="15"/>
  <c r="DO252" i="15"/>
  <c r="DK252" i="15"/>
  <c r="DG252" i="15"/>
  <c r="DC252" i="15"/>
  <c r="CY252" i="15"/>
  <c r="CU252" i="15"/>
  <c r="CQ252" i="15"/>
  <c r="CM252" i="15"/>
  <c r="CI252" i="15"/>
  <c r="CE252" i="15"/>
  <c r="CA252" i="15"/>
  <c r="BW252" i="15"/>
  <c r="BS252" i="15"/>
  <c r="BO252" i="15"/>
  <c r="BK252" i="15"/>
  <c r="BG252" i="15"/>
  <c r="BC252" i="15"/>
  <c r="AY252" i="15"/>
  <c r="AU252" i="15"/>
  <c r="AQ252" i="15"/>
  <c r="AM252" i="15"/>
  <c r="AI252" i="15"/>
  <c r="AE252" i="15"/>
  <c r="AA252" i="15"/>
  <c r="W252" i="15"/>
  <c r="S252" i="15"/>
  <c r="O252" i="15"/>
  <c r="K252" i="15"/>
  <c r="G252" i="15"/>
  <c r="DR252" i="15"/>
  <c r="DN252" i="15"/>
  <c r="DJ252" i="15"/>
  <c r="DF252" i="15"/>
  <c r="DB252" i="15"/>
  <c r="CX252" i="15"/>
  <c r="CT252" i="15"/>
  <c r="CP252" i="15"/>
  <c r="CL252" i="15"/>
  <c r="CH252" i="15"/>
  <c r="CD252" i="15"/>
  <c r="BZ252" i="15"/>
  <c r="BV252" i="15"/>
  <c r="BR252" i="15"/>
  <c r="BN252" i="15"/>
  <c r="BJ252" i="15"/>
  <c r="BF252" i="15"/>
  <c r="BB252" i="15"/>
  <c r="AX252" i="15"/>
  <c r="AT252" i="15"/>
  <c r="AP252" i="15"/>
  <c r="AL252" i="15"/>
  <c r="AH252" i="15"/>
  <c r="AD252" i="15"/>
  <c r="Z252" i="15"/>
  <c r="V252" i="15"/>
  <c r="R252" i="15"/>
  <c r="N252" i="15"/>
  <c r="J252" i="15"/>
  <c r="F252" i="15"/>
  <c r="DQ252" i="15"/>
  <c r="DM252" i="15"/>
  <c r="DI252" i="15"/>
  <c r="DE252" i="15"/>
  <c r="DA252" i="15"/>
  <c r="CW252" i="15"/>
  <c r="CS252" i="15"/>
  <c r="CO252" i="15"/>
  <c r="CK252" i="15"/>
  <c r="CG252" i="15"/>
  <c r="CC252" i="15"/>
  <c r="BY252" i="15"/>
  <c r="BU252" i="15"/>
  <c r="BQ252" i="15"/>
  <c r="BM252" i="15"/>
  <c r="BI252" i="15"/>
  <c r="BE252" i="15"/>
  <c r="BA252" i="15"/>
  <c r="AW252" i="15"/>
  <c r="AS252" i="15"/>
  <c r="AO252" i="15"/>
  <c r="AK252" i="15"/>
  <c r="AG252" i="15"/>
  <c r="AC252" i="15"/>
  <c r="Y252" i="15"/>
  <c r="U252" i="15"/>
  <c r="Q252" i="15"/>
  <c r="M252" i="15"/>
  <c r="I252" i="15"/>
  <c r="E252" i="15"/>
  <c r="DQ167" i="15"/>
  <c r="DM167" i="15"/>
  <c r="DI167" i="15"/>
  <c r="DE167" i="15"/>
  <c r="DA167" i="15"/>
  <c r="CW167" i="15"/>
  <c r="CS167" i="15"/>
  <c r="CO167" i="15"/>
  <c r="CK167" i="15"/>
  <c r="CG167" i="15"/>
  <c r="CC167" i="15"/>
  <c r="BY167" i="15"/>
  <c r="BU167" i="15"/>
  <c r="BQ167" i="15"/>
  <c r="BM167" i="15"/>
  <c r="BI167" i="15"/>
  <c r="BE167" i="15"/>
  <c r="BA167" i="15"/>
  <c r="AW167" i="15"/>
  <c r="AS167" i="15"/>
  <c r="AO167" i="15"/>
  <c r="AK167" i="15"/>
  <c r="AG167" i="15"/>
  <c r="AC167" i="15"/>
  <c r="Y167" i="15"/>
  <c r="U167" i="15"/>
  <c r="Q167" i="15"/>
  <c r="M167" i="15"/>
  <c r="I167" i="15"/>
  <c r="E167" i="15"/>
  <c r="DP167" i="15"/>
  <c r="DL167" i="15"/>
  <c r="DH167" i="15"/>
  <c r="DD167" i="15"/>
  <c r="CZ167" i="15"/>
  <c r="CV167" i="15"/>
  <c r="CR167" i="15"/>
  <c r="CN167" i="15"/>
  <c r="CJ167" i="15"/>
  <c r="CF167" i="15"/>
  <c r="CB167" i="15"/>
  <c r="BX167" i="15"/>
  <c r="BT167" i="15"/>
  <c r="BP167" i="15"/>
  <c r="BL167" i="15"/>
  <c r="BH167" i="15"/>
  <c r="BD167" i="15"/>
  <c r="AZ167" i="15"/>
  <c r="AV167" i="15"/>
  <c r="AR167" i="15"/>
  <c r="AN167" i="15"/>
  <c r="AJ167" i="15"/>
  <c r="AF167" i="15"/>
  <c r="AB167" i="15"/>
  <c r="X167" i="15"/>
  <c r="T167" i="15"/>
  <c r="P167" i="15"/>
  <c r="L167" i="15"/>
  <c r="H167" i="15"/>
  <c r="D167" i="15"/>
  <c r="DS167" i="15"/>
  <c r="DO167" i="15"/>
  <c r="DK167" i="15"/>
  <c r="DG167" i="15"/>
  <c r="DC167" i="15"/>
  <c r="CY167" i="15"/>
  <c r="CU167" i="15"/>
  <c r="CQ167" i="15"/>
  <c r="CM167" i="15"/>
  <c r="CI167" i="15"/>
  <c r="CE167" i="15"/>
  <c r="CA167" i="15"/>
  <c r="BW167" i="15"/>
  <c r="BS167" i="15"/>
  <c r="BO167" i="15"/>
  <c r="BK167" i="15"/>
  <c r="BG167" i="15"/>
  <c r="BC167" i="15"/>
  <c r="AY167" i="15"/>
  <c r="AU167" i="15"/>
  <c r="AQ167" i="15"/>
  <c r="AM167" i="15"/>
  <c r="AI167" i="15"/>
  <c r="AE167" i="15"/>
  <c r="AA167" i="15"/>
  <c r="W167" i="15"/>
  <c r="S167" i="15"/>
  <c r="O167" i="15"/>
  <c r="K167" i="15"/>
  <c r="G167" i="15"/>
  <c r="DR167" i="15"/>
  <c r="DN167" i="15"/>
  <c r="DJ167" i="15"/>
  <c r="DF167" i="15"/>
  <c r="DB167" i="15"/>
  <c r="CX167" i="15"/>
  <c r="CT167" i="15"/>
  <c r="CP167" i="15"/>
  <c r="CL167" i="15"/>
  <c r="CH167" i="15"/>
  <c r="CD167" i="15"/>
  <c r="BZ167" i="15"/>
  <c r="BV167" i="15"/>
  <c r="BR167" i="15"/>
  <c r="BN167" i="15"/>
  <c r="BJ167" i="15"/>
  <c r="BF167" i="15"/>
  <c r="BB167" i="15"/>
  <c r="AX167" i="15"/>
  <c r="AT167" i="15"/>
  <c r="AP167" i="15"/>
  <c r="AL167" i="15"/>
  <c r="AH167" i="15"/>
  <c r="AD167" i="15"/>
  <c r="Z167" i="15"/>
  <c r="V167" i="15"/>
  <c r="R167" i="15"/>
  <c r="N167" i="15"/>
  <c r="J167" i="15"/>
  <c r="F167" i="15"/>
  <c r="DQ224" i="15"/>
  <c r="DM224" i="15"/>
  <c r="DI224" i="15"/>
  <c r="DE224" i="15"/>
  <c r="DA224" i="15"/>
  <c r="CW224" i="15"/>
  <c r="CS224" i="15"/>
  <c r="CO224" i="15"/>
  <c r="CK224" i="15"/>
  <c r="CG224" i="15"/>
  <c r="CC224" i="15"/>
  <c r="BY224" i="15"/>
  <c r="BU224" i="15"/>
  <c r="BQ224" i="15"/>
  <c r="BM224" i="15"/>
  <c r="BI224" i="15"/>
  <c r="BE224" i="15"/>
  <c r="BA224" i="15"/>
  <c r="AW224" i="15"/>
  <c r="AS224" i="15"/>
  <c r="AO224" i="15"/>
  <c r="AK224" i="15"/>
  <c r="AG224" i="15"/>
  <c r="AC224" i="15"/>
  <c r="Y224" i="15"/>
  <c r="U224" i="15"/>
  <c r="Q224" i="15"/>
  <c r="M224" i="15"/>
  <c r="I224" i="15"/>
  <c r="E224" i="15"/>
  <c r="DP224" i="15"/>
  <c r="DL224" i="15"/>
  <c r="DH224" i="15"/>
  <c r="DD224" i="15"/>
  <c r="CZ224" i="15"/>
  <c r="CV224" i="15"/>
  <c r="CR224" i="15"/>
  <c r="CN224" i="15"/>
  <c r="CJ224" i="15"/>
  <c r="CF224" i="15"/>
  <c r="CB224" i="15"/>
  <c r="BX224" i="15"/>
  <c r="BT224" i="15"/>
  <c r="BP224" i="15"/>
  <c r="BL224" i="15"/>
  <c r="BH224" i="15"/>
  <c r="BD224" i="15"/>
  <c r="AZ224" i="15"/>
  <c r="AV224" i="15"/>
  <c r="AR224" i="15"/>
  <c r="AN224" i="15"/>
  <c r="AJ224" i="15"/>
  <c r="AF224" i="15"/>
  <c r="AB224" i="15"/>
  <c r="X224" i="15"/>
  <c r="T224" i="15"/>
  <c r="P224" i="15"/>
  <c r="L224" i="15"/>
  <c r="H224" i="15"/>
  <c r="D224" i="15"/>
  <c r="DS224" i="15"/>
  <c r="DO224" i="15"/>
  <c r="DK224" i="15"/>
  <c r="DG224" i="15"/>
  <c r="DC224" i="15"/>
  <c r="CY224" i="15"/>
  <c r="CU224" i="15"/>
  <c r="CQ224" i="15"/>
  <c r="CM224" i="15"/>
  <c r="CI224" i="15"/>
  <c r="CE224" i="15"/>
  <c r="CA224" i="15"/>
  <c r="BW224" i="15"/>
  <c r="BS224" i="15"/>
  <c r="BO224" i="15"/>
  <c r="BK224" i="15"/>
  <c r="BG224" i="15"/>
  <c r="BC224" i="15"/>
  <c r="AY224" i="15"/>
  <c r="AU224" i="15"/>
  <c r="AQ224" i="15"/>
  <c r="AM224" i="15"/>
  <c r="AI224" i="15"/>
  <c r="AE224" i="15"/>
  <c r="AA224" i="15"/>
  <c r="W224" i="15"/>
  <c r="S224" i="15"/>
  <c r="O224" i="15"/>
  <c r="K224" i="15"/>
  <c r="G224" i="15"/>
  <c r="DR224" i="15"/>
  <c r="DN224" i="15"/>
  <c r="DJ224" i="15"/>
  <c r="DF224" i="15"/>
  <c r="DB224" i="15"/>
  <c r="CX224" i="15"/>
  <c r="CT224" i="15"/>
  <c r="CP224" i="15"/>
  <c r="CL224" i="15"/>
  <c r="CH224" i="15"/>
  <c r="CD224" i="15"/>
  <c r="BZ224" i="15"/>
  <c r="BV224" i="15"/>
  <c r="BR224" i="15"/>
  <c r="BN224" i="15"/>
  <c r="BJ224" i="15"/>
  <c r="BF224" i="15"/>
  <c r="BB224" i="15"/>
  <c r="AX224" i="15"/>
  <c r="AT224" i="15"/>
  <c r="AP224" i="15"/>
  <c r="AL224" i="15"/>
  <c r="AH224" i="15"/>
  <c r="AD224" i="15"/>
  <c r="Z224" i="15"/>
  <c r="V224" i="15"/>
  <c r="R224" i="15"/>
  <c r="N224" i="15"/>
  <c r="J224" i="15"/>
  <c r="F224" i="15"/>
  <c r="DQ184" i="15"/>
  <c r="DM184" i="15"/>
  <c r="DI184" i="15"/>
  <c r="DE184" i="15"/>
  <c r="DA184" i="15"/>
  <c r="CW184" i="15"/>
  <c r="CS184" i="15"/>
  <c r="CO184" i="15"/>
  <c r="CK184" i="15"/>
  <c r="CG184" i="15"/>
  <c r="CC184" i="15"/>
  <c r="BY184" i="15"/>
  <c r="BU184" i="15"/>
  <c r="BQ184" i="15"/>
  <c r="BM184" i="15"/>
  <c r="BI184" i="15"/>
  <c r="BE184" i="15"/>
  <c r="BA184" i="15"/>
  <c r="AW184" i="15"/>
  <c r="AS184" i="15"/>
  <c r="AO184" i="15"/>
  <c r="AK184" i="15"/>
  <c r="AG184" i="15"/>
  <c r="AC184" i="15"/>
  <c r="Y184" i="15"/>
  <c r="U184" i="15"/>
  <c r="Q184" i="15"/>
  <c r="M184" i="15"/>
  <c r="I184" i="15"/>
  <c r="E184" i="15"/>
  <c r="DP184" i="15"/>
  <c r="DL184" i="15"/>
  <c r="DH184" i="15"/>
  <c r="DD184" i="15"/>
  <c r="CZ184" i="15"/>
  <c r="CV184" i="15"/>
  <c r="CR184" i="15"/>
  <c r="CN184" i="15"/>
  <c r="CJ184" i="15"/>
  <c r="CF184" i="15"/>
  <c r="CB184" i="15"/>
  <c r="BX184" i="15"/>
  <c r="BT184" i="15"/>
  <c r="BP184" i="15"/>
  <c r="BL184" i="15"/>
  <c r="BH184" i="15"/>
  <c r="BD184" i="15"/>
  <c r="AZ184" i="15"/>
  <c r="AV184" i="15"/>
  <c r="AR184" i="15"/>
  <c r="AN184" i="15"/>
  <c r="AJ184" i="15"/>
  <c r="AF184" i="15"/>
  <c r="AB184" i="15"/>
  <c r="X184" i="15"/>
  <c r="T184" i="15"/>
  <c r="P184" i="15"/>
  <c r="L184" i="15"/>
  <c r="H184" i="15"/>
  <c r="D184" i="15"/>
  <c r="DR184" i="15"/>
  <c r="DN184" i="15"/>
  <c r="DJ184" i="15"/>
  <c r="DF184" i="15"/>
  <c r="DB184" i="15"/>
  <c r="CX184" i="15"/>
  <c r="CT184" i="15"/>
  <c r="CP184" i="15"/>
  <c r="CL184" i="15"/>
  <c r="CH184" i="15"/>
  <c r="CD184" i="15"/>
  <c r="BZ184" i="15"/>
  <c r="BV184" i="15"/>
  <c r="BR184" i="15"/>
  <c r="BN184" i="15"/>
  <c r="BJ184" i="15"/>
  <c r="BF184" i="15"/>
  <c r="BB184" i="15"/>
  <c r="AX184" i="15"/>
  <c r="AT184" i="15"/>
  <c r="AP184" i="15"/>
  <c r="AL184" i="15"/>
  <c r="AH184" i="15"/>
  <c r="AD184" i="15"/>
  <c r="Z184" i="15"/>
  <c r="V184" i="15"/>
  <c r="R184" i="15"/>
  <c r="N184" i="15"/>
  <c r="J184" i="15"/>
  <c r="F184" i="15"/>
  <c r="DS184" i="15"/>
  <c r="DC184" i="15"/>
  <c r="CM184" i="15"/>
  <c r="BW184" i="15"/>
  <c r="BG184" i="15"/>
  <c r="AQ184" i="15"/>
  <c r="AA184" i="15"/>
  <c r="K184" i="15"/>
  <c r="DO184" i="15"/>
  <c r="CY184" i="15"/>
  <c r="CI184" i="15"/>
  <c r="BS184" i="15"/>
  <c r="BC184" i="15"/>
  <c r="AM184" i="15"/>
  <c r="W184" i="15"/>
  <c r="G184" i="15"/>
  <c r="DK184" i="15"/>
  <c r="CU184" i="15"/>
  <c r="CE184" i="15"/>
  <c r="BO184" i="15"/>
  <c r="AY184" i="15"/>
  <c r="AI184" i="15"/>
  <c r="S184" i="15"/>
  <c r="DG184" i="15"/>
  <c r="CQ184" i="15"/>
  <c r="CA184" i="15"/>
  <c r="BK184" i="15"/>
  <c r="AU184" i="15"/>
  <c r="AE184" i="15"/>
  <c r="O184" i="15"/>
  <c r="DQ241" i="15"/>
  <c r="DM241" i="15"/>
  <c r="DI241" i="15"/>
  <c r="DE241" i="15"/>
  <c r="DA241" i="15"/>
  <c r="CW241" i="15"/>
  <c r="CS241" i="15"/>
  <c r="CO241" i="15"/>
  <c r="CK241" i="15"/>
  <c r="CG241" i="15"/>
  <c r="CC241" i="15"/>
  <c r="BY241" i="15"/>
  <c r="BU241" i="15"/>
  <c r="BQ241" i="15"/>
  <c r="BM241" i="15"/>
  <c r="BI241" i="15"/>
  <c r="BE241" i="15"/>
  <c r="BA241" i="15"/>
  <c r="AW241" i="15"/>
  <c r="AS241" i="15"/>
  <c r="AO241" i="15"/>
  <c r="AK241" i="15"/>
  <c r="AG241" i="15"/>
  <c r="AC241" i="15"/>
  <c r="Y241" i="15"/>
  <c r="U241" i="15"/>
  <c r="Q241" i="15"/>
  <c r="M241" i="15"/>
  <c r="I241" i="15"/>
  <c r="E241" i="15"/>
  <c r="DP241" i="15"/>
  <c r="DL241" i="15"/>
  <c r="DH241" i="15"/>
  <c r="DD241" i="15"/>
  <c r="CZ241" i="15"/>
  <c r="CV241" i="15"/>
  <c r="CR241" i="15"/>
  <c r="CN241" i="15"/>
  <c r="CJ241" i="15"/>
  <c r="CF241" i="15"/>
  <c r="CB241" i="15"/>
  <c r="BX241" i="15"/>
  <c r="BT241" i="15"/>
  <c r="BP241" i="15"/>
  <c r="BL241" i="15"/>
  <c r="BH241" i="15"/>
  <c r="BD241" i="15"/>
  <c r="AZ241" i="15"/>
  <c r="AV241" i="15"/>
  <c r="AR241" i="15"/>
  <c r="AN241" i="15"/>
  <c r="AJ241" i="15"/>
  <c r="AF241" i="15"/>
  <c r="AB241" i="15"/>
  <c r="X241" i="15"/>
  <c r="T241" i="15"/>
  <c r="P241" i="15"/>
  <c r="L241" i="15"/>
  <c r="H241" i="15"/>
  <c r="D241" i="15"/>
  <c r="DS241" i="15"/>
  <c r="DO241" i="15"/>
  <c r="DK241" i="15"/>
  <c r="DG241" i="15"/>
  <c r="DC241" i="15"/>
  <c r="CY241" i="15"/>
  <c r="CU241" i="15"/>
  <c r="CQ241" i="15"/>
  <c r="CM241" i="15"/>
  <c r="CI241" i="15"/>
  <c r="CE241" i="15"/>
  <c r="CA241" i="15"/>
  <c r="BW241" i="15"/>
  <c r="BS241" i="15"/>
  <c r="BO241" i="15"/>
  <c r="BK241" i="15"/>
  <c r="BG241" i="15"/>
  <c r="BC241" i="15"/>
  <c r="AY241" i="15"/>
  <c r="AU241" i="15"/>
  <c r="AQ241" i="15"/>
  <c r="AM241" i="15"/>
  <c r="AI241" i="15"/>
  <c r="AE241" i="15"/>
  <c r="AA241" i="15"/>
  <c r="W241" i="15"/>
  <c r="S241" i="15"/>
  <c r="O241" i="15"/>
  <c r="K241" i="15"/>
  <c r="G241" i="15"/>
  <c r="DR241" i="15"/>
  <c r="DN241" i="15"/>
  <c r="DJ241" i="15"/>
  <c r="DF241" i="15"/>
  <c r="DB241" i="15"/>
  <c r="CX241" i="15"/>
  <c r="CT241" i="15"/>
  <c r="CP241" i="15"/>
  <c r="CL241" i="15"/>
  <c r="CH241" i="15"/>
  <c r="CD241" i="15"/>
  <c r="BZ241" i="15"/>
  <c r="BV241" i="15"/>
  <c r="BR241" i="15"/>
  <c r="BN241" i="15"/>
  <c r="BJ241" i="15"/>
  <c r="BF241" i="15"/>
  <c r="BB241" i="15"/>
  <c r="AX241" i="15"/>
  <c r="AT241" i="15"/>
  <c r="AP241" i="15"/>
  <c r="AL241" i="15"/>
  <c r="AH241" i="15"/>
  <c r="AD241" i="15"/>
  <c r="Z241" i="15"/>
  <c r="V241" i="15"/>
  <c r="R241" i="15"/>
  <c r="N241" i="15"/>
  <c r="J241" i="15"/>
  <c r="F241" i="15"/>
  <c r="DY55" i="11"/>
  <c r="DY55" i="61" s="1"/>
  <c r="DV55" i="11"/>
  <c r="DV55" i="61" s="1"/>
  <c r="DX55" i="11"/>
  <c r="DX55" i="61" s="1"/>
  <c r="DY112" i="11"/>
  <c r="DY112" i="61" s="1"/>
  <c r="DV112" i="11"/>
  <c r="DV112" i="61" s="1"/>
  <c r="DX112" i="11"/>
  <c r="DX112" i="61" s="1"/>
  <c r="DY105" i="11"/>
  <c r="DY105" i="61" s="1"/>
  <c r="DV105" i="11"/>
  <c r="DV105" i="61" s="1"/>
  <c r="DX105" i="11"/>
  <c r="DX105" i="61" s="1"/>
  <c r="DY24" i="11"/>
  <c r="DY24" i="61" s="1"/>
  <c r="DV24" i="11"/>
  <c r="DV24" i="61" s="1"/>
  <c r="DX24" i="11"/>
  <c r="DX24" i="61" s="1"/>
  <c r="DY63" i="11"/>
  <c r="DY63" i="61" s="1"/>
  <c r="DV63" i="11"/>
  <c r="DV63" i="61" s="1"/>
  <c r="DX63" i="11"/>
  <c r="DX63" i="61" s="1"/>
  <c r="DY120" i="11"/>
  <c r="DY120" i="61" s="1"/>
  <c r="DV120" i="11"/>
  <c r="DV120" i="61" s="1"/>
  <c r="DX120" i="11"/>
  <c r="DX120" i="61" s="1"/>
  <c r="DV22" i="11"/>
  <c r="DV22" i="61" s="1"/>
  <c r="DY22" i="11"/>
  <c r="DY22" i="61" s="1"/>
  <c r="DX22" i="11"/>
  <c r="DX22" i="61" s="1"/>
  <c r="DV32" i="11"/>
  <c r="DV32" i="61" s="1"/>
  <c r="DY32" i="11"/>
  <c r="DY32" i="61" s="1"/>
  <c r="DX32" i="11"/>
  <c r="DX32" i="61" s="1"/>
  <c r="DY14" i="11"/>
  <c r="DY14" i="61" s="1"/>
  <c r="DV14" i="11"/>
  <c r="DV14" i="61" s="1"/>
  <c r="DX14" i="11"/>
  <c r="DX14" i="61" s="1"/>
  <c r="DQ160" i="15"/>
  <c r="DM160" i="15"/>
  <c r="DI160" i="15"/>
  <c r="DE160" i="15"/>
  <c r="DA160" i="15"/>
  <c r="CW160" i="15"/>
  <c r="CS160" i="15"/>
  <c r="CO160" i="15"/>
  <c r="CK160" i="15"/>
  <c r="CG160" i="15"/>
  <c r="CC160" i="15"/>
  <c r="BY160" i="15"/>
  <c r="BU160" i="15"/>
  <c r="BQ160" i="15"/>
  <c r="BM160" i="15"/>
  <c r="BI160" i="15"/>
  <c r="BE160" i="15"/>
  <c r="BA160" i="15"/>
  <c r="AW160" i="15"/>
  <c r="AS160" i="15"/>
  <c r="AO160" i="15"/>
  <c r="AK160" i="15"/>
  <c r="AG160" i="15"/>
  <c r="AC160" i="15"/>
  <c r="Y160" i="15"/>
  <c r="U160" i="15"/>
  <c r="Q160" i="15"/>
  <c r="M160" i="15"/>
  <c r="I160" i="15"/>
  <c r="E160" i="15"/>
  <c r="DP160" i="15"/>
  <c r="DL160" i="15"/>
  <c r="DH160" i="15"/>
  <c r="DD160" i="15"/>
  <c r="CZ160" i="15"/>
  <c r="CV160" i="15"/>
  <c r="CR160" i="15"/>
  <c r="CN160" i="15"/>
  <c r="CJ160" i="15"/>
  <c r="CF160" i="15"/>
  <c r="CB160" i="15"/>
  <c r="BX160" i="15"/>
  <c r="BT160" i="15"/>
  <c r="BP160" i="15"/>
  <c r="BL160" i="15"/>
  <c r="BH160" i="15"/>
  <c r="BD160" i="15"/>
  <c r="AZ160" i="15"/>
  <c r="AV160" i="15"/>
  <c r="AR160" i="15"/>
  <c r="AN160" i="15"/>
  <c r="AJ160" i="15"/>
  <c r="AF160" i="15"/>
  <c r="AB160" i="15"/>
  <c r="X160" i="15"/>
  <c r="T160" i="15"/>
  <c r="P160" i="15"/>
  <c r="L160" i="15"/>
  <c r="H160" i="15"/>
  <c r="D160" i="15"/>
  <c r="DS160" i="15"/>
  <c r="DO160" i="15"/>
  <c r="DK160" i="15"/>
  <c r="DG160" i="15"/>
  <c r="DC160" i="15"/>
  <c r="CY160" i="15"/>
  <c r="CU160" i="15"/>
  <c r="CQ160" i="15"/>
  <c r="CM160" i="15"/>
  <c r="CI160" i="15"/>
  <c r="CE160" i="15"/>
  <c r="CA160" i="15"/>
  <c r="BW160" i="15"/>
  <c r="BS160" i="15"/>
  <c r="BO160" i="15"/>
  <c r="BK160" i="15"/>
  <c r="BG160" i="15"/>
  <c r="BC160" i="15"/>
  <c r="AY160" i="15"/>
  <c r="AU160" i="15"/>
  <c r="AQ160" i="15"/>
  <c r="AM160" i="15"/>
  <c r="AI160" i="15"/>
  <c r="AE160" i="15"/>
  <c r="AA160" i="15"/>
  <c r="W160" i="15"/>
  <c r="S160" i="15"/>
  <c r="O160" i="15"/>
  <c r="K160" i="15"/>
  <c r="G160" i="15"/>
  <c r="DR160" i="15"/>
  <c r="DN160" i="15"/>
  <c r="DJ160" i="15"/>
  <c r="DF160" i="15"/>
  <c r="DB160" i="15"/>
  <c r="CX160" i="15"/>
  <c r="CT160" i="15"/>
  <c r="CP160" i="15"/>
  <c r="CL160" i="15"/>
  <c r="CH160" i="15"/>
  <c r="CD160" i="15"/>
  <c r="BZ160" i="15"/>
  <c r="BV160" i="15"/>
  <c r="BR160" i="15"/>
  <c r="BN160" i="15"/>
  <c r="BJ160" i="15"/>
  <c r="BF160" i="15"/>
  <c r="BB160" i="15"/>
  <c r="AX160" i="15"/>
  <c r="AT160" i="15"/>
  <c r="AP160" i="15"/>
  <c r="AL160" i="15"/>
  <c r="AH160" i="15"/>
  <c r="AD160" i="15"/>
  <c r="Z160" i="15"/>
  <c r="V160" i="15"/>
  <c r="R160" i="15"/>
  <c r="N160" i="15"/>
  <c r="J160" i="15"/>
  <c r="F160" i="15"/>
  <c r="DQ190" i="15"/>
  <c r="DM190" i="15"/>
  <c r="DI190" i="15"/>
  <c r="DE190" i="15"/>
  <c r="DA190" i="15"/>
  <c r="CW190" i="15"/>
  <c r="CS190" i="15"/>
  <c r="CO190" i="15"/>
  <c r="CK190" i="15"/>
  <c r="CG190" i="15"/>
  <c r="CC190" i="15"/>
  <c r="BY190" i="15"/>
  <c r="BU190" i="15"/>
  <c r="BQ190" i="15"/>
  <c r="BM190" i="15"/>
  <c r="BI190" i="15"/>
  <c r="BE190" i="15"/>
  <c r="BA190" i="15"/>
  <c r="AW190" i="15"/>
  <c r="AS190" i="15"/>
  <c r="AO190" i="15"/>
  <c r="AK190" i="15"/>
  <c r="AG190" i="15"/>
  <c r="AC190" i="15"/>
  <c r="Y190" i="15"/>
  <c r="U190" i="15"/>
  <c r="Q190" i="15"/>
  <c r="M190" i="15"/>
  <c r="I190" i="15"/>
  <c r="E190" i="15"/>
  <c r="DP190" i="15"/>
  <c r="DL190" i="15"/>
  <c r="DH190" i="15"/>
  <c r="DD190" i="15"/>
  <c r="CZ190" i="15"/>
  <c r="CV190" i="15"/>
  <c r="CR190" i="15"/>
  <c r="CN190" i="15"/>
  <c r="CJ190" i="15"/>
  <c r="CF190" i="15"/>
  <c r="CB190" i="15"/>
  <c r="BX190" i="15"/>
  <c r="BT190" i="15"/>
  <c r="BP190" i="15"/>
  <c r="BL190" i="15"/>
  <c r="BH190" i="15"/>
  <c r="BD190" i="15"/>
  <c r="AZ190" i="15"/>
  <c r="AV190" i="15"/>
  <c r="AR190" i="15"/>
  <c r="AN190" i="15"/>
  <c r="AJ190" i="15"/>
  <c r="AF190" i="15"/>
  <c r="AB190" i="15"/>
  <c r="X190" i="15"/>
  <c r="T190" i="15"/>
  <c r="P190" i="15"/>
  <c r="L190" i="15"/>
  <c r="H190" i="15"/>
  <c r="D190" i="15"/>
  <c r="DS190" i="15"/>
  <c r="DO190" i="15"/>
  <c r="DK190" i="15"/>
  <c r="DG190" i="15"/>
  <c r="DC190" i="15"/>
  <c r="CY190" i="15"/>
  <c r="CU190" i="15"/>
  <c r="CQ190" i="15"/>
  <c r="CM190" i="15"/>
  <c r="CI190" i="15"/>
  <c r="CE190" i="15"/>
  <c r="CA190" i="15"/>
  <c r="BW190" i="15"/>
  <c r="BS190" i="15"/>
  <c r="BO190" i="15"/>
  <c r="BK190" i="15"/>
  <c r="BG190" i="15"/>
  <c r="BC190" i="15"/>
  <c r="AY190" i="15"/>
  <c r="AU190" i="15"/>
  <c r="AQ190" i="15"/>
  <c r="AM190" i="15"/>
  <c r="AI190" i="15"/>
  <c r="AE190" i="15"/>
  <c r="AA190" i="15"/>
  <c r="W190" i="15"/>
  <c r="S190" i="15"/>
  <c r="O190" i="15"/>
  <c r="K190" i="15"/>
  <c r="G190" i="15"/>
  <c r="DR190" i="15"/>
  <c r="DN190" i="15"/>
  <c r="DJ190" i="15"/>
  <c r="DF190" i="15"/>
  <c r="DB190" i="15"/>
  <c r="CX190" i="15"/>
  <c r="CT190" i="15"/>
  <c r="CP190" i="15"/>
  <c r="CL190" i="15"/>
  <c r="CH190" i="15"/>
  <c r="CD190" i="15"/>
  <c r="BZ190" i="15"/>
  <c r="BV190" i="15"/>
  <c r="BR190" i="15"/>
  <c r="BN190" i="15"/>
  <c r="BJ190" i="15"/>
  <c r="BF190" i="15"/>
  <c r="BB190" i="15"/>
  <c r="AX190" i="15"/>
  <c r="AT190" i="15"/>
  <c r="AP190" i="15"/>
  <c r="AL190" i="15"/>
  <c r="AH190" i="15"/>
  <c r="AD190" i="15"/>
  <c r="Z190" i="15"/>
  <c r="V190" i="15"/>
  <c r="R190" i="15"/>
  <c r="N190" i="15"/>
  <c r="J190" i="15"/>
  <c r="F190" i="15"/>
  <c r="DQ185" i="15"/>
  <c r="DM185" i="15"/>
  <c r="DI185" i="15"/>
  <c r="DE185" i="15"/>
  <c r="DA185" i="15"/>
  <c r="CW185" i="15"/>
  <c r="CS185" i="15"/>
  <c r="CO185" i="15"/>
  <c r="CK185" i="15"/>
  <c r="CG185" i="15"/>
  <c r="CC185" i="15"/>
  <c r="BY185" i="15"/>
  <c r="BU185" i="15"/>
  <c r="BQ185" i="15"/>
  <c r="BM185" i="15"/>
  <c r="BI185" i="15"/>
  <c r="BE185" i="15"/>
  <c r="BA185" i="15"/>
  <c r="AW185" i="15"/>
  <c r="AS185" i="15"/>
  <c r="AO185" i="15"/>
  <c r="AK185" i="15"/>
  <c r="AG185" i="15"/>
  <c r="AC185" i="15"/>
  <c r="Y185" i="15"/>
  <c r="U185" i="15"/>
  <c r="Q185" i="15"/>
  <c r="M185" i="15"/>
  <c r="I185" i="15"/>
  <c r="E185" i="15"/>
  <c r="DP185" i="15"/>
  <c r="DL185" i="15"/>
  <c r="DH185" i="15"/>
  <c r="DD185" i="15"/>
  <c r="CZ185" i="15"/>
  <c r="CV185" i="15"/>
  <c r="CR185" i="15"/>
  <c r="CN185" i="15"/>
  <c r="CJ185" i="15"/>
  <c r="CF185" i="15"/>
  <c r="CB185" i="15"/>
  <c r="BX185" i="15"/>
  <c r="BT185" i="15"/>
  <c r="BP185" i="15"/>
  <c r="BL185" i="15"/>
  <c r="BH185" i="15"/>
  <c r="BD185" i="15"/>
  <c r="AZ185" i="15"/>
  <c r="AV185" i="15"/>
  <c r="AR185" i="15"/>
  <c r="AN185" i="15"/>
  <c r="AJ185" i="15"/>
  <c r="AF185" i="15"/>
  <c r="AB185" i="15"/>
  <c r="X185" i="15"/>
  <c r="T185" i="15"/>
  <c r="P185" i="15"/>
  <c r="L185" i="15"/>
  <c r="H185" i="15"/>
  <c r="D185" i="15"/>
  <c r="DR185" i="15"/>
  <c r="DN185" i="15"/>
  <c r="DJ185" i="15"/>
  <c r="DF185" i="15"/>
  <c r="DB185" i="15"/>
  <c r="CX185" i="15"/>
  <c r="CT185" i="15"/>
  <c r="CP185" i="15"/>
  <c r="CL185" i="15"/>
  <c r="CH185" i="15"/>
  <c r="CD185" i="15"/>
  <c r="BZ185" i="15"/>
  <c r="BV185" i="15"/>
  <c r="BR185" i="15"/>
  <c r="BN185" i="15"/>
  <c r="BJ185" i="15"/>
  <c r="BF185" i="15"/>
  <c r="BB185" i="15"/>
  <c r="AX185" i="15"/>
  <c r="AT185" i="15"/>
  <c r="AP185" i="15"/>
  <c r="AL185" i="15"/>
  <c r="AH185" i="15"/>
  <c r="AD185" i="15"/>
  <c r="Z185" i="15"/>
  <c r="V185" i="15"/>
  <c r="R185" i="15"/>
  <c r="N185" i="15"/>
  <c r="J185" i="15"/>
  <c r="F185" i="15"/>
  <c r="DK185" i="15"/>
  <c r="CU185" i="15"/>
  <c r="CE185" i="15"/>
  <c r="BO185" i="15"/>
  <c r="AY185" i="15"/>
  <c r="AI185" i="15"/>
  <c r="S185" i="15"/>
  <c r="DG185" i="15"/>
  <c r="CQ185" i="15"/>
  <c r="CA185" i="15"/>
  <c r="BK185" i="15"/>
  <c r="AU185" i="15"/>
  <c r="AE185" i="15"/>
  <c r="O185" i="15"/>
  <c r="DS185" i="15"/>
  <c r="DC185" i="15"/>
  <c r="CM185" i="15"/>
  <c r="BW185" i="15"/>
  <c r="BG185" i="15"/>
  <c r="AQ185" i="15"/>
  <c r="AA185" i="15"/>
  <c r="K185" i="15"/>
  <c r="DO185" i="15"/>
  <c r="CY185" i="15"/>
  <c r="CI185" i="15"/>
  <c r="BS185" i="15"/>
  <c r="BC185" i="15"/>
  <c r="AM185" i="15"/>
  <c r="W185" i="15"/>
  <c r="G185" i="15"/>
  <c r="DQ231" i="15"/>
  <c r="DM231" i="15"/>
  <c r="DI231" i="15"/>
  <c r="DE231" i="15"/>
  <c r="DA231" i="15"/>
  <c r="CW231" i="15"/>
  <c r="CS231" i="15"/>
  <c r="CO231" i="15"/>
  <c r="CK231" i="15"/>
  <c r="CG231" i="15"/>
  <c r="CC231" i="15"/>
  <c r="BY231" i="15"/>
  <c r="BU231" i="15"/>
  <c r="BQ231" i="15"/>
  <c r="BM231" i="15"/>
  <c r="BI231" i="15"/>
  <c r="BE231" i="15"/>
  <c r="BA231" i="15"/>
  <c r="AW231" i="15"/>
  <c r="AS231" i="15"/>
  <c r="AO231" i="15"/>
  <c r="AK231" i="15"/>
  <c r="AG231" i="15"/>
  <c r="AC231" i="15"/>
  <c r="Y231" i="15"/>
  <c r="U231" i="15"/>
  <c r="Q231" i="15"/>
  <c r="M231" i="15"/>
  <c r="I231" i="15"/>
  <c r="E231" i="15"/>
  <c r="DP231" i="15"/>
  <c r="DL231" i="15"/>
  <c r="DH231" i="15"/>
  <c r="DD231" i="15"/>
  <c r="CZ231" i="15"/>
  <c r="CV231" i="15"/>
  <c r="CR231" i="15"/>
  <c r="CN231" i="15"/>
  <c r="CJ231" i="15"/>
  <c r="CF231" i="15"/>
  <c r="CB231" i="15"/>
  <c r="BX231" i="15"/>
  <c r="BT231" i="15"/>
  <c r="BP231" i="15"/>
  <c r="BL231" i="15"/>
  <c r="BH231" i="15"/>
  <c r="BD231" i="15"/>
  <c r="AZ231" i="15"/>
  <c r="AV231" i="15"/>
  <c r="AR231" i="15"/>
  <c r="AN231" i="15"/>
  <c r="AJ231" i="15"/>
  <c r="AF231" i="15"/>
  <c r="AB231" i="15"/>
  <c r="X231" i="15"/>
  <c r="T231" i="15"/>
  <c r="P231" i="15"/>
  <c r="L231" i="15"/>
  <c r="H231" i="15"/>
  <c r="D231" i="15"/>
  <c r="DS231" i="15"/>
  <c r="DO231" i="15"/>
  <c r="DK231" i="15"/>
  <c r="DG231" i="15"/>
  <c r="DC231" i="15"/>
  <c r="CY231" i="15"/>
  <c r="CU231" i="15"/>
  <c r="CQ231" i="15"/>
  <c r="CM231" i="15"/>
  <c r="CI231" i="15"/>
  <c r="CE231" i="15"/>
  <c r="CA231" i="15"/>
  <c r="BW231" i="15"/>
  <c r="BS231" i="15"/>
  <c r="BO231" i="15"/>
  <c r="BK231" i="15"/>
  <c r="BG231" i="15"/>
  <c r="BC231" i="15"/>
  <c r="AY231" i="15"/>
  <c r="AU231" i="15"/>
  <c r="AQ231" i="15"/>
  <c r="AM231" i="15"/>
  <c r="AI231" i="15"/>
  <c r="AE231" i="15"/>
  <c r="AA231" i="15"/>
  <c r="W231" i="15"/>
  <c r="S231" i="15"/>
  <c r="O231" i="15"/>
  <c r="K231" i="15"/>
  <c r="G231" i="15"/>
  <c r="DR231" i="15"/>
  <c r="DN231" i="15"/>
  <c r="DJ231" i="15"/>
  <c r="DF231" i="15"/>
  <c r="DB231" i="15"/>
  <c r="CX231" i="15"/>
  <c r="CT231" i="15"/>
  <c r="CP231" i="15"/>
  <c r="CL231" i="15"/>
  <c r="CH231" i="15"/>
  <c r="CD231" i="15"/>
  <c r="BZ231" i="15"/>
  <c r="BV231" i="15"/>
  <c r="BR231" i="15"/>
  <c r="BN231" i="15"/>
  <c r="BJ231" i="15"/>
  <c r="BF231" i="15"/>
  <c r="BB231" i="15"/>
  <c r="AX231" i="15"/>
  <c r="AT231" i="15"/>
  <c r="AP231" i="15"/>
  <c r="AL231" i="15"/>
  <c r="AH231" i="15"/>
  <c r="AD231" i="15"/>
  <c r="Z231" i="15"/>
  <c r="V231" i="15"/>
  <c r="R231" i="15"/>
  <c r="N231" i="15"/>
  <c r="J231" i="15"/>
  <c r="F231" i="15"/>
  <c r="DQ187" i="15"/>
  <c r="DM187" i="15"/>
  <c r="DI187" i="15"/>
  <c r="DE187" i="15"/>
  <c r="DA187" i="15"/>
  <c r="CW187" i="15"/>
  <c r="CS187" i="15"/>
  <c r="CO187" i="15"/>
  <c r="CK187" i="15"/>
  <c r="CG187" i="15"/>
  <c r="CC187" i="15"/>
  <c r="BY187" i="15"/>
  <c r="BU187" i="15"/>
  <c r="BQ187" i="15"/>
  <c r="BM187" i="15"/>
  <c r="BI187" i="15"/>
  <c r="BE187" i="15"/>
  <c r="BA187" i="15"/>
  <c r="AW187" i="15"/>
  <c r="AS187" i="15"/>
  <c r="AO187" i="15"/>
  <c r="AK187" i="15"/>
  <c r="AG187" i="15"/>
  <c r="AC187" i="15"/>
  <c r="Y187" i="15"/>
  <c r="U187" i="15"/>
  <c r="Q187" i="15"/>
  <c r="M187" i="15"/>
  <c r="I187" i="15"/>
  <c r="E187" i="15"/>
  <c r="DP187" i="15"/>
  <c r="DL187" i="15"/>
  <c r="DH187" i="15"/>
  <c r="DD187" i="15"/>
  <c r="CZ187" i="15"/>
  <c r="CV187" i="15"/>
  <c r="CR187" i="15"/>
  <c r="CN187" i="15"/>
  <c r="CJ187" i="15"/>
  <c r="CF187" i="15"/>
  <c r="CB187" i="15"/>
  <c r="BX187" i="15"/>
  <c r="BT187" i="15"/>
  <c r="BP187" i="15"/>
  <c r="BL187" i="15"/>
  <c r="BH187" i="15"/>
  <c r="BD187" i="15"/>
  <c r="AZ187" i="15"/>
  <c r="AV187" i="15"/>
  <c r="AR187" i="15"/>
  <c r="AN187" i="15"/>
  <c r="AJ187" i="15"/>
  <c r="AF187" i="15"/>
  <c r="AB187" i="15"/>
  <c r="X187" i="15"/>
  <c r="T187" i="15"/>
  <c r="P187" i="15"/>
  <c r="L187" i="15"/>
  <c r="H187" i="15"/>
  <c r="D187" i="15"/>
  <c r="DR187" i="15"/>
  <c r="DN187" i="15"/>
  <c r="DJ187" i="15"/>
  <c r="DF187" i="15"/>
  <c r="DB187" i="15"/>
  <c r="CX187" i="15"/>
  <c r="CT187" i="15"/>
  <c r="CP187" i="15"/>
  <c r="CL187" i="15"/>
  <c r="CH187" i="15"/>
  <c r="CD187" i="15"/>
  <c r="BZ187" i="15"/>
  <c r="BV187" i="15"/>
  <c r="BR187" i="15"/>
  <c r="BN187" i="15"/>
  <c r="BJ187" i="15"/>
  <c r="BF187" i="15"/>
  <c r="BB187" i="15"/>
  <c r="AX187" i="15"/>
  <c r="AT187" i="15"/>
  <c r="AP187" i="15"/>
  <c r="AL187" i="15"/>
  <c r="AH187" i="15"/>
  <c r="AD187" i="15"/>
  <c r="Z187" i="15"/>
  <c r="V187" i="15"/>
  <c r="R187" i="15"/>
  <c r="N187" i="15"/>
  <c r="J187" i="15"/>
  <c r="F187" i="15"/>
  <c r="DK187" i="15"/>
  <c r="CU187" i="15"/>
  <c r="CE187" i="15"/>
  <c r="BO187" i="15"/>
  <c r="AY187" i="15"/>
  <c r="AI187" i="15"/>
  <c r="S187" i="15"/>
  <c r="DG187" i="15"/>
  <c r="CQ187" i="15"/>
  <c r="CA187" i="15"/>
  <c r="BK187" i="15"/>
  <c r="AU187" i="15"/>
  <c r="AE187" i="15"/>
  <c r="O187" i="15"/>
  <c r="DS187" i="15"/>
  <c r="DC187" i="15"/>
  <c r="CM187" i="15"/>
  <c r="BW187" i="15"/>
  <c r="BG187" i="15"/>
  <c r="AQ187" i="15"/>
  <c r="AA187" i="15"/>
  <c r="K187" i="15"/>
  <c r="DO187" i="15"/>
  <c r="CY187" i="15"/>
  <c r="CI187" i="15"/>
  <c r="BS187" i="15"/>
  <c r="BC187" i="15"/>
  <c r="AM187" i="15"/>
  <c r="W187" i="15"/>
  <c r="G187" i="15"/>
  <c r="DQ203" i="15"/>
  <c r="DM203" i="15"/>
  <c r="DI203" i="15"/>
  <c r="DE203" i="15"/>
  <c r="DA203" i="15"/>
  <c r="CW203" i="15"/>
  <c r="CS203" i="15"/>
  <c r="CO203" i="15"/>
  <c r="CK203" i="15"/>
  <c r="CG203" i="15"/>
  <c r="CC203" i="15"/>
  <c r="BY203" i="15"/>
  <c r="BU203" i="15"/>
  <c r="BQ203" i="15"/>
  <c r="BM203" i="15"/>
  <c r="BI203" i="15"/>
  <c r="BE203" i="15"/>
  <c r="BA203" i="15"/>
  <c r="AW203" i="15"/>
  <c r="AS203" i="15"/>
  <c r="AO203" i="15"/>
  <c r="AK203" i="15"/>
  <c r="AG203" i="15"/>
  <c r="AC203" i="15"/>
  <c r="Y203" i="15"/>
  <c r="U203" i="15"/>
  <c r="Q203" i="15"/>
  <c r="M203" i="15"/>
  <c r="I203" i="15"/>
  <c r="E203" i="15"/>
  <c r="DP203" i="15"/>
  <c r="DL203" i="15"/>
  <c r="DH203" i="15"/>
  <c r="DD203" i="15"/>
  <c r="CZ203" i="15"/>
  <c r="CV203" i="15"/>
  <c r="CR203" i="15"/>
  <c r="CN203" i="15"/>
  <c r="CJ203" i="15"/>
  <c r="CF203" i="15"/>
  <c r="CB203" i="15"/>
  <c r="BX203" i="15"/>
  <c r="BT203" i="15"/>
  <c r="BP203" i="15"/>
  <c r="BL203" i="15"/>
  <c r="BH203" i="15"/>
  <c r="BD203" i="15"/>
  <c r="AZ203" i="15"/>
  <c r="AV203" i="15"/>
  <c r="AR203" i="15"/>
  <c r="AN203" i="15"/>
  <c r="AJ203" i="15"/>
  <c r="AF203" i="15"/>
  <c r="AB203" i="15"/>
  <c r="X203" i="15"/>
  <c r="T203" i="15"/>
  <c r="P203" i="15"/>
  <c r="L203" i="15"/>
  <c r="H203" i="15"/>
  <c r="D203" i="15"/>
  <c r="DS203" i="15"/>
  <c r="DO203" i="15"/>
  <c r="DK203" i="15"/>
  <c r="DG203" i="15"/>
  <c r="DC203" i="15"/>
  <c r="CY203" i="15"/>
  <c r="CU203" i="15"/>
  <c r="CQ203" i="15"/>
  <c r="CM203" i="15"/>
  <c r="CI203" i="15"/>
  <c r="CE203" i="15"/>
  <c r="CA203" i="15"/>
  <c r="BW203" i="15"/>
  <c r="BS203" i="15"/>
  <c r="BO203" i="15"/>
  <c r="BK203" i="15"/>
  <c r="BG203" i="15"/>
  <c r="BC203" i="15"/>
  <c r="AY203" i="15"/>
  <c r="AU203" i="15"/>
  <c r="AQ203" i="15"/>
  <c r="AM203" i="15"/>
  <c r="AI203" i="15"/>
  <c r="AE203" i="15"/>
  <c r="AA203" i="15"/>
  <c r="W203" i="15"/>
  <c r="S203" i="15"/>
  <c r="O203" i="15"/>
  <c r="K203" i="15"/>
  <c r="G203" i="15"/>
  <c r="DR203" i="15"/>
  <c r="DN203" i="15"/>
  <c r="DJ203" i="15"/>
  <c r="DF203" i="15"/>
  <c r="DB203" i="15"/>
  <c r="CX203" i="15"/>
  <c r="CT203" i="15"/>
  <c r="CP203" i="15"/>
  <c r="CL203" i="15"/>
  <c r="CH203" i="15"/>
  <c r="CD203" i="15"/>
  <c r="BZ203" i="15"/>
  <c r="BV203" i="15"/>
  <c r="BR203" i="15"/>
  <c r="BN203" i="15"/>
  <c r="BJ203" i="15"/>
  <c r="BF203" i="15"/>
  <c r="BB203" i="15"/>
  <c r="AX203" i="15"/>
  <c r="AT203" i="15"/>
  <c r="AP203" i="15"/>
  <c r="AL203" i="15"/>
  <c r="AH203" i="15"/>
  <c r="AD203" i="15"/>
  <c r="Z203" i="15"/>
  <c r="V203" i="15"/>
  <c r="R203" i="15"/>
  <c r="N203" i="15"/>
  <c r="J203" i="15"/>
  <c r="F203" i="15"/>
  <c r="DP243" i="15"/>
  <c r="DL243" i="15"/>
  <c r="DH243" i="15"/>
  <c r="DD243" i="15"/>
  <c r="CZ243" i="15"/>
  <c r="CV243" i="15"/>
  <c r="CR243" i="15"/>
  <c r="CN243" i="15"/>
  <c r="CJ243" i="15"/>
  <c r="CF243" i="15"/>
  <c r="CB243" i="15"/>
  <c r="BX243" i="15"/>
  <c r="BT243" i="15"/>
  <c r="BP243" i="15"/>
  <c r="BL243" i="15"/>
  <c r="BH243" i="15"/>
  <c r="BD243" i="15"/>
  <c r="AZ243" i="15"/>
  <c r="AV243" i="15"/>
  <c r="AR243" i="15"/>
  <c r="AN243" i="15"/>
  <c r="AJ243" i="15"/>
  <c r="DQ243" i="15"/>
  <c r="DM243" i="15"/>
  <c r="DI243" i="15"/>
  <c r="DE243" i="15"/>
  <c r="DA243" i="15"/>
  <c r="CW243" i="15"/>
  <c r="CS243" i="15"/>
  <c r="CO243" i="15"/>
  <c r="CK243" i="15"/>
  <c r="CG243" i="15"/>
  <c r="CC243" i="15"/>
  <c r="BY243" i="15"/>
  <c r="BU243" i="15"/>
  <c r="BQ243" i="15"/>
  <c r="BM243" i="15"/>
  <c r="BI243" i="15"/>
  <c r="BE243" i="15"/>
  <c r="BA243" i="15"/>
  <c r="AW243" i="15"/>
  <c r="AS243" i="15"/>
  <c r="AO243" i="15"/>
  <c r="AK243" i="15"/>
  <c r="DO243" i="15"/>
  <c r="DG243" i="15"/>
  <c r="CY243" i="15"/>
  <c r="CQ243" i="15"/>
  <c r="CI243" i="15"/>
  <c r="CA243" i="15"/>
  <c r="BS243" i="15"/>
  <c r="BK243" i="15"/>
  <c r="BC243" i="15"/>
  <c r="AU243" i="15"/>
  <c r="AM243" i="15"/>
  <c r="AG243" i="15"/>
  <c r="AC243" i="15"/>
  <c r="Y243" i="15"/>
  <c r="U243" i="15"/>
  <c r="Q243" i="15"/>
  <c r="M243" i="15"/>
  <c r="I243" i="15"/>
  <c r="E243" i="15"/>
  <c r="DN243" i="15"/>
  <c r="DF243" i="15"/>
  <c r="CX243" i="15"/>
  <c r="CP243" i="15"/>
  <c r="CH243" i="15"/>
  <c r="BZ243" i="15"/>
  <c r="BR243" i="15"/>
  <c r="BJ243" i="15"/>
  <c r="BB243" i="15"/>
  <c r="AT243" i="15"/>
  <c r="AL243" i="15"/>
  <c r="AF243" i="15"/>
  <c r="AB243" i="15"/>
  <c r="X243" i="15"/>
  <c r="T243" i="15"/>
  <c r="P243" i="15"/>
  <c r="L243" i="15"/>
  <c r="H243" i="15"/>
  <c r="D243" i="15"/>
  <c r="DS243" i="15"/>
  <c r="DK243" i="15"/>
  <c r="DC243" i="15"/>
  <c r="CU243" i="15"/>
  <c r="CM243" i="15"/>
  <c r="CE243" i="15"/>
  <c r="BW243" i="15"/>
  <c r="BO243" i="15"/>
  <c r="BG243" i="15"/>
  <c r="AY243" i="15"/>
  <c r="AQ243" i="15"/>
  <c r="AI243" i="15"/>
  <c r="AE243" i="15"/>
  <c r="AA243" i="15"/>
  <c r="W243" i="15"/>
  <c r="S243" i="15"/>
  <c r="O243" i="15"/>
  <c r="K243" i="15"/>
  <c r="G243" i="15"/>
  <c r="DR243" i="15"/>
  <c r="DJ243" i="15"/>
  <c r="DB243" i="15"/>
  <c r="CT243" i="15"/>
  <c r="CL243" i="15"/>
  <c r="CD243" i="15"/>
  <c r="BV243" i="15"/>
  <c r="BN243" i="15"/>
  <c r="BF243" i="15"/>
  <c r="AX243" i="15"/>
  <c r="AP243" i="15"/>
  <c r="AH243" i="15"/>
  <c r="AD243" i="15"/>
  <c r="Z243" i="15"/>
  <c r="V243" i="15"/>
  <c r="R243" i="15"/>
  <c r="N243" i="15"/>
  <c r="J243" i="15"/>
  <c r="F243" i="15"/>
  <c r="DQ176" i="15"/>
  <c r="DM176" i="15"/>
  <c r="DI176" i="15"/>
  <c r="DE176" i="15"/>
  <c r="DA176" i="15"/>
  <c r="CW176" i="15"/>
  <c r="CS176" i="15"/>
  <c r="CO176" i="15"/>
  <c r="CK176" i="15"/>
  <c r="CG176" i="15"/>
  <c r="CC176" i="15"/>
  <c r="BY176" i="15"/>
  <c r="BU176" i="15"/>
  <c r="BQ176" i="15"/>
  <c r="BM176" i="15"/>
  <c r="BI176" i="15"/>
  <c r="BE176" i="15"/>
  <c r="BA176" i="15"/>
  <c r="AW176" i="15"/>
  <c r="AS176" i="15"/>
  <c r="AO176" i="15"/>
  <c r="AK176" i="15"/>
  <c r="AG176" i="15"/>
  <c r="AC176" i="15"/>
  <c r="Y176" i="15"/>
  <c r="U176" i="15"/>
  <c r="Q176" i="15"/>
  <c r="M176" i="15"/>
  <c r="I176" i="15"/>
  <c r="E176" i="15"/>
  <c r="DR176" i="15"/>
  <c r="DN176" i="15"/>
  <c r="DJ176" i="15"/>
  <c r="DF176" i="15"/>
  <c r="DB176" i="15"/>
  <c r="CX176" i="15"/>
  <c r="CT176" i="15"/>
  <c r="CP176" i="15"/>
  <c r="CL176" i="15"/>
  <c r="CH176" i="15"/>
  <c r="CD176" i="15"/>
  <c r="BZ176" i="15"/>
  <c r="BV176" i="15"/>
  <c r="BR176" i="15"/>
  <c r="BN176" i="15"/>
  <c r="BJ176" i="15"/>
  <c r="BF176" i="15"/>
  <c r="BB176" i="15"/>
  <c r="AX176" i="15"/>
  <c r="AT176" i="15"/>
  <c r="AP176" i="15"/>
  <c r="AL176" i="15"/>
  <c r="AH176" i="15"/>
  <c r="AD176" i="15"/>
  <c r="Z176" i="15"/>
  <c r="V176" i="15"/>
  <c r="R176" i="15"/>
  <c r="N176" i="15"/>
  <c r="J176" i="15"/>
  <c r="F176" i="15"/>
  <c r="DO176" i="15"/>
  <c r="DG176" i="15"/>
  <c r="CY176" i="15"/>
  <c r="CQ176" i="15"/>
  <c r="CI176" i="15"/>
  <c r="CA176" i="15"/>
  <c r="BS176" i="15"/>
  <c r="BK176" i="15"/>
  <c r="BC176" i="15"/>
  <c r="AU176" i="15"/>
  <c r="AM176" i="15"/>
  <c r="AE176" i="15"/>
  <c r="W176" i="15"/>
  <c r="O176" i="15"/>
  <c r="G176" i="15"/>
  <c r="DL176" i="15"/>
  <c r="DD176" i="15"/>
  <c r="CV176" i="15"/>
  <c r="CN176" i="15"/>
  <c r="CF176" i="15"/>
  <c r="BX176" i="15"/>
  <c r="BP176" i="15"/>
  <c r="BH176" i="15"/>
  <c r="AZ176" i="15"/>
  <c r="AR176" i="15"/>
  <c r="AJ176" i="15"/>
  <c r="AB176" i="15"/>
  <c r="T176" i="15"/>
  <c r="L176" i="15"/>
  <c r="D176" i="15"/>
  <c r="DS176" i="15"/>
  <c r="DK176" i="15"/>
  <c r="DC176" i="15"/>
  <c r="CU176" i="15"/>
  <c r="CM176" i="15"/>
  <c r="CE176" i="15"/>
  <c r="BW176" i="15"/>
  <c r="BO176" i="15"/>
  <c r="BG176" i="15"/>
  <c r="AY176" i="15"/>
  <c r="AQ176" i="15"/>
  <c r="AI176" i="15"/>
  <c r="AA176" i="15"/>
  <c r="S176" i="15"/>
  <c r="K176" i="15"/>
  <c r="DP176" i="15"/>
  <c r="DH176" i="15"/>
  <c r="CZ176" i="15"/>
  <c r="CR176" i="15"/>
  <c r="CJ176" i="15"/>
  <c r="CB176" i="15"/>
  <c r="BT176" i="15"/>
  <c r="BL176" i="15"/>
  <c r="BD176" i="15"/>
  <c r="AV176" i="15"/>
  <c r="AN176" i="15"/>
  <c r="AF176" i="15"/>
  <c r="X176" i="15"/>
  <c r="P176" i="15"/>
  <c r="H176" i="15"/>
  <c r="DQ159" i="15"/>
  <c r="DM159" i="15"/>
  <c r="DI159" i="15"/>
  <c r="DE159" i="15"/>
  <c r="DA159" i="15"/>
  <c r="CW159" i="15"/>
  <c r="CS159" i="15"/>
  <c r="CO159" i="15"/>
  <c r="CK159" i="15"/>
  <c r="CG159" i="15"/>
  <c r="CC159" i="15"/>
  <c r="BY159" i="15"/>
  <c r="BU159" i="15"/>
  <c r="BQ159" i="15"/>
  <c r="BM159" i="15"/>
  <c r="BI159" i="15"/>
  <c r="BE159" i="15"/>
  <c r="BA159" i="15"/>
  <c r="AW159" i="15"/>
  <c r="AS159" i="15"/>
  <c r="AO159" i="15"/>
  <c r="AK159" i="15"/>
  <c r="AG159" i="15"/>
  <c r="AC159" i="15"/>
  <c r="Y159" i="15"/>
  <c r="U159" i="15"/>
  <c r="Q159" i="15"/>
  <c r="M159" i="15"/>
  <c r="I159" i="15"/>
  <c r="E159" i="15"/>
  <c r="DP159" i="15"/>
  <c r="DL159" i="15"/>
  <c r="DH159" i="15"/>
  <c r="DD159" i="15"/>
  <c r="CZ159" i="15"/>
  <c r="CV159" i="15"/>
  <c r="CR159" i="15"/>
  <c r="CN159" i="15"/>
  <c r="CJ159" i="15"/>
  <c r="CF159" i="15"/>
  <c r="CB159" i="15"/>
  <c r="BX159" i="15"/>
  <c r="BT159" i="15"/>
  <c r="BP159" i="15"/>
  <c r="BL159" i="15"/>
  <c r="BH159" i="15"/>
  <c r="BD159" i="15"/>
  <c r="AZ159" i="15"/>
  <c r="AV159" i="15"/>
  <c r="AR159" i="15"/>
  <c r="AN159" i="15"/>
  <c r="AJ159" i="15"/>
  <c r="AF159" i="15"/>
  <c r="AB159" i="15"/>
  <c r="X159" i="15"/>
  <c r="T159" i="15"/>
  <c r="P159" i="15"/>
  <c r="L159" i="15"/>
  <c r="H159" i="15"/>
  <c r="D159" i="15"/>
  <c r="DS159" i="15"/>
  <c r="DO159" i="15"/>
  <c r="DK159" i="15"/>
  <c r="DG159" i="15"/>
  <c r="DC159" i="15"/>
  <c r="CY159" i="15"/>
  <c r="CU159" i="15"/>
  <c r="CQ159" i="15"/>
  <c r="CM159" i="15"/>
  <c r="CI159" i="15"/>
  <c r="CE159" i="15"/>
  <c r="CA159" i="15"/>
  <c r="BW159" i="15"/>
  <c r="BS159" i="15"/>
  <c r="BO159" i="15"/>
  <c r="BK159" i="15"/>
  <c r="BG159" i="15"/>
  <c r="BC159" i="15"/>
  <c r="AY159" i="15"/>
  <c r="AU159" i="15"/>
  <c r="AQ159" i="15"/>
  <c r="AM159" i="15"/>
  <c r="AI159" i="15"/>
  <c r="AE159" i="15"/>
  <c r="AA159" i="15"/>
  <c r="W159" i="15"/>
  <c r="S159" i="15"/>
  <c r="O159" i="15"/>
  <c r="K159" i="15"/>
  <c r="G159" i="15"/>
  <c r="DR159" i="15"/>
  <c r="DN159" i="15"/>
  <c r="DJ159" i="15"/>
  <c r="DF159" i="15"/>
  <c r="DB159" i="15"/>
  <c r="CX159" i="15"/>
  <c r="CT159" i="15"/>
  <c r="CP159" i="15"/>
  <c r="CL159" i="15"/>
  <c r="CH159" i="15"/>
  <c r="CD159" i="15"/>
  <c r="BZ159" i="15"/>
  <c r="BV159" i="15"/>
  <c r="BR159" i="15"/>
  <c r="BN159" i="15"/>
  <c r="BJ159" i="15"/>
  <c r="BF159" i="15"/>
  <c r="BB159" i="15"/>
  <c r="AX159" i="15"/>
  <c r="AT159" i="15"/>
  <c r="AP159" i="15"/>
  <c r="AL159" i="15"/>
  <c r="AH159" i="15"/>
  <c r="AD159" i="15"/>
  <c r="Z159" i="15"/>
  <c r="V159" i="15"/>
  <c r="R159" i="15"/>
  <c r="N159" i="15"/>
  <c r="J159" i="15"/>
  <c r="F159" i="15"/>
  <c r="DY48" i="11"/>
  <c r="DY48" i="61" s="1"/>
  <c r="DV48" i="11"/>
  <c r="DV48" i="61" s="1"/>
  <c r="DX48" i="11"/>
  <c r="DX48" i="61" s="1"/>
  <c r="DY97" i="11"/>
  <c r="DY97" i="61" s="1"/>
  <c r="DV97" i="11"/>
  <c r="DV97" i="61" s="1"/>
  <c r="DX97" i="11"/>
  <c r="DX97" i="61" s="1"/>
  <c r="DY15" i="11"/>
  <c r="DY15" i="61" s="1"/>
  <c r="DV15" i="11"/>
  <c r="DV15" i="61" s="1"/>
  <c r="DX15" i="11"/>
  <c r="DX15" i="61" s="1"/>
  <c r="DY20" i="11"/>
  <c r="DY20" i="61" s="1"/>
  <c r="DV20" i="11"/>
  <c r="DV20" i="61" s="1"/>
  <c r="DX20" i="11"/>
  <c r="DX20" i="61" s="1"/>
  <c r="DY52" i="11"/>
  <c r="DY52" i="61" s="1"/>
  <c r="DV52" i="11"/>
  <c r="DV52" i="61" s="1"/>
  <c r="DX52" i="11"/>
  <c r="DX52" i="61" s="1"/>
  <c r="DY84" i="11"/>
  <c r="DY84" i="61" s="1"/>
  <c r="DV84" i="11"/>
  <c r="DV84" i="61" s="1"/>
  <c r="DX84" i="11"/>
  <c r="DX84" i="61" s="1"/>
  <c r="DY116" i="11"/>
  <c r="DY116" i="61" s="1"/>
  <c r="DV116" i="11"/>
  <c r="DV116" i="61" s="1"/>
  <c r="DX116" i="11"/>
  <c r="DX116" i="61" s="1"/>
  <c r="DY29" i="11"/>
  <c r="DY29" i="61" s="1"/>
  <c r="DV29" i="11"/>
  <c r="DV29" i="61" s="1"/>
  <c r="DX29" i="11"/>
  <c r="DX29" i="61" s="1"/>
  <c r="DY61" i="11"/>
  <c r="DY61" i="61" s="1"/>
  <c r="DV61" i="11"/>
  <c r="DV61" i="61" s="1"/>
  <c r="DX61" i="11"/>
  <c r="DX61" i="61" s="1"/>
  <c r="DY93" i="11"/>
  <c r="DY93" i="61" s="1"/>
  <c r="DV93" i="11"/>
  <c r="DV93" i="61" s="1"/>
  <c r="DX93" i="11"/>
  <c r="DX93" i="61" s="1"/>
  <c r="DV10" i="11"/>
  <c r="DV10" i="61" s="1"/>
  <c r="DY10" i="11"/>
  <c r="DY10" i="61" s="1"/>
  <c r="DX10" i="11"/>
  <c r="DX10" i="61" s="1"/>
  <c r="DV42" i="11"/>
  <c r="DV42" i="61" s="1"/>
  <c r="DY42" i="11"/>
  <c r="DY42" i="61" s="1"/>
  <c r="DX42" i="11"/>
  <c r="DX42" i="61" s="1"/>
  <c r="DY74" i="11"/>
  <c r="DY74" i="61" s="1"/>
  <c r="DV74" i="11"/>
  <c r="DV74" i="61" s="1"/>
  <c r="DX74" i="11"/>
  <c r="DX74" i="61" s="1"/>
  <c r="DY106" i="11"/>
  <c r="DY106" i="61" s="1"/>
  <c r="DV106" i="11"/>
  <c r="DV106" i="61" s="1"/>
  <c r="DX106" i="11"/>
  <c r="DX106" i="61" s="1"/>
  <c r="DY19" i="11"/>
  <c r="DY19" i="61" s="1"/>
  <c r="DV19" i="11"/>
  <c r="DV19" i="61" s="1"/>
  <c r="DX19" i="11"/>
  <c r="DX19" i="61" s="1"/>
  <c r="DY51" i="11"/>
  <c r="DY51" i="61" s="1"/>
  <c r="DV51" i="11"/>
  <c r="DV51" i="61" s="1"/>
  <c r="DX51" i="11"/>
  <c r="DX51" i="61" s="1"/>
  <c r="DY83" i="11"/>
  <c r="DY83" i="61" s="1"/>
  <c r="DV83" i="11"/>
  <c r="DV83" i="61" s="1"/>
  <c r="DX83" i="11"/>
  <c r="DX83" i="61" s="1"/>
  <c r="DY115" i="11"/>
  <c r="DY115" i="61" s="1"/>
  <c r="DV115" i="11"/>
  <c r="DV115" i="61" s="1"/>
  <c r="DX115" i="11"/>
  <c r="DX115" i="61" s="1"/>
  <c r="DY54" i="11"/>
  <c r="DY54" i="61" s="1"/>
  <c r="DV54" i="11"/>
  <c r="DV54" i="61" s="1"/>
  <c r="DX54" i="11"/>
  <c r="DX54" i="61" s="1"/>
  <c r="DV86" i="11"/>
  <c r="DV86" i="61" s="1"/>
  <c r="DY86" i="11"/>
  <c r="DY86" i="61" s="1"/>
  <c r="DX86" i="11"/>
  <c r="DX86" i="61" s="1"/>
  <c r="DV118" i="11"/>
  <c r="DV118" i="61" s="1"/>
  <c r="DY118" i="11"/>
  <c r="DY118" i="61" s="1"/>
  <c r="DX118" i="11"/>
  <c r="DX118" i="61" s="1"/>
  <c r="DY95" i="11"/>
  <c r="DY95" i="61" s="1"/>
  <c r="DV95" i="11"/>
  <c r="DV95" i="61" s="1"/>
  <c r="DX95" i="11"/>
  <c r="DX95" i="61" s="1"/>
  <c r="DQ170" i="15"/>
  <c r="DM170" i="15"/>
  <c r="DI170" i="15"/>
  <c r="DE170" i="15"/>
  <c r="DA170" i="15"/>
  <c r="CW170" i="15"/>
  <c r="CS170" i="15"/>
  <c r="CO170" i="15"/>
  <c r="CK170" i="15"/>
  <c r="CG170" i="15"/>
  <c r="CC170" i="15"/>
  <c r="BY170" i="15"/>
  <c r="BU170" i="15"/>
  <c r="BQ170" i="15"/>
  <c r="BM170" i="15"/>
  <c r="BI170" i="15"/>
  <c r="BE170" i="15"/>
  <c r="BA170" i="15"/>
  <c r="AW170" i="15"/>
  <c r="AS170" i="15"/>
  <c r="AO170" i="15"/>
  <c r="AK170" i="15"/>
  <c r="AG170" i="15"/>
  <c r="AC170" i="15"/>
  <c r="Y170" i="15"/>
  <c r="U170" i="15"/>
  <c r="Q170" i="15"/>
  <c r="M170" i="15"/>
  <c r="I170" i="15"/>
  <c r="E170" i="15"/>
  <c r="DP170" i="15"/>
  <c r="DL170" i="15"/>
  <c r="DH170" i="15"/>
  <c r="DD170" i="15"/>
  <c r="CZ170" i="15"/>
  <c r="CV170" i="15"/>
  <c r="CR170" i="15"/>
  <c r="CN170" i="15"/>
  <c r="CJ170" i="15"/>
  <c r="CF170" i="15"/>
  <c r="CB170" i="15"/>
  <c r="BX170" i="15"/>
  <c r="BT170" i="15"/>
  <c r="BP170" i="15"/>
  <c r="BL170" i="15"/>
  <c r="BH170" i="15"/>
  <c r="BD170" i="15"/>
  <c r="AZ170" i="15"/>
  <c r="AV170" i="15"/>
  <c r="AR170" i="15"/>
  <c r="AN170" i="15"/>
  <c r="AJ170" i="15"/>
  <c r="AF170" i="15"/>
  <c r="AB170" i="15"/>
  <c r="X170" i="15"/>
  <c r="T170" i="15"/>
  <c r="P170" i="15"/>
  <c r="L170" i="15"/>
  <c r="H170" i="15"/>
  <c r="D170" i="15"/>
  <c r="DS170" i="15"/>
  <c r="DO170" i="15"/>
  <c r="DK170" i="15"/>
  <c r="DG170" i="15"/>
  <c r="DC170" i="15"/>
  <c r="CY170" i="15"/>
  <c r="CU170" i="15"/>
  <c r="CQ170" i="15"/>
  <c r="CM170" i="15"/>
  <c r="CI170" i="15"/>
  <c r="CE170" i="15"/>
  <c r="CA170" i="15"/>
  <c r="BW170" i="15"/>
  <c r="BS170" i="15"/>
  <c r="BO170" i="15"/>
  <c r="BK170" i="15"/>
  <c r="BG170" i="15"/>
  <c r="BC170" i="15"/>
  <c r="AY170" i="15"/>
  <c r="AU170" i="15"/>
  <c r="AQ170" i="15"/>
  <c r="AM170" i="15"/>
  <c r="AI170" i="15"/>
  <c r="AE170" i="15"/>
  <c r="AA170" i="15"/>
  <c r="W170" i="15"/>
  <c r="S170" i="15"/>
  <c r="O170" i="15"/>
  <c r="K170" i="15"/>
  <c r="G170" i="15"/>
  <c r="DR170" i="15"/>
  <c r="DN170" i="15"/>
  <c r="DJ170" i="15"/>
  <c r="DF170" i="15"/>
  <c r="DB170" i="15"/>
  <c r="CX170" i="15"/>
  <c r="CT170" i="15"/>
  <c r="CP170" i="15"/>
  <c r="CL170" i="15"/>
  <c r="CH170" i="15"/>
  <c r="CD170" i="15"/>
  <c r="BZ170" i="15"/>
  <c r="BV170" i="15"/>
  <c r="BR170" i="15"/>
  <c r="BN170" i="15"/>
  <c r="BJ170" i="15"/>
  <c r="BF170" i="15"/>
  <c r="BB170" i="15"/>
  <c r="AX170" i="15"/>
  <c r="AT170" i="15"/>
  <c r="AP170" i="15"/>
  <c r="AL170" i="15"/>
  <c r="AH170" i="15"/>
  <c r="AD170" i="15"/>
  <c r="Z170" i="15"/>
  <c r="V170" i="15"/>
  <c r="R170" i="15"/>
  <c r="N170" i="15"/>
  <c r="J170" i="15"/>
  <c r="F170" i="15"/>
  <c r="DQ202" i="15"/>
  <c r="DM202" i="15"/>
  <c r="DI202" i="15"/>
  <c r="DE202" i="15"/>
  <c r="DA202" i="15"/>
  <c r="CW202" i="15"/>
  <c r="CS202" i="15"/>
  <c r="CO202" i="15"/>
  <c r="CK202" i="15"/>
  <c r="CG202" i="15"/>
  <c r="CC202" i="15"/>
  <c r="BY202" i="15"/>
  <c r="BU202" i="15"/>
  <c r="BQ202" i="15"/>
  <c r="BM202" i="15"/>
  <c r="BI202" i="15"/>
  <c r="BE202" i="15"/>
  <c r="BA202" i="15"/>
  <c r="AW202" i="15"/>
  <c r="AS202" i="15"/>
  <c r="AO202" i="15"/>
  <c r="AK202" i="15"/>
  <c r="AG202" i="15"/>
  <c r="AC202" i="15"/>
  <c r="Y202" i="15"/>
  <c r="U202" i="15"/>
  <c r="Q202" i="15"/>
  <c r="M202" i="15"/>
  <c r="I202" i="15"/>
  <c r="E202" i="15"/>
  <c r="DP202" i="15"/>
  <c r="DL202" i="15"/>
  <c r="DH202" i="15"/>
  <c r="DD202" i="15"/>
  <c r="CZ202" i="15"/>
  <c r="CV202" i="15"/>
  <c r="CR202" i="15"/>
  <c r="CN202" i="15"/>
  <c r="CJ202" i="15"/>
  <c r="CF202" i="15"/>
  <c r="CB202" i="15"/>
  <c r="BX202" i="15"/>
  <c r="BT202" i="15"/>
  <c r="BP202" i="15"/>
  <c r="BL202" i="15"/>
  <c r="BH202" i="15"/>
  <c r="BD202" i="15"/>
  <c r="AZ202" i="15"/>
  <c r="AV202" i="15"/>
  <c r="AR202" i="15"/>
  <c r="AN202" i="15"/>
  <c r="AJ202" i="15"/>
  <c r="AF202" i="15"/>
  <c r="AB202" i="15"/>
  <c r="X202" i="15"/>
  <c r="T202" i="15"/>
  <c r="P202" i="15"/>
  <c r="L202" i="15"/>
  <c r="H202" i="15"/>
  <c r="D202" i="15"/>
  <c r="DS202" i="15"/>
  <c r="DO202" i="15"/>
  <c r="DK202" i="15"/>
  <c r="DG202" i="15"/>
  <c r="DC202" i="15"/>
  <c r="CY202" i="15"/>
  <c r="CU202" i="15"/>
  <c r="CQ202" i="15"/>
  <c r="CM202" i="15"/>
  <c r="CI202" i="15"/>
  <c r="CE202" i="15"/>
  <c r="CA202" i="15"/>
  <c r="BW202" i="15"/>
  <c r="BS202" i="15"/>
  <c r="BO202" i="15"/>
  <c r="BK202" i="15"/>
  <c r="BG202" i="15"/>
  <c r="BC202" i="15"/>
  <c r="AY202" i="15"/>
  <c r="AU202" i="15"/>
  <c r="AQ202" i="15"/>
  <c r="AM202" i="15"/>
  <c r="AI202" i="15"/>
  <c r="AE202" i="15"/>
  <c r="AA202" i="15"/>
  <c r="W202" i="15"/>
  <c r="S202" i="15"/>
  <c r="O202" i="15"/>
  <c r="K202" i="15"/>
  <c r="G202" i="15"/>
  <c r="DR202" i="15"/>
  <c r="DN202" i="15"/>
  <c r="DJ202" i="15"/>
  <c r="DF202" i="15"/>
  <c r="DB202" i="15"/>
  <c r="CX202" i="15"/>
  <c r="CT202" i="15"/>
  <c r="CP202" i="15"/>
  <c r="CL202" i="15"/>
  <c r="CH202" i="15"/>
  <c r="CD202" i="15"/>
  <c r="BZ202" i="15"/>
  <c r="BV202" i="15"/>
  <c r="BR202" i="15"/>
  <c r="BN202" i="15"/>
  <c r="BJ202" i="15"/>
  <c r="BF202" i="15"/>
  <c r="BB202" i="15"/>
  <c r="AX202" i="15"/>
  <c r="AT202" i="15"/>
  <c r="AP202" i="15"/>
  <c r="AL202" i="15"/>
  <c r="AH202" i="15"/>
  <c r="AD202" i="15"/>
  <c r="Z202" i="15"/>
  <c r="V202" i="15"/>
  <c r="R202" i="15"/>
  <c r="N202" i="15"/>
  <c r="J202" i="15"/>
  <c r="F202" i="15"/>
  <c r="DQ234" i="15"/>
  <c r="DM234" i="15"/>
  <c r="DI234" i="15"/>
  <c r="DE234" i="15"/>
  <c r="DA234" i="15"/>
  <c r="CW234" i="15"/>
  <c r="CS234" i="15"/>
  <c r="CO234" i="15"/>
  <c r="CK234" i="15"/>
  <c r="CG234" i="15"/>
  <c r="CC234" i="15"/>
  <c r="BY234" i="15"/>
  <c r="BU234" i="15"/>
  <c r="BQ234" i="15"/>
  <c r="BM234" i="15"/>
  <c r="BI234" i="15"/>
  <c r="BE234" i="15"/>
  <c r="BA234" i="15"/>
  <c r="AW234" i="15"/>
  <c r="AS234" i="15"/>
  <c r="AO234" i="15"/>
  <c r="AK234" i="15"/>
  <c r="AG234" i="15"/>
  <c r="AC234" i="15"/>
  <c r="Y234" i="15"/>
  <c r="U234" i="15"/>
  <c r="Q234" i="15"/>
  <c r="M234" i="15"/>
  <c r="I234" i="15"/>
  <c r="E234" i="15"/>
  <c r="DP234" i="15"/>
  <c r="DL234" i="15"/>
  <c r="DH234" i="15"/>
  <c r="DD234" i="15"/>
  <c r="CZ234" i="15"/>
  <c r="CV234" i="15"/>
  <c r="CR234" i="15"/>
  <c r="CN234" i="15"/>
  <c r="CJ234" i="15"/>
  <c r="CF234" i="15"/>
  <c r="CB234" i="15"/>
  <c r="BX234" i="15"/>
  <c r="BT234" i="15"/>
  <c r="BP234" i="15"/>
  <c r="BL234" i="15"/>
  <c r="BH234" i="15"/>
  <c r="BD234" i="15"/>
  <c r="AZ234" i="15"/>
  <c r="AV234" i="15"/>
  <c r="AR234" i="15"/>
  <c r="AN234" i="15"/>
  <c r="AJ234" i="15"/>
  <c r="AF234" i="15"/>
  <c r="AB234" i="15"/>
  <c r="X234" i="15"/>
  <c r="T234" i="15"/>
  <c r="P234" i="15"/>
  <c r="L234" i="15"/>
  <c r="H234" i="15"/>
  <c r="D234" i="15"/>
  <c r="DS234" i="15"/>
  <c r="DO234" i="15"/>
  <c r="DK234" i="15"/>
  <c r="DG234" i="15"/>
  <c r="DC234" i="15"/>
  <c r="CY234" i="15"/>
  <c r="CU234" i="15"/>
  <c r="CQ234" i="15"/>
  <c r="CM234" i="15"/>
  <c r="CI234" i="15"/>
  <c r="CE234" i="15"/>
  <c r="CA234" i="15"/>
  <c r="BW234" i="15"/>
  <c r="BS234" i="15"/>
  <c r="BO234" i="15"/>
  <c r="BK234" i="15"/>
  <c r="BG234" i="15"/>
  <c r="BC234" i="15"/>
  <c r="AY234" i="15"/>
  <c r="AU234" i="15"/>
  <c r="AQ234" i="15"/>
  <c r="AM234" i="15"/>
  <c r="AI234" i="15"/>
  <c r="AE234" i="15"/>
  <c r="AA234" i="15"/>
  <c r="W234" i="15"/>
  <c r="S234" i="15"/>
  <c r="O234" i="15"/>
  <c r="K234" i="15"/>
  <c r="G234" i="15"/>
  <c r="DR234" i="15"/>
  <c r="DN234" i="15"/>
  <c r="DJ234" i="15"/>
  <c r="DF234" i="15"/>
  <c r="DB234" i="15"/>
  <c r="CX234" i="15"/>
  <c r="CT234" i="15"/>
  <c r="CP234" i="15"/>
  <c r="CL234" i="15"/>
  <c r="CH234" i="15"/>
  <c r="CD234" i="15"/>
  <c r="BZ234" i="15"/>
  <c r="BV234" i="15"/>
  <c r="BR234" i="15"/>
  <c r="BN234" i="15"/>
  <c r="BJ234" i="15"/>
  <c r="BF234" i="15"/>
  <c r="BB234" i="15"/>
  <c r="AX234" i="15"/>
  <c r="AT234" i="15"/>
  <c r="AP234" i="15"/>
  <c r="AL234" i="15"/>
  <c r="AH234" i="15"/>
  <c r="AD234" i="15"/>
  <c r="Z234" i="15"/>
  <c r="V234" i="15"/>
  <c r="R234" i="15"/>
  <c r="N234" i="15"/>
  <c r="J234" i="15"/>
  <c r="F234" i="15"/>
  <c r="DP249" i="15"/>
  <c r="DL249" i="15"/>
  <c r="DH249" i="15"/>
  <c r="DD249" i="15"/>
  <c r="CZ249" i="15"/>
  <c r="CV249" i="15"/>
  <c r="CR249" i="15"/>
  <c r="CN249" i="15"/>
  <c r="CJ249" i="15"/>
  <c r="CF249" i="15"/>
  <c r="CB249" i="15"/>
  <c r="BX249" i="15"/>
  <c r="BT249" i="15"/>
  <c r="BP249" i="15"/>
  <c r="BL249" i="15"/>
  <c r="BH249" i="15"/>
  <c r="BD249" i="15"/>
  <c r="AZ249" i="15"/>
  <c r="AV249" i="15"/>
  <c r="AR249" i="15"/>
  <c r="AN249" i="15"/>
  <c r="AJ249" i="15"/>
  <c r="AF249" i="15"/>
  <c r="AB249" i="15"/>
  <c r="X249" i="15"/>
  <c r="T249" i="15"/>
  <c r="P249" i="15"/>
  <c r="L249" i="15"/>
  <c r="H249" i="15"/>
  <c r="D249" i="15"/>
  <c r="DS249" i="15"/>
  <c r="DO249" i="15"/>
  <c r="DK249" i="15"/>
  <c r="DG249" i="15"/>
  <c r="DC249" i="15"/>
  <c r="CY249" i="15"/>
  <c r="CU249" i="15"/>
  <c r="CQ249" i="15"/>
  <c r="CM249" i="15"/>
  <c r="CI249" i="15"/>
  <c r="CE249" i="15"/>
  <c r="CA249" i="15"/>
  <c r="BW249" i="15"/>
  <c r="BS249" i="15"/>
  <c r="BO249" i="15"/>
  <c r="BK249" i="15"/>
  <c r="BG249" i="15"/>
  <c r="BC249" i="15"/>
  <c r="AY249" i="15"/>
  <c r="AU249" i="15"/>
  <c r="AQ249" i="15"/>
  <c r="AM249" i="15"/>
  <c r="AI249" i="15"/>
  <c r="AE249" i="15"/>
  <c r="AA249" i="15"/>
  <c r="W249" i="15"/>
  <c r="S249" i="15"/>
  <c r="O249" i="15"/>
  <c r="K249" i="15"/>
  <c r="G249" i="15"/>
  <c r="DR249" i="15"/>
  <c r="DN249" i="15"/>
  <c r="DJ249" i="15"/>
  <c r="DF249" i="15"/>
  <c r="DB249" i="15"/>
  <c r="CX249" i="15"/>
  <c r="CT249" i="15"/>
  <c r="CP249" i="15"/>
  <c r="CL249" i="15"/>
  <c r="CH249" i="15"/>
  <c r="CD249" i="15"/>
  <c r="BZ249" i="15"/>
  <c r="BV249" i="15"/>
  <c r="BR249" i="15"/>
  <c r="BN249" i="15"/>
  <c r="BJ249" i="15"/>
  <c r="BF249" i="15"/>
  <c r="BB249" i="15"/>
  <c r="AX249" i="15"/>
  <c r="AT249" i="15"/>
  <c r="AP249" i="15"/>
  <c r="AL249" i="15"/>
  <c r="AH249" i="15"/>
  <c r="AD249" i="15"/>
  <c r="Z249" i="15"/>
  <c r="V249" i="15"/>
  <c r="R249" i="15"/>
  <c r="N249" i="15"/>
  <c r="J249" i="15"/>
  <c r="F249" i="15"/>
  <c r="DQ249" i="15"/>
  <c r="DM249" i="15"/>
  <c r="DI249" i="15"/>
  <c r="DE249" i="15"/>
  <c r="DA249" i="15"/>
  <c r="CW249" i="15"/>
  <c r="CS249" i="15"/>
  <c r="CO249" i="15"/>
  <c r="CK249" i="15"/>
  <c r="CG249" i="15"/>
  <c r="CC249" i="15"/>
  <c r="BY249" i="15"/>
  <c r="BU249" i="15"/>
  <c r="BQ249" i="15"/>
  <c r="BM249" i="15"/>
  <c r="BI249" i="15"/>
  <c r="BE249" i="15"/>
  <c r="BA249" i="15"/>
  <c r="AW249" i="15"/>
  <c r="AS249" i="15"/>
  <c r="AO249" i="15"/>
  <c r="AK249" i="15"/>
  <c r="AG249" i="15"/>
  <c r="AC249" i="15"/>
  <c r="Y249" i="15"/>
  <c r="U249" i="15"/>
  <c r="Q249" i="15"/>
  <c r="M249" i="15"/>
  <c r="I249" i="15"/>
  <c r="E249" i="15"/>
  <c r="DQ177" i="15"/>
  <c r="DM177" i="15"/>
  <c r="DI177" i="15"/>
  <c r="DE177" i="15"/>
  <c r="DA177" i="15"/>
  <c r="CW177" i="15"/>
  <c r="CS177" i="15"/>
  <c r="CO177" i="15"/>
  <c r="CK177" i="15"/>
  <c r="CG177" i="15"/>
  <c r="CC177" i="15"/>
  <c r="BY177" i="15"/>
  <c r="BU177" i="15"/>
  <c r="BQ177" i="15"/>
  <c r="BM177" i="15"/>
  <c r="BI177" i="15"/>
  <c r="BE177" i="15"/>
  <c r="BA177" i="15"/>
  <c r="AW177" i="15"/>
  <c r="AS177" i="15"/>
  <c r="AO177" i="15"/>
  <c r="AK177" i="15"/>
  <c r="AG177" i="15"/>
  <c r="AC177" i="15"/>
  <c r="Y177" i="15"/>
  <c r="U177" i="15"/>
  <c r="Q177" i="15"/>
  <c r="M177" i="15"/>
  <c r="I177" i="15"/>
  <c r="E177" i="15"/>
  <c r="DR177" i="15"/>
  <c r="DN177" i="15"/>
  <c r="DJ177" i="15"/>
  <c r="DF177" i="15"/>
  <c r="DB177" i="15"/>
  <c r="CX177" i="15"/>
  <c r="CT177" i="15"/>
  <c r="CP177" i="15"/>
  <c r="CL177" i="15"/>
  <c r="CH177" i="15"/>
  <c r="CD177" i="15"/>
  <c r="BZ177" i="15"/>
  <c r="BV177" i="15"/>
  <c r="BR177" i="15"/>
  <c r="BN177" i="15"/>
  <c r="BJ177" i="15"/>
  <c r="BF177" i="15"/>
  <c r="BB177" i="15"/>
  <c r="AX177" i="15"/>
  <c r="AT177" i="15"/>
  <c r="AP177" i="15"/>
  <c r="AL177" i="15"/>
  <c r="AH177" i="15"/>
  <c r="AD177" i="15"/>
  <c r="Z177" i="15"/>
  <c r="V177" i="15"/>
  <c r="R177" i="15"/>
  <c r="N177" i="15"/>
  <c r="J177" i="15"/>
  <c r="F177" i="15"/>
  <c r="DO177" i="15"/>
  <c r="DG177" i="15"/>
  <c r="CY177" i="15"/>
  <c r="CQ177" i="15"/>
  <c r="CI177" i="15"/>
  <c r="CA177" i="15"/>
  <c r="BS177" i="15"/>
  <c r="BK177" i="15"/>
  <c r="BC177" i="15"/>
  <c r="AU177" i="15"/>
  <c r="AM177" i="15"/>
  <c r="AE177" i="15"/>
  <c r="W177" i="15"/>
  <c r="O177" i="15"/>
  <c r="G177" i="15"/>
  <c r="DL177" i="15"/>
  <c r="DD177" i="15"/>
  <c r="CV177" i="15"/>
  <c r="CN177" i="15"/>
  <c r="CF177" i="15"/>
  <c r="BX177" i="15"/>
  <c r="BP177" i="15"/>
  <c r="BH177" i="15"/>
  <c r="AZ177" i="15"/>
  <c r="AR177" i="15"/>
  <c r="AJ177" i="15"/>
  <c r="AB177" i="15"/>
  <c r="T177" i="15"/>
  <c r="L177" i="15"/>
  <c r="D177" i="15"/>
  <c r="DS177" i="15"/>
  <c r="DK177" i="15"/>
  <c r="DC177" i="15"/>
  <c r="CU177" i="15"/>
  <c r="CM177" i="15"/>
  <c r="CE177" i="15"/>
  <c r="BW177" i="15"/>
  <c r="BO177" i="15"/>
  <c r="BG177" i="15"/>
  <c r="AY177" i="15"/>
  <c r="AQ177" i="15"/>
  <c r="AI177" i="15"/>
  <c r="AA177" i="15"/>
  <c r="S177" i="15"/>
  <c r="K177" i="15"/>
  <c r="DP177" i="15"/>
  <c r="DH177" i="15"/>
  <c r="CZ177" i="15"/>
  <c r="CR177" i="15"/>
  <c r="CJ177" i="15"/>
  <c r="CB177" i="15"/>
  <c r="BT177" i="15"/>
  <c r="BL177" i="15"/>
  <c r="BD177" i="15"/>
  <c r="AV177" i="15"/>
  <c r="AN177" i="15"/>
  <c r="AF177" i="15"/>
  <c r="X177" i="15"/>
  <c r="P177" i="15"/>
  <c r="H177" i="15"/>
  <c r="DQ236" i="15"/>
  <c r="DM236" i="15"/>
  <c r="DI236" i="15"/>
  <c r="DE236" i="15"/>
  <c r="DA236" i="15"/>
  <c r="CW236" i="15"/>
  <c r="CS236" i="15"/>
  <c r="CO236" i="15"/>
  <c r="CK236" i="15"/>
  <c r="CG236" i="15"/>
  <c r="CC236" i="15"/>
  <c r="BY236" i="15"/>
  <c r="BU236" i="15"/>
  <c r="BQ236" i="15"/>
  <c r="BM236" i="15"/>
  <c r="BI236" i="15"/>
  <c r="BE236" i="15"/>
  <c r="BA236" i="15"/>
  <c r="AW236" i="15"/>
  <c r="AS236" i="15"/>
  <c r="AO236" i="15"/>
  <c r="AK236" i="15"/>
  <c r="AG236" i="15"/>
  <c r="AC236" i="15"/>
  <c r="Y236" i="15"/>
  <c r="U236" i="15"/>
  <c r="Q236" i="15"/>
  <c r="M236" i="15"/>
  <c r="I236" i="15"/>
  <c r="E236" i="15"/>
  <c r="DP236" i="15"/>
  <c r="DL236" i="15"/>
  <c r="DH236" i="15"/>
  <c r="DD236" i="15"/>
  <c r="CZ236" i="15"/>
  <c r="CV236" i="15"/>
  <c r="CR236" i="15"/>
  <c r="CN236" i="15"/>
  <c r="CJ236" i="15"/>
  <c r="CF236" i="15"/>
  <c r="CB236" i="15"/>
  <c r="BX236" i="15"/>
  <c r="BT236" i="15"/>
  <c r="BP236" i="15"/>
  <c r="BL236" i="15"/>
  <c r="BH236" i="15"/>
  <c r="BD236" i="15"/>
  <c r="AZ236" i="15"/>
  <c r="AV236" i="15"/>
  <c r="AR236" i="15"/>
  <c r="AN236" i="15"/>
  <c r="AJ236" i="15"/>
  <c r="AF236" i="15"/>
  <c r="AB236" i="15"/>
  <c r="X236" i="15"/>
  <c r="T236" i="15"/>
  <c r="P236" i="15"/>
  <c r="L236" i="15"/>
  <c r="H236" i="15"/>
  <c r="D236" i="15"/>
  <c r="DS236" i="15"/>
  <c r="DO236" i="15"/>
  <c r="DK236" i="15"/>
  <c r="DG236" i="15"/>
  <c r="DC236" i="15"/>
  <c r="CY236" i="15"/>
  <c r="CU236" i="15"/>
  <c r="CQ236" i="15"/>
  <c r="CM236" i="15"/>
  <c r="CI236" i="15"/>
  <c r="CE236" i="15"/>
  <c r="CA236" i="15"/>
  <c r="BW236" i="15"/>
  <c r="BS236" i="15"/>
  <c r="BO236" i="15"/>
  <c r="BK236" i="15"/>
  <c r="BG236" i="15"/>
  <c r="BC236" i="15"/>
  <c r="AY236" i="15"/>
  <c r="AU236" i="15"/>
  <c r="AQ236" i="15"/>
  <c r="AM236" i="15"/>
  <c r="AI236" i="15"/>
  <c r="AE236" i="15"/>
  <c r="AA236" i="15"/>
  <c r="W236" i="15"/>
  <c r="S236" i="15"/>
  <c r="O236" i="15"/>
  <c r="K236" i="15"/>
  <c r="G236" i="15"/>
  <c r="DR236" i="15"/>
  <c r="DN236" i="15"/>
  <c r="DJ236" i="15"/>
  <c r="DF236" i="15"/>
  <c r="DB236" i="15"/>
  <c r="CX236" i="15"/>
  <c r="CT236" i="15"/>
  <c r="CP236" i="15"/>
  <c r="CL236" i="15"/>
  <c r="CH236" i="15"/>
  <c r="CD236" i="15"/>
  <c r="BZ236" i="15"/>
  <c r="BV236" i="15"/>
  <c r="BR236" i="15"/>
  <c r="BN236" i="15"/>
  <c r="BJ236" i="15"/>
  <c r="BF236" i="15"/>
  <c r="BB236" i="15"/>
  <c r="AX236" i="15"/>
  <c r="AT236" i="15"/>
  <c r="AP236" i="15"/>
  <c r="AL236" i="15"/>
  <c r="AH236" i="15"/>
  <c r="AD236" i="15"/>
  <c r="Z236" i="15"/>
  <c r="V236" i="15"/>
  <c r="R236" i="15"/>
  <c r="N236" i="15"/>
  <c r="J236" i="15"/>
  <c r="F236" i="15"/>
  <c r="DS256" i="15"/>
  <c r="DO256" i="15"/>
  <c r="DK256" i="15"/>
  <c r="DG256" i="15"/>
  <c r="DC256" i="15"/>
  <c r="CY256" i="15"/>
  <c r="CU256" i="15"/>
  <c r="CQ256" i="15"/>
  <c r="CM256" i="15"/>
  <c r="CI256" i="15"/>
  <c r="CE256" i="15"/>
  <c r="CA256" i="15"/>
  <c r="BW256" i="15"/>
  <c r="BS256" i="15"/>
  <c r="BO256" i="15"/>
  <c r="BK256" i="15"/>
  <c r="BG256" i="15"/>
  <c r="BC256" i="15"/>
  <c r="AY256" i="15"/>
  <c r="AU256" i="15"/>
  <c r="AQ256" i="15"/>
  <c r="AM256" i="15"/>
  <c r="AI256" i="15"/>
  <c r="AE256" i="15"/>
  <c r="AA256" i="15"/>
  <c r="W256" i="15"/>
  <c r="S256" i="15"/>
  <c r="O256" i="15"/>
  <c r="K256" i="15"/>
  <c r="G256" i="15"/>
  <c r="DR256" i="15"/>
  <c r="DN256" i="15"/>
  <c r="DJ256" i="15"/>
  <c r="DF256" i="15"/>
  <c r="DB256" i="15"/>
  <c r="CX256" i="15"/>
  <c r="CT256" i="15"/>
  <c r="CP256" i="15"/>
  <c r="CL256" i="15"/>
  <c r="CH256" i="15"/>
  <c r="CD256" i="15"/>
  <c r="BZ256" i="15"/>
  <c r="BV256" i="15"/>
  <c r="BR256" i="15"/>
  <c r="BN256" i="15"/>
  <c r="BJ256" i="15"/>
  <c r="BF256" i="15"/>
  <c r="BB256" i="15"/>
  <c r="AX256" i="15"/>
  <c r="AT256" i="15"/>
  <c r="AP256" i="15"/>
  <c r="AL256" i="15"/>
  <c r="AH256" i="15"/>
  <c r="AD256" i="15"/>
  <c r="Z256" i="15"/>
  <c r="V256" i="15"/>
  <c r="R256" i="15"/>
  <c r="N256" i="15"/>
  <c r="J256" i="15"/>
  <c r="F256" i="15"/>
  <c r="DP256" i="15"/>
  <c r="DH256" i="15"/>
  <c r="CZ256" i="15"/>
  <c r="CR256" i="15"/>
  <c r="CJ256" i="15"/>
  <c r="CB256" i="15"/>
  <c r="BT256" i="15"/>
  <c r="BL256" i="15"/>
  <c r="BD256" i="15"/>
  <c r="AV256" i="15"/>
  <c r="AN256" i="15"/>
  <c r="AF256" i="15"/>
  <c r="X256" i="15"/>
  <c r="P256" i="15"/>
  <c r="H256" i="15"/>
  <c r="DM256" i="15"/>
  <c r="DE256" i="15"/>
  <c r="CW256" i="15"/>
  <c r="CO256" i="15"/>
  <c r="CG256" i="15"/>
  <c r="BY256" i="15"/>
  <c r="BQ256" i="15"/>
  <c r="BI256" i="15"/>
  <c r="BA256" i="15"/>
  <c r="AS256" i="15"/>
  <c r="AK256" i="15"/>
  <c r="AC256" i="15"/>
  <c r="U256" i="15"/>
  <c r="M256" i="15"/>
  <c r="E256" i="15"/>
  <c r="DL256" i="15"/>
  <c r="DD256" i="15"/>
  <c r="CV256" i="15"/>
  <c r="CN256" i="15"/>
  <c r="CF256" i="15"/>
  <c r="BX256" i="15"/>
  <c r="BP256" i="15"/>
  <c r="BH256" i="15"/>
  <c r="AZ256" i="15"/>
  <c r="AR256" i="15"/>
  <c r="AJ256" i="15"/>
  <c r="AB256" i="15"/>
  <c r="T256" i="15"/>
  <c r="L256" i="15"/>
  <c r="D256" i="15"/>
  <c r="DQ256" i="15"/>
  <c r="DI256" i="15"/>
  <c r="DA256" i="15"/>
  <c r="CS256" i="15"/>
  <c r="CK256" i="15"/>
  <c r="CC256" i="15"/>
  <c r="BU256" i="15"/>
  <c r="BM256" i="15"/>
  <c r="BE256" i="15"/>
  <c r="AW256" i="15"/>
  <c r="AO256" i="15"/>
  <c r="AG256" i="15"/>
  <c r="Y256" i="15"/>
  <c r="Q256" i="15"/>
  <c r="I256" i="15"/>
  <c r="DQ220" i="15"/>
  <c r="DM220" i="15"/>
  <c r="DI220" i="15"/>
  <c r="DE220" i="15"/>
  <c r="DA220" i="15"/>
  <c r="CW220" i="15"/>
  <c r="CS220" i="15"/>
  <c r="CO220" i="15"/>
  <c r="CK220" i="15"/>
  <c r="CG220" i="15"/>
  <c r="CC220" i="15"/>
  <c r="BY220" i="15"/>
  <c r="BU220" i="15"/>
  <c r="BQ220" i="15"/>
  <c r="BM220" i="15"/>
  <c r="BI220" i="15"/>
  <c r="BE220" i="15"/>
  <c r="BA220" i="15"/>
  <c r="AW220" i="15"/>
  <c r="AS220" i="15"/>
  <c r="AO220" i="15"/>
  <c r="AK220" i="15"/>
  <c r="AG220" i="15"/>
  <c r="AC220" i="15"/>
  <c r="Y220" i="15"/>
  <c r="U220" i="15"/>
  <c r="Q220" i="15"/>
  <c r="M220" i="15"/>
  <c r="I220" i="15"/>
  <c r="E220" i="15"/>
  <c r="DR220" i="15"/>
  <c r="DN220" i="15"/>
  <c r="DJ220" i="15"/>
  <c r="DF220" i="15"/>
  <c r="DB220" i="15"/>
  <c r="CX220" i="15"/>
  <c r="CT220" i="15"/>
  <c r="CP220" i="15"/>
  <c r="CL220" i="15"/>
  <c r="CH220" i="15"/>
  <c r="CD220" i="15"/>
  <c r="BZ220" i="15"/>
  <c r="BV220" i="15"/>
  <c r="BR220" i="15"/>
  <c r="BN220" i="15"/>
  <c r="BJ220" i="15"/>
  <c r="BF220" i="15"/>
  <c r="BB220" i="15"/>
  <c r="AX220" i="15"/>
  <c r="AT220" i="15"/>
  <c r="AP220" i="15"/>
  <c r="AL220" i="15"/>
  <c r="AH220" i="15"/>
  <c r="AD220" i="15"/>
  <c r="Z220" i="15"/>
  <c r="V220" i="15"/>
  <c r="R220" i="15"/>
  <c r="N220" i="15"/>
  <c r="J220" i="15"/>
  <c r="F220" i="15"/>
  <c r="DO220" i="15"/>
  <c r="DG220" i="15"/>
  <c r="CY220" i="15"/>
  <c r="CQ220" i="15"/>
  <c r="CI220" i="15"/>
  <c r="CA220" i="15"/>
  <c r="BS220" i="15"/>
  <c r="BK220" i="15"/>
  <c r="BC220" i="15"/>
  <c r="AU220" i="15"/>
  <c r="AM220" i="15"/>
  <c r="AE220" i="15"/>
  <c r="W220" i="15"/>
  <c r="O220" i="15"/>
  <c r="G220" i="15"/>
  <c r="DL220" i="15"/>
  <c r="DD220" i="15"/>
  <c r="CV220" i="15"/>
  <c r="CN220" i="15"/>
  <c r="CF220" i="15"/>
  <c r="BX220" i="15"/>
  <c r="BP220" i="15"/>
  <c r="BH220" i="15"/>
  <c r="AZ220" i="15"/>
  <c r="AR220" i="15"/>
  <c r="AJ220" i="15"/>
  <c r="AB220" i="15"/>
  <c r="T220" i="15"/>
  <c r="L220" i="15"/>
  <c r="D220" i="15"/>
  <c r="DS220" i="15"/>
  <c r="DK220" i="15"/>
  <c r="DC220" i="15"/>
  <c r="CU220" i="15"/>
  <c r="CM220" i="15"/>
  <c r="CE220" i="15"/>
  <c r="BW220" i="15"/>
  <c r="BO220" i="15"/>
  <c r="BG220" i="15"/>
  <c r="AY220" i="15"/>
  <c r="AQ220" i="15"/>
  <c r="AI220" i="15"/>
  <c r="AA220" i="15"/>
  <c r="S220" i="15"/>
  <c r="K220" i="15"/>
  <c r="DP220" i="15"/>
  <c r="DH220" i="15"/>
  <c r="CZ220" i="15"/>
  <c r="CR220" i="15"/>
  <c r="CJ220" i="15"/>
  <c r="CB220" i="15"/>
  <c r="BT220" i="15"/>
  <c r="BL220" i="15"/>
  <c r="BD220" i="15"/>
  <c r="AV220" i="15"/>
  <c r="AN220" i="15"/>
  <c r="AF220" i="15"/>
  <c r="X220" i="15"/>
  <c r="P220" i="15"/>
  <c r="H220" i="15"/>
  <c r="DQ183" i="15"/>
  <c r="DM183" i="15"/>
  <c r="DI183" i="15"/>
  <c r="DE183" i="15"/>
  <c r="DA183" i="15"/>
  <c r="CW183" i="15"/>
  <c r="CS183" i="15"/>
  <c r="CO183" i="15"/>
  <c r="CK183" i="15"/>
  <c r="CG183" i="15"/>
  <c r="CC183" i="15"/>
  <c r="BY183" i="15"/>
  <c r="BU183" i="15"/>
  <c r="BQ183" i="15"/>
  <c r="BM183" i="15"/>
  <c r="BI183" i="15"/>
  <c r="BE183" i="15"/>
  <c r="BA183" i="15"/>
  <c r="AW183" i="15"/>
  <c r="AS183" i="15"/>
  <c r="AO183" i="15"/>
  <c r="AK183" i="15"/>
  <c r="AG183" i="15"/>
  <c r="AC183" i="15"/>
  <c r="Y183" i="15"/>
  <c r="U183" i="15"/>
  <c r="Q183" i="15"/>
  <c r="M183" i="15"/>
  <c r="I183" i="15"/>
  <c r="E183" i="15"/>
  <c r="DP183" i="15"/>
  <c r="DL183" i="15"/>
  <c r="DH183" i="15"/>
  <c r="DD183" i="15"/>
  <c r="CZ183" i="15"/>
  <c r="CV183" i="15"/>
  <c r="CR183" i="15"/>
  <c r="CN183" i="15"/>
  <c r="CJ183" i="15"/>
  <c r="CF183" i="15"/>
  <c r="CB183" i="15"/>
  <c r="BX183" i="15"/>
  <c r="BT183" i="15"/>
  <c r="BP183" i="15"/>
  <c r="BL183" i="15"/>
  <c r="BH183" i="15"/>
  <c r="BD183" i="15"/>
  <c r="AZ183" i="15"/>
  <c r="AV183" i="15"/>
  <c r="AR183" i="15"/>
  <c r="AN183" i="15"/>
  <c r="AJ183" i="15"/>
  <c r="AF183" i="15"/>
  <c r="AB183" i="15"/>
  <c r="X183" i="15"/>
  <c r="T183" i="15"/>
  <c r="P183" i="15"/>
  <c r="L183" i="15"/>
  <c r="H183" i="15"/>
  <c r="D183" i="15"/>
  <c r="DR183" i="15"/>
  <c r="DN183" i="15"/>
  <c r="DJ183" i="15"/>
  <c r="DF183" i="15"/>
  <c r="DB183" i="15"/>
  <c r="CX183" i="15"/>
  <c r="CT183" i="15"/>
  <c r="CP183" i="15"/>
  <c r="CL183" i="15"/>
  <c r="CH183" i="15"/>
  <c r="CD183" i="15"/>
  <c r="BZ183" i="15"/>
  <c r="BV183" i="15"/>
  <c r="BR183" i="15"/>
  <c r="BN183" i="15"/>
  <c r="BJ183" i="15"/>
  <c r="BF183" i="15"/>
  <c r="BB183" i="15"/>
  <c r="AX183" i="15"/>
  <c r="AT183" i="15"/>
  <c r="AP183" i="15"/>
  <c r="AL183" i="15"/>
  <c r="AH183" i="15"/>
  <c r="AD183" i="15"/>
  <c r="Z183" i="15"/>
  <c r="V183" i="15"/>
  <c r="R183" i="15"/>
  <c r="N183" i="15"/>
  <c r="J183" i="15"/>
  <c r="F183" i="15"/>
  <c r="DK183" i="15"/>
  <c r="CU183" i="15"/>
  <c r="CE183" i="15"/>
  <c r="BO183" i="15"/>
  <c r="AY183" i="15"/>
  <c r="AI183" i="15"/>
  <c r="S183" i="15"/>
  <c r="DG183" i="15"/>
  <c r="CQ183" i="15"/>
  <c r="CA183" i="15"/>
  <c r="BK183" i="15"/>
  <c r="AU183" i="15"/>
  <c r="AE183" i="15"/>
  <c r="O183" i="15"/>
  <c r="DS183" i="15"/>
  <c r="DC183" i="15"/>
  <c r="CM183" i="15"/>
  <c r="BW183" i="15"/>
  <c r="BG183" i="15"/>
  <c r="AQ183" i="15"/>
  <c r="AA183" i="15"/>
  <c r="K183" i="15"/>
  <c r="DO183" i="15"/>
  <c r="CY183" i="15"/>
  <c r="CI183" i="15"/>
  <c r="BS183" i="15"/>
  <c r="BC183" i="15"/>
  <c r="AM183" i="15"/>
  <c r="W183" i="15"/>
  <c r="G183" i="15"/>
  <c r="DQ147" i="15"/>
  <c r="DM147" i="15"/>
  <c r="DI147" i="15"/>
  <c r="DE147" i="15"/>
  <c r="DS147" i="15"/>
  <c r="DK147" i="15"/>
  <c r="DP147" i="15"/>
  <c r="DL147" i="15"/>
  <c r="DH147" i="15"/>
  <c r="DD147" i="15"/>
  <c r="DO147" i="15"/>
  <c r="DG147" i="15"/>
  <c r="DR147" i="15"/>
  <c r="DN147" i="15"/>
  <c r="DJ147" i="15"/>
  <c r="DF147" i="15"/>
  <c r="DQ228" i="15"/>
  <c r="DM228" i="15"/>
  <c r="DI228" i="15"/>
  <c r="DE228" i="15"/>
  <c r="DA228" i="15"/>
  <c r="CW228" i="15"/>
  <c r="CS228" i="15"/>
  <c r="CO228" i="15"/>
  <c r="CK228" i="15"/>
  <c r="CG228" i="15"/>
  <c r="CC228" i="15"/>
  <c r="BY228" i="15"/>
  <c r="BU228" i="15"/>
  <c r="BQ228" i="15"/>
  <c r="BM228" i="15"/>
  <c r="BI228" i="15"/>
  <c r="BE228" i="15"/>
  <c r="BA228" i="15"/>
  <c r="AW228" i="15"/>
  <c r="AS228" i="15"/>
  <c r="AO228" i="15"/>
  <c r="AK228" i="15"/>
  <c r="AG228" i="15"/>
  <c r="AC228" i="15"/>
  <c r="Y228" i="15"/>
  <c r="U228" i="15"/>
  <c r="Q228" i="15"/>
  <c r="M228" i="15"/>
  <c r="I228" i="15"/>
  <c r="E228" i="15"/>
  <c r="DP228" i="15"/>
  <c r="DL228" i="15"/>
  <c r="DH228" i="15"/>
  <c r="DD228" i="15"/>
  <c r="CZ228" i="15"/>
  <c r="CV228" i="15"/>
  <c r="CR228" i="15"/>
  <c r="CN228" i="15"/>
  <c r="CJ228" i="15"/>
  <c r="CF228" i="15"/>
  <c r="CB228" i="15"/>
  <c r="BX228" i="15"/>
  <c r="BT228" i="15"/>
  <c r="BP228" i="15"/>
  <c r="BL228" i="15"/>
  <c r="BH228" i="15"/>
  <c r="BD228" i="15"/>
  <c r="AZ228" i="15"/>
  <c r="AV228" i="15"/>
  <c r="AR228" i="15"/>
  <c r="AN228" i="15"/>
  <c r="AJ228" i="15"/>
  <c r="AF228" i="15"/>
  <c r="AB228" i="15"/>
  <c r="X228" i="15"/>
  <c r="T228" i="15"/>
  <c r="P228" i="15"/>
  <c r="L228" i="15"/>
  <c r="H228" i="15"/>
  <c r="D228" i="15"/>
  <c r="DS228" i="15"/>
  <c r="DO228" i="15"/>
  <c r="DK228" i="15"/>
  <c r="DG228" i="15"/>
  <c r="DC228" i="15"/>
  <c r="CY228" i="15"/>
  <c r="CU228" i="15"/>
  <c r="CQ228" i="15"/>
  <c r="CM228" i="15"/>
  <c r="CI228" i="15"/>
  <c r="CE228" i="15"/>
  <c r="CA228" i="15"/>
  <c r="BW228" i="15"/>
  <c r="BS228" i="15"/>
  <c r="BO228" i="15"/>
  <c r="BK228" i="15"/>
  <c r="BG228" i="15"/>
  <c r="BC228" i="15"/>
  <c r="AY228" i="15"/>
  <c r="AU228" i="15"/>
  <c r="AQ228" i="15"/>
  <c r="AM228" i="15"/>
  <c r="AI228" i="15"/>
  <c r="AE228" i="15"/>
  <c r="AA228" i="15"/>
  <c r="W228" i="15"/>
  <c r="S228" i="15"/>
  <c r="O228" i="15"/>
  <c r="K228" i="15"/>
  <c r="G228" i="15"/>
  <c r="DR228" i="15"/>
  <c r="DN228" i="15"/>
  <c r="DJ228" i="15"/>
  <c r="DF228" i="15"/>
  <c r="DB228" i="15"/>
  <c r="CX228" i="15"/>
  <c r="CT228" i="15"/>
  <c r="CP228" i="15"/>
  <c r="CL228" i="15"/>
  <c r="CH228" i="15"/>
  <c r="CD228" i="15"/>
  <c r="BZ228" i="15"/>
  <c r="BV228" i="15"/>
  <c r="BR228" i="15"/>
  <c r="BN228" i="15"/>
  <c r="BJ228" i="15"/>
  <c r="BF228" i="15"/>
  <c r="BB228" i="15"/>
  <c r="AX228" i="15"/>
  <c r="AT228" i="15"/>
  <c r="AP228" i="15"/>
  <c r="AL228" i="15"/>
  <c r="AH228" i="15"/>
  <c r="AD228" i="15"/>
  <c r="Z228" i="15"/>
  <c r="V228" i="15"/>
  <c r="R228" i="15"/>
  <c r="N228" i="15"/>
  <c r="J228" i="15"/>
  <c r="F228" i="15"/>
  <c r="DQ191" i="15"/>
  <c r="DM191" i="15"/>
  <c r="DI191" i="15"/>
  <c r="DE191" i="15"/>
  <c r="DA191" i="15"/>
  <c r="CW191" i="15"/>
  <c r="CS191" i="15"/>
  <c r="CO191" i="15"/>
  <c r="CK191" i="15"/>
  <c r="CG191" i="15"/>
  <c r="CC191" i="15"/>
  <c r="BY191" i="15"/>
  <c r="BU191" i="15"/>
  <c r="BQ191" i="15"/>
  <c r="BM191" i="15"/>
  <c r="BI191" i="15"/>
  <c r="BE191" i="15"/>
  <c r="BA191" i="15"/>
  <c r="AW191" i="15"/>
  <c r="AS191" i="15"/>
  <c r="AO191" i="15"/>
  <c r="AK191" i="15"/>
  <c r="AG191" i="15"/>
  <c r="AC191" i="15"/>
  <c r="Y191" i="15"/>
  <c r="U191" i="15"/>
  <c r="Q191" i="15"/>
  <c r="M191" i="15"/>
  <c r="I191" i="15"/>
  <c r="E191" i="15"/>
  <c r="DP191" i="15"/>
  <c r="DL191" i="15"/>
  <c r="DH191" i="15"/>
  <c r="DD191" i="15"/>
  <c r="CZ191" i="15"/>
  <c r="CV191" i="15"/>
  <c r="CR191" i="15"/>
  <c r="CN191" i="15"/>
  <c r="CJ191" i="15"/>
  <c r="CF191" i="15"/>
  <c r="CB191" i="15"/>
  <c r="BX191" i="15"/>
  <c r="BT191" i="15"/>
  <c r="BP191" i="15"/>
  <c r="BL191" i="15"/>
  <c r="BH191" i="15"/>
  <c r="BD191" i="15"/>
  <c r="AZ191" i="15"/>
  <c r="AV191" i="15"/>
  <c r="AR191" i="15"/>
  <c r="AN191" i="15"/>
  <c r="AJ191" i="15"/>
  <c r="AF191" i="15"/>
  <c r="AB191" i="15"/>
  <c r="X191" i="15"/>
  <c r="T191" i="15"/>
  <c r="P191" i="15"/>
  <c r="L191" i="15"/>
  <c r="H191" i="15"/>
  <c r="D191" i="15"/>
  <c r="DS191" i="15"/>
  <c r="DO191" i="15"/>
  <c r="DK191" i="15"/>
  <c r="DG191" i="15"/>
  <c r="DC191" i="15"/>
  <c r="CY191" i="15"/>
  <c r="CU191" i="15"/>
  <c r="CQ191" i="15"/>
  <c r="CM191" i="15"/>
  <c r="CI191" i="15"/>
  <c r="CE191" i="15"/>
  <c r="CA191" i="15"/>
  <c r="BW191" i="15"/>
  <c r="BS191" i="15"/>
  <c r="BO191" i="15"/>
  <c r="BK191" i="15"/>
  <c r="BG191" i="15"/>
  <c r="BC191" i="15"/>
  <c r="AY191" i="15"/>
  <c r="AU191" i="15"/>
  <c r="AQ191" i="15"/>
  <c r="AM191" i="15"/>
  <c r="AI191" i="15"/>
  <c r="AE191" i="15"/>
  <c r="AA191" i="15"/>
  <c r="W191" i="15"/>
  <c r="S191" i="15"/>
  <c r="O191" i="15"/>
  <c r="K191" i="15"/>
  <c r="G191" i="15"/>
  <c r="DR191" i="15"/>
  <c r="DN191" i="15"/>
  <c r="DJ191" i="15"/>
  <c r="DF191" i="15"/>
  <c r="DB191" i="15"/>
  <c r="CX191" i="15"/>
  <c r="CT191" i="15"/>
  <c r="CP191" i="15"/>
  <c r="CL191" i="15"/>
  <c r="CH191" i="15"/>
  <c r="CD191" i="15"/>
  <c r="BZ191" i="15"/>
  <c r="BV191" i="15"/>
  <c r="BR191" i="15"/>
  <c r="BN191" i="15"/>
  <c r="BJ191" i="15"/>
  <c r="BF191" i="15"/>
  <c r="BB191" i="15"/>
  <c r="AX191" i="15"/>
  <c r="AT191" i="15"/>
  <c r="AP191" i="15"/>
  <c r="AL191" i="15"/>
  <c r="AH191" i="15"/>
  <c r="AD191" i="15"/>
  <c r="Z191" i="15"/>
  <c r="V191" i="15"/>
  <c r="R191" i="15"/>
  <c r="N191" i="15"/>
  <c r="J191" i="15"/>
  <c r="F191" i="15"/>
  <c r="DQ155" i="15"/>
  <c r="DM155" i="15"/>
  <c r="DI155" i="15"/>
  <c r="DE155" i="15"/>
  <c r="DA155" i="15"/>
  <c r="CW155" i="15"/>
  <c r="CS155" i="15"/>
  <c r="CO155" i="15"/>
  <c r="CK155" i="15"/>
  <c r="CG155" i="15"/>
  <c r="CC155" i="15"/>
  <c r="BY155" i="15"/>
  <c r="BU155" i="15"/>
  <c r="BQ155" i="15"/>
  <c r="BM155" i="15"/>
  <c r="BI155" i="15"/>
  <c r="BE155" i="15"/>
  <c r="BA155" i="15"/>
  <c r="AW155" i="15"/>
  <c r="AS155" i="15"/>
  <c r="AO155" i="15"/>
  <c r="AK155" i="15"/>
  <c r="AG155" i="15"/>
  <c r="AC155" i="15"/>
  <c r="Y155" i="15"/>
  <c r="U155" i="15"/>
  <c r="Q155" i="15"/>
  <c r="M155" i="15"/>
  <c r="I155" i="15"/>
  <c r="E155" i="15"/>
  <c r="DP155" i="15"/>
  <c r="DL155" i="15"/>
  <c r="DH155" i="15"/>
  <c r="DD155" i="15"/>
  <c r="CZ155" i="15"/>
  <c r="CV155" i="15"/>
  <c r="CR155" i="15"/>
  <c r="CN155" i="15"/>
  <c r="CJ155" i="15"/>
  <c r="CF155" i="15"/>
  <c r="CB155" i="15"/>
  <c r="BX155" i="15"/>
  <c r="BT155" i="15"/>
  <c r="BP155" i="15"/>
  <c r="BL155" i="15"/>
  <c r="BH155" i="15"/>
  <c r="BD155" i="15"/>
  <c r="AZ155" i="15"/>
  <c r="AV155" i="15"/>
  <c r="AR155" i="15"/>
  <c r="AN155" i="15"/>
  <c r="AJ155" i="15"/>
  <c r="AF155" i="15"/>
  <c r="AB155" i="15"/>
  <c r="X155" i="15"/>
  <c r="T155" i="15"/>
  <c r="P155" i="15"/>
  <c r="L155" i="15"/>
  <c r="H155" i="15"/>
  <c r="D155" i="15"/>
  <c r="DS155" i="15"/>
  <c r="DO155" i="15"/>
  <c r="DK155" i="15"/>
  <c r="DG155" i="15"/>
  <c r="DC155" i="15"/>
  <c r="CY155" i="15"/>
  <c r="CU155" i="15"/>
  <c r="CQ155" i="15"/>
  <c r="CM155" i="15"/>
  <c r="CI155" i="15"/>
  <c r="CE155" i="15"/>
  <c r="CA155" i="15"/>
  <c r="BW155" i="15"/>
  <c r="BS155" i="15"/>
  <c r="BO155" i="15"/>
  <c r="BK155" i="15"/>
  <c r="BG155" i="15"/>
  <c r="BC155" i="15"/>
  <c r="AY155" i="15"/>
  <c r="AU155" i="15"/>
  <c r="AQ155" i="15"/>
  <c r="AM155" i="15"/>
  <c r="AI155" i="15"/>
  <c r="AE155" i="15"/>
  <c r="AA155" i="15"/>
  <c r="W155" i="15"/>
  <c r="S155" i="15"/>
  <c r="O155" i="15"/>
  <c r="K155" i="15"/>
  <c r="G155" i="15"/>
  <c r="DR155" i="15"/>
  <c r="DN155" i="15"/>
  <c r="DJ155" i="15"/>
  <c r="DF155" i="15"/>
  <c r="DB155" i="15"/>
  <c r="CX155" i="15"/>
  <c r="CT155" i="15"/>
  <c r="CP155" i="15"/>
  <c r="CL155" i="15"/>
  <c r="CH155" i="15"/>
  <c r="CD155" i="15"/>
  <c r="BZ155" i="15"/>
  <c r="BV155" i="15"/>
  <c r="BR155" i="15"/>
  <c r="BN155" i="15"/>
  <c r="BJ155" i="15"/>
  <c r="BF155" i="15"/>
  <c r="BB155" i="15"/>
  <c r="AX155" i="15"/>
  <c r="AT155" i="15"/>
  <c r="AP155" i="15"/>
  <c r="AL155" i="15"/>
  <c r="AH155" i="15"/>
  <c r="AD155" i="15"/>
  <c r="Z155" i="15"/>
  <c r="V155" i="15"/>
  <c r="R155" i="15"/>
  <c r="N155" i="15"/>
  <c r="J155" i="15"/>
  <c r="F155" i="15"/>
  <c r="DQ235" i="15"/>
  <c r="DM235" i="15"/>
  <c r="DI235" i="15"/>
  <c r="DE235" i="15"/>
  <c r="DA235" i="15"/>
  <c r="CW235" i="15"/>
  <c r="CS235" i="15"/>
  <c r="CO235" i="15"/>
  <c r="CK235" i="15"/>
  <c r="CG235" i="15"/>
  <c r="CC235" i="15"/>
  <c r="BY235" i="15"/>
  <c r="BU235" i="15"/>
  <c r="BQ235" i="15"/>
  <c r="BM235" i="15"/>
  <c r="BI235" i="15"/>
  <c r="BE235" i="15"/>
  <c r="BA235" i="15"/>
  <c r="AW235" i="15"/>
  <c r="AS235" i="15"/>
  <c r="AO235" i="15"/>
  <c r="AK235" i="15"/>
  <c r="AG235" i="15"/>
  <c r="AC235" i="15"/>
  <c r="Y235" i="15"/>
  <c r="U235" i="15"/>
  <c r="Q235" i="15"/>
  <c r="M235" i="15"/>
  <c r="I235" i="15"/>
  <c r="E235" i="15"/>
  <c r="DP235" i="15"/>
  <c r="DL235" i="15"/>
  <c r="DH235" i="15"/>
  <c r="DD235" i="15"/>
  <c r="CZ235" i="15"/>
  <c r="CV235" i="15"/>
  <c r="CR235" i="15"/>
  <c r="CN235" i="15"/>
  <c r="CJ235" i="15"/>
  <c r="CF235" i="15"/>
  <c r="CB235" i="15"/>
  <c r="BX235" i="15"/>
  <c r="BT235" i="15"/>
  <c r="BP235" i="15"/>
  <c r="BL235" i="15"/>
  <c r="BH235" i="15"/>
  <c r="BD235" i="15"/>
  <c r="AZ235" i="15"/>
  <c r="AV235" i="15"/>
  <c r="AR235" i="15"/>
  <c r="AN235" i="15"/>
  <c r="AJ235" i="15"/>
  <c r="AF235" i="15"/>
  <c r="AB235" i="15"/>
  <c r="X235" i="15"/>
  <c r="T235" i="15"/>
  <c r="P235" i="15"/>
  <c r="L235" i="15"/>
  <c r="H235" i="15"/>
  <c r="D235" i="15"/>
  <c r="DS235" i="15"/>
  <c r="DO235" i="15"/>
  <c r="DK235" i="15"/>
  <c r="DG235" i="15"/>
  <c r="DC235" i="15"/>
  <c r="CY235" i="15"/>
  <c r="CU235" i="15"/>
  <c r="CQ235" i="15"/>
  <c r="CM235" i="15"/>
  <c r="CI235" i="15"/>
  <c r="CE235" i="15"/>
  <c r="CA235" i="15"/>
  <c r="BW235" i="15"/>
  <c r="BS235" i="15"/>
  <c r="BO235" i="15"/>
  <c r="BK235" i="15"/>
  <c r="BG235" i="15"/>
  <c r="BC235" i="15"/>
  <c r="AY235" i="15"/>
  <c r="AU235" i="15"/>
  <c r="AQ235" i="15"/>
  <c r="AM235" i="15"/>
  <c r="AI235" i="15"/>
  <c r="AE235" i="15"/>
  <c r="AA235" i="15"/>
  <c r="W235" i="15"/>
  <c r="S235" i="15"/>
  <c r="O235" i="15"/>
  <c r="K235" i="15"/>
  <c r="G235" i="15"/>
  <c r="DR235" i="15"/>
  <c r="DN235" i="15"/>
  <c r="DJ235" i="15"/>
  <c r="DF235" i="15"/>
  <c r="DB235" i="15"/>
  <c r="CX235" i="15"/>
  <c r="CT235" i="15"/>
  <c r="CP235" i="15"/>
  <c r="CL235" i="15"/>
  <c r="CH235" i="15"/>
  <c r="CD235" i="15"/>
  <c r="BZ235" i="15"/>
  <c r="BV235" i="15"/>
  <c r="BR235" i="15"/>
  <c r="BN235" i="15"/>
  <c r="BJ235" i="15"/>
  <c r="BF235" i="15"/>
  <c r="BB235" i="15"/>
  <c r="AX235" i="15"/>
  <c r="AT235" i="15"/>
  <c r="AP235" i="15"/>
  <c r="AL235" i="15"/>
  <c r="AH235" i="15"/>
  <c r="AD235" i="15"/>
  <c r="Z235" i="15"/>
  <c r="V235" i="15"/>
  <c r="R235" i="15"/>
  <c r="N235" i="15"/>
  <c r="J235" i="15"/>
  <c r="F235" i="15"/>
  <c r="DQ198" i="15"/>
  <c r="DM198" i="15"/>
  <c r="DI198" i="15"/>
  <c r="DE198" i="15"/>
  <c r="DA198" i="15"/>
  <c r="CW198" i="15"/>
  <c r="CS198" i="15"/>
  <c r="CO198" i="15"/>
  <c r="CK198" i="15"/>
  <c r="CG198" i="15"/>
  <c r="CC198" i="15"/>
  <c r="BY198" i="15"/>
  <c r="BU198" i="15"/>
  <c r="BQ198" i="15"/>
  <c r="BM198" i="15"/>
  <c r="BI198" i="15"/>
  <c r="BE198" i="15"/>
  <c r="BA198" i="15"/>
  <c r="AW198" i="15"/>
  <c r="AS198" i="15"/>
  <c r="AO198" i="15"/>
  <c r="AK198" i="15"/>
  <c r="AG198" i="15"/>
  <c r="AC198" i="15"/>
  <c r="Y198" i="15"/>
  <c r="U198" i="15"/>
  <c r="Q198" i="15"/>
  <c r="M198" i="15"/>
  <c r="I198" i="15"/>
  <c r="E198" i="15"/>
  <c r="DP198" i="15"/>
  <c r="DL198" i="15"/>
  <c r="DH198" i="15"/>
  <c r="DD198" i="15"/>
  <c r="CZ198" i="15"/>
  <c r="CV198" i="15"/>
  <c r="CR198" i="15"/>
  <c r="CN198" i="15"/>
  <c r="CJ198" i="15"/>
  <c r="CF198" i="15"/>
  <c r="CB198" i="15"/>
  <c r="BX198" i="15"/>
  <c r="BT198" i="15"/>
  <c r="BP198" i="15"/>
  <c r="BL198" i="15"/>
  <c r="BH198" i="15"/>
  <c r="BD198" i="15"/>
  <c r="AZ198" i="15"/>
  <c r="AV198" i="15"/>
  <c r="AR198" i="15"/>
  <c r="AN198" i="15"/>
  <c r="AJ198" i="15"/>
  <c r="AF198" i="15"/>
  <c r="AB198" i="15"/>
  <c r="X198" i="15"/>
  <c r="T198" i="15"/>
  <c r="P198" i="15"/>
  <c r="L198" i="15"/>
  <c r="H198" i="15"/>
  <c r="D198" i="15"/>
  <c r="DS198" i="15"/>
  <c r="DO198" i="15"/>
  <c r="DK198" i="15"/>
  <c r="DG198" i="15"/>
  <c r="DC198" i="15"/>
  <c r="CY198" i="15"/>
  <c r="CU198" i="15"/>
  <c r="CQ198" i="15"/>
  <c r="CM198" i="15"/>
  <c r="CI198" i="15"/>
  <c r="CE198" i="15"/>
  <c r="CA198" i="15"/>
  <c r="BW198" i="15"/>
  <c r="BS198" i="15"/>
  <c r="BO198" i="15"/>
  <c r="BK198" i="15"/>
  <c r="BG198" i="15"/>
  <c r="BC198" i="15"/>
  <c r="AY198" i="15"/>
  <c r="AU198" i="15"/>
  <c r="AQ198" i="15"/>
  <c r="AM198" i="15"/>
  <c r="AI198" i="15"/>
  <c r="AE198" i="15"/>
  <c r="AA198" i="15"/>
  <c r="W198" i="15"/>
  <c r="S198" i="15"/>
  <c r="O198" i="15"/>
  <c r="K198" i="15"/>
  <c r="G198" i="15"/>
  <c r="DR198" i="15"/>
  <c r="DN198" i="15"/>
  <c r="DJ198" i="15"/>
  <c r="DF198" i="15"/>
  <c r="DB198" i="15"/>
  <c r="CX198" i="15"/>
  <c r="CT198" i="15"/>
  <c r="CP198" i="15"/>
  <c r="CL198" i="15"/>
  <c r="CH198" i="15"/>
  <c r="CD198" i="15"/>
  <c r="BZ198" i="15"/>
  <c r="BV198" i="15"/>
  <c r="BR198" i="15"/>
  <c r="BN198" i="15"/>
  <c r="BJ198" i="15"/>
  <c r="BF198" i="15"/>
  <c r="BB198" i="15"/>
  <c r="AX198" i="15"/>
  <c r="AT198" i="15"/>
  <c r="AP198" i="15"/>
  <c r="AL198" i="15"/>
  <c r="AH198" i="15"/>
  <c r="AD198" i="15"/>
  <c r="Z198" i="15"/>
  <c r="V198" i="15"/>
  <c r="R198" i="15"/>
  <c r="N198" i="15"/>
  <c r="J198" i="15"/>
  <c r="F198" i="15"/>
  <c r="DQ161" i="15"/>
  <c r="DM161" i="15"/>
  <c r="DI161" i="15"/>
  <c r="DE161" i="15"/>
  <c r="DA161" i="15"/>
  <c r="CW161" i="15"/>
  <c r="CS161" i="15"/>
  <c r="CO161" i="15"/>
  <c r="CK161" i="15"/>
  <c r="CG161" i="15"/>
  <c r="CC161" i="15"/>
  <c r="BY161" i="15"/>
  <c r="BU161" i="15"/>
  <c r="BQ161" i="15"/>
  <c r="BM161" i="15"/>
  <c r="BI161" i="15"/>
  <c r="BE161" i="15"/>
  <c r="BA161" i="15"/>
  <c r="AW161" i="15"/>
  <c r="AS161" i="15"/>
  <c r="AO161" i="15"/>
  <c r="AK161" i="15"/>
  <c r="AG161" i="15"/>
  <c r="AC161" i="15"/>
  <c r="Y161" i="15"/>
  <c r="U161" i="15"/>
  <c r="Q161" i="15"/>
  <c r="M161" i="15"/>
  <c r="I161" i="15"/>
  <c r="E161" i="15"/>
  <c r="DP161" i="15"/>
  <c r="DL161" i="15"/>
  <c r="DH161" i="15"/>
  <c r="DD161" i="15"/>
  <c r="CZ161" i="15"/>
  <c r="CV161" i="15"/>
  <c r="CR161" i="15"/>
  <c r="CN161" i="15"/>
  <c r="CJ161" i="15"/>
  <c r="CF161" i="15"/>
  <c r="CB161" i="15"/>
  <c r="BX161" i="15"/>
  <c r="BT161" i="15"/>
  <c r="BP161" i="15"/>
  <c r="BL161" i="15"/>
  <c r="BH161" i="15"/>
  <c r="BD161" i="15"/>
  <c r="AZ161" i="15"/>
  <c r="AV161" i="15"/>
  <c r="AR161" i="15"/>
  <c r="AN161" i="15"/>
  <c r="AJ161" i="15"/>
  <c r="AF161" i="15"/>
  <c r="AB161" i="15"/>
  <c r="X161" i="15"/>
  <c r="T161" i="15"/>
  <c r="P161" i="15"/>
  <c r="L161" i="15"/>
  <c r="H161" i="15"/>
  <c r="D161" i="15"/>
  <c r="DS161" i="15"/>
  <c r="DO161" i="15"/>
  <c r="DK161" i="15"/>
  <c r="DG161" i="15"/>
  <c r="DC161" i="15"/>
  <c r="CY161" i="15"/>
  <c r="CU161" i="15"/>
  <c r="CQ161" i="15"/>
  <c r="CM161" i="15"/>
  <c r="CI161" i="15"/>
  <c r="CE161" i="15"/>
  <c r="CA161" i="15"/>
  <c r="BW161" i="15"/>
  <c r="BS161" i="15"/>
  <c r="BO161" i="15"/>
  <c r="BK161" i="15"/>
  <c r="BG161" i="15"/>
  <c r="BC161" i="15"/>
  <c r="AY161" i="15"/>
  <c r="AU161" i="15"/>
  <c r="AQ161" i="15"/>
  <c r="AM161" i="15"/>
  <c r="AI161" i="15"/>
  <c r="AE161" i="15"/>
  <c r="AA161" i="15"/>
  <c r="W161" i="15"/>
  <c r="S161" i="15"/>
  <c r="O161" i="15"/>
  <c r="K161" i="15"/>
  <c r="G161" i="15"/>
  <c r="DR161" i="15"/>
  <c r="DN161" i="15"/>
  <c r="DJ161" i="15"/>
  <c r="DF161" i="15"/>
  <c r="DB161" i="15"/>
  <c r="CX161" i="15"/>
  <c r="CT161" i="15"/>
  <c r="CP161" i="15"/>
  <c r="CL161" i="15"/>
  <c r="CH161" i="15"/>
  <c r="CD161" i="15"/>
  <c r="BZ161" i="15"/>
  <c r="BV161" i="15"/>
  <c r="BR161" i="15"/>
  <c r="BN161" i="15"/>
  <c r="BJ161" i="15"/>
  <c r="BF161" i="15"/>
  <c r="BB161" i="15"/>
  <c r="AX161" i="15"/>
  <c r="AT161" i="15"/>
  <c r="AP161" i="15"/>
  <c r="AL161" i="15"/>
  <c r="AH161" i="15"/>
  <c r="AD161" i="15"/>
  <c r="Z161" i="15"/>
  <c r="V161" i="15"/>
  <c r="R161" i="15"/>
  <c r="N161" i="15"/>
  <c r="J161" i="15"/>
  <c r="F161" i="15"/>
  <c r="DQ208" i="15"/>
  <c r="DM208" i="15"/>
  <c r="DI208" i="15"/>
  <c r="DE208" i="15"/>
  <c r="DA208" i="15"/>
  <c r="CW208" i="15"/>
  <c r="CS208" i="15"/>
  <c r="CO208" i="15"/>
  <c r="CK208" i="15"/>
  <c r="CG208" i="15"/>
  <c r="CC208" i="15"/>
  <c r="BY208" i="15"/>
  <c r="BU208" i="15"/>
  <c r="BQ208" i="15"/>
  <c r="BM208" i="15"/>
  <c r="BI208" i="15"/>
  <c r="BE208" i="15"/>
  <c r="BA208" i="15"/>
  <c r="AW208" i="15"/>
  <c r="AS208" i="15"/>
  <c r="AO208" i="15"/>
  <c r="AK208" i="15"/>
  <c r="AG208" i="15"/>
  <c r="AC208" i="15"/>
  <c r="Y208" i="15"/>
  <c r="U208" i="15"/>
  <c r="Q208" i="15"/>
  <c r="M208" i="15"/>
  <c r="I208" i="15"/>
  <c r="E208" i="15"/>
  <c r="DP208" i="15"/>
  <c r="DL208" i="15"/>
  <c r="DH208" i="15"/>
  <c r="DD208" i="15"/>
  <c r="CZ208" i="15"/>
  <c r="CV208" i="15"/>
  <c r="CR208" i="15"/>
  <c r="CN208" i="15"/>
  <c r="CJ208" i="15"/>
  <c r="CF208" i="15"/>
  <c r="CB208" i="15"/>
  <c r="BX208" i="15"/>
  <c r="BT208" i="15"/>
  <c r="BP208" i="15"/>
  <c r="BL208" i="15"/>
  <c r="BH208" i="15"/>
  <c r="BD208" i="15"/>
  <c r="AZ208" i="15"/>
  <c r="AV208" i="15"/>
  <c r="AR208" i="15"/>
  <c r="AN208" i="15"/>
  <c r="AJ208" i="15"/>
  <c r="AF208" i="15"/>
  <c r="AB208" i="15"/>
  <c r="X208" i="15"/>
  <c r="T208" i="15"/>
  <c r="P208" i="15"/>
  <c r="L208" i="15"/>
  <c r="H208" i="15"/>
  <c r="D208" i="15"/>
  <c r="DS208" i="15"/>
  <c r="DO208" i="15"/>
  <c r="DK208" i="15"/>
  <c r="DG208" i="15"/>
  <c r="DC208" i="15"/>
  <c r="CY208" i="15"/>
  <c r="CU208" i="15"/>
  <c r="CQ208" i="15"/>
  <c r="CM208" i="15"/>
  <c r="CI208" i="15"/>
  <c r="CE208" i="15"/>
  <c r="CA208" i="15"/>
  <c r="BW208" i="15"/>
  <c r="BS208" i="15"/>
  <c r="BO208" i="15"/>
  <c r="BK208" i="15"/>
  <c r="BG208" i="15"/>
  <c r="BC208" i="15"/>
  <c r="AY208" i="15"/>
  <c r="AU208" i="15"/>
  <c r="AQ208" i="15"/>
  <c r="AM208" i="15"/>
  <c r="AI208" i="15"/>
  <c r="AE208" i="15"/>
  <c r="AA208" i="15"/>
  <c r="W208" i="15"/>
  <c r="S208" i="15"/>
  <c r="O208" i="15"/>
  <c r="K208" i="15"/>
  <c r="G208" i="15"/>
  <c r="DR208" i="15"/>
  <c r="DN208" i="15"/>
  <c r="DJ208" i="15"/>
  <c r="DF208" i="15"/>
  <c r="DB208" i="15"/>
  <c r="CX208" i="15"/>
  <c r="CT208" i="15"/>
  <c r="CP208" i="15"/>
  <c r="CL208" i="15"/>
  <c r="CH208" i="15"/>
  <c r="CD208" i="15"/>
  <c r="BZ208" i="15"/>
  <c r="BV208" i="15"/>
  <c r="BR208" i="15"/>
  <c r="BN208" i="15"/>
  <c r="BJ208" i="15"/>
  <c r="BF208" i="15"/>
  <c r="BB208" i="15"/>
  <c r="AX208" i="15"/>
  <c r="AT208" i="15"/>
  <c r="AP208" i="15"/>
  <c r="AL208" i="15"/>
  <c r="AH208" i="15"/>
  <c r="AD208" i="15"/>
  <c r="Z208" i="15"/>
  <c r="V208" i="15"/>
  <c r="R208" i="15"/>
  <c r="N208" i="15"/>
  <c r="J208" i="15"/>
  <c r="F208" i="15"/>
  <c r="DQ181" i="15"/>
  <c r="DM181" i="15"/>
  <c r="DI181" i="15"/>
  <c r="DE181" i="15"/>
  <c r="DA181" i="15"/>
  <c r="CW181" i="15"/>
  <c r="CS181" i="15"/>
  <c r="CO181" i="15"/>
  <c r="CK181" i="15"/>
  <c r="CG181" i="15"/>
  <c r="CC181" i="15"/>
  <c r="BY181" i="15"/>
  <c r="BU181" i="15"/>
  <c r="BQ181" i="15"/>
  <c r="BM181" i="15"/>
  <c r="BI181" i="15"/>
  <c r="BE181" i="15"/>
  <c r="BA181" i="15"/>
  <c r="AW181" i="15"/>
  <c r="AS181" i="15"/>
  <c r="AO181" i="15"/>
  <c r="AK181" i="15"/>
  <c r="AG181" i="15"/>
  <c r="AC181" i="15"/>
  <c r="Y181" i="15"/>
  <c r="U181" i="15"/>
  <c r="Q181" i="15"/>
  <c r="M181" i="15"/>
  <c r="I181" i="15"/>
  <c r="E181" i="15"/>
  <c r="DR181" i="15"/>
  <c r="DN181" i="15"/>
  <c r="DJ181" i="15"/>
  <c r="DF181" i="15"/>
  <c r="DB181" i="15"/>
  <c r="CX181" i="15"/>
  <c r="CT181" i="15"/>
  <c r="CP181" i="15"/>
  <c r="CL181" i="15"/>
  <c r="CH181" i="15"/>
  <c r="CD181" i="15"/>
  <c r="BZ181" i="15"/>
  <c r="BV181" i="15"/>
  <c r="BR181" i="15"/>
  <c r="BN181" i="15"/>
  <c r="BJ181" i="15"/>
  <c r="BF181" i="15"/>
  <c r="BB181" i="15"/>
  <c r="AX181" i="15"/>
  <c r="AT181" i="15"/>
  <c r="AP181" i="15"/>
  <c r="AL181" i="15"/>
  <c r="AH181" i="15"/>
  <c r="AD181" i="15"/>
  <c r="Z181" i="15"/>
  <c r="V181" i="15"/>
  <c r="R181" i="15"/>
  <c r="N181" i="15"/>
  <c r="J181" i="15"/>
  <c r="F181" i="15"/>
  <c r="DO181" i="15"/>
  <c r="DG181" i="15"/>
  <c r="CY181" i="15"/>
  <c r="CQ181" i="15"/>
  <c r="CI181" i="15"/>
  <c r="CA181" i="15"/>
  <c r="BS181" i="15"/>
  <c r="BK181" i="15"/>
  <c r="BC181" i="15"/>
  <c r="AU181" i="15"/>
  <c r="AM181" i="15"/>
  <c r="AE181" i="15"/>
  <c r="W181" i="15"/>
  <c r="O181" i="15"/>
  <c r="G181" i="15"/>
  <c r="DL181" i="15"/>
  <c r="DD181" i="15"/>
  <c r="CV181" i="15"/>
  <c r="CN181" i="15"/>
  <c r="CF181" i="15"/>
  <c r="BX181" i="15"/>
  <c r="BP181" i="15"/>
  <c r="BH181" i="15"/>
  <c r="AZ181" i="15"/>
  <c r="AR181" i="15"/>
  <c r="AJ181" i="15"/>
  <c r="AB181" i="15"/>
  <c r="T181" i="15"/>
  <c r="L181" i="15"/>
  <c r="D181" i="15"/>
  <c r="DS181" i="15"/>
  <c r="DK181" i="15"/>
  <c r="DC181" i="15"/>
  <c r="CU181" i="15"/>
  <c r="CM181" i="15"/>
  <c r="CE181" i="15"/>
  <c r="BW181" i="15"/>
  <c r="BO181" i="15"/>
  <c r="BG181" i="15"/>
  <c r="AY181" i="15"/>
  <c r="AQ181" i="15"/>
  <c r="AI181" i="15"/>
  <c r="AA181" i="15"/>
  <c r="S181" i="15"/>
  <c r="K181" i="15"/>
  <c r="DP181" i="15"/>
  <c r="DH181" i="15"/>
  <c r="CZ181" i="15"/>
  <c r="CR181" i="15"/>
  <c r="CJ181" i="15"/>
  <c r="CB181" i="15"/>
  <c r="BT181" i="15"/>
  <c r="BL181" i="15"/>
  <c r="BD181" i="15"/>
  <c r="AV181" i="15"/>
  <c r="AN181" i="15"/>
  <c r="AF181" i="15"/>
  <c r="X181" i="15"/>
  <c r="P181" i="15"/>
  <c r="H181" i="15"/>
  <c r="DQ240" i="15"/>
  <c r="DM240" i="15"/>
  <c r="DI240" i="15"/>
  <c r="DE240" i="15"/>
  <c r="DA240" i="15"/>
  <c r="CW240" i="15"/>
  <c r="CS240" i="15"/>
  <c r="CO240" i="15"/>
  <c r="CK240" i="15"/>
  <c r="CG240" i="15"/>
  <c r="CC240" i="15"/>
  <c r="BY240" i="15"/>
  <c r="BU240" i="15"/>
  <c r="BQ240" i="15"/>
  <c r="BM240" i="15"/>
  <c r="BI240" i="15"/>
  <c r="BE240" i="15"/>
  <c r="BA240" i="15"/>
  <c r="AW240" i="15"/>
  <c r="AS240" i="15"/>
  <c r="AO240" i="15"/>
  <c r="AK240" i="15"/>
  <c r="AG240" i="15"/>
  <c r="AC240" i="15"/>
  <c r="Y240" i="15"/>
  <c r="U240" i="15"/>
  <c r="Q240" i="15"/>
  <c r="M240" i="15"/>
  <c r="I240" i="15"/>
  <c r="E240" i="15"/>
  <c r="DP240" i="15"/>
  <c r="DL240" i="15"/>
  <c r="DH240" i="15"/>
  <c r="DD240" i="15"/>
  <c r="CZ240" i="15"/>
  <c r="CV240" i="15"/>
  <c r="CR240" i="15"/>
  <c r="CN240" i="15"/>
  <c r="CJ240" i="15"/>
  <c r="CF240" i="15"/>
  <c r="CB240" i="15"/>
  <c r="BX240" i="15"/>
  <c r="BT240" i="15"/>
  <c r="BP240" i="15"/>
  <c r="BL240" i="15"/>
  <c r="BH240" i="15"/>
  <c r="BD240" i="15"/>
  <c r="AZ240" i="15"/>
  <c r="AV240" i="15"/>
  <c r="AR240" i="15"/>
  <c r="AN240" i="15"/>
  <c r="AJ240" i="15"/>
  <c r="AF240" i="15"/>
  <c r="AB240" i="15"/>
  <c r="X240" i="15"/>
  <c r="T240" i="15"/>
  <c r="P240" i="15"/>
  <c r="L240" i="15"/>
  <c r="H240" i="15"/>
  <c r="D240" i="15"/>
  <c r="DS240" i="15"/>
  <c r="DO240" i="15"/>
  <c r="DK240" i="15"/>
  <c r="DG240" i="15"/>
  <c r="DC240" i="15"/>
  <c r="CY240" i="15"/>
  <c r="CU240" i="15"/>
  <c r="CQ240" i="15"/>
  <c r="CM240" i="15"/>
  <c r="CI240" i="15"/>
  <c r="CE240" i="15"/>
  <c r="CA240" i="15"/>
  <c r="BW240" i="15"/>
  <c r="BS240" i="15"/>
  <c r="BO240" i="15"/>
  <c r="BK240" i="15"/>
  <c r="BG240" i="15"/>
  <c r="BC240" i="15"/>
  <c r="AY240" i="15"/>
  <c r="AU240" i="15"/>
  <c r="AQ240" i="15"/>
  <c r="AM240" i="15"/>
  <c r="AI240" i="15"/>
  <c r="AE240" i="15"/>
  <c r="AA240" i="15"/>
  <c r="W240" i="15"/>
  <c r="S240" i="15"/>
  <c r="O240" i="15"/>
  <c r="K240" i="15"/>
  <c r="G240" i="15"/>
  <c r="DR240" i="15"/>
  <c r="DN240" i="15"/>
  <c r="DJ240" i="15"/>
  <c r="DF240" i="15"/>
  <c r="DB240" i="15"/>
  <c r="CX240" i="15"/>
  <c r="CT240" i="15"/>
  <c r="CP240" i="15"/>
  <c r="CL240" i="15"/>
  <c r="CH240" i="15"/>
  <c r="CD240" i="15"/>
  <c r="BZ240" i="15"/>
  <c r="BV240" i="15"/>
  <c r="BR240" i="15"/>
  <c r="BN240" i="15"/>
  <c r="BJ240" i="15"/>
  <c r="BF240" i="15"/>
  <c r="BB240" i="15"/>
  <c r="AX240" i="15"/>
  <c r="AT240" i="15"/>
  <c r="AP240" i="15"/>
  <c r="AL240" i="15"/>
  <c r="AH240" i="15"/>
  <c r="AD240" i="15"/>
  <c r="Z240" i="15"/>
  <c r="V240" i="15"/>
  <c r="R240" i="15"/>
  <c r="N240" i="15"/>
  <c r="J240" i="15"/>
  <c r="F240" i="15"/>
  <c r="DQ197" i="15"/>
  <c r="DM197" i="15"/>
  <c r="DI197" i="15"/>
  <c r="DE197" i="15"/>
  <c r="DA197" i="15"/>
  <c r="CW197" i="15"/>
  <c r="CS197" i="15"/>
  <c r="CO197" i="15"/>
  <c r="CK197" i="15"/>
  <c r="CG197" i="15"/>
  <c r="CC197" i="15"/>
  <c r="BY197" i="15"/>
  <c r="BU197" i="15"/>
  <c r="BQ197" i="15"/>
  <c r="BM197" i="15"/>
  <c r="BI197" i="15"/>
  <c r="BE197" i="15"/>
  <c r="BA197" i="15"/>
  <c r="AW197" i="15"/>
  <c r="AS197" i="15"/>
  <c r="AO197" i="15"/>
  <c r="AK197" i="15"/>
  <c r="AG197" i="15"/>
  <c r="AC197" i="15"/>
  <c r="Y197" i="15"/>
  <c r="U197" i="15"/>
  <c r="Q197" i="15"/>
  <c r="M197" i="15"/>
  <c r="I197" i="15"/>
  <c r="E197" i="15"/>
  <c r="DP197" i="15"/>
  <c r="DL197" i="15"/>
  <c r="DH197" i="15"/>
  <c r="DD197" i="15"/>
  <c r="CZ197" i="15"/>
  <c r="CV197" i="15"/>
  <c r="CR197" i="15"/>
  <c r="CN197" i="15"/>
  <c r="CJ197" i="15"/>
  <c r="CF197" i="15"/>
  <c r="CB197" i="15"/>
  <c r="BX197" i="15"/>
  <c r="BT197" i="15"/>
  <c r="BP197" i="15"/>
  <c r="BL197" i="15"/>
  <c r="BH197" i="15"/>
  <c r="BD197" i="15"/>
  <c r="AZ197" i="15"/>
  <c r="AV197" i="15"/>
  <c r="AR197" i="15"/>
  <c r="AN197" i="15"/>
  <c r="AJ197" i="15"/>
  <c r="AF197" i="15"/>
  <c r="AB197" i="15"/>
  <c r="X197" i="15"/>
  <c r="T197" i="15"/>
  <c r="P197" i="15"/>
  <c r="L197" i="15"/>
  <c r="H197" i="15"/>
  <c r="D197" i="15"/>
  <c r="DS197" i="15"/>
  <c r="DO197" i="15"/>
  <c r="DK197" i="15"/>
  <c r="DG197" i="15"/>
  <c r="DC197" i="15"/>
  <c r="CY197" i="15"/>
  <c r="CU197" i="15"/>
  <c r="CQ197" i="15"/>
  <c r="CM197" i="15"/>
  <c r="CI197" i="15"/>
  <c r="CE197" i="15"/>
  <c r="CA197" i="15"/>
  <c r="BW197" i="15"/>
  <c r="BS197" i="15"/>
  <c r="BO197" i="15"/>
  <c r="BK197" i="15"/>
  <c r="BG197" i="15"/>
  <c r="BC197" i="15"/>
  <c r="AY197" i="15"/>
  <c r="AU197" i="15"/>
  <c r="AQ197" i="15"/>
  <c r="AM197" i="15"/>
  <c r="AI197" i="15"/>
  <c r="AE197" i="15"/>
  <c r="AA197" i="15"/>
  <c r="W197" i="15"/>
  <c r="S197" i="15"/>
  <c r="O197" i="15"/>
  <c r="K197" i="15"/>
  <c r="G197" i="15"/>
  <c r="DR197" i="15"/>
  <c r="DN197" i="15"/>
  <c r="DJ197" i="15"/>
  <c r="DF197" i="15"/>
  <c r="DB197" i="15"/>
  <c r="CX197" i="15"/>
  <c r="CT197" i="15"/>
  <c r="CP197" i="15"/>
  <c r="CL197" i="15"/>
  <c r="CH197" i="15"/>
  <c r="CD197" i="15"/>
  <c r="BZ197" i="15"/>
  <c r="BV197" i="15"/>
  <c r="BR197" i="15"/>
  <c r="BN197" i="15"/>
  <c r="BJ197" i="15"/>
  <c r="BF197" i="15"/>
  <c r="BB197" i="15"/>
  <c r="AX197" i="15"/>
  <c r="AT197" i="15"/>
  <c r="AP197" i="15"/>
  <c r="AL197" i="15"/>
  <c r="AH197" i="15"/>
  <c r="AD197" i="15"/>
  <c r="Z197" i="15"/>
  <c r="V197" i="15"/>
  <c r="R197" i="15"/>
  <c r="N197" i="15"/>
  <c r="J197" i="15"/>
  <c r="F197" i="15"/>
  <c r="DS257" i="15"/>
  <c r="DO257" i="15"/>
  <c r="DK257" i="15"/>
  <c r="DG257" i="15"/>
  <c r="DC257" i="15"/>
  <c r="CY257" i="15"/>
  <c r="CU257" i="15"/>
  <c r="CQ257" i="15"/>
  <c r="CM257" i="15"/>
  <c r="CI257" i="15"/>
  <c r="CE257" i="15"/>
  <c r="CA257" i="15"/>
  <c r="BW257" i="15"/>
  <c r="BS257" i="15"/>
  <c r="BO257" i="15"/>
  <c r="BK257" i="15"/>
  <c r="BG257" i="15"/>
  <c r="BC257" i="15"/>
  <c r="AY257" i="15"/>
  <c r="AU257" i="15"/>
  <c r="AQ257" i="15"/>
  <c r="AM257" i="15"/>
  <c r="AI257" i="15"/>
  <c r="AE257" i="15"/>
  <c r="AA257" i="15"/>
  <c r="W257" i="15"/>
  <c r="S257" i="15"/>
  <c r="O257" i="15"/>
  <c r="K257" i="15"/>
  <c r="G257" i="15"/>
  <c r="DR257" i="15"/>
  <c r="DN257" i="15"/>
  <c r="DJ257" i="15"/>
  <c r="DF257" i="15"/>
  <c r="DB257" i="15"/>
  <c r="CX257" i="15"/>
  <c r="CT257" i="15"/>
  <c r="CP257" i="15"/>
  <c r="CL257" i="15"/>
  <c r="CH257" i="15"/>
  <c r="CD257" i="15"/>
  <c r="BZ257" i="15"/>
  <c r="BV257" i="15"/>
  <c r="BR257" i="15"/>
  <c r="BN257" i="15"/>
  <c r="BJ257" i="15"/>
  <c r="BF257" i="15"/>
  <c r="BB257" i="15"/>
  <c r="AX257" i="15"/>
  <c r="AT257" i="15"/>
  <c r="AP257" i="15"/>
  <c r="AL257" i="15"/>
  <c r="AH257" i="15"/>
  <c r="AD257" i="15"/>
  <c r="Z257" i="15"/>
  <c r="V257" i="15"/>
  <c r="R257" i="15"/>
  <c r="N257" i="15"/>
  <c r="J257" i="15"/>
  <c r="F257" i="15"/>
  <c r="DP257" i="15"/>
  <c r="DH257" i="15"/>
  <c r="CZ257" i="15"/>
  <c r="CR257" i="15"/>
  <c r="CJ257" i="15"/>
  <c r="CB257" i="15"/>
  <c r="BT257" i="15"/>
  <c r="BL257" i="15"/>
  <c r="BD257" i="15"/>
  <c r="AV257" i="15"/>
  <c r="AN257" i="15"/>
  <c r="AF257" i="15"/>
  <c r="X257" i="15"/>
  <c r="P257" i="15"/>
  <c r="H257" i="15"/>
  <c r="DM257" i="15"/>
  <c r="DE257" i="15"/>
  <c r="CW257" i="15"/>
  <c r="CO257" i="15"/>
  <c r="CG257" i="15"/>
  <c r="BY257" i="15"/>
  <c r="BQ257" i="15"/>
  <c r="BI257" i="15"/>
  <c r="BA257" i="15"/>
  <c r="AS257" i="15"/>
  <c r="AK257" i="15"/>
  <c r="AC257" i="15"/>
  <c r="U257" i="15"/>
  <c r="M257" i="15"/>
  <c r="E257" i="15"/>
  <c r="DL257" i="15"/>
  <c r="DD257" i="15"/>
  <c r="CV257" i="15"/>
  <c r="CN257" i="15"/>
  <c r="CF257" i="15"/>
  <c r="BX257" i="15"/>
  <c r="BP257" i="15"/>
  <c r="BH257" i="15"/>
  <c r="AZ257" i="15"/>
  <c r="AR257" i="15"/>
  <c r="AJ257" i="15"/>
  <c r="AB257" i="15"/>
  <c r="T257" i="15"/>
  <c r="L257" i="15"/>
  <c r="D257" i="15"/>
  <c r="DQ257" i="15"/>
  <c r="DI257" i="15"/>
  <c r="DA257" i="15"/>
  <c r="CS257" i="15"/>
  <c r="CK257" i="15"/>
  <c r="CC257" i="15"/>
  <c r="BU257" i="15"/>
  <c r="BM257" i="15"/>
  <c r="BE257" i="15"/>
  <c r="AW257" i="15"/>
  <c r="AO257" i="15"/>
  <c r="AG257" i="15"/>
  <c r="Y257" i="15"/>
  <c r="Q257" i="15"/>
  <c r="I257" i="15"/>
  <c r="DV104" i="11"/>
  <c r="DV104" i="61" s="1"/>
  <c r="DY104" i="11"/>
  <c r="DY104" i="61" s="1"/>
  <c r="DX104" i="11"/>
  <c r="DX104" i="61" s="1"/>
  <c r="DY30" i="11"/>
  <c r="DY30" i="61" s="1"/>
  <c r="DV30" i="11"/>
  <c r="DV30" i="61" s="1"/>
  <c r="DX30" i="11"/>
  <c r="DX30" i="61" s="1"/>
  <c r="DY96" i="11"/>
  <c r="DY96" i="61" s="1"/>
  <c r="DV96" i="11"/>
  <c r="DV96" i="61" s="1"/>
  <c r="DX96" i="11"/>
  <c r="DX96" i="61" s="1"/>
  <c r="DY8" i="11"/>
  <c r="DY8" i="61" s="1"/>
  <c r="DV8" i="11"/>
  <c r="DV8" i="61" s="1"/>
  <c r="DX8" i="11"/>
  <c r="DX8" i="61" s="1"/>
  <c r="DY40" i="11"/>
  <c r="DY40" i="61" s="1"/>
  <c r="DV40" i="11"/>
  <c r="DV40" i="61" s="1"/>
  <c r="DX40" i="11"/>
  <c r="DX40" i="61" s="1"/>
  <c r="DY88" i="11"/>
  <c r="DY88" i="61" s="1"/>
  <c r="DV88" i="11"/>
  <c r="DV88" i="61" s="1"/>
  <c r="DX88" i="11"/>
  <c r="DX88" i="61" s="1"/>
  <c r="DY6" i="11"/>
  <c r="DY6" i="61" s="1"/>
  <c r="DV6" i="11"/>
  <c r="DV6" i="61" s="1"/>
  <c r="DX6" i="11"/>
  <c r="DX6" i="61" s="1"/>
  <c r="DV72" i="11"/>
  <c r="DV72" i="61" s="1"/>
  <c r="DY72" i="11"/>
  <c r="DY72" i="61" s="1"/>
  <c r="DX72" i="11"/>
  <c r="DX72" i="61" s="1"/>
  <c r="DY33" i="11"/>
  <c r="DY33" i="61" s="1"/>
  <c r="DV33" i="11"/>
  <c r="DV33" i="61" s="1"/>
  <c r="DX33" i="11"/>
  <c r="DX33" i="61" s="1"/>
  <c r="DQ188" i="15"/>
  <c r="DM188" i="15"/>
  <c r="DI188" i="15"/>
  <c r="DE188" i="15"/>
  <c r="DA188" i="15"/>
  <c r="CW188" i="15"/>
  <c r="CS188" i="15"/>
  <c r="CO188" i="15"/>
  <c r="CK188" i="15"/>
  <c r="CG188" i="15"/>
  <c r="CC188" i="15"/>
  <c r="BY188" i="15"/>
  <c r="BU188" i="15"/>
  <c r="BQ188" i="15"/>
  <c r="BM188" i="15"/>
  <c r="BI188" i="15"/>
  <c r="BE188" i="15"/>
  <c r="BA188" i="15"/>
  <c r="AW188" i="15"/>
  <c r="AS188" i="15"/>
  <c r="AO188" i="15"/>
  <c r="AK188" i="15"/>
  <c r="AG188" i="15"/>
  <c r="AC188" i="15"/>
  <c r="Y188" i="15"/>
  <c r="U188" i="15"/>
  <c r="Q188" i="15"/>
  <c r="M188" i="15"/>
  <c r="I188" i="15"/>
  <c r="E188" i="15"/>
  <c r="DP188" i="15"/>
  <c r="DL188" i="15"/>
  <c r="DH188" i="15"/>
  <c r="DD188" i="15"/>
  <c r="CZ188" i="15"/>
  <c r="CV188" i="15"/>
  <c r="CR188" i="15"/>
  <c r="CN188" i="15"/>
  <c r="CJ188" i="15"/>
  <c r="CF188" i="15"/>
  <c r="CB188" i="15"/>
  <c r="BX188" i="15"/>
  <c r="BT188" i="15"/>
  <c r="BP188" i="15"/>
  <c r="BL188" i="15"/>
  <c r="BH188" i="15"/>
  <c r="BD188" i="15"/>
  <c r="AZ188" i="15"/>
  <c r="AV188" i="15"/>
  <c r="AR188" i="15"/>
  <c r="AN188" i="15"/>
  <c r="AJ188" i="15"/>
  <c r="AF188" i="15"/>
  <c r="AB188" i="15"/>
  <c r="X188" i="15"/>
  <c r="T188" i="15"/>
  <c r="P188" i="15"/>
  <c r="L188" i="15"/>
  <c r="H188" i="15"/>
  <c r="D188" i="15"/>
  <c r="DR188" i="15"/>
  <c r="DN188" i="15"/>
  <c r="DJ188" i="15"/>
  <c r="DF188" i="15"/>
  <c r="DB188" i="15"/>
  <c r="CX188" i="15"/>
  <c r="CT188" i="15"/>
  <c r="CP188" i="15"/>
  <c r="CL188" i="15"/>
  <c r="CH188" i="15"/>
  <c r="CD188" i="15"/>
  <c r="BZ188" i="15"/>
  <c r="BV188" i="15"/>
  <c r="BR188" i="15"/>
  <c r="BN188" i="15"/>
  <c r="BJ188" i="15"/>
  <c r="BF188" i="15"/>
  <c r="BB188" i="15"/>
  <c r="AX188" i="15"/>
  <c r="AT188" i="15"/>
  <c r="AP188" i="15"/>
  <c r="AL188" i="15"/>
  <c r="AH188" i="15"/>
  <c r="AD188" i="15"/>
  <c r="Z188" i="15"/>
  <c r="V188" i="15"/>
  <c r="R188" i="15"/>
  <c r="N188" i="15"/>
  <c r="J188" i="15"/>
  <c r="F188" i="15"/>
  <c r="DS188" i="15"/>
  <c r="DC188" i="15"/>
  <c r="CM188" i="15"/>
  <c r="BW188" i="15"/>
  <c r="BG188" i="15"/>
  <c r="AQ188" i="15"/>
  <c r="AA188" i="15"/>
  <c r="K188" i="15"/>
  <c r="DO188" i="15"/>
  <c r="CY188" i="15"/>
  <c r="CI188" i="15"/>
  <c r="BS188" i="15"/>
  <c r="BC188" i="15"/>
  <c r="AM188" i="15"/>
  <c r="W188" i="15"/>
  <c r="G188" i="15"/>
  <c r="DK188" i="15"/>
  <c r="CU188" i="15"/>
  <c r="CE188" i="15"/>
  <c r="BO188" i="15"/>
  <c r="AY188" i="15"/>
  <c r="AI188" i="15"/>
  <c r="S188" i="15"/>
  <c r="DG188" i="15"/>
  <c r="CQ188" i="15"/>
  <c r="CA188" i="15"/>
  <c r="BK188" i="15"/>
  <c r="AU188" i="15"/>
  <c r="AE188" i="15"/>
  <c r="O188" i="15"/>
  <c r="DQ230" i="15"/>
  <c r="DM230" i="15"/>
  <c r="DI230" i="15"/>
  <c r="DE230" i="15"/>
  <c r="DA230" i="15"/>
  <c r="CW230" i="15"/>
  <c r="CS230" i="15"/>
  <c r="CO230" i="15"/>
  <c r="CK230" i="15"/>
  <c r="CG230" i="15"/>
  <c r="CC230" i="15"/>
  <c r="BY230" i="15"/>
  <c r="BU230" i="15"/>
  <c r="BQ230" i="15"/>
  <c r="BM230" i="15"/>
  <c r="BI230" i="15"/>
  <c r="BE230" i="15"/>
  <c r="BA230" i="15"/>
  <c r="AW230" i="15"/>
  <c r="AS230" i="15"/>
  <c r="AO230" i="15"/>
  <c r="AK230" i="15"/>
  <c r="AG230" i="15"/>
  <c r="AC230" i="15"/>
  <c r="Y230" i="15"/>
  <c r="U230" i="15"/>
  <c r="Q230" i="15"/>
  <c r="M230" i="15"/>
  <c r="I230" i="15"/>
  <c r="E230" i="15"/>
  <c r="DP230" i="15"/>
  <c r="DL230" i="15"/>
  <c r="DH230" i="15"/>
  <c r="DD230" i="15"/>
  <c r="CZ230" i="15"/>
  <c r="CV230" i="15"/>
  <c r="CR230" i="15"/>
  <c r="CN230" i="15"/>
  <c r="CJ230" i="15"/>
  <c r="CF230" i="15"/>
  <c r="CB230" i="15"/>
  <c r="BX230" i="15"/>
  <c r="BT230" i="15"/>
  <c r="BP230" i="15"/>
  <c r="BL230" i="15"/>
  <c r="BH230" i="15"/>
  <c r="BD230" i="15"/>
  <c r="AZ230" i="15"/>
  <c r="AV230" i="15"/>
  <c r="AR230" i="15"/>
  <c r="AN230" i="15"/>
  <c r="AJ230" i="15"/>
  <c r="AF230" i="15"/>
  <c r="AB230" i="15"/>
  <c r="X230" i="15"/>
  <c r="T230" i="15"/>
  <c r="P230" i="15"/>
  <c r="L230" i="15"/>
  <c r="H230" i="15"/>
  <c r="D230" i="15"/>
  <c r="DS230" i="15"/>
  <c r="DO230" i="15"/>
  <c r="DK230" i="15"/>
  <c r="DG230" i="15"/>
  <c r="DC230" i="15"/>
  <c r="CY230" i="15"/>
  <c r="CU230" i="15"/>
  <c r="CQ230" i="15"/>
  <c r="CM230" i="15"/>
  <c r="CI230" i="15"/>
  <c r="CE230" i="15"/>
  <c r="CA230" i="15"/>
  <c r="BW230" i="15"/>
  <c r="BS230" i="15"/>
  <c r="BO230" i="15"/>
  <c r="BK230" i="15"/>
  <c r="BG230" i="15"/>
  <c r="BC230" i="15"/>
  <c r="AY230" i="15"/>
  <c r="AU230" i="15"/>
  <c r="AQ230" i="15"/>
  <c r="AM230" i="15"/>
  <c r="AI230" i="15"/>
  <c r="AE230" i="15"/>
  <c r="AA230" i="15"/>
  <c r="W230" i="15"/>
  <c r="S230" i="15"/>
  <c r="O230" i="15"/>
  <c r="K230" i="15"/>
  <c r="G230" i="15"/>
  <c r="DR230" i="15"/>
  <c r="DN230" i="15"/>
  <c r="DJ230" i="15"/>
  <c r="DF230" i="15"/>
  <c r="DB230" i="15"/>
  <c r="CX230" i="15"/>
  <c r="CT230" i="15"/>
  <c r="CP230" i="15"/>
  <c r="CL230" i="15"/>
  <c r="CH230" i="15"/>
  <c r="CD230" i="15"/>
  <c r="BZ230" i="15"/>
  <c r="BV230" i="15"/>
  <c r="BR230" i="15"/>
  <c r="BN230" i="15"/>
  <c r="BJ230" i="15"/>
  <c r="BF230" i="15"/>
  <c r="BB230" i="15"/>
  <c r="AX230" i="15"/>
  <c r="AT230" i="15"/>
  <c r="AP230" i="15"/>
  <c r="AL230" i="15"/>
  <c r="AH230" i="15"/>
  <c r="AD230" i="15"/>
  <c r="Z230" i="15"/>
  <c r="V230" i="15"/>
  <c r="R230" i="15"/>
  <c r="N230" i="15"/>
  <c r="J230" i="15"/>
  <c r="F230" i="15"/>
  <c r="DQ214" i="15"/>
  <c r="DM214" i="15"/>
  <c r="DI214" i="15"/>
  <c r="DE214" i="15"/>
  <c r="DA214" i="15"/>
  <c r="CW214" i="15"/>
  <c r="CS214" i="15"/>
  <c r="CO214" i="15"/>
  <c r="CK214" i="15"/>
  <c r="CG214" i="15"/>
  <c r="CC214" i="15"/>
  <c r="BY214" i="15"/>
  <c r="BU214" i="15"/>
  <c r="BQ214" i="15"/>
  <c r="BM214" i="15"/>
  <c r="BI214" i="15"/>
  <c r="BE214" i="15"/>
  <c r="BA214" i="15"/>
  <c r="AW214" i="15"/>
  <c r="AS214" i="15"/>
  <c r="AO214" i="15"/>
  <c r="AK214" i="15"/>
  <c r="AG214" i="15"/>
  <c r="AC214" i="15"/>
  <c r="Y214" i="15"/>
  <c r="U214" i="15"/>
  <c r="Q214" i="15"/>
  <c r="M214" i="15"/>
  <c r="I214" i="15"/>
  <c r="E214" i="15"/>
  <c r="DP214" i="15"/>
  <c r="DL214" i="15"/>
  <c r="DH214" i="15"/>
  <c r="DD214" i="15"/>
  <c r="CZ214" i="15"/>
  <c r="CV214" i="15"/>
  <c r="CR214" i="15"/>
  <c r="CN214" i="15"/>
  <c r="CJ214" i="15"/>
  <c r="CF214" i="15"/>
  <c r="CB214" i="15"/>
  <c r="BX214" i="15"/>
  <c r="BT214" i="15"/>
  <c r="BP214" i="15"/>
  <c r="BL214" i="15"/>
  <c r="BH214" i="15"/>
  <c r="BD214" i="15"/>
  <c r="AZ214" i="15"/>
  <c r="AV214" i="15"/>
  <c r="AR214" i="15"/>
  <c r="AN214" i="15"/>
  <c r="AJ214" i="15"/>
  <c r="AF214" i="15"/>
  <c r="AB214" i="15"/>
  <c r="X214" i="15"/>
  <c r="T214" i="15"/>
  <c r="P214" i="15"/>
  <c r="L214" i="15"/>
  <c r="H214" i="15"/>
  <c r="D214" i="15"/>
  <c r="DS214" i="15"/>
  <c r="DO214" i="15"/>
  <c r="DK214" i="15"/>
  <c r="DG214" i="15"/>
  <c r="DC214" i="15"/>
  <c r="CY214" i="15"/>
  <c r="CU214" i="15"/>
  <c r="CQ214" i="15"/>
  <c r="CM214" i="15"/>
  <c r="CI214" i="15"/>
  <c r="CE214" i="15"/>
  <c r="CA214" i="15"/>
  <c r="BW214" i="15"/>
  <c r="BS214" i="15"/>
  <c r="BO214" i="15"/>
  <c r="BK214" i="15"/>
  <c r="BG214" i="15"/>
  <c r="BC214" i="15"/>
  <c r="AY214" i="15"/>
  <c r="AU214" i="15"/>
  <c r="AQ214" i="15"/>
  <c r="AM214" i="15"/>
  <c r="AI214" i="15"/>
  <c r="AE214" i="15"/>
  <c r="AA214" i="15"/>
  <c r="W214" i="15"/>
  <c r="S214" i="15"/>
  <c r="O214" i="15"/>
  <c r="K214" i="15"/>
  <c r="G214" i="15"/>
  <c r="DR214" i="15"/>
  <c r="DN214" i="15"/>
  <c r="DJ214" i="15"/>
  <c r="DF214" i="15"/>
  <c r="DB214" i="15"/>
  <c r="CX214" i="15"/>
  <c r="CT214" i="15"/>
  <c r="CP214" i="15"/>
  <c r="CL214" i="15"/>
  <c r="CH214" i="15"/>
  <c r="CD214" i="15"/>
  <c r="BZ214" i="15"/>
  <c r="BV214" i="15"/>
  <c r="BR214" i="15"/>
  <c r="BN214" i="15"/>
  <c r="BJ214" i="15"/>
  <c r="BF214" i="15"/>
  <c r="BB214" i="15"/>
  <c r="AX214" i="15"/>
  <c r="AT214" i="15"/>
  <c r="AP214" i="15"/>
  <c r="AL214" i="15"/>
  <c r="AH214" i="15"/>
  <c r="AD214" i="15"/>
  <c r="Z214" i="15"/>
  <c r="V214" i="15"/>
  <c r="R214" i="15"/>
  <c r="N214" i="15"/>
  <c r="J214" i="15"/>
  <c r="F214" i="15"/>
  <c r="DQ144" i="15"/>
  <c r="DM144" i="15"/>
  <c r="DI144" i="15"/>
  <c r="DE144" i="15"/>
  <c r="DP144" i="15"/>
  <c r="DL144" i="15"/>
  <c r="DD144" i="15"/>
  <c r="DO144" i="15"/>
  <c r="DH144" i="15"/>
  <c r="DS144" i="15"/>
  <c r="DG144" i="15"/>
  <c r="DK144" i="15"/>
  <c r="DR144" i="15"/>
  <c r="DN144" i="15"/>
  <c r="DJ144" i="15"/>
  <c r="DF144" i="15"/>
  <c r="DQ215" i="15"/>
  <c r="DM215" i="15"/>
  <c r="DI215" i="15"/>
  <c r="DE215" i="15"/>
  <c r="DA215" i="15"/>
  <c r="CW215" i="15"/>
  <c r="CS215" i="15"/>
  <c r="CO215" i="15"/>
  <c r="CK215" i="15"/>
  <c r="CG215" i="15"/>
  <c r="CC215" i="15"/>
  <c r="BY215" i="15"/>
  <c r="BU215" i="15"/>
  <c r="BQ215" i="15"/>
  <c r="BM215" i="15"/>
  <c r="BI215" i="15"/>
  <c r="BE215" i="15"/>
  <c r="BA215" i="15"/>
  <c r="AW215" i="15"/>
  <c r="AS215" i="15"/>
  <c r="AO215" i="15"/>
  <c r="AK215" i="15"/>
  <c r="AG215" i="15"/>
  <c r="AC215" i="15"/>
  <c r="Y215" i="15"/>
  <c r="U215" i="15"/>
  <c r="Q215" i="15"/>
  <c r="M215" i="15"/>
  <c r="I215" i="15"/>
  <c r="E215" i="15"/>
  <c r="DP215" i="15"/>
  <c r="DL215" i="15"/>
  <c r="DH215" i="15"/>
  <c r="DD215" i="15"/>
  <c r="CZ215" i="15"/>
  <c r="CV215" i="15"/>
  <c r="CR215" i="15"/>
  <c r="CN215" i="15"/>
  <c r="CJ215" i="15"/>
  <c r="CF215" i="15"/>
  <c r="CB215" i="15"/>
  <c r="BX215" i="15"/>
  <c r="BT215" i="15"/>
  <c r="BP215" i="15"/>
  <c r="BL215" i="15"/>
  <c r="BH215" i="15"/>
  <c r="BD215" i="15"/>
  <c r="AZ215" i="15"/>
  <c r="AV215" i="15"/>
  <c r="AR215" i="15"/>
  <c r="AN215" i="15"/>
  <c r="AJ215" i="15"/>
  <c r="AF215" i="15"/>
  <c r="AB215" i="15"/>
  <c r="X215" i="15"/>
  <c r="T215" i="15"/>
  <c r="P215" i="15"/>
  <c r="L215" i="15"/>
  <c r="H215" i="15"/>
  <c r="D215" i="15"/>
  <c r="DS215" i="15"/>
  <c r="DO215" i="15"/>
  <c r="DK215" i="15"/>
  <c r="DG215" i="15"/>
  <c r="DC215" i="15"/>
  <c r="CY215" i="15"/>
  <c r="CU215" i="15"/>
  <c r="CQ215" i="15"/>
  <c r="CM215" i="15"/>
  <c r="CI215" i="15"/>
  <c r="CE215" i="15"/>
  <c r="CA215" i="15"/>
  <c r="BW215" i="15"/>
  <c r="BS215" i="15"/>
  <c r="BO215" i="15"/>
  <c r="BK215" i="15"/>
  <c r="BG215" i="15"/>
  <c r="BC215" i="15"/>
  <c r="AY215" i="15"/>
  <c r="AU215" i="15"/>
  <c r="AQ215" i="15"/>
  <c r="AM215" i="15"/>
  <c r="AI215" i="15"/>
  <c r="AE215" i="15"/>
  <c r="AA215" i="15"/>
  <c r="W215" i="15"/>
  <c r="S215" i="15"/>
  <c r="O215" i="15"/>
  <c r="K215" i="15"/>
  <c r="G215" i="15"/>
  <c r="DR215" i="15"/>
  <c r="DN215" i="15"/>
  <c r="DJ215" i="15"/>
  <c r="DF215" i="15"/>
  <c r="DB215" i="15"/>
  <c r="CX215" i="15"/>
  <c r="CT215" i="15"/>
  <c r="CP215" i="15"/>
  <c r="CL215" i="15"/>
  <c r="CH215" i="15"/>
  <c r="CD215" i="15"/>
  <c r="BZ215" i="15"/>
  <c r="BV215" i="15"/>
  <c r="BR215" i="15"/>
  <c r="BN215" i="15"/>
  <c r="BJ215" i="15"/>
  <c r="BF215" i="15"/>
  <c r="BB215" i="15"/>
  <c r="AX215" i="15"/>
  <c r="AT215" i="15"/>
  <c r="AP215" i="15"/>
  <c r="AL215" i="15"/>
  <c r="AH215" i="15"/>
  <c r="AD215" i="15"/>
  <c r="Z215" i="15"/>
  <c r="V215" i="15"/>
  <c r="R215" i="15"/>
  <c r="N215" i="15"/>
  <c r="J215" i="15"/>
  <c r="F215" i="15"/>
  <c r="DQ232" i="15"/>
  <c r="DM232" i="15"/>
  <c r="DI232" i="15"/>
  <c r="DE232" i="15"/>
  <c r="DA232" i="15"/>
  <c r="CW232" i="15"/>
  <c r="CS232" i="15"/>
  <c r="CO232" i="15"/>
  <c r="CK232" i="15"/>
  <c r="CG232" i="15"/>
  <c r="CC232" i="15"/>
  <c r="BY232" i="15"/>
  <c r="BU232" i="15"/>
  <c r="BQ232" i="15"/>
  <c r="BM232" i="15"/>
  <c r="BI232" i="15"/>
  <c r="BE232" i="15"/>
  <c r="BA232" i="15"/>
  <c r="AW232" i="15"/>
  <c r="AS232" i="15"/>
  <c r="AO232" i="15"/>
  <c r="AK232" i="15"/>
  <c r="AG232" i="15"/>
  <c r="AC232" i="15"/>
  <c r="Y232" i="15"/>
  <c r="U232" i="15"/>
  <c r="Q232" i="15"/>
  <c r="M232" i="15"/>
  <c r="I232" i="15"/>
  <c r="E232" i="15"/>
  <c r="DP232" i="15"/>
  <c r="DL232" i="15"/>
  <c r="DH232" i="15"/>
  <c r="DD232" i="15"/>
  <c r="CZ232" i="15"/>
  <c r="CV232" i="15"/>
  <c r="CR232" i="15"/>
  <c r="CN232" i="15"/>
  <c r="CJ232" i="15"/>
  <c r="CF232" i="15"/>
  <c r="CB232" i="15"/>
  <c r="BX232" i="15"/>
  <c r="BT232" i="15"/>
  <c r="BP232" i="15"/>
  <c r="BL232" i="15"/>
  <c r="BH232" i="15"/>
  <c r="BD232" i="15"/>
  <c r="AZ232" i="15"/>
  <c r="AV232" i="15"/>
  <c r="AR232" i="15"/>
  <c r="AN232" i="15"/>
  <c r="AJ232" i="15"/>
  <c r="AF232" i="15"/>
  <c r="AB232" i="15"/>
  <c r="X232" i="15"/>
  <c r="T232" i="15"/>
  <c r="P232" i="15"/>
  <c r="L232" i="15"/>
  <c r="H232" i="15"/>
  <c r="D232" i="15"/>
  <c r="DS232" i="15"/>
  <c r="DO232" i="15"/>
  <c r="DK232" i="15"/>
  <c r="DG232" i="15"/>
  <c r="DC232" i="15"/>
  <c r="CY232" i="15"/>
  <c r="CU232" i="15"/>
  <c r="CQ232" i="15"/>
  <c r="CM232" i="15"/>
  <c r="CI232" i="15"/>
  <c r="CE232" i="15"/>
  <c r="CA232" i="15"/>
  <c r="BW232" i="15"/>
  <c r="BS232" i="15"/>
  <c r="BO232" i="15"/>
  <c r="BK232" i="15"/>
  <c r="BG232" i="15"/>
  <c r="BC232" i="15"/>
  <c r="AY232" i="15"/>
  <c r="AU232" i="15"/>
  <c r="AQ232" i="15"/>
  <c r="AM232" i="15"/>
  <c r="AI232" i="15"/>
  <c r="AE232" i="15"/>
  <c r="AA232" i="15"/>
  <c r="W232" i="15"/>
  <c r="S232" i="15"/>
  <c r="O232" i="15"/>
  <c r="K232" i="15"/>
  <c r="G232" i="15"/>
  <c r="DR232" i="15"/>
  <c r="DN232" i="15"/>
  <c r="DJ232" i="15"/>
  <c r="DF232" i="15"/>
  <c r="DB232" i="15"/>
  <c r="CX232" i="15"/>
  <c r="CT232" i="15"/>
  <c r="CP232" i="15"/>
  <c r="CL232" i="15"/>
  <c r="CH232" i="15"/>
  <c r="CD232" i="15"/>
  <c r="BZ232" i="15"/>
  <c r="BV232" i="15"/>
  <c r="BR232" i="15"/>
  <c r="BN232" i="15"/>
  <c r="BJ232" i="15"/>
  <c r="BF232" i="15"/>
  <c r="BB232" i="15"/>
  <c r="AX232" i="15"/>
  <c r="AT232" i="15"/>
  <c r="AP232" i="15"/>
  <c r="AL232" i="15"/>
  <c r="AH232" i="15"/>
  <c r="AD232" i="15"/>
  <c r="Z232" i="15"/>
  <c r="V232" i="15"/>
  <c r="R232" i="15"/>
  <c r="N232" i="15"/>
  <c r="J232" i="15"/>
  <c r="F232" i="15"/>
  <c r="DQ153" i="15"/>
  <c r="DM153" i="15"/>
  <c r="DI153" i="15"/>
  <c r="DE153" i="15"/>
  <c r="DP153" i="15"/>
  <c r="DL153" i="15"/>
  <c r="DH153" i="15"/>
  <c r="DD153" i="15"/>
  <c r="DS153" i="15"/>
  <c r="DO153" i="15"/>
  <c r="DK153" i="15"/>
  <c r="DG153" i="15"/>
  <c r="DR153" i="15"/>
  <c r="DN153" i="15"/>
  <c r="DJ153" i="15"/>
  <c r="DF153" i="15"/>
  <c r="DQ205" i="15"/>
  <c r="DM205" i="15"/>
  <c r="DI205" i="15"/>
  <c r="DE205" i="15"/>
  <c r="DA205" i="15"/>
  <c r="CW205" i="15"/>
  <c r="CS205" i="15"/>
  <c r="CO205" i="15"/>
  <c r="CK205" i="15"/>
  <c r="CG205" i="15"/>
  <c r="CC205" i="15"/>
  <c r="BY205" i="15"/>
  <c r="BU205" i="15"/>
  <c r="BQ205" i="15"/>
  <c r="BM205" i="15"/>
  <c r="BI205" i="15"/>
  <c r="BE205" i="15"/>
  <c r="BA205" i="15"/>
  <c r="AW205" i="15"/>
  <c r="AS205" i="15"/>
  <c r="AO205" i="15"/>
  <c r="AK205" i="15"/>
  <c r="AG205" i="15"/>
  <c r="AC205" i="15"/>
  <c r="Y205" i="15"/>
  <c r="U205" i="15"/>
  <c r="Q205" i="15"/>
  <c r="M205" i="15"/>
  <c r="I205" i="15"/>
  <c r="E205" i="15"/>
  <c r="DP205" i="15"/>
  <c r="DL205" i="15"/>
  <c r="DH205" i="15"/>
  <c r="DD205" i="15"/>
  <c r="CZ205" i="15"/>
  <c r="CV205" i="15"/>
  <c r="CR205" i="15"/>
  <c r="CN205" i="15"/>
  <c r="CJ205" i="15"/>
  <c r="CF205" i="15"/>
  <c r="CB205" i="15"/>
  <c r="BX205" i="15"/>
  <c r="BT205" i="15"/>
  <c r="BP205" i="15"/>
  <c r="BL205" i="15"/>
  <c r="BH205" i="15"/>
  <c r="BD205" i="15"/>
  <c r="AZ205" i="15"/>
  <c r="AV205" i="15"/>
  <c r="AR205" i="15"/>
  <c r="AN205" i="15"/>
  <c r="AJ205" i="15"/>
  <c r="AF205" i="15"/>
  <c r="AB205" i="15"/>
  <c r="X205" i="15"/>
  <c r="T205" i="15"/>
  <c r="P205" i="15"/>
  <c r="L205" i="15"/>
  <c r="H205" i="15"/>
  <c r="D205" i="15"/>
  <c r="DS205" i="15"/>
  <c r="DO205" i="15"/>
  <c r="DK205" i="15"/>
  <c r="DG205" i="15"/>
  <c r="DC205" i="15"/>
  <c r="CY205" i="15"/>
  <c r="CU205" i="15"/>
  <c r="CQ205" i="15"/>
  <c r="CM205" i="15"/>
  <c r="CI205" i="15"/>
  <c r="CE205" i="15"/>
  <c r="CA205" i="15"/>
  <c r="BW205" i="15"/>
  <c r="BS205" i="15"/>
  <c r="BO205" i="15"/>
  <c r="BK205" i="15"/>
  <c r="BG205" i="15"/>
  <c r="BC205" i="15"/>
  <c r="AY205" i="15"/>
  <c r="AU205" i="15"/>
  <c r="AQ205" i="15"/>
  <c r="AM205" i="15"/>
  <c r="AI205" i="15"/>
  <c r="AE205" i="15"/>
  <c r="AA205" i="15"/>
  <c r="W205" i="15"/>
  <c r="S205" i="15"/>
  <c r="O205" i="15"/>
  <c r="K205" i="15"/>
  <c r="G205" i="15"/>
  <c r="DR205" i="15"/>
  <c r="DN205" i="15"/>
  <c r="DJ205" i="15"/>
  <c r="DF205" i="15"/>
  <c r="DB205" i="15"/>
  <c r="CX205" i="15"/>
  <c r="CT205" i="15"/>
  <c r="CP205" i="15"/>
  <c r="CL205" i="15"/>
  <c r="CH205" i="15"/>
  <c r="CD205" i="15"/>
  <c r="BZ205" i="15"/>
  <c r="BV205" i="15"/>
  <c r="BR205" i="15"/>
  <c r="BN205" i="15"/>
  <c r="BJ205" i="15"/>
  <c r="BF205" i="15"/>
  <c r="BB205" i="15"/>
  <c r="AX205" i="15"/>
  <c r="AT205" i="15"/>
  <c r="AP205" i="15"/>
  <c r="AL205" i="15"/>
  <c r="AH205" i="15"/>
  <c r="AD205" i="15"/>
  <c r="Z205" i="15"/>
  <c r="V205" i="15"/>
  <c r="R205" i="15"/>
  <c r="N205" i="15"/>
  <c r="J205" i="15"/>
  <c r="F205" i="15"/>
  <c r="DY47" i="11"/>
  <c r="DY47" i="61" s="1"/>
  <c r="DV47" i="11"/>
  <c r="DV47" i="61" s="1"/>
  <c r="DX47" i="11"/>
  <c r="DX47" i="61" s="1"/>
  <c r="DY49" i="11"/>
  <c r="DY49" i="61" s="1"/>
  <c r="DV49" i="11"/>
  <c r="DV49" i="61" s="1"/>
  <c r="DX49" i="11"/>
  <c r="DX49" i="61" s="1"/>
  <c r="DV80" i="11"/>
  <c r="DV80" i="61" s="1"/>
  <c r="DY80" i="11"/>
  <c r="DY80" i="61" s="1"/>
  <c r="DX80" i="11"/>
  <c r="DX80" i="61" s="1"/>
  <c r="DY28" i="11"/>
  <c r="DY28" i="61" s="1"/>
  <c r="DV28" i="11"/>
  <c r="DV28" i="61" s="1"/>
  <c r="DX28" i="11"/>
  <c r="DX28" i="61" s="1"/>
  <c r="DY60" i="11"/>
  <c r="DY60" i="61" s="1"/>
  <c r="DV60" i="11"/>
  <c r="DV60" i="61" s="1"/>
  <c r="DX60" i="11"/>
  <c r="DX60" i="61" s="1"/>
  <c r="DV92" i="11"/>
  <c r="DV92" i="61" s="1"/>
  <c r="DY92" i="11"/>
  <c r="DY92" i="61" s="1"/>
  <c r="DX92" i="11"/>
  <c r="DX92" i="61" s="1"/>
  <c r="DY5" i="11"/>
  <c r="DY5" i="61" s="1"/>
  <c r="DV5" i="11"/>
  <c r="DV5" i="61" s="1"/>
  <c r="DX5" i="11"/>
  <c r="DX5" i="61" s="1"/>
  <c r="DY37" i="11"/>
  <c r="DY37" i="61" s="1"/>
  <c r="DV37" i="11"/>
  <c r="DV37" i="61" s="1"/>
  <c r="DX37" i="11"/>
  <c r="DX37" i="61" s="1"/>
  <c r="DY69" i="11"/>
  <c r="DY69" i="61" s="1"/>
  <c r="DV69" i="11"/>
  <c r="DV69" i="61" s="1"/>
  <c r="DX69" i="11"/>
  <c r="DX69" i="61" s="1"/>
  <c r="DY101" i="11"/>
  <c r="DY101" i="61" s="1"/>
  <c r="DV101" i="11"/>
  <c r="DV101" i="61" s="1"/>
  <c r="DX101" i="11"/>
  <c r="DX101" i="61" s="1"/>
  <c r="DY18" i="11"/>
  <c r="DY18" i="61" s="1"/>
  <c r="DV18" i="11"/>
  <c r="DV18" i="61" s="1"/>
  <c r="DX18" i="11"/>
  <c r="DX18" i="61" s="1"/>
  <c r="DV50" i="11"/>
  <c r="DV50" i="61" s="1"/>
  <c r="DY50" i="11"/>
  <c r="DY50" i="61" s="1"/>
  <c r="DX50" i="11"/>
  <c r="DX50" i="61" s="1"/>
  <c r="DY82" i="11"/>
  <c r="DY82" i="61" s="1"/>
  <c r="DV82" i="11"/>
  <c r="DV82" i="61" s="1"/>
  <c r="DX82" i="11"/>
  <c r="DX82" i="61" s="1"/>
  <c r="DV114" i="11"/>
  <c r="DV114" i="61" s="1"/>
  <c r="DY114" i="11"/>
  <c r="DY114" i="61" s="1"/>
  <c r="DX114" i="11"/>
  <c r="DX114" i="61" s="1"/>
  <c r="DY27" i="11"/>
  <c r="DY27" i="61" s="1"/>
  <c r="DV27" i="11"/>
  <c r="DV27" i="61" s="1"/>
  <c r="DX27" i="11"/>
  <c r="DX27" i="61" s="1"/>
  <c r="DY59" i="11"/>
  <c r="DY59" i="61" s="1"/>
  <c r="DV59" i="11"/>
  <c r="DV59" i="61" s="1"/>
  <c r="DX59" i="11"/>
  <c r="DX59" i="61" s="1"/>
  <c r="DY91" i="11"/>
  <c r="DY91" i="61" s="1"/>
  <c r="DV91" i="11"/>
  <c r="DV91" i="61" s="1"/>
  <c r="DX91" i="11"/>
  <c r="DX91" i="61" s="1"/>
  <c r="DY123" i="11"/>
  <c r="DY123" i="61" s="1"/>
  <c r="DV123" i="11"/>
  <c r="DV123" i="61" s="1"/>
  <c r="DX123" i="11"/>
  <c r="DX123" i="61" s="1"/>
  <c r="DV62" i="11"/>
  <c r="DV62" i="61" s="1"/>
  <c r="DY62" i="11"/>
  <c r="DY62" i="61" s="1"/>
  <c r="DX62" i="11"/>
  <c r="DX62" i="61" s="1"/>
  <c r="DY94" i="11"/>
  <c r="DY94" i="61" s="1"/>
  <c r="DV94" i="11"/>
  <c r="DV94" i="61" s="1"/>
  <c r="DX94" i="11"/>
  <c r="DX94" i="61" s="1"/>
  <c r="DY71" i="11"/>
  <c r="DY71" i="61" s="1"/>
  <c r="DV71" i="11"/>
  <c r="DV71" i="61" s="1"/>
  <c r="DX71" i="11"/>
  <c r="DX71" i="61" s="1"/>
  <c r="DY103" i="11"/>
  <c r="DY103" i="61" s="1"/>
  <c r="DV103" i="11"/>
  <c r="DV103" i="61" s="1"/>
  <c r="DX103" i="11"/>
  <c r="DX103" i="61" s="1"/>
  <c r="DQ178" i="15"/>
  <c r="DM178" i="15"/>
  <c r="DI178" i="15"/>
  <c r="DE178" i="15"/>
  <c r="DA178" i="15"/>
  <c r="CW178" i="15"/>
  <c r="CS178" i="15"/>
  <c r="CO178" i="15"/>
  <c r="CK178" i="15"/>
  <c r="CG178" i="15"/>
  <c r="CC178" i="15"/>
  <c r="BY178" i="15"/>
  <c r="BU178" i="15"/>
  <c r="BQ178" i="15"/>
  <c r="BM178" i="15"/>
  <c r="BI178" i="15"/>
  <c r="BE178" i="15"/>
  <c r="BA178" i="15"/>
  <c r="AW178" i="15"/>
  <c r="AS178" i="15"/>
  <c r="AO178" i="15"/>
  <c r="AK178" i="15"/>
  <c r="AG178" i="15"/>
  <c r="AC178" i="15"/>
  <c r="Y178" i="15"/>
  <c r="U178" i="15"/>
  <c r="Q178" i="15"/>
  <c r="M178" i="15"/>
  <c r="I178" i="15"/>
  <c r="E178" i="15"/>
  <c r="DR178" i="15"/>
  <c r="DN178" i="15"/>
  <c r="DJ178" i="15"/>
  <c r="DF178" i="15"/>
  <c r="DB178" i="15"/>
  <c r="CX178" i="15"/>
  <c r="CT178" i="15"/>
  <c r="CP178" i="15"/>
  <c r="CL178" i="15"/>
  <c r="CH178" i="15"/>
  <c r="CD178" i="15"/>
  <c r="BZ178" i="15"/>
  <c r="BV178" i="15"/>
  <c r="BR178" i="15"/>
  <c r="BN178" i="15"/>
  <c r="BJ178" i="15"/>
  <c r="BF178" i="15"/>
  <c r="BB178" i="15"/>
  <c r="AX178" i="15"/>
  <c r="AT178" i="15"/>
  <c r="AP178" i="15"/>
  <c r="AL178" i="15"/>
  <c r="AH178" i="15"/>
  <c r="AD178" i="15"/>
  <c r="Z178" i="15"/>
  <c r="V178" i="15"/>
  <c r="R178" i="15"/>
  <c r="N178" i="15"/>
  <c r="J178" i="15"/>
  <c r="F178" i="15"/>
  <c r="DO178" i="15"/>
  <c r="DG178" i="15"/>
  <c r="CY178" i="15"/>
  <c r="CQ178" i="15"/>
  <c r="CI178" i="15"/>
  <c r="CA178" i="15"/>
  <c r="BS178" i="15"/>
  <c r="BK178" i="15"/>
  <c r="BC178" i="15"/>
  <c r="AU178" i="15"/>
  <c r="AM178" i="15"/>
  <c r="AE178" i="15"/>
  <c r="W178" i="15"/>
  <c r="O178" i="15"/>
  <c r="G178" i="15"/>
  <c r="DL178" i="15"/>
  <c r="DD178" i="15"/>
  <c r="CV178" i="15"/>
  <c r="CN178" i="15"/>
  <c r="CF178" i="15"/>
  <c r="BX178" i="15"/>
  <c r="BP178" i="15"/>
  <c r="BH178" i="15"/>
  <c r="AZ178" i="15"/>
  <c r="AR178" i="15"/>
  <c r="AJ178" i="15"/>
  <c r="AB178" i="15"/>
  <c r="T178" i="15"/>
  <c r="L178" i="15"/>
  <c r="D178" i="15"/>
  <c r="DS178" i="15"/>
  <c r="DK178" i="15"/>
  <c r="DC178" i="15"/>
  <c r="CU178" i="15"/>
  <c r="CM178" i="15"/>
  <c r="CE178" i="15"/>
  <c r="BW178" i="15"/>
  <c r="BO178" i="15"/>
  <c r="BG178" i="15"/>
  <c r="AY178" i="15"/>
  <c r="AQ178" i="15"/>
  <c r="AI178" i="15"/>
  <c r="AA178" i="15"/>
  <c r="S178" i="15"/>
  <c r="K178" i="15"/>
  <c r="DP178" i="15"/>
  <c r="DH178" i="15"/>
  <c r="CZ178" i="15"/>
  <c r="CR178" i="15"/>
  <c r="CJ178" i="15"/>
  <c r="CB178" i="15"/>
  <c r="BT178" i="15"/>
  <c r="BL178" i="15"/>
  <c r="BD178" i="15"/>
  <c r="AV178" i="15"/>
  <c r="AN178" i="15"/>
  <c r="AF178" i="15"/>
  <c r="X178" i="15"/>
  <c r="P178" i="15"/>
  <c r="H178" i="15"/>
  <c r="DQ210" i="15"/>
  <c r="DM210" i="15"/>
  <c r="DI210" i="15"/>
  <c r="DE210" i="15"/>
  <c r="DA210" i="15"/>
  <c r="CW210" i="15"/>
  <c r="CS210" i="15"/>
  <c r="CO210" i="15"/>
  <c r="CK210" i="15"/>
  <c r="CG210" i="15"/>
  <c r="CC210" i="15"/>
  <c r="BY210" i="15"/>
  <c r="BU210" i="15"/>
  <c r="BQ210" i="15"/>
  <c r="BM210" i="15"/>
  <c r="BI210" i="15"/>
  <c r="BE210" i="15"/>
  <c r="BA210" i="15"/>
  <c r="AW210" i="15"/>
  <c r="AS210" i="15"/>
  <c r="AO210" i="15"/>
  <c r="AK210" i="15"/>
  <c r="AG210" i="15"/>
  <c r="AC210" i="15"/>
  <c r="Y210" i="15"/>
  <c r="U210" i="15"/>
  <c r="Q210" i="15"/>
  <c r="M210" i="15"/>
  <c r="I210" i="15"/>
  <c r="E210" i="15"/>
  <c r="DP210" i="15"/>
  <c r="DL210" i="15"/>
  <c r="DH210" i="15"/>
  <c r="DD210" i="15"/>
  <c r="CZ210" i="15"/>
  <c r="CV210" i="15"/>
  <c r="CR210" i="15"/>
  <c r="CN210" i="15"/>
  <c r="CJ210" i="15"/>
  <c r="CF210" i="15"/>
  <c r="CB210" i="15"/>
  <c r="BX210" i="15"/>
  <c r="BT210" i="15"/>
  <c r="BP210" i="15"/>
  <c r="BL210" i="15"/>
  <c r="BH210" i="15"/>
  <c r="BD210" i="15"/>
  <c r="AZ210" i="15"/>
  <c r="AV210" i="15"/>
  <c r="AR210" i="15"/>
  <c r="AN210" i="15"/>
  <c r="AJ210" i="15"/>
  <c r="AF210" i="15"/>
  <c r="AB210" i="15"/>
  <c r="X210" i="15"/>
  <c r="T210" i="15"/>
  <c r="P210" i="15"/>
  <c r="L210" i="15"/>
  <c r="H210" i="15"/>
  <c r="D210" i="15"/>
  <c r="DS210" i="15"/>
  <c r="DO210" i="15"/>
  <c r="DK210" i="15"/>
  <c r="DG210" i="15"/>
  <c r="DC210" i="15"/>
  <c r="CY210" i="15"/>
  <c r="CU210" i="15"/>
  <c r="CQ210" i="15"/>
  <c r="CM210" i="15"/>
  <c r="CI210" i="15"/>
  <c r="CE210" i="15"/>
  <c r="CA210" i="15"/>
  <c r="BW210" i="15"/>
  <c r="BS210" i="15"/>
  <c r="BO210" i="15"/>
  <c r="BK210" i="15"/>
  <c r="BG210" i="15"/>
  <c r="BC210" i="15"/>
  <c r="AY210" i="15"/>
  <c r="AU210" i="15"/>
  <c r="AQ210" i="15"/>
  <c r="AM210" i="15"/>
  <c r="AI210" i="15"/>
  <c r="AE210" i="15"/>
  <c r="AA210" i="15"/>
  <c r="W210" i="15"/>
  <c r="S210" i="15"/>
  <c r="O210" i="15"/>
  <c r="K210" i="15"/>
  <c r="G210" i="15"/>
  <c r="DR210" i="15"/>
  <c r="DN210" i="15"/>
  <c r="DJ210" i="15"/>
  <c r="DF210" i="15"/>
  <c r="DB210" i="15"/>
  <c r="CX210" i="15"/>
  <c r="CT210" i="15"/>
  <c r="CP210" i="15"/>
  <c r="CL210" i="15"/>
  <c r="CH210" i="15"/>
  <c r="CD210" i="15"/>
  <c r="BZ210" i="15"/>
  <c r="BV210" i="15"/>
  <c r="BR210" i="15"/>
  <c r="BN210" i="15"/>
  <c r="BJ210" i="15"/>
  <c r="BF210" i="15"/>
  <c r="BB210" i="15"/>
  <c r="AX210" i="15"/>
  <c r="AT210" i="15"/>
  <c r="AP210" i="15"/>
  <c r="AL210" i="15"/>
  <c r="AH210" i="15"/>
  <c r="AD210" i="15"/>
  <c r="Z210" i="15"/>
  <c r="V210" i="15"/>
  <c r="R210" i="15"/>
  <c r="N210" i="15"/>
  <c r="J210" i="15"/>
  <c r="F210" i="15"/>
  <c r="DQ242" i="15"/>
  <c r="DM242" i="15"/>
  <c r="DI242" i="15"/>
  <c r="DE242" i="15"/>
  <c r="DA242" i="15"/>
  <c r="CW242" i="15"/>
  <c r="CS242" i="15"/>
  <c r="CO242" i="15"/>
  <c r="CK242" i="15"/>
  <c r="CG242" i="15"/>
  <c r="CC242" i="15"/>
  <c r="BY242" i="15"/>
  <c r="BU242" i="15"/>
  <c r="BQ242" i="15"/>
  <c r="BM242" i="15"/>
  <c r="BI242" i="15"/>
  <c r="BE242" i="15"/>
  <c r="BA242" i="15"/>
  <c r="AW242" i="15"/>
  <c r="AS242" i="15"/>
  <c r="AO242" i="15"/>
  <c r="AK242" i="15"/>
  <c r="AG242" i="15"/>
  <c r="AC242" i="15"/>
  <c r="Y242" i="15"/>
  <c r="U242" i="15"/>
  <c r="Q242" i="15"/>
  <c r="M242" i="15"/>
  <c r="I242" i="15"/>
  <c r="E242" i="15"/>
  <c r="DP242" i="15"/>
  <c r="DL242" i="15"/>
  <c r="DH242" i="15"/>
  <c r="DD242" i="15"/>
  <c r="CZ242" i="15"/>
  <c r="CV242" i="15"/>
  <c r="CR242" i="15"/>
  <c r="CN242" i="15"/>
  <c r="CJ242" i="15"/>
  <c r="CF242" i="15"/>
  <c r="CB242" i="15"/>
  <c r="BX242" i="15"/>
  <c r="BT242" i="15"/>
  <c r="BP242" i="15"/>
  <c r="BL242" i="15"/>
  <c r="BH242" i="15"/>
  <c r="BD242" i="15"/>
  <c r="AZ242" i="15"/>
  <c r="AV242" i="15"/>
  <c r="AR242" i="15"/>
  <c r="AN242" i="15"/>
  <c r="AJ242" i="15"/>
  <c r="AF242" i="15"/>
  <c r="AB242" i="15"/>
  <c r="X242" i="15"/>
  <c r="T242" i="15"/>
  <c r="P242" i="15"/>
  <c r="L242" i="15"/>
  <c r="H242" i="15"/>
  <c r="D242" i="15"/>
  <c r="DS242" i="15"/>
  <c r="DO242" i="15"/>
  <c r="DK242" i="15"/>
  <c r="DG242" i="15"/>
  <c r="DC242" i="15"/>
  <c r="CY242" i="15"/>
  <c r="CU242" i="15"/>
  <c r="CQ242" i="15"/>
  <c r="CM242" i="15"/>
  <c r="CI242" i="15"/>
  <c r="CE242" i="15"/>
  <c r="CA242" i="15"/>
  <c r="BW242" i="15"/>
  <c r="BS242" i="15"/>
  <c r="BO242" i="15"/>
  <c r="BK242" i="15"/>
  <c r="BG242" i="15"/>
  <c r="BC242" i="15"/>
  <c r="AY242" i="15"/>
  <c r="AU242" i="15"/>
  <c r="AQ242" i="15"/>
  <c r="AM242" i="15"/>
  <c r="AI242" i="15"/>
  <c r="AE242" i="15"/>
  <c r="AA242" i="15"/>
  <c r="W242" i="15"/>
  <c r="S242" i="15"/>
  <c r="O242" i="15"/>
  <c r="K242" i="15"/>
  <c r="G242" i="15"/>
  <c r="DR242" i="15"/>
  <c r="DN242" i="15"/>
  <c r="DJ242" i="15"/>
  <c r="DF242" i="15"/>
  <c r="DB242" i="15"/>
  <c r="CX242" i="15"/>
  <c r="CT242" i="15"/>
  <c r="CP242" i="15"/>
  <c r="CL242" i="15"/>
  <c r="CH242" i="15"/>
  <c r="CD242" i="15"/>
  <c r="BZ242" i="15"/>
  <c r="BV242" i="15"/>
  <c r="BR242" i="15"/>
  <c r="BN242" i="15"/>
  <c r="BJ242" i="15"/>
  <c r="BF242" i="15"/>
  <c r="BB242" i="15"/>
  <c r="AX242" i="15"/>
  <c r="AT242" i="15"/>
  <c r="AP242" i="15"/>
  <c r="AL242" i="15"/>
  <c r="AH242" i="15"/>
  <c r="AD242" i="15"/>
  <c r="Z242" i="15"/>
  <c r="V242" i="15"/>
  <c r="R242" i="15"/>
  <c r="N242" i="15"/>
  <c r="J242" i="15"/>
  <c r="F242" i="15"/>
  <c r="DQ193" i="15"/>
  <c r="DM193" i="15"/>
  <c r="DI193" i="15"/>
  <c r="DE193" i="15"/>
  <c r="DA193" i="15"/>
  <c r="CW193" i="15"/>
  <c r="CS193" i="15"/>
  <c r="CO193" i="15"/>
  <c r="CK193" i="15"/>
  <c r="CG193" i="15"/>
  <c r="CC193" i="15"/>
  <c r="BY193" i="15"/>
  <c r="BU193" i="15"/>
  <c r="BQ193" i="15"/>
  <c r="BM193" i="15"/>
  <c r="BI193" i="15"/>
  <c r="BE193" i="15"/>
  <c r="BA193" i="15"/>
  <c r="AW193" i="15"/>
  <c r="AS193" i="15"/>
  <c r="AO193" i="15"/>
  <c r="AK193" i="15"/>
  <c r="AG193" i="15"/>
  <c r="AC193" i="15"/>
  <c r="Y193" i="15"/>
  <c r="U193" i="15"/>
  <c r="Q193" i="15"/>
  <c r="M193" i="15"/>
  <c r="I193" i="15"/>
  <c r="E193" i="15"/>
  <c r="DP193" i="15"/>
  <c r="DL193" i="15"/>
  <c r="DH193" i="15"/>
  <c r="DD193" i="15"/>
  <c r="CZ193" i="15"/>
  <c r="CV193" i="15"/>
  <c r="CR193" i="15"/>
  <c r="CN193" i="15"/>
  <c r="CJ193" i="15"/>
  <c r="CF193" i="15"/>
  <c r="CB193" i="15"/>
  <c r="BX193" i="15"/>
  <c r="BT193" i="15"/>
  <c r="BP193" i="15"/>
  <c r="BL193" i="15"/>
  <c r="BH193" i="15"/>
  <c r="BD193" i="15"/>
  <c r="AZ193" i="15"/>
  <c r="AV193" i="15"/>
  <c r="AR193" i="15"/>
  <c r="AN193" i="15"/>
  <c r="AJ193" i="15"/>
  <c r="AF193" i="15"/>
  <c r="AB193" i="15"/>
  <c r="X193" i="15"/>
  <c r="T193" i="15"/>
  <c r="P193" i="15"/>
  <c r="L193" i="15"/>
  <c r="H193" i="15"/>
  <c r="D193" i="15"/>
  <c r="DS193" i="15"/>
  <c r="DO193" i="15"/>
  <c r="DK193" i="15"/>
  <c r="DG193" i="15"/>
  <c r="DC193" i="15"/>
  <c r="CY193" i="15"/>
  <c r="CU193" i="15"/>
  <c r="CQ193" i="15"/>
  <c r="CM193" i="15"/>
  <c r="CI193" i="15"/>
  <c r="CE193" i="15"/>
  <c r="CA193" i="15"/>
  <c r="BW193" i="15"/>
  <c r="BS193" i="15"/>
  <c r="BO193" i="15"/>
  <c r="BK193" i="15"/>
  <c r="BG193" i="15"/>
  <c r="BC193" i="15"/>
  <c r="AY193" i="15"/>
  <c r="AU193" i="15"/>
  <c r="AQ193" i="15"/>
  <c r="AM193" i="15"/>
  <c r="AI193" i="15"/>
  <c r="AE193" i="15"/>
  <c r="AA193" i="15"/>
  <c r="W193" i="15"/>
  <c r="S193" i="15"/>
  <c r="O193" i="15"/>
  <c r="K193" i="15"/>
  <c r="G193" i="15"/>
  <c r="DR193" i="15"/>
  <c r="DN193" i="15"/>
  <c r="DJ193" i="15"/>
  <c r="DF193" i="15"/>
  <c r="DB193" i="15"/>
  <c r="CX193" i="15"/>
  <c r="CT193" i="15"/>
  <c r="CP193" i="15"/>
  <c r="CL193" i="15"/>
  <c r="CH193" i="15"/>
  <c r="CD193" i="15"/>
  <c r="BZ193" i="15"/>
  <c r="BV193" i="15"/>
  <c r="BR193" i="15"/>
  <c r="BN193" i="15"/>
  <c r="BJ193" i="15"/>
  <c r="BF193" i="15"/>
  <c r="BB193" i="15"/>
  <c r="AX193" i="15"/>
  <c r="AT193" i="15"/>
  <c r="AP193" i="15"/>
  <c r="AL193" i="15"/>
  <c r="AH193" i="15"/>
  <c r="AD193" i="15"/>
  <c r="Z193" i="15"/>
  <c r="V193" i="15"/>
  <c r="R193" i="15"/>
  <c r="N193" i="15"/>
  <c r="J193" i="15"/>
  <c r="F193" i="15"/>
  <c r="DP251" i="15"/>
  <c r="DL251" i="15"/>
  <c r="DH251" i="15"/>
  <c r="DD251" i="15"/>
  <c r="CZ251" i="15"/>
  <c r="CV251" i="15"/>
  <c r="CR251" i="15"/>
  <c r="CN251" i="15"/>
  <c r="CJ251" i="15"/>
  <c r="CF251" i="15"/>
  <c r="CB251" i="15"/>
  <c r="BX251" i="15"/>
  <c r="BT251" i="15"/>
  <c r="BP251" i="15"/>
  <c r="BL251" i="15"/>
  <c r="BH251" i="15"/>
  <c r="BD251" i="15"/>
  <c r="AZ251" i="15"/>
  <c r="AV251" i="15"/>
  <c r="AR251" i="15"/>
  <c r="AN251" i="15"/>
  <c r="AJ251" i="15"/>
  <c r="AF251" i="15"/>
  <c r="AB251" i="15"/>
  <c r="X251" i="15"/>
  <c r="T251" i="15"/>
  <c r="P251" i="15"/>
  <c r="L251" i="15"/>
  <c r="H251" i="15"/>
  <c r="D251" i="15"/>
  <c r="DS251" i="15"/>
  <c r="DO251" i="15"/>
  <c r="DK251" i="15"/>
  <c r="DG251" i="15"/>
  <c r="DC251" i="15"/>
  <c r="CY251" i="15"/>
  <c r="CU251" i="15"/>
  <c r="CQ251" i="15"/>
  <c r="CM251" i="15"/>
  <c r="CI251" i="15"/>
  <c r="CE251" i="15"/>
  <c r="CA251" i="15"/>
  <c r="BW251" i="15"/>
  <c r="BS251" i="15"/>
  <c r="BO251" i="15"/>
  <c r="BK251" i="15"/>
  <c r="BG251" i="15"/>
  <c r="BC251" i="15"/>
  <c r="AY251" i="15"/>
  <c r="AU251" i="15"/>
  <c r="AQ251" i="15"/>
  <c r="AM251" i="15"/>
  <c r="AI251" i="15"/>
  <c r="AE251" i="15"/>
  <c r="AA251" i="15"/>
  <c r="W251" i="15"/>
  <c r="S251" i="15"/>
  <c r="O251" i="15"/>
  <c r="K251" i="15"/>
  <c r="G251" i="15"/>
  <c r="DR251" i="15"/>
  <c r="DN251" i="15"/>
  <c r="DJ251" i="15"/>
  <c r="DF251" i="15"/>
  <c r="DB251" i="15"/>
  <c r="CX251" i="15"/>
  <c r="CT251" i="15"/>
  <c r="CP251" i="15"/>
  <c r="CL251" i="15"/>
  <c r="CH251" i="15"/>
  <c r="CD251" i="15"/>
  <c r="BZ251" i="15"/>
  <c r="BV251" i="15"/>
  <c r="BR251" i="15"/>
  <c r="BN251" i="15"/>
  <c r="BJ251" i="15"/>
  <c r="BF251" i="15"/>
  <c r="BB251" i="15"/>
  <c r="AX251" i="15"/>
  <c r="AT251" i="15"/>
  <c r="AP251" i="15"/>
  <c r="AL251" i="15"/>
  <c r="AH251" i="15"/>
  <c r="AD251" i="15"/>
  <c r="Z251" i="15"/>
  <c r="V251" i="15"/>
  <c r="R251" i="15"/>
  <c r="N251" i="15"/>
  <c r="J251" i="15"/>
  <c r="F251" i="15"/>
  <c r="DQ251" i="15"/>
  <c r="DM251" i="15"/>
  <c r="DI251" i="15"/>
  <c r="DE251" i="15"/>
  <c r="DA251" i="15"/>
  <c r="CW251" i="15"/>
  <c r="CS251" i="15"/>
  <c r="CO251" i="15"/>
  <c r="CK251" i="15"/>
  <c r="CG251" i="15"/>
  <c r="CC251" i="15"/>
  <c r="BY251" i="15"/>
  <c r="BU251" i="15"/>
  <c r="BQ251" i="15"/>
  <c r="BM251" i="15"/>
  <c r="BI251" i="15"/>
  <c r="BE251" i="15"/>
  <c r="BA251" i="15"/>
  <c r="AW251" i="15"/>
  <c r="AS251" i="15"/>
  <c r="AO251" i="15"/>
  <c r="AK251" i="15"/>
  <c r="AG251" i="15"/>
  <c r="AC251" i="15"/>
  <c r="Y251" i="15"/>
  <c r="U251" i="15"/>
  <c r="Q251" i="15"/>
  <c r="M251" i="15"/>
  <c r="I251" i="15"/>
  <c r="E251" i="15"/>
  <c r="DP247" i="15"/>
  <c r="DL247" i="15"/>
  <c r="DH247" i="15"/>
  <c r="DD247" i="15"/>
  <c r="CZ247" i="15"/>
  <c r="CV247" i="15"/>
  <c r="CR247" i="15"/>
  <c r="CN247" i="15"/>
  <c r="CJ247" i="15"/>
  <c r="CF247" i="15"/>
  <c r="CB247" i="15"/>
  <c r="BX247" i="15"/>
  <c r="BT247" i="15"/>
  <c r="BP247" i="15"/>
  <c r="BL247" i="15"/>
  <c r="BH247" i="15"/>
  <c r="BD247" i="15"/>
  <c r="AZ247" i="15"/>
  <c r="AV247" i="15"/>
  <c r="AR247" i="15"/>
  <c r="AN247" i="15"/>
  <c r="AJ247" i="15"/>
  <c r="AF247" i="15"/>
  <c r="AB247" i="15"/>
  <c r="X247" i="15"/>
  <c r="T247" i="15"/>
  <c r="P247" i="15"/>
  <c r="L247" i="15"/>
  <c r="H247" i="15"/>
  <c r="D247" i="15"/>
  <c r="DR247" i="15"/>
  <c r="DN247" i="15"/>
  <c r="DJ247" i="15"/>
  <c r="DF247" i="15"/>
  <c r="DB247" i="15"/>
  <c r="CX247" i="15"/>
  <c r="CT247" i="15"/>
  <c r="CP247" i="15"/>
  <c r="CL247" i="15"/>
  <c r="CH247" i="15"/>
  <c r="CD247" i="15"/>
  <c r="BZ247" i="15"/>
  <c r="BV247" i="15"/>
  <c r="BR247" i="15"/>
  <c r="BN247" i="15"/>
  <c r="BJ247" i="15"/>
  <c r="BF247" i="15"/>
  <c r="BB247" i="15"/>
  <c r="AX247" i="15"/>
  <c r="AT247" i="15"/>
  <c r="AP247" i="15"/>
  <c r="AL247" i="15"/>
  <c r="AH247" i="15"/>
  <c r="AD247" i="15"/>
  <c r="Z247" i="15"/>
  <c r="V247" i="15"/>
  <c r="R247" i="15"/>
  <c r="N247" i="15"/>
  <c r="J247" i="15"/>
  <c r="F247" i="15"/>
  <c r="DQ247" i="15"/>
  <c r="DM247" i="15"/>
  <c r="DI247" i="15"/>
  <c r="DE247" i="15"/>
  <c r="DA247" i="15"/>
  <c r="CW247" i="15"/>
  <c r="CS247" i="15"/>
  <c r="CO247" i="15"/>
  <c r="CK247" i="15"/>
  <c r="CG247" i="15"/>
  <c r="CC247" i="15"/>
  <c r="BY247" i="15"/>
  <c r="BU247" i="15"/>
  <c r="BQ247" i="15"/>
  <c r="BM247" i="15"/>
  <c r="BI247" i="15"/>
  <c r="BE247" i="15"/>
  <c r="BA247" i="15"/>
  <c r="AW247" i="15"/>
  <c r="AS247" i="15"/>
  <c r="AO247" i="15"/>
  <c r="AK247" i="15"/>
  <c r="AG247" i="15"/>
  <c r="AC247" i="15"/>
  <c r="Y247" i="15"/>
  <c r="U247" i="15"/>
  <c r="Q247" i="15"/>
  <c r="M247" i="15"/>
  <c r="I247" i="15"/>
  <c r="E247" i="15"/>
  <c r="DS247" i="15"/>
  <c r="DC247" i="15"/>
  <c r="CM247" i="15"/>
  <c r="BW247" i="15"/>
  <c r="BG247" i="15"/>
  <c r="AQ247" i="15"/>
  <c r="AA247" i="15"/>
  <c r="K247" i="15"/>
  <c r="DO247" i="15"/>
  <c r="CY247" i="15"/>
  <c r="CI247" i="15"/>
  <c r="BS247" i="15"/>
  <c r="BC247" i="15"/>
  <c r="AM247" i="15"/>
  <c r="W247" i="15"/>
  <c r="G247" i="15"/>
  <c r="DK247" i="15"/>
  <c r="CU247" i="15"/>
  <c r="CE247" i="15"/>
  <c r="BO247" i="15"/>
  <c r="AY247" i="15"/>
  <c r="AI247" i="15"/>
  <c r="S247" i="15"/>
  <c r="DG247" i="15"/>
  <c r="CQ247" i="15"/>
  <c r="CA247" i="15"/>
  <c r="BK247" i="15"/>
  <c r="AU247" i="15"/>
  <c r="AE247" i="15"/>
  <c r="O247" i="15"/>
  <c r="DQ211" i="15"/>
  <c r="DM211" i="15"/>
  <c r="DI211" i="15"/>
  <c r="DE211" i="15"/>
  <c r="DA211" i="15"/>
  <c r="CW211" i="15"/>
  <c r="CS211" i="15"/>
  <c r="CO211" i="15"/>
  <c r="CK211" i="15"/>
  <c r="CG211" i="15"/>
  <c r="CC211" i="15"/>
  <c r="BY211" i="15"/>
  <c r="BU211" i="15"/>
  <c r="BQ211" i="15"/>
  <c r="BM211" i="15"/>
  <c r="BI211" i="15"/>
  <c r="BE211" i="15"/>
  <c r="BA211" i="15"/>
  <c r="AW211" i="15"/>
  <c r="AS211" i="15"/>
  <c r="AO211" i="15"/>
  <c r="AK211" i="15"/>
  <c r="AG211" i="15"/>
  <c r="AC211" i="15"/>
  <c r="Y211" i="15"/>
  <c r="U211" i="15"/>
  <c r="Q211" i="15"/>
  <c r="M211" i="15"/>
  <c r="I211" i="15"/>
  <c r="E211" i="15"/>
  <c r="DP211" i="15"/>
  <c r="DL211" i="15"/>
  <c r="DH211" i="15"/>
  <c r="DD211" i="15"/>
  <c r="CZ211" i="15"/>
  <c r="CV211" i="15"/>
  <c r="CR211" i="15"/>
  <c r="CN211" i="15"/>
  <c r="CJ211" i="15"/>
  <c r="CF211" i="15"/>
  <c r="CB211" i="15"/>
  <c r="BX211" i="15"/>
  <c r="BT211" i="15"/>
  <c r="BP211" i="15"/>
  <c r="BL211" i="15"/>
  <c r="BH211" i="15"/>
  <c r="BD211" i="15"/>
  <c r="AZ211" i="15"/>
  <c r="AV211" i="15"/>
  <c r="AR211" i="15"/>
  <c r="AN211" i="15"/>
  <c r="AJ211" i="15"/>
  <c r="AF211" i="15"/>
  <c r="AB211" i="15"/>
  <c r="X211" i="15"/>
  <c r="T211" i="15"/>
  <c r="P211" i="15"/>
  <c r="L211" i="15"/>
  <c r="H211" i="15"/>
  <c r="D211" i="15"/>
  <c r="DS211" i="15"/>
  <c r="DO211" i="15"/>
  <c r="DK211" i="15"/>
  <c r="DG211" i="15"/>
  <c r="DC211" i="15"/>
  <c r="CY211" i="15"/>
  <c r="CU211" i="15"/>
  <c r="CQ211" i="15"/>
  <c r="CM211" i="15"/>
  <c r="CI211" i="15"/>
  <c r="CE211" i="15"/>
  <c r="CA211" i="15"/>
  <c r="BW211" i="15"/>
  <c r="BS211" i="15"/>
  <c r="BO211" i="15"/>
  <c r="BK211" i="15"/>
  <c r="BG211" i="15"/>
  <c r="BC211" i="15"/>
  <c r="AY211" i="15"/>
  <c r="AU211" i="15"/>
  <c r="AQ211" i="15"/>
  <c r="AM211" i="15"/>
  <c r="AI211" i="15"/>
  <c r="AE211" i="15"/>
  <c r="AA211" i="15"/>
  <c r="W211" i="15"/>
  <c r="S211" i="15"/>
  <c r="O211" i="15"/>
  <c r="K211" i="15"/>
  <c r="G211" i="15"/>
  <c r="DR211" i="15"/>
  <c r="DN211" i="15"/>
  <c r="DJ211" i="15"/>
  <c r="DF211" i="15"/>
  <c r="DB211" i="15"/>
  <c r="CX211" i="15"/>
  <c r="CT211" i="15"/>
  <c r="CP211" i="15"/>
  <c r="CL211" i="15"/>
  <c r="CH211" i="15"/>
  <c r="CD211" i="15"/>
  <c r="BZ211" i="15"/>
  <c r="BV211" i="15"/>
  <c r="BR211" i="15"/>
  <c r="BN211" i="15"/>
  <c r="BJ211" i="15"/>
  <c r="BF211" i="15"/>
  <c r="BB211" i="15"/>
  <c r="AX211" i="15"/>
  <c r="AT211" i="15"/>
  <c r="AP211" i="15"/>
  <c r="AL211" i="15"/>
  <c r="AH211" i="15"/>
  <c r="AD211" i="15"/>
  <c r="Z211" i="15"/>
  <c r="V211" i="15"/>
  <c r="R211" i="15"/>
  <c r="N211" i="15"/>
  <c r="J211" i="15"/>
  <c r="F211" i="15"/>
  <c r="DQ174" i="15"/>
  <c r="DM174" i="15"/>
  <c r="DI174" i="15"/>
  <c r="DE174" i="15"/>
  <c r="DA174" i="15"/>
  <c r="CW174" i="15"/>
  <c r="CS174" i="15"/>
  <c r="CO174" i="15"/>
  <c r="CK174" i="15"/>
  <c r="CG174" i="15"/>
  <c r="CC174" i="15"/>
  <c r="BY174" i="15"/>
  <c r="BU174" i="15"/>
  <c r="BQ174" i="15"/>
  <c r="BM174" i="15"/>
  <c r="BI174" i="15"/>
  <c r="BE174" i="15"/>
  <c r="BA174" i="15"/>
  <c r="AW174" i="15"/>
  <c r="AS174" i="15"/>
  <c r="AO174" i="15"/>
  <c r="AK174" i="15"/>
  <c r="AG174" i="15"/>
  <c r="AC174" i="15"/>
  <c r="Y174" i="15"/>
  <c r="U174" i="15"/>
  <c r="Q174" i="15"/>
  <c r="M174" i="15"/>
  <c r="I174" i="15"/>
  <c r="E174" i="15"/>
  <c r="DP174" i="15"/>
  <c r="DL174" i="15"/>
  <c r="DH174" i="15"/>
  <c r="DD174" i="15"/>
  <c r="CZ174" i="15"/>
  <c r="CV174" i="15"/>
  <c r="CR174" i="15"/>
  <c r="CN174" i="15"/>
  <c r="CJ174" i="15"/>
  <c r="CF174" i="15"/>
  <c r="CB174" i="15"/>
  <c r="BX174" i="15"/>
  <c r="BT174" i="15"/>
  <c r="BP174" i="15"/>
  <c r="BL174" i="15"/>
  <c r="BH174" i="15"/>
  <c r="BD174" i="15"/>
  <c r="AZ174" i="15"/>
  <c r="AV174" i="15"/>
  <c r="AR174" i="15"/>
  <c r="AN174" i="15"/>
  <c r="AJ174" i="15"/>
  <c r="AF174" i="15"/>
  <c r="AB174" i="15"/>
  <c r="X174" i="15"/>
  <c r="T174" i="15"/>
  <c r="P174" i="15"/>
  <c r="L174" i="15"/>
  <c r="H174" i="15"/>
  <c r="D174" i="15"/>
  <c r="DS174" i="15"/>
  <c r="DO174" i="15"/>
  <c r="DK174" i="15"/>
  <c r="DG174" i="15"/>
  <c r="DC174" i="15"/>
  <c r="CY174" i="15"/>
  <c r="CU174" i="15"/>
  <c r="CQ174" i="15"/>
  <c r="CM174" i="15"/>
  <c r="CI174" i="15"/>
  <c r="CE174" i="15"/>
  <c r="CA174" i="15"/>
  <c r="BW174" i="15"/>
  <c r="BS174" i="15"/>
  <c r="BO174" i="15"/>
  <c r="BK174" i="15"/>
  <c r="BG174" i="15"/>
  <c r="BC174" i="15"/>
  <c r="AY174" i="15"/>
  <c r="AU174" i="15"/>
  <c r="AQ174" i="15"/>
  <c r="AM174" i="15"/>
  <c r="AI174" i="15"/>
  <c r="AE174" i="15"/>
  <c r="AA174" i="15"/>
  <c r="W174" i="15"/>
  <c r="S174" i="15"/>
  <c r="O174" i="15"/>
  <c r="K174" i="15"/>
  <c r="G174" i="15"/>
  <c r="DR174" i="15"/>
  <c r="DN174" i="15"/>
  <c r="DJ174" i="15"/>
  <c r="DF174" i="15"/>
  <c r="DB174" i="15"/>
  <c r="CX174" i="15"/>
  <c r="CT174" i="15"/>
  <c r="CP174" i="15"/>
  <c r="CL174" i="15"/>
  <c r="CH174" i="15"/>
  <c r="CD174" i="15"/>
  <c r="BZ174" i="15"/>
  <c r="BV174" i="15"/>
  <c r="BR174" i="15"/>
  <c r="BN174" i="15"/>
  <c r="BJ174" i="15"/>
  <c r="BF174" i="15"/>
  <c r="BB174" i="15"/>
  <c r="AX174" i="15"/>
  <c r="AT174" i="15"/>
  <c r="AP174" i="15"/>
  <c r="AL174" i="15"/>
  <c r="AH174" i="15"/>
  <c r="AD174" i="15"/>
  <c r="Z174" i="15"/>
  <c r="V174" i="15"/>
  <c r="R174" i="15"/>
  <c r="N174" i="15"/>
  <c r="J174" i="15"/>
  <c r="F174" i="15"/>
  <c r="DS255" i="15"/>
  <c r="DO255" i="15"/>
  <c r="DK255" i="15"/>
  <c r="DG255" i="15"/>
  <c r="DC255" i="15"/>
  <c r="CY255" i="15"/>
  <c r="CU255" i="15"/>
  <c r="CQ255" i="15"/>
  <c r="CM255" i="15"/>
  <c r="CI255" i="15"/>
  <c r="CE255" i="15"/>
  <c r="CA255" i="15"/>
  <c r="BW255" i="15"/>
  <c r="BS255" i="15"/>
  <c r="BO255" i="15"/>
  <c r="BK255" i="15"/>
  <c r="BG255" i="15"/>
  <c r="BC255" i="15"/>
  <c r="AY255" i="15"/>
  <c r="AU255" i="15"/>
  <c r="DR255" i="15"/>
  <c r="DN255" i="15"/>
  <c r="DJ255" i="15"/>
  <c r="DF255" i="15"/>
  <c r="DB255" i="15"/>
  <c r="CX255" i="15"/>
  <c r="CT255" i="15"/>
  <c r="CP255" i="15"/>
  <c r="CL255" i="15"/>
  <c r="CH255" i="15"/>
  <c r="CD255" i="15"/>
  <c r="BZ255" i="15"/>
  <c r="BV255" i="15"/>
  <c r="BR255" i="15"/>
  <c r="BN255" i="15"/>
  <c r="BJ255" i="15"/>
  <c r="BF255" i="15"/>
  <c r="BB255" i="15"/>
  <c r="AX255" i="15"/>
  <c r="AT255" i="15"/>
  <c r="AP255" i="15"/>
  <c r="AL255" i="15"/>
  <c r="AH255" i="15"/>
  <c r="AD255" i="15"/>
  <c r="Z255" i="15"/>
  <c r="V255" i="15"/>
  <c r="DP255" i="15"/>
  <c r="DH255" i="15"/>
  <c r="CZ255" i="15"/>
  <c r="CR255" i="15"/>
  <c r="CJ255" i="15"/>
  <c r="CB255" i="15"/>
  <c r="BT255" i="15"/>
  <c r="BL255" i="15"/>
  <c r="BD255" i="15"/>
  <c r="AV255" i="15"/>
  <c r="AO255" i="15"/>
  <c r="AJ255" i="15"/>
  <c r="AE255" i="15"/>
  <c r="Y255" i="15"/>
  <c r="T255" i="15"/>
  <c r="P255" i="15"/>
  <c r="L255" i="15"/>
  <c r="H255" i="15"/>
  <c r="D255" i="15"/>
  <c r="DM255" i="15"/>
  <c r="DE255" i="15"/>
  <c r="CW255" i="15"/>
  <c r="CO255" i="15"/>
  <c r="CG255" i="15"/>
  <c r="BY255" i="15"/>
  <c r="BQ255" i="15"/>
  <c r="BI255" i="15"/>
  <c r="BA255" i="15"/>
  <c r="AS255" i="15"/>
  <c r="AN255" i="15"/>
  <c r="AI255" i="15"/>
  <c r="AC255" i="15"/>
  <c r="X255" i="15"/>
  <c r="S255" i="15"/>
  <c r="O255" i="15"/>
  <c r="K255" i="15"/>
  <c r="G255" i="15"/>
  <c r="DL255" i="15"/>
  <c r="DD255" i="15"/>
  <c r="CV255" i="15"/>
  <c r="CN255" i="15"/>
  <c r="CF255" i="15"/>
  <c r="BX255" i="15"/>
  <c r="BP255" i="15"/>
  <c r="BH255" i="15"/>
  <c r="AZ255" i="15"/>
  <c r="AR255" i="15"/>
  <c r="AM255" i="15"/>
  <c r="AG255" i="15"/>
  <c r="AB255" i="15"/>
  <c r="W255" i="15"/>
  <c r="R255" i="15"/>
  <c r="N255" i="15"/>
  <c r="J255" i="15"/>
  <c r="F255" i="15"/>
  <c r="DQ255" i="15"/>
  <c r="DI255" i="15"/>
  <c r="DA255" i="15"/>
  <c r="CS255" i="15"/>
  <c r="CK255" i="15"/>
  <c r="CC255" i="15"/>
  <c r="BU255" i="15"/>
  <c r="BM255" i="15"/>
  <c r="BE255" i="15"/>
  <c r="AW255" i="15"/>
  <c r="AQ255" i="15"/>
  <c r="AK255" i="15"/>
  <c r="AF255" i="15"/>
  <c r="AA255" i="15"/>
  <c r="U255" i="15"/>
  <c r="Q255" i="15"/>
  <c r="M255" i="15"/>
  <c r="I255" i="15"/>
  <c r="E255" i="15"/>
  <c r="DQ219" i="15"/>
  <c r="DM219" i="15"/>
  <c r="DI219" i="15"/>
  <c r="DE219" i="15"/>
  <c r="DA219" i="15"/>
  <c r="CW219" i="15"/>
  <c r="CS219" i="15"/>
  <c r="CO219" i="15"/>
  <c r="CK219" i="15"/>
  <c r="CG219" i="15"/>
  <c r="CC219" i="15"/>
  <c r="BY219" i="15"/>
  <c r="BU219" i="15"/>
  <c r="BQ219" i="15"/>
  <c r="BM219" i="15"/>
  <c r="BI219" i="15"/>
  <c r="BE219" i="15"/>
  <c r="BA219" i="15"/>
  <c r="AW219" i="15"/>
  <c r="AS219" i="15"/>
  <c r="AO219" i="15"/>
  <c r="AK219" i="15"/>
  <c r="AG219" i="15"/>
  <c r="AC219" i="15"/>
  <c r="Y219" i="15"/>
  <c r="U219" i="15"/>
  <c r="Q219" i="15"/>
  <c r="M219" i="15"/>
  <c r="I219" i="15"/>
  <c r="E219" i="15"/>
  <c r="DR219" i="15"/>
  <c r="DN219" i="15"/>
  <c r="DJ219" i="15"/>
  <c r="DF219" i="15"/>
  <c r="DB219" i="15"/>
  <c r="CX219" i="15"/>
  <c r="CT219" i="15"/>
  <c r="CP219" i="15"/>
  <c r="CL219" i="15"/>
  <c r="CH219" i="15"/>
  <c r="CD219" i="15"/>
  <c r="BZ219" i="15"/>
  <c r="BV219" i="15"/>
  <c r="BR219" i="15"/>
  <c r="BN219" i="15"/>
  <c r="BJ219" i="15"/>
  <c r="BF219" i="15"/>
  <c r="BB219" i="15"/>
  <c r="AX219" i="15"/>
  <c r="AT219" i="15"/>
  <c r="AP219" i="15"/>
  <c r="AL219" i="15"/>
  <c r="AH219" i="15"/>
  <c r="AD219" i="15"/>
  <c r="Z219" i="15"/>
  <c r="V219" i="15"/>
  <c r="R219" i="15"/>
  <c r="N219" i="15"/>
  <c r="J219" i="15"/>
  <c r="F219" i="15"/>
  <c r="DO219" i="15"/>
  <c r="DG219" i="15"/>
  <c r="CY219" i="15"/>
  <c r="CQ219" i="15"/>
  <c r="CI219" i="15"/>
  <c r="CA219" i="15"/>
  <c r="BS219" i="15"/>
  <c r="BK219" i="15"/>
  <c r="BC219" i="15"/>
  <c r="AU219" i="15"/>
  <c r="AM219" i="15"/>
  <c r="AE219" i="15"/>
  <c r="W219" i="15"/>
  <c r="O219" i="15"/>
  <c r="G219" i="15"/>
  <c r="DL219" i="15"/>
  <c r="DD219" i="15"/>
  <c r="CV219" i="15"/>
  <c r="CN219" i="15"/>
  <c r="CF219" i="15"/>
  <c r="BX219" i="15"/>
  <c r="BP219" i="15"/>
  <c r="BH219" i="15"/>
  <c r="AZ219" i="15"/>
  <c r="AR219" i="15"/>
  <c r="AJ219" i="15"/>
  <c r="AB219" i="15"/>
  <c r="T219" i="15"/>
  <c r="L219" i="15"/>
  <c r="D219" i="15"/>
  <c r="DS219" i="15"/>
  <c r="DK219" i="15"/>
  <c r="DC219" i="15"/>
  <c r="CU219" i="15"/>
  <c r="CM219" i="15"/>
  <c r="CE219" i="15"/>
  <c r="BW219" i="15"/>
  <c r="BO219" i="15"/>
  <c r="BG219" i="15"/>
  <c r="AY219" i="15"/>
  <c r="AQ219" i="15"/>
  <c r="AI219" i="15"/>
  <c r="AA219" i="15"/>
  <c r="S219" i="15"/>
  <c r="K219" i="15"/>
  <c r="DP219" i="15"/>
  <c r="DH219" i="15"/>
  <c r="CZ219" i="15"/>
  <c r="CR219" i="15"/>
  <c r="CJ219" i="15"/>
  <c r="CB219" i="15"/>
  <c r="BT219" i="15"/>
  <c r="BL219" i="15"/>
  <c r="BD219" i="15"/>
  <c r="AV219" i="15"/>
  <c r="AN219" i="15"/>
  <c r="AF219" i="15"/>
  <c r="X219" i="15"/>
  <c r="P219" i="15"/>
  <c r="H219" i="15"/>
  <c r="DQ182" i="15"/>
  <c r="DM182" i="15"/>
  <c r="DI182" i="15"/>
  <c r="DE182" i="15"/>
  <c r="DA182" i="15"/>
  <c r="CW182" i="15"/>
  <c r="CS182" i="15"/>
  <c r="CO182" i="15"/>
  <c r="CK182" i="15"/>
  <c r="CG182" i="15"/>
  <c r="CC182" i="15"/>
  <c r="BY182" i="15"/>
  <c r="BU182" i="15"/>
  <c r="BQ182" i="15"/>
  <c r="BM182" i="15"/>
  <c r="BI182" i="15"/>
  <c r="BE182" i="15"/>
  <c r="BA182" i="15"/>
  <c r="AW182" i="15"/>
  <c r="AS182" i="15"/>
  <c r="AO182" i="15"/>
  <c r="AK182" i="15"/>
  <c r="AG182" i="15"/>
  <c r="AC182" i="15"/>
  <c r="Y182" i="15"/>
  <c r="U182" i="15"/>
  <c r="Q182" i="15"/>
  <c r="M182" i="15"/>
  <c r="I182" i="15"/>
  <c r="E182" i="15"/>
  <c r="DP182" i="15"/>
  <c r="DL182" i="15"/>
  <c r="DH182" i="15"/>
  <c r="DD182" i="15"/>
  <c r="CZ182" i="15"/>
  <c r="CV182" i="15"/>
  <c r="CR182" i="15"/>
  <c r="CN182" i="15"/>
  <c r="CJ182" i="15"/>
  <c r="CF182" i="15"/>
  <c r="CB182" i="15"/>
  <c r="BX182" i="15"/>
  <c r="BT182" i="15"/>
  <c r="BP182" i="15"/>
  <c r="BL182" i="15"/>
  <c r="BH182" i="15"/>
  <c r="BD182" i="15"/>
  <c r="AZ182" i="15"/>
  <c r="AV182" i="15"/>
  <c r="AR182" i="15"/>
  <c r="AN182" i="15"/>
  <c r="AJ182" i="15"/>
  <c r="DR182" i="15"/>
  <c r="DN182" i="15"/>
  <c r="DJ182" i="15"/>
  <c r="DF182" i="15"/>
  <c r="DB182" i="15"/>
  <c r="CX182" i="15"/>
  <c r="CT182" i="15"/>
  <c r="CP182" i="15"/>
  <c r="CL182" i="15"/>
  <c r="CH182" i="15"/>
  <c r="CD182" i="15"/>
  <c r="BZ182" i="15"/>
  <c r="BV182" i="15"/>
  <c r="BR182" i="15"/>
  <c r="BN182" i="15"/>
  <c r="BJ182" i="15"/>
  <c r="BF182" i="15"/>
  <c r="BB182" i="15"/>
  <c r="AX182" i="15"/>
  <c r="AT182" i="15"/>
  <c r="AP182" i="15"/>
  <c r="AL182" i="15"/>
  <c r="AH182" i="15"/>
  <c r="AD182" i="15"/>
  <c r="Z182" i="15"/>
  <c r="V182" i="15"/>
  <c r="R182" i="15"/>
  <c r="N182" i="15"/>
  <c r="J182" i="15"/>
  <c r="F182" i="15"/>
  <c r="DS182" i="15"/>
  <c r="DC182" i="15"/>
  <c r="CM182" i="15"/>
  <c r="BW182" i="15"/>
  <c r="BG182" i="15"/>
  <c r="AQ182" i="15"/>
  <c r="AE182" i="15"/>
  <c r="W182" i="15"/>
  <c r="O182" i="15"/>
  <c r="G182" i="15"/>
  <c r="DO182" i="15"/>
  <c r="CY182" i="15"/>
  <c r="CI182" i="15"/>
  <c r="BS182" i="15"/>
  <c r="BC182" i="15"/>
  <c r="AM182" i="15"/>
  <c r="AB182" i="15"/>
  <c r="T182" i="15"/>
  <c r="L182" i="15"/>
  <c r="D182" i="15"/>
  <c r="DK182" i="15"/>
  <c r="CU182" i="15"/>
  <c r="CE182" i="15"/>
  <c r="BO182" i="15"/>
  <c r="AY182" i="15"/>
  <c r="AI182" i="15"/>
  <c r="AA182" i="15"/>
  <c r="S182" i="15"/>
  <c r="K182" i="15"/>
  <c r="DG182" i="15"/>
  <c r="CQ182" i="15"/>
  <c r="CA182" i="15"/>
  <c r="BK182" i="15"/>
  <c r="AU182" i="15"/>
  <c r="AF182" i="15"/>
  <c r="X182" i="15"/>
  <c r="P182" i="15"/>
  <c r="H182" i="15"/>
  <c r="DQ145" i="15"/>
  <c r="DM145" i="15"/>
  <c r="DI145" i="15"/>
  <c r="DE145" i="15"/>
  <c r="DO145" i="15"/>
  <c r="DG145" i="15"/>
  <c r="DP145" i="15"/>
  <c r="DL145" i="15"/>
  <c r="DH145" i="15"/>
  <c r="DD145" i="15"/>
  <c r="DS145" i="15"/>
  <c r="DK145" i="15"/>
  <c r="DR145" i="15"/>
  <c r="DN145" i="15"/>
  <c r="DJ145" i="15"/>
  <c r="DF145" i="15"/>
  <c r="DQ225" i="15"/>
  <c r="DM225" i="15"/>
  <c r="DI225" i="15"/>
  <c r="DE225" i="15"/>
  <c r="DA225" i="15"/>
  <c r="CW225" i="15"/>
  <c r="CS225" i="15"/>
  <c r="CO225" i="15"/>
  <c r="CK225" i="15"/>
  <c r="CG225" i="15"/>
  <c r="CC225" i="15"/>
  <c r="BY225" i="15"/>
  <c r="BU225" i="15"/>
  <c r="BQ225" i="15"/>
  <c r="BM225" i="15"/>
  <c r="BI225" i="15"/>
  <c r="BE225" i="15"/>
  <c r="BA225" i="15"/>
  <c r="AW225" i="15"/>
  <c r="AS225" i="15"/>
  <c r="AO225" i="15"/>
  <c r="AK225" i="15"/>
  <c r="AG225" i="15"/>
  <c r="AC225" i="15"/>
  <c r="Y225" i="15"/>
  <c r="U225" i="15"/>
  <c r="Q225" i="15"/>
  <c r="M225" i="15"/>
  <c r="I225" i="15"/>
  <c r="E225" i="15"/>
  <c r="DP225" i="15"/>
  <c r="DL225" i="15"/>
  <c r="DH225" i="15"/>
  <c r="DD225" i="15"/>
  <c r="CZ225" i="15"/>
  <c r="CV225" i="15"/>
  <c r="CR225" i="15"/>
  <c r="CN225" i="15"/>
  <c r="CJ225" i="15"/>
  <c r="CF225" i="15"/>
  <c r="CB225" i="15"/>
  <c r="BX225" i="15"/>
  <c r="BT225" i="15"/>
  <c r="BP225" i="15"/>
  <c r="BL225" i="15"/>
  <c r="BH225" i="15"/>
  <c r="BD225" i="15"/>
  <c r="AZ225" i="15"/>
  <c r="AV225" i="15"/>
  <c r="AR225" i="15"/>
  <c r="AN225" i="15"/>
  <c r="AJ225" i="15"/>
  <c r="AF225" i="15"/>
  <c r="AB225" i="15"/>
  <c r="X225" i="15"/>
  <c r="T225" i="15"/>
  <c r="P225" i="15"/>
  <c r="L225" i="15"/>
  <c r="H225" i="15"/>
  <c r="D225" i="15"/>
  <c r="DS225" i="15"/>
  <c r="DO225" i="15"/>
  <c r="DK225" i="15"/>
  <c r="DG225" i="15"/>
  <c r="DC225" i="15"/>
  <c r="CY225" i="15"/>
  <c r="CU225" i="15"/>
  <c r="CQ225" i="15"/>
  <c r="CM225" i="15"/>
  <c r="CI225" i="15"/>
  <c r="CE225" i="15"/>
  <c r="CA225" i="15"/>
  <c r="BW225" i="15"/>
  <c r="BS225" i="15"/>
  <c r="BO225" i="15"/>
  <c r="BK225" i="15"/>
  <c r="BG225" i="15"/>
  <c r="BC225" i="15"/>
  <c r="AY225" i="15"/>
  <c r="AU225" i="15"/>
  <c r="AQ225" i="15"/>
  <c r="AM225" i="15"/>
  <c r="AI225" i="15"/>
  <c r="AE225" i="15"/>
  <c r="AA225" i="15"/>
  <c r="W225" i="15"/>
  <c r="S225" i="15"/>
  <c r="O225" i="15"/>
  <c r="K225" i="15"/>
  <c r="G225" i="15"/>
  <c r="DR225" i="15"/>
  <c r="DN225" i="15"/>
  <c r="DJ225" i="15"/>
  <c r="DF225" i="15"/>
  <c r="DB225" i="15"/>
  <c r="CX225" i="15"/>
  <c r="CT225" i="15"/>
  <c r="CP225" i="15"/>
  <c r="CL225" i="15"/>
  <c r="CH225" i="15"/>
  <c r="CD225" i="15"/>
  <c r="BZ225" i="15"/>
  <c r="BV225" i="15"/>
  <c r="BR225" i="15"/>
  <c r="BN225" i="15"/>
  <c r="BJ225" i="15"/>
  <c r="BF225" i="15"/>
  <c r="BB225" i="15"/>
  <c r="AX225" i="15"/>
  <c r="AT225" i="15"/>
  <c r="AP225" i="15"/>
  <c r="AL225" i="15"/>
  <c r="AH225" i="15"/>
  <c r="AD225" i="15"/>
  <c r="Z225" i="15"/>
  <c r="V225" i="15"/>
  <c r="R225" i="15"/>
  <c r="N225" i="15"/>
  <c r="J225" i="15"/>
  <c r="F225" i="15"/>
  <c r="DQ189" i="15"/>
  <c r="DM189" i="15"/>
  <c r="DI189" i="15"/>
  <c r="DE189" i="15"/>
  <c r="DA189" i="15"/>
  <c r="CW189" i="15"/>
  <c r="CS189" i="15"/>
  <c r="CO189" i="15"/>
  <c r="CK189" i="15"/>
  <c r="CG189" i="15"/>
  <c r="CC189" i="15"/>
  <c r="BY189" i="15"/>
  <c r="BU189" i="15"/>
  <c r="BQ189" i="15"/>
  <c r="BM189" i="15"/>
  <c r="BI189" i="15"/>
  <c r="BE189" i="15"/>
  <c r="BA189" i="15"/>
  <c r="AW189" i="15"/>
  <c r="AS189" i="15"/>
  <c r="AO189" i="15"/>
  <c r="AK189" i="15"/>
  <c r="AG189" i="15"/>
  <c r="AC189" i="15"/>
  <c r="Y189" i="15"/>
  <c r="U189" i="15"/>
  <c r="Q189" i="15"/>
  <c r="M189" i="15"/>
  <c r="I189" i="15"/>
  <c r="E189" i="15"/>
  <c r="DP189" i="15"/>
  <c r="DL189" i="15"/>
  <c r="DH189" i="15"/>
  <c r="DD189" i="15"/>
  <c r="CZ189" i="15"/>
  <c r="CV189" i="15"/>
  <c r="CR189" i="15"/>
  <c r="CN189" i="15"/>
  <c r="CJ189" i="15"/>
  <c r="CF189" i="15"/>
  <c r="CB189" i="15"/>
  <c r="BX189" i="15"/>
  <c r="BT189" i="15"/>
  <c r="BP189" i="15"/>
  <c r="BL189" i="15"/>
  <c r="BH189" i="15"/>
  <c r="BD189" i="15"/>
  <c r="AZ189" i="15"/>
  <c r="AV189" i="15"/>
  <c r="AR189" i="15"/>
  <c r="AN189" i="15"/>
  <c r="AJ189" i="15"/>
  <c r="AF189" i="15"/>
  <c r="AB189" i="15"/>
  <c r="X189" i="15"/>
  <c r="T189" i="15"/>
  <c r="P189" i="15"/>
  <c r="L189" i="15"/>
  <c r="H189" i="15"/>
  <c r="D189" i="15"/>
  <c r="DS189" i="15"/>
  <c r="DO189" i="15"/>
  <c r="DK189" i="15"/>
  <c r="DG189" i="15"/>
  <c r="DC189" i="15"/>
  <c r="CY189" i="15"/>
  <c r="CU189" i="15"/>
  <c r="CQ189" i="15"/>
  <c r="CM189" i="15"/>
  <c r="CI189" i="15"/>
  <c r="DR189" i="15"/>
  <c r="DN189" i="15"/>
  <c r="DJ189" i="15"/>
  <c r="DF189" i="15"/>
  <c r="DB189" i="15"/>
  <c r="CX189" i="15"/>
  <c r="CT189" i="15"/>
  <c r="CP189" i="15"/>
  <c r="CL189" i="15"/>
  <c r="CH189" i="15"/>
  <c r="CD189" i="15"/>
  <c r="BZ189" i="15"/>
  <c r="BV189" i="15"/>
  <c r="BR189" i="15"/>
  <c r="BN189" i="15"/>
  <c r="BJ189" i="15"/>
  <c r="BF189" i="15"/>
  <c r="BB189" i="15"/>
  <c r="AX189" i="15"/>
  <c r="AT189" i="15"/>
  <c r="AP189" i="15"/>
  <c r="AL189" i="15"/>
  <c r="AH189" i="15"/>
  <c r="AD189" i="15"/>
  <c r="Z189" i="15"/>
  <c r="V189" i="15"/>
  <c r="R189" i="15"/>
  <c r="N189" i="15"/>
  <c r="J189" i="15"/>
  <c r="F189" i="15"/>
  <c r="CE189" i="15"/>
  <c r="BO189" i="15"/>
  <c r="AY189" i="15"/>
  <c r="AI189" i="15"/>
  <c r="S189" i="15"/>
  <c r="CA189" i="15"/>
  <c r="BK189" i="15"/>
  <c r="AU189" i="15"/>
  <c r="AE189" i="15"/>
  <c r="O189" i="15"/>
  <c r="BW189" i="15"/>
  <c r="BG189" i="15"/>
  <c r="AQ189" i="15"/>
  <c r="AA189" i="15"/>
  <c r="K189" i="15"/>
  <c r="BS189" i="15"/>
  <c r="BC189" i="15"/>
  <c r="AM189" i="15"/>
  <c r="W189" i="15"/>
  <c r="G189" i="15"/>
  <c r="DQ152" i="15"/>
  <c r="DM152" i="15"/>
  <c r="DI152" i="15"/>
  <c r="DE152" i="15"/>
  <c r="DP152" i="15"/>
  <c r="DL152" i="15"/>
  <c r="DH152" i="15"/>
  <c r="DD152" i="15"/>
  <c r="DS152" i="15"/>
  <c r="DO152" i="15"/>
  <c r="DK152" i="15"/>
  <c r="DG152" i="15"/>
  <c r="DR152" i="15"/>
  <c r="DN152" i="15"/>
  <c r="DJ152" i="15"/>
  <c r="DF152" i="15"/>
  <c r="DQ166" i="15"/>
  <c r="DM166" i="15"/>
  <c r="DI166" i="15"/>
  <c r="DE166" i="15"/>
  <c r="DA166" i="15"/>
  <c r="CW166" i="15"/>
  <c r="CS166" i="15"/>
  <c r="CO166" i="15"/>
  <c r="CK166" i="15"/>
  <c r="CG166" i="15"/>
  <c r="CC166" i="15"/>
  <c r="BY166" i="15"/>
  <c r="BU166" i="15"/>
  <c r="BQ166" i="15"/>
  <c r="BM166" i="15"/>
  <c r="BI166" i="15"/>
  <c r="BE166" i="15"/>
  <c r="BA166" i="15"/>
  <c r="AW166" i="15"/>
  <c r="AS166" i="15"/>
  <c r="AO166" i="15"/>
  <c r="AK166" i="15"/>
  <c r="AG166" i="15"/>
  <c r="AC166" i="15"/>
  <c r="Y166" i="15"/>
  <c r="U166" i="15"/>
  <c r="Q166" i="15"/>
  <c r="M166" i="15"/>
  <c r="I166" i="15"/>
  <c r="E166" i="15"/>
  <c r="DP166" i="15"/>
  <c r="DL166" i="15"/>
  <c r="DH166" i="15"/>
  <c r="DD166" i="15"/>
  <c r="CZ166" i="15"/>
  <c r="CV166" i="15"/>
  <c r="CR166" i="15"/>
  <c r="CN166" i="15"/>
  <c r="CJ166" i="15"/>
  <c r="CF166" i="15"/>
  <c r="CB166" i="15"/>
  <c r="BX166" i="15"/>
  <c r="BT166" i="15"/>
  <c r="BP166" i="15"/>
  <c r="BL166" i="15"/>
  <c r="BH166" i="15"/>
  <c r="BD166" i="15"/>
  <c r="AZ166" i="15"/>
  <c r="AV166" i="15"/>
  <c r="AR166" i="15"/>
  <c r="AN166" i="15"/>
  <c r="AJ166" i="15"/>
  <c r="AF166" i="15"/>
  <c r="AB166" i="15"/>
  <c r="X166" i="15"/>
  <c r="T166" i="15"/>
  <c r="P166" i="15"/>
  <c r="L166" i="15"/>
  <c r="H166" i="15"/>
  <c r="D166" i="15"/>
  <c r="DS166" i="15"/>
  <c r="DO166" i="15"/>
  <c r="DK166" i="15"/>
  <c r="DG166" i="15"/>
  <c r="DC166" i="15"/>
  <c r="CY166" i="15"/>
  <c r="CU166" i="15"/>
  <c r="CQ166" i="15"/>
  <c r="CM166" i="15"/>
  <c r="CI166" i="15"/>
  <c r="CE166" i="15"/>
  <c r="CA166" i="15"/>
  <c r="BW166" i="15"/>
  <c r="BS166" i="15"/>
  <c r="BO166" i="15"/>
  <c r="BK166" i="15"/>
  <c r="BG166" i="15"/>
  <c r="BC166" i="15"/>
  <c r="AY166" i="15"/>
  <c r="AU166" i="15"/>
  <c r="AQ166" i="15"/>
  <c r="AM166" i="15"/>
  <c r="AI166" i="15"/>
  <c r="AE166" i="15"/>
  <c r="AA166" i="15"/>
  <c r="W166" i="15"/>
  <c r="S166" i="15"/>
  <c r="O166" i="15"/>
  <c r="K166" i="15"/>
  <c r="G166" i="15"/>
  <c r="DR166" i="15"/>
  <c r="DN166" i="15"/>
  <c r="DJ166" i="15"/>
  <c r="DF166" i="15"/>
  <c r="DB166" i="15"/>
  <c r="CX166" i="15"/>
  <c r="CT166" i="15"/>
  <c r="CP166" i="15"/>
  <c r="CL166" i="15"/>
  <c r="CH166" i="15"/>
  <c r="CD166" i="15"/>
  <c r="BZ166" i="15"/>
  <c r="BV166" i="15"/>
  <c r="BR166" i="15"/>
  <c r="BN166" i="15"/>
  <c r="BJ166" i="15"/>
  <c r="BF166" i="15"/>
  <c r="BB166" i="15"/>
  <c r="AX166" i="15"/>
  <c r="AT166" i="15"/>
  <c r="AP166" i="15"/>
  <c r="AL166" i="15"/>
  <c r="AH166" i="15"/>
  <c r="AD166" i="15"/>
  <c r="Z166" i="15"/>
  <c r="V166" i="15"/>
  <c r="R166" i="15"/>
  <c r="N166" i="15"/>
  <c r="J166" i="15"/>
  <c r="F166" i="15"/>
  <c r="DQ223" i="15"/>
  <c r="DM223" i="15"/>
  <c r="DI223" i="15"/>
  <c r="DE223" i="15"/>
  <c r="DA223" i="15"/>
  <c r="CW223" i="15"/>
  <c r="CS223" i="15"/>
  <c r="CO223" i="15"/>
  <c r="CK223" i="15"/>
  <c r="CG223" i="15"/>
  <c r="CC223" i="15"/>
  <c r="BY223" i="15"/>
  <c r="BU223" i="15"/>
  <c r="BQ223" i="15"/>
  <c r="BM223" i="15"/>
  <c r="BI223" i="15"/>
  <c r="BE223" i="15"/>
  <c r="BA223" i="15"/>
  <c r="AW223" i="15"/>
  <c r="AS223" i="15"/>
  <c r="AO223" i="15"/>
  <c r="AK223" i="15"/>
  <c r="AG223" i="15"/>
  <c r="AC223" i="15"/>
  <c r="Y223" i="15"/>
  <c r="U223" i="15"/>
  <c r="Q223" i="15"/>
  <c r="M223" i="15"/>
  <c r="I223" i="15"/>
  <c r="E223" i="15"/>
  <c r="DP223" i="15"/>
  <c r="DL223" i="15"/>
  <c r="DH223" i="15"/>
  <c r="DD223" i="15"/>
  <c r="CZ223" i="15"/>
  <c r="CV223" i="15"/>
  <c r="CR223" i="15"/>
  <c r="CN223" i="15"/>
  <c r="CJ223" i="15"/>
  <c r="CF223" i="15"/>
  <c r="CB223" i="15"/>
  <c r="BX223" i="15"/>
  <c r="BT223" i="15"/>
  <c r="DS223" i="15"/>
  <c r="DO223" i="15"/>
  <c r="DK223" i="15"/>
  <c r="DG223" i="15"/>
  <c r="DC223" i="15"/>
  <c r="CY223" i="15"/>
  <c r="CU223" i="15"/>
  <c r="CQ223" i="15"/>
  <c r="CM223" i="15"/>
  <c r="CI223" i="15"/>
  <c r="CE223" i="15"/>
  <c r="CA223" i="15"/>
  <c r="BW223" i="15"/>
  <c r="BS223" i="15"/>
  <c r="BO223" i="15"/>
  <c r="BK223" i="15"/>
  <c r="BG223" i="15"/>
  <c r="BC223" i="15"/>
  <c r="AY223" i="15"/>
  <c r="AU223" i="15"/>
  <c r="AQ223" i="15"/>
  <c r="AM223" i="15"/>
  <c r="AI223" i="15"/>
  <c r="AE223" i="15"/>
  <c r="AA223" i="15"/>
  <c r="W223" i="15"/>
  <c r="S223" i="15"/>
  <c r="O223" i="15"/>
  <c r="K223" i="15"/>
  <c r="G223" i="15"/>
  <c r="DR223" i="15"/>
  <c r="DN223" i="15"/>
  <c r="DJ223" i="15"/>
  <c r="DF223" i="15"/>
  <c r="DB223" i="15"/>
  <c r="CX223" i="15"/>
  <c r="CT223" i="15"/>
  <c r="CP223" i="15"/>
  <c r="CL223" i="15"/>
  <c r="CH223" i="15"/>
  <c r="CD223" i="15"/>
  <c r="BZ223" i="15"/>
  <c r="BV223" i="15"/>
  <c r="BR223" i="15"/>
  <c r="BN223" i="15"/>
  <c r="BJ223" i="15"/>
  <c r="BF223" i="15"/>
  <c r="BB223" i="15"/>
  <c r="AX223" i="15"/>
  <c r="AT223" i="15"/>
  <c r="AP223" i="15"/>
  <c r="AL223" i="15"/>
  <c r="AH223" i="15"/>
  <c r="AD223" i="15"/>
  <c r="Z223" i="15"/>
  <c r="V223" i="15"/>
  <c r="R223" i="15"/>
  <c r="N223" i="15"/>
  <c r="J223" i="15"/>
  <c r="F223" i="15"/>
  <c r="BP223" i="15"/>
  <c r="AZ223" i="15"/>
  <c r="AJ223" i="15"/>
  <c r="T223" i="15"/>
  <c r="D223" i="15"/>
  <c r="BL223" i="15"/>
  <c r="AV223" i="15"/>
  <c r="AF223" i="15"/>
  <c r="P223" i="15"/>
  <c r="BH223" i="15"/>
  <c r="AR223" i="15"/>
  <c r="AB223" i="15"/>
  <c r="L223" i="15"/>
  <c r="BD223" i="15"/>
  <c r="AN223" i="15"/>
  <c r="X223" i="15"/>
  <c r="H223" i="15"/>
  <c r="DQ196" i="15"/>
  <c r="DM196" i="15"/>
  <c r="DI196" i="15"/>
  <c r="DE196" i="15"/>
  <c r="DA196" i="15"/>
  <c r="CW196" i="15"/>
  <c r="CS196" i="15"/>
  <c r="CO196" i="15"/>
  <c r="CK196" i="15"/>
  <c r="CG196" i="15"/>
  <c r="CC196" i="15"/>
  <c r="BY196" i="15"/>
  <c r="BU196" i="15"/>
  <c r="BQ196" i="15"/>
  <c r="BM196" i="15"/>
  <c r="BI196" i="15"/>
  <c r="BE196" i="15"/>
  <c r="BA196" i="15"/>
  <c r="AW196" i="15"/>
  <c r="AS196" i="15"/>
  <c r="AO196" i="15"/>
  <c r="AK196" i="15"/>
  <c r="AG196" i="15"/>
  <c r="AC196" i="15"/>
  <c r="Y196" i="15"/>
  <c r="U196" i="15"/>
  <c r="Q196" i="15"/>
  <c r="M196" i="15"/>
  <c r="I196" i="15"/>
  <c r="E196" i="15"/>
  <c r="DP196" i="15"/>
  <c r="DL196" i="15"/>
  <c r="DH196" i="15"/>
  <c r="DD196" i="15"/>
  <c r="CZ196" i="15"/>
  <c r="CV196" i="15"/>
  <c r="CR196" i="15"/>
  <c r="CN196" i="15"/>
  <c r="CJ196" i="15"/>
  <c r="CF196" i="15"/>
  <c r="CB196" i="15"/>
  <c r="BX196" i="15"/>
  <c r="BT196" i="15"/>
  <c r="BP196" i="15"/>
  <c r="BL196" i="15"/>
  <c r="BH196" i="15"/>
  <c r="BD196" i="15"/>
  <c r="AZ196" i="15"/>
  <c r="AV196" i="15"/>
  <c r="AR196" i="15"/>
  <c r="AN196" i="15"/>
  <c r="AJ196" i="15"/>
  <c r="AF196" i="15"/>
  <c r="AB196" i="15"/>
  <c r="X196" i="15"/>
  <c r="T196" i="15"/>
  <c r="P196" i="15"/>
  <c r="L196" i="15"/>
  <c r="H196" i="15"/>
  <c r="D196" i="15"/>
  <c r="DS196" i="15"/>
  <c r="DO196" i="15"/>
  <c r="DK196" i="15"/>
  <c r="DG196" i="15"/>
  <c r="DC196" i="15"/>
  <c r="CY196" i="15"/>
  <c r="CU196" i="15"/>
  <c r="CQ196" i="15"/>
  <c r="CM196" i="15"/>
  <c r="CI196" i="15"/>
  <c r="CE196" i="15"/>
  <c r="CA196" i="15"/>
  <c r="BW196" i="15"/>
  <c r="BS196" i="15"/>
  <c r="BO196" i="15"/>
  <c r="BK196" i="15"/>
  <c r="BG196" i="15"/>
  <c r="BC196" i="15"/>
  <c r="AY196" i="15"/>
  <c r="AU196" i="15"/>
  <c r="AQ196" i="15"/>
  <c r="AM196" i="15"/>
  <c r="AI196" i="15"/>
  <c r="AE196" i="15"/>
  <c r="AA196" i="15"/>
  <c r="W196" i="15"/>
  <c r="S196" i="15"/>
  <c r="O196" i="15"/>
  <c r="K196" i="15"/>
  <c r="G196" i="15"/>
  <c r="DR196" i="15"/>
  <c r="DN196" i="15"/>
  <c r="DJ196" i="15"/>
  <c r="DF196" i="15"/>
  <c r="DB196" i="15"/>
  <c r="CX196" i="15"/>
  <c r="CT196" i="15"/>
  <c r="CP196" i="15"/>
  <c r="CL196" i="15"/>
  <c r="CH196" i="15"/>
  <c r="CD196" i="15"/>
  <c r="BZ196" i="15"/>
  <c r="BV196" i="15"/>
  <c r="BR196" i="15"/>
  <c r="BN196" i="15"/>
  <c r="BJ196" i="15"/>
  <c r="BF196" i="15"/>
  <c r="BB196" i="15"/>
  <c r="AX196" i="15"/>
  <c r="AT196" i="15"/>
  <c r="AP196" i="15"/>
  <c r="AL196" i="15"/>
  <c r="AH196" i="15"/>
  <c r="AD196" i="15"/>
  <c r="Z196" i="15"/>
  <c r="V196" i="15"/>
  <c r="R196" i="15"/>
  <c r="N196" i="15"/>
  <c r="J196" i="15"/>
  <c r="F196" i="15"/>
  <c r="DP254" i="15"/>
  <c r="DL254" i="15"/>
  <c r="DH254" i="15"/>
  <c r="DD254" i="15"/>
  <c r="CZ254" i="15"/>
  <c r="CV254" i="15"/>
  <c r="CR254" i="15"/>
  <c r="CN254" i="15"/>
  <c r="CJ254" i="15"/>
  <c r="CF254" i="15"/>
  <c r="CB254" i="15"/>
  <c r="BX254" i="15"/>
  <c r="BT254" i="15"/>
  <c r="BP254" i="15"/>
  <c r="BL254" i="15"/>
  <c r="BH254" i="15"/>
  <c r="BD254" i="15"/>
  <c r="AZ254" i="15"/>
  <c r="AV254" i="15"/>
  <c r="AR254" i="15"/>
  <c r="AN254" i="15"/>
  <c r="AJ254" i="15"/>
  <c r="AF254" i="15"/>
  <c r="AB254" i="15"/>
  <c r="X254" i="15"/>
  <c r="T254" i="15"/>
  <c r="P254" i="15"/>
  <c r="L254" i="15"/>
  <c r="H254" i="15"/>
  <c r="D254" i="15"/>
  <c r="DS254" i="15"/>
  <c r="DO254" i="15"/>
  <c r="DK254" i="15"/>
  <c r="DG254" i="15"/>
  <c r="DC254" i="15"/>
  <c r="CY254" i="15"/>
  <c r="CU254" i="15"/>
  <c r="CQ254" i="15"/>
  <c r="CM254" i="15"/>
  <c r="CI254" i="15"/>
  <c r="CE254" i="15"/>
  <c r="CA254" i="15"/>
  <c r="BW254" i="15"/>
  <c r="BS254" i="15"/>
  <c r="BO254" i="15"/>
  <c r="BK254" i="15"/>
  <c r="BG254" i="15"/>
  <c r="BC254" i="15"/>
  <c r="AY254" i="15"/>
  <c r="AU254" i="15"/>
  <c r="AQ254" i="15"/>
  <c r="AM254" i="15"/>
  <c r="AI254" i="15"/>
  <c r="AE254" i="15"/>
  <c r="AA254" i="15"/>
  <c r="W254" i="15"/>
  <c r="S254" i="15"/>
  <c r="O254" i="15"/>
  <c r="K254" i="15"/>
  <c r="G254" i="15"/>
  <c r="DR254" i="15"/>
  <c r="DN254" i="15"/>
  <c r="DJ254" i="15"/>
  <c r="DF254" i="15"/>
  <c r="DB254" i="15"/>
  <c r="CX254" i="15"/>
  <c r="CT254" i="15"/>
  <c r="CP254" i="15"/>
  <c r="CL254" i="15"/>
  <c r="CH254" i="15"/>
  <c r="CD254" i="15"/>
  <c r="BZ254" i="15"/>
  <c r="BV254" i="15"/>
  <c r="BR254" i="15"/>
  <c r="BN254" i="15"/>
  <c r="BJ254" i="15"/>
  <c r="BF254" i="15"/>
  <c r="BB254" i="15"/>
  <c r="AX254" i="15"/>
  <c r="AT254" i="15"/>
  <c r="AP254" i="15"/>
  <c r="AL254" i="15"/>
  <c r="AH254" i="15"/>
  <c r="AD254" i="15"/>
  <c r="Z254" i="15"/>
  <c r="V254" i="15"/>
  <c r="R254" i="15"/>
  <c r="N254" i="15"/>
  <c r="J254" i="15"/>
  <c r="F254" i="15"/>
  <c r="DQ254" i="15"/>
  <c r="DM254" i="15"/>
  <c r="DI254" i="15"/>
  <c r="DE254" i="15"/>
  <c r="DA254" i="15"/>
  <c r="CW254" i="15"/>
  <c r="CS254" i="15"/>
  <c r="CO254" i="15"/>
  <c r="CK254" i="15"/>
  <c r="CG254" i="15"/>
  <c r="CC254" i="15"/>
  <c r="BY254" i="15"/>
  <c r="BU254" i="15"/>
  <c r="BQ254" i="15"/>
  <c r="BM254" i="15"/>
  <c r="BI254" i="15"/>
  <c r="BE254" i="15"/>
  <c r="BA254" i="15"/>
  <c r="AW254" i="15"/>
  <c r="AS254" i="15"/>
  <c r="AO254" i="15"/>
  <c r="AK254" i="15"/>
  <c r="AG254" i="15"/>
  <c r="AC254" i="15"/>
  <c r="Y254" i="15"/>
  <c r="U254" i="15"/>
  <c r="Q254" i="15"/>
  <c r="M254" i="15"/>
  <c r="I254" i="15"/>
  <c r="E254" i="15"/>
  <c r="DQ213" i="15"/>
  <c r="DM213" i="15"/>
  <c r="DI213" i="15"/>
  <c r="DE213" i="15"/>
  <c r="DA213" i="15"/>
  <c r="CW213" i="15"/>
  <c r="CS213" i="15"/>
  <c r="CO213" i="15"/>
  <c r="CK213" i="15"/>
  <c r="CG213" i="15"/>
  <c r="CC213" i="15"/>
  <c r="BY213" i="15"/>
  <c r="BU213" i="15"/>
  <c r="BQ213" i="15"/>
  <c r="BM213" i="15"/>
  <c r="BI213" i="15"/>
  <c r="BE213" i="15"/>
  <c r="BA213" i="15"/>
  <c r="AW213" i="15"/>
  <c r="AS213" i="15"/>
  <c r="AO213" i="15"/>
  <c r="AK213" i="15"/>
  <c r="AG213" i="15"/>
  <c r="AC213" i="15"/>
  <c r="Y213" i="15"/>
  <c r="U213" i="15"/>
  <c r="Q213" i="15"/>
  <c r="M213" i="15"/>
  <c r="I213" i="15"/>
  <c r="E213" i="15"/>
  <c r="DP213" i="15"/>
  <c r="DL213" i="15"/>
  <c r="DH213" i="15"/>
  <c r="DD213" i="15"/>
  <c r="CZ213" i="15"/>
  <c r="CV213" i="15"/>
  <c r="CR213" i="15"/>
  <c r="CN213" i="15"/>
  <c r="CJ213" i="15"/>
  <c r="CF213" i="15"/>
  <c r="CB213" i="15"/>
  <c r="BX213" i="15"/>
  <c r="BT213" i="15"/>
  <c r="BP213" i="15"/>
  <c r="BL213" i="15"/>
  <c r="BH213" i="15"/>
  <c r="BD213" i="15"/>
  <c r="AZ213" i="15"/>
  <c r="AV213" i="15"/>
  <c r="AR213" i="15"/>
  <c r="AN213" i="15"/>
  <c r="AJ213" i="15"/>
  <c r="AF213" i="15"/>
  <c r="AB213" i="15"/>
  <c r="X213" i="15"/>
  <c r="T213" i="15"/>
  <c r="P213" i="15"/>
  <c r="L213" i="15"/>
  <c r="H213" i="15"/>
  <c r="D213" i="15"/>
  <c r="DS213" i="15"/>
  <c r="DO213" i="15"/>
  <c r="DK213" i="15"/>
  <c r="DG213" i="15"/>
  <c r="DC213" i="15"/>
  <c r="CY213" i="15"/>
  <c r="CU213" i="15"/>
  <c r="CQ213" i="15"/>
  <c r="CM213" i="15"/>
  <c r="CI213" i="15"/>
  <c r="CE213" i="15"/>
  <c r="CA213" i="15"/>
  <c r="BW213" i="15"/>
  <c r="BS213" i="15"/>
  <c r="BO213" i="15"/>
  <c r="BK213" i="15"/>
  <c r="BG213" i="15"/>
  <c r="BC213" i="15"/>
  <c r="AY213" i="15"/>
  <c r="AU213" i="15"/>
  <c r="AQ213" i="15"/>
  <c r="AM213" i="15"/>
  <c r="AI213" i="15"/>
  <c r="AE213" i="15"/>
  <c r="AA213" i="15"/>
  <c r="W213" i="15"/>
  <c r="S213" i="15"/>
  <c r="O213" i="15"/>
  <c r="K213" i="15"/>
  <c r="G213" i="15"/>
  <c r="DR213" i="15"/>
  <c r="DN213" i="15"/>
  <c r="DJ213" i="15"/>
  <c r="DF213" i="15"/>
  <c r="DB213" i="15"/>
  <c r="CX213" i="15"/>
  <c r="CT213" i="15"/>
  <c r="CP213" i="15"/>
  <c r="CL213" i="15"/>
  <c r="CH213" i="15"/>
  <c r="CD213" i="15"/>
  <c r="BZ213" i="15"/>
  <c r="BV213" i="15"/>
  <c r="BR213" i="15"/>
  <c r="BN213" i="15"/>
  <c r="BJ213" i="15"/>
  <c r="BF213" i="15"/>
  <c r="BB213" i="15"/>
  <c r="AX213" i="15"/>
  <c r="AT213" i="15"/>
  <c r="AP213" i="15"/>
  <c r="AL213" i="15"/>
  <c r="AH213" i="15"/>
  <c r="AD213" i="15"/>
  <c r="Z213" i="15"/>
  <c r="V213" i="15"/>
  <c r="R213" i="15"/>
  <c r="N213" i="15"/>
  <c r="J213" i="15"/>
  <c r="F213" i="15"/>
  <c r="DY31" i="11"/>
  <c r="DY31" i="61" s="1"/>
  <c r="DV31" i="11"/>
  <c r="DV31" i="61" s="1"/>
  <c r="DX31" i="11"/>
  <c r="DX31" i="61" s="1"/>
  <c r="DY64" i="11"/>
  <c r="DY64" i="61" s="1"/>
  <c r="DV64" i="11"/>
  <c r="DV64" i="61" s="1"/>
  <c r="DX64" i="11"/>
  <c r="DX64" i="61" s="1"/>
  <c r="DY121" i="11"/>
  <c r="DY121" i="61" s="1"/>
  <c r="DV121" i="11"/>
  <c r="DV121" i="61" s="1"/>
  <c r="DX121" i="11"/>
  <c r="DX121" i="61" s="1"/>
  <c r="DY23" i="11"/>
  <c r="DY23" i="61" s="1"/>
  <c r="DV23" i="11"/>
  <c r="DV23" i="61" s="1"/>
  <c r="DX23" i="11"/>
  <c r="DX23" i="61" s="1"/>
  <c r="DY57" i="11"/>
  <c r="DY57" i="61" s="1"/>
  <c r="DV57" i="11"/>
  <c r="DV57" i="61" s="1"/>
  <c r="DX57" i="11"/>
  <c r="DX57" i="61" s="1"/>
  <c r="DY4" i="11"/>
  <c r="DY4" i="61" s="1"/>
  <c r="DV4" i="11"/>
  <c r="DV4" i="61" s="1"/>
  <c r="DX4" i="11"/>
  <c r="DX4" i="61" s="1"/>
  <c r="DY113" i="11"/>
  <c r="DY113" i="61" s="1"/>
  <c r="DV113" i="11"/>
  <c r="DV113" i="61" s="1"/>
  <c r="DX113" i="11"/>
  <c r="DX113" i="61" s="1"/>
  <c r="DY73" i="11"/>
  <c r="DY73" i="61" s="1"/>
  <c r="DV73" i="11"/>
  <c r="DV73" i="61" s="1"/>
  <c r="DX73" i="11"/>
  <c r="DX73" i="61" s="1"/>
  <c r="DQ217" i="15"/>
  <c r="DM217" i="15"/>
  <c r="DI217" i="15"/>
  <c r="DE217" i="15"/>
  <c r="DA217" i="15"/>
  <c r="CW217" i="15"/>
  <c r="CS217" i="15"/>
  <c r="CO217" i="15"/>
  <c r="CK217" i="15"/>
  <c r="CG217" i="15"/>
  <c r="CC217" i="15"/>
  <c r="BY217" i="15"/>
  <c r="BU217" i="15"/>
  <c r="BQ217" i="15"/>
  <c r="BM217" i="15"/>
  <c r="BI217" i="15"/>
  <c r="BE217" i="15"/>
  <c r="BA217" i="15"/>
  <c r="AW217" i="15"/>
  <c r="AS217" i="15"/>
  <c r="AO217" i="15"/>
  <c r="AK217" i="15"/>
  <c r="AG217" i="15"/>
  <c r="AC217" i="15"/>
  <c r="Y217" i="15"/>
  <c r="U217" i="15"/>
  <c r="Q217" i="15"/>
  <c r="M217" i="15"/>
  <c r="I217" i="15"/>
  <c r="E217" i="15"/>
  <c r="DP217" i="15"/>
  <c r="DL217" i="15"/>
  <c r="DH217" i="15"/>
  <c r="DD217" i="15"/>
  <c r="CZ217" i="15"/>
  <c r="CV217" i="15"/>
  <c r="CR217" i="15"/>
  <c r="CN217" i="15"/>
  <c r="CJ217" i="15"/>
  <c r="CF217" i="15"/>
  <c r="CB217" i="15"/>
  <c r="BX217" i="15"/>
  <c r="BT217" i="15"/>
  <c r="BP217" i="15"/>
  <c r="BL217" i="15"/>
  <c r="BH217" i="15"/>
  <c r="BD217" i="15"/>
  <c r="AZ217" i="15"/>
  <c r="AV217" i="15"/>
  <c r="AR217" i="15"/>
  <c r="AN217" i="15"/>
  <c r="AJ217" i="15"/>
  <c r="AF217" i="15"/>
  <c r="AB217" i="15"/>
  <c r="X217" i="15"/>
  <c r="T217" i="15"/>
  <c r="P217" i="15"/>
  <c r="L217" i="15"/>
  <c r="H217" i="15"/>
  <c r="D217" i="15"/>
  <c r="DS217" i="15"/>
  <c r="DO217" i="15"/>
  <c r="DK217" i="15"/>
  <c r="DG217" i="15"/>
  <c r="DC217" i="15"/>
  <c r="CY217" i="15"/>
  <c r="CU217" i="15"/>
  <c r="CQ217" i="15"/>
  <c r="CM217" i="15"/>
  <c r="CI217" i="15"/>
  <c r="CE217" i="15"/>
  <c r="CA217" i="15"/>
  <c r="BW217" i="15"/>
  <c r="BS217" i="15"/>
  <c r="BO217" i="15"/>
  <c r="BK217" i="15"/>
  <c r="BG217" i="15"/>
  <c r="BC217" i="15"/>
  <c r="AY217" i="15"/>
  <c r="AU217" i="15"/>
  <c r="AQ217" i="15"/>
  <c r="AM217" i="15"/>
  <c r="AI217" i="15"/>
  <c r="AE217" i="15"/>
  <c r="AA217" i="15"/>
  <c r="W217" i="15"/>
  <c r="S217" i="15"/>
  <c r="O217" i="15"/>
  <c r="K217" i="15"/>
  <c r="G217" i="15"/>
  <c r="DR217" i="15"/>
  <c r="DN217" i="15"/>
  <c r="DJ217" i="15"/>
  <c r="DF217" i="15"/>
  <c r="DB217" i="15"/>
  <c r="CX217" i="15"/>
  <c r="CT217" i="15"/>
  <c r="CP217" i="15"/>
  <c r="CL217" i="15"/>
  <c r="CH217" i="15"/>
  <c r="CD217" i="15"/>
  <c r="BZ217" i="15"/>
  <c r="BV217" i="15"/>
  <c r="BR217" i="15"/>
  <c r="BN217" i="15"/>
  <c r="BJ217" i="15"/>
  <c r="BF217" i="15"/>
  <c r="BB217" i="15"/>
  <c r="AX217" i="15"/>
  <c r="AT217" i="15"/>
  <c r="AP217" i="15"/>
  <c r="AL217" i="15"/>
  <c r="AH217" i="15"/>
  <c r="AD217" i="15"/>
  <c r="Z217" i="15"/>
  <c r="V217" i="15"/>
  <c r="R217" i="15"/>
  <c r="N217" i="15"/>
  <c r="J217" i="15"/>
  <c r="F217" i="15"/>
  <c r="DP248" i="15"/>
  <c r="DL248" i="15"/>
  <c r="DH248" i="15"/>
  <c r="DD248" i="15"/>
  <c r="CZ248" i="15"/>
  <c r="CV248" i="15"/>
  <c r="CR248" i="15"/>
  <c r="CN248" i="15"/>
  <c r="CJ248" i="15"/>
  <c r="CF248" i="15"/>
  <c r="CB248" i="15"/>
  <c r="BX248" i="15"/>
  <c r="BT248" i="15"/>
  <c r="BP248" i="15"/>
  <c r="BL248" i="15"/>
  <c r="BH248" i="15"/>
  <c r="BD248" i="15"/>
  <c r="AZ248" i="15"/>
  <c r="AV248" i="15"/>
  <c r="AR248" i="15"/>
  <c r="AN248" i="15"/>
  <c r="AJ248" i="15"/>
  <c r="AF248" i="15"/>
  <c r="AB248" i="15"/>
  <c r="X248" i="15"/>
  <c r="T248" i="15"/>
  <c r="P248" i="15"/>
  <c r="L248" i="15"/>
  <c r="H248" i="15"/>
  <c r="D248" i="15"/>
  <c r="DS248" i="15"/>
  <c r="DO248" i="15"/>
  <c r="DK248" i="15"/>
  <c r="DG248" i="15"/>
  <c r="DC248" i="15"/>
  <c r="CY248" i="15"/>
  <c r="CU248" i="15"/>
  <c r="CQ248" i="15"/>
  <c r="CM248" i="15"/>
  <c r="CI248" i="15"/>
  <c r="CE248" i="15"/>
  <c r="CA248" i="15"/>
  <c r="BW248" i="15"/>
  <c r="BS248" i="15"/>
  <c r="DR248" i="15"/>
  <c r="DN248" i="15"/>
  <c r="DJ248" i="15"/>
  <c r="DF248" i="15"/>
  <c r="DB248" i="15"/>
  <c r="CX248" i="15"/>
  <c r="CT248" i="15"/>
  <c r="CP248" i="15"/>
  <c r="CL248" i="15"/>
  <c r="CH248" i="15"/>
  <c r="CD248" i="15"/>
  <c r="BZ248" i="15"/>
  <c r="BV248" i="15"/>
  <c r="BR248" i="15"/>
  <c r="BN248" i="15"/>
  <c r="BJ248" i="15"/>
  <c r="BF248" i="15"/>
  <c r="BB248" i="15"/>
  <c r="AX248" i="15"/>
  <c r="AT248" i="15"/>
  <c r="AP248" i="15"/>
  <c r="AL248" i="15"/>
  <c r="AH248" i="15"/>
  <c r="AD248" i="15"/>
  <c r="Z248" i="15"/>
  <c r="V248" i="15"/>
  <c r="R248" i="15"/>
  <c r="N248" i="15"/>
  <c r="J248" i="15"/>
  <c r="F248" i="15"/>
  <c r="DQ248" i="15"/>
  <c r="DM248" i="15"/>
  <c r="DI248" i="15"/>
  <c r="DE248" i="15"/>
  <c r="DA248" i="15"/>
  <c r="CW248" i="15"/>
  <c r="CS248" i="15"/>
  <c r="CO248" i="15"/>
  <c r="CK248" i="15"/>
  <c r="CG248" i="15"/>
  <c r="CC248" i="15"/>
  <c r="BY248" i="15"/>
  <c r="BU248" i="15"/>
  <c r="BQ248" i="15"/>
  <c r="BM248" i="15"/>
  <c r="BI248" i="15"/>
  <c r="BE248" i="15"/>
  <c r="BA248" i="15"/>
  <c r="AW248" i="15"/>
  <c r="AS248" i="15"/>
  <c r="AO248" i="15"/>
  <c r="AK248" i="15"/>
  <c r="AG248" i="15"/>
  <c r="AC248" i="15"/>
  <c r="Y248" i="15"/>
  <c r="U248" i="15"/>
  <c r="Q248" i="15"/>
  <c r="M248" i="15"/>
  <c r="I248" i="15"/>
  <c r="E248" i="15"/>
  <c r="BO248" i="15"/>
  <c r="AY248" i="15"/>
  <c r="AI248" i="15"/>
  <c r="S248" i="15"/>
  <c r="BK248" i="15"/>
  <c r="AU248" i="15"/>
  <c r="AE248" i="15"/>
  <c r="O248" i="15"/>
  <c r="BG248" i="15"/>
  <c r="AQ248" i="15"/>
  <c r="AA248" i="15"/>
  <c r="K248" i="15"/>
  <c r="BC248" i="15"/>
  <c r="AM248" i="15"/>
  <c r="W248" i="15"/>
  <c r="G248" i="15"/>
  <c r="DQ142" i="15"/>
  <c r="DM142" i="15"/>
  <c r="DI142" i="15"/>
  <c r="DE142" i="15"/>
  <c r="DP142" i="15"/>
  <c r="DH142" i="15"/>
  <c r="DO142" i="15"/>
  <c r="DS142" i="15"/>
  <c r="DG142" i="15"/>
  <c r="DK142" i="15"/>
  <c r="DR142" i="15"/>
  <c r="DN142" i="15"/>
  <c r="DJ142" i="15"/>
  <c r="DF142" i="15"/>
  <c r="DL142" i="15"/>
  <c r="DD142" i="15"/>
  <c r="DQ169" i="15"/>
  <c r="DM169" i="15"/>
  <c r="DI169" i="15"/>
  <c r="DE169" i="15"/>
  <c r="DA169" i="15"/>
  <c r="CW169" i="15"/>
  <c r="CS169" i="15"/>
  <c r="CO169" i="15"/>
  <c r="CK169" i="15"/>
  <c r="CG169" i="15"/>
  <c r="CC169" i="15"/>
  <c r="BY169" i="15"/>
  <c r="BU169" i="15"/>
  <c r="BQ169" i="15"/>
  <c r="BM169" i="15"/>
  <c r="BI169" i="15"/>
  <c r="BE169" i="15"/>
  <c r="BA169" i="15"/>
  <c r="AW169" i="15"/>
  <c r="AS169" i="15"/>
  <c r="AO169" i="15"/>
  <c r="AK169" i="15"/>
  <c r="AG169" i="15"/>
  <c r="AC169" i="15"/>
  <c r="Y169" i="15"/>
  <c r="U169" i="15"/>
  <c r="Q169" i="15"/>
  <c r="M169" i="15"/>
  <c r="I169" i="15"/>
  <c r="E169" i="15"/>
  <c r="DP169" i="15"/>
  <c r="DL169" i="15"/>
  <c r="DH169" i="15"/>
  <c r="DD169" i="15"/>
  <c r="CZ169" i="15"/>
  <c r="CV169" i="15"/>
  <c r="CR169" i="15"/>
  <c r="CN169" i="15"/>
  <c r="CJ169" i="15"/>
  <c r="CF169" i="15"/>
  <c r="CB169" i="15"/>
  <c r="BX169" i="15"/>
  <c r="BT169" i="15"/>
  <c r="BP169" i="15"/>
  <c r="BL169" i="15"/>
  <c r="BH169" i="15"/>
  <c r="BD169" i="15"/>
  <c r="AZ169" i="15"/>
  <c r="AV169" i="15"/>
  <c r="AR169" i="15"/>
  <c r="AN169" i="15"/>
  <c r="AJ169" i="15"/>
  <c r="AF169" i="15"/>
  <c r="AB169" i="15"/>
  <c r="X169" i="15"/>
  <c r="T169" i="15"/>
  <c r="P169" i="15"/>
  <c r="L169" i="15"/>
  <c r="H169" i="15"/>
  <c r="D169" i="15"/>
  <c r="DS169" i="15"/>
  <c r="DO169" i="15"/>
  <c r="DK169" i="15"/>
  <c r="DG169" i="15"/>
  <c r="DC169" i="15"/>
  <c r="CY169" i="15"/>
  <c r="CU169" i="15"/>
  <c r="CQ169" i="15"/>
  <c r="CM169" i="15"/>
  <c r="CI169" i="15"/>
  <c r="CE169" i="15"/>
  <c r="CA169" i="15"/>
  <c r="BW169" i="15"/>
  <c r="BS169" i="15"/>
  <c r="BO169" i="15"/>
  <c r="BK169" i="15"/>
  <c r="BG169" i="15"/>
  <c r="BC169" i="15"/>
  <c r="AY169" i="15"/>
  <c r="AU169" i="15"/>
  <c r="AQ169" i="15"/>
  <c r="AM169" i="15"/>
  <c r="AI169" i="15"/>
  <c r="AE169" i="15"/>
  <c r="AA169" i="15"/>
  <c r="W169" i="15"/>
  <c r="S169" i="15"/>
  <c r="O169" i="15"/>
  <c r="K169" i="15"/>
  <c r="G169" i="15"/>
  <c r="DR169" i="15"/>
  <c r="DN169" i="15"/>
  <c r="DJ169" i="15"/>
  <c r="DF169" i="15"/>
  <c r="DB169" i="15"/>
  <c r="CX169" i="15"/>
  <c r="CT169" i="15"/>
  <c r="CP169" i="15"/>
  <c r="CL169" i="15"/>
  <c r="CH169" i="15"/>
  <c r="CD169" i="15"/>
  <c r="BZ169" i="15"/>
  <c r="BV169" i="15"/>
  <c r="BR169" i="15"/>
  <c r="BN169" i="15"/>
  <c r="BJ169" i="15"/>
  <c r="BF169" i="15"/>
  <c r="BB169" i="15"/>
  <c r="AX169" i="15"/>
  <c r="AT169" i="15"/>
  <c r="AP169" i="15"/>
  <c r="AL169" i="15"/>
  <c r="AH169" i="15"/>
  <c r="AD169" i="15"/>
  <c r="Z169" i="15"/>
  <c r="V169" i="15"/>
  <c r="R169" i="15"/>
  <c r="N169" i="15"/>
  <c r="J169" i="15"/>
  <c r="F169" i="15"/>
  <c r="DS259" i="15"/>
  <c r="DO259" i="15"/>
  <c r="DK259" i="15"/>
  <c r="DG259" i="15"/>
  <c r="DC259" i="15"/>
  <c r="CY259" i="15"/>
  <c r="CU259" i="15"/>
  <c r="CQ259" i="15"/>
  <c r="CM259" i="15"/>
  <c r="CI259" i="15"/>
  <c r="CE259" i="15"/>
  <c r="CA259" i="15"/>
  <c r="BW259" i="15"/>
  <c r="BS259" i="15"/>
  <c r="BO259" i="15"/>
  <c r="BK259" i="15"/>
  <c r="BG259" i="15"/>
  <c r="BC259" i="15"/>
  <c r="AY259" i="15"/>
  <c r="AU259" i="15"/>
  <c r="AQ259" i="15"/>
  <c r="AM259" i="15"/>
  <c r="AI259" i="15"/>
  <c r="AE259" i="15"/>
  <c r="AA259" i="15"/>
  <c r="W259" i="15"/>
  <c r="S259" i="15"/>
  <c r="O259" i="15"/>
  <c r="K259" i="15"/>
  <c r="G259" i="15"/>
  <c r="DR259" i="15"/>
  <c r="DN259" i="15"/>
  <c r="DJ259" i="15"/>
  <c r="DF259" i="15"/>
  <c r="DB259" i="15"/>
  <c r="CX259" i="15"/>
  <c r="CT259" i="15"/>
  <c r="CP259" i="15"/>
  <c r="CL259" i="15"/>
  <c r="CH259" i="15"/>
  <c r="CD259" i="15"/>
  <c r="BZ259" i="15"/>
  <c r="BV259" i="15"/>
  <c r="BR259" i="15"/>
  <c r="BN259" i="15"/>
  <c r="BJ259" i="15"/>
  <c r="BF259" i="15"/>
  <c r="BB259" i="15"/>
  <c r="AX259" i="15"/>
  <c r="AT259" i="15"/>
  <c r="AP259" i="15"/>
  <c r="AL259" i="15"/>
  <c r="AH259" i="15"/>
  <c r="AD259" i="15"/>
  <c r="Z259" i="15"/>
  <c r="V259" i="15"/>
  <c r="R259" i="15"/>
  <c r="N259" i="15"/>
  <c r="J259" i="15"/>
  <c r="F259" i="15"/>
  <c r="DP259" i="15"/>
  <c r="DH259" i="15"/>
  <c r="CZ259" i="15"/>
  <c r="CR259" i="15"/>
  <c r="CJ259" i="15"/>
  <c r="CB259" i="15"/>
  <c r="BT259" i="15"/>
  <c r="BL259" i="15"/>
  <c r="BD259" i="15"/>
  <c r="AV259" i="15"/>
  <c r="AN259" i="15"/>
  <c r="AF259" i="15"/>
  <c r="X259" i="15"/>
  <c r="P259" i="15"/>
  <c r="H259" i="15"/>
  <c r="DM259" i="15"/>
  <c r="DE259" i="15"/>
  <c r="CW259" i="15"/>
  <c r="CO259" i="15"/>
  <c r="CG259" i="15"/>
  <c r="BY259" i="15"/>
  <c r="BQ259" i="15"/>
  <c r="BI259" i="15"/>
  <c r="BA259" i="15"/>
  <c r="AS259" i="15"/>
  <c r="AK259" i="15"/>
  <c r="AC259" i="15"/>
  <c r="U259" i="15"/>
  <c r="M259" i="15"/>
  <c r="E259" i="15"/>
  <c r="DL259" i="15"/>
  <c r="DD259" i="15"/>
  <c r="CV259" i="15"/>
  <c r="CN259" i="15"/>
  <c r="CF259" i="15"/>
  <c r="BX259" i="15"/>
  <c r="BP259" i="15"/>
  <c r="BH259" i="15"/>
  <c r="AZ259" i="15"/>
  <c r="AR259" i="15"/>
  <c r="AJ259" i="15"/>
  <c r="AB259" i="15"/>
  <c r="T259" i="15"/>
  <c r="L259" i="15"/>
  <c r="D259" i="15"/>
  <c r="DQ259" i="15"/>
  <c r="DI259" i="15"/>
  <c r="DA259" i="15"/>
  <c r="CS259" i="15"/>
  <c r="CK259" i="15"/>
  <c r="CC259" i="15"/>
  <c r="BU259" i="15"/>
  <c r="BM259" i="15"/>
  <c r="BE259" i="15"/>
  <c r="AW259" i="15"/>
  <c r="AO259" i="15"/>
  <c r="AG259" i="15"/>
  <c r="Y259" i="15"/>
  <c r="Q259" i="15"/>
  <c r="I259" i="15"/>
  <c r="DQ148" i="15"/>
  <c r="DM148" i="15"/>
  <c r="DI148" i="15"/>
  <c r="DE148" i="15"/>
  <c r="DK148" i="15"/>
  <c r="DP148" i="15"/>
  <c r="DL148" i="15"/>
  <c r="DH148" i="15"/>
  <c r="DD148" i="15"/>
  <c r="DO148" i="15"/>
  <c r="DG148" i="15"/>
  <c r="DS148" i="15"/>
  <c r="DR148" i="15"/>
  <c r="DN148" i="15"/>
  <c r="DJ148" i="15"/>
  <c r="DF148" i="15"/>
  <c r="DQ175" i="15"/>
  <c r="DM175" i="15"/>
  <c r="DI175" i="15"/>
  <c r="DE175" i="15"/>
  <c r="DA175" i="15"/>
  <c r="CW175" i="15"/>
  <c r="CS175" i="15"/>
  <c r="CO175" i="15"/>
  <c r="CK175" i="15"/>
  <c r="CG175" i="15"/>
  <c r="CC175" i="15"/>
  <c r="BY175" i="15"/>
  <c r="BU175" i="15"/>
  <c r="BQ175" i="15"/>
  <c r="BM175" i="15"/>
  <c r="BI175" i="15"/>
  <c r="BE175" i="15"/>
  <c r="BA175" i="15"/>
  <c r="AW175" i="15"/>
  <c r="AS175" i="15"/>
  <c r="AO175" i="15"/>
  <c r="AK175" i="15"/>
  <c r="AG175" i="15"/>
  <c r="AC175" i="15"/>
  <c r="DR175" i="15"/>
  <c r="DN175" i="15"/>
  <c r="DJ175" i="15"/>
  <c r="DF175" i="15"/>
  <c r="DB175" i="15"/>
  <c r="CX175" i="15"/>
  <c r="CT175" i="15"/>
  <c r="CP175" i="15"/>
  <c r="CL175" i="15"/>
  <c r="CH175" i="15"/>
  <c r="CD175" i="15"/>
  <c r="BZ175" i="15"/>
  <c r="BV175" i="15"/>
  <c r="BR175" i="15"/>
  <c r="BN175" i="15"/>
  <c r="BJ175" i="15"/>
  <c r="BF175" i="15"/>
  <c r="BB175" i="15"/>
  <c r="AX175" i="15"/>
  <c r="AT175" i="15"/>
  <c r="AP175" i="15"/>
  <c r="AL175" i="15"/>
  <c r="AH175" i="15"/>
  <c r="AD175" i="15"/>
  <c r="DO175" i="15"/>
  <c r="DG175" i="15"/>
  <c r="CY175" i="15"/>
  <c r="CQ175" i="15"/>
  <c r="CI175" i="15"/>
  <c r="CA175" i="15"/>
  <c r="BS175" i="15"/>
  <c r="BK175" i="15"/>
  <c r="BC175" i="15"/>
  <c r="AU175" i="15"/>
  <c r="AM175" i="15"/>
  <c r="AE175" i="15"/>
  <c r="Y175" i="15"/>
  <c r="U175" i="15"/>
  <c r="Q175" i="15"/>
  <c r="M175" i="15"/>
  <c r="I175" i="15"/>
  <c r="E175" i="15"/>
  <c r="DL175" i="15"/>
  <c r="DD175" i="15"/>
  <c r="CV175" i="15"/>
  <c r="CN175" i="15"/>
  <c r="CF175" i="15"/>
  <c r="BX175" i="15"/>
  <c r="BP175" i="15"/>
  <c r="BH175" i="15"/>
  <c r="AZ175" i="15"/>
  <c r="AR175" i="15"/>
  <c r="AJ175" i="15"/>
  <c r="AB175" i="15"/>
  <c r="X175" i="15"/>
  <c r="T175" i="15"/>
  <c r="P175" i="15"/>
  <c r="L175" i="15"/>
  <c r="H175" i="15"/>
  <c r="D175" i="15"/>
  <c r="DS175" i="15"/>
  <c r="DK175" i="15"/>
  <c r="DC175" i="15"/>
  <c r="CU175" i="15"/>
  <c r="CM175" i="15"/>
  <c r="CE175" i="15"/>
  <c r="BW175" i="15"/>
  <c r="BO175" i="15"/>
  <c r="BG175" i="15"/>
  <c r="AY175" i="15"/>
  <c r="AQ175" i="15"/>
  <c r="AI175" i="15"/>
  <c r="AA175" i="15"/>
  <c r="W175" i="15"/>
  <c r="S175" i="15"/>
  <c r="O175" i="15"/>
  <c r="K175" i="15"/>
  <c r="G175" i="15"/>
  <c r="DP175" i="15"/>
  <c r="DH175" i="15"/>
  <c r="CZ175" i="15"/>
  <c r="CR175" i="15"/>
  <c r="CJ175" i="15"/>
  <c r="CB175" i="15"/>
  <c r="BT175" i="15"/>
  <c r="BL175" i="15"/>
  <c r="BD175" i="15"/>
  <c r="AV175" i="15"/>
  <c r="AN175" i="15"/>
  <c r="AF175" i="15"/>
  <c r="Z175" i="15"/>
  <c r="V175" i="15"/>
  <c r="R175" i="15"/>
  <c r="N175" i="15"/>
  <c r="J175" i="15"/>
  <c r="F175" i="15"/>
  <c r="DP245" i="15"/>
  <c r="DL245" i="15"/>
  <c r="DH245" i="15"/>
  <c r="DD245" i="15"/>
  <c r="CZ245" i="15"/>
  <c r="CV245" i="15"/>
  <c r="CR245" i="15"/>
  <c r="CN245" i="15"/>
  <c r="CJ245" i="15"/>
  <c r="CF245" i="15"/>
  <c r="CB245" i="15"/>
  <c r="BX245" i="15"/>
  <c r="BT245" i="15"/>
  <c r="BP245" i="15"/>
  <c r="BL245" i="15"/>
  <c r="BH245" i="15"/>
  <c r="BD245" i="15"/>
  <c r="AZ245" i="15"/>
  <c r="AV245" i="15"/>
  <c r="AR245" i="15"/>
  <c r="AN245" i="15"/>
  <c r="AJ245" i="15"/>
  <c r="AF245" i="15"/>
  <c r="AB245" i="15"/>
  <c r="X245" i="15"/>
  <c r="T245" i="15"/>
  <c r="P245" i="15"/>
  <c r="L245" i="15"/>
  <c r="H245" i="15"/>
  <c r="D245" i="15"/>
  <c r="DQ245" i="15"/>
  <c r="DM245" i="15"/>
  <c r="DI245" i="15"/>
  <c r="DE245" i="15"/>
  <c r="DA245" i="15"/>
  <c r="CW245" i="15"/>
  <c r="CS245" i="15"/>
  <c r="CO245" i="15"/>
  <c r="CK245" i="15"/>
  <c r="CG245" i="15"/>
  <c r="CC245" i="15"/>
  <c r="BY245" i="15"/>
  <c r="BU245" i="15"/>
  <c r="BQ245" i="15"/>
  <c r="BM245" i="15"/>
  <c r="BI245" i="15"/>
  <c r="BE245" i="15"/>
  <c r="BA245" i="15"/>
  <c r="AW245" i="15"/>
  <c r="AS245" i="15"/>
  <c r="AO245" i="15"/>
  <c r="AK245" i="15"/>
  <c r="AG245" i="15"/>
  <c r="AC245" i="15"/>
  <c r="Y245" i="15"/>
  <c r="U245" i="15"/>
  <c r="Q245" i="15"/>
  <c r="M245" i="15"/>
  <c r="I245" i="15"/>
  <c r="E245" i="15"/>
  <c r="DO245" i="15"/>
  <c r="DG245" i="15"/>
  <c r="CY245" i="15"/>
  <c r="CQ245" i="15"/>
  <c r="CI245" i="15"/>
  <c r="CA245" i="15"/>
  <c r="BS245" i="15"/>
  <c r="BK245" i="15"/>
  <c r="BC245" i="15"/>
  <c r="AU245" i="15"/>
  <c r="AM245" i="15"/>
  <c r="AE245" i="15"/>
  <c r="W245" i="15"/>
  <c r="O245" i="15"/>
  <c r="G245" i="15"/>
  <c r="DN245" i="15"/>
  <c r="DF245" i="15"/>
  <c r="CX245" i="15"/>
  <c r="CP245" i="15"/>
  <c r="CH245" i="15"/>
  <c r="BZ245" i="15"/>
  <c r="BR245" i="15"/>
  <c r="BJ245" i="15"/>
  <c r="BB245" i="15"/>
  <c r="AT245" i="15"/>
  <c r="AL245" i="15"/>
  <c r="AD245" i="15"/>
  <c r="V245" i="15"/>
  <c r="N245" i="15"/>
  <c r="F245" i="15"/>
  <c r="DS245" i="15"/>
  <c r="DK245" i="15"/>
  <c r="DC245" i="15"/>
  <c r="CU245" i="15"/>
  <c r="CM245" i="15"/>
  <c r="CE245" i="15"/>
  <c r="BW245" i="15"/>
  <c r="BO245" i="15"/>
  <c r="BG245" i="15"/>
  <c r="AY245" i="15"/>
  <c r="AQ245" i="15"/>
  <c r="AI245" i="15"/>
  <c r="AA245" i="15"/>
  <c r="S245" i="15"/>
  <c r="K245" i="15"/>
  <c r="DR245" i="15"/>
  <c r="DJ245" i="15"/>
  <c r="DB245" i="15"/>
  <c r="CT245" i="15"/>
  <c r="CL245" i="15"/>
  <c r="CD245" i="15"/>
  <c r="BV245" i="15"/>
  <c r="BN245" i="15"/>
  <c r="BF245" i="15"/>
  <c r="AX245" i="15"/>
  <c r="AP245" i="15"/>
  <c r="AH245" i="15"/>
  <c r="Z245" i="15"/>
  <c r="R245" i="15"/>
  <c r="J245" i="15"/>
  <c r="DY36" i="11"/>
  <c r="DY36" i="61" s="1"/>
  <c r="DV36" i="11"/>
  <c r="DV36" i="61" s="1"/>
  <c r="DX36" i="11"/>
  <c r="DX36" i="61" s="1"/>
  <c r="DV68" i="11"/>
  <c r="DV68" i="61" s="1"/>
  <c r="DY68" i="11"/>
  <c r="DY68" i="61" s="1"/>
  <c r="DX68" i="11"/>
  <c r="DX68" i="61" s="1"/>
  <c r="DY100" i="11"/>
  <c r="DY100" i="61" s="1"/>
  <c r="DV100" i="11"/>
  <c r="DV100" i="61" s="1"/>
  <c r="DX100" i="11"/>
  <c r="DX100" i="61" s="1"/>
  <c r="DY13" i="11"/>
  <c r="DY13" i="61" s="1"/>
  <c r="DV13" i="11"/>
  <c r="DV13" i="61" s="1"/>
  <c r="DX13" i="11"/>
  <c r="DX13" i="61" s="1"/>
  <c r="DY45" i="11"/>
  <c r="DY45" i="61" s="1"/>
  <c r="DV45" i="11"/>
  <c r="DV45" i="61" s="1"/>
  <c r="DX45" i="11"/>
  <c r="DX45" i="61" s="1"/>
  <c r="DY77" i="11"/>
  <c r="DY77" i="61" s="1"/>
  <c r="DV77" i="11"/>
  <c r="DV77" i="61" s="1"/>
  <c r="DX77" i="11"/>
  <c r="DX77" i="61" s="1"/>
  <c r="DY109" i="11"/>
  <c r="DY109" i="61" s="1"/>
  <c r="DV109" i="11"/>
  <c r="DV109" i="61" s="1"/>
  <c r="DX109" i="11"/>
  <c r="DX109" i="61" s="1"/>
  <c r="DV26" i="11"/>
  <c r="DV26" i="61" s="1"/>
  <c r="DY26" i="11"/>
  <c r="DY26" i="61" s="1"/>
  <c r="DX26" i="11"/>
  <c r="DX26" i="61" s="1"/>
  <c r="DY58" i="11"/>
  <c r="DY58" i="61" s="1"/>
  <c r="DV58" i="11"/>
  <c r="DV58" i="61" s="1"/>
  <c r="DX58" i="11"/>
  <c r="DX58" i="61" s="1"/>
  <c r="DY90" i="11"/>
  <c r="DY90" i="61" s="1"/>
  <c r="DV90" i="11"/>
  <c r="DV90" i="61" s="1"/>
  <c r="DX90" i="11"/>
  <c r="DX90" i="61" s="1"/>
  <c r="DV122" i="11"/>
  <c r="DV122" i="61" s="1"/>
  <c r="DY122" i="11"/>
  <c r="DY122" i="61" s="1"/>
  <c r="DX122" i="11"/>
  <c r="DX122" i="61" s="1"/>
  <c r="DY35" i="11"/>
  <c r="DY35" i="61" s="1"/>
  <c r="DV35" i="11"/>
  <c r="DV35" i="61" s="1"/>
  <c r="DX35" i="11"/>
  <c r="DX35" i="61" s="1"/>
  <c r="DY67" i="11"/>
  <c r="DY67" i="61" s="1"/>
  <c r="DV67" i="11"/>
  <c r="DV67" i="61" s="1"/>
  <c r="DX67" i="11"/>
  <c r="DX67" i="61" s="1"/>
  <c r="DY99" i="11"/>
  <c r="DY99" i="61" s="1"/>
  <c r="DV99" i="11"/>
  <c r="DV99" i="61" s="1"/>
  <c r="DX99" i="11"/>
  <c r="DX99" i="61" s="1"/>
  <c r="DV38" i="11"/>
  <c r="DV38" i="61" s="1"/>
  <c r="DY38" i="11"/>
  <c r="DY38" i="61" s="1"/>
  <c r="DX38" i="11"/>
  <c r="DX38" i="61" s="1"/>
  <c r="DY70" i="11"/>
  <c r="DY70" i="61" s="1"/>
  <c r="DV70" i="11"/>
  <c r="DV70" i="61" s="1"/>
  <c r="DX70" i="11"/>
  <c r="DX70" i="61" s="1"/>
  <c r="DY102" i="11"/>
  <c r="DY102" i="61" s="1"/>
  <c r="DV102" i="11"/>
  <c r="DV102" i="61" s="1"/>
  <c r="DX102" i="11"/>
  <c r="DX102" i="61" s="1"/>
  <c r="DY79" i="11"/>
  <c r="DY79" i="61" s="1"/>
  <c r="DV79" i="11"/>
  <c r="DV79" i="61" s="1"/>
  <c r="DX79" i="11"/>
  <c r="DX79" i="61" s="1"/>
  <c r="DY111" i="11"/>
  <c r="DY111" i="61" s="1"/>
  <c r="DV111" i="11"/>
  <c r="DV111" i="61" s="1"/>
  <c r="DX111" i="11"/>
  <c r="DX111" i="61" s="1"/>
  <c r="DQ154" i="15"/>
  <c r="DM154" i="15"/>
  <c r="DI154" i="15"/>
  <c r="DE154" i="15"/>
  <c r="DA154" i="15"/>
  <c r="CW154" i="15"/>
  <c r="CS154" i="15"/>
  <c r="CO154" i="15"/>
  <c r="CK154" i="15"/>
  <c r="CG154" i="15"/>
  <c r="CC154" i="15"/>
  <c r="BY154" i="15"/>
  <c r="BU154" i="15"/>
  <c r="BQ154" i="15"/>
  <c r="BM154" i="15"/>
  <c r="BI154" i="15"/>
  <c r="BE154" i="15"/>
  <c r="BA154" i="15"/>
  <c r="AW154" i="15"/>
  <c r="AS154" i="15"/>
  <c r="AO154" i="15"/>
  <c r="AK154" i="15"/>
  <c r="AG154" i="15"/>
  <c r="AC154" i="15"/>
  <c r="Y154" i="15"/>
  <c r="U154" i="15"/>
  <c r="Q154" i="15"/>
  <c r="M154" i="15"/>
  <c r="I154" i="15"/>
  <c r="E154" i="15"/>
  <c r="DP154" i="15"/>
  <c r="DL154" i="15"/>
  <c r="DH154" i="15"/>
  <c r="DD154" i="15"/>
  <c r="CZ154" i="15"/>
  <c r="CV154" i="15"/>
  <c r="CR154" i="15"/>
  <c r="CN154" i="15"/>
  <c r="CJ154" i="15"/>
  <c r="CF154" i="15"/>
  <c r="CB154" i="15"/>
  <c r="BX154" i="15"/>
  <c r="BT154" i="15"/>
  <c r="BP154" i="15"/>
  <c r="BL154" i="15"/>
  <c r="BH154" i="15"/>
  <c r="BD154" i="15"/>
  <c r="AZ154" i="15"/>
  <c r="AV154" i="15"/>
  <c r="AR154" i="15"/>
  <c r="AN154" i="15"/>
  <c r="AJ154" i="15"/>
  <c r="AF154" i="15"/>
  <c r="AB154" i="15"/>
  <c r="X154" i="15"/>
  <c r="T154" i="15"/>
  <c r="P154" i="15"/>
  <c r="L154" i="15"/>
  <c r="H154" i="15"/>
  <c r="D154" i="15"/>
  <c r="DS154" i="15"/>
  <c r="DO154" i="15"/>
  <c r="DK154" i="15"/>
  <c r="DG154" i="15"/>
  <c r="DC154" i="15"/>
  <c r="CY154" i="15"/>
  <c r="CU154" i="15"/>
  <c r="CQ154" i="15"/>
  <c r="CM154" i="15"/>
  <c r="CI154" i="15"/>
  <c r="CE154" i="15"/>
  <c r="CA154" i="15"/>
  <c r="BW154" i="15"/>
  <c r="BS154" i="15"/>
  <c r="BO154" i="15"/>
  <c r="BK154" i="15"/>
  <c r="BG154" i="15"/>
  <c r="BC154" i="15"/>
  <c r="AY154" i="15"/>
  <c r="AU154" i="15"/>
  <c r="AQ154" i="15"/>
  <c r="AM154" i="15"/>
  <c r="AI154" i="15"/>
  <c r="AE154" i="15"/>
  <c r="AA154" i="15"/>
  <c r="W154" i="15"/>
  <c r="S154" i="15"/>
  <c r="O154" i="15"/>
  <c r="K154" i="15"/>
  <c r="G154" i="15"/>
  <c r="DR154" i="15"/>
  <c r="DN154" i="15"/>
  <c r="DJ154" i="15"/>
  <c r="DF154" i="15"/>
  <c r="DB154" i="15"/>
  <c r="CX154" i="15"/>
  <c r="CT154" i="15"/>
  <c r="CP154" i="15"/>
  <c r="CL154" i="15"/>
  <c r="CH154" i="15"/>
  <c r="CD154" i="15"/>
  <c r="BZ154" i="15"/>
  <c r="BV154" i="15"/>
  <c r="BR154" i="15"/>
  <c r="BN154" i="15"/>
  <c r="BJ154" i="15"/>
  <c r="BF154" i="15"/>
  <c r="BB154" i="15"/>
  <c r="AX154" i="15"/>
  <c r="AT154" i="15"/>
  <c r="AP154" i="15"/>
  <c r="AL154" i="15"/>
  <c r="AH154" i="15"/>
  <c r="AD154" i="15"/>
  <c r="Z154" i="15"/>
  <c r="V154" i="15"/>
  <c r="R154" i="15"/>
  <c r="N154" i="15"/>
  <c r="J154" i="15"/>
  <c r="F154" i="15"/>
  <c r="DQ186" i="15"/>
  <c r="DM186" i="15"/>
  <c r="DI186" i="15"/>
  <c r="DE186" i="15"/>
  <c r="DA186" i="15"/>
  <c r="CW186" i="15"/>
  <c r="CS186" i="15"/>
  <c r="CO186" i="15"/>
  <c r="CK186" i="15"/>
  <c r="CG186" i="15"/>
  <c r="CC186" i="15"/>
  <c r="BY186" i="15"/>
  <c r="BU186" i="15"/>
  <c r="BQ186" i="15"/>
  <c r="BM186" i="15"/>
  <c r="BI186" i="15"/>
  <c r="BE186" i="15"/>
  <c r="BA186" i="15"/>
  <c r="AW186" i="15"/>
  <c r="AS186" i="15"/>
  <c r="AO186" i="15"/>
  <c r="AK186" i="15"/>
  <c r="AG186" i="15"/>
  <c r="AC186" i="15"/>
  <c r="Y186" i="15"/>
  <c r="U186" i="15"/>
  <c r="Q186" i="15"/>
  <c r="M186" i="15"/>
  <c r="I186" i="15"/>
  <c r="E186" i="15"/>
  <c r="DP186" i="15"/>
  <c r="DL186" i="15"/>
  <c r="DH186" i="15"/>
  <c r="DD186" i="15"/>
  <c r="CZ186" i="15"/>
  <c r="CV186" i="15"/>
  <c r="CR186" i="15"/>
  <c r="CN186" i="15"/>
  <c r="CJ186" i="15"/>
  <c r="CF186" i="15"/>
  <c r="CB186" i="15"/>
  <c r="BX186" i="15"/>
  <c r="BT186" i="15"/>
  <c r="BP186" i="15"/>
  <c r="BL186" i="15"/>
  <c r="BH186" i="15"/>
  <c r="BD186" i="15"/>
  <c r="AZ186" i="15"/>
  <c r="AV186" i="15"/>
  <c r="AR186" i="15"/>
  <c r="AN186" i="15"/>
  <c r="AJ186" i="15"/>
  <c r="AF186" i="15"/>
  <c r="AB186" i="15"/>
  <c r="X186" i="15"/>
  <c r="T186" i="15"/>
  <c r="P186" i="15"/>
  <c r="L186" i="15"/>
  <c r="H186" i="15"/>
  <c r="D186" i="15"/>
  <c r="DR186" i="15"/>
  <c r="DN186" i="15"/>
  <c r="DJ186" i="15"/>
  <c r="DF186" i="15"/>
  <c r="DB186" i="15"/>
  <c r="CX186" i="15"/>
  <c r="CT186" i="15"/>
  <c r="CP186" i="15"/>
  <c r="CL186" i="15"/>
  <c r="CH186" i="15"/>
  <c r="CD186" i="15"/>
  <c r="BZ186" i="15"/>
  <c r="BV186" i="15"/>
  <c r="BR186" i="15"/>
  <c r="BN186" i="15"/>
  <c r="BJ186" i="15"/>
  <c r="BF186" i="15"/>
  <c r="BB186" i="15"/>
  <c r="AX186" i="15"/>
  <c r="AT186" i="15"/>
  <c r="AP186" i="15"/>
  <c r="AL186" i="15"/>
  <c r="AH186" i="15"/>
  <c r="AD186" i="15"/>
  <c r="Z186" i="15"/>
  <c r="V186" i="15"/>
  <c r="R186" i="15"/>
  <c r="N186" i="15"/>
  <c r="J186" i="15"/>
  <c r="F186" i="15"/>
  <c r="DS186" i="15"/>
  <c r="DC186" i="15"/>
  <c r="CM186" i="15"/>
  <c r="BW186" i="15"/>
  <c r="BG186" i="15"/>
  <c r="AQ186" i="15"/>
  <c r="AA186" i="15"/>
  <c r="K186" i="15"/>
  <c r="DO186" i="15"/>
  <c r="CY186" i="15"/>
  <c r="CI186" i="15"/>
  <c r="BS186" i="15"/>
  <c r="BC186" i="15"/>
  <c r="AM186" i="15"/>
  <c r="W186" i="15"/>
  <c r="G186" i="15"/>
  <c r="DK186" i="15"/>
  <c r="CU186" i="15"/>
  <c r="CE186" i="15"/>
  <c r="BO186" i="15"/>
  <c r="AY186" i="15"/>
  <c r="AI186" i="15"/>
  <c r="S186" i="15"/>
  <c r="DG186" i="15"/>
  <c r="CQ186" i="15"/>
  <c r="CA186" i="15"/>
  <c r="BK186" i="15"/>
  <c r="AU186" i="15"/>
  <c r="AE186" i="15"/>
  <c r="O186" i="15"/>
  <c r="DQ218" i="15"/>
  <c r="DM218" i="15"/>
  <c r="DI218" i="15"/>
  <c r="DE218" i="15"/>
  <c r="DA218" i="15"/>
  <c r="CW218" i="15"/>
  <c r="CS218" i="15"/>
  <c r="CO218" i="15"/>
  <c r="CK218" i="15"/>
  <c r="CG218" i="15"/>
  <c r="CC218" i="15"/>
  <c r="BY218" i="15"/>
  <c r="BU218" i="15"/>
  <c r="BQ218" i="15"/>
  <c r="BM218" i="15"/>
  <c r="BI218" i="15"/>
  <c r="BE218" i="15"/>
  <c r="BA218" i="15"/>
  <c r="AW218" i="15"/>
  <c r="AS218" i="15"/>
  <c r="DR218" i="15"/>
  <c r="DN218" i="15"/>
  <c r="DJ218" i="15"/>
  <c r="DF218" i="15"/>
  <c r="DB218" i="15"/>
  <c r="CX218" i="15"/>
  <c r="CT218" i="15"/>
  <c r="CP218" i="15"/>
  <c r="CL218" i="15"/>
  <c r="CH218" i="15"/>
  <c r="CD218" i="15"/>
  <c r="BZ218" i="15"/>
  <c r="BV218" i="15"/>
  <c r="BR218" i="15"/>
  <c r="BN218" i="15"/>
  <c r="BJ218" i="15"/>
  <c r="BF218" i="15"/>
  <c r="BB218" i="15"/>
  <c r="AX218" i="15"/>
  <c r="AT218" i="15"/>
  <c r="DO218" i="15"/>
  <c r="DG218" i="15"/>
  <c r="CY218" i="15"/>
  <c r="CQ218" i="15"/>
  <c r="CI218" i="15"/>
  <c r="CA218" i="15"/>
  <c r="BS218" i="15"/>
  <c r="BK218" i="15"/>
  <c r="BC218" i="15"/>
  <c r="AU218" i="15"/>
  <c r="AO218" i="15"/>
  <c r="AK218" i="15"/>
  <c r="AG218" i="15"/>
  <c r="AC218" i="15"/>
  <c r="Y218" i="15"/>
  <c r="U218" i="15"/>
  <c r="Q218" i="15"/>
  <c r="M218" i="15"/>
  <c r="I218" i="15"/>
  <c r="E218" i="15"/>
  <c r="DL218" i="15"/>
  <c r="DD218" i="15"/>
  <c r="CV218" i="15"/>
  <c r="CN218" i="15"/>
  <c r="CF218" i="15"/>
  <c r="BX218" i="15"/>
  <c r="BP218" i="15"/>
  <c r="BH218" i="15"/>
  <c r="AZ218" i="15"/>
  <c r="AR218" i="15"/>
  <c r="AN218" i="15"/>
  <c r="AJ218" i="15"/>
  <c r="AF218" i="15"/>
  <c r="AB218" i="15"/>
  <c r="X218" i="15"/>
  <c r="T218" i="15"/>
  <c r="P218" i="15"/>
  <c r="L218" i="15"/>
  <c r="H218" i="15"/>
  <c r="D218" i="15"/>
  <c r="DS218" i="15"/>
  <c r="DK218" i="15"/>
  <c r="DC218" i="15"/>
  <c r="CU218" i="15"/>
  <c r="CM218" i="15"/>
  <c r="CE218" i="15"/>
  <c r="BW218" i="15"/>
  <c r="BO218" i="15"/>
  <c r="BG218" i="15"/>
  <c r="AY218" i="15"/>
  <c r="AQ218" i="15"/>
  <c r="AM218" i="15"/>
  <c r="AI218" i="15"/>
  <c r="AE218" i="15"/>
  <c r="AA218" i="15"/>
  <c r="W218" i="15"/>
  <c r="S218" i="15"/>
  <c r="O218" i="15"/>
  <c r="K218" i="15"/>
  <c r="G218" i="15"/>
  <c r="DP218" i="15"/>
  <c r="DH218" i="15"/>
  <c r="CZ218" i="15"/>
  <c r="CR218" i="15"/>
  <c r="CJ218" i="15"/>
  <c r="CB218" i="15"/>
  <c r="BT218" i="15"/>
  <c r="BL218" i="15"/>
  <c r="BD218" i="15"/>
  <c r="AV218" i="15"/>
  <c r="AP218" i="15"/>
  <c r="AL218" i="15"/>
  <c r="AH218" i="15"/>
  <c r="AD218" i="15"/>
  <c r="Z218" i="15"/>
  <c r="V218" i="15"/>
  <c r="R218" i="15"/>
  <c r="N218" i="15"/>
  <c r="J218" i="15"/>
  <c r="F218" i="15"/>
  <c r="DP250" i="15"/>
  <c r="DL250" i="15"/>
  <c r="DH250" i="15"/>
  <c r="DD250" i="15"/>
  <c r="CZ250" i="15"/>
  <c r="CV250" i="15"/>
  <c r="CR250" i="15"/>
  <c r="CN250" i="15"/>
  <c r="CJ250" i="15"/>
  <c r="CF250" i="15"/>
  <c r="CB250" i="15"/>
  <c r="BX250" i="15"/>
  <c r="BT250" i="15"/>
  <c r="BP250" i="15"/>
  <c r="BL250" i="15"/>
  <c r="BH250" i="15"/>
  <c r="BD250" i="15"/>
  <c r="AZ250" i="15"/>
  <c r="AV250" i="15"/>
  <c r="AR250" i="15"/>
  <c r="AN250" i="15"/>
  <c r="AJ250" i="15"/>
  <c r="AF250" i="15"/>
  <c r="AB250" i="15"/>
  <c r="X250" i="15"/>
  <c r="T250" i="15"/>
  <c r="P250" i="15"/>
  <c r="L250" i="15"/>
  <c r="H250" i="15"/>
  <c r="D250" i="15"/>
  <c r="DS250" i="15"/>
  <c r="DO250" i="15"/>
  <c r="DK250" i="15"/>
  <c r="DG250" i="15"/>
  <c r="DC250" i="15"/>
  <c r="CY250" i="15"/>
  <c r="CU250" i="15"/>
  <c r="CQ250" i="15"/>
  <c r="CM250" i="15"/>
  <c r="CI250" i="15"/>
  <c r="CE250" i="15"/>
  <c r="CA250" i="15"/>
  <c r="BW250" i="15"/>
  <c r="BS250" i="15"/>
  <c r="BO250" i="15"/>
  <c r="BK250" i="15"/>
  <c r="BG250" i="15"/>
  <c r="BC250" i="15"/>
  <c r="AY250" i="15"/>
  <c r="AU250" i="15"/>
  <c r="AQ250" i="15"/>
  <c r="AM250" i="15"/>
  <c r="AI250" i="15"/>
  <c r="AE250" i="15"/>
  <c r="AA250" i="15"/>
  <c r="W250" i="15"/>
  <c r="S250" i="15"/>
  <c r="O250" i="15"/>
  <c r="K250" i="15"/>
  <c r="G250" i="15"/>
  <c r="DR250" i="15"/>
  <c r="DN250" i="15"/>
  <c r="DJ250" i="15"/>
  <c r="DF250" i="15"/>
  <c r="DB250" i="15"/>
  <c r="CX250" i="15"/>
  <c r="CT250" i="15"/>
  <c r="CP250" i="15"/>
  <c r="CL250" i="15"/>
  <c r="CH250" i="15"/>
  <c r="CD250" i="15"/>
  <c r="BZ250" i="15"/>
  <c r="BV250" i="15"/>
  <c r="BR250" i="15"/>
  <c r="BN250" i="15"/>
  <c r="BJ250" i="15"/>
  <c r="BF250" i="15"/>
  <c r="BB250" i="15"/>
  <c r="AX250" i="15"/>
  <c r="AT250" i="15"/>
  <c r="AP250" i="15"/>
  <c r="AL250" i="15"/>
  <c r="AH250" i="15"/>
  <c r="AD250" i="15"/>
  <c r="Z250" i="15"/>
  <c r="V250" i="15"/>
  <c r="R250" i="15"/>
  <c r="N250" i="15"/>
  <c r="J250" i="15"/>
  <c r="F250" i="15"/>
  <c r="DQ250" i="15"/>
  <c r="DM250" i="15"/>
  <c r="DI250" i="15"/>
  <c r="DE250" i="15"/>
  <c r="DA250" i="15"/>
  <c r="CW250" i="15"/>
  <c r="CS250" i="15"/>
  <c r="CO250" i="15"/>
  <c r="CK250" i="15"/>
  <c r="CG250" i="15"/>
  <c r="CC250" i="15"/>
  <c r="BY250" i="15"/>
  <c r="BU250" i="15"/>
  <c r="BQ250" i="15"/>
  <c r="BM250" i="15"/>
  <c r="BI250" i="15"/>
  <c r="BE250" i="15"/>
  <c r="BA250" i="15"/>
  <c r="AW250" i="15"/>
  <c r="AS250" i="15"/>
  <c r="AO250" i="15"/>
  <c r="AK250" i="15"/>
  <c r="AG250" i="15"/>
  <c r="AC250" i="15"/>
  <c r="Y250" i="15"/>
  <c r="U250" i="15"/>
  <c r="Q250" i="15"/>
  <c r="M250" i="15"/>
  <c r="I250" i="15"/>
  <c r="E250" i="15"/>
  <c r="DQ221" i="15"/>
  <c r="DM221" i="15"/>
  <c r="DI221" i="15"/>
  <c r="DE221" i="15"/>
  <c r="DA221" i="15"/>
  <c r="CW221" i="15"/>
  <c r="CS221" i="15"/>
  <c r="CO221" i="15"/>
  <c r="CK221" i="15"/>
  <c r="CG221" i="15"/>
  <c r="CC221" i="15"/>
  <c r="BY221" i="15"/>
  <c r="BU221" i="15"/>
  <c r="BQ221" i="15"/>
  <c r="BM221" i="15"/>
  <c r="BI221" i="15"/>
  <c r="BE221" i="15"/>
  <c r="BA221" i="15"/>
  <c r="AW221" i="15"/>
  <c r="AS221" i="15"/>
  <c r="AO221" i="15"/>
  <c r="AK221" i="15"/>
  <c r="AG221" i="15"/>
  <c r="AC221" i="15"/>
  <c r="Y221" i="15"/>
  <c r="U221" i="15"/>
  <c r="Q221" i="15"/>
  <c r="M221" i="15"/>
  <c r="I221" i="15"/>
  <c r="E221" i="15"/>
  <c r="DR221" i="15"/>
  <c r="DN221" i="15"/>
  <c r="DJ221" i="15"/>
  <c r="DF221" i="15"/>
  <c r="DB221" i="15"/>
  <c r="CX221" i="15"/>
  <c r="CT221" i="15"/>
  <c r="CP221" i="15"/>
  <c r="CL221" i="15"/>
  <c r="CH221" i="15"/>
  <c r="CD221" i="15"/>
  <c r="BZ221" i="15"/>
  <c r="BV221" i="15"/>
  <c r="BR221" i="15"/>
  <c r="BN221" i="15"/>
  <c r="BJ221" i="15"/>
  <c r="BF221" i="15"/>
  <c r="BB221" i="15"/>
  <c r="AX221" i="15"/>
  <c r="AT221" i="15"/>
  <c r="AP221" i="15"/>
  <c r="AL221" i="15"/>
  <c r="AH221" i="15"/>
  <c r="AD221" i="15"/>
  <c r="Z221" i="15"/>
  <c r="V221" i="15"/>
  <c r="R221" i="15"/>
  <c r="N221" i="15"/>
  <c r="J221" i="15"/>
  <c r="F221" i="15"/>
  <c r="DO221" i="15"/>
  <c r="DG221" i="15"/>
  <c r="CY221" i="15"/>
  <c r="CQ221" i="15"/>
  <c r="CI221" i="15"/>
  <c r="CA221" i="15"/>
  <c r="BS221" i="15"/>
  <c r="BK221" i="15"/>
  <c r="BC221" i="15"/>
  <c r="AU221" i="15"/>
  <c r="AM221" i="15"/>
  <c r="AE221" i="15"/>
  <c r="W221" i="15"/>
  <c r="O221" i="15"/>
  <c r="G221" i="15"/>
  <c r="DL221" i="15"/>
  <c r="DD221" i="15"/>
  <c r="CV221" i="15"/>
  <c r="CN221" i="15"/>
  <c r="CF221" i="15"/>
  <c r="BX221" i="15"/>
  <c r="BP221" i="15"/>
  <c r="BH221" i="15"/>
  <c r="AZ221" i="15"/>
  <c r="AR221" i="15"/>
  <c r="AJ221" i="15"/>
  <c r="AB221" i="15"/>
  <c r="T221" i="15"/>
  <c r="L221" i="15"/>
  <c r="D221" i="15"/>
  <c r="DS221" i="15"/>
  <c r="DK221" i="15"/>
  <c r="DC221" i="15"/>
  <c r="CU221" i="15"/>
  <c r="CM221" i="15"/>
  <c r="CE221" i="15"/>
  <c r="BW221" i="15"/>
  <c r="BO221" i="15"/>
  <c r="BG221" i="15"/>
  <c r="AY221" i="15"/>
  <c r="AQ221" i="15"/>
  <c r="AI221" i="15"/>
  <c r="AA221" i="15"/>
  <c r="S221" i="15"/>
  <c r="K221" i="15"/>
  <c r="DP221" i="15"/>
  <c r="DH221" i="15"/>
  <c r="CZ221" i="15"/>
  <c r="CR221" i="15"/>
  <c r="CJ221" i="15"/>
  <c r="CB221" i="15"/>
  <c r="BT221" i="15"/>
  <c r="BL221" i="15"/>
  <c r="BD221" i="15"/>
  <c r="AV221" i="15"/>
  <c r="AN221" i="15"/>
  <c r="AF221" i="15"/>
  <c r="X221" i="15"/>
  <c r="P221" i="15"/>
  <c r="H221" i="15"/>
  <c r="DQ149" i="15"/>
  <c r="DM149" i="15"/>
  <c r="DI149" i="15"/>
  <c r="DE149" i="15"/>
  <c r="DS149" i="15"/>
  <c r="DG149" i="15"/>
  <c r="DP149" i="15"/>
  <c r="DL149" i="15"/>
  <c r="DH149" i="15"/>
  <c r="DD149" i="15"/>
  <c r="DO149" i="15"/>
  <c r="DK149" i="15"/>
  <c r="DR149" i="15"/>
  <c r="DN149" i="15"/>
  <c r="DJ149" i="15"/>
  <c r="DF149" i="15"/>
  <c r="DQ206" i="15"/>
  <c r="DM206" i="15"/>
  <c r="DI206" i="15"/>
  <c r="DE206" i="15"/>
  <c r="DA206" i="15"/>
  <c r="CW206" i="15"/>
  <c r="CS206" i="15"/>
  <c r="CO206" i="15"/>
  <c r="CK206" i="15"/>
  <c r="CG206" i="15"/>
  <c r="CC206" i="15"/>
  <c r="BY206" i="15"/>
  <c r="BU206" i="15"/>
  <c r="BQ206" i="15"/>
  <c r="BM206" i="15"/>
  <c r="BI206" i="15"/>
  <c r="BE206" i="15"/>
  <c r="BA206" i="15"/>
  <c r="AW206" i="15"/>
  <c r="AS206" i="15"/>
  <c r="AO206" i="15"/>
  <c r="AK206" i="15"/>
  <c r="AG206" i="15"/>
  <c r="AC206" i="15"/>
  <c r="Y206" i="15"/>
  <c r="U206" i="15"/>
  <c r="Q206" i="15"/>
  <c r="M206" i="15"/>
  <c r="I206" i="15"/>
  <c r="E206" i="15"/>
  <c r="DP206" i="15"/>
  <c r="DL206" i="15"/>
  <c r="DH206" i="15"/>
  <c r="DD206" i="15"/>
  <c r="CZ206" i="15"/>
  <c r="CV206" i="15"/>
  <c r="CR206" i="15"/>
  <c r="CN206" i="15"/>
  <c r="CJ206" i="15"/>
  <c r="CF206" i="15"/>
  <c r="CB206" i="15"/>
  <c r="BX206" i="15"/>
  <c r="BT206" i="15"/>
  <c r="BP206" i="15"/>
  <c r="BL206" i="15"/>
  <c r="BH206" i="15"/>
  <c r="BD206" i="15"/>
  <c r="AZ206" i="15"/>
  <c r="AV206" i="15"/>
  <c r="AR206" i="15"/>
  <c r="AN206" i="15"/>
  <c r="AJ206" i="15"/>
  <c r="AF206" i="15"/>
  <c r="AB206" i="15"/>
  <c r="X206" i="15"/>
  <c r="T206" i="15"/>
  <c r="P206" i="15"/>
  <c r="L206" i="15"/>
  <c r="H206" i="15"/>
  <c r="D206" i="15"/>
  <c r="DS206" i="15"/>
  <c r="DO206" i="15"/>
  <c r="DK206" i="15"/>
  <c r="DG206" i="15"/>
  <c r="DC206" i="15"/>
  <c r="CY206" i="15"/>
  <c r="CU206" i="15"/>
  <c r="CQ206" i="15"/>
  <c r="CM206" i="15"/>
  <c r="CI206" i="15"/>
  <c r="CE206" i="15"/>
  <c r="CA206" i="15"/>
  <c r="BW206" i="15"/>
  <c r="BS206" i="15"/>
  <c r="BO206" i="15"/>
  <c r="BK206" i="15"/>
  <c r="BG206" i="15"/>
  <c r="BC206" i="15"/>
  <c r="AY206" i="15"/>
  <c r="AU206" i="15"/>
  <c r="AQ206" i="15"/>
  <c r="AM206" i="15"/>
  <c r="AI206" i="15"/>
  <c r="AE206" i="15"/>
  <c r="AA206" i="15"/>
  <c r="W206" i="15"/>
  <c r="S206" i="15"/>
  <c r="O206" i="15"/>
  <c r="K206" i="15"/>
  <c r="G206" i="15"/>
  <c r="DR206" i="15"/>
  <c r="DN206" i="15"/>
  <c r="DJ206" i="15"/>
  <c r="DF206" i="15"/>
  <c r="DB206" i="15"/>
  <c r="CX206" i="15"/>
  <c r="CT206" i="15"/>
  <c r="CP206" i="15"/>
  <c r="CL206" i="15"/>
  <c r="CH206" i="15"/>
  <c r="CD206" i="15"/>
  <c r="BZ206" i="15"/>
  <c r="BV206" i="15"/>
  <c r="BR206" i="15"/>
  <c r="BN206" i="15"/>
  <c r="BJ206" i="15"/>
  <c r="BF206" i="15"/>
  <c r="BB206" i="15"/>
  <c r="AX206" i="15"/>
  <c r="AT206" i="15"/>
  <c r="AP206" i="15"/>
  <c r="AL206" i="15"/>
  <c r="AH206" i="15"/>
  <c r="AD206" i="15"/>
  <c r="Z206" i="15"/>
  <c r="V206" i="15"/>
  <c r="R206" i="15"/>
  <c r="N206" i="15"/>
  <c r="J206" i="15"/>
  <c r="F206" i="15"/>
  <c r="DQ238" i="15"/>
  <c r="DM238" i="15"/>
  <c r="DI238" i="15"/>
  <c r="DE238" i="15"/>
  <c r="DA238" i="15"/>
  <c r="CW238" i="15"/>
  <c r="CS238" i="15"/>
  <c r="CO238" i="15"/>
  <c r="CK238" i="15"/>
  <c r="CG238" i="15"/>
  <c r="CC238" i="15"/>
  <c r="BY238" i="15"/>
  <c r="BU238" i="15"/>
  <c r="BQ238" i="15"/>
  <c r="BM238" i="15"/>
  <c r="BI238" i="15"/>
  <c r="BE238" i="15"/>
  <c r="BA238" i="15"/>
  <c r="AW238" i="15"/>
  <c r="AS238" i="15"/>
  <c r="AO238" i="15"/>
  <c r="AK238" i="15"/>
  <c r="AG238" i="15"/>
  <c r="AC238" i="15"/>
  <c r="Y238" i="15"/>
  <c r="U238" i="15"/>
  <c r="Q238" i="15"/>
  <c r="M238" i="15"/>
  <c r="I238" i="15"/>
  <c r="E238" i="15"/>
  <c r="DP238" i="15"/>
  <c r="DL238" i="15"/>
  <c r="DH238" i="15"/>
  <c r="DD238" i="15"/>
  <c r="CZ238" i="15"/>
  <c r="CV238" i="15"/>
  <c r="CR238" i="15"/>
  <c r="CN238" i="15"/>
  <c r="CJ238" i="15"/>
  <c r="CF238" i="15"/>
  <c r="CB238" i="15"/>
  <c r="BX238" i="15"/>
  <c r="BT238" i="15"/>
  <c r="BP238" i="15"/>
  <c r="BL238" i="15"/>
  <c r="BH238" i="15"/>
  <c r="BD238" i="15"/>
  <c r="AZ238" i="15"/>
  <c r="AV238" i="15"/>
  <c r="AR238" i="15"/>
  <c r="AN238" i="15"/>
  <c r="AJ238" i="15"/>
  <c r="AF238" i="15"/>
  <c r="AB238" i="15"/>
  <c r="X238" i="15"/>
  <c r="T238" i="15"/>
  <c r="P238" i="15"/>
  <c r="L238" i="15"/>
  <c r="H238" i="15"/>
  <c r="D238" i="15"/>
  <c r="DS238" i="15"/>
  <c r="DO238" i="15"/>
  <c r="DK238" i="15"/>
  <c r="DG238" i="15"/>
  <c r="DC238" i="15"/>
  <c r="CY238" i="15"/>
  <c r="CU238" i="15"/>
  <c r="CQ238" i="15"/>
  <c r="CM238" i="15"/>
  <c r="CI238" i="15"/>
  <c r="CE238" i="15"/>
  <c r="CA238" i="15"/>
  <c r="BW238" i="15"/>
  <c r="BS238" i="15"/>
  <c r="BO238" i="15"/>
  <c r="BK238" i="15"/>
  <c r="BG238" i="15"/>
  <c r="BC238" i="15"/>
  <c r="AY238" i="15"/>
  <c r="AU238" i="15"/>
  <c r="AQ238" i="15"/>
  <c r="AM238" i="15"/>
  <c r="AI238" i="15"/>
  <c r="AE238" i="15"/>
  <c r="AA238" i="15"/>
  <c r="W238" i="15"/>
  <c r="S238" i="15"/>
  <c r="O238" i="15"/>
  <c r="K238" i="15"/>
  <c r="G238" i="15"/>
  <c r="DR238" i="15"/>
  <c r="DN238" i="15"/>
  <c r="DJ238" i="15"/>
  <c r="DF238" i="15"/>
  <c r="DB238" i="15"/>
  <c r="CX238" i="15"/>
  <c r="CT238" i="15"/>
  <c r="CP238" i="15"/>
  <c r="CL238" i="15"/>
  <c r="CH238" i="15"/>
  <c r="CD238" i="15"/>
  <c r="BZ238" i="15"/>
  <c r="BV238" i="15"/>
  <c r="BR238" i="15"/>
  <c r="BN238" i="15"/>
  <c r="BJ238" i="15"/>
  <c r="BF238" i="15"/>
  <c r="BB238" i="15"/>
  <c r="AX238" i="15"/>
  <c r="AT238" i="15"/>
  <c r="AP238" i="15"/>
  <c r="AL238" i="15"/>
  <c r="AH238" i="15"/>
  <c r="AD238" i="15"/>
  <c r="Z238" i="15"/>
  <c r="V238" i="15"/>
  <c r="R238" i="15"/>
  <c r="N238" i="15"/>
  <c r="J238" i="15"/>
  <c r="F238" i="15"/>
  <c r="DQ201" i="15"/>
  <c r="DM201" i="15"/>
  <c r="DI201" i="15"/>
  <c r="DE201" i="15"/>
  <c r="DA201" i="15"/>
  <c r="CW201" i="15"/>
  <c r="CS201" i="15"/>
  <c r="CO201" i="15"/>
  <c r="CK201" i="15"/>
  <c r="CG201" i="15"/>
  <c r="CC201" i="15"/>
  <c r="BY201" i="15"/>
  <c r="BU201" i="15"/>
  <c r="BQ201" i="15"/>
  <c r="BM201" i="15"/>
  <c r="BI201" i="15"/>
  <c r="BE201" i="15"/>
  <c r="BA201" i="15"/>
  <c r="AW201" i="15"/>
  <c r="AS201" i="15"/>
  <c r="AO201" i="15"/>
  <c r="AK201" i="15"/>
  <c r="AG201" i="15"/>
  <c r="AC201" i="15"/>
  <c r="Y201" i="15"/>
  <c r="U201" i="15"/>
  <c r="Q201" i="15"/>
  <c r="M201" i="15"/>
  <c r="I201" i="15"/>
  <c r="E201" i="15"/>
  <c r="DP201" i="15"/>
  <c r="DL201" i="15"/>
  <c r="DH201" i="15"/>
  <c r="DD201" i="15"/>
  <c r="CZ201" i="15"/>
  <c r="CV201" i="15"/>
  <c r="CR201" i="15"/>
  <c r="CN201" i="15"/>
  <c r="CJ201" i="15"/>
  <c r="CF201" i="15"/>
  <c r="CB201" i="15"/>
  <c r="BX201" i="15"/>
  <c r="BT201" i="15"/>
  <c r="BP201" i="15"/>
  <c r="BL201" i="15"/>
  <c r="BH201" i="15"/>
  <c r="BD201" i="15"/>
  <c r="AZ201" i="15"/>
  <c r="AV201" i="15"/>
  <c r="AR201" i="15"/>
  <c r="AN201" i="15"/>
  <c r="AJ201" i="15"/>
  <c r="AF201" i="15"/>
  <c r="AB201" i="15"/>
  <c r="X201" i="15"/>
  <c r="T201" i="15"/>
  <c r="P201" i="15"/>
  <c r="L201" i="15"/>
  <c r="H201" i="15"/>
  <c r="D201" i="15"/>
  <c r="DS201" i="15"/>
  <c r="DO201" i="15"/>
  <c r="DK201" i="15"/>
  <c r="DG201" i="15"/>
  <c r="DC201" i="15"/>
  <c r="CY201" i="15"/>
  <c r="CU201" i="15"/>
  <c r="CQ201" i="15"/>
  <c r="CM201" i="15"/>
  <c r="CI201" i="15"/>
  <c r="CE201" i="15"/>
  <c r="CA201" i="15"/>
  <c r="BW201" i="15"/>
  <c r="BS201" i="15"/>
  <c r="BO201" i="15"/>
  <c r="BK201" i="15"/>
  <c r="BG201" i="15"/>
  <c r="BC201" i="15"/>
  <c r="AY201" i="15"/>
  <c r="AU201" i="15"/>
  <c r="AQ201" i="15"/>
  <c r="AM201" i="15"/>
  <c r="AI201" i="15"/>
  <c r="AE201" i="15"/>
  <c r="AA201" i="15"/>
  <c r="W201" i="15"/>
  <c r="S201" i="15"/>
  <c r="O201" i="15"/>
  <c r="K201" i="15"/>
  <c r="G201" i="15"/>
  <c r="DR201" i="15"/>
  <c r="DN201" i="15"/>
  <c r="DJ201" i="15"/>
  <c r="DF201" i="15"/>
  <c r="DB201" i="15"/>
  <c r="CX201" i="15"/>
  <c r="CT201" i="15"/>
  <c r="CP201" i="15"/>
  <c r="CL201" i="15"/>
  <c r="CH201" i="15"/>
  <c r="CD201" i="15"/>
  <c r="BZ201" i="15"/>
  <c r="BV201" i="15"/>
  <c r="BR201" i="15"/>
  <c r="BN201" i="15"/>
  <c r="BJ201" i="15"/>
  <c r="BF201" i="15"/>
  <c r="BB201" i="15"/>
  <c r="AX201" i="15"/>
  <c r="AT201" i="15"/>
  <c r="AP201" i="15"/>
  <c r="AL201" i="15"/>
  <c r="AH201" i="15"/>
  <c r="AD201" i="15"/>
  <c r="Z201" i="15"/>
  <c r="V201" i="15"/>
  <c r="R201" i="15"/>
  <c r="N201" i="15"/>
  <c r="J201" i="15"/>
  <c r="F201" i="15"/>
  <c r="DQ165" i="15"/>
  <c r="DM165" i="15"/>
  <c r="DI165" i="15"/>
  <c r="DE165" i="15"/>
  <c r="DA165" i="15"/>
  <c r="CW165" i="15"/>
  <c r="CS165" i="15"/>
  <c r="CO165" i="15"/>
  <c r="CK165" i="15"/>
  <c r="CG165" i="15"/>
  <c r="CC165" i="15"/>
  <c r="BY165" i="15"/>
  <c r="BU165" i="15"/>
  <c r="BQ165" i="15"/>
  <c r="BM165" i="15"/>
  <c r="BI165" i="15"/>
  <c r="BE165" i="15"/>
  <c r="BA165" i="15"/>
  <c r="AW165" i="15"/>
  <c r="AS165" i="15"/>
  <c r="AO165" i="15"/>
  <c r="AK165" i="15"/>
  <c r="AG165" i="15"/>
  <c r="AC165" i="15"/>
  <c r="Y165" i="15"/>
  <c r="U165" i="15"/>
  <c r="Q165" i="15"/>
  <c r="M165" i="15"/>
  <c r="I165" i="15"/>
  <c r="E165" i="15"/>
  <c r="DP165" i="15"/>
  <c r="DL165" i="15"/>
  <c r="DH165" i="15"/>
  <c r="DD165" i="15"/>
  <c r="CZ165" i="15"/>
  <c r="CV165" i="15"/>
  <c r="CR165" i="15"/>
  <c r="CN165" i="15"/>
  <c r="CJ165" i="15"/>
  <c r="CF165" i="15"/>
  <c r="CB165" i="15"/>
  <c r="BX165" i="15"/>
  <c r="BT165" i="15"/>
  <c r="BP165" i="15"/>
  <c r="BL165" i="15"/>
  <c r="BH165" i="15"/>
  <c r="BD165" i="15"/>
  <c r="AZ165" i="15"/>
  <c r="AV165" i="15"/>
  <c r="AR165" i="15"/>
  <c r="AN165" i="15"/>
  <c r="AJ165" i="15"/>
  <c r="AF165" i="15"/>
  <c r="AB165" i="15"/>
  <c r="X165" i="15"/>
  <c r="T165" i="15"/>
  <c r="P165" i="15"/>
  <c r="L165" i="15"/>
  <c r="H165" i="15"/>
  <c r="D165" i="15"/>
  <c r="DS165" i="15"/>
  <c r="DO165" i="15"/>
  <c r="DK165" i="15"/>
  <c r="DG165" i="15"/>
  <c r="DC165" i="15"/>
  <c r="CY165" i="15"/>
  <c r="CU165" i="15"/>
  <c r="CQ165" i="15"/>
  <c r="CM165" i="15"/>
  <c r="CI165" i="15"/>
  <c r="CE165" i="15"/>
  <c r="CA165" i="15"/>
  <c r="BW165" i="15"/>
  <c r="BS165" i="15"/>
  <c r="BO165" i="15"/>
  <c r="BK165" i="15"/>
  <c r="BG165" i="15"/>
  <c r="BC165" i="15"/>
  <c r="AY165" i="15"/>
  <c r="AU165" i="15"/>
  <c r="AQ165" i="15"/>
  <c r="AM165" i="15"/>
  <c r="AI165" i="15"/>
  <c r="AE165" i="15"/>
  <c r="AA165" i="15"/>
  <c r="W165" i="15"/>
  <c r="S165" i="15"/>
  <c r="O165" i="15"/>
  <c r="K165" i="15"/>
  <c r="G165" i="15"/>
  <c r="DR165" i="15"/>
  <c r="DN165" i="15"/>
  <c r="DJ165" i="15"/>
  <c r="DF165" i="15"/>
  <c r="DB165" i="15"/>
  <c r="CX165" i="15"/>
  <c r="CT165" i="15"/>
  <c r="CP165" i="15"/>
  <c r="CL165" i="15"/>
  <c r="CH165" i="15"/>
  <c r="CD165" i="15"/>
  <c r="BZ165" i="15"/>
  <c r="BV165" i="15"/>
  <c r="BR165" i="15"/>
  <c r="BN165" i="15"/>
  <c r="BJ165" i="15"/>
  <c r="BF165" i="15"/>
  <c r="BB165" i="15"/>
  <c r="AX165" i="15"/>
  <c r="AT165" i="15"/>
  <c r="AP165" i="15"/>
  <c r="AL165" i="15"/>
  <c r="AH165" i="15"/>
  <c r="AD165" i="15"/>
  <c r="Z165" i="15"/>
  <c r="V165" i="15"/>
  <c r="R165" i="15"/>
  <c r="N165" i="15"/>
  <c r="J165" i="15"/>
  <c r="F165" i="15"/>
  <c r="DP246" i="15"/>
  <c r="DL246" i="15"/>
  <c r="DH246" i="15"/>
  <c r="DD246" i="15"/>
  <c r="CZ246" i="15"/>
  <c r="CV246" i="15"/>
  <c r="CR246" i="15"/>
  <c r="CN246" i="15"/>
  <c r="CJ246" i="15"/>
  <c r="CF246" i="15"/>
  <c r="CB246" i="15"/>
  <c r="BX246" i="15"/>
  <c r="BT246" i="15"/>
  <c r="BP246" i="15"/>
  <c r="BL246" i="15"/>
  <c r="BH246" i="15"/>
  <c r="BD246" i="15"/>
  <c r="AZ246" i="15"/>
  <c r="AV246" i="15"/>
  <c r="AR246" i="15"/>
  <c r="AN246" i="15"/>
  <c r="AJ246" i="15"/>
  <c r="AF246" i="15"/>
  <c r="AB246" i="15"/>
  <c r="X246" i="15"/>
  <c r="T246" i="15"/>
  <c r="P246" i="15"/>
  <c r="L246" i="15"/>
  <c r="H246" i="15"/>
  <c r="D246" i="15"/>
  <c r="DR246" i="15"/>
  <c r="DN246" i="15"/>
  <c r="DJ246" i="15"/>
  <c r="DF246" i="15"/>
  <c r="DB246" i="15"/>
  <c r="CX246" i="15"/>
  <c r="CT246" i="15"/>
  <c r="CP246" i="15"/>
  <c r="CL246" i="15"/>
  <c r="CH246" i="15"/>
  <c r="CD246" i="15"/>
  <c r="BZ246" i="15"/>
  <c r="BV246" i="15"/>
  <c r="BR246" i="15"/>
  <c r="BN246" i="15"/>
  <c r="BJ246" i="15"/>
  <c r="DQ246" i="15"/>
  <c r="DM246" i="15"/>
  <c r="DI246" i="15"/>
  <c r="DE246" i="15"/>
  <c r="DA246" i="15"/>
  <c r="CW246" i="15"/>
  <c r="CS246" i="15"/>
  <c r="CO246" i="15"/>
  <c r="CK246" i="15"/>
  <c r="CG246" i="15"/>
  <c r="CC246" i="15"/>
  <c r="BY246" i="15"/>
  <c r="BU246" i="15"/>
  <c r="BQ246" i="15"/>
  <c r="BM246" i="15"/>
  <c r="BI246" i="15"/>
  <c r="BE246" i="15"/>
  <c r="BA246" i="15"/>
  <c r="AW246" i="15"/>
  <c r="AS246" i="15"/>
  <c r="AO246" i="15"/>
  <c r="AK246" i="15"/>
  <c r="AG246" i="15"/>
  <c r="AC246" i="15"/>
  <c r="Y246" i="15"/>
  <c r="U246" i="15"/>
  <c r="Q246" i="15"/>
  <c r="M246" i="15"/>
  <c r="I246" i="15"/>
  <c r="E246" i="15"/>
  <c r="DK246" i="15"/>
  <c r="CU246" i="15"/>
  <c r="CE246" i="15"/>
  <c r="BO246" i="15"/>
  <c r="BC246" i="15"/>
  <c r="AU246" i="15"/>
  <c r="AM246" i="15"/>
  <c r="AE246" i="15"/>
  <c r="W246" i="15"/>
  <c r="O246" i="15"/>
  <c r="G246" i="15"/>
  <c r="DG246" i="15"/>
  <c r="CQ246" i="15"/>
  <c r="CA246" i="15"/>
  <c r="BK246" i="15"/>
  <c r="BB246" i="15"/>
  <c r="AT246" i="15"/>
  <c r="AL246" i="15"/>
  <c r="AD246" i="15"/>
  <c r="V246" i="15"/>
  <c r="N246" i="15"/>
  <c r="F246" i="15"/>
  <c r="DS246" i="15"/>
  <c r="DC246" i="15"/>
  <c r="CM246" i="15"/>
  <c r="BW246" i="15"/>
  <c r="BG246" i="15"/>
  <c r="AY246" i="15"/>
  <c r="AQ246" i="15"/>
  <c r="AI246" i="15"/>
  <c r="AA246" i="15"/>
  <c r="S246" i="15"/>
  <c r="K246" i="15"/>
  <c r="DO246" i="15"/>
  <c r="CY246" i="15"/>
  <c r="CI246" i="15"/>
  <c r="BS246" i="15"/>
  <c r="BF246" i="15"/>
  <c r="AX246" i="15"/>
  <c r="AP246" i="15"/>
  <c r="AH246" i="15"/>
  <c r="Z246" i="15"/>
  <c r="R246" i="15"/>
  <c r="J246" i="15"/>
  <c r="DQ209" i="15"/>
  <c r="DM209" i="15"/>
  <c r="DI209" i="15"/>
  <c r="DE209" i="15"/>
  <c r="DA209" i="15"/>
  <c r="CW209" i="15"/>
  <c r="CS209" i="15"/>
  <c r="CO209" i="15"/>
  <c r="CK209" i="15"/>
  <c r="CG209" i="15"/>
  <c r="CC209" i="15"/>
  <c r="BY209" i="15"/>
  <c r="BU209" i="15"/>
  <c r="BQ209" i="15"/>
  <c r="BM209" i="15"/>
  <c r="BI209" i="15"/>
  <c r="BE209" i="15"/>
  <c r="BA209" i="15"/>
  <c r="AW209" i="15"/>
  <c r="AS209" i="15"/>
  <c r="AO209" i="15"/>
  <c r="AK209" i="15"/>
  <c r="AG209" i="15"/>
  <c r="AC209" i="15"/>
  <c r="Y209" i="15"/>
  <c r="U209" i="15"/>
  <c r="Q209" i="15"/>
  <c r="M209" i="15"/>
  <c r="I209" i="15"/>
  <c r="E209" i="15"/>
  <c r="DP209" i="15"/>
  <c r="DL209" i="15"/>
  <c r="DH209" i="15"/>
  <c r="DD209" i="15"/>
  <c r="CZ209" i="15"/>
  <c r="CV209" i="15"/>
  <c r="CR209" i="15"/>
  <c r="CN209" i="15"/>
  <c r="CJ209" i="15"/>
  <c r="CF209" i="15"/>
  <c r="CB209" i="15"/>
  <c r="BX209" i="15"/>
  <c r="BT209" i="15"/>
  <c r="BP209" i="15"/>
  <c r="BL209" i="15"/>
  <c r="BH209" i="15"/>
  <c r="BD209" i="15"/>
  <c r="AZ209" i="15"/>
  <c r="AV209" i="15"/>
  <c r="AR209" i="15"/>
  <c r="AN209" i="15"/>
  <c r="AJ209" i="15"/>
  <c r="AF209" i="15"/>
  <c r="AB209" i="15"/>
  <c r="X209" i="15"/>
  <c r="T209" i="15"/>
  <c r="P209" i="15"/>
  <c r="L209" i="15"/>
  <c r="H209" i="15"/>
  <c r="D209" i="15"/>
  <c r="DS209" i="15"/>
  <c r="DO209" i="15"/>
  <c r="DK209" i="15"/>
  <c r="DG209" i="15"/>
  <c r="DC209" i="15"/>
  <c r="CY209" i="15"/>
  <c r="CU209" i="15"/>
  <c r="CQ209" i="15"/>
  <c r="CM209" i="15"/>
  <c r="CI209" i="15"/>
  <c r="CE209" i="15"/>
  <c r="CA209" i="15"/>
  <c r="BW209" i="15"/>
  <c r="BS209" i="15"/>
  <c r="BO209" i="15"/>
  <c r="BK209" i="15"/>
  <c r="BG209" i="15"/>
  <c r="BC209" i="15"/>
  <c r="AY209" i="15"/>
  <c r="AU209" i="15"/>
  <c r="AQ209" i="15"/>
  <c r="AM209" i="15"/>
  <c r="AI209" i="15"/>
  <c r="AE209" i="15"/>
  <c r="AA209" i="15"/>
  <c r="W209" i="15"/>
  <c r="S209" i="15"/>
  <c r="O209" i="15"/>
  <c r="K209" i="15"/>
  <c r="G209" i="15"/>
  <c r="DR209" i="15"/>
  <c r="DN209" i="15"/>
  <c r="DJ209" i="15"/>
  <c r="DF209" i="15"/>
  <c r="DB209" i="15"/>
  <c r="CX209" i="15"/>
  <c r="CT209" i="15"/>
  <c r="CP209" i="15"/>
  <c r="CL209" i="15"/>
  <c r="CH209" i="15"/>
  <c r="CD209" i="15"/>
  <c r="BZ209" i="15"/>
  <c r="BV209" i="15"/>
  <c r="BR209" i="15"/>
  <c r="BN209" i="15"/>
  <c r="BJ209" i="15"/>
  <c r="BF209" i="15"/>
  <c r="BB209" i="15"/>
  <c r="AX209" i="15"/>
  <c r="AT209" i="15"/>
  <c r="AP209" i="15"/>
  <c r="AL209" i="15"/>
  <c r="AH209" i="15"/>
  <c r="AD209" i="15"/>
  <c r="Z209" i="15"/>
  <c r="V209" i="15"/>
  <c r="R209" i="15"/>
  <c r="N209" i="15"/>
  <c r="J209" i="15"/>
  <c r="F209" i="15"/>
  <c r="DQ173" i="15"/>
  <c r="DM173" i="15"/>
  <c r="DI173" i="15"/>
  <c r="DE173" i="15"/>
  <c r="DA173" i="15"/>
  <c r="CW173" i="15"/>
  <c r="CS173" i="15"/>
  <c r="CO173" i="15"/>
  <c r="CK173" i="15"/>
  <c r="CG173" i="15"/>
  <c r="CC173" i="15"/>
  <c r="BY173" i="15"/>
  <c r="BU173" i="15"/>
  <c r="BQ173" i="15"/>
  <c r="BM173" i="15"/>
  <c r="BI173" i="15"/>
  <c r="BE173" i="15"/>
  <c r="BA173" i="15"/>
  <c r="AW173" i="15"/>
  <c r="AS173" i="15"/>
  <c r="AO173" i="15"/>
  <c r="AK173" i="15"/>
  <c r="AG173" i="15"/>
  <c r="AC173" i="15"/>
  <c r="Y173" i="15"/>
  <c r="U173" i="15"/>
  <c r="Q173" i="15"/>
  <c r="M173" i="15"/>
  <c r="I173" i="15"/>
  <c r="E173" i="15"/>
  <c r="DP173" i="15"/>
  <c r="DL173" i="15"/>
  <c r="DH173" i="15"/>
  <c r="DD173" i="15"/>
  <c r="CZ173" i="15"/>
  <c r="CV173" i="15"/>
  <c r="CR173" i="15"/>
  <c r="CN173" i="15"/>
  <c r="CJ173" i="15"/>
  <c r="CF173" i="15"/>
  <c r="CB173" i="15"/>
  <c r="BX173" i="15"/>
  <c r="BT173" i="15"/>
  <c r="BP173" i="15"/>
  <c r="BL173" i="15"/>
  <c r="BH173" i="15"/>
  <c r="BD173" i="15"/>
  <c r="AZ173" i="15"/>
  <c r="AV173" i="15"/>
  <c r="AR173" i="15"/>
  <c r="AN173" i="15"/>
  <c r="AJ173" i="15"/>
  <c r="AF173" i="15"/>
  <c r="AB173" i="15"/>
  <c r="X173" i="15"/>
  <c r="T173" i="15"/>
  <c r="P173" i="15"/>
  <c r="L173" i="15"/>
  <c r="H173" i="15"/>
  <c r="D173" i="15"/>
  <c r="DS173" i="15"/>
  <c r="DO173" i="15"/>
  <c r="DK173" i="15"/>
  <c r="DG173" i="15"/>
  <c r="DC173" i="15"/>
  <c r="CY173" i="15"/>
  <c r="CU173" i="15"/>
  <c r="CQ173" i="15"/>
  <c r="CM173" i="15"/>
  <c r="CI173" i="15"/>
  <c r="CE173" i="15"/>
  <c r="CA173" i="15"/>
  <c r="BW173" i="15"/>
  <c r="BS173" i="15"/>
  <c r="BO173" i="15"/>
  <c r="BK173" i="15"/>
  <c r="BG173" i="15"/>
  <c r="BC173" i="15"/>
  <c r="AY173" i="15"/>
  <c r="AU173" i="15"/>
  <c r="AQ173" i="15"/>
  <c r="AM173" i="15"/>
  <c r="AI173" i="15"/>
  <c r="AE173" i="15"/>
  <c r="AA173" i="15"/>
  <c r="W173" i="15"/>
  <c r="S173" i="15"/>
  <c r="O173" i="15"/>
  <c r="K173" i="15"/>
  <c r="G173" i="15"/>
  <c r="DR173" i="15"/>
  <c r="DN173" i="15"/>
  <c r="DJ173" i="15"/>
  <c r="DF173" i="15"/>
  <c r="DB173" i="15"/>
  <c r="CX173" i="15"/>
  <c r="CT173" i="15"/>
  <c r="CP173" i="15"/>
  <c r="CL173" i="15"/>
  <c r="CH173" i="15"/>
  <c r="CD173" i="15"/>
  <c r="BZ173" i="15"/>
  <c r="BV173" i="15"/>
  <c r="BR173" i="15"/>
  <c r="BN173" i="15"/>
  <c r="BJ173" i="15"/>
  <c r="BF173" i="15"/>
  <c r="BB173" i="15"/>
  <c r="AX173" i="15"/>
  <c r="AT173" i="15"/>
  <c r="AP173" i="15"/>
  <c r="AL173" i="15"/>
  <c r="AH173" i="15"/>
  <c r="AD173" i="15"/>
  <c r="Z173" i="15"/>
  <c r="V173" i="15"/>
  <c r="R173" i="15"/>
  <c r="N173" i="15"/>
  <c r="J173" i="15"/>
  <c r="F173" i="15"/>
  <c r="DP253" i="15"/>
  <c r="DL253" i="15"/>
  <c r="DH253" i="15"/>
  <c r="DD253" i="15"/>
  <c r="CZ253" i="15"/>
  <c r="CV253" i="15"/>
  <c r="CR253" i="15"/>
  <c r="CN253" i="15"/>
  <c r="CJ253" i="15"/>
  <c r="CF253" i="15"/>
  <c r="CB253" i="15"/>
  <c r="BX253" i="15"/>
  <c r="BT253" i="15"/>
  <c r="BP253" i="15"/>
  <c r="BL253" i="15"/>
  <c r="BH253" i="15"/>
  <c r="BD253" i="15"/>
  <c r="AZ253" i="15"/>
  <c r="AV253" i="15"/>
  <c r="AR253" i="15"/>
  <c r="AN253" i="15"/>
  <c r="AJ253" i="15"/>
  <c r="AF253" i="15"/>
  <c r="AB253" i="15"/>
  <c r="X253" i="15"/>
  <c r="T253" i="15"/>
  <c r="P253" i="15"/>
  <c r="L253" i="15"/>
  <c r="H253" i="15"/>
  <c r="D253" i="15"/>
  <c r="DS253" i="15"/>
  <c r="DO253" i="15"/>
  <c r="DK253" i="15"/>
  <c r="DG253" i="15"/>
  <c r="DC253" i="15"/>
  <c r="CY253" i="15"/>
  <c r="CU253" i="15"/>
  <c r="CQ253" i="15"/>
  <c r="CM253" i="15"/>
  <c r="CI253" i="15"/>
  <c r="CE253" i="15"/>
  <c r="CA253" i="15"/>
  <c r="BW253" i="15"/>
  <c r="BS253" i="15"/>
  <c r="BO253" i="15"/>
  <c r="BK253" i="15"/>
  <c r="BG253" i="15"/>
  <c r="BC253" i="15"/>
  <c r="AY253" i="15"/>
  <c r="AU253" i="15"/>
  <c r="AQ253" i="15"/>
  <c r="AM253" i="15"/>
  <c r="AI253" i="15"/>
  <c r="AE253" i="15"/>
  <c r="AA253" i="15"/>
  <c r="W253" i="15"/>
  <c r="S253" i="15"/>
  <c r="O253" i="15"/>
  <c r="K253" i="15"/>
  <c r="G253" i="15"/>
  <c r="DR253" i="15"/>
  <c r="DN253" i="15"/>
  <c r="DJ253" i="15"/>
  <c r="DF253" i="15"/>
  <c r="DB253" i="15"/>
  <c r="CX253" i="15"/>
  <c r="CT253" i="15"/>
  <c r="CP253" i="15"/>
  <c r="CL253" i="15"/>
  <c r="CH253" i="15"/>
  <c r="CD253" i="15"/>
  <c r="BZ253" i="15"/>
  <c r="BV253" i="15"/>
  <c r="BR253" i="15"/>
  <c r="BN253" i="15"/>
  <c r="BJ253" i="15"/>
  <c r="BF253" i="15"/>
  <c r="BB253" i="15"/>
  <c r="AX253" i="15"/>
  <c r="AT253" i="15"/>
  <c r="AP253" i="15"/>
  <c r="AL253" i="15"/>
  <c r="AH253" i="15"/>
  <c r="AD253" i="15"/>
  <c r="Z253" i="15"/>
  <c r="V253" i="15"/>
  <c r="R253" i="15"/>
  <c r="N253" i="15"/>
  <c r="J253" i="15"/>
  <c r="F253" i="15"/>
  <c r="DQ253" i="15"/>
  <c r="DM253" i="15"/>
  <c r="DI253" i="15"/>
  <c r="DE253" i="15"/>
  <c r="DA253" i="15"/>
  <c r="CW253" i="15"/>
  <c r="CS253" i="15"/>
  <c r="CO253" i="15"/>
  <c r="CK253" i="15"/>
  <c r="CG253" i="15"/>
  <c r="CC253" i="15"/>
  <c r="BY253" i="15"/>
  <c r="BU253" i="15"/>
  <c r="BQ253" i="15"/>
  <c r="BM253" i="15"/>
  <c r="BI253" i="15"/>
  <c r="BE253" i="15"/>
  <c r="BA253" i="15"/>
  <c r="AW253" i="15"/>
  <c r="AS253" i="15"/>
  <c r="AO253" i="15"/>
  <c r="AK253" i="15"/>
  <c r="AG253" i="15"/>
  <c r="AC253" i="15"/>
  <c r="Y253" i="15"/>
  <c r="U253" i="15"/>
  <c r="Q253" i="15"/>
  <c r="M253" i="15"/>
  <c r="I253" i="15"/>
  <c r="E253" i="15"/>
  <c r="DQ216" i="15"/>
  <c r="DM216" i="15"/>
  <c r="DI216" i="15"/>
  <c r="DE216" i="15"/>
  <c r="DA216" i="15"/>
  <c r="CW216" i="15"/>
  <c r="CS216" i="15"/>
  <c r="CO216" i="15"/>
  <c r="CK216" i="15"/>
  <c r="CG216" i="15"/>
  <c r="CC216" i="15"/>
  <c r="BY216" i="15"/>
  <c r="BU216" i="15"/>
  <c r="BQ216" i="15"/>
  <c r="BM216" i="15"/>
  <c r="BI216" i="15"/>
  <c r="BE216" i="15"/>
  <c r="BA216" i="15"/>
  <c r="AW216" i="15"/>
  <c r="AS216" i="15"/>
  <c r="AO216" i="15"/>
  <c r="AK216" i="15"/>
  <c r="AG216" i="15"/>
  <c r="AC216" i="15"/>
  <c r="Y216" i="15"/>
  <c r="U216" i="15"/>
  <c r="Q216" i="15"/>
  <c r="M216" i="15"/>
  <c r="I216" i="15"/>
  <c r="E216" i="15"/>
  <c r="DP216" i="15"/>
  <c r="DL216" i="15"/>
  <c r="DH216" i="15"/>
  <c r="DD216" i="15"/>
  <c r="CZ216" i="15"/>
  <c r="CV216" i="15"/>
  <c r="CR216" i="15"/>
  <c r="CN216" i="15"/>
  <c r="CJ216" i="15"/>
  <c r="CF216" i="15"/>
  <c r="CB216" i="15"/>
  <c r="BX216" i="15"/>
  <c r="BT216" i="15"/>
  <c r="BP216" i="15"/>
  <c r="BL216" i="15"/>
  <c r="BH216" i="15"/>
  <c r="BD216" i="15"/>
  <c r="AZ216" i="15"/>
  <c r="AV216" i="15"/>
  <c r="AR216" i="15"/>
  <c r="AN216" i="15"/>
  <c r="AJ216" i="15"/>
  <c r="AF216" i="15"/>
  <c r="AB216" i="15"/>
  <c r="X216" i="15"/>
  <c r="T216" i="15"/>
  <c r="P216" i="15"/>
  <c r="L216" i="15"/>
  <c r="H216" i="15"/>
  <c r="D216" i="15"/>
  <c r="DS216" i="15"/>
  <c r="DO216" i="15"/>
  <c r="DK216" i="15"/>
  <c r="DG216" i="15"/>
  <c r="DC216" i="15"/>
  <c r="CY216" i="15"/>
  <c r="CU216" i="15"/>
  <c r="CQ216" i="15"/>
  <c r="CM216" i="15"/>
  <c r="CI216" i="15"/>
  <c r="CE216" i="15"/>
  <c r="CA216" i="15"/>
  <c r="BW216" i="15"/>
  <c r="BS216" i="15"/>
  <c r="BO216" i="15"/>
  <c r="BK216" i="15"/>
  <c r="BG216" i="15"/>
  <c r="BC216" i="15"/>
  <c r="AY216" i="15"/>
  <c r="AU216" i="15"/>
  <c r="AQ216" i="15"/>
  <c r="AM216" i="15"/>
  <c r="AI216" i="15"/>
  <c r="AE216" i="15"/>
  <c r="AA216" i="15"/>
  <c r="W216" i="15"/>
  <c r="S216" i="15"/>
  <c r="O216" i="15"/>
  <c r="K216" i="15"/>
  <c r="G216" i="15"/>
  <c r="DR216" i="15"/>
  <c r="DN216" i="15"/>
  <c r="DJ216" i="15"/>
  <c r="DF216" i="15"/>
  <c r="DB216" i="15"/>
  <c r="CX216" i="15"/>
  <c r="CT216" i="15"/>
  <c r="CP216" i="15"/>
  <c r="CL216" i="15"/>
  <c r="CH216" i="15"/>
  <c r="CD216" i="15"/>
  <c r="BZ216" i="15"/>
  <c r="BV216" i="15"/>
  <c r="BR216" i="15"/>
  <c r="BN216" i="15"/>
  <c r="BJ216" i="15"/>
  <c r="BF216" i="15"/>
  <c r="BB216" i="15"/>
  <c r="AX216" i="15"/>
  <c r="AT216" i="15"/>
  <c r="AP216" i="15"/>
  <c r="AL216" i="15"/>
  <c r="AH216" i="15"/>
  <c r="AD216" i="15"/>
  <c r="Z216" i="15"/>
  <c r="V216" i="15"/>
  <c r="R216" i="15"/>
  <c r="N216" i="15"/>
  <c r="J216" i="15"/>
  <c r="F216" i="15"/>
  <c r="DQ180" i="15"/>
  <c r="DM180" i="15"/>
  <c r="DI180" i="15"/>
  <c r="DE180" i="15"/>
  <c r="DA180" i="15"/>
  <c r="CW180" i="15"/>
  <c r="CS180" i="15"/>
  <c r="CO180" i="15"/>
  <c r="CK180" i="15"/>
  <c r="CG180" i="15"/>
  <c r="CC180" i="15"/>
  <c r="BY180" i="15"/>
  <c r="BU180" i="15"/>
  <c r="BQ180" i="15"/>
  <c r="BM180" i="15"/>
  <c r="BI180" i="15"/>
  <c r="BE180" i="15"/>
  <c r="BA180" i="15"/>
  <c r="AW180" i="15"/>
  <c r="AS180" i="15"/>
  <c r="AO180" i="15"/>
  <c r="AK180" i="15"/>
  <c r="AG180" i="15"/>
  <c r="AC180" i="15"/>
  <c r="Y180" i="15"/>
  <c r="U180" i="15"/>
  <c r="Q180" i="15"/>
  <c r="M180" i="15"/>
  <c r="I180" i="15"/>
  <c r="E180" i="15"/>
  <c r="DR180" i="15"/>
  <c r="DN180" i="15"/>
  <c r="DJ180" i="15"/>
  <c r="DF180" i="15"/>
  <c r="DB180" i="15"/>
  <c r="CX180" i="15"/>
  <c r="CT180" i="15"/>
  <c r="CP180" i="15"/>
  <c r="CL180" i="15"/>
  <c r="CH180" i="15"/>
  <c r="CD180" i="15"/>
  <c r="BZ180" i="15"/>
  <c r="BV180" i="15"/>
  <c r="BR180" i="15"/>
  <c r="BN180" i="15"/>
  <c r="BJ180" i="15"/>
  <c r="BF180" i="15"/>
  <c r="BB180" i="15"/>
  <c r="AX180" i="15"/>
  <c r="AT180" i="15"/>
  <c r="AP180" i="15"/>
  <c r="AL180" i="15"/>
  <c r="AH180" i="15"/>
  <c r="AD180" i="15"/>
  <c r="Z180" i="15"/>
  <c r="V180" i="15"/>
  <c r="R180" i="15"/>
  <c r="N180" i="15"/>
  <c r="J180" i="15"/>
  <c r="F180" i="15"/>
  <c r="DO180" i="15"/>
  <c r="DG180" i="15"/>
  <c r="CY180" i="15"/>
  <c r="CQ180" i="15"/>
  <c r="CI180" i="15"/>
  <c r="CA180" i="15"/>
  <c r="BS180" i="15"/>
  <c r="BK180" i="15"/>
  <c r="BC180" i="15"/>
  <c r="AU180" i="15"/>
  <c r="AM180" i="15"/>
  <c r="AE180" i="15"/>
  <c r="W180" i="15"/>
  <c r="O180" i="15"/>
  <c r="G180" i="15"/>
  <c r="DL180" i="15"/>
  <c r="DD180" i="15"/>
  <c r="CV180" i="15"/>
  <c r="CN180" i="15"/>
  <c r="CF180" i="15"/>
  <c r="BX180" i="15"/>
  <c r="BP180" i="15"/>
  <c r="BH180" i="15"/>
  <c r="AZ180" i="15"/>
  <c r="AR180" i="15"/>
  <c r="AJ180" i="15"/>
  <c r="AB180" i="15"/>
  <c r="T180" i="15"/>
  <c r="L180" i="15"/>
  <c r="D180" i="15"/>
  <c r="DS180" i="15"/>
  <c r="DK180" i="15"/>
  <c r="DC180" i="15"/>
  <c r="CU180" i="15"/>
  <c r="CM180" i="15"/>
  <c r="CE180" i="15"/>
  <c r="BW180" i="15"/>
  <c r="BO180" i="15"/>
  <c r="BG180" i="15"/>
  <c r="AY180" i="15"/>
  <c r="AQ180" i="15"/>
  <c r="AI180" i="15"/>
  <c r="AA180" i="15"/>
  <c r="S180" i="15"/>
  <c r="K180" i="15"/>
  <c r="DP180" i="15"/>
  <c r="DH180" i="15"/>
  <c r="CZ180" i="15"/>
  <c r="CR180" i="15"/>
  <c r="CJ180" i="15"/>
  <c r="CB180" i="15"/>
  <c r="BT180" i="15"/>
  <c r="BL180" i="15"/>
  <c r="BD180" i="15"/>
  <c r="AV180" i="15"/>
  <c r="AN180" i="15"/>
  <c r="AF180" i="15"/>
  <c r="X180" i="15"/>
  <c r="P180" i="15"/>
  <c r="H180" i="15"/>
  <c r="DQ143" i="15"/>
  <c r="DM143" i="15"/>
  <c r="DI143" i="15"/>
  <c r="DE143" i="15"/>
  <c r="DL143" i="15"/>
  <c r="DD143" i="15"/>
  <c r="DS143" i="15"/>
  <c r="DG143" i="15"/>
  <c r="DH143" i="15"/>
  <c r="DK143" i="15"/>
  <c r="DO143" i="15"/>
  <c r="DR143" i="15"/>
  <c r="DN143" i="15"/>
  <c r="DJ143" i="15"/>
  <c r="DF143" i="15"/>
  <c r="DP143" i="15"/>
  <c r="DQ179" i="15"/>
  <c r="DM179" i="15"/>
  <c r="DI179" i="15"/>
  <c r="DE179" i="15"/>
  <c r="DA179" i="15"/>
  <c r="CW179" i="15"/>
  <c r="CS179" i="15"/>
  <c r="CO179" i="15"/>
  <c r="CK179" i="15"/>
  <c r="CG179" i="15"/>
  <c r="CC179" i="15"/>
  <c r="BY179" i="15"/>
  <c r="BU179" i="15"/>
  <c r="BQ179" i="15"/>
  <c r="BM179" i="15"/>
  <c r="BI179" i="15"/>
  <c r="BE179" i="15"/>
  <c r="BA179" i="15"/>
  <c r="AW179" i="15"/>
  <c r="AS179" i="15"/>
  <c r="AO179" i="15"/>
  <c r="AK179" i="15"/>
  <c r="AG179" i="15"/>
  <c r="AC179" i="15"/>
  <c r="Y179" i="15"/>
  <c r="U179" i="15"/>
  <c r="Q179" i="15"/>
  <c r="M179" i="15"/>
  <c r="I179" i="15"/>
  <c r="E179" i="15"/>
  <c r="DR179" i="15"/>
  <c r="DN179" i="15"/>
  <c r="DJ179" i="15"/>
  <c r="DF179" i="15"/>
  <c r="DB179" i="15"/>
  <c r="CX179" i="15"/>
  <c r="CT179" i="15"/>
  <c r="CP179" i="15"/>
  <c r="CL179" i="15"/>
  <c r="CH179" i="15"/>
  <c r="CD179" i="15"/>
  <c r="BZ179" i="15"/>
  <c r="BV179" i="15"/>
  <c r="BR179" i="15"/>
  <c r="BN179" i="15"/>
  <c r="BJ179" i="15"/>
  <c r="BF179" i="15"/>
  <c r="BB179" i="15"/>
  <c r="AX179" i="15"/>
  <c r="AT179" i="15"/>
  <c r="AP179" i="15"/>
  <c r="AL179" i="15"/>
  <c r="AH179" i="15"/>
  <c r="AD179" i="15"/>
  <c r="Z179" i="15"/>
  <c r="V179" i="15"/>
  <c r="R179" i="15"/>
  <c r="N179" i="15"/>
  <c r="J179" i="15"/>
  <c r="F179" i="15"/>
  <c r="DO179" i="15"/>
  <c r="DG179" i="15"/>
  <c r="CY179" i="15"/>
  <c r="CQ179" i="15"/>
  <c r="CI179" i="15"/>
  <c r="CA179" i="15"/>
  <c r="BS179" i="15"/>
  <c r="BK179" i="15"/>
  <c r="BC179" i="15"/>
  <c r="AU179" i="15"/>
  <c r="AM179" i="15"/>
  <c r="AE179" i="15"/>
  <c r="W179" i="15"/>
  <c r="O179" i="15"/>
  <c r="G179" i="15"/>
  <c r="DL179" i="15"/>
  <c r="DD179" i="15"/>
  <c r="CV179" i="15"/>
  <c r="CN179" i="15"/>
  <c r="CF179" i="15"/>
  <c r="BX179" i="15"/>
  <c r="BP179" i="15"/>
  <c r="BH179" i="15"/>
  <c r="AZ179" i="15"/>
  <c r="AR179" i="15"/>
  <c r="AJ179" i="15"/>
  <c r="AB179" i="15"/>
  <c r="T179" i="15"/>
  <c r="L179" i="15"/>
  <c r="D179" i="15"/>
  <c r="DS179" i="15"/>
  <c r="DK179" i="15"/>
  <c r="DC179" i="15"/>
  <c r="CU179" i="15"/>
  <c r="CM179" i="15"/>
  <c r="CE179" i="15"/>
  <c r="BW179" i="15"/>
  <c r="BO179" i="15"/>
  <c r="BG179" i="15"/>
  <c r="AY179" i="15"/>
  <c r="AQ179" i="15"/>
  <c r="AI179" i="15"/>
  <c r="AA179" i="15"/>
  <c r="S179" i="15"/>
  <c r="K179" i="15"/>
  <c r="DP179" i="15"/>
  <c r="DH179" i="15"/>
  <c r="CZ179" i="15"/>
  <c r="CR179" i="15"/>
  <c r="CJ179" i="15"/>
  <c r="CB179" i="15"/>
  <c r="BT179" i="15"/>
  <c r="BL179" i="15"/>
  <c r="BD179" i="15"/>
  <c r="AV179" i="15"/>
  <c r="AN179" i="15"/>
  <c r="AF179" i="15"/>
  <c r="X179" i="15"/>
  <c r="P179" i="15"/>
  <c r="H179" i="15"/>
  <c r="DQ239" i="15"/>
  <c r="DM239" i="15"/>
  <c r="DI239" i="15"/>
  <c r="DE239" i="15"/>
  <c r="DA239" i="15"/>
  <c r="CW239" i="15"/>
  <c r="CS239" i="15"/>
  <c r="CO239" i="15"/>
  <c r="CK239" i="15"/>
  <c r="CG239" i="15"/>
  <c r="CC239" i="15"/>
  <c r="BY239" i="15"/>
  <c r="BU239" i="15"/>
  <c r="BQ239" i="15"/>
  <c r="BM239" i="15"/>
  <c r="BI239" i="15"/>
  <c r="BE239" i="15"/>
  <c r="BA239" i="15"/>
  <c r="AW239" i="15"/>
  <c r="AS239" i="15"/>
  <c r="AO239" i="15"/>
  <c r="AK239" i="15"/>
  <c r="AG239" i="15"/>
  <c r="AC239" i="15"/>
  <c r="Y239" i="15"/>
  <c r="U239" i="15"/>
  <c r="Q239" i="15"/>
  <c r="M239" i="15"/>
  <c r="I239" i="15"/>
  <c r="E239" i="15"/>
  <c r="DP239" i="15"/>
  <c r="DL239" i="15"/>
  <c r="DH239" i="15"/>
  <c r="DD239" i="15"/>
  <c r="CZ239" i="15"/>
  <c r="CV239" i="15"/>
  <c r="CR239" i="15"/>
  <c r="CN239" i="15"/>
  <c r="CJ239" i="15"/>
  <c r="CF239" i="15"/>
  <c r="CB239" i="15"/>
  <c r="BX239" i="15"/>
  <c r="BT239" i="15"/>
  <c r="BP239" i="15"/>
  <c r="BL239" i="15"/>
  <c r="BH239" i="15"/>
  <c r="BD239" i="15"/>
  <c r="AZ239" i="15"/>
  <c r="AV239" i="15"/>
  <c r="AR239" i="15"/>
  <c r="AN239" i="15"/>
  <c r="AJ239" i="15"/>
  <c r="AF239" i="15"/>
  <c r="AB239" i="15"/>
  <c r="X239" i="15"/>
  <c r="T239" i="15"/>
  <c r="P239" i="15"/>
  <c r="L239" i="15"/>
  <c r="H239" i="15"/>
  <c r="D239" i="15"/>
  <c r="DS239" i="15"/>
  <c r="DO239" i="15"/>
  <c r="DK239" i="15"/>
  <c r="DG239" i="15"/>
  <c r="DC239" i="15"/>
  <c r="CY239" i="15"/>
  <c r="CU239" i="15"/>
  <c r="CQ239" i="15"/>
  <c r="CM239" i="15"/>
  <c r="CI239" i="15"/>
  <c r="CE239" i="15"/>
  <c r="CA239" i="15"/>
  <c r="BW239" i="15"/>
  <c r="BS239" i="15"/>
  <c r="BO239" i="15"/>
  <c r="BK239" i="15"/>
  <c r="BG239" i="15"/>
  <c r="BC239" i="15"/>
  <c r="AY239" i="15"/>
  <c r="AU239" i="15"/>
  <c r="AQ239" i="15"/>
  <c r="AM239" i="15"/>
  <c r="AI239" i="15"/>
  <c r="AE239" i="15"/>
  <c r="AA239" i="15"/>
  <c r="W239" i="15"/>
  <c r="S239" i="15"/>
  <c r="O239" i="15"/>
  <c r="K239" i="15"/>
  <c r="G239" i="15"/>
  <c r="DR239" i="15"/>
  <c r="DN239" i="15"/>
  <c r="DJ239" i="15"/>
  <c r="DF239" i="15"/>
  <c r="DB239" i="15"/>
  <c r="CX239" i="15"/>
  <c r="CT239" i="15"/>
  <c r="CP239" i="15"/>
  <c r="CL239" i="15"/>
  <c r="CH239" i="15"/>
  <c r="CD239" i="15"/>
  <c r="BZ239" i="15"/>
  <c r="BV239" i="15"/>
  <c r="BR239" i="15"/>
  <c r="BN239" i="15"/>
  <c r="BJ239" i="15"/>
  <c r="BF239" i="15"/>
  <c r="BB239" i="15"/>
  <c r="AX239" i="15"/>
  <c r="AT239" i="15"/>
  <c r="AP239" i="15"/>
  <c r="AL239" i="15"/>
  <c r="AH239" i="15"/>
  <c r="AD239" i="15"/>
  <c r="Z239" i="15"/>
  <c r="V239" i="15"/>
  <c r="R239" i="15"/>
  <c r="N239" i="15"/>
  <c r="J239" i="15"/>
  <c r="F239" i="15"/>
  <c r="DQ151" i="15"/>
  <c r="DM151" i="15"/>
  <c r="DI151" i="15"/>
  <c r="DE151" i="15"/>
  <c r="DP151" i="15"/>
  <c r="DL151" i="15"/>
  <c r="DH151" i="15"/>
  <c r="DD151" i="15"/>
  <c r="DS151" i="15"/>
  <c r="DO151" i="15"/>
  <c r="DK151" i="15"/>
  <c r="DG151" i="15"/>
  <c r="DR151" i="15"/>
  <c r="DN151" i="15"/>
  <c r="DJ151" i="15"/>
  <c r="DF151" i="15"/>
  <c r="DQ212" i="15"/>
  <c r="DM212" i="15"/>
  <c r="DI212" i="15"/>
  <c r="DE212" i="15"/>
  <c r="DA212" i="15"/>
  <c r="CW212" i="15"/>
  <c r="CS212" i="15"/>
  <c r="CO212" i="15"/>
  <c r="CK212" i="15"/>
  <c r="CG212" i="15"/>
  <c r="CC212" i="15"/>
  <c r="BY212" i="15"/>
  <c r="BU212" i="15"/>
  <c r="BQ212" i="15"/>
  <c r="BM212" i="15"/>
  <c r="BI212" i="15"/>
  <c r="BE212" i="15"/>
  <c r="BA212" i="15"/>
  <c r="AW212" i="15"/>
  <c r="AS212" i="15"/>
  <c r="AO212" i="15"/>
  <c r="AK212" i="15"/>
  <c r="AG212" i="15"/>
  <c r="AC212" i="15"/>
  <c r="Y212" i="15"/>
  <c r="U212" i="15"/>
  <c r="Q212" i="15"/>
  <c r="M212" i="15"/>
  <c r="I212" i="15"/>
  <c r="E212" i="15"/>
  <c r="DP212" i="15"/>
  <c r="DL212" i="15"/>
  <c r="DH212" i="15"/>
  <c r="DD212" i="15"/>
  <c r="CZ212" i="15"/>
  <c r="CV212" i="15"/>
  <c r="CR212" i="15"/>
  <c r="CN212" i="15"/>
  <c r="CJ212" i="15"/>
  <c r="CF212" i="15"/>
  <c r="CB212" i="15"/>
  <c r="BX212" i="15"/>
  <c r="BT212" i="15"/>
  <c r="BP212" i="15"/>
  <c r="BL212" i="15"/>
  <c r="BH212" i="15"/>
  <c r="BD212" i="15"/>
  <c r="AZ212" i="15"/>
  <c r="AV212" i="15"/>
  <c r="AR212" i="15"/>
  <c r="AN212" i="15"/>
  <c r="AJ212" i="15"/>
  <c r="AF212" i="15"/>
  <c r="AB212" i="15"/>
  <c r="X212" i="15"/>
  <c r="T212" i="15"/>
  <c r="P212" i="15"/>
  <c r="L212" i="15"/>
  <c r="H212" i="15"/>
  <c r="D212" i="15"/>
  <c r="DS212" i="15"/>
  <c r="DO212" i="15"/>
  <c r="DK212" i="15"/>
  <c r="DG212" i="15"/>
  <c r="DC212" i="15"/>
  <c r="CY212" i="15"/>
  <c r="CU212" i="15"/>
  <c r="CQ212" i="15"/>
  <c r="CM212" i="15"/>
  <c r="CI212" i="15"/>
  <c r="CE212" i="15"/>
  <c r="CA212" i="15"/>
  <c r="BW212" i="15"/>
  <c r="BS212" i="15"/>
  <c r="BO212" i="15"/>
  <c r="BK212" i="15"/>
  <c r="BG212" i="15"/>
  <c r="BC212" i="15"/>
  <c r="AY212" i="15"/>
  <c r="AU212" i="15"/>
  <c r="AQ212" i="15"/>
  <c r="AM212" i="15"/>
  <c r="AI212" i="15"/>
  <c r="AE212" i="15"/>
  <c r="AA212" i="15"/>
  <c r="W212" i="15"/>
  <c r="S212" i="15"/>
  <c r="O212" i="15"/>
  <c r="K212" i="15"/>
  <c r="G212" i="15"/>
  <c r="DR212" i="15"/>
  <c r="DN212" i="15"/>
  <c r="DJ212" i="15"/>
  <c r="DF212" i="15"/>
  <c r="DB212" i="15"/>
  <c r="CX212" i="15"/>
  <c r="CT212" i="15"/>
  <c r="CP212" i="15"/>
  <c r="CL212" i="15"/>
  <c r="CH212" i="15"/>
  <c r="CD212" i="15"/>
  <c r="BZ212" i="15"/>
  <c r="BV212" i="15"/>
  <c r="BR212" i="15"/>
  <c r="BN212" i="15"/>
  <c r="BJ212" i="15"/>
  <c r="BF212" i="15"/>
  <c r="BB212" i="15"/>
  <c r="AX212" i="15"/>
  <c r="AT212" i="15"/>
  <c r="AP212" i="15"/>
  <c r="AL212" i="15"/>
  <c r="AH212" i="15"/>
  <c r="AD212" i="15"/>
  <c r="Z212" i="15"/>
  <c r="V212" i="15"/>
  <c r="R212" i="15"/>
  <c r="N212" i="15"/>
  <c r="J212" i="15"/>
  <c r="F212" i="15"/>
  <c r="DQ227" i="15"/>
  <c r="DM227" i="15"/>
  <c r="DI227" i="15"/>
  <c r="DE227" i="15"/>
  <c r="DA227" i="15"/>
  <c r="CW227" i="15"/>
  <c r="CS227" i="15"/>
  <c r="CO227" i="15"/>
  <c r="CK227" i="15"/>
  <c r="CG227" i="15"/>
  <c r="CC227" i="15"/>
  <c r="BY227" i="15"/>
  <c r="BU227" i="15"/>
  <c r="BQ227" i="15"/>
  <c r="BM227" i="15"/>
  <c r="BI227" i="15"/>
  <c r="BE227" i="15"/>
  <c r="BA227" i="15"/>
  <c r="AW227" i="15"/>
  <c r="AS227" i="15"/>
  <c r="AO227" i="15"/>
  <c r="AK227" i="15"/>
  <c r="AG227" i="15"/>
  <c r="AC227" i="15"/>
  <c r="Y227" i="15"/>
  <c r="U227" i="15"/>
  <c r="Q227" i="15"/>
  <c r="M227" i="15"/>
  <c r="I227" i="15"/>
  <c r="E227" i="15"/>
  <c r="DP227" i="15"/>
  <c r="DL227" i="15"/>
  <c r="DH227" i="15"/>
  <c r="DD227" i="15"/>
  <c r="CZ227" i="15"/>
  <c r="CV227" i="15"/>
  <c r="CR227" i="15"/>
  <c r="CN227" i="15"/>
  <c r="CJ227" i="15"/>
  <c r="CF227" i="15"/>
  <c r="CB227" i="15"/>
  <c r="BX227" i="15"/>
  <c r="BT227" i="15"/>
  <c r="BP227" i="15"/>
  <c r="BL227" i="15"/>
  <c r="BH227" i="15"/>
  <c r="BD227" i="15"/>
  <c r="AZ227" i="15"/>
  <c r="AV227" i="15"/>
  <c r="AR227" i="15"/>
  <c r="AN227" i="15"/>
  <c r="AJ227" i="15"/>
  <c r="AF227" i="15"/>
  <c r="AB227" i="15"/>
  <c r="X227" i="15"/>
  <c r="T227" i="15"/>
  <c r="P227" i="15"/>
  <c r="L227" i="15"/>
  <c r="H227" i="15"/>
  <c r="D227" i="15"/>
  <c r="DS227" i="15"/>
  <c r="DO227" i="15"/>
  <c r="DK227" i="15"/>
  <c r="DG227" i="15"/>
  <c r="DC227" i="15"/>
  <c r="CY227" i="15"/>
  <c r="CU227" i="15"/>
  <c r="CQ227" i="15"/>
  <c r="CM227" i="15"/>
  <c r="CI227" i="15"/>
  <c r="CE227" i="15"/>
  <c r="CA227" i="15"/>
  <c r="BW227" i="15"/>
  <c r="BS227" i="15"/>
  <c r="BO227" i="15"/>
  <c r="BK227" i="15"/>
  <c r="BG227" i="15"/>
  <c r="BC227" i="15"/>
  <c r="AY227" i="15"/>
  <c r="AU227" i="15"/>
  <c r="AQ227" i="15"/>
  <c r="AM227" i="15"/>
  <c r="AI227" i="15"/>
  <c r="AE227" i="15"/>
  <c r="AA227" i="15"/>
  <c r="W227" i="15"/>
  <c r="S227" i="15"/>
  <c r="O227" i="15"/>
  <c r="K227" i="15"/>
  <c r="G227" i="15"/>
  <c r="DR227" i="15"/>
  <c r="DN227" i="15"/>
  <c r="DJ227" i="15"/>
  <c r="DF227" i="15"/>
  <c r="DB227" i="15"/>
  <c r="CX227" i="15"/>
  <c r="CT227" i="15"/>
  <c r="CP227" i="15"/>
  <c r="CL227" i="15"/>
  <c r="CH227" i="15"/>
  <c r="CD227" i="15"/>
  <c r="BZ227" i="15"/>
  <c r="BV227" i="15"/>
  <c r="BR227" i="15"/>
  <c r="BN227" i="15"/>
  <c r="BJ227" i="15"/>
  <c r="BF227" i="15"/>
  <c r="BB227" i="15"/>
  <c r="AX227" i="15"/>
  <c r="AT227" i="15"/>
  <c r="AP227" i="15"/>
  <c r="AL227" i="15"/>
  <c r="AH227" i="15"/>
  <c r="AD227" i="15"/>
  <c r="Z227" i="15"/>
  <c r="V227" i="15"/>
  <c r="R227" i="15"/>
  <c r="N227" i="15"/>
  <c r="J227" i="15"/>
  <c r="F227" i="15"/>
  <c r="DY25" i="11"/>
  <c r="DY25" i="61" s="1"/>
  <c r="DV25" i="11"/>
  <c r="DV25" i="61" s="1"/>
  <c r="DX25" i="11"/>
  <c r="DX25" i="61" s="1"/>
  <c r="DY65" i="11"/>
  <c r="DY65" i="61" s="1"/>
  <c r="DV65" i="11"/>
  <c r="DV65" i="61" s="1"/>
  <c r="DX65" i="11"/>
  <c r="DX65" i="61" s="1"/>
  <c r="DV56" i="11"/>
  <c r="DV56" i="61" s="1"/>
  <c r="DY56" i="11"/>
  <c r="DY56" i="61" s="1"/>
  <c r="DX56" i="11"/>
  <c r="DX56" i="61" s="1"/>
  <c r="DY41" i="11"/>
  <c r="DY41" i="61" s="1"/>
  <c r="DV41" i="11"/>
  <c r="DV41" i="61" s="1"/>
  <c r="DX41" i="11"/>
  <c r="DX41" i="61" s="1"/>
  <c r="DY89" i="11"/>
  <c r="DY89" i="61" s="1"/>
  <c r="DV89" i="11"/>
  <c r="DV89" i="61" s="1"/>
  <c r="DX89" i="11"/>
  <c r="DX89" i="61" s="1"/>
  <c r="DY7" i="11"/>
  <c r="DY7" i="61" s="1"/>
  <c r="DV7" i="11"/>
  <c r="DV7" i="61" s="1"/>
  <c r="DX7" i="11"/>
  <c r="DX7" i="61" s="1"/>
  <c r="DY39" i="11"/>
  <c r="DY39" i="61" s="1"/>
  <c r="DV39" i="11"/>
  <c r="DV39" i="61" s="1"/>
  <c r="DX39" i="11"/>
  <c r="DX39" i="61" s="1"/>
  <c r="DQ141" i="15"/>
  <c r="DM141" i="15"/>
  <c r="DI141" i="15"/>
  <c r="DE141" i="15"/>
  <c r="DH141" i="15"/>
  <c r="DK141" i="15"/>
  <c r="DL141" i="15"/>
  <c r="DS141" i="15"/>
  <c r="DG141" i="15"/>
  <c r="DO141" i="15"/>
  <c r="DR141" i="15"/>
  <c r="DN141" i="15"/>
  <c r="DJ141" i="15"/>
  <c r="DF141" i="15"/>
  <c r="DP141" i="15"/>
  <c r="DD141" i="15"/>
  <c r="DQ260" i="15"/>
  <c r="DM260" i="15"/>
  <c r="DI260" i="15"/>
  <c r="DE260" i="15"/>
  <c r="DA260" i="15"/>
  <c r="CW260" i="15"/>
  <c r="CS260" i="15"/>
  <c r="CO260" i="15"/>
  <c r="CK260" i="15"/>
  <c r="CG260" i="15"/>
  <c r="CC260" i="15"/>
  <c r="BY260" i="15"/>
  <c r="BU260" i="15"/>
  <c r="BQ260" i="15"/>
  <c r="BM260" i="15"/>
  <c r="DP260" i="15"/>
  <c r="DL260" i="15"/>
  <c r="DH260" i="15"/>
  <c r="DD260" i="15"/>
  <c r="CZ260" i="15"/>
  <c r="CV260" i="15"/>
  <c r="CR260" i="15"/>
  <c r="CN260" i="15"/>
  <c r="CJ260" i="15"/>
  <c r="CF260" i="15"/>
  <c r="CB260" i="15"/>
  <c r="BX260" i="15"/>
  <c r="BT260" i="15"/>
  <c r="BP260" i="15"/>
  <c r="BL260" i="15"/>
  <c r="BH260" i="15"/>
  <c r="BD260" i="15"/>
  <c r="AZ260" i="15"/>
  <c r="DS260" i="15"/>
  <c r="DO260" i="15"/>
  <c r="DK260" i="15"/>
  <c r="DG260" i="15"/>
  <c r="DC260" i="15"/>
  <c r="CY260" i="15"/>
  <c r="CU260" i="15"/>
  <c r="CQ260" i="15"/>
  <c r="CM260" i="15"/>
  <c r="CI260" i="15"/>
  <c r="CE260" i="15"/>
  <c r="CA260" i="15"/>
  <c r="BW260" i="15"/>
  <c r="BS260" i="15"/>
  <c r="BO260" i="15"/>
  <c r="BK260" i="15"/>
  <c r="BG260" i="15"/>
  <c r="BC260" i="15"/>
  <c r="AY260" i="15"/>
  <c r="AU260" i="15"/>
  <c r="AQ260" i="15"/>
  <c r="AM260" i="15"/>
  <c r="AI260" i="15"/>
  <c r="AE260" i="15"/>
  <c r="AA260" i="15"/>
  <c r="W260" i="15"/>
  <c r="S260" i="15"/>
  <c r="O260" i="15"/>
  <c r="K260" i="15"/>
  <c r="G260" i="15"/>
  <c r="DR260" i="15"/>
  <c r="DN260" i="15"/>
  <c r="DJ260" i="15"/>
  <c r="DF260" i="15"/>
  <c r="DB260" i="15"/>
  <c r="CX260" i="15"/>
  <c r="CT260" i="15"/>
  <c r="CP260" i="15"/>
  <c r="CL260" i="15"/>
  <c r="CH260" i="15"/>
  <c r="CD260" i="15"/>
  <c r="BZ260" i="15"/>
  <c r="BV260" i="15"/>
  <c r="BR260" i="15"/>
  <c r="BN260" i="15"/>
  <c r="BJ260" i="15"/>
  <c r="BF260" i="15"/>
  <c r="BB260" i="15"/>
  <c r="AX260" i="15"/>
  <c r="AT260" i="15"/>
  <c r="AP260" i="15"/>
  <c r="AL260" i="15"/>
  <c r="AH260" i="15"/>
  <c r="AD260" i="15"/>
  <c r="Z260" i="15"/>
  <c r="V260" i="15"/>
  <c r="R260" i="15"/>
  <c r="N260" i="15"/>
  <c r="J260" i="15"/>
  <c r="F260" i="15"/>
  <c r="BI260" i="15"/>
  <c r="AV260" i="15"/>
  <c r="AN260" i="15"/>
  <c r="AF260" i="15"/>
  <c r="X260" i="15"/>
  <c r="P260" i="15"/>
  <c r="H260" i="15"/>
  <c r="BE260" i="15"/>
  <c r="AS260" i="15"/>
  <c r="AK260" i="15"/>
  <c r="AC260" i="15"/>
  <c r="U260" i="15"/>
  <c r="M260" i="15"/>
  <c r="E260" i="15"/>
  <c r="BA260" i="15"/>
  <c r="AR260" i="15"/>
  <c r="AJ260" i="15"/>
  <c r="AB260" i="15"/>
  <c r="T260" i="15"/>
  <c r="L260" i="15"/>
  <c r="D260" i="15"/>
  <c r="AW260" i="15"/>
  <c r="AO260" i="15"/>
  <c r="AG260" i="15"/>
  <c r="Y260" i="15"/>
  <c r="Q260" i="15"/>
  <c r="I260" i="15"/>
  <c r="DQ168" i="15"/>
  <c r="DM168" i="15"/>
  <c r="DI168" i="15"/>
  <c r="DE168" i="15"/>
  <c r="DA168" i="15"/>
  <c r="CW168" i="15"/>
  <c r="CS168" i="15"/>
  <c r="CO168" i="15"/>
  <c r="CK168" i="15"/>
  <c r="CG168" i="15"/>
  <c r="CC168" i="15"/>
  <c r="BY168" i="15"/>
  <c r="BU168" i="15"/>
  <c r="BQ168" i="15"/>
  <c r="BM168" i="15"/>
  <c r="BI168" i="15"/>
  <c r="BE168" i="15"/>
  <c r="BA168" i="15"/>
  <c r="AW168" i="15"/>
  <c r="AS168" i="15"/>
  <c r="AO168" i="15"/>
  <c r="AK168" i="15"/>
  <c r="AG168" i="15"/>
  <c r="AC168" i="15"/>
  <c r="Y168" i="15"/>
  <c r="U168" i="15"/>
  <c r="Q168" i="15"/>
  <c r="M168" i="15"/>
  <c r="I168" i="15"/>
  <c r="E168" i="15"/>
  <c r="DP168" i="15"/>
  <c r="DL168" i="15"/>
  <c r="DH168" i="15"/>
  <c r="DD168" i="15"/>
  <c r="CZ168" i="15"/>
  <c r="CV168" i="15"/>
  <c r="CR168" i="15"/>
  <c r="CN168" i="15"/>
  <c r="CJ168" i="15"/>
  <c r="CF168" i="15"/>
  <c r="CB168" i="15"/>
  <c r="BX168" i="15"/>
  <c r="BT168" i="15"/>
  <c r="BP168" i="15"/>
  <c r="BL168" i="15"/>
  <c r="BH168" i="15"/>
  <c r="BD168" i="15"/>
  <c r="AZ168" i="15"/>
  <c r="AV168" i="15"/>
  <c r="AR168" i="15"/>
  <c r="AN168" i="15"/>
  <c r="AJ168" i="15"/>
  <c r="AF168" i="15"/>
  <c r="AB168" i="15"/>
  <c r="X168" i="15"/>
  <c r="T168" i="15"/>
  <c r="P168" i="15"/>
  <c r="L168" i="15"/>
  <c r="H168" i="15"/>
  <c r="D168" i="15"/>
  <c r="DS168" i="15"/>
  <c r="DO168" i="15"/>
  <c r="DK168" i="15"/>
  <c r="DG168" i="15"/>
  <c r="DC168" i="15"/>
  <c r="CY168" i="15"/>
  <c r="CU168" i="15"/>
  <c r="CQ168" i="15"/>
  <c r="CM168" i="15"/>
  <c r="CI168" i="15"/>
  <c r="CE168" i="15"/>
  <c r="CA168" i="15"/>
  <c r="BW168" i="15"/>
  <c r="BS168" i="15"/>
  <c r="BO168" i="15"/>
  <c r="BK168" i="15"/>
  <c r="BG168" i="15"/>
  <c r="BC168" i="15"/>
  <c r="AY168" i="15"/>
  <c r="AU168" i="15"/>
  <c r="AQ168" i="15"/>
  <c r="AM168" i="15"/>
  <c r="AI168" i="15"/>
  <c r="AE168" i="15"/>
  <c r="AA168" i="15"/>
  <c r="W168" i="15"/>
  <c r="S168" i="15"/>
  <c r="O168" i="15"/>
  <c r="K168" i="15"/>
  <c r="G168" i="15"/>
  <c r="DR168" i="15"/>
  <c r="DN168" i="15"/>
  <c r="DJ168" i="15"/>
  <c r="DF168" i="15"/>
  <c r="DB168" i="15"/>
  <c r="CX168" i="15"/>
  <c r="CT168" i="15"/>
  <c r="CP168" i="15"/>
  <c r="CL168" i="15"/>
  <c r="CH168" i="15"/>
  <c r="CD168" i="15"/>
  <c r="BZ168" i="15"/>
  <c r="BV168" i="15"/>
  <c r="BR168" i="15"/>
  <c r="BN168" i="15"/>
  <c r="BJ168" i="15"/>
  <c r="BF168" i="15"/>
  <c r="BB168" i="15"/>
  <c r="AX168" i="15"/>
  <c r="AT168" i="15"/>
  <c r="AP168" i="15"/>
  <c r="AL168" i="15"/>
  <c r="AH168" i="15"/>
  <c r="AD168" i="15"/>
  <c r="Z168" i="15"/>
  <c r="V168" i="15"/>
  <c r="R168" i="15"/>
  <c r="N168" i="15"/>
  <c r="J168" i="15"/>
  <c r="F168" i="15"/>
  <c r="DQ158" i="15"/>
  <c r="DM158" i="15"/>
  <c r="DI158" i="15"/>
  <c r="DE158" i="15"/>
  <c r="DA158" i="15"/>
  <c r="CW158" i="15"/>
  <c r="CS158" i="15"/>
  <c r="CO158" i="15"/>
  <c r="CK158" i="15"/>
  <c r="CG158" i="15"/>
  <c r="CC158" i="15"/>
  <c r="BY158" i="15"/>
  <c r="BU158" i="15"/>
  <c r="BQ158" i="15"/>
  <c r="BM158" i="15"/>
  <c r="BI158" i="15"/>
  <c r="BE158" i="15"/>
  <c r="BA158" i="15"/>
  <c r="AW158" i="15"/>
  <c r="AS158" i="15"/>
  <c r="AO158" i="15"/>
  <c r="AK158" i="15"/>
  <c r="AG158" i="15"/>
  <c r="AC158" i="15"/>
  <c r="Y158" i="15"/>
  <c r="U158" i="15"/>
  <c r="Q158" i="15"/>
  <c r="M158" i="15"/>
  <c r="I158" i="15"/>
  <c r="E158" i="15"/>
  <c r="DP158" i="15"/>
  <c r="DL158" i="15"/>
  <c r="DH158" i="15"/>
  <c r="DD158" i="15"/>
  <c r="CZ158" i="15"/>
  <c r="CV158" i="15"/>
  <c r="CR158" i="15"/>
  <c r="CN158" i="15"/>
  <c r="CJ158" i="15"/>
  <c r="CF158" i="15"/>
  <c r="CB158" i="15"/>
  <c r="BX158" i="15"/>
  <c r="BT158" i="15"/>
  <c r="BP158" i="15"/>
  <c r="BL158" i="15"/>
  <c r="BH158" i="15"/>
  <c r="BD158" i="15"/>
  <c r="AZ158" i="15"/>
  <c r="AV158" i="15"/>
  <c r="AR158" i="15"/>
  <c r="AN158" i="15"/>
  <c r="AJ158" i="15"/>
  <c r="AF158" i="15"/>
  <c r="AB158" i="15"/>
  <c r="X158" i="15"/>
  <c r="T158" i="15"/>
  <c r="P158" i="15"/>
  <c r="L158" i="15"/>
  <c r="H158" i="15"/>
  <c r="D158" i="15"/>
  <c r="DS158" i="15"/>
  <c r="DO158" i="15"/>
  <c r="DK158" i="15"/>
  <c r="DG158" i="15"/>
  <c r="DC158" i="15"/>
  <c r="CY158" i="15"/>
  <c r="CU158" i="15"/>
  <c r="CQ158" i="15"/>
  <c r="CM158" i="15"/>
  <c r="CI158" i="15"/>
  <c r="CE158" i="15"/>
  <c r="CA158" i="15"/>
  <c r="BW158" i="15"/>
  <c r="BS158" i="15"/>
  <c r="BO158" i="15"/>
  <c r="BK158" i="15"/>
  <c r="BG158" i="15"/>
  <c r="BC158" i="15"/>
  <c r="AY158" i="15"/>
  <c r="AU158" i="15"/>
  <c r="AQ158" i="15"/>
  <c r="AM158" i="15"/>
  <c r="AI158" i="15"/>
  <c r="AE158" i="15"/>
  <c r="AA158" i="15"/>
  <c r="W158" i="15"/>
  <c r="S158" i="15"/>
  <c r="O158" i="15"/>
  <c r="K158" i="15"/>
  <c r="G158" i="15"/>
  <c r="DR158" i="15"/>
  <c r="DN158" i="15"/>
  <c r="DJ158" i="15"/>
  <c r="DF158" i="15"/>
  <c r="DB158" i="15"/>
  <c r="CX158" i="15"/>
  <c r="CT158" i="15"/>
  <c r="CP158" i="15"/>
  <c r="CL158" i="15"/>
  <c r="CH158" i="15"/>
  <c r="CD158" i="15"/>
  <c r="BZ158" i="15"/>
  <c r="BV158" i="15"/>
  <c r="BR158" i="15"/>
  <c r="BN158" i="15"/>
  <c r="BJ158" i="15"/>
  <c r="BF158" i="15"/>
  <c r="BB158" i="15"/>
  <c r="AX158" i="15"/>
  <c r="AT158" i="15"/>
  <c r="AP158" i="15"/>
  <c r="AL158" i="15"/>
  <c r="AH158" i="15"/>
  <c r="AD158" i="15"/>
  <c r="Z158" i="15"/>
  <c r="V158" i="15"/>
  <c r="R158" i="15"/>
  <c r="N158" i="15"/>
  <c r="J158" i="15"/>
  <c r="F158" i="15"/>
  <c r="DQ199" i="15"/>
  <c r="DM199" i="15"/>
  <c r="DI199" i="15"/>
  <c r="DE199" i="15"/>
  <c r="DA199" i="15"/>
  <c r="CW199" i="15"/>
  <c r="CS199" i="15"/>
  <c r="CO199" i="15"/>
  <c r="CK199" i="15"/>
  <c r="CG199" i="15"/>
  <c r="CC199" i="15"/>
  <c r="BY199" i="15"/>
  <c r="BU199" i="15"/>
  <c r="BQ199" i="15"/>
  <c r="BM199" i="15"/>
  <c r="BI199" i="15"/>
  <c r="BE199" i="15"/>
  <c r="BA199" i="15"/>
  <c r="AW199" i="15"/>
  <c r="AS199" i="15"/>
  <c r="AO199" i="15"/>
  <c r="AK199" i="15"/>
  <c r="AG199" i="15"/>
  <c r="AC199" i="15"/>
  <c r="Y199" i="15"/>
  <c r="U199" i="15"/>
  <c r="Q199" i="15"/>
  <c r="M199" i="15"/>
  <c r="I199" i="15"/>
  <c r="E199" i="15"/>
  <c r="DP199" i="15"/>
  <c r="DL199" i="15"/>
  <c r="DH199" i="15"/>
  <c r="DD199" i="15"/>
  <c r="CZ199" i="15"/>
  <c r="CV199" i="15"/>
  <c r="CR199" i="15"/>
  <c r="CN199" i="15"/>
  <c r="CJ199" i="15"/>
  <c r="CF199" i="15"/>
  <c r="CB199" i="15"/>
  <c r="BX199" i="15"/>
  <c r="BT199" i="15"/>
  <c r="BP199" i="15"/>
  <c r="BL199" i="15"/>
  <c r="BH199" i="15"/>
  <c r="BD199" i="15"/>
  <c r="AZ199" i="15"/>
  <c r="AV199" i="15"/>
  <c r="AR199" i="15"/>
  <c r="AN199" i="15"/>
  <c r="AJ199" i="15"/>
  <c r="AF199" i="15"/>
  <c r="AB199" i="15"/>
  <c r="X199" i="15"/>
  <c r="T199" i="15"/>
  <c r="P199" i="15"/>
  <c r="L199" i="15"/>
  <c r="H199" i="15"/>
  <c r="D199" i="15"/>
  <c r="DS199" i="15"/>
  <c r="DO199" i="15"/>
  <c r="DK199" i="15"/>
  <c r="DG199" i="15"/>
  <c r="DC199" i="15"/>
  <c r="CY199" i="15"/>
  <c r="CU199" i="15"/>
  <c r="CQ199" i="15"/>
  <c r="CM199" i="15"/>
  <c r="CI199" i="15"/>
  <c r="CE199" i="15"/>
  <c r="CA199" i="15"/>
  <c r="BW199" i="15"/>
  <c r="BS199" i="15"/>
  <c r="BO199" i="15"/>
  <c r="BK199" i="15"/>
  <c r="BG199" i="15"/>
  <c r="BC199" i="15"/>
  <c r="AY199" i="15"/>
  <c r="AU199" i="15"/>
  <c r="AQ199" i="15"/>
  <c r="AM199" i="15"/>
  <c r="AI199" i="15"/>
  <c r="AE199" i="15"/>
  <c r="AA199" i="15"/>
  <c r="W199" i="15"/>
  <c r="S199" i="15"/>
  <c r="O199" i="15"/>
  <c r="K199" i="15"/>
  <c r="G199" i="15"/>
  <c r="DR199" i="15"/>
  <c r="DN199" i="15"/>
  <c r="DJ199" i="15"/>
  <c r="DF199" i="15"/>
  <c r="DB199" i="15"/>
  <c r="CX199" i="15"/>
  <c r="CT199" i="15"/>
  <c r="CP199" i="15"/>
  <c r="CL199" i="15"/>
  <c r="CH199" i="15"/>
  <c r="CD199" i="15"/>
  <c r="BZ199" i="15"/>
  <c r="BV199" i="15"/>
  <c r="BR199" i="15"/>
  <c r="BN199" i="15"/>
  <c r="BJ199" i="15"/>
  <c r="BF199" i="15"/>
  <c r="BB199" i="15"/>
  <c r="AX199" i="15"/>
  <c r="AT199" i="15"/>
  <c r="AP199" i="15"/>
  <c r="AL199" i="15"/>
  <c r="AH199" i="15"/>
  <c r="AD199" i="15"/>
  <c r="Z199" i="15"/>
  <c r="V199" i="15"/>
  <c r="R199" i="15"/>
  <c r="N199" i="15"/>
  <c r="J199" i="15"/>
  <c r="F199" i="15"/>
  <c r="DQ172" i="15"/>
  <c r="DM172" i="15"/>
  <c r="DI172" i="15"/>
  <c r="DE172" i="15"/>
  <c r="DA172" i="15"/>
  <c r="CW172" i="15"/>
  <c r="CS172" i="15"/>
  <c r="CO172" i="15"/>
  <c r="CK172" i="15"/>
  <c r="CG172" i="15"/>
  <c r="CC172" i="15"/>
  <c r="BY172" i="15"/>
  <c r="BU172" i="15"/>
  <c r="BQ172" i="15"/>
  <c r="BM172" i="15"/>
  <c r="BI172" i="15"/>
  <c r="BE172" i="15"/>
  <c r="BA172" i="15"/>
  <c r="AW172" i="15"/>
  <c r="AS172" i="15"/>
  <c r="AO172" i="15"/>
  <c r="AK172" i="15"/>
  <c r="AG172" i="15"/>
  <c r="AC172" i="15"/>
  <c r="Y172" i="15"/>
  <c r="U172" i="15"/>
  <c r="Q172" i="15"/>
  <c r="M172" i="15"/>
  <c r="I172" i="15"/>
  <c r="E172" i="15"/>
  <c r="DP172" i="15"/>
  <c r="DL172" i="15"/>
  <c r="DH172" i="15"/>
  <c r="DD172" i="15"/>
  <c r="CZ172" i="15"/>
  <c r="CV172" i="15"/>
  <c r="CR172" i="15"/>
  <c r="CN172" i="15"/>
  <c r="CJ172" i="15"/>
  <c r="CF172" i="15"/>
  <c r="CB172" i="15"/>
  <c r="BX172" i="15"/>
  <c r="BT172" i="15"/>
  <c r="BP172" i="15"/>
  <c r="BL172" i="15"/>
  <c r="BH172" i="15"/>
  <c r="BD172" i="15"/>
  <c r="AZ172" i="15"/>
  <c r="AV172" i="15"/>
  <c r="AR172" i="15"/>
  <c r="AN172" i="15"/>
  <c r="AJ172" i="15"/>
  <c r="AF172" i="15"/>
  <c r="AB172" i="15"/>
  <c r="X172" i="15"/>
  <c r="T172" i="15"/>
  <c r="P172" i="15"/>
  <c r="L172" i="15"/>
  <c r="H172" i="15"/>
  <c r="D172" i="15"/>
  <c r="DS172" i="15"/>
  <c r="DO172" i="15"/>
  <c r="DK172" i="15"/>
  <c r="DG172" i="15"/>
  <c r="DC172" i="15"/>
  <c r="CY172" i="15"/>
  <c r="CU172" i="15"/>
  <c r="CQ172" i="15"/>
  <c r="CM172" i="15"/>
  <c r="CI172" i="15"/>
  <c r="CE172" i="15"/>
  <c r="CA172" i="15"/>
  <c r="BW172" i="15"/>
  <c r="BS172" i="15"/>
  <c r="BO172" i="15"/>
  <c r="BK172" i="15"/>
  <c r="BG172" i="15"/>
  <c r="BC172" i="15"/>
  <c r="AY172" i="15"/>
  <c r="AU172" i="15"/>
  <c r="AQ172" i="15"/>
  <c r="AM172" i="15"/>
  <c r="AI172" i="15"/>
  <c r="AE172" i="15"/>
  <c r="AA172" i="15"/>
  <c r="W172" i="15"/>
  <c r="S172" i="15"/>
  <c r="O172" i="15"/>
  <c r="K172" i="15"/>
  <c r="G172" i="15"/>
  <c r="DR172" i="15"/>
  <c r="DN172" i="15"/>
  <c r="DJ172" i="15"/>
  <c r="DF172" i="15"/>
  <c r="DB172" i="15"/>
  <c r="CX172" i="15"/>
  <c r="CT172" i="15"/>
  <c r="CP172" i="15"/>
  <c r="CL172" i="15"/>
  <c r="CH172" i="15"/>
  <c r="CD172" i="15"/>
  <c r="BZ172" i="15"/>
  <c r="BV172" i="15"/>
  <c r="BR172" i="15"/>
  <c r="BN172" i="15"/>
  <c r="BJ172" i="15"/>
  <c r="BF172" i="15"/>
  <c r="BB172" i="15"/>
  <c r="AX172" i="15"/>
  <c r="AT172" i="15"/>
  <c r="AP172" i="15"/>
  <c r="AL172" i="15"/>
  <c r="AH172" i="15"/>
  <c r="AD172" i="15"/>
  <c r="Z172" i="15"/>
  <c r="V172" i="15"/>
  <c r="R172" i="15"/>
  <c r="N172" i="15"/>
  <c r="J172" i="15"/>
  <c r="F172" i="15"/>
  <c r="DY17" i="11"/>
  <c r="DY17" i="61" s="1"/>
  <c r="DV17" i="11"/>
  <c r="DV17" i="61" s="1"/>
  <c r="DX17" i="11"/>
  <c r="DX17" i="61" s="1"/>
  <c r="DQ204" i="15"/>
  <c r="DM204" i="15"/>
  <c r="DI204" i="15"/>
  <c r="DE204" i="15"/>
  <c r="DA204" i="15"/>
  <c r="CW204" i="15"/>
  <c r="CS204" i="15"/>
  <c r="CO204" i="15"/>
  <c r="CK204" i="15"/>
  <c r="CG204" i="15"/>
  <c r="CC204" i="15"/>
  <c r="BY204" i="15"/>
  <c r="BU204" i="15"/>
  <c r="BQ204" i="15"/>
  <c r="BM204" i="15"/>
  <c r="BI204" i="15"/>
  <c r="BE204" i="15"/>
  <c r="BA204" i="15"/>
  <c r="AW204" i="15"/>
  <c r="AS204" i="15"/>
  <c r="AO204" i="15"/>
  <c r="AK204" i="15"/>
  <c r="AG204" i="15"/>
  <c r="AC204" i="15"/>
  <c r="Y204" i="15"/>
  <c r="U204" i="15"/>
  <c r="Q204" i="15"/>
  <c r="M204" i="15"/>
  <c r="I204" i="15"/>
  <c r="E204" i="15"/>
  <c r="DP204" i="15"/>
  <c r="DL204" i="15"/>
  <c r="DH204" i="15"/>
  <c r="DD204" i="15"/>
  <c r="CZ204" i="15"/>
  <c r="CV204" i="15"/>
  <c r="CR204" i="15"/>
  <c r="CN204" i="15"/>
  <c r="CJ204" i="15"/>
  <c r="CF204" i="15"/>
  <c r="CB204" i="15"/>
  <c r="BX204" i="15"/>
  <c r="BT204" i="15"/>
  <c r="BP204" i="15"/>
  <c r="BL204" i="15"/>
  <c r="BH204" i="15"/>
  <c r="BD204" i="15"/>
  <c r="AZ204" i="15"/>
  <c r="AV204" i="15"/>
  <c r="AR204" i="15"/>
  <c r="AN204" i="15"/>
  <c r="AJ204" i="15"/>
  <c r="AF204" i="15"/>
  <c r="AB204" i="15"/>
  <c r="X204" i="15"/>
  <c r="T204" i="15"/>
  <c r="P204" i="15"/>
  <c r="L204" i="15"/>
  <c r="H204" i="15"/>
  <c r="D204" i="15"/>
  <c r="DS204" i="15"/>
  <c r="DO204" i="15"/>
  <c r="DK204" i="15"/>
  <c r="DG204" i="15"/>
  <c r="DC204" i="15"/>
  <c r="CY204" i="15"/>
  <c r="CU204" i="15"/>
  <c r="CQ204" i="15"/>
  <c r="CM204" i="15"/>
  <c r="CI204" i="15"/>
  <c r="CE204" i="15"/>
  <c r="CA204" i="15"/>
  <c r="BW204" i="15"/>
  <c r="BS204" i="15"/>
  <c r="BO204" i="15"/>
  <c r="BK204" i="15"/>
  <c r="BG204" i="15"/>
  <c r="BC204" i="15"/>
  <c r="AY204" i="15"/>
  <c r="AU204" i="15"/>
  <c r="AQ204" i="15"/>
  <c r="AM204" i="15"/>
  <c r="AI204" i="15"/>
  <c r="AE204" i="15"/>
  <c r="AA204" i="15"/>
  <c r="W204" i="15"/>
  <c r="S204" i="15"/>
  <c r="O204" i="15"/>
  <c r="K204" i="15"/>
  <c r="G204" i="15"/>
  <c r="DR204" i="15"/>
  <c r="DN204" i="15"/>
  <c r="DJ204" i="15"/>
  <c r="DF204" i="15"/>
  <c r="DB204" i="15"/>
  <c r="CX204" i="15"/>
  <c r="CT204" i="15"/>
  <c r="CP204" i="15"/>
  <c r="CL204" i="15"/>
  <c r="CH204" i="15"/>
  <c r="CD204" i="15"/>
  <c r="BZ204" i="15"/>
  <c r="BV204" i="15"/>
  <c r="BR204" i="15"/>
  <c r="BN204" i="15"/>
  <c r="BJ204" i="15"/>
  <c r="BF204" i="15"/>
  <c r="BB204" i="15"/>
  <c r="AX204" i="15"/>
  <c r="AT204" i="15"/>
  <c r="AP204" i="15"/>
  <c r="AL204" i="15"/>
  <c r="AH204" i="15"/>
  <c r="AD204" i="15"/>
  <c r="Z204" i="15"/>
  <c r="V204" i="15"/>
  <c r="R204" i="15"/>
  <c r="N204" i="15"/>
  <c r="J204" i="15"/>
  <c r="F204" i="15"/>
  <c r="DQ157" i="15"/>
  <c r="DM157" i="15"/>
  <c r="DI157" i="15"/>
  <c r="DE157" i="15"/>
  <c r="DA157" i="15"/>
  <c r="CW157" i="15"/>
  <c r="CS157" i="15"/>
  <c r="CO157" i="15"/>
  <c r="CK157" i="15"/>
  <c r="CG157" i="15"/>
  <c r="CC157" i="15"/>
  <c r="BY157" i="15"/>
  <c r="BU157" i="15"/>
  <c r="BQ157" i="15"/>
  <c r="BM157" i="15"/>
  <c r="BI157" i="15"/>
  <c r="BE157" i="15"/>
  <c r="BA157" i="15"/>
  <c r="AW157" i="15"/>
  <c r="AS157" i="15"/>
  <c r="AO157" i="15"/>
  <c r="AK157" i="15"/>
  <c r="AG157" i="15"/>
  <c r="AC157" i="15"/>
  <c r="Y157" i="15"/>
  <c r="U157" i="15"/>
  <c r="Q157" i="15"/>
  <c r="M157" i="15"/>
  <c r="I157" i="15"/>
  <c r="E157" i="15"/>
  <c r="DP157" i="15"/>
  <c r="DL157" i="15"/>
  <c r="DH157" i="15"/>
  <c r="DD157" i="15"/>
  <c r="CZ157" i="15"/>
  <c r="CV157" i="15"/>
  <c r="CR157" i="15"/>
  <c r="CN157" i="15"/>
  <c r="CJ157" i="15"/>
  <c r="CF157" i="15"/>
  <c r="CB157" i="15"/>
  <c r="BX157" i="15"/>
  <c r="BT157" i="15"/>
  <c r="BP157" i="15"/>
  <c r="BL157" i="15"/>
  <c r="BH157" i="15"/>
  <c r="BD157" i="15"/>
  <c r="AZ157" i="15"/>
  <c r="AV157" i="15"/>
  <c r="AR157" i="15"/>
  <c r="AN157" i="15"/>
  <c r="AJ157" i="15"/>
  <c r="AF157" i="15"/>
  <c r="AB157" i="15"/>
  <c r="X157" i="15"/>
  <c r="T157" i="15"/>
  <c r="P157" i="15"/>
  <c r="L157" i="15"/>
  <c r="H157" i="15"/>
  <c r="D157" i="15"/>
  <c r="DS157" i="15"/>
  <c r="DO157" i="15"/>
  <c r="DK157" i="15"/>
  <c r="DG157" i="15"/>
  <c r="DC157" i="15"/>
  <c r="CY157" i="15"/>
  <c r="CU157" i="15"/>
  <c r="CQ157" i="15"/>
  <c r="CM157" i="15"/>
  <c r="CI157" i="15"/>
  <c r="CE157" i="15"/>
  <c r="CA157" i="15"/>
  <c r="BW157" i="15"/>
  <c r="BS157" i="15"/>
  <c r="BO157" i="15"/>
  <c r="BK157" i="15"/>
  <c r="BG157" i="15"/>
  <c r="BC157" i="15"/>
  <c r="AY157" i="15"/>
  <c r="AU157" i="15"/>
  <c r="AQ157" i="15"/>
  <c r="AM157" i="15"/>
  <c r="AI157" i="15"/>
  <c r="AE157" i="15"/>
  <c r="AA157" i="15"/>
  <c r="W157" i="15"/>
  <c r="S157" i="15"/>
  <c r="O157" i="15"/>
  <c r="K157" i="15"/>
  <c r="G157" i="15"/>
  <c r="DR157" i="15"/>
  <c r="DN157" i="15"/>
  <c r="DJ157" i="15"/>
  <c r="DF157" i="15"/>
  <c r="DB157" i="15"/>
  <c r="CX157" i="15"/>
  <c r="CT157" i="15"/>
  <c r="CP157" i="15"/>
  <c r="CL157" i="15"/>
  <c r="CH157" i="15"/>
  <c r="CD157" i="15"/>
  <c r="BZ157" i="15"/>
  <c r="BV157" i="15"/>
  <c r="BR157" i="15"/>
  <c r="BN157" i="15"/>
  <c r="BJ157" i="15"/>
  <c r="BF157" i="15"/>
  <c r="BB157" i="15"/>
  <c r="AX157" i="15"/>
  <c r="AT157" i="15"/>
  <c r="AP157" i="15"/>
  <c r="AL157" i="15"/>
  <c r="AH157" i="15"/>
  <c r="AD157" i="15"/>
  <c r="Z157" i="15"/>
  <c r="V157" i="15"/>
  <c r="R157" i="15"/>
  <c r="N157" i="15"/>
  <c r="J157" i="15"/>
  <c r="F157" i="15"/>
  <c r="DY81" i="11"/>
  <c r="DY81" i="61" s="1"/>
  <c r="DV81" i="11"/>
  <c r="DV81" i="61" s="1"/>
  <c r="DX81" i="11"/>
  <c r="DX81" i="61" s="1"/>
  <c r="DV16" i="11"/>
  <c r="DY16" i="11"/>
  <c r="DY16" i="61" s="1"/>
  <c r="DX16" i="11"/>
  <c r="DX16" i="61" s="1"/>
  <c r="H497" i="28"/>
  <c r="F370" i="28" s="1"/>
  <c r="H518" i="28"/>
  <c r="F391" i="28" s="1"/>
  <c r="H529" i="28"/>
  <c r="F402" i="28" s="1"/>
  <c r="H481" i="28"/>
  <c r="F354" i="28" s="1"/>
  <c r="H438" i="28"/>
  <c r="F311" i="28" s="1"/>
  <c r="H454" i="28"/>
  <c r="F327" i="28" s="1"/>
  <c r="H449" i="28"/>
  <c r="F322" i="28" s="1"/>
  <c r="H527" i="28"/>
  <c r="F400" i="28" s="1"/>
  <c r="H504" i="28"/>
  <c r="F377" i="28" s="1"/>
  <c r="H478" i="28"/>
  <c r="F351" i="28" s="1"/>
  <c r="H440" i="28"/>
  <c r="F313" i="28" s="1"/>
  <c r="H441" i="28"/>
  <c r="F314" i="28" s="1"/>
  <c r="H455" i="28"/>
  <c r="F328" i="28" s="1"/>
  <c r="H494" i="28"/>
  <c r="F367" i="28" s="1"/>
  <c r="H439" i="28"/>
  <c r="F312" i="28" s="1"/>
  <c r="H512" i="28"/>
  <c r="F385" i="28" s="1"/>
  <c r="H480" i="28"/>
  <c r="F353" i="28" s="1"/>
  <c r="H521" i="28"/>
  <c r="F394" i="28" s="1"/>
  <c r="H487" i="28"/>
  <c r="F360" i="28" s="1"/>
  <c r="H448" i="28"/>
  <c r="F321" i="28" s="1"/>
  <c r="H528" i="28"/>
  <c r="F401" i="28" s="1"/>
  <c r="H498" i="28"/>
  <c r="F371" i="28" s="1"/>
  <c r="G483" i="28"/>
  <c r="E356" i="28" s="1"/>
  <c r="G532" i="28"/>
  <c r="E405" i="28" s="1"/>
  <c r="G444" i="28"/>
  <c r="E317" i="28" s="1"/>
  <c r="G435" i="28"/>
  <c r="E308" i="28" s="1"/>
  <c r="H509" i="28"/>
  <c r="F382" i="28" s="1"/>
  <c r="G500" i="28"/>
  <c r="E373" i="28" s="1"/>
  <c r="G482" i="28"/>
  <c r="E355" i="28" s="1"/>
  <c r="H532" i="28"/>
  <c r="F405" i="28" s="1"/>
  <c r="G522" i="28"/>
  <c r="E395" i="28" s="1"/>
  <c r="G469" i="28"/>
  <c r="E342" i="28" s="1"/>
  <c r="G460" i="28"/>
  <c r="E333" i="28" s="1"/>
  <c r="G514" i="28"/>
  <c r="E387" i="28" s="1"/>
  <c r="G487" i="28"/>
  <c r="E360" i="28" s="1"/>
  <c r="H525" i="28"/>
  <c r="F398" i="28" s="1"/>
  <c r="G452" i="28"/>
  <c r="E325" i="28" s="1"/>
  <c r="G506" i="28"/>
  <c r="E379" i="28" s="1"/>
  <c r="G461" i="28"/>
  <c r="E334" i="28" s="1"/>
  <c r="G467" i="28"/>
  <c r="E340" i="28" s="1"/>
  <c r="G463" i="28"/>
  <c r="E336" i="28" s="1"/>
  <c r="H432" i="28"/>
  <c r="F305" i="28" s="1"/>
  <c r="G484" i="28"/>
  <c r="E357" i="28" s="1"/>
  <c r="G474" i="28"/>
  <c r="E347" i="28" s="1"/>
  <c r="G476" i="28"/>
  <c r="E349" i="28" s="1"/>
  <c r="G453" i="28"/>
  <c r="E326" i="28" s="1"/>
  <c r="G437" i="28"/>
  <c r="E310" i="28" s="1"/>
  <c r="H482" i="28"/>
  <c r="F355" i="28" s="1"/>
  <c r="G525" i="28"/>
  <c r="E398" i="28" s="1"/>
  <c r="H530" i="28"/>
  <c r="F403" i="28" s="1"/>
  <c r="G449" i="28"/>
  <c r="E322" i="28" s="1"/>
  <c r="H499" i="28"/>
  <c r="F372" i="28" s="1"/>
  <c r="G454" i="28"/>
  <c r="E327" i="28" s="1"/>
  <c r="G511" i="28"/>
  <c r="E384" i="28" s="1"/>
  <c r="G459" i="28"/>
  <c r="E332" i="28" s="1"/>
  <c r="G447" i="28"/>
  <c r="E320" i="28" s="1"/>
  <c r="H515" i="28"/>
  <c r="F388" i="28" s="1"/>
  <c r="H507" i="28"/>
  <c r="F380" i="28" s="1"/>
  <c r="H531" i="28"/>
  <c r="F404" i="28" s="1"/>
  <c r="G488" i="28"/>
  <c r="E361" i="28" s="1"/>
  <c r="G504" i="28"/>
  <c r="E377" i="28" s="1"/>
  <c r="G471" i="28"/>
  <c r="E344" i="28" s="1"/>
  <c r="G519" i="28"/>
  <c r="E392" i="28" s="1"/>
  <c r="G433" i="28"/>
  <c r="E306" i="28" s="1"/>
  <c r="G473" i="28"/>
  <c r="E346" i="28" s="1"/>
  <c r="G465" i="28"/>
  <c r="E338" i="28" s="1"/>
  <c r="G503" i="28"/>
  <c r="E376" i="28" s="1"/>
  <c r="G464" i="28"/>
  <c r="E337" i="28" s="1"/>
  <c r="G457" i="28"/>
  <c r="E330" i="28" s="1"/>
  <c r="G486" i="28"/>
  <c r="E359" i="28" s="1"/>
  <c r="G526" i="28"/>
  <c r="E399" i="28" s="1"/>
  <c r="H483" i="28"/>
  <c r="F356" i="28" s="1"/>
  <c r="G518" i="28"/>
  <c r="E391" i="28" s="1"/>
  <c r="G529" i="28"/>
  <c r="E402" i="28" s="1"/>
  <c r="G499" i="28"/>
  <c r="E372" i="28" s="1"/>
  <c r="H462" i="28"/>
  <c r="F335" i="28" s="1"/>
  <c r="G492" i="28"/>
  <c r="E365" i="28" s="1"/>
  <c r="H495" i="28"/>
  <c r="F368" i="28" s="1"/>
  <c r="H473" i="28"/>
  <c r="F346" i="28" s="1"/>
  <c r="G477" i="28"/>
  <c r="E350" i="28" s="1"/>
  <c r="G468" i="28"/>
  <c r="E341" i="28" s="1"/>
  <c r="H465" i="28"/>
  <c r="F338" i="28" s="1"/>
  <c r="H464" i="28"/>
  <c r="F337" i="28" s="1"/>
  <c r="H457" i="28"/>
  <c r="F330" i="28" s="1"/>
  <c r="H486" i="28"/>
  <c r="F359" i="28" s="1"/>
  <c r="H516" i="28"/>
  <c r="F389" i="28" s="1"/>
  <c r="H526" i="28"/>
  <c r="F399" i="28" s="1"/>
  <c r="G442" i="28"/>
  <c r="E315" i="28" s="1"/>
  <c r="G531" i="28"/>
  <c r="E404" i="28" s="1"/>
  <c r="G485" i="28"/>
  <c r="E358" i="28" s="1"/>
  <c r="H489" i="28"/>
  <c r="F362" i="28" s="1"/>
  <c r="G493" i="28"/>
  <c r="E366" i="28" s="1"/>
  <c r="G466" i="28"/>
  <c r="E339" i="28" s="1"/>
  <c r="H435" i="28"/>
  <c r="F308" i="28" s="1"/>
  <c r="G497" i="28"/>
  <c r="E370" i="28" s="1"/>
  <c r="G481" i="28"/>
  <c r="E354" i="28" s="1"/>
  <c r="H467" i="28"/>
  <c r="F340" i="28" s="1"/>
  <c r="G434" i="28"/>
  <c r="E307" i="28" s="1"/>
  <c r="G501" i="28"/>
  <c r="E374" i="28" s="1"/>
  <c r="H445" i="28"/>
  <c r="F318" i="28" s="1"/>
  <c r="H436" i="28"/>
  <c r="F309" i="28" s="1"/>
  <c r="H466" i="28"/>
  <c r="F339" i="28" s="1"/>
  <c r="G438" i="28"/>
  <c r="E311" i="28" s="1"/>
  <c r="H493" i="28"/>
  <c r="F366" i="28" s="1"/>
  <c r="H475" i="28"/>
  <c r="F348" i="28" s="1"/>
  <c r="H513" i="28"/>
  <c r="F386" i="28" s="1"/>
  <c r="H472" i="28"/>
  <c r="F345" i="28" s="1"/>
  <c r="H453" i="28"/>
  <c r="F326" i="28" s="1"/>
  <c r="H444" i="28"/>
  <c r="F317" i="28" s="1"/>
  <c r="G498" i="28"/>
  <c r="E371" i="28" s="1"/>
  <c r="H470" i="28"/>
  <c r="F343" i="28" s="1"/>
  <c r="G509" i="28"/>
  <c r="E382" i="28" s="1"/>
  <c r="H500" i="28"/>
  <c r="F373" i="28" s="1"/>
  <c r="G491" i="28"/>
  <c r="E364" i="28" s="1"/>
  <c r="H437" i="28"/>
  <c r="F310" i="28" s="1"/>
  <c r="G523" i="28"/>
  <c r="E396" i="28" s="1"/>
  <c r="H522" i="28"/>
  <c r="F395" i="28" s="1"/>
  <c r="H502" i="28"/>
  <c r="F375" i="28" s="1"/>
  <c r="H469" i="28"/>
  <c r="F342" i="28" s="1"/>
  <c r="H460" i="28"/>
  <c r="F333" i="28" s="1"/>
  <c r="H451" i="28"/>
  <c r="F324" i="28" s="1"/>
  <c r="H514" i="28"/>
  <c r="F387" i="28" s="1"/>
  <c r="H452" i="28"/>
  <c r="F325" i="28" s="1"/>
  <c r="H506" i="28"/>
  <c r="F379" i="28" s="1"/>
  <c r="G530" i="28"/>
  <c r="E403" i="28" s="1"/>
  <c r="H461" i="28"/>
  <c r="F334" i="28" s="1"/>
  <c r="H463" i="28"/>
  <c r="F336" i="28" s="1"/>
  <c r="G432" i="28"/>
  <c r="E305" i="28" s="1"/>
  <c r="H484" i="28"/>
  <c r="F357" i="28" s="1"/>
  <c r="H520" i="28"/>
  <c r="F393" i="28" s="1"/>
  <c r="H474" i="28"/>
  <c r="F347" i="28" s="1"/>
  <c r="H476" i="28"/>
  <c r="F349" i="28" s="1"/>
  <c r="H496" i="28"/>
  <c r="F369" i="28" s="1"/>
  <c r="G472" i="28"/>
  <c r="E345" i="28" s="1"/>
  <c r="G440" i="28"/>
  <c r="E313" i="28" s="1"/>
  <c r="G455" i="28"/>
  <c r="E328" i="28" s="1"/>
  <c r="H491" i="28"/>
  <c r="F364" i="28" s="1"/>
  <c r="G439" i="28"/>
  <c r="E312" i="28" s="1"/>
  <c r="G502" i="28"/>
  <c r="E375" i="28" s="1"/>
  <c r="G451" i="28"/>
  <c r="E324" i="28" s="1"/>
  <c r="G448" i="28"/>
  <c r="E321" i="28" s="1"/>
  <c r="G528" i="28"/>
  <c r="E401" i="28" s="1"/>
  <c r="G520" i="28"/>
  <c r="E393" i="28" s="1"/>
  <c r="H471" i="28"/>
  <c r="F344" i="28" s="1"/>
  <c r="G517" i="28"/>
  <c r="E390" i="28" s="1"/>
  <c r="G508" i="28"/>
  <c r="E381" i="28" s="1"/>
  <c r="H510" i="28"/>
  <c r="F383" i="28" s="1"/>
  <c r="H505" i="28"/>
  <c r="F378" i="28" s="1"/>
  <c r="H519" i="28"/>
  <c r="F392" i="28" s="1"/>
  <c r="G490" i="28"/>
  <c r="E363" i="28" s="1"/>
  <c r="G495" i="28"/>
  <c r="E368" i="28" s="1"/>
  <c r="H477" i="28"/>
  <c r="F350" i="28" s="1"/>
  <c r="H468" i="28"/>
  <c r="F341" i="28" s="1"/>
  <c r="H459" i="28"/>
  <c r="F332" i="28" s="1"/>
  <c r="G458" i="28"/>
  <c r="E331" i="28" s="1"/>
  <c r="H503" i="28"/>
  <c r="F376" i="28" s="1"/>
  <c r="G533" i="28"/>
  <c r="E406" i="28" s="1"/>
  <c r="G524" i="28"/>
  <c r="E397" i="28" s="1"/>
  <c r="G515" i="28"/>
  <c r="E388" i="28" s="1"/>
  <c r="G450" i="28"/>
  <c r="E323" i="28" s="1"/>
  <c r="G507" i="28"/>
  <c r="E380" i="28" s="1"/>
  <c r="H488" i="28"/>
  <c r="F361" i="28" s="1"/>
  <c r="H431" i="28"/>
  <c r="F304" i="28" s="1"/>
  <c r="H479" i="28"/>
  <c r="F352" i="28" s="1"/>
  <c r="H446" i="28"/>
  <c r="F319" i="28" s="1"/>
  <c r="G513" i="28"/>
  <c r="E386" i="28" s="1"/>
  <c r="G441" i="28"/>
  <c r="E314" i="28" s="1"/>
  <c r="G480" i="28"/>
  <c r="E353" i="28" s="1"/>
  <c r="G496" i="28"/>
  <c r="E369" i="28" s="1"/>
  <c r="G521" i="28"/>
  <c r="E394" i="28" s="1"/>
  <c r="H517" i="28"/>
  <c r="F390" i="28" s="1"/>
  <c r="H508" i="28"/>
  <c r="F381" i="28" s="1"/>
  <c r="H434" i="28"/>
  <c r="F307" i="28" s="1"/>
  <c r="H501" i="28"/>
  <c r="F374" i="28" s="1"/>
  <c r="H456" i="28"/>
  <c r="F329" i="28" s="1"/>
  <c r="G445" i="28"/>
  <c r="E318" i="28" s="1"/>
  <c r="G436" i="28"/>
  <c r="E309" i="28" s="1"/>
  <c r="H490" i="28"/>
  <c r="F363" i="28" s="1"/>
  <c r="H433" i="28"/>
  <c r="F306" i="28" s="1"/>
  <c r="H492" i="28"/>
  <c r="F365" i="28" s="1"/>
  <c r="H511" i="28"/>
  <c r="F384" i="28" s="1"/>
  <c r="H447" i="28"/>
  <c r="F320" i="28" s="1"/>
  <c r="H458" i="28"/>
  <c r="F331" i="28" s="1"/>
  <c r="H533" i="28"/>
  <c r="F406" i="28" s="1"/>
  <c r="H524" i="28"/>
  <c r="F397" i="28" s="1"/>
  <c r="H450" i="28"/>
  <c r="F323" i="28" s="1"/>
  <c r="G516" i="28"/>
  <c r="E389" i="28" s="1"/>
  <c r="H442" i="28"/>
  <c r="F315" i="28" s="1"/>
  <c r="G443" i="28"/>
  <c r="E316" i="28" s="1"/>
  <c r="H485" i="28"/>
  <c r="F358" i="28" s="1"/>
  <c r="H534" i="28"/>
  <c r="F407" i="28" s="1"/>
  <c r="G478" i="28"/>
  <c r="E351" i="28" s="1"/>
  <c r="G470" i="28"/>
  <c r="E343" i="28" s="1"/>
  <c r="G494" i="28"/>
  <c r="E367" i="28" s="1"/>
  <c r="G512" i="28"/>
  <c r="E385" i="28" s="1"/>
  <c r="H523" i="28"/>
  <c r="F396" i="28" s="1"/>
  <c r="G446" i="28"/>
  <c r="E319" i="28" s="1"/>
  <c r="G510" i="28"/>
  <c r="E383" i="28" s="1"/>
  <c r="G505" i="28"/>
  <c r="E378" i="28" s="1"/>
  <c r="G456" i="28"/>
  <c r="E329" i="28" s="1"/>
  <c r="G462" i="28"/>
  <c r="E335" i="28" s="1"/>
  <c r="G527" i="28"/>
  <c r="E400" i="28" s="1"/>
  <c r="H443" i="28"/>
  <c r="F316" i="28" s="1"/>
  <c r="G489" i="28"/>
  <c r="E362" i="28" s="1"/>
  <c r="G431" i="28"/>
  <c r="E304" i="28" s="1"/>
  <c r="G475" i="28"/>
  <c r="E348" i="28" s="1"/>
  <c r="G479" i="28"/>
  <c r="E352" i="28" s="1"/>
  <c r="G534" i="28"/>
  <c r="E407" i="28" s="1"/>
  <c r="DX124" i="61" l="1"/>
  <c r="DY124" i="61"/>
  <c r="F207" i="28"/>
  <c r="E207" i="28"/>
  <c r="F261" i="28"/>
  <c r="E261" i="28"/>
  <c r="F237" i="28"/>
  <c r="E237" i="28"/>
  <c r="E190" i="28"/>
  <c r="F190" i="28"/>
  <c r="F265" i="28"/>
  <c r="E265" i="28"/>
  <c r="F209" i="28"/>
  <c r="E209" i="28"/>
  <c r="F204" i="28"/>
  <c r="E204" i="28"/>
  <c r="E258" i="28"/>
  <c r="F258" i="28"/>
  <c r="E183" i="28"/>
  <c r="F183" i="28"/>
  <c r="F256" i="28"/>
  <c r="E256" i="28"/>
  <c r="F213" i="28"/>
  <c r="E213" i="28"/>
  <c r="E260" i="28"/>
  <c r="F260" i="28"/>
  <c r="F227" i="28"/>
  <c r="E227" i="28"/>
  <c r="F281" i="28"/>
  <c r="E281" i="28"/>
  <c r="F177" i="28"/>
  <c r="E177" i="28"/>
  <c r="F215" i="28"/>
  <c r="E215" i="28"/>
  <c r="F245" i="28"/>
  <c r="E245" i="28"/>
  <c r="F189" i="28"/>
  <c r="E189" i="28"/>
  <c r="E251" i="28"/>
  <c r="F251" i="28"/>
  <c r="E249" i="28"/>
  <c r="F249" i="28"/>
  <c r="E185" i="28"/>
  <c r="F185" i="28"/>
  <c r="F247" i="28"/>
  <c r="E247" i="28"/>
  <c r="F200" i="28"/>
  <c r="E200" i="28"/>
  <c r="F277" i="28"/>
  <c r="E277" i="28"/>
  <c r="F221" i="28"/>
  <c r="E221" i="28"/>
  <c r="E212" i="28"/>
  <c r="F212" i="28"/>
  <c r="F179" i="28"/>
  <c r="E179" i="28"/>
  <c r="F197" i="28"/>
  <c r="E197" i="28"/>
  <c r="F270" i="28"/>
  <c r="E270" i="28"/>
  <c r="F193" i="28"/>
  <c r="E193" i="28"/>
  <c r="E266" i="28"/>
  <c r="F266" i="28"/>
  <c r="F223" i="28"/>
  <c r="E223" i="28"/>
  <c r="F267" i="28"/>
  <c r="E267" i="28"/>
  <c r="F208" i="28"/>
  <c r="E208" i="28"/>
  <c r="F272" i="28"/>
  <c r="E272" i="28"/>
  <c r="F216" i="28"/>
  <c r="E216" i="28"/>
  <c r="F264" i="28"/>
  <c r="E264" i="28"/>
  <c r="F214" i="28"/>
  <c r="E214" i="28"/>
  <c r="E228" i="28"/>
  <c r="F228" i="28"/>
  <c r="F195" i="28"/>
  <c r="E195" i="28"/>
  <c r="F262" i="28"/>
  <c r="E262" i="28"/>
  <c r="F248" i="28"/>
  <c r="E248" i="28"/>
  <c r="F246" i="28"/>
  <c r="E246" i="28"/>
  <c r="E201" i="28"/>
  <c r="F201" i="28"/>
  <c r="F252" i="28"/>
  <c r="E252" i="28"/>
  <c r="E219" i="28"/>
  <c r="F219" i="28"/>
  <c r="F239" i="28"/>
  <c r="E239" i="28"/>
  <c r="F280" i="28"/>
  <c r="E280" i="28"/>
  <c r="F205" i="28"/>
  <c r="E205" i="28"/>
  <c r="F278" i="28"/>
  <c r="E278" i="28"/>
  <c r="E233" i="28"/>
  <c r="F233" i="28"/>
  <c r="E178" i="28"/>
  <c r="F178" i="28"/>
  <c r="F275" i="28"/>
  <c r="E275" i="28"/>
  <c r="F250" i="28"/>
  <c r="E250" i="28"/>
  <c r="F184" i="28"/>
  <c r="E184" i="28"/>
  <c r="E226" i="28"/>
  <c r="F226" i="28"/>
  <c r="E274" i="28"/>
  <c r="F274" i="28"/>
  <c r="F224" i="28"/>
  <c r="E224" i="28"/>
  <c r="E181" i="28"/>
  <c r="F181" i="28"/>
  <c r="E268" i="28"/>
  <c r="F268" i="28"/>
  <c r="E235" i="28"/>
  <c r="F235" i="28"/>
  <c r="F198" i="28"/>
  <c r="E198" i="28"/>
  <c r="E271" i="28"/>
  <c r="F271" i="28"/>
  <c r="F269" i="28"/>
  <c r="E269" i="28"/>
  <c r="F222" i="28"/>
  <c r="E222" i="28"/>
  <c r="F241" i="28"/>
  <c r="E241" i="28"/>
  <c r="E196" i="28"/>
  <c r="F196" i="28"/>
  <c r="E176" i="28"/>
  <c r="F176" i="28"/>
  <c r="F230" i="28"/>
  <c r="E230" i="28"/>
  <c r="F206" i="28"/>
  <c r="E206" i="28"/>
  <c r="F254" i="28"/>
  <c r="E254" i="28"/>
  <c r="F202" i="28"/>
  <c r="E202" i="28"/>
  <c r="F273" i="28"/>
  <c r="E273" i="28"/>
  <c r="F220" i="28"/>
  <c r="E220" i="28"/>
  <c r="F187" i="28"/>
  <c r="E187" i="28"/>
  <c r="F218" i="28"/>
  <c r="E218" i="28"/>
  <c r="F238" i="28"/>
  <c r="E238" i="28"/>
  <c r="F234" i="28"/>
  <c r="E234" i="28"/>
  <c r="F191" i="28"/>
  <c r="E191" i="28"/>
  <c r="E276" i="28"/>
  <c r="F276" i="28"/>
  <c r="F243" i="28"/>
  <c r="E243" i="28"/>
  <c r="F240" i="28"/>
  <c r="E240" i="28"/>
  <c r="E279" i="28"/>
  <c r="F279" i="28"/>
  <c r="F232" i="28"/>
  <c r="E232" i="28"/>
  <c r="F182" i="28"/>
  <c r="E182" i="28"/>
  <c r="F253" i="28"/>
  <c r="E253" i="28"/>
  <c r="F236" i="28"/>
  <c r="E236" i="28"/>
  <c r="E203" i="28"/>
  <c r="F203" i="28"/>
  <c r="E217" i="28"/>
  <c r="F217" i="28"/>
  <c r="F225" i="28"/>
  <c r="E225" i="28"/>
  <c r="F180" i="28"/>
  <c r="E180" i="28"/>
  <c r="F255" i="28"/>
  <c r="E255" i="28"/>
  <c r="F199" i="28"/>
  <c r="E199" i="28"/>
  <c r="F259" i="28"/>
  <c r="E259" i="28"/>
  <c r="F229" i="28"/>
  <c r="E229" i="28"/>
  <c r="F257" i="28"/>
  <c r="E257" i="28"/>
  <c r="E210" i="28"/>
  <c r="F210" i="28"/>
  <c r="F231" i="28"/>
  <c r="E231" i="28"/>
  <c r="F188" i="28"/>
  <c r="E188" i="28"/>
  <c r="E282" i="28"/>
  <c r="F282" i="28"/>
  <c r="F186" i="28"/>
  <c r="E186" i="28"/>
  <c r="E194" i="28"/>
  <c r="F194" i="28"/>
  <c r="E242" i="28"/>
  <c r="F242" i="28"/>
  <c r="E192" i="28"/>
  <c r="F192" i="28"/>
  <c r="E263" i="28"/>
  <c r="F263" i="28"/>
  <c r="E244" i="28"/>
  <c r="F244" i="28"/>
  <c r="F211" i="28"/>
  <c r="E211" i="28"/>
  <c r="DQ261" i="15"/>
  <c r="DD270" i="15"/>
  <c r="DL261" i="15"/>
  <c r="DL270" i="15"/>
  <c r="DJ261" i="15"/>
  <c r="DD261" i="15"/>
  <c r="DQ270" i="15"/>
  <c r="DR261" i="15"/>
  <c r="DK270" i="15"/>
  <c r="DO270" i="15"/>
  <c r="DH270" i="15"/>
  <c r="DM270" i="15"/>
  <c r="DG270" i="15"/>
  <c r="DE270" i="15"/>
  <c r="DF270" i="15"/>
  <c r="DR270" i="15"/>
  <c r="DN261" i="15"/>
  <c r="DS270" i="15"/>
  <c r="DP270" i="15"/>
  <c r="DI261" i="15"/>
  <c r="DJ270" i="15"/>
  <c r="DN270" i="15"/>
  <c r="DI270" i="15"/>
  <c r="DS261" i="15"/>
  <c r="DH261" i="15"/>
  <c r="DM261" i="15"/>
  <c r="DO261" i="15"/>
  <c r="DK261" i="15"/>
  <c r="DF261" i="15"/>
  <c r="DE261" i="15"/>
  <c r="DG261" i="15"/>
  <c r="DP261" i="15"/>
  <c r="DR148" i="28"/>
  <c r="DQ148" i="28"/>
  <c r="DP148" i="28"/>
  <c r="DO148" i="28"/>
  <c r="DN148" i="28"/>
  <c r="DM148" i="28"/>
  <c r="DL148" i="28"/>
  <c r="DK148" i="28"/>
  <c r="DJ148" i="28"/>
  <c r="DI148" i="28"/>
  <c r="DH148" i="28"/>
  <c r="DG148" i="28"/>
  <c r="DF148" i="28"/>
  <c r="DE148" i="28"/>
  <c r="DD148" i="28"/>
  <c r="DC148" i="28"/>
  <c r="G176" i="28" l="1"/>
  <c r="G235" i="28"/>
  <c r="G187" i="28"/>
  <c r="G201" i="28"/>
  <c r="G208" i="28"/>
  <c r="G270" i="28"/>
  <c r="G276" i="28"/>
  <c r="G268" i="28"/>
  <c r="G196" i="28"/>
  <c r="G185" i="28"/>
  <c r="G188" i="28"/>
  <c r="G182" i="28"/>
  <c r="G244" i="28"/>
  <c r="G269" i="28"/>
  <c r="G193" i="28"/>
  <c r="G197" i="28"/>
  <c r="G277" i="28"/>
  <c r="G281" i="28"/>
  <c r="G256" i="28"/>
  <c r="G261" i="28"/>
  <c r="G211" i="28"/>
  <c r="G242" i="28"/>
  <c r="G217" i="28"/>
  <c r="G252" i="28"/>
  <c r="G240" i="28"/>
  <c r="G233" i="28"/>
  <c r="G243" i="28"/>
  <c r="G248" i="28"/>
  <c r="G216" i="28"/>
  <c r="G259" i="28"/>
  <c r="G220" i="28"/>
  <c r="G180" i="28"/>
  <c r="G178" i="28"/>
  <c r="G228" i="28"/>
  <c r="G272" i="28"/>
  <c r="G207" i="28"/>
  <c r="G192" i="28"/>
  <c r="G194" i="28"/>
  <c r="G282" i="28"/>
  <c r="G236" i="28"/>
  <c r="G279" i="28"/>
  <c r="G234" i="28"/>
  <c r="G181" i="28"/>
  <c r="G212" i="28"/>
  <c r="G247" i="28"/>
  <c r="G249" i="28"/>
  <c r="G215" i="28"/>
  <c r="G260" i="28"/>
  <c r="G253" i="28"/>
  <c r="G232" i="28"/>
  <c r="G273" i="28"/>
  <c r="G198" i="28"/>
  <c r="G224" i="28"/>
  <c r="G280" i="28"/>
  <c r="G219" i="28"/>
  <c r="G262" i="28"/>
  <c r="G264" i="28"/>
  <c r="G200" i="28"/>
  <c r="G183" i="28"/>
  <c r="G204" i="28"/>
  <c r="G265" i="28"/>
  <c r="G237" i="28"/>
  <c r="G210" i="28"/>
  <c r="G184" i="28"/>
  <c r="G257" i="28"/>
  <c r="G255" i="28"/>
  <c r="G225" i="28"/>
  <c r="G191" i="28"/>
  <c r="G218" i="28"/>
  <c r="G254" i="28"/>
  <c r="G230" i="28"/>
  <c r="G241" i="28"/>
  <c r="G222" i="28"/>
  <c r="G274" i="28"/>
  <c r="G275" i="28"/>
  <c r="G205" i="28"/>
  <c r="G195" i="28"/>
  <c r="G214" i="28"/>
  <c r="G223" i="28"/>
  <c r="G251" i="28"/>
  <c r="G245" i="28"/>
  <c r="G177" i="28"/>
  <c r="G190" i="28"/>
  <c r="G263" i="28"/>
  <c r="G186" i="28"/>
  <c r="G231" i="28"/>
  <c r="G229" i="28"/>
  <c r="G199" i="28"/>
  <c r="G203" i="28"/>
  <c r="G238" i="28"/>
  <c r="G202" i="28"/>
  <c r="G206" i="28"/>
  <c r="G271" i="28"/>
  <c r="G226" i="28"/>
  <c r="G250" i="28"/>
  <c r="G278" i="28"/>
  <c r="G239" i="28"/>
  <c r="G246" i="28"/>
  <c r="G267" i="28"/>
  <c r="G266" i="28"/>
  <c r="G179" i="28"/>
  <c r="G221" i="28"/>
  <c r="G189" i="28"/>
  <c r="G227" i="28"/>
  <c r="G213" i="28"/>
  <c r="G258" i="28"/>
  <c r="G209" i="28"/>
  <c r="G306" i="28"/>
  <c r="N20" i="59" s="1"/>
  <c r="G370" i="28"/>
  <c r="N84" i="59" s="1"/>
  <c r="G362" i="28"/>
  <c r="N76" i="59" s="1"/>
  <c r="G382" i="28"/>
  <c r="N96" i="59" s="1"/>
  <c r="G333" i="28"/>
  <c r="N47" i="59" s="1"/>
  <c r="G349" i="28"/>
  <c r="N63" i="59" s="1"/>
  <c r="G397" i="28"/>
  <c r="N111" i="59" s="1"/>
  <c r="G307" i="28"/>
  <c r="N21" i="59" s="1"/>
  <c r="G339" i="28"/>
  <c r="N53" i="59" s="1"/>
  <c r="G355" i="28"/>
  <c r="N69" i="59" s="1"/>
  <c r="G387" i="28"/>
  <c r="N101" i="59" s="1"/>
  <c r="G316" i="28"/>
  <c r="N30" i="59" s="1"/>
  <c r="G348" i="28"/>
  <c r="N62" i="59" s="1"/>
  <c r="G364" i="28"/>
  <c r="N78" i="59" s="1"/>
  <c r="G380" i="28"/>
  <c r="N94" i="59" s="1"/>
  <c r="G396" i="28"/>
  <c r="N110" i="59" s="1"/>
  <c r="G386" i="28"/>
  <c r="N100" i="59" s="1"/>
  <c r="G358" i="28"/>
  <c r="N72" i="59" s="1"/>
  <c r="G314" i="28"/>
  <c r="N28" i="59" s="1"/>
  <c r="G378" i="28"/>
  <c r="N92" i="59" s="1"/>
  <c r="G342" i="28"/>
  <c r="N56" i="59" s="1"/>
  <c r="G334" i="28"/>
  <c r="N48" i="59" s="1"/>
  <c r="G305" i="28"/>
  <c r="N19" i="59" s="1"/>
  <c r="G321" i="28"/>
  <c r="N35" i="59" s="1"/>
  <c r="G337" i="28"/>
  <c r="N51" i="59" s="1"/>
  <c r="G353" i="28"/>
  <c r="N67" i="59" s="1"/>
  <c r="G369" i="28"/>
  <c r="N83" i="59" s="1"/>
  <c r="G385" i="28"/>
  <c r="N99" i="59" s="1"/>
  <c r="G401" i="28"/>
  <c r="N115" i="59" s="1"/>
  <c r="G311" i="28"/>
  <c r="N25" i="59" s="1"/>
  <c r="G327" i="28"/>
  <c r="N41" i="59" s="1"/>
  <c r="G343" i="28"/>
  <c r="N57" i="59" s="1"/>
  <c r="G359" i="28"/>
  <c r="N73" i="59" s="1"/>
  <c r="G375" i="28"/>
  <c r="N89" i="59" s="1"/>
  <c r="G391" i="28"/>
  <c r="N105" i="59" s="1"/>
  <c r="G407" i="28"/>
  <c r="N121" i="59" s="1"/>
  <c r="G304" i="28"/>
  <c r="N18" i="59" s="1"/>
  <c r="G320" i="28"/>
  <c r="N34" i="59" s="1"/>
  <c r="G336" i="28"/>
  <c r="N50" i="59" s="1"/>
  <c r="G352" i="28"/>
  <c r="N66" i="59" s="1"/>
  <c r="G384" i="28"/>
  <c r="N98" i="59" s="1"/>
  <c r="G338" i="28"/>
  <c r="N52" i="59" s="1"/>
  <c r="G374" i="28"/>
  <c r="N88" i="59" s="1"/>
  <c r="G330" i="28"/>
  <c r="N44" i="59" s="1"/>
  <c r="G394" i="28"/>
  <c r="N108" i="59" s="1"/>
  <c r="G390" i="28"/>
  <c r="N104" i="59" s="1"/>
  <c r="G309" i="28"/>
  <c r="N23" i="59" s="1"/>
  <c r="G325" i="28"/>
  <c r="N39" i="59" s="1"/>
  <c r="G341" i="28"/>
  <c r="N55" i="59" s="1"/>
  <c r="G357" i="28"/>
  <c r="N71" i="59" s="1"/>
  <c r="G373" i="28"/>
  <c r="N87" i="59" s="1"/>
  <c r="G389" i="28"/>
  <c r="N103" i="59" s="1"/>
  <c r="G405" i="28"/>
  <c r="N119" i="59" s="1"/>
  <c r="G315" i="28"/>
  <c r="N29" i="59" s="1"/>
  <c r="G363" i="28"/>
  <c r="N77" i="59" s="1"/>
  <c r="G379" i="28"/>
  <c r="N93" i="59" s="1"/>
  <c r="G395" i="28"/>
  <c r="N109" i="59" s="1"/>
  <c r="G308" i="28"/>
  <c r="N22" i="59" s="1"/>
  <c r="G324" i="28"/>
  <c r="N38" i="59" s="1"/>
  <c r="G340" i="28"/>
  <c r="N54" i="59" s="1"/>
  <c r="G356" i="28"/>
  <c r="N70" i="59" s="1"/>
  <c r="G388" i="28"/>
  <c r="N102" i="59" s="1"/>
  <c r="G404" i="28"/>
  <c r="N118" i="59" s="1"/>
  <c r="G354" i="28"/>
  <c r="N68" i="59" s="1"/>
  <c r="G406" i="28"/>
  <c r="N120" i="59" s="1"/>
  <c r="G410" i="28"/>
  <c r="N124" i="59" s="1"/>
  <c r="G366" i="28"/>
  <c r="N80" i="59" s="1"/>
  <c r="G313" i="28"/>
  <c r="N27" i="59" s="1"/>
  <c r="G329" i="28"/>
  <c r="N43" i="59" s="1"/>
  <c r="G345" i="28"/>
  <c r="N59" i="59" s="1"/>
  <c r="G361" i="28"/>
  <c r="N75" i="59" s="1"/>
  <c r="G377" i="28"/>
  <c r="N91" i="59" s="1"/>
  <c r="G393" i="28"/>
  <c r="N107" i="59" s="1"/>
  <c r="G409" i="28"/>
  <c r="N123" i="59" s="1"/>
  <c r="G319" i="28"/>
  <c r="N33" i="59" s="1"/>
  <c r="G351" i="28"/>
  <c r="N65" i="59" s="1"/>
  <c r="G367" i="28"/>
  <c r="N81" i="59" s="1"/>
  <c r="G383" i="28"/>
  <c r="N97" i="59" s="1"/>
  <c r="G312" i="28"/>
  <c r="N26" i="59" s="1"/>
  <c r="G344" i="28"/>
  <c r="N58" i="59" s="1"/>
  <c r="G360" i="28"/>
  <c r="N74" i="59" s="1"/>
  <c r="G392" i="28"/>
  <c r="N106" i="59" s="1"/>
  <c r="DP154" i="28"/>
  <c r="DJ154" i="28"/>
  <c r="DN154" i="28"/>
  <c r="DM154" i="28"/>
  <c r="DK154" i="28"/>
  <c r="DL154" i="28"/>
  <c r="DQ154" i="28"/>
  <c r="DI154" i="28"/>
  <c r="DR154" i="28"/>
  <c r="DO154" i="28"/>
  <c r="B3" i="22" a="1"/>
  <c r="B3" i="22" s="1"/>
  <c r="G381" i="28" l="1"/>
  <c r="N95" i="59" s="1"/>
  <c r="G310" i="28"/>
  <c r="N24" i="59" s="1"/>
  <c r="G332" i="28"/>
  <c r="N46" i="59" s="1"/>
  <c r="G328" i="28"/>
  <c r="N42" i="59" s="1"/>
  <c r="G331" i="28"/>
  <c r="N45" i="59" s="1"/>
  <c r="G402" i="28"/>
  <c r="N116" i="59" s="1"/>
  <c r="G322" i="28"/>
  <c r="N36" i="59" s="1"/>
  <c r="G323" i="28"/>
  <c r="N37" i="59" s="1"/>
  <c r="G365" i="28"/>
  <c r="N79" i="59" s="1"/>
  <c r="G326" i="28"/>
  <c r="N40" i="59" s="1"/>
  <c r="G408" i="28"/>
  <c r="N122" i="59" s="1"/>
  <c r="G350" i="28"/>
  <c r="N64" i="59" s="1"/>
  <c r="G376" i="28"/>
  <c r="N90" i="59" s="1"/>
  <c r="G400" i="28"/>
  <c r="N114" i="59" s="1"/>
  <c r="G368" i="28"/>
  <c r="N82" i="59" s="1"/>
  <c r="G403" i="28"/>
  <c r="N117" i="59" s="1"/>
  <c r="G371" i="28"/>
  <c r="N85" i="59" s="1"/>
  <c r="G317" i="28"/>
  <c r="N31" i="59" s="1"/>
  <c r="G318" i="28"/>
  <c r="N32" i="59" s="1"/>
  <c r="G399" i="28"/>
  <c r="N113" i="59" s="1"/>
  <c r="G335" i="28"/>
  <c r="N49" i="59" s="1"/>
  <c r="G346" i="28"/>
  <c r="N60" i="59" s="1"/>
  <c r="G372" i="28"/>
  <c r="N86" i="59" s="1"/>
  <c r="G347" i="28"/>
  <c r="N61" i="59" s="1"/>
  <c r="G398" i="28"/>
  <c r="N112" i="59" s="1"/>
  <c r="B119" i="22"/>
  <c r="B103" i="22"/>
  <c r="B87" i="22"/>
  <c r="B71" i="22"/>
  <c r="B55" i="22"/>
  <c r="B39" i="22"/>
  <c r="B23" i="22"/>
  <c r="B7" i="22"/>
  <c r="B118" i="22"/>
  <c r="B102" i="22"/>
  <c r="B78" i="22"/>
  <c r="B22" i="22"/>
  <c r="B122" i="22"/>
  <c r="B114" i="22"/>
  <c r="B106" i="22"/>
  <c r="B98" i="22"/>
  <c r="B90" i="22"/>
  <c r="B82" i="22"/>
  <c r="B74" i="22"/>
  <c r="B66" i="22"/>
  <c r="B58" i="22"/>
  <c r="B50" i="22"/>
  <c r="B42" i="22"/>
  <c r="B34" i="22"/>
  <c r="B26" i="22"/>
  <c r="B18" i="22"/>
  <c r="B10" i="22"/>
  <c r="B121" i="22"/>
  <c r="B113" i="22"/>
  <c r="B105" i="22"/>
  <c r="B97" i="22"/>
  <c r="B89" i="22"/>
  <c r="B81" i="22"/>
  <c r="B73" i="22"/>
  <c r="B65" i="22"/>
  <c r="B57" i="22"/>
  <c r="B49" i="22"/>
  <c r="B41" i="22"/>
  <c r="B33" i="22"/>
  <c r="B25" i="22"/>
  <c r="B17" i="22"/>
  <c r="B9" i="22"/>
  <c r="B120" i="22"/>
  <c r="B112" i="22"/>
  <c r="B104" i="22"/>
  <c r="B96" i="22"/>
  <c r="B88" i="22"/>
  <c r="B80" i="22"/>
  <c r="B72" i="22"/>
  <c r="B64" i="22"/>
  <c r="B56" i="22"/>
  <c r="B48" i="22"/>
  <c r="B40" i="22"/>
  <c r="B32" i="22"/>
  <c r="B24" i="22"/>
  <c r="B16" i="22"/>
  <c r="B8" i="22"/>
  <c r="B111" i="22"/>
  <c r="B95" i="22"/>
  <c r="B79" i="22"/>
  <c r="B63" i="22"/>
  <c r="B47" i="22"/>
  <c r="B31" i="22"/>
  <c r="B15" i="22"/>
  <c r="B110" i="22"/>
  <c r="B94" i="22"/>
  <c r="B86" i="22"/>
  <c r="B70" i="22"/>
  <c r="B62" i="22"/>
  <c r="B54" i="22"/>
  <c r="B46" i="22"/>
  <c r="B38" i="22"/>
  <c r="B30" i="22"/>
  <c r="B14" i="22"/>
  <c r="B6" i="22"/>
  <c r="B117" i="22"/>
  <c r="B109" i="22"/>
  <c r="B101" i="22"/>
  <c r="B93" i="22"/>
  <c r="B85" i="22"/>
  <c r="B77" i="22"/>
  <c r="B69" i="22"/>
  <c r="B61" i="22"/>
  <c r="B53" i="22"/>
  <c r="B45" i="22"/>
  <c r="B37" i="22"/>
  <c r="B29" i="22"/>
  <c r="B21" i="22"/>
  <c r="B13" i="22"/>
  <c r="B5" i="22"/>
  <c r="B116" i="22"/>
  <c r="B108" i="22"/>
  <c r="B100" i="22"/>
  <c r="B92" i="22"/>
  <c r="B84" i="22"/>
  <c r="B76" i="22"/>
  <c r="B68" i="22"/>
  <c r="B60" i="22"/>
  <c r="B52" i="22"/>
  <c r="B44" i="22"/>
  <c r="B36" i="22"/>
  <c r="B28" i="22"/>
  <c r="B20" i="22"/>
  <c r="B12" i="22"/>
  <c r="B4" i="22"/>
  <c r="B115" i="22"/>
  <c r="B107" i="22"/>
  <c r="B99" i="22"/>
  <c r="B91" i="22"/>
  <c r="B83" i="22"/>
  <c r="B75" i="22"/>
  <c r="B67" i="22"/>
  <c r="B59" i="22"/>
  <c r="B51" i="22"/>
  <c r="B43" i="22"/>
  <c r="B35" i="22"/>
  <c r="B27" i="22"/>
  <c r="B19" i="22"/>
  <c r="B11" i="22"/>
  <c r="D142" i="18" l="1" a="1"/>
  <c r="CY142" i="18" s="1"/>
  <c r="BI142" i="18" l="1"/>
  <c r="F142" i="18"/>
  <c r="AG142" i="18"/>
  <c r="AV142" i="18"/>
  <c r="BJ142" i="18"/>
  <c r="BY142" i="18"/>
  <c r="DE142" i="18"/>
  <c r="Y142" i="18"/>
  <c r="CC142" i="18"/>
  <c r="E142" i="18"/>
  <c r="Q142" i="18"/>
  <c r="AF142" i="18"/>
  <c r="AU142" i="18"/>
  <c r="BW142" i="18"/>
  <c r="CK142" i="18"/>
  <c r="CZ142" i="18"/>
  <c r="S142" i="18"/>
  <c r="CM142" i="18"/>
  <c r="G142" i="18"/>
  <c r="V142" i="18"/>
  <c r="AK142" i="18"/>
  <c r="AW142" i="18"/>
  <c r="BL142" i="18"/>
  <c r="CA142" i="18"/>
  <c r="CO142" i="18"/>
  <c r="DG142" i="18"/>
  <c r="H142" i="18"/>
  <c r="W142" i="18"/>
  <c r="AL142" i="18"/>
  <c r="AY142" i="18"/>
  <c r="BM142" i="18"/>
  <c r="CB142" i="18"/>
  <c r="CP142" i="18"/>
  <c r="DH142" i="18"/>
  <c r="K142" i="18"/>
  <c r="AM142" i="18"/>
  <c r="BB142" i="18"/>
  <c r="BQ142" i="18"/>
  <c r="CS142" i="18"/>
  <c r="DI142" i="18"/>
  <c r="M142" i="18"/>
  <c r="AA142" i="18"/>
  <c r="AN142" i="18"/>
  <c r="BC142" i="18"/>
  <c r="BR142" i="18"/>
  <c r="CE142" i="18"/>
  <c r="CW142" i="18"/>
  <c r="O142" i="18"/>
  <c r="AC142" i="18"/>
  <c r="AQ142" i="18"/>
  <c r="BE142" i="18"/>
  <c r="BS142" i="18"/>
  <c r="CH142" i="18"/>
  <c r="CX142" i="18"/>
  <c r="P142" i="18"/>
  <c r="AD142" i="18"/>
  <c r="AS142" i="18"/>
  <c r="BG142" i="18"/>
  <c r="BT142" i="18"/>
  <c r="CI142" i="18"/>
  <c r="DD142" i="18"/>
  <c r="CV142" i="18"/>
  <c r="CN142" i="18"/>
  <c r="CF142" i="18"/>
  <c r="BX142" i="18"/>
  <c r="BP142" i="18"/>
  <c r="BH142" i="18"/>
  <c r="AZ142" i="18"/>
  <c r="AR142" i="18"/>
  <c r="AJ142" i="18"/>
  <c r="AB142" i="18"/>
  <c r="T142" i="18"/>
  <c r="L142" i="18"/>
  <c r="D142" i="18"/>
  <c r="DB142" i="18"/>
  <c r="CT142" i="18"/>
  <c r="CL142" i="18"/>
  <c r="CD142" i="18"/>
  <c r="BV142" i="18"/>
  <c r="BN142" i="18"/>
  <c r="BF142" i="18"/>
  <c r="AX142" i="18"/>
  <c r="AP142" i="18"/>
  <c r="AH142" i="18"/>
  <c r="Z142" i="18"/>
  <c r="R142" i="18"/>
  <c r="J142" i="18"/>
  <c r="N142" i="18"/>
  <c r="X142" i="18"/>
  <c r="AI142" i="18"/>
  <c r="AT142" i="18"/>
  <c r="BD142" i="18"/>
  <c r="BO142" i="18"/>
  <c r="BZ142" i="18"/>
  <c r="CJ142" i="18"/>
  <c r="CU142" i="18"/>
  <c r="DF142" i="18"/>
  <c r="I142" i="18"/>
  <c r="U142" i="18"/>
  <c r="AE142" i="18"/>
  <c r="AO142" i="18"/>
  <c r="BA142" i="18"/>
  <c r="BK142" i="18"/>
  <c r="BU142" i="18"/>
  <c r="CG142" i="18"/>
  <c r="CQ142" i="18"/>
  <c r="DA142" i="18"/>
  <c r="CR142" i="18"/>
  <c r="DC142" i="18"/>
  <c r="B730" i="40" a="1"/>
  <c r="B735" i="40" s="1"/>
  <c r="B806" i="40" l="1"/>
  <c r="B798" i="40"/>
  <c r="B782" i="40"/>
  <c r="B838" i="40"/>
  <c r="B774" i="40"/>
  <c r="B830" i="40"/>
  <c r="B766" i="40"/>
  <c r="B822" i="40"/>
  <c r="B758" i="40"/>
  <c r="B814" i="40"/>
  <c r="B790" i="40"/>
  <c r="B832" i="40"/>
  <c r="B824" i="40"/>
  <c r="B816" i="40"/>
  <c r="B808" i="40"/>
  <c r="B800" i="40"/>
  <c r="B792" i="40"/>
  <c r="B784" i="40"/>
  <c r="B776" i="40"/>
  <c r="B768" i="40"/>
  <c r="B760" i="40"/>
  <c r="B752" i="40"/>
  <c r="B744" i="40"/>
  <c r="B736" i="40"/>
  <c r="B750" i="40"/>
  <c r="B742" i="40"/>
  <c r="B734" i="40"/>
  <c r="B837" i="40"/>
  <c r="B829" i="40"/>
  <c r="B821" i="40"/>
  <c r="B813" i="40"/>
  <c r="B805" i="40"/>
  <c r="B797" i="40"/>
  <c r="B789" i="40"/>
  <c r="B781" i="40"/>
  <c r="B773" i="40"/>
  <c r="B765" i="40"/>
  <c r="B757" i="40"/>
  <c r="B749" i="40"/>
  <c r="B741" i="40"/>
  <c r="B733" i="40"/>
  <c r="B836" i="40"/>
  <c r="B828" i="40"/>
  <c r="B820" i="40"/>
  <c r="B812" i="40"/>
  <c r="B804" i="40"/>
  <c r="B796" i="40"/>
  <c r="B788" i="40"/>
  <c r="B780" i="40"/>
  <c r="B772" i="40"/>
  <c r="B764" i="40"/>
  <c r="B756" i="40"/>
  <c r="B748" i="40"/>
  <c r="B740" i="40"/>
  <c r="B732" i="40"/>
  <c r="B835" i="40"/>
  <c r="B827" i="40"/>
  <c r="B819" i="40"/>
  <c r="B811" i="40"/>
  <c r="B803" i="40"/>
  <c r="B795" i="40"/>
  <c r="B787" i="40"/>
  <c r="B779" i="40"/>
  <c r="B771" i="40"/>
  <c r="B763" i="40"/>
  <c r="B755" i="40"/>
  <c r="B747" i="40"/>
  <c r="B739" i="40"/>
  <c r="B731" i="40"/>
  <c r="B834" i="40"/>
  <c r="B826" i="40"/>
  <c r="B818" i="40"/>
  <c r="B810" i="40"/>
  <c r="B802" i="40"/>
  <c r="B794" i="40"/>
  <c r="B786" i="40"/>
  <c r="B778" i="40"/>
  <c r="B770" i="40"/>
  <c r="B762" i="40"/>
  <c r="B754" i="40"/>
  <c r="B746" i="40"/>
  <c r="B738" i="40"/>
  <c r="B730" i="40"/>
  <c r="B833" i="40"/>
  <c r="B825" i="40"/>
  <c r="B817" i="40"/>
  <c r="B809" i="40"/>
  <c r="B801" i="40"/>
  <c r="B793" i="40"/>
  <c r="B785" i="40"/>
  <c r="B777" i="40"/>
  <c r="B769" i="40"/>
  <c r="B761" i="40"/>
  <c r="B753" i="40"/>
  <c r="B745" i="40"/>
  <c r="B737" i="40"/>
  <c r="B831" i="40"/>
  <c r="B823" i="40"/>
  <c r="B815" i="40"/>
  <c r="B807" i="40"/>
  <c r="B799" i="40"/>
  <c r="B791" i="40"/>
  <c r="B783" i="40"/>
  <c r="B775" i="40"/>
  <c r="B767" i="40"/>
  <c r="B759" i="40"/>
  <c r="B751" i="40"/>
  <c r="B743" i="40"/>
  <c r="DI107" i="17"/>
  <c r="DH107" i="17"/>
  <c r="DG107" i="17"/>
  <c r="DF107" i="17"/>
  <c r="DE107" i="17"/>
  <c r="DD107" i="17"/>
  <c r="DI106" i="17"/>
  <c r="DH106" i="17"/>
  <c r="DG106" i="17"/>
  <c r="DF106" i="17"/>
  <c r="DE106" i="17"/>
  <c r="DD106" i="17"/>
  <c r="DI105" i="17"/>
  <c r="DH105" i="17"/>
  <c r="DG105" i="17"/>
  <c r="DF105" i="17"/>
  <c r="DE105" i="17"/>
  <c r="DD105" i="17"/>
  <c r="DI104" i="17"/>
  <c r="DH104" i="17"/>
  <c r="DG104" i="17"/>
  <c r="DF104" i="17"/>
  <c r="DE104" i="17"/>
  <c r="DD104" i="17"/>
  <c r="DI103" i="17"/>
  <c r="DH103" i="17"/>
  <c r="DG103" i="17"/>
  <c r="DF103" i="17"/>
  <c r="DE103" i="17"/>
  <c r="DD103" i="17"/>
  <c r="DI102" i="17"/>
  <c r="DH102" i="17"/>
  <c r="DG102" i="17"/>
  <c r="DF102" i="17"/>
  <c r="DE102" i="17"/>
  <c r="DD102" i="17"/>
  <c r="DI101" i="17"/>
  <c r="DH101" i="17"/>
  <c r="DG101" i="17"/>
  <c r="DF101" i="17"/>
  <c r="DE101" i="17"/>
  <c r="DD101" i="17"/>
  <c r="DI100" i="17"/>
  <c r="DH100" i="17"/>
  <c r="DG100" i="17"/>
  <c r="DF100" i="17"/>
  <c r="DE100" i="17"/>
  <c r="DD100" i="17"/>
  <c r="DI99" i="17"/>
  <c r="DH99" i="17"/>
  <c r="DG99" i="17"/>
  <c r="DF99" i="17"/>
  <c r="DE99" i="17"/>
  <c r="DD99" i="17"/>
  <c r="DI98" i="17"/>
  <c r="DH98" i="17"/>
  <c r="DG98" i="17"/>
  <c r="DF98" i="17"/>
  <c r="DE98" i="17"/>
  <c r="DD98" i="17"/>
  <c r="DI97" i="17"/>
  <c r="DH97" i="17"/>
  <c r="DG97" i="17"/>
  <c r="DF97" i="17"/>
  <c r="DE97" i="17"/>
  <c r="DD97" i="17"/>
  <c r="DI96" i="17"/>
  <c r="DH96" i="17"/>
  <c r="DG96" i="17"/>
  <c r="DF96" i="17"/>
  <c r="DE96" i="17"/>
  <c r="DD96" i="17"/>
  <c r="DI95" i="17"/>
  <c r="DH95" i="17"/>
  <c r="DG95" i="17"/>
  <c r="DF95" i="17"/>
  <c r="DE95" i="17"/>
  <c r="DD95" i="17"/>
  <c r="DI94" i="17"/>
  <c r="DH94" i="17"/>
  <c r="DG94" i="17"/>
  <c r="DF94" i="17"/>
  <c r="DE94" i="17"/>
  <c r="DD94" i="17"/>
  <c r="DI93" i="17"/>
  <c r="DH93" i="17"/>
  <c r="DG93" i="17"/>
  <c r="DF93" i="17"/>
  <c r="DE93" i="17"/>
  <c r="DD93" i="17"/>
  <c r="DI92" i="17"/>
  <c r="DH92" i="17"/>
  <c r="DG92" i="17"/>
  <c r="DF92" i="17"/>
  <c r="DE92" i="17"/>
  <c r="DD92" i="17"/>
  <c r="DI91" i="17"/>
  <c r="DH91" i="17"/>
  <c r="DG91" i="17"/>
  <c r="DF91" i="17"/>
  <c r="DE91" i="17"/>
  <c r="DD91" i="17"/>
  <c r="DI90" i="17"/>
  <c r="DH90" i="17"/>
  <c r="DG90" i="17"/>
  <c r="DF90" i="17"/>
  <c r="DE90" i="17"/>
  <c r="DD90" i="17"/>
  <c r="DI89" i="17"/>
  <c r="DH89" i="17"/>
  <c r="DG89" i="17"/>
  <c r="DF89" i="17"/>
  <c r="DE89" i="17"/>
  <c r="DD89" i="17"/>
  <c r="DI88" i="17"/>
  <c r="DH88" i="17"/>
  <c r="DG88" i="17"/>
  <c r="DF88" i="17"/>
  <c r="DE88" i="17"/>
  <c r="DD88" i="17"/>
  <c r="DI87" i="17"/>
  <c r="DH87" i="17"/>
  <c r="DG87" i="17"/>
  <c r="DF87" i="17"/>
  <c r="DE87" i="17"/>
  <c r="DD87" i="17"/>
  <c r="DI86" i="17"/>
  <c r="DH86" i="17"/>
  <c r="DG86" i="17"/>
  <c r="DF86" i="17"/>
  <c r="DE86" i="17"/>
  <c r="DD86" i="17"/>
  <c r="DI85" i="17"/>
  <c r="DH85" i="17"/>
  <c r="DG85" i="17"/>
  <c r="DF85" i="17"/>
  <c r="DE85" i="17"/>
  <c r="DD85" i="17"/>
  <c r="DI84" i="17"/>
  <c r="DH84" i="17"/>
  <c r="DG84" i="17"/>
  <c r="DF84" i="17"/>
  <c r="DE84" i="17"/>
  <c r="DD84" i="17"/>
  <c r="DI83" i="17"/>
  <c r="DH83" i="17"/>
  <c r="DG83" i="17"/>
  <c r="DF83" i="17"/>
  <c r="DE83" i="17"/>
  <c r="DD83" i="17"/>
  <c r="DI82" i="17"/>
  <c r="DH82" i="17"/>
  <c r="DG82" i="17"/>
  <c r="DF82" i="17"/>
  <c r="DE82" i="17"/>
  <c r="DD82" i="17"/>
  <c r="DI81" i="17"/>
  <c r="DH81" i="17"/>
  <c r="DG81" i="17"/>
  <c r="DF81" i="17"/>
  <c r="DE81" i="17"/>
  <c r="DD81" i="17"/>
  <c r="DI80" i="17"/>
  <c r="DH80" i="17"/>
  <c r="DG80" i="17"/>
  <c r="DF80" i="17"/>
  <c r="DE80" i="17"/>
  <c r="DD80" i="17"/>
  <c r="DI79" i="17"/>
  <c r="DH79" i="17"/>
  <c r="DG79" i="17"/>
  <c r="DF79" i="17"/>
  <c r="DE79" i="17"/>
  <c r="DD79" i="17"/>
  <c r="DI78" i="17"/>
  <c r="DH78" i="17"/>
  <c r="DG78" i="17"/>
  <c r="DF78" i="17"/>
  <c r="DE78" i="17"/>
  <c r="DD78" i="17"/>
  <c r="DI77" i="17"/>
  <c r="DH77" i="17"/>
  <c r="DG77" i="17"/>
  <c r="DF77" i="17"/>
  <c r="DE77" i="17"/>
  <c r="DD77" i="17"/>
  <c r="DI76" i="17"/>
  <c r="DH76" i="17"/>
  <c r="DG76" i="17"/>
  <c r="DF76" i="17"/>
  <c r="DE76" i="17"/>
  <c r="DD76" i="17"/>
  <c r="DI75" i="17"/>
  <c r="DH75" i="17"/>
  <c r="DG75" i="17"/>
  <c r="DF75" i="17"/>
  <c r="DE75" i="17"/>
  <c r="DD75" i="17"/>
  <c r="DI74" i="17"/>
  <c r="DH74" i="17"/>
  <c r="DG74" i="17"/>
  <c r="DF74" i="17"/>
  <c r="DE74" i="17"/>
  <c r="DD74" i="17"/>
  <c r="DI73" i="17"/>
  <c r="DH73" i="17"/>
  <c r="DG73" i="17"/>
  <c r="DF73" i="17"/>
  <c r="DE73" i="17"/>
  <c r="DD73" i="17"/>
  <c r="DI72" i="17"/>
  <c r="DH72" i="17"/>
  <c r="DG72" i="17"/>
  <c r="DF72" i="17"/>
  <c r="DE72" i="17"/>
  <c r="DD72" i="17"/>
  <c r="DI71" i="17"/>
  <c r="DH71" i="17"/>
  <c r="DG71" i="17"/>
  <c r="DF71" i="17"/>
  <c r="DE71" i="17"/>
  <c r="DD71" i="17"/>
  <c r="DI70" i="17"/>
  <c r="DH70" i="17"/>
  <c r="DG70" i="17"/>
  <c r="DF70" i="17"/>
  <c r="DE70" i="17"/>
  <c r="DD70" i="17"/>
  <c r="DI69" i="17"/>
  <c r="DH69" i="17"/>
  <c r="DG69" i="17"/>
  <c r="DF69" i="17"/>
  <c r="DE69" i="17"/>
  <c r="DD69" i="17"/>
  <c r="DI68" i="17"/>
  <c r="DH68" i="17"/>
  <c r="DG68" i="17"/>
  <c r="DF68" i="17"/>
  <c r="DE68" i="17"/>
  <c r="DD68" i="17"/>
  <c r="DI67" i="17"/>
  <c r="DH67" i="17"/>
  <c r="DG67" i="17"/>
  <c r="DF67" i="17"/>
  <c r="DE67" i="17"/>
  <c r="DD67" i="17"/>
  <c r="DI66" i="17"/>
  <c r="DH66" i="17"/>
  <c r="DG66" i="17"/>
  <c r="DF66" i="17"/>
  <c r="DE66" i="17"/>
  <c r="DD66" i="17"/>
  <c r="DI65" i="17"/>
  <c r="DH65" i="17"/>
  <c r="DG65" i="17"/>
  <c r="DF65" i="17"/>
  <c r="DE65" i="17"/>
  <c r="DD65" i="17"/>
  <c r="DI64" i="17"/>
  <c r="DH64" i="17"/>
  <c r="DG64" i="17"/>
  <c r="DF64" i="17"/>
  <c r="DE64" i="17"/>
  <c r="DD64" i="17"/>
  <c r="DI63" i="17"/>
  <c r="DH63" i="17"/>
  <c r="DG63" i="17"/>
  <c r="DF63" i="17"/>
  <c r="DE63" i="17"/>
  <c r="DD63" i="17"/>
  <c r="DI62" i="17"/>
  <c r="DH62" i="17"/>
  <c r="DG62" i="17"/>
  <c r="DF62" i="17"/>
  <c r="DE62" i="17"/>
  <c r="DD62" i="17"/>
  <c r="DI61" i="17"/>
  <c r="DH61" i="17"/>
  <c r="DG61" i="17"/>
  <c r="DF61" i="17"/>
  <c r="DE61" i="17"/>
  <c r="DD61" i="17"/>
  <c r="DI60" i="17"/>
  <c r="DH60" i="17"/>
  <c r="DG60" i="17"/>
  <c r="DF60" i="17"/>
  <c r="DE60" i="17"/>
  <c r="DD60" i="17"/>
  <c r="DI59" i="17"/>
  <c r="DH59" i="17"/>
  <c r="DG59" i="17"/>
  <c r="DF59" i="17"/>
  <c r="DE59" i="17"/>
  <c r="DD59" i="17"/>
  <c r="DI58" i="17"/>
  <c r="DH58" i="17"/>
  <c r="DG58" i="17"/>
  <c r="DF58" i="17"/>
  <c r="DE58" i="17"/>
  <c r="DD58" i="17"/>
  <c r="DI57" i="17"/>
  <c r="DH57" i="17"/>
  <c r="DG57" i="17"/>
  <c r="DF57" i="17"/>
  <c r="DE57" i="17"/>
  <c r="DD57" i="17"/>
  <c r="DI56" i="17"/>
  <c r="DH56" i="17"/>
  <c r="DG56" i="17"/>
  <c r="DF56" i="17"/>
  <c r="DE56" i="17"/>
  <c r="DD56" i="17"/>
  <c r="DI55" i="17"/>
  <c r="DH55" i="17"/>
  <c r="DG55" i="17"/>
  <c r="DF55" i="17"/>
  <c r="DE55" i="17"/>
  <c r="DD55" i="17"/>
  <c r="DI54" i="17"/>
  <c r="DH54" i="17"/>
  <c r="DG54" i="17"/>
  <c r="DF54" i="17"/>
  <c r="DE54" i="17"/>
  <c r="DD54" i="17"/>
  <c r="DI53" i="17"/>
  <c r="DH53" i="17"/>
  <c r="DG53" i="17"/>
  <c r="DF53" i="17"/>
  <c r="DE53" i="17"/>
  <c r="DD53" i="17"/>
  <c r="DI52" i="17"/>
  <c r="DH52" i="17"/>
  <c r="DG52" i="17"/>
  <c r="DF52" i="17"/>
  <c r="DE52" i="17"/>
  <c r="DD52" i="17"/>
  <c r="DI51" i="17"/>
  <c r="DH51" i="17"/>
  <c r="DG51" i="17"/>
  <c r="DF51" i="17"/>
  <c r="DE51" i="17"/>
  <c r="DD51" i="17"/>
  <c r="DI50" i="17"/>
  <c r="DH50" i="17"/>
  <c r="DG50" i="17"/>
  <c r="DF50" i="17"/>
  <c r="DE50" i="17"/>
  <c r="DD50" i="17"/>
  <c r="DI49" i="17"/>
  <c r="DH49" i="17"/>
  <c r="DG49" i="17"/>
  <c r="DF49" i="17"/>
  <c r="DE49" i="17"/>
  <c r="DD49" i="17"/>
  <c r="DI48" i="17"/>
  <c r="DH48" i="17"/>
  <c r="DG48" i="17"/>
  <c r="DF48" i="17"/>
  <c r="DE48" i="17"/>
  <c r="DD48" i="17"/>
  <c r="DI47" i="17"/>
  <c r="DH47" i="17"/>
  <c r="DG47" i="17"/>
  <c r="DF47" i="17"/>
  <c r="DE47" i="17"/>
  <c r="DD47" i="17"/>
  <c r="DI46" i="17"/>
  <c r="DH46" i="17"/>
  <c r="DG46" i="17"/>
  <c r="DF46" i="17"/>
  <c r="DE46" i="17"/>
  <c r="DD46" i="17"/>
  <c r="DI45" i="17"/>
  <c r="DH45" i="17"/>
  <c r="DG45" i="17"/>
  <c r="DF45" i="17"/>
  <c r="DE45" i="17"/>
  <c r="DD45" i="17"/>
  <c r="DI44" i="17"/>
  <c r="DH44" i="17"/>
  <c r="DG44" i="17"/>
  <c r="DF44" i="17"/>
  <c r="DE44" i="17"/>
  <c r="DD44" i="17"/>
  <c r="DI43" i="17"/>
  <c r="DH43" i="17"/>
  <c r="DG43" i="17"/>
  <c r="DF43" i="17"/>
  <c r="DE43" i="17"/>
  <c r="DD43" i="17"/>
  <c r="DI42" i="17"/>
  <c r="DH42" i="17"/>
  <c r="DG42" i="17"/>
  <c r="DF42" i="17"/>
  <c r="DE42" i="17"/>
  <c r="DD42" i="17"/>
  <c r="DI41" i="17"/>
  <c r="DH41" i="17"/>
  <c r="DG41" i="17"/>
  <c r="DF41" i="17"/>
  <c r="DE41" i="17"/>
  <c r="DD41" i="17"/>
  <c r="DI40" i="17"/>
  <c r="DH40" i="17"/>
  <c r="DG40" i="17"/>
  <c r="DF40" i="17"/>
  <c r="DE40" i="17"/>
  <c r="DD40" i="17"/>
  <c r="DI39" i="17"/>
  <c r="DH39" i="17"/>
  <c r="DG39" i="17"/>
  <c r="DF39" i="17"/>
  <c r="DE39" i="17"/>
  <c r="DD39" i="17"/>
  <c r="DI38" i="17"/>
  <c r="DH38" i="17"/>
  <c r="DG38" i="17"/>
  <c r="DF38" i="17"/>
  <c r="DE38" i="17"/>
  <c r="DD38" i="17"/>
  <c r="DI37" i="17"/>
  <c r="DH37" i="17"/>
  <c r="DG37" i="17"/>
  <c r="DF37" i="17"/>
  <c r="DE37" i="17"/>
  <c r="DD37" i="17"/>
  <c r="DI36" i="17"/>
  <c r="DH36" i="17"/>
  <c r="DG36" i="17"/>
  <c r="DF36" i="17"/>
  <c r="DE36" i="17"/>
  <c r="DD36" i="17"/>
  <c r="DI35" i="17"/>
  <c r="DH35" i="17"/>
  <c r="DG35" i="17"/>
  <c r="DF35" i="17"/>
  <c r="DE35" i="17"/>
  <c r="DD35" i="17"/>
  <c r="DI34" i="17"/>
  <c r="DH34" i="17"/>
  <c r="DG34" i="17"/>
  <c r="DF34" i="17"/>
  <c r="DE34" i="17"/>
  <c r="DD34" i="17"/>
  <c r="DI33" i="17"/>
  <c r="DH33" i="17"/>
  <c r="DG33" i="17"/>
  <c r="DF33" i="17"/>
  <c r="DE33" i="17"/>
  <c r="DD33" i="17"/>
  <c r="DI32" i="17"/>
  <c r="DH32" i="17"/>
  <c r="DG32" i="17"/>
  <c r="DF32" i="17"/>
  <c r="DE32" i="17"/>
  <c r="DD32" i="17"/>
  <c r="DI31" i="17"/>
  <c r="DH31" i="17"/>
  <c r="DG31" i="17"/>
  <c r="DF31" i="17"/>
  <c r="DE31" i="17"/>
  <c r="DD31" i="17"/>
  <c r="DI30" i="17"/>
  <c r="DH30" i="17"/>
  <c r="DG30" i="17"/>
  <c r="DF30" i="17"/>
  <c r="DE30" i="17"/>
  <c r="DD30" i="17"/>
  <c r="DI29" i="17"/>
  <c r="DH29" i="17"/>
  <c r="DG29" i="17"/>
  <c r="DF29" i="17"/>
  <c r="DE29" i="17"/>
  <c r="DD29" i="17"/>
  <c r="DI28" i="17"/>
  <c r="DH28" i="17"/>
  <c r="DG28" i="17"/>
  <c r="DF28" i="17"/>
  <c r="DE28" i="17"/>
  <c r="DD28" i="17"/>
  <c r="DI27" i="17"/>
  <c r="DH27" i="17"/>
  <c r="DG27" i="17"/>
  <c r="DF27" i="17"/>
  <c r="DE27" i="17"/>
  <c r="DD27" i="17"/>
  <c r="DI26" i="17"/>
  <c r="DH26" i="17"/>
  <c r="DG26" i="17"/>
  <c r="DF26" i="17"/>
  <c r="DE26" i="17"/>
  <c r="DD26" i="17"/>
  <c r="DI25" i="17"/>
  <c r="DH25" i="17"/>
  <c r="DG25" i="17"/>
  <c r="DF25" i="17"/>
  <c r="DE25" i="17"/>
  <c r="DD25" i="17"/>
  <c r="DI24" i="17"/>
  <c r="DH24" i="17"/>
  <c r="DG24" i="17"/>
  <c r="DF24" i="17"/>
  <c r="DE24" i="17"/>
  <c r="DD24" i="17"/>
  <c r="DI23" i="17"/>
  <c r="DH23" i="17"/>
  <c r="DG23" i="17"/>
  <c r="DF23" i="17"/>
  <c r="DE23" i="17"/>
  <c r="DD23" i="17"/>
  <c r="DI22" i="17"/>
  <c r="DH22" i="17"/>
  <c r="DG22" i="17"/>
  <c r="DF22" i="17"/>
  <c r="DE22" i="17"/>
  <c r="DD22" i="17"/>
  <c r="DI21" i="17"/>
  <c r="DH21" i="17"/>
  <c r="DG21" i="17"/>
  <c r="DF21" i="17"/>
  <c r="DE21" i="17"/>
  <c r="DD21" i="17"/>
  <c r="DI20" i="17"/>
  <c r="DH20" i="17"/>
  <c r="DG20" i="17"/>
  <c r="DF20" i="17"/>
  <c r="DE20" i="17"/>
  <c r="DD20" i="17"/>
  <c r="DI19" i="17"/>
  <c r="DH19" i="17"/>
  <c r="DG19" i="17"/>
  <c r="DF19" i="17"/>
  <c r="DE19" i="17"/>
  <c r="DD19" i="17"/>
  <c r="DI18" i="17"/>
  <c r="DH18" i="17"/>
  <c r="DG18" i="17"/>
  <c r="DF18" i="17"/>
  <c r="DE18" i="17"/>
  <c r="DD18" i="17"/>
  <c r="DI17" i="17"/>
  <c r="DH17" i="17"/>
  <c r="DG17" i="17"/>
  <c r="DF17" i="17"/>
  <c r="DE17" i="17"/>
  <c r="DD17" i="17"/>
  <c r="DI16" i="17"/>
  <c r="DH16" i="17"/>
  <c r="DG16" i="17"/>
  <c r="DF16" i="17"/>
  <c r="DE16" i="17"/>
  <c r="DD16" i="17"/>
  <c r="DI15" i="17"/>
  <c r="DH15" i="17"/>
  <c r="DG15" i="17"/>
  <c r="DF15" i="17"/>
  <c r="DE15" i="17"/>
  <c r="DD15" i="17"/>
  <c r="DI14" i="17"/>
  <c r="DH14" i="17"/>
  <c r="DG14" i="17"/>
  <c r="DF14" i="17"/>
  <c r="DE14" i="17"/>
  <c r="DD14" i="17"/>
  <c r="DI13" i="17"/>
  <c r="DH13" i="17"/>
  <c r="DG13" i="17"/>
  <c r="DF13" i="17"/>
  <c r="DE13" i="17"/>
  <c r="DD13" i="17"/>
  <c r="DI12" i="17"/>
  <c r="DH12" i="17"/>
  <c r="DG12" i="17"/>
  <c r="DF12" i="17"/>
  <c r="DE12" i="17"/>
  <c r="DD12" i="17"/>
  <c r="DI11" i="17"/>
  <c r="DH11" i="17"/>
  <c r="DG11" i="17"/>
  <c r="DF11" i="17"/>
  <c r="DE11" i="17"/>
  <c r="DD11" i="17"/>
  <c r="DI10" i="17"/>
  <c r="DH10" i="17"/>
  <c r="DG10" i="17"/>
  <c r="DF10" i="17"/>
  <c r="DE10" i="17"/>
  <c r="DD10" i="17"/>
  <c r="DI9" i="17"/>
  <c r="DH9" i="17"/>
  <c r="DG9" i="17"/>
  <c r="DF9" i="17"/>
  <c r="DE9" i="17"/>
  <c r="DD9" i="17"/>
  <c r="DI8" i="17"/>
  <c r="DH8" i="17"/>
  <c r="DG8" i="17"/>
  <c r="DF8" i="17"/>
  <c r="DE8" i="17"/>
  <c r="DD8" i="17"/>
  <c r="DI7" i="17"/>
  <c r="DH7" i="17"/>
  <c r="DG7" i="17"/>
  <c r="DF7" i="17"/>
  <c r="DE7" i="17"/>
  <c r="DD7" i="17"/>
  <c r="DI6" i="17"/>
  <c r="DH6" i="17"/>
  <c r="DG6" i="17"/>
  <c r="DF6" i="17"/>
  <c r="DE6" i="17"/>
  <c r="DD6" i="17"/>
  <c r="DI5" i="17"/>
  <c r="DH5" i="17"/>
  <c r="DG5" i="17"/>
  <c r="DF5" i="17"/>
  <c r="DE5" i="17"/>
  <c r="DD5" i="17"/>
  <c r="DI4" i="17"/>
  <c r="DH4" i="17"/>
  <c r="DG4" i="17"/>
  <c r="DF4" i="17"/>
  <c r="DE4" i="17"/>
  <c r="DD4" i="17"/>
  <c r="DI113" i="17"/>
  <c r="DH113" i="17"/>
  <c r="DG113" i="17"/>
  <c r="DF113" i="17"/>
  <c r="DE113" i="17"/>
  <c r="DD113" i="17"/>
  <c r="DC113" i="17"/>
  <c r="DB113" i="17"/>
  <c r="DA113" i="17"/>
  <c r="CZ113" i="17"/>
  <c r="CY113" i="17"/>
  <c r="CX113" i="17"/>
  <c r="CW113" i="17"/>
  <c r="CV113" i="17"/>
  <c r="CU113" i="17"/>
  <c r="CT113" i="17"/>
  <c r="CS113" i="17"/>
  <c r="CR113" i="17"/>
  <c r="CQ113" i="17"/>
  <c r="CP113" i="17"/>
  <c r="CO113" i="17"/>
  <c r="CN113" i="17"/>
  <c r="CM113" i="17"/>
  <c r="CL113" i="17"/>
  <c r="CK113" i="17"/>
  <c r="CJ113" i="17"/>
  <c r="CI113" i="17"/>
  <c r="CH113" i="17"/>
  <c r="CG113" i="17"/>
  <c r="CF113" i="17"/>
  <c r="CE113" i="17"/>
  <c r="CD113" i="17"/>
  <c r="CC113" i="17"/>
  <c r="CB113" i="17"/>
  <c r="CA113" i="17"/>
  <c r="BZ113" i="17"/>
  <c r="BY113" i="17"/>
  <c r="BX113" i="17"/>
  <c r="BW113" i="17"/>
  <c r="BV113" i="17"/>
  <c r="BU113" i="17"/>
  <c r="BT113" i="17"/>
  <c r="BS113" i="17"/>
  <c r="BR113" i="17"/>
  <c r="BQ113" i="17"/>
  <c r="BP113" i="17"/>
  <c r="BO113" i="17"/>
  <c r="BN113" i="17"/>
  <c r="BM113" i="17"/>
  <c r="BL113" i="17"/>
  <c r="BK113" i="17"/>
  <c r="BJ113" i="17"/>
  <c r="BI113" i="17"/>
  <c r="BH113" i="17"/>
  <c r="BG113" i="17"/>
  <c r="BF113" i="17"/>
  <c r="BE113" i="17"/>
  <c r="BD113" i="17"/>
  <c r="BC113" i="17"/>
  <c r="BB113" i="17"/>
  <c r="BA113" i="17"/>
  <c r="AZ113" i="17"/>
  <c r="AY113" i="17"/>
  <c r="AX113" i="17"/>
  <c r="AW113" i="17"/>
  <c r="AV113" i="17"/>
  <c r="AU113" i="17"/>
  <c r="AT113" i="17"/>
  <c r="AS113" i="17"/>
  <c r="AR113" i="17"/>
  <c r="AQ113" i="17"/>
  <c r="AP113" i="17"/>
  <c r="AO113" i="17"/>
  <c r="AN113" i="17"/>
  <c r="AM113" i="17"/>
  <c r="AL113" i="17"/>
  <c r="AK113" i="17"/>
  <c r="AJ113" i="17"/>
  <c r="AI113" i="17"/>
  <c r="AH113" i="17"/>
  <c r="AG113" i="17"/>
  <c r="AF113" i="17"/>
  <c r="AE113" i="17"/>
  <c r="AD113" i="17"/>
  <c r="AC113" i="17"/>
  <c r="AB113" i="17"/>
  <c r="AA113" i="17"/>
  <c r="Z113" i="17"/>
  <c r="Y113" i="17"/>
  <c r="X113" i="17"/>
  <c r="W113" i="17"/>
  <c r="V113" i="17"/>
  <c r="U113" i="17"/>
  <c r="T113" i="17"/>
  <c r="S113" i="17"/>
  <c r="R113" i="17"/>
  <c r="Q113" i="17"/>
  <c r="P113" i="17"/>
  <c r="O113" i="17"/>
  <c r="N113" i="17"/>
  <c r="M113" i="17"/>
  <c r="L113" i="17"/>
  <c r="K113" i="17"/>
  <c r="J113" i="17"/>
  <c r="I113" i="17"/>
  <c r="H113" i="17"/>
  <c r="G113" i="17"/>
  <c r="F113" i="17"/>
  <c r="E113" i="17"/>
  <c r="D113" i="17"/>
  <c r="DI112" i="17"/>
  <c r="DH112" i="17"/>
  <c r="DG112" i="17"/>
  <c r="DF112" i="17"/>
  <c r="DE112" i="17"/>
  <c r="DD112" i="17"/>
  <c r="DC112" i="17"/>
  <c r="DB112" i="17"/>
  <c r="DA112" i="17"/>
  <c r="CZ112" i="17"/>
  <c r="CY112" i="17"/>
  <c r="CX112" i="17"/>
  <c r="CW112" i="17"/>
  <c r="CV112" i="17"/>
  <c r="CU112" i="17"/>
  <c r="CT112" i="17"/>
  <c r="CS112" i="17"/>
  <c r="CR112" i="17"/>
  <c r="CQ112" i="17"/>
  <c r="CP112" i="17"/>
  <c r="CO112" i="17"/>
  <c r="CN112" i="17"/>
  <c r="CM112" i="17"/>
  <c r="CL112" i="17"/>
  <c r="CK112" i="17"/>
  <c r="CJ112" i="17"/>
  <c r="CI112" i="17"/>
  <c r="CH112" i="17"/>
  <c r="CG112" i="17"/>
  <c r="CF112" i="17"/>
  <c r="CE112" i="17"/>
  <c r="CD112" i="17"/>
  <c r="CC112" i="17"/>
  <c r="CB112" i="17"/>
  <c r="CA112" i="17"/>
  <c r="BZ112" i="17"/>
  <c r="BY112" i="17"/>
  <c r="BX112" i="17"/>
  <c r="BW112" i="17"/>
  <c r="BV112" i="17"/>
  <c r="BU112" i="17"/>
  <c r="BT112" i="17"/>
  <c r="BS112" i="17"/>
  <c r="BR112" i="17"/>
  <c r="BQ112" i="17"/>
  <c r="BP112" i="17"/>
  <c r="BO112" i="17"/>
  <c r="BN112" i="17"/>
  <c r="BM112" i="17"/>
  <c r="BL112" i="17"/>
  <c r="BK112" i="17"/>
  <c r="BJ112" i="17"/>
  <c r="BI112" i="17"/>
  <c r="BH112" i="17"/>
  <c r="BG112" i="17"/>
  <c r="BF112" i="17"/>
  <c r="BE112" i="17"/>
  <c r="BD112" i="17"/>
  <c r="BC112" i="17"/>
  <c r="BB112" i="17"/>
  <c r="BA112" i="17"/>
  <c r="AZ112" i="17"/>
  <c r="AY112" i="17"/>
  <c r="AX112" i="17"/>
  <c r="AW112" i="17"/>
  <c r="AV112" i="17"/>
  <c r="AU112" i="17"/>
  <c r="AT112" i="17"/>
  <c r="AS112" i="17"/>
  <c r="AR112" i="17"/>
  <c r="AQ112" i="17"/>
  <c r="AP112" i="17"/>
  <c r="AO112" i="17"/>
  <c r="AN112" i="17"/>
  <c r="AM112" i="17"/>
  <c r="AL112" i="17"/>
  <c r="AK112" i="17"/>
  <c r="AJ112" i="17"/>
  <c r="AI112" i="17"/>
  <c r="AH112" i="17"/>
  <c r="AG112" i="17"/>
  <c r="AF112" i="17"/>
  <c r="AE112" i="17"/>
  <c r="AD112" i="17"/>
  <c r="AC112" i="17"/>
  <c r="AB112" i="17"/>
  <c r="AA112" i="17"/>
  <c r="Z112" i="17"/>
  <c r="Y112" i="17"/>
  <c r="X112" i="17"/>
  <c r="W112" i="17"/>
  <c r="V112" i="17"/>
  <c r="U112" i="17"/>
  <c r="T112" i="17"/>
  <c r="S112" i="17"/>
  <c r="R112" i="17"/>
  <c r="Q112" i="17"/>
  <c r="P112" i="17"/>
  <c r="O112" i="17"/>
  <c r="N112" i="17"/>
  <c r="M112" i="17"/>
  <c r="L112" i="17"/>
  <c r="K112" i="17"/>
  <c r="J112" i="17"/>
  <c r="I112" i="17"/>
  <c r="H112" i="17"/>
  <c r="G112" i="17"/>
  <c r="F112" i="17"/>
  <c r="E112" i="17"/>
  <c r="D112" i="17"/>
  <c r="DI111" i="17"/>
  <c r="DH111" i="17"/>
  <c r="DG111" i="17"/>
  <c r="DF111" i="17"/>
  <c r="DE111" i="17"/>
  <c r="DD111" i="17"/>
  <c r="DC111" i="17"/>
  <c r="DB111" i="17"/>
  <c r="DA111" i="17"/>
  <c r="CZ111" i="17"/>
  <c r="CY111" i="17"/>
  <c r="CX111" i="17"/>
  <c r="CW111" i="17"/>
  <c r="CV111" i="17"/>
  <c r="CU111" i="17"/>
  <c r="CT111" i="17"/>
  <c r="CS111" i="17"/>
  <c r="CR111" i="17"/>
  <c r="CQ111" i="17"/>
  <c r="CP111" i="17"/>
  <c r="CO111" i="17"/>
  <c r="CN111" i="17"/>
  <c r="CM111" i="17"/>
  <c r="CL111" i="17"/>
  <c r="CK111" i="17"/>
  <c r="CJ111" i="17"/>
  <c r="CI111" i="17"/>
  <c r="CH111" i="17"/>
  <c r="CG111" i="17"/>
  <c r="CF111" i="17"/>
  <c r="CE111" i="17"/>
  <c r="CD111" i="17"/>
  <c r="CC111" i="17"/>
  <c r="CB111" i="17"/>
  <c r="CA111" i="17"/>
  <c r="BZ111" i="17"/>
  <c r="BY111" i="17"/>
  <c r="BX111" i="17"/>
  <c r="BW111" i="17"/>
  <c r="BV111" i="17"/>
  <c r="BU111" i="17"/>
  <c r="BT111" i="17"/>
  <c r="BS111" i="17"/>
  <c r="BR111" i="17"/>
  <c r="BQ111" i="17"/>
  <c r="BP111" i="17"/>
  <c r="BO111" i="17"/>
  <c r="BN111" i="17"/>
  <c r="BM111" i="17"/>
  <c r="BL111" i="17"/>
  <c r="BK111" i="17"/>
  <c r="BJ111" i="17"/>
  <c r="BI111" i="17"/>
  <c r="BH111" i="17"/>
  <c r="BG111" i="17"/>
  <c r="BF111" i="17"/>
  <c r="BE111" i="17"/>
  <c r="BD111" i="17"/>
  <c r="BC111" i="17"/>
  <c r="BB111" i="17"/>
  <c r="BA111" i="17"/>
  <c r="AZ111" i="17"/>
  <c r="AY111" i="17"/>
  <c r="AX111" i="17"/>
  <c r="AW111" i="17"/>
  <c r="AV111" i="17"/>
  <c r="AU111" i="17"/>
  <c r="AT111" i="17"/>
  <c r="AS111" i="17"/>
  <c r="AR111" i="17"/>
  <c r="AQ111" i="17"/>
  <c r="AP111" i="17"/>
  <c r="AO111" i="17"/>
  <c r="AN111" i="17"/>
  <c r="AM111" i="17"/>
  <c r="AL111" i="17"/>
  <c r="AK111" i="17"/>
  <c r="AJ111" i="17"/>
  <c r="AI111" i="17"/>
  <c r="AH111" i="17"/>
  <c r="AG111" i="17"/>
  <c r="AF111" i="17"/>
  <c r="AE111" i="17"/>
  <c r="AD111" i="17"/>
  <c r="AC111" i="17"/>
  <c r="AB111" i="17"/>
  <c r="AA111" i="17"/>
  <c r="Z111" i="17"/>
  <c r="Y111" i="17"/>
  <c r="X111" i="17"/>
  <c r="W111" i="17"/>
  <c r="V111" i="17"/>
  <c r="U111" i="17"/>
  <c r="T111" i="17"/>
  <c r="S111" i="17"/>
  <c r="R111" i="17"/>
  <c r="Q111" i="17"/>
  <c r="P111" i="17"/>
  <c r="O111" i="17"/>
  <c r="N111" i="17"/>
  <c r="M111" i="17"/>
  <c r="L111" i="17"/>
  <c r="K111" i="17"/>
  <c r="J111" i="17"/>
  <c r="I111" i="17"/>
  <c r="H111" i="17"/>
  <c r="G111" i="17"/>
  <c r="F111" i="17"/>
  <c r="E111" i="17"/>
  <c r="D111" i="17"/>
  <c r="DI110" i="17"/>
  <c r="DH110" i="17"/>
  <c r="DG110" i="17"/>
  <c r="DF110" i="17"/>
  <c r="DE110" i="17"/>
  <c r="DD110" i="17"/>
  <c r="DC110" i="17"/>
  <c r="DB110" i="17"/>
  <c r="DA110" i="17"/>
  <c r="CZ110" i="17"/>
  <c r="CY110" i="17"/>
  <c r="CX110" i="17"/>
  <c r="CW110" i="17"/>
  <c r="CV110" i="17"/>
  <c r="CU110" i="17"/>
  <c r="CT110" i="17"/>
  <c r="CS110" i="17"/>
  <c r="CR110" i="17"/>
  <c r="CQ110" i="17"/>
  <c r="CP110" i="17"/>
  <c r="CO110" i="17"/>
  <c r="CN110" i="17"/>
  <c r="CM110" i="17"/>
  <c r="CL110" i="17"/>
  <c r="CK110" i="17"/>
  <c r="CJ110" i="17"/>
  <c r="CI110" i="17"/>
  <c r="CH110" i="17"/>
  <c r="CG110" i="17"/>
  <c r="CF110" i="17"/>
  <c r="CE110" i="17"/>
  <c r="CD110" i="17"/>
  <c r="CC110" i="17"/>
  <c r="CB110" i="17"/>
  <c r="CA110" i="17"/>
  <c r="BZ110" i="17"/>
  <c r="BY110" i="17"/>
  <c r="BX110" i="17"/>
  <c r="BW110" i="17"/>
  <c r="BV110" i="17"/>
  <c r="BU110" i="17"/>
  <c r="BT110" i="17"/>
  <c r="BS110" i="17"/>
  <c r="BR110" i="17"/>
  <c r="BQ110" i="17"/>
  <c r="BP110" i="17"/>
  <c r="BO110" i="17"/>
  <c r="BN110" i="17"/>
  <c r="BM110" i="17"/>
  <c r="BL110" i="17"/>
  <c r="BK110" i="17"/>
  <c r="BJ110" i="17"/>
  <c r="BI110" i="17"/>
  <c r="BH110" i="17"/>
  <c r="BG110" i="17"/>
  <c r="BF110" i="17"/>
  <c r="BE110" i="17"/>
  <c r="BD110" i="17"/>
  <c r="BC110" i="17"/>
  <c r="BB110" i="17"/>
  <c r="BA110" i="17"/>
  <c r="AZ110" i="17"/>
  <c r="AY110" i="17"/>
  <c r="AX110" i="17"/>
  <c r="AW110" i="17"/>
  <c r="AV110" i="17"/>
  <c r="AU110" i="17"/>
  <c r="AT110" i="17"/>
  <c r="AS110" i="17"/>
  <c r="AR110" i="17"/>
  <c r="AQ110" i="17"/>
  <c r="AP110" i="17"/>
  <c r="AO110" i="17"/>
  <c r="AN110" i="17"/>
  <c r="AM110" i="17"/>
  <c r="AL110" i="17"/>
  <c r="AK110" i="17"/>
  <c r="AJ110" i="17"/>
  <c r="AI110" i="17"/>
  <c r="AH110" i="17"/>
  <c r="AG110" i="17"/>
  <c r="AF110" i="17"/>
  <c r="AE110" i="17"/>
  <c r="AD110" i="17"/>
  <c r="AC110" i="17"/>
  <c r="AB110" i="17"/>
  <c r="AA110" i="17"/>
  <c r="Z110" i="17"/>
  <c r="Y110" i="17"/>
  <c r="X110" i="17"/>
  <c r="W110" i="17"/>
  <c r="V110" i="17"/>
  <c r="U110" i="17"/>
  <c r="T110" i="17"/>
  <c r="S110" i="17"/>
  <c r="R110" i="17"/>
  <c r="Q110" i="17"/>
  <c r="P110" i="17"/>
  <c r="O110" i="17"/>
  <c r="N110" i="17"/>
  <c r="M110" i="17"/>
  <c r="L110" i="17"/>
  <c r="K110" i="17"/>
  <c r="J110" i="17"/>
  <c r="I110" i="17"/>
  <c r="H110" i="17"/>
  <c r="G110" i="17"/>
  <c r="F110" i="17"/>
  <c r="E110" i="17"/>
  <c r="D110" i="17"/>
  <c r="DI109" i="17"/>
  <c r="DH109" i="17"/>
  <c r="DG109" i="17"/>
  <c r="DF109" i="17"/>
  <c r="DE109" i="17"/>
  <c r="DD109" i="17"/>
  <c r="DC109" i="17"/>
  <c r="DB109" i="17"/>
  <c r="DA109" i="17"/>
  <c r="CZ109" i="17"/>
  <c r="CY109" i="17"/>
  <c r="CX109" i="17"/>
  <c r="CW109" i="17"/>
  <c r="CV109" i="17"/>
  <c r="CU109" i="17"/>
  <c r="CT109" i="17"/>
  <c r="CS109" i="17"/>
  <c r="CR109" i="17"/>
  <c r="CQ109" i="17"/>
  <c r="CP109" i="17"/>
  <c r="CO109" i="17"/>
  <c r="CN109" i="17"/>
  <c r="CM109" i="17"/>
  <c r="CL109" i="17"/>
  <c r="CK109" i="17"/>
  <c r="CJ109" i="17"/>
  <c r="CI109" i="17"/>
  <c r="CH109" i="17"/>
  <c r="CG109" i="17"/>
  <c r="CF109" i="17"/>
  <c r="CE109" i="17"/>
  <c r="CD109" i="17"/>
  <c r="CC109" i="17"/>
  <c r="CB109" i="17"/>
  <c r="CA109" i="17"/>
  <c r="BZ109" i="17"/>
  <c r="BY109" i="17"/>
  <c r="BX109" i="17"/>
  <c r="BW109" i="17"/>
  <c r="BV109" i="17"/>
  <c r="BU109" i="17"/>
  <c r="BT109" i="17"/>
  <c r="BS109" i="17"/>
  <c r="BR109" i="17"/>
  <c r="BQ109" i="17"/>
  <c r="BP109" i="17"/>
  <c r="BO109" i="17"/>
  <c r="BN109" i="17"/>
  <c r="BM109" i="17"/>
  <c r="BL109" i="17"/>
  <c r="BK109" i="17"/>
  <c r="BJ109" i="17"/>
  <c r="BI109" i="17"/>
  <c r="BH109" i="17"/>
  <c r="BG109" i="17"/>
  <c r="BF109" i="17"/>
  <c r="BE109" i="17"/>
  <c r="BD109" i="17"/>
  <c r="BC109" i="17"/>
  <c r="BB109" i="17"/>
  <c r="BA109" i="17"/>
  <c r="AZ109" i="17"/>
  <c r="AY109" i="17"/>
  <c r="AX109" i="17"/>
  <c r="AW109" i="17"/>
  <c r="AV109" i="17"/>
  <c r="AU109" i="17"/>
  <c r="AT109" i="17"/>
  <c r="AS109" i="17"/>
  <c r="AR109" i="17"/>
  <c r="AQ109" i="17"/>
  <c r="AP109" i="17"/>
  <c r="AO109" i="17"/>
  <c r="AN109" i="17"/>
  <c r="AM109" i="17"/>
  <c r="AL109" i="17"/>
  <c r="AK109" i="17"/>
  <c r="AJ109" i="17"/>
  <c r="AI109" i="17"/>
  <c r="AH109" i="17"/>
  <c r="AG109" i="17"/>
  <c r="AF109" i="17"/>
  <c r="AE109" i="17"/>
  <c r="AD109" i="17"/>
  <c r="AC109" i="17"/>
  <c r="AB109" i="17"/>
  <c r="AA109" i="17"/>
  <c r="Z109" i="17"/>
  <c r="Y109" i="17"/>
  <c r="X109" i="17"/>
  <c r="W109" i="17"/>
  <c r="V109" i="17"/>
  <c r="U109" i="17"/>
  <c r="T109" i="17"/>
  <c r="S109" i="17"/>
  <c r="R109" i="17"/>
  <c r="Q109" i="17"/>
  <c r="P109" i="17"/>
  <c r="O109" i="17"/>
  <c r="N109" i="17"/>
  <c r="M109" i="17"/>
  <c r="L109" i="17"/>
  <c r="K109" i="17"/>
  <c r="J109" i="17"/>
  <c r="I109" i="17"/>
  <c r="H109" i="17"/>
  <c r="G109" i="17"/>
  <c r="F109" i="17"/>
  <c r="E109" i="17"/>
  <c r="D109" i="17"/>
  <c r="DI108" i="17"/>
  <c r="DH108" i="17"/>
  <c r="DG108" i="17"/>
  <c r="DF108" i="17"/>
  <c r="DE108" i="17"/>
  <c r="DD108" i="17"/>
  <c r="DC108" i="17"/>
  <c r="DB108" i="17"/>
  <c r="DA108" i="17"/>
  <c r="CZ108" i="17"/>
  <c r="CY108" i="17"/>
  <c r="CX108" i="17"/>
  <c r="CW108" i="17"/>
  <c r="CV108" i="17"/>
  <c r="CU108" i="17"/>
  <c r="CT108" i="17"/>
  <c r="CS108" i="17"/>
  <c r="CR108" i="17"/>
  <c r="CQ108" i="17"/>
  <c r="CP108" i="17"/>
  <c r="CO108" i="17"/>
  <c r="CN108" i="17"/>
  <c r="CM108" i="17"/>
  <c r="CL108" i="17"/>
  <c r="CK108" i="17"/>
  <c r="CJ108" i="17"/>
  <c r="CI108" i="17"/>
  <c r="CH108" i="17"/>
  <c r="CG108" i="17"/>
  <c r="CF108" i="17"/>
  <c r="CE108" i="17"/>
  <c r="CD108" i="17"/>
  <c r="CC108" i="17"/>
  <c r="CB108" i="17"/>
  <c r="CA108" i="17"/>
  <c r="BZ108" i="17"/>
  <c r="BY108" i="17"/>
  <c r="BX108" i="17"/>
  <c r="BW108" i="17"/>
  <c r="BV108" i="17"/>
  <c r="BU108" i="17"/>
  <c r="BT108" i="17"/>
  <c r="BS108" i="17"/>
  <c r="BR108" i="17"/>
  <c r="BQ108" i="17"/>
  <c r="BP108" i="17"/>
  <c r="BO108" i="17"/>
  <c r="BN108" i="17"/>
  <c r="BM108" i="17"/>
  <c r="BL108" i="17"/>
  <c r="BK108" i="17"/>
  <c r="BJ108" i="17"/>
  <c r="BI108" i="17"/>
  <c r="BH108" i="17"/>
  <c r="BG108" i="17"/>
  <c r="BF108" i="17"/>
  <c r="BE108" i="17"/>
  <c r="BD108" i="17"/>
  <c r="BC108" i="17"/>
  <c r="BB108" i="17"/>
  <c r="BA108" i="17"/>
  <c r="AZ108" i="17"/>
  <c r="AY108" i="17"/>
  <c r="AX108" i="17"/>
  <c r="AW108" i="17"/>
  <c r="AV108" i="17"/>
  <c r="AU108" i="17"/>
  <c r="AT108" i="17"/>
  <c r="AS108" i="17"/>
  <c r="AR108" i="17"/>
  <c r="AQ108" i="17"/>
  <c r="AP108" i="17"/>
  <c r="AO108" i="17"/>
  <c r="AN108" i="17"/>
  <c r="AM108" i="17"/>
  <c r="AL108" i="17"/>
  <c r="AK108" i="17"/>
  <c r="AJ108" i="17"/>
  <c r="AI108" i="17"/>
  <c r="AH108" i="17"/>
  <c r="AG108" i="17"/>
  <c r="AF108" i="17"/>
  <c r="AE108" i="17"/>
  <c r="AD108" i="17"/>
  <c r="AC108" i="17"/>
  <c r="AB108" i="17"/>
  <c r="AA108" i="17"/>
  <c r="Z108" i="17"/>
  <c r="Y108" i="17"/>
  <c r="X108" i="17"/>
  <c r="W108" i="17"/>
  <c r="V108" i="17"/>
  <c r="U108" i="17"/>
  <c r="T108" i="17"/>
  <c r="S108" i="17"/>
  <c r="R108" i="17"/>
  <c r="Q108" i="17"/>
  <c r="P108" i="17"/>
  <c r="O108" i="17"/>
  <c r="N108" i="17"/>
  <c r="M108" i="17"/>
  <c r="L108" i="17"/>
  <c r="K108" i="17"/>
  <c r="J108" i="17"/>
  <c r="I108" i="17"/>
  <c r="H108" i="17"/>
  <c r="G108" i="17"/>
  <c r="F108" i="17"/>
  <c r="E108" i="17"/>
  <c r="D108" i="17"/>
  <c r="B859" i="40" a="1"/>
  <c r="B864" i="40" s="1"/>
  <c r="B949" i="40" l="1"/>
  <c r="B870" i="40"/>
  <c r="B957" i="40"/>
  <c r="B879" i="40"/>
  <c r="B942" i="40"/>
  <c r="B967" i="40"/>
  <c r="B902" i="40"/>
  <c r="B965" i="40"/>
  <c r="B887" i="40"/>
  <c r="B934" i="40"/>
  <c r="B919" i="40"/>
  <c r="B975" i="40"/>
  <c r="B911" i="40"/>
  <c r="B959" i="40"/>
  <c r="B941" i="40"/>
  <c r="B910" i="40"/>
  <c r="B878" i="40"/>
  <c r="B958" i="40"/>
  <c r="B935" i="40"/>
  <c r="B903" i="40"/>
  <c r="B871" i="40"/>
  <c r="B974" i="40"/>
  <c r="B951" i="40"/>
  <c r="B927" i="40"/>
  <c r="B895" i="40"/>
  <c r="B863" i="40"/>
  <c r="B973" i="40"/>
  <c r="B950" i="40"/>
  <c r="B926" i="40"/>
  <c r="B894" i="40"/>
  <c r="B862" i="40"/>
  <c r="B966" i="40"/>
  <c r="B943" i="40"/>
  <c r="B918" i="40"/>
  <c r="B886" i="40"/>
  <c r="B933" i="40"/>
  <c r="B925" i="40"/>
  <c r="B917" i="40"/>
  <c r="B909" i="40"/>
  <c r="B901" i="40"/>
  <c r="B893" i="40"/>
  <c r="B885" i="40"/>
  <c r="B877" i="40"/>
  <c r="B869" i="40"/>
  <c r="B861" i="40"/>
  <c r="B972" i="40"/>
  <c r="B964" i="40"/>
  <c r="B956" i="40"/>
  <c r="B948" i="40"/>
  <c r="B940" i="40"/>
  <c r="B932" i="40"/>
  <c r="B924" i="40"/>
  <c r="B916" i="40"/>
  <c r="B908" i="40"/>
  <c r="B900" i="40"/>
  <c r="B892" i="40"/>
  <c r="B884" i="40"/>
  <c r="B876" i="40"/>
  <c r="B868" i="40"/>
  <c r="B860" i="40"/>
  <c r="B971" i="40"/>
  <c r="B963" i="40"/>
  <c r="B955" i="40"/>
  <c r="B947" i="40"/>
  <c r="B939" i="40"/>
  <c r="B931" i="40"/>
  <c r="B923" i="40"/>
  <c r="B915" i="40"/>
  <c r="B907" i="40"/>
  <c r="B899" i="40"/>
  <c r="B891" i="40"/>
  <c r="B883" i="40"/>
  <c r="B875" i="40"/>
  <c r="B867" i="40"/>
  <c r="B859" i="40"/>
  <c r="B978" i="40"/>
  <c r="B970" i="40"/>
  <c r="B962" i="40"/>
  <c r="B954" i="40"/>
  <c r="B946" i="40"/>
  <c r="B938" i="40"/>
  <c r="B930" i="40"/>
  <c r="B922" i="40"/>
  <c r="B914" i="40"/>
  <c r="B906" i="40"/>
  <c r="B898" i="40"/>
  <c r="B890" i="40"/>
  <c r="B882" i="40"/>
  <c r="B874" i="40"/>
  <c r="B866" i="40"/>
  <c r="B977" i="40"/>
  <c r="B969" i="40"/>
  <c r="B961" i="40"/>
  <c r="B953" i="40"/>
  <c r="B945" i="40"/>
  <c r="B937" i="40"/>
  <c r="B929" i="40"/>
  <c r="B921" i="40"/>
  <c r="B913" i="40"/>
  <c r="B905" i="40"/>
  <c r="B897" i="40"/>
  <c r="B889" i="40"/>
  <c r="B881" i="40"/>
  <c r="B873" i="40"/>
  <c r="B865" i="40"/>
  <c r="B976" i="40"/>
  <c r="B968" i="40"/>
  <c r="B960" i="40"/>
  <c r="B952" i="40"/>
  <c r="B944" i="40"/>
  <c r="B936" i="40"/>
  <c r="B928" i="40"/>
  <c r="B920" i="40"/>
  <c r="B912" i="40"/>
  <c r="B904" i="40"/>
  <c r="B896" i="40"/>
  <c r="B888" i="40"/>
  <c r="B880" i="40"/>
  <c r="B872" i="40"/>
  <c r="E14" i="28" l="1"/>
  <c r="D710" i="40"/>
  <c r="F688" i="40"/>
  <c r="F687" i="40"/>
  <c r="F686" i="40"/>
  <c r="F685" i="40"/>
  <c r="F684" i="40"/>
  <c r="DT133" i="15" l="1"/>
  <c r="DC133" i="15"/>
  <c r="DB133" i="15"/>
  <c r="DA133" i="15"/>
  <c r="CZ133" i="15"/>
  <c r="CY133" i="15"/>
  <c r="CX133" i="15"/>
  <c r="CW133" i="15"/>
  <c r="CV133" i="15"/>
  <c r="CU133" i="15"/>
  <c r="CT133" i="15"/>
  <c r="CS133" i="15"/>
  <c r="CR133" i="15"/>
  <c r="CQ133" i="15"/>
  <c r="CP133" i="15"/>
  <c r="CO133" i="15"/>
  <c r="CN133" i="15"/>
  <c r="CM133" i="15"/>
  <c r="CL133" i="15"/>
  <c r="CK133" i="15"/>
  <c r="CJ133" i="15"/>
  <c r="CI133" i="15"/>
  <c r="CH133" i="15"/>
  <c r="CG133" i="15"/>
  <c r="CF133" i="15"/>
  <c r="CE133" i="15"/>
  <c r="CD133" i="15"/>
  <c r="CC133" i="15"/>
  <c r="CB133" i="15"/>
  <c r="CA133" i="15"/>
  <c r="BZ133" i="15"/>
  <c r="BY133" i="15"/>
  <c r="BX133" i="15"/>
  <c r="BW133" i="15"/>
  <c r="BV133" i="15"/>
  <c r="BU133" i="15"/>
  <c r="BT133" i="15"/>
  <c r="BS133" i="15"/>
  <c r="BR133" i="15"/>
  <c r="BQ133" i="15"/>
  <c r="BP133" i="15"/>
  <c r="BO133" i="15"/>
  <c r="BN133" i="15"/>
  <c r="BM133" i="15"/>
  <c r="BL133" i="15"/>
  <c r="BK133" i="15"/>
  <c r="BJ133" i="15"/>
  <c r="BI133" i="15"/>
  <c r="BH133" i="15"/>
  <c r="BG133" i="15"/>
  <c r="BF133" i="15"/>
  <c r="BE133" i="15"/>
  <c r="BD133" i="15"/>
  <c r="BC133" i="15"/>
  <c r="BB133" i="15"/>
  <c r="BA133" i="15"/>
  <c r="AZ133" i="15"/>
  <c r="AY133" i="15"/>
  <c r="AX133" i="15"/>
  <c r="AW133" i="15"/>
  <c r="AV133" i="15"/>
  <c r="AU133" i="15"/>
  <c r="AT133" i="15"/>
  <c r="AS133" i="15"/>
  <c r="AR133" i="15"/>
  <c r="AQ133" i="15"/>
  <c r="AP133" i="15"/>
  <c r="AO133" i="15"/>
  <c r="AN133" i="15"/>
  <c r="AM133" i="15"/>
  <c r="AL133" i="15"/>
  <c r="AK133" i="15"/>
  <c r="AJ133" i="15"/>
  <c r="AI133" i="15"/>
  <c r="AH133" i="15"/>
  <c r="AG133" i="15"/>
  <c r="AF133" i="15"/>
  <c r="AE133" i="15"/>
  <c r="AD133" i="15"/>
  <c r="AC133" i="15"/>
  <c r="AB133" i="15"/>
  <c r="AA133" i="15"/>
  <c r="Z133" i="15"/>
  <c r="Y133" i="15"/>
  <c r="X133" i="15"/>
  <c r="W133" i="15"/>
  <c r="V133" i="15"/>
  <c r="U133" i="15"/>
  <c r="T133" i="15"/>
  <c r="S133" i="15"/>
  <c r="R133" i="15"/>
  <c r="Q133" i="15"/>
  <c r="P133" i="15"/>
  <c r="O133" i="15"/>
  <c r="N133" i="15"/>
  <c r="M133" i="15"/>
  <c r="L133" i="15"/>
  <c r="K133" i="15"/>
  <c r="J133" i="15"/>
  <c r="I133" i="15"/>
  <c r="H133" i="15"/>
  <c r="G133" i="15"/>
  <c r="F133" i="15"/>
  <c r="E133" i="15"/>
  <c r="D133" i="15"/>
  <c r="DT132" i="15"/>
  <c r="DC132" i="15"/>
  <c r="DB132" i="15"/>
  <c r="DA132" i="15"/>
  <c r="CZ132" i="15"/>
  <c r="CY132" i="15"/>
  <c r="CX132" i="15"/>
  <c r="CW132" i="15"/>
  <c r="CV132" i="15"/>
  <c r="CU132" i="15"/>
  <c r="CT132" i="15"/>
  <c r="CS132" i="15"/>
  <c r="CR132" i="15"/>
  <c r="CQ132" i="15"/>
  <c r="CP132" i="15"/>
  <c r="CO132" i="15"/>
  <c r="CN132" i="15"/>
  <c r="CM132" i="15"/>
  <c r="CL132" i="15"/>
  <c r="CK132" i="15"/>
  <c r="CJ132" i="15"/>
  <c r="CI132" i="15"/>
  <c r="CH132" i="15"/>
  <c r="CG132" i="15"/>
  <c r="CF132" i="15"/>
  <c r="CE132" i="15"/>
  <c r="CD132" i="15"/>
  <c r="CC132" i="15"/>
  <c r="CB132" i="15"/>
  <c r="CA132" i="15"/>
  <c r="BZ132" i="15"/>
  <c r="BY132" i="15"/>
  <c r="BX132" i="15"/>
  <c r="BW132" i="15"/>
  <c r="BV132" i="15"/>
  <c r="BU132" i="15"/>
  <c r="BT132" i="15"/>
  <c r="BS132" i="15"/>
  <c r="BR132" i="15"/>
  <c r="BQ132" i="15"/>
  <c r="BP132" i="15"/>
  <c r="BO132" i="15"/>
  <c r="BN132" i="15"/>
  <c r="BM132" i="15"/>
  <c r="BL132" i="15"/>
  <c r="BK132" i="15"/>
  <c r="BJ132" i="15"/>
  <c r="BI132" i="15"/>
  <c r="BH132" i="15"/>
  <c r="BG132" i="15"/>
  <c r="BF132" i="15"/>
  <c r="BE132" i="15"/>
  <c r="BD132" i="15"/>
  <c r="BC132" i="15"/>
  <c r="BB132" i="15"/>
  <c r="BA132" i="15"/>
  <c r="AZ132" i="15"/>
  <c r="AY132" i="15"/>
  <c r="AX132" i="15"/>
  <c r="AW132" i="15"/>
  <c r="AV132" i="15"/>
  <c r="AU132" i="15"/>
  <c r="AT132" i="15"/>
  <c r="AS132" i="15"/>
  <c r="AR132" i="15"/>
  <c r="AQ132" i="15"/>
  <c r="AP132" i="15"/>
  <c r="AO132" i="15"/>
  <c r="AN132" i="15"/>
  <c r="AM132" i="15"/>
  <c r="AL132" i="15"/>
  <c r="AK132" i="15"/>
  <c r="AJ132" i="15"/>
  <c r="AI132" i="15"/>
  <c r="AH132" i="15"/>
  <c r="AG132" i="15"/>
  <c r="AF132" i="15"/>
  <c r="AE132" i="15"/>
  <c r="AD132" i="15"/>
  <c r="AC132" i="15"/>
  <c r="AB132" i="15"/>
  <c r="AA132" i="15"/>
  <c r="Z132" i="15"/>
  <c r="Y132" i="15"/>
  <c r="X132" i="15"/>
  <c r="W132" i="15"/>
  <c r="V132" i="15"/>
  <c r="U132" i="15"/>
  <c r="T132" i="15"/>
  <c r="S132" i="15"/>
  <c r="R132" i="15"/>
  <c r="Q132" i="15"/>
  <c r="P132" i="15"/>
  <c r="O132" i="15"/>
  <c r="N132" i="15"/>
  <c r="M132" i="15"/>
  <c r="L132" i="15"/>
  <c r="K132" i="15"/>
  <c r="J132" i="15"/>
  <c r="I132" i="15"/>
  <c r="H132" i="15"/>
  <c r="G132" i="15"/>
  <c r="F132" i="15"/>
  <c r="E132" i="15"/>
  <c r="D132" i="15"/>
  <c r="DT131" i="15"/>
  <c r="DT268" i="15" s="1"/>
  <c r="DC131" i="15"/>
  <c r="DC268" i="15" s="1"/>
  <c r="DB131" i="15"/>
  <c r="DB268" i="15" s="1"/>
  <c r="DA131" i="15"/>
  <c r="DA268" i="15" s="1"/>
  <c r="CZ131" i="15"/>
  <c r="CZ268" i="15" s="1"/>
  <c r="CY131" i="15"/>
  <c r="CY268" i="15" s="1"/>
  <c r="CX131" i="15"/>
  <c r="CX268" i="15" s="1"/>
  <c r="CW131" i="15"/>
  <c r="CW268" i="15" s="1"/>
  <c r="CV131" i="15"/>
  <c r="CV268" i="15" s="1"/>
  <c r="CU131" i="15"/>
  <c r="CU268" i="15" s="1"/>
  <c r="CT131" i="15"/>
  <c r="CT268" i="15" s="1"/>
  <c r="CS131" i="15"/>
  <c r="CS268" i="15" s="1"/>
  <c r="CR131" i="15"/>
  <c r="CR268" i="15" s="1"/>
  <c r="CQ131" i="15"/>
  <c r="CQ268" i="15" s="1"/>
  <c r="CP131" i="15"/>
  <c r="CP268" i="15" s="1"/>
  <c r="CO131" i="15"/>
  <c r="CO268" i="15" s="1"/>
  <c r="CN131" i="15"/>
  <c r="CN268" i="15" s="1"/>
  <c r="CM131" i="15"/>
  <c r="CM268" i="15" s="1"/>
  <c r="CL131" i="15"/>
  <c r="CL268" i="15" s="1"/>
  <c r="CK131" i="15"/>
  <c r="CK268" i="15" s="1"/>
  <c r="CJ131" i="15"/>
  <c r="CJ268" i="15" s="1"/>
  <c r="CI131" i="15"/>
  <c r="CI268" i="15" s="1"/>
  <c r="CH131" i="15"/>
  <c r="CH268" i="15" s="1"/>
  <c r="CG131" i="15"/>
  <c r="CG268" i="15" s="1"/>
  <c r="CF131" i="15"/>
  <c r="CF268" i="15" s="1"/>
  <c r="CE131" i="15"/>
  <c r="CE268" i="15" s="1"/>
  <c r="CD131" i="15"/>
  <c r="CD268" i="15" s="1"/>
  <c r="CC131" i="15"/>
  <c r="CC268" i="15" s="1"/>
  <c r="CB131" i="15"/>
  <c r="CB268" i="15" s="1"/>
  <c r="CA131" i="15"/>
  <c r="CA268" i="15" s="1"/>
  <c r="BZ131" i="15"/>
  <c r="BZ268" i="15" s="1"/>
  <c r="BY131" i="15"/>
  <c r="BY268" i="15" s="1"/>
  <c r="BX131" i="15"/>
  <c r="BX268" i="15" s="1"/>
  <c r="BW131" i="15"/>
  <c r="BW268" i="15" s="1"/>
  <c r="BV131" i="15"/>
  <c r="BV268" i="15" s="1"/>
  <c r="BU131" i="15"/>
  <c r="BU268" i="15" s="1"/>
  <c r="BT131" i="15"/>
  <c r="BT268" i="15" s="1"/>
  <c r="BS131" i="15"/>
  <c r="BS268" i="15" s="1"/>
  <c r="BR131" i="15"/>
  <c r="BR268" i="15" s="1"/>
  <c r="BQ131" i="15"/>
  <c r="BQ268" i="15" s="1"/>
  <c r="BP131" i="15"/>
  <c r="BP268" i="15" s="1"/>
  <c r="BO131" i="15"/>
  <c r="BO268" i="15" s="1"/>
  <c r="BN131" i="15"/>
  <c r="BN268" i="15" s="1"/>
  <c r="BM131" i="15"/>
  <c r="BM268" i="15" s="1"/>
  <c r="BL131" i="15"/>
  <c r="BL268" i="15" s="1"/>
  <c r="BK131" i="15"/>
  <c r="BK268" i="15" s="1"/>
  <c r="BJ131" i="15"/>
  <c r="BJ268" i="15" s="1"/>
  <c r="BI131" i="15"/>
  <c r="BI268" i="15" s="1"/>
  <c r="BH131" i="15"/>
  <c r="BH268" i="15" s="1"/>
  <c r="BG131" i="15"/>
  <c r="BG268" i="15" s="1"/>
  <c r="BF131" i="15"/>
  <c r="BF268" i="15" s="1"/>
  <c r="BE131" i="15"/>
  <c r="BE268" i="15" s="1"/>
  <c r="BD131" i="15"/>
  <c r="BD268" i="15" s="1"/>
  <c r="BC131" i="15"/>
  <c r="BC268" i="15" s="1"/>
  <c r="BB131" i="15"/>
  <c r="BB268" i="15" s="1"/>
  <c r="BA131" i="15"/>
  <c r="BA268" i="15" s="1"/>
  <c r="AZ131" i="15"/>
  <c r="AZ268" i="15" s="1"/>
  <c r="AY131" i="15"/>
  <c r="AY268" i="15" s="1"/>
  <c r="AX131" i="15"/>
  <c r="AX268" i="15" s="1"/>
  <c r="AW131" i="15"/>
  <c r="AW268" i="15" s="1"/>
  <c r="AV131" i="15"/>
  <c r="AV268" i="15" s="1"/>
  <c r="AU131" i="15"/>
  <c r="AU268" i="15" s="1"/>
  <c r="AT131" i="15"/>
  <c r="AT268" i="15" s="1"/>
  <c r="AS131" i="15"/>
  <c r="AS268" i="15" s="1"/>
  <c r="AR131" i="15"/>
  <c r="AR268" i="15" s="1"/>
  <c r="AQ131" i="15"/>
  <c r="AQ268" i="15" s="1"/>
  <c r="AP131" i="15"/>
  <c r="AP268" i="15" s="1"/>
  <c r="AO131" i="15"/>
  <c r="AO268" i="15" s="1"/>
  <c r="AN131" i="15"/>
  <c r="AN268" i="15" s="1"/>
  <c r="AM131" i="15"/>
  <c r="AM268" i="15" s="1"/>
  <c r="AL131" i="15"/>
  <c r="AL268" i="15" s="1"/>
  <c r="AK131" i="15"/>
  <c r="AK268" i="15" s="1"/>
  <c r="AJ131" i="15"/>
  <c r="AJ268" i="15" s="1"/>
  <c r="AI131" i="15"/>
  <c r="AI268" i="15" s="1"/>
  <c r="AH131" i="15"/>
  <c r="AH268" i="15" s="1"/>
  <c r="AG131" i="15"/>
  <c r="AG268" i="15" s="1"/>
  <c r="AF131" i="15"/>
  <c r="AF268" i="15" s="1"/>
  <c r="AE131" i="15"/>
  <c r="AE268" i="15" s="1"/>
  <c r="AD131" i="15"/>
  <c r="AD268" i="15" s="1"/>
  <c r="AC131" i="15"/>
  <c r="AC268" i="15" s="1"/>
  <c r="AB131" i="15"/>
  <c r="AB268" i="15" s="1"/>
  <c r="AA131" i="15"/>
  <c r="AA268" i="15" s="1"/>
  <c r="Z131" i="15"/>
  <c r="Z268" i="15" s="1"/>
  <c r="Y131" i="15"/>
  <c r="Y268" i="15" s="1"/>
  <c r="X131" i="15"/>
  <c r="X268" i="15" s="1"/>
  <c r="W131" i="15"/>
  <c r="W268" i="15" s="1"/>
  <c r="V131" i="15"/>
  <c r="V268" i="15" s="1"/>
  <c r="U131" i="15"/>
  <c r="U268" i="15" s="1"/>
  <c r="T131" i="15"/>
  <c r="T268" i="15" s="1"/>
  <c r="S131" i="15"/>
  <c r="S268" i="15" s="1"/>
  <c r="R131" i="15"/>
  <c r="R268" i="15" s="1"/>
  <c r="Q131" i="15"/>
  <c r="Q268" i="15" s="1"/>
  <c r="P131" i="15"/>
  <c r="P268" i="15" s="1"/>
  <c r="O131" i="15"/>
  <c r="O268" i="15" s="1"/>
  <c r="N131" i="15"/>
  <c r="N268" i="15" s="1"/>
  <c r="M131" i="15"/>
  <c r="M268" i="15" s="1"/>
  <c r="L131" i="15"/>
  <c r="L268" i="15" s="1"/>
  <c r="K131" i="15"/>
  <c r="K268" i="15" s="1"/>
  <c r="J131" i="15"/>
  <c r="J268" i="15" s="1"/>
  <c r="I131" i="15"/>
  <c r="I268" i="15" s="1"/>
  <c r="H131" i="15"/>
  <c r="H268" i="15" s="1"/>
  <c r="G131" i="15"/>
  <c r="G268" i="15" s="1"/>
  <c r="F131" i="15"/>
  <c r="F268" i="15" s="1"/>
  <c r="E131" i="15"/>
  <c r="E268" i="15" s="1"/>
  <c r="D131" i="15"/>
  <c r="D268" i="15" s="1"/>
  <c r="DT130" i="15"/>
  <c r="DT267" i="15" s="1"/>
  <c r="DC130" i="15"/>
  <c r="DC267" i="15" s="1"/>
  <c r="DB130" i="15"/>
  <c r="DB267" i="15" s="1"/>
  <c r="DA130" i="15"/>
  <c r="DA267" i="15" s="1"/>
  <c r="CZ130" i="15"/>
  <c r="CZ267" i="15" s="1"/>
  <c r="CY130" i="15"/>
  <c r="CY267" i="15" s="1"/>
  <c r="CX130" i="15"/>
  <c r="CX267" i="15" s="1"/>
  <c r="CW130" i="15"/>
  <c r="CW267" i="15" s="1"/>
  <c r="CV130" i="15"/>
  <c r="CV267" i="15" s="1"/>
  <c r="CU130" i="15"/>
  <c r="CU267" i="15" s="1"/>
  <c r="CT130" i="15"/>
  <c r="CT267" i="15" s="1"/>
  <c r="CS130" i="15"/>
  <c r="CS267" i="15" s="1"/>
  <c r="CR130" i="15"/>
  <c r="CR267" i="15" s="1"/>
  <c r="CQ130" i="15"/>
  <c r="CQ267" i="15" s="1"/>
  <c r="CP130" i="15"/>
  <c r="CP267" i="15" s="1"/>
  <c r="CO130" i="15"/>
  <c r="CO267" i="15" s="1"/>
  <c r="CN130" i="15"/>
  <c r="CN267" i="15" s="1"/>
  <c r="CM130" i="15"/>
  <c r="CM267" i="15" s="1"/>
  <c r="CL130" i="15"/>
  <c r="CL267" i="15" s="1"/>
  <c r="CK130" i="15"/>
  <c r="CK267" i="15" s="1"/>
  <c r="CJ130" i="15"/>
  <c r="CJ267" i="15" s="1"/>
  <c r="CI130" i="15"/>
  <c r="CI267" i="15" s="1"/>
  <c r="CH130" i="15"/>
  <c r="CH267" i="15" s="1"/>
  <c r="CG130" i="15"/>
  <c r="CG267" i="15" s="1"/>
  <c r="CF130" i="15"/>
  <c r="CF267" i="15" s="1"/>
  <c r="CE130" i="15"/>
  <c r="CE267" i="15" s="1"/>
  <c r="CD130" i="15"/>
  <c r="CD267" i="15" s="1"/>
  <c r="CC130" i="15"/>
  <c r="CC267" i="15" s="1"/>
  <c r="CB130" i="15"/>
  <c r="CB267" i="15" s="1"/>
  <c r="CA130" i="15"/>
  <c r="CA267" i="15" s="1"/>
  <c r="BZ130" i="15"/>
  <c r="BZ267" i="15" s="1"/>
  <c r="BY130" i="15"/>
  <c r="BY267" i="15" s="1"/>
  <c r="BX130" i="15"/>
  <c r="BX267" i="15" s="1"/>
  <c r="BW130" i="15"/>
  <c r="BW267" i="15" s="1"/>
  <c r="BV130" i="15"/>
  <c r="BV267" i="15" s="1"/>
  <c r="BU130" i="15"/>
  <c r="BU267" i="15" s="1"/>
  <c r="BT130" i="15"/>
  <c r="BT267" i="15" s="1"/>
  <c r="BS130" i="15"/>
  <c r="BS267" i="15" s="1"/>
  <c r="BR130" i="15"/>
  <c r="BR267" i="15" s="1"/>
  <c r="BQ130" i="15"/>
  <c r="BQ267" i="15" s="1"/>
  <c r="BP130" i="15"/>
  <c r="BP267" i="15" s="1"/>
  <c r="BO130" i="15"/>
  <c r="BO267" i="15" s="1"/>
  <c r="BN130" i="15"/>
  <c r="BN267" i="15" s="1"/>
  <c r="BM130" i="15"/>
  <c r="BM267" i="15" s="1"/>
  <c r="BL130" i="15"/>
  <c r="BL267" i="15" s="1"/>
  <c r="BK130" i="15"/>
  <c r="BK267" i="15" s="1"/>
  <c r="BJ130" i="15"/>
  <c r="BJ267" i="15" s="1"/>
  <c r="BI130" i="15"/>
  <c r="BI267" i="15" s="1"/>
  <c r="BH130" i="15"/>
  <c r="BH267" i="15" s="1"/>
  <c r="BG130" i="15"/>
  <c r="BG267" i="15" s="1"/>
  <c r="BF130" i="15"/>
  <c r="BF267" i="15" s="1"/>
  <c r="BE130" i="15"/>
  <c r="BE267" i="15" s="1"/>
  <c r="BD130" i="15"/>
  <c r="BD267" i="15" s="1"/>
  <c r="BC130" i="15"/>
  <c r="BC267" i="15" s="1"/>
  <c r="BB130" i="15"/>
  <c r="BB267" i="15" s="1"/>
  <c r="BA130" i="15"/>
  <c r="BA267" i="15" s="1"/>
  <c r="AZ130" i="15"/>
  <c r="AZ267" i="15" s="1"/>
  <c r="AY130" i="15"/>
  <c r="AY267" i="15" s="1"/>
  <c r="AX130" i="15"/>
  <c r="AX267" i="15" s="1"/>
  <c r="AW130" i="15"/>
  <c r="AW267" i="15" s="1"/>
  <c r="AV130" i="15"/>
  <c r="AV267" i="15" s="1"/>
  <c r="AU130" i="15"/>
  <c r="AU267" i="15" s="1"/>
  <c r="AT130" i="15"/>
  <c r="AT267" i="15" s="1"/>
  <c r="AS130" i="15"/>
  <c r="AS267" i="15" s="1"/>
  <c r="AR130" i="15"/>
  <c r="AR267" i="15" s="1"/>
  <c r="AQ130" i="15"/>
  <c r="AQ267" i="15" s="1"/>
  <c r="AP130" i="15"/>
  <c r="AP267" i="15" s="1"/>
  <c r="AO130" i="15"/>
  <c r="AO267" i="15" s="1"/>
  <c r="AN130" i="15"/>
  <c r="AN267" i="15" s="1"/>
  <c r="AM130" i="15"/>
  <c r="AM267" i="15" s="1"/>
  <c r="AL130" i="15"/>
  <c r="AL267" i="15" s="1"/>
  <c r="AK130" i="15"/>
  <c r="AK267" i="15" s="1"/>
  <c r="AJ130" i="15"/>
  <c r="AJ267" i="15" s="1"/>
  <c r="AI130" i="15"/>
  <c r="AI267" i="15" s="1"/>
  <c r="AH130" i="15"/>
  <c r="AH267" i="15" s="1"/>
  <c r="AG130" i="15"/>
  <c r="AG267" i="15" s="1"/>
  <c r="AF130" i="15"/>
  <c r="AF267" i="15" s="1"/>
  <c r="AE130" i="15"/>
  <c r="AE267" i="15" s="1"/>
  <c r="AD130" i="15"/>
  <c r="AD267" i="15" s="1"/>
  <c r="AC130" i="15"/>
  <c r="AC267" i="15" s="1"/>
  <c r="AB130" i="15"/>
  <c r="AB267" i="15" s="1"/>
  <c r="AA130" i="15"/>
  <c r="AA267" i="15" s="1"/>
  <c r="Z130" i="15"/>
  <c r="Z267" i="15" s="1"/>
  <c r="Y130" i="15"/>
  <c r="Y267" i="15" s="1"/>
  <c r="X130" i="15"/>
  <c r="X267" i="15" s="1"/>
  <c r="W130" i="15"/>
  <c r="W267" i="15" s="1"/>
  <c r="V130" i="15"/>
  <c r="V267" i="15" s="1"/>
  <c r="U130" i="15"/>
  <c r="U267" i="15" s="1"/>
  <c r="T130" i="15"/>
  <c r="T267" i="15" s="1"/>
  <c r="S130" i="15"/>
  <c r="S267" i="15" s="1"/>
  <c r="R130" i="15"/>
  <c r="R267" i="15" s="1"/>
  <c r="Q130" i="15"/>
  <c r="Q267" i="15" s="1"/>
  <c r="P130" i="15"/>
  <c r="P267" i="15" s="1"/>
  <c r="O130" i="15"/>
  <c r="O267" i="15" s="1"/>
  <c r="N130" i="15"/>
  <c r="N267" i="15" s="1"/>
  <c r="M130" i="15"/>
  <c r="M267" i="15" s="1"/>
  <c r="L130" i="15"/>
  <c r="L267" i="15" s="1"/>
  <c r="K130" i="15"/>
  <c r="K267" i="15" s="1"/>
  <c r="J130" i="15"/>
  <c r="J267" i="15" s="1"/>
  <c r="I130" i="15"/>
  <c r="I267" i="15" s="1"/>
  <c r="H130" i="15"/>
  <c r="H267" i="15" s="1"/>
  <c r="G130" i="15"/>
  <c r="G267" i="15" s="1"/>
  <c r="F130" i="15"/>
  <c r="F267" i="15" s="1"/>
  <c r="E130" i="15"/>
  <c r="E267" i="15" s="1"/>
  <c r="D130" i="15"/>
  <c r="D267" i="15" s="1"/>
  <c r="DT129" i="15"/>
  <c r="DT266" i="15" s="1"/>
  <c r="DC129" i="15"/>
  <c r="DC266" i="15" s="1"/>
  <c r="DB129" i="15"/>
  <c r="DB266" i="15" s="1"/>
  <c r="DA129" i="15"/>
  <c r="DA266" i="15" s="1"/>
  <c r="CZ129" i="15"/>
  <c r="CZ266" i="15" s="1"/>
  <c r="CY129" i="15"/>
  <c r="CY266" i="15" s="1"/>
  <c r="CX129" i="15"/>
  <c r="CX266" i="15" s="1"/>
  <c r="CW129" i="15"/>
  <c r="CW266" i="15" s="1"/>
  <c r="CV129" i="15"/>
  <c r="CV266" i="15" s="1"/>
  <c r="CU129" i="15"/>
  <c r="CU266" i="15" s="1"/>
  <c r="CT129" i="15"/>
  <c r="CT266" i="15" s="1"/>
  <c r="CS129" i="15"/>
  <c r="CS266" i="15" s="1"/>
  <c r="CR129" i="15"/>
  <c r="CR266" i="15" s="1"/>
  <c r="CQ129" i="15"/>
  <c r="CQ266" i="15" s="1"/>
  <c r="CP129" i="15"/>
  <c r="CP266" i="15" s="1"/>
  <c r="CO129" i="15"/>
  <c r="CO266" i="15" s="1"/>
  <c r="CN129" i="15"/>
  <c r="CN266" i="15" s="1"/>
  <c r="CM129" i="15"/>
  <c r="CM266" i="15" s="1"/>
  <c r="CL129" i="15"/>
  <c r="CL266" i="15" s="1"/>
  <c r="CK129" i="15"/>
  <c r="CK266" i="15" s="1"/>
  <c r="CJ129" i="15"/>
  <c r="CJ266" i="15" s="1"/>
  <c r="CI129" i="15"/>
  <c r="CI266" i="15" s="1"/>
  <c r="CH129" i="15"/>
  <c r="CH266" i="15" s="1"/>
  <c r="CG129" i="15"/>
  <c r="CG266" i="15" s="1"/>
  <c r="CF129" i="15"/>
  <c r="CF266" i="15" s="1"/>
  <c r="CE129" i="15"/>
  <c r="CE266" i="15" s="1"/>
  <c r="CD129" i="15"/>
  <c r="CD266" i="15" s="1"/>
  <c r="CC129" i="15"/>
  <c r="CC266" i="15" s="1"/>
  <c r="CB129" i="15"/>
  <c r="CB266" i="15" s="1"/>
  <c r="CA129" i="15"/>
  <c r="CA266" i="15" s="1"/>
  <c r="BZ129" i="15"/>
  <c r="BZ266" i="15" s="1"/>
  <c r="BY129" i="15"/>
  <c r="BY266" i="15" s="1"/>
  <c r="BX129" i="15"/>
  <c r="BX266" i="15" s="1"/>
  <c r="BW129" i="15"/>
  <c r="BW266" i="15" s="1"/>
  <c r="BV129" i="15"/>
  <c r="BV266" i="15" s="1"/>
  <c r="BU129" i="15"/>
  <c r="BU266" i="15" s="1"/>
  <c r="BT129" i="15"/>
  <c r="BT266" i="15" s="1"/>
  <c r="BS129" i="15"/>
  <c r="BS266" i="15" s="1"/>
  <c r="BR129" i="15"/>
  <c r="BR266" i="15" s="1"/>
  <c r="BQ129" i="15"/>
  <c r="BQ266" i="15" s="1"/>
  <c r="BP129" i="15"/>
  <c r="BP266" i="15" s="1"/>
  <c r="BO129" i="15"/>
  <c r="BO266" i="15" s="1"/>
  <c r="BN129" i="15"/>
  <c r="BN266" i="15" s="1"/>
  <c r="BM129" i="15"/>
  <c r="BM266" i="15" s="1"/>
  <c r="BL129" i="15"/>
  <c r="BL266" i="15" s="1"/>
  <c r="BK129" i="15"/>
  <c r="BK266" i="15" s="1"/>
  <c r="BJ129" i="15"/>
  <c r="BJ266" i="15" s="1"/>
  <c r="BI129" i="15"/>
  <c r="BI266" i="15" s="1"/>
  <c r="BH129" i="15"/>
  <c r="BH266" i="15" s="1"/>
  <c r="BG129" i="15"/>
  <c r="BG266" i="15" s="1"/>
  <c r="BF129" i="15"/>
  <c r="BF266" i="15" s="1"/>
  <c r="BE129" i="15"/>
  <c r="BE266" i="15" s="1"/>
  <c r="BD129" i="15"/>
  <c r="BD266" i="15" s="1"/>
  <c r="BC129" i="15"/>
  <c r="BC266" i="15" s="1"/>
  <c r="BB129" i="15"/>
  <c r="BB266" i="15" s="1"/>
  <c r="BA129" i="15"/>
  <c r="BA266" i="15" s="1"/>
  <c r="AZ129" i="15"/>
  <c r="AZ266" i="15" s="1"/>
  <c r="AY129" i="15"/>
  <c r="AY266" i="15" s="1"/>
  <c r="AX129" i="15"/>
  <c r="AX266" i="15" s="1"/>
  <c r="AW129" i="15"/>
  <c r="AW266" i="15" s="1"/>
  <c r="AV129" i="15"/>
  <c r="AV266" i="15" s="1"/>
  <c r="AU129" i="15"/>
  <c r="AU266" i="15" s="1"/>
  <c r="AT129" i="15"/>
  <c r="AT266" i="15" s="1"/>
  <c r="AS129" i="15"/>
  <c r="AS266" i="15" s="1"/>
  <c r="AR129" i="15"/>
  <c r="AR266" i="15" s="1"/>
  <c r="AQ129" i="15"/>
  <c r="AQ266" i="15" s="1"/>
  <c r="AP129" i="15"/>
  <c r="AP266" i="15" s="1"/>
  <c r="AO129" i="15"/>
  <c r="AO266" i="15" s="1"/>
  <c r="AN129" i="15"/>
  <c r="AN266" i="15" s="1"/>
  <c r="AM129" i="15"/>
  <c r="AM266" i="15" s="1"/>
  <c r="AL129" i="15"/>
  <c r="AL266" i="15" s="1"/>
  <c r="AK129" i="15"/>
  <c r="AK266" i="15" s="1"/>
  <c r="AJ129" i="15"/>
  <c r="AJ266" i="15" s="1"/>
  <c r="AI129" i="15"/>
  <c r="AI266" i="15" s="1"/>
  <c r="AH129" i="15"/>
  <c r="AH266" i="15" s="1"/>
  <c r="AG129" i="15"/>
  <c r="AG266" i="15" s="1"/>
  <c r="AF129" i="15"/>
  <c r="AF266" i="15" s="1"/>
  <c r="AE129" i="15"/>
  <c r="AE266" i="15" s="1"/>
  <c r="AD129" i="15"/>
  <c r="AD266" i="15" s="1"/>
  <c r="AC129" i="15"/>
  <c r="AC266" i="15" s="1"/>
  <c r="AB129" i="15"/>
  <c r="AB266" i="15" s="1"/>
  <c r="AA129" i="15"/>
  <c r="AA266" i="15" s="1"/>
  <c r="Z129" i="15"/>
  <c r="Z266" i="15" s="1"/>
  <c r="Y129" i="15"/>
  <c r="Y266" i="15" s="1"/>
  <c r="X129" i="15"/>
  <c r="X266" i="15" s="1"/>
  <c r="W129" i="15"/>
  <c r="W266" i="15" s="1"/>
  <c r="V129" i="15"/>
  <c r="V266" i="15" s="1"/>
  <c r="U129" i="15"/>
  <c r="U266" i="15" s="1"/>
  <c r="T129" i="15"/>
  <c r="T266" i="15" s="1"/>
  <c r="S129" i="15"/>
  <c r="S266" i="15" s="1"/>
  <c r="R129" i="15"/>
  <c r="R266" i="15" s="1"/>
  <c r="Q129" i="15"/>
  <c r="Q266" i="15" s="1"/>
  <c r="P129" i="15"/>
  <c r="P266" i="15" s="1"/>
  <c r="O129" i="15"/>
  <c r="O266" i="15" s="1"/>
  <c r="N129" i="15"/>
  <c r="N266" i="15" s="1"/>
  <c r="M129" i="15"/>
  <c r="M266" i="15" s="1"/>
  <c r="L129" i="15"/>
  <c r="L266" i="15" s="1"/>
  <c r="K129" i="15"/>
  <c r="K266" i="15" s="1"/>
  <c r="J129" i="15"/>
  <c r="J266" i="15" s="1"/>
  <c r="I129" i="15"/>
  <c r="I266" i="15" s="1"/>
  <c r="H129" i="15"/>
  <c r="H266" i="15" s="1"/>
  <c r="G129" i="15"/>
  <c r="G266" i="15" s="1"/>
  <c r="F129" i="15"/>
  <c r="F266" i="15" s="1"/>
  <c r="E129" i="15"/>
  <c r="E266" i="15" s="1"/>
  <c r="D129" i="15"/>
  <c r="D266" i="15" s="1"/>
  <c r="DT128" i="15"/>
  <c r="DT265" i="15" s="1"/>
  <c r="DC128" i="15"/>
  <c r="DC265" i="15" s="1"/>
  <c r="DB128" i="15"/>
  <c r="DB265" i="15" s="1"/>
  <c r="DA128" i="15"/>
  <c r="DA265" i="15" s="1"/>
  <c r="CZ128" i="15"/>
  <c r="CZ265" i="15" s="1"/>
  <c r="CY128" i="15"/>
  <c r="CY265" i="15" s="1"/>
  <c r="CX128" i="15"/>
  <c r="CX265" i="15" s="1"/>
  <c r="CW128" i="15"/>
  <c r="CW265" i="15" s="1"/>
  <c r="CV128" i="15"/>
  <c r="CV265" i="15" s="1"/>
  <c r="CU128" i="15"/>
  <c r="CU265" i="15" s="1"/>
  <c r="CT128" i="15"/>
  <c r="CT265" i="15" s="1"/>
  <c r="CS128" i="15"/>
  <c r="CS265" i="15" s="1"/>
  <c r="CR128" i="15"/>
  <c r="CR265" i="15" s="1"/>
  <c r="CQ128" i="15"/>
  <c r="CQ265" i="15" s="1"/>
  <c r="CP128" i="15"/>
  <c r="CP265" i="15" s="1"/>
  <c r="CO128" i="15"/>
  <c r="CO265" i="15" s="1"/>
  <c r="CN128" i="15"/>
  <c r="CN265" i="15" s="1"/>
  <c r="CM128" i="15"/>
  <c r="CM265" i="15" s="1"/>
  <c r="CL128" i="15"/>
  <c r="CL265" i="15" s="1"/>
  <c r="CK128" i="15"/>
  <c r="CK265" i="15" s="1"/>
  <c r="CJ128" i="15"/>
  <c r="CJ265" i="15" s="1"/>
  <c r="CI128" i="15"/>
  <c r="CI265" i="15" s="1"/>
  <c r="CH128" i="15"/>
  <c r="CH265" i="15" s="1"/>
  <c r="CG128" i="15"/>
  <c r="CG265" i="15" s="1"/>
  <c r="CF128" i="15"/>
  <c r="CF265" i="15" s="1"/>
  <c r="CE128" i="15"/>
  <c r="CE265" i="15" s="1"/>
  <c r="CD128" i="15"/>
  <c r="CD265" i="15" s="1"/>
  <c r="CC128" i="15"/>
  <c r="CC265" i="15" s="1"/>
  <c r="CB128" i="15"/>
  <c r="CB265" i="15" s="1"/>
  <c r="CA128" i="15"/>
  <c r="CA265" i="15" s="1"/>
  <c r="BZ128" i="15"/>
  <c r="BZ265" i="15" s="1"/>
  <c r="BY128" i="15"/>
  <c r="BY265" i="15" s="1"/>
  <c r="BX128" i="15"/>
  <c r="BX265" i="15" s="1"/>
  <c r="BW128" i="15"/>
  <c r="BW265" i="15" s="1"/>
  <c r="BV128" i="15"/>
  <c r="BV265" i="15" s="1"/>
  <c r="BU128" i="15"/>
  <c r="BU265" i="15" s="1"/>
  <c r="BT128" i="15"/>
  <c r="BT265" i="15" s="1"/>
  <c r="BS128" i="15"/>
  <c r="BS265" i="15" s="1"/>
  <c r="BR128" i="15"/>
  <c r="BR265" i="15" s="1"/>
  <c r="BQ128" i="15"/>
  <c r="BQ265" i="15" s="1"/>
  <c r="BP128" i="15"/>
  <c r="BP265" i="15" s="1"/>
  <c r="BO128" i="15"/>
  <c r="BO265" i="15" s="1"/>
  <c r="BN128" i="15"/>
  <c r="BN265" i="15" s="1"/>
  <c r="BM128" i="15"/>
  <c r="BM265" i="15" s="1"/>
  <c r="BL128" i="15"/>
  <c r="BL265" i="15" s="1"/>
  <c r="BK128" i="15"/>
  <c r="BK265" i="15" s="1"/>
  <c r="BJ128" i="15"/>
  <c r="BJ265" i="15" s="1"/>
  <c r="BI128" i="15"/>
  <c r="BI265" i="15" s="1"/>
  <c r="BH128" i="15"/>
  <c r="BH265" i="15" s="1"/>
  <c r="BG128" i="15"/>
  <c r="BG265" i="15" s="1"/>
  <c r="BF128" i="15"/>
  <c r="BF265" i="15" s="1"/>
  <c r="BE128" i="15"/>
  <c r="BE265" i="15" s="1"/>
  <c r="BD128" i="15"/>
  <c r="BD265" i="15" s="1"/>
  <c r="BC128" i="15"/>
  <c r="BC265" i="15" s="1"/>
  <c r="BB128" i="15"/>
  <c r="BB265" i="15" s="1"/>
  <c r="BA128" i="15"/>
  <c r="BA265" i="15" s="1"/>
  <c r="AZ128" i="15"/>
  <c r="AZ265" i="15" s="1"/>
  <c r="AY128" i="15"/>
  <c r="AY265" i="15" s="1"/>
  <c r="AX128" i="15"/>
  <c r="AX265" i="15" s="1"/>
  <c r="AW128" i="15"/>
  <c r="AW265" i="15" s="1"/>
  <c r="AV128" i="15"/>
  <c r="AV265" i="15" s="1"/>
  <c r="AU128" i="15"/>
  <c r="AU265" i="15" s="1"/>
  <c r="AT128" i="15"/>
  <c r="AT265" i="15" s="1"/>
  <c r="AS128" i="15"/>
  <c r="AS265" i="15" s="1"/>
  <c r="AR128" i="15"/>
  <c r="AR265" i="15" s="1"/>
  <c r="AQ128" i="15"/>
  <c r="AQ265" i="15" s="1"/>
  <c r="AP128" i="15"/>
  <c r="AP265" i="15" s="1"/>
  <c r="AO128" i="15"/>
  <c r="AO265" i="15" s="1"/>
  <c r="AN128" i="15"/>
  <c r="AN265" i="15" s="1"/>
  <c r="AM128" i="15"/>
  <c r="AM265" i="15" s="1"/>
  <c r="AL128" i="15"/>
  <c r="AL265" i="15" s="1"/>
  <c r="AK128" i="15"/>
  <c r="AK265" i="15" s="1"/>
  <c r="AJ128" i="15"/>
  <c r="AJ265" i="15" s="1"/>
  <c r="AI128" i="15"/>
  <c r="AI265" i="15" s="1"/>
  <c r="AH128" i="15"/>
  <c r="AH265" i="15" s="1"/>
  <c r="AG128" i="15"/>
  <c r="AG265" i="15" s="1"/>
  <c r="AF128" i="15"/>
  <c r="AF265" i="15" s="1"/>
  <c r="AE128" i="15"/>
  <c r="AE265" i="15" s="1"/>
  <c r="AD128" i="15"/>
  <c r="AD265" i="15" s="1"/>
  <c r="AC128" i="15"/>
  <c r="AC265" i="15" s="1"/>
  <c r="AB128" i="15"/>
  <c r="AB265" i="15" s="1"/>
  <c r="AA128" i="15"/>
  <c r="AA265" i="15" s="1"/>
  <c r="Z128" i="15"/>
  <c r="Z265" i="15" s="1"/>
  <c r="Y128" i="15"/>
  <c r="Y265" i="15" s="1"/>
  <c r="X128" i="15"/>
  <c r="X265" i="15" s="1"/>
  <c r="W128" i="15"/>
  <c r="W265" i="15" s="1"/>
  <c r="V128" i="15"/>
  <c r="V265" i="15" s="1"/>
  <c r="U128" i="15"/>
  <c r="U265" i="15" s="1"/>
  <c r="T128" i="15"/>
  <c r="T265" i="15" s="1"/>
  <c r="S128" i="15"/>
  <c r="S265" i="15" s="1"/>
  <c r="R128" i="15"/>
  <c r="R265" i="15" s="1"/>
  <c r="Q128" i="15"/>
  <c r="Q265" i="15" s="1"/>
  <c r="P128" i="15"/>
  <c r="P265" i="15" s="1"/>
  <c r="O128" i="15"/>
  <c r="O265" i="15" s="1"/>
  <c r="N128" i="15"/>
  <c r="N265" i="15" s="1"/>
  <c r="M128" i="15"/>
  <c r="M265" i="15" s="1"/>
  <c r="L128" i="15"/>
  <c r="L265" i="15" s="1"/>
  <c r="K128" i="15"/>
  <c r="K265" i="15" s="1"/>
  <c r="J128" i="15"/>
  <c r="J265" i="15" s="1"/>
  <c r="I128" i="15"/>
  <c r="I265" i="15" s="1"/>
  <c r="H128" i="15"/>
  <c r="H265" i="15" s="1"/>
  <c r="G128" i="15"/>
  <c r="G265" i="15" s="1"/>
  <c r="F128" i="15"/>
  <c r="F265" i="15" s="1"/>
  <c r="E128" i="15"/>
  <c r="E265" i="15" s="1"/>
  <c r="D128" i="15"/>
  <c r="D265" i="15" s="1"/>
  <c r="DT127" i="15"/>
  <c r="DT264" i="15" s="1"/>
  <c r="DC127" i="15"/>
  <c r="DC264" i="15" s="1"/>
  <c r="DB127" i="15"/>
  <c r="DB264" i="15" s="1"/>
  <c r="DA127" i="15"/>
  <c r="DA264" i="15" s="1"/>
  <c r="CZ127" i="15"/>
  <c r="CZ264" i="15" s="1"/>
  <c r="CY127" i="15"/>
  <c r="CY264" i="15" s="1"/>
  <c r="CX127" i="15"/>
  <c r="CX264" i="15" s="1"/>
  <c r="CW127" i="15"/>
  <c r="CW264" i="15" s="1"/>
  <c r="CV127" i="15"/>
  <c r="CV264" i="15" s="1"/>
  <c r="CU127" i="15"/>
  <c r="CU264" i="15" s="1"/>
  <c r="CT127" i="15"/>
  <c r="CT264" i="15" s="1"/>
  <c r="CS127" i="15"/>
  <c r="CS264" i="15" s="1"/>
  <c r="CR127" i="15"/>
  <c r="CR264" i="15" s="1"/>
  <c r="CQ127" i="15"/>
  <c r="CQ264" i="15" s="1"/>
  <c r="CP127" i="15"/>
  <c r="CP264" i="15" s="1"/>
  <c r="CO127" i="15"/>
  <c r="CO264" i="15" s="1"/>
  <c r="CN127" i="15"/>
  <c r="CN264" i="15" s="1"/>
  <c r="CM127" i="15"/>
  <c r="CM264" i="15" s="1"/>
  <c r="CL127" i="15"/>
  <c r="CL264" i="15" s="1"/>
  <c r="CK127" i="15"/>
  <c r="CK264" i="15" s="1"/>
  <c r="CJ127" i="15"/>
  <c r="CJ264" i="15" s="1"/>
  <c r="CI127" i="15"/>
  <c r="CI264" i="15" s="1"/>
  <c r="CH127" i="15"/>
  <c r="CH264" i="15" s="1"/>
  <c r="CG127" i="15"/>
  <c r="CG264" i="15" s="1"/>
  <c r="CF127" i="15"/>
  <c r="CF264" i="15" s="1"/>
  <c r="CE127" i="15"/>
  <c r="CE264" i="15" s="1"/>
  <c r="CD127" i="15"/>
  <c r="CD264" i="15" s="1"/>
  <c r="CC127" i="15"/>
  <c r="CC264" i="15" s="1"/>
  <c r="CB127" i="15"/>
  <c r="CB264" i="15" s="1"/>
  <c r="CA127" i="15"/>
  <c r="CA264" i="15" s="1"/>
  <c r="BZ127" i="15"/>
  <c r="BZ264" i="15" s="1"/>
  <c r="BY127" i="15"/>
  <c r="BY264" i="15" s="1"/>
  <c r="BX127" i="15"/>
  <c r="BX264" i="15" s="1"/>
  <c r="BW127" i="15"/>
  <c r="BW264" i="15" s="1"/>
  <c r="BV127" i="15"/>
  <c r="BV264" i="15" s="1"/>
  <c r="BU127" i="15"/>
  <c r="BU264" i="15" s="1"/>
  <c r="BT127" i="15"/>
  <c r="BT264" i="15" s="1"/>
  <c r="BS127" i="15"/>
  <c r="BS264" i="15" s="1"/>
  <c r="BR127" i="15"/>
  <c r="BR264" i="15" s="1"/>
  <c r="BQ127" i="15"/>
  <c r="BQ264" i="15" s="1"/>
  <c r="BP127" i="15"/>
  <c r="BP264" i="15" s="1"/>
  <c r="BO127" i="15"/>
  <c r="BO264" i="15" s="1"/>
  <c r="BN127" i="15"/>
  <c r="BN264" i="15" s="1"/>
  <c r="BM127" i="15"/>
  <c r="BM264" i="15" s="1"/>
  <c r="BL127" i="15"/>
  <c r="BL264" i="15" s="1"/>
  <c r="BK127" i="15"/>
  <c r="BK264" i="15" s="1"/>
  <c r="BJ127" i="15"/>
  <c r="BJ264" i="15" s="1"/>
  <c r="BI127" i="15"/>
  <c r="BI264" i="15" s="1"/>
  <c r="BH127" i="15"/>
  <c r="BH264" i="15" s="1"/>
  <c r="BG127" i="15"/>
  <c r="BG264" i="15" s="1"/>
  <c r="BF127" i="15"/>
  <c r="BF264" i="15" s="1"/>
  <c r="BE127" i="15"/>
  <c r="BE264" i="15" s="1"/>
  <c r="BD127" i="15"/>
  <c r="BD264" i="15" s="1"/>
  <c r="BC127" i="15"/>
  <c r="BC264" i="15" s="1"/>
  <c r="BB127" i="15"/>
  <c r="BB264" i="15" s="1"/>
  <c r="BA127" i="15"/>
  <c r="BA264" i="15" s="1"/>
  <c r="AZ127" i="15"/>
  <c r="AZ264" i="15" s="1"/>
  <c r="AY127" i="15"/>
  <c r="AY264" i="15" s="1"/>
  <c r="AX127" i="15"/>
  <c r="AX264" i="15" s="1"/>
  <c r="AW127" i="15"/>
  <c r="AW264" i="15" s="1"/>
  <c r="AV127" i="15"/>
  <c r="AV264" i="15" s="1"/>
  <c r="AU127" i="15"/>
  <c r="AU264" i="15" s="1"/>
  <c r="AT127" i="15"/>
  <c r="AT264" i="15" s="1"/>
  <c r="AS127" i="15"/>
  <c r="AS264" i="15" s="1"/>
  <c r="AR127" i="15"/>
  <c r="AR264" i="15" s="1"/>
  <c r="AQ127" i="15"/>
  <c r="AQ264" i="15" s="1"/>
  <c r="AP127" i="15"/>
  <c r="AP264" i="15" s="1"/>
  <c r="AO127" i="15"/>
  <c r="AO264" i="15" s="1"/>
  <c r="AN127" i="15"/>
  <c r="AN264" i="15" s="1"/>
  <c r="AM127" i="15"/>
  <c r="AM264" i="15" s="1"/>
  <c r="AL127" i="15"/>
  <c r="AL264" i="15" s="1"/>
  <c r="AK127" i="15"/>
  <c r="AK264" i="15" s="1"/>
  <c r="AJ127" i="15"/>
  <c r="AJ264" i="15" s="1"/>
  <c r="AI127" i="15"/>
  <c r="AI264" i="15" s="1"/>
  <c r="AH127" i="15"/>
  <c r="AH264" i="15" s="1"/>
  <c r="AG127" i="15"/>
  <c r="AG264" i="15" s="1"/>
  <c r="AF127" i="15"/>
  <c r="AF264" i="15" s="1"/>
  <c r="AE127" i="15"/>
  <c r="AE264" i="15" s="1"/>
  <c r="AD127" i="15"/>
  <c r="AD264" i="15" s="1"/>
  <c r="AC127" i="15"/>
  <c r="AC264" i="15" s="1"/>
  <c r="AB127" i="15"/>
  <c r="AB264" i="15" s="1"/>
  <c r="AA127" i="15"/>
  <c r="AA264" i="15" s="1"/>
  <c r="Z127" i="15"/>
  <c r="Z264" i="15" s="1"/>
  <c r="Y127" i="15"/>
  <c r="Y264" i="15" s="1"/>
  <c r="X127" i="15"/>
  <c r="X264" i="15" s="1"/>
  <c r="W127" i="15"/>
  <c r="W264" i="15" s="1"/>
  <c r="V127" i="15"/>
  <c r="V264" i="15" s="1"/>
  <c r="U127" i="15"/>
  <c r="U264" i="15" s="1"/>
  <c r="T127" i="15"/>
  <c r="T264" i="15" s="1"/>
  <c r="S127" i="15"/>
  <c r="S264" i="15" s="1"/>
  <c r="R127" i="15"/>
  <c r="R264" i="15" s="1"/>
  <c r="Q127" i="15"/>
  <c r="Q264" i="15" s="1"/>
  <c r="P127" i="15"/>
  <c r="P264" i="15" s="1"/>
  <c r="O127" i="15"/>
  <c r="O264" i="15" s="1"/>
  <c r="N127" i="15"/>
  <c r="N264" i="15" s="1"/>
  <c r="M127" i="15"/>
  <c r="M264" i="15" s="1"/>
  <c r="L127" i="15"/>
  <c r="L264" i="15" s="1"/>
  <c r="K127" i="15"/>
  <c r="K264" i="15" s="1"/>
  <c r="J127" i="15"/>
  <c r="J264" i="15" s="1"/>
  <c r="I127" i="15"/>
  <c r="I264" i="15" s="1"/>
  <c r="H127" i="15"/>
  <c r="H264" i="15" s="1"/>
  <c r="G127" i="15"/>
  <c r="G264" i="15" s="1"/>
  <c r="F127" i="15"/>
  <c r="F264" i="15" s="1"/>
  <c r="E127" i="15"/>
  <c r="E264" i="15" s="1"/>
  <c r="D127" i="15"/>
  <c r="D264" i="15" s="1"/>
  <c r="DT126" i="15"/>
  <c r="DT263" i="15" s="1"/>
  <c r="DC126" i="15"/>
  <c r="DC263" i="15" s="1"/>
  <c r="DB126" i="15"/>
  <c r="DB263" i="15" s="1"/>
  <c r="DA126" i="15"/>
  <c r="DA263" i="15" s="1"/>
  <c r="CZ126" i="15"/>
  <c r="CZ263" i="15" s="1"/>
  <c r="CY126" i="15"/>
  <c r="CY263" i="15" s="1"/>
  <c r="CX126" i="15"/>
  <c r="CX263" i="15" s="1"/>
  <c r="CW126" i="15"/>
  <c r="CW263" i="15" s="1"/>
  <c r="CV126" i="15"/>
  <c r="CV263" i="15" s="1"/>
  <c r="CU126" i="15"/>
  <c r="CU263" i="15" s="1"/>
  <c r="CT126" i="15"/>
  <c r="CT263" i="15" s="1"/>
  <c r="CS126" i="15"/>
  <c r="CS263" i="15" s="1"/>
  <c r="CR126" i="15"/>
  <c r="CR263" i="15" s="1"/>
  <c r="CQ126" i="15"/>
  <c r="CQ263" i="15" s="1"/>
  <c r="CP126" i="15"/>
  <c r="CP263" i="15" s="1"/>
  <c r="CO126" i="15"/>
  <c r="CO263" i="15" s="1"/>
  <c r="CN126" i="15"/>
  <c r="CN263" i="15" s="1"/>
  <c r="CM126" i="15"/>
  <c r="CM263" i="15" s="1"/>
  <c r="CL126" i="15"/>
  <c r="CL263" i="15" s="1"/>
  <c r="CK126" i="15"/>
  <c r="CK263" i="15" s="1"/>
  <c r="CJ126" i="15"/>
  <c r="CJ263" i="15" s="1"/>
  <c r="CI126" i="15"/>
  <c r="CI263" i="15" s="1"/>
  <c r="CH126" i="15"/>
  <c r="CH263" i="15" s="1"/>
  <c r="CG126" i="15"/>
  <c r="CG263" i="15" s="1"/>
  <c r="CF126" i="15"/>
  <c r="CF263" i="15" s="1"/>
  <c r="CE126" i="15"/>
  <c r="CE263" i="15" s="1"/>
  <c r="CD126" i="15"/>
  <c r="CD263" i="15" s="1"/>
  <c r="CC126" i="15"/>
  <c r="CC263" i="15" s="1"/>
  <c r="CB126" i="15"/>
  <c r="CB263" i="15" s="1"/>
  <c r="CA126" i="15"/>
  <c r="CA263" i="15" s="1"/>
  <c r="BZ126" i="15"/>
  <c r="BZ263" i="15" s="1"/>
  <c r="BY126" i="15"/>
  <c r="BY263" i="15" s="1"/>
  <c r="BX126" i="15"/>
  <c r="BX263" i="15" s="1"/>
  <c r="BW126" i="15"/>
  <c r="BW263" i="15" s="1"/>
  <c r="BV126" i="15"/>
  <c r="BV263" i="15" s="1"/>
  <c r="BU126" i="15"/>
  <c r="BU263" i="15" s="1"/>
  <c r="BT126" i="15"/>
  <c r="BT263" i="15" s="1"/>
  <c r="BS126" i="15"/>
  <c r="BS263" i="15" s="1"/>
  <c r="BR126" i="15"/>
  <c r="BR263" i="15" s="1"/>
  <c r="BQ126" i="15"/>
  <c r="BQ263" i="15" s="1"/>
  <c r="BP126" i="15"/>
  <c r="BP263" i="15" s="1"/>
  <c r="BO126" i="15"/>
  <c r="BO263" i="15" s="1"/>
  <c r="BN126" i="15"/>
  <c r="BN263" i="15" s="1"/>
  <c r="BM126" i="15"/>
  <c r="BM263" i="15" s="1"/>
  <c r="BL126" i="15"/>
  <c r="BL263" i="15" s="1"/>
  <c r="BK126" i="15"/>
  <c r="BK263" i="15" s="1"/>
  <c r="BJ126" i="15"/>
  <c r="BJ263" i="15" s="1"/>
  <c r="BI126" i="15"/>
  <c r="BI263" i="15" s="1"/>
  <c r="BH126" i="15"/>
  <c r="BH263" i="15" s="1"/>
  <c r="BG126" i="15"/>
  <c r="BG263" i="15" s="1"/>
  <c r="BF126" i="15"/>
  <c r="BF263" i="15" s="1"/>
  <c r="BE126" i="15"/>
  <c r="BE263" i="15" s="1"/>
  <c r="BD126" i="15"/>
  <c r="BD263" i="15" s="1"/>
  <c r="BC126" i="15"/>
  <c r="BC263" i="15" s="1"/>
  <c r="BB126" i="15"/>
  <c r="BB263" i="15" s="1"/>
  <c r="BA126" i="15"/>
  <c r="BA263" i="15" s="1"/>
  <c r="AZ126" i="15"/>
  <c r="AZ263" i="15" s="1"/>
  <c r="AY126" i="15"/>
  <c r="AY263" i="15" s="1"/>
  <c r="AX126" i="15"/>
  <c r="AX263" i="15" s="1"/>
  <c r="AW126" i="15"/>
  <c r="AW263" i="15" s="1"/>
  <c r="AV126" i="15"/>
  <c r="AV263" i="15" s="1"/>
  <c r="AU126" i="15"/>
  <c r="AU263" i="15" s="1"/>
  <c r="AT126" i="15"/>
  <c r="AT263" i="15" s="1"/>
  <c r="AS126" i="15"/>
  <c r="AS263" i="15" s="1"/>
  <c r="AR126" i="15"/>
  <c r="AR263" i="15" s="1"/>
  <c r="AQ126" i="15"/>
  <c r="AQ263" i="15" s="1"/>
  <c r="AP126" i="15"/>
  <c r="AP263" i="15" s="1"/>
  <c r="AO126" i="15"/>
  <c r="AO263" i="15" s="1"/>
  <c r="AN126" i="15"/>
  <c r="AN263" i="15" s="1"/>
  <c r="AM126" i="15"/>
  <c r="AM263" i="15" s="1"/>
  <c r="AL126" i="15"/>
  <c r="AL263" i="15" s="1"/>
  <c r="AK126" i="15"/>
  <c r="AK263" i="15" s="1"/>
  <c r="AJ126" i="15"/>
  <c r="AJ263" i="15" s="1"/>
  <c r="AI126" i="15"/>
  <c r="AI263" i="15" s="1"/>
  <c r="AH126" i="15"/>
  <c r="AH263" i="15" s="1"/>
  <c r="AG126" i="15"/>
  <c r="AG263" i="15" s="1"/>
  <c r="AF126" i="15"/>
  <c r="AF263" i="15" s="1"/>
  <c r="AE126" i="15"/>
  <c r="AE263" i="15" s="1"/>
  <c r="AD126" i="15"/>
  <c r="AD263" i="15" s="1"/>
  <c r="AC126" i="15"/>
  <c r="AC263" i="15" s="1"/>
  <c r="AB126" i="15"/>
  <c r="AB263" i="15" s="1"/>
  <c r="AA126" i="15"/>
  <c r="AA263" i="15" s="1"/>
  <c r="Z126" i="15"/>
  <c r="Z263" i="15" s="1"/>
  <c r="Y126" i="15"/>
  <c r="Y263" i="15" s="1"/>
  <c r="X126" i="15"/>
  <c r="X263" i="15" s="1"/>
  <c r="W126" i="15"/>
  <c r="W263" i="15" s="1"/>
  <c r="V126" i="15"/>
  <c r="V263" i="15" s="1"/>
  <c r="U126" i="15"/>
  <c r="U263" i="15" s="1"/>
  <c r="T126" i="15"/>
  <c r="T263" i="15" s="1"/>
  <c r="S126" i="15"/>
  <c r="S263" i="15" s="1"/>
  <c r="R126" i="15"/>
  <c r="R263" i="15" s="1"/>
  <c r="Q126" i="15"/>
  <c r="Q263" i="15" s="1"/>
  <c r="P126" i="15"/>
  <c r="P263" i="15" s="1"/>
  <c r="O126" i="15"/>
  <c r="O263" i="15" s="1"/>
  <c r="N126" i="15"/>
  <c r="N263" i="15" s="1"/>
  <c r="M126" i="15"/>
  <c r="M263" i="15" s="1"/>
  <c r="L126" i="15"/>
  <c r="L263" i="15" s="1"/>
  <c r="K126" i="15"/>
  <c r="K263" i="15" s="1"/>
  <c r="J126" i="15"/>
  <c r="J263" i="15" s="1"/>
  <c r="I126" i="15"/>
  <c r="I263" i="15" s="1"/>
  <c r="H126" i="15"/>
  <c r="H263" i="15" s="1"/>
  <c r="G126" i="15"/>
  <c r="G263" i="15" s="1"/>
  <c r="F126" i="15"/>
  <c r="F263" i="15" s="1"/>
  <c r="E126" i="15"/>
  <c r="E263" i="15" s="1"/>
  <c r="D126" i="15"/>
  <c r="D263" i="15" s="1"/>
  <c r="DT125" i="15"/>
  <c r="DT262" i="15" s="1"/>
  <c r="DC125" i="15"/>
  <c r="DC262" i="15" s="1"/>
  <c r="DB125" i="15"/>
  <c r="DB262" i="15" s="1"/>
  <c r="DB269" i="15" s="1"/>
  <c r="DA125" i="15"/>
  <c r="DA262" i="15" s="1"/>
  <c r="CZ125" i="15"/>
  <c r="CZ262" i="15" s="1"/>
  <c r="CY125" i="15"/>
  <c r="CY262" i="15" s="1"/>
  <c r="CX125" i="15"/>
  <c r="CX262" i="15" s="1"/>
  <c r="CX269" i="15" s="1"/>
  <c r="CW125" i="15"/>
  <c r="CW262" i="15" s="1"/>
  <c r="CW269" i="15" s="1"/>
  <c r="CV125" i="15"/>
  <c r="CV262" i="15" s="1"/>
  <c r="CV269" i="15" s="1"/>
  <c r="CU125" i="15"/>
  <c r="CU262" i="15" s="1"/>
  <c r="CT125" i="15"/>
  <c r="CT262" i="15" s="1"/>
  <c r="CT269" i="15" s="1"/>
  <c r="CS125" i="15"/>
  <c r="CS262" i="15" s="1"/>
  <c r="CR125" i="15"/>
  <c r="CR262" i="15" s="1"/>
  <c r="CQ125" i="15"/>
  <c r="CQ262" i="15" s="1"/>
  <c r="CQ269" i="15" s="1"/>
  <c r="CP125" i="15"/>
  <c r="CP262" i="15" s="1"/>
  <c r="CP269" i="15" s="1"/>
  <c r="CO125" i="15"/>
  <c r="CO262" i="15" s="1"/>
  <c r="CO269" i="15" s="1"/>
  <c r="CN125" i="15"/>
  <c r="CN262" i="15" s="1"/>
  <c r="CN269" i="15" s="1"/>
  <c r="CM125" i="15"/>
  <c r="CM262" i="15" s="1"/>
  <c r="CL125" i="15"/>
  <c r="CL262" i="15" s="1"/>
  <c r="CL269" i="15" s="1"/>
  <c r="CK125" i="15"/>
  <c r="CK262" i="15" s="1"/>
  <c r="CJ125" i="15"/>
  <c r="CJ262" i="15" s="1"/>
  <c r="CI125" i="15"/>
  <c r="CI262" i="15" s="1"/>
  <c r="CI269" i="15" s="1"/>
  <c r="CH125" i="15"/>
  <c r="CH262" i="15" s="1"/>
  <c r="CH269" i="15" s="1"/>
  <c r="CG125" i="15"/>
  <c r="CG262" i="15" s="1"/>
  <c r="CG269" i="15" s="1"/>
  <c r="CF125" i="15"/>
  <c r="CF262" i="15" s="1"/>
  <c r="CF269" i="15" s="1"/>
  <c r="CE125" i="15"/>
  <c r="CE262" i="15" s="1"/>
  <c r="CD125" i="15"/>
  <c r="CD262" i="15" s="1"/>
  <c r="CD269" i="15" s="1"/>
  <c r="CC125" i="15"/>
  <c r="CC262" i="15" s="1"/>
  <c r="CB125" i="15"/>
  <c r="CB262" i="15" s="1"/>
  <c r="CA125" i="15"/>
  <c r="CA262" i="15" s="1"/>
  <c r="CA269" i="15" s="1"/>
  <c r="BZ125" i="15"/>
  <c r="BZ262" i="15" s="1"/>
  <c r="BZ269" i="15" s="1"/>
  <c r="BY125" i="15"/>
  <c r="BY262" i="15" s="1"/>
  <c r="BY269" i="15" s="1"/>
  <c r="BX125" i="15"/>
  <c r="BX262" i="15" s="1"/>
  <c r="BX269" i="15" s="1"/>
  <c r="BW125" i="15"/>
  <c r="BW262" i="15" s="1"/>
  <c r="BV125" i="15"/>
  <c r="BV262" i="15" s="1"/>
  <c r="BV269" i="15" s="1"/>
  <c r="BU125" i="15"/>
  <c r="BU262" i="15" s="1"/>
  <c r="BT125" i="15"/>
  <c r="BT262" i="15" s="1"/>
  <c r="BS125" i="15"/>
  <c r="BS262" i="15" s="1"/>
  <c r="BS269" i="15" s="1"/>
  <c r="BR125" i="15"/>
  <c r="BR262" i="15" s="1"/>
  <c r="BR269" i="15" s="1"/>
  <c r="BQ125" i="15"/>
  <c r="BQ262" i="15" s="1"/>
  <c r="BQ269" i="15" s="1"/>
  <c r="BP125" i="15"/>
  <c r="BP262" i="15" s="1"/>
  <c r="BP269" i="15" s="1"/>
  <c r="BO125" i="15"/>
  <c r="BO262" i="15" s="1"/>
  <c r="BN125" i="15"/>
  <c r="BN262" i="15" s="1"/>
  <c r="BN269" i="15" s="1"/>
  <c r="BM125" i="15"/>
  <c r="BM262" i="15" s="1"/>
  <c r="BL125" i="15"/>
  <c r="BL262" i="15" s="1"/>
  <c r="BK125" i="15"/>
  <c r="BK262" i="15" s="1"/>
  <c r="BK269" i="15" s="1"/>
  <c r="BJ125" i="15"/>
  <c r="BJ262" i="15" s="1"/>
  <c r="BJ269" i="15" s="1"/>
  <c r="BI125" i="15"/>
  <c r="BI262" i="15" s="1"/>
  <c r="BI269" i="15" s="1"/>
  <c r="BH125" i="15"/>
  <c r="BH262" i="15" s="1"/>
  <c r="BH269" i="15" s="1"/>
  <c r="BG125" i="15"/>
  <c r="BG262" i="15" s="1"/>
  <c r="BF125" i="15"/>
  <c r="BF262" i="15" s="1"/>
  <c r="BF269" i="15" s="1"/>
  <c r="BE125" i="15"/>
  <c r="BE262" i="15" s="1"/>
  <c r="BD125" i="15"/>
  <c r="BD262" i="15" s="1"/>
  <c r="BC125" i="15"/>
  <c r="BC262" i="15" s="1"/>
  <c r="BC269" i="15" s="1"/>
  <c r="BB125" i="15"/>
  <c r="BB262" i="15" s="1"/>
  <c r="BB269" i="15" s="1"/>
  <c r="BA125" i="15"/>
  <c r="BA262" i="15" s="1"/>
  <c r="BA269" i="15" s="1"/>
  <c r="AZ125" i="15"/>
  <c r="AZ262" i="15" s="1"/>
  <c r="AZ269" i="15" s="1"/>
  <c r="AY125" i="15"/>
  <c r="AY262" i="15" s="1"/>
  <c r="AX125" i="15"/>
  <c r="AX262" i="15" s="1"/>
  <c r="AX269" i="15" s="1"/>
  <c r="AW125" i="15"/>
  <c r="AW262" i="15" s="1"/>
  <c r="AV125" i="15"/>
  <c r="AV262" i="15" s="1"/>
  <c r="AV269" i="15" s="1"/>
  <c r="AU125" i="15"/>
  <c r="AU262" i="15" s="1"/>
  <c r="AU269" i="15" s="1"/>
  <c r="AT125" i="15"/>
  <c r="AT262" i="15" s="1"/>
  <c r="AT269" i="15" s="1"/>
  <c r="AS125" i="15"/>
  <c r="AS262" i="15" s="1"/>
  <c r="AS269" i="15" s="1"/>
  <c r="AR125" i="15"/>
  <c r="AR262" i="15" s="1"/>
  <c r="AR269" i="15" s="1"/>
  <c r="AQ125" i="15"/>
  <c r="AQ262" i="15" s="1"/>
  <c r="AP125" i="15"/>
  <c r="AP262" i="15" s="1"/>
  <c r="AP269" i="15" s="1"/>
  <c r="AO125" i="15"/>
  <c r="AO262" i="15" s="1"/>
  <c r="AN125" i="15"/>
  <c r="AN262" i="15" s="1"/>
  <c r="AN269" i="15" s="1"/>
  <c r="AM125" i="15"/>
  <c r="AM262" i="15" s="1"/>
  <c r="AM269" i="15" s="1"/>
  <c r="AL125" i="15"/>
  <c r="AL262" i="15" s="1"/>
  <c r="AL269" i="15" s="1"/>
  <c r="AK125" i="15"/>
  <c r="AK262" i="15" s="1"/>
  <c r="AK269" i="15" s="1"/>
  <c r="AJ125" i="15"/>
  <c r="AJ262" i="15" s="1"/>
  <c r="AJ269" i="15" s="1"/>
  <c r="AI125" i="15"/>
  <c r="AI262" i="15" s="1"/>
  <c r="AH125" i="15"/>
  <c r="AH262" i="15" s="1"/>
  <c r="AH269" i="15" s="1"/>
  <c r="AG125" i="15"/>
  <c r="AG262" i="15" s="1"/>
  <c r="AF125" i="15"/>
  <c r="AF262" i="15" s="1"/>
  <c r="AF269" i="15" s="1"/>
  <c r="AE125" i="15"/>
  <c r="AE262" i="15" s="1"/>
  <c r="AE269" i="15" s="1"/>
  <c r="AD125" i="15"/>
  <c r="AD262" i="15" s="1"/>
  <c r="AD269" i="15" s="1"/>
  <c r="AC125" i="15"/>
  <c r="AC262" i="15" s="1"/>
  <c r="AC269" i="15" s="1"/>
  <c r="AB125" i="15"/>
  <c r="AB262" i="15" s="1"/>
  <c r="AB269" i="15" s="1"/>
  <c r="AA125" i="15"/>
  <c r="AA262" i="15" s="1"/>
  <c r="Z125" i="15"/>
  <c r="Z262" i="15" s="1"/>
  <c r="Z269" i="15" s="1"/>
  <c r="Y125" i="15"/>
  <c r="Y262" i="15" s="1"/>
  <c r="X125" i="15"/>
  <c r="X262" i="15" s="1"/>
  <c r="X269" i="15" s="1"/>
  <c r="W125" i="15"/>
  <c r="W262" i="15" s="1"/>
  <c r="W269" i="15" s="1"/>
  <c r="V125" i="15"/>
  <c r="V262" i="15" s="1"/>
  <c r="V269" i="15" s="1"/>
  <c r="U125" i="15"/>
  <c r="U262" i="15" s="1"/>
  <c r="U269" i="15" s="1"/>
  <c r="T125" i="15"/>
  <c r="T262" i="15" s="1"/>
  <c r="T269" i="15" s="1"/>
  <c r="S125" i="15"/>
  <c r="S262" i="15" s="1"/>
  <c r="R125" i="15"/>
  <c r="R262" i="15" s="1"/>
  <c r="R269" i="15" s="1"/>
  <c r="Q125" i="15"/>
  <c r="Q262" i="15" s="1"/>
  <c r="P125" i="15"/>
  <c r="P262" i="15" s="1"/>
  <c r="P269" i="15" s="1"/>
  <c r="O125" i="15"/>
  <c r="O262" i="15" s="1"/>
  <c r="O269" i="15" s="1"/>
  <c r="N125" i="15"/>
  <c r="N262" i="15" s="1"/>
  <c r="N269" i="15" s="1"/>
  <c r="M125" i="15"/>
  <c r="M262" i="15" s="1"/>
  <c r="M269" i="15" s="1"/>
  <c r="L125" i="15"/>
  <c r="L262" i="15" s="1"/>
  <c r="L269" i="15" s="1"/>
  <c r="K125" i="15"/>
  <c r="K262" i="15" s="1"/>
  <c r="J125" i="15"/>
  <c r="J262" i="15" s="1"/>
  <c r="J269" i="15" s="1"/>
  <c r="I125" i="15"/>
  <c r="I262" i="15" s="1"/>
  <c r="H125" i="15"/>
  <c r="H262" i="15" s="1"/>
  <c r="H269" i="15" s="1"/>
  <c r="G125" i="15"/>
  <c r="G262" i="15" s="1"/>
  <c r="G269" i="15" s="1"/>
  <c r="F125" i="15"/>
  <c r="F262" i="15" s="1"/>
  <c r="F269" i="15" s="1"/>
  <c r="E125" i="15"/>
  <c r="E262" i="15" s="1"/>
  <c r="E269" i="15" s="1"/>
  <c r="D125" i="15"/>
  <c r="D262" i="15" s="1"/>
  <c r="D269" i="15" s="1"/>
  <c r="DT124" i="15"/>
  <c r="DC124" i="15"/>
  <c r="DB124" i="15"/>
  <c r="DA124" i="15"/>
  <c r="CZ124" i="15"/>
  <c r="CY124" i="15"/>
  <c r="CX124" i="15"/>
  <c r="CW124" i="15"/>
  <c r="CV124" i="15"/>
  <c r="CU124" i="15"/>
  <c r="CT124" i="15"/>
  <c r="CS124" i="15"/>
  <c r="CR124" i="15"/>
  <c r="CQ124" i="15"/>
  <c r="CP124" i="15"/>
  <c r="CO124" i="15"/>
  <c r="CN124" i="15"/>
  <c r="CM124" i="15"/>
  <c r="CL124" i="15"/>
  <c r="CK124" i="15"/>
  <c r="CJ124" i="15"/>
  <c r="CI124" i="15"/>
  <c r="CH124" i="15"/>
  <c r="CG124" i="15"/>
  <c r="CF124" i="15"/>
  <c r="CE124" i="15"/>
  <c r="CD124" i="15"/>
  <c r="CC124" i="15"/>
  <c r="CB124" i="15"/>
  <c r="CA124" i="15"/>
  <c r="BZ124" i="15"/>
  <c r="BY124" i="15"/>
  <c r="BX124" i="15"/>
  <c r="BW124" i="15"/>
  <c r="BV124" i="15"/>
  <c r="BU124" i="15"/>
  <c r="BT124" i="15"/>
  <c r="BS124" i="15"/>
  <c r="BR124" i="15"/>
  <c r="BQ124" i="15"/>
  <c r="BP124" i="15"/>
  <c r="BO124" i="15"/>
  <c r="BN124" i="15"/>
  <c r="BM124" i="15"/>
  <c r="BL124" i="15"/>
  <c r="BK124" i="15"/>
  <c r="BJ124" i="15"/>
  <c r="BI124" i="15"/>
  <c r="BH124" i="15"/>
  <c r="BG124" i="15"/>
  <c r="BF124" i="15"/>
  <c r="BE124" i="15"/>
  <c r="BD124" i="15"/>
  <c r="BC124" i="15"/>
  <c r="BB124" i="15"/>
  <c r="BA124" i="15"/>
  <c r="AZ124" i="15"/>
  <c r="AY124" i="15"/>
  <c r="AX124" i="15"/>
  <c r="AW124" i="15"/>
  <c r="AV124" i="15"/>
  <c r="AU124" i="15"/>
  <c r="AT124" i="15"/>
  <c r="AS124" i="15"/>
  <c r="AR124" i="15"/>
  <c r="AQ124" i="15"/>
  <c r="AP124" i="15"/>
  <c r="AO124" i="15"/>
  <c r="AN124" i="15"/>
  <c r="AM124" i="15"/>
  <c r="AL124" i="15"/>
  <c r="AK124" i="15"/>
  <c r="AJ124" i="15"/>
  <c r="AI124" i="15"/>
  <c r="AH124" i="15"/>
  <c r="AG124" i="15"/>
  <c r="AF124" i="15"/>
  <c r="AE124" i="15"/>
  <c r="AD124" i="15"/>
  <c r="AC124" i="15"/>
  <c r="AB124" i="15"/>
  <c r="AA124" i="15"/>
  <c r="Z124" i="15"/>
  <c r="Y124" i="15"/>
  <c r="X124" i="15"/>
  <c r="W124" i="15"/>
  <c r="V124" i="15"/>
  <c r="U124" i="15"/>
  <c r="T124" i="15"/>
  <c r="S124" i="15"/>
  <c r="R124" i="15"/>
  <c r="Q124" i="15"/>
  <c r="P124" i="15"/>
  <c r="O124" i="15"/>
  <c r="N124" i="15"/>
  <c r="M124" i="15"/>
  <c r="L124" i="15"/>
  <c r="K124" i="15"/>
  <c r="J124" i="15"/>
  <c r="I124" i="15"/>
  <c r="H124" i="15"/>
  <c r="G124" i="15"/>
  <c r="F124" i="15"/>
  <c r="E124" i="15"/>
  <c r="D124" i="15"/>
  <c r="DT107" i="15"/>
  <c r="DC107" i="15"/>
  <c r="DC153" i="15" s="1"/>
  <c r="DB107" i="15"/>
  <c r="DB153" i="15" s="1"/>
  <c r="DA107" i="15"/>
  <c r="DA153" i="15" s="1"/>
  <c r="CZ107" i="15"/>
  <c r="CZ153" i="15" s="1"/>
  <c r="CY107" i="15"/>
  <c r="CY153" i="15" s="1"/>
  <c r="CX107" i="15"/>
  <c r="CX153" i="15" s="1"/>
  <c r="CW107" i="15"/>
  <c r="CW153" i="15" s="1"/>
  <c r="CV107" i="15"/>
  <c r="CV153" i="15" s="1"/>
  <c r="CU107" i="15"/>
  <c r="CU153" i="15" s="1"/>
  <c r="CT107" i="15"/>
  <c r="CT153" i="15" s="1"/>
  <c r="CS107" i="15"/>
  <c r="CS153" i="15" s="1"/>
  <c r="CR107" i="15"/>
  <c r="CR153" i="15" s="1"/>
  <c r="CQ107" i="15"/>
  <c r="CQ153" i="15" s="1"/>
  <c r="CP107" i="15"/>
  <c r="CP153" i="15" s="1"/>
  <c r="CO107" i="15"/>
  <c r="CO153" i="15" s="1"/>
  <c r="CN107" i="15"/>
  <c r="CN153" i="15" s="1"/>
  <c r="CM107" i="15"/>
  <c r="CM153" i="15" s="1"/>
  <c r="CL107" i="15"/>
  <c r="CL153" i="15" s="1"/>
  <c r="CK107" i="15"/>
  <c r="CK153" i="15" s="1"/>
  <c r="CJ107" i="15"/>
  <c r="CJ153" i="15" s="1"/>
  <c r="CI107" i="15"/>
  <c r="CI153" i="15" s="1"/>
  <c r="CH107" i="15"/>
  <c r="CH153" i="15" s="1"/>
  <c r="CG107" i="15"/>
  <c r="CG153" i="15" s="1"/>
  <c r="CF107" i="15"/>
  <c r="CF153" i="15" s="1"/>
  <c r="CE107" i="15"/>
  <c r="CE153" i="15" s="1"/>
  <c r="CD107" i="15"/>
  <c r="CD153" i="15" s="1"/>
  <c r="CC107" i="15"/>
  <c r="CC153" i="15" s="1"/>
  <c r="CB107" i="15"/>
  <c r="CB153" i="15" s="1"/>
  <c r="CA107" i="15"/>
  <c r="CA153" i="15" s="1"/>
  <c r="BZ107" i="15"/>
  <c r="BZ153" i="15" s="1"/>
  <c r="BY107" i="15"/>
  <c r="BY153" i="15" s="1"/>
  <c r="BX107" i="15"/>
  <c r="BX153" i="15" s="1"/>
  <c r="BW107" i="15"/>
  <c r="BW153" i="15" s="1"/>
  <c r="BV107" i="15"/>
  <c r="BV153" i="15" s="1"/>
  <c r="BU107" i="15"/>
  <c r="BU153" i="15" s="1"/>
  <c r="BT107" i="15"/>
  <c r="BT153" i="15" s="1"/>
  <c r="BS107" i="15"/>
  <c r="BS153" i="15" s="1"/>
  <c r="BR107" i="15"/>
  <c r="BR153" i="15" s="1"/>
  <c r="BQ107" i="15"/>
  <c r="BQ153" i="15" s="1"/>
  <c r="BP107" i="15"/>
  <c r="BP153" i="15" s="1"/>
  <c r="BO107" i="15"/>
  <c r="BO153" i="15" s="1"/>
  <c r="BN107" i="15"/>
  <c r="BN153" i="15" s="1"/>
  <c r="BM107" i="15"/>
  <c r="BM153" i="15" s="1"/>
  <c r="BL107" i="15"/>
  <c r="BL153" i="15" s="1"/>
  <c r="BK107" i="15"/>
  <c r="BK153" i="15" s="1"/>
  <c r="BJ107" i="15"/>
  <c r="BJ153" i="15" s="1"/>
  <c r="BI107" i="15"/>
  <c r="BI153" i="15" s="1"/>
  <c r="BH107" i="15"/>
  <c r="BH153" i="15" s="1"/>
  <c r="BG107" i="15"/>
  <c r="BG153" i="15" s="1"/>
  <c r="BF107" i="15"/>
  <c r="BF153" i="15" s="1"/>
  <c r="BE107" i="15"/>
  <c r="BE153" i="15" s="1"/>
  <c r="BD107" i="15"/>
  <c r="BD153" i="15" s="1"/>
  <c r="BC107" i="15"/>
  <c r="BC153" i="15" s="1"/>
  <c r="BB107" i="15"/>
  <c r="BB153" i="15" s="1"/>
  <c r="BA107" i="15"/>
  <c r="BA153" i="15" s="1"/>
  <c r="AZ107" i="15"/>
  <c r="AZ153" i="15" s="1"/>
  <c r="AY107" i="15"/>
  <c r="AY153" i="15" s="1"/>
  <c r="AX107" i="15"/>
  <c r="AX153" i="15" s="1"/>
  <c r="AW107" i="15"/>
  <c r="AW153" i="15" s="1"/>
  <c r="AV107" i="15"/>
  <c r="AV153" i="15" s="1"/>
  <c r="AU107" i="15"/>
  <c r="AU153" i="15" s="1"/>
  <c r="AT107" i="15"/>
  <c r="AT153" i="15" s="1"/>
  <c r="AS107" i="15"/>
  <c r="AS153" i="15" s="1"/>
  <c r="AR107" i="15"/>
  <c r="AR153" i="15" s="1"/>
  <c r="AQ107" i="15"/>
  <c r="AQ153" i="15" s="1"/>
  <c r="AP107" i="15"/>
  <c r="AP153" i="15" s="1"/>
  <c r="AO107" i="15"/>
  <c r="AO153" i="15" s="1"/>
  <c r="AN107" i="15"/>
  <c r="AN153" i="15" s="1"/>
  <c r="AM107" i="15"/>
  <c r="AM153" i="15" s="1"/>
  <c r="AL107" i="15"/>
  <c r="AL153" i="15" s="1"/>
  <c r="AK107" i="15"/>
  <c r="AK153" i="15" s="1"/>
  <c r="AJ107" i="15"/>
  <c r="AJ153" i="15" s="1"/>
  <c r="AI107" i="15"/>
  <c r="AI153" i="15" s="1"/>
  <c r="AH107" i="15"/>
  <c r="AH153" i="15" s="1"/>
  <c r="AG107" i="15"/>
  <c r="AG153" i="15" s="1"/>
  <c r="AF107" i="15"/>
  <c r="AF153" i="15" s="1"/>
  <c r="AE107" i="15"/>
  <c r="AE153" i="15" s="1"/>
  <c r="AD107" i="15"/>
  <c r="AD153" i="15" s="1"/>
  <c r="AC107" i="15"/>
  <c r="AC153" i="15" s="1"/>
  <c r="AB107" i="15"/>
  <c r="AB153" i="15" s="1"/>
  <c r="AA107" i="15"/>
  <c r="AA153" i="15" s="1"/>
  <c r="Z107" i="15"/>
  <c r="Z153" i="15" s="1"/>
  <c r="Y107" i="15"/>
  <c r="Y153" i="15" s="1"/>
  <c r="X107" i="15"/>
  <c r="X153" i="15" s="1"/>
  <c r="W107" i="15"/>
  <c r="W153" i="15" s="1"/>
  <c r="V107" i="15"/>
  <c r="V153" i="15" s="1"/>
  <c r="U107" i="15"/>
  <c r="U153" i="15" s="1"/>
  <c r="T107" i="15"/>
  <c r="T153" i="15" s="1"/>
  <c r="S107" i="15"/>
  <c r="S153" i="15" s="1"/>
  <c r="R107" i="15"/>
  <c r="R153" i="15" s="1"/>
  <c r="Q107" i="15"/>
  <c r="Q153" i="15" s="1"/>
  <c r="P107" i="15"/>
  <c r="P153" i="15" s="1"/>
  <c r="O107" i="15"/>
  <c r="O153" i="15" s="1"/>
  <c r="N107" i="15"/>
  <c r="N153" i="15" s="1"/>
  <c r="M107" i="15"/>
  <c r="M153" i="15" s="1"/>
  <c r="L107" i="15"/>
  <c r="L153" i="15" s="1"/>
  <c r="K107" i="15"/>
  <c r="K153" i="15" s="1"/>
  <c r="J107" i="15"/>
  <c r="J153" i="15" s="1"/>
  <c r="I107" i="15"/>
  <c r="I153" i="15" s="1"/>
  <c r="H107" i="15"/>
  <c r="H153" i="15" s="1"/>
  <c r="G107" i="15"/>
  <c r="G153" i="15" s="1"/>
  <c r="F107" i="15"/>
  <c r="F153" i="15" s="1"/>
  <c r="E107" i="15"/>
  <c r="E153" i="15" s="1"/>
  <c r="D107" i="15"/>
  <c r="D153" i="15" s="1"/>
  <c r="DT106" i="15"/>
  <c r="DC106" i="15"/>
  <c r="DB106" i="15"/>
  <c r="DA106" i="15"/>
  <c r="CZ106" i="15"/>
  <c r="CY106" i="15"/>
  <c r="CX106" i="15"/>
  <c r="CW106" i="15"/>
  <c r="CV106" i="15"/>
  <c r="CU106" i="15"/>
  <c r="CT106" i="15"/>
  <c r="CS106" i="15"/>
  <c r="CR106" i="15"/>
  <c r="CQ106" i="15"/>
  <c r="CP106" i="15"/>
  <c r="CO106" i="15"/>
  <c r="CN106" i="15"/>
  <c r="CM106" i="15"/>
  <c r="CL106" i="15"/>
  <c r="CK106" i="15"/>
  <c r="CJ106" i="15"/>
  <c r="CI106" i="15"/>
  <c r="CH106" i="15"/>
  <c r="CG106" i="15"/>
  <c r="CF106" i="15"/>
  <c r="CE106" i="15"/>
  <c r="CD106" i="15"/>
  <c r="CC106" i="15"/>
  <c r="CB106" i="15"/>
  <c r="CA106" i="15"/>
  <c r="BZ106" i="15"/>
  <c r="BY106" i="15"/>
  <c r="BX106" i="15"/>
  <c r="BW106" i="15"/>
  <c r="BV106" i="15"/>
  <c r="BU106" i="15"/>
  <c r="BT106" i="15"/>
  <c r="BS106" i="15"/>
  <c r="BR106" i="15"/>
  <c r="BQ106" i="15"/>
  <c r="BP106" i="15"/>
  <c r="BO106" i="15"/>
  <c r="BN106" i="15"/>
  <c r="BM106" i="15"/>
  <c r="BL106" i="15"/>
  <c r="BK106" i="15"/>
  <c r="BJ106" i="15"/>
  <c r="BI106" i="15"/>
  <c r="BH106" i="15"/>
  <c r="BG106" i="15"/>
  <c r="BF106" i="15"/>
  <c r="BE106" i="15"/>
  <c r="BD106" i="15"/>
  <c r="BC106" i="15"/>
  <c r="BB106" i="15"/>
  <c r="BA106" i="15"/>
  <c r="AZ106" i="15"/>
  <c r="AY106" i="15"/>
  <c r="AX106" i="15"/>
  <c r="AW106" i="15"/>
  <c r="AV106" i="15"/>
  <c r="AU106" i="15"/>
  <c r="AT106" i="15"/>
  <c r="AS106" i="15"/>
  <c r="AR106" i="15"/>
  <c r="AQ106" i="15"/>
  <c r="AP106" i="15"/>
  <c r="AO106" i="15"/>
  <c r="AN106" i="15"/>
  <c r="AM106" i="15"/>
  <c r="AL106" i="15"/>
  <c r="AK106" i="15"/>
  <c r="AJ106" i="15"/>
  <c r="AI106" i="15"/>
  <c r="AH106" i="15"/>
  <c r="AG106" i="15"/>
  <c r="AF106" i="15"/>
  <c r="AE106" i="15"/>
  <c r="AD106" i="15"/>
  <c r="AC106" i="15"/>
  <c r="AB106" i="15"/>
  <c r="AA106" i="15"/>
  <c r="Z106" i="15"/>
  <c r="Y106" i="15"/>
  <c r="X106" i="15"/>
  <c r="W106" i="15"/>
  <c r="V106" i="15"/>
  <c r="U106" i="15"/>
  <c r="T106" i="15"/>
  <c r="S106" i="15"/>
  <c r="R106" i="15"/>
  <c r="Q106" i="15"/>
  <c r="P106" i="15"/>
  <c r="O106" i="15"/>
  <c r="N106" i="15"/>
  <c r="M106" i="15"/>
  <c r="L106" i="15"/>
  <c r="K106" i="15"/>
  <c r="J106" i="15"/>
  <c r="I106" i="15"/>
  <c r="H106" i="15"/>
  <c r="G106" i="15"/>
  <c r="F106" i="15"/>
  <c r="E106" i="15"/>
  <c r="D106" i="15"/>
  <c r="DT105" i="15"/>
  <c r="DC105" i="15"/>
  <c r="DB105" i="15"/>
  <c r="DA105" i="15"/>
  <c r="CZ105" i="15"/>
  <c r="CY105" i="15"/>
  <c r="CX105" i="15"/>
  <c r="CW105" i="15"/>
  <c r="CV105" i="15"/>
  <c r="CU105" i="15"/>
  <c r="CT105" i="15"/>
  <c r="CS105" i="15"/>
  <c r="CR105" i="15"/>
  <c r="CQ105" i="15"/>
  <c r="CP105" i="15"/>
  <c r="CO105" i="15"/>
  <c r="CN105" i="15"/>
  <c r="CM105" i="15"/>
  <c r="CL105" i="15"/>
  <c r="CK105" i="15"/>
  <c r="CJ105" i="15"/>
  <c r="CI105" i="15"/>
  <c r="CH105" i="15"/>
  <c r="CG105" i="15"/>
  <c r="CF105" i="15"/>
  <c r="CE105" i="15"/>
  <c r="CD105" i="15"/>
  <c r="CC105" i="15"/>
  <c r="CB105" i="15"/>
  <c r="CA105" i="15"/>
  <c r="BZ105" i="15"/>
  <c r="BY105" i="15"/>
  <c r="BX105" i="15"/>
  <c r="BW105" i="15"/>
  <c r="BV105" i="15"/>
  <c r="BU105" i="15"/>
  <c r="BT105" i="15"/>
  <c r="BS105" i="15"/>
  <c r="BR105" i="15"/>
  <c r="BQ105" i="15"/>
  <c r="BP105" i="15"/>
  <c r="BO105" i="15"/>
  <c r="BN105" i="15"/>
  <c r="BM105" i="15"/>
  <c r="BL105" i="15"/>
  <c r="BK105" i="15"/>
  <c r="BJ105" i="15"/>
  <c r="BI105" i="15"/>
  <c r="BH105" i="15"/>
  <c r="BG105" i="15"/>
  <c r="BF105" i="15"/>
  <c r="BE105" i="15"/>
  <c r="BD105" i="15"/>
  <c r="BC105" i="15"/>
  <c r="BB105" i="15"/>
  <c r="BA105" i="15"/>
  <c r="AZ105" i="15"/>
  <c r="AY105" i="15"/>
  <c r="AX105" i="15"/>
  <c r="AW105" i="15"/>
  <c r="AV105" i="15"/>
  <c r="AU105" i="15"/>
  <c r="AT105" i="15"/>
  <c r="AS105" i="15"/>
  <c r="AR105" i="15"/>
  <c r="AQ105" i="15"/>
  <c r="AP105" i="15"/>
  <c r="AO105" i="15"/>
  <c r="AN105" i="15"/>
  <c r="AM105" i="15"/>
  <c r="AL105" i="15"/>
  <c r="AK105" i="15"/>
  <c r="AJ105" i="15"/>
  <c r="AI105" i="15"/>
  <c r="AH105" i="15"/>
  <c r="AG105" i="15"/>
  <c r="AF105" i="15"/>
  <c r="AE105" i="15"/>
  <c r="AD105" i="15"/>
  <c r="AC105" i="15"/>
  <c r="AB105" i="15"/>
  <c r="AA105" i="15"/>
  <c r="Z105" i="15"/>
  <c r="Y105" i="15"/>
  <c r="X105" i="15"/>
  <c r="W105" i="15"/>
  <c r="V105" i="15"/>
  <c r="U105" i="15"/>
  <c r="T105" i="15"/>
  <c r="S105" i="15"/>
  <c r="R105" i="15"/>
  <c r="Q105" i="15"/>
  <c r="P105" i="15"/>
  <c r="O105" i="15"/>
  <c r="N105" i="15"/>
  <c r="M105" i="15"/>
  <c r="L105" i="15"/>
  <c r="K105" i="15"/>
  <c r="J105" i="15"/>
  <c r="I105" i="15"/>
  <c r="H105" i="15"/>
  <c r="G105" i="15"/>
  <c r="F105" i="15"/>
  <c r="E105" i="15"/>
  <c r="D105" i="15"/>
  <c r="DT104" i="15"/>
  <c r="DC104" i="15"/>
  <c r="DB104" i="15"/>
  <c r="DA104" i="15"/>
  <c r="CZ104" i="15"/>
  <c r="CY104" i="15"/>
  <c r="CX104" i="15"/>
  <c r="CW104" i="15"/>
  <c r="CV104" i="15"/>
  <c r="CU104" i="15"/>
  <c r="CT104" i="15"/>
  <c r="CS104" i="15"/>
  <c r="CR104" i="15"/>
  <c r="CQ104" i="15"/>
  <c r="CP104" i="15"/>
  <c r="CO104" i="15"/>
  <c r="CN104" i="15"/>
  <c r="CM104" i="15"/>
  <c r="CL104" i="15"/>
  <c r="CK104" i="15"/>
  <c r="CJ104" i="15"/>
  <c r="CI104" i="15"/>
  <c r="CH104" i="15"/>
  <c r="CG104" i="15"/>
  <c r="CF104" i="15"/>
  <c r="CE104" i="15"/>
  <c r="CD104" i="15"/>
  <c r="CC104" i="15"/>
  <c r="CB104" i="15"/>
  <c r="CA104" i="15"/>
  <c r="BZ104" i="15"/>
  <c r="BY104" i="15"/>
  <c r="BX104" i="15"/>
  <c r="BW104" i="15"/>
  <c r="BV104" i="15"/>
  <c r="BU104" i="15"/>
  <c r="BT104" i="15"/>
  <c r="BS104" i="15"/>
  <c r="BR104" i="15"/>
  <c r="BQ104" i="15"/>
  <c r="BP104" i="15"/>
  <c r="BO104" i="15"/>
  <c r="BN104" i="15"/>
  <c r="BM104" i="15"/>
  <c r="BL104" i="15"/>
  <c r="BK104" i="15"/>
  <c r="BJ104" i="15"/>
  <c r="BI104" i="15"/>
  <c r="BH104" i="15"/>
  <c r="BG104" i="15"/>
  <c r="BF104" i="15"/>
  <c r="BE104" i="15"/>
  <c r="BD104" i="15"/>
  <c r="BC104" i="15"/>
  <c r="BB104" i="15"/>
  <c r="BA104" i="15"/>
  <c r="AZ104" i="15"/>
  <c r="AY104" i="15"/>
  <c r="AX104" i="15"/>
  <c r="AW104" i="15"/>
  <c r="AV104" i="15"/>
  <c r="AU104" i="15"/>
  <c r="AT104" i="15"/>
  <c r="AS104" i="15"/>
  <c r="AR104" i="15"/>
  <c r="AQ104" i="15"/>
  <c r="AP104" i="15"/>
  <c r="AO104" i="15"/>
  <c r="AN104" i="15"/>
  <c r="AM104" i="15"/>
  <c r="AL104" i="15"/>
  <c r="AK104" i="15"/>
  <c r="AJ104" i="15"/>
  <c r="AI104" i="15"/>
  <c r="AH104" i="15"/>
  <c r="AG104" i="15"/>
  <c r="AF104" i="15"/>
  <c r="AE104" i="15"/>
  <c r="AD104" i="15"/>
  <c r="AC104" i="15"/>
  <c r="AB104" i="15"/>
  <c r="AA104" i="15"/>
  <c r="Z104" i="15"/>
  <c r="Y104" i="15"/>
  <c r="X104" i="15"/>
  <c r="W104" i="15"/>
  <c r="V104" i="15"/>
  <c r="U104" i="15"/>
  <c r="T104" i="15"/>
  <c r="S104" i="15"/>
  <c r="R104" i="15"/>
  <c r="Q104" i="15"/>
  <c r="P104" i="15"/>
  <c r="O104" i="15"/>
  <c r="N104" i="15"/>
  <c r="M104" i="15"/>
  <c r="L104" i="15"/>
  <c r="K104" i="15"/>
  <c r="J104" i="15"/>
  <c r="I104" i="15"/>
  <c r="H104" i="15"/>
  <c r="G104" i="15"/>
  <c r="F104" i="15"/>
  <c r="E104" i="15"/>
  <c r="D104" i="15"/>
  <c r="DT103" i="15"/>
  <c r="DC103" i="15"/>
  <c r="DB103" i="15"/>
  <c r="DA103" i="15"/>
  <c r="CZ103" i="15"/>
  <c r="CY103" i="15"/>
  <c r="CX103" i="15"/>
  <c r="CW103" i="15"/>
  <c r="CV103" i="15"/>
  <c r="CU103" i="15"/>
  <c r="CT103" i="15"/>
  <c r="CS103" i="15"/>
  <c r="CR103" i="15"/>
  <c r="CQ103" i="15"/>
  <c r="CP103" i="15"/>
  <c r="CO103" i="15"/>
  <c r="CN103" i="15"/>
  <c r="CM103" i="15"/>
  <c r="CL103" i="15"/>
  <c r="CK103" i="15"/>
  <c r="CJ103" i="15"/>
  <c r="CI103" i="15"/>
  <c r="CH103" i="15"/>
  <c r="CG103" i="15"/>
  <c r="CF103" i="15"/>
  <c r="CE103" i="15"/>
  <c r="CD103" i="15"/>
  <c r="CC103" i="15"/>
  <c r="CB103" i="15"/>
  <c r="CA103" i="15"/>
  <c r="BZ103" i="15"/>
  <c r="BY103" i="15"/>
  <c r="BX103" i="15"/>
  <c r="BW103" i="15"/>
  <c r="BV103" i="15"/>
  <c r="BU103" i="15"/>
  <c r="BT103" i="15"/>
  <c r="BS103" i="15"/>
  <c r="BR103" i="15"/>
  <c r="BQ103" i="15"/>
  <c r="BP103" i="15"/>
  <c r="BO103" i="15"/>
  <c r="BN103" i="15"/>
  <c r="BM103" i="15"/>
  <c r="BL103" i="15"/>
  <c r="BK103" i="15"/>
  <c r="BJ103" i="15"/>
  <c r="BI103" i="15"/>
  <c r="BH103" i="15"/>
  <c r="BG103" i="15"/>
  <c r="BF103" i="15"/>
  <c r="BE103" i="15"/>
  <c r="BD103" i="15"/>
  <c r="BC103" i="15"/>
  <c r="BB103" i="15"/>
  <c r="BA103" i="15"/>
  <c r="AZ103" i="15"/>
  <c r="AY103" i="15"/>
  <c r="AX103" i="15"/>
  <c r="AW103" i="15"/>
  <c r="AV103" i="15"/>
  <c r="AU103" i="15"/>
  <c r="AT103" i="15"/>
  <c r="AS103" i="15"/>
  <c r="AR103" i="15"/>
  <c r="AQ103" i="15"/>
  <c r="AP103" i="15"/>
  <c r="AO103" i="15"/>
  <c r="AN103" i="15"/>
  <c r="AM103" i="15"/>
  <c r="AL103" i="15"/>
  <c r="AK103" i="15"/>
  <c r="AJ103" i="15"/>
  <c r="AI103" i="15"/>
  <c r="AH103" i="15"/>
  <c r="AG103" i="15"/>
  <c r="AF103" i="15"/>
  <c r="AE103" i="15"/>
  <c r="AD103" i="15"/>
  <c r="AC103" i="15"/>
  <c r="AB103" i="15"/>
  <c r="AA103" i="15"/>
  <c r="Z103" i="15"/>
  <c r="Y103" i="15"/>
  <c r="X103" i="15"/>
  <c r="W103" i="15"/>
  <c r="V103" i="15"/>
  <c r="U103" i="15"/>
  <c r="T103" i="15"/>
  <c r="S103" i="15"/>
  <c r="R103" i="15"/>
  <c r="Q103" i="15"/>
  <c r="P103" i="15"/>
  <c r="O103" i="15"/>
  <c r="N103" i="15"/>
  <c r="M103" i="15"/>
  <c r="L103" i="15"/>
  <c r="K103" i="15"/>
  <c r="J103" i="15"/>
  <c r="I103" i="15"/>
  <c r="H103" i="15"/>
  <c r="G103" i="15"/>
  <c r="F103" i="15"/>
  <c r="E103" i="15"/>
  <c r="D103" i="15"/>
  <c r="DT102" i="15"/>
  <c r="DC102" i="15"/>
  <c r="DB102" i="15"/>
  <c r="DA102" i="15"/>
  <c r="CZ102" i="15"/>
  <c r="CY102" i="15"/>
  <c r="CX102" i="15"/>
  <c r="CW102" i="15"/>
  <c r="CV102" i="15"/>
  <c r="CU102" i="15"/>
  <c r="CT102" i="15"/>
  <c r="CS102" i="15"/>
  <c r="CR102" i="15"/>
  <c r="CQ102" i="15"/>
  <c r="CP102" i="15"/>
  <c r="CO102" i="15"/>
  <c r="CN102" i="15"/>
  <c r="CM102" i="15"/>
  <c r="CL102" i="15"/>
  <c r="CK102" i="15"/>
  <c r="CJ102" i="15"/>
  <c r="CI102" i="15"/>
  <c r="CH102" i="15"/>
  <c r="CG102" i="15"/>
  <c r="CF102" i="15"/>
  <c r="CE102" i="15"/>
  <c r="CD102" i="15"/>
  <c r="CC102" i="15"/>
  <c r="CB102" i="15"/>
  <c r="CA102" i="15"/>
  <c r="BZ102" i="15"/>
  <c r="BY102" i="15"/>
  <c r="BX102" i="15"/>
  <c r="BW102" i="15"/>
  <c r="BV102" i="15"/>
  <c r="BU102" i="15"/>
  <c r="BT102" i="15"/>
  <c r="BS102" i="15"/>
  <c r="BR102" i="15"/>
  <c r="BQ102" i="15"/>
  <c r="BP102" i="15"/>
  <c r="BO102" i="15"/>
  <c r="BN102" i="15"/>
  <c r="BM102" i="15"/>
  <c r="BL102" i="15"/>
  <c r="BK102" i="15"/>
  <c r="BJ102" i="15"/>
  <c r="BI102" i="15"/>
  <c r="BH102" i="15"/>
  <c r="BG102" i="15"/>
  <c r="BF102" i="15"/>
  <c r="BE102" i="15"/>
  <c r="BD102" i="15"/>
  <c r="BC102" i="15"/>
  <c r="BB102" i="15"/>
  <c r="BA102" i="15"/>
  <c r="AZ102" i="15"/>
  <c r="AY102" i="15"/>
  <c r="AX102" i="15"/>
  <c r="AW102" i="15"/>
  <c r="AV102" i="15"/>
  <c r="AU102" i="15"/>
  <c r="AT102" i="15"/>
  <c r="AS102" i="15"/>
  <c r="AR102" i="15"/>
  <c r="AQ102" i="15"/>
  <c r="AP102" i="15"/>
  <c r="AO102" i="15"/>
  <c r="AN102" i="15"/>
  <c r="AM102" i="15"/>
  <c r="AL102" i="15"/>
  <c r="AK102" i="15"/>
  <c r="AJ102" i="15"/>
  <c r="AI102" i="15"/>
  <c r="AH102" i="15"/>
  <c r="AG102" i="15"/>
  <c r="AF102" i="15"/>
  <c r="AE102" i="15"/>
  <c r="AD102" i="15"/>
  <c r="AC102" i="15"/>
  <c r="AB102" i="15"/>
  <c r="AA102" i="15"/>
  <c r="Z102" i="15"/>
  <c r="Y102" i="15"/>
  <c r="X102" i="15"/>
  <c r="W102" i="15"/>
  <c r="V102" i="15"/>
  <c r="U102" i="15"/>
  <c r="T102" i="15"/>
  <c r="S102" i="15"/>
  <c r="R102" i="15"/>
  <c r="Q102" i="15"/>
  <c r="P102" i="15"/>
  <c r="O102" i="15"/>
  <c r="N102" i="15"/>
  <c r="M102" i="15"/>
  <c r="L102" i="15"/>
  <c r="K102" i="15"/>
  <c r="J102" i="15"/>
  <c r="I102" i="15"/>
  <c r="H102" i="15"/>
  <c r="G102" i="15"/>
  <c r="F102" i="15"/>
  <c r="E102" i="15"/>
  <c r="D102" i="15"/>
  <c r="DT101" i="15"/>
  <c r="DC101" i="15"/>
  <c r="DB101" i="15"/>
  <c r="DA101" i="15"/>
  <c r="CZ101" i="15"/>
  <c r="CY101" i="15"/>
  <c r="CX101" i="15"/>
  <c r="CW101" i="15"/>
  <c r="CV101" i="15"/>
  <c r="CU101" i="15"/>
  <c r="CT101" i="15"/>
  <c r="CS101" i="15"/>
  <c r="CR101" i="15"/>
  <c r="CQ101" i="15"/>
  <c r="CP101" i="15"/>
  <c r="CO101" i="15"/>
  <c r="CN101" i="15"/>
  <c r="CM101" i="15"/>
  <c r="CL101" i="15"/>
  <c r="CK101" i="15"/>
  <c r="CJ101" i="15"/>
  <c r="CI101" i="15"/>
  <c r="CH101" i="15"/>
  <c r="CG101" i="15"/>
  <c r="CF101" i="15"/>
  <c r="CE101" i="15"/>
  <c r="CD101" i="15"/>
  <c r="CC101" i="15"/>
  <c r="CB101" i="15"/>
  <c r="CA101" i="15"/>
  <c r="BZ101" i="15"/>
  <c r="BY101" i="15"/>
  <c r="BX101" i="15"/>
  <c r="BW101" i="15"/>
  <c r="BV101" i="15"/>
  <c r="BU101" i="15"/>
  <c r="BT101" i="15"/>
  <c r="BS101" i="15"/>
  <c r="BR101" i="15"/>
  <c r="BQ101" i="15"/>
  <c r="BP101" i="15"/>
  <c r="BO101" i="15"/>
  <c r="BN101" i="15"/>
  <c r="BM101" i="15"/>
  <c r="BL101" i="15"/>
  <c r="BK101" i="15"/>
  <c r="BJ101" i="15"/>
  <c r="BI101" i="15"/>
  <c r="BH101" i="15"/>
  <c r="BG101" i="15"/>
  <c r="BF101" i="15"/>
  <c r="BE101" i="15"/>
  <c r="BD101" i="15"/>
  <c r="BC101" i="15"/>
  <c r="BB101" i="15"/>
  <c r="BA101" i="15"/>
  <c r="AZ101" i="15"/>
  <c r="AY101" i="15"/>
  <c r="AX101" i="15"/>
  <c r="AW101" i="15"/>
  <c r="AV101" i="15"/>
  <c r="AU101" i="15"/>
  <c r="AT101" i="15"/>
  <c r="AS101" i="15"/>
  <c r="AR101" i="15"/>
  <c r="AQ101" i="15"/>
  <c r="AP101" i="15"/>
  <c r="AO101" i="15"/>
  <c r="AN101" i="15"/>
  <c r="AM101" i="15"/>
  <c r="AL101" i="15"/>
  <c r="AK101" i="15"/>
  <c r="AJ101" i="15"/>
  <c r="AI101" i="15"/>
  <c r="AH101" i="15"/>
  <c r="AG101" i="15"/>
  <c r="AF101" i="15"/>
  <c r="AE101" i="15"/>
  <c r="AD101" i="15"/>
  <c r="AC101" i="15"/>
  <c r="AB101" i="15"/>
  <c r="AA101" i="15"/>
  <c r="Z101" i="15"/>
  <c r="Y101" i="15"/>
  <c r="X101" i="15"/>
  <c r="W101" i="15"/>
  <c r="V101" i="15"/>
  <c r="U101" i="15"/>
  <c r="T101" i="15"/>
  <c r="S101" i="15"/>
  <c r="R101" i="15"/>
  <c r="Q101" i="15"/>
  <c r="P101" i="15"/>
  <c r="O101" i="15"/>
  <c r="N101" i="15"/>
  <c r="M101" i="15"/>
  <c r="L101" i="15"/>
  <c r="K101" i="15"/>
  <c r="J101" i="15"/>
  <c r="I101" i="15"/>
  <c r="H101" i="15"/>
  <c r="G101" i="15"/>
  <c r="F101" i="15"/>
  <c r="E101" i="15"/>
  <c r="D101" i="15"/>
  <c r="DT100" i="15"/>
  <c r="DC100" i="15"/>
  <c r="DB100" i="15"/>
  <c r="DA100" i="15"/>
  <c r="CZ100" i="15"/>
  <c r="CY100" i="15"/>
  <c r="CX100" i="15"/>
  <c r="CW100" i="15"/>
  <c r="CV100" i="15"/>
  <c r="CU100" i="15"/>
  <c r="CT100" i="15"/>
  <c r="CS100" i="15"/>
  <c r="CR100" i="15"/>
  <c r="CQ100" i="15"/>
  <c r="CP100" i="15"/>
  <c r="CO100" i="15"/>
  <c r="CN100" i="15"/>
  <c r="CM100" i="15"/>
  <c r="CL100" i="15"/>
  <c r="CK100" i="15"/>
  <c r="CJ100" i="15"/>
  <c r="CI100" i="15"/>
  <c r="CH100" i="15"/>
  <c r="CG100" i="15"/>
  <c r="CF100" i="15"/>
  <c r="CE100" i="15"/>
  <c r="CD100" i="15"/>
  <c r="CC100" i="15"/>
  <c r="CB100" i="15"/>
  <c r="CA100" i="15"/>
  <c r="BZ100" i="15"/>
  <c r="BY100" i="15"/>
  <c r="BX100" i="15"/>
  <c r="BW100" i="15"/>
  <c r="BV100" i="15"/>
  <c r="BU100" i="15"/>
  <c r="BT100" i="15"/>
  <c r="BS100" i="15"/>
  <c r="BR100" i="15"/>
  <c r="BQ100" i="15"/>
  <c r="BP100" i="15"/>
  <c r="BO100" i="15"/>
  <c r="BN100" i="15"/>
  <c r="BM100" i="15"/>
  <c r="BL100" i="15"/>
  <c r="BK100" i="15"/>
  <c r="BJ100" i="15"/>
  <c r="BI100" i="15"/>
  <c r="BH100" i="15"/>
  <c r="BG100" i="15"/>
  <c r="BF100" i="15"/>
  <c r="BE100" i="15"/>
  <c r="BD100" i="15"/>
  <c r="BC100" i="15"/>
  <c r="BB100" i="15"/>
  <c r="BA100" i="15"/>
  <c r="AZ100" i="15"/>
  <c r="AY100" i="15"/>
  <c r="AX100" i="15"/>
  <c r="AW100" i="15"/>
  <c r="AV100" i="15"/>
  <c r="AU100" i="15"/>
  <c r="AT100" i="15"/>
  <c r="AS100" i="15"/>
  <c r="AR100" i="15"/>
  <c r="AQ100" i="15"/>
  <c r="AP100" i="15"/>
  <c r="AO100" i="15"/>
  <c r="AN100" i="15"/>
  <c r="AM100" i="15"/>
  <c r="AL100" i="15"/>
  <c r="AK100" i="15"/>
  <c r="AJ100" i="15"/>
  <c r="AI100" i="15"/>
  <c r="AH100" i="15"/>
  <c r="AG100" i="15"/>
  <c r="AF100" i="15"/>
  <c r="AE100" i="15"/>
  <c r="AD100" i="15"/>
  <c r="AC100" i="15"/>
  <c r="AB100" i="15"/>
  <c r="AA100" i="15"/>
  <c r="Z100" i="15"/>
  <c r="Y100" i="15"/>
  <c r="X100" i="15"/>
  <c r="W100" i="15"/>
  <c r="V100" i="15"/>
  <c r="U100" i="15"/>
  <c r="T100" i="15"/>
  <c r="S100" i="15"/>
  <c r="R100" i="15"/>
  <c r="Q100" i="15"/>
  <c r="P100" i="15"/>
  <c r="O100" i="15"/>
  <c r="N100" i="15"/>
  <c r="M100" i="15"/>
  <c r="L100" i="15"/>
  <c r="K100" i="15"/>
  <c r="J100" i="15"/>
  <c r="I100" i="15"/>
  <c r="H100" i="15"/>
  <c r="G100" i="15"/>
  <c r="F100" i="15"/>
  <c r="E100" i="15"/>
  <c r="D100" i="15"/>
  <c r="DT99" i="15"/>
  <c r="DC99" i="15"/>
  <c r="DB99" i="15"/>
  <c r="DA99" i="15"/>
  <c r="CZ99" i="15"/>
  <c r="CY99" i="15"/>
  <c r="CX99" i="15"/>
  <c r="CW99" i="15"/>
  <c r="CV99" i="15"/>
  <c r="CU99" i="15"/>
  <c r="CT99" i="15"/>
  <c r="CS99" i="15"/>
  <c r="CR99" i="15"/>
  <c r="CQ99" i="15"/>
  <c r="CP99" i="15"/>
  <c r="CO99" i="15"/>
  <c r="CN99" i="15"/>
  <c r="CM99" i="15"/>
  <c r="CL99" i="15"/>
  <c r="CK99" i="15"/>
  <c r="CJ99" i="15"/>
  <c r="CI99" i="15"/>
  <c r="CH99" i="15"/>
  <c r="CG99" i="15"/>
  <c r="CF99" i="15"/>
  <c r="CE99" i="15"/>
  <c r="CD99" i="15"/>
  <c r="CC99" i="15"/>
  <c r="CB99" i="15"/>
  <c r="CA99" i="15"/>
  <c r="BZ99" i="15"/>
  <c r="BY99" i="15"/>
  <c r="BX99" i="15"/>
  <c r="BW99" i="15"/>
  <c r="BV99" i="15"/>
  <c r="BU99" i="15"/>
  <c r="BT99" i="15"/>
  <c r="BS99" i="15"/>
  <c r="BR99" i="15"/>
  <c r="BQ99" i="15"/>
  <c r="BP99" i="15"/>
  <c r="BO99" i="15"/>
  <c r="BN99" i="15"/>
  <c r="BM99" i="15"/>
  <c r="BL99" i="15"/>
  <c r="BK99" i="15"/>
  <c r="BJ99" i="15"/>
  <c r="BI99" i="15"/>
  <c r="BH99" i="15"/>
  <c r="BG99" i="15"/>
  <c r="BF99" i="15"/>
  <c r="BE99" i="15"/>
  <c r="BD99" i="15"/>
  <c r="BC99" i="15"/>
  <c r="BB99" i="15"/>
  <c r="BA99" i="15"/>
  <c r="AZ99" i="15"/>
  <c r="AY99" i="15"/>
  <c r="AX99" i="15"/>
  <c r="AW99" i="15"/>
  <c r="AV99" i="15"/>
  <c r="AU99" i="15"/>
  <c r="AT99" i="15"/>
  <c r="AS99" i="15"/>
  <c r="AR99" i="15"/>
  <c r="AQ99" i="15"/>
  <c r="AP99" i="15"/>
  <c r="AO99" i="15"/>
  <c r="AN99" i="15"/>
  <c r="AM99" i="15"/>
  <c r="AL99" i="15"/>
  <c r="AK99" i="15"/>
  <c r="AJ99" i="15"/>
  <c r="AI99" i="15"/>
  <c r="AH99" i="15"/>
  <c r="AG99" i="15"/>
  <c r="AF99" i="15"/>
  <c r="AE99" i="15"/>
  <c r="AD99" i="15"/>
  <c r="AC99" i="15"/>
  <c r="AB99" i="15"/>
  <c r="AA99" i="15"/>
  <c r="Z99" i="15"/>
  <c r="Y99" i="15"/>
  <c r="X99" i="15"/>
  <c r="W99" i="15"/>
  <c r="V99" i="15"/>
  <c r="U99" i="15"/>
  <c r="T99" i="15"/>
  <c r="S99" i="15"/>
  <c r="R99" i="15"/>
  <c r="Q99" i="15"/>
  <c r="P99" i="15"/>
  <c r="O99" i="15"/>
  <c r="N99" i="15"/>
  <c r="M99" i="15"/>
  <c r="L99" i="15"/>
  <c r="K99" i="15"/>
  <c r="J99" i="15"/>
  <c r="I99" i="15"/>
  <c r="H99" i="15"/>
  <c r="G99" i="15"/>
  <c r="F99" i="15"/>
  <c r="E99" i="15"/>
  <c r="D99" i="15"/>
  <c r="DT98" i="15"/>
  <c r="DC98" i="15"/>
  <c r="DB98" i="15"/>
  <c r="DA98" i="15"/>
  <c r="CZ98" i="15"/>
  <c r="CY98" i="15"/>
  <c r="CX98" i="15"/>
  <c r="CW98" i="15"/>
  <c r="CV98" i="15"/>
  <c r="CU98" i="15"/>
  <c r="CT98" i="15"/>
  <c r="CS98" i="15"/>
  <c r="CR98" i="15"/>
  <c r="CQ98" i="15"/>
  <c r="CP98" i="15"/>
  <c r="CO98" i="15"/>
  <c r="CN98" i="15"/>
  <c r="CM98" i="15"/>
  <c r="CL98" i="15"/>
  <c r="CK98" i="15"/>
  <c r="CJ98" i="15"/>
  <c r="CI98" i="15"/>
  <c r="CH98" i="15"/>
  <c r="CG98" i="15"/>
  <c r="CF98" i="15"/>
  <c r="CE98" i="15"/>
  <c r="CD98" i="15"/>
  <c r="CC98" i="15"/>
  <c r="CB98" i="15"/>
  <c r="CA98" i="15"/>
  <c r="BZ98" i="15"/>
  <c r="BY98" i="15"/>
  <c r="BX98" i="15"/>
  <c r="BW98" i="15"/>
  <c r="BV98" i="15"/>
  <c r="BU98" i="15"/>
  <c r="BT98" i="15"/>
  <c r="BS98" i="15"/>
  <c r="BR98" i="15"/>
  <c r="BQ98" i="15"/>
  <c r="BP98" i="15"/>
  <c r="BO98" i="15"/>
  <c r="BN98" i="15"/>
  <c r="BM98" i="15"/>
  <c r="BL98" i="15"/>
  <c r="BK98" i="15"/>
  <c r="BJ98" i="15"/>
  <c r="BI98" i="15"/>
  <c r="BH98" i="15"/>
  <c r="BG98" i="15"/>
  <c r="BF98" i="15"/>
  <c r="BE98" i="15"/>
  <c r="BD98" i="15"/>
  <c r="BC98" i="15"/>
  <c r="BB98" i="15"/>
  <c r="BA98" i="15"/>
  <c r="AZ98" i="15"/>
  <c r="AY98" i="15"/>
  <c r="AX98" i="15"/>
  <c r="AW98" i="15"/>
  <c r="AV98" i="15"/>
  <c r="AU98" i="15"/>
  <c r="AT98" i="15"/>
  <c r="AS98" i="15"/>
  <c r="AR98" i="15"/>
  <c r="AQ98" i="15"/>
  <c r="AP98" i="15"/>
  <c r="AO98" i="15"/>
  <c r="AN98" i="15"/>
  <c r="AM98" i="15"/>
  <c r="AL98" i="15"/>
  <c r="AK98" i="15"/>
  <c r="AJ98" i="15"/>
  <c r="AI98" i="15"/>
  <c r="AH98" i="15"/>
  <c r="AG98" i="15"/>
  <c r="AF98" i="15"/>
  <c r="AE98" i="15"/>
  <c r="AD98" i="15"/>
  <c r="AC98" i="15"/>
  <c r="AB98" i="15"/>
  <c r="AA98" i="15"/>
  <c r="Z98" i="15"/>
  <c r="Y98" i="15"/>
  <c r="X98" i="15"/>
  <c r="W98" i="15"/>
  <c r="V98" i="15"/>
  <c r="U98" i="15"/>
  <c r="T98" i="15"/>
  <c r="S98" i="15"/>
  <c r="R98" i="15"/>
  <c r="Q98" i="15"/>
  <c r="P98" i="15"/>
  <c r="O98" i="15"/>
  <c r="N98" i="15"/>
  <c r="M98" i="15"/>
  <c r="L98" i="15"/>
  <c r="K98" i="15"/>
  <c r="J98" i="15"/>
  <c r="I98" i="15"/>
  <c r="H98" i="15"/>
  <c r="G98" i="15"/>
  <c r="F98" i="15"/>
  <c r="E98" i="15"/>
  <c r="D98" i="15"/>
  <c r="DT97" i="15"/>
  <c r="DC97" i="15"/>
  <c r="DB97" i="15"/>
  <c r="DA97" i="15"/>
  <c r="CZ97" i="15"/>
  <c r="CY97" i="15"/>
  <c r="CX97" i="15"/>
  <c r="CW97" i="15"/>
  <c r="CV97" i="15"/>
  <c r="CU97" i="15"/>
  <c r="CT97" i="15"/>
  <c r="CS97" i="15"/>
  <c r="CR97" i="15"/>
  <c r="CQ97" i="15"/>
  <c r="CP97" i="15"/>
  <c r="CO97" i="15"/>
  <c r="CN97" i="15"/>
  <c r="CM97" i="15"/>
  <c r="CL97" i="15"/>
  <c r="CK97" i="15"/>
  <c r="CJ97" i="15"/>
  <c r="CI97" i="15"/>
  <c r="CH97" i="15"/>
  <c r="CG97" i="15"/>
  <c r="CF97" i="15"/>
  <c r="CE97" i="15"/>
  <c r="CD97" i="15"/>
  <c r="CC97" i="15"/>
  <c r="CB97" i="15"/>
  <c r="CA97" i="15"/>
  <c r="BZ97" i="15"/>
  <c r="BY97" i="15"/>
  <c r="BX97" i="15"/>
  <c r="BW97" i="15"/>
  <c r="BV97" i="15"/>
  <c r="BU97" i="15"/>
  <c r="BT97" i="15"/>
  <c r="BS97" i="15"/>
  <c r="BR97" i="15"/>
  <c r="BQ97" i="15"/>
  <c r="BP97" i="15"/>
  <c r="BO97" i="15"/>
  <c r="BN97" i="15"/>
  <c r="BM97" i="15"/>
  <c r="BL97" i="15"/>
  <c r="BK97" i="15"/>
  <c r="BJ97" i="15"/>
  <c r="BI97" i="15"/>
  <c r="BH97" i="15"/>
  <c r="BG97" i="15"/>
  <c r="BF97" i="15"/>
  <c r="BE97" i="15"/>
  <c r="BD97" i="15"/>
  <c r="BC97" i="15"/>
  <c r="BB97" i="15"/>
  <c r="BA97" i="15"/>
  <c r="AZ97" i="15"/>
  <c r="AY97" i="15"/>
  <c r="AX97" i="15"/>
  <c r="AW97" i="15"/>
  <c r="AV97" i="15"/>
  <c r="AU97" i="15"/>
  <c r="AT97" i="15"/>
  <c r="AS97" i="15"/>
  <c r="AR97" i="15"/>
  <c r="AQ97" i="15"/>
  <c r="AP97" i="15"/>
  <c r="AO97" i="15"/>
  <c r="AN97" i="15"/>
  <c r="AM97" i="15"/>
  <c r="AL97" i="15"/>
  <c r="AK97" i="15"/>
  <c r="AJ97" i="15"/>
  <c r="AI97" i="15"/>
  <c r="AH97" i="15"/>
  <c r="AG97" i="15"/>
  <c r="AF97" i="15"/>
  <c r="AE97" i="15"/>
  <c r="AD97" i="15"/>
  <c r="AC97" i="15"/>
  <c r="AB97" i="15"/>
  <c r="AA97" i="15"/>
  <c r="Z97" i="15"/>
  <c r="Y97" i="15"/>
  <c r="X97" i="15"/>
  <c r="W97" i="15"/>
  <c r="V97" i="15"/>
  <c r="U97" i="15"/>
  <c r="T97" i="15"/>
  <c r="S97" i="15"/>
  <c r="R97" i="15"/>
  <c r="Q97" i="15"/>
  <c r="P97" i="15"/>
  <c r="O97" i="15"/>
  <c r="N97" i="15"/>
  <c r="M97" i="15"/>
  <c r="L97" i="15"/>
  <c r="K97" i="15"/>
  <c r="J97" i="15"/>
  <c r="I97" i="15"/>
  <c r="H97" i="15"/>
  <c r="G97" i="15"/>
  <c r="F97" i="15"/>
  <c r="E97" i="15"/>
  <c r="D97" i="15"/>
  <c r="DT96" i="15"/>
  <c r="DC96" i="15"/>
  <c r="DB96" i="15"/>
  <c r="DA96" i="15"/>
  <c r="CZ96" i="15"/>
  <c r="CY96" i="15"/>
  <c r="CX96" i="15"/>
  <c r="CW96" i="15"/>
  <c r="CV96" i="15"/>
  <c r="CU96" i="15"/>
  <c r="CT96" i="15"/>
  <c r="CS96" i="15"/>
  <c r="CR96" i="15"/>
  <c r="CQ96" i="15"/>
  <c r="CP96" i="15"/>
  <c r="CO96" i="15"/>
  <c r="CN96" i="15"/>
  <c r="CM96" i="15"/>
  <c r="CL96" i="15"/>
  <c r="CK96" i="15"/>
  <c r="CJ96" i="15"/>
  <c r="CI96" i="15"/>
  <c r="CH96" i="15"/>
  <c r="CG96" i="15"/>
  <c r="CF96" i="15"/>
  <c r="CE96" i="15"/>
  <c r="CD96" i="15"/>
  <c r="CC96" i="15"/>
  <c r="CB96" i="15"/>
  <c r="CA96" i="15"/>
  <c r="BZ96" i="15"/>
  <c r="BY96" i="15"/>
  <c r="BX96" i="15"/>
  <c r="BW96" i="15"/>
  <c r="BV96" i="15"/>
  <c r="BU96" i="15"/>
  <c r="BT96" i="15"/>
  <c r="BS96" i="15"/>
  <c r="BR96" i="15"/>
  <c r="BQ96" i="15"/>
  <c r="BP96" i="15"/>
  <c r="BO96" i="15"/>
  <c r="BN96" i="15"/>
  <c r="BM96" i="15"/>
  <c r="BL96" i="15"/>
  <c r="BK96" i="15"/>
  <c r="BJ96" i="15"/>
  <c r="BI96" i="15"/>
  <c r="BH96" i="15"/>
  <c r="BG96" i="15"/>
  <c r="BF96" i="15"/>
  <c r="BE96" i="15"/>
  <c r="BD96" i="15"/>
  <c r="BC96" i="15"/>
  <c r="BB96" i="15"/>
  <c r="BA96" i="15"/>
  <c r="AZ96" i="15"/>
  <c r="AY96" i="15"/>
  <c r="AX96" i="15"/>
  <c r="AW96" i="15"/>
  <c r="AV96" i="15"/>
  <c r="AU96" i="15"/>
  <c r="AT96" i="15"/>
  <c r="AS96" i="15"/>
  <c r="AR96" i="15"/>
  <c r="AQ96" i="15"/>
  <c r="AP96" i="15"/>
  <c r="AO96" i="15"/>
  <c r="AN96" i="15"/>
  <c r="AM96" i="15"/>
  <c r="AL96" i="15"/>
  <c r="AK96" i="15"/>
  <c r="AJ96" i="15"/>
  <c r="AI96" i="15"/>
  <c r="AH96" i="15"/>
  <c r="AG96" i="15"/>
  <c r="AF96" i="15"/>
  <c r="AE96" i="15"/>
  <c r="AD96" i="15"/>
  <c r="AC96" i="15"/>
  <c r="AB96" i="15"/>
  <c r="AA96" i="15"/>
  <c r="Z96" i="15"/>
  <c r="Y96" i="15"/>
  <c r="X96" i="15"/>
  <c r="W96" i="15"/>
  <c r="V96" i="15"/>
  <c r="U96" i="15"/>
  <c r="T96" i="15"/>
  <c r="S96" i="15"/>
  <c r="R96" i="15"/>
  <c r="Q96" i="15"/>
  <c r="P96" i="15"/>
  <c r="O96" i="15"/>
  <c r="N96" i="15"/>
  <c r="M96" i="15"/>
  <c r="L96" i="15"/>
  <c r="K96" i="15"/>
  <c r="J96" i="15"/>
  <c r="I96" i="15"/>
  <c r="H96" i="15"/>
  <c r="G96" i="15"/>
  <c r="F96" i="15"/>
  <c r="E96" i="15"/>
  <c r="D96" i="15"/>
  <c r="DT95" i="15"/>
  <c r="DC95" i="15"/>
  <c r="DB95" i="15"/>
  <c r="DA95" i="15"/>
  <c r="CZ95" i="15"/>
  <c r="CY95" i="15"/>
  <c r="CX95" i="15"/>
  <c r="CW95" i="15"/>
  <c r="CV95" i="15"/>
  <c r="CU95" i="15"/>
  <c r="CT95" i="15"/>
  <c r="CS95" i="15"/>
  <c r="CR95" i="15"/>
  <c r="CQ95" i="15"/>
  <c r="CP95" i="15"/>
  <c r="CO95" i="15"/>
  <c r="CN95" i="15"/>
  <c r="CM95" i="15"/>
  <c r="CL95" i="15"/>
  <c r="CK95" i="15"/>
  <c r="CJ95" i="15"/>
  <c r="CI95" i="15"/>
  <c r="CH95" i="15"/>
  <c r="CG95" i="15"/>
  <c r="CF95" i="15"/>
  <c r="CE95" i="15"/>
  <c r="CD95" i="15"/>
  <c r="CC95" i="15"/>
  <c r="CB95" i="15"/>
  <c r="CA95" i="15"/>
  <c r="BZ95" i="15"/>
  <c r="BY95" i="15"/>
  <c r="BX95" i="15"/>
  <c r="BW95" i="15"/>
  <c r="BV95" i="15"/>
  <c r="BU95" i="15"/>
  <c r="BT95" i="15"/>
  <c r="BS95" i="15"/>
  <c r="BR95" i="15"/>
  <c r="BQ95" i="15"/>
  <c r="BP95" i="15"/>
  <c r="BO95" i="15"/>
  <c r="BN95" i="15"/>
  <c r="BM95" i="15"/>
  <c r="BL95" i="15"/>
  <c r="BK95" i="15"/>
  <c r="BJ95" i="15"/>
  <c r="BI95" i="15"/>
  <c r="BH95" i="15"/>
  <c r="BG95" i="15"/>
  <c r="BF95" i="15"/>
  <c r="BE95" i="15"/>
  <c r="BD95" i="15"/>
  <c r="BC95" i="15"/>
  <c r="BB95" i="15"/>
  <c r="BA95" i="15"/>
  <c r="AZ95" i="15"/>
  <c r="AY95" i="15"/>
  <c r="AX95" i="15"/>
  <c r="AW95" i="15"/>
  <c r="AV95" i="15"/>
  <c r="AU95" i="15"/>
  <c r="AT95" i="15"/>
  <c r="AS95" i="15"/>
  <c r="AR95" i="15"/>
  <c r="AQ95" i="15"/>
  <c r="AP95" i="15"/>
  <c r="AO95" i="15"/>
  <c r="AN95" i="15"/>
  <c r="AM95" i="15"/>
  <c r="AL95" i="15"/>
  <c r="AK95" i="15"/>
  <c r="AJ95" i="15"/>
  <c r="AI95" i="15"/>
  <c r="AH95" i="15"/>
  <c r="AG95" i="15"/>
  <c r="AF95" i="15"/>
  <c r="AE95" i="15"/>
  <c r="AD95" i="15"/>
  <c r="AC95" i="15"/>
  <c r="AB95" i="15"/>
  <c r="AA95" i="15"/>
  <c r="Z95" i="15"/>
  <c r="Y95" i="15"/>
  <c r="X95" i="15"/>
  <c r="W95" i="15"/>
  <c r="V95" i="15"/>
  <c r="U95" i="15"/>
  <c r="T95" i="15"/>
  <c r="S95" i="15"/>
  <c r="R95" i="15"/>
  <c r="Q95" i="15"/>
  <c r="P95" i="15"/>
  <c r="O95" i="15"/>
  <c r="N95" i="15"/>
  <c r="M95" i="15"/>
  <c r="L95" i="15"/>
  <c r="K95" i="15"/>
  <c r="J95" i="15"/>
  <c r="I95" i="15"/>
  <c r="H95" i="15"/>
  <c r="G95" i="15"/>
  <c r="F95" i="15"/>
  <c r="E95" i="15"/>
  <c r="D95" i="15"/>
  <c r="DT94" i="15"/>
  <c r="DC94" i="15"/>
  <c r="DB94" i="15"/>
  <c r="DA94" i="15"/>
  <c r="CZ94" i="15"/>
  <c r="CY94" i="15"/>
  <c r="CX94" i="15"/>
  <c r="CW94" i="15"/>
  <c r="CV94" i="15"/>
  <c r="CU94" i="15"/>
  <c r="CT94" i="15"/>
  <c r="CS94" i="15"/>
  <c r="CR94" i="15"/>
  <c r="CQ94" i="15"/>
  <c r="CP94" i="15"/>
  <c r="CO94" i="15"/>
  <c r="CN94" i="15"/>
  <c r="CM94" i="15"/>
  <c r="CL94" i="15"/>
  <c r="CK94" i="15"/>
  <c r="CJ94" i="15"/>
  <c r="CI94" i="15"/>
  <c r="CH94" i="15"/>
  <c r="CG94" i="15"/>
  <c r="CF94" i="15"/>
  <c r="CE94" i="15"/>
  <c r="CD94" i="15"/>
  <c r="CC94" i="15"/>
  <c r="CB94" i="15"/>
  <c r="CA94" i="15"/>
  <c r="BZ94" i="15"/>
  <c r="BY94" i="15"/>
  <c r="BX94" i="15"/>
  <c r="BW94" i="15"/>
  <c r="BV94" i="15"/>
  <c r="BU94" i="15"/>
  <c r="BT94" i="15"/>
  <c r="BS94" i="15"/>
  <c r="BR94" i="15"/>
  <c r="BQ94" i="15"/>
  <c r="BP94" i="15"/>
  <c r="BO94" i="15"/>
  <c r="BN94" i="15"/>
  <c r="BM94" i="15"/>
  <c r="BL94" i="15"/>
  <c r="BK94" i="15"/>
  <c r="BJ94" i="15"/>
  <c r="BI94" i="15"/>
  <c r="BH94" i="15"/>
  <c r="BG94" i="15"/>
  <c r="BF94" i="15"/>
  <c r="BE94" i="15"/>
  <c r="BD94" i="15"/>
  <c r="BC94" i="15"/>
  <c r="BB94" i="15"/>
  <c r="BA94" i="15"/>
  <c r="AZ94" i="15"/>
  <c r="AY94" i="15"/>
  <c r="AX94" i="15"/>
  <c r="AW94" i="15"/>
  <c r="AV94" i="15"/>
  <c r="AU94" i="15"/>
  <c r="AT94" i="15"/>
  <c r="AS94" i="15"/>
  <c r="AR94" i="15"/>
  <c r="AQ94" i="15"/>
  <c r="AP94" i="15"/>
  <c r="AO94" i="15"/>
  <c r="AN94" i="15"/>
  <c r="AM94" i="15"/>
  <c r="AL94" i="15"/>
  <c r="AK94" i="15"/>
  <c r="AJ94" i="15"/>
  <c r="AI94" i="15"/>
  <c r="AH94" i="15"/>
  <c r="AG94" i="15"/>
  <c r="AF94" i="15"/>
  <c r="AE94" i="15"/>
  <c r="AD94" i="15"/>
  <c r="AC94" i="15"/>
  <c r="AB94" i="15"/>
  <c r="AA94" i="15"/>
  <c r="Z94" i="15"/>
  <c r="Y94" i="15"/>
  <c r="X94" i="15"/>
  <c r="W94" i="15"/>
  <c r="V94" i="15"/>
  <c r="U94" i="15"/>
  <c r="T94" i="15"/>
  <c r="S94" i="15"/>
  <c r="R94" i="15"/>
  <c r="Q94" i="15"/>
  <c r="P94" i="15"/>
  <c r="O94" i="15"/>
  <c r="N94" i="15"/>
  <c r="M94" i="15"/>
  <c r="L94" i="15"/>
  <c r="K94" i="15"/>
  <c r="J94" i="15"/>
  <c r="I94" i="15"/>
  <c r="H94" i="15"/>
  <c r="G94" i="15"/>
  <c r="F94" i="15"/>
  <c r="E94" i="15"/>
  <c r="D94" i="15"/>
  <c r="DT93" i="15"/>
  <c r="DC93" i="15"/>
  <c r="DB93" i="15"/>
  <c r="DA93" i="15"/>
  <c r="CZ93" i="15"/>
  <c r="CY93" i="15"/>
  <c r="CX93" i="15"/>
  <c r="CW93" i="15"/>
  <c r="CV93" i="15"/>
  <c r="CU93" i="15"/>
  <c r="CT93" i="15"/>
  <c r="CS93" i="15"/>
  <c r="CR93" i="15"/>
  <c r="CQ93" i="15"/>
  <c r="CP93" i="15"/>
  <c r="CO93" i="15"/>
  <c r="CN93" i="15"/>
  <c r="CM93" i="15"/>
  <c r="CL93" i="15"/>
  <c r="CK93" i="15"/>
  <c r="CJ93" i="15"/>
  <c r="CI93" i="15"/>
  <c r="CH93" i="15"/>
  <c r="CG93" i="15"/>
  <c r="CF93" i="15"/>
  <c r="CE93" i="15"/>
  <c r="CD93" i="15"/>
  <c r="CC93" i="15"/>
  <c r="CB93" i="15"/>
  <c r="CA93" i="15"/>
  <c r="BZ93" i="15"/>
  <c r="BY93" i="15"/>
  <c r="BX93" i="15"/>
  <c r="BW93" i="15"/>
  <c r="BV93" i="15"/>
  <c r="BU93" i="15"/>
  <c r="BT93" i="15"/>
  <c r="BS93" i="15"/>
  <c r="BR93" i="15"/>
  <c r="BQ93" i="15"/>
  <c r="BP93" i="15"/>
  <c r="BO93" i="15"/>
  <c r="BN93" i="15"/>
  <c r="BM93" i="15"/>
  <c r="BL93" i="15"/>
  <c r="BK93" i="15"/>
  <c r="BJ93" i="15"/>
  <c r="BI93" i="15"/>
  <c r="BH93" i="15"/>
  <c r="BG93" i="15"/>
  <c r="BF93" i="15"/>
  <c r="BE93" i="15"/>
  <c r="BD93" i="15"/>
  <c r="BC93" i="15"/>
  <c r="BB93" i="15"/>
  <c r="BA93" i="15"/>
  <c r="AZ93" i="15"/>
  <c r="AY93" i="15"/>
  <c r="AX93" i="15"/>
  <c r="AW93" i="15"/>
  <c r="AV93" i="15"/>
  <c r="AU93" i="15"/>
  <c r="AT93" i="15"/>
  <c r="AS93" i="15"/>
  <c r="AR93" i="15"/>
  <c r="AQ93" i="15"/>
  <c r="AP93" i="15"/>
  <c r="AO93" i="15"/>
  <c r="AN93" i="15"/>
  <c r="AM93" i="15"/>
  <c r="AL93" i="15"/>
  <c r="AK93" i="15"/>
  <c r="AJ93" i="15"/>
  <c r="AI93" i="15"/>
  <c r="AH93" i="15"/>
  <c r="AG93" i="15"/>
  <c r="AF93" i="15"/>
  <c r="AE93" i="15"/>
  <c r="AD93" i="15"/>
  <c r="AC93" i="15"/>
  <c r="AB93" i="15"/>
  <c r="AA93" i="15"/>
  <c r="Z93" i="15"/>
  <c r="Y93" i="15"/>
  <c r="X93" i="15"/>
  <c r="W93" i="15"/>
  <c r="V93" i="15"/>
  <c r="U93" i="15"/>
  <c r="T93" i="15"/>
  <c r="S93" i="15"/>
  <c r="R93" i="15"/>
  <c r="Q93" i="15"/>
  <c r="P93" i="15"/>
  <c r="O93" i="15"/>
  <c r="N93" i="15"/>
  <c r="M93" i="15"/>
  <c r="L93" i="15"/>
  <c r="K93" i="15"/>
  <c r="J93" i="15"/>
  <c r="I93" i="15"/>
  <c r="H93" i="15"/>
  <c r="G93" i="15"/>
  <c r="F93" i="15"/>
  <c r="E93" i="15"/>
  <c r="D93" i="15"/>
  <c r="DT92" i="15"/>
  <c r="DC92" i="15"/>
  <c r="DB92" i="15"/>
  <c r="DA92" i="15"/>
  <c r="CZ92" i="15"/>
  <c r="CY92" i="15"/>
  <c r="CX92" i="15"/>
  <c r="CW92" i="15"/>
  <c r="CV92" i="15"/>
  <c r="CU92" i="15"/>
  <c r="CT92" i="15"/>
  <c r="CS92" i="15"/>
  <c r="CR92" i="15"/>
  <c r="CQ92" i="15"/>
  <c r="CP92" i="15"/>
  <c r="CO92" i="15"/>
  <c r="CN92" i="15"/>
  <c r="CM92" i="15"/>
  <c r="CL92" i="15"/>
  <c r="CK92" i="15"/>
  <c r="CJ92" i="15"/>
  <c r="CI92" i="15"/>
  <c r="CH92" i="15"/>
  <c r="CG92" i="15"/>
  <c r="CF92" i="15"/>
  <c r="CE92" i="15"/>
  <c r="CD92" i="15"/>
  <c r="CC92" i="15"/>
  <c r="CB92" i="15"/>
  <c r="CA92" i="15"/>
  <c r="BZ92" i="15"/>
  <c r="BY92" i="15"/>
  <c r="BX92" i="15"/>
  <c r="BW92" i="15"/>
  <c r="BV92" i="15"/>
  <c r="BU92" i="15"/>
  <c r="BT92" i="15"/>
  <c r="BS92" i="15"/>
  <c r="BR92" i="15"/>
  <c r="BQ92" i="15"/>
  <c r="BP92" i="15"/>
  <c r="BO92" i="15"/>
  <c r="BN92" i="15"/>
  <c r="BM92" i="15"/>
  <c r="BL92" i="15"/>
  <c r="BK92" i="15"/>
  <c r="BJ92" i="15"/>
  <c r="BI92" i="15"/>
  <c r="BH92" i="15"/>
  <c r="BG92" i="15"/>
  <c r="BF92" i="15"/>
  <c r="BE92" i="15"/>
  <c r="BD92" i="15"/>
  <c r="BC92" i="15"/>
  <c r="BB92" i="15"/>
  <c r="BA92" i="15"/>
  <c r="AZ92" i="15"/>
  <c r="AY92" i="15"/>
  <c r="AX92" i="15"/>
  <c r="AW92" i="15"/>
  <c r="AV92" i="15"/>
  <c r="AU92" i="15"/>
  <c r="AT92" i="15"/>
  <c r="AS92" i="15"/>
  <c r="AR92" i="15"/>
  <c r="AQ92" i="15"/>
  <c r="AP92" i="15"/>
  <c r="AO92" i="15"/>
  <c r="AN92" i="15"/>
  <c r="AM92" i="15"/>
  <c r="AL92" i="15"/>
  <c r="AK92" i="15"/>
  <c r="AJ92" i="15"/>
  <c r="AI92" i="15"/>
  <c r="AH92" i="15"/>
  <c r="AG92" i="15"/>
  <c r="AF92" i="15"/>
  <c r="AE92" i="15"/>
  <c r="AD92" i="15"/>
  <c r="AC92" i="15"/>
  <c r="AB92" i="15"/>
  <c r="AA92" i="15"/>
  <c r="Z92" i="15"/>
  <c r="Y92" i="15"/>
  <c r="X92" i="15"/>
  <c r="W92" i="15"/>
  <c r="V92" i="15"/>
  <c r="U92" i="15"/>
  <c r="T92" i="15"/>
  <c r="S92" i="15"/>
  <c r="R92" i="15"/>
  <c r="Q92" i="15"/>
  <c r="P92" i="15"/>
  <c r="O92" i="15"/>
  <c r="N92" i="15"/>
  <c r="M92" i="15"/>
  <c r="L92" i="15"/>
  <c r="K92" i="15"/>
  <c r="J92" i="15"/>
  <c r="I92" i="15"/>
  <c r="H92" i="15"/>
  <c r="G92" i="15"/>
  <c r="F92" i="15"/>
  <c r="E92" i="15"/>
  <c r="D92" i="15"/>
  <c r="DT91" i="15"/>
  <c r="DC91" i="15"/>
  <c r="DB91" i="15"/>
  <c r="DA91" i="15"/>
  <c r="CZ91" i="15"/>
  <c r="CY91" i="15"/>
  <c r="CX91" i="15"/>
  <c r="CW91" i="15"/>
  <c r="CV91" i="15"/>
  <c r="CU91" i="15"/>
  <c r="CT91" i="15"/>
  <c r="CS91" i="15"/>
  <c r="CR91" i="15"/>
  <c r="CQ91" i="15"/>
  <c r="CP91" i="15"/>
  <c r="CO91" i="15"/>
  <c r="CN91" i="15"/>
  <c r="CM91" i="15"/>
  <c r="CL91" i="15"/>
  <c r="CK91" i="15"/>
  <c r="CJ91" i="15"/>
  <c r="CI91" i="15"/>
  <c r="CH91" i="15"/>
  <c r="CG91" i="15"/>
  <c r="CF91" i="15"/>
  <c r="CE91" i="15"/>
  <c r="CD91" i="15"/>
  <c r="CC91" i="15"/>
  <c r="CB91" i="15"/>
  <c r="CA91" i="15"/>
  <c r="BZ91" i="15"/>
  <c r="BY91" i="15"/>
  <c r="BX91" i="15"/>
  <c r="BW91" i="15"/>
  <c r="BV91" i="15"/>
  <c r="BU91" i="15"/>
  <c r="BT91" i="15"/>
  <c r="BS91" i="15"/>
  <c r="BR91" i="15"/>
  <c r="BQ91" i="15"/>
  <c r="BP91" i="15"/>
  <c r="BO91" i="15"/>
  <c r="BN91" i="15"/>
  <c r="BM91" i="15"/>
  <c r="BL91" i="15"/>
  <c r="BK91" i="15"/>
  <c r="BJ91" i="15"/>
  <c r="BI91" i="15"/>
  <c r="BH91" i="15"/>
  <c r="BG91" i="15"/>
  <c r="BF91" i="15"/>
  <c r="BE91" i="15"/>
  <c r="BD91" i="15"/>
  <c r="BC91" i="15"/>
  <c r="BB91" i="15"/>
  <c r="BA91" i="15"/>
  <c r="AZ91" i="15"/>
  <c r="AY91" i="15"/>
  <c r="AX91" i="15"/>
  <c r="AW91" i="15"/>
  <c r="AV91" i="15"/>
  <c r="AU91" i="15"/>
  <c r="AT91" i="15"/>
  <c r="AS91" i="15"/>
  <c r="AR91" i="15"/>
  <c r="AQ91" i="15"/>
  <c r="AP91" i="15"/>
  <c r="AO91" i="15"/>
  <c r="AN91" i="15"/>
  <c r="AM91" i="15"/>
  <c r="AL91" i="15"/>
  <c r="AK91" i="15"/>
  <c r="AJ91" i="15"/>
  <c r="AI91" i="15"/>
  <c r="AH91" i="15"/>
  <c r="AG91" i="15"/>
  <c r="AF91" i="15"/>
  <c r="AE91" i="15"/>
  <c r="AD91" i="15"/>
  <c r="AC91" i="15"/>
  <c r="AB91" i="15"/>
  <c r="AA91" i="15"/>
  <c r="Z91" i="15"/>
  <c r="Y91" i="15"/>
  <c r="X91" i="15"/>
  <c r="W91" i="15"/>
  <c r="V91" i="15"/>
  <c r="U91" i="15"/>
  <c r="T91" i="15"/>
  <c r="S91" i="15"/>
  <c r="R91" i="15"/>
  <c r="Q91" i="15"/>
  <c r="P91" i="15"/>
  <c r="O91" i="15"/>
  <c r="N91" i="15"/>
  <c r="M91" i="15"/>
  <c r="L91" i="15"/>
  <c r="K91" i="15"/>
  <c r="J91" i="15"/>
  <c r="I91" i="15"/>
  <c r="H91" i="15"/>
  <c r="G91" i="15"/>
  <c r="F91" i="15"/>
  <c r="E91" i="15"/>
  <c r="D91" i="15"/>
  <c r="DT90" i="15"/>
  <c r="DC90" i="15"/>
  <c r="DC152" i="15" s="1"/>
  <c r="DB90" i="15"/>
  <c r="DB152" i="15" s="1"/>
  <c r="DA90" i="15"/>
  <c r="DA152" i="15" s="1"/>
  <c r="CZ90" i="15"/>
  <c r="CZ152" i="15" s="1"/>
  <c r="CY90" i="15"/>
  <c r="CY152" i="15" s="1"/>
  <c r="CX90" i="15"/>
  <c r="CX152" i="15" s="1"/>
  <c r="CW90" i="15"/>
  <c r="CW152" i="15" s="1"/>
  <c r="CV90" i="15"/>
  <c r="CV152" i="15" s="1"/>
  <c r="CU90" i="15"/>
  <c r="CU152" i="15" s="1"/>
  <c r="CT90" i="15"/>
  <c r="CT152" i="15" s="1"/>
  <c r="CS90" i="15"/>
  <c r="CS152" i="15" s="1"/>
  <c r="CR90" i="15"/>
  <c r="CR152" i="15" s="1"/>
  <c r="CQ90" i="15"/>
  <c r="CQ152" i="15" s="1"/>
  <c r="CP90" i="15"/>
  <c r="CP152" i="15" s="1"/>
  <c r="CO90" i="15"/>
  <c r="CO152" i="15" s="1"/>
  <c r="CN90" i="15"/>
  <c r="CN152" i="15" s="1"/>
  <c r="CM90" i="15"/>
  <c r="CM152" i="15" s="1"/>
  <c r="CL90" i="15"/>
  <c r="CL152" i="15" s="1"/>
  <c r="CK90" i="15"/>
  <c r="CK152" i="15" s="1"/>
  <c r="CJ90" i="15"/>
  <c r="CJ152" i="15" s="1"/>
  <c r="CI90" i="15"/>
  <c r="CI152" i="15" s="1"/>
  <c r="CH90" i="15"/>
  <c r="CH152" i="15" s="1"/>
  <c r="CG90" i="15"/>
  <c r="CG152" i="15" s="1"/>
  <c r="CF90" i="15"/>
  <c r="CF152" i="15" s="1"/>
  <c r="CE90" i="15"/>
  <c r="CE152" i="15" s="1"/>
  <c r="CD90" i="15"/>
  <c r="CD152" i="15" s="1"/>
  <c r="CC90" i="15"/>
  <c r="CC152" i="15" s="1"/>
  <c r="CB90" i="15"/>
  <c r="CB152" i="15" s="1"/>
  <c r="CA90" i="15"/>
  <c r="CA152" i="15" s="1"/>
  <c r="BZ90" i="15"/>
  <c r="BZ152" i="15" s="1"/>
  <c r="BY90" i="15"/>
  <c r="BY152" i="15" s="1"/>
  <c r="BX90" i="15"/>
  <c r="BX152" i="15" s="1"/>
  <c r="BW90" i="15"/>
  <c r="BW152" i="15" s="1"/>
  <c r="BV90" i="15"/>
  <c r="BV152" i="15" s="1"/>
  <c r="BU90" i="15"/>
  <c r="BU152" i="15" s="1"/>
  <c r="BT90" i="15"/>
  <c r="BT152" i="15" s="1"/>
  <c r="BS90" i="15"/>
  <c r="BS152" i="15" s="1"/>
  <c r="BR90" i="15"/>
  <c r="BR152" i="15" s="1"/>
  <c r="BQ90" i="15"/>
  <c r="BQ152" i="15" s="1"/>
  <c r="BP90" i="15"/>
  <c r="BP152" i="15" s="1"/>
  <c r="BO90" i="15"/>
  <c r="BO152" i="15" s="1"/>
  <c r="BN90" i="15"/>
  <c r="BN152" i="15" s="1"/>
  <c r="BM90" i="15"/>
  <c r="BM152" i="15" s="1"/>
  <c r="BL90" i="15"/>
  <c r="BL152" i="15" s="1"/>
  <c r="BK90" i="15"/>
  <c r="BK152" i="15" s="1"/>
  <c r="BJ90" i="15"/>
  <c r="BJ152" i="15" s="1"/>
  <c r="BI90" i="15"/>
  <c r="BI152" i="15" s="1"/>
  <c r="BH90" i="15"/>
  <c r="BH152" i="15" s="1"/>
  <c r="BG90" i="15"/>
  <c r="BG152" i="15" s="1"/>
  <c r="BF90" i="15"/>
  <c r="BF152" i="15" s="1"/>
  <c r="BE90" i="15"/>
  <c r="BE152" i="15" s="1"/>
  <c r="BD90" i="15"/>
  <c r="BD152" i="15" s="1"/>
  <c r="BC90" i="15"/>
  <c r="BC152" i="15" s="1"/>
  <c r="BB90" i="15"/>
  <c r="BB152" i="15" s="1"/>
  <c r="BA90" i="15"/>
  <c r="BA152" i="15" s="1"/>
  <c r="AZ90" i="15"/>
  <c r="AZ152" i="15" s="1"/>
  <c r="AY90" i="15"/>
  <c r="AY152" i="15" s="1"/>
  <c r="AX90" i="15"/>
  <c r="AX152" i="15" s="1"/>
  <c r="AW90" i="15"/>
  <c r="AW152" i="15" s="1"/>
  <c r="AV90" i="15"/>
  <c r="AV152" i="15" s="1"/>
  <c r="AU90" i="15"/>
  <c r="AU152" i="15" s="1"/>
  <c r="AT90" i="15"/>
  <c r="AT152" i="15" s="1"/>
  <c r="AS90" i="15"/>
  <c r="AS152" i="15" s="1"/>
  <c r="AR90" i="15"/>
  <c r="AR152" i="15" s="1"/>
  <c r="AQ90" i="15"/>
  <c r="AQ152" i="15" s="1"/>
  <c r="AP90" i="15"/>
  <c r="AP152" i="15" s="1"/>
  <c r="AO90" i="15"/>
  <c r="AO152" i="15" s="1"/>
  <c r="AN90" i="15"/>
  <c r="AN152" i="15" s="1"/>
  <c r="AM90" i="15"/>
  <c r="AM152" i="15" s="1"/>
  <c r="AL90" i="15"/>
  <c r="AL152" i="15" s="1"/>
  <c r="AK90" i="15"/>
  <c r="AK152" i="15" s="1"/>
  <c r="AJ90" i="15"/>
  <c r="AJ152" i="15" s="1"/>
  <c r="AI90" i="15"/>
  <c r="AI152" i="15" s="1"/>
  <c r="AH90" i="15"/>
  <c r="AH152" i="15" s="1"/>
  <c r="AG90" i="15"/>
  <c r="AG152" i="15" s="1"/>
  <c r="AF90" i="15"/>
  <c r="AF152" i="15" s="1"/>
  <c r="AE90" i="15"/>
  <c r="AE152" i="15" s="1"/>
  <c r="AD90" i="15"/>
  <c r="AD152" i="15" s="1"/>
  <c r="AC90" i="15"/>
  <c r="AC152" i="15" s="1"/>
  <c r="AB90" i="15"/>
  <c r="AB152" i="15" s="1"/>
  <c r="AA90" i="15"/>
  <c r="AA152" i="15" s="1"/>
  <c r="Z90" i="15"/>
  <c r="Z152" i="15" s="1"/>
  <c r="Y90" i="15"/>
  <c r="Y152" i="15" s="1"/>
  <c r="X90" i="15"/>
  <c r="X152" i="15" s="1"/>
  <c r="W90" i="15"/>
  <c r="W152" i="15" s="1"/>
  <c r="V90" i="15"/>
  <c r="V152" i="15" s="1"/>
  <c r="U90" i="15"/>
  <c r="U152" i="15" s="1"/>
  <c r="T90" i="15"/>
  <c r="T152" i="15" s="1"/>
  <c r="S90" i="15"/>
  <c r="S152" i="15" s="1"/>
  <c r="R90" i="15"/>
  <c r="R152" i="15" s="1"/>
  <c r="Q90" i="15"/>
  <c r="Q152" i="15" s="1"/>
  <c r="P90" i="15"/>
  <c r="P152" i="15" s="1"/>
  <c r="O90" i="15"/>
  <c r="O152" i="15" s="1"/>
  <c r="N90" i="15"/>
  <c r="N152" i="15" s="1"/>
  <c r="M90" i="15"/>
  <c r="M152" i="15" s="1"/>
  <c r="L90" i="15"/>
  <c r="L152" i="15" s="1"/>
  <c r="K90" i="15"/>
  <c r="K152" i="15" s="1"/>
  <c r="J90" i="15"/>
  <c r="J152" i="15" s="1"/>
  <c r="I90" i="15"/>
  <c r="I152" i="15" s="1"/>
  <c r="H90" i="15"/>
  <c r="H152" i="15" s="1"/>
  <c r="G90" i="15"/>
  <c r="G152" i="15" s="1"/>
  <c r="F90" i="15"/>
  <c r="F152" i="15" s="1"/>
  <c r="E90" i="15"/>
  <c r="E152" i="15" s="1"/>
  <c r="D90" i="15"/>
  <c r="D152" i="15" s="1"/>
  <c r="DT89" i="15"/>
  <c r="DC89" i="15"/>
  <c r="DC151" i="15" s="1"/>
  <c r="DB89" i="15"/>
  <c r="DB151" i="15" s="1"/>
  <c r="DA89" i="15"/>
  <c r="DA151" i="15" s="1"/>
  <c r="CZ89" i="15"/>
  <c r="CZ151" i="15" s="1"/>
  <c r="CY89" i="15"/>
  <c r="CY151" i="15" s="1"/>
  <c r="CX89" i="15"/>
  <c r="CX151" i="15" s="1"/>
  <c r="CW89" i="15"/>
  <c r="CW151" i="15" s="1"/>
  <c r="CV89" i="15"/>
  <c r="CV151" i="15" s="1"/>
  <c r="CU89" i="15"/>
  <c r="CU151" i="15" s="1"/>
  <c r="CT89" i="15"/>
  <c r="CT151" i="15" s="1"/>
  <c r="CS89" i="15"/>
  <c r="CS151" i="15" s="1"/>
  <c r="CR89" i="15"/>
  <c r="CR151" i="15" s="1"/>
  <c r="CQ89" i="15"/>
  <c r="CQ151" i="15" s="1"/>
  <c r="CP89" i="15"/>
  <c r="CP151" i="15" s="1"/>
  <c r="CO89" i="15"/>
  <c r="CO151" i="15" s="1"/>
  <c r="CN89" i="15"/>
  <c r="CN151" i="15" s="1"/>
  <c r="CM89" i="15"/>
  <c r="CM151" i="15" s="1"/>
  <c r="CL89" i="15"/>
  <c r="CL151" i="15" s="1"/>
  <c r="CK89" i="15"/>
  <c r="CK151" i="15" s="1"/>
  <c r="CJ89" i="15"/>
  <c r="CJ151" i="15" s="1"/>
  <c r="CI89" i="15"/>
  <c r="CI151" i="15" s="1"/>
  <c r="CH89" i="15"/>
  <c r="CH151" i="15" s="1"/>
  <c r="CG89" i="15"/>
  <c r="CG151" i="15" s="1"/>
  <c r="CF89" i="15"/>
  <c r="CF151" i="15" s="1"/>
  <c r="CE89" i="15"/>
  <c r="CE151" i="15" s="1"/>
  <c r="CD89" i="15"/>
  <c r="CD151" i="15" s="1"/>
  <c r="CC89" i="15"/>
  <c r="CC151" i="15" s="1"/>
  <c r="CB89" i="15"/>
  <c r="CB151" i="15" s="1"/>
  <c r="CA89" i="15"/>
  <c r="CA151" i="15" s="1"/>
  <c r="BZ89" i="15"/>
  <c r="BZ151" i="15" s="1"/>
  <c r="BY89" i="15"/>
  <c r="BY151" i="15" s="1"/>
  <c r="BX89" i="15"/>
  <c r="BX151" i="15" s="1"/>
  <c r="BW89" i="15"/>
  <c r="BW151" i="15" s="1"/>
  <c r="BV89" i="15"/>
  <c r="BV151" i="15" s="1"/>
  <c r="BU89" i="15"/>
  <c r="BU151" i="15" s="1"/>
  <c r="BT89" i="15"/>
  <c r="BT151" i="15" s="1"/>
  <c r="BS89" i="15"/>
  <c r="BS151" i="15" s="1"/>
  <c r="BR89" i="15"/>
  <c r="BR151" i="15" s="1"/>
  <c r="BQ89" i="15"/>
  <c r="BQ151" i="15" s="1"/>
  <c r="BP89" i="15"/>
  <c r="BP151" i="15" s="1"/>
  <c r="BO89" i="15"/>
  <c r="BO151" i="15" s="1"/>
  <c r="BN89" i="15"/>
  <c r="BN151" i="15" s="1"/>
  <c r="BM89" i="15"/>
  <c r="BM151" i="15" s="1"/>
  <c r="BL89" i="15"/>
  <c r="BL151" i="15" s="1"/>
  <c r="BK89" i="15"/>
  <c r="BK151" i="15" s="1"/>
  <c r="BJ89" i="15"/>
  <c r="BJ151" i="15" s="1"/>
  <c r="BI89" i="15"/>
  <c r="BI151" i="15" s="1"/>
  <c r="BH89" i="15"/>
  <c r="BH151" i="15" s="1"/>
  <c r="BG89" i="15"/>
  <c r="BG151" i="15" s="1"/>
  <c r="BF89" i="15"/>
  <c r="BF151" i="15" s="1"/>
  <c r="BE89" i="15"/>
  <c r="BE151" i="15" s="1"/>
  <c r="BD89" i="15"/>
  <c r="BD151" i="15" s="1"/>
  <c r="BC89" i="15"/>
  <c r="BC151" i="15" s="1"/>
  <c r="BB89" i="15"/>
  <c r="BB151" i="15" s="1"/>
  <c r="BA89" i="15"/>
  <c r="BA151" i="15" s="1"/>
  <c r="AZ89" i="15"/>
  <c r="AZ151" i="15" s="1"/>
  <c r="AY89" i="15"/>
  <c r="AY151" i="15" s="1"/>
  <c r="AX89" i="15"/>
  <c r="AX151" i="15" s="1"/>
  <c r="AW89" i="15"/>
  <c r="AW151" i="15" s="1"/>
  <c r="AV89" i="15"/>
  <c r="AV151" i="15" s="1"/>
  <c r="AU89" i="15"/>
  <c r="AU151" i="15" s="1"/>
  <c r="AT89" i="15"/>
  <c r="AT151" i="15" s="1"/>
  <c r="AS89" i="15"/>
  <c r="AS151" i="15" s="1"/>
  <c r="AR89" i="15"/>
  <c r="AR151" i="15" s="1"/>
  <c r="AQ89" i="15"/>
  <c r="AQ151" i="15" s="1"/>
  <c r="AP89" i="15"/>
  <c r="AP151" i="15" s="1"/>
  <c r="AO89" i="15"/>
  <c r="AO151" i="15" s="1"/>
  <c r="AN89" i="15"/>
  <c r="AN151" i="15" s="1"/>
  <c r="AM89" i="15"/>
  <c r="AM151" i="15" s="1"/>
  <c r="AL89" i="15"/>
  <c r="AL151" i="15" s="1"/>
  <c r="AK89" i="15"/>
  <c r="AK151" i="15" s="1"/>
  <c r="AJ89" i="15"/>
  <c r="AJ151" i="15" s="1"/>
  <c r="AI89" i="15"/>
  <c r="AI151" i="15" s="1"/>
  <c r="AH89" i="15"/>
  <c r="AH151" i="15" s="1"/>
  <c r="AG89" i="15"/>
  <c r="AG151" i="15" s="1"/>
  <c r="AF89" i="15"/>
  <c r="AF151" i="15" s="1"/>
  <c r="AE89" i="15"/>
  <c r="AE151" i="15" s="1"/>
  <c r="AD89" i="15"/>
  <c r="AD151" i="15" s="1"/>
  <c r="AC89" i="15"/>
  <c r="AC151" i="15" s="1"/>
  <c r="AB89" i="15"/>
  <c r="AB151" i="15" s="1"/>
  <c r="AA89" i="15"/>
  <c r="AA151" i="15" s="1"/>
  <c r="Z89" i="15"/>
  <c r="Z151" i="15" s="1"/>
  <c r="Y89" i="15"/>
  <c r="Y151" i="15" s="1"/>
  <c r="X89" i="15"/>
  <c r="X151" i="15" s="1"/>
  <c r="W89" i="15"/>
  <c r="W151" i="15" s="1"/>
  <c r="V89" i="15"/>
  <c r="V151" i="15" s="1"/>
  <c r="U89" i="15"/>
  <c r="U151" i="15" s="1"/>
  <c r="T89" i="15"/>
  <c r="T151" i="15" s="1"/>
  <c r="S89" i="15"/>
  <c r="S151" i="15" s="1"/>
  <c r="R89" i="15"/>
  <c r="R151" i="15" s="1"/>
  <c r="Q89" i="15"/>
  <c r="Q151" i="15" s="1"/>
  <c r="P89" i="15"/>
  <c r="P151" i="15" s="1"/>
  <c r="O89" i="15"/>
  <c r="O151" i="15" s="1"/>
  <c r="N89" i="15"/>
  <c r="N151" i="15" s="1"/>
  <c r="M89" i="15"/>
  <c r="M151" i="15" s="1"/>
  <c r="L89" i="15"/>
  <c r="L151" i="15" s="1"/>
  <c r="K89" i="15"/>
  <c r="K151" i="15" s="1"/>
  <c r="J89" i="15"/>
  <c r="J151" i="15" s="1"/>
  <c r="I89" i="15"/>
  <c r="I151" i="15" s="1"/>
  <c r="H89" i="15"/>
  <c r="H151" i="15" s="1"/>
  <c r="G89" i="15"/>
  <c r="G151" i="15" s="1"/>
  <c r="F89" i="15"/>
  <c r="F151" i="15" s="1"/>
  <c r="E89" i="15"/>
  <c r="E151" i="15" s="1"/>
  <c r="D89" i="15"/>
  <c r="D151" i="15" s="1"/>
  <c r="DT88" i="15"/>
  <c r="DC88" i="15"/>
  <c r="DB88" i="15"/>
  <c r="DA88" i="15"/>
  <c r="CZ88" i="15"/>
  <c r="CY88" i="15"/>
  <c r="CX88" i="15"/>
  <c r="CW88" i="15"/>
  <c r="CV88" i="15"/>
  <c r="CU88" i="15"/>
  <c r="CT88" i="15"/>
  <c r="CS88" i="15"/>
  <c r="CR88" i="15"/>
  <c r="CQ88" i="15"/>
  <c r="CP88" i="15"/>
  <c r="CO88" i="15"/>
  <c r="CN88" i="15"/>
  <c r="CM88" i="15"/>
  <c r="CL88" i="15"/>
  <c r="CK88" i="15"/>
  <c r="CJ88" i="15"/>
  <c r="CI88" i="15"/>
  <c r="CH88" i="15"/>
  <c r="CG88" i="15"/>
  <c r="CF88" i="15"/>
  <c r="CE88" i="15"/>
  <c r="CD88" i="15"/>
  <c r="CC88" i="15"/>
  <c r="CB88" i="15"/>
  <c r="CA88" i="15"/>
  <c r="BZ88" i="15"/>
  <c r="BY88" i="15"/>
  <c r="BX88" i="15"/>
  <c r="BW88" i="15"/>
  <c r="BV88" i="15"/>
  <c r="BU88" i="15"/>
  <c r="BT88" i="15"/>
  <c r="BS88" i="15"/>
  <c r="BR88" i="15"/>
  <c r="BQ88" i="15"/>
  <c r="BP88" i="15"/>
  <c r="BO88" i="15"/>
  <c r="BN88" i="15"/>
  <c r="BM88" i="15"/>
  <c r="BL88" i="15"/>
  <c r="BK88" i="15"/>
  <c r="BJ88" i="15"/>
  <c r="BI88" i="15"/>
  <c r="BH88" i="15"/>
  <c r="BG88" i="15"/>
  <c r="BF88" i="15"/>
  <c r="BE88" i="15"/>
  <c r="BD88" i="15"/>
  <c r="BC88" i="15"/>
  <c r="BB88" i="15"/>
  <c r="BA88" i="15"/>
  <c r="AZ88" i="15"/>
  <c r="AY88" i="15"/>
  <c r="AX88" i="15"/>
  <c r="AW88" i="15"/>
  <c r="AV88" i="15"/>
  <c r="AU88" i="15"/>
  <c r="AT88" i="15"/>
  <c r="AS88" i="15"/>
  <c r="AR88" i="15"/>
  <c r="AQ88" i="15"/>
  <c r="AP88" i="15"/>
  <c r="AO88" i="15"/>
  <c r="AN88" i="15"/>
  <c r="AM88" i="15"/>
  <c r="AL88" i="15"/>
  <c r="AK88" i="15"/>
  <c r="AJ88" i="15"/>
  <c r="AI88" i="15"/>
  <c r="AH88" i="15"/>
  <c r="AG88" i="15"/>
  <c r="AF88" i="15"/>
  <c r="AE88" i="15"/>
  <c r="AD88" i="15"/>
  <c r="AC88" i="15"/>
  <c r="AB88" i="15"/>
  <c r="AA88" i="15"/>
  <c r="Z88" i="15"/>
  <c r="Y88" i="15"/>
  <c r="X88" i="15"/>
  <c r="W88" i="15"/>
  <c r="V88" i="15"/>
  <c r="U88" i="15"/>
  <c r="T88" i="15"/>
  <c r="S88" i="15"/>
  <c r="R88" i="15"/>
  <c r="Q88" i="15"/>
  <c r="P88" i="15"/>
  <c r="O88" i="15"/>
  <c r="N88" i="15"/>
  <c r="M88" i="15"/>
  <c r="L88" i="15"/>
  <c r="K88" i="15"/>
  <c r="J88" i="15"/>
  <c r="I88" i="15"/>
  <c r="H88" i="15"/>
  <c r="G88" i="15"/>
  <c r="F88" i="15"/>
  <c r="E88" i="15"/>
  <c r="D88" i="15"/>
  <c r="DT87" i="15"/>
  <c r="DC87" i="15"/>
  <c r="DB87" i="15"/>
  <c r="DA87" i="15"/>
  <c r="CZ87" i="15"/>
  <c r="CY87" i="15"/>
  <c r="CX87" i="15"/>
  <c r="CW87" i="15"/>
  <c r="CV87" i="15"/>
  <c r="CU87" i="15"/>
  <c r="CT87" i="15"/>
  <c r="CS87" i="15"/>
  <c r="CR87" i="15"/>
  <c r="CQ87" i="15"/>
  <c r="CP87" i="15"/>
  <c r="CO87" i="15"/>
  <c r="CN87" i="15"/>
  <c r="CM87" i="15"/>
  <c r="CL87" i="15"/>
  <c r="CK87" i="15"/>
  <c r="CJ87" i="15"/>
  <c r="CI87" i="15"/>
  <c r="CH87" i="15"/>
  <c r="CG87" i="15"/>
  <c r="CF87" i="15"/>
  <c r="CE87" i="15"/>
  <c r="CD87" i="15"/>
  <c r="CC87" i="15"/>
  <c r="CB87" i="15"/>
  <c r="CA87" i="15"/>
  <c r="BZ87" i="15"/>
  <c r="BY87" i="15"/>
  <c r="BX87" i="15"/>
  <c r="BW87" i="15"/>
  <c r="BV87" i="15"/>
  <c r="BU87" i="15"/>
  <c r="BT87" i="15"/>
  <c r="BS87" i="15"/>
  <c r="BR87" i="15"/>
  <c r="BQ87" i="15"/>
  <c r="BP87" i="15"/>
  <c r="BO87" i="15"/>
  <c r="BN87" i="15"/>
  <c r="BM87" i="15"/>
  <c r="BL87" i="15"/>
  <c r="BK87" i="15"/>
  <c r="BJ87" i="15"/>
  <c r="BI87" i="15"/>
  <c r="BH87" i="15"/>
  <c r="BG87" i="15"/>
  <c r="BF87" i="15"/>
  <c r="BE87" i="15"/>
  <c r="BD87" i="15"/>
  <c r="BC87" i="15"/>
  <c r="BB87" i="15"/>
  <c r="BA87" i="15"/>
  <c r="AZ87" i="15"/>
  <c r="AY87" i="15"/>
  <c r="AX87" i="15"/>
  <c r="AW87" i="15"/>
  <c r="AV87" i="15"/>
  <c r="AU87" i="15"/>
  <c r="AT87" i="15"/>
  <c r="AS87" i="15"/>
  <c r="AR87" i="15"/>
  <c r="AQ87" i="15"/>
  <c r="AP87" i="15"/>
  <c r="AO87" i="15"/>
  <c r="AN87" i="15"/>
  <c r="AM87" i="15"/>
  <c r="AL87" i="15"/>
  <c r="AK87" i="15"/>
  <c r="AJ87" i="15"/>
  <c r="AI87" i="15"/>
  <c r="AH87" i="15"/>
  <c r="AG87" i="15"/>
  <c r="AF87" i="15"/>
  <c r="AE87" i="15"/>
  <c r="AD87" i="15"/>
  <c r="AC87" i="15"/>
  <c r="AB87" i="15"/>
  <c r="AA87" i="15"/>
  <c r="Z87" i="15"/>
  <c r="Y87" i="15"/>
  <c r="X87" i="15"/>
  <c r="W87" i="15"/>
  <c r="V87" i="15"/>
  <c r="U87" i="15"/>
  <c r="T87" i="15"/>
  <c r="S87" i="15"/>
  <c r="R87" i="15"/>
  <c r="Q87" i="15"/>
  <c r="P87" i="15"/>
  <c r="O87" i="15"/>
  <c r="N87" i="15"/>
  <c r="M87" i="15"/>
  <c r="L87" i="15"/>
  <c r="K87" i="15"/>
  <c r="J87" i="15"/>
  <c r="I87" i="15"/>
  <c r="H87" i="15"/>
  <c r="G87" i="15"/>
  <c r="F87" i="15"/>
  <c r="E87" i="15"/>
  <c r="D87" i="15"/>
  <c r="DT86" i="15"/>
  <c r="DC86" i="15"/>
  <c r="DB86" i="15"/>
  <c r="DA86" i="15"/>
  <c r="CZ86" i="15"/>
  <c r="CY86" i="15"/>
  <c r="CX86" i="15"/>
  <c r="CW86" i="15"/>
  <c r="CV86" i="15"/>
  <c r="CU86" i="15"/>
  <c r="CT86" i="15"/>
  <c r="CS86" i="15"/>
  <c r="CR86" i="15"/>
  <c r="CQ86" i="15"/>
  <c r="CP86" i="15"/>
  <c r="CO86" i="15"/>
  <c r="CN86" i="15"/>
  <c r="CM86" i="15"/>
  <c r="CL86" i="15"/>
  <c r="CK86" i="15"/>
  <c r="CJ86" i="15"/>
  <c r="CI86" i="15"/>
  <c r="CH86" i="15"/>
  <c r="CG86" i="15"/>
  <c r="CF86" i="15"/>
  <c r="CE86" i="15"/>
  <c r="CD86" i="15"/>
  <c r="CC86" i="15"/>
  <c r="CB86" i="15"/>
  <c r="CA86" i="15"/>
  <c r="BZ86" i="15"/>
  <c r="BY86" i="15"/>
  <c r="BX86" i="15"/>
  <c r="BW86" i="15"/>
  <c r="BV86" i="15"/>
  <c r="BU86" i="15"/>
  <c r="BT86" i="15"/>
  <c r="BS86" i="15"/>
  <c r="BR86" i="15"/>
  <c r="BQ86" i="15"/>
  <c r="BP86" i="15"/>
  <c r="BO86" i="15"/>
  <c r="BN86" i="15"/>
  <c r="BM86" i="15"/>
  <c r="BL86" i="15"/>
  <c r="BK86" i="15"/>
  <c r="BJ86" i="15"/>
  <c r="BI86" i="15"/>
  <c r="BH86" i="15"/>
  <c r="BG86" i="15"/>
  <c r="BF86" i="15"/>
  <c r="BE86" i="15"/>
  <c r="BD86" i="15"/>
  <c r="BC86" i="15"/>
  <c r="BB86" i="15"/>
  <c r="BA86" i="15"/>
  <c r="AZ86" i="15"/>
  <c r="AY86" i="15"/>
  <c r="AX86" i="15"/>
  <c r="AW86" i="15"/>
  <c r="AV86" i="15"/>
  <c r="AU86" i="15"/>
  <c r="AT86" i="15"/>
  <c r="AS86" i="15"/>
  <c r="AR86" i="15"/>
  <c r="AQ86" i="15"/>
  <c r="AP86" i="15"/>
  <c r="AO86" i="15"/>
  <c r="AN86" i="15"/>
  <c r="AM86" i="15"/>
  <c r="AL86" i="15"/>
  <c r="AK86" i="15"/>
  <c r="AJ86" i="15"/>
  <c r="AI86" i="15"/>
  <c r="AH86" i="15"/>
  <c r="AG86" i="15"/>
  <c r="AF86" i="15"/>
  <c r="AE86" i="15"/>
  <c r="AD86" i="15"/>
  <c r="AC86" i="15"/>
  <c r="AB86" i="15"/>
  <c r="AA86" i="15"/>
  <c r="Z86" i="15"/>
  <c r="Y86" i="15"/>
  <c r="X86" i="15"/>
  <c r="W86" i="15"/>
  <c r="V86" i="15"/>
  <c r="U86" i="15"/>
  <c r="T86" i="15"/>
  <c r="S86" i="15"/>
  <c r="R86" i="15"/>
  <c r="Q86" i="15"/>
  <c r="P86" i="15"/>
  <c r="O86" i="15"/>
  <c r="N86" i="15"/>
  <c r="M86" i="15"/>
  <c r="L86" i="15"/>
  <c r="K86" i="15"/>
  <c r="J86" i="15"/>
  <c r="I86" i="15"/>
  <c r="H86" i="15"/>
  <c r="G86" i="15"/>
  <c r="F86" i="15"/>
  <c r="E86" i="15"/>
  <c r="D86" i="15"/>
  <c r="DT85" i="15"/>
  <c r="DC85" i="15"/>
  <c r="DB85" i="15"/>
  <c r="DA85" i="15"/>
  <c r="CZ85" i="15"/>
  <c r="CY85" i="15"/>
  <c r="CX85" i="15"/>
  <c r="CW85" i="15"/>
  <c r="CV85" i="15"/>
  <c r="CU85" i="15"/>
  <c r="CT85" i="15"/>
  <c r="CS85" i="15"/>
  <c r="CR85" i="15"/>
  <c r="CQ85" i="15"/>
  <c r="CP85" i="15"/>
  <c r="CO85" i="15"/>
  <c r="CN85" i="15"/>
  <c r="CM85" i="15"/>
  <c r="CL85" i="15"/>
  <c r="CK85" i="15"/>
  <c r="CJ85" i="15"/>
  <c r="CI85" i="15"/>
  <c r="CH85" i="15"/>
  <c r="CG85" i="15"/>
  <c r="CF85" i="15"/>
  <c r="CE85" i="15"/>
  <c r="CD85" i="15"/>
  <c r="CC85" i="15"/>
  <c r="CB85" i="15"/>
  <c r="CA85" i="15"/>
  <c r="BZ85" i="15"/>
  <c r="BY85" i="15"/>
  <c r="BX85" i="15"/>
  <c r="BW85" i="15"/>
  <c r="BV85" i="15"/>
  <c r="BU85" i="15"/>
  <c r="BT85" i="15"/>
  <c r="BS85" i="15"/>
  <c r="BR85" i="15"/>
  <c r="BQ85" i="15"/>
  <c r="BP85" i="15"/>
  <c r="BO85" i="15"/>
  <c r="BN85" i="15"/>
  <c r="BM85" i="15"/>
  <c r="BL85" i="15"/>
  <c r="BK85" i="15"/>
  <c r="BJ85" i="15"/>
  <c r="BI85" i="15"/>
  <c r="BH85" i="15"/>
  <c r="BG85" i="15"/>
  <c r="BF85" i="15"/>
  <c r="BE85" i="15"/>
  <c r="BD85" i="15"/>
  <c r="BC85" i="15"/>
  <c r="BB85" i="15"/>
  <c r="BA85" i="15"/>
  <c r="AZ85" i="15"/>
  <c r="AY85" i="15"/>
  <c r="AX85" i="15"/>
  <c r="AW85" i="15"/>
  <c r="AV85" i="15"/>
  <c r="AU85" i="15"/>
  <c r="AT85" i="15"/>
  <c r="AS85" i="15"/>
  <c r="AR85" i="15"/>
  <c r="AQ85" i="15"/>
  <c r="AP85" i="15"/>
  <c r="AO85" i="15"/>
  <c r="AN85" i="15"/>
  <c r="AM85" i="15"/>
  <c r="AL85" i="15"/>
  <c r="AK85" i="15"/>
  <c r="AJ85" i="15"/>
  <c r="AI85" i="15"/>
  <c r="AH85" i="15"/>
  <c r="AG85" i="15"/>
  <c r="AF85" i="15"/>
  <c r="AE85" i="15"/>
  <c r="AD85" i="15"/>
  <c r="AC85" i="15"/>
  <c r="AB85" i="15"/>
  <c r="AA85" i="15"/>
  <c r="Z85" i="15"/>
  <c r="Y85" i="15"/>
  <c r="X85" i="15"/>
  <c r="W85" i="15"/>
  <c r="V85" i="15"/>
  <c r="U85" i="15"/>
  <c r="T85" i="15"/>
  <c r="S85" i="15"/>
  <c r="R85" i="15"/>
  <c r="Q85" i="15"/>
  <c r="P85" i="15"/>
  <c r="O85" i="15"/>
  <c r="N85" i="15"/>
  <c r="M85" i="15"/>
  <c r="L85" i="15"/>
  <c r="K85" i="15"/>
  <c r="J85" i="15"/>
  <c r="I85" i="15"/>
  <c r="H85" i="15"/>
  <c r="G85" i="15"/>
  <c r="F85" i="15"/>
  <c r="E85" i="15"/>
  <c r="D85" i="15"/>
  <c r="DT84" i="15"/>
  <c r="DC84" i="15"/>
  <c r="DB84" i="15"/>
  <c r="DA84" i="15"/>
  <c r="CZ84" i="15"/>
  <c r="CY84" i="15"/>
  <c r="CX84" i="15"/>
  <c r="CW84" i="15"/>
  <c r="CV84" i="15"/>
  <c r="CU84" i="15"/>
  <c r="CT84" i="15"/>
  <c r="CS84" i="15"/>
  <c r="CR84" i="15"/>
  <c r="CQ84" i="15"/>
  <c r="CP84" i="15"/>
  <c r="CO84" i="15"/>
  <c r="CN84" i="15"/>
  <c r="CM84" i="15"/>
  <c r="CL84" i="15"/>
  <c r="CK84" i="15"/>
  <c r="CJ84" i="15"/>
  <c r="CI84" i="15"/>
  <c r="CH84" i="15"/>
  <c r="CG84" i="15"/>
  <c r="CF84" i="15"/>
  <c r="CE84" i="15"/>
  <c r="CD84" i="15"/>
  <c r="CC84" i="15"/>
  <c r="CB84" i="15"/>
  <c r="CA84" i="15"/>
  <c r="BZ84" i="15"/>
  <c r="BY84" i="15"/>
  <c r="BX84" i="15"/>
  <c r="BW84" i="15"/>
  <c r="BV84" i="15"/>
  <c r="BU84" i="15"/>
  <c r="BT84" i="15"/>
  <c r="BS84" i="15"/>
  <c r="BR84" i="15"/>
  <c r="BQ84" i="15"/>
  <c r="BP84" i="15"/>
  <c r="BO84" i="15"/>
  <c r="BN84" i="15"/>
  <c r="BM84" i="15"/>
  <c r="BL84" i="15"/>
  <c r="BK84" i="15"/>
  <c r="BJ84" i="15"/>
  <c r="BI84" i="15"/>
  <c r="BH84" i="15"/>
  <c r="BG84" i="15"/>
  <c r="BF84" i="15"/>
  <c r="BE84" i="15"/>
  <c r="BD84" i="15"/>
  <c r="BC84" i="15"/>
  <c r="BB84" i="15"/>
  <c r="BA84" i="15"/>
  <c r="AZ84" i="15"/>
  <c r="AY84" i="15"/>
  <c r="AX84" i="15"/>
  <c r="AW84" i="15"/>
  <c r="AV84" i="15"/>
  <c r="AU84" i="15"/>
  <c r="AT84" i="15"/>
  <c r="AS84" i="15"/>
  <c r="AR84" i="15"/>
  <c r="AQ84" i="15"/>
  <c r="AP84" i="15"/>
  <c r="AO84" i="15"/>
  <c r="AN84" i="15"/>
  <c r="AM84" i="15"/>
  <c r="AL84" i="15"/>
  <c r="AK84" i="15"/>
  <c r="AJ84" i="15"/>
  <c r="AI84" i="15"/>
  <c r="AH84" i="15"/>
  <c r="AG84" i="15"/>
  <c r="AF84" i="15"/>
  <c r="AE84" i="15"/>
  <c r="AD84" i="15"/>
  <c r="AC84" i="15"/>
  <c r="AB84" i="15"/>
  <c r="AA84" i="15"/>
  <c r="Z84" i="15"/>
  <c r="Y84" i="15"/>
  <c r="X84" i="15"/>
  <c r="W84" i="15"/>
  <c r="V84" i="15"/>
  <c r="U84" i="15"/>
  <c r="T84" i="15"/>
  <c r="S84" i="15"/>
  <c r="R84" i="15"/>
  <c r="Q84" i="15"/>
  <c r="P84" i="15"/>
  <c r="O84" i="15"/>
  <c r="N84" i="15"/>
  <c r="M84" i="15"/>
  <c r="L84" i="15"/>
  <c r="K84" i="15"/>
  <c r="J84" i="15"/>
  <c r="I84" i="15"/>
  <c r="H84" i="15"/>
  <c r="G84" i="15"/>
  <c r="F84" i="15"/>
  <c r="E84" i="15"/>
  <c r="D84" i="15"/>
  <c r="DT83" i="15"/>
  <c r="DC83" i="15"/>
  <c r="DB83" i="15"/>
  <c r="DA83" i="15"/>
  <c r="CZ83" i="15"/>
  <c r="CY83" i="15"/>
  <c r="CX83" i="15"/>
  <c r="CW83" i="15"/>
  <c r="CV83" i="15"/>
  <c r="CU83" i="15"/>
  <c r="CT83" i="15"/>
  <c r="CS83" i="15"/>
  <c r="CR83" i="15"/>
  <c r="CQ83" i="15"/>
  <c r="CP83" i="15"/>
  <c r="CO83" i="15"/>
  <c r="CN83" i="15"/>
  <c r="CM83" i="15"/>
  <c r="CL83" i="15"/>
  <c r="CK83" i="15"/>
  <c r="CJ83" i="15"/>
  <c r="CI83" i="15"/>
  <c r="CH83" i="15"/>
  <c r="CG83" i="15"/>
  <c r="CF83" i="15"/>
  <c r="CE83" i="15"/>
  <c r="CD83" i="15"/>
  <c r="CC83" i="15"/>
  <c r="CB83" i="15"/>
  <c r="CA83" i="15"/>
  <c r="BZ83" i="15"/>
  <c r="BY83" i="15"/>
  <c r="BX83" i="15"/>
  <c r="BW83" i="15"/>
  <c r="BV83" i="15"/>
  <c r="BU83" i="15"/>
  <c r="BT83" i="15"/>
  <c r="BS83" i="15"/>
  <c r="BR83" i="15"/>
  <c r="BQ83" i="15"/>
  <c r="BP83" i="15"/>
  <c r="BO83" i="15"/>
  <c r="BN83" i="15"/>
  <c r="BM83" i="15"/>
  <c r="BL83" i="15"/>
  <c r="BK83" i="15"/>
  <c r="BJ83" i="15"/>
  <c r="BI83" i="15"/>
  <c r="BH83" i="15"/>
  <c r="BG83" i="15"/>
  <c r="BF83" i="15"/>
  <c r="BE83" i="15"/>
  <c r="BD83" i="15"/>
  <c r="BC83" i="15"/>
  <c r="BB83" i="15"/>
  <c r="BA83" i="15"/>
  <c r="AZ83" i="15"/>
  <c r="AY83" i="15"/>
  <c r="AX83" i="15"/>
  <c r="AW83" i="15"/>
  <c r="AV83" i="15"/>
  <c r="AU83" i="15"/>
  <c r="AT83" i="15"/>
  <c r="AS83" i="15"/>
  <c r="AR83" i="15"/>
  <c r="AQ83" i="15"/>
  <c r="AP83" i="15"/>
  <c r="AO83" i="15"/>
  <c r="AN83" i="15"/>
  <c r="AM83" i="15"/>
  <c r="AL83" i="15"/>
  <c r="AK83" i="15"/>
  <c r="AJ83" i="15"/>
  <c r="AI83" i="15"/>
  <c r="AH83" i="15"/>
  <c r="AG83" i="15"/>
  <c r="AF83" i="15"/>
  <c r="AE83" i="15"/>
  <c r="AD83" i="15"/>
  <c r="AC83" i="15"/>
  <c r="AB83" i="15"/>
  <c r="AA83" i="15"/>
  <c r="Z83" i="15"/>
  <c r="Y83" i="15"/>
  <c r="X83" i="15"/>
  <c r="W83" i="15"/>
  <c r="V83" i="15"/>
  <c r="U83" i="15"/>
  <c r="T83" i="15"/>
  <c r="S83" i="15"/>
  <c r="R83" i="15"/>
  <c r="Q83" i="15"/>
  <c r="P83" i="15"/>
  <c r="O83" i="15"/>
  <c r="N83" i="15"/>
  <c r="M83" i="15"/>
  <c r="L83" i="15"/>
  <c r="K83" i="15"/>
  <c r="J83" i="15"/>
  <c r="I83" i="15"/>
  <c r="H83" i="15"/>
  <c r="G83" i="15"/>
  <c r="F83" i="15"/>
  <c r="E83" i="15"/>
  <c r="D83" i="15"/>
  <c r="DT82" i="15"/>
  <c r="DC82" i="15"/>
  <c r="DB82" i="15"/>
  <c r="DA82" i="15"/>
  <c r="CZ82" i="15"/>
  <c r="CY82" i="15"/>
  <c r="CX82" i="15"/>
  <c r="CW82" i="15"/>
  <c r="CV82" i="15"/>
  <c r="CU82" i="15"/>
  <c r="CT82" i="15"/>
  <c r="CS82" i="15"/>
  <c r="CR82" i="15"/>
  <c r="CQ82" i="15"/>
  <c r="CP82" i="15"/>
  <c r="CO82" i="15"/>
  <c r="CN82" i="15"/>
  <c r="CM82" i="15"/>
  <c r="CL82" i="15"/>
  <c r="CK82" i="15"/>
  <c r="CJ82" i="15"/>
  <c r="CI82" i="15"/>
  <c r="CH82" i="15"/>
  <c r="CG82" i="15"/>
  <c r="CF82" i="15"/>
  <c r="CE82" i="15"/>
  <c r="CD82" i="15"/>
  <c r="CC82" i="15"/>
  <c r="CB82" i="15"/>
  <c r="CA82" i="15"/>
  <c r="BZ82" i="15"/>
  <c r="BY82" i="15"/>
  <c r="BX82" i="15"/>
  <c r="BW82" i="15"/>
  <c r="BV82" i="15"/>
  <c r="BU82" i="15"/>
  <c r="BT82" i="15"/>
  <c r="BS82" i="15"/>
  <c r="BR82" i="15"/>
  <c r="BQ82" i="15"/>
  <c r="BP82" i="15"/>
  <c r="BO82" i="15"/>
  <c r="BN82" i="15"/>
  <c r="BM82" i="15"/>
  <c r="BL82" i="15"/>
  <c r="BK82" i="15"/>
  <c r="BJ82" i="15"/>
  <c r="BI82" i="15"/>
  <c r="BH82" i="15"/>
  <c r="BG82" i="15"/>
  <c r="BF82" i="15"/>
  <c r="BE82" i="15"/>
  <c r="BD82" i="15"/>
  <c r="BC82" i="15"/>
  <c r="BB82" i="15"/>
  <c r="BA82" i="15"/>
  <c r="AZ82" i="15"/>
  <c r="AY82" i="15"/>
  <c r="AX82" i="15"/>
  <c r="AW82" i="15"/>
  <c r="AV82" i="15"/>
  <c r="AU82" i="15"/>
  <c r="AT82" i="15"/>
  <c r="AS82" i="15"/>
  <c r="AR82" i="15"/>
  <c r="AQ82" i="15"/>
  <c r="AP82" i="15"/>
  <c r="AO82" i="15"/>
  <c r="AN82" i="15"/>
  <c r="AM82" i="15"/>
  <c r="AL82" i="15"/>
  <c r="AK82" i="15"/>
  <c r="AJ82" i="15"/>
  <c r="AI82" i="15"/>
  <c r="AH82" i="15"/>
  <c r="AG82" i="15"/>
  <c r="AF82" i="15"/>
  <c r="AE82" i="15"/>
  <c r="AD82" i="15"/>
  <c r="AC82" i="15"/>
  <c r="AB82" i="15"/>
  <c r="AA82" i="15"/>
  <c r="Z82" i="15"/>
  <c r="Y82" i="15"/>
  <c r="X82" i="15"/>
  <c r="W82" i="15"/>
  <c r="V82" i="15"/>
  <c r="U82" i="15"/>
  <c r="T82" i="15"/>
  <c r="S82" i="15"/>
  <c r="R82" i="15"/>
  <c r="Q82" i="15"/>
  <c r="P82" i="15"/>
  <c r="O82" i="15"/>
  <c r="N82" i="15"/>
  <c r="M82" i="15"/>
  <c r="L82" i="15"/>
  <c r="K82" i="15"/>
  <c r="J82" i="15"/>
  <c r="I82" i="15"/>
  <c r="H82" i="15"/>
  <c r="G82" i="15"/>
  <c r="F82" i="15"/>
  <c r="E82" i="15"/>
  <c r="D82" i="15"/>
  <c r="DT81" i="15"/>
  <c r="DC81" i="15"/>
  <c r="DB81" i="15"/>
  <c r="DA81" i="15"/>
  <c r="CZ81" i="15"/>
  <c r="CY81" i="15"/>
  <c r="CX81" i="15"/>
  <c r="CW81" i="15"/>
  <c r="CV81" i="15"/>
  <c r="CU81" i="15"/>
  <c r="CT81" i="15"/>
  <c r="CS81" i="15"/>
  <c r="CR81" i="15"/>
  <c r="CQ81" i="15"/>
  <c r="CP81" i="15"/>
  <c r="CO81" i="15"/>
  <c r="CN81" i="15"/>
  <c r="CM81" i="15"/>
  <c r="CL81" i="15"/>
  <c r="CK81" i="15"/>
  <c r="CJ81" i="15"/>
  <c r="CI81" i="15"/>
  <c r="CH81" i="15"/>
  <c r="CG81" i="15"/>
  <c r="CF81" i="15"/>
  <c r="CE81" i="15"/>
  <c r="CD81" i="15"/>
  <c r="CC81" i="15"/>
  <c r="CB81" i="15"/>
  <c r="CA81" i="15"/>
  <c r="BZ81" i="15"/>
  <c r="BY81" i="15"/>
  <c r="BX81" i="15"/>
  <c r="BW81" i="15"/>
  <c r="BV81" i="15"/>
  <c r="BU81" i="15"/>
  <c r="BT81" i="15"/>
  <c r="BS81" i="15"/>
  <c r="BR81" i="15"/>
  <c r="BQ81" i="15"/>
  <c r="BP81" i="15"/>
  <c r="BO81" i="15"/>
  <c r="BN81" i="15"/>
  <c r="BM81" i="15"/>
  <c r="BL81" i="15"/>
  <c r="BK81" i="15"/>
  <c r="BJ81" i="15"/>
  <c r="BI81" i="15"/>
  <c r="BH81" i="15"/>
  <c r="BG81" i="15"/>
  <c r="BF81" i="15"/>
  <c r="BE81" i="15"/>
  <c r="BD81" i="15"/>
  <c r="BC81" i="15"/>
  <c r="BB81" i="15"/>
  <c r="BA81" i="15"/>
  <c r="AZ81" i="15"/>
  <c r="AY81" i="15"/>
  <c r="AX81" i="15"/>
  <c r="AW81" i="15"/>
  <c r="AV81" i="15"/>
  <c r="AU81" i="15"/>
  <c r="AT81" i="15"/>
  <c r="AS81" i="15"/>
  <c r="AR81" i="15"/>
  <c r="AQ81" i="15"/>
  <c r="AP81" i="15"/>
  <c r="AO81" i="15"/>
  <c r="AN81" i="15"/>
  <c r="AM81" i="15"/>
  <c r="AL81" i="15"/>
  <c r="AK81" i="15"/>
  <c r="AJ81" i="15"/>
  <c r="AI81" i="15"/>
  <c r="AH81" i="15"/>
  <c r="AG81" i="15"/>
  <c r="AF81" i="15"/>
  <c r="AE81" i="15"/>
  <c r="AD81" i="15"/>
  <c r="AC81" i="15"/>
  <c r="AB81" i="15"/>
  <c r="AA81" i="15"/>
  <c r="Z81" i="15"/>
  <c r="Y81" i="15"/>
  <c r="X81" i="15"/>
  <c r="W81" i="15"/>
  <c r="V81" i="15"/>
  <c r="U81" i="15"/>
  <c r="T81" i="15"/>
  <c r="S81" i="15"/>
  <c r="R81" i="15"/>
  <c r="Q81" i="15"/>
  <c r="P81" i="15"/>
  <c r="O81" i="15"/>
  <c r="N81" i="15"/>
  <c r="M81" i="15"/>
  <c r="L81" i="15"/>
  <c r="K81" i="15"/>
  <c r="J81" i="15"/>
  <c r="I81" i="15"/>
  <c r="H81" i="15"/>
  <c r="G81" i="15"/>
  <c r="F81" i="15"/>
  <c r="E81" i="15"/>
  <c r="D81" i="15"/>
  <c r="DT80" i="15"/>
  <c r="DC80" i="15"/>
  <c r="DB80" i="15"/>
  <c r="DA80" i="15"/>
  <c r="CZ80" i="15"/>
  <c r="CY80" i="15"/>
  <c r="CX80" i="15"/>
  <c r="CW80" i="15"/>
  <c r="CV80" i="15"/>
  <c r="CU80" i="15"/>
  <c r="CT80" i="15"/>
  <c r="CS80" i="15"/>
  <c r="CR80" i="15"/>
  <c r="CQ80" i="15"/>
  <c r="CP80" i="15"/>
  <c r="CO80" i="15"/>
  <c r="CN80" i="15"/>
  <c r="CM80" i="15"/>
  <c r="CL80" i="15"/>
  <c r="CK80" i="15"/>
  <c r="CJ80" i="15"/>
  <c r="CI80" i="15"/>
  <c r="CH80" i="15"/>
  <c r="CG80" i="15"/>
  <c r="CF80" i="15"/>
  <c r="CE80" i="15"/>
  <c r="CD80" i="15"/>
  <c r="CC80" i="15"/>
  <c r="CB80" i="15"/>
  <c r="CA80" i="15"/>
  <c r="BZ80" i="15"/>
  <c r="BY80" i="15"/>
  <c r="BX80" i="15"/>
  <c r="BW80" i="15"/>
  <c r="BV80" i="15"/>
  <c r="BU80" i="15"/>
  <c r="BT80" i="15"/>
  <c r="BS80" i="15"/>
  <c r="BR80" i="15"/>
  <c r="BQ80" i="15"/>
  <c r="BP80" i="15"/>
  <c r="BO80" i="15"/>
  <c r="BN80" i="15"/>
  <c r="BM80" i="15"/>
  <c r="BL80" i="15"/>
  <c r="BK80" i="15"/>
  <c r="BJ80" i="15"/>
  <c r="BI80" i="15"/>
  <c r="BH80" i="15"/>
  <c r="BG80" i="15"/>
  <c r="BF80" i="15"/>
  <c r="BE80" i="15"/>
  <c r="BD80" i="15"/>
  <c r="BC80" i="15"/>
  <c r="BB80" i="15"/>
  <c r="BA80" i="15"/>
  <c r="AZ80" i="15"/>
  <c r="AY80" i="15"/>
  <c r="AX80" i="15"/>
  <c r="AW80" i="15"/>
  <c r="AV80" i="15"/>
  <c r="AU80" i="15"/>
  <c r="AT80" i="15"/>
  <c r="AS80" i="15"/>
  <c r="AR80" i="15"/>
  <c r="AQ80" i="15"/>
  <c r="AP80" i="15"/>
  <c r="AO80" i="15"/>
  <c r="AN80" i="15"/>
  <c r="AM80" i="15"/>
  <c r="AL80" i="15"/>
  <c r="AK80" i="15"/>
  <c r="AJ80" i="15"/>
  <c r="AI80" i="15"/>
  <c r="AH80" i="15"/>
  <c r="AG80" i="15"/>
  <c r="AF80" i="15"/>
  <c r="AE80" i="15"/>
  <c r="AD80" i="15"/>
  <c r="AC80" i="15"/>
  <c r="AB80" i="15"/>
  <c r="AA80" i="15"/>
  <c r="Z80" i="15"/>
  <c r="Y80" i="15"/>
  <c r="X80" i="15"/>
  <c r="W80" i="15"/>
  <c r="V80" i="15"/>
  <c r="U80" i="15"/>
  <c r="T80" i="15"/>
  <c r="S80" i="15"/>
  <c r="R80" i="15"/>
  <c r="Q80" i="15"/>
  <c r="P80" i="15"/>
  <c r="O80" i="15"/>
  <c r="N80" i="15"/>
  <c r="M80" i="15"/>
  <c r="L80" i="15"/>
  <c r="K80" i="15"/>
  <c r="J80" i="15"/>
  <c r="I80" i="15"/>
  <c r="H80" i="15"/>
  <c r="G80" i="15"/>
  <c r="F80" i="15"/>
  <c r="E80" i="15"/>
  <c r="D80" i="15"/>
  <c r="DT79" i="15"/>
  <c r="DC79" i="15"/>
  <c r="DB79" i="15"/>
  <c r="DA79" i="15"/>
  <c r="CZ79" i="15"/>
  <c r="CY79" i="15"/>
  <c r="CX79" i="15"/>
  <c r="CW79" i="15"/>
  <c r="CV79" i="15"/>
  <c r="CU79" i="15"/>
  <c r="CT79" i="15"/>
  <c r="CS79" i="15"/>
  <c r="CR79" i="15"/>
  <c r="CQ79" i="15"/>
  <c r="CP79" i="15"/>
  <c r="CO79" i="15"/>
  <c r="CN79" i="15"/>
  <c r="CM79" i="15"/>
  <c r="CL79" i="15"/>
  <c r="CK79" i="15"/>
  <c r="CJ79" i="15"/>
  <c r="CI79" i="15"/>
  <c r="CH79" i="15"/>
  <c r="CG79" i="15"/>
  <c r="CF79" i="15"/>
  <c r="CE79" i="15"/>
  <c r="CD79" i="15"/>
  <c r="CC79" i="15"/>
  <c r="CB79" i="15"/>
  <c r="CA79" i="15"/>
  <c r="BZ79" i="15"/>
  <c r="BY79" i="15"/>
  <c r="BX79" i="15"/>
  <c r="BW79" i="15"/>
  <c r="BV79" i="15"/>
  <c r="BU79" i="15"/>
  <c r="BT79" i="15"/>
  <c r="BS79" i="15"/>
  <c r="BR79" i="15"/>
  <c r="BQ79" i="15"/>
  <c r="BP79" i="15"/>
  <c r="BO79" i="15"/>
  <c r="BN79" i="15"/>
  <c r="BM79" i="15"/>
  <c r="BL79" i="15"/>
  <c r="BK79" i="15"/>
  <c r="BJ79" i="15"/>
  <c r="BI79" i="15"/>
  <c r="BH79" i="15"/>
  <c r="BG79" i="15"/>
  <c r="BF79" i="15"/>
  <c r="BE79" i="15"/>
  <c r="BD79" i="15"/>
  <c r="BC79" i="15"/>
  <c r="BB79" i="15"/>
  <c r="BA79" i="15"/>
  <c r="AZ79" i="15"/>
  <c r="AY79" i="15"/>
  <c r="AX79" i="15"/>
  <c r="AW79" i="15"/>
  <c r="AV79" i="15"/>
  <c r="AU79" i="15"/>
  <c r="AT79" i="15"/>
  <c r="AS79" i="15"/>
  <c r="AR79" i="15"/>
  <c r="AQ79" i="15"/>
  <c r="AP79" i="15"/>
  <c r="AO79" i="15"/>
  <c r="AN79" i="15"/>
  <c r="AM79" i="15"/>
  <c r="AL79" i="15"/>
  <c r="AK79" i="15"/>
  <c r="AJ79" i="15"/>
  <c r="AI79" i="15"/>
  <c r="AH79" i="15"/>
  <c r="AG79" i="15"/>
  <c r="AF79" i="15"/>
  <c r="AE79" i="15"/>
  <c r="AD79" i="15"/>
  <c r="AC79" i="15"/>
  <c r="AB79" i="15"/>
  <c r="AA79" i="15"/>
  <c r="Z79" i="15"/>
  <c r="Y79" i="15"/>
  <c r="X79" i="15"/>
  <c r="W79" i="15"/>
  <c r="V79" i="15"/>
  <c r="U79" i="15"/>
  <c r="T79" i="15"/>
  <c r="S79" i="15"/>
  <c r="R79" i="15"/>
  <c r="Q79" i="15"/>
  <c r="P79" i="15"/>
  <c r="O79" i="15"/>
  <c r="N79" i="15"/>
  <c r="M79" i="15"/>
  <c r="L79" i="15"/>
  <c r="K79" i="15"/>
  <c r="J79" i="15"/>
  <c r="I79" i="15"/>
  <c r="H79" i="15"/>
  <c r="G79" i="15"/>
  <c r="F79" i="15"/>
  <c r="E79" i="15"/>
  <c r="D79" i="15"/>
  <c r="DT78" i="15"/>
  <c r="DC78" i="15"/>
  <c r="DB78" i="15"/>
  <c r="DA78" i="15"/>
  <c r="CZ78" i="15"/>
  <c r="CY78" i="15"/>
  <c r="CX78" i="15"/>
  <c r="CW78" i="15"/>
  <c r="CV78" i="15"/>
  <c r="CU78" i="15"/>
  <c r="CT78" i="15"/>
  <c r="CS78" i="15"/>
  <c r="CR78" i="15"/>
  <c r="CQ78" i="15"/>
  <c r="CP78" i="15"/>
  <c r="CO78" i="15"/>
  <c r="CN78" i="15"/>
  <c r="CM78" i="15"/>
  <c r="CL78" i="15"/>
  <c r="CK78" i="15"/>
  <c r="CJ78" i="15"/>
  <c r="CI78" i="15"/>
  <c r="CH78" i="15"/>
  <c r="CG78" i="15"/>
  <c r="CF78" i="15"/>
  <c r="CE78" i="15"/>
  <c r="CD78" i="15"/>
  <c r="CC78" i="15"/>
  <c r="CB78" i="15"/>
  <c r="CA78" i="15"/>
  <c r="BZ78" i="15"/>
  <c r="BY78" i="15"/>
  <c r="BX78" i="15"/>
  <c r="BW78" i="15"/>
  <c r="BV78" i="15"/>
  <c r="BU78" i="15"/>
  <c r="BT78" i="15"/>
  <c r="BS78" i="15"/>
  <c r="BR78" i="15"/>
  <c r="BQ78" i="15"/>
  <c r="BP78" i="15"/>
  <c r="BO78" i="15"/>
  <c r="BN78" i="15"/>
  <c r="BM78" i="15"/>
  <c r="BL78" i="15"/>
  <c r="BK78" i="15"/>
  <c r="BJ78" i="15"/>
  <c r="BI78" i="15"/>
  <c r="BH78" i="15"/>
  <c r="BG78" i="15"/>
  <c r="BF78" i="15"/>
  <c r="BE78" i="15"/>
  <c r="BD78" i="15"/>
  <c r="BC78" i="15"/>
  <c r="BB78" i="15"/>
  <c r="BA78" i="15"/>
  <c r="AZ78" i="15"/>
  <c r="AY78" i="15"/>
  <c r="AX78" i="15"/>
  <c r="AW78" i="15"/>
  <c r="AV78" i="15"/>
  <c r="AU78" i="15"/>
  <c r="AT78" i="15"/>
  <c r="AS78" i="15"/>
  <c r="AR78" i="15"/>
  <c r="AQ78" i="15"/>
  <c r="AP78" i="15"/>
  <c r="AO78" i="15"/>
  <c r="AN78" i="15"/>
  <c r="AM78" i="15"/>
  <c r="AL78" i="15"/>
  <c r="AK78" i="15"/>
  <c r="AJ78" i="15"/>
  <c r="AI78" i="15"/>
  <c r="AH78" i="15"/>
  <c r="AG78" i="15"/>
  <c r="AF78" i="15"/>
  <c r="AE78" i="15"/>
  <c r="AD78" i="15"/>
  <c r="AC78" i="15"/>
  <c r="AB78" i="15"/>
  <c r="AA78" i="15"/>
  <c r="Z78" i="15"/>
  <c r="Y78" i="15"/>
  <c r="X78" i="15"/>
  <c r="W78" i="15"/>
  <c r="V78" i="15"/>
  <c r="U78" i="15"/>
  <c r="T78" i="15"/>
  <c r="S78" i="15"/>
  <c r="R78" i="15"/>
  <c r="Q78" i="15"/>
  <c r="P78" i="15"/>
  <c r="O78" i="15"/>
  <c r="N78" i="15"/>
  <c r="M78" i="15"/>
  <c r="L78" i="15"/>
  <c r="K78" i="15"/>
  <c r="J78" i="15"/>
  <c r="I78" i="15"/>
  <c r="H78" i="15"/>
  <c r="G78" i="15"/>
  <c r="F78" i="15"/>
  <c r="E78" i="15"/>
  <c r="D78" i="15"/>
  <c r="DT77" i="15"/>
  <c r="DC77" i="15"/>
  <c r="DB77" i="15"/>
  <c r="DA77" i="15"/>
  <c r="CZ77" i="15"/>
  <c r="CY77" i="15"/>
  <c r="CX77" i="15"/>
  <c r="CW77" i="15"/>
  <c r="CV77" i="15"/>
  <c r="CU77" i="15"/>
  <c r="CT77" i="15"/>
  <c r="CS77" i="15"/>
  <c r="CR77" i="15"/>
  <c r="CQ77" i="15"/>
  <c r="CP77" i="15"/>
  <c r="CO77" i="15"/>
  <c r="CN77" i="15"/>
  <c r="CM77" i="15"/>
  <c r="CL77" i="15"/>
  <c r="CK77" i="15"/>
  <c r="CJ77" i="15"/>
  <c r="CI77" i="15"/>
  <c r="CH77" i="15"/>
  <c r="CG77" i="15"/>
  <c r="CF77" i="15"/>
  <c r="CE77" i="15"/>
  <c r="CD77" i="15"/>
  <c r="CC77" i="15"/>
  <c r="CB77" i="15"/>
  <c r="CA77" i="15"/>
  <c r="BZ77" i="15"/>
  <c r="BY77" i="15"/>
  <c r="BX77" i="15"/>
  <c r="BW77" i="15"/>
  <c r="BV77" i="15"/>
  <c r="BU77" i="15"/>
  <c r="BT77" i="15"/>
  <c r="BS77" i="15"/>
  <c r="BR77" i="15"/>
  <c r="BQ77" i="15"/>
  <c r="BP77" i="15"/>
  <c r="BO77" i="15"/>
  <c r="BN77" i="15"/>
  <c r="BM77" i="15"/>
  <c r="BL77" i="15"/>
  <c r="BK77" i="15"/>
  <c r="BJ77" i="15"/>
  <c r="BI77" i="15"/>
  <c r="BH77" i="15"/>
  <c r="BG77" i="15"/>
  <c r="BF77" i="15"/>
  <c r="BE77" i="15"/>
  <c r="BD77" i="15"/>
  <c r="BC77" i="15"/>
  <c r="BB77" i="15"/>
  <c r="BA77" i="15"/>
  <c r="AZ77" i="15"/>
  <c r="AY77" i="15"/>
  <c r="AX77" i="15"/>
  <c r="AW77" i="15"/>
  <c r="AV77" i="15"/>
  <c r="AU77" i="15"/>
  <c r="AT77" i="15"/>
  <c r="AS77" i="15"/>
  <c r="AR77" i="15"/>
  <c r="AQ77" i="15"/>
  <c r="AP77" i="15"/>
  <c r="AO77" i="15"/>
  <c r="AN77" i="15"/>
  <c r="AM77" i="15"/>
  <c r="AL77" i="15"/>
  <c r="AK77" i="15"/>
  <c r="AJ77" i="15"/>
  <c r="AI77" i="15"/>
  <c r="AH77" i="15"/>
  <c r="AG77" i="15"/>
  <c r="AF77" i="15"/>
  <c r="AE77" i="15"/>
  <c r="AD77" i="15"/>
  <c r="AC77" i="15"/>
  <c r="AB77" i="15"/>
  <c r="AA77" i="15"/>
  <c r="Z77" i="15"/>
  <c r="Y77" i="15"/>
  <c r="X77" i="15"/>
  <c r="W77" i="15"/>
  <c r="V77" i="15"/>
  <c r="U77" i="15"/>
  <c r="T77" i="15"/>
  <c r="S77" i="15"/>
  <c r="R77" i="15"/>
  <c r="Q77" i="15"/>
  <c r="P77" i="15"/>
  <c r="O77" i="15"/>
  <c r="N77" i="15"/>
  <c r="M77" i="15"/>
  <c r="L77" i="15"/>
  <c r="K77" i="15"/>
  <c r="J77" i="15"/>
  <c r="I77" i="15"/>
  <c r="H77" i="15"/>
  <c r="G77" i="15"/>
  <c r="F77" i="15"/>
  <c r="E77" i="15"/>
  <c r="D77" i="15"/>
  <c r="DT76" i="15"/>
  <c r="DC76" i="15"/>
  <c r="DB76" i="15"/>
  <c r="DA76" i="15"/>
  <c r="CZ76" i="15"/>
  <c r="CY76" i="15"/>
  <c r="CX76" i="15"/>
  <c r="CW76" i="15"/>
  <c r="CV76" i="15"/>
  <c r="CU76" i="15"/>
  <c r="CT76" i="15"/>
  <c r="CS76" i="15"/>
  <c r="CR76" i="15"/>
  <c r="CQ76" i="15"/>
  <c r="CQ150" i="15" s="1"/>
  <c r="CP76" i="15"/>
  <c r="CO76" i="15"/>
  <c r="CN76" i="15"/>
  <c r="CM76" i="15"/>
  <c r="CM150" i="15" s="1"/>
  <c r="CL76" i="15"/>
  <c r="CK76" i="15"/>
  <c r="CJ76" i="15"/>
  <c r="CI76" i="15"/>
  <c r="CI150" i="15" s="1"/>
  <c r="CH76" i="15"/>
  <c r="CG76" i="15"/>
  <c r="CF76" i="15"/>
  <c r="CE76" i="15"/>
  <c r="CE150" i="15" s="1"/>
  <c r="CD76" i="15"/>
  <c r="CC76" i="15"/>
  <c r="CB76" i="15"/>
  <c r="CA76" i="15"/>
  <c r="CA150" i="15" s="1"/>
  <c r="BZ76" i="15"/>
  <c r="BY76" i="15"/>
  <c r="BX76" i="15"/>
  <c r="BW76" i="15"/>
  <c r="BW150" i="15" s="1"/>
  <c r="BV76" i="15"/>
  <c r="BU76" i="15"/>
  <c r="BT76" i="15"/>
  <c r="BS76" i="15"/>
  <c r="BS150" i="15" s="1"/>
  <c r="BR76" i="15"/>
  <c r="BQ76" i="15"/>
  <c r="BP76" i="15"/>
  <c r="BO76" i="15"/>
  <c r="BO150" i="15" s="1"/>
  <c r="BN76" i="15"/>
  <c r="BM76" i="15"/>
  <c r="BL76" i="15"/>
  <c r="BK76" i="15"/>
  <c r="BK150" i="15" s="1"/>
  <c r="BJ76" i="15"/>
  <c r="BI76" i="15"/>
  <c r="BH76" i="15"/>
  <c r="BG76" i="15"/>
  <c r="BG150" i="15" s="1"/>
  <c r="BF76" i="15"/>
  <c r="BE76" i="15"/>
  <c r="BD76" i="15"/>
  <c r="BC76" i="15"/>
  <c r="BC150" i="15" s="1"/>
  <c r="BB76" i="15"/>
  <c r="BA76" i="15"/>
  <c r="AZ76" i="15"/>
  <c r="AY76" i="15"/>
  <c r="AY150" i="15" s="1"/>
  <c r="AX76" i="15"/>
  <c r="AW76" i="15"/>
  <c r="AV76" i="15"/>
  <c r="AU76" i="15"/>
  <c r="AU150" i="15" s="1"/>
  <c r="AT76" i="15"/>
  <c r="AS76" i="15"/>
  <c r="AR76" i="15"/>
  <c r="AQ76" i="15"/>
  <c r="AQ150" i="15" s="1"/>
  <c r="AP76" i="15"/>
  <c r="AO76" i="15"/>
  <c r="AN76" i="15"/>
  <c r="AM76" i="15"/>
  <c r="AM150" i="15" s="1"/>
  <c r="AL76" i="15"/>
  <c r="AK76" i="15"/>
  <c r="AJ76" i="15"/>
  <c r="AI76" i="15"/>
  <c r="AI150" i="15" s="1"/>
  <c r="AH76" i="15"/>
  <c r="AH150" i="15" s="1"/>
  <c r="AG76" i="15"/>
  <c r="AF76" i="15"/>
  <c r="AE76" i="15"/>
  <c r="AE150" i="15" s="1"/>
  <c r="AD76" i="15"/>
  <c r="AD150" i="15" s="1"/>
  <c r="AC76" i="15"/>
  <c r="AB76" i="15"/>
  <c r="AA76" i="15"/>
  <c r="AA150" i="15" s="1"/>
  <c r="Z76" i="15"/>
  <c r="Z150" i="15" s="1"/>
  <c r="Y76" i="15"/>
  <c r="Y150" i="15" s="1"/>
  <c r="X76" i="15"/>
  <c r="W76" i="15"/>
  <c r="W150" i="15" s="1"/>
  <c r="V76" i="15"/>
  <c r="V150" i="15" s="1"/>
  <c r="U76" i="15"/>
  <c r="U150" i="15" s="1"/>
  <c r="T76" i="15"/>
  <c r="S76" i="15"/>
  <c r="S150" i="15" s="1"/>
  <c r="R76" i="15"/>
  <c r="R150" i="15" s="1"/>
  <c r="Q76" i="15"/>
  <c r="Q150" i="15" s="1"/>
  <c r="P76" i="15"/>
  <c r="O76" i="15"/>
  <c r="O150" i="15" s="1"/>
  <c r="N76" i="15"/>
  <c r="N150" i="15" s="1"/>
  <c r="M76" i="15"/>
  <c r="M150" i="15" s="1"/>
  <c r="L76" i="15"/>
  <c r="K76" i="15"/>
  <c r="K150" i="15" s="1"/>
  <c r="J76" i="15"/>
  <c r="J150" i="15" s="1"/>
  <c r="I76" i="15"/>
  <c r="I150" i="15" s="1"/>
  <c r="H76" i="15"/>
  <c r="G76" i="15"/>
  <c r="G150" i="15" s="1"/>
  <c r="F76" i="15"/>
  <c r="F150" i="15" s="1"/>
  <c r="E76" i="15"/>
  <c r="E150" i="15" s="1"/>
  <c r="D76" i="15"/>
  <c r="D150" i="15" s="1"/>
  <c r="DT75" i="15"/>
  <c r="DC75" i="15"/>
  <c r="DB75" i="15"/>
  <c r="DA75" i="15"/>
  <c r="CZ75" i="15"/>
  <c r="CY75" i="15"/>
  <c r="CX75" i="15"/>
  <c r="CW75" i="15"/>
  <c r="CV75" i="15"/>
  <c r="CU75" i="15"/>
  <c r="CT75" i="15"/>
  <c r="CS75" i="15"/>
  <c r="CR75" i="15"/>
  <c r="CQ75" i="15"/>
  <c r="CP75" i="15"/>
  <c r="CO75" i="15"/>
  <c r="CN75" i="15"/>
  <c r="CM75" i="15"/>
  <c r="CL75" i="15"/>
  <c r="CK75" i="15"/>
  <c r="CJ75" i="15"/>
  <c r="CI75" i="15"/>
  <c r="CH75" i="15"/>
  <c r="CG75" i="15"/>
  <c r="CF75" i="15"/>
  <c r="CE75" i="15"/>
  <c r="CD75" i="15"/>
  <c r="CC75" i="15"/>
  <c r="CB75" i="15"/>
  <c r="CA75" i="15"/>
  <c r="BZ75" i="15"/>
  <c r="BY75" i="15"/>
  <c r="BX75" i="15"/>
  <c r="BW75" i="15"/>
  <c r="BV75" i="15"/>
  <c r="BU75" i="15"/>
  <c r="BT75" i="15"/>
  <c r="BS75" i="15"/>
  <c r="BR75" i="15"/>
  <c r="BQ75" i="15"/>
  <c r="BP75" i="15"/>
  <c r="BO75" i="15"/>
  <c r="BN75" i="15"/>
  <c r="BM75" i="15"/>
  <c r="BL75" i="15"/>
  <c r="BK75" i="15"/>
  <c r="BJ75" i="15"/>
  <c r="BI75" i="15"/>
  <c r="BH75" i="15"/>
  <c r="BG75" i="15"/>
  <c r="BF75" i="15"/>
  <c r="BE75" i="15"/>
  <c r="BD75" i="15"/>
  <c r="BC75" i="15"/>
  <c r="BB75" i="15"/>
  <c r="BA75" i="15"/>
  <c r="AZ75" i="15"/>
  <c r="AY75" i="15"/>
  <c r="AX75" i="15"/>
  <c r="AW75" i="15"/>
  <c r="AV75" i="15"/>
  <c r="AU75" i="15"/>
  <c r="AT75" i="15"/>
  <c r="AS75" i="15"/>
  <c r="AR75" i="15"/>
  <c r="AQ75" i="15"/>
  <c r="AP75" i="15"/>
  <c r="AO75" i="15"/>
  <c r="AN75" i="15"/>
  <c r="AM75" i="15"/>
  <c r="AL75" i="15"/>
  <c r="AK75" i="15"/>
  <c r="AJ75" i="15"/>
  <c r="AI75" i="15"/>
  <c r="AH75" i="15"/>
  <c r="AG75" i="15"/>
  <c r="AF75" i="15"/>
  <c r="AE75" i="15"/>
  <c r="AD75" i="15"/>
  <c r="AC75" i="15"/>
  <c r="AB75" i="15"/>
  <c r="AA75" i="15"/>
  <c r="Z75" i="15"/>
  <c r="Y75" i="15"/>
  <c r="X75" i="15"/>
  <c r="W75" i="15"/>
  <c r="V75" i="15"/>
  <c r="U75" i="15"/>
  <c r="T75" i="15"/>
  <c r="S75" i="15"/>
  <c r="R75" i="15"/>
  <c r="Q75" i="15"/>
  <c r="P75" i="15"/>
  <c r="O75" i="15"/>
  <c r="N75" i="15"/>
  <c r="M75" i="15"/>
  <c r="L75" i="15"/>
  <c r="K75" i="15"/>
  <c r="J75" i="15"/>
  <c r="I75" i="15"/>
  <c r="H75" i="15"/>
  <c r="G75" i="15"/>
  <c r="F75" i="15"/>
  <c r="E75" i="15"/>
  <c r="D75" i="15"/>
  <c r="DT74" i="15"/>
  <c r="DC74" i="15"/>
  <c r="DB74" i="15"/>
  <c r="DA74" i="15"/>
  <c r="CZ74" i="15"/>
  <c r="CY74" i="15"/>
  <c r="CX74" i="15"/>
  <c r="CW74" i="15"/>
  <c r="CV74" i="15"/>
  <c r="CU74" i="15"/>
  <c r="CT74" i="15"/>
  <c r="CS74" i="15"/>
  <c r="CR74" i="15"/>
  <c r="CQ74" i="15"/>
  <c r="CP74" i="15"/>
  <c r="CO74" i="15"/>
  <c r="CN74" i="15"/>
  <c r="CM74" i="15"/>
  <c r="CL74" i="15"/>
  <c r="CK74" i="15"/>
  <c r="CJ74" i="15"/>
  <c r="CI74" i="15"/>
  <c r="CH74" i="15"/>
  <c r="CG74" i="15"/>
  <c r="CF74" i="15"/>
  <c r="CE74" i="15"/>
  <c r="CD74" i="15"/>
  <c r="CC74" i="15"/>
  <c r="CB74" i="15"/>
  <c r="CA74" i="15"/>
  <c r="BZ74" i="15"/>
  <c r="BY74" i="15"/>
  <c r="BX74" i="15"/>
  <c r="BW74" i="15"/>
  <c r="BV74" i="15"/>
  <c r="BU74" i="15"/>
  <c r="BT74" i="15"/>
  <c r="BS74" i="15"/>
  <c r="BR74" i="15"/>
  <c r="BQ74" i="15"/>
  <c r="BP74" i="15"/>
  <c r="BO74" i="15"/>
  <c r="BN74" i="15"/>
  <c r="BM74" i="15"/>
  <c r="BL74" i="15"/>
  <c r="BK74" i="15"/>
  <c r="BJ74" i="15"/>
  <c r="BI74" i="15"/>
  <c r="BH74" i="15"/>
  <c r="BG74" i="15"/>
  <c r="BF74" i="15"/>
  <c r="BE74" i="15"/>
  <c r="BD74" i="15"/>
  <c r="BC74" i="15"/>
  <c r="BB74" i="15"/>
  <c r="BA74" i="15"/>
  <c r="AZ74" i="15"/>
  <c r="AY74" i="15"/>
  <c r="AX74" i="15"/>
  <c r="AW74" i="15"/>
  <c r="AV74" i="15"/>
  <c r="AU74" i="15"/>
  <c r="AT74" i="15"/>
  <c r="AS74" i="15"/>
  <c r="AR74" i="15"/>
  <c r="AQ74" i="15"/>
  <c r="AP74" i="15"/>
  <c r="AO74" i="15"/>
  <c r="AN74" i="15"/>
  <c r="AM74" i="15"/>
  <c r="AL74" i="15"/>
  <c r="AK74" i="15"/>
  <c r="AJ74" i="15"/>
  <c r="AI74" i="15"/>
  <c r="AH74" i="15"/>
  <c r="AG74" i="15"/>
  <c r="AF74" i="15"/>
  <c r="AE74" i="15"/>
  <c r="AD74" i="15"/>
  <c r="AC74" i="15"/>
  <c r="AB74" i="15"/>
  <c r="AA74" i="15"/>
  <c r="Z74" i="15"/>
  <c r="Y74" i="15"/>
  <c r="X74" i="15"/>
  <c r="W74" i="15"/>
  <c r="V74" i="15"/>
  <c r="U74" i="15"/>
  <c r="T74" i="15"/>
  <c r="S74" i="15"/>
  <c r="R74" i="15"/>
  <c r="Q74" i="15"/>
  <c r="P74" i="15"/>
  <c r="O74" i="15"/>
  <c r="N74" i="15"/>
  <c r="M74" i="15"/>
  <c r="L74" i="15"/>
  <c r="K74" i="15"/>
  <c r="J74" i="15"/>
  <c r="I74" i="15"/>
  <c r="H74" i="15"/>
  <c r="G74" i="15"/>
  <c r="F74" i="15"/>
  <c r="E74" i="15"/>
  <c r="D74" i="15"/>
  <c r="DT73" i="15"/>
  <c r="DC73" i="15"/>
  <c r="DB73" i="15"/>
  <c r="DA73" i="15"/>
  <c r="CZ73" i="15"/>
  <c r="CY73" i="15"/>
  <c r="CX73" i="15"/>
  <c r="CW73" i="15"/>
  <c r="CV73" i="15"/>
  <c r="CU73" i="15"/>
  <c r="CT73" i="15"/>
  <c r="CS73" i="15"/>
  <c r="CR73" i="15"/>
  <c r="CQ73" i="15"/>
  <c r="CP73" i="15"/>
  <c r="CO73" i="15"/>
  <c r="CN73" i="15"/>
  <c r="CM73" i="15"/>
  <c r="CL73" i="15"/>
  <c r="CK73" i="15"/>
  <c r="CJ73" i="15"/>
  <c r="CI73" i="15"/>
  <c r="CH73" i="15"/>
  <c r="CG73" i="15"/>
  <c r="CF73" i="15"/>
  <c r="CE73" i="15"/>
  <c r="CD73" i="15"/>
  <c r="CC73" i="15"/>
  <c r="CB73" i="15"/>
  <c r="CA73" i="15"/>
  <c r="BZ73" i="15"/>
  <c r="BY73" i="15"/>
  <c r="BX73" i="15"/>
  <c r="BW73" i="15"/>
  <c r="BV73" i="15"/>
  <c r="BU73" i="15"/>
  <c r="BT73" i="15"/>
  <c r="BS73" i="15"/>
  <c r="BR73" i="15"/>
  <c r="BQ73" i="15"/>
  <c r="BP73" i="15"/>
  <c r="BO73" i="15"/>
  <c r="BN73" i="15"/>
  <c r="BM73" i="15"/>
  <c r="BL73" i="15"/>
  <c r="BK73" i="15"/>
  <c r="BJ73" i="15"/>
  <c r="BI73" i="15"/>
  <c r="BH73" i="15"/>
  <c r="BG73" i="15"/>
  <c r="BF73" i="15"/>
  <c r="BE73" i="15"/>
  <c r="BD73" i="15"/>
  <c r="BC73" i="15"/>
  <c r="BB73" i="15"/>
  <c r="BA73" i="15"/>
  <c r="AZ73" i="15"/>
  <c r="AY73" i="15"/>
  <c r="AX73" i="15"/>
  <c r="AW73" i="15"/>
  <c r="AV73" i="15"/>
  <c r="AU73" i="15"/>
  <c r="AT73" i="15"/>
  <c r="AS73" i="15"/>
  <c r="AR73" i="15"/>
  <c r="AQ73" i="15"/>
  <c r="AP73" i="15"/>
  <c r="AO73" i="15"/>
  <c r="AN73" i="15"/>
  <c r="AM73" i="15"/>
  <c r="AL73" i="15"/>
  <c r="AK73" i="15"/>
  <c r="AJ73" i="15"/>
  <c r="AI73" i="15"/>
  <c r="AH73" i="15"/>
  <c r="AG73" i="15"/>
  <c r="AF73" i="15"/>
  <c r="AE73" i="15"/>
  <c r="AD73" i="15"/>
  <c r="AC73" i="15"/>
  <c r="AB73" i="15"/>
  <c r="AA73" i="15"/>
  <c r="Z73" i="15"/>
  <c r="Y73" i="15"/>
  <c r="X73" i="15"/>
  <c r="W73" i="15"/>
  <c r="V73" i="15"/>
  <c r="U73" i="15"/>
  <c r="T73" i="15"/>
  <c r="S73" i="15"/>
  <c r="R73" i="15"/>
  <c r="Q73" i="15"/>
  <c r="P73" i="15"/>
  <c r="O73" i="15"/>
  <c r="N73" i="15"/>
  <c r="M73" i="15"/>
  <c r="L73" i="15"/>
  <c r="K73" i="15"/>
  <c r="J73" i="15"/>
  <c r="I73" i="15"/>
  <c r="H73" i="15"/>
  <c r="G73" i="15"/>
  <c r="F73" i="15"/>
  <c r="E73" i="15"/>
  <c r="D73" i="15"/>
  <c r="DT72" i="15"/>
  <c r="DC72" i="15"/>
  <c r="DB72" i="15"/>
  <c r="DA72" i="15"/>
  <c r="CZ72" i="15"/>
  <c r="CY72" i="15"/>
  <c r="CX72" i="15"/>
  <c r="CW72" i="15"/>
  <c r="CV72" i="15"/>
  <c r="CU72" i="15"/>
  <c r="CT72" i="15"/>
  <c r="CS72" i="15"/>
  <c r="CR72" i="15"/>
  <c r="CQ72" i="15"/>
  <c r="CP72" i="15"/>
  <c r="CO72" i="15"/>
  <c r="CN72" i="15"/>
  <c r="CM72" i="15"/>
  <c r="CL72" i="15"/>
  <c r="CK72" i="15"/>
  <c r="CJ72" i="15"/>
  <c r="CI72" i="15"/>
  <c r="CH72" i="15"/>
  <c r="CG72" i="15"/>
  <c r="CF72" i="15"/>
  <c r="CE72" i="15"/>
  <c r="CD72" i="15"/>
  <c r="CC72" i="15"/>
  <c r="CB72" i="15"/>
  <c r="CA72" i="15"/>
  <c r="BZ72" i="15"/>
  <c r="BY72" i="15"/>
  <c r="BX72" i="15"/>
  <c r="BW72" i="15"/>
  <c r="BV72" i="15"/>
  <c r="BU72" i="15"/>
  <c r="BT72" i="15"/>
  <c r="BS72" i="15"/>
  <c r="BR72" i="15"/>
  <c r="BQ72" i="15"/>
  <c r="BP72" i="15"/>
  <c r="BO72" i="15"/>
  <c r="BN72" i="15"/>
  <c r="BM72" i="15"/>
  <c r="BL72" i="15"/>
  <c r="BK72" i="15"/>
  <c r="BJ72" i="15"/>
  <c r="BI72" i="15"/>
  <c r="BH72" i="15"/>
  <c r="BG72" i="15"/>
  <c r="BF72" i="15"/>
  <c r="BE72" i="15"/>
  <c r="BD72" i="15"/>
  <c r="BC72" i="15"/>
  <c r="BB72" i="15"/>
  <c r="BA72" i="15"/>
  <c r="AZ72" i="15"/>
  <c r="AY72" i="15"/>
  <c r="AX72" i="15"/>
  <c r="AW72" i="15"/>
  <c r="AV72" i="15"/>
  <c r="AU72" i="15"/>
  <c r="AT72" i="15"/>
  <c r="AS72" i="15"/>
  <c r="AR72" i="15"/>
  <c r="AQ72" i="15"/>
  <c r="AP72" i="15"/>
  <c r="AO72" i="15"/>
  <c r="AN72" i="15"/>
  <c r="AM72" i="15"/>
  <c r="AL72" i="15"/>
  <c r="AK72" i="15"/>
  <c r="AJ72" i="15"/>
  <c r="AI72" i="15"/>
  <c r="AH72" i="15"/>
  <c r="AG72" i="15"/>
  <c r="AF72" i="15"/>
  <c r="AE72" i="15"/>
  <c r="AD72" i="15"/>
  <c r="AC72" i="15"/>
  <c r="AB72" i="15"/>
  <c r="AA72" i="15"/>
  <c r="Z72" i="15"/>
  <c r="Y72" i="15"/>
  <c r="X72" i="15"/>
  <c r="W72" i="15"/>
  <c r="V72" i="15"/>
  <c r="U72" i="15"/>
  <c r="T72" i="15"/>
  <c r="S72" i="15"/>
  <c r="R72" i="15"/>
  <c r="Q72" i="15"/>
  <c r="P72" i="15"/>
  <c r="O72" i="15"/>
  <c r="N72" i="15"/>
  <c r="M72" i="15"/>
  <c r="L72" i="15"/>
  <c r="K72" i="15"/>
  <c r="J72" i="15"/>
  <c r="I72" i="15"/>
  <c r="H72" i="15"/>
  <c r="G72" i="15"/>
  <c r="F72" i="15"/>
  <c r="E72" i="15"/>
  <c r="D72" i="15"/>
  <c r="DT71" i="15"/>
  <c r="DC71" i="15"/>
  <c r="DC148" i="15" s="1"/>
  <c r="DB71" i="15"/>
  <c r="DB148" i="15" s="1"/>
  <c r="DA71" i="15"/>
  <c r="DA148" i="15" s="1"/>
  <c r="CZ71" i="15"/>
  <c r="CZ148" i="15" s="1"/>
  <c r="CY71" i="15"/>
  <c r="CY148" i="15" s="1"/>
  <c r="CX71" i="15"/>
  <c r="CX148" i="15" s="1"/>
  <c r="CW71" i="15"/>
  <c r="CW148" i="15" s="1"/>
  <c r="CV71" i="15"/>
  <c r="CV148" i="15" s="1"/>
  <c r="CU71" i="15"/>
  <c r="CU148" i="15" s="1"/>
  <c r="CT71" i="15"/>
  <c r="CT148" i="15" s="1"/>
  <c r="CS71" i="15"/>
  <c r="CS148" i="15" s="1"/>
  <c r="CR71" i="15"/>
  <c r="CR148" i="15" s="1"/>
  <c r="CQ71" i="15"/>
  <c r="CQ148" i="15" s="1"/>
  <c r="CP71" i="15"/>
  <c r="CP148" i="15" s="1"/>
  <c r="CO71" i="15"/>
  <c r="CO148" i="15" s="1"/>
  <c r="CN71" i="15"/>
  <c r="CN148" i="15" s="1"/>
  <c r="CM71" i="15"/>
  <c r="CM148" i="15" s="1"/>
  <c r="CL71" i="15"/>
  <c r="CL148" i="15" s="1"/>
  <c r="CK71" i="15"/>
  <c r="CK148" i="15" s="1"/>
  <c r="CJ71" i="15"/>
  <c r="CJ148" i="15" s="1"/>
  <c r="CI71" i="15"/>
  <c r="CI148" i="15" s="1"/>
  <c r="CH71" i="15"/>
  <c r="CH148" i="15" s="1"/>
  <c r="CG71" i="15"/>
  <c r="CG148" i="15" s="1"/>
  <c r="CF71" i="15"/>
  <c r="CF148" i="15" s="1"/>
  <c r="CE71" i="15"/>
  <c r="CE148" i="15" s="1"/>
  <c r="CD71" i="15"/>
  <c r="CD148" i="15" s="1"/>
  <c r="CC71" i="15"/>
  <c r="CC148" i="15" s="1"/>
  <c r="CB71" i="15"/>
  <c r="CB148" i="15" s="1"/>
  <c r="CA71" i="15"/>
  <c r="CA148" i="15" s="1"/>
  <c r="BZ71" i="15"/>
  <c r="BZ148" i="15" s="1"/>
  <c r="BY71" i="15"/>
  <c r="BY148" i="15" s="1"/>
  <c r="BX71" i="15"/>
  <c r="BX148" i="15" s="1"/>
  <c r="BW71" i="15"/>
  <c r="BW148" i="15" s="1"/>
  <c r="BV71" i="15"/>
  <c r="BV148" i="15" s="1"/>
  <c r="BU71" i="15"/>
  <c r="BU148" i="15" s="1"/>
  <c r="BT71" i="15"/>
  <c r="BT148" i="15" s="1"/>
  <c r="BS71" i="15"/>
  <c r="BS148" i="15" s="1"/>
  <c r="BR71" i="15"/>
  <c r="BR148" i="15" s="1"/>
  <c r="BQ71" i="15"/>
  <c r="BQ148" i="15" s="1"/>
  <c r="BP71" i="15"/>
  <c r="BP148" i="15" s="1"/>
  <c r="BO71" i="15"/>
  <c r="BO148" i="15" s="1"/>
  <c r="BN71" i="15"/>
  <c r="BN148" i="15" s="1"/>
  <c r="BM71" i="15"/>
  <c r="BM148" i="15" s="1"/>
  <c r="BL71" i="15"/>
  <c r="BL148" i="15" s="1"/>
  <c r="BK71" i="15"/>
  <c r="BK148" i="15" s="1"/>
  <c r="BJ71" i="15"/>
  <c r="BJ148" i="15" s="1"/>
  <c r="BI71" i="15"/>
  <c r="BI148" i="15" s="1"/>
  <c r="BH71" i="15"/>
  <c r="BH148" i="15" s="1"/>
  <c r="BG71" i="15"/>
  <c r="BG148" i="15" s="1"/>
  <c r="BF71" i="15"/>
  <c r="BF148" i="15" s="1"/>
  <c r="BE71" i="15"/>
  <c r="BE148" i="15" s="1"/>
  <c r="BD71" i="15"/>
  <c r="BD148" i="15" s="1"/>
  <c r="BC71" i="15"/>
  <c r="BC148" i="15" s="1"/>
  <c r="BB71" i="15"/>
  <c r="BB148" i="15" s="1"/>
  <c r="BA71" i="15"/>
  <c r="BA148" i="15" s="1"/>
  <c r="AZ71" i="15"/>
  <c r="AZ148" i="15" s="1"/>
  <c r="AY71" i="15"/>
  <c r="AY148" i="15" s="1"/>
  <c r="AX71" i="15"/>
  <c r="AX148" i="15" s="1"/>
  <c r="AW71" i="15"/>
  <c r="AW148" i="15" s="1"/>
  <c r="AV71" i="15"/>
  <c r="AV148" i="15" s="1"/>
  <c r="AU71" i="15"/>
  <c r="AU148" i="15" s="1"/>
  <c r="AT71" i="15"/>
  <c r="AT148" i="15" s="1"/>
  <c r="AS71" i="15"/>
  <c r="AS148" i="15" s="1"/>
  <c r="AR71" i="15"/>
  <c r="AR148" i="15" s="1"/>
  <c r="AQ71" i="15"/>
  <c r="AQ148" i="15" s="1"/>
  <c r="AP71" i="15"/>
  <c r="AP148" i="15" s="1"/>
  <c r="AO71" i="15"/>
  <c r="AO148" i="15" s="1"/>
  <c r="AN71" i="15"/>
  <c r="AN148" i="15" s="1"/>
  <c r="AM71" i="15"/>
  <c r="AM148" i="15" s="1"/>
  <c r="AL71" i="15"/>
  <c r="AL148" i="15" s="1"/>
  <c r="AK71" i="15"/>
  <c r="AK148" i="15" s="1"/>
  <c r="AJ71" i="15"/>
  <c r="AJ148" i="15" s="1"/>
  <c r="AI71" i="15"/>
  <c r="AI148" i="15" s="1"/>
  <c r="AH71" i="15"/>
  <c r="AH148" i="15" s="1"/>
  <c r="AG71" i="15"/>
  <c r="AG148" i="15" s="1"/>
  <c r="AF71" i="15"/>
  <c r="AF148" i="15" s="1"/>
  <c r="AE71" i="15"/>
  <c r="AE148" i="15" s="1"/>
  <c r="AD71" i="15"/>
  <c r="AD148" i="15" s="1"/>
  <c r="AC71" i="15"/>
  <c r="AC148" i="15" s="1"/>
  <c r="AB71" i="15"/>
  <c r="AB148" i="15" s="1"/>
  <c r="AA71" i="15"/>
  <c r="AA148" i="15" s="1"/>
  <c r="Z71" i="15"/>
  <c r="Z148" i="15" s="1"/>
  <c r="Y71" i="15"/>
  <c r="Y148" i="15" s="1"/>
  <c r="X71" i="15"/>
  <c r="X148" i="15" s="1"/>
  <c r="W71" i="15"/>
  <c r="W148" i="15" s="1"/>
  <c r="V71" i="15"/>
  <c r="V148" i="15" s="1"/>
  <c r="U71" i="15"/>
  <c r="U148" i="15" s="1"/>
  <c r="T71" i="15"/>
  <c r="T148" i="15" s="1"/>
  <c r="S71" i="15"/>
  <c r="S148" i="15" s="1"/>
  <c r="R71" i="15"/>
  <c r="R148" i="15" s="1"/>
  <c r="Q71" i="15"/>
  <c r="Q148" i="15" s="1"/>
  <c r="P71" i="15"/>
  <c r="P148" i="15" s="1"/>
  <c r="O71" i="15"/>
  <c r="O148" i="15" s="1"/>
  <c r="N71" i="15"/>
  <c r="N148" i="15" s="1"/>
  <c r="M71" i="15"/>
  <c r="M148" i="15" s="1"/>
  <c r="L71" i="15"/>
  <c r="L148" i="15" s="1"/>
  <c r="K71" i="15"/>
  <c r="K148" i="15" s="1"/>
  <c r="J71" i="15"/>
  <c r="J148" i="15" s="1"/>
  <c r="I71" i="15"/>
  <c r="I148" i="15" s="1"/>
  <c r="H71" i="15"/>
  <c r="H148" i="15" s="1"/>
  <c r="G71" i="15"/>
  <c r="G148" i="15" s="1"/>
  <c r="F71" i="15"/>
  <c r="F148" i="15" s="1"/>
  <c r="E71" i="15"/>
  <c r="E148" i="15" s="1"/>
  <c r="D71" i="15"/>
  <c r="D148" i="15" s="1"/>
  <c r="DT70" i="15"/>
  <c r="DC70" i="15"/>
  <c r="DB70" i="15"/>
  <c r="DA70" i="15"/>
  <c r="CZ70" i="15"/>
  <c r="CY70" i="15"/>
  <c r="CX70" i="15"/>
  <c r="CW70" i="15"/>
  <c r="CV70" i="15"/>
  <c r="CU70" i="15"/>
  <c r="CT70" i="15"/>
  <c r="CS70" i="15"/>
  <c r="CR70" i="15"/>
  <c r="CQ70" i="15"/>
  <c r="CP70" i="15"/>
  <c r="CO70" i="15"/>
  <c r="CN70" i="15"/>
  <c r="CM70" i="15"/>
  <c r="CL70" i="15"/>
  <c r="CK70" i="15"/>
  <c r="CJ70" i="15"/>
  <c r="CI70" i="15"/>
  <c r="CH70" i="15"/>
  <c r="CG70" i="15"/>
  <c r="CF70" i="15"/>
  <c r="CE70" i="15"/>
  <c r="CD70" i="15"/>
  <c r="CC70" i="15"/>
  <c r="CB70" i="15"/>
  <c r="CA70" i="15"/>
  <c r="BZ70" i="15"/>
  <c r="BY70" i="15"/>
  <c r="BX70" i="15"/>
  <c r="BW70" i="15"/>
  <c r="BV70" i="15"/>
  <c r="BU70" i="15"/>
  <c r="BT70" i="15"/>
  <c r="BS70" i="15"/>
  <c r="BR70" i="15"/>
  <c r="BQ70" i="15"/>
  <c r="BP70" i="15"/>
  <c r="BO70" i="15"/>
  <c r="BN70" i="15"/>
  <c r="BM70" i="15"/>
  <c r="BL70" i="15"/>
  <c r="BK70" i="15"/>
  <c r="BJ70" i="15"/>
  <c r="BI70" i="15"/>
  <c r="BH70" i="15"/>
  <c r="BG70" i="15"/>
  <c r="BF70" i="15"/>
  <c r="BE70" i="15"/>
  <c r="BD70" i="15"/>
  <c r="BC70" i="15"/>
  <c r="BB70" i="15"/>
  <c r="BA70" i="15"/>
  <c r="AZ70" i="15"/>
  <c r="AY70" i="15"/>
  <c r="AX70" i="15"/>
  <c r="AW70" i="15"/>
  <c r="AV70" i="15"/>
  <c r="AU70" i="15"/>
  <c r="AT70" i="15"/>
  <c r="AS70" i="15"/>
  <c r="AR70" i="15"/>
  <c r="AQ70" i="15"/>
  <c r="AP70" i="15"/>
  <c r="AO70" i="15"/>
  <c r="AN70" i="15"/>
  <c r="AM70" i="15"/>
  <c r="AL70" i="15"/>
  <c r="AK70" i="15"/>
  <c r="AJ70" i="15"/>
  <c r="AI70" i="15"/>
  <c r="AH70" i="15"/>
  <c r="AG70" i="15"/>
  <c r="AF70" i="15"/>
  <c r="AE70" i="15"/>
  <c r="AD70" i="15"/>
  <c r="AC70" i="15"/>
  <c r="AB70" i="15"/>
  <c r="AA70" i="15"/>
  <c r="Z70" i="15"/>
  <c r="Y70" i="15"/>
  <c r="X70" i="15"/>
  <c r="W70" i="15"/>
  <c r="V70" i="15"/>
  <c r="U70" i="15"/>
  <c r="T70" i="15"/>
  <c r="S70" i="15"/>
  <c r="R70" i="15"/>
  <c r="Q70" i="15"/>
  <c r="P70" i="15"/>
  <c r="O70" i="15"/>
  <c r="N70" i="15"/>
  <c r="M70" i="15"/>
  <c r="L70" i="15"/>
  <c r="K70" i="15"/>
  <c r="J70" i="15"/>
  <c r="I70" i="15"/>
  <c r="H70" i="15"/>
  <c r="G70" i="15"/>
  <c r="F70" i="15"/>
  <c r="E70" i="15"/>
  <c r="D70" i="15"/>
  <c r="DT69" i="15"/>
  <c r="DC69" i="15"/>
  <c r="DB69" i="15"/>
  <c r="DA69" i="15"/>
  <c r="CZ69" i="15"/>
  <c r="CY69" i="15"/>
  <c r="CX69" i="15"/>
  <c r="CW69" i="15"/>
  <c r="CV69" i="15"/>
  <c r="CU69" i="15"/>
  <c r="CT69" i="15"/>
  <c r="CS69" i="15"/>
  <c r="CR69" i="15"/>
  <c r="CQ69" i="15"/>
  <c r="CP69" i="15"/>
  <c r="CO69" i="15"/>
  <c r="CN69" i="15"/>
  <c r="CM69" i="15"/>
  <c r="CL69" i="15"/>
  <c r="CK69" i="15"/>
  <c r="CJ69" i="15"/>
  <c r="CI69" i="15"/>
  <c r="CH69" i="15"/>
  <c r="CG69" i="15"/>
  <c r="CF69" i="15"/>
  <c r="CE69" i="15"/>
  <c r="CD69" i="15"/>
  <c r="CC69" i="15"/>
  <c r="CB69" i="15"/>
  <c r="CA69" i="15"/>
  <c r="BZ69" i="15"/>
  <c r="BY69" i="15"/>
  <c r="BX69" i="15"/>
  <c r="BW69" i="15"/>
  <c r="BV69" i="15"/>
  <c r="BU69" i="15"/>
  <c r="BT69" i="15"/>
  <c r="BS69" i="15"/>
  <c r="BR69" i="15"/>
  <c r="BQ69" i="15"/>
  <c r="BP69" i="15"/>
  <c r="BO69" i="15"/>
  <c r="BN69" i="15"/>
  <c r="BM69" i="15"/>
  <c r="BL69" i="15"/>
  <c r="BK69" i="15"/>
  <c r="BJ69" i="15"/>
  <c r="BI69" i="15"/>
  <c r="BH69" i="15"/>
  <c r="BG69" i="15"/>
  <c r="BF69" i="15"/>
  <c r="BE69" i="15"/>
  <c r="BD69" i="15"/>
  <c r="BC69" i="15"/>
  <c r="BB69" i="15"/>
  <c r="BA69" i="15"/>
  <c r="AZ69" i="15"/>
  <c r="AY69" i="15"/>
  <c r="AX69" i="15"/>
  <c r="AW69" i="15"/>
  <c r="AV69" i="15"/>
  <c r="AU69" i="15"/>
  <c r="AT69" i="15"/>
  <c r="AS69" i="15"/>
  <c r="AR69" i="15"/>
  <c r="AQ69" i="15"/>
  <c r="AP69" i="15"/>
  <c r="AO69" i="15"/>
  <c r="AN69" i="15"/>
  <c r="AM69" i="15"/>
  <c r="AL69" i="15"/>
  <c r="AK69" i="15"/>
  <c r="AJ69" i="15"/>
  <c r="AI69" i="15"/>
  <c r="AH69" i="15"/>
  <c r="AG69" i="15"/>
  <c r="AF69" i="15"/>
  <c r="AE69" i="15"/>
  <c r="AD69" i="15"/>
  <c r="AC69" i="15"/>
  <c r="AB69" i="15"/>
  <c r="AA69" i="15"/>
  <c r="Z69" i="15"/>
  <c r="Y69" i="15"/>
  <c r="X69" i="15"/>
  <c r="W69" i="15"/>
  <c r="V69" i="15"/>
  <c r="U69" i="15"/>
  <c r="T69" i="15"/>
  <c r="S69" i="15"/>
  <c r="R69" i="15"/>
  <c r="Q69" i="15"/>
  <c r="P69" i="15"/>
  <c r="O69" i="15"/>
  <c r="N69" i="15"/>
  <c r="M69" i="15"/>
  <c r="L69" i="15"/>
  <c r="K69" i="15"/>
  <c r="J69" i="15"/>
  <c r="I69" i="15"/>
  <c r="H69" i="15"/>
  <c r="G69" i="15"/>
  <c r="F69" i="15"/>
  <c r="E69" i="15"/>
  <c r="D69" i="15"/>
  <c r="DT68" i="15"/>
  <c r="DC68" i="15"/>
  <c r="DB68" i="15"/>
  <c r="DA68" i="15"/>
  <c r="CZ68" i="15"/>
  <c r="CY68" i="15"/>
  <c r="CX68" i="15"/>
  <c r="CW68" i="15"/>
  <c r="CV68" i="15"/>
  <c r="CU68" i="15"/>
  <c r="CT68" i="15"/>
  <c r="CS68" i="15"/>
  <c r="CR68" i="15"/>
  <c r="CQ68" i="15"/>
  <c r="CP68" i="15"/>
  <c r="CO68" i="15"/>
  <c r="CN68" i="15"/>
  <c r="CM68" i="15"/>
  <c r="CL68" i="15"/>
  <c r="CK68" i="15"/>
  <c r="CJ68" i="15"/>
  <c r="CI68" i="15"/>
  <c r="CH68" i="15"/>
  <c r="CG68" i="15"/>
  <c r="CF68" i="15"/>
  <c r="CE68" i="15"/>
  <c r="CD68" i="15"/>
  <c r="CC68" i="15"/>
  <c r="CB68" i="15"/>
  <c r="CA68" i="15"/>
  <c r="BZ68" i="15"/>
  <c r="BY68" i="15"/>
  <c r="BX68" i="15"/>
  <c r="BW68" i="15"/>
  <c r="BV68" i="15"/>
  <c r="BU68" i="15"/>
  <c r="BT68" i="15"/>
  <c r="BS68" i="15"/>
  <c r="BR68" i="15"/>
  <c r="BQ68" i="15"/>
  <c r="BP68" i="15"/>
  <c r="BO68" i="15"/>
  <c r="BN68" i="15"/>
  <c r="BM68" i="15"/>
  <c r="BL68" i="15"/>
  <c r="BK68" i="15"/>
  <c r="BJ68" i="15"/>
  <c r="BI68" i="15"/>
  <c r="BH68" i="15"/>
  <c r="BG68" i="15"/>
  <c r="BF68" i="15"/>
  <c r="BE68" i="15"/>
  <c r="BD68" i="15"/>
  <c r="BC68" i="15"/>
  <c r="BB68" i="15"/>
  <c r="BA68" i="15"/>
  <c r="AZ68" i="15"/>
  <c r="AY68" i="15"/>
  <c r="AX68" i="15"/>
  <c r="AW68" i="15"/>
  <c r="AV68" i="15"/>
  <c r="AU68" i="15"/>
  <c r="AT68" i="15"/>
  <c r="AS68" i="15"/>
  <c r="AR68" i="15"/>
  <c r="AQ68" i="15"/>
  <c r="AP68" i="15"/>
  <c r="AO68" i="15"/>
  <c r="AN68" i="15"/>
  <c r="AM68" i="15"/>
  <c r="AL68" i="15"/>
  <c r="AK68" i="15"/>
  <c r="AJ68" i="15"/>
  <c r="AI68" i="15"/>
  <c r="AH68" i="15"/>
  <c r="AG68" i="15"/>
  <c r="AF68" i="15"/>
  <c r="AE68" i="15"/>
  <c r="AD68" i="15"/>
  <c r="AC68" i="15"/>
  <c r="AB68" i="15"/>
  <c r="AA68" i="15"/>
  <c r="Z68" i="15"/>
  <c r="Y68" i="15"/>
  <c r="X68" i="15"/>
  <c r="W68" i="15"/>
  <c r="V68" i="15"/>
  <c r="U68" i="15"/>
  <c r="T68" i="15"/>
  <c r="S68" i="15"/>
  <c r="R68" i="15"/>
  <c r="Q68" i="15"/>
  <c r="P68" i="15"/>
  <c r="O68" i="15"/>
  <c r="N68" i="15"/>
  <c r="M68" i="15"/>
  <c r="L68" i="15"/>
  <c r="K68" i="15"/>
  <c r="J68" i="15"/>
  <c r="I68" i="15"/>
  <c r="H68" i="15"/>
  <c r="G68" i="15"/>
  <c r="F68" i="15"/>
  <c r="E68" i="15"/>
  <c r="D68" i="15"/>
  <c r="DT67" i="15"/>
  <c r="DC67" i="15"/>
  <c r="DB67" i="15"/>
  <c r="DA67" i="15"/>
  <c r="CZ67" i="15"/>
  <c r="CY67" i="15"/>
  <c r="CX67" i="15"/>
  <c r="CW67" i="15"/>
  <c r="CV67" i="15"/>
  <c r="CU67" i="15"/>
  <c r="CT67" i="15"/>
  <c r="CS67" i="15"/>
  <c r="CR67" i="15"/>
  <c r="CQ67" i="15"/>
  <c r="CP67" i="15"/>
  <c r="CO67" i="15"/>
  <c r="CN67" i="15"/>
  <c r="CM67" i="15"/>
  <c r="CL67" i="15"/>
  <c r="CK67" i="15"/>
  <c r="CJ67" i="15"/>
  <c r="CI67" i="15"/>
  <c r="CH67" i="15"/>
  <c r="CG67" i="15"/>
  <c r="CF67" i="15"/>
  <c r="CE67" i="15"/>
  <c r="CD67" i="15"/>
  <c r="CC67" i="15"/>
  <c r="CB67" i="15"/>
  <c r="CA67" i="15"/>
  <c r="BZ67" i="15"/>
  <c r="BY67" i="15"/>
  <c r="BX67" i="15"/>
  <c r="BW67" i="15"/>
  <c r="BV67" i="15"/>
  <c r="BU67" i="15"/>
  <c r="BT67" i="15"/>
  <c r="BS67" i="15"/>
  <c r="BR67" i="15"/>
  <c r="BQ67" i="15"/>
  <c r="BP67" i="15"/>
  <c r="BO67" i="15"/>
  <c r="BN67" i="15"/>
  <c r="BM67" i="15"/>
  <c r="BL67" i="15"/>
  <c r="BK67" i="15"/>
  <c r="BJ67" i="15"/>
  <c r="BI67" i="15"/>
  <c r="BH67" i="15"/>
  <c r="BG67" i="15"/>
  <c r="BF67" i="15"/>
  <c r="BE67" i="15"/>
  <c r="BD67" i="15"/>
  <c r="BC67" i="15"/>
  <c r="BB67" i="15"/>
  <c r="BA67" i="15"/>
  <c r="AZ67" i="15"/>
  <c r="AY67" i="15"/>
  <c r="AX67" i="15"/>
  <c r="AW67" i="15"/>
  <c r="AV67" i="15"/>
  <c r="AU67" i="15"/>
  <c r="AT67" i="15"/>
  <c r="AS67" i="15"/>
  <c r="AR67" i="15"/>
  <c r="AQ67" i="15"/>
  <c r="AP67" i="15"/>
  <c r="AO67" i="15"/>
  <c r="AN67" i="15"/>
  <c r="AM67" i="15"/>
  <c r="AL67" i="15"/>
  <c r="AK67" i="15"/>
  <c r="AJ67" i="15"/>
  <c r="AI67" i="15"/>
  <c r="AH67" i="15"/>
  <c r="AG67" i="15"/>
  <c r="AF67" i="15"/>
  <c r="AE67" i="15"/>
  <c r="AD67" i="15"/>
  <c r="AC67" i="15"/>
  <c r="AB67" i="15"/>
  <c r="AA67" i="15"/>
  <c r="Z67" i="15"/>
  <c r="Y67" i="15"/>
  <c r="X67" i="15"/>
  <c r="W67" i="15"/>
  <c r="V67" i="15"/>
  <c r="U67" i="15"/>
  <c r="T67" i="15"/>
  <c r="S67" i="15"/>
  <c r="R67" i="15"/>
  <c r="Q67" i="15"/>
  <c r="P67" i="15"/>
  <c r="O67" i="15"/>
  <c r="N67" i="15"/>
  <c r="M67" i="15"/>
  <c r="L67" i="15"/>
  <c r="K67" i="15"/>
  <c r="J67" i="15"/>
  <c r="I67" i="15"/>
  <c r="H67" i="15"/>
  <c r="G67" i="15"/>
  <c r="F67" i="15"/>
  <c r="E67" i="15"/>
  <c r="D67" i="15"/>
  <c r="DT66" i="15"/>
  <c r="DC66" i="15"/>
  <c r="DB66" i="15"/>
  <c r="DA66" i="15"/>
  <c r="CZ66" i="15"/>
  <c r="CY66" i="15"/>
  <c r="CX66" i="15"/>
  <c r="CW66" i="15"/>
  <c r="CV66" i="15"/>
  <c r="CU66" i="15"/>
  <c r="CT66" i="15"/>
  <c r="CS66" i="15"/>
  <c r="CR66" i="15"/>
  <c r="CQ66" i="15"/>
  <c r="CP66" i="15"/>
  <c r="CO66" i="15"/>
  <c r="CN66" i="15"/>
  <c r="CM66" i="15"/>
  <c r="CL66" i="15"/>
  <c r="CK66" i="15"/>
  <c r="CJ66" i="15"/>
  <c r="CI66" i="15"/>
  <c r="CH66" i="15"/>
  <c r="CG66" i="15"/>
  <c r="CF66" i="15"/>
  <c r="CE66" i="15"/>
  <c r="CD66" i="15"/>
  <c r="CC66" i="15"/>
  <c r="CB66" i="15"/>
  <c r="CA66" i="15"/>
  <c r="BZ66" i="15"/>
  <c r="BY66" i="15"/>
  <c r="BX66" i="15"/>
  <c r="BW66" i="15"/>
  <c r="BV66" i="15"/>
  <c r="BU66" i="15"/>
  <c r="BT66" i="15"/>
  <c r="BS66" i="15"/>
  <c r="BR66" i="15"/>
  <c r="BQ66" i="15"/>
  <c r="BP66" i="15"/>
  <c r="BO66" i="15"/>
  <c r="BN66" i="15"/>
  <c r="BM66" i="15"/>
  <c r="BL66" i="15"/>
  <c r="BK66" i="15"/>
  <c r="BJ66" i="15"/>
  <c r="BI66" i="15"/>
  <c r="BH66" i="15"/>
  <c r="BG66" i="15"/>
  <c r="BF66" i="15"/>
  <c r="BE66" i="15"/>
  <c r="BD66" i="15"/>
  <c r="BC66" i="15"/>
  <c r="BB66" i="15"/>
  <c r="BA66" i="15"/>
  <c r="AZ66" i="15"/>
  <c r="AY66" i="15"/>
  <c r="AX66" i="15"/>
  <c r="AW66" i="15"/>
  <c r="AV66" i="15"/>
  <c r="AU66" i="15"/>
  <c r="AT66" i="15"/>
  <c r="AS66" i="15"/>
  <c r="AR66" i="15"/>
  <c r="AQ66" i="15"/>
  <c r="AP66" i="15"/>
  <c r="AO66" i="15"/>
  <c r="AN66" i="15"/>
  <c r="AM66" i="15"/>
  <c r="AL66" i="15"/>
  <c r="AK66" i="15"/>
  <c r="AJ66" i="15"/>
  <c r="AI66" i="15"/>
  <c r="AH66" i="15"/>
  <c r="AG66" i="15"/>
  <c r="AF66" i="15"/>
  <c r="AE66" i="15"/>
  <c r="AD66" i="15"/>
  <c r="AC66" i="15"/>
  <c r="AB66" i="15"/>
  <c r="AA66" i="15"/>
  <c r="Z66" i="15"/>
  <c r="Y66" i="15"/>
  <c r="X66" i="15"/>
  <c r="W66" i="15"/>
  <c r="V66" i="15"/>
  <c r="U66" i="15"/>
  <c r="T66" i="15"/>
  <c r="S66" i="15"/>
  <c r="R66" i="15"/>
  <c r="Q66" i="15"/>
  <c r="P66" i="15"/>
  <c r="O66" i="15"/>
  <c r="N66" i="15"/>
  <c r="M66" i="15"/>
  <c r="L66" i="15"/>
  <c r="K66" i="15"/>
  <c r="J66" i="15"/>
  <c r="I66" i="15"/>
  <c r="H66" i="15"/>
  <c r="G66" i="15"/>
  <c r="F66" i="15"/>
  <c r="E66" i="15"/>
  <c r="D66" i="15"/>
  <c r="DT65" i="15"/>
  <c r="DC65" i="15"/>
  <c r="DB65" i="15"/>
  <c r="DA65" i="15"/>
  <c r="CZ65" i="15"/>
  <c r="CY65" i="15"/>
  <c r="CX65" i="15"/>
  <c r="CW65" i="15"/>
  <c r="CV65" i="15"/>
  <c r="CU65" i="15"/>
  <c r="CT65" i="15"/>
  <c r="CS65" i="15"/>
  <c r="CR65" i="15"/>
  <c r="CQ65" i="15"/>
  <c r="CP65" i="15"/>
  <c r="CO65" i="15"/>
  <c r="CN65" i="15"/>
  <c r="CM65" i="15"/>
  <c r="CL65" i="15"/>
  <c r="CK65" i="15"/>
  <c r="CJ65" i="15"/>
  <c r="CI65" i="15"/>
  <c r="CH65" i="15"/>
  <c r="CG65" i="15"/>
  <c r="CF65" i="15"/>
  <c r="CE65" i="15"/>
  <c r="CD65" i="15"/>
  <c r="CC65" i="15"/>
  <c r="CB65" i="15"/>
  <c r="CA65" i="15"/>
  <c r="BZ65" i="15"/>
  <c r="BY65" i="15"/>
  <c r="BX65" i="15"/>
  <c r="BW65" i="15"/>
  <c r="BV65" i="15"/>
  <c r="BU65" i="15"/>
  <c r="BT65" i="15"/>
  <c r="BS65" i="15"/>
  <c r="BR65" i="15"/>
  <c r="BQ65" i="15"/>
  <c r="BP65" i="15"/>
  <c r="BO65" i="15"/>
  <c r="BN65" i="15"/>
  <c r="BM65" i="15"/>
  <c r="BL65" i="15"/>
  <c r="BK65" i="15"/>
  <c r="BJ65" i="15"/>
  <c r="BI65" i="15"/>
  <c r="BH65" i="15"/>
  <c r="BG65" i="15"/>
  <c r="BF65" i="15"/>
  <c r="BE65" i="15"/>
  <c r="BD65" i="15"/>
  <c r="BC65" i="15"/>
  <c r="BB65" i="15"/>
  <c r="BA65" i="15"/>
  <c r="AZ65" i="15"/>
  <c r="AY65" i="15"/>
  <c r="AX65" i="15"/>
  <c r="AW65" i="15"/>
  <c r="AV65" i="15"/>
  <c r="AU65" i="15"/>
  <c r="AT65" i="15"/>
  <c r="AS65" i="15"/>
  <c r="AR65" i="15"/>
  <c r="AQ65" i="15"/>
  <c r="AP65" i="15"/>
  <c r="AO65" i="15"/>
  <c r="AN65" i="15"/>
  <c r="AM65" i="15"/>
  <c r="AL65" i="15"/>
  <c r="AK65" i="15"/>
  <c r="AJ65" i="15"/>
  <c r="AI65" i="15"/>
  <c r="AH65" i="15"/>
  <c r="AG65" i="15"/>
  <c r="AF65" i="15"/>
  <c r="AE65" i="15"/>
  <c r="AD65" i="15"/>
  <c r="AC65" i="15"/>
  <c r="AB65" i="15"/>
  <c r="AA65" i="15"/>
  <c r="Z65" i="15"/>
  <c r="Y65" i="15"/>
  <c r="X65" i="15"/>
  <c r="W65" i="15"/>
  <c r="V65" i="15"/>
  <c r="U65" i="15"/>
  <c r="T65" i="15"/>
  <c r="S65" i="15"/>
  <c r="R65" i="15"/>
  <c r="Q65" i="15"/>
  <c r="P65" i="15"/>
  <c r="O65" i="15"/>
  <c r="N65" i="15"/>
  <c r="M65" i="15"/>
  <c r="L65" i="15"/>
  <c r="K65" i="15"/>
  <c r="J65" i="15"/>
  <c r="I65" i="15"/>
  <c r="H65" i="15"/>
  <c r="G65" i="15"/>
  <c r="F65" i="15"/>
  <c r="E65" i="15"/>
  <c r="D65" i="15"/>
  <c r="DT64" i="15"/>
  <c r="DC64" i="15"/>
  <c r="DB64" i="15"/>
  <c r="DA64" i="15"/>
  <c r="CZ64" i="15"/>
  <c r="CY64" i="15"/>
  <c r="CX64" i="15"/>
  <c r="CW64" i="15"/>
  <c r="CV64" i="15"/>
  <c r="CU64" i="15"/>
  <c r="CT64" i="15"/>
  <c r="CS64" i="15"/>
  <c r="CR64" i="15"/>
  <c r="CQ64" i="15"/>
  <c r="CP64" i="15"/>
  <c r="CO64" i="15"/>
  <c r="CN64" i="15"/>
  <c r="CM64" i="15"/>
  <c r="CL64" i="15"/>
  <c r="CK64" i="15"/>
  <c r="CJ64" i="15"/>
  <c r="CI64" i="15"/>
  <c r="CH64" i="15"/>
  <c r="CG64" i="15"/>
  <c r="CF64" i="15"/>
  <c r="CE64" i="15"/>
  <c r="CD64" i="15"/>
  <c r="CC64" i="15"/>
  <c r="CB64" i="15"/>
  <c r="CA64" i="15"/>
  <c r="BZ64" i="15"/>
  <c r="BY64" i="15"/>
  <c r="BX64" i="15"/>
  <c r="BW64" i="15"/>
  <c r="BV64" i="15"/>
  <c r="BU64" i="15"/>
  <c r="BT64" i="15"/>
  <c r="BS64" i="15"/>
  <c r="BR64" i="15"/>
  <c r="BQ64" i="15"/>
  <c r="BP64" i="15"/>
  <c r="BO64" i="15"/>
  <c r="BN64" i="15"/>
  <c r="BM64" i="15"/>
  <c r="BL64" i="15"/>
  <c r="BK64" i="15"/>
  <c r="BJ64" i="15"/>
  <c r="BI64" i="15"/>
  <c r="BH64" i="15"/>
  <c r="BG64" i="15"/>
  <c r="BF64" i="15"/>
  <c r="BE64" i="15"/>
  <c r="BD64" i="15"/>
  <c r="BC64" i="15"/>
  <c r="BB64" i="15"/>
  <c r="BA64" i="15"/>
  <c r="AZ64" i="15"/>
  <c r="AY64" i="15"/>
  <c r="AX64" i="15"/>
  <c r="AW64" i="15"/>
  <c r="AV64" i="15"/>
  <c r="AU64" i="15"/>
  <c r="AT64" i="15"/>
  <c r="AS64" i="15"/>
  <c r="AR64" i="15"/>
  <c r="AQ64" i="15"/>
  <c r="AP64" i="15"/>
  <c r="AO64" i="15"/>
  <c r="AN64" i="15"/>
  <c r="AM64" i="15"/>
  <c r="AL64" i="15"/>
  <c r="AK64" i="15"/>
  <c r="AJ64" i="15"/>
  <c r="AI64" i="15"/>
  <c r="AH64" i="15"/>
  <c r="AG64" i="15"/>
  <c r="AF64" i="15"/>
  <c r="AE64" i="15"/>
  <c r="AD64" i="15"/>
  <c r="AC64" i="15"/>
  <c r="AB64" i="15"/>
  <c r="AA64" i="15"/>
  <c r="Z64" i="15"/>
  <c r="Y64" i="15"/>
  <c r="X64" i="15"/>
  <c r="W64" i="15"/>
  <c r="V64" i="15"/>
  <c r="U64" i="15"/>
  <c r="T64" i="15"/>
  <c r="S64" i="15"/>
  <c r="R64" i="15"/>
  <c r="Q64" i="15"/>
  <c r="P64" i="15"/>
  <c r="O64" i="15"/>
  <c r="N64" i="15"/>
  <c r="M64" i="15"/>
  <c r="L64" i="15"/>
  <c r="K64" i="15"/>
  <c r="J64" i="15"/>
  <c r="I64" i="15"/>
  <c r="H64" i="15"/>
  <c r="G64" i="15"/>
  <c r="F64" i="15"/>
  <c r="E64" i="15"/>
  <c r="D64" i="15"/>
  <c r="DT63" i="15"/>
  <c r="DC63" i="15"/>
  <c r="DB63" i="15"/>
  <c r="DA63" i="15"/>
  <c r="CZ63" i="15"/>
  <c r="CY63" i="15"/>
  <c r="CX63" i="15"/>
  <c r="CW63" i="15"/>
  <c r="CV63" i="15"/>
  <c r="CU63" i="15"/>
  <c r="CT63" i="15"/>
  <c r="CS63" i="15"/>
  <c r="CR63" i="15"/>
  <c r="CQ63" i="15"/>
  <c r="CP63" i="15"/>
  <c r="CO63" i="15"/>
  <c r="CN63" i="15"/>
  <c r="CM63" i="15"/>
  <c r="CL63" i="15"/>
  <c r="CK63" i="15"/>
  <c r="CJ63" i="15"/>
  <c r="CI63" i="15"/>
  <c r="CH63" i="15"/>
  <c r="CG63" i="15"/>
  <c r="CF63" i="15"/>
  <c r="CE63" i="15"/>
  <c r="CD63" i="15"/>
  <c r="CC63" i="15"/>
  <c r="CB63" i="15"/>
  <c r="CA63" i="15"/>
  <c r="BZ63" i="15"/>
  <c r="BY63" i="15"/>
  <c r="BX63" i="15"/>
  <c r="BW63" i="15"/>
  <c r="BV63" i="15"/>
  <c r="BU63" i="15"/>
  <c r="BT63" i="15"/>
  <c r="BS63" i="15"/>
  <c r="BR63" i="15"/>
  <c r="BQ63" i="15"/>
  <c r="BP63" i="15"/>
  <c r="BO63" i="15"/>
  <c r="BN63" i="15"/>
  <c r="BM63" i="15"/>
  <c r="BL63" i="15"/>
  <c r="BK63" i="15"/>
  <c r="BJ63" i="15"/>
  <c r="BI63" i="15"/>
  <c r="BH63" i="15"/>
  <c r="BG63" i="15"/>
  <c r="BF63" i="15"/>
  <c r="BE63" i="15"/>
  <c r="BD63" i="15"/>
  <c r="BC63" i="15"/>
  <c r="BB63" i="15"/>
  <c r="BA63" i="15"/>
  <c r="AZ63" i="15"/>
  <c r="AY63" i="15"/>
  <c r="AX63" i="15"/>
  <c r="AW63" i="15"/>
  <c r="AV63" i="15"/>
  <c r="AU63" i="15"/>
  <c r="AT63" i="15"/>
  <c r="AS63" i="15"/>
  <c r="AR63" i="15"/>
  <c r="AQ63" i="15"/>
  <c r="AP63" i="15"/>
  <c r="AO63" i="15"/>
  <c r="AN63" i="15"/>
  <c r="AM63" i="15"/>
  <c r="AL63" i="15"/>
  <c r="AK63" i="15"/>
  <c r="AJ63" i="15"/>
  <c r="AI63" i="15"/>
  <c r="AH63" i="15"/>
  <c r="AG63" i="15"/>
  <c r="AF63" i="15"/>
  <c r="AE63" i="15"/>
  <c r="AD63" i="15"/>
  <c r="AC63" i="15"/>
  <c r="AB63" i="15"/>
  <c r="AA63" i="15"/>
  <c r="Z63" i="15"/>
  <c r="Y63" i="15"/>
  <c r="X63" i="15"/>
  <c r="W63" i="15"/>
  <c r="V63" i="15"/>
  <c r="U63" i="15"/>
  <c r="T63" i="15"/>
  <c r="S63" i="15"/>
  <c r="R63" i="15"/>
  <c r="Q63" i="15"/>
  <c r="P63" i="15"/>
  <c r="O63" i="15"/>
  <c r="N63" i="15"/>
  <c r="M63" i="15"/>
  <c r="L63" i="15"/>
  <c r="K63" i="15"/>
  <c r="J63" i="15"/>
  <c r="I63" i="15"/>
  <c r="H63" i="15"/>
  <c r="G63" i="15"/>
  <c r="F63" i="15"/>
  <c r="E63" i="15"/>
  <c r="D63" i="15"/>
  <c r="DT62" i="15"/>
  <c r="DC62" i="15"/>
  <c r="DB62" i="15"/>
  <c r="DA62" i="15"/>
  <c r="CZ62" i="15"/>
  <c r="CY62" i="15"/>
  <c r="CX62" i="15"/>
  <c r="CW62" i="15"/>
  <c r="CV62" i="15"/>
  <c r="CU62" i="15"/>
  <c r="CT62" i="15"/>
  <c r="CS62" i="15"/>
  <c r="CR62" i="15"/>
  <c r="CQ62" i="15"/>
  <c r="CP62" i="15"/>
  <c r="CO62" i="15"/>
  <c r="CN62" i="15"/>
  <c r="CM62" i="15"/>
  <c r="CL62" i="15"/>
  <c r="CK62" i="15"/>
  <c r="CJ62" i="15"/>
  <c r="CI62" i="15"/>
  <c r="CH62" i="15"/>
  <c r="CG62" i="15"/>
  <c r="CF62" i="15"/>
  <c r="CE62" i="15"/>
  <c r="CD62" i="15"/>
  <c r="CC62" i="15"/>
  <c r="CB62" i="15"/>
  <c r="CA62" i="15"/>
  <c r="BZ62" i="15"/>
  <c r="BY62" i="15"/>
  <c r="BX62" i="15"/>
  <c r="BW62" i="15"/>
  <c r="BV62" i="15"/>
  <c r="BU62" i="15"/>
  <c r="BT62" i="15"/>
  <c r="BS62" i="15"/>
  <c r="BR62" i="15"/>
  <c r="BQ62" i="15"/>
  <c r="BP62" i="15"/>
  <c r="BO62" i="15"/>
  <c r="BN62" i="15"/>
  <c r="BM62" i="15"/>
  <c r="BL62" i="15"/>
  <c r="BK62" i="15"/>
  <c r="BJ62" i="15"/>
  <c r="BI62" i="15"/>
  <c r="BH62" i="15"/>
  <c r="BG62" i="15"/>
  <c r="BF62" i="15"/>
  <c r="BE62" i="15"/>
  <c r="BD62" i="15"/>
  <c r="BC62" i="15"/>
  <c r="BB62" i="15"/>
  <c r="BA62" i="15"/>
  <c r="AZ62" i="15"/>
  <c r="AY62" i="15"/>
  <c r="AX62" i="15"/>
  <c r="AW62" i="15"/>
  <c r="AV62" i="15"/>
  <c r="AU62" i="15"/>
  <c r="AT62" i="15"/>
  <c r="AS62" i="15"/>
  <c r="AR62" i="15"/>
  <c r="AQ62" i="15"/>
  <c r="AP62" i="15"/>
  <c r="AO62" i="15"/>
  <c r="AN62" i="15"/>
  <c r="AM62" i="15"/>
  <c r="AL62" i="15"/>
  <c r="AK62" i="15"/>
  <c r="AJ62" i="15"/>
  <c r="AI62" i="15"/>
  <c r="AH62" i="15"/>
  <c r="AG62" i="15"/>
  <c r="AF62" i="15"/>
  <c r="AE62" i="15"/>
  <c r="AD62" i="15"/>
  <c r="AC62" i="15"/>
  <c r="AB62" i="15"/>
  <c r="AA62" i="15"/>
  <c r="Z62" i="15"/>
  <c r="Y62" i="15"/>
  <c r="X62" i="15"/>
  <c r="W62" i="15"/>
  <c r="V62" i="15"/>
  <c r="U62" i="15"/>
  <c r="T62" i="15"/>
  <c r="S62" i="15"/>
  <c r="R62" i="15"/>
  <c r="Q62" i="15"/>
  <c r="P62" i="15"/>
  <c r="O62" i="15"/>
  <c r="N62" i="15"/>
  <c r="M62" i="15"/>
  <c r="L62" i="15"/>
  <c r="K62" i="15"/>
  <c r="J62" i="15"/>
  <c r="I62" i="15"/>
  <c r="H62" i="15"/>
  <c r="G62" i="15"/>
  <c r="F62" i="15"/>
  <c r="E62" i="15"/>
  <c r="D62" i="15"/>
  <c r="DT61" i="15"/>
  <c r="DC61" i="15"/>
  <c r="DB61" i="15"/>
  <c r="DA61" i="15"/>
  <c r="CZ61" i="15"/>
  <c r="CY61" i="15"/>
  <c r="CX61" i="15"/>
  <c r="CW61" i="15"/>
  <c r="CV61" i="15"/>
  <c r="CU61" i="15"/>
  <c r="CT61" i="15"/>
  <c r="CS61" i="15"/>
  <c r="CR61" i="15"/>
  <c r="CQ61" i="15"/>
  <c r="CP61" i="15"/>
  <c r="CO61" i="15"/>
  <c r="CN61" i="15"/>
  <c r="CM61" i="15"/>
  <c r="CL61" i="15"/>
  <c r="CK61" i="15"/>
  <c r="CJ61" i="15"/>
  <c r="CI61" i="15"/>
  <c r="CH61" i="15"/>
  <c r="CG61" i="15"/>
  <c r="CF61" i="15"/>
  <c r="CE61" i="15"/>
  <c r="CD61" i="15"/>
  <c r="CC61" i="15"/>
  <c r="CB61" i="15"/>
  <c r="CA61" i="15"/>
  <c r="BZ61" i="15"/>
  <c r="BY61" i="15"/>
  <c r="BX61" i="15"/>
  <c r="BW61" i="15"/>
  <c r="BV61" i="15"/>
  <c r="BU61" i="15"/>
  <c r="BT61" i="15"/>
  <c r="BS61" i="15"/>
  <c r="BR61" i="15"/>
  <c r="BQ61" i="15"/>
  <c r="BP61" i="15"/>
  <c r="BO61" i="15"/>
  <c r="BN61" i="15"/>
  <c r="BM61" i="15"/>
  <c r="BL61" i="15"/>
  <c r="BK61" i="15"/>
  <c r="BJ61" i="15"/>
  <c r="BI61" i="15"/>
  <c r="BH61" i="15"/>
  <c r="BG61" i="15"/>
  <c r="BF61" i="15"/>
  <c r="BE61" i="15"/>
  <c r="BD61" i="15"/>
  <c r="BC61" i="15"/>
  <c r="BB61" i="15"/>
  <c r="BA61" i="15"/>
  <c r="AZ61" i="15"/>
  <c r="AY61" i="15"/>
  <c r="AX61" i="15"/>
  <c r="AW61" i="15"/>
  <c r="AV61" i="15"/>
  <c r="AU61" i="15"/>
  <c r="AT61" i="15"/>
  <c r="AS61" i="15"/>
  <c r="AR61" i="15"/>
  <c r="AQ61" i="15"/>
  <c r="AP61" i="15"/>
  <c r="AO61" i="15"/>
  <c r="AN61" i="15"/>
  <c r="AM61" i="15"/>
  <c r="AL61" i="15"/>
  <c r="AK61" i="15"/>
  <c r="AJ61" i="15"/>
  <c r="AI61" i="15"/>
  <c r="AH61" i="15"/>
  <c r="AG61" i="15"/>
  <c r="AF61" i="15"/>
  <c r="AE61" i="15"/>
  <c r="AD61" i="15"/>
  <c r="AC61" i="15"/>
  <c r="AB61" i="15"/>
  <c r="AA61" i="15"/>
  <c r="Z61" i="15"/>
  <c r="Y61" i="15"/>
  <c r="X61" i="15"/>
  <c r="W61" i="15"/>
  <c r="V61" i="15"/>
  <c r="U61" i="15"/>
  <c r="T61" i="15"/>
  <c r="S61" i="15"/>
  <c r="R61" i="15"/>
  <c r="Q61" i="15"/>
  <c r="P61" i="15"/>
  <c r="O61" i="15"/>
  <c r="N61" i="15"/>
  <c r="M61" i="15"/>
  <c r="L61" i="15"/>
  <c r="K61" i="15"/>
  <c r="J61" i="15"/>
  <c r="I61" i="15"/>
  <c r="H61" i="15"/>
  <c r="G61" i="15"/>
  <c r="F61" i="15"/>
  <c r="E61" i="15"/>
  <c r="D61" i="15"/>
  <c r="DT60" i="15"/>
  <c r="DC60" i="15"/>
  <c r="DB60" i="15"/>
  <c r="DA60" i="15"/>
  <c r="CZ60" i="15"/>
  <c r="CY60" i="15"/>
  <c r="CX60" i="15"/>
  <c r="CW60" i="15"/>
  <c r="CV60" i="15"/>
  <c r="CU60" i="15"/>
  <c r="CT60" i="15"/>
  <c r="CS60" i="15"/>
  <c r="CR60" i="15"/>
  <c r="CQ60" i="15"/>
  <c r="CP60" i="15"/>
  <c r="CO60" i="15"/>
  <c r="CN60" i="15"/>
  <c r="CM60" i="15"/>
  <c r="CL60" i="15"/>
  <c r="CK60" i="15"/>
  <c r="CJ60" i="15"/>
  <c r="CI60" i="15"/>
  <c r="CH60" i="15"/>
  <c r="CG60" i="15"/>
  <c r="CF60" i="15"/>
  <c r="CE60" i="15"/>
  <c r="CD60" i="15"/>
  <c r="CC60" i="15"/>
  <c r="CB60" i="15"/>
  <c r="CA60" i="15"/>
  <c r="BZ60" i="15"/>
  <c r="BY60" i="15"/>
  <c r="BX60" i="15"/>
  <c r="BW60" i="15"/>
  <c r="BV60" i="15"/>
  <c r="BU60" i="15"/>
  <c r="BT60" i="15"/>
  <c r="BS60" i="15"/>
  <c r="BR60" i="15"/>
  <c r="BQ60" i="15"/>
  <c r="BP60" i="15"/>
  <c r="BO60" i="15"/>
  <c r="BN60" i="15"/>
  <c r="BM60" i="15"/>
  <c r="BL60" i="15"/>
  <c r="BK60" i="15"/>
  <c r="BJ60" i="15"/>
  <c r="BI60" i="15"/>
  <c r="BH60" i="15"/>
  <c r="BG60" i="15"/>
  <c r="BF60" i="15"/>
  <c r="BE60" i="15"/>
  <c r="BD60" i="15"/>
  <c r="BC60" i="15"/>
  <c r="BB60" i="15"/>
  <c r="BA60" i="15"/>
  <c r="AZ60" i="15"/>
  <c r="AY60" i="15"/>
  <c r="AX60" i="15"/>
  <c r="AW60" i="15"/>
  <c r="AV60" i="15"/>
  <c r="AU60" i="15"/>
  <c r="AT60" i="15"/>
  <c r="AS60" i="15"/>
  <c r="AR60" i="15"/>
  <c r="AQ60" i="15"/>
  <c r="AP60" i="15"/>
  <c r="AO60" i="15"/>
  <c r="AN60" i="15"/>
  <c r="AM60" i="15"/>
  <c r="AL60" i="15"/>
  <c r="AK60" i="15"/>
  <c r="AJ60" i="15"/>
  <c r="AI60" i="15"/>
  <c r="AH60" i="15"/>
  <c r="AG60" i="15"/>
  <c r="AF60" i="15"/>
  <c r="AE60" i="15"/>
  <c r="AD60" i="15"/>
  <c r="AC60" i="15"/>
  <c r="AB60" i="15"/>
  <c r="AA60" i="15"/>
  <c r="Z60" i="15"/>
  <c r="Y60" i="15"/>
  <c r="X60" i="15"/>
  <c r="W60" i="15"/>
  <c r="V60" i="15"/>
  <c r="U60" i="15"/>
  <c r="T60" i="15"/>
  <c r="S60" i="15"/>
  <c r="R60" i="15"/>
  <c r="Q60" i="15"/>
  <c r="P60" i="15"/>
  <c r="O60" i="15"/>
  <c r="N60" i="15"/>
  <c r="M60" i="15"/>
  <c r="L60" i="15"/>
  <c r="K60" i="15"/>
  <c r="J60" i="15"/>
  <c r="I60" i="15"/>
  <c r="H60" i="15"/>
  <c r="G60" i="15"/>
  <c r="F60" i="15"/>
  <c r="E60" i="15"/>
  <c r="D60" i="15"/>
  <c r="DT59" i="15"/>
  <c r="DC59" i="15"/>
  <c r="DB59" i="15"/>
  <c r="DA59" i="15"/>
  <c r="CZ59" i="15"/>
  <c r="CY59" i="15"/>
  <c r="CX59" i="15"/>
  <c r="CW59" i="15"/>
  <c r="CV59" i="15"/>
  <c r="CU59" i="15"/>
  <c r="CT59" i="15"/>
  <c r="CS59" i="15"/>
  <c r="CR59" i="15"/>
  <c r="CQ59" i="15"/>
  <c r="CP59" i="15"/>
  <c r="CO59" i="15"/>
  <c r="CN59" i="15"/>
  <c r="CM59" i="15"/>
  <c r="CL59" i="15"/>
  <c r="CK59" i="15"/>
  <c r="CJ59" i="15"/>
  <c r="CI59" i="15"/>
  <c r="CH59" i="15"/>
  <c r="CG59" i="15"/>
  <c r="CF59" i="15"/>
  <c r="CE59" i="15"/>
  <c r="CD59" i="15"/>
  <c r="CC59" i="15"/>
  <c r="CB59" i="15"/>
  <c r="CA59" i="15"/>
  <c r="BZ59" i="15"/>
  <c r="BY59" i="15"/>
  <c r="BX59" i="15"/>
  <c r="BW59" i="15"/>
  <c r="BV59" i="15"/>
  <c r="BU59" i="15"/>
  <c r="BT59" i="15"/>
  <c r="BS59" i="15"/>
  <c r="BR59" i="15"/>
  <c r="BQ59" i="15"/>
  <c r="BP59" i="15"/>
  <c r="BO59" i="15"/>
  <c r="BN59" i="15"/>
  <c r="BM59" i="15"/>
  <c r="BL59" i="15"/>
  <c r="BK59" i="15"/>
  <c r="BJ59" i="15"/>
  <c r="BI59" i="15"/>
  <c r="BH59" i="15"/>
  <c r="BG59" i="15"/>
  <c r="BF59" i="15"/>
  <c r="BE59" i="15"/>
  <c r="BD59" i="15"/>
  <c r="BC59" i="15"/>
  <c r="BB59" i="15"/>
  <c r="BA59" i="15"/>
  <c r="AZ59" i="15"/>
  <c r="AY59" i="15"/>
  <c r="AX59" i="15"/>
  <c r="AW59" i="15"/>
  <c r="AV59" i="15"/>
  <c r="AU59" i="15"/>
  <c r="AT59" i="15"/>
  <c r="AS59" i="15"/>
  <c r="AR59" i="15"/>
  <c r="AQ59" i="15"/>
  <c r="AP59" i="15"/>
  <c r="AO59" i="15"/>
  <c r="AN59" i="15"/>
  <c r="AM59" i="15"/>
  <c r="AL59" i="15"/>
  <c r="AK59" i="15"/>
  <c r="AJ59" i="15"/>
  <c r="AI59" i="15"/>
  <c r="AH59" i="15"/>
  <c r="AG59" i="15"/>
  <c r="AF59" i="15"/>
  <c r="AE59" i="15"/>
  <c r="AD59" i="15"/>
  <c r="AC59" i="15"/>
  <c r="AB59" i="15"/>
  <c r="AA59" i="15"/>
  <c r="Z59" i="15"/>
  <c r="Y59" i="15"/>
  <c r="X59" i="15"/>
  <c r="W59" i="15"/>
  <c r="V59" i="15"/>
  <c r="U59" i="15"/>
  <c r="T59" i="15"/>
  <c r="S59" i="15"/>
  <c r="R59" i="15"/>
  <c r="Q59" i="15"/>
  <c r="P59" i="15"/>
  <c r="O59" i="15"/>
  <c r="N59" i="15"/>
  <c r="M59" i="15"/>
  <c r="L59" i="15"/>
  <c r="K59" i="15"/>
  <c r="J59" i="15"/>
  <c r="I59" i="15"/>
  <c r="H59" i="15"/>
  <c r="G59" i="15"/>
  <c r="F59" i="15"/>
  <c r="E59" i="15"/>
  <c r="D59" i="15"/>
  <c r="DT58" i="15"/>
  <c r="DC58" i="15"/>
  <c r="DB58" i="15"/>
  <c r="DA58" i="15"/>
  <c r="CZ58" i="15"/>
  <c r="CY58" i="15"/>
  <c r="CX58" i="15"/>
  <c r="CW58" i="15"/>
  <c r="CV58" i="15"/>
  <c r="CU58" i="15"/>
  <c r="CT58" i="15"/>
  <c r="CS58" i="15"/>
  <c r="CR58" i="15"/>
  <c r="CQ58" i="15"/>
  <c r="CP58" i="15"/>
  <c r="CO58" i="15"/>
  <c r="CN58" i="15"/>
  <c r="CM58" i="15"/>
  <c r="CL58" i="15"/>
  <c r="CK58" i="15"/>
  <c r="CJ58" i="15"/>
  <c r="CI58" i="15"/>
  <c r="CH58" i="15"/>
  <c r="CG58" i="15"/>
  <c r="CF58" i="15"/>
  <c r="CE58" i="15"/>
  <c r="CD58" i="15"/>
  <c r="CC58" i="15"/>
  <c r="CB58" i="15"/>
  <c r="CA58" i="15"/>
  <c r="BZ58" i="15"/>
  <c r="BY58" i="15"/>
  <c r="BX58" i="15"/>
  <c r="BW58" i="15"/>
  <c r="BV58" i="15"/>
  <c r="BU58" i="15"/>
  <c r="BT58" i="15"/>
  <c r="BS58" i="15"/>
  <c r="BR58" i="15"/>
  <c r="BQ58" i="15"/>
  <c r="BP58" i="15"/>
  <c r="BO58" i="15"/>
  <c r="BN58" i="15"/>
  <c r="BM58" i="15"/>
  <c r="BL58" i="15"/>
  <c r="BK58" i="15"/>
  <c r="BJ58" i="15"/>
  <c r="BI58" i="15"/>
  <c r="BH58" i="15"/>
  <c r="BG58" i="15"/>
  <c r="BF58" i="15"/>
  <c r="BE58" i="15"/>
  <c r="BD58" i="15"/>
  <c r="BC58" i="15"/>
  <c r="BB58" i="15"/>
  <c r="BA58" i="15"/>
  <c r="AZ58" i="15"/>
  <c r="AY58" i="15"/>
  <c r="AX58" i="15"/>
  <c r="AW58" i="15"/>
  <c r="AV58" i="15"/>
  <c r="AU58" i="15"/>
  <c r="AT58" i="15"/>
  <c r="AS58" i="15"/>
  <c r="AR58" i="15"/>
  <c r="AQ58" i="15"/>
  <c r="AP58" i="15"/>
  <c r="AO58" i="15"/>
  <c r="AN58" i="15"/>
  <c r="AM58" i="15"/>
  <c r="AL58" i="15"/>
  <c r="AK58" i="15"/>
  <c r="AJ58" i="15"/>
  <c r="AI58" i="15"/>
  <c r="AH58" i="15"/>
  <c r="AG58" i="15"/>
  <c r="AF58" i="15"/>
  <c r="AE58" i="15"/>
  <c r="AD58" i="15"/>
  <c r="AC58" i="15"/>
  <c r="AB58" i="15"/>
  <c r="AA58" i="15"/>
  <c r="Z58" i="15"/>
  <c r="Y58" i="15"/>
  <c r="X58" i="15"/>
  <c r="W58" i="15"/>
  <c r="V58" i="15"/>
  <c r="U58" i="15"/>
  <c r="T58" i="15"/>
  <c r="S58" i="15"/>
  <c r="R58" i="15"/>
  <c r="Q58" i="15"/>
  <c r="P58" i="15"/>
  <c r="O58" i="15"/>
  <c r="N58" i="15"/>
  <c r="M58" i="15"/>
  <c r="L58" i="15"/>
  <c r="K58" i="15"/>
  <c r="J58" i="15"/>
  <c r="I58" i="15"/>
  <c r="H58" i="15"/>
  <c r="G58" i="15"/>
  <c r="F58" i="15"/>
  <c r="E58" i="15"/>
  <c r="D58" i="15"/>
  <c r="DT57" i="15"/>
  <c r="DC57" i="15"/>
  <c r="DB57" i="15"/>
  <c r="DA57" i="15"/>
  <c r="CZ57" i="15"/>
  <c r="CY57" i="15"/>
  <c r="CX57" i="15"/>
  <c r="CW57" i="15"/>
  <c r="CV57" i="15"/>
  <c r="CU57" i="15"/>
  <c r="CT57" i="15"/>
  <c r="CS57" i="15"/>
  <c r="CR57" i="15"/>
  <c r="CQ57" i="15"/>
  <c r="CP57" i="15"/>
  <c r="CO57" i="15"/>
  <c r="CN57" i="15"/>
  <c r="CM57" i="15"/>
  <c r="CL57" i="15"/>
  <c r="CK57" i="15"/>
  <c r="CJ57" i="15"/>
  <c r="CI57" i="15"/>
  <c r="CH57" i="15"/>
  <c r="CG57" i="15"/>
  <c r="CF57" i="15"/>
  <c r="CE57" i="15"/>
  <c r="CD57" i="15"/>
  <c r="CC57" i="15"/>
  <c r="CB57" i="15"/>
  <c r="CA57" i="15"/>
  <c r="BZ57" i="15"/>
  <c r="BY57" i="15"/>
  <c r="BX57" i="15"/>
  <c r="BW57" i="15"/>
  <c r="BV57" i="15"/>
  <c r="BU57" i="15"/>
  <c r="BT57" i="15"/>
  <c r="BS57" i="15"/>
  <c r="BR57" i="15"/>
  <c r="BQ57" i="15"/>
  <c r="BP57" i="15"/>
  <c r="BO57" i="15"/>
  <c r="BN57" i="15"/>
  <c r="BM57" i="15"/>
  <c r="BL57" i="15"/>
  <c r="BK57" i="15"/>
  <c r="BJ57" i="15"/>
  <c r="BI57" i="15"/>
  <c r="BH57" i="15"/>
  <c r="BG57" i="15"/>
  <c r="BF57" i="15"/>
  <c r="BE57" i="15"/>
  <c r="BD57" i="15"/>
  <c r="BC57" i="15"/>
  <c r="BB57" i="15"/>
  <c r="BA57" i="15"/>
  <c r="AZ57" i="15"/>
  <c r="AY57" i="15"/>
  <c r="AX57" i="15"/>
  <c r="AW57" i="15"/>
  <c r="AV57" i="15"/>
  <c r="AU57" i="15"/>
  <c r="AT57" i="15"/>
  <c r="AS57" i="15"/>
  <c r="AR57" i="15"/>
  <c r="AQ57" i="15"/>
  <c r="AP57" i="15"/>
  <c r="AO57" i="15"/>
  <c r="AN57" i="15"/>
  <c r="AM57" i="15"/>
  <c r="AL57" i="15"/>
  <c r="AK57" i="15"/>
  <c r="AJ57" i="15"/>
  <c r="AI57" i="15"/>
  <c r="AH57" i="15"/>
  <c r="AG57" i="15"/>
  <c r="AF57" i="15"/>
  <c r="AE57" i="15"/>
  <c r="AD57" i="15"/>
  <c r="AC57" i="15"/>
  <c r="AB57" i="15"/>
  <c r="AA57" i="15"/>
  <c r="Z57" i="15"/>
  <c r="Y57" i="15"/>
  <c r="X57" i="15"/>
  <c r="W57" i="15"/>
  <c r="V57" i="15"/>
  <c r="U57" i="15"/>
  <c r="T57" i="15"/>
  <c r="S57" i="15"/>
  <c r="R57" i="15"/>
  <c r="Q57" i="15"/>
  <c r="P57" i="15"/>
  <c r="O57" i="15"/>
  <c r="N57" i="15"/>
  <c r="M57" i="15"/>
  <c r="L57" i="15"/>
  <c r="K57" i="15"/>
  <c r="J57" i="15"/>
  <c r="I57" i="15"/>
  <c r="H57" i="15"/>
  <c r="G57" i="15"/>
  <c r="F57" i="15"/>
  <c r="E57" i="15"/>
  <c r="D57" i="15"/>
  <c r="DT56" i="15"/>
  <c r="DC56" i="15"/>
  <c r="DB56" i="15"/>
  <c r="DA56" i="15"/>
  <c r="CZ56" i="15"/>
  <c r="CY56" i="15"/>
  <c r="CX56" i="15"/>
  <c r="CW56" i="15"/>
  <c r="CV56" i="15"/>
  <c r="CU56" i="15"/>
  <c r="CT56" i="15"/>
  <c r="CS56" i="15"/>
  <c r="CR56" i="15"/>
  <c r="CQ56" i="15"/>
  <c r="CP56" i="15"/>
  <c r="CO56" i="15"/>
  <c r="CN56" i="15"/>
  <c r="CM56" i="15"/>
  <c r="CL56" i="15"/>
  <c r="CK56" i="15"/>
  <c r="CJ56" i="15"/>
  <c r="CI56" i="15"/>
  <c r="CH56" i="15"/>
  <c r="CG56" i="15"/>
  <c r="CF56" i="15"/>
  <c r="CE56" i="15"/>
  <c r="CD56" i="15"/>
  <c r="CC56" i="15"/>
  <c r="CB56" i="15"/>
  <c r="CA56" i="15"/>
  <c r="BZ56" i="15"/>
  <c r="BY56" i="15"/>
  <c r="BX56" i="15"/>
  <c r="BW56" i="15"/>
  <c r="BV56" i="15"/>
  <c r="BU56" i="15"/>
  <c r="BT56" i="15"/>
  <c r="BS56" i="15"/>
  <c r="BR56" i="15"/>
  <c r="BQ56" i="15"/>
  <c r="BP56" i="15"/>
  <c r="BO56" i="15"/>
  <c r="BN56" i="15"/>
  <c r="BM56" i="15"/>
  <c r="BL56" i="15"/>
  <c r="BK56" i="15"/>
  <c r="BJ56" i="15"/>
  <c r="BI56" i="15"/>
  <c r="BH56" i="15"/>
  <c r="BG56" i="15"/>
  <c r="BF56" i="15"/>
  <c r="BE56" i="15"/>
  <c r="BD56" i="15"/>
  <c r="BC56" i="15"/>
  <c r="BB56" i="15"/>
  <c r="BA56" i="15"/>
  <c r="AZ56" i="15"/>
  <c r="AY56" i="15"/>
  <c r="AX56" i="15"/>
  <c r="AW56" i="15"/>
  <c r="AV56" i="15"/>
  <c r="AU56" i="15"/>
  <c r="AT56" i="15"/>
  <c r="AS56" i="15"/>
  <c r="AR56" i="15"/>
  <c r="AQ56" i="15"/>
  <c r="AP56" i="15"/>
  <c r="AO56" i="15"/>
  <c r="AN56" i="15"/>
  <c r="AM56" i="15"/>
  <c r="AL56" i="15"/>
  <c r="AK56" i="15"/>
  <c r="AJ56" i="15"/>
  <c r="AI56" i="15"/>
  <c r="AH56" i="15"/>
  <c r="AG56" i="15"/>
  <c r="AF56" i="15"/>
  <c r="AE56" i="15"/>
  <c r="AD56" i="15"/>
  <c r="AC56" i="15"/>
  <c r="AB56" i="15"/>
  <c r="AA56" i="15"/>
  <c r="Z56" i="15"/>
  <c r="Y56" i="15"/>
  <c r="X56" i="15"/>
  <c r="W56" i="15"/>
  <c r="V56" i="15"/>
  <c r="U56" i="15"/>
  <c r="T56" i="15"/>
  <c r="S56" i="15"/>
  <c r="R56" i="15"/>
  <c r="Q56" i="15"/>
  <c r="P56" i="15"/>
  <c r="O56" i="15"/>
  <c r="N56" i="15"/>
  <c r="M56" i="15"/>
  <c r="L56" i="15"/>
  <c r="K56" i="15"/>
  <c r="J56" i="15"/>
  <c r="I56" i="15"/>
  <c r="H56" i="15"/>
  <c r="G56" i="15"/>
  <c r="F56" i="15"/>
  <c r="E56" i="15"/>
  <c r="D56" i="15"/>
  <c r="DT55" i="15"/>
  <c r="DC55" i="15"/>
  <c r="DB55" i="15"/>
  <c r="DA55" i="15"/>
  <c r="CZ55" i="15"/>
  <c r="CY55" i="15"/>
  <c r="CX55" i="15"/>
  <c r="CW55" i="15"/>
  <c r="CV55" i="15"/>
  <c r="CU55" i="15"/>
  <c r="CT55" i="15"/>
  <c r="CS55" i="15"/>
  <c r="CR55" i="15"/>
  <c r="CQ55" i="15"/>
  <c r="CP55" i="15"/>
  <c r="CO55" i="15"/>
  <c r="CN55" i="15"/>
  <c r="CM55" i="15"/>
  <c r="CL55" i="15"/>
  <c r="CK55" i="15"/>
  <c r="CJ55" i="15"/>
  <c r="CI55" i="15"/>
  <c r="CH55" i="15"/>
  <c r="CG55" i="15"/>
  <c r="CF55" i="15"/>
  <c r="CE55" i="15"/>
  <c r="CD55" i="15"/>
  <c r="CC55" i="15"/>
  <c r="CB55" i="15"/>
  <c r="CA55" i="15"/>
  <c r="BZ55" i="15"/>
  <c r="BY55" i="15"/>
  <c r="BX55" i="15"/>
  <c r="BW55" i="15"/>
  <c r="BV55" i="15"/>
  <c r="BU55" i="15"/>
  <c r="BT55" i="15"/>
  <c r="BS55" i="15"/>
  <c r="BR55" i="15"/>
  <c r="BQ55" i="15"/>
  <c r="BP55" i="15"/>
  <c r="BO55" i="15"/>
  <c r="BN55" i="15"/>
  <c r="BM55" i="15"/>
  <c r="BL55" i="15"/>
  <c r="BK55" i="15"/>
  <c r="BJ55" i="15"/>
  <c r="BI55" i="15"/>
  <c r="BH55" i="15"/>
  <c r="BG55" i="15"/>
  <c r="BF55" i="15"/>
  <c r="BE55" i="15"/>
  <c r="BD55" i="15"/>
  <c r="BC55" i="15"/>
  <c r="BB55" i="15"/>
  <c r="BA55" i="15"/>
  <c r="AZ55" i="15"/>
  <c r="AY55" i="15"/>
  <c r="AX55" i="15"/>
  <c r="AW55" i="15"/>
  <c r="AV55" i="15"/>
  <c r="AU55" i="15"/>
  <c r="AT55" i="15"/>
  <c r="AS55" i="15"/>
  <c r="AR55" i="15"/>
  <c r="AQ55" i="15"/>
  <c r="AP55" i="15"/>
  <c r="AO55" i="15"/>
  <c r="AN55" i="15"/>
  <c r="AM55" i="15"/>
  <c r="AL55" i="15"/>
  <c r="AK55" i="15"/>
  <c r="AJ55" i="15"/>
  <c r="AI55" i="15"/>
  <c r="AH55" i="15"/>
  <c r="AG55" i="15"/>
  <c r="AF55" i="15"/>
  <c r="AE55" i="15"/>
  <c r="AD55" i="15"/>
  <c r="AC55" i="15"/>
  <c r="AB55" i="15"/>
  <c r="AA55" i="15"/>
  <c r="Z55" i="15"/>
  <c r="Y55" i="15"/>
  <c r="X55" i="15"/>
  <c r="W55" i="15"/>
  <c r="V55" i="15"/>
  <c r="U55" i="15"/>
  <c r="T55" i="15"/>
  <c r="S55" i="15"/>
  <c r="R55" i="15"/>
  <c r="Q55" i="15"/>
  <c r="P55" i="15"/>
  <c r="O55" i="15"/>
  <c r="N55" i="15"/>
  <c r="M55" i="15"/>
  <c r="L55" i="15"/>
  <c r="K55" i="15"/>
  <c r="J55" i="15"/>
  <c r="I55" i="15"/>
  <c r="H55" i="15"/>
  <c r="G55" i="15"/>
  <c r="F55" i="15"/>
  <c r="E55" i="15"/>
  <c r="D55" i="15"/>
  <c r="DT54" i="15"/>
  <c r="DC54" i="15"/>
  <c r="DB54" i="15"/>
  <c r="DA54" i="15"/>
  <c r="CZ54" i="15"/>
  <c r="CY54" i="15"/>
  <c r="CX54" i="15"/>
  <c r="CW54" i="15"/>
  <c r="CV54" i="15"/>
  <c r="CU54" i="15"/>
  <c r="CT54" i="15"/>
  <c r="CS54" i="15"/>
  <c r="CR54" i="15"/>
  <c r="CQ54" i="15"/>
  <c r="CP54" i="15"/>
  <c r="CO54" i="15"/>
  <c r="CN54" i="15"/>
  <c r="CM54" i="15"/>
  <c r="CL54" i="15"/>
  <c r="CK54" i="15"/>
  <c r="CJ54" i="15"/>
  <c r="CI54" i="15"/>
  <c r="CH54" i="15"/>
  <c r="CG54" i="15"/>
  <c r="CF54" i="15"/>
  <c r="CE54" i="15"/>
  <c r="CD54" i="15"/>
  <c r="CC54" i="15"/>
  <c r="CB54" i="15"/>
  <c r="CA54" i="15"/>
  <c r="BZ54" i="15"/>
  <c r="BY54" i="15"/>
  <c r="BX54" i="15"/>
  <c r="BW54" i="15"/>
  <c r="BV54" i="15"/>
  <c r="BU54" i="15"/>
  <c r="BT54" i="15"/>
  <c r="BS54" i="15"/>
  <c r="BR54" i="15"/>
  <c r="BQ54" i="15"/>
  <c r="BP54" i="15"/>
  <c r="BO54" i="15"/>
  <c r="BN54" i="15"/>
  <c r="BM54" i="15"/>
  <c r="BL54" i="15"/>
  <c r="BK54" i="15"/>
  <c r="BJ54" i="15"/>
  <c r="BI54" i="15"/>
  <c r="BH54" i="15"/>
  <c r="BG54" i="15"/>
  <c r="BF54" i="15"/>
  <c r="BE54" i="15"/>
  <c r="BD54" i="15"/>
  <c r="BC54" i="15"/>
  <c r="BB54" i="15"/>
  <c r="BA54" i="15"/>
  <c r="AZ54" i="15"/>
  <c r="AY54" i="15"/>
  <c r="AX54" i="15"/>
  <c r="AW54" i="15"/>
  <c r="AV54" i="15"/>
  <c r="AU54" i="15"/>
  <c r="AT54" i="15"/>
  <c r="AS54" i="15"/>
  <c r="AR54" i="15"/>
  <c r="AQ54" i="15"/>
  <c r="AP54" i="15"/>
  <c r="AO54" i="15"/>
  <c r="AN54" i="15"/>
  <c r="AM54" i="15"/>
  <c r="AL54" i="15"/>
  <c r="AK54" i="15"/>
  <c r="AJ54" i="15"/>
  <c r="AI54" i="15"/>
  <c r="AH54" i="15"/>
  <c r="AG54" i="15"/>
  <c r="AF54" i="15"/>
  <c r="AE54" i="15"/>
  <c r="AD54" i="15"/>
  <c r="AC54" i="15"/>
  <c r="AB54" i="15"/>
  <c r="AA54" i="15"/>
  <c r="Z54" i="15"/>
  <c r="Y54" i="15"/>
  <c r="X54" i="15"/>
  <c r="W54" i="15"/>
  <c r="V54" i="15"/>
  <c r="U54" i="15"/>
  <c r="T54" i="15"/>
  <c r="S54" i="15"/>
  <c r="R54" i="15"/>
  <c r="Q54" i="15"/>
  <c r="P54" i="15"/>
  <c r="O54" i="15"/>
  <c r="N54" i="15"/>
  <c r="M54" i="15"/>
  <c r="L54" i="15"/>
  <c r="K54" i="15"/>
  <c r="J54" i="15"/>
  <c r="I54" i="15"/>
  <c r="H54" i="15"/>
  <c r="G54" i="15"/>
  <c r="F54" i="15"/>
  <c r="E54" i="15"/>
  <c r="D54" i="15"/>
  <c r="DT53" i="15"/>
  <c r="DC53" i="15"/>
  <c r="DB53" i="15"/>
  <c r="DA53" i="15"/>
  <c r="CZ53" i="15"/>
  <c r="CY53" i="15"/>
  <c r="CX53" i="15"/>
  <c r="CW53" i="15"/>
  <c r="CV53" i="15"/>
  <c r="CU53" i="15"/>
  <c r="CT53" i="15"/>
  <c r="CS53" i="15"/>
  <c r="CR53" i="15"/>
  <c r="CQ53" i="15"/>
  <c r="CP53" i="15"/>
  <c r="CO53" i="15"/>
  <c r="CN53" i="15"/>
  <c r="CM53" i="15"/>
  <c r="CL53" i="15"/>
  <c r="CK53" i="15"/>
  <c r="CJ53" i="15"/>
  <c r="CI53" i="15"/>
  <c r="CH53" i="15"/>
  <c r="CG53" i="15"/>
  <c r="CF53" i="15"/>
  <c r="CE53" i="15"/>
  <c r="CD53" i="15"/>
  <c r="CC53" i="15"/>
  <c r="CB53" i="15"/>
  <c r="CA53" i="15"/>
  <c r="BZ53" i="15"/>
  <c r="BY53" i="15"/>
  <c r="BX53" i="15"/>
  <c r="BW53" i="15"/>
  <c r="BV53" i="15"/>
  <c r="BU53" i="15"/>
  <c r="BT53" i="15"/>
  <c r="BS53" i="15"/>
  <c r="BR53" i="15"/>
  <c r="BQ53" i="15"/>
  <c r="BP53" i="15"/>
  <c r="BO53" i="15"/>
  <c r="BN53" i="15"/>
  <c r="BM53" i="15"/>
  <c r="BL53" i="15"/>
  <c r="BK53" i="15"/>
  <c r="BJ53" i="15"/>
  <c r="BI53" i="15"/>
  <c r="BH53" i="15"/>
  <c r="BG53" i="15"/>
  <c r="BF53" i="15"/>
  <c r="BE53" i="15"/>
  <c r="BD53" i="15"/>
  <c r="BC53" i="15"/>
  <c r="BB53" i="15"/>
  <c r="BA53" i="15"/>
  <c r="AZ53" i="15"/>
  <c r="AY53" i="15"/>
  <c r="AX53" i="15"/>
  <c r="AW53" i="15"/>
  <c r="AV53" i="15"/>
  <c r="AU53" i="15"/>
  <c r="AT53" i="15"/>
  <c r="AS53" i="15"/>
  <c r="AR53" i="15"/>
  <c r="AQ53" i="15"/>
  <c r="AP53" i="15"/>
  <c r="AO53" i="15"/>
  <c r="AN53" i="15"/>
  <c r="AM53" i="15"/>
  <c r="AL53" i="15"/>
  <c r="AK53" i="15"/>
  <c r="AJ53" i="15"/>
  <c r="AI53" i="15"/>
  <c r="AH53" i="15"/>
  <c r="AG53" i="15"/>
  <c r="AF53" i="15"/>
  <c r="AE53" i="15"/>
  <c r="AD53" i="15"/>
  <c r="AC53" i="15"/>
  <c r="AB53" i="15"/>
  <c r="AA53" i="15"/>
  <c r="Z53" i="15"/>
  <c r="Y53" i="15"/>
  <c r="X53" i="15"/>
  <c r="W53" i="15"/>
  <c r="V53" i="15"/>
  <c r="U53" i="15"/>
  <c r="T53" i="15"/>
  <c r="S53" i="15"/>
  <c r="R53" i="15"/>
  <c r="Q53" i="15"/>
  <c r="P53" i="15"/>
  <c r="O53" i="15"/>
  <c r="N53" i="15"/>
  <c r="M53" i="15"/>
  <c r="L53" i="15"/>
  <c r="K53" i="15"/>
  <c r="J53" i="15"/>
  <c r="I53" i="15"/>
  <c r="H53" i="15"/>
  <c r="G53" i="15"/>
  <c r="F53" i="15"/>
  <c r="E53" i="15"/>
  <c r="D53" i="15"/>
  <c r="DT52" i="15"/>
  <c r="DC52" i="15"/>
  <c r="DB52" i="15"/>
  <c r="DA52" i="15"/>
  <c r="CZ52" i="15"/>
  <c r="CY52" i="15"/>
  <c r="CX52" i="15"/>
  <c r="CW52" i="15"/>
  <c r="CV52" i="15"/>
  <c r="CU52" i="15"/>
  <c r="CT52" i="15"/>
  <c r="CS52" i="15"/>
  <c r="CR52" i="15"/>
  <c r="CQ52" i="15"/>
  <c r="CP52" i="15"/>
  <c r="CO52" i="15"/>
  <c r="CN52" i="15"/>
  <c r="CM52" i="15"/>
  <c r="CL52" i="15"/>
  <c r="CK52" i="15"/>
  <c r="CJ52" i="15"/>
  <c r="CI52" i="15"/>
  <c r="CH52" i="15"/>
  <c r="CG52" i="15"/>
  <c r="CF52" i="15"/>
  <c r="CE52" i="15"/>
  <c r="CD52" i="15"/>
  <c r="CC52" i="15"/>
  <c r="CB52" i="15"/>
  <c r="CA52" i="15"/>
  <c r="BZ52" i="15"/>
  <c r="BY52" i="15"/>
  <c r="BX52" i="15"/>
  <c r="BW52" i="15"/>
  <c r="BV52" i="15"/>
  <c r="BU52" i="15"/>
  <c r="BT52" i="15"/>
  <c r="BS52" i="15"/>
  <c r="BR52" i="15"/>
  <c r="BQ52" i="15"/>
  <c r="BP52" i="15"/>
  <c r="BO52" i="15"/>
  <c r="BN52" i="15"/>
  <c r="BM52" i="15"/>
  <c r="BL52" i="15"/>
  <c r="BK52" i="15"/>
  <c r="BJ52" i="15"/>
  <c r="BI52" i="15"/>
  <c r="BH52" i="15"/>
  <c r="BG52" i="15"/>
  <c r="BF52" i="15"/>
  <c r="BE52" i="15"/>
  <c r="BD52" i="15"/>
  <c r="BC52" i="15"/>
  <c r="BB52" i="15"/>
  <c r="BA52" i="15"/>
  <c r="AZ52" i="15"/>
  <c r="AY52" i="15"/>
  <c r="AX52" i="15"/>
  <c r="AW52" i="15"/>
  <c r="AV52" i="15"/>
  <c r="AU52" i="15"/>
  <c r="AT52" i="15"/>
  <c r="AS52" i="15"/>
  <c r="AR52" i="15"/>
  <c r="AQ52" i="15"/>
  <c r="AP52" i="15"/>
  <c r="AO52" i="15"/>
  <c r="AN52" i="15"/>
  <c r="AM52" i="15"/>
  <c r="AL52" i="15"/>
  <c r="AK52" i="15"/>
  <c r="AJ52" i="15"/>
  <c r="AI52" i="15"/>
  <c r="AH52" i="15"/>
  <c r="AG52" i="15"/>
  <c r="AF52" i="15"/>
  <c r="AE52" i="15"/>
  <c r="AD52" i="15"/>
  <c r="AC52" i="15"/>
  <c r="AB52" i="15"/>
  <c r="AA52" i="15"/>
  <c r="Z52" i="15"/>
  <c r="Y52" i="15"/>
  <c r="X52" i="15"/>
  <c r="W52" i="15"/>
  <c r="V52" i="15"/>
  <c r="U52" i="15"/>
  <c r="T52" i="15"/>
  <c r="S52" i="15"/>
  <c r="R52" i="15"/>
  <c r="Q52" i="15"/>
  <c r="P52" i="15"/>
  <c r="O52" i="15"/>
  <c r="N52" i="15"/>
  <c r="M52" i="15"/>
  <c r="L52" i="15"/>
  <c r="K52" i="15"/>
  <c r="J52" i="15"/>
  <c r="I52" i="15"/>
  <c r="H52" i="15"/>
  <c r="G52" i="15"/>
  <c r="F52" i="15"/>
  <c r="E52" i="15"/>
  <c r="D52" i="15"/>
  <c r="DT51" i="15"/>
  <c r="DC51" i="15"/>
  <c r="DB51" i="15"/>
  <c r="DA51" i="15"/>
  <c r="CZ51" i="15"/>
  <c r="CY51" i="15"/>
  <c r="CX51" i="15"/>
  <c r="CW51" i="15"/>
  <c r="CV51" i="15"/>
  <c r="CU51" i="15"/>
  <c r="CT51" i="15"/>
  <c r="CS51" i="15"/>
  <c r="CR51" i="15"/>
  <c r="CQ51" i="15"/>
  <c r="CP51" i="15"/>
  <c r="CO51" i="15"/>
  <c r="CN51" i="15"/>
  <c r="CM51" i="15"/>
  <c r="CL51" i="15"/>
  <c r="CK51" i="15"/>
  <c r="CJ51" i="15"/>
  <c r="CI51" i="15"/>
  <c r="CH51" i="15"/>
  <c r="CG51" i="15"/>
  <c r="CF51" i="15"/>
  <c r="CE51" i="15"/>
  <c r="CD51" i="15"/>
  <c r="CC51" i="15"/>
  <c r="CB51" i="15"/>
  <c r="CA51" i="15"/>
  <c r="BZ51" i="15"/>
  <c r="BY51" i="15"/>
  <c r="BX51" i="15"/>
  <c r="BW51" i="15"/>
  <c r="BV51" i="15"/>
  <c r="BU51" i="15"/>
  <c r="BT51" i="15"/>
  <c r="BS51" i="15"/>
  <c r="BR51" i="15"/>
  <c r="BQ51" i="15"/>
  <c r="BP51" i="15"/>
  <c r="BO51" i="15"/>
  <c r="BN51" i="15"/>
  <c r="BM51" i="15"/>
  <c r="BL51" i="15"/>
  <c r="BK51" i="15"/>
  <c r="BJ51" i="15"/>
  <c r="BI51" i="15"/>
  <c r="BH51" i="15"/>
  <c r="BG51" i="15"/>
  <c r="BF51" i="15"/>
  <c r="BE51" i="15"/>
  <c r="BD51" i="15"/>
  <c r="BC51" i="15"/>
  <c r="BB51" i="15"/>
  <c r="BA51" i="15"/>
  <c r="AZ51" i="15"/>
  <c r="AY51" i="15"/>
  <c r="AX51" i="15"/>
  <c r="AW51" i="15"/>
  <c r="AV51" i="15"/>
  <c r="AU51" i="15"/>
  <c r="AT51" i="15"/>
  <c r="AS51" i="15"/>
  <c r="AR51" i="15"/>
  <c r="AQ51" i="15"/>
  <c r="AP51" i="15"/>
  <c r="AO51" i="15"/>
  <c r="AN51" i="15"/>
  <c r="AM51" i="15"/>
  <c r="AL51" i="15"/>
  <c r="AK51" i="15"/>
  <c r="AJ51" i="15"/>
  <c r="AI51" i="15"/>
  <c r="AH51" i="15"/>
  <c r="AG51" i="15"/>
  <c r="AF51" i="15"/>
  <c r="AE51" i="15"/>
  <c r="AD51" i="15"/>
  <c r="AC51" i="15"/>
  <c r="AB51" i="15"/>
  <c r="AA51" i="15"/>
  <c r="Z51" i="15"/>
  <c r="Y51" i="15"/>
  <c r="X51" i="15"/>
  <c r="W51" i="15"/>
  <c r="V51" i="15"/>
  <c r="U51" i="15"/>
  <c r="T51" i="15"/>
  <c r="S51" i="15"/>
  <c r="R51" i="15"/>
  <c r="Q51" i="15"/>
  <c r="P51" i="15"/>
  <c r="O51" i="15"/>
  <c r="N51" i="15"/>
  <c r="M51" i="15"/>
  <c r="L51" i="15"/>
  <c r="K51" i="15"/>
  <c r="J51" i="15"/>
  <c r="I51" i="15"/>
  <c r="H51" i="15"/>
  <c r="G51" i="15"/>
  <c r="F51" i="15"/>
  <c r="E51" i="15"/>
  <c r="D51" i="15"/>
  <c r="DT50" i="15"/>
  <c r="DC50" i="15"/>
  <c r="DB50" i="15"/>
  <c r="DA50" i="15"/>
  <c r="CZ50" i="15"/>
  <c r="CY50" i="15"/>
  <c r="CX50" i="15"/>
  <c r="CW50" i="15"/>
  <c r="CV50" i="15"/>
  <c r="CU50" i="15"/>
  <c r="CT50" i="15"/>
  <c r="CS50" i="15"/>
  <c r="CR50" i="15"/>
  <c r="CQ50" i="15"/>
  <c r="CP50" i="15"/>
  <c r="CO50" i="15"/>
  <c r="CN50" i="15"/>
  <c r="CM50" i="15"/>
  <c r="CL50" i="15"/>
  <c r="CK50" i="15"/>
  <c r="CJ50" i="15"/>
  <c r="CI50" i="15"/>
  <c r="CH50" i="15"/>
  <c r="CG50" i="15"/>
  <c r="CF50" i="15"/>
  <c r="CE50" i="15"/>
  <c r="CD50" i="15"/>
  <c r="CC50" i="15"/>
  <c r="CB50" i="15"/>
  <c r="CA50" i="15"/>
  <c r="BZ50" i="15"/>
  <c r="BY50" i="15"/>
  <c r="BX50" i="15"/>
  <c r="BW50" i="15"/>
  <c r="BV50" i="15"/>
  <c r="BU50" i="15"/>
  <c r="BT50" i="15"/>
  <c r="BS50" i="15"/>
  <c r="BR50" i="15"/>
  <c r="BQ50" i="15"/>
  <c r="BP50" i="15"/>
  <c r="BO50" i="15"/>
  <c r="BN50" i="15"/>
  <c r="BM50" i="15"/>
  <c r="BL50" i="15"/>
  <c r="BK50" i="15"/>
  <c r="BJ50" i="15"/>
  <c r="BI50" i="15"/>
  <c r="BH50" i="15"/>
  <c r="BG50" i="15"/>
  <c r="BF50" i="15"/>
  <c r="BE50" i="15"/>
  <c r="BD50" i="15"/>
  <c r="BC50" i="15"/>
  <c r="BB50" i="15"/>
  <c r="BA50" i="15"/>
  <c r="AZ50" i="15"/>
  <c r="AY50" i="15"/>
  <c r="AX50" i="15"/>
  <c r="AW50" i="15"/>
  <c r="AV50" i="15"/>
  <c r="AU50" i="15"/>
  <c r="AT50" i="15"/>
  <c r="AS50" i="15"/>
  <c r="AR50" i="15"/>
  <c r="AQ50" i="15"/>
  <c r="AP50" i="15"/>
  <c r="AO50" i="15"/>
  <c r="AN50" i="15"/>
  <c r="AM50" i="15"/>
  <c r="AL50" i="15"/>
  <c r="AK50" i="15"/>
  <c r="AJ50" i="15"/>
  <c r="AI50" i="15"/>
  <c r="AH50" i="15"/>
  <c r="AG50" i="15"/>
  <c r="AF50" i="15"/>
  <c r="AE50" i="15"/>
  <c r="AD50" i="15"/>
  <c r="AC50" i="15"/>
  <c r="AB50" i="15"/>
  <c r="AA50" i="15"/>
  <c r="Z50" i="15"/>
  <c r="Y50" i="15"/>
  <c r="X50" i="15"/>
  <c r="W50" i="15"/>
  <c r="V50" i="15"/>
  <c r="U50" i="15"/>
  <c r="T50" i="15"/>
  <c r="S50" i="15"/>
  <c r="R50" i="15"/>
  <c r="Q50" i="15"/>
  <c r="P50" i="15"/>
  <c r="O50" i="15"/>
  <c r="N50" i="15"/>
  <c r="M50" i="15"/>
  <c r="L50" i="15"/>
  <c r="K50" i="15"/>
  <c r="J50" i="15"/>
  <c r="I50" i="15"/>
  <c r="H50" i="15"/>
  <c r="G50" i="15"/>
  <c r="F50" i="15"/>
  <c r="E50" i="15"/>
  <c r="D50" i="15"/>
  <c r="DT49" i="15"/>
  <c r="DC49" i="15"/>
  <c r="DB49" i="15"/>
  <c r="DA49" i="15"/>
  <c r="CZ49" i="15"/>
  <c r="CY49" i="15"/>
  <c r="CX49" i="15"/>
  <c r="CW49" i="15"/>
  <c r="CV49" i="15"/>
  <c r="CU49" i="15"/>
  <c r="CT49" i="15"/>
  <c r="CS49" i="15"/>
  <c r="CR49" i="15"/>
  <c r="CQ49" i="15"/>
  <c r="CP49" i="15"/>
  <c r="CO49" i="15"/>
  <c r="CN49" i="15"/>
  <c r="CM49" i="15"/>
  <c r="CL49" i="15"/>
  <c r="CK49" i="15"/>
  <c r="CJ49" i="15"/>
  <c r="CI49" i="15"/>
  <c r="CH49" i="15"/>
  <c r="CG49" i="15"/>
  <c r="CF49" i="15"/>
  <c r="CE49" i="15"/>
  <c r="CD49" i="15"/>
  <c r="CC49" i="15"/>
  <c r="CB49" i="15"/>
  <c r="CA49" i="15"/>
  <c r="BZ49" i="15"/>
  <c r="BY49" i="15"/>
  <c r="BX49" i="15"/>
  <c r="BW49" i="15"/>
  <c r="BV49" i="15"/>
  <c r="BU49" i="15"/>
  <c r="BT49" i="15"/>
  <c r="BS49" i="15"/>
  <c r="BR49" i="15"/>
  <c r="BQ49" i="15"/>
  <c r="BP49" i="15"/>
  <c r="BO49" i="15"/>
  <c r="BN49" i="15"/>
  <c r="BM49" i="15"/>
  <c r="BL49" i="15"/>
  <c r="BK49" i="15"/>
  <c r="BJ49" i="15"/>
  <c r="BI49" i="15"/>
  <c r="BH49" i="15"/>
  <c r="BG49" i="15"/>
  <c r="BF49" i="15"/>
  <c r="BE49" i="15"/>
  <c r="BD49" i="15"/>
  <c r="BC49" i="15"/>
  <c r="BB49" i="15"/>
  <c r="BA49" i="15"/>
  <c r="AZ49" i="15"/>
  <c r="AY49" i="15"/>
  <c r="AX49" i="15"/>
  <c r="AW49" i="15"/>
  <c r="AV49" i="15"/>
  <c r="AU49" i="15"/>
  <c r="AT49" i="15"/>
  <c r="AS49" i="15"/>
  <c r="AR49" i="15"/>
  <c r="AQ49" i="15"/>
  <c r="AP49" i="15"/>
  <c r="AO49" i="15"/>
  <c r="AN49" i="15"/>
  <c r="AM49" i="15"/>
  <c r="AL49" i="15"/>
  <c r="AK49" i="15"/>
  <c r="AJ49" i="15"/>
  <c r="AI49" i="15"/>
  <c r="AH49" i="15"/>
  <c r="AG49" i="15"/>
  <c r="AF49" i="15"/>
  <c r="AE49" i="15"/>
  <c r="AD49" i="15"/>
  <c r="AC49" i="15"/>
  <c r="AB49" i="15"/>
  <c r="AA49" i="15"/>
  <c r="Z49" i="15"/>
  <c r="Y49" i="15"/>
  <c r="X49" i="15"/>
  <c r="W49" i="15"/>
  <c r="V49" i="15"/>
  <c r="U49" i="15"/>
  <c r="T49" i="15"/>
  <c r="S49" i="15"/>
  <c r="R49" i="15"/>
  <c r="Q49" i="15"/>
  <c r="P49" i="15"/>
  <c r="O49" i="15"/>
  <c r="N49" i="15"/>
  <c r="M49" i="15"/>
  <c r="L49" i="15"/>
  <c r="K49" i="15"/>
  <c r="J49" i="15"/>
  <c r="I49" i="15"/>
  <c r="H49" i="15"/>
  <c r="G49" i="15"/>
  <c r="F49" i="15"/>
  <c r="E49" i="15"/>
  <c r="D49" i="15"/>
  <c r="DT48" i="15"/>
  <c r="DC48" i="15"/>
  <c r="DB48" i="15"/>
  <c r="DA48" i="15"/>
  <c r="CZ48" i="15"/>
  <c r="CY48" i="15"/>
  <c r="CX48" i="15"/>
  <c r="CW48" i="15"/>
  <c r="CV48" i="15"/>
  <c r="CU48" i="15"/>
  <c r="CT48" i="15"/>
  <c r="CS48" i="15"/>
  <c r="CR48" i="15"/>
  <c r="CQ48" i="15"/>
  <c r="CP48" i="15"/>
  <c r="CO48" i="15"/>
  <c r="CN48" i="15"/>
  <c r="CM48" i="15"/>
  <c r="CL48" i="15"/>
  <c r="CK48" i="15"/>
  <c r="CJ48" i="15"/>
  <c r="CI48" i="15"/>
  <c r="CH48" i="15"/>
  <c r="CG48" i="15"/>
  <c r="CF48" i="15"/>
  <c r="CE48" i="15"/>
  <c r="CD48" i="15"/>
  <c r="CC48" i="15"/>
  <c r="CB48" i="15"/>
  <c r="CA48" i="15"/>
  <c r="BZ48" i="15"/>
  <c r="BY48" i="15"/>
  <c r="BX48" i="15"/>
  <c r="BW48" i="15"/>
  <c r="BV48" i="15"/>
  <c r="BU48" i="15"/>
  <c r="BT48" i="15"/>
  <c r="BS48" i="15"/>
  <c r="BR48" i="15"/>
  <c r="BQ48" i="15"/>
  <c r="BP48" i="15"/>
  <c r="BO48" i="15"/>
  <c r="BN48" i="15"/>
  <c r="BM48" i="15"/>
  <c r="BL48" i="15"/>
  <c r="BK48" i="15"/>
  <c r="BJ48" i="15"/>
  <c r="BI48" i="15"/>
  <c r="BH48" i="15"/>
  <c r="BG48" i="15"/>
  <c r="BF48" i="15"/>
  <c r="BE48" i="15"/>
  <c r="BD48" i="15"/>
  <c r="BC48" i="15"/>
  <c r="BB48" i="15"/>
  <c r="BA48" i="15"/>
  <c r="AZ48" i="15"/>
  <c r="AY48" i="15"/>
  <c r="AX48" i="15"/>
  <c r="AW48" i="15"/>
  <c r="AV48" i="15"/>
  <c r="AU48" i="15"/>
  <c r="AT48" i="15"/>
  <c r="AS48" i="15"/>
  <c r="AR48" i="15"/>
  <c r="AQ48" i="15"/>
  <c r="AP48" i="15"/>
  <c r="AO48" i="15"/>
  <c r="AN48" i="15"/>
  <c r="AM48" i="15"/>
  <c r="AL48" i="15"/>
  <c r="AK48" i="15"/>
  <c r="AJ48" i="15"/>
  <c r="AI48" i="15"/>
  <c r="AH48" i="15"/>
  <c r="AG48" i="15"/>
  <c r="AF48" i="15"/>
  <c r="AE48" i="15"/>
  <c r="AD48" i="15"/>
  <c r="AC48" i="15"/>
  <c r="AB48" i="15"/>
  <c r="AA48" i="15"/>
  <c r="Z48" i="15"/>
  <c r="Y48" i="15"/>
  <c r="X48" i="15"/>
  <c r="W48" i="15"/>
  <c r="V48" i="15"/>
  <c r="U48" i="15"/>
  <c r="T48" i="15"/>
  <c r="S48" i="15"/>
  <c r="R48" i="15"/>
  <c r="Q48" i="15"/>
  <c r="P48" i="15"/>
  <c r="O48" i="15"/>
  <c r="N48" i="15"/>
  <c r="M48" i="15"/>
  <c r="L48" i="15"/>
  <c r="K48" i="15"/>
  <c r="J48" i="15"/>
  <c r="I48" i="15"/>
  <c r="H48" i="15"/>
  <c r="G48" i="15"/>
  <c r="F48" i="15"/>
  <c r="E48" i="15"/>
  <c r="D48" i="15"/>
  <c r="DT47" i="15"/>
  <c r="DC47" i="15"/>
  <c r="DB47" i="15"/>
  <c r="DA47" i="15"/>
  <c r="CZ47" i="15"/>
  <c r="CY47" i="15"/>
  <c r="CX47" i="15"/>
  <c r="CW47" i="15"/>
  <c r="CV47" i="15"/>
  <c r="CU47" i="15"/>
  <c r="CT47" i="15"/>
  <c r="CS47" i="15"/>
  <c r="CR47" i="15"/>
  <c r="CQ47" i="15"/>
  <c r="CP47" i="15"/>
  <c r="CO47" i="15"/>
  <c r="CN47" i="15"/>
  <c r="CM47" i="15"/>
  <c r="CL47" i="15"/>
  <c r="CK47" i="15"/>
  <c r="CJ47" i="15"/>
  <c r="CI47" i="15"/>
  <c r="CH47" i="15"/>
  <c r="CG47" i="15"/>
  <c r="CF47" i="15"/>
  <c r="CE47" i="15"/>
  <c r="CD47" i="15"/>
  <c r="CC47" i="15"/>
  <c r="CB47" i="15"/>
  <c r="CA47" i="15"/>
  <c r="BZ47" i="15"/>
  <c r="BY47" i="15"/>
  <c r="BX47" i="15"/>
  <c r="BW47" i="15"/>
  <c r="BV47" i="15"/>
  <c r="BU47" i="15"/>
  <c r="BT47" i="15"/>
  <c r="BS47" i="15"/>
  <c r="BR47" i="15"/>
  <c r="BQ47" i="15"/>
  <c r="BP47" i="15"/>
  <c r="BO47" i="15"/>
  <c r="BN47" i="15"/>
  <c r="BM47" i="15"/>
  <c r="BL47" i="15"/>
  <c r="BK47" i="15"/>
  <c r="BJ47" i="15"/>
  <c r="BI47" i="15"/>
  <c r="BH47" i="15"/>
  <c r="BG47" i="15"/>
  <c r="BF47" i="15"/>
  <c r="BE47" i="15"/>
  <c r="BD47" i="15"/>
  <c r="BC47" i="15"/>
  <c r="BB47" i="15"/>
  <c r="BA47" i="15"/>
  <c r="AZ47" i="15"/>
  <c r="AY47" i="15"/>
  <c r="AX47" i="15"/>
  <c r="AW47" i="15"/>
  <c r="AV47" i="15"/>
  <c r="AU47" i="15"/>
  <c r="AT47" i="15"/>
  <c r="AS47" i="15"/>
  <c r="AR47" i="15"/>
  <c r="AQ47" i="15"/>
  <c r="AP47" i="15"/>
  <c r="AO47" i="15"/>
  <c r="AN47" i="15"/>
  <c r="AM47" i="15"/>
  <c r="AL47" i="15"/>
  <c r="AK47" i="15"/>
  <c r="AJ47" i="15"/>
  <c r="AI47" i="15"/>
  <c r="AH47" i="15"/>
  <c r="AG47" i="15"/>
  <c r="AF47" i="15"/>
  <c r="AE47" i="15"/>
  <c r="AD47" i="15"/>
  <c r="AC47" i="15"/>
  <c r="AB47" i="15"/>
  <c r="AA47" i="15"/>
  <c r="Z47" i="15"/>
  <c r="Y47" i="15"/>
  <c r="X47" i="15"/>
  <c r="W47" i="15"/>
  <c r="V47" i="15"/>
  <c r="U47" i="15"/>
  <c r="T47" i="15"/>
  <c r="S47" i="15"/>
  <c r="R47" i="15"/>
  <c r="Q47" i="15"/>
  <c r="P47" i="15"/>
  <c r="O47" i="15"/>
  <c r="N47" i="15"/>
  <c r="M47" i="15"/>
  <c r="L47" i="15"/>
  <c r="K47" i="15"/>
  <c r="J47" i="15"/>
  <c r="I47" i="15"/>
  <c r="H47" i="15"/>
  <c r="G47" i="15"/>
  <c r="F47" i="15"/>
  <c r="E47" i="15"/>
  <c r="D47" i="15"/>
  <c r="DT46" i="15"/>
  <c r="DC46" i="15"/>
  <c r="DB46" i="15"/>
  <c r="DA46" i="15"/>
  <c r="CZ46" i="15"/>
  <c r="CY46" i="15"/>
  <c r="CX46" i="15"/>
  <c r="CW46" i="15"/>
  <c r="CV46" i="15"/>
  <c r="CU46" i="15"/>
  <c r="CT46" i="15"/>
  <c r="CS46" i="15"/>
  <c r="CR46" i="15"/>
  <c r="CQ46" i="15"/>
  <c r="CP46" i="15"/>
  <c r="CO46" i="15"/>
  <c r="CN46" i="15"/>
  <c r="CM46" i="15"/>
  <c r="CL46" i="15"/>
  <c r="CK46" i="15"/>
  <c r="CJ46" i="15"/>
  <c r="CI46" i="15"/>
  <c r="CH46" i="15"/>
  <c r="CG46" i="15"/>
  <c r="CF46" i="15"/>
  <c r="CE46" i="15"/>
  <c r="CD46" i="15"/>
  <c r="CC46" i="15"/>
  <c r="CB46" i="15"/>
  <c r="CA46" i="15"/>
  <c r="BZ46" i="15"/>
  <c r="BY46" i="15"/>
  <c r="BX46" i="15"/>
  <c r="BW46" i="15"/>
  <c r="BV46" i="15"/>
  <c r="BU46" i="15"/>
  <c r="BT46" i="15"/>
  <c r="BS46" i="15"/>
  <c r="BR46" i="15"/>
  <c r="BQ46" i="15"/>
  <c r="BP46" i="15"/>
  <c r="BO46" i="15"/>
  <c r="BN46" i="15"/>
  <c r="BM46" i="15"/>
  <c r="BL46" i="15"/>
  <c r="BK46" i="15"/>
  <c r="BJ46" i="15"/>
  <c r="BI46" i="15"/>
  <c r="BH46" i="15"/>
  <c r="BG46" i="15"/>
  <c r="BF46" i="15"/>
  <c r="BE46" i="15"/>
  <c r="BD46" i="15"/>
  <c r="BC46" i="15"/>
  <c r="BB46" i="15"/>
  <c r="BA46" i="15"/>
  <c r="AZ46" i="15"/>
  <c r="AY46" i="15"/>
  <c r="AX46" i="15"/>
  <c r="AW46" i="15"/>
  <c r="AV46" i="15"/>
  <c r="AU46" i="15"/>
  <c r="AT46" i="15"/>
  <c r="AS46" i="15"/>
  <c r="AR46" i="15"/>
  <c r="AQ46" i="15"/>
  <c r="AP46" i="15"/>
  <c r="AO46" i="15"/>
  <c r="AN46" i="15"/>
  <c r="AM46" i="15"/>
  <c r="AL46" i="15"/>
  <c r="AK46" i="15"/>
  <c r="AJ46" i="15"/>
  <c r="AI46" i="15"/>
  <c r="AH46" i="15"/>
  <c r="AG46" i="15"/>
  <c r="AF46" i="15"/>
  <c r="AE46" i="15"/>
  <c r="AD46" i="15"/>
  <c r="AC46" i="15"/>
  <c r="AB46" i="15"/>
  <c r="AA46" i="15"/>
  <c r="Z46" i="15"/>
  <c r="Y46" i="15"/>
  <c r="X46" i="15"/>
  <c r="W46" i="15"/>
  <c r="V46" i="15"/>
  <c r="U46" i="15"/>
  <c r="T46" i="15"/>
  <c r="S46" i="15"/>
  <c r="R46" i="15"/>
  <c r="Q46" i="15"/>
  <c r="P46" i="15"/>
  <c r="O46" i="15"/>
  <c r="N46" i="15"/>
  <c r="M46" i="15"/>
  <c r="L46" i="15"/>
  <c r="K46" i="15"/>
  <c r="J46" i="15"/>
  <c r="I46" i="15"/>
  <c r="H46" i="15"/>
  <c r="G46" i="15"/>
  <c r="F46" i="15"/>
  <c r="E46" i="15"/>
  <c r="D46" i="15"/>
  <c r="DT45" i="15"/>
  <c r="DC45" i="15"/>
  <c r="DB45" i="15"/>
  <c r="DA45" i="15"/>
  <c r="CZ45" i="15"/>
  <c r="CY45" i="15"/>
  <c r="CX45" i="15"/>
  <c r="CW45" i="15"/>
  <c r="CV45" i="15"/>
  <c r="CU45" i="15"/>
  <c r="CT45" i="15"/>
  <c r="CS45" i="15"/>
  <c r="CR45" i="15"/>
  <c r="CQ45" i="15"/>
  <c r="CP45" i="15"/>
  <c r="CO45" i="15"/>
  <c r="CN45" i="15"/>
  <c r="CM45" i="15"/>
  <c r="CL45" i="15"/>
  <c r="CK45" i="15"/>
  <c r="CJ45" i="15"/>
  <c r="CI45" i="15"/>
  <c r="CH45" i="15"/>
  <c r="CG45" i="15"/>
  <c r="CF45" i="15"/>
  <c r="CE45" i="15"/>
  <c r="CD45" i="15"/>
  <c r="CC45" i="15"/>
  <c r="CB45" i="15"/>
  <c r="CA45" i="15"/>
  <c r="BZ45" i="15"/>
  <c r="BY45" i="15"/>
  <c r="BX45" i="15"/>
  <c r="BW45" i="15"/>
  <c r="BV45" i="15"/>
  <c r="BU45" i="15"/>
  <c r="BT45" i="15"/>
  <c r="BS45" i="15"/>
  <c r="BR45" i="15"/>
  <c r="BQ45" i="15"/>
  <c r="BP45" i="15"/>
  <c r="BO45" i="15"/>
  <c r="BN45" i="15"/>
  <c r="BM45" i="15"/>
  <c r="BL45" i="15"/>
  <c r="BK45" i="15"/>
  <c r="BJ45" i="15"/>
  <c r="BI45" i="15"/>
  <c r="BH45" i="15"/>
  <c r="BG45" i="15"/>
  <c r="BF45" i="15"/>
  <c r="BE45" i="15"/>
  <c r="BD45" i="15"/>
  <c r="BC45" i="15"/>
  <c r="BB45" i="15"/>
  <c r="BA45" i="15"/>
  <c r="AZ45" i="15"/>
  <c r="AY45" i="15"/>
  <c r="AX45" i="15"/>
  <c r="AW45" i="15"/>
  <c r="AV45" i="15"/>
  <c r="AU45" i="15"/>
  <c r="AT45" i="15"/>
  <c r="AS45" i="15"/>
  <c r="AR45" i="15"/>
  <c r="AQ45" i="15"/>
  <c r="AP45" i="15"/>
  <c r="AO45" i="15"/>
  <c r="AN45" i="15"/>
  <c r="AM45" i="15"/>
  <c r="AL45" i="15"/>
  <c r="AK45" i="15"/>
  <c r="AJ45" i="15"/>
  <c r="AI45" i="15"/>
  <c r="AH45" i="15"/>
  <c r="AG45" i="15"/>
  <c r="AF45" i="15"/>
  <c r="AE45" i="15"/>
  <c r="AD45" i="15"/>
  <c r="AC45" i="15"/>
  <c r="AB45" i="15"/>
  <c r="AA45" i="15"/>
  <c r="Z45" i="15"/>
  <c r="Y45" i="15"/>
  <c r="X45" i="15"/>
  <c r="W45" i="15"/>
  <c r="V45" i="15"/>
  <c r="U45" i="15"/>
  <c r="T45" i="15"/>
  <c r="S45" i="15"/>
  <c r="R45" i="15"/>
  <c r="Q45" i="15"/>
  <c r="P45" i="15"/>
  <c r="O45" i="15"/>
  <c r="N45" i="15"/>
  <c r="M45" i="15"/>
  <c r="L45" i="15"/>
  <c r="K45" i="15"/>
  <c r="J45" i="15"/>
  <c r="I45" i="15"/>
  <c r="H45" i="15"/>
  <c r="G45" i="15"/>
  <c r="F45" i="15"/>
  <c r="E45" i="15"/>
  <c r="D45" i="15"/>
  <c r="DT44" i="15"/>
  <c r="DC44" i="15"/>
  <c r="DB44" i="15"/>
  <c r="DA44" i="15"/>
  <c r="CZ44" i="15"/>
  <c r="CY44" i="15"/>
  <c r="CX44" i="15"/>
  <c r="CW44" i="15"/>
  <c r="CV44" i="15"/>
  <c r="CU44" i="15"/>
  <c r="CT44" i="15"/>
  <c r="CS44" i="15"/>
  <c r="CR44" i="15"/>
  <c r="CQ44" i="15"/>
  <c r="CP44" i="15"/>
  <c r="CO44" i="15"/>
  <c r="CN44" i="15"/>
  <c r="CM44" i="15"/>
  <c r="CL44" i="15"/>
  <c r="CK44" i="15"/>
  <c r="CJ44" i="15"/>
  <c r="CI44" i="15"/>
  <c r="CH44" i="15"/>
  <c r="CG44" i="15"/>
  <c r="CF44" i="15"/>
  <c r="CE44" i="15"/>
  <c r="CD44" i="15"/>
  <c r="CC44" i="15"/>
  <c r="CB44" i="15"/>
  <c r="CA44" i="15"/>
  <c r="BZ44" i="15"/>
  <c r="BY44" i="15"/>
  <c r="BX44" i="15"/>
  <c r="BW44" i="15"/>
  <c r="BV44" i="15"/>
  <c r="BU44" i="15"/>
  <c r="BT44" i="15"/>
  <c r="BS44" i="15"/>
  <c r="BR44" i="15"/>
  <c r="BQ44" i="15"/>
  <c r="BP44" i="15"/>
  <c r="BO44" i="15"/>
  <c r="BN44" i="15"/>
  <c r="BM44" i="15"/>
  <c r="BL44" i="15"/>
  <c r="BK44" i="15"/>
  <c r="BJ44" i="15"/>
  <c r="BI44" i="15"/>
  <c r="BH44" i="15"/>
  <c r="BG44" i="15"/>
  <c r="BF44" i="15"/>
  <c r="BE44" i="15"/>
  <c r="BD44" i="15"/>
  <c r="BC44" i="15"/>
  <c r="BB44" i="15"/>
  <c r="BA44" i="15"/>
  <c r="AZ44" i="15"/>
  <c r="AY44" i="15"/>
  <c r="AX44" i="15"/>
  <c r="AW44" i="15"/>
  <c r="AV44" i="15"/>
  <c r="AU44" i="15"/>
  <c r="AT44" i="15"/>
  <c r="AS44" i="15"/>
  <c r="AR44" i="15"/>
  <c r="AQ44" i="15"/>
  <c r="AP44" i="15"/>
  <c r="AO44" i="15"/>
  <c r="AN44" i="15"/>
  <c r="AM44" i="15"/>
  <c r="AL44" i="15"/>
  <c r="AK44" i="15"/>
  <c r="AJ44" i="15"/>
  <c r="AI44" i="15"/>
  <c r="AH44" i="15"/>
  <c r="AG44" i="15"/>
  <c r="AF44" i="15"/>
  <c r="AE44" i="15"/>
  <c r="AD44" i="15"/>
  <c r="AC44" i="15"/>
  <c r="AB44" i="15"/>
  <c r="AA44" i="15"/>
  <c r="Z44" i="15"/>
  <c r="Y44" i="15"/>
  <c r="X44" i="15"/>
  <c r="W44" i="15"/>
  <c r="V44" i="15"/>
  <c r="U44" i="15"/>
  <c r="T44" i="15"/>
  <c r="S44" i="15"/>
  <c r="R44" i="15"/>
  <c r="Q44" i="15"/>
  <c r="P44" i="15"/>
  <c r="O44" i="15"/>
  <c r="N44" i="15"/>
  <c r="M44" i="15"/>
  <c r="L44" i="15"/>
  <c r="K44" i="15"/>
  <c r="J44" i="15"/>
  <c r="I44" i="15"/>
  <c r="H44" i="15"/>
  <c r="G44" i="15"/>
  <c r="F44" i="15"/>
  <c r="E44" i="15"/>
  <c r="D44" i="15"/>
  <c r="DT43" i="15"/>
  <c r="DC43" i="15"/>
  <c r="DB43" i="15"/>
  <c r="DA43" i="15"/>
  <c r="CZ43" i="15"/>
  <c r="CY43" i="15"/>
  <c r="CX43" i="15"/>
  <c r="CW43" i="15"/>
  <c r="CV43" i="15"/>
  <c r="CU43" i="15"/>
  <c r="CT43" i="15"/>
  <c r="CS43" i="15"/>
  <c r="CR43" i="15"/>
  <c r="CQ43" i="15"/>
  <c r="CP43" i="15"/>
  <c r="CO43" i="15"/>
  <c r="CN43" i="15"/>
  <c r="CM43" i="15"/>
  <c r="CL43" i="15"/>
  <c r="CK43" i="15"/>
  <c r="CJ43" i="15"/>
  <c r="CI43" i="15"/>
  <c r="CH43" i="15"/>
  <c r="CG43" i="15"/>
  <c r="CF43" i="15"/>
  <c r="CE43" i="15"/>
  <c r="CD43" i="15"/>
  <c r="CC43" i="15"/>
  <c r="CB43" i="15"/>
  <c r="CA43" i="15"/>
  <c r="BZ43" i="15"/>
  <c r="BY43" i="15"/>
  <c r="BX43" i="15"/>
  <c r="BW43" i="15"/>
  <c r="BV43" i="15"/>
  <c r="BU43" i="15"/>
  <c r="BT43" i="15"/>
  <c r="BS43" i="15"/>
  <c r="BR43" i="15"/>
  <c r="BQ43" i="15"/>
  <c r="BP43" i="15"/>
  <c r="BO43" i="15"/>
  <c r="BN43" i="15"/>
  <c r="BM43" i="15"/>
  <c r="BL43" i="15"/>
  <c r="BK43" i="15"/>
  <c r="BJ43" i="15"/>
  <c r="BI43" i="15"/>
  <c r="BH43" i="15"/>
  <c r="BG43" i="15"/>
  <c r="BF43" i="15"/>
  <c r="BE43" i="15"/>
  <c r="BD43" i="15"/>
  <c r="BC43" i="15"/>
  <c r="BB43" i="15"/>
  <c r="BA43" i="15"/>
  <c r="AZ43" i="15"/>
  <c r="AY43" i="15"/>
  <c r="AX43" i="15"/>
  <c r="AW43" i="15"/>
  <c r="AV43" i="15"/>
  <c r="AU43" i="15"/>
  <c r="AT43" i="15"/>
  <c r="AS43" i="15"/>
  <c r="AR43" i="15"/>
  <c r="AQ43" i="15"/>
  <c r="AP43" i="15"/>
  <c r="AO43" i="15"/>
  <c r="AN43" i="15"/>
  <c r="AM43" i="15"/>
  <c r="AL43" i="15"/>
  <c r="AK43" i="15"/>
  <c r="AJ43" i="15"/>
  <c r="AI43" i="15"/>
  <c r="AH43" i="15"/>
  <c r="AG43" i="15"/>
  <c r="AF43" i="15"/>
  <c r="AE43" i="15"/>
  <c r="AD43" i="15"/>
  <c r="AC43" i="15"/>
  <c r="AB43" i="15"/>
  <c r="AA43" i="15"/>
  <c r="Z43" i="15"/>
  <c r="Y43" i="15"/>
  <c r="X43" i="15"/>
  <c r="W43" i="15"/>
  <c r="V43" i="15"/>
  <c r="U43" i="15"/>
  <c r="T43" i="15"/>
  <c r="S43" i="15"/>
  <c r="R43" i="15"/>
  <c r="Q43" i="15"/>
  <c r="P43" i="15"/>
  <c r="O43" i="15"/>
  <c r="N43" i="15"/>
  <c r="M43" i="15"/>
  <c r="L43" i="15"/>
  <c r="K43" i="15"/>
  <c r="J43" i="15"/>
  <c r="I43" i="15"/>
  <c r="H43" i="15"/>
  <c r="G43" i="15"/>
  <c r="F43" i="15"/>
  <c r="E43" i="15"/>
  <c r="D43" i="15"/>
  <c r="DT42" i="15"/>
  <c r="DC42" i="15"/>
  <c r="DB42" i="15"/>
  <c r="DA42" i="15"/>
  <c r="CZ42" i="15"/>
  <c r="CY42" i="15"/>
  <c r="CX42" i="15"/>
  <c r="CW42" i="15"/>
  <c r="CV42" i="15"/>
  <c r="CU42" i="15"/>
  <c r="CT42" i="15"/>
  <c r="CS42" i="15"/>
  <c r="CR42" i="15"/>
  <c r="CQ42" i="15"/>
  <c r="CP42" i="15"/>
  <c r="CO42" i="15"/>
  <c r="CN42" i="15"/>
  <c r="CM42" i="15"/>
  <c r="CL42" i="15"/>
  <c r="CK42" i="15"/>
  <c r="CJ42" i="15"/>
  <c r="CI42" i="15"/>
  <c r="CH42" i="15"/>
  <c r="CG42" i="15"/>
  <c r="CF42" i="15"/>
  <c r="CE42" i="15"/>
  <c r="CD42" i="15"/>
  <c r="CC42" i="15"/>
  <c r="CB42" i="15"/>
  <c r="CA42" i="15"/>
  <c r="BZ42" i="15"/>
  <c r="BY42" i="15"/>
  <c r="BX42" i="15"/>
  <c r="BW42" i="15"/>
  <c r="BV42" i="15"/>
  <c r="BU42" i="15"/>
  <c r="BT42" i="15"/>
  <c r="BS42" i="15"/>
  <c r="BR42" i="15"/>
  <c r="BQ42" i="15"/>
  <c r="BP42" i="15"/>
  <c r="BO42" i="15"/>
  <c r="BN42" i="15"/>
  <c r="BM42" i="15"/>
  <c r="BL42" i="15"/>
  <c r="BK42" i="15"/>
  <c r="BJ42" i="15"/>
  <c r="BI42" i="15"/>
  <c r="BH42" i="15"/>
  <c r="BG42" i="15"/>
  <c r="BF42" i="15"/>
  <c r="BE42" i="15"/>
  <c r="BD42" i="15"/>
  <c r="BC42" i="15"/>
  <c r="BB42" i="15"/>
  <c r="BA42" i="15"/>
  <c r="AZ42" i="15"/>
  <c r="AY42" i="15"/>
  <c r="AX42" i="15"/>
  <c r="AW42" i="15"/>
  <c r="AV42" i="15"/>
  <c r="AU42" i="15"/>
  <c r="AT42" i="15"/>
  <c r="AS42" i="15"/>
  <c r="AR42" i="15"/>
  <c r="AQ42" i="15"/>
  <c r="AP42" i="15"/>
  <c r="AO42" i="15"/>
  <c r="AN42" i="15"/>
  <c r="AM42" i="15"/>
  <c r="AL42" i="15"/>
  <c r="AK42" i="15"/>
  <c r="AJ42" i="15"/>
  <c r="AI42" i="15"/>
  <c r="AH42" i="15"/>
  <c r="AG42" i="15"/>
  <c r="AF42" i="15"/>
  <c r="AE42" i="15"/>
  <c r="AD42" i="15"/>
  <c r="AC42" i="15"/>
  <c r="AB42" i="15"/>
  <c r="AA42" i="15"/>
  <c r="Z42" i="15"/>
  <c r="Y42" i="15"/>
  <c r="X42" i="15"/>
  <c r="W42" i="15"/>
  <c r="V42" i="15"/>
  <c r="U42" i="15"/>
  <c r="T42" i="15"/>
  <c r="S42" i="15"/>
  <c r="R42" i="15"/>
  <c r="Q42" i="15"/>
  <c r="P42" i="15"/>
  <c r="O42" i="15"/>
  <c r="N42" i="15"/>
  <c r="M42" i="15"/>
  <c r="L42" i="15"/>
  <c r="K42" i="15"/>
  <c r="J42" i="15"/>
  <c r="I42" i="15"/>
  <c r="H42" i="15"/>
  <c r="G42" i="15"/>
  <c r="F42" i="15"/>
  <c r="E42" i="15"/>
  <c r="D42" i="15"/>
  <c r="DT41" i="15"/>
  <c r="DC41" i="15"/>
  <c r="DB41" i="15"/>
  <c r="DA41" i="15"/>
  <c r="CZ41" i="15"/>
  <c r="CY41" i="15"/>
  <c r="CX41" i="15"/>
  <c r="CW41" i="15"/>
  <c r="CV41" i="15"/>
  <c r="CU41" i="15"/>
  <c r="CT41" i="15"/>
  <c r="CS41" i="15"/>
  <c r="CR41" i="15"/>
  <c r="CQ41" i="15"/>
  <c r="CP41" i="15"/>
  <c r="CO41" i="15"/>
  <c r="CN41" i="15"/>
  <c r="CM41" i="15"/>
  <c r="CL41" i="15"/>
  <c r="CK41" i="15"/>
  <c r="CJ41" i="15"/>
  <c r="CI41" i="15"/>
  <c r="CH41" i="15"/>
  <c r="CG41" i="15"/>
  <c r="CF41" i="15"/>
  <c r="CE41" i="15"/>
  <c r="CD41" i="15"/>
  <c r="CC41" i="15"/>
  <c r="CB41" i="15"/>
  <c r="CA41" i="15"/>
  <c r="BZ41" i="15"/>
  <c r="BY41" i="15"/>
  <c r="BX41" i="15"/>
  <c r="BW41" i="15"/>
  <c r="BV41" i="15"/>
  <c r="BU41" i="15"/>
  <c r="BT41" i="15"/>
  <c r="BS41" i="15"/>
  <c r="BR41" i="15"/>
  <c r="BQ41" i="15"/>
  <c r="BP41" i="15"/>
  <c r="BO41" i="15"/>
  <c r="BN41" i="15"/>
  <c r="BM41" i="15"/>
  <c r="BL41" i="15"/>
  <c r="BK41" i="15"/>
  <c r="BJ41" i="15"/>
  <c r="BI41" i="15"/>
  <c r="BH41" i="15"/>
  <c r="BG41" i="15"/>
  <c r="BF41" i="15"/>
  <c r="BE41" i="15"/>
  <c r="BD41" i="15"/>
  <c r="BC41" i="15"/>
  <c r="BB41" i="15"/>
  <c r="BA41" i="15"/>
  <c r="AZ41" i="15"/>
  <c r="AY41" i="15"/>
  <c r="AX41" i="15"/>
  <c r="AW41" i="15"/>
  <c r="AV41" i="15"/>
  <c r="AU41" i="15"/>
  <c r="AT41" i="15"/>
  <c r="AS41" i="15"/>
  <c r="AR41" i="15"/>
  <c r="AQ41" i="15"/>
  <c r="AP41" i="15"/>
  <c r="AO41" i="15"/>
  <c r="AN41" i="15"/>
  <c r="AM41" i="15"/>
  <c r="AL41" i="15"/>
  <c r="AK41" i="15"/>
  <c r="AJ41" i="15"/>
  <c r="AI41" i="15"/>
  <c r="AH41" i="15"/>
  <c r="AG41" i="15"/>
  <c r="AF41" i="15"/>
  <c r="AE41" i="15"/>
  <c r="AD41" i="15"/>
  <c r="AC41" i="15"/>
  <c r="AB41" i="15"/>
  <c r="AA41" i="15"/>
  <c r="Z41" i="15"/>
  <c r="Y41" i="15"/>
  <c r="X41" i="15"/>
  <c r="W41" i="15"/>
  <c r="V41" i="15"/>
  <c r="U41" i="15"/>
  <c r="T41" i="15"/>
  <c r="S41" i="15"/>
  <c r="R41" i="15"/>
  <c r="Q41" i="15"/>
  <c r="P41" i="15"/>
  <c r="O41" i="15"/>
  <c r="N41" i="15"/>
  <c r="M41" i="15"/>
  <c r="L41" i="15"/>
  <c r="K41" i="15"/>
  <c r="J41" i="15"/>
  <c r="I41" i="15"/>
  <c r="H41" i="15"/>
  <c r="G41" i="15"/>
  <c r="F41" i="15"/>
  <c r="E41" i="15"/>
  <c r="D41" i="15"/>
  <c r="DT40" i="15"/>
  <c r="DC40" i="15"/>
  <c r="DB40" i="15"/>
  <c r="DA40" i="15"/>
  <c r="CZ40" i="15"/>
  <c r="CY40" i="15"/>
  <c r="CX40" i="15"/>
  <c r="CW40" i="15"/>
  <c r="CV40" i="15"/>
  <c r="CU40" i="15"/>
  <c r="CT40" i="15"/>
  <c r="CS40" i="15"/>
  <c r="CR40" i="15"/>
  <c r="CQ40" i="15"/>
  <c r="CP40" i="15"/>
  <c r="CO40" i="15"/>
  <c r="CN40" i="15"/>
  <c r="CM40" i="15"/>
  <c r="CL40" i="15"/>
  <c r="CK40" i="15"/>
  <c r="CJ40" i="15"/>
  <c r="CI40" i="15"/>
  <c r="CH40" i="15"/>
  <c r="CG40" i="15"/>
  <c r="CF40" i="15"/>
  <c r="CE40" i="15"/>
  <c r="CD40" i="15"/>
  <c r="CC40" i="15"/>
  <c r="CB40" i="15"/>
  <c r="CA40" i="15"/>
  <c r="BZ40" i="15"/>
  <c r="BY40" i="15"/>
  <c r="BX40" i="15"/>
  <c r="BW40" i="15"/>
  <c r="BV40" i="15"/>
  <c r="BU40" i="15"/>
  <c r="BT40" i="15"/>
  <c r="BS40" i="15"/>
  <c r="BR40" i="15"/>
  <c r="BQ40" i="15"/>
  <c r="BP40" i="15"/>
  <c r="BO40" i="15"/>
  <c r="BN40" i="15"/>
  <c r="BM40" i="15"/>
  <c r="BL40" i="15"/>
  <c r="BK40" i="15"/>
  <c r="BJ40" i="15"/>
  <c r="BI40" i="15"/>
  <c r="BH40" i="15"/>
  <c r="BG40" i="15"/>
  <c r="BF40" i="15"/>
  <c r="BE40" i="15"/>
  <c r="BD40" i="15"/>
  <c r="BC40" i="15"/>
  <c r="BB40" i="15"/>
  <c r="BA40" i="15"/>
  <c r="AZ40" i="15"/>
  <c r="AY40" i="15"/>
  <c r="AX40" i="15"/>
  <c r="AW40" i="15"/>
  <c r="AV40" i="15"/>
  <c r="AU40" i="15"/>
  <c r="AT40" i="15"/>
  <c r="AS40" i="15"/>
  <c r="AR40" i="15"/>
  <c r="AQ40" i="15"/>
  <c r="AP40" i="15"/>
  <c r="AO40" i="15"/>
  <c r="AN40" i="15"/>
  <c r="AM40" i="15"/>
  <c r="AL40" i="15"/>
  <c r="AK40" i="15"/>
  <c r="AJ40" i="15"/>
  <c r="AI40" i="15"/>
  <c r="AH40" i="15"/>
  <c r="AG40" i="15"/>
  <c r="AF40" i="15"/>
  <c r="AE40" i="15"/>
  <c r="AD40" i="15"/>
  <c r="AC40" i="15"/>
  <c r="AB40" i="15"/>
  <c r="AA40" i="15"/>
  <c r="Z40" i="15"/>
  <c r="Y40" i="15"/>
  <c r="X40" i="15"/>
  <c r="W40" i="15"/>
  <c r="V40" i="15"/>
  <c r="U40" i="15"/>
  <c r="T40" i="15"/>
  <c r="S40" i="15"/>
  <c r="R40" i="15"/>
  <c r="Q40" i="15"/>
  <c r="P40" i="15"/>
  <c r="O40" i="15"/>
  <c r="N40" i="15"/>
  <c r="M40" i="15"/>
  <c r="L40" i="15"/>
  <c r="K40" i="15"/>
  <c r="J40" i="15"/>
  <c r="I40" i="15"/>
  <c r="H40" i="15"/>
  <c r="G40" i="15"/>
  <c r="F40" i="15"/>
  <c r="E40" i="15"/>
  <c r="D40" i="15"/>
  <c r="DT39" i="15"/>
  <c r="DC39" i="15"/>
  <c r="DB39" i="15"/>
  <c r="DA39" i="15"/>
  <c r="CZ39" i="15"/>
  <c r="CY39" i="15"/>
  <c r="CX39" i="15"/>
  <c r="CW39" i="15"/>
  <c r="CV39" i="15"/>
  <c r="CU39" i="15"/>
  <c r="CT39" i="15"/>
  <c r="CS39" i="15"/>
  <c r="CR39" i="15"/>
  <c r="CQ39" i="15"/>
  <c r="CP39" i="15"/>
  <c r="CO39" i="15"/>
  <c r="CN39" i="15"/>
  <c r="CM39" i="15"/>
  <c r="CL39" i="15"/>
  <c r="CK39" i="15"/>
  <c r="CJ39" i="15"/>
  <c r="CI39" i="15"/>
  <c r="CH39" i="15"/>
  <c r="CG39" i="15"/>
  <c r="CF39" i="15"/>
  <c r="CE39" i="15"/>
  <c r="CD39" i="15"/>
  <c r="CC39" i="15"/>
  <c r="CB39" i="15"/>
  <c r="CA39" i="15"/>
  <c r="BZ39" i="15"/>
  <c r="BY39" i="15"/>
  <c r="BX39" i="15"/>
  <c r="BW39" i="15"/>
  <c r="BV39" i="15"/>
  <c r="BU39" i="15"/>
  <c r="BT39" i="15"/>
  <c r="BS39" i="15"/>
  <c r="BR39" i="15"/>
  <c r="BQ39" i="15"/>
  <c r="BP39" i="15"/>
  <c r="BO39" i="15"/>
  <c r="BN39" i="15"/>
  <c r="BM39" i="15"/>
  <c r="BL39" i="15"/>
  <c r="BK39" i="15"/>
  <c r="BJ39" i="15"/>
  <c r="BI39" i="15"/>
  <c r="BH39" i="15"/>
  <c r="BG39" i="15"/>
  <c r="BF39" i="15"/>
  <c r="BE39" i="15"/>
  <c r="BD39" i="15"/>
  <c r="BC39" i="15"/>
  <c r="BB39" i="15"/>
  <c r="BA39" i="15"/>
  <c r="AZ39" i="15"/>
  <c r="AY39" i="15"/>
  <c r="AX39" i="15"/>
  <c r="AW39" i="15"/>
  <c r="AV39" i="15"/>
  <c r="AU39" i="15"/>
  <c r="AT39" i="15"/>
  <c r="AS39" i="15"/>
  <c r="AR39" i="15"/>
  <c r="AQ39" i="15"/>
  <c r="AP39" i="15"/>
  <c r="AO39" i="15"/>
  <c r="AN39" i="15"/>
  <c r="AM39" i="15"/>
  <c r="AL39" i="15"/>
  <c r="AK39" i="15"/>
  <c r="AJ39" i="15"/>
  <c r="AI39" i="15"/>
  <c r="AH39" i="15"/>
  <c r="AG39" i="15"/>
  <c r="AF39" i="15"/>
  <c r="AE39" i="15"/>
  <c r="AD39" i="15"/>
  <c r="AC39" i="15"/>
  <c r="AB39" i="15"/>
  <c r="AA39" i="15"/>
  <c r="Z39" i="15"/>
  <c r="Y39" i="15"/>
  <c r="X39" i="15"/>
  <c r="W39" i="15"/>
  <c r="V39" i="15"/>
  <c r="U39" i="15"/>
  <c r="T39" i="15"/>
  <c r="S39" i="15"/>
  <c r="R39" i="15"/>
  <c r="Q39" i="15"/>
  <c r="P39" i="15"/>
  <c r="O39" i="15"/>
  <c r="N39" i="15"/>
  <c r="M39" i="15"/>
  <c r="L39" i="15"/>
  <c r="K39" i="15"/>
  <c r="J39" i="15"/>
  <c r="I39" i="15"/>
  <c r="H39" i="15"/>
  <c r="G39" i="15"/>
  <c r="F39" i="15"/>
  <c r="E39" i="15"/>
  <c r="D39" i="15"/>
  <c r="DT38" i="15"/>
  <c r="DC38" i="15"/>
  <c r="DB38" i="15"/>
  <c r="DA38" i="15"/>
  <c r="CZ38" i="15"/>
  <c r="CY38" i="15"/>
  <c r="CX38" i="15"/>
  <c r="CW38" i="15"/>
  <c r="CV38" i="15"/>
  <c r="CU38" i="15"/>
  <c r="CT38" i="15"/>
  <c r="CS38" i="15"/>
  <c r="CR38" i="15"/>
  <c r="CQ38" i="15"/>
  <c r="CP38" i="15"/>
  <c r="CO38" i="15"/>
  <c r="CN38" i="15"/>
  <c r="CM38" i="15"/>
  <c r="CL38" i="15"/>
  <c r="CK38" i="15"/>
  <c r="CJ38" i="15"/>
  <c r="CI38" i="15"/>
  <c r="CH38" i="15"/>
  <c r="CG38" i="15"/>
  <c r="CF38" i="15"/>
  <c r="CE38" i="15"/>
  <c r="CD38" i="15"/>
  <c r="CC38" i="15"/>
  <c r="CB38" i="15"/>
  <c r="CA38" i="15"/>
  <c r="BZ38" i="15"/>
  <c r="BY38" i="15"/>
  <c r="BX38" i="15"/>
  <c r="BW38" i="15"/>
  <c r="BV38" i="15"/>
  <c r="BU38" i="15"/>
  <c r="BT38" i="15"/>
  <c r="BS38" i="15"/>
  <c r="BR38" i="15"/>
  <c r="BQ38" i="15"/>
  <c r="BP38" i="15"/>
  <c r="BO38" i="15"/>
  <c r="BN38" i="15"/>
  <c r="BM38" i="15"/>
  <c r="BL38" i="15"/>
  <c r="BK38" i="15"/>
  <c r="BJ38" i="15"/>
  <c r="BI38" i="15"/>
  <c r="BH38" i="15"/>
  <c r="BG38" i="15"/>
  <c r="BF38" i="15"/>
  <c r="BE38" i="15"/>
  <c r="BD38" i="15"/>
  <c r="BC38" i="15"/>
  <c r="BB38" i="15"/>
  <c r="BA38" i="15"/>
  <c r="AZ38" i="15"/>
  <c r="AY38" i="15"/>
  <c r="AX38" i="15"/>
  <c r="AW38" i="15"/>
  <c r="AV38" i="15"/>
  <c r="AU38" i="15"/>
  <c r="AT38" i="15"/>
  <c r="AS38" i="15"/>
  <c r="AR38" i="15"/>
  <c r="AQ38" i="15"/>
  <c r="AP38" i="15"/>
  <c r="AO38" i="15"/>
  <c r="AN38" i="15"/>
  <c r="AM38" i="15"/>
  <c r="AL38" i="15"/>
  <c r="AK38" i="15"/>
  <c r="AJ38" i="15"/>
  <c r="AI38" i="15"/>
  <c r="AH38" i="15"/>
  <c r="AG38" i="15"/>
  <c r="AF38" i="15"/>
  <c r="AE38" i="15"/>
  <c r="AD38" i="15"/>
  <c r="AC38" i="15"/>
  <c r="AB38" i="15"/>
  <c r="AA38" i="15"/>
  <c r="Z38" i="15"/>
  <c r="Y38" i="15"/>
  <c r="X38" i="15"/>
  <c r="W38" i="15"/>
  <c r="V38" i="15"/>
  <c r="U38" i="15"/>
  <c r="T38" i="15"/>
  <c r="S38" i="15"/>
  <c r="R38" i="15"/>
  <c r="Q38" i="15"/>
  <c r="P38" i="15"/>
  <c r="O38" i="15"/>
  <c r="N38" i="15"/>
  <c r="M38" i="15"/>
  <c r="L38" i="15"/>
  <c r="K38" i="15"/>
  <c r="J38" i="15"/>
  <c r="I38" i="15"/>
  <c r="H38" i="15"/>
  <c r="G38" i="15"/>
  <c r="F38" i="15"/>
  <c r="E38" i="15"/>
  <c r="D38" i="15"/>
  <c r="DT37" i="15"/>
  <c r="DC37" i="15"/>
  <c r="DB37" i="15"/>
  <c r="DA37" i="15"/>
  <c r="CZ37" i="15"/>
  <c r="CY37" i="15"/>
  <c r="CX37" i="15"/>
  <c r="CW37" i="15"/>
  <c r="CV37" i="15"/>
  <c r="CU37" i="15"/>
  <c r="CT37" i="15"/>
  <c r="CS37" i="15"/>
  <c r="CR37" i="15"/>
  <c r="CQ37" i="15"/>
  <c r="CP37" i="15"/>
  <c r="CO37" i="15"/>
  <c r="CN37" i="15"/>
  <c r="CM37" i="15"/>
  <c r="CL37" i="15"/>
  <c r="CK37" i="15"/>
  <c r="CJ37" i="15"/>
  <c r="CI37" i="15"/>
  <c r="CH37" i="15"/>
  <c r="CG37" i="15"/>
  <c r="CF37" i="15"/>
  <c r="CE37" i="15"/>
  <c r="CD37" i="15"/>
  <c r="CC37" i="15"/>
  <c r="CB37" i="15"/>
  <c r="CA37" i="15"/>
  <c r="BZ37" i="15"/>
  <c r="BY37" i="15"/>
  <c r="BX37" i="15"/>
  <c r="BW37" i="15"/>
  <c r="BV37" i="15"/>
  <c r="BU37" i="15"/>
  <c r="BT37" i="15"/>
  <c r="BS37" i="15"/>
  <c r="BR37" i="15"/>
  <c r="BQ37" i="15"/>
  <c r="BP37" i="15"/>
  <c r="BO37" i="15"/>
  <c r="BN37" i="15"/>
  <c r="BM37" i="15"/>
  <c r="BL37" i="15"/>
  <c r="BK37" i="15"/>
  <c r="BJ37" i="15"/>
  <c r="BI37" i="15"/>
  <c r="BH37" i="15"/>
  <c r="BG37" i="15"/>
  <c r="BF37" i="15"/>
  <c r="BE37" i="15"/>
  <c r="BD37" i="15"/>
  <c r="BC37" i="15"/>
  <c r="BB37" i="15"/>
  <c r="BA37" i="15"/>
  <c r="AZ37" i="15"/>
  <c r="AY37" i="15"/>
  <c r="AX37" i="15"/>
  <c r="AW37" i="15"/>
  <c r="AV37" i="15"/>
  <c r="AU37" i="15"/>
  <c r="AT37" i="15"/>
  <c r="AS37" i="15"/>
  <c r="AR37" i="15"/>
  <c r="AQ37" i="15"/>
  <c r="AP37" i="15"/>
  <c r="AO37" i="15"/>
  <c r="AN37" i="15"/>
  <c r="AM37" i="15"/>
  <c r="AL37" i="15"/>
  <c r="AK37" i="15"/>
  <c r="AJ37" i="15"/>
  <c r="AI37" i="15"/>
  <c r="AH37" i="15"/>
  <c r="AG37" i="15"/>
  <c r="AF37" i="15"/>
  <c r="AE37" i="15"/>
  <c r="AD37" i="15"/>
  <c r="AC37" i="15"/>
  <c r="AB37" i="15"/>
  <c r="AA37" i="15"/>
  <c r="Z37" i="15"/>
  <c r="Y37" i="15"/>
  <c r="X37" i="15"/>
  <c r="W37" i="15"/>
  <c r="V37" i="15"/>
  <c r="U37" i="15"/>
  <c r="T37" i="15"/>
  <c r="S37" i="15"/>
  <c r="R37" i="15"/>
  <c r="Q37" i="15"/>
  <c r="P37" i="15"/>
  <c r="O37" i="15"/>
  <c r="N37" i="15"/>
  <c r="M37" i="15"/>
  <c r="L37" i="15"/>
  <c r="K37" i="15"/>
  <c r="J37" i="15"/>
  <c r="I37" i="15"/>
  <c r="H37" i="15"/>
  <c r="G37" i="15"/>
  <c r="F37" i="15"/>
  <c r="E37" i="15"/>
  <c r="D37" i="15"/>
  <c r="DT36" i="15"/>
  <c r="DC36" i="15"/>
  <c r="DB36" i="15"/>
  <c r="DA36" i="15"/>
  <c r="CZ36" i="15"/>
  <c r="CY36" i="15"/>
  <c r="CX36" i="15"/>
  <c r="CW36" i="15"/>
  <c r="CV36" i="15"/>
  <c r="CU36" i="15"/>
  <c r="CT36" i="15"/>
  <c r="CS36" i="15"/>
  <c r="CR36" i="15"/>
  <c r="CQ36" i="15"/>
  <c r="CP36" i="15"/>
  <c r="CO36" i="15"/>
  <c r="CN36" i="15"/>
  <c r="CM36" i="15"/>
  <c r="CL36" i="15"/>
  <c r="CK36" i="15"/>
  <c r="CJ36" i="15"/>
  <c r="CI36" i="15"/>
  <c r="CH36" i="15"/>
  <c r="CG36" i="15"/>
  <c r="CF36" i="15"/>
  <c r="CE36" i="15"/>
  <c r="CD36" i="15"/>
  <c r="CC36" i="15"/>
  <c r="CB36" i="15"/>
  <c r="CA36" i="15"/>
  <c r="BZ36" i="15"/>
  <c r="BY36" i="15"/>
  <c r="BX36" i="15"/>
  <c r="BW36" i="15"/>
  <c r="BV36" i="15"/>
  <c r="BU36" i="15"/>
  <c r="BT36" i="15"/>
  <c r="BS36" i="15"/>
  <c r="BR36" i="15"/>
  <c r="BQ36" i="15"/>
  <c r="BP36" i="15"/>
  <c r="BO36" i="15"/>
  <c r="BN36" i="15"/>
  <c r="BM36" i="15"/>
  <c r="BL36" i="15"/>
  <c r="BK36" i="15"/>
  <c r="BJ36" i="15"/>
  <c r="BI36" i="15"/>
  <c r="BH36" i="15"/>
  <c r="BG36" i="15"/>
  <c r="BF36" i="15"/>
  <c r="BE36" i="15"/>
  <c r="BD36" i="15"/>
  <c r="BC36" i="15"/>
  <c r="BB36" i="15"/>
  <c r="BA36" i="15"/>
  <c r="AZ36" i="15"/>
  <c r="AY36" i="15"/>
  <c r="AX36" i="15"/>
  <c r="AW36" i="15"/>
  <c r="AV36" i="15"/>
  <c r="AU36" i="15"/>
  <c r="AT36" i="15"/>
  <c r="AS36" i="15"/>
  <c r="AR36" i="15"/>
  <c r="AQ36" i="15"/>
  <c r="AP36" i="15"/>
  <c r="AO36" i="15"/>
  <c r="AN36" i="15"/>
  <c r="AM36" i="15"/>
  <c r="AL36" i="15"/>
  <c r="AK36" i="15"/>
  <c r="AJ36" i="15"/>
  <c r="AI36" i="15"/>
  <c r="AH36" i="15"/>
  <c r="AG36" i="15"/>
  <c r="AF36" i="15"/>
  <c r="AE36" i="15"/>
  <c r="AD36" i="15"/>
  <c r="AC36" i="15"/>
  <c r="AB36" i="15"/>
  <c r="AA36" i="15"/>
  <c r="Z36" i="15"/>
  <c r="Y36" i="15"/>
  <c r="X36" i="15"/>
  <c r="W36" i="15"/>
  <c r="V36" i="15"/>
  <c r="U36" i="15"/>
  <c r="T36" i="15"/>
  <c r="S36" i="15"/>
  <c r="R36" i="15"/>
  <c r="Q36" i="15"/>
  <c r="P36" i="15"/>
  <c r="O36" i="15"/>
  <c r="N36" i="15"/>
  <c r="M36" i="15"/>
  <c r="L36" i="15"/>
  <c r="K36" i="15"/>
  <c r="J36" i="15"/>
  <c r="I36" i="15"/>
  <c r="H36" i="15"/>
  <c r="G36" i="15"/>
  <c r="F36" i="15"/>
  <c r="E36" i="15"/>
  <c r="D36" i="15"/>
  <c r="DT35" i="15"/>
  <c r="DC35" i="15"/>
  <c r="DB35" i="15"/>
  <c r="DA35" i="15"/>
  <c r="CZ35" i="15"/>
  <c r="CY35" i="15"/>
  <c r="CX35" i="15"/>
  <c r="CW35" i="15"/>
  <c r="CV35" i="15"/>
  <c r="CU35" i="15"/>
  <c r="CT35" i="15"/>
  <c r="CS35" i="15"/>
  <c r="CR35" i="15"/>
  <c r="CQ35" i="15"/>
  <c r="CP35" i="15"/>
  <c r="CO35" i="15"/>
  <c r="CN35" i="15"/>
  <c r="CM35" i="15"/>
  <c r="CL35" i="15"/>
  <c r="CK35" i="15"/>
  <c r="CJ35" i="15"/>
  <c r="CI35" i="15"/>
  <c r="CH35" i="15"/>
  <c r="CG35" i="15"/>
  <c r="CF35" i="15"/>
  <c r="CE35" i="15"/>
  <c r="CD35" i="15"/>
  <c r="CC35" i="15"/>
  <c r="CB35" i="15"/>
  <c r="CA35" i="15"/>
  <c r="BZ35" i="15"/>
  <c r="BY35" i="15"/>
  <c r="BX35" i="15"/>
  <c r="BW35" i="15"/>
  <c r="BV35" i="15"/>
  <c r="BU35" i="15"/>
  <c r="BT35" i="15"/>
  <c r="BS35" i="15"/>
  <c r="BR35" i="15"/>
  <c r="BQ35" i="15"/>
  <c r="BP35" i="15"/>
  <c r="BO35" i="15"/>
  <c r="BN35" i="15"/>
  <c r="BM35" i="15"/>
  <c r="BL35" i="15"/>
  <c r="BK35" i="15"/>
  <c r="BJ35" i="15"/>
  <c r="BI35" i="15"/>
  <c r="BH35" i="15"/>
  <c r="BG35" i="15"/>
  <c r="BF35" i="15"/>
  <c r="BE35" i="15"/>
  <c r="BD35" i="15"/>
  <c r="BC35" i="15"/>
  <c r="BB35" i="15"/>
  <c r="BA35" i="15"/>
  <c r="AZ35" i="15"/>
  <c r="AY35" i="15"/>
  <c r="AX35" i="15"/>
  <c r="AW35" i="15"/>
  <c r="AV35" i="15"/>
  <c r="AU35" i="15"/>
  <c r="AT35" i="15"/>
  <c r="AS35" i="15"/>
  <c r="AR35" i="15"/>
  <c r="AQ35" i="15"/>
  <c r="AP35" i="15"/>
  <c r="AO35" i="15"/>
  <c r="AN35" i="15"/>
  <c r="AM35" i="15"/>
  <c r="AL35" i="15"/>
  <c r="AK35" i="15"/>
  <c r="AJ35" i="15"/>
  <c r="AI35" i="15"/>
  <c r="AH35" i="15"/>
  <c r="AG35" i="15"/>
  <c r="AF35" i="15"/>
  <c r="AE35" i="15"/>
  <c r="AD35" i="15"/>
  <c r="AC35" i="15"/>
  <c r="AB35" i="15"/>
  <c r="AA35" i="15"/>
  <c r="Z35" i="15"/>
  <c r="Y35" i="15"/>
  <c r="X35" i="15"/>
  <c r="W35" i="15"/>
  <c r="V35" i="15"/>
  <c r="U35" i="15"/>
  <c r="T35" i="15"/>
  <c r="S35" i="15"/>
  <c r="R35" i="15"/>
  <c r="Q35" i="15"/>
  <c r="P35" i="15"/>
  <c r="O35" i="15"/>
  <c r="N35" i="15"/>
  <c r="M35" i="15"/>
  <c r="L35" i="15"/>
  <c r="K35" i="15"/>
  <c r="J35" i="15"/>
  <c r="I35" i="15"/>
  <c r="H35" i="15"/>
  <c r="G35" i="15"/>
  <c r="F35" i="15"/>
  <c r="E35" i="15"/>
  <c r="D35" i="15"/>
  <c r="DT34" i="15"/>
  <c r="DC34" i="15"/>
  <c r="DB34" i="15"/>
  <c r="DA34" i="15"/>
  <c r="CZ34" i="15"/>
  <c r="CY34" i="15"/>
  <c r="CX34" i="15"/>
  <c r="CW34" i="15"/>
  <c r="CV34" i="15"/>
  <c r="CU34" i="15"/>
  <c r="CT34" i="15"/>
  <c r="CS34" i="15"/>
  <c r="CR34" i="15"/>
  <c r="CQ34" i="15"/>
  <c r="CP34" i="15"/>
  <c r="CO34" i="15"/>
  <c r="CN34" i="15"/>
  <c r="CM34" i="15"/>
  <c r="CL34" i="15"/>
  <c r="CK34" i="15"/>
  <c r="CJ34" i="15"/>
  <c r="CI34" i="15"/>
  <c r="CH34" i="15"/>
  <c r="CG34" i="15"/>
  <c r="CF34" i="15"/>
  <c r="CE34" i="15"/>
  <c r="CD34" i="15"/>
  <c r="CC34" i="15"/>
  <c r="CB34" i="15"/>
  <c r="CA34" i="15"/>
  <c r="BZ34" i="15"/>
  <c r="BY34" i="15"/>
  <c r="BX34" i="15"/>
  <c r="BW34" i="15"/>
  <c r="BV34" i="15"/>
  <c r="BU34" i="15"/>
  <c r="BT34" i="15"/>
  <c r="BS34" i="15"/>
  <c r="BR34" i="15"/>
  <c r="BQ34" i="15"/>
  <c r="BP34" i="15"/>
  <c r="BO34" i="15"/>
  <c r="BN34" i="15"/>
  <c r="BM34" i="15"/>
  <c r="BL34" i="15"/>
  <c r="BK34" i="15"/>
  <c r="BJ34" i="15"/>
  <c r="BI34" i="15"/>
  <c r="BH34" i="15"/>
  <c r="BG34" i="15"/>
  <c r="BF34" i="15"/>
  <c r="BE34" i="15"/>
  <c r="BD34" i="15"/>
  <c r="BC34" i="15"/>
  <c r="BB34" i="15"/>
  <c r="BA34" i="15"/>
  <c r="AZ34" i="15"/>
  <c r="AY34" i="15"/>
  <c r="AX34" i="15"/>
  <c r="AW34" i="15"/>
  <c r="AV34" i="15"/>
  <c r="AU34" i="15"/>
  <c r="AT34" i="15"/>
  <c r="AS34" i="15"/>
  <c r="AR34" i="15"/>
  <c r="AQ34" i="15"/>
  <c r="AP34" i="15"/>
  <c r="AO34" i="15"/>
  <c r="AN34" i="15"/>
  <c r="AM34" i="15"/>
  <c r="AL34" i="15"/>
  <c r="AK34" i="15"/>
  <c r="AJ34" i="15"/>
  <c r="AI34" i="15"/>
  <c r="AH34" i="15"/>
  <c r="AG34" i="15"/>
  <c r="AF34" i="15"/>
  <c r="AE34" i="15"/>
  <c r="AD34" i="15"/>
  <c r="AC34" i="15"/>
  <c r="AB34" i="15"/>
  <c r="AA34" i="15"/>
  <c r="Z34" i="15"/>
  <c r="Y34" i="15"/>
  <c r="X34" i="15"/>
  <c r="W34" i="15"/>
  <c r="V34" i="15"/>
  <c r="U34" i="15"/>
  <c r="T34" i="15"/>
  <c r="S34" i="15"/>
  <c r="R34" i="15"/>
  <c r="Q34" i="15"/>
  <c r="P34" i="15"/>
  <c r="O34" i="15"/>
  <c r="N34" i="15"/>
  <c r="M34" i="15"/>
  <c r="L34" i="15"/>
  <c r="K34" i="15"/>
  <c r="J34" i="15"/>
  <c r="I34" i="15"/>
  <c r="H34" i="15"/>
  <c r="G34" i="15"/>
  <c r="F34" i="15"/>
  <c r="E34" i="15"/>
  <c r="D34" i="15"/>
  <c r="DT33" i="15"/>
  <c r="DC33" i="15"/>
  <c r="DB33" i="15"/>
  <c r="DA33" i="15"/>
  <c r="CZ33" i="15"/>
  <c r="CY33" i="15"/>
  <c r="CX33" i="15"/>
  <c r="CW33" i="15"/>
  <c r="CV33" i="15"/>
  <c r="CU33" i="15"/>
  <c r="CT33" i="15"/>
  <c r="CS33" i="15"/>
  <c r="CR33" i="15"/>
  <c r="CQ33" i="15"/>
  <c r="CP33" i="15"/>
  <c r="CO33" i="15"/>
  <c r="CN33" i="15"/>
  <c r="CM33" i="15"/>
  <c r="CL33" i="15"/>
  <c r="CK33" i="15"/>
  <c r="CJ33" i="15"/>
  <c r="CI33" i="15"/>
  <c r="CH33" i="15"/>
  <c r="CG33" i="15"/>
  <c r="CF33" i="15"/>
  <c r="CE33" i="15"/>
  <c r="CD33" i="15"/>
  <c r="CC33" i="15"/>
  <c r="CB33" i="15"/>
  <c r="CA33" i="15"/>
  <c r="BZ33" i="15"/>
  <c r="BY33" i="15"/>
  <c r="BX33" i="15"/>
  <c r="BW33" i="15"/>
  <c r="BV33" i="15"/>
  <c r="BU33" i="15"/>
  <c r="BT33" i="15"/>
  <c r="BS33" i="15"/>
  <c r="BR33" i="15"/>
  <c r="BQ33" i="15"/>
  <c r="BP33" i="15"/>
  <c r="BO33" i="15"/>
  <c r="BN33" i="15"/>
  <c r="BM33" i="15"/>
  <c r="BL33" i="15"/>
  <c r="BK33" i="15"/>
  <c r="BJ33" i="15"/>
  <c r="BI33" i="15"/>
  <c r="BH33" i="15"/>
  <c r="BG33" i="15"/>
  <c r="BF33" i="15"/>
  <c r="BE33" i="15"/>
  <c r="BD33" i="15"/>
  <c r="BC33" i="15"/>
  <c r="BB33" i="15"/>
  <c r="BA33" i="15"/>
  <c r="AZ33" i="15"/>
  <c r="AY33" i="15"/>
  <c r="AX33" i="15"/>
  <c r="AW33" i="15"/>
  <c r="AV33" i="15"/>
  <c r="AU33" i="15"/>
  <c r="AT33" i="15"/>
  <c r="AS33" i="15"/>
  <c r="AR33" i="15"/>
  <c r="AQ33" i="15"/>
  <c r="AP33" i="15"/>
  <c r="AO33" i="15"/>
  <c r="AN33" i="15"/>
  <c r="AM33" i="15"/>
  <c r="AL33" i="15"/>
  <c r="AK33" i="15"/>
  <c r="AJ33" i="15"/>
  <c r="AI33" i="15"/>
  <c r="AH33" i="15"/>
  <c r="AG33" i="15"/>
  <c r="AF33" i="15"/>
  <c r="AE33" i="15"/>
  <c r="AD33" i="15"/>
  <c r="AC33" i="15"/>
  <c r="AB33" i="15"/>
  <c r="AA33" i="15"/>
  <c r="Z33" i="15"/>
  <c r="Y33" i="15"/>
  <c r="X33" i="15"/>
  <c r="W33" i="15"/>
  <c r="V33" i="15"/>
  <c r="U33" i="15"/>
  <c r="T33" i="15"/>
  <c r="S33" i="15"/>
  <c r="R33" i="15"/>
  <c r="Q33" i="15"/>
  <c r="P33" i="15"/>
  <c r="O33" i="15"/>
  <c r="N33" i="15"/>
  <c r="M33" i="15"/>
  <c r="L33" i="15"/>
  <c r="K33" i="15"/>
  <c r="J33" i="15"/>
  <c r="I33" i="15"/>
  <c r="H33" i="15"/>
  <c r="G33" i="15"/>
  <c r="F33" i="15"/>
  <c r="E33" i="15"/>
  <c r="D33" i="15"/>
  <c r="DT32" i="15"/>
  <c r="DC32" i="15"/>
  <c r="DB32" i="15"/>
  <c r="DA32" i="15"/>
  <c r="CZ32" i="15"/>
  <c r="CY32" i="15"/>
  <c r="CX32" i="15"/>
  <c r="CW32" i="15"/>
  <c r="CV32" i="15"/>
  <c r="CU32" i="15"/>
  <c r="CT32" i="15"/>
  <c r="CS32" i="15"/>
  <c r="CR32" i="15"/>
  <c r="CQ32" i="15"/>
  <c r="CP32" i="15"/>
  <c r="CO32" i="15"/>
  <c r="CN32" i="15"/>
  <c r="CM32" i="15"/>
  <c r="CL32" i="15"/>
  <c r="CK32" i="15"/>
  <c r="CJ32" i="15"/>
  <c r="CI32" i="15"/>
  <c r="CH32" i="15"/>
  <c r="CG32" i="15"/>
  <c r="CF32" i="15"/>
  <c r="CE32" i="15"/>
  <c r="CD32" i="15"/>
  <c r="CC32" i="15"/>
  <c r="CB32" i="15"/>
  <c r="CA32" i="15"/>
  <c r="BZ32" i="15"/>
  <c r="BY32" i="15"/>
  <c r="BX32" i="15"/>
  <c r="BW32" i="15"/>
  <c r="BV32" i="15"/>
  <c r="BU32" i="15"/>
  <c r="BT32" i="15"/>
  <c r="BS32" i="15"/>
  <c r="BR32" i="15"/>
  <c r="BQ32" i="15"/>
  <c r="BP32" i="15"/>
  <c r="BO32" i="15"/>
  <c r="BN32" i="15"/>
  <c r="BM32" i="15"/>
  <c r="BL32" i="15"/>
  <c r="BK32" i="15"/>
  <c r="BJ32" i="15"/>
  <c r="BI32" i="15"/>
  <c r="BH32" i="15"/>
  <c r="BG32" i="15"/>
  <c r="BF32" i="15"/>
  <c r="BE32" i="15"/>
  <c r="BD32" i="15"/>
  <c r="BC32" i="15"/>
  <c r="BB32" i="15"/>
  <c r="BA32" i="15"/>
  <c r="AZ32" i="15"/>
  <c r="AY32" i="15"/>
  <c r="AX32" i="15"/>
  <c r="AW32" i="15"/>
  <c r="AV32" i="15"/>
  <c r="AU32" i="15"/>
  <c r="AT32" i="15"/>
  <c r="AS32" i="15"/>
  <c r="AR32" i="15"/>
  <c r="AQ32" i="15"/>
  <c r="AP32" i="15"/>
  <c r="AO32" i="15"/>
  <c r="AN32" i="15"/>
  <c r="AM32" i="15"/>
  <c r="AL32" i="15"/>
  <c r="AK32" i="15"/>
  <c r="AJ32" i="15"/>
  <c r="AI32" i="15"/>
  <c r="AH32" i="15"/>
  <c r="AG32" i="15"/>
  <c r="AF32" i="15"/>
  <c r="AE32" i="15"/>
  <c r="AD32" i="15"/>
  <c r="AC32" i="15"/>
  <c r="AB32" i="15"/>
  <c r="AA32" i="15"/>
  <c r="Z32" i="15"/>
  <c r="Y32" i="15"/>
  <c r="X32" i="15"/>
  <c r="W32" i="15"/>
  <c r="V32" i="15"/>
  <c r="U32" i="15"/>
  <c r="T32" i="15"/>
  <c r="S32" i="15"/>
  <c r="R32" i="15"/>
  <c r="Q32" i="15"/>
  <c r="P32" i="15"/>
  <c r="O32" i="15"/>
  <c r="N32" i="15"/>
  <c r="M32" i="15"/>
  <c r="L32" i="15"/>
  <c r="K32" i="15"/>
  <c r="J32" i="15"/>
  <c r="I32" i="15"/>
  <c r="H32" i="15"/>
  <c r="G32" i="15"/>
  <c r="F32" i="15"/>
  <c r="E32" i="15"/>
  <c r="D32" i="15"/>
  <c r="DT31" i="15"/>
  <c r="DC31" i="15"/>
  <c r="DB31" i="15"/>
  <c r="DA31" i="15"/>
  <c r="CZ31" i="15"/>
  <c r="CY31" i="15"/>
  <c r="CX31" i="15"/>
  <c r="CW31" i="15"/>
  <c r="CV31" i="15"/>
  <c r="CU31" i="15"/>
  <c r="CT31" i="15"/>
  <c r="CS31" i="15"/>
  <c r="CR31" i="15"/>
  <c r="CQ31" i="15"/>
  <c r="CP31" i="15"/>
  <c r="CO31" i="15"/>
  <c r="CN31" i="15"/>
  <c r="CM31" i="15"/>
  <c r="CL31" i="15"/>
  <c r="CK31" i="15"/>
  <c r="CJ31" i="15"/>
  <c r="CI31" i="15"/>
  <c r="CH31" i="15"/>
  <c r="CG31" i="15"/>
  <c r="CF31" i="15"/>
  <c r="CE31" i="15"/>
  <c r="CD31" i="15"/>
  <c r="CC31" i="15"/>
  <c r="CB31" i="15"/>
  <c r="CA31" i="15"/>
  <c r="BZ31" i="15"/>
  <c r="BY31" i="15"/>
  <c r="BX31" i="15"/>
  <c r="BW31" i="15"/>
  <c r="BV31" i="15"/>
  <c r="BU31" i="15"/>
  <c r="BT31" i="15"/>
  <c r="BS31" i="15"/>
  <c r="BR31" i="15"/>
  <c r="BQ31" i="15"/>
  <c r="BP31" i="15"/>
  <c r="BO31" i="15"/>
  <c r="BN31" i="15"/>
  <c r="BM31" i="15"/>
  <c r="BL31" i="15"/>
  <c r="BK31" i="15"/>
  <c r="BJ31" i="15"/>
  <c r="BI31" i="15"/>
  <c r="BH31" i="15"/>
  <c r="BG31" i="15"/>
  <c r="BF31" i="15"/>
  <c r="BE31" i="15"/>
  <c r="BD31" i="15"/>
  <c r="BC31" i="15"/>
  <c r="BB31" i="15"/>
  <c r="BA31" i="15"/>
  <c r="AZ31" i="15"/>
  <c r="AY31" i="15"/>
  <c r="AX31" i="15"/>
  <c r="AW31" i="15"/>
  <c r="AV31" i="15"/>
  <c r="AU31" i="15"/>
  <c r="AT31" i="15"/>
  <c r="AS31" i="15"/>
  <c r="AR31" i="15"/>
  <c r="AQ31" i="15"/>
  <c r="AP31" i="15"/>
  <c r="AO31" i="15"/>
  <c r="AN31" i="15"/>
  <c r="AM31" i="15"/>
  <c r="AL31" i="15"/>
  <c r="AK31" i="15"/>
  <c r="AJ31" i="15"/>
  <c r="AI31" i="15"/>
  <c r="AH31" i="15"/>
  <c r="AG31" i="15"/>
  <c r="AF31" i="15"/>
  <c r="AE31" i="15"/>
  <c r="AD31" i="15"/>
  <c r="AC31" i="15"/>
  <c r="AB31" i="15"/>
  <c r="AA31" i="15"/>
  <c r="Z31" i="15"/>
  <c r="Y31" i="15"/>
  <c r="X31" i="15"/>
  <c r="W31" i="15"/>
  <c r="V31" i="15"/>
  <c r="U31" i="15"/>
  <c r="T31" i="15"/>
  <c r="S31" i="15"/>
  <c r="R31" i="15"/>
  <c r="Q31" i="15"/>
  <c r="P31" i="15"/>
  <c r="O31" i="15"/>
  <c r="N31" i="15"/>
  <c r="M31" i="15"/>
  <c r="L31" i="15"/>
  <c r="K31" i="15"/>
  <c r="J31" i="15"/>
  <c r="I31" i="15"/>
  <c r="H31" i="15"/>
  <c r="G31" i="15"/>
  <c r="F31" i="15"/>
  <c r="E31" i="15"/>
  <c r="D31" i="15"/>
  <c r="DT30" i="15"/>
  <c r="DC30" i="15"/>
  <c r="DB30" i="15"/>
  <c r="DA30" i="15"/>
  <c r="CZ30" i="15"/>
  <c r="CY30" i="15"/>
  <c r="CX30" i="15"/>
  <c r="CW30" i="15"/>
  <c r="CV30" i="15"/>
  <c r="CU30" i="15"/>
  <c r="CT30" i="15"/>
  <c r="CS30" i="15"/>
  <c r="CR30" i="15"/>
  <c r="CQ30" i="15"/>
  <c r="CP30" i="15"/>
  <c r="CO30" i="15"/>
  <c r="CN30" i="15"/>
  <c r="CM30" i="15"/>
  <c r="CL30" i="15"/>
  <c r="CK30" i="15"/>
  <c r="CJ30" i="15"/>
  <c r="CI30" i="15"/>
  <c r="CH30" i="15"/>
  <c r="CG30" i="15"/>
  <c r="CF30" i="15"/>
  <c r="CE30" i="15"/>
  <c r="CD30" i="15"/>
  <c r="CC30" i="15"/>
  <c r="CB30" i="15"/>
  <c r="CA30" i="15"/>
  <c r="BZ30" i="15"/>
  <c r="BY30" i="15"/>
  <c r="BX30" i="15"/>
  <c r="BW30" i="15"/>
  <c r="BV30" i="15"/>
  <c r="BU30" i="15"/>
  <c r="BT30" i="15"/>
  <c r="BS30" i="15"/>
  <c r="BR30" i="15"/>
  <c r="BQ30" i="15"/>
  <c r="BP30" i="15"/>
  <c r="BO30" i="15"/>
  <c r="BN30" i="15"/>
  <c r="BM30" i="15"/>
  <c r="BL30" i="15"/>
  <c r="BK30" i="15"/>
  <c r="BJ30" i="15"/>
  <c r="BI30" i="15"/>
  <c r="BH30" i="15"/>
  <c r="BG30" i="15"/>
  <c r="BF30" i="15"/>
  <c r="BE30" i="15"/>
  <c r="BD30" i="15"/>
  <c r="BC30" i="15"/>
  <c r="BB30" i="15"/>
  <c r="BA30" i="15"/>
  <c r="AZ30" i="15"/>
  <c r="AY30" i="15"/>
  <c r="AX30" i="15"/>
  <c r="AW30" i="15"/>
  <c r="AV30" i="15"/>
  <c r="AU30" i="15"/>
  <c r="AT30" i="15"/>
  <c r="AS30" i="15"/>
  <c r="AR30" i="15"/>
  <c r="AQ30" i="15"/>
  <c r="AP30" i="15"/>
  <c r="AO30" i="15"/>
  <c r="AN30" i="15"/>
  <c r="AM30" i="15"/>
  <c r="AL30" i="15"/>
  <c r="AK30" i="15"/>
  <c r="AJ30" i="15"/>
  <c r="AI30" i="15"/>
  <c r="AH30" i="15"/>
  <c r="AG30" i="15"/>
  <c r="AF30" i="15"/>
  <c r="AE30" i="15"/>
  <c r="AD30" i="15"/>
  <c r="AC30" i="15"/>
  <c r="AB30" i="15"/>
  <c r="AA30" i="15"/>
  <c r="Z30" i="15"/>
  <c r="Y30" i="15"/>
  <c r="X30" i="15"/>
  <c r="W30" i="15"/>
  <c r="V30" i="15"/>
  <c r="U30" i="15"/>
  <c r="T30" i="15"/>
  <c r="S30" i="15"/>
  <c r="R30" i="15"/>
  <c r="Q30" i="15"/>
  <c r="P30" i="15"/>
  <c r="O30" i="15"/>
  <c r="N30" i="15"/>
  <c r="M30" i="15"/>
  <c r="L30" i="15"/>
  <c r="K30" i="15"/>
  <c r="J30" i="15"/>
  <c r="I30" i="15"/>
  <c r="H30" i="15"/>
  <c r="G30" i="15"/>
  <c r="F30" i="15"/>
  <c r="E30" i="15"/>
  <c r="D30" i="15"/>
  <c r="DT29" i="15"/>
  <c r="DC29" i="15"/>
  <c r="DB29" i="15"/>
  <c r="DA29" i="15"/>
  <c r="CZ29" i="15"/>
  <c r="CY29" i="15"/>
  <c r="CX29" i="15"/>
  <c r="CW29" i="15"/>
  <c r="CV29" i="15"/>
  <c r="CU29" i="15"/>
  <c r="CT29" i="15"/>
  <c r="CS29" i="15"/>
  <c r="CR29" i="15"/>
  <c r="CQ29" i="15"/>
  <c r="CP29" i="15"/>
  <c r="CO29" i="15"/>
  <c r="CN29" i="15"/>
  <c r="CM29" i="15"/>
  <c r="CL29" i="15"/>
  <c r="CK29" i="15"/>
  <c r="CJ29" i="15"/>
  <c r="CI29" i="15"/>
  <c r="CH29" i="15"/>
  <c r="CG29" i="15"/>
  <c r="CF29" i="15"/>
  <c r="CE29" i="15"/>
  <c r="CD29" i="15"/>
  <c r="CC29" i="15"/>
  <c r="CB29" i="15"/>
  <c r="CA29" i="15"/>
  <c r="BZ29" i="15"/>
  <c r="BY29" i="15"/>
  <c r="BX29" i="15"/>
  <c r="BW29" i="15"/>
  <c r="BV29" i="15"/>
  <c r="BU29" i="15"/>
  <c r="BT29" i="15"/>
  <c r="BS29" i="15"/>
  <c r="BR29" i="15"/>
  <c r="BQ29" i="15"/>
  <c r="BP29" i="15"/>
  <c r="BO29" i="15"/>
  <c r="BN29" i="15"/>
  <c r="BM29" i="15"/>
  <c r="BL29" i="15"/>
  <c r="BK29" i="15"/>
  <c r="BJ29" i="15"/>
  <c r="BI29" i="15"/>
  <c r="BH29" i="15"/>
  <c r="BG29" i="15"/>
  <c r="BF29" i="15"/>
  <c r="BE29" i="15"/>
  <c r="BD29" i="15"/>
  <c r="BC29" i="15"/>
  <c r="BB29" i="15"/>
  <c r="BA29" i="15"/>
  <c r="AZ29" i="15"/>
  <c r="AY29" i="15"/>
  <c r="AX29" i="15"/>
  <c r="AW29" i="15"/>
  <c r="AV29" i="15"/>
  <c r="AU29" i="15"/>
  <c r="AT29" i="15"/>
  <c r="AS29" i="15"/>
  <c r="AR29" i="15"/>
  <c r="AQ29" i="15"/>
  <c r="AP29" i="15"/>
  <c r="AO29" i="15"/>
  <c r="AN29" i="15"/>
  <c r="AM29" i="15"/>
  <c r="AL29" i="15"/>
  <c r="AK29" i="15"/>
  <c r="AJ29" i="15"/>
  <c r="AI29" i="15"/>
  <c r="AH29" i="15"/>
  <c r="AG29" i="15"/>
  <c r="AF29" i="15"/>
  <c r="AE29" i="15"/>
  <c r="AD29" i="15"/>
  <c r="AC29" i="15"/>
  <c r="AB29" i="15"/>
  <c r="AA29" i="15"/>
  <c r="Z29" i="15"/>
  <c r="Y29" i="15"/>
  <c r="X29" i="15"/>
  <c r="W29" i="15"/>
  <c r="V29" i="15"/>
  <c r="U29" i="15"/>
  <c r="T29" i="15"/>
  <c r="S29" i="15"/>
  <c r="R29" i="15"/>
  <c r="Q29" i="15"/>
  <c r="P29" i="15"/>
  <c r="O29" i="15"/>
  <c r="N29" i="15"/>
  <c r="M29" i="15"/>
  <c r="L29" i="15"/>
  <c r="K29" i="15"/>
  <c r="J29" i="15"/>
  <c r="I29" i="15"/>
  <c r="H29" i="15"/>
  <c r="G29" i="15"/>
  <c r="F29" i="15"/>
  <c r="E29" i="15"/>
  <c r="D29" i="15"/>
  <c r="DT28" i="15"/>
  <c r="DC28" i="15"/>
  <c r="DB28" i="15"/>
  <c r="DA28" i="15"/>
  <c r="CZ28" i="15"/>
  <c r="CY28" i="15"/>
  <c r="CX28" i="15"/>
  <c r="CW28" i="15"/>
  <c r="CV28" i="15"/>
  <c r="CU28" i="15"/>
  <c r="CT28" i="15"/>
  <c r="CS28" i="15"/>
  <c r="CR28" i="15"/>
  <c r="CQ28" i="15"/>
  <c r="CP28" i="15"/>
  <c r="CO28" i="15"/>
  <c r="CN28" i="15"/>
  <c r="CM28" i="15"/>
  <c r="CL28" i="15"/>
  <c r="CK28" i="15"/>
  <c r="CJ28" i="15"/>
  <c r="CI28" i="15"/>
  <c r="CH28" i="15"/>
  <c r="CG28" i="15"/>
  <c r="CF28" i="15"/>
  <c r="CE28" i="15"/>
  <c r="CD28" i="15"/>
  <c r="CC28" i="15"/>
  <c r="CB28" i="15"/>
  <c r="CA28" i="15"/>
  <c r="BZ28" i="15"/>
  <c r="BY28" i="15"/>
  <c r="BX28" i="15"/>
  <c r="BW28" i="15"/>
  <c r="BV28" i="15"/>
  <c r="BU28" i="15"/>
  <c r="BT28" i="15"/>
  <c r="BS28" i="15"/>
  <c r="BR28" i="15"/>
  <c r="BQ28" i="15"/>
  <c r="BP28" i="15"/>
  <c r="BO28" i="15"/>
  <c r="BN28" i="15"/>
  <c r="BM28" i="15"/>
  <c r="BL28" i="15"/>
  <c r="BK28" i="15"/>
  <c r="BJ28" i="15"/>
  <c r="BI28" i="15"/>
  <c r="BH28" i="15"/>
  <c r="BG28" i="15"/>
  <c r="BF28" i="15"/>
  <c r="BE28" i="15"/>
  <c r="BD28" i="15"/>
  <c r="BC28" i="15"/>
  <c r="BB28" i="15"/>
  <c r="BA28" i="15"/>
  <c r="AZ28" i="15"/>
  <c r="AY28" i="15"/>
  <c r="AX28" i="15"/>
  <c r="AW28" i="15"/>
  <c r="AV28" i="15"/>
  <c r="AU28" i="15"/>
  <c r="AT28" i="15"/>
  <c r="AS28" i="15"/>
  <c r="AR28" i="15"/>
  <c r="AQ28" i="15"/>
  <c r="AP28" i="15"/>
  <c r="AO28" i="15"/>
  <c r="AN28" i="15"/>
  <c r="AM28" i="15"/>
  <c r="AL28" i="15"/>
  <c r="AK28" i="15"/>
  <c r="AJ28" i="15"/>
  <c r="AI28" i="15"/>
  <c r="AH28" i="15"/>
  <c r="AG28" i="15"/>
  <c r="AF28" i="15"/>
  <c r="AE28" i="15"/>
  <c r="AD28" i="15"/>
  <c r="AC28" i="15"/>
  <c r="AB28" i="15"/>
  <c r="AA28" i="15"/>
  <c r="Z28" i="15"/>
  <c r="Y28" i="15"/>
  <c r="X28" i="15"/>
  <c r="W28" i="15"/>
  <c r="V28" i="15"/>
  <c r="U28" i="15"/>
  <c r="T28" i="15"/>
  <c r="S28" i="15"/>
  <c r="R28" i="15"/>
  <c r="Q28" i="15"/>
  <c r="P28" i="15"/>
  <c r="O28" i="15"/>
  <c r="N28" i="15"/>
  <c r="M28" i="15"/>
  <c r="L28" i="15"/>
  <c r="K28" i="15"/>
  <c r="J28" i="15"/>
  <c r="I28" i="15"/>
  <c r="H28" i="15"/>
  <c r="G28" i="15"/>
  <c r="F28" i="15"/>
  <c r="E28" i="15"/>
  <c r="D28" i="15"/>
  <c r="DT27" i="15"/>
  <c r="DC27" i="15"/>
  <c r="DB27" i="15"/>
  <c r="DA27" i="15"/>
  <c r="CZ27" i="15"/>
  <c r="CY27" i="15"/>
  <c r="CX27" i="15"/>
  <c r="CW27" i="15"/>
  <c r="CV27" i="15"/>
  <c r="CU27" i="15"/>
  <c r="CT27" i="15"/>
  <c r="CS27" i="15"/>
  <c r="CR27" i="15"/>
  <c r="CQ27" i="15"/>
  <c r="CP27" i="15"/>
  <c r="CO27" i="15"/>
  <c r="CN27" i="15"/>
  <c r="CM27" i="15"/>
  <c r="CL27" i="15"/>
  <c r="CK27" i="15"/>
  <c r="CJ27" i="15"/>
  <c r="CI27" i="15"/>
  <c r="CH27" i="15"/>
  <c r="CG27" i="15"/>
  <c r="CF27" i="15"/>
  <c r="CE27" i="15"/>
  <c r="CD27" i="15"/>
  <c r="CC27" i="15"/>
  <c r="CB27" i="15"/>
  <c r="CA27" i="15"/>
  <c r="BZ27" i="15"/>
  <c r="BY27" i="15"/>
  <c r="BX27" i="15"/>
  <c r="BW27" i="15"/>
  <c r="BV27" i="15"/>
  <c r="BU27" i="15"/>
  <c r="BT27" i="15"/>
  <c r="BS27" i="15"/>
  <c r="BR27" i="15"/>
  <c r="BQ27" i="15"/>
  <c r="BP27" i="15"/>
  <c r="BO27" i="15"/>
  <c r="BN27" i="15"/>
  <c r="BM27" i="15"/>
  <c r="BL27" i="15"/>
  <c r="BK27" i="15"/>
  <c r="BJ27" i="15"/>
  <c r="BI27" i="15"/>
  <c r="BH27" i="15"/>
  <c r="BG27" i="15"/>
  <c r="BF27" i="15"/>
  <c r="BE27" i="15"/>
  <c r="BD27" i="15"/>
  <c r="BC27" i="15"/>
  <c r="BB27" i="15"/>
  <c r="BA27" i="15"/>
  <c r="AZ27" i="15"/>
  <c r="AY27" i="15"/>
  <c r="AX27" i="15"/>
  <c r="AW27" i="15"/>
  <c r="AV27" i="15"/>
  <c r="AU27" i="15"/>
  <c r="AT27" i="15"/>
  <c r="AS27" i="15"/>
  <c r="AR27" i="15"/>
  <c r="AQ27" i="15"/>
  <c r="AP27" i="15"/>
  <c r="AO27" i="15"/>
  <c r="AN27" i="15"/>
  <c r="AM27" i="15"/>
  <c r="AL27" i="15"/>
  <c r="AK27" i="15"/>
  <c r="AJ27" i="15"/>
  <c r="AI27" i="15"/>
  <c r="AH27" i="15"/>
  <c r="AG27" i="15"/>
  <c r="AF27" i="15"/>
  <c r="AE27" i="15"/>
  <c r="AD27" i="15"/>
  <c r="AC27" i="15"/>
  <c r="AB27" i="15"/>
  <c r="AA27" i="15"/>
  <c r="Z27" i="15"/>
  <c r="Y27" i="15"/>
  <c r="X27" i="15"/>
  <c r="W27" i="15"/>
  <c r="V27" i="15"/>
  <c r="U27" i="15"/>
  <c r="T27" i="15"/>
  <c r="S27" i="15"/>
  <c r="R27" i="15"/>
  <c r="Q27" i="15"/>
  <c r="P27" i="15"/>
  <c r="O27" i="15"/>
  <c r="N27" i="15"/>
  <c r="M27" i="15"/>
  <c r="L27" i="15"/>
  <c r="K27" i="15"/>
  <c r="J27" i="15"/>
  <c r="I27" i="15"/>
  <c r="H27" i="15"/>
  <c r="G27" i="15"/>
  <c r="F27" i="15"/>
  <c r="E27" i="15"/>
  <c r="D27" i="15"/>
  <c r="DT26" i="15"/>
  <c r="DC26" i="15"/>
  <c r="DB26" i="15"/>
  <c r="DA26" i="15"/>
  <c r="CZ26" i="15"/>
  <c r="CY26" i="15"/>
  <c r="CX26" i="15"/>
  <c r="CW26" i="15"/>
  <c r="CV26" i="15"/>
  <c r="CU26" i="15"/>
  <c r="CT26" i="15"/>
  <c r="CS26" i="15"/>
  <c r="CR26" i="15"/>
  <c r="CQ26" i="15"/>
  <c r="CP26" i="15"/>
  <c r="CO26" i="15"/>
  <c r="CN26" i="15"/>
  <c r="CM26" i="15"/>
  <c r="CL26" i="15"/>
  <c r="CK26" i="15"/>
  <c r="CJ26" i="15"/>
  <c r="CI26" i="15"/>
  <c r="CH26" i="15"/>
  <c r="CG26" i="15"/>
  <c r="CF26" i="15"/>
  <c r="CE26" i="15"/>
  <c r="CD26" i="15"/>
  <c r="CC26" i="15"/>
  <c r="CB26" i="15"/>
  <c r="CA26" i="15"/>
  <c r="BZ26" i="15"/>
  <c r="BY26" i="15"/>
  <c r="BX26" i="15"/>
  <c r="BW26" i="15"/>
  <c r="BV26" i="15"/>
  <c r="BU26" i="15"/>
  <c r="BT26" i="15"/>
  <c r="BS26" i="15"/>
  <c r="BR26" i="15"/>
  <c r="BQ26" i="15"/>
  <c r="BP26" i="15"/>
  <c r="BO26" i="15"/>
  <c r="BN26" i="15"/>
  <c r="BM26" i="15"/>
  <c r="BL26" i="15"/>
  <c r="BK26" i="15"/>
  <c r="BJ26" i="15"/>
  <c r="BI26" i="15"/>
  <c r="BH26" i="15"/>
  <c r="BG26" i="15"/>
  <c r="BF26" i="15"/>
  <c r="BE26" i="15"/>
  <c r="BD26" i="15"/>
  <c r="BC26" i="15"/>
  <c r="BB26" i="15"/>
  <c r="BA26" i="15"/>
  <c r="AZ26" i="15"/>
  <c r="AY26" i="15"/>
  <c r="AX26" i="15"/>
  <c r="AW26" i="15"/>
  <c r="AV26" i="15"/>
  <c r="AU26" i="15"/>
  <c r="AT26" i="15"/>
  <c r="AS26" i="15"/>
  <c r="AR26" i="15"/>
  <c r="AQ26" i="15"/>
  <c r="AP26" i="15"/>
  <c r="AO26" i="15"/>
  <c r="AN26" i="15"/>
  <c r="AM26" i="15"/>
  <c r="AL26" i="15"/>
  <c r="AK26" i="15"/>
  <c r="AJ26" i="15"/>
  <c r="AI26" i="15"/>
  <c r="AH26" i="15"/>
  <c r="AG26" i="15"/>
  <c r="AF26" i="15"/>
  <c r="AE26" i="15"/>
  <c r="AD26" i="15"/>
  <c r="AC26" i="15"/>
  <c r="AB26" i="15"/>
  <c r="AA26" i="15"/>
  <c r="Z26" i="15"/>
  <c r="Y26" i="15"/>
  <c r="X26" i="15"/>
  <c r="W26" i="15"/>
  <c r="V26" i="15"/>
  <c r="U26" i="15"/>
  <c r="T26" i="15"/>
  <c r="S26" i="15"/>
  <c r="R26" i="15"/>
  <c r="Q26" i="15"/>
  <c r="P26" i="15"/>
  <c r="O26" i="15"/>
  <c r="N26" i="15"/>
  <c r="M26" i="15"/>
  <c r="L26" i="15"/>
  <c r="K26" i="15"/>
  <c r="J26" i="15"/>
  <c r="I26" i="15"/>
  <c r="H26" i="15"/>
  <c r="G26" i="15"/>
  <c r="F26" i="15"/>
  <c r="E26" i="15"/>
  <c r="D26" i="15"/>
  <c r="DT25" i="15"/>
  <c r="DC25" i="15"/>
  <c r="DB25" i="15"/>
  <c r="DA25" i="15"/>
  <c r="CZ25" i="15"/>
  <c r="CY25" i="15"/>
  <c r="CX25" i="15"/>
  <c r="CW25" i="15"/>
  <c r="CV25" i="15"/>
  <c r="CU25" i="15"/>
  <c r="CT25" i="15"/>
  <c r="CS25" i="15"/>
  <c r="CR25" i="15"/>
  <c r="CQ25" i="15"/>
  <c r="CP25" i="15"/>
  <c r="CO25" i="15"/>
  <c r="CN25" i="15"/>
  <c r="CM25" i="15"/>
  <c r="CL25" i="15"/>
  <c r="CK25" i="15"/>
  <c r="CJ25" i="15"/>
  <c r="CI25" i="15"/>
  <c r="CH25" i="15"/>
  <c r="CG25" i="15"/>
  <c r="CF25" i="15"/>
  <c r="CE25" i="15"/>
  <c r="CD25" i="15"/>
  <c r="CC25" i="15"/>
  <c r="CB25" i="15"/>
  <c r="CA25" i="15"/>
  <c r="BZ25" i="15"/>
  <c r="BY25" i="15"/>
  <c r="BX25" i="15"/>
  <c r="BW25" i="15"/>
  <c r="BV25" i="15"/>
  <c r="BU25" i="15"/>
  <c r="BT25" i="15"/>
  <c r="BS25" i="15"/>
  <c r="BR25" i="15"/>
  <c r="BQ25" i="15"/>
  <c r="BP25" i="15"/>
  <c r="BO25" i="15"/>
  <c r="BN25" i="15"/>
  <c r="BM25" i="15"/>
  <c r="BL25" i="15"/>
  <c r="BK25" i="15"/>
  <c r="BJ25" i="15"/>
  <c r="BI25" i="15"/>
  <c r="BH25" i="15"/>
  <c r="BG25" i="15"/>
  <c r="BF25" i="15"/>
  <c r="BE25" i="15"/>
  <c r="BD25" i="15"/>
  <c r="BC25" i="15"/>
  <c r="BB25" i="15"/>
  <c r="BA25" i="15"/>
  <c r="AZ25" i="15"/>
  <c r="AY25" i="15"/>
  <c r="AX25" i="15"/>
  <c r="AW25" i="15"/>
  <c r="AV25" i="15"/>
  <c r="AU25" i="15"/>
  <c r="AT25" i="15"/>
  <c r="AS25" i="15"/>
  <c r="AR25" i="15"/>
  <c r="AQ25" i="15"/>
  <c r="AP25" i="15"/>
  <c r="AO25" i="15"/>
  <c r="AN25" i="15"/>
  <c r="AM25" i="15"/>
  <c r="AL25" i="15"/>
  <c r="AK25" i="15"/>
  <c r="AJ25" i="15"/>
  <c r="AI25" i="15"/>
  <c r="AH25" i="15"/>
  <c r="AG25" i="15"/>
  <c r="AF25" i="15"/>
  <c r="AE25" i="15"/>
  <c r="AD25" i="15"/>
  <c r="AC25" i="15"/>
  <c r="AB25" i="15"/>
  <c r="AA25" i="15"/>
  <c r="Z25" i="15"/>
  <c r="Y25" i="15"/>
  <c r="X25" i="15"/>
  <c r="W25" i="15"/>
  <c r="V25" i="15"/>
  <c r="U25" i="15"/>
  <c r="T25" i="15"/>
  <c r="S25" i="15"/>
  <c r="R25" i="15"/>
  <c r="Q25" i="15"/>
  <c r="P25" i="15"/>
  <c r="O25" i="15"/>
  <c r="N25" i="15"/>
  <c r="M25" i="15"/>
  <c r="L25" i="15"/>
  <c r="K25" i="15"/>
  <c r="J25" i="15"/>
  <c r="I25" i="15"/>
  <c r="H25" i="15"/>
  <c r="G25" i="15"/>
  <c r="F25" i="15"/>
  <c r="E25" i="15"/>
  <c r="D25" i="15"/>
  <c r="DT24" i="15"/>
  <c r="DC24" i="15"/>
  <c r="DB24" i="15"/>
  <c r="DA24" i="15"/>
  <c r="CZ24" i="15"/>
  <c r="CY24" i="15"/>
  <c r="CX24" i="15"/>
  <c r="CW24" i="15"/>
  <c r="CV24" i="15"/>
  <c r="CU24" i="15"/>
  <c r="CT24" i="15"/>
  <c r="CS24" i="15"/>
  <c r="CR24" i="15"/>
  <c r="CQ24" i="15"/>
  <c r="CP24" i="15"/>
  <c r="CO24" i="15"/>
  <c r="CN24" i="15"/>
  <c r="CM24" i="15"/>
  <c r="CL24" i="15"/>
  <c r="CK24" i="15"/>
  <c r="CJ24" i="15"/>
  <c r="CI24" i="15"/>
  <c r="CH24" i="15"/>
  <c r="CG24" i="15"/>
  <c r="CF24" i="15"/>
  <c r="CE24" i="15"/>
  <c r="CD24" i="15"/>
  <c r="CC24" i="15"/>
  <c r="CB24" i="15"/>
  <c r="CA24" i="15"/>
  <c r="BZ24" i="15"/>
  <c r="BY24" i="15"/>
  <c r="BX24" i="15"/>
  <c r="BW24" i="15"/>
  <c r="BV24" i="15"/>
  <c r="BU24" i="15"/>
  <c r="BT24" i="15"/>
  <c r="BS24" i="15"/>
  <c r="BR24" i="15"/>
  <c r="BQ24" i="15"/>
  <c r="BP24" i="15"/>
  <c r="BO24" i="15"/>
  <c r="BN24" i="15"/>
  <c r="BM24" i="15"/>
  <c r="BL24" i="15"/>
  <c r="BK24" i="15"/>
  <c r="BJ24" i="15"/>
  <c r="BI24" i="15"/>
  <c r="BH24" i="15"/>
  <c r="BG24" i="15"/>
  <c r="BF24" i="15"/>
  <c r="BE24" i="15"/>
  <c r="BD24" i="15"/>
  <c r="BC24" i="15"/>
  <c r="BB24" i="15"/>
  <c r="BA24" i="15"/>
  <c r="AZ24" i="15"/>
  <c r="AY24" i="15"/>
  <c r="AX24" i="15"/>
  <c r="AW24" i="15"/>
  <c r="AV24" i="15"/>
  <c r="AU24" i="15"/>
  <c r="AT24" i="15"/>
  <c r="AS24" i="15"/>
  <c r="AR24" i="15"/>
  <c r="AQ24" i="15"/>
  <c r="AP24" i="15"/>
  <c r="AO24" i="15"/>
  <c r="AN24" i="15"/>
  <c r="AM24" i="15"/>
  <c r="AL24" i="15"/>
  <c r="AK24" i="15"/>
  <c r="AJ24" i="15"/>
  <c r="AI24" i="15"/>
  <c r="AH24" i="15"/>
  <c r="AG24" i="15"/>
  <c r="AF24" i="15"/>
  <c r="AE24" i="15"/>
  <c r="AD24" i="15"/>
  <c r="AC24" i="15"/>
  <c r="AB24" i="15"/>
  <c r="AA24" i="15"/>
  <c r="Z24" i="15"/>
  <c r="Y24" i="15"/>
  <c r="X24" i="15"/>
  <c r="W24" i="15"/>
  <c r="V24" i="15"/>
  <c r="U24" i="15"/>
  <c r="T24" i="15"/>
  <c r="S24" i="15"/>
  <c r="R24" i="15"/>
  <c r="Q24" i="15"/>
  <c r="P24" i="15"/>
  <c r="O24" i="15"/>
  <c r="N24" i="15"/>
  <c r="M24" i="15"/>
  <c r="L24" i="15"/>
  <c r="K24" i="15"/>
  <c r="J24" i="15"/>
  <c r="I24" i="15"/>
  <c r="H24" i="15"/>
  <c r="G24" i="15"/>
  <c r="F24" i="15"/>
  <c r="E24" i="15"/>
  <c r="D24" i="15"/>
  <c r="DT23" i="15"/>
  <c r="DC23" i="15"/>
  <c r="DB23" i="15"/>
  <c r="DA23" i="15"/>
  <c r="CZ23" i="15"/>
  <c r="CY23" i="15"/>
  <c r="CX23" i="15"/>
  <c r="CW23" i="15"/>
  <c r="CV23" i="15"/>
  <c r="CU23" i="15"/>
  <c r="CT23" i="15"/>
  <c r="CS23" i="15"/>
  <c r="CR23" i="15"/>
  <c r="CQ23" i="15"/>
  <c r="CP23" i="15"/>
  <c r="CO23" i="15"/>
  <c r="CN23" i="15"/>
  <c r="CM23" i="15"/>
  <c r="CL23" i="15"/>
  <c r="CK23" i="15"/>
  <c r="CJ23" i="15"/>
  <c r="CI23" i="15"/>
  <c r="CH23" i="15"/>
  <c r="CG23" i="15"/>
  <c r="CF23" i="15"/>
  <c r="CE23" i="15"/>
  <c r="CD23" i="15"/>
  <c r="CC23" i="15"/>
  <c r="CB23" i="15"/>
  <c r="CA23" i="15"/>
  <c r="BZ23" i="15"/>
  <c r="BY23" i="15"/>
  <c r="BX23" i="15"/>
  <c r="BW23" i="15"/>
  <c r="BV23" i="15"/>
  <c r="BU23" i="15"/>
  <c r="BT23" i="15"/>
  <c r="BS23" i="15"/>
  <c r="BR23" i="15"/>
  <c r="BQ23" i="15"/>
  <c r="BP23" i="15"/>
  <c r="BO23" i="15"/>
  <c r="BN23" i="15"/>
  <c r="BM23" i="15"/>
  <c r="BL23" i="15"/>
  <c r="BK23" i="15"/>
  <c r="BJ23" i="15"/>
  <c r="BI23" i="15"/>
  <c r="BH23" i="15"/>
  <c r="BG23" i="15"/>
  <c r="BF23" i="15"/>
  <c r="BE23" i="15"/>
  <c r="BD23" i="15"/>
  <c r="BC23" i="15"/>
  <c r="BB23" i="15"/>
  <c r="BA23" i="15"/>
  <c r="AZ23" i="15"/>
  <c r="AY23" i="15"/>
  <c r="AX23" i="15"/>
  <c r="AW23" i="15"/>
  <c r="AV23" i="15"/>
  <c r="AU23" i="15"/>
  <c r="AT23" i="15"/>
  <c r="AS23" i="15"/>
  <c r="AR23" i="15"/>
  <c r="AQ23" i="15"/>
  <c r="AP23" i="15"/>
  <c r="AO23" i="15"/>
  <c r="AN23" i="15"/>
  <c r="AM23" i="15"/>
  <c r="AL23" i="15"/>
  <c r="AK23" i="15"/>
  <c r="AJ23" i="15"/>
  <c r="AI23" i="15"/>
  <c r="AH23" i="15"/>
  <c r="AG23" i="15"/>
  <c r="AF23" i="15"/>
  <c r="AE23" i="15"/>
  <c r="AD23" i="15"/>
  <c r="AC23" i="15"/>
  <c r="AB23" i="15"/>
  <c r="AA23" i="15"/>
  <c r="Z23" i="15"/>
  <c r="Y23" i="15"/>
  <c r="X23" i="15"/>
  <c r="W23" i="15"/>
  <c r="V23" i="15"/>
  <c r="U23" i="15"/>
  <c r="T23" i="15"/>
  <c r="S23" i="15"/>
  <c r="R23" i="15"/>
  <c r="Q23" i="15"/>
  <c r="P23" i="15"/>
  <c r="O23" i="15"/>
  <c r="N23" i="15"/>
  <c r="M23" i="15"/>
  <c r="L23" i="15"/>
  <c r="K23" i="15"/>
  <c r="J23" i="15"/>
  <c r="I23" i="15"/>
  <c r="H23" i="15"/>
  <c r="G23" i="15"/>
  <c r="F23" i="15"/>
  <c r="E23" i="15"/>
  <c r="D23" i="15"/>
  <c r="DT22" i="15"/>
  <c r="DC22" i="15"/>
  <c r="DB22" i="15"/>
  <c r="DA22" i="15"/>
  <c r="CZ22" i="15"/>
  <c r="CY22" i="15"/>
  <c r="CX22" i="15"/>
  <c r="CW22" i="15"/>
  <c r="CV22" i="15"/>
  <c r="CU22" i="15"/>
  <c r="CT22" i="15"/>
  <c r="CS22" i="15"/>
  <c r="CR22" i="15"/>
  <c r="CQ22" i="15"/>
  <c r="CP22" i="15"/>
  <c r="CO22" i="15"/>
  <c r="CN22" i="15"/>
  <c r="CM22" i="15"/>
  <c r="CL22" i="15"/>
  <c r="CK22" i="15"/>
  <c r="CJ22" i="15"/>
  <c r="CI22" i="15"/>
  <c r="CH22" i="15"/>
  <c r="CG22" i="15"/>
  <c r="CF22" i="15"/>
  <c r="CE22" i="15"/>
  <c r="CD22" i="15"/>
  <c r="CC22" i="15"/>
  <c r="CB22" i="15"/>
  <c r="CA22" i="15"/>
  <c r="BZ22" i="15"/>
  <c r="BY22" i="15"/>
  <c r="BX22" i="15"/>
  <c r="BW22" i="15"/>
  <c r="BV22" i="15"/>
  <c r="BU22" i="15"/>
  <c r="BT22" i="15"/>
  <c r="BS22" i="15"/>
  <c r="BR22" i="15"/>
  <c r="BQ22" i="15"/>
  <c r="BP22" i="15"/>
  <c r="BO22" i="15"/>
  <c r="BN22" i="15"/>
  <c r="BM22" i="15"/>
  <c r="BL22" i="15"/>
  <c r="BK22" i="15"/>
  <c r="BJ22" i="15"/>
  <c r="BI22" i="15"/>
  <c r="BH22" i="15"/>
  <c r="BG22" i="15"/>
  <c r="BF22" i="15"/>
  <c r="BE22" i="15"/>
  <c r="BD22" i="15"/>
  <c r="BC22" i="15"/>
  <c r="BB22" i="15"/>
  <c r="BA22" i="15"/>
  <c r="AZ22" i="15"/>
  <c r="AY22" i="15"/>
  <c r="AX22" i="15"/>
  <c r="AW22" i="15"/>
  <c r="AV22" i="15"/>
  <c r="AU22" i="15"/>
  <c r="AT22" i="15"/>
  <c r="AS22" i="15"/>
  <c r="AR22" i="15"/>
  <c r="AQ22" i="15"/>
  <c r="AP22" i="15"/>
  <c r="AO22" i="15"/>
  <c r="AN22" i="15"/>
  <c r="AM22" i="15"/>
  <c r="AL22" i="15"/>
  <c r="AK22" i="15"/>
  <c r="AJ22" i="15"/>
  <c r="AI22" i="15"/>
  <c r="AH22" i="15"/>
  <c r="AG22" i="15"/>
  <c r="AF22" i="15"/>
  <c r="AE22" i="15"/>
  <c r="AD22" i="15"/>
  <c r="AC22" i="15"/>
  <c r="AB22" i="15"/>
  <c r="AA22" i="15"/>
  <c r="Z22" i="15"/>
  <c r="Y22" i="15"/>
  <c r="X22" i="15"/>
  <c r="W22" i="15"/>
  <c r="V22" i="15"/>
  <c r="U22" i="15"/>
  <c r="T22" i="15"/>
  <c r="S22" i="15"/>
  <c r="R22" i="15"/>
  <c r="Q22" i="15"/>
  <c r="P22" i="15"/>
  <c r="O22" i="15"/>
  <c r="N22" i="15"/>
  <c r="M22" i="15"/>
  <c r="L22" i="15"/>
  <c r="K22" i="15"/>
  <c r="J22" i="15"/>
  <c r="I22" i="15"/>
  <c r="H22" i="15"/>
  <c r="G22" i="15"/>
  <c r="F22" i="15"/>
  <c r="E22" i="15"/>
  <c r="D22" i="15"/>
  <c r="DT21" i="15"/>
  <c r="DC21" i="15"/>
  <c r="DB21" i="15"/>
  <c r="DA21" i="15"/>
  <c r="CZ21" i="15"/>
  <c r="CY21" i="15"/>
  <c r="CX21" i="15"/>
  <c r="CW21" i="15"/>
  <c r="CV21" i="15"/>
  <c r="CU21" i="15"/>
  <c r="CT21" i="15"/>
  <c r="CS21" i="15"/>
  <c r="CR21" i="15"/>
  <c r="CQ21" i="15"/>
  <c r="CP21" i="15"/>
  <c r="CO21" i="15"/>
  <c r="CN21" i="15"/>
  <c r="CM21" i="15"/>
  <c r="CL21" i="15"/>
  <c r="CK21" i="15"/>
  <c r="CJ21" i="15"/>
  <c r="CI21" i="15"/>
  <c r="CH21" i="15"/>
  <c r="CG21" i="15"/>
  <c r="CF21" i="15"/>
  <c r="CE21" i="15"/>
  <c r="CD21" i="15"/>
  <c r="CC21" i="15"/>
  <c r="CB21" i="15"/>
  <c r="CA21" i="15"/>
  <c r="BZ21" i="15"/>
  <c r="BY21" i="15"/>
  <c r="BX21" i="15"/>
  <c r="BW21" i="15"/>
  <c r="BV21" i="15"/>
  <c r="BU21" i="15"/>
  <c r="BT21" i="15"/>
  <c r="BS21" i="15"/>
  <c r="BR21" i="15"/>
  <c r="BQ21" i="15"/>
  <c r="BP21" i="15"/>
  <c r="BO21" i="15"/>
  <c r="BN21" i="15"/>
  <c r="BM21" i="15"/>
  <c r="BL21" i="15"/>
  <c r="BK21" i="15"/>
  <c r="BJ21" i="15"/>
  <c r="BI21" i="15"/>
  <c r="BH21" i="15"/>
  <c r="BG21" i="15"/>
  <c r="BF21" i="15"/>
  <c r="BE21" i="15"/>
  <c r="BD21" i="15"/>
  <c r="BC21" i="15"/>
  <c r="BB21" i="15"/>
  <c r="BA21" i="15"/>
  <c r="AZ21" i="15"/>
  <c r="AY21" i="15"/>
  <c r="AX21" i="15"/>
  <c r="AW21" i="15"/>
  <c r="AV21" i="15"/>
  <c r="AU21" i="15"/>
  <c r="AT21" i="15"/>
  <c r="AS21" i="15"/>
  <c r="AR21" i="15"/>
  <c r="AQ21" i="15"/>
  <c r="AP21" i="15"/>
  <c r="AO21" i="15"/>
  <c r="AN21" i="15"/>
  <c r="AM21" i="15"/>
  <c r="AL21" i="15"/>
  <c r="AK21" i="15"/>
  <c r="AJ21" i="15"/>
  <c r="AI21" i="15"/>
  <c r="AH21" i="15"/>
  <c r="AG21" i="15"/>
  <c r="AF21" i="15"/>
  <c r="AE21" i="15"/>
  <c r="AD21" i="15"/>
  <c r="AC21" i="15"/>
  <c r="AB21" i="15"/>
  <c r="AA21" i="15"/>
  <c r="Z21" i="15"/>
  <c r="Y21" i="15"/>
  <c r="X21" i="15"/>
  <c r="W21" i="15"/>
  <c r="V21" i="15"/>
  <c r="U21" i="15"/>
  <c r="T21" i="15"/>
  <c r="S21" i="15"/>
  <c r="R21" i="15"/>
  <c r="Q21" i="15"/>
  <c r="P21" i="15"/>
  <c r="O21" i="15"/>
  <c r="N21" i="15"/>
  <c r="M21" i="15"/>
  <c r="L21" i="15"/>
  <c r="K21" i="15"/>
  <c r="J21" i="15"/>
  <c r="I21" i="15"/>
  <c r="H21" i="15"/>
  <c r="G21" i="15"/>
  <c r="F21" i="15"/>
  <c r="E21" i="15"/>
  <c r="D21" i="15"/>
  <c r="DT20" i="15"/>
  <c r="DC20" i="15"/>
  <c r="DB20" i="15"/>
  <c r="DA20" i="15"/>
  <c r="CZ20" i="15"/>
  <c r="CY20" i="15"/>
  <c r="CX20" i="15"/>
  <c r="CW20" i="15"/>
  <c r="CV20" i="15"/>
  <c r="CU20" i="15"/>
  <c r="CT20" i="15"/>
  <c r="CS20" i="15"/>
  <c r="CR20" i="15"/>
  <c r="CQ20" i="15"/>
  <c r="CP20" i="15"/>
  <c r="CO20" i="15"/>
  <c r="CN20" i="15"/>
  <c r="CM20" i="15"/>
  <c r="CL20" i="15"/>
  <c r="CK20" i="15"/>
  <c r="CJ20" i="15"/>
  <c r="CI20" i="15"/>
  <c r="CH20" i="15"/>
  <c r="CG20" i="15"/>
  <c r="CF20" i="15"/>
  <c r="CE20" i="15"/>
  <c r="CD20" i="15"/>
  <c r="CC20" i="15"/>
  <c r="CB20" i="15"/>
  <c r="CA20" i="15"/>
  <c r="BZ20" i="15"/>
  <c r="BY20" i="15"/>
  <c r="BX20" i="15"/>
  <c r="BW20" i="15"/>
  <c r="BV20" i="15"/>
  <c r="BU20" i="15"/>
  <c r="BT20" i="15"/>
  <c r="BS20" i="15"/>
  <c r="BR20" i="15"/>
  <c r="BQ20" i="15"/>
  <c r="BP20" i="15"/>
  <c r="BO20" i="15"/>
  <c r="BN20" i="15"/>
  <c r="BM20" i="15"/>
  <c r="BL20" i="15"/>
  <c r="BK20" i="15"/>
  <c r="BJ20" i="15"/>
  <c r="BI20" i="15"/>
  <c r="BH20" i="15"/>
  <c r="BG20" i="15"/>
  <c r="BF20" i="15"/>
  <c r="BE20" i="15"/>
  <c r="BD20" i="15"/>
  <c r="BC20" i="15"/>
  <c r="BB20" i="15"/>
  <c r="BA20" i="15"/>
  <c r="AZ20" i="15"/>
  <c r="AY20" i="15"/>
  <c r="AX20" i="15"/>
  <c r="AW20" i="15"/>
  <c r="AV20" i="15"/>
  <c r="AU20" i="15"/>
  <c r="AT20" i="15"/>
  <c r="AS20" i="15"/>
  <c r="AR20" i="15"/>
  <c r="AQ20" i="15"/>
  <c r="AP20" i="15"/>
  <c r="AO20" i="15"/>
  <c r="AN20" i="15"/>
  <c r="AM20" i="15"/>
  <c r="AL20" i="15"/>
  <c r="AK20" i="15"/>
  <c r="AJ20" i="15"/>
  <c r="AI20" i="15"/>
  <c r="AH20" i="15"/>
  <c r="AG20" i="15"/>
  <c r="AF20" i="15"/>
  <c r="AE20" i="15"/>
  <c r="AD20" i="15"/>
  <c r="AC20" i="15"/>
  <c r="AB20" i="15"/>
  <c r="AA20" i="15"/>
  <c r="Z20" i="15"/>
  <c r="Y20" i="15"/>
  <c r="X20" i="15"/>
  <c r="W20" i="15"/>
  <c r="V20" i="15"/>
  <c r="U20" i="15"/>
  <c r="T20" i="15"/>
  <c r="S20" i="15"/>
  <c r="R20" i="15"/>
  <c r="Q20" i="15"/>
  <c r="P20" i="15"/>
  <c r="O20" i="15"/>
  <c r="N20" i="15"/>
  <c r="M20" i="15"/>
  <c r="L20" i="15"/>
  <c r="K20" i="15"/>
  <c r="J20" i="15"/>
  <c r="I20" i="15"/>
  <c r="H20" i="15"/>
  <c r="G20" i="15"/>
  <c r="F20" i="15"/>
  <c r="E20" i="15"/>
  <c r="D20" i="15"/>
  <c r="DT19" i="15"/>
  <c r="DC19" i="15"/>
  <c r="DB19" i="15"/>
  <c r="DA19" i="15"/>
  <c r="CZ19" i="15"/>
  <c r="CY19" i="15"/>
  <c r="CX19" i="15"/>
  <c r="CW19" i="15"/>
  <c r="CV19" i="15"/>
  <c r="CU19" i="15"/>
  <c r="CT19" i="15"/>
  <c r="CS19" i="15"/>
  <c r="CR19" i="15"/>
  <c r="CQ19" i="15"/>
  <c r="CP19" i="15"/>
  <c r="CO19" i="15"/>
  <c r="CN19" i="15"/>
  <c r="CM19" i="15"/>
  <c r="CL19" i="15"/>
  <c r="CK19" i="15"/>
  <c r="CJ19" i="15"/>
  <c r="CI19" i="15"/>
  <c r="CH19" i="15"/>
  <c r="CG19" i="15"/>
  <c r="CF19" i="15"/>
  <c r="CE19" i="15"/>
  <c r="CD19" i="15"/>
  <c r="CC19" i="15"/>
  <c r="CB19" i="15"/>
  <c r="CA19" i="15"/>
  <c r="BZ19" i="15"/>
  <c r="BY19" i="15"/>
  <c r="BX19" i="15"/>
  <c r="BW19" i="15"/>
  <c r="BV19" i="15"/>
  <c r="BU19" i="15"/>
  <c r="BT19" i="15"/>
  <c r="BS19" i="15"/>
  <c r="BR19" i="15"/>
  <c r="BQ19" i="15"/>
  <c r="BP19" i="15"/>
  <c r="BO19" i="15"/>
  <c r="BN19" i="15"/>
  <c r="BM19" i="15"/>
  <c r="BL19" i="15"/>
  <c r="BK19" i="15"/>
  <c r="BJ19" i="15"/>
  <c r="BI19" i="15"/>
  <c r="BH19" i="15"/>
  <c r="BG19" i="15"/>
  <c r="BF19" i="15"/>
  <c r="BE19" i="15"/>
  <c r="BD19" i="15"/>
  <c r="BC19" i="15"/>
  <c r="BB19" i="15"/>
  <c r="BA19" i="15"/>
  <c r="AZ19" i="15"/>
  <c r="AY19" i="15"/>
  <c r="AX19" i="15"/>
  <c r="AW19" i="15"/>
  <c r="AV19" i="15"/>
  <c r="AU19" i="15"/>
  <c r="AT19" i="15"/>
  <c r="AS19" i="15"/>
  <c r="AR19" i="15"/>
  <c r="AQ19" i="15"/>
  <c r="AP19" i="15"/>
  <c r="AO19" i="15"/>
  <c r="AN19" i="15"/>
  <c r="AM19" i="15"/>
  <c r="AL19" i="15"/>
  <c r="AK19" i="15"/>
  <c r="AJ19" i="15"/>
  <c r="AI19" i="15"/>
  <c r="AH19" i="15"/>
  <c r="AG19" i="15"/>
  <c r="AF19" i="15"/>
  <c r="AE19" i="15"/>
  <c r="AD19" i="15"/>
  <c r="AC19" i="15"/>
  <c r="AB19" i="15"/>
  <c r="AA19" i="15"/>
  <c r="Z19" i="15"/>
  <c r="Y19" i="15"/>
  <c r="X19" i="15"/>
  <c r="W19" i="15"/>
  <c r="V19" i="15"/>
  <c r="U19" i="15"/>
  <c r="T19" i="15"/>
  <c r="S19" i="15"/>
  <c r="R19" i="15"/>
  <c r="Q19" i="15"/>
  <c r="P19" i="15"/>
  <c r="O19" i="15"/>
  <c r="N19" i="15"/>
  <c r="M19" i="15"/>
  <c r="L19" i="15"/>
  <c r="K19" i="15"/>
  <c r="J19" i="15"/>
  <c r="I19" i="15"/>
  <c r="H19" i="15"/>
  <c r="G19" i="15"/>
  <c r="F19" i="15"/>
  <c r="E19" i="15"/>
  <c r="D19" i="15"/>
  <c r="DT18" i="15"/>
  <c r="DC18" i="15"/>
  <c r="DB18" i="15"/>
  <c r="DA18" i="15"/>
  <c r="CZ18" i="15"/>
  <c r="CY18" i="15"/>
  <c r="CX18" i="15"/>
  <c r="CW18" i="15"/>
  <c r="CV18" i="15"/>
  <c r="CU18" i="15"/>
  <c r="CT18" i="15"/>
  <c r="CS18" i="15"/>
  <c r="CR18" i="15"/>
  <c r="CQ18" i="15"/>
  <c r="CP18" i="15"/>
  <c r="CO18" i="15"/>
  <c r="CN18" i="15"/>
  <c r="CM18" i="15"/>
  <c r="CL18" i="15"/>
  <c r="CK18" i="15"/>
  <c r="CJ18" i="15"/>
  <c r="CI18" i="15"/>
  <c r="CH18" i="15"/>
  <c r="CG18" i="15"/>
  <c r="CF18" i="15"/>
  <c r="CE18" i="15"/>
  <c r="CD18" i="15"/>
  <c r="CC18" i="15"/>
  <c r="CB18" i="15"/>
  <c r="CA18" i="15"/>
  <c r="BZ18" i="15"/>
  <c r="BY18" i="15"/>
  <c r="BX18" i="15"/>
  <c r="BW18" i="15"/>
  <c r="BV18" i="15"/>
  <c r="BU18" i="15"/>
  <c r="BT18" i="15"/>
  <c r="BS18" i="15"/>
  <c r="BR18" i="15"/>
  <c r="BQ18" i="15"/>
  <c r="BP18" i="15"/>
  <c r="BO18" i="15"/>
  <c r="BN18" i="15"/>
  <c r="BM18" i="15"/>
  <c r="BL18" i="15"/>
  <c r="BK18" i="15"/>
  <c r="BJ18" i="15"/>
  <c r="BI18" i="15"/>
  <c r="BH18" i="15"/>
  <c r="BG18" i="15"/>
  <c r="BF18" i="15"/>
  <c r="BE18" i="15"/>
  <c r="BD18" i="15"/>
  <c r="BC18" i="15"/>
  <c r="BB18" i="15"/>
  <c r="BA18" i="15"/>
  <c r="AZ18" i="15"/>
  <c r="AY18" i="15"/>
  <c r="AX18" i="15"/>
  <c r="AW18" i="15"/>
  <c r="AV18" i="15"/>
  <c r="AU18" i="15"/>
  <c r="AT18" i="15"/>
  <c r="AS18" i="15"/>
  <c r="AR18" i="15"/>
  <c r="AQ18" i="15"/>
  <c r="AP18" i="15"/>
  <c r="AO18" i="15"/>
  <c r="AN18" i="15"/>
  <c r="AM18" i="15"/>
  <c r="AL18" i="15"/>
  <c r="AK18" i="15"/>
  <c r="AJ18" i="15"/>
  <c r="AI18" i="15"/>
  <c r="AH18" i="15"/>
  <c r="AG18" i="15"/>
  <c r="AF18" i="15"/>
  <c r="AE18" i="15"/>
  <c r="AD18" i="15"/>
  <c r="AC18" i="15"/>
  <c r="AB18" i="15"/>
  <c r="AA18" i="15"/>
  <c r="Z18" i="15"/>
  <c r="Y18" i="15"/>
  <c r="X18" i="15"/>
  <c r="W18" i="15"/>
  <c r="V18" i="15"/>
  <c r="U18" i="15"/>
  <c r="T18" i="15"/>
  <c r="S18" i="15"/>
  <c r="R18" i="15"/>
  <c r="Q18" i="15"/>
  <c r="P18" i="15"/>
  <c r="O18" i="15"/>
  <c r="N18" i="15"/>
  <c r="M18" i="15"/>
  <c r="L18" i="15"/>
  <c r="K18" i="15"/>
  <c r="J18" i="15"/>
  <c r="I18" i="15"/>
  <c r="H18" i="15"/>
  <c r="G18" i="15"/>
  <c r="F18" i="15"/>
  <c r="E18" i="15"/>
  <c r="D18" i="15"/>
  <c r="DT17" i="15"/>
  <c r="DC17" i="15"/>
  <c r="DB17" i="15"/>
  <c r="DA17" i="15"/>
  <c r="CZ17" i="15"/>
  <c r="CY17" i="15"/>
  <c r="CX17" i="15"/>
  <c r="CW17" i="15"/>
  <c r="CV17" i="15"/>
  <c r="CU17" i="15"/>
  <c r="CT17" i="15"/>
  <c r="CS17" i="15"/>
  <c r="CR17" i="15"/>
  <c r="CQ17" i="15"/>
  <c r="CP17" i="15"/>
  <c r="CO17" i="15"/>
  <c r="CN17" i="15"/>
  <c r="CM17" i="15"/>
  <c r="CL17" i="15"/>
  <c r="CK17" i="15"/>
  <c r="CJ17" i="15"/>
  <c r="CI17" i="15"/>
  <c r="CH17" i="15"/>
  <c r="CG17" i="15"/>
  <c r="CF17" i="15"/>
  <c r="CE17" i="15"/>
  <c r="CD17" i="15"/>
  <c r="CC17" i="15"/>
  <c r="CB17" i="15"/>
  <c r="CA17" i="15"/>
  <c r="BZ17" i="15"/>
  <c r="BY17" i="15"/>
  <c r="BX17" i="15"/>
  <c r="BW17" i="15"/>
  <c r="BV17" i="15"/>
  <c r="BU17" i="15"/>
  <c r="BT17" i="15"/>
  <c r="BS17" i="15"/>
  <c r="BR17" i="15"/>
  <c r="BQ17" i="15"/>
  <c r="BP17" i="15"/>
  <c r="BO17" i="15"/>
  <c r="BN17" i="15"/>
  <c r="BM17" i="15"/>
  <c r="BL17" i="15"/>
  <c r="BK17" i="15"/>
  <c r="BJ17" i="15"/>
  <c r="BI17" i="15"/>
  <c r="BH17" i="15"/>
  <c r="BG17" i="15"/>
  <c r="BF17" i="15"/>
  <c r="BE17" i="15"/>
  <c r="BD17" i="15"/>
  <c r="BC17" i="15"/>
  <c r="BB17" i="15"/>
  <c r="BA17" i="15"/>
  <c r="AZ17" i="15"/>
  <c r="AY17" i="15"/>
  <c r="AX17" i="15"/>
  <c r="AW17" i="15"/>
  <c r="AV17" i="15"/>
  <c r="AU17" i="15"/>
  <c r="AT17" i="15"/>
  <c r="AS17" i="15"/>
  <c r="AR17" i="15"/>
  <c r="AQ17" i="15"/>
  <c r="AP17" i="15"/>
  <c r="AO17" i="15"/>
  <c r="AN17" i="15"/>
  <c r="AM17" i="15"/>
  <c r="AL17" i="15"/>
  <c r="AK17" i="15"/>
  <c r="AJ17" i="15"/>
  <c r="AI17" i="15"/>
  <c r="AH17" i="15"/>
  <c r="AG17" i="15"/>
  <c r="AF17" i="15"/>
  <c r="AE17" i="15"/>
  <c r="AD17" i="15"/>
  <c r="AC17" i="15"/>
  <c r="AB17" i="15"/>
  <c r="AA17" i="15"/>
  <c r="Z17" i="15"/>
  <c r="Y17" i="15"/>
  <c r="X17" i="15"/>
  <c r="W17" i="15"/>
  <c r="V17" i="15"/>
  <c r="U17" i="15"/>
  <c r="T17" i="15"/>
  <c r="S17" i="15"/>
  <c r="R17" i="15"/>
  <c r="Q17" i="15"/>
  <c r="P17" i="15"/>
  <c r="O17" i="15"/>
  <c r="N17" i="15"/>
  <c r="M17" i="15"/>
  <c r="L17" i="15"/>
  <c r="K17" i="15"/>
  <c r="J17" i="15"/>
  <c r="I17" i="15"/>
  <c r="H17" i="15"/>
  <c r="G17" i="15"/>
  <c r="F17" i="15"/>
  <c r="E17" i="15"/>
  <c r="D17" i="15"/>
  <c r="DT16" i="15"/>
  <c r="DC16" i="15"/>
  <c r="DB16" i="15"/>
  <c r="DA16" i="15"/>
  <c r="CZ16" i="15"/>
  <c r="CY16" i="15"/>
  <c r="CX16" i="15"/>
  <c r="CW16" i="15"/>
  <c r="CV16" i="15"/>
  <c r="CU16" i="15"/>
  <c r="CT16" i="15"/>
  <c r="CS16" i="15"/>
  <c r="CR16" i="15"/>
  <c r="CQ16" i="15"/>
  <c r="CP16" i="15"/>
  <c r="CO16" i="15"/>
  <c r="CN16" i="15"/>
  <c r="CM16" i="15"/>
  <c r="CL16" i="15"/>
  <c r="CK16" i="15"/>
  <c r="CJ16" i="15"/>
  <c r="CI16" i="15"/>
  <c r="CH16" i="15"/>
  <c r="CG16" i="15"/>
  <c r="CF16" i="15"/>
  <c r="CE16" i="15"/>
  <c r="CD16" i="15"/>
  <c r="CC16" i="15"/>
  <c r="CB16" i="15"/>
  <c r="CA16" i="15"/>
  <c r="BZ16" i="15"/>
  <c r="BY16" i="15"/>
  <c r="BX16" i="15"/>
  <c r="BW16" i="15"/>
  <c r="BV16" i="15"/>
  <c r="BU16" i="15"/>
  <c r="BT16" i="15"/>
  <c r="BS16" i="15"/>
  <c r="BR16" i="15"/>
  <c r="BQ16" i="15"/>
  <c r="BP16" i="15"/>
  <c r="BO16" i="15"/>
  <c r="BN16" i="15"/>
  <c r="BM16" i="15"/>
  <c r="BL16" i="15"/>
  <c r="BK16" i="15"/>
  <c r="BJ16" i="15"/>
  <c r="BI16" i="15"/>
  <c r="BH16" i="15"/>
  <c r="BG16" i="15"/>
  <c r="BF16" i="15"/>
  <c r="BE16" i="15"/>
  <c r="BD16" i="15"/>
  <c r="BC16" i="15"/>
  <c r="BB16" i="15"/>
  <c r="BA16" i="15"/>
  <c r="AZ16" i="15"/>
  <c r="AY16" i="15"/>
  <c r="AX16" i="15"/>
  <c r="AW16" i="15"/>
  <c r="AV16" i="15"/>
  <c r="AU16" i="15"/>
  <c r="AT16" i="15"/>
  <c r="AS16" i="15"/>
  <c r="AR16" i="15"/>
  <c r="AQ16" i="15"/>
  <c r="AP16" i="15"/>
  <c r="AO16" i="15"/>
  <c r="AN16" i="15"/>
  <c r="AM16" i="15"/>
  <c r="AL16" i="15"/>
  <c r="AK16" i="15"/>
  <c r="AJ16" i="15"/>
  <c r="AI16" i="15"/>
  <c r="AH16" i="15"/>
  <c r="AG16" i="15"/>
  <c r="AF16" i="15"/>
  <c r="AE16" i="15"/>
  <c r="AD16" i="15"/>
  <c r="AC16" i="15"/>
  <c r="AB16" i="15"/>
  <c r="AA16" i="15"/>
  <c r="Z16" i="15"/>
  <c r="Y16" i="15"/>
  <c r="X16" i="15"/>
  <c r="W16" i="15"/>
  <c r="V16" i="15"/>
  <c r="U16" i="15"/>
  <c r="T16" i="15"/>
  <c r="S16" i="15"/>
  <c r="R16" i="15"/>
  <c r="Q16" i="15"/>
  <c r="P16" i="15"/>
  <c r="O16" i="15"/>
  <c r="N16" i="15"/>
  <c r="M16" i="15"/>
  <c r="L16" i="15"/>
  <c r="K16" i="15"/>
  <c r="J16" i="15"/>
  <c r="I16" i="15"/>
  <c r="H16" i="15"/>
  <c r="G16" i="15"/>
  <c r="F16" i="15"/>
  <c r="E16" i="15"/>
  <c r="D16" i="15"/>
  <c r="DT15" i="15"/>
  <c r="DC15" i="15"/>
  <c r="DB15" i="15"/>
  <c r="DA15" i="15"/>
  <c r="CZ15" i="15"/>
  <c r="CY15" i="15"/>
  <c r="CX15" i="15"/>
  <c r="CW15" i="15"/>
  <c r="CV15" i="15"/>
  <c r="CU15" i="15"/>
  <c r="CT15" i="15"/>
  <c r="CS15" i="15"/>
  <c r="CR15" i="15"/>
  <c r="CQ15" i="15"/>
  <c r="CP15" i="15"/>
  <c r="CO15" i="15"/>
  <c r="CN15" i="15"/>
  <c r="CM15" i="15"/>
  <c r="CL15" i="15"/>
  <c r="CK15" i="15"/>
  <c r="CJ15" i="15"/>
  <c r="CI15" i="15"/>
  <c r="CH15" i="15"/>
  <c r="CG15" i="15"/>
  <c r="CF15" i="15"/>
  <c r="CE15" i="15"/>
  <c r="CD15" i="15"/>
  <c r="CC15" i="15"/>
  <c r="CB15" i="15"/>
  <c r="CA15" i="15"/>
  <c r="BZ15" i="15"/>
  <c r="BY15" i="15"/>
  <c r="BX15" i="15"/>
  <c r="BW15" i="15"/>
  <c r="BV15" i="15"/>
  <c r="BU15" i="15"/>
  <c r="BT15" i="15"/>
  <c r="BS15" i="15"/>
  <c r="BR15" i="15"/>
  <c r="BQ15" i="15"/>
  <c r="BP15" i="15"/>
  <c r="BO15" i="15"/>
  <c r="BN15" i="15"/>
  <c r="BM15" i="15"/>
  <c r="BL15" i="15"/>
  <c r="BK15" i="15"/>
  <c r="BJ15" i="15"/>
  <c r="BI15" i="15"/>
  <c r="BH15" i="15"/>
  <c r="BG15" i="15"/>
  <c r="BF15" i="15"/>
  <c r="BE15" i="15"/>
  <c r="BD15" i="15"/>
  <c r="BC15" i="15"/>
  <c r="BB15" i="15"/>
  <c r="BA15" i="15"/>
  <c r="AZ15" i="15"/>
  <c r="AY15" i="15"/>
  <c r="AX15" i="15"/>
  <c r="AW15" i="15"/>
  <c r="AV15" i="15"/>
  <c r="AU15" i="15"/>
  <c r="AT15" i="15"/>
  <c r="AS15" i="15"/>
  <c r="AR15" i="15"/>
  <c r="AQ15" i="15"/>
  <c r="AP15" i="15"/>
  <c r="AO15" i="15"/>
  <c r="AN15" i="15"/>
  <c r="AM15" i="15"/>
  <c r="AL15" i="15"/>
  <c r="AK15" i="15"/>
  <c r="AJ15" i="15"/>
  <c r="AI15" i="15"/>
  <c r="AH15" i="15"/>
  <c r="AG15" i="15"/>
  <c r="AF15" i="15"/>
  <c r="AE15" i="15"/>
  <c r="AD15" i="15"/>
  <c r="AC15" i="15"/>
  <c r="AB15" i="15"/>
  <c r="AA15" i="15"/>
  <c r="Z15" i="15"/>
  <c r="Y15" i="15"/>
  <c r="X15" i="15"/>
  <c r="W15" i="15"/>
  <c r="V15" i="15"/>
  <c r="U15" i="15"/>
  <c r="T15" i="15"/>
  <c r="S15" i="15"/>
  <c r="R15" i="15"/>
  <c r="Q15" i="15"/>
  <c r="P15" i="15"/>
  <c r="O15" i="15"/>
  <c r="N15" i="15"/>
  <c r="M15" i="15"/>
  <c r="L15" i="15"/>
  <c r="K15" i="15"/>
  <c r="J15" i="15"/>
  <c r="I15" i="15"/>
  <c r="H15" i="15"/>
  <c r="G15" i="15"/>
  <c r="F15" i="15"/>
  <c r="E15" i="15"/>
  <c r="D15" i="15"/>
  <c r="DT14" i="15"/>
  <c r="DC14" i="15"/>
  <c r="DB14" i="15"/>
  <c r="DA14" i="15"/>
  <c r="CZ14" i="15"/>
  <c r="CY14" i="15"/>
  <c r="CX14" i="15"/>
  <c r="CW14" i="15"/>
  <c r="CV14" i="15"/>
  <c r="CU14" i="15"/>
  <c r="CT14" i="15"/>
  <c r="CS14" i="15"/>
  <c r="CR14" i="15"/>
  <c r="CQ14" i="15"/>
  <c r="CP14" i="15"/>
  <c r="CO14" i="15"/>
  <c r="CN14" i="15"/>
  <c r="CM14" i="15"/>
  <c r="CL14" i="15"/>
  <c r="CK14" i="15"/>
  <c r="CJ14" i="15"/>
  <c r="CI14" i="15"/>
  <c r="CH14" i="15"/>
  <c r="CG14" i="15"/>
  <c r="CF14" i="15"/>
  <c r="CE14" i="15"/>
  <c r="CD14" i="15"/>
  <c r="CC14" i="15"/>
  <c r="CB14" i="15"/>
  <c r="CA14" i="15"/>
  <c r="BZ14" i="15"/>
  <c r="BY14" i="15"/>
  <c r="BX14" i="15"/>
  <c r="BW14" i="15"/>
  <c r="BV14" i="15"/>
  <c r="BU14" i="15"/>
  <c r="BT14" i="15"/>
  <c r="BS14" i="15"/>
  <c r="BR14" i="15"/>
  <c r="BQ14" i="15"/>
  <c r="BP14" i="15"/>
  <c r="BO14" i="15"/>
  <c r="BN14" i="15"/>
  <c r="BM14" i="15"/>
  <c r="BL14" i="15"/>
  <c r="BK14" i="15"/>
  <c r="BJ14" i="15"/>
  <c r="BI14" i="15"/>
  <c r="BH14" i="15"/>
  <c r="BG14" i="15"/>
  <c r="BF14" i="15"/>
  <c r="BE14" i="15"/>
  <c r="BD14" i="15"/>
  <c r="BC14" i="15"/>
  <c r="BB14" i="15"/>
  <c r="BA14" i="15"/>
  <c r="AZ14" i="15"/>
  <c r="AY14" i="15"/>
  <c r="AX14" i="15"/>
  <c r="AW14" i="15"/>
  <c r="AV14" i="15"/>
  <c r="AU14" i="15"/>
  <c r="AT14" i="15"/>
  <c r="AS14" i="15"/>
  <c r="AR14" i="15"/>
  <c r="AQ14" i="15"/>
  <c r="AP14" i="15"/>
  <c r="AO14" i="15"/>
  <c r="AN14" i="15"/>
  <c r="AM14" i="15"/>
  <c r="AL14" i="15"/>
  <c r="AK14" i="15"/>
  <c r="AJ14" i="15"/>
  <c r="AI14" i="15"/>
  <c r="AH14" i="15"/>
  <c r="AG14" i="15"/>
  <c r="AF14" i="15"/>
  <c r="AE14" i="15"/>
  <c r="AD14" i="15"/>
  <c r="AC14" i="15"/>
  <c r="AB14" i="15"/>
  <c r="AA14" i="15"/>
  <c r="Z14" i="15"/>
  <c r="Y14" i="15"/>
  <c r="X14" i="15"/>
  <c r="W14" i="15"/>
  <c r="V14" i="15"/>
  <c r="U14" i="15"/>
  <c r="T14" i="15"/>
  <c r="S14" i="15"/>
  <c r="R14" i="15"/>
  <c r="Q14" i="15"/>
  <c r="P14" i="15"/>
  <c r="O14" i="15"/>
  <c r="N14" i="15"/>
  <c r="M14" i="15"/>
  <c r="L14" i="15"/>
  <c r="K14" i="15"/>
  <c r="J14" i="15"/>
  <c r="I14" i="15"/>
  <c r="H14" i="15"/>
  <c r="G14" i="15"/>
  <c r="F14" i="15"/>
  <c r="E14" i="15"/>
  <c r="D14" i="15"/>
  <c r="DT13" i="15"/>
  <c r="DC13" i="15"/>
  <c r="DB13" i="15"/>
  <c r="DA13" i="15"/>
  <c r="CZ13" i="15"/>
  <c r="CY13" i="15"/>
  <c r="CX13" i="15"/>
  <c r="CW13" i="15"/>
  <c r="CV13" i="15"/>
  <c r="CU13" i="15"/>
  <c r="CT13" i="15"/>
  <c r="CS13" i="15"/>
  <c r="CR13" i="15"/>
  <c r="CQ13" i="15"/>
  <c r="CP13" i="15"/>
  <c r="CO13" i="15"/>
  <c r="CN13" i="15"/>
  <c r="CM13" i="15"/>
  <c r="CL13" i="15"/>
  <c r="CK13" i="15"/>
  <c r="CJ13" i="15"/>
  <c r="CI13" i="15"/>
  <c r="CH13" i="15"/>
  <c r="CG13" i="15"/>
  <c r="CF13" i="15"/>
  <c r="CE13" i="15"/>
  <c r="CD13" i="15"/>
  <c r="CC13" i="15"/>
  <c r="CB13" i="15"/>
  <c r="CA13" i="15"/>
  <c r="BZ13" i="15"/>
  <c r="BY13" i="15"/>
  <c r="BX13" i="15"/>
  <c r="BW13" i="15"/>
  <c r="BV13" i="15"/>
  <c r="BU13" i="15"/>
  <c r="BT13" i="15"/>
  <c r="BS13" i="15"/>
  <c r="BR13" i="15"/>
  <c r="BQ13" i="15"/>
  <c r="BP13" i="15"/>
  <c r="BO13" i="15"/>
  <c r="BN13" i="15"/>
  <c r="BM13" i="15"/>
  <c r="BL13" i="15"/>
  <c r="BK13" i="15"/>
  <c r="BJ13" i="15"/>
  <c r="BI13" i="15"/>
  <c r="BH13" i="15"/>
  <c r="BG13" i="15"/>
  <c r="BF13" i="15"/>
  <c r="BE13" i="15"/>
  <c r="BD13" i="15"/>
  <c r="BC13" i="15"/>
  <c r="BB13" i="15"/>
  <c r="BA13" i="15"/>
  <c r="AZ13" i="15"/>
  <c r="AY13" i="15"/>
  <c r="AX13" i="15"/>
  <c r="AW13" i="15"/>
  <c r="AV13" i="15"/>
  <c r="AU13" i="15"/>
  <c r="AT13" i="15"/>
  <c r="AS13" i="15"/>
  <c r="AR13" i="15"/>
  <c r="AQ13" i="15"/>
  <c r="AP13" i="15"/>
  <c r="AO13" i="15"/>
  <c r="AN13" i="15"/>
  <c r="AM13" i="15"/>
  <c r="AL13" i="15"/>
  <c r="AK13" i="15"/>
  <c r="AJ13" i="15"/>
  <c r="AI13" i="15"/>
  <c r="AH13" i="15"/>
  <c r="AG13" i="15"/>
  <c r="AF13" i="15"/>
  <c r="AE13" i="15"/>
  <c r="AD13" i="15"/>
  <c r="AC13" i="15"/>
  <c r="AB13" i="15"/>
  <c r="AA13" i="15"/>
  <c r="Z13" i="15"/>
  <c r="Y13" i="15"/>
  <c r="X13" i="15"/>
  <c r="W13" i="15"/>
  <c r="V13" i="15"/>
  <c r="U13" i="15"/>
  <c r="T13" i="15"/>
  <c r="S13" i="15"/>
  <c r="R13" i="15"/>
  <c r="Q13" i="15"/>
  <c r="P13" i="15"/>
  <c r="O13" i="15"/>
  <c r="N13" i="15"/>
  <c r="M13" i="15"/>
  <c r="L13" i="15"/>
  <c r="K13" i="15"/>
  <c r="J13" i="15"/>
  <c r="I13" i="15"/>
  <c r="H13" i="15"/>
  <c r="G13" i="15"/>
  <c r="F13" i="15"/>
  <c r="E13" i="15"/>
  <c r="D13" i="15"/>
  <c r="DT12" i="15"/>
  <c r="DC12" i="15"/>
  <c r="DB12" i="15"/>
  <c r="DA12" i="15"/>
  <c r="CZ12" i="15"/>
  <c r="CY12" i="15"/>
  <c r="CX12" i="15"/>
  <c r="CW12" i="15"/>
  <c r="CV12" i="15"/>
  <c r="CU12" i="15"/>
  <c r="CT12" i="15"/>
  <c r="CS12" i="15"/>
  <c r="CR12" i="15"/>
  <c r="CQ12" i="15"/>
  <c r="CP12" i="15"/>
  <c r="CO12" i="15"/>
  <c r="CN12" i="15"/>
  <c r="CM12" i="15"/>
  <c r="CL12" i="15"/>
  <c r="CK12" i="15"/>
  <c r="CJ12" i="15"/>
  <c r="CI12" i="15"/>
  <c r="CH12" i="15"/>
  <c r="CG12" i="15"/>
  <c r="CF12" i="15"/>
  <c r="CE12" i="15"/>
  <c r="CD12" i="15"/>
  <c r="CC12" i="15"/>
  <c r="CB12" i="15"/>
  <c r="CA12" i="15"/>
  <c r="BZ12" i="15"/>
  <c r="BY12" i="15"/>
  <c r="BX12" i="15"/>
  <c r="BW12" i="15"/>
  <c r="BV12" i="15"/>
  <c r="BU12" i="15"/>
  <c r="BT12" i="15"/>
  <c r="BS12" i="15"/>
  <c r="BR12" i="15"/>
  <c r="BQ12" i="15"/>
  <c r="BP12" i="15"/>
  <c r="BO12" i="15"/>
  <c r="BN12" i="15"/>
  <c r="BM12" i="15"/>
  <c r="BL12" i="15"/>
  <c r="BK12" i="15"/>
  <c r="BJ12" i="15"/>
  <c r="BI12" i="15"/>
  <c r="BH12" i="15"/>
  <c r="BG12" i="15"/>
  <c r="BF12" i="15"/>
  <c r="BE12" i="15"/>
  <c r="BD12" i="15"/>
  <c r="BC12" i="15"/>
  <c r="BB12" i="15"/>
  <c r="BA12" i="15"/>
  <c r="AZ12" i="15"/>
  <c r="AY12" i="15"/>
  <c r="AX12" i="15"/>
  <c r="AW12" i="15"/>
  <c r="AV12" i="15"/>
  <c r="AU12" i="15"/>
  <c r="AT12" i="15"/>
  <c r="AS12" i="15"/>
  <c r="AR12" i="15"/>
  <c r="AQ12" i="15"/>
  <c r="AP12" i="15"/>
  <c r="AO12" i="15"/>
  <c r="AN12" i="15"/>
  <c r="AM12" i="15"/>
  <c r="AL12" i="15"/>
  <c r="AK12" i="15"/>
  <c r="AJ12" i="15"/>
  <c r="AI12" i="15"/>
  <c r="AH12" i="15"/>
  <c r="AG12" i="15"/>
  <c r="AF12" i="15"/>
  <c r="AE12" i="15"/>
  <c r="AD12" i="15"/>
  <c r="AC12" i="15"/>
  <c r="AB12" i="15"/>
  <c r="AA12" i="15"/>
  <c r="Z12" i="15"/>
  <c r="Y12" i="15"/>
  <c r="X12" i="15"/>
  <c r="W12" i="15"/>
  <c r="V12" i="15"/>
  <c r="U12" i="15"/>
  <c r="T12" i="15"/>
  <c r="S12" i="15"/>
  <c r="R12" i="15"/>
  <c r="Q12" i="15"/>
  <c r="P12" i="15"/>
  <c r="O12" i="15"/>
  <c r="O145" i="15" s="1"/>
  <c r="N12" i="15"/>
  <c r="M12" i="15"/>
  <c r="K12" i="15"/>
  <c r="J12" i="15"/>
  <c r="I12" i="15"/>
  <c r="H12" i="15"/>
  <c r="G12" i="15"/>
  <c r="F12" i="15"/>
  <c r="F145" i="15" s="1"/>
  <c r="E12" i="15"/>
  <c r="D12" i="15"/>
  <c r="DT11" i="15"/>
  <c r="DC11" i="15"/>
  <c r="DB11" i="15"/>
  <c r="DA11" i="15"/>
  <c r="CZ11" i="15"/>
  <c r="CY11" i="15"/>
  <c r="CX11" i="15"/>
  <c r="CW11" i="15"/>
  <c r="CV11" i="15"/>
  <c r="CU11" i="15"/>
  <c r="CT11" i="15"/>
  <c r="CS11" i="15"/>
  <c r="CR11" i="15"/>
  <c r="CQ11" i="15"/>
  <c r="CP11" i="15"/>
  <c r="CO11" i="15"/>
  <c r="CN11" i="15"/>
  <c r="CM11" i="15"/>
  <c r="CL11" i="15"/>
  <c r="CK11" i="15"/>
  <c r="CJ11" i="15"/>
  <c r="CI11" i="15"/>
  <c r="CH11" i="15"/>
  <c r="CG11" i="15"/>
  <c r="CF11" i="15"/>
  <c r="CE11" i="15"/>
  <c r="CD11" i="15"/>
  <c r="CC11" i="15"/>
  <c r="CB11" i="15"/>
  <c r="CA11" i="15"/>
  <c r="BZ11" i="15"/>
  <c r="BY11" i="15"/>
  <c r="BX11" i="15"/>
  <c r="BW11" i="15"/>
  <c r="BV11" i="15"/>
  <c r="BU11" i="15"/>
  <c r="BT11" i="15"/>
  <c r="BS11" i="15"/>
  <c r="BR11" i="15"/>
  <c r="BQ11" i="15"/>
  <c r="BP11" i="15"/>
  <c r="BO11" i="15"/>
  <c r="BN11" i="15"/>
  <c r="BM11" i="15"/>
  <c r="BL11" i="15"/>
  <c r="BK11" i="15"/>
  <c r="BJ11" i="15"/>
  <c r="BI11" i="15"/>
  <c r="BH11" i="15"/>
  <c r="BG11" i="15"/>
  <c r="BF11" i="15"/>
  <c r="BE11" i="15"/>
  <c r="BD11" i="15"/>
  <c r="BC11" i="15"/>
  <c r="BB11" i="15"/>
  <c r="BA11" i="15"/>
  <c r="AZ11" i="15"/>
  <c r="AY11" i="15"/>
  <c r="AX11" i="15"/>
  <c r="AW11" i="15"/>
  <c r="AV11" i="15"/>
  <c r="AU11" i="15"/>
  <c r="AT11" i="15"/>
  <c r="AS11" i="15"/>
  <c r="AR11" i="15"/>
  <c r="AQ11" i="15"/>
  <c r="AP11" i="15"/>
  <c r="AO11" i="15"/>
  <c r="AN11" i="15"/>
  <c r="AM11" i="15"/>
  <c r="AL11" i="15"/>
  <c r="AK11" i="15"/>
  <c r="AJ11" i="15"/>
  <c r="AI11" i="15"/>
  <c r="AH11" i="15"/>
  <c r="AG11" i="15"/>
  <c r="AF11" i="15"/>
  <c r="AE11" i="15"/>
  <c r="AD11" i="15"/>
  <c r="AC11" i="15"/>
  <c r="AB11" i="15"/>
  <c r="AA11" i="15"/>
  <c r="Z11" i="15"/>
  <c r="Y11" i="15"/>
  <c r="X11" i="15"/>
  <c r="W11" i="15"/>
  <c r="V11" i="15"/>
  <c r="U11" i="15"/>
  <c r="T11" i="15"/>
  <c r="S11" i="15"/>
  <c r="R11" i="15"/>
  <c r="Q11" i="15"/>
  <c r="P11" i="15"/>
  <c r="O11" i="15"/>
  <c r="N11" i="15"/>
  <c r="M11" i="15"/>
  <c r="L11" i="15"/>
  <c r="K11" i="15"/>
  <c r="J11" i="15"/>
  <c r="I11" i="15"/>
  <c r="H11" i="15"/>
  <c r="G11" i="15"/>
  <c r="F11" i="15"/>
  <c r="E11" i="15"/>
  <c r="D11" i="15"/>
  <c r="DT10" i="15"/>
  <c r="DC10" i="15"/>
  <c r="DB10" i="15"/>
  <c r="DA10" i="15"/>
  <c r="CZ10" i="15"/>
  <c r="CZ144" i="15" s="1"/>
  <c r="CY10" i="15"/>
  <c r="CX10" i="15"/>
  <c r="CW10" i="15"/>
  <c r="CV10" i="15"/>
  <c r="CV144" i="15" s="1"/>
  <c r="CU10" i="15"/>
  <c r="CT10" i="15"/>
  <c r="CS10" i="15"/>
  <c r="CR10" i="15"/>
  <c r="CR144" i="15" s="1"/>
  <c r="CQ10" i="15"/>
  <c r="CP10" i="15"/>
  <c r="CO10" i="15"/>
  <c r="CN10" i="15"/>
  <c r="CN144" i="15" s="1"/>
  <c r="CM10" i="15"/>
  <c r="CL10" i="15"/>
  <c r="CK10" i="15"/>
  <c r="CJ10" i="15"/>
  <c r="CJ144" i="15" s="1"/>
  <c r="CI10" i="15"/>
  <c r="CH10" i="15"/>
  <c r="CG10" i="15"/>
  <c r="CF10" i="15"/>
  <c r="CF144" i="15" s="1"/>
  <c r="CE10" i="15"/>
  <c r="CD10" i="15"/>
  <c r="CC10" i="15"/>
  <c r="CB10" i="15"/>
  <c r="CB144" i="15" s="1"/>
  <c r="CA10" i="15"/>
  <c r="BZ10" i="15"/>
  <c r="BY10" i="15"/>
  <c r="BX10" i="15"/>
  <c r="BX144" i="15" s="1"/>
  <c r="BW10" i="15"/>
  <c r="BV10" i="15"/>
  <c r="BU10" i="15"/>
  <c r="BT10" i="15"/>
  <c r="BT144" i="15" s="1"/>
  <c r="BS10" i="15"/>
  <c r="BR10" i="15"/>
  <c r="BQ10" i="15"/>
  <c r="BP10" i="15"/>
  <c r="BP144" i="15" s="1"/>
  <c r="BO10" i="15"/>
  <c r="BN10" i="15"/>
  <c r="BM10" i="15"/>
  <c r="BL10" i="15"/>
  <c r="BL144" i="15" s="1"/>
  <c r="BK10" i="15"/>
  <c r="BJ10" i="15"/>
  <c r="BI10" i="15"/>
  <c r="BH10" i="15"/>
  <c r="BH144" i="15" s="1"/>
  <c r="BG10" i="15"/>
  <c r="BF10" i="15"/>
  <c r="BE10" i="15"/>
  <c r="BD10" i="15"/>
  <c r="BD144" i="15" s="1"/>
  <c r="BC10" i="15"/>
  <c r="BB10" i="15"/>
  <c r="BA10" i="15"/>
  <c r="AZ10" i="15"/>
  <c r="AZ144" i="15" s="1"/>
  <c r="AY10" i="15"/>
  <c r="AX10" i="15"/>
  <c r="AW10" i="15"/>
  <c r="AV10" i="15"/>
  <c r="AV144" i="15" s="1"/>
  <c r="AU10" i="15"/>
  <c r="AT10" i="15"/>
  <c r="AS10" i="15"/>
  <c r="AR10" i="15"/>
  <c r="AR144" i="15" s="1"/>
  <c r="AQ10" i="15"/>
  <c r="AP10" i="15"/>
  <c r="AO10" i="15"/>
  <c r="AN10" i="15"/>
  <c r="AN144" i="15" s="1"/>
  <c r="AM10" i="15"/>
  <c r="AL10" i="15"/>
  <c r="AK10" i="15"/>
  <c r="AJ10" i="15"/>
  <c r="AJ144" i="15" s="1"/>
  <c r="AI10" i="15"/>
  <c r="AH10" i="15"/>
  <c r="AG10" i="15"/>
  <c r="AF10" i="15"/>
  <c r="AF144" i="15" s="1"/>
  <c r="AE10" i="15"/>
  <c r="AD10" i="15"/>
  <c r="AC10" i="15"/>
  <c r="AB10" i="15"/>
  <c r="AB144" i="15" s="1"/>
  <c r="AA10" i="15"/>
  <c r="Z10" i="15"/>
  <c r="Y10" i="15"/>
  <c r="X10" i="15"/>
  <c r="X144" i="15" s="1"/>
  <c r="W10" i="15"/>
  <c r="V10" i="15"/>
  <c r="U10" i="15"/>
  <c r="T10" i="15"/>
  <c r="T144" i="15" s="1"/>
  <c r="S10" i="15"/>
  <c r="R10" i="15"/>
  <c r="Q10" i="15"/>
  <c r="P10" i="15"/>
  <c r="P144" i="15" s="1"/>
  <c r="O10" i="15"/>
  <c r="N10" i="15"/>
  <c r="M10" i="15"/>
  <c r="L10" i="15"/>
  <c r="L144" i="15" s="1"/>
  <c r="K10" i="15"/>
  <c r="J10" i="15"/>
  <c r="I10" i="15"/>
  <c r="H10" i="15"/>
  <c r="H144" i="15" s="1"/>
  <c r="G10" i="15"/>
  <c r="F10" i="15"/>
  <c r="E10" i="15"/>
  <c r="D10" i="15"/>
  <c r="D144" i="15" s="1"/>
  <c r="DT9" i="15"/>
  <c r="DC9" i="15"/>
  <c r="DC143" i="15" s="1"/>
  <c r="DB9" i="15"/>
  <c r="DB143" i="15" s="1"/>
  <c r="DA9" i="15"/>
  <c r="DA143" i="15" s="1"/>
  <c r="CZ9" i="15"/>
  <c r="CZ143" i="15" s="1"/>
  <c r="CY9" i="15"/>
  <c r="CY143" i="15" s="1"/>
  <c r="CX9" i="15"/>
  <c r="CX143" i="15" s="1"/>
  <c r="CW9" i="15"/>
  <c r="CW143" i="15" s="1"/>
  <c r="CV9" i="15"/>
  <c r="CV143" i="15" s="1"/>
  <c r="CU9" i="15"/>
  <c r="CU143" i="15" s="1"/>
  <c r="CT9" i="15"/>
  <c r="CT143" i="15" s="1"/>
  <c r="CS9" i="15"/>
  <c r="CS143" i="15" s="1"/>
  <c r="CR9" i="15"/>
  <c r="CR143" i="15" s="1"/>
  <c r="CQ9" i="15"/>
  <c r="CQ143" i="15" s="1"/>
  <c r="CP9" i="15"/>
  <c r="CP143" i="15" s="1"/>
  <c r="CO9" i="15"/>
  <c r="CO143" i="15" s="1"/>
  <c r="CN9" i="15"/>
  <c r="CN143" i="15" s="1"/>
  <c r="CM9" i="15"/>
  <c r="CM143" i="15" s="1"/>
  <c r="CL9" i="15"/>
  <c r="CL143" i="15" s="1"/>
  <c r="CK9" i="15"/>
  <c r="CK143" i="15" s="1"/>
  <c r="CJ9" i="15"/>
  <c r="CJ143" i="15" s="1"/>
  <c r="CI9" i="15"/>
  <c r="CI143" i="15" s="1"/>
  <c r="CH9" i="15"/>
  <c r="CH143" i="15" s="1"/>
  <c r="CG9" i="15"/>
  <c r="CG143" i="15" s="1"/>
  <c r="CF9" i="15"/>
  <c r="CF143" i="15" s="1"/>
  <c r="CE9" i="15"/>
  <c r="CE143" i="15" s="1"/>
  <c r="CD9" i="15"/>
  <c r="CD143" i="15" s="1"/>
  <c r="CC9" i="15"/>
  <c r="CC143" i="15" s="1"/>
  <c r="CB9" i="15"/>
  <c r="CB143" i="15" s="1"/>
  <c r="CA9" i="15"/>
  <c r="CA143" i="15" s="1"/>
  <c r="BZ9" i="15"/>
  <c r="BZ143" i="15" s="1"/>
  <c r="BY9" i="15"/>
  <c r="BY143" i="15" s="1"/>
  <c r="BX9" i="15"/>
  <c r="BX143" i="15" s="1"/>
  <c r="BW9" i="15"/>
  <c r="BW143" i="15" s="1"/>
  <c r="BV9" i="15"/>
  <c r="BV143" i="15" s="1"/>
  <c r="BU9" i="15"/>
  <c r="BU143" i="15" s="1"/>
  <c r="BT9" i="15"/>
  <c r="BT143" i="15" s="1"/>
  <c r="BS9" i="15"/>
  <c r="BS143" i="15" s="1"/>
  <c r="BR9" i="15"/>
  <c r="BR143" i="15" s="1"/>
  <c r="BQ9" i="15"/>
  <c r="BQ143" i="15" s="1"/>
  <c r="BP9" i="15"/>
  <c r="BP143" i="15" s="1"/>
  <c r="BO9" i="15"/>
  <c r="BO143" i="15" s="1"/>
  <c r="BN9" i="15"/>
  <c r="BN143" i="15" s="1"/>
  <c r="BM9" i="15"/>
  <c r="BM143" i="15" s="1"/>
  <c r="BL9" i="15"/>
  <c r="BL143" i="15" s="1"/>
  <c r="BK9" i="15"/>
  <c r="BK143" i="15" s="1"/>
  <c r="BJ9" i="15"/>
  <c r="BJ143" i="15" s="1"/>
  <c r="BI9" i="15"/>
  <c r="BI143" i="15" s="1"/>
  <c r="BH9" i="15"/>
  <c r="BH143" i="15" s="1"/>
  <c r="BG9" i="15"/>
  <c r="BG143" i="15" s="1"/>
  <c r="BF9" i="15"/>
  <c r="BF143" i="15" s="1"/>
  <c r="BE9" i="15"/>
  <c r="BE143" i="15" s="1"/>
  <c r="BD9" i="15"/>
  <c r="BD143" i="15" s="1"/>
  <c r="BC9" i="15"/>
  <c r="BC143" i="15" s="1"/>
  <c r="BB9" i="15"/>
  <c r="BB143" i="15" s="1"/>
  <c r="BA9" i="15"/>
  <c r="BA143" i="15" s="1"/>
  <c r="AZ9" i="15"/>
  <c r="AZ143" i="15" s="1"/>
  <c r="AY9" i="15"/>
  <c r="AY143" i="15" s="1"/>
  <c r="AX9" i="15"/>
  <c r="AX143" i="15" s="1"/>
  <c r="AW9" i="15"/>
  <c r="AW143" i="15" s="1"/>
  <c r="AV9" i="15"/>
  <c r="AV143" i="15" s="1"/>
  <c r="AU9" i="15"/>
  <c r="AU143" i="15" s="1"/>
  <c r="AT9" i="15"/>
  <c r="AT143" i="15" s="1"/>
  <c r="AS9" i="15"/>
  <c r="AS143" i="15" s="1"/>
  <c r="AR9" i="15"/>
  <c r="AR143" i="15" s="1"/>
  <c r="AQ9" i="15"/>
  <c r="AQ143" i="15" s="1"/>
  <c r="AP9" i="15"/>
  <c r="AP143" i="15" s="1"/>
  <c r="AO9" i="15"/>
  <c r="AO143" i="15" s="1"/>
  <c r="AN9" i="15"/>
  <c r="AN143" i="15" s="1"/>
  <c r="AM9" i="15"/>
  <c r="AM143" i="15" s="1"/>
  <c r="AL9" i="15"/>
  <c r="AL143" i="15" s="1"/>
  <c r="AK9" i="15"/>
  <c r="AK143" i="15" s="1"/>
  <c r="AJ9" i="15"/>
  <c r="AJ143" i="15" s="1"/>
  <c r="AI9" i="15"/>
  <c r="AI143" i="15" s="1"/>
  <c r="AH9" i="15"/>
  <c r="AH143" i="15" s="1"/>
  <c r="AG9" i="15"/>
  <c r="AG143" i="15" s="1"/>
  <c r="AF9" i="15"/>
  <c r="AF143" i="15" s="1"/>
  <c r="AE9" i="15"/>
  <c r="AE143" i="15" s="1"/>
  <c r="AD9" i="15"/>
  <c r="AD143" i="15" s="1"/>
  <c r="AC9" i="15"/>
  <c r="AC143" i="15" s="1"/>
  <c r="AB9" i="15"/>
  <c r="AB143" i="15" s="1"/>
  <c r="AA9" i="15"/>
  <c r="AA143" i="15" s="1"/>
  <c r="Z9" i="15"/>
  <c r="Z143" i="15" s="1"/>
  <c r="Y9" i="15"/>
  <c r="Y143" i="15" s="1"/>
  <c r="X9" i="15"/>
  <c r="X143" i="15" s="1"/>
  <c r="W9" i="15"/>
  <c r="W143" i="15" s="1"/>
  <c r="V9" i="15"/>
  <c r="V143" i="15" s="1"/>
  <c r="U9" i="15"/>
  <c r="U143" i="15" s="1"/>
  <c r="T9" i="15"/>
  <c r="T143" i="15" s="1"/>
  <c r="S9" i="15"/>
  <c r="S143" i="15" s="1"/>
  <c r="R9" i="15"/>
  <c r="R143" i="15" s="1"/>
  <c r="Q9" i="15"/>
  <c r="Q143" i="15" s="1"/>
  <c r="P9" i="15"/>
  <c r="P143" i="15" s="1"/>
  <c r="O9" i="15"/>
  <c r="O143" i="15" s="1"/>
  <c r="N9" i="15"/>
  <c r="N143" i="15" s="1"/>
  <c r="M9" i="15"/>
  <c r="M143" i="15" s="1"/>
  <c r="L9" i="15"/>
  <c r="L143" i="15" s="1"/>
  <c r="K9" i="15"/>
  <c r="K143" i="15" s="1"/>
  <c r="J9" i="15"/>
  <c r="J143" i="15" s="1"/>
  <c r="I9" i="15"/>
  <c r="I143" i="15" s="1"/>
  <c r="H9" i="15"/>
  <c r="H143" i="15" s="1"/>
  <c r="G9" i="15"/>
  <c r="G143" i="15" s="1"/>
  <c r="F9" i="15"/>
  <c r="F143" i="15" s="1"/>
  <c r="E9" i="15"/>
  <c r="E143" i="15" s="1"/>
  <c r="D9" i="15"/>
  <c r="D143" i="15" s="1"/>
  <c r="DT8" i="15"/>
  <c r="DC8" i="15"/>
  <c r="DC142" i="15" s="1"/>
  <c r="DB8" i="15"/>
  <c r="DB142" i="15" s="1"/>
  <c r="DA8" i="15"/>
  <c r="DA142" i="15" s="1"/>
  <c r="CZ8" i="15"/>
  <c r="CZ142" i="15" s="1"/>
  <c r="CY8" i="15"/>
  <c r="CY142" i="15" s="1"/>
  <c r="CX8" i="15"/>
  <c r="CX142" i="15" s="1"/>
  <c r="CW8" i="15"/>
  <c r="CW142" i="15" s="1"/>
  <c r="CV8" i="15"/>
  <c r="CV142" i="15" s="1"/>
  <c r="CU8" i="15"/>
  <c r="CU142" i="15" s="1"/>
  <c r="CT8" i="15"/>
  <c r="CT142" i="15" s="1"/>
  <c r="CS8" i="15"/>
  <c r="CS142" i="15" s="1"/>
  <c r="CR8" i="15"/>
  <c r="CR142" i="15" s="1"/>
  <c r="CQ8" i="15"/>
  <c r="CQ142" i="15" s="1"/>
  <c r="CP8" i="15"/>
  <c r="CP142" i="15" s="1"/>
  <c r="CO8" i="15"/>
  <c r="CO142" i="15" s="1"/>
  <c r="CN8" i="15"/>
  <c r="CN142" i="15" s="1"/>
  <c r="CM8" i="15"/>
  <c r="CM142" i="15" s="1"/>
  <c r="CL8" i="15"/>
  <c r="CL142" i="15" s="1"/>
  <c r="CK8" i="15"/>
  <c r="CK142" i="15" s="1"/>
  <c r="CJ8" i="15"/>
  <c r="CJ142" i="15" s="1"/>
  <c r="CI8" i="15"/>
  <c r="CI142" i="15" s="1"/>
  <c r="CH8" i="15"/>
  <c r="CH142" i="15" s="1"/>
  <c r="CG8" i="15"/>
  <c r="CG142" i="15" s="1"/>
  <c r="CF8" i="15"/>
  <c r="CF142" i="15" s="1"/>
  <c r="CE8" i="15"/>
  <c r="CE142" i="15" s="1"/>
  <c r="CD8" i="15"/>
  <c r="CD142" i="15" s="1"/>
  <c r="CC8" i="15"/>
  <c r="CC142" i="15" s="1"/>
  <c r="CB8" i="15"/>
  <c r="CB142" i="15" s="1"/>
  <c r="CA8" i="15"/>
  <c r="CA142" i="15" s="1"/>
  <c r="BZ8" i="15"/>
  <c r="BZ142" i="15" s="1"/>
  <c r="BY8" i="15"/>
  <c r="BY142" i="15" s="1"/>
  <c r="BX8" i="15"/>
  <c r="BX142" i="15" s="1"/>
  <c r="BW8" i="15"/>
  <c r="BW142" i="15" s="1"/>
  <c r="BV8" i="15"/>
  <c r="BV142" i="15" s="1"/>
  <c r="BU8" i="15"/>
  <c r="BU142" i="15" s="1"/>
  <c r="BT8" i="15"/>
  <c r="BT142" i="15" s="1"/>
  <c r="BS8" i="15"/>
  <c r="BS142" i="15" s="1"/>
  <c r="BR8" i="15"/>
  <c r="BR142" i="15" s="1"/>
  <c r="BQ8" i="15"/>
  <c r="BQ142" i="15" s="1"/>
  <c r="BP8" i="15"/>
  <c r="BP142" i="15" s="1"/>
  <c r="BO8" i="15"/>
  <c r="BO142" i="15" s="1"/>
  <c r="BN8" i="15"/>
  <c r="BN142" i="15" s="1"/>
  <c r="BM8" i="15"/>
  <c r="BM142" i="15" s="1"/>
  <c r="BL8" i="15"/>
  <c r="BL142" i="15" s="1"/>
  <c r="BK8" i="15"/>
  <c r="BK142" i="15" s="1"/>
  <c r="BJ8" i="15"/>
  <c r="BJ142" i="15" s="1"/>
  <c r="BI8" i="15"/>
  <c r="BI142" i="15" s="1"/>
  <c r="BH8" i="15"/>
  <c r="BH142" i="15" s="1"/>
  <c r="BG8" i="15"/>
  <c r="BG142" i="15" s="1"/>
  <c r="BF8" i="15"/>
  <c r="BF142" i="15" s="1"/>
  <c r="BE8" i="15"/>
  <c r="BE142" i="15" s="1"/>
  <c r="BD8" i="15"/>
  <c r="BD142" i="15" s="1"/>
  <c r="BC8" i="15"/>
  <c r="BC142" i="15" s="1"/>
  <c r="BB8" i="15"/>
  <c r="BB142" i="15" s="1"/>
  <c r="BA8" i="15"/>
  <c r="BA142" i="15" s="1"/>
  <c r="AZ8" i="15"/>
  <c r="AZ142" i="15" s="1"/>
  <c r="AY8" i="15"/>
  <c r="AY142" i="15" s="1"/>
  <c r="AX8" i="15"/>
  <c r="AX142" i="15" s="1"/>
  <c r="AW8" i="15"/>
  <c r="AW142" i="15" s="1"/>
  <c r="AV8" i="15"/>
  <c r="AV142" i="15" s="1"/>
  <c r="AU8" i="15"/>
  <c r="AU142" i="15" s="1"/>
  <c r="AT8" i="15"/>
  <c r="AT142" i="15" s="1"/>
  <c r="AS8" i="15"/>
  <c r="AS142" i="15" s="1"/>
  <c r="AR8" i="15"/>
  <c r="AR142" i="15" s="1"/>
  <c r="AQ8" i="15"/>
  <c r="AQ142" i="15" s="1"/>
  <c r="AP8" i="15"/>
  <c r="AP142" i="15" s="1"/>
  <c r="AO8" i="15"/>
  <c r="AO142" i="15" s="1"/>
  <c r="AN8" i="15"/>
  <c r="AN142" i="15" s="1"/>
  <c r="AM8" i="15"/>
  <c r="AM142" i="15" s="1"/>
  <c r="AL8" i="15"/>
  <c r="AL142" i="15" s="1"/>
  <c r="AK8" i="15"/>
  <c r="AK142" i="15" s="1"/>
  <c r="AJ8" i="15"/>
  <c r="AJ142" i="15" s="1"/>
  <c r="AI8" i="15"/>
  <c r="AI142" i="15" s="1"/>
  <c r="AH8" i="15"/>
  <c r="AH142" i="15" s="1"/>
  <c r="AG8" i="15"/>
  <c r="AG142" i="15" s="1"/>
  <c r="AF8" i="15"/>
  <c r="AF142" i="15" s="1"/>
  <c r="AE8" i="15"/>
  <c r="AE142" i="15" s="1"/>
  <c r="AD8" i="15"/>
  <c r="AD142" i="15" s="1"/>
  <c r="AC8" i="15"/>
  <c r="AC142" i="15" s="1"/>
  <c r="AB8" i="15"/>
  <c r="AB142" i="15" s="1"/>
  <c r="AA8" i="15"/>
  <c r="AA142" i="15" s="1"/>
  <c r="Z8" i="15"/>
  <c r="Z142" i="15" s="1"/>
  <c r="Y8" i="15"/>
  <c r="Y142" i="15" s="1"/>
  <c r="X8" i="15"/>
  <c r="X142" i="15" s="1"/>
  <c r="W8" i="15"/>
  <c r="W142" i="15" s="1"/>
  <c r="V8" i="15"/>
  <c r="V142" i="15" s="1"/>
  <c r="U8" i="15"/>
  <c r="U142" i="15" s="1"/>
  <c r="T8" i="15"/>
  <c r="T142" i="15" s="1"/>
  <c r="S8" i="15"/>
  <c r="S142" i="15" s="1"/>
  <c r="R8" i="15"/>
  <c r="R142" i="15" s="1"/>
  <c r="Q8" i="15"/>
  <c r="Q142" i="15" s="1"/>
  <c r="P8" i="15"/>
  <c r="P142" i="15" s="1"/>
  <c r="O8" i="15"/>
  <c r="O142" i="15" s="1"/>
  <c r="N8" i="15"/>
  <c r="N142" i="15" s="1"/>
  <c r="M8" i="15"/>
  <c r="M142" i="15" s="1"/>
  <c r="L8" i="15"/>
  <c r="L142" i="15" s="1"/>
  <c r="K8" i="15"/>
  <c r="K142" i="15" s="1"/>
  <c r="J8" i="15"/>
  <c r="J142" i="15" s="1"/>
  <c r="I8" i="15"/>
  <c r="I142" i="15" s="1"/>
  <c r="H8" i="15"/>
  <c r="H142" i="15" s="1"/>
  <c r="G8" i="15"/>
  <c r="G142" i="15" s="1"/>
  <c r="F8" i="15"/>
  <c r="F142" i="15" s="1"/>
  <c r="E8" i="15"/>
  <c r="E142" i="15" s="1"/>
  <c r="D8" i="15"/>
  <c r="D142" i="15" s="1"/>
  <c r="DT7" i="15"/>
  <c r="DC7" i="15"/>
  <c r="DB7" i="15"/>
  <c r="DA7" i="15"/>
  <c r="CZ7" i="15"/>
  <c r="CY7" i="15"/>
  <c r="CX7" i="15"/>
  <c r="CW7" i="15"/>
  <c r="CV7" i="15"/>
  <c r="CU7" i="15"/>
  <c r="CT7" i="15"/>
  <c r="CS7" i="15"/>
  <c r="CR7" i="15"/>
  <c r="CQ7" i="15"/>
  <c r="CP7" i="15"/>
  <c r="CO7" i="15"/>
  <c r="CN7" i="15"/>
  <c r="CM7" i="15"/>
  <c r="CL7" i="15"/>
  <c r="CK7" i="15"/>
  <c r="CJ7" i="15"/>
  <c r="CI7" i="15"/>
  <c r="CH7" i="15"/>
  <c r="CG7" i="15"/>
  <c r="CF7" i="15"/>
  <c r="CE7" i="15"/>
  <c r="CD7" i="15"/>
  <c r="CC7" i="15"/>
  <c r="CB7" i="15"/>
  <c r="CA7" i="15"/>
  <c r="BZ7" i="15"/>
  <c r="BY7" i="15"/>
  <c r="BX7" i="15"/>
  <c r="BW7" i="15"/>
  <c r="BV7" i="15"/>
  <c r="BU7" i="15"/>
  <c r="BT7" i="15"/>
  <c r="BS7" i="15"/>
  <c r="BR7" i="15"/>
  <c r="BQ7" i="15"/>
  <c r="BP7" i="15"/>
  <c r="BO7" i="15"/>
  <c r="BN7" i="15"/>
  <c r="BM7" i="15"/>
  <c r="BL7" i="15"/>
  <c r="BK7" i="15"/>
  <c r="BJ7" i="15"/>
  <c r="BI7" i="15"/>
  <c r="BH7" i="15"/>
  <c r="BG7" i="15"/>
  <c r="BF7" i="15"/>
  <c r="BE7" i="15"/>
  <c r="BD7" i="15"/>
  <c r="BC7" i="15"/>
  <c r="BB7" i="15"/>
  <c r="BA7" i="15"/>
  <c r="AZ7" i="15"/>
  <c r="AY7" i="15"/>
  <c r="AX7" i="15"/>
  <c r="AW7" i="15"/>
  <c r="AV7" i="15"/>
  <c r="AU7" i="15"/>
  <c r="AT7" i="15"/>
  <c r="AS7" i="15"/>
  <c r="AR7" i="15"/>
  <c r="AQ7" i="15"/>
  <c r="AP7" i="15"/>
  <c r="AO7" i="15"/>
  <c r="AN7" i="15"/>
  <c r="AM7" i="15"/>
  <c r="AL7" i="15"/>
  <c r="AK7" i="15"/>
  <c r="AJ7" i="15"/>
  <c r="AI7" i="15"/>
  <c r="AH7" i="15"/>
  <c r="AG7" i="15"/>
  <c r="AF7" i="15"/>
  <c r="AE7" i="15"/>
  <c r="AD7" i="15"/>
  <c r="AC7" i="15"/>
  <c r="AB7" i="15"/>
  <c r="AA7" i="15"/>
  <c r="Z7" i="15"/>
  <c r="Y7" i="15"/>
  <c r="X7" i="15"/>
  <c r="W7" i="15"/>
  <c r="V7" i="15"/>
  <c r="U7" i="15"/>
  <c r="T7" i="15"/>
  <c r="S7" i="15"/>
  <c r="R7" i="15"/>
  <c r="Q7" i="15"/>
  <c r="P7" i="15"/>
  <c r="O7" i="15"/>
  <c r="N7" i="15"/>
  <c r="M7" i="15"/>
  <c r="L7" i="15"/>
  <c r="K7" i="15"/>
  <c r="J7" i="15"/>
  <c r="I7" i="15"/>
  <c r="H7" i="15"/>
  <c r="G7" i="15"/>
  <c r="F7" i="15"/>
  <c r="E7" i="15"/>
  <c r="D7" i="15"/>
  <c r="DT6" i="15"/>
  <c r="DC6" i="15"/>
  <c r="DB6" i="15"/>
  <c r="DA6" i="15"/>
  <c r="CZ6" i="15"/>
  <c r="CY6" i="15"/>
  <c r="CX6" i="15"/>
  <c r="CW6" i="15"/>
  <c r="CV6" i="15"/>
  <c r="CU6" i="15"/>
  <c r="CT6" i="15"/>
  <c r="CS6" i="15"/>
  <c r="CR6" i="15"/>
  <c r="CQ6" i="15"/>
  <c r="CP6" i="15"/>
  <c r="CO6" i="15"/>
  <c r="CN6" i="15"/>
  <c r="CM6" i="15"/>
  <c r="CL6" i="15"/>
  <c r="CK6" i="15"/>
  <c r="CJ6" i="15"/>
  <c r="CI6" i="15"/>
  <c r="CH6" i="15"/>
  <c r="CG6" i="15"/>
  <c r="CF6" i="15"/>
  <c r="CE6" i="15"/>
  <c r="CD6" i="15"/>
  <c r="CC6" i="15"/>
  <c r="CB6" i="15"/>
  <c r="CA6" i="15"/>
  <c r="BZ6" i="15"/>
  <c r="BY6" i="15"/>
  <c r="BX6" i="15"/>
  <c r="BW6" i="15"/>
  <c r="BV6" i="15"/>
  <c r="BU6" i="15"/>
  <c r="BT6" i="15"/>
  <c r="BS6" i="15"/>
  <c r="BR6" i="15"/>
  <c r="BQ6" i="15"/>
  <c r="BP6" i="15"/>
  <c r="BO6" i="15"/>
  <c r="BN6" i="15"/>
  <c r="BM6" i="15"/>
  <c r="BL6" i="15"/>
  <c r="BK6" i="15"/>
  <c r="BJ6" i="15"/>
  <c r="BI6" i="15"/>
  <c r="BH6" i="15"/>
  <c r="BG6" i="15"/>
  <c r="BF6" i="15"/>
  <c r="BE6" i="15"/>
  <c r="BD6" i="15"/>
  <c r="BC6" i="15"/>
  <c r="BB6" i="15"/>
  <c r="BA6" i="15"/>
  <c r="AZ6" i="15"/>
  <c r="AY6" i="15"/>
  <c r="AX6" i="15"/>
  <c r="AW6" i="15"/>
  <c r="AV6" i="15"/>
  <c r="AU6" i="15"/>
  <c r="AT6" i="15"/>
  <c r="AS6" i="15"/>
  <c r="AR6" i="15"/>
  <c r="AQ6" i="15"/>
  <c r="AP6" i="15"/>
  <c r="AO6" i="15"/>
  <c r="AN6" i="15"/>
  <c r="AM6" i="15"/>
  <c r="AL6" i="15"/>
  <c r="AK6" i="15"/>
  <c r="AJ6" i="15"/>
  <c r="AI6" i="15"/>
  <c r="AH6" i="15"/>
  <c r="AG6" i="15"/>
  <c r="AF6" i="15"/>
  <c r="AE6" i="15"/>
  <c r="AD6" i="15"/>
  <c r="AC6" i="15"/>
  <c r="AB6" i="15"/>
  <c r="AA6" i="15"/>
  <c r="Z6" i="15"/>
  <c r="Y6" i="15"/>
  <c r="X6" i="15"/>
  <c r="W6" i="15"/>
  <c r="V6" i="15"/>
  <c r="U6" i="15"/>
  <c r="T6" i="15"/>
  <c r="S6" i="15"/>
  <c r="R6" i="15"/>
  <c r="Q6" i="15"/>
  <c r="P6" i="15"/>
  <c r="O6" i="15"/>
  <c r="N6" i="15"/>
  <c r="M6" i="15"/>
  <c r="L6" i="15"/>
  <c r="K6" i="15"/>
  <c r="J6" i="15"/>
  <c r="I6" i="15"/>
  <c r="H6" i="15"/>
  <c r="G6" i="15"/>
  <c r="F6" i="15"/>
  <c r="E6" i="15"/>
  <c r="D6" i="15"/>
  <c r="DT5" i="15"/>
  <c r="DC5" i="15"/>
  <c r="DB5" i="15"/>
  <c r="DA5" i="15"/>
  <c r="CZ5" i="15"/>
  <c r="CY5" i="15"/>
  <c r="CX5" i="15"/>
  <c r="CW5" i="15"/>
  <c r="CV5" i="15"/>
  <c r="CU5" i="15"/>
  <c r="CT5" i="15"/>
  <c r="CS5" i="15"/>
  <c r="CR5" i="15"/>
  <c r="CQ5" i="15"/>
  <c r="CP5" i="15"/>
  <c r="CO5" i="15"/>
  <c r="CN5" i="15"/>
  <c r="CM5" i="15"/>
  <c r="CL5" i="15"/>
  <c r="CK5" i="15"/>
  <c r="CJ5" i="15"/>
  <c r="CI5" i="15"/>
  <c r="CH5" i="15"/>
  <c r="CG5" i="15"/>
  <c r="CF5" i="15"/>
  <c r="CE5" i="15"/>
  <c r="CD5" i="15"/>
  <c r="CC5" i="15"/>
  <c r="CB5" i="15"/>
  <c r="CA5" i="15"/>
  <c r="BZ5" i="15"/>
  <c r="BY5" i="15"/>
  <c r="BX5" i="15"/>
  <c r="BW5" i="15"/>
  <c r="BV5" i="15"/>
  <c r="BU5" i="15"/>
  <c r="BT5" i="15"/>
  <c r="BS5" i="15"/>
  <c r="BR5" i="15"/>
  <c r="BQ5" i="15"/>
  <c r="BP5" i="15"/>
  <c r="BO5" i="15"/>
  <c r="BN5" i="15"/>
  <c r="BM5" i="15"/>
  <c r="BL5" i="15"/>
  <c r="BK5" i="15"/>
  <c r="BJ5" i="15"/>
  <c r="BI5" i="15"/>
  <c r="BH5" i="15"/>
  <c r="BG5" i="15"/>
  <c r="BF5" i="15"/>
  <c r="BE5" i="15"/>
  <c r="BD5" i="15"/>
  <c r="BC5" i="15"/>
  <c r="BB5" i="15"/>
  <c r="BA5" i="15"/>
  <c r="AZ5" i="15"/>
  <c r="AY5" i="15"/>
  <c r="AX5" i="15"/>
  <c r="AW5" i="15"/>
  <c r="AV5" i="15"/>
  <c r="AU5" i="15"/>
  <c r="AT5" i="15"/>
  <c r="AS5" i="15"/>
  <c r="AR5" i="15"/>
  <c r="AQ5" i="15"/>
  <c r="AP5" i="15"/>
  <c r="AO5" i="15"/>
  <c r="AN5" i="15"/>
  <c r="AM5" i="15"/>
  <c r="AL5" i="15"/>
  <c r="AK5" i="15"/>
  <c r="AJ5" i="15"/>
  <c r="AI5" i="15"/>
  <c r="AH5" i="15"/>
  <c r="AG5" i="15"/>
  <c r="AF5" i="15"/>
  <c r="AE5" i="15"/>
  <c r="AD5" i="15"/>
  <c r="AC5" i="15"/>
  <c r="AB5" i="15"/>
  <c r="AA5" i="15"/>
  <c r="Z5" i="15"/>
  <c r="Y5" i="15"/>
  <c r="X5" i="15"/>
  <c r="W5" i="15"/>
  <c r="V5" i="15"/>
  <c r="U5" i="15"/>
  <c r="T5" i="15"/>
  <c r="S5" i="15"/>
  <c r="R5" i="15"/>
  <c r="Q5" i="15"/>
  <c r="P5" i="15"/>
  <c r="O5" i="15"/>
  <c r="N5" i="15"/>
  <c r="M5" i="15"/>
  <c r="L5" i="15"/>
  <c r="K5" i="15"/>
  <c r="J5" i="15"/>
  <c r="I5" i="15"/>
  <c r="H5" i="15"/>
  <c r="G5" i="15"/>
  <c r="F5" i="15"/>
  <c r="E5" i="15"/>
  <c r="D5" i="15"/>
  <c r="DT4" i="15"/>
  <c r="DC4" i="15"/>
  <c r="DB4" i="15"/>
  <c r="DA4" i="15"/>
  <c r="CZ4" i="15"/>
  <c r="CY4" i="15"/>
  <c r="CX4" i="15"/>
  <c r="CW4" i="15"/>
  <c r="CV4" i="15"/>
  <c r="CU4" i="15"/>
  <c r="CT4" i="15"/>
  <c r="CS4" i="15"/>
  <c r="CR4" i="15"/>
  <c r="CQ4" i="15"/>
  <c r="CP4" i="15"/>
  <c r="CO4" i="15"/>
  <c r="CN4" i="15"/>
  <c r="CM4" i="15"/>
  <c r="CL4" i="15"/>
  <c r="CK4" i="15"/>
  <c r="CJ4" i="15"/>
  <c r="CI4" i="15"/>
  <c r="CH4" i="15"/>
  <c r="CG4" i="15"/>
  <c r="CF4" i="15"/>
  <c r="CE4" i="15"/>
  <c r="CD4" i="15"/>
  <c r="CC4" i="15"/>
  <c r="CB4" i="15"/>
  <c r="CA4" i="15"/>
  <c r="BZ4" i="15"/>
  <c r="BY4" i="15"/>
  <c r="BX4" i="15"/>
  <c r="BW4" i="15"/>
  <c r="BV4" i="15"/>
  <c r="BU4" i="15"/>
  <c r="BT4" i="15"/>
  <c r="BS4" i="15"/>
  <c r="BR4" i="15"/>
  <c r="BQ4" i="15"/>
  <c r="BP4" i="15"/>
  <c r="BO4" i="15"/>
  <c r="BN4" i="15"/>
  <c r="BM4" i="15"/>
  <c r="BL4" i="15"/>
  <c r="BK4" i="15"/>
  <c r="BJ4" i="15"/>
  <c r="BI4" i="15"/>
  <c r="BH4" i="15"/>
  <c r="BG4" i="15"/>
  <c r="BF4" i="15"/>
  <c r="BE4" i="15"/>
  <c r="BD4" i="15"/>
  <c r="BC4" i="15"/>
  <c r="BB4" i="15"/>
  <c r="BA4" i="15"/>
  <c r="AZ4" i="15"/>
  <c r="AY4" i="15"/>
  <c r="AX4" i="15"/>
  <c r="AW4" i="15"/>
  <c r="AV4" i="15"/>
  <c r="AU4" i="15"/>
  <c r="AT4" i="15"/>
  <c r="AS4" i="15"/>
  <c r="AR4" i="15"/>
  <c r="AQ4" i="15"/>
  <c r="AP4" i="15"/>
  <c r="AO4" i="15"/>
  <c r="AN4" i="15"/>
  <c r="AM4" i="15"/>
  <c r="AL4" i="15"/>
  <c r="AK4" i="15"/>
  <c r="AJ4" i="15"/>
  <c r="AI4" i="15"/>
  <c r="AH4" i="15"/>
  <c r="AG4" i="15"/>
  <c r="AF4" i="15"/>
  <c r="AE4" i="15"/>
  <c r="AD4" i="15"/>
  <c r="AC4" i="15"/>
  <c r="AB4" i="15"/>
  <c r="AA4" i="15"/>
  <c r="Z4" i="15"/>
  <c r="Y4" i="15"/>
  <c r="X4" i="15"/>
  <c r="W4" i="15"/>
  <c r="V4" i="15"/>
  <c r="U4" i="15"/>
  <c r="T4" i="15"/>
  <c r="S4" i="15"/>
  <c r="R4" i="15"/>
  <c r="Q4" i="15"/>
  <c r="P4" i="15"/>
  <c r="O4" i="15"/>
  <c r="N4" i="15"/>
  <c r="M4" i="15"/>
  <c r="L4" i="15"/>
  <c r="K4" i="15"/>
  <c r="J4" i="15"/>
  <c r="I4" i="15"/>
  <c r="H4" i="15"/>
  <c r="G4" i="15"/>
  <c r="F4" i="15"/>
  <c r="E4" i="15"/>
  <c r="D4" i="15"/>
  <c r="J149" i="15" l="1"/>
  <c r="CY269" i="15"/>
  <c r="BD269" i="15"/>
  <c r="BL269" i="15"/>
  <c r="BT269" i="15"/>
  <c r="CB269" i="15"/>
  <c r="CJ269" i="15"/>
  <c r="CR269" i="15"/>
  <c r="CZ269" i="15"/>
  <c r="F149" i="15"/>
  <c r="N149" i="15"/>
  <c r="I269" i="15"/>
  <c r="Q269" i="15"/>
  <c r="Y269" i="15"/>
  <c r="AG269" i="15"/>
  <c r="AO269" i="15"/>
  <c r="AW269" i="15"/>
  <c r="BE269" i="15"/>
  <c r="BM269" i="15"/>
  <c r="BU269" i="15"/>
  <c r="CC269" i="15"/>
  <c r="CK269" i="15"/>
  <c r="CS269" i="15"/>
  <c r="DA269" i="15"/>
  <c r="J145" i="15"/>
  <c r="S145" i="15"/>
  <c r="K269" i="15"/>
  <c r="S269" i="15"/>
  <c r="AA269" i="15"/>
  <c r="AI269" i="15"/>
  <c r="AQ269" i="15"/>
  <c r="AY269" i="15"/>
  <c r="BG269" i="15"/>
  <c r="BO269" i="15"/>
  <c r="BW269" i="15"/>
  <c r="CE269" i="15"/>
  <c r="CM269" i="15"/>
  <c r="CU269" i="15"/>
  <c r="DC269" i="15"/>
  <c r="F141" i="15"/>
  <c r="R141" i="15"/>
  <c r="AD141" i="15"/>
  <c r="AP141" i="15"/>
  <c r="BB141" i="15"/>
  <c r="BN141" i="15"/>
  <c r="BZ141" i="15"/>
  <c r="CL141" i="15"/>
  <c r="DB141" i="15"/>
  <c r="W145" i="15"/>
  <c r="AE145" i="15"/>
  <c r="AM145" i="15"/>
  <c r="AQ145" i="15"/>
  <c r="N141" i="15"/>
  <c r="Z141" i="15"/>
  <c r="AL141" i="15"/>
  <c r="AX141" i="15"/>
  <c r="BJ141" i="15"/>
  <c r="BV141" i="15"/>
  <c r="CH141" i="15"/>
  <c r="CT141" i="15"/>
  <c r="AA145" i="15"/>
  <c r="AI145" i="15"/>
  <c r="J141" i="15"/>
  <c r="V141" i="15"/>
  <c r="AH141" i="15"/>
  <c r="AT141" i="15"/>
  <c r="BF141" i="15"/>
  <c r="BR141" i="15"/>
  <c r="CD141" i="15"/>
  <c r="CP141" i="15"/>
  <c r="CX141" i="15"/>
  <c r="D141" i="15"/>
  <c r="H141" i="15"/>
  <c r="L141" i="15"/>
  <c r="P141" i="15"/>
  <c r="T141" i="15"/>
  <c r="X141" i="15"/>
  <c r="AB141" i="15"/>
  <c r="AF141" i="15"/>
  <c r="AJ141" i="15"/>
  <c r="AU145" i="15"/>
  <c r="BC145" i="15"/>
  <c r="BK145" i="15"/>
  <c r="BS145" i="15"/>
  <c r="CA145" i="15"/>
  <c r="CI145" i="15"/>
  <c r="CQ145" i="15"/>
  <c r="CY145" i="15"/>
  <c r="D146" i="15"/>
  <c r="L146" i="15"/>
  <c r="T146" i="15"/>
  <c r="AB146" i="15"/>
  <c r="AJ146" i="15"/>
  <c r="AR146" i="15"/>
  <c r="AZ146" i="15"/>
  <c r="BH146" i="15"/>
  <c r="BP146" i="15"/>
  <c r="BX146" i="15"/>
  <c r="CF146" i="15"/>
  <c r="CN146" i="15"/>
  <c r="CZ146" i="15"/>
  <c r="D147" i="15"/>
  <c r="H147" i="15"/>
  <c r="P147" i="15"/>
  <c r="X147" i="15"/>
  <c r="AY145" i="15"/>
  <c r="BG145" i="15"/>
  <c r="BO145" i="15"/>
  <c r="BW145" i="15"/>
  <c r="CE145" i="15"/>
  <c r="CM145" i="15"/>
  <c r="CU145" i="15"/>
  <c r="DC145" i="15"/>
  <c r="H146" i="15"/>
  <c r="P146" i="15"/>
  <c r="X146" i="15"/>
  <c r="AF146" i="15"/>
  <c r="AN146" i="15"/>
  <c r="AV146" i="15"/>
  <c r="BD146" i="15"/>
  <c r="BL146" i="15"/>
  <c r="BT146" i="15"/>
  <c r="CB146" i="15"/>
  <c r="CJ146" i="15"/>
  <c r="CR146" i="15"/>
  <c r="CV146" i="15"/>
  <c r="L147" i="15"/>
  <c r="AL150" i="15"/>
  <c r="T147" i="15"/>
  <c r="AB147" i="15"/>
  <c r="AF147" i="15"/>
  <c r="AJ147" i="15"/>
  <c r="AN147" i="15"/>
  <c r="AR147" i="15"/>
  <c r="AV147" i="15"/>
  <c r="AZ147" i="15"/>
  <c r="BD147" i="15"/>
  <c r="BH147" i="15"/>
  <c r="BL147" i="15"/>
  <c r="BP147" i="15"/>
  <c r="BT147" i="15"/>
  <c r="BX147" i="15"/>
  <c r="CB147" i="15"/>
  <c r="CF147" i="15"/>
  <c r="CJ147" i="15"/>
  <c r="CN147" i="15"/>
  <c r="CR147" i="15"/>
  <c r="CV147" i="15"/>
  <c r="CZ147" i="15"/>
  <c r="G149" i="15"/>
  <c r="K149" i="15"/>
  <c r="O149" i="15"/>
  <c r="S149" i="15"/>
  <c r="W149" i="15"/>
  <c r="AA149" i="15"/>
  <c r="AE149" i="15"/>
  <c r="AI149" i="15"/>
  <c r="AM149" i="15"/>
  <c r="AQ149" i="15"/>
  <c r="AU149" i="15"/>
  <c r="AY149" i="15"/>
  <c r="BC149" i="15"/>
  <c r="BG149" i="15"/>
  <c r="BK149" i="15"/>
  <c r="BO149" i="15"/>
  <c r="BS149" i="15"/>
  <c r="BW149" i="15"/>
  <c r="CA149" i="15"/>
  <c r="CE149" i="15"/>
  <c r="CI149" i="15"/>
  <c r="CM149" i="15"/>
  <c r="CQ149" i="15"/>
  <c r="CU149" i="15"/>
  <c r="CY149" i="15"/>
  <c r="DC149" i="15"/>
  <c r="CU150" i="15"/>
  <c r="CY150" i="15"/>
  <c r="DC150" i="15"/>
  <c r="H150" i="15"/>
  <c r="F144" i="15"/>
  <c r="J144" i="15"/>
  <c r="N144" i="15"/>
  <c r="R144" i="15"/>
  <c r="V144" i="15"/>
  <c r="Z144" i="15"/>
  <c r="AD144" i="15"/>
  <c r="AH144" i="15"/>
  <c r="AL144" i="15"/>
  <c r="AP144" i="15"/>
  <c r="AT144" i="15"/>
  <c r="AX144" i="15"/>
  <c r="BB144" i="15"/>
  <c r="BF144" i="15"/>
  <c r="BJ144" i="15"/>
  <c r="BN144" i="15"/>
  <c r="BR144" i="15"/>
  <c r="BV144" i="15"/>
  <c r="BZ144" i="15"/>
  <c r="CD144" i="15"/>
  <c r="CH144" i="15"/>
  <c r="CL144" i="15"/>
  <c r="CP144" i="15"/>
  <c r="CT144" i="15"/>
  <c r="CX144" i="15"/>
  <c r="DB144" i="15"/>
  <c r="D145" i="15"/>
  <c r="H145" i="15"/>
  <c r="M145" i="15"/>
  <c r="Q145" i="15"/>
  <c r="U145" i="15"/>
  <c r="Y145" i="15"/>
  <c r="AC145" i="15"/>
  <c r="AG145" i="15"/>
  <c r="AK145" i="15"/>
  <c r="F146" i="15"/>
  <c r="J146" i="15"/>
  <c r="N146" i="15"/>
  <c r="R146" i="15"/>
  <c r="V146" i="15"/>
  <c r="Z146" i="15"/>
  <c r="AD146" i="15"/>
  <c r="AH146" i="15"/>
  <c r="AL146" i="15"/>
  <c r="AP146" i="15"/>
  <c r="AT146" i="15"/>
  <c r="AX146" i="15"/>
  <c r="BB146" i="15"/>
  <c r="BF146" i="15"/>
  <c r="AN141" i="15"/>
  <c r="AV141" i="15"/>
  <c r="BD141" i="15"/>
  <c r="BP141" i="15"/>
  <c r="BX141" i="15"/>
  <c r="CF141" i="15"/>
  <c r="CJ141" i="15"/>
  <c r="CR141" i="15"/>
  <c r="CZ141" i="15"/>
  <c r="DT4" i="18"/>
  <c r="DT141" i="15"/>
  <c r="DT5" i="18"/>
  <c r="DT142" i="15"/>
  <c r="E141" i="15"/>
  <c r="I141" i="15"/>
  <c r="M141" i="15"/>
  <c r="Q141" i="15"/>
  <c r="U141" i="15"/>
  <c r="Y141" i="15"/>
  <c r="AC141" i="15"/>
  <c r="AG141" i="15"/>
  <c r="AK141" i="15"/>
  <c r="AO141" i="15"/>
  <c r="AS141" i="15"/>
  <c r="AW141" i="15"/>
  <c r="BA141" i="15"/>
  <c r="BE141" i="15"/>
  <c r="BI141" i="15"/>
  <c r="BM141" i="15"/>
  <c r="BQ141" i="15"/>
  <c r="BU141" i="15"/>
  <c r="BY141" i="15"/>
  <c r="CC141" i="15"/>
  <c r="CG141" i="15"/>
  <c r="CK141" i="15"/>
  <c r="CO141" i="15"/>
  <c r="CS141" i="15"/>
  <c r="CW141" i="15"/>
  <c r="DA141" i="15"/>
  <c r="DT7" i="18"/>
  <c r="DT144" i="15"/>
  <c r="G141" i="15"/>
  <c r="K141" i="15"/>
  <c r="O141" i="15"/>
  <c r="S141" i="15"/>
  <c r="W141" i="15"/>
  <c r="AA141" i="15"/>
  <c r="AE141" i="15"/>
  <c r="AI141" i="15"/>
  <c r="AM141" i="15"/>
  <c r="AQ141" i="15"/>
  <c r="AR141" i="15"/>
  <c r="AZ141" i="15"/>
  <c r="BH141" i="15"/>
  <c r="BL141" i="15"/>
  <c r="BT141" i="15"/>
  <c r="CB141" i="15"/>
  <c r="CN141" i="15"/>
  <c r="CV141" i="15"/>
  <c r="DT6" i="18"/>
  <c r="DT143" i="15"/>
  <c r="G144" i="15"/>
  <c r="K144" i="15"/>
  <c r="O144" i="15"/>
  <c r="S144" i="15"/>
  <c r="W144" i="15"/>
  <c r="AA144" i="15"/>
  <c r="AE144" i="15"/>
  <c r="AI144" i="15"/>
  <c r="AM144" i="15"/>
  <c r="AQ144" i="15"/>
  <c r="AU144" i="15"/>
  <c r="AY144" i="15"/>
  <c r="BC144" i="15"/>
  <c r="BG144" i="15"/>
  <c r="BK144" i="15"/>
  <c r="BO144" i="15"/>
  <c r="BS144" i="15"/>
  <c r="BW144" i="15"/>
  <c r="CA144" i="15"/>
  <c r="CE144" i="15"/>
  <c r="CI144" i="15"/>
  <c r="CM144" i="15"/>
  <c r="CQ144" i="15"/>
  <c r="CU144" i="15"/>
  <c r="CY144" i="15"/>
  <c r="DC144" i="15"/>
  <c r="E145" i="15"/>
  <c r="I145" i="15"/>
  <c r="N145" i="15"/>
  <c r="R145" i="15"/>
  <c r="V145" i="15"/>
  <c r="Z145" i="15"/>
  <c r="AD145" i="15"/>
  <c r="AH145" i="15"/>
  <c r="AL145" i="15"/>
  <c r="AP145" i="15"/>
  <c r="AT145" i="15"/>
  <c r="AX145" i="15"/>
  <c r="BB145" i="15"/>
  <c r="BF145" i="15"/>
  <c r="BJ145" i="15"/>
  <c r="BN145" i="15"/>
  <c r="BR145" i="15"/>
  <c r="BV145" i="15"/>
  <c r="BZ145" i="15"/>
  <c r="CD145" i="15"/>
  <c r="CH145" i="15"/>
  <c r="CL145" i="15"/>
  <c r="CP145" i="15"/>
  <c r="CT145" i="15"/>
  <c r="CX145" i="15"/>
  <c r="DB145" i="15"/>
  <c r="G146" i="15"/>
  <c r="K146" i="15"/>
  <c r="O146" i="15"/>
  <c r="S146" i="15"/>
  <c r="W146" i="15"/>
  <c r="AA146" i="15"/>
  <c r="AE146" i="15"/>
  <c r="AI146" i="15"/>
  <c r="AM146" i="15"/>
  <c r="AQ146" i="15"/>
  <c r="AU146" i="15"/>
  <c r="AY146" i="15"/>
  <c r="BC146" i="15"/>
  <c r="BG146" i="15"/>
  <c r="BK146" i="15"/>
  <c r="BO146" i="15"/>
  <c r="BS146" i="15"/>
  <c r="BW146" i="15"/>
  <c r="CA146" i="15"/>
  <c r="CE146" i="15"/>
  <c r="CI146" i="15"/>
  <c r="CM146" i="15"/>
  <c r="CQ146" i="15"/>
  <c r="CU146" i="15"/>
  <c r="CY146" i="15"/>
  <c r="DC146" i="15"/>
  <c r="G147" i="15"/>
  <c r="K147" i="15"/>
  <c r="O147" i="15"/>
  <c r="S147" i="15"/>
  <c r="W147" i="15"/>
  <c r="AA147" i="15"/>
  <c r="AE147" i="15"/>
  <c r="AI147" i="15"/>
  <c r="AM147" i="15"/>
  <c r="AQ147" i="15"/>
  <c r="AU147" i="15"/>
  <c r="AY147" i="15"/>
  <c r="BC147" i="15"/>
  <c r="BG147" i="15"/>
  <c r="BK147" i="15"/>
  <c r="BO147" i="15"/>
  <c r="BS147" i="15"/>
  <c r="BW147" i="15"/>
  <c r="CA147" i="15"/>
  <c r="CE147" i="15"/>
  <c r="CI147" i="15"/>
  <c r="CM147" i="15"/>
  <c r="CQ147" i="15"/>
  <c r="CU147" i="15"/>
  <c r="CY147" i="15"/>
  <c r="DC147" i="15"/>
  <c r="R149" i="15"/>
  <c r="V149" i="15"/>
  <c r="Z149" i="15"/>
  <c r="AD149" i="15"/>
  <c r="AH149" i="15"/>
  <c r="AL149" i="15"/>
  <c r="AP149" i="15"/>
  <c r="AT149" i="15"/>
  <c r="AX149" i="15"/>
  <c r="BB149" i="15"/>
  <c r="BF149" i="15"/>
  <c r="BJ149" i="15"/>
  <c r="BN149" i="15"/>
  <c r="BR149" i="15"/>
  <c r="BV149" i="15"/>
  <c r="BZ149" i="15"/>
  <c r="CD149" i="15"/>
  <c r="CH149" i="15"/>
  <c r="CL149" i="15"/>
  <c r="CP149" i="15"/>
  <c r="CT149" i="15"/>
  <c r="CX149" i="15"/>
  <c r="DB149" i="15"/>
  <c r="AP150" i="15"/>
  <c r="AT150" i="15"/>
  <c r="AX150" i="15"/>
  <c r="BB150" i="15"/>
  <c r="BF150" i="15"/>
  <c r="BJ150" i="15"/>
  <c r="BN150" i="15"/>
  <c r="BR150" i="15"/>
  <c r="BV150" i="15"/>
  <c r="BZ150" i="15"/>
  <c r="CD150" i="15"/>
  <c r="CH150" i="15"/>
  <c r="CL150" i="15"/>
  <c r="CP150" i="15"/>
  <c r="CT150" i="15"/>
  <c r="CX150" i="15"/>
  <c r="DB150" i="15"/>
  <c r="DT15" i="18"/>
  <c r="DT152" i="15"/>
  <c r="DT9" i="18"/>
  <c r="DT146" i="15"/>
  <c r="DT10" i="18"/>
  <c r="DT147" i="15"/>
  <c r="DT11" i="18"/>
  <c r="DT148" i="15"/>
  <c r="DT16" i="18"/>
  <c r="DT153" i="15"/>
  <c r="AU141" i="15"/>
  <c r="AY141" i="15"/>
  <c r="BC141" i="15"/>
  <c r="BG141" i="15"/>
  <c r="BK141" i="15"/>
  <c r="BO141" i="15"/>
  <c r="BS141" i="15"/>
  <c r="BW141" i="15"/>
  <c r="CA141" i="15"/>
  <c r="CE141" i="15"/>
  <c r="CI141" i="15"/>
  <c r="CM141" i="15"/>
  <c r="CQ141" i="15"/>
  <c r="CU141" i="15"/>
  <c r="CY141" i="15"/>
  <c r="DC141" i="15"/>
  <c r="E144" i="15"/>
  <c r="I144" i="15"/>
  <c r="M144" i="15"/>
  <c r="Q144" i="15"/>
  <c r="U144" i="15"/>
  <c r="Y144" i="15"/>
  <c r="AC144" i="15"/>
  <c r="AG144" i="15"/>
  <c r="AK144" i="15"/>
  <c r="AO144" i="15"/>
  <c r="AS144" i="15"/>
  <c r="AW144" i="15"/>
  <c r="BA144" i="15"/>
  <c r="BE144" i="15"/>
  <c r="BI144" i="15"/>
  <c r="BM144" i="15"/>
  <c r="BQ144" i="15"/>
  <c r="BU144" i="15"/>
  <c r="BY144" i="15"/>
  <c r="CC144" i="15"/>
  <c r="CG144" i="15"/>
  <c r="CK144" i="15"/>
  <c r="CO144" i="15"/>
  <c r="CS144" i="15"/>
  <c r="CW144" i="15"/>
  <c r="DA144" i="15"/>
  <c r="G145" i="15"/>
  <c r="K145" i="15"/>
  <c r="P145" i="15"/>
  <c r="T145" i="15"/>
  <c r="X145" i="15"/>
  <c r="AB145" i="15"/>
  <c r="AF145" i="15"/>
  <c r="AJ145" i="15"/>
  <c r="AN145" i="15"/>
  <c r="AR145" i="15"/>
  <c r="AV145" i="15"/>
  <c r="AZ145" i="15"/>
  <c r="BD145" i="15"/>
  <c r="BH145" i="15"/>
  <c r="BL145" i="15"/>
  <c r="BP145" i="15"/>
  <c r="BT145" i="15"/>
  <c r="BX145" i="15"/>
  <c r="CB145" i="15"/>
  <c r="CF145" i="15"/>
  <c r="CJ145" i="15"/>
  <c r="CN145" i="15"/>
  <c r="CR145" i="15"/>
  <c r="CV145" i="15"/>
  <c r="CZ145" i="15"/>
  <c r="DT8" i="18"/>
  <c r="DT145" i="15"/>
  <c r="E146" i="15"/>
  <c r="I146" i="15"/>
  <c r="M146" i="15"/>
  <c r="Q146" i="15"/>
  <c r="U146" i="15"/>
  <c r="Y146" i="15"/>
  <c r="AC146" i="15"/>
  <c r="AG146" i="15"/>
  <c r="AK146" i="15"/>
  <c r="AO146" i="15"/>
  <c r="AS146" i="15"/>
  <c r="AW146" i="15"/>
  <c r="BA146" i="15"/>
  <c r="BE146" i="15"/>
  <c r="BI146" i="15"/>
  <c r="BM146" i="15"/>
  <c r="BQ146" i="15"/>
  <c r="BU146" i="15"/>
  <c r="BY146" i="15"/>
  <c r="CC146" i="15"/>
  <c r="CG146" i="15"/>
  <c r="CK146" i="15"/>
  <c r="CO146" i="15"/>
  <c r="CS146" i="15"/>
  <c r="CW146" i="15"/>
  <c r="DA146" i="15"/>
  <c r="E147" i="15"/>
  <c r="I147" i="15"/>
  <c r="M147" i="15"/>
  <c r="Q147" i="15"/>
  <c r="U147" i="15"/>
  <c r="Y147" i="15"/>
  <c r="AC147" i="15"/>
  <c r="AG147" i="15"/>
  <c r="AK147" i="15"/>
  <c r="AO147" i="15"/>
  <c r="AS147" i="15"/>
  <c r="AW147" i="15"/>
  <c r="BA147" i="15"/>
  <c r="BE147" i="15"/>
  <c r="BI147" i="15"/>
  <c r="BM147" i="15"/>
  <c r="BQ147" i="15"/>
  <c r="BU147" i="15"/>
  <c r="BY147" i="15"/>
  <c r="CC147" i="15"/>
  <c r="CG147" i="15"/>
  <c r="CK147" i="15"/>
  <c r="CO147" i="15"/>
  <c r="CS147" i="15"/>
  <c r="CW147" i="15"/>
  <c r="DA147" i="15"/>
  <c r="D149" i="15"/>
  <c r="H149" i="15"/>
  <c r="L149" i="15"/>
  <c r="P149" i="15"/>
  <c r="T149" i="15"/>
  <c r="X149" i="15"/>
  <c r="AB149" i="15"/>
  <c r="AF149" i="15"/>
  <c r="AJ149" i="15"/>
  <c r="AN149" i="15"/>
  <c r="AR149" i="15"/>
  <c r="AV149" i="15"/>
  <c r="AZ149" i="15"/>
  <c r="BD149" i="15"/>
  <c r="BH149" i="15"/>
  <c r="BL149" i="15"/>
  <c r="BP149" i="15"/>
  <c r="BT149" i="15"/>
  <c r="BX149" i="15"/>
  <c r="CB149" i="15"/>
  <c r="CF149" i="15"/>
  <c r="CJ149" i="15"/>
  <c r="CN149" i="15"/>
  <c r="CR149" i="15"/>
  <c r="CV149" i="15"/>
  <c r="CZ149" i="15"/>
  <c r="DT12" i="18"/>
  <c r="DT149" i="15"/>
  <c r="L150" i="15"/>
  <c r="P150" i="15"/>
  <c r="T150" i="15"/>
  <c r="X150" i="15"/>
  <c r="AB150" i="15"/>
  <c r="AF150" i="15"/>
  <c r="AJ150" i="15"/>
  <c r="AN150" i="15"/>
  <c r="AR150" i="15"/>
  <c r="AV150" i="15"/>
  <c r="AZ150" i="15"/>
  <c r="BD150" i="15"/>
  <c r="BH150" i="15"/>
  <c r="BL150" i="15"/>
  <c r="BP150" i="15"/>
  <c r="BT150" i="15"/>
  <c r="BX150" i="15"/>
  <c r="CB150" i="15"/>
  <c r="CF150" i="15"/>
  <c r="CJ150" i="15"/>
  <c r="CN150" i="15"/>
  <c r="CR150" i="15"/>
  <c r="CV150" i="15"/>
  <c r="CZ150" i="15"/>
  <c r="DT13" i="18"/>
  <c r="DT150" i="15"/>
  <c r="AO145" i="15"/>
  <c r="AS145" i="15"/>
  <c r="AW145" i="15"/>
  <c r="BA145" i="15"/>
  <c r="BE145" i="15"/>
  <c r="BI145" i="15"/>
  <c r="BM145" i="15"/>
  <c r="BQ145" i="15"/>
  <c r="BU145" i="15"/>
  <c r="BY145" i="15"/>
  <c r="CC145" i="15"/>
  <c r="CG145" i="15"/>
  <c r="CK145" i="15"/>
  <c r="CO145" i="15"/>
  <c r="CS145" i="15"/>
  <c r="CW145" i="15"/>
  <c r="DA145" i="15"/>
  <c r="L145" i="15"/>
  <c r="BJ146" i="15"/>
  <c r="BN146" i="15"/>
  <c r="BR146" i="15"/>
  <c r="BV146" i="15"/>
  <c r="BZ146" i="15"/>
  <c r="CD146" i="15"/>
  <c r="CH146" i="15"/>
  <c r="CL146" i="15"/>
  <c r="CP146" i="15"/>
  <c r="CT146" i="15"/>
  <c r="CX146" i="15"/>
  <c r="DB146" i="15"/>
  <c r="F147" i="15"/>
  <c r="J147" i="15"/>
  <c r="N147" i="15"/>
  <c r="R147" i="15"/>
  <c r="V147" i="15"/>
  <c r="Z147" i="15"/>
  <c r="AD147" i="15"/>
  <c r="AH147" i="15"/>
  <c r="AL147" i="15"/>
  <c r="AP147" i="15"/>
  <c r="AT147" i="15"/>
  <c r="AX147" i="15"/>
  <c r="BB147" i="15"/>
  <c r="BF147" i="15"/>
  <c r="BJ147" i="15"/>
  <c r="BN147" i="15"/>
  <c r="BR147" i="15"/>
  <c r="BV147" i="15"/>
  <c r="BZ147" i="15"/>
  <c r="CD147" i="15"/>
  <c r="CH147" i="15"/>
  <c r="CL147" i="15"/>
  <c r="CP147" i="15"/>
  <c r="CT147" i="15"/>
  <c r="CX147" i="15"/>
  <c r="DB147" i="15"/>
  <c r="E149" i="15"/>
  <c r="I149" i="15"/>
  <c r="M149" i="15"/>
  <c r="Q149" i="15"/>
  <c r="U149" i="15"/>
  <c r="Y149" i="15"/>
  <c r="AC149" i="15"/>
  <c r="AG149" i="15"/>
  <c r="AK149" i="15"/>
  <c r="AO149" i="15"/>
  <c r="AS149" i="15"/>
  <c r="AW149" i="15"/>
  <c r="BA149" i="15"/>
  <c r="BE149" i="15"/>
  <c r="BI149" i="15"/>
  <c r="BM149" i="15"/>
  <c r="BQ149" i="15"/>
  <c r="BU149" i="15"/>
  <c r="BY149" i="15"/>
  <c r="CC149" i="15"/>
  <c r="CG149" i="15"/>
  <c r="CK149" i="15"/>
  <c r="CO149" i="15"/>
  <c r="CS149" i="15"/>
  <c r="CW149" i="15"/>
  <c r="DA149" i="15"/>
  <c r="AC150" i="15"/>
  <c r="AC270" i="15" s="1"/>
  <c r="AG150" i="15"/>
  <c r="AK150" i="15"/>
  <c r="AO150" i="15"/>
  <c r="AS150" i="15"/>
  <c r="AW150" i="15"/>
  <c r="AW270" i="15" s="1"/>
  <c r="BA150" i="15"/>
  <c r="BE150" i="15"/>
  <c r="BE270" i="15" s="1"/>
  <c r="BI150" i="15"/>
  <c r="BI270" i="15" s="1"/>
  <c r="BM150" i="15"/>
  <c r="BM270" i="15" s="1"/>
  <c r="BQ150" i="15"/>
  <c r="BU150" i="15"/>
  <c r="BY150" i="15"/>
  <c r="CC150" i="15"/>
  <c r="CG150" i="15"/>
  <c r="CG261" i="15" s="1"/>
  <c r="CK150" i="15"/>
  <c r="CK270" i="15" s="1"/>
  <c r="CO150" i="15"/>
  <c r="CO270" i="15" s="1"/>
  <c r="CS150" i="15"/>
  <c r="CS270" i="15" s="1"/>
  <c r="CW150" i="15"/>
  <c r="DA150" i="15"/>
  <c r="DT14" i="18"/>
  <c r="DT151" i="15"/>
  <c r="BA270" i="15"/>
  <c r="AO270" i="15"/>
  <c r="H270" i="15"/>
  <c r="CE270" i="15"/>
  <c r="BV270" i="15"/>
  <c r="CC270" i="15"/>
  <c r="BW270" i="15"/>
  <c r="AP270" i="15"/>
  <c r="AS270" i="15"/>
  <c r="BG270" i="15"/>
  <c r="J270" i="15"/>
  <c r="CR270" i="15"/>
  <c r="P270" i="15"/>
  <c r="CY270" i="15"/>
  <c r="AQ270" i="15"/>
  <c r="AX270" i="15"/>
  <c r="T270" i="15"/>
  <c r="F270" i="15"/>
  <c r="CP270" i="15"/>
  <c r="CV270" i="15"/>
  <c r="BZ270" i="15"/>
  <c r="AA270" i="15"/>
  <c r="K270" i="15"/>
  <c r="DB270" i="15"/>
  <c r="Y270" i="15"/>
  <c r="BK270" i="15"/>
  <c r="AG270" i="15"/>
  <c r="BT270" i="15"/>
  <c r="CI270" i="15"/>
  <c r="CX270" i="15"/>
  <c r="CF270" i="15"/>
  <c r="BB270" i="15"/>
  <c r="BN270" i="15"/>
  <c r="CJ270" i="15"/>
  <c r="BU270" i="15"/>
  <c r="Q270" i="15"/>
  <c r="BL270" i="15"/>
  <c r="CA270" i="15"/>
  <c r="DC270" i="15"/>
  <c r="BC270" i="15"/>
  <c r="CL270" i="15"/>
  <c r="AI270" i="15"/>
  <c r="CH270" i="15"/>
  <c r="BP270" i="15"/>
  <c r="AT270" i="15"/>
  <c r="M270" i="15"/>
  <c r="BY270" i="15"/>
  <c r="E270" i="15"/>
  <c r="BF270" i="15"/>
  <c r="DA270" i="15"/>
  <c r="I270" i="15"/>
  <c r="BD270" i="15"/>
  <c r="BS270" i="15"/>
  <c r="CU270" i="15"/>
  <c r="AU270" i="15"/>
  <c r="CT270" i="15"/>
  <c r="CD270" i="15"/>
  <c r="CN270" i="15"/>
  <c r="BR270" i="15"/>
  <c r="AZ270" i="15"/>
  <c r="AD270" i="15"/>
  <c r="U270" i="15"/>
  <c r="AV270" i="15"/>
  <c r="AN270" i="15"/>
  <c r="CM270" i="15"/>
  <c r="AE270" i="15"/>
  <c r="AH270" i="15"/>
  <c r="BX270" i="15"/>
  <c r="BJ270" i="15"/>
  <c r="AJ270" i="15"/>
  <c r="N270" i="15"/>
  <c r="S270" i="15"/>
  <c r="G270" i="15"/>
  <c r="CB270" i="15"/>
  <c r="CQ270" i="15"/>
  <c r="AM270" i="15"/>
  <c r="W270" i="15"/>
  <c r="Z270" i="15"/>
  <c r="BH270" i="15"/>
  <c r="AL270" i="15"/>
  <c r="AB270" i="15"/>
  <c r="AF270" i="15"/>
  <c r="BO270" i="15"/>
  <c r="CW270" i="15"/>
  <c r="CZ270" i="15"/>
  <c r="X270" i="15"/>
  <c r="R270" i="15"/>
  <c r="AY270" i="15"/>
  <c r="O270" i="15"/>
  <c r="AR270" i="15"/>
  <c r="V270" i="15"/>
  <c r="L270" i="15"/>
  <c r="D270" i="15"/>
  <c r="U261" i="15"/>
  <c r="AN261" i="15"/>
  <c r="CM261" i="15"/>
  <c r="CE261" i="15"/>
  <c r="BV261" i="15"/>
  <c r="CC261" i="15"/>
  <c r="CK261" i="15"/>
  <c r="BO261" i="15"/>
  <c r="BW261" i="15"/>
  <c r="AP261" i="15"/>
  <c r="AS261" i="15"/>
  <c r="BG261" i="15"/>
  <c r="AW261" i="15"/>
  <c r="BE261" i="15"/>
  <c r="J261" i="15"/>
  <c r="CR261" i="15"/>
  <c r="P261" i="15"/>
  <c r="CY261" i="15"/>
  <c r="AQ261" i="15"/>
  <c r="AX261" i="15"/>
  <c r="T261" i="15"/>
  <c r="F261" i="15"/>
  <c r="CP261" i="15"/>
  <c r="S261" i="15"/>
  <c r="AO261" i="15"/>
  <c r="CB261" i="15"/>
  <c r="BZ261" i="15"/>
  <c r="Y261" i="15"/>
  <c r="BK261" i="15"/>
  <c r="AG261" i="15"/>
  <c r="BT261" i="15"/>
  <c r="CI261" i="15"/>
  <c r="CX261" i="15"/>
  <c r="CF261" i="15"/>
  <c r="BB261" i="15"/>
  <c r="BN261" i="15"/>
  <c r="G261" i="15"/>
  <c r="H261" i="15"/>
  <c r="CQ261" i="15"/>
  <c r="CV261" i="15"/>
  <c r="K261" i="15"/>
  <c r="DB261" i="15"/>
  <c r="CJ261" i="15"/>
  <c r="BU261" i="15"/>
  <c r="Q261" i="15"/>
  <c r="BL261" i="15"/>
  <c r="CA261" i="15"/>
  <c r="DC261" i="15"/>
  <c r="BC261" i="15"/>
  <c r="CL261" i="15"/>
  <c r="AI261" i="15"/>
  <c r="CH261" i="15"/>
  <c r="BP261" i="15"/>
  <c r="AT261" i="15"/>
  <c r="BA261" i="15"/>
  <c r="AA261" i="15"/>
  <c r="M261" i="15"/>
  <c r="BY261" i="15"/>
  <c r="E261" i="15"/>
  <c r="BF261" i="15"/>
  <c r="DA261" i="15"/>
  <c r="I261" i="15"/>
  <c r="BD261" i="15"/>
  <c r="BS261" i="15"/>
  <c r="CU261" i="15"/>
  <c r="AU261" i="15"/>
  <c r="CT261" i="15"/>
  <c r="CD261" i="15"/>
  <c r="CN261" i="15"/>
  <c r="BR261" i="15"/>
  <c r="AZ261" i="15"/>
  <c r="AD261" i="15"/>
  <c r="AE261" i="15"/>
  <c r="AH261" i="15"/>
  <c r="BX261" i="15"/>
  <c r="BJ261" i="15"/>
  <c r="AJ261" i="15"/>
  <c r="N261" i="15"/>
  <c r="AV261" i="15"/>
  <c r="AM261" i="15"/>
  <c r="W261" i="15"/>
  <c r="Z261" i="15"/>
  <c r="BH261" i="15"/>
  <c r="AL261" i="15"/>
  <c r="AB261" i="15"/>
  <c r="AC261" i="15"/>
  <c r="AF261" i="15"/>
  <c r="AK261" i="15"/>
  <c r="BM261" i="15"/>
  <c r="CZ261" i="15"/>
  <c r="X261" i="15"/>
  <c r="R261" i="15"/>
  <c r="AY261" i="15"/>
  <c r="O261" i="15"/>
  <c r="AR261" i="15"/>
  <c r="V261" i="15"/>
  <c r="L261" i="15"/>
  <c r="D261" i="15"/>
  <c r="C148" i="28"/>
  <c r="D148" i="28"/>
  <c r="E148" i="28"/>
  <c r="F148" i="28"/>
  <c r="G148" i="28"/>
  <c r="H148" i="28"/>
  <c r="I148" i="28"/>
  <c r="J148" i="28"/>
  <c r="K148" i="28"/>
  <c r="L148" i="28"/>
  <c r="M148" i="28"/>
  <c r="N148" i="28"/>
  <c r="O148" i="28"/>
  <c r="P148" i="28"/>
  <c r="Q148" i="28"/>
  <c r="R148" i="28"/>
  <c r="S148" i="28"/>
  <c r="T148" i="28"/>
  <c r="U148" i="28"/>
  <c r="V148" i="28"/>
  <c r="W148" i="28"/>
  <c r="X148" i="28"/>
  <c r="Y148" i="28"/>
  <c r="Z148" i="28"/>
  <c r="AA148" i="28"/>
  <c r="AB148" i="28"/>
  <c r="AC148" i="28"/>
  <c r="AD148" i="28"/>
  <c r="AE148" i="28"/>
  <c r="AF148" i="28"/>
  <c r="AG148" i="28"/>
  <c r="AH148" i="28"/>
  <c r="AI148" i="28"/>
  <c r="AJ148" i="28"/>
  <c r="AK148" i="28"/>
  <c r="AL148" i="28"/>
  <c r="AM148" i="28"/>
  <c r="AN148" i="28"/>
  <c r="AO148" i="28"/>
  <c r="AP148" i="28"/>
  <c r="AQ148" i="28"/>
  <c r="AR148" i="28"/>
  <c r="AS148" i="28"/>
  <c r="AT148" i="28"/>
  <c r="AU148" i="28"/>
  <c r="AV148" i="28"/>
  <c r="AW148" i="28"/>
  <c r="AX148" i="28"/>
  <c r="AY148" i="28"/>
  <c r="AZ148" i="28"/>
  <c r="BA148" i="28"/>
  <c r="BB148" i="28"/>
  <c r="BC148" i="28"/>
  <c r="BD148" i="28"/>
  <c r="BE148" i="28"/>
  <c r="BF148" i="28"/>
  <c r="BG148" i="28"/>
  <c r="BH148" i="28"/>
  <c r="BI148" i="28"/>
  <c r="BJ148" i="28"/>
  <c r="BK148" i="28"/>
  <c r="BL148" i="28"/>
  <c r="BM148" i="28"/>
  <c r="BN148" i="28"/>
  <c r="BO148" i="28"/>
  <c r="BP148" i="28"/>
  <c r="BQ148" i="28"/>
  <c r="BR148" i="28"/>
  <c r="BS148" i="28"/>
  <c r="BT148" i="28"/>
  <c r="BU148" i="28"/>
  <c r="BV148" i="28"/>
  <c r="BW148" i="28"/>
  <c r="BX148" i="28"/>
  <c r="BY148" i="28"/>
  <c r="BZ148" i="28"/>
  <c r="CA148" i="28"/>
  <c r="CB148" i="28"/>
  <c r="CC148" i="28"/>
  <c r="CD148" i="28"/>
  <c r="CE148" i="28"/>
  <c r="CF148" i="28"/>
  <c r="CG148" i="28"/>
  <c r="CH148" i="28"/>
  <c r="CI148" i="28"/>
  <c r="CJ148" i="28"/>
  <c r="CK148" i="28"/>
  <c r="CL148" i="28"/>
  <c r="CM148" i="28"/>
  <c r="CN148" i="28"/>
  <c r="CO148" i="28"/>
  <c r="CP148" i="28"/>
  <c r="CQ148" i="28"/>
  <c r="CR148" i="28"/>
  <c r="CS148" i="28"/>
  <c r="CT148" i="28"/>
  <c r="CU148" i="28"/>
  <c r="CV148" i="28"/>
  <c r="CW148" i="28"/>
  <c r="CX148" i="28"/>
  <c r="CY148" i="28"/>
  <c r="CZ148" i="28"/>
  <c r="DA148" i="28"/>
  <c r="DB148" i="28"/>
  <c r="AL273" i="15"/>
  <c r="AY137" i="18" a="1"/>
  <c r="BT273" i="15"/>
  <c r="DH274" i="15" a="1"/>
  <c r="DG273" i="15"/>
  <c r="AU137" i="18" a="1"/>
  <c r="CK136" i="18"/>
  <c r="DG137" i="18" a="1"/>
  <c r="AK137" i="18" a="1"/>
  <c r="DC273" i="15"/>
  <c r="CF273" i="15"/>
  <c r="AC137" i="18" a="1"/>
  <c r="L274" i="15" a="1"/>
  <c r="F273" i="15"/>
  <c r="AU274" i="15" a="1"/>
  <c r="CV274" i="15" a="1"/>
  <c r="CL273" i="15"/>
  <c r="BL136" i="18"/>
  <c r="DM273" i="15"/>
  <c r="AF273" i="15"/>
  <c r="BH274" i="15" a="1"/>
  <c r="DV147" i="28" a="1"/>
  <c r="DS136" i="18"/>
  <c r="CH137" i="18" a="1"/>
  <c r="L273" i="15"/>
  <c r="BX136" i="18"/>
  <c r="BW274" i="15" a="1"/>
  <c r="BQ273" i="15"/>
  <c r="T274" i="15" a="1"/>
  <c r="V274" i="15" a="1"/>
  <c r="AN136" i="18"/>
  <c r="C540" i="28" a="1"/>
  <c r="Z137" i="18" a="1"/>
  <c r="BG137" i="18" a="1"/>
  <c r="CQ136" i="18"/>
  <c r="BR137" i="18" a="1"/>
  <c r="DL274" i="15" a="1"/>
  <c r="DL136" i="18"/>
  <c r="AY274" i="15" a="1"/>
  <c r="AJ137" i="18" a="1"/>
  <c r="CM273" i="15"/>
  <c r="AZ137" i="18" a="1"/>
  <c r="DD136" i="18"/>
  <c r="AX137" i="18" a="1"/>
  <c r="CC137" i="18" a="1"/>
  <c r="BV274" i="15" a="1"/>
  <c r="CZ136" i="18"/>
  <c r="AM274" i="15" a="1"/>
  <c r="AJ136" i="18"/>
  <c r="G137" i="18" a="1"/>
  <c r="C274" i="15" a="1"/>
  <c r="H136" i="18"/>
  <c r="AK274" i="15" a="1"/>
  <c r="CC273" i="15"/>
  <c r="DN136" i="18"/>
  <c r="DQ273" i="15"/>
  <c r="DQ274" i="15" a="1"/>
  <c r="BV137" i="18" a="1"/>
  <c r="AE274" i="15" a="1"/>
  <c r="AA136" i="18"/>
  <c r="BJ136" i="18"/>
  <c r="CE273" i="15"/>
  <c r="AO137" i="18" a="1"/>
  <c r="BD273" i="15"/>
  <c r="BL274" i="15" a="1"/>
  <c r="U274" i="15" a="1"/>
  <c r="H540" i="28" a="1"/>
  <c r="DD274" i="15" a="1"/>
  <c r="BE273" i="15"/>
  <c r="AH136" i="18"/>
  <c r="AL274" i="15" a="1"/>
  <c r="DT273" i="15"/>
  <c r="BS273" i="15"/>
  <c r="BH136" i="18"/>
  <c r="BG273" i="15"/>
  <c r="CA274" i="15" a="1"/>
  <c r="AR274" i="15" a="1"/>
  <c r="DR274" i="15" a="1"/>
  <c r="CV137" i="18" a="1"/>
  <c r="Z274" i="15" a="1"/>
  <c r="CN273" i="15"/>
  <c r="AF137" i="18" a="1"/>
  <c r="BP136" i="18"/>
  <c r="DM137" i="18" a="1"/>
  <c r="AS274" i="15" a="1"/>
  <c r="X137" i="18" a="1"/>
  <c r="CJ137" i="18" a="1"/>
  <c r="P273" i="15"/>
  <c r="CS273" i="15"/>
  <c r="DF274" i="15" a="1"/>
  <c r="F286" i="28" a="1"/>
  <c r="DE274" i="15" a="1"/>
  <c r="BK273" i="15"/>
  <c r="CH274" i="15" a="1"/>
  <c r="BY137" i="18" a="1"/>
  <c r="B539" i="28"/>
  <c r="CZ273" i="15"/>
  <c r="DN273" i="15"/>
  <c r="BA137" i="18" a="1"/>
  <c r="H273" i="15"/>
  <c r="AJ273" i="15"/>
  <c r="DE136" i="18"/>
  <c r="DT274" i="15" a="1"/>
  <c r="AZ274" i="15" a="1"/>
  <c r="BS137" i="18" a="1"/>
  <c r="AL137" i="18" a="1"/>
  <c r="DO273" i="15"/>
  <c r="CS137" i="18" a="1"/>
  <c r="AM137" i="18" a="1"/>
  <c r="CO136" i="18"/>
  <c r="DL273" i="15"/>
  <c r="BE137" i="18" a="1"/>
  <c r="CW137" i="18" a="1"/>
  <c r="AQ137" i="18" a="1"/>
  <c r="DH273" i="15"/>
  <c r="AV274" i="15" a="1"/>
  <c r="D137" i="18" a="1"/>
  <c r="DF137" i="18" a="1"/>
  <c r="AI274" i="15" a="1"/>
  <c r="CS136" i="18"/>
  <c r="DC274" i="15" a="1"/>
  <c r="BT136" i="18"/>
  <c r="O274" i="15" a="1"/>
  <c r="DI137" i="18" a="1"/>
  <c r="BV273" i="15"/>
  <c r="AV137" i="18" a="1"/>
  <c r="DP273" i="15"/>
  <c r="AB136" i="18"/>
  <c r="C286" i="28" a="1"/>
  <c r="DV146" i="28" a="1"/>
  <c r="AY273" i="15"/>
  <c r="BB136" i="18"/>
  <c r="M136" i="18"/>
  <c r="BR274" i="15" a="1"/>
  <c r="L136" i="18"/>
  <c r="DR136" i="18"/>
  <c r="BX137" i="18" a="1"/>
  <c r="CQ273" i="15"/>
  <c r="DV155" i="28" a="1"/>
  <c r="H274" i="15" a="1"/>
  <c r="I136" i="18"/>
  <c r="BD137" i="18" a="1"/>
  <c r="BN274" i="15" a="1"/>
  <c r="BI273" i="15"/>
  <c r="AD136" i="18"/>
  <c r="BQ137" i="18" a="1"/>
  <c r="I273" i="15"/>
  <c r="AU273" i="15"/>
  <c r="DI136" i="18"/>
  <c r="AD274" i="15" a="1"/>
  <c r="V273" i="15"/>
  <c r="V136" i="18"/>
  <c r="DM274" i="15" a="1"/>
  <c r="K136" i="18"/>
  <c r="CF136" i="18"/>
  <c r="CL136" i="18"/>
  <c r="E274" i="15" a="1"/>
  <c r="D274" i="15" a="1"/>
  <c r="BN137" i="18" a="1"/>
  <c r="CR274" i="15" a="1"/>
  <c r="DG136" i="18"/>
  <c r="U137" i="18" a="1"/>
  <c r="BP137" i="18" a="1"/>
  <c r="AB137" i="18" a="1"/>
  <c r="BK137" i="18" a="1"/>
  <c r="DN137" i="18" a="1"/>
  <c r="CJ273" i="15"/>
  <c r="CA136" i="18"/>
  <c r="AT273" i="15"/>
  <c r="CD273" i="15"/>
  <c r="Q136" i="18"/>
  <c r="DV154" i="28" a="1"/>
  <c r="CD136" i="18"/>
  <c r="DF136" i="18"/>
  <c r="CP136" i="18"/>
  <c r="AW274" i="15" a="1"/>
  <c r="AW137" i="18" a="1"/>
  <c r="DV148" i="28" a="1"/>
  <c r="AX274" i="15" a="1"/>
  <c r="CI136" i="18"/>
  <c r="J273" i="15"/>
  <c r="G540" i="28" a="1"/>
  <c r="BO136" i="18"/>
  <c r="CU137" i="18" a="1"/>
  <c r="AT274" i="15" a="1"/>
  <c r="CH136" i="18"/>
  <c r="DI274" i="15" a="1"/>
  <c r="CI137" i="18" a="1"/>
  <c r="G136" i="18"/>
  <c r="AR137" i="18" a="1"/>
  <c r="DB273" i="15"/>
  <c r="BO137" i="18" a="1"/>
  <c r="BW273" i="15"/>
  <c r="CA273" i="15"/>
  <c r="BY273" i="15"/>
  <c r="R274" i="15" a="1"/>
  <c r="I274" i="15" a="1"/>
  <c r="R273" i="15"/>
  <c r="S274" i="15" a="1"/>
  <c r="CO137" i="18" a="1"/>
  <c r="AC274" i="15" a="1"/>
  <c r="BS274" i="15" a="1"/>
  <c r="BP273" i="15"/>
  <c r="BW137" i="18" a="1"/>
  <c r="DJ274" i="15" a="1"/>
  <c r="DN274" i="15" a="1"/>
  <c r="BL273" i="15"/>
  <c r="BD136" i="18"/>
  <c r="U136" i="18"/>
  <c r="BU136" i="18"/>
  <c r="BP274" i="15" a="1"/>
  <c r="CS274" i="15" a="1"/>
  <c r="CQ274" i="15" a="1"/>
  <c r="CO273" i="15"/>
  <c r="M273" i="15"/>
  <c r="BC274" i="15" a="1"/>
  <c r="AL136" i="18"/>
  <c r="AQ273" i="15"/>
  <c r="DI273" i="15"/>
  <c r="CN137" i="18" a="1"/>
  <c r="DK274" i="15" a="1"/>
  <c r="CJ274" i="15" a="1"/>
  <c r="AH137" i="18" a="1"/>
  <c r="CY137" i="18" a="1"/>
  <c r="DL137" i="18" a="1"/>
  <c r="AH273" i="15"/>
  <c r="CN274" i="15" a="1"/>
  <c r="AA137" i="18" a="1"/>
  <c r="P274" i="15" a="1"/>
  <c r="AE137" i="18" a="1"/>
  <c r="BC136" i="18"/>
  <c r="N274" i="15" a="1"/>
  <c r="BC137" i="18" a="1"/>
  <c r="BI137" i="18" a="1"/>
  <c r="E540" i="28" a="1"/>
  <c r="CU274" i="15" a="1"/>
  <c r="B286" i="28" a="1"/>
  <c r="CX273" i="15"/>
  <c r="E273" i="15"/>
  <c r="BM273" i="15"/>
  <c r="T136" i="18"/>
  <c r="DJ136" i="18"/>
  <c r="DB137" i="18" a="1"/>
  <c r="BQ274" i="15" a="1"/>
  <c r="DD137" i="18" a="1"/>
  <c r="AY136" i="18"/>
  <c r="T273" i="15"/>
  <c r="CB136" i="18"/>
  <c r="X274" i="15" a="1"/>
  <c r="M274" i="15" a="1"/>
  <c r="AI136" i="18"/>
  <c r="CU136" i="18"/>
  <c r="CG274" i="15" a="1"/>
  <c r="O273" i="15"/>
  <c r="AG136" i="18"/>
  <c r="AV273" i="15"/>
  <c r="BJ274" i="15" a="1"/>
  <c r="CO274" i="15" a="1"/>
  <c r="AK136" i="18"/>
  <c r="F540" i="28" a="1"/>
  <c r="BF136" i="18"/>
  <c r="AP273" i="15"/>
  <c r="BE274" i="15" a="1"/>
  <c r="AX273" i="15"/>
  <c r="J274" i="15" a="1"/>
  <c r="W273" i="15"/>
  <c r="W136" i="18"/>
  <c r="BX273" i="15"/>
  <c r="CQ137" i="18" a="1"/>
  <c r="DP274" i="15" a="1"/>
  <c r="CU273" i="15"/>
  <c r="DF273" i="15"/>
  <c r="DS274" i="15" a="1"/>
  <c r="W274" i="15" a="1"/>
  <c r="BG274" i="15" a="1"/>
  <c r="AS136" i="18"/>
  <c r="Y274" i="15" a="1"/>
  <c r="CP273" i="15"/>
  <c r="P137" i="18" a="1"/>
  <c r="CF274" i="15" a="1"/>
  <c r="CI274" i="15" a="1"/>
  <c r="BN136" i="18"/>
  <c r="BA274" i="15" a="1"/>
  <c r="BB137" i="18" a="1"/>
  <c r="BH273" i="15"/>
  <c r="CW274" i="15" a="1"/>
  <c r="AB274" i="15" a="1"/>
  <c r="BY136" i="18"/>
  <c r="AA274" i="15" a="1"/>
  <c r="O136" i="18"/>
  <c r="BZ273" i="15"/>
  <c r="DQ136" i="18"/>
  <c r="CR273" i="15"/>
  <c r="AO274" i="15" a="1"/>
  <c r="BF274" i="15" a="1"/>
  <c r="R136" i="18"/>
  <c r="CM137" i="18" a="1"/>
  <c r="CW273" i="15"/>
  <c r="DP137" i="18" a="1"/>
  <c r="BA136" i="18"/>
  <c r="BM136" i="18"/>
  <c r="BX274" i="15" a="1"/>
  <c r="AA273" i="15"/>
  <c r="CZ274" i="15" a="1"/>
  <c r="AG137" i="18" a="1"/>
  <c r="K137" i="18" a="1"/>
  <c r="AN274" i="15" a="1"/>
  <c r="CT137" i="18" a="1"/>
  <c r="DA137" i="18" a="1"/>
  <c r="K274" i="15" a="1"/>
  <c r="BU273" i="15"/>
  <c r="Z136" i="18"/>
  <c r="BM274" i="15" a="1"/>
  <c r="CN136" i="18"/>
  <c r="CP274" i="15" a="1"/>
  <c r="Y137" i="18" a="1"/>
  <c r="DR137" i="18" a="1"/>
  <c r="DB274" i="15" a="1"/>
  <c r="CB274" i="15" a="1"/>
  <c r="AQ136" i="18"/>
  <c r="BO274" i="15" a="1"/>
  <c r="AW273" i="15"/>
  <c r="AR136" i="18"/>
  <c r="BV136" i="18"/>
  <c r="DE273" i="15"/>
  <c r="CB137" i="18" a="1"/>
  <c r="CT136" i="18"/>
  <c r="BN273" i="15"/>
  <c r="AN273" i="15"/>
  <c r="CR136" i="18"/>
  <c r="BJ273" i="15"/>
  <c r="BT274" i="15" a="1"/>
  <c r="AT137" i="18" a="1"/>
  <c r="BF137" i="18" a="1"/>
  <c r="G274" i="15" a="1"/>
  <c r="DG274" i="15" a="1"/>
  <c r="O137" i="18" a="1"/>
  <c r="S136" i="18"/>
  <c r="BJ137" i="18" a="1"/>
  <c r="E137" i="18" a="1"/>
  <c r="BE136" i="18"/>
  <c r="CR137" i="18" a="1"/>
  <c r="BR136" i="18"/>
  <c r="CG136" i="18"/>
  <c r="DB136" i="18"/>
  <c r="B540" i="28" a="1"/>
  <c r="AG273" i="15"/>
  <c r="DS273" i="15"/>
  <c r="DK136" i="18"/>
  <c r="AE136" i="18"/>
  <c r="AV136" i="18"/>
  <c r="CC136" i="18"/>
  <c r="AP136" i="18"/>
  <c r="Q137" i="18" a="1"/>
  <c r="BK274" i="15" a="1"/>
  <c r="BS136" i="18"/>
  <c r="AK273" i="15"/>
  <c r="AW136" i="18"/>
  <c r="AR273" i="15"/>
  <c r="DO136" i="18"/>
  <c r="AD273" i="15"/>
  <c r="CK273" i="15"/>
  <c r="N136" i="18"/>
  <c r="CE136" i="18"/>
  <c r="DJ273" i="15"/>
  <c r="Y273" i="15"/>
  <c r="CE274" i="15" a="1"/>
  <c r="AE273" i="15"/>
  <c r="D139" i="28" a="1"/>
  <c r="DR273" i="15"/>
  <c r="BW136" i="18"/>
  <c r="AZ273" i="15"/>
  <c r="BG136" i="18"/>
  <c r="AJ274" i="15" a="1"/>
  <c r="AS137" i="18" a="1"/>
  <c r="AF136" i="18"/>
  <c r="CT273" i="15"/>
  <c r="BU137" i="18" a="1"/>
  <c r="AI137" i="18" a="1"/>
  <c r="DH137" i="18" a="1"/>
  <c r="CB273" i="15"/>
  <c r="CT274" i="15" a="1"/>
  <c r="Z273" i="15"/>
  <c r="DV152" i="28" a="1"/>
  <c r="CH273" i="15"/>
  <c r="BB274" i="15" a="1"/>
  <c r="DA136" i="18"/>
  <c r="BH137" i="18" a="1"/>
  <c r="AF274" i="15" a="1"/>
  <c r="BY274" i="15" a="1"/>
  <c r="CE137" i="18" a="1"/>
  <c r="AG274" i="15" a="1"/>
  <c r="AH274" i="15" a="1"/>
  <c r="BA273" i="15"/>
  <c r="CK274" i="15" a="1"/>
  <c r="DJ137" i="18" a="1"/>
  <c r="X273" i="15"/>
  <c r="CC274" i="15" a="1"/>
  <c r="M137" i="18" a="1"/>
  <c r="BO273" i="15"/>
  <c r="F136" i="18"/>
  <c r="CZ137" i="18" a="1"/>
  <c r="AP274" i="15" a="1"/>
  <c r="CX274" i="15" a="1"/>
  <c r="DO274" i="15" a="1"/>
  <c r="BZ137" i="18" a="1"/>
  <c r="W137" i="18" a="1"/>
  <c r="CY136" i="18"/>
  <c r="CW136" i="18"/>
  <c r="CM136" i="18"/>
  <c r="CF137" i="18" a="1"/>
  <c r="Q274" i="15" a="1"/>
  <c r="DA274" i="15" a="1"/>
  <c r="N137" i="18" a="1"/>
  <c r="BM137" i="18" a="1"/>
  <c r="DS137" i="18" a="1"/>
  <c r="AO273" i="15"/>
  <c r="BI274" i="15" a="1"/>
  <c r="AI273" i="15"/>
  <c r="DM136" i="18"/>
  <c r="AP137" i="18" a="1"/>
  <c r="DP136" i="18"/>
  <c r="BR273" i="15"/>
  <c r="CV273" i="15"/>
  <c r="CY273" i="15"/>
  <c r="CM274" i="15" a="1"/>
  <c r="AN137" i="18" a="1"/>
  <c r="S137" i="18" a="1"/>
  <c r="DC136" i="18"/>
  <c r="K273" i="15"/>
  <c r="AQ274" i="15" a="1"/>
  <c r="BZ136" i="18"/>
  <c r="P136" i="18"/>
  <c r="CX137" i="18" a="1"/>
  <c r="E136" i="18"/>
  <c r="Q273" i="15"/>
  <c r="F274" i="15" a="1"/>
  <c r="DK137" i="18" a="1"/>
  <c r="R137" i="18" a="1"/>
  <c r="AZ136" i="18"/>
  <c r="J136" i="18"/>
  <c r="BK136" i="18"/>
  <c r="CA137" i="18" a="1"/>
  <c r="I137" i="18" a="1"/>
  <c r="BL137" i="18" a="1"/>
  <c r="AS273" i="15"/>
  <c r="L137" i="18" a="1"/>
  <c r="CL274" i="15" a="1"/>
  <c r="AT136" i="18"/>
  <c r="DT137" i="18" a="1"/>
  <c r="AO136" i="18"/>
  <c r="BU274" i="15" a="1"/>
  <c r="X136" i="18"/>
  <c r="CG137" i="18" a="1"/>
  <c r="AU136" i="18"/>
  <c r="C273" i="15"/>
  <c r="E286" i="28" a="1"/>
  <c r="BC273" i="15"/>
  <c r="U273" i="15"/>
  <c r="DK273" i="15"/>
  <c r="DA273" i="15"/>
  <c r="DH136" i="18"/>
  <c r="J137" i="18" a="1"/>
  <c r="AB273" i="15"/>
  <c r="F137" i="18" a="1"/>
  <c r="C139" i="28" a="1"/>
  <c r="BI136" i="18"/>
  <c r="AM136" i="18"/>
  <c r="G273" i="15"/>
  <c r="V137" i="18" a="1"/>
  <c r="Y136" i="18"/>
  <c r="CI273" i="15"/>
  <c r="DD273" i="15"/>
  <c r="CX136" i="18"/>
  <c r="CD137" i="18" a="1"/>
  <c r="DT136" i="18"/>
  <c r="D540" i="28" a="1"/>
  <c r="CP137" i="18" a="1"/>
  <c r="AD137" i="18" a="1"/>
  <c r="T137" i="18" a="1"/>
  <c r="CL137" i="18" a="1"/>
  <c r="AC273" i="15"/>
  <c r="CG273" i="15"/>
  <c r="DO137" i="18" a="1"/>
  <c r="H137" i="18" a="1"/>
  <c r="BZ274" i="15" a="1"/>
  <c r="CV136" i="18"/>
  <c r="AC136" i="18"/>
  <c r="CJ136" i="18"/>
  <c r="N273" i="15"/>
  <c r="BQ136" i="18"/>
  <c r="BD274" i="15" a="1"/>
  <c r="S273" i="15"/>
  <c r="AM273" i="15"/>
  <c r="CD274" i="15" a="1"/>
  <c r="CK137" i="18" a="1"/>
  <c r="BB273" i="15"/>
  <c r="DQ137" i="18" a="1"/>
  <c r="DE137" i="18" a="1"/>
  <c r="BF273" i="15"/>
  <c r="AX136" i="18"/>
  <c r="DC137" i="18" a="1"/>
  <c r="BT137" i="18" a="1"/>
  <c r="CY274" i="15" a="1"/>
  <c r="E274" i="15" l="1"/>
  <c r="BT137" i="18"/>
  <c r="AO137" i="18"/>
  <c r="CY274" i="15"/>
  <c r="CN137" i="18"/>
  <c r="CP274" i="15"/>
  <c r="CH274" i="15"/>
  <c r="CI137" i="18"/>
  <c r="BA274" i="15"/>
  <c r="DC137" i="18"/>
  <c r="B540" i="28"/>
  <c r="R137" i="18"/>
  <c r="V274" i="15"/>
  <c r="M274" i="15"/>
  <c r="DI274" i="15"/>
  <c r="W137" i="18"/>
  <c r="DI137" i="18"/>
  <c r="V137" i="18"/>
  <c r="DK137" i="18"/>
  <c r="BM274" i="15"/>
  <c r="T274" i="15"/>
  <c r="X274" i="15"/>
  <c r="DE274" i="15"/>
  <c r="BZ137" i="18"/>
  <c r="O274" i="15"/>
  <c r="CI274" i="15"/>
  <c r="F274" i="15"/>
  <c r="AS137" i="18"/>
  <c r="F286" i="28"/>
  <c r="AT274" i="15"/>
  <c r="DO274" i="15"/>
  <c r="AE274" i="15"/>
  <c r="CF274" i="15"/>
  <c r="DE137" i="18"/>
  <c r="DM274" i="15"/>
  <c r="AJ274" i="15"/>
  <c r="BC274" i="15"/>
  <c r="BW274" i="15"/>
  <c r="DF274" i="15"/>
  <c r="CU137" i="18"/>
  <c r="CX274" i="15"/>
  <c r="DC274" i="15"/>
  <c r="BV137" i="18"/>
  <c r="P137" i="18"/>
  <c r="DQ137" i="18"/>
  <c r="CR137" i="18"/>
  <c r="K274" i="15"/>
  <c r="AP274" i="15"/>
  <c r="C139" i="28"/>
  <c r="DQ274" i="15"/>
  <c r="CX137" i="18"/>
  <c r="DA137" i="18"/>
  <c r="DD137" i="18"/>
  <c r="G540" i="28"/>
  <c r="CZ137" i="18"/>
  <c r="AI274" i="15"/>
  <c r="F137" i="18"/>
  <c r="Y274" i="15"/>
  <c r="CK137" i="18"/>
  <c r="E137" i="18"/>
  <c r="AD274" i="15"/>
  <c r="CQ274" i="15"/>
  <c r="CT137" i="18"/>
  <c r="CH137" i="18"/>
  <c r="BQ274" i="15"/>
  <c r="CJ137" i="18"/>
  <c r="DF137" i="18"/>
  <c r="CD274" i="15"/>
  <c r="BJ137" i="18"/>
  <c r="CS274" i="15"/>
  <c r="AN274" i="15"/>
  <c r="DB137" i="18"/>
  <c r="X137" i="18"/>
  <c r="D137" i="18"/>
  <c r="J137" i="18"/>
  <c r="BG274" i="15"/>
  <c r="AQ274" i="15"/>
  <c r="D139" i="28"/>
  <c r="BP274" i="15"/>
  <c r="K137" i="18"/>
  <c r="DV147" i="28"/>
  <c r="AS274" i="15"/>
  <c r="AX274" i="15"/>
  <c r="M137" i="18"/>
  <c r="AV274" i="15"/>
  <c r="AK274" i="15"/>
  <c r="W274" i="15"/>
  <c r="O137" i="18"/>
  <c r="AG137" i="18"/>
  <c r="BH274" i="15"/>
  <c r="DM137" i="18"/>
  <c r="DV148" i="28"/>
  <c r="CC274" i="15"/>
  <c r="DS274" i="15"/>
  <c r="BD274" i="15"/>
  <c r="DG274" i="15"/>
  <c r="BQ137" i="18"/>
  <c r="CE274" i="15"/>
  <c r="CZ274" i="15"/>
  <c r="AW137" i="18"/>
  <c r="AQ137" i="18"/>
  <c r="C274" i="15"/>
  <c r="G274" i="15"/>
  <c r="S137" i="18"/>
  <c r="AF137" i="18"/>
  <c r="AW274" i="15"/>
  <c r="DJ137" i="18"/>
  <c r="CW137" i="18"/>
  <c r="G137" i="18"/>
  <c r="BF137" i="18"/>
  <c r="AN137" i="18"/>
  <c r="BX274" i="15"/>
  <c r="CK274" i="15"/>
  <c r="BE137" i="18"/>
  <c r="DP274" i="15"/>
  <c r="AT137" i="18"/>
  <c r="CM274" i="15"/>
  <c r="BN274" i="15"/>
  <c r="DN274" i="15"/>
  <c r="B286" i="28"/>
  <c r="Z274" i="15"/>
  <c r="E286" i="28"/>
  <c r="AM274" i="15"/>
  <c r="CQ137" i="18"/>
  <c r="BT274" i="15"/>
  <c r="BD137" i="18"/>
  <c r="DJ274" i="15"/>
  <c r="CV274" i="15"/>
  <c r="CU274" i="15"/>
  <c r="CV137" i="18"/>
  <c r="AH274" i="15"/>
  <c r="BW137" i="18"/>
  <c r="DP137" i="18"/>
  <c r="AU274" i="15"/>
  <c r="E540" i="28"/>
  <c r="DR274" i="15"/>
  <c r="DV154" i="28"/>
  <c r="AG274" i="15"/>
  <c r="AM137" i="18"/>
  <c r="BV274" i="15"/>
  <c r="BZ274" i="15"/>
  <c r="H274" i="15"/>
  <c r="BI137" i="18"/>
  <c r="AR274" i="15"/>
  <c r="CE137" i="18"/>
  <c r="CS137" i="18"/>
  <c r="CG137" i="18"/>
  <c r="CC137" i="18"/>
  <c r="H137" i="18"/>
  <c r="DV155" i="28"/>
  <c r="BS274" i="15"/>
  <c r="CM137" i="18"/>
  <c r="L274" i="15"/>
  <c r="BC137" i="18"/>
  <c r="CA274" i="15"/>
  <c r="BY274" i="15"/>
  <c r="AX137" i="18"/>
  <c r="J274" i="15"/>
  <c r="DO137" i="18"/>
  <c r="AP137" i="18"/>
  <c r="AC274" i="15"/>
  <c r="AC137" i="18"/>
  <c r="N274" i="15"/>
  <c r="AF274" i="15"/>
  <c r="AL137" i="18"/>
  <c r="BU274" i="15"/>
  <c r="BX137" i="18"/>
  <c r="CO137" i="18"/>
  <c r="BF274" i="15"/>
  <c r="BH137" i="18"/>
  <c r="BS137" i="18"/>
  <c r="AZ137" i="18"/>
  <c r="BE274" i="15"/>
  <c r="CB137" i="18"/>
  <c r="S274" i="15"/>
  <c r="AO274" i="15"/>
  <c r="AE137" i="18"/>
  <c r="AZ274" i="15"/>
  <c r="DT137" i="18"/>
  <c r="CL137" i="18"/>
  <c r="BI274" i="15"/>
  <c r="AK137" i="18"/>
  <c r="P274" i="15"/>
  <c r="DN137" i="18"/>
  <c r="BB274" i="15"/>
  <c r="DT274" i="15"/>
  <c r="AJ137" i="18"/>
  <c r="T137" i="18"/>
  <c r="BR274" i="15"/>
  <c r="BK274" i="15"/>
  <c r="I274" i="15"/>
  <c r="DG137" i="18"/>
  <c r="AA137" i="18"/>
  <c r="AL274" i="15"/>
  <c r="BK137" i="18"/>
  <c r="CL274" i="15"/>
  <c r="AY274" i="15"/>
  <c r="F540" i="28"/>
  <c r="AD137" i="18"/>
  <c r="DS137" i="18"/>
  <c r="Q137" i="18"/>
  <c r="R274" i="15"/>
  <c r="CN274" i="15"/>
  <c r="AB137" i="18"/>
  <c r="DV152" i="28"/>
  <c r="L137" i="18"/>
  <c r="CP137" i="18"/>
  <c r="BM137" i="18"/>
  <c r="AU137" i="18"/>
  <c r="BP137" i="18"/>
  <c r="DL274" i="15"/>
  <c r="CO274" i="15"/>
  <c r="D540" i="28"/>
  <c r="BO274" i="15"/>
  <c r="N137" i="18"/>
  <c r="AA274" i="15"/>
  <c r="DL137" i="18"/>
  <c r="DD274" i="15"/>
  <c r="U137" i="18"/>
  <c r="CT274" i="15"/>
  <c r="BA137" i="18"/>
  <c r="BL137" i="18"/>
  <c r="BR137" i="18"/>
  <c r="BJ274" i="15"/>
  <c r="DA274" i="15"/>
  <c r="DV146" i="28"/>
  <c r="DH274" i="15"/>
  <c r="CY137" i="18"/>
  <c r="H540" i="28"/>
  <c r="I137" i="18"/>
  <c r="CD137" i="18"/>
  <c r="CB274" i="15"/>
  <c r="Q274" i="15"/>
  <c r="C286" i="28"/>
  <c r="BO137" i="18"/>
  <c r="AB274" i="15"/>
  <c r="AH137" i="18"/>
  <c r="U274" i="15"/>
  <c r="CR274" i="15"/>
  <c r="DH137" i="18"/>
  <c r="CA137" i="18"/>
  <c r="BG137" i="18"/>
  <c r="DB274" i="15"/>
  <c r="CF137" i="18"/>
  <c r="CW274" i="15"/>
  <c r="AY137" i="18"/>
  <c r="CJ274" i="15"/>
  <c r="BL274" i="15"/>
  <c r="BN137" i="18"/>
  <c r="AI137" i="18"/>
  <c r="Z137" i="18"/>
  <c r="DR137" i="18"/>
  <c r="AR137" i="18"/>
  <c r="DK274" i="15"/>
  <c r="D274" i="15"/>
  <c r="BU137" i="18"/>
  <c r="BY137" i="18"/>
  <c r="C540" i="28"/>
  <c r="CG274" i="15"/>
  <c r="Y137" i="18"/>
  <c r="AV137" i="18"/>
  <c r="BB137" i="18"/>
  <c r="CO261" i="15"/>
  <c r="BI261" i="15"/>
  <c r="CG270" i="15"/>
  <c r="CW261" i="15"/>
  <c r="BQ270" i="15"/>
  <c r="AK270" i="15"/>
  <c r="BQ261" i="15"/>
  <c r="CS261" i="15"/>
  <c r="DT124" i="18"/>
  <c r="DT133" i="18" s="1"/>
  <c r="D97" i="18" a="1"/>
  <c r="D97" i="18" s="1"/>
  <c r="D236" i="18" s="1"/>
  <c r="G28" i="18" a="1"/>
  <c r="G28" i="18" s="1"/>
  <c r="G167" i="18" s="1"/>
  <c r="D76" i="18" a="1"/>
  <c r="D76" i="18" s="1"/>
  <c r="D215" i="18" s="1"/>
  <c r="D92" i="18" a="1"/>
  <c r="D92" i="18" s="1"/>
  <c r="D231" i="18" s="1"/>
  <c r="D44" i="18" a="1"/>
  <c r="D44" i="18" s="1"/>
  <c r="D183" i="18" s="1"/>
  <c r="D39" i="18" a="1"/>
  <c r="D39" i="18" s="1"/>
  <c r="D178" i="18" s="1"/>
  <c r="D100" i="18" a="1"/>
  <c r="D100" i="18" s="1"/>
  <c r="D239" i="18" s="1"/>
  <c r="D88" i="18" a="1"/>
  <c r="D88" i="18" s="1"/>
  <c r="D227" i="18" s="1"/>
  <c r="D89" i="18" a="1"/>
  <c r="D89" i="18" s="1"/>
  <c r="D228" i="18" s="1"/>
  <c r="D104" i="18" a="1"/>
  <c r="D104" i="18" s="1"/>
  <c r="D243" i="18" s="1"/>
  <c r="AU104" i="18" a="1"/>
  <c r="AU104" i="18" s="1"/>
  <c r="AU243" i="18" s="1"/>
  <c r="CG104" i="18" a="1"/>
  <c r="CG104" i="18" s="1"/>
  <c r="CG243" i="18" s="1"/>
  <c r="BV54" i="18" a="1"/>
  <c r="BV54" i="18" s="1"/>
  <c r="BV193" i="18" s="1"/>
  <c r="CE19" i="18" a="1"/>
  <c r="CE19" i="18" s="1"/>
  <c r="CE158" i="18" s="1"/>
  <c r="S19" i="18" a="1"/>
  <c r="S19" i="18" s="1"/>
  <c r="S158" i="18" s="1"/>
  <c r="AQ98" i="18" a="1"/>
  <c r="AQ98" i="18" s="1"/>
  <c r="AQ237" i="18" s="1"/>
  <c r="AP81" i="18" a="1"/>
  <c r="AP81" i="18" s="1"/>
  <c r="AP220" i="18" s="1"/>
  <c r="DD81" i="18" a="1"/>
  <c r="DD81" i="18" s="1"/>
  <c r="DD220" i="18" s="1"/>
  <c r="S42" i="18" a="1"/>
  <c r="S42" i="18" s="1"/>
  <c r="S181" i="18" s="1"/>
  <c r="F4" i="18" a="1"/>
  <c r="F4" i="18" s="1"/>
  <c r="T4" i="18" a="1"/>
  <c r="T4" i="18" s="1"/>
  <c r="CK4" i="18" a="1"/>
  <c r="CK4" i="18" s="1"/>
  <c r="DG4" i="18" a="1"/>
  <c r="DG4" i="18" s="1"/>
  <c r="CP4" i="18" a="1"/>
  <c r="CP4" i="18" s="1"/>
  <c r="AD4" i="18" a="1"/>
  <c r="AD4" i="18" s="1"/>
  <c r="BX4" i="18" a="1"/>
  <c r="BX4" i="18" s="1"/>
  <c r="CZ4" i="18" a="1"/>
  <c r="CZ4" i="18" s="1"/>
  <c r="AO4" i="18" a="1"/>
  <c r="AO4" i="18" s="1"/>
  <c r="DJ4" i="18" a="1"/>
  <c r="DJ4" i="18" s="1"/>
  <c r="AT4" i="18" a="1"/>
  <c r="AT4" i="18" s="1"/>
  <c r="DO4" i="18" a="1"/>
  <c r="DO4" i="18" s="1"/>
  <c r="AY4" i="18" a="1"/>
  <c r="AY4" i="18" s="1"/>
  <c r="AF105" i="18" a="1"/>
  <c r="AF105" i="18" s="1"/>
  <c r="AF244" i="18" s="1"/>
  <c r="Y105" i="18" a="1"/>
  <c r="Y105" i="18" s="1"/>
  <c r="Y244" i="18" s="1"/>
  <c r="O105" i="18" a="1"/>
  <c r="O105" i="18" s="1"/>
  <c r="O244" i="18" s="1"/>
  <c r="DN105" i="18" a="1"/>
  <c r="DN105" i="18" s="1"/>
  <c r="DN244" i="18" s="1"/>
  <c r="AK105" i="18" a="1"/>
  <c r="AK105" i="18" s="1"/>
  <c r="AK244" i="18" s="1"/>
  <c r="CZ105" i="18" a="1"/>
  <c r="CZ105" i="18" s="1"/>
  <c r="CZ244" i="18" s="1"/>
  <c r="CM105" i="18" a="1"/>
  <c r="CM105" i="18" s="1"/>
  <c r="CM244" i="18" s="1"/>
  <c r="CQ105" i="18" a="1"/>
  <c r="CQ105" i="18" s="1"/>
  <c r="CQ244" i="18" s="1"/>
  <c r="H105" i="18" a="1"/>
  <c r="H105" i="18" s="1"/>
  <c r="H244" i="18" s="1"/>
  <c r="CK105" i="18" a="1"/>
  <c r="CK105" i="18" s="1"/>
  <c r="CK244" i="18" s="1"/>
  <c r="DF61" i="18" a="1"/>
  <c r="DF61" i="18" s="1"/>
  <c r="DF200" i="18" s="1"/>
  <c r="BJ61" i="18" a="1"/>
  <c r="BJ61" i="18" s="1"/>
  <c r="BJ200" i="18" s="1"/>
  <c r="CU25" i="18" a="1"/>
  <c r="CU25" i="18" s="1"/>
  <c r="CU164" i="18" s="1"/>
  <c r="AC25" i="18" a="1"/>
  <c r="AC25" i="18" s="1"/>
  <c r="AC164" i="18" s="1"/>
  <c r="CF50" i="18" a="1"/>
  <c r="CF50" i="18" s="1"/>
  <c r="CF189" i="18" s="1"/>
  <c r="BN87" i="18" a="1"/>
  <c r="BN87" i="18" s="1"/>
  <c r="BN226" i="18" s="1"/>
  <c r="E87" i="18" a="1"/>
  <c r="E87" i="18" s="1"/>
  <c r="E226" i="18" s="1"/>
  <c r="DM71" i="18" a="1"/>
  <c r="DM71" i="18" s="1"/>
  <c r="DM210" i="18" s="1"/>
  <c r="CX71" i="18" a="1"/>
  <c r="CX71" i="18" s="1"/>
  <c r="CX210" i="18" s="1"/>
  <c r="BD55" i="18" a="1"/>
  <c r="BD55" i="18" s="1"/>
  <c r="BD194" i="18" s="1"/>
  <c r="D20" i="18" a="1"/>
  <c r="D20" i="18" s="1"/>
  <c r="D159" i="18" s="1"/>
  <c r="D9" i="18" a="1"/>
  <c r="D9" i="18" s="1"/>
  <c r="D148" i="18" s="1"/>
  <c r="D65" i="18" a="1"/>
  <c r="D65" i="18" s="1"/>
  <c r="D204" i="18" s="1"/>
  <c r="D52" i="18" a="1"/>
  <c r="D52" i="18" s="1"/>
  <c r="D191" i="18" s="1"/>
  <c r="D36" i="18" a="1"/>
  <c r="D36" i="18" s="1"/>
  <c r="D175" i="18" s="1"/>
  <c r="D95" i="18" a="1"/>
  <c r="D95" i="18" s="1"/>
  <c r="D234" i="18" s="1"/>
  <c r="D105" i="18" a="1"/>
  <c r="D105" i="18" s="1"/>
  <c r="D244" i="18" s="1"/>
  <c r="D74" i="18" a="1"/>
  <c r="D74" i="18" s="1"/>
  <c r="D213" i="18" s="1"/>
  <c r="D106" i="18" a="1"/>
  <c r="D106" i="18" s="1"/>
  <c r="D245" i="18" s="1"/>
  <c r="D68" i="18" a="1"/>
  <c r="D68" i="18" s="1"/>
  <c r="D207" i="18" s="1"/>
  <c r="D102" i="18" a="1"/>
  <c r="D102" i="18" s="1"/>
  <c r="D241" i="18" s="1"/>
  <c r="L104" i="18" a="1"/>
  <c r="L104" i="18" s="1"/>
  <c r="L243" i="18" s="1"/>
  <c r="BW104" i="18" a="1"/>
  <c r="BW104" i="18" s="1"/>
  <c r="BW243" i="18" s="1"/>
  <c r="G54" i="18" a="1"/>
  <c r="G54" i="18" s="1"/>
  <c r="G193" i="18" s="1"/>
  <c r="DA19" i="18" a="1"/>
  <c r="DA19" i="18" s="1"/>
  <c r="DA158" i="18" s="1"/>
  <c r="AJ19" i="18" a="1"/>
  <c r="AJ19" i="18" s="1"/>
  <c r="AJ158" i="18" s="1"/>
  <c r="R98" i="18" a="1"/>
  <c r="R98" i="18" s="1"/>
  <c r="R237" i="18" s="1"/>
  <c r="J81" i="18" a="1"/>
  <c r="J81" i="18" s="1"/>
  <c r="J220" i="18" s="1"/>
  <c r="CO81" i="18" a="1"/>
  <c r="CO81" i="18" s="1"/>
  <c r="CO220" i="18" s="1"/>
  <c r="BI42" i="18" a="1"/>
  <c r="BI42" i="18" s="1"/>
  <c r="BI181" i="18" s="1"/>
  <c r="X4" i="18" a="1"/>
  <c r="X4" i="18" s="1"/>
  <c r="Y4" i="18" a="1"/>
  <c r="Y4" i="18" s="1"/>
  <c r="CT4" i="18" a="1"/>
  <c r="CT4" i="18" s="1"/>
  <c r="G4" i="18" a="1"/>
  <c r="G4" i="18" s="1"/>
  <c r="CY4" i="18" a="1"/>
  <c r="CY4" i="18" s="1"/>
  <c r="L4" i="18" a="1"/>
  <c r="L4" i="18" s="1"/>
  <c r="CC4" i="18" a="1"/>
  <c r="CC4" i="18" s="1"/>
  <c r="DN4" i="18" a="1"/>
  <c r="DN4" i="18" s="1"/>
  <c r="AX4" i="18" a="1"/>
  <c r="AX4" i="18" s="1"/>
  <c r="DS4" i="18" a="1"/>
  <c r="DS4" i="18" s="1"/>
  <c r="BC4" i="18" a="1"/>
  <c r="BC4" i="18" s="1"/>
  <c r="BB4" i="18" a="1"/>
  <c r="BB4" i="18" s="1"/>
  <c r="BM4" i="18" a="1"/>
  <c r="BM4" i="18" s="1"/>
  <c r="DF105" i="18" a="1"/>
  <c r="DF105" i="18" s="1"/>
  <c r="DF244" i="18" s="1"/>
  <c r="BD105" i="18" a="1"/>
  <c r="BD105" i="18" s="1"/>
  <c r="BD244" i="18" s="1"/>
  <c r="BQ105" i="18" a="1"/>
  <c r="BQ105" i="18" s="1"/>
  <c r="BQ244" i="18" s="1"/>
  <c r="E105" i="18" a="1"/>
  <c r="E105" i="18" s="1"/>
  <c r="E244" i="18" s="1"/>
  <c r="AW105" i="18" a="1"/>
  <c r="AW105" i="18" s="1"/>
  <c r="AW244" i="18" s="1"/>
  <c r="AC105" i="18" a="1"/>
  <c r="AC105" i="18" s="1"/>
  <c r="AC244" i="18" s="1"/>
  <c r="DK105" i="18" a="1"/>
  <c r="DK105" i="18" s="1"/>
  <c r="DK244" i="18" s="1"/>
  <c r="DG105" i="18" a="1"/>
  <c r="DG105" i="18" s="1"/>
  <c r="DG244" i="18" s="1"/>
  <c r="AI105" i="18" a="1"/>
  <c r="AI105" i="18" s="1"/>
  <c r="AI244" i="18" s="1"/>
  <c r="DL105" i="18" a="1"/>
  <c r="DL105" i="18" s="1"/>
  <c r="DL244" i="18" s="1"/>
  <c r="BY61" i="18" a="1"/>
  <c r="BY61" i="18" s="1"/>
  <c r="BY200" i="18" s="1"/>
  <c r="L61" i="18" a="1"/>
  <c r="L61" i="18" s="1"/>
  <c r="L200" i="18" s="1"/>
  <c r="AN25" i="18" a="1"/>
  <c r="AN25" i="18" s="1"/>
  <c r="AN164" i="18" s="1"/>
  <c r="DC25" i="18" a="1"/>
  <c r="DC25" i="18" s="1"/>
  <c r="DC164" i="18" s="1"/>
  <c r="AV50" i="18" a="1"/>
  <c r="AV50" i="18" s="1"/>
  <c r="AV189" i="18" s="1"/>
  <c r="R87" i="18" a="1"/>
  <c r="R87" i="18" s="1"/>
  <c r="R226" i="18" s="1"/>
  <c r="BZ87" i="18" a="1"/>
  <c r="BZ87" i="18" s="1"/>
  <c r="BZ226" i="18" s="1"/>
  <c r="AN71" i="18" a="1"/>
  <c r="AN71" i="18" s="1"/>
  <c r="AN210" i="18" s="1"/>
  <c r="CL55" i="18" a="1"/>
  <c r="CL55" i="18" s="1"/>
  <c r="CL194" i="18" s="1"/>
  <c r="U55" i="18" a="1"/>
  <c r="U55" i="18" s="1"/>
  <c r="U194" i="18" s="1"/>
  <c r="D60" i="18" a="1"/>
  <c r="D60" i="18" s="1"/>
  <c r="D199" i="18" s="1"/>
  <c r="D37" i="18" a="1"/>
  <c r="D37" i="18" s="1"/>
  <c r="D176" i="18" s="1"/>
  <c r="D103" i="18" a="1"/>
  <c r="D103" i="18" s="1"/>
  <c r="D242" i="18" s="1"/>
  <c r="D57" i="18" a="1"/>
  <c r="D57" i="18" s="1"/>
  <c r="D196" i="18" s="1"/>
  <c r="D69" i="18" a="1"/>
  <c r="D69" i="18" s="1"/>
  <c r="D208" i="18" s="1"/>
  <c r="D31" i="18" a="1"/>
  <c r="D31" i="18" s="1"/>
  <c r="D170" i="18" s="1"/>
  <c r="D101" i="18" a="1"/>
  <c r="D101" i="18" s="1"/>
  <c r="D240" i="18" s="1"/>
  <c r="D50" i="18" a="1"/>
  <c r="D50" i="18" s="1"/>
  <c r="D189" i="18" s="1"/>
  <c r="D84" i="18" a="1"/>
  <c r="D84" i="18" s="1"/>
  <c r="D223" i="18" s="1"/>
  <c r="D107" i="18" a="1"/>
  <c r="D107" i="18" s="1"/>
  <c r="D246" i="18" s="1"/>
  <c r="D12" i="18" a="1"/>
  <c r="D12" i="18" s="1"/>
  <c r="D151" i="18" s="1"/>
  <c r="D54" i="18" a="1"/>
  <c r="D54" i="18" s="1"/>
  <c r="D193" i="18" s="1"/>
  <c r="BF104" i="18" a="1"/>
  <c r="BF104" i="18" s="1"/>
  <c r="BF243" i="18" s="1"/>
  <c r="AT54" i="18" a="1"/>
  <c r="AT54" i="18" s="1"/>
  <c r="AT193" i="18" s="1"/>
  <c r="I54" i="18" a="1"/>
  <c r="I54" i="18" s="1"/>
  <c r="I193" i="18" s="1"/>
  <c r="AO19" i="18" a="1"/>
  <c r="AO19" i="18" s="1"/>
  <c r="AO158" i="18" s="1"/>
  <c r="F19" i="18" a="1"/>
  <c r="F19" i="18" s="1"/>
  <c r="F158" i="18" s="1"/>
  <c r="AB98" i="18" a="1"/>
  <c r="AB98" i="18" s="1"/>
  <c r="AB237" i="18" s="1"/>
  <c r="BO81" i="18" a="1"/>
  <c r="BO81" i="18" s="1"/>
  <c r="BO220" i="18" s="1"/>
  <c r="AK81" i="18" a="1"/>
  <c r="AK81" i="18" s="1"/>
  <c r="AK220" i="18" s="1"/>
  <c r="AO42" i="18" a="1"/>
  <c r="AO42" i="18" s="1"/>
  <c r="AO181" i="18" s="1"/>
  <c r="AL4" i="18" a="1"/>
  <c r="AL4" i="18" s="1"/>
  <c r="AH4" i="18" a="1"/>
  <c r="AH4" i="18" s="1"/>
  <c r="DC4" i="18" a="1"/>
  <c r="DC4" i="18" s="1"/>
  <c r="U4" i="18" a="1"/>
  <c r="U4" i="18" s="1"/>
  <c r="DM4" i="18" a="1"/>
  <c r="DM4" i="18" s="1"/>
  <c r="Q4" i="18" a="1"/>
  <c r="Q4" i="18" s="1"/>
  <c r="CL4" i="18" a="1"/>
  <c r="CL4" i="18" s="1"/>
  <c r="AN4" i="18" a="1"/>
  <c r="AN4" i="18" s="1"/>
  <c r="BG4" i="18" a="1"/>
  <c r="BG4" i="18" s="1"/>
  <c r="H4" i="18" a="1"/>
  <c r="H4" i="18" s="1"/>
  <c r="BL4" i="18" a="1"/>
  <c r="BL4" i="18" s="1"/>
  <c r="N4" i="18" a="1"/>
  <c r="N4" i="18" s="1"/>
  <c r="BV4" i="18" a="1"/>
  <c r="BV4" i="18" s="1"/>
  <c r="BB105" i="18" a="1"/>
  <c r="BB105" i="18" s="1"/>
  <c r="BB244" i="18" s="1"/>
  <c r="CH105" i="18" a="1"/>
  <c r="CH105" i="18" s="1"/>
  <c r="CH244" i="18" s="1"/>
  <c r="CV105" i="18" a="1"/>
  <c r="CV105" i="18" s="1"/>
  <c r="CV244" i="18" s="1"/>
  <c r="X105" i="18" a="1"/>
  <c r="X105" i="18" s="1"/>
  <c r="X244" i="18" s="1"/>
  <c r="CX105" i="18" a="1"/>
  <c r="CX105" i="18" s="1"/>
  <c r="CX244" i="18" s="1"/>
  <c r="AN105" i="18" a="1"/>
  <c r="AN105" i="18" s="1"/>
  <c r="AN244" i="18" s="1"/>
  <c r="I105" i="18" a="1"/>
  <c r="I105" i="18" s="1"/>
  <c r="I244" i="18" s="1"/>
  <c r="DO105" i="18" a="1"/>
  <c r="DO105" i="18" s="1"/>
  <c r="DO244" i="18" s="1"/>
  <c r="AO105" i="18" a="1"/>
  <c r="AO105" i="18" s="1"/>
  <c r="AO244" i="18" s="1"/>
  <c r="N105" i="18" a="1"/>
  <c r="N105" i="18" s="1"/>
  <c r="N244" i="18" s="1"/>
  <c r="BV61" i="18" a="1"/>
  <c r="BV61" i="18" s="1"/>
  <c r="BV200" i="18" s="1"/>
  <c r="BX61" i="18" a="1"/>
  <c r="BX61" i="18" s="1"/>
  <c r="BX200" i="18" s="1"/>
  <c r="CZ25" i="18" a="1"/>
  <c r="CZ25" i="18" s="1"/>
  <c r="CZ164" i="18" s="1"/>
  <c r="AB50" i="18" a="1"/>
  <c r="AB50" i="18" s="1"/>
  <c r="AB189" i="18" s="1"/>
  <c r="AW50" i="18" a="1"/>
  <c r="AW50" i="18" s="1"/>
  <c r="AW189" i="18" s="1"/>
  <c r="DQ87" i="18" a="1"/>
  <c r="DQ87" i="18" s="1"/>
  <c r="DQ226" i="18" s="1"/>
  <c r="AG87" i="18" a="1"/>
  <c r="AG87" i="18" s="1"/>
  <c r="AG226" i="18" s="1"/>
  <c r="W71" i="18" a="1"/>
  <c r="W71" i="18" s="1"/>
  <c r="W210" i="18" s="1"/>
  <c r="AD55" i="18" a="1"/>
  <c r="AD55" i="18" s="1"/>
  <c r="AD194" i="18" s="1"/>
  <c r="K55" i="18" a="1"/>
  <c r="K55" i="18" s="1"/>
  <c r="K194" i="18" s="1"/>
  <c r="D96" i="18" a="1"/>
  <c r="D96" i="18" s="1"/>
  <c r="D235" i="18" s="1"/>
  <c r="D4" i="18" a="1"/>
  <c r="D4" i="18" s="1"/>
  <c r="D15" i="18" a="1"/>
  <c r="D15" i="18" s="1"/>
  <c r="D154" i="18" s="1"/>
  <c r="D16" i="18" a="1"/>
  <c r="D16" i="18" s="1"/>
  <c r="D155" i="18" s="1"/>
  <c r="D91" i="18" a="1"/>
  <c r="D91" i="18" s="1"/>
  <c r="D230" i="18" s="1"/>
  <c r="D6" i="18" a="1"/>
  <c r="D6" i="18" s="1"/>
  <c r="D145" i="18" s="1"/>
  <c r="D13" i="18" a="1"/>
  <c r="D13" i="18" s="1"/>
  <c r="D152" i="18" s="1"/>
  <c r="D46" i="18" a="1"/>
  <c r="D46" i="18" s="1"/>
  <c r="D185" i="18" s="1"/>
  <c r="D71" i="18" a="1"/>
  <c r="D71" i="18" s="1"/>
  <c r="D210" i="18" s="1"/>
  <c r="D49" i="18" a="1"/>
  <c r="D49" i="18" s="1"/>
  <c r="D188" i="18" s="1"/>
  <c r="D83" i="18" a="1"/>
  <c r="D83" i="18" s="1"/>
  <c r="D222" i="18" s="1"/>
  <c r="D59" i="18" a="1"/>
  <c r="D59" i="18" s="1"/>
  <c r="D198" i="18" s="1"/>
  <c r="D19" i="18" a="1"/>
  <c r="D19" i="18" s="1"/>
  <c r="D158" i="18" s="1"/>
  <c r="BM104" i="18" a="1"/>
  <c r="BM104" i="18" s="1"/>
  <c r="BM243" i="18" s="1"/>
  <c r="DC54" i="18" a="1"/>
  <c r="DC54" i="18" s="1"/>
  <c r="DC193" i="18" s="1"/>
  <c r="CO54" i="18" a="1"/>
  <c r="CO54" i="18" s="1"/>
  <c r="CO193" i="18" s="1"/>
  <c r="BT19" i="18" a="1"/>
  <c r="BT19" i="18" s="1"/>
  <c r="BT158" i="18" s="1"/>
  <c r="AD98" i="18" a="1"/>
  <c r="AD98" i="18" s="1"/>
  <c r="AD237" i="18" s="1"/>
  <c r="DM98" i="18" a="1"/>
  <c r="DM98" i="18" s="1"/>
  <c r="DM237" i="18" s="1"/>
  <c r="AI81" i="18" a="1"/>
  <c r="AI81" i="18" s="1"/>
  <c r="AI220" i="18" s="1"/>
  <c r="L42" i="18" a="1"/>
  <c r="L42" i="18" s="1"/>
  <c r="L181" i="18" s="1"/>
  <c r="CL42" i="18" a="1"/>
  <c r="CL42" i="18" s="1"/>
  <c r="CL181" i="18" s="1"/>
  <c r="BI4" i="18" a="1"/>
  <c r="BI4" i="18" s="1"/>
  <c r="AQ4" i="18" a="1"/>
  <c r="AQ4" i="18" s="1"/>
  <c r="DL4" i="18" a="1"/>
  <c r="DL4" i="18" s="1"/>
  <c r="BA4" i="18" a="1"/>
  <c r="BA4" i="18" s="1"/>
  <c r="AS4" i="18" a="1"/>
  <c r="AS4" i="18" s="1"/>
  <c r="Z4" i="18" a="1"/>
  <c r="Z4" i="18" s="1"/>
  <c r="CU4" i="18" a="1"/>
  <c r="CU4" i="18" s="1"/>
  <c r="BY4" i="18" a="1"/>
  <c r="BY4" i="18" s="1"/>
  <c r="BP4" i="18" a="1"/>
  <c r="BP4" i="18" s="1"/>
  <c r="BK4" i="18" a="1"/>
  <c r="BK4" i="18" s="1"/>
  <c r="BZ4" i="18" a="1"/>
  <c r="BZ4" i="18" s="1"/>
  <c r="J4" i="18" a="1"/>
  <c r="J4" i="18" s="1"/>
  <c r="CE4" i="18" a="1"/>
  <c r="CE4" i="18" s="1"/>
  <c r="BF105" i="18" a="1"/>
  <c r="BF105" i="18" s="1"/>
  <c r="BF244" i="18" s="1"/>
  <c r="DI105" i="18" a="1"/>
  <c r="DI105" i="18" s="1"/>
  <c r="DI244" i="18" s="1"/>
  <c r="BX105" i="18" a="1"/>
  <c r="BX105" i="18" s="1"/>
  <c r="BX244" i="18" s="1"/>
  <c r="AG105" i="18" a="1"/>
  <c r="AG105" i="18" s="1"/>
  <c r="AG244" i="18" s="1"/>
  <c r="AB105" i="18" a="1"/>
  <c r="AB105" i="18" s="1"/>
  <c r="AB244" i="18" s="1"/>
  <c r="AY105" i="18" a="1"/>
  <c r="AY105" i="18" s="1"/>
  <c r="AY244" i="18" s="1"/>
  <c r="P105" i="18" a="1"/>
  <c r="P105" i="18" s="1"/>
  <c r="AX105" i="18" a="1"/>
  <c r="AX105" i="18" s="1"/>
  <c r="AX244" i="18" s="1"/>
  <c r="BG105" i="18" a="1"/>
  <c r="BG105" i="18" s="1"/>
  <c r="BG244" i="18" s="1"/>
  <c r="BJ105" i="18" a="1"/>
  <c r="BJ105" i="18" s="1"/>
  <c r="BJ244" i="18" s="1"/>
  <c r="AF61" i="18" a="1"/>
  <c r="AF61" i="18" s="1"/>
  <c r="AF200" i="18" s="1"/>
  <c r="E25" i="18" a="1"/>
  <c r="E25" i="18" s="1"/>
  <c r="E164" i="18" s="1"/>
  <c r="AX25" i="18" a="1"/>
  <c r="AX25" i="18" s="1"/>
  <c r="AX164" i="18" s="1"/>
  <c r="DH50" i="18" a="1"/>
  <c r="DH50" i="18" s="1"/>
  <c r="DH189" i="18" s="1"/>
  <c r="G50" i="18" a="1"/>
  <c r="G50" i="18" s="1"/>
  <c r="G189" i="18" s="1"/>
  <c r="DI87" i="18" a="1"/>
  <c r="DI87" i="18" s="1"/>
  <c r="DI226" i="18" s="1"/>
  <c r="DB87" i="18" a="1"/>
  <c r="DB87" i="18" s="1"/>
  <c r="DB226" i="18" s="1"/>
  <c r="CR71" i="18" a="1"/>
  <c r="CR71" i="18" s="1"/>
  <c r="CR210" i="18" s="1"/>
  <c r="AV55" i="18" a="1"/>
  <c r="AV55" i="18" s="1"/>
  <c r="AV194" i="18" s="1"/>
  <c r="CF55" i="18" a="1"/>
  <c r="CF55" i="18" s="1"/>
  <c r="CF194" i="18" s="1"/>
  <c r="D99" i="18" a="1"/>
  <c r="D99" i="18" s="1"/>
  <c r="D238" i="18" s="1"/>
  <c r="D67" i="18" a="1"/>
  <c r="D67" i="18" s="1"/>
  <c r="D206" i="18" s="1"/>
  <c r="D22" i="18" a="1"/>
  <c r="D22" i="18" s="1"/>
  <c r="D161" i="18" s="1"/>
  <c r="D32" i="18" a="1"/>
  <c r="D32" i="18" s="1"/>
  <c r="D171" i="18" s="1"/>
  <c r="D17" i="18" a="1"/>
  <c r="D17" i="18" s="1"/>
  <c r="D156" i="18" s="1"/>
  <c r="D25" i="18" a="1"/>
  <c r="D25" i="18" s="1"/>
  <c r="D164" i="18" s="1"/>
  <c r="D5" i="18" a="1"/>
  <c r="D5" i="18" s="1"/>
  <c r="D144" i="18" s="1"/>
  <c r="D86" i="18" a="1"/>
  <c r="D86" i="18" s="1"/>
  <c r="D225" i="18" s="1"/>
  <c r="D18" i="18" a="1"/>
  <c r="D18" i="18" s="1"/>
  <c r="D157" i="18" s="1"/>
  <c r="D29" i="18" a="1"/>
  <c r="D29" i="18" s="1"/>
  <c r="D168" i="18" s="1"/>
  <c r="D11" i="18" a="1"/>
  <c r="D11" i="18" s="1"/>
  <c r="D150" i="18" s="1"/>
  <c r="D38" i="18" a="1"/>
  <c r="D38" i="18" s="1"/>
  <c r="D177" i="18" s="1"/>
  <c r="D81" i="18" a="1"/>
  <c r="D81" i="18" s="1"/>
  <c r="D220" i="18" s="1"/>
  <c r="DA104" i="18" a="1"/>
  <c r="DA104" i="18" s="1"/>
  <c r="DA243" i="18" s="1"/>
  <c r="AQ54" i="18" a="1"/>
  <c r="AQ54" i="18" s="1"/>
  <c r="AQ193" i="18" s="1"/>
  <c r="BX54" i="18" a="1"/>
  <c r="BX54" i="18" s="1"/>
  <c r="BX193" i="18" s="1"/>
  <c r="DG19" i="18" a="1"/>
  <c r="DG19" i="18" s="1"/>
  <c r="DG158" i="18" s="1"/>
  <c r="W98" i="18" a="1"/>
  <c r="W98" i="18" s="1"/>
  <c r="W237" i="18" s="1"/>
  <c r="BT98" i="18" a="1"/>
  <c r="BT98" i="18" s="1"/>
  <c r="BT237" i="18" s="1"/>
  <c r="DQ81" i="18" a="1"/>
  <c r="DQ81" i="18" s="1"/>
  <c r="DQ220" i="18" s="1"/>
  <c r="BP42" i="18" a="1"/>
  <c r="BP42" i="18" s="1"/>
  <c r="BP181" i="18" s="1"/>
  <c r="E42" i="18" a="1"/>
  <c r="E42" i="18" s="1"/>
  <c r="E181" i="18" s="1"/>
  <c r="BR4" i="18" a="1"/>
  <c r="BR4" i="18" s="1"/>
  <c r="AZ4" i="18" a="1"/>
  <c r="AZ4" i="18" s="1"/>
  <c r="V4" i="18" a="1"/>
  <c r="V4" i="18" s="1"/>
  <c r="BJ4" i="18" a="1"/>
  <c r="BJ4" i="18" s="1"/>
  <c r="AC4" i="18" a="1"/>
  <c r="AC4" i="18" s="1"/>
  <c r="AI4" i="18" a="1"/>
  <c r="AI4" i="18" s="1"/>
  <c r="DD4" i="18" a="1"/>
  <c r="DD4" i="18" s="1"/>
  <c r="DE4" i="18" a="1"/>
  <c r="DE4" i="18" s="1"/>
  <c r="BU4" i="18" a="1"/>
  <c r="BU4" i="18" s="1"/>
  <c r="E4" i="18" a="1"/>
  <c r="E4" i="18" s="1"/>
  <c r="CI4" i="18" a="1"/>
  <c r="CI4" i="18" s="1"/>
  <c r="S4" i="18" a="1"/>
  <c r="S4" i="18" s="1"/>
  <c r="CN4" i="18" a="1"/>
  <c r="CN4" i="18" s="1"/>
  <c r="CA105" i="18" a="1"/>
  <c r="CA105" i="18" s="1"/>
  <c r="CA244" i="18" s="1"/>
  <c r="BL105" i="18" a="1"/>
  <c r="BL105" i="18" s="1"/>
  <c r="BL244" i="18" s="1"/>
  <c r="CW105" i="18" a="1"/>
  <c r="CW105" i="18" s="1"/>
  <c r="CW244" i="18" s="1"/>
  <c r="BC105" i="18" a="1"/>
  <c r="BC105" i="18" s="1"/>
  <c r="BC244" i="18" s="1"/>
  <c r="BH105" i="18" a="1"/>
  <c r="BH105" i="18" s="1"/>
  <c r="BH244" i="18" s="1"/>
  <c r="BI105" i="18" a="1"/>
  <c r="BI105" i="18" s="1"/>
  <c r="BI244" i="18" s="1"/>
  <c r="W105" i="18" a="1"/>
  <c r="W105" i="18" s="1"/>
  <c r="W244" i="18" s="1"/>
  <c r="BP105" i="18" a="1"/>
  <c r="BP105" i="18" s="1"/>
  <c r="BP244" i="18" s="1"/>
  <c r="CE105" i="18" a="1"/>
  <c r="CE105" i="18" s="1"/>
  <c r="CE244" i="18" s="1"/>
  <c r="V61" i="18" a="1"/>
  <c r="V61" i="18" s="1"/>
  <c r="V200" i="18" s="1"/>
  <c r="DG61" i="18" a="1"/>
  <c r="DG61" i="18" s="1"/>
  <c r="DG200" i="18" s="1"/>
  <c r="Y25" i="18" a="1"/>
  <c r="Y25" i="18" s="1"/>
  <c r="Y164" i="18" s="1"/>
  <c r="DJ25" i="18" a="1"/>
  <c r="DJ25" i="18" s="1"/>
  <c r="DJ164" i="18" s="1"/>
  <c r="BQ50" i="18" a="1"/>
  <c r="BQ50" i="18" s="1"/>
  <c r="BQ189" i="18" s="1"/>
  <c r="BX50" i="18" a="1"/>
  <c r="BX50" i="18" s="1"/>
  <c r="BX189" i="18" s="1"/>
  <c r="CO87" i="18" a="1"/>
  <c r="CO87" i="18" s="1"/>
  <c r="CO226" i="18" s="1"/>
  <c r="BN71" i="18" a="1"/>
  <c r="BN71" i="18" s="1"/>
  <c r="BN210" i="18" s="1"/>
  <c r="AY71" i="18" a="1"/>
  <c r="AY71" i="18" s="1"/>
  <c r="AY210" i="18" s="1"/>
  <c r="AW55" i="18" a="1"/>
  <c r="AW55" i="18" s="1"/>
  <c r="AW194" i="18" s="1"/>
  <c r="AF55" i="18" a="1"/>
  <c r="AF55" i="18" s="1"/>
  <c r="AF194" i="18" s="1"/>
  <c r="D53" i="18" a="1"/>
  <c r="D53" i="18" s="1"/>
  <c r="D192" i="18" s="1"/>
  <c r="D87" i="18" a="1"/>
  <c r="D87" i="18" s="1"/>
  <c r="D226" i="18" s="1"/>
  <c r="D70" i="18" a="1"/>
  <c r="D70" i="18" s="1"/>
  <c r="D209" i="18" s="1"/>
  <c r="D72" i="18" a="1"/>
  <c r="D72" i="18" s="1"/>
  <c r="D211" i="18" s="1"/>
  <c r="D33" i="18" a="1"/>
  <c r="D33" i="18" s="1"/>
  <c r="D172" i="18" s="1"/>
  <c r="D43" i="18" a="1"/>
  <c r="D43" i="18" s="1"/>
  <c r="D182" i="18" s="1"/>
  <c r="D10" i="18" a="1"/>
  <c r="D10" i="18" s="1"/>
  <c r="D149" i="18" s="1"/>
  <c r="D98" i="18" a="1"/>
  <c r="D98" i="18" s="1"/>
  <c r="D237" i="18" s="1"/>
  <c r="BS104" i="18" a="1"/>
  <c r="BS104" i="18" s="1"/>
  <c r="BS243" i="18" s="1"/>
  <c r="CS54" i="18" a="1"/>
  <c r="CS54" i="18" s="1"/>
  <c r="CS193" i="18" s="1"/>
  <c r="BO54" i="18" a="1"/>
  <c r="BO54" i="18" s="1"/>
  <c r="BO193" i="18" s="1"/>
  <c r="AB19" i="18" a="1"/>
  <c r="AB19" i="18" s="1"/>
  <c r="AB158" i="18" s="1"/>
  <c r="BF98" i="18" a="1"/>
  <c r="BF98" i="18" s="1"/>
  <c r="BF237" i="18" s="1"/>
  <c r="L98" i="18" a="1"/>
  <c r="L98" i="18" s="1"/>
  <c r="L237" i="18" s="1"/>
  <c r="CN81" i="18" a="1"/>
  <c r="CN81" i="18" s="1"/>
  <c r="CN220" i="18" s="1"/>
  <c r="DH42" i="18" a="1"/>
  <c r="DH42" i="18" s="1"/>
  <c r="DH181" i="18" s="1"/>
  <c r="CF42" i="18" a="1"/>
  <c r="CF42" i="18" s="1"/>
  <c r="CF181" i="18" s="1"/>
  <c r="CO4" i="18" a="1"/>
  <c r="CO4" i="18" s="1"/>
  <c r="BN4" i="18" a="1"/>
  <c r="BN4" i="18" s="1"/>
  <c r="O4" i="18" a="1"/>
  <c r="O4" i="18" s="1"/>
  <c r="BS4" i="18" a="1"/>
  <c r="BS4" i="18" s="1"/>
  <c r="BD4" i="18" a="1"/>
  <c r="BD4" i="18" s="1"/>
  <c r="AR4" i="18" a="1"/>
  <c r="AR4" i="18" s="1"/>
  <c r="DI4" i="18" a="1"/>
  <c r="DI4" i="18" s="1"/>
  <c r="I4" i="18" a="1"/>
  <c r="I4" i="18" s="1"/>
  <c r="CM4" i="18" a="1"/>
  <c r="CM4" i="18" s="1"/>
  <c r="W4" i="18" a="1"/>
  <c r="W4" i="18" s="1"/>
  <c r="CR4" i="18" a="1"/>
  <c r="CR4" i="18" s="1"/>
  <c r="AB4" i="18" a="1"/>
  <c r="AB4" i="18" s="1"/>
  <c r="CS4" i="18" a="1"/>
  <c r="CS4" i="18" s="1"/>
  <c r="CJ105" i="18" a="1"/>
  <c r="CJ105" i="18" s="1"/>
  <c r="CJ244" i="18" s="1"/>
  <c r="DR105" i="18" a="1"/>
  <c r="DR105" i="18" s="1"/>
  <c r="DR244" i="18" s="1"/>
  <c r="AE105" i="18" a="1"/>
  <c r="AE105" i="18" s="1"/>
  <c r="AE244" i="18" s="1"/>
  <c r="BY105" i="18" a="1"/>
  <c r="BY105" i="18" s="1"/>
  <c r="BY244" i="18" s="1"/>
  <c r="BT105" i="18" a="1"/>
  <c r="BT105" i="18" s="1"/>
  <c r="BT244" i="18" s="1"/>
  <c r="BU105" i="18" a="1"/>
  <c r="BU105" i="18" s="1"/>
  <c r="BU244" i="18" s="1"/>
  <c r="BK105" i="18" a="1"/>
  <c r="BK105" i="18" s="1"/>
  <c r="BK244" i="18" s="1"/>
  <c r="BV105" i="18" a="1"/>
  <c r="BV105" i="18" s="1"/>
  <c r="BV244" i="18" s="1"/>
  <c r="DJ105" i="18" a="1"/>
  <c r="DJ105" i="18" s="1"/>
  <c r="DJ244" i="18" s="1"/>
  <c r="I61" i="18" a="1"/>
  <c r="I61" i="18" s="1"/>
  <c r="I200" i="18" s="1"/>
  <c r="BZ61" i="18" a="1"/>
  <c r="BZ61" i="18" s="1"/>
  <c r="BZ200" i="18" s="1"/>
  <c r="AV25" i="18" a="1"/>
  <c r="AV25" i="18" s="1"/>
  <c r="AV164" i="18" s="1"/>
  <c r="BC25" i="18" a="1"/>
  <c r="BC25" i="18" s="1"/>
  <c r="BC164" i="18" s="1"/>
  <c r="CQ50" i="18" a="1"/>
  <c r="CQ50" i="18" s="1"/>
  <c r="CQ189" i="18" s="1"/>
  <c r="AG50" i="18" a="1"/>
  <c r="AG50" i="18" s="1"/>
  <c r="AG189" i="18" s="1"/>
  <c r="BE87" i="18" a="1"/>
  <c r="BE87" i="18" s="1"/>
  <c r="BE226" i="18" s="1"/>
  <c r="BK71" i="18" a="1"/>
  <c r="BK71" i="18" s="1"/>
  <c r="BK210" i="18" s="1"/>
  <c r="J71" i="18" a="1"/>
  <c r="J71" i="18" s="1"/>
  <c r="J210" i="18" s="1"/>
  <c r="DI55" i="18" a="1"/>
  <c r="DI55" i="18" s="1"/>
  <c r="DI194" i="18" s="1"/>
  <c r="CW55" i="18" a="1"/>
  <c r="CW55" i="18" s="1"/>
  <c r="CW194" i="18" s="1"/>
  <c r="D14" i="18" a="1"/>
  <c r="D14" i="18" s="1"/>
  <c r="D153" i="18" s="1"/>
  <c r="D48" i="18" a="1"/>
  <c r="D48" i="18" s="1"/>
  <c r="D187" i="18" s="1"/>
  <c r="D56" i="18" a="1"/>
  <c r="D56" i="18" s="1"/>
  <c r="D195" i="18" s="1"/>
  <c r="D77" i="18" a="1"/>
  <c r="D77" i="18" s="1"/>
  <c r="D216" i="18" s="1"/>
  <c r="D61" i="18" a="1"/>
  <c r="D61" i="18" s="1"/>
  <c r="D200" i="18" s="1"/>
  <c r="D45" i="18" a="1"/>
  <c r="D45" i="18" s="1"/>
  <c r="D184" i="18" s="1"/>
  <c r="D82" i="18" a="1"/>
  <c r="D82" i="18" s="1"/>
  <c r="D221" i="18" s="1"/>
  <c r="D55" i="18" a="1"/>
  <c r="D55" i="18" s="1"/>
  <c r="D194" i="18" s="1"/>
  <c r="D41" i="18" a="1"/>
  <c r="D41" i="18" s="1"/>
  <c r="D180" i="18" s="1"/>
  <c r="D80" i="18" a="1"/>
  <c r="D80" i="18" s="1"/>
  <c r="D219" i="18" s="1"/>
  <c r="D75" i="18" a="1"/>
  <c r="D75" i="18" s="1"/>
  <c r="D214" i="18" s="1"/>
  <c r="D58" i="18" a="1"/>
  <c r="D58" i="18" s="1"/>
  <c r="D197" i="18" s="1"/>
  <c r="D35" i="18" a="1"/>
  <c r="D35" i="18" s="1"/>
  <c r="D174" i="18" s="1"/>
  <c r="D21" i="18" a="1"/>
  <c r="D21" i="18" s="1"/>
  <c r="D160" i="18" s="1"/>
  <c r="BB104" i="18" a="1"/>
  <c r="BB104" i="18" s="1"/>
  <c r="BB243" i="18" s="1"/>
  <c r="BP104" i="18" a="1"/>
  <c r="BP104" i="18" s="1"/>
  <c r="BP243" i="18" s="1"/>
  <c r="DJ54" i="18" a="1"/>
  <c r="DJ54" i="18" s="1"/>
  <c r="DJ193" i="18" s="1"/>
  <c r="CK19" i="18" a="1"/>
  <c r="CK19" i="18" s="1"/>
  <c r="CK158" i="18" s="1"/>
  <c r="AM19" i="18" a="1"/>
  <c r="AM19" i="18" s="1"/>
  <c r="AM158" i="18" s="1"/>
  <c r="CO98" i="18" a="1"/>
  <c r="CO98" i="18" s="1"/>
  <c r="CO237" i="18" s="1"/>
  <c r="DG98" i="18" a="1"/>
  <c r="DG98" i="18" s="1"/>
  <c r="DG237" i="18" s="1"/>
  <c r="CF81" i="18" a="1"/>
  <c r="CF81" i="18" s="1"/>
  <c r="CF220" i="18" s="1"/>
  <c r="AG42" i="18" a="1"/>
  <c r="AG42" i="18" s="1"/>
  <c r="AG181" i="18" s="1"/>
  <c r="K42" i="18" a="1"/>
  <c r="K42" i="18" s="1"/>
  <c r="K181" i="18" s="1"/>
  <c r="DP4" i="18" a="1"/>
  <c r="DP4" i="18" s="1"/>
  <c r="BW4" i="18" a="1"/>
  <c r="BW4" i="18" s="1"/>
  <c r="AU4" i="18" a="1"/>
  <c r="AU4" i="18" s="1"/>
  <c r="CB4" i="18" a="1"/>
  <c r="CB4" i="18" s="1"/>
  <c r="CJ4" i="18" a="1"/>
  <c r="CJ4" i="18" s="1"/>
  <c r="AW4" i="18" a="1"/>
  <c r="AW4" i="18" s="1"/>
  <c r="DR4" i="18" a="1"/>
  <c r="DR4" i="18" s="1"/>
  <c r="AA4" i="18" a="1"/>
  <c r="AA4" i="18" s="1"/>
  <c r="CV4" i="18" a="1"/>
  <c r="CV4" i="18" s="1"/>
  <c r="AF4" i="18" a="1"/>
  <c r="AF4" i="18" s="1"/>
  <c r="CW4" i="18" a="1"/>
  <c r="CW4" i="18" s="1"/>
  <c r="AG4" i="18" a="1"/>
  <c r="AG4" i="18" s="1"/>
  <c r="DB4" i="18" a="1"/>
  <c r="DB4" i="18" s="1"/>
  <c r="AU105" i="18" a="1"/>
  <c r="AU105" i="18" s="1"/>
  <c r="AU244" i="18" s="1"/>
  <c r="AJ105" i="18" a="1"/>
  <c r="AJ105" i="18" s="1"/>
  <c r="AJ244" i="18" s="1"/>
  <c r="CR105" i="18" a="1"/>
  <c r="CR105" i="18" s="1"/>
  <c r="CR244" i="18" s="1"/>
  <c r="DP105" i="18" a="1"/>
  <c r="DP105" i="18" s="1"/>
  <c r="DP244" i="18" s="1"/>
  <c r="CD105" i="18" a="1"/>
  <c r="CD105" i="18" s="1"/>
  <c r="CD244" i="18" s="1"/>
  <c r="L105" i="18" a="1"/>
  <c r="L105" i="18" s="1"/>
  <c r="L244" i="18" s="1"/>
  <c r="BR105" i="18" a="1"/>
  <c r="BR105" i="18" s="1"/>
  <c r="BR244" i="18" s="1"/>
  <c r="CC105" i="18" a="1"/>
  <c r="CC105" i="18" s="1"/>
  <c r="CC244" i="18" s="1"/>
  <c r="AZ105" i="18" a="1"/>
  <c r="AZ105" i="18" s="1"/>
  <c r="AZ244" i="18" s="1"/>
  <c r="CE61" i="18" a="1"/>
  <c r="CE61" i="18" s="1"/>
  <c r="CE200" i="18" s="1"/>
  <c r="AP61" i="18" a="1"/>
  <c r="AP61" i="18" s="1"/>
  <c r="AP200" i="18" s="1"/>
  <c r="CK25" i="18" a="1"/>
  <c r="CK25" i="18" s="1"/>
  <c r="CK164" i="18" s="1"/>
  <c r="DO25" i="18" a="1"/>
  <c r="DO25" i="18" s="1"/>
  <c r="DO164" i="18" s="1"/>
  <c r="H50" i="18" a="1"/>
  <c r="H50" i="18" s="1"/>
  <c r="H189" i="18" s="1"/>
  <c r="DB50" i="18" a="1"/>
  <c r="DB50" i="18" s="1"/>
  <c r="DB189" i="18" s="1"/>
  <c r="BA87" i="18" a="1"/>
  <c r="BA87" i="18" s="1"/>
  <c r="BA226" i="18" s="1"/>
  <c r="AJ71" i="18" a="1"/>
  <c r="AJ71" i="18" s="1"/>
  <c r="AJ210" i="18" s="1"/>
  <c r="CA71" i="18" a="1"/>
  <c r="CA71" i="18" s="1"/>
  <c r="CA210" i="18" s="1"/>
  <c r="BY55" i="18" a="1"/>
  <c r="BY55" i="18" s="1"/>
  <c r="BY194" i="18" s="1"/>
  <c r="DS131" i="18" a="1"/>
  <c r="DS131" i="18" s="1"/>
  <c r="DS270" i="18" s="1"/>
  <c r="DP123" i="18" a="1"/>
  <c r="DP123" i="18" s="1"/>
  <c r="DP262" i="18" s="1"/>
  <c r="DM117" i="18" a="1"/>
  <c r="DM117" i="18" s="1"/>
  <c r="DM256" i="18" s="1"/>
  <c r="DO110" i="18" a="1"/>
  <c r="DO110" i="18" s="1"/>
  <c r="DO249" i="18" s="1"/>
  <c r="DN114" i="18" a="1"/>
  <c r="DN114" i="18" s="1"/>
  <c r="DN253" i="18" s="1"/>
  <c r="DQ113" i="18" a="1"/>
  <c r="DQ113" i="18" s="1"/>
  <c r="DQ252" i="18" s="1"/>
  <c r="DK113" i="18" a="1"/>
  <c r="DK113" i="18" s="1"/>
  <c r="DK252" i="18" s="1"/>
  <c r="DK131" i="18" a="1"/>
  <c r="DK131" i="18" s="1"/>
  <c r="DK270" i="18" s="1"/>
  <c r="DO126" i="18" a="1"/>
  <c r="DO126" i="18" s="1"/>
  <c r="DO265" i="18" s="1"/>
  <c r="DO120" i="18" a="1"/>
  <c r="DO120" i="18" s="1"/>
  <c r="DO259" i="18" s="1"/>
  <c r="DL112" i="18" a="1"/>
  <c r="DL112" i="18" s="1"/>
  <c r="DL251" i="18" s="1"/>
  <c r="DQ112" i="18" a="1"/>
  <c r="DQ112" i="18" s="1"/>
  <c r="DQ251" i="18" s="1"/>
  <c r="DP111" i="18" a="1"/>
  <c r="DP111" i="18" s="1"/>
  <c r="DP250" i="18" s="1"/>
  <c r="DO112" i="18" a="1"/>
  <c r="DO112" i="18" s="1"/>
  <c r="DO251" i="18" s="1"/>
  <c r="DS127" i="18" a="1"/>
  <c r="DS127" i="18" s="1"/>
  <c r="DS266" i="18" s="1"/>
  <c r="DP119" i="18" a="1"/>
  <c r="DP119" i="18" s="1"/>
  <c r="DP258" i="18" s="1"/>
  <c r="DO113" i="18" a="1"/>
  <c r="DO113" i="18" s="1"/>
  <c r="DO252" i="18" s="1"/>
  <c r="DM108" i="18" a="1"/>
  <c r="DM108" i="18" s="1"/>
  <c r="DM247" i="18" s="1"/>
  <c r="DJ131" i="18" a="1"/>
  <c r="DJ131" i="18" s="1"/>
  <c r="DJ270" i="18" s="1"/>
  <c r="DP131" i="18" a="1"/>
  <c r="DP131" i="18" s="1"/>
  <c r="DP270" i="18" s="1"/>
  <c r="DL129" i="18" a="1"/>
  <c r="DL129" i="18" s="1"/>
  <c r="DL268" i="18" s="1"/>
  <c r="DK129" i="18" a="1"/>
  <c r="DK129" i="18" s="1"/>
  <c r="DK268" i="18" s="1"/>
  <c r="DM122" i="18" a="1"/>
  <c r="DM122" i="18" s="1"/>
  <c r="DM261" i="18" s="1"/>
  <c r="DQ115" i="18" a="1"/>
  <c r="DQ115" i="18" s="1"/>
  <c r="DQ254" i="18" s="1"/>
  <c r="DQ131" i="18" a="1"/>
  <c r="DQ131" i="18" s="1"/>
  <c r="DQ270" i="18" s="1"/>
  <c r="DM126" i="18" a="1"/>
  <c r="DM126" i="18" s="1"/>
  <c r="DM265" i="18" s="1"/>
  <c r="DP122" i="18" a="1"/>
  <c r="DP122" i="18" s="1"/>
  <c r="DP261" i="18" s="1"/>
  <c r="DL123" i="18" a="1"/>
  <c r="DL123" i="18" s="1"/>
  <c r="DL262" i="18" s="1"/>
  <c r="DR115" i="18" a="1"/>
  <c r="DR115" i="18" s="1"/>
  <c r="DR254" i="18" s="1"/>
  <c r="DR121" i="18" a="1"/>
  <c r="DR121" i="18" s="1"/>
  <c r="DR260" i="18" s="1"/>
  <c r="DK111" i="18" a="1"/>
  <c r="DK111" i="18" s="1"/>
  <c r="DK250" i="18" s="1"/>
  <c r="DJ108" i="18" a="1"/>
  <c r="DJ108" i="18" s="1"/>
  <c r="DJ247" i="18" s="1"/>
  <c r="DK130" i="18" a="1"/>
  <c r="DK130" i="18" s="1"/>
  <c r="DK269" i="18" s="1"/>
  <c r="DL118" i="18" a="1"/>
  <c r="DL118" i="18" s="1"/>
  <c r="DL257" i="18" s="1"/>
  <c r="DS129" i="18" a="1"/>
  <c r="DS129" i="18" s="1"/>
  <c r="DS268" i="18" s="1"/>
  <c r="DM130" i="18" a="1"/>
  <c r="DM130" i="18" s="1"/>
  <c r="DM269" i="18" s="1"/>
  <c r="DN118" i="18" a="1"/>
  <c r="DN118" i="18" s="1"/>
  <c r="DN257" i="18" s="1"/>
  <c r="DJ130" i="18" a="1"/>
  <c r="DJ130" i="18" s="1"/>
  <c r="DJ269" i="18" s="1"/>
  <c r="DS123" i="18" a="1"/>
  <c r="DS123" i="18" s="1"/>
  <c r="DS262" i="18" s="1"/>
  <c r="DR127" i="18" a="1"/>
  <c r="DR127" i="18" s="1"/>
  <c r="DR266" i="18" s="1"/>
  <c r="DS112" i="18" a="1"/>
  <c r="DS112" i="18" s="1"/>
  <c r="DS251" i="18" s="1"/>
  <c r="DQ118" i="18" a="1"/>
  <c r="DQ118" i="18" s="1"/>
  <c r="DQ257" i="18" s="1"/>
  <c r="DJ117" i="18" a="1"/>
  <c r="DJ117" i="18" s="1"/>
  <c r="DJ256" i="18" s="1"/>
  <c r="DN128" i="18" a="1"/>
  <c r="DN128" i="18" s="1"/>
  <c r="DN267" i="18" s="1"/>
  <c r="DJ115" i="18" a="1"/>
  <c r="DJ115" i="18" s="1"/>
  <c r="DJ254" i="18" s="1"/>
  <c r="DM129" i="18" a="1"/>
  <c r="DM129" i="18" s="1"/>
  <c r="DM268" i="18" s="1"/>
  <c r="DP128" i="18" a="1"/>
  <c r="DP128" i="18" s="1"/>
  <c r="DP267" i="18" s="1"/>
  <c r="DO123" i="18" a="1"/>
  <c r="DO123" i="18" s="1"/>
  <c r="DO262" i="18" s="1"/>
  <c r="DL108" i="18" a="1"/>
  <c r="DL108" i="18" s="1"/>
  <c r="DL247" i="18" s="1"/>
  <c r="DL126" i="18" a="1"/>
  <c r="DL126" i="18" s="1"/>
  <c r="DL265" i="18" s="1"/>
  <c r="DK123" i="18" a="1"/>
  <c r="DK123" i="18" s="1"/>
  <c r="DK262" i="18" s="1"/>
  <c r="DO109" i="18" a="1"/>
  <c r="DO109" i="18" s="1"/>
  <c r="DO248" i="18" s="1"/>
  <c r="DO121" i="18" a="1"/>
  <c r="DO121" i="18" s="1"/>
  <c r="DO260" i="18" s="1"/>
  <c r="DO118" i="18" a="1"/>
  <c r="DO118" i="18" s="1"/>
  <c r="DO257" i="18" s="1"/>
  <c r="DJ119" i="18" a="1"/>
  <c r="DJ119" i="18" s="1"/>
  <c r="DJ258" i="18" s="1"/>
  <c r="DJ116" i="18" a="1"/>
  <c r="DJ116" i="18" s="1"/>
  <c r="DJ255" i="18" s="1"/>
  <c r="DP113" i="18" a="1"/>
  <c r="DP113" i="18" s="1"/>
  <c r="DP252" i="18" s="1"/>
  <c r="DQ127" i="18" a="1"/>
  <c r="DQ127" i="18" s="1"/>
  <c r="DQ266" i="18" s="1"/>
  <c r="DN129" i="18" a="1"/>
  <c r="DN129" i="18" s="1"/>
  <c r="DN268" i="18" s="1"/>
  <c r="DK126" i="18" a="1"/>
  <c r="DK126" i="18" s="1"/>
  <c r="DK265" i="18" s="1"/>
  <c r="DL117" i="18" a="1"/>
  <c r="DL117" i="18" s="1"/>
  <c r="DL256" i="18" s="1"/>
  <c r="DJ122" i="18" a="1"/>
  <c r="DJ122" i="18" s="1"/>
  <c r="DJ261" i="18" s="1"/>
  <c r="DN116" i="18" a="1"/>
  <c r="DN116" i="18" s="1"/>
  <c r="DN255" i="18" s="1"/>
  <c r="DK118" i="18" a="1"/>
  <c r="DK118" i="18" s="1"/>
  <c r="DK257" i="18" s="1"/>
  <c r="DP126" i="18" a="1"/>
  <c r="DP126" i="18" s="1"/>
  <c r="DP265" i="18" s="1"/>
  <c r="DM113" i="18" a="1"/>
  <c r="DM113" i="18" s="1"/>
  <c r="DM252" i="18" s="1"/>
  <c r="DN111" i="18" a="1"/>
  <c r="DN111" i="18" s="1"/>
  <c r="DN250" i="18" s="1"/>
  <c r="DK120" i="18" a="1"/>
  <c r="DK120" i="18" s="1"/>
  <c r="DK259" i="18" s="1"/>
  <c r="DQ122" i="18" a="1"/>
  <c r="DQ122" i="18" s="1"/>
  <c r="DQ261" i="18" s="1"/>
  <c r="DM128" i="18" a="1"/>
  <c r="DM128" i="18" s="1"/>
  <c r="DM267" i="18" s="1"/>
  <c r="DK125" i="18" a="1"/>
  <c r="DK125" i="18" s="1"/>
  <c r="DM120" i="18" a="1"/>
  <c r="DM120" i="18" s="1"/>
  <c r="DM259" i="18" s="1"/>
  <c r="DL115" i="18" a="1"/>
  <c r="DL115" i="18" s="1"/>
  <c r="DL254" i="18" s="1"/>
  <c r="DQ116" i="18" a="1"/>
  <c r="DQ116" i="18" s="1"/>
  <c r="DQ255" i="18" s="1"/>
  <c r="DL114" i="18" a="1"/>
  <c r="DL114" i="18" s="1"/>
  <c r="DL253" i="18" s="1"/>
  <c r="DS125" i="18" a="1"/>
  <c r="DS125" i="18" s="1"/>
  <c r="DJ110" i="18" a="1"/>
  <c r="DJ110" i="18" s="1"/>
  <c r="DJ249" i="18" s="1"/>
  <c r="DL109" i="18" a="1"/>
  <c r="DL109" i="18" s="1"/>
  <c r="DL248" i="18" s="1"/>
  <c r="DK110" i="18" a="1"/>
  <c r="DK110" i="18" s="1"/>
  <c r="DK249" i="18" s="1"/>
  <c r="DL131" i="18" a="1"/>
  <c r="DL131" i="18" s="1"/>
  <c r="DL270" i="18" s="1"/>
  <c r="DS122" i="18" a="1"/>
  <c r="DS122" i="18" s="1"/>
  <c r="DS261" i="18" s="1"/>
  <c r="DR116" i="18" a="1"/>
  <c r="DR116" i="18" s="1"/>
  <c r="DR255" i="18" s="1"/>
  <c r="DR108" i="18" a="1"/>
  <c r="DR108" i="18" s="1"/>
  <c r="DR247" i="18" s="1"/>
  <c r="DK112" i="18" a="1"/>
  <c r="DK112" i="18" s="1"/>
  <c r="DK251" i="18" s="1"/>
  <c r="DS110" i="18" a="1"/>
  <c r="DS110" i="18" s="1"/>
  <c r="DS249" i="18" s="1"/>
  <c r="DR110" i="18" a="1"/>
  <c r="DR110" i="18" s="1"/>
  <c r="DR249" i="18" s="1"/>
  <c r="DP130" i="18" a="1"/>
  <c r="DP130" i="18" s="1"/>
  <c r="DP269" i="18" s="1"/>
  <c r="DQ125" i="18" a="1"/>
  <c r="DQ125" i="18" s="1"/>
  <c r="DJ120" i="18" a="1"/>
  <c r="DJ120" i="18" s="1"/>
  <c r="DJ259" i="18" s="1"/>
  <c r="DQ111" i="18" a="1"/>
  <c r="DQ111" i="18" s="1"/>
  <c r="DQ250" i="18" s="1"/>
  <c r="DR109" i="18" a="1"/>
  <c r="DR109" i="18" s="1"/>
  <c r="DR248" i="18" s="1"/>
  <c r="DP108" i="18" a="1"/>
  <c r="DP108" i="18" s="1"/>
  <c r="DP247" i="18" s="1"/>
  <c r="DL110" i="18" a="1"/>
  <c r="DL110" i="18" s="1"/>
  <c r="DL249" i="18" s="1"/>
  <c r="DJ126" i="18" a="1"/>
  <c r="DJ126" i="18" s="1"/>
  <c r="DJ265" i="18" s="1"/>
  <c r="DK119" i="18" a="1"/>
  <c r="DK119" i="18" s="1"/>
  <c r="DK258" i="18" s="1"/>
  <c r="DJ113" i="18" a="1"/>
  <c r="DJ113" i="18" s="1"/>
  <c r="DJ252" i="18" s="1"/>
  <c r="DM109" i="18" a="1"/>
  <c r="DM109" i="18" s="1"/>
  <c r="DM248" i="18" s="1"/>
  <c r="DL128" i="18" a="1"/>
  <c r="DL128" i="18" s="1"/>
  <c r="DL267" i="18" s="1"/>
  <c r="DK128" i="18" a="1"/>
  <c r="DK128" i="18" s="1"/>
  <c r="DK267" i="18" s="1"/>
  <c r="DQ126" i="18" a="1"/>
  <c r="DQ126" i="18" s="1"/>
  <c r="DQ265" i="18" s="1"/>
  <c r="DO128" i="18" a="1"/>
  <c r="DO128" i="18" s="1"/>
  <c r="DO267" i="18" s="1"/>
  <c r="DL120" i="18" a="1"/>
  <c r="DL120" i="18" s="1"/>
  <c r="DL259" i="18" s="1"/>
  <c r="DK115" i="18" a="1"/>
  <c r="DK115" i="18" s="1"/>
  <c r="DK254" i="18" s="1"/>
  <c r="DN126" i="18" a="1"/>
  <c r="DN126" i="18" s="1"/>
  <c r="DN265" i="18" s="1"/>
  <c r="DK122" i="18" a="1"/>
  <c r="DK122" i="18" s="1"/>
  <c r="DK261" i="18" s="1"/>
  <c r="DR119" i="18" a="1"/>
  <c r="DR119" i="18" s="1"/>
  <c r="DR258" i="18" s="1"/>
  <c r="DQ119" i="18" a="1"/>
  <c r="DQ119" i="18" s="1"/>
  <c r="DQ258" i="18" s="1"/>
  <c r="DM115" i="18" a="1"/>
  <c r="DM115" i="18" s="1"/>
  <c r="DM254" i="18" s="1"/>
  <c r="DJ129" i="18" a="1"/>
  <c r="DJ129" i="18" s="1"/>
  <c r="DJ268" i="18" s="1"/>
  <c r="DL116" i="18" a="1"/>
  <c r="DL116" i="18" s="1"/>
  <c r="DL255" i="18" s="1"/>
  <c r="DK108" i="18" a="1"/>
  <c r="DK108" i="18" s="1"/>
  <c r="DK247" i="18" s="1"/>
  <c r="DR130" i="18" a="1"/>
  <c r="DR130" i="18" s="1"/>
  <c r="DR269" i="18" s="1"/>
  <c r="DL125" i="18" a="1"/>
  <c r="DL125" i="18" s="1"/>
  <c r="DN110" i="18" a="1"/>
  <c r="DN110" i="18" s="1"/>
  <c r="DN249" i="18" s="1"/>
  <c r="DN130" i="18" a="1"/>
  <c r="DN130" i="18" s="1"/>
  <c r="DN269" i="18" s="1"/>
  <c r="DN125" i="18" a="1"/>
  <c r="DN125" i="18" s="1"/>
  <c r="DS111" i="18" a="1"/>
  <c r="DS111" i="18" s="1"/>
  <c r="DS250" i="18" s="1"/>
  <c r="DJ125" i="18" a="1"/>
  <c r="DJ125" i="18" s="1"/>
  <c r="DO122" i="18" a="1"/>
  <c r="DO122" i="18" s="1"/>
  <c r="DO261" i="18" s="1"/>
  <c r="DO119" i="18" a="1"/>
  <c r="DO119" i="18" s="1"/>
  <c r="DO258" i="18" s="1"/>
  <c r="DP121" i="18" a="1"/>
  <c r="DP121" i="18" s="1"/>
  <c r="DP260" i="18" s="1"/>
  <c r="DP116" i="18" a="1"/>
  <c r="DP116" i="18" s="1"/>
  <c r="DP255" i="18" s="1"/>
  <c r="DK114" i="18" a="1"/>
  <c r="DK114" i="18" s="1"/>
  <c r="DK253" i="18" s="1"/>
  <c r="DK121" i="18" a="1"/>
  <c r="DK121" i="18" s="1"/>
  <c r="DK260" i="18" s="1"/>
  <c r="DQ108" i="18" a="1"/>
  <c r="DQ108" i="18" s="1"/>
  <c r="DQ247" i="18" s="1"/>
  <c r="DR129" i="18" a="1"/>
  <c r="DR129" i="18" s="1"/>
  <c r="DR268" i="18" s="1"/>
  <c r="DO129" i="18" a="1"/>
  <c r="DO129" i="18" s="1"/>
  <c r="DO268" i="18" s="1"/>
  <c r="DR117" i="18" a="1"/>
  <c r="DR117" i="18" s="1"/>
  <c r="DR256" i="18" s="1"/>
  <c r="DO127" i="18" a="1"/>
  <c r="DO127" i="18" s="1"/>
  <c r="DO266" i="18" s="1"/>
  <c r="DJ128" i="18" a="1"/>
  <c r="DJ128" i="18" s="1"/>
  <c r="DJ267" i="18" s="1"/>
  <c r="DS116" i="18" a="1"/>
  <c r="DS116" i="18" s="1"/>
  <c r="DS255" i="18" s="1"/>
  <c r="DJ127" i="18" a="1"/>
  <c r="DJ127" i="18" s="1"/>
  <c r="DJ266" i="18" s="1"/>
  <c r="DL119" i="18" a="1"/>
  <c r="DL119" i="18" s="1"/>
  <c r="DL258" i="18" s="1"/>
  <c r="DM127" i="18" a="1"/>
  <c r="DM127" i="18" s="1"/>
  <c r="DM266" i="18" s="1"/>
  <c r="DM112" i="18" a="1"/>
  <c r="DM112" i="18" s="1"/>
  <c r="DM251" i="18" s="1"/>
  <c r="DR114" i="18" a="1"/>
  <c r="DR114" i="18" s="1"/>
  <c r="DR253" i="18" s="1"/>
  <c r="DP109" i="18" a="1"/>
  <c r="DP109" i="18" s="1"/>
  <c r="DP248" i="18" s="1"/>
  <c r="DO114" i="18" a="1"/>
  <c r="DO114" i="18" s="1"/>
  <c r="DO253" i="18" s="1"/>
  <c r="DO125" i="18" a="1"/>
  <c r="DO125" i="18" s="1"/>
  <c r="DR122" i="18" a="1"/>
  <c r="DR122" i="18" s="1"/>
  <c r="DR261" i="18" s="1"/>
  <c r="DM123" i="18" a="1"/>
  <c r="DM123" i="18" s="1"/>
  <c r="DM262" i="18" s="1"/>
  <c r="DN122" i="18" a="1"/>
  <c r="DN122" i="18" s="1"/>
  <c r="DN261" i="18" s="1"/>
  <c r="DS120" i="18" a="1"/>
  <c r="DS120" i="18" s="1"/>
  <c r="DS259" i="18" s="1"/>
  <c r="DM131" i="18" a="1"/>
  <c r="DM131" i="18" s="1"/>
  <c r="DM270" i="18" s="1"/>
  <c r="DM111" i="18" a="1"/>
  <c r="DM111" i="18" s="1"/>
  <c r="DM250" i="18" s="1"/>
  <c r="DO111" i="18" a="1"/>
  <c r="DO111" i="18" s="1"/>
  <c r="DO250" i="18" s="1"/>
  <c r="DL127" i="18" a="1"/>
  <c r="DL127" i="18" s="1"/>
  <c r="DL266" i="18" s="1"/>
  <c r="DP125" i="18" a="1"/>
  <c r="DP125" i="18" s="1"/>
  <c r="DM121" i="18" a="1"/>
  <c r="DM121" i="18" s="1"/>
  <c r="DM260" i="18" s="1"/>
  <c r="DK116" i="18" a="1"/>
  <c r="DK116" i="18" s="1"/>
  <c r="DK255" i="18" s="1"/>
  <c r="DR120" i="18" a="1"/>
  <c r="DR120" i="18" s="1"/>
  <c r="DR259" i="18" s="1"/>
  <c r="DR125" i="18" a="1"/>
  <c r="DR125" i="18" s="1"/>
  <c r="DN119" i="18" a="1"/>
  <c r="DN119" i="18" s="1"/>
  <c r="DN258" i="18" s="1"/>
  <c r="DN113" i="18" a="1"/>
  <c r="DN113" i="18" s="1"/>
  <c r="DN252" i="18" s="1"/>
  <c r="DN123" i="18" a="1"/>
  <c r="DN123" i="18" s="1"/>
  <c r="DN262" i="18" s="1"/>
  <c r="DS119" i="18" a="1"/>
  <c r="DS119" i="18" s="1"/>
  <c r="DS258" i="18" s="1"/>
  <c r="DP118" i="18" a="1"/>
  <c r="DP118" i="18" s="1"/>
  <c r="DP257" i="18" s="1"/>
  <c r="DJ118" i="18" a="1"/>
  <c r="DJ118" i="18" s="1"/>
  <c r="DJ257" i="18" s="1"/>
  <c r="DP127" i="18" a="1"/>
  <c r="DP127" i="18" s="1"/>
  <c r="DP266" i="18" s="1"/>
  <c r="DQ121" i="18" a="1"/>
  <c r="DQ121" i="18" s="1"/>
  <c r="DQ260" i="18" s="1"/>
  <c r="DP115" i="18" a="1"/>
  <c r="DP115" i="18" s="1"/>
  <c r="DP254" i="18" s="1"/>
  <c r="DM119" i="18" a="1"/>
  <c r="DM119" i="18" s="1"/>
  <c r="DM258" i="18" s="1"/>
  <c r="DQ117" i="18" a="1"/>
  <c r="DQ117" i="18" s="1"/>
  <c r="DQ256" i="18" s="1"/>
  <c r="DP117" i="18" a="1"/>
  <c r="DP117" i="18" s="1"/>
  <c r="DP256" i="18" s="1"/>
  <c r="DO117" i="18" a="1"/>
  <c r="DO117" i="18" s="1"/>
  <c r="DO256" i="18" s="1"/>
  <c r="DL121" i="18" a="1"/>
  <c r="DL121" i="18" s="1"/>
  <c r="DL260" i="18" s="1"/>
  <c r="DP114" i="18" a="1"/>
  <c r="DP114" i="18" s="1"/>
  <c r="DP253" i="18" s="1"/>
  <c r="DP110" i="18" a="1"/>
  <c r="DP110" i="18" s="1"/>
  <c r="DP249" i="18" s="1"/>
  <c r="DR113" i="18" a="1"/>
  <c r="DR113" i="18" s="1"/>
  <c r="DR252" i="18" s="1"/>
  <c r="DL113" i="18" a="1"/>
  <c r="DL113" i="18" s="1"/>
  <c r="DL252" i="18" s="1"/>
  <c r="DJ112" i="18" a="1"/>
  <c r="DJ112" i="18" s="1"/>
  <c r="DJ251" i="18" s="1"/>
  <c r="DL130" i="18" a="1"/>
  <c r="DL130" i="18" s="1"/>
  <c r="DL269" i="18" s="1"/>
  <c r="DQ123" i="18" a="1"/>
  <c r="DQ123" i="18" s="1"/>
  <c r="DQ262" i="18" s="1"/>
  <c r="DN117" i="18" a="1"/>
  <c r="DN117" i="18" s="1"/>
  <c r="DN256" i="18" s="1"/>
  <c r="DS108" i="18" a="1"/>
  <c r="DS108" i="18" s="1"/>
  <c r="DS247" i="18" s="1"/>
  <c r="DO130" i="18" a="1"/>
  <c r="DO130" i="18" s="1"/>
  <c r="DO269" i="18" s="1"/>
  <c r="DS130" i="18" a="1"/>
  <c r="DS130" i="18" s="1"/>
  <c r="DS269" i="18" s="1"/>
  <c r="DQ129" i="18" a="1"/>
  <c r="DQ129" i="18" s="1"/>
  <c r="DQ268" i="18" s="1"/>
  <c r="DN112" i="18" a="1"/>
  <c r="DN112" i="18" s="1"/>
  <c r="DN251" i="18" s="1"/>
  <c r="DM125" i="18" a="1"/>
  <c r="DM125" i="18" s="1"/>
  <c r="DS118" i="18" a="1"/>
  <c r="DS118" i="18" s="1"/>
  <c r="DS257" i="18" s="1"/>
  <c r="DL111" i="18" a="1"/>
  <c r="DL111" i="18" s="1"/>
  <c r="DL250" i="18" s="1"/>
  <c r="DR118" i="18" a="1"/>
  <c r="DR118" i="18" s="1"/>
  <c r="DR257" i="18" s="1"/>
  <c r="DK117" i="18" a="1"/>
  <c r="DK117" i="18" s="1"/>
  <c r="DK256" i="18" s="1"/>
  <c r="DN115" i="18" a="1"/>
  <c r="DN115" i="18" s="1"/>
  <c r="DN254" i="18" s="1"/>
  <c r="DR131" i="18" a="1"/>
  <c r="DR131" i="18" s="1"/>
  <c r="DR270" i="18" s="1"/>
  <c r="DK127" i="18" a="1"/>
  <c r="DK127" i="18" s="1"/>
  <c r="DK266" i="18" s="1"/>
  <c r="DJ121" i="18" a="1"/>
  <c r="DJ121" i="18" s="1"/>
  <c r="DJ260" i="18" s="1"/>
  <c r="DR112" i="18" a="1"/>
  <c r="DR112" i="18" s="1"/>
  <c r="DR251" i="18" s="1"/>
  <c r="DS114" i="18" a="1"/>
  <c r="DS114" i="18" s="1"/>
  <c r="DS253" i="18" s="1"/>
  <c r="DM114" i="18" a="1"/>
  <c r="DM114" i="18" s="1"/>
  <c r="DM253" i="18" s="1"/>
  <c r="DQ114" i="18" a="1"/>
  <c r="DQ114" i="18" s="1"/>
  <c r="DQ253" i="18" s="1"/>
  <c r="DN131" i="18" a="1"/>
  <c r="DN131" i="18" s="1"/>
  <c r="DN270" i="18" s="1"/>
  <c r="DQ120" i="18" a="1"/>
  <c r="DQ120" i="18" s="1"/>
  <c r="DQ259" i="18" s="1"/>
  <c r="DJ114" i="18" a="1"/>
  <c r="DJ114" i="18" s="1"/>
  <c r="DJ253" i="18" s="1"/>
  <c r="DN109" i="18" a="1"/>
  <c r="DN109" i="18" s="1"/>
  <c r="DN248" i="18" s="1"/>
  <c r="DJ111" i="18" a="1"/>
  <c r="DJ111" i="18" s="1"/>
  <c r="DJ250" i="18" s="1"/>
  <c r="DQ109" i="18" a="1"/>
  <c r="DQ109" i="18" s="1"/>
  <c r="DQ248" i="18" s="1"/>
  <c r="DO131" i="18" a="1"/>
  <c r="DO131" i="18" s="1"/>
  <c r="DO270" i="18" s="1"/>
  <c r="DP129" i="18" a="1"/>
  <c r="DP129" i="18" s="1"/>
  <c r="DP268" i="18" s="1"/>
  <c r="DJ123" i="18" a="1"/>
  <c r="DJ123" i="18" s="1"/>
  <c r="DJ262" i="18" s="1"/>
  <c r="DM116" i="18" a="1"/>
  <c r="DM116" i="18" s="1"/>
  <c r="DM255" i="18" s="1"/>
  <c r="DS109" i="18" a="1"/>
  <c r="DS109" i="18" s="1"/>
  <c r="DS248" i="18" s="1"/>
  <c r="DQ128" i="18" a="1"/>
  <c r="DQ128" i="18" s="1"/>
  <c r="DQ267" i="18" s="1"/>
  <c r="DR126" i="18" a="1"/>
  <c r="DR126" i="18" s="1"/>
  <c r="DR265" i="18" s="1"/>
  <c r="DN127" i="18" a="1"/>
  <c r="DN127" i="18" s="1"/>
  <c r="DN266" i="18" s="1"/>
  <c r="DO116" i="18" a="1"/>
  <c r="DO116" i="18" s="1"/>
  <c r="DO255" i="18" s="1"/>
  <c r="DO108" i="18" a="1"/>
  <c r="DO108" i="18" s="1"/>
  <c r="DO247" i="18" s="1"/>
  <c r="DP120" i="18" a="1"/>
  <c r="DP120" i="18" s="1"/>
  <c r="DP259" i="18" s="1"/>
  <c r="DS126" i="18" a="1"/>
  <c r="DS126" i="18" s="1"/>
  <c r="DS265" i="18" s="1"/>
  <c r="DS128" i="18" a="1"/>
  <c r="DS128" i="18" s="1"/>
  <c r="DS267" i="18" s="1"/>
  <c r="DR128" i="18" a="1"/>
  <c r="DR128" i="18" s="1"/>
  <c r="DR267" i="18" s="1"/>
  <c r="DR123" i="18" a="1"/>
  <c r="DR123" i="18" s="1"/>
  <c r="DR262" i="18" s="1"/>
  <c r="DN108" i="18" a="1"/>
  <c r="DN108" i="18" s="1"/>
  <c r="DN247" i="18" s="1"/>
  <c r="DS115" i="18" a="1"/>
  <c r="DS115" i="18" s="1"/>
  <c r="DS254" i="18" s="1"/>
  <c r="DM118" i="18" a="1"/>
  <c r="DM118" i="18" s="1"/>
  <c r="DM257" i="18" s="1"/>
  <c r="DP112" i="18" a="1"/>
  <c r="DP112" i="18" s="1"/>
  <c r="DP251" i="18" s="1"/>
  <c r="DJ109" i="18" a="1"/>
  <c r="DJ109" i="18" s="1"/>
  <c r="DJ248" i="18" s="1"/>
  <c r="DS113" i="18" a="1"/>
  <c r="DS113" i="18" s="1"/>
  <c r="DS252" i="18" s="1"/>
  <c r="DN121" i="18" a="1"/>
  <c r="DN121" i="18" s="1"/>
  <c r="DN260" i="18" s="1"/>
  <c r="DL122" i="18" a="1"/>
  <c r="DL122" i="18" s="1"/>
  <c r="DL261" i="18" s="1"/>
  <c r="DN120" i="18" a="1"/>
  <c r="DN120" i="18" s="1"/>
  <c r="DN259" i="18" s="1"/>
  <c r="DS121" i="18" a="1"/>
  <c r="DS121" i="18" s="1"/>
  <c r="DS260" i="18" s="1"/>
  <c r="DR111" i="18" a="1"/>
  <c r="DR111" i="18" s="1"/>
  <c r="DR250" i="18" s="1"/>
  <c r="DO115" i="18" a="1"/>
  <c r="DO115" i="18" s="1"/>
  <c r="DO254" i="18" s="1"/>
  <c r="DQ130" i="18" a="1"/>
  <c r="DQ130" i="18" s="1"/>
  <c r="DQ269" i="18" s="1"/>
  <c r="DS117" i="18" a="1"/>
  <c r="DS117" i="18" s="1"/>
  <c r="DS256" i="18" s="1"/>
  <c r="DM110" i="18" a="1"/>
  <c r="DM110" i="18" s="1"/>
  <c r="DM249" i="18" s="1"/>
  <c r="DK109" i="18" a="1"/>
  <c r="DK109" i="18" s="1"/>
  <c r="DK248" i="18" s="1"/>
  <c r="DQ110" i="18" a="1"/>
  <c r="DQ110" i="18" s="1"/>
  <c r="DQ249" i="18" s="1"/>
  <c r="Z128" i="18" a="1"/>
  <c r="Z128" i="18" s="1"/>
  <c r="Z267" i="18" s="1"/>
  <c r="Z123" i="18" a="1"/>
  <c r="Z123" i="18" s="1"/>
  <c r="Z262" i="18" s="1"/>
  <c r="Z111" i="18" a="1"/>
  <c r="Z111" i="18" s="1"/>
  <c r="Z250" i="18" s="1"/>
  <c r="Z120" i="18" a="1"/>
  <c r="Z120" i="18" s="1"/>
  <c r="Z259" i="18" s="1"/>
  <c r="Z125" i="18" a="1"/>
  <c r="Z125" i="18" s="1"/>
  <c r="Z108" i="18" a="1"/>
  <c r="Z108" i="18" s="1"/>
  <c r="Z247" i="18" s="1"/>
  <c r="Z127" i="18" a="1"/>
  <c r="Z127" i="18" s="1"/>
  <c r="Z266" i="18" s="1"/>
  <c r="Z118" i="18" a="1"/>
  <c r="Z118" i="18" s="1"/>
  <c r="Z257" i="18" s="1"/>
  <c r="Z110" i="18" a="1"/>
  <c r="Z110" i="18" s="1"/>
  <c r="Z249" i="18" s="1"/>
  <c r="Z126" i="18" a="1"/>
  <c r="Z126" i="18" s="1"/>
  <c r="Z265" i="18" s="1"/>
  <c r="Z122" i="18" a="1"/>
  <c r="Z122" i="18" s="1"/>
  <c r="Z261" i="18" s="1"/>
  <c r="Z129" i="18" a="1"/>
  <c r="Z129" i="18" s="1"/>
  <c r="Z268" i="18" s="1"/>
  <c r="Z117" i="18" a="1"/>
  <c r="Z117" i="18" s="1"/>
  <c r="Z256" i="18" s="1"/>
  <c r="Z109" i="18" a="1"/>
  <c r="Z109" i="18" s="1"/>
  <c r="Z248" i="18" s="1"/>
  <c r="Z114" i="18" a="1"/>
  <c r="Z114" i="18" s="1"/>
  <c r="Z253" i="18" s="1"/>
  <c r="Z121" i="18" a="1"/>
  <c r="Z121" i="18" s="1"/>
  <c r="Z260" i="18" s="1"/>
  <c r="Z115" i="18" a="1"/>
  <c r="Z115" i="18" s="1"/>
  <c r="Z254" i="18" s="1"/>
  <c r="Z130" i="18" a="1"/>
  <c r="Z130" i="18" s="1"/>
  <c r="Z269" i="18" s="1"/>
  <c r="Z113" i="18" a="1"/>
  <c r="Z113" i="18" s="1"/>
  <c r="Z252" i="18" s="1"/>
  <c r="Z112" i="18" a="1"/>
  <c r="Z112" i="18" s="1"/>
  <c r="Z251" i="18" s="1"/>
  <c r="Z119" i="18" a="1"/>
  <c r="Z119" i="18" s="1"/>
  <c r="Z258" i="18" s="1"/>
  <c r="Z116" i="18" a="1"/>
  <c r="Z116" i="18" s="1"/>
  <c r="Z255" i="18" s="1"/>
  <c r="Z131" i="18" a="1"/>
  <c r="Z131" i="18" s="1"/>
  <c r="Z270" i="18" s="1"/>
  <c r="DI128" i="18" a="1"/>
  <c r="DI128" i="18" s="1"/>
  <c r="DI267" i="18" s="1"/>
  <c r="DI120" i="18" a="1"/>
  <c r="DI120" i="18" s="1"/>
  <c r="DI259" i="18" s="1"/>
  <c r="DI109" i="18" a="1"/>
  <c r="DI109" i="18" s="1"/>
  <c r="DI248" i="18" s="1"/>
  <c r="AW122" i="18" a="1"/>
  <c r="AW122" i="18" s="1"/>
  <c r="AW261" i="18" s="1"/>
  <c r="AW118" i="18" a="1"/>
  <c r="AW118" i="18" s="1"/>
  <c r="AW257" i="18" s="1"/>
  <c r="AW110" i="18" a="1"/>
  <c r="AW110" i="18" s="1"/>
  <c r="AW249" i="18" s="1"/>
  <c r="CR130" i="18" a="1"/>
  <c r="CR130" i="18" s="1"/>
  <c r="CR269" i="18" s="1"/>
  <c r="CR118" i="18" a="1"/>
  <c r="CR118" i="18" s="1"/>
  <c r="CR257" i="18" s="1"/>
  <c r="AF129" i="18" a="1"/>
  <c r="AF129" i="18" s="1"/>
  <c r="AF268" i="18" s="1"/>
  <c r="AF119" i="18" a="1"/>
  <c r="AF119" i="18" s="1"/>
  <c r="AF258" i="18" s="1"/>
  <c r="AF117" i="18" a="1"/>
  <c r="AF117" i="18" s="1"/>
  <c r="AF256" i="18" s="1"/>
  <c r="CA127" i="18" a="1"/>
  <c r="CA127" i="18" s="1"/>
  <c r="CA266" i="18" s="1"/>
  <c r="CA117" i="18" a="1"/>
  <c r="CA117" i="18" s="1"/>
  <c r="CA256" i="18" s="1"/>
  <c r="CA110" i="18" a="1"/>
  <c r="CA110" i="18" s="1"/>
  <c r="CA249" i="18" s="1"/>
  <c r="O131" i="18" a="1"/>
  <c r="O131" i="18" s="1"/>
  <c r="O270" i="18" s="1"/>
  <c r="O125" i="18" a="1"/>
  <c r="O125" i="18" s="1"/>
  <c r="O117" i="18" a="1"/>
  <c r="O117" i="18" s="1"/>
  <c r="O256" i="18" s="1"/>
  <c r="BJ128" i="18" a="1"/>
  <c r="BJ128" i="18" s="1"/>
  <c r="BJ267" i="18" s="1"/>
  <c r="BJ115" i="18" a="1"/>
  <c r="BJ115" i="18" s="1"/>
  <c r="BJ254" i="18" s="1"/>
  <c r="BJ108" i="18" a="1"/>
  <c r="BJ108" i="18" s="1"/>
  <c r="BJ247" i="18" s="1"/>
  <c r="DE122" i="18" a="1"/>
  <c r="DE122" i="18" s="1"/>
  <c r="DE261" i="18" s="1"/>
  <c r="DE127" i="18" a="1"/>
  <c r="DE127" i="18" s="1"/>
  <c r="DE266" i="18" s="1"/>
  <c r="DE116" i="18" a="1"/>
  <c r="DE116" i="18" s="1"/>
  <c r="DE255" i="18" s="1"/>
  <c r="AS123" i="18" a="1"/>
  <c r="AS123" i="18" s="1"/>
  <c r="AS262" i="18" s="1"/>
  <c r="AS114" i="18" a="1"/>
  <c r="AS114" i="18" s="1"/>
  <c r="AS253" i="18" s="1"/>
  <c r="AS111" i="18" a="1"/>
  <c r="AS111" i="18" s="1"/>
  <c r="AS250" i="18" s="1"/>
  <c r="CN128" i="18" a="1"/>
  <c r="CN128" i="18" s="1"/>
  <c r="CN267" i="18" s="1"/>
  <c r="CN125" i="18" a="1"/>
  <c r="CN125" i="18" s="1"/>
  <c r="CN131" i="18" a="1"/>
  <c r="CN131" i="18" s="1"/>
  <c r="CN270" i="18" s="1"/>
  <c r="AB125" i="18" a="1"/>
  <c r="AB125" i="18" s="1"/>
  <c r="AB121" i="18" a="1"/>
  <c r="AB121" i="18" s="1"/>
  <c r="AB260" i="18" s="1"/>
  <c r="AA126" i="18" a="1"/>
  <c r="AA126" i="18" s="1"/>
  <c r="AA265" i="18" s="1"/>
  <c r="AA115" i="18" a="1"/>
  <c r="AA115" i="18" s="1"/>
  <c r="AA254" i="18" s="1"/>
  <c r="AA111" i="18" a="1"/>
  <c r="AA111" i="18" s="1"/>
  <c r="AA250" i="18" s="1"/>
  <c r="CU130" i="18" a="1"/>
  <c r="CU130" i="18" s="1"/>
  <c r="CU269" i="18" s="1"/>
  <c r="CU129" i="18" a="1"/>
  <c r="CU129" i="18" s="1"/>
  <c r="CU268" i="18" s="1"/>
  <c r="CU120" i="18" a="1"/>
  <c r="CU120" i="18" s="1"/>
  <c r="CU259" i="18" s="1"/>
  <c r="CD126" i="18" a="1"/>
  <c r="CD126" i="18" s="1"/>
  <c r="CD265" i="18" s="1"/>
  <c r="CD114" i="18" a="1"/>
  <c r="CD114" i="18" s="1"/>
  <c r="CD253" i="18" s="1"/>
  <c r="CD109" i="18" a="1"/>
  <c r="CD109" i="18" s="1"/>
  <c r="CD248" i="18" s="1"/>
  <c r="CK130" i="18" a="1"/>
  <c r="CK130" i="18" s="1"/>
  <c r="CK269" i="18" s="1"/>
  <c r="CK113" i="18" a="1"/>
  <c r="CK113" i="18" s="1"/>
  <c r="CK252" i="18" s="1"/>
  <c r="CK109" i="18" a="1"/>
  <c r="CK109" i="18" s="1"/>
  <c r="CK248" i="18" s="1"/>
  <c r="Y127" i="18" a="1"/>
  <c r="Y127" i="18" s="1"/>
  <c r="Y266" i="18" s="1"/>
  <c r="Y120" i="18" a="1"/>
  <c r="Y120" i="18" s="1"/>
  <c r="Y259" i="18" s="1"/>
  <c r="Y111" i="18" a="1"/>
  <c r="Y111" i="18" s="1"/>
  <c r="Y250" i="18" s="1"/>
  <c r="BT130" i="18" a="1"/>
  <c r="BT130" i="18" s="1"/>
  <c r="BT269" i="18" s="1"/>
  <c r="BT114" i="18" a="1"/>
  <c r="BT114" i="18" s="1"/>
  <c r="BT253" i="18" s="1"/>
  <c r="BT108" i="18" a="1"/>
  <c r="BT108" i="18" s="1"/>
  <c r="BT247" i="18" s="1"/>
  <c r="H123" i="18" a="1"/>
  <c r="H123" i="18" s="1"/>
  <c r="H262" i="18" s="1"/>
  <c r="H113" i="18" a="1"/>
  <c r="H113" i="18" s="1"/>
  <c r="H252" i="18" s="1"/>
  <c r="H114" i="18" a="1"/>
  <c r="H114" i="18" s="1"/>
  <c r="H253" i="18" s="1"/>
  <c r="BC121" i="18" a="1"/>
  <c r="BC121" i="18" s="1"/>
  <c r="BC260" i="18" s="1"/>
  <c r="BC116" i="18" a="1"/>
  <c r="BC116" i="18" s="1"/>
  <c r="BC255" i="18" s="1"/>
  <c r="BC108" i="18" a="1"/>
  <c r="BC108" i="18" s="1"/>
  <c r="BC247" i="18" s="1"/>
  <c r="CX123" i="18" a="1"/>
  <c r="CX123" i="18" s="1"/>
  <c r="CX262" i="18" s="1"/>
  <c r="CX112" i="18" a="1"/>
  <c r="CX112" i="18" s="1"/>
  <c r="CX251" i="18" s="1"/>
  <c r="CX109" i="18" a="1"/>
  <c r="CX109" i="18" s="1"/>
  <c r="CX248" i="18" s="1"/>
  <c r="AL126" i="18" a="1"/>
  <c r="AL126" i="18" s="1"/>
  <c r="AL265" i="18" s="1"/>
  <c r="AL117" i="18" a="1"/>
  <c r="AL117" i="18" s="1"/>
  <c r="AL256" i="18" s="1"/>
  <c r="AL108" i="18" a="1"/>
  <c r="AL108" i="18" s="1"/>
  <c r="AL247" i="18" s="1"/>
  <c r="CG125" i="18" a="1"/>
  <c r="CG125" i="18" s="1"/>
  <c r="CG111" i="18" a="1"/>
  <c r="CG111" i="18" s="1"/>
  <c r="CG250" i="18" s="1"/>
  <c r="U128" i="18" a="1"/>
  <c r="U128" i="18" s="1"/>
  <c r="U267" i="18" s="1"/>
  <c r="U119" i="18" a="1"/>
  <c r="U119" i="18" s="1"/>
  <c r="U258" i="18" s="1"/>
  <c r="U114" i="18" a="1"/>
  <c r="U114" i="18" s="1"/>
  <c r="U253" i="18" s="1"/>
  <c r="BP131" i="18" a="1"/>
  <c r="BP131" i="18" s="1"/>
  <c r="BP270" i="18" s="1"/>
  <c r="BP126" i="18" a="1"/>
  <c r="BP126" i="18" s="1"/>
  <c r="BP265" i="18" s="1"/>
  <c r="BP123" i="18" a="1"/>
  <c r="BP123" i="18" s="1"/>
  <c r="BP262" i="18" s="1"/>
  <c r="D114" i="18" a="1"/>
  <c r="D114" i="18" s="1"/>
  <c r="D253" i="18" s="1"/>
  <c r="D129" i="18" a="1"/>
  <c r="D129" i="18" s="1"/>
  <c r="D268" i="18" s="1"/>
  <c r="D116" i="18" a="1"/>
  <c r="D116" i="18" s="1"/>
  <c r="D255" i="18" s="1"/>
  <c r="AH130" i="18" a="1"/>
  <c r="AH130" i="18" s="1"/>
  <c r="AH269" i="18" s="1"/>
  <c r="AH113" i="18" a="1"/>
  <c r="AH113" i="18" s="1"/>
  <c r="AH252" i="18" s="1"/>
  <c r="AH121" i="18" a="1"/>
  <c r="AH121" i="18" s="1"/>
  <c r="AH260" i="18" s="1"/>
  <c r="DB127" i="18" a="1"/>
  <c r="DB127" i="18" s="1"/>
  <c r="DB266" i="18" s="1"/>
  <c r="DB113" i="18" a="1"/>
  <c r="DB113" i="18" s="1"/>
  <c r="DB252" i="18" s="1"/>
  <c r="DB123" i="18" a="1"/>
  <c r="DB123" i="18" s="1"/>
  <c r="DB262" i="18" s="1"/>
  <c r="CE123" i="18" a="1"/>
  <c r="CE123" i="18" s="1"/>
  <c r="CE262" i="18" s="1"/>
  <c r="CE117" i="18" a="1"/>
  <c r="CE117" i="18" s="1"/>
  <c r="CE256" i="18" s="1"/>
  <c r="CE112" i="18" a="1"/>
  <c r="CE112" i="18" s="1"/>
  <c r="CE251" i="18" s="1"/>
  <c r="CS128" i="18" a="1"/>
  <c r="CS128" i="18" s="1"/>
  <c r="CS267" i="18" s="1"/>
  <c r="CS117" i="18" a="1"/>
  <c r="CS117" i="18" s="1"/>
  <c r="CS256" i="18" s="1"/>
  <c r="CS113" i="18" a="1"/>
  <c r="CS113" i="18" s="1"/>
  <c r="CS252" i="18" s="1"/>
  <c r="DI122" i="18" a="1"/>
  <c r="DI122" i="18" s="1"/>
  <c r="DI261" i="18" s="1"/>
  <c r="DI116" i="18" a="1"/>
  <c r="DI116" i="18" s="1"/>
  <c r="DI255" i="18" s="1"/>
  <c r="DI108" i="18" a="1"/>
  <c r="DI108" i="18" s="1"/>
  <c r="DI247" i="18" s="1"/>
  <c r="AW120" i="18" a="1"/>
  <c r="AW120" i="18" s="1"/>
  <c r="AW259" i="18" s="1"/>
  <c r="AW123" i="18" a="1"/>
  <c r="AW123" i="18" s="1"/>
  <c r="AW262" i="18" s="1"/>
  <c r="CR131" i="18" a="1"/>
  <c r="CR131" i="18" s="1"/>
  <c r="CR270" i="18" s="1"/>
  <c r="CR119" i="18" a="1"/>
  <c r="CR119" i="18" s="1"/>
  <c r="CR258" i="18" s="1"/>
  <c r="CR115" i="18" a="1"/>
  <c r="CR115" i="18" s="1"/>
  <c r="CR254" i="18" s="1"/>
  <c r="AF131" i="18" a="1"/>
  <c r="AF131" i="18" s="1"/>
  <c r="AF270" i="18" s="1"/>
  <c r="AF118" i="18" a="1"/>
  <c r="AF118" i="18" s="1"/>
  <c r="AF257" i="18" s="1"/>
  <c r="AF112" i="18" a="1"/>
  <c r="AF112" i="18" s="1"/>
  <c r="AF251" i="18" s="1"/>
  <c r="CA130" i="18" a="1"/>
  <c r="CA130" i="18" s="1"/>
  <c r="CA269" i="18" s="1"/>
  <c r="CA116" i="18" a="1"/>
  <c r="CA116" i="18" s="1"/>
  <c r="CA255" i="18" s="1"/>
  <c r="CA109" i="18" a="1"/>
  <c r="CA109" i="18" s="1"/>
  <c r="CA248" i="18" s="1"/>
  <c r="O127" i="18" a="1"/>
  <c r="O127" i="18" s="1"/>
  <c r="O266" i="18" s="1"/>
  <c r="O114" i="18" a="1"/>
  <c r="O114" i="18" s="1"/>
  <c r="O253" i="18" s="1"/>
  <c r="O111" i="18" a="1"/>
  <c r="O111" i="18" s="1"/>
  <c r="O250" i="18" s="1"/>
  <c r="BJ126" i="18" a="1"/>
  <c r="BJ126" i="18" s="1"/>
  <c r="BJ265" i="18" s="1"/>
  <c r="BJ117" i="18" a="1"/>
  <c r="BJ117" i="18" s="1"/>
  <c r="BJ256" i="18" s="1"/>
  <c r="BJ112" i="18" a="1"/>
  <c r="BJ112" i="18" s="1"/>
  <c r="BJ251" i="18" s="1"/>
  <c r="DE118" i="18" a="1"/>
  <c r="DE118" i="18" s="1"/>
  <c r="DE257" i="18" s="1"/>
  <c r="DE117" i="18" a="1"/>
  <c r="DE117" i="18" s="1"/>
  <c r="DE256" i="18" s="1"/>
  <c r="DE113" i="18" a="1"/>
  <c r="DE113" i="18" s="1"/>
  <c r="DE252" i="18" s="1"/>
  <c r="AS121" i="18" a="1"/>
  <c r="AS121" i="18" s="1"/>
  <c r="AS260" i="18" s="1"/>
  <c r="AS117" i="18" a="1"/>
  <c r="AS117" i="18" s="1"/>
  <c r="AS256" i="18" s="1"/>
  <c r="AS109" i="18" a="1"/>
  <c r="AS109" i="18" s="1"/>
  <c r="AS248" i="18" s="1"/>
  <c r="CN126" i="18" a="1"/>
  <c r="CN126" i="18" s="1"/>
  <c r="CN265" i="18" s="1"/>
  <c r="CN120" i="18" a="1"/>
  <c r="CN120" i="18" s="1"/>
  <c r="CN259" i="18" s="1"/>
  <c r="AB130" i="18" a="1"/>
  <c r="AB130" i="18" s="1"/>
  <c r="AB269" i="18" s="1"/>
  <c r="AB119" i="18" a="1"/>
  <c r="AB119" i="18" s="1"/>
  <c r="AB258" i="18" s="1"/>
  <c r="AB118" i="18" a="1"/>
  <c r="AB118" i="18" s="1"/>
  <c r="AB257" i="18" s="1"/>
  <c r="AA129" i="18" a="1"/>
  <c r="AA129" i="18" s="1"/>
  <c r="AA268" i="18" s="1"/>
  <c r="AA119" i="18" a="1"/>
  <c r="AA119" i="18" s="1"/>
  <c r="AA258" i="18" s="1"/>
  <c r="AA122" i="18" a="1"/>
  <c r="AA122" i="18" s="1"/>
  <c r="AA261" i="18" s="1"/>
  <c r="CU121" i="18" a="1"/>
  <c r="CU121" i="18" s="1"/>
  <c r="CU260" i="18" s="1"/>
  <c r="CU126" i="18" a="1"/>
  <c r="CU126" i="18" s="1"/>
  <c r="CU265" i="18" s="1"/>
  <c r="CU109" i="18" a="1"/>
  <c r="CU109" i="18" s="1"/>
  <c r="CU248" i="18" s="1"/>
  <c r="CD130" i="18" a="1"/>
  <c r="CD130" i="18" s="1"/>
  <c r="CD269" i="18" s="1"/>
  <c r="CD113" i="18" a="1"/>
  <c r="CD113" i="18" s="1"/>
  <c r="CD252" i="18" s="1"/>
  <c r="CD110" i="18" a="1"/>
  <c r="CD110" i="18" s="1"/>
  <c r="CD249" i="18" s="1"/>
  <c r="CK128" i="18" a="1"/>
  <c r="CK128" i="18" s="1"/>
  <c r="CK267" i="18" s="1"/>
  <c r="CK120" i="18" a="1"/>
  <c r="CK120" i="18" s="1"/>
  <c r="CK259" i="18" s="1"/>
  <c r="CK121" i="18" a="1"/>
  <c r="CK121" i="18" s="1"/>
  <c r="CK260" i="18" s="1"/>
  <c r="Y131" i="18" a="1"/>
  <c r="Y131" i="18" s="1"/>
  <c r="Y270" i="18" s="1"/>
  <c r="Y116" i="18" a="1"/>
  <c r="Y116" i="18" s="1"/>
  <c r="Y255" i="18" s="1"/>
  <c r="Y110" i="18" a="1"/>
  <c r="Y110" i="18" s="1"/>
  <c r="Y249" i="18" s="1"/>
  <c r="BT129" i="18" a="1"/>
  <c r="BT129" i="18" s="1"/>
  <c r="BT268" i="18" s="1"/>
  <c r="BT117" i="18" a="1"/>
  <c r="BT117" i="18" s="1"/>
  <c r="BT256" i="18" s="1"/>
  <c r="BT110" i="18" a="1"/>
  <c r="BT110" i="18" s="1"/>
  <c r="BT249" i="18" s="1"/>
  <c r="H119" i="18" a="1"/>
  <c r="H119" i="18" s="1"/>
  <c r="H258" i="18" s="1"/>
  <c r="H116" i="18" a="1"/>
  <c r="H116" i="18" s="1"/>
  <c r="H255" i="18" s="1"/>
  <c r="H108" i="18" a="1"/>
  <c r="H108" i="18" s="1"/>
  <c r="H247" i="18" s="1"/>
  <c r="BC120" i="18" a="1"/>
  <c r="BC120" i="18" s="1"/>
  <c r="BC259" i="18" s="1"/>
  <c r="BC113" i="18" a="1"/>
  <c r="BC113" i="18" s="1"/>
  <c r="BC252" i="18" s="1"/>
  <c r="BC115" i="18" a="1"/>
  <c r="BC115" i="18" s="1"/>
  <c r="BC254" i="18" s="1"/>
  <c r="CX120" i="18" a="1"/>
  <c r="CX120" i="18" s="1"/>
  <c r="CX259" i="18" s="1"/>
  <c r="CX111" i="18" a="1"/>
  <c r="CX111" i="18" s="1"/>
  <c r="CX250" i="18" s="1"/>
  <c r="CX117" i="18" a="1"/>
  <c r="CX117" i="18" s="1"/>
  <c r="CX256" i="18" s="1"/>
  <c r="AL118" i="18" a="1"/>
  <c r="AL118" i="18" s="1"/>
  <c r="AL257" i="18" s="1"/>
  <c r="AL116" i="18" a="1"/>
  <c r="AL116" i="18" s="1"/>
  <c r="AL255" i="18" s="1"/>
  <c r="CG131" i="18" a="1"/>
  <c r="CG131" i="18" s="1"/>
  <c r="CG270" i="18" s="1"/>
  <c r="CG123" i="18" a="1"/>
  <c r="CG123" i="18" s="1"/>
  <c r="CG262" i="18" s="1"/>
  <c r="CG115" i="18" a="1"/>
  <c r="CG115" i="18" s="1"/>
  <c r="CG254" i="18" s="1"/>
  <c r="U131" i="18" a="1"/>
  <c r="U131" i="18" s="1"/>
  <c r="U270" i="18" s="1"/>
  <c r="U127" i="18" a="1"/>
  <c r="U127" i="18" s="1"/>
  <c r="U266" i="18" s="1"/>
  <c r="U112" i="18" a="1"/>
  <c r="U112" i="18" s="1"/>
  <c r="U251" i="18" s="1"/>
  <c r="BP130" i="18" a="1"/>
  <c r="BP130" i="18" s="1"/>
  <c r="BP269" i="18" s="1"/>
  <c r="BP115" i="18" a="1"/>
  <c r="BP115" i="18" s="1"/>
  <c r="BP254" i="18" s="1"/>
  <c r="BP117" i="18" a="1"/>
  <c r="BP117" i="18" s="1"/>
  <c r="BP256" i="18" s="1"/>
  <c r="D121" i="18" a="1"/>
  <c r="D121" i="18" s="1"/>
  <c r="D260" i="18" s="1"/>
  <c r="D120" i="18" a="1"/>
  <c r="D120" i="18" s="1"/>
  <c r="D259" i="18" s="1"/>
  <c r="D117" i="18" a="1"/>
  <c r="D117" i="18" s="1"/>
  <c r="D256" i="18" s="1"/>
  <c r="AH128" i="18" a="1"/>
  <c r="AH128" i="18" s="1"/>
  <c r="AH267" i="18" s="1"/>
  <c r="AH110" i="18" a="1"/>
  <c r="AH110" i="18" s="1"/>
  <c r="AH249" i="18" s="1"/>
  <c r="AH108" i="18" a="1"/>
  <c r="AH108" i="18" s="1"/>
  <c r="AH247" i="18" s="1"/>
  <c r="DB121" i="18" a="1"/>
  <c r="DB121" i="18" s="1"/>
  <c r="DB260" i="18" s="1"/>
  <c r="DB120" i="18" a="1"/>
  <c r="DB120" i="18" s="1"/>
  <c r="DB259" i="18" s="1"/>
  <c r="DB116" i="18" a="1"/>
  <c r="DB116" i="18" s="1"/>
  <c r="DB255" i="18" s="1"/>
  <c r="CE119" i="18" a="1"/>
  <c r="CE119" i="18" s="1"/>
  <c r="CE258" i="18" s="1"/>
  <c r="CE116" i="18" a="1"/>
  <c r="CE116" i="18" s="1"/>
  <c r="CE255" i="18" s="1"/>
  <c r="CE110" i="18" a="1"/>
  <c r="CE110" i="18" s="1"/>
  <c r="CE249" i="18" s="1"/>
  <c r="CS120" i="18" a="1"/>
  <c r="CS120" i="18" s="1"/>
  <c r="CS259" i="18" s="1"/>
  <c r="CS114" i="18" a="1"/>
  <c r="CS114" i="18" s="1"/>
  <c r="CS253" i="18" s="1"/>
  <c r="DI123" i="18" a="1"/>
  <c r="DI123" i="18" s="1"/>
  <c r="DI262" i="18" s="1"/>
  <c r="DI111" i="18" a="1"/>
  <c r="DI111" i="18" s="1"/>
  <c r="DI250" i="18" s="1"/>
  <c r="AW128" i="18" a="1"/>
  <c r="AW128" i="18" s="1"/>
  <c r="AW267" i="18" s="1"/>
  <c r="AW119" i="18" a="1"/>
  <c r="AW119" i="18" s="1"/>
  <c r="AW258" i="18" s="1"/>
  <c r="AW112" i="18" a="1"/>
  <c r="AW112" i="18" s="1"/>
  <c r="AW251" i="18" s="1"/>
  <c r="CR128" i="18" a="1"/>
  <c r="CR128" i="18" s="1"/>
  <c r="CR267" i="18" s="1"/>
  <c r="CR123" i="18" a="1"/>
  <c r="CR123" i="18" s="1"/>
  <c r="CR262" i="18" s="1"/>
  <c r="CR113" i="18" a="1"/>
  <c r="CR113" i="18" s="1"/>
  <c r="CR252" i="18" s="1"/>
  <c r="AF130" i="18" a="1"/>
  <c r="AF130" i="18" s="1"/>
  <c r="AF269" i="18" s="1"/>
  <c r="AF122" i="18" a="1"/>
  <c r="AF122" i="18" s="1"/>
  <c r="AF261" i="18" s="1"/>
  <c r="AF110" i="18" a="1"/>
  <c r="AF110" i="18" s="1"/>
  <c r="AF249" i="18" s="1"/>
  <c r="CA131" i="18" a="1"/>
  <c r="CA131" i="18" s="1"/>
  <c r="CA270" i="18" s="1"/>
  <c r="CA123" i="18" a="1"/>
  <c r="CA123" i="18" s="1"/>
  <c r="CA262" i="18" s="1"/>
  <c r="CA115" i="18" a="1"/>
  <c r="CA115" i="18" s="1"/>
  <c r="CA254" i="18" s="1"/>
  <c r="O118" i="18" a="1"/>
  <c r="O118" i="18" s="1"/>
  <c r="O257" i="18" s="1"/>
  <c r="O113" i="18" a="1"/>
  <c r="O113" i="18" s="1"/>
  <c r="O252" i="18" s="1"/>
  <c r="O116" i="18" a="1"/>
  <c r="O116" i="18" s="1"/>
  <c r="O255" i="18" s="1"/>
  <c r="BJ120" i="18" a="1"/>
  <c r="BJ120" i="18" s="1"/>
  <c r="BJ259" i="18" s="1"/>
  <c r="BJ116" i="18" a="1"/>
  <c r="BJ116" i="18" s="1"/>
  <c r="BJ255" i="18" s="1"/>
  <c r="BJ131" i="18" a="1"/>
  <c r="BJ131" i="18" s="1"/>
  <c r="BJ270" i="18" s="1"/>
  <c r="DE129" i="18" a="1"/>
  <c r="DE129" i="18" s="1"/>
  <c r="DE268" i="18" s="1"/>
  <c r="DE115" i="18" a="1"/>
  <c r="DE115" i="18" s="1"/>
  <c r="DE254" i="18" s="1"/>
  <c r="DE112" i="18" a="1"/>
  <c r="DE112" i="18" s="1"/>
  <c r="DE251" i="18" s="1"/>
  <c r="AS120" i="18" a="1"/>
  <c r="AS120" i="18" s="1"/>
  <c r="AS259" i="18" s="1"/>
  <c r="AS116" i="18" a="1"/>
  <c r="AS116" i="18" s="1"/>
  <c r="AS255" i="18" s="1"/>
  <c r="CN129" i="18" a="1"/>
  <c r="CN129" i="18" s="1"/>
  <c r="CN268" i="18" s="1"/>
  <c r="CN121" i="18" a="1"/>
  <c r="CN121" i="18" s="1"/>
  <c r="CN260" i="18" s="1"/>
  <c r="CN109" i="18" a="1"/>
  <c r="CN109" i="18" s="1"/>
  <c r="CN248" i="18" s="1"/>
  <c r="AB129" i="18" a="1"/>
  <c r="AB129" i="18" s="1"/>
  <c r="AB268" i="18" s="1"/>
  <c r="AB123" i="18" a="1"/>
  <c r="AB123" i="18" s="1"/>
  <c r="AB262" i="18" s="1"/>
  <c r="AB109" i="18" a="1"/>
  <c r="AB109" i="18" s="1"/>
  <c r="AB248" i="18" s="1"/>
  <c r="AA131" i="18" a="1"/>
  <c r="AA131" i="18" s="1"/>
  <c r="AA270" i="18" s="1"/>
  <c r="AA117" i="18" a="1"/>
  <c r="AA117" i="18" s="1"/>
  <c r="AA256" i="18" s="1"/>
  <c r="AA113" i="18" a="1"/>
  <c r="AA113" i="18" s="1"/>
  <c r="AA252" i="18" s="1"/>
  <c r="CU125" i="18" a="1"/>
  <c r="CU125" i="18" s="1"/>
  <c r="CU113" i="18" a="1"/>
  <c r="CU113" i="18" s="1"/>
  <c r="CU252" i="18" s="1"/>
  <c r="CU127" i="18" a="1"/>
  <c r="CU127" i="18" s="1"/>
  <c r="CU266" i="18" s="1"/>
  <c r="CD129" i="18" a="1"/>
  <c r="CD129" i="18" s="1"/>
  <c r="CD268" i="18" s="1"/>
  <c r="CD123" i="18" a="1"/>
  <c r="CD123" i="18" s="1"/>
  <c r="CD262" i="18" s="1"/>
  <c r="CD118" i="18" a="1"/>
  <c r="CD118" i="18" s="1"/>
  <c r="CD257" i="18" s="1"/>
  <c r="CK131" i="18" a="1"/>
  <c r="CK131" i="18" s="1"/>
  <c r="CK270" i="18" s="1"/>
  <c r="CK126" i="18" a="1"/>
  <c r="CK126" i="18" s="1"/>
  <c r="CK265" i="18" s="1"/>
  <c r="CK123" i="18" a="1"/>
  <c r="CK123" i="18" s="1"/>
  <c r="CK262" i="18" s="1"/>
  <c r="Y125" i="18" a="1"/>
  <c r="Y125" i="18" s="1"/>
  <c r="Y114" i="18" a="1"/>
  <c r="Y114" i="18" s="1"/>
  <c r="Y253" i="18" s="1"/>
  <c r="Y128" i="18" a="1"/>
  <c r="Y128" i="18" s="1"/>
  <c r="Y267" i="18" s="1"/>
  <c r="BT131" i="18" a="1"/>
  <c r="BT131" i="18" s="1"/>
  <c r="BT270" i="18" s="1"/>
  <c r="BT116" i="18" a="1"/>
  <c r="BT116" i="18" s="1"/>
  <c r="BT255" i="18" s="1"/>
  <c r="BT109" i="18" a="1"/>
  <c r="BT109" i="18" s="1"/>
  <c r="BT248" i="18" s="1"/>
  <c r="H131" i="18" a="1"/>
  <c r="H131" i="18" s="1"/>
  <c r="H270" i="18" s="1"/>
  <c r="H112" i="18" a="1"/>
  <c r="H112" i="18" s="1"/>
  <c r="H251" i="18" s="1"/>
  <c r="H122" i="18" a="1"/>
  <c r="H122" i="18" s="1"/>
  <c r="H261" i="18" s="1"/>
  <c r="BC131" i="18" a="1"/>
  <c r="BC131" i="18" s="1"/>
  <c r="BC270" i="18" s="1"/>
  <c r="BC118" i="18" a="1"/>
  <c r="BC118" i="18" s="1"/>
  <c r="BC257" i="18" s="1"/>
  <c r="BC109" i="18" a="1"/>
  <c r="BC109" i="18" s="1"/>
  <c r="BC248" i="18" s="1"/>
  <c r="CX128" i="18" a="1"/>
  <c r="CX128" i="18" s="1"/>
  <c r="CX267" i="18" s="1"/>
  <c r="CX115" i="18" a="1"/>
  <c r="CX115" i="18" s="1"/>
  <c r="CX254" i="18" s="1"/>
  <c r="AL129" i="18" a="1"/>
  <c r="AL129" i="18" s="1"/>
  <c r="AL268" i="18" s="1"/>
  <c r="AL131" i="18" a="1"/>
  <c r="AL131" i="18" s="1"/>
  <c r="AL270" i="18" s="1"/>
  <c r="AL111" i="18" a="1"/>
  <c r="AL111" i="18" s="1"/>
  <c r="AL250" i="18" s="1"/>
  <c r="CG127" i="18" a="1"/>
  <c r="CG127" i="18" s="1"/>
  <c r="CG266" i="18" s="1"/>
  <c r="CG126" i="18" a="1"/>
  <c r="CG126" i="18" s="1"/>
  <c r="CG265" i="18" s="1"/>
  <c r="CG110" i="18" a="1"/>
  <c r="CG110" i="18" s="1"/>
  <c r="CG249" i="18" s="1"/>
  <c r="U129" i="18" a="1"/>
  <c r="U129" i="18" s="1"/>
  <c r="U268" i="18" s="1"/>
  <c r="U122" i="18" a="1"/>
  <c r="U122" i="18" s="1"/>
  <c r="U261" i="18" s="1"/>
  <c r="U118" i="18" a="1"/>
  <c r="U118" i="18" s="1"/>
  <c r="U257" i="18" s="1"/>
  <c r="BP118" i="18" a="1"/>
  <c r="BP118" i="18" s="1"/>
  <c r="BP257" i="18" s="1"/>
  <c r="BP116" i="18" a="1"/>
  <c r="BP116" i="18" s="1"/>
  <c r="BP255" i="18" s="1"/>
  <c r="BP121" i="18" a="1"/>
  <c r="BP121" i="18" s="1"/>
  <c r="BP260" i="18" s="1"/>
  <c r="D119" i="18" a="1"/>
  <c r="D119" i="18" s="1"/>
  <c r="D258" i="18" s="1"/>
  <c r="D112" i="18" a="1"/>
  <c r="D112" i="18" s="1"/>
  <c r="D251" i="18" s="1"/>
  <c r="D115" i="18" a="1"/>
  <c r="D115" i="18" s="1"/>
  <c r="D254" i="18" s="1"/>
  <c r="AH125" i="18" a="1"/>
  <c r="AH125" i="18" s="1"/>
  <c r="AH117" i="18" a="1"/>
  <c r="AH117" i="18" s="1"/>
  <c r="AH256" i="18" s="1"/>
  <c r="AH115" i="18" a="1"/>
  <c r="AH115" i="18" s="1"/>
  <c r="AH254" i="18" s="1"/>
  <c r="DB125" i="18" a="1"/>
  <c r="DB125" i="18" s="1"/>
  <c r="DB114" i="18" a="1"/>
  <c r="DB114" i="18" s="1"/>
  <c r="DB253" i="18" s="1"/>
  <c r="DB110" i="18" a="1"/>
  <c r="DB110" i="18" s="1"/>
  <c r="DB249" i="18" s="1"/>
  <c r="CE128" i="18" a="1"/>
  <c r="CE128" i="18" s="1"/>
  <c r="CE267" i="18" s="1"/>
  <c r="CE129" i="18" a="1"/>
  <c r="CE129" i="18" s="1"/>
  <c r="CE268" i="18" s="1"/>
  <c r="CS129" i="18" a="1"/>
  <c r="CS129" i="18" s="1"/>
  <c r="CS268" i="18" s="1"/>
  <c r="CS125" i="18" a="1"/>
  <c r="CS125" i="18" s="1"/>
  <c r="CS109" i="18" a="1"/>
  <c r="CS109" i="18" s="1"/>
  <c r="CS248" i="18" s="1"/>
  <c r="AG127" i="18" a="1"/>
  <c r="AG127" i="18" s="1"/>
  <c r="AG266" i="18" s="1"/>
  <c r="DI127" i="18" a="1"/>
  <c r="DI127" i="18" s="1"/>
  <c r="DI266" i="18" s="1"/>
  <c r="DI115" i="18" a="1"/>
  <c r="DI115" i="18" s="1"/>
  <c r="DI254" i="18" s="1"/>
  <c r="DI110" i="18" a="1"/>
  <c r="DI110" i="18" s="1"/>
  <c r="DI249" i="18" s="1"/>
  <c r="AW131" i="18" a="1"/>
  <c r="AW131" i="18" s="1"/>
  <c r="AW270" i="18" s="1"/>
  <c r="AW129" i="18" a="1"/>
  <c r="AW129" i="18" s="1"/>
  <c r="AW268" i="18" s="1"/>
  <c r="AW109" i="18" a="1"/>
  <c r="AW109" i="18" s="1"/>
  <c r="AW248" i="18" s="1"/>
  <c r="CR127" i="18" a="1"/>
  <c r="CR127" i="18" s="1"/>
  <c r="CR266" i="18" s="1"/>
  <c r="CR112" i="18" a="1"/>
  <c r="CR112" i="18" s="1"/>
  <c r="CR251" i="18" s="1"/>
  <c r="CR111" i="18" a="1"/>
  <c r="CR111" i="18" s="1"/>
  <c r="CR250" i="18" s="1"/>
  <c r="AF128" i="18" a="1"/>
  <c r="AF128" i="18" s="1"/>
  <c r="AF267" i="18" s="1"/>
  <c r="AF121" i="18" a="1"/>
  <c r="AF121" i="18" s="1"/>
  <c r="AF260" i="18" s="1"/>
  <c r="AF115" i="18" a="1"/>
  <c r="AF115" i="18" s="1"/>
  <c r="AF254" i="18" s="1"/>
  <c r="CA128" i="18" a="1"/>
  <c r="CA128" i="18" s="1"/>
  <c r="CA267" i="18" s="1"/>
  <c r="CA114" i="18" a="1"/>
  <c r="CA114" i="18" s="1"/>
  <c r="CA253" i="18" s="1"/>
  <c r="CA126" i="18" a="1"/>
  <c r="CA126" i="18" s="1"/>
  <c r="CA265" i="18" s="1"/>
  <c r="O121" i="18" a="1"/>
  <c r="O121" i="18" s="1"/>
  <c r="O260" i="18" s="1"/>
  <c r="O126" i="18" a="1"/>
  <c r="O126" i="18" s="1"/>
  <c r="O265" i="18" s="1"/>
  <c r="O112" i="18" a="1"/>
  <c r="O112" i="18" s="1"/>
  <c r="O251" i="18" s="1"/>
  <c r="BJ118" i="18" a="1"/>
  <c r="BJ118" i="18" s="1"/>
  <c r="BJ257" i="18" s="1"/>
  <c r="BJ114" i="18" a="1"/>
  <c r="BJ114" i="18" s="1"/>
  <c r="BJ253" i="18" s="1"/>
  <c r="BJ111" i="18" a="1"/>
  <c r="BJ111" i="18" s="1"/>
  <c r="BJ250" i="18" s="1"/>
  <c r="DE126" i="18" a="1"/>
  <c r="DE126" i="18" s="1"/>
  <c r="DE265" i="18" s="1"/>
  <c r="DE114" i="18" a="1"/>
  <c r="DE114" i="18" s="1"/>
  <c r="DE253" i="18" s="1"/>
  <c r="AS130" i="18" a="1"/>
  <c r="AS130" i="18" s="1"/>
  <c r="AS269" i="18" s="1"/>
  <c r="AS119" i="18" a="1"/>
  <c r="AS119" i="18" s="1"/>
  <c r="AS258" i="18" s="1"/>
  <c r="AS110" i="18" a="1"/>
  <c r="AS110" i="18" s="1"/>
  <c r="AS249" i="18" s="1"/>
  <c r="CN127" i="18" a="1"/>
  <c r="CN127" i="18" s="1"/>
  <c r="CN266" i="18" s="1"/>
  <c r="CN117" i="18" a="1"/>
  <c r="CN117" i="18" s="1"/>
  <c r="CN256" i="18" s="1"/>
  <c r="CN116" i="18" a="1"/>
  <c r="CN116" i="18" s="1"/>
  <c r="CN255" i="18" s="1"/>
  <c r="AB126" i="18" a="1"/>
  <c r="AB126" i="18" s="1"/>
  <c r="AB265" i="18" s="1"/>
  <c r="AB120" i="18" a="1"/>
  <c r="AB120" i="18" s="1"/>
  <c r="AB259" i="18" s="1"/>
  <c r="AB117" i="18" a="1"/>
  <c r="AB117" i="18" s="1"/>
  <c r="AB256" i="18" s="1"/>
  <c r="AA130" i="18" a="1"/>
  <c r="AA130" i="18" s="1"/>
  <c r="AA269" i="18" s="1"/>
  <c r="AA125" i="18" a="1"/>
  <c r="AA125" i="18" s="1"/>
  <c r="AA112" i="18" a="1"/>
  <c r="AA112" i="18" s="1"/>
  <c r="AA251" i="18" s="1"/>
  <c r="CU123" i="18" a="1"/>
  <c r="CU123" i="18" s="1"/>
  <c r="CU262" i="18" s="1"/>
  <c r="CU115" i="18" a="1"/>
  <c r="CU115" i="18" s="1"/>
  <c r="CU254" i="18" s="1"/>
  <c r="CU118" i="18" a="1"/>
  <c r="CU118" i="18" s="1"/>
  <c r="CU257" i="18" s="1"/>
  <c r="CD125" i="18" a="1"/>
  <c r="CD125" i="18" s="1"/>
  <c r="CD117" i="18" a="1"/>
  <c r="CD117" i="18" s="1"/>
  <c r="CD256" i="18" s="1"/>
  <c r="CD111" i="18" a="1"/>
  <c r="CD111" i="18" s="1"/>
  <c r="CD250" i="18" s="1"/>
  <c r="CK125" i="18" a="1"/>
  <c r="CK125" i="18" s="1"/>
  <c r="CK111" i="18" a="1"/>
  <c r="CK111" i="18" s="1"/>
  <c r="CK250" i="18" s="1"/>
  <c r="CK110" i="18" a="1"/>
  <c r="CK110" i="18" s="1"/>
  <c r="CK249" i="18" s="1"/>
  <c r="Y130" i="18" a="1"/>
  <c r="Y130" i="18" s="1"/>
  <c r="Y269" i="18" s="1"/>
  <c r="Y126" i="18" a="1"/>
  <c r="Y126" i="18" s="1"/>
  <c r="Y265" i="18" s="1"/>
  <c r="Y109" i="18" a="1"/>
  <c r="Y109" i="18" s="1"/>
  <c r="Y248" i="18" s="1"/>
  <c r="BT122" i="18" a="1"/>
  <c r="BT122" i="18" s="1"/>
  <c r="BT261" i="18" s="1"/>
  <c r="BT120" i="18" a="1"/>
  <c r="BT120" i="18" s="1"/>
  <c r="BT259" i="18" s="1"/>
  <c r="BT125" i="18" a="1"/>
  <c r="BT125" i="18" s="1"/>
  <c r="H127" i="18" a="1"/>
  <c r="H127" i="18" s="1"/>
  <c r="H266" i="18" s="1"/>
  <c r="H110" i="18" a="1"/>
  <c r="H110" i="18" s="1"/>
  <c r="H249" i="18" s="1"/>
  <c r="H115" i="18" a="1"/>
  <c r="H115" i="18" s="1"/>
  <c r="H254" i="18" s="1"/>
  <c r="BC122" i="18" a="1"/>
  <c r="BC122" i="18" s="1"/>
  <c r="BC261" i="18" s="1"/>
  <c r="BC119" i="18" a="1"/>
  <c r="BC119" i="18" s="1"/>
  <c r="BC258" i="18" s="1"/>
  <c r="CX131" i="18" a="1"/>
  <c r="CX131" i="18" s="1"/>
  <c r="CX270" i="18" s="1"/>
  <c r="CX126" i="18" a="1"/>
  <c r="CX126" i="18" s="1"/>
  <c r="CX265" i="18" s="1"/>
  <c r="CX110" i="18" a="1"/>
  <c r="CX110" i="18" s="1"/>
  <c r="CX249" i="18" s="1"/>
  <c r="AL128" i="18" a="1"/>
  <c r="AL128" i="18" s="1"/>
  <c r="AL267" i="18" s="1"/>
  <c r="AL130" i="18" a="1"/>
  <c r="AL130" i="18" s="1"/>
  <c r="AL269" i="18" s="1"/>
  <c r="AL115" i="18" a="1"/>
  <c r="AL115" i="18" s="1"/>
  <c r="AL254" i="18" s="1"/>
  <c r="CG130" i="18" a="1"/>
  <c r="CG130" i="18" s="1"/>
  <c r="CG269" i="18" s="1"/>
  <c r="CG116" i="18" a="1"/>
  <c r="CG116" i="18" s="1"/>
  <c r="CG255" i="18" s="1"/>
  <c r="CG109" i="18" a="1"/>
  <c r="CG109" i="18" s="1"/>
  <c r="CG248" i="18" s="1"/>
  <c r="U125" i="18" a="1"/>
  <c r="U125" i="18" s="1"/>
  <c r="U115" i="18" a="1"/>
  <c r="U115" i="18" s="1"/>
  <c r="U254" i="18" s="1"/>
  <c r="U116" i="18" a="1"/>
  <c r="U116" i="18" s="1"/>
  <c r="U255" i="18" s="1"/>
  <c r="BP120" i="18" a="1"/>
  <c r="BP120" i="18" s="1"/>
  <c r="BP259" i="18" s="1"/>
  <c r="BP114" i="18" a="1"/>
  <c r="BP114" i="18" s="1"/>
  <c r="BP253" i="18" s="1"/>
  <c r="BP111" i="18" a="1"/>
  <c r="BP111" i="18" s="1"/>
  <c r="BP250" i="18" s="1"/>
  <c r="D127" i="18" a="1"/>
  <c r="D127" i="18" s="1"/>
  <c r="D266" i="18" s="1"/>
  <c r="D128" i="18" a="1"/>
  <c r="D128" i="18" s="1"/>
  <c r="D267" i="18" s="1"/>
  <c r="D123" i="18" a="1"/>
  <c r="D123" i="18" s="1"/>
  <c r="D262" i="18" s="1"/>
  <c r="AH122" i="18" a="1"/>
  <c r="AH122" i="18" s="1"/>
  <c r="AH261" i="18" s="1"/>
  <c r="AH116" i="18" a="1"/>
  <c r="AH116" i="18" s="1"/>
  <c r="AH255" i="18" s="1"/>
  <c r="AH118" i="18" a="1"/>
  <c r="AH118" i="18" s="1"/>
  <c r="AH257" i="18" s="1"/>
  <c r="DB119" i="18" a="1"/>
  <c r="DB119" i="18" s="1"/>
  <c r="DB258" i="18" s="1"/>
  <c r="DB109" i="18" a="1"/>
  <c r="DB109" i="18" s="1"/>
  <c r="DB248" i="18" s="1"/>
  <c r="CE131" i="18" a="1"/>
  <c r="CE131" i="18" s="1"/>
  <c r="CE270" i="18" s="1"/>
  <c r="CE121" i="18" a="1"/>
  <c r="CE121" i="18" s="1"/>
  <c r="CE260" i="18" s="1"/>
  <c r="CE113" i="18" a="1"/>
  <c r="CE113" i="18" s="1"/>
  <c r="CE252" i="18" s="1"/>
  <c r="CS131" i="18" a="1"/>
  <c r="CS131" i="18" s="1"/>
  <c r="CS270" i="18" s="1"/>
  <c r="CS126" i="18" a="1"/>
  <c r="CS126" i="18" s="1"/>
  <c r="CS265" i="18" s="1"/>
  <c r="CS118" i="18" a="1"/>
  <c r="CS118" i="18" s="1"/>
  <c r="CS257" i="18" s="1"/>
  <c r="DI129" i="18" a="1"/>
  <c r="DI129" i="18" s="1"/>
  <c r="DI268" i="18" s="1"/>
  <c r="DI117" i="18" a="1"/>
  <c r="DI117" i="18" s="1"/>
  <c r="DI256" i="18" s="1"/>
  <c r="AW113" i="18" a="1"/>
  <c r="AW113" i="18" s="1"/>
  <c r="AW252" i="18" s="1"/>
  <c r="CR129" i="18" a="1"/>
  <c r="CR129" i="18" s="1"/>
  <c r="CR268" i="18" s="1"/>
  <c r="CR109" i="18" a="1"/>
  <c r="CR109" i="18" s="1"/>
  <c r="CR248" i="18" s="1"/>
  <c r="AF126" i="18" a="1"/>
  <c r="AF126" i="18" s="1"/>
  <c r="AF265" i="18" s="1"/>
  <c r="CA122" i="18" a="1"/>
  <c r="CA122" i="18" s="1"/>
  <c r="CA261" i="18" s="1"/>
  <c r="CA108" i="18" a="1"/>
  <c r="CA108" i="18" s="1"/>
  <c r="CA247" i="18" s="1"/>
  <c r="O115" i="18" a="1"/>
  <c r="O115" i="18" s="1"/>
  <c r="O254" i="18" s="1"/>
  <c r="BJ123" i="18" a="1"/>
  <c r="BJ123" i="18" s="1"/>
  <c r="BJ262" i="18" s="1"/>
  <c r="DE131" i="18" a="1"/>
  <c r="DE131" i="18" s="1"/>
  <c r="DE270" i="18" s="1"/>
  <c r="DE111" i="18" a="1"/>
  <c r="DE111" i="18" s="1"/>
  <c r="DE250" i="18" s="1"/>
  <c r="AS122" i="18" a="1"/>
  <c r="AS122" i="18" s="1"/>
  <c r="AS261" i="18" s="1"/>
  <c r="CN130" i="18" a="1"/>
  <c r="CN130" i="18" s="1"/>
  <c r="CN269" i="18" s="1"/>
  <c r="CN110" i="18" a="1"/>
  <c r="CN110" i="18" s="1"/>
  <c r="CN249" i="18" s="1"/>
  <c r="AB113" i="18" a="1"/>
  <c r="AB113" i="18" s="1"/>
  <c r="AB252" i="18" s="1"/>
  <c r="AA123" i="18" a="1"/>
  <c r="AA123" i="18" s="1"/>
  <c r="AA262" i="18" s="1"/>
  <c r="AA109" i="18" a="1"/>
  <c r="AA109" i="18" s="1"/>
  <c r="AA248" i="18" s="1"/>
  <c r="CU114" i="18" a="1"/>
  <c r="CU114" i="18" s="1"/>
  <c r="CU253" i="18" s="1"/>
  <c r="CD121" i="18" a="1"/>
  <c r="CD121" i="18" s="1"/>
  <c r="CD260" i="18" s="1"/>
  <c r="CD108" i="18" a="1"/>
  <c r="CD108" i="18" s="1"/>
  <c r="CD247" i="18" s="1"/>
  <c r="CK108" i="18" a="1"/>
  <c r="CK108" i="18" s="1"/>
  <c r="CK247" i="18" s="1"/>
  <c r="Y119" i="18" a="1"/>
  <c r="Y119" i="18" s="1"/>
  <c r="Y258" i="18" s="1"/>
  <c r="Y115" i="18" a="1"/>
  <c r="Y115" i="18" s="1"/>
  <c r="Y254" i="18" s="1"/>
  <c r="BT112" i="18" a="1"/>
  <c r="BT112" i="18" s="1"/>
  <c r="BT251" i="18" s="1"/>
  <c r="H118" i="18" a="1"/>
  <c r="H118" i="18" s="1"/>
  <c r="H257" i="18" s="1"/>
  <c r="BC129" i="18" a="1"/>
  <c r="BC129" i="18" s="1"/>
  <c r="BC268" i="18" s="1"/>
  <c r="BC110" i="18" a="1"/>
  <c r="BC110" i="18" s="1"/>
  <c r="BC249" i="18" s="1"/>
  <c r="CX118" i="18" a="1"/>
  <c r="CX118" i="18" s="1"/>
  <c r="CX257" i="18" s="1"/>
  <c r="AL123" i="18" a="1"/>
  <c r="AL123" i="18" s="1"/>
  <c r="AL262" i="18" s="1"/>
  <c r="AL110" i="18" a="1"/>
  <c r="AL110" i="18" s="1"/>
  <c r="AL249" i="18" s="1"/>
  <c r="CG128" i="18" a="1"/>
  <c r="CG128" i="18" s="1"/>
  <c r="CG267" i="18" s="1"/>
  <c r="U121" i="18" a="1"/>
  <c r="U121" i="18" s="1"/>
  <c r="U260" i="18" s="1"/>
  <c r="U110" i="18" a="1"/>
  <c r="U110" i="18" s="1"/>
  <c r="U249" i="18" s="1"/>
  <c r="BP109" i="18" a="1"/>
  <c r="BP109" i="18" s="1"/>
  <c r="BP248" i="18" s="1"/>
  <c r="D113" i="18" a="1"/>
  <c r="D113" i="18" s="1"/>
  <c r="D252" i="18" s="1"/>
  <c r="AH129" i="18" a="1"/>
  <c r="AH129" i="18" s="1"/>
  <c r="AH268" i="18" s="1"/>
  <c r="AH109" i="18" a="1"/>
  <c r="AH109" i="18" s="1"/>
  <c r="AH248" i="18" s="1"/>
  <c r="DB128" i="18" a="1"/>
  <c r="DB128" i="18" s="1"/>
  <c r="DB267" i="18" s="1"/>
  <c r="CE126" i="18" a="1"/>
  <c r="CE126" i="18" s="1"/>
  <c r="CE265" i="18" s="1"/>
  <c r="CE109" i="18" a="1"/>
  <c r="CE109" i="18" s="1"/>
  <c r="CE248" i="18" s="1"/>
  <c r="CS112" i="18" a="1"/>
  <c r="CS112" i="18" s="1"/>
  <c r="CS251" i="18" s="1"/>
  <c r="AG131" i="18" a="1"/>
  <c r="AG131" i="18" s="1"/>
  <c r="AG270" i="18" s="1"/>
  <c r="AG115" i="18" a="1"/>
  <c r="AG115" i="18" s="1"/>
  <c r="AG254" i="18" s="1"/>
  <c r="AG116" i="18" a="1"/>
  <c r="AG116" i="18" s="1"/>
  <c r="AG255" i="18" s="1"/>
  <c r="CB127" i="18" a="1"/>
  <c r="CB127" i="18" s="1"/>
  <c r="CB266" i="18" s="1"/>
  <c r="CB113" i="18" a="1"/>
  <c r="CB113" i="18" s="1"/>
  <c r="CB252" i="18" s="1"/>
  <c r="CB116" i="18" a="1"/>
  <c r="CB116" i="18" s="1"/>
  <c r="CB255" i="18" s="1"/>
  <c r="P120" i="18" a="1"/>
  <c r="P120" i="18" s="1"/>
  <c r="P118" i="18" a="1"/>
  <c r="P118" i="18" s="1"/>
  <c r="P110" i="18" a="1"/>
  <c r="P110" i="18" s="1"/>
  <c r="BK127" i="18" a="1"/>
  <c r="BK127" i="18" s="1"/>
  <c r="BK266" i="18" s="1"/>
  <c r="BK126" i="18" a="1"/>
  <c r="BK126" i="18" s="1"/>
  <c r="BK265" i="18" s="1"/>
  <c r="BK116" i="18" a="1"/>
  <c r="BK116" i="18" s="1"/>
  <c r="BK255" i="18" s="1"/>
  <c r="DF120" i="18" a="1"/>
  <c r="DF120" i="18" s="1"/>
  <c r="DF259" i="18" s="1"/>
  <c r="DF115" i="18" a="1"/>
  <c r="DF115" i="18" s="1"/>
  <c r="DF254" i="18" s="1"/>
  <c r="DF108" i="18" a="1"/>
  <c r="DF108" i="18" s="1"/>
  <c r="DF247" i="18" s="1"/>
  <c r="AT127" i="18" a="1"/>
  <c r="AT127" i="18" s="1"/>
  <c r="AT266" i="18" s="1"/>
  <c r="AT120" i="18" a="1"/>
  <c r="AT120" i="18" s="1"/>
  <c r="AT259" i="18" s="1"/>
  <c r="CO130" i="18" a="1"/>
  <c r="CO130" i="18" s="1"/>
  <c r="CO269" i="18" s="1"/>
  <c r="CO125" i="18" a="1"/>
  <c r="CO125" i="18" s="1"/>
  <c r="CO112" i="18" a="1"/>
  <c r="CO112" i="18" s="1"/>
  <c r="CO251" i="18" s="1"/>
  <c r="AC128" i="18" a="1"/>
  <c r="AC128" i="18" s="1"/>
  <c r="AC267" i="18" s="1"/>
  <c r="AC121" i="18" a="1"/>
  <c r="AC121" i="18" s="1"/>
  <c r="AC260" i="18" s="1"/>
  <c r="AC117" i="18" a="1"/>
  <c r="AC117" i="18" s="1"/>
  <c r="AC256" i="18" s="1"/>
  <c r="BX129" i="18" a="1"/>
  <c r="BX129" i="18" s="1"/>
  <c r="BX268" i="18" s="1"/>
  <c r="BX119" i="18" a="1"/>
  <c r="BX119" i="18" s="1"/>
  <c r="BX258" i="18" s="1"/>
  <c r="BX108" i="18" a="1"/>
  <c r="BX108" i="18" s="1"/>
  <c r="BX247" i="18" s="1"/>
  <c r="L127" i="18" a="1"/>
  <c r="L127" i="18" s="1"/>
  <c r="L266" i="18" s="1"/>
  <c r="L119" i="18" a="1"/>
  <c r="L119" i="18" s="1"/>
  <c r="L258" i="18" s="1"/>
  <c r="L117" i="18" a="1"/>
  <c r="L117" i="18" s="1"/>
  <c r="L256" i="18" s="1"/>
  <c r="CM129" i="18" a="1"/>
  <c r="CM129" i="18" s="1"/>
  <c r="CM268" i="18" s="1"/>
  <c r="CM117" i="18" a="1"/>
  <c r="CM117" i="18" s="1"/>
  <c r="CM256" i="18" s="1"/>
  <c r="CM126" i="18" a="1"/>
  <c r="CM126" i="18" s="1"/>
  <c r="CM265" i="18" s="1"/>
  <c r="BV118" i="18" a="1"/>
  <c r="BV118" i="18" s="1"/>
  <c r="BV257" i="18" s="1"/>
  <c r="BV117" i="18" a="1"/>
  <c r="BV117" i="18" s="1"/>
  <c r="BV256" i="18" s="1"/>
  <c r="BV112" i="18" a="1"/>
  <c r="BV112" i="18" s="1"/>
  <c r="BV251" i="18" s="1"/>
  <c r="AY123" i="18" a="1"/>
  <c r="AY123" i="18" s="1"/>
  <c r="AY262" i="18" s="1"/>
  <c r="AY113" i="18" a="1"/>
  <c r="AY113" i="18" s="1"/>
  <c r="AY252" i="18" s="1"/>
  <c r="AY110" i="18" a="1"/>
  <c r="AY110" i="18" s="1"/>
  <c r="AY249" i="18" s="1"/>
  <c r="CC131" i="18" a="1"/>
  <c r="CC131" i="18" s="1"/>
  <c r="CC270" i="18" s="1"/>
  <c r="CC123" i="18" a="1"/>
  <c r="CC123" i="18" s="1"/>
  <c r="CC262" i="18" s="1"/>
  <c r="CC113" i="18" a="1"/>
  <c r="CC113" i="18" s="1"/>
  <c r="CC252" i="18" s="1"/>
  <c r="DG117" i="18" a="1"/>
  <c r="DG117" i="18" s="1"/>
  <c r="DG256" i="18" s="1"/>
  <c r="DG109" i="18" a="1"/>
  <c r="DG109" i="18" s="1"/>
  <c r="DG248" i="18" s="1"/>
  <c r="DI126" i="18" a="1"/>
  <c r="DI126" i="18" s="1"/>
  <c r="DI265" i="18" s="1"/>
  <c r="DI131" i="18" a="1"/>
  <c r="DI131" i="18" s="1"/>
  <c r="DI270" i="18" s="1"/>
  <c r="AW117" i="18" a="1"/>
  <c r="AW117" i="18" s="1"/>
  <c r="AW256" i="18" s="1"/>
  <c r="CR125" i="18" a="1"/>
  <c r="CR125" i="18" s="1"/>
  <c r="CR108" i="18" a="1"/>
  <c r="CR108" i="18" s="1"/>
  <c r="CR247" i="18" s="1"/>
  <c r="AF114" i="18" a="1"/>
  <c r="AF114" i="18" s="1"/>
  <c r="AF253" i="18" s="1"/>
  <c r="CA120" i="18" a="1"/>
  <c r="CA120" i="18" s="1"/>
  <c r="CA259" i="18" s="1"/>
  <c r="CA125" i="18" a="1"/>
  <c r="CA125" i="18" s="1"/>
  <c r="O109" i="18" a="1"/>
  <c r="O109" i="18" s="1"/>
  <c r="O248" i="18" s="1"/>
  <c r="BJ119" i="18" a="1"/>
  <c r="BJ119" i="18" s="1"/>
  <c r="BJ258" i="18" s="1"/>
  <c r="DE128" i="18" a="1"/>
  <c r="DE128" i="18" s="1"/>
  <c r="DE267" i="18" s="1"/>
  <c r="DE109" i="18" a="1"/>
  <c r="DE109" i="18" s="1"/>
  <c r="DE248" i="18" s="1"/>
  <c r="AS125" i="18" a="1"/>
  <c r="AS125" i="18" s="1"/>
  <c r="CN123" i="18" a="1"/>
  <c r="CN123" i="18" s="1"/>
  <c r="CN262" i="18" s="1"/>
  <c r="CN114" i="18" a="1"/>
  <c r="CN114" i="18" s="1"/>
  <c r="CN253" i="18" s="1"/>
  <c r="AB115" i="18" a="1"/>
  <c r="AB115" i="18" s="1"/>
  <c r="AB254" i="18" s="1"/>
  <c r="AA120" i="18" a="1"/>
  <c r="AA120" i="18" s="1"/>
  <c r="AA259" i="18" s="1"/>
  <c r="AA110" i="18" a="1"/>
  <c r="AA110" i="18" s="1"/>
  <c r="AA249" i="18" s="1"/>
  <c r="CU110" i="18" a="1"/>
  <c r="CU110" i="18" s="1"/>
  <c r="CU249" i="18" s="1"/>
  <c r="CD131" i="18" a="1"/>
  <c r="CD131" i="18" s="1"/>
  <c r="CD270" i="18" s="1"/>
  <c r="CK117" i="18" a="1"/>
  <c r="CK117" i="18" s="1"/>
  <c r="CK256" i="18" s="1"/>
  <c r="Y123" i="18" a="1"/>
  <c r="Y123" i="18" s="1"/>
  <c r="Y262" i="18" s="1"/>
  <c r="BT128" i="18" a="1"/>
  <c r="BT128" i="18" s="1"/>
  <c r="BT267" i="18" s="1"/>
  <c r="BT111" i="18" a="1"/>
  <c r="BT111" i="18" s="1"/>
  <c r="BT250" i="18" s="1"/>
  <c r="H117" i="18" a="1"/>
  <c r="H117" i="18" s="1"/>
  <c r="H256" i="18" s="1"/>
  <c r="BC127" i="18" a="1"/>
  <c r="BC127" i="18" s="1"/>
  <c r="BC266" i="18" s="1"/>
  <c r="BC114" i="18" a="1"/>
  <c r="BC114" i="18" s="1"/>
  <c r="BC253" i="18" s="1"/>
  <c r="CX116" i="18" a="1"/>
  <c r="CX116" i="18" s="1"/>
  <c r="CX255" i="18" s="1"/>
  <c r="AL120" i="18" a="1"/>
  <c r="AL120" i="18" s="1"/>
  <c r="AL259" i="18" s="1"/>
  <c r="AL109" i="18" a="1"/>
  <c r="AL109" i="18" s="1"/>
  <c r="AL248" i="18" s="1"/>
  <c r="CG114" i="18" a="1"/>
  <c r="CG114" i="18" s="1"/>
  <c r="CG253" i="18" s="1"/>
  <c r="U120" i="18" a="1"/>
  <c r="U120" i="18" s="1"/>
  <c r="U259" i="18" s="1"/>
  <c r="U108" i="18" a="1"/>
  <c r="U108" i="18" s="1"/>
  <c r="U247" i="18" s="1"/>
  <c r="BP125" i="18" a="1"/>
  <c r="BP125" i="18" s="1"/>
  <c r="D111" i="18" a="1"/>
  <c r="D111" i="18" s="1"/>
  <c r="D250" i="18" s="1"/>
  <c r="AH126" i="18" a="1"/>
  <c r="AH126" i="18" s="1"/>
  <c r="AH265" i="18" s="1"/>
  <c r="AH111" i="18" a="1"/>
  <c r="AH111" i="18" s="1"/>
  <c r="AH250" i="18" s="1"/>
  <c r="DB112" i="18" a="1"/>
  <c r="DB112" i="18" s="1"/>
  <c r="DB251" i="18" s="1"/>
  <c r="CE127" i="18" a="1"/>
  <c r="CE127" i="18" s="1"/>
  <c r="CE266" i="18" s="1"/>
  <c r="CE108" i="18" a="1"/>
  <c r="CE108" i="18" s="1"/>
  <c r="CE247" i="18" s="1"/>
  <c r="CS111" i="18" a="1"/>
  <c r="CS111" i="18" s="1"/>
  <c r="CS250" i="18" s="1"/>
  <c r="AG130" i="18" a="1"/>
  <c r="AG130" i="18" s="1"/>
  <c r="AG269" i="18" s="1"/>
  <c r="AG128" i="18" a="1"/>
  <c r="AG128" i="18" s="1"/>
  <c r="AG267" i="18" s="1"/>
  <c r="AG110" i="18" a="1"/>
  <c r="AG110" i="18" s="1"/>
  <c r="AG249" i="18" s="1"/>
  <c r="CB125" i="18" a="1"/>
  <c r="CB125" i="18" s="1"/>
  <c r="CB114" i="18" a="1"/>
  <c r="CB114" i="18" s="1"/>
  <c r="CB253" i="18" s="1"/>
  <c r="CB110" i="18" a="1"/>
  <c r="CB110" i="18" s="1"/>
  <c r="CB249" i="18" s="1"/>
  <c r="P122" i="18" a="1"/>
  <c r="P122" i="18" s="1"/>
  <c r="P117" i="18" a="1"/>
  <c r="P117" i="18" s="1"/>
  <c r="P115" i="18" a="1"/>
  <c r="P115" i="18" s="1"/>
  <c r="BK120" i="18" a="1"/>
  <c r="BK120" i="18" s="1"/>
  <c r="BK259" i="18" s="1"/>
  <c r="BK110" i="18" a="1"/>
  <c r="BK110" i="18" s="1"/>
  <c r="BK249" i="18" s="1"/>
  <c r="BK111" i="18" a="1"/>
  <c r="BK111" i="18" s="1"/>
  <c r="BK250" i="18" s="1"/>
  <c r="DF125" i="18" a="1"/>
  <c r="DF125" i="18" s="1"/>
  <c r="DF109" i="18" a="1"/>
  <c r="DF109" i="18" s="1"/>
  <c r="DF248" i="18" s="1"/>
  <c r="AT131" i="18" a="1"/>
  <c r="AT131" i="18" s="1"/>
  <c r="AT270" i="18" s="1"/>
  <c r="AT117" i="18" a="1"/>
  <c r="AT117" i="18" s="1"/>
  <c r="AT256" i="18" s="1"/>
  <c r="AT113" i="18" a="1"/>
  <c r="AT113" i="18" s="1"/>
  <c r="AT252" i="18" s="1"/>
  <c r="CO131" i="18" a="1"/>
  <c r="CO131" i="18" s="1"/>
  <c r="CO270" i="18" s="1"/>
  <c r="CO122" i="18" a="1"/>
  <c r="CO122" i="18" s="1"/>
  <c r="CO261" i="18" s="1"/>
  <c r="CO119" i="18" a="1"/>
  <c r="CO119" i="18" s="1"/>
  <c r="CO258" i="18" s="1"/>
  <c r="AC130" i="18" a="1"/>
  <c r="AC130" i="18" s="1"/>
  <c r="AC269" i="18" s="1"/>
  <c r="AC115" i="18" a="1"/>
  <c r="AC115" i="18" s="1"/>
  <c r="AC254" i="18" s="1"/>
  <c r="AC108" i="18" a="1"/>
  <c r="AC108" i="18" s="1"/>
  <c r="AC247" i="18" s="1"/>
  <c r="BX127" i="18" a="1"/>
  <c r="BX127" i="18" s="1"/>
  <c r="BX266" i="18" s="1"/>
  <c r="BX122" i="18" a="1"/>
  <c r="BX122" i="18" s="1"/>
  <c r="BX261" i="18" s="1"/>
  <c r="BX118" i="18" a="1"/>
  <c r="BX118" i="18" s="1"/>
  <c r="BX257" i="18" s="1"/>
  <c r="L126" i="18" a="1"/>
  <c r="L126" i="18" s="1"/>
  <c r="L265" i="18" s="1"/>
  <c r="L116" i="18" a="1"/>
  <c r="L116" i="18" s="1"/>
  <c r="L255" i="18" s="1"/>
  <c r="L113" i="18" a="1"/>
  <c r="L113" i="18" s="1"/>
  <c r="L252" i="18" s="1"/>
  <c r="CM123" i="18" a="1"/>
  <c r="CM123" i="18" s="1"/>
  <c r="CM262" i="18" s="1"/>
  <c r="CM116" i="18" a="1"/>
  <c r="CM116" i="18" s="1"/>
  <c r="CM255" i="18" s="1"/>
  <c r="CM113" i="18" a="1"/>
  <c r="CM113" i="18" s="1"/>
  <c r="CM252" i="18" s="1"/>
  <c r="BV130" i="18" a="1"/>
  <c r="BV130" i="18" s="1"/>
  <c r="BV269" i="18" s="1"/>
  <c r="BV127" i="18" a="1"/>
  <c r="BV127" i="18" s="1"/>
  <c r="BV266" i="18" s="1"/>
  <c r="BV111" i="18" a="1"/>
  <c r="BV111" i="18" s="1"/>
  <c r="BV250" i="18" s="1"/>
  <c r="AY118" i="18" a="1"/>
  <c r="AY118" i="18" s="1"/>
  <c r="AY257" i="18" s="1"/>
  <c r="AY112" i="18" a="1"/>
  <c r="AY112" i="18" s="1"/>
  <c r="AY251" i="18" s="1"/>
  <c r="CC122" i="18" a="1"/>
  <c r="CC122" i="18" s="1"/>
  <c r="CC261" i="18" s="1"/>
  <c r="CC120" i="18" a="1"/>
  <c r="CC120" i="18" s="1"/>
  <c r="CC259" i="18" s="1"/>
  <c r="DG131" i="18" a="1"/>
  <c r="DG131" i="18" s="1"/>
  <c r="DG270" i="18" s="1"/>
  <c r="DG122" i="18" a="1"/>
  <c r="DG122" i="18" s="1"/>
  <c r="DG261" i="18" s="1"/>
  <c r="DG110" i="18" a="1"/>
  <c r="DG110" i="18" s="1"/>
  <c r="DG249" i="18" s="1"/>
  <c r="BY127" i="18" a="1"/>
  <c r="BY127" i="18" s="1"/>
  <c r="BY266" i="18" s="1"/>
  <c r="BY120" i="18" a="1"/>
  <c r="BY120" i="18" s="1"/>
  <c r="BY259" i="18" s="1"/>
  <c r="DI130" i="18" a="1"/>
  <c r="DI130" i="18" s="1"/>
  <c r="DI269" i="18" s="1"/>
  <c r="DI125" i="18" a="1"/>
  <c r="DI125" i="18" s="1"/>
  <c r="AW114" i="18" a="1"/>
  <c r="AW114" i="18" s="1"/>
  <c r="AW253" i="18" s="1"/>
  <c r="CR120" i="18" a="1"/>
  <c r="CR120" i="18" s="1"/>
  <c r="CR259" i="18" s="1"/>
  <c r="CR110" i="18" a="1"/>
  <c r="CR110" i="18" s="1"/>
  <c r="CR249" i="18" s="1"/>
  <c r="AF111" i="18" a="1"/>
  <c r="AF111" i="18" s="1"/>
  <c r="AF250" i="18" s="1"/>
  <c r="CA118" i="18" a="1"/>
  <c r="CA118" i="18" s="1"/>
  <c r="CA257" i="18" s="1"/>
  <c r="O130" i="18" a="1"/>
  <c r="O130" i="18" s="1"/>
  <c r="O269" i="18" s="1"/>
  <c r="O110" i="18" a="1"/>
  <c r="O110" i="18" s="1"/>
  <c r="O249" i="18" s="1"/>
  <c r="BJ122" i="18" a="1"/>
  <c r="BJ122" i="18" s="1"/>
  <c r="BJ261" i="18" s="1"/>
  <c r="DE130" i="18" a="1"/>
  <c r="DE130" i="18" s="1"/>
  <c r="DE269" i="18" s="1"/>
  <c r="DE108" i="18" a="1"/>
  <c r="DE108" i="18" s="1"/>
  <c r="DE247" i="18" s="1"/>
  <c r="AS115" i="18" a="1"/>
  <c r="AS115" i="18" s="1"/>
  <c r="AS254" i="18" s="1"/>
  <c r="CN122" i="18" a="1"/>
  <c r="CN122" i="18" s="1"/>
  <c r="CN261" i="18" s="1"/>
  <c r="CN111" i="18" a="1"/>
  <c r="CN111" i="18" s="1"/>
  <c r="CN250" i="18" s="1"/>
  <c r="AB110" i="18" a="1"/>
  <c r="AB110" i="18" s="1"/>
  <c r="AB249" i="18" s="1"/>
  <c r="AA128" i="18" a="1"/>
  <c r="AA128" i="18" s="1"/>
  <c r="AA267" i="18" s="1"/>
  <c r="AA108" i="18" a="1"/>
  <c r="AA108" i="18" s="1"/>
  <c r="AA247" i="18" s="1"/>
  <c r="CU116" i="18" a="1"/>
  <c r="CU116" i="18" s="1"/>
  <c r="CU255" i="18" s="1"/>
  <c r="CD122" i="18" a="1"/>
  <c r="CD122" i="18" s="1"/>
  <c r="CD261" i="18" s="1"/>
  <c r="CK118" i="18" a="1"/>
  <c r="CK118" i="18" s="1"/>
  <c r="CK257" i="18" s="1"/>
  <c r="Y122" i="18" a="1"/>
  <c r="Y122" i="18" s="1"/>
  <c r="Y261" i="18" s="1"/>
  <c r="BT127" i="18" a="1"/>
  <c r="BT127" i="18" s="1"/>
  <c r="BT266" i="18" s="1"/>
  <c r="BT118" i="18" a="1"/>
  <c r="BT118" i="18" s="1"/>
  <c r="BT257" i="18" s="1"/>
  <c r="H128" i="18" a="1"/>
  <c r="H128" i="18" s="1"/>
  <c r="H267" i="18" s="1"/>
  <c r="BC130" i="18" a="1"/>
  <c r="BC130" i="18" s="1"/>
  <c r="BC269" i="18" s="1"/>
  <c r="BC112" i="18" a="1"/>
  <c r="BC112" i="18" s="1"/>
  <c r="BC251" i="18" s="1"/>
  <c r="CX130" i="18" a="1"/>
  <c r="CX130" i="18" s="1"/>
  <c r="CX269" i="18" s="1"/>
  <c r="AL119" i="18" a="1"/>
  <c r="AL119" i="18" s="1"/>
  <c r="AL258" i="18" s="1"/>
  <c r="AL113" i="18" a="1"/>
  <c r="AL113" i="18" s="1"/>
  <c r="AL252" i="18" s="1"/>
  <c r="CG121" i="18" a="1"/>
  <c r="CG121" i="18" s="1"/>
  <c r="CG260" i="18" s="1"/>
  <c r="U123" i="18" a="1"/>
  <c r="U123" i="18" s="1"/>
  <c r="U262" i="18" s="1"/>
  <c r="BP128" i="18" a="1"/>
  <c r="BP128" i="18" s="1"/>
  <c r="BP267" i="18" s="1"/>
  <c r="BP112" i="18" a="1"/>
  <c r="BP112" i="18" s="1"/>
  <c r="BP251" i="18" s="1"/>
  <c r="D118" i="18" a="1"/>
  <c r="D118" i="18" s="1"/>
  <c r="D257" i="18" s="1"/>
  <c r="AH131" i="18" a="1"/>
  <c r="AH131" i="18" s="1"/>
  <c r="AH270" i="18" s="1"/>
  <c r="AH112" i="18" a="1"/>
  <c r="AH112" i="18" s="1"/>
  <c r="AH251" i="18" s="1"/>
  <c r="DB122" i="18" a="1"/>
  <c r="DB122" i="18" s="1"/>
  <c r="DB261" i="18" s="1"/>
  <c r="CE125" i="18" a="1"/>
  <c r="CE125" i="18" s="1"/>
  <c r="CE111" i="18" a="1"/>
  <c r="CE111" i="18" s="1"/>
  <c r="CE250" i="18" s="1"/>
  <c r="CS119" i="18" a="1"/>
  <c r="CS119" i="18" s="1"/>
  <c r="CS258" i="18" s="1"/>
  <c r="AG118" i="18" a="1"/>
  <c r="AG118" i="18" s="1"/>
  <c r="AG257" i="18" s="1"/>
  <c r="AG117" i="18" a="1"/>
  <c r="AG117" i="18" s="1"/>
  <c r="AG256" i="18" s="1"/>
  <c r="AG108" i="18" a="1"/>
  <c r="AG108" i="18" s="1"/>
  <c r="AG247" i="18" s="1"/>
  <c r="CB123" i="18" a="1"/>
  <c r="CB123" i="18" s="1"/>
  <c r="CB262" i="18" s="1"/>
  <c r="CB112" i="18" a="1"/>
  <c r="CB112" i="18" s="1"/>
  <c r="CB251" i="18" s="1"/>
  <c r="CB129" i="18" a="1"/>
  <c r="CB129" i="18" s="1"/>
  <c r="CB268" i="18" s="1"/>
  <c r="P127" i="18" a="1"/>
  <c r="P127" i="18" s="1"/>
  <c r="P114" i="18" a="1"/>
  <c r="P114" i="18" s="1"/>
  <c r="P108" i="18" a="1"/>
  <c r="P108" i="18" s="1"/>
  <c r="BK122" i="18" a="1"/>
  <c r="BK122" i="18" s="1"/>
  <c r="BK261" i="18" s="1"/>
  <c r="BK109" i="18" a="1"/>
  <c r="BK109" i="18" s="1"/>
  <c r="BK248" i="18" s="1"/>
  <c r="DF127" i="18" a="1"/>
  <c r="DF127" i="18" s="1"/>
  <c r="DF266" i="18" s="1"/>
  <c r="DF123" i="18" a="1"/>
  <c r="DF123" i="18" s="1"/>
  <c r="DF262" i="18" s="1"/>
  <c r="DF126" i="18" a="1"/>
  <c r="DF126" i="18" s="1"/>
  <c r="DF265" i="18" s="1"/>
  <c r="AT128" i="18" a="1"/>
  <c r="AT128" i="18" s="1"/>
  <c r="AT267" i="18" s="1"/>
  <c r="AT116" i="18" a="1"/>
  <c r="AT116" i="18" s="1"/>
  <c r="AT255" i="18" s="1"/>
  <c r="AT108" i="18" a="1"/>
  <c r="AT108" i="18" s="1"/>
  <c r="AT247" i="18" s="1"/>
  <c r="CO128" i="18" a="1"/>
  <c r="CO128" i="18" s="1"/>
  <c r="CO267" i="18" s="1"/>
  <c r="CO118" i="18" a="1"/>
  <c r="CO118" i="18" s="1"/>
  <c r="CO257" i="18" s="1"/>
  <c r="CO115" i="18" a="1"/>
  <c r="CO115" i="18" s="1"/>
  <c r="CO254" i="18" s="1"/>
  <c r="AC127" i="18" a="1"/>
  <c r="AC127" i="18" s="1"/>
  <c r="AC266" i="18" s="1"/>
  <c r="AC122" i="18" a="1"/>
  <c r="AC122" i="18" s="1"/>
  <c r="AC261" i="18" s="1"/>
  <c r="AC119" i="18" a="1"/>
  <c r="AC119" i="18" s="1"/>
  <c r="AC258" i="18" s="1"/>
  <c r="BX123" i="18" a="1"/>
  <c r="BX123" i="18" s="1"/>
  <c r="BX262" i="18" s="1"/>
  <c r="BX115" i="18" a="1"/>
  <c r="BX115" i="18" s="1"/>
  <c r="BX254" i="18" s="1"/>
  <c r="BX125" i="18" a="1"/>
  <c r="BX125" i="18" s="1"/>
  <c r="L128" i="18" a="1"/>
  <c r="L128" i="18" s="1"/>
  <c r="L267" i="18" s="1"/>
  <c r="L115" i="18" a="1"/>
  <c r="L115" i="18" s="1"/>
  <c r="L254" i="18" s="1"/>
  <c r="L114" i="18" a="1"/>
  <c r="L114" i="18" s="1"/>
  <c r="L253" i="18" s="1"/>
  <c r="CM125" i="18" a="1"/>
  <c r="CM125" i="18" s="1"/>
  <c r="CM114" i="18" a="1"/>
  <c r="CM114" i="18" s="1"/>
  <c r="CM253" i="18" s="1"/>
  <c r="CM109" i="18" a="1"/>
  <c r="CM109" i="18" s="1"/>
  <c r="CM248" i="18" s="1"/>
  <c r="BV122" i="18" a="1"/>
  <c r="BV122" i="18" s="1"/>
  <c r="BV261" i="18" s="1"/>
  <c r="BV110" i="18" a="1"/>
  <c r="BV110" i="18" s="1"/>
  <c r="BV249" i="18" s="1"/>
  <c r="AY130" i="18" a="1"/>
  <c r="AY130" i="18" s="1"/>
  <c r="AY269" i="18" s="1"/>
  <c r="AY125" i="18" a="1"/>
  <c r="AY125" i="18" s="1"/>
  <c r="AY109" i="18" a="1"/>
  <c r="AY109" i="18" s="1"/>
  <c r="AY248" i="18" s="1"/>
  <c r="CC129" i="18" a="1"/>
  <c r="CC129" i="18" s="1"/>
  <c r="CC268" i="18" s="1"/>
  <c r="CC119" i="18" a="1"/>
  <c r="CC119" i="18" s="1"/>
  <c r="CC258" i="18" s="1"/>
  <c r="CC111" i="18" a="1"/>
  <c r="CC111" i="18" s="1"/>
  <c r="CC250" i="18" s="1"/>
  <c r="DG128" i="18" a="1"/>
  <c r="DG128" i="18" s="1"/>
  <c r="DG267" i="18" s="1"/>
  <c r="DG120" i="18" a="1"/>
  <c r="DG120" i="18" s="1"/>
  <c r="DG259" i="18" s="1"/>
  <c r="DG115" i="18" a="1"/>
  <c r="DG115" i="18" s="1"/>
  <c r="DG254" i="18" s="1"/>
  <c r="BY128" i="18" a="1"/>
  <c r="BY128" i="18" s="1"/>
  <c r="BY267" i="18" s="1"/>
  <c r="DI119" i="18" a="1"/>
  <c r="DI119" i="18" s="1"/>
  <c r="DI258" i="18" s="1"/>
  <c r="DI121" i="18" a="1"/>
  <c r="DI121" i="18" s="1"/>
  <c r="DI260" i="18" s="1"/>
  <c r="AW111" i="18" a="1"/>
  <c r="AW111" i="18" s="1"/>
  <c r="AW250" i="18" s="1"/>
  <c r="CR122" i="18" a="1"/>
  <c r="CR122" i="18" s="1"/>
  <c r="CR261" i="18" s="1"/>
  <c r="CR126" i="18" a="1"/>
  <c r="CR126" i="18" s="1"/>
  <c r="CR265" i="18" s="1"/>
  <c r="AF113" i="18" a="1"/>
  <c r="AF113" i="18" s="1"/>
  <c r="AF252" i="18" s="1"/>
  <c r="CA119" i="18" a="1"/>
  <c r="CA119" i="18" s="1"/>
  <c r="CA258" i="18" s="1"/>
  <c r="O128" i="18" a="1"/>
  <c r="O128" i="18" s="1"/>
  <c r="O267" i="18" s="1"/>
  <c r="O122" i="18" a="1"/>
  <c r="O122" i="18" s="1"/>
  <c r="O261" i="18" s="1"/>
  <c r="BJ121" i="18" a="1"/>
  <c r="BJ121" i="18" s="1"/>
  <c r="BJ260" i="18" s="1"/>
  <c r="DE123" i="18" a="1"/>
  <c r="DE123" i="18" s="1"/>
  <c r="DE262" i="18" s="1"/>
  <c r="DE110" i="18" a="1"/>
  <c r="DE110" i="18" s="1"/>
  <c r="DE249" i="18" s="1"/>
  <c r="AS131" i="18" a="1"/>
  <c r="AS131" i="18" s="1"/>
  <c r="AS270" i="18" s="1"/>
  <c r="CN118" i="18" a="1"/>
  <c r="CN118" i="18" s="1"/>
  <c r="CN257" i="18" s="1"/>
  <c r="CN108" i="18" a="1"/>
  <c r="CN108" i="18" s="1"/>
  <c r="CN247" i="18" s="1"/>
  <c r="AB114" i="18" a="1"/>
  <c r="AB114" i="18" s="1"/>
  <c r="AB253" i="18" s="1"/>
  <c r="AA121" i="18" a="1"/>
  <c r="AA121" i="18" s="1"/>
  <c r="AA260" i="18" s="1"/>
  <c r="CU128" i="18" a="1"/>
  <c r="CU128" i="18" s="1"/>
  <c r="CU267" i="18" s="1"/>
  <c r="CU111" i="18" a="1"/>
  <c r="CU111" i="18" s="1"/>
  <c r="CU250" i="18" s="1"/>
  <c r="CD120" i="18" a="1"/>
  <c r="CD120" i="18" s="1"/>
  <c r="CD259" i="18" s="1"/>
  <c r="CK119" i="18" a="1"/>
  <c r="CK119" i="18" s="1"/>
  <c r="CK258" i="18" s="1"/>
  <c r="CK122" i="18" a="1"/>
  <c r="CK122" i="18" s="1"/>
  <c r="CK261" i="18" s="1"/>
  <c r="Y118" i="18" a="1"/>
  <c r="Y118" i="18" s="1"/>
  <c r="Y257" i="18" s="1"/>
  <c r="BT119" i="18" a="1"/>
  <c r="BT119" i="18" s="1"/>
  <c r="BT258" i="18" s="1"/>
  <c r="BT115" i="18" a="1"/>
  <c r="BT115" i="18" s="1"/>
  <c r="BT254" i="18" s="1"/>
  <c r="H120" i="18" a="1"/>
  <c r="H120" i="18" s="1"/>
  <c r="H259" i="18" s="1"/>
  <c r="BC126" i="18" a="1"/>
  <c r="BC126" i="18" s="1"/>
  <c r="BC265" i="18" s="1"/>
  <c r="CX129" i="18" a="1"/>
  <c r="CX129" i="18" s="1"/>
  <c r="CX268" i="18" s="1"/>
  <c r="CX108" i="18" a="1"/>
  <c r="CX108" i="18" s="1"/>
  <c r="CX247" i="18" s="1"/>
  <c r="AL125" i="18" a="1"/>
  <c r="AL125" i="18" s="1"/>
  <c r="CG129" i="18" a="1"/>
  <c r="CG129" i="18" s="1"/>
  <c r="CG268" i="18" s="1"/>
  <c r="CG117" i="18" a="1"/>
  <c r="CG117" i="18" s="1"/>
  <c r="CG256" i="18" s="1"/>
  <c r="U113" i="18" a="1"/>
  <c r="U113" i="18" s="1"/>
  <c r="U252" i="18" s="1"/>
  <c r="BP127" i="18" a="1"/>
  <c r="BP127" i="18" s="1"/>
  <c r="BP266" i="18" s="1"/>
  <c r="BP108" i="18" a="1"/>
  <c r="BP108" i="18" s="1"/>
  <c r="BP247" i="18" s="1"/>
  <c r="D110" i="18" a="1"/>
  <c r="D110" i="18" s="1"/>
  <c r="D249" i="18" s="1"/>
  <c r="AH123" i="18" a="1"/>
  <c r="AH123" i="18" s="1"/>
  <c r="AH262" i="18" s="1"/>
  <c r="DB131" i="18" a="1"/>
  <c r="DB131" i="18" s="1"/>
  <c r="DB270" i="18" s="1"/>
  <c r="DB108" i="18" a="1"/>
  <c r="DB108" i="18" s="1"/>
  <c r="DB247" i="18" s="1"/>
  <c r="CE122" i="18" a="1"/>
  <c r="CE122" i="18" s="1"/>
  <c r="CE261" i="18" s="1"/>
  <c r="CS130" i="18" a="1"/>
  <c r="CS130" i="18" s="1"/>
  <c r="CS269" i="18" s="1"/>
  <c r="CS108" i="18" a="1"/>
  <c r="CS108" i="18" s="1"/>
  <c r="CS247" i="18" s="1"/>
  <c r="AG125" i="18" a="1"/>
  <c r="AG125" i="18" s="1"/>
  <c r="AG114" i="18" a="1"/>
  <c r="AG114" i="18" s="1"/>
  <c r="AG253" i="18" s="1"/>
  <c r="AG129" i="18" a="1"/>
  <c r="AG129" i="18" s="1"/>
  <c r="AG268" i="18" s="1"/>
  <c r="CB118" i="18" a="1"/>
  <c r="CB118" i="18" s="1"/>
  <c r="CB257" i="18" s="1"/>
  <c r="CB109" i="18" a="1"/>
  <c r="CB109" i="18" s="1"/>
  <c r="CB248" i="18" s="1"/>
  <c r="CB117" i="18" a="1"/>
  <c r="CB117" i="18" s="1"/>
  <c r="CB256" i="18" s="1"/>
  <c r="P123" i="18" a="1"/>
  <c r="P123" i="18" s="1"/>
  <c r="P113" i="18" a="1"/>
  <c r="P113" i="18" s="1"/>
  <c r="BK129" i="18" a="1"/>
  <c r="BK129" i="18" s="1"/>
  <c r="BK268" i="18" s="1"/>
  <c r="BK123" i="18" a="1"/>
  <c r="BK123" i="18" s="1"/>
  <c r="BK262" i="18" s="1"/>
  <c r="BK118" i="18" a="1"/>
  <c r="BK118" i="18" s="1"/>
  <c r="BK257" i="18" s="1"/>
  <c r="DF130" i="18" a="1"/>
  <c r="DF130" i="18" s="1"/>
  <c r="DF269" i="18" s="1"/>
  <c r="DF122" i="18" a="1"/>
  <c r="DF122" i="18" s="1"/>
  <c r="DF261" i="18" s="1"/>
  <c r="DF110" i="18" a="1"/>
  <c r="DF110" i="18" s="1"/>
  <c r="DF249" i="18" s="1"/>
  <c r="AT129" i="18" a="1"/>
  <c r="AT129" i="18" s="1"/>
  <c r="AT268" i="18" s="1"/>
  <c r="AT109" i="18" a="1"/>
  <c r="AT109" i="18" s="1"/>
  <c r="AT248" i="18" s="1"/>
  <c r="AT122" i="18" a="1"/>
  <c r="AT122" i="18" s="1"/>
  <c r="AT261" i="18" s="1"/>
  <c r="CO126" i="18" a="1"/>
  <c r="CO126" i="18" s="1"/>
  <c r="CO265" i="18" s="1"/>
  <c r="CO113" i="18" a="1"/>
  <c r="CO113" i="18" s="1"/>
  <c r="CO252" i="18" s="1"/>
  <c r="CO114" i="18" a="1"/>
  <c r="CO114" i="18" s="1"/>
  <c r="CO253" i="18" s="1"/>
  <c r="AC125" i="18" a="1"/>
  <c r="AC125" i="18" s="1"/>
  <c r="AC110" i="18" a="1"/>
  <c r="AC110" i="18" s="1"/>
  <c r="AC249" i="18" s="1"/>
  <c r="AC118" i="18" a="1"/>
  <c r="AC118" i="18" s="1"/>
  <c r="AC257" i="18" s="1"/>
  <c r="BX126" i="18" a="1"/>
  <c r="BX126" i="18" s="1"/>
  <c r="BX265" i="18" s="1"/>
  <c r="BX117" i="18" a="1"/>
  <c r="BX117" i="18" s="1"/>
  <c r="BX256" i="18" s="1"/>
  <c r="BX116" i="18" a="1"/>
  <c r="BX116" i="18" s="1"/>
  <c r="BX255" i="18" s="1"/>
  <c r="L125" i="18" a="1"/>
  <c r="L125" i="18" s="1"/>
  <c r="L118" i="18" a="1"/>
  <c r="L118" i="18" s="1"/>
  <c r="L257" i="18" s="1"/>
  <c r="L111" i="18" a="1"/>
  <c r="L111" i="18" s="1"/>
  <c r="L250" i="18" s="1"/>
  <c r="CM120" i="18" a="1"/>
  <c r="CM120" i="18" s="1"/>
  <c r="CM259" i="18" s="1"/>
  <c r="CM111" i="18" a="1"/>
  <c r="CM111" i="18" s="1"/>
  <c r="CM250" i="18" s="1"/>
  <c r="BV128" i="18" a="1"/>
  <c r="BV128" i="18" s="1"/>
  <c r="BV267" i="18" s="1"/>
  <c r="BV119" i="18" a="1"/>
  <c r="BV119" i="18" s="1"/>
  <c r="BV258" i="18" s="1"/>
  <c r="BV109" i="18" a="1"/>
  <c r="BV109" i="18" s="1"/>
  <c r="BV248" i="18" s="1"/>
  <c r="AY126" i="18" a="1"/>
  <c r="AY126" i="18" s="1"/>
  <c r="AY265" i="18" s="1"/>
  <c r="AY121" i="18" a="1"/>
  <c r="AY121" i="18" s="1"/>
  <c r="AY260" i="18" s="1"/>
  <c r="AY120" i="18" a="1"/>
  <c r="AY120" i="18" s="1"/>
  <c r="AY259" i="18" s="1"/>
  <c r="CC128" i="18" a="1"/>
  <c r="CC128" i="18" s="1"/>
  <c r="CC267" i="18" s="1"/>
  <c r="CC117" i="18" a="1"/>
  <c r="CC117" i="18" s="1"/>
  <c r="CC256" i="18" s="1"/>
  <c r="CC108" i="18" a="1"/>
  <c r="CC108" i="18" s="1"/>
  <c r="CC247" i="18" s="1"/>
  <c r="DG127" i="18" a="1"/>
  <c r="DG127" i="18" s="1"/>
  <c r="DG266" i="18" s="1"/>
  <c r="DG123" i="18" a="1"/>
  <c r="DG123" i="18" s="1"/>
  <c r="DG262" i="18" s="1"/>
  <c r="DG119" i="18" a="1"/>
  <c r="DG119" i="18" s="1"/>
  <c r="DG258" i="18" s="1"/>
  <c r="DI118" i="18" a="1"/>
  <c r="DI118" i="18" s="1"/>
  <c r="DI257" i="18" s="1"/>
  <c r="AW116" i="18" a="1"/>
  <c r="AW116" i="18" s="1"/>
  <c r="AW255" i="18" s="1"/>
  <c r="AF125" i="18" a="1"/>
  <c r="AF125" i="18" s="1"/>
  <c r="CA113" i="18" a="1"/>
  <c r="CA113" i="18" s="1"/>
  <c r="CA252" i="18" s="1"/>
  <c r="O108" i="18" a="1"/>
  <c r="O108" i="18" s="1"/>
  <c r="O247" i="18" s="1"/>
  <c r="DE121" i="18" a="1"/>
  <c r="DE121" i="18" s="1"/>
  <c r="DE260" i="18" s="1"/>
  <c r="AS112" i="18" a="1"/>
  <c r="AS112" i="18" s="1"/>
  <c r="AS251" i="18" s="1"/>
  <c r="AB131" i="18" a="1"/>
  <c r="AB131" i="18" s="1"/>
  <c r="AB270" i="18" s="1"/>
  <c r="AA118" i="18" a="1"/>
  <c r="AA118" i="18" s="1"/>
  <c r="AA257" i="18" s="1"/>
  <c r="CU112" i="18" a="1"/>
  <c r="CU112" i="18" s="1"/>
  <c r="CU251" i="18" s="1"/>
  <c r="Y129" i="18" a="1"/>
  <c r="Y129" i="18" s="1"/>
  <c r="Y268" i="18" s="1"/>
  <c r="BT123" i="18" a="1"/>
  <c r="BT123" i="18" s="1"/>
  <c r="BT262" i="18" s="1"/>
  <c r="H109" i="18" a="1"/>
  <c r="H109" i="18" s="1"/>
  <c r="H248" i="18" s="1"/>
  <c r="CX122" i="18" a="1"/>
  <c r="CX122" i="18" s="1"/>
  <c r="CX261" i="18" s="1"/>
  <c r="AL122" i="18" a="1"/>
  <c r="AL122" i="18" s="1"/>
  <c r="AL261" i="18" s="1"/>
  <c r="CG112" i="18" a="1"/>
  <c r="CG112" i="18" s="1"/>
  <c r="CG251" i="18" s="1"/>
  <c r="BP129" i="18" a="1"/>
  <c r="BP129" i="18" s="1"/>
  <c r="BP268" i="18" s="1"/>
  <c r="D125" i="18" a="1"/>
  <c r="D125" i="18" s="1"/>
  <c r="DB126" i="18" a="1"/>
  <c r="DB126" i="18" s="1"/>
  <c r="DB265" i="18" s="1"/>
  <c r="CE118" i="18" a="1"/>
  <c r="CE118" i="18" s="1"/>
  <c r="CE257" i="18" s="1"/>
  <c r="CS110" i="18" a="1"/>
  <c r="CS110" i="18" s="1"/>
  <c r="CS249" i="18" s="1"/>
  <c r="AG120" i="18" a="1"/>
  <c r="AG120" i="18" s="1"/>
  <c r="AG259" i="18" s="1"/>
  <c r="CB122" i="18" a="1"/>
  <c r="CB122" i="18" s="1"/>
  <c r="CB261" i="18" s="1"/>
  <c r="P129" i="18" a="1"/>
  <c r="P129" i="18" s="1"/>
  <c r="P116" i="18" a="1"/>
  <c r="P116" i="18" s="1"/>
  <c r="BK115" i="18" a="1"/>
  <c r="BK115" i="18" s="1"/>
  <c r="BK254" i="18" s="1"/>
  <c r="DF129" i="18" a="1"/>
  <c r="DF129" i="18" s="1"/>
  <c r="DF268" i="18" s="1"/>
  <c r="DF111" i="18" a="1"/>
  <c r="DF111" i="18" s="1"/>
  <c r="DF250" i="18" s="1"/>
  <c r="AT118" i="18" a="1"/>
  <c r="AT118" i="18" s="1"/>
  <c r="AT257" i="18" s="1"/>
  <c r="CO117" i="18" a="1"/>
  <c r="CO117" i="18" s="1"/>
  <c r="CO256" i="18" s="1"/>
  <c r="CO108" i="18" a="1"/>
  <c r="CO108" i="18" s="1"/>
  <c r="CO247" i="18" s="1"/>
  <c r="AC113" i="18" a="1"/>
  <c r="AC113" i="18" s="1"/>
  <c r="AC252" i="18" s="1"/>
  <c r="BX121" i="18" a="1"/>
  <c r="BX121" i="18" s="1"/>
  <c r="BX260" i="18" s="1"/>
  <c r="L131" i="18" a="1"/>
  <c r="L131" i="18" s="1"/>
  <c r="L270" i="18" s="1"/>
  <c r="L109" i="18" a="1"/>
  <c r="L109" i="18" s="1"/>
  <c r="L248" i="18" s="1"/>
  <c r="CM119" i="18" a="1"/>
  <c r="CM119" i="18" s="1"/>
  <c r="CM258" i="18" s="1"/>
  <c r="BV125" i="18" a="1"/>
  <c r="BV125" i="18" s="1"/>
  <c r="BV108" i="18" a="1"/>
  <c r="BV108" i="18" s="1"/>
  <c r="BV247" i="18" s="1"/>
  <c r="AY117" i="18" a="1"/>
  <c r="AY117" i="18" s="1"/>
  <c r="AY256" i="18" s="1"/>
  <c r="CC125" i="18" a="1"/>
  <c r="CC125" i="18" s="1"/>
  <c r="CC114" i="18" a="1"/>
  <c r="CC114" i="18" s="1"/>
  <c r="CC253" i="18" s="1"/>
  <c r="DG113" i="18" a="1"/>
  <c r="DG113" i="18" s="1"/>
  <c r="DG252" i="18" s="1"/>
  <c r="BY129" i="18" a="1"/>
  <c r="BY129" i="18" s="1"/>
  <c r="BY268" i="18" s="1"/>
  <c r="BY115" i="18" a="1"/>
  <c r="BY115" i="18" s="1"/>
  <c r="BY254" i="18" s="1"/>
  <c r="BY109" i="18" a="1"/>
  <c r="BY109" i="18" s="1"/>
  <c r="BY248" i="18" s="1"/>
  <c r="K129" i="18" a="1"/>
  <c r="K129" i="18" s="1"/>
  <c r="K268" i="18" s="1"/>
  <c r="K110" i="18" a="1"/>
  <c r="K110" i="18" s="1"/>
  <c r="K249" i="18" s="1"/>
  <c r="K108" i="18" a="1"/>
  <c r="K108" i="18" s="1"/>
  <c r="K247" i="18" s="1"/>
  <c r="DA125" i="18" a="1"/>
  <c r="DA125" i="18" s="1"/>
  <c r="DA118" i="18" a="1"/>
  <c r="DA118" i="18" s="1"/>
  <c r="DA257" i="18" s="1"/>
  <c r="DA111" i="18" a="1"/>
  <c r="DA111" i="18" s="1"/>
  <c r="DA250" i="18" s="1"/>
  <c r="AO131" i="18" a="1"/>
  <c r="AO131" i="18" s="1"/>
  <c r="AO270" i="18" s="1"/>
  <c r="AO120" i="18" a="1"/>
  <c r="AO120" i="18" s="1"/>
  <c r="AO259" i="18" s="1"/>
  <c r="AO111" i="18" a="1"/>
  <c r="AO111" i="18" s="1"/>
  <c r="AO250" i="18" s="1"/>
  <c r="CJ131" i="18" a="1"/>
  <c r="CJ131" i="18" s="1"/>
  <c r="CJ270" i="18" s="1"/>
  <c r="CJ112" i="18" a="1"/>
  <c r="CJ112" i="18" s="1"/>
  <c r="CJ251" i="18" s="1"/>
  <c r="CJ109" i="18" a="1"/>
  <c r="CJ109" i="18" s="1"/>
  <c r="CJ248" i="18" s="1"/>
  <c r="X125" i="18" a="1"/>
  <c r="X125" i="18" s="1"/>
  <c r="X118" i="18" a="1"/>
  <c r="X118" i="18" s="1"/>
  <c r="X257" i="18" s="1"/>
  <c r="X108" i="18" a="1"/>
  <c r="X108" i="18" s="1"/>
  <c r="X247" i="18" s="1"/>
  <c r="BS121" i="18" a="1"/>
  <c r="BS121" i="18" s="1"/>
  <c r="BS260" i="18" s="1"/>
  <c r="BS117" i="18" a="1"/>
  <c r="BS117" i="18" s="1"/>
  <c r="BS256" i="18" s="1"/>
  <c r="BS108" i="18" a="1"/>
  <c r="BS108" i="18" s="1"/>
  <c r="BS247" i="18" s="1"/>
  <c r="G119" i="18" a="1"/>
  <c r="G119" i="18" s="1"/>
  <c r="G258" i="18" s="1"/>
  <c r="G112" i="18" a="1"/>
  <c r="G112" i="18" s="1"/>
  <c r="G251" i="18" s="1"/>
  <c r="BB129" i="18" a="1"/>
  <c r="BB129" i="18" s="1"/>
  <c r="BB268" i="18" s="1"/>
  <c r="BB121" i="18" a="1"/>
  <c r="BB121" i="18" s="1"/>
  <c r="BB260" i="18" s="1"/>
  <c r="BB110" i="18" a="1"/>
  <c r="BB110" i="18" s="1"/>
  <c r="BB249" i="18" s="1"/>
  <c r="CW130" i="18" a="1"/>
  <c r="CW130" i="18" s="1"/>
  <c r="CW269" i="18" s="1"/>
  <c r="CW122" i="18" a="1"/>
  <c r="CW122" i="18" s="1"/>
  <c r="CW261" i="18" s="1"/>
  <c r="CW113" i="18" a="1"/>
  <c r="CW113" i="18" s="1"/>
  <c r="CW252" i="18" s="1"/>
  <c r="AK128" i="18" a="1"/>
  <c r="AK128" i="18" s="1"/>
  <c r="AK267" i="18" s="1"/>
  <c r="AK113" i="18" a="1"/>
  <c r="AK113" i="18" s="1"/>
  <c r="AK252" i="18" s="1"/>
  <c r="AK123" i="18" a="1"/>
  <c r="AK123" i="18" s="1"/>
  <c r="AK262" i="18" s="1"/>
  <c r="CF126" i="18" a="1"/>
  <c r="CF126" i="18" s="1"/>
  <c r="CF265" i="18" s="1"/>
  <c r="CF117" i="18" a="1"/>
  <c r="CF117" i="18" s="1"/>
  <c r="CF256" i="18" s="1"/>
  <c r="CF108" i="18" a="1"/>
  <c r="CF108" i="18" s="1"/>
  <c r="CF247" i="18" s="1"/>
  <c r="T123" i="18" a="1"/>
  <c r="T123" i="18" s="1"/>
  <c r="T262" i="18" s="1"/>
  <c r="T114" i="18" a="1"/>
  <c r="T114" i="18" s="1"/>
  <c r="T253" i="18" s="1"/>
  <c r="T108" i="18" a="1"/>
  <c r="T108" i="18" s="1"/>
  <c r="T247" i="18" s="1"/>
  <c r="BG121" i="18" a="1"/>
  <c r="BG121" i="18" s="1"/>
  <c r="BG260" i="18" s="1"/>
  <c r="BG126" i="18" a="1"/>
  <c r="BG126" i="18" s="1"/>
  <c r="BG265" i="18" s="1"/>
  <c r="BG108" i="18" a="1"/>
  <c r="BG108" i="18" s="1"/>
  <c r="BG247" i="18" s="1"/>
  <c r="AP122" i="18" a="1"/>
  <c r="AP122" i="18" s="1"/>
  <c r="AP261" i="18" s="1"/>
  <c r="AP121" i="18" a="1"/>
  <c r="AP121" i="18" s="1"/>
  <c r="AP260" i="18" s="1"/>
  <c r="DI114" i="18" a="1"/>
  <c r="DI114" i="18" s="1"/>
  <c r="DI253" i="18" s="1"/>
  <c r="AW108" i="18" a="1"/>
  <c r="AW108" i="18" s="1"/>
  <c r="AW247" i="18" s="1"/>
  <c r="AF127" i="18" a="1"/>
  <c r="AF127" i="18" s="1"/>
  <c r="AF266" i="18" s="1"/>
  <c r="CA111" i="18" a="1"/>
  <c r="CA111" i="18" s="1"/>
  <c r="CA250" i="18" s="1"/>
  <c r="BJ127" i="18" a="1"/>
  <c r="BJ127" i="18" s="1"/>
  <c r="BJ266" i="18" s="1"/>
  <c r="DE119" i="18" a="1"/>
  <c r="DE119" i="18" s="1"/>
  <c r="DE258" i="18" s="1"/>
  <c r="AS118" i="18" a="1"/>
  <c r="AS118" i="18" s="1"/>
  <c r="AS257" i="18" s="1"/>
  <c r="AB128" i="18" a="1"/>
  <c r="AB128" i="18" s="1"/>
  <c r="AB267" i="18" s="1"/>
  <c r="AA116" i="18" a="1"/>
  <c r="AA116" i="18" s="1"/>
  <c r="AA255" i="18" s="1"/>
  <c r="CU108" i="18" a="1"/>
  <c r="CU108" i="18" s="1"/>
  <c r="CU247" i="18" s="1"/>
  <c r="Y121" i="18" a="1"/>
  <c r="Y121" i="18" s="1"/>
  <c r="Y260" i="18" s="1"/>
  <c r="BT113" i="18" a="1"/>
  <c r="BT113" i="18" s="1"/>
  <c r="BT252" i="18" s="1"/>
  <c r="BC128" i="18" a="1"/>
  <c r="BC128" i="18" s="1"/>
  <c r="BC267" i="18" s="1"/>
  <c r="CX119" i="18" a="1"/>
  <c r="CX119" i="18" s="1"/>
  <c r="CX258" i="18" s="1"/>
  <c r="AL112" i="18" a="1"/>
  <c r="AL112" i="18" s="1"/>
  <c r="AL251" i="18" s="1"/>
  <c r="U126" i="18" a="1"/>
  <c r="U126" i="18" s="1"/>
  <c r="U265" i="18" s="1"/>
  <c r="BP110" i="18" a="1"/>
  <c r="BP110" i="18" s="1"/>
  <c r="BP249" i="18" s="1"/>
  <c r="D109" i="18" a="1"/>
  <c r="D109" i="18" s="1"/>
  <c r="D248" i="18" s="1"/>
  <c r="DB117" i="18" a="1"/>
  <c r="DB117" i="18" s="1"/>
  <c r="DB256" i="18" s="1"/>
  <c r="CE115" i="18" a="1"/>
  <c r="CE115" i="18" s="1"/>
  <c r="CE254" i="18" s="1"/>
  <c r="AG126" i="18" a="1"/>
  <c r="AG126" i="18" s="1"/>
  <c r="AG265" i="18" s="1"/>
  <c r="AG109" i="18" a="1"/>
  <c r="AG109" i="18" s="1"/>
  <c r="AG248" i="18" s="1"/>
  <c r="CB115" i="18" a="1"/>
  <c r="CB115" i="18" s="1"/>
  <c r="CB254" i="18" s="1"/>
  <c r="P125" i="18" a="1"/>
  <c r="P125" i="18" s="1"/>
  <c r="P112" i="18" a="1"/>
  <c r="P112" i="18" s="1"/>
  <c r="BK114" i="18" a="1"/>
  <c r="BK114" i="18" s="1"/>
  <c r="BK253" i="18" s="1"/>
  <c r="DF121" i="18" a="1"/>
  <c r="DF121" i="18" s="1"/>
  <c r="DF260" i="18" s="1"/>
  <c r="DF113" i="18" a="1"/>
  <c r="DF113" i="18" s="1"/>
  <c r="DF252" i="18" s="1"/>
  <c r="AT115" i="18" a="1"/>
  <c r="AT115" i="18" s="1"/>
  <c r="AT254" i="18" s="1"/>
  <c r="CO129" i="18" a="1"/>
  <c r="CO129" i="18" s="1"/>
  <c r="CO268" i="18" s="1"/>
  <c r="AC129" i="18" a="1"/>
  <c r="AC129" i="18" s="1"/>
  <c r="AC268" i="18" s="1"/>
  <c r="AC111" i="18" a="1"/>
  <c r="AC111" i="18" s="1"/>
  <c r="AC250" i="18" s="1"/>
  <c r="BX113" i="18" a="1"/>
  <c r="BX113" i="18" s="1"/>
  <c r="BX252" i="18" s="1"/>
  <c r="L129" i="18" a="1"/>
  <c r="L129" i="18" s="1"/>
  <c r="L268" i="18" s="1"/>
  <c r="L108" i="18" a="1"/>
  <c r="L108" i="18" s="1"/>
  <c r="L247" i="18" s="1"/>
  <c r="CM121" i="18" a="1"/>
  <c r="CM121" i="18" s="1"/>
  <c r="CM260" i="18" s="1"/>
  <c r="BV120" i="18" a="1"/>
  <c r="BV120" i="18" s="1"/>
  <c r="BV259" i="18" s="1"/>
  <c r="BV114" i="18" a="1"/>
  <c r="BV114" i="18" s="1"/>
  <c r="BV253" i="18" s="1"/>
  <c r="AY114" i="18" a="1"/>
  <c r="AY114" i="18" s="1"/>
  <c r="AY253" i="18" s="1"/>
  <c r="CC121" i="18" a="1"/>
  <c r="CC121" i="18" s="1"/>
  <c r="CC260" i="18" s="1"/>
  <c r="CC109" i="18" a="1"/>
  <c r="CC109" i="18" s="1"/>
  <c r="CC248" i="18" s="1"/>
  <c r="DG126" i="18" a="1"/>
  <c r="DG126" i="18" s="1"/>
  <c r="DG265" i="18" s="1"/>
  <c r="BY123" i="18" a="1"/>
  <c r="BY123" i="18" s="1"/>
  <c r="BY262" i="18" s="1"/>
  <c r="BY122" i="18" a="1"/>
  <c r="BY122" i="18" s="1"/>
  <c r="BY261" i="18" s="1"/>
  <c r="BY108" i="18" a="1"/>
  <c r="BY108" i="18" s="1"/>
  <c r="BY247" i="18" s="1"/>
  <c r="K130" i="18" a="1"/>
  <c r="K130" i="18" s="1"/>
  <c r="K269" i="18" s="1"/>
  <c r="K114" i="18" a="1"/>
  <c r="K114" i="18" s="1"/>
  <c r="K253" i="18" s="1"/>
  <c r="DA123" i="18" a="1"/>
  <c r="DA123" i="18" s="1"/>
  <c r="DA262" i="18" s="1"/>
  <c r="DA115" i="18" a="1"/>
  <c r="DA115" i="18" s="1"/>
  <c r="DA254" i="18" s="1"/>
  <c r="DA108" i="18" a="1"/>
  <c r="DA108" i="18" s="1"/>
  <c r="DA247" i="18" s="1"/>
  <c r="AO128" i="18" a="1"/>
  <c r="AO128" i="18" s="1"/>
  <c r="AO267" i="18" s="1"/>
  <c r="AO113" i="18" a="1"/>
  <c r="AO113" i="18" s="1"/>
  <c r="AO252" i="18" s="1"/>
  <c r="AO126" i="18" a="1"/>
  <c r="AO126" i="18" s="1"/>
  <c r="AO265" i="18" s="1"/>
  <c r="CJ129" i="18" a="1"/>
  <c r="CJ129" i="18" s="1"/>
  <c r="CJ268" i="18" s="1"/>
  <c r="CJ125" i="18" a="1"/>
  <c r="CJ125" i="18" s="1"/>
  <c r="CJ108" i="18" a="1"/>
  <c r="CJ108" i="18" s="1"/>
  <c r="CJ247" i="18" s="1"/>
  <c r="X122" i="18" a="1"/>
  <c r="X122" i="18" s="1"/>
  <c r="X261" i="18" s="1"/>
  <c r="X113" i="18" a="1"/>
  <c r="X113" i="18" s="1"/>
  <c r="X252" i="18" s="1"/>
  <c r="X109" i="18" a="1"/>
  <c r="X109" i="18" s="1"/>
  <c r="X248" i="18" s="1"/>
  <c r="BS122" i="18" a="1"/>
  <c r="BS122" i="18" s="1"/>
  <c r="BS261" i="18" s="1"/>
  <c r="BS112" i="18" a="1"/>
  <c r="BS112" i="18" s="1"/>
  <c r="BS251" i="18" s="1"/>
  <c r="G130" i="18" a="1"/>
  <c r="G130" i="18" s="1"/>
  <c r="G269" i="18" s="1"/>
  <c r="G118" i="18" a="1"/>
  <c r="G118" i="18" s="1"/>
  <c r="G257" i="18" s="1"/>
  <c r="G110" i="18" a="1"/>
  <c r="G110" i="18" s="1"/>
  <c r="G249" i="18" s="1"/>
  <c r="BB130" i="18" a="1"/>
  <c r="BB130" i="18" s="1"/>
  <c r="BB269" i="18" s="1"/>
  <c r="BB114" i="18" a="1"/>
  <c r="BB114" i="18" s="1"/>
  <c r="BB253" i="18" s="1"/>
  <c r="BB112" i="18" a="1"/>
  <c r="BB112" i="18" s="1"/>
  <c r="BB251" i="18" s="1"/>
  <c r="CW126" i="18" a="1"/>
  <c r="CW126" i="18" s="1"/>
  <c r="CW265" i="18" s="1"/>
  <c r="CW117" i="18" a="1"/>
  <c r="CW117" i="18" s="1"/>
  <c r="CW256" i="18" s="1"/>
  <c r="CW111" i="18" a="1"/>
  <c r="CW111" i="18" s="1"/>
  <c r="CW250" i="18" s="1"/>
  <c r="AK127" i="18" a="1"/>
  <c r="AK127" i="18" s="1"/>
  <c r="AK266" i="18" s="1"/>
  <c r="AK119" i="18" a="1"/>
  <c r="AK119" i="18" s="1"/>
  <c r="AK258" i="18" s="1"/>
  <c r="AK112" i="18" a="1"/>
  <c r="AK112" i="18" s="1"/>
  <c r="AK251" i="18" s="1"/>
  <c r="CF123" i="18" a="1"/>
  <c r="CF123" i="18" s="1"/>
  <c r="CF262" i="18" s="1"/>
  <c r="CF116" i="18" a="1"/>
  <c r="CF116" i="18" s="1"/>
  <c r="CF255" i="18" s="1"/>
  <c r="CF119" i="18" a="1"/>
  <c r="CF119" i="18" s="1"/>
  <c r="CF258" i="18" s="1"/>
  <c r="T119" i="18" a="1"/>
  <c r="T119" i="18" s="1"/>
  <c r="T258" i="18" s="1"/>
  <c r="T115" i="18" a="1"/>
  <c r="T115" i="18" s="1"/>
  <c r="T254" i="18" s="1"/>
  <c r="T111" i="18" a="1"/>
  <c r="T111" i="18" s="1"/>
  <c r="T250" i="18" s="1"/>
  <c r="BG123" i="18" a="1"/>
  <c r="BG123" i="18" s="1"/>
  <c r="BG262" i="18" s="1"/>
  <c r="BG113" i="18" a="1"/>
  <c r="BG113" i="18" s="1"/>
  <c r="BG252" i="18" s="1"/>
  <c r="BG110" i="18" a="1"/>
  <c r="BG110" i="18" s="1"/>
  <c r="BG249" i="18" s="1"/>
  <c r="AP123" i="18" a="1"/>
  <c r="AP123" i="18" s="1"/>
  <c r="AP262" i="18" s="1"/>
  <c r="AP111" i="18" a="1"/>
  <c r="AP111" i="18" s="1"/>
  <c r="AP250" i="18" s="1"/>
  <c r="S130" i="18" a="1"/>
  <c r="S130" i="18" s="1"/>
  <c r="S269" i="18" s="1"/>
  <c r="DI113" i="18" a="1"/>
  <c r="DI113" i="18" s="1"/>
  <c r="DI252" i="18" s="1"/>
  <c r="AW115" i="18" a="1"/>
  <c r="AW115" i="18" s="1"/>
  <c r="AW254" i="18" s="1"/>
  <c r="AF123" i="18" a="1"/>
  <c r="AF123" i="18" s="1"/>
  <c r="AF262" i="18" s="1"/>
  <c r="CA121" i="18" a="1"/>
  <c r="CA121" i="18" s="1"/>
  <c r="CA260" i="18" s="1"/>
  <c r="BJ130" i="18" a="1"/>
  <c r="BJ130" i="18" s="1"/>
  <c r="BJ269" i="18" s="1"/>
  <c r="DE125" i="18" a="1"/>
  <c r="DE125" i="18" s="1"/>
  <c r="AS113" i="18" a="1"/>
  <c r="AS113" i="18" s="1"/>
  <c r="AS252" i="18" s="1"/>
  <c r="AB122" i="18" a="1"/>
  <c r="AB122" i="18" s="1"/>
  <c r="AB261" i="18" s="1"/>
  <c r="AA114" i="18" a="1"/>
  <c r="AA114" i="18" s="1"/>
  <c r="AA253" i="18" s="1"/>
  <c r="CD127" i="18" a="1"/>
  <c r="CD127" i="18" s="1"/>
  <c r="CD266" i="18" s="1"/>
  <c r="CK129" i="18" a="1"/>
  <c r="CK129" i="18" s="1"/>
  <c r="CK268" i="18" s="1"/>
  <c r="Y113" i="18" a="1"/>
  <c r="Y113" i="18" s="1"/>
  <c r="Y252" i="18" s="1"/>
  <c r="H129" i="18" a="1"/>
  <c r="H129" i="18" s="1"/>
  <c r="H268" i="18" s="1"/>
  <c r="BC123" i="18" a="1"/>
  <c r="BC123" i="18" s="1"/>
  <c r="BC262" i="18" s="1"/>
  <c r="CX121" i="18" a="1"/>
  <c r="CX121" i="18" s="1"/>
  <c r="CX260" i="18" s="1"/>
  <c r="CG122" i="18" a="1"/>
  <c r="CG122" i="18" s="1"/>
  <c r="CG261" i="18" s="1"/>
  <c r="U130" i="18" a="1"/>
  <c r="U130" i="18" s="1"/>
  <c r="U269" i="18" s="1"/>
  <c r="BP113" i="18" a="1"/>
  <c r="BP113" i="18" s="1"/>
  <c r="BP252" i="18" s="1"/>
  <c r="AH120" i="18" a="1"/>
  <c r="AH120" i="18" s="1"/>
  <c r="AH259" i="18" s="1"/>
  <c r="DB115" i="18" a="1"/>
  <c r="DB115" i="18" s="1"/>
  <c r="DB254" i="18" s="1"/>
  <c r="CS123" i="18" a="1"/>
  <c r="CS123" i="18" s="1"/>
  <c r="CS262" i="18" s="1"/>
  <c r="AG122" i="18" a="1"/>
  <c r="AG122" i="18" s="1"/>
  <c r="AG261" i="18" s="1"/>
  <c r="AG112" i="18" a="1"/>
  <c r="AG112" i="18" s="1"/>
  <c r="AG251" i="18" s="1"/>
  <c r="CB126" i="18" a="1"/>
  <c r="CB126" i="18" s="1"/>
  <c r="CB265" i="18" s="1"/>
  <c r="P121" i="18" a="1"/>
  <c r="P121" i="18" s="1"/>
  <c r="BK130" i="18" a="1"/>
  <c r="BK130" i="18" s="1"/>
  <c r="BK269" i="18" s="1"/>
  <c r="BK117" i="18" a="1"/>
  <c r="BK117" i="18" s="1"/>
  <c r="BK256" i="18" s="1"/>
  <c r="DF118" i="18" a="1"/>
  <c r="DF118" i="18" s="1"/>
  <c r="DF257" i="18" s="1"/>
  <c r="AT126" i="18" a="1"/>
  <c r="AT126" i="18" s="1"/>
  <c r="AT265" i="18" s="1"/>
  <c r="AT111" i="18" a="1"/>
  <c r="AT111" i="18" s="1"/>
  <c r="AT250" i="18" s="1"/>
  <c r="CO127" i="18" a="1"/>
  <c r="CO127" i="18" s="1"/>
  <c r="CO266" i="18" s="1"/>
  <c r="AC126" i="18" a="1"/>
  <c r="AC126" i="18" s="1"/>
  <c r="AC265" i="18" s="1"/>
  <c r="AC114" i="18" a="1"/>
  <c r="AC114" i="18" s="1"/>
  <c r="AC253" i="18" s="1"/>
  <c r="BX111" i="18" a="1"/>
  <c r="BX111" i="18" s="1"/>
  <c r="BX250" i="18" s="1"/>
  <c r="L121" i="18" a="1"/>
  <c r="L121" i="18" s="1"/>
  <c r="L260" i="18" s="1"/>
  <c r="CM131" i="18" a="1"/>
  <c r="CM131" i="18" s="1"/>
  <c r="CM270" i="18" s="1"/>
  <c r="CM110" i="18" a="1"/>
  <c r="CM110" i="18" s="1"/>
  <c r="CM249" i="18" s="1"/>
  <c r="BV126" i="18" a="1"/>
  <c r="BV126" i="18" s="1"/>
  <c r="BV265" i="18" s="1"/>
  <c r="AY131" i="18" a="1"/>
  <c r="AY131" i="18" s="1"/>
  <c r="AY270" i="18" s="1"/>
  <c r="AY115" i="18" a="1"/>
  <c r="AY115" i="18" s="1"/>
  <c r="AY254" i="18" s="1"/>
  <c r="CC118" i="18" a="1"/>
  <c r="CC118" i="18" s="1"/>
  <c r="CC257" i="18" s="1"/>
  <c r="DG125" i="18" a="1"/>
  <c r="DG125" i="18" s="1"/>
  <c r="DG114" i="18" a="1"/>
  <c r="DG114" i="18" s="1"/>
  <c r="DG253" i="18" s="1"/>
  <c r="BY119" i="18" a="1"/>
  <c r="BY119" i="18" s="1"/>
  <c r="BY258" i="18" s="1"/>
  <c r="BY118" i="18" a="1"/>
  <c r="BY118" i="18" s="1"/>
  <c r="BY257" i="18" s="1"/>
  <c r="K131" i="18" a="1"/>
  <c r="K131" i="18" s="1"/>
  <c r="K270" i="18" s="1"/>
  <c r="K123" i="18" a="1"/>
  <c r="K123" i="18" s="1"/>
  <c r="K262" i="18" s="1"/>
  <c r="K112" i="18" a="1"/>
  <c r="K112" i="18" s="1"/>
  <c r="K251" i="18" s="1"/>
  <c r="DA121" i="18" a="1"/>
  <c r="DA121" i="18" s="1"/>
  <c r="DA260" i="18" s="1"/>
  <c r="DA112" i="18" a="1"/>
  <c r="DA112" i="18" s="1"/>
  <c r="DA251" i="18" s="1"/>
  <c r="DA119" i="18" a="1"/>
  <c r="DA119" i="18" s="1"/>
  <c r="DA258" i="18" s="1"/>
  <c r="AO125" i="18" a="1"/>
  <c r="AO125" i="18" s="1"/>
  <c r="AO109" i="18" a="1"/>
  <c r="AO109" i="18" s="1"/>
  <c r="AO248" i="18" s="1"/>
  <c r="AO116" i="18" a="1"/>
  <c r="AO116" i="18" s="1"/>
  <c r="AO255" i="18" s="1"/>
  <c r="CJ121" i="18" a="1"/>
  <c r="CJ121" i="18" s="1"/>
  <c r="CJ260" i="18" s="1"/>
  <c r="CJ120" i="18" a="1"/>
  <c r="CJ120" i="18" s="1"/>
  <c r="CJ259" i="18" s="1"/>
  <c r="CJ114" i="18" a="1"/>
  <c r="CJ114" i="18" s="1"/>
  <c r="CJ253" i="18" s="1"/>
  <c r="X121" i="18" a="1"/>
  <c r="X121" i="18" s="1"/>
  <c r="X260" i="18" s="1"/>
  <c r="X114" i="18" a="1"/>
  <c r="X114" i="18" s="1"/>
  <c r="X253" i="18" s="1"/>
  <c r="BS131" i="18" a="1"/>
  <c r="BS131" i="18" s="1"/>
  <c r="BS270" i="18" s="1"/>
  <c r="BS119" i="18" a="1"/>
  <c r="BS119" i="18" s="1"/>
  <c r="BS258" i="18" s="1"/>
  <c r="BS111" i="18" a="1"/>
  <c r="BS111" i="18" s="1"/>
  <c r="BS250" i="18" s="1"/>
  <c r="G127" i="18" a="1"/>
  <c r="G127" i="18" s="1"/>
  <c r="G266" i="18" s="1"/>
  <c r="G117" i="18" a="1"/>
  <c r="G117" i="18" s="1"/>
  <c r="G256" i="18" s="1"/>
  <c r="G125" i="18" a="1"/>
  <c r="G125" i="18" s="1"/>
  <c r="BB126" i="18" a="1"/>
  <c r="BB126" i="18" s="1"/>
  <c r="BB265" i="18" s="1"/>
  <c r="BB125" i="18" a="1"/>
  <c r="BB125" i="18" s="1"/>
  <c r="BB115" i="18" a="1"/>
  <c r="BB115" i="18" s="1"/>
  <c r="BB254" i="18" s="1"/>
  <c r="CW128" i="18" a="1"/>
  <c r="CW128" i="18" s="1"/>
  <c r="CW267" i="18" s="1"/>
  <c r="CW112" i="18" a="1"/>
  <c r="CW112" i="18" s="1"/>
  <c r="CW251" i="18" s="1"/>
  <c r="CW115" i="18" a="1"/>
  <c r="CW115" i="18" s="1"/>
  <c r="CW254" i="18" s="1"/>
  <c r="AK125" i="18" a="1"/>
  <c r="AK125" i="18" s="1"/>
  <c r="AK118" i="18" a="1"/>
  <c r="AK118" i="18" s="1"/>
  <c r="AK257" i="18" s="1"/>
  <c r="AK117" i="18" a="1"/>
  <c r="AK117" i="18" s="1"/>
  <c r="AK256" i="18" s="1"/>
  <c r="CF127" i="18" a="1"/>
  <c r="CF127" i="18" s="1"/>
  <c r="CF266" i="18" s="1"/>
  <c r="CF112" i="18" a="1"/>
  <c r="CF112" i="18" s="1"/>
  <c r="CF251" i="18" s="1"/>
  <c r="CF109" i="18" a="1"/>
  <c r="CF109" i="18" s="1"/>
  <c r="CF248" i="18" s="1"/>
  <c r="T121" i="18" a="1"/>
  <c r="T121" i="18" s="1"/>
  <c r="T260" i="18" s="1"/>
  <c r="T113" i="18" a="1"/>
  <c r="T113" i="18" s="1"/>
  <c r="T252" i="18" s="1"/>
  <c r="T109" i="18" a="1"/>
  <c r="T109" i="18" s="1"/>
  <c r="T248" i="18" s="1"/>
  <c r="BG120" i="18" a="1"/>
  <c r="BG120" i="18" s="1"/>
  <c r="BG259" i="18" s="1"/>
  <c r="BG119" i="18" a="1"/>
  <c r="BG119" i="18" s="1"/>
  <c r="BG258" i="18" s="1"/>
  <c r="AP128" i="18" a="1"/>
  <c r="AP128" i="18" s="1"/>
  <c r="AP267" i="18" s="1"/>
  <c r="AP129" i="18" a="1"/>
  <c r="AP129" i="18" s="1"/>
  <c r="AP268" i="18" s="1"/>
  <c r="AP119" i="18" a="1"/>
  <c r="AP119" i="18" s="1"/>
  <c r="AP258" i="18" s="1"/>
  <c r="DI112" i="18" a="1"/>
  <c r="DI112" i="18" s="1"/>
  <c r="DI251" i="18" s="1"/>
  <c r="AW121" i="18" a="1"/>
  <c r="AW121" i="18" s="1"/>
  <c r="AW260" i="18" s="1"/>
  <c r="AF120" i="18" a="1"/>
  <c r="AF120" i="18" s="1"/>
  <c r="AF259" i="18" s="1"/>
  <c r="CA112" i="18" a="1"/>
  <c r="CA112" i="18" s="1"/>
  <c r="CA251" i="18" s="1"/>
  <c r="BJ129" i="18" a="1"/>
  <c r="BJ129" i="18" s="1"/>
  <c r="BJ268" i="18" s="1"/>
  <c r="DE120" i="18" a="1"/>
  <c r="DE120" i="18" s="1"/>
  <c r="DE259" i="18" s="1"/>
  <c r="AS108" i="18" a="1"/>
  <c r="AS108" i="18" s="1"/>
  <c r="AS247" i="18" s="1"/>
  <c r="AB127" i="18" a="1"/>
  <c r="AB127" i="18" s="1"/>
  <c r="AB266" i="18" s="1"/>
  <c r="AA127" i="18" a="1"/>
  <c r="AA127" i="18" s="1"/>
  <c r="AA266" i="18" s="1"/>
  <c r="CD128" i="18" a="1"/>
  <c r="CD128" i="18" s="1"/>
  <c r="CD267" i="18" s="1"/>
  <c r="CK127" i="18" a="1"/>
  <c r="CK127" i="18" s="1"/>
  <c r="CK266" i="18" s="1"/>
  <c r="Y112" i="18" a="1"/>
  <c r="Y112" i="18" s="1"/>
  <c r="Y251" i="18" s="1"/>
  <c r="H125" i="18" a="1"/>
  <c r="H125" i="18" s="1"/>
  <c r="BC125" i="18" a="1"/>
  <c r="BC125" i="18" s="1"/>
  <c r="CX113" i="18" a="1"/>
  <c r="CX113" i="18" s="1"/>
  <c r="CX252" i="18" s="1"/>
  <c r="CG120" i="18" a="1"/>
  <c r="CG120" i="18" s="1"/>
  <c r="CG259" i="18" s="1"/>
  <c r="U111" i="18" a="1"/>
  <c r="U111" i="18" s="1"/>
  <c r="U250" i="18" s="1"/>
  <c r="D131" i="18" a="1"/>
  <c r="D131" i="18" s="1"/>
  <c r="D270" i="18" s="1"/>
  <c r="AH119" i="18" a="1"/>
  <c r="AH119" i="18" s="1"/>
  <c r="AH258" i="18" s="1"/>
  <c r="DB118" i="18" a="1"/>
  <c r="DB118" i="18" s="1"/>
  <c r="DB257" i="18" s="1"/>
  <c r="CS122" i="18" a="1"/>
  <c r="CS122" i="18" s="1"/>
  <c r="CS261" i="18" s="1"/>
  <c r="AG121" i="18" a="1"/>
  <c r="AG121" i="18" s="1"/>
  <c r="AG260" i="18" s="1"/>
  <c r="CB128" i="18" a="1"/>
  <c r="CB128" i="18" s="1"/>
  <c r="CB267" i="18" s="1"/>
  <c r="CB120" i="18" a="1"/>
  <c r="CB120" i="18" s="1"/>
  <c r="CB259" i="18" s="1"/>
  <c r="P119" i="18" a="1"/>
  <c r="P119" i="18" s="1"/>
  <c r="BK128" i="18" a="1"/>
  <c r="BK128" i="18" s="1"/>
  <c r="BK267" i="18" s="1"/>
  <c r="BK112" i="18" a="1"/>
  <c r="BK112" i="18" s="1"/>
  <c r="BK251" i="18" s="1"/>
  <c r="DF112" i="18" a="1"/>
  <c r="DF112" i="18" s="1"/>
  <c r="DF251" i="18" s="1"/>
  <c r="AT130" i="18" a="1"/>
  <c r="AT130" i="18" s="1"/>
  <c r="AT269" i="18" s="1"/>
  <c r="AT121" i="18" a="1"/>
  <c r="AT121" i="18" s="1"/>
  <c r="AT260" i="18" s="1"/>
  <c r="CO109" i="18" a="1"/>
  <c r="CO109" i="18" s="1"/>
  <c r="CO248" i="18" s="1"/>
  <c r="AC131" i="18" a="1"/>
  <c r="AC131" i="18" s="1"/>
  <c r="AC270" i="18" s="1"/>
  <c r="AC116" i="18" a="1"/>
  <c r="AC116" i="18" s="1"/>
  <c r="AC255" i="18" s="1"/>
  <c r="BX112" i="18" a="1"/>
  <c r="BX112" i="18" s="1"/>
  <c r="BX251" i="18" s="1"/>
  <c r="L122" i="18" a="1"/>
  <c r="L122" i="18" s="1"/>
  <c r="L261" i="18" s="1"/>
  <c r="CM128" i="18" a="1"/>
  <c r="CM128" i="18" s="1"/>
  <c r="CM267" i="18" s="1"/>
  <c r="CM115" i="18" a="1"/>
  <c r="CM115" i="18" s="1"/>
  <c r="CM254" i="18" s="1"/>
  <c r="BV115" i="18" a="1"/>
  <c r="BV115" i="18" s="1"/>
  <c r="BV254" i="18" s="1"/>
  <c r="AY128" i="18" a="1"/>
  <c r="AY128" i="18" s="1"/>
  <c r="AY267" i="18" s="1"/>
  <c r="AY111" i="18" a="1"/>
  <c r="AY111" i="18" s="1"/>
  <c r="AY250" i="18" s="1"/>
  <c r="CC112" i="18" a="1"/>
  <c r="CC112" i="18" s="1"/>
  <c r="CC251" i="18" s="1"/>
  <c r="DG129" i="18" a="1"/>
  <c r="DG129" i="18" s="1"/>
  <c r="DG268" i="18" s="1"/>
  <c r="DG116" i="18" a="1"/>
  <c r="DG116" i="18" s="1"/>
  <c r="DG255" i="18" s="1"/>
  <c r="BY125" i="18" a="1"/>
  <c r="BY125" i="18" s="1"/>
  <c r="BY117" i="18" a="1"/>
  <c r="BY117" i="18" s="1"/>
  <c r="BY256" i="18" s="1"/>
  <c r="K128" i="18" a="1"/>
  <c r="K128" i="18" s="1"/>
  <c r="K267" i="18" s="1"/>
  <c r="K116" i="18" a="1"/>
  <c r="K116" i="18" s="1"/>
  <c r="K255" i="18" s="1"/>
  <c r="K113" i="18" a="1"/>
  <c r="K113" i="18" s="1"/>
  <c r="K252" i="18" s="1"/>
  <c r="DA120" i="18" a="1"/>
  <c r="DA120" i="18" s="1"/>
  <c r="DA259" i="18" s="1"/>
  <c r="DA110" i="18" a="1"/>
  <c r="DA110" i="18" s="1"/>
  <c r="DA249" i="18" s="1"/>
  <c r="DA117" i="18" a="1"/>
  <c r="DA117" i="18" s="1"/>
  <c r="DA256" i="18" s="1"/>
  <c r="AO122" i="18" a="1"/>
  <c r="AO122" i="18" s="1"/>
  <c r="AO261" i="18" s="1"/>
  <c r="AO114" i="18" a="1"/>
  <c r="AO114" i="18" s="1"/>
  <c r="AO253" i="18" s="1"/>
  <c r="AO115" i="18" a="1"/>
  <c r="AO115" i="18" s="1"/>
  <c r="AO254" i="18" s="1"/>
  <c r="CJ117" i="18" a="1"/>
  <c r="CJ117" i="18" s="1"/>
  <c r="CJ256" i="18" s="1"/>
  <c r="CJ116" i="18" a="1"/>
  <c r="CJ116" i="18" s="1"/>
  <c r="CJ255" i="18" s="1"/>
  <c r="X128" i="18" a="1"/>
  <c r="X128" i="18" s="1"/>
  <c r="X267" i="18" s="1"/>
  <c r="X123" i="18" a="1"/>
  <c r="X123" i="18" s="1"/>
  <c r="X262" i="18" s="1"/>
  <c r="X112" i="18" a="1"/>
  <c r="X112" i="18" s="1"/>
  <c r="X251" i="18" s="1"/>
  <c r="BS129" i="18" a="1"/>
  <c r="BS129" i="18" s="1"/>
  <c r="BS268" i="18" s="1"/>
  <c r="BS126" i="18" a="1"/>
  <c r="BS126" i="18" s="1"/>
  <c r="BS265" i="18" s="1"/>
  <c r="BS118" i="18" a="1"/>
  <c r="BS118" i="18" s="1"/>
  <c r="BS257" i="18" s="1"/>
  <c r="G129" i="18" a="1"/>
  <c r="G129" i="18" s="1"/>
  <c r="G268" i="18" s="1"/>
  <c r="G114" i="18" a="1"/>
  <c r="G114" i="18" s="1"/>
  <c r="G253" i="18" s="1"/>
  <c r="G120" i="18" a="1"/>
  <c r="G120" i="18" s="1"/>
  <c r="G259" i="18" s="1"/>
  <c r="BB119" i="18" a="1"/>
  <c r="BB119" i="18" s="1"/>
  <c r="BB258" i="18" s="1"/>
  <c r="BB116" i="18" a="1"/>
  <c r="BB116" i="18" s="1"/>
  <c r="BB255" i="18" s="1"/>
  <c r="BB118" i="18" a="1"/>
  <c r="BB118" i="18" s="1"/>
  <c r="BB257" i="18" s="1"/>
  <c r="CW127" i="18" a="1"/>
  <c r="CW127" i="18" s="1"/>
  <c r="CW266" i="18" s="1"/>
  <c r="CW125" i="18" a="1"/>
  <c r="CW125" i="18" s="1"/>
  <c r="CW110" i="18" a="1"/>
  <c r="CW110" i="18" s="1"/>
  <c r="CW249" i="18" s="1"/>
  <c r="AK122" i="18" a="1"/>
  <c r="AK122" i="18" s="1"/>
  <c r="AK261" i="18" s="1"/>
  <c r="AK116" i="18" a="1"/>
  <c r="AK116" i="18" s="1"/>
  <c r="AK255" i="18" s="1"/>
  <c r="AK108" i="18" a="1"/>
  <c r="AK108" i="18" s="1"/>
  <c r="AK247" i="18" s="1"/>
  <c r="CF122" i="18" a="1"/>
  <c r="CF122" i="18" s="1"/>
  <c r="CF261" i="18" s="1"/>
  <c r="CF121" i="18" a="1"/>
  <c r="CF121" i="18" s="1"/>
  <c r="CF260" i="18" s="1"/>
  <c r="CF110" i="18" a="1"/>
  <c r="CF110" i="18" s="1"/>
  <c r="CF249" i="18" s="1"/>
  <c r="T118" i="18" a="1"/>
  <c r="T118" i="18" s="1"/>
  <c r="T257" i="18" s="1"/>
  <c r="T116" i="18" a="1"/>
  <c r="T116" i="18" s="1"/>
  <c r="T255" i="18" s="1"/>
  <c r="BG129" i="18" a="1"/>
  <c r="BG129" i="18" s="1"/>
  <c r="BG268" i="18" s="1"/>
  <c r="BG127" i="18" a="1"/>
  <c r="BG127" i="18" s="1"/>
  <c r="BG266" i="18" s="1"/>
  <c r="BG122" i="18" a="1"/>
  <c r="BG122" i="18" s="1"/>
  <c r="BG261" i="18" s="1"/>
  <c r="AP131" i="18" a="1"/>
  <c r="AP131" i="18" s="1"/>
  <c r="AP270" i="18" s="1"/>
  <c r="AP116" i="18" a="1"/>
  <c r="AP116" i="18" s="1"/>
  <c r="AP255" i="18" s="1"/>
  <c r="AP118" i="18" a="1"/>
  <c r="AP118" i="18" s="1"/>
  <c r="AP257" i="18" s="1"/>
  <c r="AW130" i="18" a="1"/>
  <c r="AW130" i="18" s="1"/>
  <c r="AW269" i="18" s="1"/>
  <c r="AF116" i="18" a="1"/>
  <c r="AF116" i="18" s="1"/>
  <c r="AF255" i="18" s="1"/>
  <c r="BJ113" i="18" a="1"/>
  <c r="BJ113" i="18" s="1"/>
  <c r="BJ252" i="18" s="1"/>
  <c r="CN115" i="18" a="1"/>
  <c r="CN115" i="18" s="1"/>
  <c r="CN254" i="18" s="1"/>
  <c r="CU117" i="18" a="1"/>
  <c r="CU117" i="18" s="1"/>
  <c r="CU256" i="18" s="1"/>
  <c r="BT126" i="18" a="1"/>
  <c r="BT126" i="18" s="1"/>
  <c r="BT265" i="18" s="1"/>
  <c r="CX127" i="18" a="1"/>
  <c r="CX127" i="18" s="1"/>
  <c r="CX266" i="18" s="1"/>
  <c r="CG108" i="18" a="1"/>
  <c r="CG108" i="18" s="1"/>
  <c r="CG247" i="18" s="1"/>
  <c r="D108" i="18" a="1"/>
  <c r="D108" i="18" s="1"/>
  <c r="D247" i="18" s="1"/>
  <c r="CE120" i="18" a="1"/>
  <c r="CE120" i="18" s="1"/>
  <c r="CE259" i="18" s="1"/>
  <c r="AG113" i="18" a="1"/>
  <c r="AG113" i="18" s="1"/>
  <c r="AG252" i="18" s="1"/>
  <c r="P131" i="18" a="1"/>
  <c r="P131" i="18" s="1"/>
  <c r="BK121" i="18" a="1"/>
  <c r="BK121" i="18" s="1"/>
  <c r="BK260" i="18" s="1"/>
  <c r="DF114" i="18" a="1"/>
  <c r="DF114" i="18" s="1"/>
  <c r="DF253" i="18" s="1"/>
  <c r="CO123" i="18" a="1"/>
  <c r="CO123" i="18" s="1"/>
  <c r="CO262" i="18" s="1"/>
  <c r="AC109" i="18" a="1"/>
  <c r="AC109" i="18" s="1"/>
  <c r="AC248" i="18" s="1"/>
  <c r="BX109" i="18" a="1"/>
  <c r="BX109" i="18" s="1"/>
  <c r="BX248" i="18" s="1"/>
  <c r="CM122" i="18" a="1"/>
  <c r="CM122" i="18" s="1"/>
  <c r="CM261" i="18" s="1"/>
  <c r="BV121" i="18" a="1"/>
  <c r="BV121" i="18" s="1"/>
  <c r="BV260" i="18" s="1"/>
  <c r="CC126" i="18" a="1"/>
  <c r="CC126" i="18" s="1"/>
  <c r="CC265" i="18" s="1"/>
  <c r="DG118" i="18" a="1"/>
  <c r="DG118" i="18" s="1"/>
  <c r="DG257" i="18" s="1"/>
  <c r="BY114" i="18" a="1"/>
  <c r="BY114" i="18" s="1"/>
  <c r="BY253" i="18" s="1"/>
  <c r="K120" i="18" a="1"/>
  <c r="K120" i="18" s="1"/>
  <c r="K259" i="18" s="1"/>
  <c r="K122" i="18" a="1"/>
  <c r="K122" i="18" s="1"/>
  <c r="K261" i="18" s="1"/>
  <c r="DA131" i="18" a="1"/>
  <c r="DA131" i="18" s="1"/>
  <c r="DA270" i="18" s="1"/>
  <c r="DA116" i="18" a="1"/>
  <c r="DA116" i="18" s="1"/>
  <c r="DA255" i="18" s="1"/>
  <c r="AO112" i="18" a="1"/>
  <c r="AO112" i="18" s="1"/>
  <c r="AO251" i="18" s="1"/>
  <c r="CJ119" i="18" a="1"/>
  <c r="CJ119" i="18" s="1"/>
  <c r="CJ258" i="18" s="1"/>
  <c r="X130" i="18" a="1"/>
  <c r="X130" i="18" s="1"/>
  <c r="X269" i="18" s="1"/>
  <c r="X116" i="18" a="1"/>
  <c r="X116" i="18" s="1"/>
  <c r="X255" i="18" s="1"/>
  <c r="BS113" i="18" a="1"/>
  <c r="BS113" i="18" s="1"/>
  <c r="BS252" i="18" s="1"/>
  <c r="G126" i="18" a="1"/>
  <c r="G126" i="18" s="1"/>
  <c r="G265" i="18" s="1"/>
  <c r="G115" i="18" a="1"/>
  <c r="G115" i="18" s="1"/>
  <c r="G254" i="18" s="1"/>
  <c r="BB113" i="18" a="1"/>
  <c r="BB113" i="18" s="1"/>
  <c r="BB252" i="18" s="1"/>
  <c r="CW123" i="18" a="1"/>
  <c r="CW123" i="18" s="1"/>
  <c r="CW262" i="18" s="1"/>
  <c r="CW108" i="18" a="1"/>
  <c r="CW108" i="18" s="1"/>
  <c r="CW247" i="18" s="1"/>
  <c r="AK111" i="18" a="1"/>
  <c r="AK111" i="18" s="1"/>
  <c r="AK250" i="18" s="1"/>
  <c r="CF125" i="18" a="1"/>
  <c r="CF125" i="18" s="1"/>
  <c r="T127" i="18" a="1"/>
  <c r="T127" i="18" s="1"/>
  <c r="T266" i="18" s="1"/>
  <c r="T112" i="18" a="1"/>
  <c r="T112" i="18" s="1"/>
  <c r="T251" i="18" s="1"/>
  <c r="BG116" i="18" a="1"/>
  <c r="BG116" i="18" s="1"/>
  <c r="BG255" i="18" s="1"/>
  <c r="AP130" i="18" a="1"/>
  <c r="AP130" i="18" s="1"/>
  <c r="AP269" i="18" s="1"/>
  <c r="AP110" i="18" a="1"/>
  <c r="AP110" i="18" s="1"/>
  <c r="AP249" i="18" s="1"/>
  <c r="S126" i="18" a="1"/>
  <c r="S126" i="18" s="1"/>
  <c r="S265" i="18" s="1"/>
  <c r="S110" i="18" a="1"/>
  <c r="S110" i="18" s="1"/>
  <c r="S249" i="18" s="1"/>
  <c r="S116" i="18" a="1"/>
  <c r="S116" i="18" s="1"/>
  <c r="S255" i="18" s="1"/>
  <c r="Q126" i="18" a="1"/>
  <c r="Q126" i="18" s="1"/>
  <c r="Q265" i="18" s="1"/>
  <c r="Q127" i="18" a="1"/>
  <c r="Q127" i="18" s="1"/>
  <c r="Q266" i="18" s="1"/>
  <c r="Q115" i="18" a="1"/>
  <c r="Q115" i="18" s="1"/>
  <c r="Q254" i="18" s="1"/>
  <c r="CP119" i="18" a="1"/>
  <c r="CP119" i="18" s="1"/>
  <c r="CP258" i="18" s="1"/>
  <c r="CP116" i="18" a="1"/>
  <c r="CP116" i="18" s="1"/>
  <c r="CP255" i="18" s="1"/>
  <c r="CP109" i="18" a="1"/>
  <c r="CP109" i="18" s="1"/>
  <c r="CP248" i="18" s="1"/>
  <c r="BN131" i="18" a="1"/>
  <c r="BN131" i="18" s="1"/>
  <c r="BN270" i="18" s="1"/>
  <c r="BN126" i="18" a="1"/>
  <c r="BN126" i="18" s="1"/>
  <c r="BN265" i="18" s="1"/>
  <c r="I118" i="18" a="1"/>
  <c r="I118" i="18" s="1"/>
  <c r="I257" i="18" s="1"/>
  <c r="I117" i="18" a="1"/>
  <c r="I117" i="18" s="1"/>
  <c r="I256" i="18" s="1"/>
  <c r="I111" i="18" a="1"/>
  <c r="I111" i="18" s="1"/>
  <c r="I250" i="18" s="1"/>
  <c r="AM121" i="18" a="1"/>
  <c r="AM121" i="18" s="1"/>
  <c r="AM260" i="18" s="1"/>
  <c r="AM122" i="18" a="1"/>
  <c r="AM122" i="18" s="1"/>
  <c r="AM261" i="18" s="1"/>
  <c r="BQ129" i="18" a="1"/>
  <c r="BQ129" i="18" s="1"/>
  <c r="BQ268" i="18" s="1"/>
  <c r="BQ115" i="18" a="1"/>
  <c r="BQ115" i="18" s="1"/>
  <c r="BQ254" i="18" s="1"/>
  <c r="BQ121" i="18" a="1"/>
  <c r="BQ121" i="18" s="1"/>
  <c r="BQ260" i="18" s="1"/>
  <c r="CL130" i="18" a="1"/>
  <c r="CL130" i="18" s="1"/>
  <c r="CL269" i="18" s="1"/>
  <c r="CL121" i="18" a="1"/>
  <c r="CL121" i="18" s="1"/>
  <c r="CL260" i="18" s="1"/>
  <c r="CL115" i="18" a="1"/>
  <c r="CL115" i="18" s="1"/>
  <c r="CL254" i="18" s="1"/>
  <c r="J122" i="18" a="1"/>
  <c r="J122" i="18" s="1"/>
  <c r="J261" i="18" s="1"/>
  <c r="J115" i="18" a="1"/>
  <c r="J115" i="18" s="1"/>
  <c r="J254" i="18" s="1"/>
  <c r="J110" i="18" a="1"/>
  <c r="J110" i="18" s="1"/>
  <c r="J249" i="18" s="1"/>
  <c r="BE125" i="18" a="1"/>
  <c r="BE125" i="18" s="1"/>
  <c r="BE116" i="18" a="1"/>
  <c r="BE116" i="18" s="1"/>
  <c r="BE255" i="18" s="1"/>
  <c r="BE114" i="18" a="1"/>
  <c r="BE114" i="18" s="1"/>
  <c r="BE253" i="18" s="1"/>
  <c r="CZ130" i="18" a="1"/>
  <c r="CZ130" i="18" s="1"/>
  <c r="CZ269" i="18" s="1"/>
  <c r="CZ109" i="18" a="1"/>
  <c r="CZ109" i="18" s="1"/>
  <c r="CZ248" i="18" s="1"/>
  <c r="AN131" i="18" a="1"/>
  <c r="AN131" i="18" s="1"/>
  <c r="AN270" i="18" s="1"/>
  <c r="AN120" i="18" a="1"/>
  <c r="AN120" i="18" s="1"/>
  <c r="AN259" i="18" s="1"/>
  <c r="AN116" i="18" a="1"/>
  <c r="AN116" i="18" s="1"/>
  <c r="AN255" i="18" s="1"/>
  <c r="CI129" i="18" a="1"/>
  <c r="CI129" i="18" s="1"/>
  <c r="CI268" i="18" s="1"/>
  <c r="CI126" i="18" a="1"/>
  <c r="CI126" i="18" s="1"/>
  <c r="CI265" i="18" s="1"/>
  <c r="CI111" i="18" a="1"/>
  <c r="CI111" i="18" s="1"/>
  <c r="CI250" i="18" s="1"/>
  <c r="W131" i="18" a="1"/>
  <c r="W131" i="18" s="1"/>
  <c r="W270" i="18" s="1"/>
  <c r="W125" i="18" a="1"/>
  <c r="W125" i="18" s="1"/>
  <c r="W112" i="18" a="1"/>
  <c r="W112" i="18" s="1"/>
  <c r="W251" i="18" s="1"/>
  <c r="BR126" i="18" a="1"/>
  <c r="BR126" i="18" s="1"/>
  <c r="BR265" i="18" s="1"/>
  <c r="BR113" i="18" a="1"/>
  <c r="BR113" i="18" s="1"/>
  <c r="BR252" i="18" s="1"/>
  <c r="BR123" i="18" a="1"/>
  <c r="BR123" i="18" s="1"/>
  <c r="BR262" i="18" s="1"/>
  <c r="AW127" i="18" a="1"/>
  <c r="AW127" i="18" s="1"/>
  <c r="AW266" i="18" s="1"/>
  <c r="AF108" i="18" a="1"/>
  <c r="AF108" i="18" s="1"/>
  <c r="AF247" i="18" s="1"/>
  <c r="BJ125" i="18" a="1"/>
  <c r="BJ125" i="18" s="1"/>
  <c r="CN113" i="18" a="1"/>
  <c r="CN113" i="18" s="1"/>
  <c r="CN252" i="18" s="1"/>
  <c r="CU122" i="18" a="1"/>
  <c r="CU122" i="18" s="1"/>
  <c r="CU261" i="18" s="1"/>
  <c r="BT121" i="18" a="1"/>
  <c r="BT121" i="18" s="1"/>
  <c r="BT260" i="18" s="1"/>
  <c r="CX125" i="18" a="1"/>
  <c r="CX125" i="18" s="1"/>
  <c r="CG113" i="18" a="1"/>
  <c r="CG113" i="18" s="1"/>
  <c r="CG252" i="18" s="1"/>
  <c r="D126" i="18" a="1"/>
  <c r="D126" i="18" s="1"/>
  <c r="D265" i="18" s="1"/>
  <c r="CE114" i="18" a="1"/>
  <c r="CE114" i="18" s="1"/>
  <c r="CE253" i="18" s="1"/>
  <c r="AG111" i="18" a="1"/>
  <c r="AG111" i="18" s="1"/>
  <c r="AG250" i="18" s="1"/>
  <c r="P130" i="18" a="1"/>
  <c r="P130" i="18" s="1"/>
  <c r="BK119" i="18" a="1"/>
  <c r="BK119" i="18" s="1"/>
  <c r="BK258" i="18" s="1"/>
  <c r="DF119" i="18" a="1"/>
  <c r="DF119" i="18" s="1"/>
  <c r="DF258" i="18" s="1"/>
  <c r="CO121" i="18" a="1"/>
  <c r="CO121" i="18" s="1"/>
  <c r="CO260" i="18" s="1"/>
  <c r="AC112" i="18" a="1"/>
  <c r="AC112" i="18" s="1"/>
  <c r="AC251" i="18" s="1"/>
  <c r="L130" i="18" a="1"/>
  <c r="L130" i="18" s="1"/>
  <c r="L269" i="18" s="1"/>
  <c r="CM118" i="18" a="1"/>
  <c r="CM118" i="18" s="1"/>
  <c r="CM257" i="18" s="1"/>
  <c r="BV113" i="18" a="1"/>
  <c r="BV113" i="18" s="1"/>
  <c r="BV252" i="18" s="1"/>
  <c r="CC130" i="18" a="1"/>
  <c r="CC130" i="18" s="1"/>
  <c r="CC269" i="18" s="1"/>
  <c r="DG112" i="18" a="1"/>
  <c r="DG112" i="18" s="1"/>
  <c r="DG251" i="18" s="1"/>
  <c r="BY112" i="18" a="1"/>
  <c r="BY112" i="18" s="1"/>
  <c r="BY251" i="18" s="1"/>
  <c r="K127" i="18" a="1"/>
  <c r="K127" i="18" s="1"/>
  <c r="K266" i="18" s="1"/>
  <c r="K121" i="18" a="1"/>
  <c r="K121" i="18" s="1"/>
  <c r="K260" i="18" s="1"/>
  <c r="DA126" i="18" a="1"/>
  <c r="DA126" i="18" s="1"/>
  <c r="DA265" i="18" s="1"/>
  <c r="AO129" i="18" a="1"/>
  <c r="AO129" i="18" s="1"/>
  <c r="AO268" i="18" s="1"/>
  <c r="AO108" i="18" a="1"/>
  <c r="AO108" i="18" s="1"/>
  <c r="AO247" i="18" s="1"/>
  <c r="CJ123" i="18" a="1"/>
  <c r="CJ123" i="18" s="1"/>
  <c r="CJ262" i="18" s="1"/>
  <c r="X127" i="18" a="1"/>
  <c r="X127" i="18" s="1"/>
  <c r="X266" i="18" s="1"/>
  <c r="X115" i="18" a="1"/>
  <c r="X115" i="18" s="1"/>
  <c r="X254" i="18" s="1"/>
  <c r="BS123" i="18" a="1"/>
  <c r="BS123" i="18" s="1"/>
  <c r="BS262" i="18" s="1"/>
  <c r="G131" i="18" a="1"/>
  <c r="G131" i="18" s="1"/>
  <c r="G270" i="18" s="1"/>
  <c r="G111" i="18" a="1"/>
  <c r="G111" i="18" s="1"/>
  <c r="G250" i="18" s="1"/>
  <c r="BB117" i="18" a="1"/>
  <c r="BB117" i="18" s="1"/>
  <c r="BB256" i="18" s="1"/>
  <c r="CW120" i="18" a="1"/>
  <c r="CW120" i="18" s="1"/>
  <c r="CW259" i="18" s="1"/>
  <c r="CW109" i="18" a="1"/>
  <c r="CW109" i="18" s="1"/>
  <c r="CW248" i="18" s="1"/>
  <c r="AK115" i="18" a="1"/>
  <c r="AK115" i="18" s="1"/>
  <c r="AK254" i="18" s="1"/>
  <c r="CF130" i="18" a="1"/>
  <c r="CF130" i="18" s="1"/>
  <c r="CF269" i="18" s="1"/>
  <c r="T129" i="18" a="1"/>
  <c r="T129" i="18" s="1"/>
  <c r="T268" i="18" s="1"/>
  <c r="T130" i="18" a="1"/>
  <c r="T130" i="18" s="1"/>
  <c r="T269" i="18" s="1"/>
  <c r="BG118" i="18" a="1"/>
  <c r="BG118" i="18" s="1"/>
  <c r="BG257" i="18" s="1"/>
  <c r="AP126" i="18" a="1"/>
  <c r="AP126" i="18" s="1"/>
  <c r="AP265" i="18" s="1"/>
  <c r="AP109" i="18" a="1"/>
  <c r="AP109" i="18" s="1"/>
  <c r="AP248" i="18" s="1"/>
  <c r="S123" i="18" a="1"/>
  <c r="S123" i="18" s="1"/>
  <c r="S262" i="18" s="1"/>
  <c r="S121" i="18" a="1"/>
  <c r="S121" i="18" s="1"/>
  <c r="S260" i="18" s="1"/>
  <c r="S113" i="18" a="1"/>
  <c r="S113" i="18" s="1"/>
  <c r="S252" i="18" s="1"/>
  <c r="Q118" i="18" a="1"/>
  <c r="Q118" i="18" s="1"/>
  <c r="Q257" i="18" s="1"/>
  <c r="Q120" i="18" a="1"/>
  <c r="Q120" i="18" s="1"/>
  <c r="Q259" i="18" s="1"/>
  <c r="Q109" i="18" a="1"/>
  <c r="Q109" i="18" s="1"/>
  <c r="Q248" i="18" s="1"/>
  <c r="CP117" i="18" a="1"/>
  <c r="CP117" i="18" s="1"/>
  <c r="CP256" i="18" s="1"/>
  <c r="CP118" i="18" a="1"/>
  <c r="CP118" i="18" s="1"/>
  <c r="CP257" i="18" s="1"/>
  <c r="BN130" i="18" a="1"/>
  <c r="BN130" i="18" s="1"/>
  <c r="BN269" i="18" s="1"/>
  <c r="BN120" i="18" a="1"/>
  <c r="BN120" i="18" s="1"/>
  <c r="BN259" i="18" s="1"/>
  <c r="BN115" i="18" a="1"/>
  <c r="BN115" i="18" s="1"/>
  <c r="BN254" i="18" s="1"/>
  <c r="I131" i="18" a="1"/>
  <c r="I131" i="18" s="1"/>
  <c r="I270" i="18" s="1"/>
  <c r="I109" i="18" a="1"/>
  <c r="I109" i="18" s="1"/>
  <c r="I248" i="18" s="1"/>
  <c r="AM130" i="18" a="1"/>
  <c r="AM130" i="18" s="1"/>
  <c r="AM269" i="18" s="1"/>
  <c r="AM115" i="18" a="1"/>
  <c r="AM115" i="18" s="1"/>
  <c r="AM254" i="18" s="1"/>
  <c r="AM117" i="18" a="1"/>
  <c r="AM117" i="18" s="1"/>
  <c r="AM256" i="18" s="1"/>
  <c r="BQ131" i="18" a="1"/>
  <c r="BQ131" i="18" s="1"/>
  <c r="BQ270" i="18" s="1"/>
  <c r="BQ119" i="18" a="1"/>
  <c r="BQ119" i="18" s="1"/>
  <c r="BQ258" i="18" s="1"/>
  <c r="BQ116" i="18" a="1"/>
  <c r="BQ116" i="18" s="1"/>
  <c r="BQ255" i="18" s="1"/>
  <c r="CL129" i="18" a="1"/>
  <c r="CL129" i="18" s="1"/>
  <c r="CL268" i="18" s="1"/>
  <c r="CL119" i="18" a="1"/>
  <c r="CL119" i="18" s="1"/>
  <c r="CL258" i="18" s="1"/>
  <c r="CL113" i="18" a="1"/>
  <c r="CL113" i="18" s="1"/>
  <c r="CL252" i="18" s="1"/>
  <c r="J118" i="18" a="1"/>
  <c r="J118" i="18" s="1"/>
  <c r="J257" i="18" s="1"/>
  <c r="J111" i="18" a="1"/>
  <c r="J111" i="18" s="1"/>
  <c r="J250" i="18" s="1"/>
  <c r="J108" i="18" a="1"/>
  <c r="J108" i="18" s="1"/>
  <c r="J247" i="18" s="1"/>
  <c r="BE123" i="18" a="1"/>
  <c r="BE123" i="18" s="1"/>
  <c r="BE262" i="18" s="1"/>
  <c r="BE122" i="18" a="1"/>
  <c r="BE122" i="18" s="1"/>
  <c r="BE261" i="18" s="1"/>
  <c r="CZ131" i="18" a="1"/>
  <c r="CZ131" i="18" s="1"/>
  <c r="CZ270" i="18" s="1"/>
  <c r="CZ114" i="18" a="1"/>
  <c r="CZ114" i="18" s="1"/>
  <c r="CZ253" i="18" s="1"/>
  <c r="CZ110" i="18" a="1"/>
  <c r="CZ110" i="18" s="1"/>
  <c r="CZ249" i="18" s="1"/>
  <c r="AN130" i="18" a="1"/>
  <c r="AN130" i="18" s="1"/>
  <c r="AN269" i="18" s="1"/>
  <c r="AN128" i="18" a="1"/>
  <c r="AN128" i="18" s="1"/>
  <c r="AN267" i="18" s="1"/>
  <c r="AN108" i="18" a="1"/>
  <c r="AN108" i="18" s="1"/>
  <c r="AN247" i="18" s="1"/>
  <c r="CI127" i="18" a="1"/>
  <c r="CI127" i="18" s="1"/>
  <c r="CI266" i="18" s="1"/>
  <c r="CI119" i="18" a="1"/>
  <c r="CI119" i="18" s="1"/>
  <c r="CI258" i="18" s="1"/>
  <c r="CI116" i="18" a="1"/>
  <c r="CI116" i="18" s="1"/>
  <c r="CI255" i="18" s="1"/>
  <c r="W127" i="18" a="1"/>
  <c r="W127" i="18" s="1"/>
  <c r="W266" i="18" s="1"/>
  <c r="W115" i="18" a="1"/>
  <c r="W115" i="18" s="1"/>
  <c r="W254" i="18" s="1"/>
  <c r="W109" i="18" a="1"/>
  <c r="W109" i="18" s="1"/>
  <c r="W248" i="18" s="1"/>
  <c r="BR131" i="18" a="1"/>
  <c r="BR131" i="18" s="1"/>
  <c r="BR270" i="18" s="1"/>
  <c r="BR110" i="18" a="1"/>
  <c r="BR110" i="18" s="1"/>
  <c r="BR249" i="18" s="1"/>
  <c r="BR111" i="18" a="1"/>
  <c r="BR111" i="18" s="1"/>
  <c r="BR250" i="18" s="1"/>
  <c r="AW126" i="18" a="1"/>
  <c r="AW126" i="18" s="1"/>
  <c r="AW265" i="18" s="1"/>
  <c r="AF109" i="18" a="1"/>
  <c r="AF109" i="18" s="1"/>
  <c r="AF248" i="18" s="1"/>
  <c r="BJ109" i="18" a="1"/>
  <c r="BJ109" i="18" s="1"/>
  <c r="BJ248" i="18" s="1"/>
  <c r="CN119" i="18" a="1"/>
  <c r="CN119" i="18" s="1"/>
  <c r="CN258" i="18" s="1"/>
  <c r="CU131" i="18" a="1"/>
  <c r="CU131" i="18" s="1"/>
  <c r="CU270" i="18" s="1"/>
  <c r="CK114" i="18" a="1"/>
  <c r="CK114" i="18" s="1"/>
  <c r="CK253" i="18" s="1"/>
  <c r="H130" i="18" a="1"/>
  <c r="H130" i="18" s="1"/>
  <c r="H269" i="18" s="1"/>
  <c r="CX114" i="18" a="1"/>
  <c r="CX114" i="18" s="1"/>
  <c r="CX253" i="18" s="1"/>
  <c r="U109" i="18" a="1"/>
  <c r="U109" i="18" s="1"/>
  <c r="U248" i="18" s="1"/>
  <c r="AH127" i="18" a="1"/>
  <c r="AH127" i="18" s="1"/>
  <c r="AH266" i="18" s="1"/>
  <c r="CS127" i="18" a="1"/>
  <c r="CS127" i="18" s="1"/>
  <c r="CS266" i="18" s="1"/>
  <c r="CB131" i="18" a="1"/>
  <c r="CB131" i="18" s="1"/>
  <c r="CB270" i="18" s="1"/>
  <c r="P128" i="18" a="1"/>
  <c r="P128" i="18" s="1"/>
  <c r="BK113" i="18" a="1"/>
  <c r="BK113" i="18" s="1"/>
  <c r="BK252" i="18" s="1"/>
  <c r="AT125" i="18" a="1"/>
  <c r="AT125" i="18" s="1"/>
  <c r="CO116" i="18" a="1"/>
  <c r="CO116" i="18" s="1"/>
  <c r="CO255" i="18" s="1"/>
  <c r="BX130" i="18" a="1"/>
  <c r="BX130" i="18" s="1"/>
  <c r="BX269" i="18" s="1"/>
  <c r="L120" i="18" a="1"/>
  <c r="L120" i="18" s="1"/>
  <c r="L259" i="18" s="1"/>
  <c r="CM108" i="18" a="1"/>
  <c r="CM108" i="18" s="1"/>
  <c r="CM247" i="18" s="1"/>
  <c r="AY129" i="18" a="1"/>
  <c r="AY129" i="18" s="1"/>
  <c r="AY268" i="18" s="1"/>
  <c r="CC127" i="18" a="1"/>
  <c r="CC127" i="18" s="1"/>
  <c r="CC266" i="18" s="1"/>
  <c r="DG108" i="18" a="1"/>
  <c r="DG108" i="18" s="1"/>
  <c r="DG247" i="18" s="1"/>
  <c r="BY130" i="18" a="1"/>
  <c r="BY130" i="18" s="1"/>
  <c r="BY269" i="18" s="1"/>
  <c r="K118" i="18" a="1"/>
  <c r="K118" i="18" s="1"/>
  <c r="K257" i="18" s="1"/>
  <c r="DA114" i="18" a="1"/>
  <c r="DA114" i="18" s="1"/>
  <c r="DA253" i="18" s="1"/>
  <c r="AO130" i="18" a="1"/>
  <c r="AO130" i="18" s="1"/>
  <c r="AO269" i="18" s="1"/>
  <c r="AO117" i="18" a="1"/>
  <c r="AO117" i="18" s="1"/>
  <c r="AO256" i="18" s="1"/>
  <c r="CJ115" i="18" a="1"/>
  <c r="CJ115" i="18" s="1"/>
  <c r="CJ254" i="18" s="1"/>
  <c r="X131" i="18" a="1"/>
  <c r="X131" i="18" s="1"/>
  <c r="X270" i="18" s="1"/>
  <c r="X117" i="18" a="1"/>
  <c r="X117" i="18" s="1"/>
  <c r="X256" i="18" s="1"/>
  <c r="BS115" i="18" a="1"/>
  <c r="BS115" i="18" s="1"/>
  <c r="BS254" i="18" s="1"/>
  <c r="G123" i="18" a="1"/>
  <c r="G123" i="18" s="1"/>
  <c r="G262" i="18" s="1"/>
  <c r="G109" i="18" a="1"/>
  <c r="G109" i="18" s="1"/>
  <c r="G248" i="18" s="1"/>
  <c r="BB111" i="18" a="1"/>
  <c r="BB111" i="18" s="1"/>
  <c r="BB250" i="18" s="1"/>
  <c r="CW129" i="18" a="1"/>
  <c r="CW129" i="18" s="1"/>
  <c r="CW268" i="18" s="1"/>
  <c r="AK131" i="18" a="1"/>
  <c r="AK131" i="18" s="1"/>
  <c r="AK270" i="18" s="1"/>
  <c r="AK110" i="18" a="1"/>
  <c r="AK110" i="18" s="1"/>
  <c r="AK249" i="18" s="1"/>
  <c r="CF120" i="18" a="1"/>
  <c r="CF120" i="18" s="1"/>
  <c r="CF259" i="18" s="1"/>
  <c r="T128" i="18" a="1"/>
  <c r="T128" i="18" s="1"/>
  <c r="T267" i="18" s="1"/>
  <c r="T122" i="18" a="1"/>
  <c r="T122" i="18" s="1"/>
  <c r="T261" i="18" s="1"/>
  <c r="BG115" i="18" a="1"/>
  <c r="BG115" i="18" s="1"/>
  <c r="BG254" i="18" s="1"/>
  <c r="AP127" i="18" a="1"/>
  <c r="AP127" i="18" s="1"/>
  <c r="AP266" i="18" s="1"/>
  <c r="AP117" i="18" a="1"/>
  <c r="AP117" i="18" s="1"/>
  <c r="AP256" i="18" s="1"/>
  <c r="S122" i="18" a="1"/>
  <c r="S122" i="18" s="1"/>
  <c r="S261" i="18" s="1"/>
  <c r="S112" i="18" a="1"/>
  <c r="S112" i="18" s="1"/>
  <c r="S251" i="18" s="1"/>
  <c r="S111" i="18" a="1"/>
  <c r="S111" i="18" s="1"/>
  <c r="S250" i="18" s="1"/>
  <c r="Q131" i="18" a="1"/>
  <c r="Q131" i="18" s="1"/>
  <c r="Q270" i="18" s="1"/>
  <c r="Q119" i="18" a="1"/>
  <c r="Q119" i="18" s="1"/>
  <c r="Q258" i="18" s="1"/>
  <c r="CP130" i="18" a="1"/>
  <c r="CP130" i="18" s="1"/>
  <c r="CP269" i="18" s="1"/>
  <c r="CP131" i="18" a="1"/>
  <c r="CP131" i="18" s="1"/>
  <c r="CP270" i="18" s="1"/>
  <c r="CP111" i="18" a="1"/>
  <c r="CP111" i="18" s="1"/>
  <c r="CP250" i="18" s="1"/>
  <c r="BN129" i="18" a="1"/>
  <c r="BN129" i="18" s="1"/>
  <c r="BN268" i="18" s="1"/>
  <c r="BN121" i="18" a="1"/>
  <c r="BN121" i="18" s="1"/>
  <c r="BN260" i="18" s="1"/>
  <c r="BN111" i="18" a="1"/>
  <c r="BN111" i="18" s="1"/>
  <c r="BN250" i="18" s="1"/>
  <c r="I130" i="18" a="1"/>
  <c r="I130" i="18" s="1"/>
  <c r="I269" i="18" s="1"/>
  <c r="I121" i="18" a="1"/>
  <c r="I121" i="18" s="1"/>
  <c r="I260" i="18" s="1"/>
  <c r="I108" i="18" a="1"/>
  <c r="I108" i="18" s="1"/>
  <c r="I247" i="18" s="1"/>
  <c r="AM129" i="18" a="1"/>
  <c r="AM129" i="18" s="1"/>
  <c r="AM268" i="18" s="1"/>
  <c r="AM114" i="18" a="1"/>
  <c r="AM114" i="18" s="1"/>
  <c r="AM253" i="18" s="1"/>
  <c r="AM128" i="18" a="1"/>
  <c r="AM128" i="18" s="1"/>
  <c r="AM267" i="18" s="1"/>
  <c r="BQ127" i="18" a="1"/>
  <c r="BQ127" i="18" s="1"/>
  <c r="BQ266" i="18" s="1"/>
  <c r="BQ122" i="18" a="1"/>
  <c r="BQ122" i="18" s="1"/>
  <c r="BQ261" i="18" s="1"/>
  <c r="BQ114" i="18" a="1"/>
  <c r="BQ114" i="18" s="1"/>
  <c r="BQ253" i="18" s="1"/>
  <c r="CL128" i="18" a="1"/>
  <c r="CL128" i="18" s="1"/>
  <c r="CL267" i="18" s="1"/>
  <c r="CL116" i="18" a="1"/>
  <c r="CL116" i="18" s="1"/>
  <c r="CL255" i="18" s="1"/>
  <c r="CL110" i="18" a="1"/>
  <c r="CL110" i="18" s="1"/>
  <c r="CL249" i="18" s="1"/>
  <c r="J121" i="18" a="1"/>
  <c r="J121" i="18" s="1"/>
  <c r="J260" i="18" s="1"/>
  <c r="J131" i="18" a="1"/>
  <c r="J131" i="18" s="1"/>
  <c r="J270" i="18" s="1"/>
  <c r="BE127" i="18" a="1"/>
  <c r="BE127" i="18" s="1"/>
  <c r="BE266" i="18" s="1"/>
  <c r="BE121" i="18" a="1"/>
  <c r="BE121" i="18" s="1"/>
  <c r="BE260" i="18" s="1"/>
  <c r="BE110" i="18" a="1"/>
  <c r="BE110" i="18" s="1"/>
  <c r="BE249" i="18" s="1"/>
  <c r="CZ129" i="18" a="1"/>
  <c r="CZ129" i="18" s="1"/>
  <c r="CZ268" i="18" s="1"/>
  <c r="CZ113" i="18" a="1"/>
  <c r="CZ113" i="18" s="1"/>
  <c r="CZ252" i="18" s="1"/>
  <c r="CZ123" i="18" a="1"/>
  <c r="CZ123" i="18" s="1"/>
  <c r="CZ262" i="18" s="1"/>
  <c r="AN127" i="18" a="1"/>
  <c r="AN127" i="18" s="1"/>
  <c r="AN266" i="18" s="1"/>
  <c r="AN123" i="18" a="1"/>
  <c r="AN123" i="18" s="1"/>
  <c r="AN262" i="18" s="1"/>
  <c r="AN111" i="18" a="1"/>
  <c r="AN111" i="18" s="1"/>
  <c r="AN250" i="18" s="1"/>
  <c r="CI125" i="18" a="1"/>
  <c r="CI125" i="18" s="1"/>
  <c r="CI115" i="18" a="1"/>
  <c r="CI115" i="18" s="1"/>
  <c r="CI254" i="18" s="1"/>
  <c r="CI118" i="18" a="1"/>
  <c r="CI118" i="18" s="1"/>
  <c r="CI257" i="18" s="1"/>
  <c r="AW125" i="18" a="1"/>
  <c r="AW125" i="18" s="1"/>
  <c r="CA129" i="18" a="1"/>
  <c r="CA129" i="18" s="1"/>
  <c r="CA268" i="18" s="1"/>
  <c r="BJ110" i="18" a="1"/>
  <c r="BJ110" i="18" s="1"/>
  <c r="BJ249" i="18" s="1"/>
  <c r="CN112" i="18" a="1"/>
  <c r="CN112" i="18" s="1"/>
  <c r="CN251" i="18" s="1"/>
  <c r="CU119" i="18" a="1"/>
  <c r="CU119" i="18" s="1"/>
  <c r="CU258" i="18" s="1"/>
  <c r="CK112" i="18" a="1"/>
  <c r="CK112" i="18" s="1"/>
  <c r="CK251" i="18" s="1"/>
  <c r="H121" i="18" a="1"/>
  <c r="H121" i="18" s="1"/>
  <c r="H260" i="18" s="1"/>
  <c r="AL127" i="18" a="1"/>
  <c r="AL127" i="18" s="1"/>
  <c r="AL266" i="18" s="1"/>
  <c r="U117" i="18" a="1"/>
  <c r="U117" i="18" s="1"/>
  <c r="U256" i="18" s="1"/>
  <c r="AH114" i="18" a="1"/>
  <c r="AH114" i="18" s="1"/>
  <c r="AH253" i="18" s="1"/>
  <c r="CS115" i="18" a="1"/>
  <c r="CS115" i="18" s="1"/>
  <c r="CS254" i="18" s="1"/>
  <c r="CB130" i="18" a="1"/>
  <c r="CB130" i="18" s="1"/>
  <c r="CB269" i="18" s="1"/>
  <c r="P126" i="18" a="1"/>
  <c r="P126" i="18" s="1"/>
  <c r="BK108" i="18" a="1"/>
  <c r="BK108" i="18" s="1"/>
  <c r="BK247" i="18" s="1"/>
  <c r="AT123" i="18" a="1"/>
  <c r="AT123" i="18" s="1"/>
  <c r="AT262" i="18" s="1"/>
  <c r="CO110" i="18" a="1"/>
  <c r="CO110" i="18" s="1"/>
  <c r="CO249" i="18" s="1"/>
  <c r="BX131" i="18" a="1"/>
  <c r="BX131" i="18" s="1"/>
  <c r="BX270" i="18" s="1"/>
  <c r="L123" i="18" a="1"/>
  <c r="L123" i="18" s="1"/>
  <c r="L262" i="18" s="1"/>
  <c r="CM112" i="18" a="1"/>
  <c r="CM112" i="18" s="1"/>
  <c r="CM251" i="18" s="1"/>
  <c r="AY127" i="18" a="1"/>
  <c r="AY127" i="18" s="1"/>
  <c r="AY266" i="18" s="1"/>
  <c r="CC110" i="18" a="1"/>
  <c r="CC110" i="18" s="1"/>
  <c r="CC249" i="18" s="1"/>
  <c r="DG111" i="18" a="1"/>
  <c r="DG111" i="18" s="1"/>
  <c r="DG250" i="18" s="1"/>
  <c r="BY111" i="18" a="1"/>
  <c r="BY111" i="18" s="1"/>
  <c r="BY250" i="18" s="1"/>
  <c r="K115" i="18" a="1"/>
  <c r="K115" i="18" s="1"/>
  <c r="K254" i="18" s="1"/>
  <c r="DA113" i="18" a="1"/>
  <c r="DA113" i="18" s="1"/>
  <c r="DA252" i="18" s="1"/>
  <c r="AO127" i="18" a="1"/>
  <c r="AO127" i="18" s="1"/>
  <c r="AO266" i="18" s="1"/>
  <c r="AO119" i="18" a="1"/>
  <c r="AO119" i="18" s="1"/>
  <c r="AO258" i="18" s="1"/>
  <c r="CJ113" i="18" a="1"/>
  <c r="CJ113" i="18" s="1"/>
  <c r="CJ252" i="18" s="1"/>
  <c r="X129" i="18" a="1"/>
  <c r="X129" i="18" s="1"/>
  <c r="X268" i="18" s="1"/>
  <c r="X111" i="18" a="1"/>
  <c r="X111" i="18" s="1"/>
  <c r="X250" i="18" s="1"/>
  <c r="BS114" i="18" a="1"/>
  <c r="BS114" i="18" s="1"/>
  <c r="BS253" i="18" s="1"/>
  <c r="G121" i="18" a="1"/>
  <c r="G121" i="18" s="1"/>
  <c r="G260" i="18" s="1"/>
  <c r="G108" i="18" a="1"/>
  <c r="G108" i="18" s="1"/>
  <c r="G247" i="18" s="1"/>
  <c r="BB128" i="18" a="1"/>
  <c r="BB128" i="18" s="1"/>
  <c r="BB267" i="18" s="1"/>
  <c r="CW121" i="18" a="1"/>
  <c r="CW121" i="18" s="1"/>
  <c r="CW260" i="18" s="1"/>
  <c r="AK129" i="18" a="1"/>
  <c r="AK129" i="18" s="1"/>
  <c r="AK268" i="18" s="1"/>
  <c r="AK109" i="18" a="1"/>
  <c r="AK109" i="18" s="1"/>
  <c r="AK248" i="18" s="1"/>
  <c r="CF118" i="18" a="1"/>
  <c r="CF118" i="18" s="1"/>
  <c r="CF257" i="18" s="1"/>
  <c r="T126" i="18" a="1"/>
  <c r="T126" i="18" s="1"/>
  <c r="T265" i="18" s="1"/>
  <c r="T110" i="18" a="1"/>
  <c r="T110" i="18" s="1"/>
  <c r="T249" i="18" s="1"/>
  <c r="BG112" i="18" a="1"/>
  <c r="BG112" i="18" s="1"/>
  <c r="BG251" i="18" s="1"/>
  <c r="AP125" i="18" a="1"/>
  <c r="AP125" i="18" s="1"/>
  <c r="AP115" i="18" a="1"/>
  <c r="AP115" i="18" s="1"/>
  <c r="AP254" i="18" s="1"/>
  <c r="S125" i="18" a="1"/>
  <c r="S125" i="18" s="1"/>
  <c r="S131" i="18" a="1"/>
  <c r="S131" i="18" s="1"/>
  <c r="S270" i="18" s="1"/>
  <c r="Q129" i="18" a="1"/>
  <c r="Q129" i="18" s="1"/>
  <c r="Q268" i="18" s="1"/>
  <c r="Q123" i="18" a="1"/>
  <c r="Q123" i="18" s="1"/>
  <c r="Q262" i="18" s="1"/>
  <c r="Q117" i="18" a="1"/>
  <c r="Q117" i="18" s="1"/>
  <c r="Q256" i="18" s="1"/>
  <c r="CP128" i="18" a="1"/>
  <c r="CP128" i="18" s="1"/>
  <c r="CP267" i="18" s="1"/>
  <c r="CP122" i="18" a="1"/>
  <c r="CP122" i="18" s="1"/>
  <c r="CP261" i="18" s="1"/>
  <c r="CP114" i="18" a="1"/>
  <c r="CP114" i="18" s="1"/>
  <c r="CP253" i="18" s="1"/>
  <c r="BN125" i="18" a="1"/>
  <c r="BN125" i="18" s="1"/>
  <c r="BN118" i="18" a="1"/>
  <c r="BN118" i="18" s="1"/>
  <c r="BN257" i="18" s="1"/>
  <c r="BN109" i="18" a="1"/>
  <c r="BN109" i="18" s="1"/>
  <c r="BN248" i="18" s="1"/>
  <c r="I128" i="18" a="1"/>
  <c r="I128" i="18" s="1"/>
  <c r="I267" i="18" s="1"/>
  <c r="I120" i="18" a="1"/>
  <c r="I120" i="18" s="1"/>
  <c r="I259" i="18" s="1"/>
  <c r="I127" i="18" a="1"/>
  <c r="I127" i="18" s="1"/>
  <c r="I266" i="18" s="1"/>
  <c r="AM127" i="18" a="1"/>
  <c r="AM127" i="18" s="1"/>
  <c r="AM266" i="18" s="1"/>
  <c r="AM119" i="18" a="1"/>
  <c r="AM119" i="18" s="1"/>
  <c r="AM258" i="18" s="1"/>
  <c r="AM125" i="18" a="1"/>
  <c r="AM125" i="18" s="1"/>
  <c r="BQ130" i="18" a="1"/>
  <c r="BQ130" i="18" s="1"/>
  <c r="BQ269" i="18" s="1"/>
  <c r="BQ118" i="18" a="1"/>
  <c r="BQ118" i="18" s="1"/>
  <c r="BQ257" i="18" s="1"/>
  <c r="BQ108" i="18" a="1"/>
  <c r="BQ108" i="18" s="1"/>
  <c r="BQ247" i="18" s="1"/>
  <c r="CL127" i="18" a="1"/>
  <c r="CL127" i="18" s="1"/>
  <c r="CL266" i="18" s="1"/>
  <c r="CL114" i="18" a="1"/>
  <c r="CL114" i="18" s="1"/>
  <c r="CL253" i="18" s="1"/>
  <c r="CL122" i="18" a="1"/>
  <c r="CL122" i="18" s="1"/>
  <c r="CL261" i="18" s="1"/>
  <c r="J126" i="18" a="1"/>
  <c r="J126" i="18" s="1"/>
  <c r="J265" i="18" s="1"/>
  <c r="J120" i="18" a="1"/>
  <c r="J120" i="18" s="1"/>
  <c r="J259" i="18" s="1"/>
  <c r="J116" i="18" a="1"/>
  <c r="J116" i="18" s="1"/>
  <c r="J255" i="18" s="1"/>
  <c r="BE126" i="18" a="1"/>
  <c r="BE126" i="18" s="1"/>
  <c r="BE265" i="18" s="1"/>
  <c r="BE129" i="18" a="1"/>
  <c r="BE129" i="18" s="1"/>
  <c r="BE268" i="18" s="1"/>
  <c r="BE109" i="18" a="1"/>
  <c r="BE109" i="18" s="1"/>
  <c r="BE248" i="18" s="1"/>
  <c r="CZ128" i="18" a="1"/>
  <c r="CZ128" i="18" s="1"/>
  <c r="CZ267" i="18" s="1"/>
  <c r="CZ119" i="18" a="1"/>
  <c r="CZ119" i="18" s="1"/>
  <c r="CZ258" i="18" s="1"/>
  <c r="CZ120" i="18" a="1"/>
  <c r="CZ120" i="18" s="1"/>
  <c r="CZ259" i="18" s="1"/>
  <c r="AN129" i="18" a="1"/>
  <c r="AN129" i="18" s="1"/>
  <c r="AN268" i="18" s="1"/>
  <c r="AN118" i="18" a="1"/>
  <c r="AN118" i="18" s="1"/>
  <c r="AN257" i="18" s="1"/>
  <c r="AN122" i="18" a="1"/>
  <c r="AN122" i="18" s="1"/>
  <c r="AN261" i="18" s="1"/>
  <c r="CI130" i="18" a="1"/>
  <c r="CI130" i="18" s="1"/>
  <c r="CI269" i="18" s="1"/>
  <c r="CI113" i="18" a="1"/>
  <c r="CI113" i="18" s="1"/>
  <c r="CI252" i="18" s="1"/>
  <c r="CI109" i="18" a="1"/>
  <c r="CI109" i="18" s="1"/>
  <c r="CI248" i="18" s="1"/>
  <c r="W128" i="18" a="1"/>
  <c r="W128" i="18" s="1"/>
  <c r="W267" i="18" s="1"/>
  <c r="W108" i="18" a="1"/>
  <c r="W108" i="18" s="1"/>
  <c r="W247" i="18" s="1"/>
  <c r="CR116" i="18" a="1"/>
  <c r="CR116" i="18" s="1"/>
  <c r="CR255" i="18" s="1"/>
  <c r="AS129" i="18" a="1"/>
  <c r="AS129" i="18" s="1"/>
  <c r="AS268" i="18" s="1"/>
  <c r="CD116" i="18" a="1"/>
  <c r="CD116" i="18" s="1"/>
  <c r="CD255" i="18" s="1"/>
  <c r="Y117" i="18" a="1"/>
  <c r="Y117" i="18" s="1"/>
  <c r="Y256" i="18" s="1"/>
  <c r="CG118" i="18" a="1"/>
  <c r="CG118" i="18" s="1"/>
  <c r="CG257" i="18" s="1"/>
  <c r="DB111" i="18" a="1"/>
  <c r="DB111" i="18" s="1"/>
  <c r="DB250" i="18" s="1"/>
  <c r="CB111" i="18" a="1"/>
  <c r="CB111" i="18" s="1"/>
  <c r="CB250" i="18" s="1"/>
  <c r="DF117" i="18" a="1"/>
  <c r="DF117" i="18" s="1"/>
  <c r="DF256" i="18" s="1"/>
  <c r="AC120" i="18" a="1"/>
  <c r="AC120" i="18" s="1"/>
  <c r="AC259" i="18" s="1"/>
  <c r="CM127" i="18" a="1"/>
  <c r="CM127" i="18" s="1"/>
  <c r="CM266" i="18" s="1"/>
  <c r="AY116" i="18" a="1"/>
  <c r="AY116" i="18" s="1"/>
  <c r="AY255" i="18" s="1"/>
  <c r="BY121" i="18" a="1"/>
  <c r="BY121" i="18" s="1"/>
  <c r="BY260" i="18" s="1"/>
  <c r="K119" i="18" a="1"/>
  <c r="K119" i="18" s="1"/>
  <c r="K258" i="18" s="1"/>
  <c r="DA122" i="18" a="1"/>
  <c r="DA122" i="18" s="1"/>
  <c r="DA261" i="18" s="1"/>
  <c r="CJ127" i="18" a="1"/>
  <c r="CJ127" i="18" s="1"/>
  <c r="CJ266" i="18" s="1"/>
  <c r="X119" i="18" a="1"/>
  <c r="X119" i="18" s="1"/>
  <c r="X258" i="18" s="1"/>
  <c r="BS110" i="18" a="1"/>
  <c r="BS110" i="18" s="1"/>
  <c r="BS249" i="18" s="1"/>
  <c r="BB127" i="18" a="1"/>
  <c r="BB127" i="18" s="1"/>
  <c r="BB266" i="18" s="1"/>
  <c r="CW119" i="18" a="1"/>
  <c r="CW119" i="18" s="1"/>
  <c r="CW258" i="18" s="1"/>
  <c r="AK126" i="18" a="1"/>
  <c r="AK126" i="18" s="1"/>
  <c r="AK265" i="18" s="1"/>
  <c r="T125" i="18" a="1"/>
  <c r="T125" i="18" s="1"/>
  <c r="BG117" i="18" a="1"/>
  <c r="BG117" i="18" s="1"/>
  <c r="BG256" i="18" s="1"/>
  <c r="AP108" i="18" a="1"/>
  <c r="AP108" i="18" s="1"/>
  <c r="AP247" i="18" s="1"/>
  <c r="S117" i="18" a="1"/>
  <c r="S117" i="18" s="1"/>
  <c r="S256" i="18" s="1"/>
  <c r="Q114" i="18" a="1"/>
  <c r="Q114" i="18" s="1"/>
  <c r="Q253" i="18" s="1"/>
  <c r="CP126" i="18" a="1"/>
  <c r="CP126" i="18" s="1"/>
  <c r="CP265" i="18" s="1"/>
  <c r="CP112" i="18" a="1"/>
  <c r="CP112" i="18" s="1"/>
  <c r="CP251" i="18" s="1"/>
  <c r="BN113" i="18" a="1"/>
  <c r="BN113" i="18" s="1"/>
  <c r="BN252" i="18" s="1"/>
  <c r="I123" i="18" a="1"/>
  <c r="I123" i="18" s="1"/>
  <c r="I262" i="18" s="1"/>
  <c r="AM120" i="18" a="1"/>
  <c r="AM120" i="18" s="1"/>
  <c r="AM259" i="18" s="1"/>
  <c r="AM110" i="18" a="1"/>
  <c r="AM110" i="18" s="1"/>
  <c r="AM249" i="18" s="1"/>
  <c r="BQ111" i="18" a="1"/>
  <c r="BQ111" i="18" s="1"/>
  <c r="BQ250" i="18" s="1"/>
  <c r="CL120" i="18" a="1"/>
  <c r="CL120" i="18" s="1"/>
  <c r="CL259" i="18" s="1"/>
  <c r="J130" i="18" a="1"/>
  <c r="J130" i="18" s="1"/>
  <c r="J269" i="18" s="1"/>
  <c r="BE130" i="18" a="1"/>
  <c r="BE130" i="18" s="1"/>
  <c r="BE269" i="18" s="1"/>
  <c r="BE112" i="18" a="1"/>
  <c r="BE112" i="18" s="1"/>
  <c r="BE251" i="18" s="1"/>
  <c r="CZ116" i="18" a="1"/>
  <c r="CZ116" i="18" s="1"/>
  <c r="CZ255" i="18" s="1"/>
  <c r="AN125" i="18" a="1"/>
  <c r="AN125" i="18" s="1"/>
  <c r="AN117" i="18" a="1"/>
  <c r="AN117" i="18" s="1"/>
  <c r="AN256" i="18" s="1"/>
  <c r="CI122" i="18" a="1"/>
  <c r="CI122" i="18" s="1"/>
  <c r="CI261" i="18" s="1"/>
  <c r="W129" i="18" a="1"/>
  <c r="W129" i="18" s="1"/>
  <c r="W268" i="18" s="1"/>
  <c r="W117" i="18" a="1"/>
  <c r="W117" i="18" s="1"/>
  <c r="W256" i="18" s="1"/>
  <c r="BR121" i="18" a="1"/>
  <c r="BR121" i="18" s="1"/>
  <c r="BR260" i="18" s="1"/>
  <c r="BR114" i="18" a="1"/>
  <c r="BR114" i="18" s="1"/>
  <c r="BR253" i="18" s="1"/>
  <c r="F129" i="18" a="1"/>
  <c r="F129" i="18" s="1"/>
  <c r="F268" i="18" s="1"/>
  <c r="F122" i="18" a="1"/>
  <c r="F122" i="18" s="1"/>
  <c r="F261" i="18" s="1"/>
  <c r="F119" i="18" a="1"/>
  <c r="F119" i="18" s="1"/>
  <c r="F258" i="18" s="1"/>
  <c r="BA129" i="18" a="1"/>
  <c r="BA129" i="18" s="1"/>
  <c r="BA268" i="18" s="1"/>
  <c r="BA113" i="18" a="1"/>
  <c r="BA113" i="18" s="1"/>
  <c r="BA252" i="18" s="1"/>
  <c r="BA118" i="18" a="1"/>
  <c r="BA118" i="18" s="1"/>
  <c r="BA257" i="18" s="1"/>
  <c r="CV130" i="18" a="1"/>
  <c r="CV130" i="18" s="1"/>
  <c r="CV269" i="18" s="1"/>
  <c r="CV122" i="18" a="1"/>
  <c r="CV122" i="18" s="1"/>
  <c r="CV261" i="18" s="1"/>
  <c r="CV111" i="18" a="1"/>
  <c r="CV111" i="18" s="1"/>
  <c r="CV250" i="18" s="1"/>
  <c r="AJ131" i="18" a="1"/>
  <c r="AJ131" i="18" s="1"/>
  <c r="AJ270" i="18" s="1"/>
  <c r="AJ121" i="18" a="1"/>
  <c r="AJ121" i="18" s="1"/>
  <c r="AJ260" i="18" s="1"/>
  <c r="AJ111" i="18" a="1"/>
  <c r="AJ111" i="18" s="1"/>
  <c r="AJ250" i="18" s="1"/>
  <c r="AX127" i="18" a="1"/>
  <c r="AX127" i="18" s="1"/>
  <c r="AX266" i="18" s="1"/>
  <c r="AX116" i="18" a="1"/>
  <c r="AX116" i="18" s="1"/>
  <c r="AX255" i="18" s="1"/>
  <c r="AX112" i="18" a="1"/>
  <c r="AX112" i="18" s="1"/>
  <c r="AX251" i="18" s="1"/>
  <c r="BO120" i="18" a="1"/>
  <c r="BO120" i="18" s="1"/>
  <c r="BO259" i="18" s="1"/>
  <c r="BO114" i="18" a="1"/>
  <c r="BO114" i="18" s="1"/>
  <c r="BO253" i="18" s="1"/>
  <c r="R128" i="18" a="1"/>
  <c r="R128" i="18" s="1"/>
  <c r="R267" i="18" s="1"/>
  <c r="R122" i="18" a="1"/>
  <c r="R122" i="18" s="1"/>
  <c r="R261" i="18" s="1"/>
  <c r="R118" i="18" a="1"/>
  <c r="R118" i="18" s="1"/>
  <c r="R257" i="18" s="1"/>
  <c r="BL131" i="18" a="1"/>
  <c r="BL131" i="18" s="1"/>
  <c r="BL270" i="18" s="1"/>
  <c r="BL112" i="18" a="1"/>
  <c r="BL112" i="18" s="1"/>
  <c r="BL251" i="18" s="1"/>
  <c r="AU129" i="18" a="1"/>
  <c r="AU129" i="18" s="1"/>
  <c r="AU268" i="18" s="1"/>
  <c r="AU119" i="18" a="1"/>
  <c r="AU119" i="18" s="1"/>
  <c r="AU258" i="18" s="1"/>
  <c r="AU114" i="18" a="1"/>
  <c r="AU114" i="18" s="1"/>
  <c r="AU253" i="18" s="1"/>
  <c r="AD128" i="18" a="1"/>
  <c r="AD128" i="18" s="1"/>
  <c r="AD267" i="18" s="1"/>
  <c r="AD118" i="18" a="1"/>
  <c r="AD118" i="18" s="1"/>
  <c r="AD257" i="18" s="1"/>
  <c r="AD113" i="18" a="1"/>
  <c r="AD113" i="18" s="1"/>
  <c r="AD252" i="18" s="1"/>
  <c r="M131" i="18" a="1"/>
  <c r="M131" i="18" s="1"/>
  <c r="M270" i="18" s="1"/>
  <c r="M121" i="18" a="1"/>
  <c r="M121" i="18" s="1"/>
  <c r="M260" i="18" s="1"/>
  <c r="M125" i="18" a="1"/>
  <c r="M125" i="18" s="1"/>
  <c r="BH121" i="18" a="1"/>
  <c r="BH121" i="18" s="1"/>
  <c r="BH260" i="18" s="1"/>
  <c r="BH114" i="18" a="1"/>
  <c r="BH114" i="18" s="1"/>
  <c r="BH253" i="18" s="1"/>
  <c r="BH115" i="18" a="1"/>
  <c r="BH115" i="18" s="1"/>
  <c r="BH254" i="18" s="1"/>
  <c r="BF126" i="18" a="1"/>
  <c r="BF126" i="18" s="1"/>
  <c r="BF265" i="18" s="1"/>
  <c r="BF122" i="18" a="1"/>
  <c r="BF122" i="18" s="1"/>
  <c r="BF261" i="18" s="1"/>
  <c r="BF109" i="18" a="1"/>
  <c r="BF109" i="18" s="1"/>
  <c r="BF248" i="18" s="1"/>
  <c r="BU126" i="18" a="1"/>
  <c r="BU126" i="18" s="1"/>
  <c r="BU265" i="18" s="1"/>
  <c r="BU122" i="18" a="1"/>
  <c r="BU122" i="18" s="1"/>
  <c r="BU261" i="18" s="1"/>
  <c r="BU109" i="18" a="1"/>
  <c r="BU109" i="18" s="1"/>
  <c r="BU248" i="18" s="1"/>
  <c r="BD120" i="18" a="1"/>
  <c r="BD120" i="18" s="1"/>
  <c r="BD259" i="18" s="1"/>
  <c r="BD113" i="18" a="1"/>
  <c r="BD113" i="18" s="1"/>
  <c r="BD252" i="18" s="1"/>
  <c r="BD126" i="18" a="1"/>
  <c r="BD126" i="18" s="1"/>
  <c r="BD265" i="18" s="1"/>
  <c r="CY122" i="18" a="1"/>
  <c r="CY122" i="18" s="1"/>
  <c r="CY261" i="18" s="1"/>
  <c r="CY116" i="18" a="1"/>
  <c r="CY116" i="18" s="1"/>
  <c r="CY255" i="18" s="1"/>
  <c r="CY110" i="18" a="1"/>
  <c r="CY110" i="18" s="1"/>
  <c r="CY249" i="18" s="1"/>
  <c r="CH120" i="18" a="1"/>
  <c r="CH120" i="18" s="1"/>
  <c r="CH259" i="18" s="1"/>
  <c r="CH110" i="18" a="1"/>
  <c r="CH110" i="18" s="1"/>
  <c r="CH249" i="18" s="1"/>
  <c r="CH119" i="18" a="1"/>
  <c r="CH119" i="18" s="1"/>
  <c r="CH258" i="18" s="1"/>
  <c r="V127" i="18" a="1"/>
  <c r="V127" i="18" s="1"/>
  <c r="V266" i="18" s="1"/>
  <c r="V118" i="18" a="1"/>
  <c r="V118" i="18" s="1"/>
  <c r="V257" i="18" s="1"/>
  <c r="E131" i="18" a="1"/>
  <c r="E131" i="18" s="1"/>
  <c r="E270" i="18" s="1"/>
  <c r="E122" i="18" a="1"/>
  <c r="E122" i="18" s="1"/>
  <c r="E261" i="18" s="1"/>
  <c r="E114" i="18" a="1"/>
  <c r="E114" i="18" s="1"/>
  <c r="E253" i="18" s="1"/>
  <c r="AZ126" i="18" a="1"/>
  <c r="AZ126" i="18" s="1"/>
  <c r="AZ265" i="18" s="1"/>
  <c r="AZ122" i="18" a="1"/>
  <c r="AZ122" i="18" s="1"/>
  <c r="AZ261" i="18" s="1"/>
  <c r="AZ123" i="18" a="1"/>
  <c r="AZ123" i="18" s="1"/>
  <c r="AZ262" i="18" s="1"/>
  <c r="CT131" i="18" a="1"/>
  <c r="CT131" i="18" s="1"/>
  <c r="CT270" i="18" s="1"/>
  <c r="CT122" i="18" a="1"/>
  <c r="CT122" i="18" s="1"/>
  <c r="CT261" i="18" s="1"/>
  <c r="CT128" i="18" a="1"/>
  <c r="CT128" i="18" s="1"/>
  <c r="CT267" i="18" s="1"/>
  <c r="AQ120" i="18" a="1"/>
  <c r="AQ120" i="18" s="1"/>
  <c r="AQ259" i="18" s="1"/>
  <c r="AQ114" i="18" a="1"/>
  <c r="AQ114" i="18" s="1"/>
  <c r="AQ253" i="18" s="1"/>
  <c r="AQ110" i="18" a="1"/>
  <c r="AQ110" i="18" s="1"/>
  <c r="AQ249" i="18" s="1"/>
  <c r="BM126" i="18" a="1"/>
  <c r="BM126" i="18" s="1"/>
  <c r="BM265" i="18" s="1"/>
  <c r="BM112" i="18" a="1"/>
  <c r="BM112" i="18" s="1"/>
  <c r="BM251" i="18" s="1"/>
  <c r="BM108" i="18" a="1"/>
  <c r="BM108" i="18" s="1"/>
  <c r="BM247" i="18" s="1"/>
  <c r="DH119" i="18" a="1"/>
  <c r="DH119" i="18" s="1"/>
  <c r="DH258" i="18" s="1"/>
  <c r="DH108" i="18" a="1"/>
  <c r="DH108" i="18" s="1"/>
  <c r="DH247" i="18" s="1"/>
  <c r="AV127" i="18" a="1"/>
  <c r="AV127" i="18" s="1"/>
  <c r="AV266" i="18" s="1"/>
  <c r="AV120" i="18" a="1"/>
  <c r="AV120" i="18" s="1"/>
  <c r="AV259" i="18" s="1"/>
  <c r="AV115" i="18" a="1"/>
  <c r="AV115" i="18" s="1"/>
  <c r="AV254" i="18" s="1"/>
  <c r="CQ127" i="18" a="1"/>
  <c r="CQ127" i="18" s="1"/>
  <c r="CQ266" i="18" s="1"/>
  <c r="CQ114" i="18" a="1"/>
  <c r="CQ114" i="18" s="1"/>
  <c r="CQ253" i="18" s="1"/>
  <c r="CQ108" i="18" a="1"/>
  <c r="CQ108" i="18" s="1"/>
  <c r="CQ247" i="18" s="1"/>
  <c r="AE128" i="18" a="1"/>
  <c r="AE128" i="18" s="1"/>
  <c r="AE267" i="18" s="1"/>
  <c r="AE118" i="18" a="1"/>
  <c r="AE118" i="18" s="1"/>
  <c r="AE257" i="18" s="1"/>
  <c r="AE111" i="18" a="1"/>
  <c r="AE111" i="18" s="1"/>
  <c r="AE250" i="18" s="1"/>
  <c r="BZ130" i="18" a="1"/>
  <c r="BZ130" i="18" s="1"/>
  <c r="BZ269" i="18" s="1"/>
  <c r="BZ112" i="18" a="1"/>
  <c r="BZ112" i="18" s="1"/>
  <c r="BZ251" i="18" s="1"/>
  <c r="BZ110" i="18" a="1"/>
  <c r="BZ110" i="18" s="1"/>
  <c r="BZ249" i="18" s="1"/>
  <c r="N123" i="18" a="1"/>
  <c r="N123" i="18" s="1"/>
  <c r="N262" i="18" s="1"/>
  <c r="N119" i="18" a="1"/>
  <c r="N119" i="18" s="1"/>
  <c r="N258" i="18" s="1"/>
  <c r="N110" i="18" a="1"/>
  <c r="N110" i="18" s="1"/>
  <c r="N249" i="18" s="1"/>
  <c r="BI129" i="18" a="1"/>
  <c r="BI129" i="18" s="1"/>
  <c r="BI268" i="18" s="1"/>
  <c r="BI114" i="18" a="1"/>
  <c r="BI114" i="18" s="1"/>
  <c r="BI253" i="18" s="1"/>
  <c r="BI115" i="18" a="1"/>
  <c r="BI115" i="18" s="1"/>
  <c r="BI254" i="18" s="1"/>
  <c r="DD128" i="18" a="1"/>
  <c r="DD128" i="18" s="1"/>
  <c r="DD267" i="18" s="1"/>
  <c r="DD118" i="18" a="1"/>
  <c r="DD118" i="18" s="1"/>
  <c r="DD257" i="18" s="1"/>
  <c r="DD110" i="18" a="1"/>
  <c r="DD110" i="18" s="1"/>
  <c r="DD249" i="18" s="1"/>
  <c r="AR118" i="18" a="1"/>
  <c r="AR118" i="18" s="1"/>
  <c r="AR257" i="18" s="1"/>
  <c r="AR114" i="18" a="1"/>
  <c r="AR114" i="18" s="1"/>
  <c r="AR253" i="18" s="1"/>
  <c r="DC130" i="18" a="1"/>
  <c r="DC130" i="18" s="1"/>
  <c r="DC269" i="18" s="1"/>
  <c r="DC120" i="18" a="1"/>
  <c r="DC120" i="18" s="1"/>
  <c r="DC259" i="18" s="1"/>
  <c r="DC122" i="18" a="1"/>
  <c r="DC122" i="18" s="1"/>
  <c r="DC261" i="18" s="1"/>
  <c r="AI125" i="18" a="1"/>
  <c r="AI125" i="18" s="1"/>
  <c r="AI116" i="18" a="1"/>
  <c r="AI116" i="18" s="1"/>
  <c r="AI255" i="18" s="1"/>
  <c r="AI108" i="18" a="1"/>
  <c r="AI108" i="18" s="1"/>
  <c r="AI247" i="18" s="1"/>
  <c r="BW131" i="18" a="1"/>
  <c r="BW131" i="18" s="1"/>
  <c r="BW270" i="18" s="1"/>
  <c r="BW127" i="18" a="1"/>
  <c r="BW127" i="18" s="1"/>
  <c r="BW266" i="18" s="1"/>
  <c r="BW111" i="18" a="1"/>
  <c r="BW111" i="18" s="1"/>
  <c r="BW250" i="18" s="1"/>
  <c r="AB112" i="18" a="1"/>
  <c r="AB112" i="18" s="1"/>
  <c r="AB251" i="18" s="1"/>
  <c r="BK125" i="18" a="1"/>
  <c r="BK125" i="18" s="1"/>
  <c r="K125" i="18" a="1"/>
  <c r="K125" i="18" s="1"/>
  <c r="CJ122" i="18" a="1"/>
  <c r="CJ122" i="18" s="1"/>
  <c r="CJ261" i="18" s="1"/>
  <c r="CF113" i="18" a="1"/>
  <c r="CF113" i="18" s="1"/>
  <c r="CF252" i="18" s="1"/>
  <c r="Q125" i="18" a="1"/>
  <c r="Q125" i="18" s="1"/>
  <c r="BN123" i="18" a="1"/>
  <c r="BN123" i="18" s="1"/>
  <c r="BN262" i="18" s="1"/>
  <c r="CL131" i="18" a="1"/>
  <c r="CL131" i="18" s="1"/>
  <c r="CL270" i="18" s="1"/>
  <c r="J114" i="18" a="1"/>
  <c r="J114" i="18" s="1"/>
  <c r="J253" i="18" s="1"/>
  <c r="AN115" i="18" a="1"/>
  <c r="AN115" i="18" s="1"/>
  <c r="AN254" i="18" s="1"/>
  <c r="W113" i="18" a="1"/>
  <c r="W113" i="18" s="1"/>
  <c r="W252" i="18" s="1"/>
  <c r="F114" i="18" a="1"/>
  <c r="F114" i="18" s="1"/>
  <c r="F253" i="18" s="1"/>
  <c r="CV126" i="18" a="1"/>
  <c r="CV126" i="18" s="1"/>
  <c r="CV265" i="18" s="1"/>
  <c r="AJ129" i="18" a="1"/>
  <c r="AJ129" i="18" s="1"/>
  <c r="AJ268" i="18" s="1"/>
  <c r="AX111" i="18" a="1"/>
  <c r="AX111" i="18" s="1"/>
  <c r="AX250" i="18" s="1"/>
  <c r="R125" i="18" a="1"/>
  <c r="R125" i="18" s="1"/>
  <c r="BL110" i="18" a="1"/>
  <c r="BL110" i="18" s="1"/>
  <c r="BL249" i="18" s="1"/>
  <c r="AU122" i="18" a="1"/>
  <c r="AU122" i="18" s="1"/>
  <c r="AU261" i="18" s="1"/>
  <c r="M126" i="18" a="1"/>
  <c r="M126" i="18" s="1"/>
  <c r="M265" i="18" s="1"/>
  <c r="BH127" i="18" a="1"/>
  <c r="BH127" i="18" s="1"/>
  <c r="BH266" i="18" s="1"/>
  <c r="BF108" i="18" a="1"/>
  <c r="BF108" i="18" s="1"/>
  <c r="BF247" i="18" s="1"/>
  <c r="BD112" i="18" a="1"/>
  <c r="BD112" i="18" s="1"/>
  <c r="BD251" i="18" s="1"/>
  <c r="CY113" i="18" a="1"/>
  <c r="CY113" i="18" s="1"/>
  <c r="CY252" i="18" s="1"/>
  <c r="V128" i="18" a="1"/>
  <c r="V128" i="18" s="1"/>
  <c r="V267" i="18" s="1"/>
  <c r="CR121" i="18" a="1"/>
  <c r="CR121" i="18" s="1"/>
  <c r="CR260" i="18" s="1"/>
  <c r="AS127" i="18" a="1"/>
  <c r="AS127" i="18" s="1"/>
  <c r="AS266" i="18" s="1"/>
  <c r="CD119" i="18" a="1"/>
  <c r="CD119" i="18" s="1"/>
  <c r="CD258" i="18" s="1"/>
  <c r="Y108" i="18" a="1"/>
  <c r="Y108" i="18" s="1"/>
  <c r="Y247" i="18" s="1"/>
  <c r="CG119" i="18" a="1"/>
  <c r="CG119" i="18" s="1"/>
  <c r="CG258" i="18" s="1"/>
  <c r="CE130" i="18" a="1"/>
  <c r="CE130" i="18" s="1"/>
  <c r="CE269" i="18" s="1"/>
  <c r="CB108" i="18" a="1"/>
  <c r="CB108" i="18" s="1"/>
  <c r="CB247" i="18" s="1"/>
  <c r="DF116" i="18" a="1"/>
  <c r="DF116" i="18" s="1"/>
  <c r="DF255" i="18" s="1"/>
  <c r="AC123" i="18" a="1"/>
  <c r="AC123" i="18" s="1"/>
  <c r="AC262" i="18" s="1"/>
  <c r="CM130" i="18" a="1"/>
  <c r="CM130" i="18" s="1"/>
  <c r="CM269" i="18" s="1"/>
  <c r="AY108" i="18" a="1"/>
  <c r="AY108" i="18" s="1"/>
  <c r="AY247" i="18" s="1"/>
  <c r="BY113" i="18" a="1"/>
  <c r="BY113" i="18" s="1"/>
  <c r="BY252" i="18" s="1"/>
  <c r="K117" i="18" a="1"/>
  <c r="K117" i="18" s="1"/>
  <c r="K256" i="18" s="1"/>
  <c r="DA130" i="18" a="1"/>
  <c r="DA130" i="18" s="1"/>
  <c r="DA269" i="18" s="1"/>
  <c r="CJ128" i="18" a="1"/>
  <c r="CJ128" i="18" s="1"/>
  <c r="CJ267" i="18" s="1"/>
  <c r="X126" i="18" a="1"/>
  <c r="X126" i="18" s="1"/>
  <c r="X265" i="18" s="1"/>
  <c r="BS120" i="18" a="1"/>
  <c r="BS120" i="18" s="1"/>
  <c r="BS259" i="18" s="1"/>
  <c r="BB131" i="18" a="1"/>
  <c r="BB131" i="18" s="1"/>
  <c r="BB270" i="18" s="1"/>
  <c r="CW118" i="18" a="1"/>
  <c r="CW118" i="18" s="1"/>
  <c r="CW257" i="18" s="1"/>
  <c r="CF131" i="18" a="1"/>
  <c r="CF131" i="18" s="1"/>
  <c r="CF270" i="18" s="1"/>
  <c r="T131" i="18" a="1"/>
  <c r="T131" i="18" s="1"/>
  <c r="T270" i="18" s="1"/>
  <c r="BG111" i="18" a="1"/>
  <c r="BG111" i="18" s="1"/>
  <c r="BG250" i="18" s="1"/>
  <c r="S129" i="18" a="1"/>
  <c r="S129" i="18" s="1"/>
  <c r="S268" i="18" s="1"/>
  <c r="S109" i="18" a="1"/>
  <c r="S109" i="18" s="1"/>
  <c r="S248" i="18" s="1"/>
  <c r="Q113" i="18" a="1"/>
  <c r="Q113" i="18" s="1"/>
  <c r="Q252" i="18" s="1"/>
  <c r="CP129" i="18" a="1"/>
  <c r="CP129" i="18" s="1"/>
  <c r="CP268" i="18" s="1"/>
  <c r="CP108" i="18" a="1"/>
  <c r="CP108" i="18" s="1"/>
  <c r="CP247" i="18" s="1"/>
  <c r="BN117" i="18" a="1"/>
  <c r="BN117" i="18" s="1"/>
  <c r="BN256" i="18" s="1"/>
  <c r="I129" i="18" a="1"/>
  <c r="I129" i="18" s="1"/>
  <c r="I268" i="18" s="1"/>
  <c r="I116" i="18" a="1"/>
  <c r="I116" i="18" s="1"/>
  <c r="I255" i="18" s="1"/>
  <c r="AM131" i="18" a="1"/>
  <c r="AM131" i="18" s="1"/>
  <c r="AM270" i="18" s="1"/>
  <c r="BQ126" i="18" a="1"/>
  <c r="BQ126" i="18" s="1"/>
  <c r="BQ265" i="18" s="1"/>
  <c r="BQ117" i="18" a="1"/>
  <c r="BQ117" i="18" s="1"/>
  <c r="BQ256" i="18" s="1"/>
  <c r="CL112" i="18" a="1"/>
  <c r="CL112" i="18" s="1"/>
  <c r="CL251" i="18" s="1"/>
  <c r="J123" i="18" a="1"/>
  <c r="J123" i="18" s="1"/>
  <c r="J262" i="18" s="1"/>
  <c r="BE131" i="18" a="1"/>
  <c r="BE131" i="18" s="1"/>
  <c r="BE270" i="18" s="1"/>
  <c r="BE113" i="18" a="1"/>
  <c r="BE113" i="18" s="1"/>
  <c r="BE252" i="18" s="1"/>
  <c r="CZ121" i="18" a="1"/>
  <c r="CZ121" i="18" s="1"/>
  <c r="CZ260" i="18" s="1"/>
  <c r="AN126" i="18" a="1"/>
  <c r="AN126" i="18" s="1"/>
  <c r="AN265" i="18" s="1"/>
  <c r="AN112" i="18" a="1"/>
  <c r="AN112" i="18" s="1"/>
  <c r="AN251" i="18" s="1"/>
  <c r="CI128" i="18" a="1"/>
  <c r="CI128" i="18" s="1"/>
  <c r="CI267" i="18" s="1"/>
  <c r="W122" i="18" a="1"/>
  <c r="W122" i="18" s="1"/>
  <c r="W261" i="18" s="1"/>
  <c r="W111" i="18" a="1"/>
  <c r="W111" i="18" s="1"/>
  <c r="W250" i="18" s="1"/>
  <c r="BR119" i="18" a="1"/>
  <c r="BR119" i="18" s="1"/>
  <c r="BR258" i="18" s="1"/>
  <c r="BR108" i="18" a="1"/>
  <c r="BR108" i="18" s="1"/>
  <c r="BR247" i="18" s="1"/>
  <c r="F128" i="18" a="1"/>
  <c r="F128" i="18" s="1"/>
  <c r="F267" i="18" s="1"/>
  <c r="F115" i="18" a="1"/>
  <c r="F115" i="18" s="1"/>
  <c r="F254" i="18" s="1"/>
  <c r="F120" i="18" a="1"/>
  <c r="F120" i="18" s="1"/>
  <c r="F259" i="18" s="1"/>
  <c r="BA127" i="18" a="1"/>
  <c r="BA127" i="18" s="1"/>
  <c r="BA266" i="18" s="1"/>
  <c r="BA112" i="18" a="1"/>
  <c r="BA112" i="18" s="1"/>
  <c r="BA251" i="18" s="1"/>
  <c r="BA108" i="18" a="1"/>
  <c r="BA108" i="18" s="1"/>
  <c r="BA247" i="18" s="1"/>
  <c r="CV123" i="18" a="1"/>
  <c r="CV123" i="18" s="1"/>
  <c r="CV262" i="18" s="1"/>
  <c r="CV120" i="18" a="1"/>
  <c r="CV120" i="18" s="1"/>
  <c r="CV259" i="18" s="1"/>
  <c r="CV109" i="18" a="1"/>
  <c r="CV109" i="18" s="1"/>
  <c r="CV248" i="18" s="1"/>
  <c r="AJ122" i="18" a="1"/>
  <c r="AJ122" i="18" s="1"/>
  <c r="AJ261" i="18" s="1"/>
  <c r="AJ120" i="18" a="1"/>
  <c r="AJ120" i="18" s="1"/>
  <c r="AJ259" i="18" s="1"/>
  <c r="AJ113" i="18" a="1"/>
  <c r="AJ113" i="18" s="1"/>
  <c r="AJ252" i="18" s="1"/>
  <c r="AX123" i="18" a="1"/>
  <c r="AX123" i="18" s="1"/>
  <c r="AX262" i="18" s="1"/>
  <c r="AX109" i="18" a="1"/>
  <c r="AX109" i="18" s="1"/>
  <c r="AX248" i="18" s="1"/>
  <c r="BO130" i="18" a="1"/>
  <c r="BO130" i="18" s="1"/>
  <c r="BO269" i="18" s="1"/>
  <c r="BO118" i="18" a="1"/>
  <c r="BO118" i="18" s="1"/>
  <c r="BO257" i="18" s="1"/>
  <c r="BO121" i="18" a="1"/>
  <c r="BO121" i="18" s="1"/>
  <c r="BO260" i="18" s="1"/>
  <c r="R131" i="18" a="1"/>
  <c r="R131" i="18" s="1"/>
  <c r="R270" i="18" s="1"/>
  <c r="R121" i="18" a="1"/>
  <c r="R121" i="18" s="1"/>
  <c r="R260" i="18" s="1"/>
  <c r="R113" i="18" a="1"/>
  <c r="R113" i="18" s="1"/>
  <c r="R252" i="18" s="1"/>
  <c r="BL127" i="18" a="1"/>
  <c r="BL127" i="18" s="1"/>
  <c r="BL266" i="18" s="1"/>
  <c r="BL122" i="18" a="1"/>
  <c r="BL122" i="18" s="1"/>
  <c r="BL261" i="18" s="1"/>
  <c r="BL116" i="18" a="1"/>
  <c r="BL116" i="18" s="1"/>
  <c r="BL255" i="18" s="1"/>
  <c r="AU131" i="18" a="1"/>
  <c r="AU131" i="18" s="1"/>
  <c r="AU270" i="18" s="1"/>
  <c r="AU115" i="18" a="1"/>
  <c r="AU115" i="18" s="1"/>
  <c r="AU254" i="18" s="1"/>
  <c r="AU116" i="18" a="1"/>
  <c r="AU116" i="18" s="1"/>
  <c r="AU255" i="18" s="1"/>
  <c r="AD126" i="18" a="1"/>
  <c r="AD126" i="18" s="1"/>
  <c r="AD265" i="18" s="1"/>
  <c r="AD116" i="18" a="1"/>
  <c r="AD116" i="18" s="1"/>
  <c r="AD255" i="18" s="1"/>
  <c r="AD108" i="18" a="1"/>
  <c r="AD108" i="18" s="1"/>
  <c r="AD247" i="18" s="1"/>
  <c r="M127" i="18" a="1"/>
  <c r="M127" i="18" s="1"/>
  <c r="M266" i="18" s="1"/>
  <c r="M117" i="18" a="1"/>
  <c r="M117" i="18" s="1"/>
  <c r="M256" i="18" s="1"/>
  <c r="M118" i="18" a="1"/>
  <c r="M118" i="18" s="1"/>
  <c r="M257" i="18" s="1"/>
  <c r="BH126" i="18" a="1"/>
  <c r="BH126" i="18" s="1"/>
  <c r="BH265" i="18" s="1"/>
  <c r="BH113" i="18" a="1"/>
  <c r="BH113" i="18" s="1"/>
  <c r="BH252" i="18" s="1"/>
  <c r="BH112" i="18" a="1"/>
  <c r="BH112" i="18" s="1"/>
  <c r="BH251" i="18" s="1"/>
  <c r="BF125" i="18" a="1"/>
  <c r="BF125" i="18" s="1"/>
  <c r="BF110" i="18" a="1"/>
  <c r="BF110" i="18" s="1"/>
  <c r="BF249" i="18" s="1"/>
  <c r="BF116" i="18" a="1"/>
  <c r="BF116" i="18" s="1"/>
  <c r="BF255" i="18" s="1"/>
  <c r="BU125" i="18" a="1"/>
  <c r="BU125" i="18" s="1"/>
  <c r="BU117" i="18" a="1"/>
  <c r="BU117" i="18" s="1"/>
  <c r="BU256" i="18" s="1"/>
  <c r="BU108" i="18" a="1"/>
  <c r="BU108" i="18" s="1"/>
  <c r="BU247" i="18" s="1"/>
  <c r="BD118" i="18" a="1"/>
  <c r="BD118" i="18" s="1"/>
  <c r="BD257" i="18" s="1"/>
  <c r="BD117" i="18" a="1"/>
  <c r="BD117" i="18" s="1"/>
  <c r="BD256" i="18" s="1"/>
  <c r="BD111" i="18" a="1"/>
  <c r="BD111" i="18" s="1"/>
  <c r="BD250" i="18" s="1"/>
  <c r="CY120" i="18" a="1"/>
  <c r="CY120" i="18" s="1"/>
  <c r="CY259" i="18" s="1"/>
  <c r="CY121" i="18" a="1"/>
  <c r="CY121" i="18" s="1"/>
  <c r="CY260" i="18" s="1"/>
  <c r="CY108" i="18" a="1"/>
  <c r="CY108" i="18" s="1"/>
  <c r="CY247" i="18" s="1"/>
  <c r="CH125" i="18" a="1"/>
  <c r="CH125" i="18" s="1"/>
  <c r="CH109" i="18" a="1"/>
  <c r="CH109" i="18" s="1"/>
  <c r="CH248" i="18" s="1"/>
  <c r="V131" i="18" a="1"/>
  <c r="V131" i="18" s="1"/>
  <c r="V270" i="18" s="1"/>
  <c r="V120" i="18" a="1"/>
  <c r="V120" i="18" s="1"/>
  <c r="V259" i="18" s="1"/>
  <c r="V112" i="18" a="1"/>
  <c r="V112" i="18" s="1"/>
  <c r="V251" i="18" s="1"/>
  <c r="E130" i="18" a="1"/>
  <c r="E130" i="18" s="1"/>
  <c r="E269" i="18" s="1"/>
  <c r="E123" i="18" a="1"/>
  <c r="E123" i="18" s="1"/>
  <c r="E262" i="18" s="1"/>
  <c r="E118" i="18" a="1"/>
  <c r="E118" i="18" s="1"/>
  <c r="E257" i="18" s="1"/>
  <c r="AZ128" i="18" a="1"/>
  <c r="AZ128" i="18" s="1"/>
  <c r="AZ267" i="18" s="1"/>
  <c r="AZ119" i="18" a="1"/>
  <c r="AZ119" i="18" s="1"/>
  <c r="AZ258" i="18" s="1"/>
  <c r="AZ110" i="18" a="1"/>
  <c r="AZ110" i="18" s="1"/>
  <c r="AZ249" i="18" s="1"/>
  <c r="CT129" i="18" a="1"/>
  <c r="CT129" i="18" s="1"/>
  <c r="CT268" i="18" s="1"/>
  <c r="CT120" i="18" a="1"/>
  <c r="CT120" i="18" s="1"/>
  <c r="CT259" i="18" s="1"/>
  <c r="CT111" i="18" a="1"/>
  <c r="CT111" i="18" s="1"/>
  <c r="CT250" i="18" s="1"/>
  <c r="AQ126" i="18" a="1"/>
  <c r="AQ126" i="18" s="1"/>
  <c r="AQ265" i="18" s="1"/>
  <c r="AQ119" i="18" a="1"/>
  <c r="AQ119" i="18" s="1"/>
  <c r="AQ258" i="18" s="1"/>
  <c r="AQ118" i="18" a="1"/>
  <c r="AQ118" i="18" s="1"/>
  <c r="AQ257" i="18" s="1"/>
  <c r="BM123" i="18" a="1"/>
  <c r="BM123" i="18" s="1"/>
  <c r="BM262" i="18" s="1"/>
  <c r="BM116" i="18" a="1"/>
  <c r="BM116" i="18" s="1"/>
  <c r="BM255" i="18" s="1"/>
  <c r="DH128" i="18" a="1"/>
  <c r="DH128" i="18" s="1"/>
  <c r="DH267" i="18" s="1"/>
  <c r="DH121" i="18" a="1"/>
  <c r="DH121" i="18" s="1"/>
  <c r="DH260" i="18" s="1"/>
  <c r="DH116" i="18" a="1"/>
  <c r="DH116" i="18" s="1"/>
  <c r="DH255" i="18" s="1"/>
  <c r="AV130" i="18" a="1"/>
  <c r="AV130" i="18" s="1"/>
  <c r="AV269" i="18" s="1"/>
  <c r="AV126" i="18" a="1"/>
  <c r="AV126" i="18" s="1"/>
  <c r="AV265" i="18" s="1"/>
  <c r="AV111" i="18" a="1"/>
  <c r="AV111" i="18" s="1"/>
  <c r="AV250" i="18" s="1"/>
  <c r="CQ126" i="18" a="1"/>
  <c r="CQ126" i="18" s="1"/>
  <c r="CQ265" i="18" s="1"/>
  <c r="CQ112" i="18" a="1"/>
  <c r="CQ112" i="18" s="1"/>
  <c r="CQ251" i="18" s="1"/>
  <c r="CQ123" i="18" a="1"/>
  <c r="CQ123" i="18" s="1"/>
  <c r="CQ262" i="18" s="1"/>
  <c r="AE129" i="18" a="1"/>
  <c r="AE129" i="18" s="1"/>
  <c r="AE268" i="18" s="1"/>
  <c r="AE116" i="18" a="1"/>
  <c r="AE116" i="18" s="1"/>
  <c r="AE255" i="18" s="1"/>
  <c r="AE110" i="18" a="1"/>
  <c r="AE110" i="18" s="1"/>
  <c r="AE249" i="18" s="1"/>
  <c r="BZ128" i="18" a="1"/>
  <c r="BZ128" i="18" s="1"/>
  <c r="BZ267" i="18" s="1"/>
  <c r="BZ125" i="18" a="1"/>
  <c r="BZ125" i="18" s="1"/>
  <c r="BZ109" i="18" a="1"/>
  <c r="BZ109" i="18" s="1"/>
  <c r="BZ248" i="18" s="1"/>
  <c r="N118" i="18" a="1"/>
  <c r="N118" i="18" s="1"/>
  <c r="N257" i="18" s="1"/>
  <c r="N116" i="18" a="1"/>
  <c r="N116" i="18" s="1"/>
  <c r="N255" i="18" s="1"/>
  <c r="N121" i="18" a="1"/>
  <c r="N121" i="18" s="1"/>
  <c r="N260" i="18" s="1"/>
  <c r="BI118" i="18" a="1"/>
  <c r="BI118" i="18" s="1"/>
  <c r="BI257" i="18" s="1"/>
  <c r="BI117" i="18" a="1"/>
  <c r="BI117" i="18" s="1"/>
  <c r="BI256" i="18" s="1"/>
  <c r="BI109" i="18" a="1"/>
  <c r="BI109" i="18" s="1"/>
  <c r="BI248" i="18" s="1"/>
  <c r="DD123" i="18" a="1"/>
  <c r="DD123" i="18" s="1"/>
  <c r="DD262" i="18" s="1"/>
  <c r="DD113" i="18" a="1"/>
  <c r="DD113" i="18" s="1"/>
  <c r="DD252" i="18" s="1"/>
  <c r="AR131" i="18" a="1"/>
  <c r="AR131" i="18" s="1"/>
  <c r="AR270" i="18" s="1"/>
  <c r="AR127" i="18" a="1"/>
  <c r="AR127" i="18" s="1"/>
  <c r="AR266" i="18" s="1"/>
  <c r="AR116" i="18" a="1"/>
  <c r="AR116" i="18" s="1"/>
  <c r="AR255" i="18" s="1"/>
  <c r="DC126" i="18" a="1"/>
  <c r="DC126" i="18" s="1"/>
  <c r="DC265" i="18" s="1"/>
  <c r="DC128" i="18" a="1"/>
  <c r="DC128" i="18" s="1"/>
  <c r="DC267" i="18" s="1"/>
  <c r="DC108" i="18" a="1"/>
  <c r="DC108" i="18" s="1"/>
  <c r="DC247" i="18" s="1"/>
  <c r="AI122" i="18" a="1"/>
  <c r="AI122" i="18" s="1"/>
  <c r="AI261" i="18" s="1"/>
  <c r="AI115" i="18" a="1"/>
  <c r="AI115" i="18" s="1"/>
  <c r="AI254" i="18" s="1"/>
  <c r="AI118" i="18" a="1"/>
  <c r="AI118" i="18" s="1"/>
  <c r="AI257" i="18" s="1"/>
  <c r="BW126" i="18" a="1"/>
  <c r="BW126" i="18" s="1"/>
  <c r="BW265" i="18" s="1"/>
  <c r="BW117" i="18" a="1"/>
  <c r="BW117" i="18" s="1"/>
  <c r="BW256" i="18" s="1"/>
  <c r="BW130" i="18" a="1"/>
  <c r="BW130" i="18" s="1"/>
  <c r="BW269" i="18" s="1"/>
  <c r="D122" i="18" a="1"/>
  <c r="D122" i="18" s="1"/>
  <c r="D261" i="18" s="1"/>
  <c r="AT119" i="18" a="1"/>
  <c r="AT119" i="18" s="1"/>
  <c r="AT258" i="18" s="1"/>
  <c r="DG121" i="18" a="1"/>
  <c r="DG121" i="18" s="1"/>
  <c r="DG260" i="18" s="1"/>
  <c r="G128" i="18" a="1"/>
  <c r="G128" i="18" s="1"/>
  <c r="G267" i="18" s="1"/>
  <c r="AK121" i="18" a="1"/>
  <c r="AK121" i="18" s="1"/>
  <c r="AK260" i="18" s="1"/>
  <c r="S114" i="18" a="1"/>
  <c r="S114" i="18" s="1"/>
  <c r="S253" i="18" s="1"/>
  <c r="BN119" i="18" a="1"/>
  <c r="BN119" i="18" s="1"/>
  <c r="BN258" i="18" s="1"/>
  <c r="BQ120" i="18" a="1"/>
  <c r="BQ120" i="18" s="1"/>
  <c r="BQ259" i="18" s="1"/>
  <c r="BE120" i="18" a="1"/>
  <c r="BE120" i="18" s="1"/>
  <c r="BE259" i="18" s="1"/>
  <c r="CI121" i="18" a="1"/>
  <c r="CI121" i="18" s="1"/>
  <c r="CI260" i="18" s="1"/>
  <c r="BR122" i="18" a="1"/>
  <c r="BR122" i="18" s="1"/>
  <c r="BR261" i="18" s="1"/>
  <c r="F108" i="18" a="1"/>
  <c r="F108" i="18" s="1"/>
  <c r="F247" i="18" s="1"/>
  <c r="CV121" i="18" a="1"/>
  <c r="CV121" i="18" s="1"/>
  <c r="CV260" i="18" s="1"/>
  <c r="AJ115" i="18" a="1"/>
  <c r="AJ115" i="18" s="1"/>
  <c r="AJ254" i="18" s="1"/>
  <c r="BO127" i="18" a="1"/>
  <c r="BO127" i="18" s="1"/>
  <c r="BO266" i="18" s="1"/>
  <c r="R119" i="18" a="1"/>
  <c r="R119" i="18" s="1"/>
  <c r="R258" i="18" s="1"/>
  <c r="BL129" i="18" a="1"/>
  <c r="BL129" i="18" s="1"/>
  <c r="BL268" i="18" s="1"/>
  <c r="AU111" i="18" a="1"/>
  <c r="AU111" i="18" s="1"/>
  <c r="AU250" i="18" s="1"/>
  <c r="AD114" i="18" a="1"/>
  <c r="AD114" i="18" s="1"/>
  <c r="AD253" i="18" s="1"/>
  <c r="BH111" i="18" a="1"/>
  <c r="BH111" i="18" s="1"/>
  <c r="BH250" i="18" s="1"/>
  <c r="BU114" i="18" a="1"/>
  <c r="BU114" i="18" s="1"/>
  <c r="BU253" i="18" s="1"/>
  <c r="CY130" i="18" a="1"/>
  <c r="CY130" i="18" s="1"/>
  <c r="CY269" i="18" s="1"/>
  <c r="CH115" i="18" a="1"/>
  <c r="CH115" i="18" s="1"/>
  <c r="CH254" i="18" s="1"/>
  <c r="CR117" i="18" a="1"/>
  <c r="CR117" i="18" s="1"/>
  <c r="CR256" i="18" s="1"/>
  <c r="AS128" i="18" a="1"/>
  <c r="AS128" i="18" s="1"/>
  <c r="AS267" i="18" s="1"/>
  <c r="CD115" i="18" a="1"/>
  <c r="CD115" i="18" s="1"/>
  <c r="CD254" i="18" s="1"/>
  <c r="H111" i="18" a="1"/>
  <c r="H111" i="18" s="1"/>
  <c r="H250" i="18" s="1"/>
  <c r="BP122" i="18" a="1"/>
  <c r="BP122" i="18" s="1"/>
  <c r="BP261" i="18" s="1"/>
  <c r="CS116" i="18" a="1"/>
  <c r="CS116" i="18" s="1"/>
  <c r="CS255" i="18" s="1"/>
  <c r="P111" i="18" a="1"/>
  <c r="P111" i="18" s="1"/>
  <c r="AT112" i="18" a="1"/>
  <c r="AT112" i="18" s="1"/>
  <c r="AT251" i="18" s="1"/>
  <c r="BX120" i="18" a="1"/>
  <c r="BX120" i="18" s="1"/>
  <c r="BX259" i="18" s="1"/>
  <c r="BV123" i="18" a="1"/>
  <c r="BV123" i="18" s="1"/>
  <c r="BV262" i="18" s="1"/>
  <c r="CC115" i="18" a="1"/>
  <c r="CC115" i="18" s="1"/>
  <c r="CC254" i="18" s="1"/>
  <c r="BY116" i="18" a="1"/>
  <c r="BY116" i="18" s="1"/>
  <c r="BY255" i="18" s="1"/>
  <c r="DA109" i="18" a="1"/>
  <c r="DA109" i="18" s="1"/>
  <c r="DA248" i="18" s="1"/>
  <c r="CJ126" i="18" a="1"/>
  <c r="CJ126" i="18" s="1"/>
  <c r="CJ265" i="18" s="1"/>
  <c r="X120" i="18" a="1"/>
  <c r="X120" i="18" s="1"/>
  <c r="X259" i="18" s="1"/>
  <c r="BS109" i="18" a="1"/>
  <c r="BS109" i="18" s="1"/>
  <c r="BS248" i="18" s="1"/>
  <c r="BB122" i="18" a="1"/>
  <c r="BB122" i="18" s="1"/>
  <c r="BB261" i="18" s="1"/>
  <c r="CW116" i="18" a="1"/>
  <c r="CW116" i="18" s="1"/>
  <c r="CW255" i="18" s="1"/>
  <c r="CF129" i="18" a="1"/>
  <c r="CF129" i="18" s="1"/>
  <c r="CF268" i="18" s="1"/>
  <c r="T120" i="18" a="1"/>
  <c r="T120" i="18" s="1"/>
  <c r="T259" i="18" s="1"/>
  <c r="BG109" i="18" a="1"/>
  <c r="BG109" i="18" s="1"/>
  <c r="BG248" i="18" s="1"/>
  <c r="S127" i="18" a="1"/>
  <c r="S127" i="18" s="1"/>
  <c r="S266" i="18" s="1"/>
  <c r="S108" i="18" a="1"/>
  <c r="S108" i="18" s="1"/>
  <c r="S247" i="18" s="1"/>
  <c r="Q130" i="18" a="1"/>
  <c r="Q130" i="18" s="1"/>
  <c r="Q269" i="18" s="1"/>
  <c r="CP121" i="18" a="1"/>
  <c r="CP121" i="18" s="1"/>
  <c r="CP260" i="18" s="1"/>
  <c r="CP110" i="18" a="1"/>
  <c r="CP110" i="18" s="1"/>
  <c r="CP249" i="18" s="1"/>
  <c r="BN116" i="18" a="1"/>
  <c r="BN116" i="18" s="1"/>
  <c r="BN255" i="18" s="1"/>
  <c r="I126" i="18" a="1"/>
  <c r="I126" i="18" s="1"/>
  <c r="I265" i="18" s="1"/>
  <c r="I110" i="18" a="1"/>
  <c r="I110" i="18" s="1"/>
  <c r="I249" i="18" s="1"/>
  <c r="AM112" i="18" a="1"/>
  <c r="AM112" i="18" s="1"/>
  <c r="AM251" i="18" s="1"/>
  <c r="BQ123" i="18" a="1"/>
  <c r="BQ123" i="18" s="1"/>
  <c r="BQ262" i="18" s="1"/>
  <c r="BQ112" i="18" a="1"/>
  <c r="BQ112" i="18" s="1"/>
  <c r="BQ251" i="18" s="1"/>
  <c r="CL118" i="18" a="1"/>
  <c r="CL118" i="18" s="1"/>
  <c r="CL257" i="18" s="1"/>
  <c r="J117" i="18" a="1"/>
  <c r="J117" i="18" s="1"/>
  <c r="J256" i="18" s="1"/>
  <c r="BE118" i="18" a="1"/>
  <c r="BE118" i="18" s="1"/>
  <c r="BE257" i="18" s="1"/>
  <c r="BE111" i="18" a="1"/>
  <c r="BE111" i="18" s="1"/>
  <c r="BE250" i="18" s="1"/>
  <c r="CZ115" i="18" a="1"/>
  <c r="CZ115" i="18" s="1"/>
  <c r="CZ254" i="18" s="1"/>
  <c r="AN121" i="18" a="1"/>
  <c r="AN121" i="18" s="1"/>
  <c r="AN260" i="18" s="1"/>
  <c r="AN109" i="18" a="1"/>
  <c r="AN109" i="18" s="1"/>
  <c r="AN248" i="18" s="1"/>
  <c r="CI110" i="18" a="1"/>
  <c r="CI110" i="18" s="1"/>
  <c r="CI249" i="18" s="1"/>
  <c r="W123" i="18" a="1"/>
  <c r="W123" i="18" s="1"/>
  <c r="W262" i="18" s="1"/>
  <c r="W120" i="18" a="1"/>
  <c r="W120" i="18" s="1"/>
  <c r="W259" i="18" s="1"/>
  <c r="BR128" i="18" a="1"/>
  <c r="BR128" i="18" s="1"/>
  <c r="BR267" i="18" s="1"/>
  <c r="BR118" i="18" a="1"/>
  <c r="BR118" i="18" s="1"/>
  <c r="BR257" i="18" s="1"/>
  <c r="F127" i="18" a="1"/>
  <c r="F127" i="18" s="1"/>
  <c r="F266" i="18" s="1"/>
  <c r="F111" i="18" a="1"/>
  <c r="F111" i="18" s="1"/>
  <c r="F250" i="18" s="1"/>
  <c r="F110" i="18" a="1"/>
  <c r="F110" i="18" s="1"/>
  <c r="F249" i="18" s="1"/>
  <c r="BA122" i="18" a="1"/>
  <c r="BA122" i="18" s="1"/>
  <c r="BA261" i="18" s="1"/>
  <c r="BA110" i="18" a="1"/>
  <c r="BA110" i="18" s="1"/>
  <c r="BA249" i="18" s="1"/>
  <c r="BA111" i="18" a="1"/>
  <c r="BA111" i="18" s="1"/>
  <c r="BA250" i="18" s="1"/>
  <c r="CV119" i="18" a="1"/>
  <c r="CV119" i="18" s="1"/>
  <c r="CV258" i="18" s="1"/>
  <c r="CV116" i="18" a="1"/>
  <c r="CV116" i="18" s="1"/>
  <c r="CV255" i="18" s="1"/>
  <c r="CV118" i="18" a="1"/>
  <c r="CV118" i="18" s="1"/>
  <c r="CV257" i="18" s="1"/>
  <c r="AJ117" i="18" a="1"/>
  <c r="AJ117" i="18" s="1"/>
  <c r="AJ256" i="18" s="1"/>
  <c r="AJ108" i="18" a="1"/>
  <c r="AJ108" i="18" s="1"/>
  <c r="AJ247" i="18" s="1"/>
  <c r="AX131" i="18" a="1"/>
  <c r="AX131" i="18" s="1"/>
  <c r="AX270" i="18" s="1"/>
  <c r="AX129" i="18" a="1"/>
  <c r="AX129" i="18" s="1"/>
  <c r="AX268" i="18" s="1"/>
  <c r="AX108" i="18" a="1"/>
  <c r="AX108" i="18" s="1"/>
  <c r="AX247" i="18" s="1"/>
  <c r="BO131" i="18" a="1"/>
  <c r="BO131" i="18" s="1"/>
  <c r="BO270" i="18" s="1"/>
  <c r="BO126" i="18" a="1"/>
  <c r="BO126" i="18" s="1"/>
  <c r="BO265" i="18" s="1"/>
  <c r="BO116" i="18" a="1"/>
  <c r="BO116" i="18" s="1"/>
  <c r="BO255" i="18" s="1"/>
  <c r="R130" i="18" a="1"/>
  <c r="R130" i="18" s="1"/>
  <c r="R269" i="18" s="1"/>
  <c r="R117" i="18" a="1"/>
  <c r="R117" i="18" s="1"/>
  <c r="R256" i="18" s="1"/>
  <c r="R108" i="18" a="1"/>
  <c r="R108" i="18" s="1"/>
  <c r="R247" i="18" s="1"/>
  <c r="BL130" i="18" a="1"/>
  <c r="BL130" i="18" s="1"/>
  <c r="BL269" i="18" s="1"/>
  <c r="BL125" i="18" a="1"/>
  <c r="BL125" i="18" s="1"/>
  <c r="BL108" i="18" a="1"/>
  <c r="BL108" i="18" s="1"/>
  <c r="BL247" i="18" s="1"/>
  <c r="AU128" i="18" a="1"/>
  <c r="AU128" i="18" s="1"/>
  <c r="AU267" i="18" s="1"/>
  <c r="AU112" i="18" a="1"/>
  <c r="AU112" i="18" s="1"/>
  <c r="AU251" i="18" s="1"/>
  <c r="AU125" i="18" a="1"/>
  <c r="AU125" i="18" s="1"/>
  <c r="AD121" i="18" a="1"/>
  <c r="AD121" i="18" s="1"/>
  <c r="AD260" i="18" s="1"/>
  <c r="AD123" i="18" a="1"/>
  <c r="AD123" i="18" s="1"/>
  <c r="AD262" i="18" s="1"/>
  <c r="AD111" i="18" a="1"/>
  <c r="AD111" i="18" s="1"/>
  <c r="AD250" i="18" s="1"/>
  <c r="M130" i="18" a="1"/>
  <c r="M130" i="18" s="1"/>
  <c r="M269" i="18" s="1"/>
  <c r="M112" i="18" a="1"/>
  <c r="M112" i="18" s="1"/>
  <c r="M251" i="18" s="1"/>
  <c r="M114" i="18" a="1"/>
  <c r="M114" i="18" s="1"/>
  <c r="M253" i="18" s="1"/>
  <c r="BH125" i="18" a="1"/>
  <c r="BH125" i="18" s="1"/>
  <c r="BH130" i="18" a="1"/>
  <c r="BH130" i="18" s="1"/>
  <c r="BH269" i="18" s="1"/>
  <c r="BH108" i="18" a="1"/>
  <c r="BH108" i="18" s="1"/>
  <c r="BH247" i="18" s="1"/>
  <c r="BF123" i="18" a="1"/>
  <c r="BF123" i="18" s="1"/>
  <c r="BF262" i="18" s="1"/>
  <c r="BF121" i="18" a="1"/>
  <c r="BF121" i="18" s="1"/>
  <c r="BF260" i="18" s="1"/>
  <c r="BF114" i="18" a="1"/>
  <c r="BF114" i="18" s="1"/>
  <c r="BF253" i="18" s="1"/>
  <c r="BU120" i="18" a="1"/>
  <c r="BU120" i="18" s="1"/>
  <c r="BU259" i="18" s="1"/>
  <c r="BU112" i="18" a="1"/>
  <c r="BU112" i="18" s="1"/>
  <c r="BU251" i="18" s="1"/>
  <c r="BU115" i="18" a="1"/>
  <c r="BU115" i="18" s="1"/>
  <c r="BU254" i="18" s="1"/>
  <c r="BD121" i="18" a="1"/>
  <c r="BD121" i="18" s="1"/>
  <c r="BD260" i="18" s="1"/>
  <c r="BD123" i="18" a="1"/>
  <c r="BD123" i="18" s="1"/>
  <c r="BD262" i="18" s="1"/>
  <c r="BD110" i="18" a="1"/>
  <c r="BD110" i="18" s="1"/>
  <c r="BD249" i="18" s="1"/>
  <c r="CY126" i="18" a="1"/>
  <c r="CY126" i="18" s="1"/>
  <c r="CY265" i="18" s="1"/>
  <c r="CY112" i="18" a="1"/>
  <c r="CY112" i="18" s="1"/>
  <c r="CY251" i="18" s="1"/>
  <c r="CH131" i="18" a="1"/>
  <c r="CH131" i="18" s="1"/>
  <c r="CH270" i="18" s="1"/>
  <c r="CH130" i="18" a="1"/>
  <c r="CH130" i="18" s="1"/>
  <c r="CH269" i="18" s="1"/>
  <c r="CH113" i="18" a="1"/>
  <c r="CH113" i="18" s="1"/>
  <c r="CH252" i="18" s="1"/>
  <c r="V130" i="18" a="1"/>
  <c r="V130" i="18" s="1"/>
  <c r="V269" i="18" s="1"/>
  <c r="V119" i="18" a="1"/>
  <c r="V119" i="18" s="1"/>
  <c r="V258" i="18" s="1"/>
  <c r="V111" i="18" a="1"/>
  <c r="V111" i="18" s="1"/>
  <c r="V250" i="18" s="1"/>
  <c r="E129" i="18" a="1"/>
  <c r="E129" i="18" s="1"/>
  <c r="E268" i="18" s="1"/>
  <c r="E116" i="18" a="1"/>
  <c r="E116" i="18" s="1"/>
  <c r="E255" i="18" s="1"/>
  <c r="E121" i="18" a="1"/>
  <c r="E121" i="18" s="1"/>
  <c r="E260" i="18" s="1"/>
  <c r="AZ129" i="18" a="1"/>
  <c r="AZ129" i="18" s="1"/>
  <c r="AZ268" i="18" s="1"/>
  <c r="AZ121" i="18" a="1"/>
  <c r="AZ121" i="18" s="1"/>
  <c r="AZ260" i="18" s="1"/>
  <c r="AZ116" i="18" a="1"/>
  <c r="AZ116" i="18" s="1"/>
  <c r="AZ255" i="18" s="1"/>
  <c r="CT126" i="18" a="1"/>
  <c r="CT126" i="18" s="1"/>
  <c r="CT265" i="18" s="1"/>
  <c r="CT113" i="18" a="1"/>
  <c r="CT113" i="18" s="1"/>
  <c r="CT252" i="18" s="1"/>
  <c r="CT116" i="18" a="1"/>
  <c r="CT116" i="18" s="1"/>
  <c r="CT255" i="18" s="1"/>
  <c r="AQ128" i="18" a="1"/>
  <c r="AQ128" i="18" s="1"/>
  <c r="AQ267" i="18" s="1"/>
  <c r="AQ116" i="18" a="1"/>
  <c r="AQ116" i="18" s="1"/>
  <c r="AQ255" i="18" s="1"/>
  <c r="AQ108" i="18" a="1"/>
  <c r="AQ108" i="18" s="1"/>
  <c r="AQ247" i="18" s="1"/>
  <c r="BM128" i="18" a="1"/>
  <c r="BM128" i="18" s="1"/>
  <c r="BM267" i="18" s="1"/>
  <c r="BM131" i="18" a="1"/>
  <c r="BM131" i="18" s="1"/>
  <c r="BM270" i="18" s="1"/>
  <c r="BM111" i="18" a="1"/>
  <c r="BM111" i="18" s="1"/>
  <c r="BM250" i="18" s="1"/>
  <c r="DH129" i="18" a="1"/>
  <c r="DH129" i="18" s="1"/>
  <c r="DH268" i="18" s="1"/>
  <c r="DH120" i="18" a="1"/>
  <c r="DH120" i="18" s="1"/>
  <c r="DH259" i="18" s="1"/>
  <c r="DH112" i="18" a="1"/>
  <c r="DH112" i="18" s="1"/>
  <c r="DH251" i="18" s="1"/>
  <c r="AV129" i="18" a="1"/>
  <c r="AV129" i="18" s="1"/>
  <c r="AV268" i="18" s="1"/>
  <c r="AV118" i="18" a="1"/>
  <c r="AV118" i="18" s="1"/>
  <c r="AV257" i="18" s="1"/>
  <c r="AV117" i="18" a="1"/>
  <c r="AV117" i="18" s="1"/>
  <c r="AV256" i="18" s="1"/>
  <c r="CQ131" i="18" a="1"/>
  <c r="CQ131" i="18" s="1"/>
  <c r="CQ270" i="18" s="1"/>
  <c r="CQ118" i="18" a="1"/>
  <c r="CQ118" i="18" s="1"/>
  <c r="CQ257" i="18" s="1"/>
  <c r="CQ122" i="18" a="1"/>
  <c r="CQ122" i="18" s="1"/>
  <c r="CQ261" i="18" s="1"/>
  <c r="AE123" i="18" a="1"/>
  <c r="AE123" i="18" s="1"/>
  <c r="AE262" i="18" s="1"/>
  <c r="AE127" i="18" a="1"/>
  <c r="AE127" i="18" s="1"/>
  <c r="AE266" i="18" s="1"/>
  <c r="AE126" i="18" a="1"/>
  <c r="AE126" i="18" s="1"/>
  <c r="AE265" i="18" s="1"/>
  <c r="BZ122" i="18" a="1"/>
  <c r="BZ122" i="18" s="1"/>
  <c r="BZ261" i="18" s="1"/>
  <c r="BZ117" i="18" a="1"/>
  <c r="BZ117" i="18" s="1"/>
  <c r="BZ256" i="18" s="1"/>
  <c r="BZ108" i="18" a="1"/>
  <c r="BZ108" i="18" s="1"/>
  <c r="BZ247" i="18" s="1"/>
  <c r="N129" i="18" a="1"/>
  <c r="N129" i="18" s="1"/>
  <c r="N268" i="18" s="1"/>
  <c r="N126" i="18" a="1"/>
  <c r="N126" i="18" s="1"/>
  <c r="N265" i="18" s="1"/>
  <c r="N112" i="18" a="1"/>
  <c r="N112" i="18" s="1"/>
  <c r="N251" i="18" s="1"/>
  <c r="BI125" i="18" a="1"/>
  <c r="BI125" i="18" s="1"/>
  <c r="BI111" i="18" a="1"/>
  <c r="BI111" i="18" s="1"/>
  <c r="BI250" i="18" s="1"/>
  <c r="DD131" i="18" a="1"/>
  <c r="DD131" i="18" s="1"/>
  <c r="DD270" i="18" s="1"/>
  <c r="DD122" i="18" a="1"/>
  <c r="DD122" i="18" s="1"/>
  <c r="DD261" i="18" s="1"/>
  <c r="DD120" i="18" a="1"/>
  <c r="DD120" i="18" s="1"/>
  <c r="DD259" i="18" s="1"/>
  <c r="AR125" i="18" a="1"/>
  <c r="AR125" i="18" s="1"/>
  <c r="AR130" i="18" a="1"/>
  <c r="AR130" i="18" s="1"/>
  <c r="AR269" i="18" s="1"/>
  <c r="AR121" i="18" a="1"/>
  <c r="AR121" i="18" s="1"/>
  <c r="AR260" i="18" s="1"/>
  <c r="DC131" i="18" a="1"/>
  <c r="DC131" i="18" s="1"/>
  <c r="DC270" i="18" s="1"/>
  <c r="DC118" i="18" a="1"/>
  <c r="DC118" i="18" s="1"/>
  <c r="DC257" i="18" s="1"/>
  <c r="DC117" i="18" a="1"/>
  <c r="DC117" i="18" s="1"/>
  <c r="DC256" i="18" s="1"/>
  <c r="AI121" i="18" a="1"/>
  <c r="AI121" i="18" s="1"/>
  <c r="AI260" i="18" s="1"/>
  <c r="AI117" i="18" a="1"/>
  <c r="AI117" i="18" s="1"/>
  <c r="AI256" i="18" s="1"/>
  <c r="AI120" i="18" a="1"/>
  <c r="AI120" i="18" s="1"/>
  <c r="AI259" i="18" s="1"/>
  <c r="BW125" i="18" a="1"/>
  <c r="BW125" i="18" s="1"/>
  <c r="BW116" i="18" a="1"/>
  <c r="BW116" i="18" s="1"/>
  <c r="BW255" i="18" s="1"/>
  <c r="BW120" i="18" a="1"/>
  <c r="BW120" i="18" s="1"/>
  <c r="BW259" i="18" s="1"/>
  <c r="BC117" i="18" a="1"/>
  <c r="BC117" i="18" s="1"/>
  <c r="BC256" i="18" s="1"/>
  <c r="AG123" i="18" a="1"/>
  <c r="AG123" i="18" s="1"/>
  <c r="AG262" i="18" s="1"/>
  <c r="BV129" i="18" a="1"/>
  <c r="BV129" i="18" s="1"/>
  <c r="BV268" i="18" s="1"/>
  <c r="BS127" i="18" a="1"/>
  <c r="BS127" i="18" s="1"/>
  <c r="BS266" i="18" s="1"/>
  <c r="BG131" i="18" a="1"/>
  <c r="BG131" i="18" s="1"/>
  <c r="BG270" i="18" s="1"/>
  <c r="Q112" i="18" a="1"/>
  <c r="Q112" i="18" s="1"/>
  <c r="Q251" i="18" s="1"/>
  <c r="I122" i="18" a="1"/>
  <c r="I122" i="18" s="1"/>
  <c r="I261" i="18" s="1"/>
  <c r="AM113" i="18" a="1"/>
  <c r="AM113" i="18" s="1"/>
  <c r="AM252" i="18" s="1"/>
  <c r="J128" i="18" a="1"/>
  <c r="J128" i="18" s="1"/>
  <c r="J267" i="18" s="1"/>
  <c r="CZ111" i="18" a="1"/>
  <c r="CZ111" i="18" s="1"/>
  <c r="CZ250" i="18" s="1"/>
  <c r="W118" i="18" a="1"/>
  <c r="W118" i="18" s="1"/>
  <c r="W257" i="18" s="1"/>
  <c r="F126" i="18" a="1"/>
  <c r="F126" i="18" s="1"/>
  <c r="F265" i="18" s="1"/>
  <c r="BA117" i="18" a="1"/>
  <c r="BA117" i="18" s="1"/>
  <c r="BA256" i="18" s="1"/>
  <c r="AJ126" i="18" a="1"/>
  <c r="AJ126" i="18" s="1"/>
  <c r="AJ265" i="18" s="1"/>
  <c r="AX115" i="18" a="1"/>
  <c r="AX115" i="18" s="1"/>
  <c r="AX254" i="18" s="1"/>
  <c r="BO108" i="18" a="1"/>
  <c r="BO108" i="18" s="1"/>
  <c r="BO247" i="18" s="1"/>
  <c r="AU120" i="18" a="1"/>
  <c r="AU120" i="18" s="1"/>
  <c r="AU259" i="18" s="1"/>
  <c r="AD129" i="18" a="1"/>
  <c r="AD129" i="18" s="1"/>
  <c r="AD268" i="18" s="1"/>
  <c r="M113" i="18" a="1"/>
  <c r="M113" i="18" s="1"/>
  <c r="M252" i="18" s="1"/>
  <c r="BF128" i="18" a="1"/>
  <c r="BF128" i="18" s="1"/>
  <c r="BF267" i="18" s="1"/>
  <c r="BU119" i="18" a="1"/>
  <c r="BU119" i="18" s="1"/>
  <c r="BU258" i="18" s="1"/>
  <c r="BD115" i="18" a="1"/>
  <c r="BD115" i="18" s="1"/>
  <c r="BD254" i="18" s="1"/>
  <c r="CH126" i="18" a="1"/>
  <c r="CH126" i="18" s="1"/>
  <c r="CH265" i="18" s="1"/>
  <c r="V114" i="18" a="1"/>
  <c r="V114" i="18" s="1"/>
  <c r="V253" i="18" s="1"/>
  <c r="CR114" i="18" a="1"/>
  <c r="CR114" i="18" s="1"/>
  <c r="CR253" i="18" s="1"/>
  <c r="AS126" i="18" a="1"/>
  <c r="AS126" i="18" s="1"/>
  <c r="AS265" i="18" s="1"/>
  <c r="CD112" i="18" a="1"/>
  <c r="CD112" i="18" s="1"/>
  <c r="CD251" i="18" s="1"/>
  <c r="H126" i="18" a="1"/>
  <c r="H126" i="18" s="1"/>
  <c r="H265" i="18" s="1"/>
  <c r="BP119" i="18" a="1"/>
  <c r="BP119" i="18" s="1"/>
  <c r="BP258" i="18" s="1"/>
  <c r="CS121" i="18" a="1"/>
  <c r="CS121" i="18" s="1"/>
  <c r="CS260" i="18" s="1"/>
  <c r="P109" i="18" a="1"/>
  <c r="P109" i="18" s="1"/>
  <c r="AT110" i="18" a="1"/>
  <c r="AT110" i="18" s="1"/>
  <c r="AT249" i="18" s="1"/>
  <c r="BX128" i="18" a="1"/>
  <c r="BX128" i="18" s="1"/>
  <c r="BX267" i="18" s="1"/>
  <c r="BV131" i="18" a="1"/>
  <c r="BV131" i="18" s="1"/>
  <c r="BV270" i="18" s="1"/>
  <c r="CC116" i="18" a="1"/>
  <c r="CC116" i="18" s="1"/>
  <c r="CC255" i="18" s="1"/>
  <c r="BY110" i="18" a="1"/>
  <c r="BY110" i="18" s="1"/>
  <c r="BY249" i="18" s="1"/>
  <c r="DA127" i="18" a="1"/>
  <c r="DA127" i="18" s="1"/>
  <c r="DA266" i="18" s="1"/>
  <c r="CJ130" i="18" a="1"/>
  <c r="CJ130" i="18" s="1"/>
  <c r="CJ269" i="18" s="1"/>
  <c r="X110" i="18" a="1"/>
  <c r="X110" i="18" s="1"/>
  <c r="X249" i="18" s="1"/>
  <c r="BS116" i="18" a="1"/>
  <c r="BS116" i="18" s="1"/>
  <c r="BS255" i="18" s="1"/>
  <c r="BB123" i="18" a="1"/>
  <c r="BB123" i="18" s="1"/>
  <c r="BB262" i="18" s="1"/>
  <c r="CW114" i="18" a="1"/>
  <c r="CW114" i="18" s="1"/>
  <c r="CW253" i="18" s="1"/>
  <c r="CF128" i="18" a="1"/>
  <c r="CF128" i="18" s="1"/>
  <c r="CF267" i="18" s="1"/>
  <c r="T117" i="18" a="1"/>
  <c r="T117" i="18" s="1"/>
  <c r="T256" i="18" s="1"/>
  <c r="BG114" i="18" a="1"/>
  <c r="BG114" i="18" s="1"/>
  <c r="BG253" i="18" s="1"/>
  <c r="S128" i="18" a="1"/>
  <c r="S128" i="18" s="1"/>
  <c r="S267" i="18" s="1"/>
  <c r="S118" i="18" a="1"/>
  <c r="S118" i="18" s="1"/>
  <c r="S257" i="18" s="1"/>
  <c r="Q122" i="18" a="1"/>
  <c r="Q122" i="18" s="1"/>
  <c r="Q261" i="18" s="1"/>
  <c r="Q111" i="18" a="1"/>
  <c r="Q111" i="18" s="1"/>
  <c r="Q250" i="18" s="1"/>
  <c r="CP120" i="18" a="1"/>
  <c r="CP120" i="18" s="1"/>
  <c r="CP259" i="18" s="1"/>
  <c r="BN122" i="18" a="1"/>
  <c r="BN122" i="18" s="1"/>
  <c r="BN261" i="18" s="1"/>
  <c r="BN112" i="18" a="1"/>
  <c r="BN112" i="18" s="1"/>
  <c r="BN251" i="18" s="1"/>
  <c r="I125" i="18" a="1"/>
  <c r="I125" i="18" s="1"/>
  <c r="I119" i="18" a="1"/>
  <c r="I119" i="18" s="1"/>
  <c r="I258" i="18" s="1"/>
  <c r="AM108" i="18" a="1"/>
  <c r="AM108" i="18" s="1"/>
  <c r="AM247" i="18" s="1"/>
  <c r="BQ125" i="18" a="1"/>
  <c r="BQ125" i="18" s="1"/>
  <c r="BQ109" i="18" a="1"/>
  <c r="BQ109" i="18" s="1"/>
  <c r="BQ248" i="18" s="1"/>
  <c r="CL111" i="18" a="1"/>
  <c r="CL111" i="18" s="1"/>
  <c r="CL250" i="18" s="1"/>
  <c r="J113" i="18" a="1"/>
  <c r="J113" i="18" s="1"/>
  <c r="J252" i="18" s="1"/>
  <c r="BE128" i="18" a="1"/>
  <c r="BE128" i="18" s="1"/>
  <c r="BE267" i="18" s="1"/>
  <c r="BE108" i="18" a="1"/>
  <c r="BE108" i="18" s="1"/>
  <c r="BE247" i="18" s="1"/>
  <c r="CZ112" i="18" a="1"/>
  <c r="CZ112" i="18" s="1"/>
  <c r="CZ251" i="18" s="1"/>
  <c r="AN119" i="18" a="1"/>
  <c r="AN119" i="18" s="1"/>
  <c r="AN258" i="18" s="1"/>
  <c r="CI131" i="18" a="1"/>
  <c r="CI131" i="18" s="1"/>
  <c r="CI270" i="18" s="1"/>
  <c r="CI112" i="18" a="1"/>
  <c r="CI112" i="18" s="1"/>
  <c r="CI251" i="18" s="1"/>
  <c r="W121" i="18" a="1"/>
  <c r="W121" i="18" s="1"/>
  <c r="W260" i="18" s="1"/>
  <c r="W119" i="18" a="1"/>
  <c r="W119" i="18" s="1"/>
  <c r="W258" i="18" s="1"/>
  <c r="BR125" i="18" a="1"/>
  <c r="BR125" i="18" s="1"/>
  <c r="BR117" i="18" a="1"/>
  <c r="BR117" i="18" s="1"/>
  <c r="BR256" i="18" s="1"/>
  <c r="F121" i="18" a="1"/>
  <c r="F121" i="18" s="1"/>
  <c r="F260" i="18" s="1"/>
  <c r="F117" i="18" a="1"/>
  <c r="F117" i="18" s="1"/>
  <c r="F256" i="18" s="1"/>
  <c r="F109" i="18" a="1"/>
  <c r="F109" i="18" s="1"/>
  <c r="F248" i="18" s="1"/>
  <c r="BA119" i="18" a="1"/>
  <c r="BA119" i="18" s="1"/>
  <c r="BA258" i="18" s="1"/>
  <c r="BA125" i="18" a="1"/>
  <c r="BA125" i="18" s="1"/>
  <c r="BA109" i="18" a="1"/>
  <c r="BA109" i="18" s="1"/>
  <c r="BA248" i="18" s="1"/>
  <c r="CV127" i="18" a="1"/>
  <c r="CV127" i="18" s="1"/>
  <c r="CV266" i="18" s="1"/>
  <c r="CV113" i="18" a="1"/>
  <c r="CV113" i="18" s="1"/>
  <c r="CV252" i="18" s="1"/>
  <c r="AJ128" i="18" a="1"/>
  <c r="AJ128" i="18" s="1"/>
  <c r="AJ267" i="18" s="1"/>
  <c r="AJ116" i="18" a="1"/>
  <c r="AJ116" i="18" s="1"/>
  <c r="AJ255" i="18" s="1"/>
  <c r="AJ125" i="18" a="1"/>
  <c r="AJ125" i="18" s="1"/>
  <c r="AX128" i="18" a="1"/>
  <c r="AX128" i="18" s="1"/>
  <c r="AX267" i="18" s="1"/>
  <c r="AX122" i="18" a="1"/>
  <c r="AX122" i="18" s="1"/>
  <c r="AX261" i="18" s="1"/>
  <c r="AX114" i="18" a="1"/>
  <c r="AX114" i="18" s="1"/>
  <c r="AX253" i="18" s="1"/>
  <c r="BO128" i="18" a="1"/>
  <c r="BO128" i="18" s="1"/>
  <c r="BO267" i="18" s="1"/>
  <c r="BO122" i="18" a="1"/>
  <c r="BO122" i="18" s="1"/>
  <c r="BO261" i="18" s="1"/>
  <c r="BO110" i="18" a="1"/>
  <c r="BO110" i="18" s="1"/>
  <c r="BO249" i="18" s="1"/>
  <c r="R129" i="18" a="1"/>
  <c r="R129" i="18" s="1"/>
  <c r="R268" i="18" s="1"/>
  <c r="R120" i="18" a="1"/>
  <c r="R120" i="18" s="1"/>
  <c r="R259" i="18" s="1"/>
  <c r="R109" i="18" a="1"/>
  <c r="R109" i="18" s="1"/>
  <c r="R248" i="18" s="1"/>
  <c r="BL126" i="18" a="1"/>
  <c r="BL126" i="18" s="1"/>
  <c r="BL265" i="18" s="1"/>
  <c r="BL115" i="18" a="1"/>
  <c r="BL115" i="18" s="1"/>
  <c r="BL254" i="18" s="1"/>
  <c r="BL114" i="18" a="1"/>
  <c r="BL114" i="18" s="1"/>
  <c r="BL253" i="18" s="1"/>
  <c r="AU130" i="18" a="1"/>
  <c r="AU130" i="18" s="1"/>
  <c r="AU269" i="18" s="1"/>
  <c r="AU110" i="18" a="1"/>
  <c r="AU110" i="18" s="1"/>
  <c r="AU249" i="18" s="1"/>
  <c r="AU123" i="18" a="1"/>
  <c r="AU123" i="18" s="1"/>
  <c r="AU262" i="18" s="1"/>
  <c r="AD130" i="18" a="1"/>
  <c r="AD130" i="18" s="1"/>
  <c r="AD269" i="18" s="1"/>
  <c r="AD127" i="18" a="1"/>
  <c r="AD127" i="18" s="1"/>
  <c r="AD266" i="18" s="1"/>
  <c r="AD109" i="18" a="1"/>
  <c r="AD109" i="18" s="1"/>
  <c r="AD248" i="18" s="1"/>
  <c r="M119" i="18" a="1"/>
  <c r="M119" i="18" s="1"/>
  <c r="M258" i="18" s="1"/>
  <c r="M110" i="18" a="1"/>
  <c r="M110" i="18" s="1"/>
  <c r="M249" i="18" s="1"/>
  <c r="M116" i="18" a="1"/>
  <c r="M116" i="18" s="1"/>
  <c r="M255" i="18" s="1"/>
  <c r="BH120" i="18" a="1"/>
  <c r="BH120" i="18" s="1"/>
  <c r="BH259" i="18" s="1"/>
  <c r="BH119" i="18" a="1"/>
  <c r="BH119" i="18" s="1"/>
  <c r="BH258" i="18" s="1"/>
  <c r="BH109" i="18" a="1"/>
  <c r="BH109" i="18" s="1"/>
  <c r="BH248" i="18" s="1"/>
  <c r="BF120" i="18" a="1"/>
  <c r="BF120" i="18" s="1"/>
  <c r="BF259" i="18" s="1"/>
  <c r="BF112" i="18" a="1"/>
  <c r="BF112" i="18" s="1"/>
  <c r="BF251" i="18" s="1"/>
  <c r="BU129" i="18" a="1"/>
  <c r="BU129" i="18" s="1"/>
  <c r="BU268" i="18" s="1"/>
  <c r="BU118" i="18" a="1"/>
  <c r="BU118" i="18" s="1"/>
  <c r="BU257" i="18" s="1"/>
  <c r="BU113" i="18" a="1"/>
  <c r="BU113" i="18" s="1"/>
  <c r="BU252" i="18" s="1"/>
  <c r="BD119" i="18" a="1"/>
  <c r="BD119" i="18" s="1"/>
  <c r="BD258" i="18" s="1"/>
  <c r="BD116" i="18" a="1"/>
  <c r="BD116" i="18" s="1"/>
  <c r="BD255" i="18" s="1"/>
  <c r="CY128" i="18" a="1"/>
  <c r="CY128" i="18" s="1"/>
  <c r="CY267" i="18" s="1"/>
  <c r="CY115" i="18" a="1"/>
  <c r="CY115" i="18" s="1"/>
  <c r="CY254" i="18" s="1"/>
  <c r="CY109" i="18" a="1"/>
  <c r="CY109" i="18" s="1"/>
  <c r="CY248" i="18" s="1"/>
  <c r="CH129" i="18" a="1"/>
  <c r="CH129" i="18" s="1"/>
  <c r="CH268" i="18" s="1"/>
  <c r="CH127" i="18" a="1"/>
  <c r="CH127" i="18" s="1"/>
  <c r="CH266" i="18" s="1"/>
  <c r="CH112" i="18" a="1"/>
  <c r="CH112" i="18" s="1"/>
  <c r="CH251" i="18" s="1"/>
  <c r="V129" i="18" a="1"/>
  <c r="V129" i="18" s="1"/>
  <c r="V268" i="18" s="1"/>
  <c r="V117" i="18" a="1"/>
  <c r="V117" i="18" s="1"/>
  <c r="V256" i="18" s="1"/>
  <c r="V115" i="18" a="1"/>
  <c r="V115" i="18" s="1"/>
  <c r="V254" i="18" s="1"/>
  <c r="E128" i="18" a="1"/>
  <c r="E128" i="18" s="1"/>
  <c r="E267" i="18" s="1"/>
  <c r="E113" i="18" a="1"/>
  <c r="E113" i="18" s="1"/>
  <c r="E252" i="18" s="1"/>
  <c r="E115" i="18" a="1"/>
  <c r="E115" i="18" s="1"/>
  <c r="E254" i="18" s="1"/>
  <c r="AZ125" i="18" a="1"/>
  <c r="AZ125" i="18" s="1"/>
  <c r="AZ115" i="18" a="1"/>
  <c r="AZ115" i="18" s="1"/>
  <c r="AZ254" i="18" s="1"/>
  <c r="AZ108" i="18" a="1"/>
  <c r="AZ108" i="18" s="1"/>
  <c r="AZ247" i="18" s="1"/>
  <c r="CT118" i="18" a="1"/>
  <c r="CT118" i="18" s="1"/>
  <c r="CT257" i="18" s="1"/>
  <c r="CT109" i="18" a="1"/>
  <c r="CT109" i="18" s="1"/>
  <c r="CT248" i="18" s="1"/>
  <c r="CT112" i="18" a="1"/>
  <c r="CT112" i="18" s="1"/>
  <c r="CT251" i="18" s="1"/>
  <c r="AQ127" i="18" a="1"/>
  <c r="AQ127" i="18" s="1"/>
  <c r="AQ266" i="18" s="1"/>
  <c r="AQ121" i="18" a="1"/>
  <c r="AQ121" i="18" s="1"/>
  <c r="AQ260" i="18" s="1"/>
  <c r="AQ112" i="18" a="1"/>
  <c r="AQ112" i="18" s="1"/>
  <c r="AQ251" i="18" s="1"/>
  <c r="BM129" i="18" a="1"/>
  <c r="BM129" i="18" s="1"/>
  <c r="BM268" i="18" s="1"/>
  <c r="BM118" i="18" a="1"/>
  <c r="BM118" i="18" s="1"/>
  <c r="BM257" i="18" s="1"/>
  <c r="BM125" i="18" a="1"/>
  <c r="BM125" i="18" s="1"/>
  <c r="DH126" i="18" a="1"/>
  <c r="DH126" i="18" s="1"/>
  <c r="DH265" i="18" s="1"/>
  <c r="DH123" i="18" a="1"/>
  <c r="DH123" i="18" s="1"/>
  <c r="DH262" i="18" s="1"/>
  <c r="DH118" i="18" a="1"/>
  <c r="DH118" i="18" s="1"/>
  <c r="DH257" i="18" s="1"/>
  <c r="AV125" i="18" a="1"/>
  <c r="AV125" i="18" s="1"/>
  <c r="AV114" i="18" a="1"/>
  <c r="AV114" i="18" s="1"/>
  <c r="AV253" i="18" s="1"/>
  <c r="AV112" i="18" a="1"/>
  <c r="AV112" i="18" s="1"/>
  <c r="AV251" i="18" s="1"/>
  <c r="CQ130" i="18" a="1"/>
  <c r="CQ130" i="18" s="1"/>
  <c r="CQ269" i="18" s="1"/>
  <c r="CQ113" i="18" a="1"/>
  <c r="CQ113" i="18" s="1"/>
  <c r="CQ252" i="18" s="1"/>
  <c r="CQ111" i="18" a="1"/>
  <c r="CQ111" i="18" s="1"/>
  <c r="CQ250" i="18" s="1"/>
  <c r="AE120" i="18" a="1"/>
  <c r="AE120" i="18" s="1"/>
  <c r="AE259" i="18" s="1"/>
  <c r="AE117" i="18" a="1"/>
  <c r="AE117" i="18" s="1"/>
  <c r="AE256" i="18" s="1"/>
  <c r="AE108" i="18" a="1"/>
  <c r="AE108" i="18" s="1"/>
  <c r="AE247" i="18" s="1"/>
  <c r="BZ123" i="18" a="1"/>
  <c r="BZ123" i="18" s="1"/>
  <c r="BZ262" i="18" s="1"/>
  <c r="BZ116" i="18" a="1"/>
  <c r="BZ116" i="18" s="1"/>
  <c r="BZ255" i="18" s="1"/>
  <c r="BZ120" i="18" a="1"/>
  <c r="BZ120" i="18" s="1"/>
  <c r="BZ259" i="18" s="1"/>
  <c r="N122" i="18" a="1"/>
  <c r="N122" i="18" s="1"/>
  <c r="N261" i="18" s="1"/>
  <c r="N108" i="18" a="1"/>
  <c r="N108" i="18" s="1"/>
  <c r="N247" i="18" s="1"/>
  <c r="BI128" i="18" a="1"/>
  <c r="BI128" i="18" s="1"/>
  <c r="BI267" i="18" s="1"/>
  <c r="BI122" i="18" a="1"/>
  <c r="BI122" i="18" s="1"/>
  <c r="BI261" i="18" s="1"/>
  <c r="BI116" i="18" a="1"/>
  <c r="BI116" i="18" s="1"/>
  <c r="BI255" i="18" s="1"/>
  <c r="DD129" i="18" a="1"/>
  <c r="DD129" i="18" s="1"/>
  <c r="DD268" i="18" s="1"/>
  <c r="DD119" i="18" a="1"/>
  <c r="DD119" i="18" s="1"/>
  <c r="DD258" i="18" s="1"/>
  <c r="DD114" i="18" a="1"/>
  <c r="DD114" i="18" s="1"/>
  <c r="DD253" i="18" s="1"/>
  <c r="AR128" i="18" a="1"/>
  <c r="AR128" i="18" s="1"/>
  <c r="AR267" i="18" s="1"/>
  <c r="AR122" i="18" a="1"/>
  <c r="AR122" i="18" s="1"/>
  <c r="AR261" i="18" s="1"/>
  <c r="AR110" i="18" a="1"/>
  <c r="AR110" i="18" s="1"/>
  <c r="AR249" i="18" s="1"/>
  <c r="DC129" i="18" a="1"/>
  <c r="DC129" i="18" s="1"/>
  <c r="DC268" i="18" s="1"/>
  <c r="DC127" i="18" a="1"/>
  <c r="DC127" i="18" s="1"/>
  <c r="DC266" i="18" s="1"/>
  <c r="DC111" i="18" a="1"/>
  <c r="DC111" i="18" s="1"/>
  <c r="DC250" i="18" s="1"/>
  <c r="AI131" i="18" a="1"/>
  <c r="AI131" i="18" s="1"/>
  <c r="AI270" i="18" s="1"/>
  <c r="AI113" i="18" a="1"/>
  <c r="AI113" i="18" s="1"/>
  <c r="AI252" i="18" s="1"/>
  <c r="AI127" i="18" a="1"/>
  <c r="AI127" i="18" s="1"/>
  <c r="AI266" i="18" s="1"/>
  <c r="BW121" i="18" a="1"/>
  <c r="BW121" i="18" s="1"/>
  <c r="BW260" i="18" s="1"/>
  <c r="BW110" i="18" a="1"/>
  <c r="BW110" i="18" s="1"/>
  <c r="BW249" i="18" s="1"/>
  <c r="BW113" i="18" a="1"/>
  <c r="BW113" i="18" s="1"/>
  <c r="BW252" i="18" s="1"/>
  <c r="O120" i="18" a="1"/>
  <c r="O120" i="18" s="1"/>
  <c r="O259" i="18" s="1"/>
  <c r="BX114" i="18" a="1"/>
  <c r="BX114" i="18" s="1"/>
  <c r="BX253" i="18" s="1"/>
  <c r="AO121" i="18" a="1"/>
  <c r="AO121" i="18" s="1"/>
  <c r="AO260" i="18" s="1"/>
  <c r="BB108" i="18" a="1"/>
  <c r="BB108" i="18" s="1"/>
  <c r="BB247" i="18" s="1"/>
  <c r="AP113" i="18" a="1"/>
  <c r="AP113" i="18" s="1"/>
  <c r="AP252" i="18" s="1"/>
  <c r="CP123" i="18" a="1"/>
  <c r="CP123" i="18" s="1"/>
  <c r="CP262" i="18" s="1"/>
  <c r="I112" i="18" a="1"/>
  <c r="I112" i="18" s="1"/>
  <c r="I251" i="18" s="1"/>
  <c r="CL109" i="18" a="1"/>
  <c r="CL109" i="18" s="1"/>
  <c r="CL248" i="18" s="1"/>
  <c r="CZ127" i="18" a="1"/>
  <c r="CZ127" i="18" s="1"/>
  <c r="CZ266" i="18" s="1"/>
  <c r="CI114" i="18" a="1"/>
  <c r="CI114" i="18" s="1"/>
  <c r="CI253" i="18" s="1"/>
  <c r="BR109" i="18" a="1"/>
  <c r="BR109" i="18" s="1"/>
  <c r="BR248" i="18" s="1"/>
  <c r="BA126" i="18" a="1"/>
  <c r="BA126" i="18" s="1"/>
  <c r="BA265" i="18" s="1"/>
  <c r="CV108" i="18" a="1"/>
  <c r="CV108" i="18" s="1"/>
  <c r="CV247" i="18" s="1"/>
  <c r="AX130" i="18" a="1"/>
  <c r="AX130" i="18" s="1"/>
  <c r="AX269" i="18" s="1"/>
  <c r="BO112" i="18" a="1"/>
  <c r="BO112" i="18" s="1"/>
  <c r="BO251" i="18" s="1"/>
  <c r="R123" i="18" a="1"/>
  <c r="R123" i="18" s="1"/>
  <c r="R262" i="18" s="1"/>
  <c r="BL119" i="18" a="1"/>
  <c r="BL119" i="18" s="1"/>
  <c r="BL258" i="18" s="1"/>
  <c r="AD115" i="18" a="1"/>
  <c r="AD115" i="18" s="1"/>
  <c r="AD254" i="18" s="1"/>
  <c r="M115" i="18" a="1"/>
  <c r="M115" i="18" s="1"/>
  <c r="M254" i="18" s="1"/>
  <c r="BF129" i="18" a="1"/>
  <c r="BF129" i="18" s="1"/>
  <c r="BF268" i="18" s="1"/>
  <c r="BD130" i="18" a="1"/>
  <c r="BD130" i="18" s="1"/>
  <c r="BD269" i="18" s="1"/>
  <c r="CY117" i="18" a="1"/>
  <c r="CY117" i="18" s="1"/>
  <c r="CY256" i="18" s="1"/>
  <c r="CH114" i="18" a="1"/>
  <c r="CH114" i="18" s="1"/>
  <c r="CH253" i="18" s="1"/>
  <c r="O123" i="18" a="1"/>
  <c r="O123" i="18" s="1"/>
  <c r="O262" i="18" s="1"/>
  <c r="CK115" i="18" a="1"/>
  <c r="CK115" i="18" s="1"/>
  <c r="CK254" i="18" s="1"/>
  <c r="CB119" i="18" a="1"/>
  <c r="CB119" i="18" s="1"/>
  <c r="CB258" i="18" s="1"/>
  <c r="BX110" i="18" a="1"/>
  <c r="BX110" i="18" s="1"/>
  <c r="BX249" i="18" s="1"/>
  <c r="BY126" i="18" a="1"/>
  <c r="BY126" i="18" s="1"/>
  <c r="BY265" i="18" s="1"/>
  <c r="DA128" i="18" a="1"/>
  <c r="DA128" i="18" s="1"/>
  <c r="DA267" i="18" s="1"/>
  <c r="BS130" i="18" a="1"/>
  <c r="BS130" i="18" s="1"/>
  <c r="BS269" i="18" s="1"/>
  <c r="CW131" i="18" a="1"/>
  <c r="CW131" i="18" s="1"/>
  <c r="CW270" i="18" s="1"/>
  <c r="BG130" i="18" a="1"/>
  <c r="BG130" i="18" s="1"/>
  <c r="BG269" i="18" s="1"/>
  <c r="Q128" i="18" a="1"/>
  <c r="Q128" i="18" s="1"/>
  <c r="Q267" i="18" s="1"/>
  <c r="BN128" i="18" a="1"/>
  <c r="BN128" i="18" s="1"/>
  <c r="BN267" i="18" s="1"/>
  <c r="I115" i="18" a="1"/>
  <c r="I115" i="18" s="1"/>
  <c r="I254" i="18" s="1"/>
  <c r="BQ110" i="18" a="1"/>
  <c r="BQ110" i="18" s="1"/>
  <c r="BQ249" i="18" s="1"/>
  <c r="J119" i="18" a="1"/>
  <c r="J119" i="18" s="1"/>
  <c r="J258" i="18" s="1"/>
  <c r="CZ122" i="18" a="1"/>
  <c r="CZ122" i="18" s="1"/>
  <c r="CZ261" i="18" s="1"/>
  <c r="CI123" i="18" a="1"/>
  <c r="CI123" i="18" s="1"/>
  <c r="CI262" i="18" s="1"/>
  <c r="BR130" i="18" a="1"/>
  <c r="BR130" i="18" s="1"/>
  <c r="BR269" i="18" s="1"/>
  <c r="F130" i="18" a="1"/>
  <c r="F130" i="18" s="1"/>
  <c r="F269" i="18" s="1"/>
  <c r="BA131" i="18" a="1"/>
  <c r="BA131" i="18" s="1"/>
  <c r="BA270" i="18" s="1"/>
  <c r="CV131" i="18" a="1"/>
  <c r="CV131" i="18" s="1"/>
  <c r="CV270" i="18" s="1"/>
  <c r="CV115" i="18" a="1"/>
  <c r="CV115" i="18" s="1"/>
  <c r="CV254" i="18" s="1"/>
  <c r="AJ109" i="18" a="1"/>
  <c r="AJ109" i="18" s="1"/>
  <c r="AJ248" i="18" s="1"/>
  <c r="AX117" i="18" a="1"/>
  <c r="AX117" i="18" s="1"/>
  <c r="AX256" i="18" s="1"/>
  <c r="BO109" i="18" a="1"/>
  <c r="BO109" i="18" s="1"/>
  <c r="BO248" i="18" s="1"/>
  <c r="R110" i="18" a="1"/>
  <c r="R110" i="18" s="1"/>
  <c r="R249" i="18" s="1"/>
  <c r="BL121" i="18" a="1"/>
  <c r="BL121" i="18" s="1"/>
  <c r="BL260" i="18" s="1"/>
  <c r="AU126" i="18" a="1"/>
  <c r="AU126" i="18" s="1"/>
  <c r="AU265" i="18" s="1"/>
  <c r="AD120" i="18" a="1"/>
  <c r="AD120" i="18" s="1"/>
  <c r="AD259" i="18" s="1"/>
  <c r="M128" i="18" a="1"/>
  <c r="M128" i="18" s="1"/>
  <c r="M267" i="18" s="1"/>
  <c r="BH128" i="18" a="1"/>
  <c r="BH128" i="18" s="1"/>
  <c r="BH267" i="18" s="1"/>
  <c r="BF130" i="18" a="1"/>
  <c r="BF130" i="18" s="1"/>
  <c r="BF269" i="18" s="1"/>
  <c r="BF111" i="18" a="1"/>
  <c r="BF111" i="18" s="1"/>
  <c r="BF250" i="18" s="1"/>
  <c r="BU123" i="18" a="1"/>
  <c r="BU123" i="18" s="1"/>
  <c r="BU262" i="18" s="1"/>
  <c r="BD122" i="18" a="1"/>
  <c r="BD122" i="18" s="1"/>
  <c r="BD261" i="18" s="1"/>
  <c r="CY119" i="18" a="1"/>
  <c r="CY119" i="18" s="1"/>
  <c r="CY258" i="18" s="1"/>
  <c r="CH122" i="18" a="1"/>
  <c r="CH122" i="18" s="1"/>
  <c r="CH261" i="18" s="1"/>
  <c r="V122" i="18" a="1"/>
  <c r="V122" i="18" s="1"/>
  <c r="V261" i="18" s="1"/>
  <c r="V108" i="18" a="1"/>
  <c r="V108" i="18" s="1"/>
  <c r="V247" i="18" s="1"/>
  <c r="E117" i="18" a="1"/>
  <c r="E117" i="18" s="1"/>
  <c r="E256" i="18" s="1"/>
  <c r="AZ118" i="18" a="1"/>
  <c r="AZ118" i="18" s="1"/>
  <c r="AZ257" i="18" s="1"/>
  <c r="CT130" i="18" a="1"/>
  <c r="CT130" i="18" s="1"/>
  <c r="CT269" i="18" s="1"/>
  <c r="CT115" i="18" a="1"/>
  <c r="CT115" i="18" s="1"/>
  <c r="CT254" i="18" s="1"/>
  <c r="AQ117" i="18" a="1"/>
  <c r="AQ117" i="18" s="1"/>
  <c r="AQ256" i="18" s="1"/>
  <c r="BM113" i="18" a="1"/>
  <c r="BM113" i="18" s="1"/>
  <c r="BM252" i="18" s="1"/>
  <c r="DH125" i="18" a="1"/>
  <c r="DH125" i="18" s="1"/>
  <c r="DH131" i="18" a="1"/>
  <c r="DH131" i="18" s="1"/>
  <c r="DH270" i="18" s="1"/>
  <c r="AV113" i="18" a="1"/>
  <c r="AV113" i="18" s="1"/>
  <c r="AV252" i="18" s="1"/>
  <c r="CQ121" i="18" a="1"/>
  <c r="CQ121" i="18" s="1"/>
  <c r="CQ260" i="18" s="1"/>
  <c r="CQ110" i="18" a="1"/>
  <c r="CQ110" i="18" s="1"/>
  <c r="CQ249" i="18" s="1"/>
  <c r="AE113" i="18" a="1"/>
  <c r="AE113" i="18" s="1"/>
  <c r="AE252" i="18" s="1"/>
  <c r="BZ126" i="18" a="1"/>
  <c r="BZ126" i="18" s="1"/>
  <c r="BZ265" i="18" s="1"/>
  <c r="N128" i="18" a="1"/>
  <c r="N128" i="18" s="1"/>
  <c r="N267" i="18" s="1"/>
  <c r="N115" i="18" a="1"/>
  <c r="N115" i="18" s="1"/>
  <c r="N254" i="18" s="1"/>
  <c r="BI112" i="18" a="1"/>
  <c r="BI112" i="18" s="1"/>
  <c r="BI251" i="18" s="1"/>
  <c r="DD130" i="18" a="1"/>
  <c r="DD130" i="18" s="1"/>
  <c r="DD269" i="18" s="1"/>
  <c r="DD112" i="18" a="1"/>
  <c r="DD112" i="18" s="1"/>
  <c r="DD251" i="18" s="1"/>
  <c r="AR115" i="18" a="1"/>
  <c r="AR115" i="18" s="1"/>
  <c r="AR254" i="18" s="1"/>
  <c r="DC119" i="18" a="1"/>
  <c r="DC119" i="18" s="1"/>
  <c r="DC258" i="18" s="1"/>
  <c r="DC115" i="18" a="1"/>
  <c r="DC115" i="18" s="1"/>
  <c r="DC254" i="18" s="1"/>
  <c r="AI114" i="18" a="1"/>
  <c r="AI114" i="18" s="1"/>
  <c r="AI253" i="18" s="1"/>
  <c r="BW122" i="18" a="1"/>
  <c r="BW122" i="18" s="1"/>
  <c r="BW261" i="18" s="1"/>
  <c r="G113" i="18" a="1"/>
  <c r="G113" i="18" s="1"/>
  <c r="G252" i="18" s="1"/>
  <c r="CP127" i="18" a="1"/>
  <c r="CP127" i="18" s="1"/>
  <c r="CP266" i="18" s="1"/>
  <c r="BE119" i="18" a="1"/>
  <c r="BE119" i="18" s="1"/>
  <c r="BE258" i="18" s="1"/>
  <c r="F113" i="18" a="1"/>
  <c r="F113" i="18" s="1"/>
  <c r="F252" i="18" s="1"/>
  <c r="AX120" i="18" a="1"/>
  <c r="AX120" i="18" s="1"/>
  <c r="AX259" i="18" s="1"/>
  <c r="AU117" i="18" a="1"/>
  <c r="AU117" i="18" s="1"/>
  <c r="AU256" i="18" s="1"/>
  <c r="BF118" i="18" a="1"/>
  <c r="BF118" i="18" s="1"/>
  <c r="BF257" i="18" s="1"/>
  <c r="CY114" i="18" a="1"/>
  <c r="CY114" i="18" s="1"/>
  <c r="CY253" i="18" s="1"/>
  <c r="AZ127" i="18" a="1"/>
  <c r="AZ127" i="18" s="1"/>
  <c r="AZ266" i="18" s="1"/>
  <c r="AQ109" i="18" a="1"/>
  <c r="AQ109" i="18" s="1"/>
  <c r="AQ248" i="18" s="1"/>
  <c r="AV122" i="18" a="1"/>
  <c r="AV122" i="18" s="1"/>
  <c r="AV261" i="18" s="1"/>
  <c r="BZ131" i="18" a="1"/>
  <c r="BZ131" i="18" s="1"/>
  <c r="BZ270" i="18" s="1"/>
  <c r="BI108" i="18" a="1"/>
  <c r="BI108" i="18" s="1"/>
  <c r="BI247" i="18" s="1"/>
  <c r="DC114" i="18" a="1"/>
  <c r="DC114" i="18" s="1"/>
  <c r="DC253" i="18" s="1"/>
  <c r="AB111" i="18" a="1"/>
  <c r="AB111" i="18" s="1"/>
  <c r="AB250" i="18" s="1"/>
  <c r="G116" i="18" a="1"/>
  <c r="G116" i="18" s="1"/>
  <c r="G255" i="18" s="1"/>
  <c r="CP115" i="18" a="1"/>
  <c r="CP115" i="18" s="1"/>
  <c r="CP254" i="18" s="1"/>
  <c r="BE117" i="18" a="1"/>
  <c r="BE117" i="18" s="1"/>
  <c r="BE256" i="18" s="1"/>
  <c r="F112" i="18" a="1"/>
  <c r="F112" i="18" s="1"/>
  <c r="F251" i="18" s="1"/>
  <c r="AX118" i="18" a="1"/>
  <c r="AX118" i="18" s="1"/>
  <c r="AX257" i="18" s="1"/>
  <c r="AU127" i="18" a="1"/>
  <c r="AU127" i="18" s="1"/>
  <c r="AU266" i="18" s="1"/>
  <c r="BF115" i="18" a="1"/>
  <c r="BF115" i="18" s="1"/>
  <c r="BF254" i="18" s="1"/>
  <c r="CY125" i="18" a="1"/>
  <c r="CY125" i="18" s="1"/>
  <c r="AZ131" i="18" a="1"/>
  <c r="AZ131" i="18" s="1"/>
  <c r="AZ270" i="18" s="1"/>
  <c r="BM122" i="18" a="1"/>
  <c r="BM122" i="18" s="1"/>
  <c r="BM261" i="18" s="1"/>
  <c r="AV119" i="18" a="1"/>
  <c r="AV119" i="18" s="1"/>
  <c r="AV258" i="18" s="1"/>
  <c r="BZ111" i="18" a="1"/>
  <c r="BZ111" i="18" s="1"/>
  <c r="BZ250" i="18" s="1"/>
  <c r="DD117" i="18" a="1"/>
  <c r="DD117" i="18" s="1"/>
  <c r="DD256" i="18" s="1"/>
  <c r="AI123" i="18" a="1"/>
  <c r="AI123" i="18" s="1"/>
  <c r="AI262" i="18" s="1"/>
  <c r="CO120" i="18" a="1"/>
  <c r="CO120" i="18" s="1"/>
  <c r="CO259" i="18" s="1"/>
  <c r="CF114" i="18" a="1"/>
  <c r="CF114" i="18" s="1"/>
  <c r="CF253" i="18" s="1"/>
  <c r="CL117" i="18" a="1"/>
  <c r="CL117" i="18" s="1"/>
  <c r="CL256" i="18" s="1"/>
  <c r="W116" i="18" a="1"/>
  <c r="W116" i="18" s="1"/>
  <c r="W255" i="18" s="1"/>
  <c r="CV112" i="18" a="1"/>
  <c r="CV112" i="18" s="1"/>
  <c r="CV251" i="18" s="1"/>
  <c r="R116" i="18" a="1"/>
  <c r="R116" i="18" s="1"/>
  <c r="R255" i="18" s="1"/>
  <c r="AD110" i="18" a="1"/>
  <c r="AD110" i="18" s="1"/>
  <c r="AD249" i="18" s="1"/>
  <c r="BD129" i="18" a="1"/>
  <c r="BD129" i="18" s="1"/>
  <c r="BD268" i="18" s="1"/>
  <c r="V116" i="18" a="1"/>
  <c r="V116" i="18" s="1"/>
  <c r="V255" i="18" s="1"/>
  <c r="CT110" i="18" a="1"/>
  <c r="CT110" i="18" s="1"/>
  <c r="CT249" i="18" s="1"/>
  <c r="BM121" i="18" a="1"/>
  <c r="BM121" i="18" s="1"/>
  <c r="BM260" i="18" s="1"/>
  <c r="CQ116" i="18" a="1"/>
  <c r="CQ116" i="18" s="1"/>
  <c r="CQ255" i="18" s="1"/>
  <c r="N113" i="18" a="1"/>
  <c r="N113" i="18" s="1"/>
  <c r="N252" i="18" s="1"/>
  <c r="DD115" i="18" a="1"/>
  <c r="DD115" i="18" s="1"/>
  <c r="DD254" i="18" s="1"/>
  <c r="AI119" i="18" a="1"/>
  <c r="AI119" i="18" s="1"/>
  <c r="AI258" i="18" s="1"/>
  <c r="DB129" i="18" a="1"/>
  <c r="DB129" i="18" s="1"/>
  <c r="DB268" i="18" s="1"/>
  <c r="BB109" i="18" a="1"/>
  <c r="BB109" i="18" s="1"/>
  <c r="BB248" i="18" s="1"/>
  <c r="I113" i="18" a="1"/>
  <c r="I113" i="18" s="1"/>
  <c r="I252" i="18" s="1"/>
  <c r="CI117" i="18" a="1"/>
  <c r="CI117" i="18" s="1"/>
  <c r="CI256" i="18" s="1"/>
  <c r="BA121" i="18" a="1"/>
  <c r="BA121" i="18" s="1"/>
  <c r="BA260" i="18" s="1"/>
  <c r="BO111" i="18" a="1"/>
  <c r="BO111" i="18" s="1"/>
  <c r="BO250" i="18" s="1"/>
  <c r="AD131" i="18" a="1"/>
  <c r="AD131" i="18" s="1"/>
  <c r="AD270" i="18" s="1"/>
  <c r="BF113" i="18" a="1"/>
  <c r="BF113" i="18" s="1"/>
  <c r="BF252" i="18" s="1"/>
  <c r="CY123" i="18" a="1"/>
  <c r="CY123" i="18" s="1"/>
  <c r="CY262" i="18" s="1"/>
  <c r="E109" i="18" a="1"/>
  <c r="E109" i="18" s="1"/>
  <c r="E248" i="18" s="1"/>
  <c r="AQ122" i="18" a="1"/>
  <c r="AQ122" i="18" s="1"/>
  <c r="AQ261" i="18" s="1"/>
  <c r="AV116" i="18" a="1"/>
  <c r="AV116" i="18" s="1"/>
  <c r="AV255" i="18" s="1"/>
  <c r="BZ119" i="18" a="1"/>
  <c r="BZ119" i="18" s="1"/>
  <c r="BZ258" i="18" s="1"/>
  <c r="DD127" i="18" a="1"/>
  <c r="DD127" i="18" s="1"/>
  <c r="DD266" i="18" s="1"/>
  <c r="DC110" i="18" a="1"/>
  <c r="DC110" i="18" s="1"/>
  <c r="DC249" i="18" s="1"/>
  <c r="O119" i="18" a="1"/>
  <c r="O119" i="18" s="1"/>
  <c r="O258" i="18" s="1"/>
  <c r="CK116" i="18" a="1"/>
  <c r="CK116" i="18" s="1"/>
  <c r="CK255" i="18" s="1"/>
  <c r="CB121" i="18" a="1"/>
  <c r="CB121" i="18" s="1"/>
  <c r="CB260" i="18" s="1"/>
  <c r="L110" i="18" a="1"/>
  <c r="L110" i="18" s="1"/>
  <c r="L249" i="18" s="1"/>
  <c r="K126" i="18" a="1"/>
  <c r="K126" i="18" s="1"/>
  <c r="K265" i="18" s="1"/>
  <c r="DA129" i="18" a="1"/>
  <c r="DA129" i="18" s="1"/>
  <c r="DA268" i="18" s="1"/>
  <c r="BS128" i="18" a="1"/>
  <c r="BS128" i="18" s="1"/>
  <c r="BS267" i="18" s="1"/>
  <c r="AK120" i="18" a="1"/>
  <c r="AK120" i="18" s="1"/>
  <c r="AK259" i="18" s="1"/>
  <c r="BG125" i="18" a="1"/>
  <c r="BG125" i="18" s="1"/>
  <c r="Q116" i="18" a="1"/>
  <c r="Q116" i="18" s="1"/>
  <c r="Q255" i="18" s="1"/>
  <c r="BN127" i="18" a="1"/>
  <c r="BN127" i="18" s="1"/>
  <c r="BN266" i="18" s="1"/>
  <c r="I114" i="18" a="1"/>
  <c r="I114" i="18" s="1"/>
  <c r="I253" i="18" s="1"/>
  <c r="BQ128" i="18" a="1"/>
  <c r="BQ128" i="18" s="1"/>
  <c r="BQ267" i="18" s="1"/>
  <c r="J112" i="18" a="1"/>
  <c r="J112" i="18" s="1"/>
  <c r="J251" i="18" s="1"/>
  <c r="CZ125" i="18" a="1"/>
  <c r="CZ125" i="18" s="1"/>
  <c r="CI120" i="18" a="1"/>
  <c r="CI120" i="18" s="1"/>
  <c r="CI259" i="18" s="1"/>
  <c r="BR129" i="18" a="1"/>
  <c r="BR129" i="18" s="1"/>
  <c r="BR268" i="18" s="1"/>
  <c r="F123" i="18" a="1"/>
  <c r="F123" i="18" s="1"/>
  <c r="F262" i="18" s="1"/>
  <c r="BA130" i="18" a="1"/>
  <c r="BA130" i="18" s="1"/>
  <c r="BA269" i="18" s="1"/>
  <c r="CV128" i="18" a="1"/>
  <c r="CV128" i="18" s="1"/>
  <c r="CV267" i="18" s="1"/>
  <c r="AJ127" i="18" a="1"/>
  <c r="AJ127" i="18" s="1"/>
  <c r="AJ266" i="18" s="1"/>
  <c r="AJ114" i="18" a="1"/>
  <c r="AJ114" i="18" s="1"/>
  <c r="AJ253" i="18" s="1"/>
  <c r="AX110" i="18" a="1"/>
  <c r="AX110" i="18" s="1"/>
  <c r="AX249" i="18" s="1"/>
  <c r="BO113" i="18" a="1"/>
  <c r="BO113" i="18" s="1"/>
  <c r="BO252" i="18" s="1"/>
  <c r="R112" i="18" a="1"/>
  <c r="R112" i="18" s="1"/>
  <c r="R251" i="18" s="1"/>
  <c r="BL120" i="18" a="1"/>
  <c r="BL120" i="18" s="1"/>
  <c r="BL259" i="18" s="1"/>
  <c r="AU118" i="18" a="1"/>
  <c r="AU118" i="18" s="1"/>
  <c r="AU257" i="18" s="1"/>
  <c r="AD125" i="18" a="1"/>
  <c r="AD125" i="18" s="1"/>
  <c r="M122" i="18" a="1"/>
  <c r="M122" i="18" s="1"/>
  <c r="M261" i="18" s="1"/>
  <c r="BH122" i="18" a="1"/>
  <c r="BH122" i="18" s="1"/>
  <c r="BH261" i="18" s="1"/>
  <c r="BF131" i="18" a="1"/>
  <c r="BF131" i="18" s="1"/>
  <c r="BF270" i="18" s="1"/>
  <c r="BU111" i="18" a="1"/>
  <c r="BU111" i="18" s="1"/>
  <c r="BU250" i="18" s="1"/>
  <c r="BD114" i="18" a="1"/>
  <c r="BD114" i="18" s="1"/>
  <c r="BD253" i="18" s="1"/>
  <c r="CY111" i="18" a="1"/>
  <c r="CY111" i="18" s="1"/>
  <c r="CY250" i="18" s="1"/>
  <c r="CH117" i="18" a="1"/>
  <c r="CH117" i="18" s="1"/>
  <c r="CH256" i="18" s="1"/>
  <c r="V121" i="18" a="1"/>
  <c r="V121" i="18" s="1"/>
  <c r="V260" i="18" s="1"/>
  <c r="E126" i="18" a="1"/>
  <c r="E126" i="18" s="1"/>
  <c r="E265" i="18" s="1"/>
  <c r="E110" i="18" a="1"/>
  <c r="E110" i="18" s="1"/>
  <c r="E249" i="18" s="1"/>
  <c r="AZ114" i="18" a="1"/>
  <c r="AZ114" i="18" s="1"/>
  <c r="AZ253" i="18" s="1"/>
  <c r="CT125" i="18" a="1"/>
  <c r="CT125" i="18" s="1"/>
  <c r="CT108" i="18" a="1"/>
  <c r="CT108" i="18" s="1"/>
  <c r="CT247" i="18" s="1"/>
  <c r="AQ113" i="18" a="1"/>
  <c r="AQ113" i="18" s="1"/>
  <c r="AQ252" i="18" s="1"/>
  <c r="BM120" i="18" a="1"/>
  <c r="BM120" i="18" s="1"/>
  <c r="BM259" i="18" s="1"/>
  <c r="DH130" i="18" a="1"/>
  <c r="DH130" i="18" s="1"/>
  <c r="DH269" i="18" s="1"/>
  <c r="DH109" i="18" a="1"/>
  <c r="DH109" i="18" s="1"/>
  <c r="DH248" i="18" s="1"/>
  <c r="AV123" i="18" a="1"/>
  <c r="AV123" i="18" s="1"/>
  <c r="AV262" i="18" s="1"/>
  <c r="CQ128" i="18" a="1"/>
  <c r="CQ128" i="18" s="1"/>
  <c r="CQ267" i="18" s="1"/>
  <c r="AE131" i="18" a="1"/>
  <c r="AE131" i="18" s="1"/>
  <c r="AE270" i="18" s="1"/>
  <c r="AE115" i="18" a="1"/>
  <c r="AE115" i="18" s="1"/>
  <c r="AE254" i="18" s="1"/>
  <c r="BZ121" i="18" a="1"/>
  <c r="BZ121" i="18" s="1"/>
  <c r="BZ260" i="18" s="1"/>
  <c r="N131" i="18" a="1"/>
  <c r="N131" i="18" s="1"/>
  <c r="N270" i="18" s="1"/>
  <c r="N111" i="18" a="1"/>
  <c r="N111" i="18" s="1"/>
  <c r="N250" i="18" s="1"/>
  <c r="BI123" i="18" a="1"/>
  <c r="BI123" i="18" s="1"/>
  <c r="BI262" i="18" s="1"/>
  <c r="DD126" i="18" a="1"/>
  <c r="DD126" i="18" s="1"/>
  <c r="DD265" i="18" s="1"/>
  <c r="DD109" i="18" a="1"/>
  <c r="DD109" i="18" s="1"/>
  <c r="DD248" i="18" s="1"/>
  <c r="AR117" i="18" a="1"/>
  <c r="AR117" i="18" s="1"/>
  <c r="AR256" i="18" s="1"/>
  <c r="DC123" i="18" a="1"/>
  <c r="DC123" i="18" s="1"/>
  <c r="DC262" i="18" s="1"/>
  <c r="DC109" i="18" a="1"/>
  <c r="DC109" i="18" s="1"/>
  <c r="DC248" i="18" s="1"/>
  <c r="AI109" i="18" a="1"/>
  <c r="AI109" i="18" s="1"/>
  <c r="AI248" i="18" s="1"/>
  <c r="BW118" i="18" a="1"/>
  <c r="BW118" i="18" s="1"/>
  <c r="BW257" i="18" s="1"/>
  <c r="DF131" i="18" a="1"/>
  <c r="DF131" i="18" s="1"/>
  <c r="DF270" i="18" s="1"/>
  <c r="CF115" i="18" a="1"/>
  <c r="CF115" i="18" s="1"/>
  <c r="CF254" i="18" s="1"/>
  <c r="AM123" i="18" a="1"/>
  <c r="AM123" i="18" s="1"/>
  <c r="AM262" i="18" s="1"/>
  <c r="W130" i="18" a="1"/>
  <c r="W130" i="18" s="1"/>
  <c r="W269" i="18" s="1"/>
  <c r="CV114" i="18" a="1"/>
  <c r="CV114" i="18" s="1"/>
  <c r="CV253" i="18" s="1"/>
  <c r="R126" i="18" a="1"/>
  <c r="R126" i="18" s="1"/>
  <c r="R265" i="18" s="1"/>
  <c r="M109" i="18" a="1"/>
  <c r="M109" i="18" s="1"/>
  <c r="M248" i="18" s="1"/>
  <c r="BD131" i="18" a="1"/>
  <c r="BD131" i="18" s="1"/>
  <c r="BD270" i="18" s="1"/>
  <c r="V125" i="18" a="1"/>
  <c r="V125" i="18" s="1"/>
  <c r="CT119" i="18" a="1"/>
  <c r="CT119" i="18" s="1"/>
  <c r="CT258" i="18" s="1"/>
  <c r="BM119" i="18" a="1"/>
  <c r="BM119" i="18" s="1"/>
  <c r="BM258" i="18" s="1"/>
  <c r="CQ117" i="18" a="1"/>
  <c r="CQ117" i="18" s="1"/>
  <c r="CQ256" i="18" s="1"/>
  <c r="N125" i="18" a="1"/>
  <c r="N125" i="18" s="1"/>
  <c r="AR120" i="18" a="1"/>
  <c r="AR120" i="18" s="1"/>
  <c r="AR259" i="18" s="1"/>
  <c r="AI129" i="18" a="1"/>
  <c r="AI129" i="18" s="1"/>
  <c r="AI268" i="18" s="1"/>
  <c r="AT114" i="18" a="1"/>
  <c r="AT114" i="18" s="1"/>
  <c r="AT253" i="18" s="1"/>
  <c r="CF111" i="18" a="1"/>
  <c r="CF111" i="18" s="1"/>
  <c r="CF250" i="18" s="1"/>
  <c r="CL123" i="18" a="1"/>
  <c r="CL123" i="18" s="1"/>
  <c r="CL262" i="18" s="1"/>
  <c r="W110" i="18" a="1"/>
  <c r="W110" i="18" s="1"/>
  <c r="W249" i="18" s="1"/>
  <c r="CV117" i="18" a="1"/>
  <c r="CV117" i="18" s="1"/>
  <c r="CV256" i="18" s="1"/>
  <c r="R127" i="18" a="1"/>
  <c r="R127" i="18" s="1"/>
  <c r="R266" i="18" s="1"/>
  <c r="M108" i="18" a="1"/>
  <c r="M108" i="18" s="1"/>
  <c r="M247" i="18" s="1"/>
  <c r="BD125" i="18" a="1"/>
  <c r="BD125" i="18" s="1"/>
  <c r="V110" i="18" a="1"/>
  <c r="V110" i="18" s="1"/>
  <c r="V249" i="18" s="1"/>
  <c r="CT114" i="18" a="1"/>
  <c r="CT114" i="18" s="1"/>
  <c r="CT253" i="18" s="1"/>
  <c r="DH110" i="18" a="1"/>
  <c r="DH110" i="18" s="1"/>
  <c r="DH249" i="18" s="1"/>
  <c r="AE122" i="18" a="1"/>
  <c r="AE122" i="18" s="1"/>
  <c r="AE261" i="18" s="1"/>
  <c r="BI126" i="18" a="1"/>
  <c r="BI126" i="18" s="1"/>
  <c r="BI265" i="18" s="1"/>
  <c r="AR111" i="18" a="1"/>
  <c r="AR111" i="18" s="1"/>
  <c r="AR250" i="18" s="1"/>
  <c r="BW108" i="18" a="1"/>
  <c r="BW108" i="18" s="1"/>
  <c r="BW247" i="18" s="1"/>
  <c r="CJ118" i="18" a="1"/>
  <c r="CJ118" i="18" s="1"/>
  <c r="CJ257" i="18" s="1"/>
  <c r="CP113" i="18" a="1"/>
  <c r="CP113" i="18" s="1"/>
  <c r="CP252" i="18" s="1"/>
  <c r="CZ126" i="18" a="1"/>
  <c r="CZ126" i="18" s="1"/>
  <c r="CZ265" i="18" s="1"/>
  <c r="F118" i="18" a="1"/>
  <c r="F118" i="18" s="1"/>
  <c r="F257" i="18" s="1"/>
  <c r="AX125" i="18" a="1"/>
  <c r="AX125" i="18" s="1"/>
  <c r="BL111" i="18" a="1"/>
  <c r="BL111" i="18" s="1"/>
  <c r="BL250" i="18" s="1"/>
  <c r="BH110" i="18" a="1"/>
  <c r="BH110" i="18" s="1"/>
  <c r="BH249" i="18" s="1"/>
  <c r="CY131" i="18" a="1"/>
  <c r="CY131" i="18" s="1"/>
  <c r="CY270" i="18" s="1"/>
  <c r="E111" i="18" a="1"/>
  <c r="E111" i="18" s="1"/>
  <c r="E250" i="18" s="1"/>
  <c r="AQ125" i="18" a="1"/>
  <c r="AQ125" i="18" s="1"/>
  <c r="AV121" i="18" a="1"/>
  <c r="AV121" i="18" s="1"/>
  <c r="AV260" i="18" s="1"/>
  <c r="BZ127" i="18" a="1"/>
  <c r="BZ127" i="18" s="1"/>
  <c r="BZ266" i="18" s="1"/>
  <c r="BI130" i="18" a="1"/>
  <c r="BI130" i="18" s="1"/>
  <c r="BI269" i="18" s="1"/>
  <c r="DC112" i="18" a="1"/>
  <c r="DC112" i="18" s="1"/>
  <c r="DC251" i="18" s="1"/>
  <c r="CO111" i="18" a="1"/>
  <c r="CO111" i="18" s="1"/>
  <c r="CO250" i="18" s="1"/>
  <c r="S115" i="18" a="1"/>
  <c r="S115" i="18" s="1"/>
  <c r="S254" i="18" s="1"/>
  <c r="AM109" i="18" a="1"/>
  <c r="AM109" i="18" s="1"/>
  <c r="AM248" i="18" s="1"/>
  <c r="CZ118" i="18" a="1"/>
  <c r="CZ118" i="18" s="1"/>
  <c r="CZ257" i="18" s="1"/>
  <c r="BA128" i="18" a="1"/>
  <c r="BA128" i="18" s="1"/>
  <c r="BA267" i="18" s="1"/>
  <c r="AX119" i="18" a="1"/>
  <c r="AX119" i="18" s="1"/>
  <c r="AX258" i="18" s="1"/>
  <c r="AU121" i="18" a="1"/>
  <c r="AU121" i="18" s="1"/>
  <c r="AU260" i="18" s="1"/>
  <c r="BH118" i="18" a="1"/>
  <c r="BH118" i="18" s="1"/>
  <c r="BH257" i="18" s="1"/>
  <c r="BD128" i="18" a="1"/>
  <c r="BD128" i="18" s="1"/>
  <c r="BD267" i="18" s="1"/>
  <c r="V123" i="18" a="1"/>
  <c r="V123" i="18" s="1"/>
  <c r="V262" i="18" s="1"/>
  <c r="CT117" i="18" a="1"/>
  <c r="CT117" i="18" s="1"/>
  <c r="CT256" i="18" s="1"/>
  <c r="DH113" i="18" a="1"/>
  <c r="DH113" i="18" s="1"/>
  <c r="DH252" i="18" s="1"/>
  <c r="AE114" i="18" a="1"/>
  <c r="AE114" i="18" s="1"/>
  <c r="AE253" i="18" s="1"/>
  <c r="BI113" i="18" a="1"/>
  <c r="BI113" i="18" s="1"/>
  <c r="BI252" i="18" s="1"/>
  <c r="DC125" i="18" a="1"/>
  <c r="DC125" i="18" s="1"/>
  <c r="BW114" i="18" a="1"/>
  <c r="BW114" i="18" s="1"/>
  <c r="BW253" i="18" s="1"/>
  <c r="O129" i="18" a="1"/>
  <c r="O129" i="18" s="1"/>
  <c r="O268" i="18" s="1"/>
  <c r="BC111" i="18" a="1"/>
  <c r="BC111" i="18" s="1"/>
  <c r="BC250" i="18" s="1"/>
  <c r="BK131" i="18" a="1"/>
  <c r="BK131" i="18" s="1"/>
  <c r="BK270" i="18" s="1"/>
  <c r="L112" i="18" a="1"/>
  <c r="L112" i="18" s="1"/>
  <c r="L251" i="18" s="1"/>
  <c r="K111" i="18" a="1"/>
  <c r="K111" i="18" s="1"/>
  <c r="K250" i="18" s="1"/>
  <c r="AO123" i="18" a="1"/>
  <c r="AO123" i="18" s="1"/>
  <c r="AO262" i="18" s="1"/>
  <c r="BS125" i="18" a="1"/>
  <c r="BS125" i="18" s="1"/>
  <c r="AK130" i="18" a="1"/>
  <c r="AK130" i="18" s="1"/>
  <c r="AK269" i="18" s="1"/>
  <c r="AP114" i="18" a="1"/>
  <c r="AP114" i="18" s="1"/>
  <c r="AP253" i="18" s="1"/>
  <c r="Q108" i="18" a="1"/>
  <c r="Q108" i="18" s="1"/>
  <c r="Q247" i="18" s="1"/>
  <c r="BN114" i="18" a="1"/>
  <c r="BN114" i="18" s="1"/>
  <c r="BN253" i="18" s="1"/>
  <c r="AM126" i="18" a="1"/>
  <c r="AM126" i="18" s="1"/>
  <c r="AM265" i="18" s="1"/>
  <c r="BQ113" i="18" a="1"/>
  <c r="BQ113" i="18" s="1"/>
  <c r="BQ252" i="18" s="1"/>
  <c r="J109" i="18" a="1"/>
  <c r="J109" i="18" s="1"/>
  <c r="J248" i="18" s="1"/>
  <c r="CZ117" i="18" a="1"/>
  <c r="CZ117" i="18" s="1"/>
  <c r="CZ256" i="18" s="1"/>
  <c r="CI108" i="18" a="1"/>
  <c r="CI108" i="18" s="1"/>
  <c r="CI247" i="18" s="1"/>
  <c r="BR127" i="18" a="1"/>
  <c r="BR127" i="18" s="1"/>
  <c r="BR266" i="18" s="1"/>
  <c r="F125" i="18" a="1"/>
  <c r="F125" i="18" s="1"/>
  <c r="BA123" i="18" a="1"/>
  <c r="BA123" i="18" s="1"/>
  <c r="BA262" i="18" s="1"/>
  <c r="CV125" i="18" a="1"/>
  <c r="CV125" i="18" s="1"/>
  <c r="AJ130" i="18" a="1"/>
  <c r="AJ130" i="18" s="1"/>
  <c r="AJ269" i="18" s="1"/>
  <c r="AX126" i="18" a="1"/>
  <c r="AX126" i="18" s="1"/>
  <c r="AX265" i="18" s="1"/>
  <c r="AX113" i="18" a="1"/>
  <c r="AX113" i="18" s="1"/>
  <c r="AX252" i="18" s="1"/>
  <c r="BO123" i="18" a="1"/>
  <c r="BO123" i="18" s="1"/>
  <c r="BO262" i="18" s="1"/>
  <c r="R111" i="18" a="1"/>
  <c r="R111" i="18" s="1"/>
  <c r="R250" i="18" s="1"/>
  <c r="BL118" i="18" a="1"/>
  <c r="BL118" i="18" s="1"/>
  <c r="BL257" i="18" s="1"/>
  <c r="AU113" i="18" a="1"/>
  <c r="AU113" i="18" s="1"/>
  <c r="AU252" i="18" s="1"/>
  <c r="AD122" i="18" a="1"/>
  <c r="AD122" i="18" s="1"/>
  <c r="AD261" i="18" s="1"/>
  <c r="M120" i="18" a="1"/>
  <c r="M120" i="18" s="1"/>
  <c r="M259" i="18" s="1"/>
  <c r="BH123" i="18" a="1"/>
  <c r="BH123" i="18" s="1"/>
  <c r="BH262" i="18" s="1"/>
  <c r="BF127" i="18" a="1"/>
  <c r="BF127" i="18" s="1"/>
  <c r="BF266" i="18" s="1"/>
  <c r="BU116" i="18" a="1"/>
  <c r="BU116" i="18" s="1"/>
  <c r="BU255" i="18" s="1"/>
  <c r="BD108" i="18" a="1"/>
  <c r="BD108" i="18" s="1"/>
  <c r="BD247" i="18" s="1"/>
  <c r="CY129" i="18" a="1"/>
  <c r="CY129" i="18" s="1"/>
  <c r="CY268" i="18" s="1"/>
  <c r="CH116" i="18" a="1"/>
  <c r="CH116" i="18" s="1"/>
  <c r="CH255" i="18" s="1"/>
  <c r="V113" i="18" a="1"/>
  <c r="V113" i="18" s="1"/>
  <c r="V252" i="18" s="1"/>
  <c r="E125" i="18" a="1"/>
  <c r="E125" i="18" s="1"/>
  <c r="E108" i="18" a="1"/>
  <c r="E108" i="18" s="1"/>
  <c r="E247" i="18" s="1"/>
  <c r="AZ113" i="18" a="1"/>
  <c r="AZ113" i="18" s="1"/>
  <c r="AZ252" i="18" s="1"/>
  <c r="CT123" i="18" a="1"/>
  <c r="CT123" i="18" s="1"/>
  <c r="CT262" i="18" s="1"/>
  <c r="AQ131" i="18" a="1"/>
  <c r="AQ131" i="18" s="1"/>
  <c r="AQ270" i="18" s="1"/>
  <c r="AQ111" i="18" a="1"/>
  <c r="AQ111" i="18" s="1"/>
  <c r="AQ250" i="18" s="1"/>
  <c r="BM117" i="18" a="1"/>
  <c r="BM117" i="18" s="1"/>
  <c r="BM256" i="18" s="1"/>
  <c r="DH117" i="18" a="1"/>
  <c r="DH117" i="18" s="1"/>
  <c r="DH256" i="18" s="1"/>
  <c r="DH111" i="18" a="1"/>
  <c r="DH111" i="18" s="1"/>
  <c r="DH250" i="18" s="1"/>
  <c r="AV110" i="18" a="1"/>
  <c r="AV110" i="18" s="1"/>
  <c r="AV249" i="18" s="1"/>
  <c r="CQ125" i="18" a="1"/>
  <c r="CQ125" i="18" s="1"/>
  <c r="AE130" i="18" a="1"/>
  <c r="AE130" i="18" s="1"/>
  <c r="AE269" i="18" s="1"/>
  <c r="AE112" i="18" a="1"/>
  <c r="AE112" i="18" s="1"/>
  <c r="AE251" i="18" s="1"/>
  <c r="BZ114" i="18" a="1"/>
  <c r="BZ114" i="18" s="1"/>
  <c r="BZ253" i="18" s="1"/>
  <c r="N127" i="18" a="1"/>
  <c r="N127" i="18" s="1"/>
  <c r="N266" i="18" s="1"/>
  <c r="N120" i="18" a="1"/>
  <c r="N120" i="18" s="1"/>
  <c r="N259" i="18" s="1"/>
  <c r="BI121" i="18" a="1"/>
  <c r="BI121" i="18" s="1"/>
  <c r="BI260" i="18" s="1"/>
  <c r="DD125" i="18" a="1"/>
  <c r="DD125" i="18" s="1"/>
  <c r="DD108" i="18" a="1"/>
  <c r="DD108" i="18" s="1"/>
  <c r="DD247" i="18" s="1"/>
  <c r="AR113" i="18" a="1"/>
  <c r="AR113" i="18" s="1"/>
  <c r="AR252" i="18" s="1"/>
  <c r="DC121" i="18" a="1"/>
  <c r="DC121" i="18" s="1"/>
  <c r="DC260" i="18" s="1"/>
  <c r="AI130" i="18" a="1"/>
  <c r="AI130" i="18" s="1"/>
  <c r="AI269" i="18" s="1"/>
  <c r="AI112" i="18" a="1"/>
  <c r="AI112" i="18" s="1"/>
  <c r="AI251" i="18" s="1"/>
  <c r="BW115" i="18" a="1"/>
  <c r="BW115" i="18" s="1"/>
  <c r="BW254" i="18" s="1"/>
  <c r="BW109" i="18" a="1"/>
  <c r="BW109" i="18" s="1"/>
  <c r="BW248" i="18" s="1"/>
  <c r="AL114" i="18" a="1"/>
  <c r="AL114" i="18" s="1"/>
  <c r="AL253" i="18" s="1"/>
  <c r="AO110" i="18" a="1"/>
  <c r="AO110" i="18" s="1"/>
  <c r="AO249" i="18" s="1"/>
  <c r="BN110" i="18" a="1"/>
  <c r="BN110" i="18" s="1"/>
  <c r="BN249" i="18" s="1"/>
  <c r="AN113" i="18" a="1"/>
  <c r="AN113" i="18" s="1"/>
  <c r="AN252" i="18" s="1"/>
  <c r="BA114" i="18" a="1"/>
  <c r="BA114" i="18" s="1"/>
  <c r="BA253" i="18" s="1"/>
  <c r="BO119" i="18" a="1"/>
  <c r="BO119" i="18" s="1"/>
  <c r="BO258" i="18" s="1"/>
  <c r="AD112" i="18" a="1"/>
  <c r="AD112" i="18" s="1"/>
  <c r="AD251" i="18" s="1"/>
  <c r="BU128" i="18" a="1"/>
  <c r="BU128" i="18" s="1"/>
  <c r="BU267" i="18" s="1"/>
  <c r="CH108" i="18" a="1"/>
  <c r="CH108" i="18" s="1"/>
  <c r="CH247" i="18" s="1"/>
  <c r="AZ109" i="18" a="1"/>
  <c r="AZ109" i="18" s="1"/>
  <c r="AZ248" i="18" s="1"/>
  <c r="BM130" i="18" a="1"/>
  <c r="BM130" i="18" s="1"/>
  <c r="BM269" i="18" s="1"/>
  <c r="AV108" i="18" a="1"/>
  <c r="AV108" i="18" s="1"/>
  <c r="AV247" i="18" s="1"/>
  <c r="BZ118" i="18" a="1"/>
  <c r="BZ118" i="18" s="1"/>
  <c r="BZ257" i="18" s="1"/>
  <c r="DD116" i="18" a="1"/>
  <c r="DD116" i="18" s="1"/>
  <c r="DD255" i="18" s="1"/>
  <c r="AI126" i="18" a="1"/>
  <c r="AI126" i="18" s="1"/>
  <c r="AI265" i="18" s="1"/>
  <c r="D130" i="18" a="1"/>
  <c r="D130" i="18" s="1"/>
  <c r="D269" i="18" s="1"/>
  <c r="CJ110" i="18" a="1"/>
  <c r="CJ110" i="18" s="1"/>
  <c r="CJ249" i="18" s="1"/>
  <c r="AM116" i="18" a="1"/>
  <c r="AM116" i="18" s="1"/>
  <c r="AM255" i="18" s="1"/>
  <c r="AN110" i="18" a="1"/>
  <c r="AN110" i="18" s="1"/>
  <c r="AN249" i="18" s="1"/>
  <c r="BA116" i="18" a="1"/>
  <c r="BA116" i="18" s="1"/>
  <c r="BA255" i="18" s="1"/>
  <c r="BO125" i="18" a="1"/>
  <c r="BO125" i="18" s="1"/>
  <c r="AD117" i="18" a="1"/>
  <c r="AD117" i="18" s="1"/>
  <c r="AD256" i="18" s="1"/>
  <c r="BU127" i="18" a="1"/>
  <c r="BU127" i="18" s="1"/>
  <c r="BU266" i="18" s="1"/>
  <c r="CH111" i="18" a="1"/>
  <c r="CH111" i="18" s="1"/>
  <c r="CH250" i="18" s="1"/>
  <c r="AZ117" i="18" a="1"/>
  <c r="AZ117" i="18" s="1"/>
  <c r="AZ256" i="18" s="1"/>
  <c r="BM109" i="18" a="1"/>
  <c r="BM109" i="18" s="1"/>
  <c r="BM248" i="18" s="1"/>
  <c r="CQ115" i="18" a="1"/>
  <c r="CQ115" i="18" s="1"/>
  <c r="CQ254" i="18" s="1"/>
  <c r="N114" i="18" a="1"/>
  <c r="N114" i="18" s="1"/>
  <c r="N253" i="18" s="1"/>
  <c r="AR119" i="18" a="1"/>
  <c r="AR119" i="18" s="1"/>
  <c r="AR258" i="18" s="1"/>
  <c r="BW129" i="18" a="1"/>
  <c r="BW129" i="18" s="1"/>
  <c r="BW268" i="18" s="1"/>
  <c r="DG130" i="18" a="1"/>
  <c r="DG130" i="18" s="1"/>
  <c r="DG269" i="18" s="1"/>
  <c r="S119" i="18" a="1"/>
  <c r="S119" i="18" s="1"/>
  <c r="S258" i="18" s="1"/>
  <c r="J129" i="18" a="1"/>
  <c r="J129" i="18" s="1"/>
  <c r="J268" i="18" s="1"/>
  <c r="BR112" i="18" a="1"/>
  <c r="BR112" i="18" s="1"/>
  <c r="BR251" i="18" s="1"/>
  <c r="AJ112" i="18" a="1"/>
  <c r="AJ112" i="18" s="1"/>
  <c r="AJ251" i="18" s="1"/>
  <c r="BL128" i="18" a="1"/>
  <c r="BL128" i="18" s="1"/>
  <c r="BL267" i="18" s="1"/>
  <c r="M111" i="18" a="1"/>
  <c r="M111" i="18" s="1"/>
  <c r="M250" i="18" s="1"/>
  <c r="BU130" i="18" a="1"/>
  <c r="BU130" i="18" s="1"/>
  <c r="BU269" i="18" s="1"/>
  <c r="CH121" i="18" a="1"/>
  <c r="CH121" i="18" s="1"/>
  <c r="CH260" i="18" s="1"/>
  <c r="AZ111" i="18" a="1"/>
  <c r="AZ111" i="18" s="1"/>
  <c r="AZ250" i="18" s="1"/>
  <c r="BM110" i="18" a="1"/>
  <c r="BM110" i="18" s="1"/>
  <c r="BM249" i="18" s="1"/>
  <c r="CQ129" i="18" a="1"/>
  <c r="CQ129" i="18" s="1"/>
  <c r="CQ268" i="18" s="1"/>
  <c r="BZ113" i="18" a="1"/>
  <c r="BZ113" i="18" s="1"/>
  <c r="BZ252" i="18" s="1"/>
  <c r="AR123" i="18" a="1"/>
  <c r="AR123" i="18" s="1"/>
  <c r="AR262" i="18" s="1"/>
  <c r="BW128" i="18" a="1"/>
  <c r="BW128" i="18" s="1"/>
  <c r="BW267" i="18" s="1"/>
  <c r="AG119" i="18" a="1"/>
  <c r="AG119" i="18" s="1"/>
  <c r="AG258" i="18" s="1"/>
  <c r="BG128" i="18" a="1"/>
  <c r="BG128" i="18" s="1"/>
  <c r="BG267" i="18" s="1"/>
  <c r="CP125" i="18" a="1"/>
  <c r="CP125" i="18" s="1"/>
  <c r="J125" i="18" a="1"/>
  <c r="J125" i="18" s="1"/>
  <c r="F131" i="18" a="1"/>
  <c r="F131" i="18" s="1"/>
  <c r="F270" i="18" s="1"/>
  <c r="CV110" i="18" a="1"/>
  <c r="CV110" i="18" s="1"/>
  <c r="CV249" i="18" s="1"/>
  <c r="R115" i="18" a="1"/>
  <c r="R115" i="18" s="1"/>
  <c r="R254" i="18" s="1"/>
  <c r="M129" i="18" a="1"/>
  <c r="M129" i="18" s="1"/>
  <c r="M268" i="18" s="1"/>
  <c r="BU121" i="18" a="1"/>
  <c r="BU121" i="18" s="1"/>
  <c r="BU260" i="18" s="1"/>
  <c r="V126" i="18" a="1"/>
  <c r="V126" i="18" s="1"/>
  <c r="V265" i="18" s="1"/>
  <c r="CT127" i="18" a="1"/>
  <c r="CT127" i="18" s="1"/>
  <c r="CT266" i="18" s="1"/>
  <c r="DH127" i="18" a="1"/>
  <c r="DH127" i="18" s="1"/>
  <c r="DH266" i="18" s="1"/>
  <c r="CQ109" i="18" a="1"/>
  <c r="CQ109" i="18" s="1"/>
  <c r="CQ248" i="18" s="1"/>
  <c r="N109" i="18" a="1"/>
  <c r="N109" i="18" s="1"/>
  <c r="N248" i="18" s="1"/>
  <c r="AR126" i="18" a="1"/>
  <c r="AR126" i="18" s="1"/>
  <c r="AR265" i="18" s="1"/>
  <c r="BW123" i="18" a="1"/>
  <c r="BW123" i="18" s="1"/>
  <c r="BW262" i="18" s="1"/>
  <c r="AB108" i="18" a="1"/>
  <c r="AB108" i="18" s="1"/>
  <c r="AB247" i="18" s="1"/>
  <c r="AL121" i="18" a="1"/>
  <c r="AL121" i="18" s="1"/>
  <c r="AL260" i="18" s="1"/>
  <c r="DF128" i="18" a="1"/>
  <c r="DF128" i="18" s="1"/>
  <c r="DF267" i="18" s="1"/>
  <c r="BV116" i="18" a="1"/>
  <c r="BV116" i="18" s="1"/>
  <c r="BV255" i="18" s="1"/>
  <c r="K109" i="18" a="1"/>
  <c r="K109" i="18" s="1"/>
  <c r="K248" i="18" s="1"/>
  <c r="AO118" i="18" a="1"/>
  <c r="AO118" i="18" s="1"/>
  <c r="AO257" i="18" s="1"/>
  <c r="G122" i="18" a="1"/>
  <c r="G122" i="18" s="1"/>
  <c r="G261" i="18" s="1"/>
  <c r="AK114" i="18" a="1"/>
  <c r="AK114" i="18" s="1"/>
  <c r="AK253" i="18" s="1"/>
  <c r="AP120" i="18" a="1"/>
  <c r="AP120" i="18" s="1"/>
  <c r="AP259" i="18" s="1"/>
  <c r="Q110" i="18" a="1"/>
  <c r="Q110" i="18" s="1"/>
  <c r="Q249" i="18" s="1"/>
  <c r="BN108" i="18" a="1"/>
  <c r="BN108" i="18" s="1"/>
  <c r="BN247" i="18" s="1"/>
  <c r="AM118" i="18" a="1"/>
  <c r="AM118" i="18" s="1"/>
  <c r="AM257" i="18" s="1"/>
  <c r="CL126" i="18" a="1"/>
  <c r="CL126" i="18" s="1"/>
  <c r="CL265" i="18" s="1"/>
  <c r="BE115" i="18" a="1"/>
  <c r="BE115" i="18" s="1"/>
  <c r="BE254" i="18" s="1"/>
  <c r="CZ108" i="18" a="1"/>
  <c r="CZ108" i="18" s="1"/>
  <c r="CZ247" i="18" s="1"/>
  <c r="W126" i="18" a="1"/>
  <c r="W126" i="18" s="1"/>
  <c r="W265" i="18" s="1"/>
  <c r="BR120" i="18" a="1"/>
  <c r="BR120" i="18" s="1"/>
  <c r="BR259" i="18" s="1"/>
  <c r="F116" i="18" a="1"/>
  <c r="F116" i="18" s="1"/>
  <c r="F255" i="18" s="1"/>
  <c r="BA120" i="18" a="1"/>
  <c r="BA120" i="18" s="1"/>
  <c r="BA259" i="18" s="1"/>
  <c r="CV129" i="18" a="1"/>
  <c r="CV129" i="18" s="1"/>
  <c r="CV268" i="18" s="1"/>
  <c r="AJ123" i="18" a="1"/>
  <c r="AJ123" i="18" s="1"/>
  <c r="AJ262" i="18" s="1"/>
  <c r="AX121" i="18" a="1"/>
  <c r="AX121" i="18" s="1"/>
  <c r="AX260" i="18" s="1"/>
  <c r="BO129" i="18" a="1"/>
  <c r="BO129" i="18" s="1"/>
  <c r="BO268" i="18" s="1"/>
  <c r="BO117" i="18" a="1"/>
  <c r="BO117" i="18" s="1"/>
  <c r="BO256" i="18" s="1"/>
  <c r="R114" i="18" a="1"/>
  <c r="R114" i="18" s="1"/>
  <c r="R253" i="18" s="1"/>
  <c r="BL117" i="18" a="1"/>
  <c r="BL117" i="18" s="1"/>
  <c r="BL256" i="18" s="1"/>
  <c r="AU108" i="18" a="1"/>
  <c r="AU108" i="18" s="1"/>
  <c r="AU247" i="18" s="1"/>
  <c r="AD119" i="18" a="1"/>
  <c r="AD119" i="18" s="1"/>
  <c r="AD258" i="18" s="1"/>
  <c r="M123" i="18" a="1"/>
  <c r="M123" i="18" s="1"/>
  <c r="M262" i="18" s="1"/>
  <c r="BH117" i="18" a="1"/>
  <c r="BH117" i="18" s="1"/>
  <c r="BH256" i="18" s="1"/>
  <c r="BF119" i="18" a="1"/>
  <c r="BF119" i="18" s="1"/>
  <c r="BF258" i="18" s="1"/>
  <c r="BU131" i="18" a="1"/>
  <c r="BU131" i="18" s="1"/>
  <c r="BU270" i="18" s="1"/>
  <c r="BU110" i="18" a="1"/>
  <c r="BU110" i="18" s="1"/>
  <c r="BU249" i="18" s="1"/>
  <c r="BD109" i="18" a="1"/>
  <c r="BD109" i="18" s="1"/>
  <c r="BD248" i="18" s="1"/>
  <c r="CY118" i="18" a="1"/>
  <c r="CY118" i="18" s="1"/>
  <c r="CY257" i="18" s="1"/>
  <c r="CH128" i="18" a="1"/>
  <c r="CH128" i="18" s="1"/>
  <c r="CH267" i="18" s="1"/>
  <c r="V109" i="18" a="1"/>
  <c r="V109" i="18" s="1"/>
  <c r="V248" i="18" s="1"/>
  <c r="E120" i="18" a="1"/>
  <c r="E120" i="18" s="1"/>
  <c r="E259" i="18" s="1"/>
  <c r="E112" i="18" a="1"/>
  <c r="E112" i="18" s="1"/>
  <c r="E251" i="18" s="1"/>
  <c r="AZ112" i="18" a="1"/>
  <c r="AZ112" i="18" s="1"/>
  <c r="AZ251" i="18" s="1"/>
  <c r="CT121" i="18" a="1"/>
  <c r="CT121" i="18" s="1"/>
  <c r="CT260" i="18" s="1"/>
  <c r="AQ130" i="18" a="1"/>
  <c r="AQ130" i="18" s="1"/>
  <c r="AQ269" i="18" s="1"/>
  <c r="AQ115" i="18" a="1"/>
  <c r="AQ115" i="18" s="1"/>
  <c r="AQ254" i="18" s="1"/>
  <c r="BM127" i="18" a="1"/>
  <c r="BM127" i="18" s="1"/>
  <c r="BM266" i="18" s="1"/>
  <c r="BM115" i="18" a="1"/>
  <c r="BM115" i="18" s="1"/>
  <c r="BM254" i="18" s="1"/>
  <c r="DH122" i="18" a="1"/>
  <c r="DH122" i="18" s="1"/>
  <c r="DH261" i="18" s="1"/>
  <c r="AV131" i="18" a="1"/>
  <c r="AV131" i="18" s="1"/>
  <c r="AV270" i="18" s="1"/>
  <c r="AV109" i="18" a="1"/>
  <c r="AV109" i="18" s="1"/>
  <c r="AV248" i="18" s="1"/>
  <c r="CQ119" i="18" a="1"/>
  <c r="CQ119" i="18" s="1"/>
  <c r="CQ258" i="18" s="1"/>
  <c r="AE119" i="18" a="1"/>
  <c r="AE119" i="18" s="1"/>
  <c r="AE258" i="18" s="1"/>
  <c r="AE109" i="18" a="1"/>
  <c r="AE109" i="18" s="1"/>
  <c r="AE248" i="18" s="1"/>
  <c r="BZ115" i="18" a="1"/>
  <c r="BZ115" i="18" s="1"/>
  <c r="BZ254" i="18" s="1"/>
  <c r="N117" i="18" a="1"/>
  <c r="N117" i="18" s="1"/>
  <c r="N256" i="18" s="1"/>
  <c r="BI131" i="18" a="1"/>
  <c r="BI131" i="18" s="1"/>
  <c r="BI270" i="18" s="1"/>
  <c r="BI110" i="18" a="1"/>
  <c r="BI110" i="18" s="1"/>
  <c r="BI249" i="18" s="1"/>
  <c r="DD121" i="18" a="1"/>
  <c r="DD121" i="18" s="1"/>
  <c r="DD260" i="18" s="1"/>
  <c r="AR129" i="18" a="1"/>
  <c r="AR129" i="18" s="1"/>
  <c r="AR268" i="18" s="1"/>
  <c r="AR109" i="18" a="1"/>
  <c r="AR109" i="18" s="1"/>
  <c r="AR248" i="18" s="1"/>
  <c r="DC116" i="18" a="1"/>
  <c r="DC116" i="18" s="1"/>
  <c r="DC255" i="18" s="1"/>
  <c r="AI128" i="18" a="1"/>
  <c r="AI128" i="18" s="1"/>
  <c r="AI267" i="18" s="1"/>
  <c r="AI111" i="18" a="1"/>
  <c r="AI111" i="18" s="1"/>
  <c r="AI250" i="18" s="1"/>
  <c r="AB116" i="18" a="1"/>
  <c r="AB116" i="18" s="1"/>
  <c r="AB255" i="18" s="1"/>
  <c r="AY119" i="18" a="1"/>
  <c r="AY119" i="18" s="1"/>
  <c r="AY258" i="18" s="1"/>
  <c r="AP112" i="18" a="1"/>
  <c r="AP112" i="18" s="1"/>
  <c r="AP251" i="18" s="1"/>
  <c r="CL125" i="18" a="1"/>
  <c r="CL125" i="18" s="1"/>
  <c r="BR116" i="18" a="1"/>
  <c r="BR116" i="18" s="1"/>
  <c r="BR255" i="18" s="1"/>
  <c r="AJ119" i="18" a="1"/>
  <c r="AJ119" i="18" s="1"/>
  <c r="AJ258" i="18" s="1"/>
  <c r="BL109" i="18" a="1"/>
  <c r="BL109" i="18" s="1"/>
  <c r="BL248" i="18" s="1"/>
  <c r="BH116" i="18" a="1"/>
  <c r="BH116" i="18" s="1"/>
  <c r="BH255" i="18" s="1"/>
  <c r="BD127" i="18" a="1"/>
  <c r="BD127" i="18" s="1"/>
  <c r="BD266" i="18" s="1"/>
  <c r="E127" i="18" a="1"/>
  <c r="E127" i="18" s="1"/>
  <c r="E266" i="18" s="1"/>
  <c r="AQ129" i="18" a="1"/>
  <c r="AQ129" i="18" s="1"/>
  <c r="AQ268" i="18" s="1"/>
  <c r="DH114" i="18" a="1"/>
  <c r="DH114" i="18" s="1"/>
  <c r="DH253" i="18" s="1"/>
  <c r="AE125" i="18" a="1"/>
  <c r="AE125" i="18" s="1"/>
  <c r="BI127" i="18" a="1"/>
  <c r="BI127" i="18" s="1"/>
  <c r="BI266" i="18" s="1"/>
  <c r="AR108" i="18" a="1"/>
  <c r="AR108" i="18" s="1"/>
  <c r="AR247" i="18" s="1"/>
  <c r="BW119" i="18" a="1"/>
  <c r="BW119" i="18" s="1"/>
  <c r="BW258" i="18" s="1"/>
  <c r="AY122" i="18" a="1"/>
  <c r="AY122" i="18" s="1"/>
  <c r="AY261" i="18" s="1"/>
  <c r="S120" i="18" a="1"/>
  <c r="S120" i="18" s="1"/>
  <c r="S259" i="18" s="1"/>
  <c r="J127" i="18" a="1"/>
  <c r="J127" i="18" s="1"/>
  <c r="J266" i="18" s="1"/>
  <c r="BR115" i="18" a="1"/>
  <c r="BR115" i="18" s="1"/>
  <c r="BR254" i="18" s="1"/>
  <c r="AJ118" i="18" a="1"/>
  <c r="AJ118" i="18" s="1"/>
  <c r="AJ257" i="18" s="1"/>
  <c r="BL113" i="18" a="1"/>
  <c r="BL113" i="18" s="1"/>
  <c r="BL252" i="18" s="1"/>
  <c r="BH129" i="18" a="1"/>
  <c r="BH129" i="18" s="1"/>
  <c r="BH268" i="18" s="1"/>
  <c r="CY127" i="18" a="1"/>
  <c r="CY127" i="18" s="1"/>
  <c r="CY266" i="18" s="1"/>
  <c r="E119" i="18" a="1"/>
  <c r="E119" i="18" s="1"/>
  <c r="E258" i="18" s="1"/>
  <c r="AQ123" i="18" a="1"/>
  <c r="AQ123" i="18" s="1"/>
  <c r="AQ262" i="18" s="1"/>
  <c r="AV128" i="18" a="1"/>
  <c r="AV128" i="18" s="1"/>
  <c r="AV267" i="18" s="1"/>
  <c r="BZ129" i="18" a="1"/>
  <c r="BZ129" i="18" s="1"/>
  <c r="BZ268" i="18" s="1"/>
  <c r="BI120" i="18" a="1"/>
  <c r="BI120" i="18" s="1"/>
  <c r="BI259" i="18" s="1"/>
  <c r="DC113" i="18" a="1"/>
  <c r="DC113" i="18" s="1"/>
  <c r="DC252" i="18" s="1"/>
  <c r="DB130" i="18" a="1"/>
  <c r="DB130" i="18" s="1"/>
  <c r="DB269" i="18" s="1"/>
  <c r="BB120" i="18" a="1"/>
  <c r="BB120" i="18" s="1"/>
  <c r="BB259" i="18" s="1"/>
  <c r="AM111" i="18" a="1"/>
  <c r="AM111" i="18" s="1"/>
  <c r="AM250" i="18" s="1"/>
  <c r="AN114" i="18" a="1"/>
  <c r="AN114" i="18" s="1"/>
  <c r="AN253" i="18" s="1"/>
  <c r="BA115" i="18" a="1"/>
  <c r="BA115" i="18" s="1"/>
  <c r="BA254" i="18" s="1"/>
  <c r="BO115" i="18" a="1"/>
  <c r="BO115" i="18" s="1"/>
  <c r="BO254" i="18" s="1"/>
  <c r="AU109" i="18" a="1"/>
  <c r="AU109" i="18" s="1"/>
  <c r="AU248" i="18" s="1"/>
  <c r="BF117" i="18" a="1"/>
  <c r="BF117" i="18" s="1"/>
  <c r="BF256" i="18" s="1"/>
  <c r="CH123" i="18" a="1"/>
  <c r="CH123" i="18" s="1"/>
  <c r="CH262" i="18" s="1"/>
  <c r="AZ120" i="18" a="1"/>
  <c r="AZ120" i="18" s="1"/>
  <c r="AZ259" i="18" s="1"/>
  <c r="DH115" i="18" a="1"/>
  <c r="DH115" i="18" s="1"/>
  <c r="DH254" i="18" s="1"/>
  <c r="AE121" i="18" a="1"/>
  <c r="AE121" i="18" s="1"/>
  <c r="AE260" i="18" s="1"/>
  <c r="BI119" i="18" a="1"/>
  <c r="BI119" i="18" s="1"/>
  <c r="BI258" i="18" s="1"/>
  <c r="AR112" i="18" a="1"/>
  <c r="AR112" i="18" s="1"/>
  <c r="AR251" i="18" s="1"/>
  <c r="BW112" i="18" a="1"/>
  <c r="BW112" i="18" s="1"/>
  <c r="BW251" i="18" s="1"/>
  <c r="BY131" i="18" a="1"/>
  <c r="BY131" i="18" s="1"/>
  <c r="BY270" i="18" s="1"/>
  <c r="CJ111" i="18" a="1"/>
  <c r="CJ111" i="18" s="1"/>
  <c r="CJ250" i="18" s="1"/>
  <c r="Q121" i="18" a="1"/>
  <c r="Q121" i="18" s="1"/>
  <c r="Q260" i="18" s="1"/>
  <c r="CL108" i="18" a="1"/>
  <c r="CL108" i="18" s="1"/>
  <c r="CL247" i="18" s="1"/>
  <c r="W114" i="18" a="1"/>
  <c r="W114" i="18" s="1"/>
  <c r="W253" i="18" s="1"/>
  <c r="AJ110" i="18" a="1"/>
  <c r="AJ110" i="18" s="1"/>
  <c r="AJ249" i="18" s="1"/>
  <c r="BL123" i="18" a="1"/>
  <c r="BL123" i="18" s="1"/>
  <c r="BL262" i="18" s="1"/>
  <c r="BH131" i="18" a="1"/>
  <c r="BH131" i="18" s="1"/>
  <c r="BH270" i="18" s="1"/>
  <c r="CH118" i="18" a="1"/>
  <c r="CH118" i="18" s="1"/>
  <c r="CH257" i="18" s="1"/>
  <c r="AZ130" i="18" a="1"/>
  <c r="AZ130" i="18" s="1"/>
  <c r="AZ269" i="18" s="1"/>
  <c r="BM114" i="18" a="1"/>
  <c r="BM114" i="18" s="1"/>
  <c r="BM253" i="18" s="1"/>
  <c r="CQ120" i="18" a="1"/>
  <c r="CQ120" i="18" s="1"/>
  <c r="CQ259" i="18" s="1"/>
  <c r="N130" i="18" a="1"/>
  <c r="N130" i="18" s="1"/>
  <c r="N269" i="18" s="1"/>
  <c r="DD111" i="18" a="1"/>
  <c r="DD111" i="18" s="1"/>
  <c r="DD250" i="18" s="1"/>
  <c r="AI110" i="18" a="1"/>
  <c r="AI110" i="18" s="1"/>
  <c r="AI249" i="18" s="1"/>
  <c r="DQ19" i="18" a="1"/>
  <c r="DQ19" i="18" s="1"/>
  <c r="DQ158" i="18" s="1"/>
  <c r="BY104" i="18" a="1"/>
  <c r="BY104" i="18" s="1"/>
  <c r="BY243" i="18" s="1"/>
  <c r="BX42" i="18" a="1"/>
  <c r="BX42" i="18" s="1"/>
  <c r="BX181" i="18" s="1"/>
  <c r="BK103" i="18" a="1"/>
  <c r="BK103" i="18" s="1"/>
  <c r="BK242" i="18" s="1"/>
  <c r="DG103" i="18" a="1"/>
  <c r="DG103" i="18" s="1"/>
  <c r="DG242" i="18" s="1"/>
  <c r="DO103" i="18" a="1"/>
  <c r="DO103" i="18" s="1"/>
  <c r="DO242" i="18" s="1"/>
  <c r="E103" i="18" a="1"/>
  <c r="E103" i="18" s="1"/>
  <c r="E242" i="18" s="1"/>
  <c r="BC103" i="18" a="1"/>
  <c r="BC103" i="18" s="1"/>
  <c r="BC242" i="18" s="1"/>
  <c r="BJ103" i="18" a="1"/>
  <c r="BJ103" i="18" s="1"/>
  <c r="BJ242" i="18" s="1"/>
  <c r="AL103" i="18" a="1"/>
  <c r="AL103" i="18" s="1"/>
  <c r="AL242" i="18" s="1"/>
  <c r="X103" i="18" a="1"/>
  <c r="X103" i="18" s="1"/>
  <c r="X242" i="18" s="1"/>
  <c r="AB103" i="18" a="1"/>
  <c r="AB103" i="18" s="1"/>
  <c r="AB242" i="18" s="1"/>
  <c r="BS103" i="18" a="1"/>
  <c r="BS103" i="18" s="1"/>
  <c r="BS242" i="18" s="1"/>
  <c r="CD103" i="18" a="1"/>
  <c r="CD103" i="18" s="1"/>
  <c r="CD242" i="18" s="1"/>
  <c r="BW103" i="18" a="1"/>
  <c r="BW103" i="18" s="1"/>
  <c r="BW242" i="18" s="1"/>
  <c r="AV103" i="18" a="1"/>
  <c r="AV103" i="18" s="1"/>
  <c r="AV242" i="18" s="1"/>
  <c r="AQ103" i="18" a="1"/>
  <c r="AQ103" i="18" s="1"/>
  <c r="AQ242" i="18" s="1"/>
  <c r="DR39" i="18" a="1"/>
  <c r="DR39" i="18" s="1"/>
  <c r="DR178" i="18" s="1"/>
  <c r="BF39" i="18" a="1"/>
  <c r="BF39" i="18" s="1"/>
  <c r="BF178" i="18" s="1"/>
  <c r="DJ39" i="18" a="1"/>
  <c r="DJ39" i="18" s="1"/>
  <c r="DJ178" i="18" s="1"/>
  <c r="AX39" i="18" a="1"/>
  <c r="AX39" i="18" s="1"/>
  <c r="AX178" i="18" s="1"/>
  <c r="CG39" i="18" a="1"/>
  <c r="CG39" i="18" s="1"/>
  <c r="CG178" i="18" s="1"/>
  <c r="F39" i="18" a="1"/>
  <c r="F39" i="18" s="1"/>
  <c r="F178" i="18" s="1"/>
  <c r="BH39" i="18" a="1"/>
  <c r="BH39" i="18" s="1"/>
  <c r="BH178" i="18" s="1"/>
  <c r="AU39" i="18" a="1"/>
  <c r="AU39" i="18" s="1"/>
  <c r="AU178" i="18" s="1"/>
  <c r="CQ39" i="18" a="1"/>
  <c r="CQ39" i="18" s="1"/>
  <c r="CQ178" i="18" s="1"/>
  <c r="AB39" i="18" a="1"/>
  <c r="AB39" i="18" s="1"/>
  <c r="AB178" i="18" s="1"/>
  <c r="AF39" i="18" a="1"/>
  <c r="AF39" i="18" s="1"/>
  <c r="AF178" i="18" s="1"/>
  <c r="CH39" i="18" a="1"/>
  <c r="CH39" i="18" s="1"/>
  <c r="CH178" i="18" s="1"/>
  <c r="CP39" i="18" a="1"/>
  <c r="CP39" i="18" s="1"/>
  <c r="CP178" i="18" s="1"/>
  <c r="CN39" i="18" a="1"/>
  <c r="CN39" i="18" s="1"/>
  <c r="CN178" i="18" s="1"/>
  <c r="DN39" i="18" a="1"/>
  <c r="DN39" i="18" s="1"/>
  <c r="DN178" i="18" s="1"/>
  <c r="DJ35" i="18" a="1"/>
  <c r="DJ35" i="18" s="1"/>
  <c r="DJ174" i="18" s="1"/>
  <c r="AX35" i="18" a="1"/>
  <c r="AX35" i="18" s="1"/>
  <c r="AX174" i="18" s="1"/>
  <c r="CZ35" i="18" a="1"/>
  <c r="CZ35" i="18" s="1"/>
  <c r="CZ174" i="18" s="1"/>
  <c r="AN35" i="18" a="1"/>
  <c r="AN35" i="18" s="1"/>
  <c r="AN174" i="18" s="1"/>
  <c r="CO35" i="18" a="1"/>
  <c r="CO35" i="18" s="1"/>
  <c r="CO174" i="18" s="1"/>
  <c r="N35" i="18" a="1"/>
  <c r="N35" i="18" s="1"/>
  <c r="N174" i="18" s="1"/>
  <c r="AW35" i="18" a="1"/>
  <c r="AW35" i="18" s="1"/>
  <c r="AW174" i="18" s="1"/>
  <c r="CA35" i="18" a="1"/>
  <c r="CA35" i="18" s="1"/>
  <c r="CA174" i="18" s="1"/>
  <c r="DL35" i="18" a="1"/>
  <c r="DL35" i="18" s="1"/>
  <c r="DL174" i="18" s="1"/>
  <c r="AI35" i="18" a="1"/>
  <c r="AI35" i="18" s="1"/>
  <c r="AI174" i="18" s="1"/>
  <c r="AU35" i="18" a="1"/>
  <c r="AU35" i="18" s="1"/>
  <c r="AU174" i="18" s="1"/>
  <c r="CE35" i="18" a="1"/>
  <c r="CE35" i="18" s="1"/>
  <c r="CE174" i="18" s="1"/>
  <c r="DH35" i="18" a="1"/>
  <c r="DH35" i="18" s="1"/>
  <c r="DH174" i="18" s="1"/>
  <c r="AY35" i="18" a="1"/>
  <c r="AY35" i="18" s="1"/>
  <c r="AY174" i="18" s="1"/>
  <c r="AR35" i="18" a="1"/>
  <c r="AR35" i="18" s="1"/>
  <c r="AR174" i="18" s="1"/>
  <c r="CY43" i="18" a="1"/>
  <c r="CY43" i="18" s="1"/>
  <c r="CY182" i="18" s="1"/>
  <c r="AM43" i="18" a="1"/>
  <c r="AM43" i="18" s="1"/>
  <c r="AM182" i="18" s="1"/>
  <c r="CQ43" i="18" a="1"/>
  <c r="CQ43" i="18" s="1"/>
  <c r="CQ182" i="18" s="1"/>
  <c r="CP98" i="18" a="1"/>
  <c r="CP98" i="18" s="1"/>
  <c r="CP237" i="18" s="1"/>
  <c r="AM42" i="18" a="1"/>
  <c r="AM42" i="18" s="1"/>
  <c r="AM181" i="18" s="1"/>
  <c r="DN103" i="18" a="1"/>
  <c r="DN103" i="18" s="1"/>
  <c r="DN242" i="18" s="1"/>
  <c r="BB103" i="18" a="1"/>
  <c r="BB103" i="18" s="1"/>
  <c r="BB242" i="18" s="1"/>
  <c r="CX103" i="18" a="1"/>
  <c r="CX103" i="18" s="1"/>
  <c r="CX242" i="18" s="1"/>
  <c r="DI103" i="18" a="1"/>
  <c r="DI103" i="18" s="1"/>
  <c r="DI242" i="18" s="1"/>
  <c r="DR103" i="18" a="1"/>
  <c r="DR103" i="18" s="1"/>
  <c r="DR242" i="18" s="1"/>
  <c r="AW103" i="18" a="1"/>
  <c r="AW103" i="18" s="1"/>
  <c r="AW242" i="18" s="1"/>
  <c r="AT103" i="18" a="1"/>
  <c r="AT103" i="18" s="1"/>
  <c r="AT242" i="18" s="1"/>
  <c r="AF103" i="18" a="1"/>
  <c r="AF103" i="18" s="1"/>
  <c r="AF242" i="18" s="1"/>
  <c r="DJ103" i="18" a="1"/>
  <c r="DJ103" i="18" s="1"/>
  <c r="DJ242" i="18" s="1"/>
  <c r="U103" i="18" a="1"/>
  <c r="U103" i="18" s="1"/>
  <c r="U242" i="18" s="1"/>
  <c r="AU103" i="18" a="1"/>
  <c r="AU103" i="18" s="1"/>
  <c r="AU242" i="18" s="1"/>
  <c r="BG103" i="18" a="1"/>
  <c r="BG103" i="18" s="1"/>
  <c r="BG242" i="18" s="1"/>
  <c r="BD103" i="18" a="1"/>
  <c r="BD103" i="18" s="1"/>
  <c r="BD242" i="18" s="1"/>
  <c r="AC103" i="18" a="1"/>
  <c r="AC103" i="18" s="1"/>
  <c r="AC242" i="18" s="1"/>
  <c r="DD103" i="18" a="1"/>
  <c r="DD103" i="18" s="1"/>
  <c r="DD242" i="18" s="1"/>
  <c r="DI39" i="18" a="1"/>
  <c r="DI39" i="18" s="1"/>
  <c r="DI178" i="18" s="1"/>
  <c r="AW39" i="18" a="1"/>
  <c r="AW39" i="18" s="1"/>
  <c r="AW178" i="18" s="1"/>
  <c r="DA39" i="18" a="1"/>
  <c r="DA39" i="18" s="1"/>
  <c r="DA178" i="18" s="1"/>
  <c r="AO39" i="18" a="1"/>
  <c r="AO39" i="18" s="1"/>
  <c r="AO178" i="18" s="1"/>
  <c r="CA39" i="18" a="1"/>
  <c r="CA39" i="18" s="1"/>
  <c r="CA178" i="18" s="1"/>
  <c r="DQ39" i="18" a="1"/>
  <c r="DQ39" i="18" s="1"/>
  <c r="DQ178" i="18" s="1"/>
  <c r="BB39" i="18" a="1"/>
  <c r="BB39" i="18" s="1"/>
  <c r="BB178" i="18" s="1"/>
  <c r="W39" i="18" a="1"/>
  <c r="W39" i="18" s="1"/>
  <c r="W178" i="18" s="1"/>
  <c r="CK39" i="18" a="1"/>
  <c r="CK39" i="18" s="1"/>
  <c r="CK178" i="18" s="1"/>
  <c r="V39" i="18" a="1"/>
  <c r="V39" i="18" s="1"/>
  <c r="V178" i="18" s="1"/>
  <c r="G39" i="18" a="1"/>
  <c r="G39" i="18" s="1"/>
  <c r="G178" i="18" s="1"/>
  <c r="BR39" i="18" a="1"/>
  <c r="BR39" i="18" s="1"/>
  <c r="BR178" i="18" s="1"/>
  <c r="M39" i="18" a="1"/>
  <c r="M39" i="18" s="1"/>
  <c r="M178" i="18" s="1"/>
  <c r="BK39" i="18" a="1"/>
  <c r="BK39" i="18" s="1"/>
  <c r="BK178" i="18" s="1"/>
  <c r="BJ39" i="18" a="1"/>
  <c r="BJ39" i="18" s="1"/>
  <c r="BJ178" i="18" s="1"/>
  <c r="DA35" i="18" a="1"/>
  <c r="DA35" i="18" s="1"/>
  <c r="DA174" i="18" s="1"/>
  <c r="AO35" i="18" a="1"/>
  <c r="AO35" i="18" s="1"/>
  <c r="AO174" i="18" s="1"/>
  <c r="CQ35" i="18" a="1"/>
  <c r="CQ35" i="18" s="1"/>
  <c r="CQ174" i="18" s="1"/>
  <c r="AE35" i="18" a="1"/>
  <c r="AE35" i="18" s="1"/>
  <c r="AE174" i="18" s="1"/>
  <c r="CI35" i="18" a="1"/>
  <c r="CI35" i="18" s="1"/>
  <c r="CI174" i="18" s="1"/>
  <c r="G35" i="18" a="1"/>
  <c r="G35" i="18" s="1"/>
  <c r="G174" i="18" s="1"/>
  <c r="AQ35" i="18" a="1"/>
  <c r="AQ35" i="18" s="1"/>
  <c r="AQ174" i="18" s="1"/>
  <c r="BI35" i="18" a="1"/>
  <c r="BI35" i="18" s="1"/>
  <c r="BI174" i="18" s="1"/>
  <c r="DF35" i="18" a="1"/>
  <c r="DF35" i="18" s="1"/>
  <c r="DF174" i="18" s="1"/>
  <c r="Q35" i="18" a="1"/>
  <c r="Q35" i="18" s="1"/>
  <c r="Q174" i="18" s="1"/>
  <c r="AC35" i="18" a="1"/>
  <c r="AC35" i="18" s="1"/>
  <c r="AC174" i="18" s="1"/>
  <c r="BX35" i="18" a="1"/>
  <c r="BX35" i="18" s="1"/>
  <c r="BX174" i="18" s="1"/>
  <c r="DB35" i="18" a="1"/>
  <c r="DB35" i="18" s="1"/>
  <c r="DB174" i="18" s="1"/>
  <c r="Z35" i="18" a="1"/>
  <c r="Z35" i="18" s="1"/>
  <c r="Z174" i="18" s="1"/>
  <c r="T35" i="18" a="1"/>
  <c r="T35" i="18" s="1"/>
  <c r="T174" i="18" s="1"/>
  <c r="CP43" i="18" a="1"/>
  <c r="CP43" i="18" s="1"/>
  <c r="CP182" i="18" s="1"/>
  <c r="E54" i="18" a="1"/>
  <c r="E54" i="18" s="1"/>
  <c r="E193" i="18" s="1"/>
  <c r="DF54" i="18" a="1"/>
  <c r="DF54" i="18" s="1"/>
  <c r="DF193" i="18" s="1"/>
  <c r="CH103" i="18" a="1"/>
  <c r="CH103" i="18" s="1"/>
  <c r="CH242" i="18" s="1"/>
  <c r="V103" i="18" a="1"/>
  <c r="V103" i="18" s="1"/>
  <c r="V242" i="18" s="1"/>
  <c r="BR103" i="18" a="1"/>
  <c r="BR103" i="18" s="1"/>
  <c r="BR242" i="18" s="1"/>
  <c r="BF103" i="18" a="1"/>
  <c r="BF103" i="18" s="1"/>
  <c r="BF242" i="18" s="1"/>
  <c r="CN103" i="18" a="1"/>
  <c r="CN103" i="18" s="1"/>
  <c r="CN242" i="18" s="1"/>
  <c r="G103" i="18" a="1"/>
  <c r="G103" i="18" s="1"/>
  <c r="G242" i="18" s="1"/>
  <c r="CG103" i="18" a="1"/>
  <c r="CG103" i="18" s="1"/>
  <c r="CG242" i="18" s="1"/>
  <c r="BH103" i="18" a="1"/>
  <c r="BH103" i="18" s="1"/>
  <c r="BH242" i="18" s="1"/>
  <c r="BM103" i="18" a="1"/>
  <c r="BM103" i="18" s="1"/>
  <c r="BM242" i="18" s="1"/>
  <c r="CY103" i="18" a="1"/>
  <c r="CY103" i="18" s="1"/>
  <c r="CY242" i="18" s="1"/>
  <c r="S103" i="18" a="1"/>
  <c r="S103" i="18" s="1"/>
  <c r="S242" i="18" s="1"/>
  <c r="AK103" i="18" a="1"/>
  <c r="AK103" i="18" s="1"/>
  <c r="AK242" i="18" s="1"/>
  <c r="BV103" i="18" a="1"/>
  <c r="BV103" i="18" s="1"/>
  <c r="BV242" i="18" s="1"/>
  <c r="BL103" i="18" a="1"/>
  <c r="BL103" i="18" s="1"/>
  <c r="BL242" i="18" s="1"/>
  <c r="CJ103" i="18" a="1"/>
  <c r="CJ103" i="18" s="1"/>
  <c r="CJ242" i="18" s="1"/>
  <c r="CC39" i="18" a="1"/>
  <c r="CC39" i="18" s="1"/>
  <c r="CC178" i="18" s="1"/>
  <c r="Q39" i="18" a="1"/>
  <c r="Q39" i="18" s="1"/>
  <c r="Q178" i="18" s="1"/>
  <c r="BU39" i="18" a="1"/>
  <c r="BU39" i="18" s="1"/>
  <c r="BU178" i="18" s="1"/>
  <c r="I39" i="18" a="1"/>
  <c r="I39" i="18" s="1"/>
  <c r="I178" i="18" s="1"/>
  <c r="AK39" i="18" a="1"/>
  <c r="AK39" i="18" s="1"/>
  <c r="AK178" i="18" s="1"/>
  <c r="CF39" i="18" a="1"/>
  <c r="CF39" i="18" s="1"/>
  <c r="CF178" i="18" s="1"/>
  <c r="CX39" i="18" a="1"/>
  <c r="CX39" i="18" s="1"/>
  <c r="CX178" i="18" s="1"/>
  <c r="AC39" i="18" a="1"/>
  <c r="AC39" i="18" s="1"/>
  <c r="AC178" i="18" s="1"/>
  <c r="AZ39" i="18" a="1"/>
  <c r="AZ39" i="18" s="1"/>
  <c r="AZ178" i="18" s="1"/>
  <c r="CB39" i="18" a="1"/>
  <c r="CB39" i="18" s="1"/>
  <c r="CB178" i="18" s="1"/>
  <c r="AS39" i="18" a="1"/>
  <c r="AS39" i="18" s="1"/>
  <c r="AS178" i="18" s="1"/>
  <c r="CT39" i="18" a="1"/>
  <c r="CT39" i="18" s="1"/>
  <c r="CT178" i="18" s="1"/>
  <c r="Y39" i="18" a="1"/>
  <c r="Y39" i="18" s="1"/>
  <c r="Y178" i="18" s="1"/>
  <c r="BW39" i="18" a="1"/>
  <c r="BW39" i="18" s="1"/>
  <c r="BW178" i="18" s="1"/>
  <c r="AT39" i="18" a="1"/>
  <c r="AT39" i="18" s="1"/>
  <c r="AT178" i="18" s="1"/>
  <c r="BU35" i="18" a="1"/>
  <c r="BU35" i="18" s="1"/>
  <c r="BU174" i="18" s="1"/>
  <c r="I35" i="18" a="1"/>
  <c r="I35" i="18" s="1"/>
  <c r="I174" i="18" s="1"/>
  <c r="BK35" i="18" a="1"/>
  <c r="BK35" i="18" s="1"/>
  <c r="BK174" i="18" s="1"/>
  <c r="DI35" i="18" a="1"/>
  <c r="DI35" i="18" s="1"/>
  <c r="DI174" i="18" s="1"/>
  <c r="BD35" i="18" a="1"/>
  <c r="BD35" i="18" s="1"/>
  <c r="BD174" i="18" s="1"/>
  <c r="CN35" i="18" a="1"/>
  <c r="CN35" i="18" s="1"/>
  <c r="CN174" i="18" s="1"/>
  <c r="DM35" i="18" a="1"/>
  <c r="DM35" i="18" s="1"/>
  <c r="DM174" i="18" s="1"/>
  <c r="AD35" i="18" a="1"/>
  <c r="AD35" i="18" s="1"/>
  <c r="AD174" i="18" s="1"/>
  <c r="BN35" i="18" a="1"/>
  <c r="BN35" i="18" s="1"/>
  <c r="BN174" i="18" s="1"/>
  <c r="BZ35" i="18" a="1"/>
  <c r="BZ35" i="18" s="1"/>
  <c r="BZ174" i="18" s="1"/>
  <c r="DK35" i="18" a="1"/>
  <c r="DK35" i="18" s="1"/>
  <c r="DK174" i="18" s="1"/>
  <c r="AH35" i="18" a="1"/>
  <c r="AH35" i="18" s="1"/>
  <c r="AH174" i="18" s="1"/>
  <c r="CW35" i="18" a="1"/>
  <c r="CW35" i="18" s="1"/>
  <c r="CW174" i="18" s="1"/>
  <c r="AT35" i="18" a="1"/>
  <c r="AT35" i="18" s="1"/>
  <c r="AT174" i="18" s="1"/>
  <c r="BL35" i="18" a="1"/>
  <c r="BL35" i="18" s="1"/>
  <c r="BL174" i="18" s="1"/>
  <c r="BJ43" i="18" a="1"/>
  <c r="BJ43" i="18" s="1"/>
  <c r="BJ182" i="18" s="1"/>
  <c r="DN43" i="18" a="1"/>
  <c r="DN43" i="18" s="1"/>
  <c r="DN182" i="18" s="1"/>
  <c r="BB43" i="18" a="1"/>
  <c r="BB43" i="18" s="1"/>
  <c r="BB182" i="18" s="1"/>
  <c r="DK43" i="18" a="1"/>
  <c r="DK43" i="18" s="1"/>
  <c r="DK182" i="18" s="1"/>
  <c r="AJ43" i="18" a="1"/>
  <c r="AJ43" i="18" s="1"/>
  <c r="AJ182" i="18" s="1"/>
  <c r="BZ43" i="18" a="1"/>
  <c r="BZ43" i="18" s="1"/>
  <c r="BZ182" i="18" s="1"/>
  <c r="DC43" i="18" a="1"/>
  <c r="DC43" i="18" s="1"/>
  <c r="DC182" i="18" s="1"/>
  <c r="AB43" i="18" a="1"/>
  <c r="AB43" i="18" s="1"/>
  <c r="AB182" i="18" s="1"/>
  <c r="BL43" i="18" a="1"/>
  <c r="BL43" i="18" s="1"/>
  <c r="BL182" i="18" s="1"/>
  <c r="AQ43" i="18" a="1"/>
  <c r="AQ43" i="18" s="1"/>
  <c r="AQ182" i="18" s="1"/>
  <c r="AA43" i="18" a="1"/>
  <c r="AA43" i="18" s="1"/>
  <c r="AA182" i="18" s="1"/>
  <c r="AL43" i="18" a="1"/>
  <c r="AL43" i="18" s="1"/>
  <c r="AL182" i="18" s="1"/>
  <c r="BQ43" i="18" a="1"/>
  <c r="BQ43" i="18" s="1"/>
  <c r="BQ182" i="18" s="1"/>
  <c r="BI43" i="18" a="1"/>
  <c r="BI43" i="18" s="1"/>
  <c r="BI182" i="18" s="1"/>
  <c r="DR11" i="18" a="1"/>
  <c r="DR11" i="18" s="1"/>
  <c r="DR150" i="18" s="1"/>
  <c r="BF11" i="18" a="1"/>
  <c r="BF11" i="18" s="1"/>
  <c r="BF150" i="18" s="1"/>
  <c r="DJ11" i="18" a="1"/>
  <c r="DJ11" i="18" s="1"/>
  <c r="DJ150" i="18" s="1"/>
  <c r="AO11" i="18" a="1"/>
  <c r="AO11" i="18" s="1"/>
  <c r="AO150" i="18" s="1"/>
  <c r="CM11" i="18" a="1"/>
  <c r="CM11" i="18" s="1"/>
  <c r="CM150" i="18" s="1"/>
  <c r="S11" i="18" a="1"/>
  <c r="S11" i="18" s="1"/>
  <c r="S150" i="18" s="1"/>
  <c r="M11" i="18" a="1"/>
  <c r="M11" i="18" s="1"/>
  <c r="M150" i="18" s="1"/>
  <c r="BB11" i="18" a="1"/>
  <c r="BB11" i="18" s="1"/>
  <c r="BB150" i="18" s="1"/>
  <c r="CQ11" i="18" a="1"/>
  <c r="CQ11" i="18" s="1"/>
  <c r="CQ150" i="18" s="1"/>
  <c r="AC11" i="18" a="1"/>
  <c r="AC11" i="18" s="1"/>
  <c r="AC150" i="18" s="1"/>
  <c r="DH19" i="18" a="1"/>
  <c r="DH19" i="18" s="1"/>
  <c r="DH158" i="18" s="1"/>
  <c r="CG42" i="18" a="1"/>
  <c r="CG42" i="18" s="1"/>
  <c r="CG181" i="18" s="1"/>
  <c r="BY103" i="18" a="1"/>
  <c r="BY103" i="18" s="1"/>
  <c r="BY242" i="18" s="1"/>
  <c r="M103" i="18" a="1"/>
  <c r="M103" i="18" s="1"/>
  <c r="M242" i="18" s="1"/>
  <c r="BI103" i="18" a="1"/>
  <c r="BI103" i="18" s="1"/>
  <c r="BI242" i="18" s="1"/>
  <c r="O103" i="18" a="1"/>
  <c r="O103" i="18" s="1"/>
  <c r="O242" i="18" s="1"/>
  <c r="CB103" i="18" a="1"/>
  <c r="CB103" i="18" s="1"/>
  <c r="CB242" i="18" s="1"/>
  <c r="CP103" i="18" a="1"/>
  <c r="CP103" i="18" s="1"/>
  <c r="CP242" i="18" s="1"/>
  <c r="BQ103" i="18" a="1"/>
  <c r="BQ103" i="18" s="1"/>
  <c r="BQ242" i="18" s="1"/>
  <c r="AY103" i="18" a="1"/>
  <c r="AY103" i="18" s="1"/>
  <c r="AY242" i="18" s="1"/>
  <c r="BE103" i="18" a="1"/>
  <c r="BE103" i="18" s="1"/>
  <c r="BE242" i="18" s="1"/>
  <c r="CR103" i="18" a="1"/>
  <c r="CR103" i="18" s="1"/>
  <c r="CR242" i="18" s="1"/>
  <c r="L103" i="18" a="1"/>
  <c r="L103" i="18" s="1"/>
  <c r="L242" i="18" s="1"/>
  <c r="T103" i="18" a="1"/>
  <c r="T103" i="18" s="1"/>
  <c r="T242" i="18" s="1"/>
  <c r="DG81" i="18" a="1"/>
  <c r="DG81" i="18" s="1"/>
  <c r="DG220" i="18" s="1"/>
  <c r="DN104" i="18" a="1"/>
  <c r="DN104" i="18" s="1"/>
  <c r="DN243" i="18" s="1"/>
  <c r="BP103" i="18" a="1"/>
  <c r="BP103" i="18" s="1"/>
  <c r="BP242" i="18" s="1"/>
  <c r="DL103" i="18" a="1"/>
  <c r="DL103" i="18" s="1"/>
  <c r="DL242" i="18" s="1"/>
  <c r="AZ103" i="18" a="1"/>
  <c r="AZ103" i="18" s="1"/>
  <c r="AZ242" i="18" s="1"/>
  <c r="J103" i="18" a="1"/>
  <c r="J103" i="18" s="1"/>
  <c r="J242" i="18" s="1"/>
  <c r="BO103" i="18" a="1"/>
  <c r="BO103" i="18" s="1"/>
  <c r="BO242" i="18" s="1"/>
  <c r="BZ103" i="18" a="1"/>
  <c r="BZ103" i="18" s="1"/>
  <c r="BZ242" i="18" s="1"/>
  <c r="BA103" i="18" a="1"/>
  <c r="BA103" i="18" s="1"/>
  <c r="BA242" i="18" s="1"/>
  <c r="AD103" i="18" a="1"/>
  <c r="AD103" i="18" s="1"/>
  <c r="AD242" i="18" s="1"/>
  <c r="AP103" i="18" a="1"/>
  <c r="AP103" i="18" s="1"/>
  <c r="AP242" i="18" s="1"/>
  <c r="CI103" i="18" a="1"/>
  <c r="CI103" i="18" s="1"/>
  <c r="CI242" i="18" s="1"/>
  <c r="DA103" i="18" a="1"/>
  <c r="DA103" i="18" s="1"/>
  <c r="DA242" i="18" s="1"/>
  <c r="DQ103" i="18" a="1"/>
  <c r="DQ103" i="18" s="1"/>
  <c r="DQ242" i="18" s="1"/>
  <c r="CL103" i="18" a="1"/>
  <c r="CL103" i="18" s="1"/>
  <c r="CL242" i="18" s="1"/>
  <c r="AX103" i="18" a="1"/>
  <c r="AX103" i="18" s="1"/>
  <c r="AX242" i="18" s="1"/>
  <c r="H103" i="18" a="1"/>
  <c r="H103" i="18" s="1"/>
  <c r="H242" i="18" s="1"/>
  <c r="BO39" i="18" a="1"/>
  <c r="BO39" i="18" s="1"/>
  <c r="BO178" i="18" s="1"/>
  <c r="DS39" i="18" a="1"/>
  <c r="DS39" i="18" s="1"/>
  <c r="DS178" i="18" s="1"/>
  <c r="BG39" i="18" a="1"/>
  <c r="BG39" i="18" s="1"/>
  <c r="BG178" i="18" s="1"/>
  <c r="CY39" i="18" a="1"/>
  <c r="CY39" i="18" s="1"/>
  <c r="CY178" i="18" s="1"/>
  <c r="X39" i="18" a="1"/>
  <c r="X39" i="18" s="1"/>
  <c r="X178" i="18" s="1"/>
  <c r="BN39" i="18" a="1"/>
  <c r="BN39" i="18" s="1"/>
  <c r="BN178" i="18" s="1"/>
  <c r="BA39" i="18" a="1"/>
  <c r="BA39" i="18" s="1"/>
  <c r="BA178" i="18" s="1"/>
  <c r="DC39" i="18" a="1"/>
  <c r="DC39" i="18" s="1"/>
  <c r="DC178" i="18" s="1"/>
  <c r="AH39" i="18" a="1"/>
  <c r="AH39" i="18" s="1"/>
  <c r="AH178" i="18" s="1"/>
  <c r="BD39" i="18" a="1"/>
  <c r="BD39" i="18" s="1"/>
  <c r="BD178" i="18" s="1"/>
  <c r="O39" i="18" a="1"/>
  <c r="O39" i="18" s="1"/>
  <c r="O178" i="18" s="1"/>
  <c r="N39" i="18" a="1"/>
  <c r="N39" i="18" s="1"/>
  <c r="N178" i="18" s="1"/>
  <c r="DB39" i="18" a="1"/>
  <c r="DB39" i="18" s="1"/>
  <c r="DB178" i="18" s="1"/>
  <c r="S39" i="18" a="1"/>
  <c r="S39" i="18" s="1"/>
  <c r="S178" i="18" s="1"/>
  <c r="DS35" i="18" a="1"/>
  <c r="DS35" i="18" s="1"/>
  <c r="DS174" i="18" s="1"/>
  <c r="BG35" i="18" a="1"/>
  <c r="BG35" i="18" s="1"/>
  <c r="BG174" i="18" s="1"/>
  <c r="DE35" i="18" a="1"/>
  <c r="DE35" i="18" s="1"/>
  <c r="DE174" i="18" s="1"/>
  <c r="AS35" i="18" a="1"/>
  <c r="AS35" i="18" s="1"/>
  <c r="AS174" i="18" s="1"/>
  <c r="DD35" i="18" a="1"/>
  <c r="DD35" i="18" s="1"/>
  <c r="DD174" i="18" s="1"/>
  <c r="AF35" i="18" a="1"/>
  <c r="AF35" i="18" s="1"/>
  <c r="AF174" i="18" s="1"/>
  <c r="BO35" i="18" a="1"/>
  <c r="BO35" i="18" s="1"/>
  <c r="BO174" i="18" s="1"/>
  <c r="CG35" i="18" a="1"/>
  <c r="CG35" i="18" s="1"/>
  <c r="CG174" i="18" s="1"/>
  <c r="F35" i="18" a="1"/>
  <c r="F35" i="18" s="1"/>
  <c r="F174" i="18" s="1"/>
  <c r="AP35" i="18" a="1"/>
  <c r="AP35" i="18" s="1"/>
  <c r="AP174" i="18" s="1"/>
  <c r="BA35" i="18" a="1"/>
  <c r="BA35" i="18" s="1"/>
  <c r="BA174" i="18" s="1"/>
  <c r="CK35" i="18" a="1"/>
  <c r="CK35" i="18" s="1"/>
  <c r="CK174" i="18" s="1"/>
  <c r="J35" i="18" a="1"/>
  <c r="J35" i="18" s="1"/>
  <c r="J174" i="18" s="1"/>
  <c r="BW35" i="18" a="1"/>
  <c r="BW35" i="18" s="1"/>
  <c r="BW174" i="18" s="1"/>
  <c r="DP35" i="18" a="1"/>
  <c r="DP35" i="18" s="1"/>
  <c r="DP174" i="18" s="1"/>
  <c r="DH43" i="18" a="1"/>
  <c r="DH43" i="18" s="1"/>
  <c r="DH182" i="18" s="1"/>
  <c r="AV43" i="18" a="1"/>
  <c r="AV43" i="18" s="1"/>
  <c r="AV182" i="18" s="1"/>
  <c r="CZ43" i="18" a="1"/>
  <c r="CZ43" i="18" s="1"/>
  <c r="CZ182" i="18" s="1"/>
  <c r="AN43" i="18" a="1"/>
  <c r="AN43" i="18" s="1"/>
  <c r="AN182" i="18" s="1"/>
  <c r="CM43" i="18" a="1"/>
  <c r="CM43" i="18" s="1"/>
  <c r="CM182" i="18" s="1"/>
  <c r="K43" i="18" a="1"/>
  <c r="K43" i="18" s="1"/>
  <c r="K182" i="18" s="1"/>
  <c r="AI43" i="18" a="1"/>
  <c r="AI43" i="18" s="1"/>
  <c r="AI182" i="18" s="1"/>
  <c r="CE43" i="18" a="1"/>
  <c r="CE43" i="18" s="1"/>
  <c r="CE182" i="18" s="1"/>
  <c r="DO43" i="18" a="1"/>
  <c r="DO43" i="18" s="1"/>
  <c r="DO182" i="18" s="1"/>
  <c r="AT43" i="18" a="1"/>
  <c r="AT43" i="18" s="1"/>
  <c r="AT182" i="18" s="1"/>
  <c r="CA43" i="18" a="1"/>
  <c r="CA43" i="18" s="1"/>
  <c r="CA182" i="18" s="1"/>
  <c r="DG43" i="18" a="1"/>
  <c r="DG43" i="18" s="1"/>
  <c r="DG182" i="18" s="1"/>
  <c r="L43" i="18" a="1"/>
  <c r="L43" i="18" s="1"/>
  <c r="L182" i="18" s="1"/>
  <c r="AK43" i="18" a="1"/>
  <c r="AK43" i="18" s="1"/>
  <c r="AK182" i="18" s="1"/>
  <c r="AR43" i="18" a="1"/>
  <c r="AR43" i="18" s="1"/>
  <c r="AR182" i="18" s="1"/>
  <c r="CZ11" i="18" a="1"/>
  <c r="CZ11" i="18" s="1"/>
  <c r="CZ150" i="18" s="1"/>
  <c r="AN11" i="18" a="1"/>
  <c r="AN11" i="18" s="1"/>
  <c r="AN150" i="18" s="1"/>
  <c r="CY11" i="18" a="1"/>
  <c r="CY11" i="18" s="1"/>
  <c r="CY150" i="18" s="1"/>
  <c r="AD11" i="18" a="1"/>
  <c r="AD11" i="18" s="1"/>
  <c r="AD150" i="18" s="1"/>
  <c r="CA11" i="18" a="1"/>
  <c r="CA11" i="18" s="1"/>
  <c r="CA150" i="18" s="1"/>
  <c r="DD11" i="18" a="1"/>
  <c r="DD11" i="18" s="1"/>
  <c r="DD150" i="18" s="1"/>
  <c r="DC11" i="18" a="1"/>
  <c r="DC11" i="18" s="1"/>
  <c r="DC150" i="18" s="1"/>
  <c r="AP11" i="18" a="1"/>
  <c r="AP11" i="18" s="1"/>
  <c r="AP150" i="18" s="1"/>
  <c r="CE11" i="18" a="1"/>
  <c r="CE11" i="18" s="1"/>
  <c r="CE150" i="18" s="1"/>
  <c r="K11" i="18" a="1"/>
  <c r="K11" i="18" s="1"/>
  <c r="K150" i="18" s="1"/>
  <c r="AH11" i="18" a="1"/>
  <c r="AH11" i="18" s="1"/>
  <c r="AH150" i="18" s="1"/>
  <c r="BL11" i="18" a="1"/>
  <c r="BL11" i="18" s="1"/>
  <c r="BL150" i="18" s="1"/>
  <c r="BQ11" i="18" a="1"/>
  <c r="BQ11" i="18" s="1"/>
  <c r="BQ150" i="18" s="1"/>
  <c r="I11" i="18" a="1"/>
  <c r="I11" i="18" s="1"/>
  <c r="I150" i="18" s="1"/>
  <c r="BD11" i="18" a="1"/>
  <c r="BD11" i="18" s="1"/>
  <c r="BD150" i="18" s="1"/>
  <c r="CP64" i="18" a="1"/>
  <c r="CP64" i="18" s="1"/>
  <c r="CP203" i="18" s="1"/>
  <c r="AD64" i="18" a="1"/>
  <c r="AD64" i="18" s="1"/>
  <c r="AD203" i="18" s="1"/>
  <c r="CK64" i="18" a="1"/>
  <c r="CK64" i="18" s="1"/>
  <c r="CK203" i="18" s="1"/>
  <c r="Y64" i="18" a="1"/>
  <c r="Y64" i="18" s="1"/>
  <c r="Y203" i="18" s="1"/>
  <c r="BQ64" i="18" a="1"/>
  <c r="BQ64" i="18" s="1"/>
  <c r="BQ203" i="18" s="1"/>
  <c r="CU64" i="18" a="1"/>
  <c r="CU64" i="18" s="1"/>
  <c r="CU203" i="18" s="1"/>
  <c r="H64" i="18" a="1"/>
  <c r="H64" i="18" s="1"/>
  <c r="H203" i="18" s="1"/>
  <c r="BG64" i="18" a="1"/>
  <c r="BG64" i="18" s="1"/>
  <c r="BG203" i="18" s="1"/>
  <c r="BY64" i="18" a="1"/>
  <c r="BY64" i="18" s="1"/>
  <c r="BY203" i="18" s="1"/>
  <c r="DB81" i="18" a="1"/>
  <c r="DB81" i="18" s="1"/>
  <c r="DB220" i="18" s="1"/>
  <c r="CQ103" i="18" a="1"/>
  <c r="CQ103" i="18" s="1"/>
  <c r="CQ242" i="18" s="1"/>
  <c r="CW103" i="18" a="1"/>
  <c r="CW103" i="18" s="1"/>
  <c r="CW242" i="18" s="1"/>
  <c r="AM103" i="18" a="1"/>
  <c r="AM103" i="18" s="1"/>
  <c r="AM242" i="18" s="1"/>
  <c r="BU103" i="18" a="1"/>
  <c r="BU103" i="18" s="1"/>
  <c r="BU242" i="18" s="1"/>
  <c r="DS103" i="18" a="1"/>
  <c r="DS103" i="18" s="1"/>
  <c r="DS242" i="18" s="1"/>
  <c r="CE103" i="18" a="1"/>
  <c r="CE103" i="18" s="1"/>
  <c r="CE242" i="18" s="1"/>
  <c r="CL39" i="18" a="1"/>
  <c r="CL39" i="18" s="1"/>
  <c r="CL178" i="18" s="1"/>
  <c r="CD39" i="18" a="1"/>
  <c r="CD39" i="18" s="1"/>
  <c r="CD178" i="18" s="1"/>
  <c r="AV39" i="18" a="1"/>
  <c r="AV39" i="18" s="1"/>
  <c r="AV178" i="18" s="1"/>
  <c r="DP39" i="18" a="1"/>
  <c r="DP39" i="18" s="1"/>
  <c r="DP178" i="18" s="1"/>
  <c r="BM39" i="18" a="1"/>
  <c r="BM39" i="18" s="1"/>
  <c r="BM178" i="18" s="1"/>
  <c r="BV39" i="18" a="1"/>
  <c r="BV39" i="18" s="1"/>
  <c r="BV178" i="18" s="1"/>
  <c r="AL39" i="18" a="1"/>
  <c r="AL39" i="18" s="1"/>
  <c r="AL178" i="18" s="1"/>
  <c r="CW39" i="18" a="1"/>
  <c r="CW39" i="18" s="1"/>
  <c r="CW178" i="18" s="1"/>
  <c r="R35" i="18" a="1"/>
  <c r="R35" i="18" s="1"/>
  <c r="R174" i="18" s="1"/>
  <c r="H35" i="18" a="1"/>
  <c r="H35" i="18" s="1"/>
  <c r="H174" i="18" s="1"/>
  <c r="CT35" i="18" a="1"/>
  <c r="CT35" i="18" s="1"/>
  <c r="CT174" i="18" s="1"/>
  <c r="AK35" i="18" a="1"/>
  <c r="AK35" i="18" s="1"/>
  <c r="AK174" i="18" s="1"/>
  <c r="CR35" i="18" a="1"/>
  <c r="CR35" i="18" s="1"/>
  <c r="CR174" i="18" s="1"/>
  <c r="AZ35" i="18" a="1"/>
  <c r="AZ35" i="18" s="1"/>
  <c r="AZ174" i="18" s="1"/>
  <c r="BR35" i="18" a="1"/>
  <c r="BR35" i="18" s="1"/>
  <c r="BR174" i="18" s="1"/>
  <c r="BS43" i="18" a="1"/>
  <c r="BS43" i="18" s="1"/>
  <c r="BS182" i="18" s="1"/>
  <c r="BY43" i="18" a="1"/>
  <c r="BY43" i="18" s="1"/>
  <c r="BY182" i="18" s="1"/>
  <c r="DQ43" i="18" a="1"/>
  <c r="DQ43" i="18" s="1"/>
  <c r="DQ182" i="18" s="1"/>
  <c r="DP43" i="18" a="1"/>
  <c r="DP43" i="18" s="1"/>
  <c r="DP182" i="18" s="1"/>
  <c r="Q43" i="18" a="1"/>
  <c r="Q43" i="18" s="1"/>
  <c r="Q182" i="18" s="1"/>
  <c r="AH43" i="18" a="1"/>
  <c r="AH43" i="18" s="1"/>
  <c r="AH182" i="18" s="1"/>
  <c r="O43" i="18" a="1"/>
  <c r="O43" i="18" s="1"/>
  <c r="O182" i="18" s="1"/>
  <c r="BW43" i="18" a="1"/>
  <c r="BW43" i="18" s="1"/>
  <c r="BW182" i="18" s="1"/>
  <c r="BC43" i="18" a="1"/>
  <c r="BC43" i="18" s="1"/>
  <c r="BC182" i="18" s="1"/>
  <c r="T43" i="18" a="1"/>
  <c r="T43" i="18" s="1"/>
  <c r="T182" i="18" s="1"/>
  <c r="CT43" i="18" a="1"/>
  <c r="CT43" i="18" s="1"/>
  <c r="CT182" i="18" s="1"/>
  <c r="BO11" i="18" a="1"/>
  <c r="BO11" i="18" s="1"/>
  <c r="BO150" i="18" s="1"/>
  <c r="CT11" i="18" a="1"/>
  <c r="CT11" i="18" s="1"/>
  <c r="CT150" i="18" s="1"/>
  <c r="DQ11" i="18" a="1"/>
  <c r="DQ11" i="18" s="1"/>
  <c r="DQ150" i="18" s="1"/>
  <c r="AF11" i="18" a="1"/>
  <c r="AF11" i="18" s="1"/>
  <c r="AF150" i="18" s="1"/>
  <c r="CR11" i="18" a="1"/>
  <c r="CR11" i="18" s="1"/>
  <c r="CR150" i="18" s="1"/>
  <c r="L11" i="18" a="1"/>
  <c r="L11" i="18" s="1"/>
  <c r="L150" i="18" s="1"/>
  <c r="AU11" i="18" a="1"/>
  <c r="AU11" i="18" s="1"/>
  <c r="AU150" i="18" s="1"/>
  <c r="BR11" i="18" a="1"/>
  <c r="BR11" i="18" s="1"/>
  <c r="BR150" i="18" s="1"/>
  <c r="AZ11" i="18" a="1"/>
  <c r="AZ11" i="18" s="1"/>
  <c r="AZ150" i="18" s="1"/>
  <c r="BE11" i="18" a="1"/>
  <c r="BE11" i="18" s="1"/>
  <c r="BE150" i="18" s="1"/>
  <c r="CN11" i="18" a="1"/>
  <c r="CN11" i="18" s="1"/>
  <c r="CN150" i="18" s="1"/>
  <c r="N11" i="18" a="1"/>
  <c r="N11" i="18" s="1"/>
  <c r="N150" i="18" s="1"/>
  <c r="BA64" i="18" a="1"/>
  <c r="BA64" i="18" s="1"/>
  <c r="BA203" i="18" s="1"/>
  <c r="DC64" i="18" a="1"/>
  <c r="DC64" i="18" s="1"/>
  <c r="DC203" i="18" s="1"/>
  <c r="AH64" i="18" a="1"/>
  <c r="AH64" i="18" s="1"/>
  <c r="AH203" i="18" s="1"/>
  <c r="BK64" i="18" a="1"/>
  <c r="BK64" i="18" s="1"/>
  <c r="BK203" i="18" s="1"/>
  <c r="BV64" i="18" a="1"/>
  <c r="BV64" i="18" s="1"/>
  <c r="BV203" i="18" s="1"/>
  <c r="CR64" i="18" a="1"/>
  <c r="CR64" i="18" s="1"/>
  <c r="CR203" i="18" s="1"/>
  <c r="J64" i="18" a="1"/>
  <c r="J64" i="18" s="1"/>
  <c r="J203" i="18" s="1"/>
  <c r="V64" i="18" a="1"/>
  <c r="V64" i="18" s="1"/>
  <c r="V203" i="18" s="1"/>
  <c r="CF64" i="18" a="1"/>
  <c r="CF64" i="18" s="1"/>
  <c r="CF203" i="18" s="1"/>
  <c r="AG64" i="18" a="1"/>
  <c r="AG64" i="18" s="1"/>
  <c r="AG203" i="18" s="1"/>
  <c r="DL64" i="18" a="1"/>
  <c r="DL64" i="18" s="1"/>
  <c r="DL203" i="18" s="1"/>
  <c r="CA64" i="18" a="1"/>
  <c r="CA64" i="18" s="1"/>
  <c r="CA203" i="18" s="1"/>
  <c r="M64" i="18" a="1"/>
  <c r="M64" i="18" s="1"/>
  <c r="M203" i="18" s="1"/>
  <c r="DL83" i="18" a="1"/>
  <c r="DL83" i="18" s="1"/>
  <c r="DL222" i="18" s="1"/>
  <c r="CF83" i="18" a="1"/>
  <c r="CF83" i="18" s="1"/>
  <c r="CF222" i="18" s="1"/>
  <c r="AZ83" i="18" a="1"/>
  <c r="AZ83" i="18" s="1"/>
  <c r="AZ222" i="18" s="1"/>
  <c r="T83" i="18" a="1"/>
  <c r="T83" i="18" s="1"/>
  <c r="T222" i="18" s="1"/>
  <c r="DA83" i="18" a="1"/>
  <c r="DA83" i="18" s="1"/>
  <c r="DA222" i="18" s="1"/>
  <c r="BU83" i="18" a="1"/>
  <c r="BU83" i="18" s="1"/>
  <c r="BU222" i="18" s="1"/>
  <c r="AO83" i="18" a="1"/>
  <c r="AO83" i="18" s="1"/>
  <c r="AO222" i="18" s="1"/>
  <c r="I83" i="18" a="1"/>
  <c r="I83" i="18" s="1"/>
  <c r="I222" i="18" s="1"/>
  <c r="BW83" i="18" a="1"/>
  <c r="BW83" i="18" s="1"/>
  <c r="BW222" i="18" s="1"/>
  <c r="K83" i="18" a="1"/>
  <c r="K83" i="18" s="1"/>
  <c r="K222" i="18" s="1"/>
  <c r="BS83" i="18" a="1"/>
  <c r="BS83" i="18" s="1"/>
  <c r="BS222" i="18" s="1"/>
  <c r="G83" i="18" a="1"/>
  <c r="G83" i="18" s="1"/>
  <c r="G222" i="18" s="1"/>
  <c r="J83" i="18" a="1"/>
  <c r="J83" i="18" s="1"/>
  <c r="J222" i="18" s="1"/>
  <c r="AP83" i="18" a="1"/>
  <c r="AP83" i="18" s="1"/>
  <c r="AP222" i="18" s="1"/>
  <c r="BK83" i="18" a="1"/>
  <c r="BK83" i="18" s="1"/>
  <c r="BK222" i="18" s="1"/>
  <c r="DC107" i="18" a="1"/>
  <c r="DC107" i="18" s="1"/>
  <c r="DC246" i="18" s="1"/>
  <c r="AQ107" i="18" a="1"/>
  <c r="AQ107" i="18" s="1"/>
  <c r="AQ246" i="18" s="1"/>
  <c r="CO107" i="18" a="1"/>
  <c r="CO107" i="18" s="1"/>
  <c r="CO246" i="18" s="1"/>
  <c r="AC107" i="18" a="1"/>
  <c r="AC107" i="18" s="1"/>
  <c r="AC246" i="18" s="1"/>
  <c r="BZ107" i="18" a="1"/>
  <c r="BZ107" i="18" s="1"/>
  <c r="BZ246" i="18" s="1"/>
  <c r="DD107" i="18" a="1"/>
  <c r="DD107" i="18" s="1"/>
  <c r="DD246" i="18" s="1"/>
  <c r="Q107" i="18" a="1"/>
  <c r="Q107" i="18" s="1"/>
  <c r="Q246" i="18" s="1"/>
  <c r="AW107" i="18" a="1"/>
  <c r="AW107" i="18" s="1"/>
  <c r="AW246" i="18" s="1"/>
  <c r="AJ107" i="18" a="1"/>
  <c r="AJ107" i="18" s="1"/>
  <c r="AJ246" i="18" s="1"/>
  <c r="CZ107" i="18" a="1"/>
  <c r="CZ107" i="18" s="1"/>
  <c r="CZ246" i="18" s="1"/>
  <c r="G107" i="18" a="1"/>
  <c r="G107" i="18" s="1"/>
  <c r="G246" i="18" s="1"/>
  <c r="AT107" i="18" a="1"/>
  <c r="AT107" i="18" s="1"/>
  <c r="AT246" i="18" s="1"/>
  <c r="CY19" i="18" a="1"/>
  <c r="CY19" i="18" s="1"/>
  <c r="CY158" i="18" s="1"/>
  <c r="AS103" i="18" a="1"/>
  <c r="AS103" i="18" s="1"/>
  <c r="AS242" i="18" s="1"/>
  <c r="CK103" i="18" a="1"/>
  <c r="CK103" i="18" s="1"/>
  <c r="CK242" i="18" s="1"/>
  <c r="Y103" i="18" a="1"/>
  <c r="Y103" i="18" s="1"/>
  <c r="Y242" i="18" s="1"/>
  <c r="N103" i="18" a="1"/>
  <c r="N103" i="18" s="1"/>
  <c r="N242" i="18" s="1"/>
  <c r="CU103" i="18" a="1"/>
  <c r="CU103" i="18" s="1"/>
  <c r="CU242" i="18" s="1"/>
  <c r="F103" i="18" a="1"/>
  <c r="F103" i="18" s="1"/>
  <c r="F242" i="18" s="1"/>
  <c r="BX39" i="18" a="1"/>
  <c r="BX39" i="18" s="1"/>
  <c r="BX178" i="18" s="1"/>
  <c r="BP39" i="18" a="1"/>
  <c r="BP39" i="18" s="1"/>
  <c r="BP178" i="18" s="1"/>
  <c r="AD39" i="18" a="1"/>
  <c r="AD39" i="18" s="1"/>
  <c r="AD178" i="18" s="1"/>
  <c r="BZ39" i="18" a="1"/>
  <c r="BZ39" i="18" s="1"/>
  <c r="BZ178" i="18" s="1"/>
  <c r="AN39" i="18" a="1"/>
  <c r="AN39" i="18" s="1"/>
  <c r="AN178" i="18" s="1"/>
  <c r="AE39" i="18" a="1"/>
  <c r="AE39" i="18" s="1"/>
  <c r="AE178" i="18" s="1"/>
  <c r="DO39" i="18" a="1"/>
  <c r="DO39" i="18" s="1"/>
  <c r="DO178" i="18" s="1"/>
  <c r="CJ39" i="18" a="1"/>
  <c r="CJ39" i="18" s="1"/>
  <c r="CJ178" i="18" s="1"/>
  <c r="DN35" i="18" a="1"/>
  <c r="DN35" i="18" s="1"/>
  <c r="DN174" i="18" s="1"/>
  <c r="DR35" i="18" a="1"/>
  <c r="DR35" i="18" s="1"/>
  <c r="DR174" i="18" s="1"/>
  <c r="BV35" i="18" a="1"/>
  <c r="BV35" i="18" s="1"/>
  <c r="BV174" i="18" s="1"/>
  <c r="X35" i="18" a="1"/>
  <c r="X35" i="18" s="1"/>
  <c r="X174" i="18" s="1"/>
  <c r="BS35" i="18" a="1"/>
  <c r="BS35" i="18" s="1"/>
  <c r="BS174" i="18" s="1"/>
  <c r="AB35" i="18" a="1"/>
  <c r="AB35" i="18" s="1"/>
  <c r="AB174" i="18" s="1"/>
  <c r="U35" i="18" a="1"/>
  <c r="U35" i="18" s="1"/>
  <c r="U174" i="18" s="1"/>
  <c r="BA43" i="18" a="1"/>
  <c r="BA43" i="18" s="1"/>
  <c r="BA182" i="18" s="1"/>
  <c r="BT43" i="18" a="1"/>
  <c r="BT43" i="18" s="1"/>
  <c r="BT182" i="18" s="1"/>
  <c r="CS43" i="18" a="1"/>
  <c r="CS43" i="18" s="1"/>
  <c r="CS182" i="18" s="1"/>
  <c r="DD43" i="18" a="1"/>
  <c r="DD43" i="18" s="1"/>
  <c r="DD182" i="18" s="1"/>
  <c r="E43" i="18" a="1"/>
  <c r="E43" i="18" s="1"/>
  <c r="E182" i="18" s="1"/>
  <c r="J43" i="18" a="1"/>
  <c r="J43" i="18" s="1"/>
  <c r="J182" i="18" s="1"/>
  <c r="DL43" i="18" a="1"/>
  <c r="DL43" i="18" s="1"/>
  <c r="DL182" i="18" s="1"/>
  <c r="AY43" i="18" a="1"/>
  <c r="AY43" i="18" s="1"/>
  <c r="AY182" i="18" s="1"/>
  <c r="Y43" i="18" a="1"/>
  <c r="Y43" i="18" s="1"/>
  <c r="Y182" i="18" s="1"/>
  <c r="DS43" i="18" a="1"/>
  <c r="DS43" i="18" s="1"/>
  <c r="DS182" i="18" s="1"/>
  <c r="CD43" i="18" a="1"/>
  <c r="CD43" i="18" s="1"/>
  <c r="CD182" i="18" s="1"/>
  <c r="AW11" i="18" a="1"/>
  <c r="AW11" i="18" s="1"/>
  <c r="AW150" i="18" s="1"/>
  <c r="CO11" i="18" a="1"/>
  <c r="CO11" i="18" s="1"/>
  <c r="CO150" i="18" s="1"/>
  <c r="DK11" i="18" a="1"/>
  <c r="DK11" i="18" s="1"/>
  <c r="DK150" i="18" s="1"/>
  <c r="G11" i="18" a="1"/>
  <c r="G11" i="18" s="1"/>
  <c r="G150" i="18" s="1"/>
  <c r="CF11" i="18" a="1"/>
  <c r="CF11" i="18" s="1"/>
  <c r="CF150" i="18" s="1"/>
  <c r="F11" i="18" a="1"/>
  <c r="F11" i="18" s="1"/>
  <c r="F150" i="18" s="1"/>
  <c r="W11" i="18" a="1"/>
  <c r="W11" i="18" s="1"/>
  <c r="W150" i="18" s="1"/>
  <c r="E11" i="18" a="1"/>
  <c r="E11" i="18" s="1"/>
  <c r="E150" i="18" s="1"/>
  <c r="AM11" i="18" a="1"/>
  <c r="AM11" i="18" s="1"/>
  <c r="AM150" i="18" s="1"/>
  <c r="AS11" i="18" a="1"/>
  <c r="AS11" i="18" s="1"/>
  <c r="AS150" i="18" s="1"/>
  <c r="CH11" i="18" a="1"/>
  <c r="CH11" i="18" s="1"/>
  <c r="CH150" i="18" s="1"/>
  <c r="DM64" i="18" a="1"/>
  <c r="DM64" i="18" s="1"/>
  <c r="DM203" i="18" s="1"/>
  <c r="AR64" i="18" a="1"/>
  <c r="AR64" i="18" s="1"/>
  <c r="AR203" i="18" s="1"/>
  <c r="CT64" i="18" a="1"/>
  <c r="CT64" i="18" s="1"/>
  <c r="CT203" i="18" s="1"/>
  <c r="P64" i="18" a="1"/>
  <c r="P64" i="18" s="1"/>
  <c r="AS64" i="18" a="1"/>
  <c r="AS64" i="18" s="1"/>
  <c r="AS203" i="18" s="1"/>
  <c r="DF98" i="18" a="1"/>
  <c r="DF98" i="18" s="1"/>
  <c r="DF237" i="18" s="1"/>
  <c r="AJ103" i="18" a="1"/>
  <c r="AJ103" i="18" s="1"/>
  <c r="AJ242" i="18" s="1"/>
  <c r="DF103" i="18" a="1"/>
  <c r="DF103" i="18" s="1"/>
  <c r="DF242" i="18" s="1"/>
  <c r="K103" i="18" a="1"/>
  <c r="K103" i="18" s="1"/>
  <c r="K242" i="18" s="1"/>
  <c r="DP103" i="18" a="1"/>
  <c r="DP103" i="18" s="1"/>
  <c r="DP242" i="18" s="1"/>
  <c r="AI103" i="18" a="1"/>
  <c r="AI103" i="18" s="1"/>
  <c r="AI242" i="18" s="1"/>
  <c r="AA103" i="18" a="1"/>
  <c r="AA103" i="18" s="1"/>
  <c r="AA242" i="18" s="1"/>
  <c r="AR39" i="18" a="1"/>
  <c r="AR39" i="18" s="1"/>
  <c r="AR178" i="18" s="1"/>
  <c r="AJ39" i="18" a="1"/>
  <c r="AJ39" i="18" s="1"/>
  <c r="AJ178" i="18" s="1"/>
  <c r="DK39" i="18" a="1"/>
  <c r="DK39" i="18" s="1"/>
  <c r="DK178" i="18" s="1"/>
  <c r="P39" i="18" a="1"/>
  <c r="P39" i="18" s="1"/>
  <c r="J39" i="18" a="1"/>
  <c r="J39" i="18" s="1"/>
  <c r="J178" i="18" s="1"/>
  <c r="BE39" i="18" a="1"/>
  <c r="BE39" i="18" s="1"/>
  <c r="BE178" i="18" s="1"/>
  <c r="U39" i="18" a="1"/>
  <c r="U39" i="18" s="1"/>
  <c r="U178" i="18" s="1"/>
  <c r="CV35" i="18" a="1"/>
  <c r="CV35" i="18" s="1"/>
  <c r="CV174" i="18" s="1"/>
  <c r="CH35" i="18" a="1"/>
  <c r="CH35" i="18" s="1"/>
  <c r="CH174" i="18" s="1"/>
  <c r="CB35" i="18" a="1"/>
  <c r="CB35" i="18" s="1"/>
  <c r="CB174" i="18" s="1"/>
  <c r="Y35" i="18" a="1"/>
  <c r="Y35" i="18" s="1"/>
  <c r="Y174" i="18" s="1"/>
  <c r="CS35" i="18" a="1"/>
  <c r="CS35" i="18" s="1"/>
  <c r="CS174" i="18" s="1"/>
  <c r="W35" i="18" a="1"/>
  <c r="W35" i="18" s="1"/>
  <c r="W174" i="18" s="1"/>
  <c r="CC35" i="18" a="1"/>
  <c r="CC35" i="18" s="1"/>
  <c r="CC174" i="18" s="1"/>
  <c r="O35" i="18" a="1"/>
  <c r="O35" i="18" s="1"/>
  <c r="O174" i="18" s="1"/>
  <c r="AD43" i="18" a="1"/>
  <c r="AD43" i="18" s="1"/>
  <c r="AD182" i="18" s="1"/>
  <c r="BK43" i="18" a="1"/>
  <c r="BK43" i="18" s="1"/>
  <c r="BK182" i="18" s="1"/>
  <c r="CF43" i="18" a="1"/>
  <c r="CF43" i="18" s="1"/>
  <c r="CF182" i="18" s="1"/>
  <c r="CX43" i="18" a="1"/>
  <c r="CX43" i="18" s="1"/>
  <c r="CX182" i="18" s="1"/>
  <c r="DJ43" i="18" a="1"/>
  <c r="DJ43" i="18" s="1"/>
  <c r="DJ182" i="18" s="1"/>
  <c r="DI43" i="18" a="1"/>
  <c r="DI43" i="18" s="1"/>
  <c r="DI182" i="18" s="1"/>
  <c r="DA43" i="18" a="1"/>
  <c r="DA43" i="18" s="1"/>
  <c r="DA182" i="18" s="1"/>
  <c r="BE43" i="18" a="1"/>
  <c r="BE43" i="18" s="1"/>
  <c r="BE182" i="18" s="1"/>
  <c r="DF43" i="18" a="1"/>
  <c r="DF43" i="18" s="1"/>
  <c r="DF182" i="18" s="1"/>
  <c r="AW43" i="18" a="1"/>
  <c r="AW43" i="18" s="1"/>
  <c r="AW182" i="18" s="1"/>
  <c r="CC43" i="18" a="1"/>
  <c r="CC43" i="18" s="1"/>
  <c r="CC182" i="18" s="1"/>
  <c r="AI11" i="18" a="1"/>
  <c r="AI11" i="18" s="1"/>
  <c r="AI150" i="18" s="1"/>
  <c r="CJ11" i="18" a="1"/>
  <c r="CJ11" i="18" s="1"/>
  <c r="CJ150" i="18" s="1"/>
  <c r="CS11" i="18" a="1"/>
  <c r="CS11" i="18" s="1"/>
  <c r="CS150" i="18" s="1"/>
  <c r="CX11" i="18" a="1"/>
  <c r="CX11" i="18" s="1"/>
  <c r="CX150" i="18" s="1"/>
  <c r="BZ11" i="18" a="1"/>
  <c r="BZ11" i="18" s="1"/>
  <c r="BZ150" i="18" s="1"/>
  <c r="CW11" i="18" a="1"/>
  <c r="CW11" i="18" s="1"/>
  <c r="CW150" i="18" s="1"/>
  <c r="DN11" i="18" a="1"/>
  <c r="DN11" i="18" s="1"/>
  <c r="DN150" i="18" s="1"/>
  <c r="DS11" i="18" a="1"/>
  <c r="DS11" i="18" s="1"/>
  <c r="DS150" i="18" s="1"/>
  <c r="AB11" i="18" a="1"/>
  <c r="AB11" i="18" s="1"/>
  <c r="AB150" i="18" s="1"/>
  <c r="AG11" i="18" a="1"/>
  <c r="AG11" i="18" s="1"/>
  <c r="AG150" i="18" s="1"/>
  <c r="CB11" i="18" a="1"/>
  <c r="CB11" i="18" s="1"/>
  <c r="CB150" i="18" s="1"/>
  <c r="DD64" i="18" a="1"/>
  <c r="DD64" i="18" s="1"/>
  <c r="DD203" i="18" s="1"/>
  <c r="AM64" i="18" a="1"/>
  <c r="AM64" i="18" s="1"/>
  <c r="AM203" i="18" s="1"/>
  <c r="CB64" i="18" a="1"/>
  <c r="CB64" i="18" s="1"/>
  <c r="CB203" i="18" s="1"/>
  <c r="K64" i="18" a="1"/>
  <c r="K64" i="18" s="1"/>
  <c r="K203" i="18" s="1"/>
  <c r="DE103" i="18" a="1"/>
  <c r="DE103" i="18" s="1"/>
  <c r="DE242" i="18" s="1"/>
  <c r="CA103" i="18" a="1"/>
  <c r="CA103" i="18" s="1"/>
  <c r="CA242" i="18" s="1"/>
  <c r="W103" i="18" a="1"/>
  <c r="W103" i="18" s="1"/>
  <c r="W242" i="18" s="1"/>
  <c r="CS103" i="18" a="1"/>
  <c r="CS103" i="18" s="1"/>
  <c r="CS242" i="18" s="1"/>
  <c r="Z103" i="18" a="1"/>
  <c r="Z103" i="18" s="1"/>
  <c r="Z242" i="18" s="1"/>
  <c r="I103" i="18" a="1"/>
  <c r="I103" i="18" s="1"/>
  <c r="I242" i="18" s="1"/>
  <c r="DD39" i="18" a="1"/>
  <c r="DD39" i="18" s="1"/>
  <c r="DD178" i="18" s="1"/>
  <c r="CV39" i="18" a="1"/>
  <c r="CV39" i="18" s="1"/>
  <c r="CV178" i="18" s="1"/>
  <c r="BI39" i="18" a="1"/>
  <c r="BI39" i="18" s="1"/>
  <c r="BI178" i="18" s="1"/>
  <c r="AP39" i="18" a="1"/>
  <c r="AP39" i="18" s="1"/>
  <c r="AP178" i="18" s="1"/>
  <c r="CE39" i="18" a="1"/>
  <c r="CE39" i="18" s="1"/>
  <c r="CE178" i="18" s="1"/>
  <c r="DH39" i="18" a="1"/>
  <c r="DH39" i="18" s="1"/>
  <c r="DH178" i="18" s="1"/>
  <c r="BL39" i="18" a="1"/>
  <c r="BL39" i="18" s="1"/>
  <c r="BL178" i="18" s="1"/>
  <c r="DL39" i="18" a="1"/>
  <c r="DL39" i="18" s="1"/>
  <c r="DL178" i="18" s="1"/>
  <c r="AJ35" i="18" a="1"/>
  <c r="AJ35" i="18" s="1"/>
  <c r="AJ174" i="18" s="1"/>
  <c r="V35" i="18" a="1"/>
  <c r="V35" i="18" s="1"/>
  <c r="V174" i="18" s="1"/>
  <c r="DO35" i="18" a="1"/>
  <c r="DO35" i="18" s="1"/>
  <c r="DO174" i="18" s="1"/>
  <c r="BC35" i="18" a="1"/>
  <c r="BC35" i="18" s="1"/>
  <c r="BC174" i="18" s="1"/>
  <c r="K35" i="18" a="1"/>
  <c r="K35" i="18" s="1"/>
  <c r="K174" i="18" s="1"/>
  <c r="BM35" i="18" a="1"/>
  <c r="BM35" i="18" s="1"/>
  <c r="BM174" i="18" s="1"/>
  <c r="DQ35" i="18" a="1"/>
  <c r="DQ35" i="18" s="1"/>
  <c r="DQ174" i="18" s="1"/>
  <c r="CG43" i="18" a="1"/>
  <c r="CG43" i="18" s="1"/>
  <c r="CG182" i="18" s="1"/>
  <c r="DE43" i="18" a="1"/>
  <c r="DE43" i="18" s="1"/>
  <c r="DE182" i="18" s="1"/>
  <c r="M43" i="18" a="1"/>
  <c r="M43" i="18" s="1"/>
  <c r="M182" i="18" s="1"/>
  <c r="AP43" i="18" a="1"/>
  <c r="AP43" i="18" s="1"/>
  <c r="AP182" i="18" s="1"/>
  <c r="AC43" i="18" a="1"/>
  <c r="AC43" i="18" s="1"/>
  <c r="AC182" i="18" s="1"/>
  <c r="AZ43" i="18" a="1"/>
  <c r="AZ43" i="18" s="1"/>
  <c r="AZ182" i="18" s="1"/>
  <c r="BR43" i="18" a="1"/>
  <c r="BR43" i="18" s="1"/>
  <c r="BR182" i="18" s="1"/>
  <c r="BO43" i="18" a="1"/>
  <c r="BO43" i="18" s="1"/>
  <c r="BO182" i="18" s="1"/>
  <c r="Z43" i="18" a="1"/>
  <c r="Z43" i="18" s="1"/>
  <c r="Z182" i="18" s="1"/>
  <c r="DB43" i="18" a="1"/>
  <c r="DB43" i="18" s="1"/>
  <c r="DB182" i="18" s="1"/>
  <c r="CU43" i="18" a="1"/>
  <c r="CU43" i="18" s="1"/>
  <c r="CU182" i="18" s="1"/>
  <c r="CC11" i="18" a="1"/>
  <c r="CC11" i="18" s="1"/>
  <c r="CC150" i="18" s="1"/>
  <c r="DO11" i="18" a="1"/>
  <c r="DO11" i="18" s="1"/>
  <c r="DO150" i="18" s="1"/>
  <c r="Y11" i="18" a="1"/>
  <c r="Y11" i="18" s="1"/>
  <c r="Y150" i="18" s="1"/>
  <c r="BC11" i="18" a="1"/>
  <c r="BC11" i="18" s="1"/>
  <c r="BC150" i="18" s="1"/>
  <c r="AE11" i="18" a="1"/>
  <c r="AE11" i="18" s="1"/>
  <c r="AE150" i="18" s="1"/>
  <c r="X11" i="18" a="1"/>
  <c r="X11" i="18" s="1"/>
  <c r="X150" i="18" s="1"/>
  <c r="BG11" i="18" a="1"/>
  <c r="BG11" i="18" s="1"/>
  <c r="BG150" i="18" s="1"/>
  <c r="CD11" i="18" a="1"/>
  <c r="CD11" i="18" s="1"/>
  <c r="CD150" i="18" s="1"/>
  <c r="CI11" i="18" a="1"/>
  <c r="CI11" i="18" s="1"/>
  <c r="CI150" i="18" s="1"/>
  <c r="DA11" i="18" a="1"/>
  <c r="DA11" i="18" s="1"/>
  <c r="DA150" i="18" s="1"/>
  <c r="DL11" i="18" a="1"/>
  <c r="DL11" i="18" s="1"/>
  <c r="DL150" i="18" s="1"/>
  <c r="AR11" i="18" a="1"/>
  <c r="AR11" i="18" s="1"/>
  <c r="AR150" i="18" s="1"/>
  <c r="BS64" i="18" a="1"/>
  <c r="BS64" i="18" s="1"/>
  <c r="BS203" i="18" s="1"/>
  <c r="DQ64" i="18" a="1"/>
  <c r="DQ64" i="18" s="1"/>
  <c r="DQ203" i="18" s="1"/>
  <c r="AV64" i="18" a="1"/>
  <c r="AV64" i="18" s="1"/>
  <c r="AV203" i="18" s="1"/>
  <c r="CO64" i="18" a="1"/>
  <c r="CO64" i="18" s="1"/>
  <c r="CO203" i="18" s="1"/>
  <c r="DA64" i="18" a="1"/>
  <c r="DA64" i="18" s="1"/>
  <c r="DA203" i="18" s="1"/>
  <c r="DP64" i="18" a="1"/>
  <c r="DP64" i="18" s="1"/>
  <c r="DP203" i="18" s="1"/>
  <c r="AI64" i="18" a="1"/>
  <c r="AI64" i="18" s="1"/>
  <c r="AI203" i="18" s="1"/>
  <c r="AT64" i="18" a="1"/>
  <c r="AT64" i="18" s="1"/>
  <c r="AT203" i="18" s="1"/>
  <c r="X64" i="18" a="1"/>
  <c r="X64" i="18" s="1"/>
  <c r="X203" i="18" s="1"/>
  <c r="CD64" i="18" a="1"/>
  <c r="CD64" i="18" s="1"/>
  <c r="CD203" i="18" s="1"/>
  <c r="AN64" i="18" a="1"/>
  <c r="AN64" i="18" s="1"/>
  <c r="AN203" i="18" s="1"/>
  <c r="AP64" i="18" a="1"/>
  <c r="AP64" i="18" s="1"/>
  <c r="AP203" i="18" s="1"/>
  <c r="E64" i="18" a="1"/>
  <c r="E64" i="18" s="1"/>
  <c r="E203" i="18" s="1"/>
  <c r="BC64" i="18" a="1"/>
  <c r="BC64" i="18" s="1"/>
  <c r="BC203" i="18" s="1"/>
  <c r="CN83" i="18" a="1"/>
  <c r="CN83" i="18" s="1"/>
  <c r="CN222" i="18" s="1"/>
  <c r="BH83" i="18" a="1"/>
  <c r="BH83" i="18" s="1"/>
  <c r="BH222" i="18" s="1"/>
  <c r="AB83" i="18" a="1"/>
  <c r="AB83" i="18" s="1"/>
  <c r="AB222" i="18" s="1"/>
  <c r="DI83" i="18" a="1"/>
  <c r="DI83" i="18" s="1"/>
  <c r="DI222" i="18" s="1"/>
  <c r="CC83" i="18" a="1"/>
  <c r="CC83" i="18" s="1"/>
  <c r="CC222" i="18" s="1"/>
  <c r="AW83" i="18" a="1"/>
  <c r="AW83" i="18" s="1"/>
  <c r="AW222" i="18" s="1"/>
  <c r="Q83" i="18" a="1"/>
  <c r="Q83" i="18" s="1"/>
  <c r="Q222" i="18" s="1"/>
  <c r="CM83" i="18" a="1"/>
  <c r="CM83" i="18" s="1"/>
  <c r="CM222" i="18" s="1"/>
  <c r="AA83" i="18" a="1"/>
  <c r="AA83" i="18" s="1"/>
  <c r="AA222" i="18" s="1"/>
  <c r="CI83" i="18" a="1"/>
  <c r="CI83" i="18" s="1"/>
  <c r="CI222" i="18" s="1"/>
  <c r="W83" i="18" a="1"/>
  <c r="W83" i="18" s="1"/>
  <c r="W222" i="18" s="1"/>
  <c r="BZ83" i="18" a="1"/>
  <c r="BZ83" i="18" s="1"/>
  <c r="BZ222" i="18" s="1"/>
  <c r="DK83" i="18" a="1"/>
  <c r="DK83" i="18" s="1"/>
  <c r="DK222" i="18" s="1"/>
  <c r="DB83" i="18" a="1"/>
  <c r="DB83" i="18" s="1"/>
  <c r="DB222" i="18" s="1"/>
  <c r="DQ107" i="18" a="1"/>
  <c r="DQ107" i="18" s="1"/>
  <c r="DQ246" i="18" s="1"/>
  <c r="BE107" i="18" a="1"/>
  <c r="BE107" i="18" s="1"/>
  <c r="BE246" i="18" s="1"/>
  <c r="DG107" i="18" a="1"/>
  <c r="DG107" i="18" s="1"/>
  <c r="DG246" i="18" s="1"/>
  <c r="AU107" i="18" a="1"/>
  <c r="AU107" i="18" s="1"/>
  <c r="AU246" i="18" s="1"/>
  <c r="CR107" i="18" a="1"/>
  <c r="CR107" i="18" s="1"/>
  <c r="CR246" i="18" s="1"/>
  <c r="E107" i="18" a="1"/>
  <c r="E107" i="18" s="1"/>
  <c r="E246" i="18" s="1"/>
  <c r="AI107" i="18" a="1"/>
  <c r="AI107" i="18" s="1"/>
  <c r="AI246" i="18" s="1"/>
  <c r="CC107" i="18" a="1"/>
  <c r="CC107" i="18" s="1"/>
  <c r="CC246" i="18" s="1"/>
  <c r="AY107" i="18" a="1"/>
  <c r="AY107" i="18" s="1"/>
  <c r="AY246" i="18" s="1"/>
  <c r="H107" i="18" a="1"/>
  <c r="H107" i="18" s="1"/>
  <c r="H246" i="18" s="1"/>
  <c r="AM107" i="18" a="1"/>
  <c r="AM107" i="18" s="1"/>
  <c r="AM246" i="18" s="1"/>
  <c r="BQ107" i="18" a="1"/>
  <c r="BQ107" i="18" s="1"/>
  <c r="BQ246" i="18" s="1"/>
  <c r="CU107" i="18" a="1"/>
  <c r="CU107" i="18" s="1"/>
  <c r="CU246" i="18" s="1"/>
  <c r="CV103" i="18" a="1"/>
  <c r="CV103" i="18" s="1"/>
  <c r="CV242" i="18" s="1"/>
  <c r="DC103" i="18" a="1"/>
  <c r="DC103" i="18" s="1"/>
  <c r="DC242" i="18" s="1"/>
  <c r="R103" i="18" a="1"/>
  <c r="R103" i="18" s="1"/>
  <c r="R242" i="18" s="1"/>
  <c r="CC103" i="18" a="1"/>
  <c r="CC103" i="18" s="1"/>
  <c r="CC242" i="18" s="1"/>
  <c r="AO103" i="18" a="1"/>
  <c r="AO103" i="18" s="1"/>
  <c r="AO242" i="18" s="1"/>
  <c r="DB103" i="18" a="1"/>
  <c r="DB103" i="18" s="1"/>
  <c r="DB242" i="18" s="1"/>
  <c r="CU39" i="18" a="1"/>
  <c r="CU39" i="18" s="1"/>
  <c r="CU178" i="18" s="1"/>
  <c r="CM39" i="18" a="1"/>
  <c r="CM39" i="18" s="1"/>
  <c r="CM178" i="18" s="1"/>
  <c r="BC39" i="18" a="1"/>
  <c r="BC39" i="18" s="1"/>
  <c r="BC178" i="18" s="1"/>
  <c r="K39" i="18" a="1"/>
  <c r="K39" i="18" s="1"/>
  <c r="K178" i="18" s="1"/>
  <c r="BY39" i="18" a="1"/>
  <c r="BY39" i="18" s="1"/>
  <c r="BY178" i="18" s="1"/>
  <c r="CI39" i="18" a="1"/>
  <c r="CI39" i="18" s="1"/>
  <c r="CI178" i="18" s="1"/>
  <c r="AY39" i="18" a="1"/>
  <c r="AY39" i="18" s="1"/>
  <c r="AY178" i="18" s="1"/>
  <c r="CZ39" i="18" a="1"/>
  <c r="CZ39" i="18" s="1"/>
  <c r="CZ178" i="18" s="1"/>
  <c r="AA35" i="18" a="1"/>
  <c r="AA35" i="18" s="1"/>
  <c r="AA174" i="18" s="1"/>
  <c r="M35" i="18" a="1"/>
  <c r="M35" i="18" s="1"/>
  <c r="M174" i="18" s="1"/>
  <c r="DG35" i="18" a="1"/>
  <c r="DG35" i="18" s="1"/>
  <c r="DG174" i="18" s="1"/>
  <c r="AV35" i="18" a="1"/>
  <c r="AV35" i="18" s="1"/>
  <c r="AV174" i="18" s="1"/>
  <c r="CX35" i="18" a="1"/>
  <c r="CX35" i="18" s="1"/>
  <c r="CX174" i="18" s="1"/>
  <c r="BF35" i="18" a="1"/>
  <c r="BF35" i="18" s="1"/>
  <c r="BF174" i="18" s="1"/>
  <c r="CP35" i="18" a="1"/>
  <c r="CP35" i="18" s="1"/>
  <c r="CP174" i="18" s="1"/>
  <c r="CB43" i="18" a="1"/>
  <c r="CB43" i="18" s="1"/>
  <c r="CB182" i="18" s="1"/>
  <c r="CH43" i="18" a="1"/>
  <c r="CH43" i="18" s="1"/>
  <c r="CH182" i="18" s="1"/>
  <c r="H43" i="18" a="1"/>
  <c r="H43" i="18" s="1"/>
  <c r="H182" i="18" s="1"/>
  <c r="R43" i="18" a="1"/>
  <c r="R43" i="18" s="1"/>
  <c r="R182" i="18" s="1"/>
  <c r="W43" i="18" a="1"/>
  <c r="W43" i="18" s="1"/>
  <c r="W182" i="18" s="1"/>
  <c r="AO43" i="18" a="1"/>
  <c r="AO43" i="18" s="1"/>
  <c r="AO182" i="18" s="1"/>
  <c r="BF43" i="18" a="1"/>
  <c r="BF43" i="18" s="1"/>
  <c r="BF182" i="18" s="1"/>
  <c r="CV43" i="18" a="1"/>
  <c r="CV43" i="18" s="1"/>
  <c r="CV182" i="18" s="1"/>
  <c r="CO43" i="18" a="1"/>
  <c r="CO43" i="18" s="1"/>
  <c r="CO182" i="18" s="1"/>
  <c r="AX43" i="18" a="1"/>
  <c r="AX43" i="18" s="1"/>
  <c r="AX182" i="18" s="1"/>
  <c r="AF43" i="18" a="1"/>
  <c r="AF43" i="18" s="1"/>
  <c r="AF182" i="18" s="1"/>
  <c r="BT11" i="18" a="1"/>
  <c r="BT11" i="18" s="1"/>
  <c r="BT150" i="18" s="1"/>
  <c r="DE11" i="18" a="1"/>
  <c r="DE11" i="18" s="1"/>
  <c r="DE150" i="18" s="1"/>
  <c r="T11" i="18" a="1"/>
  <c r="T11" i="18" s="1"/>
  <c r="T150" i="18" s="1"/>
  <c r="AQ11" i="18" a="1"/>
  <c r="AQ11" i="18" s="1"/>
  <c r="AQ150" i="18" s="1"/>
  <c r="DP11" i="18" a="1"/>
  <c r="DP11" i="18" s="1"/>
  <c r="DP150" i="18" s="1"/>
  <c r="R11" i="18" a="1"/>
  <c r="R11" i="18" s="1"/>
  <c r="R150" i="18" s="1"/>
  <c r="BA11" i="18" a="1"/>
  <c r="BA11" i="18" s="1"/>
  <c r="BA150" i="18" s="1"/>
  <c r="BX11" i="18" a="1"/>
  <c r="BX11" i="18" s="1"/>
  <c r="BX150" i="18" s="1"/>
  <c r="BW11" i="18" a="1"/>
  <c r="BW11" i="18" s="1"/>
  <c r="BW150" i="18" s="1"/>
  <c r="BK11" i="18" a="1"/>
  <c r="BK11" i="18" s="1"/>
  <c r="BK150" i="18" s="1"/>
  <c r="DF11" i="18" a="1"/>
  <c r="DF11" i="18" s="1"/>
  <c r="DF150" i="18" s="1"/>
  <c r="AL11" i="18" a="1"/>
  <c r="AL11" i="18" s="1"/>
  <c r="AL150" i="18" s="1"/>
  <c r="BJ64" i="18" a="1"/>
  <c r="BJ64" i="18" s="1"/>
  <c r="BJ203" i="18" s="1"/>
  <c r="DH64" i="18" a="1"/>
  <c r="DH64" i="18" s="1"/>
  <c r="DH203" i="18" s="1"/>
  <c r="AQ64" i="18" a="1"/>
  <c r="AQ64" i="18" s="1"/>
  <c r="AQ203" i="18" s="1"/>
  <c r="CI64" i="18" a="1"/>
  <c r="CI64" i="18" s="1"/>
  <c r="CI203" i="18" s="1"/>
  <c r="CC64" i="18" a="1"/>
  <c r="CC64" i="18" s="1"/>
  <c r="CC203" i="18" s="1"/>
  <c r="DJ64" i="18" a="1"/>
  <c r="DJ64" i="18" s="1"/>
  <c r="DJ203" i="18" s="1"/>
  <c r="Q64" i="18" a="1"/>
  <c r="Q64" i="18" s="1"/>
  <c r="Q203" i="18" s="1"/>
  <c r="AB64" i="18" a="1"/>
  <c r="AB64" i="18" s="1"/>
  <c r="AB203" i="18" s="1"/>
  <c r="DE64" i="18" a="1"/>
  <c r="DE64" i="18" s="1"/>
  <c r="DE203" i="18" s="1"/>
  <c r="BF64" i="18" a="1"/>
  <c r="BF64" i="18" s="1"/>
  <c r="BF203" i="18" s="1"/>
  <c r="AA64" i="18" a="1"/>
  <c r="AA64" i="18" s="1"/>
  <c r="AA203" i="18" s="1"/>
  <c r="R64" i="18" a="1"/>
  <c r="R64" i="18" s="1"/>
  <c r="R203" i="18" s="1"/>
  <c r="AE64" i="18" a="1"/>
  <c r="AE64" i="18" s="1"/>
  <c r="AE203" i="18" s="1"/>
  <c r="DP83" i="18" a="1"/>
  <c r="DP83" i="18" s="1"/>
  <c r="DP222" i="18" s="1"/>
  <c r="CJ83" i="18" a="1"/>
  <c r="CJ83" i="18" s="1"/>
  <c r="CJ222" i="18" s="1"/>
  <c r="BD83" i="18" a="1"/>
  <c r="BD83" i="18" s="1"/>
  <c r="BD222" i="18" s="1"/>
  <c r="X83" i="18" a="1"/>
  <c r="X83" i="18" s="1"/>
  <c r="X222" i="18" s="1"/>
  <c r="DE83" i="18" a="1"/>
  <c r="DE83" i="18" s="1"/>
  <c r="DE222" i="18" s="1"/>
  <c r="BY83" i="18" a="1"/>
  <c r="BY83" i="18" s="1"/>
  <c r="BY222" i="18" s="1"/>
  <c r="AS83" i="18" a="1"/>
  <c r="AS83" i="18" s="1"/>
  <c r="AS222" i="18" s="1"/>
  <c r="M83" i="18" a="1"/>
  <c r="M83" i="18" s="1"/>
  <c r="M222" i="18" s="1"/>
  <c r="CH83" i="18" a="1"/>
  <c r="CH83" i="18" s="1"/>
  <c r="CH222" i="18" s="1"/>
  <c r="V83" i="18" a="1"/>
  <c r="V83" i="18" s="1"/>
  <c r="V222" i="18" s="1"/>
  <c r="CD83" i="18" a="1"/>
  <c r="CD83" i="18" s="1"/>
  <c r="CD222" i="18" s="1"/>
  <c r="R83" i="18" a="1"/>
  <c r="R83" i="18" s="1"/>
  <c r="R222" i="18" s="1"/>
  <c r="AI83" i="18" a="1"/>
  <c r="AI83" i="18" s="1"/>
  <c r="AI222" i="18" s="1"/>
  <c r="CE83" i="18" a="1"/>
  <c r="CE83" i="18" s="1"/>
  <c r="CE222" i="18" s="1"/>
  <c r="CL83" i="18" a="1"/>
  <c r="CL83" i="18" s="1"/>
  <c r="CL222" i="18" s="1"/>
  <c r="DL107" i="18" a="1"/>
  <c r="DL107" i="18" s="1"/>
  <c r="DL246" i="18" s="1"/>
  <c r="AZ107" i="18" a="1"/>
  <c r="AZ107" i="18" s="1"/>
  <c r="AZ246" i="18" s="1"/>
  <c r="CX107" i="18" a="1"/>
  <c r="CX107" i="18" s="1"/>
  <c r="CX246" i="18" s="1"/>
  <c r="AL107" i="18" a="1"/>
  <c r="AL107" i="18" s="1"/>
  <c r="AL246" i="18" s="1"/>
  <c r="CG107" i="18" a="1"/>
  <c r="CG107" i="18" s="1"/>
  <c r="CG246" i="18" s="1"/>
  <c r="DJ107" i="18" a="1"/>
  <c r="DJ107" i="18" s="1"/>
  <c r="DJ246" i="18" s="1"/>
  <c r="AB107" i="18" a="1"/>
  <c r="AB107" i="18" s="1"/>
  <c r="AB246" i="18" s="1"/>
  <c r="BU107" i="18" a="1"/>
  <c r="BU107" i="18" s="1"/>
  <c r="BU246" i="18" s="1"/>
  <c r="AR107" i="18" a="1"/>
  <c r="AR107" i="18" s="1"/>
  <c r="AR246" i="18" s="1"/>
  <c r="DK107" i="18" a="1"/>
  <c r="DK107" i="18" s="1"/>
  <c r="DK246" i="18" s="1"/>
  <c r="R107" i="18" a="1"/>
  <c r="R107" i="18" s="1"/>
  <c r="R246" i="18" s="1"/>
  <c r="BF107" i="18" a="1"/>
  <c r="BF107" i="18" s="1"/>
  <c r="BF246" i="18" s="1"/>
  <c r="DR81" i="18" a="1"/>
  <c r="DR81" i="18" s="1"/>
  <c r="DR220" i="18" s="1"/>
  <c r="AR103" i="18" a="1"/>
  <c r="AR103" i="18" s="1"/>
  <c r="AR242" i="18" s="1"/>
  <c r="DK103" i="18" a="1"/>
  <c r="DK103" i="18" s="1"/>
  <c r="DK242" i="18" s="1"/>
  <c r="AA39" i="18" a="1"/>
  <c r="AA39" i="18" s="1"/>
  <c r="AA178" i="18" s="1"/>
  <c r="E39" i="18" a="1"/>
  <c r="E39" i="18" s="1"/>
  <c r="E178" i="18" s="1"/>
  <c r="AG39" i="18" a="1"/>
  <c r="AG39" i="18" s="1"/>
  <c r="AG178" i="18" s="1"/>
  <c r="BQ35" i="18" a="1"/>
  <c r="BQ35" i="18" s="1"/>
  <c r="BQ174" i="18" s="1"/>
  <c r="BH35" i="18" a="1"/>
  <c r="BH35" i="18" s="1"/>
  <c r="BH174" i="18" s="1"/>
  <c r="AM35" i="18" a="1"/>
  <c r="AM35" i="18" s="1"/>
  <c r="AM174" i="18" s="1"/>
  <c r="BU43" i="18" a="1"/>
  <c r="BU43" i="18" s="1"/>
  <c r="BU182" i="18" s="1"/>
  <c r="BG43" i="18" a="1"/>
  <c r="BG43" i="18" s="1"/>
  <c r="BG182" i="18" s="1"/>
  <c r="BV43" i="18" a="1"/>
  <c r="BV43" i="18" s="1"/>
  <c r="BV182" i="18" s="1"/>
  <c r="DI11" i="18" a="1"/>
  <c r="DI11" i="18" s="1"/>
  <c r="DI150" i="18" s="1"/>
  <c r="AJ11" i="18" a="1"/>
  <c r="AJ11" i="18" s="1"/>
  <c r="AJ150" i="18" s="1"/>
  <c r="BH11" i="18" a="1"/>
  <c r="BH11" i="18" s="1"/>
  <c r="BH150" i="18" s="1"/>
  <c r="DM11" i="18" a="1"/>
  <c r="DM11" i="18" s="1"/>
  <c r="DM150" i="18" s="1"/>
  <c r="O11" i="18" a="1"/>
  <c r="O11" i="18" s="1"/>
  <c r="O150" i="18" s="1"/>
  <c r="L64" i="18" a="1"/>
  <c r="L64" i="18" s="1"/>
  <c r="L203" i="18" s="1"/>
  <c r="AL64" i="18" a="1"/>
  <c r="AL64" i="18" s="1"/>
  <c r="AL203" i="18" s="1"/>
  <c r="S64" i="18" a="1"/>
  <c r="S64" i="18" s="1"/>
  <c r="S203" i="18" s="1"/>
  <c r="CQ64" i="18" a="1"/>
  <c r="CQ64" i="18" s="1"/>
  <c r="CQ203" i="18" s="1"/>
  <c r="BH64" i="18" a="1"/>
  <c r="BH64" i="18" s="1"/>
  <c r="BH203" i="18" s="1"/>
  <c r="BL64" i="18" a="1"/>
  <c r="BL64" i="18" s="1"/>
  <c r="BL203" i="18" s="1"/>
  <c r="CX64" i="18" a="1"/>
  <c r="CX64" i="18" s="1"/>
  <c r="CX203" i="18" s="1"/>
  <c r="AK64" i="18" a="1"/>
  <c r="AK64" i="18" s="1"/>
  <c r="AK203" i="18" s="1"/>
  <c r="BT83" i="18" a="1"/>
  <c r="BT83" i="18" s="1"/>
  <c r="BT222" i="18" s="1"/>
  <c r="P83" i="18" a="1"/>
  <c r="P83" i="18" s="1"/>
  <c r="CK83" i="18" a="1"/>
  <c r="CK83" i="18" s="1"/>
  <c r="CK222" i="18" s="1"/>
  <c r="AG83" i="18" a="1"/>
  <c r="AG83" i="18" s="1"/>
  <c r="AG222" i="18" s="1"/>
  <c r="CX83" i="18" a="1"/>
  <c r="CX83" i="18" s="1"/>
  <c r="CX222" i="18" s="1"/>
  <c r="DJ83" i="18" a="1"/>
  <c r="DJ83" i="18" s="1"/>
  <c r="DJ222" i="18" s="1"/>
  <c r="DR83" i="18" a="1"/>
  <c r="DR83" i="18" s="1"/>
  <c r="DR222" i="18" s="1"/>
  <c r="Z83" i="18" a="1"/>
  <c r="Z83" i="18" s="1"/>
  <c r="Z222" i="18" s="1"/>
  <c r="AU83" i="18" a="1"/>
  <c r="AU83" i="18" s="1"/>
  <c r="AU222" i="18" s="1"/>
  <c r="BN107" i="18" a="1"/>
  <c r="BN107" i="18" s="1"/>
  <c r="BN246" i="18" s="1"/>
  <c r="BR107" i="18" a="1"/>
  <c r="BR107" i="18" s="1"/>
  <c r="BR246" i="18" s="1"/>
  <c r="BT107" i="18" a="1"/>
  <c r="BT107" i="18" s="1"/>
  <c r="BT246" i="18" s="1"/>
  <c r="BG107" i="18" a="1"/>
  <c r="BG107" i="18" s="1"/>
  <c r="BG246" i="18" s="1"/>
  <c r="CN107" i="18" a="1"/>
  <c r="CN107" i="18" s="1"/>
  <c r="CN246" i="18" s="1"/>
  <c r="AN107" i="18" a="1"/>
  <c r="AN107" i="18" s="1"/>
  <c r="AN246" i="18" s="1"/>
  <c r="CW107" i="18" a="1"/>
  <c r="CW107" i="18" s="1"/>
  <c r="CW246" i="18" s="1"/>
  <c r="CI107" i="18" a="1"/>
  <c r="CI107" i="18" s="1"/>
  <c r="CI246" i="18" s="1"/>
  <c r="DN107" i="18" a="1"/>
  <c r="DN107" i="18" s="1"/>
  <c r="DN246" i="18" s="1"/>
  <c r="U107" i="18" a="1"/>
  <c r="U107" i="18" s="1"/>
  <c r="U246" i="18" s="1"/>
  <c r="DI106" i="18" a="1"/>
  <c r="DI106" i="18" s="1"/>
  <c r="DI245" i="18" s="1"/>
  <c r="CK106" i="18" a="1"/>
  <c r="CK106" i="18" s="1"/>
  <c r="CK245" i="18" s="1"/>
  <c r="Y106" i="18" a="1"/>
  <c r="Y106" i="18" s="1"/>
  <c r="Y245" i="18" s="1"/>
  <c r="BI106" i="18" a="1"/>
  <c r="BI106" i="18" s="1"/>
  <c r="BI245" i="18" s="1"/>
  <c r="CN106" i="18" a="1"/>
  <c r="CN106" i="18" s="1"/>
  <c r="CN245" i="18" s="1"/>
  <c r="M106" i="18" a="1"/>
  <c r="M106" i="18" s="1"/>
  <c r="M245" i="18" s="1"/>
  <c r="AB106" i="18" a="1"/>
  <c r="AB106" i="18" s="1"/>
  <c r="AB245" i="18" s="1"/>
  <c r="CS106" i="18" a="1"/>
  <c r="CS106" i="18" s="1"/>
  <c r="CS245" i="18" s="1"/>
  <c r="Q106" i="18" a="1"/>
  <c r="Q106" i="18" s="1"/>
  <c r="Q245" i="18" s="1"/>
  <c r="AE106" i="18" a="1"/>
  <c r="AE106" i="18" s="1"/>
  <c r="AE245" i="18" s="1"/>
  <c r="AS106" i="18" a="1"/>
  <c r="AS106" i="18" s="1"/>
  <c r="AS245" i="18" s="1"/>
  <c r="CQ106" i="18" a="1"/>
  <c r="CQ106" i="18" s="1"/>
  <c r="CQ245" i="18" s="1"/>
  <c r="DR106" i="18" a="1"/>
  <c r="DR106" i="18" s="1"/>
  <c r="DR245" i="18" s="1"/>
  <c r="I106" i="18" a="1"/>
  <c r="I106" i="18" s="1"/>
  <c r="I245" i="18" s="1"/>
  <c r="BD106" i="18" a="1"/>
  <c r="BD106" i="18" s="1"/>
  <c r="BD245" i="18" s="1"/>
  <c r="CS88" i="18" a="1"/>
  <c r="CS88" i="18" s="1"/>
  <c r="CS227" i="18" s="1"/>
  <c r="AG88" i="18" a="1"/>
  <c r="AG88" i="18" s="1"/>
  <c r="AG227" i="18" s="1"/>
  <c r="CI88" i="18" a="1"/>
  <c r="CI88" i="18" s="1"/>
  <c r="CI227" i="18" s="1"/>
  <c r="W88" i="18" a="1"/>
  <c r="W88" i="18" s="1"/>
  <c r="W227" i="18" s="1"/>
  <c r="BK88" i="18" a="1"/>
  <c r="BK88" i="18" s="1"/>
  <c r="BK227" i="18" s="1"/>
  <c r="DM88" i="18" a="1"/>
  <c r="DM88" i="18" s="1"/>
  <c r="DM227" i="18" s="1"/>
  <c r="AE88" i="18" a="1"/>
  <c r="AE88" i="18" s="1"/>
  <c r="AE227" i="18" s="1"/>
  <c r="CB88" i="18" a="1"/>
  <c r="CB88" i="18" s="1"/>
  <c r="CB227" i="18" s="1"/>
  <c r="BN88" i="18" a="1"/>
  <c r="BN88" i="18" s="1"/>
  <c r="BN227" i="18" s="1"/>
  <c r="CX88" i="18" a="1"/>
  <c r="CX88" i="18" s="1"/>
  <c r="CX227" i="18" s="1"/>
  <c r="V88" i="18" a="1"/>
  <c r="V88" i="18" s="1"/>
  <c r="V227" i="18" s="1"/>
  <c r="F88" i="18" a="1"/>
  <c r="F88" i="18" s="1"/>
  <c r="F227" i="18" s="1"/>
  <c r="AH88" i="18" a="1"/>
  <c r="AH88" i="18" s="1"/>
  <c r="AH227" i="18" s="1"/>
  <c r="BE88" i="18" a="1"/>
  <c r="BE88" i="18" s="1"/>
  <c r="BE227" i="18" s="1"/>
  <c r="L88" i="18" a="1"/>
  <c r="L88" i="18" s="1"/>
  <c r="L227" i="18" s="1"/>
  <c r="CE51" i="18" a="1"/>
  <c r="CE51" i="18" s="1"/>
  <c r="CE190" i="18" s="1"/>
  <c r="S51" i="18" a="1"/>
  <c r="S51" i="18" s="1"/>
  <c r="S190" i="18" s="1"/>
  <c r="BS51" i="18" a="1"/>
  <c r="BS51" i="18" s="1"/>
  <c r="BS190" i="18" s="1"/>
  <c r="G51" i="18" a="1"/>
  <c r="G51" i="18" s="1"/>
  <c r="G190" i="18" s="1"/>
  <c r="AA51" i="18" a="1"/>
  <c r="AA51" i="18" s="1"/>
  <c r="AA190" i="18" s="1"/>
  <c r="BE51" i="18" a="1"/>
  <c r="BE51" i="18" s="1"/>
  <c r="BE190" i="18" s="1"/>
  <c r="DA51" i="18" a="1"/>
  <c r="DA51" i="18" s="1"/>
  <c r="DA190" i="18" s="1"/>
  <c r="AL51" i="18" a="1"/>
  <c r="AL51" i="18" s="1"/>
  <c r="AL190" i="18" s="1"/>
  <c r="AU51" i="18" a="1"/>
  <c r="AU51" i="18" s="1"/>
  <c r="AU190" i="18" s="1"/>
  <c r="BL51" i="18" a="1"/>
  <c r="BL51" i="18" s="1"/>
  <c r="BL190" i="18" s="1"/>
  <c r="M51" i="18" a="1"/>
  <c r="M51" i="18" s="1"/>
  <c r="M190" i="18" s="1"/>
  <c r="DQ51" i="18" a="1"/>
  <c r="DQ51" i="18" s="1"/>
  <c r="DQ190" i="18" s="1"/>
  <c r="AQ51" i="18" a="1"/>
  <c r="AQ51" i="18" s="1"/>
  <c r="AQ190" i="18" s="1"/>
  <c r="BC51" i="18" a="1"/>
  <c r="BC51" i="18" s="1"/>
  <c r="BC190" i="18" s="1"/>
  <c r="V51" i="18" a="1"/>
  <c r="V51" i="18" s="1"/>
  <c r="V190" i="18" s="1"/>
  <c r="CC58" i="18" a="1"/>
  <c r="CC58" i="18" s="1"/>
  <c r="CC197" i="18" s="1"/>
  <c r="CL58" i="18" a="1"/>
  <c r="CL58" i="18" s="1"/>
  <c r="CL197" i="18" s="1"/>
  <c r="BM58" i="18" a="1"/>
  <c r="BM58" i="18" s="1"/>
  <c r="BM197" i="18" s="1"/>
  <c r="E58" i="18" a="1"/>
  <c r="E58" i="18" s="1"/>
  <c r="E197" i="18" s="1"/>
  <c r="AO58" i="18" a="1"/>
  <c r="AO58" i="18" s="1"/>
  <c r="AO197" i="18" s="1"/>
  <c r="CF58" i="18" a="1"/>
  <c r="CF58" i="18" s="1"/>
  <c r="CF197" i="18" s="1"/>
  <c r="DP58" i="18" a="1"/>
  <c r="DP58" i="18" s="1"/>
  <c r="DP197" i="18" s="1"/>
  <c r="AZ58" i="18" a="1"/>
  <c r="AZ58" i="18" s="1"/>
  <c r="AZ197" i="18" s="1"/>
  <c r="CN58" i="18" a="1"/>
  <c r="CN58" i="18" s="1"/>
  <c r="CN197" i="18" s="1"/>
  <c r="AD58" i="18" a="1"/>
  <c r="AD58" i="18" s="1"/>
  <c r="AD197" i="18" s="1"/>
  <c r="J58" i="18" a="1"/>
  <c r="J58" i="18" s="1"/>
  <c r="J197" i="18" s="1"/>
  <c r="CB58" i="18" a="1"/>
  <c r="CB58" i="18" s="1"/>
  <c r="CB197" i="18" s="1"/>
  <c r="Q58" i="18" a="1"/>
  <c r="Q58" i="18" s="1"/>
  <c r="Q197" i="18" s="1"/>
  <c r="DF58" i="18" a="1"/>
  <c r="DF58" i="18" s="1"/>
  <c r="DF197" i="18" s="1"/>
  <c r="AE58" i="18" a="1"/>
  <c r="AE58" i="18" s="1"/>
  <c r="AE197" i="18" s="1"/>
  <c r="BU33" i="18" a="1"/>
  <c r="BU33" i="18" s="1"/>
  <c r="BU172" i="18" s="1"/>
  <c r="I33" i="18" a="1"/>
  <c r="I33" i="18" s="1"/>
  <c r="I172" i="18" s="1"/>
  <c r="BP33" i="18" a="1"/>
  <c r="BP33" i="18" s="1"/>
  <c r="BP172" i="18" s="1"/>
  <c r="DM33" i="18" a="1"/>
  <c r="DM33" i="18" s="1"/>
  <c r="DM172" i="18" s="1"/>
  <c r="AL33" i="18" a="1"/>
  <c r="AL33" i="18" s="1"/>
  <c r="AL172" i="18" s="1"/>
  <c r="BV33" i="18" a="1"/>
  <c r="BV33" i="18" s="1"/>
  <c r="BV172" i="18" s="1"/>
  <c r="CN33" i="18" a="1"/>
  <c r="CN33" i="18" s="1"/>
  <c r="CN172" i="18" s="1"/>
  <c r="L33" i="18" a="1"/>
  <c r="L33" i="18" s="1"/>
  <c r="L172" i="18" s="1"/>
  <c r="BN33" i="18" a="1"/>
  <c r="BN33" i="18" s="1"/>
  <c r="BN172" i="18" s="1"/>
  <c r="CF33" i="18" a="1"/>
  <c r="CF33" i="18" s="1"/>
  <c r="CF172" i="18" s="1"/>
  <c r="DP33" i="18" a="1"/>
  <c r="DP33" i="18" s="1"/>
  <c r="DP172" i="18" s="1"/>
  <c r="AN33" i="18" a="1"/>
  <c r="AN33" i="18" s="1"/>
  <c r="AN172" i="18" s="1"/>
  <c r="H33" i="18" a="1"/>
  <c r="H33" i="18" s="1"/>
  <c r="H172" i="18" s="1"/>
  <c r="AT33" i="18" a="1"/>
  <c r="AT33" i="18" s="1"/>
  <c r="AT172" i="18" s="1"/>
  <c r="DC33" i="18" a="1"/>
  <c r="DC33" i="18" s="1"/>
  <c r="DC172" i="18" s="1"/>
  <c r="BL34" i="18" a="1"/>
  <c r="BL34" i="18" s="1"/>
  <c r="BL173" i="18" s="1"/>
  <c r="DN34" i="18" a="1"/>
  <c r="DN34" i="18" s="1"/>
  <c r="DN173" i="18" s="1"/>
  <c r="BB34" i="18" a="1"/>
  <c r="BB34" i="18" s="1"/>
  <c r="BB173" i="18" s="1"/>
  <c r="CF34" i="18" a="1"/>
  <c r="CF34" i="18" s="1"/>
  <c r="CF173" i="18" s="1"/>
  <c r="E34" i="18" a="1"/>
  <c r="E34" i="18" s="1"/>
  <c r="E173" i="18" s="1"/>
  <c r="AN34" i="18" a="1"/>
  <c r="AN34" i="18" s="1"/>
  <c r="AN173" i="18" s="1"/>
  <c r="BR34" i="18" a="1"/>
  <c r="BR34" i="18" s="1"/>
  <c r="BR173" i="18" s="1"/>
  <c r="DB34" i="18" a="1"/>
  <c r="DB34" i="18" s="1"/>
  <c r="DB173" i="18" s="1"/>
  <c r="Z34" i="18" a="1"/>
  <c r="Z34" i="18" s="1"/>
  <c r="Z173" i="18" s="1"/>
  <c r="AR34" i="18" a="1"/>
  <c r="AR34" i="18" s="1"/>
  <c r="AR173" i="18" s="1"/>
  <c r="CB34" i="18" a="1"/>
  <c r="CB34" i="18" s="1"/>
  <c r="CB173" i="18" s="1"/>
  <c r="AI34" i="18" a="1"/>
  <c r="AI34" i="18" s="1"/>
  <c r="AI173" i="18" s="1"/>
  <c r="CS34" i="18" a="1"/>
  <c r="CS34" i="18" s="1"/>
  <c r="CS173" i="18" s="1"/>
  <c r="BN34" i="18" a="1"/>
  <c r="BN34" i="18" s="1"/>
  <c r="BN173" i="18" s="1"/>
  <c r="DR29" i="18" a="1"/>
  <c r="DR29" i="18" s="1"/>
  <c r="DR168" i="18" s="1"/>
  <c r="DE29" i="18" a="1"/>
  <c r="DE29" i="18" s="1"/>
  <c r="DE168" i="18" s="1"/>
  <c r="BA29" i="18" a="1"/>
  <c r="BA29" i="18" s="1"/>
  <c r="BA168" i="18" s="1"/>
  <c r="BM29" i="18" a="1"/>
  <c r="BM29" i="18" s="1"/>
  <c r="BM168" i="18" s="1"/>
  <c r="DI29" i="18" a="1"/>
  <c r="DI29" i="18" s="1"/>
  <c r="DI168" i="18" s="1"/>
  <c r="AW29" i="18" a="1"/>
  <c r="AW29" i="18" s="1"/>
  <c r="AW168" i="18" s="1"/>
  <c r="BQ29" i="18" a="1"/>
  <c r="BQ29" i="18" s="1"/>
  <c r="BQ168" i="18" s="1"/>
  <c r="DH29" i="18" a="1"/>
  <c r="DH29" i="18" s="1"/>
  <c r="DH168" i="18" s="1"/>
  <c r="AF29" i="18" a="1"/>
  <c r="AF29" i="18" s="1"/>
  <c r="AF168" i="18" s="1"/>
  <c r="CP29" i="18" a="1"/>
  <c r="CP29" i="18" s="1"/>
  <c r="CP168" i="18" s="1"/>
  <c r="E29" i="18" a="1"/>
  <c r="E29" i="18" s="1"/>
  <c r="E168" i="18" s="1"/>
  <c r="AO29" i="18" a="1"/>
  <c r="AO29" i="18" s="1"/>
  <c r="AO168" i="18" s="1"/>
  <c r="CT29" i="18" a="1"/>
  <c r="CT29" i="18" s="1"/>
  <c r="CT168" i="18" s="1"/>
  <c r="I29" i="18" a="1"/>
  <c r="I29" i="18" s="1"/>
  <c r="I168" i="18" s="1"/>
  <c r="N29" i="18" a="1"/>
  <c r="N29" i="18" s="1"/>
  <c r="N168" i="18" s="1"/>
  <c r="DG49" i="18" a="1"/>
  <c r="DG49" i="18" s="1"/>
  <c r="DG188" i="18" s="1"/>
  <c r="AU49" i="18" a="1"/>
  <c r="AU49" i="18" s="1"/>
  <c r="AU188" i="18" s="1"/>
  <c r="CU49" i="18" a="1"/>
  <c r="CU49" i="18" s="1"/>
  <c r="CU188" i="18" s="1"/>
  <c r="AI49" i="18" a="1"/>
  <c r="AI49" i="18" s="1"/>
  <c r="AI188" i="18" s="1"/>
  <c r="CD49" i="18" a="1"/>
  <c r="CD49" i="18" s="1"/>
  <c r="CD188" i="18" s="1"/>
  <c r="DH49" i="18" a="1"/>
  <c r="DH49" i="18" s="1"/>
  <c r="DH188" i="18" s="1"/>
  <c r="N49" i="18" a="1"/>
  <c r="N49" i="18" s="1"/>
  <c r="N188" i="18" s="1"/>
  <c r="AL49" i="18" a="1"/>
  <c r="AL49" i="18" s="1"/>
  <c r="AL188" i="18" s="1"/>
  <c r="CL49" i="18" a="1"/>
  <c r="CL49" i="18" s="1"/>
  <c r="CL188" i="18" s="1"/>
  <c r="BJ98" i="18" a="1"/>
  <c r="BJ98" i="18" s="1"/>
  <c r="BJ237" i="18" s="1"/>
  <c r="Q103" i="18" a="1"/>
  <c r="Q103" i="18" s="1"/>
  <c r="Q242" i="18" s="1"/>
  <c r="AH103" i="18" a="1"/>
  <c r="AH103" i="18" s="1"/>
  <c r="AH242" i="18" s="1"/>
  <c r="R39" i="18" a="1"/>
  <c r="R39" i="18" s="1"/>
  <c r="R178" i="18" s="1"/>
  <c r="DM39" i="18" a="1"/>
  <c r="DM39" i="18" s="1"/>
  <c r="DM178" i="18" s="1"/>
  <c r="T39" i="18" a="1"/>
  <c r="T39" i="18" s="1"/>
  <c r="T178" i="18" s="1"/>
  <c r="BJ35" i="18" a="1"/>
  <c r="BJ35" i="18" s="1"/>
  <c r="BJ174" i="18" s="1"/>
  <c r="P35" i="18" a="1"/>
  <c r="P35" i="18" s="1"/>
  <c r="DM43" i="18" a="1"/>
  <c r="DM43" i="18" s="1"/>
  <c r="DM182" i="18" s="1"/>
  <c r="BN43" i="18" a="1"/>
  <c r="BN43" i="18" s="1"/>
  <c r="BN182" i="18" s="1"/>
  <c r="CW43" i="18" a="1"/>
  <c r="CW43" i="18" s="1"/>
  <c r="CW182" i="18" s="1"/>
  <c r="BD43" i="18" a="1"/>
  <c r="BD43" i="18" s="1"/>
  <c r="BD182" i="18" s="1"/>
  <c r="CU11" i="18" a="1"/>
  <c r="CU11" i="18" s="1"/>
  <c r="CU150" i="18" s="1"/>
  <c r="CG11" i="18" a="1"/>
  <c r="CG11" i="18" s="1"/>
  <c r="CG150" i="18" s="1"/>
  <c r="AV11" i="18" a="1"/>
  <c r="AV11" i="18" s="1"/>
  <c r="AV150" i="18" s="1"/>
  <c r="DG11" i="18" a="1"/>
  <c r="DG11" i="18" s="1"/>
  <c r="DG150" i="18" s="1"/>
  <c r="BV11" i="18" a="1"/>
  <c r="BV11" i="18" s="1"/>
  <c r="BV150" i="18" s="1"/>
  <c r="G64" i="18" a="1"/>
  <c r="G64" i="18" s="1"/>
  <c r="G203" i="18" s="1"/>
  <c r="T64" i="18" a="1"/>
  <c r="T64" i="18" s="1"/>
  <c r="T203" i="18" s="1"/>
  <c r="CL64" i="18" a="1"/>
  <c r="CL64" i="18" s="1"/>
  <c r="CL203" i="18" s="1"/>
  <c r="BR64" i="18" a="1"/>
  <c r="BR64" i="18" s="1"/>
  <c r="BR203" i="18" s="1"/>
  <c r="AU64" i="18" a="1"/>
  <c r="AU64" i="18" s="1"/>
  <c r="AU203" i="18" s="1"/>
  <c r="AY64" i="18" a="1"/>
  <c r="AY64" i="18" s="1"/>
  <c r="AY203" i="18" s="1"/>
  <c r="BZ64" i="18" a="1"/>
  <c r="BZ64" i="18" s="1"/>
  <c r="BZ203" i="18" s="1"/>
  <c r="DH83" i="18" a="1"/>
  <c r="DH83" i="18" s="1"/>
  <c r="DH222" i="18" s="1"/>
  <c r="BP83" i="18" a="1"/>
  <c r="BP83" i="18" s="1"/>
  <c r="BP222" i="18" s="1"/>
  <c r="L83" i="18" a="1"/>
  <c r="L83" i="18" s="1"/>
  <c r="L222" i="18" s="1"/>
  <c r="CG83" i="18" a="1"/>
  <c r="CG83" i="18" s="1"/>
  <c r="CG222" i="18" s="1"/>
  <c r="AC83" i="18" a="1"/>
  <c r="AC83" i="18" s="1"/>
  <c r="AC222" i="18" s="1"/>
  <c r="BR83" i="18" a="1"/>
  <c r="BR83" i="18" s="1"/>
  <c r="BR222" i="18" s="1"/>
  <c r="CY83" i="18" a="1"/>
  <c r="CY83" i="18" s="1"/>
  <c r="CY222" i="18" s="1"/>
  <c r="CA83" i="18" a="1"/>
  <c r="CA83" i="18" s="1"/>
  <c r="CA222" i="18" s="1"/>
  <c r="CU83" i="18" a="1"/>
  <c r="CU83" i="18" s="1"/>
  <c r="CU222" i="18" s="1"/>
  <c r="AE83" i="18" a="1"/>
  <c r="AE83" i="18" s="1"/>
  <c r="AE222" i="18" s="1"/>
  <c r="AH107" i="18" a="1"/>
  <c r="AH107" i="18" s="1"/>
  <c r="AH246" i="18" s="1"/>
  <c r="BI107" i="18" a="1"/>
  <c r="BI107" i="18" s="1"/>
  <c r="BI246" i="18" s="1"/>
  <c r="BB107" i="18" a="1"/>
  <c r="BB107" i="18" s="1"/>
  <c r="BB246" i="18" s="1"/>
  <c r="AO107" i="18" a="1"/>
  <c r="AO107" i="18" s="1"/>
  <c r="AO246" i="18" s="1"/>
  <c r="BX107" i="18" a="1"/>
  <c r="BX107" i="18" s="1"/>
  <c r="BX246" i="18" s="1"/>
  <c r="CP107" i="18" a="1"/>
  <c r="CP107" i="18" s="1"/>
  <c r="CP246" i="18" s="1"/>
  <c r="CM107" i="18" a="1"/>
  <c r="CM107" i="18" s="1"/>
  <c r="CM246" i="18" s="1"/>
  <c r="BY107" i="18" a="1"/>
  <c r="BY107" i="18" s="1"/>
  <c r="BY246" i="18" s="1"/>
  <c r="DB107" i="18" a="1"/>
  <c r="DB107" i="18" s="1"/>
  <c r="DB246" i="18" s="1"/>
  <c r="BV107" i="18" a="1"/>
  <c r="BV107" i="18" s="1"/>
  <c r="BV246" i="18" s="1"/>
  <c r="DE106" i="18" a="1"/>
  <c r="DE106" i="18" s="1"/>
  <c r="DE245" i="18" s="1"/>
  <c r="CB106" i="18" a="1"/>
  <c r="CB106" i="18" s="1"/>
  <c r="CB245" i="18" s="1"/>
  <c r="P106" i="18" a="1"/>
  <c r="P106" i="18" s="1"/>
  <c r="AZ106" i="18" a="1"/>
  <c r="AZ106" i="18" s="1"/>
  <c r="AZ245" i="18" s="1"/>
  <c r="BV106" i="18" a="1"/>
  <c r="BV106" i="18" s="1"/>
  <c r="BV245" i="18" s="1"/>
  <c r="CW106" i="18" a="1"/>
  <c r="CW106" i="18" s="1"/>
  <c r="CW245" i="18" s="1"/>
  <c r="J106" i="18" a="1"/>
  <c r="J106" i="18" s="1"/>
  <c r="J245" i="18" s="1"/>
  <c r="CD106" i="18" a="1"/>
  <c r="CD106" i="18" s="1"/>
  <c r="CD245" i="18" s="1"/>
  <c r="DS106" i="18" a="1"/>
  <c r="DS106" i="18" s="1"/>
  <c r="DS245" i="18" s="1"/>
  <c r="W106" i="18" a="1"/>
  <c r="W106" i="18" s="1"/>
  <c r="W245" i="18" s="1"/>
  <c r="U106" i="18" a="1"/>
  <c r="U106" i="18" s="1"/>
  <c r="U245" i="18" s="1"/>
  <c r="BK106" i="18" a="1"/>
  <c r="BK106" i="18" s="1"/>
  <c r="BK245" i="18" s="1"/>
  <c r="CI106" i="18" a="1"/>
  <c r="CI106" i="18" s="1"/>
  <c r="CI245" i="18" s="1"/>
  <c r="N106" i="18" a="1"/>
  <c r="N106" i="18" s="1"/>
  <c r="N245" i="18" s="1"/>
  <c r="DP106" i="18" a="1"/>
  <c r="DP106" i="18" s="1"/>
  <c r="DP245" i="18" s="1"/>
  <c r="CJ88" i="18" a="1"/>
  <c r="CJ88" i="18" s="1"/>
  <c r="CJ227" i="18" s="1"/>
  <c r="X88" i="18" a="1"/>
  <c r="X88" i="18" s="1"/>
  <c r="X227" i="18" s="1"/>
  <c r="BZ88" i="18" a="1"/>
  <c r="BZ88" i="18" s="1"/>
  <c r="BZ227" i="18" s="1"/>
  <c r="N88" i="18" a="1"/>
  <c r="N88" i="18" s="1"/>
  <c r="N227" i="18" s="1"/>
  <c r="AZ88" i="18" a="1"/>
  <c r="AZ88" i="18" s="1"/>
  <c r="AZ227" i="18" s="1"/>
  <c r="DG88" i="18" a="1"/>
  <c r="DG88" i="18" s="1"/>
  <c r="DG227" i="18" s="1"/>
  <c r="T88" i="18" a="1"/>
  <c r="T88" i="18" s="1"/>
  <c r="T227" i="18" s="1"/>
  <c r="BU88" i="18" a="1"/>
  <c r="BU88" i="18" s="1"/>
  <c r="BU227" i="18" s="1"/>
  <c r="BG88" i="18" a="1"/>
  <c r="BG88" i="18" s="1"/>
  <c r="BG227" i="18" s="1"/>
  <c r="CQ88" i="18" a="1"/>
  <c r="CQ88" i="18" s="1"/>
  <c r="CQ227" i="18" s="1"/>
  <c r="CG88" i="18" a="1"/>
  <c r="CG88" i="18" s="1"/>
  <c r="CG227" i="18" s="1"/>
  <c r="DI88" i="18" a="1"/>
  <c r="DI88" i="18" s="1"/>
  <c r="DI227" i="18" s="1"/>
  <c r="I88" i="18" a="1"/>
  <c r="I88" i="18" s="1"/>
  <c r="I227" i="18" s="1"/>
  <c r="AF88" i="18" a="1"/>
  <c r="AF88" i="18" s="1"/>
  <c r="AF227" i="18" s="1"/>
  <c r="BI88" i="18" a="1"/>
  <c r="BI88" i="18" s="1"/>
  <c r="BI227" i="18" s="1"/>
  <c r="BV51" i="18" a="1"/>
  <c r="BV51" i="18" s="1"/>
  <c r="BV190" i="18" s="1"/>
  <c r="J51" i="18" a="1"/>
  <c r="J51" i="18" s="1"/>
  <c r="J190" i="18" s="1"/>
  <c r="BJ51" i="18" a="1"/>
  <c r="BJ51" i="18" s="1"/>
  <c r="BJ190" i="18" s="1"/>
  <c r="DI51" i="18" a="1"/>
  <c r="DI51" i="18" s="1"/>
  <c r="DI190" i="18" s="1"/>
  <c r="O51" i="18" a="1"/>
  <c r="O51" i="18" s="1"/>
  <c r="O190" i="18" s="1"/>
  <c r="AS51" i="18" a="1"/>
  <c r="AS51" i="18" s="1"/>
  <c r="AS190" i="18" s="1"/>
  <c r="CU51" i="18" a="1"/>
  <c r="CU51" i="18" s="1"/>
  <c r="CU190" i="18" s="1"/>
  <c r="Z51" i="18" a="1"/>
  <c r="Z51" i="18" s="1"/>
  <c r="Z190" i="18" s="1"/>
  <c r="AO51" i="18" a="1"/>
  <c r="AO51" i="18" s="1"/>
  <c r="AO190" i="18" s="1"/>
  <c r="AZ51" i="18" a="1"/>
  <c r="AZ51" i="18" s="1"/>
  <c r="AZ190" i="18" s="1"/>
  <c r="DR51" i="18" a="1"/>
  <c r="DR51" i="18" s="1"/>
  <c r="DR190" i="18" s="1"/>
  <c r="DE51" i="18" a="1"/>
  <c r="DE51" i="18" s="1"/>
  <c r="DE190" i="18" s="1"/>
  <c r="CM51" i="18" a="1"/>
  <c r="CM51" i="18" s="1"/>
  <c r="CM190" i="18" s="1"/>
  <c r="AE51" i="18" a="1"/>
  <c r="AE51" i="18" s="1"/>
  <c r="AE190" i="18" s="1"/>
  <c r="CQ51" i="18" a="1"/>
  <c r="CQ51" i="18" s="1"/>
  <c r="CQ190" i="18" s="1"/>
  <c r="BT58" i="18" a="1"/>
  <c r="BT58" i="18" s="1"/>
  <c r="BT197" i="18" s="1"/>
  <c r="CG58" i="18" a="1"/>
  <c r="CG58" i="18" s="1"/>
  <c r="CG197" i="18" s="1"/>
  <c r="BH58" i="18" a="1"/>
  <c r="BH58" i="18" s="1"/>
  <c r="BH197" i="18" s="1"/>
  <c r="DB58" i="18" a="1"/>
  <c r="DB58" i="18" s="1"/>
  <c r="DB197" i="18" s="1"/>
  <c r="AF58" i="18" a="1"/>
  <c r="AF58" i="18" s="1"/>
  <c r="AF197" i="18" s="1"/>
  <c r="BE58" i="18" a="1"/>
  <c r="BE58" i="18" s="1"/>
  <c r="BE197" i="18" s="1"/>
  <c r="CX58" i="18" a="1"/>
  <c r="CX58" i="18" s="1"/>
  <c r="CX197" i="18" s="1"/>
  <c r="AU58" i="18" a="1"/>
  <c r="AU58" i="18" s="1"/>
  <c r="AU197" i="18" s="1"/>
  <c r="BF58" i="18" a="1"/>
  <c r="BF58" i="18" s="1"/>
  <c r="BF197" i="18" s="1"/>
  <c r="U58" i="18" a="1"/>
  <c r="U58" i="18" s="1"/>
  <c r="U197" i="18" s="1"/>
  <c r="DC58" i="18" a="1"/>
  <c r="DC58" i="18" s="1"/>
  <c r="DC197" i="18" s="1"/>
  <c r="V58" i="18" a="1"/>
  <c r="V58" i="18" s="1"/>
  <c r="V197" i="18" s="1"/>
  <c r="DQ58" i="18" a="1"/>
  <c r="DQ58" i="18" s="1"/>
  <c r="DQ197" i="18" s="1"/>
  <c r="BJ58" i="18" a="1"/>
  <c r="BJ58" i="18" s="1"/>
  <c r="BJ197" i="18" s="1"/>
  <c r="G58" i="18" a="1"/>
  <c r="G58" i="18" s="1"/>
  <c r="G197" i="18" s="1"/>
  <c r="BL33" i="18" a="1"/>
  <c r="BL33" i="18" s="1"/>
  <c r="BL172" i="18" s="1"/>
  <c r="DS33" i="18" a="1"/>
  <c r="DS33" i="18" s="1"/>
  <c r="DS172" i="18" s="1"/>
  <c r="BG33" i="18" a="1"/>
  <c r="BG33" i="18" s="1"/>
  <c r="BG172" i="18" s="1"/>
  <c r="CU33" i="18" a="1"/>
  <c r="CU33" i="18" s="1"/>
  <c r="CU172" i="18" s="1"/>
  <c r="T33" i="18" a="1"/>
  <c r="T33" i="18" s="1"/>
  <c r="T172" i="18" s="1"/>
  <c r="BD33" i="18" a="1"/>
  <c r="BD33" i="18" s="1"/>
  <c r="BD172" i="18" s="1"/>
  <c r="CG33" i="18" a="1"/>
  <c r="CG33" i="18" s="1"/>
  <c r="CG172" i="18" s="1"/>
  <c r="F33" i="18" a="1"/>
  <c r="F33" i="18" s="1"/>
  <c r="F172" i="18" s="1"/>
  <c r="AV33" i="18" a="1"/>
  <c r="AV33" i="18" s="1"/>
  <c r="AV172" i="18" s="1"/>
  <c r="BZ33" i="18" a="1"/>
  <c r="BZ33" i="18" s="1"/>
  <c r="BZ172" i="18" s="1"/>
  <c r="DI33" i="18" a="1"/>
  <c r="DI33" i="18" s="1"/>
  <c r="DI172" i="18" s="1"/>
  <c r="AH33" i="18" a="1"/>
  <c r="AH33" i="18" s="1"/>
  <c r="AH172" i="18" s="1"/>
  <c r="CW33" i="18" a="1"/>
  <c r="CW33" i="18" s="1"/>
  <c r="CW172" i="18" s="1"/>
  <c r="U33" i="18" a="1"/>
  <c r="U33" i="18" s="1"/>
  <c r="U172" i="18" s="1"/>
  <c r="DS34" i="18" a="1"/>
  <c r="DS34" i="18" s="1"/>
  <c r="DS173" i="18" s="1"/>
  <c r="BG34" i="18" a="1"/>
  <c r="BG34" i="18" s="1"/>
  <c r="BG173" i="18" s="1"/>
  <c r="DE34" i="18" a="1"/>
  <c r="DE34" i="18" s="1"/>
  <c r="DE173" i="18" s="1"/>
  <c r="AS34" i="18" a="1"/>
  <c r="AS34" i="18" s="1"/>
  <c r="AS173" i="18" s="1"/>
  <c r="BZ34" i="18" a="1"/>
  <c r="BZ34" i="18" s="1"/>
  <c r="BZ173" i="18" s="1"/>
  <c r="DP34" i="18" a="1"/>
  <c r="DP34" i="18" s="1"/>
  <c r="DP173" i="18" s="1"/>
  <c r="AH34" i="18" a="1"/>
  <c r="AH34" i="18" s="1"/>
  <c r="AH173" i="18" s="1"/>
  <c r="AZ34" i="18" a="1"/>
  <c r="AZ34" i="18" s="1"/>
  <c r="AZ173" i="18" s="1"/>
  <c r="CU34" i="18" a="1"/>
  <c r="CU34" i="18" s="1"/>
  <c r="CU173" i="18" s="1"/>
  <c r="H34" i="18" a="1"/>
  <c r="H34" i="18" s="1"/>
  <c r="H173" i="18" s="1"/>
  <c r="AL34" i="18" a="1"/>
  <c r="AL34" i="18" s="1"/>
  <c r="AL173" i="18" s="1"/>
  <c r="BV34" i="18" a="1"/>
  <c r="BV34" i="18" s="1"/>
  <c r="BV173" i="18" s="1"/>
  <c r="K34" i="18" a="1"/>
  <c r="K34" i="18" s="1"/>
  <c r="K173" i="18" s="1"/>
  <c r="BT34" i="18" a="1"/>
  <c r="BT34" i="18" s="1"/>
  <c r="BT173" i="18" s="1"/>
  <c r="AP34" i="18" a="1"/>
  <c r="AP34" i="18" s="1"/>
  <c r="AP173" i="18" s="1"/>
  <c r="DN29" i="18" a="1"/>
  <c r="DN29" i="18" s="1"/>
  <c r="DN168" i="18" s="1"/>
  <c r="CZ29" i="18" a="1"/>
  <c r="CZ29" i="18" s="1"/>
  <c r="CZ168" i="18" s="1"/>
  <c r="AR29" i="18" a="1"/>
  <c r="AR29" i="18" s="1"/>
  <c r="AR168" i="18" s="1"/>
  <c r="BH29" i="18" a="1"/>
  <c r="BH29" i="18" s="1"/>
  <c r="BH168" i="18" s="1"/>
  <c r="CW29" i="18" a="1"/>
  <c r="CW29" i="18" s="1"/>
  <c r="CW168" i="18" s="1"/>
  <c r="AG29" i="18" a="1"/>
  <c r="AG29" i="18" s="1"/>
  <c r="AG168" i="18" s="1"/>
  <c r="BL29" i="18" a="1"/>
  <c r="BL29" i="18" s="1"/>
  <c r="BL168" i="18" s="1"/>
  <c r="CV29" i="18" a="1"/>
  <c r="CV29" i="18" s="1"/>
  <c r="CV168" i="18" s="1"/>
  <c r="AA29" i="18" a="1"/>
  <c r="AA29" i="18" s="1"/>
  <c r="AA168" i="18" s="1"/>
  <c r="BU29" i="18" a="1"/>
  <c r="BU29" i="18" s="1"/>
  <c r="BU168" i="18" s="1"/>
  <c r="DS29" i="18" a="1"/>
  <c r="DS29" i="18" s="1"/>
  <c r="DS168" i="18" s="1"/>
  <c r="AJ29" i="18" a="1"/>
  <c r="AJ29" i="18" s="1"/>
  <c r="AJ168" i="18" s="1"/>
  <c r="BY29" i="18" a="1"/>
  <c r="BY29" i="18" s="1"/>
  <c r="BY168" i="18" s="1"/>
  <c r="BS29" i="18" a="1"/>
  <c r="BS29" i="18" s="1"/>
  <c r="BS168" i="18" s="1"/>
  <c r="CN29" i="18" a="1"/>
  <c r="CN29" i="18" s="1"/>
  <c r="CN168" i="18" s="1"/>
  <c r="DB49" i="18" a="1"/>
  <c r="DB49" i="18" s="1"/>
  <c r="DB188" i="18" s="1"/>
  <c r="AP49" i="18" a="1"/>
  <c r="AP49" i="18" s="1"/>
  <c r="AP188" i="18" s="1"/>
  <c r="CP49" i="18" a="1"/>
  <c r="CP49" i="18" s="1"/>
  <c r="CP188" i="18" s="1"/>
  <c r="AD49" i="18" a="1"/>
  <c r="AD49" i="18" s="1"/>
  <c r="AD188" i="18" s="1"/>
  <c r="BR49" i="18" a="1"/>
  <c r="BR49" i="18" s="1"/>
  <c r="BR188" i="18" s="1"/>
  <c r="CV49" i="18" a="1"/>
  <c r="CV49" i="18" s="1"/>
  <c r="CV188" i="18" s="1"/>
  <c r="DA49" i="18" a="1"/>
  <c r="DA49" i="18" s="1"/>
  <c r="DA188" i="18" s="1"/>
  <c r="CH104" i="18" a="1"/>
  <c r="CH104" i="18" s="1"/>
  <c r="CH243" i="18" s="1"/>
  <c r="DM103" i="18" a="1"/>
  <c r="DM103" i="18" s="1"/>
  <c r="DM242" i="18" s="1"/>
  <c r="BN103" i="18" a="1"/>
  <c r="BN103" i="18" s="1"/>
  <c r="BN242" i="18" s="1"/>
  <c r="DF39" i="18" a="1"/>
  <c r="DF39" i="18" s="1"/>
  <c r="DF178" i="18" s="1"/>
  <c r="CO39" i="18" a="1"/>
  <c r="CO39" i="18" s="1"/>
  <c r="CO178" i="18" s="1"/>
  <c r="CM35" i="18" a="1"/>
  <c r="CM35" i="18" s="1"/>
  <c r="CM174" i="18" s="1"/>
  <c r="AL35" i="18" a="1"/>
  <c r="AL35" i="18" s="1"/>
  <c r="AL174" i="18" s="1"/>
  <c r="E35" i="18" a="1"/>
  <c r="E35" i="18" s="1"/>
  <c r="E174" i="18" s="1"/>
  <c r="U43" i="18" a="1"/>
  <c r="U43" i="18" s="1"/>
  <c r="U182" i="18" s="1"/>
  <c r="BH43" i="18" a="1"/>
  <c r="BH43" i="18" s="1"/>
  <c r="BH182" i="18" s="1"/>
  <c r="CJ43" i="18" a="1"/>
  <c r="CJ43" i="18" s="1"/>
  <c r="CJ182" i="18" s="1"/>
  <c r="CI43" i="18" a="1"/>
  <c r="CI43" i="18" s="1"/>
  <c r="CI182" i="18" s="1"/>
  <c r="CL11" i="18" a="1"/>
  <c r="CL11" i="18" s="1"/>
  <c r="CL150" i="18" s="1"/>
  <c r="BP11" i="18" a="1"/>
  <c r="BP11" i="18" s="1"/>
  <c r="BP150" i="18" s="1"/>
  <c r="CK11" i="18" a="1"/>
  <c r="CK11" i="18" s="1"/>
  <c r="CK150" i="18" s="1"/>
  <c r="CV11" i="18" a="1"/>
  <c r="CV11" i="18" s="1"/>
  <c r="CV150" i="18" s="1"/>
  <c r="BJ11" i="18" a="1"/>
  <c r="BJ11" i="18" s="1"/>
  <c r="BJ150" i="18" s="1"/>
  <c r="BW64" i="18" a="1"/>
  <c r="BW64" i="18" s="1"/>
  <c r="BW203" i="18" s="1"/>
  <c r="N64" i="18" a="1"/>
  <c r="N64" i="18" s="1"/>
  <c r="N203" i="18" s="1"/>
  <c r="CE64" i="18" a="1"/>
  <c r="CE64" i="18" s="1"/>
  <c r="CE203" i="18" s="1"/>
  <c r="AZ64" i="18" a="1"/>
  <c r="AZ64" i="18" s="1"/>
  <c r="AZ203" i="18" s="1"/>
  <c r="AJ64" i="18" a="1"/>
  <c r="AJ64" i="18" s="1"/>
  <c r="AJ203" i="18" s="1"/>
  <c r="CN64" i="18" a="1"/>
  <c r="CN64" i="18" s="1"/>
  <c r="CN203" i="18" s="1"/>
  <c r="BB64" i="18" a="1"/>
  <c r="BB64" i="18" s="1"/>
  <c r="BB203" i="18" s="1"/>
  <c r="DD83" i="18" a="1"/>
  <c r="DD83" i="18" s="1"/>
  <c r="DD222" i="18" s="1"/>
  <c r="BL83" i="18" a="1"/>
  <c r="BL83" i="18" s="1"/>
  <c r="BL222" i="18" s="1"/>
  <c r="H83" i="18" a="1"/>
  <c r="H83" i="18" s="1"/>
  <c r="H222" i="18" s="1"/>
  <c r="BQ83" i="18" a="1"/>
  <c r="BQ83" i="18" s="1"/>
  <c r="BQ222" i="18" s="1"/>
  <c r="Y83" i="18" a="1"/>
  <c r="Y83" i="18" s="1"/>
  <c r="Y222" i="18" s="1"/>
  <c r="BG83" i="18" a="1"/>
  <c r="BG83" i="18" s="1"/>
  <c r="BG222" i="18" s="1"/>
  <c r="CT83" i="18" a="1"/>
  <c r="CT83" i="18" s="1"/>
  <c r="CT222" i="18" s="1"/>
  <c r="BJ83" i="18" a="1"/>
  <c r="BJ83" i="18" s="1"/>
  <c r="BJ222" i="18" s="1"/>
  <c r="AD83" i="18" a="1"/>
  <c r="AD83" i="18" s="1"/>
  <c r="AD222" i="18" s="1"/>
  <c r="BF83" i="18" a="1"/>
  <c r="BF83" i="18" s="1"/>
  <c r="BF222" i="18" s="1"/>
  <c r="Y107" i="18" a="1"/>
  <c r="Y107" i="18" s="1"/>
  <c r="Y246" i="18" s="1"/>
  <c r="BD107" i="18" a="1"/>
  <c r="BD107" i="18" s="1"/>
  <c r="BD246" i="18" s="1"/>
  <c r="AV107" i="18" a="1"/>
  <c r="AV107" i="18" s="1"/>
  <c r="AV246" i="18" s="1"/>
  <c r="J107" i="18" a="1"/>
  <c r="J107" i="18" s="1"/>
  <c r="J246" i="18" s="1"/>
  <c r="BP107" i="18" a="1"/>
  <c r="BP107" i="18" s="1"/>
  <c r="BP246" i="18" s="1"/>
  <c r="CD107" i="18" a="1"/>
  <c r="CD107" i="18" s="1"/>
  <c r="CD246" i="18" s="1"/>
  <c r="CB107" i="18" a="1"/>
  <c r="CB107" i="18" s="1"/>
  <c r="CB246" i="18" s="1"/>
  <c r="BO107" i="18" a="1"/>
  <c r="BO107" i="18" s="1"/>
  <c r="BO246" i="18" s="1"/>
  <c r="CQ107" i="18" a="1"/>
  <c r="CQ107" i="18" s="1"/>
  <c r="CQ246" i="18" s="1"/>
  <c r="I107" i="18" a="1"/>
  <c r="I107" i="18" s="1"/>
  <c r="I246" i="18" s="1"/>
  <c r="DA106" i="18" a="1"/>
  <c r="DA106" i="18" s="1"/>
  <c r="DA245" i="18" s="1"/>
  <c r="BS106" i="18" a="1"/>
  <c r="BS106" i="18" s="1"/>
  <c r="BS245" i="18" s="1"/>
  <c r="G106" i="18" a="1"/>
  <c r="G106" i="18" s="1"/>
  <c r="G245" i="18" s="1"/>
  <c r="AQ106" i="18" a="1"/>
  <c r="AQ106" i="18" s="1"/>
  <c r="AQ245" i="18" s="1"/>
  <c r="BP106" i="18" a="1"/>
  <c r="BP106" i="18" s="1"/>
  <c r="BP245" i="18" s="1"/>
  <c r="CL106" i="18" a="1"/>
  <c r="CL106" i="18" s="1"/>
  <c r="CL245" i="18" s="1"/>
  <c r="DC106" i="18" a="1"/>
  <c r="DC106" i="18" s="1"/>
  <c r="DC245" i="18" s="1"/>
  <c r="BU106" i="18" a="1"/>
  <c r="BU106" i="18" s="1"/>
  <c r="BU245" i="18" s="1"/>
  <c r="CZ106" i="18" a="1"/>
  <c r="CZ106" i="18" s="1"/>
  <c r="CZ245" i="18" s="1"/>
  <c r="DG106" i="18" a="1"/>
  <c r="DG106" i="18" s="1"/>
  <c r="DG245" i="18" s="1"/>
  <c r="DK106" i="18" a="1"/>
  <c r="DK106" i="18" s="1"/>
  <c r="DK245" i="18" s="1"/>
  <c r="AT106" i="18" a="1"/>
  <c r="AT106" i="18" s="1"/>
  <c r="AT245" i="18" s="1"/>
  <c r="BR106" i="18" a="1"/>
  <c r="BR106" i="18" s="1"/>
  <c r="BR245" i="18" s="1"/>
  <c r="CJ106" i="18" a="1"/>
  <c r="CJ106" i="18" s="1"/>
  <c r="CJ245" i="18" s="1"/>
  <c r="DB106" i="18" a="1"/>
  <c r="DB106" i="18" s="1"/>
  <c r="DB245" i="18" s="1"/>
  <c r="CE88" i="18" a="1"/>
  <c r="CE88" i="18" s="1"/>
  <c r="CE227" i="18" s="1"/>
  <c r="S88" i="18" a="1"/>
  <c r="S88" i="18" s="1"/>
  <c r="S227" i="18" s="1"/>
  <c r="BQ88" i="18" a="1"/>
  <c r="BQ88" i="18" s="1"/>
  <c r="BQ227" i="18" s="1"/>
  <c r="E88" i="18" a="1"/>
  <c r="E88" i="18" s="1"/>
  <c r="E227" i="18" s="1"/>
  <c r="AS88" i="18" a="1"/>
  <c r="AS88" i="18" s="1"/>
  <c r="AS227" i="18" s="1"/>
  <c r="CO88" i="18" a="1"/>
  <c r="CO88" i="18" s="1"/>
  <c r="CO227" i="18" s="1"/>
  <c r="M88" i="18" a="1"/>
  <c r="M88" i="18" s="1"/>
  <c r="M227" i="18" s="1"/>
  <c r="BO88" i="18" a="1"/>
  <c r="BO88" i="18" s="1"/>
  <c r="BO227" i="18" s="1"/>
  <c r="AV88" i="18" a="1"/>
  <c r="AV88" i="18" s="1"/>
  <c r="AV227" i="18" s="1"/>
  <c r="CF88" i="18" a="1"/>
  <c r="CF88" i="18" s="1"/>
  <c r="CF227" i="18" s="1"/>
  <c r="AQ88" i="18" a="1"/>
  <c r="AQ88" i="18" s="1"/>
  <c r="AQ227" i="18" s="1"/>
  <c r="CA88" i="18" a="1"/>
  <c r="CA88" i="18" s="1"/>
  <c r="CA227" i="18" s="1"/>
  <c r="DC88" i="18" a="1"/>
  <c r="DC88" i="18" s="1"/>
  <c r="DC227" i="18" s="1"/>
  <c r="H88" i="18" a="1"/>
  <c r="H88" i="18" s="1"/>
  <c r="H227" i="18" s="1"/>
  <c r="AJ88" i="18" a="1"/>
  <c r="AJ88" i="18" s="1"/>
  <c r="AJ227" i="18" s="1"/>
  <c r="BM51" i="18" a="1"/>
  <c r="BM51" i="18" s="1"/>
  <c r="BM190" i="18" s="1"/>
  <c r="DM51" i="18" a="1"/>
  <c r="DM51" i="18" s="1"/>
  <c r="DM190" i="18" s="1"/>
  <c r="BA51" i="18" a="1"/>
  <c r="BA51" i="18" s="1"/>
  <c r="BA190" i="18" s="1"/>
  <c r="CV51" i="18" a="1"/>
  <c r="CV51" i="18" s="1"/>
  <c r="CV190" i="18" s="1"/>
  <c r="I51" i="18" a="1"/>
  <c r="I51" i="18" s="1"/>
  <c r="I190" i="18" s="1"/>
  <c r="AF51" i="18" a="1"/>
  <c r="AF51" i="18" s="1"/>
  <c r="AF190" i="18" s="1"/>
  <c r="CO51" i="18" a="1"/>
  <c r="CO51" i="18" s="1"/>
  <c r="CO190" i="18" s="1"/>
  <c r="DP51" i="18" a="1"/>
  <c r="DP51" i="18" s="1"/>
  <c r="DP190" i="18" s="1"/>
  <c r="AI51" i="18" a="1"/>
  <c r="AI51" i="18" s="1"/>
  <c r="AI190" i="18" s="1"/>
  <c r="AN51" i="18" a="1"/>
  <c r="AN51" i="18" s="1"/>
  <c r="AN190" i="18" s="1"/>
  <c r="CF103" i="18" a="1"/>
  <c r="CF103" i="18" s="1"/>
  <c r="CF242" i="18" s="1"/>
  <c r="AN103" i="18" a="1"/>
  <c r="AN103" i="18" s="1"/>
  <c r="AN242" i="18" s="1"/>
  <c r="AI39" i="18" a="1"/>
  <c r="AI39" i="18" s="1"/>
  <c r="AI178" i="18" s="1"/>
  <c r="BT39" i="18" a="1"/>
  <c r="BT39" i="18" s="1"/>
  <c r="BT178" i="18" s="1"/>
  <c r="DG39" i="18" a="1"/>
  <c r="DG39" i="18" s="1"/>
  <c r="DG178" i="18" s="1"/>
  <c r="BY35" i="18" a="1"/>
  <c r="BY35" i="18" s="1"/>
  <c r="BY174" i="18" s="1"/>
  <c r="CY35" i="18" a="1"/>
  <c r="CY35" i="18" s="1"/>
  <c r="CY174" i="18" s="1"/>
  <c r="AG35" i="18" a="1"/>
  <c r="AG35" i="18" s="1"/>
  <c r="AG174" i="18" s="1"/>
  <c r="AS43" i="18" a="1"/>
  <c r="AS43" i="18" s="1"/>
  <c r="AS182" i="18" s="1"/>
  <c r="AU43" i="18" a="1"/>
  <c r="AU43" i="18" s="1"/>
  <c r="AU182" i="18" s="1"/>
  <c r="BP43" i="18" a="1"/>
  <c r="BP43" i="18" s="1"/>
  <c r="BP182" i="18" s="1"/>
  <c r="AG43" i="18" a="1"/>
  <c r="AG43" i="18" s="1"/>
  <c r="AG182" i="18" s="1"/>
  <c r="H11" i="18" a="1"/>
  <c r="H11" i="18" s="1"/>
  <c r="H150" i="18" s="1"/>
  <c r="BN11" i="18" a="1"/>
  <c r="BN11" i="18" s="1"/>
  <c r="BN150" i="18" s="1"/>
  <c r="DH11" i="18" a="1"/>
  <c r="DH11" i="18" s="1"/>
  <c r="DH150" i="18" s="1"/>
  <c r="J11" i="18" a="1"/>
  <c r="J11" i="18" s="1"/>
  <c r="J150" i="18" s="1"/>
  <c r="CG64" i="18" a="1"/>
  <c r="CG64" i="18" s="1"/>
  <c r="CG203" i="18" s="1"/>
  <c r="DN64" i="18" a="1"/>
  <c r="DN64" i="18" s="1"/>
  <c r="DN203" i="18" s="1"/>
  <c r="AX64" i="18" a="1"/>
  <c r="AX64" i="18" s="1"/>
  <c r="AX203" i="18" s="1"/>
  <c r="AO64" i="18" a="1"/>
  <c r="AO64" i="18" s="1"/>
  <c r="AO203" i="18" s="1"/>
  <c r="CS64" i="18" a="1"/>
  <c r="CS64" i="18" s="1"/>
  <c r="CS203" i="18" s="1"/>
  <c r="I64" i="18" a="1"/>
  <c r="I64" i="18" s="1"/>
  <c r="I203" i="18" s="1"/>
  <c r="CM64" i="18" a="1"/>
  <c r="CM64" i="18" s="1"/>
  <c r="CM203" i="18" s="1"/>
  <c r="DF64" i="18" a="1"/>
  <c r="DF64" i="18" s="1"/>
  <c r="DF203" i="18" s="1"/>
  <c r="CR83" i="18" a="1"/>
  <c r="CR83" i="18" s="1"/>
  <c r="CR222" i="18" s="1"/>
  <c r="AN83" i="18" a="1"/>
  <c r="AN83" i="18" s="1"/>
  <c r="AN222" i="18" s="1"/>
  <c r="CW83" i="18" a="1"/>
  <c r="CW83" i="18" s="1"/>
  <c r="CW222" i="18" s="1"/>
  <c r="BE83" i="18" a="1"/>
  <c r="BE83" i="18" s="1"/>
  <c r="BE222" i="18" s="1"/>
  <c r="DS83" i="18" a="1"/>
  <c r="DS83" i="18" s="1"/>
  <c r="DS222" i="18" s="1"/>
  <c r="AL83" i="18" a="1"/>
  <c r="AL83" i="18" s="1"/>
  <c r="AL222" i="18" s="1"/>
  <c r="AX83" i="18" a="1"/>
  <c r="AX83" i="18" s="1"/>
  <c r="AX222" i="18" s="1"/>
  <c r="DG83" i="18" a="1"/>
  <c r="DG83" i="18" s="1"/>
  <c r="DG222" i="18" s="1"/>
  <c r="N83" i="18" a="1"/>
  <c r="N83" i="18" s="1"/>
  <c r="N222" i="18" s="1"/>
  <c r="CK107" i="18" a="1"/>
  <c r="CK107" i="18" s="1"/>
  <c r="CK246" i="18" s="1"/>
  <c r="DP107" i="18" a="1"/>
  <c r="DP107" i="18" s="1"/>
  <c r="DP246" i="18" s="1"/>
  <c r="F107" i="18" a="1"/>
  <c r="F107" i="18" s="1"/>
  <c r="F246" i="18" s="1"/>
  <c r="CL107" i="18" a="1"/>
  <c r="CL107" i="18" s="1"/>
  <c r="CL246" i="18" s="1"/>
  <c r="DA107" i="18" a="1"/>
  <c r="DA107" i="18" s="1"/>
  <c r="DA246" i="18" s="1"/>
  <c r="S107" i="18" a="1"/>
  <c r="S107" i="18" s="1"/>
  <c r="S246" i="18" s="1"/>
  <c r="AX107" i="18" a="1"/>
  <c r="AX107" i="18" s="1"/>
  <c r="AX246" i="18" s="1"/>
  <c r="N107" i="18" a="1"/>
  <c r="N107" i="18" s="1"/>
  <c r="N246" i="18" s="1"/>
  <c r="AG107" i="18" a="1"/>
  <c r="AG107" i="18" s="1"/>
  <c r="AG246" i="18" s="1"/>
  <c r="AF107" i="18" a="1"/>
  <c r="AF107" i="18" s="1"/>
  <c r="AF246" i="18" s="1"/>
  <c r="BA107" i="18" a="1"/>
  <c r="BA107" i="18" s="1"/>
  <c r="BA246" i="18" s="1"/>
  <c r="DD106" i="18" a="1"/>
  <c r="DD106" i="18" s="1"/>
  <c r="DD245" i="18" s="1"/>
  <c r="AV106" i="18" a="1"/>
  <c r="AV106" i="18" s="1"/>
  <c r="AV245" i="18" s="1"/>
  <c r="CF106" i="18" a="1"/>
  <c r="CF106" i="18" s="1"/>
  <c r="CF245" i="18" s="1"/>
  <c r="T106" i="18" a="1"/>
  <c r="T106" i="18" s="1"/>
  <c r="T245" i="18" s="1"/>
  <c r="AK106" i="18" a="1"/>
  <c r="AK106" i="18" s="1"/>
  <c r="AK245" i="18" s="1"/>
  <c r="BG106" i="18" a="1"/>
  <c r="BG106" i="18" s="1"/>
  <c r="BG245" i="18" s="1"/>
  <c r="AP106" i="18" a="1"/>
  <c r="AP106" i="18" s="1"/>
  <c r="AP245" i="18" s="1"/>
  <c r="AW106" i="18" a="1"/>
  <c r="AW106" i="18" s="1"/>
  <c r="AW245" i="18" s="1"/>
  <c r="BT106" i="18" a="1"/>
  <c r="BT106" i="18" s="1"/>
  <c r="BT245" i="18" s="1"/>
  <c r="BZ106" i="18" a="1"/>
  <c r="BZ106" i="18" s="1"/>
  <c r="BZ245" i="18" s="1"/>
  <c r="AF106" i="18" a="1"/>
  <c r="AF106" i="18" s="1"/>
  <c r="AF245" i="18" s="1"/>
  <c r="BH106" i="18" a="1"/>
  <c r="BH106" i="18" s="1"/>
  <c r="BH245" i="18" s="1"/>
  <c r="DN106" i="18" a="1"/>
  <c r="DN106" i="18" s="1"/>
  <c r="DN245" i="18" s="1"/>
  <c r="BX106" i="18" a="1"/>
  <c r="BX106" i="18" s="1"/>
  <c r="BX245" i="18" s="1"/>
  <c r="DP88" i="18" a="1"/>
  <c r="DP88" i="18" s="1"/>
  <c r="DP227" i="18" s="1"/>
  <c r="BD88" i="18" a="1"/>
  <c r="BD88" i="18" s="1"/>
  <c r="BD227" i="18" s="1"/>
  <c r="DF88" i="18" a="1"/>
  <c r="DF88" i="18" s="1"/>
  <c r="DF227" i="18" s="1"/>
  <c r="AT88" i="18" a="1"/>
  <c r="AT88" i="18" s="1"/>
  <c r="AT227" i="18" s="1"/>
  <c r="CP88" i="18" a="1"/>
  <c r="CP88" i="18" s="1"/>
  <c r="CP227" i="18" s="1"/>
  <c r="O88" i="18" a="1"/>
  <c r="O88" i="18" s="1"/>
  <c r="O227" i="18" s="1"/>
  <c r="BJ88" i="18" a="1"/>
  <c r="BJ88" i="18" s="1"/>
  <c r="BJ227" i="18" s="1"/>
  <c r="CZ88" i="18" a="1"/>
  <c r="CZ88" i="18" s="1"/>
  <c r="CZ227" i="18" s="1"/>
  <c r="CR88" i="18" a="1"/>
  <c r="CR88" i="18" s="1"/>
  <c r="CR227" i="18" s="1"/>
  <c r="Q88" i="18" a="1"/>
  <c r="Q88" i="18" s="1"/>
  <c r="Q227" i="18" s="1"/>
  <c r="BA88" i="18" a="1"/>
  <c r="BA88" i="18" s="1"/>
  <c r="BA227" i="18" s="1"/>
  <c r="CD88" i="18" a="1"/>
  <c r="CD88" i="18" s="1"/>
  <c r="CD227" i="18" s="1"/>
  <c r="DA88" i="18" a="1"/>
  <c r="DA88" i="18" s="1"/>
  <c r="DA227" i="18" s="1"/>
  <c r="BL88" i="18" a="1"/>
  <c r="BL88" i="18" s="1"/>
  <c r="BL227" i="18" s="1"/>
  <c r="AW88" i="18" a="1"/>
  <c r="AW88" i="18" s="1"/>
  <c r="AW227" i="18" s="1"/>
  <c r="DB51" i="18" a="1"/>
  <c r="DB51" i="18" s="1"/>
  <c r="DB190" i="18" s="1"/>
  <c r="AP51" i="18" a="1"/>
  <c r="AP51" i="18" s="1"/>
  <c r="AP190" i="18" s="1"/>
  <c r="CP51" i="18" a="1"/>
  <c r="CP51" i="18" s="1"/>
  <c r="CP190" i="18" s="1"/>
  <c r="AD51" i="18" a="1"/>
  <c r="AD51" i="18" s="1"/>
  <c r="AD190" i="18" s="1"/>
  <c r="BX51" i="18" a="1"/>
  <c r="BX51" i="18" s="1"/>
  <c r="BX190" i="18" s="1"/>
  <c r="BW51" i="18" a="1"/>
  <c r="BW51" i="18" s="1"/>
  <c r="BW190" i="18" s="1"/>
  <c r="H51" i="18" a="1"/>
  <c r="H51" i="18" s="1"/>
  <c r="H190" i="18" s="1"/>
  <c r="BD51" i="18" a="1"/>
  <c r="BD51" i="18" s="1"/>
  <c r="BD190" i="18" s="1"/>
  <c r="CX51" i="18" a="1"/>
  <c r="CX51" i="18" s="1"/>
  <c r="CX190" i="18" s="1"/>
  <c r="CW51" i="18" a="1"/>
  <c r="CW51" i="18" s="1"/>
  <c r="CW190" i="18" s="1"/>
  <c r="CH51" i="18" a="1"/>
  <c r="CH51" i="18" s="1"/>
  <c r="CH190" i="18" s="1"/>
  <c r="AJ51" i="18" a="1"/>
  <c r="AJ51" i="18" s="1"/>
  <c r="AJ190" i="18" s="1"/>
  <c r="CT103" i="18" a="1"/>
  <c r="CT103" i="18" s="1"/>
  <c r="CT242" i="18" s="1"/>
  <c r="P103" i="18" a="1"/>
  <c r="P103" i="18" s="1"/>
  <c r="L39" i="18" a="1"/>
  <c r="L39" i="18" s="1"/>
  <c r="L178" i="18" s="1"/>
  <c r="BS39" i="18" a="1"/>
  <c r="BS39" i="18" s="1"/>
  <c r="BS178" i="18" s="1"/>
  <c r="H39" i="18" a="1"/>
  <c r="H39" i="18" s="1"/>
  <c r="H178" i="18" s="1"/>
  <c r="BB35" i="18" a="1"/>
  <c r="BB35" i="18" s="1"/>
  <c r="BB174" i="18" s="1"/>
  <c r="CF35" i="18" a="1"/>
  <c r="CF35" i="18" s="1"/>
  <c r="CF174" i="18" s="1"/>
  <c r="CJ35" i="18" a="1"/>
  <c r="CJ35" i="18" s="1"/>
  <c r="CJ174" i="18" s="1"/>
  <c r="V43" i="18" a="1"/>
  <c r="V43" i="18" s="1"/>
  <c r="V182" i="18" s="1"/>
  <c r="BM43" i="18" a="1"/>
  <c r="BM43" i="18" s="1"/>
  <c r="BM182" i="18" s="1"/>
  <c r="N43" i="18" a="1"/>
  <c r="N43" i="18" s="1"/>
  <c r="N182" i="18" s="1"/>
  <c r="DR43" i="18" a="1"/>
  <c r="DR43" i="18" s="1"/>
  <c r="DR182" i="18" s="1"/>
  <c r="AT11" i="18" a="1"/>
  <c r="AT11" i="18" s="1"/>
  <c r="AT150" i="18" s="1"/>
  <c r="BS11" i="18" a="1"/>
  <c r="BS11" i="18" s="1"/>
  <c r="BS150" i="18" s="1"/>
  <c r="CP11" i="18" a="1"/>
  <c r="CP11" i="18" s="1"/>
  <c r="CP150" i="18" s="1"/>
  <c r="U11" i="18" a="1"/>
  <c r="U11" i="18" s="1"/>
  <c r="U150" i="18" s="1"/>
  <c r="U64" i="18" a="1"/>
  <c r="U64" i="18" s="1"/>
  <c r="U203" i="18" s="1"/>
  <c r="CV64" i="18" a="1"/>
  <c r="CV64" i="18" s="1"/>
  <c r="CV203" i="18" s="1"/>
  <c r="Z64" i="18" a="1"/>
  <c r="Z64" i="18" s="1"/>
  <c r="Z203" i="18" s="1"/>
  <c r="CW64" i="18" a="1"/>
  <c r="CW64" i="18" s="1"/>
  <c r="CW203" i="18" s="1"/>
  <c r="AW64" i="18" a="1"/>
  <c r="AW64" i="18" s="1"/>
  <c r="AW203" i="18" s="1"/>
  <c r="CJ64" i="18" a="1"/>
  <c r="CJ64" i="18" s="1"/>
  <c r="CJ203" i="18" s="1"/>
  <c r="CZ64" i="18" a="1"/>
  <c r="CZ64" i="18" s="1"/>
  <c r="CZ203" i="18" s="1"/>
  <c r="BI64" i="18" a="1"/>
  <c r="BI64" i="18" s="1"/>
  <c r="BI203" i="18" s="1"/>
  <c r="BX83" i="18" a="1"/>
  <c r="BX83" i="18" s="1"/>
  <c r="BX222" i="18" s="1"/>
  <c r="AF83" i="18" a="1"/>
  <c r="AF83" i="18" s="1"/>
  <c r="AF222" i="18" s="1"/>
  <c r="CO83" i="18" a="1"/>
  <c r="CO83" i="18" s="1"/>
  <c r="CO222" i="18" s="1"/>
  <c r="AK83" i="18" a="1"/>
  <c r="AK83" i="18" s="1"/>
  <c r="AK222" i="18" s="1"/>
  <c r="DC83" i="18" a="1"/>
  <c r="DC83" i="18" s="1"/>
  <c r="DC222" i="18" s="1"/>
  <c r="DO83" i="18" a="1"/>
  <c r="DO83" i="18" s="1"/>
  <c r="DO222" i="18" s="1"/>
  <c r="AH83" i="18" a="1"/>
  <c r="AH83" i="18" s="1"/>
  <c r="AH222" i="18" s="1"/>
  <c r="AY83" i="18" a="1"/>
  <c r="AY83" i="18" s="1"/>
  <c r="AY222" i="18" s="1"/>
  <c r="BV83" i="18" a="1"/>
  <c r="BV83" i="18" s="1"/>
  <c r="BV222" i="18" s="1"/>
  <c r="BW107" i="18" a="1"/>
  <c r="BW107" i="18" s="1"/>
  <c r="BW246" i="18" s="1"/>
  <c r="CA107" i="18" a="1"/>
  <c r="CA107" i="18" s="1"/>
  <c r="CA246" i="18" s="1"/>
  <c r="CY107" i="18" a="1"/>
  <c r="CY107" i="18" s="1"/>
  <c r="CY246" i="18" s="1"/>
  <c r="BM107" i="18" a="1"/>
  <c r="BM107" i="18" s="1"/>
  <c r="BM246" i="18" s="1"/>
  <c r="CV107" i="18" a="1"/>
  <c r="CV107" i="18" s="1"/>
  <c r="CV246" i="18" s="1"/>
  <c r="DM107" i="18" a="1"/>
  <c r="DM107" i="18" s="1"/>
  <c r="DM246" i="18" s="1"/>
  <c r="DH107" i="18" a="1"/>
  <c r="DH107" i="18" s="1"/>
  <c r="DH246" i="18" s="1"/>
  <c r="DF107" i="18" a="1"/>
  <c r="DF107" i="18" s="1"/>
  <c r="DF246" i="18" s="1"/>
  <c r="M107" i="18" a="1"/>
  <c r="M107" i="18" s="1"/>
  <c r="M246" i="18" s="1"/>
  <c r="AP107" i="18" a="1"/>
  <c r="AP107" i="18" s="1"/>
  <c r="AP246" i="18" s="1"/>
  <c r="DM106" i="18" a="1"/>
  <c r="DM106" i="18" s="1"/>
  <c r="DM245" i="18" s="1"/>
  <c r="CP106" i="18" a="1"/>
  <c r="CP106" i="18" s="1"/>
  <c r="CP245" i="18" s="1"/>
  <c r="AD106" i="18" a="1"/>
  <c r="AD106" i="18" s="1"/>
  <c r="AD245" i="18" s="1"/>
  <c r="BN106" i="18" a="1"/>
  <c r="BN106" i="18" s="1"/>
  <c r="BN245" i="18" s="1"/>
  <c r="CU106" i="18" a="1"/>
  <c r="CU106" i="18" s="1"/>
  <c r="CU245" i="18" s="1"/>
  <c r="S106" i="18" a="1"/>
  <c r="S106" i="18" s="1"/>
  <c r="S245" i="18" s="1"/>
  <c r="AI106" i="18" a="1"/>
  <c r="AI106" i="18" s="1"/>
  <c r="AI245" i="18" s="1"/>
  <c r="DL106" i="18" a="1"/>
  <c r="DL106" i="18" s="1"/>
  <c r="DL245" i="18" s="1"/>
  <c r="X106" i="18" a="1"/>
  <c r="X106" i="18" s="1"/>
  <c r="X245" i="18" s="1"/>
  <c r="AU106" i="18" a="1"/>
  <c r="AU106" i="18" s="1"/>
  <c r="AU245" i="18" s="1"/>
  <c r="BB106" i="18" a="1"/>
  <c r="BB106" i="18" s="1"/>
  <c r="BB245" i="18" s="1"/>
  <c r="DH106" i="18" a="1"/>
  <c r="DH106" i="18" s="1"/>
  <c r="DH245" i="18" s="1"/>
  <c r="E106" i="18" a="1"/>
  <c r="E106" i="18" s="1"/>
  <c r="E245" i="18" s="1"/>
  <c r="AY106" i="18" a="1"/>
  <c r="AY106" i="18" s="1"/>
  <c r="AY245" i="18" s="1"/>
  <c r="DF106" i="18" a="1"/>
  <c r="DF106" i="18" s="1"/>
  <c r="DF245" i="18" s="1"/>
  <c r="DB88" i="18" a="1"/>
  <c r="DB88" i="18" s="1"/>
  <c r="DB227" i="18" s="1"/>
  <c r="AP88" i="18" a="1"/>
  <c r="AP88" i="18" s="1"/>
  <c r="AP227" i="18" s="1"/>
  <c r="CN88" i="18" a="1"/>
  <c r="CN88" i="18" s="1"/>
  <c r="CN227" i="18" s="1"/>
  <c r="AB88" i="18" a="1"/>
  <c r="AB88" i="18" s="1"/>
  <c r="AB227" i="18" s="1"/>
  <c r="BR88" i="18" a="1"/>
  <c r="BR88" i="18" s="1"/>
  <c r="BR227" i="18" s="1"/>
  <c r="DH88" i="18" a="1"/>
  <c r="DH88" i="18" s="1"/>
  <c r="DH227" i="18" s="1"/>
  <c r="AL88" i="18" a="1"/>
  <c r="AL88" i="18" s="1"/>
  <c r="AL227" i="18" s="1"/>
  <c r="CM88" i="18" a="1"/>
  <c r="CM88" i="18" s="1"/>
  <c r="CM227" i="18" s="1"/>
  <c r="BT88" i="18" a="1"/>
  <c r="BT88" i="18" s="1"/>
  <c r="BT227" i="18" s="1"/>
  <c r="DD88" i="18" a="1"/>
  <c r="DD88" i="18" s="1"/>
  <c r="DD227" i="18" s="1"/>
  <c r="AC88" i="18" a="1"/>
  <c r="AC88" i="18" s="1"/>
  <c r="AC227" i="18" s="1"/>
  <c r="AD88" i="18" a="1"/>
  <c r="AD88" i="18" s="1"/>
  <c r="AD227" i="18" s="1"/>
  <c r="BF88" i="18" a="1"/>
  <c r="BF88" i="18" s="1"/>
  <c r="BF227" i="18" s="1"/>
  <c r="P88" i="18" a="1"/>
  <c r="P88" i="18" s="1"/>
  <c r="CC88" i="18" a="1"/>
  <c r="CC88" i="18" s="1"/>
  <c r="CC227" i="18" s="1"/>
  <c r="CN51" i="18" a="1"/>
  <c r="CN51" i="18" s="1"/>
  <c r="CN190" i="18" s="1"/>
  <c r="AB51" i="18" a="1"/>
  <c r="AB51" i="18" s="1"/>
  <c r="AB190" i="18" s="1"/>
  <c r="CB51" i="18" a="1"/>
  <c r="CB51" i="18" s="1"/>
  <c r="CB190" i="18" s="1"/>
  <c r="P51" i="18" a="1"/>
  <c r="P51" i="18" s="1"/>
  <c r="BF51" i="18" a="1"/>
  <c r="BF51" i="18" s="1"/>
  <c r="BF190" i="18" s="1"/>
  <c r="BK51" i="18" a="1"/>
  <c r="BK51" i="18" s="1"/>
  <c r="BK190" i="18" s="1"/>
  <c r="DG51" i="18" a="1"/>
  <c r="DG51" i="18" s="1"/>
  <c r="DG190" i="18" s="1"/>
  <c r="AR51" i="18" a="1"/>
  <c r="AR51" i="18" s="1"/>
  <c r="AR190" i="18" s="1"/>
  <c r="BG51" i="18" a="1"/>
  <c r="BG51" i="18" s="1"/>
  <c r="BG190" i="18" s="1"/>
  <c r="BY51" i="18" a="1"/>
  <c r="BY51" i="18" s="1"/>
  <c r="BY190" i="18" s="1"/>
  <c r="Y51" i="18" a="1"/>
  <c r="Y51" i="18" s="1"/>
  <c r="Y190" i="18" s="1"/>
  <c r="L51" i="18" a="1"/>
  <c r="L51" i="18" s="1"/>
  <c r="L190" i="18" s="1"/>
  <c r="DL51" i="18" a="1"/>
  <c r="DL51" i="18" s="1"/>
  <c r="DL190" i="18" s="1"/>
  <c r="CZ51" i="18" a="1"/>
  <c r="CZ51" i="18" s="1"/>
  <c r="CZ190" i="18" s="1"/>
  <c r="DO51" i="18" a="1"/>
  <c r="DO51" i="18" s="1"/>
  <c r="DO190" i="18" s="1"/>
  <c r="CH58" i="18" a="1"/>
  <c r="CH58" i="18" s="1"/>
  <c r="CH197" i="18" s="1"/>
  <c r="CU58" i="18" a="1"/>
  <c r="CU58" i="18" s="1"/>
  <c r="CU197" i="18" s="1"/>
  <c r="BR58" i="18" a="1"/>
  <c r="BR58" i="18" s="1"/>
  <c r="BR197" i="18" s="1"/>
  <c r="N58" i="18" a="1"/>
  <c r="N58" i="18" s="1"/>
  <c r="N197" i="18" s="1"/>
  <c r="AX58" i="18" a="1"/>
  <c r="AX58" i="18" s="1"/>
  <c r="AX197" i="18" s="1"/>
  <c r="CM58" i="18" a="1"/>
  <c r="CM58" i="18" s="1"/>
  <c r="CM197" i="18" s="1"/>
  <c r="K58" i="18" a="1"/>
  <c r="K58" i="18" s="1"/>
  <c r="K197" i="18" s="1"/>
  <c r="BI58" i="18" a="1"/>
  <c r="BI58" i="18" s="1"/>
  <c r="BI197" i="18" s="1"/>
  <c r="DL58" i="18" a="1"/>
  <c r="DL58" i="18" s="1"/>
  <c r="DL197" i="18" s="1"/>
  <c r="AM58" i="18" a="1"/>
  <c r="AM58" i="18" s="1"/>
  <c r="AM197" i="18" s="1"/>
  <c r="S58" i="18" a="1"/>
  <c r="S58" i="18" s="1"/>
  <c r="S197" i="18" s="1"/>
  <c r="DA58" i="18" a="1"/>
  <c r="DA58" i="18" s="1"/>
  <c r="DA197" i="18" s="1"/>
  <c r="AI58" i="18" a="1"/>
  <c r="AI58" i="18" s="1"/>
  <c r="AI197" i="18" s="1"/>
  <c r="Z58" i="18" a="1"/>
  <c r="Z58" i="18" s="1"/>
  <c r="Z197" i="18" s="1"/>
  <c r="AR58" i="18" a="1"/>
  <c r="AR58" i="18" s="1"/>
  <c r="AR197" i="18" s="1"/>
  <c r="CD33" i="18" a="1"/>
  <c r="CD33" i="18" s="1"/>
  <c r="CD172" i="18" s="1"/>
  <c r="R33" i="18" a="1"/>
  <c r="R33" i="18" s="1"/>
  <c r="R172" i="18" s="1"/>
  <c r="BY33" i="18" a="1"/>
  <c r="BY33" i="18" s="1"/>
  <c r="BY172" i="18" s="1"/>
  <c r="M33" i="18" a="1"/>
  <c r="M33" i="18" s="1"/>
  <c r="M172" i="18" s="1"/>
  <c r="AR33" i="18" a="1"/>
  <c r="AR33" i="18" s="1"/>
  <c r="AR172" i="18" s="1"/>
  <c r="CB33" i="18" a="1"/>
  <c r="CB33" i="18" s="1"/>
  <c r="CB172" i="18" s="1"/>
  <c r="DF33" i="18" a="1"/>
  <c r="DF33" i="18" s="1"/>
  <c r="DF172" i="18" s="1"/>
  <c r="S33" i="18" a="1"/>
  <c r="S33" i="18" s="1"/>
  <c r="S172" i="18" s="1"/>
  <c r="BT33" i="18" a="1"/>
  <c r="BT33" i="18" s="1"/>
  <c r="BT172" i="18" s="1"/>
  <c r="CX33" i="18" a="1"/>
  <c r="CX33" i="18" s="1"/>
  <c r="CX172" i="18" s="1"/>
  <c r="E33" i="18" a="1"/>
  <c r="E33" i="18" s="1"/>
  <c r="E172" i="18" s="1"/>
  <c r="AU33" i="18" a="1"/>
  <c r="AU33" i="18" s="1"/>
  <c r="AU172" i="18" s="1"/>
  <c r="AG33" i="18" a="1"/>
  <c r="AG33" i="18" s="1"/>
  <c r="AG172" i="18" s="1"/>
  <c r="BR33" i="18" a="1"/>
  <c r="BR33" i="18" s="1"/>
  <c r="BR172" i="18" s="1"/>
  <c r="CE33" i="18" a="1"/>
  <c r="CE33" i="18" s="1"/>
  <c r="CE172" i="18" s="1"/>
  <c r="BU34" i="18" a="1"/>
  <c r="BU34" i="18" s="1"/>
  <c r="BU173" i="18" s="1"/>
  <c r="I34" i="18" a="1"/>
  <c r="I34" i="18" s="1"/>
  <c r="I173" i="18" s="1"/>
  <c r="BK34" i="18" a="1"/>
  <c r="BK34" i="18" s="1"/>
  <c r="BK173" i="18" s="1"/>
  <c r="CX34" i="18" a="1"/>
  <c r="CX34" i="18" s="1"/>
  <c r="CX173" i="18" s="1"/>
  <c r="W34" i="18" a="1"/>
  <c r="W34" i="18" s="1"/>
  <c r="W173" i="18" s="1"/>
  <c r="BF34" i="18" a="1"/>
  <c r="BF34" i="18" s="1"/>
  <c r="BF173" i="18" s="1"/>
  <c r="BX34" i="18" a="1"/>
  <c r="BX34" i="18" s="1"/>
  <c r="BX173" i="18" s="1"/>
  <c r="DH34" i="18" a="1"/>
  <c r="DH34" i="18" s="1"/>
  <c r="DH173" i="18" s="1"/>
  <c r="AG34" i="18" a="1"/>
  <c r="AG34" i="18" s="1"/>
  <c r="AG173" i="18" s="1"/>
  <c r="BJ34" i="18" a="1"/>
  <c r="BJ34" i="18" s="1"/>
  <c r="BJ173" i="18" s="1"/>
  <c r="CT34" i="18" a="1"/>
  <c r="CT34" i="18" s="1"/>
  <c r="CT173" i="18" s="1"/>
  <c r="S34" i="18" a="1"/>
  <c r="S34" i="18" s="1"/>
  <c r="S173" i="18" s="1"/>
  <c r="DQ34" i="18" a="1"/>
  <c r="DQ34" i="18" s="1"/>
  <c r="DQ173" i="18" s="1"/>
  <c r="CL34" i="18" a="1"/>
  <c r="CL34" i="18" s="1"/>
  <c r="CL173" i="18" s="1"/>
  <c r="L34" i="18" a="1"/>
  <c r="L34" i="18" s="1"/>
  <c r="L173" i="18" s="1"/>
  <c r="DK29" i="18" a="1"/>
  <c r="DK29" i="18" s="1"/>
  <c r="DK168" i="18" s="1"/>
  <c r="BF29" i="18" a="1"/>
  <c r="BF29" i="18" s="1"/>
  <c r="BF168" i="18" s="1"/>
  <c r="CC29" i="18" a="1"/>
  <c r="CC29" i="18" s="1"/>
  <c r="CC168" i="18" s="1"/>
  <c r="H29" i="18" a="1"/>
  <c r="H29" i="18" s="1"/>
  <c r="H168" i="18" s="1"/>
  <c r="BR29" i="18" a="1"/>
  <c r="BR29" i="18" s="1"/>
  <c r="BR168" i="18" s="1"/>
  <c r="DC29" i="18" a="1"/>
  <c r="DC29" i="18" s="1"/>
  <c r="DC168" i="18" s="1"/>
  <c r="Q29" i="18" a="1"/>
  <c r="Q29" i="18" s="1"/>
  <c r="Q168" i="18" s="1"/>
  <c r="AK29" i="18" a="1"/>
  <c r="AK29" i="18" s="1"/>
  <c r="AK168" i="18" s="1"/>
  <c r="DA29" i="18" a="1"/>
  <c r="DA29" i="18" s="1"/>
  <c r="DA168" i="18" s="1"/>
  <c r="AP29" i="18" a="1"/>
  <c r="AP29" i="18" s="1"/>
  <c r="AP168" i="18" s="1"/>
  <c r="BJ29" i="18" a="1"/>
  <c r="BJ29" i="18" s="1"/>
  <c r="BJ168" i="18" s="1"/>
  <c r="DL29" i="18" a="1"/>
  <c r="DL29" i="18" s="1"/>
  <c r="DL168" i="18" s="1"/>
  <c r="AD29" i="18" a="1"/>
  <c r="AD29" i="18" s="1"/>
  <c r="AD168" i="18" s="1"/>
  <c r="CS29" i="18" a="1"/>
  <c r="CS29" i="18" s="1"/>
  <c r="CS168" i="18" s="1"/>
  <c r="DP49" i="18" a="1"/>
  <c r="DP49" i="18" s="1"/>
  <c r="DP188" i="18" s="1"/>
  <c r="BD49" i="18" a="1"/>
  <c r="BD49" i="18" s="1"/>
  <c r="BD188" i="18" s="1"/>
  <c r="DD49" i="18" a="1"/>
  <c r="DD49" i="18" s="1"/>
  <c r="DD188" i="18" s="1"/>
  <c r="AR49" i="18" a="1"/>
  <c r="AR49" i="18" s="1"/>
  <c r="AR188" i="18" s="1"/>
  <c r="CQ49" i="18" a="1"/>
  <c r="CQ49" i="18" s="1"/>
  <c r="CQ188" i="18" s="1"/>
  <c r="DN49" i="18" a="1"/>
  <c r="DN49" i="18" s="1"/>
  <c r="DN188" i="18" s="1"/>
  <c r="AA49" i="18" a="1"/>
  <c r="AA49" i="18" s="1"/>
  <c r="AA188" i="18" s="1"/>
  <c r="AX49" i="18" a="1"/>
  <c r="AX49" i="18" s="1"/>
  <c r="AX188" i="18" s="1"/>
  <c r="CR49" i="18" a="1"/>
  <c r="CR49" i="18" s="1"/>
  <c r="CR188" i="18" s="1"/>
  <c r="AE103" i="18" a="1"/>
  <c r="AE103" i="18" s="1"/>
  <c r="AE242" i="18" s="1"/>
  <c r="Z39" i="18" a="1"/>
  <c r="Z39" i="18" s="1"/>
  <c r="Z178" i="18" s="1"/>
  <c r="BP35" i="18" a="1"/>
  <c r="BP35" i="18" s="1"/>
  <c r="BP174" i="18" s="1"/>
  <c r="P43" i="18" a="1"/>
  <c r="P43" i="18" s="1"/>
  <c r="S43" i="18" a="1"/>
  <c r="S43" i="18" s="1"/>
  <c r="S182" i="18" s="1"/>
  <c r="BU11" i="18" a="1"/>
  <c r="BU11" i="18" s="1"/>
  <c r="BU150" i="18" s="1"/>
  <c r="AX11" i="18" a="1"/>
  <c r="AX11" i="18" s="1"/>
  <c r="AX150" i="18" s="1"/>
  <c r="AF64" i="18" a="1"/>
  <c r="AF64" i="18" s="1"/>
  <c r="AF203" i="18" s="1"/>
  <c r="DB64" i="18" a="1"/>
  <c r="DB64" i="18" s="1"/>
  <c r="DB203" i="18" s="1"/>
  <c r="CZ83" i="18" a="1"/>
  <c r="CZ83" i="18" s="1"/>
  <c r="CZ222" i="18" s="1"/>
  <c r="CS83" i="18" a="1"/>
  <c r="CS83" i="18" s="1"/>
  <c r="CS222" i="18" s="1"/>
  <c r="AQ83" i="18" a="1"/>
  <c r="AQ83" i="18" s="1"/>
  <c r="AQ222" i="18" s="1"/>
  <c r="O83" i="18" a="1"/>
  <c r="O83" i="18" s="1"/>
  <c r="O222" i="18" s="1"/>
  <c r="CJ107" i="18" a="1"/>
  <c r="CJ107" i="18" s="1"/>
  <c r="CJ246" i="18" s="1"/>
  <c r="DI107" i="18" a="1"/>
  <c r="DI107" i="18" s="1"/>
  <c r="DI246" i="18" s="1"/>
  <c r="AK107" i="18" a="1"/>
  <c r="AK107" i="18" s="1"/>
  <c r="AK246" i="18" s="1"/>
  <c r="BK107" i="18" a="1"/>
  <c r="BK107" i="18" s="1"/>
  <c r="BK246" i="18" s="1"/>
  <c r="BE106" i="18" a="1"/>
  <c r="BE106" i="18" s="1"/>
  <c r="BE245" i="18" s="1"/>
  <c r="AX106" i="18" a="1"/>
  <c r="AX106" i="18" s="1"/>
  <c r="AX245" i="18" s="1"/>
  <c r="AG106" i="18" a="1"/>
  <c r="AG106" i="18" s="1"/>
  <c r="AG245" i="18" s="1"/>
  <c r="CH106" i="18" a="1"/>
  <c r="CH106" i="18" s="1"/>
  <c r="CH245" i="18" s="1"/>
  <c r="AL106" i="18" a="1"/>
  <c r="AL106" i="18" s="1"/>
  <c r="AL245" i="18" s="1"/>
  <c r="DK88" i="18" a="1"/>
  <c r="DK88" i="18" s="1"/>
  <c r="DK227" i="18" s="1"/>
  <c r="BC88" i="18" a="1"/>
  <c r="BC88" i="18" s="1"/>
  <c r="BC227" i="18" s="1"/>
  <c r="CH88" i="18" a="1"/>
  <c r="CH88" i="18" s="1"/>
  <c r="CH227" i="18" s="1"/>
  <c r="CL88" i="18" a="1"/>
  <c r="CL88" i="18" s="1"/>
  <c r="CL227" i="18" s="1"/>
  <c r="CU88" i="18" a="1"/>
  <c r="CU88" i="18" s="1"/>
  <c r="CU227" i="18" s="1"/>
  <c r="DE88" i="18" a="1"/>
  <c r="DE88" i="18" s="1"/>
  <c r="DE227" i="18" s="1"/>
  <c r="AG51" i="18" a="1"/>
  <c r="AG51" i="18" s="1"/>
  <c r="AG190" i="18" s="1"/>
  <c r="CD51" i="18" a="1"/>
  <c r="CD51" i="18" s="1"/>
  <c r="CD190" i="18" s="1"/>
  <c r="CC51" i="18" a="1"/>
  <c r="CC51" i="18" s="1"/>
  <c r="CC190" i="18" s="1"/>
  <c r="CK51" i="18" a="1"/>
  <c r="CK51" i="18" s="1"/>
  <c r="CK190" i="18" s="1"/>
  <c r="CR51" i="18" a="1"/>
  <c r="CR51" i="18" s="1"/>
  <c r="CR190" i="18" s="1"/>
  <c r="DC51" i="18" a="1"/>
  <c r="DC51" i="18" s="1"/>
  <c r="DC190" i="18" s="1"/>
  <c r="DN58" i="18" a="1"/>
  <c r="DN58" i="18" s="1"/>
  <c r="DN197" i="18" s="1"/>
  <c r="DD58" i="18" a="1"/>
  <c r="DD58" i="18" s="1"/>
  <c r="DD197" i="18" s="1"/>
  <c r="AK58" i="18" a="1"/>
  <c r="AK58" i="18" s="1"/>
  <c r="AK197" i="18" s="1"/>
  <c r="AA58" i="18" a="1"/>
  <c r="AA58" i="18" s="1"/>
  <c r="AA197" i="18" s="1"/>
  <c r="Y58" i="18" a="1"/>
  <c r="Y58" i="18" s="1"/>
  <c r="Y197" i="18" s="1"/>
  <c r="AC58" i="18" a="1"/>
  <c r="AC58" i="18" s="1"/>
  <c r="AC197" i="18" s="1"/>
  <c r="BO58" i="18" a="1"/>
  <c r="BO58" i="18" s="1"/>
  <c r="BO197" i="18" s="1"/>
  <c r="AP58" i="18" a="1"/>
  <c r="AP58" i="18" s="1"/>
  <c r="AP197" i="18" s="1"/>
  <c r="CS58" i="18" a="1"/>
  <c r="CS58" i="18" s="1"/>
  <c r="CS197" i="18" s="1"/>
  <c r="H58" i="18" a="1"/>
  <c r="H58" i="18" s="1"/>
  <c r="H197" i="18" s="1"/>
  <c r="AX33" i="18" a="1"/>
  <c r="AX33" i="18" s="1"/>
  <c r="AX172" i="18" s="1"/>
  <c r="CH33" i="18" a="1"/>
  <c r="CH33" i="18" s="1"/>
  <c r="CH172" i="18" s="1"/>
  <c r="BQ33" i="18" a="1"/>
  <c r="BQ33" i="18" s="1"/>
  <c r="BQ172" i="18" s="1"/>
  <c r="AW33" i="18" a="1"/>
  <c r="AW33" i="18" s="1"/>
  <c r="AW172" i="18" s="1"/>
  <c r="AK33" i="18" a="1"/>
  <c r="AK33" i="18" s="1"/>
  <c r="AK172" i="18" s="1"/>
  <c r="X33" i="18" a="1"/>
  <c r="X33" i="18" s="1"/>
  <c r="X172" i="18" s="1"/>
  <c r="K33" i="18" a="1"/>
  <c r="K33" i="18" s="1"/>
  <c r="K172" i="18" s="1"/>
  <c r="DB33" i="18" a="1"/>
  <c r="DB33" i="18" s="1"/>
  <c r="DB172" i="18" s="1"/>
  <c r="DH33" i="18" a="1"/>
  <c r="DH33" i="18" s="1"/>
  <c r="DH172" i="18" s="1"/>
  <c r="CM34" i="18" a="1"/>
  <c r="CM34" i="18" s="1"/>
  <c r="CM173" i="18" s="1"/>
  <c r="CQ34" i="18" a="1"/>
  <c r="CQ34" i="18" s="1"/>
  <c r="CQ173" i="18" s="1"/>
  <c r="DD34" i="18" a="1"/>
  <c r="DD34" i="18" s="1"/>
  <c r="DD173" i="18" s="1"/>
  <c r="CK34" i="18" a="1"/>
  <c r="CK34" i="18" s="1"/>
  <c r="CK173" i="18" s="1"/>
  <c r="AT34" i="18" a="1"/>
  <c r="AT34" i="18" s="1"/>
  <c r="AT173" i="18" s="1"/>
  <c r="BE34" i="18" a="1"/>
  <c r="BE34" i="18" s="1"/>
  <c r="BE173" i="18" s="1"/>
  <c r="N34" i="18" a="1"/>
  <c r="N34" i="18" s="1"/>
  <c r="N173" i="18" s="1"/>
  <c r="Y34" i="18" a="1"/>
  <c r="Y34" i="18" s="1"/>
  <c r="Y173" i="18" s="1"/>
  <c r="DL34" i="18" a="1"/>
  <c r="DL34" i="18" s="1"/>
  <c r="DL173" i="18" s="1"/>
  <c r="DJ29" i="18" a="1"/>
  <c r="DJ29" i="18" s="1"/>
  <c r="DJ168" i="18" s="1"/>
  <c r="BX29" i="18" a="1"/>
  <c r="BX29" i="18" s="1"/>
  <c r="BX168" i="18" s="1"/>
  <c r="AX29" i="18" a="1"/>
  <c r="AX29" i="18" s="1"/>
  <c r="AX168" i="18" s="1"/>
  <c r="BW29" i="18" a="1"/>
  <c r="BW29" i="18" s="1"/>
  <c r="BW168" i="18" s="1"/>
  <c r="AV29" i="18" a="1"/>
  <c r="AV29" i="18" s="1"/>
  <c r="AV168" i="18" s="1"/>
  <c r="V29" i="18" a="1"/>
  <c r="V29" i="18" s="1"/>
  <c r="V168" i="18" s="1"/>
  <c r="AZ29" i="18" a="1"/>
  <c r="AZ29" i="18" s="1"/>
  <c r="AZ168" i="18" s="1"/>
  <c r="Y29" i="18" a="1"/>
  <c r="Y29" i="18" s="1"/>
  <c r="Y168" i="18" s="1"/>
  <c r="AT29" i="18" a="1"/>
  <c r="AT29" i="18" s="1"/>
  <c r="AT168" i="18" s="1"/>
  <c r="DQ29" i="18" a="1"/>
  <c r="DQ29" i="18" s="1"/>
  <c r="DQ168" i="18" s="1"/>
  <c r="AG49" i="18" a="1"/>
  <c r="AG49" i="18" s="1"/>
  <c r="AG188" i="18" s="1"/>
  <c r="BJ49" i="18" a="1"/>
  <c r="BJ49" i="18" s="1"/>
  <c r="BJ188" i="18" s="1"/>
  <c r="BF49" i="18" a="1"/>
  <c r="BF49" i="18" s="1"/>
  <c r="BF188" i="18" s="1"/>
  <c r="AM49" i="18" a="1"/>
  <c r="AM49" i="18" s="1"/>
  <c r="AM188" i="18" s="1"/>
  <c r="T49" i="18" a="1"/>
  <c r="T49" i="18" s="1"/>
  <c r="T188" i="18" s="1"/>
  <c r="W49" i="18" a="1"/>
  <c r="W49" i="18" s="1"/>
  <c r="W188" i="18" s="1"/>
  <c r="V49" i="18" a="1"/>
  <c r="V49" i="18" s="1"/>
  <c r="V188" i="18" s="1"/>
  <c r="BC49" i="18" a="1"/>
  <c r="BC49" i="18" s="1"/>
  <c r="BC188" i="18" s="1"/>
  <c r="BZ49" i="18" a="1"/>
  <c r="BZ49" i="18" s="1"/>
  <c r="BZ188" i="18" s="1"/>
  <c r="BI49" i="18" a="1"/>
  <c r="BI49" i="18" s="1"/>
  <c r="BI188" i="18" s="1"/>
  <c r="CT49" i="18" a="1"/>
  <c r="CT49" i="18" s="1"/>
  <c r="CT188" i="18" s="1"/>
  <c r="AV49" i="18" a="1"/>
  <c r="AV49" i="18" s="1"/>
  <c r="AV188" i="18" s="1"/>
  <c r="Y42" i="18" a="1"/>
  <c r="Y42" i="18" s="1"/>
  <c r="Y181" i="18" s="1"/>
  <c r="DL81" i="18" a="1"/>
  <c r="DL81" i="18" s="1"/>
  <c r="DL220" i="18" s="1"/>
  <c r="BS81" i="18" a="1"/>
  <c r="BS81" i="18" s="1"/>
  <c r="BS220" i="18" s="1"/>
  <c r="CW98" i="18" a="1"/>
  <c r="CW98" i="18" s="1"/>
  <c r="CW237" i="18" s="1"/>
  <c r="BR98" i="18" a="1"/>
  <c r="BR98" i="18" s="1"/>
  <c r="BR237" i="18" s="1"/>
  <c r="N19" i="18" a="1"/>
  <c r="N19" i="18" s="1"/>
  <c r="N158" i="18" s="1"/>
  <c r="CJ19" i="18" a="1"/>
  <c r="CJ19" i="18" s="1"/>
  <c r="CJ158" i="18" s="1"/>
  <c r="BF54" i="18" a="1"/>
  <c r="BF54" i="18" s="1"/>
  <c r="BF193" i="18" s="1"/>
  <c r="DH54" i="18" a="1"/>
  <c r="DH54" i="18" s="1"/>
  <c r="DH193" i="18" s="1"/>
  <c r="CI104" i="18" a="1"/>
  <c r="CI104" i="18" s="1"/>
  <c r="CI243" i="18" s="1"/>
  <c r="BK104" i="18" a="1"/>
  <c r="BK104" i="18" s="1"/>
  <c r="BK243" i="18" s="1"/>
  <c r="BH52" i="18" a="1"/>
  <c r="BH52" i="18" s="1"/>
  <c r="BH191" i="18" s="1"/>
  <c r="DQ52" i="18" a="1"/>
  <c r="DQ52" i="18" s="1"/>
  <c r="DQ191" i="18" s="1"/>
  <c r="BE52" i="18" a="1"/>
  <c r="BE52" i="18" s="1"/>
  <c r="BE191" i="18" s="1"/>
  <c r="DE52" i="18" a="1"/>
  <c r="DE52" i="18" s="1"/>
  <c r="DE191" i="18" s="1"/>
  <c r="R52" i="18" a="1"/>
  <c r="R52" i="18" s="1"/>
  <c r="R191" i="18" s="1"/>
  <c r="BB52" i="18" a="1"/>
  <c r="BB52" i="18" s="1"/>
  <c r="BB191" i="18" s="1"/>
  <c r="DD52" i="18" a="1"/>
  <c r="DD52" i="18" s="1"/>
  <c r="DD191" i="18" s="1"/>
  <c r="AI52" i="18" a="1"/>
  <c r="AI52" i="18" s="1"/>
  <c r="AI191" i="18" s="1"/>
  <c r="AR52" i="18" a="1"/>
  <c r="AR52" i="18" s="1"/>
  <c r="AR191" i="18" s="1"/>
  <c r="AE52" i="18" a="1"/>
  <c r="AE52" i="18" s="1"/>
  <c r="AE191" i="18" s="1"/>
  <c r="AA52" i="18" a="1"/>
  <c r="AA52" i="18" s="1"/>
  <c r="AA191" i="18" s="1"/>
  <c r="AT52" i="18" a="1"/>
  <c r="AT52" i="18" s="1"/>
  <c r="AT191" i="18" s="1"/>
  <c r="DF52" i="18" a="1"/>
  <c r="DF52" i="18" s="1"/>
  <c r="DF191" i="18" s="1"/>
  <c r="AG52" i="18" a="1"/>
  <c r="AG52" i="18" s="1"/>
  <c r="AG191" i="18" s="1"/>
  <c r="DO92" i="18" a="1"/>
  <c r="DO92" i="18" s="1"/>
  <c r="DO231" i="18" s="1"/>
  <c r="BC92" i="18" a="1"/>
  <c r="BC92" i="18" s="1"/>
  <c r="BC231" i="18" s="1"/>
  <c r="DJ92" i="18" a="1"/>
  <c r="DJ92" i="18" s="1"/>
  <c r="DJ231" i="18" s="1"/>
  <c r="AX92" i="18" a="1"/>
  <c r="AX92" i="18" s="1"/>
  <c r="AX231" i="18" s="1"/>
  <c r="CV92" i="18" a="1"/>
  <c r="CV92" i="18" s="1"/>
  <c r="CV231" i="18" s="1"/>
  <c r="AJ92" i="18" a="1"/>
  <c r="AJ92" i="18" s="1"/>
  <c r="AJ231" i="18" s="1"/>
  <c r="CL92" i="18" a="1"/>
  <c r="CL92" i="18" s="1"/>
  <c r="CL231" i="18" s="1"/>
  <c r="Z92" i="18" a="1"/>
  <c r="Z92" i="18" s="1"/>
  <c r="Z231" i="18" s="1"/>
  <c r="AH92" i="18" a="1"/>
  <c r="AH92" i="18" s="1"/>
  <c r="AH231" i="18" s="1"/>
  <c r="O92" i="18" a="1"/>
  <c r="O92" i="18" s="1"/>
  <c r="O231" i="18" s="1"/>
  <c r="AG92" i="18" a="1"/>
  <c r="AG92" i="18" s="1"/>
  <c r="AG231" i="18" s="1"/>
  <c r="U92" i="18" a="1"/>
  <c r="U92" i="18" s="1"/>
  <c r="U231" i="18" s="1"/>
  <c r="AC92" i="18" a="1"/>
  <c r="AC92" i="18" s="1"/>
  <c r="AC231" i="18" s="1"/>
  <c r="J92" i="18" a="1"/>
  <c r="J92" i="18" s="1"/>
  <c r="J231" i="18" s="1"/>
  <c r="AV92" i="18" a="1"/>
  <c r="AV92" i="18" s="1"/>
  <c r="AV231" i="18" s="1"/>
  <c r="DH66" i="18" a="1"/>
  <c r="DH66" i="18" s="1"/>
  <c r="DH205" i="18" s="1"/>
  <c r="AV66" i="18" a="1"/>
  <c r="AV66" i="18" s="1"/>
  <c r="AV205" i="18" s="1"/>
  <c r="CT66" i="18" a="1"/>
  <c r="CT66" i="18" s="1"/>
  <c r="CT205" i="18" s="1"/>
  <c r="AH66" i="18" a="1"/>
  <c r="AH66" i="18" s="1"/>
  <c r="AH205" i="18" s="1"/>
  <c r="CI66" i="18" a="1"/>
  <c r="CI66" i="18" s="1"/>
  <c r="CI205" i="18" s="1"/>
  <c r="CU66" i="18" a="1"/>
  <c r="CU66" i="18" s="1"/>
  <c r="CU205" i="18" s="1"/>
  <c r="S66" i="18" a="1"/>
  <c r="S66" i="18" s="1"/>
  <c r="S205" i="18" s="1"/>
  <c r="BA66" i="18" a="1"/>
  <c r="BA66" i="18" s="1"/>
  <c r="BA205" i="18" s="1"/>
  <c r="BR66" i="18" a="1"/>
  <c r="BR66" i="18" s="1"/>
  <c r="BR205" i="18" s="1"/>
  <c r="DM66" i="18" a="1"/>
  <c r="DM66" i="18" s="1"/>
  <c r="DM205" i="18" s="1"/>
  <c r="BZ66" i="18" a="1"/>
  <c r="BZ66" i="18" s="1"/>
  <c r="BZ205" i="18" s="1"/>
  <c r="AY66" i="18" a="1"/>
  <c r="AY66" i="18" s="1"/>
  <c r="AY205" i="18" s="1"/>
  <c r="CD66" i="18" a="1"/>
  <c r="CD66" i="18" s="1"/>
  <c r="CD205" i="18" s="1"/>
  <c r="BU66" i="18" a="1"/>
  <c r="BU66" i="18" s="1"/>
  <c r="BU205" i="18" s="1"/>
  <c r="CH66" i="18" a="1"/>
  <c r="CH66" i="18" s="1"/>
  <c r="CH205" i="18" s="1"/>
  <c r="AE42" i="18" a="1"/>
  <c r="AE42" i="18" s="1"/>
  <c r="AE181" i="18" s="1"/>
  <c r="AT98" i="18" a="1"/>
  <c r="AT98" i="18" s="1"/>
  <c r="AT237" i="18" s="1"/>
  <c r="Z104" i="18" a="1"/>
  <c r="Z104" i="18" s="1"/>
  <c r="Z243" i="18" s="1"/>
  <c r="CG20" i="18" a="1"/>
  <c r="CG20" i="18" s="1"/>
  <c r="CG159" i="18" s="1"/>
  <c r="U20" i="18" a="1"/>
  <c r="U20" i="18" s="1"/>
  <c r="U159" i="18" s="1"/>
  <c r="CF20" i="18" a="1"/>
  <c r="CF20" i="18" s="1"/>
  <c r="CF159" i="18" s="1"/>
  <c r="T20" i="18" a="1"/>
  <c r="T20" i="18" s="1"/>
  <c r="T159" i="18" s="1"/>
  <c r="BM20" i="18" a="1"/>
  <c r="BM20" i="18" s="1"/>
  <c r="BM159" i="18" s="1"/>
  <c r="DO20" i="18" a="1"/>
  <c r="DO20" i="18" s="1"/>
  <c r="DO159" i="18" s="1"/>
  <c r="BC20" i="18" a="1"/>
  <c r="BC20" i="18" s="1"/>
  <c r="BC159" i="18" s="1"/>
  <c r="DJ20" i="18" a="1"/>
  <c r="DJ20" i="18" s="1"/>
  <c r="DJ159" i="18" s="1"/>
  <c r="AX20" i="18" a="1"/>
  <c r="AX20" i="18" s="1"/>
  <c r="AX159" i="18" s="1"/>
  <c r="CZ20" i="18" a="1"/>
  <c r="CZ20" i="18" s="1"/>
  <c r="CZ159" i="18" s="1"/>
  <c r="AN20" i="18" a="1"/>
  <c r="AN20" i="18" s="1"/>
  <c r="AN159" i="18" s="1"/>
  <c r="CO103" i="18" a="1"/>
  <c r="CO103" i="18" s="1"/>
  <c r="CO242" i="18" s="1"/>
  <c r="DE39" i="18" a="1"/>
  <c r="DE39" i="18" s="1"/>
  <c r="DE178" i="18" s="1"/>
  <c r="BT35" i="18" a="1"/>
  <c r="BT35" i="18" s="1"/>
  <c r="BT174" i="18" s="1"/>
  <c r="G43" i="18" a="1"/>
  <c r="G43" i="18" s="1"/>
  <c r="G182" i="18" s="1"/>
  <c r="X43" i="18" a="1"/>
  <c r="X43" i="18" s="1"/>
  <c r="X182" i="18" s="1"/>
  <c r="AK11" i="18" a="1"/>
  <c r="AK11" i="18" s="1"/>
  <c r="AK150" i="18" s="1"/>
  <c r="CY64" i="18" a="1"/>
  <c r="CY64" i="18" s="1"/>
  <c r="CY203" i="18" s="1"/>
  <c r="BT64" i="18" a="1"/>
  <c r="BT64" i="18" s="1"/>
  <c r="BT203" i="18" s="1"/>
  <c r="DI64" i="18" a="1"/>
  <c r="DI64" i="18" s="1"/>
  <c r="DI203" i="18" s="1"/>
  <c r="CV83" i="18" a="1"/>
  <c r="CV83" i="18" s="1"/>
  <c r="CV222" i="18" s="1"/>
  <c r="BM83" i="18" a="1"/>
  <c r="BM83" i="18" s="1"/>
  <c r="BM222" i="18" s="1"/>
  <c r="F83" i="18" a="1"/>
  <c r="F83" i="18" s="1"/>
  <c r="F222" i="18" s="1"/>
  <c r="BO83" i="18" a="1"/>
  <c r="BO83" i="18" s="1"/>
  <c r="BO222" i="18" s="1"/>
  <c r="X107" i="18" a="1"/>
  <c r="X107" i="18" s="1"/>
  <c r="X246" i="18" s="1"/>
  <c r="CS107" i="18" a="1"/>
  <c r="CS107" i="18" s="1"/>
  <c r="CS246" i="18" s="1"/>
  <c r="Z107" i="18" a="1"/>
  <c r="Z107" i="18" s="1"/>
  <c r="Z246" i="18" s="1"/>
  <c r="BL107" i="18" a="1"/>
  <c r="BL107" i="18" s="1"/>
  <c r="BL246" i="18" s="1"/>
  <c r="AM106" i="18" a="1"/>
  <c r="AM106" i="18" s="1"/>
  <c r="AM245" i="18" s="1"/>
  <c r="AR106" i="18" a="1"/>
  <c r="AR106" i="18" s="1"/>
  <c r="AR245" i="18" s="1"/>
  <c r="BM106" i="18" a="1"/>
  <c r="BM106" i="18" s="1"/>
  <c r="BM245" i="18" s="1"/>
  <c r="BQ106" i="18" a="1"/>
  <c r="BQ106" i="18" s="1"/>
  <c r="BQ245" i="18" s="1"/>
  <c r="L106" i="18" a="1"/>
  <c r="L106" i="18" s="1"/>
  <c r="L245" i="18" s="1"/>
  <c r="BV88" i="18" a="1"/>
  <c r="BV88" i="18" s="1"/>
  <c r="BV227" i="18" s="1"/>
  <c r="AK88" i="18" a="1"/>
  <c r="AK88" i="18" s="1"/>
  <c r="AK227" i="18" s="1"/>
  <c r="BP88" i="18" a="1"/>
  <c r="BP88" i="18" s="1"/>
  <c r="BP227" i="18" s="1"/>
  <c r="AO88" i="18" a="1"/>
  <c r="AO88" i="18" s="1"/>
  <c r="AO227" i="18" s="1"/>
  <c r="BB88" i="18" a="1"/>
  <c r="BB88" i="18" s="1"/>
  <c r="BB227" i="18" s="1"/>
  <c r="DL88" i="18" a="1"/>
  <c r="DL88" i="18" s="1"/>
  <c r="DL227" i="18" s="1"/>
  <c r="DH51" i="18" a="1"/>
  <c r="DH51" i="18" s="1"/>
  <c r="DH190" i="18" s="1"/>
  <c r="BR51" i="18" a="1"/>
  <c r="BR51" i="18" s="1"/>
  <c r="BR190" i="18" s="1"/>
  <c r="BP51" i="18" a="1"/>
  <c r="BP51" i="18" s="1"/>
  <c r="BP190" i="18" s="1"/>
  <c r="DF51" i="18" a="1"/>
  <c r="DF51" i="18" s="1"/>
  <c r="DF190" i="18" s="1"/>
  <c r="CF51" i="18" a="1"/>
  <c r="CF51" i="18" s="1"/>
  <c r="CF190" i="18" s="1"/>
  <c r="AH51" i="18" a="1"/>
  <c r="AH51" i="18" s="1"/>
  <c r="AH190" i="18" s="1"/>
  <c r="DI58" i="18" a="1"/>
  <c r="DI58" i="18" s="1"/>
  <c r="DI197" i="18" s="1"/>
  <c r="BX58" i="18" a="1"/>
  <c r="BX58" i="18" s="1"/>
  <c r="BX197" i="18" s="1"/>
  <c r="AB58" i="18" a="1"/>
  <c r="AB58" i="18" s="1"/>
  <c r="AB197" i="18" s="1"/>
  <c r="R58" i="18" a="1"/>
  <c r="R58" i="18" s="1"/>
  <c r="R197" i="18" s="1"/>
  <c r="P58" i="18" a="1"/>
  <c r="P58" i="18" s="1"/>
  <c r="T58" i="18" a="1"/>
  <c r="T58" i="18" s="1"/>
  <c r="T197" i="18" s="1"/>
  <c r="L58" i="18" a="1"/>
  <c r="L58" i="18" s="1"/>
  <c r="L197" i="18" s="1"/>
  <c r="AG58" i="18" a="1"/>
  <c r="AG58" i="18" s="1"/>
  <c r="AG197" i="18" s="1"/>
  <c r="BU58" i="18" a="1"/>
  <c r="BU58" i="18" s="1"/>
  <c r="BU197" i="18" s="1"/>
  <c r="BQ58" i="18" a="1"/>
  <c r="BQ58" i="18" s="1"/>
  <c r="BQ197" i="18" s="1"/>
  <c r="AO33" i="18" a="1"/>
  <c r="AO33" i="18" s="1"/>
  <c r="AO172" i="18" s="1"/>
  <c r="BB33" i="18" a="1"/>
  <c r="BB33" i="18" s="1"/>
  <c r="BB172" i="18" s="1"/>
  <c r="BJ33" i="18" a="1"/>
  <c r="BJ33" i="18" s="1"/>
  <c r="BJ172" i="18" s="1"/>
  <c r="AE33" i="18" a="1"/>
  <c r="AE33" i="18" s="1"/>
  <c r="AE172" i="18" s="1"/>
  <c r="AD33" i="18" a="1"/>
  <c r="AD33" i="18" s="1"/>
  <c r="AD172" i="18" s="1"/>
  <c r="Q33" i="18" a="1"/>
  <c r="Q33" i="18" s="1"/>
  <c r="Q172" i="18" s="1"/>
  <c r="CQ33" i="18" a="1"/>
  <c r="CQ33" i="18" s="1"/>
  <c r="CQ172" i="18" s="1"/>
  <c r="CC33" i="18" a="1"/>
  <c r="CC33" i="18" s="1"/>
  <c r="CC172" i="18" s="1"/>
  <c r="CJ33" i="18" a="1"/>
  <c r="CJ33" i="18" s="1"/>
  <c r="CJ172" i="18" s="1"/>
  <c r="CD34" i="18" a="1"/>
  <c r="CD34" i="18" s="1"/>
  <c r="CD173" i="18" s="1"/>
  <c r="CH34" i="18" a="1"/>
  <c r="CH34" i="18" s="1"/>
  <c r="CH173" i="18" s="1"/>
  <c r="BS34" i="18" a="1"/>
  <c r="BS34" i="18" s="1"/>
  <c r="BS173" i="18" s="1"/>
  <c r="CE34" i="18" a="1"/>
  <c r="CE34" i="18" s="1"/>
  <c r="CE173" i="18" s="1"/>
  <c r="AM34" i="18" a="1"/>
  <c r="AM34" i="18" s="1"/>
  <c r="AM173" i="18" s="1"/>
  <c r="AY34" i="18" a="1"/>
  <c r="AY34" i="18" s="1"/>
  <c r="AY173" i="18" s="1"/>
  <c r="G34" i="18" a="1"/>
  <c r="G34" i="18" s="1"/>
  <c r="G173" i="18" s="1"/>
  <c r="CY34" i="18" a="1"/>
  <c r="CY34" i="18" s="1"/>
  <c r="CY173" i="18" s="1"/>
  <c r="CN34" i="18" a="1"/>
  <c r="CN34" i="18" s="1"/>
  <c r="CN173" i="18" s="1"/>
  <c r="DF29" i="18" a="1"/>
  <c r="DF29" i="18" s="1"/>
  <c r="DF168" i="18" s="1"/>
  <c r="BO29" i="18" a="1"/>
  <c r="BO29" i="18" s="1"/>
  <c r="BO168" i="18" s="1"/>
  <c r="AM29" i="18" a="1"/>
  <c r="AM29" i="18" s="1"/>
  <c r="AM168" i="18" s="1"/>
  <c r="AB29" i="18" a="1"/>
  <c r="AB29" i="18" s="1"/>
  <c r="AB168" i="18" s="1"/>
  <c r="AQ29" i="18" a="1"/>
  <c r="AQ29" i="18" s="1"/>
  <c r="AQ168" i="18" s="1"/>
  <c r="P29" i="18" a="1"/>
  <c r="P29" i="18" s="1"/>
  <c r="AU29" i="18" a="1"/>
  <c r="AU29" i="18" s="1"/>
  <c r="AU168" i="18" s="1"/>
  <c r="T29" i="18" a="1"/>
  <c r="T29" i="18" s="1"/>
  <c r="T168" i="18" s="1"/>
  <c r="AC29" i="18" a="1"/>
  <c r="AC29" i="18" s="1"/>
  <c r="AC168" i="18" s="1"/>
  <c r="AN29" i="18" a="1"/>
  <c r="AN29" i="18" s="1"/>
  <c r="AN168" i="18" s="1"/>
  <c r="X49" i="18" a="1"/>
  <c r="X49" i="18" s="1"/>
  <c r="X188" i="18" s="1"/>
  <c r="BA49" i="18" a="1"/>
  <c r="BA49" i="18" s="1"/>
  <c r="BA188" i="18" s="1"/>
  <c r="AZ49" i="18" a="1"/>
  <c r="AZ49" i="18" s="1"/>
  <c r="AZ188" i="18" s="1"/>
  <c r="CO49" i="18" a="1"/>
  <c r="CO49" i="18" s="1"/>
  <c r="CO188" i="18" s="1"/>
  <c r="H49" i="18" a="1"/>
  <c r="H49" i="18" s="1"/>
  <c r="H188" i="18" s="1"/>
  <c r="Q49" i="18" a="1"/>
  <c r="Q49" i="18" s="1"/>
  <c r="Q188" i="18" s="1"/>
  <c r="CN49" i="18" a="1"/>
  <c r="CN49" i="18" s="1"/>
  <c r="CN188" i="18" s="1"/>
  <c r="AQ49" i="18" a="1"/>
  <c r="AQ49" i="18" s="1"/>
  <c r="AQ188" i="18" s="1"/>
  <c r="BN49" i="18" a="1"/>
  <c r="BN49" i="18" s="1"/>
  <c r="BN188" i="18" s="1"/>
  <c r="DE49" i="18" a="1"/>
  <c r="DE49" i="18" s="1"/>
  <c r="DE188" i="18" s="1"/>
  <c r="Y49" i="18" a="1"/>
  <c r="Y49" i="18" s="1"/>
  <c r="Y188" i="18" s="1"/>
  <c r="W42" i="18" a="1"/>
  <c r="W42" i="18" s="1"/>
  <c r="W181" i="18" s="1"/>
  <c r="DA42" i="18" a="1"/>
  <c r="DA42" i="18" s="1"/>
  <c r="DA181" i="18" s="1"/>
  <c r="AG81" i="18" a="1"/>
  <c r="AG81" i="18" s="1"/>
  <c r="AG220" i="18" s="1"/>
  <c r="CY81" i="18" a="1"/>
  <c r="CY81" i="18" s="1"/>
  <c r="CY220" i="18" s="1"/>
  <c r="E98" i="18" a="1"/>
  <c r="E98" i="18" s="1"/>
  <c r="E237" i="18" s="1"/>
  <c r="AF98" i="18" a="1"/>
  <c r="AF98" i="18" s="1"/>
  <c r="AF237" i="18" s="1"/>
  <c r="AS19" i="18" a="1"/>
  <c r="AS19" i="18" s="1"/>
  <c r="AS158" i="18" s="1"/>
  <c r="AH19" i="18" a="1"/>
  <c r="AH19" i="18" s="1"/>
  <c r="AH158" i="18" s="1"/>
  <c r="M54" i="18" a="1"/>
  <c r="M54" i="18" s="1"/>
  <c r="M193" i="18" s="1"/>
  <c r="BC54" i="18" a="1"/>
  <c r="BC54" i="18" s="1"/>
  <c r="BC193" i="18" s="1"/>
  <c r="DH104" i="18" a="1"/>
  <c r="DH104" i="18" s="1"/>
  <c r="DH243" i="18" s="1"/>
  <c r="DK52" i="18" a="1"/>
  <c r="DK52" i="18" s="1"/>
  <c r="DK191" i="18" s="1"/>
  <c r="AY52" i="18" a="1"/>
  <c r="AY52" i="18" s="1"/>
  <c r="AY191" i="18" s="1"/>
  <c r="DH52" i="18" a="1"/>
  <c r="DH52" i="18" s="1"/>
  <c r="DH191" i="18" s="1"/>
  <c r="AV52" i="18" a="1"/>
  <c r="AV52" i="18" s="1"/>
  <c r="AV191" i="18" s="1"/>
  <c r="CS52" i="18" a="1"/>
  <c r="CS52" i="18" s="1"/>
  <c r="CS191" i="18" s="1"/>
  <c r="L52" i="18" a="1"/>
  <c r="L52" i="18" s="1"/>
  <c r="L191" i="18" s="1"/>
  <c r="AO52" i="18" a="1"/>
  <c r="AO52" i="18" s="1"/>
  <c r="AO191" i="18" s="1"/>
  <c r="CX52" i="18" a="1"/>
  <c r="CX52" i="18" s="1"/>
  <c r="CX191" i="18" s="1"/>
  <c r="DS52" i="18" a="1"/>
  <c r="DS52" i="18" s="1"/>
  <c r="DS191" i="18" s="1"/>
  <c r="AL52" i="18" a="1"/>
  <c r="AL52" i="18" s="1"/>
  <c r="AL191" i="18" s="1"/>
  <c r="DI52" i="18" a="1"/>
  <c r="DI52" i="18" s="1"/>
  <c r="DI191" i="18" s="1"/>
  <c r="O52" i="18" a="1"/>
  <c r="O52" i="18" s="1"/>
  <c r="O191" i="18" s="1"/>
  <c r="V52" i="18" a="1"/>
  <c r="V52" i="18" s="1"/>
  <c r="V191" i="18" s="1"/>
  <c r="CH52" i="18" a="1"/>
  <c r="CH52" i="18" s="1"/>
  <c r="CH191" i="18" s="1"/>
  <c r="AW52" i="18" a="1"/>
  <c r="AW52" i="18" s="1"/>
  <c r="AW191" i="18" s="1"/>
  <c r="DF92" i="18" a="1"/>
  <c r="DF92" i="18" s="1"/>
  <c r="DF231" i="18" s="1"/>
  <c r="AT92" i="18" a="1"/>
  <c r="AT92" i="18" s="1"/>
  <c r="AT231" i="18" s="1"/>
  <c r="DA92" i="18" a="1"/>
  <c r="DA92" i="18" s="1"/>
  <c r="DA231" i="18" s="1"/>
  <c r="AO92" i="18" a="1"/>
  <c r="AO92" i="18" s="1"/>
  <c r="AO231" i="18" s="1"/>
  <c r="CQ92" i="18" a="1"/>
  <c r="CQ92" i="18" s="1"/>
  <c r="CQ231" i="18" s="1"/>
  <c r="AE92" i="18" a="1"/>
  <c r="AE92" i="18" s="1"/>
  <c r="AE231" i="18" s="1"/>
  <c r="CC92" i="18" a="1"/>
  <c r="CC92" i="18" s="1"/>
  <c r="CC231" i="18" s="1"/>
  <c r="Q92" i="18" a="1"/>
  <c r="Q92" i="18" s="1"/>
  <c r="Q231" i="18" s="1"/>
  <c r="Y92" i="18" a="1"/>
  <c r="Y92" i="18" s="1"/>
  <c r="Y231" i="18" s="1"/>
  <c r="F92" i="18" a="1"/>
  <c r="F92" i="18" s="1"/>
  <c r="F231" i="18" s="1"/>
  <c r="X92" i="18" a="1"/>
  <c r="X92" i="18" s="1"/>
  <c r="X231" i="18" s="1"/>
  <c r="L92" i="18" a="1"/>
  <c r="L92" i="18" s="1"/>
  <c r="L231" i="18" s="1"/>
  <c r="T92" i="18" a="1"/>
  <c r="T92" i="18" s="1"/>
  <c r="T231" i="18" s="1"/>
  <c r="BN92" i="18" a="1"/>
  <c r="BN92" i="18" s="1"/>
  <c r="BN231" i="18" s="1"/>
  <c r="AR92" i="18" a="1"/>
  <c r="AR92" i="18" s="1"/>
  <c r="AR231" i="18" s="1"/>
  <c r="CY66" i="18" a="1"/>
  <c r="CY66" i="18" s="1"/>
  <c r="CY205" i="18" s="1"/>
  <c r="AM66" i="18" a="1"/>
  <c r="AM66" i="18" s="1"/>
  <c r="AM205" i="18" s="1"/>
  <c r="CO66" i="18" a="1"/>
  <c r="CO66" i="18" s="1"/>
  <c r="CO205" i="18" s="1"/>
  <c r="AC66" i="18" a="1"/>
  <c r="AC66" i="18" s="1"/>
  <c r="AC205" i="18" s="1"/>
  <c r="CC66" i="18" a="1"/>
  <c r="CC66" i="18" s="1"/>
  <c r="CC205" i="18" s="1"/>
  <c r="CN66" i="18" a="1"/>
  <c r="CN66" i="18" s="1"/>
  <c r="CN205" i="18" s="1"/>
  <c r="M66" i="18" a="1"/>
  <c r="M66" i="18" s="1"/>
  <c r="M205" i="18" s="1"/>
  <c r="AI66" i="18" a="1"/>
  <c r="AI66" i="18" s="1"/>
  <c r="AI205" i="18" s="1"/>
  <c r="BL66" i="18" a="1"/>
  <c r="BL66" i="18" s="1"/>
  <c r="BL205" i="18" s="1"/>
  <c r="CM66" i="18" a="1"/>
  <c r="CM66" i="18" s="1"/>
  <c r="CM205" i="18" s="1"/>
  <c r="BM66" i="18" a="1"/>
  <c r="BM66" i="18" s="1"/>
  <c r="BM205" i="18" s="1"/>
  <c r="AA66" i="18" a="1"/>
  <c r="AA66" i="18" s="1"/>
  <c r="AA205" i="18" s="1"/>
  <c r="BQ66" i="18" a="1"/>
  <c r="BQ66" i="18" s="1"/>
  <c r="BQ205" i="18" s="1"/>
  <c r="L66" i="18" a="1"/>
  <c r="L66" i="18" s="1"/>
  <c r="L205" i="18" s="1"/>
  <c r="BC66" i="18" a="1"/>
  <c r="BC66" i="18" s="1"/>
  <c r="BC205" i="18" s="1"/>
  <c r="BI81" i="18" a="1"/>
  <c r="BI81" i="18" s="1"/>
  <c r="BI220" i="18" s="1"/>
  <c r="CA19" i="18" a="1"/>
  <c r="CA19" i="18" s="1"/>
  <c r="CA158" i="18" s="1"/>
  <c r="G104" i="18" a="1"/>
  <c r="G104" i="18" s="1"/>
  <c r="G243" i="18" s="1"/>
  <c r="CB20" i="18" a="1"/>
  <c r="CB20" i="18" s="1"/>
  <c r="CB159" i="18" s="1"/>
  <c r="P20" i="18" a="1"/>
  <c r="P20" i="18" s="1"/>
  <c r="BW20" i="18" a="1"/>
  <c r="BW20" i="18" s="1"/>
  <c r="BW159" i="18" s="1"/>
  <c r="K20" i="18" a="1"/>
  <c r="K20" i="18" s="1"/>
  <c r="K159" i="18" s="1"/>
  <c r="BH20" i="18" a="1"/>
  <c r="BH20" i="18" s="1"/>
  <c r="BH159" i="18" s="1"/>
  <c r="DF20" i="18" a="1"/>
  <c r="DF20" i="18" s="1"/>
  <c r="DF159" i="18" s="1"/>
  <c r="CZ103" i="18" a="1"/>
  <c r="CZ103" i="18" s="1"/>
  <c r="CZ242" i="18" s="1"/>
  <c r="CS39" i="18" a="1"/>
  <c r="CS39" i="18" s="1"/>
  <c r="CS178" i="18" s="1"/>
  <c r="S35" i="18" a="1"/>
  <c r="S35" i="18" s="1"/>
  <c r="S174" i="18" s="1"/>
  <c r="AE43" i="18" a="1"/>
  <c r="AE43" i="18" s="1"/>
  <c r="AE182" i="18" s="1"/>
  <c r="I43" i="18" a="1"/>
  <c r="I43" i="18" s="1"/>
  <c r="I182" i="18" s="1"/>
  <c r="BY11" i="18" a="1"/>
  <c r="BY11" i="18" s="1"/>
  <c r="BY150" i="18" s="1"/>
  <c r="BX64" i="18" a="1"/>
  <c r="BX64" i="18" s="1"/>
  <c r="BX203" i="18" s="1"/>
  <c r="BM64" i="18" a="1"/>
  <c r="BM64" i="18" s="1"/>
  <c r="BM203" i="18" s="1"/>
  <c r="BP64" i="18" a="1"/>
  <c r="BP64" i="18" s="1"/>
  <c r="BP203" i="18" s="1"/>
  <c r="CB83" i="18" a="1"/>
  <c r="CB83" i="18" s="1"/>
  <c r="CB222" i="18" s="1"/>
  <c r="BI83" i="18" a="1"/>
  <c r="BI83" i="18" s="1"/>
  <c r="BI222" i="18" s="1"/>
  <c r="BN83" i="18" a="1"/>
  <c r="BN83" i="18" s="1"/>
  <c r="BN222" i="18" s="1"/>
  <c r="DF83" i="18" a="1"/>
  <c r="DF83" i="18" s="1"/>
  <c r="DF222" i="18" s="1"/>
  <c r="O107" i="18" a="1"/>
  <c r="O107" i="18" s="1"/>
  <c r="O246" i="18" s="1"/>
  <c r="BH107" i="18" a="1"/>
  <c r="BH107" i="18" s="1"/>
  <c r="BH246" i="18" s="1"/>
  <c r="DO107" i="18" a="1"/>
  <c r="DO107" i="18" s="1"/>
  <c r="DO246" i="18" s="1"/>
  <c r="AE107" i="18" a="1"/>
  <c r="AE107" i="18" s="1"/>
  <c r="AE246" i="18" s="1"/>
  <c r="CT106" i="18" a="1"/>
  <c r="CT106" i="18" s="1"/>
  <c r="CT245" i="18" s="1"/>
  <c r="Z106" i="18" a="1"/>
  <c r="Z106" i="18" s="1"/>
  <c r="Z245" i="18" s="1"/>
  <c r="BF106" i="18" a="1"/>
  <c r="BF106" i="18" s="1"/>
  <c r="BF245" i="18" s="1"/>
  <c r="CC106" i="18" a="1"/>
  <c r="CC106" i="18" s="1"/>
  <c r="CC245" i="18" s="1"/>
  <c r="CV106" i="18" a="1"/>
  <c r="CV106" i="18" s="1"/>
  <c r="CV245" i="18" s="1"/>
  <c r="BM88" i="18" a="1"/>
  <c r="BM88" i="18" s="1"/>
  <c r="BM227" i="18" s="1"/>
  <c r="DN88" i="18" a="1"/>
  <c r="DN88" i="18" s="1"/>
  <c r="DN227" i="18" s="1"/>
  <c r="AR88" i="18" a="1"/>
  <c r="AR88" i="18" s="1"/>
  <c r="AR227" i="18" s="1"/>
  <c r="AI88" i="18" a="1"/>
  <c r="AI88" i="18" s="1"/>
  <c r="AI227" i="18" s="1"/>
  <c r="AX88" i="18" a="1"/>
  <c r="AX88" i="18" s="1"/>
  <c r="AX227" i="18" s="1"/>
  <c r="Y88" i="18" a="1"/>
  <c r="Y88" i="18" s="1"/>
  <c r="Y227" i="18" s="1"/>
  <c r="CY51" i="18" a="1"/>
  <c r="CY51" i="18" s="1"/>
  <c r="CY190" i="18" s="1"/>
  <c r="DN51" i="18" a="1"/>
  <c r="DN51" i="18" s="1"/>
  <c r="DN190" i="18" s="1"/>
  <c r="AX51" i="18" a="1"/>
  <c r="AX51" i="18" s="1"/>
  <c r="AX190" i="18" s="1"/>
  <c r="CT51" i="18" a="1"/>
  <c r="CT51" i="18" s="1"/>
  <c r="CT190" i="18" s="1"/>
  <c r="BT51" i="18" a="1"/>
  <c r="BT51" i="18" s="1"/>
  <c r="BT190" i="18" s="1"/>
  <c r="CA51" i="18" a="1"/>
  <c r="CA51" i="18" s="1"/>
  <c r="CA190" i="18" s="1"/>
  <c r="CZ58" i="18" a="1"/>
  <c r="CZ58" i="18" s="1"/>
  <c r="CZ197" i="18" s="1"/>
  <c r="DO58" i="18" a="1"/>
  <c r="DO58" i="18" s="1"/>
  <c r="DO197" i="18" s="1"/>
  <c r="W58" i="18" a="1"/>
  <c r="W58" i="18" s="1"/>
  <c r="W197" i="18" s="1"/>
  <c r="I58" i="18" a="1"/>
  <c r="I58" i="18" s="1"/>
  <c r="I197" i="18" s="1"/>
  <c r="CR58" i="18" a="1"/>
  <c r="CR58" i="18" s="1"/>
  <c r="CR197" i="18" s="1"/>
  <c r="O58" i="18" a="1"/>
  <c r="O58" i="18" s="1"/>
  <c r="O197" i="18" s="1"/>
  <c r="DJ58" i="18" a="1"/>
  <c r="DJ58" i="18" s="1"/>
  <c r="DJ197" i="18" s="1"/>
  <c r="X58" i="18" a="1"/>
  <c r="X58" i="18" s="1"/>
  <c r="X197" i="18" s="1"/>
  <c r="BA58" i="18" a="1"/>
  <c r="BA58" i="18" s="1"/>
  <c r="BA197" i="18" s="1"/>
  <c r="DO33" i="18" a="1"/>
  <c r="DO33" i="18" s="1"/>
  <c r="DO172" i="18" s="1"/>
  <c r="AF33" i="18" a="1"/>
  <c r="AF33" i="18" s="1"/>
  <c r="AF172" i="18" s="1"/>
  <c r="AS33" i="18" a="1"/>
  <c r="AS33" i="18" s="1"/>
  <c r="AS172" i="18" s="1"/>
  <c r="AY33" i="18" a="1"/>
  <c r="AY33" i="18" s="1"/>
  <c r="AY172" i="18" s="1"/>
  <c r="Y33" i="18" a="1"/>
  <c r="Y33" i="18" s="1"/>
  <c r="Y172" i="18" s="1"/>
  <c r="DQ33" i="18" a="1"/>
  <c r="DQ33" i="18" s="1"/>
  <c r="DQ172" i="18" s="1"/>
  <c r="DK33" i="18" a="1"/>
  <c r="DK33" i="18" s="1"/>
  <c r="DK172" i="18" s="1"/>
  <c r="CK33" i="18" a="1"/>
  <c r="CK33" i="18" s="1"/>
  <c r="CK172" i="18" s="1"/>
  <c r="BE33" i="18" a="1"/>
  <c r="BE33" i="18" s="1"/>
  <c r="BE172" i="18" s="1"/>
  <c r="BK33" i="18" a="1"/>
  <c r="BK33" i="18" s="1"/>
  <c r="BK172" i="18" s="1"/>
  <c r="AX34" i="18" a="1"/>
  <c r="AX34" i="18" s="1"/>
  <c r="AX173" i="18" s="1"/>
  <c r="BY34" i="18" a="1"/>
  <c r="BY34" i="18" s="1"/>
  <c r="BY173" i="18" s="1"/>
  <c r="BH34" i="18" a="1"/>
  <c r="BH34" i="18" s="1"/>
  <c r="BH173" i="18" s="1"/>
  <c r="BM34" i="18" a="1"/>
  <c r="BM34" i="18" s="1"/>
  <c r="BM173" i="18" s="1"/>
  <c r="AB34" i="18" a="1"/>
  <c r="AB34" i="18" s="1"/>
  <c r="AB173" i="18" s="1"/>
  <c r="DM34" i="18" a="1"/>
  <c r="DM34" i="18" s="1"/>
  <c r="DM173" i="18" s="1"/>
  <c r="DR34" i="18" a="1"/>
  <c r="DR34" i="18" s="1"/>
  <c r="DR173" i="18" s="1"/>
  <c r="CA34" i="18" a="1"/>
  <c r="CA34" i="18" s="1"/>
  <c r="CA173" i="18" s="1"/>
  <c r="DK34" i="18" a="1"/>
  <c r="DK34" i="18" s="1"/>
  <c r="DK173" i="18" s="1"/>
  <c r="DB29" i="18" a="1"/>
  <c r="DB29" i="18" s="1"/>
  <c r="DB168" i="18" s="1"/>
  <c r="AI29" i="18" a="1"/>
  <c r="AI29" i="18" s="1"/>
  <c r="AI168" i="18" s="1"/>
  <c r="AH29" i="18" a="1"/>
  <c r="AH29" i="18" s="1"/>
  <c r="AH168" i="18" s="1"/>
  <c r="W29" i="18" a="1"/>
  <c r="W29" i="18" s="1"/>
  <c r="W168" i="18" s="1"/>
  <c r="AL29" i="18" a="1"/>
  <c r="AL29" i="18" s="1"/>
  <c r="AL168" i="18" s="1"/>
  <c r="K29" i="18" a="1"/>
  <c r="K29" i="18" s="1"/>
  <c r="K168" i="18" s="1"/>
  <c r="DG29" i="18" a="1"/>
  <c r="DG29" i="18" s="1"/>
  <c r="DG168" i="18" s="1"/>
  <c r="O29" i="18" a="1"/>
  <c r="O29" i="18" s="1"/>
  <c r="O168" i="18" s="1"/>
  <c r="BN29" i="18" a="1"/>
  <c r="BN29" i="18" s="1"/>
  <c r="BN168" i="18" s="1"/>
  <c r="CD29" i="18" a="1"/>
  <c r="CD29" i="18" s="1"/>
  <c r="CD168" i="18" s="1"/>
  <c r="O49" i="18" a="1"/>
  <c r="O49" i="18" s="1"/>
  <c r="O188" i="18" s="1"/>
  <c r="U49" i="18" a="1"/>
  <c r="U49" i="18" s="1"/>
  <c r="U188" i="18" s="1"/>
  <c r="AN49" i="18" a="1"/>
  <c r="AN49" i="18" s="1"/>
  <c r="AN188" i="18" s="1"/>
  <c r="CI49" i="18" a="1"/>
  <c r="CI49" i="18" s="1"/>
  <c r="CI188" i="18" s="1"/>
  <c r="DJ49" i="18" a="1"/>
  <c r="DJ49" i="18" s="1"/>
  <c r="DJ188" i="18" s="1"/>
  <c r="K49" i="18" a="1"/>
  <c r="K49" i="18" s="1"/>
  <c r="K188" i="18" s="1"/>
  <c r="CB49" i="18" a="1"/>
  <c r="CB49" i="18" s="1"/>
  <c r="CB188" i="18" s="1"/>
  <c r="AE49" i="18" a="1"/>
  <c r="AE49" i="18" s="1"/>
  <c r="AE188" i="18" s="1"/>
  <c r="BB49" i="18" a="1"/>
  <c r="BB49" i="18" s="1"/>
  <c r="BB188" i="18" s="1"/>
  <c r="BH49" i="18" a="1"/>
  <c r="BH49" i="18" s="1"/>
  <c r="BH188" i="18" s="1"/>
  <c r="DR49" i="18" a="1"/>
  <c r="DR49" i="18" s="1"/>
  <c r="DR188" i="18" s="1"/>
  <c r="AB42" i="18" a="1"/>
  <c r="AB42" i="18" s="1"/>
  <c r="AB181" i="18" s="1"/>
  <c r="CC42" i="18" a="1"/>
  <c r="CC42" i="18" s="1"/>
  <c r="CC181" i="18" s="1"/>
  <c r="X81" i="18" a="1"/>
  <c r="X81" i="18" s="1"/>
  <c r="X220" i="18" s="1"/>
  <c r="N81" i="18" a="1"/>
  <c r="N81" i="18" s="1"/>
  <c r="N220" i="18" s="1"/>
  <c r="Z98" i="18" a="1"/>
  <c r="Z98" i="18" s="1"/>
  <c r="Z237" i="18" s="1"/>
  <c r="CR98" i="18" a="1"/>
  <c r="CR98" i="18" s="1"/>
  <c r="CR237" i="18" s="1"/>
  <c r="AN19" i="18" a="1"/>
  <c r="AN19" i="18" s="1"/>
  <c r="AN158" i="18" s="1"/>
  <c r="CT19" i="18" a="1"/>
  <c r="CT19" i="18" s="1"/>
  <c r="CT158" i="18" s="1"/>
  <c r="CH54" i="18" a="1"/>
  <c r="CH54" i="18" s="1"/>
  <c r="CH193" i="18" s="1"/>
  <c r="DO54" i="18" a="1"/>
  <c r="DO54" i="18" s="1"/>
  <c r="DO193" i="18" s="1"/>
  <c r="BU104" i="18" a="1"/>
  <c r="BU104" i="18" s="1"/>
  <c r="BU243" i="18" s="1"/>
  <c r="DB52" i="18" a="1"/>
  <c r="DB52" i="18" s="1"/>
  <c r="DB191" i="18" s="1"/>
  <c r="AP52" i="18" a="1"/>
  <c r="AP52" i="18" s="1"/>
  <c r="AP191" i="18" s="1"/>
  <c r="CY52" i="18" a="1"/>
  <c r="CY52" i="18" s="1"/>
  <c r="CY191" i="18" s="1"/>
  <c r="AM52" i="18" a="1"/>
  <c r="AM52" i="18" s="1"/>
  <c r="AM191" i="18" s="1"/>
  <c r="CM52" i="18" a="1"/>
  <c r="CM52" i="18" s="1"/>
  <c r="CM191" i="18" s="1"/>
  <c r="F52" i="18" a="1"/>
  <c r="F52" i="18" s="1"/>
  <c r="F191" i="18" s="1"/>
  <c r="AC52" i="18" a="1"/>
  <c r="AC52" i="18" s="1"/>
  <c r="AC191" i="18" s="1"/>
  <c r="CL52" i="18" a="1"/>
  <c r="CL52" i="18" s="1"/>
  <c r="CL191" i="18" s="1"/>
  <c r="DM52" i="18" a="1"/>
  <c r="DM52" i="18" s="1"/>
  <c r="DM191" i="18" s="1"/>
  <c r="Z52" i="18" a="1"/>
  <c r="Z52" i="18" s="1"/>
  <c r="Z191" i="18" s="1"/>
  <c r="BL52" i="18" a="1"/>
  <c r="BL52" i="18" s="1"/>
  <c r="BL191" i="18" s="1"/>
  <c r="CI52" i="18" a="1"/>
  <c r="CI52" i="18" s="1"/>
  <c r="CI191" i="18" s="1"/>
  <c r="BR52" i="18" a="1"/>
  <c r="BR52" i="18" s="1"/>
  <c r="BR191" i="18" s="1"/>
  <c r="BI52" i="18" a="1"/>
  <c r="BI52" i="18" s="1"/>
  <c r="BI191" i="18" s="1"/>
  <c r="AF52" i="18" a="1"/>
  <c r="AF52" i="18" s="1"/>
  <c r="AF191" i="18" s="1"/>
  <c r="CW92" i="18" a="1"/>
  <c r="CW92" i="18" s="1"/>
  <c r="CW231" i="18" s="1"/>
  <c r="AK92" i="18" a="1"/>
  <c r="AK92" i="18" s="1"/>
  <c r="AK231" i="18" s="1"/>
  <c r="CR92" i="18" a="1"/>
  <c r="CR92" i="18" s="1"/>
  <c r="CR231" i="18" s="1"/>
  <c r="AF92" i="18" a="1"/>
  <c r="AF92" i="18" s="1"/>
  <c r="AF231" i="18" s="1"/>
  <c r="CH92" i="18" a="1"/>
  <c r="CH92" i="18" s="1"/>
  <c r="CH231" i="18" s="1"/>
  <c r="V92" i="18" a="1"/>
  <c r="V92" i="18" s="1"/>
  <c r="V231" i="18" s="1"/>
  <c r="BT92" i="18" a="1"/>
  <c r="BT92" i="18" s="1"/>
  <c r="BT231" i="18" s="1"/>
  <c r="H92" i="18" a="1"/>
  <c r="H92" i="18" s="1"/>
  <c r="H231" i="18" s="1"/>
  <c r="P92" i="18" a="1"/>
  <c r="P92" i="18" s="1"/>
  <c r="DK92" i="18" a="1"/>
  <c r="DK92" i="18" s="1"/>
  <c r="DK231" i="18" s="1"/>
  <c r="CY92" i="18" a="1"/>
  <c r="CY92" i="18" s="1"/>
  <c r="CY231" i="18" s="1"/>
  <c r="DG92" i="18" a="1"/>
  <c r="DG92" i="18" s="1"/>
  <c r="DG231" i="18" s="1"/>
  <c r="DP92" i="18" a="1"/>
  <c r="DP92" i="18" s="1"/>
  <c r="DP231" i="18" s="1"/>
  <c r="BJ92" i="18" a="1"/>
  <c r="BJ92" i="18" s="1"/>
  <c r="BJ231" i="18" s="1"/>
  <c r="DD92" i="18" a="1"/>
  <c r="DD92" i="18" s="1"/>
  <c r="DD231" i="18" s="1"/>
  <c r="CP66" i="18" a="1"/>
  <c r="CP66" i="18" s="1"/>
  <c r="CP205" i="18" s="1"/>
  <c r="AD66" i="18" a="1"/>
  <c r="AD66" i="18" s="1"/>
  <c r="AD205" i="18" s="1"/>
  <c r="CF66" i="18" a="1"/>
  <c r="CF66" i="18" s="1"/>
  <c r="CF205" i="18" s="1"/>
  <c r="T66" i="18" a="1"/>
  <c r="T66" i="18" s="1"/>
  <c r="T205" i="18" s="1"/>
  <c r="BK66" i="18" a="1"/>
  <c r="BK66" i="18" s="1"/>
  <c r="BK205" i="18" s="1"/>
  <c r="BV66" i="18" a="1"/>
  <c r="BV66" i="18" s="1"/>
  <c r="BV205" i="18" s="1"/>
  <c r="DD66" i="18" a="1"/>
  <c r="DD66" i="18" s="1"/>
  <c r="DD205" i="18" s="1"/>
  <c r="AB66" i="18" a="1"/>
  <c r="AB66" i="18" s="1"/>
  <c r="AB205" i="18" s="1"/>
  <c r="AT66" i="18" a="1"/>
  <c r="AT66" i="18" s="1"/>
  <c r="AT205" i="18" s="1"/>
  <c r="BO66" i="18" a="1"/>
  <c r="BO66" i="18" s="1"/>
  <c r="BO205" i="18" s="1"/>
  <c r="BB66" i="18" a="1"/>
  <c r="BB66" i="18" s="1"/>
  <c r="BB205" i="18" s="1"/>
  <c r="DS66" i="18" a="1"/>
  <c r="DS66" i="18" s="1"/>
  <c r="DS205" i="18" s="1"/>
  <c r="BF66" i="18" a="1"/>
  <c r="BF66" i="18" s="1"/>
  <c r="BF205" i="18" s="1"/>
  <c r="CZ66" i="18" a="1"/>
  <c r="CZ66" i="18" s="1"/>
  <c r="CZ205" i="18" s="1"/>
  <c r="DN66" i="18" a="1"/>
  <c r="DN66" i="18" s="1"/>
  <c r="DN205" i="18" s="1"/>
  <c r="BU81" i="18" a="1"/>
  <c r="BU81" i="18" s="1"/>
  <c r="BU220" i="18" s="1"/>
  <c r="AZ19" i="18" a="1"/>
  <c r="AZ19" i="18" s="1"/>
  <c r="AZ158" i="18" s="1"/>
  <c r="AQ104" i="18" a="1"/>
  <c r="AQ104" i="18" s="1"/>
  <c r="AQ243" i="18" s="1"/>
  <c r="BS20" i="18" a="1"/>
  <c r="BS20" i="18" s="1"/>
  <c r="BS159" i="18" s="1"/>
  <c r="G20" i="18" a="1"/>
  <c r="G20" i="18" s="1"/>
  <c r="G159" i="18" s="1"/>
  <c r="BN20" i="18" a="1"/>
  <c r="BN20" i="18" s="1"/>
  <c r="BN159" i="18" s="1"/>
  <c r="DK20" i="18" a="1"/>
  <c r="DK20" i="18" s="1"/>
  <c r="DK159" i="18" s="1"/>
  <c r="AY20" i="18" a="1"/>
  <c r="AY20" i="18" s="1"/>
  <c r="AY159" i="18" s="1"/>
  <c r="CW20" i="18" a="1"/>
  <c r="CW20" i="18" s="1"/>
  <c r="CW159" i="18" s="1"/>
  <c r="AK20" i="18" a="1"/>
  <c r="AK20" i="18" s="1"/>
  <c r="AK159" i="18" s="1"/>
  <c r="CV20" i="18" a="1"/>
  <c r="CV20" i="18" s="1"/>
  <c r="CV159" i="18" s="1"/>
  <c r="AJ20" i="18" a="1"/>
  <c r="AJ20" i="18" s="1"/>
  <c r="AJ159" i="18" s="1"/>
  <c r="BX103" i="18" a="1"/>
  <c r="BX103" i="18" s="1"/>
  <c r="BX242" i="18" s="1"/>
  <c r="CR39" i="18" a="1"/>
  <c r="CR39" i="18" s="1"/>
  <c r="CR178" i="18" s="1"/>
  <c r="L35" i="18" a="1"/>
  <c r="L35" i="18" s="1"/>
  <c r="L174" i="18" s="1"/>
  <c r="CR43" i="18" a="1"/>
  <c r="CR43" i="18" s="1"/>
  <c r="CR182" i="18" s="1"/>
  <c r="F43" i="18" a="1"/>
  <c r="F43" i="18" s="1"/>
  <c r="F182" i="18" s="1"/>
  <c r="BM11" i="18" a="1"/>
  <c r="BM11" i="18" s="1"/>
  <c r="BM150" i="18" s="1"/>
  <c r="BN64" i="18" a="1"/>
  <c r="BN64" i="18" s="1"/>
  <c r="BN203" i="18" s="1"/>
  <c r="DO64" i="18" a="1"/>
  <c r="DO64" i="18" s="1"/>
  <c r="DO203" i="18" s="1"/>
  <c r="DK64" i="18" a="1"/>
  <c r="DK64" i="18" s="1"/>
  <c r="DK203" i="18" s="1"/>
  <c r="AV83" i="18" a="1"/>
  <c r="AV83" i="18" s="1"/>
  <c r="AV222" i="18" s="1"/>
  <c r="BA83" i="18" a="1"/>
  <c r="BA83" i="18" s="1"/>
  <c r="BA222" i="18" s="1"/>
  <c r="BC83" i="18" a="1"/>
  <c r="BC83" i="18" s="1"/>
  <c r="BC222" i="18" s="1"/>
  <c r="AT83" i="18" a="1"/>
  <c r="AT83" i="18" s="1"/>
  <c r="AT222" i="18" s="1"/>
  <c r="DE107" i="18" a="1"/>
  <c r="DE107" i="18" s="1"/>
  <c r="DE246" i="18" s="1"/>
  <c r="AA107" i="18" a="1"/>
  <c r="AA107" i="18" s="1"/>
  <c r="AA246" i="18" s="1"/>
  <c r="BC107" i="18" a="1"/>
  <c r="BC107" i="18" s="1"/>
  <c r="BC246" i="18" s="1"/>
  <c r="DQ106" i="18" a="1"/>
  <c r="DQ106" i="18" s="1"/>
  <c r="DQ245" i="18" s="1"/>
  <c r="CO106" i="18" a="1"/>
  <c r="CO106" i="18" s="1"/>
  <c r="CO245" i="18" s="1"/>
  <c r="CE106" i="18" a="1"/>
  <c r="CE106" i="18" s="1"/>
  <c r="CE245" i="18" s="1"/>
  <c r="AO106" i="18" a="1"/>
  <c r="AO106" i="18" s="1"/>
  <c r="AO245" i="18" s="1"/>
  <c r="BL106" i="18" a="1"/>
  <c r="BL106" i="18" s="1"/>
  <c r="BL245" i="18" s="1"/>
  <c r="CG106" i="18" a="1"/>
  <c r="CG106" i="18" s="1"/>
  <c r="CG245" i="18" s="1"/>
  <c r="AY88" i="18" a="1"/>
  <c r="AY88" i="18" s="1"/>
  <c r="AY227" i="18" s="1"/>
  <c r="CV88" i="18" a="1"/>
  <c r="CV88" i="18" s="1"/>
  <c r="CV227" i="18" s="1"/>
  <c r="G88" i="18" a="1"/>
  <c r="G88" i="18" s="1"/>
  <c r="G227" i="18" s="1"/>
  <c r="K88" i="18" a="1"/>
  <c r="K88" i="18" s="1"/>
  <c r="K227" i="18" s="1"/>
  <c r="Z88" i="18" a="1"/>
  <c r="Z88" i="18" s="1"/>
  <c r="Z227" i="18" s="1"/>
  <c r="AA88" i="18" a="1"/>
  <c r="AA88" i="18" s="1"/>
  <c r="AA227" i="18" s="1"/>
  <c r="CG51" i="18" a="1"/>
  <c r="CG51" i="18" s="1"/>
  <c r="CG190" i="18" s="1"/>
  <c r="CI51" i="18" a="1"/>
  <c r="CI51" i="18" s="1"/>
  <c r="CI190" i="18" s="1"/>
  <c r="DJ51" i="18" a="1"/>
  <c r="DJ51" i="18" s="1"/>
  <c r="DJ190" i="18" s="1"/>
  <c r="AK51" i="18" a="1"/>
  <c r="AK51" i="18" s="1"/>
  <c r="AK190" i="18" s="1"/>
  <c r="W51" i="18" a="1"/>
  <c r="W51" i="18" s="1"/>
  <c r="W190" i="18" s="1"/>
  <c r="F51" i="18" a="1"/>
  <c r="F51" i="18" s="1"/>
  <c r="F190" i="18" s="1"/>
  <c r="CQ58" i="18" a="1"/>
  <c r="CQ58" i="18" s="1"/>
  <c r="CQ197" i="18" s="1"/>
  <c r="DH58" i="18" a="1"/>
  <c r="DH58" i="18" s="1"/>
  <c r="DH197" i="18" s="1"/>
  <c r="CV58" i="18" a="1"/>
  <c r="CV58" i="18" s="1"/>
  <c r="CV197" i="18" s="1"/>
  <c r="DK58" i="18" a="1"/>
  <c r="DK58" i="18" s="1"/>
  <c r="DK197" i="18" s="1"/>
  <c r="CK58" i="18" a="1"/>
  <c r="CK58" i="18" s="1"/>
  <c r="CK197" i="18" s="1"/>
  <c r="F58" i="18" a="1"/>
  <c r="F58" i="18" s="1"/>
  <c r="F197" i="18" s="1"/>
  <c r="CW58" i="18" a="1"/>
  <c r="CW58" i="18" s="1"/>
  <c r="CW197" i="18" s="1"/>
  <c r="BB58" i="18" a="1"/>
  <c r="BB58" i="18" s="1"/>
  <c r="BB197" i="18" s="1"/>
  <c r="DG58" i="18" a="1"/>
  <c r="DG58" i="18" s="1"/>
  <c r="DG197" i="18" s="1"/>
  <c r="DJ33" i="18" a="1"/>
  <c r="DJ33" i="18" s="1"/>
  <c r="DJ172" i="18" s="1"/>
  <c r="W33" i="18" a="1"/>
  <c r="W33" i="18" s="1"/>
  <c r="W172" i="18" s="1"/>
  <c r="AJ33" i="18" a="1"/>
  <c r="AJ33" i="18" s="1"/>
  <c r="AJ172" i="18" s="1"/>
  <c r="N33" i="18" a="1"/>
  <c r="N33" i="18" s="1"/>
  <c r="N172" i="18" s="1"/>
  <c r="G33" i="18" a="1"/>
  <c r="G33" i="18" s="1"/>
  <c r="G172" i="18" s="1"/>
  <c r="CY33" i="18" a="1"/>
  <c r="CY33" i="18" s="1"/>
  <c r="CY172" i="18" s="1"/>
  <c r="DD33" i="18" a="1"/>
  <c r="DD33" i="18" s="1"/>
  <c r="DD172" i="18" s="1"/>
  <c r="BS33" i="18" a="1"/>
  <c r="BS33" i="18" s="1"/>
  <c r="BS172" i="18" s="1"/>
  <c r="BX33" i="18" a="1"/>
  <c r="BX33" i="18" s="1"/>
  <c r="BX172" i="18" s="1"/>
  <c r="AM33" i="18" a="1"/>
  <c r="AM33" i="18" s="1"/>
  <c r="AM172" i="18" s="1"/>
  <c r="AO34" i="18" a="1"/>
  <c r="AO34" i="18" s="1"/>
  <c r="AO173" i="18" s="1"/>
  <c r="BP34" i="18" a="1"/>
  <c r="BP34" i="18" s="1"/>
  <c r="BP173" i="18" s="1"/>
  <c r="BA34" i="18" a="1"/>
  <c r="BA34" i="18" s="1"/>
  <c r="BA173" i="18" s="1"/>
  <c r="P34" i="18" a="1"/>
  <c r="P34" i="18" s="1"/>
  <c r="U34" i="18" a="1"/>
  <c r="U34" i="18" s="1"/>
  <c r="U173" i="18" s="1"/>
  <c r="DG34" i="18" a="1"/>
  <c r="DG34" i="18" s="1"/>
  <c r="DG173" i="18" s="1"/>
  <c r="CZ34" i="18" a="1"/>
  <c r="CZ34" i="18" s="1"/>
  <c r="CZ173" i="18" s="1"/>
  <c r="BC34" i="18" a="1"/>
  <c r="BC34" i="18" s="1"/>
  <c r="BC173" i="18" s="1"/>
  <c r="Q34" i="18" a="1"/>
  <c r="Q34" i="18" s="1"/>
  <c r="Q173" i="18" s="1"/>
  <c r="CX29" i="18" a="1"/>
  <c r="CX29" i="18" s="1"/>
  <c r="CX168" i="18" s="1"/>
  <c r="Z29" i="18" a="1"/>
  <c r="Z29" i="18" s="1"/>
  <c r="Z168" i="18" s="1"/>
  <c r="M29" i="18" a="1"/>
  <c r="M29" i="18" s="1"/>
  <c r="M168" i="18" s="1"/>
  <c r="R29" i="18" a="1"/>
  <c r="R29" i="18" s="1"/>
  <c r="R168" i="18" s="1"/>
  <c r="CQ29" i="18" a="1"/>
  <c r="CQ29" i="18" s="1"/>
  <c r="CQ168" i="18" s="1"/>
  <c r="F29" i="18" a="1"/>
  <c r="F29" i="18" s="1"/>
  <c r="F168" i="18" s="1"/>
  <c r="CO29" i="18" a="1"/>
  <c r="CO29" i="18" s="1"/>
  <c r="CO168" i="18" s="1"/>
  <c r="J29" i="18" a="1"/>
  <c r="J29" i="18" s="1"/>
  <c r="J168" i="18" s="1"/>
  <c r="X29" i="18" a="1"/>
  <c r="X29" i="18" s="1"/>
  <c r="X168" i="18" s="1"/>
  <c r="CS49" i="18" a="1"/>
  <c r="CS49" i="18" s="1"/>
  <c r="CS188" i="18" s="1"/>
  <c r="J49" i="18" a="1"/>
  <c r="J49" i="18" s="1"/>
  <c r="J188" i="18" s="1"/>
  <c r="L49" i="18" a="1"/>
  <c r="L49" i="18" s="1"/>
  <c r="L188" i="18" s="1"/>
  <c r="I49" i="18" a="1"/>
  <c r="I49" i="18" s="1"/>
  <c r="I188" i="18" s="1"/>
  <c r="CC49" i="18" a="1"/>
  <c r="CC49" i="18" s="1"/>
  <c r="CC188" i="18" s="1"/>
  <c r="CX49" i="18" a="1"/>
  <c r="CX49" i="18" s="1"/>
  <c r="CX188" i="18" s="1"/>
  <c r="CE49" i="18" a="1"/>
  <c r="CE49" i="18" s="1"/>
  <c r="CE188" i="18" s="1"/>
  <c r="BP49" i="18" a="1"/>
  <c r="BP49" i="18" s="1"/>
  <c r="BP188" i="18" s="1"/>
  <c r="R49" i="18" a="1"/>
  <c r="R49" i="18" s="1"/>
  <c r="R188" i="18" s="1"/>
  <c r="E49" i="18" a="1"/>
  <c r="E49" i="18" s="1"/>
  <c r="E188" i="18" s="1"/>
  <c r="AJ49" i="18" a="1"/>
  <c r="AJ49" i="18" s="1"/>
  <c r="AJ188" i="18" s="1"/>
  <c r="BU49" i="18" a="1"/>
  <c r="BU49" i="18" s="1"/>
  <c r="BU188" i="18" s="1"/>
  <c r="CS42" i="18" a="1"/>
  <c r="CS42" i="18" s="1"/>
  <c r="CS181" i="18" s="1"/>
  <c r="AY42" i="18" a="1"/>
  <c r="AY42" i="18" s="1"/>
  <c r="AY181" i="18" s="1"/>
  <c r="AN81" i="18" a="1"/>
  <c r="AN81" i="18" s="1"/>
  <c r="AN220" i="18" s="1"/>
  <c r="DH103" i="18" a="1"/>
  <c r="DH103" i="18" s="1"/>
  <c r="DH242" i="18" s="1"/>
  <c r="BQ39" i="18" a="1"/>
  <c r="BQ39" i="18" s="1"/>
  <c r="BQ178" i="18" s="1"/>
  <c r="CL35" i="18" a="1"/>
  <c r="CL35" i="18" s="1"/>
  <c r="CL174" i="18" s="1"/>
  <c r="CL43" i="18" a="1"/>
  <c r="CL43" i="18" s="1"/>
  <c r="CL182" i="18" s="1"/>
  <c r="Z11" i="18" a="1"/>
  <c r="Z11" i="18" s="1"/>
  <c r="Z150" i="18" s="1"/>
  <c r="DB11" i="18" a="1"/>
  <c r="DB11" i="18" s="1"/>
  <c r="DB150" i="18" s="1"/>
  <c r="BE64" i="18" a="1"/>
  <c r="BE64" i="18" s="1"/>
  <c r="BE203" i="18" s="1"/>
  <c r="O64" i="18" a="1"/>
  <c r="O64" i="18" s="1"/>
  <c r="O203" i="18" s="1"/>
  <c r="BO64" i="18" a="1"/>
  <c r="BO64" i="18" s="1"/>
  <c r="BO203" i="18" s="1"/>
  <c r="AR83" i="18" a="1"/>
  <c r="AR83" i="18" s="1"/>
  <c r="AR222" i="18" s="1"/>
  <c r="U83" i="18" a="1"/>
  <c r="U83" i="18" s="1"/>
  <c r="U222" i="18" s="1"/>
  <c r="AM83" i="18" a="1"/>
  <c r="AM83" i="18" s="1"/>
  <c r="AM222" i="18" s="1"/>
  <c r="CT107" i="18" a="1"/>
  <c r="CT107" i="18" s="1"/>
  <c r="CT246" i="18" s="1"/>
  <c r="AD107" i="18" a="1"/>
  <c r="AD107" i="18" s="1"/>
  <c r="AD246" i="18" s="1"/>
  <c r="L107" i="18" a="1"/>
  <c r="L107" i="18" s="1"/>
  <c r="L246" i="18" s="1"/>
  <c r="AS107" i="18" a="1"/>
  <c r="AS107" i="18" s="1"/>
  <c r="AS246" i="18" s="1"/>
  <c r="DO106" i="18" a="1"/>
  <c r="DO106" i="18" s="1"/>
  <c r="DO245" i="18" s="1"/>
  <c r="BW106" i="18" a="1"/>
  <c r="BW106" i="18" s="1"/>
  <c r="BW245" i="18" s="1"/>
  <c r="BY106" i="18" a="1"/>
  <c r="BY106" i="18" s="1"/>
  <c r="BY245" i="18" s="1"/>
  <c r="CR106" i="18" a="1"/>
  <c r="CR106" i="18" s="1"/>
  <c r="CR245" i="18" s="1"/>
  <c r="H106" i="18" a="1"/>
  <c r="H106" i="18" s="1"/>
  <c r="H245" i="18" s="1"/>
  <c r="AN106" i="18" a="1"/>
  <c r="AN106" i="18" s="1"/>
  <c r="AN245" i="18" s="1"/>
  <c r="J88" i="18" a="1"/>
  <c r="J88" i="18" s="1"/>
  <c r="J227" i="18" s="1"/>
  <c r="BX88" i="18" a="1"/>
  <c r="BX88" i="18" s="1"/>
  <c r="BX227" i="18" s="1"/>
  <c r="DR88" i="18" a="1"/>
  <c r="DR88" i="18" s="1"/>
  <c r="DR227" i="18" s="1"/>
  <c r="BY88" i="18" a="1"/>
  <c r="BY88" i="18" s="1"/>
  <c r="BY227" i="18" s="1"/>
  <c r="CK88" i="18" a="1"/>
  <c r="CK88" i="18" s="1"/>
  <c r="CK227" i="18" s="1"/>
  <c r="DK51" i="18" a="1"/>
  <c r="DK51" i="18" s="1"/>
  <c r="DK190" i="18" s="1"/>
  <c r="AV51" i="18" a="1"/>
  <c r="AV51" i="18" s="1"/>
  <c r="AV190" i="18" s="1"/>
  <c r="BQ51" i="18" a="1"/>
  <c r="BQ51" i="18" s="1"/>
  <c r="BQ190" i="18" s="1"/>
  <c r="DD51" i="18" a="1"/>
  <c r="DD51" i="18" s="1"/>
  <c r="DD190" i="18" s="1"/>
  <c r="BU51" i="18" a="1"/>
  <c r="BU51" i="18" s="1"/>
  <c r="BU190" i="18" s="1"/>
  <c r="K51" i="18" a="1"/>
  <c r="K51" i="18" s="1"/>
  <c r="K190" i="18" s="1"/>
  <c r="BZ51" i="18" a="1"/>
  <c r="BZ51" i="18" s="1"/>
  <c r="BZ190" i="18" s="1"/>
  <c r="BP58" i="18" a="1"/>
  <c r="BP58" i="18" s="1"/>
  <c r="BP197" i="18" s="1"/>
  <c r="CP58" i="18" a="1"/>
  <c r="CP58" i="18" s="1"/>
  <c r="CP197" i="18" s="1"/>
  <c r="CO58" i="18" a="1"/>
  <c r="CO58" i="18" s="1"/>
  <c r="CO197" i="18" s="1"/>
  <c r="DE58" i="18" a="1"/>
  <c r="DE58" i="18" s="1"/>
  <c r="DE197" i="18" s="1"/>
  <c r="BZ58" i="18" a="1"/>
  <c r="BZ58" i="18" s="1"/>
  <c r="BZ197" i="18" s="1"/>
  <c r="AW58" i="18" a="1"/>
  <c r="AW58" i="18" s="1"/>
  <c r="AW197" i="18" s="1"/>
  <c r="BY58" i="18" a="1"/>
  <c r="BY58" i="18" s="1"/>
  <c r="BY197" i="18" s="1"/>
  <c r="AJ58" i="18" a="1"/>
  <c r="AJ58" i="18" s="1"/>
  <c r="AJ197" i="18" s="1"/>
  <c r="BK58" i="18" a="1"/>
  <c r="BK58" i="18" s="1"/>
  <c r="BK197" i="18" s="1"/>
  <c r="DA33" i="18" a="1"/>
  <c r="DA33" i="18" s="1"/>
  <c r="DA172" i="18" s="1"/>
  <c r="DN33" i="18" a="1"/>
  <c r="DN33" i="18" s="1"/>
  <c r="DN172" i="18" s="1"/>
  <c r="AA33" i="18" a="1"/>
  <c r="AA33" i="18" s="1"/>
  <c r="AA172" i="18" s="1"/>
  <c r="DR33" i="18" a="1"/>
  <c r="DR33" i="18" s="1"/>
  <c r="DR172" i="18" s="1"/>
  <c r="DL33" i="18" a="1"/>
  <c r="DL33" i="18" s="1"/>
  <c r="DL172" i="18" s="1"/>
  <c r="CS33" i="18" a="1"/>
  <c r="CS33" i="18" s="1"/>
  <c r="CS172" i="18" s="1"/>
  <c r="BH33" i="18" a="1"/>
  <c r="BH33" i="18" s="1"/>
  <c r="BH172" i="18" s="1"/>
  <c r="BM33" i="18" a="1"/>
  <c r="BM33" i="18" s="1"/>
  <c r="BM172" i="18" s="1"/>
  <c r="AZ33" i="18" a="1"/>
  <c r="AZ33" i="18" s="1"/>
  <c r="AZ172" i="18" s="1"/>
  <c r="O33" i="18" a="1"/>
  <c r="O33" i="18" s="1"/>
  <c r="O172" i="18" s="1"/>
  <c r="AF34" i="18" a="1"/>
  <c r="AF34" i="18" s="1"/>
  <c r="AF173" i="18" s="1"/>
  <c r="AJ34" i="18" a="1"/>
  <c r="AJ34" i="18" s="1"/>
  <c r="AJ173" i="18" s="1"/>
  <c r="AU34" i="18" a="1"/>
  <c r="AU34" i="18" s="1"/>
  <c r="AU173" i="18" s="1"/>
  <c r="J34" i="18" a="1"/>
  <c r="J34" i="18" s="1"/>
  <c r="J173" i="18" s="1"/>
  <c r="O34" i="18" a="1"/>
  <c r="O34" i="18" s="1"/>
  <c r="O173" i="18" s="1"/>
  <c r="CO34" i="18" a="1"/>
  <c r="CO34" i="18" s="1"/>
  <c r="CO173" i="18" s="1"/>
  <c r="BO34" i="18" a="1"/>
  <c r="BO34" i="18" s="1"/>
  <c r="BO173" i="18" s="1"/>
  <c r="AD34" i="18" a="1"/>
  <c r="AD34" i="18" s="1"/>
  <c r="AD173" i="18" s="1"/>
  <c r="DF34" i="18" a="1"/>
  <c r="DF34" i="18" s="1"/>
  <c r="DF173" i="18" s="1"/>
  <c r="DP29" i="18" a="1"/>
  <c r="DP29" i="18" s="1"/>
  <c r="DP168" i="18" s="1"/>
  <c r="U29" i="18" a="1"/>
  <c r="U29" i="18" s="1"/>
  <c r="U168" i="18" s="1"/>
  <c r="CR29" i="18" a="1"/>
  <c r="CR29" i="18" s="1"/>
  <c r="CR168" i="18" s="1"/>
  <c r="G29" i="18" a="1"/>
  <c r="G29" i="18" s="1"/>
  <c r="G168" i="18" s="1"/>
  <c r="CK29" i="18" a="1"/>
  <c r="CK29" i="18" s="1"/>
  <c r="CK168" i="18" s="1"/>
  <c r="DM29" i="18" a="1"/>
  <c r="DM29" i="18" s="1"/>
  <c r="DM168" i="18" s="1"/>
  <c r="CJ29" i="18" a="1"/>
  <c r="CJ29" i="18" s="1"/>
  <c r="CJ168" i="18" s="1"/>
  <c r="BT29" i="18" a="1"/>
  <c r="BT29" i="18" s="1"/>
  <c r="BT168" i="18" s="1"/>
  <c r="CY29" i="18" a="1"/>
  <c r="CY29" i="18" s="1"/>
  <c r="CY168" i="18" s="1"/>
  <c r="CJ49" i="18" a="1"/>
  <c r="CJ49" i="18" s="1"/>
  <c r="CJ188" i="18" s="1"/>
  <c r="DM49" i="18" a="1"/>
  <c r="DM49" i="18" s="1"/>
  <c r="DM188" i="18" s="1"/>
  <c r="DO49" i="18" a="1"/>
  <c r="DO49" i="18" s="1"/>
  <c r="DO188" i="18" s="1"/>
  <c r="BQ49" i="18" a="1"/>
  <c r="BQ49" i="18" s="1"/>
  <c r="BQ188" i="18" s="1"/>
  <c r="BW49" i="18" a="1"/>
  <c r="BW49" i="18" s="1"/>
  <c r="BW188" i="18" s="1"/>
  <c r="CF49" i="18" a="1"/>
  <c r="CF49" i="18" s="1"/>
  <c r="CF188" i="18" s="1"/>
  <c r="BS49" i="18" a="1"/>
  <c r="BS49" i="18" s="1"/>
  <c r="BS188" i="18" s="1"/>
  <c r="S49" i="18" a="1"/>
  <c r="S49" i="18" s="1"/>
  <c r="S188" i="18" s="1"/>
  <c r="F49" i="18" a="1"/>
  <c r="F49" i="18" s="1"/>
  <c r="F188" i="18" s="1"/>
  <c r="DF49" i="18" a="1"/>
  <c r="DF49" i="18" s="1"/>
  <c r="DF188" i="18" s="1"/>
  <c r="CW49" i="18" a="1"/>
  <c r="CW49" i="18" s="1"/>
  <c r="CW188" i="18" s="1"/>
  <c r="AW49" i="18" a="1"/>
  <c r="AW49" i="18" s="1"/>
  <c r="AW188" i="18" s="1"/>
  <c r="R42" i="18" a="1"/>
  <c r="R42" i="18" s="1"/>
  <c r="R181" i="18" s="1"/>
  <c r="M42" i="18" a="1"/>
  <c r="M42" i="18" s="1"/>
  <c r="M181" i="18" s="1"/>
  <c r="AG103" i="18" a="1"/>
  <c r="AG103" i="18" s="1"/>
  <c r="AG242" i="18" s="1"/>
  <c r="CU35" i="18" a="1"/>
  <c r="CU35" i="18" s="1"/>
  <c r="CU174" i="18" s="1"/>
  <c r="P11" i="18" a="1"/>
  <c r="P11" i="18" s="1"/>
  <c r="AC64" i="18" a="1"/>
  <c r="AC64" i="18" s="1"/>
  <c r="AC203" i="18" s="1"/>
  <c r="BB83" i="18" a="1"/>
  <c r="BB83" i="18" s="1"/>
  <c r="BB222" i="18" s="1"/>
  <c r="CE107" i="18" a="1"/>
  <c r="CE107" i="18" s="1"/>
  <c r="CE246" i="18" s="1"/>
  <c r="DJ106" i="18" a="1"/>
  <c r="DJ106" i="18" s="1"/>
  <c r="DJ245" i="18" s="1"/>
  <c r="BO106" i="18" a="1"/>
  <c r="BO106" i="18" s="1"/>
  <c r="BO245" i="18" s="1"/>
  <c r="V106" i="18" a="1"/>
  <c r="V106" i="18" s="1"/>
  <c r="V245" i="18" s="1"/>
  <c r="CT88" i="18" a="1"/>
  <c r="CT88" i="18" s="1"/>
  <c r="CT227" i="18" s="1"/>
  <c r="AN88" i="18" a="1"/>
  <c r="AN88" i="18" s="1"/>
  <c r="AN227" i="18" s="1"/>
  <c r="N51" i="18" a="1"/>
  <c r="N51" i="18" s="1"/>
  <c r="N190" i="18" s="1"/>
  <c r="BO51" i="18" a="1"/>
  <c r="BO51" i="18" s="1"/>
  <c r="BO190" i="18" s="1"/>
  <c r="DM58" i="18" a="1"/>
  <c r="DM58" i="18" s="1"/>
  <c r="DM197" i="18" s="1"/>
  <c r="AQ58" i="18" a="1"/>
  <c r="AQ58" i="18" s="1"/>
  <c r="AQ197" i="18" s="1"/>
  <c r="BD58" i="18" a="1"/>
  <c r="BD58" i="18" s="1"/>
  <c r="BD197" i="18" s="1"/>
  <c r="AS58" i="18" a="1"/>
  <c r="AS58" i="18" s="1"/>
  <c r="AS197" i="18" s="1"/>
  <c r="CO33" i="18" a="1"/>
  <c r="CO33" i="18" s="1"/>
  <c r="CO172" i="18" s="1"/>
  <c r="CL33" i="18" a="1"/>
  <c r="CL33" i="18" s="1"/>
  <c r="CL172" i="18" s="1"/>
  <c r="J33" i="18" a="1"/>
  <c r="J33" i="18" s="1"/>
  <c r="J172" i="18" s="1"/>
  <c r="R34" i="18" a="1"/>
  <c r="R34" i="18" s="1"/>
  <c r="R173" i="18" s="1"/>
  <c r="DO34" i="18" a="1"/>
  <c r="DO34" i="18" s="1"/>
  <c r="DO173" i="18" s="1"/>
  <c r="T34" i="18" a="1"/>
  <c r="T34" i="18" s="1"/>
  <c r="T173" i="18" s="1"/>
  <c r="BI34" i="18" a="1"/>
  <c r="BI34" i="18" s="1"/>
  <c r="BI173" i="18" s="1"/>
  <c r="CM29" i="18" a="1"/>
  <c r="CM29" i="18" s="1"/>
  <c r="CM168" i="18" s="1"/>
  <c r="BV29" i="18" a="1"/>
  <c r="BV29" i="18" s="1"/>
  <c r="BV168" i="18" s="1"/>
  <c r="BD29" i="18" a="1"/>
  <c r="BD29" i="18" s="1"/>
  <c r="BD168" i="18" s="1"/>
  <c r="CG49" i="18" a="1"/>
  <c r="CG49" i="18" s="1"/>
  <c r="CG188" i="18" s="1"/>
  <c r="AS49" i="18" a="1"/>
  <c r="AS49" i="18" s="1"/>
  <c r="AS188" i="18" s="1"/>
  <c r="AT49" i="18" a="1"/>
  <c r="AT49" i="18" s="1"/>
  <c r="AT188" i="18" s="1"/>
  <c r="CH49" i="18" a="1"/>
  <c r="CH49" i="18" s="1"/>
  <c r="CH188" i="18" s="1"/>
  <c r="CK49" i="18" a="1"/>
  <c r="CK49" i="18" s="1"/>
  <c r="CK188" i="18" s="1"/>
  <c r="DI81" i="18" a="1"/>
  <c r="DI81" i="18" s="1"/>
  <c r="DI220" i="18" s="1"/>
  <c r="AJ98" i="18" a="1"/>
  <c r="AJ98" i="18" s="1"/>
  <c r="AJ237" i="18" s="1"/>
  <c r="AP19" i="18" a="1"/>
  <c r="AP19" i="18" s="1"/>
  <c r="AP158" i="18" s="1"/>
  <c r="BK54" i="18" a="1"/>
  <c r="BK54" i="18" s="1"/>
  <c r="BK193" i="18" s="1"/>
  <c r="AV54" i="18" a="1"/>
  <c r="AV54" i="18" s="1"/>
  <c r="AV193" i="18" s="1"/>
  <c r="DL104" i="18" a="1"/>
  <c r="DL104" i="18" s="1"/>
  <c r="DL243" i="18" s="1"/>
  <c r="AK52" i="18" a="1"/>
  <c r="AK52" i="18" s="1"/>
  <c r="AK191" i="18" s="1"/>
  <c r="BS52" i="18" a="1"/>
  <c r="BS52" i="18" s="1"/>
  <c r="BS191" i="18" s="1"/>
  <c r="CA52" i="18" a="1"/>
  <c r="CA52" i="18" s="1"/>
  <c r="CA191" i="18" s="1"/>
  <c r="BN52" i="18" a="1"/>
  <c r="BN52" i="18" s="1"/>
  <c r="BN191" i="18" s="1"/>
  <c r="BG52" i="18" a="1"/>
  <c r="BG52" i="18" s="1"/>
  <c r="BG191" i="18" s="1"/>
  <c r="M52" i="18" a="1"/>
  <c r="M52" i="18" s="1"/>
  <c r="M191" i="18" s="1"/>
  <c r="CJ52" i="18" a="1"/>
  <c r="CJ52" i="18" s="1"/>
  <c r="CJ191" i="18" s="1"/>
  <c r="U52" i="18" a="1"/>
  <c r="U52" i="18" s="1"/>
  <c r="U191" i="18" s="1"/>
  <c r="BF52" i="18" a="1"/>
  <c r="BF52" i="18" s="1"/>
  <c r="BF191" i="18" s="1"/>
  <c r="BZ92" i="18" a="1"/>
  <c r="BZ92" i="18" s="1"/>
  <c r="BZ231" i="18" s="1"/>
  <c r="CM92" i="18" a="1"/>
  <c r="CM92" i="18" s="1"/>
  <c r="CM231" i="18" s="1"/>
  <c r="DN92" i="18" a="1"/>
  <c r="DN92" i="18" s="1"/>
  <c r="DN231" i="18" s="1"/>
  <c r="DR92" i="18" a="1"/>
  <c r="DR92" i="18" s="1"/>
  <c r="DR231" i="18" s="1"/>
  <c r="AI92" i="18" a="1"/>
  <c r="AI92" i="18" s="1"/>
  <c r="AI231" i="18" s="1"/>
  <c r="BR92" i="18" a="1"/>
  <c r="BR92" i="18" s="1"/>
  <c r="BR231" i="18" s="1"/>
  <c r="CP92" i="18" a="1"/>
  <c r="CP92" i="18" s="1"/>
  <c r="CP231" i="18" s="1"/>
  <c r="AU92" i="18" a="1"/>
  <c r="AU92" i="18" s="1"/>
  <c r="AU231" i="18" s="1"/>
  <c r="BA92" i="18" a="1"/>
  <c r="BA92" i="18" s="1"/>
  <c r="BA231" i="18" s="1"/>
  <c r="DQ66" i="18" a="1"/>
  <c r="DQ66" i="18" s="1"/>
  <c r="DQ205" i="18" s="1"/>
  <c r="G66" i="18" a="1"/>
  <c r="G66" i="18" s="1"/>
  <c r="G205" i="18" s="1"/>
  <c r="K66" i="18" a="1"/>
  <c r="K66" i="18" s="1"/>
  <c r="K205" i="18" s="1"/>
  <c r="N66" i="18" a="1"/>
  <c r="N66" i="18" s="1"/>
  <c r="N205" i="18" s="1"/>
  <c r="CL66" i="18" a="1"/>
  <c r="CL66" i="18" s="1"/>
  <c r="CL205" i="18" s="1"/>
  <c r="CJ66" i="18" a="1"/>
  <c r="CJ66" i="18" s="1"/>
  <c r="CJ205" i="18" s="1"/>
  <c r="E66" i="18" a="1"/>
  <c r="E66" i="18" s="1"/>
  <c r="E205" i="18" s="1"/>
  <c r="CR66" i="18" a="1"/>
  <c r="CR66" i="18" s="1"/>
  <c r="CR205" i="18" s="1"/>
  <c r="CA66" i="18" a="1"/>
  <c r="CA66" i="18" s="1"/>
  <c r="CA205" i="18" s="1"/>
  <c r="AW66" i="18" a="1"/>
  <c r="AW66" i="18" s="1"/>
  <c r="AW205" i="18" s="1"/>
  <c r="AY98" i="18" a="1"/>
  <c r="AY98" i="18" s="1"/>
  <c r="AY237" i="18" s="1"/>
  <c r="DH20" i="18" a="1"/>
  <c r="DH20" i="18" s="1"/>
  <c r="DH159" i="18" s="1"/>
  <c r="DQ20" i="18" a="1"/>
  <c r="DQ20" i="18" s="1"/>
  <c r="DQ159" i="18" s="1"/>
  <c r="AH20" i="18" a="1"/>
  <c r="AH20" i="18" s="1"/>
  <c r="AH159" i="18" s="1"/>
  <c r="AG20" i="18" a="1"/>
  <c r="AG20" i="18" s="1"/>
  <c r="AG159" i="18" s="1"/>
  <c r="BL20" i="18" a="1"/>
  <c r="BL20" i="18" s="1"/>
  <c r="BL159" i="18" s="1"/>
  <c r="CM20" i="18" a="1"/>
  <c r="CM20" i="18" s="1"/>
  <c r="CM159" i="18" s="1"/>
  <c r="I20" i="18" a="1"/>
  <c r="I20" i="18" s="1"/>
  <c r="I159" i="18" s="1"/>
  <c r="BB20" i="18" a="1"/>
  <c r="BB20" i="18" s="1"/>
  <c r="BB159" i="18" s="1"/>
  <c r="AU20" i="18" a="1"/>
  <c r="AU20" i="18" s="1"/>
  <c r="AU159" i="18" s="1"/>
  <c r="X20" i="18" a="1"/>
  <c r="X20" i="18" s="1"/>
  <c r="X159" i="18" s="1"/>
  <c r="AL20" i="18" a="1"/>
  <c r="AL20" i="18" s="1"/>
  <c r="AL159" i="18" s="1"/>
  <c r="L20" i="18" a="1"/>
  <c r="L20" i="18" s="1"/>
  <c r="L159" i="18" s="1"/>
  <c r="CL13" i="18" a="1"/>
  <c r="CL13" i="18" s="1"/>
  <c r="CL152" i="18" s="1"/>
  <c r="Z13" i="18" a="1"/>
  <c r="Z13" i="18" s="1"/>
  <c r="Z152" i="18" s="1"/>
  <c r="BL13" i="18" a="1"/>
  <c r="BL13" i="18" s="1"/>
  <c r="BL152" i="18" s="1"/>
  <c r="CZ13" i="18" a="1"/>
  <c r="CZ13" i="18" s="1"/>
  <c r="CZ152" i="18" s="1"/>
  <c r="AF13" i="18" a="1"/>
  <c r="AF13" i="18" s="1"/>
  <c r="AF152" i="18" s="1"/>
  <c r="BU13" i="18" a="1"/>
  <c r="BU13" i="18" s="1"/>
  <c r="BU152" i="18" s="1"/>
  <c r="CM13" i="18" a="1"/>
  <c r="CM13" i="18" s="1"/>
  <c r="CM152" i="18" s="1"/>
  <c r="DJ13" i="18" a="1"/>
  <c r="DJ13" i="18" s="1"/>
  <c r="DJ152" i="18" s="1"/>
  <c r="AP13" i="18" a="1"/>
  <c r="AP13" i="18" s="1"/>
  <c r="AP152" i="18" s="1"/>
  <c r="CW13" i="18" a="1"/>
  <c r="CW13" i="18" s="1"/>
  <c r="CW152" i="18" s="1"/>
  <c r="AC13" i="18" a="1"/>
  <c r="AC13" i="18" s="1"/>
  <c r="AC152" i="18" s="1"/>
  <c r="AZ13" i="18" a="1"/>
  <c r="AZ13" i="18" s="1"/>
  <c r="AZ152" i="18" s="1"/>
  <c r="BE13" i="18" a="1"/>
  <c r="BE13" i="18" s="1"/>
  <c r="BE152" i="18" s="1"/>
  <c r="CI13" i="18" a="1"/>
  <c r="CI13" i="18" s="1"/>
  <c r="CI152" i="18" s="1"/>
  <c r="AA13" i="18" a="1"/>
  <c r="AA13" i="18" s="1"/>
  <c r="AA152" i="18" s="1"/>
  <c r="BZ31" i="18" a="1"/>
  <c r="BZ31" i="18" s="1"/>
  <c r="BZ170" i="18" s="1"/>
  <c r="N31" i="18" a="1"/>
  <c r="N31" i="18" s="1"/>
  <c r="N170" i="18" s="1"/>
  <c r="BU31" i="18" a="1"/>
  <c r="BU31" i="18" s="1"/>
  <c r="BU170" i="18" s="1"/>
  <c r="I31" i="18" a="1"/>
  <c r="I31" i="18" s="1"/>
  <c r="I170" i="18" s="1"/>
  <c r="BD31" i="18" a="1"/>
  <c r="BD31" i="18" s="1"/>
  <c r="BD170" i="18" s="1"/>
  <c r="CK31" i="18" a="1"/>
  <c r="CK31" i="18" s="1"/>
  <c r="CK170" i="18" s="1"/>
  <c r="DD31" i="18" a="1"/>
  <c r="DD31" i="18" s="1"/>
  <c r="DD170" i="18" s="1"/>
  <c r="AG31" i="18" a="1"/>
  <c r="AG31" i="18" s="1"/>
  <c r="AG170" i="18" s="1"/>
  <c r="AS31" i="18" a="1"/>
  <c r="AS31" i="18" s="1"/>
  <c r="AS170" i="18" s="1"/>
  <c r="AD31" i="18" a="1"/>
  <c r="AD31" i="18" s="1"/>
  <c r="AD170" i="18" s="1"/>
  <c r="BS31" i="18" a="1"/>
  <c r="BS31" i="18" s="1"/>
  <c r="BS170" i="18" s="1"/>
  <c r="CT31" i="18" a="1"/>
  <c r="CT31" i="18" s="1"/>
  <c r="CT170" i="18" s="1"/>
  <c r="O31" i="18" a="1"/>
  <c r="O31" i="18" s="1"/>
  <c r="O170" i="18" s="1"/>
  <c r="U31" i="18" a="1"/>
  <c r="U31" i="18" s="1"/>
  <c r="U170" i="18" s="1"/>
  <c r="CY31" i="18" a="1"/>
  <c r="CY31" i="18" s="1"/>
  <c r="CY170" i="18" s="1"/>
  <c r="BQ7" i="18" a="1"/>
  <c r="BQ7" i="18" s="1"/>
  <c r="BQ146" i="18" s="1"/>
  <c r="E7" i="18" a="1"/>
  <c r="E7" i="18" s="1"/>
  <c r="E146" i="18" s="1"/>
  <c r="BL7" i="18" a="1"/>
  <c r="BL7" i="18" s="1"/>
  <c r="BL146" i="18" s="1"/>
  <c r="DN7" i="18" a="1"/>
  <c r="DN7" i="18" s="1"/>
  <c r="DN146" i="18" s="1"/>
  <c r="BB7" i="18" a="1"/>
  <c r="BB7" i="18" s="1"/>
  <c r="BB146" i="18" s="1"/>
  <c r="CZ7" i="18" a="1"/>
  <c r="CZ7" i="18" s="1"/>
  <c r="CZ146" i="18" s="1"/>
  <c r="AN7" i="18" a="1"/>
  <c r="AN7" i="18" s="1"/>
  <c r="AN146" i="18" s="1"/>
  <c r="CP7" i="18" a="1"/>
  <c r="CP7" i="18" s="1"/>
  <c r="CP146" i="18" s="1"/>
  <c r="AD7" i="18" a="1"/>
  <c r="AD7" i="18" s="1"/>
  <c r="AD146" i="18" s="1"/>
  <c r="CK7" i="18" a="1"/>
  <c r="CK7" i="18" s="1"/>
  <c r="CK146" i="18" s="1"/>
  <c r="Y7" i="18" a="1"/>
  <c r="Y7" i="18" s="1"/>
  <c r="Y146" i="18" s="1"/>
  <c r="CA7" i="18" a="1"/>
  <c r="CA7" i="18" s="1"/>
  <c r="CA146" i="18" s="1"/>
  <c r="O7" i="18" a="1"/>
  <c r="O7" i="18" s="1"/>
  <c r="O146" i="18" s="1"/>
  <c r="BV7" i="18" a="1"/>
  <c r="BV7" i="18" s="1"/>
  <c r="BV146" i="18" s="1"/>
  <c r="J7" i="18" a="1"/>
  <c r="J7" i="18" s="1"/>
  <c r="J146" i="18" s="1"/>
  <c r="BH30" i="18" a="1"/>
  <c r="BH30" i="18" s="1"/>
  <c r="BH169" i="18" s="1"/>
  <c r="K30" i="18" a="1"/>
  <c r="K30" i="18" s="1"/>
  <c r="K169" i="18" s="1"/>
  <c r="BU30" i="18" a="1"/>
  <c r="BU30" i="18" s="1"/>
  <c r="BU169" i="18" s="1"/>
  <c r="CX30" i="18" a="1"/>
  <c r="CX30" i="18" s="1"/>
  <c r="CX169" i="18" s="1"/>
  <c r="V30" i="18" a="1"/>
  <c r="V30" i="18" s="1"/>
  <c r="V169" i="18" s="1"/>
  <c r="BW30" i="18" a="1"/>
  <c r="BW30" i="18" s="1"/>
  <c r="BW169" i="18" s="1"/>
  <c r="DE30" i="18" a="1"/>
  <c r="DE30" i="18" s="1"/>
  <c r="DE169" i="18" s="1"/>
  <c r="DL30" i="18" a="1"/>
  <c r="DL30" i="18" s="1"/>
  <c r="DL169" i="18" s="1"/>
  <c r="DK30" i="18" a="1"/>
  <c r="DK30" i="18" s="1"/>
  <c r="DK169" i="18" s="1"/>
  <c r="AL30" i="18" a="1"/>
  <c r="AL30" i="18" s="1"/>
  <c r="AL169" i="18" s="1"/>
  <c r="BM30" i="18" a="1"/>
  <c r="BM30" i="18" s="1"/>
  <c r="BM169" i="18" s="1"/>
  <c r="CG30" i="18" a="1"/>
  <c r="CG30" i="18" s="1"/>
  <c r="CG169" i="18" s="1"/>
  <c r="CT30" i="18" a="1"/>
  <c r="CT30" i="18" s="1"/>
  <c r="CT169" i="18" s="1"/>
  <c r="CL30" i="18" a="1"/>
  <c r="CL30" i="18" s="1"/>
  <c r="CL169" i="18" s="1"/>
  <c r="DQ80" i="18" a="1"/>
  <c r="DQ80" i="18" s="1"/>
  <c r="DQ219" i="18" s="1"/>
  <c r="CK80" i="18" a="1"/>
  <c r="CK80" i="18" s="1"/>
  <c r="CK219" i="18" s="1"/>
  <c r="DN80" i="18" a="1"/>
  <c r="DN80" i="18" s="1"/>
  <c r="DN219" i="18" s="1"/>
  <c r="CH80" i="18" a="1"/>
  <c r="CH80" i="18" s="1"/>
  <c r="CH219" i="18" s="1"/>
  <c r="DS80" i="18" a="1"/>
  <c r="DS80" i="18" s="1"/>
  <c r="DS219" i="18" s="1"/>
  <c r="BD80" i="18" a="1"/>
  <c r="BD80" i="18" s="1"/>
  <c r="BD219" i="18" s="1"/>
  <c r="X80" i="18" a="1"/>
  <c r="X80" i="18" s="1"/>
  <c r="X219" i="18" s="1"/>
  <c r="BK80" i="18" a="1"/>
  <c r="BK80" i="18" s="1"/>
  <c r="BK219" i="18" s="1"/>
  <c r="U80" i="18" a="1"/>
  <c r="U80" i="18" s="1"/>
  <c r="U219" i="18" s="1"/>
  <c r="BI80" i="18" a="1"/>
  <c r="BI80" i="18" s="1"/>
  <c r="BI219" i="18" s="1"/>
  <c r="AD80" i="18" a="1"/>
  <c r="AD80" i="18" s="1"/>
  <c r="AD219" i="18" s="1"/>
  <c r="AX80" i="18" a="1"/>
  <c r="AX80" i="18" s="1"/>
  <c r="AX219" i="18" s="1"/>
  <c r="AA80" i="18" a="1"/>
  <c r="AA80" i="18" s="1"/>
  <c r="AA219" i="18" s="1"/>
  <c r="K80" i="18" a="1"/>
  <c r="K80" i="18" s="1"/>
  <c r="K219" i="18" s="1"/>
  <c r="AS80" i="18" a="1"/>
  <c r="AS80" i="18" s="1"/>
  <c r="AS219" i="18" s="1"/>
  <c r="DC70" i="18" a="1"/>
  <c r="DC70" i="18" s="1"/>
  <c r="DC209" i="18" s="1"/>
  <c r="AQ70" i="18" a="1"/>
  <c r="AQ70" i="18" s="1"/>
  <c r="AQ209" i="18" s="1"/>
  <c r="CS70" i="18" a="1"/>
  <c r="CS70" i="18" s="1"/>
  <c r="CS209" i="18" s="1"/>
  <c r="AG70" i="18" a="1"/>
  <c r="AG70" i="18" s="1"/>
  <c r="AG209" i="18" s="1"/>
  <c r="CE70" i="18" a="1"/>
  <c r="CE70" i="18" s="1"/>
  <c r="CE209" i="18" s="1"/>
  <c r="S70" i="18" a="1"/>
  <c r="S70" i="18" s="1"/>
  <c r="S209" i="18" s="1"/>
  <c r="BZ70" i="18" a="1"/>
  <c r="BZ70" i="18" s="1"/>
  <c r="BZ209" i="18" s="1"/>
  <c r="N70" i="18" a="1"/>
  <c r="N70" i="18" s="1"/>
  <c r="N209" i="18" s="1"/>
  <c r="AE70" i="18" a="1"/>
  <c r="AE70" i="18" s="1"/>
  <c r="AE209" i="18" s="1"/>
  <c r="L70" i="18" a="1"/>
  <c r="L70" i="18" s="1"/>
  <c r="L209" i="18" s="1"/>
  <c r="Z70" i="18" a="1"/>
  <c r="Z70" i="18" s="1"/>
  <c r="Z209" i="18" s="1"/>
  <c r="CV70" i="18" a="1"/>
  <c r="CV70" i="18" s="1"/>
  <c r="CV209" i="18" s="1"/>
  <c r="DJ70" i="18" a="1"/>
  <c r="DJ70" i="18" s="1"/>
  <c r="DJ209" i="18" s="1"/>
  <c r="AX70" i="18" a="1"/>
  <c r="AX70" i="18" s="1"/>
  <c r="AX209" i="18" s="1"/>
  <c r="AM70" i="18" a="1"/>
  <c r="AM70" i="18" s="1"/>
  <c r="AM209" i="18" s="1"/>
  <c r="CX86" i="18" a="1"/>
  <c r="CX86" i="18" s="1"/>
  <c r="CX225" i="18" s="1"/>
  <c r="BV86" i="18" a="1"/>
  <c r="BV86" i="18" s="1"/>
  <c r="BV225" i="18" s="1"/>
  <c r="CM103" i="18" a="1"/>
  <c r="CM103" i="18" s="1"/>
  <c r="CM242" i="18" s="1"/>
  <c r="CK43" i="18" a="1"/>
  <c r="CK43" i="18" s="1"/>
  <c r="CK182" i="18" s="1"/>
  <c r="AA11" i="18" a="1"/>
  <c r="AA11" i="18" s="1"/>
  <c r="AA150" i="18" s="1"/>
  <c r="F64" i="18" a="1"/>
  <c r="F64" i="18" s="1"/>
  <c r="F203" i="18" s="1"/>
  <c r="S83" i="18" a="1"/>
  <c r="S83" i="18" s="1"/>
  <c r="S222" i="18" s="1"/>
  <c r="DR107" i="18" a="1"/>
  <c r="DR107" i="18" s="1"/>
  <c r="DR246" i="18" s="1"/>
  <c r="CY106" i="18" a="1"/>
  <c r="CY106" i="18" s="1"/>
  <c r="CY245" i="18" s="1"/>
  <c r="CA106" i="18" a="1"/>
  <c r="CA106" i="18" s="1"/>
  <c r="CA245" i="18" s="1"/>
  <c r="AA106" i="18" a="1"/>
  <c r="AA106" i="18" s="1"/>
  <c r="AA245" i="18" s="1"/>
  <c r="DQ88" i="18" a="1"/>
  <c r="DQ88" i="18" s="1"/>
  <c r="DQ227" i="18" s="1"/>
  <c r="CS51" i="18" a="1"/>
  <c r="CS51" i="18" s="1"/>
  <c r="CS190" i="18" s="1"/>
  <c r="DS51" i="18" a="1"/>
  <c r="DS51" i="18" s="1"/>
  <c r="DS190" i="18" s="1"/>
  <c r="R51" i="18" a="1"/>
  <c r="R51" i="18" s="1"/>
  <c r="R190" i="18" s="1"/>
  <c r="CJ58" i="18" a="1"/>
  <c r="CJ58" i="18" s="1"/>
  <c r="CJ197" i="18" s="1"/>
  <c r="AH58" i="18" a="1"/>
  <c r="AH58" i="18" s="1"/>
  <c r="AH197" i="18" s="1"/>
  <c r="CE58" i="18" a="1"/>
  <c r="CE58" i="18" s="1"/>
  <c r="CE197" i="18" s="1"/>
  <c r="CR33" i="18" a="1"/>
  <c r="CR33" i="18" s="1"/>
  <c r="CR172" i="18" s="1"/>
  <c r="BW33" i="18" a="1"/>
  <c r="BW33" i="18" s="1"/>
  <c r="BW172" i="18" s="1"/>
  <c r="CA33" i="18" a="1"/>
  <c r="CA33" i="18" s="1"/>
  <c r="CA172" i="18" s="1"/>
  <c r="AB33" i="18" a="1"/>
  <c r="AB33" i="18" s="1"/>
  <c r="AB172" i="18" s="1"/>
  <c r="CV34" i="18" a="1"/>
  <c r="CV34" i="18" s="1"/>
  <c r="CV173" i="18" s="1"/>
  <c r="CW34" i="18" a="1"/>
  <c r="CW34" i="18" s="1"/>
  <c r="CW173" i="18" s="1"/>
  <c r="BD34" i="18" a="1"/>
  <c r="BD34" i="18" s="1"/>
  <c r="BD173" i="18" s="1"/>
  <c r="AK34" i="18" a="1"/>
  <c r="AK34" i="18" s="1"/>
  <c r="AK173" i="18" s="1"/>
  <c r="CH29" i="18" a="1"/>
  <c r="CH29" i="18" s="1"/>
  <c r="CH168" i="18" s="1"/>
  <c r="BP29" i="18" a="1"/>
  <c r="BP29" i="18" s="1"/>
  <c r="BP168" i="18" s="1"/>
  <c r="AY29" i="18" a="1"/>
  <c r="AY29" i="18" s="1"/>
  <c r="AY168" i="18" s="1"/>
  <c r="BX49" i="18" a="1"/>
  <c r="BX49" i="18" s="1"/>
  <c r="BX188" i="18" s="1"/>
  <c r="BK49" i="18" a="1"/>
  <c r="BK49" i="18" s="1"/>
  <c r="BK188" i="18" s="1"/>
  <c r="AH49" i="18" a="1"/>
  <c r="AH49" i="18" s="1"/>
  <c r="AH188" i="18" s="1"/>
  <c r="AK49" i="18" a="1"/>
  <c r="AK49" i="18" s="1"/>
  <c r="AK188" i="18" s="1"/>
  <c r="DO42" i="18" a="1"/>
  <c r="DO42" i="18" s="1"/>
  <c r="DO181" i="18" s="1"/>
  <c r="G81" i="18" a="1"/>
  <c r="G81" i="18" s="1"/>
  <c r="G220" i="18" s="1"/>
  <c r="AL98" i="18" a="1"/>
  <c r="AL98" i="18" s="1"/>
  <c r="AL237" i="18" s="1"/>
  <c r="AE19" i="18" a="1"/>
  <c r="AE19" i="18" s="1"/>
  <c r="AE158" i="18" s="1"/>
  <c r="CM54" i="18" a="1"/>
  <c r="CM54" i="18" s="1"/>
  <c r="CM193" i="18" s="1"/>
  <c r="CP104" i="18" a="1"/>
  <c r="CP104" i="18" s="1"/>
  <c r="CP243" i="18" s="1"/>
  <c r="BD104" i="18" a="1"/>
  <c r="BD104" i="18" s="1"/>
  <c r="BD243" i="18" s="1"/>
  <c r="AB52" i="18" a="1"/>
  <c r="AB52" i="18" s="1"/>
  <c r="AB191" i="18" s="1"/>
  <c r="BJ52" i="18" a="1"/>
  <c r="BJ52" i="18" s="1"/>
  <c r="BJ191" i="18" s="1"/>
  <c r="BO52" i="18" a="1"/>
  <c r="BO52" i="18" s="1"/>
  <c r="BO191" i="18" s="1"/>
  <c r="W52" i="18" a="1"/>
  <c r="W52" i="18" s="1"/>
  <c r="W191" i="18" s="1"/>
  <c r="BA52" i="18" a="1"/>
  <c r="BA52" i="18" s="1"/>
  <c r="BA191" i="18" s="1"/>
  <c r="DL52" i="18" a="1"/>
  <c r="DL52" i="18" s="1"/>
  <c r="DL191" i="18" s="1"/>
  <c r="BX52" i="18" a="1"/>
  <c r="BX52" i="18" s="1"/>
  <c r="BX191" i="18" s="1"/>
  <c r="DN52" i="18" a="1"/>
  <c r="DN52" i="18" s="1"/>
  <c r="DN191" i="18" s="1"/>
  <c r="DA52" i="18" a="1"/>
  <c r="DA52" i="18" s="1"/>
  <c r="DA191" i="18" s="1"/>
  <c r="BQ92" i="18" a="1"/>
  <c r="BQ92" i="18" s="1"/>
  <c r="BQ231" i="18" s="1"/>
  <c r="CD92" i="18" a="1"/>
  <c r="CD92" i="18" s="1"/>
  <c r="CD231" i="18" s="1"/>
  <c r="DE92" i="18" a="1"/>
  <c r="DE92" i="18" s="1"/>
  <c r="DE231" i="18" s="1"/>
  <c r="DI92" i="18" a="1"/>
  <c r="DI92" i="18" s="1"/>
  <c r="DI231" i="18" s="1"/>
  <c r="DC92" i="18" a="1"/>
  <c r="DC92" i="18" s="1"/>
  <c r="DC231" i="18" s="1"/>
  <c r="BI92" i="18" a="1"/>
  <c r="BI92" i="18" s="1"/>
  <c r="BI231" i="18" s="1"/>
  <c r="CG92" i="18" a="1"/>
  <c r="CG92" i="18" s="1"/>
  <c r="CG231" i="18" s="1"/>
  <c r="AL92" i="18" a="1"/>
  <c r="AL92" i="18" s="1"/>
  <c r="AL231" i="18" s="1"/>
  <c r="DH92" i="18" a="1"/>
  <c r="DH92" i="18" s="1"/>
  <c r="DH231" i="18" s="1"/>
  <c r="CK66" i="18" a="1"/>
  <c r="CK66" i="18" s="1"/>
  <c r="CK205" i="18" s="1"/>
  <c r="DL66" i="18" a="1"/>
  <c r="DL66" i="18" s="1"/>
  <c r="DL205" i="18" s="1"/>
  <c r="DP66" i="18" a="1"/>
  <c r="DP66" i="18" s="1"/>
  <c r="DP205" i="18" s="1"/>
  <c r="H66" i="18" a="1"/>
  <c r="H66" i="18" s="1"/>
  <c r="H205" i="18" s="1"/>
  <c r="CE66" i="18" a="1"/>
  <c r="CE66" i="18" s="1"/>
  <c r="CE205" i="18" s="1"/>
  <c r="AN66" i="18" a="1"/>
  <c r="AN66" i="18" s="1"/>
  <c r="AN205" i="18" s="1"/>
  <c r="DK66" i="18" a="1"/>
  <c r="DK66" i="18" s="1"/>
  <c r="DK205" i="18" s="1"/>
  <c r="BT66" i="18" a="1"/>
  <c r="BT66" i="18" s="1"/>
  <c r="BT205" i="18" s="1"/>
  <c r="DE66" i="18" a="1"/>
  <c r="DE66" i="18" s="1"/>
  <c r="DE205" i="18" s="1"/>
  <c r="AE66" i="18" a="1"/>
  <c r="AE66" i="18" s="1"/>
  <c r="AE205" i="18" s="1"/>
  <c r="CI19" i="18" a="1"/>
  <c r="CI19" i="18" s="1"/>
  <c r="CI158" i="18" s="1"/>
  <c r="CY20" i="18" a="1"/>
  <c r="CY20" i="18" s="1"/>
  <c r="CY159" i="18" s="1"/>
  <c r="DL20" i="18" a="1"/>
  <c r="DL20" i="18" s="1"/>
  <c r="DL159" i="18" s="1"/>
  <c r="Y20" i="18" a="1"/>
  <c r="Y20" i="18" s="1"/>
  <c r="Y159" i="18" s="1"/>
  <c r="AB20" i="18" a="1"/>
  <c r="AB20" i="18" s="1"/>
  <c r="AB159" i="18" s="1"/>
  <c r="AT20" i="18" a="1"/>
  <c r="AT20" i="18" s="1"/>
  <c r="AT159" i="18" s="1"/>
  <c r="CD20" i="18" a="1"/>
  <c r="CD20" i="18" s="1"/>
  <c r="CD159" i="18" s="1"/>
  <c r="DN20" i="18" a="1"/>
  <c r="DN20" i="18" s="1"/>
  <c r="DN159" i="18" s="1"/>
  <c r="AS20" i="18" a="1"/>
  <c r="AS20" i="18" s="1"/>
  <c r="AS159" i="18" s="1"/>
  <c r="AC20" i="18" a="1"/>
  <c r="AC20" i="18" s="1"/>
  <c r="AC159" i="18" s="1"/>
  <c r="F20" i="18" a="1"/>
  <c r="F20" i="18" s="1"/>
  <c r="F159" i="18" s="1"/>
  <c r="DD20" i="18" a="1"/>
  <c r="DD20" i="18" s="1"/>
  <c r="DD159" i="18" s="1"/>
  <c r="CJ20" i="18" a="1"/>
  <c r="CJ20" i="18" s="1"/>
  <c r="CJ159" i="18" s="1"/>
  <c r="CG13" i="18" a="1"/>
  <c r="CG13" i="18" s="1"/>
  <c r="CG152" i="18" s="1"/>
  <c r="U13" i="18" a="1"/>
  <c r="U13" i="18" s="1"/>
  <c r="U152" i="18" s="1"/>
  <c r="BG13" i="18" a="1"/>
  <c r="BG13" i="18" s="1"/>
  <c r="BG152" i="18" s="1"/>
  <c r="CT13" i="18" a="1"/>
  <c r="CT13" i="18" s="1"/>
  <c r="CT152" i="18" s="1"/>
  <c r="T13" i="18" a="1"/>
  <c r="T13" i="18" s="1"/>
  <c r="T152" i="18" s="1"/>
  <c r="BI13" i="18" a="1"/>
  <c r="BI13" i="18" s="1"/>
  <c r="BI152" i="18" s="1"/>
  <c r="CF13" i="18" a="1"/>
  <c r="CF13" i="18" s="1"/>
  <c r="CF152" i="18" s="1"/>
  <c r="CX13" i="18" a="1"/>
  <c r="CX13" i="18" s="1"/>
  <c r="CX152" i="18" s="1"/>
  <c r="AJ13" i="18" a="1"/>
  <c r="AJ13" i="18" s="1"/>
  <c r="AJ152" i="18" s="1"/>
  <c r="CQ13" i="18" a="1"/>
  <c r="CQ13" i="18" s="1"/>
  <c r="CQ152" i="18" s="1"/>
  <c r="R13" i="18" a="1"/>
  <c r="R13" i="18" s="1"/>
  <c r="R152" i="18" s="1"/>
  <c r="W13" i="18" a="1"/>
  <c r="W13" i="18" s="1"/>
  <c r="W152" i="18" s="1"/>
  <c r="AT13" i="18" a="1"/>
  <c r="AT13" i="18" s="1"/>
  <c r="AT152" i="18" s="1"/>
  <c r="CC13" i="18" a="1"/>
  <c r="CC13" i="18" s="1"/>
  <c r="CC152" i="18" s="1"/>
  <c r="O13" i="18" a="1"/>
  <c r="O13" i="18" s="1"/>
  <c r="O152" i="18" s="1"/>
  <c r="BQ31" i="18" a="1"/>
  <c r="BQ31" i="18" s="1"/>
  <c r="BQ170" i="18" s="1"/>
  <c r="E31" i="18" a="1"/>
  <c r="E31" i="18" s="1"/>
  <c r="E170" i="18" s="1"/>
  <c r="BP31" i="18" a="1"/>
  <c r="BP31" i="18" s="1"/>
  <c r="BP170" i="18" s="1"/>
  <c r="DM31" i="18" a="1"/>
  <c r="DM31" i="18" s="1"/>
  <c r="DM170" i="18" s="1"/>
  <c r="AL31" i="18" a="1"/>
  <c r="AL31" i="18" s="1"/>
  <c r="AL170" i="18" s="1"/>
  <c r="BW31" i="18" a="1"/>
  <c r="BW31" i="18" s="1"/>
  <c r="BW170" i="18" s="1"/>
  <c r="CX31" i="18" a="1"/>
  <c r="CX31" i="18" s="1"/>
  <c r="CX170" i="18" s="1"/>
  <c r="Y31" i="18" a="1"/>
  <c r="Y31" i="18" s="1"/>
  <c r="Y170" i="18" s="1"/>
  <c r="X31" i="18" a="1"/>
  <c r="X31" i="18" s="1"/>
  <c r="X170" i="18" s="1"/>
  <c r="P31" i="18" a="1"/>
  <c r="P31" i="18" s="1"/>
  <c r="BM31" i="18" a="1"/>
  <c r="BM31" i="18" s="1"/>
  <c r="BM170" i="18" s="1"/>
  <c r="CF31" i="18" a="1"/>
  <c r="CF31" i="18" s="1"/>
  <c r="CF170" i="18" s="1"/>
  <c r="DN31" i="18" a="1"/>
  <c r="DN31" i="18" s="1"/>
  <c r="DN170" i="18" s="1"/>
  <c r="CS31" i="18" a="1"/>
  <c r="CS31" i="18" s="1"/>
  <c r="CS170" i="18" s="1"/>
  <c r="BB31" i="18" a="1"/>
  <c r="BB31" i="18" s="1"/>
  <c r="BB170" i="18" s="1"/>
  <c r="BH7" i="18" a="1"/>
  <c r="BH7" i="18" s="1"/>
  <c r="BH146" i="18" s="1"/>
  <c r="DS7" i="18" a="1"/>
  <c r="DS7" i="18" s="1"/>
  <c r="DS146" i="18" s="1"/>
  <c r="BG7" i="18" a="1"/>
  <c r="BG7" i="18" s="1"/>
  <c r="BG146" i="18" s="1"/>
  <c r="DE7" i="18" a="1"/>
  <c r="DE7" i="18" s="1"/>
  <c r="DE146" i="18" s="1"/>
  <c r="AS7" i="18" a="1"/>
  <c r="AS7" i="18" s="1"/>
  <c r="AS146" i="18" s="1"/>
  <c r="CU7" i="18" a="1"/>
  <c r="CU7" i="18" s="1"/>
  <c r="CU146" i="18" s="1"/>
  <c r="AI7" i="18" a="1"/>
  <c r="AI7" i="18" s="1"/>
  <c r="AI146" i="18" s="1"/>
  <c r="CG7" i="18" a="1"/>
  <c r="CG7" i="18" s="1"/>
  <c r="CG146" i="18" s="1"/>
  <c r="U7" i="18" a="1"/>
  <c r="U7" i="18" s="1"/>
  <c r="U146" i="18" s="1"/>
  <c r="CB7" i="18" a="1"/>
  <c r="CB7" i="18" s="1"/>
  <c r="CB146" i="18" s="1"/>
  <c r="P7" i="18" a="1"/>
  <c r="P7" i="18" s="1"/>
  <c r="BR7" i="18" a="1"/>
  <c r="BR7" i="18" s="1"/>
  <c r="BR146" i="18" s="1"/>
  <c r="F7" i="18" a="1"/>
  <c r="F7" i="18" s="1"/>
  <c r="F146" i="18" s="1"/>
  <c r="BM7" i="18" a="1"/>
  <c r="BM7" i="18" s="1"/>
  <c r="BM146" i="18" s="1"/>
  <c r="DO30" i="18" a="1"/>
  <c r="DO30" i="18" s="1"/>
  <c r="DO169" i="18" s="1"/>
  <c r="BC30" i="18" a="1"/>
  <c r="BC30" i="18" s="1"/>
  <c r="BC169" i="18" s="1"/>
  <c r="G30" i="18" a="1"/>
  <c r="G30" i="18" s="1"/>
  <c r="G169" i="18" s="1"/>
  <c r="BL30" i="18" a="1"/>
  <c r="BL30" i="18" s="1"/>
  <c r="BL169" i="18" s="1"/>
  <c r="CQ30" i="18" a="1"/>
  <c r="CQ30" i="18" s="1"/>
  <c r="CQ169" i="18" s="1"/>
  <c r="Q30" i="18" a="1"/>
  <c r="Q30" i="18" s="1"/>
  <c r="Q169" i="18" s="1"/>
  <c r="BP30" i="18" a="1"/>
  <c r="BP30" i="18" s="1"/>
  <c r="BP169" i="18" s="1"/>
  <c r="CC30" i="18" a="1"/>
  <c r="CC30" i="18" s="1"/>
  <c r="CC169" i="18" s="1"/>
  <c r="CP30" i="18" a="1"/>
  <c r="CP30" i="18" s="1"/>
  <c r="CP169" i="18" s="1"/>
  <c r="DC30" i="18" a="1"/>
  <c r="DC30" i="18" s="1"/>
  <c r="DC169" i="18" s="1"/>
  <c r="E30" i="18" a="1"/>
  <c r="E30" i="18" s="1"/>
  <c r="E169" i="18" s="1"/>
  <c r="AY30" i="18" a="1"/>
  <c r="AY30" i="18" s="1"/>
  <c r="AY169" i="18" s="1"/>
  <c r="BK30" i="18" a="1"/>
  <c r="BK30" i="18" s="1"/>
  <c r="BK169" i="18" s="1"/>
  <c r="BR30" i="18" a="1"/>
  <c r="BR30" i="18" s="1"/>
  <c r="BR169" i="18" s="1"/>
  <c r="AH30" i="18" a="1"/>
  <c r="AH30" i="18" s="1"/>
  <c r="AH169" i="18" s="1"/>
  <c r="DM80" i="18" a="1"/>
  <c r="DM80" i="18" s="1"/>
  <c r="DM219" i="18" s="1"/>
  <c r="CG80" i="18" a="1"/>
  <c r="CG80" i="18" s="1"/>
  <c r="CG219" i="18" s="1"/>
  <c r="DJ80" i="18" a="1"/>
  <c r="DJ80" i="18" s="1"/>
  <c r="DJ219" i="18" s="1"/>
  <c r="CD80" i="18" a="1"/>
  <c r="CD80" i="18" s="1"/>
  <c r="CD219" i="18" s="1"/>
  <c r="DG80" i="18" a="1"/>
  <c r="DG80" i="18" s="1"/>
  <c r="DG219" i="18" s="1"/>
  <c r="AZ80" i="18" a="1"/>
  <c r="AZ80" i="18" s="1"/>
  <c r="AZ219" i="18" s="1"/>
  <c r="T80" i="18" a="1"/>
  <c r="T80" i="18" s="1"/>
  <c r="T219" i="18" s="1"/>
  <c r="BF80" i="18" a="1"/>
  <c r="BF80" i="18" s="1"/>
  <c r="BF219" i="18" s="1"/>
  <c r="O80" i="18" a="1"/>
  <c r="O80" i="18" s="1"/>
  <c r="O219" i="18" s="1"/>
  <c r="BC80" i="18" a="1"/>
  <c r="BC80" i="18" s="1"/>
  <c r="BC219" i="18" s="1"/>
  <c r="S80" i="18" a="1"/>
  <c r="S80" i="18" s="1"/>
  <c r="S219" i="18" s="1"/>
  <c r="AM80" i="18" a="1"/>
  <c r="AM80" i="18" s="1"/>
  <c r="AM219" i="18" s="1"/>
  <c r="Q80" i="18" a="1"/>
  <c r="Q80" i="18" s="1"/>
  <c r="Q219" i="18" s="1"/>
  <c r="BT80" i="18" a="1"/>
  <c r="BT80" i="18" s="1"/>
  <c r="BT219" i="18" s="1"/>
  <c r="AI80" i="18" a="1"/>
  <c r="AI80" i="18" s="1"/>
  <c r="AI219" i="18" s="1"/>
  <c r="CT70" i="18" a="1"/>
  <c r="CT70" i="18" s="1"/>
  <c r="CT209" i="18" s="1"/>
  <c r="AH70" i="18" a="1"/>
  <c r="AH70" i="18" s="1"/>
  <c r="AH209" i="18" s="1"/>
  <c r="CJ70" i="18" a="1"/>
  <c r="CJ70" i="18" s="1"/>
  <c r="CJ209" i="18" s="1"/>
  <c r="X70" i="18" a="1"/>
  <c r="X70" i="18" s="1"/>
  <c r="X209" i="18" s="1"/>
  <c r="BV70" i="18" a="1"/>
  <c r="BV70" i="18" s="1"/>
  <c r="BV209" i="18" s="1"/>
  <c r="J70" i="18" a="1"/>
  <c r="J70" i="18" s="1"/>
  <c r="J209" i="18" s="1"/>
  <c r="BU70" i="18" a="1"/>
  <c r="BU70" i="18" s="1"/>
  <c r="BU209" i="18" s="1"/>
  <c r="I70" i="18" a="1"/>
  <c r="I70" i="18" s="1"/>
  <c r="I209" i="18" s="1"/>
  <c r="V70" i="18" a="1"/>
  <c r="V70" i="18" s="1"/>
  <c r="V209" i="18" s="1"/>
  <c r="DM70" i="18" a="1"/>
  <c r="DM70" i="18" s="1"/>
  <c r="DM209" i="18" s="1"/>
  <c r="CK70" i="18" a="1"/>
  <c r="CK70" i="18" s="1"/>
  <c r="CK209" i="18" s="1"/>
  <c r="CD70" i="18" a="1"/>
  <c r="CD70" i="18" s="1"/>
  <c r="CD209" i="18" s="1"/>
  <c r="BY70" i="18" a="1"/>
  <c r="BY70" i="18" s="1"/>
  <c r="BY209" i="18" s="1"/>
  <c r="M70" i="18" a="1"/>
  <c r="M70" i="18" s="1"/>
  <c r="M209" i="18" s="1"/>
  <c r="AD70" i="18" a="1"/>
  <c r="AD70" i="18" s="1"/>
  <c r="AD209" i="18" s="1"/>
  <c r="CS86" i="18" a="1"/>
  <c r="CS86" i="18" s="1"/>
  <c r="CS225" i="18" s="1"/>
  <c r="DC86" i="18" a="1"/>
  <c r="DC86" i="18" s="1"/>
  <c r="DC225" i="18" s="1"/>
  <c r="AE86" i="18" a="1"/>
  <c r="AE86" i="18" s="1"/>
  <c r="AE225" i="18" s="1"/>
  <c r="BT103" i="18" a="1"/>
  <c r="BT103" i="18" s="1"/>
  <c r="BT242" i="18" s="1"/>
  <c r="BX43" i="18" a="1"/>
  <c r="BX43" i="18" s="1"/>
  <c r="BX182" i="18" s="1"/>
  <c r="DG64" i="18" a="1"/>
  <c r="DG64" i="18" s="1"/>
  <c r="DG203" i="18" s="1"/>
  <c r="CH64" i="18" a="1"/>
  <c r="CH64" i="18" s="1"/>
  <c r="CH203" i="18" s="1"/>
  <c r="CQ83" i="18" a="1"/>
  <c r="CQ83" i="18" s="1"/>
  <c r="CQ222" i="18" s="1"/>
  <c r="BS107" i="18" a="1"/>
  <c r="BS107" i="18" s="1"/>
  <c r="BS246" i="18" s="1"/>
  <c r="BJ106" i="18" a="1"/>
  <c r="BJ106" i="18" s="1"/>
  <c r="BJ245" i="18" s="1"/>
  <c r="BC106" i="18" a="1"/>
  <c r="BC106" i="18" s="1"/>
  <c r="BC245" i="18" s="1"/>
  <c r="DO88" i="18" a="1"/>
  <c r="DO88" i="18" s="1"/>
  <c r="DO227" i="18" s="1"/>
  <c r="DJ88" i="18" a="1"/>
  <c r="DJ88" i="18" s="1"/>
  <c r="DJ227" i="18" s="1"/>
  <c r="BH51" i="18" a="1"/>
  <c r="BH51" i="18" s="1"/>
  <c r="BH190" i="18" s="1"/>
  <c r="CL51" i="18" a="1"/>
  <c r="CL51" i="18" s="1"/>
  <c r="CL190" i="18" s="1"/>
  <c r="BN51" i="18" a="1"/>
  <c r="BN51" i="18" s="1"/>
  <c r="BN190" i="18" s="1"/>
  <c r="BC58" i="18" a="1"/>
  <c r="BC58" i="18" s="1"/>
  <c r="BC197" i="18" s="1"/>
  <c r="BS58" i="18" a="1"/>
  <c r="BS58" i="18" s="1"/>
  <c r="BS197" i="18" s="1"/>
  <c r="AY58" i="18" a="1"/>
  <c r="AY58" i="18" s="1"/>
  <c r="AY197" i="18" s="1"/>
  <c r="CI33" i="18" a="1"/>
  <c r="CI33" i="18" s="1"/>
  <c r="CI172" i="18" s="1"/>
  <c r="DG33" i="18" a="1"/>
  <c r="DG33" i="18" s="1"/>
  <c r="DG172" i="18" s="1"/>
  <c r="AP33" i="18" a="1"/>
  <c r="AP33" i="18" s="1"/>
  <c r="AP172" i="18" s="1"/>
  <c r="Z33" i="18" a="1"/>
  <c r="Z33" i="18" s="1"/>
  <c r="Z172" i="18" s="1"/>
  <c r="AE34" i="18" a="1"/>
  <c r="AE34" i="18" s="1"/>
  <c r="AE173" i="18" s="1"/>
  <c r="CP34" i="18" a="1"/>
  <c r="CP34" i="18" s="1"/>
  <c r="CP173" i="18" s="1"/>
  <c r="AW34" i="18" a="1"/>
  <c r="AW34" i="18" s="1"/>
  <c r="AW173" i="18" s="1"/>
  <c r="CU29" i="18" a="1"/>
  <c r="CU29" i="18" s="1"/>
  <c r="CU168" i="18" s="1"/>
  <c r="CB29" i="18" a="1"/>
  <c r="CB29" i="18" s="1"/>
  <c r="CB168" i="18" s="1"/>
  <c r="BK29" i="18" a="1"/>
  <c r="BK29" i="18" s="1"/>
  <c r="BK168" i="18" s="1"/>
  <c r="S29" i="18" a="1"/>
  <c r="S29" i="18" s="1"/>
  <c r="S168" i="18" s="1"/>
  <c r="BO49" i="18" a="1"/>
  <c r="BO49" i="18" s="1"/>
  <c r="BO188" i="18" s="1"/>
  <c r="AF49" i="18" a="1"/>
  <c r="AF49" i="18" s="1"/>
  <c r="AF188" i="18" s="1"/>
  <c r="G49" i="18" a="1"/>
  <c r="G49" i="18" s="1"/>
  <c r="G188" i="18" s="1"/>
  <c r="M49" i="18" a="1"/>
  <c r="M49" i="18" s="1"/>
  <c r="M188" i="18" s="1"/>
  <c r="BM42" i="18" a="1"/>
  <c r="BM42" i="18" s="1"/>
  <c r="BM181" i="18" s="1"/>
  <c r="AM81" i="18" a="1"/>
  <c r="AM81" i="18" s="1"/>
  <c r="AM220" i="18" s="1"/>
  <c r="AW98" i="18" a="1"/>
  <c r="AW98" i="18" s="1"/>
  <c r="AW237" i="18" s="1"/>
  <c r="V19" i="18" a="1"/>
  <c r="V19" i="18" s="1"/>
  <c r="V158" i="18" s="1"/>
  <c r="CV54" i="18" a="1"/>
  <c r="CV54" i="18" s="1"/>
  <c r="CV193" i="18" s="1"/>
  <c r="U104" i="18" a="1"/>
  <c r="U104" i="18" s="1"/>
  <c r="U243" i="18" s="1"/>
  <c r="DP104" i="18" a="1"/>
  <c r="DP104" i="18" s="1"/>
  <c r="DP243" i="18" s="1"/>
  <c r="S52" i="18" a="1"/>
  <c r="S52" i="18" s="1"/>
  <c r="S191" i="18" s="1"/>
  <c r="AD52" i="18" a="1"/>
  <c r="AD52" i="18" s="1"/>
  <c r="AD191" i="18" s="1"/>
  <c r="AJ52" i="18" a="1"/>
  <c r="AJ52" i="18" s="1"/>
  <c r="AJ191" i="18" s="1"/>
  <c r="Q52" i="18" a="1"/>
  <c r="Q52" i="18" s="1"/>
  <c r="Q191" i="18" s="1"/>
  <c r="AU52" i="18" a="1"/>
  <c r="AU52" i="18" s="1"/>
  <c r="AU191" i="18" s="1"/>
  <c r="CZ52" i="18" a="1"/>
  <c r="CZ52" i="18" s="1"/>
  <c r="CZ191" i="18" s="1"/>
  <c r="BW52" i="18" a="1"/>
  <c r="BW52" i="18" s="1"/>
  <c r="BW191" i="18" s="1"/>
  <c r="CO52" i="18" a="1"/>
  <c r="CO52" i="18" s="1"/>
  <c r="CO191" i="18" s="1"/>
  <c r="H52" i="18" a="1"/>
  <c r="H52" i="18" s="1"/>
  <c r="H191" i="18" s="1"/>
  <c r="BH92" i="18" a="1"/>
  <c r="BH92" i="18" s="1"/>
  <c r="BH231" i="18" s="1"/>
  <c r="BU92" i="18" a="1"/>
  <c r="BU92" i="18" s="1"/>
  <c r="BU231" i="18" s="1"/>
  <c r="BY92" i="18" a="1"/>
  <c r="BY92" i="18" s="1"/>
  <c r="BY231" i="18" s="1"/>
  <c r="CZ92" i="18" a="1"/>
  <c r="CZ92" i="18" s="1"/>
  <c r="CZ231" i="18" s="1"/>
  <c r="CT92" i="18" a="1"/>
  <c r="CT92" i="18" s="1"/>
  <c r="CT231" i="18" s="1"/>
  <c r="AZ92" i="18" a="1"/>
  <c r="AZ92" i="18" s="1"/>
  <c r="AZ231" i="18" s="1"/>
  <c r="BX92" i="18" a="1"/>
  <c r="BX92" i="18" s="1"/>
  <c r="BX231" i="18" s="1"/>
  <c r="CE92" i="18" a="1"/>
  <c r="CE92" i="18" s="1"/>
  <c r="CE231" i="18" s="1"/>
  <c r="BW92" i="18" a="1"/>
  <c r="BW92" i="18" s="1"/>
  <c r="BW231" i="18" s="1"/>
  <c r="CB66" i="18" a="1"/>
  <c r="CB66" i="18" s="1"/>
  <c r="CB205" i="18" s="1"/>
  <c r="DC66" i="18" a="1"/>
  <c r="DC66" i="18" s="1"/>
  <c r="DC205" i="18" s="1"/>
  <c r="DG66" i="18" a="1"/>
  <c r="DG66" i="18" s="1"/>
  <c r="DG205" i="18" s="1"/>
  <c r="BP66" i="18" a="1"/>
  <c r="BP66" i="18" s="1"/>
  <c r="BP205" i="18" s="1"/>
  <c r="BY66" i="18" a="1"/>
  <c r="BY66" i="18" s="1"/>
  <c r="BY205" i="18" s="1"/>
  <c r="AG66" i="18" a="1"/>
  <c r="AG66" i="18" s="1"/>
  <c r="AG205" i="18" s="1"/>
  <c r="CX66" i="18" a="1"/>
  <c r="CX66" i="18" s="1"/>
  <c r="CX205" i="18" s="1"/>
  <c r="AU66" i="18" a="1"/>
  <c r="AU66" i="18" s="1"/>
  <c r="AU205" i="18" s="1"/>
  <c r="F66" i="18" a="1"/>
  <c r="F66" i="18" s="1"/>
  <c r="F205" i="18" s="1"/>
  <c r="Q42" i="18" a="1"/>
  <c r="Q42" i="18" s="1"/>
  <c r="Q181" i="18" s="1"/>
  <c r="AL54" i="18" a="1"/>
  <c r="AL54" i="18" s="1"/>
  <c r="AL193" i="18" s="1"/>
  <c r="CP20" i="18" a="1"/>
  <c r="CP20" i="18" s="1"/>
  <c r="CP159" i="18" s="1"/>
  <c r="DC20" i="18" a="1"/>
  <c r="DC20" i="18" s="1"/>
  <c r="DC159" i="18" s="1"/>
  <c r="DB20" i="18" a="1"/>
  <c r="DB20" i="18" s="1"/>
  <c r="DB159" i="18" s="1"/>
  <c r="S20" i="18" a="1"/>
  <c r="S20" i="18" s="1"/>
  <c r="S159" i="18" s="1"/>
  <c r="AF20" i="18" a="1"/>
  <c r="AF20" i="18" s="1"/>
  <c r="AF159" i="18" s="1"/>
  <c r="BU20" i="18" a="1"/>
  <c r="BU20" i="18" s="1"/>
  <c r="BU159" i="18" s="1"/>
  <c r="DE20" i="18" a="1"/>
  <c r="DE20" i="18" s="1"/>
  <c r="DE159" i="18" s="1"/>
  <c r="AE20" i="18" a="1"/>
  <c r="AE20" i="18" s="1"/>
  <c r="AE159" i="18" s="1"/>
  <c r="CU20" i="18" a="1"/>
  <c r="CU20" i="18" s="1"/>
  <c r="CU159" i="18" s="1"/>
  <c r="DI20" i="18" a="1"/>
  <c r="DI20" i="18" s="1"/>
  <c r="DI159" i="18" s="1"/>
  <c r="CL20" i="18" a="1"/>
  <c r="CL20" i="18" s="1"/>
  <c r="CL159" i="18" s="1"/>
  <c r="BR20" i="18" a="1"/>
  <c r="BR20" i="18" s="1"/>
  <c r="BR159" i="18" s="1"/>
  <c r="BX13" i="18" a="1"/>
  <c r="BX13" i="18" s="1"/>
  <c r="BX152" i="18" s="1"/>
  <c r="L13" i="18" a="1"/>
  <c r="L13" i="18" s="1"/>
  <c r="L152" i="18" s="1"/>
  <c r="BB13" i="18" a="1"/>
  <c r="BB13" i="18" s="1"/>
  <c r="BB152" i="18" s="1"/>
  <c r="CN13" i="18" a="1"/>
  <c r="CN13" i="18" s="1"/>
  <c r="CN152" i="18" s="1"/>
  <c r="DK13" i="18" a="1"/>
  <c r="DK13" i="18" s="1"/>
  <c r="DK152" i="18" s="1"/>
  <c r="AX13" i="18" a="1"/>
  <c r="AX13" i="18" s="1"/>
  <c r="AX152" i="18" s="1"/>
  <c r="BC13" i="18" a="1"/>
  <c r="BC13" i="18" s="1"/>
  <c r="BC152" i="18" s="1"/>
  <c r="CR13" i="18" a="1"/>
  <c r="CR13" i="18" s="1"/>
  <c r="CR152" i="18" s="1"/>
  <c r="AD13" i="18" a="1"/>
  <c r="AD13" i="18" s="1"/>
  <c r="AD152" i="18" s="1"/>
  <c r="CE13" i="18" a="1"/>
  <c r="CE13" i="18" s="1"/>
  <c r="CE152" i="18" s="1"/>
  <c r="K13" i="18" a="1"/>
  <c r="K13" i="18" s="1"/>
  <c r="K152" i="18" s="1"/>
  <c r="P13" i="18" a="1"/>
  <c r="P13" i="18" s="1"/>
  <c r="AN13" i="18" a="1"/>
  <c r="AN13" i="18" s="1"/>
  <c r="AN152" i="18" s="1"/>
  <c r="BW13" i="18" a="1"/>
  <c r="BW13" i="18" s="1"/>
  <c r="BW152" i="18" s="1"/>
  <c r="I13" i="18" a="1"/>
  <c r="I13" i="18" s="1"/>
  <c r="I152" i="18" s="1"/>
  <c r="BL31" i="18" a="1"/>
  <c r="BL31" i="18" s="1"/>
  <c r="BL170" i="18" s="1"/>
  <c r="DS31" i="18" a="1"/>
  <c r="DS31" i="18" s="1"/>
  <c r="DS170" i="18" s="1"/>
  <c r="BG31" i="18" a="1"/>
  <c r="BG31" i="18" s="1"/>
  <c r="BG170" i="18" s="1"/>
  <c r="DG31" i="18" a="1"/>
  <c r="DG31" i="18" s="1"/>
  <c r="DG170" i="18" s="1"/>
  <c r="AE31" i="18" a="1"/>
  <c r="AE31" i="18" s="1"/>
  <c r="AE170" i="18" s="1"/>
  <c r="BO31" i="18" a="1"/>
  <c r="BO31" i="18" s="1"/>
  <c r="BO170" i="18" s="1"/>
  <c r="CJ31" i="18" a="1"/>
  <c r="CJ31" i="18" s="1"/>
  <c r="CJ170" i="18" s="1"/>
  <c r="K31" i="18" a="1"/>
  <c r="K31" i="18" s="1"/>
  <c r="K170" i="18" s="1"/>
  <c r="Q31" i="18" a="1"/>
  <c r="Q31" i="18" s="1"/>
  <c r="Q170" i="18" s="1"/>
  <c r="J31" i="18" a="1"/>
  <c r="J31" i="18" s="1"/>
  <c r="J170" i="18" s="1"/>
  <c r="AY31" i="18" a="1"/>
  <c r="AY31" i="18" s="1"/>
  <c r="AY170" i="18" s="1"/>
  <c r="BY31" i="18" a="1"/>
  <c r="BY31" i="18" s="1"/>
  <c r="BY170" i="18" s="1"/>
  <c r="CL31" i="18" a="1"/>
  <c r="CL31" i="18" s="1"/>
  <c r="CL170" i="18" s="1"/>
  <c r="AN31" i="18" a="1"/>
  <c r="AN31" i="18" s="1"/>
  <c r="AN170" i="18" s="1"/>
  <c r="DO7" i="18" a="1"/>
  <c r="DO7" i="18" s="1"/>
  <c r="DO146" i="18" s="1"/>
  <c r="BC7" i="18" a="1"/>
  <c r="BC7" i="18" s="1"/>
  <c r="BC146" i="18" s="1"/>
  <c r="DJ7" i="18" a="1"/>
  <c r="DJ7" i="18" s="1"/>
  <c r="DJ146" i="18" s="1"/>
  <c r="AX7" i="18" a="1"/>
  <c r="AX7" i="18" s="1"/>
  <c r="AX146" i="18" s="1"/>
  <c r="CV7" i="18" a="1"/>
  <c r="CV7" i="18" s="1"/>
  <c r="CV146" i="18" s="1"/>
  <c r="AJ7" i="18" a="1"/>
  <c r="AJ7" i="18" s="1"/>
  <c r="AJ146" i="18" s="1"/>
  <c r="CL7" i="18" a="1"/>
  <c r="CL7" i="18" s="1"/>
  <c r="CL146" i="18" s="1"/>
  <c r="Z7" i="18" a="1"/>
  <c r="Z7" i="18" s="1"/>
  <c r="Z146" i="18" s="1"/>
  <c r="BX7" i="18" a="1"/>
  <c r="BX7" i="18" s="1"/>
  <c r="BX146" i="18" s="1"/>
  <c r="L7" i="18" a="1"/>
  <c r="L7" i="18" s="1"/>
  <c r="L146" i="18" s="1"/>
  <c r="BW7" i="18" a="1"/>
  <c r="BW7" i="18" s="1"/>
  <c r="BW146" i="18" s="1"/>
  <c r="K7" i="18" a="1"/>
  <c r="K7" i="18" s="1"/>
  <c r="K146" i="18" s="1"/>
  <c r="BI7" i="18" a="1"/>
  <c r="BI7" i="18" s="1"/>
  <c r="BI146" i="18" s="1"/>
  <c r="DP7" i="18" a="1"/>
  <c r="DP7" i="18" s="1"/>
  <c r="DP146" i="18" s="1"/>
  <c r="BD7" i="18" a="1"/>
  <c r="BD7" i="18" s="1"/>
  <c r="BD146" i="18" s="1"/>
  <c r="DF30" i="18" a="1"/>
  <c r="DF30" i="18" s="1"/>
  <c r="DF169" i="18" s="1"/>
  <c r="AT30" i="18" a="1"/>
  <c r="AT30" i="18" s="1"/>
  <c r="AT169" i="18" s="1"/>
  <c r="DS30" i="18" a="1"/>
  <c r="DS30" i="18" s="1"/>
  <c r="DS169" i="18" s="1"/>
  <c r="BG30" i="18" a="1"/>
  <c r="BG30" i="18" s="1"/>
  <c r="BG169" i="18" s="1"/>
  <c r="CF30" i="18" a="1"/>
  <c r="CF30" i="18" s="1"/>
  <c r="CF169" i="18" s="1"/>
  <c r="L30" i="18" a="1"/>
  <c r="L30" i="18" s="1"/>
  <c r="L169" i="18" s="1"/>
  <c r="BB30" i="18" a="1"/>
  <c r="BB30" i="18" s="1"/>
  <c r="BB169" i="18" s="1"/>
  <c r="BO30" i="18" a="1"/>
  <c r="BO30" i="18" s="1"/>
  <c r="BO169" i="18" s="1"/>
  <c r="CJ30" i="18" a="1"/>
  <c r="CJ30" i="18" s="1"/>
  <c r="CJ169" i="18" s="1"/>
  <c r="CV30" i="18" a="1"/>
  <c r="CV30" i="18" s="1"/>
  <c r="CV169" i="18" s="1"/>
  <c r="DQ30" i="18" a="1"/>
  <c r="DQ30" i="18" s="1"/>
  <c r="DQ169" i="18" s="1"/>
  <c r="AR30" i="18" a="1"/>
  <c r="AR30" i="18" s="1"/>
  <c r="AR169" i="18" s="1"/>
  <c r="BE30" i="18" a="1"/>
  <c r="BE30" i="18" s="1"/>
  <c r="BE169" i="18" s="1"/>
  <c r="AW30" i="18" a="1"/>
  <c r="AW30" i="18" s="1"/>
  <c r="AW169" i="18" s="1"/>
  <c r="CE30" i="18" a="1"/>
  <c r="CE30" i="18" s="1"/>
  <c r="CE169" i="18" s="1"/>
  <c r="DI80" i="18" a="1"/>
  <c r="DI80" i="18" s="1"/>
  <c r="DI219" i="18" s="1"/>
  <c r="CC80" i="18" a="1"/>
  <c r="CC80" i="18" s="1"/>
  <c r="CC219" i="18" s="1"/>
  <c r="DF80" i="18" a="1"/>
  <c r="DF80" i="18" s="1"/>
  <c r="DF219" i="18" s="1"/>
  <c r="BZ80" i="18" a="1"/>
  <c r="BZ80" i="18" s="1"/>
  <c r="BZ219" i="18" s="1"/>
  <c r="CZ80" i="18" a="1"/>
  <c r="CZ80" i="18" s="1"/>
  <c r="CZ219" i="18" s="1"/>
  <c r="AV80" i="18" a="1"/>
  <c r="AV80" i="18" s="1"/>
  <c r="AV219" i="18" s="1"/>
  <c r="P80" i="18" a="1"/>
  <c r="P80" i="18" s="1"/>
  <c r="BA80" i="18" a="1"/>
  <c r="BA80" i="18" s="1"/>
  <c r="BA219" i="18" s="1"/>
  <c r="J80" i="18" a="1"/>
  <c r="J80" i="18" s="1"/>
  <c r="J219" i="18" s="1"/>
  <c r="DP80" i="18" a="1"/>
  <c r="DP80" i="18" s="1"/>
  <c r="DP219" i="18" s="1"/>
  <c r="I80" i="18" a="1"/>
  <c r="I80" i="18" s="1"/>
  <c r="I219" i="18" s="1"/>
  <c r="AC80" i="18" a="1"/>
  <c r="AC80" i="18" s="1"/>
  <c r="AC219" i="18" s="1"/>
  <c r="DH80" i="18" a="1"/>
  <c r="DH80" i="18" s="1"/>
  <c r="DH219" i="18" s="1"/>
  <c r="DK80" i="18" a="1"/>
  <c r="DK80" i="18" s="1"/>
  <c r="DK219" i="18" s="1"/>
  <c r="M80" i="18" a="1"/>
  <c r="M80" i="18" s="1"/>
  <c r="M219" i="18" s="1"/>
  <c r="CO70" i="18" a="1"/>
  <c r="CO70" i="18" s="1"/>
  <c r="CO209" i="18" s="1"/>
  <c r="AC70" i="18" a="1"/>
  <c r="AC70" i="18" s="1"/>
  <c r="AC209" i="18" s="1"/>
  <c r="CA70" i="18" a="1"/>
  <c r="CA70" i="18" s="1"/>
  <c r="CA209" i="18" s="1"/>
  <c r="O70" i="18" a="1"/>
  <c r="O70" i="18" s="1"/>
  <c r="O209" i="18" s="1"/>
  <c r="BQ70" i="18" a="1"/>
  <c r="BQ70" i="18" s="1"/>
  <c r="BQ209" i="18" s="1"/>
  <c r="E70" i="18" a="1"/>
  <c r="E70" i="18" s="1"/>
  <c r="E209" i="18" s="1"/>
  <c r="BL70" i="18" a="1"/>
  <c r="BL70" i="18" s="1"/>
  <c r="BL209" i="18" s="1"/>
  <c r="DI70" i="18" a="1"/>
  <c r="DI70" i="18" s="1"/>
  <c r="DI209" i="18" s="1"/>
  <c r="DR70" i="18" a="1"/>
  <c r="DR70" i="18" s="1"/>
  <c r="DR209" i="18" s="1"/>
  <c r="DD70" i="18" a="1"/>
  <c r="DD70" i="18" s="1"/>
  <c r="DD209" i="18" s="1"/>
  <c r="CB70" i="18" a="1"/>
  <c r="CB70" i="18" s="1"/>
  <c r="CB209" i="18" s="1"/>
  <c r="AS70" i="18" a="1"/>
  <c r="AS70" i="18" s="1"/>
  <c r="AS209" i="18" s="1"/>
  <c r="BG70" i="18" a="1"/>
  <c r="BG70" i="18" s="1"/>
  <c r="BG209" i="18" s="1"/>
  <c r="DE70" i="18" a="1"/>
  <c r="DE70" i="18" s="1"/>
  <c r="DE209" i="18" s="1"/>
  <c r="DQ70" i="18" a="1"/>
  <c r="DQ70" i="18" s="1"/>
  <c r="DQ209" i="18" s="1"/>
  <c r="CJ86" i="18" a="1"/>
  <c r="CJ86" i="18" s="1"/>
  <c r="CJ225" i="18" s="1"/>
  <c r="CV86" i="18" a="1"/>
  <c r="CV86" i="18" s="1"/>
  <c r="CV225" i="18" s="1"/>
  <c r="AQ39" i="18" a="1"/>
  <c r="AQ39" i="18" s="1"/>
  <c r="AQ178" i="18" s="1"/>
  <c r="CN43" i="18" a="1"/>
  <c r="CN43" i="18" s="1"/>
  <c r="CN182" i="18" s="1"/>
  <c r="DS64" i="18" a="1"/>
  <c r="DS64" i="18" s="1"/>
  <c r="DS203" i="18" s="1"/>
  <c r="AJ83" i="18" a="1"/>
  <c r="AJ83" i="18" s="1"/>
  <c r="AJ222" i="18" s="1"/>
  <c r="CP83" i="18" a="1"/>
  <c r="CP83" i="18" s="1"/>
  <c r="CP222" i="18" s="1"/>
  <c r="BJ107" i="18" a="1"/>
  <c r="BJ107" i="18" s="1"/>
  <c r="BJ246" i="18" s="1"/>
  <c r="AH106" i="18" a="1"/>
  <c r="AH106" i="18" s="1"/>
  <c r="AH245" i="18" s="1"/>
  <c r="CX106" i="18" a="1"/>
  <c r="CX106" i="18" s="1"/>
  <c r="CX245" i="18" s="1"/>
  <c r="CW88" i="18" a="1"/>
  <c r="CW88" i="18" s="1"/>
  <c r="CW227" i="18" s="1"/>
  <c r="BS88" i="18" a="1"/>
  <c r="BS88" i="18" s="1"/>
  <c r="BS227" i="18" s="1"/>
  <c r="AY51" i="18" a="1"/>
  <c r="AY51" i="18" s="1"/>
  <c r="AY190" i="18" s="1"/>
  <c r="AC51" i="18" a="1"/>
  <c r="AC51" i="18" s="1"/>
  <c r="AC190" i="18" s="1"/>
  <c r="BB51" i="18" a="1"/>
  <c r="BB51" i="18" s="1"/>
  <c r="BB190" i="18" s="1"/>
  <c r="AT58" i="18" a="1"/>
  <c r="AT58" i="18" s="1"/>
  <c r="AT197" i="18" s="1"/>
  <c r="BN58" i="18" a="1"/>
  <c r="BN58" i="18" s="1"/>
  <c r="BN197" i="18" s="1"/>
  <c r="DS58" i="18" a="1"/>
  <c r="DS58" i="18" s="1"/>
  <c r="DS197" i="18" s="1"/>
  <c r="BC33" i="18" a="1"/>
  <c r="BC33" i="18" s="1"/>
  <c r="BC172" i="18" s="1"/>
  <c r="CZ33" i="18" a="1"/>
  <c r="CZ33" i="18" s="1"/>
  <c r="CZ172" i="18" s="1"/>
  <c r="BA33" i="18" a="1"/>
  <c r="BA33" i="18" s="1"/>
  <c r="BA172" i="18" s="1"/>
  <c r="CP33" i="18" a="1"/>
  <c r="CP33" i="18" s="1"/>
  <c r="CP172" i="18" s="1"/>
  <c r="V34" i="18" a="1"/>
  <c r="V34" i="18" s="1"/>
  <c r="V173" i="18" s="1"/>
  <c r="CJ34" i="18" a="1"/>
  <c r="CJ34" i="18" s="1"/>
  <c r="CJ173" i="18" s="1"/>
  <c r="AQ34" i="18" a="1"/>
  <c r="AQ34" i="18" s="1"/>
  <c r="AQ173" i="18" s="1"/>
  <c r="CL29" i="18" a="1"/>
  <c r="CL29" i="18" s="1"/>
  <c r="CL168" i="18" s="1"/>
  <c r="DO29" i="18" a="1"/>
  <c r="DO29" i="18" s="1"/>
  <c r="DO168" i="18" s="1"/>
  <c r="BE29" i="18" a="1"/>
  <c r="BE29" i="18" s="1"/>
  <c r="BE168" i="18" s="1"/>
  <c r="CI29" i="18" a="1"/>
  <c r="CI29" i="18" s="1"/>
  <c r="CI168" i="18" s="1"/>
  <c r="DI49" i="18" a="1"/>
  <c r="DI49" i="18" s="1"/>
  <c r="DI188" i="18" s="1"/>
  <c r="Z49" i="18" a="1"/>
  <c r="Z49" i="18" s="1"/>
  <c r="Z188" i="18" s="1"/>
  <c r="DL49" i="18" a="1"/>
  <c r="DL49" i="18" s="1"/>
  <c r="DL188" i="18" s="1"/>
  <c r="BY49" i="18" a="1"/>
  <c r="BY49" i="18" s="1"/>
  <c r="BY188" i="18" s="1"/>
  <c r="BO42" i="18" a="1"/>
  <c r="BO42" i="18" s="1"/>
  <c r="BO181" i="18" s="1"/>
  <c r="AT81" i="18" a="1"/>
  <c r="AT81" i="18" s="1"/>
  <c r="AT220" i="18" s="1"/>
  <c r="H98" i="18" a="1"/>
  <c r="H98" i="18" s="1"/>
  <c r="H237" i="18" s="1"/>
  <c r="E19" i="18" a="1"/>
  <c r="E19" i="18" s="1"/>
  <c r="E158" i="18" s="1"/>
  <c r="DA54" i="18" a="1"/>
  <c r="DA54" i="18" s="1"/>
  <c r="DA193" i="18" s="1"/>
  <c r="I104" i="18" a="1"/>
  <c r="I104" i="18" s="1"/>
  <c r="I243" i="18" s="1"/>
  <c r="CW52" i="18" a="1"/>
  <c r="CW52" i="18" s="1"/>
  <c r="CW191" i="18" s="1"/>
  <c r="J52" i="18" a="1"/>
  <c r="J52" i="18" s="1"/>
  <c r="J191" i="18" s="1"/>
  <c r="Y52" i="18" a="1"/>
  <c r="Y52" i="18" s="1"/>
  <c r="Y191" i="18" s="1"/>
  <c r="X52" i="18" a="1"/>
  <c r="X52" i="18" s="1"/>
  <c r="X191" i="18" s="1"/>
  <c r="K52" i="18" a="1"/>
  <c r="K52" i="18" s="1"/>
  <c r="K191" i="18" s="1"/>
  <c r="DG52" i="18" a="1"/>
  <c r="DG52" i="18" s="1"/>
  <c r="DG191" i="18" s="1"/>
  <c r="BC52" i="18" a="1"/>
  <c r="BC52" i="18" s="1"/>
  <c r="BC191" i="18" s="1"/>
  <c r="BK52" i="18" a="1"/>
  <c r="BK52" i="18" s="1"/>
  <c r="BK191" i="18" s="1"/>
  <c r="T52" i="18" a="1"/>
  <c r="T52" i="18" s="1"/>
  <c r="T191" i="18" s="1"/>
  <c r="CT52" i="18" a="1"/>
  <c r="CT52" i="18" s="1"/>
  <c r="CT191" i="18" s="1"/>
  <c r="AB92" i="18" a="1"/>
  <c r="AB92" i="18" s="1"/>
  <c r="AB231" i="18" s="1"/>
  <c r="BL92" i="18" a="1"/>
  <c r="BL92" i="18" s="1"/>
  <c r="BL231" i="18" s="1"/>
  <c r="BP92" i="18" a="1"/>
  <c r="BP92" i="18" s="1"/>
  <c r="BP231" i="18" s="1"/>
  <c r="CU92" i="18" a="1"/>
  <c r="CU92" i="18" s="1"/>
  <c r="CU231" i="18" s="1"/>
  <c r="CK92" i="18" a="1"/>
  <c r="CK92" i="18" s="1"/>
  <c r="CK231" i="18" s="1"/>
  <c r="DB92" i="18" a="1"/>
  <c r="DB92" i="18" s="1"/>
  <c r="DB231" i="18" s="1"/>
  <c r="AM92" i="18" a="1"/>
  <c r="AM92" i="18" s="1"/>
  <c r="AM231" i="18" s="1"/>
  <c r="BV92" i="18" a="1"/>
  <c r="BV92" i="18" s="1"/>
  <c r="BV231" i="18" s="1"/>
  <c r="BS92" i="18" a="1"/>
  <c r="BS92" i="18" s="1"/>
  <c r="BS231" i="18" s="1"/>
  <c r="BS66" i="18" a="1"/>
  <c r="BS66" i="18" s="1"/>
  <c r="BS205" i="18" s="1"/>
  <c r="BW66" i="18" a="1"/>
  <c r="BW66" i="18" s="1"/>
  <c r="BW205" i="18" s="1"/>
  <c r="DO66" i="18" a="1"/>
  <c r="DO66" i="18" s="1"/>
  <c r="DO205" i="18" s="1"/>
  <c r="AX66" i="18" a="1"/>
  <c r="AX66" i="18" s="1"/>
  <c r="AX205" i="18" s="1"/>
  <c r="BG66" i="18" a="1"/>
  <c r="BG66" i="18" s="1"/>
  <c r="BG205" i="18" s="1"/>
  <c r="V66" i="18" a="1"/>
  <c r="V66" i="18" s="1"/>
  <c r="V205" i="18" s="1"/>
  <c r="AO66" i="18" a="1"/>
  <c r="AO66" i="18" s="1"/>
  <c r="AO205" i="18" s="1"/>
  <c r="W66" i="18" a="1"/>
  <c r="W66" i="18" s="1"/>
  <c r="W205" i="18" s="1"/>
  <c r="CS66" i="18" a="1"/>
  <c r="CS66" i="18" s="1"/>
  <c r="CS205" i="18" s="1"/>
  <c r="AQ42" i="18" a="1"/>
  <c r="AQ42" i="18" s="1"/>
  <c r="AQ181" i="18" s="1"/>
  <c r="AG54" i="18" a="1"/>
  <c r="AG54" i="18" s="1"/>
  <c r="AG193" i="18" s="1"/>
  <c r="BJ20" i="18" a="1"/>
  <c r="BJ20" i="18" s="1"/>
  <c r="BJ159" i="18" s="1"/>
  <c r="CT20" i="18" a="1"/>
  <c r="CT20" i="18" s="1"/>
  <c r="CT159" i="18" s="1"/>
  <c r="CS20" i="18" a="1"/>
  <c r="CS20" i="18" s="1"/>
  <c r="CS159" i="18" s="1"/>
  <c r="J20" i="18" a="1"/>
  <c r="J20" i="18" s="1"/>
  <c r="J159" i="18" s="1"/>
  <c r="W20" i="18" a="1"/>
  <c r="W20" i="18" s="1"/>
  <c r="W159" i="18" s="1"/>
  <c r="BP20" i="18" a="1"/>
  <c r="BP20" i="18" s="1"/>
  <c r="BP159" i="18" s="1"/>
  <c r="CQ20" i="18" a="1"/>
  <c r="CQ20" i="18" s="1"/>
  <c r="CQ159" i="18" s="1"/>
  <c r="V20" i="18" a="1"/>
  <c r="V20" i="18" s="1"/>
  <c r="V159" i="18" s="1"/>
  <c r="CC20" i="18" a="1"/>
  <c r="CC20" i="18" s="1"/>
  <c r="CC159" i="18" s="1"/>
  <c r="BX20" i="18" a="1"/>
  <c r="BX20" i="18" s="1"/>
  <c r="BX159" i="18" s="1"/>
  <c r="AI20" i="18" a="1"/>
  <c r="AI20" i="18" s="1"/>
  <c r="AI159" i="18" s="1"/>
  <c r="O20" i="18" a="1"/>
  <c r="O20" i="18" s="1"/>
  <c r="O159" i="18" s="1"/>
  <c r="BO13" i="18" a="1"/>
  <c r="BO13" i="18" s="1"/>
  <c r="BO152" i="18" s="1"/>
  <c r="DQ13" i="18" a="1"/>
  <c r="DQ13" i="18" s="1"/>
  <c r="DQ152" i="18" s="1"/>
  <c r="AV13" i="18" a="1"/>
  <c r="AV13" i="18" s="1"/>
  <c r="AV152" i="18" s="1"/>
  <c r="CB13" i="18" a="1"/>
  <c r="CB13" i="18" s="1"/>
  <c r="CB152" i="18" s="1"/>
  <c r="DE13" i="18" a="1"/>
  <c r="DE13" i="18" s="1"/>
  <c r="DE152" i="18" s="1"/>
  <c r="AK13" i="18" a="1"/>
  <c r="AK13" i="18" s="1"/>
  <c r="AK152" i="18" s="1"/>
  <c r="AW13" i="18" a="1"/>
  <c r="AW13" i="18" s="1"/>
  <c r="AW152" i="18" s="1"/>
  <c r="CK13" i="18" a="1"/>
  <c r="CK13" i="18" s="1"/>
  <c r="CK152" i="18" s="1"/>
  <c r="X13" i="18" a="1"/>
  <c r="X13" i="18" s="1"/>
  <c r="X152" i="18" s="1"/>
  <c r="BY13" i="18" a="1"/>
  <c r="BY13" i="18" s="1"/>
  <c r="BY152" i="18" s="1"/>
  <c r="E13" i="18" a="1"/>
  <c r="E13" i="18" s="1"/>
  <c r="E152" i="18" s="1"/>
  <c r="DN13" i="18" a="1"/>
  <c r="DN13" i="18" s="1"/>
  <c r="DN152" i="18" s="1"/>
  <c r="AH13" i="18" a="1"/>
  <c r="AH13" i="18" s="1"/>
  <c r="AH152" i="18" s="1"/>
  <c r="BK13" i="18" a="1"/>
  <c r="BK13" i="18" s="1"/>
  <c r="BK152" i="18" s="1"/>
  <c r="AM39" i="18" a="1"/>
  <c r="AM39" i="18" s="1"/>
  <c r="AM178" i="18" s="1"/>
  <c r="Q11" i="18" a="1"/>
  <c r="Q11" i="18" s="1"/>
  <c r="Q150" i="18" s="1"/>
  <c r="BD64" i="18" a="1"/>
  <c r="BD64" i="18" s="1"/>
  <c r="BD203" i="18" s="1"/>
  <c r="DQ83" i="18" a="1"/>
  <c r="DQ83" i="18" s="1"/>
  <c r="DQ222" i="18" s="1"/>
  <c r="CF107" i="18" a="1"/>
  <c r="CF107" i="18" s="1"/>
  <c r="CF246" i="18" s="1"/>
  <c r="DS107" i="18" a="1"/>
  <c r="DS107" i="18" s="1"/>
  <c r="DS246" i="18" s="1"/>
  <c r="AC106" i="18" a="1"/>
  <c r="AC106" i="18" s="1"/>
  <c r="AC245" i="18" s="1"/>
  <c r="R106" i="18" a="1"/>
  <c r="R106" i="18" s="1"/>
  <c r="R245" i="18" s="1"/>
  <c r="BH88" i="18" a="1"/>
  <c r="BH88" i="18" s="1"/>
  <c r="BH227" i="18" s="1"/>
  <c r="AU88" i="18" a="1"/>
  <c r="AU88" i="18" s="1"/>
  <c r="AU227" i="18" s="1"/>
  <c r="AM51" i="18" a="1"/>
  <c r="AM51" i="18" s="1"/>
  <c r="AM190" i="18" s="1"/>
  <c r="Q51" i="18" a="1"/>
  <c r="Q51" i="18" s="1"/>
  <c r="Q190" i="18" s="1"/>
  <c r="AT51" i="18" a="1"/>
  <c r="AT51" i="18" s="1"/>
  <c r="AT190" i="18" s="1"/>
  <c r="CD58" i="18" a="1"/>
  <c r="CD58" i="18" s="1"/>
  <c r="CD197" i="18" s="1"/>
  <c r="AL58" i="18" a="1"/>
  <c r="AL58" i="18" s="1"/>
  <c r="AL197" i="18" s="1"/>
  <c r="CT58" i="18" a="1"/>
  <c r="CT58" i="18" s="1"/>
  <c r="CT197" i="18" s="1"/>
  <c r="DE33" i="18" a="1"/>
  <c r="DE33" i="18" s="1"/>
  <c r="DE172" i="18" s="1"/>
  <c r="CT33" i="18" a="1"/>
  <c r="CT33" i="18" s="1"/>
  <c r="CT172" i="18" s="1"/>
  <c r="AI33" i="18" a="1"/>
  <c r="AI33" i="18" s="1"/>
  <c r="AI172" i="18" s="1"/>
  <c r="DJ34" i="18" a="1"/>
  <c r="DJ34" i="18" s="1"/>
  <c r="DJ173" i="18" s="1"/>
  <c r="M34" i="18" a="1"/>
  <c r="M34" i="18" s="1"/>
  <c r="M173" i="18" s="1"/>
  <c r="CC34" i="18" a="1"/>
  <c r="CC34" i="18" s="1"/>
  <c r="CC173" i="18" s="1"/>
  <c r="F34" i="18" a="1"/>
  <c r="F34" i="18" s="1"/>
  <c r="F173" i="18" s="1"/>
  <c r="CG29" i="18" a="1"/>
  <c r="CG29" i="18" s="1"/>
  <c r="CG168" i="18" s="1"/>
  <c r="BG29" i="18" a="1"/>
  <c r="BG29" i="18" s="1"/>
  <c r="BG168" i="18" s="1"/>
  <c r="CE29" i="18" a="1"/>
  <c r="CE29" i="18" s="1"/>
  <c r="CE168" i="18" s="1"/>
  <c r="AS29" i="18" a="1"/>
  <c r="AS29" i="18" s="1"/>
  <c r="AS168" i="18" s="1"/>
  <c r="DC49" i="18" a="1"/>
  <c r="DC49" i="18" s="1"/>
  <c r="DC188" i="18" s="1"/>
  <c r="BT49" i="18" a="1"/>
  <c r="BT49" i="18" s="1"/>
  <c r="BT188" i="18" s="1"/>
  <c r="CZ49" i="18" a="1"/>
  <c r="CZ49" i="18" s="1"/>
  <c r="CZ188" i="18" s="1"/>
  <c r="AB49" i="18" a="1"/>
  <c r="AB49" i="18" s="1"/>
  <c r="AB188" i="18" s="1"/>
  <c r="BY42" i="18" a="1"/>
  <c r="BY42" i="18" s="1"/>
  <c r="BY181" i="18" s="1"/>
  <c r="BZ81" i="18" a="1"/>
  <c r="BZ81" i="18" s="1"/>
  <c r="BZ220" i="18" s="1"/>
  <c r="DB98" i="18" a="1"/>
  <c r="DB98" i="18" s="1"/>
  <c r="DB237" i="18" s="1"/>
  <c r="CV19" i="18" a="1"/>
  <c r="CV19" i="18" s="1"/>
  <c r="CV158" i="18" s="1"/>
  <c r="CE54" i="18" a="1"/>
  <c r="CE54" i="18" s="1"/>
  <c r="CE193" i="18" s="1"/>
  <c r="DB104" i="18" a="1"/>
  <c r="DB104" i="18" s="1"/>
  <c r="DB243" i="18" s="1"/>
  <c r="CN52" i="18" a="1"/>
  <c r="CN52" i="18" s="1"/>
  <c r="CN191" i="18" s="1"/>
  <c r="E52" i="18" a="1"/>
  <c r="E52" i="18" s="1"/>
  <c r="E191" i="18" s="1"/>
  <c r="P52" i="18" a="1"/>
  <c r="P52" i="18" s="1"/>
  <c r="CR52" i="18" a="1"/>
  <c r="CR52" i="18" s="1"/>
  <c r="CR191" i="18" s="1"/>
  <c r="DP52" i="18" a="1"/>
  <c r="DP52" i="18" s="1"/>
  <c r="DP191" i="18" s="1"/>
  <c r="CU52" i="18" a="1"/>
  <c r="CU52" i="18" s="1"/>
  <c r="CU191" i="18" s="1"/>
  <c r="AQ52" i="18" a="1"/>
  <c r="AQ52" i="18" s="1"/>
  <c r="AQ191" i="18" s="1"/>
  <c r="N52" i="18" a="1"/>
  <c r="N52" i="18" s="1"/>
  <c r="N191" i="18" s="1"/>
  <c r="DC52" i="18" a="1"/>
  <c r="DC52" i="18" s="1"/>
  <c r="DC191" i="18" s="1"/>
  <c r="BU52" i="18" a="1"/>
  <c r="BU52" i="18" s="1"/>
  <c r="BU191" i="18" s="1"/>
  <c r="W92" i="18" a="1"/>
  <c r="W92" i="18" s="1"/>
  <c r="W231" i="18" s="1"/>
  <c r="BG92" i="18" a="1"/>
  <c r="BG92" i="18" s="1"/>
  <c r="BG231" i="18" s="1"/>
  <c r="BK92" i="18" a="1"/>
  <c r="BK92" i="18" s="1"/>
  <c r="BK231" i="18" s="1"/>
  <c r="BO92" i="18" a="1"/>
  <c r="BO92" i="18" s="1"/>
  <c r="BO231" i="18" s="1"/>
  <c r="CB92" i="18" a="1"/>
  <c r="CB92" i="18" s="1"/>
  <c r="CB231" i="18" s="1"/>
  <c r="CS92" i="18" a="1"/>
  <c r="CS92" i="18" s="1"/>
  <c r="CS231" i="18" s="1"/>
  <c r="AD92" i="18" a="1"/>
  <c r="AD92" i="18" s="1"/>
  <c r="AD231" i="18" s="1"/>
  <c r="BM92" i="18" a="1"/>
  <c r="BM92" i="18" s="1"/>
  <c r="BM231" i="18" s="1"/>
  <c r="G92" i="18" a="1"/>
  <c r="G92" i="18" s="1"/>
  <c r="G231" i="18" s="1"/>
  <c r="BJ66" i="18" a="1"/>
  <c r="BJ66" i="18" s="1"/>
  <c r="BJ205" i="18" s="1"/>
  <c r="BN66" i="18" a="1"/>
  <c r="BN66" i="18" s="1"/>
  <c r="BN205" i="18" s="1"/>
  <c r="DA66" i="18" a="1"/>
  <c r="DA66" i="18" s="1"/>
  <c r="DA205" i="18" s="1"/>
  <c r="AR66" i="18" a="1"/>
  <c r="AR66" i="18" s="1"/>
  <c r="AR205" i="18" s="1"/>
  <c r="J66" i="18" a="1"/>
  <c r="J66" i="18" s="1"/>
  <c r="J205" i="18" s="1"/>
  <c r="O66" i="18" a="1"/>
  <c r="O66" i="18" s="1"/>
  <c r="O205" i="18" s="1"/>
  <c r="Q66" i="18" a="1"/>
  <c r="Q66" i="18" s="1"/>
  <c r="Q205" i="18" s="1"/>
  <c r="DB66" i="18" a="1"/>
  <c r="DB66" i="18" s="1"/>
  <c r="DB205" i="18" s="1"/>
  <c r="AJ66" i="18" a="1"/>
  <c r="AJ66" i="18" s="1"/>
  <c r="AJ205" i="18" s="1"/>
  <c r="AU81" i="18" a="1"/>
  <c r="AU81" i="18" s="1"/>
  <c r="AU220" i="18" s="1"/>
  <c r="DD54" i="18" a="1"/>
  <c r="DD54" i="18" s="1"/>
  <c r="DD193" i="18" s="1"/>
  <c r="BA20" i="18" a="1"/>
  <c r="BA20" i="18" s="1"/>
  <c r="BA159" i="18" s="1"/>
  <c r="CK20" i="18" a="1"/>
  <c r="CK20" i="18" s="1"/>
  <c r="CK159" i="18" s="1"/>
  <c r="CN20" i="18" a="1"/>
  <c r="CN20" i="18" s="1"/>
  <c r="CN159" i="18" s="1"/>
  <c r="CR20" i="18" a="1"/>
  <c r="CR20" i="18" s="1"/>
  <c r="CR159" i="18" s="1"/>
  <c r="N20" i="18" a="1"/>
  <c r="N20" i="18" s="1"/>
  <c r="N159" i="18" s="1"/>
  <c r="BG20" i="18" a="1"/>
  <c r="BG20" i="18" s="1"/>
  <c r="BG159" i="18" s="1"/>
  <c r="CH20" i="18" a="1"/>
  <c r="CH20" i="18" s="1"/>
  <c r="CH159" i="18" s="1"/>
  <c r="M20" i="18" a="1"/>
  <c r="M20" i="18" s="1"/>
  <c r="M159" i="18" s="1"/>
  <c r="AR20" i="18" a="1"/>
  <c r="AR20" i="18" s="1"/>
  <c r="AR159" i="18" s="1"/>
  <c r="BF20" i="18" a="1"/>
  <c r="BF20" i="18" s="1"/>
  <c r="BF159" i="18" s="1"/>
  <c r="Q20" i="18" a="1"/>
  <c r="Q20" i="18" s="1"/>
  <c r="Q159" i="18" s="1"/>
  <c r="DR13" i="18" a="1"/>
  <c r="DR13" i="18" s="1"/>
  <c r="DR152" i="18" s="1"/>
  <c r="BF13" i="18" a="1"/>
  <c r="BF13" i="18" s="1"/>
  <c r="BF152" i="18" s="1"/>
  <c r="DL13" i="18" a="1"/>
  <c r="DL13" i="18" s="1"/>
  <c r="DL152" i="18" s="1"/>
  <c r="AQ13" i="18" a="1"/>
  <c r="AQ13" i="18" s="1"/>
  <c r="AQ152" i="18" s="1"/>
  <c r="BV13" i="18" a="1"/>
  <c r="BV13" i="18" s="1"/>
  <c r="BV152" i="18" s="1"/>
  <c r="CY13" i="18" a="1"/>
  <c r="CY13" i="18" s="1"/>
  <c r="CY152" i="18" s="1"/>
  <c r="Y13" i="18" a="1"/>
  <c r="Y13" i="18" s="1"/>
  <c r="Y152" i="18" s="1"/>
  <c r="AE13" i="18" a="1"/>
  <c r="AE13" i="18" s="1"/>
  <c r="AE152" i="18" s="1"/>
  <c r="BZ13" i="18" a="1"/>
  <c r="BZ13" i="18" s="1"/>
  <c r="BZ152" i="18" s="1"/>
  <c r="F13" i="18" a="1"/>
  <c r="F13" i="18" s="1"/>
  <c r="F152" i="18" s="1"/>
  <c r="BS13" i="18" a="1"/>
  <c r="BS13" i="18" s="1"/>
  <c r="BS152" i="18" s="1"/>
  <c r="DH13" i="18" a="1"/>
  <c r="DH13" i="18" s="1"/>
  <c r="DH152" i="18" s="1"/>
  <c r="DA13" i="18" a="1"/>
  <c r="DA13" i="18" s="1"/>
  <c r="DA152" i="18" s="1"/>
  <c r="AB13" i="18" a="1"/>
  <c r="AB13" i="18" s="1"/>
  <c r="AB152" i="18" s="1"/>
  <c r="AY13" i="18" a="1"/>
  <c r="AY13" i="18" s="1"/>
  <c r="AY152" i="18" s="1"/>
  <c r="CD35" i="18" a="1"/>
  <c r="CD35" i="18" s="1"/>
  <c r="CD174" i="18" s="1"/>
  <c r="W64" i="18" a="1"/>
  <c r="W64" i="18" s="1"/>
  <c r="W203" i="18" s="1"/>
  <c r="CH107" i="18" a="1"/>
  <c r="CH107" i="18" s="1"/>
  <c r="CH246" i="18" s="1"/>
  <c r="AM88" i="18" a="1"/>
  <c r="AM88" i="18" s="1"/>
  <c r="AM227" i="18" s="1"/>
  <c r="T51" i="18" a="1"/>
  <c r="T51" i="18" s="1"/>
  <c r="T190" i="18" s="1"/>
  <c r="BG58" i="18" a="1"/>
  <c r="BG58" i="18" s="1"/>
  <c r="BG197" i="18" s="1"/>
  <c r="CV33" i="18" a="1"/>
  <c r="CV33" i="18" s="1"/>
  <c r="CV172" i="18" s="1"/>
  <c r="P33" i="18" a="1"/>
  <c r="P33" i="18" s="1"/>
  <c r="CI34" i="18" a="1"/>
  <c r="CI34" i="18" s="1"/>
  <c r="CI173" i="18" s="1"/>
  <c r="BB29" i="18" a="1"/>
  <c r="BB29" i="18" s="1"/>
  <c r="BB168" i="18" s="1"/>
  <c r="BM49" i="18" a="1"/>
  <c r="BM49" i="18" s="1"/>
  <c r="BM188" i="18" s="1"/>
  <c r="CY49" i="18" a="1"/>
  <c r="CY49" i="18" s="1"/>
  <c r="CY188" i="18" s="1"/>
  <c r="DF81" i="18" a="1"/>
  <c r="DF81" i="18" s="1"/>
  <c r="DF220" i="18" s="1"/>
  <c r="DD19" i="18" a="1"/>
  <c r="DD19" i="18" s="1"/>
  <c r="DD158" i="18" s="1"/>
  <c r="BV52" i="18" a="1"/>
  <c r="BV52" i="18" s="1"/>
  <c r="BV191" i="18" s="1"/>
  <c r="CF52" i="18" a="1"/>
  <c r="CF52" i="18" s="1"/>
  <c r="CF191" i="18" s="1"/>
  <c r="AX52" i="18" a="1"/>
  <c r="AX52" i="18" s="1"/>
  <c r="AX191" i="18" s="1"/>
  <c r="I52" i="18" a="1"/>
  <c r="I52" i="18" s="1"/>
  <c r="I191" i="18" s="1"/>
  <c r="AA92" i="18" a="1"/>
  <c r="AA92" i="18" s="1"/>
  <c r="AA231" i="18" s="1"/>
  <c r="AN92" i="18" a="1"/>
  <c r="AN92" i="18" s="1"/>
  <c r="AN231" i="18" s="1"/>
  <c r="CO92" i="18" a="1"/>
  <c r="CO92" i="18" s="1"/>
  <c r="CO231" i="18" s="1"/>
  <c r="BE66" i="18" a="1"/>
  <c r="BE66" i="18" s="1"/>
  <c r="BE205" i="18" s="1"/>
  <c r="AF66" i="18" a="1"/>
  <c r="AF66" i="18" s="1"/>
  <c r="AF205" i="18" s="1"/>
  <c r="AP66" i="18" a="1"/>
  <c r="AP66" i="18" s="1"/>
  <c r="AP205" i="18" s="1"/>
  <c r="BH66" i="18" a="1"/>
  <c r="BH66" i="18" s="1"/>
  <c r="BH205" i="18" s="1"/>
  <c r="DM20" i="18" a="1"/>
  <c r="DM20" i="18" s="1"/>
  <c r="DM159" i="18" s="1"/>
  <c r="BV20" i="18" a="1"/>
  <c r="BV20" i="18" s="1"/>
  <c r="BV159" i="18" s="1"/>
  <c r="AO20" i="18" a="1"/>
  <c r="AO20" i="18" s="1"/>
  <c r="AO159" i="18" s="1"/>
  <c r="CX20" i="18" a="1"/>
  <c r="CX20" i="18" s="1"/>
  <c r="CX159" i="18" s="1"/>
  <c r="BO20" i="18" a="1"/>
  <c r="BO20" i="18" s="1"/>
  <c r="BO159" i="18" s="1"/>
  <c r="DG13" i="18" a="1"/>
  <c r="DG13" i="18" s="1"/>
  <c r="DG152" i="18" s="1"/>
  <c r="BD13" i="18" a="1"/>
  <c r="BD13" i="18" s="1"/>
  <c r="BD152" i="18" s="1"/>
  <c r="M13" i="18" a="1"/>
  <c r="M13" i="18" s="1"/>
  <c r="M152" i="18" s="1"/>
  <c r="BM13" i="18" a="1"/>
  <c r="BM13" i="18" s="1"/>
  <c r="BM152" i="18" s="1"/>
  <c r="BR13" i="18" a="1"/>
  <c r="BR13" i="18" s="1"/>
  <c r="BR152" i="18" s="1"/>
  <c r="DF31" i="18" a="1"/>
  <c r="DF31" i="18" s="1"/>
  <c r="DF170" i="18" s="1"/>
  <c r="W31" i="18" a="1"/>
  <c r="W31" i="18" s="1"/>
  <c r="W170" i="18" s="1"/>
  <c r="AJ31" i="18" a="1"/>
  <c r="AJ31" i="18" s="1"/>
  <c r="AJ170" i="18" s="1"/>
  <c r="M31" i="18" a="1"/>
  <c r="M31" i="18" s="1"/>
  <c r="M170" i="18" s="1"/>
  <c r="S31" i="18" a="1"/>
  <c r="S31" i="18" s="1"/>
  <c r="S170" i="18" s="1"/>
  <c r="CP31" i="18" a="1"/>
  <c r="CP31" i="18" s="1"/>
  <c r="CP170" i="18" s="1"/>
  <c r="AR31" i="18" a="1"/>
  <c r="AR31" i="18" s="1"/>
  <c r="AR170" i="18" s="1"/>
  <c r="H31" i="18" a="1"/>
  <c r="H31" i="18" s="1"/>
  <c r="H170" i="18" s="1"/>
  <c r="BX31" i="18" a="1"/>
  <c r="BX31" i="18" s="1"/>
  <c r="BX170" i="18" s="1"/>
  <c r="L31" i="18" a="1"/>
  <c r="L31" i="18" s="1"/>
  <c r="L170" i="18" s="1"/>
  <c r="AK7" i="18" a="1"/>
  <c r="AK7" i="18" s="1"/>
  <c r="AK146" i="18" s="1"/>
  <c r="BU7" i="18" a="1"/>
  <c r="BU7" i="18" s="1"/>
  <c r="BU146" i="18" s="1"/>
  <c r="BY7" i="18" a="1"/>
  <c r="BY7" i="18" s="1"/>
  <c r="BY146" i="18" s="1"/>
  <c r="CC7" i="18" a="1"/>
  <c r="CC7" i="18" s="1"/>
  <c r="CC146" i="18" s="1"/>
  <c r="DD7" i="18" a="1"/>
  <c r="DD7" i="18" s="1"/>
  <c r="DD146" i="18" s="1"/>
  <c r="DQ7" i="18" a="1"/>
  <c r="DQ7" i="18" s="1"/>
  <c r="DQ146" i="18" s="1"/>
  <c r="AH7" i="18" a="1"/>
  <c r="AH7" i="18" s="1"/>
  <c r="AH146" i="18" s="1"/>
  <c r="AL7" i="18" a="1"/>
  <c r="AL7" i="18" s="1"/>
  <c r="AL146" i="18" s="1"/>
  <c r="AY7" i="18" a="1"/>
  <c r="AY7" i="18" s="1"/>
  <c r="AY146" i="18" s="1"/>
  <c r="BZ30" i="18" a="1"/>
  <c r="BZ30" i="18" s="1"/>
  <c r="BZ169" i="18" s="1"/>
  <c r="DA30" i="18" a="1"/>
  <c r="DA30" i="18" s="1"/>
  <c r="DA169" i="18" s="1"/>
  <c r="DD30" i="18" a="1"/>
  <c r="DD30" i="18" s="1"/>
  <c r="DD169" i="18" s="1"/>
  <c r="CY30" i="18" a="1"/>
  <c r="CY30" i="18" s="1"/>
  <c r="CY169" i="18" s="1"/>
  <c r="BI30" i="18" a="1"/>
  <c r="BI30" i="18" s="1"/>
  <c r="BI169" i="18" s="1"/>
  <c r="Y30" i="18" a="1"/>
  <c r="Y30" i="18" s="1"/>
  <c r="Y169" i="18" s="1"/>
  <c r="CU30" i="18" a="1"/>
  <c r="CU30" i="18" s="1"/>
  <c r="CU169" i="18" s="1"/>
  <c r="DB30" i="18" a="1"/>
  <c r="DB30" i="18" s="1"/>
  <c r="DB169" i="18" s="1"/>
  <c r="I30" i="18" a="1"/>
  <c r="I30" i="18" s="1"/>
  <c r="I169" i="18" s="1"/>
  <c r="DE80" i="18" a="1"/>
  <c r="DE80" i="18" s="1"/>
  <c r="DE219" i="18" s="1"/>
  <c r="BM80" i="18" a="1"/>
  <c r="BM80" i="18" s="1"/>
  <c r="BM219" i="18" s="1"/>
  <c r="BR80" i="18" a="1"/>
  <c r="BR80" i="18" s="1"/>
  <c r="BR219" i="18" s="1"/>
  <c r="BH80" i="18" a="1"/>
  <c r="BH80" i="18" s="1"/>
  <c r="BH219" i="18" s="1"/>
  <c r="CQ80" i="18" a="1"/>
  <c r="CQ80" i="18" s="1"/>
  <c r="CQ219" i="18" s="1"/>
  <c r="DL80" i="18" a="1"/>
  <c r="DL80" i="18" s="1"/>
  <c r="DL219" i="18" s="1"/>
  <c r="AY80" i="18" a="1"/>
  <c r="AY80" i="18" s="1"/>
  <c r="AY219" i="18" s="1"/>
  <c r="CV80" i="18" a="1"/>
  <c r="CV80" i="18" s="1"/>
  <c r="CV219" i="18" s="1"/>
  <c r="V80" i="18" a="1"/>
  <c r="V80" i="18" s="1"/>
  <c r="V219" i="18" s="1"/>
  <c r="BE80" i="18" a="1"/>
  <c r="BE80" i="18" s="1"/>
  <c r="BE219" i="18" s="1"/>
  <c r="T70" i="18" a="1"/>
  <c r="T70" i="18" s="1"/>
  <c r="T209" i="18" s="1"/>
  <c r="AU70" i="18" a="1"/>
  <c r="AU70" i="18" s="1"/>
  <c r="AU209" i="18" s="1"/>
  <c r="AY70" i="18" a="1"/>
  <c r="AY70" i="18" s="1"/>
  <c r="AY209" i="18" s="1"/>
  <c r="CI70" i="18" a="1"/>
  <c r="CI70" i="18" s="1"/>
  <c r="CI209" i="18" s="1"/>
  <c r="CH70" i="18" a="1"/>
  <c r="CH70" i="18" s="1"/>
  <c r="CH209" i="18" s="1"/>
  <c r="CU70" i="18" a="1"/>
  <c r="CU70" i="18" s="1"/>
  <c r="CU209" i="18" s="1"/>
  <c r="P70" i="18" a="1"/>
  <c r="P70" i="18" s="1"/>
  <c r="BB70" i="18" a="1"/>
  <c r="BB70" i="18" s="1"/>
  <c r="BB209" i="18" s="1"/>
  <c r="CM70" i="18" a="1"/>
  <c r="CM70" i="18" s="1"/>
  <c r="CM209" i="18" s="1"/>
  <c r="CW86" i="18" a="1"/>
  <c r="CW86" i="18" s="1"/>
  <c r="CW225" i="18" s="1"/>
  <c r="AN86" i="18" a="1"/>
  <c r="AN86" i="18" s="1"/>
  <c r="AN225" i="18" s="1"/>
  <c r="CC86" i="18" a="1"/>
  <c r="CC86" i="18" s="1"/>
  <c r="CC225" i="18" s="1"/>
  <c r="Y86" i="18" a="1"/>
  <c r="Y86" i="18" s="1"/>
  <c r="Y225" i="18" s="1"/>
  <c r="AY86" i="18" a="1"/>
  <c r="AY86" i="18" s="1"/>
  <c r="AY225" i="18" s="1"/>
  <c r="BC86" i="18" a="1"/>
  <c r="BC86" i="18" s="1"/>
  <c r="BC225" i="18" s="1"/>
  <c r="CH86" i="18" a="1"/>
  <c r="CH86" i="18" s="1"/>
  <c r="CH225" i="18" s="1"/>
  <c r="CT86" i="18" a="1"/>
  <c r="CT86" i="18" s="1"/>
  <c r="CT225" i="18" s="1"/>
  <c r="DA86" i="18" a="1"/>
  <c r="DA86" i="18" s="1"/>
  <c r="DA225" i="18" s="1"/>
  <c r="BZ86" i="18" a="1"/>
  <c r="BZ86" i="18" s="1"/>
  <c r="BZ225" i="18" s="1"/>
  <c r="F86" i="18" a="1"/>
  <c r="F86" i="18" s="1"/>
  <c r="F225" i="18" s="1"/>
  <c r="BO86" i="18" a="1"/>
  <c r="BO86" i="18" s="1"/>
  <c r="BO225" i="18" s="1"/>
  <c r="X86" i="18" a="1"/>
  <c r="X86" i="18" s="1"/>
  <c r="X225" i="18" s="1"/>
  <c r="J86" i="18" a="1"/>
  <c r="J86" i="18" s="1"/>
  <c r="J225" i="18" s="1"/>
  <c r="CF46" i="18" a="1"/>
  <c r="CF46" i="18" s="1"/>
  <c r="CF185" i="18" s="1"/>
  <c r="DR46" i="18" a="1"/>
  <c r="DR46" i="18" s="1"/>
  <c r="DR185" i="18" s="1"/>
  <c r="BY46" i="18" a="1"/>
  <c r="BY46" i="18" s="1"/>
  <c r="BY185" i="18" s="1"/>
  <c r="DN46" i="18" a="1"/>
  <c r="DN46" i="18" s="1"/>
  <c r="DN185" i="18" s="1"/>
  <c r="BP46" i="18" a="1"/>
  <c r="BP46" i="18" s="1"/>
  <c r="BP185" i="18" s="1"/>
  <c r="BW46" i="18" a="1"/>
  <c r="BW46" i="18" s="1"/>
  <c r="BW185" i="18" s="1"/>
  <c r="CQ46" i="18" a="1"/>
  <c r="CQ46" i="18" s="1"/>
  <c r="CQ185" i="18" s="1"/>
  <c r="S46" i="18" a="1"/>
  <c r="S46" i="18" s="1"/>
  <c r="S185" i="18" s="1"/>
  <c r="F46" i="18" a="1"/>
  <c r="F46" i="18" s="1"/>
  <c r="F185" i="18" s="1"/>
  <c r="X46" i="18" a="1"/>
  <c r="X46" i="18" s="1"/>
  <c r="X185" i="18" s="1"/>
  <c r="BC46" i="18" a="1"/>
  <c r="BC46" i="18" s="1"/>
  <c r="BC185" i="18" s="1"/>
  <c r="CN46" i="18" a="1"/>
  <c r="CN46" i="18" s="1"/>
  <c r="CN185" i="18" s="1"/>
  <c r="AJ46" i="18" a="1"/>
  <c r="AJ46" i="18" s="1"/>
  <c r="AJ185" i="18" s="1"/>
  <c r="BS46" i="18" a="1"/>
  <c r="BS46" i="18" s="1"/>
  <c r="BS185" i="18" s="1"/>
  <c r="AR46" i="18" a="1"/>
  <c r="AR46" i="18" s="1"/>
  <c r="AR185" i="18" s="1"/>
  <c r="CD101" i="18" a="1"/>
  <c r="CD101" i="18" s="1"/>
  <c r="CD240" i="18" s="1"/>
  <c r="R101" i="18" a="1"/>
  <c r="R101" i="18" s="1"/>
  <c r="R240" i="18" s="1"/>
  <c r="BW101" i="18" a="1"/>
  <c r="BW101" i="18" s="1"/>
  <c r="BW240" i="18" s="1"/>
  <c r="K101" i="18" a="1"/>
  <c r="K101" i="18" s="1"/>
  <c r="K240" i="18" s="1"/>
  <c r="BB101" i="18" a="1"/>
  <c r="BB101" i="18" s="1"/>
  <c r="BB240" i="18" s="1"/>
  <c r="CL101" i="18" a="1"/>
  <c r="CL101" i="18" s="1"/>
  <c r="CL240" i="18" s="1"/>
  <c r="CQ101" i="18" a="1"/>
  <c r="CQ101" i="18" s="1"/>
  <c r="CQ240" i="18" s="1"/>
  <c r="V101" i="18" a="1"/>
  <c r="V101" i="18" s="1"/>
  <c r="V240" i="18" s="1"/>
  <c r="BQ101" i="18" a="1"/>
  <c r="BQ101" i="18" s="1"/>
  <c r="BQ240" i="18" s="1"/>
  <c r="DF101" i="18" a="1"/>
  <c r="DF101" i="18" s="1"/>
  <c r="DF240" i="18" s="1"/>
  <c r="AE101" i="18" a="1"/>
  <c r="AE101" i="18" s="1"/>
  <c r="AE240" i="18" s="1"/>
  <c r="CW101" i="18" a="1"/>
  <c r="CW101" i="18" s="1"/>
  <c r="CW240" i="18" s="1"/>
  <c r="BK101" i="18" a="1"/>
  <c r="BK101" i="18" s="1"/>
  <c r="BK240" i="18" s="1"/>
  <c r="AG101" i="18" a="1"/>
  <c r="AG101" i="18" s="1"/>
  <c r="AG240" i="18" s="1"/>
  <c r="DI101" i="18" a="1"/>
  <c r="DI101" i="18" s="1"/>
  <c r="DI240" i="18" s="1"/>
  <c r="BO95" i="18" a="1"/>
  <c r="BO95" i="18" s="1"/>
  <c r="BO234" i="18" s="1"/>
  <c r="BH95" i="18" a="1"/>
  <c r="BH95" i="18" s="1"/>
  <c r="BH234" i="18" s="1"/>
  <c r="DQ95" i="18" a="1"/>
  <c r="DQ95" i="18" s="1"/>
  <c r="DQ234" i="18" s="1"/>
  <c r="AX95" i="18" a="1"/>
  <c r="AX95" i="18" s="1"/>
  <c r="AX234" i="18" s="1"/>
  <c r="CT95" i="18" a="1"/>
  <c r="CT95" i="18" s="1"/>
  <c r="CT234" i="18" s="1"/>
  <c r="DO95" i="18" a="1"/>
  <c r="DO95" i="18" s="1"/>
  <c r="DO234" i="18" s="1"/>
  <c r="Z95" i="18" a="1"/>
  <c r="Z95" i="18" s="1"/>
  <c r="Z234" i="18" s="1"/>
  <c r="CE95" i="18" a="1"/>
  <c r="CE95" i="18" s="1"/>
  <c r="CE234" i="18" s="1"/>
  <c r="BP95" i="18" a="1"/>
  <c r="BP95" i="18" s="1"/>
  <c r="BP234" i="18" s="1"/>
  <c r="CH95" i="18" a="1"/>
  <c r="CH95" i="18" s="1"/>
  <c r="CH234" i="18" s="1"/>
  <c r="P95" i="18" a="1"/>
  <c r="P95" i="18" s="1"/>
  <c r="BG95" i="18" a="1"/>
  <c r="BG95" i="18" s="1"/>
  <c r="BG234" i="18" s="1"/>
  <c r="F95" i="18" a="1"/>
  <c r="F95" i="18" s="1"/>
  <c r="F234" i="18" s="1"/>
  <c r="AI95" i="18" a="1"/>
  <c r="AI95" i="18" s="1"/>
  <c r="AI234" i="18" s="1"/>
  <c r="BA95" i="18" a="1"/>
  <c r="BA95" i="18" s="1"/>
  <c r="BA234" i="18" s="1"/>
  <c r="BJ44" i="18" a="1"/>
  <c r="BJ44" i="18" s="1"/>
  <c r="BJ183" i="18" s="1"/>
  <c r="DN44" i="18" a="1"/>
  <c r="DN44" i="18" s="1"/>
  <c r="DN183" i="18" s="1"/>
  <c r="BB44" i="18" a="1"/>
  <c r="BB44" i="18" s="1"/>
  <c r="BB183" i="18" s="1"/>
  <c r="CV44" i="18" a="1"/>
  <c r="CV44" i="18" s="1"/>
  <c r="CV183" i="18" s="1"/>
  <c r="T44" i="18" a="1"/>
  <c r="T44" i="18" s="1"/>
  <c r="T183" i="18" s="1"/>
  <c r="AL44" i="18" a="1"/>
  <c r="AL44" i="18" s="1"/>
  <c r="AL183" i="18" s="1"/>
  <c r="BV44" i="18" a="1"/>
  <c r="BV44" i="18" s="1"/>
  <c r="BV183" i="18" s="1"/>
  <c r="DR44" i="18" a="1"/>
  <c r="DR44" i="18" s="1"/>
  <c r="DR183" i="18" s="1"/>
  <c r="X44" i="18" a="1"/>
  <c r="X44" i="18" s="1"/>
  <c r="X183" i="18" s="1"/>
  <c r="DC44" i="18" a="1"/>
  <c r="DC44" i="18" s="1"/>
  <c r="DC183" i="18" s="1"/>
  <c r="AT44" i="18" a="1"/>
  <c r="AT44" i="18" s="1"/>
  <c r="AT183" i="18" s="1"/>
  <c r="AC44" i="18" a="1"/>
  <c r="AC44" i="18" s="1"/>
  <c r="AC183" i="18" s="1"/>
  <c r="BL44" i="18" a="1"/>
  <c r="BL44" i="18" s="1"/>
  <c r="BL183" i="18" s="1"/>
  <c r="AB44" i="18" a="1"/>
  <c r="AB44" i="18" s="1"/>
  <c r="AB183" i="18" s="1"/>
  <c r="DQ73" i="18" a="1"/>
  <c r="DQ73" i="18" s="1"/>
  <c r="DQ212" i="18" s="1"/>
  <c r="BE73" i="18" a="1"/>
  <c r="BE73" i="18" s="1"/>
  <c r="BE212" i="18" s="1"/>
  <c r="DI73" i="18" a="1"/>
  <c r="DI73" i="18" s="1"/>
  <c r="DI212" i="18" s="1"/>
  <c r="AW73" i="18" a="1"/>
  <c r="AW73" i="18" s="1"/>
  <c r="AW212" i="18" s="1"/>
  <c r="CW73" i="18" a="1"/>
  <c r="CW73" i="18" s="1"/>
  <c r="CW212" i="18" s="1"/>
  <c r="DO73" i="18" a="1"/>
  <c r="DO73" i="18" s="1"/>
  <c r="DO212" i="18" s="1"/>
  <c r="U73" i="18" a="1"/>
  <c r="U73" i="18" s="1"/>
  <c r="U212" i="18" s="1"/>
  <c r="BQ73" i="18" a="1"/>
  <c r="BQ73" i="18" s="1"/>
  <c r="BQ212" i="18" s="1"/>
  <c r="CU73" i="18" a="1"/>
  <c r="CU73" i="18" s="1"/>
  <c r="CU212" i="18" s="1"/>
  <c r="DR73" i="18" a="1"/>
  <c r="DR73" i="18" s="1"/>
  <c r="DR212" i="18" s="1"/>
  <c r="CF73" i="18" a="1"/>
  <c r="CF73" i="18" s="1"/>
  <c r="CF212" i="18" s="1"/>
  <c r="AC73" i="18" a="1"/>
  <c r="AC73" i="18" s="1"/>
  <c r="AC212" i="18" s="1"/>
  <c r="AO73" i="18" a="1"/>
  <c r="AO73" i="18" s="1"/>
  <c r="AO212" i="18" s="1"/>
  <c r="DL73" i="18" a="1"/>
  <c r="DL73" i="18" s="1"/>
  <c r="DL212" i="18" s="1"/>
  <c r="BO73" i="18" a="1"/>
  <c r="BO73" i="18" s="1"/>
  <c r="BO212" i="18" s="1"/>
  <c r="DC35" i="18" a="1"/>
  <c r="DC35" i="18" s="1"/>
  <c r="DC174" i="18" s="1"/>
  <c r="DM83" i="18" a="1"/>
  <c r="DM83" i="18" s="1"/>
  <c r="DM222" i="18" s="1"/>
  <c r="P107" i="18" a="1"/>
  <c r="P107" i="18" s="1"/>
  <c r="U88" i="18" a="1"/>
  <c r="U88" i="18" s="1"/>
  <c r="U227" i="18" s="1"/>
  <c r="BI51" i="18" a="1"/>
  <c r="BI51" i="18" s="1"/>
  <c r="BI190" i="18" s="1"/>
  <c r="AV58" i="18" a="1"/>
  <c r="AV58" i="18" s="1"/>
  <c r="AV197" i="18" s="1"/>
  <c r="CM33" i="18" a="1"/>
  <c r="CM33" i="18" s="1"/>
  <c r="CM172" i="18" s="1"/>
  <c r="DA34" i="18" a="1"/>
  <c r="DA34" i="18" s="1"/>
  <c r="DA173" i="18" s="1"/>
  <c r="BQ34" i="18" a="1"/>
  <c r="BQ34" i="18" s="1"/>
  <c r="BQ173" i="18" s="1"/>
  <c r="CF29" i="18" a="1"/>
  <c r="CF29" i="18" s="1"/>
  <c r="CF168" i="18" s="1"/>
  <c r="BL49" i="18" a="1"/>
  <c r="BL49" i="18" s="1"/>
  <c r="BL188" i="18" s="1"/>
  <c r="CM49" i="18" a="1"/>
  <c r="CM49" i="18" s="1"/>
  <c r="CM188" i="18" s="1"/>
  <c r="AZ98" i="18" a="1"/>
  <c r="AZ98" i="18" s="1"/>
  <c r="AZ237" i="18" s="1"/>
  <c r="AU54" i="18" a="1"/>
  <c r="AU54" i="18" s="1"/>
  <c r="AU193" i="18" s="1"/>
  <c r="BQ52" i="18" a="1"/>
  <c r="BQ52" i="18" s="1"/>
  <c r="BQ191" i="18" s="1"/>
  <c r="BZ52" i="18" a="1"/>
  <c r="BZ52" i="18" s="1"/>
  <c r="BZ191" i="18" s="1"/>
  <c r="AZ52" i="18" a="1"/>
  <c r="AZ52" i="18" s="1"/>
  <c r="AZ191" i="18" s="1"/>
  <c r="CD52" i="18" a="1"/>
  <c r="CD52" i="18" s="1"/>
  <c r="CD191" i="18" s="1"/>
  <c r="R92" i="18" a="1"/>
  <c r="R92" i="18" s="1"/>
  <c r="R231" i="18" s="1"/>
  <c r="AQ92" i="18" a="1"/>
  <c r="AQ92" i="18" s="1"/>
  <c r="AQ231" i="18" s="1"/>
  <c r="CF92" i="18" a="1"/>
  <c r="CF92" i="18" s="1"/>
  <c r="CF231" i="18" s="1"/>
  <c r="Y66" i="18" a="1"/>
  <c r="Y66" i="18" s="1"/>
  <c r="Y205" i="18" s="1"/>
  <c r="AK66" i="18" a="1"/>
  <c r="AK66" i="18" s="1"/>
  <c r="AK205" i="18" s="1"/>
  <c r="R66" i="18" a="1"/>
  <c r="R66" i="18" s="1"/>
  <c r="R205" i="18" s="1"/>
  <c r="X66" i="18" a="1"/>
  <c r="X66" i="18" s="1"/>
  <c r="X205" i="18" s="1"/>
  <c r="AV20" i="18" a="1"/>
  <c r="AV20" i="18" s="1"/>
  <c r="AV159" i="18" s="1"/>
  <c r="AP20" i="18" a="1"/>
  <c r="AP20" i="18" s="1"/>
  <c r="AP159" i="18" s="1"/>
  <c r="AA20" i="18" a="1"/>
  <c r="AA20" i="18" s="1"/>
  <c r="AA159" i="18" s="1"/>
  <c r="Z20" i="18" a="1"/>
  <c r="Z20" i="18" s="1"/>
  <c r="Z159" i="18" s="1"/>
  <c r="AW20" i="18" a="1"/>
  <c r="AW20" i="18" s="1"/>
  <c r="AW159" i="18" s="1"/>
  <c r="DB13" i="18" a="1"/>
  <c r="DB13" i="18" s="1"/>
  <c r="DB152" i="18" s="1"/>
  <c r="CS13" i="18" a="1"/>
  <c r="CS13" i="18" s="1"/>
  <c r="CS152" i="18" s="1"/>
  <c r="G13" i="18" a="1"/>
  <c r="G13" i="18" s="1"/>
  <c r="G152" i="18" s="1"/>
  <c r="AU13" i="18" a="1"/>
  <c r="AU13" i="18" s="1"/>
  <c r="AU152" i="18" s="1"/>
  <c r="V13" i="18" a="1"/>
  <c r="V13" i="18" s="1"/>
  <c r="V152" i="18" s="1"/>
  <c r="CW31" i="18" a="1"/>
  <c r="CW31" i="18" s="1"/>
  <c r="CW170" i="18" s="1"/>
  <c r="DJ31" i="18" a="1"/>
  <c r="DJ31" i="18" s="1"/>
  <c r="DJ170" i="18" s="1"/>
  <c r="AA31" i="18" a="1"/>
  <c r="AA31" i="18" s="1"/>
  <c r="AA170" i="18" s="1"/>
  <c r="G31" i="18" a="1"/>
  <c r="G31" i="18" s="1"/>
  <c r="G170" i="18" s="1"/>
  <c r="DR31" i="18" a="1"/>
  <c r="DR31" i="18" s="1"/>
  <c r="DR170" i="18" s="1"/>
  <c r="BT31" i="18" a="1"/>
  <c r="BT31" i="18" s="1"/>
  <c r="BT170" i="18" s="1"/>
  <c r="DP31" i="18" a="1"/>
  <c r="DP31" i="18" s="1"/>
  <c r="DP170" i="18" s="1"/>
  <c r="DH31" i="18" a="1"/>
  <c r="DH31" i="18" s="1"/>
  <c r="DH170" i="18" s="1"/>
  <c r="BR31" i="18" a="1"/>
  <c r="BR31" i="18" s="1"/>
  <c r="BR170" i="18" s="1"/>
  <c r="F31" i="18" a="1"/>
  <c r="F31" i="18" s="1"/>
  <c r="F170" i="18" s="1"/>
  <c r="AB7" i="18" a="1"/>
  <c r="AB7" i="18" s="1"/>
  <c r="AB146" i="18" s="1"/>
  <c r="AO7" i="18" a="1"/>
  <c r="AO7" i="18" s="1"/>
  <c r="AO146" i="18" s="1"/>
  <c r="BP7" i="18" a="1"/>
  <c r="BP7" i="18" s="1"/>
  <c r="BP146" i="18" s="1"/>
  <c r="BT7" i="18" a="1"/>
  <c r="BT7" i="18" s="1"/>
  <c r="BT146" i="18" s="1"/>
  <c r="CY7" i="18" a="1"/>
  <c r="CY7" i="18" s="1"/>
  <c r="CY146" i="18" s="1"/>
  <c r="DH7" i="18" a="1"/>
  <c r="DH7" i="18" s="1"/>
  <c r="DH146" i="18" s="1"/>
  <c r="DL7" i="18" a="1"/>
  <c r="DL7" i="18" s="1"/>
  <c r="DL146" i="18" s="1"/>
  <c r="AC7" i="18" a="1"/>
  <c r="AC7" i="18" s="1"/>
  <c r="AC146" i="18" s="1"/>
  <c r="AP7" i="18" a="1"/>
  <c r="AP7" i="18" s="1"/>
  <c r="AP146" i="18" s="1"/>
  <c r="BQ30" i="18" a="1"/>
  <c r="BQ30" i="18" s="1"/>
  <c r="BQ169" i="18" s="1"/>
  <c r="CR30" i="18" a="1"/>
  <c r="CR30" i="18" s="1"/>
  <c r="CR169" i="18" s="1"/>
  <c r="BY30" i="18" a="1"/>
  <c r="BY30" i="18" s="1"/>
  <c r="BY169" i="18" s="1"/>
  <c r="CS30" i="18" a="1"/>
  <c r="CS30" i="18" s="1"/>
  <c r="CS169" i="18" s="1"/>
  <c r="AM30" i="18" a="1"/>
  <c r="AM30" i="18" s="1"/>
  <c r="AM169" i="18" s="1"/>
  <c r="R30" i="18" a="1"/>
  <c r="R30" i="18" s="1"/>
  <c r="R169" i="18" s="1"/>
  <c r="CO30" i="18" a="1"/>
  <c r="CO30" i="18" s="1"/>
  <c r="CO169" i="18" s="1"/>
  <c r="AQ30" i="18" a="1"/>
  <c r="AQ30" i="18" s="1"/>
  <c r="AQ169" i="18" s="1"/>
  <c r="CZ30" i="18" a="1"/>
  <c r="CZ30" i="18" s="1"/>
  <c r="CZ169" i="18" s="1"/>
  <c r="DA80" i="18" a="1"/>
  <c r="DA80" i="18" s="1"/>
  <c r="DA219" i="18" s="1"/>
  <c r="DR80" i="18" a="1"/>
  <c r="DR80" i="18" s="1"/>
  <c r="DR219" i="18" s="1"/>
  <c r="BN80" i="18" a="1"/>
  <c r="BN80" i="18" s="1"/>
  <c r="BN219" i="18" s="1"/>
  <c r="AR80" i="18" a="1"/>
  <c r="AR80" i="18" s="1"/>
  <c r="AR219" i="18" s="1"/>
  <c r="F80" i="18" a="1"/>
  <c r="F80" i="18" s="1"/>
  <c r="F219" i="18" s="1"/>
  <c r="DD80" i="18" a="1"/>
  <c r="DD80" i="18" s="1"/>
  <c r="DD219" i="18" s="1"/>
  <c r="AO80" i="18" a="1"/>
  <c r="AO80" i="18" s="1"/>
  <c r="AO219" i="18" s="1"/>
  <c r="CA80" i="18" a="1"/>
  <c r="CA80" i="18" s="1"/>
  <c r="CA219" i="18" s="1"/>
  <c r="BG80" i="18" a="1"/>
  <c r="BG80" i="18" s="1"/>
  <c r="BG219" i="18" s="1"/>
  <c r="AT80" i="18" a="1"/>
  <c r="AT80" i="18" s="1"/>
  <c r="AT219" i="18" s="1"/>
  <c r="K70" i="18" a="1"/>
  <c r="K70" i="18" s="1"/>
  <c r="K209" i="18" s="1"/>
  <c r="AL70" i="18" a="1"/>
  <c r="AL70" i="18" s="1"/>
  <c r="AL209" i="18" s="1"/>
  <c r="AP70" i="18" a="1"/>
  <c r="AP70" i="18" s="1"/>
  <c r="AP209" i="18" s="1"/>
  <c r="BC70" i="18" a="1"/>
  <c r="BC70" i="18" s="1"/>
  <c r="BC209" i="18" s="1"/>
  <c r="AW70" i="18" a="1"/>
  <c r="AW70" i="18" s="1"/>
  <c r="AW209" i="18" s="1"/>
  <c r="CL70" i="18" a="1"/>
  <c r="CL70" i="18" s="1"/>
  <c r="CL209" i="18" s="1"/>
  <c r="G70" i="18" a="1"/>
  <c r="G70" i="18" s="1"/>
  <c r="G209" i="18" s="1"/>
  <c r="Q70" i="18" a="1"/>
  <c r="Q70" i="18" s="1"/>
  <c r="Q209" i="18" s="1"/>
  <c r="DH70" i="18" a="1"/>
  <c r="DH70" i="18" s="1"/>
  <c r="DH209" i="18" s="1"/>
  <c r="CN86" i="18" a="1"/>
  <c r="CN86" i="18" s="1"/>
  <c r="CN225" i="18" s="1"/>
  <c r="V86" i="18" a="1"/>
  <c r="V86" i="18" s="1"/>
  <c r="V225" i="18" s="1"/>
  <c r="BX86" i="18" a="1"/>
  <c r="BX86" i="18" s="1"/>
  <c r="BX225" i="18" s="1"/>
  <c r="P86" i="18" a="1"/>
  <c r="P86" i="18" s="1"/>
  <c r="DJ86" i="18" a="1"/>
  <c r="DJ86" i="18" s="1"/>
  <c r="DJ225" i="18" s="1"/>
  <c r="AT86" i="18" a="1"/>
  <c r="AT86" i="18" s="1"/>
  <c r="AT225" i="18" s="1"/>
  <c r="BN86" i="18" a="1"/>
  <c r="BN86" i="18" s="1"/>
  <c r="BN225" i="18" s="1"/>
  <c r="CG86" i="18" a="1"/>
  <c r="CG86" i="18" s="1"/>
  <c r="CG225" i="18" s="1"/>
  <c r="CP86" i="18" a="1"/>
  <c r="CP86" i="18" s="1"/>
  <c r="CP225" i="18" s="1"/>
  <c r="BP86" i="18" a="1"/>
  <c r="BP86" i="18" s="1"/>
  <c r="BP225" i="18" s="1"/>
  <c r="DL86" i="18" a="1"/>
  <c r="DL86" i="18" s="1"/>
  <c r="DL225" i="18" s="1"/>
  <c r="AH86" i="18" a="1"/>
  <c r="AH86" i="18" s="1"/>
  <c r="AH225" i="18" s="1"/>
  <c r="BE35" i="18" a="1"/>
  <c r="BE35" i="18" s="1"/>
  <c r="BE174" i="18" s="1"/>
  <c r="E83" i="18" a="1"/>
  <c r="E83" i="18" s="1"/>
  <c r="E222" i="18" s="1"/>
  <c r="K106" i="18" a="1"/>
  <c r="K106" i="18" s="1"/>
  <c r="K245" i="18" s="1"/>
  <c r="DS88" i="18" a="1"/>
  <c r="DS88" i="18" s="1"/>
  <c r="DS227" i="18" s="1"/>
  <c r="AW51" i="18" a="1"/>
  <c r="AW51" i="18" s="1"/>
  <c r="AW190" i="18" s="1"/>
  <c r="AN58" i="18" a="1"/>
  <c r="AN58" i="18" s="1"/>
  <c r="AN197" i="18" s="1"/>
  <c r="V33" i="18" a="1"/>
  <c r="V33" i="18" s="1"/>
  <c r="V172" i="18" s="1"/>
  <c r="CR34" i="18" a="1"/>
  <c r="CR34" i="18" s="1"/>
  <c r="CR173" i="18" s="1"/>
  <c r="AV34" i="18" a="1"/>
  <c r="AV34" i="18" s="1"/>
  <c r="AV173" i="18" s="1"/>
  <c r="CA29" i="18" a="1"/>
  <c r="CA29" i="18" s="1"/>
  <c r="CA168" i="18" s="1"/>
  <c r="BE49" i="18" a="1"/>
  <c r="BE49" i="18" s="1"/>
  <c r="BE188" i="18" s="1"/>
  <c r="DS49" i="18" a="1"/>
  <c r="DS49" i="18" s="1"/>
  <c r="DS188" i="18" s="1"/>
  <c r="M98" i="18" a="1"/>
  <c r="M98" i="18" s="1"/>
  <c r="M237" i="18" s="1"/>
  <c r="L54" i="18" a="1"/>
  <c r="L54" i="18" s="1"/>
  <c r="L193" i="18" s="1"/>
  <c r="CP52" i="18" a="1"/>
  <c r="CP52" i="18" s="1"/>
  <c r="CP191" i="18" s="1"/>
  <c r="BT52" i="18" a="1"/>
  <c r="BT52" i="18" s="1"/>
  <c r="BT191" i="18" s="1"/>
  <c r="AN52" i="18" a="1"/>
  <c r="AN52" i="18" s="1"/>
  <c r="AN191" i="18" s="1"/>
  <c r="CC52" i="18" a="1"/>
  <c r="CC52" i="18" s="1"/>
  <c r="CC191" i="18" s="1"/>
  <c r="I92" i="18" a="1"/>
  <c r="I92" i="18" s="1"/>
  <c r="I231" i="18" s="1"/>
  <c r="DL92" i="18" a="1"/>
  <c r="DL92" i="18" s="1"/>
  <c r="DL231" i="18" s="1"/>
  <c r="BD92" i="18" a="1"/>
  <c r="BD92" i="18" s="1"/>
  <c r="BD231" i="18" s="1"/>
  <c r="P66" i="18" a="1"/>
  <c r="P66" i="18" s="1"/>
  <c r="Z66" i="18" a="1"/>
  <c r="Z66" i="18" s="1"/>
  <c r="Z205" i="18" s="1"/>
  <c r="DI66" i="18" a="1"/>
  <c r="DI66" i="18" s="1"/>
  <c r="DI205" i="18" s="1"/>
  <c r="CG66" i="18" a="1"/>
  <c r="CG66" i="18" s="1"/>
  <c r="CG205" i="18" s="1"/>
  <c r="AM20" i="18" a="1"/>
  <c r="AM20" i="18" s="1"/>
  <c r="AM159" i="18" s="1"/>
  <c r="CI20" i="18" a="1"/>
  <c r="CI20" i="18" s="1"/>
  <c r="CI159" i="18" s="1"/>
  <c r="R20" i="18" a="1"/>
  <c r="R20" i="18" s="1"/>
  <c r="R159" i="18" s="1"/>
  <c r="CA20" i="18" a="1"/>
  <c r="CA20" i="18" s="1"/>
  <c r="CA159" i="18" s="1"/>
  <c r="DM13" i="18" a="1"/>
  <c r="DM13" i="18" s="1"/>
  <c r="DM152" i="18" s="1"/>
  <c r="BQ13" i="18" a="1"/>
  <c r="BQ13" i="18" s="1"/>
  <c r="BQ152" i="18" s="1"/>
  <c r="CH13" i="18" a="1"/>
  <c r="CH13" i="18" s="1"/>
  <c r="CH152" i="18" s="1"/>
  <c r="BT13" i="18" a="1"/>
  <c r="BT13" i="18" s="1"/>
  <c r="BT152" i="18" s="1"/>
  <c r="AO13" i="18" a="1"/>
  <c r="AO13" i="18" s="1"/>
  <c r="AO152" i="18" s="1"/>
  <c r="J13" i="18" a="1"/>
  <c r="J13" i="18" s="1"/>
  <c r="J152" i="18" s="1"/>
  <c r="CR31" i="18" a="1"/>
  <c r="CR31" i="18" s="1"/>
  <c r="CR170" i="18" s="1"/>
  <c r="DA31" i="18" a="1"/>
  <c r="DA31" i="18" s="1"/>
  <c r="DA170" i="18" s="1"/>
  <c r="R31" i="18" a="1"/>
  <c r="R31" i="18" s="1"/>
  <c r="R170" i="18" s="1"/>
  <c r="DL31" i="18" a="1"/>
  <c r="DL31" i="18" s="1"/>
  <c r="DL170" i="18" s="1"/>
  <c r="CC31" i="18" a="1"/>
  <c r="CC31" i="18" s="1"/>
  <c r="CC170" i="18" s="1"/>
  <c r="BN31" i="18" a="1"/>
  <c r="BN31" i="18" s="1"/>
  <c r="BN170" i="18" s="1"/>
  <c r="DI31" i="18" a="1"/>
  <c r="DI31" i="18" s="1"/>
  <c r="DI170" i="18" s="1"/>
  <c r="DB31" i="18" a="1"/>
  <c r="DB31" i="18" s="1"/>
  <c r="DB170" i="18" s="1"/>
  <c r="AV31" i="18" a="1"/>
  <c r="AV31" i="18" s="1"/>
  <c r="AV170" i="18" s="1"/>
  <c r="DF7" i="18" a="1"/>
  <c r="DF7" i="18" s="1"/>
  <c r="DF146" i="18" s="1"/>
  <c r="W7" i="18" a="1"/>
  <c r="W7" i="18" s="1"/>
  <c r="W146" i="18" s="1"/>
  <c r="AF7" i="18" a="1"/>
  <c r="AF7" i="18" s="1"/>
  <c r="AF146" i="18" s="1"/>
  <c r="BK7" i="18" a="1"/>
  <c r="BK7" i="18" s="1"/>
  <c r="BK146" i="18" s="1"/>
  <c r="BO7" i="18" a="1"/>
  <c r="BO7" i="18" s="1"/>
  <c r="BO146" i="18" s="1"/>
  <c r="BS7" i="18" a="1"/>
  <c r="BS7" i="18" s="1"/>
  <c r="BS146" i="18" s="1"/>
  <c r="DC7" i="18" a="1"/>
  <c r="DC7" i="18" s="1"/>
  <c r="DC146" i="18" s="1"/>
  <c r="DG7" i="18" a="1"/>
  <c r="DG7" i="18" s="1"/>
  <c r="DG146" i="18" s="1"/>
  <c r="T7" i="18" a="1"/>
  <c r="T7" i="18" s="1"/>
  <c r="T146" i="18" s="1"/>
  <c r="AG7" i="18" a="1"/>
  <c r="AG7" i="18" s="1"/>
  <c r="AG146" i="18" s="1"/>
  <c r="AK30" i="18" a="1"/>
  <c r="AK30" i="18" s="1"/>
  <c r="AK169" i="18" s="1"/>
  <c r="CM30" i="18" a="1"/>
  <c r="CM30" i="18" s="1"/>
  <c r="CM169" i="18" s="1"/>
  <c r="BS30" i="18" a="1"/>
  <c r="BS30" i="18" s="1"/>
  <c r="BS169" i="18" s="1"/>
  <c r="CK30" i="18" a="1"/>
  <c r="CK30" i="18" s="1"/>
  <c r="CK169" i="18" s="1"/>
  <c r="AG30" i="18" a="1"/>
  <c r="AG30" i="18" s="1"/>
  <c r="AG169" i="18" s="1"/>
  <c r="CH30" i="18" a="1"/>
  <c r="CH30" i="18" s="1"/>
  <c r="CH169" i="18" s="1"/>
  <c r="CA30" i="18" a="1"/>
  <c r="CA30" i="18" s="1"/>
  <c r="CA169" i="18" s="1"/>
  <c r="AJ30" i="18" a="1"/>
  <c r="AJ30" i="18" s="1"/>
  <c r="AJ169" i="18" s="1"/>
  <c r="AP30" i="18" a="1"/>
  <c r="AP30" i="18" s="1"/>
  <c r="AP169" i="18" s="1"/>
  <c r="CW80" i="18" a="1"/>
  <c r="CW80" i="18" s="1"/>
  <c r="CW219" i="18" s="1"/>
  <c r="DB80" i="18" a="1"/>
  <c r="DB80" i="18" s="1"/>
  <c r="DB219" i="18" s="1"/>
  <c r="CU80" i="18" a="1"/>
  <c r="CU80" i="18" s="1"/>
  <c r="CU219" i="18" s="1"/>
  <c r="AN80" i="18" a="1"/>
  <c r="AN80" i="18" s="1"/>
  <c r="AN219" i="18" s="1"/>
  <c r="BS80" i="18" a="1"/>
  <c r="BS80" i="18" s="1"/>
  <c r="BS219" i="18" s="1"/>
  <c r="CF80" i="18" a="1"/>
  <c r="CF80" i="18" s="1"/>
  <c r="CF219" i="18" s="1"/>
  <c r="DC80" i="18" a="1"/>
  <c r="DC80" i="18" s="1"/>
  <c r="DC219" i="18" s="1"/>
  <c r="AW80" i="18" a="1"/>
  <c r="AW80" i="18" s="1"/>
  <c r="AW219" i="18" s="1"/>
  <c r="AH80" i="18" a="1"/>
  <c r="AH80" i="18" s="1"/>
  <c r="AH219" i="18" s="1"/>
  <c r="DL70" i="18" a="1"/>
  <c r="DL70" i="18" s="1"/>
  <c r="DL209" i="18" s="1"/>
  <c r="DP70" i="18" a="1"/>
  <c r="DP70" i="18" s="1"/>
  <c r="DP209" i="18" s="1"/>
  <c r="F70" i="18" a="1"/>
  <c r="F70" i="18" s="1"/>
  <c r="F209" i="18" s="1"/>
  <c r="AK70" i="18" a="1"/>
  <c r="AK70" i="18" s="1"/>
  <c r="AK209" i="18" s="1"/>
  <c r="AT70" i="18" a="1"/>
  <c r="AT70" i="18" s="1"/>
  <c r="AT209" i="18" s="1"/>
  <c r="AN70" i="18" a="1"/>
  <c r="AN70" i="18" s="1"/>
  <c r="AN209" i="18" s="1"/>
  <c r="BA70" i="18" a="1"/>
  <c r="BA70" i="18" s="1"/>
  <c r="BA209" i="18" s="1"/>
  <c r="AA70" i="18" a="1"/>
  <c r="AA70" i="18" s="1"/>
  <c r="AA209" i="18" s="1"/>
  <c r="DS70" i="18" a="1"/>
  <c r="DS70" i="18" s="1"/>
  <c r="DS209" i="18" s="1"/>
  <c r="R70" i="18" a="1"/>
  <c r="R70" i="18" s="1"/>
  <c r="R209" i="18" s="1"/>
  <c r="CE86" i="18" a="1"/>
  <c r="CE86" i="18" s="1"/>
  <c r="CE225" i="18" s="1"/>
  <c r="Q86" i="18" a="1"/>
  <c r="Q86" i="18" s="1"/>
  <c r="Q225" i="18" s="1"/>
  <c r="BS86" i="18" a="1"/>
  <c r="BS86" i="18" s="1"/>
  <c r="BS225" i="18" s="1"/>
  <c r="G86" i="18" a="1"/>
  <c r="G86" i="18" s="1"/>
  <c r="G225" i="18" s="1"/>
  <c r="DD86" i="18" a="1"/>
  <c r="DD86" i="18" s="1"/>
  <c r="DD225" i="18" s="1"/>
  <c r="AO86" i="18" a="1"/>
  <c r="AO86" i="18" s="1"/>
  <c r="AO225" i="18" s="1"/>
  <c r="AG86" i="18" a="1"/>
  <c r="AG86" i="18" s="1"/>
  <c r="AG225" i="18" s="1"/>
  <c r="BW86" i="18" a="1"/>
  <c r="BW86" i="18" s="1"/>
  <c r="BW225" i="18" s="1"/>
  <c r="CD86" i="18" a="1"/>
  <c r="CD86" i="18" s="1"/>
  <c r="CD225" i="18" s="1"/>
  <c r="BG86" i="18" a="1"/>
  <c r="BG86" i="18" s="1"/>
  <c r="BG225" i="18" s="1"/>
  <c r="CM86" i="18" a="1"/>
  <c r="CM86" i="18" s="1"/>
  <c r="CM225" i="18" s="1"/>
  <c r="E86" i="18" a="1"/>
  <c r="E86" i="18" s="1"/>
  <c r="E225" i="18" s="1"/>
  <c r="AR86" i="18" a="1"/>
  <c r="AR86" i="18" s="1"/>
  <c r="AR225" i="18" s="1"/>
  <c r="DO86" i="18" a="1"/>
  <c r="DO86" i="18" s="1"/>
  <c r="DO225" i="18" s="1"/>
  <c r="BR46" i="18" a="1"/>
  <c r="BR46" i="18" s="1"/>
  <c r="BR185" i="18" s="1"/>
  <c r="CZ46" i="18" a="1"/>
  <c r="CZ46" i="18" s="1"/>
  <c r="CZ185" i="18" s="1"/>
  <c r="BD46" i="18" a="1"/>
  <c r="BD46" i="18" s="1"/>
  <c r="BD185" i="18" s="1"/>
  <c r="CV46" i="18" a="1"/>
  <c r="CV46" i="18" s="1"/>
  <c r="CV185" i="18" s="1"/>
  <c r="Z46" i="18" a="1"/>
  <c r="Z46" i="18" s="1"/>
  <c r="Z185" i="18" s="1"/>
  <c r="AV46" i="18" a="1"/>
  <c r="AV46" i="18" s="1"/>
  <c r="AV185" i="18" s="1"/>
  <c r="CC46" i="18" a="1"/>
  <c r="CC46" i="18" s="1"/>
  <c r="CC185" i="18" s="1"/>
  <c r="BN46" i="18" a="1"/>
  <c r="BN46" i="18" s="1"/>
  <c r="BN185" i="18" s="1"/>
  <c r="DE46" i="18" a="1"/>
  <c r="DE46" i="18" s="1"/>
  <c r="DE185" i="18" s="1"/>
  <c r="L46" i="18" a="1"/>
  <c r="L46" i="18" s="1"/>
  <c r="L185" i="18" s="1"/>
  <c r="AB46" i="18" a="1"/>
  <c r="AB46" i="18" s="1"/>
  <c r="AB185" i="18" s="1"/>
  <c r="AK46" i="18" a="1"/>
  <c r="AK46" i="18" s="1"/>
  <c r="AK185" i="18" s="1"/>
  <c r="DB46" i="18" a="1"/>
  <c r="DB46" i="18" s="1"/>
  <c r="DB185" i="18" s="1"/>
  <c r="BJ46" i="18" a="1"/>
  <c r="BJ46" i="18" s="1"/>
  <c r="BJ185" i="18" s="1"/>
  <c r="CL46" i="18" a="1"/>
  <c r="CL46" i="18" s="1"/>
  <c r="CL185" i="18" s="1"/>
  <c r="BP101" i="18" a="1"/>
  <c r="BP101" i="18" s="1"/>
  <c r="BP240" i="18" s="1"/>
  <c r="DQ101" i="18" a="1"/>
  <c r="DQ101" i="18" s="1"/>
  <c r="DQ240" i="18" s="1"/>
  <c r="BE101" i="18" a="1"/>
  <c r="BE101" i="18" s="1"/>
  <c r="BE240" i="18" s="1"/>
  <c r="DE101" i="18" a="1"/>
  <c r="DE101" i="18" s="1"/>
  <c r="DE240" i="18" s="1"/>
  <c r="AP101" i="18" a="1"/>
  <c r="AP101" i="18" s="1"/>
  <c r="AP240" i="18" s="1"/>
  <c r="AU101" i="18" a="1"/>
  <c r="AU101" i="18" s="1"/>
  <c r="AU240" i="18" s="1"/>
  <c r="BY101" i="18" a="1"/>
  <c r="BY101" i="18" s="1"/>
  <c r="BY240" i="18" s="1"/>
  <c r="J101" i="18" a="1"/>
  <c r="J101" i="18" s="1"/>
  <c r="J240" i="18" s="1"/>
  <c r="AR101" i="18" a="1"/>
  <c r="AR101" i="18" s="1"/>
  <c r="AR240" i="18" s="1"/>
  <c r="BO101" i="18" a="1"/>
  <c r="BO101" i="18" s="1"/>
  <c r="BO240" i="18" s="1"/>
  <c r="G101" i="18" a="1"/>
  <c r="G101" i="18" s="1"/>
  <c r="G240" i="18" s="1"/>
  <c r="O101" i="18" a="1"/>
  <c r="O101" i="18" s="1"/>
  <c r="O240" i="18" s="1"/>
  <c r="AK101" i="18" a="1"/>
  <c r="AK101" i="18" s="1"/>
  <c r="AK240" i="18" s="1"/>
  <c r="H101" i="18" a="1"/>
  <c r="H101" i="18" s="1"/>
  <c r="H240" i="18" s="1"/>
  <c r="DM95" i="18" a="1"/>
  <c r="DM95" i="18" s="1"/>
  <c r="DM234" i="18" s="1"/>
  <c r="DB95" i="18" a="1"/>
  <c r="DB95" i="18" s="1"/>
  <c r="DB234" i="18" s="1"/>
  <c r="AT95" i="18" a="1"/>
  <c r="AT95" i="18" s="1"/>
  <c r="AT234" i="18" s="1"/>
  <c r="DG95" i="18" a="1"/>
  <c r="DG95" i="18" s="1"/>
  <c r="DG234" i="18" s="1"/>
  <c r="AF95" i="18" a="1"/>
  <c r="AF95" i="18" s="1"/>
  <c r="AF234" i="18" s="1"/>
  <c r="CF95" i="18" a="1"/>
  <c r="CF95" i="18" s="1"/>
  <c r="CF234" i="18" s="1"/>
  <c r="BY95" i="18" a="1"/>
  <c r="BY95" i="18" s="1"/>
  <c r="BY234" i="18" s="1"/>
  <c r="H95" i="18" a="1"/>
  <c r="H95" i="18" s="1"/>
  <c r="H234" i="18" s="1"/>
  <c r="AR95" i="18" a="1"/>
  <c r="AR95" i="18" s="1"/>
  <c r="AR234" i="18" s="1"/>
  <c r="AW95" i="18" a="1"/>
  <c r="AW95" i="18" s="1"/>
  <c r="AW234" i="18" s="1"/>
  <c r="BT95" i="18" a="1"/>
  <c r="BT95" i="18" s="1"/>
  <c r="BT234" i="18" s="1"/>
  <c r="DK95" i="18" a="1"/>
  <c r="DK95" i="18" s="1"/>
  <c r="DK234" i="18" s="1"/>
  <c r="K95" i="18" a="1"/>
  <c r="K95" i="18" s="1"/>
  <c r="K234" i="18" s="1"/>
  <c r="AJ95" i="18" a="1"/>
  <c r="AJ95" i="18" s="1"/>
  <c r="AJ234" i="18" s="1"/>
  <c r="AV95" i="18" a="1"/>
  <c r="AV95" i="18" s="1"/>
  <c r="AV234" i="18" s="1"/>
  <c r="DH44" i="18" a="1"/>
  <c r="DH44" i="18" s="1"/>
  <c r="DH183" i="18" s="1"/>
  <c r="AV44" i="18" a="1"/>
  <c r="AV44" i="18" s="1"/>
  <c r="AV183" i="18" s="1"/>
  <c r="CZ44" i="18" a="1"/>
  <c r="CZ44" i="18" s="1"/>
  <c r="CZ183" i="18" s="1"/>
  <c r="AN44" i="18" a="1"/>
  <c r="AN44" i="18" s="1"/>
  <c r="AN183" i="18" s="1"/>
  <c r="CD44" i="18" a="1"/>
  <c r="CD44" i="18" s="1"/>
  <c r="CD183" i="18" s="1"/>
  <c r="DG44" i="18" a="1"/>
  <c r="DG44" i="18" s="1"/>
  <c r="DG183" i="18" s="1"/>
  <c r="Z44" i="18" a="1"/>
  <c r="Z44" i="18" s="1"/>
  <c r="Z183" i="18" s="1"/>
  <c r="BI44" i="18" a="1"/>
  <c r="BI44" i="18" s="1"/>
  <c r="BI183" i="18" s="1"/>
  <c r="CS44" i="18" a="1"/>
  <c r="CS44" i="18" s="1"/>
  <c r="CS183" i="18" s="1"/>
  <c r="F44" i="18" a="1"/>
  <c r="F44" i="18" s="1"/>
  <c r="F183" i="18" s="1"/>
  <c r="BG44" i="18" a="1"/>
  <c r="BG44" i="18" s="1"/>
  <c r="BG183" i="18" s="1"/>
  <c r="U44" i="18" a="1"/>
  <c r="U44" i="18" s="1"/>
  <c r="U183" i="18" s="1"/>
  <c r="E44" i="18" a="1"/>
  <c r="E44" i="18" s="1"/>
  <c r="E183" i="18" s="1"/>
  <c r="O44" i="18" a="1"/>
  <c r="O44" i="18" s="1"/>
  <c r="O183" i="18" s="1"/>
  <c r="BZ44" i="18" a="1"/>
  <c r="BZ44" i="18" s="1"/>
  <c r="BZ183" i="18" s="1"/>
  <c r="CY73" i="18" a="1"/>
  <c r="CY73" i="18" s="1"/>
  <c r="CY212" i="18" s="1"/>
  <c r="AM73" i="18" a="1"/>
  <c r="AM73" i="18" s="1"/>
  <c r="AM212" i="18" s="1"/>
  <c r="CQ73" i="18" a="1"/>
  <c r="CQ73" i="18" s="1"/>
  <c r="CQ212" i="18" s="1"/>
  <c r="AE73" i="18" a="1"/>
  <c r="AE73" i="18" s="1"/>
  <c r="AE212" i="18" s="1"/>
  <c r="BY73" i="18" a="1"/>
  <c r="BY73" i="18" s="1"/>
  <c r="BY212" i="18" s="1"/>
  <c r="BX73" i="18" a="1"/>
  <c r="BX73" i="18" s="1"/>
  <c r="BX212" i="18" s="1"/>
  <c r="I73" i="18" a="1"/>
  <c r="I73" i="18" s="1"/>
  <c r="I212" i="18" s="1"/>
  <c r="AS73" i="18" a="1"/>
  <c r="AS73" i="18" s="1"/>
  <c r="AS212" i="18" s="1"/>
  <c r="BD73" i="18" a="1"/>
  <c r="BD73" i="18" s="1"/>
  <c r="BD212" i="18" s="1"/>
  <c r="CS73" i="18" a="1"/>
  <c r="CS73" i="18" s="1"/>
  <c r="CS212" i="18" s="1"/>
  <c r="AJ73" i="18" a="1"/>
  <c r="AJ73" i="18" s="1"/>
  <c r="AJ212" i="18" s="1"/>
  <c r="E73" i="18" a="1"/>
  <c r="E73" i="18" s="1"/>
  <c r="E212" i="18" s="1"/>
  <c r="CT73" i="18" a="1"/>
  <c r="CT73" i="18" s="1"/>
  <c r="CT212" i="18" s="1"/>
  <c r="S73" i="18" a="1"/>
  <c r="S73" i="18" s="1"/>
  <c r="S212" i="18" s="1"/>
  <c r="DP73" i="18" a="1"/>
  <c r="DP73" i="18" s="1"/>
  <c r="DP212" i="18" s="1"/>
  <c r="AY11" i="18" a="1"/>
  <c r="AY11" i="18" s="1"/>
  <c r="AY150" i="18" s="1"/>
  <c r="DN83" i="18" a="1"/>
  <c r="DN83" i="18" s="1"/>
  <c r="DN222" i="18" s="1"/>
  <c r="BA106" i="18" a="1"/>
  <c r="BA106" i="18" s="1"/>
  <c r="BA245" i="18" s="1"/>
  <c r="R88" i="18" a="1"/>
  <c r="R88" i="18" s="1"/>
  <c r="R227" i="18" s="1"/>
  <c r="X51" i="18" a="1"/>
  <c r="X51" i="18" s="1"/>
  <c r="X190" i="18" s="1"/>
  <c r="CY58" i="18" a="1"/>
  <c r="CY58" i="18" s="1"/>
  <c r="CY197" i="18" s="1"/>
  <c r="BO33" i="18" a="1"/>
  <c r="BO33" i="18" s="1"/>
  <c r="BO172" i="18" s="1"/>
  <c r="AA34" i="18" a="1"/>
  <c r="AA34" i="18" s="1"/>
  <c r="AA173" i="18" s="1"/>
  <c r="X34" i="18" a="1"/>
  <c r="X34" i="18" s="1"/>
  <c r="X173" i="18" s="1"/>
  <c r="BZ29" i="18" a="1"/>
  <c r="BZ29" i="18" s="1"/>
  <c r="BZ168" i="18" s="1"/>
  <c r="AY49" i="18" a="1"/>
  <c r="AY49" i="18" s="1"/>
  <c r="AY188" i="18" s="1"/>
  <c r="DQ49" i="18" a="1"/>
  <c r="DQ49" i="18" s="1"/>
  <c r="DQ188" i="18" s="1"/>
  <c r="AM98" i="18" a="1"/>
  <c r="AM98" i="18" s="1"/>
  <c r="AM237" i="18" s="1"/>
  <c r="CY54" i="18" a="1"/>
  <c r="CY54" i="18" s="1"/>
  <c r="CY193" i="18" s="1"/>
  <c r="CK52" i="18" a="1"/>
  <c r="CK52" i="18" s="1"/>
  <c r="CK191" i="18" s="1"/>
  <c r="DJ52" i="18" a="1"/>
  <c r="DJ52" i="18" s="1"/>
  <c r="DJ191" i="18" s="1"/>
  <c r="CV52" i="18" a="1"/>
  <c r="CV52" i="18" s="1"/>
  <c r="CV191" i="18" s="1"/>
  <c r="CN92" i="18" a="1"/>
  <c r="CN92" i="18" s="1"/>
  <c r="CN231" i="18" s="1"/>
  <c r="BB92" i="18" a="1"/>
  <c r="BB92" i="18" s="1"/>
  <c r="BB231" i="18" s="1"/>
  <c r="CA92" i="18" a="1"/>
  <c r="CA92" i="18" s="1"/>
  <c r="CA231" i="18" s="1"/>
  <c r="S92" i="18" a="1"/>
  <c r="S92" i="18" s="1"/>
  <c r="S231" i="18" s="1"/>
  <c r="BI66" i="18" a="1"/>
  <c r="BI66" i="18" s="1"/>
  <c r="BI205" i="18" s="1"/>
  <c r="CW66" i="18" a="1"/>
  <c r="CW66" i="18" s="1"/>
  <c r="CW205" i="18" s="1"/>
  <c r="CV66" i="18" a="1"/>
  <c r="CV66" i="18" s="1"/>
  <c r="CV205" i="18" s="1"/>
  <c r="BB81" i="18" a="1"/>
  <c r="BB81" i="18" s="1"/>
  <c r="BB220" i="18" s="1"/>
  <c r="AD20" i="18" a="1"/>
  <c r="AD20" i="18" s="1"/>
  <c r="AD159" i="18" s="1"/>
  <c r="BZ20" i="18" a="1"/>
  <c r="BZ20" i="18" s="1"/>
  <c r="BZ159" i="18" s="1"/>
  <c r="BY20" i="18" a="1"/>
  <c r="BY20" i="18" s="1"/>
  <c r="BY159" i="18" s="1"/>
  <c r="BI20" i="18" a="1"/>
  <c r="BI20" i="18" s="1"/>
  <c r="BI159" i="18" s="1"/>
  <c r="DD13" i="18" a="1"/>
  <c r="DD13" i="18" s="1"/>
  <c r="DD152" i="18" s="1"/>
  <c r="AL13" i="18" a="1"/>
  <c r="AL13" i="18" s="1"/>
  <c r="AL152" i="18" s="1"/>
  <c r="CA13" i="18" a="1"/>
  <c r="CA13" i="18" s="1"/>
  <c r="CA152" i="18" s="1"/>
  <c r="BN13" i="18" a="1"/>
  <c r="BN13" i="18" s="1"/>
  <c r="BN152" i="18" s="1"/>
  <c r="CV13" i="18" a="1"/>
  <c r="CV13" i="18" s="1"/>
  <c r="CV152" i="18" s="1"/>
  <c r="DS13" i="18" a="1"/>
  <c r="DS13" i="18" s="1"/>
  <c r="DS152" i="18" s="1"/>
  <c r="CI31" i="18" a="1"/>
  <c r="CI31" i="18" s="1"/>
  <c r="CI170" i="18" s="1"/>
  <c r="CV31" i="18" a="1"/>
  <c r="CV31" i="18" s="1"/>
  <c r="CV170" i="18" s="1"/>
  <c r="CZ31" i="18" a="1"/>
  <c r="CZ31" i="18" s="1"/>
  <c r="CZ170" i="18" s="1"/>
  <c r="DE31" i="18" a="1"/>
  <c r="DE31" i="18" s="1"/>
  <c r="DE170" i="18" s="1"/>
  <c r="BV31" i="18" a="1"/>
  <c r="BV31" i="18" s="1"/>
  <c r="BV170" i="18" s="1"/>
  <c r="AZ31" i="18" a="1"/>
  <c r="AZ31" i="18" s="1"/>
  <c r="AZ170" i="18" s="1"/>
  <c r="CU31" i="18" a="1"/>
  <c r="CU31" i="18" s="1"/>
  <c r="CU170" i="18" s="1"/>
  <c r="BK31" i="18" a="1"/>
  <c r="BK31" i="18" s="1"/>
  <c r="BK170" i="18" s="1"/>
  <c r="AP31" i="18" a="1"/>
  <c r="AP31" i="18" s="1"/>
  <c r="AP170" i="18" s="1"/>
  <c r="CW7" i="18" a="1"/>
  <c r="CW7" i="18" s="1"/>
  <c r="CW146" i="18" s="1"/>
  <c r="N7" i="18" a="1"/>
  <c r="N7" i="18" s="1"/>
  <c r="N146" i="18" s="1"/>
  <c r="AA7" i="18" a="1"/>
  <c r="AA7" i="18" s="1"/>
  <c r="AA146" i="18" s="1"/>
  <c r="AE7" i="18" a="1"/>
  <c r="AE7" i="18" s="1"/>
  <c r="AE146" i="18" s="1"/>
  <c r="BF7" i="18" a="1"/>
  <c r="BF7" i="18" s="1"/>
  <c r="BF146" i="18" s="1"/>
  <c r="BJ7" i="18" a="1"/>
  <c r="BJ7" i="18" s="1"/>
  <c r="BJ146" i="18" s="1"/>
  <c r="CT7" i="18" a="1"/>
  <c r="CT7" i="18" s="1"/>
  <c r="CT146" i="18" s="1"/>
  <c r="CX7" i="18" a="1"/>
  <c r="CX7" i="18" s="1"/>
  <c r="CX146" i="18" s="1"/>
  <c r="DK7" i="18" a="1"/>
  <c r="DK7" i="18" s="1"/>
  <c r="DK146" i="18" s="1"/>
  <c r="X7" i="18" a="1"/>
  <c r="X7" i="18" s="1"/>
  <c r="X146" i="18" s="1"/>
  <c r="AB30" i="18" a="1"/>
  <c r="AB30" i="18" s="1"/>
  <c r="AB169" i="18" s="1"/>
  <c r="CD30" i="18" a="1"/>
  <c r="CD30" i="18" s="1"/>
  <c r="CD169" i="18" s="1"/>
  <c r="BA30" i="18" a="1"/>
  <c r="BA30" i="18" s="1"/>
  <c r="BA169" i="18" s="1"/>
  <c r="AV30" i="18" a="1"/>
  <c r="AV30" i="18" s="1"/>
  <c r="AV169" i="18" s="1"/>
  <c r="M30" i="18" a="1"/>
  <c r="M30" i="18" s="1"/>
  <c r="M169" i="18" s="1"/>
  <c r="CB30" i="18" a="1"/>
  <c r="CB30" i="18" s="1"/>
  <c r="CB169" i="18" s="1"/>
  <c r="BT30" i="18" a="1"/>
  <c r="BT30" i="18" s="1"/>
  <c r="BT169" i="18" s="1"/>
  <c r="P30" i="18" a="1"/>
  <c r="P30" i="18" s="1"/>
  <c r="BX30" i="18" a="1"/>
  <c r="BX30" i="18" s="1"/>
  <c r="BX169" i="18" s="1"/>
  <c r="CS80" i="18" a="1"/>
  <c r="CS80" i="18" s="1"/>
  <c r="CS219" i="18" s="1"/>
  <c r="CX80" i="18" a="1"/>
  <c r="CX80" i="18" s="1"/>
  <c r="CX219" i="18" s="1"/>
  <c r="CI80" i="18" a="1"/>
  <c r="CI80" i="18" s="1"/>
  <c r="CI219" i="18" s="1"/>
  <c r="AJ80" i="18" a="1"/>
  <c r="AJ80" i="18" s="1"/>
  <c r="AJ219" i="18" s="1"/>
  <c r="AU80" i="18" a="1"/>
  <c r="AU80" i="18" s="1"/>
  <c r="AU219" i="18" s="1"/>
  <c r="E80" i="18" a="1"/>
  <c r="E80" i="18" s="1"/>
  <c r="E219" i="18" s="1"/>
  <c r="CE80" i="18" a="1"/>
  <c r="CE80" i="18" s="1"/>
  <c r="CE219" i="18" s="1"/>
  <c r="AL80" i="18" a="1"/>
  <c r="AL80" i="18" s="1"/>
  <c r="AL219" i="18" s="1"/>
  <c r="CM80" i="18" a="1"/>
  <c r="CM80" i="18" s="1"/>
  <c r="CM219" i="18" s="1"/>
  <c r="CF70" i="18" a="1"/>
  <c r="CF70" i="18" s="1"/>
  <c r="CF209" i="18" s="1"/>
  <c r="DG70" i="18" a="1"/>
  <c r="DG70" i="18" s="1"/>
  <c r="DG209" i="18" s="1"/>
  <c r="DK70" i="18" a="1"/>
  <c r="DK70" i="18" s="1"/>
  <c r="DK209" i="18" s="1"/>
  <c r="AB70" i="18" a="1"/>
  <c r="AB70" i="18" s="1"/>
  <c r="AB209" i="18" s="1"/>
  <c r="AO70" i="18" a="1"/>
  <c r="AO70" i="18" s="1"/>
  <c r="AO209" i="18" s="1"/>
  <c r="CG70" i="18" a="1"/>
  <c r="CG70" i="18" s="1"/>
  <c r="CG209" i="18" s="1"/>
  <c r="AR70" i="18" a="1"/>
  <c r="AR70" i="18" s="1"/>
  <c r="AR209" i="18" s="1"/>
  <c r="DN70" i="18" a="1"/>
  <c r="DN70" i="18" s="1"/>
  <c r="DN209" i="18" s="1"/>
  <c r="BP70" i="18" a="1"/>
  <c r="BP70" i="18" s="1"/>
  <c r="BP209" i="18" s="1"/>
  <c r="AJ70" i="18" a="1"/>
  <c r="AJ70" i="18" s="1"/>
  <c r="AJ209" i="18" s="1"/>
  <c r="BY86" i="18" a="1"/>
  <c r="BY86" i="18" s="1"/>
  <c r="BY225" i="18" s="1"/>
  <c r="H86" i="18" a="1"/>
  <c r="H86" i="18" s="1"/>
  <c r="H225" i="18" s="1"/>
  <c r="BJ86" i="18" a="1"/>
  <c r="BJ86" i="18" s="1"/>
  <c r="BJ225" i="18" s="1"/>
  <c r="DQ86" i="18" a="1"/>
  <c r="DQ86" i="18" s="1"/>
  <c r="DQ225" i="18" s="1"/>
  <c r="CL86" i="18" a="1"/>
  <c r="CL86" i="18" s="1"/>
  <c r="CL225" i="18" s="1"/>
  <c r="AF86" i="18" a="1"/>
  <c r="AF86" i="18" s="1"/>
  <c r="AF225" i="18" s="1"/>
  <c r="Z86" i="18" a="1"/>
  <c r="Z86" i="18" s="1"/>
  <c r="Z225" i="18" s="1"/>
  <c r="BM86" i="18" a="1"/>
  <c r="BM86" i="18" s="1"/>
  <c r="BM225" i="18" s="1"/>
  <c r="BA86" i="18" a="1"/>
  <c r="BA86" i="18" s="1"/>
  <c r="BA225" i="18" s="1"/>
  <c r="AX86" i="18" a="1"/>
  <c r="AX86" i="18" s="1"/>
  <c r="AX225" i="18" s="1"/>
  <c r="BR86" i="18" a="1"/>
  <c r="BR86" i="18" s="1"/>
  <c r="BR225" i="18" s="1"/>
  <c r="BF86" i="18" a="1"/>
  <c r="BF86" i="18" s="1"/>
  <c r="BF225" i="18" s="1"/>
  <c r="O86" i="18" a="1"/>
  <c r="O86" i="18" s="1"/>
  <c r="O225" i="18" s="1"/>
  <c r="DR64" i="18" a="1"/>
  <c r="DR64" i="18" s="1"/>
  <c r="DR203" i="18" s="1"/>
  <c r="W107" i="18" a="1"/>
  <c r="W107" i="18" s="1"/>
  <c r="W246" i="18" s="1"/>
  <c r="O106" i="18" a="1"/>
  <c r="O106" i="18" s="1"/>
  <c r="O245" i="18" s="1"/>
  <c r="U51" i="18" a="1"/>
  <c r="U51" i="18" s="1"/>
  <c r="U190" i="18" s="1"/>
  <c r="DR58" i="18" a="1"/>
  <c r="DR58" i="18" s="1"/>
  <c r="DR197" i="18" s="1"/>
  <c r="M58" i="18" a="1"/>
  <c r="M58" i="18" s="1"/>
  <c r="M197" i="18" s="1"/>
  <c r="AC33" i="18" a="1"/>
  <c r="AC33" i="18" s="1"/>
  <c r="AC172" i="18" s="1"/>
  <c r="DC34" i="18" a="1"/>
  <c r="DC34" i="18" s="1"/>
  <c r="DC173" i="18" s="1"/>
  <c r="DD29" i="18" a="1"/>
  <c r="DD29" i="18" s="1"/>
  <c r="DD168" i="18" s="1"/>
  <c r="CA49" i="18" a="1"/>
  <c r="CA49" i="18" s="1"/>
  <c r="CA188" i="18" s="1"/>
  <c r="BG49" i="18" a="1"/>
  <c r="BG49" i="18" s="1"/>
  <c r="BG188" i="18" s="1"/>
  <c r="Q81" i="18" a="1"/>
  <c r="Q81" i="18" s="1"/>
  <c r="Q220" i="18" s="1"/>
  <c r="AX19" i="18" a="1"/>
  <c r="AX19" i="18" s="1"/>
  <c r="AX158" i="18" s="1"/>
  <c r="Y104" i="18" a="1"/>
  <c r="Y104" i="18" s="1"/>
  <c r="Y243" i="18" s="1"/>
  <c r="DR52" i="18" a="1"/>
  <c r="DR52" i="18" s="1"/>
  <c r="DR191" i="18" s="1"/>
  <c r="BP52" i="18" a="1"/>
  <c r="BP52" i="18" s="1"/>
  <c r="BP191" i="18" s="1"/>
  <c r="AS52" i="18" a="1"/>
  <c r="AS52" i="18" s="1"/>
  <c r="AS191" i="18" s="1"/>
  <c r="E92" i="18" a="1"/>
  <c r="E92" i="18" s="1"/>
  <c r="E231" i="18" s="1"/>
  <c r="BF92" i="18" a="1"/>
  <c r="BF92" i="18" s="1"/>
  <c r="BF231" i="18" s="1"/>
  <c r="AP92" i="18" a="1"/>
  <c r="AP92" i="18" s="1"/>
  <c r="AP231" i="18" s="1"/>
  <c r="K92" i="18" a="1"/>
  <c r="K92" i="18" s="1"/>
  <c r="K231" i="18" s="1"/>
  <c r="BD66" i="18" a="1"/>
  <c r="BD66" i="18" s="1"/>
  <c r="BD205" i="18" s="1"/>
  <c r="CQ66" i="18" a="1"/>
  <c r="CQ66" i="18" s="1"/>
  <c r="CQ205" i="18" s="1"/>
  <c r="U66" i="18" a="1"/>
  <c r="U66" i="18" s="1"/>
  <c r="U205" i="18" s="1"/>
  <c r="BN54" i="18" a="1"/>
  <c r="BN54" i="18" s="1"/>
  <c r="BN193" i="18" s="1"/>
  <c r="AQ20" i="18" a="1"/>
  <c r="AQ20" i="18" s="1"/>
  <c r="AQ159" i="18" s="1"/>
  <c r="DS20" i="18" a="1"/>
  <c r="DS20" i="18" s="1"/>
  <c r="DS159" i="18" s="1"/>
  <c r="H20" i="18" a="1"/>
  <c r="H20" i="18" s="1"/>
  <c r="H159" i="18" s="1"/>
  <c r="BD20" i="18" a="1"/>
  <c r="BD20" i="18" s="1"/>
  <c r="BD159" i="18" s="1"/>
  <c r="AR13" i="18" a="1"/>
  <c r="AR13" i="18" s="1"/>
  <c r="AR152" i="18" s="1"/>
  <c r="BP13" i="18" a="1"/>
  <c r="BP13" i="18" s="1"/>
  <c r="BP152" i="18" s="1"/>
  <c r="DP13" i="18" a="1"/>
  <c r="DP13" i="18" s="1"/>
  <c r="DP152" i="18" s="1"/>
  <c r="DI13" i="18" a="1"/>
  <c r="DI13" i="18" s="1"/>
  <c r="DI152" i="18" s="1"/>
  <c r="CO13" i="18" a="1"/>
  <c r="CO13" i="18" s="1"/>
  <c r="CO152" i="18" s="1"/>
  <c r="AG13" i="18" a="1"/>
  <c r="AG13" i="18" s="1"/>
  <c r="AG152" i="18" s="1"/>
  <c r="AK31" i="18" a="1"/>
  <c r="AK31" i="18" s="1"/>
  <c r="AK170" i="18" s="1"/>
  <c r="AX31" i="18" a="1"/>
  <c r="AX31" i="18" s="1"/>
  <c r="AX170" i="18" s="1"/>
  <c r="CB31" i="18" a="1"/>
  <c r="CB31" i="18" s="1"/>
  <c r="CB170" i="18" s="1"/>
  <c r="AU31" i="18" a="1"/>
  <c r="AU31" i="18" s="1"/>
  <c r="AU170" i="18" s="1"/>
  <c r="AM31" i="18" a="1"/>
  <c r="AM31" i="18" s="1"/>
  <c r="AM170" i="18" s="1"/>
  <c r="CA31" i="18" a="1"/>
  <c r="CA31" i="18" s="1"/>
  <c r="CA170" i="18" s="1"/>
  <c r="AQ31" i="18" a="1"/>
  <c r="AQ31" i="18" s="1"/>
  <c r="AQ170" i="18" s="1"/>
  <c r="AI31" i="18" a="1"/>
  <c r="AI31" i="18" s="1"/>
  <c r="AI170" i="18" s="1"/>
  <c r="CE31" i="18" a="1"/>
  <c r="CE31" i="18" s="1"/>
  <c r="CE170" i="18" s="1"/>
  <c r="BZ7" i="18" a="1"/>
  <c r="BZ7" i="18" s="1"/>
  <c r="BZ146" i="18" s="1"/>
  <c r="CM7" i="18" a="1"/>
  <c r="CM7" i="18" s="1"/>
  <c r="CM146" i="18" s="1"/>
  <c r="CQ7" i="18" a="1"/>
  <c r="CQ7" i="18" s="1"/>
  <c r="CQ146" i="18" s="1"/>
  <c r="DR7" i="18" a="1"/>
  <c r="DR7" i="18" s="1"/>
  <c r="DR146" i="18" s="1"/>
  <c r="H7" i="18" a="1"/>
  <c r="H7" i="18" s="1"/>
  <c r="H146" i="18" s="1"/>
  <c r="AM7" i="18" a="1"/>
  <c r="AM7" i="18" s="1"/>
  <c r="AM146" i="18" s="1"/>
  <c r="AV7" i="18" a="1"/>
  <c r="AV7" i="18" s="1"/>
  <c r="AV146" i="18" s="1"/>
  <c r="AZ7" i="18" a="1"/>
  <c r="AZ7" i="18" s="1"/>
  <c r="AZ146" i="18" s="1"/>
  <c r="CJ7" i="18" a="1"/>
  <c r="CJ7" i="18" s="1"/>
  <c r="CJ146" i="18" s="1"/>
  <c r="CN30" i="18" a="1"/>
  <c r="CN30" i="18" s="1"/>
  <c r="CN169" i="18" s="1"/>
  <c r="O30" i="18" a="1"/>
  <c r="O30" i="18" s="1"/>
  <c r="O169" i="18" s="1"/>
  <c r="AF30" i="18" a="1"/>
  <c r="AF30" i="18" s="1"/>
  <c r="AF169" i="18" s="1"/>
  <c r="F30" i="18" a="1"/>
  <c r="F30" i="18" s="1"/>
  <c r="F169" i="18" s="1"/>
  <c r="T30" i="18" a="1"/>
  <c r="T30" i="18" s="1"/>
  <c r="T169" i="18" s="1"/>
  <c r="AS30" i="18" a="1"/>
  <c r="AS30" i="18" s="1"/>
  <c r="AS169" i="18" s="1"/>
  <c r="AZ30" i="18" a="1"/>
  <c r="AZ30" i="18" s="1"/>
  <c r="AZ169" i="18" s="1"/>
  <c r="J30" i="18" a="1"/>
  <c r="J30" i="18" s="1"/>
  <c r="J169" i="18" s="1"/>
  <c r="AI30" i="18" a="1"/>
  <c r="AI30" i="18" s="1"/>
  <c r="AI169" i="18" s="1"/>
  <c r="BD30" i="18" a="1"/>
  <c r="BD30" i="18" s="1"/>
  <c r="BD169" i="18" s="1"/>
  <c r="BU80" i="18" a="1"/>
  <c r="BU80" i="18" s="1"/>
  <c r="BU219" i="18" s="1"/>
  <c r="CL80" i="18" a="1"/>
  <c r="CL80" i="18" s="1"/>
  <c r="CL219" i="18" s="1"/>
  <c r="BW80" i="18" a="1"/>
  <c r="BW80" i="18" s="1"/>
  <c r="BW219" i="18" s="1"/>
  <c r="L80" i="18" a="1"/>
  <c r="L80" i="18" s="1"/>
  <c r="L219" i="18" s="1"/>
  <c r="AE80" i="18" a="1"/>
  <c r="AE80" i="18" s="1"/>
  <c r="AE219" i="18" s="1"/>
  <c r="CJ80" i="18" a="1"/>
  <c r="CJ80" i="18" s="1"/>
  <c r="CJ219" i="18" s="1"/>
  <c r="BJ80" i="18" a="1"/>
  <c r="BJ80" i="18" s="1"/>
  <c r="BJ219" i="18" s="1"/>
  <c r="AQ80" i="18" a="1"/>
  <c r="AQ80" i="18" s="1"/>
  <c r="AQ219" i="18" s="1"/>
  <c r="Y80" i="18" a="1"/>
  <c r="Y80" i="18" s="1"/>
  <c r="Y219" i="18" s="1"/>
  <c r="BI70" i="18" a="1"/>
  <c r="BI70" i="18" s="1"/>
  <c r="BI209" i="18" s="1"/>
  <c r="BM70" i="18" a="1"/>
  <c r="BM70" i="18" s="1"/>
  <c r="BM209" i="18" s="1"/>
  <c r="CN70" i="18" a="1"/>
  <c r="CN70" i="18" s="1"/>
  <c r="CN209" i="18" s="1"/>
  <c r="DA70" i="18" a="1"/>
  <c r="DA70" i="18" s="1"/>
  <c r="DA209" i="18" s="1"/>
  <c r="CZ70" i="18" a="1"/>
  <c r="CZ70" i="18" s="1"/>
  <c r="CZ209" i="18" s="1"/>
  <c r="BF70" i="18" a="1"/>
  <c r="BF70" i="18" s="1"/>
  <c r="BF209" i="18" s="1"/>
  <c r="BJ70" i="18" a="1"/>
  <c r="BJ70" i="18" s="1"/>
  <c r="BJ209" i="18" s="1"/>
  <c r="H70" i="18" a="1"/>
  <c r="H70" i="18" s="1"/>
  <c r="H209" i="18" s="1"/>
  <c r="CP70" i="18" a="1"/>
  <c r="CP70" i="18" s="1"/>
  <c r="CP209" i="18" s="1"/>
  <c r="DK86" i="18" a="1"/>
  <c r="DK86" i="18" s="1"/>
  <c r="DK225" i="18" s="1"/>
  <c r="BB86" i="18" a="1"/>
  <c r="BB86" i="18" s="1"/>
  <c r="BB225" i="18" s="1"/>
  <c r="CU86" i="18" a="1"/>
  <c r="CU86" i="18" s="1"/>
  <c r="CU225" i="18" s="1"/>
  <c r="AM86" i="18" a="1"/>
  <c r="AM86" i="18" s="1"/>
  <c r="AM225" i="18" s="1"/>
  <c r="BQ86" i="18" a="1"/>
  <c r="BQ86" i="18" s="1"/>
  <c r="BQ225" i="18" s="1"/>
  <c r="BU86" i="18" a="1"/>
  <c r="BU86" i="18" s="1"/>
  <c r="BU225" i="18" s="1"/>
  <c r="I86" i="18" a="1"/>
  <c r="I86" i="18" s="1"/>
  <c r="I225" i="18" s="1"/>
  <c r="DR86" i="18" a="1"/>
  <c r="DR86" i="18" s="1"/>
  <c r="DR225" i="18" s="1"/>
  <c r="R86" i="18" a="1"/>
  <c r="R86" i="18" s="1"/>
  <c r="R225" i="18" s="1"/>
  <c r="DI86" i="18" a="1"/>
  <c r="DI86" i="18" s="1"/>
  <c r="DI225" i="18" s="1"/>
  <c r="T86" i="18" a="1"/>
  <c r="T86" i="18" s="1"/>
  <c r="T225" i="18" s="1"/>
  <c r="DH86" i="18" a="1"/>
  <c r="DH86" i="18" s="1"/>
  <c r="DH225" i="18" s="1"/>
  <c r="L86" i="18" a="1"/>
  <c r="L86" i="18" s="1"/>
  <c r="L225" i="18" s="1"/>
  <c r="BI86" i="18" a="1"/>
  <c r="BI86" i="18" s="1"/>
  <c r="BI225" i="18" s="1"/>
  <c r="CX46" i="18" a="1"/>
  <c r="CX46" i="18" s="1"/>
  <c r="CX185" i="18" s="1"/>
  <c r="AL46" i="18" a="1"/>
  <c r="AL46" i="18" s="1"/>
  <c r="AL185" i="18" s="1"/>
  <c r="CI46" i="18" a="1"/>
  <c r="CI46" i="18" s="1"/>
  <c r="CI185" i="18" s="1"/>
  <c r="P46" i="18" a="1"/>
  <c r="P46" i="18" s="1"/>
  <c r="BZ46" i="18" a="1"/>
  <c r="BZ46" i="18" s="1"/>
  <c r="BZ185" i="18" s="1"/>
  <c r="CY46" i="18" a="1"/>
  <c r="CY46" i="18" s="1"/>
  <c r="CY185" i="18" s="1"/>
  <c r="N46" i="18" a="1"/>
  <c r="N46" i="18" s="1"/>
  <c r="N185" i="18" s="1"/>
  <c r="AT46" i="18" a="1"/>
  <c r="AT46" i="18" s="1"/>
  <c r="AT185" i="18" s="1"/>
  <c r="AF46" i="18" a="1"/>
  <c r="AF46" i="18" s="1"/>
  <c r="AF185" i="18" s="1"/>
  <c r="BM46" i="18" a="1"/>
  <c r="BM46" i="18" s="1"/>
  <c r="BM185" i="18" s="1"/>
  <c r="DJ46" i="18" a="1"/>
  <c r="DJ46" i="18" s="1"/>
  <c r="DJ185" i="18" s="1"/>
  <c r="AA46" i="18" a="1"/>
  <c r="AA46" i="18" s="1"/>
  <c r="AA185" i="18" s="1"/>
  <c r="CM46" i="18" a="1"/>
  <c r="CM46" i="18" s="1"/>
  <c r="CM185" i="18" s="1"/>
  <c r="BX46" i="18" a="1"/>
  <c r="BX46" i="18" s="1"/>
  <c r="BX185" i="18" s="1"/>
  <c r="E46" i="18" a="1"/>
  <c r="E46" i="18" s="1"/>
  <c r="E185" i="18" s="1"/>
  <c r="CV101" i="18" a="1"/>
  <c r="CV101" i="18" s="1"/>
  <c r="CV240" i="18" s="1"/>
  <c r="AJ101" i="18" a="1"/>
  <c r="AJ101" i="18" s="1"/>
  <c r="AJ240" i="18" s="1"/>
  <c r="CK101" i="18" a="1"/>
  <c r="CK101" i="18" s="1"/>
  <c r="CK240" i="18" s="1"/>
  <c r="Y101" i="18" a="1"/>
  <c r="Y101" i="18" s="1"/>
  <c r="Y240" i="18" s="1"/>
  <c r="BT101" i="18" a="1"/>
  <c r="BT101" i="18" s="1"/>
  <c r="BT240" i="18" s="1"/>
  <c r="CX101" i="18" a="1"/>
  <c r="CX101" i="18" s="1"/>
  <c r="CX240" i="18" s="1"/>
  <c r="Q101" i="18" a="1"/>
  <c r="Q101" i="18" s="1"/>
  <c r="Q240" i="18" s="1"/>
  <c r="AN101" i="18" a="1"/>
  <c r="AN101" i="18" s="1"/>
  <c r="AN240" i="18" s="1"/>
  <c r="CI101" i="18" a="1"/>
  <c r="CI101" i="18" s="1"/>
  <c r="CI240" i="18" s="1"/>
  <c r="N101" i="18" a="1"/>
  <c r="N101" i="18" s="1"/>
  <c r="N240" i="18" s="1"/>
  <c r="CJ101" i="18" a="1"/>
  <c r="CJ101" i="18" s="1"/>
  <c r="CJ240" i="18" s="1"/>
  <c r="F101" i="18" a="1"/>
  <c r="F101" i="18" s="1"/>
  <c r="F240" i="18" s="1"/>
  <c r="DH101" i="18" a="1"/>
  <c r="DH101" i="18" s="1"/>
  <c r="DH240" i="18" s="1"/>
  <c r="BF101" i="18" a="1"/>
  <c r="BF101" i="18" s="1"/>
  <c r="BF240" i="18" s="1"/>
  <c r="BJ101" i="18" a="1"/>
  <c r="BJ101" i="18" s="1"/>
  <c r="BJ240" i="18" s="1"/>
  <c r="CG95" i="18" a="1"/>
  <c r="CG95" i="18" s="1"/>
  <c r="CG234" i="18" s="1"/>
  <c r="CB95" i="18" a="1"/>
  <c r="CB95" i="18" s="1"/>
  <c r="CB234" i="18" s="1"/>
  <c r="N95" i="18" a="1"/>
  <c r="N95" i="18" s="1"/>
  <c r="N234" i="18" s="1"/>
  <c r="BL95" i="18" a="1"/>
  <c r="BL95" i="18" s="1"/>
  <c r="BL234" i="18" s="1"/>
  <c r="DI95" i="18" a="1"/>
  <c r="DI95" i="18" s="1"/>
  <c r="DI234" i="18" s="1"/>
  <c r="AA95" i="18" a="1"/>
  <c r="AA95" i="18" s="1"/>
  <c r="AA234" i="18" s="1"/>
  <c r="AM95" i="18" a="1"/>
  <c r="AM95" i="18" s="1"/>
  <c r="AM234" i="18" s="1"/>
  <c r="CS95" i="18" a="1"/>
  <c r="CS95" i="18" s="1"/>
  <c r="CS234" i="18" s="1"/>
  <c r="CY95" i="18" a="1"/>
  <c r="CY95" i="18" s="1"/>
  <c r="CY234" i="18" s="1"/>
  <c r="DP95" i="18" a="1"/>
  <c r="DP95" i="18" s="1"/>
  <c r="DP234" i="18" s="1"/>
  <c r="AN95" i="18" a="1"/>
  <c r="AN95" i="18" s="1"/>
  <c r="AN234" i="18" s="1"/>
  <c r="AC95" i="18" a="1"/>
  <c r="AC95" i="18" s="1"/>
  <c r="AC234" i="18" s="1"/>
  <c r="BB95" i="18" a="1"/>
  <c r="BB95" i="18" s="1"/>
  <c r="BB234" i="18" s="1"/>
  <c r="CI95" i="18" a="1"/>
  <c r="CI95" i="18" s="1"/>
  <c r="CI234" i="18" s="1"/>
  <c r="BI95" i="18" a="1"/>
  <c r="BI95" i="18" s="1"/>
  <c r="BI234" i="18" s="1"/>
  <c r="CB44" i="18" a="1"/>
  <c r="CB44" i="18" s="1"/>
  <c r="CB183" i="18" s="1"/>
  <c r="P44" i="18" a="1"/>
  <c r="P44" i="18" s="1"/>
  <c r="BT44" i="18" a="1"/>
  <c r="BT44" i="18" s="1"/>
  <c r="BT183" i="18" s="1"/>
  <c r="H44" i="18" a="1"/>
  <c r="H44" i="18" s="1"/>
  <c r="H183" i="18" s="1"/>
  <c r="AS44" i="18" a="1"/>
  <c r="AS44" i="18" s="1"/>
  <c r="AS183" i="18" s="1"/>
  <c r="BD44" i="18" a="1"/>
  <c r="BD44" i="18" s="1"/>
  <c r="BD183" i="18" s="1"/>
  <c r="CT44" i="18" a="1"/>
  <c r="CT44" i="18" s="1"/>
  <c r="CT183" i="18" s="1"/>
  <c r="S44" i="18" a="1"/>
  <c r="S44" i="18" s="1"/>
  <c r="S183" i="18" s="1"/>
  <c r="BO44" i="18" a="1"/>
  <c r="BO44" i="18" s="1"/>
  <c r="BO183" i="18" s="1"/>
  <c r="AU44" i="18" a="1"/>
  <c r="AU44" i="18" s="1"/>
  <c r="AU183" i="18" s="1"/>
  <c r="BR44" i="18" a="1"/>
  <c r="BR44" i="18" s="1"/>
  <c r="BR183" i="18" s="1"/>
  <c r="BN44" i="18" a="1"/>
  <c r="BN44" i="18" s="1"/>
  <c r="BN183" i="18" s="1"/>
  <c r="AZ44" i="18" a="1"/>
  <c r="AZ44" i="18" s="1"/>
  <c r="AZ183" i="18" s="1"/>
  <c r="CJ44" i="18" a="1"/>
  <c r="CJ44" i="18" s="1"/>
  <c r="CJ183" i="18" s="1"/>
  <c r="AO44" i="18" a="1"/>
  <c r="AO44" i="18" s="1"/>
  <c r="AO183" i="18" s="1"/>
  <c r="BS73" i="18" a="1"/>
  <c r="BS73" i="18" s="1"/>
  <c r="BS212" i="18" s="1"/>
  <c r="G73" i="18" a="1"/>
  <c r="G73" i="18" s="1"/>
  <c r="G212" i="18" s="1"/>
  <c r="BK73" i="18" a="1"/>
  <c r="BK73" i="18" s="1"/>
  <c r="BK212" i="18" s="1"/>
  <c r="DJ73" i="18" a="1"/>
  <c r="DJ73" i="18" s="1"/>
  <c r="DJ212" i="18" s="1"/>
  <c r="AB73" i="18" a="1"/>
  <c r="AB73" i="18" s="1"/>
  <c r="AB212" i="18" s="1"/>
  <c r="AT73" i="18" a="1"/>
  <c r="AT73" i="18" s="1"/>
  <c r="AT212" i="18" s="1"/>
  <c r="CD73" i="18" a="1"/>
  <c r="CD73" i="18" s="1"/>
  <c r="CD212" i="18" s="1"/>
  <c r="DG73" i="18" a="1"/>
  <c r="DG73" i="18" s="1"/>
  <c r="DG212" i="18" s="1"/>
  <c r="Z73" i="18" a="1"/>
  <c r="Z73" i="18" s="1"/>
  <c r="Z212" i="18" s="1"/>
  <c r="L73" i="18" a="1"/>
  <c r="L73" i="18" s="1"/>
  <c r="L212" i="18" s="1"/>
  <c r="BN73" i="18" a="1"/>
  <c r="BN73" i="18" s="1"/>
  <c r="BN212" i="18" s="1"/>
  <c r="BM73" i="18" a="1"/>
  <c r="BM73" i="18" s="1"/>
  <c r="BM212" i="18" s="1"/>
  <c r="AK73" i="18" a="1"/>
  <c r="AK73" i="18" s="1"/>
  <c r="AK212" i="18" s="1"/>
  <c r="AQ73" i="18" a="1"/>
  <c r="AQ73" i="18" s="1"/>
  <c r="AQ212" i="18" s="1"/>
  <c r="F73" i="18" a="1"/>
  <c r="F73" i="18" s="1"/>
  <c r="F212" i="18" s="1"/>
  <c r="BI11" i="18" a="1"/>
  <c r="BI11" i="18" s="1"/>
  <c r="BI150" i="18" s="1"/>
  <c r="AJ106" i="18" a="1"/>
  <c r="AJ106" i="18" s="1"/>
  <c r="AJ245" i="18" s="1"/>
  <c r="BV58" i="18" a="1"/>
  <c r="BV58" i="18" s="1"/>
  <c r="BV197" i="18" s="1"/>
  <c r="CG34" i="18" a="1"/>
  <c r="CG34" i="18" s="1"/>
  <c r="CG173" i="18" s="1"/>
  <c r="DK49" i="18" a="1"/>
  <c r="DK49" i="18" s="1"/>
  <c r="DK188" i="18" s="1"/>
  <c r="BL104" i="18" a="1"/>
  <c r="BL104" i="18" s="1"/>
  <c r="BL243" i="18" s="1"/>
  <c r="DO52" i="18" a="1"/>
  <c r="DO52" i="18" s="1"/>
  <c r="DO191" i="18" s="1"/>
  <c r="AW92" i="18" a="1"/>
  <c r="AW92" i="18" s="1"/>
  <c r="AW231" i="18" s="1"/>
  <c r="AQ66" i="18" a="1"/>
  <c r="AQ66" i="18" s="1"/>
  <c r="AQ205" i="18" s="1"/>
  <c r="DN81" i="18" a="1"/>
  <c r="DN81" i="18" s="1"/>
  <c r="DN220" i="18" s="1"/>
  <c r="DA20" i="18" a="1"/>
  <c r="DA20" i="18" s="1"/>
  <c r="DA159" i="18" s="1"/>
  <c r="BA13" i="18" a="1"/>
  <c r="BA13" i="18" s="1"/>
  <c r="BA152" i="18" s="1"/>
  <c r="BH13" i="18" a="1"/>
  <c r="BH13" i="18" s="1"/>
  <c r="BH152" i="18" s="1"/>
  <c r="DO31" i="18" a="1"/>
  <c r="DO31" i="18" s="1"/>
  <c r="DO170" i="18" s="1"/>
  <c r="CH31" i="18" a="1"/>
  <c r="CH31" i="18" s="1"/>
  <c r="CH170" i="18" s="1"/>
  <c r="DQ31" i="18" a="1"/>
  <c r="DQ31" i="18" s="1"/>
  <c r="DQ170" i="18" s="1"/>
  <c r="AC31" i="18" a="1"/>
  <c r="AC31" i="18" s="1"/>
  <c r="AC170" i="18" s="1"/>
  <c r="CR7" i="18" a="1"/>
  <c r="CR7" i="18" s="1"/>
  <c r="CR146" i="18" s="1"/>
  <c r="AW7" i="18" a="1"/>
  <c r="AW7" i="18" s="1"/>
  <c r="AW146" i="18" s="1"/>
  <c r="AQ7" i="18" a="1"/>
  <c r="AQ7" i="18" s="1"/>
  <c r="AQ146" i="18" s="1"/>
  <c r="CW30" i="18" a="1"/>
  <c r="CW30" i="18" s="1"/>
  <c r="CW169" i="18" s="1"/>
  <c r="AU30" i="18" a="1"/>
  <c r="AU30" i="18" s="1"/>
  <c r="AU169" i="18" s="1"/>
  <c r="AE30" i="18" a="1"/>
  <c r="AE30" i="18" s="1"/>
  <c r="AE169" i="18" s="1"/>
  <c r="DH30" i="18" a="1"/>
  <c r="DH30" i="18" s="1"/>
  <c r="DH169" i="18" s="1"/>
  <c r="CT80" i="18" a="1"/>
  <c r="CT80" i="18" s="1"/>
  <c r="CT219" i="18" s="1"/>
  <c r="DO80" i="18" a="1"/>
  <c r="DO80" i="18" s="1"/>
  <c r="DO219" i="18" s="1"/>
  <c r="CY80" i="18" a="1"/>
  <c r="CY80" i="18" s="1"/>
  <c r="CY219" i="18" s="1"/>
  <c r="BW70" i="18" a="1"/>
  <c r="BW70" i="18" s="1"/>
  <c r="BW209" i="18" s="1"/>
  <c r="BH70" i="18" a="1"/>
  <c r="BH70" i="18" s="1"/>
  <c r="BH209" i="18" s="1"/>
  <c r="BO70" i="18" a="1"/>
  <c r="BO70" i="18" s="1"/>
  <c r="BO209" i="18" s="1"/>
  <c r="BE70" i="18" a="1"/>
  <c r="BE70" i="18" s="1"/>
  <c r="BE209" i="18" s="1"/>
  <c r="AW86" i="18" a="1"/>
  <c r="AW86" i="18" s="1"/>
  <c r="AW225" i="18" s="1"/>
  <c r="CR86" i="18" a="1"/>
  <c r="CR86" i="18" s="1"/>
  <c r="CR225" i="18" s="1"/>
  <c r="S86" i="18" a="1"/>
  <c r="S86" i="18" s="1"/>
  <c r="S225" i="18" s="1"/>
  <c r="CK86" i="18" a="1"/>
  <c r="CK86" i="18" s="1"/>
  <c r="CK225" i="18" s="1"/>
  <c r="AA86" i="18" a="1"/>
  <c r="AA86" i="18" s="1"/>
  <c r="AA225" i="18" s="1"/>
  <c r="DL46" i="18" a="1"/>
  <c r="DL46" i="18" s="1"/>
  <c r="DL185" i="18" s="1"/>
  <c r="DI46" i="18" a="1"/>
  <c r="DI46" i="18" s="1"/>
  <c r="DI185" i="18" s="1"/>
  <c r="Y46" i="18" a="1"/>
  <c r="Y46" i="18" s="1"/>
  <c r="Y185" i="18" s="1"/>
  <c r="Q46" i="18" a="1"/>
  <c r="Q46" i="18" s="1"/>
  <c r="Q185" i="18" s="1"/>
  <c r="DO46" i="18" a="1"/>
  <c r="DO46" i="18" s="1"/>
  <c r="DO185" i="18" s="1"/>
  <c r="BA46" i="18" a="1"/>
  <c r="BA46" i="18" s="1"/>
  <c r="BA185" i="18" s="1"/>
  <c r="R46" i="18" a="1"/>
  <c r="R46" i="18" s="1"/>
  <c r="R185" i="18" s="1"/>
  <c r="AO46" i="18" a="1"/>
  <c r="AO46" i="18" s="1"/>
  <c r="AO185" i="18" s="1"/>
  <c r="BK46" i="18" a="1"/>
  <c r="BK46" i="18" s="1"/>
  <c r="BK185" i="18" s="1"/>
  <c r="DA46" i="18" a="1"/>
  <c r="DA46" i="18" s="1"/>
  <c r="DA185" i="18" s="1"/>
  <c r="AX101" i="18" a="1"/>
  <c r="AX101" i="18" s="1"/>
  <c r="AX240" i="18" s="1"/>
  <c r="BN101" i="18" a="1"/>
  <c r="BN101" i="18" s="1"/>
  <c r="BN240" i="18" s="1"/>
  <c r="CG101" i="18" a="1"/>
  <c r="CG101" i="18" s="1"/>
  <c r="CG240" i="18" s="1"/>
  <c r="AI101" i="18" a="1"/>
  <c r="AI101" i="18" s="1"/>
  <c r="AI240" i="18" s="1"/>
  <c r="AB101" i="18" a="1"/>
  <c r="AB101" i="18" s="1"/>
  <c r="AB240" i="18" s="1"/>
  <c r="AF101" i="18" a="1"/>
  <c r="AF101" i="18" s="1"/>
  <c r="AF240" i="18" s="1"/>
  <c r="S101" i="18" a="1"/>
  <c r="S101" i="18" s="1"/>
  <c r="S240" i="18" s="1"/>
  <c r="AM101" i="18" a="1"/>
  <c r="AM101" i="18" s="1"/>
  <c r="AM240" i="18" s="1"/>
  <c r="BX101" i="18" a="1"/>
  <c r="BX101" i="18" s="1"/>
  <c r="BX240" i="18" s="1"/>
  <c r="BX95" i="18" a="1"/>
  <c r="BX95" i="18" s="1"/>
  <c r="BX234" i="18" s="1"/>
  <c r="AB95" i="18" a="1"/>
  <c r="AB95" i="18" s="1"/>
  <c r="AB234" i="18" s="1"/>
  <c r="AO95" i="18" a="1"/>
  <c r="AO95" i="18" s="1"/>
  <c r="AO234" i="18" s="1"/>
  <c r="AS95" i="18" a="1"/>
  <c r="AS95" i="18" s="1"/>
  <c r="AS234" i="18" s="1"/>
  <c r="DN95" i="18" a="1"/>
  <c r="DN95" i="18" s="1"/>
  <c r="DN234" i="18" s="1"/>
  <c r="CD95" i="18" a="1"/>
  <c r="CD95" i="18" s="1"/>
  <c r="CD234" i="18" s="1"/>
  <c r="BF95" i="18" a="1"/>
  <c r="BF95" i="18" s="1"/>
  <c r="BF234" i="18" s="1"/>
  <c r="AP95" i="18" a="1"/>
  <c r="AP95" i="18" s="1"/>
  <c r="AP234" i="18" s="1"/>
  <c r="CX95" i="18" a="1"/>
  <c r="CX95" i="18" s="1"/>
  <c r="CX234" i="18" s="1"/>
  <c r="CY44" i="18" a="1"/>
  <c r="CY44" i="18" s="1"/>
  <c r="CY183" i="18" s="1"/>
  <c r="G44" i="18" a="1"/>
  <c r="G44" i="18" s="1"/>
  <c r="G183" i="18" s="1"/>
  <c r="V44" i="18" a="1"/>
  <c r="V44" i="18" s="1"/>
  <c r="V183" i="18" s="1"/>
  <c r="DM44" i="18" a="1"/>
  <c r="DM44" i="18" s="1"/>
  <c r="DM183" i="18" s="1"/>
  <c r="DL44" i="18" a="1"/>
  <c r="DL44" i="18" s="1"/>
  <c r="DL183" i="18" s="1"/>
  <c r="CG44" i="18" a="1"/>
  <c r="CG44" i="18" s="1"/>
  <c r="CG183" i="18" s="1"/>
  <c r="AI44" i="18" a="1"/>
  <c r="AI44" i="18" s="1"/>
  <c r="AI183" i="18" s="1"/>
  <c r="DK44" i="18" a="1"/>
  <c r="DK44" i="18" s="1"/>
  <c r="DK183" i="18" s="1"/>
  <c r="AJ44" i="18" a="1"/>
  <c r="AJ44" i="18" s="1"/>
  <c r="AJ183" i="18" s="1"/>
  <c r="BX44" i="18" a="1"/>
  <c r="BX44" i="18" s="1"/>
  <c r="BX183" i="18" s="1"/>
  <c r="AD73" i="18" a="1"/>
  <c r="AD73" i="18" s="1"/>
  <c r="AD212" i="18" s="1"/>
  <c r="BB73" i="18" a="1"/>
  <c r="BB73" i="18" s="1"/>
  <c r="BB212" i="18" s="1"/>
  <c r="AZ73" i="18" a="1"/>
  <c r="AZ73" i="18" s="1"/>
  <c r="AZ212" i="18" s="1"/>
  <c r="O73" i="18" a="1"/>
  <c r="O73" i="18" s="1"/>
  <c r="O212" i="18" s="1"/>
  <c r="DM73" i="18" a="1"/>
  <c r="DM73" i="18" s="1"/>
  <c r="DM212" i="18" s="1"/>
  <c r="CG73" i="18" a="1"/>
  <c r="CG73" i="18" s="1"/>
  <c r="CG212" i="18" s="1"/>
  <c r="AP73" i="18" a="1"/>
  <c r="AP73" i="18" s="1"/>
  <c r="AP212" i="18" s="1"/>
  <c r="BI73" i="18" a="1"/>
  <c r="BI73" i="18" s="1"/>
  <c r="BI212" i="18" s="1"/>
  <c r="CN73" i="18" a="1"/>
  <c r="CN73" i="18" s="1"/>
  <c r="CN212" i="18" s="1"/>
  <c r="CH85" i="18" a="1"/>
  <c r="CH85" i="18" s="1"/>
  <c r="CH224" i="18" s="1"/>
  <c r="V85" i="18" a="1"/>
  <c r="V85" i="18" s="1"/>
  <c r="V224" i="18" s="1"/>
  <c r="CB85" i="18" a="1"/>
  <c r="CB85" i="18" s="1"/>
  <c r="CB224" i="18" s="1"/>
  <c r="P85" i="18" a="1"/>
  <c r="P85" i="18" s="1"/>
  <c r="BQ85" i="18" a="1"/>
  <c r="BQ85" i="18" s="1"/>
  <c r="BQ224" i="18" s="1"/>
  <c r="E85" i="18" a="1"/>
  <c r="E85" i="18" s="1"/>
  <c r="E224" i="18" s="1"/>
  <c r="AB85" i="18" a="1"/>
  <c r="AB85" i="18" s="1"/>
  <c r="AB224" i="18" s="1"/>
  <c r="BD85" i="18" a="1"/>
  <c r="BD85" i="18" s="1"/>
  <c r="BD224" i="18" s="1"/>
  <c r="CM85" i="18" a="1"/>
  <c r="CM85" i="18" s="1"/>
  <c r="CM224" i="18" s="1"/>
  <c r="BV85" i="18" a="1"/>
  <c r="BV85" i="18" s="1"/>
  <c r="BV224" i="18" s="1"/>
  <c r="BO85" i="18" a="1"/>
  <c r="BO85" i="18" s="1"/>
  <c r="BO224" i="18" s="1"/>
  <c r="DQ85" i="18" a="1"/>
  <c r="DQ85" i="18" s="1"/>
  <c r="DQ224" i="18" s="1"/>
  <c r="AC85" i="18" a="1"/>
  <c r="AC85" i="18" s="1"/>
  <c r="AC224" i="18" s="1"/>
  <c r="BW85" i="18" a="1"/>
  <c r="BW85" i="18" s="1"/>
  <c r="BW224" i="18" s="1"/>
  <c r="BH85" i="18" a="1"/>
  <c r="BH85" i="18" s="1"/>
  <c r="BH224" i="18" s="1"/>
  <c r="CK42" i="18" a="1"/>
  <c r="CK42" i="18" s="1"/>
  <c r="CK181" i="18" s="1"/>
  <c r="AD42" i="18" a="1"/>
  <c r="AD42" i="18" s="1"/>
  <c r="AD181" i="18" s="1"/>
  <c r="CB81" i="18" a="1"/>
  <c r="CB81" i="18" s="1"/>
  <c r="CB220" i="18" s="1"/>
  <c r="DJ81" i="18" a="1"/>
  <c r="DJ81" i="18" s="1"/>
  <c r="DJ220" i="18" s="1"/>
  <c r="BI98" i="18" a="1"/>
  <c r="BI98" i="18" s="1"/>
  <c r="BI237" i="18" s="1"/>
  <c r="BI19" i="18" a="1"/>
  <c r="BI19" i="18" s="1"/>
  <c r="BI158" i="18" s="1"/>
  <c r="DI19" i="18" a="1"/>
  <c r="DI19" i="18" s="1"/>
  <c r="DI158" i="18" s="1"/>
  <c r="DL54" i="18" a="1"/>
  <c r="DL54" i="18" s="1"/>
  <c r="DL193" i="18" s="1"/>
  <c r="X54" i="18" a="1"/>
  <c r="X54" i="18" s="1"/>
  <c r="X193" i="18" s="1"/>
  <c r="Q104" i="18" a="1"/>
  <c r="Q104" i="18" s="1"/>
  <c r="Q243" i="18" s="1"/>
  <c r="DR104" i="18" a="1"/>
  <c r="DR104" i="18" s="1"/>
  <c r="DR243" i="18" s="1"/>
  <c r="CG14" i="18" a="1"/>
  <c r="CG14" i="18" s="1"/>
  <c r="CG153" i="18" s="1"/>
  <c r="U14" i="18" a="1"/>
  <c r="U14" i="18" s="1"/>
  <c r="U153" i="18" s="1"/>
  <c r="DI14" i="18" a="1"/>
  <c r="DI14" i="18" s="1"/>
  <c r="DI153" i="18" s="1"/>
  <c r="BM14" i="18" a="1"/>
  <c r="BM14" i="18" s="1"/>
  <c r="BM153" i="18" s="1"/>
  <c r="DB14" i="18" a="1"/>
  <c r="DB14" i="18" s="1"/>
  <c r="DB153" i="18" s="1"/>
  <c r="DL14" i="18" a="1"/>
  <c r="DL14" i="18" s="1"/>
  <c r="DL153" i="18" s="1"/>
  <c r="DF14" i="18" a="1"/>
  <c r="DF14" i="18" s="1"/>
  <c r="DF153" i="18" s="1"/>
  <c r="AA14" i="18" a="1"/>
  <c r="AA14" i="18" s="1"/>
  <c r="AA153" i="18" s="1"/>
  <c r="Z14" i="18" a="1"/>
  <c r="Z14" i="18" s="1"/>
  <c r="Z153" i="18" s="1"/>
  <c r="AX14" i="18" a="1"/>
  <c r="AX14" i="18" s="1"/>
  <c r="AX153" i="18" s="1"/>
  <c r="AW14" i="18" a="1"/>
  <c r="AW14" i="18" s="1"/>
  <c r="AW153" i="18" s="1"/>
  <c r="X14" i="18" a="1"/>
  <c r="X14" i="18" s="1"/>
  <c r="X153" i="18" s="1"/>
  <c r="W14" i="18" a="1"/>
  <c r="W14" i="18" s="1"/>
  <c r="W153" i="18" s="1"/>
  <c r="AB14" i="18" a="1"/>
  <c r="AB14" i="18" s="1"/>
  <c r="AB153" i="18" s="1"/>
  <c r="AZ14" i="18" a="1"/>
  <c r="AZ14" i="18" s="1"/>
  <c r="AZ153" i="18" s="1"/>
  <c r="DE26" i="18" a="1"/>
  <c r="DE26" i="18" s="1"/>
  <c r="DE165" i="18" s="1"/>
  <c r="AQ26" i="18" a="1"/>
  <c r="AQ26" i="18" s="1"/>
  <c r="AQ165" i="18" s="1"/>
  <c r="CY26" i="18" a="1"/>
  <c r="CY26" i="18" s="1"/>
  <c r="CY165" i="18" s="1"/>
  <c r="AG26" i="18" a="1"/>
  <c r="AG26" i="18" s="1"/>
  <c r="AG165" i="18" s="1"/>
  <c r="CI26" i="18" a="1"/>
  <c r="CI26" i="18" s="1"/>
  <c r="CI165" i="18" s="1"/>
  <c r="W26" i="18" a="1"/>
  <c r="W26" i="18" s="1"/>
  <c r="W165" i="18" s="1"/>
  <c r="BY26" i="18" a="1"/>
  <c r="BY26" i="18" s="1"/>
  <c r="BY165" i="18" s="1"/>
  <c r="M26" i="18" a="1"/>
  <c r="M26" i="18" s="1"/>
  <c r="M165" i="18" s="1"/>
  <c r="BF26" i="18" a="1"/>
  <c r="BF26" i="18" s="1"/>
  <c r="BF165" i="18" s="1"/>
  <c r="DA26" i="18" a="1"/>
  <c r="DA26" i="18" s="1"/>
  <c r="DA165" i="18" s="1"/>
  <c r="AR26" i="18" a="1"/>
  <c r="AR26" i="18" s="1"/>
  <c r="AR165" i="18" s="1"/>
  <c r="AB26" i="18" a="1"/>
  <c r="AB26" i="18" s="1"/>
  <c r="AB165" i="18" s="1"/>
  <c r="BZ26" i="18" a="1"/>
  <c r="BZ26" i="18" s="1"/>
  <c r="BZ165" i="18" s="1"/>
  <c r="S26" i="18" a="1"/>
  <c r="S26" i="18" s="1"/>
  <c r="S165" i="18" s="1"/>
  <c r="AY26" i="18" a="1"/>
  <c r="AY26" i="18" s="1"/>
  <c r="AY165" i="18" s="1"/>
  <c r="BS17" i="18" a="1"/>
  <c r="BS17" i="18" s="1"/>
  <c r="BS156" i="18" s="1"/>
  <c r="G17" i="18" a="1"/>
  <c r="G17" i="18" s="1"/>
  <c r="G156" i="18" s="1"/>
  <c r="AW17" i="18" a="1"/>
  <c r="AW17" i="18" s="1"/>
  <c r="AW156" i="18" s="1"/>
  <c r="DG17" i="18" a="1"/>
  <c r="DG17" i="18" s="1"/>
  <c r="DG156" i="18" s="1"/>
  <c r="AL17" i="18" a="1"/>
  <c r="AL17" i="18" s="1"/>
  <c r="AL156" i="18" s="1"/>
  <c r="CA17" i="18" a="1"/>
  <c r="CA17" i="18" s="1"/>
  <c r="CA156" i="18" s="1"/>
  <c r="F17" i="18" a="1"/>
  <c r="F17" i="18" s="1"/>
  <c r="F156" i="18" s="1"/>
  <c r="AZ17" i="18" a="1"/>
  <c r="AZ17" i="18" s="1"/>
  <c r="AZ156" i="18" s="1"/>
  <c r="CO17" i="18" a="1"/>
  <c r="CO17" i="18" s="1"/>
  <c r="CO156" i="18" s="1"/>
  <c r="T17" i="18" a="1"/>
  <c r="T17" i="18" s="1"/>
  <c r="T156" i="18" s="1"/>
  <c r="BO17" i="18" a="1"/>
  <c r="BO17" i="18" s="1"/>
  <c r="BO156" i="18" s="1"/>
  <c r="DC17" i="18" a="1"/>
  <c r="DC17" i="18" s="1"/>
  <c r="DC156" i="18" s="1"/>
  <c r="AH17" i="18" a="1"/>
  <c r="AH17" i="18" s="1"/>
  <c r="AH156" i="18" s="1"/>
  <c r="AI17" i="18" a="1"/>
  <c r="AI17" i="18" s="1"/>
  <c r="AI156" i="18" s="1"/>
  <c r="N17" i="18" a="1"/>
  <c r="N17" i="18" s="1"/>
  <c r="N156" i="18" s="1"/>
  <c r="CH81" i="18" a="1"/>
  <c r="CH81" i="18" s="1"/>
  <c r="CH220" i="18" s="1"/>
  <c r="O54" i="18" a="1"/>
  <c r="O54" i="18" s="1"/>
  <c r="O193" i="18" s="1"/>
  <c r="DQ76" i="18" a="1"/>
  <c r="DQ76" i="18" s="1"/>
  <c r="DQ215" i="18" s="1"/>
  <c r="BE76" i="18" a="1"/>
  <c r="BE76" i="18" s="1"/>
  <c r="BE215" i="18" s="1"/>
  <c r="DB76" i="18" a="1"/>
  <c r="DB76" i="18" s="1"/>
  <c r="DB215" i="18" s="1"/>
  <c r="DI76" i="18" a="1"/>
  <c r="DI76" i="18" s="1"/>
  <c r="DI215" i="18" s="1"/>
  <c r="AW76" i="18" a="1"/>
  <c r="AW76" i="18" s="1"/>
  <c r="AW215" i="18" s="1"/>
  <c r="BY76" i="18" a="1"/>
  <c r="BY76" i="18" s="1"/>
  <c r="BY215" i="18" s="1"/>
  <c r="F76" i="18" a="1"/>
  <c r="F76" i="18" s="1"/>
  <c r="F215" i="18" s="1"/>
  <c r="AJ76" i="18" a="1"/>
  <c r="AJ76" i="18" s="1"/>
  <c r="AJ215" i="18" s="1"/>
  <c r="AU76" i="18" a="1"/>
  <c r="AU76" i="18" s="1"/>
  <c r="AU215" i="18" s="1"/>
  <c r="BG76" i="18" a="1"/>
  <c r="BG76" i="18" s="1"/>
  <c r="BG215" i="18" s="1"/>
  <c r="AG76" i="18" a="1"/>
  <c r="AG76" i="18" s="1"/>
  <c r="AG215" i="18" s="1"/>
  <c r="AF76" i="18" a="1"/>
  <c r="AF76" i="18" s="1"/>
  <c r="AF215" i="18" s="1"/>
  <c r="DM76" i="18" a="1"/>
  <c r="DM76" i="18" s="1"/>
  <c r="DM215" i="18" s="1"/>
  <c r="CG76" i="18" a="1"/>
  <c r="CG76" i="18" s="1"/>
  <c r="CG215" i="18" s="1"/>
  <c r="DJ76" i="18" a="1"/>
  <c r="DJ76" i="18" s="1"/>
  <c r="DJ215" i="18" s="1"/>
  <c r="DB90" i="18" a="1"/>
  <c r="DB90" i="18" s="1"/>
  <c r="DB229" i="18" s="1"/>
  <c r="AP90" i="18" a="1"/>
  <c r="AP90" i="18" s="1"/>
  <c r="AP229" i="18" s="1"/>
  <c r="V11" i="18" a="1"/>
  <c r="V11" i="18" s="1"/>
  <c r="V150" i="18" s="1"/>
  <c r="BW88" i="18" a="1"/>
  <c r="BW88" i="18" s="1"/>
  <c r="BW227" i="18" s="1"/>
  <c r="CI58" i="18" a="1"/>
  <c r="CI58" i="18" s="1"/>
  <c r="CI197" i="18" s="1"/>
  <c r="L29" i="18" a="1"/>
  <c r="L29" i="18" s="1"/>
  <c r="L168" i="18" s="1"/>
  <c r="P49" i="18" a="1"/>
  <c r="P49" i="18" s="1"/>
  <c r="CE52" i="18" a="1"/>
  <c r="CE52" i="18" s="1"/>
  <c r="CE191" i="18" s="1"/>
  <c r="CQ52" i="18" a="1"/>
  <c r="CQ52" i="18" s="1"/>
  <c r="CQ191" i="18" s="1"/>
  <c r="CJ92" i="18" a="1"/>
  <c r="CJ92" i="18" s="1"/>
  <c r="CJ231" i="18" s="1"/>
  <c r="AL66" i="18" a="1"/>
  <c r="AL66" i="18" s="1"/>
  <c r="AL205" i="18" s="1"/>
  <c r="CF98" i="18" a="1"/>
  <c r="CF98" i="18" s="1"/>
  <c r="CF237" i="18" s="1"/>
  <c r="BT20" i="18" a="1"/>
  <c r="BT20" i="18" s="1"/>
  <c r="BT159" i="18" s="1"/>
  <c r="AI13" i="18" a="1"/>
  <c r="AI13" i="18" s="1"/>
  <c r="AI152" i="18" s="1"/>
  <c r="DO13" i="18" a="1"/>
  <c r="DO13" i="18" s="1"/>
  <c r="DO152" i="18" s="1"/>
  <c r="BC31" i="18" a="1"/>
  <c r="BC31" i="18" s="1"/>
  <c r="BC170" i="18" s="1"/>
  <c r="BJ31" i="18" a="1"/>
  <c r="BJ31" i="18" s="1"/>
  <c r="BJ170" i="18" s="1"/>
  <c r="DC31" i="18" a="1"/>
  <c r="DC31" i="18" s="1"/>
  <c r="DC170" i="18" s="1"/>
  <c r="AB31" i="18" a="1"/>
  <c r="AB31" i="18" s="1"/>
  <c r="AB170" i="18" s="1"/>
  <c r="CD7" i="18" a="1"/>
  <c r="CD7" i="18" s="1"/>
  <c r="CD146" i="18" s="1"/>
  <c r="Q7" i="18" a="1"/>
  <c r="Q7" i="18" s="1"/>
  <c r="Q146" i="18" s="1"/>
  <c r="CO7" i="18" a="1"/>
  <c r="CO7" i="18" s="1"/>
  <c r="CO146" i="18" s="1"/>
  <c r="CI30" i="18" a="1"/>
  <c r="CI30" i="18" s="1"/>
  <c r="CI169" i="18" s="1"/>
  <c r="AC30" i="18" a="1"/>
  <c r="AC30" i="18" s="1"/>
  <c r="AC169" i="18" s="1"/>
  <c r="BN30" i="18" a="1"/>
  <c r="BN30" i="18" s="1"/>
  <c r="BN169" i="18" s="1"/>
  <c r="U30" i="18" a="1"/>
  <c r="U30" i="18" s="1"/>
  <c r="U169" i="18" s="1"/>
  <c r="CP80" i="18" a="1"/>
  <c r="CP80" i="18" s="1"/>
  <c r="CP219" i="18" s="1"/>
  <c r="AP80" i="18" a="1"/>
  <c r="AP80" i="18" s="1"/>
  <c r="AP219" i="18" s="1"/>
  <c r="R80" i="18" a="1"/>
  <c r="R80" i="18" s="1"/>
  <c r="R219" i="18" s="1"/>
  <c r="BN70" i="18" a="1"/>
  <c r="BN70" i="18" s="1"/>
  <c r="BN209" i="18" s="1"/>
  <c r="DO70" i="18" a="1"/>
  <c r="DO70" i="18" s="1"/>
  <c r="DO209" i="18" s="1"/>
  <c r="U70" i="18" a="1"/>
  <c r="U70" i="18" s="1"/>
  <c r="U209" i="18" s="1"/>
  <c r="CY70" i="18" a="1"/>
  <c r="CY70" i="18" s="1"/>
  <c r="CY209" i="18" s="1"/>
  <c r="DS86" i="18" a="1"/>
  <c r="DS86" i="18" s="1"/>
  <c r="DS225" i="18" s="1"/>
  <c r="BH86" i="18" a="1"/>
  <c r="BH86" i="18" s="1"/>
  <c r="BH225" i="18" s="1"/>
  <c r="K86" i="18" a="1"/>
  <c r="K86" i="18" s="1"/>
  <c r="K225" i="18" s="1"/>
  <c r="AI86" i="18" a="1"/>
  <c r="AI86" i="18" s="1"/>
  <c r="AI225" i="18" s="1"/>
  <c r="CQ86" i="18" a="1"/>
  <c r="CQ86" i="18" s="1"/>
  <c r="CQ225" i="18" s="1"/>
  <c r="BU64" i="18" a="1"/>
  <c r="BU64" i="18" s="1"/>
  <c r="BU203" i="18" s="1"/>
  <c r="CY88" i="18" a="1"/>
  <c r="CY88" i="18" s="1"/>
  <c r="CY227" i="18" s="1"/>
  <c r="BI33" i="18" a="1"/>
  <c r="BI33" i="18" s="1"/>
  <c r="BI172" i="18" s="1"/>
  <c r="BC29" i="18" a="1"/>
  <c r="BC29" i="18" s="1"/>
  <c r="BC168" i="18" s="1"/>
  <c r="U42" i="18" a="1"/>
  <c r="U42" i="18" s="1"/>
  <c r="U181" i="18" s="1"/>
  <c r="CB52" i="18" a="1"/>
  <c r="CB52" i="18" s="1"/>
  <c r="CB191" i="18" s="1"/>
  <c r="AH52" i="18" a="1"/>
  <c r="AH52" i="18" s="1"/>
  <c r="AH191" i="18" s="1"/>
  <c r="AY92" i="18" a="1"/>
  <c r="AY92" i="18" s="1"/>
  <c r="AY231" i="18" s="1"/>
  <c r="DR66" i="18" a="1"/>
  <c r="DR66" i="18" s="1"/>
  <c r="DR205" i="18" s="1"/>
  <c r="M104" i="18" a="1"/>
  <c r="M104" i="18" s="1"/>
  <c r="M243" i="18" s="1"/>
  <c r="BK20" i="18" a="1"/>
  <c r="BK20" i="18" s="1"/>
  <c r="BK159" i="18" s="1"/>
  <c r="Q13" i="18" a="1"/>
  <c r="Q13" i="18" s="1"/>
  <c r="Q152" i="18" s="1"/>
  <c r="DC13" i="18" a="1"/>
  <c r="DC13" i="18" s="1"/>
  <c r="DC152" i="18" s="1"/>
  <c r="AT31" i="18" a="1"/>
  <c r="AT31" i="18" s="1"/>
  <c r="AT170" i="18" s="1"/>
  <c r="CQ31" i="18" a="1"/>
  <c r="CQ31" i="18" s="1"/>
  <c r="CQ170" i="18" s="1"/>
  <c r="BF31" i="18" a="1"/>
  <c r="BF31" i="18" s="1"/>
  <c r="BF170" i="18" s="1"/>
  <c r="AH31" i="18" a="1"/>
  <c r="AH31" i="18" s="1"/>
  <c r="AH170" i="18" s="1"/>
  <c r="R7" i="18" a="1"/>
  <c r="R7" i="18" s="1"/>
  <c r="R146" i="18" s="1"/>
  <c r="DM7" i="18" a="1"/>
  <c r="DM7" i="18" s="1"/>
  <c r="DM146" i="18" s="1"/>
  <c r="CF7" i="18" a="1"/>
  <c r="CF7" i="18" s="1"/>
  <c r="CF146" i="18" s="1"/>
  <c r="W30" i="18" a="1"/>
  <c r="W30" i="18" s="1"/>
  <c r="W169" i="18" s="1"/>
  <c r="DM30" i="18" a="1"/>
  <c r="DM30" i="18" s="1"/>
  <c r="DM169" i="18" s="1"/>
  <c r="BF30" i="18" a="1"/>
  <c r="BF30" i="18" s="1"/>
  <c r="BF169" i="18" s="1"/>
  <c r="N30" i="18" a="1"/>
  <c r="N30" i="18" s="1"/>
  <c r="N169" i="18" s="1"/>
  <c r="BV80" i="18" a="1"/>
  <c r="BV80" i="18" s="1"/>
  <c r="BV219" i="18" s="1"/>
  <c r="AK80" i="18" a="1"/>
  <c r="AK80" i="18" s="1"/>
  <c r="AK219" i="18" s="1"/>
  <c r="BP80" i="18" a="1"/>
  <c r="BP80" i="18" s="1"/>
  <c r="BP219" i="18" s="1"/>
  <c r="AZ70" i="18" a="1"/>
  <c r="AZ70" i="18" s="1"/>
  <c r="AZ209" i="18" s="1"/>
  <c r="DF70" i="18" a="1"/>
  <c r="DF70" i="18" s="1"/>
  <c r="DF209" i="18" s="1"/>
  <c r="AI70" i="18" a="1"/>
  <c r="AI70" i="18" s="1"/>
  <c r="AI209" i="18" s="1"/>
  <c r="AV70" i="18" a="1"/>
  <c r="AV70" i="18" s="1"/>
  <c r="AV209" i="18" s="1"/>
  <c r="DM86" i="18" a="1"/>
  <c r="DM86" i="18" s="1"/>
  <c r="DM225" i="18" s="1"/>
  <c r="CF86" i="18" a="1"/>
  <c r="CF86" i="18" s="1"/>
  <c r="CF225" i="18" s="1"/>
  <c r="DE86" i="18" a="1"/>
  <c r="DE86" i="18" s="1"/>
  <c r="DE225" i="18" s="1"/>
  <c r="AB86" i="18" a="1"/>
  <c r="AB86" i="18" s="1"/>
  <c r="AB225" i="18" s="1"/>
  <c r="AZ86" i="18" a="1"/>
  <c r="AZ86" i="18" s="1"/>
  <c r="AZ225" i="18" s="1"/>
  <c r="CO46" i="18" a="1"/>
  <c r="CO46" i="18" s="1"/>
  <c r="CO185" i="18" s="1"/>
  <c r="DF46" i="18" a="1"/>
  <c r="DF46" i="18" s="1"/>
  <c r="DF185" i="18" s="1"/>
  <c r="DH46" i="18" a="1"/>
  <c r="DH46" i="18" s="1"/>
  <c r="DH185" i="18" s="1"/>
  <c r="DP46" i="18" a="1"/>
  <c r="DP46" i="18" s="1"/>
  <c r="DP185" i="18" s="1"/>
  <c r="BV46" i="18" a="1"/>
  <c r="BV46" i="18" s="1"/>
  <c r="BV185" i="18" s="1"/>
  <c r="M46" i="18" a="1"/>
  <c r="M46" i="18" s="1"/>
  <c r="M185" i="18" s="1"/>
  <c r="BE46" i="18" a="1"/>
  <c r="BE46" i="18" s="1"/>
  <c r="BE185" i="18" s="1"/>
  <c r="AX46" i="18" a="1"/>
  <c r="AX46" i="18" s="1"/>
  <c r="AX185" i="18" s="1"/>
  <c r="V46" i="18" a="1"/>
  <c r="V46" i="18" s="1"/>
  <c r="V185" i="18" s="1"/>
  <c r="DS101" i="18" a="1"/>
  <c r="DS101" i="18" s="1"/>
  <c r="DS240" i="18" s="1"/>
  <c r="AA101" i="18" a="1"/>
  <c r="AA101" i="18" s="1"/>
  <c r="AA240" i="18" s="1"/>
  <c r="AQ101" i="18" a="1"/>
  <c r="AQ101" i="18" s="1"/>
  <c r="AQ240" i="18" s="1"/>
  <c r="AV101" i="18" a="1"/>
  <c r="AV101" i="18" s="1"/>
  <c r="AV240" i="18" s="1"/>
  <c r="W101" i="18" a="1"/>
  <c r="W101" i="18" s="1"/>
  <c r="W240" i="18" s="1"/>
  <c r="DG101" i="18" a="1"/>
  <c r="DG101" i="18" s="1"/>
  <c r="DG240" i="18" s="1"/>
  <c r="DR101" i="18" a="1"/>
  <c r="DR101" i="18" s="1"/>
  <c r="DR240" i="18" s="1"/>
  <c r="CZ101" i="18" a="1"/>
  <c r="CZ101" i="18" s="1"/>
  <c r="CZ240" i="18" s="1"/>
  <c r="AW101" i="18" a="1"/>
  <c r="AW101" i="18" s="1"/>
  <c r="AW240" i="18" s="1"/>
  <c r="M101" i="18" a="1"/>
  <c r="M101" i="18" s="1"/>
  <c r="M240" i="18" s="1"/>
  <c r="CW95" i="18" a="1"/>
  <c r="CW95" i="18" s="1"/>
  <c r="CW234" i="18" s="1"/>
  <c r="E95" i="18" a="1"/>
  <c r="E95" i="18" s="1"/>
  <c r="E234" i="18" s="1"/>
  <c r="R95" i="18" a="1"/>
  <c r="R95" i="18" s="1"/>
  <c r="R234" i="18" s="1"/>
  <c r="DH95" i="18" a="1"/>
  <c r="DH95" i="18" s="1"/>
  <c r="DH234" i="18" s="1"/>
  <c r="CZ95" i="18" a="1"/>
  <c r="CZ95" i="18" s="1"/>
  <c r="CZ234" i="18" s="1"/>
  <c r="AE95" i="18" a="1"/>
  <c r="AE95" i="18" s="1"/>
  <c r="AE234" i="18" s="1"/>
  <c r="AH95" i="18" a="1"/>
  <c r="AH95" i="18" s="1"/>
  <c r="AH234" i="18" s="1"/>
  <c r="CO95" i="18" a="1"/>
  <c r="CO95" i="18" s="1"/>
  <c r="CO234" i="18" s="1"/>
  <c r="Q95" i="18" a="1"/>
  <c r="Q95" i="18" s="1"/>
  <c r="Q234" i="18" s="1"/>
  <c r="CK44" i="18" a="1"/>
  <c r="CK44" i="18" s="1"/>
  <c r="CK183" i="18" s="1"/>
  <c r="CQ44" i="18" a="1"/>
  <c r="CQ44" i="18" s="1"/>
  <c r="CQ183" i="18" s="1"/>
  <c r="DB44" i="18" a="1"/>
  <c r="DB44" i="18" s="1"/>
  <c r="DB183" i="18" s="1"/>
  <c r="CU44" i="18" a="1"/>
  <c r="CU44" i="18" s="1"/>
  <c r="CU183" i="18" s="1"/>
  <c r="BP44" i="18" a="1"/>
  <c r="BP44" i="18" s="1"/>
  <c r="BP183" i="18" s="1"/>
  <c r="BU44" i="18" a="1"/>
  <c r="BU44" i="18" s="1"/>
  <c r="BU183" i="18" s="1"/>
  <c r="AH44" i="18" a="1"/>
  <c r="AH44" i="18" s="1"/>
  <c r="AH183" i="18" s="1"/>
  <c r="AP44" i="18" a="1"/>
  <c r="AP44" i="18" s="1"/>
  <c r="AP183" i="18" s="1"/>
  <c r="BH44" i="18" a="1"/>
  <c r="BH44" i="18" s="1"/>
  <c r="BH183" i="18" s="1"/>
  <c r="DH73" i="18" a="1"/>
  <c r="DH73" i="18" s="1"/>
  <c r="DH212" i="18" s="1"/>
  <c r="P73" i="18" a="1"/>
  <c r="P73" i="18" s="1"/>
  <c r="V73" i="18" a="1"/>
  <c r="V73" i="18" s="1"/>
  <c r="V212" i="18" s="1"/>
  <c r="J73" i="18" a="1"/>
  <c r="J73" i="18" s="1"/>
  <c r="J212" i="18" s="1"/>
  <c r="CV73" i="18" a="1"/>
  <c r="CV73" i="18" s="1"/>
  <c r="CV212" i="18" s="1"/>
  <c r="CI73" i="18" a="1"/>
  <c r="CI73" i="18" s="1"/>
  <c r="CI212" i="18" s="1"/>
  <c r="X73" i="18" a="1"/>
  <c r="X73" i="18" s="1"/>
  <c r="X212" i="18" s="1"/>
  <c r="CX73" i="18" a="1"/>
  <c r="CX73" i="18" s="1"/>
  <c r="CX212" i="18" s="1"/>
  <c r="M73" i="18" a="1"/>
  <c r="M73" i="18" s="1"/>
  <c r="M212" i="18" s="1"/>
  <c r="W73" i="18" a="1"/>
  <c r="W73" i="18" s="1"/>
  <c r="W212" i="18" s="1"/>
  <c r="BT85" i="18" a="1"/>
  <c r="BT85" i="18" s="1"/>
  <c r="BT224" i="18" s="1"/>
  <c r="H85" i="18" a="1"/>
  <c r="H85" i="18" s="1"/>
  <c r="H224" i="18" s="1"/>
  <c r="BJ85" i="18" a="1"/>
  <c r="BJ85" i="18" s="1"/>
  <c r="BJ224" i="18" s="1"/>
  <c r="DO85" i="18" a="1"/>
  <c r="DO85" i="18" s="1"/>
  <c r="DO224" i="18" s="1"/>
  <c r="BC85" i="18" a="1"/>
  <c r="BC85" i="18" s="1"/>
  <c r="BC224" i="18" s="1"/>
  <c r="DD85" i="18" a="1"/>
  <c r="DD85" i="18" s="1"/>
  <c r="DD224" i="18" s="1"/>
  <c r="F85" i="18" a="1"/>
  <c r="F85" i="18" s="1"/>
  <c r="F224" i="18" s="1"/>
  <c r="AP85" i="18" a="1"/>
  <c r="AP85" i="18" s="1"/>
  <c r="AP224" i="18" s="1"/>
  <c r="AU85" i="18" a="1"/>
  <c r="AU85" i="18" s="1"/>
  <c r="AU224" i="18" s="1"/>
  <c r="BG85" i="18" a="1"/>
  <c r="BG85" i="18" s="1"/>
  <c r="BG224" i="18" s="1"/>
  <c r="AL85" i="18" a="1"/>
  <c r="AL85" i="18" s="1"/>
  <c r="AL224" i="18" s="1"/>
  <c r="J85" i="18" a="1"/>
  <c r="J85" i="18" s="1"/>
  <c r="J224" i="18" s="1"/>
  <c r="DJ85" i="18" a="1"/>
  <c r="DJ85" i="18" s="1"/>
  <c r="DJ224" i="18" s="1"/>
  <c r="CL85" i="18" a="1"/>
  <c r="CL85" i="18" s="1"/>
  <c r="CL224" i="18" s="1"/>
  <c r="CK85" i="18" a="1"/>
  <c r="CK85" i="18" s="1"/>
  <c r="CK224" i="18" s="1"/>
  <c r="AF42" i="18" a="1"/>
  <c r="AF42" i="18" s="1"/>
  <c r="AF181" i="18" s="1"/>
  <c r="T81" i="18" a="1"/>
  <c r="T81" i="18" s="1"/>
  <c r="T220" i="18" s="1"/>
  <c r="AQ81" i="18" a="1"/>
  <c r="AQ81" i="18" s="1"/>
  <c r="AQ220" i="18" s="1"/>
  <c r="AP98" i="18" a="1"/>
  <c r="AP98" i="18" s="1"/>
  <c r="AP237" i="18" s="1"/>
  <c r="DN98" i="18" a="1"/>
  <c r="DN98" i="18" s="1"/>
  <c r="DN237" i="18" s="1"/>
  <c r="AR19" i="18" a="1"/>
  <c r="AR19" i="18" s="1"/>
  <c r="AR158" i="18" s="1"/>
  <c r="DS19" i="18" a="1"/>
  <c r="DS19" i="18" s="1"/>
  <c r="DS158" i="18" s="1"/>
  <c r="U54" i="18" a="1"/>
  <c r="U54" i="18" s="1"/>
  <c r="U193" i="18" s="1"/>
  <c r="BE54" i="18" a="1"/>
  <c r="BE54" i="18" s="1"/>
  <c r="BE193" i="18" s="1"/>
  <c r="CN104" i="18" a="1"/>
  <c r="CN104" i="18" s="1"/>
  <c r="CN243" i="18" s="1"/>
  <c r="H104" i="18" a="1"/>
  <c r="H104" i="18" s="1"/>
  <c r="H243" i="18" s="1"/>
  <c r="BO14" i="18" a="1"/>
  <c r="BO14" i="18" s="1"/>
  <c r="BO153" i="18" s="1"/>
  <c r="DO14" i="18" a="1"/>
  <c r="DO14" i="18" s="1"/>
  <c r="DO153" i="18" s="1"/>
  <c r="DS14" i="18" a="1"/>
  <c r="DS14" i="18" s="1"/>
  <c r="DS153" i="18" s="1"/>
  <c r="BC14" i="18" a="1"/>
  <c r="BC14" i="18" s="1"/>
  <c r="BC153" i="18" s="1"/>
  <c r="CR14" i="18" a="1"/>
  <c r="CR14" i="18" s="1"/>
  <c r="CR153" i="18" s="1"/>
  <c r="CL14" i="18" a="1"/>
  <c r="CL14" i="18" s="1"/>
  <c r="CL153" i="18" s="1"/>
  <c r="CV14" i="18" a="1"/>
  <c r="CV14" i="18" s="1"/>
  <c r="CV153" i="18" s="1"/>
  <c r="I14" i="18" a="1"/>
  <c r="I14" i="18" s="1"/>
  <c r="I153" i="18" s="1"/>
  <c r="N14" i="18" a="1"/>
  <c r="N14" i="18" s="1"/>
  <c r="N153" i="18" s="1"/>
  <c r="AK14" i="18" a="1"/>
  <c r="AK14" i="18" s="1"/>
  <c r="AK153" i="18" s="1"/>
  <c r="AE14" i="18" a="1"/>
  <c r="AE14" i="18" s="1"/>
  <c r="AE153" i="18" s="1"/>
  <c r="CO14" i="18" a="1"/>
  <c r="CO14" i="18" s="1"/>
  <c r="CO153" i="18" s="1"/>
  <c r="K14" i="18" a="1"/>
  <c r="K14" i="18" s="1"/>
  <c r="K153" i="18" s="1"/>
  <c r="P14" i="18" a="1"/>
  <c r="P14" i="18" s="1"/>
  <c r="AG14" i="18" a="1"/>
  <c r="AG14" i="18" s="1"/>
  <c r="AG153" i="18" s="1"/>
  <c r="CO26" i="18" a="1"/>
  <c r="CO26" i="18" s="1"/>
  <c r="CO165" i="18" s="1"/>
  <c r="AC26" i="18" a="1"/>
  <c r="AC26" i="18" s="1"/>
  <c r="AC165" i="18" s="1"/>
  <c r="CA26" i="18" a="1"/>
  <c r="CA26" i="18" s="1"/>
  <c r="CA165" i="18" s="1"/>
  <c r="O26" i="18" a="1"/>
  <c r="O26" i="18" s="1"/>
  <c r="O165" i="18" s="1"/>
  <c r="BU26" i="18" a="1"/>
  <c r="BU26" i="18" s="1"/>
  <c r="BU165" i="18" s="1"/>
  <c r="I26" i="18" a="1"/>
  <c r="I26" i="18" s="1"/>
  <c r="I165" i="18" s="1"/>
  <c r="BG26" i="18" a="1"/>
  <c r="BG26" i="18" s="1"/>
  <c r="BG165" i="18" s="1"/>
  <c r="DL26" i="18" a="1"/>
  <c r="DL26" i="18" s="1"/>
  <c r="DL165" i="18" s="1"/>
  <c r="AN26" i="18" a="1"/>
  <c r="AN26" i="18" s="1"/>
  <c r="AN165" i="18" s="1"/>
  <c r="CP26" i="18" a="1"/>
  <c r="CP26" i="18" s="1"/>
  <c r="CP165" i="18" s="1"/>
  <c r="AD26" i="18" a="1"/>
  <c r="AD26" i="18" s="1"/>
  <c r="AD165" i="18" s="1"/>
  <c r="CU26" i="18" a="1"/>
  <c r="CU26" i="18" s="1"/>
  <c r="CU165" i="18" s="1"/>
  <c r="E26" i="18" a="1"/>
  <c r="E26" i="18" s="1"/>
  <c r="E165" i="18" s="1"/>
  <c r="BS26" i="18" a="1"/>
  <c r="BS26" i="18" s="1"/>
  <c r="BS165" i="18" s="1"/>
  <c r="DQ17" i="18" a="1"/>
  <c r="DQ17" i="18" s="1"/>
  <c r="DQ156" i="18" s="1"/>
  <c r="BE17" i="18" a="1"/>
  <c r="BE17" i="18" s="1"/>
  <c r="BE156" i="18" s="1"/>
  <c r="CW17" i="18" a="1"/>
  <c r="CW17" i="18" s="1"/>
  <c r="CW156" i="18" s="1"/>
  <c r="AG17" i="18" a="1"/>
  <c r="AG17" i="18" s="1"/>
  <c r="AG156" i="18" s="1"/>
  <c r="CG17" i="18" a="1"/>
  <c r="CG17" i="18" s="1"/>
  <c r="CG156" i="18" s="1"/>
  <c r="L17" i="18" a="1"/>
  <c r="L17" i="18" s="1"/>
  <c r="L156" i="18" s="1"/>
  <c r="BA17" i="18" a="1"/>
  <c r="BA17" i="18" s="1"/>
  <c r="BA156" i="18" s="1"/>
  <c r="DK17" i="18" a="1"/>
  <c r="DK17" i="18" s="1"/>
  <c r="DK156" i="18" s="1"/>
  <c r="AP17" i="18" a="1"/>
  <c r="AP17" i="18" s="1"/>
  <c r="AP156" i="18" s="1"/>
  <c r="CE17" i="18" a="1"/>
  <c r="CE17" i="18" s="1"/>
  <c r="CE156" i="18" s="1"/>
  <c r="J17" i="18" a="1"/>
  <c r="J17" i="18" s="1"/>
  <c r="J156" i="18" s="1"/>
  <c r="BD17" i="18" a="1"/>
  <c r="BD17" i="18" s="1"/>
  <c r="BD156" i="18" s="1"/>
  <c r="CC17" i="18" a="1"/>
  <c r="CC17" i="18" s="1"/>
  <c r="CC156" i="18" s="1"/>
  <c r="H17" i="18" a="1"/>
  <c r="H17" i="18" s="1"/>
  <c r="H156" i="18" s="1"/>
  <c r="AC17" i="18" a="1"/>
  <c r="AC17" i="18" s="1"/>
  <c r="AC156" i="18" s="1"/>
  <c r="AV42" i="18" a="1"/>
  <c r="AV42" i="18" s="1"/>
  <c r="AV181" i="18" s="1"/>
  <c r="BY98" i="18" a="1"/>
  <c r="BY98" i="18" s="1"/>
  <c r="BY237" i="18" s="1"/>
  <c r="BT54" i="18" a="1"/>
  <c r="BT54" i="18" s="1"/>
  <c r="BT193" i="18" s="1"/>
  <c r="DC76" i="18" a="1"/>
  <c r="DC76" i="18" s="1"/>
  <c r="DC215" i="18" s="1"/>
  <c r="AQ76" i="18" a="1"/>
  <c r="AQ76" i="18" s="1"/>
  <c r="AQ215" i="18" s="1"/>
  <c r="CN76" i="18" a="1"/>
  <c r="CN76" i="18" s="1"/>
  <c r="CN215" i="18" s="1"/>
  <c r="CU76" i="18" a="1"/>
  <c r="CU76" i="18" s="1"/>
  <c r="CU215" i="18" s="1"/>
  <c r="AI76" i="18" a="1"/>
  <c r="AI76" i="18" s="1"/>
  <c r="AI215" i="18" s="1"/>
  <c r="BJ76" i="18" a="1"/>
  <c r="BJ76" i="18" s="1"/>
  <c r="BJ215" i="18" s="1"/>
  <c r="DH76" i="18" a="1"/>
  <c r="DH76" i="18" s="1"/>
  <c r="DH215" i="18" s="1"/>
  <c r="R76" i="18" a="1"/>
  <c r="R76" i="18" s="1"/>
  <c r="R215" i="18" s="1"/>
  <c r="W76" i="18" a="1"/>
  <c r="W76" i="18" s="1"/>
  <c r="W215" i="18" s="1"/>
  <c r="AO76" i="18" a="1"/>
  <c r="AO76" i="18" s="1"/>
  <c r="AO215" i="18" s="1"/>
  <c r="I76" i="18" a="1"/>
  <c r="I76" i="18" s="1"/>
  <c r="I215" i="18" s="1"/>
  <c r="CO76" i="18" a="1"/>
  <c r="CO76" i="18" s="1"/>
  <c r="CO215" i="18" s="1"/>
  <c r="CI76" i="18" a="1"/>
  <c r="CI76" i="18" s="1"/>
  <c r="CI215" i="18" s="1"/>
  <c r="O76" i="18" a="1"/>
  <c r="O76" i="18" s="1"/>
  <c r="O215" i="18" s="1"/>
  <c r="G76" i="18" a="1"/>
  <c r="G76" i="18" s="1"/>
  <c r="G215" i="18" s="1"/>
  <c r="CN90" i="18" a="1"/>
  <c r="CN90" i="18" s="1"/>
  <c r="CN229" i="18" s="1"/>
  <c r="T107" i="18" a="1"/>
  <c r="T107" i="18" s="1"/>
  <c r="T246" i="18" s="1"/>
  <c r="CJ51" i="18" a="1"/>
  <c r="CJ51" i="18" s="1"/>
  <c r="CJ190" i="18" s="1"/>
  <c r="AQ33" i="18" a="1"/>
  <c r="AQ33" i="18" s="1"/>
  <c r="AQ172" i="18" s="1"/>
  <c r="AE29" i="18" a="1"/>
  <c r="AE29" i="18" s="1"/>
  <c r="AE168" i="18" s="1"/>
  <c r="DA81" i="18" a="1"/>
  <c r="DA81" i="18" s="1"/>
  <c r="DA220" i="18" s="1"/>
  <c r="G52" i="18" a="1"/>
  <c r="G52" i="18" s="1"/>
  <c r="G191" i="18" s="1"/>
  <c r="CI92" i="18" a="1"/>
  <c r="CI92" i="18" s="1"/>
  <c r="CI231" i="18" s="1"/>
  <c r="CX92" i="18" a="1"/>
  <c r="CX92" i="18" s="1"/>
  <c r="CX231" i="18" s="1"/>
  <c r="DJ66" i="18" a="1"/>
  <c r="DJ66" i="18" s="1"/>
  <c r="DJ205" i="18" s="1"/>
  <c r="BE20" i="18" a="1"/>
  <c r="BE20" i="18" s="1"/>
  <c r="BE159" i="18" s="1"/>
  <c r="DP20" i="18" a="1"/>
  <c r="DP20" i="18" s="1"/>
  <c r="DP159" i="18" s="1"/>
  <c r="DF13" i="18" a="1"/>
  <c r="DF13" i="18" s="1"/>
  <c r="DF152" i="18" s="1"/>
  <c r="CP13" i="18" a="1"/>
  <c r="CP13" i="18" s="1"/>
  <c r="CP152" i="18" s="1"/>
  <c r="AF31" i="18" a="1"/>
  <c r="AF31" i="18" s="1"/>
  <c r="AF170" i="18" s="1"/>
  <c r="BI31" i="18" a="1"/>
  <c r="BI31" i="18" s="1"/>
  <c r="BI170" i="18" s="1"/>
  <c r="CN31" i="18" a="1"/>
  <c r="CN31" i="18" s="1"/>
  <c r="CN170" i="18" s="1"/>
  <c r="T31" i="18" a="1"/>
  <c r="T31" i="18" s="1"/>
  <c r="T170" i="18" s="1"/>
  <c r="I7" i="18" a="1"/>
  <c r="I7" i="18" s="1"/>
  <c r="I146" i="18" s="1"/>
  <c r="BA7" i="18" a="1"/>
  <c r="BA7" i="18" s="1"/>
  <c r="BA146" i="18" s="1"/>
  <c r="AU7" i="18" a="1"/>
  <c r="AU7" i="18" s="1"/>
  <c r="AU146" i="18" s="1"/>
  <c r="S30" i="18" a="1"/>
  <c r="S30" i="18" s="1"/>
  <c r="S169" i="18" s="1"/>
  <c r="AN30" i="18" a="1"/>
  <c r="AN30" i="18" s="1"/>
  <c r="AN169" i="18" s="1"/>
  <c r="DI30" i="18" a="1"/>
  <c r="DI30" i="18" s="1"/>
  <c r="DI169" i="18" s="1"/>
  <c r="DG30" i="18" a="1"/>
  <c r="DG30" i="18" s="1"/>
  <c r="DG169" i="18" s="1"/>
  <c r="CN80" i="18" a="1"/>
  <c r="CN80" i="18" s="1"/>
  <c r="CN219" i="18" s="1"/>
  <c r="Z80" i="18" a="1"/>
  <c r="Z80" i="18" s="1"/>
  <c r="Z219" i="18" s="1"/>
  <c r="BB80" i="18" a="1"/>
  <c r="BB80" i="18" s="1"/>
  <c r="BB219" i="18" s="1"/>
  <c r="CX70" i="18" a="1"/>
  <c r="CX70" i="18" s="1"/>
  <c r="CX209" i="18" s="1"/>
  <c r="CR70" i="18" a="1"/>
  <c r="CR70" i="18" s="1"/>
  <c r="CR209" i="18" s="1"/>
  <c r="BS70" i="18" a="1"/>
  <c r="BS70" i="18" s="1"/>
  <c r="BS209" i="18" s="1"/>
  <c r="DP86" i="18" a="1"/>
  <c r="DP86" i="18" s="1"/>
  <c r="DP225" i="18" s="1"/>
  <c r="CO86" i="18" a="1"/>
  <c r="CO86" i="18" s="1"/>
  <c r="CO225" i="18" s="1"/>
  <c r="CA86" i="18" a="1"/>
  <c r="CA86" i="18" s="1"/>
  <c r="CA225" i="18" s="1"/>
  <c r="BD86" i="18" a="1"/>
  <c r="BD86" i="18" s="1"/>
  <c r="BD225" i="18" s="1"/>
  <c r="M86" i="18" a="1"/>
  <c r="M86" i="18" s="1"/>
  <c r="M225" i="18" s="1"/>
  <c r="AK86" i="18" a="1"/>
  <c r="AK86" i="18" s="1"/>
  <c r="AK225" i="18" s="1"/>
  <c r="CA46" i="18" a="1"/>
  <c r="CA46" i="18" s="1"/>
  <c r="CA185" i="18" s="1"/>
  <c r="CT46" i="18" a="1"/>
  <c r="CT46" i="18" s="1"/>
  <c r="CT185" i="18" s="1"/>
  <c r="CP46" i="18" a="1"/>
  <c r="CP46" i="18" s="1"/>
  <c r="CP185" i="18" s="1"/>
  <c r="CR46" i="18" a="1"/>
  <c r="CR46" i="18" s="1"/>
  <c r="CR185" i="18" s="1"/>
  <c r="BO46" i="18" a="1"/>
  <c r="BO46" i="18" s="1"/>
  <c r="BO185" i="18" s="1"/>
  <c r="DM46" i="18" a="1"/>
  <c r="DM46" i="18" s="1"/>
  <c r="DM185" i="18" s="1"/>
  <c r="AQ46" i="18" a="1"/>
  <c r="AQ46" i="18" s="1"/>
  <c r="AQ185" i="18" s="1"/>
  <c r="W46" i="18" a="1"/>
  <c r="W46" i="18" s="1"/>
  <c r="W185" i="18" s="1"/>
  <c r="U46" i="18" a="1"/>
  <c r="U46" i="18" s="1"/>
  <c r="U185" i="18" s="1"/>
  <c r="DJ101" i="18" a="1"/>
  <c r="DJ101" i="18" s="1"/>
  <c r="DJ240" i="18" s="1"/>
  <c r="I101" i="18" a="1"/>
  <c r="I101" i="18" s="1"/>
  <c r="I240" i="18" s="1"/>
  <c r="AH101" i="18" a="1"/>
  <c r="AH101" i="18" s="1"/>
  <c r="AH240" i="18" s="1"/>
  <c r="AD101" i="18" a="1"/>
  <c r="AD101" i="18" s="1"/>
  <c r="AD240" i="18" s="1"/>
  <c r="E101" i="18" a="1"/>
  <c r="E101" i="18" s="1"/>
  <c r="E240" i="18" s="1"/>
  <c r="CU101" i="18" a="1"/>
  <c r="CU101" i="18" s="1"/>
  <c r="CU240" i="18" s="1"/>
  <c r="CA101" i="18" a="1"/>
  <c r="CA101" i="18" s="1"/>
  <c r="CA240" i="18" s="1"/>
  <c r="BR101" i="18" a="1"/>
  <c r="BR101" i="18" s="1"/>
  <c r="BR240" i="18" s="1"/>
  <c r="X101" i="18" a="1"/>
  <c r="X101" i="18" s="1"/>
  <c r="X240" i="18" s="1"/>
  <c r="CP101" i="18" a="1"/>
  <c r="CP101" i="18" s="1"/>
  <c r="CP240" i="18" s="1"/>
  <c r="CR95" i="18" a="1"/>
  <c r="CR95" i="18" s="1"/>
  <c r="CR234" i="18" s="1"/>
  <c r="DL95" i="18" a="1"/>
  <c r="DL95" i="18" s="1"/>
  <c r="DL234" i="18" s="1"/>
  <c r="I95" i="18" a="1"/>
  <c r="I95" i="18" s="1"/>
  <c r="I234" i="18" s="1"/>
  <c r="BR95" i="18" a="1"/>
  <c r="BR95" i="18" s="1"/>
  <c r="BR234" i="18" s="1"/>
  <c r="CK95" i="18" a="1"/>
  <c r="CK95" i="18" s="1"/>
  <c r="CK234" i="18" s="1"/>
  <c r="Y95" i="18" a="1"/>
  <c r="Y95" i="18" s="1"/>
  <c r="Y234" i="18" s="1"/>
  <c r="J95" i="18" a="1"/>
  <c r="J95" i="18" s="1"/>
  <c r="J234" i="18" s="1"/>
  <c r="BU95" i="18" a="1"/>
  <c r="BU95" i="18" s="1"/>
  <c r="BU234" i="18" s="1"/>
  <c r="AD95" i="18" a="1"/>
  <c r="AD95" i="18" s="1"/>
  <c r="AD234" i="18" s="1"/>
  <c r="BS44" i="18" a="1"/>
  <c r="BS44" i="18" s="1"/>
  <c r="BS183" i="18" s="1"/>
  <c r="CH44" i="18" a="1"/>
  <c r="CH44" i="18" s="1"/>
  <c r="CH183" i="18" s="1"/>
  <c r="CO44" i="18" a="1"/>
  <c r="CO44" i="18" s="1"/>
  <c r="CO183" i="18" s="1"/>
  <c r="CI44" i="18" a="1"/>
  <c r="CI44" i="18" s="1"/>
  <c r="CI183" i="18" s="1"/>
  <c r="AX44" i="18" a="1"/>
  <c r="AX44" i="18" s="1"/>
  <c r="AX183" i="18" s="1"/>
  <c r="BC44" i="18" a="1"/>
  <c r="BC44" i="18" s="1"/>
  <c r="BC183" i="18" s="1"/>
  <c r="J44" i="18" a="1"/>
  <c r="J44" i="18" s="1"/>
  <c r="J183" i="18" s="1"/>
  <c r="R44" i="18" a="1"/>
  <c r="R44" i="18" s="1"/>
  <c r="R183" i="18" s="1"/>
  <c r="K44" i="18" a="1"/>
  <c r="K44" i="18" s="1"/>
  <c r="K183" i="18" s="1"/>
  <c r="CP73" i="18" a="1"/>
  <c r="CP73" i="18" s="1"/>
  <c r="CP212" i="18" s="1"/>
  <c r="DN73" i="18" a="1"/>
  <c r="DN73" i="18" s="1"/>
  <c r="DN212" i="18" s="1"/>
  <c r="Q73" i="18" a="1"/>
  <c r="Q73" i="18" s="1"/>
  <c r="Q212" i="18" s="1"/>
  <c r="CJ73" i="18" a="1"/>
  <c r="CJ73" i="18" s="1"/>
  <c r="CJ212" i="18" s="1"/>
  <c r="CO73" i="18" a="1"/>
  <c r="CO73" i="18" s="1"/>
  <c r="CO212" i="18" s="1"/>
  <c r="AR73" i="18" a="1"/>
  <c r="AR73" i="18" s="1"/>
  <c r="AR212" i="18" s="1"/>
  <c r="DE73" i="18" a="1"/>
  <c r="DE73" i="18" s="1"/>
  <c r="DE212" i="18" s="1"/>
  <c r="CL73" i="18" a="1"/>
  <c r="CL73" i="18" s="1"/>
  <c r="CL212" i="18" s="1"/>
  <c r="BC73" i="18" a="1"/>
  <c r="BC73" i="18" s="1"/>
  <c r="BC212" i="18" s="1"/>
  <c r="BP73" i="18" a="1"/>
  <c r="BP73" i="18" s="1"/>
  <c r="BP212" i="18" s="1"/>
  <c r="BK85" i="18" a="1"/>
  <c r="BK85" i="18" s="1"/>
  <c r="BK224" i="18" s="1"/>
  <c r="DM85" i="18" a="1"/>
  <c r="DM85" i="18" s="1"/>
  <c r="DM224" i="18" s="1"/>
  <c r="BA85" i="18" a="1"/>
  <c r="BA85" i="18" s="1"/>
  <c r="BA224" i="18" s="1"/>
  <c r="DF85" i="18" a="1"/>
  <c r="DF85" i="18" s="1"/>
  <c r="DF224" i="18" s="1"/>
  <c r="AT85" i="18" a="1"/>
  <c r="AT85" i="18" s="1"/>
  <c r="AT224" i="18" s="1"/>
  <c r="CA85" i="18" a="1"/>
  <c r="CA85" i="18" s="1"/>
  <c r="CA224" i="18" s="1"/>
  <c r="DR85" i="18" a="1"/>
  <c r="DR85" i="18" s="1"/>
  <c r="DR224" i="18" s="1"/>
  <c r="AH85" i="18" a="1"/>
  <c r="AH85" i="18" s="1"/>
  <c r="AH224" i="18" s="1"/>
  <c r="AG85" i="18" a="1"/>
  <c r="AG85" i="18" s="1"/>
  <c r="AG224" i="18" s="1"/>
  <c r="AR85" i="18" a="1"/>
  <c r="AR85" i="18" s="1"/>
  <c r="AR224" i="18" s="1"/>
  <c r="X85" i="18" a="1"/>
  <c r="X85" i="18" s="1"/>
  <c r="X224" i="18" s="1"/>
  <c r="DL85" i="18" a="1"/>
  <c r="DL85" i="18" s="1"/>
  <c r="DL224" i="18" s="1"/>
  <c r="CF85" i="18" a="1"/>
  <c r="CF85" i="18" s="1"/>
  <c r="CF224" i="18" s="1"/>
  <c r="BI85" i="18" a="1"/>
  <c r="BI85" i="18" s="1"/>
  <c r="BI224" i="18" s="1"/>
  <c r="X42" i="18" a="1"/>
  <c r="X42" i="18" s="1"/>
  <c r="X181" i="18" s="1"/>
  <c r="DS42" i="18" a="1"/>
  <c r="DS42" i="18" s="1"/>
  <c r="DS181" i="18" s="1"/>
  <c r="E81" i="18" a="1"/>
  <c r="E81" i="18" s="1"/>
  <c r="E220" i="18" s="1"/>
  <c r="BW81" i="18" a="1"/>
  <c r="BW81" i="18" s="1"/>
  <c r="BW220" i="18" s="1"/>
  <c r="AC98" i="18" a="1"/>
  <c r="AC98" i="18" s="1"/>
  <c r="AC237" i="18" s="1"/>
  <c r="CM106" i="18" a="1"/>
  <c r="CM106" i="18" s="1"/>
  <c r="CM245" i="18" s="1"/>
  <c r="BW58" i="18" a="1"/>
  <c r="BW58" i="18" s="1"/>
  <c r="BW197" i="18" s="1"/>
  <c r="DI34" i="18" a="1"/>
  <c r="DI34" i="18" s="1"/>
  <c r="DI173" i="18" s="1"/>
  <c r="AO49" i="18" a="1"/>
  <c r="AO49" i="18" s="1"/>
  <c r="AO188" i="18" s="1"/>
  <c r="DJ19" i="18" a="1"/>
  <c r="DJ19" i="18" s="1"/>
  <c r="DJ158" i="18" s="1"/>
  <c r="BM52" i="18" a="1"/>
  <c r="BM52" i="18" s="1"/>
  <c r="BM191" i="18" s="1"/>
  <c r="AS92" i="18" a="1"/>
  <c r="AS92" i="18" s="1"/>
  <c r="AS231" i="18" s="1"/>
  <c r="DM92" i="18" a="1"/>
  <c r="DM92" i="18" s="1"/>
  <c r="DM231" i="18" s="1"/>
  <c r="AS66" i="18" a="1"/>
  <c r="AS66" i="18" s="1"/>
  <c r="AS205" i="18" s="1"/>
  <c r="BQ20" i="18" a="1"/>
  <c r="BQ20" i="18" s="1"/>
  <c r="BQ159" i="18" s="1"/>
  <c r="DR20" i="18" a="1"/>
  <c r="DR20" i="18" s="1"/>
  <c r="DR159" i="18" s="1"/>
  <c r="H13" i="18" a="1"/>
  <c r="H13" i="18" s="1"/>
  <c r="H152" i="18" s="1"/>
  <c r="AS13" i="18" a="1"/>
  <c r="AS13" i="18" s="1"/>
  <c r="AS152" i="18" s="1"/>
  <c r="AO31" i="18" a="1"/>
  <c r="AO31" i="18" s="1"/>
  <c r="AO170" i="18" s="1"/>
  <c r="BA31" i="18" a="1"/>
  <c r="BA31" i="18" s="1"/>
  <c r="BA170" i="18" s="1"/>
  <c r="BE31" i="18" a="1"/>
  <c r="BE31" i="18" s="1"/>
  <c r="BE170" i="18" s="1"/>
  <c r="AT7" i="18" a="1"/>
  <c r="AT7" i="18" s="1"/>
  <c r="AT146" i="18" s="1"/>
  <c r="M7" i="18" a="1"/>
  <c r="M7" i="18" s="1"/>
  <c r="M146" i="18" s="1"/>
  <c r="BN7" i="18" a="1"/>
  <c r="BN7" i="18" s="1"/>
  <c r="BN146" i="18" s="1"/>
  <c r="CE7" i="18" a="1"/>
  <c r="CE7" i="18" s="1"/>
  <c r="CE146" i="18" s="1"/>
  <c r="AO30" i="18" a="1"/>
  <c r="AO30" i="18" s="1"/>
  <c r="AO169" i="18" s="1"/>
  <c r="DR30" i="18" a="1"/>
  <c r="DR30" i="18" s="1"/>
  <c r="DR169" i="18" s="1"/>
  <c r="DP30" i="18" a="1"/>
  <c r="DP30" i="18" s="1"/>
  <c r="DP169" i="18" s="1"/>
  <c r="BY80" i="18" a="1"/>
  <c r="BY80" i="18" s="1"/>
  <c r="BY219" i="18" s="1"/>
  <c r="AF80" i="18" a="1"/>
  <c r="AF80" i="18" s="1"/>
  <c r="AF219" i="18" s="1"/>
  <c r="G80" i="18" a="1"/>
  <c r="G80" i="18" s="1"/>
  <c r="G219" i="18" s="1"/>
  <c r="BX80" i="18" a="1"/>
  <c r="BX80" i="18" s="1"/>
  <c r="BX219" i="18" s="1"/>
  <c r="DB70" i="18" a="1"/>
  <c r="DB70" i="18" s="1"/>
  <c r="DB209" i="18" s="1"/>
  <c r="CQ70" i="18" a="1"/>
  <c r="CQ70" i="18" s="1"/>
  <c r="CQ209" i="18" s="1"/>
  <c r="BK70" i="18" a="1"/>
  <c r="BK70" i="18" s="1"/>
  <c r="BK209" i="18" s="1"/>
  <c r="BT86" i="18" a="1"/>
  <c r="BT86" i="18" s="1"/>
  <c r="BT225" i="18" s="1"/>
  <c r="AD86" i="18" a="1"/>
  <c r="AD86" i="18" s="1"/>
  <c r="AD225" i="18" s="1"/>
  <c r="N86" i="18" a="1"/>
  <c r="N86" i="18" s="1"/>
  <c r="N225" i="18" s="1"/>
  <c r="AS86" i="18" a="1"/>
  <c r="AS86" i="18" s="1"/>
  <c r="AS225" i="18" s="1"/>
  <c r="CI86" i="18" a="1"/>
  <c r="CI86" i="18" s="1"/>
  <c r="CI225" i="18" s="1"/>
  <c r="CB86" i="18" a="1"/>
  <c r="CB86" i="18" s="1"/>
  <c r="CB225" i="18" s="1"/>
  <c r="AU46" i="18" a="1"/>
  <c r="AU46" i="18" s="1"/>
  <c r="AU185" i="18" s="1"/>
  <c r="AI46" i="18" a="1"/>
  <c r="AI46" i="18" s="1"/>
  <c r="AI185" i="18" s="1"/>
  <c r="BU46" i="18" a="1"/>
  <c r="BU46" i="18" s="1"/>
  <c r="BU185" i="18" s="1"/>
  <c r="AG46" i="18" a="1"/>
  <c r="AG46" i="18" s="1"/>
  <c r="AG185" i="18" s="1"/>
  <c r="G46" i="18" a="1"/>
  <c r="G46" i="18" s="1"/>
  <c r="G185" i="18" s="1"/>
  <c r="CB46" i="18" a="1"/>
  <c r="CB46" i="18" s="1"/>
  <c r="CB185" i="18" s="1"/>
  <c r="O46" i="18" a="1"/>
  <c r="O46" i="18" s="1"/>
  <c r="O185" i="18" s="1"/>
  <c r="BL46" i="18" a="1"/>
  <c r="BL46" i="18" s="1"/>
  <c r="BL185" i="18" s="1"/>
  <c r="DK46" i="18" a="1"/>
  <c r="DK46" i="18" s="1"/>
  <c r="DK185" i="18" s="1"/>
  <c r="BU101" i="18" a="1"/>
  <c r="BU101" i="18" s="1"/>
  <c r="BU240" i="18" s="1"/>
  <c r="CT101" i="18" a="1"/>
  <c r="CT101" i="18" s="1"/>
  <c r="CT240" i="18" s="1"/>
  <c r="CY101" i="18" a="1"/>
  <c r="CY101" i="18" s="1"/>
  <c r="CY240" i="18" s="1"/>
  <c r="CR101" i="18" a="1"/>
  <c r="CR101" i="18" s="1"/>
  <c r="CR240" i="18" s="1"/>
  <c r="BM101" i="18" a="1"/>
  <c r="BM101" i="18" s="1"/>
  <c r="BM240" i="18" s="1"/>
  <c r="BD101" i="18" a="1"/>
  <c r="BD101" i="18" s="1"/>
  <c r="BD240" i="18" s="1"/>
  <c r="DB101" i="18" a="1"/>
  <c r="DB101" i="18" s="1"/>
  <c r="DB240" i="18" s="1"/>
  <c r="DM101" i="18" a="1"/>
  <c r="DM101" i="18" s="1"/>
  <c r="DM240" i="18" s="1"/>
  <c r="AS101" i="18" a="1"/>
  <c r="AS101" i="18" s="1"/>
  <c r="AS240" i="18" s="1"/>
  <c r="CU95" i="18" a="1"/>
  <c r="CU95" i="18" s="1"/>
  <c r="CU234" i="18" s="1"/>
  <c r="AY95" i="18" a="1"/>
  <c r="AY95" i="18" s="1"/>
  <c r="AY234" i="18" s="1"/>
  <c r="BQ95" i="18" a="1"/>
  <c r="BQ95" i="18" s="1"/>
  <c r="BQ234" i="18" s="1"/>
  <c r="BS95" i="18" a="1"/>
  <c r="BS95" i="18" s="1"/>
  <c r="BS234" i="18" s="1"/>
  <c r="AG95" i="18" a="1"/>
  <c r="AG95" i="18" s="1"/>
  <c r="AG234" i="18" s="1"/>
  <c r="T95" i="18" a="1"/>
  <c r="T95" i="18" s="1"/>
  <c r="T234" i="18" s="1"/>
  <c r="BZ95" i="18" a="1"/>
  <c r="BZ95" i="18" s="1"/>
  <c r="BZ234" i="18" s="1"/>
  <c r="AQ95" i="18" a="1"/>
  <c r="AQ95" i="18" s="1"/>
  <c r="AQ234" i="18" s="1"/>
  <c r="V95" i="18" a="1"/>
  <c r="V95" i="18" s="1"/>
  <c r="V234" i="18" s="1"/>
  <c r="CV95" i="18" a="1"/>
  <c r="CV95" i="18" s="1"/>
  <c r="CV234" i="18" s="1"/>
  <c r="AD44" i="18" a="1"/>
  <c r="AD44" i="18" s="1"/>
  <c r="AD183" i="18" s="1"/>
  <c r="AW44" i="18" a="1"/>
  <c r="AW44" i="18" s="1"/>
  <c r="AW183" i="18" s="1"/>
  <c r="AY44" i="18" a="1"/>
  <c r="AY44" i="18" s="1"/>
  <c r="AY183" i="18" s="1"/>
  <c r="N44" i="18" a="1"/>
  <c r="N44" i="18" s="1"/>
  <c r="N183" i="18" s="1"/>
  <c r="M44" i="18" a="1"/>
  <c r="M44" i="18" s="1"/>
  <c r="M183" i="18" s="1"/>
  <c r="DD44" i="18" a="1"/>
  <c r="DD44" i="18" s="1"/>
  <c r="DD183" i="18" s="1"/>
  <c r="AG44" i="18" a="1"/>
  <c r="AG44" i="18" s="1"/>
  <c r="AG183" i="18" s="1"/>
  <c r="BY44" i="18" a="1"/>
  <c r="BY44" i="18" s="1"/>
  <c r="BY183" i="18" s="1"/>
  <c r="DE44" i="18" a="1"/>
  <c r="DE44" i="18" s="1"/>
  <c r="DE183" i="18" s="1"/>
  <c r="BJ73" i="18" a="1"/>
  <c r="BJ73" i="18" s="1"/>
  <c r="BJ212" i="18" s="1"/>
  <c r="CC73" i="18" a="1"/>
  <c r="CC73" i="18" s="1"/>
  <c r="CC212" i="18" s="1"/>
  <c r="CE73" i="18" a="1"/>
  <c r="CE73" i="18" s="1"/>
  <c r="CE212" i="18" s="1"/>
  <c r="BF73" i="18" a="1"/>
  <c r="BF73" i="18" s="1"/>
  <c r="BF212" i="18" s="1"/>
  <c r="AA73" i="18" a="1"/>
  <c r="AA73" i="18" s="1"/>
  <c r="AA212" i="18" s="1"/>
  <c r="N73" i="18" a="1"/>
  <c r="N73" i="18" s="1"/>
  <c r="N212" i="18" s="1"/>
  <c r="DK73" i="18" a="1"/>
  <c r="DK73" i="18" s="1"/>
  <c r="DK212" i="18" s="1"/>
  <c r="DS73" i="18" a="1"/>
  <c r="DS73" i="18" s="1"/>
  <c r="DS212" i="18" s="1"/>
  <c r="CA73" i="18" a="1"/>
  <c r="CA73" i="18" s="1"/>
  <c r="CA212" i="18" s="1"/>
  <c r="CZ85" i="18" a="1"/>
  <c r="CZ85" i="18" s="1"/>
  <c r="CZ224" i="18" s="1"/>
  <c r="AN85" i="18" a="1"/>
  <c r="AN85" i="18" s="1"/>
  <c r="AN224" i="18" s="1"/>
  <c r="CP85" i="18" a="1"/>
  <c r="CP85" i="18" s="1"/>
  <c r="CP224" i="18" s="1"/>
  <c r="AD85" i="18" a="1"/>
  <c r="AD85" i="18" s="1"/>
  <c r="AD224" i="18" s="1"/>
  <c r="CI85" i="18" a="1"/>
  <c r="CI85" i="18" s="1"/>
  <c r="CI224" i="18" s="1"/>
  <c r="W85" i="18" a="1"/>
  <c r="W85" i="18" s="1"/>
  <c r="W224" i="18" s="1"/>
  <c r="AX85" i="18" a="1"/>
  <c r="AX85" i="18" s="1"/>
  <c r="AX224" i="18" s="1"/>
  <c r="CV85" i="18" a="1"/>
  <c r="CV85" i="18" s="1"/>
  <c r="CV224" i="18" s="1"/>
  <c r="DB85" i="18" a="1"/>
  <c r="DB85" i="18" s="1"/>
  <c r="DB224" i="18" s="1"/>
  <c r="CJ85" i="18" a="1"/>
  <c r="CJ85" i="18" s="1"/>
  <c r="CJ224" i="18" s="1"/>
  <c r="CS85" i="18" a="1"/>
  <c r="CS85" i="18" s="1"/>
  <c r="CS224" i="18" s="1"/>
  <c r="AJ85" i="18" a="1"/>
  <c r="AJ85" i="18" s="1"/>
  <c r="AJ224" i="18" s="1"/>
  <c r="BF85" i="18" a="1"/>
  <c r="BF85" i="18" s="1"/>
  <c r="BF224" i="18" s="1"/>
  <c r="Z85" i="18" a="1"/>
  <c r="Z85" i="18" s="1"/>
  <c r="Z224" i="18" s="1"/>
  <c r="CU85" i="18" a="1"/>
  <c r="CU85" i="18" s="1"/>
  <c r="CU224" i="18" s="1"/>
  <c r="BH42" i="18" a="1"/>
  <c r="BH42" i="18" s="1"/>
  <c r="BH181" i="18" s="1"/>
  <c r="V42" i="18" a="1"/>
  <c r="V42" i="18" s="1"/>
  <c r="V181" i="18" s="1"/>
  <c r="BL81" i="18" a="1"/>
  <c r="BL81" i="18" s="1"/>
  <c r="BL220" i="18" s="1"/>
  <c r="AX81" i="18" a="1"/>
  <c r="AX81" i="18" s="1"/>
  <c r="AX220" i="18" s="1"/>
  <c r="AU98" i="18" a="1"/>
  <c r="AU98" i="18" s="1"/>
  <c r="AU237" i="18" s="1"/>
  <c r="AV98" i="18" a="1"/>
  <c r="AV98" i="18" s="1"/>
  <c r="AV237" i="18" s="1"/>
  <c r="BA19" i="18" a="1"/>
  <c r="BA19" i="18" s="1"/>
  <c r="BA158" i="18" s="1"/>
  <c r="DM19" i="18" a="1"/>
  <c r="DM19" i="18" s="1"/>
  <c r="DM158" i="18" s="1"/>
  <c r="CQ54" i="18" a="1"/>
  <c r="CQ54" i="18" s="1"/>
  <c r="CQ193" i="18" s="1"/>
  <c r="AJ104" i="18" a="1"/>
  <c r="AJ104" i="18" s="1"/>
  <c r="AJ243" i="18" s="1"/>
  <c r="BX104" i="18" a="1"/>
  <c r="BX104" i="18" s="1"/>
  <c r="BX243" i="18" s="1"/>
  <c r="CU14" i="18" a="1"/>
  <c r="CU14" i="18" s="1"/>
  <c r="CU153" i="18" s="1"/>
  <c r="AI14" i="18" a="1"/>
  <c r="AI14" i="18" s="1"/>
  <c r="AI153" i="18" s="1"/>
  <c r="BT14" i="18" a="1"/>
  <c r="BT14" i="18" s="1"/>
  <c r="BT153" i="18" s="1"/>
  <c r="CC14" i="18" a="1"/>
  <c r="CC14" i="18" s="1"/>
  <c r="CC153" i="18" s="1"/>
  <c r="H14" i="18" a="1"/>
  <c r="H14" i="18" s="1"/>
  <c r="H153" i="18" s="1"/>
  <c r="BB14" i="18" a="1"/>
  <c r="BB14" i="18" s="1"/>
  <c r="BB153" i="18" s="1"/>
  <c r="BG14" i="18" a="1"/>
  <c r="BG14" i="18" s="1"/>
  <c r="BG153" i="18" s="1"/>
  <c r="AS14" i="18" a="1"/>
  <c r="AS14" i="18" s="1"/>
  <c r="AS153" i="18" s="1"/>
  <c r="AY14" i="18" a="1"/>
  <c r="AY14" i="18" s="1"/>
  <c r="AY153" i="18" s="1"/>
  <c r="BN14" i="18" a="1"/>
  <c r="BN14" i="18" s="1"/>
  <c r="BN153" i="18" s="1"/>
  <c r="CQ14" i="18" a="1"/>
  <c r="CQ14" i="18" s="1"/>
  <c r="CQ153" i="18" s="1"/>
  <c r="BD14" i="18" a="1"/>
  <c r="BD14" i="18" s="1"/>
  <c r="BD153" i="18" s="1"/>
  <c r="AO14" i="18" a="1"/>
  <c r="AO14" i="18" s="1"/>
  <c r="AO153" i="18" s="1"/>
  <c r="AT14" i="18" a="1"/>
  <c r="AT14" i="18" s="1"/>
  <c r="AT153" i="18" s="1"/>
  <c r="CA14" i="18" a="1"/>
  <c r="CA14" i="18" s="1"/>
  <c r="CA153" i="18" s="1"/>
  <c r="CQ26" i="18" a="1"/>
  <c r="CQ26" i="18" s="1"/>
  <c r="CQ165" i="18" s="1"/>
  <c r="BI26" i="18" a="1"/>
  <c r="BI26" i="18" s="1"/>
  <c r="BI165" i="18" s="1"/>
  <c r="DO26" i="18" a="1"/>
  <c r="DO26" i="18" s="1"/>
  <c r="DO165" i="18" s="1"/>
  <c r="AU26" i="18" a="1"/>
  <c r="AU26" i="18" s="1"/>
  <c r="AU165" i="18" s="1"/>
  <c r="DH26" i="18" a="1"/>
  <c r="DH26" i="18" s="1"/>
  <c r="DH165" i="18" s="1"/>
  <c r="AO26" i="18" a="1"/>
  <c r="AO26" i="18" s="1"/>
  <c r="AO165" i="18" s="1"/>
  <c r="CM26" i="18" a="1"/>
  <c r="CM26" i="18" s="1"/>
  <c r="CM165" i="18" s="1"/>
  <c r="AA26" i="18" a="1"/>
  <c r="AA26" i="18" s="1"/>
  <c r="AA165" i="18" s="1"/>
  <c r="BT26" i="18" a="1"/>
  <c r="BT26" i="18" s="1"/>
  <c r="BT165" i="18" s="1"/>
  <c r="H26" i="18" a="1"/>
  <c r="H26" i="18" s="1"/>
  <c r="H165" i="18" s="1"/>
  <c r="BJ26" i="18" a="1"/>
  <c r="BJ26" i="18" s="1"/>
  <c r="BJ165" i="18" s="1"/>
  <c r="CE26" i="18" a="1"/>
  <c r="CE26" i="18" s="1"/>
  <c r="CE165" i="18" s="1"/>
  <c r="DN26" i="18" a="1"/>
  <c r="DN26" i="18" s="1"/>
  <c r="DN165" i="18" s="1"/>
  <c r="CN26" i="18" a="1"/>
  <c r="CN26" i="18" s="1"/>
  <c r="CN165" i="18" s="1"/>
  <c r="AV26" i="18" a="1"/>
  <c r="AV26" i="18" s="1"/>
  <c r="AV165" i="18" s="1"/>
  <c r="CK17" i="18" a="1"/>
  <c r="CK17" i="18" s="1"/>
  <c r="CK156" i="18" s="1"/>
  <c r="Y17" i="18" a="1"/>
  <c r="Y17" i="18" s="1"/>
  <c r="Y156" i="18" s="1"/>
  <c r="BW17" i="18" a="1"/>
  <c r="BW17" i="18" s="1"/>
  <c r="BW156" i="18" s="1"/>
  <c r="DR17" i="18" a="1"/>
  <c r="DR17" i="18" s="1"/>
  <c r="DR156" i="18" s="1"/>
  <c r="BB17" i="18" a="1"/>
  <c r="BB17" i="18" s="1"/>
  <c r="BB156" i="18" s="1"/>
  <c r="CL17" i="18" a="1"/>
  <c r="CL17" i="18" s="1"/>
  <c r="CL156" i="18" s="1"/>
  <c r="V17" i="18" a="1"/>
  <c r="V17" i="18" s="1"/>
  <c r="V156" i="18" s="1"/>
  <c r="BK17" i="18" a="1"/>
  <c r="BK17" i="18" s="1"/>
  <c r="BK156" i="18" s="1"/>
  <c r="CZ17" i="18" a="1"/>
  <c r="CZ17" i="18" s="1"/>
  <c r="CZ156" i="18" s="1"/>
  <c r="AE17" i="18" a="1"/>
  <c r="AE17" i="18" s="1"/>
  <c r="AE156" i="18" s="1"/>
  <c r="BY17" i="18" a="1"/>
  <c r="BY17" i="18" s="1"/>
  <c r="BY156" i="18" s="1"/>
  <c r="DS17" i="18" a="1"/>
  <c r="DS17" i="18" s="1"/>
  <c r="DS156" i="18" s="1"/>
  <c r="BC17" i="18" a="1"/>
  <c r="BC17" i="18" s="1"/>
  <c r="BC156" i="18" s="1"/>
  <c r="CD17" i="18" a="1"/>
  <c r="CD17" i="18" s="1"/>
  <c r="CD156" i="18" s="1"/>
  <c r="S17" i="18" a="1"/>
  <c r="S17" i="18" s="1"/>
  <c r="S156" i="18" s="1"/>
  <c r="AC81" i="18" a="1"/>
  <c r="AC81" i="18" s="1"/>
  <c r="AC220" i="18" s="1"/>
  <c r="W19" i="18" a="1"/>
  <c r="W19" i="18" s="1"/>
  <c r="W158" i="18" s="1"/>
  <c r="CS104" i="18" a="1"/>
  <c r="CS104" i="18" s="1"/>
  <c r="CS243" i="18" s="1"/>
  <c r="BW76" i="18" a="1"/>
  <c r="BW76" i="18" s="1"/>
  <c r="BW215" i="18" s="1"/>
  <c r="K76" i="18" a="1"/>
  <c r="K76" i="18" s="1"/>
  <c r="K215" i="18" s="1"/>
  <c r="BH76" i="18" a="1"/>
  <c r="BH76" i="18" s="1"/>
  <c r="BH215" i="18" s="1"/>
  <c r="BO76" i="18" a="1"/>
  <c r="BO76" i="18" s="1"/>
  <c r="BO215" i="18" s="1"/>
  <c r="DP76" i="18" a="1"/>
  <c r="DP76" i="18" s="1"/>
  <c r="DP215" i="18" s="1"/>
  <c r="X76" i="18" a="1"/>
  <c r="X76" i="18" s="1"/>
  <c r="X215" i="18" s="1"/>
  <c r="AV76" i="18" a="1"/>
  <c r="AV76" i="18" s="1"/>
  <c r="AV215" i="18" s="1"/>
  <c r="CD76" i="18" a="1"/>
  <c r="CD76" i="18" s="1"/>
  <c r="CD215" i="18" s="1"/>
  <c r="CY76" i="18" a="1"/>
  <c r="CY76" i="18" s="1"/>
  <c r="CY215" i="18" s="1"/>
  <c r="CW76" i="18" a="1"/>
  <c r="CW76" i="18" s="1"/>
  <c r="CW215" i="18" s="1"/>
  <c r="BD76" i="18" a="1"/>
  <c r="BD76" i="18" s="1"/>
  <c r="BD215" i="18" s="1"/>
  <c r="BK76" i="18" a="1"/>
  <c r="BK76" i="18" s="1"/>
  <c r="BK215" i="18" s="1"/>
  <c r="CP76" i="18" a="1"/>
  <c r="CP76" i="18" s="1"/>
  <c r="CP215" i="18" s="1"/>
  <c r="BL76" i="18" a="1"/>
  <c r="BL76" i="18" s="1"/>
  <c r="BL215" i="18" s="1"/>
  <c r="K107" i="18" a="1"/>
  <c r="K107" i="18" s="1"/>
  <c r="K246" i="18" s="1"/>
  <c r="BW34" i="18" a="1"/>
  <c r="BW34" i="18" s="1"/>
  <c r="BW173" i="18" s="1"/>
  <c r="BY52" i="18" a="1"/>
  <c r="BY52" i="18" s="1"/>
  <c r="BY191" i="18" s="1"/>
  <c r="I66" i="18" a="1"/>
  <c r="I66" i="18" s="1"/>
  <c r="I205" i="18" s="1"/>
  <c r="CU13" i="18" a="1"/>
  <c r="CU13" i="18" s="1"/>
  <c r="CU152" i="18" s="1"/>
  <c r="CD31" i="18" a="1"/>
  <c r="CD31" i="18" s="1"/>
  <c r="CD170" i="18" s="1"/>
  <c r="CN7" i="18" a="1"/>
  <c r="CN7" i="18" s="1"/>
  <c r="CN146" i="18" s="1"/>
  <c r="BE7" i="18" a="1"/>
  <c r="BE7" i="18" s="1"/>
  <c r="BE146" i="18" s="1"/>
  <c r="H30" i="18" a="1"/>
  <c r="H30" i="18" s="1"/>
  <c r="H169" i="18" s="1"/>
  <c r="CB80" i="18" a="1"/>
  <c r="CB80" i="18" s="1"/>
  <c r="CB219" i="18" s="1"/>
  <c r="W80" i="18" a="1"/>
  <c r="W80" i="18" s="1"/>
  <c r="W219" i="18" s="1"/>
  <c r="CC70" i="18" a="1"/>
  <c r="CC70" i="18" s="1"/>
  <c r="CC209" i="18" s="1"/>
  <c r="BL86" i="18" a="1"/>
  <c r="BL86" i="18" s="1"/>
  <c r="BL225" i="18" s="1"/>
  <c r="AP86" i="18" a="1"/>
  <c r="AP86" i="18" s="1"/>
  <c r="AP225" i="18" s="1"/>
  <c r="CU46" i="18" a="1"/>
  <c r="CU46" i="18" s="1"/>
  <c r="CU185" i="18" s="1"/>
  <c r="H46" i="18" a="1"/>
  <c r="H46" i="18" s="1"/>
  <c r="H185" i="18" s="1"/>
  <c r="AS46" i="18" a="1"/>
  <c r="AS46" i="18" s="1"/>
  <c r="AS185" i="18" s="1"/>
  <c r="DD46" i="18" a="1"/>
  <c r="DD46" i="18" s="1"/>
  <c r="DD185" i="18" s="1"/>
  <c r="AH46" i="18" a="1"/>
  <c r="AH46" i="18" s="1"/>
  <c r="AH185" i="18" s="1"/>
  <c r="AZ101" i="18" a="1"/>
  <c r="AZ101" i="18" s="1"/>
  <c r="AZ240" i="18" s="1"/>
  <c r="AC101" i="18" a="1"/>
  <c r="AC101" i="18" s="1"/>
  <c r="AC240" i="18" s="1"/>
  <c r="Z101" i="18" a="1"/>
  <c r="Z101" i="18" s="1"/>
  <c r="Z240" i="18" s="1"/>
  <c r="CB101" i="18" a="1"/>
  <c r="CB101" i="18" s="1"/>
  <c r="CB240" i="18" s="1"/>
  <c r="DR95" i="18" a="1"/>
  <c r="DR95" i="18" s="1"/>
  <c r="DR234" i="18" s="1"/>
  <c r="W95" i="18" a="1"/>
  <c r="W95" i="18" s="1"/>
  <c r="W234" i="18" s="1"/>
  <c r="DF95" i="18" a="1"/>
  <c r="DF95" i="18" s="1"/>
  <c r="DF234" i="18" s="1"/>
  <c r="AU95" i="18" a="1"/>
  <c r="AU95" i="18" s="1"/>
  <c r="AU234" i="18" s="1"/>
  <c r="BN95" i="18" a="1"/>
  <c r="BN95" i="18" s="1"/>
  <c r="BN234" i="18" s="1"/>
  <c r="DI44" i="18" a="1"/>
  <c r="DI44" i="18" s="1"/>
  <c r="DI183" i="18" s="1"/>
  <c r="DA44" i="18" a="1"/>
  <c r="DA44" i="18" s="1"/>
  <c r="DA183" i="18" s="1"/>
  <c r="CA44" i="18" a="1"/>
  <c r="CA44" i="18" s="1"/>
  <c r="CA183" i="18" s="1"/>
  <c r="CM44" i="18" a="1"/>
  <c r="CM44" i="18" s="1"/>
  <c r="CM183" i="18" s="1"/>
  <c r="W44" i="18" a="1"/>
  <c r="W44" i="18" s="1"/>
  <c r="W183" i="18" s="1"/>
  <c r="AN73" i="18" a="1"/>
  <c r="AN73" i="18" s="1"/>
  <c r="AN212" i="18" s="1"/>
  <c r="DB73" i="18" a="1"/>
  <c r="DB73" i="18" s="1"/>
  <c r="DB212" i="18" s="1"/>
  <c r="BU73" i="18" a="1"/>
  <c r="BU73" i="18" s="1"/>
  <c r="BU212" i="18" s="1"/>
  <c r="AX73" i="18" a="1"/>
  <c r="AX73" i="18" s="1"/>
  <c r="AX212" i="18" s="1"/>
  <c r="BY85" i="18" a="1"/>
  <c r="BY85" i="18" s="1"/>
  <c r="BY224" i="18" s="1"/>
  <c r="BS85" i="18" a="1"/>
  <c r="BS85" i="18" s="1"/>
  <c r="BS224" i="18" s="1"/>
  <c r="BL85" i="18" a="1"/>
  <c r="BL85" i="18" s="1"/>
  <c r="BL224" i="18" s="1"/>
  <c r="T85" i="18" a="1"/>
  <c r="T85" i="18" s="1"/>
  <c r="T224" i="18" s="1"/>
  <c r="BX85" i="18" a="1"/>
  <c r="BX85" i="18" s="1"/>
  <c r="BX224" i="18" s="1"/>
  <c r="AZ85" i="18" a="1"/>
  <c r="AZ85" i="18" s="1"/>
  <c r="AZ224" i="18" s="1"/>
  <c r="Q85" i="18" a="1"/>
  <c r="Q85" i="18" s="1"/>
  <c r="Q224" i="18" s="1"/>
  <c r="BR85" i="18" a="1"/>
  <c r="BR85" i="18" s="1"/>
  <c r="BR224" i="18" s="1"/>
  <c r="CP42" i="18" a="1"/>
  <c r="CP42" i="18" s="1"/>
  <c r="CP181" i="18" s="1"/>
  <c r="CA98" i="18" a="1"/>
  <c r="CA98" i="18" s="1"/>
  <c r="CA237" i="18" s="1"/>
  <c r="DH98" i="18" a="1"/>
  <c r="DH98" i="18" s="1"/>
  <c r="DH237" i="18" s="1"/>
  <c r="AQ19" i="18" a="1"/>
  <c r="AQ19" i="18" s="1"/>
  <c r="AQ158" i="18" s="1"/>
  <c r="DE54" i="18" a="1"/>
  <c r="DE54" i="18" s="1"/>
  <c r="DE193" i="18" s="1"/>
  <c r="CC104" i="18" a="1"/>
  <c r="CC104" i="18" s="1"/>
  <c r="CC243" i="18" s="1"/>
  <c r="BJ14" i="18" a="1"/>
  <c r="BJ14" i="18" s="1"/>
  <c r="BJ153" i="18" s="1"/>
  <c r="DN14" i="18" a="1"/>
  <c r="DN14" i="18" s="1"/>
  <c r="DN153" i="18" s="1"/>
  <c r="R14" i="18" a="1"/>
  <c r="R14" i="18" s="1"/>
  <c r="R153" i="18" s="1"/>
  <c r="DG14" i="18" a="1"/>
  <c r="DG14" i="18" s="1"/>
  <c r="DG153" i="18" s="1"/>
  <c r="BP14" i="18" a="1"/>
  <c r="BP14" i="18" s="1"/>
  <c r="BP153" i="18" s="1"/>
  <c r="DK14" i="18" a="1"/>
  <c r="DK14" i="18" s="1"/>
  <c r="DK153" i="18" s="1"/>
  <c r="CF14" i="18" a="1"/>
  <c r="CF14" i="18" s="1"/>
  <c r="CF153" i="18" s="1"/>
  <c r="BK14" i="18" a="1"/>
  <c r="BK14" i="18" s="1"/>
  <c r="BK153" i="18" s="1"/>
  <c r="V14" i="18" a="1"/>
  <c r="V14" i="18" s="1"/>
  <c r="V153" i="18" s="1"/>
  <c r="CZ26" i="18" a="1"/>
  <c r="CZ26" i="18" s="1"/>
  <c r="CZ165" i="18" s="1"/>
  <c r="T26" i="18" a="1"/>
  <c r="T26" i="18" s="1"/>
  <c r="T165" i="18" s="1"/>
  <c r="AP26" i="18" a="1"/>
  <c r="AP26" i="18" s="1"/>
  <c r="AP165" i="18" s="1"/>
  <c r="BC26" i="18" a="1"/>
  <c r="BC26" i="18" s="1"/>
  <c r="BC165" i="18" s="1"/>
  <c r="BP26" i="18" a="1"/>
  <c r="BP26" i="18" s="1"/>
  <c r="BP165" i="18" s="1"/>
  <c r="CC26" i="18" a="1"/>
  <c r="CC26" i="18" s="1"/>
  <c r="CC165" i="18" s="1"/>
  <c r="CG26" i="18" a="1"/>
  <c r="CG26" i="18" s="1"/>
  <c r="CG165" i="18" s="1"/>
  <c r="AT26" i="18" a="1"/>
  <c r="AT26" i="18" s="1"/>
  <c r="AT165" i="18" s="1"/>
  <c r="BE26" i="18" a="1"/>
  <c r="BE26" i="18" s="1"/>
  <c r="BE165" i="18" s="1"/>
  <c r="N26" i="18" a="1"/>
  <c r="N26" i="18" s="1"/>
  <c r="N165" i="18" s="1"/>
  <c r="AD17" i="18" a="1"/>
  <c r="AD17" i="18" s="1"/>
  <c r="AD156" i="18" s="1"/>
  <c r="AB17" i="18" a="1"/>
  <c r="AB17" i="18" s="1"/>
  <c r="AB156" i="18" s="1"/>
  <c r="AQ17" i="18" a="1"/>
  <c r="AQ17" i="18" s="1"/>
  <c r="AQ156" i="18" s="1"/>
  <c r="AF17" i="18" a="1"/>
  <c r="AF17" i="18" s="1"/>
  <c r="AF156" i="18" s="1"/>
  <c r="AU17" i="18" a="1"/>
  <c r="AU17" i="18" s="1"/>
  <c r="AU156" i="18" s="1"/>
  <c r="AJ17" i="18" a="1"/>
  <c r="AJ17" i="18" s="1"/>
  <c r="AJ156" i="18" s="1"/>
  <c r="AY17" i="18" a="1"/>
  <c r="AY17" i="18" s="1"/>
  <c r="AY156" i="18" s="1"/>
  <c r="AX17" i="18" a="1"/>
  <c r="AX17" i="18" s="1"/>
  <c r="AX156" i="18" s="1"/>
  <c r="BN17" i="18" a="1"/>
  <c r="BN17" i="18" s="1"/>
  <c r="BN156" i="18" s="1"/>
  <c r="AN98" i="18" a="1"/>
  <c r="AN98" i="18" s="1"/>
  <c r="AN237" i="18" s="1"/>
  <c r="K104" i="18" a="1"/>
  <c r="K104" i="18" s="1"/>
  <c r="K243" i="18" s="1"/>
  <c r="AH76" i="18" a="1"/>
  <c r="AH76" i="18" s="1"/>
  <c r="AH215" i="18" s="1"/>
  <c r="DR76" i="18" a="1"/>
  <c r="DR76" i="18" s="1"/>
  <c r="DR215" i="18" s="1"/>
  <c r="Q76" i="18" a="1"/>
  <c r="Q76" i="18" s="1"/>
  <c r="Q215" i="18" s="1"/>
  <c r="DO76" i="18" a="1"/>
  <c r="DO76" i="18" s="1"/>
  <c r="DO215" i="18" s="1"/>
  <c r="CR76" i="18" a="1"/>
  <c r="CR76" i="18" s="1"/>
  <c r="CR215" i="18" s="1"/>
  <c r="AB76" i="18" a="1"/>
  <c r="AB76" i="18" s="1"/>
  <c r="AB215" i="18" s="1"/>
  <c r="AS76" i="18" a="1"/>
  <c r="AS76" i="18" s="1"/>
  <c r="AS215" i="18" s="1"/>
  <c r="AT76" i="18" a="1"/>
  <c r="AT76" i="18" s="1"/>
  <c r="AT215" i="18" s="1"/>
  <c r="AA76" i="18" a="1"/>
  <c r="AA76" i="18" s="1"/>
  <c r="AA215" i="18" s="1"/>
  <c r="BV90" i="18" a="1"/>
  <c r="BV90" i="18" s="1"/>
  <c r="BV229" i="18" s="1"/>
  <c r="E90" i="18" a="1"/>
  <c r="E90" i="18" s="1"/>
  <c r="E229" i="18" s="1"/>
  <c r="BL90" i="18" a="1"/>
  <c r="BL90" i="18" s="1"/>
  <c r="BL229" i="18" s="1"/>
  <c r="DN90" i="18" a="1"/>
  <c r="DN90" i="18" s="1"/>
  <c r="DN229" i="18" s="1"/>
  <c r="AM90" i="18" a="1"/>
  <c r="AM90" i="18" s="1"/>
  <c r="AM229" i="18" s="1"/>
  <c r="BW90" i="18" a="1"/>
  <c r="BW90" i="18" s="1"/>
  <c r="BW229" i="18" s="1"/>
  <c r="CZ90" i="18" a="1"/>
  <c r="CZ90" i="18" s="1"/>
  <c r="CZ229" i="18" s="1"/>
  <c r="Y90" i="18" a="1"/>
  <c r="Y90" i="18" s="1"/>
  <c r="Y229" i="18" s="1"/>
  <c r="BO90" i="18" a="1"/>
  <c r="BO90" i="18" s="1"/>
  <c r="BO229" i="18" s="1"/>
  <c r="CL90" i="18" a="1"/>
  <c r="CL90" i="18" s="1"/>
  <c r="CL229" i="18" s="1"/>
  <c r="K90" i="18" a="1"/>
  <c r="K90" i="18" s="1"/>
  <c r="K229" i="18" s="1"/>
  <c r="AU90" i="18" a="1"/>
  <c r="AU90" i="18" s="1"/>
  <c r="AU229" i="18" s="1"/>
  <c r="F90" i="18" a="1"/>
  <c r="F90" i="18" s="1"/>
  <c r="F229" i="18" s="1"/>
  <c r="AV90" i="18" a="1"/>
  <c r="AV90" i="18" s="1"/>
  <c r="AV229" i="18" s="1"/>
  <c r="BF90" i="18" a="1"/>
  <c r="BF90" i="18" s="1"/>
  <c r="BF229" i="18" s="1"/>
  <c r="BI77" i="18" a="1"/>
  <c r="BI77" i="18" s="1"/>
  <c r="BI216" i="18" s="1"/>
  <c r="DG77" i="18" a="1"/>
  <c r="DG77" i="18" s="1"/>
  <c r="DG216" i="18" s="1"/>
  <c r="CN77" i="18" a="1"/>
  <c r="CN77" i="18" s="1"/>
  <c r="CN216" i="18" s="1"/>
  <c r="AB77" i="18" a="1"/>
  <c r="AB77" i="18" s="1"/>
  <c r="AB216" i="18" s="1"/>
  <c r="CL77" i="18" a="1"/>
  <c r="CL77" i="18" s="1"/>
  <c r="CL216" i="18" s="1"/>
  <c r="Z77" i="18" a="1"/>
  <c r="Z77" i="18" s="1"/>
  <c r="Z216" i="18" s="1"/>
  <c r="W77" i="18" a="1"/>
  <c r="W77" i="18" s="1"/>
  <c r="W216" i="18" s="1"/>
  <c r="AD77" i="18" a="1"/>
  <c r="AD77" i="18" s="1"/>
  <c r="AD216" i="18" s="1"/>
  <c r="N77" i="18" a="1"/>
  <c r="N77" i="18" s="1"/>
  <c r="N216" i="18" s="1"/>
  <c r="M77" i="18" a="1"/>
  <c r="M77" i="18" s="1"/>
  <c r="M216" i="18" s="1"/>
  <c r="AT77" i="18" a="1"/>
  <c r="AT77" i="18" s="1"/>
  <c r="AT216" i="18" s="1"/>
  <c r="BR77" i="18" a="1"/>
  <c r="BR77" i="18" s="1"/>
  <c r="BR216" i="18" s="1"/>
  <c r="AN77" i="18" a="1"/>
  <c r="AN77" i="18" s="1"/>
  <c r="AN216" i="18" s="1"/>
  <c r="AV77" i="18" a="1"/>
  <c r="AV77" i="18" s="1"/>
  <c r="AV216" i="18" s="1"/>
  <c r="DL79" i="18" a="1"/>
  <c r="DL79" i="18" s="1"/>
  <c r="DL218" i="18" s="1"/>
  <c r="AZ79" i="18" a="1"/>
  <c r="AZ79" i="18" s="1"/>
  <c r="AZ218" i="18" s="1"/>
  <c r="DK79" i="18" a="1"/>
  <c r="DK79" i="18" s="1"/>
  <c r="DK218" i="18" s="1"/>
  <c r="AY79" i="18" a="1"/>
  <c r="AY79" i="18" s="1"/>
  <c r="AY218" i="18" s="1"/>
  <c r="CW79" i="18" a="1"/>
  <c r="CW79" i="18" s="1"/>
  <c r="CW218" i="18" s="1"/>
  <c r="AK79" i="18" a="1"/>
  <c r="AK79" i="18" s="1"/>
  <c r="AK218" i="18" s="1"/>
  <c r="CP79" i="18" a="1"/>
  <c r="CP79" i="18" s="1"/>
  <c r="CP218" i="18" s="1"/>
  <c r="AD79" i="18" a="1"/>
  <c r="AD79" i="18" s="1"/>
  <c r="AD218" i="18" s="1"/>
  <c r="AA79" i="18" a="1"/>
  <c r="AA79" i="18" s="1"/>
  <c r="AA218" i="18" s="1"/>
  <c r="AS79" i="18" a="1"/>
  <c r="AS79" i="18" s="1"/>
  <c r="AS218" i="18" s="1"/>
  <c r="Q79" i="18" a="1"/>
  <c r="Q79" i="18" s="1"/>
  <c r="Q218" i="18" s="1"/>
  <c r="Y79" i="18" a="1"/>
  <c r="Y79" i="18" s="1"/>
  <c r="Y218" i="18" s="1"/>
  <c r="K79" i="18" a="1"/>
  <c r="K79" i="18" s="1"/>
  <c r="K218" i="18" s="1"/>
  <c r="BG79" i="18" a="1"/>
  <c r="BG79" i="18" s="1"/>
  <c r="BG218" i="18" s="1"/>
  <c r="AO79" i="18" a="1"/>
  <c r="AO79" i="18" s="1"/>
  <c r="AO218" i="18" s="1"/>
  <c r="DH97" i="18" a="1"/>
  <c r="DH97" i="18" s="1"/>
  <c r="DH236" i="18" s="1"/>
  <c r="AV97" i="18" a="1"/>
  <c r="AV97" i="18" s="1"/>
  <c r="AV236" i="18" s="1"/>
  <c r="CW97" i="18" a="1"/>
  <c r="CW97" i="18" s="1"/>
  <c r="CW236" i="18" s="1"/>
  <c r="AK97" i="18" a="1"/>
  <c r="AK97" i="18" s="1"/>
  <c r="AK236" i="18" s="1"/>
  <c r="BU97" i="18" a="1"/>
  <c r="BU97" i="18" s="1"/>
  <c r="BU236" i="18" s="1"/>
  <c r="F97" i="18" a="1"/>
  <c r="F97" i="18" s="1"/>
  <c r="F236" i="18" s="1"/>
  <c r="BH97" i="18" a="1"/>
  <c r="BH97" i="18" s="1"/>
  <c r="BH236" i="18" s="1"/>
  <c r="BX97" i="18" a="1"/>
  <c r="BX97" i="18" s="1"/>
  <c r="BX236" i="18" s="1"/>
  <c r="CE97" i="18" a="1"/>
  <c r="CE97" i="18" s="1"/>
  <c r="CE236" i="18" s="1"/>
  <c r="CU97" i="18" a="1"/>
  <c r="CU97" i="18" s="1"/>
  <c r="CU236" i="18" s="1"/>
  <c r="I97" i="18" a="1"/>
  <c r="I97" i="18" s="1"/>
  <c r="I236" i="18" s="1"/>
  <c r="AN97" i="18" a="1"/>
  <c r="AN97" i="18" s="1"/>
  <c r="AN236" i="18" s="1"/>
  <c r="AB97" i="18" a="1"/>
  <c r="AB97" i="18" s="1"/>
  <c r="AB236" i="18" s="1"/>
  <c r="DG97" i="18" a="1"/>
  <c r="DG97" i="18" s="1"/>
  <c r="DG236" i="18" s="1"/>
  <c r="CZ97" i="18" a="1"/>
  <c r="CZ97" i="18" s="1"/>
  <c r="CZ236" i="18" s="1"/>
  <c r="CY67" i="18" a="1"/>
  <c r="CY67" i="18" s="1"/>
  <c r="CY206" i="18" s="1"/>
  <c r="AM67" i="18" a="1"/>
  <c r="AM67" i="18" s="1"/>
  <c r="AM206" i="18" s="1"/>
  <c r="CO67" i="18" a="1"/>
  <c r="CO67" i="18" s="1"/>
  <c r="CO206" i="18" s="1"/>
  <c r="AC67" i="18" a="1"/>
  <c r="AC67" i="18" s="1"/>
  <c r="AC206" i="18" s="1"/>
  <c r="CJ67" i="18" a="1"/>
  <c r="CJ67" i="18" s="1"/>
  <c r="CJ206" i="18" s="1"/>
  <c r="X67" i="18" a="1"/>
  <c r="X67" i="18" s="1"/>
  <c r="X206" i="18" s="1"/>
  <c r="BZ67" i="18" a="1"/>
  <c r="BZ67" i="18" s="1"/>
  <c r="BZ206" i="18" s="1"/>
  <c r="AY67" i="18" a="1"/>
  <c r="AY67" i="18" s="1"/>
  <c r="AY206" i="18" s="1"/>
  <c r="CQ67" i="18" a="1"/>
  <c r="CQ67" i="18" s="1"/>
  <c r="CQ206" i="18" s="1"/>
  <c r="BT67" i="18" a="1"/>
  <c r="BT67" i="18" s="1"/>
  <c r="BT206" i="18" s="1"/>
  <c r="CU67" i="18" a="1"/>
  <c r="CU67" i="18" s="1"/>
  <c r="CU206" i="18" s="1"/>
  <c r="CM67" i="18" a="1"/>
  <c r="CM67" i="18" s="1"/>
  <c r="CM206" i="18" s="1"/>
  <c r="W67" i="18" a="1"/>
  <c r="W67" i="18" s="1"/>
  <c r="W206" i="18" s="1"/>
  <c r="BX67" i="18" a="1"/>
  <c r="BX67" i="18" s="1"/>
  <c r="BX206" i="18" s="1"/>
  <c r="AW67" i="18" a="1"/>
  <c r="AW67" i="18" s="1"/>
  <c r="AW206" i="18" s="1"/>
  <c r="CX42" i="18" a="1"/>
  <c r="CX42" i="18" s="1"/>
  <c r="CX181" i="18" s="1"/>
  <c r="AJ42" i="18" a="1"/>
  <c r="AJ42" i="18" s="1"/>
  <c r="AJ181" i="18" s="1"/>
  <c r="CC81" i="18" a="1"/>
  <c r="CC81" i="18" s="1"/>
  <c r="CC220" i="18" s="1"/>
  <c r="BF81" i="18" a="1"/>
  <c r="BF81" i="18" s="1"/>
  <c r="BF220" i="18" s="1"/>
  <c r="DC98" i="18" a="1"/>
  <c r="DC98" i="18" s="1"/>
  <c r="DC237" i="18" s="1"/>
  <c r="CC19" i="18" a="1"/>
  <c r="CC19" i="18" s="1"/>
  <c r="CC158" i="18" s="1"/>
  <c r="I19" i="18" a="1"/>
  <c r="I19" i="18" s="1"/>
  <c r="I158" i="18" s="1"/>
  <c r="H54" i="18" a="1"/>
  <c r="H54" i="18" s="1"/>
  <c r="H193" i="18" s="1"/>
  <c r="K54" i="18" a="1"/>
  <c r="K54" i="18" s="1"/>
  <c r="K193" i="18" s="1"/>
  <c r="S104" i="18" a="1"/>
  <c r="S104" i="18" s="1"/>
  <c r="S243" i="18" s="1"/>
  <c r="CA104" i="18" a="1"/>
  <c r="CA104" i="18" s="1"/>
  <c r="CA243" i="18" s="1"/>
  <c r="BQ93" i="18" a="1"/>
  <c r="BQ93" i="18" s="1"/>
  <c r="BQ232" i="18" s="1"/>
  <c r="E93" i="18" a="1"/>
  <c r="E93" i="18" s="1"/>
  <c r="E232" i="18" s="1"/>
  <c r="BP93" i="18" a="1"/>
  <c r="BP93" i="18" s="1"/>
  <c r="BP232" i="18" s="1"/>
  <c r="DN93" i="18" a="1"/>
  <c r="DN93" i="18" s="1"/>
  <c r="DN232" i="18" s="1"/>
  <c r="BB93" i="18" a="1"/>
  <c r="BB93" i="18" s="1"/>
  <c r="BB232" i="18" s="1"/>
  <c r="DI93" i="18" a="1"/>
  <c r="DI93" i="18" s="1"/>
  <c r="DI232" i="18" s="1"/>
  <c r="AW93" i="18" a="1"/>
  <c r="AW93" i="18" s="1"/>
  <c r="AW232" i="18" s="1"/>
  <c r="DQ93" i="18" a="1"/>
  <c r="DQ93" i="18" s="1"/>
  <c r="DQ232" i="18" s="1"/>
  <c r="DC93" i="18" a="1"/>
  <c r="DC93" i="18" s="1"/>
  <c r="DC232" i="18" s="1"/>
  <c r="DM93" i="18" a="1"/>
  <c r="DM93" i="18" s="1"/>
  <c r="DM232" i="18" s="1"/>
  <c r="CP93" i="18" a="1"/>
  <c r="CP93" i="18" s="1"/>
  <c r="CP232" i="18" s="1"/>
  <c r="CO93" i="18" a="1"/>
  <c r="CO93" i="18" s="1"/>
  <c r="CO232" i="18" s="1"/>
  <c r="BM93" i="18" a="1"/>
  <c r="BM93" i="18" s="1"/>
  <c r="BM232" i="18" s="1"/>
  <c r="CF93" i="18" a="1"/>
  <c r="CF93" i="18" s="1"/>
  <c r="CF232" i="18" s="1"/>
  <c r="DG93" i="18" a="1"/>
  <c r="DG93" i="18" s="1"/>
  <c r="DG232" i="18" s="1"/>
  <c r="DI102" i="18" a="1"/>
  <c r="DI102" i="18" s="1"/>
  <c r="DI241" i="18" s="1"/>
  <c r="AS102" i="18" a="1"/>
  <c r="AS102" i="18" s="1"/>
  <c r="AS241" i="18" s="1"/>
  <c r="CQ102" i="18" a="1"/>
  <c r="CQ102" i="18" s="1"/>
  <c r="CQ241" i="18" s="1"/>
  <c r="T102" i="18" a="1"/>
  <c r="T102" i="18" s="1"/>
  <c r="T241" i="18" s="1"/>
  <c r="AY102" i="18" a="1"/>
  <c r="AY102" i="18" s="1"/>
  <c r="AY241" i="18" s="1"/>
  <c r="AL102" i="18" a="1"/>
  <c r="AL102" i="18" s="1"/>
  <c r="AL241" i="18" s="1"/>
  <c r="BV102" i="18" a="1"/>
  <c r="BV102" i="18" s="1"/>
  <c r="BV241" i="18" s="1"/>
  <c r="DH102" i="18" a="1"/>
  <c r="DH102" i="18" s="1"/>
  <c r="DH241" i="18" s="1"/>
  <c r="AO102" i="18" a="1"/>
  <c r="AO102" i="18" s="1"/>
  <c r="AO241" i="18" s="1"/>
  <c r="BR102" i="18" a="1"/>
  <c r="BR102" i="18" s="1"/>
  <c r="BR241" i="18" s="1"/>
  <c r="CZ102" i="18" a="1"/>
  <c r="CZ102" i="18" s="1"/>
  <c r="CZ241" i="18" s="1"/>
  <c r="P102" i="18" a="1"/>
  <c r="P102" i="18" s="1"/>
  <c r="X102" i="18" a="1"/>
  <c r="X102" i="18" s="1"/>
  <c r="X241" i="18" s="1"/>
  <c r="AB102" i="18" a="1"/>
  <c r="AB102" i="18" s="1"/>
  <c r="AB241" i="18" s="1"/>
  <c r="DM41" i="18" a="1"/>
  <c r="DM41" i="18" s="1"/>
  <c r="DM180" i="18" s="1"/>
  <c r="BA41" i="18" a="1"/>
  <c r="BA41" i="18" s="1"/>
  <c r="BA180" i="18" s="1"/>
  <c r="DE41" i="18" a="1"/>
  <c r="DE41" i="18" s="1"/>
  <c r="DE180" i="18" s="1"/>
  <c r="AS41" i="18" a="1"/>
  <c r="AS41" i="18" s="1"/>
  <c r="AS180" i="18" s="1"/>
  <c r="CA41" i="18" a="1"/>
  <c r="CA41" i="18" s="1"/>
  <c r="CA180" i="18" s="1"/>
  <c r="DK41" i="18" a="1"/>
  <c r="DK41" i="18" s="1"/>
  <c r="DK180" i="18" s="1"/>
  <c r="Q41" i="18" a="1"/>
  <c r="Q41" i="18" s="1"/>
  <c r="Q180" i="18" s="1"/>
  <c r="BM41" i="18" a="1"/>
  <c r="BM41" i="18" s="1"/>
  <c r="BM180" i="18" s="1"/>
  <c r="DC41" i="18" a="1"/>
  <c r="DC41" i="18" s="1"/>
  <c r="DC180" i="18" s="1"/>
  <c r="AN41" i="18" a="1"/>
  <c r="AN41" i="18" s="1"/>
  <c r="AN180" i="18" s="1"/>
  <c r="DH41" i="18" a="1"/>
  <c r="DH41" i="18" s="1"/>
  <c r="DH180" i="18" s="1"/>
  <c r="DF41" i="18" a="1"/>
  <c r="DF41" i="18" s="1"/>
  <c r="DF180" i="18" s="1"/>
  <c r="AL41" i="18" a="1"/>
  <c r="AL41" i="18" s="1"/>
  <c r="AL180" i="18" s="1"/>
  <c r="CN41" i="18" a="1"/>
  <c r="CN41" i="18" s="1"/>
  <c r="CN180" i="18" s="1"/>
  <c r="F41" i="18" a="1"/>
  <c r="F41" i="18" s="1"/>
  <c r="F180" i="18" s="1"/>
  <c r="DG47" i="18" a="1"/>
  <c r="DG47" i="18" s="1"/>
  <c r="DG186" i="18" s="1"/>
  <c r="AU47" i="18" a="1"/>
  <c r="AU47" i="18" s="1"/>
  <c r="AU186" i="18" s="1"/>
  <c r="DD47" i="18" a="1"/>
  <c r="DD47" i="18" s="1"/>
  <c r="DD186" i="18" s="1"/>
  <c r="AR47" i="18" a="1"/>
  <c r="AR47" i="18" s="1"/>
  <c r="AR186" i="18" s="1"/>
  <c r="CQ47" i="18" a="1"/>
  <c r="CQ47" i="18" s="1"/>
  <c r="CQ186" i="18" s="1"/>
  <c r="V47" i="18" a="1"/>
  <c r="V47" i="18" s="1"/>
  <c r="V186" i="18" s="1"/>
  <c r="BN47" i="18" a="1"/>
  <c r="BN47" i="18" s="1"/>
  <c r="BN186" i="18" s="1"/>
  <c r="CD47" i="18" a="1"/>
  <c r="CD47" i="18" s="1"/>
  <c r="CD186" i="18" s="1"/>
  <c r="CT47" i="18" a="1"/>
  <c r="CT47" i="18" s="1"/>
  <c r="CT186" i="18" s="1"/>
  <c r="DS47" i="18" a="1"/>
  <c r="DS47" i="18" s="1"/>
  <c r="DS186" i="18" s="1"/>
  <c r="G47" i="18" a="1"/>
  <c r="G47" i="18" s="1"/>
  <c r="G186" i="18" s="1"/>
  <c r="DF47" i="18" a="1"/>
  <c r="DF47" i="18" s="1"/>
  <c r="DF186" i="18" s="1"/>
  <c r="BG47" i="18" a="1"/>
  <c r="BG47" i="18" s="1"/>
  <c r="BG186" i="18" s="1"/>
  <c r="AK47" i="18" a="1"/>
  <c r="AK47" i="18" s="1"/>
  <c r="AK186" i="18" s="1"/>
  <c r="S47" i="18" a="1"/>
  <c r="S47" i="18" s="1"/>
  <c r="S186" i="18" s="1"/>
  <c r="CW57" i="18" a="1"/>
  <c r="CW57" i="18" s="1"/>
  <c r="CW196" i="18" s="1"/>
  <c r="AK57" i="18" a="1"/>
  <c r="AK57" i="18" s="1"/>
  <c r="AK196" i="18" s="1"/>
  <c r="BL57" i="18" a="1"/>
  <c r="BL57" i="18" s="1"/>
  <c r="BL196" i="18" s="1"/>
  <c r="DQ57" i="18" a="1"/>
  <c r="DQ57" i="18" s="1"/>
  <c r="DQ196" i="18" s="1"/>
  <c r="BE57" i="18" a="1"/>
  <c r="BE57" i="18" s="1"/>
  <c r="BE196" i="18" s="1"/>
  <c r="BW57" i="18" a="1"/>
  <c r="BW57" i="18" s="1"/>
  <c r="BW196" i="18" s="1"/>
  <c r="K57" i="18" a="1"/>
  <c r="K57" i="18" s="1"/>
  <c r="K196" i="18" s="1"/>
  <c r="AN57" i="18" a="1"/>
  <c r="AN57" i="18" s="1"/>
  <c r="AN196" i="18" s="1"/>
  <c r="M57" i="18" a="1"/>
  <c r="M57" i="18" s="1"/>
  <c r="M196" i="18" s="1"/>
  <c r="Y57" i="18" a="1"/>
  <c r="Y57" i="18" s="1"/>
  <c r="Y196" i="18" s="1"/>
  <c r="AH57" i="18" a="1"/>
  <c r="AH57" i="18" s="1"/>
  <c r="AH196" i="18" s="1"/>
  <c r="DN57" i="18" a="1"/>
  <c r="DN57" i="18" s="1"/>
  <c r="DN196" i="18" s="1"/>
  <c r="DM57" i="18" a="1"/>
  <c r="DM57" i="18" s="1"/>
  <c r="DM196" i="18" s="1"/>
  <c r="DD57" i="18" a="1"/>
  <c r="DD57" i="18" s="1"/>
  <c r="DD196" i="18" s="1"/>
  <c r="CL57" i="18" a="1"/>
  <c r="CL57" i="18" s="1"/>
  <c r="CL196" i="18" s="1"/>
  <c r="CP65" i="18" a="1"/>
  <c r="CP65" i="18" s="1"/>
  <c r="CP204" i="18" s="1"/>
  <c r="AD65" i="18" a="1"/>
  <c r="AD65" i="18" s="1"/>
  <c r="AD204" i="18" s="1"/>
  <c r="CK65" i="18" a="1"/>
  <c r="CK65" i="18" s="1"/>
  <c r="CK204" i="18" s="1"/>
  <c r="Y65" i="18" a="1"/>
  <c r="Y65" i="18" s="1"/>
  <c r="Y204" i="18" s="1"/>
  <c r="BT65" i="18" a="1"/>
  <c r="BT65" i="18" s="1"/>
  <c r="BT204" i="18" s="1"/>
  <c r="CL65" i="18" a="1"/>
  <c r="CL65" i="18" s="1"/>
  <c r="CL204" i="18" s="1"/>
  <c r="J65" i="18" a="1"/>
  <c r="J65" i="18" s="1"/>
  <c r="J204" i="18" s="1"/>
  <c r="AX65" i="18" a="1"/>
  <c r="AX65" i="18" s="1"/>
  <c r="AX204" i="18" s="1"/>
  <c r="BI65" i="18" a="1"/>
  <c r="BI65" i="18" s="1"/>
  <c r="BI204" i="18" s="1"/>
  <c r="CV65" i="18" a="1"/>
  <c r="CV65" i="18" s="1"/>
  <c r="CV204" i="18" s="1"/>
  <c r="N65" i="18" a="1"/>
  <c r="N65" i="18" s="1"/>
  <c r="N204" i="18" s="1"/>
  <c r="DN65" i="18" a="1"/>
  <c r="DN65" i="18" s="1"/>
  <c r="DN204" i="18" s="1"/>
  <c r="CM65" i="18" a="1"/>
  <c r="CM65" i="18" s="1"/>
  <c r="CM204" i="18" s="1"/>
  <c r="DO65" i="18" a="1"/>
  <c r="DO65" i="18" s="1"/>
  <c r="DO204" i="18" s="1"/>
  <c r="DB65" i="18" a="1"/>
  <c r="DB65" i="18" s="1"/>
  <c r="DB204" i="18" s="1"/>
  <c r="CH84" i="18" a="1"/>
  <c r="CH84" i="18" s="1"/>
  <c r="CH223" i="18" s="1"/>
  <c r="V84" i="18" a="1"/>
  <c r="V84" i="18" s="1"/>
  <c r="V223" i="18" s="1"/>
  <c r="CG84" i="18" a="1"/>
  <c r="CG84" i="18" s="1"/>
  <c r="CG223" i="18" s="1"/>
  <c r="CN84" i="18" a="1"/>
  <c r="CN84" i="18" s="1"/>
  <c r="CN223" i="18" s="1"/>
  <c r="AB84" i="18" a="1"/>
  <c r="AB84" i="18" s="1"/>
  <c r="AB223" i="18" s="1"/>
  <c r="BN84" i="18" a="1"/>
  <c r="BN84" i="18" s="1"/>
  <c r="BN223" i="18" s="1"/>
  <c r="DK84" i="18" a="1"/>
  <c r="DK84" i="18" s="1"/>
  <c r="DK223" i="18" s="1"/>
  <c r="DP84" i="18" a="1"/>
  <c r="DP84" i="18" s="1"/>
  <c r="DP223" i="18" s="1"/>
  <c r="AO84" i="18" a="1"/>
  <c r="AO84" i="18" s="1"/>
  <c r="AO223" i="18" s="1"/>
  <c r="CF84" i="18" a="1"/>
  <c r="CF84" i="18" s="1"/>
  <c r="CF223" i="18" s="1"/>
  <c r="AL84" i="18" a="1"/>
  <c r="AL84" i="18" s="1"/>
  <c r="AL223" i="18" s="1"/>
  <c r="AG84" i="18" a="1"/>
  <c r="AG84" i="18" s="1"/>
  <c r="AG223" i="18" s="1"/>
  <c r="H84" i="18" a="1"/>
  <c r="H84" i="18" s="1"/>
  <c r="H223" i="18" s="1"/>
  <c r="AI84" i="18" a="1"/>
  <c r="AI84" i="18" s="1"/>
  <c r="AI223" i="18" s="1"/>
  <c r="P84" i="18" a="1"/>
  <c r="P84" i="18" s="1"/>
  <c r="BZ56" i="18" a="1"/>
  <c r="BZ56" i="18" s="1"/>
  <c r="BZ195" i="18" s="1"/>
  <c r="N56" i="18" a="1"/>
  <c r="N56" i="18" s="1"/>
  <c r="N195" i="18" s="1"/>
  <c r="BN56" i="18" a="1"/>
  <c r="BN56" i="18" s="1"/>
  <c r="BN195" i="18" s="1"/>
  <c r="DQ56" i="18" a="1"/>
  <c r="DQ56" i="18" s="1"/>
  <c r="DQ195" i="18" s="1"/>
  <c r="AD56" i="18" a="1"/>
  <c r="AD56" i="18" s="1"/>
  <c r="AD195" i="18" s="1"/>
  <c r="BY56" i="18" a="1"/>
  <c r="BY56" i="18" s="1"/>
  <c r="BY195" i="18" s="1"/>
  <c r="CQ56" i="18" a="1"/>
  <c r="CQ56" i="18" s="1"/>
  <c r="CQ195" i="18" s="1"/>
  <c r="J56" i="18" a="1"/>
  <c r="J56" i="18" s="1"/>
  <c r="J195" i="18" s="1"/>
  <c r="AK56" i="18" a="1"/>
  <c r="AK56" i="18" s="1"/>
  <c r="AK195" i="18" s="1"/>
  <c r="R56" i="18" a="1"/>
  <c r="R56" i="18" s="1"/>
  <c r="R195" i="18" s="1"/>
  <c r="BK56" i="18" a="1"/>
  <c r="BK56" i="18" s="1"/>
  <c r="BK195" i="18" s="1"/>
  <c r="Z56" i="18" a="1"/>
  <c r="Z56" i="18" s="1"/>
  <c r="Z195" i="18" s="1"/>
  <c r="H56" i="18" a="1"/>
  <c r="H56" i="18" s="1"/>
  <c r="H195" i="18" s="1"/>
  <c r="DN56" i="18" a="1"/>
  <c r="DN56" i="18" s="1"/>
  <c r="DN195" i="18" s="1"/>
  <c r="L56" i="18" a="1"/>
  <c r="L56" i="18" s="1"/>
  <c r="L195" i="18" s="1"/>
  <c r="BX12" i="18" a="1"/>
  <c r="BX12" i="18" s="1"/>
  <c r="BX151" i="18" s="1"/>
  <c r="L12" i="18" a="1"/>
  <c r="L12" i="18" s="1"/>
  <c r="L151" i="18" s="1"/>
  <c r="BK12" i="18" a="1"/>
  <c r="BK12" i="18" s="1"/>
  <c r="BK151" i="18" s="1"/>
  <c r="BV12" i="18" a="1"/>
  <c r="BV12" i="18" s="1"/>
  <c r="BV151" i="18" s="1"/>
  <c r="CS12" i="18" a="1"/>
  <c r="CS12" i="18" s="1"/>
  <c r="CS151" i="18" s="1"/>
  <c r="AE12" i="18" a="1"/>
  <c r="AE12" i="18" s="1"/>
  <c r="AE151" i="18" s="1"/>
  <c r="BZ12" i="18" a="1"/>
  <c r="BZ12" i="18" s="1"/>
  <c r="BZ151" i="18" s="1"/>
  <c r="M12" i="18" a="1"/>
  <c r="M12" i="18" s="1"/>
  <c r="M151" i="18" s="1"/>
  <c r="DH12" i="18" a="1"/>
  <c r="DH12" i="18" s="1"/>
  <c r="DH151" i="18" s="1"/>
  <c r="AO12" i="18" a="1"/>
  <c r="AO12" i="18" s="1"/>
  <c r="AO151" i="18" s="1"/>
  <c r="CD12" i="18" a="1"/>
  <c r="CD12" i="18" s="1"/>
  <c r="CD151" i="18" s="1"/>
  <c r="J12" i="18" a="1"/>
  <c r="J12" i="18" s="1"/>
  <c r="J151" i="18" s="1"/>
  <c r="AY12" i="18" a="1"/>
  <c r="AY12" i="18" s="1"/>
  <c r="AY151" i="18" s="1"/>
  <c r="CB12" i="18" a="1"/>
  <c r="CB12" i="18" s="1"/>
  <c r="CB151" i="18" s="1"/>
  <c r="I12" i="18" a="1"/>
  <c r="I12" i="18" s="1"/>
  <c r="I151" i="18" s="1"/>
  <c r="BH5" i="18" a="1"/>
  <c r="BH5" i="18" s="1"/>
  <c r="BH144" i="18" s="1"/>
  <c r="CZ5" i="18" a="1"/>
  <c r="CZ5" i="18" s="1"/>
  <c r="CZ144" i="18" s="1"/>
  <c r="CI5" i="18" a="1"/>
  <c r="CI5" i="18" s="1"/>
  <c r="CI144" i="18" s="1"/>
  <c r="W5" i="18" a="1"/>
  <c r="W5" i="18" s="1"/>
  <c r="W144" i="18" s="1"/>
  <c r="DJ5" i="18" a="1"/>
  <c r="DJ5" i="18" s="1"/>
  <c r="DJ144" i="18" s="1"/>
  <c r="AX5" i="18" a="1"/>
  <c r="AX5" i="18" s="1"/>
  <c r="AX144" i="18" s="1"/>
  <c r="V5" i="18" a="1"/>
  <c r="V5" i="18" s="1"/>
  <c r="V144" i="18" s="1"/>
  <c r="CU5" i="18" a="1"/>
  <c r="CU5" i="18" s="1"/>
  <c r="CU144" i="18" s="1"/>
  <c r="V107" i="18" a="1"/>
  <c r="V107" i="18" s="1"/>
  <c r="V246" i="18" s="1"/>
  <c r="BI29" i="18" a="1"/>
  <c r="BI29" i="18" s="1"/>
  <c r="BI168" i="18" s="1"/>
  <c r="BD52" i="18" a="1"/>
  <c r="BD52" i="18" s="1"/>
  <c r="BD191" i="18" s="1"/>
  <c r="BX66" i="18" a="1"/>
  <c r="BX66" i="18" s="1"/>
  <c r="BX205" i="18" s="1"/>
  <c r="BJ13" i="18" a="1"/>
  <c r="BJ13" i="18" s="1"/>
  <c r="BJ152" i="18" s="1"/>
  <c r="CO31" i="18" a="1"/>
  <c r="CO31" i="18" s="1"/>
  <c r="CO170" i="18" s="1"/>
  <c r="CI7" i="18" a="1"/>
  <c r="CI7" i="18" s="1"/>
  <c r="CI146" i="18" s="1"/>
  <c r="DB7" i="18" a="1"/>
  <c r="DB7" i="18" s="1"/>
  <c r="DB146" i="18" s="1"/>
  <c r="BV30" i="18" a="1"/>
  <c r="BV30" i="18" s="1"/>
  <c r="BV169" i="18" s="1"/>
  <c r="BL80" i="18" a="1"/>
  <c r="BL80" i="18" s="1"/>
  <c r="BL219" i="18" s="1"/>
  <c r="BR70" i="18" a="1"/>
  <c r="BR70" i="18" s="1"/>
  <c r="BR209" i="18" s="1"/>
  <c r="BT70" i="18" a="1"/>
  <c r="BT70" i="18" s="1"/>
  <c r="BT209" i="18" s="1"/>
  <c r="W86" i="18" a="1"/>
  <c r="W86" i="18" s="1"/>
  <c r="W225" i="18" s="1"/>
  <c r="CZ86" i="18" a="1"/>
  <c r="CZ86" i="18" s="1"/>
  <c r="CZ225" i="18" s="1"/>
  <c r="CD46" i="18" a="1"/>
  <c r="CD46" i="18" s="1"/>
  <c r="CD185" i="18" s="1"/>
  <c r="BB46" i="18" a="1"/>
  <c r="BB46" i="18" s="1"/>
  <c r="BB185" i="18" s="1"/>
  <c r="CW46" i="18" a="1"/>
  <c r="CW46" i="18" s="1"/>
  <c r="CW185" i="18" s="1"/>
  <c r="DS46" i="18" a="1"/>
  <c r="DS46" i="18" s="1"/>
  <c r="DS185" i="18" s="1"/>
  <c r="DA101" i="18" a="1"/>
  <c r="DA101" i="18" s="1"/>
  <c r="DA240" i="18" s="1"/>
  <c r="T101" i="18" a="1"/>
  <c r="T101" i="18" s="1"/>
  <c r="T240" i="18" s="1"/>
  <c r="CE101" i="18" a="1"/>
  <c r="CE101" i="18" s="1"/>
  <c r="CE240" i="18" s="1"/>
  <c r="BI101" i="18" a="1"/>
  <c r="BI101" i="18" s="1"/>
  <c r="BI240" i="18" s="1"/>
  <c r="L101" i="18" a="1"/>
  <c r="L101" i="18" s="1"/>
  <c r="L240" i="18" s="1"/>
  <c r="CM95" i="18" a="1"/>
  <c r="CM95" i="18" s="1"/>
  <c r="CM234" i="18" s="1"/>
  <c r="DA95" i="18" a="1"/>
  <c r="DA95" i="18" s="1"/>
  <c r="DA234" i="18" s="1"/>
  <c r="BJ95" i="18" a="1"/>
  <c r="BJ95" i="18" s="1"/>
  <c r="BJ234" i="18" s="1"/>
  <c r="CQ95" i="18" a="1"/>
  <c r="CQ95" i="18" s="1"/>
  <c r="CQ234" i="18" s="1"/>
  <c r="CC95" i="18" a="1"/>
  <c r="CC95" i="18" s="1"/>
  <c r="CC234" i="18" s="1"/>
  <c r="CC44" i="18" a="1"/>
  <c r="CC44" i="18" s="1"/>
  <c r="CC183" i="18" s="1"/>
  <c r="AR44" i="18" a="1"/>
  <c r="AR44" i="18" s="1"/>
  <c r="AR183" i="18" s="1"/>
  <c r="L44" i="18" a="1"/>
  <c r="L44" i="18" s="1"/>
  <c r="L183" i="18" s="1"/>
  <c r="DJ44" i="18" a="1"/>
  <c r="DJ44" i="18" s="1"/>
  <c r="DJ183" i="18" s="1"/>
  <c r="CK73" i="18" a="1"/>
  <c r="CK73" i="18" s="1"/>
  <c r="CK212" i="18" s="1"/>
  <c r="H73" i="18" a="1"/>
  <c r="H73" i="18" s="1"/>
  <c r="H212" i="18" s="1"/>
  <c r="BW73" i="18" a="1"/>
  <c r="BW73" i="18" s="1"/>
  <c r="BW212" i="18" s="1"/>
  <c r="BH73" i="18" a="1"/>
  <c r="BH73" i="18" s="1"/>
  <c r="BH212" i="18" s="1"/>
  <c r="AU73" i="18" a="1"/>
  <c r="AU73" i="18" s="1"/>
  <c r="AU212" i="18" s="1"/>
  <c r="BB85" i="18" a="1"/>
  <c r="BB85" i="18" s="1"/>
  <c r="BB224" i="18" s="1"/>
  <c r="AV85" i="18" a="1"/>
  <c r="AV85" i="18" s="1"/>
  <c r="AV224" i="18" s="1"/>
  <c r="AK85" i="18" a="1"/>
  <c r="AK85" i="18" s="1"/>
  <c r="AK224" i="18" s="1"/>
  <c r="DK85" i="18" a="1"/>
  <c r="DK85" i="18" s="1"/>
  <c r="DK224" i="18" s="1"/>
  <c r="Y85" i="18" a="1"/>
  <c r="Y85" i="18" s="1"/>
  <c r="Y224" i="18" s="1"/>
  <c r="L85" i="18" a="1"/>
  <c r="L85" i="18" s="1"/>
  <c r="L224" i="18" s="1"/>
  <c r="AA85" i="18" a="1"/>
  <c r="AA85" i="18" s="1"/>
  <c r="AA224" i="18" s="1"/>
  <c r="BR42" i="18" a="1"/>
  <c r="BR42" i="18" s="1"/>
  <c r="BR181" i="18" s="1"/>
  <c r="AJ81" i="18" a="1"/>
  <c r="AJ81" i="18" s="1"/>
  <c r="AJ220" i="18" s="1"/>
  <c r="X98" i="18" a="1"/>
  <c r="X98" i="18" s="1"/>
  <c r="X237" i="18" s="1"/>
  <c r="BB19" i="18" a="1"/>
  <c r="BB19" i="18" s="1"/>
  <c r="BB158" i="18" s="1"/>
  <c r="DC19" i="18" a="1"/>
  <c r="DC19" i="18" s="1"/>
  <c r="DC158" i="18" s="1"/>
  <c r="DQ54" i="18" a="1"/>
  <c r="DQ54" i="18" s="1"/>
  <c r="DQ193" i="18" s="1"/>
  <c r="AK104" i="18" a="1"/>
  <c r="AK104" i="18" s="1"/>
  <c r="AK243" i="18" s="1"/>
  <c r="BA14" i="18" a="1"/>
  <c r="BA14" i="18" s="1"/>
  <c r="BA153" i="18" s="1"/>
  <c r="CX14" i="18" a="1"/>
  <c r="CX14" i="18" s="1"/>
  <c r="CX153" i="18" s="1"/>
  <c r="M14" i="18" a="1"/>
  <c r="M14" i="18" s="1"/>
  <c r="M153" i="18" s="1"/>
  <c r="BV14" i="18" a="1"/>
  <c r="BV14" i="18" s="1"/>
  <c r="BV153" i="18" s="1"/>
  <c r="AL14" i="18" a="1"/>
  <c r="AL14" i="18" s="1"/>
  <c r="AL153" i="18" s="1"/>
  <c r="CS14" i="18" a="1"/>
  <c r="CS14" i="18" s="1"/>
  <c r="CS153" i="18" s="1"/>
  <c r="AP14" i="18" a="1"/>
  <c r="AP14" i="18" s="1"/>
  <c r="AP153" i="18" s="1"/>
  <c r="AU14" i="18" a="1"/>
  <c r="AU14" i="18" s="1"/>
  <c r="AU153" i="18" s="1"/>
  <c r="J14" i="18" a="1"/>
  <c r="J14" i="18" s="1"/>
  <c r="J153" i="18" s="1"/>
  <c r="DJ26" i="18" a="1"/>
  <c r="DJ26" i="18" s="1"/>
  <c r="DJ165" i="18" s="1"/>
  <c r="K26" i="18" a="1"/>
  <c r="K26" i="18" s="1"/>
  <c r="K165" i="18" s="1"/>
  <c r="X26" i="18" a="1"/>
  <c r="X26" i="18" s="1"/>
  <c r="X165" i="18" s="1"/>
  <c r="AX26" i="18" a="1"/>
  <c r="AX26" i="18" s="1"/>
  <c r="AX165" i="18" s="1"/>
  <c r="BB26" i="18" a="1"/>
  <c r="BB26" i="18" s="1"/>
  <c r="BB165" i="18" s="1"/>
  <c r="BK26" i="18" a="1"/>
  <c r="BK26" i="18" s="1"/>
  <c r="BK165" i="18" s="1"/>
  <c r="BX26" i="18" a="1"/>
  <c r="BX26" i="18" s="1"/>
  <c r="BX165" i="18" s="1"/>
  <c r="DP26" i="18" a="1"/>
  <c r="DP26" i="18" s="1"/>
  <c r="DP165" i="18" s="1"/>
  <c r="AM26" i="18" a="1"/>
  <c r="AM26" i="18" s="1"/>
  <c r="AM165" i="18" s="1"/>
  <c r="DH17" i="18" a="1"/>
  <c r="DH17" i="18" s="1"/>
  <c r="DH156" i="18" s="1"/>
  <c r="P17" i="18" a="1"/>
  <c r="P17" i="18" s="1"/>
  <c r="W17" i="18" a="1"/>
  <c r="W17" i="18" s="1"/>
  <c r="W156" i="18" s="1"/>
  <c r="Q17" i="18" a="1"/>
  <c r="Q17" i="18" s="1"/>
  <c r="Q156" i="18" s="1"/>
  <c r="AA17" i="18" a="1"/>
  <c r="AA17" i="18" s="1"/>
  <c r="AA156" i="18" s="1"/>
  <c r="U17" i="18" a="1"/>
  <c r="U17" i="18" s="1"/>
  <c r="U156" i="18" s="1"/>
  <c r="Z17" i="18" a="1"/>
  <c r="Z17" i="18" s="1"/>
  <c r="Z156" i="18" s="1"/>
  <c r="AT17" i="18" a="1"/>
  <c r="AT17" i="18" s="1"/>
  <c r="AT156" i="18" s="1"/>
  <c r="M17" i="18" a="1"/>
  <c r="M17" i="18" s="1"/>
  <c r="M156" i="18" s="1"/>
  <c r="X17" i="18" a="1"/>
  <c r="X17" i="18" s="1"/>
  <c r="X156" i="18" s="1"/>
  <c r="CD98" i="18" a="1"/>
  <c r="CD98" i="18" s="1"/>
  <c r="CD237" i="18" s="1"/>
  <c r="BR104" i="18" a="1"/>
  <c r="BR104" i="18" s="1"/>
  <c r="BR243" i="18" s="1"/>
  <c r="Y76" i="18" a="1"/>
  <c r="Y76" i="18" s="1"/>
  <c r="Y215" i="18" s="1"/>
  <c r="DD76" i="18" a="1"/>
  <c r="DD76" i="18" s="1"/>
  <c r="DD215" i="18" s="1"/>
  <c r="L76" i="18" a="1"/>
  <c r="L76" i="18" s="1"/>
  <c r="L215" i="18" s="1"/>
  <c r="DA76" i="18" a="1"/>
  <c r="DA76" i="18" s="1"/>
  <c r="DA215" i="18" s="1"/>
  <c r="BB76" i="18" a="1"/>
  <c r="BB76" i="18" s="1"/>
  <c r="BB215" i="18" s="1"/>
  <c r="P76" i="18" a="1"/>
  <c r="P76" i="18" s="1"/>
  <c r="H76" i="18" a="1"/>
  <c r="H76" i="18" s="1"/>
  <c r="H215" i="18" s="1"/>
  <c r="V76" i="18" a="1"/>
  <c r="V76" i="18" s="1"/>
  <c r="V215" i="18" s="1"/>
  <c r="CQ76" i="18" a="1"/>
  <c r="CQ76" i="18" s="1"/>
  <c r="CQ215" i="18" s="1"/>
  <c r="BQ90" i="18" a="1"/>
  <c r="BQ90" i="18" s="1"/>
  <c r="BQ229" i="18" s="1"/>
  <c r="DO90" i="18" a="1"/>
  <c r="DO90" i="18" s="1"/>
  <c r="DO229" i="18" s="1"/>
  <c r="BC90" i="18" a="1"/>
  <c r="BC90" i="18" s="1"/>
  <c r="BC229" i="18" s="1"/>
  <c r="DH90" i="18" a="1"/>
  <c r="DH90" i="18" s="1"/>
  <c r="DH229" i="18" s="1"/>
  <c r="AG90" i="18" a="1"/>
  <c r="AG90" i="18" s="1"/>
  <c r="AG229" i="18" s="1"/>
  <c r="BP90" i="18" a="1"/>
  <c r="BP90" i="18" s="1"/>
  <c r="BP229" i="18" s="1"/>
  <c r="CH90" i="18" a="1"/>
  <c r="CH90" i="18" s="1"/>
  <c r="CH229" i="18" s="1"/>
  <c r="G90" i="18" a="1"/>
  <c r="G90" i="18" s="1"/>
  <c r="G229" i="18" s="1"/>
  <c r="BI90" i="18" a="1"/>
  <c r="BI90" i="18" s="1"/>
  <c r="BI229" i="18" s="1"/>
  <c r="CF90" i="18" a="1"/>
  <c r="CF90" i="18" s="1"/>
  <c r="CF229" i="18" s="1"/>
  <c r="DP90" i="18" a="1"/>
  <c r="DP90" i="18" s="1"/>
  <c r="DP229" i="18" s="1"/>
  <c r="AN90" i="18" a="1"/>
  <c r="AN90" i="18" s="1"/>
  <c r="AN229" i="18" s="1"/>
  <c r="CV90" i="18" a="1"/>
  <c r="CV90" i="18" s="1"/>
  <c r="CV229" i="18" s="1"/>
  <c r="X90" i="18" a="1"/>
  <c r="X90" i="18" s="1"/>
  <c r="X229" i="18" s="1"/>
  <c r="DL77" i="18" a="1"/>
  <c r="DL77" i="18" s="1"/>
  <c r="DL216" i="18" s="1"/>
  <c r="AZ77" i="18" a="1"/>
  <c r="AZ77" i="18" s="1"/>
  <c r="AZ216" i="18" s="1"/>
  <c r="CX77" i="18" a="1"/>
  <c r="CX77" i="18" s="1"/>
  <c r="CX216" i="18" s="1"/>
  <c r="CE77" i="18" a="1"/>
  <c r="CE77" i="18" s="1"/>
  <c r="CE216" i="18" s="1"/>
  <c r="S77" i="18" a="1"/>
  <c r="S77" i="18" s="1"/>
  <c r="S216" i="18" s="1"/>
  <c r="CG77" i="18" a="1"/>
  <c r="CG77" i="18" s="1"/>
  <c r="CG216" i="18" s="1"/>
  <c r="U77" i="18" a="1"/>
  <c r="U77" i="18" s="1"/>
  <c r="U216" i="18" s="1"/>
  <c r="P77" i="18" a="1"/>
  <c r="P77" i="18" s="1"/>
  <c r="O77" i="18" a="1"/>
  <c r="O77" i="18" s="1"/>
  <c r="O216" i="18" s="1"/>
  <c r="G77" i="18" a="1"/>
  <c r="G77" i="18" s="1"/>
  <c r="G216" i="18" s="1"/>
  <c r="F77" i="18" a="1"/>
  <c r="F77" i="18" s="1"/>
  <c r="F216" i="18" s="1"/>
  <c r="AM77" i="18" a="1"/>
  <c r="AM77" i="18" s="1"/>
  <c r="AM216" i="18" s="1"/>
  <c r="AW77" i="18" a="1"/>
  <c r="AW77" i="18" s="1"/>
  <c r="AW216" i="18" s="1"/>
  <c r="DS77" i="18" a="1"/>
  <c r="DS77" i="18" s="1"/>
  <c r="DS216" i="18" s="1"/>
  <c r="AA77" i="18" a="1"/>
  <c r="AA77" i="18" s="1"/>
  <c r="AA216" i="18" s="1"/>
  <c r="DG79" i="18" a="1"/>
  <c r="DG79" i="18" s="1"/>
  <c r="DG218" i="18" s="1"/>
  <c r="AU79" i="18" a="1"/>
  <c r="AU79" i="18" s="1"/>
  <c r="AU218" i="18" s="1"/>
  <c r="DB79" i="18" a="1"/>
  <c r="DB79" i="18" s="1"/>
  <c r="DB218" i="18" s="1"/>
  <c r="AP79" i="18" a="1"/>
  <c r="AP79" i="18" s="1"/>
  <c r="AP218" i="18" s="1"/>
  <c r="CN79" i="18" a="1"/>
  <c r="CN79" i="18" s="1"/>
  <c r="CN218" i="18" s="1"/>
  <c r="AB79" i="18" a="1"/>
  <c r="AB79" i="18" s="1"/>
  <c r="AB218" i="18" s="1"/>
  <c r="CG79" i="18" a="1"/>
  <c r="CG79" i="18" s="1"/>
  <c r="CG218" i="18" s="1"/>
  <c r="U79" i="18" a="1"/>
  <c r="U79" i="18" s="1"/>
  <c r="U218" i="18" s="1"/>
  <c r="R79" i="18" a="1"/>
  <c r="R79" i="18" s="1"/>
  <c r="R218" i="18" s="1"/>
  <c r="AJ79" i="18" a="1"/>
  <c r="AJ79" i="18" s="1"/>
  <c r="AJ218" i="18" s="1"/>
  <c r="H79" i="18" a="1"/>
  <c r="H79" i="18" s="1"/>
  <c r="H218" i="18" s="1"/>
  <c r="P79" i="18" a="1"/>
  <c r="P79" i="18" s="1"/>
  <c r="DS79" i="18" a="1"/>
  <c r="DS79" i="18" s="1"/>
  <c r="DS218" i="18" s="1"/>
  <c r="AN79" i="18" a="1"/>
  <c r="AN79" i="18" s="1"/>
  <c r="AN218" i="18" s="1"/>
  <c r="CQ79" i="18" a="1"/>
  <c r="CQ79" i="18" s="1"/>
  <c r="CQ218" i="18" s="1"/>
  <c r="CY97" i="18" a="1"/>
  <c r="CY97" i="18" s="1"/>
  <c r="CY236" i="18" s="1"/>
  <c r="AM97" i="18" a="1"/>
  <c r="AM97" i="18" s="1"/>
  <c r="AM236" i="18" s="1"/>
  <c r="CR97" i="18" a="1"/>
  <c r="CR97" i="18" s="1"/>
  <c r="CR236" i="18" s="1"/>
  <c r="AF97" i="18" a="1"/>
  <c r="AF97" i="18" s="1"/>
  <c r="AF236" i="18" s="1"/>
  <c r="BO97" i="18" a="1"/>
  <c r="BO97" i="18" s="1"/>
  <c r="BO236" i="18" s="1"/>
  <c r="DQ97" i="18" a="1"/>
  <c r="DQ97" i="18" s="1"/>
  <c r="DQ236" i="18" s="1"/>
  <c r="BB97" i="18" a="1"/>
  <c r="BB97" i="18" s="1"/>
  <c r="BB236" i="18" s="1"/>
  <c r="BP97" i="18" a="1"/>
  <c r="BP97" i="18" s="1"/>
  <c r="BP236" i="18" s="1"/>
  <c r="BW97" i="18" a="1"/>
  <c r="BW97" i="18" s="1"/>
  <c r="BW236" i="18" s="1"/>
  <c r="CL97" i="18" a="1"/>
  <c r="CL97" i="18" s="1"/>
  <c r="CL236" i="18" s="1"/>
  <c r="DJ97" i="18" a="1"/>
  <c r="DJ97" i="18" s="1"/>
  <c r="DJ236" i="18" s="1"/>
  <c r="AG97" i="18" a="1"/>
  <c r="AG97" i="18" s="1"/>
  <c r="AG236" i="18" s="1"/>
  <c r="T97" i="18" a="1"/>
  <c r="T97" i="18" s="1"/>
  <c r="T236" i="18" s="1"/>
  <c r="V97" i="18" a="1"/>
  <c r="V97" i="18" s="1"/>
  <c r="V236" i="18" s="1"/>
  <c r="O97" i="18" a="1"/>
  <c r="O97" i="18" s="1"/>
  <c r="O236" i="18" s="1"/>
  <c r="CT67" i="18" a="1"/>
  <c r="CT67" i="18" s="1"/>
  <c r="CT206" i="18" s="1"/>
  <c r="AH67" i="18" a="1"/>
  <c r="AH67" i="18" s="1"/>
  <c r="AH206" i="18" s="1"/>
  <c r="CF67" i="18" a="1"/>
  <c r="CF67" i="18" s="1"/>
  <c r="CF206" i="18" s="1"/>
  <c r="T67" i="18" a="1"/>
  <c r="T67" i="18" s="1"/>
  <c r="T206" i="18" s="1"/>
  <c r="CA67" i="18" a="1"/>
  <c r="CA67" i="18" s="1"/>
  <c r="CA206" i="18" s="1"/>
  <c r="O67" i="18" a="1"/>
  <c r="O67" i="18" s="1"/>
  <c r="O206" i="18" s="1"/>
  <c r="BQ67" i="18" a="1"/>
  <c r="BQ67" i="18" s="1"/>
  <c r="BQ206" i="18" s="1"/>
  <c r="AD67" i="18" a="1"/>
  <c r="AD67" i="18" s="1"/>
  <c r="AD206" i="18" s="1"/>
  <c r="BF67" i="18" a="1"/>
  <c r="BF67" i="18" s="1"/>
  <c r="BF206" i="18" s="1"/>
  <c r="BK67" i="18" a="1"/>
  <c r="BK67" i="18" s="1"/>
  <c r="BK206" i="18" s="1"/>
  <c r="BJ67" i="18" a="1"/>
  <c r="BJ67" i="18" s="1"/>
  <c r="BJ206" i="18" s="1"/>
  <c r="BC67" i="18" a="1"/>
  <c r="BC67" i="18" s="1"/>
  <c r="BC206" i="18" s="1"/>
  <c r="DN67" i="18" a="1"/>
  <c r="DN67" i="18" s="1"/>
  <c r="DN206" i="18" s="1"/>
  <c r="AI67" i="18" a="1"/>
  <c r="AI67" i="18" s="1"/>
  <c r="AI206" i="18" s="1"/>
  <c r="E67" i="18" a="1"/>
  <c r="E67" i="18" s="1"/>
  <c r="E206" i="18" s="1"/>
  <c r="BZ42" i="18" a="1"/>
  <c r="BZ42" i="18" s="1"/>
  <c r="BZ181" i="18" s="1"/>
  <c r="CV42" i="18" a="1"/>
  <c r="CV42" i="18" s="1"/>
  <c r="CV181" i="18" s="1"/>
  <c r="AO81" i="18" a="1"/>
  <c r="AO81" i="18" s="1"/>
  <c r="AO220" i="18" s="1"/>
  <c r="CL81" i="18" a="1"/>
  <c r="CL81" i="18" s="1"/>
  <c r="CL220" i="18" s="1"/>
  <c r="CH98" i="18" a="1"/>
  <c r="CH98" i="18" s="1"/>
  <c r="CH237" i="18" s="1"/>
  <c r="CL19" i="18" a="1"/>
  <c r="CL19" i="18" s="1"/>
  <c r="CL158" i="18" s="1"/>
  <c r="BU19" i="18" a="1"/>
  <c r="BU19" i="18" s="1"/>
  <c r="BU158" i="18" s="1"/>
  <c r="AS54" i="18" a="1"/>
  <c r="AS54" i="18" s="1"/>
  <c r="AS193" i="18" s="1"/>
  <c r="BW54" i="18" a="1"/>
  <c r="BW54" i="18" s="1"/>
  <c r="BW193" i="18" s="1"/>
  <c r="DD104" i="18" a="1"/>
  <c r="DD104" i="18" s="1"/>
  <c r="DD243" i="18" s="1"/>
  <c r="V104" i="18" a="1"/>
  <c r="V104" i="18" s="1"/>
  <c r="V243" i="18" s="1"/>
  <c r="BL93" i="18" a="1"/>
  <c r="BL93" i="18" s="1"/>
  <c r="BL232" i="18" s="1"/>
  <c r="DS93" i="18" a="1"/>
  <c r="DS93" i="18" s="1"/>
  <c r="DS232" i="18" s="1"/>
  <c r="BG93" i="18" a="1"/>
  <c r="BG93" i="18" s="1"/>
  <c r="BG232" i="18" s="1"/>
  <c r="DE93" i="18" a="1"/>
  <c r="DE93" i="18" s="1"/>
  <c r="DE232" i="18" s="1"/>
  <c r="AS93" i="18" a="1"/>
  <c r="AS93" i="18" s="1"/>
  <c r="AS232" i="18" s="1"/>
  <c r="DD93" i="18" a="1"/>
  <c r="DD93" i="18" s="1"/>
  <c r="DD232" i="18" s="1"/>
  <c r="AR93" i="18" a="1"/>
  <c r="AR93" i="18" s="1"/>
  <c r="AR232" i="18" s="1"/>
  <c r="CT93" i="18" a="1"/>
  <c r="CT93" i="18" s="1"/>
  <c r="CT232" i="18" s="1"/>
  <c r="CJ93" i="18" a="1"/>
  <c r="CJ93" i="18" s="1"/>
  <c r="CJ232" i="18" s="1"/>
  <c r="CS93" i="18" a="1"/>
  <c r="CS93" i="18" s="1"/>
  <c r="CS232" i="18" s="1"/>
  <c r="CG93" i="18" a="1"/>
  <c r="CG93" i="18" s="1"/>
  <c r="CG232" i="18" s="1"/>
  <c r="BD93" i="18" a="1"/>
  <c r="BD93" i="18" s="1"/>
  <c r="BD232" i="18" s="1"/>
  <c r="AB93" i="18" a="1"/>
  <c r="AB93" i="18" s="1"/>
  <c r="AB232" i="18" s="1"/>
  <c r="K93" i="18" a="1"/>
  <c r="K93" i="18" s="1"/>
  <c r="K232" i="18" s="1"/>
  <c r="DS102" i="18" a="1"/>
  <c r="DS102" i="18" s="1"/>
  <c r="DS241" i="18" s="1"/>
  <c r="DD102" i="18" a="1"/>
  <c r="DD102" i="18" s="1"/>
  <c r="DD241" i="18" s="1"/>
  <c r="AJ102" i="18" a="1"/>
  <c r="AJ102" i="18" s="1"/>
  <c r="AJ241" i="18" s="1"/>
  <c r="BW102" i="18" a="1"/>
  <c r="BW102" i="18" s="1"/>
  <c r="BW241" i="18" s="1"/>
  <c r="K102" i="18" a="1"/>
  <c r="K102" i="18" s="1"/>
  <c r="K241" i="18" s="1"/>
  <c r="AM102" i="18" a="1"/>
  <c r="AM102" i="18" s="1"/>
  <c r="AM241" i="18" s="1"/>
  <c r="AF102" i="18" a="1"/>
  <c r="AF102" i="18" s="1"/>
  <c r="AF241" i="18" s="1"/>
  <c r="BJ102" i="18" a="1"/>
  <c r="BJ102" i="18" s="1"/>
  <c r="BJ241" i="18" s="1"/>
  <c r="DA102" i="18" a="1"/>
  <c r="DA102" i="18" s="1"/>
  <c r="DA241" i="18" s="1"/>
  <c r="AI102" i="18" a="1"/>
  <c r="AI102" i="18" s="1"/>
  <c r="AI241" i="18" s="1"/>
  <c r="BL102" i="18" a="1"/>
  <c r="BL102" i="18" s="1"/>
  <c r="BL241" i="18" s="1"/>
  <c r="CG102" i="18" a="1"/>
  <c r="CG102" i="18" s="1"/>
  <c r="CG241" i="18" s="1"/>
  <c r="DJ102" i="18" a="1"/>
  <c r="DJ102" i="18" s="1"/>
  <c r="DJ241" i="18" s="1"/>
  <c r="J102" i="18" a="1"/>
  <c r="J102" i="18" s="1"/>
  <c r="J241" i="18" s="1"/>
  <c r="CL102" i="18" a="1"/>
  <c r="CL102" i="18" s="1"/>
  <c r="CL241" i="18" s="1"/>
  <c r="DD41" i="18" a="1"/>
  <c r="DD41" i="18" s="1"/>
  <c r="DD180" i="18" s="1"/>
  <c r="AR41" i="18" a="1"/>
  <c r="AR41" i="18" s="1"/>
  <c r="AR180" i="18" s="1"/>
  <c r="CV41" i="18" a="1"/>
  <c r="CV41" i="18" s="1"/>
  <c r="CV180" i="18" s="1"/>
  <c r="AJ41" i="18" a="1"/>
  <c r="AJ41" i="18" s="1"/>
  <c r="AJ180" i="18" s="1"/>
  <c r="BU41" i="18" a="1"/>
  <c r="BU41" i="18" s="1"/>
  <c r="BU180" i="18" s="1"/>
  <c r="CX41" i="18" a="1"/>
  <c r="CX41" i="18" s="1"/>
  <c r="CX180" i="18" s="1"/>
  <c r="K41" i="18" a="1"/>
  <c r="K41" i="18" s="1"/>
  <c r="K180" i="18" s="1"/>
  <c r="AU41" i="18" a="1"/>
  <c r="AU41" i="18" s="1"/>
  <c r="AU180" i="18" s="1"/>
  <c r="CW41" i="18" a="1"/>
  <c r="CW41" i="18" s="1"/>
  <c r="CW180" i="18" s="1"/>
  <c r="AB41" i="18" a="1"/>
  <c r="AB41" i="18" s="1"/>
  <c r="AB180" i="18" s="1"/>
  <c r="AE41" i="18" a="1"/>
  <c r="AE41" i="18" s="1"/>
  <c r="AE180" i="18" s="1"/>
  <c r="CC41" i="18" a="1"/>
  <c r="CC41" i="18" s="1"/>
  <c r="CC180" i="18" s="1"/>
  <c r="I41" i="18" a="1"/>
  <c r="I41" i="18" s="1"/>
  <c r="I180" i="18" s="1"/>
  <c r="BK41" i="18" a="1"/>
  <c r="BK41" i="18" s="1"/>
  <c r="BK180" i="18" s="1"/>
  <c r="DL41" i="18" a="1"/>
  <c r="DL41" i="18" s="1"/>
  <c r="DL180" i="18" s="1"/>
  <c r="CX47" i="18" a="1"/>
  <c r="CX47" i="18" s="1"/>
  <c r="CX186" i="18" s="1"/>
  <c r="AL47" i="18" a="1"/>
  <c r="AL47" i="18" s="1"/>
  <c r="AL186" i="18" s="1"/>
  <c r="CU47" i="18" a="1"/>
  <c r="CU47" i="18" s="1"/>
  <c r="CU186" i="18" s="1"/>
  <c r="AI47" i="18" a="1"/>
  <c r="AI47" i="18" s="1"/>
  <c r="AI186" i="18" s="1"/>
  <c r="CK47" i="18" a="1"/>
  <c r="CK47" i="18" s="1"/>
  <c r="CK186" i="18" s="1"/>
  <c r="DH47" i="18" a="1"/>
  <c r="DH47" i="18" s="1"/>
  <c r="DH186" i="18" s="1"/>
  <c r="BB47" i="18" a="1"/>
  <c r="BB47" i="18" s="1"/>
  <c r="BB186" i="18" s="1"/>
  <c r="BV47" i="18" a="1"/>
  <c r="BV47" i="18" s="1"/>
  <c r="BV186" i="18" s="1"/>
  <c r="BM47" i="18" a="1"/>
  <c r="BM47" i="18" s="1"/>
  <c r="BM186" i="18" s="1"/>
  <c r="DJ47" i="18" a="1"/>
  <c r="DJ47" i="18" s="1"/>
  <c r="DJ186" i="18" s="1"/>
  <c r="CZ47" i="18" a="1"/>
  <c r="CZ47" i="18" s="1"/>
  <c r="CZ186" i="18" s="1"/>
  <c r="AS47" i="18" a="1"/>
  <c r="AS47" i="18" s="1"/>
  <c r="AS186" i="18" s="1"/>
  <c r="AQ47" i="18" a="1"/>
  <c r="AQ47" i="18" s="1"/>
  <c r="AQ186" i="18" s="1"/>
  <c r="T47" i="18" a="1"/>
  <c r="T47" i="18" s="1"/>
  <c r="T186" i="18" s="1"/>
  <c r="CE47" i="18" a="1"/>
  <c r="CE47" i="18" s="1"/>
  <c r="CE186" i="18" s="1"/>
  <c r="CN57" i="18" a="1"/>
  <c r="CN57" i="18" s="1"/>
  <c r="CN196" i="18" s="1"/>
  <c r="DO57" i="18" a="1"/>
  <c r="DO57" i="18" s="1"/>
  <c r="DO196" i="18" s="1"/>
  <c r="BC57" i="18" a="1"/>
  <c r="BC57" i="18" s="1"/>
  <c r="BC196" i="18" s="1"/>
  <c r="DH57" i="18" a="1"/>
  <c r="DH57" i="18" s="1"/>
  <c r="DH196" i="18" s="1"/>
  <c r="AV57" i="18" a="1"/>
  <c r="AV57" i="18" s="1"/>
  <c r="AV196" i="18" s="1"/>
  <c r="BR57" i="18" a="1"/>
  <c r="BR57" i="18" s="1"/>
  <c r="BR196" i="18" s="1"/>
  <c r="F106" i="18" a="1"/>
  <c r="F106" i="18" s="1"/>
  <c r="F245" i="18" s="1"/>
  <c r="BV49" i="18" a="1"/>
  <c r="BV49" i="18" s="1"/>
  <c r="BV188" i="18" s="1"/>
  <c r="N92" i="18" a="1"/>
  <c r="N92" i="18" s="1"/>
  <c r="N231" i="18" s="1"/>
  <c r="DF66" i="18" a="1"/>
  <c r="DF66" i="18" s="1"/>
  <c r="DF205" i="18" s="1"/>
  <c r="N13" i="18" a="1"/>
  <c r="N13" i="18" s="1"/>
  <c r="N152" i="18" s="1"/>
  <c r="Z31" i="18" a="1"/>
  <c r="Z31" i="18" s="1"/>
  <c r="Z170" i="18" s="1"/>
  <c r="DA7" i="18" a="1"/>
  <c r="DA7" i="18" s="1"/>
  <c r="DA146" i="18" s="1"/>
  <c r="CS7" i="18" a="1"/>
  <c r="CS7" i="18" s="1"/>
  <c r="CS146" i="18" s="1"/>
  <c r="AD30" i="18" a="1"/>
  <c r="AD30" i="18" s="1"/>
  <c r="AD169" i="18" s="1"/>
  <c r="AB80" i="18" a="1"/>
  <c r="AB80" i="18" s="1"/>
  <c r="AB219" i="18" s="1"/>
  <c r="BD70" i="18" a="1"/>
  <c r="BD70" i="18" s="1"/>
  <c r="BD209" i="18" s="1"/>
  <c r="DG86" i="18" a="1"/>
  <c r="DG86" i="18" s="1"/>
  <c r="DG225" i="18" s="1"/>
  <c r="DF86" i="18" a="1"/>
  <c r="DF86" i="18" s="1"/>
  <c r="DF225" i="18" s="1"/>
  <c r="AC86" i="18" a="1"/>
  <c r="AC86" i="18" s="1"/>
  <c r="AC225" i="18" s="1"/>
  <c r="BT46" i="18" a="1"/>
  <c r="BT46" i="18" s="1"/>
  <c r="BT185" i="18" s="1"/>
  <c r="AN46" i="18" a="1"/>
  <c r="AN46" i="18" s="1"/>
  <c r="AN185" i="18" s="1"/>
  <c r="CH46" i="18" a="1"/>
  <c r="CH46" i="18" s="1"/>
  <c r="CH185" i="18" s="1"/>
  <c r="DC46" i="18" a="1"/>
  <c r="DC46" i="18" s="1"/>
  <c r="DC185" i="18" s="1"/>
  <c r="CM101" i="18" a="1"/>
  <c r="CM101" i="18" s="1"/>
  <c r="CM240" i="18" s="1"/>
  <c r="DK101" i="18" a="1"/>
  <c r="DK101" i="18" s="1"/>
  <c r="DK240" i="18" s="1"/>
  <c r="BS101" i="18" a="1"/>
  <c r="BS101" i="18" s="1"/>
  <c r="BS240" i="18" s="1"/>
  <c r="BC101" i="18" a="1"/>
  <c r="BC101" i="18" s="1"/>
  <c r="BC240" i="18" s="1"/>
  <c r="CN101" i="18" a="1"/>
  <c r="CN101" i="18" s="1"/>
  <c r="CN240" i="18" s="1"/>
  <c r="BW95" i="18" a="1"/>
  <c r="BW95" i="18" s="1"/>
  <c r="BW234" i="18" s="1"/>
  <c r="CN95" i="18" a="1"/>
  <c r="CN95" i="18" s="1"/>
  <c r="CN234" i="18" s="1"/>
  <c r="AL95" i="18" a="1"/>
  <c r="AL95" i="18" s="1"/>
  <c r="AL234" i="18" s="1"/>
  <c r="CA95" i="18" a="1"/>
  <c r="CA95" i="18" s="1"/>
  <c r="CA234" i="18" s="1"/>
  <c r="L95" i="18" a="1"/>
  <c r="L95" i="18" s="1"/>
  <c r="L234" i="18" s="1"/>
  <c r="BK44" i="18" a="1"/>
  <c r="BK44" i="18" s="1"/>
  <c r="BK183" i="18" s="1"/>
  <c r="AF44" i="18" a="1"/>
  <c r="AF44" i="18" s="1"/>
  <c r="AF183" i="18" s="1"/>
  <c r="DP44" i="18" a="1"/>
  <c r="DP44" i="18" s="1"/>
  <c r="DP183" i="18" s="1"/>
  <c r="CW44" i="18" a="1"/>
  <c r="CW44" i="18" s="1"/>
  <c r="CW183" i="18" s="1"/>
  <c r="CB73" i="18" a="1"/>
  <c r="CB73" i="18" s="1"/>
  <c r="CB212" i="18" s="1"/>
  <c r="DC73" i="18" a="1"/>
  <c r="DC73" i="18" s="1"/>
  <c r="DC212" i="18" s="1"/>
  <c r="AY73" i="18" a="1"/>
  <c r="AY73" i="18" s="1"/>
  <c r="AY212" i="18" s="1"/>
  <c r="K73" i="18" a="1"/>
  <c r="K73" i="18" s="1"/>
  <c r="K212" i="18" s="1"/>
  <c r="DD73" i="18" a="1"/>
  <c r="DD73" i="18" s="1"/>
  <c r="DD212" i="18" s="1"/>
  <c r="AS85" i="18" a="1"/>
  <c r="AS85" i="18" s="1"/>
  <c r="AS224" i="18" s="1"/>
  <c r="AM85" i="18" a="1"/>
  <c r="AM85" i="18" s="1"/>
  <c r="AM224" i="18" s="1"/>
  <c r="AF85" i="18" a="1"/>
  <c r="AF85" i="18" s="1"/>
  <c r="AF224" i="18" s="1"/>
  <c r="DC85" i="18" a="1"/>
  <c r="DC85" i="18" s="1"/>
  <c r="DC224" i="18" s="1"/>
  <c r="R85" i="18" a="1"/>
  <c r="R85" i="18" s="1"/>
  <c r="R224" i="18" s="1"/>
  <c r="AY85" i="18" a="1"/>
  <c r="AY85" i="18" s="1"/>
  <c r="AY224" i="18" s="1"/>
  <c r="CE85" i="18" a="1"/>
  <c r="CE85" i="18" s="1"/>
  <c r="CE224" i="18" s="1"/>
  <c r="DI42" i="18" a="1"/>
  <c r="DI42" i="18" s="1"/>
  <c r="DI181" i="18" s="1"/>
  <c r="AV81" i="18" a="1"/>
  <c r="AV81" i="18" s="1"/>
  <c r="AV220" i="18" s="1"/>
  <c r="BM98" i="18" a="1"/>
  <c r="BM98" i="18" s="1"/>
  <c r="BM237" i="18" s="1"/>
  <c r="T19" i="18" a="1"/>
  <c r="T19" i="18" s="1"/>
  <c r="T158" i="18" s="1"/>
  <c r="CJ54" i="18" a="1"/>
  <c r="CJ54" i="18" s="1"/>
  <c r="CJ193" i="18" s="1"/>
  <c r="BH54" i="18" a="1"/>
  <c r="BH54" i="18" s="1"/>
  <c r="BH193" i="18" s="1"/>
  <c r="BI104" i="18" a="1"/>
  <c r="BI104" i="18" s="1"/>
  <c r="BI243" i="18" s="1"/>
  <c r="AR14" i="18" a="1"/>
  <c r="AR14" i="18" s="1"/>
  <c r="AR153" i="18" s="1"/>
  <c r="DH14" i="18" a="1"/>
  <c r="DH14" i="18" s="1"/>
  <c r="DH153" i="18" s="1"/>
  <c r="DR14" i="18" a="1"/>
  <c r="DR14" i="18" s="1"/>
  <c r="DR153" i="18" s="1"/>
  <c r="BQ14" i="18" a="1"/>
  <c r="BQ14" i="18" s="1"/>
  <c r="BQ153" i="18" s="1"/>
  <c r="O14" i="18" a="1"/>
  <c r="O14" i="18" s="1"/>
  <c r="O153" i="18" s="1"/>
  <c r="CI14" i="18" a="1"/>
  <c r="CI14" i="18" s="1"/>
  <c r="CI153" i="18" s="1"/>
  <c r="S14" i="18" a="1"/>
  <c r="S14" i="18" s="1"/>
  <c r="S153" i="18" s="1"/>
  <c r="AC14" i="18" a="1"/>
  <c r="AC14" i="18" s="1"/>
  <c r="AC153" i="18" s="1"/>
  <c r="CZ14" i="18" a="1"/>
  <c r="CZ14" i="18" s="1"/>
  <c r="CZ153" i="18" s="1"/>
  <c r="CT26" i="18" a="1"/>
  <c r="CT26" i="18" s="1"/>
  <c r="CT165" i="18" s="1"/>
  <c r="F26" i="18" a="1"/>
  <c r="F26" i="18" s="1"/>
  <c r="F165" i="18" s="1"/>
  <c r="J26" i="18" a="1"/>
  <c r="J26" i="18" s="1"/>
  <c r="J165" i="18" s="1"/>
  <c r="AF26" i="18" a="1"/>
  <c r="AF26" i="18" s="1"/>
  <c r="AF165" i="18" s="1"/>
  <c r="AS26" i="18" a="1"/>
  <c r="AS26" i="18" s="1"/>
  <c r="AS165" i="18" s="1"/>
  <c r="AW26" i="18" a="1"/>
  <c r="AW26" i="18" s="1"/>
  <c r="AW165" i="18" s="1"/>
  <c r="BO26" i="18" a="1"/>
  <c r="BO26" i="18" s="1"/>
  <c r="BO165" i="18" s="1"/>
  <c r="CB26" i="18" a="1"/>
  <c r="CB26" i="18" s="1"/>
  <c r="CB165" i="18" s="1"/>
  <c r="AK26" i="18" a="1"/>
  <c r="AK26" i="18" s="1"/>
  <c r="AK165" i="18" s="1"/>
  <c r="CY17" i="18" a="1"/>
  <c r="CY17" i="18" s="1"/>
  <c r="CY156" i="18" s="1"/>
  <c r="DM17" i="18" a="1"/>
  <c r="DM17" i="18" s="1"/>
  <c r="DM156" i="18" s="1"/>
  <c r="R17" i="18" a="1"/>
  <c r="R17" i="18" s="1"/>
  <c r="R156" i="18" s="1"/>
  <c r="DA17" i="18" a="1"/>
  <c r="DA17" i="18" s="1"/>
  <c r="DA156" i="18" s="1"/>
  <c r="K17" i="18" a="1"/>
  <c r="K17" i="18" s="1"/>
  <c r="K156" i="18" s="1"/>
  <c r="E17" i="18" a="1"/>
  <c r="E17" i="18" s="1"/>
  <c r="E156" i="18" s="1"/>
  <c r="O17" i="18" a="1"/>
  <c r="O17" i="18" s="1"/>
  <c r="O156" i="18" s="1"/>
  <c r="I17" i="18" a="1"/>
  <c r="I17" i="18" s="1"/>
  <c r="I156" i="18" s="1"/>
  <c r="CN17" i="18" a="1"/>
  <c r="CN17" i="18" s="1"/>
  <c r="CN156" i="18" s="1"/>
  <c r="CS17" i="18" a="1"/>
  <c r="CS17" i="18" s="1"/>
  <c r="CS156" i="18" s="1"/>
  <c r="DQ98" i="18" a="1"/>
  <c r="DQ98" i="18" s="1"/>
  <c r="DQ237" i="18" s="1"/>
  <c r="DL76" i="18" a="1"/>
  <c r="DL76" i="18" s="1"/>
  <c r="DL215" i="18" s="1"/>
  <c r="T76" i="18" a="1"/>
  <c r="T76" i="18" s="1"/>
  <c r="T215" i="18" s="1"/>
  <c r="CL76" i="18" a="1"/>
  <c r="CL76" i="18" s="1"/>
  <c r="CL215" i="18" s="1"/>
  <c r="CM76" i="18" a="1"/>
  <c r="CM76" i="18" s="1"/>
  <c r="CM215" i="18" s="1"/>
  <c r="BP76" i="18" a="1"/>
  <c r="BP76" i="18" s="1"/>
  <c r="BP215" i="18" s="1"/>
  <c r="AC76" i="18" a="1"/>
  <c r="AC76" i="18" s="1"/>
  <c r="AC215" i="18" s="1"/>
  <c r="J76" i="18" a="1"/>
  <c r="J76" i="18" s="1"/>
  <c r="J215" i="18" s="1"/>
  <c r="BZ76" i="18" a="1"/>
  <c r="BZ76" i="18" s="1"/>
  <c r="BZ215" i="18" s="1"/>
  <c r="S76" i="18" a="1"/>
  <c r="S76" i="18" s="1"/>
  <c r="S215" i="18" s="1"/>
  <c r="BR76" i="18" a="1"/>
  <c r="BR76" i="18" s="1"/>
  <c r="BR215" i="18" s="1"/>
  <c r="BH90" i="18" a="1"/>
  <c r="BH90" i="18" s="1"/>
  <c r="BH229" i="18" s="1"/>
  <c r="DF90" i="18" a="1"/>
  <c r="DF90" i="18" s="1"/>
  <c r="DF229" i="18" s="1"/>
  <c r="AT90" i="18" a="1"/>
  <c r="AT90" i="18" s="1"/>
  <c r="AT229" i="18" s="1"/>
  <c r="CP90" i="18" a="1"/>
  <c r="CP90" i="18" s="1"/>
  <c r="CP229" i="18" s="1"/>
  <c r="O90" i="18" a="1"/>
  <c r="O90" i="18" s="1"/>
  <c r="O229" i="18" s="1"/>
  <c r="AX90" i="18" a="1"/>
  <c r="AX90" i="18" s="1"/>
  <c r="AX229" i="18" s="1"/>
  <c r="CB90" i="18" a="1"/>
  <c r="CB90" i="18" s="1"/>
  <c r="CB229" i="18" s="1"/>
  <c r="DR90" i="18" a="1"/>
  <c r="DR90" i="18" s="1"/>
  <c r="DR229" i="18" s="1"/>
  <c r="AQ90" i="18" a="1"/>
  <c r="AQ90" i="18" s="1"/>
  <c r="AQ229" i="18" s="1"/>
  <c r="BY90" i="18" a="1"/>
  <c r="BY90" i="18" s="1"/>
  <c r="BY229" i="18" s="1"/>
  <c r="DI90" i="18" a="1"/>
  <c r="DI90" i="18" s="1"/>
  <c r="DI229" i="18" s="1"/>
  <c r="V90" i="18" a="1"/>
  <c r="V90" i="18" s="1"/>
  <c r="V229" i="18" s="1"/>
  <c r="BX90" i="18" a="1"/>
  <c r="BX90" i="18" s="1"/>
  <c r="BX229" i="18" s="1"/>
  <c r="AS90" i="18" a="1"/>
  <c r="AS90" i="18" s="1"/>
  <c r="AS229" i="18" s="1"/>
  <c r="DC77" i="18" a="1"/>
  <c r="DC77" i="18" s="1"/>
  <c r="DC216" i="18" s="1"/>
  <c r="AQ77" i="18" a="1"/>
  <c r="AQ77" i="18" s="1"/>
  <c r="AQ216" i="18" s="1"/>
  <c r="CS77" i="18" a="1"/>
  <c r="CS77" i="18" s="1"/>
  <c r="CS216" i="18" s="1"/>
  <c r="BV77" i="18" a="1"/>
  <c r="BV77" i="18" s="1"/>
  <c r="BV216" i="18" s="1"/>
  <c r="J77" i="18" a="1"/>
  <c r="J77" i="18" s="1"/>
  <c r="J216" i="18" s="1"/>
  <c r="BX77" i="18" a="1"/>
  <c r="BX77" i="18" s="1"/>
  <c r="BX216" i="18" s="1"/>
  <c r="L77" i="18" a="1"/>
  <c r="L77" i="18" s="1"/>
  <c r="L216" i="18" s="1"/>
  <c r="DE77" i="18" a="1"/>
  <c r="DE77" i="18" s="1"/>
  <c r="DE216" i="18" s="1"/>
  <c r="H77" i="18" a="1"/>
  <c r="H77" i="18" s="1"/>
  <c r="H216" i="18" s="1"/>
  <c r="CK77" i="18" a="1"/>
  <c r="CK77" i="18" s="1"/>
  <c r="CK216" i="18" s="1"/>
  <c r="DQ77" i="18" a="1"/>
  <c r="DQ77" i="18" s="1"/>
  <c r="DQ216" i="18" s="1"/>
  <c r="X77" i="18" a="1"/>
  <c r="X77" i="18" s="1"/>
  <c r="X216" i="18" s="1"/>
  <c r="AF77" i="18" a="1"/>
  <c r="AF77" i="18" s="1"/>
  <c r="AF216" i="18" s="1"/>
  <c r="CR77" i="18" a="1"/>
  <c r="CR77" i="18" s="1"/>
  <c r="CR216" i="18" s="1"/>
  <c r="CH77" i="18" a="1"/>
  <c r="CH77" i="18" s="1"/>
  <c r="CH216" i="18" s="1"/>
  <c r="CX79" i="18" a="1"/>
  <c r="CX79" i="18" s="1"/>
  <c r="CX218" i="18" s="1"/>
  <c r="AL79" i="18" a="1"/>
  <c r="AL79" i="18" s="1"/>
  <c r="AL218" i="18" s="1"/>
  <c r="CS79" i="18" a="1"/>
  <c r="CS79" i="18" s="1"/>
  <c r="CS218" i="18" s="1"/>
  <c r="AG79" i="18" a="1"/>
  <c r="AG79" i="18" s="1"/>
  <c r="AG218" i="18" s="1"/>
  <c r="CI79" i="18" a="1"/>
  <c r="CI79" i="18" s="1"/>
  <c r="CI218" i="18" s="1"/>
  <c r="W79" i="18" a="1"/>
  <c r="W79" i="18" s="1"/>
  <c r="W218" i="18" s="1"/>
  <c r="BX79" i="18" a="1"/>
  <c r="BX79" i="18" s="1"/>
  <c r="BX218" i="18" s="1"/>
  <c r="L79" i="18" a="1"/>
  <c r="L79" i="18" s="1"/>
  <c r="L218" i="18" s="1"/>
  <c r="I79" i="18" a="1"/>
  <c r="I79" i="18" s="1"/>
  <c r="I218" i="18" s="1"/>
  <c r="CU79" i="18" a="1"/>
  <c r="CU79" i="18" s="1"/>
  <c r="CU218" i="18" s="1"/>
  <c r="DC79" i="18" a="1"/>
  <c r="DC79" i="18" s="1"/>
  <c r="DC218" i="18" s="1"/>
  <c r="DQ79" i="18" a="1"/>
  <c r="DQ79" i="18" s="1"/>
  <c r="DQ218" i="18" s="1"/>
  <c r="CZ79" i="18" a="1"/>
  <c r="CZ79" i="18" s="1"/>
  <c r="CZ218" i="18" s="1"/>
  <c r="M79" i="18" a="1"/>
  <c r="M79" i="18" s="1"/>
  <c r="M218" i="18" s="1"/>
  <c r="DJ79" i="18" a="1"/>
  <c r="DJ79" i="18" s="1"/>
  <c r="DJ218" i="18" s="1"/>
  <c r="CP97" i="18" a="1"/>
  <c r="CP97" i="18" s="1"/>
  <c r="CP236" i="18" s="1"/>
  <c r="AD97" i="18" a="1"/>
  <c r="AD97" i="18" s="1"/>
  <c r="AD236" i="18" s="1"/>
  <c r="CI97" i="18" a="1"/>
  <c r="CI97" i="18" s="1"/>
  <c r="CI236" i="18" s="1"/>
  <c r="W97" i="18" a="1"/>
  <c r="W97" i="18" s="1"/>
  <c r="W236" i="18" s="1"/>
  <c r="BI97" i="18" a="1"/>
  <c r="BI97" i="18" s="1"/>
  <c r="BI236" i="18" s="1"/>
  <c r="DK97" i="18" a="1"/>
  <c r="DK97" i="18" s="1"/>
  <c r="DK236" i="18" s="1"/>
  <c r="AP97" i="18" a="1"/>
  <c r="AP97" i="18" s="1"/>
  <c r="AP236" i="18" s="1"/>
  <c r="BG97" i="18" a="1"/>
  <c r="BG97" i="18" s="1"/>
  <c r="BG236" i="18" s="1"/>
  <c r="AY97" i="18" a="1"/>
  <c r="AY97" i="18" s="1"/>
  <c r="AY236" i="18" s="1"/>
  <c r="CD97" i="18" a="1"/>
  <c r="CD97" i="18" s="1"/>
  <c r="CD236" i="18" s="1"/>
  <c r="DB97" i="18" a="1"/>
  <c r="DB97" i="18" s="1"/>
  <c r="DB236" i="18" s="1"/>
  <c r="Y97" i="18" a="1"/>
  <c r="Y97" i="18" s="1"/>
  <c r="Y236" i="18" s="1"/>
  <c r="M97" i="18" a="1"/>
  <c r="M97" i="18" s="1"/>
  <c r="M236" i="18" s="1"/>
  <c r="DA97" i="18" a="1"/>
  <c r="DA97" i="18" s="1"/>
  <c r="DA236" i="18" s="1"/>
  <c r="CQ97" i="18" a="1"/>
  <c r="CQ97" i="18" s="1"/>
  <c r="CQ236" i="18" s="1"/>
  <c r="CK67" i="18" a="1"/>
  <c r="CK67" i="18" s="1"/>
  <c r="CK206" i="18" s="1"/>
  <c r="Y67" i="18" a="1"/>
  <c r="Y67" i="18" s="1"/>
  <c r="Y206" i="18" s="1"/>
  <c r="BW67" i="18" a="1"/>
  <c r="BW67" i="18" s="1"/>
  <c r="BW206" i="18" s="1"/>
  <c r="K67" i="18" a="1"/>
  <c r="K67" i="18" s="1"/>
  <c r="K206" i="18" s="1"/>
  <c r="BV67" i="18" a="1"/>
  <c r="BV67" i="18" s="1"/>
  <c r="BV206" i="18" s="1"/>
  <c r="J67" i="18" a="1"/>
  <c r="J67" i="18" s="1"/>
  <c r="J206" i="18" s="1"/>
  <c r="BH67" i="18" a="1"/>
  <c r="BH67" i="18" s="1"/>
  <c r="BH206" i="18" s="1"/>
  <c r="V67" i="18" a="1"/>
  <c r="V67" i="18" s="1"/>
  <c r="V206" i="18" s="1"/>
  <c r="AX67" i="18" a="1"/>
  <c r="AX67" i="18" s="1"/>
  <c r="AX206" i="18" s="1"/>
  <c r="BB67" i="18" a="1"/>
  <c r="BB67" i="18" s="1"/>
  <c r="BB206" i="18" s="1"/>
  <c r="Q67" i="18" a="1"/>
  <c r="Q67" i="18" s="1"/>
  <c r="Q206" i="18" s="1"/>
  <c r="Z67" i="18" a="1"/>
  <c r="Z67" i="18" s="1"/>
  <c r="Z206" i="18" s="1"/>
  <c r="CV67" i="18" a="1"/>
  <c r="CV67" i="18" s="1"/>
  <c r="CV206" i="18" s="1"/>
  <c r="DO67" i="18" a="1"/>
  <c r="DO67" i="18" s="1"/>
  <c r="DO206" i="18" s="1"/>
  <c r="CG67" i="18" a="1"/>
  <c r="CG67" i="18" s="1"/>
  <c r="CG206" i="18" s="1"/>
  <c r="F42" i="18" a="1"/>
  <c r="F42" i="18" s="1"/>
  <c r="F181" i="18" s="1"/>
  <c r="AR42" i="18" a="1"/>
  <c r="AR42" i="18" s="1"/>
  <c r="AR181" i="18" s="1"/>
  <c r="CR81" i="18" a="1"/>
  <c r="CR81" i="18" s="1"/>
  <c r="CR220" i="18" s="1"/>
  <c r="BA98" i="18" a="1"/>
  <c r="BA98" i="18" s="1"/>
  <c r="BA237" i="18" s="1"/>
  <c r="BK98" i="18" a="1"/>
  <c r="BK98" i="18" s="1"/>
  <c r="BK237" i="18" s="1"/>
  <c r="BJ19" i="18" a="1"/>
  <c r="BJ19" i="18" s="1"/>
  <c r="BJ158" i="18" s="1"/>
  <c r="CN19" i="18" a="1"/>
  <c r="CN19" i="18" s="1"/>
  <c r="CN158" i="18" s="1"/>
  <c r="AW54" i="18" a="1"/>
  <c r="AW54" i="18" s="1"/>
  <c r="AW193" i="18" s="1"/>
  <c r="N54" i="18" a="1"/>
  <c r="N54" i="18" s="1"/>
  <c r="N193" i="18" s="1"/>
  <c r="W104" i="18" a="1"/>
  <c r="W104" i="18" s="1"/>
  <c r="W243" i="18" s="1"/>
  <c r="DO93" i="18" a="1"/>
  <c r="DO93" i="18" s="1"/>
  <c r="DO232" i="18" s="1"/>
  <c r="BC93" i="18" a="1"/>
  <c r="BC93" i="18" s="1"/>
  <c r="BC232" i="18" s="1"/>
  <c r="DJ93" i="18" a="1"/>
  <c r="DJ93" i="18" s="1"/>
  <c r="DJ232" i="18" s="1"/>
  <c r="AX93" i="18" a="1"/>
  <c r="AX93" i="18" s="1"/>
  <c r="AX232" i="18" s="1"/>
  <c r="CZ93" i="18" a="1"/>
  <c r="CZ93" i="18" s="1"/>
  <c r="CZ232" i="18" s="1"/>
  <c r="E51" i="18" a="1"/>
  <c r="E51" i="18" s="1"/>
  <c r="E190" i="18" s="1"/>
  <c r="AC49" i="18" a="1"/>
  <c r="AC49" i="18" s="1"/>
  <c r="AC188" i="18" s="1"/>
  <c r="DS92" i="18" a="1"/>
  <c r="DS92" i="18" s="1"/>
  <c r="DS231" i="18" s="1"/>
  <c r="AZ20" i="18" a="1"/>
  <c r="AZ20" i="18" s="1"/>
  <c r="AZ159" i="18" s="1"/>
  <c r="S13" i="18" a="1"/>
  <c r="S13" i="18" s="1"/>
  <c r="S152" i="18" s="1"/>
  <c r="BH31" i="18" a="1"/>
  <c r="BH31" i="18" s="1"/>
  <c r="BH170" i="18" s="1"/>
  <c r="CH7" i="18" a="1"/>
  <c r="CH7" i="18" s="1"/>
  <c r="CH146" i="18" s="1"/>
  <c r="S7" i="18" a="1"/>
  <c r="S7" i="18" s="1"/>
  <c r="S146" i="18" s="1"/>
  <c r="X30" i="18" a="1"/>
  <c r="X30" i="18" s="1"/>
  <c r="X169" i="18" s="1"/>
  <c r="BO80" i="18" a="1"/>
  <c r="BO80" i="18" s="1"/>
  <c r="BO219" i="18" s="1"/>
  <c r="CW70" i="18" a="1"/>
  <c r="CW70" i="18" s="1"/>
  <c r="CW209" i="18" s="1"/>
  <c r="DB86" i="18" a="1"/>
  <c r="DB86" i="18" s="1"/>
  <c r="DB225" i="18" s="1"/>
  <c r="AU86" i="18" a="1"/>
  <c r="AU86" i="18" s="1"/>
  <c r="AU225" i="18" s="1"/>
  <c r="AQ86" i="18" a="1"/>
  <c r="AQ86" i="18" s="1"/>
  <c r="AQ225" i="18" s="1"/>
  <c r="AD46" i="18" a="1"/>
  <c r="AD46" i="18" s="1"/>
  <c r="AD185" i="18" s="1"/>
  <c r="T46" i="18" a="1"/>
  <c r="T46" i="18" s="1"/>
  <c r="T185" i="18" s="1"/>
  <c r="AY46" i="18" a="1"/>
  <c r="AY46" i="18" s="1"/>
  <c r="AY185" i="18" s="1"/>
  <c r="J46" i="18" a="1"/>
  <c r="J46" i="18" s="1"/>
  <c r="J185" i="18" s="1"/>
  <c r="BG101" i="18" a="1"/>
  <c r="BG101" i="18" s="1"/>
  <c r="BG240" i="18" s="1"/>
  <c r="CS101" i="18" a="1"/>
  <c r="CS101" i="18" s="1"/>
  <c r="CS240" i="18" s="1"/>
  <c r="BA101" i="18" a="1"/>
  <c r="BA101" i="18" s="1"/>
  <c r="BA240" i="18" s="1"/>
  <c r="BV101" i="18" a="1"/>
  <c r="BV101" i="18" s="1"/>
  <c r="BV240" i="18" s="1"/>
  <c r="U101" i="18" a="1"/>
  <c r="U101" i="18" s="1"/>
  <c r="U240" i="18" s="1"/>
  <c r="AK95" i="18" a="1"/>
  <c r="AK95" i="18" s="1"/>
  <c r="AK234" i="18" s="1"/>
  <c r="AZ95" i="18" a="1"/>
  <c r="AZ95" i="18" s="1"/>
  <c r="AZ234" i="18" s="1"/>
  <c r="M95" i="18" a="1"/>
  <c r="M95" i="18" s="1"/>
  <c r="M234" i="18" s="1"/>
  <c r="DJ95" i="18" a="1"/>
  <c r="DJ95" i="18" s="1"/>
  <c r="DJ234" i="18" s="1"/>
  <c r="DQ44" i="18" a="1"/>
  <c r="DQ44" i="18" s="1"/>
  <c r="DQ183" i="18" s="1"/>
  <c r="AE44" i="18" a="1"/>
  <c r="AE44" i="18" s="1"/>
  <c r="AE183" i="18" s="1"/>
  <c r="DS44" i="18" a="1"/>
  <c r="DS44" i="18" s="1"/>
  <c r="DS183" i="18" s="1"/>
  <c r="CR44" i="18" a="1"/>
  <c r="CR44" i="18" s="1"/>
  <c r="CR183" i="18" s="1"/>
  <c r="BM44" i="18" a="1"/>
  <c r="BM44" i="18" s="1"/>
  <c r="BM183" i="18" s="1"/>
  <c r="AV73" i="18" a="1"/>
  <c r="AV73" i="18" s="1"/>
  <c r="AV212" i="18" s="1"/>
  <c r="BG73" i="18" a="1"/>
  <c r="BG73" i="18" s="1"/>
  <c r="BG212" i="18" s="1"/>
  <c r="T73" i="18" a="1"/>
  <c r="T73" i="18" s="1"/>
  <c r="T212" i="18" s="1"/>
  <c r="CM73" i="18" a="1"/>
  <c r="CM73" i="18" s="1"/>
  <c r="CM212" i="18" s="1"/>
  <c r="CR73" i="18" a="1"/>
  <c r="CR73" i="18" s="1"/>
  <c r="CR212" i="18" s="1"/>
  <c r="AE85" i="18" a="1"/>
  <c r="AE85" i="18" s="1"/>
  <c r="AE224" i="18" s="1"/>
  <c r="U85" i="18" a="1"/>
  <c r="U85" i="18" s="1"/>
  <c r="U224" i="18" s="1"/>
  <c r="N85" i="18" a="1"/>
  <c r="N85" i="18" s="1"/>
  <c r="N224" i="18" s="1"/>
  <c r="CO85" i="18" a="1"/>
  <c r="CO85" i="18" s="1"/>
  <c r="CO224" i="18" s="1"/>
  <c r="CC85" i="18" a="1"/>
  <c r="CC85" i="18" s="1"/>
  <c r="CC224" i="18" s="1"/>
  <c r="K85" i="18" a="1"/>
  <c r="K85" i="18" s="1"/>
  <c r="K224" i="18" s="1"/>
  <c r="DA85" i="18" a="1"/>
  <c r="DA85" i="18" s="1"/>
  <c r="DA224" i="18" s="1"/>
  <c r="AI42" i="18" a="1"/>
  <c r="AI42" i="18" s="1"/>
  <c r="AI181" i="18" s="1"/>
  <c r="DP81" i="18" a="1"/>
  <c r="DP81" i="18" s="1"/>
  <c r="DP220" i="18" s="1"/>
  <c r="BO98" i="18" a="1"/>
  <c r="BO98" i="18" s="1"/>
  <c r="BO237" i="18" s="1"/>
  <c r="AY19" i="18" a="1"/>
  <c r="AY19" i="18" s="1"/>
  <c r="AY158" i="18" s="1"/>
  <c r="AA54" i="18" a="1"/>
  <c r="AA54" i="18" s="1"/>
  <c r="AA193" i="18" s="1"/>
  <c r="BH104" i="18" a="1"/>
  <c r="BH104" i="18" s="1"/>
  <c r="BH243" i="18" s="1"/>
  <c r="BT104" i="18" a="1"/>
  <c r="BT104" i="18" s="1"/>
  <c r="BT243" i="18" s="1"/>
  <c r="AD14" i="18" a="1"/>
  <c r="AD14" i="18" s="1"/>
  <c r="AD153" i="18" s="1"/>
  <c r="DC14" i="18" a="1"/>
  <c r="DC14" i="18" s="1"/>
  <c r="DC153" i="18" s="1"/>
  <c r="CW14" i="18" a="1"/>
  <c r="CW14" i="18" s="1"/>
  <c r="CW153" i="18" s="1"/>
  <c r="BL14" i="18" a="1"/>
  <c r="BL14" i="18" s="1"/>
  <c r="BL153" i="18" s="1"/>
  <c r="CT14" i="18" a="1"/>
  <c r="CT14" i="18" s="1"/>
  <c r="CT153" i="18" s="1"/>
  <c r="BE14" i="18" a="1"/>
  <c r="BE14" i="18" s="1"/>
  <c r="BE153" i="18" s="1"/>
  <c r="F14" i="18" a="1"/>
  <c r="F14" i="18" s="1"/>
  <c r="F153" i="18" s="1"/>
  <c r="Q14" i="18" a="1"/>
  <c r="Q14" i="18" s="1"/>
  <c r="Q153" i="18" s="1"/>
  <c r="CK14" i="18" a="1"/>
  <c r="CK14" i="18" s="1"/>
  <c r="CK153" i="18" s="1"/>
  <c r="CF26" i="18" a="1"/>
  <c r="CF26" i="18" s="1"/>
  <c r="CF165" i="18" s="1"/>
  <c r="DD26" i="18" a="1"/>
  <c r="DD26" i="18" s="1"/>
  <c r="DD165" i="18" s="1"/>
  <c r="DS26" i="18" a="1"/>
  <c r="DS26" i="18" s="1"/>
  <c r="DS165" i="18" s="1"/>
  <c r="R26" i="18" a="1"/>
  <c r="R26" i="18" s="1"/>
  <c r="R165" i="18" s="1"/>
  <c r="AJ26" i="18" a="1"/>
  <c r="AJ26" i="18" s="1"/>
  <c r="AJ165" i="18" s="1"/>
  <c r="AE26" i="18" a="1"/>
  <c r="AE26" i="18" s="1"/>
  <c r="AE165" i="18" s="1"/>
  <c r="BA26" i="18" a="1"/>
  <c r="BA26" i="18" s="1"/>
  <c r="BA165" i="18" s="1"/>
  <c r="Y26" i="18" a="1"/>
  <c r="Y26" i="18" s="1"/>
  <c r="Y165" i="18" s="1"/>
  <c r="CK26" i="18" a="1"/>
  <c r="CK26" i="18" s="1"/>
  <c r="CK165" i="18" s="1"/>
  <c r="CP17" i="18" a="1"/>
  <c r="CP17" i="18" s="1"/>
  <c r="CP156" i="18" s="1"/>
  <c r="CR17" i="18" a="1"/>
  <c r="CR17" i="18" s="1"/>
  <c r="CR156" i="18" s="1"/>
  <c r="DL17" i="18" a="1"/>
  <c r="DL17" i="18" s="1"/>
  <c r="DL156" i="18" s="1"/>
  <c r="CV17" i="18" a="1"/>
  <c r="CV17" i="18" s="1"/>
  <c r="CV156" i="18" s="1"/>
  <c r="DP17" i="18" a="1"/>
  <c r="DP17" i="18" s="1"/>
  <c r="DP156" i="18" s="1"/>
  <c r="DE17" i="18" a="1"/>
  <c r="DE17" i="18" s="1"/>
  <c r="DE156" i="18" s="1"/>
  <c r="DO17" i="18" a="1"/>
  <c r="DO17" i="18" s="1"/>
  <c r="DO156" i="18" s="1"/>
  <c r="DN17" i="18" a="1"/>
  <c r="DN17" i="18" s="1"/>
  <c r="DN156" i="18" s="1"/>
  <c r="CI17" i="18" a="1"/>
  <c r="CI17" i="18" s="1"/>
  <c r="CI156" i="18" s="1"/>
  <c r="AN42" i="18" a="1"/>
  <c r="AN42" i="18" s="1"/>
  <c r="AN181" i="18" s="1"/>
  <c r="Z19" i="18" a="1"/>
  <c r="Z19" i="18" s="1"/>
  <c r="Z158" i="18" s="1"/>
  <c r="CT76" i="18" a="1"/>
  <c r="CT76" i="18" s="1"/>
  <c r="CT215" i="18" s="1"/>
  <c r="DK76" i="18" a="1"/>
  <c r="DK76" i="18" s="1"/>
  <c r="DK215" i="18" s="1"/>
  <c r="CC76" i="18" a="1"/>
  <c r="CC76" i="18" s="1"/>
  <c r="CC215" i="18" s="1"/>
  <c r="BQ76" i="18" a="1"/>
  <c r="BQ76" i="18" s="1"/>
  <c r="BQ215" i="18" s="1"/>
  <c r="BI76" i="18" a="1"/>
  <c r="BI76" i="18" s="1"/>
  <c r="BI215" i="18" s="1"/>
  <c r="E76" i="18" a="1"/>
  <c r="E76" i="18" s="1"/>
  <c r="E215" i="18" s="1"/>
  <c r="BT76" i="18" a="1"/>
  <c r="BT76" i="18" s="1"/>
  <c r="BT215" i="18" s="1"/>
  <c r="AL76" i="18" a="1"/>
  <c r="AL76" i="18" s="1"/>
  <c r="AL215" i="18" s="1"/>
  <c r="AY76" i="18" a="1"/>
  <c r="AY76" i="18" s="1"/>
  <c r="AY215" i="18" s="1"/>
  <c r="AN76" i="18" a="1"/>
  <c r="AN76" i="18" s="1"/>
  <c r="AN215" i="18" s="1"/>
  <c r="AY90" i="18" a="1"/>
  <c r="AY90" i="18" s="1"/>
  <c r="AY229" i="18" s="1"/>
  <c r="DA90" i="18" a="1"/>
  <c r="DA90" i="18" s="1"/>
  <c r="DA229" i="18" s="1"/>
  <c r="AO90" i="18" a="1"/>
  <c r="AO90" i="18" s="1"/>
  <c r="AO229" i="18" s="1"/>
  <c r="CJ90" i="18" a="1"/>
  <c r="CJ90" i="18" s="1"/>
  <c r="CJ229" i="18" s="1"/>
  <c r="H90" i="18" a="1"/>
  <c r="H90" i="18" s="1"/>
  <c r="H229" i="18" s="1"/>
  <c r="AR90" i="18" a="1"/>
  <c r="AR90" i="18" s="1"/>
  <c r="AR229" i="18" s="1"/>
  <c r="BJ90" i="18" a="1"/>
  <c r="BJ90" i="18" s="1"/>
  <c r="BJ229" i="18" s="1"/>
  <c r="DL90" i="18" a="1"/>
  <c r="DL90" i="18" s="1"/>
  <c r="DL229" i="18" s="1"/>
  <c r="AJ90" i="18" a="1"/>
  <c r="AJ90" i="18" s="1"/>
  <c r="AJ229" i="18" s="1"/>
  <c r="BN90" i="18" a="1"/>
  <c r="BN90" i="18" s="1"/>
  <c r="BN229" i="18" s="1"/>
  <c r="CX90" i="18" a="1"/>
  <c r="CX90" i="18" s="1"/>
  <c r="CX229" i="18" s="1"/>
  <c r="P90" i="18" a="1"/>
  <c r="P90" i="18" s="1"/>
  <c r="AZ90" i="18" a="1"/>
  <c r="AZ90" i="18" s="1"/>
  <c r="AZ229" i="18" s="1"/>
  <c r="U90" i="18" a="1"/>
  <c r="U90" i="18" s="1"/>
  <c r="U229" i="18" s="1"/>
  <c r="CT77" i="18" a="1"/>
  <c r="CT77" i="18" s="1"/>
  <c r="CT216" i="18" s="1"/>
  <c r="AH77" i="18" a="1"/>
  <c r="AH77" i="18" s="1"/>
  <c r="AH216" i="18" s="1"/>
  <c r="CJ77" i="18" a="1"/>
  <c r="CJ77" i="18" s="1"/>
  <c r="CJ216" i="18" s="1"/>
  <c r="BQ77" i="18" a="1"/>
  <c r="BQ77" i="18" s="1"/>
  <c r="BQ216" i="18" s="1"/>
  <c r="E77" i="18" a="1"/>
  <c r="E77" i="18" s="1"/>
  <c r="E216" i="18" s="1"/>
  <c r="BO77" i="18" a="1"/>
  <c r="BO77" i="18" s="1"/>
  <c r="BO216" i="18" s="1"/>
  <c r="DO77" i="18" a="1"/>
  <c r="DO77" i="18" s="1"/>
  <c r="DO216" i="18" s="1"/>
  <c r="CV77" i="18" a="1"/>
  <c r="CV77" i="18" s="1"/>
  <c r="CV216" i="18" s="1"/>
  <c r="DN77" i="18" a="1"/>
  <c r="DN77" i="18" s="1"/>
  <c r="DN216" i="18" s="1"/>
  <c r="CB77" i="18" a="1"/>
  <c r="CB77" i="18" s="1"/>
  <c r="CB216" i="18" s="1"/>
  <c r="DH77" i="18" a="1"/>
  <c r="DH77" i="18" s="1"/>
  <c r="DH216" i="18" s="1"/>
  <c r="Q77" i="18" a="1"/>
  <c r="Q77" i="18" s="1"/>
  <c r="Q216" i="18" s="1"/>
  <c r="BZ77" i="18" a="1"/>
  <c r="BZ77" i="18" s="1"/>
  <c r="BZ216" i="18" s="1"/>
  <c r="BC77" i="18" a="1"/>
  <c r="BC77" i="18" s="1"/>
  <c r="BC216" i="18" s="1"/>
  <c r="Y77" i="18" a="1"/>
  <c r="Y77" i="18" s="1"/>
  <c r="Y216" i="18" s="1"/>
  <c r="CO79" i="18" a="1"/>
  <c r="CO79" i="18" s="1"/>
  <c r="CO218" i="18" s="1"/>
  <c r="AC79" i="18" a="1"/>
  <c r="AC79" i="18" s="1"/>
  <c r="AC218" i="18" s="1"/>
  <c r="CJ79" i="18" a="1"/>
  <c r="CJ79" i="18" s="1"/>
  <c r="CJ218" i="18" s="1"/>
  <c r="X79" i="18" a="1"/>
  <c r="X79" i="18" s="1"/>
  <c r="X218" i="18" s="1"/>
  <c r="BZ79" i="18" a="1"/>
  <c r="BZ79" i="18" s="1"/>
  <c r="BZ218" i="18" s="1"/>
  <c r="N79" i="18" a="1"/>
  <c r="N79" i="18" s="1"/>
  <c r="N218" i="18" s="1"/>
  <c r="BS79" i="18" a="1"/>
  <c r="BS79" i="18" s="1"/>
  <c r="BS218" i="18" s="1"/>
  <c r="G79" i="18" a="1"/>
  <c r="G79" i="18" s="1"/>
  <c r="G218" i="18" s="1"/>
  <c r="DN79" i="18" a="1"/>
  <c r="DN79" i="18" s="1"/>
  <c r="DN218" i="18" s="1"/>
  <c r="CL79" i="18" a="1"/>
  <c r="CL79" i="18" s="1"/>
  <c r="CL218" i="18" s="1"/>
  <c r="CT79" i="18" a="1"/>
  <c r="CT79" i="18" s="1"/>
  <c r="CT218" i="18" s="1"/>
  <c r="DH79" i="18" a="1"/>
  <c r="DH79" i="18" s="1"/>
  <c r="DH218" i="18" s="1"/>
  <c r="BY79" i="18" a="1"/>
  <c r="BY79" i="18" s="1"/>
  <c r="BY218" i="18" s="1"/>
  <c r="DA79" i="18" a="1"/>
  <c r="DA79" i="18" s="1"/>
  <c r="DA218" i="18" s="1"/>
  <c r="BO79" i="18" a="1"/>
  <c r="BO79" i="18" s="1"/>
  <c r="BO218" i="18" s="1"/>
  <c r="CG97" i="18" a="1"/>
  <c r="CG97" i="18" s="1"/>
  <c r="CG236" i="18" s="1"/>
  <c r="U97" i="18" a="1"/>
  <c r="U97" i="18" s="1"/>
  <c r="U236" i="18" s="1"/>
  <c r="BZ97" i="18" a="1"/>
  <c r="BZ97" i="18" s="1"/>
  <c r="BZ236" i="18" s="1"/>
  <c r="N97" i="18" a="1"/>
  <c r="N97" i="18" s="1"/>
  <c r="N236" i="18" s="1"/>
  <c r="AW97" i="18" a="1"/>
  <c r="AW97" i="18" s="1"/>
  <c r="AW236" i="18" s="1"/>
  <c r="DE97" i="18" a="1"/>
  <c r="DE97" i="18" s="1"/>
  <c r="DE236" i="18" s="1"/>
  <c r="K97" i="18" a="1"/>
  <c r="K97" i="18" s="1"/>
  <c r="K236" i="18" s="1"/>
  <c r="AR97" i="18" a="1"/>
  <c r="AR97" i="18" s="1"/>
  <c r="AR236" i="18" s="1"/>
  <c r="AQ97" i="18" a="1"/>
  <c r="AQ97" i="18" s="1"/>
  <c r="AQ236" i="18" s="1"/>
  <c r="BF97" i="18" a="1"/>
  <c r="BF97" i="18" s="1"/>
  <c r="BF236" i="18" s="1"/>
  <c r="CT97" i="18" a="1"/>
  <c r="CT97" i="18" s="1"/>
  <c r="CT236" i="18" s="1"/>
  <c r="H97" i="18" a="1"/>
  <c r="H97" i="18" s="1"/>
  <c r="H236" i="18" s="1"/>
  <c r="DI97" i="18" a="1"/>
  <c r="DI97" i="18" s="1"/>
  <c r="DI236" i="18" s="1"/>
  <c r="BK97" i="18" a="1"/>
  <c r="BK97" i="18" s="1"/>
  <c r="BK236" i="18" s="1"/>
  <c r="CC97" i="18" a="1"/>
  <c r="CC97" i="18" s="1"/>
  <c r="CC236" i="18" s="1"/>
  <c r="CB67" i="18" a="1"/>
  <c r="CB67" i="18" s="1"/>
  <c r="CB206" i="18" s="1"/>
  <c r="P67" i="18" a="1"/>
  <c r="P67" i="18" s="1"/>
  <c r="BR67" i="18" a="1"/>
  <c r="BR67" i="18" s="1"/>
  <c r="BR206" i="18" s="1"/>
  <c r="F67" i="18" a="1"/>
  <c r="F67" i="18" s="1"/>
  <c r="F206" i="18" s="1"/>
  <c r="BM67" i="18" a="1"/>
  <c r="BM67" i="18" s="1"/>
  <c r="BM206" i="18" s="1"/>
  <c r="DK67" i="18" a="1"/>
  <c r="DK67" i="18" s="1"/>
  <c r="DK206" i="18" s="1"/>
  <c r="DS67" i="18" a="1"/>
  <c r="DS67" i="18" s="1"/>
  <c r="DS206" i="18" s="1"/>
  <c r="N67" i="18" a="1"/>
  <c r="N67" i="18" s="1"/>
  <c r="N206" i="18" s="1"/>
  <c r="AR67" i="18" a="1"/>
  <c r="AR67" i="18" s="1"/>
  <c r="AR206" i="18" s="1"/>
  <c r="AT67" i="18" a="1"/>
  <c r="AT67" i="18" s="1"/>
  <c r="AT206" i="18" s="1"/>
  <c r="I67" i="18" a="1"/>
  <c r="I67" i="18" s="1"/>
  <c r="I206" i="18" s="1"/>
  <c r="L67" i="18" a="1"/>
  <c r="L67" i="18" s="1"/>
  <c r="L206" i="18" s="1"/>
  <c r="R67" i="18" a="1"/>
  <c r="R67" i="18" s="1"/>
  <c r="R206" i="18" s="1"/>
  <c r="BO67" i="18" a="1"/>
  <c r="BO67" i="18" s="1"/>
  <c r="BO206" i="18" s="1"/>
  <c r="CD67" i="18" a="1"/>
  <c r="CD67" i="18" s="1"/>
  <c r="CD206" i="18" s="1"/>
  <c r="CZ42" i="18" a="1"/>
  <c r="CZ42" i="18" s="1"/>
  <c r="CZ181" i="18" s="1"/>
  <c r="DD42" i="18" a="1"/>
  <c r="DD42" i="18" s="1"/>
  <c r="DD181" i="18" s="1"/>
  <c r="S81" i="18" a="1"/>
  <c r="S81" i="18" s="1"/>
  <c r="S220" i="18" s="1"/>
  <c r="DP98" i="18" a="1"/>
  <c r="DP98" i="18" s="1"/>
  <c r="DP237" i="18" s="1"/>
  <c r="U98" i="18" a="1"/>
  <c r="U98" i="18" s="1"/>
  <c r="U237" i="18" s="1"/>
  <c r="AL19" i="18" a="1"/>
  <c r="AL19" i="18" s="1"/>
  <c r="AL158" i="18" s="1"/>
  <c r="BF33" i="18" a="1"/>
  <c r="BF33" i="18" s="1"/>
  <c r="BF172" i="18" s="1"/>
  <c r="CF104" i="18" a="1"/>
  <c r="CF104" i="18" s="1"/>
  <c r="CF243" i="18" s="1"/>
  <c r="DQ92" i="18" a="1"/>
  <c r="DQ92" i="18" s="1"/>
  <c r="DQ231" i="18" s="1"/>
  <c r="DG20" i="18" a="1"/>
  <c r="DG20" i="18" s="1"/>
  <c r="DG159" i="18" s="1"/>
  <c r="AM13" i="18" a="1"/>
  <c r="AM13" i="18" s="1"/>
  <c r="AM152" i="18" s="1"/>
  <c r="V31" i="18" a="1"/>
  <c r="V31" i="18" s="1"/>
  <c r="V170" i="18" s="1"/>
  <c r="AR7" i="18" a="1"/>
  <c r="AR7" i="18" s="1"/>
  <c r="AR146" i="18" s="1"/>
  <c r="AA30" i="18" a="1"/>
  <c r="AA30" i="18" s="1"/>
  <c r="AA169" i="18" s="1"/>
  <c r="CO80" i="18" a="1"/>
  <c r="CO80" i="18" s="1"/>
  <c r="CO219" i="18" s="1"/>
  <c r="AG80" i="18" a="1"/>
  <c r="AG80" i="18" s="1"/>
  <c r="AG219" i="18" s="1"/>
  <c r="BX70" i="18" a="1"/>
  <c r="BX70" i="18" s="1"/>
  <c r="BX209" i="18" s="1"/>
  <c r="AV86" i="18" a="1"/>
  <c r="AV86" i="18" s="1"/>
  <c r="AV225" i="18" s="1"/>
  <c r="AJ86" i="18" a="1"/>
  <c r="AJ86" i="18" s="1"/>
  <c r="AJ225" i="18" s="1"/>
  <c r="AZ46" i="18" a="1"/>
  <c r="AZ46" i="18" s="1"/>
  <c r="AZ185" i="18" s="1"/>
  <c r="CE46" i="18" a="1"/>
  <c r="CE46" i="18" s="1"/>
  <c r="CE185" i="18" s="1"/>
  <c r="AM46" i="18" a="1"/>
  <c r="AM46" i="18" s="1"/>
  <c r="AM185" i="18" s="1"/>
  <c r="AP46" i="18" a="1"/>
  <c r="AP46" i="18" s="1"/>
  <c r="AP185" i="18" s="1"/>
  <c r="I46" i="18" a="1"/>
  <c r="I46" i="18" s="1"/>
  <c r="I185" i="18" s="1"/>
  <c r="DC101" i="18" a="1"/>
  <c r="DC101" i="18" s="1"/>
  <c r="DC240" i="18" s="1"/>
  <c r="DD101" i="18" a="1"/>
  <c r="DD101" i="18" s="1"/>
  <c r="DD240" i="18" s="1"/>
  <c r="CC101" i="18" a="1"/>
  <c r="CC101" i="18" s="1"/>
  <c r="CC240" i="18" s="1"/>
  <c r="CH101" i="18" a="1"/>
  <c r="CH101" i="18" s="1"/>
  <c r="CH240" i="18" s="1"/>
  <c r="DD95" i="18" a="1"/>
  <c r="DD95" i="18" s="1"/>
  <c r="DD234" i="18" s="1"/>
  <c r="BV95" i="18" a="1"/>
  <c r="BV95" i="18" s="1"/>
  <c r="BV234" i="18" s="1"/>
  <c r="BE95" i="18" a="1"/>
  <c r="BE95" i="18" s="1"/>
  <c r="BE234" i="18" s="1"/>
  <c r="DC95" i="18" a="1"/>
  <c r="DC95" i="18" s="1"/>
  <c r="DC234" i="18" s="1"/>
  <c r="CJ95" i="18" a="1"/>
  <c r="CJ95" i="18" s="1"/>
  <c r="CJ234" i="18" s="1"/>
  <c r="AM44" i="18" a="1"/>
  <c r="AM44" i="18" s="1"/>
  <c r="AM183" i="18" s="1"/>
  <c r="BQ44" i="18" a="1"/>
  <c r="BQ44" i="18" s="1"/>
  <c r="BQ183" i="18" s="1"/>
  <c r="AK44" i="18" a="1"/>
  <c r="AK44" i="18" s="1"/>
  <c r="AK183" i="18" s="1"/>
  <c r="BF44" i="18" a="1"/>
  <c r="BF44" i="18" s="1"/>
  <c r="BF183" i="18" s="1"/>
  <c r="CF44" i="18" a="1"/>
  <c r="CF44" i="18" s="1"/>
  <c r="CF183" i="18" s="1"/>
  <c r="CH73" i="18" a="1"/>
  <c r="CH73" i="18" s="1"/>
  <c r="CH212" i="18" s="1"/>
  <c r="BL73" i="18" a="1"/>
  <c r="BL73" i="18" s="1"/>
  <c r="BL212" i="18" s="1"/>
  <c r="AF73" i="18" a="1"/>
  <c r="AF73" i="18" s="1"/>
  <c r="AF212" i="18" s="1"/>
  <c r="BA73" i="18" a="1"/>
  <c r="BA73" i="18" s="1"/>
  <c r="BA212" i="18" s="1"/>
  <c r="DE85" i="18" a="1"/>
  <c r="DE85" i="18" s="1"/>
  <c r="DE224" i="18" s="1"/>
  <c r="CY85" i="18" a="1"/>
  <c r="CY85" i="18" s="1"/>
  <c r="CY224" i="18" s="1"/>
  <c r="CR85" i="18" a="1"/>
  <c r="CR85" i="18" s="1"/>
  <c r="CR224" i="18" s="1"/>
  <c r="BE85" i="18" a="1"/>
  <c r="BE85" i="18" s="1"/>
  <c r="BE224" i="18" s="1"/>
  <c r="DI85" i="18" a="1"/>
  <c r="DI85" i="18" s="1"/>
  <c r="DI224" i="18" s="1"/>
  <c r="DG85" i="18" a="1"/>
  <c r="DG85" i="18" s="1"/>
  <c r="DG224" i="18" s="1"/>
  <c r="BU85" i="18" a="1"/>
  <c r="BU85" i="18" s="1"/>
  <c r="BU224" i="18" s="1"/>
  <c r="AO85" i="18" a="1"/>
  <c r="AO85" i="18" s="1"/>
  <c r="AO224" i="18" s="1"/>
  <c r="BE42" i="18" a="1"/>
  <c r="BE42" i="18" s="1"/>
  <c r="BE181" i="18" s="1"/>
  <c r="R81" i="18" a="1"/>
  <c r="R81" i="18" s="1"/>
  <c r="R220" i="18" s="1"/>
  <c r="AO98" i="18" a="1"/>
  <c r="AO98" i="18" s="1"/>
  <c r="AO237" i="18" s="1"/>
  <c r="BG19" i="18" a="1"/>
  <c r="BG19" i="18" s="1"/>
  <c r="BG158" i="18" s="1"/>
  <c r="DM54" i="18" a="1"/>
  <c r="DM54" i="18" s="1"/>
  <c r="DM193" i="18" s="1"/>
  <c r="CY104" i="18" a="1"/>
  <c r="CY104" i="18" s="1"/>
  <c r="CY243" i="18" s="1"/>
  <c r="CP14" i="18" a="1"/>
  <c r="CP14" i="18" s="1"/>
  <c r="CP153" i="18" s="1"/>
  <c r="CD14" i="18" a="1"/>
  <c r="CD14" i="18" s="1"/>
  <c r="CD153" i="18" s="1"/>
  <c r="BH14" i="18" a="1"/>
  <c r="BH14" i="18" s="1"/>
  <c r="BH153" i="18" s="1"/>
  <c r="BW14" i="18" a="1"/>
  <c r="BW14" i="18" s="1"/>
  <c r="BW153" i="18" s="1"/>
  <c r="DP14" i="18" a="1"/>
  <c r="DP14" i="18" s="1"/>
  <c r="DP153" i="18" s="1"/>
  <c r="AF14" i="18" a="1"/>
  <c r="AF14" i="18" s="1"/>
  <c r="AF153" i="18" s="1"/>
  <c r="G14" i="18" a="1"/>
  <c r="G14" i="18" s="1"/>
  <c r="G153" i="18" s="1"/>
  <c r="DE14" i="18" a="1"/>
  <c r="DE14" i="18" s="1"/>
  <c r="DE153" i="18" s="1"/>
  <c r="BS14" i="18" a="1"/>
  <c r="BS14" i="18" s="1"/>
  <c r="BS153" i="18" s="1"/>
  <c r="DR26" i="18" a="1"/>
  <c r="DR26" i="18" s="1"/>
  <c r="DR165" i="18" s="1"/>
  <c r="AZ26" i="18" a="1"/>
  <c r="AZ26" i="18" s="1"/>
  <c r="AZ165" i="18" s="1"/>
  <c r="BM26" i="18" a="1"/>
  <c r="BM26" i="18" s="1"/>
  <c r="BM165" i="18" s="1"/>
  <c r="CD26" i="18" a="1"/>
  <c r="CD26" i="18" s="1"/>
  <c r="CD165" i="18" s="1"/>
  <c r="CR26" i="18" a="1"/>
  <c r="CR26" i="18" s="1"/>
  <c r="CR165" i="18" s="1"/>
  <c r="DG26" i="18" a="1"/>
  <c r="DG26" i="18" s="1"/>
  <c r="DG165" i="18" s="1"/>
  <c r="DF26" i="18" a="1"/>
  <c r="DF26" i="18" s="1"/>
  <c r="DF165" i="18" s="1"/>
  <c r="L26" i="18" a="1"/>
  <c r="L26" i="18" s="1"/>
  <c r="L165" i="18" s="1"/>
  <c r="BH26" i="18" a="1"/>
  <c r="BH26" i="18" s="1"/>
  <c r="BH165" i="18" s="1"/>
  <c r="BN26" i="18" a="1"/>
  <c r="BN26" i="18" s="1"/>
  <c r="BN165" i="18" s="1"/>
  <c r="AV17" i="18" a="1"/>
  <c r="AV17" i="18" s="1"/>
  <c r="AV156" i="18" s="1"/>
  <c r="BR17" i="18" a="1"/>
  <c r="BR17" i="18" s="1"/>
  <c r="BR156" i="18" s="1"/>
  <c r="BL17" i="18" a="1"/>
  <c r="BL17" i="18" s="1"/>
  <c r="BL156" i="18" s="1"/>
  <c r="BV17" i="18" a="1"/>
  <c r="BV17" i="18" s="1"/>
  <c r="BV156" i="18" s="1"/>
  <c r="BP17" i="18" a="1"/>
  <c r="BP17" i="18" s="1"/>
  <c r="BP156" i="18" s="1"/>
  <c r="BZ17" i="18" a="1"/>
  <c r="BZ17" i="18" s="1"/>
  <c r="BZ156" i="18" s="1"/>
  <c r="BT17" i="18" a="1"/>
  <c r="BT17" i="18" s="1"/>
  <c r="BT156" i="18" s="1"/>
  <c r="BM17" i="18" a="1"/>
  <c r="BM17" i="18" s="1"/>
  <c r="BM156" i="18" s="1"/>
  <c r="DI17" i="18" a="1"/>
  <c r="DI17" i="18" s="1"/>
  <c r="DI156" i="18" s="1"/>
  <c r="AW81" i="18" a="1"/>
  <c r="AW81" i="18" s="1"/>
  <c r="AW220" i="18" s="1"/>
  <c r="DK54" i="18" a="1"/>
  <c r="DK54" i="18" s="1"/>
  <c r="DK193" i="18" s="1"/>
  <c r="BN76" i="18" a="1"/>
  <c r="BN76" i="18" s="1"/>
  <c r="BN215" i="18" s="1"/>
  <c r="BV76" i="18" a="1"/>
  <c r="BV76" i="18" s="1"/>
  <c r="BV215" i="18" s="1"/>
  <c r="AR76" i="18" a="1"/>
  <c r="AR76" i="18" s="1"/>
  <c r="AR215" i="18" s="1"/>
  <c r="AE76" i="18" a="1"/>
  <c r="AE76" i="18" s="1"/>
  <c r="AE215" i="18" s="1"/>
  <c r="DG76" i="18" a="1"/>
  <c r="DG76" i="18" s="1"/>
  <c r="DG215" i="18" s="1"/>
  <c r="CJ76" i="18" a="1"/>
  <c r="CJ76" i="18" s="1"/>
  <c r="CJ215" i="18" s="1"/>
  <c r="CH76" i="18" a="1"/>
  <c r="CH76" i="18" s="1"/>
  <c r="CH215" i="18" s="1"/>
  <c r="CX76" i="18" a="1"/>
  <c r="CX76" i="18" s="1"/>
  <c r="CX215" i="18" s="1"/>
  <c r="DE76" i="18" a="1"/>
  <c r="DE76" i="18" s="1"/>
  <c r="DE215" i="18" s="1"/>
  <c r="CW90" i="18" a="1"/>
  <c r="CW90" i="18" s="1"/>
  <c r="CW229" i="18" s="1"/>
  <c r="S90" i="18" a="1"/>
  <c r="S90" i="18" s="1"/>
  <c r="S229" i="18" s="1"/>
  <c r="BZ90" i="18" a="1"/>
  <c r="BZ90" i="18" s="1"/>
  <c r="BZ229" i="18" s="1"/>
  <c r="N90" i="18" a="1"/>
  <c r="N90" i="18" s="1"/>
  <c r="N229" i="18" s="1"/>
  <c r="BK90" i="18" a="1"/>
  <c r="BK90" i="18" s="1"/>
  <c r="BK229" i="18" s="1"/>
  <c r="CU90" i="18" a="1"/>
  <c r="CU90" i="18" s="1"/>
  <c r="CU229" i="18" s="1"/>
  <c r="M90" i="18" a="1"/>
  <c r="M90" i="18" s="1"/>
  <c r="M229" i="18" s="1"/>
  <c r="AL90" i="18" a="1"/>
  <c r="AL90" i="18" s="1"/>
  <c r="AL229" i="18" s="1"/>
  <c r="CM90" i="18" a="1"/>
  <c r="CM90" i="18" s="1"/>
  <c r="CM229" i="18" s="1"/>
  <c r="DJ90" i="18" a="1"/>
  <c r="DJ90" i="18" s="1"/>
  <c r="DJ229" i="18" s="1"/>
  <c r="AI90" i="18" a="1"/>
  <c r="AI90" i="18" s="1"/>
  <c r="AI229" i="18" s="1"/>
  <c r="BS90" i="18" a="1"/>
  <c r="BS90" i="18" s="1"/>
  <c r="BS229" i="18" s="1"/>
  <c r="BB90" i="18" a="1"/>
  <c r="BB90" i="18" s="1"/>
  <c r="BB229" i="18" s="1"/>
  <c r="CS90" i="18" a="1"/>
  <c r="CS90" i="18" s="1"/>
  <c r="CS229" i="18" s="1"/>
  <c r="Q90" i="18" a="1"/>
  <c r="Q90" i="18" s="1"/>
  <c r="Q229" i="18" s="1"/>
  <c r="BW77" i="18" a="1"/>
  <c r="BW77" i="18" s="1"/>
  <c r="BW216" i="18" s="1"/>
  <c r="K77" i="18" a="1"/>
  <c r="K77" i="18" s="1"/>
  <c r="K216" i="18" s="1"/>
  <c r="DB77" i="18" a="1"/>
  <c r="DB77" i="18" s="1"/>
  <c r="DB216" i="18" s="1"/>
  <c r="AP77" i="18" a="1"/>
  <c r="AP77" i="18" s="1"/>
  <c r="AP216" i="18" s="1"/>
  <c r="DD77" i="18" a="1"/>
  <c r="DD77" i="18" s="1"/>
  <c r="DD216" i="18" s="1"/>
  <c r="AR77" i="18" a="1"/>
  <c r="AR77" i="18" s="1"/>
  <c r="AR216" i="18" s="1"/>
  <c r="AL77" i="18" a="1"/>
  <c r="AL77" i="18" s="1"/>
  <c r="AL216" i="18" s="1"/>
  <c r="BU77" i="18" a="1"/>
  <c r="BU77" i="18" s="1"/>
  <c r="BU216" i="18" s="1"/>
  <c r="AJ77" i="18" a="1"/>
  <c r="AJ77" i="18" s="1"/>
  <c r="AJ216" i="18" s="1"/>
  <c r="BE77" i="18" a="1"/>
  <c r="BE77" i="18" s="1"/>
  <c r="BE216" i="18" s="1"/>
  <c r="BP77" i="18" a="1"/>
  <c r="BP77" i="18" s="1"/>
  <c r="BP216" i="18" s="1"/>
  <c r="AG77" i="18" a="1"/>
  <c r="AG77" i="18" s="1"/>
  <c r="AG216" i="18" s="1"/>
  <c r="BY77" i="18" a="1"/>
  <c r="BY77" i="18" s="1"/>
  <c r="BY216" i="18" s="1"/>
  <c r="BK77" i="18" a="1"/>
  <c r="BK77" i="18" s="1"/>
  <c r="BK216" i="18" s="1"/>
  <c r="AO77" i="18" a="1"/>
  <c r="AO77" i="18" s="1"/>
  <c r="AO216" i="18" s="1"/>
  <c r="BR79" i="18" a="1"/>
  <c r="BR79" i="18" s="1"/>
  <c r="BR218" i="18" s="1"/>
  <c r="F79" i="18" a="1"/>
  <c r="F79" i="18" s="1"/>
  <c r="F218" i="18" s="1"/>
  <c r="BM79" i="18" a="1"/>
  <c r="BM79" i="18" s="1"/>
  <c r="BM218" i="18" s="1"/>
  <c r="DO79" i="18" a="1"/>
  <c r="DO79" i="18" s="1"/>
  <c r="DO218" i="18" s="1"/>
  <c r="BC79" i="18" a="1"/>
  <c r="BC79" i="18" s="1"/>
  <c r="BC218" i="18" s="1"/>
  <c r="DD79" i="18" a="1"/>
  <c r="DD79" i="18" s="1"/>
  <c r="DD218" i="18" s="1"/>
  <c r="AR79" i="18" a="1"/>
  <c r="AR79" i="18" s="1"/>
  <c r="AR218" i="18" s="1"/>
  <c r="BU79" i="18" a="1"/>
  <c r="BU79" i="18" s="1"/>
  <c r="BU218" i="18" s="1"/>
  <c r="BK79" i="18" a="1"/>
  <c r="BK79" i="18" s="1"/>
  <c r="BK218" i="18" s="1"/>
  <c r="AI79" i="18" a="1"/>
  <c r="AI79" i="18" s="1"/>
  <c r="AI218" i="18" s="1"/>
  <c r="AQ79" i="18" a="1"/>
  <c r="AQ79" i="18" s="1"/>
  <c r="AQ218" i="18" s="1"/>
  <c r="BE79" i="18" a="1"/>
  <c r="BE79" i="18" s="1"/>
  <c r="BE218" i="18" s="1"/>
  <c r="DI79" i="18" a="1"/>
  <c r="DI79" i="18" s="1"/>
  <c r="DI218" i="18" s="1"/>
  <c r="AE79" i="18" a="1"/>
  <c r="AE79" i="18" s="1"/>
  <c r="AE218" i="18" s="1"/>
  <c r="V79" i="18" a="1"/>
  <c r="V79" i="18" s="1"/>
  <c r="V218" i="18" s="1"/>
  <c r="BJ97" i="18" a="1"/>
  <c r="BJ97" i="18" s="1"/>
  <c r="BJ236" i="18" s="1"/>
  <c r="DO97" i="18" a="1"/>
  <c r="DO97" i="18" s="1"/>
  <c r="DO236" i="18" s="1"/>
  <c r="BC97" i="18" a="1"/>
  <c r="BC97" i="18" s="1"/>
  <c r="BC236" i="18" s="1"/>
  <c r="CM97" i="18" a="1"/>
  <c r="CM97" i="18" s="1"/>
  <c r="CM236" i="18" s="1"/>
  <c r="R97" i="18" a="1"/>
  <c r="R97" i="18" s="1"/>
  <c r="R236" i="18" s="1"/>
  <c r="BT97" i="18" a="1"/>
  <c r="BT97" i="18" s="1"/>
  <c r="BT236" i="18" s="1"/>
  <c r="CV97" i="18" a="1"/>
  <c r="CV97" i="18" s="1"/>
  <c r="CV236" i="18" s="1"/>
  <c r="DC97" i="18" a="1"/>
  <c r="DC97" i="18" s="1"/>
  <c r="DC236" i="18" s="1"/>
  <c r="J97" i="18" a="1"/>
  <c r="J97" i="18" s="1"/>
  <c r="J236" i="18" s="1"/>
  <c r="Z97" i="18" a="1"/>
  <c r="Z97" i="18" s="1"/>
  <c r="Z236" i="18" s="1"/>
  <c r="BM97" i="18" a="1"/>
  <c r="BM97" i="18" s="1"/>
  <c r="BM236" i="18" s="1"/>
  <c r="AZ97" i="18" a="1"/>
  <c r="AZ97" i="18" s="1"/>
  <c r="AZ236" i="18" s="1"/>
  <c r="CJ97" i="18" a="1"/>
  <c r="CJ97" i="18" s="1"/>
  <c r="CJ236" i="18" s="1"/>
  <c r="BD97" i="18" a="1"/>
  <c r="BD97" i="18" s="1"/>
  <c r="BD236" i="18" s="1"/>
  <c r="DQ67" i="18" a="1"/>
  <c r="DQ67" i="18" s="1"/>
  <c r="DQ206" i="18" s="1"/>
  <c r="BE67" i="18" a="1"/>
  <c r="BE67" i="18" s="1"/>
  <c r="BE206" i="18" s="1"/>
  <c r="DC67" i="18" a="1"/>
  <c r="DC67" i="18" s="1"/>
  <c r="DC206" i="18" s="1"/>
  <c r="AQ67" i="18" a="1"/>
  <c r="AQ67" i="18" s="1"/>
  <c r="AQ206" i="18" s="1"/>
  <c r="DB67" i="18" a="1"/>
  <c r="DB67" i="18" s="1"/>
  <c r="DB206" i="18" s="1"/>
  <c r="AP67" i="18" a="1"/>
  <c r="AP67" i="18" s="1"/>
  <c r="AP206" i="18" s="1"/>
  <c r="CN67" i="18" a="1"/>
  <c r="CN67" i="18" s="1"/>
  <c r="CN206" i="18" s="1"/>
  <c r="BP67" i="18" a="1"/>
  <c r="BP67" i="18" s="1"/>
  <c r="BP206" i="18" s="1"/>
  <c r="DI67" i="18" a="1"/>
  <c r="DI67" i="18" s="1"/>
  <c r="DI206" i="18" s="1"/>
  <c r="CL67" i="18" a="1"/>
  <c r="CL67" i="18" s="1"/>
  <c r="CL206" i="18" s="1"/>
  <c r="DM67" i="18" a="1"/>
  <c r="DM67" i="18" s="1"/>
  <c r="DM206" i="18" s="1"/>
  <c r="AA67" i="18" a="1"/>
  <c r="AA67" i="18" s="1"/>
  <c r="AA206" i="18" s="1"/>
  <c r="BA67" i="18" a="1"/>
  <c r="BA67" i="18" s="1"/>
  <c r="BA206" i="18" s="1"/>
  <c r="AS67" i="18" a="1"/>
  <c r="AS67" i="18" s="1"/>
  <c r="AS206" i="18" s="1"/>
  <c r="S67" i="18" a="1"/>
  <c r="S67" i="18" s="1"/>
  <c r="S206" i="18" s="1"/>
  <c r="O42" i="18" a="1"/>
  <c r="O42" i="18" s="1"/>
  <c r="O181" i="18" s="1"/>
  <c r="CU42" i="18" a="1"/>
  <c r="CU42" i="18" s="1"/>
  <c r="CU181" i="18" s="1"/>
  <c r="BP81" i="18" a="1"/>
  <c r="BP81" i="18" s="1"/>
  <c r="BP220" i="18" s="1"/>
  <c r="DK81" i="18" a="1"/>
  <c r="DK81" i="18" s="1"/>
  <c r="DK220" i="18" s="1"/>
  <c r="CQ98" i="18" a="1"/>
  <c r="CQ98" i="18" s="1"/>
  <c r="CQ237" i="18" s="1"/>
  <c r="DO98" i="18" a="1"/>
  <c r="DO98" i="18" s="1"/>
  <c r="DO237" i="18" s="1"/>
  <c r="BS19" i="18" a="1"/>
  <c r="BS19" i="18" s="1"/>
  <c r="BS158" i="18" s="1"/>
  <c r="AN54" i="18" a="1"/>
  <c r="AN54" i="18" s="1"/>
  <c r="AN193" i="18" s="1"/>
  <c r="CF54" i="18" a="1"/>
  <c r="CF54" i="18" s="1"/>
  <c r="CF193" i="18" s="1"/>
  <c r="BQ104" i="18" a="1"/>
  <c r="BQ104" i="18" s="1"/>
  <c r="BQ243" i="18" s="1"/>
  <c r="AW104" i="18" a="1"/>
  <c r="AW104" i="18" s="1"/>
  <c r="AW243" i="18" s="1"/>
  <c r="CI93" i="18" a="1"/>
  <c r="CI93" i="18" s="1"/>
  <c r="CI232" i="18" s="1"/>
  <c r="W93" i="18" a="1"/>
  <c r="W93" i="18" s="1"/>
  <c r="W232" i="18" s="1"/>
  <c r="CD93" i="18" a="1"/>
  <c r="CD93" i="18" s="1"/>
  <c r="CD232" i="18" s="1"/>
  <c r="R93" i="18" a="1"/>
  <c r="R93" i="18" s="1"/>
  <c r="R232" i="18" s="1"/>
  <c r="BT93" i="18" a="1"/>
  <c r="BT93" i="18" s="1"/>
  <c r="BT232" i="18" s="1"/>
  <c r="H93" i="18" a="1"/>
  <c r="H93" i="18" s="1"/>
  <c r="H232" i="18" s="1"/>
  <c r="BO93" i="18" a="1"/>
  <c r="BO93" i="18" s="1"/>
  <c r="BO232" i="18" s="1"/>
  <c r="DK93" i="18" a="1"/>
  <c r="DK93" i="18" s="1"/>
  <c r="DK232" i="18" s="1"/>
  <c r="Y93" i="18" a="1"/>
  <c r="Y93" i="18" s="1"/>
  <c r="Y232" i="18" s="1"/>
  <c r="O93" i="18" a="1"/>
  <c r="O93" i="18" s="1"/>
  <c r="O232" i="18" s="1"/>
  <c r="DL93" i="18" a="1"/>
  <c r="DL93" i="18" s="1"/>
  <c r="DL232" i="18" s="1"/>
  <c r="DH93" i="18" a="1"/>
  <c r="DH93" i="18" s="1"/>
  <c r="DH232" i="18" s="1"/>
  <c r="CE93" i="18" a="1"/>
  <c r="CE93" i="18" s="1"/>
  <c r="CE232" i="18" s="1"/>
  <c r="BA93" i="18" a="1"/>
  <c r="BA93" i="18" s="1"/>
  <c r="BA232" i="18" s="1"/>
  <c r="BJ93" i="18" a="1"/>
  <c r="BJ93" i="18" s="1"/>
  <c r="BJ232" i="18" s="1"/>
  <c r="CH102" i="18" a="1"/>
  <c r="CH102" i="18" s="1"/>
  <c r="CH241" i="18" s="1"/>
  <c r="BG102" i="18" a="1"/>
  <c r="BG102" i="18" s="1"/>
  <c r="BG241" i="18" s="1"/>
  <c r="DL102" i="18" a="1"/>
  <c r="DL102" i="18" s="1"/>
  <c r="DL241" i="18" s="1"/>
  <c r="AH102" i="18" a="1"/>
  <c r="AH102" i="18" s="1"/>
  <c r="AH241" i="18" s="1"/>
  <c r="BK102" i="18" a="1"/>
  <c r="BK102" i="18" s="1"/>
  <c r="BK241" i="18" s="1"/>
  <c r="BD102" i="18" a="1"/>
  <c r="BD102" i="18" s="1"/>
  <c r="BD241" i="18" s="1"/>
  <c r="CI102" i="18" a="1"/>
  <c r="CI102" i="18" s="1"/>
  <c r="CI241" i="18" s="1"/>
  <c r="S102" i="18" a="1"/>
  <c r="S102" i="18" s="1"/>
  <c r="S241" i="18" s="1"/>
  <c r="BA102" i="18" a="1"/>
  <c r="BA102" i="18" s="1"/>
  <c r="BA241" i="18" s="1"/>
  <c r="CE102" i="18" a="1"/>
  <c r="CE102" i="18" s="1"/>
  <c r="CE241" i="18" s="1"/>
  <c r="O102" i="18" a="1"/>
  <c r="O102" i="18" s="1"/>
  <c r="O241" i="18" s="1"/>
  <c r="CA102" i="18" a="1"/>
  <c r="CA102" i="18" s="1"/>
  <c r="CA241" i="18" s="1"/>
  <c r="BU102" i="18" a="1"/>
  <c r="BU102" i="18" s="1"/>
  <c r="BU241" i="18" s="1"/>
  <c r="E102" i="18" a="1"/>
  <c r="E102" i="18" s="1"/>
  <c r="E241" i="18" s="1"/>
  <c r="BH102" i="18" a="1"/>
  <c r="BH102" i="18" s="1"/>
  <c r="BH241" i="18" s="1"/>
  <c r="BO41" i="18" a="1"/>
  <c r="BO41" i="18" s="1"/>
  <c r="BO180" i="18" s="1"/>
  <c r="DS41" i="18" a="1"/>
  <c r="DS41" i="18" s="1"/>
  <c r="DS180" i="18" s="1"/>
  <c r="BG41" i="18" a="1"/>
  <c r="BG41" i="18" s="1"/>
  <c r="BG180" i="18" s="1"/>
  <c r="CY41" i="18" a="1"/>
  <c r="CY41" i="18" s="1"/>
  <c r="CY180" i="18" s="1"/>
  <c r="X41" i="18" a="1"/>
  <c r="X41" i="18" s="1"/>
  <c r="X180" i="18" s="1"/>
  <c r="BH41" i="18" a="1"/>
  <c r="BH41" i="18" s="1"/>
  <c r="BH180" i="18" s="1"/>
  <c r="CK41" i="18" a="1"/>
  <c r="CK41" i="18" s="1"/>
  <c r="CK180" i="18" s="1"/>
  <c r="J41" i="18" a="1"/>
  <c r="J41" i="18" s="1"/>
  <c r="J180" i="18" s="1"/>
  <c r="AZ41" i="18" a="1"/>
  <c r="AZ41" i="18" s="1"/>
  <c r="AZ180" i="18" s="1"/>
  <c r="AX41" i="18" a="1"/>
  <c r="AX41" i="18" s="1"/>
  <c r="AX180" i="18" s="1"/>
  <c r="AQ41" i="18" a="1"/>
  <c r="AQ41" i="18" s="1"/>
  <c r="AQ180" i="18" s="1"/>
  <c r="CO41" i="18" a="1"/>
  <c r="CO41" i="18" s="1"/>
  <c r="CO180" i="18" s="1"/>
  <c r="H41" i="18" a="1"/>
  <c r="H41" i="18" s="1"/>
  <c r="H180" i="18" s="1"/>
  <c r="S41" i="18" a="1"/>
  <c r="S41" i="18" s="1"/>
  <c r="S180" i="18" s="1"/>
  <c r="BW41" i="18" a="1"/>
  <c r="BW41" i="18" s="1"/>
  <c r="BW180" i="18" s="1"/>
  <c r="BI47" i="18" a="1"/>
  <c r="BI47" i="18" s="1"/>
  <c r="BI186" i="18" s="1"/>
  <c r="DR47" i="18" a="1"/>
  <c r="DR47" i="18" s="1"/>
  <c r="DR186" i="18" s="1"/>
  <c r="BF47" i="18" a="1"/>
  <c r="BF47" i="18" s="1"/>
  <c r="BF186" i="18" s="1"/>
  <c r="DC47" i="18" a="1"/>
  <c r="DC47" i="18" s="1"/>
  <c r="DC186" i="18" s="1"/>
  <c r="AN47" i="18" a="1"/>
  <c r="AN47" i="18" s="1"/>
  <c r="AN186" i="18" s="1"/>
  <c r="BZ47" i="18" a="1"/>
  <c r="BZ47" i="18" s="1"/>
  <c r="BZ186" i="18" s="1"/>
  <c r="DB47" i="18" a="1"/>
  <c r="DB47" i="18" s="1"/>
  <c r="DB186" i="18" s="1"/>
  <c r="I47" i="18" a="1"/>
  <c r="I47" i="18" s="1"/>
  <c r="I186" i="18" s="1"/>
  <c r="P47" i="18" a="1"/>
  <c r="P47" i="18" s="1"/>
  <c r="AV47" i="18" a="1"/>
  <c r="AV47" i="18" s="1"/>
  <c r="AV186" i="18" s="1"/>
  <c r="AE47" i="18" a="1"/>
  <c r="AE47" i="18" s="1"/>
  <c r="AE186" i="18" s="1"/>
  <c r="AA47" i="18" a="1"/>
  <c r="AA47" i="18" s="1"/>
  <c r="AA186" i="18" s="1"/>
  <c r="BQ47" i="18" a="1"/>
  <c r="BQ47" i="18" s="1"/>
  <c r="BQ186" i="18" s="1"/>
  <c r="AY47" i="18" a="1"/>
  <c r="AY47" i="18" s="1"/>
  <c r="AY186" i="18" s="1"/>
  <c r="DK57" i="18" a="1"/>
  <c r="DK57" i="18" s="1"/>
  <c r="DK196" i="18" s="1"/>
  <c r="AY57" i="18" a="1"/>
  <c r="AY57" i="18" s="1"/>
  <c r="AY196" i="18" s="1"/>
  <c r="CD57" i="18" a="1"/>
  <c r="CD57" i="18" s="1"/>
  <c r="CD196" i="18" s="1"/>
  <c r="R57" i="18" a="1"/>
  <c r="R57" i="18" s="1"/>
  <c r="R196" i="18" s="1"/>
  <c r="BS57" i="18" a="1"/>
  <c r="BS57" i="18" s="1"/>
  <c r="BS196" i="18" s="1"/>
  <c r="CO57" i="18" a="1"/>
  <c r="CO57" i="18" s="1"/>
  <c r="CO196" i="18" s="1"/>
  <c r="AC57" i="18" a="1"/>
  <c r="AC57" i="18" s="1"/>
  <c r="AC196" i="18" s="1"/>
  <c r="BF57" i="18" a="1"/>
  <c r="BF57" i="18" s="1"/>
  <c r="BF196" i="18" s="1"/>
  <c r="BX57" i="18" a="1"/>
  <c r="BX57" i="18" s="1"/>
  <c r="BX196" i="18" s="1"/>
  <c r="AU57" i="18" a="1"/>
  <c r="AU57" i="18" s="1"/>
  <c r="AU196" i="18" s="1"/>
  <c r="CA57" i="18" a="1"/>
  <c r="CA57" i="18" s="1"/>
  <c r="CA196" i="18" s="1"/>
  <c r="AG57" i="18" a="1"/>
  <c r="AG57" i="18" s="1"/>
  <c r="AG196" i="18" s="1"/>
  <c r="Q57" i="18" a="1"/>
  <c r="Q57" i="18" s="1"/>
  <c r="Q196" i="18" s="1"/>
  <c r="L57" i="18" a="1"/>
  <c r="L57" i="18" s="1"/>
  <c r="L196" i="18" s="1"/>
  <c r="BB57" i="18" a="1"/>
  <c r="BB57" i="18" s="1"/>
  <c r="BB196" i="18" s="1"/>
  <c r="DH65" i="18" a="1"/>
  <c r="DH65" i="18" s="1"/>
  <c r="DH204" i="18" s="1"/>
  <c r="AV65" i="18" a="1"/>
  <c r="AV65" i="18" s="1"/>
  <c r="AV204" i="18" s="1"/>
  <c r="DC65" i="18" a="1"/>
  <c r="DC65" i="18" s="1"/>
  <c r="DC204" i="18" s="1"/>
  <c r="AQ65" i="18" a="1"/>
  <c r="AQ65" i="18" s="1"/>
  <c r="AQ204" i="18" s="1"/>
  <c r="CR65" i="18" a="1"/>
  <c r="CR65" i="18" s="1"/>
  <c r="CR204" i="18" s="1"/>
  <c r="DJ65" i="18" a="1"/>
  <c r="DJ65" i="18" s="1"/>
  <c r="DJ204" i="18" s="1"/>
  <c r="AB65" i="18" a="1"/>
  <c r="AB65" i="18" s="1"/>
  <c r="AB204" i="18" s="1"/>
  <c r="BV65" i="18" a="1"/>
  <c r="BV65" i="18" s="1"/>
  <c r="BV204" i="18" s="1"/>
  <c r="CH65" i="18" a="1"/>
  <c r="CH65" i="18" s="1"/>
  <c r="CH204" i="18" s="1"/>
  <c r="F65" i="18" a="1"/>
  <c r="F65" i="18" s="1"/>
  <c r="F204" i="18" s="1"/>
  <c r="BK65" i="18" a="1"/>
  <c r="BK65" i="18" s="1"/>
  <c r="BK204" i="18" s="1"/>
  <c r="AJ65" i="18" a="1"/>
  <c r="AJ65" i="18" s="1"/>
  <c r="AJ204" i="18" s="1"/>
  <c r="H65" i="18" a="1"/>
  <c r="H65" i="18" s="1"/>
  <c r="H204" i="18" s="1"/>
  <c r="BL65" i="18" a="1"/>
  <c r="BL65" i="18" s="1"/>
  <c r="BL204" i="18" s="1"/>
  <c r="O65" i="18" a="1"/>
  <c r="O65" i="18" s="1"/>
  <c r="O204" i="18" s="1"/>
  <c r="CV84" i="18" a="1"/>
  <c r="CV84" i="18" s="1"/>
  <c r="CV223" i="18" s="1"/>
  <c r="AJ84" i="18" a="1"/>
  <c r="AJ84" i="18" s="1"/>
  <c r="AJ223" i="18" s="1"/>
  <c r="CY84" i="18" a="1"/>
  <c r="CY84" i="18" s="1"/>
  <c r="CY223" i="18" s="1"/>
  <c r="DF84" i="18" a="1"/>
  <c r="DF84" i="18" s="1"/>
  <c r="DF223" i="18" s="1"/>
  <c r="AT84" i="18" a="1"/>
  <c r="AT84" i="18" s="1"/>
  <c r="AT223" i="18" s="1"/>
  <c r="CC84" i="18" a="1"/>
  <c r="CC84" i="18" s="1"/>
  <c r="CC223" i="18" s="1"/>
  <c r="O84" i="18" a="1"/>
  <c r="O84" i="18" s="1"/>
  <c r="O223" i="18" s="1"/>
  <c r="Y84" i="18" a="1"/>
  <c r="Y84" i="18" s="1"/>
  <c r="Y223" i="18" s="1"/>
  <c r="BI84" i="18" a="1"/>
  <c r="BI84" i="18" s="1"/>
  <c r="BI223" i="18" s="1"/>
  <c r="AN84" i="18" a="1"/>
  <c r="AN84" i="18" s="1"/>
  <c r="AN223" i="18" s="1"/>
  <c r="BF84" i="18" a="1"/>
  <c r="BF84" i="18" s="1"/>
  <c r="BF223" i="18" s="1"/>
  <c r="DS84" i="18" a="1"/>
  <c r="DS84" i="18" s="1"/>
  <c r="DS223" i="18" s="1"/>
  <c r="DL84" i="18" a="1"/>
  <c r="DL84" i="18" s="1"/>
  <c r="DL223" i="18" s="1"/>
  <c r="CX84" i="18" a="1"/>
  <c r="CX84" i="18" s="1"/>
  <c r="CX223" i="18" s="1"/>
  <c r="BO84" i="18" a="1"/>
  <c r="BO84" i="18" s="1"/>
  <c r="BO223" i="18" s="1"/>
  <c r="CR56" i="18" a="1"/>
  <c r="CR56" i="18" s="1"/>
  <c r="CR195" i="18" s="1"/>
  <c r="AF56" i="18" a="1"/>
  <c r="AF56" i="18" s="1"/>
  <c r="AF195" i="18" s="1"/>
  <c r="CF56" i="18" a="1"/>
  <c r="CF56" i="18" s="1"/>
  <c r="CF195" i="18" s="1"/>
  <c r="T56" i="18" a="1"/>
  <c r="T56" i="18" s="1"/>
  <c r="T195" i="18" s="1"/>
  <c r="AV56" i="18" a="1"/>
  <c r="AV56" i="18" s="1"/>
  <c r="AV195" i="18" s="1"/>
  <c r="CX56" i="18" a="1"/>
  <c r="CX56" i="18" s="1"/>
  <c r="CX195" i="18" s="1"/>
  <c r="DI56" i="18" a="1"/>
  <c r="DI56" i="18" s="1"/>
  <c r="DI195" i="18" s="1"/>
  <c r="V56" i="18" a="1"/>
  <c r="V56" i="18" s="1"/>
  <c r="V195" i="18" s="1"/>
  <c r="BJ56" i="18" a="1"/>
  <c r="BJ56" i="18" s="1"/>
  <c r="BJ195" i="18" s="1"/>
  <c r="CA56" i="18" a="1"/>
  <c r="CA56" i="18" s="1"/>
  <c r="CA195" i="18" s="1"/>
  <c r="O56" i="18" a="1"/>
  <c r="O56" i="18" s="1"/>
  <c r="O195" i="18" s="1"/>
  <c r="AX56" i="18" a="1"/>
  <c r="AX56" i="18" s="1"/>
  <c r="AX195" i="18" s="1"/>
  <c r="CC56" i="18" a="1"/>
  <c r="CC56" i="18" s="1"/>
  <c r="CC195" i="18" s="1"/>
  <c r="AS56" i="18" a="1"/>
  <c r="AS56" i="18" s="1"/>
  <c r="AS195" i="18" s="1"/>
  <c r="DM56" i="18" a="1"/>
  <c r="DM56" i="18" s="1"/>
  <c r="DM195" i="18" s="1"/>
  <c r="CL12" i="18" a="1"/>
  <c r="CL12" i="18" s="1"/>
  <c r="CL151" i="18" s="1"/>
  <c r="Z12" i="18" a="1"/>
  <c r="Z12" i="18" s="1"/>
  <c r="Z151" i="18" s="1"/>
  <c r="CK12" i="18" a="1"/>
  <c r="CK12" i="18" s="1"/>
  <c r="CK151" i="18" s="1"/>
  <c r="CY12" i="18" a="1"/>
  <c r="CY12" i="18" s="1"/>
  <c r="CY151" i="18" s="1"/>
  <c r="DQ12" i="18" a="1"/>
  <c r="DQ12" i="18" s="1"/>
  <c r="DQ151" i="18" s="1"/>
  <c r="BC12" i="18" a="1"/>
  <c r="BC12" i="18" s="1"/>
  <c r="BC151" i="18" s="1"/>
  <c r="CR12" i="18" a="1"/>
  <c r="CR12" i="18" s="1"/>
  <c r="CR151" i="18" s="1"/>
  <c r="AD12" i="18" a="1"/>
  <c r="AD12" i="18" s="1"/>
  <c r="AD151" i="18" s="1"/>
  <c r="R12" i="18" a="1"/>
  <c r="R12" i="18" s="1"/>
  <c r="R151" i="18" s="1"/>
  <c r="BG12" i="18" a="1"/>
  <c r="BG12" i="18" s="1"/>
  <c r="BG151" i="18" s="1"/>
  <c r="DB12" i="18" a="1"/>
  <c r="DB12" i="18" s="1"/>
  <c r="DB151" i="18" s="1"/>
  <c r="AB12" i="18" a="1"/>
  <c r="AB12" i="18" s="1"/>
  <c r="AB151" i="18" s="1"/>
  <c r="BW12" i="18" a="1"/>
  <c r="BW12" i="18" s="1"/>
  <c r="BW151" i="18" s="1"/>
  <c r="CT12" i="18" a="1"/>
  <c r="CT12" i="18" s="1"/>
  <c r="CT151" i="18" s="1"/>
  <c r="AA12" i="18" a="1"/>
  <c r="AA12" i="18" s="1"/>
  <c r="AA151" i="18" s="1"/>
  <c r="BV5" i="18" a="1"/>
  <c r="BV5" i="18" s="1"/>
  <c r="BV144" i="18" s="1"/>
  <c r="J5" i="18" a="1"/>
  <c r="J5" i="18" s="1"/>
  <c r="J144" i="18" s="1"/>
  <c r="DA5" i="18" a="1"/>
  <c r="DA5" i="18" s="1"/>
  <c r="DA144" i="18" s="1"/>
  <c r="AO5" i="18" a="1"/>
  <c r="AO5" i="18" s="1"/>
  <c r="AO144" i="18" s="1"/>
  <c r="Q5" i="18" a="1"/>
  <c r="Q5" i="18" s="1"/>
  <c r="Q144" i="18" s="1"/>
  <c r="BP5" i="18" a="1"/>
  <c r="BP5" i="18" s="1"/>
  <c r="BP144" i="18" s="1"/>
  <c r="CH5" i="18" a="1"/>
  <c r="CH5" i="18" s="1"/>
  <c r="CH144" i="18" s="1"/>
  <c r="DM5" i="18" a="1"/>
  <c r="DM5" i="18" s="1"/>
  <c r="DM144" i="18" s="1"/>
  <c r="BL58" i="18" a="1"/>
  <c r="BL58" i="18" s="1"/>
  <c r="BL197" i="18" s="1"/>
  <c r="AZ66" i="18" a="1"/>
  <c r="AZ66" i="18" s="1"/>
  <c r="AZ205" i="18" s="1"/>
  <c r="CG31" i="18" a="1"/>
  <c r="CG31" i="18" s="1"/>
  <c r="CG170" i="18" s="1"/>
  <c r="DN30" i="18" a="1"/>
  <c r="DN30" i="18" s="1"/>
  <c r="DN169" i="18" s="1"/>
  <c r="Y70" i="18" a="1"/>
  <c r="Y70" i="18" s="1"/>
  <c r="Y209" i="18" s="1"/>
  <c r="BI46" i="18" a="1"/>
  <c r="BI46" i="18" s="1"/>
  <c r="BI185" i="18" s="1"/>
  <c r="CG46" i="18" a="1"/>
  <c r="CG46" i="18" s="1"/>
  <c r="CG185" i="18" s="1"/>
  <c r="CF101" i="18" a="1"/>
  <c r="CF101" i="18" s="1"/>
  <c r="CF240" i="18" s="1"/>
  <c r="DN101" i="18" a="1"/>
  <c r="DN101" i="18" s="1"/>
  <c r="DN240" i="18" s="1"/>
  <c r="U95" i="18" a="1"/>
  <c r="U95" i="18" s="1"/>
  <c r="U234" i="18" s="1"/>
  <c r="DS95" i="18" a="1"/>
  <c r="DS95" i="18" s="1"/>
  <c r="DS234" i="18" s="1"/>
  <c r="AQ44" i="18" a="1"/>
  <c r="AQ44" i="18" s="1"/>
  <c r="AQ183" i="18" s="1"/>
  <c r="Y73" i="18" a="1"/>
  <c r="Y73" i="18" s="1"/>
  <c r="Y212" i="18" s="1"/>
  <c r="DF73" i="18" a="1"/>
  <c r="DF73" i="18" s="1"/>
  <c r="DF212" i="18" s="1"/>
  <c r="DH85" i="18" a="1"/>
  <c r="DH85" i="18" s="1"/>
  <c r="DH224" i="18" s="1"/>
  <c r="AW85" i="18" a="1"/>
  <c r="AW85" i="18" s="1"/>
  <c r="AW224" i="18" s="1"/>
  <c r="AQ85" i="18" a="1"/>
  <c r="AQ85" i="18" s="1"/>
  <c r="AQ224" i="18" s="1"/>
  <c r="DC81" i="18" a="1"/>
  <c r="DC81" i="18" s="1"/>
  <c r="DC220" i="18" s="1"/>
  <c r="BR54" i="18" a="1"/>
  <c r="BR54" i="18" s="1"/>
  <c r="BR193" i="18" s="1"/>
  <c r="BX14" i="18" a="1"/>
  <c r="BX14" i="18" s="1"/>
  <c r="BX153" i="18" s="1"/>
  <c r="CB14" i="18" a="1"/>
  <c r="CB14" i="18" s="1"/>
  <c r="CB153" i="18" s="1"/>
  <c r="AQ14" i="18" a="1"/>
  <c r="AQ14" i="18" s="1"/>
  <c r="AQ153" i="18" s="1"/>
  <c r="AH14" i="18" a="1"/>
  <c r="AH14" i="18" s="1"/>
  <c r="AH153" i="18" s="1"/>
  <c r="BV26" i="18" a="1"/>
  <c r="BV26" i="18" s="1"/>
  <c r="BV165" i="18" s="1"/>
  <c r="V26" i="18" a="1"/>
  <c r="V26" i="18" s="1"/>
  <c r="V165" i="18" s="1"/>
  <c r="CX26" i="18" a="1"/>
  <c r="CX26" i="18" s="1"/>
  <c r="CX165" i="18" s="1"/>
  <c r="BJ17" i="18" a="1"/>
  <c r="BJ17" i="18" s="1"/>
  <c r="BJ156" i="18" s="1"/>
  <c r="CQ17" i="18" a="1"/>
  <c r="CQ17" i="18" s="1"/>
  <c r="CQ156" i="18" s="1"/>
  <c r="AO17" i="18" a="1"/>
  <c r="AO17" i="18" s="1"/>
  <c r="AO156" i="18" s="1"/>
  <c r="AN17" i="18" a="1"/>
  <c r="AN17" i="18" s="1"/>
  <c r="AN156" i="18" s="1"/>
  <c r="CK76" i="18" a="1"/>
  <c r="CK76" i="18" s="1"/>
  <c r="CK215" i="18" s="1"/>
  <c r="Z76" i="18" a="1"/>
  <c r="Z76" i="18" s="1"/>
  <c r="Z215" i="18" s="1"/>
  <c r="DF76" i="18" a="1"/>
  <c r="DF76" i="18" s="1"/>
  <c r="DF215" i="18" s="1"/>
  <c r="DS76" i="18" a="1"/>
  <c r="DS76" i="18" s="1"/>
  <c r="DS215" i="18" s="1"/>
  <c r="J90" i="18" a="1"/>
  <c r="J90" i="18" s="1"/>
  <c r="J229" i="18" s="1"/>
  <c r="BR90" i="18" a="1"/>
  <c r="BR90" i="18" s="1"/>
  <c r="BR229" i="18" s="1"/>
  <c r="BD90" i="18" a="1"/>
  <c r="BD90" i="18" s="1"/>
  <c r="BD229" i="18" s="1"/>
  <c r="DD90" i="18" a="1"/>
  <c r="DD90" i="18" s="1"/>
  <c r="DD229" i="18" s="1"/>
  <c r="CA90" i="18" a="1"/>
  <c r="CA90" i="18" s="1"/>
  <c r="CA229" i="18" s="1"/>
  <c r="CO77" i="18" a="1"/>
  <c r="CO77" i="18" s="1"/>
  <c r="CO216" i="18" s="1"/>
  <c r="CW77" i="18" a="1"/>
  <c r="CW77" i="18" s="1"/>
  <c r="CW216" i="18" s="1"/>
  <c r="BA77" i="18" a="1"/>
  <c r="BA77" i="18" s="1"/>
  <c r="BA216" i="18" s="1"/>
  <c r="CC77" i="18" a="1"/>
  <c r="CC77" i="18" s="1"/>
  <c r="CC216" i="18" s="1"/>
  <c r="BB77" i="18" a="1"/>
  <c r="BB77" i="18" s="1"/>
  <c r="BB216" i="18" s="1"/>
  <c r="DJ77" i="18" a="1"/>
  <c r="DJ77" i="18" s="1"/>
  <c r="DJ216" i="18" s="1"/>
  <c r="T79" i="18" a="1"/>
  <c r="T79" i="18" s="1"/>
  <c r="T218" i="18" s="1"/>
  <c r="DF79" i="18" a="1"/>
  <c r="DF79" i="18" s="1"/>
  <c r="DF218" i="18" s="1"/>
  <c r="BA79" i="18" a="1"/>
  <c r="BA79" i="18" s="1"/>
  <c r="BA218" i="18" s="1"/>
  <c r="CC79" i="18" a="1"/>
  <c r="CC79" i="18" s="1"/>
  <c r="CC218" i="18" s="1"/>
  <c r="AV79" i="18" a="1"/>
  <c r="AV79" i="18" s="1"/>
  <c r="AV218" i="18" s="1"/>
  <c r="DR79" i="18" a="1"/>
  <c r="DR79" i="18" s="1"/>
  <c r="DR218" i="18" s="1"/>
  <c r="BQ97" i="18" a="1"/>
  <c r="BQ97" i="18" s="1"/>
  <c r="BQ236" i="18" s="1"/>
  <c r="L97" i="18" a="1"/>
  <c r="L97" i="18" s="1"/>
  <c r="L236" i="18" s="1"/>
  <c r="AA97" i="18" a="1"/>
  <c r="AA97" i="18" s="1"/>
  <c r="AA236" i="18" s="1"/>
  <c r="CK97" i="18" a="1"/>
  <c r="CK97" i="18" s="1"/>
  <c r="CK236" i="18" s="1"/>
  <c r="BR97" i="18" a="1"/>
  <c r="BR97" i="18" s="1"/>
  <c r="BR236" i="18" s="1"/>
  <c r="BN67" i="18" a="1"/>
  <c r="BN67" i="18" s="1"/>
  <c r="BN206" i="18" s="1"/>
  <c r="DP67" i="18" a="1"/>
  <c r="DP67" i="18" s="1"/>
  <c r="DP206" i="18" s="1"/>
  <c r="CE67" i="18" a="1"/>
  <c r="CE67" i="18" s="1"/>
  <c r="CE206" i="18" s="1"/>
  <c r="AB67" i="18" a="1"/>
  <c r="AB67" i="18" s="1"/>
  <c r="AB206" i="18" s="1"/>
  <c r="DA67" i="18" a="1"/>
  <c r="DA67" i="18" s="1"/>
  <c r="DA206" i="18" s="1"/>
  <c r="CP67" i="18" a="1"/>
  <c r="CP67" i="18" s="1"/>
  <c r="CP206" i="18" s="1"/>
  <c r="BQ81" i="18" a="1"/>
  <c r="BQ81" i="18" s="1"/>
  <c r="BQ220" i="18" s="1"/>
  <c r="CJ98" i="18" a="1"/>
  <c r="CJ98" i="18" s="1"/>
  <c r="CJ237" i="18" s="1"/>
  <c r="CA54" i="18" a="1"/>
  <c r="CA54" i="18" s="1"/>
  <c r="CA193" i="18" s="1"/>
  <c r="BZ104" i="18" a="1"/>
  <c r="BZ104" i="18" s="1"/>
  <c r="BZ243" i="18" s="1"/>
  <c r="CR93" i="18" a="1"/>
  <c r="CR93" i="18" s="1"/>
  <c r="CR232" i="18" s="1"/>
  <c r="CM93" i="18" a="1"/>
  <c r="CM93" i="18" s="1"/>
  <c r="CM232" i="18" s="1"/>
  <c r="BY93" i="18" a="1"/>
  <c r="BY93" i="18" s="1"/>
  <c r="BY232" i="18" s="1"/>
  <c r="CL93" i="18" a="1"/>
  <c r="CL93" i="18" s="1"/>
  <c r="CL232" i="18" s="1"/>
  <c r="DB93" i="18" a="1"/>
  <c r="DB93" i="18" s="1"/>
  <c r="DB232" i="18" s="1"/>
  <c r="BI93" i="18" a="1"/>
  <c r="BI93" i="18" s="1"/>
  <c r="BI232" i="18" s="1"/>
  <c r="AV93" i="18" a="1"/>
  <c r="AV93" i="18" s="1"/>
  <c r="AV232" i="18" s="1"/>
  <c r="CN93" i="18" a="1"/>
  <c r="CN93" i="18" s="1"/>
  <c r="CN232" i="18" s="1"/>
  <c r="G93" i="18" a="1"/>
  <c r="G93" i="18" s="1"/>
  <c r="G232" i="18" s="1"/>
  <c r="DO102" i="18" a="1"/>
  <c r="DO102" i="18" s="1"/>
  <c r="DO241" i="18" s="1"/>
  <c r="M102" i="18" a="1"/>
  <c r="M102" i="18" s="1"/>
  <c r="M241" i="18" s="1"/>
  <c r="CX102" i="18" a="1"/>
  <c r="CX102" i="18" s="1"/>
  <c r="CX241" i="18" s="1"/>
  <c r="CJ102" i="18" a="1"/>
  <c r="CJ102" i="18" s="1"/>
  <c r="CJ241" i="18" s="1"/>
  <c r="AK102" i="18" a="1"/>
  <c r="AK102" i="18" s="1"/>
  <c r="AK241" i="18" s="1"/>
  <c r="AU102" i="18" a="1"/>
  <c r="AU102" i="18" s="1"/>
  <c r="AU241" i="18" s="1"/>
  <c r="AG102" i="18" a="1"/>
  <c r="AG102" i="18" s="1"/>
  <c r="AG241" i="18" s="1"/>
  <c r="CS102" i="18" a="1"/>
  <c r="CS102" i="18" s="1"/>
  <c r="CS241" i="18" s="1"/>
  <c r="V102" i="18" a="1"/>
  <c r="V102" i="18" s="1"/>
  <c r="V241" i="18" s="1"/>
  <c r="CP41" i="18" a="1"/>
  <c r="CP41" i="18" s="1"/>
  <c r="CP180" i="18" s="1"/>
  <c r="DN41" i="18" a="1"/>
  <c r="DN41" i="18" s="1"/>
  <c r="DN180" i="18" s="1"/>
  <c r="M41" i="18" a="1"/>
  <c r="M41" i="18" s="1"/>
  <c r="M180" i="18" s="1"/>
  <c r="CL41" i="18" a="1"/>
  <c r="CL41" i="18" s="1"/>
  <c r="CL180" i="18" s="1"/>
  <c r="CR41" i="18" a="1"/>
  <c r="CR41" i="18" s="1"/>
  <c r="CR180" i="18" s="1"/>
  <c r="CE41" i="18" a="1"/>
  <c r="CE41" i="18" s="1"/>
  <c r="CE180" i="18" s="1"/>
  <c r="Y41" i="18" a="1"/>
  <c r="Y41" i="18" s="1"/>
  <c r="Y180" i="18" s="1"/>
  <c r="DR41" i="18" a="1"/>
  <c r="DR41" i="18" s="1"/>
  <c r="DR180" i="18" s="1"/>
  <c r="AW41" i="18" a="1"/>
  <c r="AW41" i="18" s="1"/>
  <c r="AW180" i="18" s="1"/>
  <c r="AF41" i="18" a="1"/>
  <c r="AF41" i="18" s="1"/>
  <c r="AF180" i="18" s="1"/>
  <c r="X47" i="18" a="1"/>
  <c r="X47" i="18" s="1"/>
  <c r="X186" i="18" s="1"/>
  <c r="AW47" i="18" a="1"/>
  <c r="AW47" i="18" s="1"/>
  <c r="AW186" i="18" s="1"/>
  <c r="AZ47" i="18" a="1"/>
  <c r="AZ47" i="18" s="1"/>
  <c r="AZ186" i="18" s="1"/>
  <c r="W47" i="18" a="1"/>
  <c r="W47" i="18" s="1"/>
  <c r="W186" i="18" s="1"/>
  <c r="R47" i="18" a="1"/>
  <c r="R47" i="18" s="1"/>
  <c r="R186" i="18" s="1"/>
  <c r="CS47" i="18" a="1"/>
  <c r="CS47" i="18" s="1"/>
  <c r="CS186" i="18" s="1"/>
  <c r="N47" i="18" a="1"/>
  <c r="N47" i="18" s="1"/>
  <c r="N186" i="18" s="1"/>
  <c r="U47" i="18" a="1"/>
  <c r="U47" i="18" s="1"/>
  <c r="U186" i="18" s="1"/>
  <c r="BJ47" i="18" a="1"/>
  <c r="BJ47" i="18" s="1"/>
  <c r="BJ186" i="18" s="1"/>
  <c r="BH57" i="18" a="1"/>
  <c r="BH57" i="18" s="1"/>
  <c r="BH196" i="18" s="1"/>
  <c r="AO57" i="18" a="1"/>
  <c r="AO57" i="18" s="1"/>
  <c r="AO196" i="18" s="1"/>
  <c r="BN57" i="18" a="1"/>
  <c r="BN57" i="18" s="1"/>
  <c r="BN196" i="18" s="1"/>
  <c r="AQ57" i="18" a="1"/>
  <c r="AQ57" i="18" s="1"/>
  <c r="AQ196" i="18" s="1"/>
  <c r="AW57" i="18" a="1"/>
  <c r="AW57" i="18" s="1"/>
  <c r="AW196" i="18" s="1"/>
  <c r="DG57" i="18" a="1"/>
  <c r="DG57" i="18" s="1"/>
  <c r="DG196" i="18" s="1"/>
  <c r="CS57" i="18" a="1"/>
  <c r="CS57" i="18" s="1"/>
  <c r="CS196" i="18" s="1"/>
  <c r="U57" i="18" a="1"/>
  <c r="U57" i="18" s="1"/>
  <c r="U196" i="18" s="1"/>
  <c r="BJ57" i="18" a="1"/>
  <c r="BJ57" i="18" s="1"/>
  <c r="BJ196" i="18" s="1"/>
  <c r="AA57" i="18" a="1"/>
  <c r="AA57" i="18" s="1"/>
  <c r="AA196" i="18" s="1"/>
  <c r="CY65" i="18" a="1"/>
  <c r="CY65" i="18" s="1"/>
  <c r="CY204" i="18" s="1"/>
  <c r="P65" i="18" a="1"/>
  <c r="P65" i="18" s="1"/>
  <c r="BE65" i="18" a="1"/>
  <c r="BE65" i="18" s="1"/>
  <c r="BE204" i="18" s="1"/>
  <c r="BZ65" i="18" a="1"/>
  <c r="BZ65" i="18" s="1"/>
  <c r="BZ204" i="18" s="1"/>
  <c r="BM65" i="18" a="1"/>
  <c r="BM65" i="18" s="1"/>
  <c r="BM204" i="18" s="1"/>
  <c r="CN65" i="18" a="1"/>
  <c r="CN65" i="18" s="1"/>
  <c r="CN204" i="18" s="1"/>
  <c r="CA65" i="18" a="1"/>
  <c r="CA65" i="18" s="1"/>
  <c r="CA204" i="18" s="1"/>
  <c r="AY65" i="18" a="1"/>
  <c r="AY65" i="18" s="1"/>
  <c r="AY204" i="18" s="1"/>
  <c r="BH65" i="18" a="1"/>
  <c r="BH65" i="18" s="1"/>
  <c r="BH204" i="18" s="1"/>
  <c r="DK65" i="18" a="1"/>
  <c r="DK65" i="18" s="1"/>
  <c r="DK204" i="18" s="1"/>
  <c r="BF65" i="18" a="1"/>
  <c r="BF65" i="18" s="1"/>
  <c r="BF204" i="18" s="1"/>
  <c r="DN84" i="18" a="1"/>
  <c r="DN84" i="18" s="1"/>
  <c r="DN223" i="18" s="1"/>
  <c r="AE84" i="18" a="1"/>
  <c r="AE84" i="18" s="1"/>
  <c r="AE223" i="18" s="1"/>
  <c r="BS84" i="18" a="1"/>
  <c r="BS84" i="18" s="1"/>
  <c r="BS223" i="18" s="1"/>
  <c r="BH84" i="18" a="1"/>
  <c r="BH84" i="18" s="1"/>
  <c r="BH223" i="18" s="1"/>
  <c r="BV84" i="18" a="1"/>
  <c r="BV84" i="18" s="1"/>
  <c r="BV223" i="18" s="1"/>
  <c r="CO84" i="18" a="1"/>
  <c r="CO84" i="18" s="1"/>
  <c r="CO223" i="18" s="1"/>
  <c r="CE84" i="18" a="1"/>
  <c r="CE84" i="18" s="1"/>
  <c r="CE223" i="18" s="1"/>
  <c r="AD84" i="18" a="1"/>
  <c r="AD84" i="18" s="1"/>
  <c r="AD223" i="18" s="1"/>
  <c r="DI84" i="18" a="1"/>
  <c r="DI84" i="18" s="1"/>
  <c r="DI223" i="18" s="1"/>
  <c r="AF84" i="18" a="1"/>
  <c r="AF84" i="18" s="1"/>
  <c r="AF223" i="18" s="1"/>
  <c r="CM84" i="18" a="1"/>
  <c r="CM84" i="18" s="1"/>
  <c r="CM223" i="18" s="1"/>
  <c r="BD84" i="18" a="1"/>
  <c r="BD84" i="18" s="1"/>
  <c r="BD223" i="18" s="1"/>
  <c r="AT56" i="18" a="1"/>
  <c r="AT56" i="18" s="1"/>
  <c r="AT195" i="18" s="1"/>
  <c r="BW56" i="18" a="1"/>
  <c r="BW56" i="18" s="1"/>
  <c r="BW195" i="18" s="1"/>
  <c r="CY56" i="18" a="1"/>
  <c r="CY56" i="18" s="1"/>
  <c r="CY195" i="18" s="1"/>
  <c r="DJ56" i="18" a="1"/>
  <c r="DJ56" i="18" s="1"/>
  <c r="DJ195" i="18" s="1"/>
  <c r="CW56" i="18" a="1"/>
  <c r="CW56" i="18" s="1"/>
  <c r="CW195" i="18" s="1"/>
  <c r="CN56" i="18" a="1"/>
  <c r="CN56" i="18" s="1"/>
  <c r="CN195" i="18" s="1"/>
  <c r="G56" i="18" a="1"/>
  <c r="G56" i="18" s="1"/>
  <c r="G195" i="18" s="1"/>
  <c r="DH56" i="18" a="1"/>
  <c r="DH56" i="18" s="1"/>
  <c r="DH195" i="18" s="1"/>
  <c r="CD56" i="18" a="1"/>
  <c r="CD56" i="18" s="1"/>
  <c r="CD195" i="18" s="1"/>
  <c r="X56" i="18" a="1"/>
  <c r="X56" i="18" s="1"/>
  <c r="X195" i="18" s="1"/>
  <c r="DE56" i="18" a="1"/>
  <c r="DE56" i="18" s="1"/>
  <c r="DE195" i="18" s="1"/>
  <c r="BF12" i="18" a="1"/>
  <c r="BF12" i="18" s="1"/>
  <c r="BF151" i="18" s="1"/>
  <c r="DA12" i="18" a="1"/>
  <c r="DA12" i="18" s="1"/>
  <c r="DA151" i="18" s="1"/>
  <c r="CH12" i="18" a="1"/>
  <c r="CH12" i="18" s="1"/>
  <c r="CH151" i="18" s="1"/>
  <c r="CG12" i="18" a="1"/>
  <c r="CG12" i="18" s="1"/>
  <c r="CG151" i="18" s="1"/>
  <c r="DJ12" i="18" a="1"/>
  <c r="DJ12" i="18" s="1"/>
  <c r="DJ151" i="18" s="1"/>
  <c r="X12" i="18" a="1"/>
  <c r="X12" i="18" s="1"/>
  <c r="X151" i="18" s="1"/>
  <c r="CQ12" i="18" a="1"/>
  <c r="CQ12" i="18" s="1"/>
  <c r="CQ151" i="18" s="1"/>
  <c r="E12" i="18" a="1"/>
  <c r="E12" i="18" s="1"/>
  <c r="E151" i="18" s="1"/>
  <c r="P12" i="18" a="1"/>
  <c r="P12" i="18" s="1"/>
  <c r="V12" i="18" a="1"/>
  <c r="V12" i="18" s="1"/>
  <c r="V151" i="18" s="1"/>
  <c r="AS12" i="18" a="1"/>
  <c r="AS12" i="18" s="1"/>
  <c r="AS151" i="18" s="1"/>
  <c r="BQ5" i="18" a="1"/>
  <c r="BQ5" i="18" s="1"/>
  <c r="BQ144" i="18" s="1"/>
  <c r="AN5" i="18" a="1"/>
  <c r="AN5" i="18" s="1"/>
  <c r="AN144" i="18" s="1"/>
  <c r="BC5" i="18" a="1"/>
  <c r="BC5" i="18" s="1"/>
  <c r="BC144" i="18" s="1"/>
  <c r="DS5" i="18" a="1"/>
  <c r="DS5" i="18" s="1"/>
  <c r="DS144" i="18" s="1"/>
  <c r="AJ5" i="18" a="1"/>
  <c r="AJ5" i="18" s="1"/>
  <c r="AJ144" i="18" s="1"/>
  <c r="AE5" i="18" a="1"/>
  <c r="AE5" i="18" s="1"/>
  <c r="AE144" i="18" s="1"/>
  <c r="BA5" i="18" a="1"/>
  <c r="BA5" i="18" s="1"/>
  <c r="BA144" i="18" s="1"/>
  <c r="AG5" i="18" a="1"/>
  <c r="AG5" i="18" s="1"/>
  <c r="AG144" i="18" s="1"/>
  <c r="BS5" i="18" a="1"/>
  <c r="BS5" i="18" s="1"/>
  <c r="BS144" i="18" s="1"/>
  <c r="G5" i="18" a="1"/>
  <c r="G5" i="18" s="1"/>
  <c r="G144" i="18" s="1"/>
  <c r="CF5" i="18" a="1"/>
  <c r="CF5" i="18" s="1"/>
  <c r="CF144" i="18" s="1"/>
  <c r="T5" i="18" a="1"/>
  <c r="T5" i="18" s="1"/>
  <c r="T144" i="18" s="1"/>
  <c r="AL5" i="18" a="1"/>
  <c r="AL5" i="18" s="1"/>
  <c r="AL144" i="18" s="1"/>
  <c r="BW68" i="18" a="1"/>
  <c r="BW68" i="18" s="1"/>
  <c r="BW207" i="18" s="1"/>
  <c r="K68" i="18" a="1"/>
  <c r="K68" i="18" s="1"/>
  <c r="K207" i="18" s="1"/>
  <c r="BI68" i="18" a="1"/>
  <c r="BI68" i="18" s="1"/>
  <c r="BI207" i="18" s="1"/>
  <c r="DP68" i="18" a="1"/>
  <c r="DP68" i="18" s="1"/>
  <c r="DP207" i="18" s="1"/>
  <c r="BD68" i="18" a="1"/>
  <c r="BD68" i="18" s="1"/>
  <c r="BD207" i="18" s="1"/>
  <c r="DF68" i="18" a="1"/>
  <c r="DF68" i="18" s="1"/>
  <c r="DF207" i="18" s="1"/>
  <c r="CA58" i="18" a="1"/>
  <c r="CA58" i="18" s="1"/>
  <c r="CA197" i="18" s="1"/>
  <c r="CE20" i="18" a="1"/>
  <c r="CE20" i="18" s="1"/>
  <c r="CE159" i="18" s="1"/>
  <c r="AW31" i="18" a="1"/>
  <c r="AW31" i="18" s="1"/>
  <c r="AW170" i="18" s="1"/>
  <c r="BJ30" i="18" a="1"/>
  <c r="BJ30" i="18" s="1"/>
  <c r="BJ169" i="18" s="1"/>
  <c r="BK86" i="18" a="1"/>
  <c r="BK86" i="18" s="1"/>
  <c r="BK225" i="18" s="1"/>
  <c r="AC46" i="18" a="1"/>
  <c r="AC46" i="18" s="1"/>
  <c r="AC185" i="18" s="1"/>
  <c r="CS46" i="18" a="1"/>
  <c r="CS46" i="18" s="1"/>
  <c r="CS185" i="18" s="1"/>
  <c r="BH101" i="18" a="1"/>
  <c r="BH101" i="18" s="1"/>
  <c r="BH240" i="18" s="1"/>
  <c r="AY101" i="18" a="1"/>
  <c r="AY101" i="18" s="1"/>
  <c r="AY240" i="18" s="1"/>
  <c r="BK95" i="18" a="1"/>
  <c r="BK95" i="18" s="1"/>
  <c r="BK234" i="18" s="1"/>
  <c r="CP44" i="18" a="1"/>
  <c r="CP44" i="18" s="1"/>
  <c r="CP183" i="18" s="1"/>
  <c r="DF44" i="18" a="1"/>
  <c r="DF44" i="18" s="1"/>
  <c r="DF183" i="18" s="1"/>
  <c r="CZ73" i="18" a="1"/>
  <c r="CZ73" i="18" s="1"/>
  <c r="CZ212" i="18" s="1"/>
  <c r="R73" i="18" a="1"/>
  <c r="R73" i="18" s="1"/>
  <c r="R212" i="18" s="1"/>
  <c r="CG85" i="18" a="1"/>
  <c r="CG85" i="18" s="1"/>
  <c r="CG224" i="18" s="1"/>
  <c r="DP85" i="18" a="1"/>
  <c r="DP85" i="18" s="1"/>
  <c r="DP224" i="18" s="1"/>
  <c r="BP85" i="18" a="1"/>
  <c r="BP85" i="18" s="1"/>
  <c r="BP224" i="18" s="1"/>
  <c r="CD81" i="18" a="1"/>
  <c r="CD81" i="18" s="1"/>
  <c r="CD220" i="18" s="1"/>
  <c r="S54" i="18" a="1"/>
  <c r="S54" i="18" s="1"/>
  <c r="S193" i="18" s="1"/>
  <c r="L14" i="18" a="1"/>
  <c r="L14" i="18" s="1"/>
  <c r="L153" i="18" s="1"/>
  <c r="DQ14" i="18" a="1"/>
  <c r="DQ14" i="18" s="1"/>
  <c r="DQ153" i="18" s="1"/>
  <c r="Y14" i="18" a="1"/>
  <c r="Y14" i="18" s="1"/>
  <c r="Y153" i="18" s="1"/>
  <c r="BI14" i="18" a="1"/>
  <c r="BI14" i="18" s="1"/>
  <c r="BI153" i="18" s="1"/>
  <c r="BD26" i="18" a="1"/>
  <c r="BD26" i="18" s="1"/>
  <c r="BD165" i="18" s="1"/>
  <c r="DQ26" i="18" a="1"/>
  <c r="DQ26" i="18" s="1"/>
  <c r="DQ165" i="18" s="1"/>
  <c r="G26" i="18" a="1"/>
  <c r="G26" i="18" s="1"/>
  <c r="G165" i="18" s="1"/>
  <c r="AM17" i="18" a="1"/>
  <c r="AM17" i="18" s="1"/>
  <c r="AM156" i="18" s="1"/>
  <c r="CF17" i="18" a="1"/>
  <c r="CF17" i="18" s="1"/>
  <c r="CF156" i="18" s="1"/>
  <c r="DJ17" i="18" a="1"/>
  <c r="DJ17" i="18" s="1"/>
  <c r="DJ156" i="18" s="1"/>
  <c r="DD17" i="18" a="1"/>
  <c r="DD17" i="18" s="1"/>
  <c r="DD156" i="18" s="1"/>
  <c r="CF76" i="18" a="1"/>
  <c r="CF76" i="18" s="1"/>
  <c r="CF215" i="18" s="1"/>
  <c r="BC76" i="18" a="1"/>
  <c r="BC76" i="18" s="1"/>
  <c r="BC215" i="18" s="1"/>
  <c r="BA76" i="18" a="1"/>
  <c r="BA76" i="18" s="1"/>
  <c r="BA215" i="18" s="1"/>
  <c r="CB76" i="18" a="1"/>
  <c r="CB76" i="18" s="1"/>
  <c r="CB215" i="18" s="1"/>
  <c r="CR90" i="18" a="1"/>
  <c r="CR90" i="18" s="1"/>
  <c r="CR229" i="18" s="1"/>
  <c r="BE90" i="18" a="1"/>
  <c r="BE90" i="18" s="1"/>
  <c r="BE229" i="18" s="1"/>
  <c r="AW90" i="18" a="1"/>
  <c r="AW90" i="18" s="1"/>
  <c r="AW229" i="18" s="1"/>
  <c r="BG90" i="18" a="1"/>
  <c r="BG90" i="18" s="1"/>
  <c r="BG229" i="18" s="1"/>
  <c r="AD90" i="18" a="1"/>
  <c r="AD90" i="18" s="1"/>
  <c r="AD229" i="18" s="1"/>
  <c r="CF77" i="18" a="1"/>
  <c r="CF77" i="18" s="1"/>
  <c r="CF216" i="18" s="1"/>
  <c r="BH77" i="18" a="1"/>
  <c r="BH77" i="18" s="1"/>
  <c r="BH216" i="18" s="1"/>
  <c r="AI77" i="18" a="1"/>
  <c r="AI77" i="18" s="1"/>
  <c r="AI216" i="18" s="1"/>
  <c r="BM77" i="18" a="1"/>
  <c r="BM77" i="18" s="1"/>
  <c r="BM216" i="18" s="1"/>
  <c r="I77" i="18" a="1"/>
  <c r="I77" i="18" s="1"/>
  <c r="I216" i="18" s="1"/>
  <c r="DI77" i="18" a="1"/>
  <c r="DI77" i="18" s="1"/>
  <c r="DI216" i="18" s="1"/>
  <c r="O79" i="18" a="1"/>
  <c r="O79" i="18" s="1"/>
  <c r="O218" i="18" s="1"/>
  <c r="BQ79" i="18" a="1"/>
  <c r="BQ79" i="18" s="1"/>
  <c r="BQ218" i="18" s="1"/>
  <c r="AM79" i="18" a="1"/>
  <c r="AM79" i="18" s="1"/>
  <c r="AM218" i="18" s="1"/>
  <c r="BT79" i="18" a="1"/>
  <c r="BT79" i="18" s="1"/>
  <c r="BT218" i="18" s="1"/>
  <c r="AX79" i="18" a="1"/>
  <c r="AX79" i="18" s="1"/>
  <c r="AX218" i="18" s="1"/>
  <c r="DM97" i="18" a="1"/>
  <c r="DM97" i="18" s="1"/>
  <c r="DM236" i="18" s="1"/>
  <c r="BL97" i="18" a="1"/>
  <c r="BL97" i="18" s="1"/>
  <c r="BL236" i="18" s="1"/>
  <c r="CS97" i="18" a="1"/>
  <c r="CS97" i="18" s="1"/>
  <c r="CS236" i="18" s="1"/>
  <c r="CN97" i="18" a="1"/>
  <c r="CN97" i="18" s="1"/>
  <c r="CN236" i="18" s="1"/>
  <c r="BV97" i="18" a="1"/>
  <c r="BV97" i="18" s="1"/>
  <c r="BV236" i="18" s="1"/>
  <c r="DS97" i="18" a="1"/>
  <c r="DS97" i="18" s="1"/>
  <c r="DS236" i="18" s="1"/>
  <c r="AV67" i="18" a="1"/>
  <c r="AV67" i="18" s="1"/>
  <c r="AV206" i="18" s="1"/>
  <c r="DG67" i="18" a="1"/>
  <c r="DG67" i="18" s="1"/>
  <c r="DG206" i="18" s="1"/>
  <c r="CH67" i="18" a="1"/>
  <c r="CH67" i="18" s="1"/>
  <c r="CH206" i="18" s="1"/>
  <c r="CC67" i="18" a="1"/>
  <c r="CC67" i="18" s="1"/>
  <c r="CC206" i="18" s="1"/>
  <c r="CI67" i="18" a="1"/>
  <c r="CI67" i="18" s="1"/>
  <c r="CI206" i="18" s="1"/>
  <c r="M67" i="18" a="1"/>
  <c r="M67" i="18" s="1"/>
  <c r="M206" i="18" s="1"/>
  <c r="CK81" i="18" a="1"/>
  <c r="CK81" i="18" s="1"/>
  <c r="CK220" i="18" s="1"/>
  <c r="BC98" i="18" a="1"/>
  <c r="BC98" i="18" s="1"/>
  <c r="BC237" i="18" s="1"/>
  <c r="AX54" i="18" a="1"/>
  <c r="AX54" i="18" s="1"/>
  <c r="AX193" i="18" s="1"/>
  <c r="AX104" i="18" a="1"/>
  <c r="AX104" i="18" s="1"/>
  <c r="AX243" i="18" s="1"/>
  <c r="BZ93" i="18" a="1"/>
  <c r="BZ93" i="18" s="1"/>
  <c r="BZ232" i="18" s="1"/>
  <c r="BU93" i="18" a="1"/>
  <c r="BU93" i="18" s="1"/>
  <c r="BU232" i="18" s="1"/>
  <c r="BK93" i="18" a="1"/>
  <c r="BK93" i="18" s="1"/>
  <c r="BK232" i="18" s="1"/>
  <c r="CC93" i="18" a="1"/>
  <c r="CC93" i="18" s="1"/>
  <c r="CC232" i="18" s="1"/>
  <c r="CK93" i="18" a="1"/>
  <c r="CK93" i="18" s="1"/>
  <c r="CK232" i="18" s="1"/>
  <c r="X93" i="18" a="1"/>
  <c r="X93" i="18" s="1"/>
  <c r="X232" i="18" s="1"/>
  <c r="AM93" i="18" a="1"/>
  <c r="AM93" i="18" s="1"/>
  <c r="AM232" i="18" s="1"/>
  <c r="BV93" i="18" a="1"/>
  <c r="BV93" i="18" s="1"/>
  <c r="BV232" i="18" s="1"/>
  <c r="BN93" i="18" a="1"/>
  <c r="BN93" i="18" s="1"/>
  <c r="BN232" i="18" s="1"/>
  <c r="CY102" i="18" a="1"/>
  <c r="CY102" i="18" s="1"/>
  <c r="CY241" i="18" s="1"/>
  <c r="DQ102" i="18" a="1"/>
  <c r="DQ102" i="18" s="1"/>
  <c r="DQ241" i="18" s="1"/>
  <c r="CR102" i="18" a="1"/>
  <c r="CR102" i="18" s="1"/>
  <c r="CR241" i="18" s="1"/>
  <c r="AR102" i="18" a="1"/>
  <c r="AR102" i="18" s="1"/>
  <c r="AR241" i="18" s="1"/>
  <c r="AE102" i="18" a="1"/>
  <c r="AE102" i="18" s="1"/>
  <c r="AE241" i="18" s="1"/>
  <c r="W102" i="18" a="1"/>
  <c r="W102" i="18" s="1"/>
  <c r="W241" i="18" s="1"/>
  <c r="U102" i="18" a="1"/>
  <c r="U102" i="18" s="1"/>
  <c r="U241" i="18" s="1"/>
  <c r="AD102" i="18" a="1"/>
  <c r="AD102" i="18" s="1"/>
  <c r="AD241" i="18" s="1"/>
  <c r="CO102" i="18" a="1"/>
  <c r="CO102" i="18" s="1"/>
  <c r="CO241" i="18" s="1"/>
  <c r="CG41" i="18" a="1"/>
  <c r="CG41" i="18" s="1"/>
  <c r="CG180" i="18" s="1"/>
  <c r="CM41" i="18" a="1"/>
  <c r="CM41" i="18" s="1"/>
  <c r="CM180" i="18" s="1"/>
  <c r="DQ41" i="18" a="1"/>
  <c r="DQ41" i="18" s="1"/>
  <c r="DQ180" i="18" s="1"/>
  <c r="CF41" i="18" a="1"/>
  <c r="CF41" i="18" s="1"/>
  <c r="CF180" i="18" s="1"/>
  <c r="BS41" i="18" a="1"/>
  <c r="BS41" i="18" s="1"/>
  <c r="BS180" i="18" s="1"/>
  <c r="BR41" i="18" a="1"/>
  <c r="BR41" i="18" s="1"/>
  <c r="BR180" i="18" s="1"/>
  <c r="O41" i="18" a="1"/>
  <c r="O41" i="18" s="1"/>
  <c r="O180" i="18" s="1"/>
  <c r="DB41" i="18" a="1"/>
  <c r="DB41" i="18" s="1"/>
  <c r="DB180" i="18" s="1"/>
  <c r="AG41" i="18" a="1"/>
  <c r="AG41" i="18" s="1"/>
  <c r="AG180" i="18" s="1"/>
  <c r="DP47" i="18" a="1"/>
  <c r="DP47" i="18" s="1"/>
  <c r="DP186" i="18" s="1"/>
  <c r="O47" i="18" a="1"/>
  <c r="O47" i="18" s="1"/>
  <c r="O186" i="18" s="1"/>
  <c r="Z47" i="18" a="1"/>
  <c r="Z47" i="18" s="1"/>
  <c r="Z186" i="18" s="1"/>
  <c r="AT47" i="18" a="1"/>
  <c r="AT47" i="18" s="1"/>
  <c r="AT186" i="18" s="1"/>
  <c r="K47" i="18" a="1"/>
  <c r="K47" i="18" s="1"/>
  <c r="K186" i="18" s="1"/>
  <c r="DK47" i="18" a="1"/>
  <c r="DK47" i="18" s="1"/>
  <c r="DK186" i="18" s="1"/>
  <c r="CB47" i="18" a="1"/>
  <c r="CB47" i="18" s="1"/>
  <c r="CB186" i="18" s="1"/>
  <c r="AB47" i="18" a="1"/>
  <c r="AB47" i="18" s="1"/>
  <c r="AB186" i="18" s="1"/>
  <c r="CH47" i="18" a="1"/>
  <c r="CH47" i="18" s="1"/>
  <c r="CH186" i="18" s="1"/>
  <c r="DM47" i="18" a="1"/>
  <c r="DM47" i="18" s="1"/>
  <c r="DM186" i="18" s="1"/>
  <c r="AT57" i="18" a="1"/>
  <c r="AT57" i="18" s="1"/>
  <c r="AT196" i="18" s="1"/>
  <c r="AF57" i="18" a="1"/>
  <c r="AF57" i="18" s="1"/>
  <c r="AF196" i="18" s="1"/>
  <c r="AM57" i="18" a="1"/>
  <c r="AM57" i="18" s="1"/>
  <c r="AM196" i="18" s="1"/>
  <c r="AL57" i="18" a="1"/>
  <c r="AL57" i="18" s="1"/>
  <c r="AL196" i="18" s="1"/>
  <c r="Z57" i="18" a="1"/>
  <c r="Z57" i="18" s="1"/>
  <c r="Z196" i="18" s="1"/>
  <c r="BV57" i="18" a="1"/>
  <c r="BV57" i="18" s="1"/>
  <c r="BV196" i="18" s="1"/>
  <c r="CJ57" i="18" a="1"/>
  <c r="CJ57" i="18" s="1"/>
  <c r="CJ196" i="18" s="1"/>
  <c r="CV57" i="18" a="1"/>
  <c r="CV57" i="18" s="1"/>
  <c r="CV196" i="18" s="1"/>
  <c r="AR57" i="18" a="1"/>
  <c r="AR57" i="18" s="1"/>
  <c r="AR196" i="18" s="1"/>
  <c r="CM57" i="18" a="1"/>
  <c r="CM57" i="18" s="1"/>
  <c r="CM196" i="18" s="1"/>
  <c r="CG65" i="18" a="1"/>
  <c r="CG65" i="18" s="1"/>
  <c r="CG204" i="18" s="1"/>
  <c r="G65" i="18" a="1"/>
  <c r="G65" i="18" s="1"/>
  <c r="G204" i="18" s="1"/>
  <c r="AZ65" i="18" a="1"/>
  <c r="AZ65" i="18" s="1"/>
  <c r="AZ204" i="18" s="1"/>
  <c r="BB65" i="18" a="1"/>
  <c r="BB65" i="18" s="1"/>
  <c r="BB204" i="18" s="1"/>
  <c r="BG65" i="18" a="1"/>
  <c r="BG65" i="18" s="1"/>
  <c r="BG204" i="18" s="1"/>
  <c r="CC65" i="18" a="1"/>
  <c r="CC65" i="18" s="1"/>
  <c r="CC204" i="18" s="1"/>
  <c r="BC65" i="18" a="1"/>
  <c r="BC65" i="18" s="1"/>
  <c r="BC204" i="18" s="1"/>
  <c r="AA65" i="18" a="1"/>
  <c r="AA65" i="18" s="1"/>
  <c r="AA204" i="18" s="1"/>
  <c r="AW65" i="18" a="1"/>
  <c r="AW65" i="18" s="1"/>
  <c r="AW204" i="18" s="1"/>
  <c r="BO65" i="18" a="1"/>
  <c r="BO65" i="18" s="1"/>
  <c r="BO204" i="18" s="1"/>
  <c r="V65" i="18" a="1"/>
  <c r="V65" i="18" s="1"/>
  <c r="V204" i="18" s="1"/>
  <c r="DE84" i="18" a="1"/>
  <c r="DE84" i="18" s="1"/>
  <c r="DE223" i="18" s="1"/>
  <c r="M84" i="18" a="1"/>
  <c r="M84" i="18" s="1"/>
  <c r="M223" i="18" s="1"/>
  <c r="BJ84" i="18" a="1"/>
  <c r="BJ84" i="18" s="1"/>
  <c r="BJ223" i="18" s="1"/>
  <c r="BC84" i="18" a="1"/>
  <c r="BC84" i="18" s="1"/>
  <c r="BC223" i="18" s="1"/>
  <c r="BG84" i="18" a="1"/>
  <c r="BG84" i="18" s="1"/>
  <c r="BG223" i="18" s="1"/>
  <c r="BL84" i="18" a="1"/>
  <c r="BL84" i="18" s="1"/>
  <c r="BL223" i="18" s="1"/>
  <c r="BW84" i="18" a="1"/>
  <c r="BW84" i="18" s="1"/>
  <c r="BW223" i="18" s="1"/>
  <c r="BT84" i="18" a="1"/>
  <c r="BT84" i="18" s="1"/>
  <c r="BT223" i="18" s="1"/>
  <c r="CK84" i="18" a="1"/>
  <c r="CK84" i="18" s="1"/>
  <c r="CK223" i="18" s="1"/>
  <c r="L84" i="18" a="1"/>
  <c r="L84" i="18" s="1"/>
  <c r="L223" i="18" s="1"/>
  <c r="CJ84" i="18" a="1"/>
  <c r="CJ84" i="18" s="1"/>
  <c r="CJ223" i="18" s="1"/>
  <c r="DO56" i="18" a="1"/>
  <c r="DO56" i="18" s="1"/>
  <c r="DO195" i="18" s="1"/>
  <c r="AO56" i="18" a="1"/>
  <c r="AO56" i="18" s="1"/>
  <c r="AO195" i="18" s="1"/>
  <c r="BI56" i="18" a="1"/>
  <c r="BI56" i="18" s="1"/>
  <c r="BI195" i="18" s="1"/>
  <c r="BT56" i="18" a="1"/>
  <c r="BT56" i="18" s="1"/>
  <c r="BT195" i="18" s="1"/>
  <c r="DD56" i="18" a="1"/>
  <c r="DD56" i="18" s="1"/>
  <c r="DD195" i="18" s="1"/>
  <c r="CK56" i="18" a="1"/>
  <c r="CK56" i="18" s="1"/>
  <c r="CK195" i="18" s="1"/>
  <c r="CH56" i="18" a="1"/>
  <c r="CH56" i="18" s="1"/>
  <c r="CH195" i="18" s="1"/>
  <c r="CM56" i="18" a="1"/>
  <c r="CM56" i="18" s="1"/>
  <c r="CM195" i="18" s="1"/>
  <c r="AY56" i="18" a="1"/>
  <c r="AY56" i="18" s="1"/>
  <c r="AY195" i="18" s="1"/>
  <c r="BF56" i="18" a="1"/>
  <c r="BF56" i="18" s="1"/>
  <c r="BF195" i="18" s="1"/>
  <c r="BR56" i="18" a="1"/>
  <c r="BR56" i="18" s="1"/>
  <c r="BR195" i="18" s="1"/>
  <c r="CG56" i="18" a="1"/>
  <c r="CG56" i="18" s="1"/>
  <c r="CG195" i="18" s="1"/>
  <c r="AW12" i="18" a="1"/>
  <c r="AW12" i="18" s="1"/>
  <c r="AW151" i="18" s="1"/>
  <c r="CP12" i="18" a="1"/>
  <c r="CP12" i="18" s="1"/>
  <c r="CP151" i="18" s="1"/>
  <c r="AX12" i="18" a="1"/>
  <c r="AX12" i="18" s="1"/>
  <c r="AX151" i="18" s="1"/>
  <c r="CA12" i="18" a="1"/>
  <c r="CA12" i="18" s="1"/>
  <c r="CA151" i="18" s="1"/>
  <c r="CX12" i="18" a="1"/>
  <c r="CX12" i="18" s="1"/>
  <c r="CX151" i="18" s="1"/>
  <c r="DO12" i="18" a="1"/>
  <c r="DO12" i="18" s="1"/>
  <c r="DO151" i="18" s="1"/>
  <c r="CJ12" i="18" a="1"/>
  <c r="CJ12" i="18" s="1"/>
  <c r="CJ151" i="18" s="1"/>
  <c r="DN12" i="18" a="1"/>
  <c r="DN12" i="18" s="1"/>
  <c r="DN151" i="18" s="1"/>
  <c r="DS12" i="18" a="1"/>
  <c r="DS12" i="18" s="1"/>
  <c r="DS151" i="18" s="1"/>
  <c r="O12" i="18" a="1"/>
  <c r="O12" i="18" s="1"/>
  <c r="O151" i="18" s="1"/>
  <c r="AG12" i="18" a="1"/>
  <c r="AG12" i="18" s="1"/>
  <c r="AG151" i="18" s="1"/>
  <c r="AY5" i="18" a="1"/>
  <c r="AY5" i="18" s="1"/>
  <c r="AY144" i="18" s="1"/>
  <c r="H5" i="18" a="1"/>
  <c r="H5" i="18" s="1"/>
  <c r="H144" i="18" s="1"/>
  <c r="AT5" i="18" a="1"/>
  <c r="AT5" i="18" s="1"/>
  <c r="AT144" i="18" s="1"/>
  <c r="DE5" i="18" a="1"/>
  <c r="DE5" i="18" s="1"/>
  <c r="DE144" i="18" s="1"/>
  <c r="AA5" i="18" a="1"/>
  <c r="AA5" i="18" s="1"/>
  <c r="AA144" i="18" s="1"/>
  <c r="DR5" i="18" a="1"/>
  <c r="DR5" i="18" s="1"/>
  <c r="DR144" i="18" s="1"/>
  <c r="AR5" i="18" a="1"/>
  <c r="AR5" i="18" s="1"/>
  <c r="AR144" i="18" s="1"/>
  <c r="F5" i="18" a="1"/>
  <c r="F5" i="18" s="1"/>
  <c r="F144" i="18" s="1"/>
  <c r="BJ5" i="18" a="1"/>
  <c r="BJ5" i="18" s="1"/>
  <c r="BJ144" i="18" s="1"/>
  <c r="AC34" i="18" a="1"/>
  <c r="AC34" i="18" s="1"/>
  <c r="AC173" i="18" s="1"/>
  <c r="E20" i="18" a="1"/>
  <c r="E20" i="18" s="1"/>
  <c r="E159" i="18" s="1"/>
  <c r="V7" i="18" a="1"/>
  <c r="V7" i="18" s="1"/>
  <c r="V146" i="18" s="1"/>
  <c r="BQ80" i="18" a="1"/>
  <c r="BQ80" i="18" s="1"/>
  <c r="BQ219" i="18" s="1"/>
  <c r="BE86" i="18" a="1"/>
  <c r="BE86" i="18" s="1"/>
  <c r="BE225" i="18" s="1"/>
  <c r="K46" i="18" a="1"/>
  <c r="K46" i="18" s="1"/>
  <c r="K185" i="18" s="1"/>
  <c r="BQ46" i="18" a="1"/>
  <c r="BQ46" i="18" s="1"/>
  <c r="BQ185" i="18" s="1"/>
  <c r="DP101" i="18" a="1"/>
  <c r="DP101" i="18" s="1"/>
  <c r="DP240" i="18" s="1"/>
  <c r="BL101" i="18" a="1"/>
  <c r="BL101" i="18" s="1"/>
  <c r="BL240" i="18" s="1"/>
  <c r="O95" i="18" a="1"/>
  <c r="O95" i="18" s="1"/>
  <c r="O234" i="18" s="1"/>
  <c r="BE44" i="18" a="1"/>
  <c r="BE44" i="18" s="1"/>
  <c r="BE183" i="18" s="1"/>
  <c r="CE44" i="18" a="1"/>
  <c r="CE44" i="18" s="1"/>
  <c r="CE183" i="18" s="1"/>
  <c r="BT73" i="18" a="1"/>
  <c r="BT73" i="18" s="1"/>
  <c r="BT212" i="18" s="1"/>
  <c r="BZ73" i="18" a="1"/>
  <c r="BZ73" i="18" s="1"/>
  <c r="BZ212" i="18" s="1"/>
  <c r="G85" i="18" a="1"/>
  <c r="G85" i="18" s="1"/>
  <c r="G224" i="18" s="1"/>
  <c r="CT85" i="18" a="1"/>
  <c r="CT85" i="18" s="1"/>
  <c r="CT224" i="18" s="1"/>
  <c r="I85" i="18" a="1"/>
  <c r="I85" i="18" s="1"/>
  <c r="I224" i="18" s="1"/>
  <c r="T98" i="18" a="1"/>
  <c r="T98" i="18" s="1"/>
  <c r="T237" i="18" s="1"/>
  <c r="BG54" i="18" a="1"/>
  <c r="BG54" i="18" s="1"/>
  <c r="BG193" i="18" s="1"/>
  <c r="CY14" i="18" a="1"/>
  <c r="CY14" i="18" s="1"/>
  <c r="CY153" i="18" s="1"/>
  <c r="AV14" i="18" a="1"/>
  <c r="AV14" i="18" s="1"/>
  <c r="AV153" i="18" s="1"/>
  <c r="DJ14" i="18" a="1"/>
  <c r="DJ14" i="18" s="1"/>
  <c r="DJ153" i="18" s="1"/>
  <c r="AN14" i="18" a="1"/>
  <c r="AN14" i="18" s="1"/>
  <c r="AN153" i="18" s="1"/>
  <c r="DM26" i="18" a="1"/>
  <c r="DM26" i="18" s="1"/>
  <c r="DM165" i="18" s="1"/>
  <c r="CL26" i="18" a="1"/>
  <c r="CL26" i="18" s="1"/>
  <c r="CL165" i="18" s="1"/>
  <c r="CS26" i="18" a="1"/>
  <c r="CS26" i="18" s="1"/>
  <c r="CS165" i="18" s="1"/>
  <c r="CM17" i="18" a="1"/>
  <c r="CM17" i="18" s="1"/>
  <c r="CM156" i="18" s="1"/>
  <c r="AK17" i="18" a="1"/>
  <c r="AK17" i="18" s="1"/>
  <c r="AK156" i="18" s="1"/>
  <c r="CT17" i="18" a="1"/>
  <c r="CT17" i="18" s="1"/>
  <c r="CT156" i="18" s="1"/>
  <c r="H42" i="18" a="1"/>
  <c r="H42" i="18" s="1"/>
  <c r="H181" i="18" s="1"/>
  <c r="AZ76" i="18" a="1"/>
  <c r="AZ76" i="18" s="1"/>
  <c r="AZ215" i="18" s="1"/>
  <c r="AK76" i="18" a="1"/>
  <c r="AK76" i="18" s="1"/>
  <c r="AK215" i="18" s="1"/>
  <c r="U76" i="18" a="1"/>
  <c r="U76" i="18" s="1"/>
  <c r="U215" i="18" s="1"/>
  <c r="AM76" i="18" a="1"/>
  <c r="AM76" i="18" s="1"/>
  <c r="AM215" i="18" s="1"/>
  <c r="CI90" i="18" a="1"/>
  <c r="CI90" i="18" s="1"/>
  <c r="CI229" i="18" s="1"/>
  <c r="DS90" i="18" a="1"/>
  <c r="DS90" i="18" s="1"/>
  <c r="DS229" i="18" s="1"/>
  <c r="AE90" i="18" a="1"/>
  <c r="AE90" i="18" s="1"/>
  <c r="AE229" i="18" s="1"/>
  <c r="BA90" i="18" a="1"/>
  <c r="BA90" i="18" s="1"/>
  <c r="BA229" i="18" s="1"/>
  <c r="AA90" i="18" a="1"/>
  <c r="AA90" i="18" s="1"/>
  <c r="AA229" i="18" s="1"/>
  <c r="BN77" i="18" a="1"/>
  <c r="BN77" i="18" s="1"/>
  <c r="BN216" i="18" s="1"/>
  <c r="AY77" i="18" a="1"/>
  <c r="AY77" i="18" s="1"/>
  <c r="AY216" i="18" s="1"/>
  <c r="DF77" i="18" a="1"/>
  <c r="DF77" i="18" s="1"/>
  <c r="DF216" i="18" s="1"/>
  <c r="V77" i="18" a="1"/>
  <c r="V77" i="18" s="1"/>
  <c r="V216" i="18" s="1"/>
  <c r="BS77" i="18" a="1"/>
  <c r="BS77" i="18" s="1"/>
  <c r="BS216" i="18" s="1"/>
  <c r="DA77" i="18" a="1"/>
  <c r="DA77" i="18" s="1"/>
  <c r="DA216" i="18" s="1"/>
  <c r="DP79" i="18" a="1"/>
  <c r="DP79" i="18" s="1"/>
  <c r="DP218" i="18" s="1"/>
  <c r="BH79" i="18" a="1"/>
  <c r="BH79" i="18" s="1"/>
  <c r="BH218" i="18" s="1"/>
  <c r="CM79" i="18" a="1"/>
  <c r="CM79" i="18" s="1"/>
  <c r="CM218" i="18" s="1"/>
  <c r="Z79" i="18" a="1"/>
  <c r="Z79" i="18" s="1"/>
  <c r="Z218" i="18" s="1"/>
  <c r="CR79" i="18" a="1"/>
  <c r="CR79" i="18" s="1"/>
  <c r="CR218" i="18" s="1"/>
  <c r="CB97" i="18" a="1"/>
  <c r="CB97" i="18" s="1"/>
  <c r="CB236" i="18" s="1"/>
  <c r="AT97" i="18" a="1"/>
  <c r="AT97" i="18" s="1"/>
  <c r="AT236" i="18" s="1"/>
  <c r="CF97" i="18" a="1"/>
  <c r="CF97" i="18" s="1"/>
  <c r="CF236" i="18" s="1"/>
  <c r="AH97" i="18" a="1"/>
  <c r="AH97" i="18" s="1"/>
  <c r="AH236" i="18" s="1"/>
  <c r="BE97" i="18" a="1"/>
  <c r="BE97" i="18" s="1"/>
  <c r="BE236" i="18" s="1"/>
  <c r="CX97" i="18" a="1"/>
  <c r="CX97" i="18" s="1"/>
  <c r="CX236" i="18" s="1"/>
  <c r="G67" i="18" a="1"/>
  <c r="G67" i="18" s="1"/>
  <c r="G206" i="18" s="1"/>
  <c r="CS67" i="18" a="1"/>
  <c r="CS67" i="18" s="1"/>
  <c r="CS206" i="18" s="1"/>
  <c r="BY67" i="18" a="1"/>
  <c r="BY67" i="18" s="1"/>
  <c r="BY206" i="18" s="1"/>
  <c r="AN67" i="18" a="1"/>
  <c r="AN67" i="18" s="1"/>
  <c r="AN206" i="18" s="1"/>
  <c r="AK67" i="18" a="1"/>
  <c r="AK67" i="18" s="1"/>
  <c r="AK206" i="18" s="1"/>
  <c r="CR42" i="18" a="1"/>
  <c r="CR42" i="18" s="1"/>
  <c r="CR181" i="18" s="1"/>
  <c r="AY81" i="18" a="1"/>
  <c r="AY81" i="18" s="1"/>
  <c r="AY220" i="18" s="1"/>
  <c r="AK19" i="18" a="1"/>
  <c r="AK19" i="18" s="1"/>
  <c r="AK158" i="18" s="1"/>
  <c r="AR54" i="18" a="1"/>
  <c r="AR54" i="18" s="1"/>
  <c r="AR193" i="18" s="1"/>
  <c r="AF104" i="18" a="1"/>
  <c r="AF104" i="18" s="1"/>
  <c r="AF243" i="18" s="1"/>
  <c r="AT93" i="18" a="1"/>
  <c r="AT93" i="18" s="1"/>
  <c r="AT232" i="18" s="1"/>
  <c r="AO93" i="18" a="1"/>
  <c r="AO93" i="18" s="1"/>
  <c r="AO232" i="18" s="1"/>
  <c r="AN93" i="18" a="1"/>
  <c r="AN93" i="18" s="1"/>
  <c r="AN232" i="18" s="1"/>
  <c r="BX93" i="18" a="1"/>
  <c r="BX93" i="18" s="1"/>
  <c r="BX232" i="18" s="1"/>
  <c r="AZ93" i="18" a="1"/>
  <c r="AZ93" i="18" s="1"/>
  <c r="AZ232" i="18" s="1"/>
  <c r="F93" i="18" a="1"/>
  <c r="F93" i="18" s="1"/>
  <c r="F232" i="18" s="1"/>
  <c r="AD93" i="18" a="1"/>
  <c r="AD93" i="18" s="1"/>
  <c r="AD232" i="18" s="1"/>
  <c r="S93" i="18" a="1"/>
  <c r="S93" i="18" s="1"/>
  <c r="S232" i="18" s="1"/>
  <c r="BW93" i="18" a="1"/>
  <c r="BW93" i="18" s="1"/>
  <c r="BW232" i="18" s="1"/>
  <c r="CD102" i="18" a="1"/>
  <c r="CD102" i="18" s="1"/>
  <c r="CD241" i="18" s="1"/>
  <c r="DG102" i="18" a="1"/>
  <c r="DG102" i="18" s="1"/>
  <c r="DG241" i="18" s="1"/>
  <c r="CC102" i="18" a="1"/>
  <c r="CC102" i="18" s="1"/>
  <c r="CC241" i="18" s="1"/>
  <c r="Z102" i="18" a="1"/>
  <c r="Z102" i="18" s="1"/>
  <c r="Z241" i="18" s="1"/>
  <c r="Y102" i="18" a="1"/>
  <c r="Y102" i="18" s="1"/>
  <c r="Y241" i="18" s="1"/>
  <c r="DM102" i="18" a="1"/>
  <c r="DM102" i="18" s="1"/>
  <c r="DM241" i="18" s="1"/>
  <c r="I102" i="18" a="1"/>
  <c r="I102" i="18" s="1"/>
  <c r="I241" i="18" s="1"/>
  <c r="L102" i="18" a="1"/>
  <c r="L102" i="18" s="1"/>
  <c r="L241" i="18" s="1"/>
  <c r="BT102" i="18" a="1"/>
  <c r="BT102" i="18" s="1"/>
  <c r="BT241" i="18" s="1"/>
  <c r="BX41" i="18" a="1"/>
  <c r="BX41" i="18" s="1"/>
  <c r="BX180" i="18" s="1"/>
  <c r="CH41" i="18" a="1"/>
  <c r="CH41" i="18" s="1"/>
  <c r="CH180" i="18" s="1"/>
  <c r="CS41" i="18" a="1"/>
  <c r="CS41" i="18" s="1"/>
  <c r="CS180" i="18" s="1"/>
  <c r="BZ41" i="18" a="1"/>
  <c r="BZ41" i="18" s="1"/>
  <c r="BZ180" i="18" s="1"/>
  <c r="AO41" i="18" a="1"/>
  <c r="AO41" i="18" s="1"/>
  <c r="AO180" i="18" s="1"/>
  <c r="BF41" i="18" a="1"/>
  <c r="BF41" i="18" s="1"/>
  <c r="BF180" i="18" s="1"/>
  <c r="CD41" i="18" a="1"/>
  <c r="CD41" i="18" s="1"/>
  <c r="CD180" i="18" s="1"/>
  <c r="CB41" i="18" a="1"/>
  <c r="CB41" i="18" s="1"/>
  <c r="CB180" i="18" s="1"/>
  <c r="T41" i="18" a="1"/>
  <c r="T41" i="18" s="1"/>
  <c r="T180" i="18" s="1"/>
  <c r="CO47" i="18" a="1"/>
  <c r="CO47" i="18" s="1"/>
  <c r="CO186" i="18" s="1"/>
  <c r="F47" i="18" a="1"/>
  <c r="F47" i="18" s="1"/>
  <c r="F186" i="18" s="1"/>
  <c r="Q47" i="18" a="1"/>
  <c r="Q47" i="18" s="1"/>
  <c r="Q186" i="18" s="1"/>
  <c r="AH47" i="18" a="1"/>
  <c r="AH47" i="18" s="1"/>
  <c r="AH186" i="18" s="1"/>
  <c r="E47" i="18" a="1"/>
  <c r="E47" i="18" s="1"/>
  <c r="E186" i="18" s="1"/>
  <c r="BE47" i="18" a="1"/>
  <c r="BE47" i="18" s="1"/>
  <c r="BE186" i="18" s="1"/>
  <c r="BU47" i="18" a="1"/>
  <c r="BU47" i="18" s="1"/>
  <c r="BU186" i="18" s="1"/>
  <c r="M47" i="18" a="1"/>
  <c r="M47" i="18" s="1"/>
  <c r="M186" i="18" s="1"/>
  <c r="BA47" i="18" a="1"/>
  <c r="BA47" i="18" s="1"/>
  <c r="BA186" i="18" s="1"/>
  <c r="CP47" i="18" a="1"/>
  <c r="CP47" i="18" s="1"/>
  <c r="CP186" i="18" s="1"/>
  <c r="DJ57" i="18" a="1"/>
  <c r="DJ57" i="18" s="1"/>
  <c r="DJ196" i="18" s="1"/>
  <c r="W57" i="18" a="1"/>
  <c r="W57" i="18" s="1"/>
  <c r="W196" i="18" s="1"/>
  <c r="DL57" i="18" a="1"/>
  <c r="DL57" i="18" s="1"/>
  <c r="DL196" i="18" s="1"/>
  <c r="T57" i="18" a="1"/>
  <c r="T57" i="18" s="1"/>
  <c r="T196" i="18" s="1"/>
  <c r="N57" i="18" a="1"/>
  <c r="N57" i="18" s="1"/>
  <c r="N196" i="18" s="1"/>
  <c r="BM57" i="18" a="1"/>
  <c r="BM57" i="18" s="1"/>
  <c r="BM196" i="18" s="1"/>
  <c r="AP57" i="18" a="1"/>
  <c r="AP57" i="18" s="1"/>
  <c r="AP196" i="18" s="1"/>
  <c r="AS57" i="18" a="1"/>
  <c r="AS57" i="18" s="1"/>
  <c r="AS196" i="18" s="1"/>
  <c r="DE57" i="18" a="1"/>
  <c r="DE57" i="18" s="1"/>
  <c r="DE196" i="18" s="1"/>
  <c r="X57" i="18" a="1"/>
  <c r="X57" i="18" s="1"/>
  <c r="X196" i="18" s="1"/>
  <c r="CB65" i="18" a="1"/>
  <c r="CB65" i="18" s="1"/>
  <c r="CB204" i="18" s="1"/>
  <c r="DQ65" i="18" a="1"/>
  <c r="DQ65" i="18" s="1"/>
  <c r="DQ204" i="18" s="1"/>
  <c r="AH65" i="18" a="1"/>
  <c r="AH65" i="18" s="1"/>
  <c r="AH204" i="18" s="1"/>
  <c r="AU65" i="18" a="1"/>
  <c r="AU65" i="18" s="1"/>
  <c r="AU204" i="18" s="1"/>
  <c r="AO65" i="18" a="1"/>
  <c r="AO65" i="18" s="1"/>
  <c r="AO204" i="18" s="1"/>
  <c r="BP65" i="18" a="1"/>
  <c r="BP65" i="18" s="1"/>
  <c r="BP204" i="18" s="1"/>
  <c r="AK65" i="18" a="1"/>
  <c r="AK65" i="18" s="1"/>
  <c r="AK204" i="18" s="1"/>
  <c r="DG65" i="18" a="1"/>
  <c r="DG65" i="18" s="1"/>
  <c r="DG204" i="18" s="1"/>
  <c r="L65" i="18" a="1"/>
  <c r="L65" i="18" s="1"/>
  <c r="L204" i="18" s="1"/>
  <c r="AP65" i="18" a="1"/>
  <c r="AP65" i="18" s="1"/>
  <c r="AP204" i="18" s="1"/>
  <c r="CD65" i="18" a="1"/>
  <c r="CD65" i="18" s="1"/>
  <c r="CD204" i="18" s="1"/>
  <c r="CQ84" i="18" a="1"/>
  <c r="CQ84" i="18" s="1"/>
  <c r="CQ223" i="18" s="1"/>
  <c r="I84" i="18" a="1"/>
  <c r="I84" i="18" s="1"/>
  <c r="I223" i="18" s="1"/>
  <c r="BA84" i="18" a="1"/>
  <c r="BA84" i="18" s="1"/>
  <c r="BA223" i="18" s="1"/>
  <c r="AK84" i="18" a="1"/>
  <c r="AK84" i="18" s="1"/>
  <c r="AK223" i="18" s="1"/>
  <c r="AZ84" i="18" a="1"/>
  <c r="AZ84" i="18" s="1"/>
  <c r="AZ223" i="18" s="1"/>
  <c r="AW84" i="18" a="1"/>
  <c r="AW84" i="18" s="1"/>
  <c r="AW223" i="18" s="1"/>
  <c r="AU84" i="18" a="1"/>
  <c r="AU84" i="18" s="1"/>
  <c r="AU223" i="18" s="1"/>
  <c r="T84" i="18" a="1"/>
  <c r="T84" i="18" s="1"/>
  <c r="T223" i="18" s="1"/>
  <c r="AR84" i="18" a="1"/>
  <c r="AR84" i="18" s="1"/>
  <c r="AR223" i="18" s="1"/>
  <c r="Z84" i="18" a="1"/>
  <c r="Z84" i="18" s="1"/>
  <c r="Z223" i="18" s="1"/>
  <c r="CA84" i="18" a="1"/>
  <c r="CA84" i="18" s="1"/>
  <c r="CA223" i="18" s="1"/>
  <c r="DF56" i="18" a="1"/>
  <c r="DF56" i="18" s="1"/>
  <c r="DF195" i="18" s="1"/>
  <c r="W56" i="18" a="1"/>
  <c r="W56" i="18" s="1"/>
  <c r="W195" i="18" s="1"/>
  <c r="AZ56" i="18" a="1"/>
  <c r="AZ56" i="18" s="1"/>
  <c r="AZ195" i="18" s="1"/>
  <c r="BH56" i="18" a="1"/>
  <c r="BH56" i="18" s="1"/>
  <c r="BH195" i="18" s="1"/>
  <c r="CL56" i="18" a="1"/>
  <c r="CL56" i="18" s="1"/>
  <c r="CL195" i="18" s="1"/>
  <c r="CE56" i="18" a="1"/>
  <c r="CE56" i="18" s="1"/>
  <c r="CE195" i="18" s="1"/>
  <c r="CB56" i="18" a="1"/>
  <c r="CB56" i="18" s="1"/>
  <c r="CB195" i="18" s="1"/>
  <c r="BO56" i="18" a="1"/>
  <c r="BO56" i="18" s="1"/>
  <c r="BO195" i="18" s="1"/>
  <c r="AM56" i="18" a="1"/>
  <c r="AM56" i="18" s="1"/>
  <c r="AM195" i="18" s="1"/>
  <c r="AG56" i="18" a="1"/>
  <c r="AG56" i="18" s="1"/>
  <c r="AG195" i="18" s="1"/>
  <c r="U56" i="18" a="1"/>
  <c r="U56" i="18" s="1"/>
  <c r="U195" i="18" s="1"/>
  <c r="DR12" i="18" a="1"/>
  <c r="DR12" i="18" s="1"/>
  <c r="DR151" i="18" s="1"/>
  <c r="AR12" i="18" a="1"/>
  <c r="AR12" i="18" s="1"/>
  <c r="AR151" i="18" s="1"/>
  <c r="BP12" i="18" a="1"/>
  <c r="BP12" i="18" s="1"/>
  <c r="BP151" i="18" s="1"/>
  <c r="AL12" i="18" a="1"/>
  <c r="AL12" i="18" s="1"/>
  <c r="AL151" i="18" s="1"/>
  <c r="BU12" i="18" a="1"/>
  <c r="BU12" i="18" s="1"/>
  <c r="BU151" i="18" s="1"/>
  <c r="CF12" i="18" a="1"/>
  <c r="CF12" i="18" s="1"/>
  <c r="CF151" i="18" s="1"/>
  <c r="DC12" i="18" a="1"/>
  <c r="DC12" i="18" s="1"/>
  <c r="DC151" i="18" s="1"/>
  <c r="BY12" i="18" a="1"/>
  <c r="BY12" i="18" s="1"/>
  <c r="BY151" i="18" s="1"/>
  <c r="CV12" i="18" a="1"/>
  <c r="CV12" i="18" s="1"/>
  <c r="CV151" i="18" s="1"/>
  <c r="DM12" i="18" a="1"/>
  <c r="DM12" i="18" s="1"/>
  <c r="DM151" i="18" s="1"/>
  <c r="DL12" i="18" a="1"/>
  <c r="DL12" i="18" s="1"/>
  <c r="DL151" i="18" s="1"/>
  <c r="T12" i="18" a="1"/>
  <c r="T12" i="18" s="1"/>
  <c r="T151" i="18" s="1"/>
  <c r="AP5" i="18" a="1"/>
  <c r="AP5" i="18" s="1"/>
  <c r="AP144" i="18" s="1"/>
  <c r="DO5" i="18" a="1"/>
  <c r="DO5" i="18" s="1"/>
  <c r="DO144" i="18" s="1"/>
  <c r="AF5" i="18" a="1"/>
  <c r="AF5" i="18" s="1"/>
  <c r="AF144" i="18" s="1"/>
  <c r="CV5" i="18" a="1"/>
  <c r="CV5" i="18" s="1"/>
  <c r="CV144" i="18" s="1"/>
  <c r="CY98" i="18" a="1"/>
  <c r="CY98" i="18" s="1"/>
  <c r="CY237" i="18" s="1"/>
  <c r="CO20" i="18" a="1"/>
  <c r="CO20" i="18" s="1"/>
  <c r="CO159" i="18" s="1"/>
  <c r="DI7" i="18" a="1"/>
  <c r="DI7" i="18" s="1"/>
  <c r="DI146" i="18" s="1"/>
  <c r="CR80" i="18" a="1"/>
  <c r="CR80" i="18" s="1"/>
  <c r="CR219" i="18" s="1"/>
  <c r="CY86" i="18" a="1"/>
  <c r="CY86" i="18" s="1"/>
  <c r="CY225" i="18" s="1"/>
  <c r="CK46" i="18" a="1"/>
  <c r="CK46" i="18" s="1"/>
  <c r="CK185" i="18" s="1"/>
  <c r="AW46" i="18" a="1"/>
  <c r="AW46" i="18" s="1"/>
  <c r="AW185" i="18" s="1"/>
  <c r="BZ101" i="18" a="1"/>
  <c r="BZ101" i="18" s="1"/>
  <c r="BZ240" i="18" s="1"/>
  <c r="AT101" i="18" a="1"/>
  <c r="AT101" i="18" s="1"/>
  <c r="AT240" i="18" s="1"/>
  <c r="BD95" i="18" a="1"/>
  <c r="BD95" i="18" s="1"/>
  <c r="BD234" i="18" s="1"/>
  <c r="Y44" i="18" a="1"/>
  <c r="Y44" i="18" s="1"/>
  <c r="Y183" i="18" s="1"/>
  <c r="DO44" i="18" a="1"/>
  <c r="DO44" i="18" s="1"/>
  <c r="DO183" i="18" s="1"/>
  <c r="AH73" i="18" a="1"/>
  <c r="AH73" i="18" s="1"/>
  <c r="AH212" i="18" s="1"/>
  <c r="BV73" i="18" a="1"/>
  <c r="BV73" i="18" s="1"/>
  <c r="BV212" i="18" s="1"/>
  <c r="CW85" i="18" a="1"/>
  <c r="CW85" i="18" s="1"/>
  <c r="CW224" i="18" s="1"/>
  <c r="BN85" i="18" a="1"/>
  <c r="BN85" i="18" s="1"/>
  <c r="BN224" i="18" s="1"/>
  <c r="S85" i="18" a="1"/>
  <c r="S85" i="18" s="1"/>
  <c r="S224" i="18" s="1"/>
  <c r="BX98" i="18" a="1"/>
  <c r="BX98" i="18" s="1"/>
  <c r="BX237" i="18" s="1"/>
  <c r="AR104" i="18" a="1"/>
  <c r="AR104" i="18" s="1"/>
  <c r="AR243" i="18" s="1"/>
  <c r="BY14" i="18" a="1"/>
  <c r="BY14" i="18" s="1"/>
  <c r="BY153" i="18" s="1"/>
  <c r="DA14" i="18" a="1"/>
  <c r="DA14" i="18" s="1"/>
  <c r="DA153" i="18" s="1"/>
  <c r="BU14" i="18" a="1"/>
  <c r="BU14" i="18" s="1"/>
  <c r="BU153" i="18" s="1"/>
  <c r="DI26" i="18" a="1"/>
  <c r="DI26" i="18" s="1"/>
  <c r="DI165" i="18" s="1"/>
  <c r="DC26" i="18" a="1"/>
  <c r="DC26" i="18" s="1"/>
  <c r="DC165" i="18" s="1"/>
  <c r="Z26" i="18" a="1"/>
  <c r="Z26" i="18" s="1"/>
  <c r="Z165" i="18" s="1"/>
  <c r="DK26" i="18" a="1"/>
  <c r="DK26" i="18" s="1"/>
  <c r="DK165" i="18" s="1"/>
  <c r="CH17" i="18" a="1"/>
  <c r="CH17" i="18" s="1"/>
  <c r="CH156" i="18" s="1"/>
  <c r="DF17" i="18" a="1"/>
  <c r="DF17" i="18" s="1"/>
  <c r="DF156" i="18" s="1"/>
  <c r="BI17" i="18" a="1"/>
  <c r="BI17" i="18" s="1"/>
  <c r="BI156" i="18" s="1"/>
  <c r="CQ42" i="18" a="1"/>
  <c r="CQ42" i="18" s="1"/>
  <c r="CQ181" i="18" s="1"/>
  <c r="CS76" i="18" a="1"/>
  <c r="CS76" i="18" s="1"/>
  <c r="CS215" i="18" s="1"/>
  <c r="M76" i="18" a="1"/>
  <c r="M76" i="18" s="1"/>
  <c r="M215" i="18" s="1"/>
  <c r="CV76" i="18" a="1"/>
  <c r="CV76" i="18" s="1"/>
  <c r="CV215" i="18" s="1"/>
  <c r="CA76" i="18" a="1"/>
  <c r="CA76" i="18" s="1"/>
  <c r="CA215" i="18" s="1"/>
  <c r="BU90" i="18" a="1"/>
  <c r="BU90" i="18" s="1"/>
  <c r="BU229" i="18" s="1"/>
  <c r="DM90" i="18" a="1"/>
  <c r="DM90" i="18" s="1"/>
  <c r="DM229" i="18" s="1"/>
  <c r="DE90" i="18" a="1"/>
  <c r="DE90" i="18" s="1"/>
  <c r="DE229" i="18" s="1"/>
  <c r="AC90" i="18" a="1"/>
  <c r="AC90" i="18" s="1"/>
  <c r="AC229" i="18" s="1"/>
  <c r="DQ90" i="18" a="1"/>
  <c r="DQ90" i="18" s="1"/>
  <c r="DQ229" i="18" s="1"/>
  <c r="AC77" i="18" a="1"/>
  <c r="AC77" i="18" s="1"/>
  <c r="AC216" i="18" s="1"/>
  <c r="AK77" i="18" a="1"/>
  <c r="AK77" i="18" s="1"/>
  <c r="AK216" i="18" s="1"/>
  <c r="AS77" i="18" a="1"/>
  <c r="AS77" i="18" s="1"/>
  <c r="AS216" i="18" s="1"/>
  <c r="BT77" i="18" a="1"/>
  <c r="BT77" i="18" s="1"/>
  <c r="BT216" i="18" s="1"/>
  <c r="CQ77" i="18" a="1"/>
  <c r="CQ77" i="18" s="1"/>
  <c r="CQ216" i="18" s="1"/>
  <c r="AU77" i="18" a="1"/>
  <c r="AU77" i="18" s="1"/>
  <c r="AU216" i="18" s="1"/>
  <c r="CE79" i="18" a="1"/>
  <c r="CE79" i="18" s="1"/>
  <c r="CE218" i="18" s="1"/>
  <c r="AT79" i="18" a="1"/>
  <c r="AT79" i="18" s="1"/>
  <c r="AT218" i="18" s="1"/>
  <c r="CD79" i="18" a="1"/>
  <c r="CD79" i="18" s="1"/>
  <c r="CD218" i="18" s="1"/>
  <c r="CK79" i="18" a="1"/>
  <c r="CK79" i="18" s="1"/>
  <c r="CK218" i="18" s="1"/>
  <c r="CH79" i="18" a="1"/>
  <c r="CH79" i="18" s="1"/>
  <c r="CH218" i="18" s="1"/>
  <c r="BS97" i="18" a="1"/>
  <c r="BS97" i="18" s="1"/>
  <c r="BS236" i="18" s="1"/>
  <c r="E97" i="18" a="1"/>
  <c r="E97" i="18" s="1"/>
  <c r="E236" i="18" s="1"/>
  <c r="BN97" i="18" a="1"/>
  <c r="BN97" i="18" s="1"/>
  <c r="BN236" i="18" s="1"/>
  <c r="S97" i="18" a="1"/>
  <c r="S97" i="18" s="1"/>
  <c r="S236" i="18" s="1"/>
  <c r="CH97" i="18" a="1"/>
  <c r="CH97" i="18" s="1"/>
  <c r="CH236" i="18" s="1"/>
  <c r="AL97" i="18" a="1"/>
  <c r="AL97" i="18" s="1"/>
  <c r="AL236" i="18" s="1"/>
  <c r="DL67" i="18" a="1"/>
  <c r="DL67" i="18" s="1"/>
  <c r="DL206" i="18" s="1"/>
  <c r="BD67" i="18" a="1"/>
  <c r="BD67" i="18" s="1"/>
  <c r="BD206" i="18" s="1"/>
  <c r="BG67" i="18" a="1"/>
  <c r="BG67" i="18" s="1"/>
  <c r="BG206" i="18" s="1"/>
  <c r="AF67" i="18" a="1"/>
  <c r="AF67" i="18" s="1"/>
  <c r="AF206" i="18" s="1"/>
  <c r="DJ67" i="18" a="1"/>
  <c r="DJ67" i="18" s="1"/>
  <c r="DJ206" i="18" s="1"/>
  <c r="AT42" i="18" a="1"/>
  <c r="AT42" i="18" s="1"/>
  <c r="AT181" i="18" s="1"/>
  <c r="CE81" i="18" a="1"/>
  <c r="CE81" i="18" s="1"/>
  <c r="CE220" i="18" s="1"/>
  <c r="CF19" i="18" a="1"/>
  <c r="CF19" i="18" s="1"/>
  <c r="CF158" i="18" s="1"/>
  <c r="V54" i="18" a="1"/>
  <c r="V54" i="18" s="1"/>
  <c r="V193" i="18" s="1"/>
  <c r="DJ104" i="18" a="1"/>
  <c r="DJ104" i="18" s="1"/>
  <c r="DJ243" i="18" s="1"/>
  <c r="AK93" i="18" a="1"/>
  <c r="AK93" i="18" s="1"/>
  <c r="AK232" i="18" s="1"/>
  <c r="AJ93" i="18" a="1"/>
  <c r="AJ93" i="18" s="1"/>
  <c r="AJ232" i="18" s="1"/>
  <c r="AE93" i="18" a="1"/>
  <c r="AE93" i="18" s="1"/>
  <c r="AE232" i="18" s="1"/>
  <c r="BF93" i="18" a="1"/>
  <c r="BF93" i="18" s="1"/>
  <c r="BF232" i="18" s="1"/>
  <c r="AQ93" i="18" a="1"/>
  <c r="AQ93" i="18" s="1"/>
  <c r="AQ232" i="18" s="1"/>
  <c r="BH93" i="18" a="1"/>
  <c r="BH93" i="18" s="1"/>
  <c r="BH232" i="18" s="1"/>
  <c r="U93" i="18" a="1"/>
  <c r="U93" i="18" s="1"/>
  <c r="U232" i="18" s="1"/>
  <c r="J93" i="18" a="1"/>
  <c r="J93" i="18" s="1"/>
  <c r="J232" i="18" s="1"/>
  <c r="BS93" i="18" a="1"/>
  <c r="BS93" i="18" s="1"/>
  <c r="BS232" i="18" s="1"/>
  <c r="BY102" i="18" a="1"/>
  <c r="BY102" i="18" s="1"/>
  <c r="BY241" i="18" s="1"/>
  <c r="BN102" i="18" a="1"/>
  <c r="BN102" i="18" s="1"/>
  <c r="BN241" i="18" s="1"/>
  <c r="BQ102" i="18" a="1"/>
  <c r="BQ102" i="18" s="1"/>
  <c r="BQ241" i="18" s="1"/>
  <c r="N102" i="18" a="1"/>
  <c r="N102" i="18" s="1"/>
  <c r="N241" i="18" s="1"/>
  <c r="G102" i="18" a="1"/>
  <c r="G102" i="18" s="1"/>
  <c r="G241" i="18" s="1"/>
  <c r="DF102" i="18" a="1"/>
  <c r="DF102" i="18" s="1"/>
  <c r="DF241" i="18" s="1"/>
  <c r="BO102" i="18" a="1"/>
  <c r="BO102" i="18" s="1"/>
  <c r="BO241" i="18" s="1"/>
  <c r="CN102" i="18" a="1"/>
  <c r="CN102" i="18" s="1"/>
  <c r="CN241" i="18" s="1"/>
  <c r="F102" i="18" a="1"/>
  <c r="F102" i="18" s="1"/>
  <c r="F241" i="18" s="1"/>
  <c r="BJ41" i="18" a="1"/>
  <c r="BJ41" i="18" s="1"/>
  <c r="BJ180" i="18" s="1"/>
  <c r="BY41" i="18" a="1"/>
  <c r="BY41" i="18" s="1"/>
  <c r="BY180" i="18" s="1"/>
  <c r="BN41" i="18" a="1"/>
  <c r="BN41" i="18" s="1"/>
  <c r="BN180" i="18" s="1"/>
  <c r="BT41" i="18" a="1"/>
  <c r="BT41" i="18" s="1"/>
  <c r="BT180" i="18" s="1"/>
  <c r="AH41" i="18" a="1"/>
  <c r="AH41" i="18" s="1"/>
  <c r="AH180" i="18" s="1"/>
  <c r="AT41" i="18" a="1"/>
  <c r="AT41" i="18" s="1"/>
  <c r="AT180" i="18" s="1"/>
  <c r="BQ41" i="18" a="1"/>
  <c r="BQ41" i="18" s="1"/>
  <c r="BQ180" i="18" s="1"/>
  <c r="DO41" i="18" a="1"/>
  <c r="DO41" i="18" s="1"/>
  <c r="DO180" i="18" s="1"/>
  <c r="G41" i="18" a="1"/>
  <c r="G41" i="18" s="1"/>
  <c r="G180" i="18" s="1"/>
  <c r="CJ47" i="18" a="1"/>
  <c r="CJ47" i="18" s="1"/>
  <c r="CJ186" i="18" s="1"/>
  <c r="DI47" i="18" a="1"/>
  <c r="DI47" i="18" s="1"/>
  <c r="DI186" i="18" s="1"/>
  <c r="L47" i="18" a="1"/>
  <c r="L47" i="18" s="1"/>
  <c r="L186" i="18" s="1"/>
  <c r="DQ47" i="18" a="1"/>
  <c r="DQ47" i="18" s="1"/>
  <c r="DQ186" i="18" s="1"/>
  <c r="DL47" i="18" a="1"/>
  <c r="DL47" i="18" s="1"/>
  <c r="DL186" i="18" s="1"/>
  <c r="AO47" i="18" a="1"/>
  <c r="AO47" i="18" s="1"/>
  <c r="AO186" i="18" s="1"/>
  <c r="AM47" i="18" a="1"/>
  <c r="AM47" i="18" s="1"/>
  <c r="AM186" i="18" s="1"/>
  <c r="CN47" i="18" a="1"/>
  <c r="CN47" i="18" s="1"/>
  <c r="CN186" i="18" s="1"/>
  <c r="DN47" i="18" a="1"/>
  <c r="DN47" i="18" s="1"/>
  <c r="DN186" i="18" s="1"/>
  <c r="AD47" i="18" a="1"/>
  <c r="AD47" i="18" s="1"/>
  <c r="AD186" i="18" s="1"/>
  <c r="DA57" i="18" a="1"/>
  <c r="DA57" i="18" s="1"/>
  <c r="DA196" i="18" s="1"/>
  <c r="I57" i="18" a="1"/>
  <c r="I57" i="18" s="1"/>
  <c r="I196" i="18" s="1"/>
  <c r="DC57" i="18" a="1"/>
  <c r="DC57" i="18" s="1"/>
  <c r="DC196" i="18" s="1"/>
  <c r="F57" i="18" a="1"/>
  <c r="F57" i="18" s="1"/>
  <c r="F196" i="18" s="1"/>
  <c r="H57" i="18" a="1"/>
  <c r="H57" i="18" s="1"/>
  <c r="H196" i="18" s="1"/>
  <c r="BD57" i="18" a="1"/>
  <c r="BD57" i="18" s="1"/>
  <c r="BD196" i="18" s="1"/>
  <c r="AB57" i="18" a="1"/>
  <c r="AB57" i="18" s="1"/>
  <c r="AB196" i="18" s="1"/>
  <c r="AD57" i="18" a="1"/>
  <c r="AD57" i="18" s="1"/>
  <c r="AD196" i="18" s="1"/>
  <c r="AJ57" i="18" a="1"/>
  <c r="AJ57" i="18" s="1"/>
  <c r="AJ196" i="18" s="1"/>
  <c r="BA57" i="18" a="1"/>
  <c r="BA57" i="18" s="1"/>
  <c r="BA196" i="18" s="1"/>
  <c r="BS65" i="18" a="1"/>
  <c r="BS65" i="18" s="1"/>
  <c r="BS204" i="18" s="1"/>
  <c r="DL65" i="18" a="1"/>
  <c r="DL65" i="18" s="1"/>
  <c r="DL204" i="18" s="1"/>
  <c r="T65" i="18" a="1"/>
  <c r="T65" i="18" s="1"/>
  <c r="T204" i="18" s="1"/>
  <c r="AC65" i="18" a="1"/>
  <c r="AC65" i="18" s="1"/>
  <c r="AC204" i="18" s="1"/>
  <c r="AI65" i="18" a="1"/>
  <c r="AI65" i="18" s="1"/>
  <c r="AI204" i="18" s="1"/>
  <c r="AR65" i="18" a="1"/>
  <c r="AR65" i="18" s="1"/>
  <c r="AR204" i="18" s="1"/>
  <c r="AE65" i="18" a="1"/>
  <c r="AE65" i="18" s="1"/>
  <c r="AE204" i="18" s="1"/>
  <c r="CI65" i="18" a="1"/>
  <c r="CI65" i="18" s="1"/>
  <c r="CI204" i="18" s="1"/>
  <c r="CO65" i="18" a="1"/>
  <c r="CO65" i="18" s="1"/>
  <c r="CO204" i="18" s="1"/>
  <c r="R65" i="18" a="1"/>
  <c r="R65" i="18" s="1"/>
  <c r="R204" i="18" s="1"/>
  <c r="AT65" i="18" a="1"/>
  <c r="AT65" i="18" s="1"/>
  <c r="AT204" i="18" s="1"/>
  <c r="BY84" i="18" a="1"/>
  <c r="BY84" i="18" s="1"/>
  <c r="BY223" i="18" s="1"/>
  <c r="E84" i="18" a="1"/>
  <c r="E84" i="18" s="1"/>
  <c r="E223" i="18" s="1"/>
  <c r="DO84" i="18" a="1"/>
  <c r="DO84" i="18" s="1"/>
  <c r="DO223" i="18" s="1"/>
  <c r="W84" i="18" a="1"/>
  <c r="W84" i="18" s="1"/>
  <c r="W223" i="18" s="1"/>
  <c r="AM84" i="18" a="1"/>
  <c r="AM84" i="18" s="1"/>
  <c r="AM223" i="18" s="1"/>
  <c r="AQ84" i="18" a="1"/>
  <c r="AQ84" i="18" s="1"/>
  <c r="AQ223" i="18" s="1"/>
  <c r="AC84" i="18" a="1"/>
  <c r="AC84" i="18" s="1"/>
  <c r="AC223" i="18" s="1"/>
  <c r="DB84" i="18" a="1"/>
  <c r="DB84" i="18" s="1"/>
  <c r="DB223" i="18" s="1"/>
  <c r="AH84" i="18" a="1"/>
  <c r="AH84" i="18" s="1"/>
  <c r="AH223" i="18" s="1"/>
  <c r="AP84" i="18" a="1"/>
  <c r="AP84" i="18" s="1"/>
  <c r="AP223" i="18" s="1"/>
  <c r="X84" i="18" a="1"/>
  <c r="X84" i="18" s="1"/>
  <c r="X223" i="18" s="1"/>
  <c r="DA56" i="18" a="1"/>
  <c r="DA56" i="18" s="1"/>
  <c r="DA195" i="18" s="1"/>
  <c r="I56" i="18" a="1"/>
  <c r="I56" i="18" s="1"/>
  <c r="I195" i="18" s="1"/>
  <c r="AQ56" i="18" a="1"/>
  <c r="AQ56" i="18" s="1"/>
  <c r="AQ195" i="18" s="1"/>
  <c r="BB56" i="18" a="1"/>
  <c r="BB56" i="18" s="1"/>
  <c r="BB195" i="18" s="1"/>
  <c r="BM56" i="18" a="1"/>
  <c r="BM56" i="18" s="1"/>
  <c r="BM195" i="18" s="1"/>
  <c r="BS56" i="18" a="1"/>
  <c r="BS56" i="18" s="1"/>
  <c r="BS195" i="18" s="1"/>
  <c r="BV56" i="18" a="1"/>
  <c r="BV56" i="18" s="1"/>
  <c r="BV195" i="18" s="1"/>
  <c r="F56" i="18" a="1"/>
  <c r="F56" i="18" s="1"/>
  <c r="F195" i="18" s="1"/>
  <c r="DS56" i="18" a="1"/>
  <c r="DS56" i="18" s="1"/>
  <c r="DS195" i="18" s="1"/>
  <c r="DB56" i="18" a="1"/>
  <c r="DB56" i="18" s="1"/>
  <c r="DB195" i="18" s="1"/>
  <c r="CP56" i="18" a="1"/>
  <c r="CP56" i="18" s="1"/>
  <c r="CP195" i="18" s="1"/>
  <c r="DI12" i="18" a="1"/>
  <c r="DI12" i="18" s="1"/>
  <c r="DI151" i="18" s="1"/>
  <c r="CG52" i="18" a="1"/>
  <c r="CG52" i="18" s="1"/>
  <c r="CG191" i="18" s="1"/>
  <c r="CD13" i="18" a="1"/>
  <c r="CD13" i="18" s="1"/>
  <c r="CD152" i="18" s="1"/>
  <c r="DJ30" i="18" a="1"/>
  <c r="DJ30" i="18" s="1"/>
  <c r="DJ169" i="18" s="1"/>
  <c r="N80" i="18" a="1"/>
  <c r="N80" i="18" s="1"/>
  <c r="N219" i="18" s="1"/>
  <c r="AL86" i="18" a="1"/>
  <c r="AL86" i="18" s="1"/>
  <c r="AL225" i="18" s="1"/>
  <c r="CJ46" i="18" a="1"/>
  <c r="CJ46" i="18" s="1"/>
  <c r="CJ185" i="18" s="1"/>
  <c r="BF46" i="18" a="1"/>
  <c r="BF46" i="18" s="1"/>
  <c r="BF185" i="18" s="1"/>
  <c r="CO101" i="18" a="1"/>
  <c r="CO101" i="18" s="1"/>
  <c r="CO240" i="18" s="1"/>
  <c r="S95" i="18" a="1"/>
  <c r="S95" i="18" s="1"/>
  <c r="S234" i="18" s="1"/>
  <c r="BM95" i="18" a="1"/>
  <c r="BM95" i="18" s="1"/>
  <c r="BM234" i="18" s="1"/>
  <c r="BW44" i="18" a="1"/>
  <c r="BW44" i="18" s="1"/>
  <c r="BW183" i="18" s="1"/>
  <c r="CL44" i="18" a="1"/>
  <c r="CL44" i="18" s="1"/>
  <c r="CL183" i="18" s="1"/>
  <c r="AG73" i="18" a="1"/>
  <c r="AG73" i="18" s="1"/>
  <c r="AG212" i="18" s="1"/>
  <c r="DN85" i="18" a="1"/>
  <c r="DN85" i="18" s="1"/>
  <c r="DN224" i="18" s="1"/>
  <c r="DS85" i="18" a="1"/>
  <c r="DS85" i="18" s="1"/>
  <c r="DS224" i="18" s="1"/>
  <c r="CD85" i="18" a="1"/>
  <c r="CD85" i="18" s="1"/>
  <c r="CD224" i="18" s="1"/>
  <c r="CI42" i="18" a="1"/>
  <c r="CI42" i="18" s="1"/>
  <c r="CI181" i="18" s="1"/>
  <c r="AT19" i="18" a="1"/>
  <c r="AT19" i="18" s="1"/>
  <c r="AT158" i="18" s="1"/>
  <c r="DQ104" i="18" a="1"/>
  <c r="DQ104" i="18" s="1"/>
  <c r="DQ243" i="18" s="1"/>
  <c r="BR14" i="18" a="1"/>
  <c r="BR14" i="18" s="1"/>
  <c r="BR153" i="18" s="1"/>
  <c r="CJ14" i="18" a="1"/>
  <c r="CJ14" i="18" s="1"/>
  <c r="CJ153" i="18" s="1"/>
  <c r="CE14" i="18" a="1"/>
  <c r="CE14" i="18" s="1"/>
  <c r="CE153" i="18" s="1"/>
  <c r="BR26" i="18" a="1"/>
  <c r="BR26" i="18" s="1"/>
  <c r="BR165" i="18" s="1"/>
  <c r="DB26" i="18" a="1"/>
  <c r="DB26" i="18" s="1"/>
  <c r="DB165" i="18" s="1"/>
  <c r="CV26" i="18" a="1"/>
  <c r="CV26" i="18" s="1"/>
  <c r="CV165" i="18" s="1"/>
  <c r="P26" i="18" a="1"/>
  <c r="P26" i="18" s="1"/>
  <c r="DB17" i="18" a="1"/>
  <c r="DB17" i="18" s="1"/>
  <c r="DB156" i="18" s="1"/>
  <c r="BF17" i="18" a="1"/>
  <c r="BF17" i="18" s="1"/>
  <c r="BF156" i="18" s="1"/>
  <c r="BX17" i="18" a="1"/>
  <c r="BX17" i="18" s="1"/>
  <c r="BX156" i="18" s="1"/>
  <c r="DB19" i="18" a="1"/>
  <c r="DB19" i="18" s="1"/>
  <c r="DB158" i="18" s="1"/>
  <c r="BM76" i="18" a="1"/>
  <c r="BM76" i="18" s="1"/>
  <c r="BM215" i="18" s="1"/>
  <c r="AD76" i="18" a="1"/>
  <c r="AD76" i="18" s="1"/>
  <c r="AD215" i="18" s="1"/>
  <c r="N76" i="18" a="1"/>
  <c r="N76" i="18" s="1"/>
  <c r="N215" i="18" s="1"/>
  <c r="CE90" i="18" a="1"/>
  <c r="CE90" i="18" s="1"/>
  <c r="CE229" i="18" s="1"/>
  <c r="W90" i="18" a="1"/>
  <c r="W90" i="18" s="1"/>
  <c r="W229" i="18" s="1"/>
  <c r="Z90" i="18" a="1"/>
  <c r="Z90" i="18" s="1"/>
  <c r="Z229" i="18" s="1"/>
  <c r="CG90" i="18" a="1"/>
  <c r="CG90" i="18" s="1"/>
  <c r="CG229" i="18" s="1"/>
  <c r="CK90" i="18" a="1"/>
  <c r="CK90" i="18" s="1"/>
  <c r="CK229" i="18" s="1"/>
  <c r="CD90" i="18" a="1"/>
  <c r="CD90" i="18" s="1"/>
  <c r="CD229" i="18" s="1"/>
  <c r="DP77" i="18" a="1"/>
  <c r="DP77" i="18" s="1"/>
  <c r="DP216" i="18" s="1"/>
  <c r="DM77" i="18" a="1"/>
  <c r="DM77" i="18" s="1"/>
  <c r="DM216" i="18" s="1"/>
  <c r="CM77" i="18" a="1"/>
  <c r="CM77" i="18" s="1"/>
  <c r="CM216" i="18" s="1"/>
  <c r="AX77" i="18" a="1"/>
  <c r="AX77" i="18" s="1"/>
  <c r="AX216" i="18" s="1"/>
  <c r="CZ77" i="18" a="1"/>
  <c r="CZ77" i="18" s="1"/>
  <c r="CZ216" i="18" s="1"/>
  <c r="CF79" i="18" a="1"/>
  <c r="CF79" i="18" s="1"/>
  <c r="CF218" i="18" s="1"/>
  <c r="BD79" i="18" a="1"/>
  <c r="BD79" i="18" s="1"/>
  <c r="BD218" i="18" s="1"/>
  <c r="DM79" i="18" a="1"/>
  <c r="DM79" i="18" s="1"/>
  <c r="DM218" i="18" s="1"/>
  <c r="DE79" i="18" a="1"/>
  <c r="DE79" i="18" s="1"/>
  <c r="DE218" i="18" s="1"/>
  <c r="AH79" i="18" a="1"/>
  <c r="AH79" i="18" s="1"/>
  <c r="AH218" i="18" s="1"/>
  <c r="BF79" i="18" a="1"/>
  <c r="BF79" i="18" s="1"/>
  <c r="BF218" i="18" s="1"/>
  <c r="P97" i="18" a="1"/>
  <c r="P97" i="18" s="1"/>
  <c r="CA97" i="18" a="1"/>
  <c r="CA97" i="18" s="1"/>
  <c r="CA236" i="18" s="1"/>
  <c r="DD97" i="18" a="1"/>
  <c r="DD97" i="18" s="1"/>
  <c r="DD236" i="18" s="1"/>
  <c r="AX97" i="18" a="1"/>
  <c r="AX97" i="18" s="1"/>
  <c r="AX236" i="18" s="1"/>
  <c r="AS97" i="18" a="1"/>
  <c r="AS97" i="18" s="1"/>
  <c r="AS236" i="18" s="1"/>
  <c r="DP97" i="18" a="1"/>
  <c r="DP97" i="18" s="1"/>
  <c r="DP236" i="18" s="1"/>
  <c r="BI67" i="18" a="1"/>
  <c r="BI67" i="18" s="1"/>
  <c r="BI206" i="18" s="1"/>
  <c r="AG67" i="18" a="1"/>
  <c r="AG67" i="18" s="1"/>
  <c r="AG206" i="18" s="1"/>
  <c r="DR67" i="18" a="1"/>
  <c r="DR67" i="18" s="1"/>
  <c r="DR206" i="18" s="1"/>
  <c r="BU67" i="18" a="1"/>
  <c r="BU67" i="18" s="1"/>
  <c r="BU206" i="18" s="1"/>
  <c r="AE67" i="18" a="1"/>
  <c r="AE67" i="18" s="1"/>
  <c r="AE206" i="18" s="1"/>
  <c r="N42" i="18" a="1"/>
  <c r="N42" i="18" s="1"/>
  <c r="N181" i="18" s="1"/>
  <c r="BG98" i="18" a="1"/>
  <c r="BG98" i="18" s="1"/>
  <c r="BG237" i="18" s="1"/>
  <c r="AC19" i="18" a="1"/>
  <c r="AC19" i="18" s="1"/>
  <c r="AC158" i="18" s="1"/>
  <c r="AJ54" i="18" a="1"/>
  <c r="AJ54" i="18" s="1"/>
  <c r="AJ193" i="18" s="1"/>
  <c r="O104" i="18" a="1"/>
  <c r="O104" i="18" s="1"/>
  <c r="O243" i="18" s="1"/>
  <c r="N93" i="18" a="1"/>
  <c r="N93" i="18" s="1"/>
  <c r="N232" i="18" s="1"/>
  <c r="I93" i="18" a="1"/>
  <c r="I93" i="18" s="1"/>
  <c r="I232" i="18" s="1"/>
  <c r="M93" i="18" a="1"/>
  <c r="M93" i="18" s="1"/>
  <c r="M232" i="18" s="1"/>
  <c r="Z93" i="18" a="1"/>
  <c r="Z93" i="18" s="1"/>
  <c r="Z232" i="18" s="1"/>
  <c r="DP93" i="18" a="1"/>
  <c r="DP93" i="18" s="1"/>
  <c r="DP232" i="18" s="1"/>
  <c r="AP93" i="18" a="1"/>
  <c r="AP93" i="18" s="1"/>
  <c r="AP232" i="18" s="1"/>
  <c r="AU93" i="18" a="1"/>
  <c r="AU93" i="18" s="1"/>
  <c r="AU232" i="18" s="1"/>
  <c r="T93" i="18" a="1"/>
  <c r="T93" i="18" s="1"/>
  <c r="T232" i="18" s="1"/>
  <c r="DE102" i="18" a="1"/>
  <c r="DE102" i="18" s="1"/>
  <c r="DE241" i="18" s="1"/>
  <c r="AX102" i="18" a="1"/>
  <c r="AX102" i="18" s="1"/>
  <c r="AX241" i="18" s="1"/>
  <c r="AZ102" i="18" a="1"/>
  <c r="AZ102" i="18" s="1"/>
  <c r="AZ241" i="18" s="1"/>
  <c r="H102" i="18" a="1"/>
  <c r="H102" i="18" s="1"/>
  <c r="H241" i="18" s="1"/>
  <c r="CW102" i="18" a="1"/>
  <c r="CW102" i="18" s="1"/>
  <c r="CW241" i="18" s="1"/>
  <c r="CF102" i="18" a="1"/>
  <c r="CF102" i="18" s="1"/>
  <c r="CF241" i="18" s="1"/>
  <c r="BX102" i="18" a="1"/>
  <c r="BX102" i="18" s="1"/>
  <c r="BX241" i="18" s="1"/>
  <c r="Q102" i="18" a="1"/>
  <c r="Q102" i="18" s="1"/>
  <c r="Q241" i="18" s="1"/>
  <c r="DB102" i="18" a="1"/>
  <c r="DB102" i="18" s="1"/>
  <c r="DB241" i="18" s="1"/>
  <c r="AN102" i="18" a="1"/>
  <c r="AN102" i="18" s="1"/>
  <c r="AN241" i="18" s="1"/>
  <c r="AD41" i="18" a="1"/>
  <c r="AD41" i="18" s="1"/>
  <c r="AD180" i="18" s="1"/>
  <c r="BB41" i="18" a="1"/>
  <c r="BB41" i="18" s="1"/>
  <c r="BB180" i="18" s="1"/>
  <c r="AV41" i="18" a="1"/>
  <c r="AV41" i="18" s="1"/>
  <c r="AV180" i="18" s="1"/>
  <c r="E41" i="18" a="1"/>
  <c r="E41" i="18" s="1"/>
  <c r="E180" i="18" s="1"/>
  <c r="P41" i="18" a="1"/>
  <c r="P41" i="18" s="1"/>
  <c r="CT41" i="18" a="1"/>
  <c r="CT41" i="18" s="1"/>
  <c r="CT180" i="18" s="1"/>
  <c r="N41" i="18" a="1"/>
  <c r="N41" i="18" s="1"/>
  <c r="N180" i="18" s="1"/>
  <c r="AY41" i="18" a="1"/>
  <c r="AY41" i="18" s="1"/>
  <c r="AY180" i="18" s="1"/>
  <c r="BE41" i="18" a="1"/>
  <c r="BE41" i="18" s="1"/>
  <c r="BE180" i="18" s="1"/>
  <c r="BR47" i="18" a="1"/>
  <c r="BR47" i="18" s="1"/>
  <c r="BR186" i="18" s="1"/>
  <c r="CC47" i="18" a="1"/>
  <c r="CC47" i="18" s="1"/>
  <c r="CC186" i="18" s="1"/>
  <c r="CW47" i="18" a="1"/>
  <c r="CW47" i="18" s="1"/>
  <c r="CW186" i="18" s="1"/>
  <c r="CR47" i="18" a="1"/>
  <c r="CR47" i="18" s="1"/>
  <c r="CR186" i="18" s="1"/>
  <c r="AX47" i="18" a="1"/>
  <c r="AX47" i="18" s="1"/>
  <c r="AX186" i="18" s="1"/>
  <c r="Y47" i="18" a="1"/>
  <c r="Y47" i="18" s="1"/>
  <c r="Y186" i="18" s="1"/>
  <c r="BS47" i="18" a="1"/>
  <c r="BS47" i="18" s="1"/>
  <c r="BS186" i="18" s="1"/>
  <c r="BW47" i="18" a="1"/>
  <c r="BW47" i="18" s="1"/>
  <c r="BW186" i="18" s="1"/>
  <c r="CG47" i="18" a="1"/>
  <c r="CG47" i="18" s="1"/>
  <c r="CG186" i="18" s="1"/>
  <c r="CE57" i="18" a="1"/>
  <c r="CE57" i="18" s="1"/>
  <c r="CE196" i="18" s="1"/>
  <c r="CI57" i="18" a="1"/>
  <c r="CI57" i="18" s="1"/>
  <c r="CI196" i="18" s="1"/>
  <c r="CT57" i="18" a="1"/>
  <c r="CT57" i="18" s="1"/>
  <c r="CT196" i="18" s="1"/>
  <c r="CF57" i="18" a="1"/>
  <c r="CF57" i="18" s="1"/>
  <c r="CF196" i="18" s="1"/>
  <c r="DI57" i="18" a="1"/>
  <c r="DI57" i="18" s="1"/>
  <c r="DI196" i="18" s="1"/>
  <c r="CG57" i="18" a="1"/>
  <c r="CG57" i="18" s="1"/>
  <c r="CG196" i="18" s="1"/>
  <c r="S57" i="18" a="1"/>
  <c r="S57" i="18" s="1"/>
  <c r="S196" i="18" s="1"/>
  <c r="DS57" i="18" a="1"/>
  <c r="DS57" i="18" s="1"/>
  <c r="DS196" i="18" s="1"/>
  <c r="BK57" i="18" a="1"/>
  <c r="BK57" i="18" s="1"/>
  <c r="BK196" i="18" s="1"/>
  <c r="AI57" i="18" a="1"/>
  <c r="AI57" i="18" s="1"/>
  <c r="AI196" i="18" s="1"/>
  <c r="O57" i="18" a="1"/>
  <c r="O57" i="18" s="1"/>
  <c r="O196" i="18" s="1"/>
  <c r="BA65" i="18" a="1"/>
  <c r="BA65" i="18" s="1"/>
  <c r="BA204" i="18" s="1"/>
  <c r="CF65" i="18" a="1"/>
  <c r="CF65" i="18" s="1"/>
  <c r="CF204" i="18" s="1"/>
  <c r="DP65" i="18" a="1"/>
  <c r="DP65" i="18" s="1"/>
  <c r="DP204" i="18" s="1"/>
  <c r="E65" i="18" a="1"/>
  <c r="E65" i="18" s="1"/>
  <c r="E204" i="18" s="1"/>
  <c r="DS65" i="18" a="1"/>
  <c r="DS65" i="18" s="1"/>
  <c r="DS204" i="18" s="1"/>
  <c r="S65" i="18" a="1"/>
  <c r="S65" i="18" s="1"/>
  <c r="S204" i="18" s="1"/>
  <c r="M65" i="18" a="1"/>
  <c r="M65" i="18" s="1"/>
  <c r="M204" i="18" s="1"/>
  <c r="DR65" i="18" a="1"/>
  <c r="DR65" i="18" s="1"/>
  <c r="DR204" i="18" s="1"/>
  <c r="BD65" i="18" a="1"/>
  <c r="BD65" i="18" s="1"/>
  <c r="BD204" i="18" s="1"/>
  <c r="CQ65" i="18" a="1"/>
  <c r="CQ65" i="18" s="1"/>
  <c r="CQ204" i="18" s="1"/>
  <c r="BR65" i="18" a="1"/>
  <c r="BR65" i="18" s="1"/>
  <c r="BR204" i="18" s="1"/>
  <c r="BK84" i="18" a="1"/>
  <c r="BK84" i="18" s="1"/>
  <c r="BK223" i="18" s="1"/>
  <c r="DD84" i="18" a="1"/>
  <c r="DD84" i="18" s="1"/>
  <c r="DD223" i="18" s="1"/>
  <c r="CI84" i="18" a="1"/>
  <c r="CI84" i="18" s="1"/>
  <c r="CI223" i="18" s="1"/>
  <c r="J84" i="18" a="1"/>
  <c r="J84" i="18" s="1"/>
  <c r="J223" i="18" s="1"/>
  <c r="U84" i="18" a="1"/>
  <c r="U84" i="18" s="1"/>
  <c r="U223" i="18" s="1"/>
  <c r="DH84" i="18" a="1"/>
  <c r="DH84" i="18" s="1"/>
  <c r="DH223" i="18" s="1"/>
  <c r="CS84" i="18" a="1"/>
  <c r="CS84" i="18" s="1"/>
  <c r="CS223" i="18" s="1"/>
  <c r="BR84" i="18" a="1"/>
  <c r="BR84" i="18" s="1"/>
  <c r="BR223" i="18" s="1"/>
  <c r="DQ84" i="18" a="1"/>
  <c r="DQ84" i="18" s="1"/>
  <c r="DQ223" i="18" s="1"/>
  <c r="CB84" i="18" a="1"/>
  <c r="CB84" i="18" s="1"/>
  <c r="CB223" i="18" s="1"/>
  <c r="DJ84" i="18" a="1"/>
  <c r="DJ84" i="18" s="1"/>
  <c r="DJ223" i="18" s="1"/>
  <c r="BU56" i="18" a="1"/>
  <c r="BU56" i="18" s="1"/>
  <c r="BU195" i="18" s="1"/>
  <c r="DC56" i="18" a="1"/>
  <c r="DC56" i="18" s="1"/>
  <c r="DC195" i="18" s="1"/>
  <c r="AC56" i="18" a="1"/>
  <c r="AC56" i="18" s="1"/>
  <c r="AC195" i="18" s="1"/>
  <c r="Q56" i="18" a="1"/>
  <c r="Q56" i="18" s="1"/>
  <c r="Q195" i="18" s="1"/>
  <c r="BA56" i="18" a="1"/>
  <c r="BA56" i="18" s="1"/>
  <c r="BA195" i="18" s="1"/>
  <c r="AB56" i="18" a="1"/>
  <c r="AB56" i="18" s="1"/>
  <c r="AB195" i="18" s="1"/>
  <c r="AE56" i="18" a="1"/>
  <c r="AE56" i="18" s="1"/>
  <c r="AE195" i="18" s="1"/>
  <c r="CJ56" i="18" a="1"/>
  <c r="CJ56" i="18" s="1"/>
  <c r="CJ195" i="18" s="1"/>
  <c r="CU56" i="18" a="1"/>
  <c r="CU56" i="18" s="1"/>
  <c r="CU195" i="18" s="1"/>
  <c r="BD56" i="18" a="1"/>
  <c r="BD56" i="18" s="1"/>
  <c r="BD195" i="18" s="1"/>
  <c r="BP56" i="18" a="1"/>
  <c r="BP56" i="18" s="1"/>
  <c r="BP195" i="18" s="1"/>
  <c r="CU12" i="18" a="1"/>
  <c r="CU12" i="18" s="1"/>
  <c r="CU151" i="18" s="1"/>
  <c r="DP12" i="18" a="1"/>
  <c r="DP12" i="18" s="1"/>
  <c r="DP151" i="18" s="1"/>
  <c r="AP12" i="18" a="1"/>
  <c r="AP12" i="18" s="1"/>
  <c r="AP151" i="18" s="1"/>
  <c r="H12" i="18" a="1"/>
  <c r="H12" i="18" s="1"/>
  <c r="H151" i="18" s="1"/>
  <c r="Y12" i="18" a="1"/>
  <c r="Y12" i="18" s="1"/>
  <c r="Y151" i="18" s="1"/>
  <c r="BH12" i="18" a="1"/>
  <c r="BH12" i="18" s="1"/>
  <c r="BH151" i="18" s="1"/>
  <c r="M92" i="18" a="1"/>
  <c r="M92" i="18" s="1"/>
  <c r="M231" i="18" s="1"/>
  <c r="CM31" i="18" a="1"/>
  <c r="CM31" i="18" s="1"/>
  <c r="CM170" i="18" s="1"/>
  <c r="AX30" i="18" a="1"/>
  <c r="AX30" i="18" s="1"/>
  <c r="AX169" i="18" s="1"/>
  <c r="AF70" i="18" a="1"/>
  <c r="AF70" i="18" s="1"/>
  <c r="AF209" i="18" s="1"/>
  <c r="U86" i="18" a="1"/>
  <c r="U86" i="18" s="1"/>
  <c r="U225" i="18" s="1"/>
  <c r="BH46" i="18" a="1"/>
  <c r="BH46" i="18" s="1"/>
  <c r="BH185" i="18" s="1"/>
  <c r="AO101" i="18" a="1"/>
  <c r="AO101" i="18" s="1"/>
  <c r="AO240" i="18" s="1"/>
  <c r="AL101" i="18" a="1"/>
  <c r="AL101" i="18" s="1"/>
  <c r="AL240" i="18" s="1"/>
  <c r="CL95" i="18" a="1"/>
  <c r="CL95" i="18" s="1"/>
  <c r="CL234" i="18" s="1"/>
  <c r="DE95" i="18" a="1"/>
  <c r="DE95" i="18" s="1"/>
  <c r="DE234" i="18" s="1"/>
  <c r="AA44" i="18" a="1"/>
  <c r="AA44" i="18" s="1"/>
  <c r="AA183" i="18" s="1"/>
  <c r="BA44" i="18" a="1"/>
  <c r="BA44" i="18" s="1"/>
  <c r="BA183" i="18" s="1"/>
  <c r="DA73" i="18" a="1"/>
  <c r="DA73" i="18" s="1"/>
  <c r="DA212" i="18" s="1"/>
  <c r="CQ85" i="18" a="1"/>
  <c r="CQ85" i="18" s="1"/>
  <c r="CQ224" i="18" s="1"/>
  <c r="BM85" i="18" a="1"/>
  <c r="BM85" i="18" s="1"/>
  <c r="BM224" i="18" s="1"/>
  <c r="CN85" i="18" a="1"/>
  <c r="CN85" i="18" s="1"/>
  <c r="CN224" i="18" s="1"/>
  <c r="CH42" i="18" a="1"/>
  <c r="CH42" i="18" s="1"/>
  <c r="CH181" i="18" s="1"/>
  <c r="Q19" i="18" a="1"/>
  <c r="Q19" i="18" s="1"/>
  <c r="Q158" i="18" s="1"/>
  <c r="DM14" i="18" a="1"/>
  <c r="DM14" i="18" s="1"/>
  <c r="DM153" i="18" s="1"/>
  <c r="AM14" i="18" a="1"/>
  <c r="AM14" i="18" s="1"/>
  <c r="AM153" i="18" s="1"/>
  <c r="BF14" i="18" a="1"/>
  <c r="BF14" i="18" s="1"/>
  <c r="BF153" i="18" s="1"/>
  <c r="E14" i="18" a="1"/>
  <c r="E14" i="18" s="1"/>
  <c r="E153" i="18" s="1"/>
  <c r="AL26" i="18" a="1"/>
  <c r="AL26" i="18" s="1"/>
  <c r="AL165" i="18" s="1"/>
  <c r="CW26" i="18" a="1"/>
  <c r="CW26" i="18" s="1"/>
  <c r="CW165" i="18" s="1"/>
  <c r="AI26" i="18" a="1"/>
  <c r="AI26" i="18" s="1"/>
  <c r="AI165" i="18" s="1"/>
  <c r="BQ26" i="18" a="1"/>
  <c r="BQ26" i="18" s="1"/>
  <c r="BQ165" i="18" s="1"/>
  <c r="BQ17" i="18" a="1"/>
  <c r="BQ17" i="18" s="1"/>
  <c r="BQ156" i="18" s="1"/>
  <c r="CU17" i="18" a="1"/>
  <c r="CU17" i="18" s="1"/>
  <c r="CU156" i="18" s="1"/>
  <c r="BH17" i="18" a="1"/>
  <c r="BH17" i="18" s="1"/>
  <c r="BH156" i="18" s="1"/>
  <c r="CD54" i="18" a="1"/>
  <c r="CD54" i="18" s="1"/>
  <c r="CD193" i="18" s="1"/>
  <c r="BX76" i="18" a="1"/>
  <c r="BX76" i="18" s="1"/>
  <c r="BX215" i="18" s="1"/>
  <c r="CZ76" i="18" a="1"/>
  <c r="CZ76" i="18" s="1"/>
  <c r="CZ215" i="18" s="1"/>
  <c r="AX76" i="18" a="1"/>
  <c r="AX76" i="18" s="1"/>
  <c r="AX215" i="18" s="1"/>
  <c r="AK90" i="18" a="1"/>
  <c r="AK90" i="18" s="1"/>
  <c r="AK229" i="18" s="1"/>
  <c r="I90" i="18" a="1"/>
  <c r="I90" i="18" s="1"/>
  <c r="I229" i="18" s="1"/>
  <c r="T90" i="18" a="1"/>
  <c r="T90" i="18" s="1"/>
  <c r="T229" i="18" s="1"/>
  <c r="R90" i="18" a="1"/>
  <c r="R90" i="18" s="1"/>
  <c r="R229" i="18" s="1"/>
  <c r="BM90" i="18" a="1"/>
  <c r="BM90" i="18" s="1"/>
  <c r="BM229" i="18" s="1"/>
  <c r="DC90" i="18" a="1"/>
  <c r="DC90" i="18" s="1"/>
  <c r="DC229" i="18" s="1"/>
  <c r="CA77" i="18" a="1"/>
  <c r="CA77" i="18" s="1"/>
  <c r="CA216" i="18" s="1"/>
  <c r="CU77" i="18" a="1"/>
  <c r="CU77" i="18" s="1"/>
  <c r="CU216" i="18" s="1"/>
  <c r="CD77" i="18" a="1"/>
  <c r="CD77" i="18" s="1"/>
  <c r="CD216" i="18" s="1"/>
  <c r="CY77" i="18" a="1"/>
  <c r="CY77" i="18" s="1"/>
  <c r="CY216" i="18" s="1"/>
  <c r="BD77" i="18" a="1"/>
  <c r="BD77" i="18" s="1"/>
  <c r="BD216" i="18" s="1"/>
  <c r="CA79" i="18" a="1"/>
  <c r="CA79" i="18" s="1"/>
  <c r="CA218" i="18" s="1"/>
  <c r="S79" i="18" a="1"/>
  <c r="S79" i="18" s="1"/>
  <c r="S218" i="18" s="1"/>
  <c r="CY79" i="18" a="1"/>
  <c r="CY79" i="18" s="1"/>
  <c r="CY218" i="18" s="1"/>
  <c r="CV79" i="18" a="1"/>
  <c r="CV79" i="18" s="1"/>
  <c r="CV218" i="18" s="1"/>
  <c r="BW79" i="18" a="1"/>
  <c r="BW79" i="18" s="1"/>
  <c r="BW218" i="18" s="1"/>
  <c r="BP79" i="18" a="1"/>
  <c r="BP79" i="18" s="1"/>
  <c r="BP218" i="18" s="1"/>
  <c r="G97" i="18" a="1"/>
  <c r="G97" i="18" s="1"/>
  <c r="G236" i="18" s="1"/>
  <c r="AJ97" i="18" a="1"/>
  <c r="AJ97" i="18" s="1"/>
  <c r="AJ236" i="18" s="1"/>
  <c r="CO97" i="18" a="1"/>
  <c r="CO97" i="18" s="1"/>
  <c r="CO236" i="18" s="1"/>
  <c r="AO97" i="18" a="1"/>
  <c r="AO97" i="18" s="1"/>
  <c r="AO236" i="18" s="1"/>
  <c r="AU97" i="18" a="1"/>
  <c r="AU97" i="18" s="1"/>
  <c r="AU236" i="18" s="1"/>
  <c r="DH67" i="18" a="1"/>
  <c r="DH67" i="18" s="1"/>
  <c r="DH206" i="18" s="1"/>
  <c r="AZ67" i="18" a="1"/>
  <c r="AZ67" i="18" s="1"/>
  <c r="AZ206" i="18" s="1"/>
  <c r="DF67" i="18" a="1"/>
  <c r="DF67" i="18" s="1"/>
  <c r="DF206" i="18" s="1"/>
  <c r="CZ67" i="18" a="1"/>
  <c r="CZ67" i="18" s="1"/>
  <c r="CZ206" i="18" s="1"/>
  <c r="AO67" i="18" a="1"/>
  <c r="AO67" i="18" s="1"/>
  <c r="AO206" i="18" s="1"/>
  <c r="BL67" i="18" a="1"/>
  <c r="BL67" i="18" s="1"/>
  <c r="BL206" i="18" s="1"/>
  <c r="BW42" i="18" a="1"/>
  <c r="BW42" i="18" s="1"/>
  <c r="BW181" i="18" s="1"/>
  <c r="AR98" i="18" a="1"/>
  <c r="AR98" i="18" s="1"/>
  <c r="AR237" i="18" s="1"/>
  <c r="DK19" i="18" a="1"/>
  <c r="DK19" i="18" s="1"/>
  <c r="DK158" i="18" s="1"/>
  <c r="BZ54" i="18" a="1"/>
  <c r="BZ54" i="18" s="1"/>
  <c r="BZ193" i="18" s="1"/>
  <c r="DF93" i="18" a="1"/>
  <c r="DF93" i="18" s="1"/>
  <c r="DF232" i="18" s="1"/>
  <c r="DA93" i="18" a="1"/>
  <c r="DA93" i="18" s="1"/>
  <c r="DA232" i="18" s="1"/>
  <c r="CQ93" i="18" a="1"/>
  <c r="CQ93" i="18" s="1"/>
  <c r="CQ232" i="18" s="1"/>
  <c r="DR93" i="18" a="1"/>
  <c r="DR93" i="18" s="1"/>
  <c r="DR232" i="18" s="1"/>
  <c r="Q93" i="18" a="1"/>
  <c r="Q93" i="18" s="1"/>
  <c r="Q232" i="18" s="1"/>
  <c r="CA93" i="18" a="1"/>
  <c r="CA93" i="18" s="1"/>
  <c r="CA232" i="18" s="1"/>
  <c r="AG93" i="18" a="1"/>
  <c r="AG93" i="18" s="1"/>
  <c r="AG232" i="18" s="1"/>
  <c r="AL93" i="18" a="1"/>
  <c r="AL93" i="18" s="1"/>
  <c r="AL232" i="18" s="1"/>
  <c r="P93" i="18" a="1"/>
  <c r="P93" i="18" s="1"/>
  <c r="CV102" i="18" a="1"/>
  <c r="CV102" i="18" s="1"/>
  <c r="CV241" i="18" s="1"/>
  <c r="AA102" i="18" a="1"/>
  <c r="AA102" i="18" s="1"/>
  <c r="AA241" i="18" s="1"/>
  <c r="AQ102" i="18" a="1"/>
  <c r="AQ102" i="18" s="1"/>
  <c r="AQ241" i="18" s="1"/>
  <c r="DR102" i="18" a="1"/>
  <c r="DR102" i="18" s="1"/>
  <c r="DR241" i="18" s="1"/>
  <c r="CB102" i="18" a="1"/>
  <c r="CB102" i="18" s="1"/>
  <c r="CB241" i="18" s="1"/>
  <c r="BZ102" i="18" a="1"/>
  <c r="BZ102" i="18" s="1"/>
  <c r="BZ241" i="18" s="1"/>
  <c r="BF102" i="18" a="1"/>
  <c r="BF102" i="18" s="1"/>
  <c r="BF241" i="18" s="1"/>
  <c r="CU102" i="18" a="1"/>
  <c r="CU102" i="18" s="1"/>
  <c r="CU241" i="18" s="1"/>
  <c r="BS102" i="18" a="1"/>
  <c r="BS102" i="18" s="1"/>
  <c r="BS241" i="18" s="1"/>
  <c r="BC102" i="18" a="1"/>
  <c r="BC102" i="18" s="1"/>
  <c r="BC241" i="18" s="1"/>
  <c r="U41" i="18" a="1"/>
  <c r="U41" i="18" s="1"/>
  <c r="U180" i="18" s="1"/>
  <c r="AA41" i="18" a="1"/>
  <c r="AA41" i="18" s="1"/>
  <c r="AA180" i="18" s="1"/>
  <c r="AP41" i="18" a="1"/>
  <c r="AP41" i="18" s="1"/>
  <c r="AP180" i="18" s="1"/>
  <c r="DP41" i="18" a="1"/>
  <c r="DP41" i="18" s="1"/>
  <c r="DP180" i="18" s="1"/>
  <c r="DI41" i="18" a="1"/>
  <c r="DI41" i="18" s="1"/>
  <c r="DI180" i="18" s="1"/>
  <c r="CI41" i="18" a="1"/>
  <c r="CI41" i="18" s="1"/>
  <c r="CI180" i="18" s="1"/>
  <c r="AM41" i="18" a="1"/>
  <c r="AM41" i="18" s="1"/>
  <c r="AM180" i="18" s="1"/>
  <c r="AK41" i="18" a="1"/>
  <c r="AK41" i="18" s="1"/>
  <c r="AK180" i="18" s="1"/>
  <c r="CZ41" i="18" a="1"/>
  <c r="CZ41" i="18" s="1"/>
  <c r="CZ180" i="18" s="1"/>
  <c r="BD47" i="18" a="1"/>
  <c r="BD47" i="18" s="1"/>
  <c r="BD186" i="18" s="1"/>
  <c r="BX47" i="18" a="1"/>
  <c r="BX47" i="18" s="1"/>
  <c r="BX186" i="18" s="1"/>
  <c r="BY47" i="18" a="1"/>
  <c r="BY47" i="18" s="1"/>
  <c r="BY186" i="18" s="1"/>
  <c r="CF47" i="18" a="1"/>
  <c r="CF47" i="18" s="1"/>
  <c r="CF186" i="18" s="1"/>
  <c r="AP47" i="18" a="1"/>
  <c r="AP47" i="18" s="1"/>
  <c r="AP186" i="18" s="1"/>
  <c r="H47" i="18" a="1"/>
  <c r="H47" i="18" s="1"/>
  <c r="H186" i="18" s="1"/>
  <c r="BK47" i="18" a="1"/>
  <c r="BK47" i="18" s="1"/>
  <c r="BK186" i="18" s="1"/>
  <c r="J47" i="18" a="1"/>
  <c r="J47" i="18" s="1"/>
  <c r="J186" i="18" s="1"/>
  <c r="BP47" i="18" a="1"/>
  <c r="BP47" i="18" s="1"/>
  <c r="BP186" i="18" s="1"/>
  <c r="BZ57" i="18" a="1"/>
  <c r="BZ57" i="18" s="1"/>
  <c r="BZ196" i="18" s="1"/>
  <c r="BU57" i="18" a="1"/>
  <c r="BU57" i="18" s="1"/>
  <c r="BU196" i="18" s="1"/>
  <c r="CK57" i="18" a="1"/>
  <c r="CK57" i="18" s="1"/>
  <c r="CK196" i="18" s="1"/>
  <c r="BI57" i="18" a="1"/>
  <c r="BI57" i="18" s="1"/>
  <c r="BI196" i="18" s="1"/>
  <c r="CZ57" i="18" a="1"/>
  <c r="CZ57" i="18" s="1"/>
  <c r="CZ196" i="18" s="1"/>
  <c r="BO57" i="18" a="1"/>
  <c r="BO57" i="18" s="1"/>
  <c r="BO196" i="18" s="1"/>
  <c r="G57" i="18" a="1"/>
  <c r="G57" i="18" s="1"/>
  <c r="G196" i="18" s="1"/>
  <c r="CH57" i="18" a="1"/>
  <c r="CH57" i="18" s="1"/>
  <c r="CH196" i="18" s="1"/>
  <c r="E57" i="18" a="1"/>
  <c r="E57" i="18" s="1"/>
  <c r="E196" i="18" s="1"/>
  <c r="J57" i="18" a="1"/>
  <c r="J57" i="18" s="1"/>
  <c r="J196" i="18" s="1"/>
  <c r="BY57" i="18" a="1"/>
  <c r="BY57" i="18" s="1"/>
  <c r="BY196" i="18" s="1"/>
  <c r="AM65" i="18" a="1"/>
  <c r="AM65" i="18" s="1"/>
  <c r="AM204" i="18" s="1"/>
  <c r="BW65" i="18" a="1"/>
  <c r="BW65" i="18" s="1"/>
  <c r="BW204" i="18" s="1"/>
  <c r="DE65" i="18" a="1"/>
  <c r="DE65" i="18" s="1"/>
  <c r="DE204" i="18" s="1"/>
  <c r="DD65" i="18" a="1"/>
  <c r="DD65" i="18" s="1"/>
  <c r="DD204" i="18" s="1"/>
  <c r="DA65" i="18" a="1"/>
  <c r="DA65" i="18" s="1"/>
  <c r="DA204" i="18" s="1"/>
  <c r="DF65" i="18" a="1"/>
  <c r="DF65" i="18" s="1"/>
  <c r="DF204" i="18" s="1"/>
  <c r="DI65" i="18" a="1"/>
  <c r="DI65" i="18" s="1"/>
  <c r="DI204" i="18" s="1"/>
  <c r="CS65" i="18" a="1"/>
  <c r="CS65" i="18" s="1"/>
  <c r="CS204" i="18" s="1"/>
  <c r="AS65" i="18" a="1"/>
  <c r="AS65" i="18" s="1"/>
  <c r="AS204" i="18" s="1"/>
  <c r="AG65" i="18" a="1"/>
  <c r="AG65" i="18" s="1"/>
  <c r="AG204" i="18" s="1"/>
  <c r="AN65" i="18" a="1"/>
  <c r="AN65" i="18" s="1"/>
  <c r="AN204" i="18" s="1"/>
  <c r="BB84" i="18" a="1"/>
  <c r="BB84" i="18" s="1"/>
  <c r="BB223" i="18" s="1"/>
  <c r="CP84" i="18" a="1"/>
  <c r="CP84" i="18" s="1"/>
  <c r="CP223" i="18" s="1"/>
  <c r="BZ84" i="18" a="1"/>
  <c r="BZ84" i="18" s="1"/>
  <c r="BZ223" i="18" s="1"/>
  <c r="F84" i="18" a="1"/>
  <c r="F84" i="18" s="1"/>
  <c r="F223" i="18" s="1"/>
  <c r="DR84" i="18" a="1"/>
  <c r="DR84" i="18" s="1"/>
  <c r="DR223" i="18" s="1"/>
  <c r="DA84" i="18" a="1"/>
  <c r="DA84" i="18" s="1"/>
  <c r="DA223" i="18" s="1"/>
  <c r="BU84" i="18" a="1"/>
  <c r="BU84" i="18" s="1"/>
  <c r="BU223" i="18" s="1"/>
  <c r="AV84" i="18" a="1"/>
  <c r="AV84" i="18" s="1"/>
  <c r="AV223" i="18" s="1"/>
  <c r="CT84" i="18" a="1"/>
  <c r="CT84" i="18" s="1"/>
  <c r="CT223" i="18" s="1"/>
  <c r="BE84" i="18" a="1"/>
  <c r="BE84" i="18" s="1"/>
  <c r="BE223" i="18" s="1"/>
  <c r="G84" i="18" a="1"/>
  <c r="G84" i="18" s="1"/>
  <c r="G223" i="18" s="1"/>
  <c r="BL56" i="18" a="1"/>
  <c r="BL56" i="18" s="1"/>
  <c r="BL195" i="18" s="1"/>
  <c r="CT56" i="18" a="1"/>
  <c r="CT56" i="18" s="1"/>
  <c r="CT195" i="18" s="1"/>
  <c r="K56" i="18" a="1"/>
  <c r="K56" i="18" s="1"/>
  <c r="K195" i="18" s="1"/>
  <c r="E56" i="18" a="1"/>
  <c r="E56" i="18" s="1"/>
  <c r="E195" i="18" s="1"/>
  <c r="AU56" i="18" a="1"/>
  <c r="AU56" i="18" s="1"/>
  <c r="AU195" i="18" s="1"/>
  <c r="P56" i="18" a="1"/>
  <c r="P56" i="18" s="1"/>
  <c r="Y56" i="18" a="1"/>
  <c r="Y56" i="18" s="1"/>
  <c r="Y195" i="18" s="1"/>
  <c r="BX56" i="18" a="1"/>
  <c r="BX56" i="18" s="1"/>
  <c r="BX195" i="18" s="1"/>
  <c r="AL56" i="18" a="1"/>
  <c r="AL56" i="18" s="1"/>
  <c r="AL195" i="18" s="1"/>
  <c r="DR56" i="18" a="1"/>
  <c r="DR56" i="18" s="1"/>
  <c r="DR195" i="18" s="1"/>
  <c r="AR56" i="18" a="1"/>
  <c r="AR56" i="18" s="1"/>
  <c r="AR195" i="18" s="1"/>
  <c r="CC12" i="18" a="1"/>
  <c r="CC12" i="18" s="1"/>
  <c r="CC151" i="18" s="1"/>
  <c r="DK12" i="18" a="1"/>
  <c r="DK12" i="18" s="1"/>
  <c r="DK151" i="18" s="1"/>
  <c r="AK12" i="18" a="1"/>
  <c r="AK12" i="18" s="1"/>
  <c r="AK151" i="18" s="1"/>
  <c r="DE12" i="18" a="1"/>
  <c r="DE12" i="18" s="1"/>
  <c r="DE151" i="18" s="1"/>
  <c r="S12" i="18" a="1"/>
  <c r="S12" i="18" s="1"/>
  <c r="S151" i="18" s="1"/>
  <c r="AV12" i="18" a="1"/>
  <c r="AV12" i="18" s="1"/>
  <c r="AV151" i="18" s="1"/>
  <c r="F12" i="18" a="1"/>
  <c r="F12" i="18" s="1"/>
  <c r="F151" i="18" s="1"/>
  <c r="W12" i="18" a="1"/>
  <c r="W12" i="18" s="1"/>
  <c r="W151" i="18" s="1"/>
  <c r="AN12" i="18" a="1"/>
  <c r="AN12" i="18" s="1"/>
  <c r="AN151" i="18" s="1"/>
  <c r="BE12" i="18" a="1"/>
  <c r="BE12" i="18" s="1"/>
  <c r="BE151" i="18" s="1"/>
  <c r="BJ12" i="18" a="1"/>
  <c r="BJ12" i="18" s="1"/>
  <c r="BJ151" i="18" s="1"/>
  <c r="CN5" i="18" a="1"/>
  <c r="CN5" i="18" s="1"/>
  <c r="CN144" i="18" s="1"/>
  <c r="E5" i="18" a="1"/>
  <c r="E5" i="18" s="1"/>
  <c r="E144" i="18" s="1"/>
  <c r="BU5" i="18" a="1"/>
  <c r="BU5" i="18" s="1"/>
  <c r="BU144" i="18" s="1"/>
  <c r="CC5" i="18" a="1"/>
  <c r="CC5" i="18" s="1"/>
  <c r="CC144" i="18" s="1"/>
  <c r="BG5" i="18" a="1"/>
  <c r="BG5" i="18" s="1"/>
  <c r="BG144" i="18" s="1"/>
  <c r="CQ5" i="18" a="1"/>
  <c r="CQ5" i="18" s="1"/>
  <c r="CQ144" i="18" s="1"/>
  <c r="BO5" i="18" a="1"/>
  <c r="BO5" i="18" s="1"/>
  <c r="BO144" i="18" s="1"/>
  <c r="CS5" i="18" a="1"/>
  <c r="CS5" i="18" s="1"/>
  <c r="CS144" i="18" s="1"/>
  <c r="CK5" i="18" a="1"/>
  <c r="CK5" i="18" s="1"/>
  <c r="CK144" i="18" s="1"/>
  <c r="Y5" i="18" a="1"/>
  <c r="Y5" i="18" s="1"/>
  <c r="Y144" i="18" s="1"/>
  <c r="CT5" i="18" a="1"/>
  <c r="CT5" i="18" s="1"/>
  <c r="CT144" i="18" s="1"/>
  <c r="AH5" i="18" a="1"/>
  <c r="AH5" i="18" s="1"/>
  <c r="AH144" i="18" s="1"/>
  <c r="BR5" i="18" a="1"/>
  <c r="BR5" i="18" s="1"/>
  <c r="BR144" i="18" s="1"/>
  <c r="CK68" i="18" a="1"/>
  <c r="CK68" i="18" s="1"/>
  <c r="CK207" i="18" s="1"/>
  <c r="Y68" i="18" a="1"/>
  <c r="Y68" i="18" s="1"/>
  <c r="Y207" i="18" s="1"/>
  <c r="CA68" i="18" a="1"/>
  <c r="CA68" i="18" s="1"/>
  <c r="CA207" i="18" s="1"/>
  <c r="O68" i="18" a="1"/>
  <c r="O68" i="18" s="1"/>
  <c r="O207" i="18" s="1"/>
  <c r="BV68" i="18" a="1"/>
  <c r="BV68" i="18" s="1"/>
  <c r="BV207" i="18" s="1"/>
  <c r="J68" i="18" a="1"/>
  <c r="J68" i="18" s="1"/>
  <c r="J207" i="18" s="1"/>
  <c r="BH68" i="18" a="1"/>
  <c r="BH68" i="18" s="1"/>
  <c r="BH207" i="18" s="1"/>
  <c r="CQ68" i="18" a="1"/>
  <c r="CQ68" i="18" s="1"/>
  <c r="CQ207" i="18" s="1"/>
  <c r="DI68" i="18" a="1"/>
  <c r="DI68" i="18" s="1"/>
  <c r="DI207" i="18" s="1"/>
  <c r="CC68" i="18" a="1"/>
  <c r="CC68" i="18" s="1"/>
  <c r="CC207" i="18" s="1"/>
  <c r="BS68" i="18" a="1"/>
  <c r="BS68" i="18" s="1"/>
  <c r="BS207" i="18" s="1"/>
  <c r="I68" i="18" a="1"/>
  <c r="I68" i="18" s="1"/>
  <c r="I207" i="18" s="1"/>
  <c r="AO68" i="18" a="1"/>
  <c r="AO68" i="18" s="1"/>
  <c r="AO207" i="18" s="1"/>
  <c r="CY68" i="18" a="1"/>
  <c r="CY68" i="18" s="1"/>
  <c r="CY207" i="18" s="1"/>
  <c r="L68" i="18" a="1"/>
  <c r="L68" i="18" s="1"/>
  <c r="L207" i="18" s="1"/>
  <c r="CB74" i="18" a="1"/>
  <c r="CB74" i="18" s="1"/>
  <c r="CB213" i="18" s="1"/>
  <c r="P74" i="18" a="1"/>
  <c r="P74" i="18" s="1"/>
  <c r="BT74" i="18" a="1"/>
  <c r="BT74" i="18" s="1"/>
  <c r="BT213" i="18" s="1"/>
  <c r="H74" i="18" a="1"/>
  <c r="H74" i="18" s="1"/>
  <c r="H213" i="18" s="1"/>
  <c r="AQ74" i="18" a="1"/>
  <c r="AQ74" i="18" s="1"/>
  <c r="AQ213" i="18" s="1"/>
  <c r="BU74" i="18" a="1"/>
  <c r="BU74" i="18" s="1"/>
  <c r="BU213" i="18" s="1"/>
  <c r="DK74" i="18" a="1"/>
  <c r="DK74" i="18" s="1"/>
  <c r="DK213" i="18" s="1"/>
  <c r="AJ74" i="18" a="1"/>
  <c r="AJ74" i="18" s="1"/>
  <c r="AJ213" i="18" s="1"/>
  <c r="BM74" i="18" a="1"/>
  <c r="BM74" i="18" s="1"/>
  <c r="BM213" i="18" s="1"/>
  <c r="BX74" i="18" a="1"/>
  <c r="BX74" i="18" s="1"/>
  <c r="BX213" i="18" s="1"/>
  <c r="N74" i="18" a="1"/>
  <c r="N74" i="18" s="1"/>
  <c r="N213" i="18" s="1"/>
  <c r="BD74" i="18" a="1"/>
  <c r="BD74" i="18" s="1"/>
  <c r="BD213" i="18" s="1"/>
  <c r="AG74" i="18" a="1"/>
  <c r="AG74" i="18" s="1"/>
  <c r="AG213" i="18" s="1"/>
  <c r="BR74" i="18" a="1"/>
  <c r="BR74" i="18" s="1"/>
  <c r="BR213" i="18" s="1"/>
  <c r="U74" i="18" a="1"/>
  <c r="U74" i="18" s="1"/>
  <c r="U213" i="18" s="1"/>
  <c r="BS96" i="18" a="1"/>
  <c r="BS96" i="18" s="1"/>
  <c r="BS235" i="18" s="1"/>
  <c r="G96" i="18" a="1"/>
  <c r="G96" i="18" s="1"/>
  <c r="G235" i="18" s="1"/>
  <c r="BH96" i="18" a="1"/>
  <c r="BH96" i="18" s="1"/>
  <c r="BH235" i="18" s="1"/>
  <c r="DI96" i="18" a="1"/>
  <c r="DI96" i="18" s="1"/>
  <c r="DI235" i="18" s="1"/>
  <c r="O96" i="18" a="1"/>
  <c r="O96" i="18" s="1"/>
  <c r="O235" i="18" s="1"/>
  <c r="BK96" i="18" a="1"/>
  <c r="BK96" i="18" s="1"/>
  <c r="BK235" i="18" s="1"/>
  <c r="CL96" i="18" a="1"/>
  <c r="CL96" i="18" s="1"/>
  <c r="CL235" i="18" s="1"/>
  <c r="DQ96" i="18" a="1"/>
  <c r="DQ96" i="18" s="1"/>
  <c r="DQ235" i="18" s="1"/>
  <c r="X96" i="18" a="1"/>
  <c r="X96" i="18" s="1"/>
  <c r="X235" i="18" s="1"/>
  <c r="AL96" i="18" a="1"/>
  <c r="AL96" i="18" s="1"/>
  <c r="AL235" i="18" s="1"/>
  <c r="DK96" i="18" a="1"/>
  <c r="DK96" i="18" s="1"/>
  <c r="DK235" i="18" s="1"/>
  <c r="Y96" i="18" a="1"/>
  <c r="Y96" i="18" s="1"/>
  <c r="Y235" i="18" s="1"/>
  <c r="CU96" i="18" a="1"/>
  <c r="CU96" i="18" s="1"/>
  <c r="CU235" i="18" s="1"/>
  <c r="Z96" i="18" a="1"/>
  <c r="Z96" i="18" s="1"/>
  <c r="Z235" i="18" s="1"/>
  <c r="BI96" i="18" a="1"/>
  <c r="BI96" i="18" s="1"/>
  <c r="BI235" i="18" s="1"/>
  <c r="BN23" i="18" a="1"/>
  <c r="BN23" i="18" s="1"/>
  <c r="BN162" i="18" s="1"/>
  <c r="DL23" i="18" a="1"/>
  <c r="DL23" i="18" s="1"/>
  <c r="DL162" i="18" s="1"/>
  <c r="AZ23" i="18" a="1"/>
  <c r="AZ23" i="18" s="1"/>
  <c r="AZ162" i="18" s="1"/>
  <c r="DF23" i="18" a="1"/>
  <c r="DF23" i="18" s="1"/>
  <c r="DF162" i="18" s="1"/>
  <c r="AT23" i="18" a="1"/>
  <c r="AT23" i="18" s="1"/>
  <c r="AT162" i="18" s="1"/>
  <c r="DA23" i="18" a="1"/>
  <c r="DA23" i="18" s="1"/>
  <c r="DA162" i="18" s="1"/>
  <c r="AO23" i="18" a="1"/>
  <c r="AO23" i="18" s="1"/>
  <c r="AO162" i="18" s="1"/>
  <c r="CQ23" i="18" a="1"/>
  <c r="CQ23" i="18" s="1"/>
  <c r="CQ162" i="18" s="1"/>
  <c r="AE23" i="18" a="1"/>
  <c r="AE23" i="18" s="1"/>
  <c r="AE162" i="18" s="1"/>
  <c r="CC23" i="18" a="1"/>
  <c r="CC23" i="18" s="1"/>
  <c r="CC162" i="18" s="1"/>
  <c r="Q23" i="18" a="1"/>
  <c r="Q23" i="18" s="1"/>
  <c r="Q162" i="18" s="1"/>
  <c r="DB23" i="18" a="1"/>
  <c r="DB23" i="18" s="1"/>
  <c r="DB162" i="18" s="1"/>
  <c r="DP23" i="18" a="1"/>
  <c r="DP23" i="18" s="1"/>
  <c r="DP162" i="18" s="1"/>
  <c r="CP23" i="18" a="1"/>
  <c r="CP23" i="18" s="1"/>
  <c r="CP162" i="18" s="1"/>
  <c r="DQ45" i="18" a="1"/>
  <c r="DQ45" i="18" s="1"/>
  <c r="DQ184" i="18" s="1"/>
  <c r="BE45" i="18" a="1"/>
  <c r="BE45" i="18" s="1"/>
  <c r="BE184" i="18" s="1"/>
  <c r="DI45" i="18" a="1"/>
  <c r="DI45" i="18" s="1"/>
  <c r="DI184" i="18" s="1"/>
  <c r="AW45" i="18" a="1"/>
  <c r="AW45" i="18" s="1"/>
  <c r="AW184" i="18" s="1"/>
  <c r="CX45" i="18" a="1"/>
  <c r="CX45" i="18" s="1"/>
  <c r="CX184" i="18" s="1"/>
  <c r="K45" i="18" a="1"/>
  <c r="K45" i="18" s="1"/>
  <c r="K184" i="18" s="1"/>
  <c r="AU45" i="18" a="1"/>
  <c r="AU45" i="18" s="1"/>
  <c r="AU184" i="18" s="1"/>
  <c r="BY45" i="18" a="1"/>
  <c r="BY45" i="18" s="1"/>
  <c r="BY184" i="18" s="1"/>
  <c r="DB45" i="18" a="1"/>
  <c r="DB45" i="18" s="1"/>
  <c r="DB184" i="18" s="1"/>
  <c r="O45" i="18" a="1"/>
  <c r="O45" i="18" s="1"/>
  <c r="O184" i="18" s="1"/>
  <c r="DS45" i="18" a="1"/>
  <c r="DS45" i="18" s="1"/>
  <c r="DS184" i="18" s="1"/>
  <c r="BU45" i="18" a="1"/>
  <c r="BU45" i="18" s="1"/>
  <c r="BU184" i="18" s="1"/>
  <c r="DM45" i="18" a="1"/>
  <c r="DM45" i="18" s="1"/>
  <c r="DM184" i="18" s="1"/>
  <c r="F45" i="18" a="1"/>
  <c r="F45" i="18" s="1"/>
  <c r="F184" i="18" s="1"/>
  <c r="BO45" i="18" a="1"/>
  <c r="BO45" i="18" s="1"/>
  <c r="BO184" i="18" s="1"/>
  <c r="DJ100" i="18" a="1"/>
  <c r="DJ100" i="18" s="1"/>
  <c r="DJ239" i="18" s="1"/>
  <c r="AX100" i="18" a="1"/>
  <c r="AX100" i="18" s="1"/>
  <c r="AX239" i="18" s="1"/>
  <c r="CT100" i="18" a="1"/>
  <c r="CT100" i="18" s="1"/>
  <c r="CT239" i="18" s="1"/>
  <c r="AH100" i="18" a="1"/>
  <c r="AH100" i="18" s="1"/>
  <c r="AH239" i="18" s="1"/>
  <c r="CO100" i="18" a="1"/>
  <c r="CO100" i="18" s="1"/>
  <c r="CO239" i="18" s="1"/>
  <c r="I100" i="18" a="1"/>
  <c r="I100" i="18" s="1"/>
  <c r="I239" i="18" s="1"/>
  <c r="AE100" i="18" a="1"/>
  <c r="AE100" i="18" s="1"/>
  <c r="AE239" i="18" s="1"/>
  <c r="AU100" i="18" a="1"/>
  <c r="AU100" i="18" s="1"/>
  <c r="AU239" i="18" s="1"/>
  <c r="BK100" i="18" a="1"/>
  <c r="BK100" i="18" s="1"/>
  <c r="BK239" i="18" s="1"/>
  <c r="AP100" i="18" a="1"/>
  <c r="AP100" i="18" s="1"/>
  <c r="AP239" i="18" s="1"/>
  <c r="CA100" i="18" a="1"/>
  <c r="CA100" i="18" s="1"/>
  <c r="CA239" i="18" s="1"/>
  <c r="DK100" i="18" a="1"/>
  <c r="DK100" i="18" s="1"/>
  <c r="DK239" i="18" s="1"/>
  <c r="BY100" i="18" a="1"/>
  <c r="BY100" i="18" s="1"/>
  <c r="BY239" i="18" s="1"/>
  <c r="BO100" i="18" a="1"/>
  <c r="BO100" i="18" s="1"/>
  <c r="BO239" i="18" s="1"/>
  <c r="AM100" i="18" a="1"/>
  <c r="AM100" i="18" s="1"/>
  <c r="AM239" i="18" s="1"/>
  <c r="CW53" i="18" a="1"/>
  <c r="CW53" i="18" s="1"/>
  <c r="CW192" i="18" s="1"/>
  <c r="AK53" i="18" a="1"/>
  <c r="AK53" i="18" s="1"/>
  <c r="AK192" i="18" s="1"/>
  <c r="CT53" i="18" a="1"/>
  <c r="CT53" i="18" s="1"/>
  <c r="CT192" i="18" s="1"/>
  <c r="AH53" i="18" a="1"/>
  <c r="AH53" i="18" s="1"/>
  <c r="AH192" i="18" s="1"/>
  <c r="CJ53" i="18" a="1"/>
  <c r="CJ53" i="18" s="1"/>
  <c r="CJ192" i="18" s="1"/>
  <c r="CO53" i="18" a="1"/>
  <c r="CO53" i="18" s="1"/>
  <c r="CO192" i="18" s="1"/>
  <c r="Z53" i="18" a="1"/>
  <c r="Z53" i="18" s="1"/>
  <c r="Z192" i="18" s="1"/>
  <c r="BV53" i="18" a="1"/>
  <c r="BV53" i="18" s="1"/>
  <c r="BV192" i="18" s="1"/>
  <c r="BY53" i="18" a="1"/>
  <c r="BY53" i="18" s="1"/>
  <c r="BY192" i="18" s="1"/>
  <c r="DO53" i="18" a="1"/>
  <c r="DO53" i="18" s="1"/>
  <c r="DO192" i="18" s="1"/>
  <c r="CZ53" i="18" a="1"/>
  <c r="CZ53" i="18" s="1"/>
  <c r="CZ192" i="18" s="1"/>
  <c r="BO53" i="18" a="1"/>
  <c r="BO53" i="18" s="1"/>
  <c r="BO192" i="18" s="1"/>
  <c r="AC53" i="18" a="1"/>
  <c r="AC53" i="18" s="1"/>
  <c r="AC192" i="18" s="1"/>
  <c r="BT53" i="18" a="1"/>
  <c r="BT53" i="18" s="1"/>
  <c r="BT192" i="18" s="1"/>
  <c r="AJ53" i="18" a="1"/>
  <c r="AJ53" i="18" s="1"/>
  <c r="AJ192" i="18" s="1"/>
  <c r="DK42" i="18" a="1"/>
  <c r="DK42" i="18" s="1"/>
  <c r="DK181" i="18" s="1"/>
  <c r="AS42" i="18" a="1"/>
  <c r="AS42" i="18" s="1"/>
  <c r="AS181" i="18" s="1"/>
  <c r="P81" i="18" a="1"/>
  <c r="P81" i="18" s="1"/>
  <c r="BJ81" i="18" a="1"/>
  <c r="BJ81" i="18" s="1"/>
  <c r="BJ220" i="18" s="1"/>
  <c r="CG98" i="18" a="1"/>
  <c r="CG98" i="18" s="1"/>
  <c r="CG237" i="18" s="1"/>
  <c r="BS98" i="18" a="1"/>
  <c r="BS98" i="18" s="1"/>
  <c r="BS237" i="18" s="1"/>
  <c r="BZ19" i="18" a="1"/>
  <c r="BZ19" i="18" s="1"/>
  <c r="BZ158" i="18" s="1"/>
  <c r="F54" i="18" a="1"/>
  <c r="F54" i="18" s="1"/>
  <c r="F193" i="18" s="1"/>
  <c r="Q54" i="18" a="1"/>
  <c r="Q54" i="18" s="1"/>
  <c r="Q193" i="18" s="1"/>
  <c r="T104" i="18" a="1"/>
  <c r="T104" i="18" s="1"/>
  <c r="T243" i="18" s="1"/>
  <c r="DC104" i="18" a="1"/>
  <c r="DC104" i="18" s="1"/>
  <c r="DC243" i="18" s="1"/>
  <c r="DC69" i="18" a="1"/>
  <c r="DC69" i="18" s="1"/>
  <c r="DC208" i="18" s="1"/>
  <c r="AQ69" i="18" a="1"/>
  <c r="AQ69" i="18" s="1"/>
  <c r="AQ208" i="18" s="1"/>
  <c r="CO69" i="18" a="1"/>
  <c r="CO69" i="18" s="1"/>
  <c r="CO208" i="18" s="1"/>
  <c r="AC69" i="18" a="1"/>
  <c r="AC69" i="18" s="1"/>
  <c r="AC208" i="18" s="1"/>
  <c r="CE69" i="18" a="1"/>
  <c r="CE69" i="18" s="1"/>
  <c r="CE208" i="18" s="1"/>
  <c r="S69" i="18" a="1"/>
  <c r="S69" i="18" s="1"/>
  <c r="S208" i="18" s="1"/>
  <c r="BQ69" i="18" a="1"/>
  <c r="BQ69" i="18" s="1"/>
  <c r="BQ208" i="18" s="1"/>
  <c r="E69" i="18" a="1"/>
  <c r="E69" i="18" s="1"/>
  <c r="E208" i="18" s="1"/>
  <c r="BE92" i="18" a="1"/>
  <c r="BE92" i="18" s="1"/>
  <c r="BE231" i="18" s="1"/>
  <c r="DK31" i="18" a="1"/>
  <c r="DK31" i="18" s="1"/>
  <c r="DK170" i="18" s="1"/>
  <c r="Z30" i="18" a="1"/>
  <c r="Z30" i="18" s="1"/>
  <c r="Z169" i="18" s="1"/>
  <c r="W70" i="18" a="1"/>
  <c r="W70" i="18" s="1"/>
  <c r="W209" i="18" s="1"/>
  <c r="DG46" i="18" a="1"/>
  <c r="DG46" i="18" s="1"/>
  <c r="DG185" i="18" s="1"/>
  <c r="BG46" i="18" a="1"/>
  <c r="BG46" i="18" s="1"/>
  <c r="BG185" i="18" s="1"/>
  <c r="DL101" i="18" a="1"/>
  <c r="DL101" i="18" s="1"/>
  <c r="DL240" i="18" s="1"/>
  <c r="DO101" i="18" a="1"/>
  <c r="DO101" i="18" s="1"/>
  <c r="DO240" i="18" s="1"/>
  <c r="BC95" i="18" a="1"/>
  <c r="BC95" i="18" s="1"/>
  <c r="BC234" i="18" s="1"/>
  <c r="X95" i="18" a="1"/>
  <c r="X95" i="18" s="1"/>
  <c r="X234" i="18" s="1"/>
  <c r="CN44" i="18" a="1"/>
  <c r="CN44" i="18" s="1"/>
  <c r="CN183" i="18" s="1"/>
  <c r="CX44" i="18" a="1"/>
  <c r="CX44" i="18" s="1"/>
  <c r="CX183" i="18" s="1"/>
  <c r="AL73" i="18" a="1"/>
  <c r="AL73" i="18" s="1"/>
  <c r="AL212" i="18" s="1"/>
  <c r="M85" i="18" a="1"/>
  <c r="M85" i="18" s="1"/>
  <c r="M224" i="18" s="1"/>
  <c r="AI85" i="18" a="1"/>
  <c r="AI85" i="18" s="1"/>
  <c r="AI224" i="18" s="1"/>
  <c r="CX85" i="18" a="1"/>
  <c r="CX85" i="18" s="1"/>
  <c r="CX224" i="18" s="1"/>
  <c r="K81" i="18" a="1"/>
  <c r="K81" i="18" s="1"/>
  <c r="K220" i="18" s="1"/>
  <c r="CS19" i="18" a="1"/>
  <c r="CS19" i="18" s="1"/>
  <c r="CS158" i="18" s="1"/>
  <c r="DD14" i="18" a="1"/>
  <c r="DD14" i="18" s="1"/>
  <c r="DD153" i="18" s="1"/>
  <c r="CM14" i="18" a="1"/>
  <c r="CM14" i="18" s="1"/>
  <c r="CM153" i="18" s="1"/>
  <c r="T14" i="18" a="1"/>
  <c r="T14" i="18" s="1"/>
  <c r="T153" i="18" s="1"/>
  <c r="CN14" i="18" a="1"/>
  <c r="CN14" i="18" s="1"/>
  <c r="CN153" i="18" s="1"/>
  <c r="CJ26" i="18" a="1"/>
  <c r="CJ26" i="18" s="1"/>
  <c r="CJ165" i="18" s="1"/>
  <c r="CH26" i="18" a="1"/>
  <c r="CH26" i="18" s="1"/>
  <c r="CH165" i="18" s="1"/>
  <c r="U26" i="18" a="1"/>
  <c r="U26" i="18" s="1"/>
  <c r="U165" i="18" s="1"/>
  <c r="CB17" i="18" a="1"/>
  <c r="CB17" i="18" s="1"/>
  <c r="CB156" i="18" s="1"/>
  <c r="BG17" i="18" a="1"/>
  <c r="BG17" i="18" s="1"/>
  <c r="BG156" i="18" s="1"/>
  <c r="CJ17" i="18" a="1"/>
  <c r="CJ17" i="18" s="1"/>
  <c r="CJ156" i="18" s="1"/>
  <c r="AS17" i="18" a="1"/>
  <c r="AS17" i="18" s="1"/>
  <c r="AS156" i="18" s="1"/>
  <c r="CE104" i="18" a="1"/>
  <c r="CE104" i="18" s="1"/>
  <c r="CE243" i="18" s="1"/>
  <c r="BF76" i="18" a="1"/>
  <c r="BF76" i="18" s="1"/>
  <c r="BF215" i="18" s="1"/>
  <c r="DN76" i="18" a="1"/>
  <c r="DN76" i="18" s="1"/>
  <c r="DN215" i="18" s="1"/>
  <c r="BU76" i="18" a="1"/>
  <c r="BU76" i="18" s="1"/>
  <c r="BU215" i="18" s="1"/>
  <c r="AB90" i="18" a="1"/>
  <c r="AB90" i="18" s="1"/>
  <c r="AB229" i="18" s="1"/>
  <c r="CC90" i="18" a="1"/>
  <c r="CC90" i="18" s="1"/>
  <c r="CC229" i="18" s="1"/>
  <c r="DG90" i="18" a="1"/>
  <c r="DG90" i="18" s="1"/>
  <c r="DG229" i="18" s="1"/>
  <c r="L90" i="18" a="1"/>
  <c r="L90" i="18" s="1"/>
  <c r="L229" i="18" s="1"/>
  <c r="CY90" i="18" a="1"/>
  <c r="CY90" i="18" s="1"/>
  <c r="CY229" i="18" s="1"/>
  <c r="AH90" i="18" a="1"/>
  <c r="AH90" i="18" s="1"/>
  <c r="AH229" i="18" s="1"/>
  <c r="DK77" i="18" a="1"/>
  <c r="DK77" i="18" s="1"/>
  <c r="DK216" i="18" s="1"/>
  <c r="BF77" i="18" a="1"/>
  <c r="BF77" i="18" s="1"/>
  <c r="BF216" i="18" s="1"/>
  <c r="BG77" i="18" a="1"/>
  <c r="BG77" i="18" s="1"/>
  <c r="BG216" i="18" s="1"/>
  <c r="CP77" i="18" a="1"/>
  <c r="CP77" i="18" s="1"/>
  <c r="CP216" i="18" s="1"/>
  <c r="R77" i="18" a="1"/>
  <c r="R77" i="18" s="1"/>
  <c r="R216" i="18" s="1"/>
  <c r="BI79" i="18" a="1"/>
  <c r="BI79" i="18" s="1"/>
  <c r="BI218" i="18" s="1"/>
  <c r="J79" i="18" a="1"/>
  <c r="J79" i="18" s="1"/>
  <c r="J218" i="18" s="1"/>
  <c r="BJ79" i="18" a="1"/>
  <c r="BJ79" i="18" s="1"/>
  <c r="BJ218" i="18" s="1"/>
  <c r="BB79" i="18" a="1"/>
  <c r="BB79" i="18" s="1"/>
  <c r="BB218" i="18" s="1"/>
  <c r="BN79" i="18" a="1"/>
  <c r="BN79" i="18" s="1"/>
  <c r="BN218" i="18" s="1"/>
  <c r="AW79" i="18" a="1"/>
  <c r="AW79" i="18" s="1"/>
  <c r="AW218" i="18" s="1"/>
  <c r="DF97" i="18" a="1"/>
  <c r="DF97" i="18" s="1"/>
  <c r="DF236" i="18" s="1"/>
  <c r="X97" i="18" a="1"/>
  <c r="X97" i="18" s="1"/>
  <c r="X236" i="18" s="1"/>
  <c r="AI97" i="18" a="1"/>
  <c r="AI97" i="18" s="1"/>
  <c r="AI236" i="18" s="1"/>
  <c r="Q97" i="18" a="1"/>
  <c r="Q97" i="18" s="1"/>
  <c r="Q236" i="18" s="1"/>
  <c r="AC97" i="18" a="1"/>
  <c r="AC97" i="18" s="1"/>
  <c r="AC236" i="18" s="1"/>
  <c r="BS67" i="18" a="1"/>
  <c r="BS67" i="18" s="1"/>
  <c r="BS206" i="18" s="1"/>
  <c r="AL67" i="18" a="1"/>
  <c r="AL67" i="18" s="1"/>
  <c r="AL206" i="18" s="1"/>
  <c r="CW67" i="18" a="1"/>
  <c r="CW67" i="18" s="1"/>
  <c r="CW206" i="18" s="1"/>
  <c r="AJ67" i="18" a="1"/>
  <c r="AJ67" i="18" s="1"/>
  <c r="AJ206" i="18" s="1"/>
  <c r="DE67" i="18" a="1"/>
  <c r="DE67" i="18" s="1"/>
  <c r="DE206" i="18" s="1"/>
  <c r="U67" i="18" a="1"/>
  <c r="U67" i="18" s="1"/>
  <c r="U206" i="18" s="1"/>
  <c r="M81" i="18" a="1"/>
  <c r="M81" i="18" s="1"/>
  <c r="M220" i="18" s="1"/>
  <c r="BN98" i="18" a="1"/>
  <c r="BN98" i="18" s="1"/>
  <c r="BN237" i="18" s="1"/>
  <c r="BE19" i="18" a="1"/>
  <c r="BE19" i="18" s="1"/>
  <c r="BE158" i="18" s="1"/>
  <c r="CU104" i="18" a="1"/>
  <c r="CU104" i="18" s="1"/>
  <c r="CU243" i="18" s="1"/>
  <c r="CW93" i="18" a="1"/>
  <c r="CW93" i="18" s="1"/>
  <c r="CW232" i="18" s="1"/>
  <c r="CV93" i="18" a="1"/>
  <c r="CV93" i="18" s="1"/>
  <c r="CV232" i="18" s="1"/>
  <c r="CH93" i="18" a="1"/>
  <c r="CH93" i="18" s="1"/>
  <c r="CH232" i="18" s="1"/>
  <c r="CU93" i="18" a="1"/>
  <c r="CU93" i="18" s="1"/>
  <c r="CU232" i="18" s="1"/>
  <c r="L93" i="18" a="1"/>
  <c r="L93" i="18" s="1"/>
  <c r="L232" i="18" s="1"/>
  <c r="BR93" i="18" a="1"/>
  <c r="BR93" i="18" s="1"/>
  <c r="BR232" i="18" s="1"/>
  <c r="CY93" i="18" a="1"/>
  <c r="CY93" i="18" s="1"/>
  <c r="CY232" i="18" s="1"/>
  <c r="AC93" i="18" a="1"/>
  <c r="AC93" i="18" s="1"/>
  <c r="AC232" i="18" s="1"/>
  <c r="CB93" i="18" a="1"/>
  <c r="CB93" i="18" s="1"/>
  <c r="CB232" i="18" s="1"/>
  <c r="CM102" i="18" a="1"/>
  <c r="CM102" i="18" s="1"/>
  <c r="CM241" i="18" s="1"/>
  <c r="R102" i="18" a="1"/>
  <c r="R102" i="18" s="1"/>
  <c r="R241" i="18" s="1"/>
  <c r="AC102" i="18" a="1"/>
  <c r="AC102" i="18" s="1"/>
  <c r="AC241" i="18" s="1"/>
  <c r="CP102" i="18" a="1"/>
  <c r="CP102" i="18" s="1"/>
  <c r="CP241" i="18" s="1"/>
  <c r="AW102" i="18" a="1"/>
  <c r="AW102" i="18" s="1"/>
  <c r="AW241" i="18" s="1"/>
  <c r="BM102" i="18" a="1"/>
  <c r="BM102" i="18" s="1"/>
  <c r="BM241" i="18" s="1"/>
  <c r="AT102" i="18" a="1"/>
  <c r="AT102" i="18" s="1"/>
  <c r="AT241" i="18" s="1"/>
  <c r="AV102" i="18" a="1"/>
  <c r="AV102" i="18" s="1"/>
  <c r="AV241" i="18" s="1"/>
  <c r="BB102" i="18" a="1"/>
  <c r="BB102" i="18" s="1"/>
  <c r="BB241" i="18" s="1"/>
  <c r="CU41" i="18" a="1"/>
  <c r="CU41" i="18" s="1"/>
  <c r="CU180" i="18" s="1"/>
  <c r="L41" i="18" a="1"/>
  <c r="L41" i="18" s="1"/>
  <c r="L180" i="18" s="1"/>
  <c r="V41" i="18" a="1"/>
  <c r="V41" i="18" s="1"/>
  <c r="V180" i="18" s="1"/>
  <c r="R41" i="18" a="1"/>
  <c r="R41" i="18" s="1"/>
  <c r="R180" i="18" s="1"/>
  <c r="DJ41" i="18" a="1"/>
  <c r="DJ41" i="18" s="1"/>
  <c r="DJ180" i="18" s="1"/>
  <c r="CQ41" i="18" a="1"/>
  <c r="CQ41" i="18" s="1"/>
  <c r="CQ180" i="18" s="1"/>
  <c r="BV41" i="18" a="1"/>
  <c r="BV41" i="18" s="1"/>
  <c r="BV180" i="18" s="1"/>
  <c r="Z41" i="18" a="1"/>
  <c r="Z41" i="18" s="1"/>
  <c r="Z180" i="18" s="1"/>
  <c r="DA41" i="18" a="1"/>
  <c r="DA41" i="18" s="1"/>
  <c r="DA180" i="18" s="1"/>
  <c r="CJ41" i="18" a="1"/>
  <c r="CJ41" i="18" s="1"/>
  <c r="CJ180" i="18" s="1"/>
  <c r="AC47" i="18" a="1"/>
  <c r="AC47" i="18" s="1"/>
  <c r="AC186" i="18" s="1"/>
  <c r="BO47" i="18" a="1"/>
  <c r="BO47" i="18" s="1"/>
  <c r="BO186" i="18" s="1"/>
  <c r="BL47" i="18" a="1"/>
  <c r="BL47" i="18" s="1"/>
  <c r="BL186" i="18" s="1"/>
  <c r="BT47" i="18" a="1"/>
  <c r="BT47" i="18" s="1"/>
  <c r="BT186" i="18" s="1"/>
  <c r="AG47" i="18" a="1"/>
  <c r="AG47" i="18" s="1"/>
  <c r="AG186" i="18" s="1"/>
  <c r="DA47" i="18" a="1"/>
  <c r="DA47" i="18" s="1"/>
  <c r="DA186" i="18" s="1"/>
  <c r="BC47" i="18" a="1"/>
  <c r="BC47" i="18" s="1"/>
  <c r="BC186" i="18" s="1"/>
  <c r="CY47" i="18" a="1"/>
  <c r="CY47" i="18" s="1"/>
  <c r="CY186" i="18" s="1"/>
  <c r="AJ47" i="18" a="1"/>
  <c r="AJ47" i="18" s="1"/>
  <c r="AJ186" i="18" s="1"/>
  <c r="BQ57" i="18" a="1"/>
  <c r="BQ57" i="18" s="1"/>
  <c r="BQ196" i="18" s="1"/>
  <c r="AX57" i="18" a="1"/>
  <c r="AX57" i="18" s="1"/>
  <c r="AX196" i="18" s="1"/>
  <c r="CB57" i="18" a="1"/>
  <c r="CB57" i="18" s="1"/>
  <c r="CB196" i="18" s="1"/>
  <c r="AZ57" i="18" a="1"/>
  <c r="AZ57" i="18" s="1"/>
  <c r="AZ196" i="18" s="1"/>
  <c r="CQ57" i="18" a="1"/>
  <c r="CQ57" i="18" s="1"/>
  <c r="CQ196" i="18" s="1"/>
  <c r="DP57" i="18" a="1"/>
  <c r="DP57" i="18" s="1"/>
  <c r="DP196" i="18" s="1"/>
  <c r="DB57" i="18" a="1"/>
  <c r="DB57" i="18" s="1"/>
  <c r="DB196" i="18" s="1"/>
  <c r="BP57" i="18" a="1"/>
  <c r="BP57" i="18" s="1"/>
  <c r="BP196" i="18" s="1"/>
  <c r="CU57" i="18" a="1"/>
  <c r="CU57" i="18" s="1"/>
  <c r="CU196" i="18" s="1"/>
  <c r="BG57" i="18" a="1"/>
  <c r="BG57" i="18" s="1"/>
  <c r="BG196" i="18" s="1"/>
  <c r="DM65" i="18" a="1"/>
  <c r="DM65" i="18" s="1"/>
  <c r="DM204" i="18" s="1"/>
  <c r="U65" i="18" a="1"/>
  <c r="U65" i="18" s="1"/>
  <c r="U204" i="18" s="1"/>
  <c r="BN65" i="18" a="1"/>
  <c r="BN65" i="18" s="1"/>
  <c r="BN204" i="18" s="1"/>
  <c r="CX65" i="18" a="1"/>
  <c r="CX65" i="18" s="1"/>
  <c r="CX204" i="18" s="1"/>
  <c r="CE65" i="18" a="1"/>
  <c r="CE65" i="18" s="1"/>
  <c r="CE204" i="18" s="1"/>
  <c r="CU65" i="18" a="1"/>
  <c r="CU65" i="18" s="1"/>
  <c r="CU204" i="18" s="1"/>
  <c r="CZ65" i="18" a="1"/>
  <c r="CZ65" i="18" s="1"/>
  <c r="CZ204" i="18" s="1"/>
  <c r="BX65" i="18" a="1"/>
  <c r="BX65" i="18" s="1"/>
  <c r="BX204" i="18" s="1"/>
  <c r="BU65" i="18" a="1"/>
  <c r="BU65" i="18" s="1"/>
  <c r="BU204" i="18" s="1"/>
  <c r="AF65" i="18" a="1"/>
  <c r="AF65" i="18" s="1"/>
  <c r="AF204" i="18" s="1"/>
  <c r="CJ65" i="18" a="1"/>
  <c r="CJ65" i="18" s="1"/>
  <c r="CJ204" i="18" s="1"/>
  <c r="I65" i="18" a="1"/>
  <c r="I65" i="18" s="1"/>
  <c r="I204" i="18" s="1"/>
  <c r="AS84" i="18" a="1"/>
  <c r="AS84" i="18" s="1"/>
  <c r="AS223" i="18" s="1"/>
  <c r="BX84" i="18" a="1"/>
  <c r="BX84" i="18" s="1"/>
  <c r="BX223" i="18" s="1"/>
  <c r="BQ84" i="18" a="1"/>
  <c r="BQ84" i="18" s="1"/>
  <c r="BQ223" i="18" s="1"/>
  <c r="CR84" i="18" a="1"/>
  <c r="CR84" i="18" s="1"/>
  <c r="CR223" i="18" s="1"/>
  <c r="DC84" i="18" a="1"/>
  <c r="DC84" i="18" s="1"/>
  <c r="DC223" i="18" s="1"/>
  <c r="CL84" i="18" a="1"/>
  <c r="CL84" i="18" s="1"/>
  <c r="CL223" i="18" s="1"/>
  <c r="AX84" i="18" a="1"/>
  <c r="AX84" i="18" s="1"/>
  <c r="AX223" i="18" s="1"/>
  <c r="R84" i="18" a="1"/>
  <c r="R84" i="18" s="1"/>
  <c r="R223" i="18" s="1"/>
  <c r="AY84" i="18" a="1"/>
  <c r="AY84" i="18" s="1"/>
  <c r="AY223" i="18" s="1"/>
  <c r="Q84" i="18" a="1"/>
  <c r="Q84" i="18" s="1"/>
  <c r="Q223" i="18" s="1"/>
  <c r="BM84" i="18" a="1"/>
  <c r="BM84" i="18" s="1"/>
  <c r="BM223" i="18" s="1"/>
  <c r="BC56" i="18" a="1"/>
  <c r="BC56" i="18" s="1"/>
  <c r="BC195" i="18" s="1"/>
  <c r="CO56" i="18" a="1"/>
  <c r="CO56" i="18" s="1"/>
  <c r="CO195" i="18" s="1"/>
  <c r="DK56" i="18" a="1"/>
  <c r="DK56" i="18" s="1"/>
  <c r="DK195" i="18" s="1"/>
  <c r="DP56" i="18" a="1"/>
  <c r="DP56" i="18" s="1"/>
  <c r="DP195" i="18" s="1"/>
  <c r="AI56" i="18" a="1"/>
  <c r="AI56" i="18" s="1"/>
  <c r="AI195" i="18" s="1"/>
  <c r="CZ56" i="18" a="1"/>
  <c r="CZ56" i="18" s="1"/>
  <c r="CZ195" i="18" s="1"/>
  <c r="S56" i="18" a="1"/>
  <c r="S56" i="18" s="1"/>
  <c r="S195" i="18" s="1"/>
  <c r="AA56" i="18" a="1"/>
  <c r="AA56" i="18" s="1"/>
  <c r="AA195" i="18" s="1"/>
  <c r="M56" i="18" a="1"/>
  <c r="M56" i="18" s="1"/>
  <c r="M195" i="18" s="1"/>
  <c r="CS56" i="18" a="1"/>
  <c r="CS56" i="18" s="1"/>
  <c r="CS195" i="18" s="1"/>
  <c r="AJ56" i="18" a="1"/>
  <c r="AJ56" i="18" s="1"/>
  <c r="AJ195" i="18" s="1"/>
  <c r="BO12" i="18" a="1"/>
  <c r="BO12" i="18" s="1"/>
  <c r="BO151" i="18" s="1"/>
  <c r="DF12" i="18" a="1"/>
  <c r="DF12" i="18" s="1"/>
  <c r="DF151" i="18" s="1"/>
  <c r="U12" i="18" a="1"/>
  <c r="U12" i="18" s="1"/>
  <c r="U151" i="18" s="1"/>
  <c r="CM12" i="18" a="1"/>
  <c r="CM12" i="18" s="1"/>
  <c r="CM151" i="18" s="1"/>
  <c r="G12" i="18" a="1"/>
  <c r="G12" i="18" s="1"/>
  <c r="G151" i="18" s="1"/>
  <c r="AJ12" i="18" a="1"/>
  <c r="AJ12" i="18" s="1"/>
  <c r="AJ151" i="18" s="1"/>
  <c r="CW12" i="18" a="1"/>
  <c r="CW12" i="18" s="1"/>
  <c r="CW151" i="18" s="1"/>
  <c r="K12" i="18" a="1"/>
  <c r="K12" i="18" s="1"/>
  <c r="K151" i="18" s="1"/>
  <c r="AH12" i="18" a="1"/>
  <c r="AH12" i="18" s="1"/>
  <c r="AH151" i="18" s="1"/>
  <c r="AM12" i="18" a="1"/>
  <c r="AM12" i="18" s="1"/>
  <c r="AM151" i="18" s="1"/>
  <c r="BD12" i="18" a="1"/>
  <c r="BD12" i="18" s="1"/>
  <c r="BD151" i="18" s="1"/>
  <c r="CE5" i="18" a="1"/>
  <c r="CE5" i="18" s="1"/>
  <c r="CE144" i="18" s="1"/>
  <c r="BT5" i="18" a="1"/>
  <c r="BT5" i="18" s="1"/>
  <c r="BT144" i="18" s="1"/>
  <c r="BL5" i="18" a="1"/>
  <c r="BL5" i="18" s="1"/>
  <c r="BL144" i="18" s="1"/>
  <c r="AW5" i="18" a="1"/>
  <c r="AW5" i="18" s="1"/>
  <c r="AW144" i="18" s="1"/>
  <c r="AS5" i="18" a="1"/>
  <c r="AS5" i="18" s="1"/>
  <c r="AS144" i="18" s="1"/>
  <c r="BK5" i="18" a="1"/>
  <c r="BK5" i="18" s="1"/>
  <c r="BK144" i="18" s="1"/>
  <c r="BF5" i="18" a="1"/>
  <c r="BF5" i="18" s="1"/>
  <c r="BF144" i="18" s="1"/>
  <c r="BM5" i="18" a="1"/>
  <c r="BM5" i="18" s="1"/>
  <c r="BM144" i="18" s="1"/>
  <c r="CB5" i="18" a="1"/>
  <c r="CB5" i="18" s="1"/>
  <c r="CB144" i="18" s="1"/>
  <c r="P5" i="18" a="1"/>
  <c r="P5" i="18" s="1"/>
  <c r="CO5" i="18" a="1"/>
  <c r="CO5" i="18" s="1"/>
  <c r="CO144" i="18" s="1"/>
  <c r="AC5" i="18" a="1"/>
  <c r="AC5" i="18" s="1"/>
  <c r="AC144" i="18" s="1"/>
  <c r="AU5" i="18" a="1"/>
  <c r="AU5" i="18" s="1"/>
  <c r="AU144" i="18" s="1"/>
  <c r="BC19" i="18" a="1"/>
  <c r="BC19" i="18" s="1"/>
  <c r="BC158" i="18" s="1"/>
  <c r="CP95" i="18" a="1"/>
  <c r="CP95" i="18" s="1"/>
  <c r="CP234" i="18" s="1"/>
  <c r="CA42" i="18" a="1"/>
  <c r="CA42" i="18" s="1"/>
  <c r="CA181" i="18" s="1"/>
  <c r="Q26" i="18" a="1"/>
  <c r="Q26" i="18" s="1"/>
  <c r="Q165" i="18" s="1"/>
  <c r="BS76" i="18" a="1"/>
  <c r="BS76" i="18" s="1"/>
  <c r="BS215" i="18" s="1"/>
  <c r="DR77" i="18" a="1"/>
  <c r="DR77" i="18" s="1"/>
  <c r="DR216" i="18" s="1"/>
  <c r="CB79" i="18" a="1"/>
  <c r="CB79" i="18" s="1"/>
  <c r="CB218" i="18" s="1"/>
  <c r="CX67" i="18" a="1"/>
  <c r="CX67" i="18" s="1"/>
  <c r="CX206" i="18" s="1"/>
  <c r="DP54" i="18" a="1"/>
  <c r="DP54" i="18" s="1"/>
  <c r="DP193" i="18" s="1"/>
  <c r="CX93" i="18" a="1"/>
  <c r="CX93" i="18" s="1"/>
  <c r="CX232" i="18" s="1"/>
  <c r="CK102" i="18" a="1"/>
  <c r="CK102" i="18" s="1"/>
  <c r="CK241" i="18" s="1"/>
  <c r="W41" i="18" a="1"/>
  <c r="W41" i="18" s="1"/>
  <c r="W180" i="18" s="1"/>
  <c r="DE47" i="18" a="1"/>
  <c r="DE47" i="18" s="1"/>
  <c r="DE186" i="18" s="1"/>
  <c r="CY57" i="18" a="1"/>
  <c r="CY57" i="18" s="1"/>
  <c r="CY196" i="18" s="1"/>
  <c r="V57" i="18" a="1"/>
  <c r="V57" i="18" s="1"/>
  <c r="V196" i="18" s="1"/>
  <c r="AL65" i="18" a="1"/>
  <c r="AL65" i="18" s="1"/>
  <c r="AL204" i="18" s="1"/>
  <c r="AA84" i="18" a="1"/>
  <c r="AA84" i="18" s="1"/>
  <c r="AA223" i="18" s="1"/>
  <c r="DL56" i="18" a="1"/>
  <c r="DL56" i="18" s="1"/>
  <c r="DL195" i="18" s="1"/>
  <c r="BE56" i="18" a="1"/>
  <c r="BE56" i="18" s="1"/>
  <c r="BE195" i="18" s="1"/>
  <c r="N12" i="18" a="1"/>
  <c r="N12" i="18" s="1"/>
  <c r="N151" i="18" s="1"/>
  <c r="BM12" i="18" a="1"/>
  <c r="BM12" i="18" s="1"/>
  <c r="BM151" i="18" s="1"/>
  <c r="CI12" i="18" a="1"/>
  <c r="CI12" i="18" s="1"/>
  <c r="CI151" i="18" s="1"/>
  <c r="AB5" i="18" a="1"/>
  <c r="AB5" i="18" s="1"/>
  <c r="AB144" i="18" s="1"/>
  <c r="CM5" i="18" a="1"/>
  <c r="CM5" i="18" s="1"/>
  <c r="CM144" i="18" s="1"/>
  <c r="CL5" i="18" a="1"/>
  <c r="CL5" i="18" s="1"/>
  <c r="CL144" i="18" s="1"/>
  <c r="DH5" i="18" a="1"/>
  <c r="DH5" i="18" s="1"/>
  <c r="DH144" i="18" s="1"/>
  <c r="BD5" i="18" a="1"/>
  <c r="BD5" i="18" s="1"/>
  <c r="BD144" i="18" s="1"/>
  <c r="AQ5" i="18" a="1"/>
  <c r="AQ5" i="18" s="1"/>
  <c r="AQ144" i="18" s="1"/>
  <c r="DH68" i="18" a="1"/>
  <c r="DH68" i="18" s="1"/>
  <c r="DH207" i="18" s="1"/>
  <c r="AH68" i="18" a="1"/>
  <c r="AH68" i="18" s="1"/>
  <c r="AH207" i="18" s="1"/>
  <c r="AZ68" i="18" a="1"/>
  <c r="AZ68" i="18" s="1"/>
  <c r="AZ207" i="18" s="1"/>
  <c r="CS68" i="18" a="1"/>
  <c r="CS68" i="18" s="1"/>
  <c r="CS207" i="18" s="1"/>
  <c r="S68" i="18" a="1"/>
  <c r="S68" i="18" s="1"/>
  <c r="S207" i="18" s="1"/>
  <c r="AT68" i="18" a="1"/>
  <c r="AT68" i="18" s="1"/>
  <c r="AT207" i="18" s="1"/>
  <c r="BP68" i="18" a="1"/>
  <c r="BP68" i="18" s="1"/>
  <c r="BP207" i="18" s="1"/>
  <c r="AW68" i="18" a="1"/>
  <c r="AW68" i="18" s="1"/>
  <c r="AW207" i="18" s="1"/>
  <c r="H68" i="18" a="1"/>
  <c r="H68" i="18" s="1"/>
  <c r="H207" i="18" s="1"/>
  <c r="BL68" i="18" a="1"/>
  <c r="BL68" i="18" s="1"/>
  <c r="BL207" i="18" s="1"/>
  <c r="BG68" i="18" a="1"/>
  <c r="BG68" i="18" s="1"/>
  <c r="BG207" i="18" s="1"/>
  <c r="CP68" i="18" a="1"/>
  <c r="CP68" i="18" s="1"/>
  <c r="CP207" i="18" s="1"/>
  <c r="BX68" i="18" a="1"/>
  <c r="BX68" i="18" s="1"/>
  <c r="BX207" i="18" s="1"/>
  <c r="BE74" i="18" a="1"/>
  <c r="BE74" i="18" s="1"/>
  <c r="BE213" i="18" s="1"/>
  <c r="CZ74" i="18" a="1"/>
  <c r="CZ74" i="18" s="1"/>
  <c r="CZ213" i="18" s="1"/>
  <c r="AE74" i="18" a="1"/>
  <c r="AE74" i="18" s="1"/>
  <c r="AE213" i="18" s="1"/>
  <c r="BP74" i="18" a="1"/>
  <c r="BP74" i="18" s="1"/>
  <c r="BP213" i="18" s="1"/>
  <c r="CA74" i="18" a="1"/>
  <c r="CA74" i="18" s="1"/>
  <c r="CA213" i="18" s="1"/>
  <c r="DE74" i="18" a="1"/>
  <c r="DE74" i="18" s="1"/>
  <c r="DE213" i="18" s="1"/>
  <c r="K74" i="18" a="1"/>
  <c r="K74" i="18" s="1"/>
  <c r="K213" i="18" s="1"/>
  <c r="AO74" i="18" a="1"/>
  <c r="AO74" i="18" s="1"/>
  <c r="AO213" i="18" s="1"/>
  <c r="BW74" i="18" a="1"/>
  <c r="BW74" i="18" s="1"/>
  <c r="BW213" i="18" s="1"/>
  <c r="T74" i="18" a="1"/>
  <c r="T74" i="18" s="1"/>
  <c r="T213" i="18" s="1"/>
  <c r="AB74" i="18" a="1"/>
  <c r="AB74" i="18" s="1"/>
  <c r="AB213" i="18" s="1"/>
  <c r="DB74" i="18" a="1"/>
  <c r="DB74" i="18" s="1"/>
  <c r="DB213" i="18" s="1"/>
  <c r="AX74" i="18" a="1"/>
  <c r="AX74" i="18" s="1"/>
  <c r="AX213" i="18" s="1"/>
  <c r="BA96" i="18" a="1"/>
  <c r="BA96" i="18" s="1"/>
  <c r="BA235" i="18" s="1"/>
  <c r="CW96" i="18" a="1"/>
  <c r="CW96" i="18" s="1"/>
  <c r="CW235" i="18" s="1"/>
  <c r="AB96" i="18" a="1"/>
  <c r="AB96" i="18" s="1"/>
  <c r="AB235" i="18" s="1"/>
  <c r="AZ96" i="18" a="1"/>
  <c r="AZ96" i="18" s="1"/>
  <c r="AZ235" i="18" s="1"/>
  <c r="CJ96" i="18" a="1"/>
  <c r="CJ96" i="18" s="1"/>
  <c r="CJ235" i="18" s="1"/>
  <c r="DA96" i="18" a="1"/>
  <c r="DA96" i="18" s="1"/>
  <c r="DA235" i="18" s="1"/>
  <c r="CS96" i="18" a="1"/>
  <c r="CS96" i="18" s="1"/>
  <c r="CS235" i="18" s="1"/>
  <c r="DG96" i="18" a="1"/>
  <c r="DG96" i="18" s="1"/>
  <c r="DG235" i="18" s="1"/>
  <c r="CQ96" i="18" a="1"/>
  <c r="CQ96" i="18" s="1"/>
  <c r="CQ235" i="18" s="1"/>
  <c r="BV96" i="18" a="1"/>
  <c r="BV96" i="18" s="1"/>
  <c r="BV235" i="18" s="1"/>
  <c r="DS96" i="18" a="1"/>
  <c r="DS96" i="18" s="1"/>
  <c r="DS235" i="18" s="1"/>
  <c r="CM96" i="18" a="1"/>
  <c r="CM96" i="18" s="1"/>
  <c r="CM235" i="18" s="1"/>
  <c r="S96" i="18" a="1"/>
  <c r="S96" i="18" s="1"/>
  <c r="S235" i="18" s="1"/>
  <c r="BE23" i="18" a="1"/>
  <c r="BE23" i="18" s="1"/>
  <c r="BE162" i="18" s="1"/>
  <c r="CX23" i="18" a="1"/>
  <c r="CX23" i="18" s="1"/>
  <c r="CX162" i="18" s="1"/>
  <c r="AC23" i="18" a="1"/>
  <c r="AC23" i="18" s="1"/>
  <c r="AC162" i="18" s="1"/>
  <c r="BZ23" i="18" a="1"/>
  <c r="BZ23" i="18" s="1"/>
  <c r="BZ162" i="18" s="1"/>
  <c r="E23" i="18" a="1"/>
  <c r="E23" i="18" s="1"/>
  <c r="E162" i="18" s="1"/>
  <c r="BG23" i="18" a="1"/>
  <c r="BG23" i="18" s="1"/>
  <c r="BG162" i="18" s="1"/>
  <c r="CV23" i="18" a="1"/>
  <c r="CV23" i="18" s="1"/>
  <c r="CV162" i="18" s="1"/>
  <c r="V23" i="18" a="1"/>
  <c r="V23" i="18" s="1"/>
  <c r="V162" i="18" s="1"/>
  <c r="BO23" i="18" a="1"/>
  <c r="BO23" i="18" s="1"/>
  <c r="BO162" i="18" s="1"/>
  <c r="BD23" i="18" a="1"/>
  <c r="BD23" i="18" s="1"/>
  <c r="BD162" i="18" s="1"/>
  <c r="CY23" i="18" a="1"/>
  <c r="CY23" i="18" s="1"/>
  <c r="CY162" i="18" s="1"/>
  <c r="BJ23" i="18" a="1"/>
  <c r="BJ23" i="18" s="1"/>
  <c r="BJ162" i="18" s="1"/>
  <c r="CS23" i="18" a="1"/>
  <c r="CS23" i="18" s="1"/>
  <c r="CS162" i="18" s="1"/>
  <c r="BN45" i="18" a="1"/>
  <c r="BN45" i="18" s="1"/>
  <c r="BN184" i="18" s="1"/>
  <c r="CZ45" i="18" a="1"/>
  <c r="CZ45" i="18" s="1"/>
  <c r="CZ184" i="18" s="1"/>
  <c r="AE45" i="18" a="1"/>
  <c r="AE45" i="18" s="1"/>
  <c r="AE184" i="18" s="1"/>
  <c r="BZ45" i="18" a="1"/>
  <c r="BZ45" i="18" s="1"/>
  <c r="BZ184" i="18" s="1"/>
  <c r="DD45" i="18" a="1"/>
  <c r="DD45" i="18" s="1"/>
  <c r="DD184" i="18" s="1"/>
  <c r="DC45" i="18" a="1"/>
  <c r="DC45" i="18" s="1"/>
  <c r="DC184" i="18" s="1"/>
  <c r="V45" i="18" a="1"/>
  <c r="V45" i="18" s="1"/>
  <c r="V184" i="18" s="1"/>
  <c r="U45" i="18" a="1"/>
  <c r="U45" i="18" s="1"/>
  <c r="U184" i="18" s="1"/>
  <c r="DF45" i="18" a="1"/>
  <c r="DF45" i="18" s="1"/>
  <c r="DF184" i="18" s="1"/>
  <c r="L45" i="18" a="1"/>
  <c r="L45" i="18" s="1"/>
  <c r="L184" i="18" s="1"/>
  <c r="DL45" i="18" a="1"/>
  <c r="DL45" i="18" s="1"/>
  <c r="DL184" i="18" s="1"/>
  <c r="CA45" i="18" a="1"/>
  <c r="CA45" i="18" s="1"/>
  <c r="CA184" i="18" s="1"/>
  <c r="BC45" i="18" a="1"/>
  <c r="BC45" i="18" s="1"/>
  <c r="BC184" i="18" s="1"/>
  <c r="BL100" i="18" a="1"/>
  <c r="BL100" i="18" s="1"/>
  <c r="BL239" i="18" s="1"/>
  <c r="DC100" i="18" a="1"/>
  <c r="DC100" i="18" s="1"/>
  <c r="DC239" i="18" s="1"/>
  <c r="Y100" i="18" a="1"/>
  <c r="Y100" i="18" s="1"/>
  <c r="Y239" i="18" s="1"/>
  <c r="CC100" i="18" a="1"/>
  <c r="CC100" i="18" s="1"/>
  <c r="CC239" i="18" s="1"/>
  <c r="BV100" i="18" a="1"/>
  <c r="BV100" i="18" s="1"/>
  <c r="BV239" i="18" s="1"/>
  <c r="CF100" i="18" a="1"/>
  <c r="CF100" i="18" s="1"/>
  <c r="CF239" i="18" s="1"/>
  <c r="L100" i="18" a="1"/>
  <c r="L100" i="18" s="1"/>
  <c r="L239" i="18" s="1"/>
  <c r="BI100" i="18" a="1"/>
  <c r="BI100" i="18" s="1"/>
  <c r="BI239" i="18" s="1"/>
  <c r="CV100" i="18" a="1"/>
  <c r="CV100" i="18" s="1"/>
  <c r="CV239" i="18" s="1"/>
  <c r="CY100" i="18" a="1"/>
  <c r="CY100" i="18" s="1"/>
  <c r="CY239" i="18" s="1"/>
  <c r="CZ100" i="18" a="1"/>
  <c r="CZ100" i="18" s="1"/>
  <c r="CZ239" i="18" s="1"/>
  <c r="DD100" i="18" a="1"/>
  <c r="DD100" i="18" s="1"/>
  <c r="DD239" i="18" s="1"/>
  <c r="DP100" i="18" a="1"/>
  <c r="DP100" i="18" s="1"/>
  <c r="DP239" i="18" s="1"/>
  <c r="BH53" i="18" a="1"/>
  <c r="BH53" i="18" s="1"/>
  <c r="BH192" i="18" s="1"/>
  <c r="DH53" i="18" a="1"/>
  <c r="DH53" i="18" s="1"/>
  <c r="DH192" i="18" s="1"/>
  <c r="AM53" i="18" a="1"/>
  <c r="AM53" i="18" s="1"/>
  <c r="AM192" i="18" s="1"/>
  <c r="BX53" i="18" a="1"/>
  <c r="BX53" i="18" s="1"/>
  <c r="BX192" i="18" s="1"/>
  <c r="CC53" i="18" a="1"/>
  <c r="CC53" i="18" s="1"/>
  <c r="CC192" i="18" s="1"/>
  <c r="DS53" i="18" a="1"/>
  <c r="DS53" i="18" s="1"/>
  <c r="DS192" i="18" s="1"/>
  <c r="AR53" i="18" a="1"/>
  <c r="AR53" i="18" s="1"/>
  <c r="AR192" i="18" s="1"/>
  <c r="AI53" i="18" a="1"/>
  <c r="AI53" i="18" s="1"/>
  <c r="AI192" i="18" s="1"/>
  <c r="I53" i="18" a="1"/>
  <c r="I53" i="18" s="1"/>
  <c r="I192" i="18" s="1"/>
  <c r="CA53" i="18" a="1"/>
  <c r="CA53" i="18" s="1"/>
  <c r="CA192" i="18" s="1"/>
  <c r="Q53" i="18" a="1"/>
  <c r="Q53" i="18" s="1"/>
  <c r="Q192" i="18" s="1"/>
  <c r="DI53" i="18" a="1"/>
  <c r="DI53" i="18" s="1"/>
  <c r="DI192" i="18" s="1"/>
  <c r="CF53" i="18" a="1"/>
  <c r="CF53" i="18" s="1"/>
  <c r="CF192" i="18" s="1"/>
  <c r="BD42" i="18" a="1"/>
  <c r="BD42" i="18" s="1"/>
  <c r="BD181" i="18" s="1"/>
  <c r="AZ81" i="18" a="1"/>
  <c r="AZ81" i="18" s="1"/>
  <c r="AZ220" i="18" s="1"/>
  <c r="DO81" i="18" a="1"/>
  <c r="DO81" i="18" s="1"/>
  <c r="DO220" i="18" s="1"/>
  <c r="DJ98" i="18" a="1"/>
  <c r="DJ98" i="18" s="1"/>
  <c r="DJ237" i="18" s="1"/>
  <c r="CZ19" i="18" a="1"/>
  <c r="CZ19" i="18" s="1"/>
  <c r="CZ158" i="18" s="1"/>
  <c r="R19" i="18" a="1"/>
  <c r="R19" i="18" s="1"/>
  <c r="R158" i="18" s="1"/>
  <c r="T54" i="18" a="1"/>
  <c r="T54" i="18" s="1"/>
  <c r="T193" i="18" s="1"/>
  <c r="CB54" i="18" a="1"/>
  <c r="CB54" i="18" s="1"/>
  <c r="CB193" i="18" s="1"/>
  <c r="AM104" i="18" a="1"/>
  <c r="AM104" i="18" s="1"/>
  <c r="AM243" i="18" s="1"/>
  <c r="DQ69" i="18" a="1"/>
  <c r="DQ69" i="18" s="1"/>
  <c r="DQ208" i="18" s="1"/>
  <c r="AZ69" i="18" a="1"/>
  <c r="AZ69" i="18" s="1"/>
  <c r="AZ208" i="18" s="1"/>
  <c r="CJ69" i="18" a="1"/>
  <c r="CJ69" i="18" s="1"/>
  <c r="CJ208" i="18" s="1"/>
  <c r="O69" i="18" a="1"/>
  <c r="O69" i="18" s="1"/>
  <c r="O208" i="18" s="1"/>
  <c r="BH69" i="18" a="1"/>
  <c r="BH69" i="18" s="1"/>
  <c r="BH208" i="18" s="1"/>
  <c r="CW69" i="18" a="1"/>
  <c r="CW69" i="18" s="1"/>
  <c r="CW208" i="18" s="1"/>
  <c r="AF69" i="18" a="1"/>
  <c r="AF69" i="18" s="1"/>
  <c r="AF208" i="18" s="1"/>
  <c r="AE69" i="18" a="1"/>
  <c r="AE69" i="18" s="1"/>
  <c r="AE208" i="18" s="1"/>
  <c r="AW69" i="18" a="1"/>
  <c r="AW69" i="18" s="1"/>
  <c r="AW208" i="18" s="1"/>
  <c r="Z69" i="18" a="1"/>
  <c r="Z69" i="18" s="1"/>
  <c r="Z208" i="18" s="1"/>
  <c r="G69" i="18" a="1"/>
  <c r="G69" i="18" s="1"/>
  <c r="G208" i="18" s="1"/>
  <c r="DS69" i="18" a="1"/>
  <c r="DS69" i="18" s="1"/>
  <c r="DS208" i="18" s="1"/>
  <c r="DJ69" i="18" a="1"/>
  <c r="DJ69" i="18" s="1"/>
  <c r="DJ208" i="18" s="1"/>
  <c r="CV69" i="18" a="1"/>
  <c r="CV69" i="18" s="1"/>
  <c r="CV208" i="18" s="1"/>
  <c r="DM40" i="18" a="1"/>
  <c r="DM40" i="18" s="1"/>
  <c r="DM179" i="18" s="1"/>
  <c r="BA40" i="18" a="1"/>
  <c r="BA40" i="18" s="1"/>
  <c r="BA179" i="18" s="1"/>
  <c r="DE40" i="18" a="1"/>
  <c r="DE40" i="18" s="1"/>
  <c r="DE179" i="18" s="1"/>
  <c r="AS40" i="18" a="1"/>
  <c r="AS40" i="18" s="1"/>
  <c r="AS179" i="18" s="1"/>
  <c r="CJ40" i="18" a="1"/>
  <c r="CJ40" i="18" s="1"/>
  <c r="CJ179" i="18" s="1"/>
  <c r="I40" i="18" a="1"/>
  <c r="I40" i="18" s="1"/>
  <c r="I179" i="18" s="1"/>
  <c r="AY40" i="18" a="1"/>
  <c r="AY40" i="18" s="1"/>
  <c r="AY179" i="18" s="1"/>
  <c r="CB40" i="18" a="1"/>
  <c r="CB40" i="18" s="1"/>
  <c r="CB179" i="18" s="1"/>
  <c r="CT40" i="18" a="1"/>
  <c r="CT40" i="18" s="1"/>
  <c r="CT179" i="18" s="1"/>
  <c r="AE40" i="18" a="1"/>
  <c r="AE40" i="18" s="1"/>
  <c r="AE179" i="18" s="1"/>
  <c r="BM40" i="18" a="1"/>
  <c r="BM40" i="18" s="1"/>
  <c r="BM179" i="18" s="1"/>
  <c r="CK40" i="18" a="1"/>
  <c r="CK40" i="18" s="1"/>
  <c r="CK179" i="18" s="1"/>
  <c r="Q40" i="18" a="1"/>
  <c r="Q40" i="18" s="1"/>
  <c r="Q179" i="18" s="1"/>
  <c r="BC40" i="18" a="1"/>
  <c r="BC40" i="18" s="1"/>
  <c r="BC179" i="18" s="1"/>
  <c r="BB40" i="18" a="1"/>
  <c r="BB40" i="18" s="1"/>
  <c r="BB179" i="18" s="1"/>
  <c r="CX48" i="18" a="1"/>
  <c r="CX48" i="18" s="1"/>
  <c r="CX187" i="18" s="1"/>
  <c r="AL48" i="18" a="1"/>
  <c r="AL48" i="18" s="1"/>
  <c r="AL187" i="18" s="1"/>
  <c r="CU48" i="18" a="1"/>
  <c r="CU48" i="18" s="1"/>
  <c r="CU187" i="18" s="1"/>
  <c r="AI48" i="18" a="1"/>
  <c r="AI48" i="18" s="1"/>
  <c r="AI187" i="18" s="1"/>
  <c r="CH48" i="18" a="1"/>
  <c r="CH48" i="18" s="1"/>
  <c r="CH187" i="18" s="1"/>
  <c r="DK48" i="18" a="1"/>
  <c r="DK48" i="18" s="1"/>
  <c r="DK187" i="18" s="1"/>
  <c r="AD48" i="18" a="1"/>
  <c r="AD48" i="18" s="1"/>
  <c r="AD187" i="18" s="1"/>
  <c r="BB48" i="18" a="1"/>
  <c r="BB48" i="18" s="1"/>
  <c r="BB187" i="18" s="1"/>
  <c r="CO48" i="18" a="1"/>
  <c r="CO48" i="18" s="1"/>
  <c r="CO187" i="18" s="1"/>
  <c r="H48" i="18" a="1"/>
  <c r="H48" i="18" s="1"/>
  <c r="H187" i="18" s="1"/>
  <c r="CK48" i="18" a="1"/>
  <c r="CK48" i="18" s="1"/>
  <c r="CK187" i="18" s="1"/>
  <c r="DH48" i="18" a="1"/>
  <c r="DH48" i="18" s="1"/>
  <c r="DH187" i="18" s="1"/>
  <c r="DC48" i="18" a="1"/>
  <c r="DC48" i="18" s="1"/>
  <c r="DC187" i="18" s="1"/>
  <c r="AX48" i="18" a="1"/>
  <c r="AX48" i="18" s="1"/>
  <c r="AX187" i="18" s="1"/>
  <c r="AK48" i="18" a="1"/>
  <c r="AK48" i="18" s="1"/>
  <c r="AK187" i="18" s="1"/>
  <c r="CN91" i="18" a="1"/>
  <c r="CN91" i="18" s="1"/>
  <c r="CN230" i="18" s="1"/>
  <c r="AB91" i="18" a="1"/>
  <c r="AB91" i="18" s="1"/>
  <c r="AB230" i="18" s="1"/>
  <c r="CI91" i="18" a="1"/>
  <c r="CI91" i="18" s="1"/>
  <c r="CI230" i="18" s="1"/>
  <c r="W91" i="18" a="1"/>
  <c r="W91" i="18" s="1"/>
  <c r="W230" i="18" s="1"/>
  <c r="CH91" i="18" a="1"/>
  <c r="CH91" i="18" s="1"/>
  <c r="CH230" i="18" s="1"/>
  <c r="AV91" i="18" a="1"/>
  <c r="AV91" i="18" s="1"/>
  <c r="AV230" i="18" s="1"/>
  <c r="BV91" i="18" a="1"/>
  <c r="BV91" i="18" s="1"/>
  <c r="BV230" i="18" s="1"/>
  <c r="CX91" i="18" a="1"/>
  <c r="CX91" i="18" s="1"/>
  <c r="CX230" i="18" s="1"/>
  <c r="CJ13" i="18" a="1"/>
  <c r="CJ13" i="18" s="1"/>
  <c r="CJ152" i="18" s="1"/>
  <c r="G95" i="18" a="1"/>
  <c r="G95" i="18" s="1"/>
  <c r="G234" i="18" s="1"/>
  <c r="DA98" i="18" a="1"/>
  <c r="DA98" i="18" s="1"/>
  <c r="DA237" i="18" s="1"/>
  <c r="AH26" i="18" a="1"/>
  <c r="AH26" i="18" s="1"/>
  <c r="AH165" i="18" s="1"/>
  <c r="DK90" i="18" a="1"/>
  <c r="DK90" i="18" s="1"/>
  <c r="DK229" i="18" s="1"/>
  <c r="AE77" i="18" a="1"/>
  <c r="AE77" i="18" s="1"/>
  <c r="AE216" i="18" s="1"/>
  <c r="AF79" i="18" a="1"/>
  <c r="AF79" i="18" s="1"/>
  <c r="AF218" i="18" s="1"/>
  <c r="AU67" i="18" a="1"/>
  <c r="AU67" i="18" s="1"/>
  <c r="AU206" i="18" s="1"/>
  <c r="CW104" i="18" a="1"/>
  <c r="CW104" i="18" s="1"/>
  <c r="CW243" i="18" s="1"/>
  <c r="BE93" i="18" a="1"/>
  <c r="BE93" i="18" s="1"/>
  <c r="BE232" i="18" s="1"/>
  <c r="DP102" i="18" a="1"/>
  <c r="DP102" i="18" s="1"/>
  <c r="DP241" i="18" s="1"/>
  <c r="DG41" i="18" a="1"/>
  <c r="DG41" i="18" s="1"/>
  <c r="DG180" i="18" s="1"/>
  <c r="CM47" i="18" a="1"/>
  <c r="CM47" i="18" s="1"/>
  <c r="CM186" i="18" s="1"/>
  <c r="CX57" i="18" a="1"/>
  <c r="CX57" i="18" s="1"/>
  <c r="CX196" i="18" s="1"/>
  <c r="BJ65" i="18" a="1"/>
  <c r="BJ65" i="18" s="1"/>
  <c r="BJ204" i="18" s="1"/>
  <c r="BQ65" i="18" a="1"/>
  <c r="BQ65" i="18" s="1"/>
  <c r="BQ204" i="18" s="1"/>
  <c r="S84" i="18" a="1"/>
  <c r="S84" i="18" s="1"/>
  <c r="S223" i="18" s="1"/>
  <c r="AH56" i="18" a="1"/>
  <c r="AH56" i="18" s="1"/>
  <c r="AH195" i="18" s="1"/>
  <c r="BQ56" i="18" a="1"/>
  <c r="BQ56" i="18" s="1"/>
  <c r="BQ195" i="18" s="1"/>
  <c r="BI12" i="18" a="1"/>
  <c r="BI12" i="18" s="1"/>
  <c r="BI151" i="18" s="1"/>
  <c r="BA12" i="18" a="1"/>
  <c r="BA12" i="18" s="1"/>
  <c r="BA151" i="18" s="1"/>
  <c r="CZ12" i="18" a="1"/>
  <c r="CZ12" i="18" s="1"/>
  <c r="CZ151" i="18" s="1"/>
  <c r="S5" i="18" a="1"/>
  <c r="S5" i="18" s="1"/>
  <c r="S144" i="18" s="1"/>
  <c r="CD5" i="18" a="1"/>
  <c r="CD5" i="18" s="1"/>
  <c r="CD144" i="18" s="1"/>
  <c r="CG5" i="18" a="1"/>
  <c r="CG5" i="18" s="1"/>
  <c r="CG144" i="18" s="1"/>
  <c r="CY5" i="18" a="1"/>
  <c r="CY5" i="18" s="1"/>
  <c r="CY144" i="18" s="1"/>
  <c r="X5" i="18" a="1"/>
  <c r="X5" i="18" s="1"/>
  <c r="X144" i="18" s="1"/>
  <c r="K5" i="18" a="1"/>
  <c r="K5" i="18" s="1"/>
  <c r="K144" i="18" s="1"/>
  <c r="DC68" i="18" a="1"/>
  <c r="DC68" i="18" s="1"/>
  <c r="DC207" i="18" s="1"/>
  <c r="P68" i="18" a="1"/>
  <c r="P68" i="18" s="1"/>
  <c r="AU68" i="18" a="1"/>
  <c r="AU68" i="18" s="1"/>
  <c r="AU207" i="18" s="1"/>
  <c r="CJ68" i="18" a="1"/>
  <c r="CJ68" i="18" s="1"/>
  <c r="CJ207" i="18" s="1"/>
  <c r="DO68" i="18" a="1"/>
  <c r="DO68" i="18" s="1"/>
  <c r="DO207" i="18" s="1"/>
  <c r="AK68" i="18" a="1"/>
  <c r="AK68" i="18" s="1"/>
  <c r="AK207" i="18" s="1"/>
  <c r="AE68" i="18" a="1"/>
  <c r="AE68" i="18" s="1"/>
  <c r="AE207" i="18" s="1"/>
  <c r="AN68" i="18" a="1"/>
  <c r="AN68" i="18" s="1"/>
  <c r="AN207" i="18" s="1"/>
  <c r="DM68" i="18" a="1"/>
  <c r="DM68" i="18" s="1"/>
  <c r="DM207" i="18" s="1"/>
  <c r="AA68" i="18" a="1"/>
  <c r="AA68" i="18" s="1"/>
  <c r="AA207" i="18" s="1"/>
  <c r="DE68" i="18" a="1"/>
  <c r="DE68" i="18" s="1"/>
  <c r="DE207" i="18" s="1"/>
  <c r="CM68" i="18" a="1"/>
  <c r="CM68" i="18" s="1"/>
  <c r="CM207" i="18" s="1"/>
  <c r="DQ74" i="18" a="1"/>
  <c r="DQ74" i="18" s="1"/>
  <c r="DQ213" i="18" s="1"/>
  <c r="AV74" i="18" a="1"/>
  <c r="AV74" i="18" s="1"/>
  <c r="AV213" i="18" s="1"/>
  <c r="CQ74" i="18" a="1"/>
  <c r="CQ74" i="18" s="1"/>
  <c r="CQ213" i="18" s="1"/>
  <c r="Z74" i="18" a="1"/>
  <c r="Z74" i="18" s="1"/>
  <c r="Z213" i="18" s="1"/>
  <c r="BI74" i="18" a="1"/>
  <c r="BI74" i="18" s="1"/>
  <c r="BI213" i="18" s="1"/>
  <c r="BO74" i="18" a="1"/>
  <c r="BO74" i="18" s="1"/>
  <c r="BO213" i="18" s="1"/>
  <c r="CX74" i="18" a="1"/>
  <c r="CX74" i="18" s="1"/>
  <c r="CX213" i="18" s="1"/>
  <c r="E74" i="18" a="1"/>
  <c r="E74" i="18" s="1"/>
  <c r="E213" i="18" s="1"/>
  <c r="AI74" i="18" a="1"/>
  <c r="AI74" i="18" s="1"/>
  <c r="AI213" i="18" s="1"/>
  <c r="AY74" i="18" a="1"/>
  <c r="AY74" i="18" s="1"/>
  <c r="AY213" i="18" s="1"/>
  <c r="DM74" i="18" a="1"/>
  <c r="DM74" i="18" s="1"/>
  <c r="DM213" i="18" s="1"/>
  <c r="BJ74" i="18" a="1"/>
  <c r="BJ74" i="18" s="1"/>
  <c r="BJ213" i="18" s="1"/>
  <c r="I74" i="18" a="1"/>
  <c r="I74" i="18" s="1"/>
  <c r="I213" i="18" s="1"/>
  <c r="DM96" i="18" a="1"/>
  <c r="DM96" i="18" s="1"/>
  <c r="DM235" i="18" s="1"/>
  <c r="AR96" i="18" a="1"/>
  <c r="AR96" i="18" s="1"/>
  <c r="AR235" i="18" s="1"/>
  <c r="CN96" i="18" a="1"/>
  <c r="CN96" i="18" s="1"/>
  <c r="CN235" i="18" s="1"/>
  <c r="W96" i="18" a="1"/>
  <c r="W96" i="18" s="1"/>
  <c r="W235" i="18" s="1"/>
  <c r="AN96" i="18" a="1"/>
  <c r="AN96" i="18" s="1"/>
  <c r="AN235" i="18" s="1"/>
  <c r="BW96" i="18" a="1"/>
  <c r="BW96" i="18" s="1"/>
  <c r="BW235" i="18" s="1"/>
  <c r="CC96" i="18" a="1"/>
  <c r="CC96" i="18" s="1"/>
  <c r="CC235" i="18" s="1"/>
  <c r="CK96" i="18" a="1"/>
  <c r="CK96" i="18" s="1"/>
  <c r="CK235" i="18" s="1"/>
  <c r="CZ96" i="18" a="1"/>
  <c r="CZ96" i="18" s="1"/>
  <c r="CZ235" i="18" s="1"/>
  <c r="CH96" i="18" a="1"/>
  <c r="CH96" i="18" s="1"/>
  <c r="CH235" i="18" s="1"/>
  <c r="BN96" i="18" a="1"/>
  <c r="BN96" i="18" s="1"/>
  <c r="BN235" i="18" s="1"/>
  <c r="BG96" i="18" a="1"/>
  <c r="BG96" i="18" s="1"/>
  <c r="BG235" i="18" s="1"/>
  <c r="BP96" i="18" a="1"/>
  <c r="BP96" i="18" s="1"/>
  <c r="BP235" i="18" s="1"/>
  <c r="DQ23" i="18" a="1"/>
  <c r="DQ23" i="18" s="1"/>
  <c r="DQ162" i="18" s="1"/>
  <c r="AV23" i="18" a="1"/>
  <c r="AV23" i="18" s="1"/>
  <c r="AV162" i="18" s="1"/>
  <c r="CO23" i="18" a="1"/>
  <c r="CO23" i="18" s="1"/>
  <c r="CO162" i="18" s="1"/>
  <c r="T23" i="18" a="1"/>
  <c r="T23" i="18" s="1"/>
  <c r="T162" i="18" s="1"/>
  <c r="BQ23" i="18" a="1"/>
  <c r="BQ23" i="18" s="1"/>
  <c r="BQ162" i="18" s="1"/>
  <c r="DS23" i="18" a="1"/>
  <c r="DS23" i="18" s="1"/>
  <c r="DS162" i="18" s="1"/>
  <c r="AX23" i="18" a="1"/>
  <c r="AX23" i="18" s="1"/>
  <c r="AX162" i="18" s="1"/>
  <c r="CH23" i="18" a="1"/>
  <c r="CH23" i="18" s="1"/>
  <c r="CH162" i="18" s="1"/>
  <c r="M23" i="18" a="1"/>
  <c r="M23" i="18" s="1"/>
  <c r="M162" i="18" s="1"/>
  <c r="BF23" i="18" a="1"/>
  <c r="BF23" i="18" s="1"/>
  <c r="BF162" i="18" s="1"/>
  <c r="S23" i="18" a="1"/>
  <c r="S23" i="18" s="1"/>
  <c r="S162" i="18" s="1"/>
  <c r="CG23" i="18" a="1"/>
  <c r="CG23" i="18" s="1"/>
  <c r="CG162" i="18" s="1"/>
  <c r="AR23" i="18" a="1"/>
  <c r="AR23" i="18" s="1"/>
  <c r="AR162" i="18" s="1"/>
  <c r="AP23" i="18" a="1"/>
  <c r="AP23" i="18" s="1"/>
  <c r="AP162" i="18" s="1"/>
  <c r="AV45" i="18" a="1"/>
  <c r="AV45" i="18" s="1"/>
  <c r="AV184" i="18" s="1"/>
  <c r="CQ45" i="18" a="1"/>
  <c r="CQ45" i="18" s="1"/>
  <c r="CQ184" i="18" s="1"/>
  <c r="Z45" i="18" a="1"/>
  <c r="Z45" i="18" s="1"/>
  <c r="Z184" i="18" s="1"/>
  <c r="BH45" i="18" a="1"/>
  <c r="BH45" i="18" s="1"/>
  <c r="BH184" i="18" s="1"/>
  <c r="CR45" i="18" a="1"/>
  <c r="CR45" i="18" s="1"/>
  <c r="CR184" i="18" s="1"/>
  <c r="CW45" i="18" a="1"/>
  <c r="CW45" i="18" s="1"/>
  <c r="CW184" i="18" s="1"/>
  <c r="DO45" i="18" a="1"/>
  <c r="DO45" i="18" s="1"/>
  <c r="DO184" i="18" s="1"/>
  <c r="I45" i="18" a="1"/>
  <c r="I45" i="18" s="1"/>
  <c r="I184" i="18" s="1"/>
  <c r="CH45" i="18" a="1"/>
  <c r="CH45" i="18" s="1"/>
  <c r="CH184" i="18" s="1"/>
  <c r="DN45" i="18" a="1"/>
  <c r="DN45" i="18" s="1"/>
  <c r="DN184" i="18" s="1"/>
  <c r="CN45" i="18" a="1"/>
  <c r="CN45" i="18" s="1"/>
  <c r="CN184" i="18" s="1"/>
  <c r="AL45" i="18" a="1"/>
  <c r="AL45" i="18" s="1"/>
  <c r="AL184" i="18" s="1"/>
  <c r="AY45" i="18" a="1"/>
  <c r="AY45" i="18" s="1"/>
  <c r="AY184" i="18" s="1"/>
  <c r="BG100" i="18" a="1"/>
  <c r="BG100" i="18" s="1"/>
  <c r="BG239" i="18" s="1"/>
  <c r="CK100" i="18" a="1"/>
  <c r="CK100" i="18" s="1"/>
  <c r="CK239" i="18" s="1"/>
  <c r="P100" i="18" a="1"/>
  <c r="P100" i="18" s="1"/>
  <c r="BQ100" i="18" a="1"/>
  <c r="BQ100" i="18" s="1"/>
  <c r="BQ239" i="18" s="1"/>
  <c r="BP100" i="18" a="1"/>
  <c r="BP100" i="18" s="1"/>
  <c r="BP239" i="18" s="1"/>
  <c r="BZ100" i="18" a="1"/>
  <c r="BZ100" i="18" s="1"/>
  <c r="BZ239" i="18" s="1"/>
  <c r="F100" i="18" a="1"/>
  <c r="F100" i="18" s="1"/>
  <c r="F239" i="18" s="1"/>
  <c r="AZ100" i="18" a="1"/>
  <c r="AZ100" i="18" s="1"/>
  <c r="AZ239" i="18" s="1"/>
  <c r="BR100" i="18" a="1"/>
  <c r="BR100" i="18" s="1"/>
  <c r="BR239" i="18" s="1"/>
  <c r="CP100" i="18" a="1"/>
  <c r="CP100" i="18" s="1"/>
  <c r="CP239" i="18" s="1"/>
  <c r="J100" i="18" a="1"/>
  <c r="J100" i="18" s="1"/>
  <c r="J239" i="18" s="1"/>
  <c r="CG100" i="18" a="1"/>
  <c r="CG100" i="18" s="1"/>
  <c r="CG239" i="18" s="1"/>
  <c r="BF100" i="18" a="1"/>
  <c r="BF100" i="18" s="1"/>
  <c r="BF239" i="18" s="1"/>
  <c r="AY53" i="18" a="1"/>
  <c r="AY53" i="18" s="1"/>
  <c r="AY192" i="18" s="1"/>
  <c r="CY53" i="18" a="1"/>
  <c r="CY53" i="18" s="1"/>
  <c r="CY192" i="18" s="1"/>
  <c r="Y53" i="18" a="1"/>
  <c r="Y53" i="18" s="1"/>
  <c r="Y192" i="18" s="1"/>
  <c r="AS53" i="18" a="1"/>
  <c r="AS53" i="18" s="1"/>
  <c r="AS192" i="18" s="1"/>
  <c r="BW53" i="18" a="1"/>
  <c r="BW53" i="18" s="1"/>
  <c r="BW192" i="18" s="1"/>
  <c r="DM53" i="18" a="1"/>
  <c r="DM53" i="18" s="1"/>
  <c r="DM192" i="18" s="1"/>
  <c r="M53" i="18" a="1"/>
  <c r="M53" i="18" s="1"/>
  <c r="M192" i="18" s="1"/>
  <c r="V53" i="18" a="1"/>
  <c r="V53" i="18" s="1"/>
  <c r="V192" i="18" s="1"/>
  <c r="DL53" i="18" a="1"/>
  <c r="DL53" i="18" s="1"/>
  <c r="DL192" i="18" s="1"/>
  <c r="BB53" i="18" a="1"/>
  <c r="BB53" i="18" s="1"/>
  <c r="BB192" i="18" s="1"/>
  <c r="DR53" i="18" a="1"/>
  <c r="DR53" i="18" s="1"/>
  <c r="DR192" i="18" s="1"/>
  <c r="BL53" i="18" a="1"/>
  <c r="BL53" i="18" s="1"/>
  <c r="BL192" i="18" s="1"/>
  <c r="AZ53" i="18" a="1"/>
  <c r="AZ53" i="18" s="1"/>
  <c r="AZ192" i="18" s="1"/>
  <c r="T42" i="18" a="1"/>
  <c r="T42" i="18" s="1"/>
  <c r="T181" i="18" s="1"/>
  <c r="CZ81" i="18" a="1"/>
  <c r="CZ81" i="18" s="1"/>
  <c r="CZ220" i="18" s="1"/>
  <c r="AD81" i="18" a="1"/>
  <c r="AD81" i="18" s="1"/>
  <c r="AD220" i="18" s="1"/>
  <c r="S98" i="18" a="1"/>
  <c r="S98" i="18" s="1"/>
  <c r="S237" i="18" s="1"/>
  <c r="L19" i="18" a="1"/>
  <c r="L19" i="18" s="1"/>
  <c r="L158" i="18" s="1"/>
  <c r="CD19" i="18" a="1"/>
  <c r="CD19" i="18" s="1"/>
  <c r="CD158" i="18" s="1"/>
  <c r="CP54" i="18" a="1"/>
  <c r="CP54" i="18" s="1"/>
  <c r="CP193" i="18" s="1"/>
  <c r="W54" i="18" a="1"/>
  <c r="W54" i="18" s="1"/>
  <c r="W193" i="18" s="1"/>
  <c r="AO104" i="18" a="1"/>
  <c r="AO104" i="18" s="1"/>
  <c r="AO243" i="18" s="1"/>
  <c r="DL69" i="18" a="1"/>
  <c r="DL69" i="18" s="1"/>
  <c r="DL208" i="18" s="1"/>
  <c r="AH69" i="18" a="1"/>
  <c r="AH69" i="18" s="1"/>
  <c r="AH208" i="18" s="1"/>
  <c r="CA69" i="18" a="1"/>
  <c r="CA69" i="18" s="1"/>
  <c r="CA208" i="18" s="1"/>
  <c r="F69" i="18" a="1"/>
  <c r="F69" i="18" s="1"/>
  <c r="F208" i="18" s="1"/>
  <c r="AY69" i="18" a="1"/>
  <c r="AY69" i="18" s="1"/>
  <c r="AY208" i="18" s="1"/>
  <c r="CR69" i="18" a="1"/>
  <c r="CR69" i="18" s="1"/>
  <c r="CR208" i="18" s="1"/>
  <c r="W69" i="18" a="1"/>
  <c r="W69" i="18" s="1"/>
  <c r="W208" i="18" s="1"/>
  <c r="V69" i="18" a="1"/>
  <c r="V69" i="18" s="1"/>
  <c r="V208" i="18" s="1"/>
  <c r="L69" i="18" a="1"/>
  <c r="L69" i="18" s="1"/>
  <c r="L208" i="18" s="1"/>
  <c r="Q69" i="18" a="1"/>
  <c r="Q69" i="18" s="1"/>
  <c r="Q208" i="18" s="1"/>
  <c r="CM69" i="18" a="1"/>
  <c r="CM69" i="18" s="1"/>
  <c r="CM208" i="18" s="1"/>
  <c r="DA69" i="18" a="1"/>
  <c r="DA69" i="18" s="1"/>
  <c r="DA208" i="18" s="1"/>
  <c r="BG69" i="18" a="1"/>
  <c r="BG69" i="18" s="1"/>
  <c r="BG208" i="18" s="1"/>
  <c r="AV69" i="18" a="1"/>
  <c r="AV69" i="18" s="1"/>
  <c r="AV208" i="18" s="1"/>
  <c r="DD40" i="18" a="1"/>
  <c r="DD40" i="18" s="1"/>
  <c r="DD179" i="18" s="1"/>
  <c r="AR40" i="18" a="1"/>
  <c r="AR40" i="18" s="1"/>
  <c r="AR179" i="18" s="1"/>
  <c r="CV40" i="18" a="1"/>
  <c r="CV40" i="18" s="1"/>
  <c r="CV179" i="18" s="1"/>
  <c r="AJ40" i="18" a="1"/>
  <c r="AJ40" i="18" s="1"/>
  <c r="AJ179" i="18" s="1"/>
  <c r="BR40" i="18" a="1"/>
  <c r="BR40" i="18" s="1"/>
  <c r="BR179" i="18" s="1"/>
  <c r="DN40" i="18" a="1"/>
  <c r="DN40" i="18" s="1"/>
  <c r="DN179" i="18" s="1"/>
  <c r="T40" i="18" a="1"/>
  <c r="T40" i="18" s="1"/>
  <c r="T179" i="18" s="1"/>
  <c r="BJ40" i="18" a="1"/>
  <c r="BJ40" i="18" s="1"/>
  <c r="BJ179" i="18" s="1"/>
  <c r="CN40" i="18" a="1"/>
  <c r="CN40" i="18" s="1"/>
  <c r="CN179" i="18" s="1"/>
  <c r="S40" i="18" a="1"/>
  <c r="S40" i="18" s="1"/>
  <c r="S179" i="18" s="1"/>
  <c r="AZ40" i="18" a="1"/>
  <c r="AZ40" i="18" s="1"/>
  <c r="AZ179" i="18" s="1"/>
  <c r="AH40" i="18" a="1"/>
  <c r="AH40" i="18" s="1"/>
  <c r="AH179" i="18" s="1"/>
  <c r="CW40" i="18" a="1"/>
  <c r="CW40" i="18" s="1"/>
  <c r="CW179" i="18" s="1"/>
  <c r="AP40" i="18" a="1"/>
  <c r="AP40" i="18" s="1"/>
  <c r="AP179" i="18" s="1"/>
  <c r="AO40" i="18" a="1"/>
  <c r="AO40" i="18" s="1"/>
  <c r="AO179" i="18" s="1"/>
  <c r="CS48" i="18" a="1"/>
  <c r="CS48" i="18" s="1"/>
  <c r="CS187" i="18" s="1"/>
  <c r="AG48" i="18" a="1"/>
  <c r="AG48" i="18" s="1"/>
  <c r="AG187" i="18" s="1"/>
  <c r="CL48" i="18" a="1"/>
  <c r="CL48" i="18" s="1"/>
  <c r="CL187" i="18" s="1"/>
  <c r="Z48" i="18" a="1"/>
  <c r="Z48" i="18" s="1"/>
  <c r="Z187" i="18" s="1"/>
  <c r="BU48" i="18" a="1"/>
  <c r="BU48" i="18" s="1"/>
  <c r="BU187" i="18" s="1"/>
  <c r="DE48" i="18" a="1"/>
  <c r="DE48" i="18" s="1"/>
  <c r="DE187" i="18" s="1"/>
  <c r="R48" i="18" a="1"/>
  <c r="R48" i="18" s="1"/>
  <c r="R187" i="18" s="1"/>
  <c r="AO48" i="18" a="1"/>
  <c r="AO48" i="18" s="1"/>
  <c r="AO187" i="18" s="1"/>
  <c r="CI48" i="18" a="1"/>
  <c r="CI48" i="18" s="1"/>
  <c r="CI187" i="18" s="1"/>
  <c r="CN48" i="18" a="1"/>
  <c r="CN48" i="18" s="1"/>
  <c r="CN187" i="18" s="1"/>
  <c r="BY48" i="18" a="1"/>
  <c r="BY48" i="18" s="1"/>
  <c r="BY187" i="18" s="1"/>
  <c r="CV48" i="18" a="1"/>
  <c r="CV48" i="18" s="1"/>
  <c r="CV187" i="18" s="1"/>
  <c r="AH48" i="18" a="1"/>
  <c r="AH48" i="18" s="1"/>
  <c r="AH187" i="18" s="1"/>
  <c r="Y48" i="18" a="1"/>
  <c r="Y48" i="18" s="1"/>
  <c r="Y187" i="18" s="1"/>
  <c r="M48" i="18" a="1"/>
  <c r="M48" i="18" s="1"/>
  <c r="M187" i="18" s="1"/>
  <c r="CE91" i="18" a="1"/>
  <c r="CE91" i="18" s="1"/>
  <c r="CE230" i="18" s="1"/>
  <c r="S91" i="18" a="1"/>
  <c r="S91" i="18" s="1"/>
  <c r="S230" i="18" s="1"/>
  <c r="CD91" i="18" a="1"/>
  <c r="CD91" i="18" s="1"/>
  <c r="CD230" i="18" s="1"/>
  <c r="R91" i="18" a="1"/>
  <c r="R91" i="18" s="1"/>
  <c r="R230" i="18" s="1"/>
  <c r="BY91" i="18" a="1"/>
  <c r="BY91" i="18" s="1"/>
  <c r="BY230" i="18" s="1"/>
  <c r="AP91" i="18" a="1"/>
  <c r="AP91" i="18" s="1"/>
  <c r="AP230" i="18" s="1"/>
  <c r="BN91" i="18" a="1"/>
  <c r="BN91" i="18" s="1"/>
  <c r="BN230" i="18" s="1"/>
  <c r="CP91" i="18" a="1"/>
  <c r="CP91" i="18" s="1"/>
  <c r="CP230" i="18" s="1"/>
  <c r="P91" i="18" a="1"/>
  <c r="P91" i="18" s="1"/>
  <c r="G7" i="18" a="1"/>
  <c r="G7" i="18" s="1"/>
  <c r="G146" i="18" s="1"/>
  <c r="Q44" i="18" a="1"/>
  <c r="Q44" i="18" s="1"/>
  <c r="Q183" i="18" s="1"/>
  <c r="DS104" i="18" a="1"/>
  <c r="DS104" i="18" s="1"/>
  <c r="DS243" i="18" s="1"/>
  <c r="AR17" i="18" a="1"/>
  <c r="AR17" i="18" s="1"/>
  <c r="AR156" i="18" s="1"/>
  <c r="AF90" i="18" a="1"/>
  <c r="AF90" i="18" s="1"/>
  <c r="AF229" i="18" s="1"/>
  <c r="BL77" i="18" a="1"/>
  <c r="BL77" i="18" s="1"/>
  <c r="BL216" i="18" s="1"/>
  <c r="BA97" i="18" a="1"/>
  <c r="BA97" i="18" s="1"/>
  <c r="BA236" i="18" s="1"/>
  <c r="H67" i="18" a="1"/>
  <c r="H67" i="18" s="1"/>
  <c r="H206" i="18" s="1"/>
  <c r="AF93" i="18" a="1"/>
  <c r="AF93" i="18" s="1"/>
  <c r="AF232" i="18" s="1"/>
  <c r="DN102" i="18" a="1"/>
  <c r="DN102" i="18" s="1"/>
  <c r="DN241" i="18" s="1"/>
  <c r="AP102" i="18" a="1"/>
  <c r="AP102" i="18" s="1"/>
  <c r="AP241" i="18" s="1"/>
  <c r="BD41" i="18" a="1"/>
  <c r="BD41" i="18" s="1"/>
  <c r="BD180" i="18" s="1"/>
  <c r="AF47" i="18" a="1"/>
  <c r="AF47" i="18" s="1"/>
  <c r="AF186" i="18" s="1"/>
  <c r="DR57" i="18" a="1"/>
  <c r="DR57" i="18" s="1"/>
  <c r="DR196" i="18" s="1"/>
  <c r="CT65" i="18" a="1"/>
  <c r="CT65" i="18" s="1"/>
  <c r="CT204" i="18" s="1"/>
  <c r="CW65" i="18" a="1"/>
  <c r="CW65" i="18" s="1"/>
  <c r="CW204" i="18" s="1"/>
  <c r="K84" i="18" a="1"/>
  <c r="K84" i="18" s="1"/>
  <c r="K223" i="18" s="1"/>
  <c r="AP56" i="18" a="1"/>
  <c r="AP56" i="18" s="1"/>
  <c r="AP195" i="18" s="1"/>
  <c r="DD12" i="18" a="1"/>
  <c r="DD12" i="18" s="1"/>
  <c r="DD151" i="18" s="1"/>
  <c r="AQ12" i="18" a="1"/>
  <c r="AQ12" i="18" s="1"/>
  <c r="AQ151" i="18" s="1"/>
  <c r="AC12" i="18" a="1"/>
  <c r="AC12" i="18" s="1"/>
  <c r="AC151" i="18" s="1"/>
  <c r="CN12" i="18" a="1"/>
  <c r="CN12" i="18" s="1"/>
  <c r="CN151" i="18" s="1"/>
  <c r="DF5" i="18" a="1"/>
  <c r="DF5" i="18" s="1"/>
  <c r="DF144" i="18" s="1"/>
  <c r="BY5" i="18" a="1"/>
  <c r="BY5" i="18" s="1"/>
  <c r="BY144" i="18" s="1"/>
  <c r="BX5" i="18" a="1"/>
  <c r="BX5" i="18" s="1"/>
  <c r="BX144" i="18" s="1"/>
  <c r="CP5" i="18" a="1"/>
  <c r="CP5" i="18" s="1"/>
  <c r="CP144" i="18" s="1"/>
  <c r="DL5" i="18" a="1"/>
  <c r="DL5" i="18" s="1"/>
  <c r="DL144" i="18" s="1"/>
  <c r="DP5" i="18" a="1"/>
  <c r="DP5" i="18" s="1"/>
  <c r="DP144" i="18" s="1"/>
  <c r="CT68" i="18" a="1"/>
  <c r="CT68" i="18" s="1"/>
  <c r="CT207" i="18" s="1"/>
  <c r="DL68" i="18" a="1"/>
  <c r="DL68" i="18" s="1"/>
  <c r="DL207" i="18" s="1"/>
  <c r="AL68" i="18" a="1"/>
  <c r="AL68" i="18" s="1"/>
  <c r="AL207" i="18" s="1"/>
  <c r="CE68" i="18" a="1"/>
  <c r="CE68" i="18" s="1"/>
  <c r="CE207" i="18" s="1"/>
  <c r="CW68" i="18" a="1"/>
  <c r="CW68" i="18" s="1"/>
  <c r="CW207" i="18" s="1"/>
  <c r="AB68" i="18" a="1"/>
  <c r="AB68" i="18" s="1"/>
  <c r="AB207" i="18" s="1"/>
  <c r="V68" i="18" a="1"/>
  <c r="V68" i="18" s="1"/>
  <c r="V207" i="18" s="1"/>
  <c r="CU68" i="18" a="1"/>
  <c r="CU68" i="18" s="1"/>
  <c r="CU207" i="18" s="1"/>
  <c r="DD68" i="18" a="1"/>
  <c r="DD68" i="18" s="1"/>
  <c r="DD207" i="18" s="1"/>
  <c r="DN68" i="18" a="1"/>
  <c r="DN68" i="18" s="1"/>
  <c r="DN207" i="18" s="1"/>
  <c r="BB68" i="18" a="1"/>
  <c r="BB68" i="18" s="1"/>
  <c r="BB207" i="18" s="1"/>
  <c r="AM68" i="18" a="1"/>
  <c r="AM68" i="18" s="1"/>
  <c r="AM207" i="18" s="1"/>
  <c r="DH74" i="18" a="1"/>
  <c r="DH74" i="18" s="1"/>
  <c r="DH213" i="18" s="1"/>
  <c r="AM74" i="18" a="1"/>
  <c r="AM74" i="18" s="1"/>
  <c r="AM213" i="18" s="1"/>
  <c r="CL74" i="18" a="1"/>
  <c r="CL74" i="18" s="1"/>
  <c r="CL213" i="18" s="1"/>
  <c r="Q74" i="18" a="1"/>
  <c r="Q74" i="18" s="1"/>
  <c r="Q213" i="18" s="1"/>
  <c r="AK74" i="18" a="1"/>
  <c r="AK74" i="18" s="1"/>
  <c r="AK213" i="18" s="1"/>
  <c r="BC74" i="18" a="1"/>
  <c r="BC74" i="18" s="1"/>
  <c r="BC213" i="18" s="1"/>
  <c r="CM74" i="18" a="1"/>
  <c r="CM74" i="18" s="1"/>
  <c r="CM213" i="18" s="1"/>
  <c r="DP74" i="18" a="1"/>
  <c r="DP74" i="18" s="1"/>
  <c r="DP213" i="18" s="1"/>
  <c r="W74" i="18" a="1"/>
  <c r="W74" i="18" s="1"/>
  <c r="W213" i="18" s="1"/>
  <c r="AL74" i="18" a="1"/>
  <c r="AL74" i="18" s="1"/>
  <c r="AL213" i="18" s="1"/>
  <c r="DA74" i="18" a="1"/>
  <c r="DA74" i="18" s="1"/>
  <c r="DA213" i="18" s="1"/>
  <c r="CP74" i="18" a="1"/>
  <c r="CP74" i="18" s="1"/>
  <c r="CP213" i="18" s="1"/>
  <c r="CU74" i="18" a="1"/>
  <c r="CU74" i="18" s="1"/>
  <c r="CU213" i="18" s="1"/>
  <c r="DD96" i="18" a="1"/>
  <c r="DD96" i="18" s="1"/>
  <c r="DD235" i="18" s="1"/>
  <c r="AM96" i="18" a="1"/>
  <c r="AM96" i="18" s="1"/>
  <c r="AM235" i="18" s="1"/>
  <c r="CI96" i="18" a="1"/>
  <c r="CI96" i="18" s="1"/>
  <c r="CI235" i="18" s="1"/>
  <c r="N96" i="18" a="1"/>
  <c r="N96" i="18" s="1"/>
  <c r="N235" i="18" s="1"/>
  <c r="AA96" i="18" a="1"/>
  <c r="AA96" i="18" s="1"/>
  <c r="AA235" i="18" s="1"/>
  <c r="BE96" i="18" a="1"/>
  <c r="BE96" i="18" s="1"/>
  <c r="BE235" i="18" s="1"/>
  <c r="BU96" i="18" a="1"/>
  <c r="BU96" i="18" s="1"/>
  <c r="BU235" i="18" s="1"/>
  <c r="CB96" i="18" a="1"/>
  <c r="CB96" i="18" s="1"/>
  <c r="CB235" i="18" s="1"/>
  <c r="CR96" i="18" a="1"/>
  <c r="CR96" i="18" s="1"/>
  <c r="CR235" i="18" s="1"/>
  <c r="BB96" i="18" a="1"/>
  <c r="BB96" i="18" s="1"/>
  <c r="BB235" i="18" s="1"/>
  <c r="AP96" i="18" a="1"/>
  <c r="AP96" i="18" s="1"/>
  <c r="AP235" i="18" s="1"/>
  <c r="AJ96" i="18" a="1"/>
  <c r="AJ96" i="18" s="1"/>
  <c r="AJ235" i="18" s="1"/>
  <c r="DE96" i="18" a="1"/>
  <c r="DE96" i="18" s="1"/>
  <c r="DE235" i="18" s="1"/>
  <c r="DH23" i="18" a="1"/>
  <c r="DH23" i="18" s="1"/>
  <c r="DH162" i="18" s="1"/>
  <c r="AQ23" i="18" a="1"/>
  <c r="AQ23" i="18" s="1"/>
  <c r="AQ162" i="18" s="1"/>
  <c r="CF23" i="18" a="1"/>
  <c r="CF23" i="18" s="1"/>
  <c r="CF162" i="18" s="1"/>
  <c r="O23" i="18" a="1"/>
  <c r="O23" i="18" s="1"/>
  <c r="O162" i="18" s="1"/>
  <c r="BH23" i="18" a="1"/>
  <c r="BH23" i="18" s="1"/>
  <c r="BH162" i="18" s="1"/>
  <c r="DJ23" i="18" a="1"/>
  <c r="DJ23" i="18" s="1"/>
  <c r="DJ162" i="18" s="1"/>
  <c r="AF23" i="18" a="1"/>
  <c r="AF23" i="18" s="1"/>
  <c r="AF162" i="18" s="1"/>
  <c r="BY23" i="18" a="1"/>
  <c r="BY23" i="18" s="1"/>
  <c r="BY162" i="18" s="1"/>
  <c r="DR23" i="18" a="1"/>
  <c r="DR23" i="18" s="1"/>
  <c r="DR162" i="18" s="1"/>
  <c r="AW23" i="18" a="1"/>
  <c r="AW23" i="18" s="1"/>
  <c r="AW162" i="18" s="1"/>
  <c r="DD23" i="18" a="1"/>
  <c r="DD23" i="18" s="1"/>
  <c r="DD162" i="18" s="1"/>
  <c r="AD23" i="18" a="1"/>
  <c r="AD23" i="18" s="1"/>
  <c r="AD162" i="18" s="1"/>
  <c r="G23" i="18" a="1"/>
  <c r="G23" i="18" s="1"/>
  <c r="G162" i="18" s="1"/>
  <c r="DH45" i="18" a="1"/>
  <c r="DH45" i="18" s="1"/>
  <c r="DH184" i="18" s="1"/>
  <c r="AM45" i="18" a="1"/>
  <c r="AM45" i="18" s="1"/>
  <c r="AM184" i="18" s="1"/>
  <c r="CL45" i="18" a="1"/>
  <c r="CL45" i="18" s="1"/>
  <c r="CL184" i="18" s="1"/>
  <c r="Q45" i="18" a="1"/>
  <c r="Q45" i="18" s="1"/>
  <c r="Q184" i="18" s="1"/>
  <c r="BB45" i="18" a="1"/>
  <c r="BB45" i="18" s="1"/>
  <c r="BB184" i="18" s="1"/>
  <c r="BM45" i="18" a="1"/>
  <c r="BM45" i="18" s="1"/>
  <c r="BM184" i="18" s="1"/>
  <c r="CE45" i="18" a="1"/>
  <c r="CE45" i="18" s="1"/>
  <c r="CE184" i="18" s="1"/>
  <c r="CP45" i="18" a="1"/>
  <c r="CP45" i="18" s="1"/>
  <c r="CP184" i="18" s="1"/>
  <c r="DG45" i="18" a="1"/>
  <c r="DG45" i="18" s="1"/>
  <c r="DG184" i="18" s="1"/>
  <c r="BI45" i="18" a="1"/>
  <c r="BI45" i="18" s="1"/>
  <c r="BI184" i="18" s="1"/>
  <c r="CO45" i="18" a="1"/>
  <c r="CO45" i="18" s="1"/>
  <c r="CO184" i="18" s="1"/>
  <c r="BP45" i="18" a="1"/>
  <c r="BP45" i="18" s="1"/>
  <c r="BP184" i="18" s="1"/>
  <c r="BW45" i="18" a="1"/>
  <c r="BW45" i="18" s="1"/>
  <c r="BW184" i="18" s="1"/>
  <c r="DS100" i="18" a="1"/>
  <c r="DS100" i="18" s="1"/>
  <c r="DS239" i="18" s="1"/>
  <c r="AO100" i="18" a="1"/>
  <c r="AO100" i="18" s="1"/>
  <c r="AO239" i="18" s="1"/>
  <c r="CB100" i="18" a="1"/>
  <c r="CB100" i="18" s="1"/>
  <c r="CB239" i="18" s="1"/>
  <c r="K100" i="18" a="1"/>
  <c r="K100" i="18" s="1"/>
  <c r="K239" i="18" s="1"/>
  <c r="AL100" i="18" a="1"/>
  <c r="AL100" i="18" s="1"/>
  <c r="AL239" i="18" s="1"/>
  <c r="BJ100" i="18" a="1"/>
  <c r="BJ100" i="18" s="1"/>
  <c r="BJ239" i="18" s="1"/>
  <c r="BT100" i="18" a="1"/>
  <c r="BT100" i="18" s="1"/>
  <c r="BT239" i="18" s="1"/>
  <c r="CN100" i="18" a="1"/>
  <c r="CN100" i="18" s="1"/>
  <c r="CN239" i="18" s="1"/>
  <c r="AG100" i="18" a="1"/>
  <c r="AG100" i="18" s="1"/>
  <c r="AG239" i="18" s="1"/>
  <c r="AY100" i="18" a="1"/>
  <c r="AY100" i="18" s="1"/>
  <c r="AY239" i="18" s="1"/>
  <c r="CE100" i="18" a="1"/>
  <c r="CE100" i="18" s="1"/>
  <c r="CE239" i="18" s="1"/>
  <c r="CS100" i="18" a="1"/>
  <c r="CS100" i="18" s="1"/>
  <c r="CS239" i="18" s="1"/>
  <c r="AJ100" i="18" a="1"/>
  <c r="AJ100" i="18" s="1"/>
  <c r="AJ239" i="18" s="1"/>
  <c r="DK53" i="18" a="1"/>
  <c r="DK53" i="18" s="1"/>
  <c r="DK192" i="18" s="1"/>
  <c r="AT53" i="18" a="1"/>
  <c r="AT53" i="18" s="1"/>
  <c r="AT192" i="18" s="1"/>
  <c r="CK53" i="18" a="1"/>
  <c r="CK53" i="18" s="1"/>
  <c r="CK192" i="18" s="1"/>
  <c r="P53" i="18" a="1"/>
  <c r="P53" i="18" s="1"/>
  <c r="AG53" i="18" a="1"/>
  <c r="AG53" i="18" s="1"/>
  <c r="AG192" i="18" s="1"/>
  <c r="BK53" i="18" a="1"/>
  <c r="BK53" i="18" s="1"/>
  <c r="BK192" i="18" s="1"/>
  <c r="DG53" i="18" a="1"/>
  <c r="DG53" i="18" s="1"/>
  <c r="DG192" i="18" s="1"/>
  <c r="DP53" i="18" a="1"/>
  <c r="DP53" i="18" s="1"/>
  <c r="DP192" i="18" s="1"/>
  <c r="J53" i="18" a="1"/>
  <c r="J53" i="18" s="1"/>
  <c r="J192" i="18" s="1"/>
  <c r="BC53" i="18" a="1"/>
  <c r="BC53" i="18" s="1"/>
  <c r="BC192" i="18" s="1"/>
  <c r="AP53" i="18" a="1"/>
  <c r="AP53" i="18" s="1"/>
  <c r="AP192" i="18" s="1"/>
  <c r="BU53" i="18" a="1"/>
  <c r="BU53" i="18" s="1"/>
  <c r="BU192" i="18" s="1"/>
  <c r="AN53" i="18" a="1"/>
  <c r="AN53" i="18" s="1"/>
  <c r="AN192" i="18" s="1"/>
  <c r="AZ42" i="18" a="1"/>
  <c r="AZ42" i="18" s="1"/>
  <c r="AZ181" i="18" s="1"/>
  <c r="DG42" i="18" a="1"/>
  <c r="DG42" i="18" s="1"/>
  <c r="DG181" i="18" s="1"/>
  <c r="CV81" i="18" a="1"/>
  <c r="CV81" i="18" s="1"/>
  <c r="CV220" i="18" s="1"/>
  <c r="CP81" i="18" a="1"/>
  <c r="CP81" i="18" s="1"/>
  <c r="CP220" i="18" s="1"/>
  <c r="CN98" i="18" a="1"/>
  <c r="CN98" i="18" s="1"/>
  <c r="CN237" i="18" s="1"/>
  <c r="CX19" i="18" a="1"/>
  <c r="CX19" i="18" s="1"/>
  <c r="CX158" i="18" s="1"/>
  <c r="CW19" i="18" a="1"/>
  <c r="CW19" i="18" s="1"/>
  <c r="CW158" i="18" s="1"/>
  <c r="BI54" i="18" a="1"/>
  <c r="BI54" i="18" s="1"/>
  <c r="BI193" i="18" s="1"/>
  <c r="CI54" i="18" a="1"/>
  <c r="CI54" i="18" s="1"/>
  <c r="CI193" i="18" s="1"/>
  <c r="AH104" i="18" a="1"/>
  <c r="AH104" i="18" s="1"/>
  <c r="AH243" i="18" s="1"/>
  <c r="CT69" i="18" a="1"/>
  <c r="CT69" i="18" s="1"/>
  <c r="CT208" i="18" s="1"/>
  <c r="Y69" i="18" a="1"/>
  <c r="Y69" i="18" s="1"/>
  <c r="Y208" i="18" s="1"/>
  <c r="BR69" i="18" a="1"/>
  <c r="BR69" i="18" s="1"/>
  <c r="BR208" i="18" s="1"/>
  <c r="DK69" i="18" a="1"/>
  <c r="DK69" i="18" s="1"/>
  <c r="DK208" i="18" s="1"/>
  <c r="AP69" i="18" a="1"/>
  <c r="AP69" i="18" s="1"/>
  <c r="AP208" i="18" s="1"/>
  <c r="CI69" i="18" a="1"/>
  <c r="CI69" i="18" s="1"/>
  <c r="CI208" i="18" s="1"/>
  <c r="N69" i="18" a="1"/>
  <c r="N69" i="18" s="1"/>
  <c r="N208" i="18" s="1"/>
  <c r="M69" i="18" a="1"/>
  <c r="M69" i="18" s="1"/>
  <c r="M208" i="18" s="1"/>
  <c r="DD69" i="18" a="1"/>
  <c r="DD69" i="18" s="1"/>
  <c r="DD208" i="18" s="1"/>
  <c r="DM69" i="18" a="1"/>
  <c r="DM69" i="18" s="1"/>
  <c r="DM208" i="18" s="1"/>
  <c r="BU69" i="18" a="1"/>
  <c r="BU69" i="18" s="1"/>
  <c r="BU208" i="18" s="1"/>
  <c r="BP69" i="18" a="1"/>
  <c r="BP69" i="18" s="1"/>
  <c r="BP208" i="18" s="1"/>
  <c r="AO69" i="18" a="1"/>
  <c r="AO69" i="18" s="1"/>
  <c r="AO208" i="18" s="1"/>
  <c r="CP69" i="18" a="1"/>
  <c r="CP69" i="18" s="1"/>
  <c r="CP208" i="18" s="1"/>
  <c r="CU40" i="18" a="1"/>
  <c r="CU40" i="18" s="1"/>
  <c r="CU179" i="18" s="1"/>
  <c r="AI40" i="18" a="1"/>
  <c r="AI40" i="18" s="1"/>
  <c r="AI179" i="18" s="1"/>
  <c r="CM40" i="18" a="1"/>
  <c r="CM40" i="18" s="1"/>
  <c r="CM179" i="18" s="1"/>
  <c r="AA40" i="18" a="1"/>
  <c r="AA40" i="18" s="1"/>
  <c r="AA179" i="18" s="1"/>
  <c r="BL40" i="18" a="1"/>
  <c r="BL40" i="18" s="1"/>
  <c r="BL179" i="18" s="1"/>
  <c r="DB40" i="18" a="1"/>
  <c r="DB40" i="18" s="1"/>
  <c r="DB179" i="18" s="1"/>
  <c r="H40" i="18" a="1"/>
  <c r="H40" i="18" s="1"/>
  <c r="H179" i="18" s="1"/>
  <c r="BD40" i="18" a="1"/>
  <c r="BD40" i="18" s="1"/>
  <c r="BD179" i="18" s="1"/>
  <c r="CH40" i="18" a="1"/>
  <c r="CH40" i="18" s="1"/>
  <c r="CH179" i="18" s="1"/>
  <c r="DP40" i="18" a="1"/>
  <c r="DP40" i="18" s="1"/>
  <c r="DP179" i="18" s="1"/>
  <c r="J40" i="18" a="1"/>
  <c r="J40" i="18" s="1"/>
  <c r="J179" i="18" s="1"/>
  <c r="E40" i="18" a="1"/>
  <c r="E40" i="18" s="1"/>
  <c r="E179" i="18" s="1"/>
  <c r="BT40" i="18" a="1"/>
  <c r="BT40" i="18" s="1"/>
  <c r="BT179" i="18" s="1"/>
  <c r="CA40" i="18" a="1"/>
  <c r="CA40" i="18" s="1"/>
  <c r="CA179" i="18" s="1"/>
  <c r="CQ40" i="18" a="1"/>
  <c r="CQ40" i="18" s="1"/>
  <c r="CQ179" i="18" s="1"/>
  <c r="CJ48" i="18" a="1"/>
  <c r="CJ48" i="18" s="1"/>
  <c r="CJ187" i="18" s="1"/>
  <c r="X48" i="18" a="1"/>
  <c r="X48" i="18" s="1"/>
  <c r="X187" i="18" s="1"/>
  <c r="CG48" i="18" a="1"/>
  <c r="CG48" i="18" s="1"/>
  <c r="CG187" i="18" s="1"/>
  <c r="U48" i="18" a="1"/>
  <c r="U48" i="18" s="1"/>
  <c r="U187" i="18" s="1"/>
  <c r="BI48" i="18" a="1"/>
  <c r="BI48" i="18" s="1"/>
  <c r="BI187" i="18" s="1"/>
  <c r="CY48" i="18" a="1"/>
  <c r="CY48" i="18" s="1"/>
  <c r="CY187" i="18" s="1"/>
  <c r="E48" i="18" a="1"/>
  <c r="E48" i="18" s="1"/>
  <c r="E187" i="18" s="1"/>
  <c r="AC48" i="18" a="1"/>
  <c r="AC48" i="18" s="1"/>
  <c r="AC187" i="18" s="1"/>
  <c r="CC48" i="18" a="1"/>
  <c r="CC48" i="18" s="1"/>
  <c r="CC187" i="18" s="1"/>
  <c r="CB48" i="18" a="1"/>
  <c r="CB48" i="18" s="1"/>
  <c r="CB187" i="18" s="1"/>
  <c r="AB48" i="18" a="1"/>
  <c r="AB48" i="18" s="1"/>
  <c r="AB187" i="18" s="1"/>
  <c r="AY48" i="18" a="1"/>
  <c r="AY48" i="18" s="1"/>
  <c r="AY187" i="18" s="1"/>
  <c r="I48" i="18" a="1"/>
  <c r="I48" i="18" s="1"/>
  <c r="I187" i="18" s="1"/>
  <c r="BS48" i="18" a="1"/>
  <c r="BS48" i="18" s="1"/>
  <c r="BS187" i="18" s="1"/>
  <c r="CP48" i="18" a="1"/>
  <c r="CP48" i="18" s="1"/>
  <c r="CP187" i="18" s="1"/>
  <c r="BZ91" i="18" a="1"/>
  <c r="BZ91" i="18" s="1"/>
  <c r="BZ230" i="18" s="1"/>
  <c r="N91" i="18" a="1"/>
  <c r="N91" i="18" s="1"/>
  <c r="N230" i="18" s="1"/>
  <c r="BU91" i="18" a="1"/>
  <c r="BU91" i="18" s="1"/>
  <c r="BU230" i="18" s="1"/>
  <c r="I91" i="18" a="1"/>
  <c r="I91" i="18" s="1"/>
  <c r="I230" i="18" s="1"/>
  <c r="BP91" i="18" a="1"/>
  <c r="BP91" i="18" s="1"/>
  <c r="BP230" i="18" s="1"/>
  <c r="X91" i="18" a="1"/>
  <c r="X91" i="18" s="1"/>
  <c r="X230" i="18" s="1"/>
  <c r="BG91" i="18" a="1"/>
  <c r="BG91" i="18" s="1"/>
  <c r="BG230" i="18" s="1"/>
  <c r="CJ91" i="18" a="1"/>
  <c r="CJ91" i="18" s="1"/>
  <c r="CJ230" i="18" s="1"/>
  <c r="J91" i="18" a="1"/>
  <c r="J91" i="18" s="1"/>
  <c r="J230" i="18" s="1"/>
  <c r="H80" i="18" a="1"/>
  <c r="H80" i="18" s="1"/>
  <c r="H219" i="18" s="1"/>
  <c r="I44" i="18" a="1"/>
  <c r="I44" i="18" s="1"/>
  <c r="I183" i="18" s="1"/>
  <c r="CH14" i="18" a="1"/>
  <c r="CH14" i="18" s="1"/>
  <c r="CH153" i="18" s="1"/>
  <c r="BU17" i="18" a="1"/>
  <c r="BU17" i="18" s="1"/>
  <c r="BU156" i="18" s="1"/>
  <c r="CO90" i="18" a="1"/>
  <c r="CO90" i="18" s="1"/>
  <c r="CO229" i="18" s="1"/>
  <c r="BJ77" i="18" a="1"/>
  <c r="BJ77" i="18" s="1"/>
  <c r="BJ216" i="18" s="1"/>
  <c r="DR97" i="18" a="1"/>
  <c r="DR97" i="18" s="1"/>
  <c r="DR236" i="18" s="1"/>
  <c r="DD67" i="18" a="1"/>
  <c r="DD67" i="18" s="1"/>
  <c r="DD206" i="18" s="1"/>
  <c r="AA93" i="18" a="1"/>
  <c r="AA93" i="18" s="1"/>
  <c r="AA232" i="18" s="1"/>
  <c r="BP102" i="18" a="1"/>
  <c r="BP102" i="18" s="1"/>
  <c r="BP241" i="18" s="1"/>
  <c r="DC102" i="18" a="1"/>
  <c r="DC102" i="18" s="1"/>
  <c r="DC241" i="18" s="1"/>
  <c r="BL41" i="18" a="1"/>
  <c r="BL41" i="18" s="1"/>
  <c r="BL180" i="18" s="1"/>
  <c r="CI47" i="18" a="1"/>
  <c r="CI47" i="18" s="1"/>
  <c r="CI186" i="18" s="1"/>
  <c r="CP57" i="18" a="1"/>
  <c r="CP57" i="18" s="1"/>
  <c r="CP196" i="18" s="1"/>
  <c r="K65" i="18" a="1"/>
  <c r="K65" i="18" s="1"/>
  <c r="K204" i="18" s="1"/>
  <c r="BY65" i="18" a="1"/>
  <c r="BY65" i="18" s="1"/>
  <c r="BY204" i="18" s="1"/>
  <c r="CD84" i="18" a="1"/>
  <c r="CD84" i="18" s="1"/>
  <c r="CD223" i="18" s="1"/>
  <c r="BG56" i="18" a="1"/>
  <c r="BG56" i="18" s="1"/>
  <c r="BG195" i="18" s="1"/>
  <c r="AI12" i="18" a="1"/>
  <c r="AI12" i="18" s="1"/>
  <c r="AI151" i="18" s="1"/>
  <c r="BT12" i="18" a="1"/>
  <c r="BT12" i="18" s="1"/>
  <c r="BT151" i="18" s="1"/>
  <c r="BR12" i="18" a="1"/>
  <c r="BR12" i="18" s="1"/>
  <c r="BR151" i="18" s="1"/>
  <c r="BQ12" i="18" a="1"/>
  <c r="BQ12" i="18" s="1"/>
  <c r="BQ151" i="18" s="1"/>
  <c r="CR5" i="18" a="1"/>
  <c r="CR5" i="18" s="1"/>
  <c r="CR144" i="18" s="1"/>
  <c r="R5" i="18" a="1"/>
  <c r="R5" i="18" s="1"/>
  <c r="R144" i="18" s="1"/>
  <c r="AI5" i="18" a="1"/>
  <c r="AI5" i="18" s="1"/>
  <c r="AI144" i="18" s="1"/>
  <c r="BE5" i="18" a="1"/>
  <c r="BE5" i="18" s="1"/>
  <c r="BE144" i="18" s="1"/>
  <c r="DC5" i="18" a="1"/>
  <c r="DC5" i="18" s="1"/>
  <c r="DC144" i="18" s="1"/>
  <c r="DG5" i="18" a="1"/>
  <c r="DG5" i="18" s="1"/>
  <c r="DG144" i="18" s="1"/>
  <c r="CB68" i="18" a="1"/>
  <c r="CB68" i="18" s="1"/>
  <c r="CB207" i="18" s="1"/>
  <c r="DG68" i="18" a="1"/>
  <c r="DG68" i="18" s="1"/>
  <c r="DG207" i="18" s="1"/>
  <c r="AC68" i="18" a="1"/>
  <c r="AC68" i="18" s="1"/>
  <c r="AC207" i="18" s="1"/>
  <c r="BM68" i="18" a="1"/>
  <c r="BM68" i="18" s="1"/>
  <c r="BM207" i="18" s="1"/>
  <c r="CN68" i="18" a="1"/>
  <c r="CN68" i="18" s="1"/>
  <c r="CN207" i="18" s="1"/>
  <c r="W68" i="18" a="1"/>
  <c r="W68" i="18" s="1"/>
  <c r="W207" i="18" s="1"/>
  <c r="M68" i="18" a="1"/>
  <c r="M68" i="18" s="1"/>
  <c r="M207" i="18" s="1"/>
  <c r="CL68" i="18" a="1"/>
  <c r="CL68" i="18" s="1"/>
  <c r="CL207" i="18" s="1"/>
  <c r="BJ68" i="18" a="1"/>
  <c r="BJ68" i="18" s="1"/>
  <c r="BJ207" i="18" s="1"/>
  <c r="CV68" i="18" a="1"/>
  <c r="CV68" i="18" s="1"/>
  <c r="CV207" i="18" s="1"/>
  <c r="AJ68" i="18" a="1"/>
  <c r="AJ68" i="18" s="1"/>
  <c r="AJ207" i="18" s="1"/>
  <c r="CG68" i="18" a="1"/>
  <c r="CG68" i="18" s="1"/>
  <c r="CG207" i="18" s="1"/>
  <c r="CY74" i="18" a="1"/>
  <c r="CY74" i="18" s="1"/>
  <c r="CY213" i="18" s="1"/>
  <c r="AH74" i="18" a="1"/>
  <c r="AH74" i="18" s="1"/>
  <c r="AH213" i="18" s="1"/>
  <c r="CC74" i="18" a="1"/>
  <c r="CC74" i="18" s="1"/>
  <c r="CC213" i="18" s="1"/>
  <c r="DS74" i="18" a="1"/>
  <c r="DS74" i="18" s="1"/>
  <c r="DS213" i="18" s="1"/>
  <c r="S74" i="18" a="1"/>
  <c r="S74" i="18" s="1"/>
  <c r="S213" i="18" s="1"/>
  <c r="AP74" i="18" a="1"/>
  <c r="AP74" i="18" s="1"/>
  <c r="AP213" i="18" s="1"/>
  <c r="CF74" i="18" a="1"/>
  <c r="CF74" i="18" s="1"/>
  <c r="CF213" i="18" s="1"/>
  <c r="DJ74" i="18" a="1"/>
  <c r="DJ74" i="18" s="1"/>
  <c r="DJ213" i="18" s="1"/>
  <c r="J74" i="18" a="1"/>
  <c r="J74" i="18" s="1"/>
  <c r="J213" i="18" s="1"/>
  <c r="AA74" i="18" a="1"/>
  <c r="AA74" i="18" s="1"/>
  <c r="AA213" i="18" s="1"/>
  <c r="AR74" i="18" a="1"/>
  <c r="AR74" i="18" s="1"/>
  <c r="AR213" i="18" s="1"/>
  <c r="BG74" i="18" a="1"/>
  <c r="BG74" i="18" s="1"/>
  <c r="BG213" i="18" s="1"/>
  <c r="CE74" i="18" a="1"/>
  <c r="CE74" i="18" s="1"/>
  <c r="CE213" i="18" s="1"/>
  <c r="CY96" i="18" a="1"/>
  <c r="CY96" i="18" s="1"/>
  <c r="CY235" i="18" s="1"/>
  <c r="AD96" i="18" a="1"/>
  <c r="AD96" i="18" s="1"/>
  <c r="AD235" i="18" s="1"/>
  <c r="BZ96" i="18" a="1"/>
  <c r="BZ96" i="18" s="1"/>
  <c r="BZ235" i="18" s="1"/>
  <c r="E96" i="18" a="1"/>
  <c r="E96" i="18" s="1"/>
  <c r="E235" i="18" s="1"/>
  <c r="I96" i="18" a="1"/>
  <c r="I96" i="18" s="1"/>
  <c r="I235" i="18" s="1"/>
  <c r="AY96" i="18" a="1"/>
  <c r="AY96" i="18" s="1"/>
  <c r="AY235" i="18" s="1"/>
  <c r="AW96" i="18" a="1"/>
  <c r="AW96" i="18" s="1"/>
  <c r="AW235" i="18" s="1"/>
  <c r="BM96" i="18" a="1"/>
  <c r="BM96" i="18" s="1"/>
  <c r="BM235" i="18" s="1"/>
  <c r="CA96" i="18" a="1"/>
  <c r="CA96" i="18" s="1"/>
  <c r="CA235" i="18" s="1"/>
  <c r="V96" i="18" a="1"/>
  <c r="V96" i="18" s="1"/>
  <c r="V235" i="18" s="1"/>
  <c r="AH96" i="18" a="1"/>
  <c r="AH96" i="18" s="1"/>
  <c r="AH235" i="18" s="1"/>
  <c r="BY96" i="18" a="1"/>
  <c r="BY96" i="18" s="1"/>
  <c r="BY235" i="18" s="1"/>
  <c r="BO96" i="18" a="1"/>
  <c r="BO96" i="18" s="1"/>
  <c r="BO235" i="18" s="1"/>
  <c r="DC23" i="18" a="1"/>
  <c r="DC23" i="18" s="1"/>
  <c r="DC162" i="18" s="1"/>
  <c r="AH23" i="18" a="1"/>
  <c r="AH23" i="18" s="1"/>
  <c r="AH162" i="18" s="1"/>
  <c r="CA23" i="18" a="1"/>
  <c r="CA23" i="18" s="1"/>
  <c r="CA162" i="18" s="1"/>
  <c r="F23" i="18" a="1"/>
  <c r="F23" i="18" s="1"/>
  <c r="F162" i="18" s="1"/>
  <c r="BC23" i="18" a="1"/>
  <c r="BC23" i="18" s="1"/>
  <c r="BC162" i="18" s="1"/>
  <c r="CR23" i="18" a="1"/>
  <c r="CR23" i="18" s="1"/>
  <c r="CR162" i="18" s="1"/>
  <c r="AA23" i="18" a="1"/>
  <c r="AA23" i="18" s="1"/>
  <c r="AA162" i="18" s="1"/>
  <c r="BP23" i="18" a="1"/>
  <c r="BP23" i="18" s="1"/>
  <c r="BP162" i="18" s="1"/>
  <c r="DI23" i="18" a="1"/>
  <c r="DI23" i="18" s="1"/>
  <c r="DI162" i="18" s="1"/>
  <c r="AN23" i="18" a="1"/>
  <c r="AN23" i="18" s="1"/>
  <c r="AN162" i="18" s="1"/>
  <c r="BS23" i="18" a="1"/>
  <c r="BS23" i="18" s="1"/>
  <c r="BS162" i="18" s="1"/>
  <c r="L23" i="18" a="1"/>
  <c r="L23" i="18" s="1"/>
  <c r="L162" i="18" s="1"/>
  <c r="BX23" i="18" a="1"/>
  <c r="BX23" i="18" s="1"/>
  <c r="BX162" i="18" s="1"/>
  <c r="CY45" i="18" a="1"/>
  <c r="CY45" i="18" s="1"/>
  <c r="CY184" i="18" s="1"/>
  <c r="AH45" i="18" a="1"/>
  <c r="AH45" i="18" s="1"/>
  <c r="AH184" i="18" s="1"/>
  <c r="CC45" i="18" a="1"/>
  <c r="CC45" i="18" s="1"/>
  <c r="CC184" i="18" s="1"/>
  <c r="H45" i="18" a="1"/>
  <c r="H45" i="18" s="1"/>
  <c r="H184" i="18" s="1"/>
  <c r="AJ45" i="18" a="1"/>
  <c r="AJ45" i="18" s="1"/>
  <c r="AJ184" i="18" s="1"/>
  <c r="BA45" i="18" a="1"/>
  <c r="BA45" i="18" s="1"/>
  <c r="BA184" i="18" s="1"/>
  <c r="BR45" i="18" a="1"/>
  <c r="BR45" i="18" s="1"/>
  <c r="BR184" i="18" s="1"/>
  <c r="CJ45" i="18" a="1"/>
  <c r="CJ45" i="18" s="1"/>
  <c r="CJ184" i="18" s="1"/>
  <c r="CU45" i="18" a="1"/>
  <c r="CU45" i="18" s="1"/>
  <c r="CU184" i="18" s="1"/>
  <c r="AK45" i="18" a="1"/>
  <c r="AK45" i="18" s="1"/>
  <c r="AK184" i="18" s="1"/>
  <c r="BQ45" i="18" a="1"/>
  <c r="BQ45" i="18" s="1"/>
  <c r="BQ184" i="18" s="1"/>
  <c r="AQ45" i="18" a="1"/>
  <c r="AQ45" i="18" s="1"/>
  <c r="AQ184" i="18" s="1"/>
  <c r="AF45" i="18" a="1"/>
  <c r="AF45" i="18" s="1"/>
  <c r="AF184" i="18" s="1"/>
  <c r="DA100" i="18" a="1"/>
  <c r="DA100" i="18" s="1"/>
  <c r="DA239" i="18" s="1"/>
  <c r="AF100" i="18" a="1"/>
  <c r="AF100" i="18" s="1"/>
  <c r="AF239" i="18" s="1"/>
  <c r="BW100" i="18" a="1"/>
  <c r="BW100" i="18" s="1"/>
  <c r="BW239" i="18" s="1"/>
  <c r="DN100" i="18" a="1"/>
  <c r="DN100" i="18" s="1"/>
  <c r="DN239" i="18" s="1"/>
  <c r="Z100" i="18" a="1"/>
  <c r="Z100" i="18" s="1"/>
  <c r="Z239" i="18" s="1"/>
  <c r="BD100" i="18" a="1"/>
  <c r="BD100" i="18" s="1"/>
  <c r="BD239" i="18" s="1"/>
  <c r="BH100" i="18" a="1"/>
  <c r="BH100" i="18" s="1"/>
  <c r="BH239" i="18" s="1"/>
  <c r="BA100" i="18" a="1"/>
  <c r="BA100" i="18" s="1"/>
  <c r="BA239" i="18" s="1"/>
  <c r="V100" i="18" a="1"/>
  <c r="V100" i="18" s="1"/>
  <c r="V239" i="18" s="1"/>
  <c r="DE100" i="18" a="1"/>
  <c r="DE100" i="18" s="1"/>
  <c r="DE239" i="18" s="1"/>
  <c r="BB100" i="18" a="1"/>
  <c r="BB100" i="18" s="1"/>
  <c r="BB239" i="18" s="1"/>
  <c r="BX100" i="18" a="1"/>
  <c r="BX100" i="18" s="1"/>
  <c r="BX239" i="18" s="1"/>
  <c r="DO100" i="18" a="1"/>
  <c r="DO100" i="18" s="1"/>
  <c r="DO239" i="18" s="1"/>
  <c r="DF53" i="18" a="1"/>
  <c r="DF53" i="18" s="1"/>
  <c r="DF192" i="18" s="1"/>
  <c r="AB53" i="18" a="1"/>
  <c r="AB53" i="18" s="1"/>
  <c r="AB192" i="18" s="1"/>
  <c r="CB53" i="18" a="1"/>
  <c r="CB53" i="18" s="1"/>
  <c r="CB192" i="18" s="1"/>
  <c r="G53" i="18" a="1"/>
  <c r="G53" i="18" s="1"/>
  <c r="G192" i="18" s="1"/>
  <c r="AA53" i="18" a="1"/>
  <c r="AA53" i="18" s="1"/>
  <c r="AA192" i="18" s="1"/>
  <c r="AX53" i="18" a="1"/>
  <c r="AX53" i="18" s="1"/>
  <c r="AX192" i="18" s="1"/>
  <c r="CU53" i="18" a="1"/>
  <c r="CU53" i="18" s="1"/>
  <c r="CU192" i="18" s="1"/>
  <c r="DD53" i="18" a="1"/>
  <c r="DD53" i="18" s="1"/>
  <c r="DD192" i="18" s="1"/>
  <c r="DC53" i="18" a="1"/>
  <c r="DC53" i="18" s="1"/>
  <c r="DC192" i="18" s="1"/>
  <c r="AQ53" i="18" a="1"/>
  <c r="AQ53" i="18" s="1"/>
  <c r="AQ192" i="18" s="1"/>
  <c r="AD53" i="18" a="1"/>
  <c r="AD53" i="18" s="1"/>
  <c r="AD192" i="18" s="1"/>
  <c r="AW53" i="18" a="1"/>
  <c r="AW53" i="18" s="1"/>
  <c r="AW192" i="18" s="1"/>
  <c r="BI53" i="18" a="1"/>
  <c r="BI53" i="18" s="1"/>
  <c r="BI192" i="18" s="1"/>
  <c r="AC42" i="18" a="1"/>
  <c r="AC42" i="18" s="1"/>
  <c r="AC181" i="18" s="1"/>
  <c r="CD42" i="18" a="1"/>
  <c r="CD42" i="18" s="1"/>
  <c r="CD181" i="18" s="1"/>
  <c r="BA81" i="18" a="1"/>
  <c r="BA81" i="18" s="1"/>
  <c r="BA220" i="18" s="1"/>
  <c r="CX98" i="18" a="1"/>
  <c r="CX98" i="18" s="1"/>
  <c r="CX237" i="18" s="1"/>
  <c r="BQ98" i="18" a="1"/>
  <c r="BQ98" i="18" s="1"/>
  <c r="BQ237" i="18" s="1"/>
  <c r="BP19" i="18" a="1"/>
  <c r="BP19" i="18" s="1"/>
  <c r="BP158" i="18" s="1"/>
  <c r="DP19" i="18" a="1"/>
  <c r="DP19" i="18" s="1"/>
  <c r="DP158" i="18" s="1"/>
  <c r="BD54" i="18" a="1"/>
  <c r="BD54" i="18" s="1"/>
  <c r="BD193" i="18" s="1"/>
  <c r="R104" i="18" a="1"/>
  <c r="R104" i="18" s="1"/>
  <c r="R243" i="18" s="1"/>
  <c r="BC104" i="18" a="1"/>
  <c r="BC104" i="18" s="1"/>
  <c r="BC243" i="18" s="1"/>
  <c r="CK69" i="18" a="1"/>
  <c r="CK69" i="18" s="1"/>
  <c r="CK208" i="18" s="1"/>
  <c r="T69" i="18" a="1"/>
  <c r="T69" i="18" s="1"/>
  <c r="T208" i="18" s="1"/>
  <c r="BI69" i="18" a="1"/>
  <c r="BI69" i="18" s="1"/>
  <c r="BI208" i="18" s="1"/>
  <c r="DB69" i="18" a="1"/>
  <c r="DB69" i="18" s="1"/>
  <c r="DB208" i="18" s="1"/>
  <c r="AG69" i="18" a="1"/>
  <c r="AG69" i="18" s="1"/>
  <c r="AG208" i="18" s="1"/>
  <c r="BZ69" i="18" a="1"/>
  <c r="BZ69" i="18" s="1"/>
  <c r="BZ208" i="18" s="1"/>
  <c r="CZ69" i="18" a="1"/>
  <c r="CZ69" i="18" s="1"/>
  <c r="CZ208" i="18" s="1"/>
  <c r="DR69" i="18" a="1"/>
  <c r="DR69" i="18" s="1"/>
  <c r="DR208" i="18" s="1"/>
  <c r="CU69" i="18" a="1"/>
  <c r="CU69" i="18" s="1"/>
  <c r="CU208" i="18" s="1"/>
  <c r="CB69" i="18" a="1"/>
  <c r="CB69" i="18" s="1"/>
  <c r="CB208" i="18" s="1"/>
  <c r="AJ69" i="18" a="1"/>
  <c r="AJ69" i="18" s="1"/>
  <c r="AJ208" i="18" s="1"/>
  <c r="AX69" i="18" a="1"/>
  <c r="AX69" i="18" s="1"/>
  <c r="AX208" i="18" s="1"/>
  <c r="CD69" i="18" a="1"/>
  <c r="CD69" i="18" s="1"/>
  <c r="CD208" i="18" s="1"/>
  <c r="CG69" i="18" a="1"/>
  <c r="CG69" i="18" s="1"/>
  <c r="CG208" i="18" s="1"/>
  <c r="CL40" i="18" a="1"/>
  <c r="CL40" i="18" s="1"/>
  <c r="CL179" i="18" s="1"/>
  <c r="Z40" i="18" a="1"/>
  <c r="Z40" i="18" s="1"/>
  <c r="Z179" i="18" s="1"/>
  <c r="CD40" i="18" a="1"/>
  <c r="CD40" i="18" s="1"/>
  <c r="CD179" i="18" s="1"/>
  <c r="R40" i="18" a="1"/>
  <c r="R40" i="18" s="1"/>
  <c r="R179" i="18" s="1"/>
  <c r="BE40" i="18" a="1"/>
  <c r="BE40" i="18" s="1"/>
  <c r="BE179" i="18" s="1"/>
  <c r="CO40" i="18" a="1"/>
  <c r="CO40" i="18" s="1"/>
  <c r="CO179" i="18" s="1"/>
  <c r="Y40" i="18" a="1"/>
  <c r="Y40" i="18" s="1"/>
  <c r="Y179" i="18" s="1"/>
  <c r="AL40" i="18" a="1"/>
  <c r="AL40" i="18" s="1"/>
  <c r="AL179" i="18" s="1"/>
  <c r="BV40" i="18" a="1"/>
  <c r="BV40" i="18" s="1"/>
  <c r="BV179" i="18" s="1"/>
  <c r="CR40" i="18" a="1"/>
  <c r="CR40" i="18" s="1"/>
  <c r="CR179" i="18" s="1"/>
  <c r="CY40" i="18" a="1"/>
  <c r="CY40" i="18" s="1"/>
  <c r="CY179" i="18" s="1"/>
  <c r="DK40" i="18" a="1"/>
  <c r="DK40" i="18" s="1"/>
  <c r="DK179" i="18" s="1"/>
  <c r="AC40" i="18" a="1"/>
  <c r="AC40" i="18" s="1"/>
  <c r="AC179" i="18" s="1"/>
  <c r="X40" i="18" a="1"/>
  <c r="X40" i="18" s="1"/>
  <c r="X179" i="18" s="1"/>
  <c r="AN40" i="18" a="1"/>
  <c r="AN40" i="18" s="1"/>
  <c r="AN179" i="18" s="1"/>
  <c r="CA48" i="18" a="1"/>
  <c r="CA48" i="18" s="1"/>
  <c r="CA187" i="18" s="1"/>
  <c r="O48" i="18" a="1"/>
  <c r="O48" i="18" s="1"/>
  <c r="O187" i="18" s="1"/>
  <c r="BX48" i="18" a="1"/>
  <c r="BX48" i="18" s="1"/>
  <c r="BX187" i="18" s="1"/>
  <c r="L48" i="18" a="1"/>
  <c r="L48" i="18" s="1"/>
  <c r="L187" i="18" s="1"/>
  <c r="BC48" i="18" a="1"/>
  <c r="BC48" i="18" s="1"/>
  <c r="BC187" i="18" s="1"/>
  <c r="CM48" i="18" a="1"/>
  <c r="CM48" i="18" s="1"/>
  <c r="CM187" i="18" s="1"/>
  <c r="CR48" i="18" a="1"/>
  <c r="CR48" i="18" s="1"/>
  <c r="CR187" i="18" s="1"/>
  <c r="W48" i="18" a="1"/>
  <c r="W48" i="18" s="1"/>
  <c r="W187" i="18" s="1"/>
  <c r="BW48" i="18" a="1"/>
  <c r="BW48" i="18" s="1"/>
  <c r="BW187" i="18" s="1"/>
  <c r="BP48" i="18" a="1"/>
  <c r="BP48" i="18" s="1"/>
  <c r="BP187" i="18" s="1"/>
  <c r="P48" i="18" a="1"/>
  <c r="P48" i="18" s="1"/>
  <c r="AM48" i="18" a="1"/>
  <c r="AM48" i="18" s="1"/>
  <c r="AM187" i="18" s="1"/>
  <c r="DB48" i="18" a="1"/>
  <c r="DB48" i="18" s="1"/>
  <c r="DB187" i="18" s="1"/>
  <c r="DO48" i="18" a="1"/>
  <c r="DO48" i="18" s="1"/>
  <c r="DO187" i="18" s="1"/>
  <c r="BJ48" i="18" a="1"/>
  <c r="BJ48" i="18" s="1"/>
  <c r="BJ187" i="18" s="1"/>
  <c r="BQ91" i="18" a="1"/>
  <c r="BQ91" i="18" s="1"/>
  <c r="BQ230" i="18" s="1"/>
  <c r="E91" i="18" a="1"/>
  <c r="E91" i="18" s="1"/>
  <c r="E230" i="18" s="1"/>
  <c r="BL91" i="18" a="1"/>
  <c r="BL91" i="18" s="1"/>
  <c r="BL230" i="18" s="1"/>
  <c r="DS91" i="18" a="1"/>
  <c r="DS91" i="18" s="1"/>
  <c r="DS230" i="18" s="1"/>
  <c r="CS91" i="18" a="1"/>
  <c r="CS91" i="18" s="1"/>
  <c r="CS230" i="18" s="1"/>
  <c r="Q91" i="18" a="1"/>
  <c r="Q91" i="18" s="1"/>
  <c r="Q230" i="18" s="1"/>
  <c r="DN86" i="18" a="1"/>
  <c r="DN86" i="18" s="1"/>
  <c r="DN225" i="18" s="1"/>
  <c r="BR73" i="18" a="1"/>
  <c r="BR73" i="18" s="1"/>
  <c r="BR212" i="18" s="1"/>
  <c r="BZ14" i="18" a="1"/>
  <c r="BZ14" i="18" s="1"/>
  <c r="BZ153" i="18" s="1"/>
  <c r="CX17" i="18" a="1"/>
  <c r="CX17" i="18" s="1"/>
  <c r="CX156" i="18" s="1"/>
  <c r="CT90" i="18" a="1"/>
  <c r="CT90" i="18" s="1"/>
  <c r="CT229" i="18" s="1"/>
  <c r="CI77" i="18" a="1"/>
  <c r="CI77" i="18" s="1"/>
  <c r="CI216" i="18" s="1"/>
  <c r="DN97" i="18" a="1"/>
  <c r="DN97" i="18" s="1"/>
  <c r="DN236" i="18" s="1"/>
  <c r="CR67" i="18" a="1"/>
  <c r="CR67" i="18" s="1"/>
  <c r="CR206" i="18" s="1"/>
  <c r="V93" i="18" a="1"/>
  <c r="V93" i="18" s="1"/>
  <c r="V232" i="18" s="1"/>
  <c r="BI102" i="18" a="1"/>
  <c r="BI102" i="18" s="1"/>
  <c r="BI241" i="18" s="1"/>
  <c r="AI41" i="18" a="1"/>
  <c r="AI41" i="18" s="1"/>
  <c r="AI180" i="18" s="1"/>
  <c r="BI41" i="18" a="1"/>
  <c r="BI41" i="18" s="1"/>
  <c r="BI180" i="18" s="1"/>
  <c r="BH47" i="18" a="1"/>
  <c r="BH47" i="18" s="1"/>
  <c r="BH186" i="18" s="1"/>
  <c r="AE57" i="18" a="1"/>
  <c r="AE57" i="18" s="1"/>
  <c r="AE196" i="18" s="1"/>
  <c r="W65" i="18" a="1"/>
  <c r="W65" i="18" s="1"/>
  <c r="W204" i="18" s="1"/>
  <c r="BP84" i="18" a="1"/>
  <c r="BP84" i="18" s="1"/>
  <c r="BP223" i="18" s="1"/>
  <c r="CU84" i="18" a="1"/>
  <c r="CU84" i="18" s="1"/>
  <c r="CU223" i="18" s="1"/>
  <c r="AN56" i="18" a="1"/>
  <c r="AN56" i="18" s="1"/>
  <c r="AN195" i="18" s="1"/>
  <c r="Q12" i="18" a="1"/>
  <c r="Q12" i="18" s="1"/>
  <c r="Q151" i="18" s="1"/>
  <c r="BN12" i="18" a="1"/>
  <c r="BN12" i="18" s="1"/>
  <c r="BN151" i="18" s="1"/>
  <c r="BL12" i="18" a="1"/>
  <c r="BL12" i="18" s="1"/>
  <c r="BL151" i="18" s="1"/>
  <c r="DK5" i="18" a="1"/>
  <c r="DK5" i="18" s="1"/>
  <c r="DK144" i="18" s="1"/>
  <c r="BZ5" i="18" a="1"/>
  <c r="BZ5" i="18" s="1"/>
  <c r="BZ144" i="18" s="1"/>
  <c r="M5" i="18" a="1"/>
  <c r="M5" i="18" s="1"/>
  <c r="M144" i="18" s="1"/>
  <c r="Z5" i="18" a="1"/>
  <c r="Z5" i="18" s="1"/>
  <c r="Z144" i="18" s="1"/>
  <c r="AV5" i="18" a="1"/>
  <c r="AV5" i="18" s="1"/>
  <c r="AV144" i="18" s="1"/>
  <c r="BW5" i="18" a="1"/>
  <c r="BW5" i="18" s="1"/>
  <c r="BW144" i="18" s="1"/>
  <c r="CX5" i="18" a="1"/>
  <c r="CX5" i="18" s="1"/>
  <c r="CX144" i="18" s="1"/>
  <c r="BN68" i="18" a="1"/>
  <c r="BN68" i="18" s="1"/>
  <c r="BN207" i="18" s="1"/>
  <c r="CX68" i="18" a="1"/>
  <c r="CX68" i="18" s="1"/>
  <c r="CX207" i="18" s="1"/>
  <c r="T68" i="18" a="1"/>
  <c r="T68" i="18" s="1"/>
  <c r="T207" i="18" s="1"/>
  <c r="AY68" i="18" a="1"/>
  <c r="AY68" i="18" s="1"/>
  <c r="AY207" i="18" s="1"/>
  <c r="CI68" i="18" a="1"/>
  <c r="CI68" i="18" s="1"/>
  <c r="CI207" i="18" s="1"/>
  <c r="N68" i="18" a="1"/>
  <c r="N68" i="18" s="1"/>
  <c r="N207" i="18" s="1"/>
  <c r="DR68" i="18" a="1"/>
  <c r="DR68" i="18" s="1"/>
  <c r="DR207" i="18" s="1"/>
  <c r="BT68" i="18" a="1"/>
  <c r="BT68" i="18" s="1"/>
  <c r="BT207" i="18" s="1"/>
  <c r="BA68" i="18" a="1"/>
  <c r="BA68" i="18" s="1"/>
  <c r="BA207" i="18" s="1"/>
  <c r="BK68" i="18" a="1"/>
  <c r="BK68" i="18" s="1"/>
  <c r="BK207" i="18" s="1"/>
  <c r="DS68" i="18" a="1"/>
  <c r="DS68" i="18" s="1"/>
  <c r="DS207" i="18" s="1"/>
  <c r="BU68" i="18" a="1"/>
  <c r="BU68" i="18" s="1"/>
  <c r="BU207" i="18" s="1"/>
  <c r="CT74" i="18" a="1"/>
  <c r="CT74" i="18" s="1"/>
  <c r="CT213" i="18" s="1"/>
  <c r="Y74" i="18" a="1"/>
  <c r="Y74" i="18" s="1"/>
  <c r="Y213" i="18" s="1"/>
  <c r="BK74" i="18" a="1"/>
  <c r="BK74" i="18" s="1"/>
  <c r="BK213" i="18" s="1"/>
  <c r="DL74" i="18" a="1"/>
  <c r="DL74" i="18" s="1"/>
  <c r="DL213" i="18" s="1"/>
  <c r="M74" i="18" a="1"/>
  <c r="M74" i="18" s="1"/>
  <c r="M213" i="18" s="1"/>
  <c r="AD74" i="18" a="1"/>
  <c r="AD74" i="18" s="1"/>
  <c r="AD213" i="18" s="1"/>
  <c r="BZ74" i="18" a="1"/>
  <c r="BZ74" i="18" s="1"/>
  <c r="BZ213" i="18" s="1"/>
  <c r="DD74" i="18" a="1"/>
  <c r="DD74" i="18" s="1"/>
  <c r="DD213" i="18" s="1"/>
  <c r="CJ74" i="18" a="1"/>
  <c r="CJ74" i="18" s="1"/>
  <c r="CJ213" i="18" s="1"/>
  <c r="DN74" i="18" a="1"/>
  <c r="DN74" i="18" s="1"/>
  <c r="DN213" i="18" s="1"/>
  <c r="AF74" i="18" a="1"/>
  <c r="AF74" i="18" s="1"/>
  <c r="AF213" i="18" s="1"/>
  <c r="CI74" i="18" a="1"/>
  <c r="CI74" i="18" s="1"/>
  <c r="CI213" i="18" s="1"/>
  <c r="CD74" i="18" a="1"/>
  <c r="CD74" i="18" s="1"/>
  <c r="CD213" i="18" s="1"/>
  <c r="CP96" i="18" a="1"/>
  <c r="CP96" i="18" s="1"/>
  <c r="CP235" i="18" s="1"/>
  <c r="U96" i="18" a="1"/>
  <c r="U96" i="18" s="1"/>
  <c r="U235" i="18" s="1"/>
  <c r="BQ96" i="18" a="1"/>
  <c r="BQ96" i="18" s="1"/>
  <c r="BQ235" i="18" s="1"/>
  <c r="CD96" i="18" a="1"/>
  <c r="CD96" i="18" s="1"/>
  <c r="CD235" i="18" s="1"/>
  <c r="DN96" i="18" a="1"/>
  <c r="DN96" i="18" s="1"/>
  <c r="DN235" i="18" s="1"/>
  <c r="AS96" i="18" a="1"/>
  <c r="AS96" i="18" s="1"/>
  <c r="AS235" i="18" s="1"/>
  <c r="AO96" i="18" a="1"/>
  <c r="AO96" i="18" s="1"/>
  <c r="AO235" i="18" s="1"/>
  <c r="BD96" i="18" a="1"/>
  <c r="BD96" i="18" s="1"/>
  <c r="BD235" i="18" s="1"/>
  <c r="BT96" i="18" a="1"/>
  <c r="BT96" i="18" s="1"/>
  <c r="BT235" i="18" s="1"/>
  <c r="M96" i="18" a="1"/>
  <c r="M96" i="18" s="1"/>
  <c r="M235" i="18" s="1"/>
  <c r="J96" i="18" a="1"/>
  <c r="J96" i="18" s="1"/>
  <c r="J235" i="18" s="1"/>
  <c r="AI96" i="18" a="1"/>
  <c r="AI96" i="18" s="1"/>
  <c r="AI235" i="18" s="1"/>
  <c r="AQ96" i="18" a="1"/>
  <c r="AQ96" i="18" s="1"/>
  <c r="AQ235" i="18" s="1"/>
  <c r="CT23" i="18" a="1"/>
  <c r="CT23" i="18" s="1"/>
  <c r="CT162" i="18" s="1"/>
  <c r="Y23" i="18" a="1"/>
  <c r="Y23" i="18" s="1"/>
  <c r="Y162" i="18" s="1"/>
  <c r="BR23" i="18" a="1"/>
  <c r="BR23" i="18" s="1"/>
  <c r="BR162" i="18" s="1"/>
  <c r="DO23" i="18" a="1"/>
  <c r="DO23" i="18" s="1"/>
  <c r="DO162" i="18" s="1"/>
  <c r="AK23" i="18" a="1"/>
  <c r="AK23" i="18" s="1"/>
  <c r="AK162" i="18" s="1"/>
  <c r="CM23" i="18" a="1"/>
  <c r="CM23" i="18" s="1"/>
  <c r="CM162" i="18" s="1"/>
  <c r="R23" i="18" a="1"/>
  <c r="R23" i="18" s="1"/>
  <c r="R162" i="18" s="1"/>
  <c r="BK23" i="18" a="1"/>
  <c r="BK23" i="18" s="1"/>
  <c r="BK162" i="18" s="1"/>
  <c r="CZ23" i="18" a="1"/>
  <c r="CZ23" i="18" s="1"/>
  <c r="CZ162" i="18" s="1"/>
  <c r="AI23" i="18" a="1"/>
  <c r="AI23" i="18" s="1"/>
  <c r="AI162" i="18" s="1"/>
  <c r="BA23" i="18" a="1"/>
  <c r="BA23" i="18" s="1"/>
  <c r="BA162" i="18" s="1"/>
  <c r="CE23" i="18" a="1"/>
  <c r="CE23" i="18" s="1"/>
  <c r="CE162" i="18" s="1"/>
  <c r="AM23" i="18" a="1"/>
  <c r="AM23" i="18" s="1"/>
  <c r="AM162" i="18" s="1"/>
  <c r="CT45" i="18" a="1"/>
  <c r="CT45" i="18" s="1"/>
  <c r="CT184" i="18" s="1"/>
  <c r="Y45" i="18" a="1"/>
  <c r="Y45" i="18" s="1"/>
  <c r="Y184" i="18" s="1"/>
  <c r="BT45" i="18" a="1"/>
  <c r="BT45" i="18" s="1"/>
  <c r="BT184" i="18" s="1"/>
  <c r="DK45" i="18" a="1"/>
  <c r="DK45" i="18" s="1"/>
  <c r="DK184" i="18" s="1"/>
  <c r="AC45" i="18" a="1"/>
  <c r="AC45" i="18" s="1"/>
  <c r="AC184" i="18" s="1"/>
  <c r="AO45" i="18" a="1"/>
  <c r="AO45" i="18" s="1"/>
  <c r="AO184" i="18" s="1"/>
  <c r="BG45" i="18" a="1"/>
  <c r="BG45" i="18" s="1"/>
  <c r="BG184" i="18" s="1"/>
  <c r="CD45" i="18" a="1"/>
  <c r="CD45" i="18" s="1"/>
  <c r="CD184" i="18" s="1"/>
  <c r="CI45" i="18" a="1"/>
  <c r="CI45" i="18" s="1"/>
  <c r="CI184" i="18" s="1"/>
  <c r="M45" i="18" a="1"/>
  <c r="M45" i="18" s="1"/>
  <c r="M184" i="18" s="1"/>
  <c r="AS45" i="18" a="1"/>
  <c r="AS45" i="18" s="1"/>
  <c r="AS184" i="18" s="1"/>
  <c r="S45" i="18" a="1"/>
  <c r="S45" i="18" s="1"/>
  <c r="S184" i="18" s="1"/>
  <c r="AD45" i="18" a="1"/>
  <c r="AD45" i="18" s="1"/>
  <c r="AD184" i="18" s="1"/>
  <c r="CR100" i="18" a="1"/>
  <c r="CR100" i="18" s="1"/>
  <c r="CR239" i="18" s="1"/>
  <c r="AA100" i="18" a="1"/>
  <c r="AA100" i="18" s="1"/>
  <c r="AA239" i="18" s="1"/>
  <c r="BN100" i="18" a="1"/>
  <c r="BN100" i="18" s="1"/>
  <c r="BN239" i="18" s="1"/>
  <c r="DB100" i="18" a="1"/>
  <c r="DB100" i="18" s="1"/>
  <c r="DB239" i="18" s="1"/>
  <c r="T100" i="18" a="1"/>
  <c r="T100" i="18" s="1"/>
  <c r="T239" i="18" s="1"/>
  <c r="AR100" i="18" a="1"/>
  <c r="AR100" i="18" s="1"/>
  <c r="AR239" i="18" s="1"/>
  <c r="AI100" i="18" a="1"/>
  <c r="AI100" i="18" s="1"/>
  <c r="AI239" i="18" s="1"/>
  <c r="X100" i="18" a="1"/>
  <c r="X100" i="18" s="1"/>
  <c r="X239" i="18" s="1"/>
  <c r="M100" i="18" a="1"/>
  <c r="M100" i="18" s="1"/>
  <c r="M239" i="18" s="1"/>
  <c r="AW100" i="18" a="1"/>
  <c r="AW100" i="18" s="1"/>
  <c r="AW239" i="18" s="1"/>
  <c r="AS100" i="18" a="1"/>
  <c r="AS100" i="18" s="1"/>
  <c r="AS239" i="18" s="1"/>
  <c r="AB100" i="18" a="1"/>
  <c r="AB100" i="18" s="1"/>
  <c r="AB239" i="18" s="1"/>
  <c r="DL100" i="18" a="1"/>
  <c r="DL100" i="18" s="1"/>
  <c r="DL239" i="18" s="1"/>
  <c r="CN53" i="18" a="1"/>
  <c r="CN53" i="18" s="1"/>
  <c r="CN192" i="18" s="1"/>
  <c r="S53" i="18" a="1"/>
  <c r="S53" i="18" s="1"/>
  <c r="S192" i="18" s="1"/>
  <c r="BS53" i="18" a="1"/>
  <c r="BS53" i="18" s="1"/>
  <c r="BS192" i="18" s="1"/>
  <c r="DN53" i="18" a="1"/>
  <c r="DN53" i="18" s="1"/>
  <c r="DN192" i="18" s="1"/>
  <c r="U53" i="18" a="1"/>
  <c r="U53" i="18" s="1"/>
  <c r="U192" i="18" s="1"/>
  <c r="AL53" i="18" a="1"/>
  <c r="AL53" i="18" s="1"/>
  <c r="AL192" i="18" s="1"/>
  <c r="CH53" i="18" a="1"/>
  <c r="CH53" i="18" s="1"/>
  <c r="CH192" i="18" s="1"/>
  <c r="BM53" i="18" a="1"/>
  <c r="BM53" i="18" s="1"/>
  <c r="BM192" i="18" s="1"/>
  <c r="CQ53" i="18" a="1"/>
  <c r="CQ53" i="18" s="1"/>
  <c r="CQ192" i="18" s="1"/>
  <c r="AE53" i="18" a="1"/>
  <c r="AE53" i="18" s="1"/>
  <c r="AE192" i="18" s="1"/>
  <c r="DJ53" i="18" a="1"/>
  <c r="DJ53" i="18" s="1"/>
  <c r="DJ192" i="18" s="1"/>
  <c r="CS53" i="18" a="1"/>
  <c r="CS53" i="18" s="1"/>
  <c r="CS192" i="18" s="1"/>
  <c r="DE53" i="18" a="1"/>
  <c r="DE53" i="18" s="1"/>
  <c r="DE192" i="18" s="1"/>
  <c r="BG42" i="18" a="1"/>
  <c r="BG42" i="18" s="1"/>
  <c r="BG181" i="18" s="1"/>
  <c r="DE42" i="18" a="1"/>
  <c r="DE42" i="18" s="1"/>
  <c r="DE181" i="18" s="1"/>
  <c r="CW81" i="18" a="1"/>
  <c r="CW81" i="18" s="1"/>
  <c r="CW220" i="18" s="1"/>
  <c r="BH98" i="18" a="1"/>
  <c r="BH98" i="18" s="1"/>
  <c r="BH237" i="18" s="1"/>
  <c r="AA98" i="18" a="1"/>
  <c r="AA98" i="18" s="1"/>
  <c r="AA237" i="18" s="1"/>
  <c r="BQ19" i="18" a="1"/>
  <c r="BQ19" i="18" s="1"/>
  <c r="BQ158" i="18" s="1"/>
  <c r="BN19" i="18" a="1"/>
  <c r="BN19" i="18" s="1"/>
  <c r="BN158" i="18" s="1"/>
  <c r="BA54" i="18" a="1"/>
  <c r="BA54" i="18" s="1"/>
  <c r="BA193" i="18" s="1"/>
  <c r="CM104" i="18" a="1"/>
  <c r="CM104" i="18" s="1"/>
  <c r="CM243" i="18" s="1"/>
  <c r="X104" i="18" a="1"/>
  <c r="X104" i="18" s="1"/>
  <c r="X243" i="18" s="1"/>
  <c r="CF69" i="18" a="1"/>
  <c r="CF69" i="18" s="1"/>
  <c r="CF208" i="18" s="1"/>
  <c r="K69" i="18" a="1"/>
  <c r="K69" i="18" s="1"/>
  <c r="K208" i="18" s="1"/>
  <c r="BD69" i="18" a="1"/>
  <c r="BD69" i="18" s="1"/>
  <c r="BD208" i="18" s="1"/>
  <c r="CS69" i="18" a="1"/>
  <c r="CS69" i="18" s="1"/>
  <c r="CS208" i="18" s="1"/>
  <c r="AB69" i="18" a="1"/>
  <c r="AB69" i="18" s="1"/>
  <c r="AB208" i="18" s="1"/>
  <c r="BL69" i="18" a="1"/>
  <c r="BL69" i="18" s="1"/>
  <c r="BL208" i="18" s="1"/>
  <c r="CQ69" i="18" a="1"/>
  <c r="CQ69" i="18" s="1"/>
  <c r="CQ208" i="18" s="1"/>
  <c r="DI69" i="18" a="1"/>
  <c r="DI69" i="18" s="1"/>
  <c r="DI208" i="18" s="1"/>
  <c r="CL69" i="18" a="1"/>
  <c r="CL69" i="18" s="1"/>
  <c r="CL208" i="18" s="1"/>
  <c r="BS69" i="18" a="1"/>
  <c r="BS69" i="18" s="1"/>
  <c r="BS208" i="18" s="1"/>
  <c r="R69" i="18" a="1"/>
  <c r="R69" i="18" s="1"/>
  <c r="R208" i="18" s="1"/>
  <c r="DN69" i="18" a="1"/>
  <c r="DN69" i="18" s="1"/>
  <c r="DN208" i="18" s="1"/>
  <c r="AD69" i="18" a="1"/>
  <c r="AD69" i="18" s="1"/>
  <c r="AD208" i="18" s="1"/>
  <c r="AM69" i="18" a="1"/>
  <c r="AM69" i="18" s="1"/>
  <c r="AM208" i="18" s="1"/>
  <c r="CG40" i="18" a="1"/>
  <c r="CG40" i="18" s="1"/>
  <c r="CG179" i="18" s="1"/>
  <c r="U40" i="18" a="1"/>
  <c r="U40" i="18" s="1"/>
  <c r="U179" i="18" s="1"/>
  <c r="BY40" i="18" a="1"/>
  <c r="BY40" i="18" s="1"/>
  <c r="BY179" i="18" s="1"/>
  <c r="M40" i="18" a="1"/>
  <c r="M40" i="18" s="1"/>
  <c r="M179" i="18" s="1"/>
  <c r="AT40" i="18" a="1"/>
  <c r="AT40" i="18" s="1"/>
  <c r="AT179" i="18" s="1"/>
  <c r="CC40" i="18" a="1"/>
  <c r="CC40" i="18" s="1"/>
  <c r="CC179" i="18" s="1"/>
  <c r="G40" i="18" a="1"/>
  <c r="G40" i="18" s="1"/>
  <c r="G179" i="18" s="1"/>
  <c r="AF40" i="18" a="1"/>
  <c r="AF40" i="18" s="1"/>
  <c r="AF179" i="18" s="1"/>
  <c r="BI40" i="18" a="1"/>
  <c r="BI40" i="18" s="1"/>
  <c r="BI179" i="18" s="1"/>
  <c r="BS40" i="18" a="1"/>
  <c r="BS40" i="18" s="1"/>
  <c r="BS179" i="18" s="1"/>
  <c r="BZ40" i="18" a="1"/>
  <c r="BZ40" i="18" s="1"/>
  <c r="BZ179" i="18" s="1"/>
  <c r="CX40" i="18" a="1"/>
  <c r="CX40" i="18" s="1"/>
  <c r="CX179" i="18" s="1"/>
  <c r="P40" i="18" a="1"/>
  <c r="P40" i="18" s="1"/>
  <c r="DQ40" i="18" a="1"/>
  <c r="DQ40" i="18" s="1"/>
  <c r="DQ179" i="18" s="1"/>
  <c r="AB40" i="18" a="1"/>
  <c r="AB40" i="18" s="1"/>
  <c r="AB179" i="18" s="1"/>
  <c r="BR48" i="18" a="1"/>
  <c r="BR48" i="18" s="1"/>
  <c r="BR187" i="18" s="1"/>
  <c r="F48" i="18" a="1"/>
  <c r="F48" i="18" s="1"/>
  <c r="F187" i="18" s="1"/>
  <c r="BO48" i="18" a="1"/>
  <c r="BO48" i="18" s="1"/>
  <c r="BO187" i="18" s="1"/>
  <c r="DL48" i="18" a="1"/>
  <c r="DL48" i="18" s="1"/>
  <c r="DL187" i="18" s="1"/>
  <c r="AW48" i="18" a="1"/>
  <c r="AW48" i="18" s="1"/>
  <c r="AW187" i="18" s="1"/>
  <c r="BH48" i="18" a="1"/>
  <c r="BH48" i="18" s="1"/>
  <c r="BH187" i="18" s="1"/>
  <c r="CF48" i="18" a="1"/>
  <c r="CF48" i="18" s="1"/>
  <c r="CF187" i="18" s="1"/>
  <c r="Q48" i="18" a="1"/>
  <c r="Q48" i="18" s="1"/>
  <c r="Q187" i="18" s="1"/>
  <c r="BK48" i="18" a="1"/>
  <c r="BK48" i="18" s="1"/>
  <c r="BK187" i="18" s="1"/>
  <c r="S48" i="18" a="1"/>
  <c r="S48" i="18" s="1"/>
  <c r="S187" i="18" s="1"/>
  <c r="DI48" i="18" a="1"/>
  <c r="DI48" i="18" s="1"/>
  <c r="DI187" i="18" s="1"/>
  <c r="AA48" i="18" a="1"/>
  <c r="AA48" i="18" s="1"/>
  <c r="AA187" i="18" s="1"/>
  <c r="CD48" i="18" a="1"/>
  <c r="CD48" i="18" s="1"/>
  <c r="CD187" i="18" s="1"/>
  <c r="DQ46" i="18" a="1"/>
  <c r="DQ46" i="18" s="1"/>
  <c r="DQ185" i="18" s="1"/>
  <c r="BZ85" i="18" a="1"/>
  <c r="BZ85" i="18" s="1"/>
  <c r="BZ224" i="18" s="1"/>
  <c r="BW26" i="18" a="1"/>
  <c r="BW26" i="18" s="1"/>
  <c r="BW165" i="18" s="1"/>
  <c r="CE76" i="18" a="1"/>
  <c r="CE76" i="18" s="1"/>
  <c r="CE215" i="18" s="1"/>
  <c r="BT90" i="18" a="1"/>
  <c r="BT90" i="18" s="1"/>
  <c r="BT229" i="18" s="1"/>
  <c r="E79" i="18" a="1"/>
  <c r="E79" i="18" s="1"/>
  <c r="E218" i="18" s="1"/>
  <c r="BY97" i="18" a="1"/>
  <c r="BY97" i="18" s="1"/>
  <c r="BY236" i="18" s="1"/>
  <c r="Z81" i="18" a="1"/>
  <c r="Z81" i="18" s="1"/>
  <c r="Z220" i="18" s="1"/>
  <c r="AH93" i="18" a="1"/>
  <c r="AH93" i="18" s="1"/>
  <c r="AH232" i="18" s="1"/>
  <c r="DK102" i="18" a="1"/>
  <c r="DK102" i="18" s="1"/>
  <c r="DK241" i="18" s="1"/>
  <c r="BC41" i="18" a="1"/>
  <c r="BC41" i="18" s="1"/>
  <c r="BC180" i="18" s="1"/>
  <c r="CL47" i="18" a="1"/>
  <c r="CL47" i="18" s="1"/>
  <c r="CL186" i="18" s="1"/>
  <c r="DF57" i="18" a="1"/>
  <c r="DF57" i="18" s="1"/>
  <c r="DF196" i="18" s="1"/>
  <c r="CC57" i="18" a="1"/>
  <c r="CC57" i="18" s="1"/>
  <c r="CC196" i="18" s="1"/>
  <c r="Z65" i="18" a="1"/>
  <c r="Z65" i="18" s="1"/>
  <c r="Z204" i="18" s="1"/>
  <c r="CW84" i="18" a="1"/>
  <c r="CW84" i="18" s="1"/>
  <c r="CW223" i="18" s="1"/>
  <c r="DG84" i="18" a="1"/>
  <c r="DG84" i="18" s="1"/>
  <c r="DG223" i="18" s="1"/>
  <c r="CV56" i="18" a="1"/>
  <c r="CV56" i="18" s="1"/>
  <c r="CV195" i="18" s="1"/>
  <c r="AU12" i="18" a="1"/>
  <c r="AU12" i="18" s="1"/>
  <c r="AU151" i="18" s="1"/>
  <c r="BS12" i="18" a="1"/>
  <c r="BS12" i="18" s="1"/>
  <c r="BS151" i="18" s="1"/>
  <c r="DG12" i="18" a="1"/>
  <c r="DG12" i="18" s="1"/>
  <c r="DG151" i="18" s="1"/>
  <c r="CW5" i="18" a="1"/>
  <c r="CW5" i="18" s="1"/>
  <c r="CW144" i="18" s="1"/>
  <c r="I5" i="18" a="1"/>
  <c r="I5" i="18" s="1"/>
  <c r="I144" i="18" s="1"/>
  <c r="DN5" i="18" a="1"/>
  <c r="DN5" i="18" s="1"/>
  <c r="DN144" i="18" s="1"/>
  <c r="L5" i="18" a="1"/>
  <c r="L5" i="18" s="1"/>
  <c r="L144" i="18" s="1"/>
  <c r="AD5" i="18" a="1"/>
  <c r="AD5" i="18" s="1"/>
  <c r="AD144" i="18" s="1"/>
  <c r="BI5" i="18" a="1"/>
  <c r="BI5" i="18" s="1"/>
  <c r="BI144" i="18" s="1"/>
  <c r="O5" i="18" a="1"/>
  <c r="O5" i="18" s="1"/>
  <c r="O144" i="18" s="1"/>
  <c r="AV68" i="18" a="1"/>
  <c r="AV68" i="18" s="1"/>
  <c r="AV207" i="18" s="1"/>
  <c r="CF68" i="18" a="1"/>
  <c r="CF68" i="18" s="1"/>
  <c r="CF207" i="18" s="1"/>
  <c r="DK68" i="18" a="1"/>
  <c r="DK68" i="18" s="1"/>
  <c r="DK207" i="18" s="1"/>
  <c r="AG68" i="18" a="1"/>
  <c r="AG68" i="18" s="1"/>
  <c r="AG207" i="18" s="1"/>
  <c r="BQ68" i="18" a="1"/>
  <c r="BQ68" i="18" s="1"/>
  <c r="BQ207" i="18" s="1"/>
  <c r="CH68" i="18" a="1"/>
  <c r="CH68" i="18" s="1"/>
  <c r="CH207" i="18" s="1"/>
  <c r="BO68" i="18" a="1"/>
  <c r="BO68" i="18" s="1"/>
  <c r="BO207" i="18" s="1"/>
  <c r="Z68" i="18" a="1"/>
  <c r="Z68" i="18" s="1"/>
  <c r="Z207" i="18" s="1"/>
  <c r="G68" i="18" a="1"/>
  <c r="G68" i="18" s="1"/>
  <c r="G207" i="18" s="1"/>
  <c r="DJ68" i="18" a="1"/>
  <c r="DJ68" i="18" s="1"/>
  <c r="DJ207" i="18" s="1"/>
  <c r="AX68" i="18" a="1"/>
  <c r="AX68" i="18" s="1"/>
  <c r="AX207" i="18" s="1"/>
  <c r="R68" i="18" a="1"/>
  <c r="R68" i="18" s="1"/>
  <c r="R207" i="18" s="1"/>
  <c r="BS74" i="18" a="1"/>
  <c r="BS74" i="18" s="1"/>
  <c r="BS213" i="18" s="1"/>
  <c r="DR74" i="18" a="1"/>
  <c r="DR74" i="18" s="1"/>
  <c r="DR213" i="18" s="1"/>
  <c r="AW74" i="18" a="1"/>
  <c r="AW74" i="18" s="1"/>
  <c r="AW213" i="18" s="1"/>
  <c r="CN74" i="18" a="1"/>
  <c r="CN74" i="18" s="1"/>
  <c r="CN213" i="18" s="1"/>
  <c r="CS74" i="18" a="1"/>
  <c r="CS74" i="18" s="1"/>
  <c r="CS213" i="18" s="1"/>
  <c r="R74" i="18" a="1"/>
  <c r="R74" i="18" s="1"/>
  <c r="R213" i="18" s="1"/>
  <c r="BB74" i="18" a="1"/>
  <c r="BB74" i="18" s="1"/>
  <c r="BB213" i="18" s="1"/>
  <c r="BA74" i="18" a="1"/>
  <c r="BA74" i="18" s="1"/>
  <c r="BA213" i="18" s="1"/>
  <c r="O74" i="18" a="1"/>
  <c r="O74" i="18" s="1"/>
  <c r="O213" i="18" s="1"/>
  <c r="BQ74" i="18" a="1"/>
  <c r="BQ74" i="18" s="1"/>
  <c r="BQ213" i="18" s="1"/>
  <c r="BY74" i="18" a="1"/>
  <c r="BY74" i="18" s="1"/>
  <c r="BY213" i="18" s="1"/>
  <c r="DC74" i="18" a="1"/>
  <c r="DC74" i="18" s="1"/>
  <c r="DC213" i="18" s="1"/>
  <c r="DO74" i="18" a="1"/>
  <c r="DO74" i="18" s="1"/>
  <c r="DO213" i="18" s="1"/>
  <c r="BX96" i="18" a="1"/>
  <c r="BX96" i="18" s="1"/>
  <c r="BX235" i="18" s="1"/>
  <c r="DO96" i="18" a="1"/>
  <c r="DO96" i="18" s="1"/>
  <c r="DO235" i="18" s="1"/>
  <c r="AT96" i="18" a="1"/>
  <c r="AT96" i="18" s="1"/>
  <c r="AT235" i="18" s="1"/>
  <c r="BL96" i="18" a="1"/>
  <c r="BL96" i="18" s="1"/>
  <c r="BL235" i="18" s="1"/>
  <c r="DB96" i="18" a="1"/>
  <c r="DB96" i="18" s="1"/>
  <c r="DB235" i="18" s="1"/>
  <c r="DR96" i="18" a="1"/>
  <c r="DR96" i="18" s="1"/>
  <c r="DR235" i="18" s="1"/>
  <c r="Q96" i="18" a="1"/>
  <c r="Q96" i="18" s="1"/>
  <c r="Q235" i="18" s="1"/>
  <c r="AE96" i="18" a="1"/>
  <c r="AE96" i="18" s="1"/>
  <c r="AE235" i="18" s="1"/>
  <c r="F96" i="18" a="1"/>
  <c r="F96" i="18" s="1"/>
  <c r="F235" i="18" s="1"/>
  <c r="CT96" i="18" a="1"/>
  <c r="CT96" i="18" s="1"/>
  <c r="CT235" i="18" s="1"/>
  <c r="CF96" i="18" a="1"/>
  <c r="CF96" i="18" s="1"/>
  <c r="CF235" i="18" s="1"/>
  <c r="CO96" i="18" a="1"/>
  <c r="CO96" i="18" s="1"/>
  <c r="CO235" i="18" s="1"/>
  <c r="AX96" i="18" a="1"/>
  <c r="AX96" i="18" s="1"/>
  <c r="AX235" i="18" s="1"/>
  <c r="CB23" i="18" a="1"/>
  <c r="CB23" i="18" s="1"/>
  <c r="CB162" i="18" s="1"/>
  <c r="K23" i="18" a="1"/>
  <c r="K23" i="18" s="1"/>
  <c r="K162" i="18" s="1"/>
  <c r="AU23" i="18" a="1"/>
  <c r="AU23" i="18" s="1"/>
  <c r="AU162" i="18" s="1"/>
  <c r="CN23" i="18" a="1"/>
  <c r="CN23" i="18" s="1"/>
  <c r="CN162" i="18" s="1"/>
  <c r="W23" i="18" a="1"/>
  <c r="W23" i="18" s="1"/>
  <c r="W162" i="18" s="1"/>
  <c r="BU23" i="18" a="1"/>
  <c r="BU23" i="18" s="1"/>
  <c r="BU162" i="18" s="1"/>
  <c r="DN23" i="18" a="1"/>
  <c r="DN23" i="18" s="1"/>
  <c r="DN162" i="18" s="1"/>
  <c r="AS23" i="18" a="1"/>
  <c r="AS23" i="18" s="1"/>
  <c r="AS162" i="18" s="1"/>
  <c r="CL23" i="18" a="1"/>
  <c r="CL23" i="18" s="1"/>
  <c r="CL162" i="18" s="1"/>
  <c r="H23" i="18" a="1"/>
  <c r="H23" i="18" s="1"/>
  <c r="H162" i="18" s="1"/>
  <c r="AY23" i="18" a="1"/>
  <c r="AY23" i="18" s="1"/>
  <c r="AY162" i="18" s="1"/>
  <c r="J23" i="18" a="1"/>
  <c r="J23" i="18" s="1"/>
  <c r="J162" i="18" s="1"/>
  <c r="X23" i="18" a="1"/>
  <c r="X23" i="18" s="1"/>
  <c r="X162" i="18" s="1"/>
  <c r="CB45" i="18" a="1"/>
  <c r="CB45" i="18" s="1"/>
  <c r="CB184" i="18" s="1"/>
  <c r="G45" i="18" a="1"/>
  <c r="G45" i="18" s="1"/>
  <c r="G184" i="18" s="1"/>
  <c r="BF45" i="18" a="1"/>
  <c r="BF45" i="18" s="1"/>
  <c r="BF184" i="18" s="1"/>
  <c r="CM45" i="18" a="1"/>
  <c r="CM45" i="18" s="1"/>
  <c r="CM184" i="18" s="1"/>
  <c r="DP45" i="18" a="1"/>
  <c r="DP45" i="18" s="1"/>
  <c r="DP184" i="18" s="1"/>
  <c r="W45" i="18" a="1"/>
  <c r="W45" i="18" s="1"/>
  <c r="W184" i="18" s="1"/>
  <c r="AT45" i="18" a="1"/>
  <c r="AT45" i="18" s="1"/>
  <c r="AT184" i="18" s="1"/>
  <c r="BL45" i="18" a="1"/>
  <c r="BL45" i="18" s="1"/>
  <c r="BL184" i="18" s="1"/>
  <c r="BJ45" i="18" a="1"/>
  <c r="BJ45" i="18" s="1"/>
  <c r="BJ184" i="18" s="1"/>
  <c r="CG45" i="18" a="1"/>
  <c r="CG45" i="18" s="1"/>
  <c r="CG184" i="18" s="1"/>
  <c r="DA45" i="18" a="1"/>
  <c r="DA45" i="18" s="1"/>
  <c r="DA184" i="18" s="1"/>
  <c r="N45" i="18" a="1"/>
  <c r="N45" i="18" s="1"/>
  <c r="N184" i="18" s="1"/>
  <c r="R45" i="18" a="1"/>
  <c r="R45" i="18" s="1"/>
  <c r="R184" i="18" s="1"/>
  <c r="CD100" i="18" a="1"/>
  <c r="CD100" i="18" s="1"/>
  <c r="CD239" i="18" s="1"/>
  <c r="DQ100" i="18" a="1"/>
  <c r="DQ100" i="18" s="1"/>
  <c r="DQ239" i="18" s="1"/>
  <c r="AV100" i="18" a="1"/>
  <c r="AV100" i="18" s="1"/>
  <c r="AV239" i="18" s="1"/>
  <c r="CU100" i="18" a="1"/>
  <c r="CU100" i="18" s="1"/>
  <c r="CU239" i="18" s="1"/>
  <c r="DM100" i="18" a="1"/>
  <c r="DM100" i="18" s="1"/>
  <c r="DM239" i="18" s="1"/>
  <c r="CX100" i="18" a="1"/>
  <c r="CX100" i="18" s="1"/>
  <c r="CX239" i="18" s="1"/>
  <c r="W100" i="18" a="1"/>
  <c r="W100" i="18" s="1"/>
  <c r="W239" i="18" s="1"/>
  <c r="CW100" i="18" a="1"/>
  <c r="CW100" i="18" s="1"/>
  <c r="CW239" i="18" s="1"/>
  <c r="DR100" i="18" a="1"/>
  <c r="DR100" i="18" s="1"/>
  <c r="DR239" i="18" s="1"/>
  <c r="AD100" i="18" a="1"/>
  <c r="AD100" i="18" s="1"/>
  <c r="AD239" i="18" s="1"/>
  <c r="G100" i="18" a="1"/>
  <c r="G100" i="18" s="1"/>
  <c r="G239" i="18" s="1"/>
  <c r="AT100" i="18" a="1"/>
  <c r="AT100" i="18" s="1"/>
  <c r="AT239" i="18" s="1"/>
  <c r="CJ100" i="18" a="1"/>
  <c r="CJ100" i="18" s="1"/>
  <c r="CJ239" i="18" s="1"/>
  <c r="BZ53" i="18" a="1"/>
  <c r="BZ53" i="18" s="1"/>
  <c r="BZ192" i="18" s="1"/>
  <c r="E53" i="18" a="1"/>
  <c r="E53" i="18" s="1"/>
  <c r="E192" i="18" s="1"/>
  <c r="BE53" i="18" a="1"/>
  <c r="BE53" i="18" s="1"/>
  <c r="BE192" i="18" s="1"/>
  <c r="CV53" i="18" a="1"/>
  <c r="CV53" i="18" s="1"/>
  <c r="CV192" i="18" s="1"/>
  <c r="DA53" i="18" a="1"/>
  <c r="DA53" i="18" s="1"/>
  <c r="DA192" i="18" s="1"/>
  <c r="T53" i="18" a="1"/>
  <c r="T53" i="18" s="1"/>
  <c r="T192" i="18" s="1"/>
  <c r="BJ53" i="18" a="1"/>
  <c r="BJ53" i="18" s="1"/>
  <c r="BJ192" i="18" s="1"/>
  <c r="BA53" i="18" a="1"/>
  <c r="BA53" i="18" s="1"/>
  <c r="BA192" i="18" s="1"/>
  <c r="BR53" i="18" a="1"/>
  <c r="BR53" i="18" s="1"/>
  <c r="BR192" i="18" s="1"/>
  <c r="F53" i="18" a="1"/>
  <c r="F53" i="18" s="1"/>
  <c r="F192" i="18" s="1"/>
  <c r="CL53" i="18" a="1"/>
  <c r="CL53" i="18" s="1"/>
  <c r="CL192" i="18" s="1"/>
  <c r="CR53" i="18" a="1"/>
  <c r="CR53" i="18" s="1"/>
  <c r="CR192" i="18" s="1"/>
  <c r="L53" i="18" a="1"/>
  <c r="L53" i="18" s="1"/>
  <c r="L192" i="18" s="1"/>
  <c r="AK42" i="18" a="1"/>
  <c r="AK42" i="18" s="1"/>
  <c r="AK181" i="18" s="1"/>
  <c r="DM42" i="18" a="1"/>
  <c r="DM42" i="18" s="1"/>
  <c r="DM181" i="18" s="1"/>
  <c r="BC81" i="18" a="1"/>
  <c r="BC81" i="18" s="1"/>
  <c r="BC220" i="18" s="1"/>
  <c r="BP98" i="18" a="1"/>
  <c r="BP98" i="18" s="1"/>
  <c r="BP237" i="18" s="1"/>
  <c r="BL98" i="18" a="1"/>
  <c r="BL98" i="18" s="1"/>
  <c r="BL237" i="18" s="1"/>
  <c r="BR19" i="18" a="1"/>
  <c r="BR19" i="18" s="1"/>
  <c r="BR158" i="18" s="1"/>
  <c r="BL54" i="18" a="1"/>
  <c r="BL54" i="18" s="1"/>
  <c r="BL193" i="18" s="1"/>
  <c r="AP54" i="18" a="1"/>
  <c r="AP54" i="18" s="1"/>
  <c r="AP193" i="18" s="1"/>
  <c r="AA104" i="18" a="1"/>
  <c r="AA104" i="18" s="1"/>
  <c r="AA243" i="18" s="1"/>
  <c r="AE104" i="18" a="1"/>
  <c r="AE104" i="18" s="1"/>
  <c r="AE243" i="18" s="1"/>
  <c r="BN69" i="18" a="1"/>
  <c r="BN69" i="18" s="1"/>
  <c r="BN208" i="18" s="1"/>
  <c r="DG69" i="18" a="1"/>
  <c r="DG69" i="18" s="1"/>
  <c r="DG208" i="18" s="1"/>
  <c r="AL69" i="18" a="1"/>
  <c r="AL69" i="18" s="1"/>
  <c r="AL208" i="18" s="1"/>
  <c r="BV69" i="18" a="1"/>
  <c r="BV69" i="18" s="1"/>
  <c r="BV208" i="18" s="1"/>
  <c r="DO69" i="18" a="1"/>
  <c r="DO69" i="18" s="1"/>
  <c r="DO208" i="18" s="1"/>
  <c r="AT69" i="18" a="1"/>
  <c r="AT69" i="18" s="1"/>
  <c r="AT208" i="18" s="1"/>
  <c r="BY69" i="18" a="1"/>
  <c r="BY69" i="18" s="1"/>
  <c r="BY208" i="18" s="1"/>
  <c r="BO69" i="18" a="1"/>
  <c r="BO69" i="18" s="1"/>
  <c r="BO208" i="18" s="1"/>
  <c r="AR69" i="18" a="1"/>
  <c r="AR69" i="18" s="1"/>
  <c r="AR208" i="18" s="1"/>
  <c r="BA69" i="18" a="1"/>
  <c r="BA69" i="18" s="1"/>
  <c r="BA208" i="18" s="1"/>
  <c r="BT69" i="18" a="1"/>
  <c r="BT69" i="18" s="1"/>
  <c r="BT208" i="18" s="1"/>
  <c r="AS69" i="18" a="1"/>
  <c r="AS69" i="18" s="1"/>
  <c r="AS208" i="18" s="1"/>
  <c r="U69" i="18" a="1"/>
  <c r="U69" i="18" s="1"/>
  <c r="U208" i="18" s="1"/>
  <c r="I69" i="18" a="1"/>
  <c r="I69" i="18" s="1"/>
  <c r="I208" i="18" s="1"/>
  <c r="BO40" i="18" a="1"/>
  <c r="BO40" i="18" s="1"/>
  <c r="BO179" i="18" s="1"/>
  <c r="DS40" i="18" a="1"/>
  <c r="DS40" i="18" s="1"/>
  <c r="DS179" i="18" s="1"/>
  <c r="BG40" i="18" a="1"/>
  <c r="BG40" i="18" s="1"/>
  <c r="BG179" i="18" s="1"/>
  <c r="DH40" i="18" a="1"/>
  <c r="DH40" i="18" s="1"/>
  <c r="DH179" i="18" s="1"/>
  <c r="AG40" i="18" a="1"/>
  <c r="AG40" i="18" s="1"/>
  <c r="AG179" i="18" s="1"/>
  <c r="BQ40" i="18" a="1"/>
  <c r="BQ40" i="18" s="1"/>
  <c r="BQ179" i="18" s="1"/>
  <c r="DA40" i="18" a="1"/>
  <c r="DA40" i="18" s="1"/>
  <c r="DA179" i="18" s="1"/>
  <c r="DL40" i="18" a="1"/>
  <c r="DL40" i="18" s="1"/>
  <c r="DL179" i="18" s="1"/>
  <c r="AQ40" i="18" a="1"/>
  <c r="AQ40" i="18" s="1"/>
  <c r="AQ179" i="18" s="1"/>
  <c r="W40" i="18" a="1"/>
  <c r="W40" i="18" s="1"/>
  <c r="W179" i="18" s="1"/>
  <c r="V40" i="18" a="1"/>
  <c r="V40" i="18" s="1"/>
  <c r="V179" i="18" s="1"/>
  <c r="BH40" i="18" a="1"/>
  <c r="BH40" i="18" s="1"/>
  <c r="BH179" i="18" s="1"/>
  <c r="CS40" i="18" a="1"/>
  <c r="CS40" i="18" s="1"/>
  <c r="CS179" i="18" s="1"/>
  <c r="K40" i="18" a="1"/>
  <c r="K40" i="18" s="1"/>
  <c r="K179" i="18" s="1"/>
  <c r="DP48" i="18" a="1"/>
  <c r="DP48" i="18" s="1"/>
  <c r="DP187" i="18" s="1"/>
  <c r="BD48" i="18" a="1"/>
  <c r="BD48" i="18" s="1"/>
  <c r="BD187" i="18" s="1"/>
  <c r="DM48" i="18" a="1"/>
  <c r="DM48" i="18" s="1"/>
  <c r="DM187" i="18" s="1"/>
  <c r="BA48" i="18" a="1"/>
  <c r="BA48" i="18" s="1"/>
  <c r="BA187" i="18" s="1"/>
  <c r="CZ48" i="18" a="1"/>
  <c r="CZ48" i="18" s="1"/>
  <c r="CZ187" i="18" s="1"/>
  <c r="AE48" i="18" a="1"/>
  <c r="AE48" i="18" s="1"/>
  <c r="AE187" i="18" s="1"/>
  <c r="AP48" i="18" a="1"/>
  <c r="AP48" i="18" s="1"/>
  <c r="AP187" i="18" s="1"/>
  <c r="BT48" i="18" a="1"/>
  <c r="BT48" i="18" s="1"/>
  <c r="BT187" i="18" s="1"/>
  <c r="DN48" i="18" a="1"/>
  <c r="DN48" i="18" s="1"/>
  <c r="DN187" i="18" s="1"/>
  <c r="T48" i="18" a="1"/>
  <c r="T48" i="18" s="1"/>
  <c r="T187" i="18" s="1"/>
  <c r="DJ48" i="18" a="1"/>
  <c r="DJ48" i="18" s="1"/>
  <c r="DJ187" i="18" s="1"/>
  <c r="AZ48" i="18" a="1"/>
  <c r="AZ48" i="18" s="1"/>
  <c r="AZ187" i="18" s="1"/>
  <c r="BG48" i="18" a="1"/>
  <c r="BG48" i="18" s="1"/>
  <c r="BG187" i="18" s="1"/>
  <c r="DS48" i="18" a="1"/>
  <c r="DS48" i="18" s="1"/>
  <c r="DS187" i="18" s="1"/>
  <c r="V48" i="18" a="1"/>
  <c r="V48" i="18" s="1"/>
  <c r="V187" i="18" s="1"/>
  <c r="DF91" i="18" a="1"/>
  <c r="DF91" i="18" s="1"/>
  <c r="DF230" i="18" s="1"/>
  <c r="AT91" i="18" a="1"/>
  <c r="AT91" i="18" s="1"/>
  <c r="AT230" i="18" s="1"/>
  <c r="DA91" i="18" a="1"/>
  <c r="DA91" i="18" s="1"/>
  <c r="DA230" i="18" s="1"/>
  <c r="AO91" i="18" a="1"/>
  <c r="AO91" i="18" s="1"/>
  <c r="AO230" i="18" s="1"/>
  <c r="CV91" i="18" a="1"/>
  <c r="CV91" i="18" s="1"/>
  <c r="CV230" i="18" s="1"/>
  <c r="BW91" i="18" a="1"/>
  <c r="BW91" i="18" s="1"/>
  <c r="BW230" i="18" s="1"/>
  <c r="CY91" i="18" a="1"/>
  <c r="CY91" i="18" s="1"/>
  <c r="CY230" i="18" s="1"/>
  <c r="V91" i="18" a="1"/>
  <c r="V91" i="18" s="1"/>
  <c r="V230" i="18" s="1"/>
  <c r="AU91" i="18" a="1"/>
  <c r="AU91" i="18" s="1"/>
  <c r="AU230" i="18" s="1"/>
  <c r="BM91" i="18" a="1"/>
  <c r="BM91" i="18" s="1"/>
  <c r="BM230" i="18" s="1"/>
  <c r="CU91" i="18" a="1"/>
  <c r="CU91" i="18" s="1"/>
  <c r="CU230" i="18" s="1"/>
  <c r="CT91" i="18" a="1"/>
  <c r="CT91" i="18" s="1"/>
  <c r="CT230" i="18" s="1"/>
  <c r="G91" i="18" a="1"/>
  <c r="G91" i="18" s="1"/>
  <c r="G230" i="18" s="1"/>
  <c r="F91" i="18" a="1"/>
  <c r="F91" i="18" s="1"/>
  <c r="F230" i="18" s="1"/>
  <c r="BS91" i="18" a="1"/>
  <c r="BS91" i="18" s="1"/>
  <c r="BS230" i="18" s="1"/>
  <c r="BL42" i="18" a="1"/>
  <c r="BL42" i="18" s="1"/>
  <c r="BL181" i="18" s="1"/>
  <c r="BE98" i="18" a="1"/>
  <c r="BE98" i="18" s="1"/>
  <c r="BE237" i="18" s="1"/>
  <c r="BQ54" i="18" a="1"/>
  <c r="BQ54" i="18" s="1"/>
  <c r="BQ193" i="18" s="1"/>
  <c r="CG15" i="18" a="1"/>
  <c r="CG15" i="18" s="1"/>
  <c r="CG154" i="18" s="1"/>
  <c r="U15" i="18" a="1"/>
  <c r="U15" i="18" s="1"/>
  <c r="U154" i="18" s="1"/>
  <c r="BP15" i="18" a="1"/>
  <c r="BP15" i="18" s="1"/>
  <c r="BP154" i="18" s="1"/>
  <c r="DO15" i="18" a="1"/>
  <c r="DO15" i="18" s="1"/>
  <c r="DO154" i="18" s="1"/>
  <c r="AY15" i="18" a="1"/>
  <c r="AY15" i="18" s="1"/>
  <c r="AY154" i="18" s="1"/>
  <c r="BY15" i="18" a="1"/>
  <c r="BY15" i="18" s="1"/>
  <c r="BY154" i="18" s="1"/>
  <c r="I15" i="18" a="1"/>
  <c r="I15" i="18" s="1"/>
  <c r="I154" i="18" s="1"/>
  <c r="BC15" i="18" a="1"/>
  <c r="BC15" i="18" s="1"/>
  <c r="BC154" i="18" s="1"/>
  <c r="CM15" i="18" a="1"/>
  <c r="CM15" i="18" s="1"/>
  <c r="CM154" i="18" s="1"/>
  <c r="R15" i="18" a="1"/>
  <c r="R15" i="18" s="1"/>
  <c r="R154" i="18" s="1"/>
  <c r="CB15" i="18" a="1"/>
  <c r="CB15" i="18" s="1"/>
  <c r="CB154" i="18" s="1"/>
  <c r="DK15" i="18" a="1"/>
  <c r="DK15" i="18" s="1"/>
  <c r="DK154" i="18" s="1"/>
  <c r="AU15" i="18" a="1"/>
  <c r="AU15" i="18" s="1"/>
  <c r="AU154" i="18" s="1"/>
  <c r="BV15" i="18" a="1"/>
  <c r="BV15" i="18" s="1"/>
  <c r="BV154" i="18" s="1"/>
  <c r="CL15" i="18" a="1"/>
  <c r="CL15" i="18" s="1"/>
  <c r="CL154" i="18" s="1"/>
  <c r="CG62" i="18" a="1"/>
  <c r="CG62" i="18" s="1"/>
  <c r="CG201" i="18" s="1"/>
  <c r="U62" i="18" a="1"/>
  <c r="U62" i="18" s="1"/>
  <c r="U201" i="18" s="1"/>
  <c r="BS62" i="18" a="1"/>
  <c r="BS62" i="18" s="1"/>
  <c r="BS201" i="18" s="1"/>
  <c r="G62" i="18" a="1"/>
  <c r="G62" i="18" s="1"/>
  <c r="G201" i="18" s="1"/>
  <c r="AS62" i="18" a="1"/>
  <c r="AS62" i="18" s="1"/>
  <c r="AS201" i="18" s="1"/>
  <c r="BK62" i="18" a="1"/>
  <c r="BK62" i="18" s="1"/>
  <c r="BK201" i="18" s="1"/>
  <c r="CR62" i="18" a="1"/>
  <c r="CR62" i="18" s="1"/>
  <c r="CR201" i="18" s="1"/>
  <c r="Q62" i="18" a="1"/>
  <c r="Q62" i="18" s="1"/>
  <c r="Q201" i="18" s="1"/>
  <c r="AH62" i="18" a="1"/>
  <c r="AH62" i="18" s="1"/>
  <c r="AH201" i="18" s="1"/>
  <c r="DK62" i="18" a="1"/>
  <c r="DK62" i="18" s="1"/>
  <c r="DK201" i="18" s="1"/>
  <c r="CJ62" i="18" a="1"/>
  <c r="CJ62" i="18" s="1"/>
  <c r="CJ201" i="18" s="1"/>
  <c r="AG62" i="18" a="1"/>
  <c r="AG62" i="18" s="1"/>
  <c r="AG201" i="18" s="1"/>
  <c r="BI62" i="18" a="1"/>
  <c r="BI62" i="18" s="1"/>
  <c r="BI201" i="18" s="1"/>
  <c r="AJ62" i="18" a="1"/>
  <c r="AJ62" i="18" s="1"/>
  <c r="AJ201" i="18" s="1"/>
  <c r="DS62" i="18" a="1"/>
  <c r="DS62" i="18" s="1"/>
  <c r="DS201" i="18" s="1"/>
  <c r="BS21" i="18" a="1"/>
  <c r="BS21" i="18" s="1"/>
  <c r="BS160" i="18" s="1"/>
  <c r="G21" i="18" a="1"/>
  <c r="G21" i="18" s="1"/>
  <c r="G160" i="18" s="1"/>
  <c r="BI21" i="18" a="1"/>
  <c r="BI21" i="18" s="1"/>
  <c r="BI160" i="18" s="1"/>
  <c r="DB21" i="18" a="1"/>
  <c r="DB21" i="18" s="1"/>
  <c r="DB160" i="18" s="1"/>
  <c r="AP21" i="18" a="1"/>
  <c r="AP21" i="18" s="1"/>
  <c r="AP160" i="18" s="1"/>
  <c r="DA21" i="18" a="1"/>
  <c r="DA21" i="18" s="1"/>
  <c r="DA160" i="18" s="1"/>
  <c r="AO21" i="18" a="1"/>
  <c r="AO21" i="18" s="1"/>
  <c r="AO160" i="18" s="1"/>
  <c r="CV21" i="18" a="1"/>
  <c r="CV21" i="18" s="1"/>
  <c r="CV160" i="18" s="1"/>
  <c r="AJ21" i="18" a="1"/>
  <c r="AJ21" i="18" s="1"/>
  <c r="AJ160" i="18" s="1"/>
  <c r="CH21" i="18" a="1"/>
  <c r="CH21" i="18" s="1"/>
  <c r="CH160" i="18" s="1"/>
  <c r="V21" i="18" a="1"/>
  <c r="V21" i="18" s="1"/>
  <c r="V160" i="18" s="1"/>
  <c r="BA21" i="18" a="1"/>
  <c r="BA21" i="18" s="1"/>
  <c r="BA160" i="18" s="1"/>
  <c r="BO21" i="18" a="1"/>
  <c r="BO21" i="18" s="1"/>
  <c r="BO160" i="18" s="1"/>
  <c r="AR21" i="18" a="1"/>
  <c r="AR21" i="18" s="1"/>
  <c r="AR160" i="18" s="1"/>
  <c r="F21" i="18" a="1"/>
  <c r="F21" i="18" s="1"/>
  <c r="F160" i="18" s="1"/>
  <c r="BK10" i="18" a="1"/>
  <c r="BK10" i="18" s="1"/>
  <c r="BK149" i="18" s="1"/>
  <c r="DN10" i="18" a="1"/>
  <c r="DN10" i="18" s="1"/>
  <c r="DN149" i="18" s="1"/>
  <c r="AS10" i="18" a="1"/>
  <c r="AS10" i="18" s="1"/>
  <c r="AS149" i="18" s="1"/>
  <c r="CM10" i="18" a="1"/>
  <c r="CM10" i="18" s="1"/>
  <c r="CM149" i="18" s="1"/>
  <c r="Y10" i="18" a="1"/>
  <c r="Y10" i="18" s="1"/>
  <c r="Y149" i="18" s="1"/>
  <c r="BZ10" i="18" a="1"/>
  <c r="BZ10" i="18" s="1"/>
  <c r="BZ149" i="18" s="1"/>
  <c r="L10" i="18" a="1"/>
  <c r="L10" i="18" s="1"/>
  <c r="L149" i="18" s="1"/>
  <c r="DO10" i="18" a="1"/>
  <c r="DO10" i="18" s="1"/>
  <c r="DO149" i="18" s="1"/>
  <c r="AU10" i="18" a="1"/>
  <c r="AU10" i="18" s="1"/>
  <c r="AU149" i="18" s="1"/>
  <c r="CJ10" i="18" a="1"/>
  <c r="CJ10" i="18" s="1"/>
  <c r="CJ149" i="18" s="1"/>
  <c r="J10" i="18" a="1"/>
  <c r="J10" i="18" s="1"/>
  <c r="J149" i="18" s="1"/>
  <c r="BE10" i="18" a="1"/>
  <c r="BE10" i="18" s="1"/>
  <c r="BE149" i="18" s="1"/>
  <c r="CB10" i="18" a="1"/>
  <c r="CB10" i="18" s="1"/>
  <c r="CB149" i="18" s="1"/>
  <c r="I10" i="18" a="1"/>
  <c r="I10" i="18" s="1"/>
  <c r="I149" i="18" s="1"/>
  <c r="DR38" i="18" a="1"/>
  <c r="DR38" i="18" s="1"/>
  <c r="DR177" i="18" s="1"/>
  <c r="BF38" i="18" a="1"/>
  <c r="BF38" i="18" s="1"/>
  <c r="BF177" i="18" s="1"/>
  <c r="DJ38" i="18" a="1"/>
  <c r="DJ38" i="18" s="1"/>
  <c r="DJ177" i="18" s="1"/>
  <c r="AX38" i="18" a="1"/>
  <c r="AX38" i="18" s="1"/>
  <c r="AX177" i="18" s="1"/>
  <c r="CP38" i="18" a="1"/>
  <c r="CP38" i="18" s="1"/>
  <c r="CP177" i="18" s="1"/>
  <c r="O38" i="18" a="1"/>
  <c r="O38" i="18" s="1"/>
  <c r="O177" i="18" s="1"/>
  <c r="BE38" i="18" a="1"/>
  <c r="BE38" i="18" s="1"/>
  <c r="BE177" i="18" s="1"/>
  <c r="AR38" i="18" a="1"/>
  <c r="AR38" i="18" s="1"/>
  <c r="AR177" i="18" s="1"/>
  <c r="CH38" i="18" a="1"/>
  <c r="CH38" i="18" s="1"/>
  <c r="CH177" i="18" s="1"/>
  <c r="AP38" i="18" a="1"/>
  <c r="AP38" i="18" s="1"/>
  <c r="AP177" i="18" s="1"/>
  <c r="BN38" i="18" a="1"/>
  <c r="BN38" i="18" s="1"/>
  <c r="BN177" i="18" s="1"/>
  <c r="BY38" i="18" a="1"/>
  <c r="BY38" i="18" s="1"/>
  <c r="BY177" i="18" s="1"/>
  <c r="CK38" i="18" a="1"/>
  <c r="CK38" i="18" s="1"/>
  <c r="CK177" i="18" s="1"/>
  <c r="K38" i="18" a="1"/>
  <c r="K38" i="18" s="1"/>
  <c r="K177" i="18" s="1"/>
  <c r="S38" i="18" a="1"/>
  <c r="S38" i="18" s="1"/>
  <c r="S177" i="18" s="1"/>
  <c r="DI59" i="18" a="1"/>
  <c r="DI59" i="18" s="1"/>
  <c r="DI198" i="18" s="1"/>
  <c r="AW59" i="18" a="1"/>
  <c r="AW59" i="18" s="1"/>
  <c r="AW198" i="18" s="1"/>
  <c r="CU59" i="18" a="1"/>
  <c r="CU59" i="18" s="1"/>
  <c r="CU198" i="18" s="1"/>
  <c r="AI59" i="18" a="1"/>
  <c r="AI59" i="18" s="1"/>
  <c r="AI198" i="18" s="1"/>
  <c r="BU59" i="18" a="1"/>
  <c r="BU59" i="18" s="1"/>
  <c r="BU198" i="18" s="1"/>
  <c r="DE59" i="18" a="1"/>
  <c r="DE59" i="18" s="1"/>
  <c r="DE198" i="18" s="1"/>
  <c r="AC59" i="18" a="1"/>
  <c r="AC59" i="18" s="1"/>
  <c r="AC198" i="18" s="1"/>
  <c r="AY59" i="18" a="1"/>
  <c r="AY59" i="18" s="1"/>
  <c r="AY198" i="18" s="1"/>
  <c r="CT59" i="18" a="1"/>
  <c r="CT59" i="18" s="1"/>
  <c r="CT198" i="18" s="1"/>
  <c r="G59" i="18" a="1"/>
  <c r="G59" i="18" s="1"/>
  <c r="G198" i="18" s="1"/>
  <c r="DB59" i="18" a="1"/>
  <c r="DB59" i="18" s="1"/>
  <c r="DB198" i="18" s="1"/>
  <c r="AQ59" i="18" a="1"/>
  <c r="AQ59" i="18" s="1"/>
  <c r="AQ198" i="18" s="1"/>
  <c r="M59" i="18" a="1"/>
  <c r="M59" i="18" s="1"/>
  <c r="M198" i="18" s="1"/>
  <c r="CJ59" i="18" a="1"/>
  <c r="CJ59" i="18" s="1"/>
  <c r="CJ198" i="18" s="1"/>
  <c r="W59" i="18" a="1"/>
  <c r="W59" i="18" s="1"/>
  <c r="W198" i="18" s="1"/>
  <c r="BT42" i="18" a="1"/>
  <c r="BT42" i="18" s="1"/>
  <c r="BT181" i="18" s="1"/>
  <c r="CJ42" i="18" a="1"/>
  <c r="CJ42" i="18" s="1"/>
  <c r="CJ181" i="18" s="1"/>
  <c r="DE81" i="18" a="1"/>
  <c r="DE81" i="18" s="1"/>
  <c r="DE220" i="18" s="1"/>
  <c r="AH81" i="18" a="1"/>
  <c r="AH81" i="18" s="1"/>
  <c r="AH220" i="18" s="1"/>
  <c r="DS98" i="18" a="1"/>
  <c r="DS98" i="18" s="1"/>
  <c r="DS237" i="18" s="1"/>
  <c r="P98" i="18" a="1"/>
  <c r="P98" i="18" s="1"/>
  <c r="BY19" i="18" a="1"/>
  <c r="BY19" i="18" s="1"/>
  <c r="BY158" i="18" s="1"/>
  <c r="CG19" i="18" a="1"/>
  <c r="CG19" i="18" s="1"/>
  <c r="CG158" i="18" s="1"/>
  <c r="BM54" i="18" a="1"/>
  <c r="BM54" i="18" s="1"/>
  <c r="BM193" i="18" s="1"/>
  <c r="J104" i="18" a="1"/>
  <c r="J104" i="18" s="1"/>
  <c r="J243" i="18" s="1"/>
  <c r="AT104" i="18" a="1"/>
  <c r="AT104" i="18" s="1"/>
  <c r="AT243" i="18" s="1"/>
  <c r="DI9" i="18" a="1"/>
  <c r="DI9" i="18" s="1"/>
  <c r="DI148" i="18" s="1"/>
  <c r="CG9" i="18" a="1"/>
  <c r="CG9" i="18" s="1"/>
  <c r="CG148" i="18" s="1"/>
  <c r="U9" i="18" a="1"/>
  <c r="U9" i="18" s="1"/>
  <c r="U148" i="18" s="1"/>
  <c r="AK9" i="18" a="1"/>
  <c r="AK9" i="18" s="1"/>
  <c r="AK148" i="18" s="1"/>
  <c r="CX9" i="18" a="1"/>
  <c r="CX9" i="18" s="1"/>
  <c r="CX148" i="18" s="1"/>
  <c r="AP9" i="18" a="1"/>
  <c r="AP9" i="18" s="1"/>
  <c r="AP148" i="18" s="1"/>
  <c r="AJ9" i="18" a="1"/>
  <c r="AJ9" i="18" s="1"/>
  <c r="AJ148" i="18" s="1"/>
  <c r="CV9" i="18" a="1"/>
  <c r="CV9" i="18" s="1"/>
  <c r="CV148" i="18" s="1"/>
  <c r="AT9" i="18" a="1"/>
  <c r="AT9" i="18" s="1"/>
  <c r="AT148" i="18" s="1"/>
  <c r="CD9" i="18" a="1"/>
  <c r="CD9" i="18" s="1"/>
  <c r="CD148" i="18" s="1"/>
  <c r="N9" i="18" a="1"/>
  <c r="N9" i="18" s="1"/>
  <c r="N148" i="18" s="1"/>
  <c r="AX9" i="18" a="1"/>
  <c r="AX9" i="18" s="1"/>
  <c r="AX148" i="18" s="1"/>
  <c r="CN9" i="18" a="1"/>
  <c r="CN9" i="18" s="1"/>
  <c r="CN148" i="18" s="1"/>
  <c r="R9" i="18" a="1"/>
  <c r="R9" i="18" s="1"/>
  <c r="R148" i="18" s="1"/>
  <c r="BG9" i="18" a="1"/>
  <c r="BG9" i="18" s="1"/>
  <c r="BG148" i="18" s="1"/>
  <c r="CZ60" i="18" a="1"/>
  <c r="CZ60" i="18" s="1"/>
  <c r="CZ199" i="18" s="1"/>
  <c r="AN60" i="18" a="1"/>
  <c r="AN60" i="18" s="1"/>
  <c r="AN199" i="18" s="1"/>
  <c r="CP60" i="18" a="1"/>
  <c r="CP60" i="18" s="1"/>
  <c r="CP199" i="18" s="1"/>
  <c r="AD60" i="18" a="1"/>
  <c r="AD60" i="18" s="1"/>
  <c r="AD199" i="18" s="1"/>
  <c r="BW60" i="18" a="1"/>
  <c r="BW60" i="18" s="1"/>
  <c r="BW199" i="18" s="1"/>
  <c r="DG60" i="18" a="1"/>
  <c r="DG60" i="18" s="1"/>
  <c r="DG199" i="18" s="1"/>
  <c r="T60" i="18" a="1"/>
  <c r="T60" i="18" s="1"/>
  <c r="T199" i="18" s="1"/>
  <c r="AU60" i="18" a="1"/>
  <c r="AU60" i="18" s="1"/>
  <c r="AU199" i="18" s="1"/>
  <c r="CR60" i="18" a="1"/>
  <c r="CR60" i="18" s="1"/>
  <c r="CR199" i="18" s="1"/>
  <c r="J60" i="18" a="1"/>
  <c r="J60" i="18" s="1"/>
  <c r="J199" i="18" s="1"/>
  <c r="BU60" i="18" a="1"/>
  <c r="BU60" i="18" s="1"/>
  <c r="BU199" i="18" s="1"/>
  <c r="V60" i="18" a="1"/>
  <c r="V60" i="18" s="1"/>
  <c r="V199" i="18" s="1"/>
  <c r="BD60" i="18" a="1"/>
  <c r="BD60" i="18" s="1"/>
  <c r="BD199" i="18" s="1"/>
  <c r="BN60" i="18" a="1"/>
  <c r="BN60" i="18" s="1"/>
  <c r="BN199" i="18" s="1"/>
  <c r="CT60" i="18" a="1"/>
  <c r="CT60" i="18" s="1"/>
  <c r="CT199" i="18" s="1"/>
  <c r="CT99" i="18" a="1"/>
  <c r="CT99" i="18" s="1"/>
  <c r="CT238" i="18" s="1"/>
  <c r="BS99" i="18" a="1"/>
  <c r="BS99" i="18" s="1"/>
  <c r="BS238" i="18" s="1"/>
  <c r="G99" i="18" a="1"/>
  <c r="G99" i="18" s="1"/>
  <c r="G238" i="18" s="1"/>
  <c r="BR99" i="18" a="1"/>
  <c r="BR99" i="18" s="1"/>
  <c r="BR238" i="18" s="1"/>
  <c r="CP99" i="18" a="1"/>
  <c r="CP99" i="18" s="1"/>
  <c r="CP238" i="18" s="1"/>
  <c r="W99" i="18" a="1"/>
  <c r="W99" i="18" s="1"/>
  <c r="W238" i="18" s="1"/>
  <c r="BH99" i="18" a="1"/>
  <c r="BH99" i="18" s="1"/>
  <c r="BH238" i="18" s="1"/>
  <c r="CL99" i="18" a="1"/>
  <c r="CL99" i="18" s="1"/>
  <c r="CL238" i="18" s="1"/>
  <c r="E99" i="18" a="1"/>
  <c r="E99" i="18" s="1"/>
  <c r="E238" i="18" s="1"/>
  <c r="P101" i="18" a="1"/>
  <c r="P101" i="18" s="1"/>
  <c r="O85" i="18" a="1"/>
  <c r="O85" i="18" s="1"/>
  <c r="O224" i="18" s="1"/>
  <c r="BL26" i="18" a="1"/>
  <c r="BL26" i="18" s="1"/>
  <c r="BL165" i="18" s="1"/>
  <c r="AP76" i="18" a="1"/>
  <c r="AP76" i="18" s="1"/>
  <c r="AP215" i="18" s="1"/>
  <c r="T77" i="18" a="1"/>
  <c r="T77" i="18" s="1"/>
  <c r="T216" i="18" s="1"/>
  <c r="BL79" i="18" a="1"/>
  <c r="BL79" i="18" s="1"/>
  <c r="BL218" i="18" s="1"/>
  <c r="AE97" i="18" a="1"/>
  <c r="AE97" i="18" s="1"/>
  <c r="AE236" i="18" s="1"/>
  <c r="BF19" i="18" a="1"/>
  <c r="BF19" i="18" s="1"/>
  <c r="BF158" i="18" s="1"/>
  <c r="AY93" i="18" a="1"/>
  <c r="AY93" i="18" s="1"/>
  <c r="AY232" i="18" s="1"/>
  <c r="CT102" i="18" a="1"/>
  <c r="CT102" i="18" s="1"/>
  <c r="CT241" i="18" s="1"/>
  <c r="AC41" i="18" a="1"/>
  <c r="AC41" i="18" s="1"/>
  <c r="AC180" i="18" s="1"/>
  <c r="DO47" i="18" a="1"/>
  <c r="DO47" i="18" s="1"/>
  <c r="DO186" i="18" s="1"/>
  <c r="CR57" i="18" a="1"/>
  <c r="CR57" i="18" s="1"/>
  <c r="CR196" i="18" s="1"/>
  <c r="BT57" i="18" a="1"/>
  <c r="BT57" i="18" s="1"/>
  <c r="BT196" i="18" s="1"/>
  <c r="X65" i="18" a="1"/>
  <c r="X65" i="18" s="1"/>
  <c r="X204" i="18" s="1"/>
  <c r="N84" i="18" a="1"/>
  <c r="N84" i="18" s="1"/>
  <c r="N223" i="18" s="1"/>
  <c r="CI56" i="18" a="1"/>
  <c r="CI56" i="18" s="1"/>
  <c r="CI195" i="18" s="1"/>
  <c r="DG56" i="18" a="1"/>
  <c r="DG56" i="18" s="1"/>
  <c r="DG195" i="18" s="1"/>
  <c r="AF12" i="18" a="1"/>
  <c r="AF12" i="18" s="1"/>
  <c r="AF151" i="18" s="1"/>
  <c r="BB12" i="18" a="1"/>
  <c r="BB12" i="18" s="1"/>
  <c r="BB151" i="18" s="1"/>
  <c r="CO12" i="18" a="1"/>
  <c r="CO12" i="18" s="1"/>
  <c r="CO151" i="18" s="1"/>
  <c r="AK5" i="18" a="1"/>
  <c r="AK5" i="18" s="1"/>
  <c r="AK144" i="18" s="1"/>
  <c r="DI5" i="18" a="1"/>
  <c r="DI5" i="18" s="1"/>
  <c r="DI144" i="18" s="1"/>
  <c r="DD5" i="18" a="1"/>
  <c r="DD5" i="18" s="1"/>
  <c r="DD144" i="18" s="1"/>
  <c r="DQ5" i="18" a="1"/>
  <c r="DQ5" i="18" s="1"/>
  <c r="DQ144" i="18" s="1"/>
  <c r="CJ5" i="18" a="1"/>
  <c r="CJ5" i="18" s="1"/>
  <c r="CJ144" i="18" s="1"/>
  <c r="AZ5" i="18" a="1"/>
  <c r="AZ5" i="18" s="1"/>
  <c r="AZ144" i="18" s="1"/>
  <c r="DQ68" i="18" a="1"/>
  <c r="DQ68" i="18" s="1"/>
  <c r="DQ207" i="18" s="1"/>
  <c r="AQ68" i="18" a="1"/>
  <c r="AQ68" i="18" s="1"/>
  <c r="AQ207" i="18" s="1"/>
  <c r="BR68" i="18" a="1"/>
  <c r="BR68" i="18" s="1"/>
  <c r="BR207" i="18" s="1"/>
  <c r="DB68" i="18" a="1"/>
  <c r="DB68" i="18" s="1"/>
  <c r="DB207" i="18" s="1"/>
  <c r="X68" i="18" a="1"/>
  <c r="X68" i="18" s="1"/>
  <c r="X207" i="18" s="1"/>
  <c r="BC68" i="18" a="1"/>
  <c r="BC68" i="18" s="1"/>
  <c r="BC207" i="18" s="1"/>
  <c r="BY68" i="18" a="1"/>
  <c r="BY68" i="18" s="1"/>
  <c r="BY207" i="18" s="1"/>
  <c r="BF68" i="18" a="1"/>
  <c r="BF68" i="18" s="1"/>
  <c r="BF207" i="18" s="1"/>
  <c r="Q68" i="18" a="1"/>
  <c r="Q68" i="18" s="1"/>
  <c r="Q207" i="18" s="1"/>
  <c r="CD68" i="18" a="1"/>
  <c r="CD68" i="18" s="1"/>
  <c r="CD207" i="18" s="1"/>
  <c r="CR68" i="18" a="1"/>
  <c r="CR68" i="18" s="1"/>
  <c r="CR207" i="18" s="1"/>
  <c r="AF68" i="18" a="1"/>
  <c r="AF68" i="18" s="1"/>
  <c r="AF207" i="18" s="1"/>
  <c r="AD68" i="18" a="1"/>
  <c r="AD68" i="18" s="1"/>
  <c r="AD207" i="18" s="1"/>
  <c r="BN74" i="18" a="1"/>
  <c r="BN74" i="18" s="1"/>
  <c r="BN213" i="18" s="1"/>
  <c r="DI74" i="18" a="1"/>
  <c r="DI74" i="18" s="1"/>
  <c r="DI213" i="18" s="1"/>
  <c r="AN74" i="18" a="1"/>
  <c r="AN74" i="18" s="1"/>
  <c r="AN213" i="18" s="1"/>
  <c r="CH74" i="18" a="1"/>
  <c r="CH74" i="18" s="1"/>
  <c r="CH213" i="18" s="1"/>
  <c r="CG74" i="18" a="1"/>
  <c r="CG74" i="18" s="1"/>
  <c r="CG213" i="18" s="1"/>
  <c r="L74" i="18" a="1"/>
  <c r="L74" i="18" s="1"/>
  <c r="L213" i="18" s="1"/>
  <c r="AC74" i="18" a="1"/>
  <c r="AC74" i="18" s="1"/>
  <c r="AC213" i="18" s="1"/>
  <c r="AU74" i="18" a="1"/>
  <c r="AU74" i="18" s="1"/>
  <c r="AU213" i="18" s="1"/>
  <c r="CV74" i="18" a="1"/>
  <c r="CV74" i="18" s="1"/>
  <c r="CV213" i="18" s="1"/>
  <c r="AS74" i="18" a="1"/>
  <c r="AS74" i="18" s="1"/>
  <c r="AS213" i="18" s="1"/>
  <c r="AZ74" i="18" a="1"/>
  <c r="AZ74" i="18" s="1"/>
  <c r="AZ213" i="18" s="1"/>
  <c r="BV74" i="18" a="1"/>
  <c r="BV74" i="18" s="1"/>
  <c r="BV213" i="18" s="1"/>
  <c r="DG74" i="18" a="1"/>
  <c r="DG74" i="18" s="1"/>
  <c r="DG213" i="18" s="1"/>
  <c r="BJ96" i="18" a="1"/>
  <c r="BJ96" i="18" s="1"/>
  <c r="BJ235" i="18" s="1"/>
  <c r="DF96" i="18" a="1"/>
  <c r="DF96" i="18" s="1"/>
  <c r="DF235" i="18" s="1"/>
  <c r="AK96" i="18" a="1"/>
  <c r="AK96" i="18" s="1"/>
  <c r="AK235" i="18" s="1"/>
  <c r="BF96" i="18" a="1"/>
  <c r="BF96" i="18" s="1"/>
  <c r="BF235" i="18" s="1"/>
  <c r="CV96" i="18" a="1"/>
  <c r="CV96" i="18" s="1"/>
  <c r="CV235" i="18" s="1"/>
  <c r="DJ96" i="18" a="1"/>
  <c r="DJ96" i="18" s="1"/>
  <c r="DJ235" i="18" s="1"/>
  <c r="H96" i="18" a="1"/>
  <c r="H96" i="18" s="1"/>
  <c r="H235" i="18" s="1"/>
  <c r="P96" i="18" a="1"/>
  <c r="P96" i="18" s="1"/>
  <c r="DP96" i="18" a="1"/>
  <c r="DP96" i="18" s="1"/>
  <c r="DP235" i="18" s="1"/>
  <c r="CE96" i="18" a="1"/>
  <c r="CE96" i="18" s="1"/>
  <c r="CE235" i="18" s="1"/>
  <c r="R96" i="18" a="1"/>
  <c r="R96" i="18" s="1"/>
  <c r="R235" i="18" s="1"/>
  <c r="AC96" i="18" a="1"/>
  <c r="AC96" i="18" s="1"/>
  <c r="AC235" i="18" s="1"/>
  <c r="DL96" i="18" a="1"/>
  <c r="DL96" i="18" s="1"/>
  <c r="DL235" i="18" s="1"/>
  <c r="BW23" i="18" a="1"/>
  <c r="BW23" i="18" s="1"/>
  <c r="BW162" i="18" s="1"/>
  <c r="DG23" i="18" a="1"/>
  <c r="DG23" i="18" s="1"/>
  <c r="DG162" i="18" s="1"/>
  <c r="AL23" i="18" a="1"/>
  <c r="AL23" i="18" s="1"/>
  <c r="AL162" i="18" s="1"/>
  <c r="CI23" i="18" a="1"/>
  <c r="CI23" i="18" s="1"/>
  <c r="CI162" i="18" s="1"/>
  <c r="N23" i="18" a="1"/>
  <c r="N23" i="18" s="1"/>
  <c r="N162" i="18" s="1"/>
  <c r="BL23" i="18" a="1"/>
  <c r="BL23" i="18" s="1"/>
  <c r="BL162" i="18" s="1"/>
  <c r="DE23" i="18" a="1"/>
  <c r="DE23" i="18" s="1"/>
  <c r="DE162" i="18" s="1"/>
  <c r="AJ23" i="18" a="1"/>
  <c r="AJ23" i="18" s="1"/>
  <c r="AJ162" i="18" s="1"/>
  <c r="BT23" i="18" a="1"/>
  <c r="BT23" i="18" s="1"/>
  <c r="BT162" i="18" s="1"/>
  <c r="BV23" i="18" a="1"/>
  <c r="BV23" i="18" s="1"/>
  <c r="BV162" i="18" s="1"/>
  <c r="AG23" i="18" a="1"/>
  <c r="AG23" i="18" s="1"/>
  <c r="AG162" i="18" s="1"/>
  <c r="DM23" i="18" a="1"/>
  <c r="DM23" i="18" s="1"/>
  <c r="DM162" i="18" s="1"/>
  <c r="DK23" i="18" a="1"/>
  <c r="DK23" i="18" s="1"/>
  <c r="DK162" i="18" s="1"/>
  <c r="BS45" i="18" a="1"/>
  <c r="BS45" i="18" s="1"/>
  <c r="BS184" i="18" s="1"/>
  <c r="DR45" i="18" a="1"/>
  <c r="DR45" i="18" s="1"/>
  <c r="DR184" i="18" s="1"/>
  <c r="AN45" i="18" a="1"/>
  <c r="AN45" i="18" s="1"/>
  <c r="AN184" i="18" s="1"/>
  <c r="CF45" i="18" a="1"/>
  <c r="CF45" i="18" s="1"/>
  <c r="CF184" i="18" s="1"/>
  <c r="DJ45" i="18" a="1"/>
  <c r="DJ45" i="18" s="1"/>
  <c r="DJ184" i="18" s="1"/>
  <c r="J45" i="18" a="1"/>
  <c r="J45" i="18" s="1"/>
  <c r="J184" i="18" s="1"/>
  <c r="AB45" i="18" a="1"/>
  <c r="AB45" i="18" s="1"/>
  <c r="AB184" i="18" s="1"/>
  <c r="AG45" i="18" a="1"/>
  <c r="AG45" i="18" s="1"/>
  <c r="AG184" i="18" s="1"/>
  <c r="AX45" i="18" a="1"/>
  <c r="AX45" i="18" s="1"/>
  <c r="AX184" i="18" s="1"/>
  <c r="X45" i="18" a="1"/>
  <c r="X45" i="18" s="1"/>
  <c r="X184" i="18" s="1"/>
  <c r="BD45" i="18" a="1"/>
  <c r="BD45" i="18" s="1"/>
  <c r="BD184" i="18" s="1"/>
  <c r="AP45" i="18" a="1"/>
  <c r="AP45" i="18" s="1"/>
  <c r="AP184" i="18" s="1"/>
  <c r="CV45" i="18" a="1"/>
  <c r="CV45" i="18" s="1"/>
  <c r="CV184" i="18" s="1"/>
  <c r="BU100" i="18" a="1"/>
  <c r="BU100" i="18" s="1"/>
  <c r="BU239" i="18" s="1"/>
  <c r="DH100" i="18" a="1"/>
  <c r="DH100" i="18" s="1"/>
  <c r="DH239" i="18" s="1"/>
  <c r="AQ100" i="18" a="1"/>
  <c r="AQ100" i="18" s="1"/>
  <c r="AQ239" i="18" s="1"/>
  <c r="CI100" i="18" a="1"/>
  <c r="CI100" i="18" s="1"/>
  <c r="CI239" i="18" s="1"/>
  <c r="CH100" i="18" a="1"/>
  <c r="CH100" i="18" s="1"/>
  <c r="CH239" i="18" s="1"/>
  <c r="CL100" i="18" a="1"/>
  <c r="CL100" i="18" s="1"/>
  <c r="CL239" i="18" s="1"/>
  <c r="Q100" i="18" a="1"/>
  <c r="Q100" i="18" s="1"/>
  <c r="Q239" i="18" s="1"/>
  <c r="BS100" i="18" a="1"/>
  <c r="BS100" i="18" s="1"/>
  <c r="BS239" i="18" s="1"/>
  <c r="DF100" i="18" a="1"/>
  <c r="DF100" i="18" s="1"/>
  <c r="DF239" i="18" s="1"/>
  <c r="U100" i="18" a="1"/>
  <c r="U100" i="18" s="1"/>
  <c r="U239" i="18" s="1"/>
  <c r="BC100" i="18" a="1"/>
  <c r="BC100" i="18" s="1"/>
  <c r="BC239" i="18" s="1"/>
  <c r="H100" i="18" a="1"/>
  <c r="H100" i="18" s="1"/>
  <c r="H239" i="18" s="1"/>
  <c r="BM100" i="18" a="1"/>
  <c r="BM100" i="18" s="1"/>
  <c r="BM239" i="18" s="1"/>
  <c r="BQ53" i="18" a="1"/>
  <c r="BQ53" i="18" s="1"/>
  <c r="BQ192" i="18" s="1"/>
  <c r="DQ53" i="18" a="1"/>
  <c r="DQ53" i="18" s="1"/>
  <c r="DQ192" i="18" s="1"/>
  <c r="AV53" i="18" a="1"/>
  <c r="AV53" i="18" s="1"/>
  <c r="AV192" i="18" s="1"/>
  <c r="CP53" i="18" a="1"/>
  <c r="CP53" i="18" s="1"/>
  <c r="CP192" i="18" s="1"/>
  <c r="CI53" i="18" a="1"/>
  <c r="CI53" i="18" s="1"/>
  <c r="CI192" i="18" s="1"/>
  <c r="H53" i="18" a="1"/>
  <c r="H53" i="18" s="1"/>
  <c r="H192" i="18" s="1"/>
  <c r="BD53" i="18" a="1"/>
  <c r="BD53" i="18" s="1"/>
  <c r="BD192" i="18" s="1"/>
  <c r="AU53" i="18" a="1"/>
  <c r="AU53" i="18" s="1"/>
  <c r="AU192" i="18" s="1"/>
  <c r="BF53" i="18" a="1"/>
  <c r="BF53" i="18" s="1"/>
  <c r="BF192" i="18" s="1"/>
  <c r="CM53" i="18" a="1"/>
  <c r="CM53" i="18" s="1"/>
  <c r="CM192" i="18" s="1"/>
  <c r="AO53" i="18" a="1"/>
  <c r="AO53" i="18" s="1"/>
  <c r="AO192" i="18" s="1"/>
  <c r="W53" i="18" a="1"/>
  <c r="W53" i="18" s="1"/>
  <c r="W192" i="18" s="1"/>
  <c r="K53" i="18" a="1"/>
  <c r="K53" i="18" s="1"/>
  <c r="K192" i="18" s="1"/>
  <c r="DF42" i="18" a="1"/>
  <c r="DF42" i="18" s="1"/>
  <c r="DF181" i="18" s="1"/>
  <c r="BE81" i="18" a="1"/>
  <c r="BE81" i="18" s="1"/>
  <c r="BE220" i="18" s="1"/>
  <c r="CI81" i="18" a="1"/>
  <c r="CI81" i="18" s="1"/>
  <c r="CI220" i="18" s="1"/>
  <c r="BB98" i="18" a="1"/>
  <c r="BB98" i="18" s="1"/>
  <c r="BB237" i="18" s="1"/>
  <c r="G98" i="18" a="1"/>
  <c r="G98" i="18" s="1"/>
  <c r="G237" i="18" s="1"/>
  <c r="AI19" i="18" a="1"/>
  <c r="AI19" i="18" s="1"/>
  <c r="AI158" i="18" s="1"/>
  <c r="CU54" i="18" a="1"/>
  <c r="CU54" i="18" s="1"/>
  <c r="CU193" i="18" s="1"/>
  <c r="P54" i="18" a="1"/>
  <c r="P54" i="18" s="1"/>
  <c r="DM104" i="18" a="1"/>
  <c r="DM104" i="18" s="1"/>
  <c r="DM243" i="18" s="1"/>
  <c r="CQ104" i="18" a="1"/>
  <c r="CQ104" i="18" s="1"/>
  <c r="CQ243" i="18" s="1"/>
  <c r="BE69" i="18" a="1"/>
  <c r="BE69" i="18" s="1"/>
  <c r="BE208" i="18" s="1"/>
  <c r="CX69" i="18" a="1"/>
  <c r="CX69" i="18" s="1"/>
  <c r="CX208" i="18" s="1"/>
  <c r="X69" i="18" a="1"/>
  <c r="X69" i="18" s="1"/>
  <c r="X208" i="18" s="1"/>
  <c r="BM69" i="18" a="1"/>
  <c r="BM69" i="18" s="1"/>
  <c r="BM208" i="18" s="1"/>
  <c r="DF69" i="18" a="1"/>
  <c r="DF69" i="18" s="1"/>
  <c r="DF208" i="18" s="1"/>
  <c r="AK69" i="18" a="1"/>
  <c r="AK69" i="18" s="1"/>
  <c r="AK208" i="18" s="1"/>
  <c r="AN69" i="18" a="1"/>
  <c r="AN69" i="18" s="1"/>
  <c r="AN208" i="18" s="1"/>
  <c r="BF69" i="18" a="1"/>
  <c r="BF69" i="18" s="1"/>
  <c r="BF208" i="18" s="1"/>
  <c r="AI69" i="18" a="1"/>
  <c r="AI69" i="18" s="1"/>
  <c r="AI208" i="18" s="1"/>
  <c r="P69" i="18" a="1"/>
  <c r="P69" i="18" s="1"/>
  <c r="BB69" i="18" a="1"/>
  <c r="BB69" i="18" s="1"/>
  <c r="BB208" i="18" s="1"/>
  <c r="H69" i="18" a="1"/>
  <c r="H69" i="18" s="1"/>
  <c r="H208" i="18" s="1"/>
  <c r="DH69" i="18" a="1"/>
  <c r="DH69" i="18" s="1"/>
  <c r="DH208" i="18" s="1"/>
  <c r="DR40" i="18" a="1"/>
  <c r="DR40" i="18" s="1"/>
  <c r="DR179" i="18" s="1"/>
  <c r="BF40" i="18" a="1"/>
  <c r="BF40" i="18" s="1"/>
  <c r="BF179" i="18" s="1"/>
  <c r="DJ40" i="18" a="1"/>
  <c r="DJ40" i="18" s="1"/>
  <c r="DJ179" i="18" s="1"/>
  <c r="AX40" i="18" a="1"/>
  <c r="AX40" i="18" s="1"/>
  <c r="AX179" i="18" s="1"/>
  <c r="CP40" i="18" a="1"/>
  <c r="CP40" i="18" s="1"/>
  <c r="CP179" i="18" s="1"/>
  <c r="O40" i="18" a="1"/>
  <c r="O40" i="18" s="1"/>
  <c r="O179" i="18" s="1"/>
  <c r="BK40" i="18" a="1"/>
  <c r="BK40" i="18" s="1"/>
  <c r="BK179" i="18" s="1"/>
  <c r="CI40" i="18" a="1"/>
  <c r="CI40" i="18" s="1"/>
  <c r="CI179" i="18" s="1"/>
  <c r="CZ40" i="18" a="1"/>
  <c r="CZ40" i="18" s="1"/>
  <c r="CZ179" i="18" s="1"/>
  <c r="AK40" i="18" a="1"/>
  <c r="AK40" i="18" s="1"/>
  <c r="AK179" i="18" s="1"/>
  <c r="DC40" i="18" a="1"/>
  <c r="DC40" i="18" s="1"/>
  <c r="DC179" i="18" s="1"/>
  <c r="F40" i="18" a="1"/>
  <c r="F40" i="18" s="1"/>
  <c r="F179" i="18" s="1"/>
  <c r="AD40" i="18" a="1"/>
  <c r="AD40" i="18" s="1"/>
  <c r="AD179" i="18" s="1"/>
  <c r="CF40" i="18" a="1"/>
  <c r="CF40" i="18" s="1"/>
  <c r="CF179" i="18" s="1"/>
  <c r="DF40" i="18" a="1"/>
  <c r="DF40" i="18" s="1"/>
  <c r="DF179" i="18" s="1"/>
  <c r="DG48" i="18" a="1"/>
  <c r="DG48" i="18" s="1"/>
  <c r="DG187" i="18" s="1"/>
  <c r="AU48" i="18" a="1"/>
  <c r="AU48" i="18" s="1"/>
  <c r="AU187" i="18" s="1"/>
  <c r="DD48" i="18" a="1"/>
  <c r="DD48" i="18" s="1"/>
  <c r="DD187" i="18" s="1"/>
  <c r="AR48" i="18" a="1"/>
  <c r="AR48" i="18" s="1"/>
  <c r="AR187" i="18" s="1"/>
  <c r="CT48" i="18" a="1"/>
  <c r="CT48" i="18" s="1"/>
  <c r="CT187" i="18" s="1"/>
  <c r="DQ48" i="18" a="1"/>
  <c r="DQ48" i="18" s="1"/>
  <c r="DQ187" i="18" s="1"/>
  <c r="AJ48" i="18" a="1"/>
  <c r="AJ48" i="18" s="1"/>
  <c r="AJ187" i="18" s="1"/>
  <c r="BN48" i="18" a="1"/>
  <c r="BN48" i="18" s="1"/>
  <c r="BN187" i="18" s="1"/>
  <c r="DA48" i="18" a="1"/>
  <c r="DA48" i="18" s="1"/>
  <c r="DA187" i="18" s="1"/>
  <c r="N48" i="18" a="1"/>
  <c r="N48" i="18" s="1"/>
  <c r="N187" i="18" s="1"/>
  <c r="CW48" i="18" a="1"/>
  <c r="CW48" i="18" s="1"/>
  <c r="CW187" i="18" s="1"/>
  <c r="AN48" i="18" a="1"/>
  <c r="AN48" i="18" s="1"/>
  <c r="AN187" i="18" s="1"/>
  <c r="J48" i="18" a="1"/>
  <c r="J48" i="18" s="1"/>
  <c r="J187" i="18" s="1"/>
  <c r="BV48" i="18" a="1"/>
  <c r="BV48" i="18" s="1"/>
  <c r="BV187" i="18" s="1"/>
  <c r="AS48" i="18" a="1"/>
  <c r="AS48" i="18" s="1"/>
  <c r="AS187" i="18" s="1"/>
  <c r="CW91" i="18" a="1"/>
  <c r="CW91" i="18" s="1"/>
  <c r="CW230" i="18" s="1"/>
  <c r="AK91" i="18" a="1"/>
  <c r="AK91" i="18" s="1"/>
  <c r="AK230" i="18" s="1"/>
  <c r="CR91" i="18" a="1"/>
  <c r="CR91" i="18" s="1"/>
  <c r="CR230" i="18" s="1"/>
  <c r="AF91" i="18" a="1"/>
  <c r="AF91" i="18" s="1"/>
  <c r="AF230" i="18" s="1"/>
  <c r="CM91" i="18" a="1"/>
  <c r="CM91" i="18" s="1"/>
  <c r="CM230" i="18" s="1"/>
  <c r="BO91" i="18" a="1"/>
  <c r="BO91" i="18" s="1"/>
  <c r="BO230" i="18" s="1"/>
  <c r="CQ91" i="18" a="1"/>
  <c r="CQ91" i="18" s="1"/>
  <c r="CQ230" i="18" s="1"/>
  <c r="K91" i="18" a="1"/>
  <c r="K91" i="18" s="1"/>
  <c r="K230" i="18" s="1"/>
  <c r="AN91" i="18" a="1"/>
  <c r="AN91" i="18" s="1"/>
  <c r="AN230" i="18" s="1"/>
  <c r="AZ91" i="18" a="1"/>
  <c r="AZ91" i="18" s="1"/>
  <c r="AZ230" i="18" s="1"/>
  <c r="AE46" i="18" a="1"/>
  <c r="AE46" i="18" s="1"/>
  <c r="AE185" i="18" s="1"/>
  <c r="AI93" i="18" a="1"/>
  <c r="AI93" i="18" s="1"/>
  <c r="AI232" i="18" s="1"/>
  <c r="CZ84" i="18" a="1"/>
  <c r="CZ84" i="18" s="1"/>
  <c r="CZ223" i="18" s="1"/>
  <c r="U5" i="18" a="1"/>
  <c r="U5" i="18" s="1"/>
  <c r="U144" i="18" s="1"/>
  <c r="BZ68" i="18" a="1"/>
  <c r="BZ68" i="18" s="1"/>
  <c r="BZ207" i="18" s="1"/>
  <c r="CK74" i="18" a="1"/>
  <c r="CK74" i="18" s="1"/>
  <c r="CK213" i="18" s="1"/>
  <c r="BL74" i="18" a="1"/>
  <c r="BL74" i="18" s="1"/>
  <c r="BL213" i="18" s="1"/>
  <c r="BR96" i="18" a="1"/>
  <c r="BR96" i="18" s="1"/>
  <c r="BR235" i="18" s="1"/>
  <c r="K96" i="18" a="1"/>
  <c r="K96" i="18" s="1"/>
  <c r="K235" i="18" s="1"/>
  <c r="I23" i="18" a="1"/>
  <c r="I23" i="18" s="1"/>
  <c r="I162" i="18" s="1"/>
  <c r="P45" i="18" a="1"/>
  <c r="P45" i="18" s="1"/>
  <c r="CS45" i="18" a="1"/>
  <c r="CS45" i="18" s="1"/>
  <c r="CS184" i="18" s="1"/>
  <c r="N100" i="18" a="1"/>
  <c r="N100" i="18" s="1"/>
  <c r="N239" i="18" s="1"/>
  <c r="AK100" i="18" a="1"/>
  <c r="AK100" i="18" s="1"/>
  <c r="AK239" i="18" s="1"/>
  <c r="BG53" i="18" a="1"/>
  <c r="BG53" i="18" s="1"/>
  <c r="BG192" i="18" s="1"/>
  <c r="W81" i="18" a="1"/>
  <c r="W81" i="18" s="1"/>
  <c r="W220" i="18" s="1"/>
  <c r="BW69" i="18" a="1"/>
  <c r="BW69" i="18" s="1"/>
  <c r="BW208" i="18" s="1"/>
  <c r="CC69" i="18" a="1"/>
  <c r="CC69" i="18" s="1"/>
  <c r="CC208" i="18" s="1"/>
  <c r="BP40" i="18" a="1"/>
  <c r="BP40" i="18" s="1"/>
  <c r="BP179" i="18" s="1"/>
  <c r="AV40" i="18" a="1"/>
  <c r="AV40" i="18" s="1"/>
  <c r="AV179" i="18" s="1"/>
  <c r="DF48" i="18" a="1"/>
  <c r="DF48" i="18" s="1"/>
  <c r="DF187" i="18" s="1"/>
  <c r="CE48" i="18" a="1"/>
  <c r="CE48" i="18" s="1"/>
  <c r="CE187" i="18" s="1"/>
  <c r="DO91" i="18" a="1"/>
  <c r="DO91" i="18" s="1"/>
  <c r="DO230" i="18" s="1"/>
  <c r="DM91" i="18" a="1"/>
  <c r="DM91" i="18" s="1"/>
  <c r="DM230" i="18" s="1"/>
  <c r="AH91" i="18" a="1"/>
  <c r="AH91" i="18" s="1"/>
  <c r="AH230" i="18" s="1"/>
  <c r="DI91" i="18" a="1"/>
  <c r="DI91" i="18" s="1"/>
  <c r="DI230" i="18" s="1"/>
  <c r="DB91" i="18" a="1"/>
  <c r="DB91" i="18" s="1"/>
  <c r="DB230" i="18" s="1"/>
  <c r="CG91" i="18" a="1"/>
  <c r="CG91" i="18" s="1"/>
  <c r="CG230" i="18" s="1"/>
  <c r="Z91" i="18" a="1"/>
  <c r="Z91" i="18" s="1"/>
  <c r="Z230" i="18" s="1"/>
  <c r="BI91" i="18" a="1"/>
  <c r="BI91" i="18" s="1"/>
  <c r="BI230" i="18" s="1"/>
  <c r="V81" i="18" a="1"/>
  <c r="V81" i="18" s="1"/>
  <c r="V220" i="18" s="1"/>
  <c r="Z54" i="18" a="1"/>
  <c r="Z54" i="18" s="1"/>
  <c r="Z193" i="18" s="1"/>
  <c r="CY15" i="18" a="1"/>
  <c r="CY15" i="18" s="1"/>
  <c r="CY154" i="18" s="1"/>
  <c r="AD15" i="18" a="1"/>
  <c r="AD15" i="18" s="1"/>
  <c r="AD154" i="18" s="1"/>
  <c r="BE15" i="18" a="1"/>
  <c r="BE15" i="18" s="1"/>
  <c r="BE154" i="18" s="1"/>
  <c r="DE15" i="18" a="1"/>
  <c r="DE15" i="18" s="1"/>
  <c r="DE154" i="18" s="1"/>
  <c r="AJ15" i="18" a="1"/>
  <c r="AJ15" i="18" s="1"/>
  <c r="AJ154" i="18" s="1"/>
  <c r="BD15" i="18" a="1"/>
  <c r="BD15" i="18" s="1"/>
  <c r="BD154" i="18" s="1"/>
  <c r="CX15" i="18" a="1"/>
  <c r="CX15" i="18" s="1"/>
  <c r="CX154" i="18" s="1"/>
  <c r="X15" i="18" a="1"/>
  <c r="X15" i="18" s="1"/>
  <c r="X154" i="18" s="1"/>
  <c r="W15" i="18" a="1"/>
  <c r="W15" i="18" s="1"/>
  <c r="W154" i="18" s="1"/>
  <c r="BG15" i="18" a="1"/>
  <c r="BG15" i="18" s="1"/>
  <c r="BG154" i="18" s="1"/>
  <c r="DA15" i="18" a="1"/>
  <c r="DA15" i="18" s="1"/>
  <c r="DA154" i="18" s="1"/>
  <c r="AF15" i="18" a="1"/>
  <c r="AF15" i="18" s="1"/>
  <c r="AF154" i="18" s="1"/>
  <c r="V15" i="18" a="1"/>
  <c r="V15" i="18" s="1"/>
  <c r="V154" i="18" s="1"/>
  <c r="DD62" i="18" a="1"/>
  <c r="DD62" i="18" s="1"/>
  <c r="DD201" i="18" s="1"/>
  <c r="AI62" i="18" a="1"/>
  <c r="AI62" i="18" s="1"/>
  <c r="AI201" i="18" s="1"/>
  <c r="CB62" i="18" a="1"/>
  <c r="CB62" i="18" s="1"/>
  <c r="CB201" i="18" s="1"/>
  <c r="DB62" i="18" a="1"/>
  <c r="DB62" i="18" s="1"/>
  <c r="DB201" i="18" s="1"/>
  <c r="T62" i="18" a="1"/>
  <c r="T62" i="18" s="1"/>
  <c r="T201" i="18" s="1"/>
  <c r="AF62" i="18" a="1"/>
  <c r="AF62" i="18" s="1"/>
  <c r="AF201" i="18" s="1"/>
  <c r="BB62" i="18" a="1"/>
  <c r="BB62" i="18" s="1"/>
  <c r="BB201" i="18" s="1"/>
  <c r="BY62" i="18" a="1"/>
  <c r="BY62" i="18" s="1"/>
  <c r="BY201" i="18" s="1"/>
  <c r="AE62" i="18" a="1"/>
  <c r="AE62" i="18" s="1"/>
  <c r="AE201" i="18" s="1"/>
  <c r="DI62" i="18" a="1"/>
  <c r="DI62" i="18" s="1"/>
  <c r="DI201" i="18" s="1"/>
  <c r="V62" i="18" a="1"/>
  <c r="V62" i="18" s="1"/>
  <c r="V201" i="18" s="1"/>
  <c r="M62" i="18" a="1"/>
  <c r="M62" i="18" s="1"/>
  <c r="M201" i="18" s="1"/>
  <c r="BU62" i="18" a="1"/>
  <c r="BU62" i="18" s="1"/>
  <c r="BU201" i="18" s="1"/>
  <c r="CY21" i="18" a="1"/>
  <c r="CY21" i="18" s="1"/>
  <c r="CY160" i="18" s="1"/>
  <c r="AD21" i="18" a="1"/>
  <c r="AD21" i="18" s="1"/>
  <c r="AD160" i="18" s="1"/>
  <c r="BW21" i="18" a="1"/>
  <c r="BW21" i="18" s="1"/>
  <c r="BW160" i="18" s="1"/>
  <c r="DK21" i="18" a="1"/>
  <c r="DK21" i="18" s="1"/>
  <c r="DK160" i="18" s="1"/>
  <c r="AK21" i="18" a="1"/>
  <c r="AK21" i="18" s="1"/>
  <c r="AK160" i="18" s="1"/>
  <c r="CI21" i="18" a="1"/>
  <c r="CI21" i="18" s="1"/>
  <c r="CI160" i="18" s="1"/>
  <c r="N21" i="18" a="1"/>
  <c r="N21" i="18" s="1"/>
  <c r="N160" i="18" s="1"/>
  <c r="BP21" i="18" a="1"/>
  <c r="BP21" i="18" s="1"/>
  <c r="BP160" i="18" s="1"/>
  <c r="DI21" i="18" a="1"/>
  <c r="DI21" i="18" s="1"/>
  <c r="DI160" i="18" s="1"/>
  <c r="AN21" i="18" a="1"/>
  <c r="AN21" i="18" s="1"/>
  <c r="AN160" i="18" s="1"/>
  <c r="CL21" i="18" a="1"/>
  <c r="CL21" i="18" s="1"/>
  <c r="CL160" i="18" s="1"/>
  <c r="L21" i="18" a="1"/>
  <c r="L21" i="18" s="1"/>
  <c r="L160" i="18" s="1"/>
  <c r="BX21" i="18" a="1"/>
  <c r="BX21" i="18" s="1"/>
  <c r="BX160" i="18" s="1"/>
  <c r="CZ10" i="18" a="1"/>
  <c r="CZ10" i="18" s="1"/>
  <c r="CZ149" i="18" s="1"/>
  <c r="AE10" i="18" a="1"/>
  <c r="AE10" i="18" s="1"/>
  <c r="AE149" i="18" s="1"/>
  <c r="BX10" i="18" a="1"/>
  <c r="BX10" i="18" s="1"/>
  <c r="BX149" i="18" s="1"/>
  <c r="DE10" i="18" a="1"/>
  <c r="DE10" i="18" s="1"/>
  <c r="DE149" i="18" s="1"/>
  <c r="AK10" i="18" a="1"/>
  <c r="AK10" i="18" s="1"/>
  <c r="AK149" i="18" s="1"/>
  <c r="BN10" i="18" a="1"/>
  <c r="BN10" i="18" s="1"/>
  <c r="BN149" i="18" s="1"/>
  <c r="DC10" i="18" a="1"/>
  <c r="DC10" i="18" s="1"/>
  <c r="DC149" i="18" s="1"/>
  <c r="CP10" i="18" a="1"/>
  <c r="CP10" i="18" s="1"/>
  <c r="CP149" i="18" s="1"/>
  <c r="K10" i="18" a="1"/>
  <c r="K10" i="18" s="1"/>
  <c r="K149" i="18" s="1"/>
  <c r="AB10" i="18" a="1"/>
  <c r="AB10" i="18" s="1"/>
  <c r="AB149" i="18" s="1"/>
  <c r="BW10" i="18" a="1"/>
  <c r="BW10" i="18" s="1"/>
  <c r="BW149" i="18" s="1"/>
  <c r="CH10" i="18" a="1"/>
  <c r="CH10" i="18" s="1"/>
  <c r="CH149" i="18" s="1"/>
  <c r="DQ10" i="18" a="1"/>
  <c r="DQ10" i="18" s="1"/>
  <c r="DQ149" i="18" s="1"/>
  <c r="CZ38" i="18" a="1"/>
  <c r="CZ38" i="18" s="1"/>
  <c r="CZ177" i="18" s="1"/>
  <c r="AI38" i="18" a="1"/>
  <c r="AI38" i="18" s="1"/>
  <c r="AI177" i="18" s="1"/>
  <c r="CD38" i="18" a="1"/>
  <c r="CD38" i="18" s="1"/>
  <c r="CD177" i="18" s="1"/>
  <c r="I38" i="18" a="1"/>
  <c r="I38" i="18" s="1"/>
  <c r="I177" i="18" s="1"/>
  <c r="AB38" i="18" a="1"/>
  <c r="AB38" i="18" s="1"/>
  <c r="AB177" i="18" s="1"/>
  <c r="BK38" i="18" a="1"/>
  <c r="BK38" i="18" s="1"/>
  <c r="BK177" i="18" s="1"/>
  <c r="AL38" i="18" a="1"/>
  <c r="AL38" i="18" s="1"/>
  <c r="AL177" i="18" s="1"/>
  <c r="BV38" i="18" a="1"/>
  <c r="BV38" i="18" s="1"/>
  <c r="BV177" i="18" s="1"/>
  <c r="L38" i="18" a="1"/>
  <c r="L38" i="18" s="1"/>
  <c r="L177" i="18" s="1"/>
  <c r="CN38" i="18" a="1"/>
  <c r="CN38" i="18" s="1"/>
  <c r="CN177" i="18" s="1"/>
  <c r="P38" i="18" a="1"/>
  <c r="P38" i="18" s="1"/>
  <c r="BH38" i="18" a="1"/>
  <c r="BH38" i="18" s="1"/>
  <c r="BH177" i="18" s="1"/>
  <c r="CE38" i="18" a="1"/>
  <c r="CE38" i="18" s="1"/>
  <c r="CE177" i="18" s="1"/>
  <c r="CZ59" i="18" a="1"/>
  <c r="CZ59" i="18" s="1"/>
  <c r="CZ198" i="18" s="1"/>
  <c r="AE59" i="18" a="1"/>
  <c r="AE59" i="18" s="1"/>
  <c r="AE198" i="18" s="1"/>
  <c r="BX59" i="18" a="1"/>
  <c r="BX59" i="18" s="1"/>
  <c r="BX198" i="18" s="1"/>
  <c r="DQ59" i="18" a="1"/>
  <c r="DQ59" i="18" s="1"/>
  <c r="DQ198" i="18" s="1"/>
  <c r="X59" i="18" a="1"/>
  <c r="X59" i="18" s="1"/>
  <c r="X198" i="18" s="1"/>
  <c r="BB59" i="18" a="1"/>
  <c r="BB59" i="18" s="1"/>
  <c r="BB198" i="18" s="1"/>
  <c r="BQ59" i="18" a="1"/>
  <c r="BQ59" i="18" s="1"/>
  <c r="BQ198" i="18" s="1"/>
  <c r="CI59" i="18" a="1"/>
  <c r="CI59" i="18" s="1"/>
  <c r="CI198" i="18" s="1"/>
  <c r="CE59" i="18" a="1"/>
  <c r="CE59" i="18" s="1"/>
  <c r="CE198" i="18" s="1"/>
  <c r="AG59" i="18" a="1"/>
  <c r="AG59" i="18" s="1"/>
  <c r="AG198" i="18" s="1"/>
  <c r="DF59" i="18" a="1"/>
  <c r="DF59" i="18" s="1"/>
  <c r="DF198" i="18" s="1"/>
  <c r="AZ59" i="18" a="1"/>
  <c r="AZ59" i="18" s="1"/>
  <c r="AZ198" i="18" s="1"/>
  <c r="CR59" i="18" a="1"/>
  <c r="CR59" i="18" s="1"/>
  <c r="CR198" i="18" s="1"/>
  <c r="AP42" i="18" a="1"/>
  <c r="AP42" i="18" s="1"/>
  <c r="AP181" i="18" s="1"/>
  <c r="BB42" i="18" a="1"/>
  <c r="BB42" i="18" s="1"/>
  <c r="BB181" i="18" s="1"/>
  <c r="BM81" i="18" a="1"/>
  <c r="BM81" i="18" s="1"/>
  <c r="BM220" i="18" s="1"/>
  <c r="AH98" i="18" a="1"/>
  <c r="AH98" i="18" s="1"/>
  <c r="AH237" i="18" s="1"/>
  <c r="BW98" i="18" a="1"/>
  <c r="BW98" i="18" s="1"/>
  <c r="BW237" i="18" s="1"/>
  <c r="BV19" i="18" a="1"/>
  <c r="BV19" i="18" s="1"/>
  <c r="BV158" i="18" s="1"/>
  <c r="K19" i="18" a="1"/>
  <c r="K19" i="18" s="1"/>
  <c r="K158" i="18" s="1"/>
  <c r="BJ54" i="18" a="1"/>
  <c r="BJ54" i="18" s="1"/>
  <c r="BJ193" i="18" s="1"/>
  <c r="AP104" i="18" a="1"/>
  <c r="AP104" i="18" s="1"/>
  <c r="AP243" i="18" s="1"/>
  <c r="BO104" i="18" a="1"/>
  <c r="BO104" i="18" s="1"/>
  <c r="BO243" i="18" s="1"/>
  <c r="CH9" i="18" a="1"/>
  <c r="CH9" i="18" s="1"/>
  <c r="CH148" i="18" s="1"/>
  <c r="BA9" i="18" a="1"/>
  <c r="BA9" i="18" s="1"/>
  <c r="BA148" i="18" s="1"/>
  <c r="CF9" i="18" a="1"/>
  <c r="CF9" i="18" s="1"/>
  <c r="CF148" i="18" s="1"/>
  <c r="F9" i="18" a="1"/>
  <c r="F9" i="18" s="1"/>
  <c r="F148" i="18" s="1"/>
  <c r="AU9" i="18" a="1"/>
  <c r="AU9" i="18" s="1"/>
  <c r="AU148" i="18" s="1"/>
  <c r="AE9" i="18" a="1"/>
  <c r="AE9" i="18" s="1"/>
  <c r="AE148" i="18" s="1"/>
  <c r="CJ9" i="18" a="1"/>
  <c r="CJ9" i="18" s="1"/>
  <c r="CJ148" i="18" s="1"/>
  <c r="DM9" i="18" a="1"/>
  <c r="DM9" i="18" s="1"/>
  <c r="DM148" i="18" s="1"/>
  <c r="AN9" i="18" a="1"/>
  <c r="AN9" i="18" s="1"/>
  <c r="AN148" i="18" s="1"/>
  <c r="BM9" i="18" a="1"/>
  <c r="BM9" i="18" s="1"/>
  <c r="BM148" i="18" s="1"/>
  <c r="DF9" i="18" a="1"/>
  <c r="DF9" i="18" s="1"/>
  <c r="DF148" i="18" s="1"/>
  <c r="W9" i="18" a="1"/>
  <c r="W9" i="18" s="1"/>
  <c r="W148" i="18" s="1"/>
  <c r="BB9" i="18" a="1"/>
  <c r="BB9" i="18" s="1"/>
  <c r="BB148" i="18" s="1"/>
  <c r="CL60" i="18" a="1"/>
  <c r="CL60" i="18" s="1"/>
  <c r="CL199" i="18" s="1"/>
  <c r="Q60" i="18" a="1"/>
  <c r="Q60" i="18" s="1"/>
  <c r="Q199" i="18" s="1"/>
  <c r="BJ60" i="18" a="1"/>
  <c r="BJ60" i="18" s="1"/>
  <c r="BJ199" i="18" s="1"/>
  <c r="DB60" i="18" a="1"/>
  <c r="DB60" i="18" s="1"/>
  <c r="DB199" i="18" s="1"/>
  <c r="I60" i="18" a="1"/>
  <c r="I60" i="18" s="1"/>
  <c r="I199" i="18" s="1"/>
  <c r="AL60" i="18" a="1"/>
  <c r="AL60" i="18" s="1"/>
  <c r="AL199" i="18" s="1"/>
  <c r="AJ60" i="18" a="1"/>
  <c r="AJ60" i="18" s="1"/>
  <c r="AJ199" i="18" s="1"/>
  <c r="CE60" i="18" a="1"/>
  <c r="CE60" i="18" s="1"/>
  <c r="CE199" i="18" s="1"/>
  <c r="BI60" i="18" a="1"/>
  <c r="BI60" i="18" s="1"/>
  <c r="BI199" i="18" s="1"/>
  <c r="DO60" i="18" a="1"/>
  <c r="DO60" i="18" s="1"/>
  <c r="DO199" i="18" s="1"/>
  <c r="O60" i="18" a="1"/>
  <c r="O60" i="18" s="1"/>
  <c r="O199" i="18" s="1"/>
  <c r="DK60" i="18" a="1"/>
  <c r="DK60" i="18" s="1"/>
  <c r="DK199" i="18" s="1"/>
  <c r="AQ60" i="18" a="1"/>
  <c r="AQ60" i="18" s="1"/>
  <c r="AQ199" i="18" s="1"/>
  <c r="CK99" i="18" a="1"/>
  <c r="CK99" i="18" s="1"/>
  <c r="CK238" i="18" s="1"/>
  <c r="BE99" i="18" a="1"/>
  <c r="BE99" i="18" s="1"/>
  <c r="BE238" i="18" s="1"/>
  <c r="DB99" i="18" a="1"/>
  <c r="DB99" i="18" s="1"/>
  <c r="DB238" i="18" s="1"/>
  <c r="AL99" i="18" a="1"/>
  <c r="AL99" i="18" s="1"/>
  <c r="AL238" i="18" s="1"/>
  <c r="AX99" i="18" a="1"/>
  <c r="AX99" i="18" s="1"/>
  <c r="AX238" i="18" s="1"/>
  <c r="CE99" i="18" a="1"/>
  <c r="CE99" i="18" s="1"/>
  <c r="CE238" i="18" s="1"/>
  <c r="CU99" i="18" a="1"/>
  <c r="CU99" i="18" s="1"/>
  <c r="CU238" i="18" s="1"/>
  <c r="DA99" i="18" a="1"/>
  <c r="DA99" i="18" s="1"/>
  <c r="DA238" i="18" s="1"/>
  <c r="CF99" i="18" a="1"/>
  <c r="CF99" i="18" s="1"/>
  <c r="CF238" i="18" s="1"/>
  <c r="CA99" i="18" a="1"/>
  <c r="CA99" i="18" s="1"/>
  <c r="CA238" i="18" s="1"/>
  <c r="AI99" i="18" a="1"/>
  <c r="AI99" i="18" s="1"/>
  <c r="AI238" i="18" s="1"/>
  <c r="V99" i="18" a="1"/>
  <c r="V99" i="18" s="1"/>
  <c r="V238" i="18" s="1"/>
  <c r="AA99" i="18" a="1"/>
  <c r="AA99" i="18" s="1"/>
  <c r="AA238" i="18" s="1"/>
  <c r="CI99" i="18" a="1"/>
  <c r="CI99" i="18" s="1"/>
  <c r="CI238" i="18" s="1"/>
  <c r="CB18" i="18" a="1"/>
  <c r="CB18" i="18" s="1"/>
  <c r="CB157" i="18" s="1"/>
  <c r="P18" i="18" a="1"/>
  <c r="P18" i="18" s="1"/>
  <c r="AX18" i="18" a="1"/>
  <c r="AX18" i="18" s="1"/>
  <c r="AX157" i="18" s="1"/>
  <c r="DM18" i="18" a="1"/>
  <c r="DM18" i="18" s="1"/>
  <c r="DM157" i="18" s="1"/>
  <c r="BH18" i="18" a="1"/>
  <c r="BH18" i="18" s="1"/>
  <c r="BH157" i="18" s="1"/>
  <c r="AI73" i="18" a="1"/>
  <c r="AI73" i="18" s="1"/>
  <c r="AI212" i="18" s="1"/>
  <c r="BE102" i="18" a="1"/>
  <c r="BE102" i="18" s="1"/>
  <c r="BE241" i="18" s="1"/>
  <c r="AW56" i="18" a="1"/>
  <c r="AW56" i="18" s="1"/>
  <c r="AW195" i="18" s="1"/>
  <c r="AM5" i="18" a="1"/>
  <c r="AM5" i="18" s="1"/>
  <c r="AM144" i="18" s="1"/>
  <c r="E68" i="18" a="1"/>
  <c r="E68" i="18" s="1"/>
  <c r="E207" i="18" s="1"/>
  <c r="G74" i="18" a="1"/>
  <c r="G74" i="18" s="1"/>
  <c r="G213" i="18" s="1"/>
  <c r="CO74" i="18" a="1"/>
  <c r="CO74" i="18" s="1"/>
  <c r="CO213" i="18" s="1"/>
  <c r="DH96" i="18" a="1"/>
  <c r="DH96" i="18" s="1"/>
  <c r="DH235" i="18" s="1"/>
  <c r="T96" i="18" a="1"/>
  <c r="T96" i="18" s="1"/>
  <c r="T235" i="18" s="1"/>
  <c r="BB23" i="18" a="1"/>
  <c r="BB23" i="18" s="1"/>
  <c r="BB162" i="18" s="1"/>
  <c r="BK45" i="18" a="1"/>
  <c r="BK45" i="18" s="1"/>
  <c r="BK184" i="18" s="1"/>
  <c r="T45" i="18" a="1"/>
  <c r="T45" i="18" s="1"/>
  <c r="T184" i="18" s="1"/>
  <c r="S100" i="18" a="1"/>
  <c r="S100" i="18" s="1"/>
  <c r="S239" i="18" s="1"/>
  <c r="CE53" i="18" a="1"/>
  <c r="CE53" i="18" s="1"/>
  <c r="CE192" i="18" s="1"/>
  <c r="CD53" i="18" a="1"/>
  <c r="CD53" i="18" s="1"/>
  <c r="CD192" i="18" s="1"/>
  <c r="V98" i="18" a="1"/>
  <c r="V98" i="18" s="1"/>
  <c r="V237" i="18" s="1"/>
  <c r="DP69" i="18" a="1"/>
  <c r="DP69" i="18" s="1"/>
  <c r="DP208" i="18" s="1"/>
  <c r="BJ69" i="18" a="1"/>
  <c r="BJ69" i="18" s="1"/>
  <c r="BJ208" i="18" s="1"/>
  <c r="DO40" i="18" a="1"/>
  <c r="DO40" i="18" s="1"/>
  <c r="DO179" i="18" s="1"/>
  <c r="BU40" i="18" a="1"/>
  <c r="BU40" i="18" s="1"/>
  <c r="BU179" i="18" s="1"/>
  <c r="AQ48" i="18" a="1"/>
  <c r="AQ48" i="18" s="1"/>
  <c r="AQ187" i="18" s="1"/>
  <c r="BE48" i="18" a="1"/>
  <c r="BE48" i="18" s="1"/>
  <c r="BE187" i="18" s="1"/>
  <c r="DJ91" i="18" a="1"/>
  <c r="DJ91" i="18" s="1"/>
  <c r="DJ230" i="18" s="1"/>
  <c r="DG91" i="18" a="1"/>
  <c r="DG91" i="18" s="1"/>
  <c r="DG230" i="18" s="1"/>
  <c r="DR91" i="18" a="1"/>
  <c r="DR91" i="18" s="1"/>
  <c r="DR230" i="18" s="1"/>
  <c r="DC91" i="18" a="1"/>
  <c r="DC91" i="18" s="1"/>
  <c r="DC230" i="18" s="1"/>
  <c r="CL91" i="18" a="1"/>
  <c r="CL91" i="18" s="1"/>
  <c r="CL230" i="18" s="1"/>
  <c r="BE91" i="18" a="1"/>
  <c r="BE91" i="18" s="1"/>
  <c r="BE230" i="18" s="1"/>
  <c r="CZ91" i="18" a="1"/>
  <c r="CZ91" i="18" s="1"/>
  <c r="CZ230" i="18" s="1"/>
  <c r="AQ91" i="18" a="1"/>
  <c r="AQ91" i="18" s="1"/>
  <c r="AQ230" i="18" s="1"/>
  <c r="CM98" i="18" a="1"/>
  <c r="CM98" i="18" s="1"/>
  <c r="CM237" i="18" s="1"/>
  <c r="AE54" i="18" a="1"/>
  <c r="AE54" i="18" s="1"/>
  <c r="AE193" i="18" s="1"/>
  <c r="CP15" i="18" a="1"/>
  <c r="CP15" i="18" s="1"/>
  <c r="CP154" i="18" s="1"/>
  <c r="L15" i="18" a="1"/>
  <c r="L15" i="18" s="1"/>
  <c r="L154" i="18" s="1"/>
  <c r="AZ15" i="18" a="1"/>
  <c r="AZ15" i="18" s="1"/>
  <c r="AZ154" i="18" s="1"/>
  <c r="CZ15" i="18" a="1"/>
  <c r="CZ15" i="18" s="1"/>
  <c r="CZ154" i="18" s="1"/>
  <c r="Y15" i="18" a="1"/>
  <c r="Y15" i="18" s="1"/>
  <c r="Y154" i="18" s="1"/>
  <c r="AI15" i="18" a="1"/>
  <c r="AI15" i="18" s="1"/>
  <c r="AI154" i="18" s="1"/>
  <c r="CS15" i="18" a="1"/>
  <c r="CS15" i="18" s="1"/>
  <c r="CS154" i="18" s="1"/>
  <c r="DH15" i="18" a="1"/>
  <c r="DH15" i="18" s="1"/>
  <c r="DH154" i="18" s="1"/>
  <c r="M15" i="18" a="1"/>
  <c r="M15" i="18" s="1"/>
  <c r="M154" i="18" s="1"/>
  <c r="BB15" i="18" a="1"/>
  <c r="BB15" i="18" s="1"/>
  <c r="BB154" i="18" s="1"/>
  <c r="CV15" i="18" a="1"/>
  <c r="CV15" i="18" s="1"/>
  <c r="CV154" i="18" s="1"/>
  <c r="P15" i="18" a="1"/>
  <c r="P15" i="18" s="1"/>
  <c r="Q15" i="18" a="1"/>
  <c r="Q15" i="18" s="1"/>
  <c r="Q154" i="18" s="1"/>
  <c r="CU62" i="18" a="1"/>
  <c r="CU62" i="18" s="1"/>
  <c r="CU201" i="18" s="1"/>
  <c r="Z62" i="18" a="1"/>
  <c r="Z62" i="18" s="1"/>
  <c r="Z201" i="18" s="1"/>
  <c r="BJ62" i="18" a="1"/>
  <c r="BJ62" i="18" s="1"/>
  <c r="BJ201" i="18" s="1"/>
  <c r="CV62" i="18" a="1"/>
  <c r="CV62" i="18" s="1"/>
  <c r="CV201" i="18" s="1"/>
  <c r="DN62" i="18" a="1"/>
  <c r="DN62" i="18" s="1"/>
  <c r="DN201" i="18" s="1"/>
  <c r="N62" i="18" a="1"/>
  <c r="N62" i="18" s="1"/>
  <c r="N201" i="18" s="1"/>
  <c r="AU62" i="18" a="1"/>
  <c r="AU62" i="18" s="1"/>
  <c r="AU201" i="18" s="1"/>
  <c r="BG62" i="18" a="1"/>
  <c r="BG62" i="18" s="1"/>
  <c r="BG201" i="18" s="1"/>
  <c r="F62" i="18" a="1"/>
  <c r="F62" i="18" s="1"/>
  <c r="F201" i="18" s="1"/>
  <c r="BL62" i="18" a="1"/>
  <c r="BL62" i="18" s="1"/>
  <c r="BL201" i="18" s="1"/>
  <c r="I62" i="18" a="1"/>
  <c r="I62" i="18" s="1"/>
  <c r="I201" i="18" s="1"/>
  <c r="DF62" i="18" a="1"/>
  <c r="DF62" i="18" s="1"/>
  <c r="DF201" i="18" s="1"/>
  <c r="AW62" i="18" a="1"/>
  <c r="AW62" i="18" s="1"/>
  <c r="AW201" i="18" s="1"/>
  <c r="CP21" i="18" a="1"/>
  <c r="CP21" i="18" s="1"/>
  <c r="CP160" i="18" s="1"/>
  <c r="Y21" i="18" a="1"/>
  <c r="Y21" i="18" s="1"/>
  <c r="Y160" i="18" s="1"/>
  <c r="BN21" i="18" a="1"/>
  <c r="BN21" i="18" s="1"/>
  <c r="BN160" i="18" s="1"/>
  <c r="CW21" i="18" a="1"/>
  <c r="CW21" i="18" s="1"/>
  <c r="CW160" i="18" s="1"/>
  <c r="AB21" i="18" a="1"/>
  <c r="AB21" i="18" s="1"/>
  <c r="AB160" i="18" s="1"/>
  <c r="BZ21" i="18" a="1"/>
  <c r="BZ21" i="18" s="1"/>
  <c r="BZ160" i="18" s="1"/>
  <c r="I21" i="18" a="1"/>
  <c r="I21" i="18" s="1"/>
  <c r="I160" i="18" s="1"/>
  <c r="BG21" i="18" a="1"/>
  <c r="BG21" i="18" s="1"/>
  <c r="BG160" i="18" s="1"/>
  <c r="CZ21" i="18" a="1"/>
  <c r="CZ21" i="18" s="1"/>
  <c r="CZ160" i="18" s="1"/>
  <c r="AE21" i="18" a="1"/>
  <c r="AE21" i="18" s="1"/>
  <c r="AE160" i="18" s="1"/>
  <c r="AI21" i="18" a="1"/>
  <c r="AI21" i="18" s="1"/>
  <c r="AI160" i="18" s="1"/>
  <c r="DP21" i="18" a="1"/>
  <c r="DP21" i="18" s="1"/>
  <c r="DP160" i="18" s="1"/>
  <c r="BF21" i="18" a="1"/>
  <c r="BF21" i="18" s="1"/>
  <c r="BF160" i="18" s="1"/>
  <c r="CQ10" i="18" a="1"/>
  <c r="CQ10" i="18" s="1"/>
  <c r="CQ149" i="18" s="1"/>
  <c r="Z10" i="18" a="1"/>
  <c r="Z10" i="18" s="1"/>
  <c r="Z149" i="18" s="1"/>
  <c r="BS10" i="18" a="1"/>
  <c r="BS10" i="18" s="1"/>
  <c r="BS149" i="18" s="1"/>
  <c r="CY10" i="18" a="1"/>
  <c r="CY10" i="18" s="1"/>
  <c r="CY149" i="18" s="1"/>
  <c r="M10" i="18" a="1"/>
  <c r="M10" i="18" s="1"/>
  <c r="M149" i="18" s="1"/>
  <c r="BH10" i="18" a="1"/>
  <c r="BH10" i="18" s="1"/>
  <c r="BH149" i="18" s="1"/>
  <c r="CW10" i="18" a="1"/>
  <c r="CW10" i="18" s="1"/>
  <c r="CW149" i="18" s="1"/>
  <c r="CE10" i="18" a="1"/>
  <c r="CE10" i="18" s="1"/>
  <c r="CE149" i="18" s="1"/>
  <c r="E10" i="18" a="1"/>
  <c r="E10" i="18" s="1"/>
  <c r="E149" i="18" s="1"/>
  <c r="V10" i="18" a="1"/>
  <c r="V10" i="18" s="1"/>
  <c r="V149" i="18" s="1"/>
  <c r="BQ10" i="18" a="1"/>
  <c r="BQ10" i="18" s="1"/>
  <c r="BQ149" i="18" s="1"/>
  <c r="BV10" i="18" a="1"/>
  <c r="BV10" i="18" s="1"/>
  <c r="BV149" i="18" s="1"/>
  <c r="CG10" i="18" a="1"/>
  <c r="CG10" i="18" s="1"/>
  <c r="CG149" i="18" s="1"/>
  <c r="CU38" i="18" a="1"/>
  <c r="CU38" i="18" s="1"/>
  <c r="CU177" i="18" s="1"/>
  <c r="Z38" i="18" a="1"/>
  <c r="Z38" i="18" s="1"/>
  <c r="Z177" i="18" s="1"/>
  <c r="BU38" i="18" a="1"/>
  <c r="BU38" i="18" s="1"/>
  <c r="BU177" i="18" s="1"/>
  <c r="DO38" i="18" a="1"/>
  <c r="DO38" i="18" s="1"/>
  <c r="DO177" i="18" s="1"/>
  <c r="U38" i="18" a="1"/>
  <c r="U38" i="18" s="1"/>
  <c r="U177" i="18" s="1"/>
  <c r="AY38" i="18" a="1"/>
  <c r="AY38" i="18" s="1"/>
  <c r="AY177" i="18" s="1"/>
  <c r="N38" i="18" a="1"/>
  <c r="N38" i="18" s="1"/>
  <c r="N177" i="18" s="1"/>
  <c r="BP38" i="18" a="1"/>
  <c r="BP38" i="18" s="1"/>
  <c r="BP177" i="18" s="1"/>
  <c r="DQ38" i="18" a="1"/>
  <c r="DQ38" i="18" s="1"/>
  <c r="DQ177" i="18" s="1"/>
  <c r="BM38" i="18" a="1"/>
  <c r="BM38" i="18" s="1"/>
  <c r="BM177" i="18" s="1"/>
  <c r="E38" i="18" a="1"/>
  <c r="E38" i="18" s="1"/>
  <c r="E177" i="18" s="1"/>
  <c r="X38" i="18" a="1"/>
  <c r="X38" i="18" s="1"/>
  <c r="X177" i="18" s="1"/>
  <c r="DF38" i="18" a="1"/>
  <c r="DF38" i="18" s="1"/>
  <c r="DF177" i="18" s="1"/>
  <c r="CQ59" i="18" a="1"/>
  <c r="CQ59" i="18" s="1"/>
  <c r="CQ198" i="18" s="1"/>
  <c r="Z59" i="18" a="1"/>
  <c r="Z59" i="18" s="1"/>
  <c r="Z198" i="18" s="1"/>
  <c r="BO59" i="18" a="1"/>
  <c r="BO59" i="18" s="1"/>
  <c r="BO198" i="18" s="1"/>
  <c r="CY59" i="18" a="1"/>
  <c r="CY59" i="18" s="1"/>
  <c r="CY198" i="18" s="1"/>
  <c r="R59" i="18" a="1"/>
  <c r="R59" i="18" s="1"/>
  <c r="R198" i="18" s="1"/>
  <c r="AJ59" i="18" a="1"/>
  <c r="AJ59" i="18" s="1"/>
  <c r="AJ198" i="18" s="1"/>
  <c r="AS59" i="18" a="1"/>
  <c r="AS59" i="18" s="1"/>
  <c r="AS198" i="18" s="1"/>
  <c r="CB59" i="18" a="1"/>
  <c r="CB59" i="18" s="1"/>
  <c r="CB198" i="18" s="1"/>
  <c r="BR59" i="18" a="1"/>
  <c r="BR59" i="18" s="1"/>
  <c r="BR198" i="18" s="1"/>
  <c r="I59" i="18" a="1"/>
  <c r="I59" i="18" s="1"/>
  <c r="I198" i="18" s="1"/>
  <c r="CH59" i="18" a="1"/>
  <c r="CH59" i="18" s="1"/>
  <c r="CH198" i="18" s="1"/>
  <c r="AB59" i="18" a="1"/>
  <c r="AB59" i="18" s="1"/>
  <c r="AB198" i="18" s="1"/>
  <c r="CK59" i="18" a="1"/>
  <c r="CK59" i="18" s="1"/>
  <c r="CK198" i="18" s="1"/>
  <c r="AH42" i="18" a="1"/>
  <c r="AH42" i="18" s="1"/>
  <c r="AH181" i="18" s="1"/>
  <c r="DN42" i="18" a="1"/>
  <c r="DN42" i="18" s="1"/>
  <c r="DN181" i="18" s="1"/>
  <c r="DH81" i="18" a="1"/>
  <c r="DH81" i="18" s="1"/>
  <c r="DH220" i="18" s="1"/>
  <c r="CE98" i="18" a="1"/>
  <c r="CE98" i="18" s="1"/>
  <c r="CE237" i="18" s="1"/>
  <c r="AG98" i="18" a="1"/>
  <c r="AG98" i="18" s="1"/>
  <c r="AG237" i="18" s="1"/>
  <c r="U19" i="18" a="1"/>
  <c r="U19" i="18" s="1"/>
  <c r="U158" i="18" s="1"/>
  <c r="BW19" i="18" a="1"/>
  <c r="BW19" i="18" s="1"/>
  <c r="BW158" i="18" s="1"/>
  <c r="AC54" i="18" a="1"/>
  <c r="AC54" i="18" s="1"/>
  <c r="AC193" i="18" s="1"/>
  <c r="E104" i="18" a="1"/>
  <c r="E104" i="18" s="1"/>
  <c r="E243" i="18" s="1"/>
  <c r="AC104" i="18" a="1"/>
  <c r="AC104" i="18" s="1"/>
  <c r="AC243" i="18" s="1"/>
  <c r="DR9" i="18" a="1"/>
  <c r="DR9" i="18" s="1"/>
  <c r="DR148" i="18" s="1"/>
  <c r="AR9" i="18" a="1"/>
  <c r="AR9" i="18" s="1"/>
  <c r="AR148" i="18" s="1"/>
  <c r="CA9" i="18" a="1"/>
  <c r="CA9" i="18" s="1"/>
  <c r="CA148" i="18" s="1"/>
  <c r="DJ9" i="18" a="1"/>
  <c r="DJ9" i="18" s="1"/>
  <c r="DJ148" i="18" s="1"/>
  <c r="E9" i="18" a="1"/>
  <c r="E9" i="18" s="1"/>
  <c r="E148" i="18" s="1"/>
  <c r="Y9" i="18" a="1"/>
  <c r="Y9" i="18" s="1"/>
  <c r="Y148" i="18" s="1"/>
  <c r="BY9" i="18" a="1"/>
  <c r="BY9" i="18" s="1"/>
  <c r="BY148" i="18" s="1"/>
  <c r="DG9" i="18" a="1"/>
  <c r="DG9" i="18" s="1"/>
  <c r="DG148" i="18" s="1"/>
  <c r="AC9" i="18" a="1"/>
  <c r="AC9" i="18" s="1"/>
  <c r="AC148" i="18" s="1"/>
  <c r="BH9" i="18" a="1"/>
  <c r="BH9" i="18" s="1"/>
  <c r="BH148" i="18" s="1"/>
  <c r="CT9" i="18" a="1"/>
  <c r="CT9" i="18" s="1"/>
  <c r="CT148" i="18" s="1"/>
  <c r="G9" i="18" a="1"/>
  <c r="G9" i="18" s="1"/>
  <c r="G148" i="18" s="1"/>
  <c r="AV9" i="18" a="1"/>
  <c r="AV9" i="18" s="1"/>
  <c r="AV148" i="18" s="1"/>
  <c r="CC60" i="18" a="1"/>
  <c r="CC60" i="18" s="1"/>
  <c r="CC199" i="18" s="1"/>
  <c r="H60" i="18" a="1"/>
  <c r="H60" i="18" s="1"/>
  <c r="H199" i="18" s="1"/>
  <c r="BA60" i="18" a="1"/>
  <c r="BA60" i="18" s="1"/>
  <c r="BA199" i="18" s="1"/>
  <c r="CJ60" i="18" a="1"/>
  <c r="CJ60" i="18" s="1"/>
  <c r="CJ199" i="18" s="1"/>
  <c r="DN60" i="18" a="1"/>
  <c r="DN60" i="18" s="1"/>
  <c r="DN199" i="18" s="1"/>
  <c r="N60" i="18" a="1"/>
  <c r="N60" i="18" s="1"/>
  <c r="N199" i="18" s="1"/>
  <c r="AC60" i="18" a="1"/>
  <c r="AC60" i="18" s="1"/>
  <c r="AC199" i="18" s="1"/>
  <c r="BM60" i="18" a="1"/>
  <c r="BM60" i="18" s="1"/>
  <c r="BM199" i="18" s="1"/>
  <c r="AK60" i="18" a="1"/>
  <c r="AK60" i="18" s="1"/>
  <c r="AK199" i="18" s="1"/>
  <c r="CQ60" i="18" a="1"/>
  <c r="CQ60" i="18" s="1"/>
  <c r="CQ199" i="18" s="1"/>
  <c r="DA60" i="18" a="1"/>
  <c r="DA60" i="18" s="1"/>
  <c r="DA199" i="18" s="1"/>
  <c r="CM60" i="18" a="1"/>
  <c r="CM60" i="18" s="1"/>
  <c r="CM199" i="18" s="1"/>
  <c r="Y60" i="18" a="1"/>
  <c r="Y60" i="18" s="1"/>
  <c r="Y199" i="18" s="1"/>
  <c r="CB99" i="18" a="1"/>
  <c r="CB99" i="18" s="1"/>
  <c r="CB238" i="18" s="1"/>
  <c r="AV99" i="18" a="1"/>
  <c r="AV99" i="18" s="1"/>
  <c r="AV238" i="18" s="1"/>
  <c r="CW99" i="18" a="1"/>
  <c r="CW99" i="18" s="1"/>
  <c r="CW238" i="18" s="1"/>
  <c r="AC99" i="18" a="1"/>
  <c r="AC99" i="18" s="1"/>
  <c r="AC238" i="18" s="1"/>
  <c r="AO99" i="18" a="1"/>
  <c r="AO99" i="18" s="1"/>
  <c r="AO238" i="18" s="1"/>
  <c r="BV99" i="18" a="1"/>
  <c r="BV99" i="18" s="1"/>
  <c r="BV238" i="18" s="1"/>
  <c r="CD99" i="18" a="1"/>
  <c r="CD99" i="18" s="1"/>
  <c r="CD238" i="18" s="1"/>
  <c r="CS99" i="18" a="1"/>
  <c r="CS99" i="18" s="1"/>
  <c r="CS238" i="18" s="1"/>
  <c r="BP99" i="18" a="1"/>
  <c r="BP99" i="18" s="1"/>
  <c r="BP238" i="18" s="1"/>
  <c r="AW99" i="18" a="1"/>
  <c r="AW99" i="18" s="1"/>
  <c r="AW238" i="18" s="1"/>
  <c r="N99" i="18" a="1"/>
  <c r="N99" i="18" s="1"/>
  <c r="N238" i="18" s="1"/>
  <c r="M99" i="18" a="1"/>
  <c r="M99" i="18" s="1"/>
  <c r="M238" i="18" s="1"/>
  <c r="S99" i="18" a="1"/>
  <c r="S99" i="18" s="1"/>
  <c r="S238" i="18" s="1"/>
  <c r="T99" i="18" a="1"/>
  <c r="T99" i="18" s="1"/>
  <c r="T238" i="18" s="1"/>
  <c r="BS18" i="18" a="1"/>
  <c r="BS18" i="18" s="1"/>
  <c r="BS157" i="18" s="1"/>
  <c r="G18" i="18" a="1"/>
  <c r="G18" i="18" s="1"/>
  <c r="G157" i="18" s="1"/>
  <c r="AS18" i="18" a="1"/>
  <c r="AS18" i="18" s="1"/>
  <c r="AS157" i="18" s="1"/>
  <c r="DG18" i="18" a="1"/>
  <c r="DG18" i="18" s="1"/>
  <c r="DG157" i="18" s="1"/>
  <c r="BC18" i="18" a="1"/>
  <c r="BC18" i="18" s="1"/>
  <c r="BC157" i="18" s="1"/>
  <c r="CN18" i="18" a="1"/>
  <c r="CN18" i="18" s="1"/>
  <c r="CN157" i="18" s="1"/>
  <c r="W18" i="18" a="1"/>
  <c r="W18" i="18" s="1"/>
  <c r="W157" i="18" s="1"/>
  <c r="BG18" i="18" a="1"/>
  <c r="BG18" i="18" s="1"/>
  <c r="BG157" i="18" s="1"/>
  <c r="CL18" i="18" a="1"/>
  <c r="CL18" i="18" s="1"/>
  <c r="CL157" i="18" s="1"/>
  <c r="AA18" i="18" a="1"/>
  <c r="AA18" i="18" s="1"/>
  <c r="AA157" i="18" s="1"/>
  <c r="AZ18" i="18" a="1"/>
  <c r="AZ18" i="18" s="1"/>
  <c r="AZ157" i="18" s="1"/>
  <c r="CV18" i="18" a="1"/>
  <c r="CV18" i="18" s="1"/>
  <c r="CV157" i="18" s="1"/>
  <c r="BD18" i="18" a="1"/>
  <c r="BD18" i="18" s="1"/>
  <c r="BD157" i="18" s="1"/>
  <c r="AT18" i="18" a="1"/>
  <c r="AT18" i="18" s="1"/>
  <c r="AT157" i="18" s="1"/>
  <c r="T18" i="18" a="1"/>
  <c r="T18" i="18" s="1"/>
  <c r="T157" i="18" s="1"/>
  <c r="DR42" i="18" a="1"/>
  <c r="DR42" i="18" s="1"/>
  <c r="DR181" i="18" s="1"/>
  <c r="CJ81" i="18" a="1"/>
  <c r="CJ81" i="18" s="1"/>
  <c r="CJ220" i="18" s="1"/>
  <c r="AE81" i="18" a="1"/>
  <c r="AE81" i="18" s="1"/>
  <c r="AE220" i="18" s="1"/>
  <c r="DE98" i="18" a="1"/>
  <c r="DE98" i="18" s="1"/>
  <c r="DE237" i="18" s="1"/>
  <c r="CC98" i="18" a="1"/>
  <c r="CC98" i="18" s="1"/>
  <c r="CC237" i="18" s="1"/>
  <c r="M19" i="18" a="1"/>
  <c r="M19" i="18" s="1"/>
  <c r="M158" i="18" s="1"/>
  <c r="CR19" i="18" a="1"/>
  <c r="CR19" i="18" s="1"/>
  <c r="CR158" i="18" s="1"/>
  <c r="CC54" i="18" a="1"/>
  <c r="CC54" i="18" s="1"/>
  <c r="CC193" i="18" s="1"/>
  <c r="AH54" i="18" a="1"/>
  <c r="AH54" i="18" s="1"/>
  <c r="AH193" i="18" s="1"/>
  <c r="AY104" i="18" a="1"/>
  <c r="AY104" i="18" s="1"/>
  <c r="AY243" i="18" s="1"/>
  <c r="CX104" i="18" a="1"/>
  <c r="CX104" i="18" s="1"/>
  <c r="CX243" i="18" s="1"/>
  <c r="CC27" i="18" a="1"/>
  <c r="CC27" i="18" s="1"/>
  <c r="CC166" i="18" s="1"/>
  <c r="Q27" i="18" a="1"/>
  <c r="Q27" i="18" s="1"/>
  <c r="Q166" i="18" s="1"/>
  <c r="CF27" i="18" a="1"/>
  <c r="CF27" i="18" s="1"/>
  <c r="CF166" i="18" s="1"/>
  <c r="DP27" i="18" a="1"/>
  <c r="DP27" i="18" s="1"/>
  <c r="DP166" i="18" s="1"/>
  <c r="AE27" i="18" a="1"/>
  <c r="AE27" i="18" s="1"/>
  <c r="AE166" i="18" s="1"/>
  <c r="CT27" i="18" a="1"/>
  <c r="CT27" i="18" s="1"/>
  <c r="CT166" i="18" s="1"/>
  <c r="CI27" i="18" a="1"/>
  <c r="CI27" i="18" s="1"/>
  <c r="CI166" i="18" s="1"/>
  <c r="N27" i="18" a="1"/>
  <c r="N27" i="18" s="1"/>
  <c r="N166" i="18" s="1"/>
  <c r="BX27" i="18" a="1"/>
  <c r="BX27" i="18" s="1"/>
  <c r="BX166" i="18" s="1"/>
  <c r="DM27" i="18" a="1"/>
  <c r="DM27" i="18" s="1"/>
  <c r="DM166" i="18" s="1"/>
  <c r="AR27" i="18" a="1"/>
  <c r="AR27" i="18" s="1"/>
  <c r="AR166" i="18" s="1"/>
  <c r="CR27" i="18" a="1"/>
  <c r="CR27" i="18" s="1"/>
  <c r="CR166" i="18" s="1"/>
  <c r="AB27" i="18" a="1"/>
  <c r="AB27" i="18" s="1"/>
  <c r="AB166" i="18" s="1"/>
  <c r="DQ27" i="18" a="1"/>
  <c r="DQ27" i="18" s="1"/>
  <c r="DQ166" i="18" s="1"/>
  <c r="BQ27" i="18" a="1"/>
  <c r="BQ27" i="18" s="1"/>
  <c r="BQ166" i="18" s="1"/>
  <c r="BQ6" i="18" a="1"/>
  <c r="BQ6" i="18" s="1"/>
  <c r="BQ145" i="18" s="1"/>
  <c r="E6" i="18" a="1"/>
  <c r="E6" i="18" s="1"/>
  <c r="E145" i="18" s="1"/>
  <c r="BU6" i="18" a="1"/>
  <c r="BU6" i="18" s="1"/>
  <c r="BU145" i="18" s="1"/>
  <c r="I6" i="18" a="1"/>
  <c r="I6" i="18" s="1"/>
  <c r="I145" i="18" s="1"/>
  <c r="BP6" i="18" a="1"/>
  <c r="BP6" i="18" s="1"/>
  <c r="BP145" i="18" s="1"/>
  <c r="DR6" i="18" a="1"/>
  <c r="DR6" i="18" s="1"/>
  <c r="DR145" i="18" s="1"/>
  <c r="CZ6" i="18" a="1"/>
  <c r="CZ6" i="18" s="1"/>
  <c r="CZ145" i="18" s="1"/>
  <c r="CU6" i="18" a="1"/>
  <c r="CU6" i="18" s="1"/>
  <c r="CU145" i="18" s="1"/>
  <c r="AI6" i="18" a="1"/>
  <c r="AI6" i="18" s="1"/>
  <c r="AI145" i="18" s="1"/>
  <c r="CK6" i="18" a="1"/>
  <c r="CK6" i="18" s="1"/>
  <c r="CK145" i="18" s="1"/>
  <c r="Y6" i="18" a="1"/>
  <c r="Y6" i="18" s="1"/>
  <c r="Y145" i="18" s="1"/>
  <c r="BW6" i="18" a="1"/>
  <c r="BW6" i="18" s="1"/>
  <c r="BW145" i="18" s="1"/>
  <c r="K6" i="18" a="1"/>
  <c r="K6" i="18" s="1"/>
  <c r="K145" i="18" s="1"/>
  <c r="BV6" i="18" a="1"/>
  <c r="BV6" i="18" s="1"/>
  <c r="BV145" i="18" s="1"/>
  <c r="J6" i="18" a="1"/>
  <c r="J6" i="18" s="1"/>
  <c r="J145" i="18" s="1"/>
  <c r="CQ82" i="18" a="1"/>
  <c r="CQ82" i="18" s="1"/>
  <c r="CQ221" i="18" s="1"/>
  <c r="BK82" i="18" a="1"/>
  <c r="BK82" i="18" s="1"/>
  <c r="BK221" i="18" s="1"/>
  <c r="AE82" i="18" a="1"/>
  <c r="AE82" i="18" s="1"/>
  <c r="AE221" i="18" s="1"/>
  <c r="DL82" i="18" a="1"/>
  <c r="DL82" i="18" s="1"/>
  <c r="DL221" i="18" s="1"/>
  <c r="CF82" i="18" a="1"/>
  <c r="CF82" i="18" s="1"/>
  <c r="CF221" i="18" s="1"/>
  <c r="AZ82" i="18" a="1"/>
  <c r="AZ82" i="18" s="1"/>
  <c r="AZ221" i="18" s="1"/>
  <c r="T82" i="18" a="1"/>
  <c r="T82" i="18" s="1"/>
  <c r="T221" i="18" s="1"/>
  <c r="CD82" i="18" a="1"/>
  <c r="CD82" i="18" s="1"/>
  <c r="CD221" i="18" s="1"/>
  <c r="R82" i="18" a="1"/>
  <c r="R82" i="18" s="1"/>
  <c r="R221" i="18" s="1"/>
  <c r="BU82" i="18" a="1"/>
  <c r="BU82" i="18" s="1"/>
  <c r="BU221" i="18" s="1"/>
  <c r="I82" i="18" a="1"/>
  <c r="I82" i="18" s="1"/>
  <c r="I221" i="18" s="1"/>
  <c r="CX82" i="18" a="1"/>
  <c r="CX82" i="18" s="1"/>
  <c r="CX221" i="18" s="1"/>
  <c r="DB82" i="18" a="1"/>
  <c r="DB82" i="18" s="1"/>
  <c r="DB221" i="18" s="1"/>
  <c r="E82" i="18" a="1"/>
  <c r="E82" i="18" s="1"/>
  <c r="E221" i="18" s="1"/>
  <c r="BU42" i="18" a="1"/>
  <c r="BU42" i="18" s="1"/>
  <c r="BU181" i="18" s="1"/>
  <c r="BO19" i="18" a="1"/>
  <c r="BO19" i="18" s="1"/>
  <c r="BO158" i="18" s="1"/>
  <c r="DQ22" i="18" a="1"/>
  <c r="DQ22" i="18" s="1"/>
  <c r="DQ161" i="18" s="1"/>
  <c r="BE22" i="18" a="1"/>
  <c r="BE22" i="18" s="1"/>
  <c r="BE161" i="18" s="1"/>
  <c r="DC22" i="18" a="1"/>
  <c r="DC22" i="18" s="1"/>
  <c r="DC161" i="18" s="1"/>
  <c r="AQ22" i="18" a="1"/>
  <c r="AQ22" i="18" s="1"/>
  <c r="AQ161" i="18" s="1"/>
  <c r="CW22" i="18" a="1"/>
  <c r="CW22" i="18" s="1"/>
  <c r="CW161" i="18" s="1"/>
  <c r="AK22" i="18" a="1"/>
  <c r="AK22" i="18" s="1"/>
  <c r="AK161" i="18" s="1"/>
  <c r="CR22" i="18" a="1"/>
  <c r="CR22" i="18" s="1"/>
  <c r="CR161" i="18" s="1"/>
  <c r="AF22" i="18" a="1"/>
  <c r="AF22" i="18" s="1"/>
  <c r="AF161" i="18" s="1"/>
  <c r="CM22" i="18" a="1"/>
  <c r="CM22" i="18" s="1"/>
  <c r="CM161" i="18" s="1"/>
  <c r="AA22" i="18" a="1"/>
  <c r="AA22" i="18" s="1"/>
  <c r="AA161" i="18" s="1"/>
  <c r="CC22" i="18" a="1"/>
  <c r="CC22" i="18" s="1"/>
  <c r="CC161" i="18" s="1"/>
  <c r="Q22" i="18" a="1"/>
  <c r="Q22" i="18" s="1"/>
  <c r="Q161" i="18" s="1"/>
  <c r="BJ22" i="18" a="1"/>
  <c r="BJ22" i="18" s="1"/>
  <c r="BJ161" i="18" s="1"/>
  <c r="U22" i="18" a="1"/>
  <c r="U22" i="18" s="1"/>
  <c r="U161" i="18" s="1"/>
  <c r="BO22" i="18" a="1"/>
  <c r="BO22" i="18" s="1"/>
  <c r="BO161" i="18" s="1"/>
  <c r="DI37" i="18" a="1"/>
  <c r="DI37" i="18" s="1"/>
  <c r="DI176" i="18" s="1"/>
  <c r="CR37" i="18" a="1"/>
  <c r="CR37" i="18" s="1"/>
  <c r="CR176" i="18" s="1"/>
  <c r="AF37" i="18" a="1"/>
  <c r="AF37" i="18" s="1"/>
  <c r="AF176" i="18" s="1"/>
  <c r="BV37" i="18" a="1"/>
  <c r="BV37" i="18" s="1"/>
  <c r="BV176" i="18" s="1"/>
  <c r="DQ37" i="18" a="1"/>
  <c r="DQ37" i="18" s="1"/>
  <c r="DQ176" i="18" s="1"/>
  <c r="AP37" i="18" a="1"/>
  <c r="AP37" i="18" s="1"/>
  <c r="AP176" i="18" s="1"/>
  <c r="BJ37" i="18" a="1"/>
  <c r="BJ37" i="18" s="1"/>
  <c r="BJ176" i="18" s="1"/>
  <c r="BZ37" i="18" a="1"/>
  <c r="BZ37" i="18" s="1"/>
  <c r="BZ176" i="18" s="1"/>
  <c r="AW37" i="18" a="1"/>
  <c r="AW37" i="18" s="1"/>
  <c r="AW176" i="18" s="1"/>
  <c r="CW37" i="18" a="1"/>
  <c r="CW37" i="18" s="1"/>
  <c r="CW176" i="18" s="1"/>
  <c r="BY37" i="18" a="1"/>
  <c r="BY37" i="18" s="1"/>
  <c r="BY176" i="18" s="1"/>
  <c r="BO37" i="18" a="1"/>
  <c r="BO37" i="18" s="1"/>
  <c r="BO176" i="18" s="1"/>
  <c r="AT37" i="18" a="1"/>
  <c r="AT37" i="18" s="1"/>
  <c r="AT176" i="18" s="1"/>
  <c r="AB37" i="18" a="1"/>
  <c r="AB37" i="18" s="1"/>
  <c r="AB176" i="18" s="1"/>
  <c r="N37" i="18" a="1"/>
  <c r="N37" i="18" s="1"/>
  <c r="N176" i="18" s="1"/>
  <c r="DA32" i="18" a="1"/>
  <c r="DA32" i="18" s="1"/>
  <c r="DA171" i="18" s="1"/>
  <c r="AO32" i="18" a="1"/>
  <c r="AO32" i="18" s="1"/>
  <c r="AO171" i="18" s="1"/>
  <c r="CV32" i="18" a="1"/>
  <c r="CV32" i="18" s="1"/>
  <c r="CV171" i="18" s="1"/>
  <c r="AJ32" i="18" a="1"/>
  <c r="AJ32" i="18" s="1"/>
  <c r="AJ171" i="18" s="1"/>
  <c r="BN32" i="18" a="1"/>
  <c r="BN32" i="18" s="1"/>
  <c r="BN171" i="18" s="1"/>
  <c r="CX32" i="18" a="1"/>
  <c r="CX32" i="18" s="1"/>
  <c r="CX171" i="18" s="1"/>
  <c r="P32" i="18" a="1"/>
  <c r="P32" i="18" s="1"/>
  <c r="DN32" i="18" a="1"/>
  <c r="DN32" i="18" s="1"/>
  <c r="DN171" i="18" s="1"/>
  <c r="DG32" i="18" a="1"/>
  <c r="DG32" i="18" s="1"/>
  <c r="DG171" i="18" s="1"/>
  <c r="BO32" i="18" a="1"/>
  <c r="BO32" i="18" s="1"/>
  <c r="BO171" i="18" s="1"/>
  <c r="BB32" i="18" a="1"/>
  <c r="BB32" i="18" s="1"/>
  <c r="BB171" i="18" s="1"/>
  <c r="X32" i="18" a="1"/>
  <c r="X32" i="18" s="1"/>
  <c r="X171" i="18" s="1"/>
  <c r="BV32" i="18" a="1"/>
  <c r="BV32" i="18" s="1"/>
  <c r="BV171" i="18" s="1"/>
  <c r="AL32" i="18" a="1"/>
  <c r="AL32" i="18" s="1"/>
  <c r="AL171" i="18" s="1"/>
  <c r="L32" i="18" a="1"/>
  <c r="L32" i="18" s="1"/>
  <c r="L171" i="18" s="1"/>
  <c r="CP16" i="18" a="1"/>
  <c r="CP16" i="18" s="1"/>
  <c r="CP155" i="18" s="1"/>
  <c r="AD16" i="18" a="1"/>
  <c r="AD16" i="18" s="1"/>
  <c r="AD155" i="18" s="1"/>
  <c r="CF16" i="18" a="1"/>
  <c r="CF16" i="18" s="1"/>
  <c r="CF155" i="18" s="1"/>
  <c r="K16" i="18" a="1"/>
  <c r="K16" i="18" s="1"/>
  <c r="K155" i="18" s="1"/>
  <c r="BK16" i="18" a="1"/>
  <c r="BK16" i="18" s="1"/>
  <c r="BK155" i="18" s="1"/>
  <c r="CJ16" i="18" a="1"/>
  <c r="CJ16" i="18" s="1"/>
  <c r="CJ155" i="18" s="1"/>
  <c r="T16" i="18" a="1"/>
  <c r="T16" i="18" s="1"/>
  <c r="T155" i="18" s="1"/>
  <c r="CO16" i="18" a="1"/>
  <c r="CO16" i="18" s="1"/>
  <c r="CO155" i="18" s="1"/>
  <c r="DD16" i="18" a="1"/>
  <c r="DD16" i="18" s="1"/>
  <c r="DD155" i="18" s="1"/>
  <c r="AI16" i="18" a="1"/>
  <c r="AI16" i="18" s="1"/>
  <c r="AI155" i="18" s="1"/>
  <c r="DC16" i="18" a="1"/>
  <c r="DC16" i="18" s="1"/>
  <c r="DC155" i="18" s="1"/>
  <c r="AH16" i="18" a="1"/>
  <c r="AH16" i="18" s="1"/>
  <c r="AH155" i="18" s="1"/>
  <c r="BL16" i="18" a="1"/>
  <c r="BL16" i="18" s="1"/>
  <c r="BL155" i="18" s="1"/>
  <c r="CH16" i="18" a="1"/>
  <c r="CH16" i="18" s="1"/>
  <c r="CH155" i="18" s="1"/>
  <c r="R16" i="18" a="1"/>
  <c r="R16" i="18" s="1"/>
  <c r="R155" i="18" s="1"/>
  <c r="CI36" i="18" a="1"/>
  <c r="CI36" i="18" s="1"/>
  <c r="CI175" i="18" s="1"/>
  <c r="CP36" i="18" a="1"/>
  <c r="CP36" i="18" s="1"/>
  <c r="CP175" i="18" s="1"/>
  <c r="M36" i="18" a="1"/>
  <c r="M36" i="18" s="1"/>
  <c r="M175" i="18" s="1"/>
  <c r="BB36" i="18" a="1"/>
  <c r="BB36" i="18" s="1"/>
  <c r="BB175" i="18" s="1"/>
  <c r="CT36" i="18" a="1"/>
  <c r="CT36" i="18" s="1"/>
  <c r="CT175" i="18" s="1"/>
  <c r="CY36" i="18" a="1"/>
  <c r="CY36" i="18" s="1"/>
  <c r="CY175" i="18" s="1"/>
  <c r="AJ14" i="18" a="1"/>
  <c r="AJ14" i="18" s="1"/>
  <c r="AJ153" i="18" s="1"/>
  <c r="BP41" i="18" a="1"/>
  <c r="BP41" i="18" s="1"/>
  <c r="BP180" i="18" s="1"/>
  <c r="AZ12" i="18" a="1"/>
  <c r="AZ12" i="18" s="1"/>
  <c r="AZ151" i="18" s="1"/>
  <c r="BN5" i="18" a="1"/>
  <c r="BN5" i="18" s="1"/>
  <c r="BN144" i="18" s="1"/>
  <c r="CZ68" i="18" a="1"/>
  <c r="CZ68" i="18" s="1"/>
  <c r="CZ207" i="18" s="1"/>
  <c r="BF74" i="18" a="1"/>
  <c r="BF74" i="18" s="1"/>
  <c r="BF213" i="18" s="1"/>
  <c r="CW74" i="18" a="1"/>
  <c r="CW74" i="18" s="1"/>
  <c r="CW213" i="18" s="1"/>
  <c r="AG96" i="18" a="1"/>
  <c r="AG96" i="18" s="1"/>
  <c r="AG235" i="18" s="1"/>
  <c r="CK23" i="18" a="1"/>
  <c r="CK23" i="18" s="1"/>
  <c r="CK162" i="18" s="1"/>
  <c r="CU23" i="18" a="1"/>
  <c r="CU23" i="18" s="1"/>
  <c r="CU162" i="18" s="1"/>
  <c r="DE45" i="18" a="1"/>
  <c r="DE45" i="18" s="1"/>
  <c r="DE184" i="18" s="1"/>
  <c r="AR45" i="18" a="1"/>
  <c r="AR45" i="18" s="1"/>
  <c r="AR184" i="18" s="1"/>
  <c r="AC100" i="18" a="1"/>
  <c r="AC100" i="18" s="1"/>
  <c r="AC239" i="18" s="1"/>
  <c r="N53" i="18" a="1"/>
  <c r="N53" i="18" s="1"/>
  <c r="N192" i="18" s="1"/>
  <c r="R53" i="18" a="1"/>
  <c r="R53" i="18" s="1"/>
  <c r="R192" i="18" s="1"/>
  <c r="CV98" i="18" a="1"/>
  <c r="CV98" i="18" s="1"/>
  <c r="CV237" i="18" s="1"/>
  <c r="AU69" i="18" a="1"/>
  <c r="AU69" i="18" s="1"/>
  <c r="AU208" i="18" s="1"/>
  <c r="DE69" i="18" a="1"/>
  <c r="DE69" i="18" s="1"/>
  <c r="DE208" i="18" s="1"/>
  <c r="AM40" i="18" a="1"/>
  <c r="AM40" i="18" s="1"/>
  <c r="AM179" i="18" s="1"/>
  <c r="DI40" i="18" a="1"/>
  <c r="DI40" i="18" s="1"/>
  <c r="DI179" i="18" s="1"/>
  <c r="AV48" i="18" a="1"/>
  <c r="AV48" i="18" s="1"/>
  <c r="AV187" i="18" s="1"/>
  <c r="CQ48" i="18" a="1"/>
  <c r="CQ48" i="18" s="1"/>
  <c r="CQ187" i="18" s="1"/>
  <c r="BC91" i="18" a="1"/>
  <c r="BC91" i="18" s="1"/>
  <c r="BC230" i="18" s="1"/>
  <c r="BA91" i="18" a="1"/>
  <c r="BA91" i="18" s="1"/>
  <c r="BA230" i="18" s="1"/>
  <c r="DL91" i="18" a="1"/>
  <c r="DL91" i="18" s="1"/>
  <c r="DL230" i="18" s="1"/>
  <c r="BR91" i="18" a="1"/>
  <c r="BR91" i="18" s="1"/>
  <c r="BR230" i="18" s="1"/>
  <c r="CF91" i="18" a="1"/>
  <c r="CF91" i="18" s="1"/>
  <c r="CF230" i="18" s="1"/>
  <c r="AG91" i="18" a="1"/>
  <c r="AG91" i="18" s="1"/>
  <c r="AG230" i="18" s="1"/>
  <c r="CO91" i="18" a="1"/>
  <c r="CO91" i="18" s="1"/>
  <c r="CO230" i="18" s="1"/>
  <c r="DP91" i="18" a="1"/>
  <c r="DP91" i="18" s="1"/>
  <c r="DP230" i="18" s="1"/>
  <c r="BD98" i="18" a="1"/>
  <c r="BD98" i="18" s="1"/>
  <c r="BD237" i="18" s="1"/>
  <c r="AD54" i="18" a="1"/>
  <c r="AD54" i="18" s="1"/>
  <c r="AD193" i="18" s="1"/>
  <c r="BX15" i="18" a="1"/>
  <c r="BX15" i="18" s="1"/>
  <c r="BX154" i="18" s="1"/>
  <c r="G15" i="18" a="1"/>
  <c r="G15" i="18" s="1"/>
  <c r="G154" i="18" s="1"/>
  <c r="AE15" i="18" a="1"/>
  <c r="AE15" i="18" s="1"/>
  <c r="AE154" i="18" s="1"/>
  <c r="CT15" i="18" a="1"/>
  <c r="CT15" i="18" s="1"/>
  <c r="CT154" i="18" s="1"/>
  <c r="T15" i="18" a="1"/>
  <c r="T15" i="18" s="1"/>
  <c r="T154" i="18" s="1"/>
  <c r="S15" i="18" a="1"/>
  <c r="S15" i="18" s="1"/>
  <c r="S154" i="18" s="1"/>
  <c r="CN15" i="18" a="1"/>
  <c r="CN15" i="18" s="1"/>
  <c r="CN154" i="18" s="1"/>
  <c r="CH15" i="18" a="1"/>
  <c r="CH15" i="18" s="1"/>
  <c r="CH154" i="18" s="1"/>
  <c r="H15" i="18" a="1"/>
  <c r="H15" i="18" s="1"/>
  <c r="H154" i="18" s="1"/>
  <c r="AW15" i="18" a="1"/>
  <c r="AW15" i="18" s="1"/>
  <c r="AW154" i="18" s="1"/>
  <c r="CK15" i="18" a="1"/>
  <c r="CK15" i="18" s="1"/>
  <c r="CK154" i="18" s="1"/>
  <c r="DQ15" i="18" a="1"/>
  <c r="DQ15" i="18" s="1"/>
  <c r="DQ154" i="18" s="1"/>
  <c r="CQ15" i="18" a="1"/>
  <c r="CQ15" i="18" s="1"/>
  <c r="CQ154" i="18" s="1"/>
  <c r="CL62" i="18" a="1"/>
  <c r="CL62" i="18" s="1"/>
  <c r="CL201" i="18" s="1"/>
  <c r="L62" i="18" a="1"/>
  <c r="L62" i="18" s="1"/>
  <c r="L201" i="18" s="1"/>
  <c r="BE62" i="18" a="1"/>
  <c r="BE62" i="18" s="1"/>
  <c r="BE201" i="18" s="1"/>
  <c r="CO62" i="18" a="1"/>
  <c r="CO62" i="18" s="1"/>
  <c r="CO201" i="18" s="1"/>
  <c r="DG62" i="18" a="1"/>
  <c r="DG62" i="18" s="1"/>
  <c r="DG201" i="18" s="1"/>
  <c r="H62" i="18" a="1"/>
  <c r="H62" i="18" s="1"/>
  <c r="H201" i="18" s="1"/>
  <c r="AO62" i="18" a="1"/>
  <c r="AO62" i="18" s="1"/>
  <c r="AO201" i="18" s="1"/>
  <c r="AZ62" i="18" a="1"/>
  <c r="AZ62" i="18" s="1"/>
  <c r="AZ201" i="18" s="1"/>
  <c r="CM62" i="18" a="1"/>
  <c r="CM62" i="18" s="1"/>
  <c r="CM201" i="18" s="1"/>
  <c r="AN62" i="18" a="1"/>
  <c r="AN62" i="18" s="1"/>
  <c r="AN201" i="18" s="1"/>
  <c r="DL62" i="18" a="1"/>
  <c r="DL62" i="18" s="1"/>
  <c r="DL201" i="18" s="1"/>
  <c r="CH62" i="18" a="1"/>
  <c r="CH62" i="18" s="1"/>
  <c r="CH201" i="18" s="1"/>
  <c r="X62" i="18" a="1"/>
  <c r="X62" i="18" s="1"/>
  <c r="X201" i="18" s="1"/>
  <c r="CK21" i="18" a="1"/>
  <c r="CK21" i="18" s="1"/>
  <c r="CK160" i="18" s="1"/>
  <c r="P21" i="18" a="1"/>
  <c r="P21" i="18" s="1"/>
  <c r="AZ21" i="18" a="1"/>
  <c r="AZ21" i="18" s="1"/>
  <c r="AZ160" i="18" s="1"/>
  <c r="CN21" i="18" a="1"/>
  <c r="CN21" i="18" s="1"/>
  <c r="CN160" i="18" s="1"/>
  <c r="S21" i="18" a="1"/>
  <c r="S21" i="18" s="1"/>
  <c r="S160" i="18" s="1"/>
  <c r="BU21" i="18" a="1"/>
  <c r="BU21" i="18" s="1"/>
  <c r="BU160" i="18" s="1"/>
  <c r="DS21" i="18" a="1"/>
  <c r="DS21" i="18" s="1"/>
  <c r="DS160" i="18" s="1"/>
  <c r="AX21" i="18" a="1"/>
  <c r="AX21" i="18" s="1"/>
  <c r="AX160" i="18" s="1"/>
  <c r="CQ21" i="18" a="1"/>
  <c r="CQ21" i="18" s="1"/>
  <c r="CQ160" i="18" s="1"/>
  <c r="Q21" i="18" a="1"/>
  <c r="Q21" i="18" s="1"/>
  <c r="Q160" i="18" s="1"/>
  <c r="CJ21" i="18" a="1"/>
  <c r="CJ21" i="18" s="1"/>
  <c r="CJ160" i="18" s="1"/>
  <c r="CX21" i="18" a="1"/>
  <c r="CX21" i="18" s="1"/>
  <c r="CX160" i="18" s="1"/>
  <c r="U21" i="18" a="1"/>
  <c r="U21" i="18" s="1"/>
  <c r="U160" i="18" s="1"/>
  <c r="CL10" i="18" a="1"/>
  <c r="CL10" i="18" s="1"/>
  <c r="CL149" i="18" s="1"/>
  <c r="Q10" i="18" a="1"/>
  <c r="Q10" i="18" s="1"/>
  <c r="Q149" i="18" s="1"/>
  <c r="AX10" i="18" a="1"/>
  <c r="AX10" i="18" s="1"/>
  <c r="AX149" i="18" s="1"/>
  <c r="CA10" i="18" a="1"/>
  <c r="CA10" i="18" s="1"/>
  <c r="CA149" i="18" s="1"/>
  <c r="G10" i="18" a="1"/>
  <c r="G10" i="18" s="1"/>
  <c r="G149" i="18" s="1"/>
  <c r="BB10" i="18" a="1"/>
  <c r="BB10" i="18" s="1"/>
  <c r="BB149" i="18" s="1"/>
  <c r="CK10" i="18" a="1"/>
  <c r="CK10" i="18" s="1"/>
  <c r="CK149" i="18" s="1"/>
  <c r="BY10" i="18" a="1"/>
  <c r="BY10" i="18" s="1"/>
  <c r="BY149" i="18" s="1"/>
  <c r="DM10" i="18" a="1"/>
  <c r="DM10" i="18" s="1"/>
  <c r="DM149" i="18" s="1"/>
  <c r="P10" i="18" a="1"/>
  <c r="P10" i="18" s="1"/>
  <c r="AM10" i="18" a="1"/>
  <c r="AM10" i="18" s="1"/>
  <c r="AM149" i="18" s="1"/>
  <c r="BJ10" i="18" a="1"/>
  <c r="BJ10" i="18" s="1"/>
  <c r="BJ149" i="18" s="1"/>
  <c r="BP10" i="18" a="1"/>
  <c r="BP10" i="18" s="1"/>
  <c r="BP149" i="18" s="1"/>
  <c r="CL38" i="18" a="1"/>
  <c r="CL38" i="18" s="1"/>
  <c r="CL177" i="18" s="1"/>
  <c r="Q38" i="18" a="1"/>
  <c r="Q38" i="18" s="1"/>
  <c r="Q177" i="18" s="1"/>
  <c r="BL38" i="18" a="1"/>
  <c r="BL38" i="18" s="1"/>
  <c r="BL177" i="18" s="1"/>
  <c r="CW38" i="18" a="1"/>
  <c r="CW38" i="18" s="1"/>
  <c r="CW177" i="18" s="1"/>
  <c r="DN38" i="18" a="1"/>
  <c r="DN38" i="18" s="1"/>
  <c r="DN177" i="18" s="1"/>
  <c r="AS38" i="18" a="1"/>
  <c r="AS38" i="18" s="1"/>
  <c r="AS177" i="18" s="1"/>
  <c r="G38" i="18" a="1"/>
  <c r="G38" i="18" s="1"/>
  <c r="G177" i="18" s="1"/>
  <c r="BD38" i="18" a="1"/>
  <c r="BD38" i="18" s="1"/>
  <c r="BD177" i="18" s="1"/>
  <c r="DD38" i="18" a="1"/>
  <c r="DD38" i="18" s="1"/>
  <c r="DD177" i="18" s="1"/>
  <c r="DP38" i="18" a="1"/>
  <c r="DP38" i="18" s="1"/>
  <c r="DP177" i="18" s="1"/>
  <c r="DL38" i="18" a="1"/>
  <c r="DL38" i="18" s="1"/>
  <c r="DL177" i="18" s="1"/>
  <c r="BS38" i="18" a="1"/>
  <c r="BS38" i="18" s="1"/>
  <c r="BS177" i="18" s="1"/>
  <c r="BC38" i="18" a="1"/>
  <c r="BC38" i="18" s="1"/>
  <c r="BC177" i="18" s="1"/>
  <c r="CL59" i="18" a="1"/>
  <c r="CL59" i="18" s="1"/>
  <c r="CL198" i="18" s="1"/>
  <c r="Q59" i="18" a="1"/>
  <c r="Q59" i="18" s="1"/>
  <c r="Q198" i="18" s="1"/>
  <c r="BJ59" i="18" a="1"/>
  <c r="BJ59" i="18" s="1"/>
  <c r="BJ198" i="18" s="1"/>
  <c r="CS59" i="18" a="1"/>
  <c r="CS59" i="18" s="1"/>
  <c r="CS198" i="18" s="1"/>
  <c r="DK59" i="18" a="1"/>
  <c r="DK59" i="18" s="1"/>
  <c r="DK198" i="18" s="1"/>
  <c r="K59" i="18" a="1"/>
  <c r="K59" i="18" s="1"/>
  <c r="K198" i="18" s="1"/>
  <c r="AL59" i="18" a="1"/>
  <c r="AL59" i="18" s="1"/>
  <c r="AL198" i="18" s="1"/>
  <c r="BV59" i="18" a="1"/>
  <c r="BV59" i="18" s="1"/>
  <c r="BV198" i="18" s="1"/>
  <c r="BG59" i="18" a="1"/>
  <c r="BG59" i="18" s="1"/>
  <c r="BG198" i="18" s="1"/>
  <c r="DL59" i="18" a="1"/>
  <c r="DL59" i="18" s="1"/>
  <c r="DL198" i="18" s="1"/>
  <c r="BI59" i="18" a="1"/>
  <c r="BI59" i="18" s="1"/>
  <c r="BI198" i="18" s="1"/>
  <c r="DH59" i="18" a="1"/>
  <c r="DH59" i="18" s="1"/>
  <c r="DH198" i="18" s="1"/>
  <c r="P59" i="18" a="1"/>
  <c r="P59" i="18" s="1"/>
  <c r="DP42" i="18" a="1"/>
  <c r="DP42" i="18" s="1"/>
  <c r="DP181" i="18" s="1"/>
  <c r="BJ42" i="18" a="1"/>
  <c r="BJ42" i="18" s="1"/>
  <c r="BJ181" i="18" s="1"/>
  <c r="AA81" i="18" a="1"/>
  <c r="AA81" i="18" s="1"/>
  <c r="AA220" i="18" s="1"/>
  <c r="CU98" i="18" a="1"/>
  <c r="CU98" i="18" s="1"/>
  <c r="CU237" i="18" s="1"/>
  <c r="I98" i="18" a="1"/>
  <c r="I98" i="18" s="1"/>
  <c r="I237" i="18" s="1"/>
  <c r="DR19" i="18" a="1"/>
  <c r="DR19" i="18" s="1"/>
  <c r="DR158" i="18" s="1"/>
  <c r="CZ54" i="18" a="1"/>
  <c r="CZ54" i="18" s="1"/>
  <c r="CZ193" i="18" s="1"/>
  <c r="CR54" i="18" a="1"/>
  <c r="CR54" i="18" s="1"/>
  <c r="CR193" i="18" s="1"/>
  <c r="BV104" i="18" a="1"/>
  <c r="BV104" i="18" s="1"/>
  <c r="BV243" i="18" s="1"/>
  <c r="CO104" i="18" a="1"/>
  <c r="CO104" i="18" s="1"/>
  <c r="CO243" i="18" s="1"/>
  <c r="CW9" i="18" a="1"/>
  <c r="CW9" i="18" s="1"/>
  <c r="CW148" i="18" s="1"/>
  <c r="AI9" i="18" a="1"/>
  <c r="AI9" i="18" s="1"/>
  <c r="AI148" i="18" s="1"/>
  <c r="BV9" i="18" a="1"/>
  <c r="BV9" i="18" s="1"/>
  <c r="BV148" i="18" s="1"/>
  <c r="CK9" i="18" a="1"/>
  <c r="CK9" i="18" s="1"/>
  <c r="CK148" i="18" s="1"/>
  <c r="DO9" i="18" a="1"/>
  <c r="DO9" i="18" s="1"/>
  <c r="DO148" i="18" s="1"/>
  <c r="T9" i="18" a="1"/>
  <c r="T9" i="18" s="1"/>
  <c r="T148" i="18" s="1"/>
  <c r="BT9" i="18" a="1"/>
  <c r="BT9" i="18" s="1"/>
  <c r="BT148" i="18" s="1"/>
  <c r="DA9" i="18" a="1"/>
  <c r="DA9" i="18" s="1"/>
  <c r="DA148" i="18" s="1"/>
  <c r="X9" i="18" a="1"/>
  <c r="X9" i="18" s="1"/>
  <c r="X148" i="18" s="1"/>
  <c r="BC9" i="18" a="1"/>
  <c r="BC9" i="18" s="1"/>
  <c r="BC148" i="18" s="1"/>
  <c r="CB9" i="18" a="1"/>
  <c r="CB9" i="18" s="1"/>
  <c r="CB148" i="18" s="1"/>
  <c r="DK9" i="18" a="1"/>
  <c r="DK9" i="18" s="1"/>
  <c r="DK148" i="18" s="1"/>
  <c r="AQ9" i="18" a="1"/>
  <c r="AQ9" i="18" s="1"/>
  <c r="AQ148" i="18" s="1"/>
  <c r="BT60" i="18" a="1"/>
  <c r="BT60" i="18" s="1"/>
  <c r="BT199" i="18" s="1"/>
  <c r="DM60" i="18" a="1"/>
  <c r="DM60" i="18" s="1"/>
  <c r="DM199" i="18" s="1"/>
  <c r="AR60" i="18" a="1"/>
  <c r="AR60" i="18" s="1"/>
  <c r="AR199" i="18" s="1"/>
  <c r="CD60" i="18" a="1"/>
  <c r="CD60" i="18" s="1"/>
  <c r="CD199" i="18" s="1"/>
  <c r="CV60" i="18" a="1"/>
  <c r="CV60" i="18" s="1"/>
  <c r="CV199" i="18" s="1"/>
  <c r="DE60" i="18" a="1"/>
  <c r="DE60" i="18" s="1"/>
  <c r="DE199" i="18" s="1"/>
  <c r="W60" i="18" a="1"/>
  <c r="W60" i="18" s="1"/>
  <c r="W199" i="18" s="1"/>
  <c r="BG60" i="18" a="1"/>
  <c r="BG60" i="18" s="1"/>
  <c r="BG199" i="18" s="1"/>
  <c r="M60" i="18" a="1"/>
  <c r="M60" i="18" s="1"/>
  <c r="M199" i="18" s="1"/>
  <c r="BR60" i="18" a="1"/>
  <c r="BR60" i="18" s="1"/>
  <c r="BR199" i="18" s="1"/>
  <c r="CB60" i="18" a="1"/>
  <c r="CB60" i="18" s="1"/>
  <c r="CB199" i="18" s="1"/>
  <c r="AP60" i="18" a="1"/>
  <c r="AP60" i="18" s="1"/>
  <c r="AP199" i="18" s="1"/>
  <c r="CN60" i="18" a="1"/>
  <c r="CN60" i="18" s="1"/>
  <c r="CN199" i="18" s="1"/>
  <c r="DS99" i="18" a="1"/>
  <c r="DS99" i="18" s="1"/>
  <c r="DS238" i="18" s="1"/>
  <c r="AM99" i="18" a="1"/>
  <c r="AM99" i="18" s="1"/>
  <c r="AM238" i="18" s="1"/>
  <c r="CR99" i="18" a="1"/>
  <c r="CR99" i="18" s="1"/>
  <c r="CR238" i="18" s="1"/>
  <c r="DP99" i="18" a="1"/>
  <c r="DP99" i="18" s="1"/>
  <c r="DP238" i="18" s="1"/>
  <c r="AF99" i="18" a="1"/>
  <c r="AF99" i="18" s="1"/>
  <c r="AF238" i="18" s="1"/>
  <c r="BA99" i="18" a="1"/>
  <c r="BA99" i="18" s="1"/>
  <c r="BA238" i="18" s="1"/>
  <c r="BO99" i="18" a="1"/>
  <c r="BO99" i="18" s="1"/>
  <c r="BO238" i="18" s="1"/>
  <c r="CJ99" i="18" a="1"/>
  <c r="CJ99" i="18" s="1"/>
  <c r="CJ238" i="18" s="1"/>
  <c r="AT99" i="18" a="1"/>
  <c r="AT99" i="18" s="1"/>
  <c r="AT238" i="18" s="1"/>
  <c r="AJ99" i="18" a="1"/>
  <c r="AJ99" i="18" s="1"/>
  <c r="AJ238" i="18" s="1"/>
  <c r="DF99" i="18" a="1"/>
  <c r="DF99" i="18" s="1"/>
  <c r="DF238" i="18" s="1"/>
  <c r="DO99" i="18" a="1"/>
  <c r="DO99" i="18" s="1"/>
  <c r="DO238" i="18" s="1"/>
  <c r="H99" i="18" a="1"/>
  <c r="H99" i="18" s="1"/>
  <c r="H238" i="18" s="1"/>
  <c r="J99" i="18" a="1"/>
  <c r="J99" i="18" s="1"/>
  <c r="J238" i="18" s="1"/>
  <c r="BN18" i="18" a="1"/>
  <c r="BN18" i="18" s="1"/>
  <c r="BN157" i="18" s="1"/>
  <c r="DO18" i="18" a="1"/>
  <c r="DO18" i="18" s="1"/>
  <c r="DO157" i="18" s="1"/>
  <c r="AN18" i="18" a="1"/>
  <c r="AN18" i="18" s="1"/>
  <c r="AN157" i="18" s="1"/>
  <c r="CU18" i="18" a="1"/>
  <c r="CU18" i="18" s="1"/>
  <c r="CU157" i="18" s="1"/>
  <c r="R18" i="18" a="1"/>
  <c r="R18" i="18" s="1"/>
  <c r="R157" i="18" s="1"/>
  <c r="BW18" i="18" a="1"/>
  <c r="BW18" i="18" s="1"/>
  <c r="BW157" i="18" s="1"/>
  <c r="DE18" i="18" a="1"/>
  <c r="DE18" i="18" s="1"/>
  <c r="DE157" i="18" s="1"/>
  <c r="AQ18" i="18" a="1"/>
  <c r="AQ18" i="18" s="1"/>
  <c r="AQ157" i="18" s="1"/>
  <c r="CF18" i="18" a="1"/>
  <c r="CF18" i="18" s="1"/>
  <c r="CF157" i="18" s="1"/>
  <c r="K18" i="18" a="1"/>
  <c r="K18" i="18" s="1"/>
  <c r="K157" i="18" s="1"/>
  <c r="AU18" i="18" a="1"/>
  <c r="AU18" i="18" s="1"/>
  <c r="AU157" i="18" s="1"/>
  <c r="CP18" i="18" a="1"/>
  <c r="CP18" i="18" s="1"/>
  <c r="CP157" i="18" s="1"/>
  <c r="CA81" i="18" a="1"/>
  <c r="CA81" i="18" s="1"/>
  <c r="CA220" i="18" s="1"/>
  <c r="CA47" i="18" a="1"/>
  <c r="CA47" i="18" s="1"/>
  <c r="CA186" i="18" s="1"/>
  <c r="CE12" i="18" a="1"/>
  <c r="CE12" i="18" s="1"/>
  <c r="CE151" i="18" s="1"/>
  <c r="CA5" i="18" a="1"/>
  <c r="CA5" i="18" s="1"/>
  <c r="CA144" i="18" s="1"/>
  <c r="AI68" i="18" a="1"/>
  <c r="AI68" i="18" s="1"/>
  <c r="AI207" i="18" s="1"/>
  <c r="DF74" i="18" a="1"/>
  <c r="DF74" i="18" s="1"/>
  <c r="DF213" i="18" s="1"/>
  <c r="V74" i="18" a="1"/>
  <c r="V74" i="18" s="1"/>
  <c r="V213" i="18" s="1"/>
  <c r="AF96" i="18" a="1"/>
  <c r="AF96" i="18" s="1"/>
  <c r="AF235" i="18" s="1"/>
  <c r="P23" i="18" a="1"/>
  <c r="P23" i="18" s="1"/>
  <c r="Z23" i="18" a="1"/>
  <c r="Z23" i="18" s="1"/>
  <c r="Z162" i="18" s="1"/>
  <c r="E45" i="18" a="1"/>
  <c r="E45" i="18" s="1"/>
  <c r="E184" i="18" s="1"/>
  <c r="AA45" i="18" a="1"/>
  <c r="AA45" i="18" s="1"/>
  <c r="AA184" i="18" s="1"/>
  <c r="DI100" i="18" a="1"/>
  <c r="DI100" i="18" s="1"/>
  <c r="DI239" i="18" s="1"/>
  <c r="BN53" i="18" a="1"/>
  <c r="BN53" i="18" s="1"/>
  <c r="BN192" i="18" s="1"/>
  <c r="CX53" i="18" a="1"/>
  <c r="CX53" i="18" s="1"/>
  <c r="CX192" i="18" s="1"/>
  <c r="CQ19" i="18" a="1"/>
  <c r="CQ19" i="18" s="1"/>
  <c r="CQ158" i="18" s="1"/>
  <c r="CN69" i="18" a="1"/>
  <c r="CN69" i="18" s="1"/>
  <c r="CN208" i="18" s="1"/>
  <c r="BK69" i="18" a="1"/>
  <c r="BK69" i="18" s="1"/>
  <c r="BK208" i="18" s="1"/>
  <c r="BW40" i="18" a="1"/>
  <c r="BW40" i="18" s="1"/>
  <c r="BW179" i="18" s="1"/>
  <c r="BN40" i="18" a="1"/>
  <c r="BN40" i="18" s="1"/>
  <c r="BN179" i="18" s="1"/>
  <c r="BZ48" i="18" a="1"/>
  <c r="BZ48" i="18" s="1"/>
  <c r="BZ187" i="18" s="1"/>
  <c r="AT48" i="18" a="1"/>
  <c r="AT48" i="18" s="1"/>
  <c r="AT187" i="18" s="1"/>
  <c r="AX91" i="18" a="1"/>
  <c r="AX91" i="18" s="1"/>
  <c r="AX230" i="18" s="1"/>
  <c r="AI91" i="18" a="1"/>
  <c r="AI91" i="18" s="1"/>
  <c r="AI230" i="18" s="1"/>
  <c r="DD91" i="18" a="1"/>
  <c r="DD91" i="18" s="1"/>
  <c r="DD230" i="18" s="1"/>
  <c r="BJ91" i="18" a="1"/>
  <c r="BJ91" i="18" s="1"/>
  <c r="BJ230" i="18" s="1"/>
  <c r="BX91" i="18" a="1"/>
  <c r="BX91" i="18" s="1"/>
  <c r="BX230" i="18" s="1"/>
  <c r="H91" i="18" a="1"/>
  <c r="H91" i="18" s="1"/>
  <c r="H230" i="18" s="1"/>
  <c r="BK91" i="18" a="1"/>
  <c r="BK91" i="18" s="1"/>
  <c r="BK230" i="18" s="1"/>
  <c r="CE42" i="18" a="1"/>
  <c r="CE42" i="18" s="1"/>
  <c r="CE181" i="18" s="1"/>
  <c r="O98" i="18" a="1"/>
  <c r="O98" i="18" s="1"/>
  <c r="O237" i="18" s="1"/>
  <c r="AG104" i="18" a="1"/>
  <c r="AG104" i="18" s="1"/>
  <c r="AG243" i="18" s="1"/>
  <c r="BS15" i="18" a="1"/>
  <c r="BS15" i="18" s="1"/>
  <c r="BS154" i="18" s="1"/>
  <c r="DP15" i="18" a="1"/>
  <c r="DP15" i="18" s="1"/>
  <c r="DP154" i="18" s="1"/>
  <c r="Z15" i="18" a="1"/>
  <c r="Z15" i="18" s="1"/>
  <c r="Z154" i="18" s="1"/>
  <c r="CO15" i="18" a="1"/>
  <c r="CO15" i="18" s="1"/>
  <c r="CO154" i="18" s="1"/>
  <c r="CI15" i="18" a="1"/>
  <c r="CI15" i="18" s="1"/>
  <c r="CI154" i="18" s="1"/>
  <c r="N15" i="18" a="1"/>
  <c r="N15" i="18" s="1"/>
  <c r="N154" i="18" s="1"/>
  <c r="AX15" i="18" a="1"/>
  <c r="AX15" i="18" s="1"/>
  <c r="AX154" i="18" s="1"/>
  <c r="CC15" i="18" a="1"/>
  <c r="CC15" i="18" s="1"/>
  <c r="CC154" i="18" s="1"/>
  <c r="DR15" i="18" a="1"/>
  <c r="DR15" i="18" s="1"/>
  <c r="DR154" i="18" s="1"/>
  <c r="AQ15" i="18" a="1"/>
  <c r="AQ15" i="18" s="1"/>
  <c r="AQ154" i="18" s="1"/>
  <c r="CF15" i="18" a="1"/>
  <c r="CF15" i="18" s="1"/>
  <c r="CF154" i="18" s="1"/>
  <c r="CA15" i="18" a="1"/>
  <c r="CA15" i="18" s="1"/>
  <c r="CA154" i="18" s="1"/>
  <c r="K15" i="18" a="1"/>
  <c r="K15" i="18" s="1"/>
  <c r="K154" i="18" s="1"/>
  <c r="BX62" i="18" a="1"/>
  <c r="BX62" i="18" s="1"/>
  <c r="BX201" i="18" s="1"/>
  <c r="DQ62" i="18" a="1"/>
  <c r="DQ62" i="18" s="1"/>
  <c r="DQ201" i="18" s="1"/>
  <c r="AV62" i="18" a="1"/>
  <c r="AV62" i="18" s="1"/>
  <c r="AV201" i="18" s="1"/>
  <c r="CD62" i="18" a="1"/>
  <c r="CD62" i="18" s="1"/>
  <c r="CD201" i="18" s="1"/>
  <c r="DA62" i="18" a="1"/>
  <c r="DA62" i="18" s="1"/>
  <c r="DA201" i="18" s="1"/>
  <c r="DP62" i="18" a="1"/>
  <c r="DP62" i="18" s="1"/>
  <c r="DP201" i="18" s="1"/>
  <c r="W62" i="18" a="1"/>
  <c r="W62" i="18" s="1"/>
  <c r="W201" i="18" s="1"/>
  <c r="AB62" i="18" a="1"/>
  <c r="AB62" i="18" s="1"/>
  <c r="AB201" i="18" s="1"/>
  <c r="BN62" i="18" a="1"/>
  <c r="BN62" i="18" s="1"/>
  <c r="BN201" i="18" s="1"/>
  <c r="O62" i="18" a="1"/>
  <c r="O62" i="18" s="1"/>
  <c r="O201" i="18" s="1"/>
  <c r="CN62" i="18" a="1"/>
  <c r="CN62" i="18" s="1"/>
  <c r="CN201" i="18" s="1"/>
  <c r="DE62" i="18" a="1"/>
  <c r="DE62" i="18" s="1"/>
  <c r="DE201" i="18" s="1"/>
  <c r="BV62" i="18" a="1"/>
  <c r="BV62" i="18" s="1"/>
  <c r="BV201" i="18" s="1"/>
  <c r="CB21" i="18" a="1"/>
  <c r="CB21" i="18" s="1"/>
  <c r="CB160" i="18" s="1"/>
  <c r="DL21" i="18" a="1"/>
  <c r="DL21" i="18" s="1"/>
  <c r="DL160" i="18" s="1"/>
  <c r="AQ21" i="18" a="1"/>
  <c r="AQ21" i="18" s="1"/>
  <c r="AQ160" i="18" s="1"/>
  <c r="CE21" i="18" a="1"/>
  <c r="CE21" i="18" s="1"/>
  <c r="CE160" i="18" s="1"/>
  <c r="J21" i="18" a="1"/>
  <c r="J21" i="18" s="1"/>
  <c r="J160" i="18" s="1"/>
  <c r="BL21" i="18" a="1"/>
  <c r="BL21" i="18" s="1"/>
  <c r="BL160" i="18" s="1"/>
  <c r="DJ21" i="18" a="1"/>
  <c r="DJ21" i="18" s="1"/>
  <c r="DJ160" i="18" s="1"/>
  <c r="AS21" i="18" a="1"/>
  <c r="AS21" i="18" s="1"/>
  <c r="AS160" i="18" s="1"/>
  <c r="CC21" i="18" a="1"/>
  <c r="CC21" i="18" s="1"/>
  <c r="CC160" i="18" s="1"/>
  <c r="H21" i="18" a="1"/>
  <c r="H21" i="18" s="1"/>
  <c r="H160" i="18" s="1"/>
  <c r="BR21" i="18" a="1"/>
  <c r="BR21" i="18" s="1"/>
  <c r="BR160" i="18" s="1"/>
  <c r="BM21" i="18" a="1"/>
  <c r="BM21" i="18" s="1"/>
  <c r="BM160" i="18" s="1"/>
  <c r="CS21" i="18" a="1"/>
  <c r="CS21" i="18" s="1"/>
  <c r="CS160" i="18" s="1"/>
  <c r="CC10" i="18" a="1"/>
  <c r="CC10" i="18" s="1"/>
  <c r="CC149" i="18" s="1"/>
  <c r="H10" i="18" a="1"/>
  <c r="H10" i="18" s="1"/>
  <c r="H149" i="18" s="1"/>
  <c r="AH10" i="18" a="1"/>
  <c r="AH10" i="18" s="1"/>
  <c r="AH149" i="18" s="1"/>
  <c r="BU10" i="18" a="1"/>
  <c r="BU10" i="18" s="1"/>
  <c r="BU149" i="18" s="1"/>
  <c r="DP10" i="18" a="1"/>
  <c r="DP10" i="18" s="1"/>
  <c r="DP149" i="18" s="1"/>
  <c r="AV10" i="18" a="1"/>
  <c r="AV10" i="18" s="1"/>
  <c r="AV149" i="18" s="1"/>
  <c r="BM10" i="18" a="1"/>
  <c r="BM10" i="18" s="1"/>
  <c r="BM149" i="18" s="1"/>
  <c r="BR10" i="18" a="1"/>
  <c r="BR10" i="18" s="1"/>
  <c r="BR149" i="18" s="1"/>
  <c r="CV10" i="18" a="1"/>
  <c r="CV10" i="18" s="1"/>
  <c r="CV149" i="18" s="1"/>
  <c r="DS10" i="18" a="1"/>
  <c r="DS10" i="18" s="1"/>
  <c r="DS149" i="18" s="1"/>
  <c r="AG10" i="18" a="1"/>
  <c r="AG10" i="18" s="1"/>
  <c r="AG149" i="18" s="1"/>
  <c r="AY10" i="18" a="1"/>
  <c r="AY10" i="18" s="1"/>
  <c r="AY149" i="18" s="1"/>
  <c r="BD10" i="18" a="1"/>
  <c r="BD10" i="18" s="1"/>
  <c r="BD149" i="18" s="1"/>
  <c r="CC38" i="18" a="1"/>
  <c r="CC38" i="18" s="1"/>
  <c r="CC177" i="18" s="1"/>
  <c r="H38" i="18" a="1"/>
  <c r="H38" i="18" s="1"/>
  <c r="H177" i="18" s="1"/>
  <c r="BG38" i="18" a="1"/>
  <c r="BG38" i="18" s="1"/>
  <c r="BG177" i="18" s="1"/>
  <c r="BX38" i="18" a="1"/>
  <c r="BX38" i="18" s="1"/>
  <c r="BX177" i="18" s="1"/>
  <c r="DH38" i="18" a="1"/>
  <c r="DH38" i="18" s="1"/>
  <c r="DH177" i="18" s="1"/>
  <c r="AG38" i="18" a="1"/>
  <c r="AG38" i="18" s="1"/>
  <c r="AG177" i="18" s="1"/>
  <c r="CO38" i="18" a="1"/>
  <c r="CO38" i="18" s="1"/>
  <c r="CO177" i="18" s="1"/>
  <c r="CX38" i="18" a="1"/>
  <c r="CX38" i="18" s="1"/>
  <c r="CX177" i="18" s="1"/>
  <c r="CQ38" i="18" a="1"/>
  <c r="CQ38" i="18" s="1"/>
  <c r="CQ177" i="18" s="1"/>
  <c r="CY38" i="18" a="1"/>
  <c r="CY38" i="18" s="1"/>
  <c r="CY177" i="18" s="1"/>
  <c r="AU38" i="18" a="1"/>
  <c r="AU38" i="18" s="1"/>
  <c r="AU177" i="18" s="1"/>
  <c r="AQ38" i="18" a="1"/>
  <c r="AQ38" i="18" s="1"/>
  <c r="AQ177" i="18" s="1"/>
  <c r="J38" i="18" a="1"/>
  <c r="J38" i="18" s="1"/>
  <c r="J177" i="18" s="1"/>
  <c r="CC59" i="18" a="1"/>
  <c r="CC59" i="18" s="1"/>
  <c r="CC198" i="18" s="1"/>
  <c r="H59" i="18" a="1"/>
  <c r="H59" i="18" s="1"/>
  <c r="H198" i="18" s="1"/>
  <c r="BA59" i="18" a="1"/>
  <c r="BA59" i="18" s="1"/>
  <c r="BA198" i="18" s="1"/>
  <c r="CA59" i="18" a="1"/>
  <c r="CA59" i="18" s="1"/>
  <c r="CA198" i="18" s="1"/>
  <c r="CX59" i="18" a="1"/>
  <c r="CX59" i="18" s="1"/>
  <c r="CX198" i="18" s="1"/>
  <c r="E59" i="18" a="1"/>
  <c r="E59" i="18" s="1"/>
  <c r="E198" i="18" s="1"/>
  <c r="AA59" i="18" a="1"/>
  <c r="AA59" i="18" s="1"/>
  <c r="AA198" i="18" s="1"/>
  <c r="BD59" i="18" a="1"/>
  <c r="BD59" i="18" s="1"/>
  <c r="BD198" i="18" s="1"/>
  <c r="AT59" i="18" a="1"/>
  <c r="AT59" i="18" s="1"/>
  <c r="AT198" i="18" s="1"/>
  <c r="CN59" i="18" a="1"/>
  <c r="CN59" i="18" s="1"/>
  <c r="CN198" i="18" s="1"/>
  <c r="AK59" i="18" a="1"/>
  <c r="AK59" i="18" s="1"/>
  <c r="AK198" i="18" s="1"/>
  <c r="BL59" i="18" a="1"/>
  <c r="BL59" i="18" s="1"/>
  <c r="BL198" i="18" s="1"/>
  <c r="BS59" i="18" a="1"/>
  <c r="BS59" i="18" s="1"/>
  <c r="BS198" i="18" s="1"/>
  <c r="AW42" i="18" a="1"/>
  <c r="AW42" i="18" s="1"/>
  <c r="AW181" i="18" s="1"/>
  <c r="AR81" i="18" a="1"/>
  <c r="AR81" i="18" s="1"/>
  <c r="AR220" i="18" s="1"/>
  <c r="BG81" i="18" a="1"/>
  <c r="BG81" i="18" s="1"/>
  <c r="BG220" i="18" s="1"/>
  <c r="CS98" i="18" a="1"/>
  <c r="CS98" i="18" s="1"/>
  <c r="CS237" i="18" s="1"/>
  <c r="BU98" i="18" a="1"/>
  <c r="BU98" i="18" s="1"/>
  <c r="BU237" i="18" s="1"/>
  <c r="CH19" i="18" a="1"/>
  <c r="CH19" i="18" s="1"/>
  <c r="CH158" i="18" s="1"/>
  <c r="DI54" i="18" a="1"/>
  <c r="DI54" i="18" s="1"/>
  <c r="DI193" i="18" s="1"/>
  <c r="BB54" i="18" a="1"/>
  <c r="BB54" i="18" s="1"/>
  <c r="BB193" i="18" s="1"/>
  <c r="AI104" i="18" a="1"/>
  <c r="AI104" i="18" s="1"/>
  <c r="AI243" i="18" s="1"/>
  <c r="AN104" i="18" a="1"/>
  <c r="AN104" i="18" s="1"/>
  <c r="AN243" i="18" s="1"/>
  <c r="CR9" i="18" a="1"/>
  <c r="CR9" i="18" s="1"/>
  <c r="CR148" i="18" s="1"/>
  <c r="Z9" i="18" a="1"/>
  <c r="Z9" i="18" s="1"/>
  <c r="Z148" i="18" s="1"/>
  <c r="AF9" i="18" a="1"/>
  <c r="AF9" i="18" s="1"/>
  <c r="AF148" i="18" s="1"/>
  <c r="BU9" i="18" a="1"/>
  <c r="BU9" i="18" s="1"/>
  <c r="BU148" i="18" s="1"/>
  <c r="DC9" i="18" a="1"/>
  <c r="DC9" i="18" s="1"/>
  <c r="DC148" i="18" s="1"/>
  <c r="O9" i="18" a="1"/>
  <c r="O9" i="18" s="1"/>
  <c r="O148" i="18" s="1"/>
  <c r="BI9" i="18" a="1"/>
  <c r="BI9" i="18" s="1"/>
  <c r="BI148" i="18" s="1"/>
  <c r="CU9" i="18" a="1"/>
  <c r="CU9" i="18" s="1"/>
  <c r="CU148" i="18" s="1"/>
  <c r="S9" i="18" a="1"/>
  <c r="S9" i="18" s="1"/>
  <c r="S148" i="18" s="1"/>
  <c r="AM9" i="18" a="1"/>
  <c r="AM9" i="18" s="1"/>
  <c r="AM148" i="18" s="1"/>
  <c r="BW9" i="18" a="1"/>
  <c r="BW9" i="18" s="1"/>
  <c r="BW148" i="18" s="1"/>
  <c r="DE9" i="18" a="1"/>
  <c r="DE9" i="18" s="1"/>
  <c r="DE148" i="18" s="1"/>
  <c r="AL9" i="18" a="1"/>
  <c r="AL9" i="18" s="1"/>
  <c r="AL148" i="18" s="1"/>
  <c r="BO60" i="18" a="1"/>
  <c r="BO60" i="18" s="1"/>
  <c r="BO199" i="18" s="1"/>
  <c r="DD60" i="18" a="1"/>
  <c r="DD60" i="18" s="1"/>
  <c r="DD199" i="18" s="1"/>
  <c r="AM60" i="18" a="1"/>
  <c r="AM60" i="18" s="1"/>
  <c r="AM199" i="18" s="1"/>
  <c r="BL60" i="18" a="1"/>
  <c r="BL60" i="18" s="1"/>
  <c r="BL199" i="18" s="1"/>
  <c r="CO60" i="18" a="1"/>
  <c r="CO60" i="18" s="1"/>
  <c r="CO199" i="18" s="1"/>
  <c r="CX60" i="18" a="1"/>
  <c r="CX60" i="18" s="1"/>
  <c r="CX199" i="18" s="1"/>
  <c r="E60" i="18" a="1"/>
  <c r="E60" i="18" s="1"/>
  <c r="E199" i="18" s="1"/>
  <c r="AO60" i="18" a="1"/>
  <c r="AO60" i="18" s="1"/>
  <c r="AO199" i="18" s="1"/>
  <c r="DQ60" i="18" a="1"/>
  <c r="DQ60" i="18" s="1"/>
  <c r="DQ199" i="18" s="1"/>
  <c r="AT60" i="18" a="1"/>
  <c r="AT60" i="18" s="1"/>
  <c r="AT199" i="18" s="1"/>
  <c r="AF60" i="18" a="1"/>
  <c r="AF60" i="18" s="1"/>
  <c r="AF199" i="18" s="1"/>
  <c r="R60" i="18" a="1"/>
  <c r="R60" i="18" s="1"/>
  <c r="R199" i="18" s="1"/>
  <c r="S60" i="18" a="1"/>
  <c r="S60" i="18" s="1"/>
  <c r="S199" i="18" s="1"/>
  <c r="DC99" i="18" a="1"/>
  <c r="DC99" i="18" s="1"/>
  <c r="DC238" i="18" s="1"/>
  <c r="AH99" i="18" a="1"/>
  <c r="AH99" i="18" s="1"/>
  <c r="AH238" i="18" s="1"/>
  <c r="CM99" i="18" a="1"/>
  <c r="CM99" i="18" s="1"/>
  <c r="CM238" i="18" s="1"/>
  <c r="DK99" i="18" a="1"/>
  <c r="DK99" i="18" s="1"/>
  <c r="DK238" i="18" s="1"/>
  <c r="R99" i="18" a="1"/>
  <c r="R99" i="18" s="1"/>
  <c r="R238" i="18" s="1"/>
  <c r="AS99" i="18" a="1"/>
  <c r="AS99" i="18" s="1"/>
  <c r="AS238" i="18" s="1"/>
  <c r="BG99" i="18" a="1"/>
  <c r="BG99" i="18" s="1"/>
  <c r="BG238" i="18" s="1"/>
  <c r="BT99" i="18" a="1"/>
  <c r="BT99" i="18" s="1"/>
  <c r="BT238" i="18" s="1"/>
  <c r="DJ99" i="18" a="1"/>
  <c r="DJ99" i="18" s="1"/>
  <c r="DJ238" i="18" s="1"/>
  <c r="O99" i="18" a="1"/>
  <c r="O99" i="18" s="1"/>
  <c r="O238" i="18" s="1"/>
  <c r="CO99" i="18" a="1"/>
  <c r="CO99" i="18" s="1"/>
  <c r="CO238" i="18" s="1"/>
  <c r="CX99" i="18" a="1"/>
  <c r="CX99" i="18" s="1"/>
  <c r="CX238" i="18" s="1"/>
  <c r="CZ99" i="18" a="1"/>
  <c r="CZ99" i="18" s="1"/>
  <c r="CZ238" i="18" s="1"/>
  <c r="DQ18" i="18" a="1"/>
  <c r="DQ18" i="18" s="1"/>
  <c r="DQ157" i="18" s="1"/>
  <c r="BE18" i="18" a="1"/>
  <c r="BE18" i="18" s="1"/>
  <c r="BE157" i="18" s="1"/>
  <c r="DJ18" i="18" a="1"/>
  <c r="DJ18" i="18" s="1"/>
  <c r="DJ157" i="18" s="1"/>
  <c r="AI18" i="18" a="1"/>
  <c r="AI18" i="18" s="1"/>
  <c r="AI157" i="18" s="1"/>
  <c r="CH18" i="18" a="1"/>
  <c r="CH18" i="18" s="1"/>
  <c r="CH157" i="18" s="1"/>
  <c r="M18" i="18" a="1"/>
  <c r="M18" i="18" s="1"/>
  <c r="M157" i="18" s="1"/>
  <c r="BB18" i="18" a="1"/>
  <c r="BB18" i="18" s="1"/>
  <c r="BB157" i="18" s="1"/>
  <c r="CS18" i="18" a="1"/>
  <c r="CS18" i="18" s="1"/>
  <c r="CS157" i="18" s="1"/>
  <c r="V18" i="18" a="1"/>
  <c r="V18" i="18" s="1"/>
  <c r="V157" i="18" s="1"/>
  <c r="CQ90" i="18" a="1"/>
  <c r="CQ90" i="18" s="1"/>
  <c r="CQ229" i="18" s="1"/>
  <c r="CV47" i="18" a="1"/>
  <c r="CV47" i="18" s="1"/>
  <c r="CV186" i="18" s="1"/>
  <c r="AT12" i="18" a="1"/>
  <c r="AT12" i="18" s="1"/>
  <c r="AT151" i="18" s="1"/>
  <c r="BE68" i="18" a="1"/>
  <c r="BE68" i="18" s="1"/>
  <c r="BE207" i="18" s="1"/>
  <c r="AR68" i="18" a="1"/>
  <c r="AR68" i="18" s="1"/>
  <c r="AR207" i="18" s="1"/>
  <c r="F74" i="18" a="1"/>
  <c r="F74" i="18" s="1"/>
  <c r="F213" i="18" s="1"/>
  <c r="AT74" i="18" a="1"/>
  <c r="AT74" i="18" s="1"/>
  <c r="AT213" i="18" s="1"/>
  <c r="AV96" i="18" a="1"/>
  <c r="AV96" i="18" s="1"/>
  <c r="AV235" i="18" s="1"/>
  <c r="BI23" i="18" a="1"/>
  <c r="BI23" i="18" s="1"/>
  <c r="BI162" i="18" s="1"/>
  <c r="CJ23" i="18" a="1"/>
  <c r="CJ23" i="18" s="1"/>
  <c r="CJ162" i="18" s="1"/>
  <c r="AI45" i="18" a="1"/>
  <c r="AI45" i="18" s="1"/>
  <c r="AI184" i="18" s="1"/>
  <c r="CM100" i="18" a="1"/>
  <c r="CM100" i="18" s="1"/>
  <c r="CM239" i="18" s="1"/>
  <c r="E100" i="18" a="1"/>
  <c r="E100" i="18" s="1"/>
  <c r="E239" i="18" s="1"/>
  <c r="DB53" i="18" a="1"/>
  <c r="DB53" i="18" s="1"/>
  <c r="DB192" i="18" s="1"/>
  <c r="X53" i="18" a="1"/>
  <c r="X53" i="18" s="1"/>
  <c r="X192" i="18" s="1"/>
  <c r="BX19" i="18" a="1"/>
  <c r="BX19" i="18" s="1"/>
  <c r="BX158" i="18" s="1"/>
  <c r="J69" i="18" a="1"/>
  <c r="J69" i="18" s="1"/>
  <c r="J208" i="18" s="1"/>
  <c r="AA69" i="18" a="1"/>
  <c r="AA69" i="18" s="1"/>
  <c r="AA208" i="18" s="1"/>
  <c r="DG40" i="18" a="1"/>
  <c r="DG40" i="18" s="1"/>
  <c r="DG179" i="18" s="1"/>
  <c r="CE40" i="18" a="1"/>
  <c r="CE40" i="18" s="1"/>
  <c r="CE179" i="18" s="1"/>
  <c r="K48" i="18" a="1"/>
  <c r="K48" i="18" s="1"/>
  <c r="K187" i="18" s="1"/>
  <c r="BQ48" i="18" a="1"/>
  <c r="BQ48" i="18" s="1"/>
  <c r="BQ187" i="18" s="1"/>
  <c r="DN91" i="18" a="1"/>
  <c r="DN91" i="18" s="1"/>
  <c r="DN230" i="18" s="1"/>
  <c r="AC91" i="18" a="1"/>
  <c r="AC91" i="18" s="1"/>
  <c r="AC230" i="18" s="1"/>
  <c r="AS91" i="18" a="1"/>
  <c r="AS91" i="18" s="1"/>
  <c r="AS230" i="18" s="1"/>
  <c r="AR91" i="18" a="1"/>
  <c r="AR91" i="18" s="1"/>
  <c r="AR230" i="18" s="1"/>
  <c r="BD91" i="18" a="1"/>
  <c r="BD91" i="18" s="1"/>
  <c r="BD230" i="18" s="1"/>
  <c r="DH91" i="18" a="1"/>
  <c r="DH91" i="18" s="1"/>
  <c r="DH230" i="18" s="1"/>
  <c r="AM91" i="18" a="1"/>
  <c r="AM91" i="18" s="1"/>
  <c r="AM230" i="18" s="1"/>
  <c r="CN42" i="18" a="1"/>
  <c r="CN42" i="18" s="1"/>
  <c r="CN181" i="18" s="1"/>
  <c r="BD19" i="18" a="1"/>
  <c r="BD19" i="18" s="1"/>
  <c r="BD158" i="18" s="1"/>
  <c r="P104" i="18" a="1"/>
  <c r="P104" i="18" s="1"/>
  <c r="BJ15" i="18" a="1"/>
  <c r="BJ15" i="18" s="1"/>
  <c r="BJ154" i="18" s="1"/>
  <c r="CU15" i="18" a="1"/>
  <c r="CU15" i="18" s="1"/>
  <c r="CU154" i="18" s="1"/>
  <c r="O15" i="18" a="1"/>
  <c r="O15" i="18" s="1"/>
  <c r="O154" i="18" s="1"/>
  <c r="CJ15" i="18" a="1"/>
  <c r="CJ15" i="18" s="1"/>
  <c r="CJ154" i="18" s="1"/>
  <c r="CD15" i="18" a="1"/>
  <c r="CD15" i="18" s="1"/>
  <c r="CD154" i="18" s="1"/>
  <c r="DS15" i="18" a="1"/>
  <c r="DS15" i="18" s="1"/>
  <c r="DS154" i="18" s="1"/>
  <c r="AS15" i="18" a="1"/>
  <c r="AS15" i="18" s="1"/>
  <c r="AS154" i="18" s="1"/>
  <c r="BW15" i="18" a="1"/>
  <c r="BW15" i="18" s="1"/>
  <c r="BW154" i="18" s="1"/>
  <c r="DG15" i="18" a="1"/>
  <c r="DG15" i="18" s="1"/>
  <c r="DG154" i="18" s="1"/>
  <c r="AL15" i="18" a="1"/>
  <c r="AL15" i="18" s="1"/>
  <c r="AL154" i="18" s="1"/>
  <c r="BK15" i="18" a="1"/>
  <c r="BK15" i="18" s="1"/>
  <c r="BK154" i="18" s="1"/>
  <c r="DL15" i="18" a="1"/>
  <c r="DL15" i="18" s="1"/>
  <c r="DL154" i="18" s="1"/>
  <c r="AV15" i="18" a="1"/>
  <c r="AV15" i="18" s="1"/>
  <c r="AV154" i="18" s="1"/>
  <c r="BO62" i="18" a="1"/>
  <c r="BO62" i="18" s="1"/>
  <c r="BO201" i="18" s="1"/>
  <c r="DH62" i="18" a="1"/>
  <c r="DH62" i="18" s="1"/>
  <c r="DH201" i="18" s="1"/>
  <c r="AM62" i="18" a="1"/>
  <c r="AM62" i="18" s="1"/>
  <c r="AM201" i="18" s="1"/>
  <c r="BW62" i="18" a="1"/>
  <c r="BW62" i="18" s="1"/>
  <c r="BW201" i="18" s="1"/>
  <c r="CI62" i="18" a="1"/>
  <c r="CI62" i="18" s="1"/>
  <c r="CI201" i="18" s="1"/>
  <c r="CX62" i="18" a="1"/>
  <c r="CX62" i="18" s="1"/>
  <c r="CX201" i="18" s="1"/>
  <c r="DJ62" i="18" a="1"/>
  <c r="DJ62" i="18" s="1"/>
  <c r="DJ201" i="18" s="1"/>
  <c r="J62" i="18" a="1"/>
  <c r="J62" i="18" s="1"/>
  <c r="J201" i="18" s="1"/>
  <c r="AP62" i="18" a="1"/>
  <c r="AP62" i="18" s="1"/>
  <c r="AP201" i="18" s="1"/>
  <c r="DO62" i="18" a="1"/>
  <c r="DO62" i="18" s="1"/>
  <c r="DO201" i="18" s="1"/>
  <c r="BP62" i="18" a="1"/>
  <c r="BP62" i="18" s="1"/>
  <c r="BP201" i="18" s="1"/>
  <c r="CF62" i="18" a="1"/>
  <c r="CF62" i="18" s="1"/>
  <c r="CF201" i="18" s="1"/>
  <c r="AX62" i="18" a="1"/>
  <c r="AX62" i="18" s="1"/>
  <c r="AX201" i="18" s="1"/>
  <c r="BJ21" i="18" a="1"/>
  <c r="BJ21" i="18" s="1"/>
  <c r="BJ160" i="18" s="1"/>
  <c r="DC21" i="18" a="1"/>
  <c r="DC21" i="18" s="1"/>
  <c r="DC160" i="18" s="1"/>
  <c r="AH21" i="18" a="1"/>
  <c r="AH21" i="18" s="1"/>
  <c r="AH160" i="18" s="1"/>
  <c r="BV21" i="18" a="1"/>
  <c r="BV21" i="18" s="1"/>
  <c r="BV160" i="18" s="1"/>
  <c r="E21" i="18" a="1"/>
  <c r="E21" i="18" s="1"/>
  <c r="E160" i="18" s="1"/>
  <c r="BC21" i="18" a="1"/>
  <c r="BC21" i="18" s="1"/>
  <c r="BC160" i="18" s="1"/>
  <c r="DE21" i="18" a="1"/>
  <c r="DE21" i="18" s="1"/>
  <c r="DE160" i="18" s="1"/>
  <c r="AA21" i="18" a="1"/>
  <c r="AA21" i="18" s="1"/>
  <c r="AA160" i="18" s="1"/>
  <c r="BT21" i="18" a="1"/>
  <c r="BT21" i="18" s="1"/>
  <c r="BT160" i="18" s="1"/>
  <c r="DG21" i="18" a="1"/>
  <c r="DG21" i="18" s="1"/>
  <c r="DG160" i="18" s="1"/>
  <c r="AG21" i="18" a="1"/>
  <c r="AG21" i="18" s="1"/>
  <c r="AG160" i="18" s="1"/>
  <c r="AU21" i="18" a="1"/>
  <c r="AU21" i="18" s="1"/>
  <c r="AU160" i="18" s="1"/>
  <c r="CA21" i="18" a="1"/>
  <c r="CA21" i="18" s="1"/>
  <c r="CA160" i="18" s="1"/>
  <c r="BT10" i="18" a="1"/>
  <c r="BT10" i="18" s="1"/>
  <c r="BT149" i="18" s="1"/>
  <c r="CX10" i="18" a="1"/>
  <c r="CX10" i="18" s="1"/>
  <c r="CX149" i="18" s="1"/>
  <c r="AC10" i="18" a="1"/>
  <c r="AC10" i="18" s="1"/>
  <c r="AC149" i="18" s="1"/>
  <c r="BO10" i="18" a="1"/>
  <c r="BO10" i="18" s="1"/>
  <c r="BO149" i="18" s="1"/>
  <c r="DJ10" i="18" a="1"/>
  <c r="DJ10" i="18" s="1"/>
  <c r="DJ149" i="18" s="1"/>
  <c r="AP10" i="18" a="1"/>
  <c r="AP10" i="18" s="1"/>
  <c r="AP149" i="18" s="1"/>
  <c r="BA10" i="18" a="1"/>
  <c r="BA10" i="18" s="1"/>
  <c r="BA149" i="18" s="1"/>
  <c r="BG10" i="18" a="1"/>
  <c r="BG10" i="18" s="1"/>
  <c r="BG149" i="18" s="1"/>
  <c r="CD10" i="18" a="1"/>
  <c r="CD10" i="18" s="1"/>
  <c r="CD149" i="18" s="1"/>
  <c r="DG10" i="18" a="1"/>
  <c r="DG10" i="18" s="1"/>
  <c r="DG149" i="18" s="1"/>
  <c r="U10" i="18" a="1"/>
  <c r="U10" i="18" s="1"/>
  <c r="U149" i="18" s="1"/>
  <c r="AR10" i="18" a="1"/>
  <c r="AR10" i="18" s="1"/>
  <c r="AR149" i="18" s="1"/>
  <c r="AF10" i="18" a="1"/>
  <c r="AF10" i="18" s="1"/>
  <c r="AF149" i="18" s="1"/>
  <c r="BT38" i="18" a="1"/>
  <c r="BT38" i="18" s="1"/>
  <c r="BT177" i="18" s="1"/>
  <c r="DS38" i="18" a="1"/>
  <c r="DS38" i="18" s="1"/>
  <c r="DS177" i="18" s="1"/>
  <c r="AO38" i="18" a="1"/>
  <c r="AO38" i="18" s="1"/>
  <c r="AO177" i="18" s="1"/>
  <c r="BR38" i="18" a="1"/>
  <c r="BR38" i="18" s="1"/>
  <c r="BR177" i="18" s="1"/>
  <c r="DB38" i="18" a="1"/>
  <c r="DB38" i="18" s="1"/>
  <c r="DB177" i="18" s="1"/>
  <c r="DM38" i="18" a="1"/>
  <c r="DM38" i="18" s="1"/>
  <c r="DM177" i="18" s="1"/>
  <c r="BJ38" i="18" a="1"/>
  <c r="BJ38" i="18" s="1"/>
  <c r="BJ177" i="18" s="1"/>
  <c r="BZ38" i="18" a="1"/>
  <c r="BZ38" i="18" s="1"/>
  <c r="BZ177" i="18" s="1"/>
  <c r="CA38" i="18" a="1"/>
  <c r="CA38" i="18" s="1"/>
  <c r="CA177" i="18" s="1"/>
  <c r="BI38" i="18" a="1"/>
  <c r="BI38" i="18" s="1"/>
  <c r="BI177" i="18" s="1"/>
  <c r="AJ38" i="18" a="1"/>
  <c r="AJ38" i="18" s="1"/>
  <c r="AJ177" i="18" s="1"/>
  <c r="AH38" i="18" a="1"/>
  <c r="AH38" i="18" s="1"/>
  <c r="AH177" i="18" s="1"/>
  <c r="DE38" i="18" a="1"/>
  <c r="DE38" i="18" s="1"/>
  <c r="DE177" i="18" s="1"/>
  <c r="BT59" i="18" a="1"/>
  <c r="BT59" i="18" s="1"/>
  <c r="BT198" i="18" s="1"/>
  <c r="DM59" i="18" a="1"/>
  <c r="DM59" i="18" s="1"/>
  <c r="DM198" i="18" s="1"/>
  <c r="AR59" i="18" a="1"/>
  <c r="AR59" i="18" s="1"/>
  <c r="AR198" i="18" s="1"/>
  <c r="BN59" i="18" a="1"/>
  <c r="BN59" i="18" s="1"/>
  <c r="BN198" i="18" s="1"/>
  <c r="CM59" i="18" a="1"/>
  <c r="CM59" i="18" s="1"/>
  <c r="CM198" i="18" s="1"/>
  <c r="DN59" i="18" a="1"/>
  <c r="DN59" i="18" s="1"/>
  <c r="DN198" i="18" s="1"/>
  <c r="T59" i="18" a="1"/>
  <c r="T59" i="18" s="1"/>
  <c r="T198" i="18" s="1"/>
  <c r="AX59" i="18" a="1"/>
  <c r="AX59" i="18" s="1"/>
  <c r="AX198" i="18" s="1"/>
  <c r="V59" i="18" a="1"/>
  <c r="V59" i="18" s="1"/>
  <c r="V198" i="18" s="1"/>
  <c r="BP59" i="18" a="1"/>
  <c r="BP59" i="18" s="1"/>
  <c r="BP198" i="18" s="1"/>
  <c r="AH59" i="18" a="1"/>
  <c r="AH59" i="18" s="1"/>
  <c r="AH198" i="18" s="1"/>
  <c r="AM59" i="18" a="1"/>
  <c r="AM59" i="18" s="1"/>
  <c r="AM198" i="18" s="1"/>
  <c r="DP59" i="18" a="1"/>
  <c r="DP59" i="18" s="1"/>
  <c r="DP198" i="18" s="1"/>
  <c r="DL42" i="18" a="1"/>
  <c r="DL42" i="18" s="1"/>
  <c r="DL181" i="18" s="1"/>
  <c r="Y81" i="18" a="1"/>
  <c r="Y81" i="18" s="1"/>
  <c r="Y220" i="18" s="1"/>
  <c r="CM81" i="18" a="1"/>
  <c r="CM81" i="18" s="1"/>
  <c r="CM220" i="18" s="1"/>
  <c r="DI98" i="18" a="1"/>
  <c r="DI98" i="18" s="1"/>
  <c r="DI237" i="18" s="1"/>
  <c r="CB98" i="18" a="1"/>
  <c r="CB98" i="18" s="1"/>
  <c r="CB237" i="18" s="1"/>
  <c r="AU19" i="18" a="1"/>
  <c r="AU19" i="18" s="1"/>
  <c r="AU158" i="18" s="1"/>
  <c r="DS54" i="18" a="1"/>
  <c r="DS54" i="18" s="1"/>
  <c r="DS193" i="18" s="1"/>
  <c r="Y54" i="18" a="1"/>
  <c r="Y54" i="18" s="1"/>
  <c r="Y193" i="18" s="1"/>
  <c r="N104" i="18" a="1"/>
  <c r="N104" i="18" s="1"/>
  <c r="N243" i="18" s="1"/>
  <c r="CZ104" i="18" a="1"/>
  <c r="CZ104" i="18" s="1"/>
  <c r="CZ243" i="18" s="1"/>
  <c r="CM9" i="18" a="1"/>
  <c r="CM9" i="18" s="1"/>
  <c r="CM148" i="18" s="1"/>
  <c r="L9" i="18" a="1"/>
  <c r="L9" i="18" s="1"/>
  <c r="L148" i="18" s="1"/>
  <c r="AA9" i="18" a="1"/>
  <c r="AA9" i="18" s="1"/>
  <c r="AA148" i="18" s="1"/>
  <c r="BP9" i="18" a="1"/>
  <c r="BP9" i="18" s="1"/>
  <c r="BP148" i="18" s="1"/>
  <c r="CE9" i="18" a="1"/>
  <c r="CE9" i="18" s="1"/>
  <c r="CE148" i="18" s="1"/>
  <c r="J9" i="18" a="1"/>
  <c r="J9" i="18" s="1"/>
  <c r="J148" i="18" s="1"/>
  <c r="BD9" i="18" a="1"/>
  <c r="BD9" i="18" s="1"/>
  <c r="BD148" i="18" s="1"/>
  <c r="CO9" i="18" a="1"/>
  <c r="CO9" i="18" s="1"/>
  <c r="CO148" i="18" s="1"/>
  <c r="DS9" i="18" a="1"/>
  <c r="DS9" i="18" s="1"/>
  <c r="DS148" i="18" s="1"/>
  <c r="AH9" i="18" a="1"/>
  <c r="AH9" i="18" s="1"/>
  <c r="AH148" i="18" s="1"/>
  <c r="BR9" i="18" a="1"/>
  <c r="BR9" i="18" s="1"/>
  <c r="BR148" i="18" s="1"/>
  <c r="CY9" i="18" a="1"/>
  <c r="CY9" i="18" s="1"/>
  <c r="CY148" i="18" s="1"/>
  <c r="Q9" i="18" a="1"/>
  <c r="Q9" i="18" s="1"/>
  <c r="Q148" i="18" s="1"/>
  <c r="BF60" i="18" a="1"/>
  <c r="BF60" i="18" s="1"/>
  <c r="BF199" i="18" s="1"/>
  <c r="CY60" i="18" a="1"/>
  <c r="CY60" i="18" s="1"/>
  <c r="CY199" i="18" s="1"/>
  <c r="U60" i="18" a="1"/>
  <c r="U60" i="18" s="1"/>
  <c r="U199" i="18" s="1"/>
  <c r="BE60" i="18" a="1"/>
  <c r="BE60" i="18" s="1"/>
  <c r="BE199" i="18" s="1"/>
  <c r="CI60" i="18" a="1"/>
  <c r="CI60" i="18" s="1"/>
  <c r="CI199" i="18" s="1"/>
  <c r="CF60" i="18" a="1"/>
  <c r="CF60" i="18" s="1"/>
  <c r="CF199" i="18" s="1"/>
  <c r="DP60" i="18" a="1"/>
  <c r="DP60" i="18" s="1"/>
  <c r="DP199" i="18" s="1"/>
  <c r="AH60" i="18" a="1"/>
  <c r="AH60" i="18" s="1"/>
  <c r="AH199" i="18" s="1"/>
  <c r="CS60" i="18" a="1"/>
  <c r="CS60" i="18" s="1"/>
  <c r="CS199" i="18" s="1"/>
  <c r="CW60" i="18" a="1"/>
  <c r="CW60" i="18" s="1"/>
  <c r="CW199" i="18" s="1"/>
  <c r="CA60" i="18" a="1"/>
  <c r="CA60" i="18" s="1"/>
  <c r="CA199" i="18" s="1"/>
  <c r="DS60" i="18" a="1"/>
  <c r="DS60" i="18" s="1"/>
  <c r="DS199" i="18" s="1"/>
  <c r="BV60" i="18" a="1"/>
  <c r="BV60" i="18" s="1"/>
  <c r="BV199" i="18" s="1"/>
  <c r="CH99" i="18" a="1"/>
  <c r="CH99" i="18" s="1"/>
  <c r="CH238" i="18" s="1"/>
  <c r="Y99" i="18" a="1"/>
  <c r="Y99" i="18" s="1"/>
  <c r="Y238" i="18" s="1"/>
  <c r="BW99" i="18" a="1"/>
  <c r="BW99" i="18" s="1"/>
  <c r="BW238" i="18" s="1"/>
  <c r="BZ99" i="18" a="1"/>
  <c r="BZ99" i="18" s="1"/>
  <c r="BZ238" i="18" s="1"/>
  <c r="I99" i="18" a="1"/>
  <c r="I99" i="18" s="1"/>
  <c r="I238" i="18" s="1"/>
  <c r="AE99" i="18" a="1"/>
  <c r="AE99" i="18" s="1"/>
  <c r="AE238" i="18" s="1"/>
  <c r="AK99" i="18" a="1"/>
  <c r="AK99" i="18" s="1"/>
  <c r="AK238" i="18" s="1"/>
  <c r="AP99" i="18" a="1"/>
  <c r="AP99" i="18" s="1"/>
  <c r="AP238" i="18" s="1"/>
  <c r="BM99" i="18" a="1"/>
  <c r="BM99" i="18" s="1"/>
  <c r="BM238" i="18" s="1"/>
  <c r="F99" i="18" a="1"/>
  <c r="F99" i="18" s="1"/>
  <c r="F238" i="18" s="1"/>
  <c r="BY99" i="18" a="1"/>
  <c r="BY99" i="18" s="1"/>
  <c r="BY238" i="18" s="1"/>
  <c r="CG99" i="18" a="1"/>
  <c r="CG99" i="18" s="1"/>
  <c r="CG238" i="18" s="1"/>
  <c r="BF99" i="18" a="1"/>
  <c r="BF99" i="18" s="1"/>
  <c r="BF238" i="18" s="1"/>
  <c r="DH18" i="18" a="1"/>
  <c r="DH18" i="18" s="1"/>
  <c r="DH157" i="18" s="1"/>
  <c r="AV18" i="18" a="1"/>
  <c r="AV18" i="18" s="1"/>
  <c r="AV157" i="18" s="1"/>
  <c r="DA18" i="18" a="1"/>
  <c r="DA18" i="18" s="1"/>
  <c r="DA157" i="18" s="1"/>
  <c r="AC18" i="18" a="1"/>
  <c r="AC18" i="18" s="1"/>
  <c r="AC157" i="18" s="1"/>
  <c r="CC18" i="18" a="1"/>
  <c r="CC18" i="18" s="1"/>
  <c r="CC157" i="18" s="1"/>
  <c r="H18" i="18" a="1"/>
  <c r="H18" i="18" s="1"/>
  <c r="H157" i="18" s="1"/>
  <c r="AW18" i="18" a="1"/>
  <c r="AW18" i="18" s="1"/>
  <c r="AW157" i="18" s="1"/>
  <c r="CM18" i="18" a="1"/>
  <c r="CM18" i="18" s="1"/>
  <c r="CM157" i="18" s="1"/>
  <c r="BV79" i="18" a="1"/>
  <c r="BV79" i="18" s="1"/>
  <c r="BV218" i="18" s="1"/>
  <c r="P57" i="18" a="1"/>
  <c r="P57" i="18" s="1"/>
  <c r="DB5" i="18" a="1"/>
  <c r="DB5" i="18" s="1"/>
  <c r="DB144" i="18" s="1"/>
  <c r="CO68" i="18" a="1"/>
  <c r="CO68" i="18" s="1"/>
  <c r="CO207" i="18" s="1"/>
  <c r="AS68" i="18" a="1"/>
  <c r="AS68" i="18" s="1"/>
  <c r="AS207" i="18" s="1"/>
  <c r="X74" i="18" a="1"/>
  <c r="X74" i="18" s="1"/>
  <c r="X213" i="18" s="1"/>
  <c r="CG96" i="18" a="1"/>
  <c r="CG96" i="18" s="1"/>
  <c r="CG235" i="18" s="1"/>
  <c r="AU96" i="18" a="1"/>
  <c r="AU96" i="18" s="1"/>
  <c r="AU235" i="18" s="1"/>
  <c r="CW23" i="18" a="1"/>
  <c r="CW23" i="18" s="1"/>
  <c r="CW162" i="18" s="1"/>
  <c r="BM23" i="18" a="1"/>
  <c r="BM23" i="18" s="1"/>
  <c r="BM162" i="18" s="1"/>
  <c r="AZ45" i="18" a="1"/>
  <c r="AZ45" i="18" s="1"/>
  <c r="AZ184" i="18" s="1"/>
  <c r="R100" i="18" a="1"/>
  <c r="R100" i="18" s="1"/>
  <c r="R239" i="18" s="1"/>
  <c r="AN100" i="18" a="1"/>
  <c r="AN100" i="18" s="1"/>
  <c r="AN239" i="18" s="1"/>
  <c r="O53" i="18" a="1"/>
  <c r="O53" i="18" s="1"/>
  <c r="O192" i="18" s="1"/>
  <c r="CG53" i="18" a="1"/>
  <c r="CG53" i="18" s="1"/>
  <c r="CG192" i="18" s="1"/>
  <c r="CL54" i="18" a="1"/>
  <c r="CL54" i="18" s="1"/>
  <c r="CL193" i="18" s="1"/>
  <c r="BC69" i="18" a="1"/>
  <c r="BC69" i="18" s="1"/>
  <c r="BC208" i="18" s="1"/>
  <c r="CY69" i="18" a="1"/>
  <c r="CY69" i="18" s="1"/>
  <c r="CY208" i="18" s="1"/>
  <c r="N40" i="18" a="1"/>
  <c r="N40" i="18" s="1"/>
  <c r="N179" i="18" s="1"/>
  <c r="BM48" i="18" a="1"/>
  <c r="BM48" i="18" s="1"/>
  <c r="BM187" i="18" s="1"/>
  <c r="AF48" i="18" a="1"/>
  <c r="AF48" i="18" s="1"/>
  <c r="AF187" i="18" s="1"/>
  <c r="DK91" i="18" a="1"/>
  <c r="DK91" i="18" s="1"/>
  <c r="DK230" i="18" s="1"/>
  <c r="DE91" i="18" a="1"/>
  <c r="DE91" i="18" s="1"/>
  <c r="DE230" i="18" s="1"/>
  <c r="CB91" i="18" a="1"/>
  <c r="CB91" i="18" s="1"/>
  <c r="CB230" i="18" s="1"/>
  <c r="AA91" i="18" a="1"/>
  <c r="AA91" i="18" s="1"/>
  <c r="AA230" i="18" s="1"/>
  <c r="AL91" i="18" a="1"/>
  <c r="AL91" i="18" s="1"/>
  <c r="AL230" i="18" s="1"/>
  <c r="AW91" i="18" a="1"/>
  <c r="AW91" i="18" s="1"/>
  <c r="AW230" i="18" s="1"/>
  <c r="BB91" i="18" a="1"/>
  <c r="BB91" i="18" s="1"/>
  <c r="BB230" i="18" s="1"/>
  <c r="O91" i="18" a="1"/>
  <c r="O91" i="18" s="1"/>
  <c r="O230" i="18" s="1"/>
  <c r="CY42" i="18" a="1"/>
  <c r="CY42" i="18" s="1"/>
  <c r="CY181" i="18" s="1"/>
  <c r="BM19" i="18" a="1"/>
  <c r="BM19" i="18" s="1"/>
  <c r="BM158" i="18" s="1"/>
  <c r="F104" i="18" a="1"/>
  <c r="F104" i="18" s="1"/>
  <c r="F243" i="18" s="1"/>
  <c r="BA15" i="18" a="1"/>
  <c r="BA15" i="18" s="1"/>
  <c r="BA154" i="18" s="1"/>
  <c r="CE15" i="18" a="1"/>
  <c r="CE15" i="18" s="1"/>
  <c r="CE154" i="18" s="1"/>
  <c r="J15" i="18" a="1"/>
  <c r="J15" i="18" s="1"/>
  <c r="J154" i="18" s="1"/>
  <c r="BO15" i="18" a="1"/>
  <c r="BO15" i="18" s="1"/>
  <c r="BO154" i="18" s="1"/>
  <c r="BT15" i="18" a="1"/>
  <c r="BT15" i="18" s="1"/>
  <c r="BT154" i="18" s="1"/>
  <c r="DN15" i="18" a="1"/>
  <c r="DN15" i="18" s="1"/>
  <c r="DN154" i="18" s="1"/>
  <c r="AN15" i="18" a="1"/>
  <c r="AN15" i="18" s="1"/>
  <c r="AN154" i="18" s="1"/>
  <c r="BR15" i="18" a="1"/>
  <c r="BR15" i="18" s="1"/>
  <c r="BR154" i="18" s="1"/>
  <c r="DB15" i="18" a="1"/>
  <c r="DB15" i="18" s="1"/>
  <c r="DB154" i="18" s="1"/>
  <c r="AG15" i="18" a="1"/>
  <c r="AG15" i="18" s="1"/>
  <c r="AG154" i="18" s="1"/>
  <c r="BF15" i="18" a="1"/>
  <c r="BF15" i="18" s="1"/>
  <c r="BF154" i="18" s="1"/>
  <c r="BQ15" i="18" a="1"/>
  <c r="BQ15" i="18" s="1"/>
  <c r="BQ154" i="18" s="1"/>
  <c r="F15" i="18" a="1"/>
  <c r="F15" i="18" s="1"/>
  <c r="F154" i="18" s="1"/>
  <c r="BF62" i="18" a="1"/>
  <c r="BF62" i="18" s="1"/>
  <c r="BF201" i="18" s="1"/>
  <c r="CY62" i="18" a="1"/>
  <c r="CY62" i="18" s="1"/>
  <c r="CY201" i="18" s="1"/>
  <c r="AD62" i="18" a="1"/>
  <c r="AD62" i="18" s="1"/>
  <c r="AD201" i="18" s="1"/>
  <c r="BQ62" i="18" a="1"/>
  <c r="BQ62" i="18" s="1"/>
  <c r="BQ201" i="18" s="1"/>
  <c r="CC62" i="18" a="1"/>
  <c r="CC62" i="18" s="1"/>
  <c r="CC201" i="18" s="1"/>
  <c r="BZ62" i="18" a="1"/>
  <c r="BZ62" i="18" s="1"/>
  <c r="BZ201" i="18" s="1"/>
  <c r="DC62" i="18" a="1"/>
  <c r="DC62" i="18" s="1"/>
  <c r="DC201" i="18" s="1"/>
  <c r="CZ62" i="18" a="1"/>
  <c r="CZ62" i="18" s="1"/>
  <c r="CZ201" i="18" s="1"/>
  <c r="AC62" i="18" a="1"/>
  <c r="AC62" i="18" s="1"/>
  <c r="AC201" i="18" s="1"/>
  <c r="CQ62" i="18" a="1"/>
  <c r="CQ62" i="18" s="1"/>
  <c r="CQ201" i="18" s="1"/>
  <c r="AQ62" i="18" a="1"/>
  <c r="AQ62" i="18" s="1"/>
  <c r="AQ201" i="18" s="1"/>
  <c r="BH62" i="18" a="1"/>
  <c r="BH62" i="18" s="1"/>
  <c r="BH201" i="18" s="1"/>
  <c r="CT62" i="18" a="1"/>
  <c r="CT62" i="18" s="1"/>
  <c r="CT201" i="18" s="1"/>
  <c r="BE21" i="18" a="1"/>
  <c r="BE21" i="18" s="1"/>
  <c r="BE160" i="18" s="1"/>
  <c r="CT21" i="18" a="1"/>
  <c r="CT21" i="18" s="1"/>
  <c r="CT160" i="18" s="1"/>
  <c r="AC21" i="18" a="1"/>
  <c r="AC21" i="18" s="1"/>
  <c r="AC160" i="18" s="1"/>
  <c r="BQ21" i="18" a="1"/>
  <c r="BQ21" i="18" s="1"/>
  <c r="BQ160" i="18" s="1"/>
  <c r="DO21" i="18" a="1"/>
  <c r="DO21" i="18" s="1"/>
  <c r="DO160" i="18" s="1"/>
  <c r="AT21" i="18" a="1"/>
  <c r="AT21" i="18" s="1"/>
  <c r="AT160" i="18" s="1"/>
  <c r="CM21" i="18" a="1"/>
  <c r="CM21" i="18" s="1"/>
  <c r="CM160" i="18" s="1"/>
  <c r="R21" i="18" a="1"/>
  <c r="R21" i="18" s="1"/>
  <c r="R160" i="18" s="1"/>
  <c r="BK21" i="18" a="1"/>
  <c r="BK21" i="18" s="1"/>
  <c r="BK160" i="18" s="1"/>
  <c r="BD21" i="18" a="1"/>
  <c r="BD21" i="18" s="1"/>
  <c r="BD160" i="18" s="1"/>
  <c r="O21" i="18" a="1"/>
  <c r="O21" i="18" s="1"/>
  <c r="O160" i="18" s="1"/>
  <c r="DM21" i="18" a="1"/>
  <c r="DM21" i="18" s="1"/>
  <c r="DM160" i="18" s="1"/>
  <c r="X21" i="18" a="1"/>
  <c r="X21" i="18" s="1"/>
  <c r="X160" i="18" s="1"/>
  <c r="BF10" i="18" a="1"/>
  <c r="BF10" i="18" s="1"/>
  <c r="BF149" i="18" s="1"/>
  <c r="CS10" i="18" a="1"/>
  <c r="CS10" i="18" s="1"/>
  <c r="CS149" i="18" s="1"/>
  <c r="X10" i="18" a="1"/>
  <c r="X10" i="18" s="1"/>
  <c r="X149" i="18" s="1"/>
  <c r="BI10" i="18" a="1"/>
  <c r="BI10" i="18" s="1"/>
  <c r="BI149" i="18" s="1"/>
  <c r="DD10" i="18" a="1"/>
  <c r="DD10" i="18" s="1"/>
  <c r="DD149" i="18" s="1"/>
  <c r="AD10" i="18" a="1"/>
  <c r="AD10" i="18" s="1"/>
  <c r="AD149" i="18" s="1"/>
  <c r="AJ10" i="18" a="1"/>
  <c r="AJ10" i="18" s="1"/>
  <c r="AJ149" i="18" s="1"/>
  <c r="AO10" i="18" a="1"/>
  <c r="AO10" i="18" s="1"/>
  <c r="AO149" i="18" s="1"/>
  <c r="BL10" i="18" a="1"/>
  <c r="BL10" i="18" s="1"/>
  <c r="BL149" i="18" s="1"/>
  <c r="DA10" i="18" a="1"/>
  <c r="DA10" i="18" s="1"/>
  <c r="DA149" i="18" s="1"/>
  <c r="DL10" i="18" a="1"/>
  <c r="DL10" i="18" s="1"/>
  <c r="DL149" i="18" s="1"/>
  <c r="AL10" i="18" a="1"/>
  <c r="AL10" i="18" s="1"/>
  <c r="AL149" i="18" s="1"/>
  <c r="T10" i="18" a="1"/>
  <c r="T10" i="18" s="1"/>
  <c r="T149" i="18" s="1"/>
  <c r="BO38" i="18" a="1"/>
  <c r="BO38" i="18" s="1"/>
  <c r="BO177" i="18" s="1"/>
  <c r="DA38" i="18" a="1"/>
  <c r="DA38" i="18" s="1"/>
  <c r="DA177" i="18" s="1"/>
  <c r="AF38" i="18" a="1"/>
  <c r="AF38" i="18" s="1"/>
  <c r="AF177" i="18" s="1"/>
  <c r="AZ38" i="18" a="1"/>
  <c r="AZ38" i="18" s="1"/>
  <c r="AZ177" i="18" s="1"/>
  <c r="CV38" i="18" a="1"/>
  <c r="CV38" i="18" s="1"/>
  <c r="CV177" i="18" s="1"/>
  <c r="DG38" i="18" a="1"/>
  <c r="DG38" i="18" s="1"/>
  <c r="DG177" i="18" s="1"/>
  <c r="T38" i="18" a="1"/>
  <c r="T38" i="18" s="1"/>
  <c r="T177" i="18" s="1"/>
  <c r="BA38" i="18" a="1"/>
  <c r="BA38" i="18" s="1"/>
  <c r="BA177" i="18" s="1"/>
  <c r="AC38" i="18" a="1"/>
  <c r="AC38" i="18" s="1"/>
  <c r="AC177" i="18" s="1"/>
  <c r="AV38" i="18" a="1"/>
  <c r="AV38" i="18" s="1"/>
  <c r="AV177" i="18" s="1"/>
  <c r="M38" i="18" a="1"/>
  <c r="M38" i="18" s="1"/>
  <c r="M177" i="18" s="1"/>
  <c r="V38" i="18" a="1"/>
  <c r="V38" i="18" s="1"/>
  <c r="V177" i="18" s="1"/>
  <c r="BB38" i="18" a="1"/>
  <c r="BB38" i="18" s="1"/>
  <c r="BB177" i="18" s="1"/>
  <c r="BK59" i="18" a="1"/>
  <c r="BK59" i="18" s="1"/>
  <c r="BK198" i="18" s="1"/>
  <c r="DD59" i="18" a="1"/>
  <c r="DD59" i="18" s="1"/>
  <c r="DD198" i="18" s="1"/>
  <c r="AD59" i="18" a="1"/>
  <c r="AD59" i="18" s="1"/>
  <c r="AD198" i="18" s="1"/>
  <c r="BC59" i="18" a="1"/>
  <c r="BC59" i="18" s="1"/>
  <c r="BC198" i="18" s="1"/>
  <c r="CF59" i="18" a="1"/>
  <c r="CF59" i="18" s="1"/>
  <c r="CF198" i="18" s="1"/>
  <c r="CV59" i="18" a="1"/>
  <c r="CV59" i="18" s="1"/>
  <c r="CV198" i="18" s="1"/>
  <c r="N59" i="18" a="1"/>
  <c r="N59" i="18" s="1"/>
  <c r="N198" i="18" s="1"/>
  <c r="AF59" i="18" a="1"/>
  <c r="AF59" i="18" s="1"/>
  <c r="AF198" i="18" s="1"/>
  <c r="DO59" i="18" a="1"/>
  <c r="DO59" i="18" s="1"/>
  <c r="DO198" i="18" s="1"/>
  <c r="S59" i="18" a="1"/>
  <c r="S59" i="18" s="1"/>
  <c r="S198" i="18" s="1"/>
  <c r="J59" i="18" a="1"/>
  <c r="J59" i="18" s="1"/>
  <c r="J198" i="18" s="1"/>
  <c r="DJ59" i="18" a="1"/>
  <c r="DJ59" i="18" s="1"/>
  <c r="DJ198" i="18" s="1"/>
  <c r="BM59" i="18" a="1"/>
  <c r="BM59" i="18" s="1"/>
  <c r="BM198" i="18" s="1"/>
  <c r="BV42" i="18" a="1"/>
  <c r="BV42" i="18" s="1"/>
  <c r="BV181" i="18" s="1"/>
  <c r="L81" i="18" a="1"/>
  <c r="L81" i="18" s="1"/>
  <c r="L220" i="18" s="1"/>
  <c r="DS81" i="18" a="1"/>
  <c r="DS81" i="18" s="1"/>
  <c r="DS220" i="18" s="1"/>
  <c r="DK98" i="18" a="1"/>
  <c r="DK98" i="18" s="1"/>
  <c r="DK237" i="18" s="1"/>
  <c r="AW19" i="18" a="1"/>
  <c r="AW19" i="18" s="1"/>
  <c r="AW158" i="18" s="1"/>
  <c r="AA19" i="18" a="1"/>
  <c r="AA19" i="18" s="1"/>
  <c r="AA158" i="18" s="1"/>
  <c r="AF54" i="18" a="1"/>
  <c r="AF54" i="18" s="1"/>
  <c r="AF193" i="18" s="1"/>
  <c r="CK54" i="18" a="1"/>
  <c r="CK54" i="18" s="1"/>
  <c r="CK193" i="18" s="1"/>
  <c r="CB104" i="18" a="1"/>
  <c r="CB104" i="18" s="1"/>
  <c r="CB243" i="18" s="1"/>
  <c r="DN9" i="18" a="1"/>
  <c r="DN9" i="18" s="1"/>
  <c r="DN148" i="18" s="1"/>
  <c r="BX9" i="18" a="1"/>
  <c r="BX9" i="18" s="1"/>
  <c r="BX148" i="18" s="1"/>
  <c r="DP9" i="18" a="1"/>
  <c r="DP9" i="18" s="1"/>
  <c r="DP148" i="18" s="1"/>
  <c r="V9" i="18" a="1"/>
  <c r="V9" i="18" s="1"/>
  <c r="V148" i="18" s="1"/>
  <c r="BK9" i="18" a="1"/>
  <c r="BK9" i="18" s="1"/>
  <c r="BK148" i="18" s="1"/>
  <c r="BZ9" i="18" a="1"/>
  <c r="BZ9" i="18" s="1"/>
  <c r="BZ148" i="18" s="1"/>
  <c r="DH9" i="18" a="1"/>
  <c r="DH9" i="18" s="1"/>
  <c r="DH148" i="18" s="1"/>
  <c r="AY9" i="18" a="1"/>
  <c r="AY9" i="18" s="1"/>
  <c r="AY148" i="18" s="1"/>
  <c r="BS9" i="18" a="1"/>
  <c r="BS9" i="18" s="1"/>
  <c r="BS148" i="18" s="1"/>
  <c r="DL9" i="18" a="1"/>
  <c r="DL9" i="18" s="1"/>
  <c r="DL148" i="18" s="1"/>
  <c r="M9" i="18" a="1"/>
  <c r="M9" i="18" s="1"/>
  <c r="M148" i="18" s="1"/>
  <c r="AW9" i="18" a="1"/>
  <c r="AW9" i="18" s="1"/>
  <c r="AW148" i="18" s="1"/>
  <c r="CS9" i="18" a="1"/>
  <c r="CS9" i="18" s="1"/>
  <c r="CS148" i="18" s="1"/>
  <c r="DR60" i="18" a="1"/>
  <c r="DR60" i="18" s="1"/>
  <c r="DR199" i="18" s="1"/>
  <c r="AW60" i="18" a="1"/>
  <c r="AW60" i="18" s="1"/>
  <c r="AW199" i="18" s="1"/>
  <c r="CG60" i="18" a="1"/>
  <c r="CG60" i="18" s="1"/>
  <c r="CG199" i="18" s="1"/>
  <c r="L60" i="18" a="1"/>
  <c r="L60" i="18" s="1"/>
  <c r="L199" i="18" s="1"/>
  <c r="AY60" i="18" a="1"/>
  <c r="AY60" i="18" s="1"/>
  <c r="AY199" i="18" s="1"/>
  <c r="BQ60" i="18" a="1"/>
  <c r="BQ60" i="18" s="1"/>
  <c r="BQ199" i="18" s="1"/>
  <c r="BZ60" i="18" a="1"/>
  <c r="BZ60" i="18" s="1"/>
  <c r="BZ199" i="18" s="1"/>
  <c r="DJ60" i="18" a="1"/>
  <c r="DJ60" i="18" s="1"/>
  <c r="DJ199" i="18" s="1"/>
  <c r="P60" i="18" a="1"/>
  <c r="P60" i="18" s="1"/>
  <c r="AV60" i="18" a="1"/>
  <c r="AV60" i="18" s="1"/>
  <c r="AV199" i="18" s="1"/>
  <c r="BY60" i="18" a="1"/>
  <c r="BY60" i="18" s="1"/>
  <c r="BY199" i="18" s="1"/>
  <c r="BC60" i="18" a="1"/>
  <c r="BC60" i="18" s="1"/>
  <c r="BC199" i="18" s="1"/>
  <c r="BP60" i="18" a="1"/>
  <c r="BP60" i="18" s="1"/>
  <c r="BP199" i="18" s="1"/>
  <c r="DQ99" i="18" a="1"/>
  <c r="DQ99" i="18" s="1"/>
  <c r="DQ238" i="18" s="1"/>
  <c r="CC99" i="18" a="1"/>
  <c r="CC99" i="18" s="1"/>
  <c r="CC238" i="18" s="1"/>
  <c r="P99" i="18" a="1"/>
  <c r="P99" i="18" s="1"/>
  <c r="BI99" i="18" a="1"/>
  <c r="BI99" i="18" s="1"/>
  <c r="BI238" i="18" s="1"/>
  <c r="BU99" i="18" a="1"/>
  <c r="BU99" i="18" s="1"/>
  <c r="BU238" i="18" s="1"/>
  <c r="DL99" i="18" a="1"/>
  <c r="DL99" i="18" s="1"/>
  <c r="DL238" i="18" s="1"/>
  <c r="X99" i="18" a="1"/>
  <c r="X99" i="18" s="1"/>
  <c r="X238" i="18" s="1"/>
  <c r="AD99" i="18" a="1"/>
  <c r="AD99" i="18" s="1"/>
  <c r="AD238" i="18" s="1"/>
  <c r="AB99" i="18" a="1"/>
  <c r="AB99" i="18" s="1"/>
  <c r="AB238" i="18" s="1"/>
  <c r="AY99" i="18" a="1"/>
  <c r="AY99" i="18" s="1"/>
  <c r="AY238" i="18" s="1"/>
  <c r="DG99" i="18" a="1"/>
  <c r="DG99" i="18" s="1"/>
  <c r="DG238" i="18" s="1"/>
  <c r="BJ99" i="18" a="1"/>
  <c r="BJ99" i="18" s="1"/>
  <c r="BJ238" i="18" s="1"/>
  <c r="BQ99" i="18" a="1"/>
  <c r="BQ99" i="18" s="1"/>
  <c r="BQ238" i="18" s="1"/>
  <c r="BD99" i="18" a="1"/>
  <c r="BD99" i="18" s="1"/>
  <c r="BD238" i="18" s="1"/>
  <c r="CY18" i="18" a="1"/>
  <c r="CY18" i="18" s="1"/>
  <c r="CY157" i="18" s="1"/>
  <c r="AM18" i="18" a="1"/>
  <c r="AM18" i="18" s="1"/>
  <c r="AM157" i="18" s="1"/>
  <c r="CR18" i="18" a="1"/>
  <c r="CR18" i="18" s="1"/>
  <c r="CR157" i="18" s="1"/>
  <c r="X18" i="18" a="1"/>
  <c r="X18" i="18" s="1"/>
  <c r="X157" i="18" s="1"/>
  <c r="BX18" i="18" a="1"/>
  <c r="BX18" i="18" s="1"/>
  <c r="BX157" i="18" s="1"/>
  <c r="DR18" i="18" a="1"/>
  <c r="DR18" i="18" s="1"/>
  <c r="DR157" i="18" s="1"/>
  <c r="AR18" i="18" a="1"/>
  <c r="AR18" i="18" s="1"/>
  <c r="AR157" i="18" s="1"/>
  <c r="CG18" i="18" a="1"/>
  <c r="CG18" i="18" s="1"/>
  <c r="CG157" i="18" s="1"/>
  <c r="L18" i="18" a="1"/>
  <c r="L18" i="18" s="1"/>
  <c r="L157" i="18" s="1"/>
  <c r="BA18" i="18" a="1"/>
  <c r="BA18" i="18" s="1"/>
  <c r="BA157" i="18" s="1"/>
  <c r="BZ18" i="18" a="1"/>
  <c r="BZ18" i="18" s="1"/>
  <c r="BZ157" i="18" s="1"/>
  <c r="AX42" i="18" a="1"/>
  <c r="AX42" i="18" s="1"/>
  <c r="AX181" i="18" s="1"/>
  <c r="DM84" i="18" a="1"/>
  <c r="DM84" i="18" s="1"/>
  <c r="DM223" i="18" s="1"/>
  <c r="BB5" i="18" a="1"/>
  <c r="BB5" i="18" s="1"/>
  <c r="BB144" i="18" s="1"/>
  <c r="AP68" i="18" a="1"/>
  <c r="AP68" i="18" s="1"/>
  <c r="AP207" i="18" s="1"/>
  <c r="U68" i="18" a="1"/>
  <c r="U68" i="18" s="1"/>
  <c r="U207" i="18" s="1"/>
  <c r="CR74" i="18" a="1"/>
  <c r="CR74" i="18" s="1"/>
  <c r="CR213" i="18" s="1"/>
  <c r="BC96" i="18" a="1"/>
  <c r="BC96" i="18" s="1"/>
  <c r="BC235" i="18" s="1"/>
  <c r="CX96" i="18" a="1"/>
  <c r="CX96" i="18" s="1"/>
  <c r="CX235" i="18" s="1"/>
  <c r="CD23" i="18" a="1"/>
  <c r="CD23" i="18" s="1"/>
  <c r="CD162" i="18" s="1"/>
  <c r="CK45" i="18" a="1"/>
  <c r="CK45" i="18" s="1"/>
  <c r="CK184" i="18" s="1"/>
  <c r="BV45" i="18" a="1"/>
  <c r="BV45" i="18" s="1"/>
  <c r="BV184" i="18" s="1"/>
  <c r="DG100" i="18" a="1"/>
  <c r="DG100" i="18" s="1"/>
  <c r="DG239" i="18" s="1"/>
  <c r="CQ100" i="18" a="1"/>
  <c r="CQ100" i="18" s="1"/>
  <c r="CQ239" i="18" s="1"/>
  <c r="BP53" i="18" a="1"/>
  <c r="BP53" i="18" s="1"/>
  <c r="BP192" i="18" s="1"/>
  <c r="BA42" i="18" a="1"/>
  <c r="BA42" i="18" s="1"/>
  <c r="BA181" i="18" s="1"/>
  <c r="CJ104" i="18" a="1"/>
  <c r="CJ104" i="18" s="1"/>
  <c r="CJ243" i="18" s="1"/>
  <c r="BX69" i="18" a="1"/>
  <c r="BX69" i="18" s="1"/>
  <c r="BX208" i="18" s="1"/>
  <c r="L40" i="18" a="1"/>
  <c r="L40" i="18" s="1"/>
  <c r="L179" i="18" s="1"/>
  <c r="AU40" i="18" a="1"/>
  <c r="AU40" i="18" s="1"/>
  <c r="AU179" i="18" s="1"/>
  <c r="BF48" i="18" a="1"/>
  <c r="BF48" i="18" s="1"/>
  <c r="BF187" i="18" s="1"/>
  <c r="BL48" i="18" a="1"/>
  <c r="BL48" i="18" s="1"/>
  <c r="BL187" i="18" s="1"/>
  <c r="AY91" i="18" a="1"/>
  <c r="AY91" i="18" s="1"/>
  <c r="AY230" i="18" s="1"/>
  <c r="CC91" i="18" a="1"/>
  <c r="CC91" i="18" s="1"/>
  <c r="CC230" i="18" s="1"/>
  <c r="BF91" i="18" a="1"/>
  <c r="BF91" i="18" s="1"/>
  <c r="BF230" i="18" s="1"/>
  <c r="DQ91" i="18" a="1"/>
  <c r="DQ91" i="18" s="1"/>
  <c r="DQ230" i="18" s="1"/>
  <c r="M91" i="18" a="1"/>
  <c r="M91" i="18" s="1"/>
  <c r="M230" i="18" s="1"/>
  <c r="Y91" i="18" a="1"/>
  <c r="Y91" i="18" s="1"/>
  <c r="Y230" i="18" s="1"/>
  <c r="CA91" i="18" a="1"/>
  <c r="CA91" i="18" s="1"/>
  <c r="CA230" i="18" s="1"/>
  <c r="AJ91" i="18" a="1"/>
  <c r="AJ91" i="18" s="1"/>
  <c r="AJ230" i="18" s="1"/>
  <c r="O81" i="18" a="1"/>
  <c r="O81" i="18" s="1"/>
  <c r="O220" i="18" s="1"/>
  <c r="AV19" i="18" a="1"/>
  <c r="AV19" i="18" s="1"/>
  <c r="AV158" i="18" s="1"/>
  <c r="DD15" i="18" a="1"/>
  <c r="DD15" i="18" s="1"/>
  <c r="DD154" i="18" s="1"/>
  <c r="AM15" i="18" a="1"/>
  <c r="AM15" i="18" s="1"/>
  <c r="AM154" i="18" s="1"/>
  <c r="BU15" i="18" a="1"/>
  <c r="BU15" i="18" s="1"/>
  <c r="BU154" i="18" s="1"/>
  <c r="DJ15" i="18" a="1"/>
  <c r="DJ15" i="18" s="1"/>
  <c r="DJ154" i="18" s="1"/>
  <c r="AO15" i="18" a="1"/>
  <c r="AO15" i="18" s="1"/>
  <c r="AO154" i="18" s="1"/>
  <c r="BI15" i="18" a="1"/>
  <c r="BI15" i="18" s="1"/>
  <c r="BI154" i="18" s="1"/>
  <c r="DC15" i="18" a="1"/>
  <c r="DC15" i="18" s="1"/>
  <c r="DC154" i="18" s="1"/>
  <c r="AC15" i="18" a="1"/>
  <c r="AC15" i="18" s="1"/>
  <c r="AC154" i="18" s="1"/>
  <c r="BH15" i="18" a="1"/>
  <c r="BH15" i="18" s="1"/>
  <c r="BH154" i="18" s="1"/>
  <c r="CR15" i="18" a="1"/>
  <c r="CR15" i="18" s="1"/>
  <c r="CR154" i="18" s="1"/>
  <c r="DF15" i="18" a="1"/>
  <c r="DF15" i="18" s="1"/>
  <c r="DF154" i="18" s="1"/>
  <c r="AK15" i="18" a="1"/>
  <c r="AK15" i="18" s="1"/>
  <c r="AK154" i="18" s="1"/>
  <c r="BL15" i="18" a="1"/>
  <c r="BL15" i="18" s="1"/>
  <c r="BL154" i="18" s="1"/>
  <c r="DM62" i="18" a="1"/>
  <c r="DM62" i="18" s="1"/>
  <c r="DM201" i="18" s="1"/>
  <c r="AR62" i="18" a="1"/>
  <c r="AR62" i="18" s="1"/>
  <c r="AR201" i="18" s="1"/>
  <c r="CK62" i="18" a="1"/>
  <c r="CK62" i="18" s="1"/>
  <c r="CK201" i="18" s="1"/>
  <c r="P62" i="18" a="1"/>
  <c r="P62" i="18" s="1"/>
  <c r="AA62" i="18" a="1"/>
  <c r="AA62" i="18" s="1"/>
  <c r="AA201" i="18" s="1"/>
  <c r="AL62" i="18" a="1"/>
  <c r="AL62" i="18" s="1"/>
  <c r="AL201" i="18" s="1"/>
  <c r="BM62" i="18" a="1"/>
  <c r="BM62" i="18" s="1"/>
  <c r="BM201" i="18" s="1"/>
  <c r="CE62" i="18" a="1"/>
  <c r="CE62" i="18" s="1"/>
  <c r="CE201" i="18" s="1"/>
  <c r="BC62" i="18" a="1"/>
  <c r="BC62" i="18" s="1"/>
  <c r="BC201" i="18" s="1"/>
  <c r="E62" i="18" a="1"/>
  <c r="E62" i="18" s="1"/>
  <c r="E201" i="18" s="1"/>
  <c r="AT62" i="18" a="1"/>
  <c r="AT62" i="18" s="1"/>
  <c r="AT201" i="18" s="1"/>
  <c r="AK62" i="18" a="1"/>
  <c r="AK62" i="18" s="1"/>
  <c r="AK201" i="18" s="1"/>
  <c r="CS62" i="18" a="1"/>
  <c r="CS62" i="18" s="1"/>
  <c r="CS201" i="18" s="1"/>
  <c r="DH21" i="18" a="1"/>
  <c r="DH21" i="18" s="1"/>
  <c r="DH160" i="18" s="1"/>
  <c r="AM21" i="18" a="1"/>
  <c r="AM21" i="18" s="1"/>
  <c r="AM160" i="18" s="1"/>
  <c r="CF21" i="18" a="1"/>
  <c r="CF21" i="18" s="1"/>
  <c r="CF160" i="18" s="1"/>
  <c r="K21" i="18" a="1"/>
  <c r="K21" i="18" s="1"/>
  <c r="K160" i="18" s="1"/>
  <c r="AY21" i="18" a="1"/>
  <c r="AY21" i="18" s="1"/>
  <c r="AY160" i="18" s="1"/>
  <c r="CR21" i="18" a="1"/>
  <c r="CR21" i="18" s="1"/>
  <c r="CR160" i="18" s="1"/>
  <c r="W21" i="18" a="1"/>
  <c r="W21" i="18" s="1"/>
  <c r="W160" i="18" s="1"/>
  <c r="BY21" i="18" a="1"/>
  <c r="BY21" i="18" s="1"/>
  <c r="BY160" i="18" s="1"/>
  <c r="DN21" i="18" a="1"/>
  <c r="DN21" i="18" s="1"/>
  <c r="DN160" i="18" s="1"/>
  <c r="AW21" i="18" a="1"/>
  <c r="AW21" i="18" s="1"/>
  <c r="AW160" i="18" s="1"/>
  <c r="DD21" i="18" a="1"/>
  <c r="DD21" i="18" s="1"/>
  <c r="DD160" i="18" s="1"/>
  <c r="CG21" i="18" a="1"/>
  <c r="CG21" i="18" s="1"/>
  <c r="CG160" i="18" s="1"/>
  <c r="Z21" i="18" a="1"/>
  <c r="Z21" i="18" s="1"/>
  <c r="Z160" i="18" s="1"/>
  <c r="DI10" i="18" a="1"/>
  <c r="DI10" i="18" s="1"/>
  <c r="DI149" i="18" s="1"/>
  <c r="AN10" i="18" a="1"/>
  <c r="AN10" i="18" s="1"/>
  <c r="AN149" i="18" s="1"/>
  <c r="CI10" i="18" a="1"/>
  <c r="CI10" i="18" s="1"/>
  <c r="CI149" i="18" s="1"/>
  <c r="DK10" i="18" a="1"/>
  <c r="DK10" i="18" s="1"/>
  <c r="DK149" i="18" s="1"/>
  <c r="AQ10" i="18" a="1"/>
  <c r="AQ10" i="18" s="1"/>
  <c r="AQ149" i="18" s="1"/>
  <c r="CF10" i="18" a="1"/>
  <c r="CF10" i="18" s="1"/>
  <c r="CF149" i="18" s="1"/>
  <c r="F10" i="18" a="1"/>
  <c r="F10" i="18" s="1"/>
  <c r="F149" i="18" s="1"/>
  <c r="DB10" i="18" a="1"/>
  <c r="DB10" i="18" s="1"/>
  <c r="DB149" i="18" s="1"/>
  <c r="W10" i="18" a="1"/>
  <c r="W10" i="18" s="1"/>
  <c r="W149" i="18" s="1"/>
  <c r="AT10" i="18" a="1"/>
  <c r="AT10" i="18" s="1"/>
  <c r="AT149" i="18" s="1"/>
  <c r="CO10" i="18" a="1"/>
  <c r="CO10" i="18" s="1"/>
  <c r="CO149" i="18" s="1"/>
  <c r="CT10" i="18" a="1"/>
  <c r="CT10" i="18" s="1"/>
  <c r="CT149" i="18" s="1"/>
  <c r="O10" i="18" a="1"/>
  <c r="O10" i="18" s="1"/>
  <c r="O149" i="18" s="1"/>
  <c r="DI38" i="18" a="1"/>
  <c r="DI38" i="18" s="1"/>
  <c r="DI177" i="18" s="1"/>
  <c r="AN38" i="18" a="1"/>
  <c r="AN38" i="18" s="1"/>
  <c r="AN177" i="18" s="1"/>
  <c r="CM38" i="18" a="1"/>
  <c r="CM38" i="18" s="1"/>
  <c r="CM177" i="18" s="1"/>
  <c r="R38" i="18" a="1"/>
  <c r="R38" i="18" s="1"/>
  <c r="R177" i="18" s="1"/>
  <c r="AM38" i="18" a="1"/>
  <c r="AM38" i="18" s="1"/>
  <c r="AM177" i="18" s="1"/>
  <c r="BW38" i="18" a="1"/>
  <c r="BW38" i="18" s="1"/>
  <c r="BW177" i="18" s="1"/>
  <c r="BQ38" i="18" a="1"/>
  <c r="BQ38" i="18" s="1"/>
  <c r="BQ177" i="18" s="1"/>
  <c r="CB38" i="18" a="1"/>
  <c r="CB38" i="18" s="1"/>
  <c r="CB177" i="18" s="1"/>
  <c r="W38" i="18" a="1"/>
  <c r="W38" i="18" s="1"/>
  <c r="W177" i="18" s="1"/>
  <c r="DC38" i="18" a="1"/>
  <c r="DC38" i="18" s="1"/>
  <c r="DC177" i="18" s="1"/>
  <c r="Y38" i="18" a="1"/>
  <c r="Y38" i="18" s="1"/>
  <c r="Y177" i="18" s="1"/>
  <c r="CG38" i="18" a="1"/>
  <c r="CG38" i="18" s="1"/>
  <c r="CG177" i="18" s="1"/>
  <c r="AD38" i="18" a="1"/>
  <c r="AD38" i="18" s="1"/>
  <c r="AD177" i="18" s="1"/>
  <c r="DR59" i="18" a="1"/>
  <c r="DR59" i="18" s="1"/>
  <c r="DR198" i="18" s="1"/>
  <c r="AN59" i="18" a="1"/>
  <c r="AN59" i="18" s="1"/>
  <c r="AN198" i="18" s="1"/>
  <c r="CG59" i="18" a="1"/>
  <c r="CG59" i="18" s="1"/>
  <c r="CG198" i="18" s="1"/>
  <c r="L59" i="18" a="1"/>
  <c r="L59" i="18" s="1"/>
  <c r="L198" i="18" s="1"/>
  <c r="AP59" i="18" a="1"/>
  <c r="AP59" i="18" s="1"/>
  <c r="AP198" i="18" s="1"/>
  <c r="BH59" i="18" a="1"/>
  <c r="BH59" i="18" s="1"/>
  <c r="BH198" i="18" s="1"/>
  <c r="BW59" i="18" a="1"/>
  <c r="BW59" i="18" s="1"/>
  <c r="BW198" i="18" s="1"/>
  <c r="DA59" i="18" a="1"/>
  <c r="DA59" i="18" s="1"/>
  <c r="DA198" i="18" s="1"/>
  <c r="DC59" i="18" a="1"/>
  <c r="DC59" i="18" s="1"/>
  <c r="DC198" i="18" s="1"/>
  <c r="BE59" i="18" a="1"/>
  <c r="BE59" i="18" s="1"/>
  <c r="BE198" i="18" s="1"/>
  <c r="DS59" i="18" a="1"/>
  <c r="DS59" i="18" s="1"/>
  <c r="DS198" i="18" s="1"/>
  <c r="BY59" i="18" a="1"/>
  <c r="BY59" i="18" s="1"/>
  <c r="BY198" i="18" s="1"/>
  <c r="AO59" i="18" a="1"/>
  <c r="AO59" i="18" s="1"/>
  <c r="AO198" i="18" s="1"/>
  <c r="DC42" i="18" a="1"/>
  <c r="DC42" i="18" s="1"/>
  <c r="DC181" i="18" s="1"/>
  <c r="I42" i="18" a="1"/>
  <c r="I42" i="18" s="1"/>
  <c r="I181" i="18" s="1"/>
  <c r="AB81" i="18" a="1"/>
  <c r="AB81" i="18" s="1"/>
  <c r="AB220" i="18" s="1"/>
  <c r="CT81" i="18" a="1"/>
  <c r="CT81" i="18" s="1"/>
  <c r="CT220" i="18" s="1"/>
  <c r="CT98" i="18" a="1"/>
  <c r="CT98" i="18" s="1"/>
  <c r="CT237" i="18" s="1"/>
  <c r="G19" i="18" a="1"/>
  <c r="G19" i="18" s="1"/>
  <c r="G158" i="18" s="1"/>
  <c r="DF19" i="18" a="1"/>
  <c r="DF19" i="18" s="1"/>
  <c r="DF158" i="18" s="1"/>
  <c r="BU54" i="18" a="1"/>
  <c r="BU54" i="18" s="1"/>
  <c r="BU193" i="18" s="1"/>
  <c r="CN54" i="18" a="1"/>
  <c r="CN54" i="18" s="1"/>
  <c r="CN193" i="18" s="1"/>
  <c r="DI104" i="18" a="1"/>
  <c r="DI104" i="18" s="1"/>
  <c r="DI243" i="18" s="1"/>
  <c r="CQ9" i="18" a="1"/>
  <c r="CQ9" i="18" s="1"/>
  <c r="CQ148" i="18" s="1"/>
  <c r="BF9" i="18" a="1"/>
  <c r="BF9" i="18" s="1"/>
  <c r="BF148" i="18" s="1"/>
  <c r="CL9" i="18" a="1"/>
  <c r="CL9" i="18" s="1"/>
  <c r="CL148" i="18" s="1"/>
  <c r="K9" i="18" a="1"/>
  <c r="K9" i="18" s="1"/>
  <c r="K148" i="18" s="1"/>
  <c r="AZ9" i="18" a="1"/>
  <c r="AZ9" i="18" s="1"/>
  <c r="AZ148" i="18" s="1"/>
  <c r="AO9" i="18" a="1"/>
  <c r="AO9" i="18" s="1"/>
  <c r="AO148" i="18" s="1"/>
  <c r="CP9" i="18" a="1"/>
  <c r="CP9" i="18" s="1"/>
  <c r="CP148" i="18" s="1"/>
  <c r="I9" i="18" a="1"/>
  <c r="I9" i="18" s="1"/>
  <c r="I148" i="18" s="1"/>
  <c r="AS9" i="18" a="1"/>
  <c r="AS9" i="18" s="1"/>
  <c r="AS148" i="18" s="1"/>
  <c r="CC9" i="18" a="1"/>
  <c r="CC9" i="18" s="1"/>
  <c r="CC148" i="18" s="1"/>
  <c r="DQ9" i="18" a="1"/>
  <c r="DQ9" i="18" s="1"/>
  <c r="DQ148" i="18" s="1"/>
  <c r="AB9" i="18" a="1"/>
  <c r="AB9" i="18" s="1"/>
  <c r="AB148" i="18" s="1"/>
  <c r="BL9" i="18" a="1"/>
  <c r="BL9" i="18" s="1"/>
  <c r="BL148" i="18" s="1"/>
  <c r="CU60" i="18" a="1"/>
  <c r="CU60" i="18" s="1"/>
  <c r="CU199" i="18" s="1"/>
  <c r="Z60" i="18" a="1"/>
  <c r="Z60" i="18" s="1"/>
  <c r="Z199" i="18" s="1"/>
  <c r="BS60" i="18" a="1"/>
  <c r="BS60" i="18" s="1"/>
  <c r="BS199" i="18" s="1"/>
  <c r="DH60" i="18" a="1"/>
  <c r="DH60" i="18" s="1"/>
  <c r="DH199" i="18" s="1"/>
  <c r="AA60" i="18" a="1"/>
  <c r="AA60" i="18" s="1"/>
  <c r="AA199" i="18" s="1"/>
  <c r="AS60" i="18" a="1"/>
  <c r="AS60" i="18" s="1"/>
  <c r="AS199" i="18" s="1"/>
  <c r="BB60" i="18" a="1"/>
  <c r="BB60" i="18" s="1"/>
  <c r="BB199" i="18" s="1"/>
  <c r="CK60" i="18" a="1"/>
  <c r="CK60" i="18" s="1"/>
  <c r="CK199" i="18" s="1"/>
  <c r="CH60" i="18" a="1"/>
  <c r="CH60" i="18" s="1"/>
  <c r="CH199" i="18" s="1"/>
  <c r="K60" i="18" a="1"/>
  <c r="K60" i="18" s="1"/>
  <c r="K199" i="18" s="1"/>
  <c r="AB60" i="18" a="1"/>
  <c r="AB60" i="18" s="1"/>
  <c r="AB199" i="18" s="1"/>
  <c r="F60" i="18" a="1"/>
  <c r="F60" i="18" s="1"/>
  <c r="F199" i="18" s="1"/>
  <c r="DL60" i="18" a="1"/>
  <c r="DL60" i="18" s="1"/>
  <c r="DL199" i="18" s="1"/>
  <c r="CY99" i="18" a="1"/>
  <c r="CY99" i="18" s="1"/>
  <c r="CY238" i="18" s="1"/>
  <c r="BN99" i="18" a="1"/>
  <c r="BN99" i="18" s="1"/>
  <c r="BN238" i="18" s="1"/>
  <c r="DM99" i="18" a="1"/>
  <c r="DM99" i="18" s="1"/>
  <c r="DM238" i="18" s="1"/>
  <c r="AQ99" i="18" a="1"/>
  <c r="AQ99" i="18" s="1"/>
  <c r="AQ238" i="18" s="1"/>
  <c r="BC99" i="18" a="1"/>
  <c r="BC99" i="18" s="1"/>
  <c r="BC238" i="18" s="1"/>
  <c r="CN99" i="18" a="1"/>
  <c r="CN99" i="18" s="1"/>
  <c r="CN238" i="18" s="1"/>
  <c r="DD99" i="18" a="1"/>
  <c r="DD99" i="18" s="1"/>
  <c r="DD238" i="18" s="1"/>
  <c r="K99" i="18" a="1"/>
  <c r="K99" i="18" s="1"/>
  <c r="K238" i="18" s="1"/>
  <c r="DE99" i="18" a="1"/>
  <c r="DE99" i="18" s="1"/>
  <c r="DE238" i="18" s="1"/>
  <c r="DI99" i="18" a="1"/>
  <c r="DI99" i="18" s="1"/>
  <c r="DI238" i="18" s="1"/>
  <c r="BK99" i="18" a="1"/>
  <c r="BK99" i="18" s="1"/>
  <c r="BK238" i="18" s="1"/>
  <c r="AG99" i="18" a="1"/>
  <c r="AG99" i="18" s="1"/>
  <c r="AG238" i="18" s="1"/>
  <c r="AN99" i="18" a="1"/>
  <c r="AN99" i="18" s="1"/>
  <c r="AN238" i="18" s="1"/>
  <c r="AR99" i="18" a="1"/>
  <c r="AR99" i="18" s="1"/>
  <c r="AR238" i="18" s="1"/>
  <c r="CK18" i="18" a="1"/>
  <c r="CK18" i="18" s="1"/>
  <c r="CK157" i="18" s="1"/>
  <c r="Y18" i="18" a="1"/>
  <c r="Y18" i="18" s="1"/>
  <c r="Y157" i="18" s="1"/>
  <c r="CO18" i="18" a="1"/>
  <c r="CO18" i="18" s="1"/>
  <c r="CO157" i="18" s="1"/>
  <c r="DS18" i="18" a="1"/>
  <c r="DS18" i="18" s="1"/>
  <c r="DS157" i="18" s="1"/>
  <c r="BM18" i="18" a="1"/>
  <c r="BM18" i="18" s="1"/>
  <c r="BM157" i="18" s="1"/>
  <c r="DL97" i="18" a="1"/>
  <c r="DL97" i="18" s="1"/>
  <c r="DL236" i="18" s="1"/>
  <c r="AB23" i="18" a="1"/>
  <c r="AB23" i="18" s="1"/>
  <c r="AB162" i="18" s="1"/>
  <c r="CH69" i="18" a="1"/>
  <c r="CH69" i="18" s="1"/>
  <c r="CH208" i="18" s="1"/>
  <c r="U91" i="18" a="1"/>
  <c r="U91" i="18" s="1"/>
  <c r="U230" i="18" s="1"/>
  <c r="AR15" i="18" a="1"/>
  <c r="AR15" i="18" s="1"/>
  <c r="AR154" i="18" s="1"/>
  <c r="CW15" i="18" a="1"/>
  <c r="CW15" i="18" s="1"/>
  <c r="CW154" i="18" s="1"/>
  <c r="AY62" i="18" a="1"/>
  <c r="AY62" i="18" s="1"/>
  <c r="AY201" i="18" s="1"/>
  <c r="K62" i="18" a="1"/>
  <c r="K62" i="18" s="1"/>
  <c r="K201" i="18" s="1"/>
  <c r="CD21" i="18" a="1"/>
  <c r="CD21" i="18" s="1"/>
  <c r="CD160" i="18" s="1"/>
  <c r="CN10" i="18" a="1"/>
  <c r="CN10" i="18" s="1"/>
  <c r="CN149" i="18" s="1"/>
  <c r="CU10" i="18" a="1"/>
  <c r="CU10" i="18" s="1"/>
  <c r="CU149" i="18" s="1"/>
  <c r="CJ38" i="18" a="1"/>
  <c r="CJ38" i="18" s="1"/>
  <c r="CJ177" i="18" s="1"/>
  <c r="CS38" i="18" a="1"/>
  <c r="CS38" i="18" s="1"/>
  <c r="CS177" i="18" s="1"/>
  <c r="Y59" i="18" a="1"/>
  <c r="Y59" i="18" s="1"/>
  <c r="Y198" i="18" s="1"/>
  <c r="BN81" i="18" a="1"/>
  <c r="BN81" i="18" s="1"/>
  <c r="BN220" i="18" s="1"/>
  <c r="BO9" i="18" a="1"/>
  <c r="BO9" i="18" s="1"/>
  <c r="BO148" i="18" s="1"/>
  <c r="CI9" i="18" a="1"/>
  <c r="CI9" i="18" s="1"/>
  <c r="CI148" i="18" s="1"/>
  <c r="AG60" i="18" a="1"/>
  <c r="AG60" i="18" s="1"/>
  <c r="AG199" i="18" s="1"/>
  <c r="AX60" i="18" a="1"/>
  <c r="AX60" i="18" s="1"/>
  <c r="AX199" i="18" s="1"/>
  <c r="Q99" i="18" a="1"/>
  <c r="Q99" i="18" s="1"/>
  <c r="Q238" i="18" s="1"/>
  <c r="AH18" i="18" a="1"/>
  <c r="AH18" i="18" s="1"/>
  <c r="AH157" i="18" s="1"/>
  <c r="AG18" i="18" a="1"/>
  <c r="AG18" i="18" s="1"/>
  <c r="AG157" i="18" s="1"/>
  <c r="CX18" i="18" a="1"/>
  <c r="CX18" i="18" s="1"/>
  <c r="CX157" i="18" s="1"/>
  <c r="BU18" i="18" a="1"/>
  <c r="BU18" i="18" s="1"/>
  <c r="BU157" i="18" s="1"/>
  <c r="DB18" i="18" a="1"/>
  <c r="DB18" i="18" s="1"/>
  <c r="DB157" i="18" s="1"/>
  <c r="AD18" i="18" a="1"/>
  <c r="AD18" i="18" s="1"/>
  <c r="AD157" i="18" s="1"/>
  <c r="AJ18" i="18" a="1"/>
  <c r="AJ18" i="18" s="1"/>
  <c r="AJ157" i="18" s="1"/>
  <c r="CW42" i="18" a="1"/>
  <c r="CW42" i="18" s="1"/>
  <c r="CW181" i="18" s="1"/>
  <c r="BK42" i="18" a="1"/>
  <c r="BK42" i="18" s="1"/>
  <c r="BK181" i="18" s="1"/>
  <c r="BT81" i="18" a="1"/>
  <c r="BT81" i="18" s="1"/>
  <c r="BT220" i="18" s="1"/>
  <c r="K98" i="18" a="1"/>
  <c r="K98" i="18" s="1"/>
  <c r="K237" i="18" s="1"/>
  <c r="AS98" i="18" a="1"/>
  <c r="AS98" i="18" s="1"/>
  <c r="AS237" i="18" s="1"/>
  <c r="AG19" i="18" a="1"/>
  <c r="AG19" i="18" s="1"/>
  <c r="AG158" i="18" s="1"/>
  <c r="CB19" i="18" a="1"/>
  <c r="CB19" i="18" s="1"/>
  <c r="CB158" i="18" s="1"/>
  <c r="BS54" i="18" a="1"/>
  <c r="BS54" i="18" s="1"/>
  <c r="BS193" i="18" s="1"/>
  <c r="BJ104" i="18" a="1"/>
  <c r="BJ104" i="18" s="1"/>
  <c r="BJ243" i="18" s="1"/>
  <c r="CT104" i="18" a="1"/>
  <c r="CT104" i="18" s="1"/>
  <c r="CT243" i="18" s="1"/>
  <c r="CL27" i="18" a="1"/>
  <c r="CL27" i="18" s="1"/>
  <c r="CL166" i="18" s="1"/>
  <c r="H27" i="18" a="1"/>
  <c r="H27" i="18" s="1"/>
  <c r="H166" i="18" s="1"/>
  <c r="AU27" i="18" a="1"/>
  <c r="AU27" i="18" s="1"/>
  <c r="AU166" i="18" s="1"/>
  <c r="BU27" i="18" a="1"/>
  <c r="BU27" i="18" s="1"/>
  <c r="BU166" i="18" s="1"/>
  <c r="DO27" i="18" a="1"/>
  <c r="DO27" i="18" s="1"/>
  <c r="DO166" i="18" s="1"/>
  <c r="AO27" i="18" a="1"/>
  <c r="AO27" i="18" s="1"/>
  <c r="AO166" i="18" s="1"/>
  <c r="BD27" i="18" a="1"/>
  <c r="BD27" i="18" s="1"/>
  <c r="BD166" i="18" s="1"/>
  <c r="CN27" i="18" a="1"/>
  <c r="CN27" i="18" s="1"/>
  <c r="CN166" i="18" s="1"/>
  <c r="DH27" i="18" a="1"/>
  <c r="DH27" i="18" s="1"/>
  <c r="DH166" i="18" s="1"/>
  <c r="R27" i="18" a="1"/>
  <c r="R27" i="18" s="1"/>
  <c r="R166" i="18" s="1"/>
  <c r="BG27" i="18" a="1"/>
  <c r="BG27" i="18" s="1"/>
  <c r="BG166" i="18" s="1"/>
  <c r="BA27" i="18" a="1"/>
  <c r="BA27" i="18" s="1"/>
  <c r="BA166" i="18" s="1"/>
  <c r="BL27" i="18" a="1"/>
  <c r="BL27" i="18" s="1"/>
  <c r="BL166" i="18" s="1"/>
  <c r="CE6" i="18" a="1"/>
  <c r="CE6" i="18" s="1"/>
  <c r="CE145" i="18" s="1"/>
  <c r="N6" i="18" a="1"/>
  <c r="N6" i="18" s="1"/>
  <c r="N145" i="18" s="1"/>
  <c r="BL6" i="18" a="1"/>
  <c r="BL6" i="18" s="1"/>
  <c r="BL145" i="18" s="1"/>
  <c r="DN6" i="18" a="1"/>
  <c r="DN6" i="18" s="1"/>
  <c r="DN145" i="18" s="1"/>
  <c r="AS6" i="18" a="1"/>
  <c r="AS6" i="18" s="1"/>
  <c r="AS145" i="18" s="1"/>
  <c r="BK6" i="18" a="1"/>
  <c r="BK6" i="18" s="1"/>
  <c r="BK145" i="18" s="1"/>
  <c r="Z6" i="18" a="1"/>
  <c r="Z6" i="18" s="1"/>
  <c r="Z145" i="18" s="1"/>
  <c r="BA6" i="18" a="1"/>
  <c r="BA6" i="18" s="1"/>
  <c r="BA145" i="18" s="1"/>
  <c r="CT6" i="18" a="1"/>
  <c r="CT6" i="18" s="1"/>
  <c r="CT145" i="18" s="1"/>
  <c r="P6" i="18" a="1"/>
  <c r="P6" i="18" s="1"/>
  <c r="BI6" i="18" a="1"/>
  <c r="BI6" i="18" s="1"/>
  <c r="BI145" i="18" s="1"/>
  <c r="DG6" i="18" a="1"/>
  <c r="DG6" i="18" s="1"/>
  <c r="DG145" i="18" s="1"/>
  <c r="AP6" i="18" a="1"/>
  <c r="AP6" i="18" s="1"/>
  <c r="AP145" i="18" s="1"/>
  <c r="DC82" i="18" a="1"/>
  <c r="DC82" i="18" s="1"/>
  <c r="DC221" i="18" s="1"/>
  <c r="BS82" i="18" a="1"/>
  <c r="BS82" i="18" s="1"/>
  <c r="BS221" i="18" s="1"/>
  <c r="AI82" i="18" a="1"/>
  <c r="AI82" i="18" s="1"/>
  <c r="AI221" i="18" s="1"/>
  <c r="DH82" i="18" a="1"/>
  <c r="DH82" i="18" s="1"/>
  <c r="DH221" i="18" s="1"/>
  <c r="BX82" i="18" a="1"/>
  <c r="BX82" i="18" s="1"/>
  <c r="BX221" i="18" s="1"/>
  <c r="AN82" i="18" a="1"/>
  <c r="AN82" i="18" s="1"/>
  <c r="AN221" i="18" s="1"/>
  <c r="DJ82" i="18" a="1"/>
  <c r="DJ82" i="18" s="1"/>
  <c r="DJ221" i="18" s="1"/>
  <c r="AS82" i="18" a="1"/>
  <c r="AS82" i="18" s="1"/>
  <c r="AS221" i="18" s="1"/>
  <c r="CK82" i="18" a="1"/>
  <c r="CK82" i="18" s="1"/>
  <c r="CK221" i="18" s="1"/>
  <c r="N82" i="18" a="1"/>
  <c r="N82" i="18" s="1"/>
  <c r="N221" i="18" s="1"/>
  <c r="CG82" i="18" a="1"/>
  <c r="CG82" i="18" s="1"/>
  <c r="CG221" i="18" s="1"/>
  <c r="AL82" i="18" a="1"/>
  <c r="AL82" i="18" s="1"/>
  <c r="AL221" i="18" s="1"/>
  <c r="AG82" i="18" a="1"/>
  <c r="AG82" i="18" s="1"/>
  <c r="AG221" i="18" s="1"/>
  <c r="CG81" i="18" a="1"/>
  <c r="CG81" i="18" s="1"/>
  <c r="CG220" i="18" s="1"/>
  <c r="BG104" i="18" a="1"/>
  <c r="BG104" i="18" s="1"/>
  <c r="BG243" i="18" s="1"/>
  <c r="BS22" i="18" a="1"/>
  <c r="BS22" i="18" s="1"/>
  <c r="BS161" i="18" s="1"/>
  <c r="DL22" i="18" a="1"/>
  <c r="DL22" i="18" s="1"/>
  <c r="DL161" i="18" s="1"/>
  <c r="AL22" i="18" a="1"/>
  <c r="AL22" i="18" s="1"/>
  <c r="AL161" i="18" s="1"/>
  <c r="CE22" i="18" a="1"/>
  <c r="CE22" i="18" s="1"/>
  <c r="CE161" i="18" s="1"/>
  <c r="N22" i="18" a="1"/>
  <c r="N22" i="18" s="1"/>
  <c r="N161" i="18" s="1"/>
  <c r="BL22" i="18" a="1"/>
  <c r="BL22" i="18" s="1"/>
  <c r="BL161" i="18" s="1"/>
  <c r="DN22" i="18" a="1"/>
  <c r="DN22" i="18" s="1"/>
  <c r="DN161" i="18" s="1"/>
  <c r="AS22" i="18" a="1"/>
  <c r="AS22" i="18" s="1"/>
  <c r="AS161" i="18" s="1"/>
  <c r="CL22" i="18" a="1"/>
  <c r="CL22" i="18" s="1"/>
  <c r="CL161" i="18" s="1"/>
  <c r="H22" i="18" a="1"/>
  <c r="H22" i="18" s="1"/>
  <c r="H161" i="18" s="1"/>
  <c r="CS22" i="18" a="1"/>
  <c r="CS22" i="18" s="1"/>
  <c r="CS161" i="18" s="1"/>
  <c r="BD22" i="18" a="1"/>
  <c r="BD22" i="18" s="1"/>
  <c r="BD161" i="18" s="1"/>
  <c r="CJ22" i="18" a="1"/>
  <c r="CJ22" i="18" s="1"/>
  <c r="CJ161" i="18" s="1"/>
  <c r="DO37" i="18" a="1"/>
  <c r="DO37" i="18" s="1"/>
  <c r="DO176" i="18" s="1"/>
  <c r="AX37" i="18" a="1"/>
  <c r="AX37" i="18" s="1"/>
  <c r="AX176" i="18" s="1"/>
  <c r="CG37" i="18" a="1"/>
  <c r="CG37" i="18" s="1"/>
  <c r="CG176" i="18" s="1"/>
  <c r="DE37" i="18" a="1"/>
  <c r="DE37" i="18" s="1"/>
  <c r="DE176" i="18" s="1"/>
  <c r="Z37" i="18" a="1"/>
  <c r="Z37" i="18" s="1"/>
  <c r="Z176" i="18" s="1"/>
  <c r="AJ37" i="18" a="1"/>
  <c r="AJ37" i="18" s="1"/>
  <c r="AJ176" i="18" s="1"/>
  <c r="DH37" i="18" a="1"/>
  <c r="DH37" i="18" s="1"/>
  <c r="DH176" i="18" s="1"/>
  <c r="BS37" i="18" a="1"/>
  <c r="BS37" i="18" s="1"/>
  <c r="BS176" i="18" s="1"/>
  <c r="V37" i="18" a="1"/>
  <c r="V37" i="18" s="1"/>
  <c r="V176" i="18" s="1"/>
  <c r="CJ37" i="18" a="1"/>
  <c r="CJ37" i="18" s="1"/>
  <c r="CJ176" i="18" s="1"/>
  <c r="AL37" i="18" a="1"/>
  <c r="AL37" i="18" s="1"/>
  <c r="AL176" i="18" s="1"/>
  <c r="AH37" i="18" a="1"/>
  <c r="AH37" i="18" s="1"/>
  <c r="AH176" i="18" s="1"/>
  <c r="DM37" i="18" a="1"/>
  <c r="DM37" i="18" s="1"/>
  <c r="DM176" i="18" s="1"/>
  <c r="BU32" i="18" a="1"/>
  <c r="BU32" i="18" s="1"/>
  <c r="BU171" i="18" s="1"/>
  <c r="DS32" i="18" a="1"/>
  <c r="DS32" i="18" s="1"/>
  <c r="DS171" i="18" s="1"/>
  <c r="AX32" i="18" a="1"/>
  <c r="AX32" i="18" s="1"/>
  <c r="AX171" i="18" s="1"/>
  <c r="CF32" i="18" a="1"/>
  <c r="CF32" i="18" s="1"/>
  <c r="CF171" i="18" s="1"/>
  <c r="CQ32" i="18" a="1"/>
  <c r="CQ32" i="18" s="1"/>
  <c r="CQ171" i="18" s="1"/>
  <c r="CW32" i="18" a="1"/>
  <c r="CW32" i="18" s="1"/>
  <c r="CW171" i="18" s="1"/>
  <c r="CJ32" i="18" a="1"/>
  <c r="CJ32" i="18" s="1"/>
  <c r="CJ171" i="18" s="1"/>
  <c r="BJ32" i="18" a="1"/>
  <c r="BJ32" i="18" s="1"/>
  <c r="BJ171" i="18" s="1"/>
  <c r="DR32" i="18" a="1"/>
  <c r="DR32" i="18" s="1"/>
  <c r="DR171" i="18" s="1"/>
  <c r="BK32" i="18" a="1"/>
  <c r="BK32" i="18" s="1"/>
  <c r="BK171" i="18" s="1"/>
  <c r="H32" i="18" a="1"/>
  <c r="H32" i="18" s="1"/>
  <c r="H171" i="18" s="1"/>
  <c r="AB32" i="18" a="1"/>
  <c r="AB32" i="18" s="1"/>
  <c r="AB171" i="18" s="1"/>
  <c r="F32" i="18" a="1"/>
  <c r="F32" i="18" s="1"/>
  <c r="F171" i="18" s="1"/>
  <c r="BS16" i="18" a="1"/>
  <c r="BS16" i="18" s="1"/>
  <c r="BS155" i="18" s="1"/>
  <c r="DQ16" i="18" a="1"/>
  <c r="DQ16" i="18" s="1"/>
  <c r="DQ155" i="18" s="1"/>
  <c r="AA16" i="18" a="1"/>
  <c r="AA16" i="18" s="1"/>
  <c r="AA155" i="18" s="1"/>
  <c r="CK16" i="18" a="1"/>
  <c r="CK16" i="18" s="1"/>
  <c r="CK155" i="18" s="1"/>
  <c r="CU16" i="18" a="1"/>
  <c r="CU16" i="18" s="1"/>
  <c r="CU155" i="18" s="1"/>
  <c r="O16" i="18" a="1"/>
  <c r="O16" i="18" s="1"/>
  <c r="O155" i="18" s="1"/>
  <c r="BO16" i="18" a="1"/>
  <c r="BO16" i="18" s="1"/>
  <c r="BO155" i="18" s="1"/>
  <c r="CD16" i="18" a="1"/>
  <c r="CD16" i="18" s="1"/>
  <c r="CD155" i="18" s="1"/>
  <c r="I16" i="18" a="1"/>
  <c r="I16" i="18" s="1"/>
  <c r="I155" i="18" s="1"/>
  <c r="BC16" i="18" a="1"/>
  <c r="BC16" i="18" s="1"/>
  <c r="BC155" i="18" s="1"/>
  <c r="DB16" i="18" a="1"/>
  <c r="DB16" i="18" s="1"/>
  <c r="DB155" i="18" s="1"/>
  <c r="L16" i="18" a="1"/>
  <c r="L16" i="18" s="1"/>
  <c r="L155" i="18" s="1"/>
  <c r="CR16" i="18" a="1"/>
  <c r="CR16" i="18" s="1"/>
  <c r="CR155" i="18" s="1"/>
  <c r="BU36" i="18" a="1"/>
  <c r="BU36" i="18" s="1"/>
  <c r="BU175" i="18" s="1"/>
  <c r="AX36" i="18" a="1"/>
  <c r="AX36" i="18" s="1"/>
  <c r="AX175" i="18" s="1"/>
  <c r="CE36" i="18" a="1"/>
  <c r="CE36" i="18" s="1"/>
  <c r="CE175" i="18" s="1"/>
  <c r="Q36" i="18" a="1"/>
  <c r="Q36" i="18" s="1"/>
  <c r="Q175" i="18" s="1"/>
  <c r="L36" i="18" a="1"/>
  <c r="L36" i="18" s="1"/>
  <c r="L175" i="18" s="1"/>
  <c r="CC36" i="18" a="1"/>
  <c r="CC36" i="18" s="1"/>
  <c r="CC175" i="18" s="1"/>
  <c r="CL36" i="18" a="1"/>
  <c r="CL36" i="18" s="1"/>
  <c r="CL175" i="18" s="1"/>
  <c r="CK36" i="18" a="1"/>
  <c r="CK36" i="18" s="1"/>
  <c r="CK175" i="18" s="1"/>
  <c r="DH36" i="18" a="1"/>
  <c r="DH36" i="18" s="1"/>
  <c r="DH175" i="18" s="1"/>
  <c r="CH36" i="18" a="1"/>
  <c r="CH36" i="18" s="1"/>
  <c r="CH175" i="18" s="1"/>
  <c r="K36" i="18" a="1"/>
  <c r="K36" i="18" s="1"/>
  <c r="K175" i="18" s="1"/>
  <c r="BC36" i="18" a="1"/>
  <c r="BC36" i="18" s="1"/>
  <c r="BC175" i="18" s="1"/>
  <c r="CW36" i="18" a="1"/>
  <c r="CW36" i="18" s="1"/>
  <c r="CW175" i="18" s="1"/>
  <c r="BH36" i="18" a="1"/>
  <c r="BH36" i="18" s="1"/>
  <c r="BH175" i="18" s="1"/>
  <c r="CG63" i="18" a="1"/>
  <c r="CG63" i="18" s="1"/>
  <c r="CG202" i="18" s="1"/>
  <c r="U63" i="18" a="1"/>
  <c r="U63" i="18" s="1"/>
  <c r="U202" i="18" s="1"/>
  <c r="BS63" i="18" a="1"/>
  <c r="BS63" i="18" s="1"/>
  <c r="BS202" i="18" s="1"/>
  <c r="G63" i="18" a="1"/>
  <c r="G63" i="18" s="1"/>
  <c r="G202" i="18" s="1"/>
  <c r="BB63" i="18" a="1"/>
  <c r="BB63" i="18" s="1"/>
  <c r="BB202" i="18" s="1"/>
  <c r="CL63" i="18" a="1"/>
  <c r="CL63" i="18" s="1"/>
  <c r="CL202" i="18" s="1"/>
  <c r="DG63" i="18" a="1"/>
  <c r="DG63" i="18" s="1"/>
  <c r="DG202" i="18" s="1"/>
  <c r="AF63" i="18" a="1"/>
  <c r="AF63" i="18" s="1"/>
  <c r="AF202" i="18" s="1"/>
  <c r="BP63" i="18" a="1"/>
  <c r="BP63" i="18" s="1"/>
  <c r="BP202" i="18" s="1"/>
  <c r="DB63" i="18" a="1"/>
  <c r="DB63" i="18" s="1"/>
  <c r="DB202" i="18" s="1"/>
  <c r="BQ63" i="18" a="1"/>
  <c r="BQ63" i="18" s="1"/>
  <c r="BQ202" i="18" s="1"/>
  <c r="R63" i="18" a="1"/>
  <c r="R63" i="18" s="1"/>
  <c r="R202" i="18" s="1"/>
  <c r="V63" i="18" a="1"/>
  <c r="V63" i="18" s="1"/>
  <c r="V202" i="18" s="1"/>
  <c r="CV63" i="18" a="1"/>
  <c r="CV63" i="18" s="1"/>
  <c r="CV202" i="18" s="1"/>
  <c r="CE63" i="18" a="1"/>
  <c r="CE63" i="18" s="1"/>
  <c r="CE202" i="18" s="1"/>
  <c r="CB75" i="18" a="1"/>
  <c r="CB75" i="18" s="1"/>
  <c r="CB214" i="18" s="1"/>
  <c r="P75" i="18" a="1"/>
  <c r="P75" i="18" s="1"/>
  <c r="BT75" i="18" a="1"/>
  <c r="BT75" i="18" s="1"/>
  <c r="BT214" i="18" s="1"/>
  <c r="H75" i="18" a="1"/>
  <c r="H75" i="18" s="1"/>
  <c r="H214" i="18" s="1"/>
  <c r="AB75" i="18" a="1"/>
  <c r="AB75" i="18" s="1"/>
  <c r="AB214" i="18" s="1"/>
  <c r="BL75" i="18" a="1"/>
  <c r="BL75" i="18" s="1"/>
  <c r="BL214" i="18" s="1"/>
  <c r="DG75" i="18" a="1"/>
  <c r="DG75" i="18" s="1"/>
  <c r="DG214" i="18" s="1"/>
  <c r="T75" i="18" a="1"/>
  <c r="T75" i="18" s="1"/>
  <c r="T214" i="18" s="1"/>
  <c r="AX75" i="18" a="1"/>
  <c r="AX75" i="18" s="1"/>
  <c r="AX214" i="18" s="1"/>
  <c r="AP75" i="18" a="1"/>
  <c r="AP75" i="18" s="1"/>
  <c r="AP214" i="18" s="1"/>
  <c r="DE75" i="18" a="1"/>
  <c r="DE75" i="18" s="1"/>
  <c r="DE214" i="18" s="1"/>
  <c r="CR75" i="18" a="1"/>
  <c r="CR75" i="18" s="1"/>
  <c r="CR214" i="18" s="1"/>
  <c r="BP75" i="18" a="1"/>
  <c r="BP75" i="18" s="1"/>
  <c r="BP214" i="18" s="1"/>
  <c r="BM75" i="18" a="1"/>
  <c r="BM75" i="18" s="1"/>
  <c r="BM214" i="18" s="1"/>
  <c r="M75" i="18" a="1"/>
  <c r="M75" i="18" s="1"/>
  <c r="M214" i="18" s="1"/>
  <c r="BQ94" i="18" a="1"/>
  <c r="BQ94" i="18" s="1"/>
  <c r="BQ233" i="18" s="1"/>
  <c r="BL94" i="18" a="1"/>
  <c r="BL94" i="18" s="1"/>
  <c r="BL233" i="18" s="1"/>
  <c r="CG94" i="18" a="1"/>
  <c r="CG94" i="18" s="1"/>
  <c r="CG233" i="18" s="1"/>
  <c r="DQ94" i="18" a="1"/>
  <c r="DQ94" i="18" s="1"/>
  <c r="DQ233" i="18" s="1"/>
  <c r="AS94" i="18" a="1"/>
  <c r="AS94" i="18" s="1"/>
  <c r="AS233" i="18" s="1"/>
  <c r="CF94" i="18" a="1"/>
  <c r="CF94" i="18" s="1"/>
  <c r="CF233" i="18" s="1"/>
  <c r="H94" i="18" a="1"/>
  <c r="H94" i="18" s="1"/>
  <c r="H233" i="18" s="1"/>
  <c r="BH94" i="18" a="1"/>
  <c r="BH94" i="18" s="1"/>
  <c r="BH233" i="18" s="1"/>
  <c r="CZ94" i="18" a="1"/>
  <c r="CZ94" i="18" s="1"/>
  <c r="CZ233" i="18" s="1"/>
  <c r="AB94" i="18" a="1"/>
  <c r="AB94" i="18" s="1"/>
  <c r="AB233" i="18" s="1"/>
  <c r="DH94" i="18" a="1"/>
  <c r="DH94" i="18" s="1"/>
  <c r="DH233" i="18" s="1"/>
  <c r="DC94" i="18" a="1"/>
  <c r="DC94" i="18" s="1"/>
  <c r="DC233" i="18" s="1"/>
  <c r="DN94" i="18" a="1"/>
  <c r="DN94" i="18" s="1"/>
  <c r="DN233" i="18" s="1"/>
  <c r="T94" i="18" a="1"/>
  <c r="T94" i="18" s="1"/>
  <c r="T233" i="18" s="1"/>
  <c r="CD94" i="18" a="1"/>
  <c r="CD94" i="18" s="1"/>
  <c r="CD233" i="18" s="1"/>
  <c r="Q65" i="18" a="1"/>
  <c r="Q65" i="18" s="1"/>
  <c r="Q204" i="18" s="1"/>
  <c r="U23" i="18" a="1"/>
  <c r="U23" i="18" s="1"/>
  <c r="U162" i="18" s="1"/>
  <c r="BX40" i="18" a="1"/>
  <c r="BX40" i="18" s="1"/>
  <c r="BX179" i="18" s="1"/>
  <c r="T91" i="18" a="1"/>
  <c r="T91" i="18" s="1"/>
  <c r="T230" i="18" s="1"/>
  <c r="BZ15" i="18" a="1"/>
  <c r="BZ15" i="18" s="1"/>
  <c r="BZ154" i="18" s="1"/>
  <c r="AB15" i="18" a="1"/>
  <c r="AB15" i="18" s="1"/>
  <c r="AB154" i="18" s="1"/>
  <c r="BD62" i="18" a="1"/>
  <c r="BD62" i="18" s="1"/>
  <c r="BD201" i="18" s="1"/>
  <c r="DQ21" i="18" a="1"/>
  <c r="DQ21" i="18" s="1"/>
  <c r="DQ160" i="18" s="1"/>
  <c r="M21" i="18" a="1"/>
  <c r="M21" i="18" s="1"/>
  <c r="M160" i="18" s="1"/>
  <c r="S10" i="18" a="1"/>
  <c r="S10" i="18" s="1"/>
  <c r="S149" i="18" s="1"/>
  <c r="DF10" i="18" a="1"/>
  <c r="DF10" i="18" s="1"/>
  <c r="DF149" i="18" s="1"/>
  <c r="CI38" i="18" a="1"/>
  <c r="CI38" i="18" s="1"/>
  <c r="CI177" i="18" s="1"/>
  <c r="BF59" i="18" a="1"/>
  <c r="BF59" i="18" s="1"/>
  <c r="BF198" i="18" s="1"/>
  <c r="CD59" i="18" a="1"/>
  <c r="CD59" i="18" s="1"/>
  <c r="CD198" i="18" s="1"/>
  <c r="AE98" i="18" a="1"/>
  <c r="AE98" i="18" s="1"/>
  <c r="AE237" i="18" s="1"/>
  <c r="DD9" i="18" a="1"/>
  <c r="DD9" i="18" s="1"/>
  <c r="DD148" i="18" s="1"/>
  <c r="H9" i="18" a="1"/>
  <c r="H9" i="18" s="1"/>
  <c r="H148" i="18" s="1"/>
  <c r="BK60" i="18" a="1"/>
  <c r="BK60" i="18" s="1"/>
  <c r="BK199" i="18" s="1"/>
  <c r="DH99" i="18" a="1"/>
  <c r="DH99" i="18" s="1"/>
  <c r="DH238" i="18" s="1"/>
  <c r="DN99" i="18" a="1"/>
  <c r="DN99" i="18" s="1"/>
  <c r="DN238" i="18" s="1"/>
  <c r="CI18" i="18" a="1"/>
  <c r="CI18" i="18" s="1"/>
  <c r="CI157" i="18" s="1"/>
  <c r="AB18" i="18" a="1"/>
  <c r="AB18" i="18" s="1"/>
  <c r="AB157" i="18" s="1"/>
  <c r="CA18" i="18" a="1"/>
  <c r="CA18" i="18" s="1"/>
  <c r="CA157" i="18" s="1"/>
  <c r="BP18" i="18" a="1"/>
  <c r="BP18" i="18" s="1"/>
  <c r="BP157" i="18" s="1"/>
  <c r="CJ18" i="18" a="1"/>
  <c r="CJ18" i="18" s="1"/>
  <c r="CJ157" i="18" s="1"/>
  <c r="N18" i="18" a="1"/>
  <c r="N18" i="18" s="1"/>
  <c r="N157" i="18" s="1"/>
  <c r="AE18" i="18" a="1"/>
  <c r="AE18" i="18" s="1"/>
  <c r="AE157" i="18" s="1"/>
  <c r="AU42" i="18" a="1"/>
  <c r="AU42" i="18" s="1"/>
  <c r="AU181" i="18" s="1"/>
  <c r="G42" i="18" a="1"/>
  <c r="G42" i="18" s="1"/>
  <c r="G181" i="18" s="1"/>
  <c r="DM81" i="18" a="1"/>
  <c r="DM81" i="18" s="1"/>
  <c r="DM220" i="18" s="1"/>
  <c r="AX98" i="18" a="1"/>
  <c r="AX98" i="18" s="1"/>
  <c r="AX237" i="18" s="1"/>
  <c r="N98" i="18" a="1"/>
  <c r="N98" i="18" s="1"/>
  <c r="N237" i="18" s="1"/>
  <c r="O19" i="18" a="1"/>
  <c r="O19" i="18" s="1"/>
  <c r="O158" i="18" s="1"/>
  <c r="CP19" i="18" a="1"/>
  <c r="CP19" i="18" s="1"/>
  <c r="CP158" i="18" s="1"/>
  <c r="AI54" i="18" a="1"/>
  <c r="AI54" i="18" s="1"/>
  <c r="AI193" i="18" s="1"/>
  <c r="AB104" i="18" a="1"/>
  <c r="AB104" i="18" s="1"/>
  <c r="AB243" i="18" s="1"/>
  <c r="AL104" i="18" a="1"/>
  <c r="AL104" i="18" s="1"/>
  <c r="AL243" i="18" s="1"/>
  <c r="BT27" i="18" a="1"/>
  <c r="BT27" i="18" s="1"/>
  <c r="BT166" i="18" s="1"/>
  <c r="DK27" i="18" a="1"/>
  <c r="DK27" i="18" s="1"/>
  <c r="DK166" i="18" s="1"/>
  <c r="AP27" i="18" a="1"/>
  <c r="AP27" i="18" s="1"/>
  <c r="AP166" i="18" s="1"/>
  <c r="BP27" i="18" a="1"/>
  <c r="BP27" i="18" s="1"/>
  <c r="BP166" i="18" s="1"/>
  <c r="DJ27" i="18" a="1"/>
  <c r="DJ27" i="18" s="1"/>
  <c r="DJ166" i="18" s="1"/>
  <c r="AJ27" i="18" a="1"/>
  <c r="AJ27" i="18" s="1"/>
  <c r="AJ166" i="18" s="1"/>
  <c r="S27" i="18" a="1"/>
  <c r="S27" i="18" s="1"/>
  <c r="S166" i="18" s="1"/>
  <c r="BC27" i="18" a="1"/>
  <c r="BC27" i="18" s="1"/>
  <c r="BC166" i="18" s="1"/>
  <c r="CM27" i="18" a="1"/>
  <c r="CM27" i="18" s="1"/>
  <c r="CM166" i="18" s="1"/>
  <c r="M27" i="18" a="1"/>
  <c r="M27" i="18" s="1"/>
  <c r="M166" i="18" s="1"/>
  <c r="BB27" i="18" a="1"/>
  <c r="BB27" i="18" s="1"/>
  <c r="BB166" i="18" s="1"/>
  <c r="V27" i="18" a="1"/>
  <c r="V27" i="18" s="1"/>
  <c r="V166" i="18" s="1"/>
  <c r="AA27" i="18" a="1"/>
  <c r="AA27" i="18" s="1"/>
  <c r="AA166" i="18" s="1"/>
  <c r="BZ6" i="18" a="1"/>
  <c r="BZ6" i="18" s="1"/>
  <c r="BZ145" i="18" s="1"/>
  <c r="Q6" i="18" a="1"/>
  <c r="Q6" i="18" s="1"/>
  <c r="Q145" i="18" s="1"/>
  <c r="BC6" i="18" a="1"/>
  <c r="BC6" i="18" s="1"/>
  <c r="BC145" i="18" s="1"/>
  <c r="DE6" i="18" a="1"/>
  <c r="DE6" i="18" s="1"/>
  <c r="DE145" i="18" s="1"/>
  <c r="AJ6" i="18" a="1"/>
  <c r="AJ6" i="18" s="1"/>
  <c r="AJ145" i="18" s="1"/>
  <c r="AW6" i="18" a="1"/>
  <c r="AW6" i="18" s="1"/>
  <c r="AW145" i="18" s="1"/>
  <c r="DM6" i="18" a="1"/>
  <c r="DM6" i="18" s="1"/>
  <c r="DM145" i="18" s="1"/>
  <c r="AR6" i="18" a="1"/>
  <c r="AR6" i="18" s="1"/>
  <c r="AR145" i="18" s="1"/>
  <c r="CB6" i="18" a="1"/>
  <c r="CB6" i="18" s="1"/>
  <c r="CB145" i="18" s="1"/>
  <c r="G6" i="18" a="1"/>
  <c r="G6" i="18" s="1"/>
  <c r="G145" i="18" s="1"/>
  <c r="AZ6" i="18" a="1"/>
  <c r="AZ6" i="18" s="1"/>
  <c r="AZ145" i="18" s="1"/>
  <c r="DB6" i="18" a="1"/>
  <c r="DB6" i="18" s="1"/>
  <c r="DB145" i="18" s="1"/>
  <c r="AG6" i="18" a="1"/>
  <c r="AG6" i="18" s="1"/>
  <c r="AG145" i="18" s="1"/>
  <c r="CY82" i="18" a="1"/>
  <c r="CY82" i="18" s="1"/>
  <c r="CY221" i="18" s="1"/>
  <c r="BO82" i="18" a="1"/>
  <c r="BO82" i="18" s="1"/>
  <c r="BO221" i="18" s="1"/>
  <c r="AA82" i="18" a="1"/>
  <c r="AA82" i="18" s="1"/>
  <c r="AA221" i="18" s="1"/>
  <c r="DD82" i="18" a="1"/>
  <c r="DD82" i="18" s="1"/>
  <c r="DD221" i="18" s="1"/>
  <c r="BT82" i="18" a="1"/>
  <c r="BT82" i="18" s="1"/>
  <c r="BT221" i="18" s="1"/>
  <c r="AJ82" i="18" a="1"/>
  <c r="AJ82" i="18" s="1"/>
  <c r="AJ221" i="18" s="1"/>
  <c r="DE82" i="18" a="1"/>
  <c r="DE82" i="18" s="1"/>
  <c r="DE221" i="18" s="1"/>
  <c r="AH82" i="18" a="1"/>
  <c r="AH82" i="18" s="1"/>
  <c r="AH221" i="18" s="1"/>
  <c r="BZ82" i="18" a="1"/>
  <c r="BZ82" i="18" s="1"/>
  <c r="BZ221" i="18" s="1"/>
  <c r="DI82" i="18" a="1"/>
  <c r="DI82" i="18" s="1"/>
  <c r="DI221" i="18" s="1"/>
  <c r="AP82" i="18" a="1"/>
  <c r="AP82" i="18" s="1"/>
  <c r="AP221" i="18" s="1"/>
  <c r="DM82" i="18" a="1"/>
  <c r="DM82" i="18" s="1"/>
  <c r="DM221" i="18" s="1"/>
  <c r="CW82" i="18" a="1"/>
  <c r="CW82" i="18" s="1"/>
  <c r="CW221" i="18" s="1"/>
  <c r="CL98" i="18" a="1"/>
  <c r="CL98" i="18" s="1"/>
  <c r="CL237" i="18" s="1"/>
  <c r="CV104" i="18" a="1"/>
  <c r="CV104" i="18" s="1"/>
  <c r="CV243" i="18" s="1"/>
  <c r="BN22" i="18" a="1"/>
  <c r="BN22" i="18" s="1"/>
  <c r="BN161" i="18" s="1"/>
  <c r="CX22" i="18" a="1"/>
  <c r="CX22" i="18" s="1"/>
  <c r="CX161" i="18" s="1"/>
  <c r="AC22" i="18" a="1"/>
  <c r="AC22" i="18" s="1"/>
  <c r="AC161" i="18" s="1"/>
  <c r="BZ22" i="18" a="1"/>
  <c r="BZ22" i="18" s="1"/>
  <c r="BZ161" i="18" s="1"/>
  <c r="E22" i="18" a="1"/>
  <c r="E22" i="18" s="1"/>
  <c r="E161" i="18" s="1"/>
  <c r="BC22" i="18" a="1"/>
  <c r="BC22" i="18" s="1"/>
  <c r="BC161" i="18" s="1"/>
  <c r="DE22" i="18" a="1"/>
  <c r="DE22" i="18" s="1"/>
  <c r="DE161" i="18" s="1"/>
  <c r="AJ22" i="18" a="1"/>
  <c r="AJ22" i="18" s="1"/>
  <c r="AJ161" i="18" s="1"/>
  <c r="BT22" i="18" a="1"/>
  <c r="BT22" i="18" s="1"/>
  <c r="BT161" i="18" s="1"/>
  <c r="DP22" i="18" a="1"/>
  <c r="DP22" i="18" s="1"/>
  <c r="DP161" i="18" s="1"/>
  <c r="CA22" i="18" a="1"/>
  <c r="CA22" i="18" s="1"/>
  <c r="CA161" i="18" s="1"/>
  <c r="DD22" i="18" a="1"/>
  <c r="DD22" i="18" s="1"/>
  <c r="DD161" i="18" s="1"/>
  <c r="AG22" i="18" a="1"/>
  <c r="AG22" i="18" s="1"/>
  <c r="AG161" i="18" s="1"/>
  <c r="DJ37" i="18" a="1"/>
  <c r="DJ37" i="18" s="1"/>
  <c r="DJ176" i="18" s="1"/>
  <c r="AO37" i="18" a="1"/>
  <c r="AO37" i="18" s="1"/>
  <c r="AO176" i="18" s="1"/>
  <c r="BQ37" i="18" a="1"/>
  <c r="BQ37" i="18" s="1"/>
  <c r="BQ176" i="18" s="1"/>
  <c r="CY37" i="18" a="1"/>
  <c r="CY37" i="18" s="1"/>
  <c r="CY176" i="18" s="1"/>
  <c r="U37" i="18" a="1"/>
  <c r="U37" i="18" s="1"/>
  <c r="U176" i="18" s="1"/>
  <c r="J37" i="18" a="1"/>
  <c r="J37" i="18" s="1"/>
  <c r="J176" i="18" s="1"/>
  <c r="CO37" i="18" a="1"/>
  <c r="CO37" i="18" s="1"/>
  <c r="CO176" i="18" s="1"/>
  <c r="BI37" i="18" a="1"/>
  <c r="BI37" i="18" s="1"/>
  <c r="BI176" i="18" s="1"/>
  <c r="CV37" i="18" a="1"/>
  <c r="CV37" i="18" s="1"/>
  <c r="CV176" i="18" s="1"/>
  <c r="BG37" i="18" a="1"/>
  <c r="BG37" i="18" s="1"/>
  <c r="BG176" i="18" s="1"/>
  <c r="S37" i="18" a="1"/>
  <c r="S37" i="18" s="1"/>
  <c r="S176" i="18" s="1"/>
  <c r="DB37" i="18" a="1"/>
  <c r="DB37" i="18" s="1"/>
  <c r="DB176" i="18" s="1"/>
  <c r="AI37" i="18" a="1"/>
  <c r="AI37" i="18" s="1"/>
  <c r="AI176" i="18" s="1"/>
  <c r="BL32" i="18" a="1"/>
  <c r="BL32" i="18" s="1"/>
  <c r="BL171" i="18" s="1"/>
  <c r="DJ32" i="18" a="1"/>
  <c r="DJ32" i="18" s="1"/>
  <c r="DJ171" i="18" s="1"/>
  <c r="AS32" i="18" a="1"/>
  <c r="AS32" i="18" s="1"/>
  <c r="AS171" i="18" s="1"/>
  <c r="BH32" i="18" a="1"/>
  <c r="BH32" i="18" s="1"/>
  <c r="BH171" i="18" s="1"/>
  <c r="CK32" i="18" a="1"/>
  <c r="CK32" i="18" s="1"/>
  <c r="CK171" i="18" s="1"/>
  <c r="CE32" i="18" a="1"/>
  <c r="CE32" i="18" s="1"/>
  <c r="CE171" i="18" s="1"/>
  <c r="DM32" i="18" a="1"/>
  <c r="DM32" i="18" s="1"/>
  <c r="DM171" i="18" s="1"/>
  <c r="BD32" i="18" a="1"/>
  <c r="BD32" i="18" s="1"/>
  <c r="BD171" i="18" s="1"/>
  <c r="CT32" i="18" a="1"/>
  <c r="CT32" i="18" s="1"/>
  <c r="CT171" i="18" s="1"/>
  <c r="AE32" i="18" a="1"/>
  <c r="AE32" i="18" s="1"/>
  <c r="AE171" i="18" s="1"/>
  <c r="BI32" i="18" a="1"/>
  <c r="BI32" i="18" s="1"/>
  <c r="BI171" i="18" s="1"/>
  <c r="G32" i="18" a="1"/>
  <c r="G32" i="18" s="1"/>
  <c r="G171" i="18" s="1"/>
  <c r="BQ32" i="18" a="1"/>
  <c r="BQ32" i="18" s="1"/>
  <c r="BQ171" i="18" s="1"/>
  <c r="BJ16" i="18" a="1"/>
  <c r="BJ16" i="18" s="1"/>
  <c r="BJ155" i="18" s="1"/>
  <c r="CV16" i="18" a="1"/>
  <c r="CV16" i="18" s="1"/>
  <c r="CV155" i="18" s="1"/>
  <c r="V16" i="18" a="1"/>
  <c r="V16" i="18" s="1"/>
  <c r="V155" i="18" s="1"/>
  <c r="BP16" i="18" a="1"/>
  <c r="BP16" i="18" s="1"/>
  <c r="BP155" i="18" s="1"/>
  <c r="CE16" i="18" a="1"/>
  <c r="CE16" i="18" s="1"/>
  <c r="CE155" i="18" s="1"/>
  <c r="J16" i="18" a="1"/>
  <c r="J16" i="18" s="1"/>
  <c r="J155" i="18" s="1"/>
  <c r="BD16" i="18" a="1"/>
  <c r="BD16" i="18" s="1"/>
  <c r="BD155" i="18" s="1"/>
  <c r="BY16" i="18" a="1"/>
  <c r="BY16" i="18" s="1"/>
  <c r="BY155" i="18" s="1"/>
  <c r="DS16" i="18" a="1"/>
  <c r="DS16" i="18" s="1"/>
  <c r="DS155" i="18" s="1"/>
  <c r="AX16" i="18" a="1"/>
  <c r="AX16" i="18" s="1"/>
  <c r="AX155" i="18" s="1"/>
  <c r="CW16" i="18" a="1"/>
  <c r="CW16" i="18" s="1"/>
  <c r="CW155" i="18" s="1"/>
  <c r="AR16" i="18" a="1"/>
  <c r="AR16" i="18" s="1"/>
  <c r="AR155" i="18" s="1"/>
  <c r="M16" i="18" a="1"/>
  <c r="M16" i="18" s="1"/>
  <c r="M155" i="18" s="1"/>
  <c r="DP36" i="18" a="1"/>
  <c r="DP36" i="18" s="1"/>
  <c r="DP175" i="18" s="1"/>
  <c r="AS36" i="18" a="1"/>
  <c r="AS36" i="18" s="1"/>
  <c r="AS175" i="18" s="1"/>
  <c r="BY36" i="18" a="1"/>
  <c r="BY36" i="18" s="1"/>
  <c r="BY175" i="18" s="1"/>
  <c r="H36" i="18" a="1"/>
  <c r="H36" i="18" s="1"/>
  <c r="H175" i="18" s="1"/>
  <c r="DI36" i="18" a="1"/>
  <c r="DI36" i="18" s="1"/>
  <c r="DI175" i="18" s="1"/>
  <c r="BN36" i="18" a="1"/>
  <c r="BN36" i="18" s="1"/>
  <c r="BN175" i="18" s="1"/>
  <c r="BV36" i="18" a="1"/>
  <c r="BV36" i="18" s="1"/>
  <c r="BV175" i="18" s="1"/>
  <c r="CB36" i="18" a="1"/>
  <c r="CB36" i="18" s="1"/>
  <c r="CB175" i="18" s="1"/>
  <c r="BL36" i="18" a="1"/>
  <c r="BL36" i="18" s="1"/>
  <c r="BL175" i="18" s="1"/>
  <c r="CA36" i="18" a="1"/>
  <c r="CA36" i="18" s="1"/>
  <c r="CA175" i="18" s="1"/>
  <c r="DN36" i="18" a="1"/>
  <c r="DN36" i="18" s="1"/>
  <c r="DN175" i="18" s="1"/>
  <c r="AU36" i="18" a="1"/>
  <c r="AU36" i="18" s="1"/>
  <c r="AU175" i="18" s="1"/>
  <c r="J36" i="18" a="1"/>
  <c r="J36" i="18" s="1"/>
  <c r="J175" i="18" s="1"/>
  <c r="AD36" i="18" a="1"/>
  <c r="AD36" i="18" s="1"/>
  <c r="AD175" i="18" s="1"/>
  <c r="BX63" i="18" a="1"/>
  <c r="BX63" i="18" s="1"/>
  <c r="BX202" i="18" s="1"/>
  <c r="L63" i="18" a="1"/>
  <c r="L63" i="18" s="1"/>
  <c r="L202" i="18" s="1"/>
  <c r="BN63" i="18" a="1"/>
  <c r="BN63" i="18" s="1"/>
  <c r="BN202" i="18" s="1"/>
  <c r="DK63" i="18" a="1"/>
  <c r="DK63" i="18" s="1"/>
  <c r="DK202" i="18" s="1"/>
  <c r="AJ63" i="18" a="1"/>
  <c r="AJ63" i="18" s="1"/>
  <c r="AJ202" i="18" s="1"/>
  <c r="BT63" i="18" a="1"/>
  <c r="BT63" i="18" s="1"/>
  <c r="BT202" i="18" s="1"/>
  <c r="DA63" i="18" a="1"/>
  <c r="DA63" i="18" s="1"/>
  <c r="DA202" i="18" s="1"/>
  <c r="Z63" i="18" a="1"/>
  <c r="Z63" i="18" s="1"/>
  <c r="Z202" i="18" s="1"/>
  <c r="BI63" i="18" a="1"/>
  <c r="BI63" i="18" s="1"/>
  <c r="BI202" i="18" s="1"/>
  <c r="CQ63" i="18" a="1"/>
  <c r="CQ63" i="18" s="1"/>
  <c r="CQ202" i="18" s="1"/>
  <c r="AS63" i="18" a="1"/>
  <c r="AS63" i="18" s="1"/>
  <c r="AS202" i="18" s="1"/>
  <c r="DR63" i="18" a="1"/>
  <c r="DR63" i="18" s="1"/>
  <c r="DR202" i="18" s="1"/>
  <c r="DI63" i="18" a="1"/>
  <c r="DI63" i="18" s="1"/>
  <c r="DI202" i="18" s="1"/>
  <c r="BW63" i="18" a="1"/>
  <c r="BW63" i="18" s="1"/>
  <c r="BW202" i="18" s="1"/>
  <c r="BG63" i="18" a="1"/>
  <c r="BG63" i="18" s="1"/>
  <c r="BG202" i="18" s="1"/>
  <c r="BW75" i="18" a="1"/>
  <c r="BW75" i="18" s="1"/>
  <c r="BW214" i="18" s="1"/>
  <c r="K75" i="18" a="1"/>
  <c r="K75" i="18" s="1"/>
  <c r="K214" i="18" s="1"/>
  <c r="BO75" i="18" a="1"/>
  <c r="BO75" i="18" s="1"/>
  <c r="BO214" i="18" s="1"/>
  <c r="DO75" i="18" a="1"/>
  <c r="DO75" i="18" s="1"/>
  <c r="DO214" i="18" s="1"/>
  <c r="V75" i="18" a="1"/>
  <c r="V75" i="18" s="1"/>
  <c r="V214" i="18" s="1"/>
  <c r="AY75" i="18" a="1"/>
  <c r="AY75" i="18" s="1"/>
  <c r="AY214" i="18" s="1"/>
  <c r="CV75" i="18" a="1"/>
  <c r="CV75" i="18" s="1"/>
  <c r="CV214" i="18" s="1"/>
  <c r="N75" i="18" a="1"/>
  <c r="N75" i="18" s="1"/>
  <c r="N214" i="18" s="1"/>
  <c r="AR75" i="18" a="1"/>
  <c r="AR75" i="18" s="1"/>
  <c r="AR214" i="18" s="1"/>
  <c r="AD75" i="18" a="1"/>
  <c r="AD75" i="18" s="1"/>
  <c r="AD214" i="18" s="1"/>
  <c r="CF75" i="18" a="1"/>
  <c r="CF75" i="18" s="1"/>
  <c r="CF214" i="18" s="1"/>
  <c r="CE75" i="18" a="1"/>
  <c r="CE75" i="18" s="1"/>
  <c r="CE214" i="18" s="1"/>
  <c r="BC75" i="18" a="1"/>
  <c r="BC75" i="18" s="1"/>
  <c r="BC214" i="18" s="1"/>
  <c r="CH75" i="18" a="1"/>
  <c r="CH75" i="18" s="1"/>
  <c r="CH214" i="18" s="1"/>
  <c r="DF75" i="18" a="1"/>
  <c r="DF75" i="18" s="1"/>
  <c r="DF214" i="18" s="1"/>
  <c r="DO94" i="18" a="1"/>
  <c r="DO94" i="18" s="1"/>
  <c r="DO233" i="18" s="1"/>
  <c r="BC94" i="18" a="1"/>
  <c r="BC94" i="18" s="1"/>
  <c r="BC233" i="18" s="1"/>
  <c r="BO94" i="18" a="1"/>
  <c r="BO94" i="18" s="1"/>
  <c r="BO233" i="18" s="1"/>
  <c r="CY94" i="18" a="1"/>
  <c r="CY94" i="18" s="1"/>
  <c r="CY233" i="18" s="1"/>
  <c r="AJ94" i="18" a="1"/>
  <c r="AJ94" i="18" s="1"/>
  <c r="AJ233" i="18" s="1"/>
  <c r="BY94" i="18" a="1"/>
  <c r="BY94" i="18" s="1"/>
  <c r="BY233" i="18" s="1"/>
  <c r="DP94" i="18" a="1"/>
  <c r="DP94" i="18" s="1"/>
  <c r="DP233" i="18" s="1"/>
  <c r="AW94" i="18" a="1"/>
  <c r="AW94" i="18" s="1"/>
  <c r="AW233" i="18" s="1"/>
  <c r="CH94" i="18" a="1"/>
  <c r="CH94" i="18" s="1"/>
  <c r="CH233" i="18" s="1"/>
  <c r="S94" i="18" a="1"/>
  <c r="S94" i="18" s="1"/>
  <c r="S233" i="18" s="1"/>
  <c r="AL94" i="18" a="1"/>
  <c r="AL94" i="18" s="1"/>
  <c r="AL233" i="18" s="1"/>
  <c r="CO94" i="18" a="1"/>
  <c r="CO94" i="18" s="1"/>
  <c r="CO233" i="18" s="1"/>
  <c r="CV94" i="18" a="1"/>
  <c r="CV94" i="18" s="1"/>
  <c r="CV233" i="18" s="1"/>
  <c r="BP94" i="18" a="1"/>
  <c r="BP94" i="18" s="1"/>
  <c r="BP233" i="18" s="1"/>
  <c r="DL78" i="18" a="1"/>
  <c r="DL78" i="18" s="1"/>
  <c r="DL217" i="18" s="1"/>
  <c r="AZ78" i="18" a="1"/>
  <c r="AZ78" i="18" s="1"/>
  <c r="AZ217" i="18" s="1"/>
  <c r="DG78" i="18" a="1"/>
  <c r="DG78" i="18" s="1"/>
  <c r="DG217" i="18" s="1"/>
  <c r="AU78" i="18" a="1"/>
  <c r="AU78" i="18" s="1"/>
  <c r="AU217" i="18" s="1"/>
  <c r="CW78" i="18" a="1"/>
  <c r="CW78" i="18" s="1"/>
  <c r="CW217" i="18" s="1"/>
  <c r="AK78" i="18" a="1"/>
  <c r="AK78" i="18" s="1"/>
  <c r="AK217" i="18" s="1"/>
  <c r="CP78" i="18" a="1"/>
  <c r="CP78" i="18" s="1"/>
  <c r="CP217" i="18" s="1"/>
  <c r="AD78" i="18" a="1"/>
  <c r="AD78" i="18" s="1"/>
  <c r="AD217" i="18" s="1"/>
  <c r="R78" i="18" a="1"/>
  <c r="R78" i="18" s="1"/>
  <c r="R217" i="18" s="1"/>
  <c r="AJ78" i="18" a="1"/>
  <c r="AJ78" i="18" s="1"/>
  <c r="AJ217" i="18" s="1"/>
  <c r="H78" i="18" a="1"/>
  <c r="H78" i="18" s="1"/>
  <c r="H217" i="18" s="1"/>
  <c r="G78" i="18" a="1"/>
  <c r="G78" i="18" s="1"/>
  <c r="G217" i="18" s="1"/>
  <c r="DS78" i="18" a="1"/>
  <c r="DS78" i="18" s="1"/>
  <c r="DS217" i="18" s="1"/>
  <c r="AF78" i="18" a="1"/>
  <c r="AF78" i="18" s="1"/>
  <c r="AF217" i="18" s="1"/>
  <c r="DJ78" i="18" a="1"/>
  <c r="DJ78" i="18" s="1"/>
  <c r="DJ217" i="18" s="1"/>
  <c r="DE72" i="18" a="1"/>
  <c r="DE72" i="18" s="1"/>
  <c r="DE211" i="18" s="1"/>
  <c r="DC72" i="18" a="1"/>
  <c r="DC72" i="18" s="1"/>
  <c r="DC211" i="18" s="1"/>
  <c r="AC72" i="18" a="1"/>
  <c r="AC72" i="18" s="1"/>
  <c r="AC211" i="18" s="1"/>
  <c r="CB72" i="18" a="1"/>
  <c r="CB72" i="18" s="1"/>
  <c r="CB211" i="18" s="1"/>
  <c r="X72" i="18" a="1"/>
  <c r="X72" i="18" s="1"/>
  <c r="X211" i="18" s="1"/>
  <c r="CG72" i="18" a="1"/>
  <c r="CG72" i="18" s="1"/>
  <c r="CG211" i="18" s="1"/>
  <c r="E72" i="18" a="1"/>
  <c r="E72" i="18" s="1"/>
  <c r="E211" i="18" s="1"/>
  <c r="BG72" i="18" a="1"/>
  <c r="BG72" i="18" s="1"/>
  <c r="BG211" i="18" s="1"/>
  <c r="BZ72" i="18" a="1"/>
  <c r="BZ72" i="18" s="1"/>
  <c r="BZ211" i="18" s="1"/>
  <c r="AM72" i="18" a="1"/>
  <c r="AM72" i="18" s="1"/>
  <c r="AM211" i="18" s="1"/>
  <c r="BA72" i="18" a="1"/>
  <c r="BA72" i="18" s="1"/>
  <c r="BA211" i="18" s="1"/>
  <c r="AH72" i="18" a="1"/>
  <c r="AH72" i="18" s="1"/>
  <c r="AH211" i="18" s="1"/>
  <c r="AE72" i="18" a="1"/>
  <c r="AE72" i="18" s="1"/>
  <c r="AE211" i="18" s="1"/>
  <c r="Z72" i="18" a="1"/>
  <c r="Z72" i="18" s="1"/>
  <c r="Z211" i="18" s="1"/>
  <c r="K72" i="18" a="1"/>
  <c r="K72" i="18" s="1"/>
  <c r="K211" i="18" s="1"/>
  <c r="CS89" i="18" a="1"/>
  <c r="CS89" i="18" s="1"/>
  <c r="CS228" i="18" s="1"/>
  <c r="AG89" i="18" a="1"/>
  <c r="AG89" i="18" s="1"/>
  <c r="AG228" i="18" s="1"/>
  <c r="CI89" i="18" a="1"/>
  <c r="CI89" i="18" s="1"/>
  <c r="CI228" i="18" s="1"/>
  <c r="W89" i="18" a="1"/>
  <c r="W89" i="18" s="1"/>
  <c r="W228" i="18" s="1"/>
  <c r="BI89" i="18" a="1"/>
  <c r="BI89" i="18" s="1"/>
  <c r="BI228" i="18" s="1"/>
  <c r="DD89" i="18" a="1"/>
  <c r="DD89" i="18" s="1"/>
  <c r="DD228" i="18" s="1"/>
  <c r="K89" i="18" a="1"/>
  <c r="K89" i="18" s="1"/>
  <c r="K228" i="18" s="1"/>
  <c r="AN89" i="18" a="1"/>
  <c r="AN89" i="18" s="1"/>
  <c r="AN228" i="18" s="1"/>
  <c r="CD89" i="18" a="1"/>
  <c r="CD89" i="18" s="1"/>
  <c r="CD228" i="18" s="1"/>
  <c r="DA89" i="18" a="1"/>
  <c r="DA89" i="18" s="1"/>
  <c r="DA228" i="18" s="1"/>
  <c r="Z89" i="18" a="1"/>
  <c r="Z89" i="18" s="1"/>
  <c r="Z228" i="18" s="1"/>
  <c r="BJ89" i="18" a="1"/>
  <c r="BJ89" i="18" s="1"/>
  <c r="BJ228" i="18" s="1"/>
  <c r="BU89" i="18" a="1"/>
  <c r="BU89" i="18" s="1"/>
  <c r="BU228" i="18" s="1"/>
  <c r="H89" i="18" a="1"/>
  <c r="H89" i="18" s="1"/>
  <c r="H228" i="18" s="1"/>
  <c r="DH89" i="18" a="1"/>
  <c r="DH89" i="18" s="1"/>
  <c r="DH228" i="18" s="1"/>
  <c r="CU8" i="18" a="1"/>
  <c r="CU8" i="18" s="1"/>
  <c r="CU147" i="18" s="1"/>
  <c r="BL8" i="18" a="1"/>
  <c r="BL8" i="18" s="1"/>
  <c r="BL147" i="18" s="1"/>
  <c r="DO8" i="18" a="1"/>
  <c r="DO8" i="18" s="1"/>
  <c r="DO147" i="18" s="1"/>
  <c r="BG8" i="18" a="1"/>
  <c r="BG8" i="18" s="1"/>
  <c r="BG147" i="18" s="1"/>
  <c r="CI8" i="18" a="1"/>
  <c r="CI8" i="18" s="1"/>
  <c r="CI147" i="18" s="1"/>
  <c r="AE8" i="18" a="1"/>
  <c r="AE8" i="18" s="1"/>
  <c r="AE147" i="18" s="1"/>
  <c r="CX8" i="18" a="1"/>
  <c r="CX8" i="18" s="1"/>
  <c r="CX147" i="18" s="1"/>
  <c r="Z8" i="18" a="1"/>
  <c r="Z8" i="18" s="1"/>
  <c r="Z147" i="18" s="1"/>
  <c r="BS8" i="18" a="1"/>
  <c r="BS8" i="18" s="1"/>
  <c r="BS147" i="18" s="1"/>
  <c r="G8" i="18" a="1"/>
  <c r="G8" i="18" s="1"/>
  <c r="G147" i="18" s="1"/>
  <c r="BE8" i="18" a="1"/>
  <c r="BE8" i="18" s="1"/>
  <c r="BE147" i="18" s="1"/>
  <c r="CV8" i="18" a="1"/>
  <c r="CV8" i="18" s="1"/>
  <c r="CV147" i="18" s="1"/>
  <c r="AL8" i="18" a="1"/>
  <c r="AL8" i="18" s="1"/>
  <c r="AL147" i="18" s="1"/>
  <c r="DA8" i="18" a="1"/>
  <c r="DA8" i="18" s="1"/>
  <c r="DA147" i="18" s="1"/>
  <c r="AG8" i="18" a="1"/>
  <c r="AG8" i="18" s="1"/>
  <c r="AG147" i="18" s="1"/>
  <c r="CK24" i="18" a="1"/>
  <c r="CK24" i="18" s="1"/>
  <c r="CK163" i="18" s="1"/>
  <c r="Y24" i="18" a="1"/>
  <c r="Y24" i="18" s="1"/>
  <c r="Y163" i="18" s="1"/>
  <c r="CA24" i="18" a="1"/>
  <c r="CA24" i="18" s="1"/>
  <c r="CA163" i="18" s="1"/>
  <c r="O24" i="18" a="1"/>
  <c r="O24" i="18" s="1"/>
  <c r="O163" i="18" s="1"/>
  <c r="BQ24" i="18" a="1"/>
  <c r="BQ24" i="18" s="1"/>
  <c r="BQ163" i="18" s="1"/>
  <c r="E24" i="18" a="1"/>
  <c r="E24" i="18" s="1"/>
  <c r="E163" i="18" s="1"/>
  <c r="BP24" i="18" a="1"/>
  <c r="BP24" i="18" s="1"/>
  <c r="BP163" i="18" s="1"/>
  <c r="DN24" i="18" a="1"/>
  <c r="DN24" i="18" s="1"/>
  <c r="DN163" i="18" s="1"/>
  <c r="BB24" i="18" a="1"/>
  <c r="BB24" i="18" s="1"/>
  <c r="BB163" i="18" s="1"/>
  <c r="DI24" i="18" a="1"/>
  <c r="DI24" i="18" s="1"/>
  <c r="DI163" i="18" s="1"/>
  <c r="AW24" i="18" a="1"/>
  <c r="AW24" i="18" s="1"/>
  <c r="AW163" i="18" s="1"/>
  <c r="AB24" i="18" a="1"/>
  <c r="AB24" i="18" s="1"/>
  <c r="AB163" i="18" s="1"/>
  <c r="BH24" i="18" a="1"/>
  <c r="BH24" i="18" s="1"/>
  <c r="BH163" i="18" s="1"/>
  <c r="S24" i="18" a="1"/>
  <c r="S24" i="18" s="1"/>
  <c r="S163" i="18" s="1"/>
  <c r="AY24" i="18" a="1"/>
  <c r="AY24" i="18" s="1"/>
  <c r="AY163" i="18" s="1"/>
  <c r="CC28" i="18" a="1"/>
  <c r="CC28" i="18" s="1"/>
  <c r="CC167" i="18" s="1"/>
  <c r="Q28" i="18" a="1"/>
  <c r="Q28" i="18" s="1"/>
  <c r="Q167" i="18" s="1"/>
  <c r="BG28" i="18" a="1"/>
  <c r="BG28" i="18" s="1"/>
  <c r="BG167" i="18" s="1"/>
  <c r="CQ28" i="18" a="1"/>
  <c r="CQ28" i="18" s="1"/>
  <c r="CQ167" i="18" s="1"/>
  <c r="V28" i="18" a="1"/>
  <c r="V28" i="18" s="1"/>
  <c r="V167" i="18" s="1"/>
  <c r="CP28" i="18" a="1"/>
  <c r="CP28" i="18" s="1"/>
  <c r="CP167" i="18" s="1"/>
  <c r="U28" i="18" a="1"/>
  <c r="U28" i="18" s="1"/>
  <c r="U167" i="18" s="1"/>
  <c r="AJ28" i="18" a="1"/>
  <c r="AJ28" i="18" s="1"/>
  <c r="AJ167" i="18" s="1"/>
  <c r="DE28" i="18" a="1"/>
  <c r="DE28" i="18" s="1"/>
  <c r="DE167" i="18" s="1"/>
  <c r="AO28" i="18" a="1"/>
  <c r="AO28" i="18" s="1"/>
  <c r="AO167" i="18" s="1"/>
  <c r="BN28" i="18" a="1"/>
  <c r="BN28" i="18" s="1"/>
  <c r="BN167" i="18" s="1"/>
  <c r="DN28" i="18" a="1"/>
  <c r="DN28" i="18" s="1"/>
  <c r="DN167" i="18" s="1"/>
  <c r="AS28" i="18" a="1"/>
  <c r="AS28" i="18" s="1"/>
  <c r="AS167" i="18" s="1"/>
  <c r="CR28" i="18" a="1"/>
  <c r="CR28" i="18" s="1"/>
  <c r="CR167" i="18" s="1"/>
  <c r="DM28" i="18" a="1"/>
  <c r="DM28" i="18" s="1"/>
  <c r="DM167" i="18" s="1"/>
  <c r="BQ55" i="18" a="1"/>
  <c r="BQ55" i="18" s="1"/>
  <c r="BQ194" i="18" s="1"/>
  <c r="E55" i="18" a="1"/>
  <c r="E55" i="18" s="1"/>
  <c r="E194" i="18" s="1"/>
  <c r="BN55" i="18" a="1"/>
  <c r="BN55" i="18" s="1"/>
  <c r="BN194" i="18" s="1"/>
  <c r="DN55" i="18" a="1"/>
  <c r="DN55" i="18" s="1"/>
  <c r="DN194" i="18" s="1"/>
  <c r="AG55" i="18" a="1"/>
  <c r="AG55" i="18" s="1"/>
  <c r="AG194" i="18" s="1"/>
  <c r="CC55" i="18" a="1"/>
  <c r="CC55" i="18" s="1"/>
  <c r="CC194" i="18" s="1"/>
  <c r="CZ55" i="18" a="1"/>
  <c r="CZ55" i="18" s="1"/>
  <c r="CZ194" i="18" s="1"/>
  <c r="M55" i="18" a="1"/>
  <c r="M55" i="18" s="1"/>
  <c r="M194" i="18" s="1"/>
  <c r="AN55" i="18" a="1"/>
  <c r="AN55" i="18" s="1"/>
  <c r="AN194" i="18" s="1"/>
  <c r="BX55" i="18" a="1"/>
  <c r="BX55" i="18" s="1"/>
  <c r="BX194" i="18" s="1"/>
  <c r="X55" i="18" a="1"/>
  <c r="X55" i="18" s="1"/>
  <c r="X194" i="18" s="1"/>
  <c r="DP55" i="18" a="1"/>
  <c r="DP55" i="18" s="1"/>
  <c r="DP194" i="18" s="1"/>
  <c r="BB55" i="18" a="1"/>
  <c r="BB55" i="18" s="1"/>
  <c r="BB194" i="18" s="1"/>
  <c r="DK55" i="18" a="1"/>
  <c r="DK55" i="18" s="1"/>
  <c r="DK194" i="18" s="1"/>
  <c r="Q55" i="18" a="1"/>
  <c r="Q55" i="18" s="1"/>
  <c r="Q194" i="18" s="1"/>
  <c r="BI71" i="18" a="1"/>
  <c r="BI71" i="18" s="1"/>
  <c r="BI210" i="18" s="1"/>
  <c r="DP71" i="18" a="1"/>
  <c r="DP71" i="18" s="1"/>
  <c r="DP210" i="18" s="1"/>
  <c r="BD71" i="18" a="1"/>
  <c r="BD71" i="18" s="1"/>
  <c r="BD210" i="18" s="1"/>
  <c r="DF71" i="18" a="1"/>
  <c r="DF71" i="18" s="1"/>
  <c r="DF210" i="18" s="1"/>
  <c r="AT71" i="18" a="1"/>
  <c r="AT71" i="18" s="1"/>
  <c r="AT210" i="18" s="1"/>
  <c r="DA71" i="18" a="1"/>
  <c r="DA71" i="18" s="1"/>
  <c r="DA210" i="18" s="1"/>
  <c r="AO71" i="18" a="1"/>
  <c r="AO71" i="18" s="1"/>
  <c r="AO210" i="18" s="1"/>
  <c r="CQ71" i="18" a="1"/>
  <c r="CQ71" i="18" s="1"/>
  <c r="CQ210" i="18" s="1"/>
  <c r="BO71" i="18" a="1"/>
  <c r="BO71" i="18" s="1"/>
  <c r="BO210" i="18" s="1"/>
  <c r="BA71" i="18" a="1"/>
  <c r="BA71" i="18" s="1"/>
  <c r="BA210" i="18" s="1"/>
  <c r="Y71" i="18" a="1"/>
  <c r="Y71" i="18" s="1"/>
  <c r="Y210" i="18" s="1"/>
  <c r="BT71" i="18" a="1"/>
  <c r="BT71" i="18" s="1"/>
  <c r="BT210" i="18" s="1"/>
  <c r="Z71" i="18" a="1"/>
  <c r="Z71" i="18" s="1"/>
  <c r="Z210" i="18" s="1"/>
  <c r="DN71" i="18" a="1"/>
  <c r="DN71" i="18" s="1"/>
  <c r="DN210" i="18" s="1"/>
  <c r="DP87" i="18" a="1"/>
  <c r="DP87" i="18" s="1"/>
  <c r="DP226" i="18" s="1"/>
  <c r="BD87" i="18" a="1"/>
  <c r="BD87" i="18" s="1"/>
  <c r="BD226" i="18" s="1"/>
  <c r="DF87" i="18" a="1"/>
  <c r="DF87" i="18" s="1"/>
  <c r="DF226" i="18" s="1"/>
  <c r="AT87" i="18" a="1"/>
  <c r="AT87" i="18" s="1"/>
  <c r="AT226" i="18" s="1"/>
  <c r="CM87" i="18" a="1"/>
  <c r="CM87" i="18" s="1"/>
  <c r="CM226" i="18" s="1"/>
  <c r="L87" i="18" a="1"/>
  <c r="L87" i="18" s="1"/>
  <c r="L226" i="18" s="1"/>
  <c r="AI87" i="18" a="1"/>
  <c r="AI87" i="18" s="1"/>
  <c r="AI226" i="18" s="1"/>
  <c r="BK87" i="18" a="1"/>
  <c r="BK87" i="18" s="1"/>
  <c r="BK226" i="18" s="1"/>
  <c r="DM87" i="18" a="1"/>
  <c r="DM87" i="18" s="1"/>
  <c r="DM226" i="18" s="1"/>
  <c r="AL87" i="18" a="1"/>
  <c r="AL87" i="18" s="1"/>
  <c r="AL226" i="18" s="1"/>
  <c r="CV87" i="18" a="1"/>
  <c r="CV87" i="18" s="1"/>
  <c r="CV226" i="18" s="1"/>
  <c r="W87" i="18" a="1"/>
  <c r="W87" i="18" s="1"/>
  <c r="W226" i="18" s="1"/>
  <c r="CP87" i="18" a="1"/>
  <c r="CP87" i="18" s="1"/>
  <c r="CP226" i="18" s="1"/>
  <c r="Q87" i="18" a="1"/>
  <c r="Q87" i="18" s="1"/>
  <c r="Q226" i="18" s="1"/>
  <c r="I87" i="18" a="1"/>
  <c r="I87" i="18" s="1"/>
  <c r="I226" i="18" s="1"/>
  <c r="DK50" i="18" a="1"/>
  <c r="DK50" i="18" s="1"/>
  <c r="DK189" i="18" s="1"/>
  <c r="AY50" i="18" a="1"/>
  <c r="AY50" i="18" s="1"/>
  <c r="AY189" i="18" s="1"/>
  <c r="CY50" i="18" a="1"/>
  <c r="CY50" i="18" s="1"/>
  <c r="CY189" i="18" s="1"/>
  <c r="AM50" i="18" a="1"/>
  <c r="AM50" i="18" s="1"/>
  <c r="AM189" i="18" s="1"/>
  <c r="CM50" i="18" a="1"/>
  <c r="CM50" i="18" s="1"/>
  <c r="CM189" i="18" s="1"/>
  <c r="DQ50" i="18" a="1"/>
  <c r="DQ50" i="18" s="1"/>
  <c r="DQ189" i="18" s="1"/>
  <c r="W50" i="18" a="1"/>
  <c r="W50" i="18" s="1"/>
  <c r="W189" i="18" s="1"/>
  <c r="BT50" i="18" a="1"/>
  <c r="BT50" i="18" s="1"/>
  <c r="BT189" i="18" s="1"/>
  <c r="DG50" i="18" a="1"/>
  <c r="DG50" i="18" s="1"/>
  <c r="DG189" i="18" s="1"/>
  <c r="Z50" i="18" a="1"/>
  <c r="Z50" i="18" s="1"/>
  <c r="Z189" i="18" s="1"/>
  <c r="M50" i="18" a="1"/>
  <c r="M50" i="18" s="1"/>
  <c r="M189" i="18" s="1"/>
  <c r="BR50" i="18" a="1"/>
  <c r="BR50" i="18" s="1"/>
  <c r="BR189" i="18" s="1"/>
  <c r="P50" i="18" a="1"/>
  <c r="P50" i="18" s="1"/>
  <c r="N50" i="18" a="1"/>
  <c r="N50" i="18" s="1"/>
  <c r="N189" i="18" s="1"/>
  <c r="AA50" i="18" a="1"/>
  <c r="AA50" i="18" s="1"/>
  <c r="AA189" i="18" s="1"/>
  <c r="CT25" i="18" a="1"/>
  <c r="CT25" i="18" s="1"/>
  <c r="CT164" i="18" s="1"/>
  <c r="AH25" i="18" a="1"/>
  <c r="AH25" i="18" s="1"/>
  <c r="AH164" i="18" s="1"/>
  <c r="CJ25" i="18" a="1"/>
  <c r="CJ25" i="18" s="1"/>
  <c r="CJ164" i="18" s="1"/>
  <c r="X25" i="18" a="1"/>
  <c r="X25" i="18" s="1"/>
  <c r="X164" i="18" s="1"/>
  <c r="N5" i="18" a="1"/>
  <c r="N5" i="18" s="1"/>
  <c r="N144" i="18" s="1"/>
  <c r="BX45" i="18" a="1"/>
  <c r="BX45" i="18" s="1"/>
  <c r="BX184" i="18" s="1"/>
  <c r="AW40" i="18" a="1"/>
  <c r="AW40" i="18" s="1"/>
  <c r="AW179" i="18" s="1"/>
  <c r="AE91" i="18" a="1"/>
  <c r="AE91" i="18" s="1"/>
  <c r="AE230" i="18" s="1"/>
  <c r="E15" i="18" a="1"/>
  <c r="E15" i="18" s="1"/>
  <c r="E154" i="18" s="1"/>
  <c r="AP15" i="18" a="1"/>
  <c r="AP15" i="18" s="1"/>
  <c r="AP154" i="18" s="1"/>
  <c r="BT62" i="18" a="1"/>
  <c r="BT62" i="18" s="1"/>
  <c r="BT201" i="18" s="1"/>
  <c r="AV21" i="18" a="1"/>
  <c r="AV21" i="18" s="1"/>
  <c r="AV160" i="18" s="1"/>
  <c r="BB21" i="18" a="1"/>
  <c r="BB21" i="18" s="1"/>
  <c r="BB160" i="18" s="1"/>
  <c r="BC10" i="18" a="1"/>
  <c r="BC10" i="18" s="1"/>
  <c r="BC149" i="18" s="1"/>
  <c r="AA10" i="18" a="1"/>
  <c r="AA10" i="18" s="1"/>
  <c r="AA149" i="18" s="1"/>
  <c r="CT38" i="18" a="1"/>
  <c r="CT38" i="18" s="1"/>
  <c r="CT177" i="18" s="1"/>
  <c r="CP59" i="18" a="1"/>
  <c r="CP59" i="18" s="1"/>
  <c r="CP198" i="18" s="1"/>
  <c r="F59" i="18" a="1"/>
  <c r="F59" i="18" s="1"/>
  <c r="F198" i="18" s="1"/>
  <c r="X19" i="18" a="1"/>
  <c r="X19" i="18" s="1"/>
  <c r="X158" i="18" s="1"/>
  <c r="P9" i="18" a="1"/>
  <c r="P9" i="18" s="1"/>
  <c r="AG9" i="18" a="1"/>
  <c r="AG9" i="18" s="1"/>
  <c r="AG148" i="18" s="1"/>
  <c r="BH60" i="18" a="1"/>
  <c r="BH60" i="18" s="1"/>
  <c r="BH199" i="18" s="1"/>
  <c r="BX99" i="18" a="1"/>
  <c r="BX99" i="18" s="1"/>
  <c r="BX238" i="18" s="1"/>
  <c r="Z99" i="18" a="1"/>
  <c r="Z99" i="18" s="1"/>
  <c r="Z238" i="18" s="1"/>
  <c r="S18" i="18" a="1"/>
  <c r="S18" i="18" s="1"/>
  <c r="S157" i="18" s="1"/>
  <c r="BV18" i="18" a="1"/>
  <c r="BV18" i="18" s="1"/>
  <c r="BV157" i="18" s="1"/>
  <c r="BF18" i="18" a="1"/>
  <c r="BF18" i="18" s="1"/>
  <c r="BF157" i="18" s="1"/>
  <c r="BK18" i="18" a="1"/>
  <c r="BK18" i="18" s="1"/>
  <c r="BK157" i="18" s="1"/>
  <c r="CD18" i="18" a="1"/>
  <c r="CD18" i="18" s="1"/>
  <c r="CD157" i="18" s="1"/>
  <c r="I18" i="18" a="1"/>
  <c r="I18" i="18" s="1"/>
  <c r="I157" i="18" s="1"/>
  <c r="DI18" i="18" a="1"/>
  <c r="DI18" i="18" s="1"/>
  <c r="DI157" i="18" s="1"/>
  <c r="P42" i="18" a="1"/>
  <c r="P42" i="18" s="1"/>
  <c r="BS42" i="18" a="1"/>
  <c r="BS42" i="18" s="1"/>
  <c r="BS181" i="18" s="1"/>
  <c r="BK81" i="18" a="1"/>
  <c r="BK81" i="18" s="1"/>
  <c r="BK220" i="18" s="1"/>
  <c r="DD98" i="18" a="1"/>
  <c r="DD98" i="18" s="1"/>
  <c r="DD237" i="18" s="1"/>
  <c r="BZ98" i="18" a="1"/>
  <c r="BZ98" i="18" s="1"/>
  <c r="BZ237" i="18" s="1"/>
  <c r="DE19" i="18" a="1"/>
  <c r="DE19" i="18" s="1"/>
  <c r="DE158" i="18" s="1"/>
  <c r="DG54" i="18" a="1"/>
  <c r="DG54" i="18" s="1"/>
  <c r="DG193" i="18" s="1"/>
  <c r="CX54" i="18" a="1"/>
  <c r="CX54" i="18" s="1"/>
  <c r="CX193" i="18" s="1"/>
  <c r="CD104" i="18" a="1"/>
  <c r="CD104" i="18" s="1"/>
  <c r="CD243" i="18" s="1"/>
  <c r="AS104" i="18" a="1"/>
  <c r="AS104" i="18" s="1"/>
  <c r="AS243" i="18" s="1"/>
  <c r="BO27" i="18" a="1"/>
  <c r="BO27" i="18" s="1"/>
  <c r="BO166" i="18" s="1"/>
  <c r="DF27" i="18" a="1"/>
  <c r="DF27" i="18" s="1"/>
  <c r="DF166" i="18" s="1"/>
  <c r="AK27" i="18" a="1"/>
  <c r="AK27" i="18" s="1"/>
  <c r="AK166" i="18" s="1"/>
  <c r="BJ27" i="18" a="1"/>
  <c r="BJ27" i="18" s="1"/>
  <c r="BJ166" i="18" s="1"/>
  <c r="DE27" i="18" a="1"/>
  <c r="DE27" i="18" s="1"/>
  <c r="DE166" i="18" s="1"/>
  <c r="DD27" i="18" a="1"/>
  <c r="DD27" i="18" s="1"/>
  <c r="DD166" i="18" s="1"/>
  <c r="I27" i="18" a="1"/>
  <c r="I27" i="18" s="1"/>
  <c r="I166" i="18" s="1"/>
  <c r="AX27" i="18" a="1"/>
  <c r="AX27" i="18" s="1"/>
  <c r="AX166" i="18" s="1"/>
  <c r="CH27" i="18" a="1"/>
  <c r="CH27" i="18" s="1"/>
  <c r="CH166" i="18" s="1"/>
  <c r="G27" i="18" a="1"/>
  <c r="G27" i="18" s="1"/>
  <c r="G166" i="18" s="1"/>
  <c r="AQ27" i="18" a="1"/>
  <c r="AQ27" i="18" s="1"/>
  <c r="AQ166" i="18" s="1"/>
  <c r="AV27" i="18" a="1"/>
  <c r="AV27" i="18" s="1"/>
  <c r="AV166" i="18" s="1"/>
  <c r="F27" i="18" a="1"/>
  <c r="F27" i="18" s="1"/>
  <c r="F166" i="18" s="1"/>
  <c r="BH6" i="18" a="1"/>
  <c r="BH6" i="18" s="1"/>
  <c r="BH145" i="18" s="1"/>
  <c r="DO6" i="18" a="1"/>
  <c r="DO6" i="18" s="1"/>
  <c r="DO145" i="18" s="1"/>
  <c r="AX6" i="18" a="1"/>
  <c r="AX6" i="18" s="1"/>
  <c r="AX145" i="18" s="1"/>
  <c r="CV6" i="18" a="1"/>
  <c r="CV6" i="18" s="1"/>
  <c r="CV145" i="18" s="1"/>
  <c r="AA6" i="18" a="1"/>
  <c r="AA6" i="18" s="1"/>
  <c r="AA145" i="18" s="1"/>
  <c r="AE6" i="18" a="1"/>
  <c r="AE6" i="18" s="1"/>
  <c r="AE145" i="18" s="1"/>
  <c r="DD6" i="18" a="1"/>
  <c r="DD6" i="18" s="1"/>
  <c r="DD145" i="18" s="1"/>
  <c r="AD6" i="18" a="1"/>
  <c r="AD6" i="18" s="1"/>
  <c r="AD145" i="18" s="1"/>
  <c r="BS6" i="18" a="1"/>
  <c r="BS6" i="18" s="1"/>
  <c r="BS145" i="18" s="1"/>
  <c r="DL6" i="18" a="1"/>
  <c r="DL6" i="18" s="1"/>
  <c r="DL145" i="18" s="1"/>
  <c r="AQ6" i="18" a="1"/>
  <c r="AQ6" i="18" s="1"/>
  <c r="AQ145" i="18" s="1"/>
  <c r="CS6" i="18" a="1"/>
  <c r="CS6" i="18" s="1"/>
  <c r="CS145" i="18" s="1"/>
  <c r="X6" i="18" a="1"/>
  <c r="X6" i="18" s="1"/>
  <c r="X145" i="18" s="1"/>
  <c r="CU82" i="18" a="1"/>
  <c r="CU82" i="18" s="1"/>
  <c r="CU221" i="18" s="1"/>
  <c r="BG82" i="18" a="1"/>
  <c r="BG82" i="18" s="1"/>
  <c r="BG221" i="18" s="1"/>
  <c r="W82" i="18" a="1"/>
  <c r="W82" i="18" s="1"/>
  <c r="W221" i="18" s="1"/>
  <c r="CZ82" i="18" a="1"/>
  <c r="CZ82" i="18" s="1"/>
  <c r="CZ221" i="18" s="1"/>
  <c r="BP82" i="18" a="1"/>
  <c r="BP82" i="18" s="1"/>
  <c r="BP221" i="18" s="1"/>
  <c r="AF82" i="18" a="1"/>
  <c r="AF82" i="18" s="1"/>
  <c r="AF221" i="18" s="1"/>
  <c r="CT82" i="18" a="1"/>
  <c r="CT82" i="18" s="1"/>
  <c r="CT221" i="18" s="1"/>
  <c r="AC82" i="18" a="1"/>
  <c r="AC82" i="18" s="1"/>
  <c r="AC221" i="18" s="1"/>
  <c r="BJ82" i="18" a="1"/>
  <c r="BJ82" i="18" s="1"/>
  <c r="BJ221" i="18" s="1"/>
  <c r="BR82" i="18" a="1"/>
  <c r="BR82" i="18" s="1"/>
  <c r="BR221" i="18" s="1"/>
  <c r="Q82" i="18" a="1"/>
  <c r="Q82" i="18" s="1"/>
  <c r="Q221" i="18" s="1"/>
  <c r="CL82" i="18" a="1"/>
  <c r="CL82" i="18" s="1"/>
  <c r="CL221" i="18" s="1"/>
  <c r="CS82" i="18" a="1"/>
  <c r="CS82" i="18" s="1"/>
  <c r="CS221" i="18" s="1"/>
  <c r="AI98" i="18" a="1"/>
  <c r="AI98" i="18" s="1"/>
  <c r="AI237" i="18" s="1"/>
  <c r="CK104" i="18" a="1"/>
  <c r="CK104" i="18" s="1"/>
  <c r="CK243" i="18" s="1"/>
  <c r="AV22" i="18" a="1"/>
  <c r="AV22" i="18" s="1"/>
  <c r="AV161" i="18" s="1"/>
  <c r="CO22" i="18" a="1"/>
  <c r="CO22" i="18" s="1"/>
  <c r="CO161" i="18" s="1"/>
  <c r="T22" i="18" a="1"/>
  <c r="T22" i="18" s="1"/>
  <c r="T161" i="18" s="1"/>
  <c r="BQ22" i="18" a="1"/>
  <c r="BQ22" i="18" s="1"/>
  <c r="BQ161" i="18" s="1"/>
  <c r="DO22" i="18" a="1"/>
  <c r="DO22" i="18" s="1"/>
  <c r="DO161" i="18" s="1"/>
  <c r="AX22" i="18" a="1"/>
  <c r="AX22" i="18" s="1"/>
  <c r="AX161" i="18" s="1"/>
  <c r="CV22" i="18" a="1"/>
  <c r="CV22" i="18" s="1"/>
  <c r="CV161" i="18" s="1"/>
  <c r="V22" i="18" a="1"/>
  <c r="V22" i="18" s="1"/>
  <c r="V161" i="18" s="1"/>
  <c r="BK22" i="18" a="1"/>
  <c r="BK22" i="18" s="1"/>
  <c r="BK161" i="18" s="1"/>
  <c r="BM22" i="18" a="1"/>
  <c r="BM22" i="18" s="1"/>
  <c r="BM161" i="18" s="1"/>
  <c r="AP22" i="18" a="1"/>
  <c r="AP22" i="18" s="1"/>
  <c r="AP161" i="18" s="1"/>
  <c r="BA22" i="18" a="1"/>
  <c r="BA22" i="18" s="1"/>
  <c r="BA161" i="18" s="1"/>
  <c r="O22" i="18" a="1"/>
  <c r="O22" i="18" s="1"/>
  <c r="O161" i="18" s="1"/>
  <c r="DA37" i="18" a="1"/>
  <c r="DA37" i="18" s="1"/>
  <c r="DA176" i="18" s="1"/>
  <c r="W37" i="18" a="1"/>
  <c r="W37" i="18" s="1"/>
  <c r="W176" i="18" s="1"/>
  <c r="BF37" i="18" a="1"/>
  <c r="BF37" i="18" s="1"/>
  <c r="BF176" i="18" s="1"/>
  <c r="CS37" i="18" a="1"/>
  <c r="CS37" i="18" s="1"/>
  <c r="CS176" i="18" s="1"/>
  <c r="P37" i="18" a="1"/>
  <c r="P37" i="18" s="1"/>
  <c r="E37" i="18" a="1"/>
  <c r="E37" i="18" s="1"/>
  <c r="E176" i="18" s="1"/>
  <c r="CE37" i="18" a="1"/>
  <c r="CE37" i="18" s="1"/>
  <c r="CE176" i="18" s="1"/>
  <c r="M37" i="18" a="1"/>
  <c r="M37" i="18" s="1"/>
  <c r="M176" i="18" s="1"/>
  <c r="BH37" i="18" a="1"/>
  <c r="BH37" i="18" s="1"/>
  <c r="BH176" i="18" s="1"/>
  <c r="AM37" i="18" a="1"/>
  <c r="AM37" i="18" s="1"/>
  <c r="AM176" i="18" s="1"/>
  <c r="DN37" i="18" a="1"/>
  <c r="DN37" i="18" s="1"/>
  <c r="DN176" i="18" s="1"/>
  <c r="Y37" i="18" a="1"/>
  <c r="Y37" i="18" s="1"/>
  <c r="Y176" i="18" s="1"/>
  <c r="BT37" i="18" a="1"/>
  <c r="BT37" i="18" s="1"/>
  <c r="BT176" i="18" s="1"/>
  <c r="BC32" i="18" a="1"/>
  <c r="BC32" i="18" s="1"/>
  <c r="BC171" i="18" s="1"/>
  <c r="DE32" i="18" a="1"/>
  <c r="DE32" i="18" s="1"/>
  <c r="DE171" i="18" s="1"/>
  <c r="AA32" i="18" a="1"/>
  <c r="AA32" i="18" s="1"/>
  <c r="AA171" i="18" s="1"/>
  <c r="BA32" i="18" a="1"/>
  <c r="BA32" i="18" s="1"/>
  <c r="BA171" i="18" s="1"/>
  <c r="BS32" i="18" a="1"/>
  <c r="BS32" i="18" s="1"/>
  <c r="BS171" i="18" s="1"/>
  <c r="BX32" i="18" a="1"/>
  <c r="BX32" i="18" s="1"/>
  <c r="BX171" i="18" s="1"/>
  <c r="DB32" i="18" a="1"/>
  <c r="DB32" i="18" s="1"/>
  <c r="DB171" i="18" s="1"/>
  <c r="AW32" i="18" a="1"/>
  <c r="AW32" i="18" s="1"/>
  <c r="AW171" i="18" s="1"/>
  <c r="CA32" i="18" a="1"/>
  <c r="CA32" i="18" s="1"/>
  <c r="CA171" i="18" s="1"/>
  <c r="J32" i="18" a="1"/>
  <c r="J32" i="18" s="1"/>
  <c r="J171" i="18" s="1"/>
  <c r="AD32" i="18" a="1"/>
  <c r="AD32" i="18" s="1"/>
  <c r="AD171" i="18" s="1"/>
  <c r="BR32" i="18" a="1"/>
  <c r="BR32" i="18" s="1"/>
  <c r="BR171" i="18" s="1"/>
  <c r="AR32" i="18" a="1"/>
  <c r="AR32" i="18" s="1"/>
  <c r="AR171" i="18" s="1"/>
  <c r="BA16" i="18" a="1"/>
  <c r="BA16" i="18" s="1"/>
  <c r="BA155" i="18" s="1"/>
  <c r="CQ16" i="18" a="1"/>
  <c r="CQ16" i="18" s="1"/>
  <c r="CQ155" i="18" s="1"/>
  <c r="Q16" i="18" a="1"/>
  <c r="Q16" i="18" s="1"/>
  <c r="Q155" i="18" s="1"/>
  <c r="BF16" i="18" a="1"/>
  <c r="BF16" i="18" s="1"/>
  <c r="BF155" i="18" s="1"/>
  <c r="BZ16" i="18" a="1"/>
  <c r="BZ16" i="18" s="1"/>
  <c r="BZ155" i="18" s="1"/>
  <c r="E16" i="18" a="1"/>
  <c r="E16" i="18" s="1"/>
  <c r="E155" i="18" s="1"/>
  <c r="AY16" i="18" a="1"/>
  <c r="AY16" i="18" s="1"/>
  <c r="AY155" i="18" s="1"/>
  <c r="BN16" i="18" a="1"/>
  <c r="BN16" i="18" s="1"/>
  <c r="BN155" i="18" s="1"/>
  <c r="DN16" i="18" a="1"/>
  <c r="DN16" i="18" s="1"/>
  <c r="DN155" i="18" s="1"/>
  <c r="AS16" i="18" a="1"/>
  <c r="AS16" i="18" s="1"/>
  <c r="AS155" i="18" s="1"/>
  <c r="BG16" i="18" a="1"/>
  <c r="BG16" i="18" s="1"/>
  <c r="BG155" i="18" s="1"/>
  <c r="CC16" i="18" a="1"/>
  <c r="CC16" i="18" s="1"/>
  <c r="CC155" i="18" s="1"/>
  <c r="CM16" i="18" a="1"/>
  <c r="CM16" i="18" s="1"/>
  <c r="CM155" i="18" s="1"/>
  <c r="DK36" i="18" a="1"/>
  <c r="DK36" i="18" s="1"/>
  <c r="DK175" i="18" s="1"/>
  <c r="AJ36" i="18" a="1"/>
  <c r="AJ36" i="18" s="1"/>
  <c r="AJ175" i="18" s="1"/>
  <c r="BT36" i="18" a="1"/>
  <c r="BT36" i="18" s="1"/>
  <c r="BT175" i="18" s="1"/>
  <c r="DD36" i="18" a="1"/>
  <c r="DD36" i="18" s="1"/>
  <c r="DD175" i="18" s="1"/>
  <c r="BO36" i="18" a="1"/>
  <c r="BO36" i="18" s="1"/>
  <c r="BO175" i="18" s="1"/>
  <c r="AK36" i="18" a="1"/>
  <c r="AK36" i="18" s="1"/>
  <c r="AK175" i="18" s="1"/>
  <c r="BM36" i="18" a="1"/>
  <c r="BM36" i="18" s="1"/>
  <c r="BM175" i="18" s="1"/>
  <c r="BS36" i="18" a="1"/>
  <c r="BS36" i="18" s="1"/>
  <c r="BS175" i="18" s="1"/>
  <c r="BD36" i="18" a="1"/>
  <c r="BD36" i="18" s="1"/>
  <c r="BD175" i="18" s="1"/>
  <c r="BR36" i="18" a="1"/>
  <c r="BR36" i="18" s="1"/>
  <c r="BR175" i="18" s="1"/>
  <c r="DG36" i="18" a="1"/>
  <c r="DG36" i="18" s="1"/>
  <c r="DG175" i="18" s="1"/>
  <c r="AM36" i="18" a="1"/>
  <c r="AM36" i="18" s="1"/>
  <c r="AM175" i="18" s="1"/>
  <c r="CV36" i="18" a="1"/>
  <c r="CV36" i="18" s="1"/>
  <c r="CV175" i="18" s="1"/>
  <c r="DM36" i="18" a="1"/>
  <c r="DM36" i="18" s="1"/>
  <c r="DM175" i="18" s="1"/>
  <c r="BO63" i="18" a="1"/>
  <c r="BO63" i="18" s="1"/>
  <c r="BO202" i="18" s="1"/>
  <c r="DQ63" i="18" a="1"/>
  <c r="DQ63" i="18" s="1"/>
  <c r="DQ202" i="18" s="1"/>
  <c r="BE63" i="18" a="1"/>
  <c r="BE63" i="18" s="1"/>
  <c r="BE202" i="18" s="1"/>
  <c r="DE63" i="18" a="1"/>
  <c r="DE63" i="18" s="1"/>
  <c r="DE202" i="18" s="1"/>
  <c r="AC63" i="18" a="1"/>
  <c r="AC63" i="18" s="1"/>
  <c r="AC202" i="18" s="1"/>
  <c r="BM63" i="18" a="1"/>
  <c r="BM63" i="18" s="1"/>
  <c r="BM202" i="18" s="1"/>
  <c r="CI63" i="18" a="1"/>
  <c r="CI63" i="18" s="1"/>
  <c r="CI202" i="18" s="1"/>
  <c r="H63" i="18" a="1"/>
  <c r="H63" i="18" s="1"/>
  <c r="H202" i="18" s="1"/>
  <c r="AQ63" i="18" a="1"/>
  <c r="AQ63" i="18" s="1"/>
  <c r="AQ202" i="18" s="1"/>
  <c r="CD63" i="18" a="1"/>
  <c r="CD63" i="18" s="1"/>
  <c r="CD202" i="18" s="1"/>
  <c r="T63" i="18" a="1"/>
  <c r="T63" i="18" s="1"/>
  <c r="T202" i="18" s="1"/>
  <c r="CS63" i="18" a="1"/>
  <c r="CS63" i="18" s="1"/>
  <c r="CS202" i="18" s="1"/>
  <c r="CJ63" i="18" a="1"/>
  <c r="CJ63" i="18" s="1"/>
  <c r="CJ202" i="18" s="1"/>
  <c r="AY63" i="18" a="1"/>
  <c r="AY63" i="18" s="1"/>
  <c r="AY202" i="18" s="1"/>
  <c r="BY63" i="18" a="1"/>
  <c r="BY63" i="18" s="1"/>
  <c r="BY202" i="18" s="1"/>
  <c r="BN75" i="18" a="1"/>
  <c r="BN75" i="18" s="1"/>
  <c r="BN214" i="18" s="1"/>
  <c r="DR75" i="18" a="1"/>
  <c r="DR75" i="18" s="1"/>
  <c r="DR214" i="18" s="1"/>
  <c r="BF75" i="18" a="1"/>
  <c r="BF75" i="18" s="1"/>
  <c r="BF214" i="18" s="1"/>
  <c r="CW75" i="18" a="1"/>
  <c r="CW75" i="18" s="1"/>
  <c r="CW214" i="18" s="1"/>
  <c r="O75" i="18" a="1"/>
  <c r="O75" i="18" s="1"/>
  <c r="O214" i="18" s="1"/>
  <c r="AM75" i="18" a="1"/>
  <c r="AM75" i="18" s="1"/>
  <c r="AM214" i="18" s="1"/>
  <c r="CO75" i="18" a="1"/>
  <c r="CO75" i="18" s="1"/>
  <c r="CO214" i="18" s="1"/>
  <c r="DS75" i="18" a="1"/>
  <c r="DS75" i="18" s="1"/>
  <c r="DS214" i="18" s="1"/>
  <c r="AF75" i="18" a="1"/>
  <c r="AF75" i="18" s="1"/>
  <c r="AF214" i="18" s="1"/>
  <c r="R75" i="18" a="1"/>
  <c r="R75" i="18" s="1"/>
  <c r="R214" i="18" s="1"/>
  <c r="BH75" i="18" a="1"/>
  <c r="BH75" i="18" s="1"/>
  <c r="BH214" i="18" s="1"/>
  <c r="BS75" i="18" a="1"/>
  <c r="BS75" i="18" s="1"/>
  <c r="BS214" i="18" s="1"/>
  <c r="AE75" i="18" a="1"/>
  <c r="AE75" i="18" s="1"/>
  <c r="AE214" i="18" s="1"/>
  <c r="BA75" i="18" a="1"/>
  <c r="BA75" i="18" s="1"/>
  <c r="BA214" i="18" s="1"/>
  <c r="DK94" i="18" a="1"/>
  <c r="DK94" i="18" s="1"/>
  <c r="DK233" i="18" s="1"/>
  <c r="DF94" i="18" a="1"/>
  <c r="DF94" i="18" s="1"/>
  <c r="DF233" i="18" s="1"/>
  <c r="AT94" i="18" a="1"/>
  <c r="AT94" i="18" s="1"/>
  <c r="AT233" i="18" s="1"/>
  <c r="BJ94" i="18" a="1"/>
  <c r="BJ94" i="18" s="1"/>
  <c r="BJ233" i="18" s="1"/>
  <c r="CS94" i="18" a="1"/>
  <c r="CS94" i="18" s="1"/>
  <c r="CS233" i="18" s="1"/>
  <c r="AA94" i="18" a="1"/>
  <c r="AA94" i="18" s="1"/>
  <c r="AA233" i="18" s="1"/>
  <c r="BN94" i="18" a="1"/>
  <c r="BN94" i="18" s="1"/>
  <c r="BN233" i="18" s="1"/>
  <c r="DI94" i="18" a="1"/>
  <c r="DI94" i="18" s="1"/>
  <c r="DI233" i="18" s="1"/>
  <c r="AR94" i="18" a="1"/>
  <c r="AR94" i="18" s="1"/>
  <c r="AR233" i="18" s="1"/>
  <c r="CB94" i="18" a="1"/>
  <c r="CB94" i="18" s="1"/>
  <c r="CB233" i="18" s="1"/>
  <c r="J94" i="18" a="1"/>
  <c r="J94" i="18" s="1"/>
  <c r="J233" i="18" s="1"/>
  <c r="F68" i="18" a="1"/>
  <c r="F68" i="18" s="1"/>
  <c r="F207" i="18" s="1"/>
  <c r="BE100" i="18" a="1"/>
  <c r="BE100" i="18" s="1"/>
  <c r="BE239" i="18" s="1"/>
  <c r="DR48" i="18" a="1"/>
  <c r="DR48" i="18" s="1"/>
  <c r="DR187" i="18" s="1"/>
  <c r="AD91" i="18" a="1"/>
  <c r="AD91" i="18" s="1"/>
  <c r="AD230" i="18" s="1"/>
  <c r="AT15" i="18" a="1"/>
  <c r="AT15" i="18" s="1"/>
  <c r="AT154" i="18" s="1"/>
  <c r="AA15" i="18" a="1"/>
  <c r="AA15" i="18" s="1"/>
  <c r="AA154" i="18" s="1"/>
  <c r="CW62" i="18" a="1"/>
  <c r="CW62" i="18" s="1"/>
  <c r="CW201" i="18" s="1"/>
  <c r="CO21" i="18" a="1"/>
  <c r="CO21" i="18" s="1"/>
  <c r="CO160" i="18" s="1"/>
  <c r="AL21" i="18" a="1"/>
  <c r="AL21" i="18" s="1"/>
  <c r="AL160" i="18" s="1"/>
  <c r="CR10" i="18" a="1"/>
  <c r="CR10" i="18" s="1"/>
  <c r="CR149" i="18" s="1"/>
  <c r="N10" i="18" a="1"/>
  <c r="N10" i="18" s="1"/>
  <c r="N149" i="18" s="1"/>
  <c r="AE38" i="18" a="1"/>
  <c r="AE38" i="18" s="1"/>
  <c r="AE177" i="18" s="1"/>
  <c r="U59" i="18" a="1"/>
  <c r="U59" i="18" s="1"/>
  <c r="U198" i="18" s="1"/>
  <c r="CW59" i="18" a="1"/>
  <c r="CW59" i="18" s="1"/>
  <c r="CW198" i="18" s="1"/>
  <c r="CM19" i="18" a="1"/>
  <c r="CM19" i="18" s="1"/>
  <c r="CM158" i="18" s="1"/>
  <c r="BE9" i="18" a="1"/>
  <c r="BE9" i="18" s="1"/>
  <c r="BE148" i="18" s="1"/>
  <c r="BQ9" i="18" a="1"/>
  <c r="BQ9" i="18" s="1"/>
  <c r="BQ148" i="18" s="1"/>
  <c r="DC60" i="18" a="1"/>
  <c r="DC60" i="18" s="1"/>
  <c r="DC199" i="18" s="1"/>
  <c r="DR99" i="18" a="1"/>
  <c r="DR99" i="18" s="1"/>
  <c r="DR238" i="18" s="1"/>
  <c r="CQ99" i="18" a="1"/>
  <c r="CQ99" i="18" s="1"/>
  <c r="CQ238" i="18" s="1"/>
  <c r="BR18" i="18" a="1"/>
  <c r="BR18" i="18" s="1"/>
  <c r="BR157" i="18" s="1"/>
  <c r="BQ18" i="18" a="1"/>
  <c r="BQ18" i="18" s="1"/>
  <c r="BQ157" i="18" s="1"/>
  <c r="AP18" i="18" a="1"/>
  <c r="AP18" i="18" s="1"/>
  <c r="AP157" i="18" s="1"/>
  <c r="Z18" i="18" a="1"/>
  <c r="Z18" i="18" s="1"/>
  <c r="Z157" i="18" s="1"/>
  <c r="BY18" i="18" a="1"/>
  <c r="BY18" i="18" s="1"/>
  <c r="BY157" i="18" s="1"/>
  <c r="CW18" i="18" a="1"/>
  <c r="CW18" i="18" s="1"/>
  <c r="CW157" i="18" s="1"/>
  <c r="DC18" i="18" a="1"/>
  <c r="DC18" i="18" s="1"/>
  <c r="DC157" i="18" s="1"/>
  <c r="BC42" i="18" a="1"/>
  <c r="BC42" i="18" s="1"/>
  <c r="BC181" i="18" s="1"/>
  <c r="AS81" i="18" a="1"/>
  <c r="AS81" i="18" s="1"/>
  <c r="AS220" i="18" s="1"/>
  <c r="CQ81" i="18" a="1"/>
  <c r="CQ81" i="18" s="1"/>
  <c r="CQ220" i="18" s="1"/>
  <c r="DR98" i="18" a="1"/>
  <c r="DR98" i="18" s="1"/>
  <c r="DR237" i="18" s="1"/>
  <c r="Y98" i="18" a="1"/>
  <c r="Y98" i="18" s="1"/>
  <c r="Y237" i="18" s="1"/>
  <c r="CU19" i="18" a="1"/>
  <c r="CU19" i="18" s="1"/>
  <c r="CU158" i="18" s="1"/>
  <c r="R54" i="18" a="1"/>
  <c r="R54" i="18" s="1"/>
  <c r="R193" i="18" s="1"/>
  <c r="CG54" i="18" a="1"/>
  <c r="CG54" i="18" s="1"/>
  <c r="CG193" i="18" s="1"/>
  <c r="AD104" i="18" a="1"/>
  <c r="AD104" i="18" s="1"/>
  <c r="AD243" i="18" s="1"/>
  <c r="DE104" i="18" a="1"/>
  <c r="DE104" i="18" s="1"/>
  <c r="DE243" i="18" s="1"/>
  <c r="BF27" i="18" a="1"/>
  <c r="BF27" i="18" s="1"/>
  <c r="BF166" i="18" s="1"/>
  <c r="DA27" i="18" a="1"/>
  <c r="DA27" i="18" s="1"/>
  <c r="DA166" i="18" s="1"/>
  <c r="AF27" i="18" a="1"/>
  <c r="AF27" i="18" s="1"/>
  <c r="AF166" i="18" s="1"/>
  <c r="BE27" i="18" a="1"/>
  <c r="BE27" i="18" s="1"/>
  <c r="BE166" i="18" s="1"/>
  <c r="CY27" i="18" a="1"/>
  <c r="CY27" i="18" s="1"/>
  <c r="CY166" i="18" s="1"/>
  <c r="CD27" i="18" a="1"/>
  <c r="CD27" i="18" s="1"/>
  <c r="CD166" i="18" s="1"/>
  <c r="DS27" i="18" a="1"/>
  <c r="DS27" i="18" s="1"/>
  <c r="DS166" i="18" s="1"/>
  <c r="AS27" i="18" a="1"/>
  <c r="AS27" i="18" s="1"/>
  <c r="AS166" i="18" s="1"/>
  <c r="BW27" i="18" a="1"/>
  <c r="BW27" i="18" s="1"/>
  <c r="BW166" i="18" s="1"/>
  <c r="DG27" i="18" a="1"/>
  <c r="DG27" i="18" s="1"/>
  <c r="DG166" i="18" s="1"/>
  <c r="AL27" i="18" a="1"/>
  <c r="AL27" i="18" s="1"/>
  <c r="AL166" i="18" s="1"/>
  <c r="T27" i="18" a="1"/>
  <c r="T27" i="18" s="1"/>
  <c r="T166" i="18" s="1"/>
  <c r="AD27" i="18" a="1"/>
  <c r="AD27" i="18" s="1"/>
  <c r="AD166" i="18" s="1"/>
  <c r="AY6" i="18" a="1"/>
  <c r="AY6" i="18" s="1"/>
  <c r="AY145" i="18" s="1"/>
  <c r="DJ6" i="18" a="1"/>
  <c r="DJ6" i="18" s="1"/>
  <c r="DJ145" i="18" s="1"/>
  <c r="AO6" i="18" a="1"/>
  <c r="AO6" i="18" s="1"/>
  <c r="AO145" i="18" s="1"/>
  <c r="CM6" i="18" a="1"/>
  <c r="CM6" i="18" s="1"/>
  <c r="CM145" i="18" s="1"/>
  <c r="V6" i="18" a="1"/>
  <c r="V6" i="18" s="1"/>
  <c r="V145" i="18" s="1"/>
  <c r="H6" i="18" a="1"/>
  <c r="H6" i="18" s="1"/>
  <c r="H145" i="18" s="1"/>
  <c r="CP6" i="18" a="1"/>
  <c r="CP6" i="18" s="1"/>
  <c r="CP145" i="18" s="1"/>
  <c r="U6" i="18" a="1"/>
  <c r="U6" i="18" s="1"/>
  <c r="U145" i="18" s="1"/>
  <c r="BN6" i="18" a="1"/>
  <c r="BN6" i="18" s="1"/>
  <c r="BN145" i="18" s="1"/>
  <c r="DC6" i="18" a="1"/>
  <c r="DC6" i="18" s="1"/>
  <c r="DC145" i="18" s="1"/>
  <c r="AL6" i="18" a="1"/>
  <c r="AL6" i="18" s="1"/>
  <c r="AL145" i="18" s="1"/>
  <c r="CJ6" i="18" a="1"/>
  <c r="CJ6" i="18" s="1"/>
  <c r="CJ145" i="18" s="1"/>
  <c r="O6" i="18" a="1"/>
  <c r="O6" i="18" s="1"/>
  <c r="O145" i="18" s="1"/>
  <c r="CM82" i="18" a="1"/>
  <c r="CM82" i="18" s="1"/>
  <c r="CM221" i="18" s="1"/>
  <c r="BC82" i="18" a="1"/>
  <c r="BC82" i="18" s="1"/>
  <c r="BC221" i="18" s="1"/>
  <c r="S82" i="18" a="1"/>
  <c r="S82" i="18" s="1"/>
  <c r="S221" i="18" s="1"/>
  <c r="CV82" i="18" a="1"/>
  <c r="CV82" i="18" s="1"/>
  <c r="CV221" i="18" s="1"/>
  <c r="BL82" i="18" a="1"/>
  <c r="BL82" i="18" s="1"/>
  <c r="BL221" i="18" s="1"/>
  <c r="AB82" i="18" a="1"/>
  <c r="AB82" i="18" s="1"/>
  <c r="AB221" i="18" s="1"/>
  <c r="CO82" i="18" a="1"/>
  <c r="CO82" i="18" s="1"/>
  <c r="CO221" i="18" s="1"/>
  <c r="M82" i="18" a="1"/>
  <c r="M82" i="18" s="1"/>
  <c r="M221" i="18" s="1"/>
  <c r="BE82" i="18" a="1"/>
  <c r="BE82" i="18" s="1"/>
  <c r="BE221" i="18" s="1"/>
  <c r="BA82" i="18" a="1"/>
  <c r="BA82" i="18" s="1"/>
  <c r="BA221" i="18" s="1"/>
  <c r="DR82" i="18" a="1"/>
  <c r="DR82" i="18" s="1"/>
  <c r="DR221" i="18" s="1"/>
  <c r="AW82" i="18" a="1"/>
  <c r="AW82" i="18" s="1"/>
  <c r="AW221" i="18" s="1"/>
  <c r="U82" i="18" a="1"/>
  <c r="U82" i="18" s="1"/>
  <c r="U221" i="18" s="1"/>
  <c r="BV98" i="18" a="1"/>
  <c r="BV98" i="18" s="1"/>
  <c r="BV237" i="18" s="1"/>
  <c r="DH22" i="18" a="1"/>
  <c r="DH22" i="18" s="1"/>
  <c r="DH161" i="18" s="1"/>
  <c r="AM22" i="18" a="1"/>
  <c r="AM22" i="18" s="1"/>
  <c r="AM161" i="18" s="1"/>
  <c r="CF22" i="18" a="1"/>
  <c r="CF22" i="18" s="1"/>
  <c r="CF161" i="18" s="1"/>
  <c r="K22" i="18" a="1"/>
  <c r="K22" i="18" s="1"/>
  <c r="K161" i="18" s="1"/>
  <c r="BH22" i="18" a="1"/>
  <c r="BH22" i="18" s="1"/>
  <c r="BH161" i="18" s="1"/>
  <c r="DJ22" i="18" a="1"/>
  <c r="DJ22" i="18" s="1"/>
  <c r="DJ161" i="18" s="1"/>
  <c r="AO22" i="18" a="1"/>
  <c r="AO22" i="18" s="1"/>
  <c r="AO161" i="18" s="1"/>
  <c r="CH22" i="18" a="1"/>
  <c r="CH22" i="18" s="1"/>
  <c r="CH161" i="18" s="1"/>
  <c r="M22" i="18" a="1"/>
  <c r="M22" i="18" s="1"/>
  <c r="M161" i="18" s="1"/>
  <c r="BF22" i="18" a="1"/>
  <c r="BF22" i="18" s="1"/>
  <c r="BF161" i="18" s="1"/>
  <c r="AU22" i="18" a="1"/>
  <c r="AU22" i="18" s="1"/>
  <c r="AU161" i="18" s="1"/>
  <c r="X22" i="18" a="1"/>
  <c r="X22" i="18" s="1"/>
  <c r="X161" i="18" s="1"/>
  <c r="AI22" i="18" a="1"/>
  <c r="AI22" i="18" s="1"/>
  <c r="AI161" i="18" s="1"/>
  <c r="DR37" i="18" a="1"/>
  <c r="DR37" i="18" s="1"/>
  <c r="DR176" i="18" s="1"/>
  <c r="CI37" i="18" a="1"/>
  <c r="CI37" i="18" s="1"/>
  <c r="CI176" i="18" s="1"/>
  <c r="R37" i="18" a="1"/>
  <c r="R37" i="18" s="1"/>
  <c r="R176" i="18" s="1"/>
  <c r="BA37" i="18" a="1"/>
  <c r="BA37" i="18" s="1"/>
  <c r="BA176" i="18" s="1"/>
  <c r="CM37" i="18" a="1"/>
  <c r="CM37" i="18" s="1"/>
  <c r="CM176" i="18" s="1"/>
  <c r="K37" i="18" a="1"/>
  <c r="K37" i="18" s="1"/>
  <c r="K176" i="18" s="1"/>
  <c r="DK37" i="18" a="1"/>
  <c r="DK37" i="18" s="1"/>
  <c r="DK176" i="18" s="1"/>
  <c r="BW37" i="18" a="1"/>
  <c r="BW37" i="18" s="1"/>
  <c r="BW176" i="18" s="1"/>
  <c r="CK37" i="18" a="1"/>
  <c r="CK37" i="18" s="1"/>
  <c r="CK176" i="18" s="1"/>
  <c r="T37" i="18" a="1"/>
  <c r="T37" i="18" s="1"/>
  <c r="T176" i="18" s="1"/>
  <c r="AC37" i="18" a="1"/>
  <c r="AC37" i="18" s="1"/>
  <c r="AC176" i="18" s="1"/>
  <c r="DC37" i="18" a="1"/>
  <c r="DC37" i="18" s="1"/>
  <c r="DC176" i="18" s="1"/>
  <c r="CP37" i="18" a="1"/>
  <c r="CP37" i="18" s="1"/>
  <c r="CP176" i="18" s="1"/>
  <c r="DO32" i="18" a="1"/>
  <c r="DO32" i="18" s="1"/>
  <c r="DO171" i="18" s="1"/>
  <c r="AT32" i="18" a="1"/>
  <c r="AT32" i="18" s="1"/>
  <c r="AT171" i="18" s="1"/>
  <c r="CM32" i="18" a="1"/>
  <c r="CM32" i="18" s="1"/>
  <c r="CM171" i="18" s="1"/>
  <c r="R32" i="18" a="1"/>
  <c r="R32" i="18" s="1"/>
  <c r="R171" i="18" s="1"/>
  <c r="AP32" i="18" a="1"/>
  <c r="AP32" i="18" s="1"/>
  <c r="AP171" i="18" s="1"/>
  <c r="BM32" i="18" a="1"/>
  <c r="BM32" i="18" s="1"/>
  <c r="BM171" i="18" s="1"/>
  <c r="BF32" i="18" a="1"/>
  <c r="BF32" i="18" s="1"/>
  <c r="BF171" i="18" s="1"/>
  <c r="CU32" i="18" a="1"/>
  <c r="CU32" i="18" s="1"/>
  <c r="CU171" i="18" s="1"/>
  <c r="CY32" i="18" a="1"/>
  <c r="CY32" i="18" s="1"/>
  <c r="CY171" i="18" s="1"/>
  <c r="AQ32" i="18" a="1"/>
  <c r="AQ32" i="18" s="1"/>
  <c r="AQ171" i="18" s="1"/>
  <c r="DL32" i="18" a="1"/>
  <c r="DL32" i="18" s="1"/>
  <c r="DL171" i="18" s="1"/>
  <c r="U32" i="18" a="1"/>
  <c r="U32" i="18" s="1"/>
  <c r="U171" i="18" s="1"/>
  <c r="BE32" i="18" a="1"/>
  <c r="BE32" i="18" s="1"/>
  <c r="BE171" i="18" s="1"/>
  <c r="DM16" i="18" a="1"/>
  <c r="DM16" i="18" s="1"/>
  <c r="DM155" i="18" s="1"/>
  <c r="AV16" i="18" a="1"/>
  <c r="AV16" i="18" s="1"/>
  <c r="AV155" i="18" s="1"/>
  <c r="CL16" i="18" a="1"/>
  <c r="CL16" i="18" s="1"/>
  <c r="CL155" i="18" s="1"/>
  <c r="F16" i="18" a="1"/>
  <c r="F16" i="18" s="1"/>
  <c r="F155" i="18" s="1"/>
  <c r="AZ16" i="18" a="1"/>
  <c r="AZ16" i="18" s="1"/>
  <c r="AZ155" i="18" s="1"/>
  <c r="BU16" i="18" a="1"/>
  <c r="BU16" i="18" s="1"/>
  <c r="BU155" i="18" s="1"/>
  <c r="DO16" i="18" a="1"/>
  <c r="DO16" i="18" s="1"/>
  <c r="DO155" i="18" s="1"/>
  <c r="AT16" i="18" a="1"/>
  <c r="AT16" i="18" s="1"/>
  <c r="AT155" i="18" s="1"/>
  <c r="BI16" i="18" a="1"/>
  <c r="BI16" i="18" s="1"/>
  <c r="BI155" i="18" s="1"/>
  <c r="DI16" i="18" a="1"/>
  <c r="DI16" i="18" s="1"/>
  <c r="DI155" i="18" s="1"/>
  <c r="AC16" i="18" a="1"/>
  <c r="AC16" i="18" s="1"/>
  <c r="AC155" i="18" s="1"/>
  <c r="BB16" i="18" a="1"/>
  <c r="BB16" i="18" s="1"/>
  <c r="BB155" i="18" s="1"/>
  <c r="BW16" i="18" a="1"/>
  <c r="BW16" i="18" s="1"/>
  <c r="BW155" i="18" s="1"/>
  <c r="DO36" i="18" a="1"/>
  <c r="DO36" i="18" s="1"/>
  <c r="DO175" i="18" s="1"/>
  <c r="DE36" i="18" a="1"/>
  <c r="DE36" i="18" s="1"/>
  <c r="DE175" i="18" s="1"/>
  <c r="AA36" i="18" a="1"/>
  <c r="AA36" i="18" s="1"/>
  <c r="AA175" i="18" s="1"/>
  <c r="BK36" i="18" a="1"/>
  <c r="BK36" i="18" s="1"/>
  <c r="BK175" i="18" s="1"/>
  <c r="CD36" i="18" a="1"/>
  <c r="CD36" i="18" s="1"/>
  <c r="CD175" i="18" s="1"/>
  <c r="AR36" i="18" a="1"/>
  <c r="AR36" i="18" s="1"/>
  <c r="AR175" i="18" s="1"/>
  <c r="AC36" i="18" a="1"/>
  <c r="AC36" i="18" s="1"/>
  <c r="AC175" i="18" s="1"/>
  <c r="BE36" i="18" a="1"/>
  <c r="BE36" i="18" s="1"/>
  <c r="BE175" i="18" s="1"/>
  <c r="AB36" i="18" a="1"/>
  <c r="AB36" i="18" s="1"/>
  <c r="AB175" i="18" s="1"/>
  <c r="AV36" i="18" a="1"/>
  <c r="AV36" i="18" s="1"/>
  <c r="AV175" i="18" s="1"/>
  <c r="BJ36" i="18" a="1"/>
  <c r="BJ36" i="18" s="1"/>
  <c r="BJ175" i="18" s="1"/>
  <c r="CX36" i="18" a="1"/>
  <c r="CX36" i="18" s="1"/>
  <c r="CX175" i="18" s="1"/>
  <c r="CF36" i="18" a="1"/>
  <c r="CF36" i="18" s="1"/>
  <c r="CF175" i="18" s="1"/>
  <c r="AL36" i="18" a="1"/>
  <c r="AL36" i="18" s="1"/>
  <c r="AL175" i="18" s="1"/>
  <c r="X36" i="18" a="1"/>
  <c r="X36" i="18" s="1"/>
  <c r="X175" i="18" s="1"/>
  <c r="BJ63" i="18" a="1"/>
  <c r="BJ63" i="18" s="1"/>
  <c r="BJ202" i="18" s="1"/>
  <c r="DH63" i="18" a="1"/>
  <c r="DH63" i="18" s="1"/>
  <c r="DH202" i="18" s="1"/>
  <c r="AV63" i="18" a="1"/>
  <c r="AV63" i="18" s="1"/>
  <c r="AV202" i="18" s="1"/>
  <c r="CX63" i="18" a="1"/>
  <c r="CX63" i="18" s="1"/>
  <c r="CX202" i="18" s="1"/>
  <c r="K63" i="18" a="1"/>
  <c r="K63" i="18" s="1"/>
  <c r="K202" i="18" s="1"/>
  <c r="AU63" i="18" a="1"/>
  <c r="AU63" i="18" s="1"/>
  <c r="AU202" i="18" s="1"/>
  <c r="CC63" i="18" a="1"/>
  <c r="CC63" i="18" s="1"/>
  <c r="CC202" i="18" s="1"/>
  <c r="DS63" i="18" a="1"/>
  <c r="DS63" i="18" s="1"/>
  <c r="DS202" i="18" s="1"/>
  <c r="AK63" i="18" a="1"/>
  <c r="AK63" i="18" s="1"/>
  <c r="AK202" i="18" s="1"/>
  <c r="BF63" i="18" a="1"/>
  <c r="BF63" i="18" s="1"/>
  <c r="BF202" i="18" s="1"/>
  <c r="CZ63" i="18" a="1"/>
  <c r="CZ63" i="18" s="1"/>
  <c r="CZ202" i="18" s="1"/>
  <c r="BU63" i="18" a="1"/>
  <c r="BU63" i="18" s="1"/>
  <c r="BU202" i="18" s="1"/>
  <c r="BL63" i="18" a="1"/>
  <c r="BL63" i="18" s="1"/>
  <c r="BL202" i="18" s="1"/>
  <c r="AA63" i="18" a="1"/>
  <c r="AA63" i="18" s="1"/>
  <c r="AA202" i="18" s="1"/>
  <c r="DQ75" i="18" a="1"/>
  <c r="DQ75" i="18" s="1"/>
  <c r="DQ214" i="18" s="1"/>
  <c r="BE75" i="18" a="1"/>
  <c r="BE75" i="18" s="1"/>
  <c r="BE214" i="18" s="1"/>
  <c r="DI75" i="18" a="1"/>
  <c r="DI75" i="18" s="1"/>
  <c r="DI214" i="18" s="1"/>
  <c r="AW75" i="18" a="1"/>
  <c r="AW75" i="18" s="1"/>
  <c r="AW214" i="18" s="1"/>
  <c r="CQ75" i="18" a="1"/>
  <c r="CQ75" i="18" s="1"/>
  <c r="CQ214" i="18" s="1"/>
  <c r="DB75" i="18" a="1"/>
  <c r="DB75" i="18" s="1"/>
  <c r="DB214" i="18" s="1"/>
  <c r="AG75" i="18" a="1"/>
  <c r="AG75" i="18" s="1"/>
  <c r="AG214" i="18" s="1"/>
  <c r="CI75" i="18" a="1"/>
  <c r="CI75" i="18" s="1"/>
  <c r="CI214" i="18" s="1"/>
  <c r="DM75" i="18" a="1"/>
  <c r="DM75" i="18" s="1"/>
  <c r="DM214" i="18" s="1"/>
  <c r="S75" i="18" a="1"/>
  <c r="S75" i="18" s="1"/>
  <c r="S214" i="18" s="1"/>
  <c r="CX75" i="18" a="1"/>
  <c r="CX75" i="18" s="1"/>
  <c r="CX214" i="18" s="1"/>
  <c r="AU75" i="18" a="1"/>
  <c r="AU75" i="18" s="1"/>
  <c r="AU214" i="18" s="1"/>
  <c r="BG75" i="18" a="1"/>
  <c r="BG75" i="18" s="1"/>
  <c r="BG214" i="18" s="1"/>
  <c r="F75" i="18" a="1"/>
  <c r="F75" i="18" s="1"/>
  <c r="F214" i="18" s="1"/>
  <c r="X75" i="18" a="1"/>
  <c r="X75" i="18" s="1"/>
  <c r="X214" i="18" s="1"/>
  <c r="DB94" i="18" a="1"/>
  <c r="DB94" i="18" s="1"/>
  <c r="DB233" i="18" s="1"/>
  <c r="DA94" i="18" a="1"/>
  <c r="DA94" i="18" s="1"/>
  <c r="DA233" i="18" s="1"/>
  <c r="DR94" i="18" a="1"/>
  <c r="DR94" i="18" s="1"/>
  <c r="DR233" i="18" s="1"/>
  <c r="AO94" i="18" a="1"/>
  <c r="AO94" i="18" s="1"/>
  <c r="AO233" i="18" s="1"/>
  <c r="CA94" i="18" a="1"/>
  <c r="CA94" i="18" s="1"/>
  <c r="CA233" i="18" s="1"/>
  <c r="R94" i="18" a="1"/>
  <c r="R94" i="18" s="1"/>
  <c r="R233" i="18" s="1"/>
  <c r="AX94" i="18" a="1"/>
  <c r="AX94" i="18" s="1"/>
  <c r="AX233" i="18" s="1"/>
  <c r="CX94" i="18" a="1"/>
  <c r="CX94" i="18" s="1"/>
  <c r="CX233" i="18" s="1"/>
  <c r="AI94" i="18" a="1"/>
  <c r="AI94" i="18" s="1"/>
  <c r="AI233" i="18" s="1"/>
  <c r="BE94" i="18" a="1"/>
  <c r="BE94" i="18" s="1"/>
  <c r="BE233" i="18" s="1"/>
  <c r="E94" i="18" a="1"/>
  <c r="E94" i="18" s="1"/>
  <c r="E233" i="18" s="1"/>
  <c r="BX94" i="18" a="1"/>
  <c r="BX94" i="18" s="1"/>
  <c r="BX233" i="18" s="1"/>
  <c r="AH94" i="18" a="1"/>
  <c r="AH94" i="18" s="1"/>
  <c r="AH233" i="18" s="1"/>
  <c r="BB94" i="18" a="1"/>
  <c r="BB94" i="18" s="1"/>
  <c r="BB233" i="18" s="1"/>
  <c r="G94" i="18" a="1"/>
  <c r="G94" i="18" s="1"/>
  <c r="G233" i="18" s="1"/>
  <c r="CX78" i="18" a="1"/>
  <c r="CX78" i="18" s="1"/>
  <c r="CX217" i="18" s="1"/>
  <c r="AL78" i="18" a="1"/>
  <c r="AL78" i="18" s="1"/>
  <c r="AL217" i="18" s="1"/>
  <c r="DA68" i="18" a="1"/>
  <c r="DA68" i="18" s="1"/>
  <c r="DA207" i="18" s="1"/>
  <c r="O100" i="18" a="1"/>
  <c r="O100" i="18" s="1"/>
  <c r="O239" i="18" s="1"/>
  <c r="G48" i="18" a="1"/>
  <c r="G48" i="18" s="1"/>
  <c r="G187" i="18" s="1"/>
  <c r="L91" i="18" a="1"/>
  <c r="L91" i="18" s="1"/>
  <c r="L230" i="18" s="1"/>
  <c r="BN15" i="18" a="1"/>
  <c r="BN15" i="18" s="1"/>
  <c r="BN154" i="18" s="1"/>
  <c r="DR62" i="18" a="1"/>
  <c r="DR62" i="18" s="1"/>
  <c r="DR201" i="18" s="1"/>
  <c r="CA62" i="18" a="1"/>
  <c r="CA62" i="18" s="1"/>
  <c r="CA201" i="18" s="1"/>
  <c r="T21" i="18" a="1"/>
  <c r="T21" i="18" s="1"/>
  <c r="T160" i="18" s="1"/>
  <c r="DR21" i="18" a="1"/>
  <c r="DR21" i="18" s="1"/>
  <c r="DR160" i="18" s="1"/>
  <c r="R10" i="18" a="1"/>
  <c r="R10" i="18" s="1"/>
  <c r="R149" i="18" s="1"/>
  <c r="AW38" i="18" a="1"/>
  <c r="AW38" i="18" s="1"/>
  <c r="AW177" i="18" s="1"/>
  <c r="F38" i="18" a="1"/>
  <c r="F38" i="18" s="1"/>
  <c r="F177" i="18" s="1"/>
  <c r="AV59" i="18" a="1"/>
  <c r="AV59" i="18" s="1"/>
  <c r="AV198" i="18" s="1"/>
  <c r="AU59" i="18" a="1"/>
  <c r="AU59" i="18" s="1"/>
  <c r="AU198" i="18" s="1"/>
  <c r="DB54" i="18" a="1"/>
  <c r="DB54" i="18" s="1"/>
  <c r="DB193" i="18" s="1"/>
  <c r="BJ9" i="18" a="1"/>
  <c r="BJ9" i="18" s="1"/>
  <c r="BJ148" i="18" s="1"/>
  <c r="DI60" i="18" a="1"/>
  <c r="DI60" i="18" s="1"/>
  <c r="DI199" i="18" s="1"/>
  <c r="DF60" i="18" a="1"/>
  <c r="DF60" i="18" s="1"/>
  <c r="DF199" i="18" s="1"/>
  <c r="AZ99" i="18" a="1"/>
  <c r="AZ99" i="18" s="1"/>
  <c r="AZ238" i="18" s="1"/>
  <c r="AU99" i="18" a="1"/>
  <c r="AU99" i="18" s="1"/>
  <c r="AU238" i="18" s="1"/>
  <c r="DL18" i="18" a="1"/>
  <c r="DL18" i="18" s="1"/>
  <c r="DL157" i="18" s="1"/>
  <c r="BL18" i="18" a="1"/>
  <c r="BL18" i="18" s="1"/>
  <c r="BL157" i="18" s="1"/>
  <c r="AK18" i="18" a="1"/>
  <c r="AK18" i="18" s="1"/>
  <c r="AK157" i="18" s="1"/>
  <c r="U18" i="18" a="1"/>
  <c r="U18" i="18" s="1"/>
  <c r="U157" i="18" s="1"/>
  <c r="BT18" i="18" a="1"/>
  <c r="BT18" i="18" s="1"/>
  <c r="BT157" i="18" s="1"/>
  <c r="O18" i="18" a="1"/>
  <c r="O18" i="18" s="1"/>
  <c r="O157" i="18" s="1"/>
  <c r="BJ18" i="18" a="1"/>
  <c r="BJ18" i="18" s="1"/>
  <c r="BJ157" i="18" s="1"/>
  <c r="CB42" i="18" a="1"/>
  <c r="CB42" i="18" s="1"/>
  <c r="CB181" i="18" s="1"/>
  <c r="BX81" i="18" a="1"/>
  <c r="BX81" i="18" s="1"/>
  <c r="BX220" i="18" s="1"/>
  <c r="F81" i="18" a="1"/>
  <c r="F81" i="18" s="1"/>
  <c r="F220" i="18" s="1"/>
  <c r="Q98" i="18" a="1"/>
  <c r="Q98" i="18" s="1"/>
  <c r="Q237" i="18" s="1"/>
  <c r="CK98" i="18" a="1"/>
  <c r="CK98" i="18" s="1"/>
  <c r="CK237" i="18" s="1"/>
  <c r="BH19" i="18" a="1"/>
  <c r="BH19" i="18" s="1"/>
  <c r="BH158" i="18" s="1"/>
  <c r="AY54" i="18" a="1"/>
  <c r="AY54" i="18" s="1"/>
  <c r="AY193" i="18" s="1"/>
  <c r="CT54" i="18" a="1"/>
  <c r="CT54" i="18" s="1"/>
  <c r="CT193" i="18" s="1"/>
  <c r="CR104" i="18" a="1"/>
  <c r="CR104" i="18" s="1"/>
  <c r="CR243" i="18" s="1"/>
  <c r="DR27" i="18" a="1"/>
  <c r="DR27" i="18" s="1"/>
  <c r="DR166" i="18" s="1"/>
  <c r="AW27" i="18" a="1"/>
  <c r="AW27" i="18" s="1"/>
  <c r="AW166" i="18" s="1"/>
  <c r="CV27" i="18" a="1"/>
  <c r="CV27" i="18" s="1"/>
  <c r="CV166" i="18" s="1"/>
  <c r="U27" i="18" a="1"/>
  <c r="U27" i="18" s="1"/>
  <c r="U166" i="18" s="1"/>
  <c r="AZ27" i="18" a="1"/>
  <c r="AZ27" i="18" s="1"/>
  <c r="AZ166" i="18" s="1"/>
  <c r="CO27" i="18" a="1"/>
  <c r="CO27" i="18" s="1"/>
  <c r="CO166" i="18" s="1"/>
  <c r="BY27" i="18" a="1"/>
  <c r="BY27" i="18" s="1"/>
  <c r="BY166" i="18" s="1"/>
  <c r="DN27" i="18" a="1"/>
  <c r="DN27" i="18" s="1"/>
  <c r="DN166" i="18" s="1"/>
  <c r="AM27" i="18" a="1"/>
  <c r="AM27" i="18" s="1"/>
  <c r="AM166" i="18" s="1"/>
  <c r="BR27" i="18" a="1"/>
  <c r="BR27" i="18" s="1"/>
  <c r="BR166" i="18" s="1"/>
  <c r="DB27" i="18" a="1"/>
  <c r="DB27" i="18" s="1"/>
  <c r="DB166" i="18" s="1"/>
  <c r="AG27" i="18" a="1"/>
  <c r="AG27" i="18" s="1"/>
  <c r="AG166" i="18" s="1"/>
  <c r="CA27" i="18" a="1"/>
  <c r="CA27" i="18" s="1"/>
  <c r="CA166" i="18" s="1"/>
  <c r="DK6" i="18" a="1"/>
  <c r="DK6" i="18" s="1"/>
  <c r="DK145" i="18" s="1"/>
  <c r="AT6" i="18" a="1"/>
  <c r="AT6" i="18" s="1"/>
  <c r="AT145" i="18" s="1"/>
  <c r="DA6" i="18" a="1"/>
  <c r="DA6" i="18" s="1"/>
  <c r="DA145" i="18" s="1"/>
  <c r="AF6" i="18" a="1"/>
  <c r="AF6" i="18" s="1"/>
  <c r="AF145" i="18" s="1"/>
  <c r="CH6" i="18" a="1"/>
  <c r="CH6" i="18" s="1"/>
  <c r="CH145" i="18" s="1"/>
  <c r="M6" i="18" a="1"/>
  <c r="M6" i="18" s="1"/>
  <c r="M145" i="18" s="1"/>
  <c r="CL6" i="18" a="1"/>
  <c r="CL6" i="18" s="1"/>
  <c r="CL145" i="18" s="1"/>
  <c r="CG6" i="18" a="1"/>
  <c r="CG6" i="18" s="1"/>
  <c r="CG145" i="18" s="1"/>
  <c r="L6" i="18" a="1"/>
  <c r="L6" i="18" s="1"/>
  <c r="L145" i="18" s="1"/>
  <c r="BE6" i="18" a="1"/>
  <c r="BE6" i="18" s="1"/>
  <c r="BE145" i="18" s="1"/>
  <c r="CX6" i="18" a="1"/>
  <c r="CX6" i="18" s="1"/>
  <c r="CX145" i="18" s="1"/>
  <c r="AC6" i="18" a="1"/>
  <c r="AC6" i="18" s="1"/>
  <c r="AC145" i="18" s="1"/>
  <c r="CA6" i="18" a="1"/>
  <c r="CA6" i="18" s="1"/>
  <c r="CA145" i="18" s="1"/>
  <c r="DS82" i="18" a="1"/>
  <c r="DS82" i="18" s="1"/>
  <c r="DS221" i="18" s="1"/>
  <c r="CI82" i="18" a="1"/>
  <c r="CI82" i="18" s="1"/>
  <c r="CI221" i="18" s="1"/>
  <c r="AY82" i="18" a="1"/>
  <c r="AY82" i="18" s="1"/>
  <c r="AY221" i="18" s="1"/>
  <c r="O82" i="18" a="1"/>
  <c r="O82" i="18" s="1"/>
  <c r="O221" i="18" s="1"/>
  <c r="CR82" i="18" a="1"/>
  <c r="CR82" i="18" s="1"/>
  <c r="CR221" i="18" s="1"/>
  <c r="BH82" i="18" a="1"/>
  <c r="BH82" i="18" s="1"/>
  <c r="BH221" i="18" s="1"/>
  <c r="X82" i="18" a="1"/>
  <c r="X82" i="18" s="1"/>
  <c r="X221" i="18" s="1"/>
  <c r="BY82" i="18" a="1"/>
  <c r="BY82" i="18" s="1"/>
  <c r="BY221" i="18" s="1"/>
  <c r="DQ82" i="18" a="1"/>
  <c r="DQ82" i="18" s="1"/>
  <c r="DQ221" i="18" s="1"/>
  <c r="AT82" i="18" a="1"/>
  <c r="AT82" i="18" s="1"/>
  <c r="AT221" i="18" s="1"/>
  <c r="J82" i="18" a="1"/>
  <c r="J82" i="18" s="1"/>
  <c r="J221" i="18" s="1"/>
  <c r="CC82" i="18" a="1"/>
  <c r="CC82" i="18" s="1"/>
  <c r="CC221" i="18" s="1"/>
  <c r="AK82" i="18" a="1"/>
  <c r="AK82" i="18" s="1"/>
  <c r="AK221" i="18" s="1"/>
  <c r="BF82" i="18" a="1"/>
  <c r="BF82" i="18" s="1"/>
  <c r="BF221" i="18" s="1"/>
  <c r="BK19" i="18" a="1"/>
  <c r="BK19" i="18" s="1"/>
  <c r="BK158" i="18" s="1"/>
  <c r="CY22" i="18" a="1"/>
  <c r="CY22" i="18" s="1"/>
  <c r="CY161" i="18" s="1"/>
  <c r="AH22" i="18" a="1"/>
  <c r="AH22" i="18" s="1"/>
  <c r="AH161" i="18" s="1"/>
  <c r="BW22" i="18" a="1"/>
  <c r="BW22" i="18" s="1"/>
  <c r="BW161" i="18" s="1"/>
  <c r="F22" i="18" a="1"/>
  <c r="F22" i="18" s="1"/>
  <c r="F161" i="18" s="1"/>
  <c r="AY22" i="18" a="1"/>
  <c r="AY22" i="18" s="1"/>
  <c r="AY161" i="18" s="1"/>
  <c r="DA22" i="18" a="1"/>
  <c r="DA22" i="18" s="1"/>
  <c r="DA161" i="18" s="1"/>
  <c r="W22" i="18" a="1"/>
  <c r="W22" i="18" s="1"/>
  <c r="W161" i="18" s="1"/>
  <c r="BY22" i="18" a="1"/>
  <c r="BY22" i="18" s="1"/>
  <c r="BY161" i="18" s="1"/>
  <c r="DR22" i="18" a="1"/>
  <c r="DR22" i="18" s="1"/>
  <c r="DR161" i="18" s="1"/>
  <c r="AW22" i="18" a="1"/>
  <c r="AW22" i="18" s="1"/>
  <c r="AW161" i="18" s="1"/>
  <c r="J22" i="18" a="1"/>
  <c r="J22" i="18" s="1"/>
  <c r="J161" i="18" s="1"/>
  <c r="CP22" i="18" a="1"/>
  <c r="CP22" i="18" s="1"/>
  <c r="CP161" i="18" s="1"/>
  <c r="CG22" i="18" a="1"/>
  <c r="CG22" i="18" s="1"/>
  <c r="CG161" i="18" s="1"/>
  <c r="CZ37" i="18" a="1"/>
  <c r="CZ37" i="18" s="1"/>
  <c r="CZ176" i="18" s="1"/>
  <c r="CD37" i="18" a="1"/>
  <c r="CD37" i="18" s="1"/>
  <c r="CD176" i="18" s="1"/>
  <c r="I37" i="18" a="1"/>
  <c r="I37" i="18" s="1"/>
  <c r="I176" i="18" s="1"/>
  <c r="AV37" i="18" a="1"/>
  <c r="AV37" i="18" s="1"/>
  <c r="AV176" i="18" s="1"/>
  <c r="CA37" i="18" a="1"/>
  <c r="CA37" i="18" s="1"/>
  <c r="CA176" i="18" s="1"/>
  <c r="DD37" i="18" a="1"/>
  <c r="DD37" i="18" s="1"/>
  <c r="DD176" i="18" s="1"/>
  <c r="CX37" i="18" a="1"/>
  <c r="CX37" i="18" s="1"/>
  <c r="CX176" i="18" s="1"/>
  <c r="AN37" i="18" a="1"/>
  <c r="AN37" i="18" s="1"/>
  <c r="AN176" i="18" s="1"/>
  <c r="CB37" i="18" a="1"/>
  <c r="CB37" i="18" s="1"/>
  <c r="CB176" i="18" s="1"/>
  <c r="L37" i="18" a="1"/>
  <c r="L37" i="18" s="1"/>
  <c r="L176" i="18" s="1"/>
  <c r="CT37" i="18" a="1"/>
  <c r="CT37" i="18" s="1"/>
  <c r="CT176" i="18" s="1"/>
  <c r="CH37" i="18" a="1"/>
  <c r="CH37" i="18" s="1"/>
  <c r="CH176" i="18" s="1"/>
  <c r="BB37" i="18" a="1"/>
  <c r="BB37" i="18" s="1"/>
  <c r="BB176" i="18" s="1"/>
  <c r="DF32" i="18" a="1"/>
  <c r="DF32" i="18" s="1"/>
  <c r="DF171" i="18" s="1"/>
  <c r="AF32" i="18" a="1"/>
  <c r="AF32" i="18" s="1"/>
  <c r="AF171" i="18" s="1"/>
  <c r="CD32" i="18" a="1"/>
  <c r="CD32" i="18" s="1"/>
  <c r="CD171" i="18" s="1"/>
  <c r="M32" i="18" a="1"/>
  <c r="M32" i="18" s="1"/>
  <c r="M171" i="18" s="1"/>
  <c r="AI32" i="18" a="1"/>
  <c r="AI32" i="18" s="1"/>
  <c r="AI171" i="18" s="1"/>
  <c r="AU32" i="18" a="1"/>
  <c r="AU32" i="18" s="1"/>
  <c r="AU171" i="18" s="1"/>
  <c r="AZ32" i="18" a="1"/>
  <c r="AZ32" i="18" s="1"/>
  <c r="AZ171" i="18" s="1"/>
  <c r="CO32" i="18" a="1"/>
  <c r="CO32" i="18" s="1"/>
  <c r="CO171" i="18" s="1"/>
  <c r="AG32" i="18" a="1"/>
  <c r="AG32" i="18" s="1"/>
  <c r="AG171" i="18" s="1"/>
  <c r="Q32" i="18" a="1"/>
  <c r="Q32" i="18" s="1"/>
  <c r="Q171" i="18" s="1"/>
  <c r="CN32" i="18" a="1"/>
  <c r="CN32" i="18" s="1"/>
  <c r="CN171" i="18" s="1"/>
  <c r="O32" i="18" a="1"/>
  <c r="O32" i="18" s="1"/>
  <c r="O171" i="18" s="1"/>
  <c r="AK32" i="18" a="1"/>
  <c r="AK32" i="18" s="1"/>
  <c r="AK171" i="18" s="1"/>
  <c r="DH16" i="18" a="1"/>
  <c r="DH16" i="18" s="1"/>
  <c r="DH155" i="18" s="1"/>
  <c r="AM16" i="18" a="1"/>
  <c r="AM16" i="18" s="1"/>
  <c r="AM155" i="18" s="1"/>
  <c r="CA16" i="18" a="1"/>
  <c r="CA16" i="18" s="1"/>
  <c r="CA155" i="18" s="1"/>
  <c r="DP16" i="18" a="1"/>
  <c r="DP16" i="18" s="1"/>
  <c r="DP155" i="18" s="1"/>
  <c r="AU16" i="18" a="1"/>
  <c r="AU16" i="18" s="1"/>
  <c r="AU155" i="18" s="1"/>
  <c r="BE16" i="18" a="1"/>
  <c r="BE16" i="18" s="1"/>
  <c r="BE155" i="18" s="1"/>
  <c r="DJ16" i="18" a="1"/>
  <c r="DJ16" i="18" s="1"/>
  <c r="DJ155" i="18" s="1"/>
  <c r="AO16" i="18" a="1"/>
  <c r="AO16" i="18" s="1"/>
  <c r="AO155" i="18" s="1"/>
  <c r="AN16" i="18" a="1"/>
  <c r="AN16" i="18" s="1"/>
  <c r="AN155" i="18" s="1"/>
  <c r="CX16" i="18" a="1"/>
  <c r="CX16" i="18" s="1"/>
  <c r="CX155" i="18" s="1"/>
  <c r="H16" i="18" a="1"/>
  <c r="H16" i="18" s="1"/>
  <c r="H155" i="18" s="1"/>
  <c r="AW16" i="18" a="1"/>
  <c r="AW16" i="18" s="1"/>
  <c r="AW155" i="18" s="1"/>
  <c r="BR16" i="18" a="1"/>
  <c r="BR16" i="18" s="1"/>
  <c r="BR155" i="18" s="1"/>
  <c r="DF36" i="18" a="1"/>
  <c r="DF36" i="18" s="1"/>
  <c r="DF175" i="18" s="1"/>
  <c r="CZ36" i="18" a="1"/>
  <c r="CZ36" i="18" s="1"/>
  <c r="CZ175" i="18" s="1"/>
  <c r="R36" i="18" a="1"/>
  <c r="R36" i="18" s="1"/>
  <c r="R175" i="18" s="1"/>
  <c r="AW36" i="18" a="1"/>
  <c r="AW36" i="18" s="1"/>
  <c r="AW175" i="18" s="1"/>
  <c r="BF36" i="18" a="1"/>
  <c r="BF36" i="18" s="1"/>
  <c r="BF175" i="18" s="1"/>
  <c r="U36" i="18" a="1"/>
  <c r="U36" i="18" s="1"/>
  <c r="U175" i="18" s="1"/>
  <c r="W36" i="18" a="1"/>
  <c r="W36" i="18" s="1"/>
  <c r="W175" i="18" s="1"/>
  <c r="AY36" i="18" a="1"/>
  <c r="AY36" i="18" s="1"/>
  <c r="AY175" i="18" s="1"/>
  <c r="T36" i="18" a="1"/>
  <c r="T36" i="18" s="1"/>
  <c r="T175" i="18" s="1"/>
  <c r="AP36" i="18" a="1"/>
  <c r="AP36" i="18" s="1"/>
  <c r="AP175" i="18" s="1"/>
  <c r="AO36" i="18" a="1"/>
  <c r="AO36" i="18" s="1"/>
  <c r="AO175" i="18" s="1"/>
  <c r="CG36" i="18" a="1"/>
  <c r="CG36" i="18" s="1"/>
  <c r="CG175" i="18" s="1"/>
  <c r="AZ36" i="18" a="1"/>
  <c r="AZ36" i="18" s="1"/>
  <c r="AZ175" i="18" s="1"/>
  <c r="I36" i="18" a="1"/>
  <c r="I36" i="18" s="1"/>
  <c r="I175" i="18" s="1"/>
  <c r="DM63" i="18" a="1"/>
  <c r="DM63" i="18" s="1"/>
  <c r="DM202" i="18" s="1"/>
  <c r="BA63" i="18" a="1"/>
  <c r="BA63" i="18" s="1"/>
  <c r="BA202" i="18" s="1"/>
  <c r="CY63" i="18" a="1"/>
  <c r="CY63" i="18" s="1"/>
  <c r="CY202" i="18" s="1"/>
  <c r="AM63" i="18" a="1"/>
  <c r="AM63" i="18" s="1"/>
  <c r="AM202" i="18" s="1"/>
  <c r="CM63" i="18" a="1"/>
  <c r="CM63" i="18" s="1"/>
  <c r="CM202" i="18" s="1"/>
  <c r="E63" i="18" a="1"/>
  <c r="E63" i="18" s="1"/>
  <c r="E202" i="18" s="1"/>
  <c r="AO63" i="18" a="1"/>
  <c r="AO63" i="18" s="1"/>
  <c r="AO202" i="18" s="1"/>
  <c r="BV63" i="18" a="1"/>
  <c r="BV63" i="18" s="1"/>
  <c r="BV202" i="18" s="1"/>
  <c r="DL63" i="18" a="1"/>
  <c r="DL63" i="18" s="1"/>
  <c r="DL202" i="18" s="1"/>
  <c r="S63" i="18" a="1"/>
  <c r="S63" i="18" s="1"/>
  <c r="S202" i="18" s="1"/>
  <c r="AG63" i="18" a="1"/>
  <c r="AG63" i="18" s="1"/>
  <c r="AG202" i="18" s="1"/>
  <c r="CA63" i="18" a="1"/>
  <c r="CA63" i="18" s="1"/>
  <c r="CA202" i="18" s="1"/>
  <c r="AW63" i="18" a="1"/>
  <c r="AW63" i="18" s="1"/>
  <c r="AW202" i="18" s="1"/>
  <c r="AN63" i="18" a="1"/>
  <c r="AN63" i="18" s="1"/>
  <c r="AN202" i="18" s="1"/>
  <c r="AZ63" i="18" a="1"/>
  <c r="AZ63" i="18" s="1"/>
  <c r="AZ202" i="18" s="1"/>
  <c r="DH75" i="18" a="1"/>
  <c r="DH75" i="18" s="1"/>
  <c r="DH214" i="18" s="1"/>
  <c r="AV75" i="18" a="1"/>
  <c r="AV75" i="18" s="1"/>
  <c r="AV214" i="18" s="1"/>
  <c r="CZ75" i="18" a="1"/>
  <c r="CZ75" i="18" s="1"/>
  <c r="CZ214" i="18" s="1"/>
  <c r="AN75" i="18" a="1"/>
  <c r="AN75" i="18" s="1"/>
  <c r="AN214" i="18" s="1"/>
  <c r="BY75" i="18" a="1"/>
  <c r="BY75" i="18" s="1"/>
  <c r="BY214" i="18" s="1"/>
  <c r="CP75" i="18" a="1"/>
  <c r="CP75" i="18" s="1"/>
  <c r="CP214" i="18" s="1"/>
  <c r="AA75" i="18" a="1"/>
  <c r="AA75" i="18" s="1"/>
  <c r="AA214" i="18" s="1"/>
  <c r="BQ75" i="18" a="1"/>
  <c r="BQ75" i="18" s="1"/>
  <c r="BQ214" i="18" s="1"/>
  <c r="DA75" i="18" a="1"/>
  <c r="DA75" i="18" s="1"/>
  <c r="DA214" i="18" s="1"/>
  <c r="G75" i="18" a="1"/>
  <c r="G75" i="18" s="1"/>
  <c r="G214" i="18" s="1"/>
  <c r="BZ75" i="18" a="1"/>
  <c r="BZ75" i="18" s="1"/>
  <c r="BZ214" i="18" s="1"/>
  <c r="AJ75" i="18" a="1"/>
  <c r="AJ75" i="18" s="1"/>
  <c r="AJ214" i="18" s="1"/>
  <c r="J75" i="18" a="1"/>
  <c r="J75" i="18" s="1"/>
  <c r="J214" i="18" s="1"/>
  <c r="AO75" i="18" a="1"/>
  <c r="AO75" i="18" s="1"/>
  <c r="AO214" i="18" s="1"/>
  <c r="DJ75" i="18" a="1"/>
  <c r="DJ75" i="18" s="1"/>
  <c r="DJ214" i="18" s="1"/>
  <c r="CW94" i="18" a="1"/>
  <c r="CW94" i="18" s="1"/>
  <c r="CW233" i="18" s="1"/>
  <c r="CR94" i="18" a="1"/>
  <c r="CR94" i="18" s="1"/>
  <c r="CR233" i="18" s="1"/>
  <c r="DL94" i="18" a="1"/>
  <c r="DL94" i="18" s="1"/>
  <c r="DL233" i="18" s="1"/>
  <c r="AF94" i="18" a="1"/>
  <c r="AF94" i="18" s="1"/>
  <c r="AF233" i="18" s="1"/>
  <c r="BT94" i="18" a="1"/>
  <c r="BT94" i="18" s="1"/>
  <c r="BT233" i="18" s="1"/>
  <c r="M94" i="18" a="1"/>
  <c r="M94" i="18" s="1"/>
  <c r="M233" i="18" s="1"/>
  <c r="AN94" i="18" a="1"/>
  <c r="AN94" i="18" s="1"/>
  <c r="AN233" i="18" s="1"/>
  <c r="CQ94" i="18" a="1"/>
  <c r="CQ94" i="18" s="1"/>
  <c r="CQ233" i="18" s="1"/>
  <c r="Z94" i="18" a="1"/>
  <c r="Z94" i="18" s="1"/>
  <c r="Z233" i="18" s="1"/>
  <c r="AZ94" i="18" a="1"/>
  <c r="AZ94" i="18" s="1"/>
  <c r="AZ233" i="18" s="1"/>
  <c r="CU94" i="18" a="1"/>
  <c r="CU94" i="18" s="1"/>
  <c r="CU233" i="18" s="1"/>
  <c r="BK94" i="18" a="1"/>
  <c r="BK94" i="18" s="1"/>
  <c r="BK233" i="18" s="1"/>
  <c r="CJ94" i="18" a="1"/>
  <c r="CJ94" i="18" s="1"/>
  <c r="CJ233" i="18" s="1"/>
  <c r="AC94" i="18" a="1"/>
  <c r="AC94" i="18" s="1"/>
  <c r="AC233" i="18" s="1"/>
  <c r="BH74" i="18" a="1"/>
  <c r="BH74" i="18" s="1"/>
  <c r="BH213" i="18" s="1"/>
  <c r="AF53" i="18" a="1"/>
  <c r="AF53" i="18" s="1"/>
  <c r="AF192" i="18" s="1"/>
  <c r="BH91" i="18" a="1"/>
  <c r="BH91" i="18" s="1"/>
  <c r="BH230" i="18" s="1"/>
  <c r="BD81" i="18" a="1"/>
  <c r="BD81" i="18" s="1"/>
  <c r="BD220" i="18" s="1"/>
  <c r="DI15" i="18" a="1"/>
  <c r="DI15" i="18" s="1"/>
  <c r="DI154" i="18" s="1"/>
  <c r="BA62" i="18" a="1"/>
  <c r="BA62" i="18" s="1"/>
  <c r="BA201" i="18" s="1"/>
  <c r="R62" i="18" a="1"/>
  <c r="R62" i="18" s="1"/>
  <c r="R201" i="18" s="1"/>
  <c r="BH21" i="18" a="1"/>
  <c r="BH21" i="18" s="1"/>
  <c r="BH160" i="18" s="1"/>
  <c r="CU21" i="18" a="1"/>
  <c r="CU21" i="18" s="1"/>
  <c r="CU160" i="18" s="1"/>
  <c r="DH10" i="18" a="1"/>
  <c r="DH10" i="18" s="1"/>
  <c r="DH149" i="18" s="1"/>
  <c r="CR38" i="18" a="1"/>
  <c r="CR38" i="18" s="1"/>
  <c r="CR177" i="18" s="1"/>
  <c r="AK38" i="18" a="1"/>
  <c r="AK38" i="18" s="1"/>
  <c r="AK177" i="18" s="1"/>
  <c r="BZ59" i="18" a="1"/>
  <c r="BZ59" i="18" s="1"/>
  <c r="BZ198" i="18" s="1"/>
  <c r="O59" i="18" a="1"/>
  <c r="O59" i="18" s="1"/>
  <c r="O198" i="18" s="1"/>
  <c r="AB54" i="18" a="1"/>
  <c r="AB54" i="18" s="1"/>
  <c r="AB193" i="18" s="1"/>
  <c r="DB9" i="18" a="1"/>
  <c r="DB9" i="18" s="1"/>
  <c r="DB148" i="18" s="1"/>
  <c r="AI60" i="18" a="1"/>
  <c r="AI60" i="18" s="1"/>
  <c r="AI199" i="18" s="1"/>
  <c r="X60" i="18" a="1"/>
  <c r="X60" i="18" s="1"/>
  <c r="X199" i="18" s="1"/>
  <c r="BL99" i="18" a="1"/>
  <c r="BL99" i="18" s="1"/>
  <c r="BL238" i="18" s="1"/>
  <c r="BB99" i="18" a="1"/>
  <c r="BB99" i="18" s="1"/>
  <c r="BB238" i="18" s="1"/>
  <c r="DF18" i="18" a="1"/>
  <c r="DF18" i="18" s="1"/>
  <c r="DF157" i="18" s="1"/>
  <c r="Q18" i="18" a="1"/>
  <c r="Q18" i="18" s="1"/>
  <c r="Q157" i="18" s="1"/>
  <c r="AF18" i="18" a="1"/>
  <c r="AF18" i="18" s="1"/>
  <c r="AF157" i="18" s="1"/>
  <c r="J18" i="18" a="1"/>
  <c r="J18" i="18" s="1"/>
  <c r="J157" i="18" s="1"/>
  <c r="BO18" i="18" a="1"/>
  <c r="BO18" i="18" s="1"/>
  <c r="BO157" i="18" s="1"/>
  <c r="CQ18" i="18" a="1"/>
  <c r="CQ18" i="18" s="1"/>
  <c r="CQ157" i="18" s="1"/>
  <c r="BN42" i="18" a="1"/>
  <c r="BN42" i="18" s="1"/>
  <c r="BN181" i="18" s="1"/>
  <c r="AL42" i="18" a="1"/>
  <c r="AL42" i="18" s="1"/>
  <c r="AL181" i="18" s="1"/>
  <c r="CS81" i="18" a="1"/>
  <c r="CS81" i="18" s="1"/>
  <c r="CS220" i="18" s="1"/>
  <c r="AL81" i="18" a="1"/>
  <c r="AL81" i="18" s="1"/>
  <c r="AL220" i="18" s="1"/>
  <c r="J98" i="18" a="1"/>
  <c r="J98" i="18" s="1"/>
  <c r="J237" i="18" s="1"/>
  <c r="DL19" i="18" a="1"/>
  <c r="DL19" i="18" s="1"/>
  <c r="DL158" i="18" s="1"/>
  <c r="AF19" i="18" a="1"/>
  <c r="AF19" i="18" s="1"/>
  <c r="AF158" i="18" s="1"/>
  <c r="DN54" i="18" a="1"/>
  <c r="DN54" i="18" s="1"/>
  <c r="DN193" i="18" s="1"/>
  <c r="AK54" i="18" a="1"/>
  <c r="AK54" i="18" s="1"/>
  <c r="AK193" i="18" s="1"/>
  <c r="BE104" i="18" a="1"/>
  <c r="BE104" i="18" s="1"/>
  <c r="BE243" i="18" s="1"/>
  <c r="DI27" i="18" a="1"/>
  <c r="DI27" i="18" s="1"/>
  <c r="DI166" i="18" s="1"/>
  <c r="AN27" i="18" a="1"/>
  <c r="AN27" i="18" s="1"/>
  <c r="AN166" i="18" s="1"/>
  <c r="CP27" i="18" a="1"/>
  <c r="CP27" i="18" s="1"/>
  <c r="CP166" i="18" s="1"/>
  <c r="P27" i="18" a="1"/>
  <c r="P27" i="18" s="1"/>
  <c r="O27" i="18" a="1"/>
  <c r="O27" i="18" s="1"/>
  <c r="O166" i="18" s="1"/>
  <c r="CJ27" i="18" a="1"/>
  <c r="CJ27" i="18" s="1"/>
  <c r="CJ166" i="18" s="1"/>
  <c r="BS27" i="18" a="1"/>
  <c r="BS27" i="18" s="1"/>
  <c r="BS166" i="18" s="1"/>
  <c r="DC27" i="18" a="1"/>
  <c r="DC27" i="18" s="1"/>
  <c r="DC166" i="18" s="1"/>
  <c r="AH27" i="18" a="1"/>
  <c r="AH27" i="18" s="1"/>
  <c r="AH166" i="18" s="1"/>
  <c r="BM27" i="18" a="1"/>
  <c r="BM27" i="18" s="1"/>
  <c r="BM166" i="18" s="1"/>
  <c r="CW27" i="18" a="1"/>
  <c r="CW27" i="18" s="1"/>
  <c r="CW166" i="18" s="1"/>
  <c r="L27" i="18" a="1"/>
  <c r="L27" i="18" s="1"/>
  <c r="L166" i="18" s="1"/>
  <c r="DL27" i="18" a="1"/>
  <c r="DL27" i="18" s="1"/>
  <c r="DL166" i="18" s="1"/>
  <c r="DF6" i="18" a="1"/>
  <c r="DF6" i="18" s="1"/>
  <c r="DF145" i="18" s="1"/>
  <c r="AK6" i="18" a="1"/>
  <c r="AK6" i="18" s="1"/>
  <c r="AK145" i="18" s="1"/>
  <c r="CR6" i="18" a="1"/>
  <c r="CR6" i="18" s="1"/>
  <c r="CR145" i="18" s="1"/>
  <c r="W6" i="18" a="1"/>
  <c r="W6" i="18" s="1"/>
  <c r="W145" i="18" s="1"/>
  <c r="BY6" i="18" a="1"/>
  <c r="BY6" i="18" s="1"/>
  <c r="BY145" i="18" s="1"/>
  <c r="DI6" i="18" a="1"/>
  <c r="DI6" i="18" s="1"/>
  <c r="DI145" i="18" s="1"/>
  <c r="BT6" i="18" a="1"/>
  <c r="BT6" i="18" s="1"/>
  <c r="BT145" i="18" s="1"/>
  <c r="BX6" i="18" a="1"/>
  <c r="BX6" i="18" s="1"/>
  <c r="BX145" i="18" s="1"/>
  <c r="DQ6" i="18" a="1"/>
  <c r="DQ6" i="18" s="1"/>
  <c r="DQ145" i="18" s="1"/>
  <c r="AV6" i="18" a="1"/>
  <c r="AV6" i="18" s="1"/>
  <c r="AV145" i="18" s="1"/>
  <c r="CO6" i="18" a="1"/>
  <c r="CO6" i="18" s="1"/>
  <c r="CO145" i="18" s="1"/>
  <c r="T6" i="18" a="1"/>
  <c r="T6" i="18" s="1"/>
  <c r="T145" i="18" s="1"/>
  <c r="BM6" i="18" a="1"/>
  <c r="BM6" i="18" s="1"/>
  <c r="BM145" i="18" s="1"/>
  <c r="DO82" i="18" a="1"/>
  <c r="DO82" i="18" s="1"/>
  <c r="DO221" i="18" s="1"/>
  <c r="CE82" i="18" a="1"/>
  <c r="CE82" i="18" s="1"/>
  <c r="CE221" i="18" s="1"/>
  <c r="AU82" i="18" a="1"/>
  <c r="AU82" i="18" s="1"/>
  <c r="AU221" i="18" s="1"/>
  <c r="K82" i="18" a="1"/>
  <c r="K82" i="18" s="1"/>
  <c r="K221" i="18" s="1"/>
  <c r="CN82" i="18" a="1"/>
  <c r="CN82" i="18" s="1"/>
  <c r="CN221" i="18" s="1"/>
  <c r="BD82" i="18" a="1"/>
  <c r="BD82" i="18" s="1"/>
  <c r="BD221" i="18" s="1"/>
  <c r="P82" i="18" a="1"/>
  <c r="P82" i="18" s="1"/>
  <c r="BN82" i="18" a="1"/>
  <c r="BN82" i="18" s="1"/>
  <c r="BN221" i="18" s="1"/>
  <c r="DF82" i="18" a="1"/>
  <c r="DF82" i="18" s="1"/>
  <c r="DF221" i="18" s="1"/>
  <c r="AO82" i="18" a="1"/>
  <c r="AO82" i="18" s="1"/>
  <c r="AO221" i="18" s="1"/>
  <c r="CH82" i="18" a="1"/>
  <c r="CH82" i="18" s="1"/>
  <c r="CH221" i="18" s="1"/>
  <c r="BB82" i="18" a="1"/>
  <c r="BB82" i="18" s="1"/>
  <c r="BB221" i="18" s="1"/>
  <c r="V82" i="18" a="1"/>
  <c r="V82" i="18" s="1"/>
  <c r="V221" i="18" s="1"/>
  <c r="DJ42" i="18" a="1"/>
  <c r="DJ42" i="18" s="1"/>
  <c r="DJ181" i="18" s="1"/>
  <c r="BL19" i="18" a="1"/>
  <c r="BL19" i="18" s="1"/>
  <c r="BL158" i="18" s="1"/>
  <c r="CT22" i="18" a="1"/>
  <c r="CT22" i="18" s="1"/>
  <c r="CT161" i="18" s="1"/>
  <c r="Y22" i="18" a="1"/>
  <c r="Y22" i="18" s="1"/>
  <c r="Y161" i="18" s="1"/>
  <c r="BR22" i="18" a="1"/>
  <c r="BR22" i="18" s="1"/>
  <c r="BR161" i="18" s="1"/>
  <c r="DK22" i="18" a="1"/>
  <c r="DK22" i="18" s="1"/>
  <c r="DK161" i="18" s="1"/>
  <c r="AT22" i="18" a="1"/>
  <c r="AT22" i="18" s="1"/>
  <c r="AT161" i="18" s="1"/>
  <c r="CI22" i="18" a="1"/>
  <c r="CI22" i="18" s="1"/>
  <c r="CI161" i="18" s="1"/>
  <c r="R22" i="18" a="1"/>
  <c r="R22" i="18" s="1"/>
  <c r="R161" i="18" s="1"/>
  <c r="BP22" i="18" a="1"/>
  <c r="BP22" i="18" s="1"/>
  <c r="BP161" i="18" s="1"/>
  <c r="DI22" i="18" a="1"/>
  <c r="DI22" i="18" s="1"/>
  <c r="DI161" i="18" s="1"/>
  <c r="AN22" i="18" a="1"/>
  <c r="AN22" i="18" s="1"/>
  <c r="AN161" i="18" s="1"/>
  <c r="DM22" i="18" a="1"/>
  <c r="DM22" i="18" s="1"/>
  <c r="DM161" i="18" s="1"/>
  <c r="BX22" i="18" a="1"/>
  <c r="BX22" i="18" s="1"/>
  <c r="BX161" i="18" s="1"/>
  <c r="AD22" i="18" a="1"/>
  <c r="AD22" i="18" s="1"/>
  <c r="AD161" i="18" s="1"/>
  <c r="CQ37" i="18" a="1"/>
  <c r="CQ37" i="18" s="1"/>
  <c r="CQ176" i="18" s="1"/>
  <c r="BU37" i="18" a="1"/>
  <c r="BU37" i="18" s="1"/>
  <c r="BU176" i="18" s="1"/>
  <c r="DL37" i="18" a="1"/>
  <c r="DL37" i="18" s="1"/>
  <c r="DL176" i="18" s="1"/>
  <c r="AQ37" i="18" a="1"/>
  <c r="AQ37" i="18" s="1"/>
  <c r="AQ176" i="18" s="1"/>
  <c r="BP37" i="18" a="1"/>
  <c r="BP37" i="18" s="1"/>
  <c r="BP176" i="18" s="1"/>
  <c r="CF37" i="18" a="1"/>
  <c r="CF37" i="18" s="1"/>
  <c r="CF176" i="18" s="1"/>
  <c r="AZ37" i="18" a="1"/>
  <c r="AZ37" i="18" s="1"/>
  <c r="AZ176" i="18" s="1"/>
  <c r="AG37" i="18" a="1"/>
  <c r="AG37" i="18" s="1"/>
  <c r="AG176" i="18" s="1"/>
  <c r="BR37" i="18" a="1"/>
  <c r="BR37" i="18" s="1"/>
  <c r="BR176" i="18" s="1"/>
  <c r="DP37" i="18" a="1"/>
  <c r="DP37" i="18" s="1"/>
  <c r="DP176" i="18" s="1"/>
  <c r="BX37" i="18" a="1"/>
  <c r="BX37" i="18" s="1"/>
  <c r="BX176" i="18" s="1"/>
  <c r="BM37" i="18" a="1"/>
  <c r="BM37" i="18" s="1"/>
  <c r="BM176" i="18" s="1"/>
  <c r="Q37" i="18" a="1"/>
  <c r="Q37" i="18" s="1"/>
  <c r="Q176" i="18" s="1"/>
  <c r="CR32" i="18" a="1"/>
  <c r="CR32" i="18" s="1"/>
  <c r="CR171" i="18" s="1"/>
  <c r="W32" i="18" a="1"/>
  <c r="W32" i="18" s="1"/>
  <c r="W171" i="18" s="1"/>
  <c r="BY32" i="18" a="1"/>
  <c r="BY32" i="18" s="1"/>
  <c r="BY171" i="18" s="1"/>
  <c r="DK32" i="18" a="1"/>
  <c r="DK32" i="18" s="1"/>
  <c r="DK171" i="18" s="1"/>
  <c r="AC32" i="18" a="1"/>
  <c r="AC32" i="18" s="1"/>
  <c r="AC171" i="18" s="1"/>
  <c r="AN32" i="18" a="1"/>
  <c r="AN32" i="18" s="1"/>
  <c r="AN171" i="18" s="1"/>
  <c r="AH32" i="18" a="1"/>
  <c r="AH32" i="18" s="1"/>
  <c r="AH171" i="18" s="1"/>
  <c r="CZ32" i="18" a="1"/>
  <c r="CZ32" i="18" s="1"/>
  <c r="CZ171" i="18" s="1"/>
  <c r="Y32" i="18" a="1"/>
  <c r="Y32" i="18" s="1"/>
  <c r="Y171" i="18" s="1"/>
  <c r="K32" i="18" a="1"/>
  <c r="K32" i="18" s="1"/>
  <c r="K171" i="18" s="1"/>
  <c r="BW32" i="18" a="1"/>
  <c r="BW32" i="18" s="1"/>
  <c r="BW171" i="18" s="1"/>
  <c r="CG32" i="18" a="1"/>
  <c r="CG32" i="18" s="1"/>
  <c r="CG171" i="18" s="1"/>
  <c r="T32" i="18" a="1"/>
  <c r="T32" i="18" s="1"/>
  <c r="T171" i="18" s="1"/>
  <c r="CY16" i="18" a="1"/>
  <c r="CY16" i="18" s="1"/>
  <c r="CY155" i="18" s="1"/>
  <c r="U16" i="18" a="1"/>
  <c r="U16" i="18" s="1"/>
  <c r="U155" i="18" s="1"/>
  <c r="BV16" i="18" a="1"/>
  <c r="BV16" i="18" s="1"/>
  <c r="BV155" i="18" s="1"/>
  <c r="DK16" i="18" a="1"/>
  <c r="DK16" i="18" s="1"/>
  <c r="DK155" i="18" s="1"/>
  <c r="AP16" i="18" a="1"/>
  <c r="AP16" i="18" s="1"/>
  <c r="AP155" i="18" s="1"/>
  <c r="AJ16" i="18" a="1"/>
  <c r="AJ16" i="18" s="1"/>
  <c r="AJ155" i="18" s="1"/>
  <c r="DE16" i="18" a="1"/>
  <c r="DE16" i="18" s="1"/>
  <c r="DE155" i="18" s="1"/>
  <c r="Y16" i="18" a="1"/>
  <c r="Y16" i="18" s="1"/>
  <c r="Y155" i="18" s="1"/>
  <c r="X16" i="18" a="1"/>
  <c r="X16" i="18" s="1"/>
  <c r="X155" i="18" s="1"/>
  <c r="CS16" i="18" a="1"/>
  <c r="CS16" i="18" s="1"/>
  <c r="CS155" i="18" s="1"/>
  <c r="DR16" i="18" a="1"/>
  <c r="DR16" i="18" s="1"/>
  <c r="DR155" i="18" s="1"/>
  <c r="AQ16" i="18" a="1"/>
  <c r="AQ16" i="18" s="1"/>
  <c r="AQ155" i="18" s="1"/>
  <c r="AB16" i="18" a="1"/>
  <c r="AB16" i="18" s="1"/>
  <c r="AB155" i="18" s="1"/>
  <c r="DA36" i="18" a="1"/>
  <c r="DA36" i="18" s="1"/>
  <c r="DA175" i="18" s="1"/>
  <c r="CU36" i="18" a="1"/>
  <c r="CU36" i="18" s="1"/>
  <c r="CU175" i="18" s="1"/>
  <c r="DJ36" i="18" a="1"/>
  <c r="DJ36" i="18" s="1"/>
  <c r="DJ175" i="18" s="1"/>
  <c r="AN36" i="18" a="1"/>
  <c r="AN36" i="18" s="1"/>
  <c r="AN175" i="18" s="1"/>
  <c r="BA36" i="18" a="1"/>
  <c r="BA36" i="18" s="1"/>
  <c r="BA175" i="18" s="1"/>
  <c r="DS36" i="18" a="1"/>
  <c r="DS36" i="18" s="1"/>
  <c r="DS175" i="18" s="1"/>
  <c r="O36" i="18" a="1"/>
  <c r="O36" i="18" s="1"/>
  <c r="O175" i="18" s="1"/>
  <c r="AQ36" i="18" a="1"/>
  <c r="AQ36" i="18" s="1"/>
  <c r="AQ175" i="18" s="1"/>
  <c r="N36" i="18" a="1"/>
  <c r="N36" i="18" s="1"/>
  <c r="N175" i="18" s="1"/>
  <c r="AH36" i="18" a="1"/>
  <c r="AH36" i="18" s="1"/>
  <c r="AH175" i="18" s="1"/>
  <c r="AG36" i="18" a="1"/>
  <c r="AG36" i="18" s="1"/>
  <c r="AG175" i="18" s="1"/>
  <c r="BX36" i="18" a="1"/>
  <c r="BX36" i="18" s="1"/>
  <c r="BX175" i="18" s="1"/>
  <c r="P36" i="18" a="1"/>
  <c r="P36" i="18" s="1"/>
  <c r="CN36" i="18" a="1"/>
  <c r="CN36" i="18" s="1"/>
  <c r="CN175" i="18" s="1"/>
  <c r="DD63" i="18" a="1"/>
  <c r="DD63" i="18" s="1"/>
  <c r="DD202" i="18" s="1"/>
  <c r="AR63" i="18" a="1"/>
  <c r="AR63" i="18" s="1"/>
  <c r="AR202" i="18" s="1"/>
  <c r="CT63" i="18" a="1"/>
  <c r="CT63" i="18" s="1"/>
  <c r="CT202" i="18" s="1"/>
  <c r="AH63" i="18" a="1"/>
  <c r="AH63" i="18" s="1"/>
  <c r="AH202" i="18" s="1"/>
  <c r="CF63" i="18" a="1"/>
  <c r="CF63" i="18" s="1"/>
  <c r="CF202" i="18" s="1"/>
  <c r="DP63" i="18" a="1"/>
  <c r="DP63" i="18" s="1"/>
  <c r="DP202" i="18" s="1"/>
  <c r="W63" i="18" a="1"/>
  <c r="W63" i="18" s="1"/>
  <c r="W202" i="18" s="1"/>
  <c r="BK63" i="18" a="1"/>
  <c r="BK63" i="18" s="1"/>
  <c r="BK202" i="18" s="1"/>
  <c r="DF63" i="18" a="1"/>
  <c r="DF63" i="18" s="1"/>
  <c r="DF202" i="18" s="1"/>
  <c r="M63" i="18" a="1"/>
  <c r="M63" i="18" s="1"/>
  <c r="M202" i="18" s="1"/>
  <c r="I63" i="18" a="1"/>
  <c r="I63" i="18" s="1"/>
  <c r="I202" i="18" s="1"/>
  <c r="BC63" i="18" a="1"/>
  <c r="BC63" i="18" s="1"/>
  <c r="BC202" i="18" s="1"/>
  <c r="X63" i="18" a="1"/>
  <c r="X63" i="18" s="1"/>
  <c r="X202" i="18" s="1"/>
  <c r="O63" i="18" a="1"/>
  <c r="O63" i="18" s="1"/>
  <c r="O202" i="18" s="1"/>
  <c r="AB63" i="18" a="1"/>
  <c r="AB63" i="18" s="1"/>
  <c r="AB202" i="18" s="1"/>
  <c r="DC75" i="18" a="1"/>
  <c r="DC75" i="18" s="1"/>
  <c r="DC214" i="18" s="1"/>
  <c r="AQ75" i="18" a="1"/>
  <c r="AQ75" i="18" s="1"/>
  <c r="AQ214" i="18" s="1"/>
  <c r="CU75" i="18" a="1"/>
  <c r="CU75" i="18" s="1"/>
  <c r="CU214" i="18" s="1"/>
  <c r="AI75" i="18" a="1"/>
  <c r="AI75" i="18" s="1"/>
  <c r="AI214" i="18" s="1"/>
  <c r="BR75" i="18" a="1"/>
  <c r="BR75" i="18" s="1"/>
  <c r="BR214" i="18" s="1"/>
  <c r="CJ75" i="18" a="1"/>
  <c r="CJ75" i="18" s="1"/>
  <c r="CJ214" i="18" s="1"/>
  <c r="U75" i="18" a="1"/>
  <c r="U75" i="18" s="1"/>
  <c r="U214" i="18" s="1"/>
  <c r="BK75" i="18" a="1"/>
  <c r="BK75" i="18" s="1"/>
  <c r="BK214" i="18" s="1"/>
  <c r="BV75" i="18" a="1"/>
  <c r="BV75" i="18" s="1"/>
  <c r="BV214" i="18" s="1"/>
  <c r="DK75" i="18" a="1"/>
  <c r="DK75" i="18" s="1"/>
  <c r="DK214" i="18" s="1"/>
  <c r="BB75" i="18" a="1"/>
  <c r="BB75" i="18" s="1"/>
  <c r="BB214" i="18" s="1"/>
  <c r="W75" i="18" a="1"/>
  <c r="W75" i="18" s="1"/>
  <c r="W214" i="18" s="1"/>
  <c r="DL75" i="18" a="1"/>
  <c r="DL75" i="18" s="1"/>
  <c r="DL214" i="18" s="1"/>
  <c r="L75" i="18" a="1"/>
  <c r="L75" i="18" s="1"/>
  <c r="L214" i="18" s="1"/>
  <c r="CG75" i="18" a="1"/>
  <c r="CG75" i="18" s="1"/>
  <c r="CG214" i="18" s="1"/>
  <c r="CN94" i="18" a="1"/>
  <c r="CN94" i="18" s="1"/>
  <c r="CN233" i="18" s="1"/>
  <c r="CI94" i="18" a="1"/>
  <c r="CI94" i="18" s="1"/>
  <c r="CI233" i="18" s="1"/>
  <c r="DE94" i="18" a="1"/>
  <c r="DE94" i="18" s="1"/>
  <c r="DE233" i="18" s="1"/>
  <c r="W94" i="18" a="1"/>
  <c r="W94" i="18" s="1"/>
  <c r="W233" i="18" s="1"/>
  <c r="BI94" i="18" a="1"/>
  <c r="BI94" i="18" s="1"/>
  <c r="BI233" i="18" s="1"/>
  <c r="DJ94" i="18" a="1"/>
  <c r="DJ94" i="18" s="1"/>
  <c r="DJ233" i="18" s="1"/>
  <c r="AE94" i="18" a="1"/>
  <c r="AE94" i="18" s="1"/>
  <c r="AE233" i="18" s="1"/>
  <c r="CK94" i="18" a="1"/>
  <c r="CK94" i="18" s="1"/>
  <c r="CK233" i="18" s="1"/>
  <c r="U94" i="18" a="1"/>
  <c r="U94" i="18" s="1"/>
  <c r="U233" i="18" s="1"/>
  <c r="AU94" i="18" a="1"/>
  <c r="AU94" i="18" s="1"/>
  <c r="AU233" i="18" s="1"/>
  <c r="CC94" i="18" a="1"/>
  <c r="CC94" i="18" s="1"/>
  <c r="CC233" i="18" s="1"/>
  <c r="AV94" i="18" a="1"/>
  <c r="AV94" i="18" s="1"/>
  <c r="AV233" i="18" s="1"/>
  <c r="BF94" i="18" a="1"/>
  <c r="BF94" i="18" s="1"/>
  <c r="BF233" i="18" s="1"/>
  <c r="P94" i="18" a="1"/>
  <c r="P94" i="18" s="1"/>
  <c r="BA94" i="18" a="1"/>
  <c r="BA94" i="18" s="1"/>
  <c r="BA233" i="18" s="1"/>
  <c r="CF78" i="18" a="1"/>
  <c r="CF78" i="18" s="1"/>
  <c r="CF217" i="18" s="1"/>
  <c r="T78" i="18" a="1"/>
  <c r="T78" i="18" s="1"/>
  <c r="T217" i="18" s="1"/>
  <c r="L96" i="18" a="1"/>
  <c r="L96" i="18" s="1"/>
  <c r="L235" i="18" s="1"/>
  <c r="CM42" i="18" a="1"/>
  <c r="CM42" i="18" s="1"/>
  <c r="CM181" i="18" s="1"/>
  <c r="CK91" i="18" a="1"/>
  <c r="CK91" i="18" s="1"/>
  <c r="CK230" i="18" s="1"/>
  <c r="DN19" i="18" a="1"/>
  <c r="DN19" i="18" s="1"/>
  <c r="DN158" i="18" s="1"/>
  <c r="AH15" i="18" a="1"/>
  <c r="AH15" i="18" s="1"/>
  <c r="AH154" i="18" s="1"/>
  <c r="CP62" i="18" a="1"/>
  <c r="CP62" i="18" s="1"/>
  <c r="CP201" i="18" s="1"/>
  <c r="BR62" i="18" a="1"/>
  <c r="BR62" i="18" s="1"/>
  <c r="BR201" i="18" s="1"/>
  <c r="DF21" i="18" a="1"/>
  <c r="DF21" i="18" s="1"/>
  <c r="DF160" i="18" s="1"/>
  <c r="DR10" i="18" a="1"/>
  <c r="DR10" i="18" s="1"/>
  <c r="DR149" i="18" s="1"/>
  <c r="AI10" i="18" a="1"/>
  <c r="AI10" i="18" s="1"/>
  <c r="AI149" i="18" s="1"/>
  <c r="AA38" i="18" a="1"/>
  <c r="AA38" i="18" s="1"/>
  <c r="AA177" i="18" s="1"/>
  <c r="DK38" i="18" a="1"/>
  <c r="DK38" i="18" s="1"/>
  <c r="DK177" i="18" s="1"/>
  <c r="CO59" i="18" a="1"/>
  <c r="CO59" i="18" s="1"/>
  <c r="CO198" i="18" s="1"/>
  <c r="Z42" i="18" a="1"/>
  <c r="Z42" i="18" s="1"/>
  <c r="Z181" i="18" s="1"/>
  <c r="AV104" i="18" a="1"/>
  <c r="AV104" i="18" s="1"/>
  <c r="AV243" i="18" s="1"/>
  <c r="AD9" i="18" a="1"/>
  <c r="AD9" i="18" s="1"/>
  <c r="AD148" i="18" s="1"/>
  <c r="BX60" i="18" a="1"/>
  <c r="BX60" i="18" s="1"/>
  <c r="BX199" i="18" s="1"/>
  <c r="AZ60" i="18" a="1"/>
  <c r="AZ60" i="18" s="1"/>
  <c r="AZ199" i="18" s="1"/>
  <c r="CV99" i="18" a="1"/>
  <c r="CV99" i="18" s="1"/>
  <c r="CV238" i="18" s="1"/>
  <c r="U99" i="18" a="1"/>
  <c r="U99" i="18" s="1"/>
  <c r="U238" i="18" s="1"/>
  <c r="CZ18" i="18" a="1"/>
  <c r="CZ18" i="18" s="1"/>
  <c r="CZ157" i="18" s="1"/>
  <c r="F18" i="18" a="1"/>
  <c r="F18" i="18" s="1"/>
  <c r="F157" i="18" s="1"/>
  <c r="DP18" i="18" a="1"/>
  <c r="DP18" i="18" s="1"/>
  <c r="DP157" i="18" s="1"/>
  <c r="E18" i="18" a="1"/>
  <c r="E18" i="18" s="1"/>
  <c r="E157" i="18" s="1"/>
  <c r="BI18" i="18" a="1"/>
  <c r="BI18" i="18" s="1"/>
  <c r="BI157" i="18" s="1"/>
  <c r="CE18" i="18" a="1"/>
  <c r="CE18" i="18" s="1"/>
  <c r="CE157" i="18" s="1"/>
  <c r="J42" i="18" a="1"/>
  <c r="J42" i="18" s="1"/>
  <c r="J181" i="18" s="1"/>
  <c r="AA42" i="18" a="1"/>
  <c r="AA42" i="18" s="1"/>
  <c r="AA181" i="18" s="1"/>
  <c r="H81" i="18" a="1"/>
  <c r="H81" i="18" s="1"/>
  <c r="H220" i="18" s="1"/>
  <c r="BR81" i="18" a="1"/>
  <c r="BR81" i="18" s="1"/>
  <c r="BR220" i="18" s="1"/>
  <c r="AK98" i="18" a="1"/>
  <c r="AK98" i="18" s="1"/>
  <c r="AK237" i="18" s="1"/>
  <c r="AD19" i="18" a="1"/>
  <c r="AD19" i="18" s="1"/>
  <c r="AD158" i="18" s="1"/>
  <c r="DO19" i="18" a="1"/>
  <c r="DO19" i="18" s="1"/>
  <c r="DO158" i="18" s="1"/>
  <c r="DR54" i="18" a="1"/>
  <c r="DR54" i="18" s="1"/>
  <c r="DR193" i="18" s="1"/>
  <c r="CW54" i="18" a="1"/>
  <c r="CW54" i="18" s="1"/>
  <c r="CW193" i="18" s="1"/>
  <c r="AZ104" i="18" a="1"/>
  <c r="AZ104" i="18" s="1"/>
  <c r="AZ243" i="18" s="1"/>
  <c r="CZ27" i="18" a="1"/>
  <c r="CZ27" i="18" s="1"/>
  <c r="CZ166" i="18" s="1"/>
  <c r="AI27" i="18" a="1"/>
  <c r="AI27" i="18" s="1"/>
  <c r="AI166" i="18" s="1"/>
  <c r="CK27" i="18" a="1"/>
  <c r="CK27" i="18" s="1"/>
  <c r="CK166" i="18" s="1"/>
  <c r="CE27" i="18" a="1"/>
  <c r="CE27" i="18" s="1"/>
  <c r="CE166" i="18" s="1"/>
  <c r="J27" i="18" a="1"/>
  <c r="J27" i="18" s="1"/>
  <c r="J166" i="18" s="1"/>
  <c r="AY27" i="18" a="1"/>
  <c r="AY27" i="18" s="1"/>
  <c r="AY166" i="18" s="1"/>
  <c r="BN27" i="18" a="1"/>
  <c r="BN27" i="18" s="1"/>
  <c r="BN166" i="18" s="1"/>
  <c r="CX27" i="18" a="1"/>
  <c r="CX27" i="18" s="1"/>
  <c r="CX166" i="18" s="1"/>
  <c r="AC27" i="18" a="1"/>
  <c r="AC27" i="18" s="1"/>
  <c r="AC166" i="18" s="1"/>
  <c r="BH27" i="18" a="1"/>
  <c r="BH27" i="18" s="1"/>
  <c r="BH166" i="18" s="1"/>
  <c r="CG27" i="18" a="1"/>
  <c r="CG27" i="18" s="1"/>
  <c r="CG166" i="18" s="1"/>
  <c r="Y27" i="18" a="1"/>
  <c r="Y27" i="18" s="1"/>
  <c r="Y166" i="18" s="1"/>
  <c r="BV27" i="18" a="1"/>
  <c r="BV27" i="18" s="1"/>
  <c r="BV166" i="18" s="1"/>
  <c r="CW6" i="18" a="1"/>
  <c r="CW6" i="18" s="1"/>
  <c r="CW145" i="18" s="1"/>
  <c r="AB6" i="18" a="1"/>
  <c r="AB6" i="18" s="1"/>
  <c r="AB145" i="18" s="1"/>
  <c r="CI6" i="18" a="1"/>
  <c r="CI6" i="18" s="1"/>
  <c r="CI145" i="18" s="1"/>
  <c r="R6" i="18" a="1"/>
  <c r="R6" i="18" s="1"/>
  <c r="R145" i="18" s="1"/>
  <c r="BG6" i="18" a="1"/>
  <c r="BG6" i="18" s="1"/>
  <c r="BG145" i="18" s="1"/>
  <c r="CQ6" i="18" a="1"/>
  <c r="CQ6" i="18" s="1"/>
  <c r="CQ145" i="18" s="1"/>
  <c r="BF6" i="18" a="1"/>
  <c r="BF6" i="18" s="1"/>
  <c r="BF145" i="18" s="1"/>
  <c r="BO6" i="18" a="1"/>
  <c r="BO6" i="18" s="1"/>
  <c r="BO145" i="18" s="1"/>
  <c r="DH6" i="18" a="1"/>
  <c r="DH6" i="18" s="1"/>
  <c r="DH145" i="18" s="1"/>
  <c r="AM6" i="18" a="1"/>
  <c r="AM6" i="18" s="1"/>
  <c r="AM145" i="18" s="1"/>
  <c r="CF6" i="18" a="1"/>
  <c r="CF6" i="18" s="1"/>
  <c r="CF145" i="18" s="1"/>
  <c r="F6" i="18" a="1"/>
  <c r="F6" i="18" s="1"/>
  <c r="F145" i="18" s="1"/>
  <c r="BD6" i="18" a="1"/>
  <c r="BD6" i="18" s="1"/>
  <c r="BD145" i="18" s="1"/>
  <c r="DK82" i="18" a="1"/>
  <c r="DK82" i="18" s="1"/>
  <c r="DK221" i="18" s="1"/>
  <c r="CA82" i="18" a="1"/>
  <c r="CA82" i="18" s="1"/>
  <c r="CA221" i="18" s="1"/>
  <c r="AQ82" i="18" a="1"/>
  <c r="AQ82" i="18" s="1"/>
  <c r="AQ221" i="18" s="1"/>
  <c r="G82" i="18" a="1"/>
  <c r="G82" i="18" s="1"/>
  <c r="G221" i="18" s="1"/>
  <c r="CJ82" i="18" a="1"/>
  <c r="CJ82" i="18" s="1"/>
  <c r="CJ221" i="18" s="1"/>
  <c r="AV82" i="18" a="1"/>
  <c r="AV82" i="18" s="1"/>
  <c r="AV221" i="18" s="1"/>
  <c r="L82" i="18" a="1"/>
  <c r="L82" i="18" s="1"/>
  <c r="L221" i="18" s="1"/>
  <c r="BI82" i="18" a="1"/>
  <c r="BI82" i="18" s="1"/>
  <c r="BI221" i="18" s="1"/>
  <c r="DA82" i="18" a="1"/>
  <c r="DA82" i="18" s="1"/>
  <c r="DA221" i="18" s="1"/>
  <c r="AD82" i="18" a="1"/>
  <c r="AD82" i="18" s="1"/>
  <c r="AD221" i="18" s="1"/>
  <c r="BQ82" i="18" a="1"/>
  <c r="BQ82" i="18" s="1"/>
  <c r="BQ221" i="18" s="1"/>
  <c r="DN82" i="18" a="1"/>
  <c r="DN82" i="18" s="1"/>
  <c r="DN221" i="18" s="1"/>
  <c r="BV82" i="18" a="1"/>
  <c r="BV82" i="18" s="1"/>
  <c r="BV221" i="18" s="1"/>
  <c r="CO42" i="18" a="1"/>
  <c r="CO42" i="18" s="1"/>
  <c r="CO181" i="18" s="1"/>
  <c r="AZ54" i="18" a="1"/>
  <c r="AZ54" i="18" s="1"/>
  <c r="AZ193" i="18" s="1"/>
  <c r="CK22" i="18" a="1"/>
  <c r="CK22" i="18" s="1"/>
  <c r="CK161" i="18" s="1"/>
  <c r="P22" i="18" a="1"/>
  <c r="P22" i="18" s="1"/>
  <c r="BI22" i="18" a="1"/>
  <c r="BI22" i="18" s="1"/>
  <c r="BI161" i="18" s="1"/>
  <c r="DF22" i="18" a="1"/>
  <c r="DF22" i="18" s="1"/>
  <c r="DF161" i="18" s="1"/>
  <c r="AB22" i="18" a="1"/>
  <c r="AB22" i="18" s="1"/>
  <c r="AB161" i="18" s="1"/>
  <c r="CD22" i="18" a="1"/>
  <c r="CD22" i="18" s="1"/>
  <c r="CD161" i="18" s="1"/>
  <c r="I22" i="18" a="1"/>
  <c r="I22" i="18" s="1"/>
  <c r="I161" i="18" s="1"/>
  <c r="BG22" i="18" a="1"/>
  <c r="BG22" i="18" s="1"/>
  <c r="BG161" i="18" s="1"/>
  <c r="CZ22" i="18" a="1"/>
  <c r="CZ22" i="18" s="1"/>
  <c r="CZ161" i="18" s="1"/>
  <c r="AE22" i="18" a="1"/>
  <c r="AE22" i="18" s="1"/>
  <c r="AE161" i="18" s="1"/>
  <c r="CU22" i="18" a="1"/>
  <c r="CU22" i="18" s="1"/>
  <c r="CU161" i="18" s="1"/>
  <c r="DG22" i="18" a="1"/>
  <c r="DG22" i="18" s="1"/>
  <c r="DG161" i="18" s="1"/>
  <c r="L22" i="18" a="1"/>
  <c r="L22" i="18" s="1"/>
  <c r="L161" i="18" s="1"/>
  <c r="CL37" i="18" a="1"/>
  <c r="CL37" i="18" s="1"/>
  <c r="CL176" i="18" s="1"/>
  <c r="BL37" i="18" a="1"/>
  <c r="BL37" i="18" s="1"/>
  <c r="BL176" i="18" s="1"/>
  <c r="DF37" i="18" a="1"/>
  <c r="DF37" i="18" s="1"/>
  <c r="DF176" i="18" s="1"/>
  <c r="AA37" i="18" a="1"/>
  <c r="AA37" i="18" s="1"/>
  <c r="AA176" i="18" s="1"/>
  <c r="BK37" i="18" a="1"/>
  <c r="BK37" i="18" s="1"/>
  <c r="BK176" i="18" s="1"/>
  <c r="BE37" i="18" a="1"/>
  <c r="BE37" i="18" s="1"/>
  <c r="BE176" i="18" s="1"/>
  <c r="AE37" i="18" a="1"/>
  <c r="AE37" i="18" s="1"/>
  <c r="AE176" i="18" s="1"/>
  <c r="X37" i="18" a="1"/>
  <c r="X37" i="18" s="1"/>
  <c r="X176" i="18" s="1"/>
  <c r="AY37" i="18" a="1"/>
  <c r="AY37" i="18" s="1"/>
  <c r="AY176" i="18" s="1"/>
  <c r="DG37" i="18" a="1"/>
  <c r="DG37" i="18" s="1"/>
  <c r="DG176" i="18" s="1"/>
  <c r="BN37" i="18" a="1"/>
  <c r="BN37" i="18" s="1"/>
  <c r="BN176" i="18" s="1"/>
  <c r="AS37" i="18" a="1"/>
  <c r="AS37" i="18" s="1"/>
  <c r="AS176" i="18" s="1"/>
  <c r="AR37" i="18" a="1"/>
  <c r="AR37" i="18" s="1"/>
  <c r="AR176" i="18" s="1"/>
  <c r="CI32" i="18" a="1"/>
  <c r="CI32" i="18" s="1"/>
  <c r="CI171" i="18" s="1"/>
  <c r="N32" i="18" a="1"/>
  <c r="N32" i="18" s="1"/>
  <c r="N171" i="18" s="1"/>
  <c r="BP32" i="18" a="1"/>
  <c r="BP32" i="18" s="1"/>
  <c r="BP171" i="18" s="1"/>
  <c r="DD32" i="18" a="1"/>
  <c r="DD32" i="18" s="1"/>
  <c r="DD171" i="18" s="1"/>
  <c r="DP32" i="18" a="1"/>
  <c r="DP32" i="18" s="1"/>
  <c r="DP171" i="18" s="1"/>
  <c r="V32" i="18" a="1"/>
  <c r="V32" i="18" s="1"/>
  <c r="V171" i="18" s="1"/>
  <c r="DH32" i="18" a="1"/>
  <c r="DH32" i="18" s="1"/>
  <c r="DH171" i="18" s="1"/>
  <c r="CH32" i="18" a="1"/>
  <c r="CH32" i="18" s="1"/>
  <c r="CH171" i="18" s="1"/>
  <c r="S32" i="18" a="1"/>
  <c r="S32" i="18" s="1"/>
  <c r="S171" i="18" s="1"/>
  <c r="DQ32" i="18" a="1"/>
  <c r="DQ32" i="18" s="1"/>
  <c r="DQ171" i="18" s="1"/>
  <c r="AY32" i="18" a="1"/>
  <c r="AY32" i="18" s="1"/>
  <c r="AY171" i="18" s="1"/>
  <c r="BT32" i="18" a="1"/>
  <c r="BT32" i="18" s="1"/>
  <c r="BT171" i="18" s="1"/>
  <c r="Z32" i="18" a="1"/>
  <c r="Z32" i="18" s="1"/>
  <c r="Z171" i="18" s="1"/>
  <c r="CG16" i="18" a="1"/>
  <c r="CG16" i="18" s="1"/>
  <c r="CG155" i="18" s="1"/>
  <c r="P16" i="18" a="1"/>
  <c r="P16" i="18" s="1"/>
  <c r="BQ16" i="18" a="1"/>
  <c r="BQ16" i="18" s="1"/>
  <c r="BQ155" i="18" s="1"/>
  <c r="DF16" i="18" a="1"/>
  <c r="DF16" i="18" s="1"/>
  <c r="DF155" i="18" s="1"/>
  <c r="AK16" i="18" a="1"/>
  <c r="AK16" i="18" s="1"/>
  <c r="AK155" i="18" s="1"/>
  <c r="AE16" i="18" a="1"/>
  <c r="AE16" i="18" s="1"/>
  <c r="AE155" i="18" s="1"/>
  <c r="CT16" i="18" a="1"/>
  <c r="CT16" i="18" s="1"/>
  <c r="CT155" i="18" s="1"/>
  <c r="CN16" i="18" a="1"/>
  <c r="CN16" i="18" s="1"/>
  <c r="CN155" i="18" s="1"/>
  <c r="S16" i="18" a="1"/>
  <c r="S16" i="18" s="1"/>
  <c r="S155" i="18" s="1"/>
  <c r="BX16" i="18" a="1"/>
  <c r="BX16" i="18" s="1"/>
  <c r="BX155" i="18" s="1"/>
  <c r="DL16" i="18" a="1"/>
  <c r="DL16" i="18" s="1"/>
  <c r="DL155" i="18" s="1"/>
  <c r="AL16" i="18" a="1"/>
  <c r="AL16" i="18" s="1"/>
  <c r="AL155" i="18" s="1"/>
  <c r="BM16" i="18" a="1"/>
  <c r="BM16" i="18" s="1"/>
  <c r="BM155" i="18" s="1"/>
  <c r="CR36" i="18" a="1"/>
  <c r="CR36" i="18" s="1"/>
  <c r="CR175" i="18" s="1"/>
  <c r="BP36" i="18" a="1"/>
  <c r="BP36" i="18" s="1"/>
  <c r="BP175" i="18" s="1"/>
  <c r="CO36" i="18" a="1"/>
  <c r="CO36" i="18" s="1"/>
  <c r="CO175" i="18" s="1"/>
  <c r="AE36" i="18" a="1"/>
  <c r="AE36" i="18" s="1"/>
  <c r="AE175" i="18" s="1"/>
  <c r="AI36" i="18" a="1"/>
  <c r="AI36" i="18" s="1"/>
  <c r="AI175" i="18" s="1"/>
  <c r="DL36" i="18" a="1"/>
  <c r="DL36" i="18" s="1"/>
  <c r="DL175" i="18" s="1"/>
  <c r="G36" i="18" a="1"/>
  <c r="G36" i="18" s="1"/>
  <c r="G175" i="18" s="1"/>
  <c r="DR36" i="18" a="1"/>
  <c r="DR36" i="18" s="1"/>
  <c r="DR175" i="18" s="1"/>
  <c r="F36" i="18" a="1"/>
  <c r="F36" i="18" s="1"/>
  <c r="F175" i="18" s="1"/>
  <c r="E36" i="18" a="1"/>
  <c r="E36" i="18" s="1"/>
  <c r="E175" i="18" s="1"/>
  <c r="Y36" i="18" a="1"/>
  <c r="Y36" i="18" s="1"/>
  <c r="Y175" i="18" s="1"/>
  <c r="BQ36" i="18" a="1"/>
  <c r="BQ36" i="18" s="1"/>
  <c r="BQ175" i="18" s="1"/>
  <c r="BW36" i="18" a="1"/>
  <c r="BW36" i="18" s="1"/>
  <c r="BW175" i="18" s="1"/>
  <c r="AF36" i="18" a="1"/>
  <c r="AF36" i="18" s="1"/>
  <c r="AF175" i="18" s="1"/>
  <c r="CU63" i="18" a="1"/>
  <c r="CU63" i="18" s="1"/>
  <c r="CU202" i="18" s="1"/>
  <c r="AI63" i="18" a="1"/>
  <c r="AI63" i="18" s="1"/>
  <c r="AI202" i="18" s="1"/>
  <c r="CK63" i="18" a="1"/>
  <c r="CK63" i="18" s="1"/>
  <c r="CK202" i="18" s="1"/>
  <c r="Y63" i="18" a="1"/>
  <c r="Y63" i="18" s="1"/>
  <c r="Y202" i="18" s="1"/>
  <c r="BZ63" i="18" a="1"/>
  <c r="BZ63" i="18" s="1"/>
  <c r="BZ202" i="18" s="1"/>
  <c r="DJ63" i="18" a="1"/>
  <c r="DJ63" i="18" s="1"/>
  <c r="DJ202" i="18" s="1"/>
  <c r="Q63" i="18" a="1"/>
  <c r="Q63" i="18" s="1"/>
  <c r="Q202" i="18" s="1"/>
  <c r="BD63" i="18" a="1"/>
  <c r="BD63" i="18" s="1"/>
  <c r="BD202" i="18" s="1"/>
  <c r="CN63" i="18" a="1"/>
  <c r="CN63" i="18" s="1"/>
  <c r="CN202" i="18" s="1"/>
  <c r="F63" i="18" a="1"/>
  <c r="F63" i="18" s="1"/>
  <c r="F202" i="18" s="1"/>
  <c r="DN63" i="18" a="1"/>
  <c r="DN63" i="18" s="1"/>
  <c r="DN202" i="18" s="1"/>
  <c r="AP63" i="18" a="1"/>
  <c r="AP63" i="18" s="1"/>
  <c r="AP202" i="18" s="1"/>
  <c r="BR63" i="18" a="1"/>
  <c r="BR63" i="18" s="1"/>
  <c r="BR202" i="18" s="1"/>
  <c r="AL63" i="18" a="1"/>
  <c r="AL63" i="18" s="1"/>
  <c r="AL202" i="18" s="1"/>
  <c r="DC63" i="18" a="1"/>
  <c r="DC63" i="18" s="1"/>
  <c r="DC202" i="18" s="1"/>
  <c r="CT75" i="18" a="1"/>
  <c r="CT75" i="18" s="1"/>
  <c r="CT214" i="18" s="1"/>
  <c r="AH75" i="18" a="1"/>
  <c r="AH75" i="18" s="1"/>
  <c r="AH214" i="18" s="1"/>
  <c r="CL75" i="18" a="1"/>
  <c r="CL75" i="18" s="1"/>
  <c r="CL214" i="18" s="1"/>
  <c r="Z75" i="18" a="1"/>
  <c r="Z75" i="18" s="1"/>
  <c r="Z214" i="18" s="1"/>
  <c r="AZ75" i="18" a="1"/>
  <c r="AZ75" i="18" s="1"/>
  <c r="AZ214" i="18" s="1"/>
  <c r="CD75" i="18" a="1"/>
  <c r="CD75" i="18" s="1"/>
  <c r="CD214" i="18" s="1"/>
  <c r="DC96" i="18" a="1"/>
  <c r="DC96" i="18" s="1"/>
  <c r="DC235" i="18" s="1"/>
  <c r="AW10" i="18" a="1"/>
  <c r="AW10" i="18" s="1"/>
  <c r="AW149" i="18" s="1"/>
  <c r="G60" i="18" a="1"/>
  <c r="G60" i="18" s="1"/>
  <c r="G199" i="18" s="1"/>
  <c r="AY18" i="18" a="1"/>
  <c r="AY18" i="18" s="1"/>
  <c r="AY157" i="18" s="1"/>
  <c r="P19" i="18" a="1"/>
  <c r="P19" i="18" s="1"/>
  <c r="E27" i="18" a="1"/>
  <c r="E27" i="18" s="1"/>
  <c r="E166" i="18" s="1"/>
  <c r="K27" i="18" a="1"/>
  <c r="K27" i="18" s="1"/>
  <c r="K166" i="18" s="1"/>
  <c r="BJ6" i="18" a="1"/>
  <c r="BJ6" i="18" s="1"/>
  <c r="BJ145" i="18" s="1"/>
  <c r="AM82" i="18" a="1"/>
  <c r="AM82" i="18" s="1"/>
  <c r="AM221" i="18" s="1"/>
  <c r="Z82" i="18" a="1"/>
  <c r="Z82" i="18" s="1"/>
  <c r="Z221" i="18" s="1"/>
  <c r="CN22" i="18" a="1"/>
  <c r="CN22" i="18" s="1"/>
  <c r="CN161" i="18" s="1"/>
  <c r="BV22" i="18" a="1"/>
  <c r="BV22" i="18" s="1"/>
  <c r="BV161" i="18" s="1"/>
  <c r="DS37" i="18" a="1"/>
  <c r="DS37" i="18" s="1"/>
  <c r="DS176" i="18" s="1"/>
  <c r="I32" i="18" a="1"/>
  <c r="I32" i="18" s="1"/>
  <c r="I171" i="18" s="1"/>
  <c r="CS32" i="18" a="1"/>
  <c r="CS32" i="18" s="1"/>
  <c r="CS171" i="18" s="1"/>
  <c r="CZ16" i="18" a="1"/>
  <c r="CZ16" i="18" s="1"/>
  <c r="CZ155" i="18" s="1"/>
  <c r="W16" i="18" a="1"/>
  <c r="W16" i="18" s="1"/>
  <c r="W155" i="18" s="1"/>
  <c r="DB36" i="18" a="1"/>
  <c r="DB36" i="18" s="1"/>
  <c r="DB175" i="18" s="1"/>
  <c r="AD63" i="18" a="1"/>
  <c r="AD63" i="18" s="1"/>
  <c r="AD202" i="18" s="1"/>
  <c r="DO63" i="18" a="1"/>
  <c r="DO63" i="18" s="1"/>
  <c r="DO202" i="18" s="1"/>
  <c r="CC75" i="18" a="1"/>
  <c r="CC75" i="18" s="1"/>
  <c r="CC214" i="18" s="1"/>
  <c r="BJ75" i="18" a="1"/>
  <c r="BJ75" i="18" s="1"/>
  <c r="BJ214" i="18" s="1"/>
  <c r="CN75" i="18" a="1"/>
  <c r="CN75" i="18" s="1"/>
  <c r="CN214" i="18" s="1"/>
  <c r="BZ94" i="18" a="1"/>
  <c r="BZ94" i="18" s="1"/>
  <c r="BZ233" i="18" s="1"/>
  <c r="DD94" i="18" a="1"/>
  <c r="DD94" i="18" s="1"/>
  <c r="DD233" i="18" s="1"/>
  <c r="AP94" i="18" a="1"/>
  <c r="AP94" i="18" s="1"/>
  <c r="AP233" i="18" s="1"/>
  <c r="AQ94" i="18" a="1"/>
  <c r="AQ94" i="18" s="1"/>
  <c r="AQ233" i="18" s="1"/>
  <c r="AM94" i="18" a="1"/>
  <c r="AM94" i="18" s="1"/>
  <c r="AM233" i="18" s="1"/>
  <c r="K78" i="18" a="1"/>
  <c r="K78" i="18" s="1"/>
  <c r="K217" i="18" s="1"/>
  <c r="BM78" i="18" a="1"/>
  <c r="BM78" i="18" s="1"/>
  <c r="BM217" i="18" s="1"/>
  <c r="DF78" i="18" a="1"/>
  <c r="DF78" i="18" s="1"/>
  <c r="DF217" i="18" s="1"/>
  <c r="AB78" i="18" a="1"/>
  <c r="AB78" i="18" s="1"/>
  <c r="AB217" i="18" s="1"/>
  <c r="BX78" i="18" a="1"/>
  <c r="BX78" i="18" s="1"/>
  <c r="BX217" i="18" s="1"/>
  <c r="DO78" i="18" a="1"/>
  <c r="DO78" i="18" s="1"/>
  <c r="DO217" i="18" s="1"/>
  <c r="CV78" i="18" a="1"/>
  <c r="CV78" i="18" s="1"/>
  <c r="CV217" i="18" s="1"/>
  <c r="BK78" i="18" a="1"/>
  <c r="BK78" i="18" s="1"/>
  <c r="BK217" i="18" s="1"/>
  <c r="Y78" i="18" a="1"/>
  <c r="Y78" i="18" s="1"/>
  <c r="Y217" i="18" s="1"/>
  <c r="AM78" i="18" a="1"/>
  <c r="AM78" i="18" s="1"/>
  <c r="AM217" i="18" s="1"/>
  <c r="BF78" i="18" a="1"/>
  <c r="BF78" i="18" s="1"/>
  <c r="BF217" i="18" s="1"/>
  <c r="AN78" i="18" a="1"/>
  <c r="AN78" i="18" s="1"/>
  <c r="AN217" i="18" s="1"/>
  <c r="CH72" i="18" a="1"/>
  <c r="CH72" i="18" s="1"/>
  <c r="CH211" i="18" s="1"/>
  <c r="BI72" i="18" a="1"/>
  <c r="BI72" i="18" s="1"/>
  <c r="BI211" i="18" s="1"/>
  <c r="DM72" i="18" a="1"/>
  <c r="DM72" i="18" s="1"/>
  <c r="DM211" i="18" s="1"/>
  <c r="AP72" i="18" a="1"/>
  <c r="AP72" i="18" s="1"/>
  <c r="AP211" i="18" s="1"/>
  <c r="CL72" i="18" a="1"/>
  <c r="CL72" i="18" s="1"/>
  <c r="CL211" i="18" s="1"/>
  <c r="DQ72" i="18" a="1"/>
  <c r="DQ72" i="18" s="1"/>
  <c r="DQ211" i="18" s="1"/>
  <c r="AO72" i="18" a="1"/>
  <c r="AO72" i="18" s="1"/>
  <c r="AO211" i="18" s="1"/>
  <c r="AW72" i="18" a="1"/>
  <c r="AW72" i="18" s="1"/>
  <c r="AW211" i="18" s="1"/>
  <c r="DJ72" i="18" a="1"/>
  <c r="DJ72" i="18" s="1"/>
  <c r="DJ211" i="18" s="1"/>
  <c r="CD72" i="18" a="1"/>
  <c r="CD72" i="18" s="1"/>
  <c r="CD211" i="18" s="1"/>
  <c r="CK72" i="18" a="1"/>
  <c r="CK72" i="18" s="1"/>
  <c r="CK211" i="18" s="1"/>
  <c r="AV72" i="18" a="1"/>
  <c r="AV72" i="18" s="1"/>
  <c r="AV211" i="18" s="1"/>
  <c r="BN72" i="18" a="1"/>
  <c r="BN72" i="18" s="1"/>
  <c r="BN211" i="18" s="1"/>
  <c r="CE89" i="18" a="1"/>
  <c r="CE89" i="18" s="1"/>
  <c r="CE228" i="18" s="1"/>
  <c r="J89" i="18" a="1"/>
  <c r="J89" i="18" s="1"/>
  <c r="J228" i="18" s="1"/>
  <c r="BC89" i="18" a="1"/>
  <c r="BC89" i="18" s="1"/>
  <c r="BC228" i="18" s="1"/>
  <c r="CG89" i="18" a="1"/>
  <c r="CG89" i="18" s="1"/>
  <c r="CG228" i="18" s="1"/>
  <c r="DQ89" i="18" a="1"/>
  <c r="DQ89" i="18" s="1"/>
  <c r="DQ228" i="18" s="1"/>
  <c r="Q89" i="18" a="1"/>
  <c r="Q89" i="18" s="1"/>
  <c r="Q228" i="18" s="1"/>
  <c r="AC89" i="18" a="1"/>
  <c r="AC89" i="18" s="1"/>
  <c r="AC228" i="18" s="1"/>
  <c r="BF89" i="18" a="1"/>
  <c r="BF89" i="18" s="1"/>
  <c r="BF228" i="18" s="1"/>
  <c r="BW89" i="18" a="1"/>
  <c r="BW89" i="18" s="1"/>
  <c r="BW228" i="18" s="1"/>
  <c r="CZ89" i="18" a="1"/>
  <c r="CZ89" i="18" s="1"/>
  <c r="CZ228" i="18" s="1"/>
  <c r="G89" i="18" a="1"/>
  <c r="G89" i="18" s="1"/>
  <c r="G228" i="18" s="1"/>
  <c r="AQ89" i="18" a="1"/>
  <c r="AQ89" i="18" s="1"/>
  <c r="AQ228" i="18" s="1"/>
  <c r="L89" i="18" a="1"/>
  <c r="L89" i="18" s="1"/>
  <c r="L228" i="18" s="1"/>
  <c r="CL8" i="18" a="1"/>
  <c r="CL8" i="18" s="1"/>
  <c r="CL147" i="18" s="1"/>
  <c r="AT8" i="18" a="1"/>
  <c r="AT8" i="18" s="1"/>
  <c r="AT147" i="18" s="1"/>
  <c r="CY8" i="18" a="1"/>
  <c r="CY8" i="18" s="1"/>
  <c r="CY147" i="18" s="1"/>
  <c r="AA8" i="18" a="1"/>
  <c r="AA8" i="18" s="1"/>
  <c r="AA147" i="18" s="1"/>
  <c r="BB8" i="18" a="1"/>
  <c r="BB8" i="18" s="1"/>
  <c r="BB147" i="18" s="1"/>
  <c r="DH8" i="18" a="1"/>
  <c r="DH8" i="18" s="1"/>
  <c r="DH147" i="18" s="1"/>
  <c r="AI8" i="18" a="1"/>
  <c r="AI8" i="18" s="1"/>
  <c r="AI147" i="18" s="1"/>
  <c r="BJ8" i="18" a="1"/>
  <c r="BJ8" i="18" s="1"/>
  <c r="BJ147" i="18" s="1"/>
  <c r="DG8" i="18" a="1"/>
  <c r="DG8" i="18" s="1"/>
  <c r="DG147" i="18" s="1"/>
  <c r="AH8" i="18" a="1"/>
  <c r="AH8" i="18" s="1"/>
  <c r="AH147" i="18" s="1"/>
  <c r="BR8" i="18" a="1"/>
  <c r="BR8" i="18" s="1"/>
  <c r="BR147" i="18" s="1"/>
  <c r="DP8" i="18" a="1"/>
  <c r="DP8" i="18" s="1"/>
  <c r="DP147" i="18" s="1"/>
  <c r="AY8" i="18" a="1"/>
  <c r="AY8" i="18" s="1"/>
  <c r="AY147" i="18" s="1"/>
  <c r="CT24" i="18" a="1"/>
  <c r="CT24" i="18" s="1"/>
  <c r="CT163" i="18" s="1"/>
  <c r="T24" i="18" a="1"/>
  <c r="T24" i="18" s="1"/>
  <c r="T163" i="18" s="1"/>
  <c r="BI24" i="18" a="1"/>
  <c r="BI24" i="18" s="1"/>
  <c r="BI163" i="18" s="1"/>
  <c r="DF24" i="18" a="1"/>
  <c r="DF24" i="18" s="1"/>
  <c r="DF163" i="18" s="1"/>
  <c r="AK24" i="18" a="1"/>
  <c r="AK24" i="18" s="1"/>
  <c r="AK163" i="18" s="1"/>
  <c r="CM24" i="18" a="1"/>
  <c r="CM24" i="18" s="1"/>
  <c r="CM163" i="18" s="1"/>
  <c r="R24" i="18" a="1"/>
  <c r="R24" i="18" s="1"/>
  <c r="R163" i="18" s="1"/>
  <c r="BK24" i="18" a="1"/>
  <c r="BK24" i="18" s="1"/>
  <c r="BK163" i="18" s="1"/>
  <c r="DD24" i="18" a="1"/>
  <c r="DD24" i="18" s="1"/>
  <c r="DD163" i="18" s="1"/>
  <c r="AI24" i="18" a="1"/>
  <c r="AI24" i="18" s="1"/>
  <c r="AI163" i="18" s="1"/>
  <c r="CB24" i="18" a="1"/>
  <c r="CB24" i="18" s="1"/>
  <c r="CB163" i="18" s="1"/>
  <c r="AM24" i="18" a="1"/>
  <c r="AM24" i="18" s="1"/>
  <c r="AM163" i="18" s="1"/>
  <c r="CG24" i="18" a="1"/>
  <c r="CG24" i="18" s="1"/>
  <c r="CG163" i="18" s="1"/>
  <c r="CU28" i="18" a="1"/>
  <c r="CU28" i="18" s="1"/>
  <c r="CU167" i="18" s="1"/>
  <c r="Z28" i="18" a="1"/>
  <c r="Z28" i="18" s="1"/>
  <c r="Z167" i="18" s="1"/>
  <c r="BB28" i="18" a="1"/>
  <c r="BB28" i="18" s="1"/>
  <c r="BB167" i="18" s="1"/>
  <c r="CA28" i="18" a="1"/>
  <c r="CA28" i="18" s="1"/>
  <c r="CA167" i="18" s="1"/>
  <c r="F28" i="18" a="1"/>
  <c r="F28" i="18" s="1"/>
  <c r="F167" i="18" s="1"/>
  <c r="AZ28" i="18" a="1"/>
  <c r="AZ28" i="18" s="1"/>
  <c r="AZ167" i="18" s="1"/>
  <c r="BU28" i="18" a="1"/>
  <c r="BU28" i="18" s="1"/>
  <c r="BU167" i="18" s="1"/>
  <c r="DO28" i="18" a="1"/>
  <c r="DO28" i="18" s="1"/>
  <c r="DO167" i="18" s="1"/>
  <c r="AT28" i="18" a="1"/>
  <c r="AT28" i="18" s="1"/>
  <c r="AT167" i="18" s="1"/>
  <c r="BI28" i="18" a="1"/>
  <c r="BI28" i="18" s="1"/>
  <c r="BI167" i="18" s="1"/>
  <c r="DC28" i="18" a="1"/>
  <c r="DC28" i="18" s="1"/>
  <c r="DC167" i="18" s="1"/>
  <c r="AC28" i="18" a="1"/>
  <c r="AC28" i="18" s="1"/>
  <c r="AC167" i="18" s="1"/>
  <c r="CH28" i="18" a="1"/>
  <c r="CH28" i="18" s="1"/>
  <c r="CH167" i="18" s="1"/>
  <c r="CR55" i="18" a="1"/>
  <c r="CR55" i="18" s="1"/>
  <c r="CR194" i="18" s="1"/>
  <c r="W55" i="18" a="1"/>
  <c r="W55" i="18" s="1"/>
  <c r="W194" i="18" s="1"/>
  <c r="BW55" i="18" a="1"/>
  <c r="BW55" i="18" s="1"/>
  <c r="BW194" i="18" s="1"/>
  <c r="DH55" i="18" a="1"/>
  <c r="DH55" i="18" s="1"/>
  <c r="DH194" i="18" s="1"/>
  <c r="H55" i="18" a="1"/>
  <c r="H55" i="18" s="1"/>
  <c r="H194" i="18" s="1"/>
  <c r="AX55" i="18" a="1"/>
  <c r="AX55" i="18" s="1"/>
  <c r="AX194" i="18" s="1"/>
  <c r="BV55" i="18" a="1"/>
  <c r="BV55" i="18" s="1"/>
  <c r="BV194" i="18" s="1"/>
  <c r="BS55" i="18" a="1"/>
  <c r="BS55" i="18" s="1"/>
  <c r="BS194" i="18" s="1"/>
  <c r="CV55" i="18" a="1"/>
  <c r="CV55" i="18" s="1"/>
  <c r="CV194" i="18" s="1"/>
  <c r="AJ55" i="18" a="1"/>
  <c r="AJ55" i="18" s="1"/>
  <c r="AJ194" i="18" s="1"/>
  <c r="DD55" i="18" a="1"/>
  <c r="DD55" i="18" s="1"/>
  <c r="DD194" i="18" s="1"/>
  <c r="CX55" i="18" a="1"/>
  <c r="CX55" i="18" s="1"/>
  <c r="CX194" i="18" s="1"/>
  <c r="CD55" i="18" a="1"/>
  <c r="CD55" i="18" s="1"/>
  <c r="CD194" i="18" s="1"/>
  <c r="CO71" i="18" a="1"/>
  <c r="CO71" i="18" s="1"/>
  <c r="CO210" i="18" s="1"/>
  <c r="T71" i="18" a="1"/>
  <c r="T71" i="18" s="1"/>
  <c r="T210" i="18" s="1"/>
  <c r="BV71" i="18" a="1"/>
  <c r="BV71" i="18" s="1"/>
  <c r="BV210" i="18" s="1"/>
  <c r="DK71" i="18" a="1"/>
  <c r="DK71" i="18" s="1"/>
  <c r="DK210" i="18" s="1"/>
  <c r="AK71" i="18" a="1"/>
  <c r="AK71" i="18" s="1"/>
  <c r="AK210" i="18" s="1"/>
  <c r="CI71" i="18" a="1"/>
  <c r="CI71" i="18" s="1"/>
  <c r="CI210" i="18" s="1"/>
  <c r="R71" i="18" a="1"/>
  <c r="R71" i="18" s="1"/>
  <c r="R210" i="18" s="1"/>
  <c r="AE71" i="18" a="1"/>
  <c r="AE71" i="18" s="1"/>
  <c r="AE210" i="18" s="1"/>
  <c r="DD71" i="18" a="1"/>
  <c r="DD71" i="18" s="1"/>
  <c r="DD210" i="18" s="1"/>
  <c r="BS71" i="18" a="1"/>
  <c r="BS71" i="18" s="1"/>
  <c r="BS210" i="18" s="1"/>
  <c r="CL71" i="18" a="1"/>
  <c r="CL71" i="18" s="1"/>
  <c r="CL210" i="18" s="1"/>
  <c r="H71" i="18" a="1"/>
  <c r="H71" i="18" s="1"/>
  <c r="H210" i="18" s="1"/>
  <c r="CY71" i="18" a="1"/>
  <c r="CY71" i="18" s="1"/>
  <c r="CY210" i="18" s="1"/>
  <c r="CS87" i="18" a="1"/>
  <c r="CS87" i="18" s="1"/>
  <c r="CS226" i="18" s="1"/>
  <c r="X87" i="18" a="1"/>
  <c r="X87" i="18" s="1"/>
  <c r="X226" i="18" s="1"/>
  <c r="BQ87" i="18" a="1"/>
  <c r="BQ87" i="18" s="1"/>
  <c r="BQ226" i="18" s="1"/>
  <c r="DL87" i="18" a="1"/>
  <c r="DL87" i="18" s="1"/>
  <c r="DL226" i="18" s="1"/>
  <c r="AD87" i="18" a="1"/>
  <c r="AD87" i="18" s="1"/>
  <c r="AD226" i="18" s="1"/>
  <c r="AC87" i="18" a="1"/>
  <c r="AC87" i="18" s="1"/>
  <c r="AC226" i="18" s="1"/>
  <c r="AX87" i="18" a="1"/>
  <c r="AX87" i="18" s="1"/>
  <c r="AX226" i="18" s="1"/>
  <c r="CH87" i="18" a="1"/>
  <c r="CH87" i="18" s="1"/>
  <c r="CH226" i="18" s="1"/>
  <c r="CK87" i="18" a="1"/>
  <c r="CK87" i="18" s="1"/>
  <c r="CK226" i="18" s="1"/>
  <c r="CR87" i="18" a="1"/>
  <c r="CR87" i="18" s="1"/>
  <c r="CR226" i="18" s="1"/>
  <c r="G87" i="18" a="1"/>
  <c r="G87" i="18" s="1"/>
  <c r="G226" i="18" s="1"/>
  <c r="AO87" i="18" a="1"/>
  <c r="AO87" i="18" s="1"/>
  <c r="AO226" i="18" s="1"/>
  <c r="CQ87" i="18" a="1"/>
  <c r="CQ87" i="18" s="1"/>
  <c r="CQ226" i="18" s="1"/>
  <c r="CS50" i="18" a="1"/>
  <c r="CS50" i="18" s="1"/>
  <c r="CS189" i="18" s="1"/>
  <c r="X50" i="18" a="1"/>
  <c r="X50" i="18" s="1"/>
  <c r="X189" i="18" s="1"/>
  <c r="BS50" i="18" a="1"/>
  <c r="BS50" i="18" s="1"/>
  <c r="BS189" i="18" s="1"/>
  <c r="DR50" i="18" a="1"/>
  <c r="DR50" i="18" s="1"/>
  <c r="DR189" i="18" s="1"/>
  <c r="R50" i="18" a="1"/>
  <c r="R50" i="18" s="1"/>
  <c r="R189" i="18" s="1"/>
  <c r="AJ50" i="18" a="1"/>
  <c r="AJ50" i="18" s="1"/>
  <c r="AJ189" i="18" s="1"/>
  <c r="BG50" i="18" a="1"/>
  <c r="BG50" i="18" s="1"/>
  <c r="BG189" i="18" s="1"/>
  <c r="CU50" i="18" a="1"/>
  <c r="CU50" i="18" s="1"/>
  <c r="CU189" i="18" s="1"/>
  <c r="DF50" i="18" a="1"/>
  <c r="DF50" i="18" s="1"/>
  <c r="DF189" i="18" s="1"/>
  <c r="AT50" i="18" a="1"/>
  <c r="AT50" i="18" s="1"/>
  <c r="AT189" i="18" s="1"/>
  <c r="BE50" i="18" a="1"/>
  <c r="BE50" i="18" s="1"/>
  <c r="BE189" i="18" s="1"/>
  <c r="CI50" i="18" a="1"/>
  <c r="CI50" i="18" s="1"/>
  <c r="CI189" i="18" s="1"/>
  <c r="AZ50" i="18" a="1"/>
  <c r="AZ50" i="18" s="1"/>
  <c r="AZ189" i="18" s="1"/>
  <c r="CO25" i="18" a="1"/>
  <c r="CO25" i="18" s="1"/>
  <c r="CO164" i="18" s="1"/>
  <c r="T25" i="18" a="1"/>
  <c r="T25" i="18" s="1"/>
  <c r="T164" i="18" s="1"/>
  <c r="BM25" i="18" a="1"/>
  <c r="BM25" i="18" s="1"/>
  <c r="BM164" i="18" s="1"/>
  <c r="DF25" i="18" a="1"/>
  <c r="DF25" i="18" s="1"/>
  <c r="DF164" i="18" s="1"/>
  <c r="AT25" i="18" a="1"/>
  <c r="AT25" i="18" s="1"/>
  <c r="AT164" i="18" s="1"/>
  <c r="DE25" i="18" a="1"/>
  <c r="DE25" i="18" s="1"/>
  <c r="DE164" i="18" s="1"/>
  <c r="AS25" i="18" a="1"/>
  <c r="AS25" i="18" s="1"/>
  <c r="AS164" i="18" s="1"/>
  <c r="CQ25" i="18" a="1"/>
  <c r="CQ25" i="18" s="1"/>
  <c r="CQ164" i="18" s="1"/>
  <c r="AE25" i="18" a="1"/>
  <c r="AE25" i="18" s="1"/>
  <c r="AE164" i="18" s="1"/>
  <c r="CL25" i="18" a="1"/>
  <c r="CL25" i="18" s="1"/>
  <c r="CL164" i="18" s="1"/>
  <c r="Z25" i="18" a="1"/>
  <c r="Z25" i="18" s="1"/>
  <c r="Z164" i="18" s="1"/>
  <c r="BS25" i="18" a="1"/>
  <c r="BS25" i="18" s="1"/>
  <c r="BS164" i="18" s="1"/>
  <c r="AD25" i="18" a="1"/>
  <c r="AD25" i="18" s="1"/>
  <c r="AD164" i="18" s="1"/>
  <c r="G25" i="18" a="1"/>
  <c r="G25" i="18" s="1"/>
  <c r="G164" i="18" s="1"/>
  <c r="DK25" i="18" a="1"/>
  <c r="DK25" i="18" s="1"/>
  <c r="DK164" i="18" s="1"/>
  <c r="BO61" i="18" a="1"/>
  <c r="BO61" i="18" s="1"/>
  <c r="BO200" i="18" s="1"/>
  <c r="DM61" i="18" a="1"/>
  <c r="DM61" i="18" s="1"/>
  <c r="DM200" i="18" s="1"/>
  <c r="BA61" i="18" a="1"/>
  <c r="BA61" i="18" s="1"/>
  <c r="BA200" i="18" s="1"/>
  <c r="DK61" i="18" a="1"/>
  <c r="DK61" i="18" s="1"/>
  <c r="DK200" i="18" s="1"/>
  <c r="AJ61" i="18" a="1"/>
  <c r="AJ61" i="18" s="1"/>
  <c r="AJ200" i="18" s="1"/>
  <c r="BT61" i="18" a="1"/>
  <c r="BT61" i="18" s="1"/>
  <c r="BT200" i="18" s="1"/>
  <c r="CO61" i="18" a="1"/>
  <c r="CO61" i="18" s="1"/>
  <c r="CO200" i="18" s="1"/>
  <c r="N61" i="18" a="1"/>
  <c r="N61" i="18" s="1"/>
  <c r="N200" i="18" s="1"/>
  <c r="BP61" i="18" a="1"/>
  <c r="BP61" i="18" s="1"/>
  <c r="BP200" i="18" s="1"/>
  <c r="BL61" i="18" a="1"/>
  <c r="BL61" i="18" s="1"/>
  <c r="BL200" i="18" s="1"/>
  <c r="CH61" i="18" a="1"/>
  <c r="CH61" i="18" s="1"/>
  <c r="CH200" i="18" s="1"/>
  <c r="AE61" i="18" a="1"/>
  <c r="AE61" i="18" s="1"/>
  <c r="AE200" i="18" s="1"/>
  <c r="BG61" i="18" a="1"/>
  <c r="BG61" i="18" s="1"/>
  <c r="BG200" i="18" s="1"/>
  <c r="DO61" i="18" a="1"/>
  <c r="DO61" i="18" s="1"/>
  <c r="DO200" i="18" s="1"/>
  <c r="DM105" i="18" a="1"/>
  <c r="DM105" i="18" s="1"/>
  <c r="DM244" i="18" s="1"/>
  <c r="BA105" i="18" a="1"/>
  <c r="BA105" i="18" s="1"/>
  <c r="BA244" i="18" s="1"/>
  <c r="DQ105" i="18" a="1"/>
  <c r="DQ105" i="18" s="1"/>
  <c r="DQ244" i="18" s="1"/>
  <c r="BE105" i="18" a="1"/>
  <c r="BE105" i="18" s="1"/>
  <c r="BE244" i="18" s="1"/>
  <c r="BM105" i="18" a="1"/>
  <c r="BM105" i="18" s="1"/>
  <c r="BM244" i="18" s="1"/>
  <c r="CN105" i="18" a="1"/>
  <c r="CN105" i="18" s="1"/>
  <c r="CN244" i="18" s="1"/>
  <c r="BN104" i="18" a="1"/>
  <c r="BN104" i="18" s="1"/>
  <c r="BN243" i="18" s="1"/>
  <c r="AZ10" i="18" a="1"/>
  <c r="AZ10" i="18" s="1"/>
  <c r="AZ149" i="18" s="1"/>
  <c r="AE60" i="18" a="1"/>
  <c r="AE60" i="18" s="1"/>
  <c r="AE199" i="18" s="1"/>
  <c r="AO18" i="18" a="1"/>
  <c r="AO18" i="18" s="1"/>
  <c r="AO157" i="18" s="1"/>
  <c r="BP54" i="18" a="1"/>
  <c r="BP54" i="18" s="1"/>
  <c r="BP193" i="18" s="1"/>
  <c r="AT27" i="18" a="1"/>
  <c r="AT27" i="18" s="1"/>
  <c r="AT166" i="18" s="1"/>
  <c r="CN6" i="18" a="1"/>
  <c r="CN6" i="18" s="1"/>
  <c r="CN145" i="18" s="1"/>
  <c r="CY6" i="18" a="1"/>
  <c r="CY6" i="18" s="1"/>
  <c r="CY145" i="18" s="1"/>
  <c r="DP82" i="18" a="1"/>
  <c r="DP82" i="18" s="1"/>
  <c r="DP221" i="18" s="1"/>
  <c r="BM82" i="18" a="1"/>
  <c r="BM82" i="18" s="1"/>
  <c r="BM221" i="18" s="1"/>
  <c r="S22" i="18" a="1"/>
  <c r="S22" i="18" s="1"/>
  <c r="S161" i="18" s="1"/>
  <c r="DB22" i="18" a="1"/>
  <c r="DB22" i="18" s="1"/>
  <c r="DB161" i="18" s="1"/>
  <c r="O37" i="18" a="1"/>
  <c r="O37" i="18" s="1"/>
  <c r="O176" i="18" s="1"/>
  <c r="BG32" i="18" a="1"/>
  <c r="BG32" i="18" s="1"/>
  <c r="BG171" i="18" s="1"/>
  <c r="AM32" i="18" a="1"/>
  <c r="AM32" i="18" s="1"/>
  <c r="AM171" i="18" s="1"/>
  <c r="Z16" i="18" a="1"/>
  <c r="Z16" i="18" s="1"/>
  <c r="Z155" i="18" s="1"/>
  <c r="BZ36" i="18" a="1"/>
  <c r="BZ36" i="18" s="1"/>
  <c r="BZ175" i="18" s="1"/>
  <c r="DQ36" i="18" a="1"/>
  <c r="DQ36" i="18" s="1"/>
  <c r="DQ175" i="18" s="1"/>
  <c r="CB63" i="18" a="1"/>
  <c r="CB63" i="18" s="1"/>
  <c r="CB202" i="18" s="1"/>
  <c r="CO63" i="18" a="1"/>
  <c r="CO63" i="18" s="1"/>
  <c r="CO202" i="18" s="1"/>
  <c r="Q75" i="18" a="1"/>
  <c r="Q75" i="18" s="1"/>
  <c r="Q214" i="18" s="1"/>
  <c r="BD75" i="18" a="1"/>
  <c r="BD75" i="18" s="1"/>
  <c r="BD214" i="18" s="1"/>
  <c r="CA75" i="18" a="1"/>
  <c r="CA75" i="18" s="1"/>
  <c r="CA214" i="18" s="1"/>
  <c r="BU94" i="18" a="1"/>
  <c r="BU94" i="18" s="1"/>
  <c r="BU233" i="18" s="1"/>
  <c r="CL94" i="18" a="1"/>
  <c r="CL94" i="18" s="1"/>
  <c r="CL233" i="18" s="1"/>
  <c r="AK94" i="18" a="1"/>
  <c r="AK94" i="18" s="1"/>
  <c r="AK233" i="18" s="1"/>
  <c r="AD94" i="18" a="1"/>
  <c r="AD94" i="18" s="1"/>
  <c r="AD233" i="18" s="1"/>
  <c r="DC78" i="18" a="1"/>
  <c r="DC78" i="18" s="1"/>
  <c r="DC217" i="18" s="1"/>
  <c r="F78" i="18" a="1"/>
  <c r="F78" i="18" s="1"/>
  <c r="F217" i="18" s="1"/>
  <c r="BD78" i="18" a="1"/>
  <c r="BD78" i="18" s="1"/>
  <c r="BD217" i="18" s="1"/>
  <c r="CN78" i="18" a="1"/>
  <c r="CN78" i="18" s="1"/>
  <c r="CN217" i="18" s="1"/>
  <c r="S78" i="18" a="1"/>
  <c r="S78" i="18" s="1"/>
  <c r="S217" i="18" s="1"/>
  <c r="BO78" i="18" a="1"/>
  <c r="BO78" i="18" s="1"/>
  <c r="BO217" i="18" s="1"/>
  <c r="CD78" i="18" a="1"/>
  <c r="CD78" i="18" s="1"/>
  <c r="CD217" i="18" s="1"/>
  <c r="CM78" i="18" a="1"/>
  <c r="CM78" i="18" s="1"/>
  <c r="CM217" i="18" s="1"/>
  <c r="Z78" i="18" a="1"/>
  <c r="Z78" i="18" s="1"/>
  <c r="Z217" i="18" s="1"/>
  <c r="P78" i="18" a="1"/>
  <c r="P78" i="18" s="1"/>
  <c r="CR78" i="18" a="1"/>
  <c r="CR78" i="18" s="1"/>
  <c r="CR217" i="18" s="1"/>
  <c r="CZ78" i="18" a="1"/>
  <c r="CZ78" i="18" s="1"/>
  <c r="CZ217" i="18" s="1"/>
  <c r="CI78" i="18" a="1"/>
  <c r="CI78" i="18" s="1"/>
  <c r="CI217" i="18" s="1"/>
  <c r="BY72" i="18" a="1"/>
  <c r="BY72" i="18" s="1"/>
  <c r="BY211" i="18" s="1"/>
  <c r="AZ72" i="18" a="1"/>
  <c r="AZ72" i="18" s="1"/>
  <c r="AZ211" i="18" s="1"/>
  <c r="CR72" i="18" a="1"/>
  <c r="CR72" i="18" s="1"/>
  <c r="CR211" i="18" s="1"/>
  <c r="AG72" i="18" a="1"/>
  <c r="AG72" i="18" s="1"/>
  <c r="AG211" i="18" s="1"/>
  <c r="BH72" i="18" a="1"/>
  <c r="BH72" i="18" s="1"/>
  <c r="BH211" i="18" s="1"/>
  <c r="CV72" i="18" a="1"/>
  <c r="CV72" i="18" s="1"/>
  <c r="CV211" i="18" s="1"/>
  <c r="AF72" i="18" a="1"/>
  <c r="AF72" i="18" s="1"/>
  <c r="AF211" i="18" s="1"/>
  <c r="AN72" i="18" a="1"/>
  <c r="AN72" i="18" s="1"/>
  <c r="AN211" i="18" s="1"/>
  <c r="CY72" i="18" a="1"/>
  <c r="CY72" i="18" s="1"/>
  <c r="CY211" i="18" s="1"/>
  <c r="BS72" i="18" a="1"/>
  <c r="BS72" i="18" s="1"/>
  <c r="BS211" i="18" s="1"/>
  <c r="BP72" i="18" a="1"/>
  <c r="BP72" i="18" s="1"/>
  <c r="BP211" i="18" s="1"/>
  <c r="BK72" i="18" a="1"/>
  <c r="BK72" i="18" s="1"/>
  <c r="BK211" i="18" s="1"/>
  <c r="BE72" i="18" a="1"/>
  <c r="BE72" i="18" s="1"/>
  <c r="BE211" i="18" s="1"/>
  <c r="BV89" i="18" a="1"/>
  <c r="BV89" i="18" s="1"/>
  <c r="BV228" i="18" s="1"/>
  <c r="DO89" i="18" a="1"/>
  <c r="DO89" i="18" s="1"/>
  <c r="DO228" i="18" s="1"/>
  <c r="AT89" i="18" a="1"/>
  <c r="AT89" i="18" s="1"/>
  <c r="AT228" i="18" s="1"/>
  <c r="CA89" i="18" a="1"/>
  <c r="CA89" i="18" s="1"/>
  <c r="CA228" i="18" s="1"/>
  <c r="DJ89" i="18" a="1"/>
  <c r="DJ89" i="18" s="1"/>
  <c r="DJ228" i="18" s="1"/>
  <c r="DP89" i="18" a="1"/>
  <c r="DP89" i="18" s="1"/>
  <c r="DP228" i="18" s="1"/>
  <c r="V89" i="18" a="1"/>
  <c r="V89" i="18" s="1"/>
  <c r="V228" i="18" s="1"/>
  <c r="AZ89" i="18" a="1"/>
  <c r="AZ89" i="18" s="1"/>
  <c r="AZ228" i="18" s="1"/>
  <c r="BP89" i="18" a="1"/>
  <c r="BP89" i="18" s="1"/>
  <c r="BP228" i="18" s="1"/>
  <c r="CO89" i="18" a="1"/>
  <c r="CO89" i="18" s="1"/>
  <c r="CO228" i="18" s="1"/>
  <c r="DR89" i="18" a="1"/>
  <c r="DR89" i="18" s="1"/>
  <c r="DR228" i="18" s="1"/>
  <c r="R89" i="18" a="1"/>
  <c r="R89" i="18" s="1"/>
  <c r="R228" i="18" s="1"/>
  <c r="AS89" i="18" a="1"/>
  <c r="AS89" i="18" s="1"/>
  <c r="AS228" i="18" s="1"/>
  <c r="CC8" i="18" a="1"/>
  <c r="CC8" i="18" s="1"/>
  <c r="CC147" i="18" s="1"/>
  <c r="AK8" i="18" a="1"/>
  <c r="AK8" i="18" s="1"/>
  <c r="AK147" i="18" s="1"/>
  <c r="CT8" i="18" a="1"/>
  <c r="CT8" i="18" s="1"/>
  <c r="CT147" i="18" s="1"/>
  <c r="R8" i="18" a="1"/>
  <c r="R8" i="18" s="1"/>
  <c r="R147" i="18" s="1"/>
  <c r="AS8" i="18" a="1"/>
  <c r="AS8" i="18" s="1"/>
  <c r="AS147" i="18" s="1"/>
  <c r="DC8" i="18" a="1"/>
  <c r="DC8" i="18" s="1"/>
  <c r="DC147" i="18" s="1"/>
  <c r="Q8" i="18" a="1"/>
  <c r="Q8" i="18" s="1"/>
  <c r="Q147" i="18" s="1"/>
  <c r="BA8" i="18" a="1"/>
  <c r="BA8" i="18" s="1"/>
  <c r="BA147" i="18" s="1"/>
  <c r="DB8" i="18" a="1"/>
  <c r="DB8" i="18" s="1"/>
  <c r="DB147" i="18" s="1"/>
  <c r="Y8" i="18" a="1"/>
  <c r="Y8" i="18" s="1"/>
  <c r="Y147" i="18" s="1"/>
  <c r="BI8" i="18" a="1"/>
  <c r="BI8" i="18" s="1"/>
  <c r="BI147" i="18" s="1"/>
  <c r="DK8" i="18" a="1"/>
  <c r="DK8" i="18" s="1"/>
  <c r="DK147" i="18" s="1"/>
  <c r="AP8" i="18" a="1"/>
  <c r="AP8" i="18" s="1"/>
  <c r="AP147" i="18" s="1"/>
  <c r="CF24" i="18" a="1"/>
  <c r="CF24" i="18" s="1"/>
  <c r="CF163" i="18" s="1"/>
  <c r="K24" i="18" a="1"/>
  <c r="K24" i="18" s="1"/>
  <c r="K163" i="18" s="1"/>
  <c r="BD24" i="18" a="1"/>
  <c r="BD24" i="18" s="1"/>
  <c r="BD163" i="18" s="1"/>
  <c r="CW24" i="18" a="1"/>
  <c r="CW24" i="18" s="1"/>
  <c r="CW163" i="18" s="1"/>
  <c r="AF24" i="18" a="1"/>
  <c r="AF24" i="18" s="1"/>
  <c r="AF163" i="18" s="1"/>
  <c r="CD24" i="18" a="1"/>
  <c r="CD24" i="18" s="1"/>
  <c r="CD163" i="18" s="1"/>
  <c r="I24" i="18" a="1"/>
  <c r="I24" i="18" s="1"/>
  <c r="I163" i="18" s="1"/>
  <c r="AS24" i="18" a="1"/>
  <c r="AS24" i="18" s="1"/>
  <c r="AS163" i="18" s="1"/>
  <c r="CU24" i="18" a="1"/>
  <c r="CU24" i="18" s="1"/>
  <c r="CU163" i="18" s="1"/>
  <c r="Z24" i="18" a="1"/>
  <c r="Z24" i="18" s="1"/>
  <c r="Z163" i="18" s="1"/>
  <c r="BJ24" i="18" a="1"/>
  <c r="BJ24" i="18" s="1"/>
  <c r="BJ163" i="18" s="1"/>
  <c r="U24" i="18" a="1"/>
  <c r="U24" i="18" s="1"/>
  <c r="U163" i="18" s="1"/>
  <c r="AV24" i="18" a="1"/>
  <c r="AV24" i="18" s="1"/>
  <c r="AV163" i="18" s="1"/>
  <c r="CL28" i="18" a="1"/>
  <c r="CL28" i="18" s="1"/>
  <c r="CL167" i="18" s="1"/>
  <c r="L28" i="18" a="1"/>
  <c r="L28" i="18" s="1"/>
  <c r="L167" i="18" s="1"/>
  <c r="AV28" i="18" a="1"/>
  <c r="AV28" i="18" s="1"/>
  <c r="AV167" i="18" s="1"/>
  <c r="BV28" i="18" a="1"/>
  <c r="BV28" i="18" s="1"/>
  <c r="BV167" i="18" s="1"/>
  <c r="DP28" i="18" a="1"/>
  <c r="DP28" i="18" s="1"/>
  <c r="DP167" i="18" s="1"/>
  <c r="AU28" i="18" a="1"/>
  <c r="AU28" i="18" s="1"/>
  <c r="AU167" i="18" s="1"/>
  <c r="BJ28" i="18" a="1"/>
  <c r="BJ28" i="18" s="1"/>
  <c r="BJ167" i="18" s="1"/>
  <c r="DJ28" i="18" a="1"/>
  <c r="DJ28" i="18" s="1"/>
  <c r="DJ167" i="18" s="1"/>
  <c r="AD28" i="18" a="1"/>
  <c r="AD28" i="18" s="1"/>
  <c r="AD167" i="18" s="1"/>
  <c r="AN28" i="18" a="1"/>
  <c r="AN28" i="18" s="1"/>
  <c r="AN167" i="18" s="1"/>
  <c r="CX28" i="18" a="1"/>
  <c r="CX28" i="18" s="1"/>
  <c r="CX167" i="18" s="1"/>
  <c r="H28" i="18" a="1"/>
  <c r="H28" i="18" s="1"/>
  <c r="H167" i="18" s="1"/>
  <c r="CB28" i="18" a="1"/>
  <c r="CB28" i="18" s="1"/>
  <c r="CB167" i="18" s="1"/>
  <c r="CI55" i="18" a="1"/>
  <c r="CI55" i="18" s="1"/>
  <c r="CI194" i="18" s="1"/>
  <c r="N55" i="18" a="1"/>
  <c r="N55" i="18" s="1"/>
  <c r="N194" i="18" s="1"/>
  <c r="BE55" i="18" a="1"/>
  <c r="BE55" i="18" s="1"/>
  <c r="BE194" i="18" s="1"/>
  <c r="DB55" i="18" a="1"/>
  <c r="DB55" i="18" s="1"/>
  <c r="DB194" i="18" s="1"/>
  <c r="DS55" i="18" a="1"/>
  <c r="DS55" i="18" s="1"/>
  <c r="DS194" i="18" s="1"/>
  <c r="AR55" i="18" a="1"/>
  <c r="AR55" i="18" s="1"/>
  <c r="AR194" i="18" s="1"/>
  <c r="BJ55" i="18" a="1"/>
  <c r="BJ55" i="18" s="1"/>
  <c r="BJ194" i="18" s="1"/>
  <c r="BM55" i="18" a="1"/>
  <c r="BM55" i="18" s="1"/>
  <c r="BM194" i="18" s="1"/>
  <c r="CJ55" i="18" a="1"/>
  <c r="CJ55" i="18" s="1"/>
  <c r="CJ194" i="18" s="1"/>
  <c r="L55" i="18" a="1"/>
  <c r="L55" i="18" s="1"/>
  <c r="L194" i="18" s="1"/>
  <c r="BG55" i="18" a="1"/>
  <c r="BG55" i="18" s="1"/>
  <c r="BG194" i="18" s="1"/>
  <c r="AC55" i="18" a="1"/>
  <c r="AC55" i="18" s="1"/>
  <c r="AC194" i="18" s="1"/>
  <c r="BF55" i="18" a="1"/>
  <c r="BF55" i="18" s="1"/>
  <c r="BF194" i="18" s="1"/>
  <c r="CF71" i="18" a="1"/>
  <c r="CF71" i="18" s="1"/>
  <c r="CF210" i="18" s="1"/>
  <c r="K71" i="18" a="1"/>
  <c r="K71" i="18" s="1"/>
  <c r="K210" i="18" s="1"/>
  <c r="BM71" i="18" a="1"/>
  <c r="BM71" i="18" s="1"/>
  <c r="BM210" i="18" s="1"/>
  <c r="CW71" i="18" a="1"/>
  <c r="CW71" i="18" s="1"/>
  <c r="CW210" i="18" s="1"/>
  <c r="AB71" i="18" a="1"/>
  <c r="AB71" i="18" s="1"/>
  <c r="AB210" i="18" s="1"/>
  <c r="CD71" i="18" a="1"/>
  <c r="CD71" i="18" s="1"/>
  <c r="CD210" i="18" s="1"/>
  <c r="I71" i="18" a="1"/>
  <c r="I71" i="18" s="1"/>
  <c r="I210" i="18" s="1"/>
  <c r="CP71" i="18" a="1"/>
  <c r="CP71" i="18" s="1"/>
  <c r="CP210" i="18" s="1"/>
  <c r="CU71" i="18" a="1"/>
  <c r="CU71" i="18" s="1"/>
  <c r="CU210" i="18" s="1"/>
  <c r="AH71" i="18" a="1"/>
  <c r="AH71" i="18" s="1"/>
  <c r="AH210" i="18" s="1"/>
  <c r="Q71" i="18" a="1"/>
  <c r="Q71" i="18" s="1"/>
  <c r="Q210" i="18" s="1"/>
  <c r="BY71" i="18" a="1"/>
  <c r="BY71" i="18" s="1"/>
  <c r="BY210" i="18" s="1"/>
  <c r="BE71" i="18" a="1"/>
  <c r="BE71" i="18" s="1"/>
  <c r="BE210" i="18" s="1"/>
  <c r="CJ87" i="18" a="1"/>
  <c r="CJ87" i="18" s="1"/>
  <c r="CJ226" i="18" s="1"/>
  <c r="O87" i="18" a="1"/>
  <c r="O87" i="18" s="1"/>
  <c r="O226" i="18" s="1"/>
  <c r="BH87" i="18" a="1"/>
  <c r="BH87" i="18" s="1"/>
  <c r="BH226" i="18" s="1"/>
  <c r="DE87" i="18" a="1"/>
  <c r="DE87" i="18" s="1"/>
  <c r="DE226" i="18" s="1"/>
  <c r="F87" i="18" a="1"/>
  <c r="F87" i="18" s="1"/>
  <c r="F226" i="18" s="1"/>
  <c r="V87" i="18" a="1"/>
  <c r="V87" i="18" s="1"/>
  <c r="V226" i="18" s="1"/>
  <c r="AM87" i="18" a="1"/>
  <c r="AM87" i="18" s="1"/>
  <c r="AM226" i="18" s="1"/>
  <c r="BW87" i="18" a="1"/>
  <c r="BW87" i="18" s="1"/>
  <c r="BW226" i="18" s="1"/>
  <c r="BL87" i="18" a="1"/>
  <c r="BL87" i="18" s="1"/>
  <c r="BL226" i="18" s="1"/>
  <c r="BT87" i="18" a="1"/>
  <c r="BT87" i="18" s="1"/>
  <c r="BT226" i="18" s="1"/>
  <c r="DN87" i="18" a="1"/>
  <c r="DN87" i="18" s="1"/>
  <c r="DN226" i="18" s="1"/>
  <c r="CY87" i="18" a="1"/>
  <c r="CY87" i="18" s="1"/>
  <c r="CY226" i="18" s="1"/>
  <c r="CD87" i="18" a="1"/>
  <c r="CD87" i="18" s="1"/>
  <c r="CD226" i="18" s="1"/>
  <c r="CJ50" i="18" a="1"/>
  <c r="CJ50" i="18" s="1"/>
  <c r="CJ189" i="18" s="1"/>
  <c r="S50" i="18" a="1"/>
  <c r="S50" i="18" s="1"/>
  <c r="S189" i="18" s="1"/>
  <c r="BJ50" i="18" a="1"/>
  <c r="BJ50" i="18" s="1"/>
  <c r="BJ189" i="18" s="1"/>
  <c r="DL50" i="18" a="1"/>
  <c r="DL50" i="18" s="1"/>
  <c r="DL189" i="18" s="1"/>
  <c r="F50" i="18" a="1"/>
  <c r="F50" i="18" s="1"/>
  <c r="F189" i="18" s="1"/>
  <c r="K50" i="18" a="1"/>
  <c r="K50" i="18" s="1"/>
  <c r="K189" i="18" s="1"/>
  <c r="AU50" i="18" a="1"/>
  <c r="AU50" i="18" s="1"/>
  <c r="AU189" i="18" s="1"/>
  <c r="CO50" i="18" a="1"/>
  <c r="CO50" i="18" s="1"/>
  <c r="CO189" i="18" s="1"/>
  <c r="CT50" i="18" a="1"/>
  <c r="CT50" i="18" s="1"/>
  <c r="CT189" i="18" s="1"/>
  <c r="AH50" i="18" a="1"/>
  <c r="AH50" i="18" s="1"/>
  <c r="AH189" i="18" s="1"/>
  <c r="AS50" i="18" a="1"/>
  <c r="AS50" i="18" s="1"/>
  <c r="AS189" i="18" s="1"/>
  <c r="BK50" i="18" a="1"/>
  <c r="BK50" i="18" s="1"/>
  <c r="BK189" i="18" s="1"/>
  <c r="CV50" i="18" a="1"/>
  <c r="CV50" i="18" s="1"/>
  <c r="CV189" i="18" s="1"/>
  <c r="CF25" i="18" a="1"/>
  <c r="CF25" i="18" s="1"/>
  <c r="CF164" i="18" s="1"/>
  <c r="K25" i="18" a="1"/>
  <c r="K25" i="18" s="1"/>
  <c r="K164" i="18" s="1"/>
  <c r="BD25" i="18" a="1"/>
  <c r="BD25" i="18" s="1"/>
  <c r="BD164" i="18" s="1"/>
  <c r="DA25" i="18" a="1"/>
  <c r="DA25" i="18" s="1"/>
  <c r="DA164" i="18" s="1"/>
  <c r="AO25" i="18" a="1"/>
  <c r="AO25" i="18" s="1"/>
  <c r="AO164" i="18" s="1"/>
  <c r="CV25" i="18" a="1"/>
  <c r="CV25" i="18" s="1"/>
  <c r="CV164" i="18" s="1"/>
  <c r="AJ25" i="18" a="1"/>
  <c r="AJ25" i="18" s="1"/>
  <c r="AJ164" i="18" s="1"/>
  <c r="CH25" i="18" a="1"/>
  <c r="CH25" i="18" s="1"/>
  <c r="CH164" i="18" s="1"/>
  <c r="V25" i="18" a="1"/>
  <c r="V25" i="18" s="1"/>
  <c r="V164" i="18" s="1"/>
  <c r="CG25" i="18" a="1"/>
  <c r="CG25" i="18" s="1"/>
  <c r="CG164" i="18" s="1"/>
  <c r="U25" i="18" a="1"/>
  <c r="U25" i="18" s="1"/>
  <c r="U164" i="18" s="1"/>
  <c r="P25" i="18" a="1"/>
  <c r="P25" i="18" s="1"/>
  <c r="CW25" i="18" a="1"/>
  <c r="CW25" i="18" s="1"/>
  <c r="CW164" i="18" s="1"/>
  <c r="DH25" i="18" a="1"/>
  <c r="DH25" i="18" s="1"/>
  <c r="DH164" i="18" s="1"/>
  <c r="DR61" i="18" a="1"/>
  <c r="DR61" i="18" s="1"/>
  <c r="DR200" i="18" s="1"/>
  <c r="BF61" i="18" a="1"/>
  <c r="BF61" i="18" s="1"/>
  <c r="BF200" i="18" s="1"/>
  <c r="DH61" i="18" a="1"/>
  <c r="DH61" i="18" s="1"/>
  <c r="DH200" i="18" s="1"/>
  <c r="AV61" i="18" a="1"/>
  <c r="AV61" i="18" s="1"/>
  <c r="AV200" i="18" s="1"/>
  <c r="CS61" i="18" a="1"/>
  <c r="CS61" i="18" s="1"/>
  <c r="CS200" i="18" s="1"/>
  <c r="R61" i="18" a="1"/>
  <c r="R61" i="18" s="1"/>
  <c r="R200" i="18" s="1"/>
  <c r="BB61" i="18" a="1"/>
  <c r="BB61" i="18" s="1"/>
  <c r="BB200" i="18" s="1"/>
  <c r="CI61" i="18" a="1"/>
  <c r="CI61" i="18" s="1"/>
  <c r="CI200" i="18" s="1"/>
  <c r="H61" i="18" a="1"/>
  <c r="H61" i="18" s="1"/>
  <c r="H200" i="18" s="1"/>
  <c r="AX61" i="18" a="1"/>
  <c r="AX61" i="18" s="1"/>
  <c r="AX200" i="18" s="1"/>
  <c r="AN61" i="18" a="1"/>
  <c r="AN61" i="18" s="1"/>
  <c r="AN200" i="18" s="1"/>
  <c r="BI61" i="18" a="1"/>
  <c r="BI61" i="18" s="1"/>
  <c r="BI200" i="18" s="1"/>
  <c r="F61" i="18" a="1"/>
  <c r="F61" i="18" s="1"/>
  <c r="F200" i="18" s="1"/>
  <c r="AH61" i="18" a="1"/>
  <c r="AH61" i="18" s="1"/>
  <c r="AH200" i="18" s="1"/>
  <c r="CQ61" i="18" a="1"/>
  <c r="CQ61" i="18" s="1"/>
  <c r="CQ200" i="18" s="1"/>
  <c r="DH105" i="18" a="1"/>
  <c r="DH105" i="18" s="1"/>
  <c r="DH244" i="18" s="1"/>
  <c r="AV105" i="18" a="1"/>
  <c r="AV105" i="18" s="1"/>
  <c r="AV244" i="18" s="1"/>
  <c r="BT91" i="18" a="1"/>
  <c r="BT91" i="18" s="1"/>
  <c r="BT230" i="18" s="1"/>
  <c r="AT38" i="18" a="1"/>
  <c r="AT38" i="18" s="1"/>
  <c r="AT177" i="18" s="1"/>
  <c r="L99" i="18" a="1"/>
  <c r="L99" i="18" s="1"/>
  <c r="L238" i="18" s="1"/>
  <c r="BF42" i="18" a="1"/>
  <c r="BF42" i="18" s="1"/>
  <c r="BF181" i="18" s="1"/>
  <c r="BA104" i="18" a="1"/>
  <c r="BA104" i="18" s="1"/>
  <c r="BA243" i="18" s="1"/>
  <c r="BI27" i="18" a="1"/>
  <c r="BI27" i="18" s="1"/>
  <c r="BI166" i="18" s="1"/>
  <c r="S6" i="18" a="1"/>
  <c r="S6" i="18" s="1"/>
  <c r="S145" i="18" s="1"/>
  <c r="AH6" i="18" a="1"/>
  <c r="AH6" i="18" s="1"/>
  <c r="AH145" i="18" s="1"/>
  <c r="CB82" i="18" a="1"/>
  <c r="CB82" i="18" s="1"/>
  <c r="CB221" i="18" s="1"/>
  <c r="F82" i="18" a="1"/>
  <c r="F82" i="18" s="1"/>
  <c r="F221" i="18" s="1"/>
  <c r="BU22" i="18" a="1"/>
  <c r="BU22" i="18" s="1"/>
  <c r="BU161" i="18" s="1"/>
  <c r="CC37" i="18" a="1"/>
  <c r="CC37" i="18" s="1"/>
  <c r="CC176" i="18" s="1"/>
  <c r="AD37" i="18" a="1"/>
  <c r="AD37" i="18" s="1"/>
  <c r="AD176" i="18" s="1"/>
  <c r="CL32" i="18" a="1"/>
  <c r="CL32" i="18" s="1"/>
  <c r="CL171" i="18" s="1"/>
  <c r="AV32" i="18" a="1"/>
  <c r="AV32" i="18" s="1"/>
  <c r="AV171" i="18" s="1"/>
  <c r="BT16" i="18" a="1"/>
  <c r="BT16" i="18" s="1"/>
  <c r="BT155" i="18" s="1"/>
  <c r="BG36" i="18" a="1"/>
  <c r="BG36" i="18" s="1"/>
  <c r="BG175" i="18" s="1"/>
  <c r="CQ36" i="18" a="1"/>
  <c r="CQ36" i="18" s="1"/>
  <c r="CQ175" i="18" s="1"/>
  <c r="P63" i="18" a="1"/>
  <c r="P63" i="18" s="1"/>
  <c r="AE63" i="18" a="1"/>
  <c r="AE63" i="18" s="1"/>
  <c r="AE202" i="18" s="1"/>
  <c r="AT75" i="18" a="1"/>
  <c r="AT75" i="18" s="1"/>
  <c r="AT214" i="18" s="1"/>
  <c r="CY75" i="18" a="1"/>
  <c r="CY75" i="18" s="1"/>
  <c r="CY214" i="18" s="1"/>
  <c r="BU75" i="18" a="1"/>
  <c r="BU75" i="18" s="1"/>
  <c r="BU214" i="18" s="1"/>
  <c r="CT94" i="18" a="1"/>
  <c r="CT94" i="18" s="1"/>
  <c r="CT233" i="18" s="1"/>
  <c r="V94" i="18" a="1"/>
  <c r="V94" i="18" s="1"/>
  <c r="V233" i="18" s="1"/>
  <c r="Y94" i="18" a="1"/>
  <c r="Y94" i="18" s="1"/>
  <c r="Y233" i="18" s="1"/>
  <c r="BR94" i="18" a="1"/>
  <c r="BR94" i="18" s="1"/>
  <c r="BR233" i="18" s="1"/>
  <c r="CO78" i="18" a="1"/>
  <c r="CO78" i="18" s="1"/>
  <c r="CO217" i="18" s="1"/>
  <c r="DP78" i="18" a="1"/>
  <c r="DP78" i="18" s="1"/>
  <c r="DP217" i="18" s="1"/>
  <c r="AP78" i="18" a="1"/>
  <c r="AP78" i="18" s="1"/>
  <c r="AP217" i="18" s="1"/>
  <c r="CE78" i="18" a="1"/>
  <c r="CE78" i="18" s="1"/>
  <c r="CE217" i="18" s="1"/>
  <c r="N78" i="18" a="1"/>
  <c r="N78" i="18" s="1"/>
  <c r="N217" i="18" s="1"/>
  <c r="BJ78" i="18" a="1"/>
  <c r="BJ78" i="18" s="1"/>
  <c r="BJ217" i="18" s="1"/>
  <c r="BU78" i="18" a="1"/>
  <c r="BU78" i="18" s="1"/>
  <c r="BU217" i="18" s="1"/>
  <c r="BB78" i="18" a="1"/>
  <c r="BB78" i="18" s="1"/>
  <c r="BB217" i="18" s="1"/>
  <c r="Q78" i="18" a="1"/>
  <c r="Q78" i="18" s="1"/>
  <c r="Q217" i="18" s="1"/>
  <c r="DQ78" i="18" a="1"/>
  <c r="DQ78" i="18" s="1"/>
  <c r="DQ217" i="18" s="1"/>
  <c r="W78" i="18" a="1"/>
  <c r="W78" i="18" s="1"/>
  <c r="W217" i="18" s="1"/>
  <c r="BY78" i="18" a="1"/>
  <c r="BY78" i="18" s="1"/>
  <c r="BY217" i="18" s="1"/>
  <c r="AO78" i="18" a="1"/>
  <c r="AO78" i="18" s="1"/>
  <c r="AO217" i="18" s="1"/>
  <c r="BT72" i="18" a="1"/>
  <c r="BT72" i="18" s="1"/>
  <c r="BT211" i="18" s="1"/>
  <c r="AU72" i="18" a="1"/>
  <c r="AU72" i="18" s="1"/>
  <c r="AU211" i="18" s="1"/>
  <c r="CM72" i="18" a="1"/>
  <c r="CM72" i="18" s="1"/>
  <c r="CM211" i="18" s="1"/>
  <c r="S72" i="18" a="1"/>
  <c r="S72" i="18" s="1"/>
  <c r="S211" i="18" s="1"/>
  <c r="BC72" i="18" a="1"/>
  <c r="BC72" i="18" s="1"/>
  <c r="BC211" i="18" s="1"/>
  <c r="CF72" i="18" a="1"/>
  <c r="CF72" i="18" s="1"/>
  <c r="CF211" i="18" s="1"/>
  <c r="AA72" i="18" a="1"/>
  <c r="AA72" i="18" s="1"/>
  <c r="AA211" i="18" s="1"/>
  <c r="DO72" i="18" a="1"/>
  <c r="DO72" i="18" s="1"/>
  <c r="DO211" i="18" s="1"/>
  <c r="CO72" i="18" a="1"/>
  <c r="CO72" i="18" s="1"/>
  <c r="CO211" i="18" s="1"/>
  <c r="AQ72" i="18" a="1"/>
  <c r="AQ72" i="18" s="1"/>
  <c r="AQ211" i="18" s="1"/>
  <c r="V72" i="18" a="1"/>
  <c r="V72" i="18" s="1"/>
  <c r="V211" i="18" s="1"/>
  <c r="Q72" i="18" a="1"/>
  <c r="Q72" i="18" s="1"/>
  <c r="Q211" i="18" s="1"/>
  <c r="AI72" i="18" a="1"/>
  <c r="AI72" i="18" s="1"/>
  <c r="AI211" i="18" s="1"/>
  <c r="BM89" i="18" a="1"/>
  <c r="BM89" i="18" s="1"/>
  <c r="BM228" i="18" s="1"/>
  <c r="DF89" i="18" a="1"/>
  <c r="DF89" i="18" s="1"/>
  <c r="DF228" i="18" s="1"/>
  <c r="AK89" i="18" a="1"/>
  <c r="AK89" i="18" s="1"/>
  <c r="AK228" i="18" s="1"/>
  <c r="BT89" i="18" a="1"/>
  <c r="BT89" i="18" s="1"/>
  <c r="BT228" i="18" s="1"/>
  <c r="CL89" i="18" a="1"/>
  <c r="CL89" i="18" s="1"/>
  <c r="CL228" i="18" s="1"/>
  <c r="CX89" i="18" a="1"/>
  <c r="CX89" i="18" s="1"/>
  <c r="CX228" i="18" s="1"/>
  <c r="P89" i="18" a="1"/>
  <c r="P89" i="18" s="1"/>
  <c r="AH89" i="18" a="1"/>
  <c r="AH89" i="18" s="1"/>
  <c r="AH228" i="18" s="1"/>
  <c r="BE89" i="18" a="1"/>
  <c r="BE89" i="18" s="1"/>
  <c r="BE228" i="18" s="1"/>
  <c r="CH89" i="18" a="1"/>
  <c r="CH89" i="18" s="1"/>
  <c r="CH228" i="18" s="1"/>
  <c r="CT89" i="18" a="1"/>
  <c r="CT89" i="18" s="1"/>
  <c r="CT228" i="18" s="1"/>
  <c r="AJ89" i="18" a="1"/>
  <c r="AJ89" i="18" s="1"/>
  <c r="AJ228" i="18" s="1"/>
  <c r="BK89" i="18" a="1"/>
  <c r="BK89" i="18" s="1"/>
  <c r="BK228" i="18" s="1"/>
  <c r="CZ8" i="18" a="1"/>
  <c r="CZ8" i="18" s="1"/>
  <c r="CZ147" i="18" s="1"/>
  <c r="AF8" i="18" a="1"/>
  <c r="AF8" i="18" s="1"/>
  <c r="AF147" i="18" s="1"/>
  <c r="CO8" i="18" a="1"/>
  <c r="CO8" i="18" s="1"/>
  <c r="CO147" i="18" s="1"/>
  <c r="I8" i="18" a="1"/>
  <c r="I8" i="18" s="1"/>
  <c r="I147" i="18" s="1"/>
  <c r="AN8" i="18" a="1"/>
  <c r="AN8" i="18" s="1"/>
  <c r="AN147" i="18" s="1"/>
  <c r="CS8" i="18" a="1"/>
  <c r="CS8" i="18" s="1"/>
  <c r="CS147" i="18" s="1"/>
  <c r="L8" i="18" a="1"/>
  <c r="L8" i="18" s="1"/>
  <c r="L147" i="18" s="1"/>
  <c r="AV8" i="18" a="1"/>
  <c r="AV8" i="18" s="1"/>
  <c r="AV147" i="18" s="1"/>
  <c r="CW8" i="18" a="1"/>
  <c r="CW8" i="18" s="1"/>
  <c r="CW147" i="18" s="1"/>
  <c r="T8" i="18" a="1"/>
  <c r="T8" i="18" s="1"/>
  <c r="T147" i="18" s="1"/>
  <c r="BD8" i="18" a="1"/>
  <c r="BD8" i="18" s="1"/>
  <c r="BD147" i="18" s="1"/>
  <c r="DF8" i="18" a="1"/>
  <c r="DF8" i="18" s="1"/>
  <c r="DF147" i="18" s="1"/>
  <c r="AB8" i="18" a="1"/>
  <c r="AB8" i="18" s="1"/>
  <c r="AB147" i="18" s="1"/>
  <c r="BW24" i="18" a="1"/>
  <c r="BW24" i="18" s="1"/>
  <c r="BW163" i="18" s="1"/>
  <c r="DP24" i="18" a="1"/>
  <c r="DP24" i="18" s="1"/>
  <c r="DP163" i="18" s="1"/>
  <c r="AU24" i="18" a="1"/>
  <c r="AU24" i="18" s="1"/>
  <c r="AU163" i="18" s="1"/>
  <c r="CR24" i="18" a="1"/>
  <c r="CR24" i="18" s="1"/>
  <c r="CR163" i="18" s="1"/>
  <c r="W24" i="18" a="1"/>
  <c r="W24" i="18" s="1"/>
  <c r="W163" i="18" s="1"/>
  <c r="BU24" i="18" a="1"/>
  <c r="BU24" i="18" s="1"/>
  <c r="BU163" i="18" s="1"/>
  <c r="DE24" i="18" a="1"/>
  <c r="DE24" i="18" s="1"/>
  <c r="DE163" i="18" s="1"/>
  <c r="AN24" i="18" a="1"/>
  <c r="AN24" i="18" s="1"/>
  <c r="AN163" i="18" s="1"/>
  <c r="CL24" i="18" a="1"/>
  <c r="CL24" i="18" s="1"/>
  <c r="CL163" i="18" s="1"/>
  <c r="Q24" i="18" a="1"/>
  <c r="Q24" i="18" s="1"/>
  <c r="Q163" i="18" s="1"/>
  <c r="G24" i="18" a="1"/>
  <c r="G24" i="18" s="1"/>
  <c r="G163" i="18" s="1"/>
  <c r="CN24" i="18" a="1"/>
  <c r="CN24" i="18" s="1"/>
  <c r="CN163" i="18" s="1"/>
  <c r="AD24" i="18" a="1"/>
  <c r="AD24" i="18" s="1"/>
  <c r="AD163" i="18" s="1"/>
  <c r="BX28" i="18" a="1"/>
  <c r="BX28" i="18" s="1"/>
  <c r="BX167" i="18" s="1"/>
  <c r="DL28" i="18" a="1"/>
  <c r="DL28" i="18" s="1"/>
  <c r="DL167" i="18" s="1"/>
  <c r="AQ28" i="18" a="1"/>
  <c r="AQ28" i="18" s="1"/>
  <c r="AQ167" i="18" s="1"/>
  <c r="BQ28" i="18" a="1"/>
  <c r="BQ28" i="18" s="1"/>
  <c r="BQ167" i="18" s="1"/>
  <c r="DK28" i="18" a="1"/>
  <c r="DK28" i="18" s="1"/>
  <c r="DK167" i="18" s="1"/>
  <c r="AP28" i="18" a="1"/>
  <c r="AP28" i="18" s="1"/>
  <c r="AP167" i="18" s="1"/>
  <c r="BE28" i="18" a="1"/>
  <c r="BE28" i="18" s="1"/>
  <c r="BE167" i="18" s="1"/>
  <c r="CY28" i="18" a="1"/>
  <c r="CY28" i="18" s="1"/>
  <c r="CY167" i="18" s="1"/>
  <c r="Y28" i="18" a="1"/>
  <c r="Y28" i="18" s="1"/>
  <c r="Y167" i="18" s="1"/>
  <c r="X28" i="18" a="1"/>
  <c r="X28" i="18" s="1"/>
  <c r="X167" i="18" s="1"/>
  <c r="CS28" i="18" a="1"/>
  <c r="CS28" i="18" s="1"/>
  <c r="CS167" i="18" s="1"/>
  <c r="BM28" i="18" a="1"/>
  <c r="BM28" i="18" s="1"/>
  <c r="BM167" i="18" s="1"/>
  <c r="BR28" i="18" a="1"/>
  <c r="BR28" i="18" s="1"/>
  <c r="BR167" i="18" s="1"/>
  <c r="BZ55" i="18" a="1"/>
  <c r="BZ55" i="18" s="1"/>
  <c r="BZ194" i="18" s="1"/>
  <c r="DQ55" i="18" a="1"/>
  <c r="DQ55" i="18" s="1"/>
  <c r="DQ194" i="18" s="1"/>
  <c r="AZ55" i="18" a="1"/>
  <c r="AZ55" i="18" s="1"/>
  <c r="AZ194" i="18" s="1"/>
  <c r="CP55" i="18" a="1"/>
  <c r="CP55" i="18" s="1"/>
  <c r="CP194" i="18" s="1"/>
  <c r="DG55" i="18" a="1"/>
  <c r="DG55" i="18" s="1"/>
  <c r="DG194" i="18" s="1"/>
  <c r="AL55" i="18" a="1"/>
  <c r="AL55" i="18" s="1"/>
  <c r="AL194" i="18" s="1"/>
  <c r="AE55" i="18" a="1"/>
  <c r="AE55" i="18" s="1"/>
  <c r="AE194" i="18" s="1"/>
  <c r="BA55" i="18" a="1"/>
  <c r="BA55" i="18" s="1"/>
  <c r="BA194" i="18" s="1"/>
  <c r="AA55" i="18" a="1"/>
  <c r="AA55" i="18" s="1"/>
  <c r="AA194" i="18" s="1"/>
  <c r="DE55" i="18" a="1"/>
  <c r="DE55" i="18" s="1"/>
  <c r="DE194" i="18" s="1"/>
  <c r="AU55" i="18" a="1"/>
  <c r="AU55" i="18" s="1"/>
  <c r="AU194" i="18" s="1"/>
  <c r="BR55" i="18" a="1"/>
  <c r="BR55" i="18" s="1"/>
  <c r="BR194" i="18" s="1"/>
  <c r="AO55" i="18" a="1"/>
  <c r="AO55" i="18" s="1"/>
  <c r="AO194" i="18" s="1"/>
  <c r="BW71" i="18" a="1"/>
  <c r="BW71" i="18" s="1"/>
  <c r="BW210" i="18" s="1"/>
  <c r="F71" i="18" a="1"/>
  <c r="F71" i="18" s="1"/>
  <c r="F210" i="18" s="1"/>
  <c r="AU71" i="18" a="1"/>
  <c r="AU71" i="18" s="1"/>
  <c r="AU210" i="18" s="1"/>
  <c r="CN71" i="18" a="1"/>
  <c r="CN71" i="18" s="1"/>
  <c r="CN210" i="18" s="1"/>
  <c r="S71" i="18" a="1"/>
  <c r="S71" i="18" s="1"/>
  <c r="S210" i="18" s="1"/>
  <c r="BU71" i="18" a="1"/>
  <c r="BU71" i="18" s="1"/>
  <c r="BU210" i="18" s="1"/>
  <c r="DR71" i="18" a="1"/>
  <c r="DR71" i="18" s="1"/>
  <c r="DR210" i="18" s="1"/>
  <c r="CG71" i="18" a="1"/>
  <c r="CG71" i="18" s="1"/>
  <c r="CG210" i="18" s="1"/>
  <c r="BJ71" i="18" a="1"/>
  <c r="BJ71" i="18" s="1"/>
  <c r="BJ210" i="18" s="1"/>
  <c r="P71" i="18" a="1"/>
  <c r="P71" i="18" s="1"/>
  <c r="DS71" i="18" a="1"/>
  <c r="DS71" i="18" s="1"/>
  <c r="DS210" i="18" s="1"/>
  <c r="BG71" i="18" a="1"/>
  <c r="BG71" i="18" s="1"/>
  <c r="BG210" i="18" s="1"/>
  <c r="CV71" i="18" a="1"/>
  <c r="CV71" i="18" s="1"/>
  <c r="CV210" i="18" s="1"/>
  <c r="CA87" i="18" a="1"/>
  <c r="CA87" i="18" s="1"/>
  <c r="CA226" i="18" s="1"/>
  <c r="J87" i="18" a="1"/>
  <c r="J87" i="18" s="1"/>
  <c r="J226" i="18" s="1"/>
  <c r="AY87" i="18" a="1"/>
  <c r="AY87" i="18" s="1"/>
  <c r="AY226" i="18" s="1"/>
  <c r="CG87" i="18" a="1"/>
  <c r="CG87" i="18" s="1"/>
  <c r="CG226" i="18" s="1"/>
  <c r="DD87" i="18" a="1"/>
  <c r="DD87" i="18" s="1"/>
  <c r="DD226" i="18" s="1"/>
  <c r="K87" i="18" a="1"/>
  <c r="K87" i="18" s="1"/>
  <c r="K226" i="18" s="1"/>
  <c r="AF87" i="18" a="1"/>
  <c r="AF87" i="18" s="1"/>
  <c r="AF226" i="18" s="1"/>
  <c r="BP87" i="18" a="1"/>
  <c r="BP87" i="18" s="1"/>
  <c r="BP226" i="18" s="1"/>
  <c r="AN87" i="18" a="1"/>
  <c r="AN87" i="18" s="1"/>
  <c r="AN226" i="18" s="1"/>
  <c r="AV87" i="18" a="1"/>
  <c r="AV87" i="18" s="1"/>
  <c r="AV226" i="18" s="1"/>
  <c r="BR87" i="18" a="1"/>
  <c r="BR87" i="18" s="1"/>
  <c r="BR226" i="18" s="1"/>
  <c r="DR87" i="18" a="1"/>
  <c r="DR87" i="18" s="1"/>
  <c r="DR226" i="18" s="1"/>
  <c r="AH87" i="18" a="1"/>
  <c r="AH87" i="18" s="1"/>
  <c r="AH226" i="18" s="1"/>
  <c r="CE50" i="18" a="1"/>
  <c r="CE50" i="18" s="1"/>
  <c r="CE189" i="18" s="1"/>
  <c r="J50" i="18" a="1"/>
  <c r="J50" i="18" s="1"/>
  <c r="J189" i="18" s="1"/>
  <c r="BA50" i="18" a="1"/>
  <c r="BA50" i="18" s="1"/>
  <c r="BA189" i="18" s="1"/>
  <c r="CZ50" i="18" a="1"/>
  <c r="CZ50" i="18" s="1"/>
  <c r="CZ189" i="18" s="1"/>
  <c r="DE50" i="18" a="1"/>
  <c r="DE50" i="18" s="1"/>
  <c r="DE189" i="18" s="1"/>
  <c r="E50" i="18" a="1"/>
  <c r="E50" i="18" s="1"/>
  <c r="E189" i="18" s="1"/>
  <c r="AO50" i="18" a="1"/>
  <c r="AO50" i="18" s="1"/>
  <c r="AO189" i="18" s="1"/>
  <c r="CC50" i="18" a="1"/>
  <c r="CC50" i="18" s="1"/>
  <c r="CC189" i="18" s="1"/>
  <c r="CH50" i="18" a="1"/>
  <c r="CH50" i="18" s="1"/>
  <c r="CH189" i="18" s="1"/>
  <c r="V50" i="18" a="1"/>
  <c r="V50" i="18" s="1"/>
  <c r="V189" i="18" s="1"/>
  <c r="CK50" i="18" a="1"/>
  <c r="CK50" i="18" s="1"/>
  <c r="CK189" i="18" s="1"/>
  <c r="CB50" i="18" a="1"/>
  <c r="CB50" i="18" s="1"/>
  <c r="CB189" i="18" s="1"/>
  <c r="CN50" i="18" a="1"/>
  <c r="CN50" i="18" s="1"/>
  <c r="CN189" i="18" s="1"/>
  <c r="BW25" i="18" a="1"/>
  <c r="BW25" i="18" s="1"/>
  <c r="BW164" i="18" s="1"/>
  <c r="DP25" i="18" a="1"/>
  <c r="DP25" i="18" s="1"/>
  <c r="DP164" i="18" s="1"/>
  <c r="AU25" i="18" a="1"/>
  <c r="AU25" i="18" s="1"/>
  <c r="AU164" i="18" s="1"/>
  <c r="CR25" i="18" a="1"/>
  <c r="CR25" i="18" s="1"/>
  <c r="CR164" i="18" s="1"/>
  <c r="AF25" i="18" a="1"/>
  <c r="AF25" i="18" s="1"/>
  <c r="AF164" i="18" s="1"/>
  <c r="CM25" i="18" a="1"/>
  <c r="CM25" i="18" s="1"/>
  <c r="CM164" i="18" s="1"/>
  <c r="AA25" i="18" a="1"/>
  <c r="AA25" i="18" s="1"/>
  <c r="AA164" i="18" s="1"/>
  <c r="CC25" i="18" a="1"/>
  <c r="CC25" i="18" s="1"/>
  <c r="CC164" i="18" s="1"/>
  <c r="Q25" i="18" a="1"/>
  <c r="Q25" i="18" s="1"/>
  <c r="Q164" i="18" s="1"/>
  <c r="BX25" i="18" a="1"/>
  <c r="BX25" i="18" s="1"/>
  <c r="BX164" i="18" s="1"/>
  <c r="L25" i="18" a="1"/>
  <c r="L25" i="18" s="1"/>
  <c r="L164" i="18" s="1"/>
  <c r="DB25" i="18" a="1"/>
  <c r="DB25" i="18" s="1"/>
  <c r="DB164" i="18" s="1"/>
  <c r="CE25" i="18" a="1"/>
  <c r="CE25" i="18" s="1"/>
  <c r="CE164" i="18" s="1"/>
  <c r="CP25" i="18" a="1"/>
  <c r="CP25" i="18" s="1"/>
  <c r="CP164" i="18" s="1"/>
  <c r="DI61" i="18" a="1"/>
  <c r="DI61" i="18" s="1"/>
  <c r="DI200" i="18" s="1"/>
  <c r="AW61" i="18" a="1"/>
  <c r="AW61" i="18" s="1"/>
  <c r="AW200" i="18" s="1"/>
  <c r="CY61" i="18" a="1"/>
  <c r="CY61" i="18" s="1"/>
  <c r="CY200" i="18" s="1"/>
  <c r="AM61" i="18" a="1"/>
  <c r="AM61" i="18" s="1"/>
  <c r="AM200" i="18" s="1"/>
  <c r="CM61" i="18" a="1"/>
  <c r="CM61" i="18" s="1"/>
  <c r="CM200" i="18" s="1"/>
  <c r="K61" i="18" a="1"/>
  <c r="K61" i="18" s="1"/>
  <c r="K200" i="18" s="1"/>
  <c r="AU61" i="18" a="1"/>
  <c r="AU61" i="18" s="1"/>
  <c r="AU200" i="18" s="1"/>
  <c r="BQ61" i="18" a="1"/>
  <c r="BQ61" i="18" s="1"/>
  <c r="BQ200" i="18" s="1"/>
  <c r="DS61" i="18" a="1"/>
  <c r="DS61" i="18" s="1"/>
  <c r="DS200" i="18" s="1"/>
  <c r="AQ61" i="18" a="1"/>
  <c r="AQ61" i="18" s="1"/>
  <c r="AQ200" i="18" s="1"/>
  <c r="O61" i="18" a="1"/>
  <c r="O61" i="18" s="1"/>
  <c r="O200" i="18" s="1"/>
  <c r="AK61" i="18" a="1"/>
  <c r="AK61" i="18" s="1"/>
  <c r="AK200" i="18" s="1"/>
  <c r="DJ61" i="18" a="1"/>
  <c r="DJ61" i="18" s="1"/>
  <c r="DJ200" i="18" s="1"/>
  <c r="J61" i="18" a="1"/>
  <c r="J61" i="18" s="1"/>
  <c r="J200" i="18" s="1"/>
  <c r="BR61" i="18" a="1"/>
  <c r="BR61" i="18" s="1"/>
  <c r="BR200" i="18" s="1"/>
  <c r="CY105" i="18" a="1"/>
  <c r="CY105" i="18" s="1"/>
  <c r="CY244" i="18" s="1"/>
  <c r="AM105" i="18" a="1"/>
  <c r="AM105" i="18" s="1"/>
  <c r="AM244" i="18" s="1"/>
  <c r="DC105" i="18" a="1"/>
  <c r="DC105" i="18" s="1"/>
  <c r="DC244" i="18" s="1"/>
  <c r="AQ105" i="18" a="1"/>
  <c r="AQ105" i="18" s="1"/>
  <c r="AQ244" i="18" s="1"/>
  <c r="DM15" i="18" a="1"/>
  <c r="DM15" i="18" s="1"/>
  <c r="DM154" i="18" s="1"/>
  <c r="CF38" i="18" a="1"/>
  <c r="CF38" i="18" s="1"/>
  <c r="CF177" i="18" s="1"/>
  <c r="CT18" i="18" a="1"/>
  <c r="CT18" i="18" s="1"/>
  <c r="CT157" i="18" s="1"/>
  <c r="DB42" i="18" a="1"/>
  <c r="DB42" i="18" s="1"/>
  <c r="DB181" i="18" s="1"/>
  <c r="DO104" i="18" a="1"/>
  <c r="DO104" i="18" s="1"/>
  <c r="DO243" i="18" s="1"/>
  <c r="CS27" i="18" a="1"/>
  <c r="CS27" i="18" s="1"/>
  <c r="CS166" i="18" s="1"/>
  <c r="CD6" i="18" a="1"/>
  <c r="CD6" i="18" s="1"/>
  <c r="CD145" i="18" s="1"/>
  <c r="BR6" i="18" a="1"/>
  <c r="BR6" i="18" s="1"/>
  <c r="BR145" i="18" s="1"/>
  <c r="AR82" i="18" a="1"/>
  <c r="AR82" i="18" s="1"/>
  <c r="AR221" i="18" s="1"/>
  <c r="BH81" i="18" a="1"/>
  <c r="BH81" i="18" s="1"/>
  <c r="BH220" i="18" s="1"/>
  <c r="DS22" i="18" a="1"/>
  <c r="DS22" i="18" s="1"/>
  <c r="DS161" i="18" s="1"/>
  <c r="BC37" i="18" a="1"/>
  <c r="BC37" i="18" s="1"/>
  <c r="BC176" i="18" s="1"/>
  <c r="CU37" i="18" a="1"/>
  <c r="CU37" i="18" s="1"/>
  <c r="CU176" i="18" s="1"/>
  <c r="DI32" i="18" a="1"/>
  <c r="DI32" i="18" s="1"/>
  <c r="DI171" i="18" s="1"/>
  <c r="CC32" i="18" a="1"/>
  <c r="CC32" i="18" s="1"/>
  <c r="CC171" i="18" s="1"/>
  <c r="CI16" i="18" a="1"/>
  <c r="CI16" i="18" s="1"/>
  <c r="CI155" i="18" s="1"/>
  <c r="CJ36" i="18" a="1"/>
  <c r="CJ36" i="18" s="1"/>
  <c r="CJ175" i="18" s="1"/>
  <c r="S36" i="18" a="1"/>
  <c r="S36" i="18" s="1"/>
  <c r="S175" i="18" s="1"/>
  <c r="BH63" i="18" a="1"/>
  <c r="BH63" i="18" s="1"/>
  <c r="BH202" i="18" s="1"/>
  <c r="AT63" i="18" a="1"/>
  <c r="AT63" i="18" s="1"/>
  <c r="AT202" i="18" s="1"/>
  <c r="BX75" i="18" a="1"/>
  <c r="BX75" i="18" s="1"/>
  <c r="BX214" i="18" s="1"/>
  <c r="CM75" i="18" a="1"/>
  <c r="CM75" i="18" s="1"/>
  <c r="CM214" i="18" s="1"/>
  <c r="AK75" i="18" a="1"/>
  <c r="AK75" i="18" s="1"/>
  <c r="AK214" i="18" s="1"/>
  <c r="CM94" i="18" a="1"/>
  <c r="CM94" i="18" s="1"/>
  <c r="CM233" i="18" s="1"/>
  <c r="Q94" i="18" a="1"/>
  <c r="Q94" i="18" s="1"/>
  <c r="Q233" i="18" s="1"/>
  <c r="O94" i="18" a="1"/>
  <c r="O94" i="18" s="1"/>
  <c r="O233" i="18" s="1"/>
  <c r="F94" i="18" a="1"/>
  <c r="F94" i="18" s="1"/>
  <c r="F233" i="18" s="1"/>
  <c r="BW78" i="18" a="1"/>
  <c r="BW78" i="18" s="1"/>
  <c r="BW217" i="18" s="1"/>
  <c r="DB78" i="18" a="1"/>
  <c r="DB78" i="18" s="1"/>
  <c r="DB217" i="18" s="1"/>
  <c r="AG78" i="18" a="1"/>
  <c r="AG78" i="18" s="1"/>
  <c r="AG217" i="18" s="1"/>
  <c r="BZ78" i="18" a="1"/>
  <c r="BZ78" i="18" s="1"/>
  <c r="BZ217" i="18" s="1"/>
  <c r="E78" i="18" a="1"/>
  <c r="E78" i="18" s="1"/>
  <c r="E217" i="18" s="1"/>
  <c r="BA78" i="18" a="1"/>
  <c r="BA78" i="18" s="1"/>
  <c r="BA217" i="18" s="1"/>
  <c r="BL78" i="18" a="1"/>
  <c r="BL78" i="18" s="1"/>
  <c r="BL217" i="18" s="1"/>
  <c r="AS78" i="18" a="1"/>
  <c r="AS78" i="18" s="1"/>
  <c r="AS217" i="18" s="1"/>
  <c r="CT78" i="18" a="1"/>
  <c r="CT78" i="18" s="1"/>
  <c r="CT217" i="18" s="1"/>
  <c r="DH78" i="18" a="1"/>
  <c r="DH78" i="18" s="1"/>
  <c r="DH217" i="18" s="1"/>
  <c r="DR78" i="18" a="1"/>
  <c r="DR78" i="18" s="1"/>
  <c r="DR217" i="18" s="1"/>
  <c r="AX78" i="18" a="1"/>
  <c r="AX78" i="18" s="1"/>
  <c r="AX217" i="18" s="1"/>
  <c r="DI78" i="18" a="1"/>
  <c r="DI78" i="18" s="1"/>
  <c r="DI217" i="18" s="1"/>
  <c r="DS72" i="18" a="1"/>
  <c r="DS72" i="18" s="1"/>
  <c r="DS211" i="18" s="1"/>
  <c r="AL72" i="18" a="1"/>
  <c r="AL72" i="18" s="1"/>
  <c r="AL211" i="18" s="1"/>
  <c r="BW72" i="18" a="1"/>
  <c r="BW72" i="18" s="1"/>
  <c r="BW211" i="18" s="1"/>
  <c r="J72" i="18" a="1"/>
  <c r="J72" i="18" s="1"/>
  <c r="J211" i="18" s="1"/>
  <c r="AT72" i="18" a="1"/>
  <c r="AT72" i="18" s="1"/>
  <c r="AT211" i="18" s="1"/>
  <c r="CA72" i="18" a="1"/>
  <c r="CA72" i="18" s="1"/>
  <c r="CA211" i="18" s="1"/>
  <c r="R72" i="18" a="1"/>
  <c r="R72" i="18" s="1"/>
  <c r="R211" i="18" s="1"/>
  <c r="DD72" i="18" a="1"/>
  <c r="DD72" i="18" s="1"/>
  <c r="DD211" i="18" s="1"/>
  <c r="BJ72" i="18" a="1"/>
  <c r="BJ72" i="18" s="1"/>
  <c r="BJ211" i="18" s="1"/>
  <c r="Y72" i="18" a="1"/>
  <c r="Y72" i="18" s="1"/>
  <c r="Y211" i="18" s="1"/>
  <c r="CE72" i="18" a="1"/>
  <c r="CE72" i="18" s="1"/>
  <c r="CE211" i="18" s="1"/>
  <c r="DK72" i="18" a="1"/>
  <c r="DK72" i="18" s="1"/>
  <c r="DK211" i="18" s="1"/>
  <c r="CP72" i="18" a="1"/>
  <c r="CP72" i="18" s="1"/>
  <c r="CP211" i="18" s="1"/>
  <c r="BH89" i="18" a="1"/>
  <c r="BH89" i="18" s="1"/>
  <c r="BH228" i="18" s="1"/>
  <c r="CW89" i="18" a="1"/>
  <c r="CW89" i="18" s="1"/>
  <c r="CW228" i="18" s="1"/>
  <c r="AF89" i="18" a="1"/>
  <c r="AF89" i="18" s="1"/>
  <c r="AF228" i="18" s="1"/>
  <c r="BB89" i="18" a="1"/>
  <c r="BB89" i="18" s="1"/>
  <c r="BB228" i="18" s="1"/>
  <c r="CF89" i="18" a="1"/>
  <c r="CF89" i="18" s="1"/>
  <c r="CF228" i="18" s="1"/>
  <c r="CQ89" i="18" a="1"/>
  <c r="CQ89" i="18" s="1"/>
  <c r="CQ228" i="18" s="1"/>
  <c r="DI89" i="18" a="1"/>
  <c r="DI89" i="18" s="1"/>
  <c r="DI228" i="18" s="1"/>
  <c r="AA89" i="18" a="1"/>
  <c r="AA89" i="18" s="1"/>
  <c r="AA228" i="18" s="1"/>
  <c r="AX89" i="18" a="1"/>
  <c r="AX89" i="18" s="1"/>
  <c r="AX228" i="18" s="1"/>
  <c r="CB89" i="18" a="1"/>
  <c r="CB89" i="18" s="1"/>
  <c r="CB228" i="18" s="1"/>
  <c r="AW89" i="18" a="1"/>
  <c r="AW89" i="18" s="1"/>
  <c r="AW228" i="18" s="1"/>
  <c r="DN89" i="18" a="1"/>
  <c r="DN89" i="18" s="1"/>
  <c r="DN228" i="18" s="1"/>
  <c r="O89" i="18" a="1"/>
  <c r="O89" i="18" s="1"/>
  <c r="O228" i="18" s="1"/>
  <c r="CJ8" i="18" a="1"/>
  <c r="CJ8" i="18" s="1"/>
  <c r="CJ147" i="18" s="1"/>
  <c r="W8" i="18" a="1"/>
  <c r="W8" i="18" s="1"/>
  <c r="W147" i="18" s="1"/>
  <c r="BU8" i="18" a="1"/>
  <c r="BU8" i="18" s="1"/>
  <c r="BU147" i="18" s="1"/>
  <c r="CN8" i="18" a="1"/>
  <c r="CN8" i="18" s="1"/>
  <c r="CN147" i="18" s="1"/>
  <c r="V8" i="18" a="1"/>
  <c r="V8" i="18" s="1"/>
  <c r="V147" i="18" s="1"/>
  <c r="BX8" i="18" a="1"/>
  <c r="BX8" i="18" s="1"/>
  <c r="BX147" i="18" s="1"/>
  <c r="DM8" i="18" a="1"/>
  <c r="DM8" i="18" s="1"/>
  <c r="DM147" i="18" s="1"/>
  <c r="AM8" i="18" a="1"/>
  <c r="AM8" i="18" s="1"/>
  <c r="AM147" i="18" s="1"/>
  <c r="CG8" i="18" a="1"/>
  <c r="CG8" i="18" s="1"/>
  <c r="CG147" i="18" s="1"/>
  <c r="K8" i="18" a="1"/>
  <c r="K8" i="18" s="1"/>
  <c r="K147" i="18" s="1"/>
  <c r="AU8" i="18" a="1"/>
  <c r="AU8" i="18" s="1"/>
  <c r="AU147" i="18" s="1"/>
  <c r="CP8" i="18" a="1"/>
  <c r="CP8" i="18" s="1"/>
  <c r="CP147" i="18" s="1"/>
  <c r="S8" i="18" a="1"/>
  <c r="S8" i="18" s="1"/>
  <c r="S147" i="18" s="1"/>
  <c r="BN24" i="18" a="1"/>
  <c r="BN24" i="18" s="1"/>
  <c r="BN163" i="18" s="1"/>
  <c r="DG24" i="18" a="1"/>
  <c r="DG24" i="18" s="1"/>
  <c r="DG163" i="18" s="1"/>
  <c r="AL24" i="18" a="1"/>
  <c r="AL24" i="18" s="1"/>
  <c r="AL163" i="18" s="1"/>
  <c r="CI24" i="18" a="1"/>
  <c r="CI24" i="18" s="1"/>
  <c r="CI163" i="18" s="1"/>
  <c r="N24" i="18" a="1"/>
  <c r="N24" i="18" s="1"/>
  <c r="N163" i="18" s="1"/>
  <c r="BG24" i="18" a="1"/>
  <c r="BG24" i="18" s="1"/>
  <c r="BG163" i="18" s="1"/>
  <c r="CZ24" i="18" a="1"/>
  <c r="CZ24" i="18" s="1"/>
  <c r="CZ163" i="18" s="1"/>
  <c r="AE24" i="18" a="1"/>
  <c r="AE24" i="18" s="1"/>
  <c r="AE163" i="18" s="1"/>
  <c r="CC24" i="18" a="1"/>
  <c r="CC24" i="18" s="1"/>
  <c r="CC163" i="18" s="1"/>
  <c r="L24" i="18" a="1"/>
  <c r="L24" i="18" s="1"/>
  <c r="L163" i="18" s="1"/>
  <c r="DK24" i="18" a="1"/>
  <c r="DK24" i="18" s="1"/>
  <c r="DK163" i="18" s="1"/>
  <c r="BV24" i="18" a="1"/>
  <c r="BV24" i="18" s="1"/>
  <c r="BV163" i="18" s="1"/>
  <c r="AG24" i="18" a="1"/>
  <c r="AG24" i="18" s="1"/>
  <c r="AG163" i="18" s="1"/>
  <c r="BO28" i="18" a="1"/>
  <c r="BO28" i="18" s="1"/>
  <c r="BO167" i="18" s="1"/>
  <c r="DG28" i="18" a="1"/>
  <c r="DG28" i="18" s="1"/>
  <c r="DG167" i="18" s="1"/>
  <c r="AL28" i="18" a="1"/>
  <c r="AL28" i="18" s="1"/>
  <c r="AL167" i="18" s="1"/>
  <c r="BA28" i="18" a="1"/>
  <c r="BA28" i="18" s="1"/>
  <c r="BA167" i="18" s="1"/>
  <c r="DF28" i="18" a="1"/>
  <c r="DF28" i="18" s="1"/>
  <c r="DF167" i="18" s="1"/>
  <c r="AK28" i="18" a="1"/>
  <c r="AK28" i="18" s="1"/>
  <c r="AK167" i="18" s="1"/>
  <c r="AE28" i="18" a="1"/>
  <c r="AE28" i="18" s="1"/>
  <c r="AE167" i="18" s="1"/>
  <c r="CT28" i="18" a="1"/>
  <c r="CT28" i="18" s="1"/>
  <c r="CT167" i="18" s="1"/>
  <c r="CN28" i="18" a="1"/>
  <c r="CN28" i="18" s="1"/>
  <c r="CN167" i="18" s="1"/>
  <c r="S28" i="18" a="1"/>
  <c r="S28" i="18" s="1"/>
  <c r="S167" i="18" s="1"/>
  <c r="BH28" i="18" a="1"/>
  <c r="BH28" i="18" s="1"/>
  <c r="BH167" i="18" s="1"/>
  <c r="W28" i="18" a="1"/>
  <c r="W28" i="18" s="1"/>
  <c r="W167" i="18" s="1"/>
  <c r="AB28" i="18" a="1"/>
  <c r="AB28" i="18" s="1"/>
  <c r="AB167" i="18" s="1"/>
  <c r="BL55" i="18" a="1"/>
  <c r="BL55" i="18" s="1"/>
  <c r="BL194" i="18" s="1"/>
  <c r="DL55" i="18" a="1"/>
  <c r="DL55" i="18" s="1"/>
  <c r="DL194" i="18" s="1"/>
  <c r="AQ55" i="18" a="1"/>
  <c r="AQ55" i="18" s="1"/>
  <c r="AQ194" i="18" s="1"/>
  <c r="BK55" i="18" a="1"/>
  <c r="BK55" i="18" s="1"/>
  <c r="BK194" i="18" s="1"/>
  <c r="DA55" i="18" a="1"/>
  <c r="DA55" i="18" s="1"/>
  <c r="DA194" i="18" s="1"/>
  <c r="Z55" i="18" a="1"/>
  <c r="Z55" i="18" s="1"/>
  <c r="Z194" i="18" s="1"/>
  <c r="S55" i="18" a="1"/>
  <c r="S55" i="18" s="1"/>
  <c r="S194" i="18" s="1"/>
  <c r="AB55" i="18" a="1"/>
  <c r="AB55" i="18" s="1"/>
  <c r="AB194" i="18" s="1"/>
  <c r="O55" i="18" a="1"/>
  <c r="O55" i="18" s="1"/>
  <c r="O194" i="18" s="1"/>
  <c r="CS55" i="18" a="1"/>
  <c r="CS55" i="18" s="1"/>
  <c r="CS194" i="18" s="1"/>
  <c r="AI55" i="18" a="1"/>
  <c r="AI55" i="18" s="1"/>
  <c r="AI194" i="18" s="1"/>
  <c r="CM55" i="18" a="1"/>
  <c r="CM55" i="18" s="1"/>
  <c r="CM194" i="18" s="1"/>
  <c r="I55" i="18" a="1"/>
  <c r="I55" i="18" s="1"/>
  <c r="I194" i="18" s="1"/>
  <c r="BR71" i="18" a="1"/>
  <c r="BR71" i="18" s="1"/>
  <c r="BR210" i="18" s="1"/>
  <c r="DG71" i="18" a="1"/>
  <c r="DG71" i="18" s="1"/>
  <c r="DG210" i="18" s="1"/>
  <c r="AP71" i="18" a="1"/>
  <c r="AP71" i="18" s="1"/>
  <c r="AP210" i="18" s="1"/>
  <c r="CE71" i="18" a="1"/>
  <c r="CE71" i="18" s="1"/>
  <c r="CE210" i="18" s="1"/>
  <c r="N71" i="18" a="1"/>
  <c r="N71" i="18" s="1"/>
  <c r="N210" i="18" s="1"/>
  <c r="BL71" i="18" a="1"/>
  <c r="BL71" i="18" s="1"/>
  <c r="BL210" i="18" s="1"/>
  <c r="DI71" i="18" a="1"/>
  <c r="DI71" i="18" s="1"/>
  <c r="DI210" i="18" s="1"/>
  <c r="BX71" i="18" a="1"/>
  <c r="BX71" i="18" s="1"/>
  <c r="BX210" i="18" s="1"/>
  <c r="AR71" i="18" a="1"/>
  <c r="AR71" i="18" s="1"/>
  <c r="AR210" i="18" s="1"/>
  <c r="G71" i="18" a="1"/>
  <c r="G71" i="18" s="1"/>
  <c r="G210" i="18" s="1"/>
  <c r="CH71" i="18" a="1"/>
  <c r="CH71" i="18" s="1"/>
  <c r="CH210" i="18" s="1"/>
  <c r="V71" i="18" a="1"/>
  <c r="V71" i="18" s="1"/>
  <c r="V210" i="18" s="1"/>
  <c r="AV71" i="18" a="1"/>
  <c r="AV71" i="18" s="1"/>
  <c r="AV210" i="18" s="1"/>
  <c r="BV87" i="18" a="1"/>
  <c r="BV87" i="18" s="1"/>
  <c r="BV226" i="18" s="1"/>
  <c r="DK87" i="18" a="1"/>
  <c r="DK87" i="18" s="1"/>
  <c r="DK226" i="18" s="1"/>
  <c r="AK87" i="18" a="1"/>
  <c r="AK87" i="18" s="1"/>
  <c r="AK226" i="18" s="1"/>
  <c r="BO87" i="18" a="1"/>
  <c r="BO87" i="18" s="1"/>
  <c r="BO226" i="18" s="1"/>
  <c r="CX87" i="18" a="1"/>
  <c r="CX87" i="18" s="1"/>
  <c r="CX226" i="18" s="1"/>
  <c r="DH87" i="18" a="1"/>
  <c r="DH87" i="18" s="1"/>
  <c r="DH226" i="18" s="1"/>
  <c r="Z87" i="18" a="1"/>
  <c r="Z87" i="18" s="1"/>
  <c r="Z226" i="18" s="1"/>
  <c r="BJ87" i="18" a="1"/>
  <c r="BJ87" i="18" s="1"/>
  <c r="BJ226" i="18" s="1"/>
  <c r="P87" i="18" a="1"/>
  <c r="P87" i="18" s="1"/>
  <c r="CZ87" i="18" a="1"/>
  <c r="CZ87" i="18" s="1"/>
  <c r="CZ226" i="18" s="1"/>
  <c r="AS87" i="18" a="1"/>
  <c r="AS87" i="18" s="1"/>
  <c r="AS226" i="18" s="1"/>
  <c r="BU87" i="18" a="1"/>
  <c r="BU87" i="18" s="1"/>
  <c r="BU226" i="18" s="1"/>
  <c r="DC87" i="18" a="1"/>
  <c r="DC87" i="18" s="1"/>
  <c r="DC226" i="18" s="1"/>
  <c r="BV50" i="18" a="1"/>
  <c r="BV50" i="18" s="1"/>
  <c r="BV189" i="18" s="1"/>
  <c r="DM50" i="18" a="1"/>
  <c r="DM50" i="18" s="1"/>
  <c r="DM189" i="18" s="1"/>
  <c r="AR50" i="18" a="1"/>
  <c r="AR50" i="18" s="1"/>
  <c r="AR189" i="18" s="1"/>
  <c r="CA50" i="18" a="1"/>
  <c r="CA50" i="18" s="1"/>
  <c r="CA189" i="18" s="1"/>
  <c r="BZ50" i="18" a="1"/>
  <c r="BZ50" i="18" s="1"/>
  <c r="BZ189" i="18" s="1"/>
  <c r="DJ50" i="18" a="1"/>
  <c r="DJ50" i="18" s="1"/>
  <c r="DJ189" i="18" s="1"/>
  <c r="AI50" i="18" a="1"/>
  <c r="AI50" i="18" s="1"/>
  <c r="AI189" i="18" s="1"/>
  <c r="AX50" i="18" a="1"/>
  <c r="AX50" i="18" s="1"/>
  <c r="AX189" i="18" s="1"/>
  <c r="AK50" i="18" a="1"/>
  <c r="AK50" i="18" s="1"/>
  <c r="AK189" i="18" s="1"/>
  <c r="CD50" i="18" a="1"/>
  <c r="CD50" i="18" s="1"/>
  <c r="CD189" i="18" s="1"/>
  <c r="DI50" i="18" a="1"/>
  <c r="DI50" i="18" s="1"/>
  <c r="DI189" i="18" s="1"/>
  <c r="BC50" i="18" a="1"/>
  <c r="BC50" i="18" s="1"/>
  <c r="BC189" i="18" s="1"/>
  <c r="BW50" i="18" a="1"/>
  <c r="BW50" i="18" s="1"/>
  <c r="BW189" i="18" s="1"/>
  <c r="BN25" i="18" a="1"/>
  <c r="BN25" i="18" s="1"/>
  <c r="BN164" i="18" s="1"/>
  <c r="DG25" i="18" a="1"/>
  <c r="DG25" i="18" s="1"/>
  <c r="DG164" i="18" s="1"/>
  <c r="AL25" i="18" a="1"/>
  <c r="AL25" i="18" s="1"/>
  <c r="AL164" i="18" s="1"/>
  <c r="CI25" i="18" a="1"/>
  <c r="CI25" i="18" s="1"/>
  <c r="CI164" i="18" s="1"/>
  <c r="W25" i="18" a="1"/>
  <c r="W25" i="18" s="1"/>
  <c r="W164" i="18" s="1"/>
  <c r="CD25" i="18" a="1"/>
  <c r="CD25" i="18" s="1"/>
  <c r="CD164" i="18" s="1"/>
  <c r="R25" i="18" a="1"/>
  <c r="R25" i="18" s="1"/>
  <c r="R164" i="18" s="1"/>
  <c r="BT25" i="18" a="1"/>
  <c r="BT25" i="18" s="1"/>
  <c r="BT164" i="18" s="1"/>
  <c r="H25" i="18" a="1"/>
  <c r="H25" i="18" s="1"/>
  <c r="H164" i="18" s="1"/>
  <c r="BO25" i="18" a="1"/>
  <c r="BO25" i="18" s="1"/>
  <c r="BO164" i="18" s="1"/>
  <c r="CN25" i="18" a="1"/>
  <c r="CN25" i="18" s="1"/>
  <c r="CN164" i="18" s="1"/>
  <c r="BQ25" i="18" a="1"/>
  <c r="BQ25" i="18" s="1"/>
  <c r="BQ164" i="18" s="1"/>
  <c r="AB25" i="18" a="1"/>
  <c r="AB25" i="18" s="1"/>
  <c r="AB164" i="18" s="1"/>
  <c r="BE25" i="18" a="1"/>
  <c r="BE25" i="18" s="1"/>
  <c r="BE164" i="18" s="1"/>
  <c r="DD61" i="18" a="1"/>
  <c r="DD61" i="18" s="1"/>
  <c r="DD200" i="18" s="1"/>
  <c r="AR61" i="18" a="1"/>
  <c r="AR61" i="18" s="1"/>
  <c r="AR200" i="18" s="1"/>
  <c r="CP61" i="18" a="1"/>
  <c r="CP61" i="18" s="1"/>
  <c r="CP200" i="18" s="1"/>
  <c r="AD61" i="18" a="1"/>
  <c r="AD61" i="18" s="1"/>
  <c r="AD200" i="18" s="1"/>
  <c r="CF61" i="18" a="1"/>
  <c r="CF61" i="18" s="1"/>
  <c r="CF200" i="18" s="1"/>
  <c r="DP61" i="18" a="1"/>
  <c r="DP61" i="18" s="1"/>
  <c r="DP200" i="18" s="1"/>
  <c r="AC61" i="18" a="1"/>
  <c r="AC61" i="18" s="1"/>
  <c r="AC200" i="18" s="1"/>
  <c r="BK61" i="18" a="1"/>
  <c r="BK61" i="18" s="1"/>
  <c r="BK200" i="18" s="1"/>
  <c r="DL61" i="18" a="1"/>
  <c r="DL61" i="18" s="1"/>
  <c r="DL200" i="18" s="1"/>
  <c r="Y61" i="18" a="1"/>
  <c r="Y61" i="18" s="1"/>
  <c r="Y200" i="18" s="1"/>
  <c r="CV61" i="18" a="1"/>
  <c r="CV61" i="18" s="1"/>
  <c r="CV200" i="18" s="1"/>
  <c r="X61" i="18" a="1"/>
  <c r="X61" i="18" s="1"/>
  <c r="X200" i="18" s="1"/>
  <c r="CK61" i="18" a="1"/>
  <c r="CK61" i="18" s="1"/>
  <c r="CK200" i="18" s="1"/>
  <c r="DB61" i="18" a="1"/>
  <c r="DB61" i="18" s="1"/>
  <c r="DB200" i="18" s="1"/>
  <c r="AT61" i="18" a="1"/>
  <c r="AT61" i="18" s="1"/>
  <c r="AT200" i="18" s="1"/>
  <c r="CP105" i="18" a="1"/>
  <c r="CP105" i="18" s="1"/>
  <c r="CP244" i="18" s="1"/>
  <c r="AD105" i="18" a="1"/>
  <c r="AD105" i="18" s="1"/>
  <c r="AD244" i="18" s="1"/>
  <c r="CT105" i="18" a="1"/>
  <c r="CT105" i="18" s="1"/>
  <c r="CT244" i="18" s="1"/>
  <c r="AH105" i="18" a="1"/>
  <c r="AH105" i="18" s="1"/>
  <c r="AH244" i="18" s="1"/>
  <c r="BM15" i="18" a="1"/>
  <c r="BM15" i="18" s="1"/>
  <c r="BM154" i="18" s="1"/>
  <c r="DG59" i="18" a="1"/>
  <c r="DG59" i="18" s="1"/>
  <c r="DG198" i="18" s="1"/>
  <c r="AL18" i="18" a="1"/>
  <c r="AL18" i="18" s="1"/>
  <c r="AL157" i="18" s="1"/>
  <c r="BY81" i="18" a="1"/>
  <c r="BY81" i="18" s="1"/>
  <c r="BY220" i="18" s="1"/>
  <c r="CU27" i="18" a="1"/>
  <c r="CU27" i="18" s="1"/>
  <c r="CU166" i="18" s="1"/>
  <c r="X27" i="18" a="1"/>
  <c r="X27" i="18" s="1"/>
  <c r="X166" i="18" s="1"/>
  <c r="DS6" i="18" a="1"/>
  <c r="DS6" i="18" s="1"/>
  <c r="DS145" i="18" s="1"/>
  <c r="DP6" i="18" a="1"/>
  <c r="DP6" i="18" s="1"/>
  <c r="DP145" i="18" s="1"/>
  <c r="H82" i="18" a="1"/>
  <c r="H82" i="18" s="1"/>
  <c r="H221" i="18" s="1"/>
  <c r="J54" i="18" a="1"/>
  <c r="J54" i="18" s="1"/>
  <c r="J193" i="18" s="1"/>
  <c r="BB22" i="18" a="1"/>
  <c r="BB22" i="18" s="1"/>
  <c r="BB161" i="18" s="1"/>
  <c r="CN37" i="18" a="1"/>
  <c r="CN37" i="18" s="1"/>
  <c r="CN176" i="18" s="1"/>
  <c r="BD37" i="18" a="1"/>
  <c r="BD37" i="18" s="1"/>
  <c r="BD176" i="18" s="1"/>
  <c r="DC32" i="18" a="1"/>
  <c r="DC32" i="18" s="1"/>
  <c r="DC171" i="18" s="1"/>
  <c r="CB16" i="18" a="1"/>
  <c r="CB16" i="18" s="1"/>
  <c r="CB155" i="18" s="1"/>
  <c r="N16" i="18" a="1"/>
  <c r="N16" i="18" s="1"/>
  <c r="N155" i="18" s="1"/>
  <c r="V36" i="18" a="1"/>
  <c r="V36" i="18" s="1"/>
  <c r="V175" i="18" s="1"/>
  <c r="BI36" i="18" a="1"/>
  <c r="BI36" i="18" s="1"/>
  <c r="BI175" i="18" s="1"/>
  <c r="CR63" i="18" a="1"/>
  <c r="CR63" i="18" s="1"/>
  <c r="CR202" i="18" s="1"/>
  <c r="N63" i="18" a="1"/>
  <c r="N63" i="18" s="1"/>
  <c r="N202" i="18" s="1"/>
  <c r="I75" i="18" a="1"/>
  <c r="I75" i="18" s="1"/>
  <c r="I214" i="18" s="1"/>
  <c r="AC75" i="18" a="1"/>
  <c r="AC75" i="18" s="1"/>
  <c r="AC214" i="18" s="1"/>
  <c r="BI75" i="18" a="1"/>
  <c r="BI75" i="18" s="1"/>
  <c r="BI214" i="18" s="1"/>
  <c r="N94" i="18" a="1"/>
  <c r="N94" i="18" s="1"/>
  <c r="N233" i="18" s="1"/>
  <c r="BS94" i="18" a="1"/>
  <c r="BS94" i="18" s="1"/>
  <c r="BS233" i="18" s="1"/>
  <c r="CP94" i="18" a="1"/>
  <c r="CP94" i="18" s="1"/>
  <c r="CP233" i="18" s="1"/>
  <c r="BW94" i="18" a="1"/>
  <c r="BW94" i="18" s="1"/>
  <c r="BW233" i="18" s="1"/>
  <c r="BR78" i="18" a="1"/>
  <c r="BR78" i="18" s="1"/>
  <c r="BR217" i="18" s="1"/>
  <c r="CS78" i="18" a="1"/>
  <c r="CS78" i="18" s="1"/>
  <c r="CS217" i="18" s="1"/>
  <c r="X78" i="18" a="1"/>
  <c r="X78" i="18" s="1"/>
  <c r="X217" i="18" s="1"/>
  <c r="BQ78" i="18" a="1"/>
  <c r="BQ78" i="18" s="1"/>
  <c r="BQ217" i="18" s="1"/>
  <c r="DM78" i="18" a="1"/>
  <c r="DM78" i="18" s="1"/>
  <c r="DM217" i="18" s="1"/>
  <c r="AR78" i="18" a="1"/>
  <c r="AR78" i="18" s="1"/>
  <c r="AR217" i="18" s="1"/>
  <c r="BC78" i="18" a="1"/>
  <c r="BC78" i="18" s="1"/>
  <c r="BC217" i="18" s="1"/>
  <c r="AA78" i="18" a="1"/>
  <c r="AA78" i="18" s="1"/>
  <c r="AA217" i="18" s="1"/>
  <c r="CK78" i="18" a="1"/>
  <c r="CK78" i="18" s="1"/>
  <c r="CK217" i="18" s="1"/>
  <c r="CY78" i="18" a="1"/>
  <c r="CY78" i="18" s="1"/>
  <c r="CY217" i="18" s="1"/>
  <c r="AW78" i="18" a="1"/>
  <c r="AW78" i="18" s="1"/>
  <c r="AW217" i="18" s="1"/>
  <c r="AE78" i="18" a="1"/>
  <c r="AE78" i="18" s="1"/>
  <c r="AE217" i="18" s="1"/>
  <c r="CH78" i="18" a="1"/>
  <c r="CH78" i="18" s="1"/>
  <c r="CH217" i="18" s="1"/>
  <c r="DH72" i="18" a="1"/>
  <c r="DH72" i="18" s="1"/>
  <c r="DH211" i="18" s="1"/>
  <c r="T72" i="18" a="1"/>
  <c r="T72" i="18" s="1"/>
  <c r="T211" i="18" s="1"/>
  <c r="BR72" i="18" a="1"/>
  <c r="BR72" i="18" s="1"/>
  <c r="BR211" i="18" s="1"/>
  <c r="DL72" i="18" a="1"/>
  <c r="DL72" i="18" s="1"/>
  <c r="DL211" i="18" s="1"/>
  <c r="AK72" i="18" a="1"/>
  <c r="AK72" i="18" s="1"/>
  <c r="AK211" i="18" s="1"/>
  <c r="BV72" i="18" a="1"/>
  <c r="BV72" i="18" s="1"/>
  <c r="BV211" i="18" s="1"/>
  <c r="I72" i="18" a="1"/>
  <c r="I72" i="18" s="1"/>
  <c r="I211" i="18" s="1"/>
  <c r="CT72" i="18" a="1"/>
  <c r="CT72" i="18" s="1"/>
  <c r="CT211" i="18" s="1"/>
  <c r="AR72" i="18" a="1"/>
  <c r="AR72" i="18" s="1"/>
  <c r="AR211" i="18" s="1"/>
  <c r="P72" i="18" a="1"/>
  <c r="P72" i="18" s="1"/>
  <c r="BB72" i="18" a="1"/>
  <c r="BB72" i="18" s="1"/>
  <c r="BB211" i="18" s="1"/>
  <c r="CI72" i="18" a="1"/>
  <c r="CI72" i="18" s="1"/>
  <c r="CI211" i="18" s="1"/>
  <c r="AS72" i="18" a="1"/>
  <c r="AS72" i="18" s="1"/>
  <c r="AS211" i="18" s="1"/>
  <c r="AY89" i="18" a="1"/>
  <c r="AY89" i="18" s="1"/>
  <c r="AY228" i="18" s="1"/>
  <c r="CR89" i="18" a="1"/>
  <c r="CR89" i="18" s="1"/>
  <c r="CR228" i="18" s="1"/>
  <c r="N89" i="18" a="1"/>
  <c r="N89" i="18" s="1"/>
  <c r="N228" i="18" s="1"/>
  <c r="AV89" i="18" a="1"/>
  <c r="AV89" i="18" s="1"/>
  <c r="AV228" i="18" s="1"/>
  <c r="BN89" i="18" a="1"/>
  <c r="BN89" i="18" s="1"/>
  <c r="BN228" i="18" s="1"/>
  <c r="BY89" i="18" a="1"/>
  <c r="BY89" i="18" s="1"/>
  <c r="BY228" i="18" s="1"/>
  <c r="DC89" i="18" a="1"/>
  <c r="DC89" i="18" s="1"/>
  <c r="DC228" i="18" s="1"/>
  <c r="I89" i="18" a="1"/>
  <c r="I89" i="18" s="1"/>
  <c r="I228" i="18" s="1"/>
  <c r="AR89" i="18" a="1"/>
  <c r="AR89" i="18" s="1"/>
  <c r="AR228" i="18" s="1"/>
  <c r="BD89" i="18" a="1"/>
  <c r="BD89" i="18" s="1"/>
  <c r="BD228" i="18" s="1"/>
  <c r="Y89" i="18" a="1"/>
  <c r="Y89" i="18" s="1"/>
  <c r="Y228" i="18" s="1"/>
  <c r="BR89" i="18" a="1"/>
  <c r="BR89" i="18" s="1"/>
  <c r="BR228" i="18" s="1"/>
  <c r="CP89" i="18" a="1"/>
  <c r="CP89" i="18" s="1"/>
  <c r="CP228" i="18" s="1"/>
  <c r="CE8" i="18" a="1"/>
  <c r="CE8" i="18" s="1"/>
  <c r="CE147" i="18" s="1"/>
  <c r="N8" i="18" a="1"/>
  <c r="N8" i="18" s="1"/>
  <c r="N147" i="18" s="1"/>
  <c r="BP8" i="18" a="1"/>
  <c r="BP8" i="18" s="1"/>
  <c r="BP147" i="18" s="1"/>
  <c r="CD8" i="18" a="1"/>
  <c r="CD8" i="18" s="1"/>
  <c r="CD147" i="18" s="1"/>
  <c r="M8" i="18" a="1"/>
  <c r="M8" i="18" s="1"/>
  <c r="M147" i="18" s="1"/>
  <c r="BO8" i="18" a="1"/>
  <c r="BO8" i="18" s="1"/>
  <c r="BO147" i="18" s="1"/>
  <c r="CR8" i="18" a="1"/>
  <c r="CR8" i="18" s="1"/>
  <c r="CR147" i="18" s="1"/>
  <c r="AD8" i="18" a="1"/>
  <c r="AD8" i="18" s="1"/>
  <c r="AD147" i="18" s="1"/>
  <c r="BW8" i="18" a="1"/>
  <c r="BW8" i="18" s="1"/>
  <c r="BW147" i="18" s="1"/>
  <c r="DQ8" i="18" a="1"/>
  <c r="DQ8" i="18" s="1"/>
  <c r="DQ147" i="18" s="1"/>
  <c r="AC8" i="18" a="1"/>
  <c r="AC8" i="18" s="1"/>
  <c r="AC147" i="18" s="1"/>
  <c r="CK8" i="18" a="1"/>
  <c r="CK8" i="18" s="1"/>
  <c r="CK147" i="18" s="1"/>
  <c r="J8" i="18" a="1"/>
  <c r="J8" i="18" s="1"/>
  <c r="J147" i="18" s="1"/>
  <c r="BE24" i="18" a="1"/>
  <c r="BE24" i="18" s="1"/>
  <c r="BE163" i="18" s="1"/>
  <c r="CX24" i="18" a="1"/>
  <c r="CX24" i="18" s="1"/>
  <c r="CX163" i="18" s="1"/>
  <c r="AC24" i="18" a="1"/>
  <c r="AC24" i="18" s="1"/>
  <c r="AC163" i="18" s="1"/>
  <c r="BZ24" i="18" a="1"/>
  <c r="BZ24" i="18" s="1"/>
  <c r="BZ163" i="18" s="1"/>
  <c r="DS24" i="18" a="1"/>
  <c r="DS24" i="18" s="1"/>
  <c r="DS163" i="18" s="1"/>
  <c r="AX24" i="18" a="1"/>
  <c r="AX24" i="18" s="1"/>
  <c r="AX163" i="18" s="1"/>
  <c r="CQ24" i="18" a="1"/>
  <c r="CQ24" i="18" s="1"/>
  <c r="CQ163" i="18" s="1"/>
  <c r="V24" i="18" a="1"/>
  <c r="V24" i="18" s="1"/>
  <c r="V163" i="18" s="1"/>
  <c r="BX24" i="18" a="1"/>
  <c r="BX24" i="18" s="1"/>
  <c r="BX163" i="18" s="1"/>
  <c r="CE24" i="18" a="1"/>
  <c r="CE24" i="18" s="1"/>
  <c r="CE163" i="18" s="1"/>
  <c r="CS24" i="18" a="1"/>
  <c r="CS24" i="18" s="1"/>
  <c r="CS163" i="18" s="1"/>
  <c r="BS24" i="18" a="1"/>
  <c r="BS24" i="18" s="1"/>
  <c r="BS163" i="18" s="1"/>
  <c r="DB24" i="18" a="1"/>
  <c r="DB24" i="18" s="1"/>
  <c r="DB163" i="18" s="1"/>
  <c r="BF28" i="18" a="1"/>
  <c r="BF28" i="18" s="1"/>
  <c r="BF167" i="18" s="1"/>
  <c r="DB28" i="18" a="1"/>
  <c r="DB28" i="18" s="1"/>
  <c r="DB167" i="18" s="1"/>
  <c r="AG28" i="18" a="1"/>
  <c r="AG28" i="18" s="1"/>
  <c r="AG167" i="18" s="1"/>
  <c r="AF28" i="18" a="1"/>
  <c r="AF28" i="18" s="1"/>
  <c r="AF167" i="18" s="1"/>
  <c r="DA28" i="18" a="1"/>
  <c r="DA28" i="18" s="1"/>
  <c r="DA167" i="18" s="1"/>
  <c r="CZ28" i="18" a="1"/>
  <c r="CZ28" i="18" s="1"/>
  <c r="CZ167" i="18" s="1"/>
  <c r="T28" i="18" a="1"/>
  <c r="T28" i="18" s="1"/>
  <c r="T167" i="18" s="1"/>
  <c r="CO28" i="18" a="1"/>
  <c r="CO28" i="18" s="1"/>
  <c r="CO167" i="18" s="1"/>
  <c r="CI28" i="18" a="1"/>
  <c r="CI28" i="18" s="1"/>
  <c r="CI167" i="18" s="1"/>
  <c r="N28" i="18" a="1"/>
  <c r="N28" i="18" s="1"/>
  <c r="N167" i="18" s="1"/>
  <c r="BC28" i="18" a="1"/>
  <c r="BC28" i="18" s="1"/>
  <c r="BC167" i="18" s="1"/>
  <c r="R28" i="18" a="1"/>
  <c r="R28" i="18" s="1"/>
  <c r="R167" i="18" s="1"/>
  <c r="BW28" i="18" a="1"/>
  <c r="BW28" i="18" s="1"/>
  <c r="BW167" i="18" s="1"/>
  <c r="BC55" i="18" a="1"/>
  <c r="BC55" i="18" s="1"/>
  <c r="BC194" i="18" s="1"/>
  <c r="DC55" i="18" a="1"/>
  <c r="DC55" i="18" s="1"/>
  <c r="DC194" i="18" s="1"/>
  <c r="AH55" i="18" a="1"/>
  <c r="AH55" i="18" s="1"/>
  <c r="AH194" i="18" s="1"/>
  <c r="AY55" i="18" a="1"/>
  <c r="AY55" i="18" s="1"/>
  <c r="AY194" i="18" s="1"/>
  <c r="CU55" i="18" a="1"/>
  <c r="CU55" i="18" s="1"/>
  <c r="CU194" i="18" s="1"/>
  <c r="DM55" i="18" a="1"/>
  <c r="DM55" i="18" s="1"/>
  <c r="DM194" i="18" s="1"/>
  <c r="G55" i="18" a="1"/>
  <c r="G55" i="18" s="1"/>
  <c r="G194" i="18" s="1"/>
  <c r="V55" i="18" a="1"/>
  <c r="V55" i="18" s="1"/>
  <c r="V194" i="18" s="1"/>
  <c r="DR55" i="18" a="1"/>
  <c r="DR55" i="18" s="1"/>
  <c r="DR194" i="18" s="1"/>
  <c r="CG55" i="18" a="1"/>
  <c r="CG55" i="18" s="1"/>
  <c r="CG194" i="18" s="1"/>
  <c r="CA55" i="18" a="1"/>
  <c r="CA55" i="18" s="1"/>
  <c r="CA194" i="18" s="1"/>
  <c r="BO55" i="18" a="1"/>
  <c r="BO55" i="18" s="1"/>
  <c r="BO194" i="18" s="1"/>
  <c r="DJ55" i="18" a="1"/>
  <c r="DJ55" i="18" s="1"/>
  <c r="DJ194" i="18" s="1"/>
  <c r="AZ71" i="18" a="1"/>
  <c r="AZ71" i="18" s="1"/>
  <c r="AZ210" i="18" s="1"/>
  <c r="DB71" i="18" a="1"/>
  <c r="DB71" i="18" s="1"/>
  <c r="DB210" i="18" s="1"/>
  <c r="AG71" i="18" a="1"/>
  <c r="AG71" i="18" s="1"/>
  <c r="AG210" i="18" s="1"/>
  <c r="BZ71" i="18" a="1"/>
  <c r="BZ71" i="18" s="1"/>
  <c r="BZ210" i="18" s="1"/>
  <c r="E71" i="18" a="1"/>
  <c r="E71" i="18" s="1"/>
  <c r="E210" i="18" s="1"/>
  <c r="BC71" i="18" a="1"/>
  <c r="BC71" i="18" s="1"/>
  <c r="BC210" i="18" s="1"/>
  <c r="CZ71" i="18" a="1"/>
  <c r="CZ71" i="18" s="1"/>
  <c r="CZ210" i="18" s="1"/>
  <c r="AD71" i="18" a="1"/>
  <c r="AD71" i="18" s="1"/>
  <c r="AD210" i="18" s="1"/>
  <c r="AI71" i="18" a="1"/>
  <c r="AI71" i="18" s="1"/>
  <c r="AI210" i="18" s="1"/>
  <c r="DE71" i="18" a="1"/>
  <c r="DE71" i="18" s="1"/>
  <c r="DE210" i="18" s="1"/>
  <c r="BP71" i="18" a="1"/>
  <c r="BP71" i="18" s="1"/>
  <c r="BP210" i="18" s="1"/>
  <c r="AM71" i="18" a="1"/>
  <c r="AM71" i="18" s="1"/>
  <c r="AM210" i="18" s="1"/>
  <c r="AS71" i="18" a="1"/>
  <c r="AS71" i="18" s="1"/>
  <c r="AS210" i="18" s="1"/>
  <c r="BM87" i="18" a="1"/>
  <c r="BM87" i="18" s="1"/>
  <c r="BM226" i="18" s="1"/>
  <c r="CW87" i="18" a="1"/>
  <c r="CW87" i="18" s="1"/>
  <c r="CW226" i="18" s="1"/>
  <c r="AB87" i="18" a="1"/>
  <c r="AB87" i="18" s="1"/>
  <c r="AB226" i="18" s="1"/>
  <c r="BI87" i="18" a="1"/>
  <c r="BI87" i="18" s="1"/>
  <c r="BI226" i="18" s="1"/>
  <c r="CF87" i="18" a="1"/>
  <c r="CF87" i="18" s="1"/>
  <c r="CF226" i="18" s="1"/>
  <c r="DA87" i="18" a="1"/>
  <c r="DA87" i="18" s="1"/>
  <c r="DA226" i="18" s="1"/>
  <c r="H87" i="18" a="1"/>
  <c r="H87" i="18" s="1"/>
  <c r="H226" i="18" s="1"/>
  <c r="AR87" i="18" a="1"/>
  <c r="AR87" i="18" s="1"/>
  <c r="AR226" i="18" s="1"/>
  <c r="BX87" i="18" a="1"/>
  <c r="BX87" i="18" s="1"/>
  <c r="BX226" i="18" s="1"/>
  <c r="CB87" i="18" a="1"/>
  <c r="CB87" i="18" s="1"/>
  <c r="CB226" i="18" s="1"/>
  <c r="U87" i="18" a="1"/>
  <c r="U87" i="18" s="1"/>
  <c r="U226" i="18" s="1"/>
  <c r="Y87" i="18" a="1"/>
  <c r="Y87" i="18" s="1"/>
  <c r="Y226" i="18" s="1"/>
  <c r="CT87" i="18" a="1"/>
  <c r="CT87" i="18" s="1"/>
  <c r="CT226" i="18" s="1"/>
  <c r="BM50" i="18" a="1"/>
  <c r="BM50" i="18" s="1"/>
  <c r="BM189" i="18" s="1"/>
  <c r="DD50" i="18" a="1"/>
  <c r="DD50" i="18" s="1"/>
  <c r="DD189" i="18" s="1"/>
  <c r="AD50" i="18" a="1"/>
  <c r="AD50" i="18" s="1"/>
  <c r="AD189" i="18" s="1"/>
  <c r="BU50" i="18" a="1"/>
  <c r="BU50" i="18" s="1"/>
  <c r="BU189" i="18" s="1"/>
  <c r="BN50" i="18" a="1"/>
  <c r="BN50" i="18" s="1"/>
  <c r="BN189" i="18" s="1"/>
  <c r="CX50" i="18" a="1"/>
  <c r="CX50" i="18" s="1"/>
  <c r="CX189" i="18" s="1"/>
  <c r="AC50" i="18" a="1"/>
  <c r="AC50" i="18" s="1"/>
  <c r="AC189" i="18" s="1"/>
  <c r="AL50" i="18" a="1"/>
  <c r="AL50" i="18" s="1"/>
  <c r="AL189" i="18" s="1"/>
  <c r="Y50" i="18" a="1"/>
  <c r="Y50" i="18" s="1"/>
  <c r="Y189" i="18" s="1"/>
  <c r="BF50" i="18" a="1"/>
  <c r="BF50" i="18" s="1"/>
  <c r="BF189" i="18" s="1"/>
  <c r="BL50" i="18" a="1"/>
  <c r="BL50" i="18" s="1"/>
  <c r="BL189" i="18" s="1"/>
  <c r="AE50" i="18" a="1"/>
  <c r="AE50" i="18" s="1"/>
  <c r="AE189" i="18" s="1"/>
  <c r="BP50" i="18" a="1"/>
  <c r="BP50" i="18" s="1"/>
  <c r="BP189" i="18" s="1"/>
  <c r="BI25" i="18" a="1"/>
  <c r="BI25" i="18" s="1"/>
  <c r="BI164" i="18" s="1"/>
  <c r="CX25" i="18" a="1"/>
  <c r="CX25" i="18" s="1"/>
  <c r="CX164" i="18" s="1"/>
  <c r="AG25" i="18" a="1"/>
  <c r="AG25" i="18" s="1"/>
  <c r="AG164" i="18" s="1"/>
  <c r="BZ25" i="18" a="1"/>
  <c r="BZ25" i="18" s="1"/>
  <c r="BZ164" i="18" s="1"/>
  <c r="N25" i="18" a="1"/>
  <c r="N25" i="18" s="1"/>
  <c r="N164" i="18" s="1"/>
  <c r="BY25" i="18" a="1"/>
  <c r="BY25" i="18" s="1"/>
  <c r="BY164" i="18" s="1"/>
  <c r="M25" i="18" a="1"/>
  <c r="M25" i="18" s="1"/>
  <c r="M164" i="18" s="1"/>
  <c r="BK25" i="18" a="1"/>
  <c r="BK25" i="18" s="1"/>
  <c r="BK164" i="18" s="1"/>
  <c r="DR25" i="18" a="1"/>
  <c r="DR25" i="18" s="1"/>
  <c r="DR164" i="18" s="1"/>
  <c r="BF25" i="18" a="1"/>
  <c r="BF25" i="18" s="1"/>
  <c r="BF164" i="18" s="1"/>
  <c r="BV25" i="18" a="1"/>
  <c r="BV25" i="18" s="1"/>
  <c r="BV164" i="18" s="1"/>
  <c r="AY25" i="18" a="1"/>
  <c r="AY25" i="18" s="1"/>
  <c r="AY164" i="18" s="1"/>
  <c r="J25" i="18" a="1"/>
  <c r="J25" i="18" s="1"/>
  <c r="J164" i="18" s="1"/>
  <c r="AM25" i="18" a="1"/>
  <c r="AM25" i="18" s="1"/>
  <c r="AM164" i="18" s="1"/>
  <c r="CU61" i="18" a="1"/>
  <c r="CU61" i="18" s="1"/>
  <c r="CU200" i="18" s="1"/>
  <c r="AI61" i="18" a="1"/>
  <c r="AI61" i="18" s="1"/>
  <c r="AI200" i="18" s="1"/>
  <c r="CG61" i="18" a="1"/>
  <c r="CG61" i="18" s="1"/>
  <c r="CG200" i="18" s="1"/>
  <c r="U61" i="18" a="1"/>
  <c r="U61" i="18" s="1"/>
  <c r="U200" i="18" s="1"/>
  <c r="BU61" i="18" a="1"/>
  <c r="BU61" i="18" s="1"/>
  <c r="BU200" i="18" s="1"/>
  <c r="DE61" i="18" a="1"/>
  <c r="DE61" i="18" s="1"/>
  <c r="DE200" i="18" s="1"/>
  <c r="W61" i="18" a="1"/>
  <c r="W61" i="18" s="1"/>
  <c r="W200" i="18" s="1"/>
  <c r="BD61" i="18" a="1"/>
  <c r="BD61" i="18" s="1"/>
  <c r="BD200" i="18" s="1"/>
  <c r="DA61" i="18" a="1"/>
  <c r="DA61" i="18" s="1"/>
  <c r="DA200" i="18" s="1"/>
  <c r="S61" i="18" a="1"/>
  <c r="S61" i="18" s="1"/>
  <c r="S200" i="18" s="1"/>
  <c r="BW61" i="18" a="1"/>
  <c r="BW61" i="18" s="1"/>
  <c r="BW200" i="18" s="1"/>
  <c r="M61" i="18" a="1"/>
  <c r="M61" i="18" s="1"/>
  <c r="M200" i="18" s="1"/>
  <c r="BM61" i="18" a="1"/>
  <c r="BM61" i="18" s="1"/>
  <c r="BM200" i="18" s="1"/>
  <c r="CD61" i="18" a="1"/>
  <c r="CD61" i="18" s="1"/>
  <c r="CD200" i="18" s="1"/>
  <c r="T61" i="18" a="1"/>
  <c r="T61" i="18" s="1"/>
  <c r="T200" i="18" s="1"/>
  <c r="CG105" i="18" a="1"/>
  <c r="CG105" i="18" s="1"/>
  <c r="CG244" i="18" s="1"/>
  <c r="Z105" i="18" a="1"/>
  <c r="Z105" i="18" s="1"/>
  <c r="Z244" i="18" s="1"/>
  <c r="Y62" i="18" a="1"/>
  <c r="Y62" i="18" s="1"/>
  <c r="Y201" i="18" s="1"/>
  <c r="U81" i="18" a="1"/>
  <c r="U81" i="18" s="1"/>
  <c r="U220" i="18" s="1"/>
  <c r="DK18" i="18" a="1"/>
  <c r="DK18" i="18" s="1"/>
  <c r="DK157" i="18" s="1"/>
  <c r="CX81" i="18" a="1"/>
  <c r="CX81" i="18" s="1"/>
  <c r="CX220" i="18" s="1"/>
  <c r="Z27" i="18" a="1"/>
  <c r="Z27" i="18" s="1"/>
  <c r="Z166" i="18" s="1"/>
  <c r="W27" i="18" a="1"/>
  <c r="W27" i="18" s="1"/>
  <c r="W166" i="18" s="1"/>
  <c r="BB6" i="18" a="1"/>
  <c r="BB6" i="18" s="1"/>
  <c r="BB145" i="18" s="1"/>
  <c r="AU6" i="18" a="1"/>
  <c r="AU6" i="18" s="1"/>
  <c r="AU145" i="18" s="1"/>
  <c r="AX82" i="18" a="1"/>
  <c r="AX82" i="18" s="1"/>
  <c r="AX221" i="18" s="1"/>
  <c r="CB22" i="18" a="1"/>
  <c r="CB22" i="18" s="1"/>
  <c r="CB161" i="18" s="1"/>
  <c r="CQ22" i="18" a="1"/>
  <c r="CQ22" i="18" s="1"/>
  <c r="CQ161" i="18" s="1"/>
  <c r="F37" i="18" a="1"/>
  <c r="F37" i="18" s="1"/>
  <c r="F176" i="18" s="1"/>
  <c r="H37" i="18" a="1"/>
  <c r="H37" i="18" s="1"/>
  <c r="H176" i="18" s="1"/>
  <c r="CP32" i="18" a="1"/>
  <c r="CP32" i="18" s="1"/>
  <c r="CP171" i="18" s="1"/>
  <c r="G16" i="18" a="1"/>
  <c r="G16" i="18" s="1"/>
  <c r="G155" i="18" s="1"/>
  <c r="BH16" i="18" a="1"/>
  <c r="BH16" i="18" s="1"/>
  <c r="BH155" i="18" s="1"/>
  <c r="Z36" i="18" a="1"/>
  <c r="Z36" i="18" s="1"/>
  <c r="Z175" i="18" s="1"/>
  <c r="AT36" i="18" a="1"/>
  <c r="AT36" i="18" s="1"/>
  <c r="AT175" i="18" s="1"/>
  <c r="J63" i="18" a="1"/>
  <c r="J63" i="18" s="1"/>
  <c r="J202" i="18" s="1"/>
  <c r="CW63" i="18" a="1"/>
  <c r="CW63" i="18" s="1"/>
  <c r="CW202" i="18" s="1"/>
  <c r="DN75" i="18" a="1"/>
  <c r="DN75" i="18" s="1"/>
  <c r="DN214" i="18" s="1"/>
  <c r="E75" i="18" a="1"/>
  <c r="E75" i="18" s="1"/>
  <c r="E214" i="18" s="1"/>
  <c r="CS75" i="18" a="1"/>
  <c r="CS75" i="18" s="1"/>
  <c r="CS214" i="18" s="1"/>
  <c r="I94" i="18" a="1"/>
  <c r="I94" i="18" s="1"/>
  <c r="I233" i="18" s="1"/>
  <c r="BM94" i="18" a="1"/>
  <c r="BM94" i="18" s="1"/>
  <c r="BM233" i="18" s="1"/>
  <c r="X94" i="18" a="1"/>
  <c r="X94" i="18" s="1"/>
  <c r="X233" i="18" s="1"/>
  <c r="DS94" i="18" a="1"/>
  <c r="DS94" i="18" s="1"/>
  <c r="DS233" i="18" s="1"/>
  <c r="BI78" i="18" a="1"/>
  <c r="BI78" i="18" s="1"/>
  <c r="BI217" i="18" s="1"/>
  <c r="CJ78" i="18" a="1"/>
  <c r="CJ78" i="18" s="1"/>
  <c r="CJ217" i="18" s="1"/>
  <c r="O78" i="18" a="1"/>
  <c r="O78" i="18" s="1"/>
  <c r="O217" i="18" s="1"/>
  <c r="BH78" i="18" a="1"/>
  <c r="BH78" i="18" s="1"/>
  <c r="BH217" i="18" s="1"/>
  <c r="DD78" i="18" a="1"/>
  <c r="DD78" i="18" s="1"/>
  <c r="DD217" i="18" s="1"/>
  <c r="AI78" i="18" a="1"/>
  <c r="AI78" i="18" s="1"/>
  <c r="AI217" i="18" s="1"/>
  <c r="I78" i="18" a="1"/>
  <c r="I78" i="18" s="1"/>
  <c r="I217" i="18" s="1"/>
  <c r="CL78" i="18" a="1"/>
  <c r="CL78" i="18" s="1"/>
  <c r="CL217" i="18" s="1"/>
  <c r="CB78" i="18" a="1"/>
  <c r="CB78" i="18" s="1"/>
  <c r="CB217" i="18" s="1"/>
  <c r="BN78" i="18" a="1"/>
  <c r="BN78" i="18" s="1"/>
  <c r="BN217" i="18" s="1"/>
  <c r="V78" i="18" a="1"/>
  <c r="V78" i="18" s="1"/>
  <c r="V217" i="18" s="1"/>
  <c r="BP78" i="18" a="1"/>
  <c r="BP78" i="18" s="1"/>
  <c r="BP217" i="18" s="1"/>
  <c r="DN72" i="18" a="1"/>
  <c r="DN72" i="18" s="1"/>
  <c r="DN211" i="18" s="1"/>
  <c r="CX72" i="18" a="1"/>
  <c r="CX72" i="18" s="1"/>
  <c r="CX211" i="18" s="1"/>
  <c r="O72" i="18" a="1"/>
  <c r="O72" i="18" s="1"/>
  <c r="O211" i="18" s="1"/>
  <c r="BM72" i="18" a="1"/>
  <c r="BM72" i="18" s="1"/>
  <c r="BM211" i="18" s="1"/>
  <c r="DG72" i="18" a="1"/>
  <c r="DG72" i="18" s="1"/>
  <c r="DG211" i="18" s="1"/>
  <c r="AB72" i="18" a="1"/>
  <c r="AB72" i="18" s="1"/>
  <c r="AB211" i="18" s="1"/>
  <c r="BQ72" i="18" a="1"/>
  <c r="BQ72" i="18" s="1"/>
  <c r="BQ211" i="18" s="1"/>
  <c r="CJ72" i="18" a="1"/>
  <c r="CJ72" i="18" s="1"/>
  <c r="CJ211" i="18" s="1"/>
  <c r="AD72" i="18" a="1"/>
  <c r="AD72" i="18" s="1"/>
  <c r="AD211" i="18" s="1"/>
  <c r="G72" i="18" a="1"/>
  <c r="G72" i="18" s="1"/>
  <c r="G211" i="18" s="1"/>
  <c r="DP72" i="18" a="1"/>
  <c r="DP72" i="18" s="1"/>
  <c r="DP211" i="18" s="1"/>
  <c r="DA72" i="18" a="1"/>
  <c r="DA72" i="18" s="1"/>
  <c r="DA211" i="18" s="1"/>
  <c r="AJ72" i="18" a="1"/>
  <c r="AJ72" i="18" s="1"/>
  <c r="AJ211" i="18" s="1"/>
  <c r="DK89" i="18" a="1"/>
  <c r="DK89" i="18" s="1"/>
  <c r="DK228" i="18" s="1"/>
  <c r="AP89" i="18" a="1"/>
  <c r="AP89" i="18" s="1"/>
  <c r="AP228" i="18" s="1"/>
  <c r="BZ89" i="18" a="1"/>
  <c r="BZ89" i="18" s="1"/>
  <c r="BZ228" i="18" s="1"/>
  <c r="E89" i="18" a="1"/>
  <c r="E89" i="18" s="1"/>
  <c r="E228" i="18" s="1"/>
  <c r="AD89" i="18" a="1"/>
  <c r="AD89" i="18" s="1"/>
  <c r="AD228" i="18" s="1"/>
  <c r="BG89" i="18" a="1"/>
  <c r="BG89" i="18" s="1"/>
  <c r="BG228" i="18" s="1"/>
  <c r="BS89" i="18" a="1"/>
  <c r="BS89" i="18" s="1"/>
  <c r="BS228" i="18" s="1"/>
  <c r="CV89" i="18" a="1"/>
  <c r="CV89" i="18" s="1"/>
  <c r="CV228" i="18" s="1"/>
  <c r="DS89" i="18" a="1"/>
  <c r="DS89" i="18" s="1"/>
  <c r="DS228" i="18" s="1"/>
  <c r="T89" i="18" a="1"/>
  <c r="T89" i="18" s="1"/>
  <c r="T228" i="18" s="1"/>
  <c r="AL89" i="18" a="1"/>
  <c r="AL89" i="18" s="1"/>
  <c r="AL228" i="18" s="1"/>
  <c r="DL89" i="18" a="1"/>
  <c r="DL89" i="18" s="1"/>
  <c r="DL228" i="18" s="1"/>
  <c r="U89" i="18" a="1"/>
  <c r="U89" i="18" s="1"/>
  <c r="U228" i="18" s="1"/>
  <c r="DR8" i="18" a="1"/>
  <c r="DR8" i="18" s="1"/>
  <c r="DR147" i="18" s="1"/>
  <c r="BZ8" i="18" a="1"/>
  <c r="BZ8" i="18" s="1"/>
  <c r="BZ147" i="18" s="1"/>
  <c r="E8" i="18" a="1"/>
  <c r="E8" i="18" s="1"/>
  <c r="E147" i="18" s="1"/>
  <c r="AX8" i="18" a="1"/>
  <c r="AX8" i="18" s="1"/>
  <c r="AX147" i="18" s="1"/>
  <c r="BY8" i="18" a="1"/>
  <c r="BY8" i="18" s="1"/>
  <c r="BY147" i="18" s="1"/>
  <c r="H8" i="18" a="1"/>
  <c r="H8" i="18" s="1"/>
  <c r="H147" i="18" s="1"/>
  <c r="BF8" i="18" a="1"/>
  <c r="BF8" i="18" s="1"/>
  <c r="BF147" i="18" s="1"/>
  <c r="CM8" i="18" a="1"/>
  <c r="CM8" i="18" s="1"/>
  <c r="CM147" i="18" s="1"/>
  <c r="U8" i="18" a="1"/>
  <c r="U8" i="18" s="1"/>
  <c r="U147" i="18" s="1"/>
  <c r="BN8" i="18" a="1"/>
  <c r="BN8" i="18" s="1"/>
  <c r="BN147" i="18" s="1"/>
  <c r="CQ8" i="18" a="1"/>
  <c r="CQ8" i="18" s="1"/>
  <c r="CQ147" i="18" s="1"/>
  <c r="X8" i="18" a="1"/>
  <c r="X8" i="18" s="1"/>
  <c r="X147" i="18" s="1"/>
  <c r="BV8" i="18" a="1"/>
  <c r="BV8" i="18" s="1"/>
  <c r="BV147" i="18" s="1"/>
  <c r="DQ24" i="18" a="1"/>
  <c r="DQ24" i="18" s="1"/>
  <c r="DQ163" i="18" s="1"/>
  <c r="AZ24" i="18" a="1"/>
  <c r="AZ24" i="18" s="1"/>
  <c r="AZ163" i="18" s="1"/>
  <c r="CO24" i="18" a="1"/>
  <c r="CO24" i="18" s="1"/>
  <c r="CO163" i="18" s="1"/>
  <c r="X24" i="18" a="1"/>
  <c r="X24" i="18" s="1"/>
  <c r="X163" i="18" s="1"/>
  <c r="BL24" i="18" a="1"/>
  <c r="BL24" i="18" s="1"/>
  <c r="BL163" i="18" s="1"/>
  <c r="DJ24" i="18" a="1"/>
  <c r="DJ24" i="18" s="1"/>
  <c r="DJ163" i="18" s="1"/>
  <c r="AO24" i="18" a="1"/>
  <c r="AO24" i="18" s="1"/>
  <c r="AO163" i="18" s="1"/>
  <c r="CH24" i="18" a="1"/>
  <c r="CH24" i="18" s="1"/>
  <c r="CH163" i="18" s="1"/>
  <c r="M24" i="18" a="1"/>
  <c r="M24" i="18" s="1"/>
  <c r="M163" i="18" s="1"/>
  <c r="BO24" i="18" a="1"/>
  <c r="BO24" i="18" s="1"/>
  <c r="BO163" i="18" s="1"/>
  <c r="BM24" i="18" a="1"/>
  <c r="BM24" i="18" s="1"/>
  <c r="BM163" i="18" s="1"/>
  <c r="AP24" i="18" a="1"/>
  <c r="AP24" i="18" s="1"/>
  <c r="AP163" i="18" s="1"/>
  <c r="BA24" i="18" a="1"/>
  <c r="BA24" i="18" s="1"/>
  <c r="BA163" i="18" s="1"/>
  <c r="DR28" i="18" a="1"/>
  <c r="DR28" i="18" s="1"/>
  <c r="DR167" i="18" s="1"/>
  <c r="AW28" i="18" a="1"/>
  <c r="AW28" i="18" s="1"/>
  <c r="AW167" i="18" s="1"/>
  <c r="CW28" i="18" a="1"/>
  <c r="CW28" i="18" s="1"/>
  <c r="CW167" i="18" s="1"/>
  <c r="DQ28" i="18" a="1"/>
  <c r="DQ28" i="18" s="1"/>
  <c r="DQ167" i="18" s="1"/>
  <c r="AA28" i="18" a="1"/>
  <c r="AA28" i="18" s="1"/>
  <c r="AA167" i="18" s="1"/>
  <c r="CK28" i="18" a="1"/>
  <c r="CK28" i="18" s="1"/>
  <c r="CK167" i="18" s="1"/>
  <c r="CJ28" i="18" a="1"/>
  <c r="CJ28" i="18" s="1"/>
  <c r="CJ167" i="18" s="1"/>
  <c r="O28" i="18" a="1"/>
  <c r="O28" i="18" s="1"/>
  <c r="O167" i="18" s="1"/>
  <c r="BT28" i="18" a="1"/>
  <c r="BT28" i="18" s="1"/>
  <c r="BT167" i="18" s="1"/>
  <c r="CD28" i="18" a="1"/>
  <c r="CD28" i="18" s="1"/>
  <c r="CD167" i="18" s="1"/>
  <c r="I28" i="18" a="1"/>
  <c r="I28" i="18" s="1"/>
  <c r="I167" i="18" s="1"/>
  <c r="AX28" i="18" a="1"/>
  <c r="AX28" i="18" s="1"/>
  <c r="AX167" i="18" s="1"/>
  <c r="M28" i="18" a="1"/>
  <c r="M28" i="18" s="1"/>
  <c r="M167" i="18" s="1"/>
  <c r="DO55" i="18" a="1"/>
  <c r="DO55" i="18" s="1"/>
  <c r="DO194" i="18" s="1"/>
  <c r="AT55" i="18" a="1"/>
  <c r="AT55" i="18" s="1"/>
  <c r="AT194" i="18" s="1"/>
  <c r="CT55" i="18" a="1"/>
  <c r="CT55" i="18" s="1"/>
  <c r="CT194" i="18" s="1"/>
  <c r="Y55" i="18" a="1"/>
  <c r="Y55" i="18" s="1"/>
  <c r="Y194" i="18" s="1"/>
  <c r="AS55" i="18" a="1"/>
  <c r="AS55" i="18" s="1"/>
  <c r="AS194" i="18" s="1"/>
  <c r="CO55" i="18" a="1"/>
  <c r="CO55" i="18" s="1"/>
  <c r="CO194" i="18" s="1"/>
  <c r="CN55" i="18" a="1"/>
  <c r="CN55" i="18" s="1"/>
  <c r="CN194" i="18" s="1"/>
  <c r="CQ55" i="18" a="1"/>
  <c r="CQ55" i="18" s="1"/>
  <c r="CQ194" i="18" s="1"/>
  <c r="P55" i="18" a="1"/>
  <c r="P55" i="18" s="1"/>
  <c r="BU55" i="18" a="1"/>
  <c r="BU55" i="18" s="1"/>
  <c r="BU194" i="18" s="1"/>
  <c r="BT55" i="18" a="1"/>
  <c r="BT55" i="18" s="1"/>
  <c r="BT194" i="18" s="1"/>
  <c r="F55" i="18" a="1"/>
  <c r="F55" i="18" s="1"/>
  <c r="F194" i="18" s="1"/>
  <c r="R55" i="18" a="1"/>
  <c r="R55" i="18" s="1"/>
  <c r="R194" i="18" s="1"/>
  <c r="DL71" i="18" a="1"/>
  <c r="DL71" i="18" s="1"/>
  <c r="DL210" i="18" s="1"/>
  <c r="AQ71" i="18" a="1"/>
  <c r="AQ71" i="18" s="1"/>
  <c r="AQ210" i="18" s="1"/>
  <c r="CS71" i="18" a="1"/>
  <c r="CS71" i="18" s="1"/>
  <c r="CS210" i="18" s="1"/>
  <c r="X71" i="18" a="1"/>
  <c r="X71" i="18" s="1"/>
  <c r="X210" i="18" s="1"/>
  <c r="BQ71" i="18" a="1"/>
  <c r="BQ71" i="18" s="1"/>
  <c r="BQ210" i="18" s="1"/>
  <c r="DO71" i="18" a="1"/>
  <c r="DO71" i="18" s="1"/>
  <c r="DO210" i="18" s="1"/>
  <c r="AX71" i="18" a="1"/>
  <c r="AX71" i="18" s="1"/>
  <c r="AX210" i="18" s="1"/>
  <c r="BF71" i="18" a="1"/>
  <c r="BF71" i="18" s="1"/>
  <c r="BF210" i="18" s="1"/>
  <c r="U71" i="18" a="1"/>
  <c r="U71" i="18" s="1"/>
  <c r="U210" i="18" s="1"/>
  <c r="CT71" i="18" a="1"/>
  <c r="CT71" i="18" s="1"/>
  <c r="CT210" i="18" s="1"/>
  <c r="CM71" i="18" a="1"/>
  <c r="CM71" i="18" s="1"/>
  <c r="CM210" i="18" s="1"/>
  <c r="M71" i="18" a="1"/>
  <c r="M71" i="18" s="1"/>
  <c r="M210" i="18" s="1"/>
  <c r="DQ71" i="18" a="1"/>
  <c r="DQ71" i="18" s="1"/>
  <c r="DQ210" i="18" s="1"/>
  <c r="DH71" i="18" a="1"/>
  <c r="DH71" i="18" s="1"/>
  <c r="DH210" i="18" s="1"/>
  <c r="AU87" i="18" a="1"/>
  <c r="AU87" i="18" s="1"/>
  <c r="AU226" i="18" s="1"/>
  <c r="CN87" i="18" a="1"/>
  <c r="CN87" i="18" s="1"/>
  <c r="CN226" i="18" s="1"/>
  <c r="S87" i="18" a="1"/>
  <c r="S87" i="18" s="1"/>
  <c r="S226" i="18" s="1"/>
  <c r="BB87" i="18" a="1"/>
  <c r="BB87" i="18" s="1"/>
  <c r="BB226" i="18" s="1"/>
  <c r="BY87" i="18" a="1"/>
  <c r="BY87" i="18" s="1"/>
  <c r="BY226" i="18" s="1"/>
  <c r="CI87" i="18" a="1"/>
  <c r="CI87" i="18" s="1"/>
  <c r="CI226" i="18" s="1"/>
  <c r="DS87" i="18" a="1"/>
  <c r="DS87" i="18" s="1"/>
  <c r="DS226" i="18" s="1"/>
  <c r="T87" i="18" a="1"/>
  <c r="T87" i="18" s="1"/>
  <c r="T226" i="18" s="1"/>
  <c r="AZ87" i="18" a="1"/>
  <c r="AZ87" i="18" s="1"/>
  <c r="AZ226" i="18" s="1"/>
  <c r="BC87" i="18" a="1"/>
  <c r="BC87" i="18" s="1"/>
  <c r="BC226" i="18" s="1"/>
  <c r="DJ87" i="18" a="1"/>
  <c r="DJ87" i="18" s="1"/>
  <c r="DJ226" i="18" s="1"/>
  <c r="DO87" i="18" a="1"/>
  <c r="DO87" i="18" s="1"/>
  <c r="DO226" i="18" s="1"/>
  <c r="AW87" i="18" a="1"/>
  <c r="AW87" i="18" s="1"/>
  <c r="AW226" i="18" s="1"/>
  <c r="BD50" i="18" a="1"/>
  <c r="BD50" i="18" s="1"/>
  <c r="BD189" i="18" s="1"/>
  <c r="CP50" i="18" a="1"/>
  <c r="CP50" i="18" s="1"/>
  <c r="CP189" i="18" s="1"/>
  <c r="U50" i="18" a="1"/>
  <c r="U50" i="18" s="1"/>
  <c r="U189" i="18" s="1"/>
  <c r="BO50" i="18" a="1"/>
  <c r="BO50" i="18" s="1"/>
  <c r="BO189" i="18" s="1"/>
  <c r="BH50" i="18" a="1"/>
  <c r="BH50" i="18" s="1"/>
  <c r="BH189" i="18" s="1"/>
  <c r="CR50" i="18" a="1"/>
  <c r="CR50" i="18" s="1"/>
  <c r="CR189" i="18" s="1"/>
  <c r="Q50" i="18" a="1"/>
  <c r="Q50" i="18" s="1"/>
  <c r="Q189" i="18" s="1"/>
  <c r="AF50" i="18" a="1"/>
  <c r="AF50" i="18" s="1"/>
  <c r="AF189" i="18" s="1"/>
  <c r="DO50" i="18" a="1"/>
  <c r="DO50" i="18" s="1"/>
  <c r="DO189" i="18" s="1"/>
  <c r="I50" i="18" a="1"/>
  <c r="I50" i="18" s="1"/>
  <c r="I189" i="18" s="1"/>
  <c r="AN50" i="18" a="1"/>
  <c r="AN50" i="18" s="1"/>
  <c r="AN189" i="18" s="1"/>
  <c r="CW50" i="18" a="1"/>
  <c r="CW50" i="18" s="1"/>
  <c r="CW189" i="18" s="1"/>
  <c r="AQ50" i="18" a="1"/>
  <c r="AQ50" i="18" s="1"/>
  <c r="AQ189" i="18" s="1"/>
  <c r="AZ25" i="18" a="1"/>
  <c r="AZ25" i="18" s="1"/>
  <c r="AZ164" i="18" s="1"/>
  <c r="CS25" i="18" a="1"/>
  <c r="CS25" i="18" s="1"/>
  <c r="CS164" i="18" s="1"/>
  <c r="O25" i="18" a="1"/>
  <c r="O25" i="18" s="1"/>
  <c r="O164" i="18" s="1"/>
  <c r="BU25" i="18" a="1"/>
  <c r="BU25" i="18" s="1"/>
  <c r="BU164" i="18" s="1"/>
  <c r="I25" i="18" a="1"/>
  <c r="I25" i="18" s="1"/>
  <c r="I164" i="18" s="1"/>
  <c r="BP25" i="18" a="1"/>
  <c r="BP25" i="18" s="1"/>
  <c r="BP164" i="18" s="1"/>
  <c r="DN25" i="18" a="1"/>
  <c r="DN25" i="18" s="1"/>
  <c r="DN164" i="18" s="1"/>
  <c r="BB25" i="18" a="1"/>
  <c r="BB25" i="18" s="1"/>
  <c r="BB164" i="18" s="1"/>
  <c r="DM25" i="18" a="1"/>
  <c r="DM25" i="18" s="1"/>
  <c r="DM164" i="18" s="1"/>
  <c r="BA25" i="18" a="1"/>
  <c r="BA25" i="18" s="1"/>
  <c r="BA164" i="18" s="1"/>
  <c r="AK25" i="18" a="1"/>
  <c r="AK25" i="18" s="1"/>
  <c r="AK164" i="18" s="1"/>
  <c r="DQ25" i="18" a="1"/>
  <c r="DQ25" i="18" s="1"/>
  <c r="DQ164" i="18" s="1"/>
  <c r="CB25" i="18" a="1"/>
  <c r="CB25" i="18" s="1"/>
  <c r="CB164" i="18" s="1"/>
  <c r="BH25" i="18" a="1"/>
  <c r="BH25" i="18" s="1"/>
  <c r="BH164" i="18" s="1"/>
  <c r="CL61" i="18" a="1"/>
  <c r="CL61" i="18" s="1"/>
  <c r="CL200" i="18" s="1"/>
  <c r="Z61" i="18" a="1"/>
  <c r="Z61" i="18" s="1"/>
  <c r="Z200" i="18" s="1"/>
  <c r="CB61" i="18" a="1"/>
  <c r="CB61" i="18" s="1"/>
  <c r="CB200" i="18" s="1"/>
  <c r="P61" i="18" a="1"/>
  <c r="P61" i="18" s="1"/>
  <c r="BN61" i="18" a="1"/>
  <c r="BN61" i="18" s="1"/>
  <c r="BN200" i="18" s="1"/>
  <c r="CX61" i="18" a="1"/>
  <c r="CX61" i="18" s="1"/>
  <c r="CX200" i="18" s="1"/>
  <c r="E61" i="18" a="1"/>
  <c r="E61" i="18" s="1"/>
  <c r="E200" i="18" s="1"/>
  <c r="AS61" i="18" a="1"/>
  <c r="AS61" i="18" s="1"/>
  <c r="AS200" i="18" s="1"/>
  <c r="CT61" i="18" a="1"/>
  <c r="CT61" i="18" s="1"/>
  <c r="CT200" i="18" s="1"/>
  <c r="CW61" i="18" a="1"/>
  <c r="CW61" i="18" s="1"/>
  <c r="CW200" i="18" s="1"/>
  <c r="AY61" i="18" a="1"/>
  <c r="AY61" i="18" s="1"/>
  <c r="AY200" i="18" s="1"/>
  <c r="CZ61" i="18" a="1"/>
  <c r="CZ61" i="18" s="1"/>
  <c r="CZ200" i="18" s="1"/>
  <c r="AO61" i="18" a="1"/>
  <c r="AO61" i="18" s="1"/>
  <c r="AO200" i="18" s="1"/>
  <c r="BE61" i="18" a="1"/>
  <c r="BE61" i="18" s="1"/>
  <c r="BE200" i="18" s="1"/>
  <c r="AZ61" i="18" a="1"/>
  <c r="AZ61" i="18" s="1"/>
  <c r="AZ200" i="18" s="1"/>
  <c r="CB105" i="18" a="1"/>
  <c r="CB105" i="18" s="1"/>
  <c r="CB244" i="18" s="1"/>
  <c r="V105" i="18" a="1"/>
  <c r="V105" i="18" s="1"/>
  <c r="V244" i="18" s="1"/>
  <c r="CF105" i="18" a="1"/>
  <c r="CF105" i="18" s="1"/>
  <c r="CF244" i="18" s="1"/>
  <c r="DD105" i="18" a="1"/>
  <c r="DD105" i="18" s="1"/>
  <c r="DD244" i="18" s="1"/>
  <c r="DS105" i="18" a="1"/>
  <c r="DS105" i="18" s="1"/>
  <c r="DS244" i="18" s="1"/>
  <c r="AR105" i="18" a="1"/>
  <c r="AR105" i="18" s="1"/>
  <c r="AR244" i="18" s="1"/>
  <c r="AT105" i="18" a="1"/>
  <c r="AT105" i="18" s="1"/>
  <c r="AT244" i="18" s="1"/>
  <c r="AP105" i="18" a="1"/>
  <c r="AP105" i="18" s="1"/>
  <c r="AP244" i="18" s="1"/>
  <c r="T105" i="18" a="1"/>
  <c r="T105" i="18" s="1"/>
  <c r="T244" i="18" s="1"/>
  <c r="S105" i="18" a="1"/>
  <c r="S105" i="18" s="1"/>
  <c r="S244" i="18" s="1"/>
  <c r="S62" i="18" a="1"/>
  <c r="S62" i="18" s="1"/>
  <c r="S201" i="18" s="1"/>
  <c r="CZ9" i="18" a="1"/>
  <c r="CZ9" i="18" s="1"/>
  <c r="CZ148" i="18" s="1"/>
  <c r="DD18" i="18" a="1"/>
  <c r="DD18" i="18" s="1"/>
  <c r="DD157" i="18" s="1"/>
  <c r="CZ98" i="18" a="1"/>
  <c r="CZ98" i="18" s="1"/>
  <c r="CZ237" i="18" s="1"/>
  <c r="BK27" i="18" a="1"/>
  <c r="BK27" i="18" s="1"/>
  <c r="BK166" i="18" s="1"/>
  <c r="CB27" i="18" a="1"/>
  <c r="CB27" i="18" s="1"/>
  <c r="CB166" i="18" s="1"/>
  <c r="CC6" i="18" a="1"/>
  <c r="CC6" i="18" s="1"/>
  <c r="CC145" i="18" s="1"/>
  <c r="DG82" i="18" a="1"/>
  <c r="DG82" i="18" s="1"/>
  <c r="DG221" i="18" s="1"/>
  <c r="CP82" i="18" a="1"/>
  <c r="CP82" i="18" s="1"/>
  <c r="CP221" i="18" s="1"/>
  <c r="G22" i="18" a="1"/>
  <c r="G22" i="18" s="1"/>
  <c r="G161" i="18" s="1"/>
  <c r="Z22" i="18" a="1"/>
  <c r="Z22" i="18" s="1"/>
  <c r="Z161" i="18" s="1"/>
  <c r="AK37" i="18" a="1"/>
  <c r="AK37" i="18" s="1"/>
  <c r="AK176" i="18" s="1"/>
  <c r="G37" i="18" a="1"/>
  <c r="G37" i="18" s="1"/>
  <c r="G176" i="18" s="1"/>
  <c r="CB32" i="18" a="1"/>
  <c r="CB32" i="18" s="1"/>
  <c r="CB171" i="18" s="1"/>
  <c r="AF16" i="18" a="1"/>
  <c r="AF16" i="18" s="1"/>
  <c r="AF155" i="18" s="1"/>
  <c r="DG16" i="18" a="1"/>
  <c r="DG16" i="18" s="1"/>
  <c r="DG155" i="18" s="1"/>
  <c r="DC36" i="18" a="1"/>
  <c r="DC36" i="18" s="1"/>
  <c r="DC175" i="18" s="1"/>
  <c r="CM36" i="18" a="1"/>
  <c r="CM36" i="18" s="1"/>
  <c r="CM175" i="18" s="1"/>
  <c r="AX63" i="18" a="1"/>
  <c r="AX63" i="18" s="1"/>
  <c r="AX202" i="18" s="1"/>
  <c r="CK75" i="18" a="1"/>
  <c r="CK75" i="18" s="1"/>
  <c r="CK214" i="18" s="1"/>
  <c r="AS75" i="18" a="1"/>
  <c r="AS75" i="18" s="1"/>
  <c r="AS214" i="18" s="1"/>
  <c r="DP75" i="18" a="1"/>
  <c r="DP75" i="18" s="1"/>
  <c r="DP214" i="18" s="1"/>
  <c r="CE94" i="18" a="1"/>
  <c r="CE94" i="18" s="1"/>
  <c r="CE233" i="18" s="1"/>
  <c r="BD94" i="18" a="1"/>
  <c r="BD94" i="18" s="1"/>
  <c r="BD233" i="18" s="1"/>
  <c r="L94" i="18" a="1"/>
  <c r="L94" i="18" s="1"/>
  <c r="L233" i="18" s="1"/>
  <c r="K94" i="18" a="1"/>
  <c r="K94" i="18" s="1"/>
  <c r="K233" i="18" s="1"/>
  <c r="DM94" i="18" a="1"/>
  <c r="DM94" i="18" s="1"/>
  <c r="DM233" i="18" s="1"/>
  <c r="AQ78" i="18" a="1"/>
  <c r="AQ78" i="18" s="1"/>
  <c r="AQ217" i="18" s="1"/>
  <c r="CA78" i="18" a="1"/>
  <c r="CA78" i="18" s="1"/>
  <c r="CA217" i="18" s="1"/>
  <c r="J78" i="18" a="1"/>
  <c r="J78" i="18" s="1"/>
  <c r="J217" i="18" s="1"/>
  <c r="AY78" i="18" a="1"/>
  <c r="AY78" i="18" s="1"/>
  <c r="AY217" i="18" s="1"/>
  <c r="CU78" i="18" a="1"/>
  <c r="CU78" i="18" s="1"/>
  <c r="CU217" i="18" s="1"/>
  <c r="U78" i="18" a="1"/>
  <c r="U78" i="18" s="1"/>
  <c r="U217" i="18" s="1"/>
  <c r="DN78" i="18" a="1"/>
  <c r="DN78" i="18" s="1"/>
  <c r="DN217" i="18" s="1"/>
  <c r="CC78" i="18" a="1"/>
  <c r="CC78" i="18" s="1"/>
  <c r="CC217" i="18" s="1"/>
  <c r="BS78" i="18" a="1"/>
  <c r="BS78" i="18" s="1"/>
  <c r="BS217" i="18" s="1"/>
  <c r="BE78" i="18" a="1"/>
  <c r="BE78" i="18" s="1"/>
  <c r="BE217" i="18" s="1"/>
  <c r="DA78" i="18" a="1"/>
  <c r="DA78" i="18" s="1"/>
  <c r="DA217" i="18" s="1"/>
  <c r="M78" i="18" a="1"/>
  <c r="M78" i="18" s="1"/>
  <c r="M217" i="18" s="1"/>
  <c r="CZ72" i="18" a="1"/>
  <c r="CZ72" i="18" s="1"/>
  <c r="CZ211" i="18" s="1"/>
  <c r="CS72" i="18" a="1"/>
  <c r="CS72" i="18" s="1"/>
  <c r="CS211" i="18" s="1"/>
  <c r="F72" i="18" a="1"/>
  <c r="F72" i="18" s="1"/>
  <c r="F211" i="18" s="1"/>
  <c r="BD72" i="18" a="1"/>
  <c r="BD72" i="18" s="1"/>
  <c r="BD211" i="18" s="1"/>
  <c r="DB72" i="18" a="1"/>
  <c r="DB72" i="18" s="1"/>
  <c r="DB211" i="18" s="1"/>
  <c r="W72" i="18" a="1"/>
  <c r="W72" i="18" s="1"/>
  <c r="W211" i="18" s="1"/>
  <c r="BL72" i="18" a="1"/>
  <c r="BL72" i="18" s="1"/>
  <c r="BL211" i="18" s="1"/>
  <c r="BO72" i="18" a="1"/>
  <c r="BO72" i="18" s="1"/>
  <c r="BO211" i="18" s="1"/>
  <c r="U72" i="18" a="1"/>
  <c r="U72" i="18" s="1"/>
  <c r="U211" i="18" s="1"/>
  <c r="DI72" i="18" a="1"/>
  <c r="DI72" i="18" s="1"/>
  <c r="DI211" i="18" s="1"/>
  <c r="DF72" i="18" a="1"/>
  <c r="DF72" i="18" s="1"/>
  <c r="DF211" i="18" s="1"/>
  <c r="BX72" i="18" a="1"/>
  <c r="BX72" i="18" s="1"/>
  <c r="BX211" i="18" s="1"/>
  <c r="M72" i="18" a="1"/>
  <c r="M72" i="18" s="1"/>
  <c r="M211" i="18" s="1"/>
  <c r="DB89" i="18" a="1"/>
  <c r="DB89" i="18" s="1"/>
  <c r="DB228" i="18" s="1"/>
  <c r="AB89" i="18" a="1"/>
  <c r="AB89" i="18" s="1"/>
  <c r="AB228" i="18" s="1"/>
  <c r="BQ89" i="18" a="1"/>
  <c r="BQ89" i="18" s="1"/>
  <c r="BQ228" i="18" s="1"/>
  <c r="DE89" i="18" a="1"/>
  <c r="DE89" i="18" s="1"/>
  <c r="DE228" i="18" s="1"/>
  <c r="X89" i="18" a="1"/>
  <c r="X89" i="18" s="1"/>
  <c r="X228" i="18" s="1"/>
  <c r="AO89" i="18" a="1"/>
  <c r="AO89" i="18" s="1"/>
  <c r="AO228" i="18" s="1"/>
  <c r="BA89" i="18" a="1"/>
  <c r="BA89" i="18" s="1"/>
  <c r="BA228" i="18" s="1"/>
  <c r="CK89" i="18" a="1"/>
  <c r="CK89" i="18" s="1"/>
  <c r="CK228" i="18" s="1"/>
  <c r="CU89" i="18" a="1"/>
  <c r="CU89" i="18" s="1"/>
  <c r="CU228" i="18" s="1"/>
  <c r="DM89" i="18" a="1"/>
  <c r="DM89" i="18" s="1"/>
  <c r="DM228" i="18" s="1"/>
  <c r="AE89" i="18" a="1"/>
  <c r="AE89" i="18" s="1"/>
  <c r="AE228" i="18" s="1"/>
  <c r="CM89" i="18" a="1"/>
  <c r="CM89" i="18" s="1"/>
  <c r="CM228" i="18" s="1"/>
  <c r="CJ89" i="18" a="1"/>
  <c r="CJ89" i="18" s="1"/>
  <c r="CJ228" i="18" s="1"/>
  <c r="DI8" i="18" a="1"/>
  <c r="DI8" i="18" s="1"/>
  <c r="DI147" i="18" s="1"/>
  <c r="BQ8" i="18" a="1"/>
  <c r="BQ8" i="18" s="1"/>
  <c r="BQ147" i="18" s="1"/>
  <c r="DJ8" i="18" a="1"/>
  <c r="DJ8" i="18" s="1"/>
  <c r="DJ147" i="18" s="1"/>
  <c r="AO8" i="18" a="1"/>
  <c r="AO8" i="18" s="1"/>
  <c r="AO147" i="18" s="1"/>
  <c r="BT8" i="18" a="1"/>
  <c r="BT8" i="18" s="1"/>
  <c r="BT147" i="18" s="1"/>
  <c r="DS8" i="18" a="1"/>
  <c r="DS8" i="18" s="1"/>
  <c r="DS147" i="18" s="1"/>
  <c r="AW8" i="18" a="1"/>
  <c r="AW8" i="18" s="1"/>
  <c r="AW147" i="18" s="1"/>
  <c r="CH8" i="18" a="1"/>
  <c r="CH8" i="18" s="1"/>
  <c r="CH147" i="18" s="1"/>
  <c r="P8" i="18" a="1"/>
  <c r="P8" i="18" s="1"/>
  <c r="AZ8" i="18" a="1"/>
  <c r="AZ8" i="18" s="1"/>
  <c r="AZ147" i="18" s="1"/>
  <c r="CF8" i="18" a="1"/>
  <c r="CF8" i="18" s="1"/>
  <c r="CF147" i="18" s="1"/>
  <c r="O8" i="18" a="1"/>
  <c r="O8" i="18" s="1"/>
  <c r="O147" i="18" s="1"/>
  <c r="BM8" i="18" a="1"/>
  <c r="BM8" i="18" s="1"/>
  <c r="BM147" i="18" s="1"/>
  <c r="DL24" i="18" a="1"/>
  <c r="DL24" i="18" s="1"/>
  <c r="DL163" i="18" s="1"/>
  <c r="AQ24" i="18" a="1"/>
  <c r="AQ24" i="18" s="1"/>
  <c r="AQ163" i="18" s="1"/>
  <c r="CJ24" i="18" a="1"/>
  <c r="CJ24" i="18" s="1"/>
  <c r="CJ163" i="18" s="1"/>
  <c r="F24" i="18" a="1"/>
  <c r="F24" i="18" s="1"/>
  <c r="F163" i="18" s="1"/>
  <c r="BC24" i="18" a="1"/>
  <c r="BC24" i="18" s="1"/>
  <c r="BC163" i="18" s="1"/>
  <c r="DA24" i="18" a="1"/>
  <c r="DA24" i="18" s="1"/>
  <c r="DA163" i="18" s="1"/>
  <c r="AJ24" i="18" a="1"/>
  <c r="AJ24" i="18" s="1"/>
  <c r="AJ163" i="18" s="1"/>
  <c r="BY24" i="18" a="1"/>
  <c r="BY24" i="18" s="1"/>
  <c r="BY163" i="18" s="1"/>
  <c r="H24" i="18" a="1"/>
  <c r="H24" i="18" s="1"/>
  <c r="H163" i="18" s="1"/>
  <c r="BF24" i="18" a="1"/>
  <c r="BF24" i="18" s="1"/>
  <c r="BF163" i="18" s="1"/>
  <c r="J24" i="18" a="1"/>
  <c r="J24" i="18" s="1"/>
  <c r="J163" i="18" s="1"/>
  <c r="DH24" i="18" a="1"/>
  <c r="DH24" i="18" s="1"/>
  <c r="DH163" i="18" s="1"/>
  <c r="P24" i="18" a="1"/>
  <c r="P24" i="18" s="1"/>
  <c r="DI28" i="18" a="1"/>
  <c r="DI28" i="18" s="1"/>
  <c r="DI167" i="18" s="1"/>
  <c r="AR28" i="18" a="1"/>
  <c r="AR28" i="18" s="1"/>
  <c r="AR167" i="18" s="1"/>
  <c r="CG28" i="18" a="1"/>
  <c r="CG28" i="18" s="1"/>
  <c r="CG167" i="18" s="1"/>
  <c r="CV28" i="18" a="1"/>
  <c r="CV28" i="18" s="1"/>
  <c r="CV167" i="18" s="1"/>
  <c r="P28" i="18" a="1"/>
  <c r="P28" i="18" s="1"/>
  <c r="BP28" i="18" a="1"/>
  <c r="BP28" i="18" s="1"/>
  <c r="BP167" i="18" s="1"/>
  <c r="CE28" i="18" a="1"/>
  <c r="CE28" i="18" s="1"/>
  <c r="CE167" i="18" s="1"/>
  <c r="J28" i="18" a="1"/>
  <c r="J28" i="18" s="1"/>
  <c r="J167" i="18" s="1"/>
  <c r="BD28" i="18" a="1"/>
  <c r="BD28" i="18" s="1"/>
  <c r="BD167" i="18" s="1"/>
  <c r="BY28" i="18" a="1"/>
  <c r="BY28" i="18" s="1"/>
  <c r="BY167" i="18" s="1"/>
  <c r="DS28" i="18" a="1"/>
  <c r="DS28" i="18" s="1"/>
  <c r="DS167" i="18" s="1"/>
  <c r="AM28" i="18" a="1"/>
  <c r="AM28" i="18" s="1"/>
  <c r="AM167" i="18" s="1"/>
  <c r="CM28" i="18" a="1"/>
  <c r="CM28" i="18" s="1"/>
  <c r="CM167" i="18" s="1"/>
  <c r="DF55" i="18" a="1"/>
  <c r="DF55" i="18" s="1"/>
  <c r="DF194" i="18" s="1"/>
  <c r="AK55" i="18" a="1"/>
  <c r="AK55" i="18" s="1"/>
  <c r="AK194" i="18" s="1"/>
  <c r="CK55" i="18" a="1"/>
  <c r="CK55" i="18" s="1"/>
  <c r="CK194" i="18" s="1"/>
  <c r="T55" i="18" a="1"/>
  <c r="T55" i="18" s="1"/>
  <c r="T194" i="18" s="1"/>
  <c r="AM55" i="18" a="1"/>
  <c r="AM55" i="18" s="1"/>
  <c r="AM194" i="18" s="1"/>
  <c r="BP55" i="18" a="1"/>
  <c r="BP55" i="18" s="1"/>
  <c r="BP194" i="18" s="1"/>
  <c r="CH55" i="18" a="1"/>
  <c r="CH55" i="18" s="1"/>
  <c r="CH194" i="18" s="1"/>
  <c r="CE55" i="18" a="1"/>
  <c r="CE55" i="18" s="1"/>
  <c r="CE194" i="18" s="1"/>
  <c r="J55" i="18" a="1"/>
  <c r="J55" i="18" s="1"/>
  <c r="J194" i="18" s="1"/>
  <c r="BI55" i="18" a="1"/>
  <c r="BI55" i="18" s="1"/>
  <c r="BI194" i="18" s="1"/>
  <c r="BH55" i="18" a="1"/>
  <c r="BH55" i="18" s="1"/>
  <c r="BH194" i="18" s="1"/>
  <c r="CY55" i="18" a="1"/>
  <c r="CY55" i="18" s="1"/>
  <c r="CY194" i="18" s="1"/>
  <c r="AP55" i="18" a="1"/>
  <c r="AP55" i="18" s="1"/>
  <c r="AP194" i="18" s="1"/>
  <c r="DC71" i="18" a="1"/>
  <c r="DC71" i="18" s="1"/>
  <c r="DC210" i="18" s="1"/>
  <c r="AL71" i="18" a="1"/>
  <c r="AL71" i="18" s="1"/>
  <c r="AL210" i="18" s="1"/>
  <c r="CJ71" i="18" a="1"/>
  <c r="CJ71" i="18" s="1"/>
  <c r="CJ210" i="18" s="1"/>
  <c r="O71" i="18" a="1"/>
  <c r="O71" i="18" s="1"/>
  <c r="O210" i="18" s="1"/>
  <c r="BH71" i="18" a="1"/>
  <c r="BH71" i="18" s="1"/>
  <c r="BH210" i="18" s="1"/>
  <c r="DJ71" i="18" a="1"/>
  <c r="DJ71" i="18" s="1"/>
  <c r="DJ210" i="18" s="1"/>
  <c r="AF71" i="18" a="1"/>
  <c r="AF71" i="18" s="1"/>
  <c r="AF210" i="18" s="1"/>
  <c r="AW71" i="18" a="1"/>
  <c r="AW71" i="18" s="1"/>
  <c r="AW210" i="18" s="1"/>
  <c r="L71" i="18" a="1"/>
  <c r="L71" i="18" s="1"/>
  <c r="L210" i="18" s="1"/>
  <c r="CK71" i="18" a="1"/>
  <c r="CK71" i="18" s="1"/>
  <c r="CK210" i="18" s="1"/>
  <c r="BB71" i="18" a="1"/>
  <c r="BB71" i="18" s="1"/>
  <c r="BB210" i="18" s="1"/>
  <c r="CC71" i="18" a="1"/>
  <c r="CC71" i="18" s="1"/>
  <c r="CC210" i="18" s="1"/>
  <c r="AA71" i="18" a="1"/>
  <c r="AA71" i="18" s="1"/>
  <c r="AA210" i="18" s="1"/>
  <c r="DG87" i="18" a="1"/>
  <c r="DG87" i="18" s="1"/>
  <c r="DG226" i="18" s="1"/>
  <c r="AP87" i="18" a="1"/>
  <c r="AP87" i="18" s="1"/>
  <c r="AP226" i="18" s="1"/>
  <c r="CE87" i="18" a="1"/>
  <c r="CE87" i="18" s="1"/>
  <c r="CE226" i="18" s="1"/>
  <c r="N87" i="18" a="1"/>
  <c r="N87" i="18" s="1"/>
  <c r="N226" i="18" s="1"/>
  <c r="AQ87" i="18" a="1"/>
  <c r="AQ87" i="18" s="1"/>
  <c r="AQ226" i="18" s="1"/>
  <c r="BG87" i="18" a="1"/>
  <c r="BG87" i="18" s="1"/>
  <c r="BG226" i="18" s="1"/>
  <c r="CC87" i="18" a="1"/>
  <c r="CC87" i="18" s="1"/>
  <c r="CC226" i="18" s="1"/>
  <c r="CU87" i="18" a="1"/>
  <c r="CU87" i="18" s="1"/>
  <c r="CU226" i="18" s="1"/>
  <c r="M87" i="18" a="1"/>
  <c r="M87" i="18" s="1"/>
  <c r="M226" i="18" s="1"/>
  <c r="AA87" i="18" a="1"/>
  <c r="AA87" i="18" s="1"/>
  <c r="AA226" i="18" s="1"/>
  <c r="AE87" i="18" a="1"/>
  <c r="AE87" i="18" s="1"/>
  <c r="AE226" i="18" s="1"/>
  <c r="CL87" i="18" a="1"/>
  <c r="CL87" i="18" s="1"/>
  <c r="CL226" i="18" s="1"/>
  <c r="BS87" i="18" a="1"/>
  <c r="BS87" i="18" s="1"/>
  <c r="BS226" i="18" s="1"/>
  <c r="DP50" i="18" a="1"/>
  <c r="DP50" i="18" s="1"/>
  <c r="DP189" i="18" s="1"/>
  <c r="AP50" i="18" a="1"/>
  <c r="AP50" i="18" s="1"/>
  <c r="AP189" i="18" s="1"/>
  <c r="CG50" i="18" a="1"/>
  <c r="CG50" i="18" s="1"/>
  <c r="CG189" i="18" s="1"/>
  <c r="L50" i="18" a="1"/>
  <c r="L50" i="18" s="1"/>
  <c r="L189" i="18" s="1"/>
  <c r="BI50" i="18" a="1"/>
  <c r="BI50" i="18" s="1"/>
  <c r="BI189" i="18" s="1"/>
  <c r="BB50" i="18" a="1"/>
  <c r="BB50" i="18" s="1"/>
  <c r="BB189" i="18" s="1"/>
  <c r="CL50" i="18" a="1"/>
  <c r="CL50" i="18" s="1"/>
  <c r="CL189" i="18" s="1"/>
  <c r="DS50" i="18" a="1"/>
  <c r="DS50" i="18" s="1"/>
  <c r="DS189" i="18" s="1"/>
  <c r="T50" i="18" a="1"/>
  <c r="T50" i="18" s="1"/>
  <c r="T189" i="18" s="1"/>
  <c r="DC50" i="18" a="1"/>
  <c r="DC50" i="18" s="1"/>
  <c r="DC189" i="18" s="1"/>
  <c r="DN50" i="18" a="1"/>
  <c r="DN50" i="18" s="1"/>
  <c r="DN189" i="18" s="1"/>
  <c r="O50" i="18" a="1"/>
  <c r="O50" i="18" s="1"/>
  <c r="O189" i="18" s="1"/>
  <c r="BY50" i="18" a="1"/>
  <c r="BY50" i="18" s="1"/>
  <c r="BY189" i="18" s="1"/>
  <c r="DL25" i="18" a="1"/>
  <c r="DL25" i="18" s="1"/>
  <c r="DL164" i="18" s="1"/>
  <c r="AQ25" i="18" a="1"/>
  <c r="AQ25" i="18" s="1"/>
  <c r="AQ164" i="18" s="1"/>
  <c r="CA25" i="18" a="1"/>
  <c r="CA25" i="18" s="1"/>
  <c r="CA164" i="18" s="1"/>
  <c r="F25" i="18" a="1"/>
  <c r="F25" i="18" s="1"/>
  <c r="F164" i="18" s="1"/>
  <c r="BL25" i="18" a="1"/>
  <c r="BL25" i="18" s="1"/>
  <c r="BL164" i="18" s="1"/>
  <c r="DS25" i="18" a="1"/>
  <c r="DS25" i="18" s="1"/>
  <c r="DS164" i="18" s="1"/>
  <c r="BG25" i="18" a="1"/>
  <c r="BG25" i="18" s="1"/>
  <c r="BG164" i="18" s="1"/>
  <c r="DI25" i="18" a="1"/>
  <c r="DI25" i="18" s="1"/>
  <c r="DI164" i="18" s="1"/>
  <c r="AW25" i="18" a="1"/>
  <c r="AW25" i="18" s="1"/>
  <c r="AW164" i="18" s="1"/>
  <c r="DD25" i="18" a="1"/>
  <c r="DD25" i="18" s="1"/>
  <c r="DD164" i="18" s="1"/>
  <c r="AR25" i="18" a="1"/>
  <c r="AR25" i="18" s="1"/>
  <c r="AR164" i="18" s="1"/>
  <c r="S25" i="18" a="1"/>
  <c r="S25" i="18" s="1"/>
  <c r="S164" i="18" s="1"/>
  <c r="CY25" i="18" a="1"/>
  <c r="CY25" i="18" s="1"/>
  <c r="CY164" i="18" s="1"/>
  <c r="BJ25" i="18" a="1"/>
  <c r="BJ25" i="18" s="1"/>
  <c r="BJ164" i="18" s="1"/>
  <c r="AP25" i="18" a="1"/>
  <c r="AP25" i="18" s="1"/>
  <c r="AP164" i="18" s="1"/>
  <c r="CC61" i="18" a="1"/>
  <c r="CC61" i="18" s="1"/>
  <c r="CC200" i="18" s="1"/>
  <c r="Q61" i="18" a="1"/>
  <c r="Q61" i="18" s="1"/>
  <c r="Q200" i="18" s="1"/>
  <c r="BS61" i="18" a="1"/>
  <c r="BS61" i="18" s="1"/>
  <c r="BS200" i="18" s="1"/>
  <c r="G61" i="18" a="1"/>
  <c r="G61" i="18" s="1"/>
  <c r="G200" i="18" s="1"/>
  <c r="BH61" i="18" a="1"/>
  <c r="BH61" i="18" s="1"/>
  <c r="BH200" i="18" s="1"/>
  <c r="CR61" i="18" a="1"/>
  <c r="CR61" i="18" s="1"/>
  <c r="CR200" i="18" s="1"/>
  <c r="DN61" i="18" a="1"/>
  <c r="DN61" i="18" s="1"/>
  <c r="DN200" i="18" s="1"/>
  <c r="AL61" i="18" a="1"/>
  <c r="AL61" i="18" s="1"/>
  <c r="AL200" i="18" s="1"/>
  <c r="CN61" i="18" a="1"/>
  <c r="CN61" i="18" s="1"/>
  <c r="CN200" i="18" s="1"/>
  <c r="CJ61" i="18" a="1"/>
  <c r="CJ61" i="18" s="1"/>
  <c r="CJ200" i="18" s="1"/>
  <c r="AA61" i="18" a="1"/>
  <c r="AA61" i="18" s="1"/>
  <c r="AA200" i="18" s="1"/>
  <c r="CA61" i="18" a="1"/>
  <c r="CA61" i="18" s="1"/>
  <c r="CA200" i="18" s="1"/>
  <c r="DC61" i="18" a="1"/>
  <c r="DC61" i="18" s="1"/>
  <c r="DC200" i="18" s="1"/>
  <c r="AG61" i="18" a="1"/>
  <c r="AG61" i="18" s="1"/>
  <c r="AG200" i="18" s="1"/>
  <c r="AB61" i="18" a="1"/>
  <c r="AB61" i="18" s="1"/>
  <c r="AB200" i="18" s="1"/>
  <c r="BS105" i="18" a="1"/>
  <c r="BS105" i="18" s="1"/>
  <c r="BS244" i="18" s="1"/>
  <c r="R105" i="18" a="1"/>
  <c r="R105" i="18" s="1"/>
  <c r="R244" i="18" s="1"/>
  <c r="BW105" i="18" a="1"/>
  <c r="BW105" i="18" s="1"/>
  <c r="BW244" i="18" s="1"/>
  <c r="CL105" i="18" a="1"/>
  <c r="CL105" i="18" s="1"/>
  <c r="CL244" i="18" s="1"/>
  <c r="DA105" i="18" a="1"/>
  <c r="DA105" i="18" s="1"/>
  <c r="DA244" i="18" s="1"/>
  <c r="F105" i="18" a="1"/>
  <c r="F105" i="18" s="1"/>
  <c r="F244" i="18" s="1"/>
  <c r="AL105" i="18" a="1"/>
  <c r="AL105" i="18" s="1"/>
  <c r="AL244" i="18" s="1"/>
  <c r="AA105" i="18" a="1"/>
  <c r="AA105" i="18" s="1"/>
  <c r="AA244" i="18" s="1"/>
  <c r="K105" i="18" a="1"/>
  <c r="K105" i="18" s="1"/>
  <c r="K244" i="18" s="1"/>
  <c r="J105" i="18" a="1"/>
  <c r="J105" i="18" s="1"/>
  <c r="J244" i="18" s="1"/>
  <c r="AS105" i="18" a="1"/>
  <c r="AS105" i="18" s="1"/>
  <c r="AS244" i="18" s="1"/>
  <c r="U105" i="18" a="1"/>
  <c r="U105" i="18" s="1"/>
  <c r="U244" i="18" s="1"/>
  <c r="M105" i="18" a="1"/>
  <c r="M105" i="18" s="1"/>
  <c r="M244" i="18" s="1"/>
  <c r="BZ105" i="18" a="1"/>
  <c r="BZ105" i="18" s="1"/>
  <c r="BZ244" i="18" s="1"/>
  <c r="G105" i="18" a="1"/>
  <c r="G105" i="18" s="1"/>
  <c r="G244" i="18" s="1"/>
  <c r="BH4" i="18" a="1"/>
  <c r="BH4" i="18" s="1"/>
  <c r="CH4" i="18" a="1"/>
  <c r="CH4" i="18" s="1"/>
  <c r="BQ4" i="18" a="1"/>
  <c r="BQ4" i="18" s="1"/>
  <c r="CQ4" i="18" a="1"/>
  <c r="CQ4" i="18" s="1"/>
  <c r="CD4" i="18" a="1"/>
  <c r="CD4" i="18" s="1"/>
  <c r="R4" i="18" a="1"/>
  <c r="R4" i="18" s="1"/>
  <c r="M4" i="18" a="1"/>
  <c r="M4" i="18" s="1"/>
  <c r="BO4" i="18" a="1"/>
  <c r="BO4" i="18" s="1"/>
  <c r="AV4" i="18" a="1"/>
  <c r="AV4" i="18" s="1"/>
  <c r="DH4" i="18" a="1"/>
  <c r="DH4" i="18" s="1"/>
  <c r="AM4" i="18" a="1"/>
  <c r="AM4" i="18" s="1"/>
  <c r="DQ4" i="18" a="1"/>
  <c r="DQ4" i="18" s="1"/>
  <c r="BE4" i="18" a="1"/>
  <c r="BE4" i="18" s="1"/>
  <c r="CX4" i="18" a="1"/>
  <c r="CX4" i="18" s="1"/>
  <c r="DQ42" i="18" a="1"/>
  <c r="DQ42" i="18" s="1"/>
  <c r="DQ181" i="18" s="1"/>
  <c r="CT42" i="18" a="1"/>
  <c r="CT42" i="18" s="1"/>
  <c r="CT181" i="18" s="1"/>
  <c r="I81" i="18" a="1"/>
  <c r="I81" i="18" s="1"/>
  <c r="I220" i="18" s="1"/>
  <c r="CU81" i="18" a="1"/>
  <c r="CU81" i="18" s="1"/>
  <c r="CU220" i="18" s="1"/>
  <c r="F98" i="18" a="1"/>
  <c r="F98" i="18" s="1"/>
  <c r="F237" i="18" s="1"/>
  <c r="CI98" i="18" a="1"/>
  <c r="CI98" i="18" s="1"/>
  <c r="CI237" i="18" s="1"/>
  <c r="J19" i="18" a="1"/>
  <c r="J19" i="18" s="1"/>
  <c r="J158" i="18" s="1"/>
  <c r="AM54" i="18" a="1"/>
  <c r="AM54" i="18" s="1"/>
  <c r="AM193" i="18" s="1"/>
  <c r="AO54" i="18" a="1"/>
  <c r="AO54" i="18" s="1"/>
  <c r="AO193" i="18" s="1"/>
  <c r="DK104" i="18" a="1"/>
  <c r="DK104" i="18" s="1"/>
  <c r="DK243" i="18" s="1"/>
  <c r="DF104" i="18" a="1"/>
  <c r="DF104" i="18" s="1"/>
  <c r="DF243" i="18" s="1"/>
  <c r="D93" i="18" a="1"/>
  <c r="D93" i="18" s="1"/>
  <c r="D232" i="18" s="1"/>
  <c r="D47" i="18" a="1"/>
  <c r="D47" i="18" s="1"/>
  <c r="D186" i="18" s="1"/>
  <c r="D64" i="18" a="1"/>
  <c r="D64" i="18" s="1"/>
  <c r="D203" i="18" s="1"/>
  <c r="D34" i="18" a="1"/>
  <c r="D34" i="18" s="1"/>
  <c r="D173" i="18" s="1"/>
  <c r="D94" i="18" a="1"/>
  <c r="D94" i="18" s="1"/>
  <c r="D233" i="18" s="1"/>
  <c r="D30" i="18" a="1"/>
  <c r="D30" i="18" s="1"/>
  <c r="D169" i="18" s="1"/>
  <c r="D73" i="18" a="1"/>
  <c r="D73" i="18" s="1"/>
  <c r="D212" i="18" s="1"/>
  <c r="D78" i="18" a="1"/>
  <c r="D78" i="18" s="1"/>
  <c r="D217" i="18" s="1"/>
  <c r="D26" i="18" a="1"/>
  <c r="D26" i="18" s="1"/>
  <c r="D165" i="18" s="1"/>
  <c r="D66" i="18" a="1"/>
  <c r="D66" i="18" s="1"/>
  <c r="D205" i="18" s="1"/>
  <c r="D62" i="18" a="1"/>
  <c r="D62" i="18" s="1"/>
  <c r="D201" i="18" s="1"/>
  <c r="D27" i="18" a="1"/>
  <c r="D27" i="18" s="1"/>
  <c r="D166" i="18" s="1"/>
  <c r="D79" i="18" a="1"/>
  <c r="D79" i="18" s="1"/>
  <c r="D218" i="18" s="1"/>
  <c r="AF21" i="18" a="1"/>
  <c r="AF21" i="18" s="1"/>
  <c r="AF160" i="18" s="1"/>
  <c r="BN9" i="18" a="1"/>
  <c r="BN9" i="18" s="1"/>
  <c r="BN148" i="18" s="1"/>
  <c r="DN18" i="18" a="1"/>
  <c r="DN18" i="18" s="1"/>
  <c r="DN157" i="18" s="1"/>
  <c r="CO19" i="18" a="1"/>
  <c r="CO19" i="18" s="1"/>
  <c r="CO158" i="18" s="1"/>
  <c r="BZ27" i="18" a="1"/>
  <c r="BZ27" i="18" s="1"/>
  <c r="BZ166" i="18" s="1"/>
  <c r="CQ27" i="18" a="1"/>
  <c r="CQ27" i="18" s="1"/>
  <c r="CQ166" i="18" s="1"/>
  <c r="AN6" i="18" a="1"/>
  <c r="AN6" i="18" s="1"/>
  <c r="AN145" i="18" s="1"/>
  <c r="BW82" i="18" a="1"/>
  <c r="BW82" i="18" s="1"/>
  <c r="BW221" i="18" s="1"/>
  <c r="Y82" i="18" a="1"/>
  <c r="Y82" i="18" s="1"/>
  <c r="Y221" i="18" s="1"/>
  <c r="AZ22" i="18" a="1"/>
  <c r="AZ22" i="18" s="1"/>
  <c r="AZ161" i="18" s="1"/>
  <c r="AR22" i="18" a="1"/>
  <c r="AR22" i="18" s="1"/>
  <c r="AR161" i="18" s="1"/>
  <c r="AU37" i="18" a="1"/>
  <c r="AU37" i="18" s="1"/>
  <c r="AU176" i="18" s="1"/>
  <c r="BZ32" i="18" a="1"/>
  <c r="BZ32" i="18" s="1"/>
  <c r="BZ171" i="18" s="1"/>
  <c r="E32" i="18" a="1"/>
  <c r="E32" i="18" s="1"/>
  <c r="E171" i="18" s="1"/>
  <c r="DA16" i="18" a="1"/>
  <c r="DA16" i="18" s="1"/>
  <c r="DA155" i="18" s="1"/>
  <c r="AG16" i="18" a="1"/>
  <c r="AG16" i="18" s="1"/>
  <c r="AG155" i="18" s="1"/>
  <c r="CS36" i="18" a="1"/>
  <c r="CS36" i="18" s="1"/>
  <c r="CS175" i="18" s="1"/>
  <c r="CP63" i="18" a="1"/>
  <c r="CP63" i="18" s="1"/>
  <c r="CP202" i="18" s="1"/>
  <c r="CH63" i="18" a="1"/>
  <c r="CH63" i="18" s="1"/>
  <c r="CH202" i="18" s="1"/>
  <c r="Y75" i="18" a="1"/>
  <c r="Y75" i="18" s="1"/>
  <c r="Y214" i="18" s="1"/>
  <c r="AL75" i="18" a="1"/>
  <c r="AL75" i="18" s="1"/>
  <c r="AL214" i="18" s="1"/>
  <c r="DD75" i="18" a="1"/>
  <c r="DD75" i="18" s="1"/>
  <c r="DD214" i="18" s="1"/>
  <c r="BV94" i="18" a="1"/>
  <c r="BV94" i="18" s="1"/>
  <c r="BV233" i="18" s="1"/>
  <c r="AY94" i="18" a="1"/>
  <c r="AY94" i="18" s="1"/>
  <c r="AY233" i="18" s="1"/>
  <c r="DG94" i="18" a="1"/>
  <c r="DG94" i="18" s="1"/>
  <c r="DG233" i="18" s="1"/>
  <c r="BG94" i="18" a="1"/>
  <c r="BG94" i="18" s="1"/>
  <c r="BG233" i="18" s="1"/>
  <c r="AG94" i="18" a="1"/>
  <c r="AG94" i="18" s="1"/>
  <c r="AG233" i="18" s="1"/>
  <c r="AC78" i="18" a="1"/>
  <c r="AC78" i="18" s="1"/>
  <c r="AC217" i="18" s="1"/>
  <c r="BV78" i="18" a="1"/>
  <c r="BV78" i="18" s="1"/>
  <c r="BV217" i="18" s="1"/>
  <c r="DK78" i="18" a="1"/>
  <c r="DK78" i="18" s="1"/>
  <c r="DK217" i="18" s="1"/>
  <c r="AT78" i="18" a="1"/>
  <c r="AT78" i="18" s="1"/>
  <c r="AT217" i="18" s="1"/>
  <c r="CG78" i="18" a="1"/>
  <c r="CG78" i="18" s="1"/>
  <c r="CG217" i="18" s="1"/>
  <c r="L78" i="18" a="1"/>
  <c r="L78" i="18" s="1"/>
  <c r="L217" i="18" s="1"/>
  <c r="DE78" i="18" a="1"/>
  <c r="DE78" i="18" s="1"/>
  <c r="DE217" i="18" s="1"/>
  <c r="BT78" i="18" a="1"/>
  <c r="BT78" i="18" s="1"/>
  <c r="BT217" i="18" s="1"/>
  <c r="AH78" i="18" a="1"/>
  <c r="AH78" i="18" s="1"/>
  <c r="AH217" i="18" s="1"/>
  <c r="AV78" i="18" a="1"/>
  <c r="AV78" i="18" s="1"/>
  <c r="AV217" i="18" s="1"/>
  <c r="BG78" i="18" a="1"/>
  <c r="BG78" i="18" s="1"/>
  <c r="BG217" i="18" s="1"/>
  <c r="CQ78" i="18" a="1"/>
  <c r="CQ78" i="18" s="1"/>
  <c r="CQ217" i="18" s="1"/>
  <c r="CQ72" i="18" a="1"/>
  <c r="CQ72" i="18" s="1"/>
  <c r="CQ211" i="18" s="1"/>
  <c r="CC72" i="18" a="1"/>
  <c r="CC72" i="18" s="1"/>
  <c r="CC211" i="18" s="1"/>
  <c r="DR72" i="18" a="1"/>
  <c r="DR72" i="18" s="1"/>
  <c r="DR211" i="18" s="1"/>
  <c r="AY72" i="18" a="1"/>
  <c r="AY72" i="18" s="1"/>
  <c r="AY211" i="18" s="1"/>
  <c r="CW72" i="18" a="1"/>
  <c r="CW72" i="18" s="1"/>
  <c r="CW211" i="18" s="1"/>
  <c r="N72" i="18" a="1"/>
  <c r="N72" i="18" s="1"/>
  <c r="N211" i="18" s="1"/>
  <c r="AX72" i="18" a="1"/>
  <c r="AX72" i="18" s="1"/>
  <c r="AX211" i="18" s="1"/>
  <c r="BF72" i="18" a="1"/>
  <c r="BF72" i="18" s="1"/>
  <c r="BF211" i="18" s="1"/>
  <c r="L72" i="18" a="1"/>
  <c r="L72" i="18" s="1"/>
  <c r="L211" i="18" s="1"/>
  <c r="CN72" i="18" a="1"/>
  <c r="CN72" i="18" s="1"/>
  <c r="CN211" i="18" s="1"/>
  <c r="CU72" i="18" a="1"/>
  <c r="CU72" i="18" s="1"/>
  <c r="CU211" i="18" s="1"/>
  <c r="H72" i="18" a="1"/>
  <c r="H72" i="18" s="1"/>
  <c r="H211" i="18" s="1"/>
  <c r="BU72" i="18" a="1"/>
  <c r="BU72" i="18" s="1"/>
  <c r="BU211" i="18" s="1"/>
  <c r="CN89" i="18" a="1"/>
  <c r="CN89" i="18" s="1"/>
  <c r="CN228" i="18" s="1"/>
  <c r="S89" i="18" a="1"/>
  <c r="S89" i="18" s="1"/>
  <c r="S228" i="18" s="1"/>
  <c r="BL89" i="18" a="1"/>
  <c r="BL89" i="18" s="1"/>
  <c r="BL228" i="18" s="1"/>
  <c r="CY89" i="18" a="1"/>
  <c r="CY89" i="18" s="1"/>
  <c r="CY228" i="18" s="1"/>
  <c r="F89" i="18" a="1"/>
  <c r="F89" i="18" s="1"/>
  <c r="F228" i="18" s="1"/>
  <c r="AI89" i="18" a="1"/>
  <c r="AI89" i="18" s="1"/>
  <c r="AI228" i="18" s="1"/>
  <c r="AU89" i="18" a="1"/>
  <c r="AU89" i="18" s="1"/>
  <c r="AU228" i="18" s="1"/>
  <c r="BX89" i="18" a="1"/>
  <c r="BX89" i="18" s="1"/>
  <c r="BX228" i="18" s="1"/>
  <c r="CC89" i="18" a="1"/>
  <c r="CC89" i="18" s="1"/>
  <c r="CC228" i="18" s="1"/>
  <c r="DG89" i="18" a="1"/>
  <c r="DG89" i="18" s="1"/>
  <c r="DG228" i="18" s="1"/>
  <c r="M89" i="18" a="1"/>
  <c r="M89" i="18" s="1"/>
  <c r="M228" i="18" s="1"/>
  <c r="BO89" i="18" a="1"/>
  <c r="BO89" i="18" s="1"/>
  <c r="BO228" i="18" s="1"/>
  <c r="AM89" i="18" a="1"/>
  <c r="AM89" i="18" s="1"/>
  <c r="AM228" i="18" s="1"/>
  <c r="DD8" i="18" a="1"/>
  <c r="DD8" i="18" s="1"/>
  <c r="DD147" i="18" s="1"/>
  <c r="BC8" i="18" a="1"/>
  <c r="BC8" i="18" s="1"/>
  <c r="BC147" i="18" s="1"/>
  <c r="DE8" i="18" a="1"/>
  <c r="DE8" i="18" s="1"/>
  <c r="DE147" i="18" s="1"/>
  <c r="AJ8" i="18" a="1"/>
  <c r="AJ8" i="18" s="1"/>
  <c r="AJ147" i="18" s="1"/>
  <c r="BK8" i="18" a="1"/>
  <c r="BK8" i="18" s="1"/>
  <c r="BK147" i="18" s="1"/>
  <c r="DN8" i="18" a="1"/>
  <c r="DN8" i="18" s="1"/>
  <c r="DN147" i="18" s="1"/>
  <c r="AR8" i="18" a="1"/>
  <c r="AR8" i="18" s="1"/>
  <c r="AR147" i="18" s="1"/>
  <c r="CB8" i="18" a="1"/>
  <c r="CB8" i="18" s="1"/>
  <c r="CB147" i="18" s="1"/>
  <c r="DL8" i="18" a="1"/>
  <c r="DL8" i="18" s="1"/>
  <c r="DL147" i="18" s="1"/>
  <c r="AQ8" i="18" a="1"/>
  <c r="AQ8" i="18" s="1"/>
  <c r="AQ147" i="18" s="1"/>
  <c r="CA8" i="18" a="1"/>
  <c r="CA8" i="18" s="1"/>
  <c r="CA147" i="18" s="1"/>
  <c r="F8" i="18" a="1"/>
  <c r="F8" i="18" s="1"/>
  <c r="F147" i="18" s="1"/>
  <c r="BH8" i="18" a="1"/>
  <c r="BH8" i="18" s="1"/>
  <c r="BH147" i="18" s="1"/>
  <c r="DC24" i="18" a="1"/>
  <c r="DC24" i="18" s="1"/>
  <c r="DC163" i="18" s="1"/>
  <c r="AH24" i="18" a="1"/>
  <c r="AH24" i="18" s="1"/>
  <c r="AH163" i="18" s="1"/>
  <c r="BR24" i="18" a="1"/>
  <c r="BR24" i="18" s="1"/>
  <c r="BR163" i="18" s="1"/>
  <c r="DO24" i="18" a="1"/>
  <c r="DO24" i="18" s="1"/>
  <c r="DO163" i="18" s="1"/>
  <c r="AT24" i="18" a="1"/>
  <c r="AT24" i="18" s="1"/>
  <c r="AT163" i="18" s="1"/>
  <c r="CV24" i="18" a="1"/>
  <c r="CV24" i="18" s="1"/>
  <c r="CV163" i="18" s="1"/>
  <c r="AA24" i="18" a="1"/>
  <c r="AA24" i="18" s="1"/>
  <c r="AA163" i="18" s="1"/>
  <c r="BT24" i="18" a="1"/>
  <c r="BT24" i="18" s="1"/>
  <c r="BT163" i="18" s="1"/>
  <c r="DR24" i="18" a="1"/>
  <c r="DR24" i="18" s="1"/>
  <c r="DR163" i="18" s="1"/>
  <c r="AR24" i="18" a="1"/>
  <c r="AR24" i="18" s="1"/>
  <c r="AR163" i="18" s="1"/>
  <c r="DM24" i="18" a="1"/>
  <c r="DM24" i="18" s="1"/>
  <c r="DM163" i="18" s="1"/>
  <c r="CP24" i="18" a="1"/>
  <c r="CP24" i="18" s="1"/>
  <c r="CP163" i="18" s="1"/>
  <c r="CY24" i="18" a="1"/>
  <c r="CY24" i="18" s="1"/>
  <c r="CY163" i="18" s="1"/>
  <c r="DD28" i="18" a="1"/>
  <c r="DD28" i="18" s="1"/>
  <c r="DD167" i="18" s="1"/>
  <c r="AI28" i="18" a="1"/>
  <c r="AI28" i="18" s="1"/>
  <c r="AI167" i="18" s="1"/>
  <c r="BL28" i="18" a="1"/>
  <c r="BL28" i="18" s="1"/>
  <c r="BL167" i="18" s="1"/>
  <c r="CF28" i="18" a="1"/>
  <c r="CF28" i="18" s="1"/>
  <c r="CF167" i="18" s="1"/>
  <c r="K28" i="18" a="1"/>
  <c r="K28" i="18" s="1"/>
  <c r="K167" i="18" s="1"/>
  <c r="BK28" i="18" a="1"/>
  <c r="BK28" i="18" s="1"/>
  <c r="BK167" i="18" s="1"/>
  <c r="BZ28" i="18" a="1"/>
  <c r="BZ28" i="18" s="1"/>
  <c r="BZ167" i="18" s="1"/>
  <c r="E28" i="18" a="1"/>
  <c r="E28" i="18" s="1"/>
  <c r="E167" i="18" s="1"/>
  <c r="AY28" i="18" a="1"/>
  <c r="AY28" i="18" s="1"/>
  <c r="AY167" i="18" s="1"/>
  <c r="BS28" i="18" a="1"/>
  <c r="BS28" i="18" s="1"/>
  <c r="BS167" i="18" s="1"/>
  <c r="DH28" i="18" a="1"/>
  <c r="DH28" i="18" s="1"/>
  <c r="DH167" i="18" s="1"/>
  <c r="D90" i="18" a="1"/>
  <c r="D90" i="18" s="1"/>
  <c r="D229" i="18" s="1"/>
  <c r="D24" i="18" a="1"/>
  <c r="D24" i="18" s="1"/>
  <c r="D163" i="18" s="1"/>
  <c r="D23" i="18" a="1"/>
  <c r="D23" i="18" s="1"/>
  <c r="D162" i="18" s="1"/>
  <c r="D40" i="18" a="1"/>
  <c r="D40" i="18" s="1"/>
  <c r="D179" i="18" s="1"/>
  <c r="D28" i="18" a="1"/>
  <c r="D28" i="18" s="1"/>
  <c r="D167" i="18" s="1"/>
  <c r="D85" i="18" a="1"/>
  <c r="D85" i="18" s="1"/>
  <c r="D224" i="18" s="1"/>
  <c r="D7" i="18" a="1"/>
  <c r="D7" i="18" s="1"/>
  <c r="D146" i="18" s="1"/>
  <c r="D63" i="18" a="1"/>
  <c r="D63" i="18" s="1"/>
  <c r="D202" i="18" s="1"/>
  <c r="D51" i="18" a="1"/>
  <c r="D51" i="18" s="1"/>
  <c r="D190" i="18" s="1"/>
  <c r="D8" i="18" a="1"/>
  <c r="D8" i="18" s="1"/>
  <c r="D147" i="18" s="1"/>
  <c r="D42" i="18" a="1"/>
  <c r="D42" i="18" s="1"/>
  <c r="D181" i="18" s="1"/>
  <c r="DG104" i="18" a="1"/>
  <c r="DG104" i="18" s="1"/>
  <c r="DG243" i="18" s="1"/>
  <c r="CL104" i="18" a="1"/>
  <c r="CL104" i="18" s="1"/>
  <c r="CL243" i="18" s="1"/>
  <c r="BY54" i="18" a="1"/>
  <c r="BY54" i="18" s="1"/>
  <c r="BY193" i="18" s="1"/>
  <c r="Y19" i="18" a="1"/>
  <c r="Y19" i="18" s="1"/>
  <c r="Y158" i="18" s="1"/>
  <c r="H19" i="18" a="1"/>
  <c r="H19" i="18" s="1"/>
  <c r="H158" i="18" s="1"/>
  <c r="DL98" i="18" a="1"/>
  <c r="DL98" i="18" s="1"/>
  <c r="DL237" i="18" s="1"/>
  <c r="BV81" i="18" a="1"/>
  <c r="BV81" i="18" s="1"/>
  <c r="BV220" i="18" s="1"/>
  <c r="AF81" i="18" a="1"/>
  <c r="AF81" i="18" s="1"/>
  <c r="AF220" i="18" s="1"/>
  <c r="BQ42" i="18" a="1"/>
  <c r="BQ42" i="18" s="1"/>
  <c r="BQ181" i="18" s="1"/>
  <c r="AE4" i="18" a="1"/>
  <c r="AE4" i="18" s="1"/>
  <c r="K4" i="18" a="1"/>
  <c r="K4" i="18" s="1"/>
  <c r="CF4" i="18" a="1"/>
  <c r="CF4" i="18" s="1"/>
  <c r="CA4" i="18" a="1"/>
  <c r="CA4" i="18" s="1"/>
  <c r="CG4" i="18" a="1"/>
  <c r="CG4" i="18" s="1"/>
  <c r="P4" i="18" a="1"/>
  <c r="P4" i="18" s="1"/>
  <c r="BF4" i="18" a="1"/>
  <c r="BF4" i="18" s="1"/>
  <c r="BT4" i="18" a="1"/>
  <c r="BT4" i="18" s="1"/>
  <c r="AJ4" i="18" a="1"/>
  <c r="AJ4" i="18" s="1"/>
  <c r="DA4" i="18" a="1"/>
  <c r="DA4" i="18" s="1"/>
  <c r="AK4" i="18" a="1"/>
  <c r="AK4" i="18" s="1"/>
  <c r="DF4" i="18" a="1"/>
  <c r="DF4" i="18" s="1"/>
  <c r="AP4" i="18" a="1"/>
  <c r="AP4" i="18" s="1"/>
  <c r="DK4" i="18" a="1"/>
  <c r="DK4" i="18" s="1"/>
  <c r="DE105" i="18" a="1"/>
  <c r="DE105" i="18" s="1"/>
  <c r="DE244" i="18" s="1"/>
  <c r="CS105" i="18" a="1"/>
  <c r="CS105" i="18" s="1"/>
  <c r="CS244" i="18" s="1"/>
  <c r="DB105" i="18" a="1"/>
  <c r="DB105" i="18" s="1"/>
  <c r="DB244" i="18" s="1"/>
  <c r="Q105" i="18" a="1"/>
  <c r="Q105" i="18" s="1"/>
  <c r="Q244" i="18" s="1"/>
  <c r="CO105" i="18" a="1"/>
  <c r="CO105" i="18" s="1"/>
  <c r="CO244" i="18" s="1"/>
  <c r="BO105" i="18" a="1"/>
  <c r="BO105" i="18" s="1"/>
  <c r="BO244" i="18" s="1"/>
  <c r="CI105" i="18" a="1"/>
  <c r="CI105" i="18" s="1"/>
  <c r="CI244" i="18" s="1"/>
  <c r="CU105" i="18" a="1"/>
  <c r="CU105" i="18" s="1"/>
  <c r="CU244" i="18" s="1"/>
  <c r="BN105" i="18" a="1"/>
  <c r="BN105" i="18" s="1"/>
  <c r="BN244" i="18" s="1"/>
  <c r="BC61" i="18" a="1"/>
  <c r="BC61" i="18" s="1"/>
  <c r="BC200" i="18" s="1"/>
  <c r="DQ61" i="18" a="1"/>
  <c r="DQ61" i="18" s="1"/>
  <c r="DQ200" i="18" s="1"/>
  <c r="AI25" i="18" a="1"/>
  <c r="AI25" i="18" s="1"/>
  <c r="AI164" i="18" s="1"/>
  <c r="BR25" i="18" a="1"/>
  <c r="BR25" i="18" s="1"/>
  <c r="BR164" i="18" s="1"/>
  <c r="DA50" i="18" a="1"/>
  <c r="DA50" i="18" s="1"/>
  <c r="DA189" i="18" s="1"/>
  <c r="BF87" i="18" a="1"/>
  <c r="BF87" i="18" s="1"/>
  <c r="BF226" i="18" s="1"/>
  <c r="AJ87" i="18" a="1"/>
  <c r="AJ87" i="18" s="1"/>
  <c r="AJ226" i="18" s="1"/>
  <c r="CB71" i="18" a="1"/>
  <c r="CB71" i="18" s="1"/>
  <c r="CB210" i="18" s="1"/>
  <c r="AC71" i="18" a="1"/>
  <c r="AC71" i="18" s="1"/>
  <c r="AC210" i="18" s="1"/>
  <c r="CB55" i="18" a="1"/>
  <c r="CB55" i="18" s="1"/>
  <c r="CB194" i="18" s="1"/>
  <c r="AH28" i="18" a="1"/>
  <c r="AH28" i="18" s="1"/>
  <c r="AH167" i="18" s="1"/>
  <c r="J154" i="28"/>
  <c r="AQ154" i="28"/>
  <c r="P154" i="28"/>
  <c r="N154" i="28"/>
  <c r="BH154" i="28"/>
  <c r="DF154" i="28"/>
  <c r="CD154" i="28"/>
  <c r="AM154" i="28"/>
  <c r="AY154" i="28"/>
  <c r="BO154" i="28"/>
  <c r="CN154" i="28"/>
  <c r="AW154" i="28"/>
  <c r="AP154" i="28"/>
  <c r="BN154" i="28"/>
  <c r="W154" i="28"/>
  <c r="AN154" i="28"/>
  <c r="AK154" i="28"/>
  <c r="BB154" i="28"/>
  <c r="AO154" i="28"/>
  <c r="CS154" i="28"/>
  <c r="CG154" i="28"/>
  <c r="BP154" i="28"/>
  <c r="BF154" i="28"/>
  <c r="CF154" i="28"/>
  <c r="BT154" i="28"/>
  <c r="CX154" i="28"/>
  <c r="DC154" i="28"/>
  <c r="BA154" i="28"/>
  <c r="AD154" i="28"/>
  <c r="AX154" i="28"/>
  <c r="BZ154" i="28"/>
  <c r="M154" i="28"/>
  <c r="AG154" i="28"/>
  <c r="AI154" i="28"/>
  <c r="CY154" i="28"/>
  <c r="D154" i="28"/>
  <c r="CW154" i="28"/>
  <c r="AS154" i="28"/>
  <c r="CL154" i="28"/>
  <c r="AC154" i="28"/>
  <c r="S154" i="28"/>
  <c r="CI154" i="28"/>
  <c r="CE154" i="28"/>
  <c r="CQ154" i="28"/>
  <c r="AZ154" i="28"/>
  <c r="BJ154" i="28"/>
  <c r="AJ154" i="28"/>
  <c r="BV154" i="28"/>
  <c r="G154" i="28"/>
  <c r="E154" i="28"/>
  <c r="BG154" i="28"/>
  <c r="O154" i="28"/>
  <c r="CV154" i="28"/>
  <c r="CM154" i="28"/>
  <c r="AA154" i="28"/>
  <c r="U154" i="28"/>
  <c r="BL154" i="28"/>
  <c r="C154" i="28"/>
  <c r="AE154" i="28"/>
  <c r="AU154" i="28"/>
  <c r="T154" i="28"/>
  <c r="CU154" i="28"/>
  <c r="BD154" i="28"/>
  <c r="AL154" i="28"/>
  <c r="X154" i="28"/>
  <c r="DE154" i="28"/>
  <c r="BY154" i="28"/>
  <c r="BK154" i="28"/>
  <c r="CT154" i="28"/>
  <c r="CC154" i="28"/>
  <c r="I154" i="28"/>
  <c r="Y154" i="28"/>
  <c r="DG154" i="28"/>
  <c r="CZ154" i="28"/>
  <c r="AV154" i="28"/>
  <c r="BU154" i="28"/>
  <c r="AH154" i="28"/>
  <c r="BE154" i="28"/>
  <c r="DH154" i="28"/>
  <c r="BQ154" i="28"/>
  <c r="BS154" i="28"/>
  <c r="DB154" i="28"/>
  <c r="DD154" i="28"/>
  <c r="BM154" i="28"/>
  <c r="CK154" i="28"/>
  <c r="AR154" i="28"/>
  <c r="V154" i="28"/>
  <c r="CP154" i="28"/>
  <c r="AT154" i="28"/>
  <c r="BW154" i="28"/>
  <c r="AF154" i="28"/>
  <c r="BC154" i="28"/>
  <c r="CJ154" i="28"/>
  <c r="F154" i="28"/>
  <c r="CO154" i="28"/>
  <c r="BI154" i="28"/>
  <c r="Z154" i="28"/>
  <c r="BX154" i="28"/>
  <c r="R154" i="28"/>
  <c r="CH154" i="28"/>
  <c r="Q154" i="28"/>
  <c r="CB154" i="28"/>
  <c r="AB154" i="28"/>
  <c r="CR154" i="28"/>
  <c r="H154" i="28"/>
  <c r="DA154" i="28"/>
  <c r="BR154" i="28"/>
  <c r="L154" i="28"/>
  <c r="K154" i="28"/>
  <c r="CA154" i="28"/>
  <c r="D430" i="28"/>
  <c r="F420" i="28"/>
  <c r="E422" i="28"/>
  <c r="D421" i="28"/>
  <c r="F428" i="28"/>
  <c r="D418" i="28"/>
  <c r="D427" i="28"/>
  <c r="C426" i="28"/>
  <c r="F429" i="28"/>
  <c r="F419" i="28"/>
  <c r="F425" i="28"/>
  <c r="C425" i="28"/>
  <c r="D425" i="28"/>
  <c r="E425" i="28"/>
  <c r="DW140" i="11" l="1"/>
  <c r="CF124" i="18"/>
  <c r="CF143" i="18"/>
  <c r="CF263" i="18" s="1"/>
  <c r="AE132" i="18"/>
  <c r="AE264" i="18"/>
  <c r="AE271" i="18" s="1"/>
  <c r="CV132" i="18"/>
  <c r="CV264" i="18"/>
  <c r="CV271" i="18" s="1"/>
  <c r="AQ132" i="18"/>
  <c r="AQ264" i="18"/>
  <c r="AQ271" i="18" s="1"/>
  <c r="AD132" i="18"/>
  <c r="AD264" i="18"/>
  <c r="AD271" i="18" s="1"/>
  <c r="CY132" i="18"/>
  <c r="CY264" i="18"/>
  <c r="CY271" i="18" s="1"/>
  <c r="I132" i="18"/>
  <c r="I264" i="18"/>
  <c r="I271" i="18" s="1"/>
  <c r="AR132" i="18"/>
  <c r="AR264" i="18"/>
  <c r="AR271" i="18" s="1"/>
  <c r="R132" i="18"/>
  <c r="R264" i="18"/>
  <c r="R271" i="18" s="1"/>
  <c r="BE132" i="18"/>
  <c r="BE264" i="18"/>
  <c r="BE271" i="18" s="1"/>
  <c r="DA132" i="18"/>
  <c r="DA264" i="18"/>
  <c r="DA271" i="18" s="1"/>
  <c r="AL132" i="18"/>
  <c r="AL264" i="18"/>
  <c r="AL271" i="18" s="1"/>
  <c r="BX132" i="18"/>
  <c r="BX264" i="18"/>
  <c r="BX271" i="18" s="1"/>
  <c r="CA132" i="18"/>
  <c r="CA264" i="18"/>
  <c r="CA271" i="18" s="1"/>
  <c r="CO132" i="18"/>
  <c r="CO264" i="18"/>
  <c r="CO271" i="18" s="1"/>
  <c r="U132" i="18"/>
  <c r="U264" i="18"/>
  <c r="U271" i="18" s="1"/>
  <c r="CN132" i="18"/>
  <c r="CN264" i="18"/>
  <c r="CN271" i="18" s="1"/>
  <c r="DL132" i="18"/>
  <c r="DL264" i="18"/>
  <c r="DL271" i="18" s="1"/>
  <c r="CV124" i="18"/>
  <c r="CV133" i="18" s="1"/>
  <c r="CV143" i="18"/>
  <c r="CV263" i="18" s="1"/>
  <c r="CV272" i="18" s="1"/>
  <c r="DP124" i="18"/>
  <c r="DP143" i="18"/>
  <c r="DP263" i="18" s="1"/>
  <c r="W124" i="18"/>
  <c r="W143" i="18"/>
  <c r="W263" i="18" s="1"/>
  <c r="BN124" i="18"/>
  <c r="BN143" i="18"/>
  <c r="BN263" i="18" s="1"/>
  <c r="S124" i="18"/>
  <c r="S143" i="18"/>
  <c r="S263" i="18" s="1"/>
  <c r="BJ124" i="18"/>
  <c r="BJ143" i="18"/>
  <c r="BJ263" i="18" s="1"/>
  <c r="BZ124" i="18"/>
  <c r="BZ143" i="18"/>
  <c r="BZ263" i="18" s="1"/>
  <c r="DL124" i="18"/>
  <c r="DL133" i="18" s="1"/>
  <c r="DL143" i="18"/>
  <c r="DL263" i="18" s="1"/>
  <c r="H124" i="18"/>
  <c r="H143" i="18"/>
  <c r="H263" i="18" s="1"/>
  <c r="AH124" i="18"/>
  <c r="AH143" i="18"/>
  <c r="AH263" i="18" s="1"/>
  <c r="DN124" i="18"/>
  <c r="DN143" i="18"/>
  <c r="DN263" i="18" s="1"/>
  <c r="AY124" i="18"/>
  <c r="AY143" i="18"/>
  <c r="AY263" i="18" s="1"/>
  <c r="CP124" i="18"/>
  <c r="CP143" i="18"/>
  <c r="CP263" i="18" s="1"/>
  <c r="BQ124" i="18"/>
  <c r="BQ143" i="18"/>
  <c r="BQ263" i="18" s="1"/>
  <c r="DH124" i="18"/>
  <c r="DH143" i="18"/>
  <c r="DH263" i="18" s="1"/>
  <c r="BH124" i="18"/>
  <c r="BH143" i="18"/>
  <c r="BH263" i="18" s="1"/>
  <c r="CL132" i="18"/>
  <c r="CL264" i="18"/>
  <c r="CL271" i="18" s="1"/>
  <c r="BD132" i="18"/>
  <c r="BD264" i="18"/>
  <c r="BD271" i="18" s="1"/>
  <c r="AZ132" i="18"/>
  <c r="AZ264" i="18"/>
  <c r="AZ271" i="18" s="1"/>
  <c r="BR132" i="18"/>
  <c r="BR264" i="18"/>
  <c r="BR271" i="18" s="1"/>
  <c r="AU132" i="18"/>
  <c r="AU264" i="18"/>
  <c r="AU271" i="18" s="1"/>
  <c r="AP132" i="18"/>
  <c r="AP264" i="18"/>
  <c r="AP271" i="18" s="1"/>
  <c r="CX132" i="18"/>
  <c r="CX264" i="18"/>
  <c r="CX271" i="18" s="1"/>
  <c r="DE132" i="18"/>
  <c r="DE264" i="18"/>
  <c r="DE271" i="18" s="1"/>
  <c r="CC132" i="18"/>
  <c r="CC264" i="18"/>
  <c r="CC271" i="18" s="1"/>
  <c r="L132" i="18"/>
  <c r="L264" i="18"/>
  <c r="L271" i="18" s="1"/>
  <c r="DI132" i="18"/>
  <c r="DI264" i="18"/>
  <c r="DI271" i="18" s="1"/>
  <c r="DB132" i="18"/>
  <c r="DB264" i="18"/>
  <c r="DB271" i="18" s="1"/>
  <c r="Y132" i="18"/>
  <c r="Y264" i="18"/>
  <c r="Y271" i="18" s="1"/>
  <c r="DR132" i="18"/>
  <c r="DR264" i="18"/>
  <c r="DR271" i="18" s="1"/>
  <c r="DQ132" i="18"/>
  <c r="DQ264" i="18"/>
  <c r="DQ271" i="18" s="1"/>
  <c r="AA124" i="18"/>
  <c r="AA143" i="18"/>
  <c r="AA263" i="18" s="1"/>
  <c r="CM124" i="18"/>
  <c r="CM143" i="18"/>
  <c r="CM263" i="18" s="1"/>
  <c r="CO124" i="18"/>
  <c r="CO133" i="18" s="1"/>
  <c r="CO143" i="18"/>
  <c r="CO263" i="18" s="1"/>
  <c r="CI124" i="18"/>
  <c r="CI143" i="18"/>
  <c r="CI263" i="18" s="1"/>
  <c r="V124" i="18"/>
  <c r="V143" i="18"/>
  <c r="V263" i="18" s="1"/>
  <c r="BK124" i="18"/>
  <c r="BK143" i="18"/>
  <c r="BK263" i="18" s="1"/>
  <c r="AQ124" i="18"/>
  <c r="AQ143" i="18"/>
  <c r="AQ263" i="18" s="1"/>
  <c r="AQ272" i="18" s="1"/>
  <c r="BG124" i="18"/>
  <c r="BG143" i="18"/>
  <c r="BG263" i="18" s="1"/>
  <c r="AL124" i="18"/>
  <c r="AL143" i="18"/>
  <c r="AL263" i="18" s="1"/>
  <c r="CC124" i="18"/>
  <c r="CC143" i="18"/>
  <c r="CC263" i="18" s="1"/>
  <c r="CC272" i="18" s="1"/>
  <c r="DO124" i="18"/>
  <c r="DO143" i="18"/>
  <c r="DO263" i="18" s="1"/>
  <c r="DG124" i="18"/>
  <c r="DG143" i="18"/>
  <c r="DG263" i="18" s="1"/>
  <c r="AJ124" i="18"/>
  <c r="AJ143" i="18"/>
  <c r="AJ263" i="18" s="1"/>
  <c r="BO132" i="18"/>
  <c r="BO264" i="18"/>
  <c r="BO271" i="18" s="1"/>
  <c r="F132" i="18"/>
  <c r="F264" i="18"/>
  <c r="F271" i="18" s="1"/>
  <c r="AV132" i="18"/>
  <c r="AV264" i="18"/>
  <c r="AV271" i="18" s="1"/>
  <c r="BH132" i="18"/>
  <c r="BH264" i="18"/>
  <c r="BH271" i="18" s="1"/>
  <c r="Q132" i="18"/>
  <c r="Q264" i="18"/>
  <c r="Q271" i="18" s="1"/>
  <c r="AN132" i="18"/>
  <c r="AN264" i="18"/>
  <c r="AN271" i="18" s="1"/>
  <c r="AW132" i="18"/>
  <c r="AW264" i="18"/>
  <c r="AW271" i="18" s="1"/>
  <c r="DF132" i="18"/>
  <c r="DF264" i="18"/>
  <c r="DF271" i="18" s="1"/>
  <c r="CD132" i="18"/>
  <c r="CD264" i="18"/>
  <c r="CD271" i="18" s="1"/>
  <c r="CU132" i="18"/>
  <c r="CU264" i="18"/>
  <c r="CU271" i="18" s="1"/>
  <c r="DK132" i="18"/>
  <c r="DK264" i="18"/>
  <c r="DK271" i="18" s="1"/>
  <c r="DR124" i="18"/>
  <c r="DR143" i="18"/>
  <c r="DR263" i="18" s="1"/>
  <c r="I124" i="18"/>
  <c r="I143" i="18"/>
  <c r="I263" i="18" s="1"/>
  <c r="I272" i="18" s="1"/>
  <c r="E124" i="18"/>
  <c r="E143" i="18"/>
  <c r="E263" i="18" s="1"/>
  <c r="AZ124" i="18"/>
  <c r="AZ133" i="18" s="1"/>
  <c r="AZ143" i="18"/>
  <c r="AZ263" i="18" s="1"/>
  <c r="AZ272" i="18" s="1"/>
  <c r="BP124" i="18"/>
  <c r="BP143" i="18"/>
  <c r="BP263" i="18" s="1"/>
  <c r="BI124" i="18"/>
  <c r="BI143" i="18"/>
  <c r="BI263" i="18" s="1"/>
  <c r="AN124" i="18"/>
  <c r="AN143" i="18"/>
  <c r="AN263" i="18" s="1"/>
  <c r="AN272" i="18" s="1"/>
  <c r="L124" i="18"/>
  <c r="L143" i="18"/>
  <c r="L263" i="18" s="1"/>
  <c r="AT124" i="18"/>
  <c r="AT143" i="18"/>
  <c r="AT263" i="18" s="1"/>
  <c r="CK124" i="18"/>
  <c r="CK143" i="18"/>
  <c r="CK263" i="18" s="1"/>
  <c r="K124" i="18"/>
  <c r="K143" i="18"/>
  <c r="K263" i="18" s="1"/>
  <c r="N132" i="18"/>
  <c r="N264" i="18"/>
  <c r="N271" i="18" s="1"/>
  <c r="BG132" i="18"/>
  <c r="BG133" i="18" s="1"/>
  <c r="BG264" i="18"/>
  <c r="BG271" i="18" s="1"/>
  <c r="BA132" i="18"/>
  <c r="BA264" i="18"/>
  <c r="BA271" i="18" s="1"/>
  <c r="BZ132" i="18"/>
  <c r="BZ133" i="18" s="1"/>
  <c r="BZ264" i="18"/>
  <c r="BZ271" i="18" s="1"/>
  <c r="CH132" i="18"/>
  <c r="CH264" i="18"/>
  <c r="CH271" i="18" s="1"/>
  <c r="T132" i="18"/>
  <c r="T264" i="18"/>
  <c r="T271" i="18" s="1"/>
  <c r="AO132" i="18"/>
  <c r="AO264" i="18"/>
  <c r="AO271" i="18" s="1"/>
  <c r="AG132" i="18"/>
  <c r="AG264" i="18"/>
  <c r="AG271" i="18" s="1"/>
  <c r="CB132" i="18"/>
  <c r="CB264" i="18"/>
  <c r="CB271" i="18" s="1"/>
  <c r="AS132" i="18"/>
  <c r="AS264" i="18"/>
  <c r="AS271" i="18" s="1"/>
  <c r="CS132" i="18"/>
  <c r="CS264" i="18"/>
  <c r="CS271" i="18" s="1"/>
  <c r="DJ132" i="18"/>
  <c r="DJ264" i="18"/>
  <c r="DJ271" i="18" s="1"/>
  <c r="AW124" i="18"/>
  <c r="AW143" i="18"/>
  <c r="AW263" i="18" s="1"/>
  <c r="AW272" i="18" s="1"/>
  <c r="DI124" i="18"/>
  <c r="DI143" i="18"/>
  <c r="DI263" i="18" s="1"/>
  <c r="BU124" i="18"/>
  <c r="BU143" i="18"/>
  <c r="BU263" i="18" s="1"/>
  <c r="BR124" i="18"/>
  <c r="BR143" i="18"/>
  <c r="BR263" i="18" s="1"/>
  <c r="BY124" i="18"/>
  <c r="BY143" i="18"/>
  <c r="BY263" i="18" s="1"/>
  <c r="CL124" i="18"/>
  <c r="CL143" i="18"/>
  <c r="CL263" i="18" s="1"/>
  <c r="BM124" i="18"/>
  <c r="BM143" i="18"/>
  <c r="BM263" i="18" s="1"/>
  <c r="CY124" i="18"/>
  <c r="CY143" i="18"/>
  <c r="CY263" i="18" s="1"/>
  <c r="DJ124" i="18"/>
  <c r="DJ143" i="18"/>
  <c r="DJ263" i="18" s="1"/>
  <c r="T124" i="18"/>
  <c r="T143" i="18"/>
  <c r="T263" i="18" s="1"/>
  <c r="T272" i="18" s="1"/>
  <c r="AM124" i="18"/>
  <c r="AM143" i="18"/>
  <c r="AM263" i="18" s="1"/>
  <c r="AV124" i="18"/>
  <c r="AV143" i="18"/>
  <c r="AV263" i="18" s="1"/>
  <c r="M124" i="18"/>
  <c r="M143" i="18"/>
  <c r="M263" i="18" s="1"/>
  <c r="DK124" i="18"/>
  <c r="DK143" i="18"/>
  <c r="DK263" i="18" s="1"/>
  <c r="CT132" i="18"/>
  <c r="CT264" i="18"/>
  <c r="CT271" i="18" s="1"/>
  <c r="BU132" i="18"/>
  <c r="BU133" i="18" s="1"/>
  <c r="BU264" i="18"/>
  <c r="BU271" i="18" s="1"/>
  <c r="AT132" i="18"/>
  <c r="AT264" i="18"/>
  <c r="AT271" i="18" s="1"/>
  <c r="W132" i="18"/>
  <c r="W133" i="18" s="1"/>
  <c r="W264" i="18"/>
  <c r="W271" i="18" s="1"/>
  <c r="CW132" i="18"/>
  <c r="CW264" i="18"/>
  <c r="CW271" i="18" s="1"/>
  <c r="BC132" i="18"/>
  <c r="BC264" i="18"/>
  <c r="BC271" i="18" s="1"/>
  <c r="BB132" i="18"/>
  <c r="BB264" i="18"/>
  <c r="BB271" i="18" s="1"/>
  <c r="P132" i="18"/>
  <c r="BV132" i="18"/>
  <c r="BV264" i="18"/>
  <c r="BV271" i="18" s="1"/>
  <c r="CM132" i="18"/>
  <c r="CM133" i="18" s="1"/>
  <c r="CM264" i="18"/>
  <c r="CM271" i="18" s="1"/>
  <c r="CE132" i="18"/>
  <c r="CE264" i="18"/>
  <c r="CE271" i="18" s="1"/>
  <c r="CR132" i="18"/>
  <c r="CR264" i="18"/>
  <c r="CR271" i="18" s="1"/>
  <c r="AH132" i="18"/>
  <c r="AH264" i="18"/>
  <c r="AH271" i="18" s="1"/>
  <c r="O132" i="18"/>
  <c r="O264" i="18"/>
  <c r="O271" i="18" s="1"/>
  <c r="DB124" i="18"/>
  <c r="DB143" i="18"/>
  <c r="DB263" i="18" s="1"/>
  <c r="CJ124" i="18"/>
  <c r="CJ143" i="18"/>
  <c r="CJ263" i="18" s="1"/>
  <c r="AR124" i="18"/>
  <c r="AR143" i="18"/>
  <c r="AR263" i="18" s="1"/>
  <c r="DE124" i="18"/>
  <c r="DE143" i="18"/>
  <c r="DE263" i="18" s="1"/>
  <c r="CU124" i="18"/>
  <c r="CU143" i="18"/>
  <c r="CU263" i="18" s="1"/>
  <c r="Q124" i="18"/>
  <c r="Q143" i="18"/>
  <c r="Q263" i="18" s="1"/>
  <c r="BB124" i="18"/>
  <c r="BB143" i="18"/>
  <c r="BB263" i="18" s="1"/>
  <c r="G124" i="18"/>
  <c r="G143" i="18"/>
  <c r="G263" i="18" s="1"/>
  <c r="AO124" i="18"/>
  <c r="AO143" i="18"/>
  <c r="AO263" i="18" s="1"/>
  <c r="F124" i="18"/>
  <c r="F143" i="18"/>
  <c r="F263" i="18" s="1"/>
  <c r="AK124" i="18"/>
  <c r="AK143" i="18"/>
  <c r="AK263" i="18" s="1"/>
  <c r="DA124" i="18"/>
  <c r="DA143" i="18"/>
  <c r="DA263" i="18" s="1"/>
  <c r="CH124" i="18"/>
  <c r="CH143" i="18"/>
  <c r="CH263" i="18" s="1"/>
  <c r="AE124" i="18"/>
  <c r="AE143" i="18"/>
  <c r="AE263" i="18" s="1"/>
  <c r="BT124" i="18"/>
  <c r="BT143" i="18"/>
  <c r="BT263" i="18" s="1"/>
  <c r="BO124" i="18"/>
  <c r="BO143" i="18"/>
  <c r="BO263" i="18" s="1"/>
  <c r="BF124" i="18"/>
  <c r="BF143" i="18"/>
  <c r="BF263" i="18" s="1"/>
  <c r="P124" i="18"/>
  <c r="R124" i="18"/>
  <c r="R143" i="18"/>
  <c r="R263" i="18" s="1"/>
  <c r="R272" i="18" s="1"/>
  <c r="AP124" i="18"/>
  <c r="AP143" i="18"/>
  <c r="AP263" i="18" s="1"/>
  <c r="CG124" i="18"/>
  <c r="CG143" i="18"/>
  <c r="CG263" i="18" s="1"/>
  <c r="BE124" i="18"/>
  <c r="BE143" i="18"/>
  <c r="BE263" i="18" s="1"/>
  <c r="CD124" i="18"/>
  <c r="CD143" i="18"/>
  <c r="CD263" i="18" s="1"/>
  <c r="CQ132" i="18"/>
  <c r="CQ264" i="18"/>
  <c r="CQ271" i="18" s="1"/>
  <c r="BS132" i="18"/>
  <c r="BS264" i="18"/>
  <c r="BS271" i="18" s="1"/>
  <c r="DC132" i="18"/>
  <c r="DC264" i="18"/>
  <c r="DC271" i="18" s="1"/>
  <c r="AX132" i="18"/>
  <c r="AX264" i="18"/>
  <c r="AX271" i="18" s="1"/>
  <c r="CZ132" i="18"/>
  <c r="CZ264" i="18"/>
  <c r="CZ271" i="18" s="1"/>
  <c r="AJ132" i="18"/>
  <c r="AJ133" i="18" s="1"/>
  <c r="AJ264" i="18"/>
  <c r="AJ271" i="18" s="1"/>
  <c r="BQ132" i="18"/>
  <c r="BQ264" i="18"/>
  <c r="BQ271" i="18" s="1"/>
  <c r="BI132" i="18"/>
  <c r="BI264" i="18"/>
  <c r="BI271" i="18" s="1"/>
  <c r="BL132" i="18"/>
  <c r="BL264" i="18"/>
  <c r="BL271" i="18" s="1"/>
  <c r="K132" i="18"/>
  <c r="K133" i="18" s="1"/>
  <c r="K264" i="18"/>
  <c r="K271" i="18" s="1"/>
  <c r="AI132" i="18"/>
  <c r="AI264" i="18"/>
  <c r="AI271" i="18" s="1"/>
  <c r="M132" i="18"/>
  <c r="M264" i="18"/>
  <c r="M271" i="18" s="1"/>
  <c r="CI132" i="18"/>
  <c r="CI133" i="18" s="1"/>
  <c r="CI264" i="18"/>
  <c r="CI271" i="18" s="1"/>
  <c r="BJ132" i="18"/>
  <c r="BJ133" i="18" s="1"/>
  <c r="BJ264" i="18"/>
  <c r="BJ271" i="18" s="1"/>
  <c r="H132" i="18"/>
  <c r="H133" i="18" s="1"/>
  <c r="H264" i="18"/>
  <c r="H271" i="18" s="1"/>
  <c r="DG132" i="18"/>
  <c r="DG133" i="18" s="1"/>
  <c r="DG264" i="18"/>
  <c r="DG271" i="18" s="1"/>
  <c r="CJ132" i="18"/>
  <c r="CJ264" i="18"/>
  <c r="CJ271" i="18" s="1"/>
  <c r="DM132" i="18"/>
  <c r="DM264" i="18"/>
  <c r="DM271" i="18" s="1"/>
  <c r="DP132" i="18"/>
  <c r="DP264" i="18"/>
  <c r="DP271" i="18" s="1"/>
  <c r="DN132" i="18"/>
  <c r="DN133" i="18" s="1"/>
  <c r="DN264" i="18"/>
  <c r="DN271" i="18" s="1"/>
  <c r="DS132" i="18"/>
  <c r="DS264" i="18"/>
  <c r="DS271" i="18" s="1"/>
  <c r="AG124" i="18"/>
  <c r="AG143" i="18"/>
  <c r="AG263" i="18" s="1"/>
  <c r="AG272" i="18" s="1"/>
  <c r="CB124" i="18"/>
  <c r="CB143" i="18"/>
  <c r="CB263" i="18" s="1"/>
  <c r="CB272" i="18" s="1"/>
  <c r="CS124" i="18"/>
  <c r="CS143" i="18"/>
  <c r="CS263" i="18" s="1"/>
  <c r="BD124" i="18"/>
  <c r="BD143" i="18"/>
  <c r="BD263" i="18" s="1"/>
  <c r="DD124" i="18"/>
  <c r="DD143" i="18"/>
  <c r="DD263" i="18" s="1"/>
  <c r="Z124" i="18"/>
  <c r="Z143" i="18"/>
  <c r="Z263" i="18" s="1"/>
  <c r="BV124" i="18"/>
  <c r="BV143" i="18"/>
  <c r="BV263" i="18" s="1"/>
  <c r="DM124" i="18"/>
  <c r="DM143" i="18"/>
  <c r="DM263" i="18" s="1"/>
  <c r="BC124" i="18"/>
  <c r="BC143" i="18"/>
  <c r="BC263" i="18" s="1"/>
  <c r="BC272" i="18" s="1"/>
  <c r="CT124" i="18"/>
  <c r="CT143" i="18"/>
  <c r="CT263" i="18" s="1"/>
  <c r="CZ124" i="18"/>
  <c r="CZ143" i="18"/>
  <c r="CZ263" i="18" s="1"/>
  <c r="CX124" i="18"/>
  <c r="CX143" i="18"/>
  <c r="CX263" i="18" s="1"/>
  <c r="CX272" i="18" s="1"/>
  <c r="DF124" i="18"/>
  <c r="DF143" i="18"/>
  <c r="DF263" i="18" s="1"/>
  <c r="CA124" i="18"/>
  <c r="CA143" i="18"/>
  <c r="CA263" i="18" s="1"/>
  <c r="DQ124" i="18"/>
  <c r="DQ143" i="18"/>
  <c r="DQ263" i="18" s="1"/>
  <c r="CQ124" i="18"/>
  <c r="CQ143" i="18"/>
  <c r="CQ263" i="18" s="1"/>
  <c r="CQ272" i="18" s="1"/>
  <c r="J132" i="18"/>
  <c r="J264" i="18"/>
  <c r="J271" i="18" s="1"/>
  <c r="DD132" i="18"/>
  <c r="DD264" i="18"/>
  <c r="DD271" i="18" s="1"/>
  <c r="BM132" i="18"/>
  <c r="BM133" i="18" s="1"/>
  <c r="BM264" i="18"/>
  <c r="BM271" i="18" s="1"/>
  <c r="BK132" i="18"/>
  <c r="BK133" i="18" s="1"/>
  <c r="BK264" i="18"/>
  <c r="BK271" i="18" s="1"/>
  <c r="BY132" i="18"/>
  <c r="BY264" i="18"/>
  <c r="BY271" i="18" s="1"/>
  <c r="G132" i="18"/>
  <c r="G264" i="18"/>
  <c r="G271" i="18" s="1"/>
  <c r="AF132" i="18"/>
  <c r="AF264" i="18"/>
  <c r="AF271" i="18" s="1"/>
  <c r="AY132" i="18"/>
  <c r="AY264" i="18"/>
  <c r="AY271" i="18" s="1"/>
  <c r="BP132" i="18"/>
  <c r="BP264" i="18"/>
  <c r="BP271" i="18" s="1"/>
  <c r="CG132" i="18"/>
  <c r="CG264" i="18"/>
  <c r="CG271" i="18" s="1"/>
  <c r="AB132" i="18"/>
  <c r="AB264" i="18"/>
  <c r="AB271" i="18" s="1"/>
  <c r="Z132" i="18"/>
  <c r="Z264" i="18"/>
  <c r="Z271" i="18" s="1"/>
  <c r="DO132" i="18"/>
  <c r="DO133" i="18" s="1"/>
  <c r="DO264" i="18"/>
  <c r="DO271" i="18" s="1"/>
  <c r="CW124" i="18"/>
  <c r="CW133" i="18" s="1"/>
  <c r="CW143" i="18"/>
  <c r="CW263" i="18" s="1"/>
  <c r="AU124" i="18"/>
  <c r="AU143" i="18"/>
  <c r="AU263" i="18" s="1"/>
  <c r="AB124" i="18"/>
  <c r="AB143" i="18"/>
  <c r="AB263" i="18" s="1"/>
  <c r="BS124" i="18"/>
  <c r="BS143" i="18"/>
  <c r="BS263" i="18" s="1"/>
  <c r="BS272" i="18" s="1"/>
  <c r="AI124" i="18"/>
  <c r="AI143" i="18"/>
  <c r="AI263" i="18" s="1"/>
  <c r="AI272" i="18" s="1"/>
  <c r="CE124" i="18"/>
  <c r="CE143" i="18"/>
  <c r="CE263" i="18" s="1"/>
  <c r="CE272" i="18" s="1"/>
  <c r="AS124" i="18"/>
  <c r="AS143" i="18"/>
  <c r="AS263" i="18" s="1"/>
  <c r="N124" i="18"/>
  <c r="N143" i="18"/>
  <c r="N263" i="18" s="1"/>
  <c r="N272" i="18" s="1"/>
  <c r="U124" i="18"/>
  <c r="U143" i="18"/>
  <c r="U263" i="18" s="1"/>
  <c r="DS124" i="18"/>
  <c r="DS143" i="18"/>
  <c r="DS263" i="18" s="1"/>
  <c r="Y124" i="18"/>
  <c r="Y143" i="18"/>
  <c r="Y263" i="18" s="1"/>
  <c r="Y272" i="18" s="1"/>
  <c r="BX124" i="18"/>
  <c r="BX133" i="18" s="1"/>
  <c r="BX143" i="18"/>
  <c r="BX263" i="18" s="1"/>
  <c r="BX272" i="18" s="1"/>
  <c r="CP132" i="18"/>
  <c r="CP133" i="18" s="1"/>
  <c r="CP264" i="18"/>
  <c r="CP271" i="18" s="1"/>
  <c r="E132" i="18"/>
  <c r="E264" i="18"/>
  <c r="E271" i="18" s="1"/>
  <c r="V132" i="18"/>
  <c r="V264" i="18"/>
  <c r="V271" i="18" s="1"/>
  <c r="DH132" i="18"/>
  <c r="DH133" i="18" s="1"/>
  <c r="DH264" i="18"/>
  <c r="DH271" i="18" s="1"/>
  <c r="BW132" i="18"/>
  <c r="BW264" i="18"/>
  <c r="BW271" i="18" s="1"/>
  <c r="BF132" i="18"/>
  <c r="BF264" i="18"/>
  <c r="BF271" i="18" s="1"/>
  <c r="AM132" i="18"/>
  <c r="AM133" i="18" s="1"/>
  <c r="AM264" i="18"/>
  <c r="AM271" i="18" s="1"/>
  <c r="BN132" i="18"/>
  <c r="BN133" i="18" s="1"/>
  <c r="BN264" i="18"/>
  <c r="BN271" i="18" s="1"/>
  <c r="S132" i="18"/>
  <c r="S133" i="18" s="1"/>
  <c r="S264" i="18"/>
  <c r="S271" i="18" s="1"/>
  <c r="CF132" i="18"/>
  <c r="CF264" i="18"/>
  <c r="CF271" i="18" s="1"/>
  <c r="AK132" i="18"/>
  <c r="AK264" i="18"/>
  <c r="AK271" i="18" s="1"/>
  <c r="X132" i="18"/>
  <c r="X264" i="18"/>
  <c r="X271" i="18" s="1"/>
  <c r="D132" i="18"/>
  <c r="D264" i="18"/>
  <c r="D271" i="18" s="1"/>
  <c r="AC132" i="18"/>
  <c r="AC264" i="18"/>
  <c r="AC271" i="18" s="1"/>
  <c r="BT132" i="18"/>
  <c r="BT264" i="18"/>
  <c r="BT271" i="18" s="1"/>
  <c r="CK132" i="18"/>
  <c r="CK133" i="18" s="1"/>
  <c r="CK264" i="18"/>
  <c r="CK271" i="18" s="1"/>
  <c r="AA132" i="18"/>
  <c r="AA264" i="18"/>
  <c r="AA271" i="18" s="1"/>
  <c r="AF124" i="18"/>
  <c r="AF143" i="18"/>
  <c r="AF263" i="18" s="1"/>
  <c r="AF272" i="18" s="1"/>
  <c r="BW124" i="18"/>
  <c r="BW143" i="18"/>
  <c r="BW263" i="18" s="1"/>
  <c r="CR124" i="18"/>
  <c r="CR143" i="18"/>
  <c r="CR263" i="18" s="1"/>
  <c r="O124" i="18"/>
  <c r="O143" i="18"/>
  <c r="O263" i="18" s="1"/>
  <c r="CN124" i="18"/>
  <c r="CN133" i="18" s="1"/>
  <c r="CN143" i="18"/>
  <c r="CN263" i="18" s="1"/>
  <c r="CN272" i="18" s="1"/>
  <c r="AC124" i="18"/>
  <c r="AC143" i="18"/>
  <c r="AC263" i="18" s="1"/>
  <c r="J124" i="18"/>
  <c r="J143" i="18"/>
  <c r="J263" i="18" s="1"/>
  <c r="J272" i="18" s="1"/>
  <c r="BA124" i="18"/>
  <c r="BA133" i="18" s="1"/>
  <c r="BA143" i="18"/>
  <c r="BA263" i="18" s="1"/>
  <c r="D124" i="18"/>
  <c r="D143" i="18"/>
  <c r="D263" i="18" s="1"/>
  <c r="BL124" i="18"/>
  <c r="BL143" i="18"/>
  <c r="BL263" i="18" s="1"/>
  <c r="BL272" i="18" s="1"/>
  <c r="DC124" i="18"/>
  <c r="DC143" i="18"/>
  <c r="DC263" i="18" s="1"/>
  <c r="AX124" i="18"/>
  <c r="AX143" i="18"/>
  <c r="AX263" i="18" s="1"/>
  <c r="X124" i="18"/>
  <c r="X143" i="18"/>
  <c r="X263" i="18" s="1"/>
  <c r="AD124" i="18"/>
  <c r="AD143" i="18"/>
  <c r="AD263" i="18" s="1"/>
  <c r="AD272" i="18" s="1"/>
  <c r="DS154" i="28"/>
  <c r="E420" i="28"/>
  <c r="H420" i="28" s="1"/>
  <c r="C422" i="28"/>
  <c r="D422" i="28"/>
  <c r="F421" i="28"/>
  <c r="G421" i="28" s="1"/>
  <c r="F422" i="28"/>
  <c r="H422" i="28" s="1"/>
  <c r="E428" i="28"/>
  <c r="H428" i="28" s="1"/>
  <c r="C421" i="28"/>
  <c r="E421" i="28"/>
  <c r="E427" i="28"/>
  <c r="E418" i="28"/>
  <c r="C427" i="28"/>
  <c r="F427" i="28"/>
  <c r="G427" i="28" s="1"/>
  <c r="F426" i="28"/>
  <c r="C420" i="28"/>
  <c r="D420" i="28"/>
  <c r="G420" i="28" s="1"/>
  <c r="E430" i="28"/>
  <c r="F430" i="28"/>
  <c r="G430" i="28" s="1"/>
  <c r="C430" i="28"/>
  <c r="E419" i="28"/>
  <c r="H419" i="28" s="1"/>
  <c r="E426" i="28"/>
  <c r="C418" i="28"/>
  <c r="F418" i="28"/>
  <c r="D426" i="28"/>
  <c r="C428" i="28"/>
  <c r="D428" i="28"/>
  <c r="G428" i="28" s="1"/>
  <c r="D419" i="28"/>
  <c r="G419" i="28" s="1"/>
  <c r="C419" i="28"/>
  <c r="D429" i="28"/>
  <c r="G429" i="28" s="1"/>
  <c r="C429" i="28"/>
  <c r="E429" i="28"/>
  <c r="H429" i="28" s="1"/>
  <c r="E424" i="28"/>
  <c r="C424" i="28"/>
  <c r="D424" i="28"/>
  <c r="F424" i="28"/>
  <c r="H425" i="28"/>
  <c r="F423" i="28"/>
  <c r="D423" i="28"/>
  <c r="C423" i="28"/>
  <c r="E423" i="28"/>
  <c r="G425" i="28"/>
  <c r="DC272" i="18" l="1"/>
  <c r="DI272" i="18"/>
  <c r="DQ272" i="18"/>
  <c r="DK272" i="18"/>
  <c r="AV272" i="18"/>
  <c r="CS272" i="18"/>
  <c r="CD272" i="18"/>
  <c r="CL272" i="18"/>
  <c r="DS272" i="18"/>
  <c r="CZ272" i="18"/>
  <c r="BA272" i="18"/>
  <c r="AU272" i="18"/>
  <c r="BV272" i="18"/>
  <c r="CW272" i="18"/>
  <c r="CO272" i="18"/>
  <c r="Q272" i="18"/>
  <c r="G133" i="18"/>
  <c r="DF272" i="18"/>
  <c r="CY272" i="18"/>
  <c r="BR272" i="18"/>
  <c r="BO272" i="18"/>
  <c r="DA272" i="18"/>
  <c r="DL272" i="18"/>
  <c r="AE272" i="18"/>
  <c r="CT272" i="18"/>
  <c r="BE272" i="18"/>
  <c r="CH272" i="18"/>
  <c r="AO272" i="18"/>
  <c r="X272" i="18"/>
  <c r="DR272" i="18"/>
  <c r="AL272" i="18"/>
  <c r="DE272" i="18"/>
  <c r="AS272" i="18"/>
  <c r="BD272" i="18"/>
  <c r="AP272" i="18"/>
  <c r="BT133" i="18"/>
  <c r="AR272" i="18"/>
  <c r="BF133" i="18"/>
  <c r="F272" i="18"/>
  <c r="AX272" i="18"/>
  <c r="U272" i="18"/>
  <c r="CA272" i="18"/>
  <c r="L272" i="18"/>
  <c r="DB272" i="18"/>
  <c r="E303" i="28"/>
  <c r="E175" i="28"/>
  <c r="F295" i="28"/>
  <c r="F167" i="28"/>
  <c r="F293" i="28"/>
  <c r="F165" i="28"/>
  <c r="E301" i="28"/>
  <c r="E173" i="28"/>
  <c r="E302" i="28"/>
  <c r="E174" i="28"/>
  <c r="E300" i="28"/>
  <c r="E172" i="28"/>
  <c r="E294" i="28"/>
  <c r="E166" i="28"/>
  <c r="F298" i="28"/>
  <c r="F170" i="28"/>
  <c r="F292" i="28"/>
  <c r="F164" i="28"/>
  <c r="E293" i="28"/>
  <c r="E165" i="28"/>
  <c r="F302" i="28"/>
  <c r="F174" i="28"/>
  <c r="E292" i="28"/>
  <c r="E164" i="28"/>
  <c r="F301" i="28"/>
  <c r="F173" i="28"/>
  <c r="CR272" i="18"/>
  <c r="AR133" i="18"/>
  <c r="AH133" i="18"/>
  <c r="O272" i="18"/>
  <c r="DE133" i="18"/>
  <c r="AA133" i="18"/>
  <c r="V133" i="18"/>
  <c r="U133" i="18"/>
  <c r="AS133" i="18"/>
  <c r="AY133" i="18"/>
  <c r="DP133" i="18"/>
  <c r="AT133" i="18"/>
  <c r="DJ272" i="18"/>
  <c r="CU272" i="18"/>
  <c r="AB133" i="18"/>
  <c r="Z272" i="18"/>
  <c r="BW133" i="18"/>
  <c r="DM133" i="18"/>
  <c r="CJ133" i="18"/>
  <c r="AC272" i="18"/>
  <c r="AB272" i="18"/>
  <c r="DM272" i="18"/>
  <c r="AC133" i="18"/>
  <c r="DD272" i="18"/>
  <c r="CG272" i="18"/>
  <c r="CE133" i="18"/>
  <c r="K272" i="18"/>
  <c r="E272" i="18"/>
  <c r="DO272" i="18"/>
  <c r="BQ272" i="18"/>
  <c r="AH272" i="18"/>
  <c r="BJ272" i="18"/>
  <c r="DP272" i="18"/>
  <c r="X133" i="18"/>
  <c r="J133" i="18"/>
  <c r="DD133" i="18"/>
  <c r="BS133" i="18"/>
  <c r="CG133" i="18"/>
  <c r="G272" i="18"/>
  <c r="BC133" i="18"/>
  <c r="DJ133" i="18"/>
  <c r="AG133" i="18"/>
  <c r="E133" i="18"/>
  <c r="CU133" i="18"/>
  <c r="AN133" i="18"/>
  <c r="F133" i="18"/>
  <c r="DR133" i="18"/>
  <c r="L133" i="18"/>
  <c r="AP133" i="18"/>
  <c r="BD133" i="18"/>
  <c r="BQ133" i="18"/>
  <c r="AL133" i="18"/>
  <c r="AQ133" i="18"/>
  <c r="BW272" i="18"/>
  <c r="O133" i="18"/>
  <c r="AM272" i="18"/>
  <c r="BM272" i="18"/>
  <c r="BU272" i="18"/>
  <c r="CK272" i="18"/>
  <c r="BI272" i="18"/>
  <c r="BK272" i="18"/>
  <c r="CM272" i="18"/>
  <c r="CP272" i="18"/>
  <c r="H272" i="18"/>
  <c r="S272" i="18"/>
  <c r="Z133" i="18"/>
  <c r="DS133" i="18"/>
  <c r="BL133" i="18"/>
  <c r="CZ133" i="18"/>
  <c r="CQ133" i="18"/>
  <c r="BT272" i="18"/>
  <c r="AK272" i="18"/>
  <c r="BB272" i="18"/>
  <c r="CT133" i="18"/>
  <c r="CS133" i="18"/>
  <c r="AO133" i="18"/>
  <c r="BI133" i="18"/>
  <c r="CD133" i="18"/>
  <c r="Q133" i="18"/>
  <c r="BO133" i="18"/>
  <c r="Y133" i="18"/>
  <c r="CC133" i="18"/>
  <c r="AU133" i="18"/>
  <c r="CL133" i="18"/>
  <c r="DA133" i="18"/>
  <c r="I133" i="18"/>
  <c r="D272" i="18"/>
  <c r="AK133" i="18"/>
  <c r="BV133" i="18"/>
  <c r="AT272" i="18"/>
  <c r="BP272" i="18"/>
  <c r="AJ272" i="18"/>
  <c r="V272" i="18"/>
  <c r="AA272" i="18"/>
  <c r="BH272" i="18"/>
  <c r="AY272" i="18"/>
  <c r="BN272" i="18"/>
  <c r="AF133" i="18"/>
  <c r="AX133" i="18"/>
  <c r="CJ272" i="18"/>
  <c r="P133" i="18"/>
  <c r="T133" i="18"/>
  <c r="BP133" i="18"/>
  <c r="DF133" i="18"/>
  <c r="DB133" i="18"/>
  <c r="BR133" i="18"/>
  <c r="BH133" i="18"/>
  <c r="CA133" i="18"/>
  <c r="BE133" i="18"/>
  <c r="CY133" i="18"/>
  <c r="AE133" i="18"/>
  <c r="CR133" i="18"/>
  <c r="M272" i="18"/>
  <c r="BY272" i="18"/>
  <c r="DG272" i="18"/>
  <c r="BG272" i="18"/>
  <c r="CI272" i="18"/>
  <c r="DH272" i="18"/>
  <c r="DN272" i="18"/>
  <c r="BZ272" i="18"/>
  <c r="W272" i="18"/>
  <c r="CF272" i="18"/>
  <c r="D133" i="18"/>
  <c r="AI133" i="18"/>
  <c r="DC133" i="18"/>
  <c r="BF272" i="18"/>
  <c r="BB133" i="18"/>
  <c r="M133" i="18"/>
  <c r="BY133" i="18"/>
  <c r="CB133" i="18"/>
  <c r="CH133" i="18"/>
  <c r="N133" i="18"/>
  <c r="DK133" i="18"/>
  <c r="AW133" i="18"/>
  <c r="AV133" i="18"/>
  <c r="DQ133" i="18"/>
  <c r="DI133" i="18"/>
  <c r="CX133" i="18"/>
  <c r="R133" i="18"/>
  <c r="AD133" i="18"/>
  <c r="CF133" i="18"/>
  <c r="H421" i="28"/>
  <c r="G422" i="28"/>
  <c r="E167" i="28" s="1"/>
  <c r="H426" i="28"/>
  <c r="G426" i="28"/>
  <c r="H427" i="28"/>
  <c r="H418" i="28"/>
  <c r="H430" i="28"/>
  <c r="G418" i="28"/>
  <c r="G424" i="28"/>
  <c r="H424" i="28"/>
  <c r="H423" i="28"/>
  <c r="G423" i="28"/>
  <c r="G167" i="28" l="1"/>
  <c r="G302" i="28"/>
  <c r="N16" i="59" s="1"/>
  <c r="G164" i="28"/>
  <c r="G165" i="28"/>
  <c r="E299" i="28"/>
  <c r="E171" i="28"/>
  <c r="G173" i="28"/>
  <c r="F296" i="28"/>
  <c r="F168" i="28"/>
  <c r="F303" i="28"/>
  <c r="G303" i="28" s="1"/>
  <c r="N17" i="59" s="1"/>
  <c r="F175" i="28"/>
  <c r="G175" i="28" s="1"/>
  <c r="F299" i="28"/>
  <c r="F171" i="28"/>
  <c r="F297" i="28"/>
  <c r="F169" i="28"/>
  <c r="G174" i="28"/>
  <c r="E296" i="28"/>
  <c r="E168" i="28"/>
  <c r="E291" i="28"/>
  <c r="E163" i="28"/>
  <c r="F291" i="28"/>
  <c r="F163" i="28"/>
  <c r="E297" i="28"/>
  <c r="E169" i="28"/>
  <c r="F294" i="28"/>
  <c r="G294" i="28" s="1"/>
  <c r="N8" i="59" s="1"/>
  <c r="F166" i="28"/>
  <c r="G166" i="28" s="1"/>
  <c r="E295" i="28"/>
  <c r="G295" i="28" s="1"/>
  <c r="N9" i="59" s="1"/>
  <c r="G301" i="28"/>
  <c r="N15" i="59" s="1"/>
  <c r="G293" i="28"/>
  <c r="N7" i="59" s="1"/>
  <c r="G292" i="28"/>
  <c r="N6" i="59" s="1"/>
  <c r="F300" i="28" l="1"/>
  <c r="F172" i="28"/>
  <c r="G172" i="28" s="1"/>
  <c r="G168" i="28"/>
  <c r="G171" i="28"/>
  <c r="G169" i="28"/>
  <c r="G163" i="28"/>
  <c r="E170" i="28"/>
  <c r="G170" i="28" s="1"/>
  <c r="E298" i="28"/>
  <c r="G297" i="28"/>
  <c r="N11" i="59" s="1"/>
  <c r="G296" i="28"/>
  <c r="N10" i="59" s="1"/>
  <c r="G291" i="28"/>
  <c r="N5" i="59" s="1"/>
  <c r="G299" i="28"/>
  <c r="N13" i="59" s="1"/>
  <c r="D16" i="28" l="1" a="1"/>
  <c r="D135" i="28" s="1"/>
  <c r="D31" i="28" l="1"/>
  <c r="D77" i="28"/>
  <c r="D123" i="28"/>
  <c r="D65" i="28"/>
  <c r="D90" i="28"/>
  <c r="D99" i="28"/>
  <c r="D73" i="28"/>
  <c r="D111" i="28"/>
  <c r="D56" i="28"/>
  <c r="D57" i="28"/>
  <c r="D74" i="28"/>
  <c r="D66" i="28"/>
  <c r="D129" i="28"/>
  <c r="D121" i="28"/>
  <c r="D118" i="28"/>
  <c r="D82" i="28"/>
  <c r="D69" i="28"/>
  <c r="D104" i="28"/>
  <c r="D52" i="28"/>
  <c r="D50" i="28"/>
  <c r="D62" i="28"/>
  <c r="D92" i="28"/>
  <c r="D23" i="28"/>
  <c r="D103" i="28"/>
  <c r="D48" i="28"/>
  <c r="D17" i="28"/>
  <c r="D128" i="28"/>
  <c r="D120" i="28"/>
  <c r="D112" i="28"/>
  <c r="D54" i="28"/>
  <c r="D89" i="28"/>
  <c r="D124" i="28"/>
  <c r="D40" i="28"/>
  <c r="D107" i="28"/>
  <c r="D26" i="28"/>
  <c r="D67" i="28"/>
  <c r="D59" i="28"/>
  <c r="D35" i="28"/>
  <c r="D19" i="28"/>
  <c r="D55" i="28"/>
  <c r="D27" i="28"/>
  <c r="D133" i="28"/>
  <c r="D49" i="28"/>
  <c r="D116" i="28"/>
  <c r="D32" i="28"/>
  <c r="D130" i="28"/>
  <c r="D72" i="28"/>
  <c r="D38" i="28"/>
  <c r="D126" i="28"/>
  <c r="D95" i="28"/>
  <c r="D87" i="28"/>
  <c r="D63" i="28"/>
  <c r="D47" i="28"/>
  <c r="D97" i="28"/>
  <c r="D109" i="28"/>
  <c r="D25" i="28"/>
  <c r="D60" i="28"/>
  <c r="D71" i="28"/>
  <c r="D43" i="28"/>
  <c r="D34" i="28"/>
  <c r="D46" i="28"/>
  <c r="D127" i="28"/>
  <c r="D53" i="28"/>
  <c r="D30" i="28"/>
  <c r="D110" i="28"/>
  <c r="D102" i="28"/>
  <c r="D94" i="28"/>
  <c r="D86" i="28"/>
  <c r="D33" i="28"/>
  <c r="D45" i="28"/>
  <c r="D80" i="28"/>
  <c r="D115" i="28"/>
  <c r="D134" i="28"/>
  <c r="D98" i="28"/>
  <c r="D58" i="28"/>
  <c r="D122" i="28"/>
  <c r="D84" i="28"/>
  <c r="D76" i="28"/>
  <c r="D37" i="28"/>
  <c r="D22" i="28"/>
  <c r="D117" i="28"/>
  <c r="D101" i="28"/>
  <c r="D93" i="28"/>
  <c r="D88" i="28"/>
  <c r="D100" i="28"/>
  <c r="D79" i="28"/>
  <c r="D51" i="28"/>
  <c r="D70" i="28"/>
  <c r="D105" i="28"/>
  <c r="D18" i="28"/>
  <c r="D85" i="28"/>
  <c r="D64" i="28"/>
  <c r="D83" i="28"/>
  <c r="D68" i="28"/>
  <c r="D29" i="28"/>
  <c r="D21" i="28"/>
  <c r="D132" i="28"/>
  <c r="D108" i="28"/>
  <c r="D24" i="28"/>
  <c r="D36" i="28"/>
  <c r="D16" i="28"/>
  <c r="D106" i="28"/>
  <c r="D125" i="28"/>
  <c r="D41" i="28"/>
  <c r="D42" i="28"/>
  <c r="D81" i="28"/>
  <c r="D39" i="28"/>
  <c r="D114" i="28"/>
  <c r="D75" i="28"/>
  <c r="D44" i="28"/>
  <c r="D28" i="28"/>
  <c r="D20" i="28"/>
  <c r="D131" i="28"/>
  <c r="D119" i="28"/>
  <c r="D91" i="28"/>
  <c r="D78" i="28"/>
  <c r="D113" i="28"/>
  <c r="D61" i="28"/>
  <c r="D96" i="28"/>
  <c r="B33" i="57"/>
  <c r="D8" i="1" l="1" a="1"/>
  <c r="D19" i="1" s="1"/>
  <c r="F19" i="1" s="1"/>
  <c r="D16" i="1" l="1"/>
  <c r="F16" i="1" s="1"/>
  <c r="D10" i="1"/>
  <c r="D23" i="1"/>
  <c r="D12" i="1"/>
  <c r="D13" i="1"/>
  <c r="D9" i="1"/>
  <c r="D80" i="1"/>
  <c r="D41" i="1"/>
  <c r="D88" i="1"/>
  <c r="D75" i="1"/>
  <c r="D91" i="1"/>
  <c r="D107" i="1"/>
  <c r="D28" i="1"/>
  <c r="D44" i="1"/>
  <c r="D123" i="1"/>
  <c r="D89" i="1"/>
  <c r="D109" i="1"/>
  <c r="D30" i="1"/>
  <c r="D35" i="1"/>
  <c r="D103" i="1"/>
  <c r="D49" i="1"/>
  <c r="D121" i="1"/>
  <c r="D110" i="1"/>
  <c r="D93" i="1"/>
  <c r="D51" i="1"/>
  <c r="D106" i="1"/>
  <c r="D101" i="1"/>
  <c r="D119" i="1"/>
  <c r="D50" i="1"/>
  <c r="D87" i="1"/>
  <c r="D52" i="1"/>
  <c r="D94" i="1"/>
  <c r="D57" i="1"/>
  <c r="D120" i="1"/>
  <c r="D122" i="1"/>
  <c r="D38" i="1"/>
  <c r="D104" i="1"/>
  <c r="D46" i="1"/>
  <c r="D92" i="1"/>
  <c r="D79" i="1"/>
  <c r="D62" i="1"/>
  <c r="D24" i="1"/>
  <c r="D76" i="1"/>
  <c r="D32" i="1"/>
  <c r="D84" i="1"/>
  <c r="D55" i="1"/>
  <c r="D69" i="1"/>
  <c r="D26" i="1"/>
  <c r="D83" i="1"/>
  <c r="D43" i="1"/>
  <c r="D31" i="1"/>
  <c r="D117" i="1"/>
  <c r="D127" i="1"/>
  <c r="D74" i="1"/>
  <c r="D42" i="1"/>
  <c r="D27" i="1"/>
  <c r="D78" i="1"/>
  <c r="D114" i="1"/>
  <c r="D14" i="1"/>
  <c r="D11" i="1"/>
  <c r="D18" i="1"/>
  <c r="F18" i="1" s="1"/>
  <c r="D64" i="1"/>
  <c r="D112" i="1"/>
  <c r="D99" i="1"/>
  <c r="D68" i="1"/>
  <c r="D111" i="1"/>
  <c r="D72" i="1"/>
  <c r="D33" i="1"/>
  <c r="D56" i="1"/>
  <c r="D59" i="1"/>
  <c r="D95" i="1"/>
  <c r="D63" i="1"/>
  <c r="D65" i="1"/>
  <c r="D71" i="1"/>
  <c r="D73" i="1"/>
  <c r="D70" i="1"/>
  <c r="D39" i="1"/>
  <c r="D115" i="1"/>
  <c r="D40" i="1"/>
  <c r="D90" i="1"/>
  <c r="D54" i="1"/>
  <c r="D97" i="1"/>
  <c r="D25" i="1"/>
  <c r="D36" i="1"/>
  <c r="D98" i="1"/>
  <c r="D82" i="1"/>
  <c r="D60" i="1"/>
  <c r="D17" i="1"/>
  <c r="F17" i="1" s="1"/>
  <c r="D8" i="1"/>
  <c r="D20" i="1"/>
  <c r="D22" i="1"/>
  <c r="D48" i="1"/>
  <c r="D96" i="1"/>
  <c r="D118" i="1"/>
  <c r="D58" i="1"/>
  <c r="D81" i="1"/>
  <c r="D37" i="1"/>
  <c r="D126" i="1"/>
  <c r="D86" i="1"/>
  <c r="D108" i="1"/>
  <c r="D67" i="1"/>
  <c r="D85" i="1"/>
  <c r="D100" i="1"/>
  <c r="D113" i="1"/>
  <c r="D125" i="1"/>
  <c r="D61" i="1"/>
  <c r="D102" i="1"/>
  <c r="D105" i="1"/>
  <c r="D45" i="1"/>
  <c r="D53" i="1"/>
  <c r="D21" i="1"/>
  <c r="D29" i="1"/>
  <c r="D34" i="1"/>
  <c r="D116" i="1"/>
  <c r="D66" i="1"/>
  <c r="D124" i="1"/>
  <c r="D77" i="1"/>
  <c r="D15" i="1"/>
  <c r="F15" i="1" s="1"/>
  <c r="D47" i="1"/>
  <c r="DV139" i="11"/>
  <c r="B3" i="55" l="1"/>
  <c r="DW122" i="11" l="1"/>
  <c r="DW122" i="61" s="1"/>
  <c r="DW120" i="11"/>
  <c r="DW120" i="61" s="1"/>
  <c r="DW118" i="11"/>
  <c r="DW118" i="61" s="1"/>
  <c r="DW116" i="11"/>
  <c r="DW116" i="61" s="1"/>
  <c r="DW114" i="11"/>
  <c r="DW114" i="61" s="1"/>
  <c r="DW112" i="11"/>
  <c r="DW112" i="61" s="1"/>
  <c r="DW110" i="11"/>
  <c r="DW110" i="61" s="1"/>
  <c r="DW108" i="11"/>
  <c r="DW108" i="61" s="1"/>
  <c r="DW106" i="11"/>
  <c r="DW106" i="61" s="1"/>
  <c r="DW104" i="11"/>
  <c r="DW104" i="61" s="1"/>
  <c r="DW102" i="11"/>
  <c r="DW102" i="61" s="1"/>
  <c r="DW100" i="11"/>
  <c r="DW100" i="61" s="1"/>
  <c r="DW98" i="11"/>
  <c r="DW98" i="61" s="1"/>
  <c r="DW96" i="11"/>
  <c r="DW96" i="61" s="1"/>
  <c r="DW94" i="11"/>
  <c r="DW94" i="61" s="1"/>
  <c r="DW92" i="11"/>
  <c r="DW92" i="61" s="1"/>
  <c r="DW90" i="11"/>
  <c r="DW90" i="61" s="1"/>
  <c r="DW88" i="11"/>
  <c r="DW88" i="61" s="1"/>
  <c r="DW86" i="11"/>
  <c r="DW86" i="61" s="1"/>
  <c r="DW84" i="11"/>
  <c r="DW84" i="61" s="1"/>
  <c r="DW82" i="11"/>
  <c r="DW82" i="61" s="1"/>
  <c r="DW80" i="11"/>
  <c r="DW80" i="61" s="1"/>
  <c r="DW78" i="11"/>
  <c r="DW78" i="61" s="1"/>
  <c r="DW76" i="11"/>
  <c r="DW76" i="61" s="1"/>
  <c r="DW74" i="11"/>
  <c r="DW74" i="61" s="1"/>
  <c r="DW72" i="11"/>
  <c r="DW72" i="61" s="1"/>
  <c r="DW123" i="11"/>
  <c r="DW123" i="61" s="1"/>
  <c r="DW121" i="11"/>
  <c r="DW121" i="61" s="1"/>
  <c r="DW119" i="11"/>
  <c r="DW119" i="61" s="1"/>
  <c r="DW117" i="11"/>
  <c r="DW117" i="61" s="1"/>
  <c r="DW115" i="11"/>
  <c r="DW115" i="61" s="1"/>
  <c r="DW113" i="11"/>
  <c r="DW113" i="61" s="1"/>
  <c r="DW111" i="11"/>
  <c r="DW111" i="61" s="1"/>
  <c r="DW109" i="11"/>
  <c r="DW109" i="61" s="1"/>
  <c r="DW107" i="11"/>
  <c r="DW107" i="61" s="1"/>
  <c r="DW105" i="11"/>
  <c r="DW105" i="61" s="1"/>
  <c r="DW103" i="11"/>
  <c r="DW103" i="61" s="1"/>
  <c r="DW101" i="11"/>
  <c r="DW101" i="61" s="1"/>
  <c r="DW99" i="11"/>
  <c r="DW99" i="61" s="1"/>
  <c r="DW97" i="11"/>
  <c r="DW97" i="61" s="1"/>
  <c r="DW95" i="11"/>
  <c r="DW95" i="61" s="1"/>
  <c r="DW93" i="11"/>
  <c r="DW93" i="61" s="1"/>
  <c r="DW91" i="11"/>
  <c r="DW91" i="61" s="1"/>
  <c r="DW89" i="11"/>
  <c r="DW89" i="61" s="1"/>
  <c r="DW87" i="11"/>
  <c r="DW87" i="61" s="1"/>
  <c r="DW85" i="11"/>
  <c r="DW85" i="61" s="1"/>
  <c r="DW83" i="11"/>
  <c r="DW83" i="61" s="1"/>
  <c r="DW81" i="11"/>
  <c r="DW81" i="61" s="1"/>
  <c r="DW79" i="11"/>
  <c r="DW79" i="61" s="1"/>
  <c r="DW77" i="11"/>
  <c r="DW77" i="61" s="1"/>
  <c r="DW75" i="11"/>
  <c r="DW75" i="61" s="1"/>
  <c r="DW73" i="11"/>
  <c r="DW73" i="61" s="1"/>
  <c r="DW71" i="11"/>
  <c r="DW71" i="61" s="1"/>
  <c r="DW69" i="11"/>
  <c r="DW69" i="61" s="1"/>
  <c r="DW70" i="11"/>
  <c r="DW70" i="61" s="1"/>
  <c r="DW67" i="11"/>
  <c r="DW67" i="61" s="1"/>
  <c r="DW65" i="11"/>
  <c r="DW65" i="61" s="1"/>
  <c r="DW63" i="11"/>
  <c r="DW63" i="61" s="1"/>
  <c r="DW61" i="11"/>
  <c r="DW61" i="61" s="1"/>
  <c r="DW59" i="11"/>
  <c r="DW59" i="61" s="1"/>
  <c r="DW57" i="11"/>
  <c r="DW57" i="61" s="1"/>
  <c r="DW55" i="11"/>
  <c r="DW55" i="61" s="1"/>
  <c r="DW53" i="11"/>
  <c r="DW53" i="61" s="1"/>
  <c r="DW51" i="11"/>
  <c r="DW51" i="61" s="1"/>
  <c r="DW49" i="11"/>
  <c r="DW49" i="61" s="1"/>
  <c r="DW47" i="11"/>
  <c r="DW47" i="61" s="1"/>
  <c r="DW45" i="11"/>
  <c r="DW45" i="61" s="1"/>
  <c r="DW43" i="11"/>
  <c r="DW43" i="61" s="1"/>
  <c r="DW41" i="11"/>
  <c r="DW41" i="61" s="1"/>
  <c r="DW39" i="11"/>
  <c r="DW39" i="61" s="1"/>
  <c r="DW37" i="11"/>
  <c r="DW37" i="61" s="1"/>
  <c r="DW68" i="11"/>
  <c r="DW68" i="61" s="1"/>
  <c r="DW66" i="11"/>
  <c r="DW66" i="61" s="1"/>
  <c r="DW64" i="11"/>
  <c r="DW64" i="61" s="1"/>
  <c r="DW62" i="11"/>
  <c r="DW62" i="61" s="1"/>
  <c r="DW60" i="11"/>
  <c r="DW60" i="61" s="1"/>
  <c r="DW58" i="11"/>
  <c r="DW58" i="61" s="1"/>
  <c r="DW56" i="11"/>
  <c r="DW56" i="61" s="1"/>
  <c r="DW54" i="11"/>
  <c r="DW54" i="61" s="1"/>
  <c r="DW52" i="11"/>
  <c r="DW52" i="61" s="1"/>
  <c r="DW50" i="11"/>
  <c r="DW50" i="61" s="1"/>
  <c r="DW48" i="11"/>
  <c r="DW48" i="61" s="1"/>
  <c r="DW46" i="11"/>
  <c r="DW46" i="61" s="1"/>
  <c r="DW44" i="11"/>
  <c r="DW44" i="61" s="1"/>
  <c r="DW42" i="11"/>
  <c r="DW42" i="61" s="1"/>
  <c r="DW40" i="11"/>
  <c r="DW40" i="61" s="1"/>
  <c r="DW38" i="11"/>
  <c r="DW38" i="61" s="1"/>
  <c r="DW36" i="11"/>
  <c r="DW36" i="61" s="1"/>
  <c r="DW34" i="11"/>
  <c r="DW34" i="61" s="1"/>
  <c r="DW32" i="11"/>
  <c r="DW32" i="61" s="1"/>
  <c r="DW30" i="11"/>
  <c r="DW30" i="61" s="1"/>
  <c r="DW28" i="11"/>
  <c r="DW28" i="61" s="1"/>
  <c r="DW26" i="11"/>
  <c r="DW26" i="61" s="1"/>
  <c r="DW24" i="11"/>
  <c r="DW24" i="61" s="1"/>
  <c r="DW22" i="11"/>
  <c r="DW22" i="61" s="1"/>
  <c r="DW20" i="11"/>
  <c r="DW20" i="61" s="1"/>
  <c r="DW18" i="11"/>
  <c r="DW18" i="61" s="1"/>
  <c r="DW16" i="11"/>
  <c r="DW16" i="61" s="1"/>
  <c r="DW13" i="11"/>
  <c r="DW13" i="61" s="1"/>
  <c r="DW9" i="11"/>
  <c r="DW9" i="61" s="1"/>
  <c r="DW5" i="11"/>
  <c r="DW5" i="61" s="1"/>
  <c r="DW15" i="11"/>
  <c r="DW15" i="61" s="1"/>
  <c r="DW11" i="11"/>
  <c r="DW11" i="61" s="1"/>
  <c r="DW7" i="11"/>
  <c r="DW7" i="61" s="1"/>
  <c r="DW6" i="11"/>
  <c r="DW6" i="61" s="1"/>
  <c r="DW35" i="11"/>
  <c r="DW35" i="61" s="1"/>
  <c r="DW33" i="11"/>
  <c r="DW33" i="61" s="1"/>
  <c r="DW31" i="11"/>
  <c r="DW31" i="61" s="1"/>
  <c r="DW29" i="11"/>
  <c r="DW29" i="61" s="1"/>
  <c r="DW27" i="11"/>
  <c r="DW27" i="61" s="1"/>
  <c r="DW25" i="11"/>
  <c r="DW25" i="61" s="1"/>
  <c r="DW23" i="11"/>
  <c r="DW23" i="61" s="1"/>
  <c r="DW21" i="11"/>
  <c r="DW21" i="61" s="1"/>
  <c r="DW19" i="11"/>
  <c r="DW19" i="61" s="1"/>
  <c r="DW17" i="11"/>
  <c r="DW17" i="61" s="1"/>
  <c r="DW12" i="11"/>
  <c r="DW12" i="61" s="1"/>
  <c r="DW8" i="11"/>
  <c r="DW8" i="61" s="1"/>
  <c r="DW14" i="11"/>
  <c r="DW14" i="61" s="1"/>
  <c r="DW10" i="11"/>
  <c r="DW10" i="61" s="1"/>
  <c r="DW4" i="11"/>
  <c r="DW4" i="61" s="1"/>
  <c r="C716" i="40"/>
  <c r="C706" i="40"/>
  <c r="C698" i="40"/>
  <c r="C693" i="40"/>
  <c r="DW124" i="61" l="1"/>
  <c r="D14" i="28"/>
  <c r="C728" i="40"/>
  <c r="F728" i="40"/>
  <c r="G728" i="40"/>
  <c r="E136" i="28" l="1"/>
  <c r="D678" i="40"/>
  <c r="BY136" i="11"/>
  <c r="DK128" i="5"/>
  <c r="AH136" i="11"/>
  <c r="AO134" i="1" a="1"/>
  <c r="DR136" i="11"/>
  <c r="G137" i="11" a="1"/>
  <c r="BN136" i="11"/>
  <c r="AO136" i="11"/>
  <c r="D138" i="28"/>
  <c r="DQ136" i="11"/>
  <c r="BM137" i="11" a="1"/>
  <c r="P137" i="11" a="1"/>
  <c r="BR129" i="5" a="1"/>
  <c r="CG137" i="11" a="1"/>
  <c r="DJ129" i="5" a="1"/>
  <c r="AT129" i="5" a="1"/>
  <c r="BY137" i="11" a="1"/>
  <c r="AL134" i="1" a="1"/>
  <c r="I128" i="5"/>
  <c r="DM129" i="5" a="1"/>
  <c r="CO126" i="17" a="1"/>
  <c r="DP137" i="11" a="1"/>
  <c r="B285" i="28"/>
  <c r="BH136" i="11"/>
  <c r="CJ129" i="5" a="1"/>
  <c r="AP125" i="17"/>
  <c r="DU148" i="28"/>
  <c r="CF128" i="5"/>
  <c r="AA137" i="11" a="1"/>
  <c r="BQ129" i="5" a="1"/>
  <c r="CR125" i="17"/>
  <c r="BF128" i="5"/>
  <c r="AD136" i="11"/>
  <c r="CI129" i="5" a="1"/>
  <c r="AR129" i="5" a="1"/>
  <c r="CT126" i="17" a="1"/>
  <c r="AB134" i="1" a="1"/>
  <c r="C134" i="1" a="1"/>
  <c r="CW136" i="11"/>
  <c r="DL125" i="17"/>
  <c r="DB129" i="5" a="1"/>
  <c r="CP125" i="17"/>
  <c r="DA136" i="11"/>
  <c r="BM129" i="5" a="1"/>
  <c r="N125" i="17"/>
  <c r="AF137" i="11" a="1"/>
  <c r="CO129" i="5" a="1"/>
  <c r="CZ129" i="5" a="1"/>
  <c r="C129" i="12"/>
  <c r="DQ128" i="5"/>
  <c r="I129" i="5" a="1"/>
  <c r="AO125" i="17"/>
  <c r="BZ137" i="11" a="1"/>
  <c r="CU125" i="17"/>
  <c r="CX125" i="17"/>
  <c r="BY126" i="17" a="1"/>
  <c r="BE129" i="5" a="1"/>
  <c r="AM134" i="1" a="1"/>
  <c r="AP126" i="17" a="1"/>
  <c r="BQ128" i="5"/>
  <c r="AX137" i="11" a="1"/>
  <c r="CR137" i="11" a="1"/>
  <c r="AQ129" i="5" a="1"/>
  <c r="DJ125" i="17"/>
  <c r="DS129" i="5" a="1"/>
  <c r="AK128" i="5"/>
  <c r="CL137" i="11" a="1"/>
  <c r="DJ128" i="5"/>
  <c r="E125" i="17"/>
  <c r="CC136" i="11"/>
  <c r="AH137" i="11" a="1"/>
  <c r="U126" i="17" a="1"/>
  <c r="D129" i="5" a="1"/>
  <c r="CK137" i="11" a="1"/>
  <c r="M129" i="5" a="1"/>
  <c r="ED137" i="11" a="1"/>
  <c r="BK129" i="5" a="1"/>
  <c r="EB137" i="11" a="1"/>
  <c r="CA136" i="11"/>
  <c r="AD128" i="5"/>
  <c r="CA126" i="17" a="1"/>
  <c r="AR137" i="11" a="1"/>
  <c r="CN136" i="11"/>
  <c r="CB125" i="17"/>
  <c r="S125" i="17"/>
  <c r="AG125" i="17"/>
  <c r="CE125" i="17"/>
  <c r="AB137" i="11" a="1"/>
  <c r="CK125" i="17"/>
  <c r="DD128" i="5"/>
  <c r="CU137" i="11" a="1"/>
  <c r="BM136" i="11"/>
  <c r="BS128" i="5"/>
  <c r="CP136" i="11"/>
  <c r="BS137" i="11" a="1"/>
  <c r="DL137" i="11" a="1"/>
  <c r="AM125" i="17"/>
  <c r="DA137" i="11" a="1"/>
  <c r="BU128" i="5"/>
  <c r="CY125" i="17"/>
  <c r="AQ126" i="17" a="1"/>
  <c r="N128" i="5"/>
  <c r="CK128" i="5"/>
  <c r="AX126" i="17" a="1"/>
  <c r="CY136" i="11"/>
  <c r="AP129" i="5" a="1"/>
  <c r="DB126" i="17" a="1"/>
  <c r="CB129" i="5" a="1"/>
  <c r="DD137" i="11" a="1"/>
  <c r="BO125" i="17"/>
  <c r="BK126" i="17" a="1"/>
  <c r="AY136" i="11"/>
  <c r="BR136" i="11"/>
  <c r="C128" i="5"/>
  <c r="DE129" i="5" a="1"/>
  <c r="AN128" i="5"/>
  <c r="BE136" i="11"/>
  <c r="R125" i="17"/>
  <c r="BA137" i="11" a="1"/>
  <c r="K125" i="17"/>
  <c r="EB136" i="11"/>
  <c r="BD128" i="5"/>
  <c r="BW137" i="11" a="1"/>
  <c r="V128" i="5"/>
  <c r="AW125" i="17"/>
  <c r="DE136" i="11"/>
  <c r="BT125" i="17"/>
  <c r="AT137" i="11" a="1"/>
  <c r="DT136" i="11"/>
  <c r="CT137" i="11" a="1"/>
  <c r="H125" i="17"/>
  <c r="BA125" i="17"/>
  <c r="BB137" i="11" a="1"/>
  <c r="AH126" i="17" a="1"/>
  <c r="AY129" i="5" a="1"/>
  <c r="CC125" i="17"/>
  <c r="DP129" i="5" a="1"/>
  <c r="C129" i="5" a="1"/>
  <c r="AP136" i="11"/>
  <c r="DC137" i="11" a="1"/>
  <c r="AQ128" i="5"/>
  <c r="DB128" i="5"/>
  <c r="BE125" i="17"/>
  <c r="BF136" i="11"/>
  <c r="CZ125" i="17"/>
  <c r="AV125" i="17"/>
  <c r="AX128" i="5"/>
  <c r="AF126" i="17" a="1"/>
  <c r="Z134" i="1" a="1"/>
  <c r="CR136" i="11"/>
  <c r="EF136" i="11"/>
  <c r="R134" i="1" a="1"/>
  <c r="BP128" i="5"/>
  <c r="DT137" i="11" a="1"/>
  <c r="DP136" i="11"/>
  <c r="CQ128" i="5"/>
  <c r="CF137" i="11" a="1"/>
  <c r="DH129" i="5" a="1"/>
  <c r="AK137" i="11" a="1"/>
  <c r="DK125" i="17"/>
  <c r="DD125" i="17"/>
  <c r="AV126" i="17" a="1"/>
  <c r="BE126" i="17" a="1"/>
  <c r="AE129" i="5" a="1"/>
  <c r="DS137" i="11" a="1"/>
  <c r="BJ125" i="17"/>
  <c r="W134" i="1" a="1"/>
  <c r="BF129" i="5" a="1"/>
  <c r="CI137" i="11" a="1"/>
  <c r="P128" i="5"/>
  <c r="DF126" i="17" a="1"/>
  <c r="K136" i="11"/>
  <c r="AY128" i="5"/>
  <c r="M136" i="11"/>
  <c r="AQ125" i="17"/>
  <c r="CD137" i="11" a="1"/>
  <c r="K137" i="11" a="1"/>
  <c r="CU136" i="11"/>
  <c r="DR129" i="5" a="1"/>
  <c r="E134" i="1" a="1"/>
  <c r="BX129" i="5" a="1"/>
  <c r="BM125" i="17"/>
  <c r="CJ126" i="17" a="1"/>
  <c r="DG126" i="17" a="1"/>
  <c r="L128" i="5"/>
  <c r="AN137" i="11" a="1"/>
  <c r="W126" i="17" a="1"/>
  <c r="DR125" i="17"/>
  <c r="AV129" i="5" a="1"/>
  <c r="DF136" i="11"/>
  <c r="CT129" i="5" a="1"/>
  <c r="BC125" i="17"/>
  <c r="AA128" i="5"/>
  <c r="AB129" i="5" a="1"/>
  <c r="DB137" i="11" a="1"/>
  <c r="T125" i="17"/>
  <c r="DU137" i="11" a="1"/>
  <c r="CW137" i="11" a="1"/>
  <c r="DW136" i="11"/>
  <c r="AY137" i="11" a="1"/>
  <c r="BG136" i="11"/>
  <c r="Z126" i="17" a="1"/>
  <c r="Q137" i="11" a="1"/>
  <c r="CS136" i="11"/>
  <c r="CG129" i="5" a="1"/>
  <c r="BJ128" i="5"/>
  <c r="CK126" i="17" a="1"/>
  <c r="AL125" i="17"/>
  <c r="BC129" i="5" a="1"/>
  <c r="AT125" i="17"/>
  <c r="K128" i="5"/>
  <c r="BG126" i="17" a="1"/>
  <c r="AK126" i="17" a="1"/>
  <c r="U134" i="1" a="1"/>
  <c r="DP126" i="17" a="1"/>
  <c r="AT136" i="11"/>
  <c r="DL126" i="17" a="1"/>
  <c r="AL136" i="11"/>
  <c r="DT125" i="17"/>
  <c r="BS136" i="11"/>
  <c r="L125" i="17"/>
  <c r="CN137" i="11" a="1"/>
  <c r="CG128" i="5"/>
  <c r="DL136" i="11"/>
  <c r="DN128" i="5"/>
  <c r="BD126" i="17" a="1"/>
  <c r="M134" i="1" a="1"/>
  <c r="CD129" i="5" a="1"/>
  <c r="CR128" i="5"/>
  <c r="DN136" i="11"/>
  <c r="BU136" i="11"/>
  <c r="K126" i="17" a="1"/>
  <c r="X129" i="5" a="1"/>
  <c r="DL128" i="5"/>
  <c r="AB126" i="17" a="1"/>
  <c r="AL126" i="17" a="1"/>
  <c r="BO136" i="11"/>
  <c r="BO129" i="5" a="1"/>
  <c r="I137" i="11" a="1"/>
  <c r="G134" i="1" a="1"/>
  <c r="AH128" i="5"/>
  <c r="BW126" i="17" a="1"/>
  <c r="C136" i="11"/>
  <c r="CS128" i="5"/>
  <c r="AT126" i="17" a="1"/>
  <c r="Q129" i="5" a="1"/>
  <c r="DL129" i="5" a="1"/>
  <c r="P129" i="5" a="1"/>
  <c r="Z128" i="5"/>
  <c r="AU129" i="5" a="1"/>
  <c r="E129" i="5" a="1"/>
  <c r="O129" i="5" a="1"/>
  <c r="BY129" i="5" a="1"/>
  <c r="CF126" i="17" a="1"/>
  <c r="DR137" i="11" a="1"/>
  <c r="AC129" i="5" a="1"/>
  <c r="M125" i="17"/>
  <c r="AU125" i="17"/>
  <c r="G126" i="17" a="1"/>
  <c r="BP126" i="17" a="1"/>
  <c r="BO128" i="5"/>
  <c r="D134" i="1" a="1"/>
  <c r="BD129" i="5" a="1"/>
  <c r="DH136" i="11"/>
  <c r="BD137" i="11" a="1"/>
  <c r="AK134" i="1" a="1"/>
  <c r="DC125" i="17"/>
  <c r="CU126" i="17" a="1"/>
  <c r="AF136" i="11"/>
  <c r="CX126" i="17" a="1"/>
  <c r="J137" i="11" a="1"/>
  <c r="CC137" i="11" a="1"/>
  <c r="DO137" i="11" a="1"/>
  <c r="DA128" i="5"/>
  <c r="X137" i="11" a="1"/>
  <c r="AI125" i="17"/>
  <c r="BV136" i="11"/>
  <c r="DO129" i="5" a="1"/>
  <c r="AI137" i="11" a="1"/>
  <c r="AG126" i="17" a="1"/>
  <c r="AK125" i="17"/>
  <c r="BF125" i="17"/>
  <c r="DB125" i="17"/>
  <c r="S126" i="17" a="1"/>
  <c r="DR126" i="17" a="1"/>
  <c r="AN129" i="5" a="1"/>
  <c r="AN126" i="17" a="1"/>
  <c r="Y128" i="5"/>
  <c r="CZ137" i="11" a="1"/>
  <c r="CA125" i="17"/>
  <c r="CD128" i="5"/>
  <c r="U129" i="5" a="1"/>
  <c r="AC136" i="11"/>
  <c r="BL136" i="11"/>
  <c r="DV137" i="11" a="1"/>
  <c r="S128" i="5"/>
  <c r="AG134" i="1" a="1"/>
  <c r="DA126" i="17" a="1"/>
  <c r="BG129" i="5" a="1"/>
  <c r="DI126" i="17" a="1"/>
  <c r="AM129" i="5" a="1"/>
  <c r="BH128" i="5"/>
  <c r="BV126" i="17" a="1"/>
  <c r="V126" i="17" a="1"/>
  <c r="BT137" i="11" a="1"/>
  <c r="EH137" i="11" a="1"/>
  <c r="CH128" i="5"/>
  <c r="W137" i="11" a="1"/>
  <c r="AE126" i="17" a="1"/>
  <c r="AS128" i="5"/>
  <c r="CY137" i="11" a="1"/>
  <c r="AY125" i="17"/>
  <c r="DE126" i="17" a="1"/>
  <c r="CX128" i="5"/>
  <c r="DM128" i="5"/>
  <c r="AJ136" i="11"/>
  <c r="BR128" i="5"/>
  <c r="DQ126" i="17" a="1"/>
  <c r="AC128" i="5"/>
  <c r="CE129" i="5" a="1"/>
  <c r="CY126" i="17" a="1"/>
  <c r="Q134" i="1" a="1"/>
  <c r="DD136" i="11"/>
  <c r="DI137" i="11" a="1"/>
  <c r="AZ136" i="11"/>
  <c r="BC136" i="11"/>
  <c r="Z129" i="5" a="1"/>
  <c r="C138" i="28"/>
  <c r="AT128" i="5"/>
  <c r="AF129" i="5" a="1"/>
  <c r="CS137" i="11" a="1"/>
  <c r="CM126" i="17" a="1"/>
  <c r="AM128" i="5"/>
  <c r="DB136" i="11"/>
  <c r="AI126" i="17" a="1"/>
  <c r="BS126" i="17" a="1"/>
  <c r="CF136" i="11"/>
  <c r="CE137" i="11" a="1"/>
  <c r="N129" i="5" a="1"/>
  <c r="CO137" i="11" a="1"/>
  <c r="CH126" i="17" a="1"/>
  <c r="BL129" i="5" a="1"/>
  <c r="CD126" i="17" a="1"/>
  <c r="AM137" i="11" a="1"/>
  <c r="CK136" i="11"/>
  <c r="AH134" i="1" a="1"/>
  <c r="EG136" i="11"/>
  <c r="BP136" i="11"/>
  <c r="X136" i="11"/>
  <c r="BX128" i="5"/>
  <c r="AW136" i="11"/>
  <c r="R128" i="5"/>
  <c r="CY128" i="5"/>
  <c r="AC126" i="17" a="1"/>
  <c r="CD136" i="11"/>
  <c r="DT128" i="5"/>
  <c r="AZ137" i="11" a="1"/>
  <c r="DH125" i="17"/>
  <c r="F136" i="11"/>
  <c r="CV137" i="11" a="1"/>
  <c r="DC128" i="5"/>
  <c r="DC126" i="17" a="1"/>
  <c r="X125" i="17"/>
  <c r="CH136" i="11"/>
  <c r="BE137" i="11" a="1"/>
  <c r="BZ125" i="17"/>
  <c r="CB136" i="11"/>
  <c r="T126" i="17" a="1"/>
  <c r="O134" i="1" a="1"/>
  <c r="EJ137" i="11" a="1"/>
  <c r="DO128" i="5"/>
  <c r="AJ126" i="17" a="1"/>
  <c r="DJ137" i="11" a="1"/>
  <c r="BU137" i="11" a="1"/>
  <c r="N137" i="11" a="1"/>
  <c r="Y137" i="11" a="1"/>
  <c r="V137" i="11" a="1"/>
  <c r="DE128" i="5"/>
  <c r="DU136" i="11"/>
  <c r="CO125" i="17"/>
  <c r="AG128" i="5"/>
  <c r="DM137" i="11" a="1"/>
  <c r="AI136" i="11"/>
  <c r="DI125" i="17"/>
  <c r="BZ136" i="11"/>
  <c r="DS126" i="17" a="1"/>
  <c r="DH126" i="17" a="1"/>
  <c r="X128" i="5"/>
  <c r="C539" i="28"/>
  <c r="BU125" i="17"/>
  <c r="DV136" i="11"/>
  <c r="G129" i="5" a="1"/>
  <c r="CA128" i="5"/>
  <c r="BI129" i="5" a="1"/>
  <c r="CB137" i="11" a="1"/>
  <c r="DP128" i="5"/>
  <c r="D539" i="28"/>
  <c r="CJ137" i="11" a="1"/>
  <c r="S136" i="11"/>
  <c r="AL129" i="5" a="1"/>
  <c r="EC137" i="11" a="1"/>
  <c r="DS125" i="17"/>
  <c r="J134" i="1" a="1"/>
  <c r="L134" i="1" a="1"/>
  <c r="H134" i="1" a="1"/>
  <c r="CB126" i="17" a="1"/>
  <c r="CH129" i="5" a="1"/>
  <c r="AU126" i="17" a="1"/>
  <c r="DT126" i="17" a="1"/>
  <c r="CY129" i="5" a="1"/>
  <c r="AE137" i="11" a="1"/>
  <c r="R137" i="11" a="1"/>
  <c r="E137" i="11" a="1"/>
  <c r="E126" i="17" a="1"/>
  <c r="BV125" i="17"/>
  <c r="BD136" i="11"/>
  <c r="DX136" i="11"/>
  <c r="W128" i="5"/>
  <c r="BD125" i="17"/>
  <c r="O137" i="11" a="1"/>
  <c r="DF128" i="5"/>
  <c r="CF129" i="5" a="1"/>
  <c r="CT136" i="11"/>
  <c r="BH125" i="17"/>
  <c r="DK129" i="5" a="1"/>
  <c r="DD126" i="17" a="1"/>
  <c r="BS129" i="5" a="1"/>
  <c r="EI137" i="11" a="1"/>
  <c r="EA136" i="11"/>
  <c r="CV126" i="17" a="1"/>
  <c r="BW129" i="5" a="1"/>
  <c r="AK136" i="11"/>
  <c r="BO137" i="11" a="1"/>
  <c r="DO126" i="17" a="1"/>
  <c r="J125" i="17"/>
  <c r="AN134" i="1" a="1"/>
  <c r="CF125" i="17"/>
  <c r="BY128" i="5"/>
  <c r="CN126" i="17" a="1"/>
  <c r="CT125" i="17"/>
  <c r="O128" i="5"/>
  <c r="Y129" i="5" a="1"/>
  <c r="F125" i="17"/>
  <c r="O125" i="17"/>
  <c r="DU147" i="28"/>
  <c r="BN125" i="17"/>
  <c r="AW126" i="17" a="1"/>
  <c r="CR126" i="17" a="1"/>
  <c r="AS137" i="11" a="1"/>
  <c r="CK129" i="5" a="1"/>
  <c r="BH129" i="5" a="1"/>
  <c r="CV128" i="5"/>
  <c r="U137" i="11" a="1"/>
  <c r="BQ125" i="17"/>
  <c r="BO126" i="17" a="1"/>
  <c r="CC126" i="17" a="1"/>
  <c r="D137" i="11" a="1"/>
  <c r="U136" i="11"/>
  <c r="BC126" i="17" a="1"/>
  <c r="CX137" i="11" a="1"/>
  <c r="CI125" i="17"/>
  <c r="AX136" i="11"/>
  <c r="DQ137" i="11" a="1"/>
  <c r="E539" i="28"/>
  <c r="AD129" i="5" a="1"/>
  <c r="DI136" i="11"/>
  <c r="EE137" i="11" a="1"/>
  <c r="C125" i="17"/>
  <c r="CZ126" i="17" a="1"/>
  <c r="V125" i="17"/>
  <c r="BM128" i="5"/>
  <c r="F128" i="5"/>
  <c r="AJ128" i="5"/>
  <c r="H539" i="28"/>
  <c r="DA129" i="5" a="1"/>
  <c r="DK137" i="11" a="1"/>
  <c r="Y134" i="1" a="1"/>
  <c r="L129" i="5" a="1"/>
  <c r="M126" i="17" a="1"/>
  <c r="CH137" i="11" a="1"/>
  <c r="BB128" i="5"/>
  <c r="DO136" i="11"/>
  <c r="AQ136" i="11"/>
  <c r="BR125" i="17"/>
  <c r="AF134" i="1" a="1"/>
  <c r="Z136" i="11"/>
  <c r="DG125" i="17"/>
  <c r="L137" i="11" a="1"/>
  <c r="BU129" i="5" a="1"/>
  <c r="CN125" i="17"/>
  <c r="G128" i="5"/>
  <c r="I136" i="11"/>
  <c r="CZ136" i="11"/>
  <c r="G539" i="28"/>
  <c r="BL126" i="17" a="1"/>
  <c r="AG129" i="5" a="1"/>
  <c r="CG125" i="17"/>
  <c r="V136" i="11"/>
  <c r="CS125" i="17"/>
  <c r="BA126" i="17" a="1"/>
  <c r="DE137" i="11" a="1"/>
  <c r="AJ137" i="11" a="1"/>
  <c r="BR126" i="17" a="1"/>
  <c r="BU126" i="17" a="1"/>
  <c r="R126" i="17" a="1"/>
  <c r="BL125" i="17"/>
  <c r="BV128" i="5"/>
  <c r="BE128" i="5"/>
  <c r="X134" i="1" a="1"/>
  <c r="AA126" i="17" a="1"/>
  <c r="BR137" i="11" a="1"/>
  <c r="BN128" i="5"/>
  <c r="BA136" i="11"/>
  <c r="E136" i="11"/>
  <c r="BV129" i="5" a="1"/>
  <c r="R129" i="5" a="1"/>
  <c r="AS136" i="11"/>
  <c r="CP137" i="11" a="1"/>
  <c r="T129" i="5" a="1"/>
  <c r="AZ126" i="17" a="1"/>
  <c r="AZ128" i="5"/>
  <c r="DI129" i="5" a="1"/>
  <c r="CJ136" i="11"/>
  <c r="Q126" i="17" a="1"/>
  <c r="M128" i="5"/>
  <c r="BG128" i="5"/>
  <c r="DK126" i="17" a="1"/>
  <c r="BL128" i="5"/>
  <c r="CE136" i="11"/>
  <c r="CL128" i="5"/>
  <c r="CZ128" i="5"/>
  <c r="AO137" i="11" a="1"/>
  <c r="CM128" i="5"/>
  <c r="P126" i="17" a="1"/>
  <c r="DH137" i="11" a="1"/>
  <c r="AM136" i="11"/>
  <c r="CJ125" i="17"/>
  <c r="AI128" i="5"/>
  <c r="DS128" i="5"/>
  <c r="EG137" i="11" a="1"/>
  <c r="BI125" i="17"/>
  <c r="I125" i="17"/>
  <c r="BB136" i="11"/>
  <c r="AY126" i="17" a="1"/>
  <c r="CG126" i="17" a="1"/>
  <c r="AC137" i="11" a="1"/>
  <c r="C126" i="17" a="1"/>
  <c r="AD126" i="17" a="1"/>
  <c r="AG136" i="11"/>
  <c r="CL136" i="11"/>
  <c r="AA136" i="11"/>
  <c r="AW128" i="5"/>
  <c r="DF137" i="11" a="1"/>
  <c r="AV128" i="5"/>
  <c r="CS126" i="17" a="1"/>
  <c r="DQ125" i="17"/>
  <c r="BW125" i="17"/>
  <c r="BJ136" i="11"/>
  <c r="AK129" i="5" a="1"/>
  <c r="C137" i="11" a="1"/>
  <c r="AX129" i="5" a="1"/>
  <c r="DF125" i="17"/>
  <c r="CI126" i="17" a="1"/>
  <c r="AV136" i="11"/>
  <c r="AA134" i="1" a="1"/>
  <c r="DM126" i="17" a="1"/>
  <c r="BP129" i="5" a="1"/>
  <c r="CX136" i="11"/>
  <c r="L136" i="11"/>
  <c r="CM137" i="11" a="1"/>
  <c r="DN137" i="11" a="1"/>
  <c r="U128" i="5"/>
  <c r="AC134" i="1" a="1"/>
  <c r="DP125" i="17"/>
  <c r="DZ136" i="11"/>
  <c r="BZ128" i="5"/>
  <c r="AH129" i="5" a="1"/>
  <c r="DA125" i="17"/>
  <c r="DY137" i="11" a="1"/>
  <c r="BT136" i="11"/>
  <c r="BN137" i="11" a="1"/>
  <c r="BW128" i="5"/>
  <c r="DU155" i="28"/>
  <c r="BM126" i="17" a="1"/>
  <c r="BQ126" i="17" a="1"/>
  <c r="AJ134" i="1" a="1"/>
  <c r="EI136" i="11"/>
  <c r="BG125" i="17"/>
  <c r="BA129" i="5" a="1"/>
  <c r="AU128" i="5"/>
  <c r="K129" i="5" a="1"/>
  <c r="DS136" i="11"/>
  <c r="V134" i="1" a="1"/>
  <c r="W129" i="5" a="1"/>
  <c r="AE134" i="1" a="1"/>
  <c r="CQ136" i="11"/>
  <c r="AR126" i="17" a="1"/>
  <c r="O126" i="17" a="1"/>
  <c r="BN126" i="17" a="1"/>
  <c r="CM129" i="5" a="1"/>
  <c r="AR125" i="17"/>
  <c r="T136" i="11"/>
  <c r="Q125" i="17"/>
  <c r="DW137" i="11" a="1"/>
  <c r="BI126" i="17" a="1"/>
  <c r="CR129" i="5" a="1"/>
  <c r="J128" i="5"/>
  <c r="AU136" i="11"/>
  <c r="AG137" i="11" a="1"/>
  <c r="BY125" i="17"/>
  <c r="Y125" i="17"/>
  <c r="CL129" i="5" a="1"/>
  <c r="L126" i="17" a="1"/>
  <c r="CI136" i="11"/>
  <c r="AE125" i="17"/>
  <c r="AF128" i="5"/>
  <c r="BB129" i="5" a="1"/>
  <c r="CV125" i="17"/>
  <c r="V129" i="5" a="1"/>
  <c r="I134" i="1" a="1"/>
  <c r="CS129" i="5" a="1"/>
  <c r="AS126" i="17" a="1"/>
  <c r="BS125" i="17"/>
  <c r="U125" i="17"/>
  <c r="N126" i="17" a="1"/>
  <c r="BL137" i="11" a="1"/>
  <c r="CB128" i="5"/>
  <c r="E128" i="5"/>
  <c r="W125" i="17"/>
  <c r="BC137" i="11" a="1"/>
  <c r="Y136" i="11"/>
  <c r="H128" i="5"/>
  <c r="AC125" i="17"/>
  <c r="AI129" i="5" a="1"/>
  <c r="R136" i="11"/>
  <c r="BX136" i="11"/>
  <c r="BP125" i="17"/>
  <c r="DO125" i="17"/>
  <c r="CE128" i="5"/>
  <c r="BJ126" i="17" a="1"/>
  <c r="DX137" i="11" a="1"/>
  <c r="CU128" i="5"/>
  <c r="DN129" i="5" a="1"/>
  <c r="DY136" i="11"/>
  <c r="AH125" i="17"/>
  <c r="AS129" i="5" a="1"/>
  <c r="CO136" i="11"/>
  <c r="CQ126" i="17" a="1"/>
  <c r="DG136" i="11"/>
  <c r="K134" i="1" a="1"/>
  <c r="P134" i="1" a="1"/>
  <c r="DH128" i="5"/>
  <c r="S137" i="11" a="1"/>
  <c r="H136" i="11"/>
  <c r="AB136" i="11"/>
  <c r="CD125" i="17"/>
  <c r="BI137" i="11" a="1"/>
  <c r="G136" i="11"/>
  <c r="DJ136" i="11"/>
  <c r="DC136" i="11"/>
  <c r="BH137" i="11" a="1"/>
  <c r="AX125" i="17"/>
  <c r="BK128" i="5"/>
  <c r="C130" i="12" a="1"/>
  <c r="CQ137" i="11" a="1"/>
  <c r="BT128" i="5"/>
  <c r="DG128" i="5"/>
  <c r="T128" i="5"/>
  <c r="BZ126" i="17" a="1"/>
  <c r="J126" i="17" a="1"/>
  <c r="W136" i="11"/>
  <c r="AJ129" i="5" a="1"/>
  <c r="BA128" i="5"/>
  <c r="AZ129" i="5" a="1"/>
  <c r="F129" i="5" a="1"/>
  <c r="CG136" i="11"/>
  <c r="DG129" i="5" a="1"/>
  <c r="AO128" i="5"/>
  <c r="DK136" i="11"/>
  <c r="BQ136" i="11"/>
  <c r="AW129" i="5" a="1"/>
  <c r="CW126" i="17" a="1"/>
  <c r="AE136" i="11"/>
  <c r="CL125" i="17"/>
  <c r="EH136" i="11"/>
  <c r="AB128" i="5"/>
  <c r="ED136" i="11"/>
  <c r="BF137" i="11" a="1"/>
  <c r="AD125" i="17"/>
  <c r="CJ128" i="5"/>
  <c r="BJ129" i="5" a="1"/>
  <c r="J129" i="5" a="1"/>
  <c r="BF126" i="17" a="1"/>
  <c r="X126" i="17" a="1"/>
  <c r="Q136" i="11"/>
  <c r="BG137" i="11" a="1"/>
  <c r="AQ137" i="11" a="1"/>
  <c r="H129" i="5" a="1"/>
  <c r="CQ129" i="5" a="1"/>
  <c r="G125" i="17"/>
  <c r="CQ125" i="17"/>
  <c r="EE136" i="11"/>
  <c r="AR136" i="11"/>
  <c r="CL126" i="17" a="1"/>
  <c r="EJ136" i="11"/>
  <c r="AF125" i="17"/>
  <c r="CX129" i="5" a="1"/>
  <c r="CI128" i="5"/>
  <c r="BZ129" i="5" a="1"/>
  <c r="N136" i="11"/>
  <c r="CU129" i="5" a="1"/>
  <c r="BK125" i="17"/>
  <c r="J136" i="11"/>
  <c r="DF129" i="5" a="1"/>
  <c r="S129" i="5" a="1"/>
  <c r="BP137" i="11" a="1"/>
  <c r="Z137" i="11" a="1"/>
  <c r="CP128" i="5"/>
  <c r="S134" i="1" a="1"/>
  <c r="AB125" i="17"/>
  <c r="DC129" i="5" a="1"/>
  <c r="AD134" i="1" a="1"/>
  <c r="AS125" i="17"/>
  <c r="AN136" i="11"/>
  <c r="BV137" i="11" a="1"/>
  <c r="CV136" i="11"/>
  <c r="DZ137" i="11" a="1"/>
  <c r="AA125" i="17"/>
  <c r="AW137" i="11" a="1"/>
  <c r="AI134" i="1" a="1"/>
  <c r="BX126" i="17" a="1"/>
  <c r="AN125" i="17"/>
  <c r="CH125" i="17"/>
  <c r="DG137" i="11" a="1"/>
  <c r="DD129" i="5" a="1"/>
  <c r="F134" i="1" a="1"/>
  <c r="BT126" i="17" a="1"/>
  <c r="AA129" i="5" a="1"/>
  <c r="BX125" i="17"/>
  <c r="F539" i="28"/>
  <c r="AL128" i="5"/>
  <c r="CP129" i="5" a="1"/>
  <c r="BK136" i="11"/>
  <c r="E133" i="1"/>
  <c r="CW129" i="5" a="1"/>
  <c r="AZ125" i="17"/>
  <c r="CN128" i="5"/>
  <c r="CN129" i="5" a="1"/>
  <c r="BH126" i="17" a="1"/>
  <c r="CP126" i="17" a="1"/>
  <c r="BX137" i="11" a="1"/>
  <c r="BC128" i="5"/>
  <c r="O136" i="11"/>
  <c r="BQ137" i="11" a="1"/>
  <c r="AL137" i="11" a="1"/>
  <c r="AE128" i="5"/>
  <c r="T134" i="1" a="1"/>
  <c r="CT128" i="5"/>
  <c r="D273" i="15"/>
  <c r="AR128" i="5"/>
  <c r="EF137" i="11" a="1"/>
  <c r="DT129" i="5" a="1"/>
  <c r="AO126" i="17" a="1"/>
  <c r="AU137" i="11" a="1"/>
  <c r="T137" i="11" a="1"/>
  <c r="P136" i="11"/>
  <c r="BB126" i="17" a="1"/>
  <c r="BW136" i="11"/>
  <c r="BB125" i="17"/>
  <c r="DE125" i="17"/>
  <c r="AM126" i="17" a="1"/>
  <c r="DI128" i="5"/>
  <c r="D126" i="17" a="1"/>
  <c r="DN126" i="17" a="1"/>
  <c r="AV137" i="11" a="1"/>
  <c r="DU146" i="28"/>
  <c r="N134" i="1" a="1"/>
  <c r="BI136" i="11"/>
  <c r="EC136" i="11"/>
  <c r="CM125" i="17"/>
  <c r="H126" i="17" a="1"/>
  <c r="CC129" i="5" a="1"/>
  <c r="H137" i="11" a="1"/>
  <c r="CW128" i="5"/>
  <c r="DM136" i="11"/>
  <c r="AO129" i="5" a="1"/>
  <c r="BN129" i="5" a="1"/>
  <c r="DU154" i="28"/>
  <c r="DQ129" i="5" a="1"/>
  <c r="CE126" i="17" a="1"/>
  <c r="AJ125" i="17"/>
  <c r="CW125" i="17"/>
  <c r="AP128" i="5"/>
  <c r="Q128" i="5"/>
  <c r="AP137" i="11" a="1"/>
  <c r="BJ137" i="11" a="1"/>
  <c r="DN125" i="17"/>
  <c r="F126" i="17" a="1"/>
  <c r="BI128" i="5"/>
  <c r="CM136" i="11"/>
  <c r="BK137" i="11" a="1"/>
  <c r="DR128" i="5"/>
  <c r="DJ126" i="17" a="1"/>
  <c r="CO128" i="5"/>
  <c r="CA129" i="5" a="1"/>
  <c r="P125" i="17"/>
  <c r="Y126" i="17" a="1"/>
  <c r="F137" i="11" a="1"/>
  <c r="Z125" i="17"/>
  <c r="I126" i="17" a="1"/>
  <c r="M137" i="11" a="1"/>
  <c r="BT129" i="5" a="1"/>
  <c r="CV129" i="5" a="1"/>
  <c r="CA137" i="11" a="1"/>
  <c r="DM125" i="17"/>
  <c r="CC128" i="5"/>
  <c r="DU152" i="28"/>
  <c r="AD137" i="11" a="1"/>
  <c r="AD137" i="11" l="1"/>
  <c r="CA137" i="11"/>
  <c r="CV129" i="5"/>
  <c r="BT129" i="5"/>
  <c r="M137" i="11"/>
  <c r="I126" i="17"/>
  <c r="F137" i="11"/>
  <c r="Y126" i="17"/>
  <c r="CA129" i="5"/>
  <c r="DJ126" i="17"/>
  <c r="BK137" i="11"/>
  <c r="F126" i="17"/>
  <c r="BJ137" i="11"/>
  <c r="AP137" i="11"/>
  <c r="CE126" i="17"/>
  <c r="DQ129" i="5"/>
  <c r="BN129" i="5"/>
  <c r="AO129" i="5"/>
  <c r="H137" i="11"/>
  <c r="CC129" i="5"/>
  <c r="H126" i="17"/>
  <c r="N134" i="1"/>
  <c r="AV137" i="11"/>
  <c r="DN126" i="17"/>
  <c r="D126" i="17"/>
  <c r="AM126" i="17"/>
  <c r="BB126" i="17"/>
  <c r="T137" i="11"/>
  <c r="AU137" i="11"/>
  <c r="AO126" i="17"/>
  <c r="DT129" i="5"/>
  <c r="EF137" i="11"/>
  <c r="T134" i="1"/>
  <c r="AL137" i="11"/>
  <c r="BQ137" i="11"/>
  <c r="BX137" i="11"/>
  <c r="CP126" i="17"/>
  <c r="BH126" i="17"/>
  <c r="CN129" i="5"/>
  <c r="CW129" i="5"/>
  <c r="CP129" i="5"/>
  <c r="AA129" i="5"/>
  <c r="BT126" i="17"/>
  <c r="F134" i="1"/>
  <c r="DD129" i="5"/>
  <c r="DG137" i="11"/>
  <c r="BX126" i="17"/>
  <c r="AI134" i="1"/>
  <c r="AW137" i="11"/>
  <c r="DZ137" i="11"/>
  <c r="BV137" i="11"/>
  <c r="AD134" i="1"/>
  <c r="DC129" i="5"/>
  <c r="S134" i="1"/>
  <c r="Z137" i="11"/>
  <c r="BP137" i="11"/>
  <c r="S129" i="5"/>
  <c r="DF129" i="5"/>
  <c r="CU129" i="5"/>
  <c r="BZ129" i="5"/>
  <c r="CX129" i="5"/>
  <c r="CL126" i="17"/>
  <c r="CQ129" i="5"/>
  <c r="H129" i="5"/>
  <c r="AQ137" i="11"/>
  <c r="BG137" i="11"/>
  <c r="X126" i="17"/>
  <c r="BF126" i="17"/>
  <c r="J129" i="5"/>
  <c r="BJ129" i="5"/>
  <c r="BF137" i="11"/>
  <c r="CW126" i="17"/>
  <c r="AW129" i="5"/>
  <c r="DG129" i="5"/>
  <c r="F129" i="5"/>
  <c r="AZ129" i="5"/>
  <c r="AJ129" i="5"/>
  <c r="J126" i="17"/>
  <c r="BZ126" i="17"/>
  <c r="CQ137" i="11"/>
  <c r="C130" i="12"/>
  <c r="BH137" i="11"/>
  <c r="BI137" i="11"/>
  <c r="S137" i="11"/>
  <c r="P134" i="1"/>
  <c r="K134" i="1"/>
  <c r="CQ126" i="17"/>
  <c r="AS129" i="5"/>
  <c r="DN129" i="5"/>
  <c r="DX137" i="11"/>
  <c r="BJ126" i="17"/>
  <c r="AI129" i="5"/>
  <c r="BC137" i="11"/>
  <c r="BL137" i="11"/>
  <c r="N126" i="17"/>
  <c r="AS126" i="17"/>
  <c r="CS129" i="5"/>
  <c r="I134" i="1"/>
  <c r="V129" i="5"/>
  <c r="BB129" i="5"/>
  <c r="L126" i="17"/>
  <c r="CL129" i="5"/>
  <c r="AG137" i="11"/>
  <c r="CR129" i="5"/>
  <c r="BI126" i="17"/>
  <c r="DW137" i="11"/>
  <c r="CM129" i="5"/>
  <c r="BN126" i="17"/>
  <c r="O126" i="17"/>
  <c r="AR126" i="17"/>
  <c r="AE134" i="1"/>
  <c r="W129" i="5"/>
  <c r="V134" i="1"/>
  <c r="K129" i="5"/>
  <c r="BA129" i="5"/>
  <c r="AJ134" i="1"/>
  <c r="BQ126" i="17"/>
  <c r="BM126" i="17"/>
  <c r="BN137" i="11"/>
  <c r="DY137" i="11"/>
  <c r="AH129" i="5"/>
  <c r="AC134" i="1"/>
  <c r="DN137" i="11"/>
  <c r="CM137" i="11"/>
  <c r="BP129" i="5"/>
  <c r="DM126" i="17"/>
  <c r="AA134" i="1"/>
  <c r="CI126" i="17"/>
  <c r="AX129" i="5"/>
  <c r="C137" i="11"/>
  <c r="AK129" i="5"/>
  <c r="CS126" i="17"/>
  <c r="DF137" i="11"/>
  <c r="AD126" i="17"/>
  <c r="C126" i="17"/>
  <c r="AC137" i="11"/>
  <c r="CG126" i="17"/>
  <c r="AY126" i="17"/>
  <c r="EG137" i="11"/>
  <c r="DH137" i="11"/>
  <c r="P126" i="17"/>
  <c r="AO137" i="11"/>
  <c r="DK126" i="17"/>
  <c r="Q126" i="17"/>
  <c r="DI129" i="5"/>
  <c r="AZ126" i="17"/>
  <c r="T129" i="5"/>
  <c r="CP137" i="11"/>
  <c r="R129" i="5"/>
  <c r="BV129" i="5"/>
  <c r="BR137" i="11"/>
  <c r="AA126" i="17"/>
  <c r="X134" i="1"/>
  <c r="R126" i="17"/>
  <c r="BU126" i="17"/>
  <c r="BR126" i="17"/>
  <c r="AJ137" i="11"/>
  <c r="DE137" i="11"/>
  <c r="BA126" i="17"/>
  <c r="AG129" i="5"/>
  <c r="BL126" i="17"/>
  <c r="BU129" i="5"/>
  <c r="L137" i="11"/>
  <c r="AF134" i="1"/>
  <c r="CH137" i="11"/>
  <c r="M126" i="17"/>
  <c r="L129" i="5"/>
  <c r="Y134" i="1"/>
  <c r="DK137" i="11"/>
  <c r="DA129" i="5"/>
  <c r="CZ126" i="17"/>
  <c r="EE137" i="11"/>
  <c r="AD129" i="5"/>
  <c r="DQ137" i="11"/>
  <c r="CX137" i="11"/>
  <c r="BC126" i="17"/>
  <c r="D137" i="11"/>
  <c r="CC126" i="17"/>
  <c r="BO126" i="17"/>
  <c r="U137" i="11"/>
  <c r="BH129" i="5"/>
  <c r="CK129" i="5"/>
  <c r="AS137" i="11"/>
  <c r="CR126" i="17"/>
  <c r="AW126" i="17"/>
  <c r="Y129" i="5"/>
  <c r="CN126" i="17"/>
  <c r="AN134" i="1"/>
  <c r="DO126" i="17"/>
  <c r="BO137" i="11"/>
  <c r="BW129" i="5"/>
  <c r="CV126" i="17"/>
  <c r="EI137" i="11"/>
  <c r="BS129" i="5"/>
  <c r="DD126" i="17"/>
  <c r="DK129" i="5"/>
  <c r="CF129" i="5"/>
  <c r="O137" i="11"/>
  <c r="E126" i="17"/>
  <c r="E137" i="11"/>
  <c r="R137" i="11"/>
  <c r="AE137" i="11"/>
  <c r="CY129" i="5"/>
  <c r="DT126" i="17"/>
  <c r="AU126" i="17"/>
  <c r="CH129" i="5"/>
  <c r="CB126" i="17"/>
  <c r="H134" i="1"/>
  <c r="L134" i="1"/>
  <c r="J134" i="1"/>
  <c r="EC137" i="11"/>
  <c r="AL129" i="5"/>
  <c r="CJ137" i="11"/>
  <c r="CB137" i="11"/>
  <c r="BI129" i="5"/>
  <c r="G129" i="5"/>
  <c r="DH126" i="17"/>
  <c r="DS126" i="17"/>
  <c r="DM137" i="11"/>
  <c r="V137" i="11"/>
  <c r="Y137" i="11"/>
  <c r="N137" i="11"/>
  <c r="BU137" i="11"/>
  <c r="DJ137" i="11"/>
  <c r="AJ126" i="17"/>
  <c r="EJ137" i="11"/>
  <c r="O134" i="1"/>
  <c r="T126" i="17"/>
  <c r="BE137" i="11"/>
  <c r="DC126" i="17"/>
  <c r="CV137" i="11"/>
  <c r="AZ137" i="11"/>
  <c r="AC126" i="17"/>
  <c r="AH134" i="1"/>
  <c r="AM137" i="11"/>
  <c r="CD126" i="17"/>
  <c r="BL129" i="5"/>
  <c r="CH126" i="17"/>
  <c r="CO137" i="11"/>
  <c r="N129" i="5"/>
  <c r="CE137" i="11"/>
  <c r="BS126" i="17"/>
  <c r="AI126" i="17"/>
  <c r="CM126" i="17"/>
  <c r="CS137" i="11"/>
  <c r="AF129" i="5"/>
  <c r="Z129" i="5"/>
  <c r="DI137" i="11"/>
  <c r="Q134" i="1"/>
  <c r="CY126" i="17"/>
  <c r="CE129" i="5"/>
  <c r="DQ126" i="17"/>
  <c r="DE126" i="17"/>
  <c r="CY137" i="11"/>
  <c r="AE126" i="17"/>
  <c r="W137" i="11"/>
  <c r="EH137" i="11"/>
  <c r="BT137" i="11"/>
  <c r="V126" i="17"/>
  <c r="BV126" i="17"/>
  <c r="AM129" i="5"/>
  <c r="DI126" i="17"/>
  <c r="BG129" i="5"/>
  <c r="DA126" i="17"/>
  <c r="AG134" i="1"/>
  <c r="DV137" i="11"/>
  <c r="U129" i="5"/>
  <c r="CZ137" i="11"/>
  <c r="AN126" i="17"/>
  <c r="AN129" i="5"/>
  <c r="DR126" i="17"/>
  <c r="S126" i="17"/>
  <c r="AG126" i="17"/>
  <c r="AI137" i="11"/>
  <c r="DO129" i="5"/>
  <c r="X137" i="11"/>
  <c r="DO137" i="11"/>
  <c r="CC137" i="11"/>
  <c r="J137" i="11"/>
  <c r="CX126" i="17"/>
  <c r="CU126" i="17"/>
  <c r="AK134" i="1"/>
  <c r="BD137" i="11"/>
  <c r="BD129" i="5"/>
  <c r="D134" i="1"/>
  <c r="BP126" i="17"/>
  <c r="G126" i="17"/>
  <c r="AC129" i="5"/>
  <c r="DR137" i="11"/>
  <c r="CF126" i="17"/>
  <c r="BY129" i="5"/>
  <c r="O129" i="5"/>
  <c r="E129" i="5"/>
  <c r="AU129" i="5"/>
  <c r="P129" i="5"/>
  <c r="DL129" i="5"/>
  <c r="Q129" i="5"/>
  <c r="AT126" i="17"/>
  <c r="BW126" i="17"/>
  <c r="G134" i="1"/>
  <c r="I137" i="11"/>
  <c r="BO129" i="5"/>
  <c r="AL126" i="17"/>
  <c r="AB126" i="17"/>
  <c r="X129" i="5"/>
  <c r="K126" i="17"/>
  <c r="CD129" i="5"/>
  <c r="M134" i="1"/>
  <c r="BD126" i="17"/>
  <c r="CN137" i="11"/>
  <c r="DL126" i="17"/>
  <c r="DP126" i="17"/>
  <c r="U134" i="1"/>
  <c r="AK126" i="17"/>
  <c r="BG126" i="17"/>
  <c r="BC129" i="5"/>
  <c r="CK126" i="17"/>
  <c r="CG129" i="5"/>
  <c r="Q137" i="11"/>
  <c r="Z126" i="17"/>
  <c r="AY137" i="11"/>
  <c r="CW137" i="11"/>
  <c r="DU137" i="11"/>
  <c r="DB137" i="11"/>
  <c r="AB129" i="5"/>
  <c r="CT129" i="5"/>
  <c r="AV129" i="5"/>
  <c r="W126" i="17"/>
  <c r="AN137" i="11"/>
  <c r="DG126" i="17"/>
  <c r="CJ126" i="17"/>
  <c r="BX129" i="5"/>
  <c r="E134" i="1"/>
  <c r="DR129" i="5"/>
  <c r="K137" i="11"/>
  <c r="CD137" i="11"/>
  <c r="DF126" i="17"/>
  <c r="CI137" i="11"/>
  <c r="BF129" i="5"/>
  <c r="W134" i="1"/>
  <c r="DS137" i="11"/>
  <c r="AE129" i="5"/>
  <c r="BE126" i="17"/>
  <c r="AV126" i="17"/>
  <c r="AK137" i="11"/>
  <c r="DH129" i="5"/>
  <c r="CF137" i="11"/>
  <c r="DT137" i="11"/>
  <c r="R134" i="1"/>
  <c r="Z134" i="1"/>
  <c r="AF126" i="17"/>
  <c r="DC137" i="11"/>
  <c r="C129" i="5"/>
  <c r="DP129" i="5"/>
  <c r="AY129" i="5"/>
  <c r="AH126" i="17"/>
  <c r="BB137" i="11"/>
  <c r="CT137" i="11"/>
  <c r="AT137" i="11"/>
  <c r="BW137" i="11"/>
  <c r="BA137" i="11"/>
  <c r="DE129" i="5"/>
  <c r="BK126" i="17"/>
  <c r="DD137" i="11"/>
  <c r="CB129" i="5"/>
  <c r="DB126" i="17"/>
  <c r="AP129" i="5"/>
  <c r="AX126" i="17"/>
  <c r="AQ126" i="17"/>
  <c r="DA137" i="11"/>
  <c r="DL137" i="11"/>
  <c r="BS137" i="11"/>
  <c r="CU137" i="11"/>
  <c r="AB137" i="11"/>
  <c r="AR137" i="11"/>
  <c r="CA126" i="17"/>
  <c r="EB137" i="11"/>
  <c r="BK129" i="5"/>
  <c r="ED137" i="11"/>
  <c r="M129" i="5"/>
  <c r="CK137" i="11"/>
  <c r="D129" i="5"/>
  <c r="U126" i="17"/>
  <c r="AH137" i="11"/>
  <c r="CL137" i="11"/>
  <c r="DS129" i="5"/>
  <c r="AQ129" i="5"/>
  <c r="CR137" i="11"/>
  <c r="AX137" i="11"/>
  <c r="AP126" i="17"/>
  <c r="AM134" i="1"/>
  <c r="BE129" i="5"/>
  <c r="BY126" i="17"/>
  <c r="BZ137" i="11"/>
  <c r="I129" i="5"/>
  <c r="CZ129" i="5"/>
  <c r="CO129" i="5"/>
  <c r="AF137" i="11"/>
  <c r="BM129" i="5"/>
  <c r="DB129" i="5"/>
  <c r="C134" i="1"/>
  <c r="AB134" i="1"/>
  <c r="CT126" i="17"/>
  <c r="AR129" i="5"/>
  <c r="CI129" i="5"/>
  <c r="BQ129" i="5"/>
  <c r="AA137" i="11"/>
  <c r="CJ129" i="5"/>
  <c r="DP137" i="11"/>
  <c r="CO126" i="17"/>
  <c r="DM129" i="5"/>
  <c r="AL134" i="1"/>
  <c r="BY137" i="11"/>
  <c r="AT129" i="5"/>
  <c r="DJ129" i="5"/>
  <c r="CG137" i="11"/>
  <c r="BR129" i="5"/>
  <c r="P137" i="11"/>
  <c r="BM137" i="11"/>
  <c r="G137" i="11"/>
  <c r="AO134" i="1"/>
  <c r="D136" i="28"/>
  <c r="C155" i="28" s="1" a="1"/>
  <c r="C155" i="28" l="1"/>
  <c r="CR155" i="28"/>
  <c r="BF155" i="28"/>
  <c r="CT155" i="28"/>
  <c r="CD155" i="28"/>
  <c r="AO155" i="28"/>
  <c r="AF155" i="28"/>
  <c r="CI155" i="28"/>
  <c r="W155" i="28"/>
  <c r="BZ155" i="28"/>
  <c r="N155" i="28"/>
  <c r="BQ155" i="28"/>
  <c r="E155" i="28"/>
  <c r="BH155" i="28"/>
  <c r="DK155" i="28"/>
  <c r="AY155" i="28"/>
  <c r="CS155" i="28"/>
  <c r="AD155" i="28"/>
  <c r="BX155" i="28"/>
  <c r="BO155" i="28"/>
  <c r="BN155" i="28"/>
  <c r="CJ155" i="28"/>
  <c r="BV155" i="28"/>
  <c r="R155" i="28"/>
  <c r="I155" i="28"/>
  <c r="X155" i="28"/>
  <c r="CA155" i="28"/>
  <c r="O155" i="28"/>
  <c r="BR155" i="28"/>
  <c r="F155" i="28"/>
  <c r="BI155" i="28"/>
  <c r="DL155" i="28"/>
  <c r="AZ155" i="28"/>
  <c r="DC155" i="28"/>
  <c r="AQ155" i="28"/>
  <c r="AH155" i="28"/>
  <c r="Y155" i="28"/>
  <c r="AP155" i="28"/>
  <c r="DR155" i="28"/>
  <c r="CB155" i="28"/>
  <c r="P155" i="28"/>
  <c r="BS155" i="28"/>
  <c r="G155" i="28"/>
  <c r="BJ155" i="28"/>
  <c r="DM155" i="28"/>
  <c r="BA155" i="28"/>
  <c r="DD155" i="28"/>
  <c r="AR155" i="28"/>
  <c r="CU155" i="28"/>
  <c r="AI155" i="28"/>
  <c r="DI155" i="28"/>
  <c r="DA155" i="28"/>
  <c r="J155" i="28"/>
  <c r="CC155" i="28"/>
  <c r="BT155" i="28"/>
  <c r="H155" i="28"/>
  <c r="BK155" i="28"/>
  <c r="DN155" i="28"/>
  <c r="BB155" i="28"/>
  <c r="DE155" i="28"/>
  <c r="AS155" i="28"/>
  <c r="CV155" i="28"/>
  <c r="AJ155" i="28"/>
  <c r="CM155" i="28"/>
  <c r="AA155" i="28"/>
  <c r="BM155" i="28"/>
  <c r="AX155" i="28"/>
  <c r="CL155" i="28"/>
  <c r="AW155" i="28"/>
  <c r="BL155" i="28"/>
  <c r="DO155" i="28"/>
  <c r="BC155" i="28"/>
  <c r="DF155" i="28"/>
  <c r="AT155" i="28"/>
  <c r="CW155" i="28"/>
  <c r="AK155" i="28"/>
  <c r="CN155" i="28"/>
  <c r="AB155" i="28"/>
  <c r="CE155" i="28"/>
  <c r="S155" i="28"/>
  <c r="AG155" i="28"/>
  <c r="CZ155" i="28"/>
  <c r="Z155" i="28"/>
  <c r="DP155" i="28"/>
  <c r="BD155" i="28"/>
  <c r="DG155" i="28"/>
  <c r="AU155" i="28"/>
  <c r="CX155" i="28"/>
  <c r="AL155" i="28"/>
  <c r="CO155" i="28"/>
  <c r="AC155" i="28"/>
  <c r="CF155" i="28"/>
  <c r="T155" i="28"/>
  <c r="BW155" i="28"/>
  <c r="K155" i="28"/>
  <c r="DH155" i="28"/>
  <c r="Q155" i="28"/>
  <c r="DB155" i="28"/>
  <c r="AV155" i="28"/>
  <c r="CY155" i="28"/>
  <c r="AM155" i="28"/>
  <c r="CP155" i="28"/>
  <c r="CG155" i="28"/>
  <c r="U155" i="28"/>
  <c r="L155" i="28"/>
  <c r="CK155" i="28"/>
  <c r="V155" i="28"/>
  <c r="DQ155" i="28"/>
  <c r="BY155" i="28"/>
  <c r="BE155" i="28"/>
  <c r="M155" i="28"/>
  <c r="BU155" i="28"/>
  <c r="BP155" i="28"/>
  <c r="AN155" i="28"/>
  <c r="D155" i="28"/>
  <c r="D133" i="11" s="1" a="1"/>
  <c r="CQ155" i="28"/>
  <c r="BG155" i="28"/>
  <c r="AE155" i="28"/>
  <c r="DJ155" i="28"/>
  <c r="CH155" i="28"/>
  <c r="DV140" i="11" l="1"/>
  <c r="DU115" i="11" s="1"/>
  <c r="DU115" i="61" s="1"/>
  <c r="EJ4" i="11" a="1"/>
  <c r="EJ4" i="11" s="1"/>
  <c r="L5" i="59" a="1"/>
  <c r="L11" i="59" s="1"/>
  <c r="DZ25" i="11"/>
  <c r="DZ25" i="61" s="1"/>
  <c r="DU86" i="11"/>
  <c r="DU86" i="61" s="1"/>
  <c r="DZ46" i="11"/>
  <c r="DZ46" i="61" s="1"/>
  <c r="DU9" i="11"/>
  <c r="DU9" i="61" s="1"/>
  <c r="DZ43" i="11"/>
  <c r="DZ43" i="61" s="1"/>
  <c r="DU95" i="11"/>
  <c r="DU95" i="61" s="1"/>
  <c r="DZ76" i="11"/>
  <c r="DZ76" i="61" s="1"/>
  <c r="DZ102" i="11"/>
  <c r="DZ102" i="61" s="1"/>
  <c r="DZ65" i="11"/>
  <c r="DZ65" i="61" s="1"/>
  <c r="DU63" i="11"/>
  <c r="DU63" i="61" s="1"/>
  <c r="DZ87" i="11"/>
  <c r="DZ87" i="61" s="1"/>
  <c r="DZ5" i="11"/>
  <c r="DZ5" i="61" s="1"/>
  <c r="DU24" i="11"/>
  <c r="DU24" i="61" s="1"/>
  <c r="DZ88" i="11"/>
  <c r="DZ88" i="61" s="1"/>
  <c r="DU25" i="11"/>
  <c r="DU25" i="61" s="1"/>
  <c r="DM133" i="11"/>
  <c r="DM28" i="11" s="1"/>
  <c r="DS155" i="28"/>
  <c r="AG5" i="59" s="1" a="1"/>
  <c r="AG12" i="59" s="1"/>
  <c r="EJ106" i="11"/>
  <c r="EJ90" i="11"/>
  <c r="EJ74" i="11"/>
  <c r="EJ87" i="11"/>
  <c r="EJ47" i="11"/>
  <c r="EJ19" i="11"/>
  <c r="EJ97" i="11"/>
  <c r="EJ33" i="11"/>
  <c r="EJ17" i="11"/>
  <c r="EJ71" i="11"/>
  <c r="EJ35" i="11"/>
  <c r="EJ72" i="11"/>
  <c r="EJ40" i="11"/>
  <c r="EJ24" i="11"/>
  <c r="EJ8" i="11"/>
  <c r="EJ70" i="11"/>
  <c r="EJ54" i="11"/>
  <c r="EJ38" i="11"/>
  <c r="EJ11" i="11"/>
  <c r="EJ109" i="11"/>
  <c r="EJ93" i="11"/>
  <c r="EJ61" i="11"/>
  <c r="EJ107" i="11"/>
  <c r="EJ63" i="11"/>
  <c r="EJ116" i="11"/>
  <c r="EJ100" i="11"/>
  <c r="EJ36" i="11"/>
  <c r="EJ103" i="11"/>
  <c r="EJ110" i="11"/>
  <c r="EJ94" i="11"/>
  <c r="EJ14" i="11"/>
  <c r="EJ99" i="11"/>
  <c r="EJ55" i="11"/>
  <c r="EJ53" i="11"/>
  <c r="EJ37" i="11"/>
  <c r="EJ21" i="11"/>
  <c r="EJ5" i="11"/>
  <c r="EJ83" i="11"/>
  <c r="EJ92" i="11"/>
  <c r="EJ76" i="11"/>
  <c r="EJ28" i="11"/>
  <c r="EJ12" i="11"/>
  <c r="EJ98" i="11"/>
  <c r="EJ66" i="11"/>
  <c r="EJ50" i="11"/>
  <c r="EJ34" i="11"/>
  <c r="EJ121" i="11"/>
  <c r="EJ105" i="11"/>
  <c r="EJ89" i="11"/>
  <c r="EJ9" i="11"/>
  <c r="EJ95" i="11"/>
  <c r="EJ51" i="11"/>
  <c r="EJ112" i="11"/>
  <c r="EJ48" i="11"/>
  <c r="EJ32" i="11"/>
  <c r="EJ7" i="11"/>
  <c r="EJ60" i="11"/>
  <c r="Q133" i="11"/>
  <c r="Q123" i="11" s="1"/>
  <c r="K133" i="11"/>
  <c r="K113" i="11" s="1"/>
  <c r="BF133" i="11"/>
  <c r="BF123" i="11" s="1"/>
  <c r="AW133" i="11"/>
  <c r="AW117" i="11" s="1"/>
  <c r="AP133" i="11"/>
  <c r="AP120" i="11" s="1"/>
  <c r="AU133" i="11"/>
  <c r="AU118" i="11" s="1"/>
  <c r="DF133" i="11"/>
  <c r="DF35" i="11" s="1"/>
  <c r="O133" i="11"/>
  <c r="O113" i="11" s="1"/>
  <c r="CD133" i="11"/>
  <c r="CD115" i="11" s="1"/>
  <c r="AM133" i="11"/>
  <c r="AM118" i="11" s="1"/>
  <c r="DG133" i="11"/>
  <c r="DG89" i="11" s="1"/>
  <c r="AJ133" i="11"/>
  <c r="AJ112" i="11" s="1"/>
  <c r="AH133" i="11"/>
  <c r="AH120" i="11" s="1"/>
  <c r="BX133" i="11"/>
  <c r="BX108" i="11" s="1"/>
  <c r="DP133" i="11"/>
  <c r="DP27" i="11" s="1"/>
  <c r="I133" i="11"/>
  <c r="I117" i="11" s="1"/>
  <c r="DC133" i="11"/>
  <c r="DC120" i="11" s="1"/>
  <c r="CL133" i="11"/>
  <c r="AL133" i="11"/>
  <c r="AL115" i="11" s="1"/>
  <c r="BN133" i="11"/>
  <c r="BN114" i="11" s="1"/>
  <c r="BZ133" i="11"/>
  <c r="CY133" i="11"/>
  <c r="CY122" i="11" s="1"/>
  <c r="L133" i="11"/>
  <c r="L109" i="11" s="1"/>
  <c r="CT133" i="11"/>
  <c r="CT118" i="11" s="1"/>
  <c r="CX133" i="11"/>
  <c r="DB133" i="11"/>
  <c r="DB111" i="11" s="1"/>
  <c r="BE133" i="11"/>
  <c r="BE121" i="11" s="1"/>
  <c r="CS133" i="11"/>
  <c r="CS113" i="11" s="1"/>
  <c r="CP133" i="11"/>
  <c r="DK133" i="11"/>
  <c r="DK24" i="11" s="1"/>
  <c r="M133" i="11"/>
  <c r="D133" i="11"/>
  <c r="D116" i="11" s="1"/>
  <c r="F133" i="11"/>
  <c r="F118" i="11" s="1"/>
  <c r="BO133" i="11"/>
  <c r="BO123" i="11" s="1"/>
  <c r="BW133" i="11"/>
  <c r="CV133" i="11"/>
  <c r="CV119" i="11" s="1"/>
  <c r="BJ133" i="11"/>
  <c r="BJ121" i="11" s="1"/>
  <c r="BR133" i="11"/>
  <c r="BR123" i="11" s="1"/>
  <c r="BV133" i="11"/>
  <c r="BV115" i="11" s="1"/>
  <c r="CQ133" i="11"/>
  <c r="CQ117" i="11" s="1"/>
  <c r="BM133" i="11"/>
  <c r="BM109" i="11" s="1"/>
  <c r="BB133" i="11"/>
  <c r="BB119" i="11" s="1"/>
  <c r="AY133" i="11"/>
  <c r="CR133" i="11"/>
  <c r="CR111" i="11" s="1"/>
  <c r="CM133" i="11"/>
  <c r="AZ133" i="11"/>
  <c r="AZ120" i="11" s="1"/>
  <c r="Y133" i="11"/>
  <c r="CE133" i="11"/>
  <c r="CE122" i="11" s="1"/>
  <c r="CI133" i="11"/>
  <c r="CI123" i="11" s="1"/>
  <c r="DE133" i="11"/>
  <c r="DE9" i="11" s="1"/>
  <c r="V133" i="11"/>
  <c r="AQ133" i="11"/>
  <c r="AQ117" i="11" s="1"/>
  <c r="X133" i="11"/>
  <c r="DA133" i="11"/>
  <c r="DA112" i="11" s="1"/>
  <c r="AT133" i="11"/>
  <c r="S133" i="11"/>
  <c r="S112" i="11" s="1"/>
  <c r="CA133" i="11"/>
  <c r="DJ133" i="11"/>
  <c r="DJ60" i="11" s="1"/>
  <c r="DS133" i="11"/>
  <c r="DS117" i="11" s="1"/>
  <c r="DO133" i="11"/>
  <c r="DO39" i="11" s="1"/>
  <c r="P133" i="11"/>
  <c r="P116" i="11" s="1"/>
  <c r="G133" i="11"/>
  <c r="G111" i="11" s="1"/>
  <c r="E133" i="11"/>
  <c r="E112" i="11" s="1"/>
  <c r="CJ133" i="11"/>
  <c r="CJ110" i="11" s="1"/>
  <c r="Z133" i="11"/>
  <c r="Z121" i="11" s="1"/>
  <c r="CO133" i="11"/>
  <c r="CO111" i="11" s="1"/>
  <c r="CB133" i="11"/>
  <c r="CB114" i="11" s="1"/>
  <c r="BK133" i="11"/>
  <c r="AF133" i="11"/>
  <c r="AF120" i="11" s="1"/>
  <c r="BP133" i="11"/>
  <c r="BP109" i="11" s="1"/>
  <c r="CW133" i="11"/>
  <c r="CW123" i="11" s="1"/>
  <c r="BQ133" i="11"/>
  <c r="BQ108" i="11" s="1"/>
  <c r="BG133" i="11"/>
  <c r="BG112" i="11" s="1"/>
  <c r="W133" i="11"/>
  <c r="W122" i="11" s="1"/>
  <c r="BL133" i="11"/>
  <c r="BL108" i="11" s="1"/>
  <c r="DD133" i="11"/>
  <c r="DD72" i="11" s="1"/>
  <c r="BC133" i="11"/>
  <c r="BC108" i="11" s="1"/>
  <c r="BS133" i="11"/>
  <c r="BS116" i="11" s="1"/>
  <c r="AV133" i="11"/>
  <c r="AB133" i="11"/>
  <c r="AB116" i="11" s="1"/>
  <c r="CN133" i="11"/>
  <c r="CN115" i="11" s="1"/>
  <c r="CG133" i="11"/>
  <c r="CG122" i="11" s="1"/>
  <c r="CK133" i="11"/>
  <c r="CK123" i="11" s="1"/>
  <c r="BA133" i="11"/>
  <c r="CH133" i="11"/>
  <c r="CH111" i="11" s="1"/>
  <c r="AA133" i="11"/>
  <c r="AA117" i="11" s="1"/>
  <c r="AX133" i="11"/>
  <c r="AX122" i="11" s="1"/>
  <c r="H133" i="11"/>
  <c r="H110" i="11" s="1"/>
  <c r="DL133" i="11"/>
  <c r="DL36" i="11" s="1"/>
  <c r="DN133" i="11"/>
  <c r="DN62" i="11" s="1"/>
  <c r="N133" i="11"/>
  <c r="J133" i="11"/>
  <c r="J108" i="11" s="1"/>
  <c r="AE133" i="11"/>
  <c r="AO133" i="11"/>
  <c r="AO119" i="11" s="1"/>
  <c r="AN133" i="11"/>
  <c r="AN120" i="11" s="1"/>
  <c r="BH133" i="11"/>
  <c r="BH111" i="11" s="1"/>
  <c r="BU133" i="11"/>
  <c r="BU111" i="11" s="1"/>
  <c r="AD133" i="11"/>
  <c r="AD114" i="11" s="1"/>
  <c r="CZ133" i="11"/>
  <c r="CZ114" i="11" s="1"/>
  <c r="AC133" i="11"/>
  <c r="AC109" i="11" s="1"/>
  <c r="R133" i="11"/>
  <c r="BY133" i="11"/>
  <c r="BY117" i="11" s="1"/>
  <c r="CC133" i="11"/>
  <c r="CC112" i="11" s="1"/>
  <c r="CU133" i="11"/>
  <c r="CU110" i="11" s="1"/>
  <c r="AR133" i="11"/>
  <c r="AR113" i="11" s="1"/>
  <c r="CF133" i="11"/>
  <c r="CF108" i="11" s="1"/>
  <c r="T133" i="11"/>
  <c r="T115" i="11" s="1"/>
  <c r="U133" i="11"/>
  <c r="U108" i="11" s="1"/>
  <c r="AS133" i="11"/>
  <c r="BT133" i="11"/>
  <c r="BT111" i="11" s="1"/>
  <c r="AI133" i="11"/>
  <c r="AI110" i="11" s="1"/>
  <c r="AG133" i="11"/>
  <c r="AG109" i="11" s="1"/>
  <c r="BD133" i="11"/>
  <c r="BD113" i="11" s="1"/>
  <c r="DH133" i="11"/>
  <c r="DH99" i="11" s="1"/>
  <c r="DI133" i="11"/>
  <c r="DI58" i="11" s="1"/>
  <c r="BI133" i="11"/>
  <c r="BI122" i="11" s="1"/>
  <c r="AK133" i="11"/>
  <c r="DR133" i="11"/>
  <c r="DR27" i="11" s="1"/>
  <c r="DQ133" i="11"/>
  <c r="DQ55" i="11" s="1"/>
  <c r="L29" i="59"/>
  <c r="L38" i="59"/>
  <c r="L47" i="59"/>
  <c r="L56" i="59"/>
  <c r="L65" i="59"/>
  <c r="L110" i="59"/>
  <c r="L121" i="59"/>
  <c r="L12" i="59"/>
  <c r="L21" i="59"/>
  <c r="L30" i="59"/>
  <c r="L66" i="59"/>
  <c r="L77" i="59"/>
  <c r="L87" i="59"/>
  <c r="L97" i="59"/>
  <c r="L111" i="59"/>
  <c r="L23" i="59"/>
  <c r="L32" i="59"/>
  <c r="L41" i="59"/>
  <c r="L50" i="59"/>
  <c r="L60" i="59"/>
  <c r="L102" i="59"/>
  <c r="L13" i="59"/>
  <c r="L22" i="59"/>
  <c r="L31" i="59"/>
  <c r="L40" i="59"/>
  <c r="L78" i="59"/>
  <c r="L88" i="59"/>
  <c r="L98" i="59"/>
  <c r="L112" i="59"/>
  <c r="L8" i="59"/>
  <c r="L82" i="59"/>
  <c r="L105" i="59"/>
  <c r="L17" i="59"/>
  <c r="L36" i="59"/>
  <c r="L54" i="59"/>
  <c r="L18" i="59"/>
  <c r="L37" i="59"/>
  <c r="L55" i="59"/>
  <c r="L73" i="59"/>
  <c r="L95" i="59"/>
  <c r="L46" i="59"/>
  <c r="L64" i="59"/>
  <c r="L85" i="59"/>
  <c r="L106" i="59"/>
  <c r="L15" i="59"/>
  <c r="L90" i="59"/>
  <c r="L113" i="59"/>
  <c r="L16" i="59"/>
  <c r="L34" i="59"/>
  <c r="L53" i="59"/>
  <c r="L6" i="59"/>
  <c r="L24" i="59"/>
  <c r="L42" i="59"/>
  <c r="L61" i="59"/>
  <c r="L80" i="59"/>
  <c r="L25" i="59"/>
  <c r="L44" i="59"/>
  <c r="L62" i="59"/>
  <c r="L81" i="59"/>
  <c r="L104" i="59"/>
  <c r="L117" i="59"/>
  <c r="L84" i="59"/>
  <c r="L75" i="59"/>
  <c r="L109" i="59"/>
  <c r="L76" i="59"/>
  <c r="L43" i="59"/>
  <c r="L108" i="59"/>
  <c r="L35" i="59"/>
  <c r="L100" i="59"/>
  <c r="L27" i="59"/>
  <c r="L115" i="59"/>
  <c r="L99" i="59"/>
  <c r="L124" i="59"/>
  <c r="L51" i="59"/>
  <c r="L91" i="59"/>
  <c r="DZ97" i="11" l="1"/>
  <c r="DZ97" i="61" s="1"/>
  <c r="DZ41" i="11"/>
  <c r="DZ41" i="61" s="1"/>
  <c r="DU41" i="11"/>
  <c r="DU41" i="61" s="1"/>
  <c r="DU46" i="11"/>
  <c r="DU46" i="61" s="1"/>
  <c r="DZ40" i="11"/>
  <c r="DZ40" i="61" s="1"/>
  <c r="DZ85" i="11"/>
  <c r="DZ85" i="61" s="1"/>
  <c r="DZ18" i="11"/>
  <c r="DZ18" i="61" s="1"/>
  <c r="DZ93" i="11"/>
  <c r="DZ93" i="61" s="1"/>
  <c r="DZ78" i="11"/>
  <c r="DZ78" i="61" s="1"/>
  <c r="DU48" i="11"/>
  <c r="DU48" i="61" s="1"/>
  <c r="DZ12" i="11"/>
  <c r="DZ12" i="61" s="1"/>
  <c r="DZ81" i="11"/>
  <c r="DZ81" i="61" s="1"/>
  <c r="DZ116" i="11"/>
  <c r="DZ116" i="61" s="1"/>
  <c r="DU93" i="11"/>
  <c r="DU93" i="61" s="1"/>
  <c r="DZ123" i="11"/>
  <c r="DZ123" i="61" s="1"/>
  <c r="EJ16" i="11"/>
  <c r="EJ15" i="11"/>
  <c r="EJ73" i="11"/>
  <c r="EJ31" i="11"/>
  <c r="EJ82" i="11"/>
  <c r="EJ44" i="11"/>
  <c r="EJ23" i="11"/>
  <c r="EJ30" i="11"/>
  <c r="EJ20" i="11"/>
  <c r="EJ27" i="11"/>
  <c r="EJ77" i="11"/>
  <c r="EJ22" i="11"/>
  <c r="EJ86" i="11"/>
  <c r="EJ56" i="11"/>
  <c r="EJ119" i="11"/>
  <c r="EJ113" i="11"/>
  <c r="EJ58" i="11"/>
  <c r="EJ122" i="11"/>
  <c r="DU36" i="11"/>
  <c r="DU36" i="61" s="1"/>
  <c r="DZ6" i="11"/>
  <c r="DZ6" i="61" s="1"/>
  <c r="DZ19" i="11"/>
  <c r="DZ19" i="61" s="1"/>
  <c r="DU23" i="11"/>
  <c r="DU23" i="61" s="1"/>
  <c r="DU19" i="11"/>
  <c r="DU19" i="61" s="1"/>
  <c r="DZ48" i="11"/>
  <c r="DZ48" i="61" s="1"/>
  <c r="DU119" i="11"/>
  <c r="DU119" i="61" s="1"/>
  <c r="DU94" i="11"/>
  <c r="DU94" i="61" s="1"/>
  <c r="DZ108" i="11"/>
  <c r="DZ108" i="61" s="1"/>
  <c r="DZ26" i="11"/>
  <c r="DZ26" i="61" s="1"/>
  <c r="DZ111" i="11"/>
  <c r="DZ111" i="61" s="1"/>
  <c r="DU12" i="11"/>
  <c r="DU12" i="61" s="1"/>
  <c r="DU4" i="11"/>
  <c r="DU4" i="61" s="1"/>
  <c r="DZ55" i="11"/>
  <c r="DZ55" i="61" s="1"/>
  <c r="DZ80" i="11"/>
  <c r="DZ80" i="61" s="1"/>
  <c r="DZ24" i="11"/>
  <c r="DZ24" i="61" s="1"/>
  <c r="DU55" i="11"/>
  <c r="DU55" i="61" s="1"/>
  <c r="DZ84" i="11"/>
  <c r="DZ84" i="61" s="1"/>
  <c r="DZ23" i="11"/>
  <c r="DZ23" i="61" s="1"/>
  <c r="DZ91" i="11"/>
  <c r="DZ91" i="61" s="1"/>
  <c r="DU121" i="11"/>
  <c r="DU121" i="61" s="1"/>
  <c r="DZ100" i="11"/>
  <c r="DZ100" i="61" s="1"/>
  <c r="DU13" i="11"/>
  <c r="DU13" i="61" s="1"/>
  <c r="DZ110" i="11"/>
  <c r="DZ110" i="61" s="1"/>
  <c r="DU99" i="11"/>
  <c r="DU99" i="61" s="1"/>
  <c r="DZ64" i="11"/>
  <c r="DZ64" i="61" s="1"/>
  <c r="DU78" i="11"/>
  <c r="DU78" i="61" s="1"/>
  <c r="DU85" i="11"/>
  <c r="DU85" i="61" s="1"/>
  <c r="DZ8" i="11"/>
  <c r="DZ8" i="61" s="1"/>
  <c r="L59" i="59"/>
  <c r="L107" i="59"/>
  <c r="L19" i="59"/>
  <c r="L7" i="59"/>
  <c r="L114" i="59"/>
  <c r="L70" i="59"/>
  <c r="L28" i="59"/>
  <c r="L118" i="59"/>
  <c r="L63" i="59"/>
  <c r="L68" i="59"/>
  <c r="L89" i="59"/>
  <c r="L14" i="59"/>
  <c r="L57" i="59"/>
  <c r="L96" i="59"/>
  <c r="L20" i="59"/>
  <c r="EJ64" i="11"/>
  <c r="EJ25" i="11"/>
  <c r="EJ67" i="11"/>
  <c r="EJ114" i="11"/>
  <c r="EJ108" i="11"/>
  <c r="EJ85" i="11"/>
  <c r="EJ46" i="11"/>
  <c r="EJ52" i="11"/>
  <c r="EJ13" i="11"/>
  <c r="EJ39" i="11"/>
  <c r="EJ102" i="11"/>
  <c r="EJ88" i="11"/>
  <c r="EJ49" i="11"/>
  <c r="EJ10" i="11"/>
  <c r="EJ91" i="11"/>
  <c r="DU42" i="11"/>
  <c r="DU42" i="61" s="1"/>
  <c r="DZ105" i="11"/>
  <c r="DZ105" i="61" s="1"/>
  <c r="DU105" i="11"/>
  <c r="DU105" i="61" s="1"/>
  <c r="DU53" i="11"/>
  <c r="DU53" i="61" s="1"/>
  <c r="DZ104" i="11"/>
  <c r="DZ104" i="61" s="1"/>
  <c r="DZ4" i="11"/>
  <c r="DZ4" i="61" s="1"/>
  <c r="DZ82" i="11"/>
  <c r="DZ82" i="61" s="1"/>
  <c r="DZ118" i="11"/>
  <c r="DZ118" i="61" s="1"/>
  <c r="DU44" i="11"/>
  <c r="DU44" i="61" s="1"/>
  <c r="DU112" i="11"/>
  <c r="DU112" i="61" s="1"/>
  <c r="DZ14" i="11"/>
  <c r="DZ14" i="61" s="1"/>
  <c r="DU26" i="11"/>
  <c r="DU26" i="61" s="1"/>
  <c r="DU92" i="11"/>
  <c r="DU92" i="61" s="1"/>
  <c r="DU20" i="11"/>
  <c r="DU20" i="61" s="1"/>
  <c r="DZ89" i="11"/>
  <c r="DZ89" i="61" s="1"/>
  <c r="L120" i="59"/>
  <c r="L79" i="59"/>
  <c r="EJ80" i="11"/>
  <c r="EJ41" i="11"/>
  <c r="EJ111" i="11"/>
  <c r="EJ59" i="11"/>
  <c r="EJ123" i="11"/>
  <c r="EJ101" i="11"/>
  <c r="EJ62" i="11"/>
  <c r="EJ68" i="11"/>
  <c r="EJ29" i="11"/>
  <c r="EJ75" i="11"/>
  <c r="EJ118" i="11"/>
  <c r="EJ104" i="11"/>
  <c r="EJ65" i="11"/>
  <c r="EJ26" i="11"/>
  <c r="EJ69" i="11"/>
  <c r="DZ114" i="11"/>
  <c r="DZ114" i="61" s="1"/>
  <c r="DZ58" i="11"/>
  <c r="DZ58" i="61" s="1"/>
  <c r="DU58" i="11"/>
  <c r="DU58" i="61" s="1"/>
  <c r="DZ71" i="11"/>
  <c r="DZ71" i="61" s="1"/>
  <c r="DZ57" i="11"/>
  <c r="DZ57" i="61" s="1"/>
  <c r="DU87" i="11"/>
  <c r="DU87" i="61" s="1"/>
  <c r="DZ35" i="11"/>
  <c r="DZ35" i="61" s="1"/>
  <c r="DU71" i="11"/>
  <c r="DU71" i="61" s="1"/>
  <c r="DZ13" i="11"/>
  <c r="DZ13" i="61" s="1"/>
  <c r="DU65" i="11"/>
  <c r="DU65" i="61" s="1"/>
  <c r="DZ45" i="11"/>
  <c r="DZ45" i="61" s="1"/>
  <c r="DZ98" i="11"/>
  <c r="DZ98" i="61" s="1"/>
  <c r="DU62" i="11"/>
  <c r="DU62" i="61" s="1"/>
  <c r="DU22" i="11"/>
  <c r="DU22" i="61" s="1"/>
  <c r="DZ42" i="11"/>
  <c r="DZ42" i="61" s="1"/>
  <c r="L101" i="59"/>
  <c r="L116" i="59"/>
  <c r="L83" i="59"/>
  <c r="L93" i="59"/>
  <c r="L52" i="59"/>
  <c r="L9" i="59"/>
  <c r="L94" i="59"/>
  <c r="L45" i="59"/>
  <c r="L58" i="59"/>
  <c r="L5" i="59"/>
  <c r="L48" i="59"/>
  <c r="L86" i="59"/>
  <c r="L10" i="59"/>
  <c r="L123" i="59"/>
  <c r="L67" i="59"/>
  <c r="L92" i="59"/>
  <c r="L103" i="59"/>
  <c r="L71" i="59"/>
  <c r="L33" i="59"/>
  <c r="L119" i="59"/>
  <c r="L72" i="59"/>
  <c r="L26" i="59"/>
  <c r="L49" i="59"/>
  <c r="L69" i="59"/>
  <c r="L122" i="59"/>
  <c r="L39" i="59"/>
  <c r="L74" i="59"/>
  <c r="EJ96" i="11"/>
  <c r="EJ57" i="11"/>
  <c r="EJ18" i="11"/>
  <c r="EJ115" i="11"/>
  <c r="EJ43" i="11"/>
  <c r="EJ117" i="11"/>
  <c r="EJ78" i="11"/>
  <c r="EJ84" i="11"/>
  <c r="EJ45" i="11"/>
  <c r="EJ6" i="11"/>
  <c r="EJ79" i="11"/>
  <c r="EJ120" i="11"/>
  <c r="EJ81" i="11"/>
  <c r="EJ42" i="11"/>
  <c r="DU59" i="11"/>
  <c r="DU59" i="61" s="1"/>
  <c r="DZ122" i="11"/>
  <c r="DZ122" i="61" s="1"/>
  <c r="DU122" i="11"/>
  <c r="DU122" i="61" s="1"/>
  <c r="DZ30" i="11"/>
  <c r="DZ30" i="61" s="1"/>
  <c r="DZ121" i="11"/>
  <c r="DZ121" i="61" s="1"/>
  <c r="DZ31" i="11"/>
  <c r="DZ31" i="61" s="1"/>
  <c r="DZ99" i="11"/>
  <c r="DZ99" i="61" s="1"/>
  <c r="DZ79" i="11"/>
  <c r="DZ79" i="61" s="1"/>
  <c r="DU52" i="11"/>
  <c r="DU52" i="61" s="1"/>
  <c r="DZ9" i="11"/>
  <c r="DZ9" i="61" s="1"/>
  <c r="DU84" i="11"/>
  <c r="DU84" i="61" s="1"/>
  <c r="DU43" i="11"/>
  <c r="DU43" i="61" s="1"/>
  <c r="DU68" i="11"/>
  <c r="DU68" i="61" s="1"/>
  <c r="DZ68" i="11"/>
  <c r="DZ68" i="61" s="1"/>
  <c r="DZ106" i="11"/>
  <c r="DZ106" i="61" s="1"/>
  <c r="DM15" i="11"/>
  <c r="DU109" i="11"/>
  <c r="DU109" i="61" s="1"/>
  <c r="DZ75" i="11"/>
  <c r="DZ75" i="61" s="1"/>
  <c r="DU75" i="11"/>
  <c r="DU75" i="61" s="1"/>
  <c r="DU101" i="11"/>
  <c r="DU101" i="61" s="1"/>
  <c r="DZ74" i="11"/>
  <c r="DZ74" i="61" s="1"/>
  <c r="DU104" i="11"/>
  <c r="DU104" i="61" s="1"/>
  <c r="DU38" i="11"/>
  <c r="DU38" i="61" s="1"/>
  <c r="DU15" i="11"/>
  <c r="DU15" i="61" s="1"/>
  <c r="DU54" i="11"/>
  <c r="DU54" i="61" s="1"/>
  <c r="DU82" i="11"/>
  <c r="DU82" i="61" s="1"/>
  <c r="DZ47" i="11"/>
  <c r="DZ47" i="61" s="1"/>
  <c r="DZ115" i="11"/>
  <c r="DZ115" i="61" s="1"/>
  <c r="DU70" i="11"/>
  <c r="DU70" i="61" s="1"/>
  <c r="DU111" i="11"/>
  <c r="DU111" i="61" s="1"/>
  <c r="DZ59" i="11"/>
  <c r="DZ59" i="61" s="1"/>
  <c r="DZ72" i="11"/>
  <c r="DZ72" i="61" s="1"/>
  <c r="DZ86" i="11"/>
  <c r="DZ86" i="61" s="1"/>
  <c r="DU89" i="11"/>
  <c r="DU89" i="61" s="1"/>
  <c r="DU106" i="11"/>
  <c r="DU106" i="61" s="1"/>
  <c r="DU123" i="11"/>
  <c r="DU123" i="61" s="1"/>
  <c r="DU16" i="11"/>
  <c r="DU16" i="61" s="1"/>
  <c r="DU33" i="11"/>
  <c r="DU33" i="61" s="1"/>
  <c r="DU50" i="11"/>
  <c r="DU50" i="61" s="1"/>
  <c r="DU67" i="11"/>
  <c r="DU67" i="61" s="1"/>
  <c r="DZ77" i="11"/>
  <c r="DZ77" i="61" s="1"/>
  <c r="DZ32" i="11"/>
  <c r="DZ32" i="61" s="1"/>
  <c r="DZ49" i="11"/>
  <c r="DZ49" i="61" s="1"/>
  <c r="DZ66" i="11"/>
  <c r="DZ66" i="61" s="1"/>
  <c r="DZ83" i="11"/>
  <c r="DZ83" i="61" s="1"/>
  <c r="DZ63" i="11"/>
  <c r="DZ63" i="61" s="1"/>
  <c r="DU60" i="11"/>
  <c r="DU60" i="61" s="1"/>
  <c r="DZ37" i="11"/>
  <c r="DZ37" i="61" s="1"/>
  <c r="DZ69" i="11"/>
  <c r="DZ69" i="61" s="1"/>
  <c r="DU32" i="11"/>
  <c r="DU32" i="61" s="1"/>
  <c r="DU49" i="11"/>
  <c r="DU49" i="61" s="1"/>
  <c r="DU66" i="11"/>
  <c r="DU66" i="61" s="1"/>
  <c r="DU83" i="11"/>
  <c r="DU83" i="61" s="1"/>
  <c r="DU117" i="11"/>
  <c r="DU117" i="61" s="1"/>
  <c r="DU39" i="11"/>
  <c r="DU39" i="61" s="1"/>
  <c r="DZ95" i="11"/>
  <c r="DZ95" i="61" s="1"/>
  <c r="DZ112" i="11"/>
  <c r="DZ112" i="61" s="1"/>
  <c r="DU10" i="11"/>
  <c r="DU10" i="61" s="1"/>
  <c r="DU27" i="11"/>
  <c r="DU27" i="61" s="1"/>
  <c r="DU108" i="11"/>
  <c r="DU108" i="61" s="1"/>
  <c r="DU72" i="11"/>
  <c r="DU72" i="61" s="1"/>
  <c r="DZ109" i="11"/>
  <c r="DZ109" i="61" s="1"/>
  <c r="DU5" i="11"/>
  <c r="DU5" i="61" s="1"/>
  <c r="DZ52" i="11"/>
  <c r="DZ52" i="61" s="1"/>
  <c r="DZ62" i="11"/>
  <c r="DZ62" i="61" s="1"/>
  <c r="DU110" i="11"/>
  <c r="DU110" i="61" s="1"/>
  <c r="DU45" i="11"/>
  <c r="DU45" i="61" s="1"/>
  <c r="DZ101" i="11"/>
  <c r="DZ101" i="61" s="1"/>
  <c r="DZ22" i="11"/>
  <c r="DZ22" i="61" s="1"/>
  <c r="DZ39" i="11"/>
  <c r="DZ39" i="61" s="1"/>
  <c r="DZ56" i="11"/>
  <c r="DZ56" i="61" s="1"/>
  <c r="DZ73" i="11"/>
  <c r="DZ73" i="61" s="1"/>
  <c r="DZ90" i="11"/>
  <c r="DZ90" i="61" s="1"/>
  <c r="DZ107" i="11"/>
  <c r="DZ107" i="61" s="1"/>
  <c r="DZ21" i="11"/>
  <c r="DZ21" i="61" s="1"/>
  <c r="DU29" i="11"/>
  <c r="DU29" i="61" s="1"/>
  <c r="DU56" i="11"/>
  <c r="DU56" i="61" s="1"/>
  <c r="DU73" i="11"/>
  <c r="DU73" i="61" s="1"/>
  <c r="DU90" i="11"/>
  <c r="DU90" i="61" s="1"/>
  <c r="DU107" i="11"/>
  <c r="DU107" i="61" s="1"/>
  <c r="DU69" i="11"/>
  <c r="DU69" i="61" s="1"/>
  <c r="DZ15" i="11"/>
  <c r="DZ15" i="61" s="1"/>
  <c r="DZ60" i="11"/>
  <c r="DZ60" i="61" s="1"/>
  <c r="DZ117" i="11"/>
  <c r="DZ117" i="61" s="1"/>
  <c r="DZ38" i="11"/>
  <c r="DZ38" i="61" s="1"/>
  <c r="DU14" i="11"/>
  <c r="DU14" i="61" s="1"/>
  <c r="DZ61" i="11"/>
  <c r="DZ61" i="61" s="1"/>
  <c r="DU102" i="11"/>
  <c r="DU102" i="61" s="1"/>
  <c r="DZ119" i="11"/>
  <c r="DZ119" i="61" s="1"/>
  <c r="DU17" i="11"/>
  <c r="DU17" i="61" s="1"/>
  <c r="DU34" i="11"/>
  <c r="DU34" i="61" s="1"/>
  <c r="DU51" i="11"/>
  <c r="DU51" i="61" s="1"/>
  <c r="DU8" i="11"/>
  <c r="DU8" i="61" s="1"/>
  <c r="DZ33" i="11"/>
  <c r="DZ33" i="61" s="1"/>
  <c r="DZ50" i="11"/>
  <c r="DZ50" i="61" s="1"/>
  <c r="DZ67" i="11"/>
  <c r="DZ67" i="61" s="1"/>
  <c r="DU80" i="11"/>
  <c r="DU80" i="61" s="1"/>
  <c r="DU97" i="11"/>
  <c r="DU97" i="61" s="1"/>
  <c r="DU114" i="11"/>
  <c r="DU114" i="61" s="1"/>
  <c r="DZ11" i="11"/>
  <c r="DZ11" i="61" s="1"/>
  <c r="DU118" i="11"/>
  <c r="DU118" i="61" s="1"/>
  <c r="DZ96" i="11"/>
  <c r="DZ96" i="61" s="1"/>
  <c r="DZ113" i="11"/>
  <c r="DZ113" i="61" s="1"/>
  <c r="DU11" i="11"/>
  <c r="DU11" i="61" s="1"/>
  <c r="DU30" i="11"/>
  <c r="DU30" i="61" s="1"/>
  <c r="DZ29" i="11"/>
  <c r="DZ29" i="61" s="1"/>
  <c r="DZ28" i="11"/>
  <c r="DZ28" i="61" s="1"/>
  <c r="DZ44" i="11"/>
  <c r="DZ44" i="61" s="1"/>
  <c r="DU79" i="11"/>
  <c r="DU79" i="61" s="1"/>
  <c r="DU96" i="11"/>
  <c r="DU96" i="61" s="1"/>
  <c r="DU113" i="11"/>
  <c r="DU113" i="61" s="1"/>
  <c r="DZ10" i="11"/>
  <c r="DZ10" i="61" s="1"/>
  <c r="DZ27" i="11"/>
  <c r="DZ27" i="61" s="1"/>
  <c r="DU37" i="11"/>
  <c r="DU37" i="61" s="1"/>
  <c r="DZ92" i="11"/>
  <c r="DZ92" i="61" s="1"/>
  <c r="DU40" i="11"/>
  <c r="DU40" i="61" s="1"/>
  <c r="DU57" i="11"/>
  <c r="DU57" i="61" s="1"/>
  <c r="DU74" i="11"/>
  <c r="DU74" i="61" s="1"/>
  <c r="DU91" i="11"/>
  <c r="DU91" i="61" s="1"/>
  <c r="DU116" i="11"/>
  <c r="DU116" i="61" s="1"/>
  <c r="DZ70" i="11"/>
  <c r="DZ70" i="61" s="1"/>
  <c r="DZ7" i="11"/>
  <c r="DZ7" i="61" s="1"/>
  <c r="DU7" i="11"/>
  <c r="DU7" i="61" s="1"/>
  <c r="DZ53" i="11"/>
  <c r="DZ53" i="61" s="1"/>
  <c r="DU28" i="11"/>
  <c r="DU28" i="61" s="1"/>
  <c r="DU31" i="11"/>
  <c r="DU31" i="61" s="1"/>
  <c r="DZ94" i="11"/>
  <c r="DZ94" i="61" s="1"/>
  <c r="DZ20" i="11"/>
  <c r="DZ20" i="61" s="1"/>
  <c r="DU61" i="11"/>
  <c r="DU61" i="61" s="1"/>
  <c r="DZ103" i="11"/>
  <c r="DZ103" i="61" s="1"/>
  <c r="DZ120" i="11"/>
  <c r="DZ120" i="61" s="1"/>
  <c r="DU18" i="11"/>
  <c r="DU18" i="61" s="1"/>
  <c r="DU35" i="11"/>
  <c r="DU35" i="61" s="1"/>
  <c r="DZ16" i="11"/>
  <c r="DZ16" i="61" s="1"/>
  <c r="DU6" i="11"/>
  <c r="DU6" i="61" s="1"/>
  <c r="DU103" i="11"/>
  <c r="DU103" i="61" s="1"/>
  <c r="DU120" i="11"/>
  <c r="DU120" i="61" s="1"/>
  <c r="DZ17" i="11"/>
  <c r="DZ17" i="61" s="1"/>
  <c r="DZ34" i="11"/>
  <c r="DZ34" i="61" s="1"/>
  <c r="DZ51" i="11"/>
  <c r="DZ51" i="61" s="1"/>
  <c r="DU76" i="11"/>
  <c r="DU76" i="61" s="1"/>
  <c r="DU88" i="11"/>
  <c r="DU88" i="61" s="1"/>
  <c r="DU21" i="11"/>
  <c r="DU21" i="61" s="1"/>
  <c r="DZ36" i="11"/>
  <c r="DZ36" i="61" s="1"/>
  <c r="DU77" i="11"/>
  <c r="DU77" i="61" s="1"/>
  <c r="DZ54" i="11"/>
  <c r="DZ54" i="61" s="1"/>
  <c r="DU100" i="11"/>
  <c r="DU100" i="61" s="1"/>
  <c r="DU47" i="11"/>
  <c r="DU47" i="61" s="1"/>
  <c r="DU64" i="11"/>
  <c r="DU64" i="61" s="1"/>
  <c r="DU81" i="11"/>
  <c r="DU81" i="61" s="1"/>
  <c r="DU98" i="11"/>
  <c r="DU98" i="61" s="1"/>
  <c r="DM43" i="11"/>
  <c r="DM114" i="11"/>
  <c r="AG21" i="59"/>
  <c r="AI21" i="59" s="1"/>
  <c r="AG53" i="59"/>
  <c r="AI53" i="59" s="1"/>
  <c r="DM113" i="11"/>
  <c r="DM4" i="11"/>
  <c r="DM124" i="11" s="1"/>
  <c r="DM105" i="11"/>
  <c r="DM11" i="11"/>
  <c r="DM107" i="11"/>
  <c r="DM78" i="11"/>
  <c r="DM17" i="11"/>
  <c r="DM25" i="11"/>
  <c r="DM106" i="11"/>
  <c r="AG35" i="59"/>
  <c r="AI35" i="59" s="1"/>
  <c r="AG6" i="59"/>
  <c r="AG103" i="59"/>
  <c r="AI103" i="59" s="1"/>
  <c r="AG44" i="59"/>
  <c r="AI44" i="59" s="1"/>
  <c r="AG31" i="59"/>
  <c r="AI31" i="59" s="1"/>
  <c r="AG43" i="59"/>
  <c r="AI43" i="59" s="1"/>
  <c r="AG119" i="59"/>
  <c r="AI119" i="59" s="1"/>
  <c r="AG49" i="59"/>
  <c r="AI49" i="59" s="1"/>
  <c r="AG67" i="59"/>
  <c r="AI67" i="59" s="1"/>
  <c r="AG41" i="59"/>
  <c r="AI41" i="59" s="1"/>
  <c r="AG33" i="59"/>
  <c r="AG5" i="59"/>
  <c r="AG97" i="59"/>
  <c r="AI97" i="59" s="1"/>
  <c r="AG83" i="59"/>
  <c r="AG36" i="59"/>
  <c r="AG17" i="59"/>
  <c r="AI17" i="59" s="1"/>
  <c r="AG93" i="59"/>
  <c r="AI93" i="59" s="1"/>
  <c r="AG82" i="59"/>
  <c r="AG29" i="59"/>
  <c r="AI29" i="59" s="1"/>
  <c r="AG9" i="59"/>
  <c r="AI9" i="59" s="1"/>
  <c r="DM100" i="11"/>
  <c r="DM69" i="11"/>
  <c r="AG26" i="59"/>
  <c r="AI26" i="59" s="1"/>
  <c r="AG58" i="59"/>
  <c r="AI58" i="59" s="1"/>
  <c r="AG76" i="59"/>
  <c r="AG91" i="59"/>
  <c r="AI91" i="59" s="1"/>
  <c r="AG56" i="59"/>
  <c r="AI56" i="59" s="1"/>
  <c r="AG118" i="59"/>
  <c r="AI118" i="59" s="1"/>
  <c r="AG75" i="59"/>
  <c r="AI75" i="59" s="1"/>
  <c r="AG34" i="59"/>
  <c r="AI34" i="59" s="1"/>
  <c r="AG40" i="59"/>
  <c r="AG10" i="59"/>
  <c r="AI10" i="59" s="1"/>
  <c r="DM119" i="11"/>
  <c r="DM128" i="11"/>
  <c r="DM14" i="11"/>
  <c r="AG28" i="59"/>
  <c r="AI28" i="59" s="1"/>
  <c r="AG27" i="59"/>
  <c r="AI27" i="59" s="1"/>
  <c r="AG57" i="59"/>
  <c r="AG107" i="59"/>
  <c r="AG63" i="59"/>
  <c r="AG94" i="59"/>
  <c r="AI94" i="59" s="1"/>
  <c r="AG89" i="59"/>
  <c r="AI89" i="59" s="1"/>
  <c r="AG73" i="59"/>
  <c r="AG104" i="59"/>
  <c r="AI104" i="59" s="1"/>
  <c r="AG46" i="59"/>
  <c r="AI46" i="59" s="1"/>
  <c r="AG7" i="59"/>
  <c r="AG24" i="59"/>
  <c r="AI24" i="59" s="1"/>
  <c r="DM104" i="11"/>
  <c r="DM36" i="11"/>
  <c r="AG108" i="59"/>
  <c r="AI108" i="59" s="1"/>
  <c r="DM42" i="11"/>
  <c r="DM127" i="11"/>
  <c r="DM10" i="11"/>
  <c r="AG60" i="59"/>
  <c r="AI60" i="59" s="1"/>
  <c r="AG99" i="59"/>
  <c r="AG39" i="59"/>
  <c r="AG52" i="59"/>
  <c r="AI52" i="59" s="1"/>
  <c r="AG55" i="59"/>
  <c r="AI55" i="59" s="1"/>
  <c r="AG106" i="59"/>
  <c r="AI106" i="59" s="1"/>
  <c r="AG71" i="59"/>
  <c r="AI71" i="59" s="1"/>
  <c r="AG14" i="59"/>
  <c r="AI14" i="59" s="1"/>
  <c r="AG77" i="59"/>
  <c r="AI77" i="59" s="1"/>
  <c r="AG47" i="59"/>
  <c r="AG90" i="59"/>
  <c r="AI90" i="59" s="1"/>
  <c r="DM116" i="11"/>
  <c r="DM77" i="11"/>
  <c r="DM32" i="11"/>
  <c r="DM67" i="11"/>
  <c r="AG62" i="59"/>
  <c r="AI62" i="59" s="1"/>
  <c r="AG37" i="59"/>
  <c r="AG113" i="59"/>
  <c r="AG95" i="59"/>
  <c r="AG87" i="59"/>
  <c r="AG22" i="59"/>
  <c r="AG88" i="59"/>
  <c r="AG11" i="59"/>
  <c r="AG100" i="59"/>
  <c r="AI100" i="59" s="1"/>
  <c r="AG54" i="59"/>
  <c r="AI54" i="59" s="1"/>
  <c r="AG105" i="59"/>
  <c r="AG101" i="59"/>
  <c r="AI101" i="59" s="1"/>
  <c r="AG59" i="59"/>
  <c r="AG96" i="59"/>
  <c r="AI96" i="59" s="1"/>
  <c r="AG86" i="59"/>
  <c r="AI86" i="59" s="1"/>
  <c r="AG32" i="59"/>
  <c r="AI32" i="59" s="1"/>
  <c r="AG79" i="59"/>
  <c r="AI79" i="59" s="1"/>
  <c r="AG123" i="59"/>
  <c r="AI123" i="59" s="1"/>
  <c r="AG74" i="59"/>
  <c r="AI74" i="59" s="1"/>
  <c r="AG111" i="59"/>
  <c r="AG116" i="59"/>
  <c r="AI116" i="59" s="1"/>
  <c r="AG84" i="59"/>
  <c r="DM7" i="11"/>
  <c r="DM35" i="11"/>
  <c r="DM47" i="11"/>
  <c r="AM110" i="11"/>
  <c r="AG61" i="59"/>
  <c r="AG114" i="59"/>
  <c r="AG92" i="59"/>
  <c r="AI92" i="59" s="1"/>
  <c r="AG81" i="59"/>
  <c r="AG112" i="59"/>
  <c r="AI112" i="59" s="1"/>
  <c r="AG115" i="59"/>
  <c r="AI115" i="59" s="1"/>
  <c r="AG51" i="59"/>
  <c r="AI51" i="59" s="1"/>
  <c r="AG42" i="59"/>
  <c r="AI42" i="59" s="1"/>
  <c r="AG72" i="59"/>
  <c r="AI72" i="59" s="1"/>
  <c r="AG124" i="59"/>
  <c r="AG85" i="59"/>
  <c r="AI85" i="59" s="1"/>
  <c r="CD116" i="11"/>
  <c r="DM109" i="11"/>
  <c r="DM27" i="11"/>
  <c r="DM30" i="11"/>
  <c r="DM18" i="11"/>
  <c r="DM93" i="11"/>
  <c r="DM38" i="11"/>
  <c r="DM58" i="11"/>
  <c r="DM37" i="11"/>
  <c r="DM103" i="11"/>
  <c r="DM13" i="11"/>
  <c r="DM51" i="11"/>
  <c r="DM59" i="11"/>
  <c r="AG18" i="59"/>
  <c r="AG8" i="59"/>
  <c r="AG120" i="59"/>
  <c r="AI120" i="59" s="1"/>
  <c r="AG23" i="59"/>
  <c r="AG16" i="59"/>
  <c r="AI16" i="59" s="1"/>
  <c r="AG45" i="59"/>
  <c r="AI45" i="59" s="1"/>
  <c r="AG38" i="59"/>
  <c r="AI38" i="59" s="1"/>
  <c r="AG68" i="59"/>
  <c r="AG13" i="59"/>
  <c r="AI13" i="59" s="1"/>
  <c r="AG110" i="59"/>
  <c r="AG48" i="59"/>
  <c r="AI48" i="59" s="1"/>
  <c r="AG122" i="59"/>
  <c r="AG25" i="59"/>
  <c r="AI25" i="59" s="1"/>
  <c r="AG15" i="59"/>
  <c r="AG64" i="59"/>
  <c r="AI64" i="59" s="1"/>
  <c r="DM44" i="11"/>
  <c r="DM110" i="11"/>
  <c r="DM85" i="11"/>
  <c r="DM50" i="11"/>
  <c r="DM91" i="11"/>
  <c r="DM6" i="11"/>
  <c r="AG80" i="59"/>
  <c r="AI80" i="59" s="1"/>
  <c r="AG109" i="59"/>
  <c r="AI109" i="59" s="1"/>
  <c r="AG102" i="59"/>
  <c r="AI102" i="59" s="1"/>
  <c r="AG70" i="59"/>
  <c r="AG117" i="59"/>
  <c r="AI117" i="59" s="1"/>
  <c r="AG19" i="59"/>
  <c r="AI19" i="59" s="1"/>
  <c r="AG50" i="59"/>
  <c r="AG20" i="59"/>
  <c r="AI20" i="59" s="1"/>
  <c r="AG78" i="59"/>
  <c r="AI78" i="59" s="1"/>
  <c r="AG98" i="59"/>
  <c r="AI98" i="59" s="1"/>
  <c r="AG30" i="59"/>
  <c r="AI30" i="59" s="1"/>
  <c r="AG121" i="59"/>
  <c r="AG69" i="59"/>
  <c r="AI69" i="59" s="1"/>
  <c r="AG66" i="59"/>
  <c r="AI66" i="59" s="1"/>
  <c r="AG65" i="59"/>
  <c r="DM64" i="11"/>
  <c r="DM97" i="11"/>
  <c r="DM76" i="11"/>
  <c r="DM101" i="11"/>
  <c r="DM129" i="11"/>
  <c r="DM88" i="11"/>
  <c r="DM98" i="11"/>
  <c r="DM54" i="11"/>
  <c r="DM52" i="11"/>
  <c r="DM5" i="11"/>
  <c r="DM89" i="11"/>
  <c r="DM60" i="11"/>
  <c r="DM22" i="11"/>
  <c r="DM21" i="11"/>
  <c r="DM62" i="11"/>
  <c r="DM72" i="11"/>
  <c r="DM122" i="11"/>
  <c r="DM70" i="11"/>
  <c r="DM90" i="11"/>
  <c r="DM86" i="11"/>
  <c r="DM68" i="11"/>
  <c r="DM121" i="11"/>
  <c r="DM125" i="11"/>
  <c r="DM132" i="11" s="1"/>
  <c r="DM131" i="11"/>
  <c r="DM53" i="11"/>
  <c r="DM87" i="11"/>
  <c r="DM24" i="11"/>
  <c r="DM82" i="11"/>
  <c r="DM61" i="11"/>
  <c r="DM81" i="11"/>
  <c r="DM16" i="11"/>
  <c r="DM8" i="11"/>
  <c r="DM108" i="11"/>
  <c r="DM80" i="11"/>
  <c r="DM41" i="11"/>
  <c r="DM39" i="11"/>
  <c r="DM71" i="11"/>
  <c r="DM33" i="11"/>
  <c r="DM12" i="11"/>
  <c r="DM112" i="11"/>
  <c r="DM46" i="11"/>
  <c r="DM55" i="11"/>
  <c r="DM84" i="11"/>
  <c r="DM102" i="11"/>
  <c r="DM34" i="11"/>
  <c r="DM29" i="11"/>
  <c r="DM94" i="11"/>
  <c r="DM63" i="11"/>
  <c r="DM126" i="11"/>
  <c r="DM45" i="11"/>
  <c r="DM79" i="11"/>
  <c r="DM73" i="11"/>
  <c r="DM130" i="11"/>
  <c r="DM57" i="11"/>
  <c r="DM96" i="11"/>
  <c r="DM111" i="11"/>
  <c r="DM23" i="11"/>
  <c r="DM66" i="11"/>
  <c r="DM99" i="11"/>
  <c r="DM118" i="11"/>
  <c r="DM40" i="11"/>
  <c r="DM26" i="11"/>
  <c r="DM56" i="11"/>
  <c r="DM19" i="11"/>
  <c r="DM117" i="11"/>
  <c r="DM20" i="11"/>
  <c r="DM83" i="11"/>
  <c r="DM31" i="11"/>
  <c r="DM123" i="11"/>
  <c r="DM115" i="11"/>
  <c r="DM95" i="11"/>
  <c r="DM49" i="11"/>
  <c r="DM48" i="11"/>
  <c r="DM92" i="11"/>
  <c r="DM120" i="11"/>
  <c r="DM65" i="11"/>
  <c r="DM75" i="11"/>
  <c r="DM9" i="11"/>
  <c r="DM74" i="11"/>
  <c r="K121" i="11"/>
  <c r="DH86" i="11"/>
  <c r="AD113" i="11"/>
  <c r="DE75" i="11"/>
  <c r="DJ58" i="11"/>
  <c r="DJ71" i="11"/>
  <c r="DE58" i="11"/>
  <c r="DE24" i="11"/>
  <c r="DJ95" i="11"/>
  <c r="DH78" i="11"/>
  <c r="DJ85" i="11"/>
  <c r="BB108" i="11"/>
  <c r="DH85" i="11"/>
  <c r="DJ99" i="11"/>
  <c r="BB113" i="11"/>
  <c r="AD123" i="11"/>
  <c r="DE16" i="11"/>
  <c r="DJ43" i="11"/>
  <c r="DE4" i="11"/>
  <c r="DE124" i="11" s="1"/>
  <c r="DH107" i="11"/>
  <c r="DJ126" i="11"/>
  <c r="DE64" i="11"/>
  <c r="BO108" i="11"/>
  <c r="DH112" i="11"/>
  <c r="DJ104" i="11"/>
  <c r="DE66" i="11"/>
  <c r="DH49" i="11"/>
  <c r="DH105" i="11"/>
  <c r="DH63" i="11"/>
  <c r="DH123" i="11"/>
  <c r="DJ52" i="11"/>
  <c r="DH66" i="11"/>
  <c r="DH111" i="11"/>
  <c r="DH98" i="11"/>
  <c r="DJ34" i="11"/>
  <c r="DJ57" i="11"/>
  <c r="DE40" i="11"/>
  <c r="DG79" i="11"/>
  <c r="Q117" i="11"/>
  <c r="DH122" i="11"/>
  <c r="DH113" i="11"/>
  <c r="DH5" i="11"/>
  <c r="DJ51" i="11"/>
  <c r="DJ10" i="11"/>
  <c r="DE91" i="11"/>
  <c r="K110" i="11"/>
  <c r="DH48" i="11"/>
  <c r="DH38" i="11"/>
  <c r="AD121" i="11"/>
  <c r="DJ39" i="11"/>
  <c r="DJ89" i="11"/>
  <c r="DE84" i="11"/>
  <c r="K123" i="11"/>
  <c r="DH44" i="11"/>
  <c r="DH71" i="11"/>
  <c r="CF115" i="11"/>
  <c r="DJ9" i="11"/>
  <c r="DJ120" i="11"/>
  <c r="DE123" i="11"/>
  <c r="DE10" i="11"/>
  <c r="BB116" i="11"/>
  <c r="AM119" i="11"/>
  <c r="DH64" i="11"/>
  <c r="DH50" i="11"/>
  <c r="AD111" i="11"/>
  <c r="DJ16" i="11"/>
  <c r="DJ87" i="11"/>
  <c r="DE111" i="11"/>
  <c r="DE88" i="11"/>
  <c r="BO120" i="11"/>
  <c r="DH33" i="11"/>
  <c r="DH31" i="11"/>
  <c r="DH106" i="11"/>
  <c r="CF113" i="11"/>
  <c r="DJ46" i="11"/>
  <c r="DJ70" i="11"/>
  <c r="DJ88" i="11"/>
  <c r="DE41" i="11"/>
  <c r="DE29" i="11"/>
  <c r="DE44" i="11"/>
  <c r="BO119" i="11"/>
  <c r="DH45" i="11"/>
  <c r="DH75" i="11"/>
  <c r="DH95" i="11"/>
  <c r="CF118" i="11"/>
  <c r="DJ20" i="11"/>
  <c r="DJ112" i="11"/>
  <c r="DJ113" i="11"/>
  <c r="DE37" i="11"/>
  <c r="DE70" i="11"/>
  <c r="DE80" i="11"/>
  <c r="W118" i="11"/>
  <c r="AG114" i="11"/>
  <c r="DH18" i="11"/>
  <c r="DH81" i="11"/>
  <c r="DH8" i="11"/>
  <c r="DH47" i="11"/>
  <c r="CF114" i="11"/>
  <c r="DJ36" i="11"/>
  <c r="DJ33" i="11"/>
  <c r="DE110" i="11"/>
  <c r="DE85" i="11"/>
  <c r="DE107" i="11"/>
  <c r="CO117" i="11"/>
  <c r="CU119" i="11"/>
  <c r="CQ113" i="11"/>
  <c r="O114" i="11"/>
  <c r="DN128" i="11"/>
  <c r="BH119" i="11"/>
  <c r="BH122" i="11"/>
  <c r="DN18" i="11"/>
  <c r="DN114" i="11"/>
  <c r="DN126" i="11"/>
  <c r="DN108" i="11"/>
  <c r="DN83" i="11"/>
  <c r="CG120" i="11"/>
  <c r="DN105" i="11"/>
  <c r="DN34" i="11"/>
  <c r="DN27" i="11"/>
  <c r="DN78" i="11"/>
  <c r="DH19" i="11"/>
  <c r="DH46" i="11"/>
  <c r="DH39" i="11"/>
  <c r="DH28" i="11"/>
  <c r="DH67" i="11"/>
  <c r="DH60" i="11"/>
  <c r="AD118" i="11"/>
  <c r="DJ129" i="11"/>
  <c r="DJ35" i="11"/>
  <c r="DJ84" i="11"/>
  <c r="DJ121" i="11"/>
  <c r="DJ69" i="11"/>
  <c r="DJ61" i="11"/>
  <c r="DE62" i="11"/>
  <c r="DE30" i="11"/>
  <c r="DE61" i="11"/>
  <c r="DE76" i="11"/>
  <c r="DE121" i="11"/>
  <c r="DE115" i="11"/>
  <c r="BB112" i="11"/>
  <c r="BO116" i="11"/>
  <c r="K108" i="11"/>
  <c r="AM120" i="11"/>
  <c r="DN61" i="11"/>
  <c r="DN131" i="11"/>
  <c r="DN46" i="11"/>
  <c r="DN8" i="11"/>
  <c r="DN85" i="11"/>
  <c r="W120" i="11"/>
  <c r="DN51" i="11"/>
  <c r="DN116" i="11"/>
  <c r="DN95" i="11"/>
  <c r="DN29" i="11"/>
  <c r="DN55" i="11"/>
  <c r="DJ14" i="11"/>
  <c r="DJ18" i="11"/>
  <c r="DJ13" i="11"/>
  <c r="DE71" i="11"/>
  <c r="DE97" i="11"/>
  <c r="DE50" i="11"/>
  <c r="DE106" i="11"/>
  <c r="DE13" i="11"/>
  <c r="DE105" i="11"/>
  <c r="BB120" i="11"/>
  <c r="BO115" i="11"/>
  <c r="AM111" i="11"/>
  <c r="DN120" i="11"/>
  <c r="DN80" i="11"/>
  <c r="DN71" i="11"/>
  <c r="DN33" i="11"/>
  <c r="DN28" i="11"/>
  <c r="CO121" i="11"/>
  <c r="DH62" i="11"/>
  <c r="DH6" i="11"/>
  <c r="DH53" i="11"/>
  <c r="DH73" i="11"/>
  <c r="DH61" i="11"/>
  <c r="DH56" i="11"/>
  <c r="CF120" i="11"/>
  <c r="AD116" i="11"/>
  <c r="DJ19" i="11"/>
  <c r="DJ5" i="11"/>
  <c r="DJ125" i="11"/>
  <c r="DJ132" i="11" s="1"/>
  <c r="DJ29" i="11"/>
  <c r="DJ22" i="11"/>
  <c r="DJ96" i="11"/>
  <c r="DE45" i="11"/>
  <c r="DE99" i="11"/>
  <c r="DE39" i="11"/>
  <c r="DE98" i="11"/>
  <c r="DE109" i="11"/>
  <c r="DE114" i="11"/>
  <c r="BB114" i="11"/>
  <c r="K112" i="11"/>
  <c r="AM108" i="11"/>
  <c r="DN109" i="11"/>
  <c r="DN123" i="11"/>
  <c r="DN56" i="11"/>
  <c r="DN13" i="11"/>
  <c r="DN72" i="11"/>
  <c r="CG108" i="11"/>
  <c r="CO113" i="11"/>
  <c r="DH83" i="11"/>
  <c r="DH93" i="11"/>
  <c r="DH126" i="11"/>
  <c r="DH37" i="11"/>
  <c r="DH90" i="11"/>
  <c r="DH92" i="11"/>
  <c r="DH35" i="11"/>
  <c r="CF116" i="11"/>
  <c r="DJ107" i="11"/>
  <c r="DJ73" i="11"/>
  <c r="DJ42" i="11"/>
  <c r="DJ74" i="11"/>
  <c r="DJ41" i="11"/>
  <c r="DJ63" i="11"/>
  <c r="DE68" i="11"/>
  <c r="DE65" i="11"/>
  <c r="DE35" i="11"/>
  <c r="DE28" i="11"/>
  <c r="DE117" i="11"/>
  <c r="DE120" i="11"/>
  <c r="BO114" i="11"/>
  <c r="K120" i="11"/>
  <c r="AM114" i="11"/>
  <c r="DN127" i="11"/>
  <c r="DN41" i="11"/>
  <c r="DN119" i="11"/>
  <c r="DN63" i="11"/>
  <c r="DN64" i="11"/>
  <c r="CG111" i="11"/>
  <c r="DB120" i="11"/>
  <c r="DN17" i="11"/>
  <c r="DN102" i="11"/>
  <c r="DN70" i="11"/>
  <c r="DN90" i="11"/>
  <c r="DN66" i="11"/>
  <c r="CG115" i="11"/>
  <c r="D111" i="11"/>
  <c r="O116" i="11"/>
  <c r="AG116" i="11"/>
  <c r="S114" i="11"/>
  <c r="CE119" i="11"/>
  <c r="AG120" i="11"/>
  <c r="CU113" i="11"/>
  <c r="BH108" i="11"/>
  <c r="S118" i="11"/>
  <c r="D108" i="11"/>
  <c r="O119" i="11"/>
  <c r="AG110" i="11"/>
  <c r="CU117" i="11"/>
  <c r="BH116" i="11"/>
  <c r="S123" i="11"/>
  <c r="CE113" i="11"/>
  <c r="O110" i="11"/>
  <c r="CE114" i="11"/>
  <c r="AG121" i="11"/>
  <c r="CU115" i="11"/>
  <c r="BH120" i="11"/>
  <c r="CE109" i="11"/>
  <c r="CQ122" i="11"/>
  <c r="AG117" i="11"/>
  <c r="CU111" i="11"/>
  <c r="BH115" i="11"/>
  <c r="CQ120" i="11"/>
  <c r="D112" i="11"/>
  <c r="CU108" i="11"/>
  <c r="S115" i="11"/>
  <c r="CQ118" i="11"/>
  <c r="D122" i="11"/>
  <c r="AG111" i="11"/>
  <c r="AG113" i="11"/>
  <c r="CU116" i="11"/>
  <c r="CU121" i="11"/>
  <c r="BH114" i="11"/>
  <c r="BH110" i="11"/>
  <c r="S113" i="11"/>
  <c r="S116" i="11"/>
  <c r="CE123" i="11"/>
  <c r="CE121" i="11"/>
  <c r="CQ110" i="11"/>
  <c r="CQ121" i="11"/>
  <c r="D120" i="11"/>
  <c r="D118" i="11"/>
  <c r="O123" i="11"/>
  <c r="O112" i="11"/>
  <c r="AG122" i="11"/>
  <c r="AG118" i="11"/>
  <c r="CU112" i="11"/>
  <c r="CU120" i="11"/>
  <c r="BH112" i="11"/>
  <c r="BH118" i="11"/>
  <c r="S120" i="11"/>
  <c r="S110" i="11"/>
  <c r="CE108" i="11"/>
  <c r="CE112" i="11"/>
  <c r="CQ111" i="11"/>
  <c r="CQ119" i="11"/>
  <c r="D110" i="11"/>
  <c r="D109" i="11"/>
  <c r="O118" i="11"/>
  <c r="O115" i="11"/>
  <c r="S111" i="11"/>
  <c r="S119" i="11"/>
  <c r="CE118" i="11"/>
  <c r="CE116" i="11"/>
  <c r="CQ112" i="11"/>
  <c r="CQ116" i="11"/>
  <c r="D117" i="11"/>
  <c r="D114" i="11"/>
  <c r="O117" i="11"/>
  <c r="O109" i="11"/>
  <c r="H114" i="11"/>
  <c r="BQ119" i="11"/>
  <c r="AG123" i="11"/>
  <c r="AG108" i="11"/>
  <c r="CU114" i="11"/>
  <c r="CU122" i="11"/>
  <c r="BH109" i="11"/>
  <c r="BH123" i="11"/>
  <c r="S108" i="11"/>
  <c r="S121" i="11"/>
  <c r="CE110" i="11"/>
  <c r="CE115" i="11"/>
  <c r="CQ123" i="11"/>
  <c r="CQ114" i="11"/>
  <c r="D119" i="11"/>
  <c r="D123" i="11"/>
  <c r="O111" i="11"/>
  <c r="O108" i="11"/>
  <c r="AG119" i="11"/>
  <c r="AG115" i="11"/>
  <c r="CU109" i="11"/>
  <c r="CU118" i="11"/>
  <c r="BH121" i="11"/>
  <c r="BH117" i="11"/>
  <c r="S122" i="11"/>
  <c r="S117" i="11"/>
  <c r="CE120" i="11"/>
  <c r="CE111" i="11"/>
  <c r="CQ108" i="11"/>
  <c r="CQ115" i="11"/>
  <c r="D115" i="11"/>
  <c r="D113" i="11"/>
  <c r="O122" i="11"/>
  <c r="O120" i="11"/>
  <c r="AG112" i="11"/>
  <c r="CU123" i="11"/>
  <c r="BH113" i="11"/>
  <c r="S109" i="11"/>
  <c r="CE117" i="11"/>
  <c r="CQ109" i="11"/>
  <c r="D121" i="11"/>
  <c r="O121" i="11"/>
  <c r="H109" i="11"/>
  <c r="AB119" i="11"/>
  <c r="AB110" i="11"/>
  <c r="H113" i="11"/>
  <c r="AB115" i="11"/>
  <c r="H123" i="11"/>
  <c r="AB117" i="11"/>
  <c r="BQ112" i="11"/>
  <c r="AB123" i="11"/>
  <c r="AB122" i="11"/>
  <c r="AB121" i="11"/>
  <c r="H112" i="11"/>
  <c r="BF117" i="11"/>
  <c r="H121" i="11"/>
  <c r="AB114" i="11"/>
  <c r="H116" i="11"/>
  <c r="H108" i="11"/>
  <c r="AB109" i="11"/>
  <c r="CJ115" i="11"/>
  <c r="H115" i="11"/>
  <c r="H122" i="11"/>
  <c r="AB120" i="11"/>
  <c r="DK53" i="11"/>
  <c r="DH27" i="11"/>
  <c r="DH131" i="11"/>
  <c r="DH89" i="11"/>
  <c r="DH79" i="11"/>
  <c r="DH24" i="11"/>
  <c r="DH125" i="11"/>
  <c r="DH132" i="11" s="1"/>
  <c r="DH91" i="11"/>
  <c r="DJ54" i="11"/>
  <c r="DJ98" i="11"/>
  <c r="DJ26" i="11"/>
  <c r="DJ30" i="11"/>
  <c r="DJ97" i="11"/>
  <c r="DJ108" i="11"/>
  <c r="DJ81" i="11"/>
  <c r="DE31" i="11"/>
  <c r="DE118" i="11"/>
  <c r="DE104" i="11"/>
  <c r="DE87" i="11"/>
  <c r="DE101" i="11"/>
  <c r="DE54" i="11"/>
  <c r="DE42" i="11"/>
  <c r="DN14" i="11"/>
  <c r="DN113" i="11"/>
  <c r="DN65" i="11"/>
  <c r="DN112" i="11"/>
  <c r="DN23" i="11"/>
  <c r="DN60" i="11"/>
  <c r="DN92" i="11"/>
  <c r="DB113" i="11"/>
  <c r="DH116" i="11"/>
  <c r="DH54" i="11"/>
  <c r="DH11" i="11"/>
  <c r="DH52" i="11"/>
  <c r="DH59" i="11"/>
  <c r="DH102" i="11"/>
  <c r="DH114" i="11"/>
  <c r="DH40" i="11"/>
  <c r="DH20" i="11"/>
  <c r="DH17" i="11"/>
  <c r="DH84" i="11"/>
  <c r="DH10" i="11"/>
  <c r="DH74" i="11"/>
  <c r="DH15" i="11"/>
  <c r="DH117" i="11"/>
  <c r="DH76" i="11"/>
  <c r="DH12" i="11"/>
  <c r="DH82" i="11"/>
  <c r="DH88" i="11"/>
  <c r="DH118" i="11"/>
  <c r="DH25" i="11"/>
  <c r="DH22" i="11"/>
  <c r="DH9" i="11"/>
  <c r="DH41" i="11"/>
  <c r="DH16" i="11"/>
  <c r="DH109" i="11"/>
  <c r="DH43" i="11"/>
  <c r="DH115" i="11"/>
  <c r="DH65" i="11"/>
  <c r="DH21" i="11"/>
  <c r="DH127" i="11"/>
  <c r="DH96" i="11"/>
  <c r="DH80" i="11"/>
  <c r="DH108" i="11"/>
  <c r="DH101" i="11"/>
  <c r="DH104" i="11"/>
  <c r="DH70" i="11"/>
  <c r="DH4" i="11"/>
  <c r="DH124" i="11" s="1"/>
  <c r="DH130" i="11"/>
  <c r="DH34" i="11"/>
  <c r="DH42" i="11"/>
  <c r="DH7" i="11"/>
  <c r="DH58" i="11"/>
  <c r="DH120" i="11"/>
  <c r="DH94" i="11"/>
  <c r="DH72" i="11"/>
  <c r="DH103" i="11"/>
  <c r="DH29" i="11"/>
  <c r="DH129" i="11"/>
  <c r="DH100" i="11"/>
  <c r="DH119" i="11"/>
  <c r="DH87" i="11"/>
  <c r="DH23" i="11"/>
  <c r="DH36" i="11"/>
  <c r="DH121" i="11"/>
  <c r="DH68" i="11"/>
  <c r="DH57" i="11"/>
  <c r="DH69" i="11"/>
  <c r="DH77" i="11"/>
  <c r="DH26" i="11"/>
  <c r="DH55" i="11"/>
  <c r="CF122" i="11"/>
  <c r="CF121" i="11"/>
  <c r="CF111" i="11"/>
  <c r="CF123" i="11"/>
  <c r="CF119" i="11"/>
  <c r="CF117" i="11"/>
  <c r="CF112" i="11"/>
  <c r="CF110" i="11"/>
  <c r="AD120" i="11"/>
  <c r="AD109" i="11"/>
  <c r="AD119" i="11"/>
  <c r="AD108" i="11"/>
  <c r="AD122" i="11"/>
  <c r="AD117" i="11"/>
  <c r="AD115" i="11"/>
  <c r="AD110" i="11"/>
  <c r="DN67" i="11"/>
  <c r="DN52" i="11"/>
  <c r="DN36" i="11"/>
  <c r="DN16" i="11"/>
  <c r="DN79" i="11"/>
  <c r="DN99" i="11"/>
  <c r="DN82" i="11"/>
  <c r="DN31" i="11"/>
  <c r="DN129" i="11"/>
  <c r="DN93" i="11"/>
  <c r="DN75" i="11"/>
  <c r="DN12" i="11"/>
  <c r="DN20" i="11"/>
  <c r="DN11" i="11"/>
  <c r="DN40" i="11"/>
  <c r="DN111" i="11"/>
  <c r="DN69" i="11"/>
  <c r="DN97" i="11"/>
  <c r="DN91" i="11"/>
  <c r="DN76" i="11"/>
  <c r="DN44" i="11"/>
  <c r="DN38" i="11"/>
  <c r="DN9" i="11"/>
  <c r="DN73" i="11"/>
  <c r="DN50" i="11"/>
  <c r="DN30" i="11"/>
  <c r="DN98" i="11"/>
  <c r="DN115" i="11"/>
  <c r="DN107" i="11"/>
  <c r="DN100" i="11"/>
  <c r="DN35" i="11"/>
  <c r="DN45" i="11"/>
  <c r="DN89" i="11"/>
  <c r="DN39" i="11"/>
  <c r="DN15" i="11"/>
  <c r="DN42" i="11"/>
  <c r="DN21" i="11"/>
  <c r="DN7" i="11"/>
  <c r="DN47" i="11"/>
  <c r="DN104" i="11"/>
  <c r="DN125" i="11"/>
  <c r="DN132" i="11" s="1"/>
  <c r="DN88" i="11"/>
  <c r="DN117" i="11"/>
  <c r="DN121" i="11"/>
  <c r="DN49" i="11"/>
  <c r="DN26" i="11"/>
  <c r="DN122" i="11"/>
  <c r="DN25" i="11"/>
  <c r="DN59" i="11"/>
  <c r="DN57" i="11"/>
  <c r="DN106" i="11"/>
  <c r="DN48" i="11"/>
  <c r="DN19" i="11"/>
  <c r="DN10" i="11"/>
  <c r="DN24" i="11"/>
  <c r="DN4" i="11"/>
  <c r="DN124" i="11" s="1"/>
  <c r="DN130" i="11"/>
  <c r="DN43" i="11"/>
  <c r="DN53" i="11"/>
  <c r="DN5" i="11"/>
  <c r="DN96" i="11"/>
  <c r="DN32" i="11"/>
  <c r="DN103" i="11"/>
  <c r="CG119" i="11"/>
  <c r="CG110" i="11"/>
  <c r="CG109" i="11"/>
  <c r="CG114" i="11"/>
  <c r="CG113" i="11"/>
  <c r="CG116" i="11"/>
  <c r="CG117" i="11"/>
  <c r="W119" i="11"/>
  <c r="W121" i="11"/>
  <c r="W110" i="11"/>
  <c r="W116" i="11"/>
  <c r="W113" i="11"/>
  <c r="W115" i="11"/>
  <c r="W108" i="11"/>
  <c r="W123" i="11"/>
  <c r="CO120" i="11"/>
  <c r="CO118" i="11"/>
  <c r="CO108" i="11"/>
  <c r="CO110" i="11"/>
  <c r="CO119" i="11"/>
  <c r="CO123" i="11"/>
  <c r="CO122" i="11"/>
  <c r="DJ75" i="11"/>
  <c r="DJ78" i="11"/>
  <c r="DJ86" i="11"/>
  <c r="DJ38" i="11"/>
  <c r="DJ31" i="11"/>
  <c r="DJ94" i="11"/>
  <c r="DJ91" i="11"/>
  <c r="DJ128" i="11"/>
  <c r="DJ40" i="11"/>
  <c r="DJ117" i="11"/>
  <c r="DJ119" i="11"/>
  <c r="DJ64" i="11"/>
  <c r="DJ90" i="11"/>
  <c r="DJ105" i="11"/>
  <c r="DJ103" i="11"/>
  <c r="DJ115" i="11"/>
  <c r="DJ66" i="11"/>
  <c r="DJ65" i="11"/>
  <c r="DJ53" i="11"/>
  <c r="DJ76" i="11"/>
  <c r="DJ45" i="11"/>
  <c r="DJ92" i="11"/>
  <c r="DJ67" i="11"/>
  <c r="DJ72" i="11"/>
  <c r="DJ17" i="11"/>
  <c r="DJ11" i="11"/>
  <c r="DJ25" i="11"/>
  <c r="DJ130" i="11"/>
  <c r="DJ79" i="11"/>
  <c r="DJ131" i="11"/>
  <c r="DJ37" i="11"/>
  <c r="DJ127" i="11"/>
  <c r="DJ116" i="11"/>
  <c r="DJ24" i="11"/>
  <c r="DJ106" i="11"/>
  <c r="DJ50" i="11"/>
  <c r="DJ6" i="11"/>
  <c r="DJ32" i="11"/>
  <c r="DJ23" i="11"/>
  <c r="DJ47" i="11"/>
  <c r="DJ123" i="11"/>
  <c r="DJ80" i="11"/>
  <c r="DJ110" i="11"/>
  <c r="DJ59" i="11"/>
  <c r="DJ68" i="11"/>
  <c r="DJ109" i="11"/>
  <c r="DJ48" i="11"/>
  <c r="DJ15" i="11"/>
  <c r="DJ101" i="11"/>
  <c r="DJ8" i="11"/>
  <c r="DJ82" i="11"/>
  <c r="DJ62" i="11"/>
  <c r="DJ93" i="11"/>
  <c r="DJ102" i="11"/>
  <c r="DJ49" i="11"/>
  <c r="DJ122" i="11"/>
  <c r="DJ4" i="11"/>
  <c r="DJ124" i="11" s="1"/>
  <c r="DJ7" i="11"/>
  <c r="DJ12" i="11"/>
  <c r="DJ28" i="11"/>
  <c r="DJ118" i="11"/>
  <c r="DJ77" i="11"/>
  <c r="DJ56" i="11"/>
  <c r="DE122" i="11"/>
  <c r="DE22" i="11"/>
  <c r="DE102" i="11"/>
  <c r="DE38" i="11"/>
  <c r="DE46" i="11"/>
  <c r="DE77" i="11"/>
  <c r="DE81" i="11"/>
  <c r="DE33" i="11"/>
  <c r="DE89" i="11"/>
  <c r="DE15" i="11"/>
  <c r="DE27" i="11"/>
  <c r="DE60" i="11"/>
  <c r="DE34" i="11"/>
  <c r="DE43" i="11"/>
  <c r="DE47" i="11"/>
  <c r="DE6" i="11"/>
  <c r="DE8" i="11"/>
  <c r="DE95" i="11"/>
  <c r="DE36" i="11"/>
  <c r="DE78" i="11"/>
  <c r="DE73" i="11"/>
  <c r="DE14" i="11"/>
  <c r="DE25" i="11"/>
  <c r="DE5" i="11"/>
  <c r="DE79" i="11"/>
  <c r="DE51" i="11"/>
  <c r="DE112" i="11"/>
  <c r="DE53" i="11"/>
  <c r="DE67" i="11"/>
  <c r="DE90" i="11"/>
  <c r="DE119" i="11"/>
  <c r="DE116" i="11"/>
  <c r="DE59" i="11"/>
  <c r="DE23" i="11"/>
  <c r="DE100" i="11"/>
  <c r="DE52" i="11"/>
  <c r="DE108" i="11"/>
  <c r="DE83" i="11"/>
  <c r="DE63" i="11"/>
  <c r="DE86" i="11"/>
  <c r="DE69" i="11"/>
  <c r="DE57" i="11"/>
  <c r="DE17" i="11"/>
  <c r="DE19" i="11"/>
  <c r="DE96" i="11"/>
  <c r="DE26" i="11"/>
  <c r="DE74" i="11"/>
  <c r="DE72" i="11"/>
  <c r="DE126" i="11"/>
  <c r="DE7" i="11"/>
  <c r="DE127" i="11"/>
  <c r="DE82" i="11"/>
  <c r="DE131" i="11"/>
  <c r="DE49" i="11"/>
  <c r="DE130" i="11"/>
  <c r="DE20" i="11"/>
  <c r="DE125" i="11"/>
  <c r="DE132" i="11" s="1"/>
  <c r="DE113" i="11"/>
  <c r="DE128" i="11"/>
  <c r="DE94" i="11"/>
  <c r="DE129" i="11"/>
  <c r="DE55" i="11"/>
  <c r="DE32" i="11"/>
  <c r="DE12" i="11"/>
  <c r="BB115" i="11"/>
  <c r="BB109" i="11"/>
  <c r="BB123" i="11"/>
  <c r="BB111" i="11"/>
  <c r="BB122" i="11"/>
  <c r="BB110" i="11"/>
  <c r="BB118" i="11"/>
  <c r="BB121" i="11"/>
  <c r="BO110" i="11"/>
  <c r="BO121" i="11"/>
  <c r="BO117" i="11"/>
  <c r="BO111" i="11"/>
  <c r="BO113" i="11"/>
  <c r="BO109" i="11"/>
  <c r="BO118" i="11"/>
  <c r="BO112" i="11"/>
  <c r="CL121" i="11"/>
  <c r="CL112" i="11"/>
  <c r="CL115" i="11"/>
  <c r="AM122" i="11"/>
  <c r="AM112" i="11"/>
  <c r="AM116" i="11"/>
  <c r="AM109" i="11"/>
  <c r="AM117" i="11"/>
  <c r="AM123" i="11"/>
  <c r="AM115" i="11"/>
  <c r="AM113" i="11"/>
  <c r="K119" i="11"/>
  <c r="K118" i="11"/>
  <c r="K117" i="11"/>
  <c r="K111" i="11"/>
  <c r="K109" i="11"/>
  <c r="K115" i="11"/>
  <c r="K116" i="11"/>
  <c r="K122" i="11"/>
  <c r="DN58" i="11"/>
  <c r="DN84" i="11"/>
  <c r="DN37" i="11"/>
  <c r="DN118" i="11"/>
  <c r="DN22" i="11"/>
  <c r="DN77" i="11"/>
  <c r="DN94" i="11"/>
  <c r="DN101" i="11"/>
  <c r="CG112" i="11"/>
  <c r="W112" i="11"/>
  <c r="CO115" i="11"/>
  <c r="CL120" i="11"/>
  <c r="DH128" i="11"/>
  <c r="DH32" i="11"/>
  <c r="DH51" i="11"/>
  <c r="DH13" i="11"/>
  <c r="DH14" i="11"/>
  <c r="DH97" i="11"/>
  <c r="DH30" i="11"/>
  <c r="DH110" i="11"/>
  <c r="CF109" i="11"/>
  <c r="AD112" i="11"/>
  <c r="DJ114" i="11"/>
  <c r="DJ83" i="11"/>
  <c r="DJ111" i="11"/>
  <c r="DJ55" i="11"/>
  <c r="DJ44" i="11"/>
  <c r="DJ100" i="11"/>
  <c r="DJ21" i="11"/>
  <c r="DJ27" i="11"/>
  <c r="DE56" i="11"/>
  <c r="DE48" i="11"/>
  <c r="DE93" i="11"/>
  <c r="DE11" i="11"/>
  <c r="DE92" i="11"/>
  <c r="DE103" i="11"/>
  <c r="DE21" i="11"/>
  <c r="DE18" i="11"/>
  <c r="BB117" i="11"/>
  <c r="BO122" i="11"/>
  <c r="K114" i="11"/>
  <c r="AM121" i="11"/>
  <c r="DN74" i="11"/>
  <c r="DN86" i="11"/>
  <c r="DN110" i="11"/>
  <c r="DN81" i="11"/>
  <c r="DN54" i="11"/>
  <c r="DN68" i="11"/>
  <c r="DN6" i="11"/>
  <c r="DN87" i="11"/>
  <c r="CG121" i="11"/>
  <c r="W111" i="11"/>
  <c r="CO109" i="11"/>
  <c r="H120" i="11"/>
  <c r="H111" i="11"/>
  <c r="AB113" i="11"/>
  <c r="AB111" i="11"/>
  <c r="H119" i="11"/>
  <c r="H118" i="11"/>
  <c r="AB112" i="11"/>
  <c r="AB118" i="11"/>
  <c r="H117" i="11"/>
  <c r="AB108" i="11"/>
  <c r="CJ114" i="11"/>
  <c r="DR110" i="11"/>
  <c r="Q108" i="11"/>
  <c r="CD123" i="11"/>
  <c r="DR44" i="11"/>
  <c r="DS48" i="11"/>
  <c r="DR111" i="11"/>
  <c r="AA109" i="11"/>
  <c r="BT112" i="11"/>
  <c r="BX112" i="11"/>
  <c r="DR24" i="11"/>
  <c r="G115" i="11"/>
  <c r="G123" i="11"/>
  <c r="BX120" i="11"/>
  <c r="DR9" i="11"/>
  <c r="AU115" i="11"/>
  <c r="DI101" i="11"/>
  <c r="DR39" i="11"/>
  <c r="BY115" i="11"/>
  <c r="DK107" i="11"/>
  <c r="DR79" i="11"/>
  <c r="DO98" i="11"/>
  <c r="DA123" i="11"/>
  <c r="AZ113" i="11"/>
  <c r="W114" i="11"/>
  <c r="CO112" i="11"/>
  <c r="DK110" i="11"/>
  <c r="DR57" i="11"/>
  <c r="AZ121" i="11"/>
  <c r="BS120" i="11"/>
  <c r="DK6" i="11"/>
  <c r="DO10" i="11"/>
  <c r="DR17" i="11"/>
  <c r="DR125" i="11"/>
  <c r="DR132" i="11" s="1"/>
  <c r="BT121" i="11"/>
  <c r="DO16" i="11"/>
  <c r="DA114" i="11"/>
  <c r="AU114" i="11"/>
  <c r="DI17" i="11"/>
  <c r="DK64" i="11"/>
  <c r="DR88" i="11"/>
  <c r="DR21" i="11"/>
  <c r="BY119" i="11"/>
  <c r="BR113" i="11"/>
  <c r="DG64" i="11"/>
  <c r="AA111" i="11"/>
  <c r="BS121" i="11"/>
  <c r="DS68" i="11"/>
  <c r="DK51" i="11"/>
  <c r="DR131" i="11"/>
  <c r="DR71" i="11"/>
  <c r="AO115" i="11"/>
  <c r="BR120" i="11"/>
  <c r="DG49" i="11"/>
  <c r="BP111" i="11"/>
  <c r="DK102" i="11"/>
  <c r="DK48" i="11"/>
  <c r="DR56" i="11"/>
  <c r="DR77" i="11"/>
  <c r="AO111" i="11"/>
  <c r="CV114" i="11"/>
  <c r="DG112" i="11"/>
  <c r="BP122" i="11"/>
  <c r="DK14" i="11"/>
  <c r="DK88" i="11"/>
  <c r="DR98" i="11"/>
  <c r="DR99" i="11"/>
  <c r="AZ116" i="11"/>
  <c r="DP79" i="11"/>
  <c r="AU117" i="11"/>
  <c r="AA119" i="11"/>
  <c r="DK35" i="11"/>
  <c r="DK117" i="11"/>
  <c r="DR128" i="11"/>
  <c r="DR42" i="11"/>
  <c r="BY121" i="11"/>
  <c r="DA113" i="11"/>
  <c r="BS114" i="11"/>
  <c r="G121" i="11"/>
  <c r="DK115" i="11"/>
  <c r="DK4" i="11"/>
  <c r="DK124" i="11" s="1"/>
  <c r="DR35" i="11"/>
  <c r="DR112" i="11"/>
  <c r="DR66" i="11"/>
  <c r="DR80" i="11"/>
  <c r="DR75" i="11"/>
  <c r="DR48" i="11"/>
  <c r="DR62" i="11"/>
  <c r="DR26" i="11"/>
  <c r="BT110" i="11"/>
  <c r="BY109" i="11"/>
  <c r="AO117" i="11"/>
  <c r="DA120" i="11"/>
  <c r="AZ118" i="11"/>
  <c r="BR115" i="11"/>
  <c r="BX123" i="11"/>
  <c r="AU109" i="11"/>
  <c r="AA115" i="11"/>
  <c r="BS119" i="11"/>
  <c r="BP110" i="11"/>
  <c r="G117" i="11"/>
  <c r="DK103" i="11"/>
  <c r="DK46" i="11"/>
  <c r="DK125" i="11"/>
  <c r="DK132" i="11" s="1"/>
  <c r="DK101" i="11"/>
  <c r="DK16" i="11"/>
  <c r="CY116" i="11"/>
  <c r="DR100" i="11"/>
  <c r="DR22" i="11"/>
  <c r="BR118" i="11"/>
  <c r="BX109" i="11"/>
  <c r="P117" i="11"/>
  <c r="DR73" i="11"/>
  <c r="DR25" i="11"/>
  <c r="AA108" i="11"/>
  <c r="DK118" i="11"/>
  <c r="DR85" i="11"/>
  <c r="DR74" i="11"/>
  <c r="DR5" i="11"/>
  <c r="DR87" i="11"/>
  <c r="DR101" i="11"/>
  <c r="DR38" i="11"/>
  <c r="DR47" i="11"/>
  <c r="DR59" i="11"/>
  <c r="BT108" i="11"/>
  <c r="BY111" i="11"/>
  <c r="AO116" i="11"/>
  <c r="DA118" i="11"/>
  <c r="AZ111" i="11"/>
  <c r="BR108" i="11"/>
  <c r="BX121" i="11"/>
  <c r="AU112" i="11"/>
  <c r="AW114" i="11"/>
  <c r="AA113" i="11"/>
  <c r="BS117" i="11"/>
  <c r="BP112" i="11"/>
  <c r="G120" i="11"/>
  <c r="DQ80" i="11"/>
  <c r="DK111" i="11"/>
  <c r="DK66" i="11"/>
  <c r="DK29" i="11"/>
  <c r="DK65" i="11"/>
  <c r="DK71" i="11"/>
  <c r="CY113" i="11"/>
  <c r="DR115" i="11"/>
  <c r="DR93" i="11"/>
  <c r="BY122" i="11"/>
  <c r="AO123" i="11"/>
  <c r="DA115" i="11"/>
  <c r="BP117" i="11"/>
  <c r="G112" i="11"/>
  <c r="DK76" i="11"/>
  <c r="DK67" i="11"/>
  <c r="DK73" i="11"/>
  <c r="DK21" i="11"/>
  <c r="DR129" i="11"/>
  <c r="DR45" i="11"/>
  <c r="AO112" i="11"/>
  <c r="BR121" i="11"/>
  <c r="BX119" i="11"/>
  <c r="DK99" i="11"/>
  <c r="DK68" i="11"/>
  <c r="DR40" i="11"/>
  <c r="DR109" i="11"/>
  <c r="DR123" i="11"/>
  <c r="DR29" i="11"/>
  <c r="DR34" i="11"/>
  <c r="DR15" i="11"/>
  <c r="DR127" i="11"/>
  <c r="DR28" i="11"/>
  <c r="BT122" i="11"/>
  <c r="BY120" i="11"/>
  <c r="AO113" i="11"/>
  <c r="DO56" i="11"/>
  <c r="DA111" i="11"/>
  <c r="AZ119" i="11"/>
  <c r="BR122" i="11"/>
  <c r="BX116" i="11"/>
  <c r="AU108" i="11"/>
  <c r="AA122" i="11"/>
  <c r="BS108" i="11"/>
  <c r="BP119" i="11"/>
  <c r="G113" i="11"/>
  <c r="DK58" i="11"/>
  <c r="DK43" i="11"/>
  <c r="DK100" i="11"/>
  <c r="DK50" i="11"/>
  <c r="DK87" i="11"/>
  <c r="CY120" i="11"/>
  <c r="DR106" i="11"/>
  <c r="DR95" i="11"/>
  <c r="BT116" i="11"/>
  <c r="BS122" i="11"/>
  <c r="DR116" i="11"/>
  <c r="DR50" i="11"/>
  <c r="BT117" i="11"/>
  <c r="AZ122" i="11"/>
  <c r="DP102" i="11"/>
  <c r="AU122" i="11"/>
  <c r="BP123" i="11"/>
  <c r="DK77" i="11"/>
  <c r="DR122" i="11"/>
  <c r="DR81" i="11"/>
  <c r="DR4" i="11"/>
  <c r="DR124" i="11" s="1"/>
  <c r="DR30" i="11"/>
  <c r="DR102" i="11"/>
  <c r="DR23" i="11"/>
  <c r="DR49" i="11"/>
  <c r="DR18" i="11"/>
  <c r="BT114" i="11"/>
  <c r="BY116" i="11"/>
  <c r="AO120" i="11"/>
  <c r="DO21" i="11"/>
  <c r="DA121" i="11"/>
  <c r="AZ115" i="11"/>
  <c r="BR109" i="11"/>
  <c r="BX114" i="11"/>
  <c r="AU121" i="11"/>
  <c r="AP115" i="11"/>
  <c r="AA121" i="11"/>
  <c r="BS112" i="11"/>
  <c r="BP116" i="11"/>
  <c r="G110" i="11"/>
  <c r="DK79" i="11"/>
  <c r="DK108" i="11"/>
  <c r="DK114" i="11"/>
  <c r="DK98" i="11"/>
  <c r="DK85" i="11"/>
  <c r="CY123" i="11"/>
  <c r="AC120" i="11"/>
  <c r="AC122" i="11"/>
  <c r="AC110" i="11"/>
  <c r="AC119" i="11"/>
  <c r="DP106" i="11"/>
  <c r="DF60" i="11"/>
  <c r="DQ28" i="11"/>
  <c r="DQ127" i="11"/>
  <c r="DQ41" i="11"/>
  <c r="DQ76" i="11"/>
  <c r="DQ87" i="11"/>
  <c r="DQ11" i="11"/>
  <c r="DQ120" i="11"/>
  <c r="DQ25" i="11"/>
  <c r="DQ17" i="11"/>
  <c r="DQ35" i="11"/>
  <c r="DQ58" i="11"/>
  <c r="DQ38" i="11"/>
  <c r="M115" i="11"/>
  <c r="M112" i="11"/>
  <c r="DP108" i="11"/>
  <c r="DQ66" i="11"/>
  <c r="DP73" i="11"/>
  <c r="DF72" i="11"/>
  <c r="BI121" i="11"/>
  <c r="BI116" i="11"/>
  <c r="BI118" i="11"/>
  <c r="BI120" i="11"/>
  <c r="BA115" i="11"/>
  <c r="BA111" i="11"/>
  <c r="DF65" i="11"/>
  <c r="AI118" i="11"/>
  <c r="Y115" i="11"/>
  <c r="Y123" i="11"/>
  <c r="Y108" i="11"/>
  <c r="DP9" i="11"/>
  <c r="DP77" i="11"/>
  <c r="DP35" i="11"/>
  <c r="DP4" i="11"/>
  <c r="DP124" i="11" s="1"/>
  <c r="DP53" i="11"/>
  <c r="DP49" i="11"/>
  <c r="DP13" i="11"/>
  <c r="DP92" i="11"/>
  <c r="DP126" i="11"/>
  <c r="DP23" i="11"/>
  <c r="DP24" i="11"/>
  <c r="DP100" i="11"/>
  <c r="DP37" i="11"/>
  <c r="DP29" i="11"/>
  <c r="DP47" i="11"/>
  <c r="DP117" i="11"/>
  <c r="DP127" i="11"/>
  <c r="DP89" i="11"/>
  <c r="DP64" i="11"/>
  <c r="DP72" i="11"/>
  <c r="DP75" i="11"/>
  <c r="DP63" i="11"/>
  <c r="DP128" i="11"/>
  <c r="DP26" i="11"/>
  <c r="DP76" i="11"/>
  <c r="DP90" i="11"/>
  <c r="DP33" i="11"/>
  <c r="U111" i="11"/>
  <c r="U119" i="11"/>
  <c r="U113" i="11"/>
  <c r="U116" i="11"/>
  <c r="J114" i="11"/>
  <c r="J116" i="11"/>
  <c r="J121" i="11"/>
  <c r="J123" i="11"/>
  <c r="DP95" i="11"/>
  <c r="AN111" i="11"/>
  <c r="DF13" i="11"/>
  <c r="DF70" i="11"/>
  <c r="DF128" i="11"/>
  <c r="DF58" i="11"/>
  <c r="DF109" i="11"/>
  <c r="DF31" i="11"/>
  <c r="DF26" i="11"/>
  <c r="DF79" i="11"/>
  <c r="DF51" i="11"/>
  <c r="DF14" i="11"/>
  <c r="DF42" i="11"/>
  <c r="DF118" i="11"/>
  <c r="DF101" i="11"/>
  <c r="DF39" i="11"/>
  <c r="DF74" i="11"/>
  <c r="DP59" i="11"/>
  <c r="DP86" i="11"/>
  <c r="DF115" i="11"/>
  <c r="DQ107" i="11"/>
  <c r="DO120" i="11"/>
  <c r="DO105" i="11"/>
  <c r="DO8" i="11"/>
  <c r="CV120" i="11"/>
  <c r="AJ111" i="11"/>
  <c r="DR6" i="11"/>
  <c r="DR108" i="11"/>
  <c r="DR83" i="11"/>
  <c r="DR126" i="11"/>
  <c r="DR51" i="11"/>
  <c r="DR105" i="11"/>
  <c r="DR41" i="11"/>
  <c r="DR32" i="11"/>
  <c r="DR20" i="11"/>
  <c r="DR12" i="11"/>
  <c r="DR82" i="11"/>
  <c r="DR78" i="11"/>
  <c r="DR43" i="11"/>
  <c r="DR60" i="11"/>
  <c r="DR91" i="11"/>
  <c r="BT118" i="11"/>
  <c r="BT115" i="11"/>
  <c r="BY110" i="11"/>
  <c r="BY118" i="11"/>
  <c r="AO121" i="11"/>
  <c r="AO122" i="11"/>
  <c r="DO35" i="11"/>
  <c r="DO109" i="11"/>
  <c r="DO62" i="11"/>
  <c r="DA122" i="11"/>
  <c r="DA110" i="11"/>
  <c r="AZ110" i="11"/>
  <c r="AZ112" i="11"/>
  <c r="BR111" i="11"/>
  <c r="BR117" i="11"/>
  <c r="CV121" i="11"/>
  <c r="BX115" i="11"/>
  <c r="BX117" i="11"/>
  <c r="AU111" i="11"/>
  <c r="AU119" i="11"/>
  <c r="AJ113" i="11"/>
  <c r="DG47" i="11"/>
  <c r="AA114" i="11"/>
  <c r="AA118" i="11"/>
  <c r="BS109" i="11"/>
  <c r="BS123" i="11"/>
  <c r="BP108" i="11"/>
  <c r="BP113" i="11"/>
  <c r="G118" i="11"/>
  <c r="G119" i="11"/>
  <c r="DI64" i="11"/>
  <c r="DS84" i="11"/>
  <c r="DK106" i="11"/>
  <c r="DK112" i="11"/>
  <c r="DK10" i="11"/>
  <c r="DK62" i="11"/>
  <c r="DK56" i="11"/>
  <c r="DK18" i="11"/>
  <c r="DK37" i="11"/>
  <c r="DK36" i="11"/>
  <c r="DK45" i="11"/>
  <c r="DK7" i="11"/>
  <c r="CY118" i="11"/>
  <c r="DO111" i="11"/>
  <c r="DO23" i="11"/>
  <c r="AQ116" i="11"/>
  <c r="DR120" i="11"/>
  <c r="DR113" i="11"/>
  <c r="DR121" i="11"/>
  <c r="DR92" i="11"/>
  <c r="DR118" i="11"/>
  <c r="DR53" i="11"/>
  <c r="DR84" i="11"/>
  <c r="DR36" i="11"/>
  <c r="DR55" i="11"/>
  <c r="DR58" i="11"/>
  <c r="DR89" i="11"/>
  <c r="DR7" i="11"/>
  <c r="DR68" i="11"/>
  <c r="DR16" i="11"/>
  <c r="DR130" i="11"/>
  <c r="DR10" i="11"/>
  <c r="BT123" i="11"/>
  <c r="BT113" i="11"/>
  <c r="BY112" i="11"/>
  <c r="BY114" i="11"/>
  <c r="AO108" i="11"/>
  <c r="AO110" i="11"/>
  <c r="DO59" i="11"/>
  <c r="DO67" i="11"/>
  <c r="DA108" i="11"/>
  <c r="DA119" i="11"/>
  <c r="AQ115" i="11"/>
  <c r="AZ117" i="11"/>
  <c r="AZ123" i="11"/>
  <c r="CR109" i="11"/>
  <c r="BR112" i="11"/>
  <c r="BR116" i="11"/>
  <c r="BX111" i="11"/>
  <c r="BX113" i="11"/>
  <c r="AU110" i="11"/>
  <c r="AU120" i="11"/>
  <c r="DG81" i="11"/>
  <c r="AA110" i="11"/>
  <c r="AA112" i="11"/>
  <c r="BS110" i="11"/>
  <c r="BS118" i="11"/>
  <c r="DD65" i="11"/>
  <c r="BP115" i="11"/>
  <c r="BP120" i="11"/>
  <c r="G109" i="11"/>
  <c r="G114" i="11"/>
  <c r="DK95" i="11"/>
  <c r="DK60" i="11"/>
  <c r="DK41" i="11"/>
  <c r="DK90" i="11"/>
  <c r="DK33" i="11"/>
  <c r="DK121" i="11"/>
  <c r="DK72" i="11"/>
  <c r="DK20" i="11"/>
  <c r="DK94" i="11"/>
  <c r="DK42" i="11"/>
  <c r="DK104" i="11"/>
  <c r="CY117" i="11"/>
  <c r="DR13" i="11"/>
  <c r="DR86" i="11"/>
  <c r="DR46" i="11"/>
  <c r="DR31" i="11"/>
  <c r="DR103" i="11"/>
  <c r="DR65" i="11"/>
  <c r="DR33" i="11"/>
  <c r="DR117" i="11"/>
  <c r="DR97" i="11"/>
  <c r="DR67" i="11"/>
  <c r="DR72" i="11"/>
  <c r="DR63" i="11"/>
  <c r="DR70" i="11"/>
  <c r="DR8" i="11"/>
  <c r="DR11" i="11"/>
  <c r="DR54" i="11"/>
  <c r="BT120" i="11"/>
  <c r="BT119" i="11"/>
  <c r="BY123" i="11"/>
  <c r="BY113" i="11"/>
  <c r="AO118" i="11"/>
  <c r="AO114" i="11"/>
  <c r="DO38" i="11"/>
  <c r="DO27" i="11"/>
  <c r="DA109" i="11"/>
  <c r="DA116" i="11"/>
  <c r="AZ109" i="11"/>
  <c r="AZ108" i="11"/>
  <c r="CR119" i="11"/>
  <c r="BR119" i="11"/>
  <c r="BR110" i="11"/>
  <c r="BX122" i="11"/>
  <c r="BX118" i="11"/>
  <c r="AU116" i="11"/>
  <c r="AU123" i="11"/>
  <c r="DG107" i="11"/>
  <c r="AA123" i="11"/>
  <c r="AA120" i="11"/>
  <c r="BS111" i="11"/>
  <c r="BS115" i="11"/>
  <c r="DD14" i="11"/>
  <c r="BP121" i="11"/>
  <c r="BP114" i="11"/>
  <c r="G122" i="11"/>
  <c r="G116" i="11"/>
  <c r="DK105" i="11"/>
  <c r="DK19" i="11"/>
  <c r="DK54" i="11"/>
  <c r="DK80" i="11"/>
  <c r="DK123" i="11"/>
  <c r="DK39" i="11"/>
  <c r="DK59" i="11"/>
  <c r="DK49" i="11"/>
  <c r="DK82" i="11"/>
  <c r="DK81" i="11"/>
  <c r="CY112" i="11"/>
  <c r="CY115" i="11"/>
  <c r="DO108" i="11"/>
  <c r="DD73" i="11"/>
  <c r="DR64" i="11"/>
  <c r="DR14" i="11"/>
  <c r="DR19" i="11"/>
  <c r="DR119" i="11"/>
  <c r="DR76" i="11"/>
  <c r="DR90" i="11"/>
  <c r="DR94" i="11"/>
  <c r="DR52" i="11"/>
  <c r="DR114" i="11"/>
  <c r="DR96" i="11"/>
  <c r="DR69" i="11"/>
  <c r="DR61" i="11"/>
  <c r="DR107" i="11"/>
  <c r="DR37" i="11"/>
  <c r="DR104" i="11"/>
  <c r="BT109" i="11"/>
  <c r="BY108" i="11"/>
  <c r="AO109" i="11"/>
  <c r="DO127" i="11"/>
  <c r="DO87" i="11"/>
  <c r="DA117" i="11"/>
  <c r="AZ114" i="11"/>
  <c r="CR115" i="11"/>
  <c r="BR114" i="11"/>
  <c r="BX110" i="11"/>
  <c r="AU113" i="11"/>
  <c r="DG122" i="11"/>
  <c r="DG21" i="11"/>
  <c r="AA116" i="11"/>
  <c r="BS113" i="11"/>
  <c r="BP118" i="11"/>
  <c r="G108" i="11"/>
  <c r="DI94" i="11"/>
  <c r="CZ109" i="11"/>
  <c r="DK129" i="11"/>
  <c r="DK23" i="11"/>
  <c r="DK47" i="11"/>
  <c r="DK30" i="11"/>
  <c r="DK113" i="11"/>
  <c r="DK11" i="11"/>
  <c r="DK131" i="11"/>
  <c r="DK63" i="11"/>
  <c r="DK78" i="11"/>
  <c r="DK28" i="11"/>
  <c r="CY108" i="11"/>
  <c r="CY119" i="11"/>
  <c r="AK115" i="11"/>
  <c r="AK118" i="11"/>
  <c r="AK111" i="11"/>
  <c r="AK108" i="11"/>
  <c r="AE123" i="11"/>
  <c r="AE114" i="11"/>
  <c r="AE113" i="11"/>
  <c r="CM112" i="11"/>
  <c r="CM110" i="11"/>
  <c r="AH119" i="11"/>
  <c r="AH112" i="11"/>
  <c r="AH118" i="11"/>
  <c r="AH111" i="11"/>
  <c r="AH123" i="11"/>
  <c r="AH121" i="11"/>
  <c r="AH122" i="11"/>
  <c r="AH109" i="11"/>
  <c r="AH110" i="11"/>
  <c r="AH117" i="11"/>
  <c r="AH115" i="11"/>
  <c r="AH114" i="11"/>
  <c r="AP117" i="11"/>
  <c r="P112" i="11"/>
  <c r="BI115" i="11"/>
  <c r="BI119" i="11"/>
  <c r="U120" i="11"/>
  <c r="U118" i="11"/>
  <c r="AC121" i="11"/>
  <c r="AC113" i="11"/>
  <c r="J111" i="11"/>
  <c r="J113" i="11"/>
  <c r="DO95" i="11"/>
  <c r="DO34" i="11"/>
  <c r="DO107" i="11"/>
  <c r="DO14" i="11"/>
  <c r="DO128" i="11"/>
  <c r="DO24" i="11"/>
  <c r="DO50" i="11"/>
  <c r="DO42" i="11"/>
  <c r="DO7" i="11"/>
  <c r="DO74" i="11"/>
  <c r="AQ110" i="11"/>
  <c r="AQ108" i="11"/>
  <c r="CR114" i="11"/>
  <c r="CV109" i="11"/>
  <c r="AH116" i="11"/>
  <c r="AJ108" i="11"/>
  <c r="AP109" i="11"/>
  <c r="DD92" i="11"/>
  <c r="DD23" i="11"/>
  <c r="DI87" i="11"/>
  <c r="CZ115" i="11"/>
  <c r="DS113" i="11"/>
  <c r="DQ23" i="11"/>
  <c r="DQ84" i="11"/>
  <c r="DQ47" i="11"/>
  <c r="DQ90" i="11"/>
  <c r="DQ95" i="11"/>
  <c r="DQ82" i="11"/>
  <c r="DQ42" i="11"/>
  <c r="DQ53" i="11"/>
  <c r="DQ131" i="11"/>
  <c r="DQ49" i="11"/>
  <c r="DQ39" i="11"/>
  <c r="DQ70" i="11"/>
  <c r="DQ8" i="11"/>
  <c r="DQ122" i="11"/>
  <c r="DQ73" i="11"/>
  <c r="DQ123" i="11"/>
  <c r="DQ97" i="11"/>
  <c r="DQ71" i="11"/>
  <c r="DQ74" i="11"/>
  <c r="DQ67" i="11"/>
  <c r="DQ125" i="11"/>
  <c r="DQ132" i="11" s="1"/>
  <c r="DQ78" i="11"/>
  <c r="DQ6" i="11"/>
  <c r="DQ13" i="11"/>
  <c r="DQ109" i="11"/>
  <c r="DQ102" i="11"/>
  <c r="DQ119" i="11"/>
  <c r="DQ96" i="11"/>
  <c r="DQ65" i="11"/>
  <c r="DQ130" i="11"/>
  <c r="DQ31" i="11"/>
  <c r="DQ111" i="11"/>
  <c r="DQ77" i="11"/>
  <c r="DQ52" i="11"/>
  <c r="DQ99" i="11"/>
  <c r="DQ57" i="11"/>
  <c r="DQ115" i="11"/>
  <c r="DQ59" i="11"/>
  <c r="DQ91" i="11"/>
  <c r="DQ40" i="11"/>
  <c r="DQ113" i="11"/>
  <c r="DQ44" i="11"/>
  <c r="DQ129" i="11"/>
  <c r="DQ85" i="11"/>
  <c r="DQ93" i="11"/>
  <c r="DQ12" i="11"/>
  <c r="DQ19" i="11"/>
  <c r="DQ116" i="11"/>
  <c r="DQ4" i="11"/>
  <c r="DQ124" i="11" s="1"/>
  <c r="DQ10" i="11"/>
  <c r="DQ16" i="11"/>
  <c r="DQ105" i="11"/>
  <c r="DQ62" i="11"/>
  <c r="DQ63" i="11"/>
  <c r="DQ64" i="11"/>
  <c r="DQ29" i="11"/>
  <c r="DQ60" i="11"/>
  <c r="DQ26" i="11"/>
  <c r="DQ7" i="11"/>
  <c r="DQ18" i="11"/>
  <c r="DQ117" i="11"/>
  <c r="DQ100" i="11"/>
  <c r="DQ92" i="11"/>
  <c r="DQ88" i="11"/>
  <c r="DQ34" i="11"/>
  <c r="DQ9" i="11"/>
  <c r="DQ32" i="11"/>
  <c r="DQ83" i="11"/>
  <c r="DQ51" i="11"/>
  <c r="DQ103" i="11"/>
  <c r="DQ108" i="11"/>
  <c r="DQ118" i="11"/>
  <c r="DQ48" i="11"/>
  <c r="DQ94" i="11"/>
  <c r="DQ101" i="11"/>
  <c r="DQ98" i="11"/>
  <c r="DQ43" i="11"/>
  <c r="DQ126" i="11"/>
  <c r="DQ68" i="11"/>
  <c r="DQ36" i="11"/>
  <c r="DQ27" i="11"/>
  <c r="DQ75" i="11"/>
  <c r="DQ22" i="11"/>
  <c r="DQ30" i="11"/>
  <c r="DQ37" i="11"/>
  <c r="DQ72" i="11"/>
  <c r="DQ15" i="11"/>
  <c r="DQ46" i="11"/>
  <c r="DQ121" i="11"/>
  <c r="DQ24" i="11"/>
  <c r="DQ114" i="11"/>
  <c r="DQ104" i="11"/>
  <c r="DQ14" i="11"/>
  <c r="DQ110" i="11"/>
  <c r="DQ106" i="11"/>
  <c r="AI117" i="11"/>
  <c r="AI111" i="11"/>
  <c r="AI122" i="11"/>
  <c r="AI116" i="11"/>
  <c r="AI115" i="11"/>
  <c r="AI112" i="11"/>
  <c r="AI113" i="11"/>
  <c r="AI108" i="11"/>
  <c r="AI109" i="11"/>
  <c r="AI121" i="11"/>
  <c r="AI114" i="11"/>
  <c r="AI123" i="11"/>
  <c r="CC123" i="11"/>
  <c r="CC121" i="11"/>
  <c r="CC114" i="11"/>
  <c r="CC116" i="11"/>
  <c r="CC109" i="11"/>
  <c r="CC115" i="11"/>
  <c r="CC111" i="11"/>
  <c r="CC120" i="11"/>
  <c r="CC118" i="11"/>
  <c r="CC113" i="11"/>
  <c r="CC122" i="11"/>
  <c r="AN110" i="11"/>
  <c r="AN116" i="11"/>
  <c r="AN118" i="11"/>
  <c r="AN112" i="11"/>
  <c r="AN119" i="11"/>
  <c r="AN122" i="11"/>
  <c r="AN114" i="11"/>
  <c r="AN113" i="11"/>
  <c r="AN115" i="11"/>
  <c r="AN117" i="11"/>
  <c r="AN109" i="11"/>
  <c r="AN121" i="11"/>
  <c r="AV119" i="11"/>
  <c r="AV115" i="11"/>
  <c r="AT116" i="11"/>
  <c r="AT119" i="11"/>
  <c r="AT118" i="11"/>
  <c r="AT112" i="11"/>
  <c r="AT117" i="11"/>
  <c r="AT111" i="11"/>
  <c r="AT123" i="11"/>
  <c r="AT109" i="11"/>
  <c r="AT108" i="11"/>
  <c r="AT113" i="11"/>
  <c r="Y111" i="11"/>
  <c r="Y116" i="11"/>
  <c r="Y113" i="11"/>
  <c r="Y109" i="11"/>
  <c r="Y114" i="11"/>
  <c r="Y120" i="11"/>
  <c r="Y119" i="11"/>
  <c r="Y110" i="11"/>
  <c r="BV110" i="11"/>
  <c r="BV120" i="11"/>
  <c r="BV117" i="11"/>
  <c r="BV118" i="11"/>
  <c r="BV114" i="11"/>
  <c r="BV108" i="11"/>
  <c r="BV123" i="11"/>
  <c r="BV111" i="11"/>
  <c r="M113" i="11"/>
  <c r="M116" i="11"/>
  <c r="M110" i="11"/>
  <c r="M119" i="11"/>
  <c r="M120" i="11"/>
  <c r="M118" i="11"/>
  <c r="M121" i="11"/>
  <c r="M111" i="11"/>
  <c r="M123" i="11"/>
  <c r="DP5" i="11"/>
  <c r="DP55" i="11"/>
  <c r="DP91" i="11"/>
  <c r="DP87" i="11"/>
  <c r="DP69" i="11"/>
  <c r="DP65" i="11"/>
  <c r="DP110" i="11"/>
  <c r="DP98" i="11"/>
  <c r="DP28" i="11"/>
  <c r="DP99" i="11"/>
  <c r="DP85" i="11"/>
  <c r="DP30" i="11"/>
  <c r="DP66" i="11"/>
  <c r="DP116" i="11"/>
  <c r="DP119" i="11"/>
  <c r="DP58" i="11"/>
  <c r="DP113" i="11"/>
  <c r="DP107" i="11"/>
  <c r="DP57" i="11"/>
  <c r="DP97" i="11"/>
  <c r="DP16" i="11"/>
  <c r="DP81" i="11"/>
  <c r="DP45" i="11"/>
  <c r="DP6" i="11"/>
  <c r="DP36" i="11"/>
  <c r="DP101" i="11"/>
  <c r="DP8" i="11"/>
  <c r="DP129" i="11"/>
  <c r="DP103" i="11"/>
  <c r="DP34" i="11"/>
  <c r="DP20" i="11"/>
  <c r="DP68" i="11"/>
  <c r="DP46" i="11"/>
  <c r="DP44" i="11"/>
  <c r="DP39" i="11"/>
  <c r="DP114" i="11"/>
  <c r="DP52" i="11"/>
  <c r="DP130" i="11"/>
  <c r="DP12" i="11"/>
  <c r="DP84" i="11"/>
  <c r="DP14" i="11"/>
  <c r="DP25" i="11"/>
  <c r="DP60" i="11"/>
  <c r="DP82" i="11"/>
  <c r="DP17" i="11"/>
  <c r="DP21" i="11"/>
  <c r="DP43" i="11"/>
  <c r="DP109" i="11"/>
  <c r="DP111" i="11"/>
  <c r="DP88" i="11"/>
  <c r="DP122" i="11"/>
  <c r="DP42" i="11"/>
  <c r="DP40" i="11"/>
  <c r="DF114" i="11"/>
  <c r="DF62" i="11"/>
  <c r="DF69" i="11"/>
  <c r="DF64" i="11"/>
  <c r="DF121" i="11"/>
  <c r="DF88" i="11"/>
  <c r="DF76" i="11"/>
  <c r="DF37" i="11"/>
  <c r="DF67" i="11"/>
  <c r="DF113" i="11"/>
  <c r="DF22" i="11"/>
  <c r="DF89" i="11"/>
  <c r="DF33" i="11"/>
  <c r="DF55" i="11"/>
  <c r="DF68" i="11"/>
  <c r="DF40" i="11"/>
  <c r="DF122" i="11"/>
  <c r="DF21" i="11"/>
  <c r="DF73" i="11"/>
  <c r="DF130" i="11"/>
  <c r="DF112" i="11"/>
  <c r="DF4" i="11"/>
  <c r="DF124" i="11" s="1"/>
  <c r="DF90" i="11"/>
  <c r="DF77" i="11"/>
  <c r="DF95" i="11"/>
  <c r="DF98" i="11"/>
  <c r="DF91" i="11"/>
  <c r="DF43" i="11"/>
  <c r="DF61" i="11"/>
  <c r="DF75" i="11"/>
  <c r="DF11" i="11"/>
  <c r="DF97" i="11"/>
  <c r="DF29" i="11"/>
  <c r="DF15" i="11"/>
  <c r="DF111" i="11"/>
  <c r="DF106" i="11"/>
  <c r="DF92" i="11"/>
  <c r="DF100" i="11"/>
  <c r="DF82" i="11"/>
  <c r="DF30" i="11"/>
  <c r="DF6" i="11"/>
  <c r="DF19" i="11"/>
  <c r="DF85" i="11"/>
  <c r="DF38" i="11"/>
  <c r="DF59" i="11"/>
  <c r="DF81" i="11"/>
  <c r="DF50" i="11"/>
  <c r="DF16" i="11"/>
  <c r="DF8" i="11"/>
  <c r="DF116" i="11"/>
  <c r="DF52" i="11"/>
  <c r="DF103" i="11"/>
  <c r="DF28" i="11"/>
  <c r="DF7" i="11"/>
  <c r="DF47" i="11"/>
  <c r="DF107" i="11"/>
  <c r="DF93" i="11"/>
  <c r="DF104" i="11"/>
  <c r="DF94" i="11"/>
  <c r="DF17" i="11"/>
  <c r="DF110" i="11"/>
  <c r="DF84" i="11"/>
  <c r="DF127" i="11"/>
  <c r="DF99" i="11"/>
  <c r="DF80" i="11"/>
  <c r="DF105" i="11"/>
  <c r="DF32" i="11"/>
  <c r="DF27" i="11"/>
  <c r="DF87" i="11"/>
  <c r="DF126" i="11"/>
  <c r="DF20" i="11"/>
  <c r="DF129" i="11"/>
  <c r="DF41" i="11"/>
  <c r="DF86" i="11"/>
  <c r="DF5" i="11"/>
  <c r="DF108" i="11"/>
  <c r="DF24" i="11"/>
  <c r="DF71" i="11"/>
  <c r="DF25" i="11"/>
  <c r="DF119" i="11"/>
  <c r="DF117" i="11"/>
  <c r="DF120" i="11"/>
  <c r="DF57" i="11"/>
  <c r="DF53" i="11"/>
  <c r="DF96" i="11"/>
  <c r="DF125" i="11"/>
  <c r="DF132" i="11" s="1"/>
  <c r="DF45" i="11"/>
  <c r="DF78" i="11"/>
  <c r="P118" i="11"/>
  <c r="BI113" i="11"/>
  <c r="BI112" i="11"/>
  <c r="U110" i="11"/>
  <c r="U123" i="11"/>
  <c r="AC114" i="11"/>
  <c r="AC117" i="11"/>
  <c r="J120" i="11"/>
  <c r="J118" i="11"/>
  <c r="DO26" i="11"/>
  <c r="DO52" i="11"/>
  <c r="DO103" i="11"/>
  <c r="DO93" i="11"/>
  <c r="DO30" i="11"/>
  <c r="DO6" i="11"/>
  <c r="DO22" i="11"/>
  <c r="DO31" i="11"/>
  <c r="DO63" i="11"/>
  <c r="AQ123" i="11"/>
  <c r="AQ114" i="11"/>
  <c r="CR112" i="11"/>
  <c r="CV116" i="11"/>
  <c r="DP32" i="11"/>
  <c r="DP41" i="11"/>
  <c r="DP31" i="11"/>
  <c r="DP104" i="11"/>
  <c r="DP74" i="11"/>
  <c r="DP56" i="11"/>
  <c r="DP22" i="11"/>
  <c r="DP7" i="11"/>
  <c r="DP94" i="11"/>
  <c r="AH108" i="11"/>
  <c r="DF54" i="11"/>
  <c r="DF56" i="11"/>
  <c r="DF9" i="11"/>
  <c r="DF34" i="11"/>
  <c r="DF131" i="11"/>
  <c r="DG104" i="11"/>
  <c r="DD88" i="11"/>
  <c r="DD119" i="11"/>
  <c r="DQ20" i="11"/>
  <c r="DQ81" i="11"/>
  <c r="DQ33" i="11"/>
  <c r="DQ86" i="11"/>
  <c r="AI119" i="11"/>
  <c r="CZ123" i="11"/>
  <c r="Y122" i="11"/>
  <c r="M122" i="11"/>
  <c r="AP118" i="11"/>
  <c r="AP123" i="11"/>
  <c r="AP116" i="11"/>
  <c r="AP119" i="11"/>
  <c r="AP113" i="11"/>
  <c r="AP114" i="11"/>
  <c r="AP112" i="11"/>
  <c r="AP122" i="11"/>
  <c r="AP111" i="11"/>
  <c r="AP108" i="11"/>
  <c r="AP121" i="11"/>
  <c r="AK122" i="11"/>
  <c r="BK123" i="11"/>
  <c r="BK121" i="11"/>
  <c r="BK114" i="11"/>
  <c r="CR110" i="11"/>
  <c r="CR118" i="11"/>
  <c r="CR113" i="11"/>
  <c r="CR122" i="11"/>
  <c r="CR120" i="11"/>
  <c r="CR116" i="11"/>
  <c r="AJ123" i="11"/>
  <c r="AJ120" i="11"/>
  <c r="AJ109" i="11"/>
  <c r="AJ122" i="11"/>
  <c r="AJ115" i="11"/>
  <c r="AJ118" i="11"/>
  <c r="AJ114" i="11"/>
  <c r="AJ117" i="11"/>
  <c r="AJ119" i="11"/>
  <c r="AJ110" i="11"/>
  <c r="BI111" i="11"/>
  <c r="U122" i="11"/>
  <c r="AC112" i="11"/>
  <c r="AC116" i="11"/>
  <c r="J117" i="11"/>
  <c r="DO110" i="11"/>
  <c r="DO70" i="11"/>
  <c r="DO101" i="11"/>
  <c r="DO75" i="11"/>
  <c r="CR123" i="11"/>
  <c r="AW121" i="11"/>
  <c r="DD8" i="11"/>
  <c r="DI95" i="11"/>
  <c r="DI23" i="11"/>
  <c r="DI70" i="11"/>
  <c r="DI59" i="11"/>
  <c r="DI120" i="11"/>
  <c r="DI109" i="11"/>
  <c r="DI99" i="11"/>
  <c r="DI71" i="11"/>
  <c r="DI100" i="11"/>
  <c r="DI52" i="11"/>
  <c r="DI36" i="11"/>
  <c r="DI80" i="11"/>
  <c r="DI111" i="11"/>
  <c r="DI54" i="11"/>
  <c r="DI92" i="11"/>
  <c r="DI97" i="11"/>
  <c r="DI104" i="11"/>
  <c r="DI44" i="11"/>
  <c r="DI119" i="11"/>
  <c r="DI74" i="11"/>
  <c r="DI12" i="11"/>
  <c r="DI35" i="11"/>
  <c r="DI81" i="11"/>
  <c r="DI14" i="11"/>
  <c r="DI126" i="11"/>
  <c r="DI45" i="11"/>
  <c r="DI78" i="11"/>
  <c r="DI93" i="11"/>
  <c r="DI66" i="11"/>
  <c r="DI32" i="11"/>
  <c r="T112" i="11"/>
  <c r="T118" i="11"/>
  <c r="T122" i="11"/>
  <c r="N108" i="11"/>
  <c r="N119" i="11"/>
  <c r="N118" i="11"/>
  <c r="N111" i="11"/>
  <c r="DS105" i="11"/>
  <c r="DS114" i="11"/>
  <c r="DS128" i="11"/>
  <c r="DS52" i="11"/>
  <c r="DS4" i="11"/>
  <c r="DS124" i="11" s="1"/>
  <c r="DS121" i="11"/>
  <c r="DS29" i="11"/>
  <c r="DS99" i="11"/>
  <c r="DS118" i="11"/>
  <c r="DS79" i="11"/>
  <c r="DS120" i="11"/>
  <c r="DS33" i="11"/>
  <c r="DS65" i="11"/>
  <c r="DS67" i="11"/>
  <c r="DS77" i="11"/>
  <c r="DS127" i="11"/>
  <c r="DS98" i="11"/>
  <c r="DS17" i="11"/>
  <c r="V121" i="11"/>
  <c r="V110" i="11"/>
  <c r="AY110" i="11"/>
  <c r="AY112" i="11"/>
  <c r="AY115" i="11"/>
  <c r="AY120" i="11"/>
  <c r="BW117" i="11"/>
  <c r="BW114" i="11"/>
  <c r="BW122" i="11"/>
  <c r="BW116" i="11"/>
  <c r="DG63" i="11"/>
  <c r="DG77" i="11"/>
  <c r="DG74" i="11"/>
  <c r="DG54" i="11"/>
  <c r="DG86" i="11"/>
  <c r="DG100" i="11"/>
  <c r="DG30" i="11"/>
  <c r="DG27" i="11"/>
  <c r="DG42" i="11"/>
  <c r="DG106" i="11"/>
  <c r="DG29" i="11"/>
  <c r="DG82" i="11"/>
  <c r="DG75" i="11"/>
  <c r="DG93" i="11"/>
  <c r="DG73" i="11"/>
  <c r="DG43" i="11"/>
  <c r="DG80" i="11"/>
  <c r="DG116" i="11"/>
  <c r="DG123" i="11"/>
  <c r="DG37" i="11"/>
  <c r="DG55" i="11"/>
  <c r="DG76" i="11"/>
  <c r="DG110" i="11"/>
  <c r="DG44" i="11"/>
  <c r="DG115" i="11"/>
  <c r="DG45" i="11"/>
  <c r="DG108" i="11"/>
  <c r="DG33" i="11"/>
  <c r="DG72" i="11"/>
  <c r="DG14" i="11"/>
  <c r="DG31" i="11"/>
  <c r="DG57" i="11"/>
  <c r="DG13" i="11"/>
  <c r="DG39" i="11"/>
  <c r="DG105" i="11"/>
  <c r="DG97" i="11"/>
  <c r="DG19" i="11"/>
  <c r="DG11" i="11"/>
  <c r="DG26" i="11"/>
  <c r="DG127" i="11"/>
  <c r="DG121" i="11"/>
  <c r="DG6" i="11"/>
  <c r="DG68" i="11"/>
  <c r="DG17" i="11"/>
  <c r="DG102" i="11"/>
  <c r="BF119" i="11"/>
  <c r="BF110" i="11"/>
  <c r="BF121" i="11"/>
  <c r="BF112" i="11"/>
  <c r="BF109" i="11"/>
  <c r="BF114" i="11"/>
  <c r="BF108" i="11"/>
  <c r="P109" i="11"/>
  <c r="BI109" i="11"/>
  <c r="BI114" i="11"/>
  <c r="U114" i="11"/>
  <c r="U112" i="11"/>
  <c r="AC111" i="11"/>
  <c r="AC108" i="11"/>
  <c r="J109" i="11"/>
  <c r="J115" i="11"/>
  <c r="DO11" i="11"/>
  <c r="DO48" i="11"/>
  <c r="DO85" i="11"/>
  <c r="DO118" i="11"/>
  <c r="DO18" i="11"/>
  <c r="DO45" i="11"/>
  <c r="DO9" i="11"/>
  <c r="DO100" i="11"/>
  <c r="DO37" i="11"/>
  <c r="AQ120" i="11"/>
  <c r="CR108" i="11"/>
  <c r="DP123" i="11"/>
  <c r="DP131" i="11"/>
  <c r="DP105" i="11"/>
  <c r="DP83" i="11"/>
  <c r="DP118" i="11"/>
  <c r="DP48" i="11"/>
  <c r="DP67" i="11"/>
  <c r="DP15" i="11"/>
  <c r="DP78" i="11"/>
  <c r="DP50" i="11"/>
  <c r="AJ121" i="11"/>
  <c r="DF48" i="11"/>
  <c r="DF44" i="11"/>
  <c r="DF49" i="11"/>
  <c r="DF23" i="11"/>
  <c r="DG111" i="11"/>
  <c r="DG69" i="11"/>
  <c r="DG99" i="11"/>
  <c r="DD66" i="11"/>
  <c r="DD37" i="11"/>
  <c r="DQ112" i="11"/>
  <c r="DQ45" i="11"/>
  <c r="DQ79" i="11"/>
  <c r="DQ89" i="11"/>
  <c r="DI57" i="11"/>
  <c r="DI56" i="11"/>
  <c r="CC119" i="11"/>
  <c r="AN123" i="11"/>
  <c r="DS57" i="11"/>
  <c r="BV109" i="11"/>
  <c r="R113" i="11"/>
  <c r="R121" i="11"/>
  <c r="R116" i="11"/>
  <c r="R118" i="11"/>
  <c r="R123" i="11"/>
  <c r="CP122" i="11"/>
  <c r="CP115" i="11"/>
  <c r="CP117" i="11"/>
  <c r="CP121" i="11"/>
  <c r="BA108" i="11"/>
  <c r="BA117" i="11"/>
  <c r="BA122" i="11"/>
  <c r="BA116" i="11"/>
  <c r="BA121" i="11"/>
  <c r="BA110" i="11"/>
  <c r="BA120" i="11"/>
  <c r="BA113" i="11"/>
  <c r="BA109" i="11"/>
  <c r="BA114" i="11"/>
  <c r="DO5" i="11"/>
  <c r="DO86" i="11"/>
  <c r="DO72" i="11"/>
  <c r="DO82" i="11"/>
  <c r="DO71" i="11"/>
  <c r="DO78" i="11"/>
  <c r="DO57" i="11"/>
  <c r="DO116" i="11"/>
  <c r="DO102" i="11"/>
  <c r="DO126" i="11"/>
  <c r="DO83" i="11"/>
  <c r="DO41" i="11"/>
  <c r="DO13" i="11"/>
  <c r="DO125" i="11"/>
  <c r="DO132" i="11" s="1"/>
  <c r="DO112" i="11"/>
  <c r="DO25" i="11"/>
  <c r="DO28" i="11"/>
  <c r="DO61" i="11"/>
  <c r="DO123" i="11"/>
  <c r="DO90" i="11"/>
  <c r="DO73" i="11"/>
  <c r="DO77" i="11"/>
  <c r="DO69" i="11"/>
  <c r="DO33" i="11"/>
  <c r="DO117" i="11"/>
  <c r="DO131" i="11"/>
  <c r="DO129" i="11"/>
  <c r="DO122" i="11"/>
  <c r="DO97" i="11"/>
  <c r="DO44" i="11"/>
  <c r="DO55" i="11"/>
  <c r="DO88" i="11"/>
  <c r="DO29" i="11"/>
  <c r="DO40" i="11"/>
  <c r="DO60" i="11"/>
  <c r="DO104" i="11"/>
  <c r="DO12" i="11"/>
  <c r="DO47" i="11"/>
  <c r="DO19" i="11"/>
  <c r="DO17" i="11"/>
  <c r="DO96" i="11"/>
  <c r="DO51" i="11"/>
  <c r="DO106" i="11"/>
  <c r="DO94" i="11"/>
  <c r="DO49" i="11"/>
  <c r="DO76" i="11"/>
  <c r="DO54" i="11"/>
  <c r="DO114" i="11"/>
  <c r="CV113" i="11"/>
  <c r="CV108" i="11"/>
  <c r="CV123" i="11"/>
  <c r="CV112" i="11"/>
  <c r="CV110" i="11"/>
  <c r="CV111" i="11"/>
  <c r="AW111" i="11"/>
  <c r="AW109" i="11"/>
  <c r="AW122" i="11"/>
  <c r="AW108" i="11"/>
  <c r="AW112" i="11"/>
  <c r="AW113" i="11"/>
  <c r="AW115" i="11"/>
  <c r="AW116" i="11"/>
  <c r="AW120" i="11"/>
  <c r="AW123" i="11"/>
  <c r="AW119" i="11"/>
  <c r="BI117" i="11"/>
  <c r="U109" i="11"/>
  <c r="U115" i="11"/>
  <c r="AC123" i="11"/>
  <c r="AC115" i="11"/>
  <c r="J122" i="11"/>
  <c r="J112" i="11"/>
  <c r="DO80" i="11"/>
  <c r="DO64" i="11"/>
  <c r="DO79" i="11"/>
  <c r="DO43" i="11"/>
  <c r="DO20" i="11"/>
  <c r="DO66" i="11"/>
  <c r="DO89" i="11"/>
  <c r="DO91" i="11"/>
  <c r="DO36" i="11"/>
  <c r="DO119" i="11"/>
  <c r="CR117" i="11"/>
  <c r="CV122" i="11"/>
  <c r="DP115" i="11"/>
  <c r="DP125" i="11"/>
  <c r="DP132" i="11" s="1"/>
  <c r="DP121" i="11"/>
  <c r="DP70" i="11"/>
  <c r="DP120" i="11"/>
  <c r="DP51" i="11"/>
  <c r="DP10" i="11"/>
  <c r="DP18" i="11"/>
  <c r="DP62" i="11"/>
  <c r="DP38" i="11"/>
  <c r="AW118" i="11"/>
  <c r="DF83" i="11"/>
  <c r="DF36" i="11"/>
  <c r="DF46" i="11"/>
  <c r="DF123" i="11"/>
  <c r="DF18" i="11"/>
  <c r="DG61" i="11"/>
  <c r="DG28" i="11"/>
  <c r="DG94" i="11"/>
  <c r="BA123" i="11"/>
  <c r="DD106" i="11"/>
  <c r="DQ128" i="11"/>
  <c r="DQ50" i="11"/>
  <c r="DQ61" i="11"/>
  <c r="DQ5" i="11"/>
  <c r="DI11" i="11"/>
  <c r="DI27" i="11"/>
  <c r="CC108" i="11"/>
  <c r="AE111" i="11"/>
  <c r="AT115" i="11"/>
  <c r="BV116" i="11"/>
  <c r="AS116" i="11"/>
  <c r="AS113" i="11"/>
  <c r="AS119" i="11"/>
  <c r="AS110" i="11"/>
  <c r="AS111" i="11"/>
  <c r="X117" i="11"/>
  <c r="X112" i="11"/>
  <c r="BZ121" i="11"/>
  <c r="BZ116" i="11"/>
  <c r="BZ120" i="11"/>
  <c r="BZ109" i="11"/>
  <c r="P123" i="11"/>
  <c r="DD123" i="11"/>
  <c r="DD57" i="11"/>
  <c r="DD50" i="11"/>
  <c r="DD43" i="11"/>
  <c r="DD36" i="11"/>
  <c r="DD59" i="11"/>
  <c r="DD99" i="11"/>
  <c r="DD68" i="11"/>
  <c r="DD12" i="11"/>
  <c r="DD15" i="11"/>
  <c r="DD56" i="11"/>
  <c r="DD69" i="11"/>
  <c r="DD84" i="11"/>
  <c r="DD17" i="11"/>
  <c r="DD35" i="11"/>
  <c r="DD95" i="11"/>
  <c r="DD32" i="11"/>
  <c r="DD11" i="11"/>
  <c r="DD100" i="11"/>
  <c r="DD82" i="11"/>
  <c r="DD20" i="11"/>
  <c r="DD28" i="11"/>
  <c r="DD115" i="11"/>
  <c r="DD49" i="11"/>
  <c r="DD47" i="11"/>
  <c r="DD4" i="11"/>
  <c r="DD124" i="11" s="1"/>
  <c r="DD21" i="11"/>
  <c r="DD111" i="11"/>
  <c r="DD102" i="11"/>
  <c r="DD87" i="11"/>
  <c r="DD74" i="11"/>
  <c r="DD109" i="11"/>
  <c r="DD107" i="11"/>
  <c r="DD117" i="11"/>
  <c r="DD5" i="11"/>
  <c r="DD58" i="11"/>
  <c r="DD126" i="11"/>
  <c r="DD120" i="11"/>
  <c r="DD55" i="11"/>
  <c r="DD70" i="11"/>
  <c r="AQ113" i="11"/>
  <c r="AQ118" i="11"/>
  <c r="AQ121" i="11"/>
  <c r="AQ119" i="11"/>
  <c r="AQ109" i="11"/>
  <c r="AQ111" i="11"/>
  <c r="P121" i="11"/>
  <c r="BI108" i="11"/>
  <c r="U117" i="11"/>
  <c r="J119" i="11"/>
  <c r="DO121" i="11"/>
  <c r="DO81" i="11"/>
  <c r="DO113" i="11"/>
  <c r="DO53" i="11"/>
  <c r="DO68" i="11"/>
  <c r="DO92" i="11"/>
  <c r="AQ112" i="11"/>
  <c r="CV118" i="11"/>
  <c r="CV115" i="11"/>
  <c r="AJ116" i="11"/>
  <c r="BA118" i="11"/>
  <c r="P113" i="11"/>
  <c r="BI123" i="11"/>
  <c r="P108" i="11"/>
  <c r="BI110" i="11"/>
  <c r="U121" i="11"/>
  <c r="AC118" i="11"/>
  <c r="J110" i="11"/>
  <c r="DO115" i="11"/>
  <c r="DO46" i="11"/>
  <c r="DO99" i="11"/>
  <c r="DO4" i="11"/>
  <c r="DO124" i="11" s="1"/>
  <c r="DO15" i="11"/>
  <c r="DO32" i="11"/>
  <c r="DO65" i="11"/>
  <c r="DO84" i="11"/>
  <c r="DO130" i="11"/>
  <c r="DO58" i="11"/>
  <c r="AQ122" i="11"/>
  <c r="CR121" i="11"/>
  <c r="CV117" i="11"/>
  <c r="DP54" i="11"/>
  <c r="DP11" i="11"/>
  <c r="DP93" i="11"/>
  <c r="DP71" i="11"/>
  <c r="DP96" i="11"/>
  <c r="DP112" i="11"/>
  <c r="DP61" i="11"/>
  <c r="DP19" i="11"/>
  <c r="DP80" i="11"/>
  <c r="AH113" i="11"/>
  <c r="AW110" i="11"/>
  <c r="DF102" i="11"/>
  <c r="DF10" i="11"/>
  <c r="DF12" i="11"/>
  <c r="DF63" i="11"/>
  <c r="DF66" i="11"/>
  <c r="DG67" i="11"/>
  <c r="DG103" i="11"/>
  <c r="DG58" i="11"/>
  <c r="AP110" i="11"/>
  <c r="DD54" i="11"/>
  <c r="DD6" i="11"/>
  <c r="DQ69" i="11"/>
  <c r="DQ56" i="11"/>
  <c r="DQ21" i="11"/>
  <c r="DQ54" i="11"/>
  <c r="DI67" i="11"/>
  <c r="AI120" i="11"/>
  <c r="CC110" i="11"/>
  <c r="DS111" i="11"/>
  <c r="AT110" i="11"/>
  <c r="BV121" i="11"/>
  <c r="BD117" i="11"/>
  <c r="Q115" i="11"/>
  <c r="Q110" i="11"/>
  <c r="CD112" i="11"/>
  <c r="CD117" i="11"/>
  <c r="DC114" i="11"/>
  <c r="DI125" i="11"/>
  <c r="DI132" i="11" s="1"/>
  <c r="DI43" i="11"/>
  <c r="DI127" i="11"/>
  <c r="DI33" i="11"/>
  <c r="DI128" i="11"/>
  <c r="DI6" i="11"/>
  <c r="DI130" i="11"/>
  <c r="DI116" i="11"/>
  <c r="DI15" i="11"/>
  <c r="DI118" i="11"/>
  <c r="DI53" i="11"/>
  <c r="DI117" i="11"/>
  <c r="DI21" i="11"/>
  <c r="DI7" i="11"/>
  <c r="DI34" i="11"/>
  <c r="DI28" i="11"/>
  <c r="DI48" i="11"/>
  <c r="DI49" i="11"/>
  <c r="DI4" i="11"/>
  <c r="DI124" i="11" s="1"/>
  <c r="DI98" i="11"/>
  <c r="DI114" i="11"/>
  <c r="DI41" i="11"/>
  <c r="DI46" i="11"/>
  <c r="DI50" i="11"/>
  <c r="DI69" i="11"/>
  <c r="DI42" i="11"/>
  <c r="DI13" i="11"/>
  <c r="DI79" i="11"/>
  <c r="DI16" i="11"/>
  <c r="DI76" i="11"/>
  <c r="DI129" i="11"/>
  <c r="DI61" i="11"/>
  <c r="DI29" i="11"/>
  <c r="DI8" i="11"/>
  <c r="DI113" i="11"/>
  <c r="DI85" i="11"/>
  <c r="DI108" i="11"/>
  <c r="DI105" i="11"/>
  <c r="DI25" i="11"/>
  <c r="DI5" i="11"/>
  <c r="DI89" i="11"/>
  <c r="DI39" i="11"/>
  <c r="DI26" i="11"/>
  <c r="T117" i="11"/>
  <c r="T114" i="11"/>
  <c r="T111" i="11"/>
  <c r="T121" i="11"/>
  <c r="T116" i="11"/>
  <c r="T120" i="11"/>
  <c r="T108" i="11"/>
  <c r="T109" i="11"/>
  <c r="CZ120" i="11"/>
  <c r="CZ117" i="11"/>
  <c r="CZ111" i="11"/>
  <c r="CZ110" i="11"/>
  <c r="CZ119" i="11"/>
  <c r="CZ122" i="11"/>
  <c r="CZ113" i="11"/>
  <c r="CZ112" i="11"/>
  <c r="N110" i="11"/>
  <c r="N122" i="11"/>
  <c r="N117" i="11"/>
  <c r="N123" i="11"/>
  <c r="N114" i="11"/>
  <c r="N115" i="11"/>
  <c r="N116" i="11"/>
  <c r="N120" i="11"/>
  <c r="DS87" i="11"/>
  <c r="DS78" i="11"/>
  <c r="DS50" i="11"/>
  <c r="DS72" i="11"/>
  <c r="DS61" i="11"/>
  <c r="DS100" i="11"/>
  <c r="DS54" i="11"/>
  <c r="DS14" i="11"/>
  <c r="DS19" i="11"/>
  <c r="DS90" i="11"/>
  <c r="DS108" i="11"/>
  <c r="DS130" i="11"/>
  <c r="DS85" i="11"/>
  <c r="DS126" i="11"/>
  <c r="DS116" i="11"/>
  <c r="DS82" i="11"/>
  <c r="DS55" i="11"/>
  <c r="DS41" i="11"/>
  <c r="DS37" i="11"/>
  <c r="DS25" i="11"/>
  <c r="DS97" i="11"/>
  <c r="DS101" i="11"/>
  <c r="DS13" i="11"/>
  <c r="DS131" i="11"/>
  <c r="DS47" i="11"/>
  <c r="DS35" i="11"/>
  <c r="DS43" i="11"/>
  <c r="DS104" i="11"/>
  <c r="DS6" i="11"/>
  <c r="DS58" i="11"/>
  <c r="DS62" i="11"/>
  <c r="DS5" i="11"/>
  <c r="DS80" i="11"/>
  <c r="DS11" i="11"/>
  <c r="DS32" i="11"/>
  <c r="DS88" i="11"/>
  <c r="DS12" i="11"/>
  <c r="DS31" i="11"/>
  <c r="DS96" i="11"/>
  <c r="DS125" i="11"/>
  <c r="DS132" i="11" s="1"/>
  <c r="DS42" i="11"/>
  <c r="DS76" i="11"/>
  <c r="DS9" i="11"/>
  <c r="DS10" i="11"/>
  <c r="DS59" i="11"/>
  <c r="DS63" i="11"/>
  <c r="DS60" i="11"/>
  <c r="DS26" i="11"/>
  <c r="DS49" i="11"/>
  <c r="DS83" i="11"/>
  <c r="DS92" i="11"/>
  <c r="DS38" i="11"/>
  <c r="DS15" i="11"/>
  <c r="DS109" i="11"/>
  <c r="DS115" i="11"/>
  <c r="V114" i="11"/>
  <c r="V118" i="11"/>
  <c r="V119" i="11"/>
  <c r="V111" i="11"/>
  <c r="V108" i="11"/>
  <c r="V109" i="11"/>
  <c r="V120" i="11"/>
  <c r="V112" i="11"/>
  <c r="AY108" i="11"/>
  <c r="AY116" i="11"/>
  <c r="AY114" i="11"/>
  <c r="AY119" i="11"/>
  <c r="AY111" i="11"/>
  <c r="AY113" i="11"/>
  <c r="BW111" i="11"/>
  <c r="BW121" i="11"/>
  <c r="BW112" i="11"/>
  <c r="BW123" i="11"/>
  <c r="BW120" i="11"/>
  <c r="BW109" i="11"/>
  <c r="DG120" i="11"/>
  <c r="DG40" i="11"/>
  <c r="DG12" i="11"/>
  <c r="DG66" i="11"/>
  <c r="DG10" i="11"/>
  <c r="DG48" i="11"/>
  <c r="DG22" i="11"/>
  <c r="DG56" i="11"/>
  <c r="DG113" i="11"/>
  <c r="DG92" i="11"/>
  <c r="DG18" i="11"/>
  <c r="DG5" i="11"/>
  <c r="DG65" i="11"/>
  <c r="DG51" i="11"/>
  <c r="DG78" i="11"/>
  <c r="DG4" i="11"/>
  <c r="DG124" i="11" s="1"/>
  <c r="BF113" i="11"/>
  <c r="BF116" i="11"/>
  <c r="Q116" i="11"/>
  <c r="Q119" i="11"/>
  <c r="CD109" i="11"/>
  <c r="CD110" i="11"/>
  <c r="DI75" i="11"/>
  <c r="DI73" i="11"/>
  <c r="DI20" i="11"/>
  <c r="DI91" i="11"/>
  <c r="DI112" i="11"/>
  <c r="DI82" i="11"/>
  <c r="DI65" i="11"/>
  <c r="DI110" i="11"/>
  <c r="DI9" i="11"/>
  <c r="DI106" i="11"/>
  <c r="T110" i="11"/>
  <c r="CZ118" i="11"/>
  <c r="N113" i="11"/>
  <c r="DS94" i="11"/>
  <c r="DS123" i="11"/>
  <c r="DS106" i="11"/>
  <c r="DS122" i="11"/>
  <c r="DS22" i="11"/>
  <c r="DS46" i="11"/>
  <c r="DS71" i="11"/>
  <c r="V115" i="11"/>
  <c r="AY118" i="11"/>
  <c r="DC113" i="11"/>
  <c r="CG123" i="11"/>
  <c r="CG118" i="11"/>
  <c r="W117" i="11"/>
  <c r="W109" i="11"/>
  <c r="CO114" i="11"/>
  <c r="CO116" i="11"/>
  <c r="DB115" i="11"/>
  <c r="DB122" i="11"/>
  <c r="DB123" i="11"/>
  <c r="DB118" i="11"/>
  <c r="CL117" i="11"/>
  <c r="CL118" i="11"/>
  <c r="CL116" i="11"/>
  <c r="BD111" i="11"/>
  <c r="BD114" i="11"/>
  <c r="BD108" i="11"/>
  <c r="CA123" i="11"/>
  <c r="CA121" i="11"/>
  <c r="Q120" i="11"/>
  <c r="CI114" i="11"/>
  <c r="CD113" i="11"/>
  <c r="DG119" i="11"/>
  <c r="DG87" i="11"/>
  <c r="DG36" i="11"/>
  <c r="DG9" i="11"/>
  <c r="DG109" i="11"/>
  <c r="DG25" i="11"/>
  <c r="DG71" i="11"/>
  <c r="DG7" i="11"/>
  <c r="DG85" i="11"/>
  <c r="DG95" i="11"/>
  <c r="DG96" i="11"/>
  <c r="DG16" i="11"/>
  <c r="DG15" i="11"/>
  <c r="DG114" i="11"/>
  <c r="DG90" i="11"/>
  <c r="DG117" i="11"/>
  <c r="BF118" i="11"/>
  <c r="BF115" i="11"/>
  <c r="Q122" i="11"/>
  <c r="Q118" i="11"/>
  <c r="CD119" i="11"/>
  <c r="CD108" i="11"/>
  <c r="DI68" i="11"/>
  <c r="DI22" i="11"/>
  <c r="DI24" i="11"/>
  <c r="DI18" i="11"/>
  <c r="DI63" i="11"/>
  <c r="DI83" i="11"/>
  <c r="DI10" i="11"/>
  <c r="DI38" i="11"/>
  <c r="DI37" i="11"/>
  <c r="DI19" i="11"/>
  <c r="DI51" i="11"/>
  <c r="T119" i="11"/>
  <c r="CZ108" i="11"/>
  <c r="N121" i="11"/>
  <c r="DS112" i="11"/>
  <c r="DS119" i="11"/>
  <c r="DS51" i="11"/>
  <c r="DS74" i="11"/>
  <c r="DS7" i="11"/>
  <c r="DS16" i="11"/>
  <c r="AY109" i="11"/>
  <c r="BW118" i="11"/>
  <c r="AR109" i="11"/>
  <c r="AR111" i="11"/>
  <c r="AR123" i="11"/>
  <c r="CX119" i="11"/>
  <c r="CX123" i="11"/>
  <c r="CX108" i="11"/>
  <c r="CX117" i="11"/>
  <c r="Q114" i="11"/>
  <c r="CD111" i="11"/>
  <c r="Q111" i="11"/>
  <c r="DG41" i="11"/>
  <c r="DG34" i="11"/>
  <c r="DG70" i="11"/>
  <c r="DG118" i="11"/>
  <c r="DG88" i="11"/>
  <c r="DG125" i="11"/>
  <c r="DG132" i="11" s="1"/>
  <c r="DG20" i="11"/>
  <c r="DG130" i="11"/>
  <c r="DG98" i="11"/>
  <c r="DG128" i="11"/>
  <c r="DG35" i="11"/>
  <c r="DG129" i="11"/>
  <c r="DG52" i="11"/>
  <c r="DG126" i="11"/>
  <c r="DG59" i="11"/>
  <c r="DG131" i="11"/>
  <c r="BF111" i="11"/>
  <c r="BF120" i="11"/>
  <c r="Q112" i="11"/>
  <c r="Q121" i="11"/>
  <c r="CD120" i="11"/>
  <c r="CD121" i="11"/>
  <c r="DI107" i="11"/>
  <c r="DI60" i="11"/>
  <c r="DI102" i="11"/>
  <c r="DI47" i="11"/>
  <c r="DI86" i="11"/>
  <c r="DI77" i="11"/>
  <c r="DI88" i="11"/>
  <c r="DI90" i="11"/>
  <c r="DI62" i="11"/>
  <c r="DI31" i="11"/>
  <c r="DI103" i="11"/>
  <c r="T123" i="11"/>
  <c r="CZ121" i="11"/>
  <c r="N112" i="11"/>
  <c r="DS102" i="11"/>
  <c r="DS93" i="11"/>
  <c r="DS27" i="11"/>
  <c r="DS28" i="11"/>
  <c r="DS86" i="11"/>
  <c r="DS8" i="11"/>
  <c r="DS69" i="11"/>
  <c r="V116" i="11"/>
  <c r="AY117" i="11"/>
  <c r="BW115" i="11"/>
  <c r="BU116" i="11"/>
  <c r="BU109" i="11"/>
  <c r="BU108" i="11"/>
  <c r="CD122" i="11"/>
  <c r="BU121" i="11"/>
  <c r="Q109" i="11"/>
  <c r="CD114" i="11"/>
  <c r="DG91" i="11"/>
  <c r="DG8" i="11"/>
  <c r="DG24" i="11"/>
  <c r="DG50" i="11"/>
  <c r="DG38" i="11"/>
  <c r="DG60" i="11"/>
  <c r="DG46" i="11"/>
  <c r="DG53" i="11"/>
  <c r="DG62" i="11"/>
  <c r="DG101" i="11"/>
  <c r="DG84" i="11"/>
  <c r="DG83" i="11"/>
  <c r="DG23" i="11"/>
  <c r="DG32" i="11"/>
  <c r="BF122" i="11"/>
  <c r="Q113" i="11"/>
  <c r="CD118" i="11"/>
  <c r="DI96" i="11"/>
  <c r="DI30" i="11"/>
  <c r="DI72" i="11"/>
  <c r="DI115" i="11"/>
  <c r="DI84" i="11"/>
  <c r="DI40" i="11"/>
  <c r="DI131" i="11"/>
  <c r="DI55" i="11"/>
  <c r="DI123" i="11"/>
  <c r="DI121" i="11"/>
  <c r="DI122" i="11"/>
  <c r="T113" i="11"/>
  <c r="AR108" i="11"/>
  <c r="CZ116" i="11"/>
  <c r="N109" i="11"/>
  <c r="DS20" i="11"/>
  <c r="DS81" i="11"/>
  <c r="DS129" i="11"/>
  <c r="DS66" i="11"/>
  <c r="DS70" i="11"/>
  <c r="DS18" i="11"/>
  <c r="DS95" i="11"/>
  <c r="V113" i="11"/>
  <c r="BW113" i="11"/>
  <c r="AL114" i="11"/>
  <c r="DC121" i="11"/>
  <c r="BA112" i="11"/>
  <c r="BA119" i="11"/>
  <c r="DD60" i="11"/>
  <c r="DD27" i="11"/>
  <c r="DD125" i="11"/>
  <c r="DD132" i="11" s="1"/>
  <c r="DD129" i="11"/>
  <c r="DD130" i="11"/>
  <c r="DD128" i="11"/>
  <c r="DD116" i="11"/>
  <c r="DD80" i="11"/>
  <c r="CC117" i="11"/>
  <c r="AN108" i="11"/>
  <c r="AT121" i="11"/>
  <c r="Y117" i="11"/>
  <c r="BV119" i="11"/>
  <c r="M109" i="11"/>
  <c r="DK130" i="11"/>
  <c r="DK119" i="11"/>
  <c r="DK52" i="11"/>
  <c r="DK44" i="11"/>
  <c r="DK9" i="11"/>
  <c r="DK61" i="11"/>
  <c r="DK126" i="11"/>
  <c r="DK12" i="11"/>
  <c r="DK38" i="11"/>
  <c r="DK13" i="11"/>
  <c r="DK8" i="11"/>
  <c r="DK75" i="11"/>
  <c r="CY111" i="11"/>
  <c r="CY114" i="11"/>
  <c r="AE17" i="59"/>
  <c r="CS109" i="11"/>
  <c r="I112" i="11"/>
  <c r="DS40" i="11"/>
  <c r="DS110" i="11"/>
  <c r="DS45" i="11"/>
  <c r="DS39" i="11"/>
  <c r="DS30" i="11"/>
  <c r="DS103" i="11"/>
  <c r="DS53" i="11"/>
  <c r="DS107" i="11"/>
  <c r="DS23" i="11"/>
  <c r="DS21" i="11"/>
  <c r="DS75" i="11"/>
  <c r="DS34" i="11"/>
  <c r="DS24" i="11"/>
  <c r="DS44" i="11"/>
  <c r="DS91" i="11"/>
  <c r="DS56" i="11"/>
  <c r="DS73" i="11"/>
  <c r="DS36" i="11"/>
  <c r="DS89" i="11"/>
  <c r="DS64" i="11"/>
  <c r="AT114" i="11"/>
  <c r="AT122" i="11"/>
  <c r="AT120" i="11"/>
  <c r="V117" i="11"/>
  <c r="V122" i="11"/>
  <c r="V123" i="11"/>
  <c r="Y112" i="11"/>
  <c r="Y118" i="11"/>
  <c r="Y121" i="11"/>
  <c r="AY121" i="11"/>
  <c r="AY123" i="11"/>
  <c r="AY122" i="11"/>
  <c r="BV112" i="11"/>
  <c r="BV113" i="11"/>
  <c r="BV122" i="11"/>
  <c r="BW110" i="11"/>
  <c r="BW108" i="11"/>
  <c r="BW119" i="11"/>
  <c r="M117" i="11"/>
  <c r="M108" i="11"/>
  <c r="M114" i="11"/>
  <c r="DK120" i="11"/>
  <c r="DK92" i="11"/>
  <c r="DK116" i="11"/>
  <c r="DK122" i="11"/>
  <c r="DK40" i="11"/>
  <c r="DK57" i="11"/>
  <c r="DK89" i="11"/>
  <c r="DK83" i="11"/>
  <c r="DK34" i="11"/>
  <c r="DK97" i="11"/>
  <c r="DK74" i="11"/>
  <c r="DK128" i="11"/>
  <c r="DK31" i="11"/>
  <c r="DK22" i="11"/>
  <c r="DK70" i="11"/>
  <c r="DK26" i="11"/>
  <c r="DK127" i="11"/>
  <c r="DK109" i="11"/>
  <c r="DK86" i="11"/>
  <c r="DK69" i="11"/>
  <c r="DK32" i="11"/>
  <c r="DK25" i="11"/>
  <c r="DK15" i="11"/>
  <c r="DK91" i="11"/>
  <c r="DK84" i="11"/>
  <c r="DK93" i="11"/>
  <c r="DK96" i="11"/>
  <c r="DK5" i="11"/>
  <c r="DK17" i="11"/>
  <c r="DK55" i="11"/>
  <c r="DK27" i="11"/>
  <c r="CY110" i="11"/>
  <c r="CY109" i="11"/>
  <c r="CY121" i="11"/>
  <c r="CP112" i="11"/>
  <c r="BZ110" i="11"/>
  <c r="BE122" i="11"/>
  <c r="DB117" i="11"/>
  <c r="DB109" i="11"/>
  <c r="CL111" i="11"/>
  <c r="CL113" i="11"/>
  <c r="CX115" i="11"/>
  <c r="DC109" i="11"/>
  <c r="AJ28" i="59"/>
  <c r="AJ80" i="59"/>
  <c r="AJ109" i="59"/>
  <c r="AJ21" i="59"/>
  <c r="AJ79" i="59"/>
  <c r="AJ115" i="59"/>
  <c r="AJ77" i="59"/>
  <c r="AJ60" i="59"/>
  <c r="AJ62" i="59"/>
  <c r="AJ78" i="59"/>
  <c r="AJ118" i="59"/>
  <c r="AJ43" i="59"/>
  <c r="AJ44" i="59"/>
  <c r="AJ27" i="59"/>
  <c r="AJ32" i="59"/>
  <c r="AJ31" i="59"/>
  <c r="AJ123" i="59"/>
  <c r="AJ71" i="59"/>
  <c r="AJ51" i="59"/>
  <c r="AJ100" i="59"/>
  <c r="AJ46" i="59"/>
  <c r="AJ97" i="59"/>
  <c r="AJ45" i="59"/>
  <c r="AJ75" i="59"/>
  <c r="AJ104" i="59"/>
  <c r="AJ54" i="59"/>
  <c r="BM112" i="11"/>
  <c r="CP111" i="11"/>
  <c r="CP109" i="11"/>
  <c r="CP119" i="11"/>
  <c r="CP118" i="11"/>
  <c r="BZ112" i="11"/>
  <c r="BZ111" i="11"/>
  <c r="BZ115" i="11"/>
  <c r="BZ122" i="11"/>
  <c r="CX110" i="11"/>
  <c r="CX114" i="11"/>
  <c r="CX109" i="11"/>
  <c r="CX122" i="11"/>
  <c r="DC115" i="11"/>
  <c r="DC112" i="11"/>
  <c r="DC117" i="11"/>
  <c r="DC123" i="11"/>
  <c r="BJ118" i="11"/>
  <c r="CP113" i="11"/>
  <c r="CP120" i="11"/>
  <c r="CP114" i="11"/>
  <c r="CP123" i="11"/>
  <c r="BZ113" i="11"/>
  <c r="BZ117" i="11"/>
  <c r="BZ118" i="11"/>
  <c r="BZ114" i="11"/>
  <c r="CX113" i="11"/>
  <c r="CX118" i="11"/>
  <c r="CX116" i="11"/>
  <c r="CX120" i="11"/>
  <c r="DC119" i="11"/>
  <c r="DC108" i="11"/>
  <c r="DC118" i="11"/>
  <c r="DC111" i="11"/>
  <c r="F120" i="11"/>
  <c r="CP110" i="11"/>
  <c r="CP108" i="11"/>
  <c r="CP116" i="11"/>
  <c r="BZ108" i="11"/>
  <c r="BZ123" i="11"/>
  <c r="BZ119" i="11"/>
  <c r="CX112" i="11"/>
  <c r="CX111" i="11"/>
  <c r="CX121" i="11"/>
  <c r="DC110" i="11"/>
  <c r="DC122" i="11"/>
  <c r="DC116" i="11"/>
  <c r="DL129" i="11"/>
  <c r="L113" i="11"/>
  <c r="DL41" i="11"/>
  <c r="BE119" i="11"/>
  <c r="AX121" i="11"/>
  <c r="AL109" i="11"/>
  <c r="BL109" i="11"/>
  <c r="E116" i="11"/>
  <c r="L112" i="11"/>
  <c r="CK122" i="11"/>
  <c r="BE118" i="11"/>
  <c r="AL116" i="11"/>
  <c r="L115" i="11"/>
  <c r="DL32" i="11"/>
  <c r="CH115" i="11"/>
  <c r="BC114" i="11"/>
  <c r="BE111" i="11"/>
  <c r="AL112" i="11"/>
  <c r="DL88" i="11"/>
  <c r="AX115" i="11"/>
  <c r="CN118" i="11"/>
  <c r="CW110" i="11"/>
  <c r="L111" i="11"/>
  <c r="BE117" i="11"/>
  <c r="BE116" i="11"/>
  <c r="BE123" i="11"/>
  <c r="BE115" i="11"/>
  <c r="AL117" i="11"/>
  <c r="AL113" i="11"/>
  <c r="AL120" i="11"/>
  <c r="AL121" i="11"/>
  <c r="L121" i="11"/>
  <c r="L117" i="11"/>
  <c r="L120" i="11"/>
  <c r="L123" i="11"/>
  <c r="AX111" i="11"/>
  <c r="CK119" i="11"/>
  <c r="AV113" i="11"/>
  <c r="BL112" i="11"/>
  <c r="CW118" i="11"/>
  <c r="CB112" i="11"/>
  <c r="BE109" i="11"/>
  <c r="BE108" i="11"/>
  <c r="BE113" i="11"/>
  <c r="BE112" i="11"/>
  <c r="AL108" i="11"/>
  <c r="AL110" i="11"/>
  <c r="AL119" i="11"/>
  <c r="AL122" i="11"/>
  <c r="L119" i="11"/>
  <c r="L116" i="11"/>
  <c r="L114" i="11"/>
  <c r="L118" i="11"/>
  <c r="AX116" i="11"/>
  <c r="CK109" i="11"/>
  <c r="AV120" i="11"/>
  <c r="BL114" i="11"/>
  <c r="CB119" i="11"/>
  <c r="E122" i="11"/>
  <c r="BE110" i="11"/>
  <c r="BE120" i="11"/>
  <c r="BE114" i="11"/>
  <c r="AL111" i="11"/>
  <c r="AL123" i="11"/>
  <c r="AL118" i="11"/>
  <c r="L110" i="11"/>
  <c r="L122" i="11"/>
  <c r="L108" i="11"/>
  <c r="AX108" i="11"/>
  <c r="CK111" i="11"/>
  <c r="CW112" i="11"/>
  <c r="CB122" i="11"/>
  <c r="E123" i="11"/>
  <c r="AX119" i="11"/>
  <c r="AX112" i="11"/>
  <c r="CK113" i="11"/>
  <c r="CK114" i="11"/>
  <c r="AV118" i="11"/>
  <c r="AV111" i="11"/>
  <c r="BL111" i="11"/>
  <c r="BL116" i="11"/>
  <c r="CW121" i="11"/>
  <c r="CW108" i="11"/>
  <c r="CB113" i="11"/>
  <c r="E119" i="11"/>
  <c r="AX113" i="11"/>
  <c r="AX110" i="11"/>
  <c r="CK116" i="11"/>
  <c r="CK117" i="11"/>
  <c r="AV116" i="11"/>
  <c r="AV109" i="11"/>
  <c r="BL117" i="11"/>
  <c r="CW122" i="11"/>
  <c r="CW115" i="11"/>
  <c r="CB116" i="11"/>
  <c r="E120" i="11"/>
  <c r="E111" i="11"/>
  <c r="DL65" i="11"/>
  <c r="DL63" i="11"/>
  <c r="DL54" i="11"/>
  <c r="DL71" i="11"/>
  <c r="AX117" i="11"/>
  <c r="AX123" i="11"/>
  <c r="AX109" i="11"/>
  <c r="CK110" i="11"/>
  <c r="CK121" i="11"/>
  <c r="CK118" i="11"/>
  <c r="AV123" i="11"/>
  <c r="AV114" i="11"/>
  <c r="BL113" i="11"/>
  <c r="BL118" i="11"/>
  <c r="BL122" i="11"/>
  <c r="CW111" i="11"/>
  <c r="CW109" i="11"/>
  <c r="CB121" i="11"/>
  <c r="CB115" i="11"/>
  <c r="E109" i="11"/>
  <c r="AX114" i="11"/>
  <c r="AX120" i="11"/>
  <c r="AX118" i="11"/>
  <c r="CK115" i="11"/>
  <c r="CK108" i="11"/>
  <c r="CK120" i="11"/>
  <c r="AV121" i="11"/>
  <c r="AV112" i="11"/>
  <c r="AV122" i="11"/>
  <c r="BL121" i="11"/>
  <c r="BL120" i="11"/>
  <c r="BL110" i="11"/>
  <c r="CW113" i="11"/>
  <c r="CW114" i="11"/>
  <c r="CW116" i="11"/>
  <c r="CB118" i="11"/>
  <c r="CB123" i="11"/>
  <c r="E121" i="11"/>
  <c r="E117" i="11"/>
  <c r="CK112" i="11"/>
  <c r="AV108" i="11"/>
  <c r="AV110" i="11"/>
  <c r="AV117" i="11"/>
  <c r="BL123" i="11"/>
  <c r="BL119" i="11"/>
  <c r="BL115" i="11"/>
  <c r="BG114" i="11"/>
  <c r="CW117" i="11"/>
  <c r="CW120" i="11"/>
  <c r="CW119" i="11"/>
  <c r="AF123" i="11"/>
  <c r="CB109" i="11"/>
  <c r="CB117" i="11"/>
  <c r="CB120" i="11"/>
  <c r="E110" i="11"/>
  <c r="E108" i="11"/>
  <c r="CB108" i="11"/>
  <c r="CB110" i="11"/>
  <c r="CB111" i="11"/>
  <c r="E115" i="11"/>
  <c r="E114" i="11"/>
  <c r="E118" i="11"/>
  <c r="BN116" i="11"/>
  <c r="BQ115" i="11"/>
  <c r="BK112" i="11"/>
  <c r="CJ118" i="11"/>
  <c r="BN123" i="11"/>
  <c r="BQ109" i="11"/>
  <c r="BK120" i="11"/>
  <c r="CJ123" i="11"/>
  <c r="CS110" i="11"/>
  <c r="CT109" i="11"/>
  <c r="Z120" i="11"/>
  <c r="E113" i="11"/>
  <c r="DD104" i="11"/>
  <c r="DD131" i="11"/>
  <c r="DD94" i="11"/>
  <c r="DD97" i="11"/>
  <c r="DD34" i="11"/>
  <c r="DD127" i="11"/>
  <c r="DD89" i="11"/>
  <c r="DD77" i="11"/>
  <c r="DD78" i="11"/>
  <c r="BQ110" i="11"/>
  <c r="BQ120" i="11"/>
  <c r="BQ118" i="11"/>
  <c r="BQ123" i="11"/>
  <c r="BK109" i="11"/>
  <c r="BK113" i="11"/>
  <c r="BK119" i="11"/>
  <c r="BK116" i="11"/>
  <c r="CJ108" i="11"/>
  <c r="CJ117" i="11"/>
  <c r="CJ111" i="11"/>
  <c r="CJ119" i="11"/>
  <c r="CS121" i="11"/>
  <c r="CS120" i="11"/>
  <c r="BN112" i="11"/>
  <c r="BN118" i="11"/>
  <c r="CT117" i="11"/>
  <c r="I109" i="11"/>
  <c r="DD16" i="11"/>
  <c r="DD39" i="11"/>
  <c r="DD40" i="11"/>
  <c r="DD46" i="11"/>
  <c r="DD75" i="11"/>
  <c r="DD22" i="11"/>
  <c r="DD44" i="11"/>
  <c r="DD79" i="11"/>
  <c r="DD98" i="11"/>
  <c r="DD103" i="11"/>
  <c r="DD105" i="11"/>
  <c r="DD61" i="11"/>
  <c r="DD83" i="11"/>
  <c r="DD38" i="11"/>
  <c r="DD86" i="11"/>
  <c r="DD122" i="11"/>
  <c r="DD64" i="11"/>
  <c r="DD7" i="11"/>
  <c r="DD101" i="11"/>
  <c r="DD121" i="11"/>
  <c r="DD62" i="11"/>
  <c r="DD52" i="11"/>
  <c r="DD113" i="11"/>
  <c r="DD114" i="11"/>
  <c r="DD31" i="11"/>
  <c r="DD53" i="11"/>
  <c r="DD93" i="11"/>
  <c r="DD48" i="11"/>
  <c r="BQ113" i="11"/>
  <c r="BQ114" i="11"/>
  <c r="BQ121" i="11"/>
  <c r="BQ122" i="11"/>
  <c r="BK108" i="11"/>
  <c r="BK122" i="11"/>
  <c r="BK118" i="11"/>
  <c r="BK117" i="11"/>
  <c r="CJ122" i="11"/>
  <c r="CJ109" i="11"/>
  <c r="CJ121" i="11"/>
  <c r="CJ120" i="11"/>
  <c r="CS108" i="11"/>
  <c r="CS119" i="11"/>
  <c r="BN121" i="11"/>
  <c r="BN108" i="11"/>
  <c r="CT108" i="11"/>
  <c r="I108" i="11"/>
  <c r="DD10" i="11"/>
  <c r="DD76" i="11"/>
  <c r="DD71" i="11"/>
  <c r="DD41" i="11"/>
  <c r="DD108" i="11"/>
  <c r="DD51" i="11"/>
  <c r="DD13" i="11"/>
  <c r="DD45" i="11"/>
  <c r="DD25" i="11"/>
  <c r="DD110" i="11"/>
  <c r="DD63" i="11"/>
  <c r="DD118" i="11"/>
  <c r="DD81" i="11"/>
  <c r="DD33" i="11"/>
  <c r="DD9" i="11"/>
  <c r="DD90" i="11"/>
  <c r="DD18" i="11"/>
  <c r="DD96" i="11"/>
  <c r="DD42" i="11"/>
  <c r="DD19" i="11"/>
  <c r="DD24" i="11"/>
  <c r="DD30" i="11"/>
  <c r="DD112" i="11"/>
  <c r="DD91" i="11"/>
  <c r="DD26" i="11"/>
  <c r="DD29" i="11"/>
  <c r="DD85" i="11"/>
  <c r="DD67" i="11"/>
  <c r="BQ117" i="11"/>
  <c r="BQ111" i="11"/>
  <c r="BQ116" i="11"/>
  <c r="BK110" i="11"/>
  <c r="BK111" i="11"/>
  <c r="BK115" i="11"/>
  <c r="CJ113" i="11"/>
  <c r="CJ116" i="11"/>
  <c r="CJ112" i="11"/>
  <c r="CS122" i="11"/>
  <c r="CS115" i="11"/>
  <c r="BN109" i="11"/>
  <c r="BN120" i="11"/>
  <c r="CT110" i="11"/>
  <c r="I120" i="11"/>
  <c r="DB119" i="11"/>
  <c r="DB108" i="11"/>
  <c r="DB112" i="11"/>
  <c r="DB121" i="11"/>
  <c r="CL122" i="11"/>
  <c r="CL114" i="11"/>
  <c r="CL123" i="11"/>
  <c r="CL119" i="11"/>
  <c r="DB110" i="11"/>
  <c r="DB114" i="11"/>
  <c r="DB116" i="11"/>
  <c r="CL108" i="11"/>
  <c r="CL110" i="11"/>
  <c r="CL109" i="11"/>
  <c r="CS114" i="11"/>
  <c r="CS116" i="11"/>
  <c r="CS117" i="11"/>
  <c r="CS118" i="11"/>
  <c r="BN111" i="11"/>
  <c r="BN119" i="11"/>
  <c r="BN122" i="11"/>
  <c r="BN117" i="11"/>
  <c r="CT115" i="11"/>
  <c r="CT119" i="11"/>
  <c r="CT122" i="11"/>
  <c r="CT120" i="11"/>
  <c r="I123" i="11"/>
  <c r="I118" i="11"/>
  <c r="I119" i="11"/>
  <c r="I114" i="11"/>
  <c r="CS123" i="11"/>
  <c r="CS111" i="11"/>
  <c r="CS112" i="11"/>
  <c r="BN110" i="11"/>
  <c r="BN115" i="11"/>
  <c r="BN113" i="11"/>
  <c r="CT123" i="11"/>
  <c r="CT112" i="11"/>
  <c r="CT113" i="11"/>
  <c r="CT116" i="11"/>
  <c r="I122" i="11"/>
  <c r="I116" i="11"/>
  <c r="I110" i="11"/>
  <c r="I111" i="11"/>
  <c r="CT111" i="11"/>
  <c r="CT121" i="11"/>
  <c r="CT114" i="11"/>
  <c r="I121" i="11"/>
  <c r="I115" i="11"/>
  <c r="I113" i="11"/>
  <c r="AK117" i="11"/>
  <c r="AK114" i="11"/>
  <c r="AK119" i="11"/>
  <c r="AK109" i="11"/>
  <c r="BD121" i="11"/>
  <c r="BD109" i="11"/>
  <c r="BD115" i="11"/>
  <c r="BD118" i="11"/>
  <c r="AS114" i="11"/>
  <c r="AS122" i="11"/>
  <c r="AS120" i="11"/>
  <c r="AS109" i="11"/>
  <c r="AR115" i="11"/>
  <c r="AR122" i="11"/>
  <c r="AR116" i="11"/>
  <c r="AR119" i="11"/>
  <c r="R111" i="11"/>
  <c r="R109" i="11"/>
  <c r="R112" i="11"/>
  <c r="R115" i="11"/>
  <c r="BU114" i="11"/>
  <c r="BU119" i="11"/>
  <c r="BU122" i="11"/>
  <c r="BU115" i="11"/>
  <c r="AE117" i="11"/>
  <c r="AE115" i="11"/>
  <c r="AE119" i="11"/>
  <c r="CA108" i="11"/>
  <c r="X123" i="11"/>
  <c r="CI112" i="11"/>
  <c r="CM109" i="11"/>
  <c r="BM110" i="11"/>
  <c r="F119" i="11"/>
  <c r="DL112" i="11"/>
  <c r="DL76" i="11"/>
  <c r="DL82" i="11"/>
  <c r="DL110" i="11"/>
  <c r="DL72" i="11"/>
  <c r="DL46" i="11"/>
  <c r="DL16" i="11"/>
  <c r="DL42" i="11"/>
  <c r="CH119" i="11"/>
  <c r="CN120" i="11"/>
  <c r="BC115" i="11"/>
  <c r="BG117" i="11"/>
  <c r="AF117" i="11"/>
  <c r="Z119" i="11"/>
  <c r="BJ119" i="11"/>
  <c r="BJ114" i="11"/>
  <c r="BJ120" i="11"/>
  <c r="BJ111" i="11"/>
  <c r="BJ117" i="11"/>
  <c r="BJ115" i="11"/>
  <c r="BJ113" i="11"/>
  <c r="BJ110" i="11"/>
  <c r="BJ122" i="11"/>
  <c r="BJ116" i="11"/>
  <c r="BJ108" i="11"/>
  <c r="BJ109" i="11"/>
  <c r="P115" i="11"/>
  <c r="AK112" i="11"/>
  <c r="AK121" i="11"/>
  <c r="AK110" i="11"/>
  <c r="AK113" i="11"/>
  <c r="BD122" i="11"/>
  <c r="BD119" i="11"/>
  <c r="BD120" i="11"/>
  <c r="BD116" i="11"/>
  <c r="AS121" i="11"/>
  <c r="AS115" i="11"/>
  <c r="AS117" i="11"/>
  <c r="AS118" i="11"/>
  <c r="AR120" i="11"/>
  <c r="AR118" i="11"/>
  <c r="AR117" i="11"/>
  <c r="AR121" i="11"/>
  <c r="R108" i="11"/>
  <c r="R110" i="11"/>
  <c r="R117" i="11"/>
  <c r="R119" i="11"/>
  <c r="BU118" i="11"/>
  <c r="BU117" i="11"/>
  <c r="BU120" i="11"/>
  <c r="BU123" i="11"/>
  <c r="AE108" i="11"/>
  <c r="AE112" i="11"/>
  <c r="BJ123" i="11"/>
  <c r="DL128" i="11"/>
  <c r="DL10" i="11"/>
  <c r="DL35" i="11"/>
  <c r="DL99" i="11"/>
  <c r="DL43" i="11"/>
  <c r="DL37" i="11"/>
  <c r="DL106" i="11"/>
  <c r="AE120" i="11"/>
  <c r="AE121" i="11"/>
  <c r="AE116" i="11"/>
  <c r="DL60" i="11"/>
  <c r="DL97" i="11"/>
  <c r="DL77" i="11"/>
  <c r="DL18" i="11"/>
  <c r="DL31" i="11"/>
  <c r="DL98" i="11"/>
  <c r="DL85" i="11"/>
  <c r="DL74" i="11"/>
  <c r="DL67" i="11"/>
  <c r="DL15" i="11"/>
  <c r="DL50" i="11"/>
  <c r="DL6" i="11"/>
  <c r="DL55" i="11"/>
  <c r="DL53" i="11"/>
  <c r="DL21" i="11"/>
  <c r="DL92" i="11"/>
  <c r="DL52" i="11"/>
  <c r="DL103" i="11"/>
  <c r="DL49" i="11"/>
  <c r="DL115" i="11"/>
  <c r="DL26" i="11"/>
  <c r="DL102" i="11"/>
  <c r="DL20" i="11"/>
  <c r="DL120" i="11"/>
  <c r="DL123" i="11"/>
  <c r="DL33" i="11"/>
  <c r="DL117" i="11"/>
  <c r="DL66" i="11"/>
  <c r="DL11" i="11"/>
  <c r="DL23" i="11"/>
  <c r="DL109" i="11"/>
  <c r="DL126" i="11"/>
  <c r="DL28" i="11"/>
  <c r="DL91" i="11"/>
  <c r="DL7" i="11"/>
  <c r="DL78" i="11"/>
  <c r="DL81" i="11"/>
  <c r="DL89" i="11"/>
  <c r="DL86" i="11"/>
  <c r="DL34" i="11"/>
  <c r="DL79" i="11"/>
  <c r="DL8" i="11"/>
  <c r="DL5" i="11"/>
  <c r="DL38" i="11"/>
  <c r="DL59" i="11"/>
  <c r="DL95" i="11"/>
  <c r="DL30" i="11"/>
  <c r="DL13" i="11"/>
  <c r="DL122" i="11"/>
  <c r="DL68" i="11"/>
  <c r="DL12" i="11"/>
  <c r="DL111" i="11"/>
  <c r="DL48" i="11"/>
  <c r="DL83" i="11"/>
  <c r="DL100" i="11"/>
  <c r="DL104" i="11"/>
  <c r="DL101" i="11"/>
  <c r="DL125" i="11"/>
  <c r="DL132" i="11" s="1"/>
  <c r="DL127" i="11"/>
  <c r="DL90" i="11"/>
  <c r="DL114" i="11"/>
  <c r="DL93" i="11"/>
  <c r="DL58" i="11"/>
  <c r="DL62" i="11"/>
  <c r="DL25" i="11"/>
  <c r="DL84" i="11"/>
  <c r="DL75" i="11"/>
  <c r="DL69" i="11"/>
  <c r="DL24" i="11"/>
  <c r="DL44" i="11"/>
  <c r="DL96" i="11"/>
  <c r="DL57" i="11"/>
  <c r="DL14" i="11"/>
  <c r="DL9" i="11"/>
  <c r="DL22" i="11"/>
  <c r="DL61" i="11"/>
  <c r="DL94" i="11"/>
  <c r="DL27" i="11"/>
  <c r="DL87" i="11"/>
  <c r="DL105" i="11"/>
  <c r="DL64" i="11"/>
  <c r="DL131" i="11"/>
  <c r="DL51" i="11"/>
  <c r="DL130" i="11"/>
  <c r="DL40" i="11"/>
  <c r="DL113" i="11"/>
  <c r="DL121" i="11"/>
  <c r="DL119" i="11"/>
  <c r="DL56" i="11"/>
  <c r="DL80" i="11"/>
  <c r="DL45" i="11"/>
  <c r="DL29" i="11"/>
  <c r="DL107" i="11"/>
  <c r="DL4" i="11"/>
  <c r="DL124" i="11" s="1"/>
  <c r="DL118" i="11"/>
  <c r="CH121" i="11"/>
  <c r="CH118" i="11"/>
  <c r="CH109" i="11"/>
  <c r="CH108" i="11"/>
  <c r="CH117" i="11"/>
  <c r="CH114" i="11"/>
  <c r="CH112" i="11"/>
  <c r="CH123" i="11"/>
  <c r="CH122" i="11"/>
  <c r="CH116" i="11"/>
  <c r="CH113" i="11"/>
  <c r="CH120" i="11"/>
  <c r="CN123" i="11"/>
  <c r="CN122" i="11"/>
  <c r="CN114" i="11"/>
  <c r="CN111" i="11"/>
  <c r="CN117" i="11"/>
  <c r="CN110" i="11"/>
  <c r="CN109" i="11"/>
  <c r="CN121" i="11"/>
  <c r="CN112" i="11"/>
  <c r="CN116" i="11"/>
  <c r="CN113" i="11"/>
  <c r="CN108" i="11"/>
  <c r="BC123" i="11"/>
  <c r="BC118" i="11"/>
  <c r="BC116" i="11"/>
  <c r="BC113" i="11"/>
  <c r="BC117" i="11"/>
  <c r="BC120" i="11"/>
  <c r="BC112" i="11"/>
  <c r="BC110" i="11"/>
  <c r="BC121" i="11"/>
  <c r="BC122" i="11"/>
  <c r="BC109" i="11"/>
  <c r="BC111" i="11"/>
  <c r="BG113" i="11"/>
  <c r="BG110" i="11"/>
  <c r="BG108" i="11"/>
  <c r="BG122" i="11"/>
  <c r="BG119" i="11"/>
  <c r="BG120" i="11"/>
  <c r="BG118" i="11"/>
  <c r="BG121" i="11"/>
  <c r="BG116" i="11"/>
  <c r="BG115" i="11"/>
  <c r="BG123" i="11"/>
  <c r="BG111" i="11"/>
  <c r="AF119" i="11"/>
  <c r="AF116" i="11"/>
  <c r="AF115" i="11"/>
  <c r="AF112" i="11"/>
  <c r="AF109" i="11"/>
  <c r="AF113" i="11"/>
  <c r="AF121" i="11"/>
  <c r="AF114" i="11"/>
  <c r="AF111" i="11"/>
  <c r="AF110" i="11"/>
  <c r="AF108" i="11"/>
  <c r="AF122" i="11"/>
  <c r="Z112" i="11"/>
  <c r="Z114" i="11"/>
  <c r="Z116" i="11"/>
  <c r="Z122" i="11"/>
  <c r="Z118" i="11"/>
  <c r="Z110" i="11"/>
  <c r="Z111" i="11"/>
  <c r="Z113" i="11"/>
  <c r="Z123" i="11"/>
  <c r="Z109" i="11"/>
  <c r="Z115" i="11"/>
  <c r="Z108" i="11"/>
  <c r="CA122" i="11"/>
  <c r="CA116" i="11"/>
  <c r="CA118" i="11"/>
  <c r="CA111" i="11"/>
  <c r="CA114" i="11"/>
  <c r="CA117" i="11"/>
  <c r="CA109" i="11"/>
  <c r="CA112" i="11"/>
  <c r="CA119" i="11"/>
  <c r="CA120" i="11"/>
  <c r="CA113" i="11"/>
  <c r="CA110" i="11"/>
  <c r="X119" i="11"/>
  <c r="X118" i="11"/>
  <c r="X114" i="11"/>
  <c r="X121" i="11"/>
  <c r="X109" i="11"/>
  <c r="X122" i="11"/>
  <c r="X111" i="11"/>
  <c r="X113" i="11"/>
  <c r="X115" i="11"/>
  <c r="X116" i="11"/>
  <c r="X110" i="11"/>
  <c r="X108" i="11"/>
  <c r="CI121" i="11"/>
  <c r="CI120" i="11"/>
  <c r="CI116" i="11"/>
  <c r="CI109" i="11"/>
  <c r="CI115" i="11"/>
  <c r="CI118" i="11"/>
  <c r="CI111" i="11"/>
  <c r="CI110" i="11"/>
  <c r="CI117" i="11"/>
  <c r="CI119" i="11"/>
  <c r="CI113" i="11"/>
  <c r="CI122" i="11"/>
  <c r="CM118" i="11"/>
  <c r="CM114" i="11"/>
  <c r="CM113" i="11"/>
  <c r="CM108" i="11"/>
  <c r="CM116" i="11"/>
  <c r="CM121" i="11"/>
  <c r="CM117" i="11"/>
  <c r="CM115" i="11"/>
  <c r="CM120" i="11"/>
  <c r="CM122" i="11"/>
  <c r="CM123" i="11"/>
  <c r="CM119" i="11"/>
  <c r="BM120" i="11"/>
  <c r="BM108" i="11"/>
  <c r="BM111" i="11"/>
  <c r="BM119" i="11"/>
  <c r="BM123" i="11"/>
  <c r="BM117" i="11"/>
  <c r="BM115" i="11"/>
  <c r="BM121" i="11"/>
  <c r="BM116" i="11"/>
  <c r="BM122" i="11"/>
  <c r="BM118" i="11"/>
  <c r="BM113" i="11"/>
  <c r="F114" i="11"/>
  <c r="F121" i="11"/>
  <c r="F115" i="11"/>
  <c r="F116" i="11"/>
  <c r="F111" i="11"/>
  <c r="F112" i="11"/>
  <c r="F113" i="11"/>
  <c r="F117" i="11"/>
  <c r="F110" i="11"/>
  <c r="F108" i="11"/>
  <c r="F109" i="11"/>
  <c r="F123" i="11"/>
  <c r="P110" i="11"/>
  <c r="P114" i="11"/>
  <c r="P119" i="11"/>
  <c r="P111" i="11"/>
  <c r="P120" i="11"/>
  <c r="P122" i="11"/>
  <c r="AK120" i="11"/>
  <c r="AK123" i="11"/>
  <c r="AK116" i="11"/>
  <c r="BD112" i="11"/>
  <c r="BD123" i="11"/>
  <c r="BD110" i="11"/>
  <c r="AS108" i="11"/>
  <c r="AS123" i="11"/>
  <c r="AS112" i="11"/>
  <c r="AR110" i="11"/>
  <c r="AR114" i="11"/>
  <c r="AR112" i="11"/>
  <c r="R114" i="11"/>
  <c r="R122" i="11"/>
  <c r="R120" i="11"/>
  <c r="BU112" i="11"/>
  <c r="BU110" i="11"/>
  <c r="BU113" i="11"/>
  <c r="AE110" i="11"/>
  <c r="AE109" i="11"/>
  <c r="AE118" i="11"/>
  <c r="AE122" i="11"/>
  <c r="CA115" i="11"/>
  <c r="X120" i="11"/>
  <c r="CI108" i="11"/>
  <c r="CM111" i="11"/>
  <c r="BM114" i="11"/>
  <c r="BJ112" i="11"/>
  <c r="F122" i="11"/>
  <c r="DL47" i="11"/>
  <c r="DL108" i="11"/>
  <c r="DL116" i="11"/>
  <c r="DL17" i="11"/>
  <c r="DL39" i="11"/>
  <c r="DL19" i="11"/>
  <c r="DL73" i="11"/>
  <c r="DL70" i="11"/>
  <c r="CH110" i="11"/>
  <c r="CN119" i="11"/>
  <c r="BC119" i="11"/>
  <c r="BG109" i="11"/>
  <c r="AF118" i="11"/>
  <c r="Z117" i="11"/>
  <c r="AC17" i="59"/>
  <c r="AC91" i="59"/>
  <c r="AE91" i="59"/>
  <c r="AE27" i="59"/>
  <c r="AC27" i="59"/>
  <c r="AC76" i="59"/>
  <c r="AE76" i="59"/>
  <c r="AC104" i="59"/>
  <c r="AE104" i="59"/>
  <c r="AC80" i="59"/>
  <c r="AE80" i="59"/>
  <c r="AC53" i="59"/>
  <c r="AE53" i="59"/>
  <c r="AE15" i="59"/>
  <c r="AC15" i="59"/>
  <c r="AE95" i="59"/>
  <c r="AC95" i="59"/>
  <c r="AC54" i="59"/>
  <c r="AE54" i="59"/>
  <c r="AE8" i="59"/>
  <c r="AC8" i="59"/>
  <c r="AC40" i="59"/>
  <c r="AE40" i="59"/>
  <c r="AC60" i="59"/>
  <c r="AE60" i="59"/>
  <c r="AE111" i="59"/>
  <c r="AC111" i="59"/>
  <c r="AC30" i="59"/>
  <c r="AE30" i="59"/>
  <c r="AC65" i="59"/>
  <c r="AE65" i="59"/>
  <c r="AE51" i="59"/>
  <c r="AC51" i="59"/>
  <c r="AE100" i="59"/>
  <c r="AC100" i="59"/>
  <c r="AE109" i="59"/>
  <c r="AC109" i="59"/>
  <c r="AE81" i="59"/>
  <c r="AC81" i="59"/>
  <c r="AC61" i="59"/>
  <c r="AE61" i="59"/>
  <c r="AC34" i="59"/>
  <c r="AE34" i="59"/>
  <c r="AC106" i="59"/>
  <c r="AE106" i="59"/>
  <c r="AE73" i="59"/>
  <c r="AC73" i="59"/>
  <c r="AE36" i="59"/>
  <c r="AC36" i="59"/>
  <c r="AC112" i="59"/>
  <c r="AE112" i="59"/>
  <c r="AC31" i="59"/>
  <c r="AE31" i="59"/>
  <c r="AE50" i="59"/>
  <c r="AC50" i="59"/>
  <c r="AE97" i="59"/>
  <c r="AC97" i="59"/>
  <c r="AC21" i="59"/>
  <c r="AE21" i="59"/>
  <c r="AE56" i="59"/>
  <c r="AC56" i="59"/>
  <c r="AE124" i="59"/>
  <c r="AC124" i="59"/>
  <c r="AC35" i="59"/>
  <c r="AE35" i="59"/>
  <c r="AE75" i="59"/>
  <c r="AC75" i="59"/>
  <c r="AE62" i="59"/>
  <c r="AC62" i="59"/>
  <c r="AC42" i="59"/>
  <c r="AE42" i="59"/>
  <c r="AE16" i="59"/>
  <c r="AC16" i="59"/>
  <c r="AC85" i="59"/>
  <c r="AE85" i="59"/>
  <c r="AE55" i="59"/>
  <c r="AC55" i="59"/>
  <c r="AE98" i="59"/>
  <c r="AC98" i="59"/>
  <c r="AC22" i="59"/>
  <c r="AE22" i="59"/>
  <c r="AC41" i="59"/>
  <c r="AE41" i="59"/>
  <c r="AE87" i="59"/>
  <c r="AC87" i="59"/>
  <c r="AE12" i="59"/>
  <c r="AC12" i="59"/>
  <c r="AC47" i="59"/>
  <c r="AE47" i="59"/>
  <c r="AC99" i="59"/>
  <c r="AE99" i="59"/>
  <c r="AE108" i="59"/>
  <c r="AC108" i="59"/>
  <c r="AC84" i="59"/>
  <c r="AE84" i="59"/>
  <c r="AE44" i="59"/>
  <c r="AC44" i="59"/>
  <c r="AE24" i="59"/>
  <c r="AC24" i="59"/>
  <c r="AE113" i="59"/>
  <c r="AC113" i="59"/>
  <c r="AE64" i="59"/>
  <c r="AC64" i="59"/>
  <c r="AC37" i="59"/>
  <c r="AE37" i="59"/>
  <c r="AE105" i="59"/>
  <c r="AC105" i="59"/>
  <c r="AC88" i="59"/>
  <c r="AE88" i="59"/>
  <c r="AC13" i="59"/>
  <c r="AE13" i="59"/>
  <c r="AC32" i="59"/>
  <c r="AE32" i="59"/>
  <c r="AC77" i="59"/>
  <c r="AE77" i="59"/>
  <c r="AC121" i="59"/>
  <c r="AE121" i="59"/>
  <c r="AC38" i="59"/>
  <c r="AE38" i="59"/>
  <c r="AE115" i="59"/>
  <c r="AC115" i="59"/>
  <c r="AE43" i="59"/>
  <c r="AC43" i="59"/>
  <c r="AE117" i="59"/>
  <c r="AC117" i="59"/>
  <c r="AC25" i="59"/>
  <c r="AE25" i="59"/>
  <c r="AE6" i="59"/>
  <c r="AC6" i="59"/>
  <c r="AE90" i="59"/>
  <c r="AC90" i="59"/>
  <c r="AC46" i="59"/>
  <c r="AE46" i="59"/>
  <c r="AE18" i="59"/>
  <c r="AC18" i="59"/>
  <c r="AE82" i="59"/>
  <c r="AC82" i="59"/>
  <c r="AE78" i="59"/>
  <c r="AC78" i="59"/>
  <c r="AC102" i="59"/>
  <c r="AE102" i="59"/>
  <c r="AE23" i="59"/>
  <c r="AC23" i="59"/>
  <c r="AC66" i="59"/>
  <c r="AE66" i="59"/>
  <c r="AE110" i="59"/>
  <c r="AC110" i="59"/>
  <c r="AC29" i="59"/>
  <c r="AE29" i="59"/>
  <c r="AC59" i="59"/>
  <c r="AE59" i="59"/>
  <c r="AE107" i="59"/>
  <c r="AC107" i="59"/>
  <c r="AE19" i="59"/>
  <c r="AC19" i="59"/>
  <c r="AC7" i="59"/>
  <c r="AE7" i="59"/>
  <c r="AE114" i="59"/>
  <c r="AC114" i="59"/>
  <c r="AC70" i="59"/>
  <c r="AE70" i="59"/>
  <c r="AE28" i="59"/>
  <c r="AC28" i="59"/>
  <c r="AC118" i="59"/>
  <c r="AE118" i="59"/>
  <c r="AE63" i="59"/>
  <c r="AC63" i="59"/>
  <c r="AE68" i="59"/>
  <c r="AC68" i="59"/>
  <c r="AC89" i="59"/>
  <c r="AE89" i="59"/>
  <c r="AE14" i="59"/>
  <c r="AC14" i="59"/>
  <c r="AC57" i="59"/>
  <c r="AE57" i="59"/>
  <c r="AC96" i="59"/>
  <c r="AE96" i="59"/>
  <c r="AE20" i="59"/>
  <c r="AC20" i="59"/>
  <c r="AC101" i="59"/>
  <c r="AE101" i="59"/>
  <c r="AC116" i="59"/>
  <c r="AE116" i="59"/>
  <c r="AC83" i="59"/>
  <c r="AE83" i="59"/>
  <c r="AC120" i="59"/>
  <c r="AE120" i="59"/>
  <c r="AE93" i="59"/>
  <c r="AC93" i="59"/>
  <c r="AE52" i="59"/>
  <c r="AC52" i="59"/>
  <c r="AC9" i="59"/>
  <c r="AE9" i="59"/>
  <c r="AC94" i="59"/>
  <c r="AE94" i="59"/>
  <c r="AE45" i="59"/>
  <c r="AC45" i="59"/>
  <c r="AE58" i="59"/>
  <c r="AC58" i="59"/>
  <c r="AC79" i="59"/>
  <c r="AE79" i="59"/>
  <c r="AC5" i="59"/>
  <c r="AE5" i="59"/>
  <c r="AC48" i="59"/>
  <c r="AE48" i="59"/>
  <c r="AE86" i="59"/>
  <c r="AC86" i="59"/>
  <c r="AE10" i="59"/>
  <c r="AC10" i="59"/>
  <c r="AC123" i="59"/>
  <c r="AE123" i="59"/>
  <c r="AC67" i="59"/>
  <c r="AE67" i="59"/>
  <c r="AE92" i="59"/>
  <c r="AC92" i="59"/>
  <c r="AE103" i="59"/>
  <c r="AC103" i="59"/>
  <c r="AC71" i="59"/>
  <c r="AE71" i="59"/>
  <c r="AE33" i="59"/>
  <c r="AC33" i="59"/>
  <c r="AE119" i="59"/>
  <c r="AC119" i="59"/>
  <c r="AE72" i="59"/>
  <c r="AC72" i="59"/>
  <c r="AE26" i="59"/>
  <c r="AC26" i="59"/>
  <c r="AC49" i="59"/>
  <c r="AE49" i="59"/>
  <c r="AC69" i="59"/>
  <c r="AE69" i="59"/>
  <c r="AC122" i="59"/>
  <c r="AE122" i="59"/>
  <c r="AC39" i="59"/>
  <c r="AE39" i="59"/>
  <c r="AC74" i="59"/>
  <c r="AE74" i="59"/>
  <c r="AE11" i="59"/>
  <c r="AC11" i="59"/>
  <c r="DC107" i="17"/>
  <c r="DB107" i="17"/>
  <c r="DA107" i="17"/>
  <c r="CZ107" i="17"/>
  <c r="CY107" i="17"/>
  <c r="CX107" i="17"/>
  <c r="CW107" i="17"/>
  <c r="CV107" i="17"/>
  <c r="CU107" i="17"/>
  <c r="CT107" i="17"/>
  <c r="CS107" i="17"/>
  <c r="CR107" i="17"/>
  <c r="CQ107" i="17"/>
  <c r="CP107" i="17"/>
  <c r="CO107" i="17"/>
  <c r="CN107" i="17"/>
  <c r="CM107" i="17"/>
  <c r="CL107" i="17"/>
  <c r="CK107" i="17"/>
  <c r="CJ107" i="17"/>
  <c r="CI107" i="17"/>
  <c r="CH107" i="17"/>
  <c r="CG107" i="17"/>
  <c r="CF107" i="17"/>
  <c r="CE107" i="17"/>
  <c r="CD107" i="17"/>
  <c r="CC107" i="17"/>
  <c r="CB107" i="17"/>
  <c r="CA107" i="17"/>
  <c r="BZ107" i="17"/>
  <c r="BY107" i="17"/>
  <c r="BX107" i="17"/>
  <c r="BW107" i="17"/>
  <c r="BV107" i="17"/>
  <c r="BU107" i="17"/>
  <c r="BT107" i="17"/>
  <c r="BS107" i="17"/>
  <c r="BR107" i="17"/>
  <c r="BQ107" i="17"/>
  <c r="BP107" i="17"/>
  <c r="BO107" i="17"/>
  <c r="BN107" i="17"/>
  <c r="BM107" i="17"/>
  <c r="BL107" i="17"/>
  <c r="BK107" i="17"/>
  <c r="BJ107" i="17"/>
  <c r="BI107" i="17"/>
  <c r="BH107" i="17"/>
  <c r="BG107" i="17"/>
  <c r="BF107" i="17"/>
  <c r="BE107" i="17"/>
  <c r="BD107" i="17"/>
  <c r="BC107" i="17"/>
  <c r="BB107" i="17"/>
  <c r="BA107" i="17"/>
  <c r="AZ107" i="17"/>
  <c r="AY107" i="17"/>
  <c r="AX107" i="17"/>
  <c r="AW107" i="17"/>
  <c r="AV107" i="17"/>
  <c r="AU107" i="17"/>
  <c r="AT107" i="17"/>
  <c r="AS107" i="17"/>
  <c r="AR107" i="17"/>
  <c r="AQ107" i="17"/>
  <c r="AP107" i="17"/>
  <c r="AO107" i="17"/>
  <c r="AN107" i="17"/>
  <c r="AM107" i="17"/>
  <c r="AL107" i="17"/>
  <c r="AK107" i="17"/>
  <c r="AJ107" i="17"/>
  <c r="AI107" i="17"/>
  <c r="AH107" i="17"/>
  <c r="AG107" i="17"/>
  <c r="AF107" i="17"/>
  <c r="AE107" i="17"/>
  <c r="AD107" i="17"/>
  <c r="AC107" i="17"/>
  <c r="AB107" i="17"/>
  <c r="AA107" i="17"/>
  <c r="Z107" i="17"/>
  <c r="Y107" i="17"/>
  <c r="X107" i="17"/>
  <c r="W107" i="17"/>
  <c r="V107" i="17"/>
  <c r="U107" i="17"/>
  <c r="T107" i="17"/>
  <c r="S107" i="17"/>
  <c r="R107" i="17"/>
  <c r="Q107" i="17"/>
  <c r="P107" i="17"/>
  <c r="O107" i="17"/>
  <c r="N107" i="17"/>
  <c r="M107" i="17"/>
  <c r="L107" i="17"/>
  <c r="K107" i="17"/>
  <c r="J107" i="17"/>
  <c r="I107" i="17"/>
  <c r="H107" i="17"/>
  <c r="G107" i="17"/>
  <c r="F107" i="17"/>
  <c r="E107" i="17"/>
  <c r="D107" i="17"/>
  <c r="DC106" i="17"/>
  <c r="DB106" i="17"/>
  <c r="DA106" i="17"/>
  <c r="CZ106" i="17"/>
  <c r="CY106" i="17"/>
  <c r="CX106" i="17"/>
  <c r="CW106" i="17"/>
  <c r="CV106" i="17"/>
  <c r="CU106" i="17"/>
  <c r="CT106" i="17"/>
  <c r="CS106" i="17"/>
  <c r="CR106" i="17"/>
  <c r="CQ106" i="17"/>
  <c r="CP106" i="17"/>
  <c r="CO106" i="17"/>
  <c r="CN106" i="17"/>
  <c r="CM106" i="17"/>
  <c r="CL106" i="17"/>
  <c r="CK106" i="17"/>
  <c r="CJ106" i="17"/>
  <c r="CI106" i="17"/>
  <c r="CH106" i="17"/>
  <c r="CG106" i="17"/>
  <c r="CF106" i="17"/>
  <c r="CE106" i="17"/>
  <c r="CD106" i="17"/>
  <c r="CC106" i="17"/>
  <c r="CB106" i="17"/>
  <c r="CA106" i="17"/>
  <c r="BZ106" i="17"/>
  <c r="BY106" i="17"/>
  <c r="BX106" i="17"/>
  <c r="BW106" i="17"/>
  <c r="BV106" i="17"/>
  <c r="BU106" i="17"/>
  <c r="BT106" i="17"/>
  <c r="BS106" i="17"/>
  <c r="BR106" i="17"/>
  <c r="BQ106" i="17"/>
  <c r="BP106" i="17"/>
  <c r="BO106" i="17"/>
  <c r="BN106" i="17"/>
  <c r="BM106" i="17"/>
  <c r="BL106" i="17"/>
  <c r="BK106" i="17"/>
  <c r="BJ106" i="17"/>
  <c r="BI106" i="17"/>
  <c r="BH106" i="17"/>
  <c r="BG106" i="17"/>
  <c r="BF106" i="17"/>
  <c r="BE106" i="17"/>
  <c r="BD106" i="17"/>
  <c r="BC106" i="17"/>
  <c r="BB106" i="17"/>
  <c r="BA106" i="17"/>
  <c r="AZ106" i="17"/>
  <c r="AY106" i="17"/>
  <c r="AX106" i="17"/>
  <c r="AW106" i="17"/>
  <c r="AV106" i="17"/>
  <c r="AU106" i="17"/>
  <c r="AT106" i="17"/>
  <c r="AS106" i="17"/>
  <c r="AR106" i="17"/>
  <c r="AQ106" i="17"/>
  <c r="AP106" i="17"/>
  <c r="AO106" i="17"/>
  <c r="AN106" i="17"/>
  <c r="AM106" i="17"/>
  <c r="AL106" i="17"/>
  <c r="AK106" i="17"/>
  <c r="AJ106" i="17"/>
  <c r="AI106" i="17"/>
  <c r="AH106" i="17"/>
  <c r="AG106" i="17"/>
  <c r="AF106" i="17"/>
  <c r="AE106" i="17"/>
  <c r="AD106" i="17"/>
  <c r="AC106" i="17"/>
  <c r="AB106" i="17"/>
  <c r="AA106" i="17"/>
  <c r="Z106" i="17"/>
  <c r="Y106" i="17"/>
  <c r="X106" i="17"/>
  <c r="W106" i="17"/>
  <c r="V106" i="17"/>
  <c r="U106" i="17"/>
  <c r="T106" i="17"/>
  <c r="S106" i="17"/>
  <c r="R106" i="17"/>
  <c r="Q106" i="17"/>
  <c r="P106" i="17"/>
  <c r="O106" i="17"/>
  <c r="N106" i="17"/>
  <c r="M106" i="17"/>
  <c r="L106" i="17"/>
  <c r="K106" i="17"/>
  <c r="J106" i="17"/>
  <c r="I106" i="17"/>
  <c r="H106" i="17"/>
  <c r="G106" i="17"/>
  <c r="F106" i="17"/>
  <c r="E106" i="17"/>
  <c r="D106" i="17"/>
  <c r="DC105" i="17"/>
  <c r="DB105" i="17"/>
  <c r="DA105" i="17"/>
  <c r="CZ105" i="17"/>
  <c r="CY105" i="17"/>
  <c r="CX105" i="17"/>
  <c r="CW105" i="17"/>
  <c r="CV105" i="17"/>
  <c r="CU105" i="17"/>
  <c r="CT105" i="17"/>
  <c r="CS105" i="17"/>
  <c r="CR105" i="17"/>
  <c r="CQ105" i="17"/>
  <c r="CP105" i="17"/>
  <c r="CO105" i="17"/>
  <c r="CN105" i="17"/>
  <c r="CM105" i="17"/>
  <c r="CL105" i="17"/>
  <c r="CK105" i="17"/>
  <c r="CJ105" i="17"/>
  <c r="CI105" i="17"/>
  <c r="CH105" i="17"/>
  <c r="CG105" i="17"/>
  <c r="CF105" i="17"/>
  <c r="CE105" i="17"/>
  <c r="CD105" i="17"/>
  <c r="CC105" i="17"/>
  <c r="CB105" i="17"/>
  <c r="CA105" i="17"/>
  <c r="BZ105" i="17"/>
  <c r="BY105" i="17"/>
  <c r="BX105" i="17"/>
  <c r="BW105" i="17"/>
  <c r="BV105" i="17"/>
  <c r="BU105" i="17"/>
  <c r="BT105" i="17"/>
  <c r="BS105" i="17"/>
  <c r="BR105" i="17"/>
  <c r="BQ105" i="17"/>
  <c r="BP105" i="17"/>
  <c r="BO105" i="17"/>
  <c r="BN105" i="17"/>
  <c r="BM105" i="17"/>
  <c r="BL105" i="17"/>
  <c r="BK105" i="17"/>
  <c r="BJ105" i="17"/>
  <c r="BI105" i="17"/>
  <c r="BH105" i="17"/>
  <c r="BG105" i="17"/>
  <c r="BF105" i="17"/>
  <c r="BE105" i="17"/>
  <c r="BD105" i="17"/>
  <c r="BC105" i="17"/>
  <c r="BB105" i="17"/>
  <c r="BA105" i="17"/>
  <c r="AZ105" i="17"/>
  <c r="AY105" i="17"/>
  <c r="AX105" i="17"/>
  <c r="AW105" i="17"/>
  <c r="AV105" i="17"/>
  <c r="AU105" i="17"/>
  <c r="AT105" i="17"/>
  <c r="AS105" i="17"/>
  <c r="AR105" i="17"/>
  <c r="AQ105" i="17"/>
  <c r="AP105" i="17"/>
  <c r="AO105" i="17"/>
  <c r="AN105" i="17"/>
  <c r="AM105" i="17"/>
  <c r="AL105" i="17"/>
  <c r="AK105" i="17"/>
  <c r="AJ105" i="17"/>
  <c r="AI105" i="17"/>
  <c r="AH105" i="17"/>
  <c r="AG105" i="17"/>
  <c r="AF105" i="17"/>
  <c r="AE105" i="17"/>
  <c r="AD105" i="17"/>
  <c r="AC105" i="17"/>
  <c r="AB105" i="17"/>
  <c r="AA105" i="17"/>
  <c r="Z105" i="17"/>
  <c r="Y105" i="17"/>
  <c r="X105" i="17"/>
  <c r="W105" i="17"/>
  <c r="V105" i="17"/>
  <c r="U105" i="17"/>
  <c r="T105" i="17"/>
  <c r="S105" i="17"/>
  <c r="R105" i="17"/>
  <c r="Q105" i="17"/>
  <c r="P105" i="17"/>
  <c r="O105" i="17"/>
  <c r="N105" i="17"/>
  <c r="M105" i="17"/>
  <c r="L105" i="17"/>
  <c r="K105" i="17"/>
  <c r="J105" i="17"/>
  <c r="I105" i="17"/>
  <c r="H105" i="17"/>
  <c r="G105" i="17"/>
  <c r="F105" i="17"/>
  <c r="E105" i="17"/>
  <c r="D105" i="17"/>
  <c r="DC104" i="17"/>
  <c r="DB104" i="17"/>
  <c r="DA104" i="17"/>
  <c r="CZ104" i="17"/>
  <c r="CY104" i="17"/>
  <c r="CX104" i="17"/>
  <c r="CW104" i="17"/>
  <c r="CV104" i="17"/>
  <c r="CU104" i="17"/>
  <c r="CT104" i="17"/>
  <c r="CS104" i="17"/>
  <c r="CR104" i="17"/>
  <c r="CQ104" i="17"/>
  <c r="CP104" i="17"/>
  <c r="CO104" i="17"/>
  <c r="CN104" i="17"/>
  <c r="CM104" i="17"/>
  <c r="CL104" i="17"/>
  <c r="CK104" i="17"/>
  <c r="CJ104" i="17"/>
  <c r="CI104" i="17"/>
  <c r="CH104" i="17"/>
  <c r="CG104" i="17"/>
  <c r="CF104" i="17"/>
  <c r="CE104" i="17"/>
  <c r="CD104" i="17"/>
  <c r="CC104" i="17"/>
  <c r="CB104" i="17"/>
  <c r="CA104" i="17"/>
  <c r="BZ104" i="17"/>
  <c r="BY104" i="17"/>
  <c r="BX104" i="17"/>
  <c r="BW104" i="17"/>
  <c r="BV104" i="17"/>
  <c r="BU104" i="17"/>
  <c r="BT104" i="17"/>
  <c r="BS104" i="17"/>
  <c r="BR104" i="17"/>
  <c r="BQ104" i="17"/>
  <c r="BP104" i="17"/>
  <c r="BO104" i="17"/>
  <c r="BN104" i="17"/>
  <c r="BM104" i="17"/>
  <c r="BL104" i="17"/>
  <c r="BK104" i="17"/>
  <c r="BJ104" i="17"/>
  <c r="BI104" i="17"/>
  <c r="BH104" i="17"/>
  <c r="BG104" i="17"/>
  <c r="BF104" i="17"/>
  <c r="BE104" i="17"/>
  <c r="BD104" i="17"/>
  <c r="BC104" i="17"/>
  <c r="BB104" i="17"/>
  <c r="BA104" i="17"/>
  <c r="AZ104" i="17"/>
  <c r="AY104" i="17"/>
  <c r="AX104" i="17"/>
  <c r="AW104" i="17"/>
  <c r="AV104" i="17"/>
  <c r="AU104" i="17"/>
  <c r="AT104" i="17"/>
  <c r="AS104" i="17"/>
  <c r="AR104" i="17"/>
  <c r="AQ104" i="17"/>
  <c r="AP104" i="17"/>
  <c r="AO104" i="17"/>
  <c r="AN104" i="17"/>
  <c r="AM104" i="17"/>
  <c r="AL104" i="17"/>
  <c r="AK104" i="17"/>
  <c r="AJ104" i="17"/>
  <c r="AI104" i="17"/>
  <c r="AH104" i="17"/>
  <c r="AG104" i="17"/>
  <c r="AF104" i="17"/>
  <c r="AE104" i="17"/>
  <c r="AD104" i="17"/>
  <c r="AC104" i="17"/>
  <c r="AB104" i="17"/>
  <c r="AA104" i="17"/>
  <c r="Z104" i="17"/>
  <c r="Y104" i="17"/>
  <c r="X104" i="17"/>
  <c r="W104" i="17"/>
  <c r="V104" i="17"/>
  <c r="U104" i="17"/>
  <c r="T104" i="17"/>
  <c r="S104" i="17"/>
  <c r="R104" i="17"/>
  <c r="Q104" i="17"/>
  <c r="P104" i="17"/>
  <c r="O104" i="17"/>
  <c r="N104" i="17"/>
  <c r="M104" i="17"/>
  <c r="L104" i="17"/>
  <c r="K104" i="17"/>
  <c r="J104" i="17"/>
  <c r="I104" i="17"/>
  <c r="H104" i="17"/>
  <c r="G104" i="17"/>
  <c r="F104" i="17"/>
  <c r="E104" i="17"/>
  <c r="D104" i="17"/>
  <c r="DC103" i="17"/>
  <c r="DB103" i="17"/>
  <c r="DA103" i="17"/>
  <c r="CZ103" i="17"/>
  <c r="CY103" i="17"/>
  <c r="CX103" i="17"/>
  <c r="CW103" i="17"/>
  <c r="CV103" i="17"/>
  <c r="CU103" i="17"/>
  <c r="CT103" i="17"/>
  <c r="CS103" i="17"/>
  <c r="CR103" i="17"/>
  <c r="CQ103" i="17"/>
  <c r="CP103" i="17"/>
  <c r="CO103" i="17"/>
  <c r="CN103" i="17"/>
  <c r="CM103" i="17"/>
  <c r="CL103" i="17"/>
  <c r="CK103" i="17"/>
  <c r="CJ103" i="17"/>
  <c r="CI103" i="17"/>
  <c r="CH103" i="17"/>
  <c r="CG103" i="17"/>
  <c r="CF103" i="17"/>
  <c r="CE103" i="17"/>
  <c r="CD103" i="17"/>
  <c r="CC103" i="17"/>
  <c r="CB103" i="17"/>
  <c r="CA103" i="17"/>
  <c r="BZ103" i="17"/>
  <c r="BY103" i="17"/>
  <c r="BX103" i="17"/>
  <c r="BW103" i="17"/>
  <c r="BV103" i="17"/>
  <c r="BU103" i="17"/>
  <c r="BT103" i="17"/>
  <c r="BS103" i="17"/>
  <c r="BR103" i="17"/>
  <c r="BQ103" i="17"/>
  <c r="BP103" i="17"/>
  <c r="BO103" i="17"/>
  <c r="BN103" i="17"/>
  <c r="BM103" i="17"/>
  <c r="BL103" i="17"/>
  <c r="BK103" i="17"/>
  <c r="BJ103" i="17"/>
  <c r="BI103" i="17"/>
  <c r="BH103" i="17"/>
  <c r="BG103" i="17"/>
  <c r="BF103" i="17"/>
  <c r="BE103" i="17"/>
  <c r="BD103" i="17"/>
  <c r="BC103" i="17"/>
  <c r="BB103" i="17"/>
  <c r="BA103" i="17"/>
  <c r="AZ103" i="17"/>
  <c r="AY103" i="17"/>
  <c r="AX103" i="17"/>
  <c r="AW103" i="17"/>
  <c r="AV103" i="17"/>
  <c r="AU103" i="17"/>
  <c r="AT103" i="17"/>
  <c r="AS103" i="17"/>
  <c r="AR103" i="17"/>
  <c r="AQ103" i="17"/>
  <c r="AP103" i="17"/>
  <c r="AO103" i="17"/>
  <c r="AN103" i="17"/>
  <c r="AM103" i="17"/>
  <c r="AL103" i="17"/>
  <c r="AK103" i="17"/>
  <c r="AJ103" i="17"/>
  <c r="AI103" i="17"/>
  <c r="AH103" i="17"/>
  <c r="AG103" i="17"/>
  <c r="AF103" i="17"/>
  <c r="AE103" i="17"/>
  <c r="AD103" i="17"/>
  <c r="AC103" i="17"/>
  <c r="AB103" i="17"/>
  <c r="AA103" i="17"/>
  <c r="Z103" i="17"/>
  <c r="Y103" i="17"/>
  <c r="X103" i="17"/>
  <c r="W103" i="17"/>
  <c r="V103" i="17"/>
  <c r="U103" i="17"/>
  <c r="T103" i="17"/>
  <c r="S103" i="17"/>
  <c r="R103" i="17"/>
  <c r="Q103" i="17"/>
  <c r="P103" i="17"/>
  <c r="O103" i="17"/>
  <c r="N103" i="17"/>
  <c r="M103" i="17"/>
  <c r="L103" i="17"/>
  <c r="K103" i="17"/>
  <c r="J103" i="17"/>
  <c r="I103" i="17"/>
  <c r="H103" i="17"/>
  <c r="G103" i="17"/>
  <c r="F103" i="17"/>
  <c r="E103" i="17"/>
  <c r="D103" i="17"/>
  <c r="DC102" i="17"/>
  <c r="DB102" i="17"/>
  <c r="DA102" i="17"/>
  <c r="CZ102" i="17"/>
  <c r="CY102" i="17"/>
  <c r="CX102" i="17"/>
  <c r="CW102" i="17"/>
  <c r="CV102" i="17"/>
  <c r="CU102" i="17"/>
  <c r="CT102" i="17"/>
  <c r="CS102" i="17"/>
  <c r="CR102" i="17"/>
  <c r="CQ102" i="17"/>
  <c r="CP102" i="17"/>
  <c r="CO102" i="17"/>
  <c r="CN102" i="17"/>
  <c r="CM102" i="17"/>
  <c r="CL102" i="17"/>
  <c r="CK102" i="17"/>
  <c r="CJ102" i="17"/>
  <c r="CI102" i="17"/>
  <c r="CH102" i="17"/>
  <c r="CG102" i="17"/>
  <c r="CF102" i="17"/>
  <c r="CE102" i="17"/>
  <c r="CD102" i="17"/>
  <c r="CC102" i="17"/>
  <c r="CB102" i="17"/>
  <c r="CA102" i="17"/>
  <c r="BZ102" i="17"/>
  <c r="BY102" i="17"/>
  <c r="BX102" i="17"/>
  <c r="BW102" i="17"/>
  <c r="BV102" i="17"/>
  <c r="BU102" i="17"/>
  <c r="BT102" i="17"/>
  <c r="BS102" i="17"/>
  <c r="BR102" i="17"/>
  <c r="BQ102" i="17"/>
  <c r="BP102" i="17"/>
  <c r="BO102" i="17"/>
  <c r="BN102" i="17"/>
  <c r="BM102" i="17"/>
  <c r="BL102" i="17"/>
  <c r="BK102" i="17"/>
  <c r="BJ102" i="17"/>
  <c r="BI102" i="17"/>
  <c r="BH102" i="17"/>
  <c r="BG102" i="17"/>
  <c r="BF102" i="17"/>
  <c r="BE102" i="17"/>
  <c r="BD102" i="17"/>
  <c r="BC102" i="17"/>
  <c r="BB102" i="17"/>
  <c r="BA102" i="17"/>
  <c r="AZ102" i="17"/>
  <c r="AY102" i="17"/>
  <c r="AX102" i="17"/>
  <c r="AW102" i="17"/>
  <c r="AV102" i="17"/>
  <c r="AU102" i="17"/>
  <c r="AT102" i="17"/>
  <c r="AS102" i="17"/>
  <c r="AR102" i="17"/>
  <c r="AQ102" i="17"/>
  <c r="AP102" i="17"/>
  <c r="AO102" i="17"/>
  <c r="AN102" i="17"/>
  <c r="AM102" i="17"/>
  <c r="AL102" i="17"/>
  <c r="AK102" i="17"/>
  <c r="AJ102" i="17"/>
  <c r="AI102" i="17"/>
  <c r="AH102" i="17"/>
  <c r="AG102" i="17"/>
  <c r="AF102" i="17"/>
  <c r="AE102" i="17"/>
  <c r="AD102" i="17"/>
  <c r="AC102" i="17"/>
  <c r="AB102" i="17"/>
  <c r="AA102" i="17"/>
  <c r="Z102" i="17"/>
  <c r="Y102" i="17"/>
  <c r="X102" i="17"/>
  <c r="W102" i="17"/>
  <c r="V102" i="17"/>
  <c r="U102" i="17"/>
  <c r="T102" i="17"/>
  <c r="S102" i="17"/>
  <c r="R102" i="17"/>
  <c r="Q102" i="17"/>
  <c r="P102" i="17"/>
  <c r="O102" i="17"/>
  <c r="N102" i="17"/>
  <c r="M102" i="17"/>
  <c r="L102" i="17"/>
  <c r="K102" i="17"/>
  <c r="J102" i="17"/>
  <c r="I102" i="17"/>
  <c r="H102" i="17"/>
  <c r="G102" i="17"/>
  <c r="F102" i="17"/>
  <c r="E102" i="17"/>
  <c r="D102" i="17"/>
  <c r="DC101" i="17"/>
  <c r="DB101" i="17"/>
  <c r="DA101" i="17"/>
  <c r="CZ101" i="17"/>
  <c r="CY101" i="17"/>
  <c r="CX101" i="17"/>
  <c r="CW101" i="17"/>
  <c r="CV101" i="17"/>
  <c r="CU101" i="17"/>
  <c r="CT101" i="17"/>
  <c r="CS101" i="17"/>
  <c r="CR101" i="17"/>
  <c r="CQ101" i="17"/>
  <c r="CP101" i="17"/>
  <c r="CO101" i="17"/>
  <c r="CN101" i="17"/>
  <c r="CM101" i="17"/>
  <c r="CL101" i="17"/>
  <c r="CK101" i="17"/>
  <c r="CJ101" i="17"/>
  <c r="CI101" i="17"/>
  <c r="CH101" i="17"/>
  <c r="CG101" i="17"/>
  <c r="CF101" i="17"/>
  <c r="CE101" i="17"/>
  <c r="CD101" i="17"/>
  <c r="CC101" i="17"/>
  <c r="CB101" i="17"/>
  <c r="CA101" i="17"/>
  <c r="BZ101" i="17"/>
  <c r="BY101" i="17"/>
  <c r="BX101" i="17"/>
  <c r="BW101" i="17"/>
  <c r="BV101" i="17"/>
  <c r="BU101" i="17"/>
  <c r="BT101" i="17"/>
  <c r="BS101" i="17"/>
  <c r="BR101" i="17"/>
  <c r="BQ101" i="17"/>
  <c r="BP101" i="17"/>
  <c r="BO101" i="17"/>
  <c r="BN101" i="17"/>
  <c r="BM101" i="17"/>
  <c r="BL101" i="17"/>
  <c r="BK101" i="17"/>
  <c r="BJ101" i="17"/>
  <c r="BI101" i="17"/>
  <c r="BH101" i="17"/>
  <c r="BG101" i="17"/>
  <c r="BF101" i="17"/>
  <c r="BE101" i="17"/>
  <c r="BD101" i="17"/>
  <c r="BC101" i="17"/>
  <c r="BB101" i="17"/>
  <c r="BA101" i="17"/>
  <c r="AZ101" i="17"/>
  <c r="AY101" i="17"/>
  <c r="AX101" i="17"/>
  <c r="AW101" i="17"/>
  <c r="AV101" i="17"/>
  <c r="AU101" i="17"/>
  <c r="AT101" i="17"/>
  <c r="AS101" i="17"/>
  <c r="AR101" i="17"/>
  <c r="AQ101" i="17"/>
  <c r="AP101" i="17"/>
  <c r="AO101" i="17"/>
  <c r="AN101" i="17"/>
  <c r="AM101" i="17"/>
  <c r="AL101" i="17"/>
  <c r="AK101" i="17"/>
  <c r="AJ101" i="17"/>
  <c r="AI101" i="17"/>
  <c r="AH101" i="17"/>
  <c r="AG101" i="17"/>
  <c r="AF101" i="17"/>
  <c r="AE101" i="17"/>
  <c r="AD101" i="17"/>
  <c r="AC101" i="17"/>
  <c r="AB101" i="17"/>
  <c r="AA101" i="17"/>
  <c r="Z101" i="17"/>
  <c r="Y101" i="17"/>
  <c r="X101" i="17"/>
  <c r="W101" i="17"/>
  <c r="V101" i="17"/>
  <c r="U101" i="17"/>
  <c r="T101" i="17"/>
  <c r="S101" i="17"/>
  <c r="R101" i="17"/>
  <c r="Q101" i="17"/>
  <c r="P101" i="17"/>
  <c r="O101" i="17"/>
  <c r="N101" i="17"/>
  <c r="M101" i="17"/>
  <c r="L101" i="17"/>
  <c r="K101" i="17"/>
  <c r="J101" i="17"/>
  <c r="I101" i="17"/>
  <c r="H101" i="17"/>
  <c r="G101" i="17"/>
  <c r="F101" i="17"/>
  <c r="E101" i="17"/>
  <c r="D101" i="17"/>
  <c r="DC100" i="17"/>
  <c r="DB100" i="17"/>
  <c r="DA100" i="17"/>
  <c r="CZ100" i="17"/>
  <c r="CY100" i="17"/>
  <c r="CX100" i="17"/>
  <c r="CW100" i="17"/>
  <c r="CV100" i="17"/>
  <c r="CU100" i="17"/>
  <c r="CT100" i="17"/>
  <c r="CS100" i="17"/>
  <c r="CR100" i="17"/>
  <c r="CQ100" i="17"/>
  <c r="CP100" i="17"/>
  <c r="CO100" i="17"/>
  <c r="CN100" i="17"/>
  <c r="CM100" i="17"/>
  <c r="CL100" i="17"/>
  <c r="CK100" i="17"/>
  <c r="CJ100" i="17"/>
  <c r="CI100" i="17"/>
  <c r="CH100" i="17"/>
  <c r="CG100" i="17"/>
  <c r="CF100" i="17"/>
  <c r="CE100" i="17"/>
  <c r="CD100" i="17"/>
  <c r="CC100" i="17"/>
  <c r="CB100" i="17"/>
  <c r="CA100" i="17"/>
  <c r="BZ100" i="17"/>
  <c r="BY100" i="17"/>
  <c r="BX100" i="17"/>
  <c r="BW100" i="17"/>
  <c r="BV100" i="17"/>
  <c r="BU100" i="17"/>
  <c r="BT100" i="17"/>
  <c r="BS100" i="17"/>
  <c r="BR100" i="17"/>
  <c r="BQ100" i="17"/>
  <c r="BP100" i="17"/>
  <c r="BO100" i="17"/>
  <c r="BN100" i="17"/>
  <c r="BM100" i="17"/>
  <c r="BL100" i="17"/>
  <c r="BK100" i="17"/>
  <c r="BJ100" i="17"/>
  <c r="BI100" i="17"/>
  <c r="BH100" i="17"/>
  <c r="BG100" i="17"/>
  <c r="BF100" i="17"/>
  <c r="BE100" i="17"/>
  <c r="BD100" i="17"/>
  <c r="BC100" i="17"/>
  <c r="BB100" i="17"/>
  <c r="BA100" i="17"/>
  <c r="AZ100" i="17"/>
  <c r="AY100" i="17"/>
  <c r="AX100" i="17"/>
  <c r="AW100" i="17"/>
  <c r="AV100" i="17"/>
  <c r="AU100" i="17"/>
  <c r="AT100" i="17"/>
  <c r="AS100" i="17"/>
  <c r="AR100" i="17"/>
  <c r="AQ100" i="17"/>
  <c r="AP100" i="17"/>
  <c r="AO100" i="17"/>
  <c r="AN100" i="17"/>
  <c r="AM100" i="17"/>
  <c r="AL100" i="17"/>
  <c r="AK100" i="17"/>
  <c r="AJ100" i="17"/>
  <c r="AI100" i="17"/>
  <c r="AH100" i="17"/>
  <c r="AG100" i="17"/>
  <c r="AF100" i="17"/>
  <c r="AE100" i="17"/>
  <c r="AD100" i="17"/>
  <c r="AC100" i="17"/>
  <c r="AB100" i="17"/>
  <c r="AA100" i="17"/>
  <c r="Z100" i="17"/>
  <c r="Y100" i="17"/>
  <c r="X100" i="17"/>
  <c r="W100" i="17"/>
  <c r="V100" i="17"/>
  <c r="U100" i="17"/>
  <c r="T100" i="17"/>
  <c r="S100" i="17"/>
  <c r="R100" i="17"/>
  <c r="Q100" i="17"/>
  <c r="P100" i="17"/>
  <c r="O100" i="17"/>
  <c r="N100" i="17"/>
  <c r="M100" i="17"/>
  <c r="L100" i="17"/>
  <c r="K100" i="17"/>
  <c r="J100" i="17"/>
  <c r="I100" i="17"/>
  <c r="H100" i="17"/>
  <c r="G100" i="17"/>
  <c r="F100" i="17"/>
  <c r="E100" i="17"/>
  <c r="D100" i="17"/>
  <c r="DC99" i="17"/>
  <c r="DB99" i="17"/>
  <c r="DA99" i="17"/>
  <c r="CZ99" i="17"/>
  <c r="CY99" i="17"/>
  <c r="CX99" i="17"/>
  <c r="CW99" i="17"/>
  <c r="CV99" i="17"/>
  <c r="CU99" i="17"/>
  <c r="CT99" i="17"/>
  <c r="CS99" i="17"/>
  <c r="CR99" i="17"/>
  <c r="CQ99" i="17"/>
  <c r="CP99" i="17"/>
  <c r="CO99" i="17"/>
  <c r="CN99" i="17"/>
  <c r="CM99" i="17"/>
  <c r="CL99" i="17"/>
  <c r="CK99" i="17"/>
  <c r="CJ99" i="17"/>
  <c r="CI99" i="17"/>
  <c r="CH99" i="17"/>
  <c r="CG99" i="17"/>
  <c r="CF99" i="17"/>
  <c r="CE99" i="17"/>
  <c r="CD99" i="17"/>
  <c r="CC99" i="17"/>
  <c r="CB99" i="17"/>
  <c r="CA99" i="17"/>
  <c r="BZ99" i="17"/>
  <c r="BY99" i="17"/>
  <c r="BX99" i="17"/>
  <c r="BW99" i="17"/>
  <c r="BV99" i="17"/>
  <c r="BU99" i="17"/>
  <c r="BT99" i="17"/>
  <c r="BS99" i="17"/>
  <c r="BR99" i="17"/>
  <c r="BQ99" i="17"/>
  <c r="BP99" i="17"/>
  <c r="BO99" i="17"/>
  <c r="BN99" i="17"/>
  <c r="BM99" i="17"/>
  <c r="BL99" i="17"/>
  <c r="BK99" i="17"/>
  <c r="BJ99" i="17"/>
  <c r="BI99" i="17"/>
  <c r="BH99" i="17"/>
  <c r="BG99" i="17"/>
  <c r="BF99" i="17"/>
  <c r="BE99" i="17"/>
  <c r="BD99" i="17"/>
  <c r="BC99" i="17"/>
  <c r="BB99" i="17"/>
  <c r="BA99" i="17"/>
  <c r="AZ99" i="17"/>
  <c r="AY99" i="17"/>
  <c r="AX99" i="17"/>
  <c r="AW99" i="17"/>
  <c r="AV99" i="17"/>
  <c r="AU99" i="17"/>
  <c r="AT99" i="17"/>
  <c r="AS99" i="17"/>
  <c r="AR99" i="17"/>
  <c r="AQ99" i="17"/>
  <c r="AP99" i="17"/>
  <c r="AO99" i="17"/>
  <c r="AN99" i="17"/>
  <c r="AM99" i="17"/>
  <c r="AL99" i="17"/>
  <c r="AK99" i="17"/>
  <c r="AJ99" i="17"/>
  <c r="AI99" i="17"/>
  <c r="AH99" i="17"/>
  <c r="AG99" i="17"/>
  <c r="AF99" i="17"/>
  <c r="AE99" i="17"/>
  <c r="AD99" i="17"/>
  <c r="AC99" i="17"/>
  <c r="AB99" i="17"/>
  <c r="AA99" i="17"/>
  <c r="Z99" i="17"/>
  <c r="Y99" i="17"/>
  <c r="X99" i="17"/>
  <c r="W99" i="17"/>
  <c r="V99" i="17"/>
  <c r="U99" i="17"/>
  <c r="T99" i="17"/>
  <c r="S99" i="17"/>
  <c r="R99" i="17"/>
  <c r="Q99" i="17"/>
  <c r="P99" i="17"/>
  <c r="O99" i="17"/>
  <c r="N99" i="17"/>
  <c r="M99" i="17"/>
  <c r="L99" i="17"/>
  <c r="K99" i="17"/>
  <c r="J99" i="17"/>
  <c r="I99" i="17"/>
  <c r="H99" i="17"/>
  <c r="G99" i="17"/>
  <c r="F99" i="17"/>
  <c r="E99" i="17"/>
  <c r="D99" i="17"/>
  <c r="DC98" i="17"/>
  <c r="DB98" i="17"/>
  <c r="DA98" i="17"/>
  <c r="CZ98" i="17"/>
  <c r="CY98" i="17"/>
  <c r="CX98" i="17"/>
  <c r="CW98" i="17"/>
  <c r="CV98" i="17"/>
  <c r="CU98" i="17"/>
  <c r="CT98" i="17"/>
  <c r="CS98" i="17"/>
  <c r="CR98" i="17"/>
  <c r="CQ98" i="17"/>
  <c r="CP98" i="17"/>
  <c r="CO98" i="17"/>
  <c r="CN98" i="17"/>
  <c r="CM98" i="17"/>
  <c r="CL98" i="17"/>
  <c r="CK98" i="17"/>
  <c r="CJ98" i="17"/>
  <c r="CI98" i="17"/>
  <c r="CH98" i="17"/>
  <c r="CG98" i="17"/>
  <c r="CF98" i="17"/>
  <c r="CE98" i="17"/>
  <c r="CD98" i="17"/>
  <c r="CC98" i="17"/>
  <c r="CB98" i="17"/>
  <c r="CA98" i="17"/>
  <c r="BZ98" i="17"/>
  <c r="BY98" i="17"/>
  <c r="BX98" i="17"/>
  <c r="BW98" i="17"/>
  <c r="BV98" i="17"/>
  <c r="BU98" i="17"/>
  <c r="BT98" i="17"/>
  <c r="BS98" i="17"/>
  <c r="BR98" i="17"/>
  <c r="BQ98" i="17"/>
  <c r="BP98" i="17"/>
  <c r="BO98" i="17"/>
  <c r="BN98" i="17"/>
  <c r="BM98" i="17"/>
  <c r="BL98" i="17"/>
  <c r="BK98" i="17"/>
  <c r="BJ98" i="17"/>
  <c r="BI98" i="17"/>
  <c r="BH98" i="17"/>
  <c r="BG98" i="17"/>
  <c r="BF98" i="17"/>
  <c r="BE98" i="17"/>
  <c r="BD98" i="17"/>
  <c r="BC98" i="17"/>
  <c r="BB98" i="17"/>
  <c r="BA98" i="17"/>
  <c r="AZ98" i="17"/>
  <c r="AY98" i="17"/>
  <c r="AX98" i="17"/>
  <c r="AW98" i="17"/>
  <c r="AV98" i="17"/>
  <c r="AU98" i="17"/>
  <c r="AT98" i="17"/>
  <c r="AS98" i="17"/>
  <c r="AR98" i="17"/>
  <c r="AQ98" i="17"/>
  <c r="AP98" i="17"/>
  <c r="AO98" i="17"/>
  <c r="AN98" i="17"/>
  <c r="AM98" i="17"/>
  <c r="AL98" i="17"/>
  <c r="AK98" i="17"/>
  <c r="AJ98" i="17"/>
  <c r="AI98" i="17"/>
  <c r="AH98" i="17"/>
  <c r="AG98" i="17"/>
  <c r="AF98" i="17"/>
  <c r="AE98" i="17"/>
  <c r="AD98" i="17"/>
  <c r="AC98" i="17"/>
  <c r="AB98" i="17"/>
  <c r="AA98" i="17"/>
  <c r="Z98" i="17"/>
  <c r="Y98" i="17"/>
  <c r="X98" i="17"/>
  <c r="W98" i="17"/>
  <c r="V98" i="17"/>
  <c r="U98" i="17"/>
  <c r="T98" i="17"/>
  <c r="S98" i="17"/>
  <c r="R98" i="17"/>
  <c r="Q98" i="17"/>
  <c r="P98" i="17"/>
  <c r="O98" i="17"/>
  <c r="N98" i="17"/>
  <c r="M98" i="17"/>
  <c r="L98" i="17"/>
  <c r="K98" i="17"/>
  <c r="J98" i="17"/>
  <c r="I98" i="17"/>
  <c r="H98" i="17"/>
  <c r="G98" i="17"/>
  <c r="F98" i="17"/>
  <c r="E98" i="17"/>
  <c r="D98" i="17"/>
  <c r="DC97" i="17"/>
  <c r="DB97" i="17"/>
  <c r="DA97" i="17"/>
  <c r="CZ97" i="17"/>
  <c r="CY97" i="17"/>
  <c r="CX97" i="17"/>
  <c r="CW97" i="17"/>
  <c r="CV97" i="17"/>
  <c r="CU97" i="17"/>
  <c r="CT97" i="17"/>
  <c r="CS97" i="17"/>
  <c r="CR97" i="17"/>
  <c r="CQ97" i="17"/>
  <c r="CP97" i="17"/>
  <c r="CO97" i="17"/>
  <c r="CN97" i="17"/>
  <c r="CM97" i="17"/>
  <c r="CL97" i="17"/>
  <c r="CK97" i="17"/>
  <c r="CJ97" i="17"/>
  <c r="CI97" i="17"/>
  <c r="CH97" i="17"/>
  <c r="CG97" i="17"/>
  <c r="CF97" i="17"/>
  <c r="CE97" i="17"/>
  <c r="CD97" i="17"/>
  <c r="CC97" i="17"/>
  <c r="CB97" i="17"/>
  <c r="CA97" i="17"/>
  <c r="BZ97" i="17"/>
  <c r="BY97" i="17"/>
  <c r="BX97" i="17"/>
  <c r="BW97" i="17"/>
  <c r="BV97" i="17"/>
  <c r="BU97" i="17"/>
  <c r="BT97" i="17"/>
  <c r="BS97" i="17"/>
  <c r="BR97" i="17"/>
  <c r="BQ97" i="17"/>
  <c r="BP97" i="17"/>
  <c r="BO97" i="17"/>
  <c r="BN97" i="17"/>
  <c r="BM97" i="17"/>
  <c r="BL97" i="17"/>
  <c r="BK97" i="17"/>
  <c r="BJ97" i="17"/>
  <c r="BI97" i="17"/>
  <c r="BH97" i="17"/>
  <c r="BG97" i="17"/>
  <c r="BF97" i="17"/>
  <c r="BE97" i="17"/>
  <c r="BD97" i="17"/>
  <c r="BC97" i="17"/>
  <c r="BB97" i="17"/>
  <c r="BA97" i="17"/>
  <c r="AZ97" i="17"/>
  <c r="AY97" i="17"/>
  <c r="AX97" i="17"/>
  <c r="AW97" i="17"/>
  <c r="AV97" i="17"/>
  <c r="AU97" i="17"/>
  <c r="AT97" i="17"/>
  <c r="AS97" i="17"/>
  <c r="AR97" i="17"/>
  <c r="AQ97" i="17"/>
  <c r="AP97" i="17"/>
  <c r="AO97" i="17"/>
  <c r="AN97" i="17"/>
  <c r="AM97" i="17"/>
  <c r="AL97" i="17"/>
  <c r="AK97" i="17"/>
  <c r="AJ97" i="17"/>
  <c r="AI97" i="17"/>
  <c r="AH97" i="17"/>
  <c r="AG97" i="17"/>
  <c r="AF97" i="17"/>
  <c r="AE97" i="17"/>
  <c r="AD97" i="17"/>
  <c r="AC97" i="17"/>
  <c r="AB97" i="17"/>
  <c r="AA97" i="17"/>
  <c r="Z97" i="17"/>
  <c r="Y97" i="17"/>
  <c r="X97" i="17"/>
  <c r="W97" i="17"/>
  <c r="V97" i="17"/>
  <c r="U97" i="17"/>
  <c r="T97" i="17"/>
  <c r="S97" i="17"/>
  <c r="R97" i="17"/>
  <c r="Q97" i="17"/>
  <c r="P97" i="17"/>
  <c r="O97" i="17"/>
  <c r="N97" i="17"/>
  <c r="M97" i="17"/>
  <c r="L97" i="17"/>
  <c r="K97" i="17"/>
  <c r="J97" i="17"/>
  <c r="I97" i="17"/>
  <c r="H97" i="17"/>
  <c r="G97" i="17"/>
  <c r="F97" i="17"/>
  <c r="E97" i="17"/>
  <c r="D97" i="17"/>
  <c r="DC96" i="17"/>
  <c r="DB96" i="17"/>
  <c r="DA96" i="17"/>
  <c r="CZ96" i="17"/>
  <c r="CY96" i="17"/>
  <c r="CX96" i="17"/>
  <c r="CW96" i="17"/>
  <c r="CV96" i="17"/>
  <c r="CU96" i="17"/>
  <c r="CT96" i="17"/>
  <c r="CS96" i="17"/>
  <c r="CR96" i="17"/>
  <c r="CQ96" i="17"/>
  <c r="CP96" i="17"/>
  <c r="CO96" i="17"/>
  <c r="CN96" i="17"/>
  <c r="CM96" i="17"/>
  <c r="CL96" i="17"/>
  <c r="CK96" i="17"/>
  <c r="CJ96" i="17"/>
  <c r="CI96" i="17"/>
  <c r="CH96" i="17"/>
  <c r="CG96" i="17"/>
  <c r="CF96" i="17"/>
  <c r="CE96" i="17"/>
  <c r="CD96" i="17"/>
  <c r="CC96" i="17"/>
  <c r="CB96" i="17"/>
  <c r="CA96" i="17"/>
  <c r="BZ96" i="17"/>
  <c r="BY96" i="17"/>
  <c r="BX96" i="17"/>
  <c r="BW96" i="17"/>
  <c r="BV96" i="17"/>
  <c r="BU96" i="17"/>
  <c r="BT96" i="17"/>
  <c r="BS96" i="17"/>
  <c r="BR96" i="17"/>
  <c r="BQ96" i="17"/>
  <c r="BP96" i="17"/>
  <c r="BO96" i="17"/>
  <c r="BN96" i="17"/>
  <c r="BM96" i="17"/>
  <c r="BL96" i="17"/>
  <c r="BK96" i="17"/>
  <c r="BJ96" i="17"/>
  <c r="BI96" i="17"/>
  <c r="BH96" i="17"/>
  <c r="BG96" i="17"/>
  <c r="BF96" i="17"/>
  <c r="BE96" i="17"/>
  <c r="BD96" i="17"/>
  <c r="BC96" i="17"/>
  <c r="BB96" i="17"/>
  <c r="BA96" i="17"/>
  <c r="AZ96" i="17"/>
  <c r="AY96" i="17"/>
  <c r="AX96" i="17"/>
  <c r="AW96" i="17"/>
  <c r="AV96" i="17"/>
  <c r="AU96" i="17"/>
  <c r="AT96" i="17"/>
  <c r="AS96" i="17"/>
  <c r="AR96" i="17"/>
  <c r="AQ96" i="17"/>
  <c r="AP96" i="17"/>
  <c r="AO96" i="17"/>
  <c r="AN96" i="17"/>
  <c r="AM96" i="17"/>
  <c r="AL96" i="17"/>
  <c r="AK96" i="17"/>
  <c r="AJ96" i="17"/>
  <c r="AI96" i="17"/>
  <c r="AH96" i="17"/>
  <c r="AG96" i="17"/>
  <c r="AF96" i="17"/>
  <c r="AE96" i="17"/>
  <c r="AD96" i="17"/>
  <c r="AC96" i="17"/>
  <c r="AB96" i="17"/>
  <c r="AA96" i="17"/>
  <c r="Z96" i="17"/>
  <c r="Y96" i="17"/>
  <c r="X96" i="17"/>
  <c r="W96" i="17"/>
  <c r="V96" i="17"/>
  <c r="U96" i="17"/>
  <c r="T96" i="17"/>
  <c r="S96" i="17"/>
  <c r="R96" i="17"/>
  <c r="Q96" i="17"/>
  <c r="P96" i="17"/>
  <c r="O96" i="17"/>
  <c r="N96" i="17"/>
  <c r="M96" i="17"/>
  <c r="L96" i="17"/>
  <c r="K96" i="17"/>
  <c r="J96" i="17"/>
  <c r="I96" i="17"/>
  <c r="H96" i="17"/>
  <c r="G96" i="17"/>
  <c r="F96" i="17"/>
  <c r="E96" i="17"/>
  <c r="D96" i="17"/>
  <c r="DC95" i="17"/>
  <c r="DB95" i="17"/>
  <c r="DA95" i="17"/>
  <c r="CZ95" i="17"/>
  <c r="CY95" i="17"/>
  <c r="CX95" i="17"/>
  <c r="CW95" i="17"/>
  <c r="CV95" i="17"/>
  <c r="CU95" i="17"/>
  <c r="CT95" i="17"/>
  <c r="CS95" i="17"/>
  <c r="CR95" i="17"/>
  <c r="CQ95" i="17"/>
  <c r="CP95" i="17"/>
  <c r="CO95" i="17"/>
  <c r="CN95" i="17"/>
  <c r="CM95" i="17"/>
  <c r="CL95" i="17"/>
  <c r="CK95" i="17"/>
  <c r="CJ95" i="17"/>
  <c r="CI95" i="17"/>
  <c r="CH95" i="17"/>
  <c r="CG95" i="17"/>
  <c r="CF95" i="17"/>
  <c r="CE95" i="17"/>
  <c r="CD95" i="17"/>
  <c r="CC95" i="17"/>
  <c r="CB95" i="17"/>
  <c r="CA95" i="17"/>
  <c r="BZ95" i="17"/>
  <c r="BY95" i="17"/>
  <c r="BX95" i="17"/>
  <c r="BW95" i="17"/>
  <c r="BV95" i="17"/>
  <c r="BU95" i="17"/>
  <c r="BT95" i="17"/>
  <c r="BS95" i="17"/>
  <c r="BR95" i="17"/>
  <c r="BQ95" i="17"/>
  <c r="BP95" i="17"/>
  <c r="BO95" i="17"/>
  <c r="BN95" i="17"/>
  <c r="BM95" i="17"/>
  <c r="BL95" i="17"/>
  <c r="BK95" i="17"/>
  <c r="BJ95" i="17"/>
  <c r="BI95" i="17"/>
  <c r="BH95" i="17"/>
  <c r="BG95" i="17"/>
  <c r="BF95" i="17"/>
  <c r="BE95" i="17"/>
  <c r="BD95" i="17"/>
  <c r="BC95" i="17"/>
  <c r="BB95" i="17"/>
  <c r="BA95" i="17"/>
  <c r="AZ95" i="17"/>
  <c r="AY95" i="17"/>
  <c r="AX95" i="17"/>
  <c r="AW95" i="17"/>
  <c r="AV95" i="17"/>
  <c r="AU95" i="17"/>
  <c r="AT95" i="17"/>
  <c r="AS95" i="17"/>
  <c r="AR95" i="17"/>
  <c r="AQ95" i="17"/>
  <c r="AP95" i="17"/>
  <c r="AO95" i="17"/>
  <c r="AN95" i="17"/>
  <c r="AM95" i="17"/>
  <c r="AL95" i="17"/>
  <c r="AK95" i="17"/>
  <c r="AJ95" i="17"/>
  <c r="AI95" i="17"/>
  <c r="AH95" i="17"/>
  <c r="AG95" i="17"/>
  <c r="AF95" i="17"/>
  <c r="AE95" i="17"/>
  <c r="AD95" i="17"/>
  <c r="AC95" i="17"/>
  <c r="AB95" i="17"/>
  <c r="AA95" i="17"/>
  <c r="Z95" i="17"/>
  <c r="Y95" i="17"/>
  <c r="X95" i="17"/>
  <c r="W95" i="17"/>
  <c r="V95" i="17"/>
  <c r="U95" i="17"/>
  <c r="T95" i="17"/>
  <c r="S95" i="17"/>
  <c r="R95" i="17"/>
  <c r="Q95" i="17"/>
  <c r="P95" i="17"/>
  <c r="O95" i="17"/>
  <c r="N95" i="17"/>
  <c r="M95" i="17"/>
  <c r="L95" i="17"/>
  <c r="K95" i="17"/>
  <c r="J95" i="17"/>
  <c r="I95" i="17"/>
  <c r="H95" i="17"/>
  <c r="G95" i="17"/>
  <c r="F95" i="17"/>
  <c r="E95" i="17"/>
  <c r="D95" i="17"/>
  <c r="DC94" i="17"/>
  <c r="DB94" i="17"/>
  <c r="DA94" i="17"/>
  <c r="CZ94" i="17"/>
  <c r="CY94" i="17"/>
  <c r="CX94" i="17"/>
  <c r="CW94" i="17"/>
  <c r="CV94" i="17"/>
  <c r="CU94" i="17"/>
  <c r="CT94" i="17"/>
  <c r="CS94" i="17"/>
  <c r="CR94" i="17"/>
  <c r="CQ94" i="17"/>
  <c r="CP94" i="17"/>
  <c r="CO94" i="17"/>
  <c r="CN94" i="17"/>
  <c r="CM94" i="17"/>
  <c r="CL94" i="17"/>
  <c r="CK94" i="17"/>
  <c r="CJ94" i="17"/>
  <c r="CI94" i="17"/>
  <c r="CH94" i="17"/>
  <c r="CG94" i="17"/>
  <c r="CF94" i="17"/>
  <c r="CE94" i="17"/>
  <c r="CD94" i="17"/>
  <c r="CC94" i="17"/>
  <c r="CB94" i="17"/>
  <c r="CA94" i="17"/>
  <c r="BZ94" i="17"/>
  <c r="BY94" i="17"/>
  <c r="BX94" i="17"/>
  <c r="BW94" i="17"/>
  <c r="BV94" i="17"/>
  <c r="BU94" i="17"/>
  <c r="BT94" i="17"/>
  <c r="BS94" i="17"/>
  <c r="BR94" i="17"/>
  <c r="BQ94" i="17"/>
  <c r="BP94" i="17"/>
  <c r="BO94" i="17"/>
  <c r="BN94" i="17"/>
  <c r="BM94" i="17"/>
  <c r="BL94" i="17"/>
  <c r="BK94" i="17"/>
  <c r="BJ94" i="17"/>
  <c r="BI94" i="17"/>
  <c r="BH94" i="17"/>
  <c r="BG94" i="17"/>
  <c r="BF94" i="17"/>
  <c r="BE94" i="17"/>
  <c r="BD94" i="17"/>
  <c r="BC94" i="17"/>
  <c r="BB94" i="17"/>
  <c r="BA94" i="17"/>
  <c r="AZ94" i="17"/>
  <c r="AY94" i="17"/>
  <c r="AX94" i="17"/>
  <c r="AW94" i="17"/>
  <c r="AV94" i="17"/>
  <c r="AU94" i="17"/>
  <c r="AT94" i="17"/>
  <c r="AS94" i="17"/>
  <c r="AR94" i="17"/>
  <c r="AQ94" i="17"/>
  <c r="AP94" i="17"/>
  <c r="AO94" i="17"/>
  <c r="AN94" i="17"/>
  <c r="AM94" i="17"/>
  <c r="AL94" i="17"/>
  <c r="AK94" i="17"/>
  <c r="AJ94" i="17"/>
  <c r="AI94" i="17"/>
  <c r="AH94" i="17"/>
  <c r="AG94" i="17"/>
  <c r="AF94" i="17"/>
  <c r="AE94" i="17"/>
  <c r="AD94" i="17"/>
  <c r="AC94" i="17"/>
  <c r="AB94" i="17"/>
  <c r="AA94" i="17"/>
  <c r="Z94" i="17"/>
  <c r="Y94" i="17"/>
  <c r="X94" i="17"/>
  <c r="W94" i="17"/>
  <c r="V94" i="17"/>
  <c r="U94" i="17"/>
  <c r="T94" i="17"/>
  <c r="S94" i="17"/>
  <c r="R94" i="17"/>
  <c r="Q94" i="17"/>
  <c r="P94" i="17"/>
  <c r="O94" i="17"/>
  <c r="N94" i="17"/>
  <c r="M94" i="17"/>
  <c r="L94" i="17"/>
  <c r="K94" i="17"/>
  <c r="J94" i="17"/>
  <c r="I94" i="17"/>
  <c r="H94" i="17"/>
  <c r="G94" i="17"/>
  <c r="F94" i="17"/>
  <c r="E94" i="17"/>
  <c r="D94" i="17"/>
  <c r="DC93" i="17"/>
  <c r="DB93" i="17"/>
  <c r="DA93" i="17"/>
  <c r="CZ93" i="17"/>
  <c r="CY93" i="17"/>
  <c r="CX93" i="17"/>
  <c r="CW93" i="17"/>
  <c r="CV93" i="17"/>
  <c r="CU93" i="17"/>
  <c r="CT93" i="17"/>
  <c r="CS93" i="17"/>
  <c r="CR93" i="17"/>
  <c r="CQ93" i="17"/>
  <c r="CP93" i="17"/>
  <c r="CO93" i="17"/>
  <c r="CN93" i="17"/>
  <c r="CM93" i="17"/>
  <c r="CL93" i="17"/>
  <c r="CK93" i="17"/>
  <c r="CJ93" i="17"/>
  <c r="CI93" i="17"/>
  <c r="CH93" i="17"/>
  <c r="CG93" i="17"/>
  <c r="CF93" i="17"/>
  <c r="CE93" i="17"/>
  <c r="CD93" i="17"/>
  <c r="CC93" i="17"/>
  <c r="CB93" i="17"/>
  <c r="CA93" i="17"/>
  <c r="BZ93" i="17"/>
  <c r="BY93" i="17"/>
  <c r="BX93" i="17"/>
  <c r="BW93" i="17"/>
  <c r="BV93" i="17"/>
  <c r="BU93" i="17"/>
  <c r="BT93" i="17"/>
  <c r="BS93" i="17"/>
  <c r="BR93" i="17"/>
  <c r="BQ93" i="17"/>
  <c r="BP93" i="17"/>
  <c r="BO93" i="17"/>
  <c r="BN93" i="17"/>
  <c r="BM93" i="17"/>
  <c r="BL93" i="17"/>
  <c r="BK93" i="17"/>
  <c r="BJ93" i="17"/>
  <c r="BI93" i="17"/>
  <c r="BH93" i="17"/>
  <c r="BG93" i="17"/>
  <c r="BF93" i="17"/>
  <c r="BE93" i="17"/>
  <c r="BD93" i="17"/>
  <c r="BC93" i="17"/>
  <c r="BB93" i="17"/>
  <c r="BA93" i="17"/>
  <c r="AZ93" i="17"/>
  <c r="AY93" i="17"/>
  <c r="AX93" i="17"/>
  <c r="AW93" i="17"/>
  <c r="AV93" i="17"/>
  <c r="AU93" i="17"/>
  <c r="AT93" i="17"/>
  <c r="AS93" i="17"/>
  <c r="AR93" i="17"/>
  <c r="AQ93" i="17"/>
  <c r="AP93" i="17"/>
  <c r="AO93" i="17"/>
  <c r="AN93" i="17"/>
  <c r="AM93" i="17"/>
  <c r="AL93" i="17"/>
  <c r="AK93" i="17"/>
  <c r="AJ93" i="17"/>
  <c r="AI93" i="17"/>
  <c r="AH93" i="17"/>
  <c r="AG93" i="17"/>
  <c r="AF93" i="17"/>
  <c r="AE93" i="17"/>
  <c r="AD93" i="17"/>
  <c r="AC93" i="17"/>
  <c r="AB93" i="17"/>
  <c r="AA93" i="17"/>
  <c r="Z93" i="17"/>
  <c r="Y93" i="17"/>
  <c r="X93" i="17"/>
  <c r="W93" i="17"/>
  <c r="V93" i="17"/>
  <c r="U93" i="17"/>
  <c r="T93" i="17"/>
  <c r="S93" i="17"/>
  <c r="R93" i="17"/>
  <c r="Q93" i="17"/>
  <c r="P93" i="17"/>
  <c r="O93" i="17"/>
  <c r="N93" i="17"/>
  <c r="M93" i="17"/>
  <c r="L93" i="17"/>
  <c r="K93" i="17"/>
  <c r="J93" i="17"/>
  <c r="I93" i="17"/>
  <c r="H93" i="17"/>
  <c r="G93" i="17"/>
  <c r="F93" i="17"/>
  <c r="E93" i="17"/>
  <c r="D93" i="17"/>
  <c r="DC92" i="17"/>
  <c r="DB92" i="17"/>
  <c r="DA92" i="17"/>
  <c r="CZ92" i="17"/>
  <c r="CY92" i="17"/>
  <c r="CX92" i="17"/>
  <c r="CW92" i="17"/>
  <c r="CV92" i="17"/>
  <c r="CU92" i="17"/>
  <c r="CT92" i="17"/>
  <c r="CS92" i="17"/>
  <c r="CR92" i="17"/>
  <c r="CQ92" i="17"/>
  <c r="CP92" i="17"/>
  <c r="CO92" i="17"/>
  <c r="CN92" i="17"/>
  <c r="CM92" i="17"/>
  <c r="CL92" i="17"/>
  <c r="CK92" i="17"/>
  <c r="CJ92" i="17"/>
  <c r="CI92" i="17"/>
  <c r="CH92" i="17"/>
  <c r="CG92" i="17"/>
  <c r="CF92" i="17"/>
  <c r="CE92" i="17"/>
  <c r="CD92" i="17"/>
  <c r="CC92" i="17"/>
  <c r="CB92" i="17"/>
  <c r="CA92" i="17"/>
  <c r="BZ92" i="17"/>
  <c r="BY92" i="17"/>
  <c r="BX92" i="17"/>
  <c r="BW92" i="17"/>
  <c r="BV92" i="17"/>
  <c r="BU92" i="17"/>
  <c r="BT92" i="17"/>
  <c r="BS92" i="17"/>
  <c r="BR92" i="17"/>
  <c r="BQ92" i="17"/>
  <c r="BP92" i="17"/>
  <c r="BO92" i="17"/>
  <c r="BN92" i="17"/>
  <c r="BM92" i="17"/>
  <c r="BL92" i="17"/>
  <c r="BK92" i="17"/>
  <c r="BJ92" i="17"/>
  <c r="BI92" i="17"/>
  <c r="BH92" i="17"/>
  <c r="BG92" i="17"/>
  <c r="BF92" i="17"/>
  <c r="BE92" i="17"/>
  <c r="BD92" i="17"/>
  <c r="BC92" i="17"/>
  <c r="BB92" i="17"/>
  <c r="BA92" i="17"/>
  <c r="AZ92" i="17"/>
  <c r="AY92" i="17"/>
  <c r="AX92" i="17"/>
  <c r="AW92" i="17"/>
  <c r="AV92" i="17"/>
  <c r="AU92" i="17"/>
  <c r="AT92" i="17"/>
  <c r="AS92" i="17"/>
  <c r="AR92" i="17"/>
  <c r="AQ92" i="17"/>
  <c r="AP92" i="17"/>
  <c r="AO92" i="17"/>
  <c r="AN92" i="17"/>
  <c r="AM92" i="17"/>
  <c r="AL92" i="17"/>
  <c r="AK92" i="17"/>
  <c r="AJ92" i="17"/>
  <c r="AI92" i="17"/>
  <c r="AH92" i="17"/>
  <c r="AG92" i="17"/>
  <c r="AF92" i="17"/>
  <c r="AE92" i="17"/>
  <c r="AD92" i="17"/>
  <c r="AC92" i="17"/>
  <c r="AB92" i="17"/>
  <c r="AA92" i="17"/>
  <c r="Z92" i="17"/>
  <c r="Y92" i="17"/>
  <c r="X92" i="17"/>
  <c r="W92" i="17"/>
  <c r="V92" i="17"/>
  <c r="U92" i="17"/>
  <c r="T92" i="17"/>
  <c r="S92" i="17"/>
  <c r="R92" i="17"/>
  <c r="Q92" i="17"/>
  <c r="P92" i="17"/>
  <c r="O92" i="17"/>
  <c r="N92" i="17"/>
  <c r="M92" i="17"/>
  <c r="L92" i="17"/>
  <c r="K92" i="17"/>
  <c r="J92" i="17"/>
  <c r="I92" i="17"/>
  <c r="H92" i="17"/>
  <c r="G92" i="17"/>
  <c r="F92" i="17"/>
  <c r="E92" i="17"/>
  <c r="D92" i="17"/>
  <c r="DC91" i="17"/>
  <c r="DB91" i="17"/>
  <c r="DA91" i="17"/>
  <c r="CZ91" i="17"/>
  <c r="CY91" i="17"/>
  <c r="CX91" i="17"/>
  <c r="CW91" i="17"/>
  <c r="CV91" i="17"/>
  <c r="CU91" i="17"/>
  <c r="CT91" i="17"/>
  <c r="CS91" i="17"/>
  <c r="CR91" i="17"/>
  <c r="CQ91" i="17"/>
  <c r="CP91" i="17"/>
  <c r="CO91" i="17"/>
  <c r="CN91" i="17"/>
  <c r="CM91" i="17"/>
  <c r="CL91" i="17"/>
  <c r="CK91" i="17"/>
  <c r="CJ91" i="17"/>
  <c r="CI91" i="17"/>
  <c r="CH91" i="17"/>
  <c r="CG91" i="17"/>
  <c r="CF91" i="17"/>
  <c r="CE91" i="17"/>
  <c r="CD91" i="17"/>
  <c r="CC91" i="17"/>
  <c r="CB91" i="17"/>
  <c r="CA91" i="17"/>
  <c r="BZ91" i="17"/>
  <c r="BY91" i="17"/>
  <c r="BX91" i="17"/>
  <c r="BW91" i="17"/>
  <c r="BV91" i="17"/>
  <c r="BU91" i="17"/>
  <c r="BT91" i="17"/>
  <c r="BS91" i="17"/>
  <c r="BR91" i="17"/>
  <c r="BQ91" i="17"/>
  <c r="BP91" i="17"/>
  <c r="BO91" i="17"/>
  <c r="BN91" i="17"/>
  <c r="BM91" i="17"/>
  <c r="BL91" i="17"/>
  <c r="BK91" i="17"/>
  <c r="BJ91" i="17"/>
  <c r="BI91" i="17"/>
  <c r="BH91" i="17"/>
  <c r="BG91" i="17"/>
  <c r="BF91" i="17"/>
  <c r="BE91" i="17"/>
  <c r="BD91" i="17"/>
  <c r="BC91" i="17"/>
  <c r="BB91" i="17"/>
  <c r="BA91" i="17"/>
  <c r="AZ91" i="17"/>
  <c r="AY91" i="17"/>
  <c r="AX91" i="17"/>
  <c r="AW91" i="17"/>
  <c r="AV91" i="17"/>
  <c r="AU91" i="17"/>
  <c r="AT91" i="17"/>
  <c r="AS91" i="17"/>
  <c r="AR91" i="17"/>
  <c r="AQ91" i="17"/>
  <c r="AP91" i="17"/>
  <c r="AO91" i="17"/>
  <c r="AN91" i="17"/>
  <c r="AM91" i="17"/>
  <c r="AL91" i="17"/>
  <c r="AK91" i="17"/>
  <c r="AJ91" i="17"/>
  <c r="AI91" i="17"/>
  <c r="AH91" i="17"/>
  <c r="AG91" i="17"/>
  <c r="AF91" i="17"/>
  <c r="AE91" i="17"/>
  <c r="AD91" i="17"/>
  <c r="AC91" i="17"/>
  <c r="AB91" i="17"/>
  <c r="AA91" i="17"/>
  <c r="Z91" i="17"/>
  <c r="Y91" i="17"/>
  <c r="X91" i="17"/>
  <c r="W91" i="17"/>
  <c r="V91" i="17"/>
  <c r="U91" i="17"/>
  <c r="T91" i="17"/>
  <c r="S91" i="17"/>
  <c r="R91" i="17"/>
  <c r="Q91" i="17"/>
  <c r="P91" i="17"/>
  <c r="O91" i="17"/>
  <c r="N91" i="17"/>
  <c r="M91" i="17"/>
  <c r="L91" i="17"/>
  <c r="K91" i="17"/>
  <c r="J91" i="17"/>
  <c r="I91" i="17"/>
  <c r="H91" i="17"/>
  <c r="G91" i="17"/>
  <c r="F91" i="17"/>
  <c r="E91" i="17"/>
  <c r="D91" i="17"/>
  <c r="DC90" i="17"/>
  <c r="DB90" i="17"/>
  <c r="DA90" i="17"/>
  <c r="CZ90" i="17"/>
  <c r="CY90" i="17"/>
  <c r="CX90" i="17"/>
  <c r="CW90" i="17"/>
  <c r="CV90" i="17"/>
  <c r="CU90" i="17"/>
  <c r="CT90" i="17"/>
  <c r="CS90" i="17"/>
  <c r="CR90" i="17"/>
  <c r="CQ90" i="17"/>
  <c r="CP90" i="17"/>
  <c r="CO90" i="17"/>
  <c r="CN90" i="17"/>
  <c r="CM90" i="17"/>
  <c r="CL90" i="17"/>
  <c r="CK90" i="17"/>
  <c r="CJ90" i="17"/>
  <c r="CI90" i="17"/>
  <c r="CH90" i="17"/>
  <c r="CG90" i="17"/>
  <c r="CF90" i="17"/>
  <c r="CE90" i="17"/>
  <c r="CD90" i="17"/>
  <c r="CC90" i="17"/>
  <c r="CB90" i="17"/>
  <c r="CA90" i="17"/>
  <c r="BZ90" i="17"/>
  <c r="BY90" i="17"/>
  <c r="BX90" i="17"/>
  <c r="BW90" i="17"/>
  <c r="BV90" i="17"/>
  <c r="BU90" i="17"/>
  <c r="BT90" i="17"/>
  <c r="BS90" i="17"/>
  <c r="BR90" i="17"/>
  <c r="BQ90" i="17"/>
  <c r="BP90" i="17"/>
  <c r="BO90" i="17"/>
  <c r="BN90" i="17"/>
  <c r="BM90" i="17"/>
  <c r="BL90" i="17"/>
  <c r="BK90" i="17"/>
  <c r="BJ90" i="17"/>
  <c r="BI90" i="17"/>
  <c r="BH90" i="17"/>
  <c r="BG90" i="17"/>
  <c r="BF90" i="17"/>
  <c r="BE90" i="17"/>
  <c r="BD90" i="17"/>
  <c r="BC90" i="17"/>
  <c r="BB90" i="17"/>
  <c r="BA90" i="17"/>
  <c r="AZ90" i="17"/>
  <c r="AY90" i="17"/>
  <c r="AX90" i="17"/>
  <c r="AW90" i="17"/>
  <c r="AV90" i="17"/>
  <c r="AU90" i="17"/>
  <c r="AT90" i="17"/>
  <c r="AS90" i="17"/>
  <c r="AR90" i="17"/>
  <c r="AQ90" i="17"/>
  <c r="AP90" i="17"/>
  <c r="AO90" i="17"/>
  <c r="AN90" i="17"/>
  <c r="AM90" i="17"/>
  <c r="AL90" i="17"/>
  <c r="AK90" i="17"/>
  <c r="AJ90" i="17"/>
  <c r="AI90" i="17"/>
  <c r="AH90" i="17"/>
  <c r="AG90" i="17"/>
  <c r="AF90" i="17"/>
  <c r="AE90" i="17"/>
  <c r="AD90" i="17"/>
  <c r="AC90" i="17"/>
  <c r="AB90" i="17"/>
  <c r="AA90" i="17"/>
  <c r="Z90" i="17"/>
  <c r="Y90" i="17"/>
  <c r="X90" i="17"/>
  <c r="W90" i="17"/>
  <c r="V90" i="17"/>
  <c r="U90" i="17"/>
  <c r="T90" i="17"/>
  <c r="S90" i="17"/>
  <c r="R90" i="17"/>
  <c r="Q90" i="17"/>
  <c r="P90" i="17"/>
  <c r="O90" i="17"/>
  <c r="N90" i="17"/>
  <c r="M90" i="17"/>
  <c r="L90" i="17"/>
  <c r="K90" i="17"/>
  <c r="J90" i="17"/>
  <c r="I90" i="17"/>
  <c r="H90" i="17"/>
  <c r="G90" i="17"/>
  <c r="F90" i="17"/>
  <c r="E90" i="17"/>
  <c r="D90" i="17"/>
  <c r="DC89" i="17"/>
  <c r="DB89" i="17"/>
  <c r="DA89" i="17"/>
  <c r="CZ89" i="17"/>
  <c r="CY89" i="17"/>
  <c r="CX89" i="17"/>
  <c r="CW89" i="17"/>
  <c r="CV89" i="17"/>
  <c r="CU89" i="17"/>
  <c r="CT89" i="17"/>
  <c r="CS89" i="17"/>
  <c r="CR89" i="17"/>
  <c r="CQ89" i="17"/>
  <c r="CP89" i="17"/>
  <c r="CO89" i="17"/>
  <c r="CN89" i="17"/>
  <c r="CM89" i="17"/>
  <c r="CL89" i="17"/>
  <c r="CK89" i="17"/>
  <c r="CJ89" i="17"/>
  <c r="CI89" i="17"/>
  <c r="CH89" i="17"/>
  <c r="CG89" i="17"/>
  <c r="CF89" i="17"/>
  <c r="CE89" i="17"/>
  <c r="CD89" i="17"/>
  <c r="CC89" i="17"/>
  <c r="CB89" i="17"/>
  <c r="CA89" i="17"/>
  <c r="BZ89" i="17"/>
  <c r="BY89" i="17"/>
  <c r="BX89" i="17"/>
  <c r="BW89" i="17"/>
  <c r="BV89" i="17"/>
  <c r="BU89" i="17"/>
  <c r="BT89" i="17"/>
  <c r="BS89" i="17"/>
  <c r="BR89" i="17"/>
  <c r="BQ89" i="17"/>
  <c r="BP89" i="17"/>
  <c r="BO89" i="17"/>
  <c r="BN89" i="17"/>
  <c r="BM89" i="17"/>
  <c r="BL89" i="17"/>
  <c r="BK89" i="17"/>
  <c r="BJ89" i="17"/>
  <c r="BI89" i="17"/>
  <c r="BH89" i="17"/>
  <c r="BG89" i="17"/>
  <c r="BF89" i="17"/>
  <c r="BE89" i="17"/>
  <c r="BD89" i="17"/>
  <c r="BC89" i="17"/>
  <c r="BB89" i="17"/>
  <c r="BA89" i="17"/>
  <c r="AZ89" i="17"/>
  <c r="AY89" i="17"/>
  <c r="AX89" i="17"/>
  <c r="AW89" i="17"/>
  <c r="AV89" i="17"/>
  <c r="AU89" i="17"/>
  <c r="AT89" i="17"/>
  <c r="AS89" i="17"/>
  <c r="AR89" i="17"/>
  <c r="AQ89" i="17"/>
  <c r="AP89" i="17"/>
  <c r="AO89" i="17"/>
  <c r="AN89" i="17"/>
  <c r="AM89" i="17"/>
  <c r="AL89" i="17"/>
  <c r="AK89" i="17"/>
  <c r="AJ89" i="17"/>
  <c r="AI89" i="17"/>
  <c r="AH89" i="17"/>
  <c r="AG89" i="17"/>
  <c r="AF89" i="17"/>
  <c r="AE89" i="17"/>
  <c r="AD89" i="17"/>
  <c r="AC89" i="17"/>
  <c r="AB89" i="17"/>
  <c r="AA89" i="17"/>
  <c r="Z89" i="17"/>
  <c r="Y89" i="17"/>
  <c r="X89" i="17"/>
  <c r="W89" i="17"/>
  <c r="V89" i="17"/>
  <c r="U89" i="17"/>
  <c r="T89" i="17"/>
  <c r="S89" i="17"/>
  <c r="R89" i="17"/>
  <c r="Q89" i="17"/>
  <c r="P89" i="17"/>
  <c r="O89" i="17"/>
  <c r="N89" i="17"/>
  <c r="M89" i="17"/>
  <c r="L89" i="17"/>
  <c r="K89" i="17"/>
  <c r="J89" i="17"/>
  <c r="I89" i="17"/>
  <c r="H89" i="17"/>
  <c r="G89" i="17"/>
  <c r="F89" i="17"/>
  <c r="E89" i="17"/>
  <c r="D89" i="17"/>
  <c r="DC88" i="17"/>
  <c r="DB88" i="17"/>
  <c r="DA88" i="17"/>
  <c r="CZ88" i="17"/>
  <c r="CY88" i="17"/>
  <c r="CX88" i="17"/>
  <c r="CW88" i="17"/>
  <c r="CV88" i="17"/>
  <c r="CU88" i="17"/>
  <c r="CT88" i="17"/>
  <c r="CS88" i="17"/>
  <c r="CR88" i="17"/>
  <c r="CQ88" i="17"/>
  <c r="CP88" i="17"/>
  <c r="CO88" i="17"/>
  <c r="CN88" i="17"/>
  <c r="CM88" i="17"/>
  <c r="CL88" i="17"/>
  <c r="CK88" i="17"/>
  <c r="CJ88" i="17"/>
  <c r="CI88" i="17"/>
  <c r="CH88" i="17"/>
  <c r="CG88" i="17"/>
  <c r="CF88" i="17"/>
  <c r="CE88" i="17"/>
  <c r="CD88" i="17"/>
  <c r="CC88" i="17"/>
  <c r="CB88" i="17"/>
  <c r="CA88" i="17"/>
  <c r="BZ88" i="17"/>
  <c r="BY88" i="17"/>
  <c r="BX88" i="17"/>
  <c r="BW88" i="17"/>
  <c r="BV88" i="17"/>
  <c r="BU88" i="17"/>
  <c r="BT88" i="17"/>
  <c r="BS88" i="17"/>
  <c r="BR88" i="17"/>
  <c r="BQ88" i="17"/>
  <c r="BP88" i="17"/>
  <c r="BO88" i="17"/>
  <c r="BN88" i="17"/>
  <c r="BM88" i="17"/>
  <c r="BL88" i="17"/>
  <c r="BK88" i="17"/>
  <c r="BJ88" i="17"/>
  <c r="BI88" i="17"/>
  <c r="BH88" i="17"/>
  <c r="BG88" i="17"/>
  <c r="BF88" i="17"/>
  <c r="BE88" i="17"/>
  <c r="BD88" i="17"/>
  <c r="BC88" i="17"/>
  <c r="BB88" i="17"/>
  <c r="BA88" i="17"/>
  <c r="AZ88" i="17"/>
  <c r="AY88" i="17"/>
  <c r="AX88" i="17"/>
  <c r="AW88" i="17"/>
  <c r="AV88" i="17"/>
  <c r="AU88" i="17"/>
  <c r="AT88" i="17"/>
  <c r="AS88" i="17"/>
  <c r="AR88" i="17"/>
  <c r="AQ88" i="17"/>
  <c r="AP88" i="17"/>
  <c r="AO88" i="17"/>
  <c r="AN88" i="17"/>
  <c r="AM88" i="17"/>
  <c r="AL88" i="17"/>
  <c r="AK88" i="17"/>
  <c r="AJ88" i="17"/>
  <c r="AI88" i="17"/>
  <c r="AH88" i="17"/>
  <c r="AG88" i="17"/>
  <c r="AF88" i="17"/>
  <c r="AE88" i="17"/>
  <c r="AD88" i="17"/>
  <c r="AC88" i="17"/>
  <c r="AB88" i="17"/>
  <c r="AA88" i="17"/>
  <c r="Z88" i="17"/>
  <c r="Y88" i="17"/>
  <c r="X88" i="17"/>
  <c r="W88" i="17"/>
  <c r="V88" i="17"/>
  <c r="U88" i="17"/>
  <c r="T88" i="17"/>
  <c r="S88" i="17"/>
  <c r="R88" i="17"/>
  <c r="Q88" i="17"/>
  <c r="P88" i="17"/>
  <c r="O88" i="17"/>
  <c r="N88" i="17"/>
  <c r="M88" i="17"/>
  <c r="L88" i="17"/>
  <c r="K88" i="17"/>
  <c r="J88" i="17"/>
  <c r="I88" i="17"/>
  <c r="H88" i="17"/>
  <c r="G88" i="17"/>
  <c r="F88" i="17"/>
  <c r="E88" i="17"/>
  <c r="D88" i="17"/>
  <c r="DC87" i="17"/>
  <c r="DB87" i="17"/>
  <c r="DA87" i="17"/>
  <c r="CZ87" i="17"/>
  <c r="CY87" i="17"/>
  <c r="CX87" i="17"/>
  <c r="CW87" i="17"/>
  <c r="CV87" i="17"/>
  <c r="CU87" i="17"/>
  <c r="CT87" i="17"/>
  <c r="CS87" i="17"/>
  <c r="CR87" i="17"/>
  <c r="CQ87" i="17"/>
  <c r="CP87" i="17"/>
  <c r="CO87" i="17"/>
  <c r="CN87" i="17"/>
  <c r="CM87" i="17"/>
  <c r="CL87" i="17"/>
  <c r="CK87" i="17"/>
  <c r="CJ87" i="17"/>
  <c r="CI87" i="17"/>
  <c r="CH87" i="17"/>
  <c r="CG87" i="17"/>
  <c r="CF87" i="17"/>
  <c r="CE87" i="17"/>
  <c r="CD87" i="17"/>
  <c r="CC87" i="17"/>
  <c r="CB87" i="17"/>
  <c r="CA87" i="17"/>
  <c r="BZ87" i="17"/>
  <c r="BY87" i="17"/>
  <c r="BX87" i="17"/>
  <c r="BW87" i="17"/>
  <c r="BV87" i="17"/>
  <c r="BU87" i="17"/>
  <c r="BT87" i="17"/>
  <c r="BS87" i="17"/>
  <c r="BR87" i="17"/>
  <c r="BQ87" i="17"/>
  <c r="BP87" i="17"/>
  <c r="BO87" i="17"/>
  <c r="BN87" i="17"/>
  <c r="BM87" i="17"/>
  <c r="BL87" i="17"/>
  <c r="BK87" i="17"/>
  <c r="BJ87" i="17"/>
  <c r="BI87" i="17"/>
  <c r="BH87" i="17"/>
  <c r="BG87" i="17"/>
  <c r="BF87" i="17"/>
  <c r="BE87" i="17"/>
  <c r="BD87" i="17"/>
  <c r="BC87" i="17"/>
  <c r="BB87" i="17"/>
  <c r="BA87" i="17"/>
  <c r="AZ87" i="17"/>
  <c r="AY87" i="17"/>
  <c r="AX87" i="17"/>
  <c r="AW87" i="17"/>
  <c r="AV87" i="17"/>
  <c r="AU87" i="17"/>
  <c r="AT87" i="17"/>
  <c r="AS87" i="17"/>
  <c r="AR87" i="17"/>
  <c r="AQ87" i="17"/>
  <c r="AP87" i="17"/>
  <c r="AO87" i="17"/>
  <c r="AN87" i="17"/>
  <c r="AM87" i="17"/>
  <c r="AL87" i="17"/>
  <c r="AK87" i="17"/>
  <c r="AJ87" i="17"/>
  <c r="AI87" i="17"/>
  <c r="AH87" i="17"/>
  <c r="AG87" i="17"/>
  <c r="AF87" i="17"/>
  <c r="AE87" i="17"/>
  <c r="AD87" i="17"/>
  <c r="AC87" i="17"/>
  <c r="AB87" i="17"/>
  <c r="AA87" i="17"/>
  <c r="Z87" i="17"/>
  <c r="Y87" i="17"/>
  <c r="X87" i="17"/>
  <c r="W87" i="17"/>
  <c r="V87" i="17"/>
  <c r="U87" i="17"/>
  <c r="T87" i="17"/>
  <c r="S87" i="17"/>
  <c r="R87" i="17"/>
  <c r="Q87" i="17"/>
  <c r="P87" i="17"/>
  <c r="O87" i="17"/>
  <c r="N87" i="17"/>
  <c r="M87" i="17"/>
  <c r="L87" i="17"/>
  <c r="K87" i="17"/>
  <c r="J87" i="17"/>
  <c r="I87" i="17"/>
  <c r="H87" i="17"/>
  <c r="G87" i="17"/>
  <c r="F87" i="17"/>
  <c r="E87" i="17"/>
  <c r="D87" i="17"/>
  <c r="DC86" i="17"/>
  <c r="DB86" i="17"/>
  <c r="DA86" i="17"/>
  <c r="CZ86" i="17"/>
  <c r="CY86" i="17"/>
  <c r="CX86" i="17"/>
  <c r="CW86" i="17"/>
  <c r="CV86" i="17"/>
  <c r="CU86" i="17"/>
  <c r="CT86" i="17"/>
  <c r="CS86" i="17"/>
  <c r="CR86" i="17"/>
  <c r="CQ86" i="17"/>
  <c r="CP86" i="17"/>
  <c r="CO86" i="17"/>
  <c r="CN86" i="17"/>
  <c r="CM86" i="17"/>
  <c r="CL86" i="17"/>
  <c r="CK86" i="17"/>
  <c r="CJ86" i="17"/>
  <c r="CI86" i="17"/>
  <c r="CH86" i="17"/>
  <c r="CG86" i="17"/>
  <c r="CF86" i="17"/>
  <c r="CE86" i="17"/>
  <c r="CD86" i="17"/>
  <c r="CC86" i="17"/>
  <c r="CB86" i="17"/>
  <c r="CA86" i="17"/>
  <c r="BZ86" i="17"/>
  <c r="BY86" i="17"/>
  <c r="BX86" i="17"/>
  <c r="BW86" i="17"/>
  <c r="BV86" i="17"/>
  <c r="BU86" i="17"/>
  <c r="BT86" i="17"/>
  <c r="BS86" i="17"/>
  <c r="BR86" i="17"/>
  <c r="BQ86" i="17"/>
  <c r="BP86" i="17"/>
  <c r="BO86" i="17"/>
  <c r="BN86" i="17"/>
  <c r="BM86" i="17"/>
  <c r="BL86" i="17"/>
  <c r="BK86" i="17"/>
  <c r="BJ86" i="17"/>
  <c r="BI86" i="17"/>
  <c r="BH86" i="17"/>
  <c r="BG86" i="17"/>
  <c r="BF86" i="17"/>
  <c r="BE86" i="17"/>
  <c r="BD86" i="17"/>
  <c r="BC86" i="17"/>
  <c r="BB86" i="17"/>
  <c r="BA86" i="17"/>
  <c r="AZ86" i="17"/>
  <c r="AY86" i="17"/>
  <c r="AX86" i="17"/>
  <c r="AW86" i="17"/>
  <c r="AV86" i="17"/>
  <c r="AU86" i="17"/>
  <c r="AT86" i="17"/>
  <c r="AS86" i="17"/>
  <c r="AR86" i="17"/>
  <c r="AQ86" i="17"/>
  <c r="AP86" i="17"/>
  <c r="AO86" i="17"/>
  <c r="AN86" i="17"/>
  <c r="AM86" i="17"/>
  <c r="AL86" i="17"/>
  <c r="AK86" i="17"/>
  <c r="AJ86" i="17"/>
  <c r="AI86" i="17"/>
  <c r="AH86" i="17"/>
  <c r="AG86" i="17"/>
  <c r="AF86" i="17"/>
  <c r="AE86" i="17"/>
  <c r="AD86" i="17"/>
  <c r="AC86" i="17"/>
  <c r="AB86" i="17"/>
  <c r="AA86" i="17"/>
  <c r="Z86" i="17"/>
  <c r="Y86" i="17"/>
  <c r="X86" i="17"/>
  <c r="W86" i="17"/>
  <c r="V86" i="17"/>
  <c r="U86" i="17"/>
  <c r="T86" i="17"/>
  <c r="S86" i="17"/>
  <c r="R86" i="17"/>
  <c r="Q86" i="17"/>
  <c r="P86" i="17"/>
  <c r="O86" i="17"/>
  <c r="N86" i="17"/>
  <c r="M86" i="17"/>
  <c r="L86" i="17"/>
  <c r="K86" i="17"/>
  <c r="J86" i="17"/>
  <c r="I86" i="17"/>
  <c r="H86" i="17"/>
  <c r="G86" i="17"/>
  <c r="F86" i="17"/>
  <c r="E86" i="17"/>
  <c r="D86" i="17"/>
  <c r="DC85" i="17"/>
  <c r="DB85" i="17"/>
  <c r="DA85" i="17"/>
  <c r="CZ85" i="17"/>
  <c r="CY85" i="17"/>
  <c r="CX85" i="17"/>
  <c r="CW85" i="17"/>
  <c r="CV85" i="17"/>
  <c r="CU85" i="17"/>
  <c r="CT85" i="17"/>
  <c r="CS85" i="17"/>
  <c r="CR85" i="17"/>
  <c r="CQ85" i="17"/>
  <c r="CP85" i="17"/>
  <c r="CO85" i="17"/>
  <c r="CN85" i="17"/>
  <c r="CM85" i="17"/>
  <c r="CL85" i="17"/>
  <c r="CK85" i="17"/>
  <c r="CJ85" i="17"/>
  <c r="CI85" i="17"/>
  <c r="CH85" i="17"/>
  <c r="CG85" i="17"/>
  <c r="CF85" i="17"/>
  <c r="CE85" i="17"/>
  <c r="CD85" i="17"/>
  <c r="CC85" i="17"/>
  <c r="CB85" i="17"/>
  <c r="CA85" i="17"/>
  <c r="BZ85" i="17"/>
  <c r="BY85" i="17"/>
  <c r="BX85" i="17"/>
  <c r="BW85" i="17"/>
  <c r="BV85" i="17"/>
  <c r="BU85" i="17"/>
  <c r="BT85" i="17"/>
  <c r="BS85" i="17"/>
  <c r="BR85" i="17"/>
  <c r="BQ85" i="17"/>
  <c r="BP85" i="17"/>
  <c r="BO85" i="17"/>
  <c r="BN85" i="17"/>
  <c r="BM85" i="17"/>
  <c r="BL85" i="17"/>
  <c r="BK85" i="17"/>
  <c r="BJ85" i="17"/>
  <c r="BI85" i="17"/>
  <c r="BH85" i="17"/>
  <c r="BG85" i="17"/>
  <c r="BF85" i="17"/>
  <c r="BE85" i="17"/>
  <c r="BD85" i="17"/>
  <c r="BC85" i="17"/>
  <c r="BB85" i="17"/>
  <c r="BA85" i="17"/>
  <c r="AZ85" i="17"/>
  <c r="AY85" i="17"/>
  <c r="AX85" i="17"/>
  <c r="AW85" i="17"/>
  <c r="AV85" i="17"/>
  <c r="AU85" i="17"/>
  <c r="AT85" i="17"/>
  <c r="AS85" i="17"/>
  <c r="AR85" i="17"/>
  <c r="AQ85" i="17"/>
  <c r="AP85" i="17"/>
  <c r="AO85" i="17"/>
  <c r="AN85" i="17"/>
  <c r="AM85" i="17"/>
  <c r="AL85" i="17"/>
  <c r="AK85" i="17"/>
  <c r="AJ85" i="17"/>
  <c r="AI85" i="17"/>
  <c r="AH85" i="17"/>
  <c r="AG85" i="17"/>
  <c r="AF85" i="17"/>
  <c r="AE85" i="17"/>
  <c r="AD85" i="17"/>
  <c r="AC85" i="17"/>
  <c r="AB85" i="17"/>
  <c r="AA85" i="17"/>
  <c r="Z85" i="17"/>
  <c r="Y85" i="17"/>
  <c r="X85" i="17"/>
  <c r="W85" i="17"/>
  <c r="V85" i="17"/>
  <c r="U85" i="17"/>
  <c r="T85" i="17"/>
  <c r="S85" i="17"/>
  <c r="R85" i="17"/>
  <c r="Q85" i="17"/>
  <c r="P85" i="17"/>
  <c r="O85" i="17"/>
  <c r="N85" i="17"/>
  <c r="M85" i="17"/>
  <c r="L85" i="17"/>
  <c r="K85" i="17"/>
  <c r="J85" i="17"/>
  <c r="I85" i="17"/>
  <c r="H85" i="17"/>
  <c r="G85" i="17"/>
  <c r="F85" i="17"/>
  <c r="E85" i="17"/>
  <c r="D85" i="17"/>
  <c r="DC84" i="17"/>
  <c r="DB84" i="17"/>
  <c r="DA84" i="17"/>
  <c r="CZ84" i="17"/>
  <c r="CY84" i="17"/>
  <c r="CX84" i="17"/>
  <c r="CW84" i="17"/>
  <c r="CV84" i="17"/>
  <c r="CU84" i="17"/>
  <c r="CT84" i="17"/>
  <c r="CS84" i="17"/>
  <c r="CR84" i="17"/>
  <c r="CQ84" i="17"/>
  <c r="CP84" i="17"/>
  <c r="CO84" i="17"/>
  <c r="CN84" i="17"/>
  <c r="CM84" i="17"/>
  <c r="CL84" i="17"/>
  <c r="CK84" i="17"/>
  <c r="CJ84" i="17"/>
  <c r="CI84" i="17"/>
  <c r="CH84" i="17"/>
  <c r="CG84" i="17"/>
  <c r="CF84" i="17"/>
  <c r="CE84" i="17"/>
  <c r="CD84" i="17"/>
  <c r="CC84" i="17"/>
  <c r="CB84" i="17"/>
  <c r="CA84" i="17"/>
  <c r="BZ84" i="17"/>
  <c r="BY84" i="17"/>
  <c r="BX84" i="17"/>
  <c r="BW84" i="17"/>
  <c r="BV84" i="17"/>
  <c r="BU84" i="17"/>
  <c r="BT84" i="17"/>
  <c r="BS84" i="17"/>
  <c r="BR84" i="17"/>
  <c r="BQ84" i="17"/>
  <c r="BP84" i="17"/>
  <c r="BO84" i="17"/>
  <c r="BN84" i="17"/>
  <c r="BM84" i="17"/>
  <c r="BL84" i="17"/>
  <c r="BK84" i="17"/>
  <c r="BJ84" i="17"/>
  <c r="BI84" i="17"/>
  <c r="BH84" i="17"/>
  <c r="BG84" i="17"/>
  <c r="BF84" i="17"/>
  <c r="BE84" i="17"/>
  <c r="BD84" i="17"/>
  <c r="BC84" i="17"/>
  <c r="BB84" i="17"/>
  <c r="BA84" i="17"/>
  <c r="AZ84" i="17"/>
  <c r="AY84" i="17"/>
  <c r="AX84" i="17"/>
  <c r="AW84" i="17"/>
  <c r="AV84" i="17"/>
  <c r="AU84" i="17"/>
  <c r="AT84" i="17"/>
  <c r="AS84" i="17"/>
  <c r="AR84" i="17"/>
  <c r="AQ84" i="17"/>
  <c r="AP84" i="17"/>
  <c r="AO84" i="17"/>
  <c r="AN84" i="17"/>
  <c r="AM84" i="17"/>
  <c r="AL84" i="17"/>
  <c r="AK84" i="17"/>
  <c r="AJ84" i="17"/>
  <c r="AI84" i="17"/>
  <c r="AH84" i="17"/>
  <c r="AG84" i="17"/>
  <c r="AF84" i="17"/>
  <c r="AE84" i="17"/>
  <c r="AD84" i="17"/>
  <c r="AC84" i="17"/>
  <c r="AB84" i="17"/>
  <c r="AA84" i="17"/>
  <c r="Z84" i="17"/>
  <c r="Y84" i="17"/>
  <c r="X84" i="17"/>
  <c r="W84" i="17"/>
  <c r="V84" i="17"/>
  <c r="U84" i="17"/>
  <c r="T84" i="17"/>
  <c r="S84" i="17"/>
  <c r="R84" i="17"/>
  <c r="Q84" i="17"/>
  <c r="P84" i="17"/>
  <c r="O84" i="17"/>
  <c r="N84" i="17"/>
  <c r="M84" i="17"/>
  <c r="L84" i="17"/>
  <c r="K84" i="17"/>
  <c r="J84" i="17"/>
  <c r="I84" i="17"/>
  <c r="H84" i="17"/>
  <c r="G84" i="17"/>
  <c r="F84" i="17"/>
  <c r="E84" i="17"/>
  <c r="D84" i="17"/>
  <c r="DC83" i="17"/>
  <c r="DB83" i="17"/>
  <c r="DA83" i="17"/>
  <c r="CZ83" i="17"/>
  <c r="CY83" i="17"/>
  <c r="CX83" i="17"/>
  <c r="CW83" i="17"/>
  <c r="CV83" i="17"/>
  <c r="CU83" i="17"/>
  <c r="CT83" i="17"/>
  <c r="CS83" i="17"/>
  <c r="CR83" i="17"/>
  <c r="CQ83" i="17"/>
  <c r="CP83" i="17"/>
  <c r="CO83" i="17"/>
  <c r="CN83" i="17"/>
  <c r="CM83" i="17"/>
  <c r="CL83" i="17"/>
  <c r="CK83" i="17"/>
  <c r="CJ83" i="17"/>
  <c r="CI83" i="17"/>
  <c r="CH83" i="17"/>
  <c r="CG83" i="17"/>
  <c r="CF83" i="17"/>
  <c r="CE83" i="17"/>
  <c r="CD83" i="17"/>
  <c r="CC83" i="17"/>
  <c r="CB83" i="17"/>
  <c r="CA83" i="17"/>
  <c r="BZ83" i="17"/>
  <c r="BY83" i="17"/>
  <c r="BX83" i="17"/>
  <c r="BW83" i="17"/>
  <c r="BV83" i="17"/>
  <c r="BU83" i="17"/>
  <c r="BT83" i="17"/>
  <c r="BS83" i="17"/>
  <c r="BR83" i="17"/>
  <c r="BQ83" i="17"/>
  <c r="BP83" i="17"/>
  <c r="BO83" i="17"/>
  <c r="BN83" i="17"/>
  <c r="BM83" i="17"/>
  <c r="BL83" i="17"/>
  <c r="BK83" i="17"/>
  <c r="BJ83" i="17"/>
  <c r="BI83" i="17"/>
  <c r="BH83" i="17"/>
  <c r="BG83" i="17"/>
  <c r="BF83" i="17"/>
  <c r="BE83" i="17"/>
  <c r="BD83" i="17"/>
  <c r="BC83" i="17"/>
  <c r="BB83" i="17"/>
  <c r="BA83" i="17"/>
  <c r="AZ83" i="17"/>
  <c r="AY83" i="17"/>
  <c r="AX83" i="17"/>
  <c r="AW83" i="17"/>
  <c r="AV83" i="17"/>
  <c r="AU83" i="17"/>
  <c r="AT83" i="17"/>
  <c r="AS83" i="17"/>
  <c r="AR83" i="17"/>
  <c r="AQ83" i="17"/>
  <c r="AP83" i="17"/>
  <c r="AO83" i="17"/>
  <c r="AN83" i="17"/>
  <c r="AM83" i="17"/>
  <c r="AL83" i="17"/>
  <c r="AK83" i="17"/>
  <c r="AJ83" i="17"/>
  <c r="AI83" i="17"/>
  <c r="AH83" i="17"/>
  <c r="AG83" i="17"/>
  <c r="AF83" i="17"/>
  <c r="AE83" i="17"/>
  <c r="AD83" i="17"/>
  <c r="AC83" i="17"/>
  <c r="AB83" i="17"/>
  <c r="AA83" i="17"/>
  <c r="Z83" i="17"/>
  <c r="Y83" i="17"/>
  <c r="X83" i="17"/>
  <c r="W83" i="17"/>
  <c r="V83" i="17"/>
  <c r="U83" i="17"/>
  <c r="T83" i="17"/>
  <c r="S83" i="17"/>
  <c r="R83" i="17"/>
  <c r="Q83" i="17"/>
  <c r="P83" i="17"/>
  <c r="O83" i="17"/>
  <c r="N83" i="17"/>
  <c r="M83" i="17"/>
  <c r="L83" i="17"/>
  <c r="K83" i="17"/>
  <c r="J83" i="17"/>
  <c r="I83" i="17"/>
  <c r="H83" i="17"/>
  <c r="G83" i="17"/>
  <c r="F83" i="17"/>
  <c r="E83" i="17"/>
  <c r="D83" i="17"/>
  <c r="DC82" i="17"/>
  <c r="DB82" i="17"/>
  <c r="DA82" i="17"/>
  <c r="CZ82" i="17"/>
  <c r="CY82" i="17"/>
  <c r="CX82" i="17"/>
  <c r="CW82" i="17"/>
  <c r="CV82" i="17"/>
  <c r="CU82" i="17"/>
  <c r="CT82" i="17"/>
  <c r="CS82" i="17"/>
  <c r="CR82" i="17"/>
  <c r="CQ82" i="17"/>
  <c r="CP82" i="17"/>
  <c r="CO82" i="17"/>
  <c r="CN82" i="17"/>
  <c r="CM82" i="17"/>
  <c r="CL82" i="17"/>
  <c r="CK82" i="17"/>
  <c r="CJ82" i="17"/>
  <c r="CI82" i="17"/>
  <c r="CH82" i="17"/>
  <c r="CG82" i="17"/>
  <c r="CF82" i="17"/>
  <c r="CE82" i="17"/>
  <c r="CD82" i="17"/>
  <c r="CC82" i="17"/>
  <c r="CB82" i="17"/>
  <c r="CA82" i="17"/>
  <c r="BZ82" i="17"/>
  <c r="BY82" i="17"/>
  <c r="BX82" i="17"/>
  <c r="BW82" i="17"/>
  <c r="BV82" i="17"/>
  <c r="BU82" i="17"/>
  <c r="BT82" i="17"/>
  <c r="BS82" i="17"/>
  <c r="BR82" i="17"/>
  <c r="BQ82" i="17"/>
  <c r="BP82" i="17"/>
  <c r="BO82" i="17"/>
  <c r="BN82" i="17"/>
  <c r="BM82" i="17"/>
  <c r="BL82" i="17"/>
  <c r="BK82" i="17"/>
  <c r="BJ82" i="17"/>
  <c r="BI82" i="17"/>
  <c r="BH82" i="17"/>
  <c r="BG82" i="17"/>
  <c r="BF82" i="17"/>
  <c r="BE82" i="17"/>
  <c r="BD82" i="17"/>
  <c r="BC82" i="17"/>
  <c r="BB82" i="17"/>
  <c r="BA82" i="17"/>
  <c r="AZ82" i="17"/>
  <c r="AY82" i="17"/>
  <c r="AX82" i="17"/>
  <c r="AW82" i="17"/>
  <c r="AV82" i="17"/>
  <c r="AU82" i="17"/>
  <c r="AT82" i="17"/>
  <c r="AS82" i="17"/>
  <c r="AR82" i="17"/>
  <c r="AQ82" i="17"/>
  <c r="AP82" i="17"/>
  <c r="AO82" i="17"/>
  <c r="AN82" i="17"/>
  <c r="AM82" i="17"/>
  <c r="AL82" i="17"/>
  <c r="AK82" i="17"/>
  <c r="AJ82" i="17"/>
  <c r="AI82" i="17"/>
  <c r="AH82" i="17"/>
  <c r="AG82" i="17"/>
  <c r="AF82" i="17"/>
  <c r="AE82" i="17"/>
  <c r="AD82" i="17"/>
  <c r="AC82" i="17"/>
  <c r="AB82" i="17"/>
  <c r="AA82" i="17"/>
  <c r="Z82" i="17"/>
  <c r="Y82" i="17"/>
  <c r="X82" i="17"/>
  <c r="W82" i="17"/>
  <c r="V82" i="17"/>
  <c r="U82" i="17"/>
  <c r="T82" i="17"/>
  <c r="S82" i="17"/>
  <c r="R82" i="17"/>
  <c r="Q82" i="17"/>
  <c r="P82" i="17"/>
  <c r="O82" i="17"/>
  <c r="N82" i="17"/>
  <c r="M82" i="17"/>
  <c r="L82" i="17"/>
  <c r="K82" i="17"/>
  <c r="J82" i="17"/>
  <c r="I82" i="17"/>
  <c r="H82" i="17"/>
  <c r="G82" i="17"/>
  <c r="F82" i="17"/>
  <c r="E82" i="17"/>
  <c r="D82" i="17"/>
  <c r="DC81" i="17"/>
  <c r="DB81" i="17"/>
  <c r="DA81" i="17"/>
  <c r="CZ81" i="17"/>
  <c r="CY81" i="17"/>
  <c r="CX81" i="17"/>
  <c r="CW81" i="17"/>
  <c r="CV81" i="17"/>
  <c r="CU81" i="17"/>
  <c r="CT81" i="17"/>
  <c r="CS81" i="17"/>
  <c r="CR81" i="17"/>
  <c r="CQ81" i="17"/>
  <c r="CP81" i="17"/>
  <c r="CO81" i="17"/>
  <c r="CN81" i="17"/>
  <c r="CM81" i="17"/>
  <c r="CL81" i="17"/>
  <c r="CK81" i="17"/>
  <c r="CJ81" i="17"/>
  <c r="CI81" i="17"/>
  <c r="CH81" i="17"/>
  <c r="CG81" i="17"/>
  <c r="CF81" i="17"/>
  <c r="CE81" i="17"/>
  <c r="CD81" i="17"/>
  <c r="CC81" i="17"/>
  <c r="CB81" i="17"/>
  <c r="CA81" i="17"/>
  <c r="BZ81" i="17"/>
  <c r="BY81" i="17"/>
  <c r="BX81" i="17"/>
  <c r="BW81" i="17"/>
  <c r="BV81" i="17"/>
  <c r="BU81" i="17"/>
  <c r="BT81" i="17"/>
  <c r="BS81" i="17"/>
  <c r="BR81" i="17"/>
  <c r="BQ81" i="17"/>
  <c r="BP81" i="17"/>
  <c r="BO81" i="17"/>
  <c r="BN81" i="17"/>
  <c r="BM81" i="17"/>
  <c r="BL81" i="17"/>
  <c r="BK81" i="17"/>
  <c r="BJ81" i="17"/>
  <c r="BI81" i="17"/>
  <c r="BH81" i="17"/>
  <c r="BG81" i="17"/>
  <c r="BF81" i="17"/>
  <c r="BE81" i="17"/>
  <c r="BD81" i="17"/>
  <c r="BC81" i="17"/>
  <c r="BB81" i="17"/>
  <c r="BA81" i="17"/>
  <c r="AZ81" i="17"/>
  <c r="AY81" i="17"/>
  <c r="AX81" i="17"/>
  <c r="AW81" i="17"/>
  <c r="AV81" i="17"/>
  <c r="AU81" i="17"/>
  <c r="AT81" i="17"/>
  <c r="AS81" i="17"/>
  <c r="AR81" i="17"/>
  <c r="AQ81" i="17"/>
  <c r="AP81" i="17"/>
  <c r="AO81" i="17"/>
  <c r="AN81" i="17"/>
  <c r="AM81" i="17"/>
  <c r="AL81" i="17"/>
  <c r="AK81" i="17"/>
  <c r="AJ81" i="17"/>
  <c r="AI81" i="17"/>
  <c r="AH81" i="17"/>
  <c r="AG81" i="17"/>
  <c r="AF81" i="17"/>
  <c r="AE81" i="17"/>
  <c r="AD81" i="17"/>
  <c r="AC81" i="17"/>
  <c r="AB81" i="17"/>
  <c r="AA81" i="17"/>
  <c r="Z81" i="17"/>
  <c r="Y81" i="17"/>
  <c r="X81" i="17"/>
  <c r="W81" i="17"/>
  <c r="V81" i="17"/>
  <c r="U81" i="17"/>
  <c r="T81" i="17"/>
  <c r="S81" i="17"/>
  <c r="R81" i="17"/>
  <c r="Q81" i="17"/>
  <c r="P81" i="17"/>
  <c r="O81" i="17"/>
  <c r="N81" i="17"/>
  <c r="M81" i="17"/>
  <c r="L81" i="17"/>
  <c r="K81" i="17"/>
  <c r="J81" i="17"/>
  <c r="I81" i="17"/>
  <c r="H81" i="17"/>
  <c r="G81" i="17"/>
  <c r="F81" i="17"/>
  <c r="E81" i="17"/>
  <c r="D81" i="17"/>
  <c r="DC80" i="17"/>
  <c r="DB80" i="17"/>
  <c r="DA80" i="17"/>
  <c r="CZ80" i="17"/>
  <c r="CY80" i="17"/>
  <c r="CX80" i="17"/>
  <c r="CW80" i="17"/>
  <c r="CV80" i="17"/>
  <c r="CU80" i="17"/>
  <c r="CT80" i="17"/>
  <c r="CS80" i="17"/>
  <c r="CR80" i="17"/>
  <c r="CQ80" i="17"/>
  <c r="CP80" i="17"/>
  <c r="CO80" i="17"/>
  <c r="CN80" i="17"/>
  <c r="CM80" i="17"/>
  <c r="CL80" i="17"/>
  <c r="CK80" i="17"/>
  <c r="CJ80" i="17"/>
  <c r="CI80" i="17"/>
  <c r="CH80" i="17"/>
  <c r="CG80" i="17"/>
  <c r="CF80" i="17"/>
  <c r="CE80" i="17"/>
  <c r="CD80" i="17"/>
  <c r="CC80" i="17"/>
  <c r="CB80" i="17"/>
  <c r="CA80" i="17"/>
  <c r="BZ80" i="17"/>
  <c r="BY80" i="17"/>
  <c r="BX80" i="17"/>
  <c r="BW80" i="17"/>
  <c r="BV80" i="17"/>
  <c r="BU80" i="17"/>
  <c r="BT80" i="17"/>
  <c r="BS80" i="17"/>
  <c r="BR80" i="17"/>
  <c r="BQ80" i="17"/>
  <c r="BP80" i="17"/>
  <c r="BO80" i="17"/>
  <c r="BN80" i="17"/>
  <c r="BM80" i="17"/>
  <c r="BL80" i="17"/>
  <c r="BK80" i="17"/>
  <c r="BJ80" i="17"/>
  <c r="BI80" i="17"/>
  <c r="BH80" i="17"/>
  <c r="BG80" i="17"/>
  <c r="BF80" i="17"/>
  <c r="BE80" i="17"/>
  <c r="BD80" i="17"/>
  <c r="BC80" i="17"/>
  <c r="BB80" i="17"/>
  <c r="BA80" i="17"/>
  <c r="AZ80" i="17"/>
  <c r="AY80" i="17"/>
  <c r="AX80" i="17"/>
  <c r="AW80" i="17"/>
  <c r="AV80" i="17"/>
  <c r="AU80" i="17"/>
  <c r="AT80" i="17"/>
  <c r="AS80" i="17"/>
  <c r="AR80" i="17"/>
  <c r="AQ80" i="17"/>
  <c r="AP80" i="17"/>
  <c r="AO80" i="17"/>
  <c r="AN80" i="17"/>
  <c r="AM80" i="17"/>
  <c r="AL80" i="17"/>
  <c r="AK80" i="17"/>
  <c r="AJ80" i="17"/>
  <c r="AI80" i="17"/>
  <c r="AH80" i="17"/>
  <c r="AG80" i="17"/>
  <c r="AF80" i="17"/>
  <c r="AE80" i="17"/>
  <c r="AD80" i="17"/>
  <c r="AC80" i="17"/>
  <c r="AB80" i="17"/>
  <c r="AA80" i="17"/>
  <c r="Z80" i="17"/>
  <c r="Y80" i="17"/>
  <c r="X80" i="17"/>
  <c r="W80" i="17"/>
  <c r="V80" i="17"/>
  <c r="U80" i="17"/>
  <c r="T80" i="17"/>
  <c r="S80" i="17"/>
  <c r="R80" i="17"/>
  <c r="Q80" i="17"/>
  <c r="P80" i="17"/>
  <c r="O80" i="17"/>
  <c r="N80" i="17"/>
  <c r="M80" i="17"/>
  <c r="L80" i="17"/>
  <c r="K80" i="17"/>
  <c r="J80" i="17"/>
  <c r="I80" i="17"/>
  <c r="H80" i="17"/>
  <c r="G80" i="17"/>
  <c r="F80" i="17"/>
  <c r="E80" i="17"/>
  <c r="D80" i="17"/>
  <c r="DC79" i="17"/>
  <c r="DB79" i="17"/>
  <c r="DA79" i="17"/>
  <c r="CZ79" i="17"/>
  <c r="CY79" i="17"/>
  <c r="CX79" i="17"/>
  <c r="CW79" i="17"/>
  <c r="CV79" i="17"/>
  <c r="CU79" i="17"/>
  <c r="CT79" i="17"/>
  <c r="CS79" i="17"/>
  <c r="CR79" i="17"/>
  <c r="CQ79" i="17"/>
  <c r="CP79" i="17"/>
  <c r="CO79" i="17"/>
  <c r="CN79" i="17"/>
  <c r="CM79" i="17"/>
  <c r="CL79" i="17"/>
  <c r="CK79" i="17"/>
  <c r="CJ79" i="17"/>
  <c r="CI79" i="17"/>
  <c r="CH79" i="17"/>
  <c r="CG79" i="17"/>
  <c r="CF79" i="17"/>
  <c r="CE79" i="17"/>
  <c r="CD79" i="17"/>
  <c r="CC79" i="17"/>
  <c r="CB79" i="17"/>
  <c r="CA79" i="17"/>
  <c r="BZ79" i="17"/>
  <c r="BY79" i="17"/>
  <c r="BX79" i="17"/>
  <c r="BW79" i="17"/>
  <c r="BV79" i="17"/>
  <c r="BU79" i="17"/>
  <c r="BT79" i="17"/>
  <c r="BS79" i="17"/>
  <c r="BR79" i="17"/>
  <c r="BQ79" i="17"/>
  <c r="BP79" i="17"/>
  <c r="BO79" i="17"/>
  <c r="BN79" i="17"/>
  <c r="BM79" i="17"/>
  <c r="BL79" i="17"/>
  <c r="BK79" i="17"/>
  <c r="BJ79" i="17"/>
  <c r="BI79" i="17"/>
  <c r="BH79" i="17"/>
  <c r="BG79" i="17"/>
  <c r="BF79" i="17"/>
  <c r="BE79" i="17"/>
  <c r="BD79" i="17"/>
  <c r="BC79" i="17"/>
  <c r="BB79" i="17"/>
  <c r="BA79" i="17"/>
  <c r="AZ79" i="17"/>
  <c r="AY79" i="17"/>
  <c r="AX79" i="17"/>
  <c r="AW79" i="17"/>
  <c r="AV79" i="17"/>
  <c r="AU79" i="17"/>
  <c r="AT79" i="17"/>
  <c r="AS79" i="17"/>
  <c r="AR79" i="17"/>
  <c r="AQ79" i="17"/>
  <c r="AP79" i="17"/>
  <c r="AO79" i="17"/>
  <c r="AN79" i="17"/>
  <c r="AM79" i="17"/>
  <c r="AL79" i="17"/>
  <c r="AK79" i="17"/>
  <c r="AJ79" i="17"/>
  <c r="AI79" i="17"/>
  <c r="AH79" i="17"/>
  <c r="AG79" i="17"/>
  <c r="AF79" i="17"/>
  <c r="AE79" i="17"/>
  <c r="AD79" i="17"/>
  <c r="AC79" i="17"/>
  <c r="AB79" i="17"/>
  <c r="AA79" i="17"/>
  <c r="Z79" i="17"/>
  <c r="Y79" i="17"/>
  <c r="X79" i="17"/>
  <c r="W79" i="17"/>
  <c r="V79" i="17"/>
  <c r="U79" i="17"/>
  <c r="T79" i="17"/>
  <c r="S79" i="17"/>
  <c r="R79" i="17"/>
  <c r="Q79" i="17"/>
  <c r="P79" i="17"/>
  <c r="O79" i="17"/>
  <c r="N79" i="17"/>
  <c r="M79" i="17"/>
  <c r="L79" i="17"/>
  <c r="K79" i="17"/>
  <c r="J79" i="17"/>
  <c r="I79" i="17"/>
  <c r="H79" i="17"/>
  <c r="G79" i="17"/>
  <c r="F79" i="17"/>
  <c r="E79" i="17"/>
  <c r="D79" i="17"/>
  <c r="DC78" i="17"/>
  <c r="DB78" i="17"/>
  <c r="DA78" i="17"/>
  <c r="CZ78" i="17"/>
  <c r="CY78" i="17"/>
  <c r="CX78" i="17"/>
  <c r="CW78" i="17"/>
  <c r="CV78" i="17"/>
  <c r="CU78" i="17"/>
  <c r="CT78" i="17"/>
  <c r="CS78" i="17"/>
  <c r="CR78" i="17"/>
  <c r="CQ78" i="17"/>
  <c r="CP78" i="17"/>
  <c r="CO78" i="17"/>
  <c r="CN78" i="17"/>
  <c r="CM78" i="17"/>
  <c r="CL78" i="17"/>
  <c r="CK78" i="17"/>
  <c r="CJ78" i="17"/>
  <c r="CI78" i="17"/>
  <c r="CH78" i="17"/>
  <c r="CG78" i="17"/>
  <c r="CF78" i="17"/>
  <c r="CE78" i="17"/>
  <c r="CD78" i="17"/>
  <c r="CC78" i="17"/>
  <c r="CB78" i="17"/>
  <c r="CA78" i="17"/>
  <c r="BZ78" i="17"/>
  <c r="BY78" i="17"/>
  <c r="BX78" i="17"/>
  <c r="BW78" i="17"/>
  <c r="BV78" i="17"/>
  <c r="BU78" i="17"/>
  <c r="BT78" i="17"/>
  <c r="BS78" i="17"/>
  <c r="BR78" i="17"/>
  <c r="BQ78" i="17"/>
  <c r="BP78" i="17"/>
  <c r="BO78" i="17"/>
  <c r="BN78" i="17"/>
  <c r="BM78" i="17"/>
  <c r="BL78" i="17"/>
  <c r="BK78" i="17"/>
  <c r="BJ78" i="17"/>
  <c r="BI78" i="17"/>
  <c r="BH78" i="17"/>
  <c r="BG78" i="17"/>
  <c r="BF78" i="17"/>
  <c r="BE78" i="17"/>
  <c r="BD78" i="17"/>
  <c r="BC78" i="17"/>
  <c r="BB78" i="17"/>
  <c r="BA78" i="17"/>
  <c r="AZ78" i="17"/>
  <c r="AY78" i="17"/>
  <c r="AX78" i="17"/>
  <c r="AW78" i="17"/>
  <c r="AV78" i="17"/>
  <c r="AU78" i="17"/>
  <c r="AT78" i="17"/>
  <c r="AS78" i="17"/>
  <c r="AR78" i="17"/>
  <c r="AQ78" i="17"/>
  <c r="AP78" i="17"/>
  <c r="AO78" i="17"/>
  <c r="AN78" i="17"/>
  <c r="AM78" i="17"/>
  <c r="AL78" i="17"/>
  <c r="AK78" i="17"/>
  <c r="AJ78" i="17"/>
  <c r="AI78" i="17"/>
  <c r="AH78" i="17"/>
  <c r="AG78" i="17"/>
  <c r="AF78" i="17"/>
  <c r="AE78" i="17"/>
  <c r="AD78" i="17"/>
  <c r="AC78" i="17"/>
  <c r="AB78" i="17"/>
  <c r="AA78" i="17"/>
  <c r="Z78" i="17"/>
  <c r="Y78" i="17"/>
  <c r="X78" i="17"/>
  <c r="W78" i="17"/>
  <c r="V78" i="17"/>
  <c r="U78" i="17"/>
  <c r="T78" i="17"/>
  <c r="S78" i="17"/>
  <c r="R78" i="17"/>
  <c r="Q78" i="17"/>
  <c r="P78" i="17"/>
  <c r="O78" i="17"/>
  <c r="N78" i="17"/>
  <c r="M78" i="17"/>
  <c r="L78" i="17"/>
  <c r="K78" i="17"/>
  <c r="J78" i="17"/>
  <c r="I78" i="17"/>
  <c r="H78" i="17"/>
  <c r="G78" i="17"/>
  <c r="F78" i="17"/>
  <c r="E78" i="17"/>
  <c r="D78" i="17"/>
  <c r="DC77" i="17"/>
  <c r="DB77" i="17"/>
  <c r="DA77" i="17"/>
  <c r="CZ77" i="17"/>
  <c r="CY77" i="17"/>
  <c r="CX77" i="17"/>
  <c r="CW77" i="17"/>
  <c r="CV77" i="17"/>
  <c r="CU77" i="17"/>
  <c r="CT77" i="17"/>
  <c r="CS77" i="17"/>
  <c r="CR77" i="17"/>
  <c r="CQ77" i="17"/>
  <c r="CP77" i="17"/>
  <c r="CO77" i="17"/>
  <c r="CN77" i="17"/>
  <c r="CM77" i="17"/>
  <c r="CL77" i="17"/>
  <c r="CK77" i="17"/>
  <c r="CJ77" i="17"/>
  <c r="CI77" i="17"/>
  <c r="CH77" i="17"/>
  <c r="CG77" i="17"/>
  <c r="CF77" i="17"/>
  <c r="CE77" i="17"/>
  <c r="CD77" i="17"/>
  <c r="CC77" i="17"/>
  <c r="CB77" i="17"/>
  <c r="CA77" i="17"/>
  <c r="BZ77" i="17"/>
  <c r="BY77" i="17"/>
  <c r="BX77" i="17"/>
  <c r="BW77" i="17"/>
  <c r="BV77" i="17"/>
  <c r="BU77" i="17"/>
  <c r="BT77" i="17"/>
  <c r="BS77" i="17"/>
  <c r="BR77" i="17"/>
  <c r="BQ77" i="17"/>
  <c r="BP77" i="17"/>
  <c r="BO77" i="17"/>
  <c r="BN77" i="17"/>
  <c r="BM77" i="17"/>
  <c r="BL77" i="17"/>
  <c r="BK77" i="17"/>
  <c r="BJ77" i="17"/>
  <c r="BI77" i="17"/>
  <c r="BH77" i="17"/>
  <c r="BG77" i="17"/>
  <c r="BF77" i="17"/>
  <c r="BE77" i="17"/>
  <c r="BD77" i="17"/>
  <c r="BC77" i="17"/>
  <c r="BB77" i="17"/>
  <c r="BA77" i="17"/>
  <c r="AZ77" i="17"/>
  <c r="AY77" i="17"/>
  <c r="AX77" i="17"/>
  <c r="AW77" i="17"/>
  <c r="AV77" i="17"/>
  <c r="AU77" i="17"/>
  <c r="AT77" i="17"/>
  <c r="AS77" i="17"/>
  <c r="AR77" i="17"/>
  <c r="AQ77" i="17"/>
  <c r="AP77" i="17"/>
  <c r="AO77" i="17"/>
  <c r="AN77" i="17"/>
  <c r="AM77" i="17"/>
  <c r="AL77" i="17"/>
  <c r="AK77" i="17"/>
  <c r="AJ77" i="17"/>
  <c r="AI77" i="17"/>
  <c r="AH77" i="17"/>
  <c r="AG77" i="17"/>
  <c r="AF77" i="17"/>
  <c r="AE77" i="17"/>
  <c r="AD77" i="17"/>
  <c r="AC77" i="17"/>
  <c r="AB77" i="17"/>
  <c r="AA77" i="17"/>
  <c r="Z77" i="17"/>
  <c r="Y77" i="17"/>
  <c r="X77" i="17"/>
  <c r="W77" i="17"/>
  <c r="V77" i="17"/>
  <c r="U77" i="17"/>
  <c r="T77" i="17"/>
  <c r="S77" i="17"/>
  <c r="R77" i="17"/>
  <c r="Q77" i="17"/>
  <c r="P77" i="17"/>
  <c r="O77" i="17"/>
  <c r="N77" i="17"/>
  <c r="M77" i="17"/>
  <c r="L77" i="17"/>
  <c r="K77" i="17"/>
  <c r="J77" i="17"/>
  <c r="I77" i="17"/>
  <c r="H77" i="17"/>
  <c r="G77" i="17"/>
  <c r="F77" i="17"/>
  <c r="E77" i="17"/>
  <c r="D77" i="17"/>
  <c r="DC76" i="17"/>
  <c r="DB76" i="17"/>
  <c r="DA76" i="17"/>
  <c r="CZ76" i="17"/>
  <c r="CY76" i="17"/>
  <c r="CX76" i="17"/>
  <c r="CW76" i="17"/>
  <c r="CV76" i="17"/>
  <c r="CU76" i="17"/>
  <c r="CT76" i="17"/>
  <c r="CS76" i="17"/>
  <c r="CR76" i="17"/>
  <c r="CQ76" i="17"/>
  <c r="CP76" i="17"/>
  <c r="CO76" i="17"/>
  <c r="CN76" i="17"/>
  <c r="CM76" i="17"/>
  <c r="CL76" i="17"/>
  <c r="CK76" i="17"/>
  <c r="CJ76" i="17"/>
  <c r="CI76" i="17"/>
  <c r="CH76" i="17"/>
  <c r="CG76" i="17"/>
  <c r="CF76" i="17"/>
  <c r="CE76" i="17"/>
  <c r="CD76" i="17"/>
  <c r="CC76" i="17"/>
  <c r="CB76" i="17"/>
  <c r="CA76" i="17"/>
  <c r="BZ76" i="17"/>
  <c r="BY76" i="17"/>
  <c r="BX76" i="17"/>
  <c r="BW76" i="17"/>
  <c r="BV76" i="17"/>
  <c r="BU76" i="17"/>
  <c r="BT76" i="17"/>
  <c r="BS76" i="17"/>
  <c r="BR76" i="17"/>
  <c r="BQ76" i="17"/>
  <c r="BP76" i="17"/>
  <c r="BO76" i="17"/>
  <c r="BN76" i="17"/>
  <c r="BM76" i="17"/>
  <c r="BL76" i="17"/>
  <c r="BK76" i="17"/>
  <c r="BJ76" i="17"/>
  <c r="BI76" i="17"/>
  <c r="BH76" i="17"/>
  <c r="BG76" i="17"/>
  <c r="BF76" i="17"/>
  <c r="BE76" i="17"/>
  <c r="BD76" i="17"/>
  <c r="BC76" i="17"/>
  <c r="BB76" i="17"/>
  <c r="BA76" i="17"/>
  <c r="AZ76" i="17"/>
  <c r="AY76" i="17"/>
  <c r="AX76" i="17"/>
  <c r="AW76" i="17"/>
  <c r="AV76" i="17"/>
  <c r="AU76" i="17"/>
  <c r="AT76" i="17"/>
  <c r="AS76" i="17"/>
  <c r="AR76" i="17"/>
  <c r="AQ76" i="17"/>
  <c r="AP76" i="17"/>
  <c r="AO76" i="17"/>
  <c r="AN76" i="17"/>
  <c r="AM76" i="17"/>
  <c r="AL76" i="17"/>
  <c r="AK76" i="17"/>
  <c r="AJ76" i="17"/>
  <c r="AI76" i="17"/>
  <c r="AH76" i="17"/>
  <c r="AG76" i="17"/>
  <c r="AF76" i="17"/>
  <c r="AE76" i="17"/>
  <c r="AD76" i="17"/>
  <c r="AC76" i="17"/>
  <c r="AB76" i="17"/>
  <c r="AA76" i="17"/>
  <c r="Z76" i="17"/>
  <c r="Y76" i="17"/>
  <c r="X76" i="17"/>
  <c r="W76" i="17"/>
  <c r="V76" i="17"/>
  <c r="U76" i="17"/>
  <c r="T76" i="17"/>
  <c r="S76" i="17"/>
  <c r="R76" i="17"/>
  <c r="Q76" i="17"/>
  <c r="P76" i="17"/>
  <c r="O76" i="17"/>
  <c r="N76" i="17"/>
  <c r="M76" i="17"/>
  <c r="L76" i="17"/>
  <c r="K76" i="17"/>
  <c r="J76" i="17"/>
  <c r="I76" i="17"/>
  <c r="H76" i="17"/>
  <c r="G76" i="17"/>
  <c r="F76" i="17"/>
  <c r="E76" i="17"/>
  <c r="D76" i="17"/>
  <c r="DC75" i="17"/>
  <c r="DB75" i="17"/>
  <c r="DA75" i="17"/>
  <c r="CZ75" i="17"/>
  <c r="CY75" i="17"/>
  <c r="CX75" i="17"/>
  <c r="CW75" i="17"/>
  <c r="CV75" i="17"/>
  <c r="CU75" i="17"/>
  <c r="CT75" i="17"/>
  <c r="CS75" i="17"/>
  <c r="CR75" i="17"/>
  <c r="CQ75" i="17"/>
  <c r="CP75" i="17"/>
  <c r="CO75" i="17"/>
  <c r="CN75" i="17"/>
  <c r="CM75" i="17"/>
  <c r="CL75" i="17"/>
  <c r="CK75" i="17"/>
  <c r="CJ75" i="17"/>
  <c r="CI75" i="17"/>
  <c r="CH75" i="17"/>
  <c r="CG75" i="17"/>
  <c r="CF75" i="17"/>
  <c r="CE75" i="17"/>
  <c r="CD75" i="17"/>
  <c r="CC75" i="17"/>
  <c r="CB75" i="17"/>
  <c r="CA75" i="17"/>
  <c r="BZ75" i="17"/>
  <c r="BY75" i="17"/>
  <c r="BX75" i="17"/>
  <c r="BW75" i="17"/>
  <c r="BV75" i="17"/>
  <c r="BU75" i="17"/>
  <c r="BT75" i="17"/>
  <c r="BS75" i="17"/>
  <c r="BR75" i="17"/>
  <c r="BQ75" i="17"/>
  <c r="BP75" i="17"/>
  <c r="BO75" i="17"/>
  <c r="BN75" i="17"/>
  <c r="BM75" i="17"/>
  <c r="BL75" i="17"/>
  <c r="BK75" i="17"/>
  <c r="BJ75" i="17"/>
  <c r="BI75" i="17"/>
  <c r="BH75" i="17"/>
  <c r="BG75" i="17"/>
  <c r="BF75" i="17"/>
  <c r="BE75" i="17"/>
  <c r="BD75" i="17"/>
  <c r="BC75" i="17"/>
  <c r="BB75" i="17"/>
  <c r="BA75" i="17"/>
  <c r="AZ75" i="17"/>
  <c r="AY75" i="17"/>
  <c r="AX75" i="17"/>
  <c r="AW75" i="17"/>
  <c r="AV75" i="17"/>
  <c r="AU75" i="17"/>
  <c r="AT75" i="17"/>
  <c r="AS75" i="17"/>
  <c r="AR75" i="17"/>
  <c r="AQ75" i="17"/>
  <c r="AP75" i="17"/>
  <c r="AO75" i="17"/>
  <c r="AN75" i="17"/>
  <c r="AM75" i="17"/>
  <c r="AL75" i="17"/>
  <c r="AK75" i="17"/>
  <c r="AJ75" i="17"/>
  <c r="AI75" i="17"/>
  <c r="AH75" i="17"/>
  <c r="AG75" i="17"/>
  <c r="AF75" i="17"/>
  <c r="AE75" i="17"/>
  <c r="AD75" i="17"/>
  <c r="AC75" i="17"/>
  <c r="AB75" i="17"/>
  <c r="AA75" i="17"/>
  <c r="Z75" i="17"/>
  <c r="Y75" i="17"/>
  <c r="X75" i="17"/>
  <c r="W75" i="17"/>
  <c r="V75" i="17"/>
  <c r="U75" i="17"/>
  <c r="T75" i="17"/>
  <c r="S75" i="17"/>
  <c r="R75" i="17"/>
  <c r="Q75" i="17"/>
  <c r="P75" i="17"/>
  <c r="O75" i="17"/>
  <c r="N75" i="17"/>
  <c r="M75" i="17"/>
  <c r="L75" i="17"/>
  <c r="K75" i="17"/>
  <c r="J75" i="17"/>
  <c r="I75" i="17"/>
  <c r="H75" i="17"/>
  <c r="G75" i="17"/>
  <c r="F75" i="17"/>
  <c r="E75" i="17"/>
  <c r="D75" i="17"/>
  <c r="DC74" i="17"/>
  <c r="DB74" i="17"/>
  <c r="DA74" i="17"/>
  <c r="CZ74" i="17"/>
  <c r="CY74" i="17"/>
  <c r="CX74" i="17"/>
  <c r="CW74" i="17"/>
  <c r="CV74" i="17"/>
  <c r="CU74" i="17"/>
  <c r="CT74" i="17"/>
  <c r="CS74" i="17"/>
  <c r="CR74" i="17"/>
  <c r="CQ74" i="17"/>
  <c r="CP74" i="17"/>
  <c r="CO74" i="17"/>
  <c r="CN74" i="17"/>
  <c r="CM74" i="17"/>
  <c r="CL74" i="17"/>
  <c r="CK74" i="17"/>
  <c r="CJ74" i="17"/>
  <c r="CI74" i="17"/>
  <c r="CH74" i="17"/>
  <c r="CG74" i="17"/>
  <c r="CF74" i="17"/>
  <c r="CE74" i="17"/>
  <c r="CD74" i="17"/>
  <c r="CC74" i="17"/>
  <c r="CB74" i="17"/>
  <c r="CA74" i="17"/>
  <c r="BZ74" i="17"/>
  <c r="BY74" i="17"/>
  <c r="BX74" i="17"/>
  <c r="BW74" i="17"/>
  <c r="BV74" i="17"/>
  <c r="BU74" i="17"/>
  <c r="BT74" i="17"/>
  <c r="BS74" i="17"/>
  <c r="BR74" i="17"/>
  <c r="BQ74" i="17"/>
  <c r="BP74" i="17"/>
  <c r="BO74" i="17"/>
  <c r="BN74" i="17"/>
  <c r="BM74" i="17"/>
  <c r="BL74" i="17"/>
  <c r="BK74" i="17"/>
  <c r="BJ74" i="17"/>
  <c r="BI74" i="17"/>
  <c r="BH74" i="17"/>
  <c r="BG74" i="17"/>
  <c r="BF74" i="17"/>
  <c r="BE74" i="17"/>
  <c r="BD74" i="17"/>
  <c r="BC74" i="17"/>
  <c r="BB74" i="17"/>
  <c r="BA74" i="17"/>
  <c r="AZ74" i="17"/>
  <c r="AY74" i="17"/>
  <c r="AX74" i="17"/>
  <c r="AW74" i="17"/>
  <c r="AV74" i="17"/>
  <c r="AU74" i="17"/>
  <c r="AT74" i="17"/>
  <c r="AS74" i="17"/>
  <c r="AR74" i="17"/>
  <c r="AQ74" i="17"/>
  <c r="AP74" i="17"/>
  <c r="AO74" i="17"/>
  <c r="AN74" i="17"/>
  <c r="AM74" i="17"/>
  <c r="AL74" i="17"/>
  <c r="AK74" i="17"/>
  <c r="AJ74" i="17"/>
  <c r="AI74" i="17"/>
  <c r="AH74" i="17"/>
  <c r="AG74" i="17"/>
  <c r="AF74" i="17"/>
  <c r="AE74" i="17"/>
  <c r="AD74" i="17"/>
  <c r="AC74" i="17"/>
  <c r="AB74" i="17"/>
  <c r="AA74" i="17"/>
  <c r="Z74" i="17"/>
  <c r="Y74" i="17"/>
  <c r="X74" i="17"/>
  <c r="W74" i="17"/>
  <c r="V74" i="17"/>
  <c r="U74" i="17"/>
  <c r="T74" i="17"/>
  <c r="S74" i="17"/>
  <c r="R74" i="17"/>
  <c r="Q74" i="17"/>
  <c r="P74" i="17"/>
  <c r="O74" i="17"/>
  <c r="N74" i="17"/>
  <c r="M74" i="17"/>
  <c r="L74" i="17"/>
  <c r="K74" i="17"/>
  <c r="J74" i="17"/>
  <c r="I74" i="17"/>
  <c r="H74" i="17"/>
  <c r="G74" i="17"/>
  <c r="F74" i="17"/>
  <c r="E74" i="17"/>
  <c r="D74" i="17"/>
  <c r="DC73" i="17"/>
  <c r="DB73" i="17"/>
  <c r="DA73" i="17"/>
  <c r="CZ73" i="17"/>
  <c r="CY73" i="17"/>
  <c r="CX73" i="17"/>
  <c r="CW73" i="17"/>
  <c r="CV73" i="17"/>
  <c r="CU73" i="17"/>
  <c r="CT73" i="17"/>
  <c r="CS73" i="17"/>
  <c r="CR73" i="17"/>
  <c r="CQ73" i="17"/>
  <c r="CP73" i="17"/>
  <c r="CO73" i="17"/>
  <c r="CN73" i="17"/>
  <c r="CM73" i="17"/>
  <c r="CL73" i="17"/>
  <c r="CK73" i="17"/>
  <c r="CJ73" i="17"/>
  <c r="CI73" i="17"/>
  <c r="CH73" i="17"/>
  <c r="CG73" i="17"/>
  <c r="CF73" i="17"/>
  <c r="CE73" i="17"/>
  <c r="CD73" i="17"/>
  <c r="CC73" i="17"/>
  <c r="CB73" i="17"/>
  <c r="CA73" i="17"/>
  <c r="BZ73" i="17"/>
  <c r="BY73" i="17"/>
  <c r="BX73" i="17"/>
  <c r="BW73" i="17"/>
  <c r="BV73" i="17"/>
  <c r="BU73" i="17"/>
  <c r="BT73" i="17"/>
  <c r="BS73" i="17"/>
  <c r="BR73" i="17"/>
  <c r="BQ73" i="17"/>
  <c r="BP73" i="17"/>
  <c r="BO73" i="17"/>
  <c r="BN73" i="17"/>
  <c r="BM73" i="17"/>
  <c r="BL73" i="17"/>
  <c r="BK73" i="17"/>
  <c r="BJ73" i="17"/>
  <c r="BI73" i="17"/>
  <c r="BH73" i="17"/>
  <c r="BG73" i="17"/>
  <c r="BF73" i="17"/>
  <c r="BE73" i="17"/>
  <c r="BD73" i="17"/>
  <c r="BC73" i="17"/>
  <c r="BB73" i="17"/>
  <c r="BA73" i="17"/>
  <c r="AZ73" i="17"/>
  <c r="AY73" i="17"/>
  <c r="AX73" i="17"/>
  <c r="AW73" i="17"/>
  <c r="AV73" i="17"/>
  <c r="AU73" i="17"/>
  <c r="AT73" i="17"/>
  <c r="AS73" i="17"/>
  <c r="AR73" i="17"/>
  <c r="AQ73" i="17"/>
  <c r="AP73" i="17"/>
  <c r="AO73" i="17"/>
  <c r="AN73" i="17"/>
  <c r="AM73" i="17"/>
  <c r="AL73" i="17"/>
  <c r="AK73" i="17"/>
  <c r="AJ73" i="17"/>
  <c r="AI73" i="17"/>
  <c r="AH73" i="17"/>
  <c r="AG73" i="17"/>
  <c r="AF73" i="17"/>
  <c r="AE73" i="17"/>
  <c r="AD73" i="17"/>
  <c r="AC73" i="17"/>
  <c r="AB73" i="17"/>
  <c r="AA73" i="17"/>
  <c r="Z73" i="17"/>
  <c r="Y73" i="17"/>
  <c r="X73" i="17"/>
  <c r="W73" i="17"/>
  <c r="V73" i="17"/>
  <c r="U73" i="17"/>
  <c r="T73" i="17"/>
  <c r="S73" i="17"/>
  <c r="R73" i="17"/>
  <c r="Q73" i="17"/>
  <c r="P73" i="17"/>
  <c r="O73" i="17"/>
  <c r="N73" i="17"/>
  <c r="M73" i="17"/>
  <c r="L73" i="17"/>
  <c r="K73" i="17"/>
  <c r="J73" i="17"/>
  <c r="I73" i="17"/>
  <c r="H73" i="17"/>
  <c r="G73" i="17"/>
  <c r="F73" i="17"/>
  <c r="E73" i="17"/>
  <c r="D73" i="17"/>
  <c r="DC72" i="17"/>
  <c r="DB72" i="17"/>
  <c r="DA72" i="17"/>
  <c r="CZ72" i="17"/>
  <c r="CY72" i="17"/>
  <c r="CX72" i="17"/>
  <c r="CW72" i="17"/>
  <c r="CV72" i="17"/>
  <c r="CU72" i="17"/>
  <c r="CT72" i="17"/>
  <c r="CS72" i="17"/>
  <c r="CR72" i="17"/>
  <c r="CQ72" i="17"/>
  <c r="CP72" i="17"/>
  <c r="CO72" i="17"/>
  <c r="CN72" i="17"/>
  <c r="CM72" i="17"/>
  <c r="CL72" i="17"/>
  <c r="CK72" i="17"/>
  <c r="CJ72" i="17"/>
  <c r="CI72" i="17"/>
  <c r="CH72" i="17"/>
  <c r="CG72" i="17"/>
  <c r="CF72" i="17"/>
  <c r="CE72" i="17"/>
  <c r="CD72" i="17"/>
  <c r="CC72" i="17"/>
  <c r="CB72" i="17"/>
  <c r="CA72" i="17"/>
  <c r="BZ72" i="17"/>
  <c r="BY72" i="17"/>
  <c r="BX72" i="17"/>
  <c r="BW72" i="17"/>
  <c r="BV72" i="17"/>
  <c r="BU72" i="17"/>
  <c r="BT72" i="17"/>
  <c r="BS72" i="17"/>
  <c r="BR72" i="17"/>
  <c r="BQ72" i="17"/>
  <c r="BP72" i="17"/>
  <c r="BO72" i="17"/>
  <c r="BN72" i="17"/>
  <c r="BM72" i="17"/>
  <c r="BL72" i="17"/>
  <c r="BK72" i="17"/>
  <c r="BJ72" i="17"/>
  <c r="BI72" i="17"/>
  <c r="BH72" i="17"/>
  <c r="BG72" i="17"/>
  <c r="BF72" i="17"/>
  <c r="BE72" i="17"/>
  <c r="BD72" i="17"/>
  <c r="BC72" i="17"/>
  <c r="BB72" i="17"/>
  <c r="BA72" i="17"/>
  <c r="AZ72" i="17"/>
  <c r="AY72" i="17"/>
  <c r="AX72" i="17"/>
  <c r="AW72" i="17"/>
  <c r="AV72" i="17"/>
  <c r="AU72" i="17"/>
  <c r="AT72" i="17"/>
  <c r="AS72" i="17"/>
  <c r="AR72" i="17"/>
  <c r="AQ72" i="17"/>
  <c r="AP72" i="17"/>
  <c r="AO72" i="17"/>
  <c r="AN72" i="17"/>
  <c r="AM72" i="17"/>
  <c r="AL72" i="17"/>
  <c r="AK72" i="17"/>
  <c r="AJ72" i="17"/>
  <c r="AI72" i="17"/>
  <c r="AH72" i="17"/>
  <c r="AG72" i="17"/>
  <c r="AF72" i="17"/>
  <c r="AE72" i="17"/>
  <c r="AD72" i="17"/>
  <c r="AC72" i="17"/>
  <c r="AB72" i="17"/>
  <c r="AA72" i="17"/>
  <c r="Z72" i="17"/>
  <c r="Y72" i="17"/>
  <c r="X72" i="17"/>
  <c r="W72" i="17"/>
  <c r="V72" i="17"/>
  <c r="U72" i="17"/>
  <c r="T72" i="17"/>
  <c r="S72" i="17"/>
  <c r="R72" i="17"/>
  <c r="Q72" i="17"/>
  <c r="P72" i="17"/>
  <c r="O72" i="17"/>
  <c r="N72" i="17"/>
  <c r="M72" i="17"/>
  <c r="L72" i="17"/>
  <c r="K72" i="17"/>
  <c r="J72" i="17"/>
  <c r="I72" i="17"/>
  <c r="H72" i="17"/>
  <c r="G72" i="17"/>
  <c r="F72" i="17"/>
  <c r="E72" i="17"/>
  <c r="D72" i="17"/>
  <c r="DC71" i="17"/>
  <c r="DB71" i="17"/>
  <c r="DA71" i="17"/>
  <c r="CZ71" i="17"/>
  <c r="CY71" i="17"/>
  <c r="CX71" i="17"/>
  <c r="CW71" i="17"/>
  <c r="CV71" i="17"/>
  <c r="CU71" i="17"/>
  <c r="CT71" i="17"/>
  <c r="CS71" i="17"/>
  <c r="CR71" i="17"/>
  <c r="CQ71" i="17"/>
  <c r="CP71" i="17"/>
  <c r="CO71" i="17"/>
  <c r="CN71" i="17"/>
  <c r="CM71" i="17"/>
  <c r="CL71" i="17"/>
  <c r="CK71" i="17"/>
  <c r="CJ71" i="17"/>
  <c r="CI71" i="17"/>
  <c r="CH71" i="17"/>
  <c r="CG71" i="17"/>
  <c r="CF71" i="17"/>
  <c r="CE71" i="17"/>
  <c r="CD71" i="17"/>
  <c r="CC71" i="17"/>
  <c r="CB71" i="17"/>
  <c r="CA71" i="17"/>
  <c r="BZ71" i="17"/>
  <c r="BY71" i="17"/>
  <c r="BX71" i="17"/>
  <c r="BW71" i="17"/>
  <c r="BV71" i="17"/>
  <c r="BU71" i="17"/>
  <c r="BT71" i="17"/>
  <c r="BS71" i="17"/>
  <c r="BR71" i="17"/>
  <c r="BQ71" i="17"/>
  <c r="BP71" i="17"/>
  <c r="BO71" i="17"/>
  <c r="BN71" i="17"/>
  <c r="BM71" i="17"/>
  <c r="BL71" i="17"/>
  <c r="BK71" i="17"/>
  <c r="BJ71" i="17"/>
  <c r="BI71" i="17"/>
  <c r="BH71" i="17"/>
  <c r="BG71" i="17"/>
  <c r="BF71" i="17"/>
  <c r="BE71" i="17"/>
  <c r="BD71" i="17"/>
  <c r="BC71" i="17"/>
  <c r="BB71" i="17"/>
  <c r="BA71" i="17"/>
  <c r="AZ71" i="17"/>
  <c r="AY71" i="17"/>
  <c r="AX71" i="17"/>
  <c r="AW71" i="17"/>
  <c r="AV71" i="17"/>
  <c r="AU71" i="17"/>
  <c r="AT71" i="17"/>
  <c r="AS71" i="17"/>
  <c r="AR71" i="17"/>
  <c r="AQ71" i="17"/>
  <c r="AP71" i="17"/>
  <c r="AO71" i="17"/>
  <c r="AN71" i="17"/>
  <c r="AM71" i="17"/>
  <c r="AL71" i="17"/>
  <c r="AK71" i="17"/>
  <c r="AJ71" i="17"/>
  <c r="AI71" i="17"/>
  <c r="AH71" i="17"/>
  <c r="AG71" i="17"/>
  <c r="AF71" i="17"/>
  <c r="AE71" i="17"/>
  <c r="AD71" i="17"/>
  <c r="AC71" i="17"/>
  <c r="AB71" i="17"/>
  <c r="AA71" i="17"/>
  <c r="Z71" i="17"/>
  <c r="Y71" i="17"/>
  <c r="X71" i="17"/>
  <c r="W71" i="17"/>
  <c r="V71" i="17"/>
  <c r="U71" i="17"/>
  <c r="T71" i="17"/>
  <c r="S71" i="17"/>
  <c r="R71" i="17"/>
  <c r="Q71" i="17"/>
  <c r="P71" i="17"/>
  <c r="O71" i="17"/>
  <c r="N71" i="17"/>
  <c r="M71" i="17"/>
  <c r="L71" i="17"/>
  <c r="K71" i="17"/>
  <c r="J71" i="17"/>
  <c r="I71" i="17"/>
  <c r="H71" i="17"/>
  <c r="G71" i="17"/>
  <c r="F71" i="17"/>
  <c r="E71" i="17"/>
  <c r="D71" i="17"/>
  <c r="DC70" i="17"/>
  <c r="DB70" i="17"/>
  <c r="DA70" i="17"/>
  <c r="CZ70" i="17"/>
  <c r="CY70" i="17"/>
  <c r="CX70" i="17"/>
  <c r="CW70" i="17"/>
  <c r="CV70" i="17"/>
  <c r="CU70" i="17"/>
  <c r="CT70" i="17"/>
  <c r="CS70" i="17"/>
  <c r="CR70" i="17"/>
  <c r="CQ70" i="17"/>
  <c r="CP70" i="17"/>
  <c r="CO70" i="17"/>
  <c r="CN70" i="17"/>
  <c r="CM70" i="17"/>
  <c r="CL70" i="17"/>
  <c r="CK70" i="17"/>
  <c r="CJ70" i="17"/>
  <c r="CI70" i="17"/>
  <c r="CH70" i="17"/>
  <c r="CG70" i="17"/>
  <c r="CF70" i="17"/>
  <c r="CE70" i="17"/>
  <c r="CD70" i="17"/>
  <c r="CC70" i="17"/>
  <c r="CB70" i="17"/>
  <c r="CA70" i="17"/>
  <c r="BZ70" i="17"/>
  <c r="BY70" i="17"/>
  <c r="BX70" i="17"/>
  <c r="BW70" i="17"/>
  <c r="BV70" i="17"/>
  <c r="BU70" i="17"/>
  <c r="BT70" i="17"/>
  <c r="BS70" i="17"/>
  <c r="BR70" i="17"/>
  <c r="BQ70" i="17"/>
  <c r="BP70" i="17"/>
  <c r="BO70" i="17"/>
  <c r="BN70" i="17"/>
  <c r="BM70" i="17"/>
  <c r="BL70" i="17"/>
  <c r="BK70" i="17"/>
  <c r="BJ70" i="17"/>
  <c r="BI70" i="17"/>
  <c r="BH70" i="17"/>
  <c r="BG70" i="17"/>
  <c r="BF70" i="17"/>
  <c r="BE70" i="17"/>
  <c r="BD70" i="17"/>
  <c r="BC70" i="17"/>
  <c r="BB70" i="17"/>
  <c r="BA70" i="17"/>
  <c r="AZ70" i="17"/>
  <c r="AY70" i="17"/>
  <c r="AX70" i="17"/>
  <c r="AW70" i="17"/>
  <c r="AV70" i="17"/>
  <c r="AU70" i="17"/>
  <c r="AT70" i="17"/>
  <c r="AS70" i="17"/>
  <c r="AR70" i="17"/>
  <c r="AQ70" i="17"/>
  <c r="AP70" i="17"/>
  <c r="AO70" i="17"/>
  <c r="AN70" i="17"/>
  <c r="AM70" i="17"/>
  <c r="AL70" i="17"/>
  <c r="AK70" i="17"/>
  <c r="AJ70" i="17"/>
  <c r="AI70" i="17"/>
  <c r="AH70" i="17"/>
  <c r="AG70" i="17"/>
  <c r="AF70" i="17"/>
  <c r="AE70" i="17"/>
  <c r="AD70" i="17"/>
  <c r="AC70" i="17"/>
  <c r="AB70" i="17"/>
  <c r="AA70" i="17"/>
  <c r="Z70" i="17"/>
  <c r="Y70" i="17"/>
  <c r="X70" i="17"/>
  <c r="W70" i="17"/>
  <c r="V70" i="17"/>
  <c r="U70" i="17"/>
  <c r="T70" i="17"/>
  <c r="S70" i="17"/>
  <c r="R70" i="17"/>
  <c r="Q70" i="17"/>
  <c r="P70" i="17"/>
  <c r="O70" i="17"/>
  <c r="N70" i="17"/>
  <c r="M70" i="17"/>
  <c r="L70" i="17"/>
  <c r="K70" i="17"/>
  <c r="J70" i="17"/>
  <c r="I70" i="17"/>
  <c r="H70" i="17"/>
  <c r="G70" i="17"/>
  <c r="F70" i="17"/>
  <c r="E70" i="17"/>
  <c r="D70" i="17"/>
  <c r="DC69" i="17"/>
  <c r="DB69" i="17"/>
  <c r="DA69" i="17"/>
  <c r="CZ69" i="17"/>
  <c r="CY69" i="17"/>
  <c r="CX69" i="17"/>
  <c r="CW69" i="17"/>
  <c r="CV69" i="17"/>
  <c r="CU69" i="17"/>
  <c r="CT69" i="17"/>
  <c r="CS69" i="17"/>
  <c r="CR69" i="17"/>
  <c r="CQ69" i="17"/>
  <c r="CP69" i="17"/>
  <c r="CO69" i="17"/>
  <c r="CN69" i="17"/>
  <c r="CM69" i="17"/>
  <c r="CL69" i="17"/>
  <c r="CK69" i="17"/>
  <c r="CJ69" i="17"/>
  <c r="CI69" i="17"/>
  <c r="CH69" i="17"/>
  <c r="CG69" i="17"/>
  <c r="CF69" i="17"/>
  <c r="CE69" i="17"/>
  <c r="CD69" i="17"/>
  <c r="CC69" i="17"/>
  <c r="CB69" i="17"/>
  <c r="CA69" i="17"/>
  <c r="BZ69" i="17"/>
  <c r="BY69" i="17"/>
  <c r="BX69" i="17"/>
  <c r="BW69" i="17"/>
  <c r="BV69" i="17"/>
  <c r="BU69" i="17"/>
  <c r="BT69" i="17"/>
  <c r="BS69" i="17"/>
  <c r="BR69" i="17"/>
  <c r="BQ69" i="17"/>
  <c r="BP69" i="17"/>
  <c r="BO69" i="17"/>
  <c r="BN69" i="17"/>
  <c r="BM69" i="17"/>
  <c r="BL69" i="17"/>
  <c r="BK69" i="17"/>
  <c r="BJ69" i="17"/>
  <c r="BI69" i="17"/>
  <c r="BH69" i="17"/>
  <c r="BG69" i="17"/>
  <c r="BF69" i="17"/>
  <c r="BE69" i="17"/>
  <c r="BD69" i="17"/>
  <c r="BC69" i="17"/>
  <c r="BB69" i="17"/>
  <c r="BA69" i="17"/>
  <c r="AZ69" i="17"/>
  <c r="AY69" i="17"/>
  <c r="AX69" i="17"/>
  <c r="AW69" i="17"/>
  <c r="AV69" i="17"/>
  <c r="AU69" i="17"/>
  <c r="AT69" i="17"/>
  <c r="AS69" i="17"/>
  <c r="AR69" i="17"/>
  <c r="AQ69" i="17"/>
  <c r="AP69" i="17"/>
  <c r="AO69" i="17"/>
  <c r="AN69" i="17"/>
  <c r="AM69" i="17"/>
  <c r="AL69" i="17"/>
  <c r="AK69" i="17"/>
  <c r="AJ69" i="17"/>
  <c r="AI69" i="17"/>
  <c r="AH69" i="17"/>
  <c r="AG69" i="17"/>
  <c r="AF69" i="17"/>
  <c r="AE69" i="17"/>
  <c r="AD69" i="17"/>
  <c r="AC69" i="17"/>
  <c r="AB69" i="17"/>
  <c r="AA69" i="17"/>
  <c r="Z69" i="17"/>
  <c r="Y69" i="17"/>
  <c r="X69" i="17"/>
  <c r="W69" i="17"/>
  <c r="V69" i="17"/>
  <c r="U69" i="17"/>
  <c r="T69" i="17"/>
  <c r="S69" i="17"/>
  <c r="R69" i="17"/>
  <c r="Q69" i="17"/>
  <c r="P69" i="17"/>
  <c r="O69" i="17"/>
  <c r="N69" i="17"/>
  <c r="M69" i="17"/>
  <c r="L69" i="17"/>
  <c r="K69" i="17"/>
  <c r="J69" i="17"/>
  <c r="I69" i="17"/>
  <c r="H69" i="17"/>
  <c r="G69" i="17"/>
  <c r="F69" i="17"/>
  <c r="E69" i="17"/>
  <c r="D69" i="17"/>
  <c r="DC68" i="17"/>
  <c r="DB68" i="17"/>
  <c r="DA68" i="17"/>
  <c r="CZ68" i="17"/>
  <c r="CY68" i="17"/>
  <c r="CX68" i="17"/>
  <c r="CW68" i="17"/>
  <c r="CV68" i="17"/>
  <c r="CU68" i="17"/>
  <c r="CT68" i="17"/>
  <c r="CS68" i="17"/>
  <c r="CR68" i="17"/>
  <c r="CQ68" i="17"/>
  <c r="CP68" i="17"/>
  <c r="CO68" i="17"/>
  <c r="CN68" i="17"/>
  <c r="CM68" i="17"/>
  <c r="CL68" i="17"/>
  <c r="CK68" i="17"/>
  <c r="CJ68" i="17"/>
  <c r="CI68" i="17"/>
  <c r="CH68" i="17"/>
  <c r="CG68" i="17"/>
  <c r="CF68" i="17"/>
  <c r="CE68" i="17"/>
  <c r="CD68" i="17"/>
  <c r="CC68" i="17"/>
  <c r="CB68" i="17"/>
  <c r="CA68" i="17"/>
  <c r="BZ68" i="17"/>
  <c r="BY68" i="17"/>
  <c r="BX68" i="17"/>
  <c r="BW68" i="17"/>
  <c r="BV68" i="17"/>
  <c r="BU68" i="17"/>
  <c r="BT68" i="17"/>
  <c r="BS68" i="17"/>
  <c r="BR68" i="17"/>
  <c r="BQ68" i="17"/>
  <c r="BP68" i="17"/>
  <c r="BO68" i="17"/>
  <c r="BN68" i="17"/>
  <c r="BM68" i="17"/>
  <c r="BL68" i="17"/>
  <c r="BK68" i="17"/>
  <c r="BJ68" i="17"/>
  <c r="BI68" i="17"/>
  <c r="BH68" i="17"/>
  <c r="BG68" i="17"/>
  <c r="BF68" i="17"/>
  <c r="BE68" i="17"/>
  <c r="BD68" i="17"/>
  <c r="BC68" i="17"/>
  <c r="BB68" i="17"/>
  <c r="BA68" i="17"/>
  <c r="AZ68" i="17"/>
  <c r="AY68" i="17"/>
  <c r="AX68" i="17"/>
  <c r="AW68" i="17"/>
  <c r="AV68" i="17"/>
  <c r="AU68" i="17"/>
  <c r="AT68" i="17"/>
  <c r="AS68" i="17"/>
  <c r="AR68" i="17"/>
  <c r="AQ68" i="17"/>
  <c r="AP68" i="17"/>
  <c r="AO68" i="17"/>
  <c r="AN68" i="17"/>
  <c r="AM68" i="17"/>
  <c r="AL68" i="17"/>
  <c r="AK68" i="17"/>
  <c r="AJ68" i="17"/>
  <c r="AI68" i="17"/>
  <c r="AH68" i="17"/>
  <c r="AG68" i="17"/>
  <c r="AF68" i="17"/>
  <c r="AE68" i="17"/>
  <c r="AD68" i="17"/>
  <c r="AC68" i="17"/>
  <c r="AB68" i="17"/>
  <c r="AA68" i="17"/>
  <c r="Z68" i="17"/>
  <c r="Y68" i="17"/>
  <c r="X68" i="17"/>
  <c r="W68" i="17"/>
  <c r="V68" i="17"/>
  <c r="U68" i="17"/>
  <c r="T68" i="17"/>
  <c r="S68" i="17"/>
  <c r="R68" i="17"/>
  <c r="Q68" i="17"/>
  <c r="P68" i="17"/>
  <c r="O68" i="17"/>
  <c r="N68" i="17"/>
  <c r="M68" i="17"/>
  <c r="L68" i="17"/>
  <c r="K68" i="17"/>
  <c r="J68" i="17"/>
  <c r="I68" i="17"/>
  <c r="H68" i="17"/>
  <c r="G68" i="17"/>
  <c r="F68" i="17"/>
  <c r="E68" i="17"/>
  <c r="D68" i="17"/>
  <c r="DC67" i="17"/>
  <c r="DB67" i="17"/>
  <c r="DA67" i="17"/>
  <c r="CZ67" i="17"/>
  <c r="CY67" i="17"/>
  <c r="CX67" i="17"/>
  <c r="CW67" i="17"/>
  <c r="CV67" i="17"/>
  <c r="CU67" i="17"/>
  <c r="CT67" i="17"/>
  <c r="CS67" i="17"/>
  <c r="CR67" i="17"/>
  <c r="CQ67" i="17"/>
  <c r="CP67" i="17"/>
  <c r="CO67" i="17"/>
  <c r="CN67" i="17"/>
  <c r="CM67" i="17"/>
  <c r="CL67" i="17"/>
  <c r="CK67" i="17"/>
  <c r="CJ67" i="17"/>
  <c r="CI67" i="17"/>
  <c r="CH67" i="17"/>
  <c r="CG67" i="17"/>
  <c r="CF67" i="17"/>
  <c r="CE67" i="17"/>
  <c r="CD67" i="17"/>
  <c r="CC67" i="17"/>
  <c r="CB67" i="17"/>
  <c r="CA67" i="17"/>
  <c r="BZ67" i="17"/>
  <c r="BY67" i="17"/>
  <c r="BX67" i="17"/>
  <c r="BW67" i="17"/>
  <c r="BV67" i="17"/>
  <c r="BU67" i="17"/>
  <c r="BT67" i="17"/>
  <c r="BS67" i="17"/>
  <c r="BR67" i="17"/>
  <c r="BQ67" i="17"/>
  <c r="BP67" i="17"/>
  <c r="BO67" i="17"/>
  <c r="BN67" i="17"/>
  <c r="BM67" i="17"/>
  <c r="BL67" i="17"/>
  <c r="BK67" i="17"/>
  <c r="BJ67" i="17"/>
  <c r="BI67" i="17"/>
  <c r="BH67" i="17"/>
  <c r="BG67" i="17"/>
  <c r="BF67" i="17"/>
  <c r="BE67" i="17"/>
  <c r="BD67" i="17"/>
  <c r="BC67" i="17"/>
  <c r="BB67" i="17"/>
  <c r="BA67" i="17"/>
  <c r="AZ67" i="17"/>
  <c r="AY67" i="17"/>
  <c r="AX67" i="17"/>
  <c r="AW67" i="17"/>
  <c r="AV67" i="17"/>
  <c r="AU67" i="17"/>
  <c r="AT67" i="17"/>
  <c r="AS67" i="17"/>
  <c r="AR67" i="17"/>
  <c r="AQ67" i="17"/>
  <c r="AP67" i="17"/>
  <c r="AO67" i="17"/>
  <c r="AN67" i="17"/>
  <c r="AM67" i="17"/>
  <c r="AL67" i="17"/>
  <c r="AK67" i="17"/>
  <c r="AJ67" i="17"/>
  <c r="AI67" i="17"/>
  <c r="AH67" i="17"/>
  <c r="AG67" i="17"/>
  <c r="AF67" i="17"/>
  <c r="AE67" i="17"/>
  <c r="AD67" i="17"/>
  <c r="AC67" i="17"/>
  <c r="AB67" i="17"/>
  <c r="AA67" i="17"/>
  <c r="Z67" i="17"/>
  <c r="Y67" i="17"/>
  <c r="X67" i="17"/>
  <c r="W67" i="17"/>
  <c r="V67" i="17"/>
  <c r="U67" i="17"/>
  <c r="T67" i="17"/>
  <c r="S67" i="17"/>
  <c r="R67" i="17"/>
  <c r="Q67" i="17"/>
  <c r="P67" i="17"/>
  <c r="O67" i="17"/>
  <c r="N67" i="17"/>
  <c r="M67" i="17"/>
  <c r="L67" i="17"/>
  <c r="K67" i="17"/>
  <c r="J67" i="17"/>
  <c r="I67" i="17"/>
  <c r="H67" i="17"/>
  <c r="G67" i="17"/>
  <c r="F67" i="17"/>
  <c r="E67" i="17"/>
  <c r="D67" i="17"/>
  <c r="DC66" i="17"/>
  <c r="DB66" i="17"/>
  <c r="DA66" i="17"/>
  <c r="CZ66" i="17"/>
  <c r="CY66" i="17"/>
  <c r="CX66" i="17"/>
  <c r="CW66" i="17"/>
  <c r="CV66" i="17"/>
  <c r="CU66" i="17"/>
  <c r="CT66" i="17"/>
  <c r="CS66" i="17"/>
  <c r="CR66" i="17"/>
  <c r="CQ66" i="17"/>
  <c r="CP66" i="17"/>
  <c r="CO66" i="17"/>
  <c r="CN66" i="17"/>
  <c r="CM66" i="17"/>
  <c r="CL66" i="17"/>
  <c r="CK66" i="17"/>
  <c r="CJ66" i="17"/>
  <c r="CI66" i="17"/>
  <c r="CH66" i="17"/>
  <c r="CG66" i="17"/>
  <c r="CF66" i="17"/>
  <c r="CE66" i="17"/>
  <c r="CD66" i="17"/>
  <c r="CC66" i="17"/>
  <c r="CB66" i="17"/>
  <c r="CA66" i="17"/>
  <c r="BZ66" i="17"/>
  <c r="BY66" i="17"/>
  <c r="BX66" i="17"/>
  <c r="BW66" i="17"/>
  <c r="BV66" i="17"/>
  <c r="BU66" i="17"/>
  <c r="BT66" i="17"/>
  <c r="BS66" i="17"/>
  <c r="BR66" i="17"/>
  <c r="BQ66" i="17"/>
  <c r="BP66" i="17"/>
  <c r="BO66" i="17"/>
  <c r="BN66" i="17"/>
  <c r="BM66" i="17"/>
  <c r="BL66" i="17"/>
  <c r="BK66" i="17"/>
  <c r="BJ66" i="17"/>
  <c r="BI66" i="17"/>
  <c r="BH66" i="17"/>
  <c r="BG66" i="17"/>
  <c r="BF66" i="17"/>
  <c r="BE66" i="17"/>
  <c r="BD66" i="17"/>
  <c r="BC66" i="17"/>
  <c r="BB66" i="17"/>
  <c r="BA66" i="17"/>
  <c r="AZ66" i="17"/>
  <c r="AY66" i="17"/>
  <c r="AX66" i="17"/>
  <c r="AW66" i="17"/>
  <c r="AV66" i="17"/>
  <c r="AU66" i="17"/>
  <c r="AT66" i="17"/>
  <c r="AS66" i="17"/>
  <c r="AR66" i="17"/>
  <c r="AQ66" i="17"/>
  <c r="AP66" i="17"/>
  <c r="AO66" i="17"/>
  <c r="AN66" i="17"/>
  <c r="AM66" i="17"/>
  <c r="AL66" i="17"/>
  <c r="AK66" i="17"/>
  <c r="AJ66" i="17"/>
  <c r="AI66" i="17"/>
  <c r="AH66" i="17"/>
  <c r="AG66" i="17"/>
  <c r="AF66" i="17"/>
  <c r="AE66" i="17"/>
  <c r="AD66" i="17"/>
  <c r="AC66" i="17"/>
  <c r="AB66" i="17"/>
  <c r="AA66" i="17"/>
  <c r="Z66" i="17"/>
  <c r="Y66" i="17"/>
  <c r="X66" i="17"/>
  <c r="W66" i="17"/>
  <c r="V66" i="17"/>
  <c r="U66" i="17"/>
  <c r="T66" i="17"/>
  <c r="S66" i="17"/>
  <c r="R66" i="17"/>
  <c r="Q66" i="17"/>
  <c r="P66" i="17"/>
  <c r="O66" i="17"/>
  <c r="N66" i="17"/>
  <c r="M66" i="17"/>
  <c r="L66" i="17"/>
  <c r="K66" i="17"/>
  <c r="J66" i="17"/>
  <c r="I66" i="17"/>
  <c r="H66" i="17"/>
  <c r="G66" i="17"/>
  <c r="F66" i="17"/>
  <c r="E66" i="17"/>
  <c r="D66" i="17"/>
  <c r="DC65" i="17"/>
  <c r="DB65" i="17"/>
  <c r="DA65" i="17"/>
  <c r="CZ65" i="17"/>
  <c r="CY65" i="17"/>
  <c r="CX65" i="17"/>
  <c r="CW65" i="17"/>
  <c r="CV65" i="17"/>
  <c r="CU65" i="17"/>
  <c r="CT65" i="17"/>
  <c r="CS65" i="17"/>
  <c r="CR65" i="17"/>
  <c r="CQ65" i="17"/>
  <c r="CP65" i="17"/>
  <c r="CO65" i="17"/>
  <c r="CN65" i="17"/>
  <c r="CM65" i="17"/>
  <c r="CL65" i="17"/>
  <c r="CK65" i="17"/>
  <c r="CJ65" i="17"/>
  <c r="CI65" i="17"/>
  <c r="CH65" i="17"/>
  <c r="CG65" i="17"/>
  <c r="CF65" i="17"/>
  <c r="CE65" i="17"/>
  <c r="CD65" i="17"/>
  <c r="CC65" i="17"/>
  <c r="CB65" i="17"/>
  <c r="CA65" i="17"/>
  <c r="BZ65" i="17"/>
  <c r="BY65" i="17"/>
  <c r="BX65" i="17"/>
  <c r="BW65" i="17"/>
  <c r="BV65" i="17"/>
  <c r="BU65" i="17"/>
  <c r="BT65" i="17"/>
  <c r="BS65" i="17"/>
  <c r="BR65" i="17"/>
  <c r="BQ65" i="17"/>
  <c r="BP65" i="17"/>
  <c r="BO65" i="17"/>
  <c r="BN65" i="17"/>
  <c r="BM65" i="17"/>
  <c r="BL65" i="17"/>
  <c r="BK65" i="17"/>
  <c r="BJ65" i="17"/>
  <c r="BI65" i="17"/>
  <c r="BH65" i="17"/>
  <c r="BG65" i="17"/>
  <c r="BF65" i="17"/>
  <c r="BE65" i="17"/>
  <c r="BD65" i="17"/>
  <c r="BC65" i="17"/>
  <c r="BB65" i="17"/>
  <c r="BA65" i="17"/>
  <c r="AZ65" i="17"/>
  <c r="AY65" i="17"/>
  <c r="AX65" i="17"/>
  <c r="AW65" i="17"/>
  <c r="AV65" i="17"/>
  <c r="AU65" i="17"/>
  <c r="AT65" i="17"/>
  <c r="AS65" i="17"/>
  <c r="AR65" i="17"/>
  <c r="AQ65" i="17"/>
  <c r="AP65" i="17"/>
  <c r="AO65" i="17"/>
  <c r="AN65" i="17"/>
  <c r="AM65" i="17"/>
  <c r="AL65" i="17"/>
  <c r="AK65" i="17"/>
  <c r="AJ65" i="17"/>
  <c r="AI65" i="17"/>
  <c r="AH65" i="17"/>
  <c r="AG65" i="17"/>
  <c r="AF65" i="17"/>
  <c r="AE65" i="17"/>
  <c r="AD65" i="17"/>
  <c r="AC65" i="17"/>
  <c r="AB65" i="17"/>
  <c r="AA65" i="17"/>
  <c r="Z65" i="17"/>
  <c r="Y65" i="17"/>
  <c r="X65" i="17"/>
  <c r="W65" i="17"/>
  <c r="V65" i="17"/>
  <c r="U65" i="17"/>
  <c r="T65" i="17"/>
  <c r="S65" i="17"/>
  <c r="R65" i="17"/>
  <c r="Q65" i="17"/>
  <c r="P65" i="17"/>
  <c r="O65" i="17"/>
  <c r="N65" i="17"/>
  <c r="M65" i="17"/>
  <c r="L65" i="17"/>
  <c r="K65" i="17"/>
  <c r="J65" i="17"/>
  <c r="I65" i="17"/>
  <c r="H65" i="17"/>
  <c r="G65" i="17"/>
  <c r="F65" i="17"/>
  <c r="E65" i="17"/>
  <c r="D65" i="17"/>
  <c r="DC64" i="17"/>
  <c r="DB64" i="17"/>
  <c r="DA64" i="17"/>
  <c r="CZ64" i="17"/>
  <c r="CY64" i="17"/>
  <c r="CX64" i="17"/>
  <c r="CW64" i="17"/>
  <c r="CV64" i="17"/>
  <c r="CU64" i="17"/>
  <c r="CT64" i="17"/>
  <c r="CS64" i="17"/>
  <c r="CR64" i="17"/>
  <c r="CQ64" i="17"/>
  <c r="CP64" i="17"/>
  <c r="CO64" i="17"/>
  <c r="CN64" i="17"/>
  <c r="CM64" i="17"/>
  <c r="CL64" i="17"/>
  <c r="CK64" i="17"/>
  <c r="CJ64" i="17"/>
  <c r="CI64" i="17"/>
  <c r="CH64" i="17"/>
  <c r="CG64" i="17"/>
  <c r="CF64" i="17"/>
  <c r="CE64" i="17"/>
  <c r="CD64" i="17"/>
  <c r="CC64" i="17"/>
  <c r="CB64" i="17"/>
  <c r="CA64" i="17"/>
  <c r="BZ64" i="17"/>
  <c r="BY64" i="17"/>
  <c r="BX64" i="17"/>
  <c r="BW64" i="17"/>
  <c r="BV64" i="17"/>
  <c r="BU64" i="17"/>
  <c r="BT64" i="17"/>
  <c r="BS64" i="17"/>
  <c r="BR64" i="17"/>
  <c r="BQ64" i="17"/>
  <c r="BP64" i="17"/>
  <c r="BO64" i="17"/>
  <c r="BN64" i="17"/>
  <c r="BM64" i="17"/>
  <c r="BL64" i="17"/>
  <c r="BK64" i="17"/>
  <c r="BJ64" i="17"/>
  <c r="BI64" i="17"/>
  <c r="BH64" i="17"/>
  <c r="BG64" i="17"/>
  <c r="BF64" i="17"/>
  <c r="BE64" i="17"/>
  <c r="BD64" i="17"/>
  <c r="BC64" i="17"/>
  <c r="BB64" i="17"/>
  <c r="BA64" i="17"/>
  <c r="AZ64" i="17"/>
  <c r="AY64" i="17"/>
  <c r="AX64" i="17"/>
  <c r="AW64" i="17"/>
  <c r="AV64" i="17"/>
  <c r="AU64" i="17"/>
  <c r="AT64" i="17"/>
  <c r="AS64" i="17"/>
  <c r="AR64" i="17"/>
  <c r="AQ64" i="17"/>
  <c r="AP64" i="17"/>
  <c r="AO64" i="17"/>
  <c r="AN64" i="17"/>
  <c r="AM64" i="17"/>
  <c r="AL64" i="17"/>
  <c r="AK64" i="17"/>
  <c r="AJ64" i="17"/>
  <c r="AI64" i="17"/>
  <c r="AH64" i="17"/>
  <c r="AG64" i="17"/>
  <c r="AF64" i="17"/>
  <c r="AE64" i="17"/>
  <c r="AD64" i="17"/>
  <c r="AC64" i="17"/>
  <c r="AB64" i="17"/>
  <c r="AA64" i="17"/>
  <c r="Z64" i="17"/>
  <c r="Y64" i="17"/>
  <c r="X64" i="17"/>
  <c r="W64" i="17"/>
  <c r="V64" i="17"/>
  <c r="U64" i="17"/>
  <c r="T64" i="17"/>
  <c r="S64" i="17"/>
  <c r="R64" i="17"/>
  <c r="Q64" i="17"/>
  <c r="P64" i="17"/>
  <c r="O64" i="17"/>
  <c r="N64" i="17"/>
  <c r="M64" i="17"/>
  <c r="L64" i="17"/>
  <c r="K64" i="17"/>
  <c r="J64" i="17"/>
  <c r="I64" i="17"/>
  <c r="H64" i="17"/>
  <c r="G64" i="17"/>
  <c r="F64" i="17"/>
  <c r="E64" i="17"/>
  <c r="D64" i="17"/>
  <c r="DC63" i="17"/>
  <c r="DB63" i="17"/>
  <c r="DA63" i="17"/>
  <c r="CZ63" i="17"/>
  <c r="CY63" i="17"/>
  <c r="CX63" i="17"/>
  <c r="CW63" i="17"/>
  <c r="CV63" i="17"/>
  <c r="CU63" i="17"/>
  <c r="CT63" i="17"/>
  <c r="CS63" i="17"/>
  <c r="CR63" i="17"/>
  <c r="CQ63" i="17"/>
  <c r="CP63" i="17"/>
  <c r="CO63" i="17"/>
  <c r="CN63" i="17"/>
  <c r="CM63" i="17"/>
  <c r="CL63" i="17"/>
  <c r="CK63" i="17"/>
  <c r="CJ63" i="17"/>
  <c r="CI63" i="17"/>
  <c r="CH63" i="17"/>
  <c r="CG63" i="17"/>
  <c r="CF63" i="17"/>
  <c r="CE63" i="17"/>
  <c r="CD63" i="17"/>
  <c r="CC63" i="17"/>
  <c r="CB63" i="17"/>
  <c r="CA63" i="17"/>
  <c r="BZ63" i="17"/>
  <c r="BY63" i="17"/>
  <c r="BX63" i="17"/>
  <c r="BW63" i="17"/>
  <c r="BV63" i="17"/>
  <c r="BU63" i="17"/>
  <c r="BT63" i="17"/>
  <c r="BS63" i="17"/>
  <c r="BR63" i="17"/>
  <c r="BQ63" i="17"/>
  <c r="BP63" i="17"/>
  <c r="BO63" i="17"/>
  <c r="BN63" i="17"/>
  <c r="BM63" i="17"/>
  <c r="BL63" i="17"/>
  <c r="BK63" i="17"/>
  <c r="BJ63" i="17"/>
  <c r="BI63" i="17"/>
  <c r="BH63" i="17"/>
  <c r="BG63" i="17"/>
  <c r="BF63" i="17"/>
  <c r="BE63" i="17"/>
  <c r="BD63" i="17"/>
  <c r="BC63" i="17"/>
  <c r="BB63" i="17"/>
  <c r="BA63" i="17"/>
  <c r="AZ63" i="17"/>
  <c r="AY63" i="17"/>
  <c r="AX63" i="17"/>
  <c r="AW63" i="17"/>
  <c r="AV63" i="17"/>
  <c r="AU63" i="17"/>
  <c r="AT63" i="17"/>
  <c r="AS63" i="17"/>
  <c r="AR63" i="17"/>
  <c r="AQ63" i="17"/>
  <c r="AP63" i="17"/>
  <c r="AO63" i="17"/>
  <c r="AN63" i="17"/>
  <c r="AM63" i="17"/>
  <c r="AL63" i="17"/>
  <c r="AK63" i="17"/>
  <c r="AJ63" i="17"/>
  <c r="AI63" i="17"/>
  <c r="AH63" i="17"/>
  <c r="AG63" i="17"/>
  <c r="AF63" i="17"/>
  <c r="AE63" i="17"/>
  <c r="AD63" i="17"/>
  <c r="AC63" i="17"/>
  <c r="AB63" i="17"/>
  <c r="AA63" i="17"/>
  <c r="Z63" i="17"/>
  <c r="Y63" i="17"/>
  <c r="X63" i="17"/>
  <c r="W63" i="17"/>
  <c r="V63" i="17"/>
  <c r="U63" i="17"/>
  <c r="T63" i="17"/>
  <c r="S63" i="17"/>
  <c r="R63" i="17"/>
  <c r="Q63" i="17"/>
  <c r="P63" i="17"/>
  <c r="O63" i="17"/>
  <c r="N63" i="17"/>
  <c r="M63" i="17"/>
  <c r="L63" i="17"/>
  <c r="K63" i="17"/>
  <c r="J63" i="17"/>
  <c r="I63" i="17"/>
  <c r="H63" i="17"/>
  <c r="G63" i="17"/>
  <c r="F63" i="17"/>
  <c r="E63" i="17"/>
  <c r="D63" i="17"/>
  <c r="DC62" i="17"/>
  <c r="DB62" i="17"/>
  <c r="DA62" i="17"/>
  <c r="CZ62" i="17"/>
  <c r="CY62" i="17"/>
  <c r="CX62" i="17"/>
  <c r="CW62" i="17"/>
  <c r="CV62" i="17"/>
  <c r="CU62" i="17"/>
  <c r="CT62" i="17"/>
  <c r="CS62" i="17"/>
  <c r="CR62" i="17"/>
  <c r="CQ62" i="17"/>
  <c r="CP62" i="17"/>
  <c r="CO62" i="17"/>
  <c r="CN62" i="17"/>
  <c r="CM62" i="17"/>
  <c r="CL62" i="17"/>
  <c r="CK62" i="17"/>
  <c r="CJ62" i="17"/>
  <c r="CI62" i="17"/>
  <c r="CH62" i="17"/>
  <c r="CG62" i="17"/>
  <c r="CF62" i="17"/>
  <c r="CE62" i="17"/>
  <c r="CD62" i="17"/>
  <c r="CC62" i="17"/>
  <c r="CB62" i="17"/>
  <c r="CA62" i="17"/>
  <c r="BZ62" i="17"/>
  <c r="BY62" i="17"/>
  <c r="BX62" i="17"/>
  <c r="BW62" i="17"/>
  <c r="BV62" i="17"/>
  <c r="BU62" i="17"/>
  <c r="BT62" i="17"/>
  <c r="BS62" i="17"/>
  <c r="BR62" i="17"/>
  <c r="BQ62" i="17"/>
  <c r="BP62" i="17"/>
  <c r="BO62" i="17"/>
  <c r="BN62" i="17"/>
  <c r="BM62" i="17"/>
  <c r="BL62" i="17"/>
  <c r="BK62" i="17"/>
  <c r="BJ62" i="17"/>
  <c r="BI62" i="17"/>
  <c r="BH62" i="17"/>
  <c r="BG62" i="17"/>
  <c r="BF62" i="17"/>
  <c r="BE62" i="17"/>
  <c r="BD62" i="17"/>
  <c r="BC62" i="17"/>
  <c r="BB62" i="17"/>
  <c r="BA62" i="17"/>
  <c r="AZ62" i="17"/>
  <c r="AY62" i="17"/>
  <c r="AX62" i="17"/>
  <c r="AW62" i="17"/>
  <c r="AV62" i="17"/>
  <c r="AU62" i="17"/>
  <c r="AT62" i="17"/>
  <c r="AS62" i="17"/>
  <c r="AR62" i="17"/>
  <c r="AQ62" i="17"/>
  <c r="AP62" i="17"/>
  <c r="AO62" i="17"/>
  <c r="AN62" i="17"/>
  <c r="AM62" i="17"/>
  <c r="AL62" i="17"/>
  <c r="AK62" i="17"/>
  <c r="AJ62" i="17"/>
  <c r="AI62" i="17"/>
  <c r="AH62" i="17"/>
  <c r="AG62" i="17"/>
  <c r="AF62" i="17"/>
  <c r="AE62" i="17"/>
  <c r="AD62" i="17"/>
  <c r="AC62" i="17"/>
  <c r="AB62" i="17"/>
  <c r="AA62" i="17"/>
  <c r="Z62" i="17"/>
  <c r="Y62" i="17"/>
  <c r="X62" i="17"/>
  <c r="W62" i="17"/>
  <c r="V62" i="17"/>
  <c r="U62" i="17"/>
  <c r="T62" i="17"/>
  <c r="S62" i="17"/>
  <c r="R62" i="17"/>
  <c r="Q62" i="17"/>
  <c r="P62" i="17"/>
  <c r="O62" i="17"/>
  <c r="N62" i="17"/>
  <c r="M62" i="17"/>
  <c r="L62" i="17"/>
  <c r="K62" i="17"/>
  <c r="J62" i="17"/>
  <c r="I62" i="17"/>
  <c r="H62" i="17"/>
  <c r="G62" i="17"/>
  <c r="F62" i="17"/>
  <c r="E62" i="17"/>
  <c r="D62" i="17"/>
  <c r="DC61" i="17"/>
  <c r="DB61" i="17"/>
  <c r="DA61" i="17"/>
  <c r="CZ61" i="17"/>
  <c r="CY61" i="17"/>
  <c r="CX61" i="17"/>
  <c r="CW61" i="17"/>
  <c r="CV61" i="17"/>
  <c r="CU61" i="17"/>
  <c r="CT61" i="17"/>
  <c r="CS61" i="17"/>
  <c r="CR61" i="17"/>
  <c r="CQ61" i="17"/>
  <c r="CP61" i="17"/>
  <c r="CO61" i="17"/>
  <c r="CN61" i="17"/>
  <c r="CM61" i="17"/>
  <c r="CL61" i="17"/>
  <c r="CK61" i="17"/>
  <c r="CJ61" i="17"/>
  <c r="CI61" i="17"/>
  <c r="CH61" i="17"/>
  <c r="CG61" i="17"/>
  <c r="CF61" i="17"/>
  <c r="CE61" i="17"/>
  <c r="CD61" i="17"/>
  <c r="CC61" i="17"/>
  <c r="CB61" i="17"/>
  <c r="CA61" i="17"/>
  <c r="BZ61" i="17"/>
  <c r="BY61" i="17"/>
  <c r="BX61" i="17"/>
  <c r="BW61" i="17"/>
  <c r="BV61" i="17"/>
  <c r="BU61" i="17"/>
  <c r="BT61" i="17"/>
  <c r="BS61" i="17"/>
  <c r="BR61" i="17"/>
  <c r="BQ61" i="17"/>
  <c r="BP61" i="17"/>
  <c r="BO61" i="17"/>
  <c r="BN61" i="17"/>
  <c r="BM61" i="17"/>
  <c r="BL61" i="17"/>
  <c r="BK61" i="17"/>
  <c r="BJ61" i="17"/>
  <c r="BI61" i="17"/>
  <c r="BH61" i="17"/>
  <c r="BG61" i="17"/>
  <c r="BF61" i="17"/>
  <c r="BE61" i="17"/>
  <c r="BD61" i="17"/>
  <c r="BC61" i="17"/>
  <c r="BB61" i="17"/>
  <c r="BA61" i="17"/>
  <c r="AZ61" i="17"/>
  <c r="AY61" i="17"/>
  <c r="AX61" i="17"/>
  <c r="AW61" i="17"/>
  <c r="AV61" i="17"/>
  <c r="AU61" i="17"/>
  <c r="AT61" i="17"/>
  <c r="AS61" i="17"/>
  <c r="AR61" i="17"/>
  <c r="AQ61" i="17"/>
  <c r="AP61" i="17"/>
  <c r="AO61" i="17"/>
  <c r="AN61" i="17"/>
  <c r="AM61" i="17"/>
  <c r="AL61" i="17"/>
  <c r="AK61" i="17"/>
  <c r="AJ61" i="17"/>
  <c r="AI61" i="17"/>
  <c r="AH61" i="17"/>
  <c r="AG61" i="17"/>
  <c r="AF61" i="17"/>
  <c r="AE61" i="17"/>
  <c r="AD61" i="17"/>
  <c r="AC61" i="17"/>
  <c r="AB61" i="17"/>
  <c r="AA61" i="17"/>
  <c r="Z61" i="17"/>
  <c r="Y61" i="17"/>
  <c r="X61" i="17"/>
  <c r="W61" i="17"/>
  <c r="V61" i="17"/>
  <c r="U61" i="17"/>
  <c r="T61" i="17"/>
  <c r="S61" i="17"/>
  <c r="R61" i="17"/>
  <c r="Q61" i="17"/>
  <c r="P61" i="17"/>
  <c r="O61" i="17"/>
  <c r="N61" i="17"/>
  <c r="M61" i="17"/>
  <c r="L61" i="17"/>
  <c r="K61" i="17"/>
  <c r="J61" i="17"/>
  <c r="I61" i="17"/>
  <c r="H61" i="17"/>
  <c r="G61" i="17"/>
  <c r="F61" i="17"/>
  <c r="E61" i="17"/>
  <c r="D61" i="17"/>
  <c r="DC60" i="17"/>
  <c r="DB60" i="17"/>
  <c r="DA60" i="17"/>
  <c r="CZ60" i="17"/>
  <c r="CY60" i="17"/>
  <c r="CX60" i="17"/>
  <c r="CW60" i="17"/>
  <c r="CV60" i="17"/>
  <c r="CU60" i="17"/>
  <c r="CT60" i="17"/>
  <c r="CS60" i="17"/>
  <c r="CR60" i="17"/>
  <c r="CQ60" i="17"/>
  <c r="CP60" i="17"/>
  <c r="CO60" i="17"/>
  <c r="CN60" i="17"/>
  <c r="CM60" i="17"/>
  <c r="CL60" i="17"/>
  <c r="CK60" i="17"/>
  <c r="CJ60" i="17"/>
  <c r="CI60" i="17"/>
  <c r="CH60" i="17"/>
  <c r="CG60" i="17"/>
  <c r="CF60" i="17"/>
  <c r="CE60" i="17"/>
  <c r="CD60" i="17"/>
  <c r="CC60" i="17"/>
  <c r="CB60" i="17"/>
  <c r="CA60" i="17"/>
  <c r="BZ60" i="17"/>
  <c r="BY60" i="17"/>
  <c r="BX60" i="17"/>
  <c r="BW60" i="17"/>
  <c r="BV60" i="17"/>
  <c r="BU60" i="17"/>
  <c r="BT60" i="17"/>
  <c r="BS60" i="17"/>
  <c r="BR60" i="17"/>
  <c r="BQ60" i="17"/>
  <c r="BP60" i="17"/>
  <c r="BO60" i="17"/>
  <c r="BN60" i="17"/>
  <c r="BM60" i="17"/>
  <c r="BL60" i="17"/>
  <c r="BK60" i="17"/>
  <c r="BJ60" i="17"/>
  <c r="BI60" i="17"/>
  <c r="BH60" i="17"/>
  <c r="BG60" i="17"/>
  <c r="BF60" i="17"/>
  <c r="BE60" i="17"/>
  <c r="BD60" i="17"/>
  <c r="BC60" i="17"/>
  <c r="BB60" i="17"/>
  <c r="BA60" i="17"/>
  <c r="AZ60" i="17"/>
  <c r="AY60" i="17"/>
  <c r="AX60" i="17"/>
  <c r="AW60" i="17"/>
  <c r="AV60" i="17"/>
  <c r="AU60" i="17"/>
  <c r="AT60" i="17"/>
  <c r="AS60" i="17"/>
  <c r="AR60" i="17"/>
  <c r="AQ60" i="17"/>
  <c r="AP60" i="17"/>
  <c r="AO60" i="17"/>
  <c r="AN60" i="17"/>
  <c r="AM60" i="17"/>
  <c r="AL60" i="17"/>
  <c r="AK60" i="17"/>
  <c r="AJ60" i="17"/>
  <c r="AI60" i="17"/>
  <c r="AH60" i="17"/>
  <c r="AG60" i="17"/>
  <c r="AF60" i="17"/>
  <c r="AE60" i="17"/>
  <c r="AD60" i="17"/>
  <c r="AC60" i="17"/>
  <c r="AB60" i="17"/>
  <c r="AA60" i="17"/>
  <c r="Z60" i="17"/>
  <c r="Y60" i="17"/>
  <c r="X60" i="17"/>
  <c r="W60" i="17"/>
  <c r="V60" i="17"/>
  <c r="U60" i="17"/>
  <c r="T60" i="17"/>
  <c r="S60" i="17"/>
  <c r="R60" i="17"/>
  <c r="Q60" i="17"/>
  <c r="P60" i="17"/>
  <c r="O60" i="17"/>
  <c r="N60" i="17"/>
  <c r="M60" i="17"/>
  <c r="L60" i="17"/>
  <c r="K60" i="17"/>
  <c r="J60" i="17"/>
  <c r="I60" i="17"/>
  <c r="H60" i="17"/>
  <c r="G60" i="17"/>
  <c r="F60" i="17"/>
  <c r="E60" i="17"/>
  <c r="D60" i="17"/>
  <c r="DC59" i="17"/>
  <c r="DB59" i="17"/>
  <c r="DA59" i="17"/>
  <c r="CZ59" i="17"/>
  <c r="CY59" i="17"/>
  <c r="CX59" i="17"/>
  <c r="CW59" i="17"/>
  <c r="CV59" i="17"/>
  <c r="CU59" i="17"/>
  <c r="CT59" i="17"/>
  <c r="CS59" i="17"/>
  <c r="CR59" i="17"/>
  <c r="CQ59" i="17"/>
  <c r="CP59" i="17"/>
  <c r="CO59" i="17"/>
  <c r="CN59" i="17"/>
  <c r="CM59" i="17"/>
  <c r="CL59" i="17"/>
  <c r="CK59" i="17"/>
  <c r="CJ59" i="17"/>
  <c r="CI59" i="17"/>
  <c r="CH59" i="17"/>
  <c r="CG59" i="17"/>
  <c r="CF59" i="17"/>
  <c r="CE59" i="17"/>
  <c r="CD59" i="17"/>
  <c r="CC59" i="17"/>
  <c r="CB59" i="17"/>
  <c r="CA59" i="17"/>
  <c r="BZ59" i="17"/>
  <c r="BY59" i="17"/>
  <c r="BX59" i="17"/>
  <c r="BW59" i="17"/>
  <c r="BV59" i="17"/>
  <c r="BU59" i="17"/>
  <c r="BT59" i="17"/>
  <c r="BS59" i="17"/>
  <c r="BR59" i="17"/>
  <c r="BQ59" i="17"/>
  <c r="BP59" i="17"/>
  <c r="BO59" i="17"/>
  <c r="BN59" i="17"/>
  <c r="BM59" i="17"/>
  <c r="BL59" i="17"/>
  <c r="BK59" i="17"/>
  <c r="BJ59" i="17"/>
  <c r="BI59" i="17"/>
  <c r="BH59" i="17"/>
  <c r="BG59" i="17"/>
  <c r="BF59" i="17"/>
  <c r="BE59" i="17"/>
  <c r="BD59" i="17"/>
  <c r="BC59" i="17"/>
  <c r="BB59" i="17"/>
  <c r="BA59" i="17"/>
  <c r="AZ59" i="17"/>
  <c r="AY59" i="17"/>
  <c r="AX59" i="17"/>
  <c r="AW59" i="17"/>
  <c r="AV59" i="17"/>
  <c r="AU59" i="17"/>
  <c r="AT59" i="17"/>
  <c r="AS59" i="17"/>
  <c r="AR59" i="17"/>
  <c r="AQ59" i="17"/>
  <c r="AP59" i="17"/>
  <c r="AO59" i="17"/>
  <c r="AN59" i="17"/>
  <c r="AM59" i="17"/>
  <c r="AL59" i="17"/>
  <c r="AK59" i="17"/>
  <c r="AJ59" i="17"/>
  <c r="AI59" i="17"/>
  <c r="AH59" i="17"/>
  <c r="AG59" i="17"/>
  <c r="AF59" i="17"/>
  <c r="AE59" i="17"/>
  <c r="AD59" i="17"/>
  <c r="AC59" i="17"/>
  <c r="AB59" i="17"/>
  <c r="AA59" i="17"/>
  <c r="Z59" i="17"/>
  <c r="Y59" i="17"/>
  <c r="X59" i="17"/>
  <c r="W59" i="17"/>
  <c r="V59" i="17"/>
  <c r="U59" i="17"/>
  <c r="T59" i="17"/>
  <c r="S59" i="17"/>
  <c r="R59" i="17"/>
  <c r="Q59" i="17"/>
  <c r="P59" i="17"/>
  <c r="O59" i="17"/>
  <c r="N59" i="17"/>
  <c r="M59" i="17"/>
  <c r="L59" i="17"/>
  <c r="K59" i="17"/>
  <c r="J59" i="17"/>
  <c r="I59" i="17"/>
  <c r="H59" i="17"/>
  <c r="G59" i="17"/>
  <c r="F59" i="17"/>
  <c r="E59" i="17"/>
  <c r="D59" i="17"/>
  <c r="DC58" i="17"/>
  <c r="DB58" i="17"/>
  <c r="DA58" i="17"/>
  <c r="CZ58" i="17"/>
  <c r="CY58" i="17"/>
  <c r="CX58" i="17"/>
  <c r="CW58" i="17"/>
  <c r="CV58" i="17"/>
  <c r="CU58" i="17"/>
  <c r="CT58" i="17"/>
  <c r="CS58" i="17"/>
  <c r="CR58" i="17"/>
  <c r="CQ58" i="17"/>
  <c r="CP58" i="17"/>
  <c r="CO58" i="17"/>
  <c r="CN58" i="17"/>
  <c r="CM58" i="17"/>
  <c r="CL58" i="17"/>
  <c r="CK58" i="17"/>
  <c r="CJ58" i="17"/>
  <c r="CI58" i="17"/>
  <c r="CH58" i="17"/>
  <c r="CG58" i="17"/>
  <c r="CF58" i="17"/>
  <c r="CE58" i="17"/>
  <c r="CD58" i="17"/>
  <c r="CC58" i="17"/>
  <c r="CB58" i="17"/>
  <c r="CA58" i="17"/>
  <c r="BZ58" i="17"/>
  <c r="BY58" i="17"/>
  <c r="BX58" i="17"/>
  <c r="BW58" i="17"/>
  <c r="BV58" i="17"/>
  <c r="BU58" i="17"/>
  <c r="BT58" i="17"/>
  <c r="BS58" i="17"/>
  <c r="BR58" i="17"/>
  <c r="BQ58" i="17"/>
  <c r="BP58" i="17"/>
  <c r="BO58" i="17"/>
  <c r="BN58" i="17"/>
  <c r="BM58" i="17"/>
  <c r="BL58" i="17"/>
  <c r="BK58" i="17"/>
  <c r="BJ58" i="17"/>
  <c r="BI58" i="17"/>
  <c r="BH58" i="17"/>
  <c r="BG58" i="17"/>
  <c r="BF58" i="17"/>
  <c r="BE58" i="17"/>
  <c r="BD58" i="17"/>
  <c r="BC58" i="17"/>
  <c r="BB58" i="17"/>
  <c r="BA58" i="17"/>
  <c r="AZ58" i="17"/>
  <c r="AY58" i="17"/>
  <c r="AX58" i="17"/>
  <c r="AW58" i="17"/>
  <c r="AV58" i="17"/>
  <c r="AU58" i="17"/>
  <c r="AT58" i="17"/>
  <c r="AS58" i="17"/>
  <c r="AR58" i="17"/>
  <c r="AQ58" i="17"/>
  <c r="AP58" i="17"/>
  <c r="AO58" i="17"/>
  <c r="AN58" i="17"/>
  <c r="AM58" i="17"/>
  <c r="AL58" i="17"/>
  <c r="AK58" i="17"/>
  <c r="AJ58" i="17"/>
  <c r="AI58" i="17"/>
  <c r="AH58" i="17"/>
  <c r="AG58" i="17"/>
  <c r="AF58" i="17"/>
  <c r="AE58" i="17"/>
  <c r="AD58" i="17"/>
  <c r="AC58" i="17"/>
  <c r="AB58" i="17"/>
  <c r="AA58" i="17"/>
  <c r="Z58" i="17"/>
  <c r="Y58" i="17"/>
  <c r="X58" i="17"/>
  <c r="W58" i="17"/>
  <c r="V58" i="17"/>
  <c r="U58" i="17"/>
  <c r="T58" i="17"/>
  <c r="S58" i="17"/>
  <c r="R58" i="17"/>
  <c r="Q58" i="17"/>
  <c r="P58" i="17"/>
  <c r="O58" i="17"/>
  <c r="N58" i="17"/>
  <c r="M58" i="17"/>
  <c r="L58" i="17"/>
  <c r="K58" i="17"/>
  <c r="J58" i="17"/>
  <c r="I58" i="17"/>
  <c r="H58" i="17"/>
  <c r="G58" i="17"/>
  <c r="F58" i="17"/>
  <c r="E58" i="17"/>
  <c r="D58" i="17"/>
  <c r="DC57" i="17"/>
  <c r="DB57" i="17"/>
  <c r="DA57" i="17"/>
  <c r="CZ57" i="17"/>
  <c r="CY57" i="17"/>
  <c r="CX57" i="17"/>
  <c r="CW57" i="17"/>
  <c r="CV57" i="17"/>
  <c r="CU57" i="17"/>
  <c r="CT57" i="17"/>
  <c r="CS57" i="17"/>
  <c r="CR57" i="17"/>
  <c r="CQ57" i="17"/>
  <c r="CP57" i="17"/>
  <c r="CO57" i="17"/>
  <c r="CN57" i="17"/>
  <c r="CM57" i="17"/>
  <c r="CL57" i="17"/>
  <c r="CK57" i="17"/>
  <c r="CJ57" i="17"/>
  <c r="CI57" i="17"/>
  <c r="CH57" i="17"/>
  <c r="CG57" i="17"/>
  <c r="CF57" i="17"/>
  <c r="CE57" i="17"/>
  <c r="CD57" i="17"/>
  <c r="CC57" i="17"/>
  <c r="CB57" i="17"/>
  <c r="CA57" i="17"/>
  <c r="BZ57" i="17"/>
  <c r="BY57" i="17"/>
  <c r="BX57" i="17"/>
  <c r="BW57" i="17"/>
  <c r="BV57" i="17"/>
  <c r="BU57" i="17"/>
  <c r="BT57" i="17"/>
  <c r="BS57" i="17"/>
  <c r="BR57" i="17"/>
  <c r="BQ57" i="17"/>
  <c r="BP57" i="17"/>
  <c r="BO57" i="17"/>
  <c r="BN57" i="17"/>
  <c r="BM57" i="17"/>
  <c r="BL57" i="17"/>
  <c r="BK57" i="17"/>
  <c r="BJ57" i="17"/>
  <c r="BI57" i="17"/>
  <c r="BH57" i="17"/>
  <c r="BG57" i="17"/>
  <c r="BF57" i="17"/>
  <c r="BE57" i="17"/>
  <c r="BD57" i="17"/>
  <c r="BC57" i="17"/>
  <c r="BB57" i="17"/>
  <c r="BA57" i="17"/>
  <c r="AZ57" i="17"/>
  <c r="AY57" i="17"/>
  <c r="AX57" i="17"/>
  <c r="AW57" i="17"/>
  <c r="AV57" i="17"/>
  <c r="AU57" i="17"/>
  <c r="AT57" i="17"/>
  <c r="AS57" i="17"/>
  <c r="AR57" i="17"/>
  <c r="AQ57" i="17"/>
  <c r="AP57" i="17"/>
  <c r="AO57" i="17"/>
  <c r="AN57" i="17"/>
  <c r="AM57" i="17"/>
  <c r="AL57" i="17"/>
  <c r="AK57" i="17"/>
  <c r="AJ57" i="17"/>
  <c r="AI57" i="17"/>
  <c r="AH57" i="17"/>
  <c r="AG57" i="17"/>
  <c r="AF57" i="17"/>
  <c r="AE57" i="17"/>
  <c r="AD57" i="17"/>
  <c r="AC57" i="17"/>
  <c r="AB57" i="17"/>
  <c r="AA57" i="17"/>
  <c r="Z57" i="17"/>
  <c r="Y57" i="17"/>
  <c r="X57" i="17"/>
  <c r="W57" i="17"/>
  <c r="V57" i="17"/>
  <c r="U57" i="17"/>
  <c r="T57" i="17"/>
  <c r="S57" i="17"/>
  <c r="R57" i="17"/>
  <c r="Q57" i="17"/>
  <c r="P57" i="17"/>
  <c r="O57" i="17"/>
  <c r="N57" i="17"/>
  <c r="M57" i="17"/>
  <c r="L57" i="17"/>
  <c r="K57" i="17"/>
  <c r="J57" i="17"/>
  <c r="I57" i="17"/>
  <c r="H57" i="17"/>
  <c r="G57" i="17"/>
  <c r="F57" i="17"/>
  <c r="E57" i="17"/>
  <c r="D57" i="17"/>
  <c r="DC56" i="17"/>
  <c r="DB56" i="17"/>
  <c r="DA56" i="17"/>
  <c r="CZ56" i="17"/>
  <c r="CY56" i="17"/>
  <c r="CX56" i="17"/>
  <c r="CW56" i="17"/>
  <c r="CV56" i="17"/>
  <c r="CU56" i="17"/>
  <c r="CT56" i="17"/>
  <c r="CS56" i="17"/>
  <c r="CR56" i="17"/>
  <c r="CQ56" i="17"/>
  <c r="CP56" i="17"/>
  <c r="CO56" i="17"/>
  <c r="CN56" i="17"/>
  <c r="CM56" i="17"/>
  <c r="CL56" i="17"/>
  <c r="CK56" i="17"/>
  <c r="CJ56" i="17"/>
  <c r="CI56" i="17"/>
  <c r="CH56" i="17"/>
  <c r="CG56" i="17"/>
  <c r="CF56" i="17"/>
  <c r="CE56" i="17"/>
  <c r="CD56" i="17"/>
  <c r="CC56" i="17"/>
  <c r="CB56" i="17"/>
  <c r="CA56" i="17"/>
  <c r="BZ56" i="17"/>
  <c r="BY56" i="17"/>
  <c r="BX56" i="17"/>
  <c r="BW56" i="17"/>
  <c r="BV56" i="17"/>
  <c r="BU56" i="17"/>
  <c r="BT56" i="17"/>
  <c r="BS56" i="17"/>
  <c r="BR56" i="17"/>
  <c r="BQ56" i="17"/>
  <c r="BP56" i="17"/>
  <c r="BO56" i="17"/>
  <c r="BN56" i="17"/>
  <c r="BM56" i="17"/>
  <c r="BL56" i="17"/>
  <c r="BK56" i="17"/>
  <c r="BJ56" i="17"/>
  <c r="BI56" i="17"/>
  <c r="BH56" i="17"/>
  <c r="BG56" i="17"/>
  <c r="BF56" i="17"/>
  <c r="BE56" i="17"/>
  <c r="BD56" i="17"/>
  <c r="BC56" i="17"/>
  <c r="BB56" i="17"/>
  <c r="BA56" i="17"/>
  <c r="AZ56" i="17"/>
  <c r="AY56" i="17"/>
  <c r="AX56" i="17"/>
  <c r="AW56" i="17"/>
  <c r="AV56" i="17"/>
  <c r="AU56" i="17"/>
  <c r="AT56" i="17"/>
  <c r="AS56" i="17"/>
  <c r="AR56" i="17"/>
  <c r="AQ56" i="17"/>
  <c r="AP56" i="17"/>
  <c r="AO56" i="17"/>
  <c r="AN56" i="17"/>
  <c r="AM56" i="17"/>
  <c r="AL56" i="17"/>
  <c r="AK56" i="17"/>
  <c r="AJ56" i="17"/>
  <c r="AI56" i="17"/>
  <c r="AH56" i="17"/>
  <c r="AG56" i="17"/>
  <c r="AF56" i="17"/>
  <c r="AE56" i="17"/>
  <c r="AD56" i="17"/>
  <c r="AC56" i="17"/>
  <c r="AB56" i="17"/>
  <c r="AA56" i="17"/>
  <c r="Z56" i="17"/>
  <c r="Y56" i="17"/>
  <c r="X56" i="17"/>
  <c r="W56" i="17"/>
  <c r="V56" i="17"/>
  <c r="U56" i="17"/>
  <c r="T56" i="17"/>
  <c r="S56" i="17"/>
  <c r="R56" i="17"/>
  <c r="Q56" i="17"/>
  <c r="P56" i="17"/>
  <c r="O56" i="17"/>
  <c r="N56" i="17"/>
  <c r="M56" i="17"/>
  <c r="L56" i="17"/>
  <c r="K56" i="17"/>
  <c r="J56" i="17"/>
  <c r="I56" i="17"/>
  <c r="H56" i="17"/>
  <c r="G56" i="17"/>
  <c r="F56" i="17"/>
  <c r="E56" i="17"/>
  <c r="D56" i="17"/>
  <c r="DC55" i="17"/>
  <c r="DB55" i="17"/>
  <c r="DA55" i="17"/>
  <c r="CZ55" i="17"/>
  <c r="CY55" i="17"/>
  <c r="CX55" i="17"/>
  <c r="CW55" i="17"/>
  <c r="CV55" i="17"/>
  <c r="CU55" i="17"/>
  <c r="CT55" i="17"/>
  <c r="CS55" i="17"/>
  <c r="CR55" i="17"/>
  <c r="CQ55" i="17"/>
  <c r="CP55" i="17"/>
  <c r="CO55" i="17"/>
  <c r="CN55" i="17"/>
  <c r="CM55" i="17"/>
  <c r="CL55" i="17"/>
  <c r="CK55" i="17"/>
  <c r="CJ55" i="17"/>
  <c r="CI55" i="17"/>
  <c r="CH55" i="17"/>
  <c r="CG55" i="17"/>
  <c r="CF55" i="17"/>
  <c r="CE55" i="17"/>
  <c r="CD55" i="17"/>
  <c r="CC55" i="17"/>
  <c r="CB55" i="17"/>
  <c r="CA55" i="17"/>
  <c r="BZ55" i="17"/>
  <c r="BY55" i="17"/>
  <c r="BX55" i="17"/>
  <c r="BW55" i="17"/>
  <c r="BV55" i="17"/>
  <c r="BU55" i="17"/>
  <c r="BT55" i="17"/>
  <c r="BS55" i="17"/>
  <c r="BR55" i="17"/>
  <c r="BQ55" i="17"/>
  <c r="BP55" i="17"/>
  <c r="BO55" i="17"/>
  <c r="BN55" i="17"/>
  <c r="BM55" i="17"/>
  <c r="BL55" i="17"/>
  <c r="BK55" i="17"/>
  <c r="BJ55" i="17"/>
  <c r="BI55" i="17"/>
  <c r="BH55" i="17"/>
  <c r="BG55" i="17"/>
  <c r="BF55" i="17"/>
  <c r="BE55" i="17"/>
  <c r="BD55" i="17"/>
  <c r="BC55" i="17"/>
  <c r="BB55" i="17"/>
  <c r="BA55" i="17"/>
  <c r="AZ55" i="17"/>
  <c r="AY55" i="17"/>
  <c r="AX55" i="17"/>
  <c r="AW55" i="17"/>
  <c r="AV55" i="17"/>
  <c r="AU55" i="17"/>
  <c r="AT55" i="17"/>
  <c r="AS55" i="17"/>
  <c r="AR55" i="17"/>
  <c r="AQ55" i="17"/>
  <c r="AP55" i="17"/>
  <c r="AO55" i="17"/>
  <c r="AN55" i="17"/>
  <c r="AM55" i="17"/>
  <c r="AL55" i="17"/>
  <c r="AK55" i="17"/>
  <c r="AJ55" i="17"/>
  <c r="AI55" i="17"/>
  <c r="AH55" i="17"/>
  <c r="AG55" i="17"/>
  <c r="AF55" i="17"/>
  <c r="AE55" i="17"/>
  <c r="AD55" i="17"/>
  <c r="AC55" i="17"/>
  <c r="AB55" i="17"/>
  <c r="AA55" i="17"/>
  <c r="Z55" i="17"/>
  <c r="Y55" i="17"/>
  <c r="X55" i="17"/>
  <c r="W55" i="17"/>
  <c r="V55" i="17"/>
  <c r="U55" i="17"/>
  <c r="T55" i="17"/>
  <c r="S55" i="17"/>
  <c r="R55" i="17"/>
  <c r="Q55" i="17"/>
  <c r="P55" i="17"/>
  <c r="O55" i="17"/>
  <c r="N55" i="17"/>
  <c r="M55" i="17"/>
  <c r="L55" i="17"/>
  <c r="K55" i="17"/>
  <c r="J55" i="17"/>
  <c r="I55" i="17"/>
  <c r="H55" i="17"/>
  <c r="G55" i="17"/>
  <c r="F55" i="17"/>
  <c r="E55" i="17"/>
  <c r="D55" i="17"/>
  <c r="DC54" i="17"/>
  <c r="DB54" i="17"/>
  <c r="DA54" i="17"/>
  <c r="CZ54" i="17"/>
  <c r="CY54" i="17"/>
  <c r="CX54" i="17"/>
  <c r="CW54" i="17"/>
  <c r="CV54" i="17"/>
  <c r="CU54" i="17"/>
  <c r="CT54" i="17"/>
  <c r="CS54" i="17"/>
  <c r="CR54" i="17"/>
  <c r="CQ54" i="17"/>
  <c r="CP54" i="17"/>
  <c r="CO54" i="17"/>
  <c r="CN54" i="17"/>
  <c r="CM54" i="17"/>
  <c r="CL54" i="17"/>
  <c r="CK54" i="17"/>
  <c r="CJ54" i="17"/>
  <c r="CI54" i="17"/>
  <c r="CH54" i="17"/>
  <c r="CG54" i="17"/>
  <c r="CF54" i="17"/>
  <c r="CE54" i="17"/>
  <c r="CD54" i="17"/>
  <c r="CC54" i="17"/>
  <c r="CB54" i="17"/>
  <c r="CA54" i="17"/>
  <c r="BZ54" i="17"/>
  <c r="BY54" i="17"/>
  <c r="BX54" i="17"/>
  <c r="BW54" i="17"/>
  <c r="BV54" i="17"/>
  <c r="BU54" i="17"/>
  <c r="BT54" i="17"/>
  <c r="BS54" i="17"/>
  <c r="BR54" i="17"/>
  <c r="BQ54" i="17"/>
  <c r="BP54" i="17"/>
  <c r="BO54" i="17"/>
  <c r="BN54" i="17"/>
  <c r="BM54" i="17"/>
  <c r="BL54" i="17"/>
  <c r="BK54" i="17"/>
  <c r="BJ54" i="17"/>
  <c r="BI54" i="17"/>
  <c r="BH54" i="17"/>
  <c r="BG54" i="17"/>
  <c r="BF54" i="17"/>
  <c r="BE54" i="17"/>
  <c r="BD54" i="17"/>
  <c r="BC54" i="17"/>
  <c r="BB54" i="17"/>
  <c r="BA54" i="17"/>
  <c r="AZ54" i="17"/>
  <c r="AY54" i="17"/>
  <c r="AX54" i="17"/>
  <c r="AW54" i="17"/>
  <c r="AV54" i="17"/>
  <c r="AU54" i="17"/>
  <c r="AT54" i="17"/>
  <c r="AS54" i="17"/>
  <c r="AR54" i="17"/>
  <c r="AQ54" i="17"/>
  <c r="AP54" i="17"/>
  <c r="AO54" i="17"/>
  <c r="AN54" i="17"/>
  <c r="AM54" i="17"/>
  <c r="AL54" i="17"/>
  <c r="AK54" i="17"/>
  <c r="AJ54" i="17"/>
  <c r="AI54" i="17"/>
  <c r="AH54" i="17"/>
  <c r="AG54" i="17"/>
  <c r="AF54" i="17"/>
  <c r="AE54" i="17"/>
  <c r="AD54" i="17"/>
  <c r="AC54" i="17"/>
  <c r="AB54" i="17"/>
  <c r="AA54" i="17"/>
  <c r="Z54" i="17"/>
  <c r="Y54" i="17"/>
  <c r="X54" i="17"/>
  <c r="W54" i="17"/>
  <c r="V54" i="17"/>
  <c r="U54" i="17"/>
  <c r="T54" i="17"/>
  <c r="S54" i="17"/>
  <c r="R54" i="17"/>
  <c r="Q54" i="17"/>
  <c r="P54" i="17"/>
  <c r="O54" i="17"/>
  <c r="N54" i="17"/>
  <c r="M54" i="17"/>
  <c r="L54" i="17"/>
  <c r="K54" i="17"/>
  <c r="J54" i="17"/>
  <c r="I54" i="17"/>
  <c r="H54" i="17"/>
  <c r="G54" i="17"/>
  <c r="F54" i="17"/>
  <c r="E54" i="17"/>
  <c r="D54" i="17"/>
  <c r="DC53" i="17"/>
  <c r="DB53" i="17"/>
  <c r="DA53" i="17"/>
  <c r="CZ53" i="17"/>
  <c r="CY53" i="17"/>
  <c r="CX53" i="17"/>
  <c r="CW53" i="17"/>
  <c r="CV53" i="17"/>
  <c r="CU53" i="17"/>
  <c r="CT53" i="17"/>
  <c r="CS53" i="17"/>
  <c r="CR53" i="17"/>
  <c r="CQ53" i="17"/>
  <c r="CP53" i="17"/>
  <c r="CO53" i="17"/>
  <c r="CN53" i="17"/>
  <c r="CM53" i="17"/>
  <c r="CL53" i="17"/>
  <c r="CK53" i="17"/>
  <c r="CJ53" i="17"/>
  <c r="CI53" i="17"/>
  <c r="CH53" i="17"/>
  <c r="CG53" i="17"/>
  <c r="CF53" i="17"/>
  <c r="CE53" i="17"/>
  <c r="CD53" i="17"/>
  <c r="CC53" i="17"/>
  <c r="CB53" i="17"/>
  <c r="CA53" i="17"/>
  <c r="BZ53" i="17"/>
  <c r="BY53" i="17"/>
  <c r="BX53" i="17"/>
  <c r="BW53" i="17"/>
  <c r="BV53" i="17"/>
  <c r="BU53" i="17"/>
  <c r="BT53" i="17"/>
  <c r="BS53" i="17"/>
  <c r="BR53" i="17"/>
  <c r="BQ53" i="17"/>
  <c r="BP53" i="17"/>
  <c r="BO53" i="17"/>
  <c r="BN53" i="17"/>
  <c r="BM53" i="17"/>
  <c r="BL53" i="17"/>
  <c r="BK53" i="17"/>
  <c r="BJ53" i="17"/>
  <c r="BI53" i="17"/>
  <c r="BH53" i="17"/>
  <c r="BG53" i="17"/>
  <c r="BF53" i="17"/>
  <c r="BE53" i="17"/>
  <c r="BD53" i="17"/>
  <c r="BC53" i="17"/>
  <c r="BB53" i="17"/>
  <c r="BA53" i="17"/>
  <c r="AZ53" i="17"/>
  <c r="AY53" i="17"/>
  <c r="AX53" i="17"/>
  <c r="AW53" i="17"/>
  <c r="AV53" i="17"/>
  <c r="AU53" i="17"/>
  <c r="AT53" i="17"/>
  <c r="AS53" i="17"/>
  <c r="AR53" i="17"/>
  <c r="AQ53" i="17"/>
  <c r="AP53" i="17"/>
  <c r="AO53" i="17"/>
  <c r="AN53" i="17"/>
  <c r="AM53" i="17"/>
  <c r="AL53" i="17"/>
  <c r="AK53" i="17"/>
  <c r="AJ53" i="17"/>
  <c r="AI53" i="17"/>
  <c r="AH53" i="17"/>
  <c r="AG53" i="17"/>
  <c r="AF53" i="17"/>
  <c r="AE53" i="17"/>
  <c r="AD53" i="17"/>
  <c r="AC53" i="17"/>
  <c r="AB53" i="17"/>
  <c r="AA53" i="17"/>
  <c r="Z53" i="17"/>
  <c r="Y53" i="17"/>
  <c r="X53" i="17"/>
  <c r="W53" i="17"/>
  <c r="V53" i="17"/>
  <c r="U53" i="17"/>
  <c r="T53" i="17"/>
  <c r="S53" i="17"/>
  <c r="R53" i="17"/>
  <c r="Q53" i="17"/>
  <c r="P53" i="17"/>
  <c r="O53" i="17"/>
  <c r="N53" i="17"/>
  <c r="M53" i="17"/>
  <c r="L53" i="17"/>
  <c r="K53" i="17"/>
  <c r="J53" i="17"/>
  <c r="I53" i="17"/>
  <c r="H53" i="17"/>
  <c r="G53" i="17"/>
  <c r="F53" i="17"/>
  <c r="E53" i="17"/>
  <c r="D53" i="17"/>
  <c r="DC52" i="17"/>
  <c r="DB52" i="17"/>
  <c r="DA52" i="17"/>
  <c r="CZ52" i="17"/>
  <c r="CY52" i="17"/>
  <c r="CX52" i="17"/>
  <c r="CW52" i="17"/>
  <c r="CV52" i="17"/>
  <c r="CU52" i="17"/>
  <c r="CT52" i="17"/>
  <c r="CS52" i="17"/>
  <c r="CR52" i="17"/>
  <c r="CQ52" i="17"/>
  <c r="CP52" i="17"/>
  <c r="CO52" i="17"/>
  <c r="CN52" i="17"/>
  <c r="CM52" i="17"/>
  <c r="CL52" i="17"/>
  <c r="CK52" i="17"/>
  <c r="CJ52" i="17"/>
  <c r="CI52" i="17"/>
  <c r="CH52" i="17"/>
  <c r="CG52" i="17"/>
  <c r="CF52" i="17"/>
  <c r="CE52" i="17"/>
  <c r="CD52" i="17"/>
  <c r="CC52" i="17"/>
  <c r="CB52" i="17"/>
  <c r="CA52" i="17"/>
  <c r="BZ52" i="17"/>
  <c r="BY52" i="17"/>
  <c r="BX52" i="17"/>
  <c r="BW52" i="17"/>
  <c r="BV52" i="17"/>
  <c r="BU52" i="17"/>
  <c r="BT52" i="17"/>
  <c r="BS52" i="17"/>
  <c r="BR52" i="17"/>
  <c r="BQ52" i="17"/>
  <c r="BP52" i="17"/>
  <c r="BO52" i="17"/>
  <c r="BN52" i="17"/>
  <c r="BM52" i="17"/>
  <c r="BL52" i="17"/>
  <c r="BK52" i="17"/>
  <c r="BJ52" i="17"/>
  <c r="BI52" i="17"/>
  <c r="BH52" i="17"/>
  <c r="BG52" i="17"/>
  <c r="BF52" i="17"/>
  <c r="BE52" i="17"/>
  <c r="BD52" i="17"/>
  <c r="BC52" i="17"/>
  <c r="BB52" i="17"/>
  <c r="BA52" i="17"/>
  <c r="AZ52" i="17"/>
  <c r="AY52" i="17"/>
  <c r="AX52" i="17"/>
  <c r="AW52" i="17"/>
  <c r="AV52" i="17"/>
  <c r="AU52" i="17"/>
  <c r="AT52" i="17"/>
  <c r="AS52" i="17"/>
  <c r="AR52" i="17"/>
  <c r="AQ52" i="17"/>
  <c r="AP52" i="17"/>
  <c r="AO52" i="17"/>
  <c r="AN52" i="17"/>
  <c r="AM52" i="17"/>
  <c r="AL52" i="17"/>
  <c r="AK52" i="17"/>
  <c r="AJ52" i="17"/>
  <c r="AI52" i="17"/>
  <c r="AH52" i="17"/>
  <c r="AG52" i="17"/>
  <c r="AF52" i="17"/>
  <c r="AE52" i="17"/>
  <c r="AD52" i="17"/>
  <c r="AC52" i="17"/>
  <c r="AB52" i="17"/>
  <c r="AA52" i="17"/>
  <c r="Z52" i="17"/>
  <c r="Y52" i="17"/>
  <c r="X52" i="17"/>
  <c r="W52" i="17"/>
  <c r="V52" i="17"/>
  <c r="U52" i="17"/>
  <c r="T52" i="17"/>
  <c r="S52" i="17"/>
  <c r="R52" i="17"/>
  <c r="Q52" i="17"/>
  <c r="P52" i="17"/>
  <c r="O52" i="17"/>
  <c r="N52" i="17"/>
  <c r="M52" i="17"/>
  <c r="L52" i="17"/>
  <c r="K52" i="17"/>
  <c r="J52" i="17"/>
  <c r="I52" i="17"/>
  <c r="H52" i="17"/>
  <c r="G52" i="17"/>
  <c r="F52" i="17"/>
  <c r="E52" i="17"/>
  <c r="D52" i="17"/>
  <c r="DC51" i="17"/>
  <c r="DB51" i="17"/>
  <c r="DA51" i="17"/>
  <c r="CZ51" i="17"/>
  <c r="CY51" i="17"/>
  <c r="CX51" i="17"/>
  <c r="CW51" i="17"/>
  <c r="CV51" i="17"/>
  <c r="CU51" i="17"/>
  <c r="CT51" i="17"/>
  <c r="CS51" i="17"/>
  <c r="CR51" i="17"/>
  <c r="CQ51" i="17"/>
  <c r="CP51" i="17"/>
  <c r="CO51" i="17"/>
  <c r="CN51" i="17"/>
  <c r="CM51" i="17"/>
  <c r="CL51" i="17"/>
  <c r="CK51" i="17"/>
  <c r="CJ51" i="17"/>
  <c r="CI51" i="17"/>
  <c r="CH51" i="17"/>
  <c r="CG51" i="17"/>
  <c r="CF51" i="17"/>
  <c r="CE51" i="17"/>
  <c r="CD51" i="17"/>
  <c r="CC51" i="17"/>
  <c r="CB51" i="17"/>
  <c r="CA51" i="17"/>
  <c r="BZ51" i="17"/>
  <c r="BY51" i="17"/>
  <c r="BX51" i="17"/>
  <c r="BW51" i="17"/>
  <c r="BV51" i="17"/>
  <c r="BU51" i="17"/>
  <c r="BT51" i="17"/>
  <c r="BS51" i="17"/>
  <c r="BR51" i="17"/>
  <c r="BQ51" i="17"/>
  <c r="BP51" i="17"/>
  <c r="BO51" i="17"/>
  <c r="BN51" i="17"/>
  <c r="BM51" i="17"/>
  <c r="BL51" i="17"/>
  <c r="BK51" i="17"/>
  <c r="BJ51" i="17"/>
  <c r="BI51" i="17"/>
  <c r="BH51" i="17"/>
  <c r="BG51" i="17"/>
  <c r="BF51" i="17"/>
  <c r="BE51" i="17"/>
  <c r="BD51" i="17"/>
  <c r="BC51" i="17"/>
  <c r="BB51" i="17"/>
  <c r="BA51" i="17"/>
  <c r="AZ51" i="17"/>
  <c r="AY51" i="17"/>
  <c r="AX51" i="17"/>
  <c r="AW51" i="17"/>
  <c r="AV51" i="17"/>
  <c r="AU51" i="17"/>
  <c r="AT51" i="17"/>
  <c r="AS51" i="17"/>
  <c r="AR51" i="17"/>
  <c r="AQ51" i="17"/>
  <c r="AP51" i="17"/>
  <c r="AO51" i="17"/>
  <c r="AN51" i="17"/>
  <c r="AM51" i="17"/>
  <c r="AL51" i="17"/>
  <c r="AK51" i="17"/>
  <c r="AJ51" i="17"/>
  <c r="AI51" i="17"/>
  <c r="AH51" i="17"/>
  <c r="AG51" i="17"/>
  <c r="AF51" i="17"/>
  <c r="AE51" i="17"/>
  <c r="AD51" i="17"/>
  <c r="AC51" i="17"/>
  <c r="AB51" i="17"/>
  <c r="AA51" i="17"/>
  <c r="Z51" i="17"/>
  <c r="Y51" i="17"/>
  <c r="X51" i="17"/>
  <c r="W51" i="17"/>
  <c r="V51" i="17"/>
  <c r="U51" i="17"/>
  <c r="T51" i="17"/>
  <c r="S51" i="17"/>
  <c r="R51" i="17"/>
  <c r="Q51" i="17"/>
  <c r="P51" i="17"/>
  <c r="O51" i="17"/>
  <c r="N51" i="17"/>
  <c r="M51" i="17"/>
  <c r="L51" i="17"/>
  <c r="K51" i="17"/>
  <c r="J51" i="17"/>
  <c r="I51" i="17"/>
  <c r="H51" i="17"/>
  <c r="G51" i="17"/>
  <c r="F51" i="17"/>
  <c r="E51" i="17"/>
  <c r="D51" i="17"/>
  <c r="DC50" i="17"/>
  <c r="DB50" i="17"/>
  <c r="DA50" i="17"/>
  <c r="CZ50" i="17"/>
  <c r="CY50" i="17"/>
  <c r="CX50" i="17"/>
  <c r="CW50" i="17"/>
  <c r="CV50" i="17"/>
  <c r="CU50" i="17"/>
  <c r="CT50" i="17"/>
  <c r="CS50" i="17"/>
  <c r="CR50" i="17"/>
  <c r="CQ50" i="17"/>
  <c r="CP50" i="17"/>
  <c r="CO50" i="17"/>
  <c r="CN50" i="17"/>
  <c r="CM50" i="17"/>
  <c r="CL50" i="17"/>
  <c r="CK50" i="17"/>
  <c r="CJ50" i="17"/>
  <c r="CI50" i="17"/>
  <c r="CH50" i="17"/>
  <c r="CG50" i="17"/>
  <c r="CF50" i="17"/>
  <c r="CE50" i="17"/>
  <c r="CD50" i="17"/>
  <c r="CC50" i="17"/>
  <c r="CB50" i="17"/>
  <c r="CA50" i="17"/>
  <c r="BZ50" i="17"/>
  <c r="BY50" i="17"/>
  <c r="BX50" i="17"/>
  <c r="BW50" i="17"/>
  <c r="BV50" i="17"/>
  <c r="BU50" i="17"/>
  <c r="BT50" i="17"/>
  <c r="BS50" i="17"/>
  <c r="BR50" i="17"/>
  <c r="BQ50" i="17"/>
  <c r="BP50" i="17"/>
  <c r="BO50" i="17"/>
  <c r="BN50" i="17"/>
  <c r="BM50" i="17"/>
  <c r="BL50" i="17"/>
  <c r="BK50" i="17"/>
  <c r="BJ50" i="17"/>
  <c r="BI50" i="17"/>
  <c r="BH50" i="17"/>
  <c r="BG50" i="17"/>
  <c r="BF50" i="17"/>
  <c r="BE50" i="17"/>
  <c r="BD50" i="17"/>
  <c r="BC50" i="17"/>
  <c r="BB50" i="17"/>
  <c r="BA50" i="17"/>
  <c r="AZ50" i="17"/>
  <c r="AY50" i="17"/>
  <c r="AX50" i="17"/>
  <c r="AW50" i="17"/>
  <c r="AV50" i="17"/>
  <c r="AU50" i="17"/>
  <c r="AT50" i="17"/>
  <c r="AS50" i="17"/>
  <c r="AR50" i="17"/>
  <c r="AQ50" i="17"/>
  <c r="AP50" i="17"/>
  <c r="AO50" i="17"/>
  <c r="AN50" i="17"/>
  <c r="AM50" i="17"/>
  <c r="AL50" i="17"/>
  <c r="AK50" i="17"/>
  <c r="AJ50" i="17"/>
  <c r="AI50" i="17"/>
  <c r="AH50" i="17"/>
  <c r="AG50" i="17"/>
  <c r="AF50" i="17"/>
  <c r="AE50" i="17"/>
  <c r="AD50" i="17"/>
  <c r="AC50" i="17"/>
  <c r="AB50" i="17"/>
  <c r="AA50" i="17"/>
  <c r="Z50" i="17"/>
  <c r="Y50" i="17"/>
  <c r="X50" i="17"/>
  <c r="W50" i="17"/>
  <c r="V50" i="17"/>
  <c r="U50" i="17"/>
  <c r="T50" i="17"/>
  <c r="S50" i="17"/>
  <c r="R50" i="17"/>
  <c r="Q50" i="17"/>
  <c r="P50" i="17"/>
  <c r="O50" i="17"/>
  <c r="N50" i="17"/>
  <c r="M50" i="17"/>
  <c r="L50" i="17"/>
  <c r="K50" i="17"/>
  <c r="J50" i="17"/>
  <c r="I50" i="17"/>
  <c r="H50" i="17"/>
  <c r="G50" i="17"/>
  <c r="F50" i="17"/>
  <c r="E50" i="17"/>
  <c r="D50" i="17"/>
  <c r="DC49" i="17"/>
  <c r="DB49" i="17"/>
  <c r="DA49" i="17"/>
  <c r="CZ49" i="17"/>
  <c r="CY49" i="17"/>
  <c r="CX49" i="17"/>
  <c r="CW49" i="17"/>
  <c r="CV49" i="17"/>
  <c r="CU49" i="17"/>
  <c r="CT49" i="17"/>
  <c r="CS49" i="17"/>
  <c r="CR49" i="17"/>
  <c r="CQ49" i="17"/>
  <c r="CP49" i="17"/>
  <c r="CO49" i="17"/>
  <c r="CN49" i="17"/>
  <c r="CM49" i="17"/>
  <c r="CL49" i="17"/>
  <c r="CK49" i="17"/>
  <c r="CJ49" i="17"/>
  <c r="CI49" i="17"/>
  <c r="CH49" i="17"/>
  <c r="CG49" i="17"/>
  <c r="CF49" i="17"/>
  <c r="CE49" i="17"/>
  <c r="CD49" i="17"/>
  <c r="CC49" i="17"/>
  <c r="CB49" i="17"/>
  <c r="CA49" i="17"/>
  <c r="BZ49" i="17"/>
  <c r="BY49" i="17"/>
  <c r="BX49" i="17"/>
  <c r="BW49" i="17"/>
  <c r="BV49" i="17"/>
  <c r="BU49" i="17"/>
  <c r="BT49" i="17"/>
  <c r="BS49" i="17"/>
  <c r="BR49" i="17"/>
  <c r="BQ49" i="17"/>
  <c r="BP49" i="17"/>
  <c r="BO49" i="17"/>
  <c r="BN49" i="17"/>
  <c r="BM49" i="17"/>
  <c r="BL49" i="17"/>
  <c r="BK49" i="17"/>
  <c r="BJ49" i="17"/>
  <c r="BI49" i="17"/>
  <c r="BH49" i="17"/>
  <c r="BG49" i="17"/>
  <c r="BF49" i="17"/>
  <c r="BE49" i="17"/>
  <c r="BD49" i="17"/>
  <c r="BC49" i="17"/>
  <c r="BB49" i="17"/>
  <c r="BA49" i="17"/>
  <c r="AZ49" i="17"/>
  <c r="AY49" i="17"/>
  <c r="AX49" i="17"/>
  <c r="AW49" i="17"/>
  <c r="AV49" i="17"/>
  <c r="AU49" i="17"/>
  <c r="AT49" i="17"/>
  <c r="AS49" i="17"/>
  <c r="AR49" i="17"/>
  <c r="AQ49" i="17"/>
  <c r="AP49" i="17"/>
  <c r="AO49" i="17"/>
  <c r="AN49" i="17"/>
  <c r="AM49" i="17"/>
  <c r="AL49" i="17"/>
  <c r="AK49" i="17"/>
  <c r="AJ49" i="17"/>
  <c r="AI49" i="17"/>
  <c r="AH49" i="17"/>
  <c r="AG49" i="17"/>
  <c r="AF49" i="17"/>
  <c r="AE49" i="17"/>
  <c r="AD49" i="17"/>
  <c r="AC49" i="17"/>
  <c r="AB49" i="17"/>
  <c r="AA49" i="17"/>
  <c r="Z49" i="17"/>
  <c r="Y49" i="17"/>
  <c r="X49" i="17"/>
  <c r="W49" i="17"/>
  <c r="V49" i="17"/>
  <c r="U49" i="17"/>
  <c r="T49" i="17"/>
  <c r="S49" i="17"/>
  <c r="R49" i="17"/>
  <c r="Q49" i="17"/>
  <c r="P49" i="17"/>
  <c r="O49" i="17"/>
  <c r="N49" i="17"/>
  <c r="M49" i="17"/>
  <c r="L49" i="17"/>
  <c r="K49" i="17"/>
  <c r="J49" i="17"/>
  <c r="I49" i="17"/>
  <c r="H49" i="17"/>
  <c r="G49" i="17"/>
  <c r="F49" i="17"/>
  <c r="E49" i="17"/>
  <c r="D49" i="17"/>
  <c r="DC48" i="17"/>
  <c r="DB48" i="17"/>
  <c r="DA48" i="17"/>
  <c r="CZ48" i="17"/>
  <c r="CY48" i="17"/>
  <c r="CX48" i="17"/>
  <c r="CW48" i="17"/>
  <c r="CV48" i="17"/>
  <c r="CU48" i="17"/>
  <c r="CT48" i="17"/>
  <c r="CS48" i="17"/>
  <c r="CR48" i="17"/>
  <c r="CQ48" i="17"/>
  <c r="CP48" i="17"/>
  <c r="CO48" i="17"/>
  <c r="CN48" i="17"/>
  <c r="CM48" i="17"/>
  <c r="CL48" i="17"/>
  <c r="CK48" i="17"/>
  <c r="CJ48" i="17"/>
  <c r="CI48" i="17"/>
  <c r="CH48" i="17"/>
  <c r="CG48" i="17"/>
  <c r="CF48" i="17"/>
  <c r="CE48" i="17"/>
  <c r="CD48" i="17"/>
  <c r="CC48" i="17"/>
  <c r="CB48" i="17"/>
  <c r="CA48" i="17"/>
  <c r="BZ48" i="17"/>
  <c r="BY48" i="17"/>
  <c r="BX48" i="17"/>
  <c r="BW48" i="17"/>
  <c r="BV48" i="17"/>
  <c r="BU48" i="17"/>
  <c r="BT48" i="17"/>
  <c r="BS48" i="17"/>
  <c r="BR48" i="17"/>
  <c r="BQ48" i="17"/>
  <c r="BP48" i="17"/>
  <c r="BO48" i="17"/>
  <c r="BN48" i="17"/>
  <c r="BM48" i="17"/>
  <c r="BL48" i="17"/>
  <c r="BK48" i="17"/>
  <c r="BJ48" i="17"/>
  <c r="BI48" i="17"/>
  <c r="BH48" i="17"/>
  <c r="BG48" i="17"/>
  <c r="BF48" i="17"/>
  <c r="BE48" i="17"/>
  <c r="BD48" i="17"/>
  <c r="BC48" i="17"/>
  <c r="BB48" i="17"/>
  <c r="BA48" i="17"/>
  <c r="AZ48" i="17"/>
  <c r="AY48" i="17"/>
  <c r="AX48" i="17"/>
  <c r="AW48" i="17"/>
  <c r="AV48" i="17"/>
  <c r="AU48" i="17"/>
  <c r="AT48" i="17"/>
  <c r="AS48" i="17"/>
  <c r="AR48" i="17"/>
  <c r="AQ48" i="17"/>
  <c r="AP48" i="17"/>
  <c r="AO48" i="17"/>
  <c r="AN48" i="17"/>
  <c r="AM48" i="17"/>
  <c r="AL48" i="17"/>
  <c r="AK48" i="17"/>
  <c r="AJ48" i="17"/>
  <c r="AI48" i="17"/>
  <c r="AH48" i="17"/>
  <c r="AG48" i="17"/>
  <c r="AF48" i="17"/>
  <c r="AE48" i="17"/>
  <c r="AD48" i="17"/>
  <c r="AC48" i="17"/>
  <c r="AB48" i="17"/>
  <c r="AA48" i="17"/>
  <c r="Z48" i="17"/>
  <c r="Y48" i="17"/>
  <c r="X48" i="17"/>
  <c r="W48" i="17"/>
  <c r="V48" i="17"/>
  <c r="U48" i="17"/>
  <c r="T48" i="17"/>
  <c r="S48" i="17"/>
  <c r="R48" i="17"/>
  <c r="Q48" i="17"/>
  <c r="P48" i="17"/>
  <c r="O48" i="17"/>
  <c r="N48" i="17"/>
  <c r="M48" i="17"/>
  <c r="L48" i="17"/>
  <c r="K48" i="17"/>
  <c r="J48" i="17"/>
  <c r="I48" i="17"/>
  <c r="H48" i="17"/>
  <c r="G48" i="17"/>
  <c r="F48" i="17"/>
  <c r="E48" i="17"/>
  <c r="D48" i="17"/>
  <c r="DC47" i="17"/>
  <c r="DB47" i="17"/>
  <c r="DA47" i="17"/>
  <c r="CZ47" i="17"/>
  <c r="CY47" i="17"/>
  <c r="CX47" i="17"/>
  <c r="CW47" i="17"/>
  <c r="CV47" i="17"/>
  <c r="CU47" i="17"/>
  <c r="CT47" i="17"/>
  <c r="CS47" i="17"/>
  <c r="CR47" i="17"/>
  <c r="CQ47" i="17"/>
  <c r="CP47" i="17"/>
  <c r="CO47" i="17"/>
  <c r="CN47" i="17"/>
  <c r="CM47" i="17"/>
  <c r="CL47" i="17"/>
  <c r="CK47" i="17"/>
  <c r="CJ47" i="17"/>
  <c r="CI47" i="17"/>
  <c r="CH47" i="17"/>
  <c r="CG47" i="17"/>
  <c r="CF47" i="17"/>
  <c r="CE47" i="17"/>
  <c r="CD47" i="17"/>
  <c r="CC47" i="17"/>
  <c r="CB47" i="17"/>
  <c r="CA47" i="17"/>
  <c r="BZ47" i="17"/>
  <c r="BY47" i="17"/>
  <c r="BX47" i="17"/>
  <c r="BW47" i="17"/>
  <c r="BV47" i="17"/>
  <c r="BU47" i="17"/>
  <c r="BT47" i="17"/>
  <c r="BS47" i="17"/>
  <c r="BR47" i="17"/>
  <c r="BQ47" i="17"/>
  <c r="BP47" i="17"/>
  <c r="BO47" i="17"/>
  <c r="BN47" i="17"/>
  <c r="BM47" i="17"/>
  <c r="BL47" i="17"/>
  <c r="BK47" i="17"/>
  <c r="BJ47" i="17"/>
  <c r="BI47" i="17"/>
  <c r="BH47" i="17"/>
  <c r="BG47" i="17"/>
  <c r="BF47" i="17"/>
  <c r="BE47" i="17"/>
  <c r="BD47" i="17"/>
  <c r="BC47" i="17"/>
  <c r="BB47" i="17"/>
  <c r="BA47" i="17"/>
  <c r="AZ47" i="17"/>
  <c r="AY47" i="17"/>
  <c r="AX47" i="17"/>
  <c r="AW47" i="17"/>
  <c r="AV47" i="17"/>
  <c r="AU47" i="17"/>
  <c r="AT47" i="17"/>
  <c r="AS47" i="17"/>
  <c r="AR47" i="17"/>
  <c r="AQ47" i="17"/>
  <c r="AP47" i="17"/>
  <c r="AO47" i="17"/>
  <c r="AN47" i="17"/>
  <c r="AM47" i="17"/>
  <c r="AL47" i="17"/>
  <c r="AK47" i="17"/>
  <c r="AJ47" i="17"/>
  <c r="AI47" i="17"/>
  <c r="AH47" i="17"/>
  <c r="AG47" i="17"/>
  <c r="AF47" i="17"/>
  <c r="AE47" i="17"/>
  <c r="AD47" i="17"/>
  <c r="AC47" i="17"/>
  <c r="AB47" i="17"/>
  <c r="AA47" i="17"/>
  <c r="Z47" i="17"/>
  <c r="Y47" i="17"/>
  <c r="X47" i="17"/>
  <c r="W47" i="17"/>
  <c r="V47" i="17"/>
  <c r="U47" i="17"/>
  <c r="T47" i="17"/>
  <c r="S47" i="17"/>
  <c r="R47" i="17"/>
  <c r="Q47" i="17"/>
  <c r="P47" i="17"/>
  <c r="O47" i="17"/>
  <c r="N47" i="17"/>
  <c r="M47" i="17"/>
  <c r="L47" i="17"/>
  <c r="K47" i="17"/>
  <c r="J47" i="17"/>
  <c r="I47" i="17"/>
  <c r="H47" i="17"/>
  <c r="G47" i="17"/>
  <c r="F47" i="17"/>
  <c r="E47" i="17"/>
  <c r="D47" i="17"/>
  <c r="DC46" i="17"/>
  <c r="DB46" i="17"/>
  <c r="DA46" i="17"/>
  <c r="CZ46" i="17"/>
  <c r="CY46" i="17"/>
  <c r="CX46" i="17"/>
  <c r="CW46" i="17"/>
  <c r="CV46" i="17"/>
  <c r="CU46" i="17"/>
  <c r="CT46" i="17"/>
  <c r="CS46" i="17"/>
  <c r="CR46" i="17"/>
  <c r="CQ46" i="17"/>
  <c r="CP46" i="17"/>
  <c r="CO46" i="17"/>
  <c r="CN46" i="17"/>
  <c r="CM46" i="17"/>
  <c r="CL46" i="17"/>
  <c r="CK46" i="17"/>
  <c r="CJ46" i="17"/>
  <c r="CI46" i="17"/>
  <c r="CH46" i="17"/>
  <c r="CG46" i="17"/>
  <c r="CF46" i="17"/>
  <c r="CE46" i="17"/>
  <c r="CD46" i="17"/>
  <c r="CC46" i="17"/>
  <c r="CB46" i="17"/>
  <c r="CA46" i="17"/>
  <c r="BZ46" i="17"/>
  <c r="BY46" i="17"/>
  <c r="BX46" i="17"/>
  <c r="BW46" i="17"/>
  <c r="BV46" i="17"/>
  <c r="BU46" i="17"/>
  <c r="BT46" i="17"/>
  <c r="BS46" i="17"/>
  <c r="BR46" i="17"/>
  <c r="BQ46" i="17"/>
  <c r="BP46" i="17"/>
  <c r="BO46" i="17"/>
  <c r="BN46" i="17"/>
  <c r="BM46" i="17"/>
  <c r="BL46" i="17"/>
  <c r="BK46" i="17"/>
  <c r="BJ46" i="17"/>
  <c r="BI46" i="17"/>
  <c r="BH46" i="17"/>
  <c r="BG46" i="17"/>
  <c r="BF46" i="17"/>
  <c r="BE46" i="17"/>
  <c r="BD46" i="17"/>
  <c r="BC46" i="17"/>
  <c r="BB46" i="17"/>
  <c r="BA46" i="17"/>
  <c r="AZ46" i="17"/>
  <c r="AY46" i="17"/>
  <c r="AX46" i="17"/>
  <c r="AW46" i="17"/>
  <c r="AV46" i="17"/>
  <c r="AU46" i="17"/>
  <c r="AT46" i="17"/>
  <c r="AS46" i="17"/>
  <c r="AR46" i="17"/>
  <c r="AQ46" i="17"/>
  <c r="AP46" i="17"/>
  <c r="AO46" i="17"/>
  <c r="AN46" i="17"/>
  <c r="AM46" i="17"/>
  <c r="AL46" i="17"/>
  <c r="AK46" i="17"/>
  <c r="AJ46" i="17"/>
  <c r="AI46" i="17"/>
  <c r="AH46" i="17"/>
  <c r="AG46" i="17"/>
  <c r="AF46" i="17"/>
  <c r="AE46" i="17"/>
  <c r="AD46" i="17"/>
  <c r="AC46" i="17"/>
  <c r="AB46" i="17"/>
  <c r="AA46" i="17"/>
  <c r="Z46" i="17"/>
  <c r="Y46" i="17"/>
  <c r="X46" i="17"/>
  <c r="W46" i="17"/>
  <c r="V46" i="17"/>
  <c r="U46" i="17"/>
  <c r="T46" i="17"/>
  <c r="S46" i="17"/>
  <c r="R46" i="17"/>
  <c r="Q46" i="17"/>
  <c r="P46" i="17"/>
  <c r="O46" i="17"/>
  <c r="N46" i="17"/>
  <c r="M46" i="17"/>
  <c r="L46" i="17"/>
  <c r="K46" i="17"/>
  <c r="J46" i="17"/>
  <c r="I46" i="17"/>
  <c r="H46" i="17"/>
  <c r="G46" i="17"/>
  <c r="F46" i="17"/>
  <c r="E46" i="17"/>
  <c r="D46" i="17"/>
  <c r="DC45" i="17"/>
  <c r="DB45" i="17"/>
  <c r="DA45" i="17"/>
  <c r="CZ45" i="17"/>
  <c r="CY45" i="17"/>
  <c r="CX45" i="17"/>
  <c r="CW45" i="17"/>
  <c r="CV45" i="17"/>
  <c r="CU45" i="17"/>
  <c r="CT45" i="17"/>
  <c r="CS45" i="17"/>
  <c r="CR45" i="17"/>
  <c r="CQ45" i="17"/>
  <c r="CP45" i="17"/>
  <c r="CO45" i="17"/>
  <c r="CN45" i="17"/>
  <c r="CM45" i="17"/>
  <c r="CL45" i="17"/>
  <c r="CK45" i="17"/>
  <c r="CJ45" i="17"/>
  <c r="CI45" i="17"/>
  <c r="CH45" i="17"/>
  <c r="CG45" i="17"/>
  <c r="CF45" i="17"/>
  <c r="CE45" i="17"/>
  <c r="CD45" i="17"/>
  <c r="CC45" i="17"/>
  <c r="CB45" i="17"/>
  <c r="CA45" i="17"/>
  <c r="BZ45" i="17"/>
  <c r="BY45" i="17"/>
  <c r="BX45" i="17"/>
  <c r="BW45" i="17"/>
  <c r="BV45" i="17"/>
  <c r="BU45" i="17"/>
  <c r="BT45" i="17"/>
  <c r="BS45" i="17"/>
  <c r="BR45" i="17"/>
  <c r="BQ45" i="17"/>
  <c r="BP45" i="17"/>
  <c r="BO45" i="17"/>
  <c r="BN45" i="17"/>
  <c r="BM45" i="17"/>
  <c r="BL45" i="17"/>
  <c r="BK45" i="17"/>
  <c r="BJ45" i="17"/>
  <c r="BI45" i="17"/>
  <c r="BH45" i="17"/>
  <c r="BG45" i="17"/>
  <c r="BF45" i="17"/>
  <c r="BE45" i="17"/>
  <c r="BD45" i="17"/>
  <c r="BC45" i="17"/>
  <c r="BB45" i="17"/>
  <c r="BA45" i="17"/>
  <c r="AZ45" i="17"/>
  <c r="AY45" i="17"/>
  <c r="AX45" i="17"/>
  <c r="AW45" i="17"/>
  <c r="AV45" i="17"/>
  <c r="AU45" i="17"/>
  <c r="AT45" i="17"/>
  <c r="AS45" i="17"/>
  <c r="AR45" i="17"/>
  <c r="AQ45" i="17"/>
  <c r="AP45" i="17"/>
  <c r="AO45" i="17"/>
  <c r="AN45" i="17"/>
  <c r="AM45" i="17"/>
  <c r="AL45" i="17"/>
  <c r="AK45" i="17"/>
  <c r="AJ45" i="17"/>
  <c r="AI45" i="17"/>
  <c r="AH45" i="17"/>
  <c r="AG45" i="17"/>
  <c r="AF45" i="17"/>
  <c r="AE45" i="17"/>
  <c r="AD45" i="17"/>
  <c r="AC45" i="17"/>
  <c r="AB45" i="17"/>
  <c r="AA45" i="17"/>
  <c r="Z45" i="17"/>
  <c r="Y45" i="17"/>
  <c r="X45" i="17"/>
  <c r="W45" i="17"/>
  <c r="V45" i="17"/>
  <c r="U45" i="17"/>
  <c r="T45" i="17"/>
  <c r="S45" i="17"/>
  <c r="R45" i="17"/>
  <c r="Q45" i="17"/>
  <c r="P45" i="17"/>
  <c r="O45" i="17"/>
  <c r="N45" i="17"/>
  <c r="M45" i="17"/>
  <c r="L45" i="17"/>
  <c r="K45" i="17"/>
  <c r="J45" i="17"/>
  <c r="I45" i="17"/>
  <c r="H45" i="17"/>
  <c r="G45" i="17"/>
  <c r="F45" i="17"/>
  <c r="E45" i="17"/>
  <c r="D45" i="17"/>
  <c r="DC44" i="17"/>
  <c r="DB44" i="17"/>
  <c r="DA44" i="17"/>
  <c r="CZ44" i="17"/>
  <c r="CY44" i="17"/>
  <c r="CX44" i="17"/>
  <c r="CW44" i="17"/>
  <c r="CV44" i="17"/>
  <c r="CU44" i="17"/>
  <c r="CT44" i="17"/>
  <c r="CS44" i="17"/>
  <c r="CR44" i="17"/>
  <c r="CQ44" i="17"/>
  <c r="CP44" i="17"/>
  <c r="CO44" i="17"/>
  <c r="CN44" i="17"/>
  <c r="CM44" i="17"/>
  <c r="CL44" i="17"/>
  <c r="CK44" i="17"/>
  <c r="CJ44" i="17"/>
  <c r="CI44" i="17"/>
  <c r="CH44" i="17"/>
  <c r="CG44" i="17"/>
  <c r="CF44" i="17"/>
  <c r="CE44" i="17"/>
  <c r="CD44" i="17"/>
  <c r="CC44" i="17"/>
  <c r="CB44" i="17"/>
  <c r="CA44" i="17"/>
  <c r="BZ44" i="17"/>
  <c r="BY44" i="17"/>
  <c r="BX44" i="17"/>
  <c r="BW44" i="17"/>
  <c r="BV44" i="17"/>
  <c r="BU44" i="17"/>
  <c r="BT44" i="17"/>
  <c r="BS44" i="17"/>
  <c r="BR44" i="17"/>
  <c r="BQ44" i="17"/>
  <c r="BP44" i="17"/>
  <c r="BO44" i="17"/>
  <c r="BN44" i="17"/>
  <c r="BM44" i="17"/>
  <c r="BL44" i="17"/>
  <c r="BK44" i="17"/>
  <c r="BJ44" i="17"/>
  <c r="BI44" i="17"/>
  <c r="BH44" i="17"/>
  <c r="BG44" i="17"/>
  <c r="BF44" i="17"/>
  <c r="BE44" i="17"/>
  <c r="BD44" i="17"/>
  <c r="BC44" i="17"/>
  <c r="BB44" i="17"/>
  <c r="BA44" i="17"/>
  <c r="AZ44" i="17"/>
  <c r="AY44" i="17"/>
  <c r="AX44" i="17"/>
  <c r="AW44" i="17"/>
  <c r="AV44" i="17"/>
  <c r="AU44" i="17"/>
  <c r="AT44" i="17"/>
  <c r="AS44" i="17"/>
  <c r="AR44" i="17"/>
  <c r="AQ44" i="17"/>
  <c r="AP44" i="17"/>
  <c r="AO44" i="17"/>
  <c r="AN44" i="17"/>
  <c r="AM44" i="17"/>
  <c r="AL44" i="17"/>
  <c r="AK44" i="17"/>
  <c r="AJ44" i="17"/>
  <c r="AI44" i="17"/>
  <c r="AH44" i="17"/>
  <c r="AG44" i="17"/>
  <c r="AF44" i="17"/>
  <c r="AE44" i="17"/>
  <c r="AD44" i="17"/>
  <c r="AC44" i="17"/>
  <c r="AB44" i="17"/>
  <c r="AA44" i="17"/>
  <c r="Z44" i="17"/>
  <c r="Y44" i="17"/>
  <c r="X44" i="17"/>
  <c r="W44" i="17"/>
  <c r="V44" i="17"/>
  <c r="U44" i="17"/>
  <c r="T44" i="17"/>
  <c r="S44" i="17"/>
  <c r="R44" i="17"/>
  <c r="Q44" i="17"/>
  <c r="P44" i="17"/>
  <c r="O44" i="17"/>
  <c r="N44" i="17"/>
  <c r="M44" i="17"/>
  <c r="L44" i="17"/>
  <c r="K44" i="17"/>
  <c r="J44" i="17"/>
  <c r="I44" i="17"/>
  <c r="H44" i="17"/>
  <c r="G44" i="17"/>
  <c r="F44" i="17"/>
  <c r="E44" i="17"/>
  <c r="D44" i="17"/>
  <c r="DC43" i="17"/>
  <c r="DB43" i="17"/>
  <c r="DA43" i="17"/>
  <c r="CZ43" i="17"/>
  <c r="CY43" i="17"/>
  <c r="CX43" i="17"/>
  <c r="CW43" i="17"/>
  <c r="CV43" i="17"/>
  <c r="CU43" i="17"/>
  <c r="CT43" i="17"/>
  <c r="CS43" i="17"/>
  <c r="CR43" i="17"/>
  <c r="CQ43" i="17"/>
  <c r="CP43" i="17"/>
  <c r="CO43" i="17"/>
  <c r="CN43" i="17"/>
  <c r="CM43" i="17"/>
  <c r="CL43" i="17"/>
  <c r="CK43" i="17"/>
  <c r="CJ43" i="17"/>
  <c r="CI43" i="17"/>
  <c r="CH43" i="17"/>
  <c r="CG43" i="17"/>
  <c r="CF43" i="17"/>
  <c r="CE43" i="17"/>
  <c r="CD43" i="17"/>
  <c r="CC43" i="17"/>
  <c r="CB43" i="17"/>
  <c r="CA43" i="17"/>
  <c r="BZ43" i="17"/>
  <c r="BY43" i="17"/>
  <c r="BX43" i="17"/>
  <c r="BW43" i="17"/>
  <c r="BV43" i="17"/>
  <c r="BU43" i="17"/>
  <c r="BT43" i="17"/>
  <c r="BS43" i="17"/>
  <c r="BR43" i="17"/>
  <c r="BQ43" i="17"/>
  <c r="BP43" i="17"/>
  <c r="BO43" i="17"/>
  <c r="BN43" i="17"/>
  <c r="BM43" i="17"/>
  <c r="BL43" i="17"/>
  <c r="BK43" i="17"/>
  <c r="BJ43" i="17"/>
  <c r="BI43" i="17"/>
  <c r="BH43" i="17"/>
  <c r="BG43" i="17"/>
  <c r="BF43" i="17"/>
  <c r="BE43" i="17"/>
  <c r="BD43" i="17"/>
  <c r="BC43" i="17"/>
  <c r="BB43" i="17"/>
  <c r="BA43" i="17"/>
  <c r="AZ43" i="17"/>
  <c r="AY43" i="17"/>
  <c r="AX43" i="17"/>
  <c r="AW43" i="17"/>
  <c r="AV43" i="17"/>
  <c r="AU43" i="17"/>
  <c r="AT43" i="17"/>
  <c r="AS43" i="17"/>
  <c r="AR43" i="17"/>
  <c r="AQ43" i="17"/>
  <c r="AP43" i="17"/>
  <c r="AO43" i="17"/>
  <c r="AN43" i="17"/>
  <c r="AM43" i="17"/>
  <c r="AL43" i="17"/>
  <c r="AK43" i="17"/>
  <c r="AJ43" i="17"/>
  <c r="AI43" i="17"/>
  <c r="AH43" i="17"/>
  <c r="AG43" i="17"/>
  <c r="AF43" i="17"/>
  <c r="AE43" i="17"/>
  <c r="AD43" i="17"/>
  <c r="AC43" i="17"/>
  <c r="AB43" i="17"/>
  <c r="AA43" i="17"/>
  <c r="Z43" i="17"/>
  <c r="Y43" i="17"/>
  <c r="X43" i="17"/>
  <c r="W43" i="17"/>
  <c r="V43" i="17"/>
  <c r="U43" i="17"/>
  <c r="T43" i="17"/>
  <c r="S43" i="17"/>
  <c r="R43" i="17"/>
  <c r="Q43" i="17"/>
  <c r="P43" i="17"/>
  <c r="O43" i="17"/>
  <c r="N43" i="17"/>
  <c r="M43" i="17"/>
  <c r="L43" i="17"/>
  <c r="K43" i="17"/>
  <c r="J43" i="17"/>
  <c r="I43" i="17"/>
  <c r="H43" i="17"/>
  <c r="G43" i="17"/>
  <c r="F43" i="17"/>
  <c r="E43" i="17"/>
  <c r="D43" i="17"/>
  <c r="DC42" i="17"/>
  <c r="DB42" i="17"/>
  <c r="DA42" i="17"/>
  <c r="CZ42" i="17"/>
  <c r="CY42" i="17"/>
  <c r="CX42" i="17"/>
  <c r="CW42" i="17"/>
  <c r="CV42" i="17"/>
  <c r="CU42" i="17"/>
  <c r="CT42" i="17"/>
  <c r="CS42" i="17"/>
  <c r="CR42" i="17"/>
  <c r="CQ42" i="17"/>
  <c r="CP42" i="17"/>
  <c r="CO42" i="17"/>
  <c r="CN42" i="17"/>
  <c r="CM42" i="17"/>
  <c r="CL42" i="17"/>
  <c r="CK42" i="17"/>
  <c r="CJ42" i="17"/>
  <c r="CI42" i="17"/>
  <c r="CH42" i="17"/>
  <c r="CG42" i="17"/>
  <c r="CF42" i="17"/>
  <c r="CE42" i="17"/>
  <c r="CD42" i="17"/>
  <c r="CC42" i="17"/>
  <c r="CB42" i="17"/>
  <c r="CA42" i="17"/>
  <c r="BZ42" i="17"/>
  <c r="BY42" i="17"/>
  <c r="BX42" i="17"/>
  <c r="BW42" i="17"/>
  <c r="BV42" i="17"/>
  <c r="BU42" i="17"/>
  <c r="BT42" i="17"/>
  <c r="BS42" i="17"/>
  <c r="BR42" i="17"/>
  <c r="BQ42" i="17"/>
  <c r="BP42" i="17"/>
  <c r="BO42" i="17"/>
  <c r="BN42" i="17"/>
  <c r="BM42" i="17"/>
  <c r="BL42" i="17"/>
  <c r="BK42" i="17"/>
  <c r="BJ42" i="17"/>
  <c r="BI42" i="17"/>
  <c r="BH42" i="17"/>
  <c r="BG42" i="17"/>
  <c r="BF42" i="17"/>
  <c r="BE42" i="17"/>
  <c r="BD42" i="17"/>
  <c r="BC42" i="17"/>
  <c r="BB42" i="17"/>
  <c r="BA42" i="17"/>
  <c r="AZ42" i="17"/>
  <c r="AY42" i="17"/>
  <c r="AX42" i="17"/>
  <c r="AW42" i="17"/>
  <c r="AV42" i="17"/>
  <c r="AU42" i="17"/>
  <c r="AT42" i="17"/>
  <c r="AS42" i="17"/>
  <c r="AR42" i="17"/>
  <c r="AQ42" i="17"/>
  <c r="AP42" i="17"/>
  <c r="AO42" i="17"/>
  <c r="AN42" i="17"/>
  <c r="AM42" i="17"/>
  <c r="AL42" i="17"/>
  <c r="AK42" i="17"/>
  <c r="AJ42" i="17"/>
  <c r="AI42" i="17"/>
  <c r="AH42" i="17"/>
  <c r="AG42" i="17"/>
  <c r="AF42" i="17"/>
  <c r="AE42" i="17"/>
  <c r="AD42" i="17"/>
  <c r="AC42" i="17"/>
  <c r="AB42" i="17"/>
  <c r="AA42" i="17"/>
  <c r="Z42" i="17"/>
  <c r="Y42" i="17"/>
  <c r="X42" i="17"/>
  <c r="W42" i="17"/>
  <c r="V42" i="17"/>
  <c r="U42" i="17"/>
  <c r="T42" i="17"/>
  <c r="S42" i="17"/>
  <c r="R42" i="17"/>
  <c r="Q42" i="17"/>
  <c r="P42" i="17"/>
  <c r="O42" i="17"/>
  <c r="N42" i="17"/>
  <c r="M42" i="17"/>
  <c r="L42" i="17"/>
  <c r="K42" i="17"/>
  <c r="J42" i="17"/>
  <c r="I42" i="17"/>
  <c r="H42" i="17"/>
  <c r="G42" i="17"/>
  <c r="F42" i="17"/>
  <c r="E42" i="17"/>
  <c r="D42" i="17"/>
  <c r="DC41" i="17"/>
  <c r="DB41" i="17"/>
  <c r="DA41" i="17"/>
  <c r="CZ41" i="17"/>
  <c r="CY41" i="17"/>
  <c r="CX41" i="17"/>
  <c r="CW41" i="17"/>
  <c r="CV41" i="17"/>
  <c r="CU41" i="17"/>
  <c r="CT41" i="17"/>
  <c r="CS41" i="17"/>
  <c r="CR41" i="17"/>
  <c r="CQ41" i="17"/>
  <c r="CP41" i="17"/>
  <c r="CO41" i="17"/>
  <c r="CN41" i="17"/>
  <c r="CM41" i="17"/>
  <c r="CL41" i="17"/>
  <c r="CK41" i="17"/>
  <c r="CJ41" i="17"/>
  <c r="CI41" i="17"/>
  <c r="CH41" i="17"/>
  <c r="CG41" i="17"/>
  <c r="CF41" i="17"/>
  <c r="CE41" i="17"/>
  <c r="CD41" i="17"/>
  <c r="CC41" i="17"/>
  <c r="CB41" i="17"/>
  <c r="CA41" i="17"/>
  <c r="BZ41" i="17"/>
  <c r="BY41" i="17"/>
  <c r="BX41" i="17"/>
  <c r="BW41" i="17"/>
  <c r="BV41" i="17"/>
  <c r="BU41" i="17"/>
  <c r="BT41" i="17"/>
  <c r="BS41" i="17"/>
  <c r="BR41" i="17"/>
  <c r="BQ41" i="17"/>
  <c r="BP41" i="17"/>
  <c r="BO41" i="17"/>
  <c r="BN41" i="17"/>
  <c r="BM41" i="17"/>
  <c r="BL41" i="17"/>
  <c r="BK41" i="17"/>
  <c r="BJ41" i="17"/>
  <c r="BI41" i="17"/>
  <c r="BH41" i="17"/>
  <c r="BG41" i="17"/>
  <c r="BF41" i="17"/>
  <c r="BE41" i="17"/>
  <c r="BD41" i="17"/>
  <c r="BC41" i="17"/>
  <c r="BB41" i="17"/>
  <c r="BA41" i="17"/>
  <c r="AZ41" i="17"/>
  <c r="AY41" i="17"/>
  <c r="AX41" i="17"/>
  <c r="AW41" i="17"/>
  <c r="AV41" i="17"/>
  <c r="AU41" i="17"/>
  <c r="AT41" i="17"/>
  <c r="AS41" i="17"/>
  <c r="AR41" i="17"/>
  <c r="AQ41" i="17"/>
  <c r="AP41" i="17"/>
  <c r="AO41" i="17"/>
  <c r="AN41" i="17"/>
  <c r="AM41" i="17"/>
  <c r="AL41" i="17"/>
  <c r="AK41" i="17"/>
  <c r="AJ41" i="17"/>
  <c r="AI41" i="17"/>
  <c r="AH41" i="17"/>
  <c r="AG41" i="17"/>
  <c r="AF41" i="17"/>
  <c r="AE41" i="17"/>
  <c r="AD41" i="17"/>
  <c r="AC41" i="17"/>
  <c r="AB41" i="17"/>
  <c r="AA41" i="17"/>
  <c r="Z41" i="17"/>
  <c r="Y41" i="17"/>
  <c r="X41" i="17"/>
  <c r="W41" i="17"/>
  <c r="V41" i="17"/>
  <c r="U41" i="17"/>
  <c r="T41" i="17"/>
  <c r="S41" i="17"/>
  <c r="R41" i="17"/>
  <c r="Q41" i="17"/>
  <c r="P41" i="17"/>
  <c r="O41" i="17"/>
  <c r="N41" i="17"/>
  <c r="M41" i="17"/>
  <c r="L41" i="17"/>
  <c r="K41" i="17"/>
  <c r="J41" i="17"/>
  <c r="I41" i="17"/>
  <c r="H41" i="17"/>
  <c r="G41" i="17"/>
  <c r="F41" i="17"/>
  <c r="E41" i="17"/>
  <c r="D41" i="17"/>
  <c r="DC40" i="17"/>
  <c r="DB40" i="17"/>
  <c r="DA40" i="17"/>
  <c r="CZ40" i="17"/>
  <c r="CY40" i="17"/>
  <c r="CX40" i="17"/>
  <c r="CW40" i="17"/>
  <c r="CV40" i="17"/>
  <c r="CU40" i="17"/>
  <c r="CT40" i="17"/>
  <c r="CS40" i="17"/>
  <c r="CR40" i="17"/>
  <c r="CQ40" i="17"/>
  <c r="CP40" i="17"/>
  <c r="CO40" i="17"/>
  <c r="CN40" i="17"/>
  <c r="CM40" i="17"/>
  <c r="CL40" i="17"/>
  <c r="CK40" i="17"/>
  <c r="CJ40" i="17"/>
  <c r="CI40" i="17"/>
  <c r="CH40" i="17"/>
  <c r="CG40" i="17"/>
  <c r="CF40" i="17"/>
  <c r="CE40" i="17"/>
  <c r="CD40" i="17"/>
  <c r="CC40" i="17"/>
  <c r="CB40" i="17"/>
  <c r="CA40" i="17"/>
  <c r="BZ40" i="17"/>
  <c r="BY40" i="17"/>
  <c r="BX40" i="17"/>
  <c r="BW40" i="17"/>
  <c r="BV40" i="17"/>
  <c r="BU40" i="17"/>
  <c r="BT40" i="17"/>
  <c r="BS40" i="17"/>
  <c r="BR40" i="17"/>
  <c r="BQ40" i="17"/>
  <c r="BP40" i="17"/>
  <c r="BO40" i="17"/>
  <c r="BN40" i="17"/>
  <c r="BM40" i="17"/>
  <c r="BL40" i="17"/>
  <c r="BK40" i="17"/>
  <c r="BJ40" i="17"/>
  <c r="BI40" i="17"/>
  <c r="BH40" i="17"/>
  <c r="BG40" i="17"/>
  <c r="BF40" i="17"/>
  <c r="BE40" i="17"/>
  <c r="BD40" i="17"/>
  <c r="BC40" i="17"/>
  <c r="BB40" i="17"/>
  <c r="BA40" i="17"/>
  <c r="AZ40" i="17"/>
  <c r="AY40" i="17"/>
  <c r="AX40" i="17"/>
  <c r="AW40" i="17"/>
  <c r="AV40" i="17"/>
  <c r="AU40" i="17"/>
  <c r="AT40" i="17"/>
  <c r="AS40" i="17"/>
  <c r="AR40" i="17"/>
  <c r="AQ40" i="17"/>
  <c r="AP40" i="17"/>
  <c r="AO40" i="17"/>
  <c r="AN40" i="17"/>
  <c r="AM40" i="17"/>
  <c r="AL40" i="17"/>
  <c r="AK40" i="17"/>
  <c r="AJ40" i="17"/>
  <c r="AI40" i="17"/>
  <c r="AH40" i="17"/>
  <c r="AG40" i="17"/>
  <c r="AF40" i="17"/>
  <c r="AE40" i="17"/>
  <c r="AD40" i="17"/>
  <c r="AC40" i="17"/>
  <c r="AB40" i="17"/>
  <c r="AA40" i="17"/>
  <c r="Z40" i="17"/>
  <c r="Y40" i="17"/>
  <c r="X40" i="17"/>
  <c r="W40" i="17"/>
  <c r="V40" i="17"/>
  <c r="U40" i="17"/>
  <c r="T40" i="17"/>
  <c r="S40" i="17"/>
  <c r="R40" i="17"/>
  <c r="Q40" i="17"/>
  <c r="P40" i="17"/>
  <c r="O40" i="17"/>
  <c r="N40" i="17"/>
  <c r="M40" i="17"/>
  <c r="L40" i="17"/>
  <c r="K40" i="17"/>
  <c r="J40" i="17"/>
  <c r="I40" i="17"/>
  <c r="H40" i="17"/>
  <c r="G40" i="17"/>
  <c r="F40" i="17"/>
  <c r="E40" i="17"/>
  <c r="D40" i="17"/>
  <c r="DC39" i="17"/>
  <c r="DB39" i="17"/>
  <c r="DA39" i="17"/>
  <c r="CZ39" i="17"/>
  <c r="CY39" i="17"/>
  <c r="CX39" i="17"/>
  <c r="CW39" i="17"/>
  <c r="CV39" i="17"/>
  <c r="CU39" i="17"/>
  <c r="CT39" i="17"/>
  <c r="CS39" i="17"/>
  <c r="CR39" i="17"/>
  <c r="CQ39" i="17"/>
  <c r="CP39" i="17"/>
  <c r="CO39" i="17"/>
  <c r="CN39" i="17"/>
  <c r="CM39" i="17"/>
  <c r="CL39" i="17"/>
  <c r="CK39" i="17"/>
  <c r="CJ39" i="17"/>
  <c r="CI39" i="17"/>
  <c r="CH39" i="17"/>
  <c r="CG39" i="17"/>
  <c r="CF39" i="17"/>
  <c r="CE39" i="17"/>
  <c r="CD39" i="17"/>
  <c r="CC39" i="17"/>
  <c r="CB39" i="17"/>
  <c r="CA39" i="17"/>
  <c r="BZ39" i="17"/>
  <c r="BY39" i="17"/>
  <c r="BX39" i="17"/>
  <c r="BW39" i="17"/>
  <c r="BV39" i="17"/>
  <c r="BU39" i="17"/>
  <c r="BT39" i="17"/>
  <c r="BS39" i="17"/>
  <c r="BR39" i="17"/>
  <c r="BQ39" i="17"/>
  <c r="BP39" i="17"/>
  <c r="BO39" i="17"/>
  <c r="BN39" i="17"/>
  <c r="BM39" i="17"/>
  <c r="BL39" i="17"/>
  <c r="BK39" i="17"/>
  <c r="BJ39" i="17"/>
  <c r="BI39" i="17"/>
  <c r="BH39" i="17"/>
  <c r="BG39" i="17"/>
  <c r="BF39" i="17"/>
  <c r="BE39" i="17"/>
  <c r="BD39" i="17"/>
  <c r="BC39" i="17"/>
  <c r="BB39" i="17"/>
  <c r="BA39" i="17"/>
  <c r="AZ39" i="17"/>
  <c r="AY39" i="17"/>
  <c r="AX39" i="17"/>
  <c r="AW39" i="17"/>
  <c r="AV39" i="17"/>
  <c r="AU39" i="17"/>
  <c r="AT39" i="17"/>
  <c r="AS39" i="17"/>
  <c r="AR39" i="17"/>
  <c r="AQ39" i="17"/>
  <c r="AP39" i="17"/>
  <c r="AO39" i="17"/>
  <c r="AN39" i="17"/>
  <c r="AM39" i="17"/>
  <c r="AL39" i="17"/>
  <c r="AK39" i="17"/>
  <c r="AJ39" i="17"/>
  <c r="AI39" i="17"/>
  <c r="AH39" i="17"/>
  <c r="AG39" i="17"/>
  <c r="AF39" i="17"/>
  <c r="AE39" i="17"/>
  <c r="AD39" i="17"/>
  <c r="AC39" i="17"/>
  <c r="AB39" i="17"/>
  <c r="AA39" i="17"/>
  <c r="Z39" i="17"/>
  <c r="Y39" i="17"/>
  <c r="X39" i="17"/>
  <c r="W39" i="17"/>
  <c r="V39" i="17"/>
  <c r="U39" i="17"/>
  <c r="T39" i="17"/>
  <c r="S39" i="17"/>
  <c r="R39" i="17"/>
  <c r="Q39" i="17"/>
  <c r="P39" i="17"/>
  <c r="O39" i="17"/>
  <c r="N39" i="17"/>
  <c r="M39" i="17"/>
  <c r="L39" i="17"/>
  <c r="K39" i="17"/>
  <c r="J39" i="17"/>
  <c r="I39" i="17"/>
  <c r="H39" i="17"/>
  <c r="G39" i="17"/>
  <c r="F39" i="17"/>
  <c r="E39" i="17"/>
  <c r="D39" i="17"/>
  <c r="DC38" i="17"/>
  <c r="DB38" i="17"/>
  <c r="DA38" i="17"/>
  <c r="CZ38" i="17"/>
  <c r="CY38" i="17"/>
  <c r="CX38" i="17"/>
  <c r="CW38" i="17"/>
  <c r="CV38" i="17"/>
  <c r="CU38" i="17"/>
  <c r="CT38" i="17"/>
  <c r="CS38" i="17"/>
  <c r="CR38" i="17"/>
  <c r="CQ38" i="17"/>
  <c r="CP38" i="17"/>
  <c r="CO38" i="17"/>
  <c r="CN38" i="17"/>
  <c r="CM38" i="17"/>
  <c r="CL38" i="17"/>
  <c r="CK38" i="17"/>
  <c r="CJ38" i="17"/>
  <c r="CI38" i="17"/>
  <c r="CH38" i="17"/>
  <c r="CG38" i="17"/>
  <c r="CF38" i="17"/>
  <c r="CE38" i="17"/>
  <c r="CD38" i="17"/>
  <c r="CC38" i="17"/>
  <c r="CB38" i="17"/>
  <c r="CA38" i="17"/>
  <c r="BZ38" i="17"/>
  <c r="BY38" i="17"/>
  <c r="BX38" i="17"/>
  <c r="BW38" i="17"/>
  <c r="BV38" i="17"/>
  <c r="BU38" i="17"/>
  <c r="BT38" i="17"/>
  <c r="BS38" i="17"/>
  <c r="BR38" i="17"/>
  <c r="BQ38" i="17"/>
  <c r="BP38" i="17"/>
  <c r="BO38" i="17"/>
  <c r="BN38" i="17"/>
  <c r="BM38" i="17"/>
  <c r="BL38" i="17"/>
  <c r="BK38" i="17"/>
  <c r="BJ38" i="17"/>
  <c r="BI38" i="17"/>
  <c r="BH38" i="17"/>
  <c r="BG38" i="17"/>
  <c r="BF38" i="17"/>
  <c r="BE38" i="17"/>
  <c r="BD38" i="17"/>
  <c r="BC38" i="17"/>
  <c r="BB38" i="17"/>
  <c r="BA38" i="17"/>
  <c r="AZ38" i="17"/>
  <c r="AY38" i="17"/>
  <c r="AX38" i="17"/>
  <c r="AW38" i="17"/>
  <c r="AV38" i="17"/>
  <c r="AU38" i="17"/>
  <c r="AT38" i="17"/>
  <c r="AS38" i="17"/>
  <c r="AR38" i="17"/>
  <c r="AQ38" i="17"/>
  <c r="AP38" i="17"/>
  <c r="AO38" i="17"/>
  <c r="AN38" i="17"/>
  <c r="AM38" i="17"/>
  <c r="AL38" i="17"/>
  <c r="AK38" i="17"/>
  <c r="AJ38" i="17"/>
  <c r="AI38" i="17"/>
  <c r="AH38" i="17"/>
  <c r="AG38" i="17"/>
  <c r="AF38" i="17"/>
  <c r="AE38" i="17"/>
  <c r="AD38" i="17"/>
  <c r="AC38" i="17"/>
  <c r="AB38" i="17"/>
  <c r="AA38" i="17"/>
  <c r="Z38" i="17"/>
  <c r="Y38" i="17"/>
  <c r="X38" i="17"/>
  <c r="W38" i="17"/>
  <c r="V38" i="17"/>
  <c r="U38" i="17"/>
  <c r="T38" i="17"/>
  <c r="S38" i="17"/>
  <c r="R38" i="17"/>
  <c r="Q38" i="17"/>
  <c r="P38" i="17"/>
  <c r="O38" i="17"/>
  <c r="N38" i="17"/>
  <c r="M38" i="17"/>
  <c r="L38" i="17"/>
  <c r="K38" i="17"/>
  <c r="J38" i="17"/>
  <c r="I38" i="17"/>
  <c r="H38" i="17"/>
  <c r="G38" i="17"/>
  <c r="F38" i="17"/>
  <c r="E38" i="17"/>
  <c r="D38" i="17"/>
  <c r="DC37" i="17"/>
  <c r="DB37" i="17"/>
  <c r="DA37" i="17"/>
  <c r="CZ37" i="17"/>
  <c r="CY37" i="17"/>
  <c r="CX37" i="17"/>
  <c r="CW37" i="17"/>
  <c r="CV37" i="17"/>
  <c r="CU37" i="17"/>
  <c r="CT37" i="17"/>
  <c r="CS37" i="17"/>
  <c r="CR37" i="17"/>
  <c r="CQ37" i="17"/>
  <c r="CP37" i="17"/>
  <c r="CO37" i="17"/>
  <c r="CN37" i="17"/>
  <c r="CM37" i="17"/>
  <c r="CL37" i="17"/>
  <c r="CK37" i="17"/>
  <c r="CJ37" i="17"/>
  <c r="CI37" i="17"/>
  <c r="CH37" i="17"/>
  <c r="CG37" i="17"/>
  <c r="CF37" i="17"/>
  <c r="CE37" i="17"/>
  <c r="CD37" i="17"/>
  <c r="CC37" i="17"/>
  <c r="CB37" i="17"/>
  <c r="CA37" i="17"/>
  <c r="BZ37" i="17"/>
  <c r="BY37" i="17"/>
  <c r="BX37" i="17"/>
  <c r="BW37" i="17"/>
  <c r="BV37" i="17"/>
  <c r="BU37" i="17"/>
  <c r="BT37" i="17"/>
  <c r="BS37" i="17"/>
  <c r="BR37" i="17"/>
  <c r="BQ37" i="17"/>
  <c r="BP37" i="17"/>
  <c r="BO37" i="17"/>
  <c r="BN37" i="17"/>
  <c r="BM37" i="17"/>
  <c r="BL37" i="17"/>
  <c r="BK37" i="17"/>
  <c r="BJ37" i="17"/>
  <c r="BI37" i="17"/>
  <c r="BH37" i="17"/>
  <c r="BG37" i="17"/>
  <c r="BF37" i="17"/>
  <c r="BE37" i="17"/>
  <c r="BD37" i="17"/>
  <c r="BC37" i="17"/>
  <c r="BB37" i="17"/>
  <c r="BA37" i="17"/>
  <c r="AZ37" i="17"/>
  <c r="AY37" i="17"/>
  <c r="AX37" i="17"/>
  <c r="AW37" i="17"/>
  <c r="AV37" i="17"/>
  <c r="AU37" i="17"/>
  <c r="AT37" i="17"/>
  <c r="AS37" i="17"/>
  <c r="AR37" i="17"/>
  <c r="AQ37" i="17"/>
  <c r="AP37" i="17"/>
  <c r="AO37" i="17"/>
  <c r="AN37" i="17"/>
  <c r="AM37" i="17"/>
  <c r="AL37" i="17"/>
  <c r="AK37" i="17"/>
  <c r="AJ37" i="17"/>
  <c r="AI37" i="17"/>
  <c r="AH37" i="17"/>
  <c r="AG37" i="17"/>
  <c r="AF37" i="17"/>
  <c r="AE37" i="17"/>
  <c r="AD37" i="17"/>
  <c r="AC37" i="17"/>
  <c r="AB37" i="17"/>
  <c r="AA37" i="17"/>
  <c r="Z37" i="17"/>
  <c r="Y37" i="17"/>
  <c r="X37" i="17"/>
  <c r="W37" i="17"/>
  <c r="V37" i="17"/>
  <c r="U37" i="17"/>
  <c r="T37" i="17"/>
  <c r="S37" i="17"/>
  <c r="R37" i="17"/>
  <c r="Q37" i="17"/>
  <c r="P37" i="17"/>
  <c r="O37" i="17"/>
  <c r="N37" i="17"/>
  <c r="M37" i="17"/>
  <c r="L37" i="17"/>
  <c r="K37" i="17"/>
  <c r="J37" i="17"/>
  <c r="I37" i="17"/>
  <c r="H37" i="17"/>
  <c r="G37" i="17"/>
  <c r="F37" i="17"/>
  <c r="E37" i="17"/>
  <c r="D37" i="17"/>
  <c r="DC36" i="17"/>
  <c r="DB36" i="17"/>
  <c r="DA36" i="17"/>
  <c r="CZ36" i="17"/>
  <c r="CY36" i="17"/>
  <c r="CX36" i="17"/>
  <c r="CW36" i="17"/>
  <c r="CV36" i="17"/>
  <c r="CU36" i="17"/>
  <c r="CT36" i="17"/>
  <c r="CS36" i="17"/>
  <c r="CR36" i="17"/>
  <c r="CQ36" i="17"/>
  <c r="CP36" i="17"/>
  <c r="CO36" i="17"/>
  <c r="CN36" i="17"/>
  <c r="CM36" i="17"/>
  <c r="CL36" i="17"/>
  <c r="CK36" i="17"/>
  <c r="CJ36" i="17"/>
  <c r="CI36" i="17"/>
  <c r="CH36" i="17"/>
  <c r="CG36" i="17"/>
  <c r="CF36" i="17"/>
  <c r="CE36" i="17"/>
  <c r="CD36" i="17"/>
  <c r="CC36" i="17"/>
  <c r="CB36" i="17"/>
  <c r="CA36" i="17"/>
  <c r="BZ36" i="17"/>
  <c r="BY36" i="17"/>
  <c r="BX36" i="17"/>
  <c r="BW36" i="17"/>
  <c r="BV36" i="17"/>
  <c r="BU36" i="17"/>
  <c r="BT36" i="17"/>
  <c r="BS36" i="17"/>
  <c r="BR36" i="17"/>
  <c r="BQ36" i="17"/>
  <c r="BP36" i="17"/>
  <c r="BO36" i="17"/>
  <c r="BN36" i="17"/>
  <c r="BM36" i="17"/>
  <c r="BL36" i="17"/>
  <c r="BK36" i="17"/>
  <c r="BJ36" i="17"/>
  <c r="BI36" i="17"/>
  <c r="BH36" i="17"/>
  <c r="BG36" i="17"/>
  <c r="BF36" i="17"/>
  <c r="BE36" i="17"/>
  <c r="BD36" i="17"/>
  <c r="BC36" i="17"/>
  <c r="BB36" i="17"/>
  <c r="BA36" i="17"/>
  <c r="AZ36" i="17"/>
  <c r="AY36" i="17"/>
  <c r="AX36" i="17"/>
  <c r="AW36" i="17"/>
  <c r="AV36" i="17"/>
  <c r="AU36" i="17"/>
  <c r="AT36" i="17"/>
  <c r="AS36" i="17"/>
  <c r="AR36" i="17"/>
  <c r="AQ36" i="17"/>
  <c r="AP36" i="17"/>
  <c r="AO36" i="17"/>
  <c r="AN36" i="17"/>
  <c r="AM36" i="17"/>
  <c r="AL36" i="17"/>
  <c r="AK36" i="17"/>
  <c r="AJ36" i="17"/>
  <c r="AI36" i="17"/>
  <c r="AH36" i="17"/>
  <c r="AG36" i="17"/>
  <c r="AF36" i="17"/>
  <c r="AE36" i="17"/>
  <c r="AD36" i="17"/>
  <c r="AC36" i="17"/>
  <c r="AB36" i="17"/>
  <c r="AA36" i="17"/>
  <c r="Z36" i="17"/>
  <c r="Y36" i="17"/>
  <c r="X36" i="17"/>
  <c r="W36" i="17"/>
  <c r="V36" i="17"/>
  <c r="U36" i="17"/>
  <c r="T36" i="17"/>
  <c r="S36" i="17"/>
  <c r="R36" i="17"/>
  <c r="Q36" i="17"/>
  <c r="P36" i="17"/>
  <c r="O36" i="17"/>
  <c r="N36" i="17"/>
  <c r="M36" i="17"/>
  <c r="L36" i="17"/>
  <c r="K36" i="17"/>
  <c r="J36" i="17"/>
  <c r="I36" i="17"/>
  <c r="H36" i="17"/>
  <c r="G36" i="17"/>
  <c r="F36" i="17"/>
  <c r="E36" i="17"/>
  <c r="D36" i="17"/>
  <c r="DC35" i="17"/>
  <c r="DB35" i="17"/>
  <c r="DA35" i="17"/>
  <c r="CZ35" i="17"/>
  <c r="CY35" i="17"/>
  <c r="CX35" i="17"/>
  <c r="CW35" i="17"/>
  <c r="CV35" i="17"/>
  <c r="CU35" i="17"/>
  <c r="CT35" i="17"/>
  <c r="CS35" i="17"/>
  <c r="CR35" i="17"/>
  <c r="CQ35" i="17"/>
  <c r="CP35" i="17"/>
  <c r="CO35" i="17"/>
  <c r="CN35" i="17"/>
  <c r="CM35" i="17"/>
  <c r="CL35" i="17"/>
  <c r="CK35" i="17"/>
  <c r="CJ35" i="17"/>
  <c r="CI35" i="17"/>
  <c r="CH35" i="17"/>
  <c r="CG35" i="17"/>
  <c r="CF35" i="17"/>
  <c r="CE35" i="17"/>
  <c r="CD35" i="17"/>
  <c r="CC35" i="17"/>
  <c r="CB35" i="17"/>
  <c r="CA35" i="17"/>
  <c r="BZ35" i="17"/>
  <c r="BY35" i="17"/>
  <c r="BX35" i="17"/>
  <c r="BW35" i="17"/>
  <c r="BV35" i="17"/>
  <c r="BU35" i="17"/>
  <c r="BT35" i="17"/>
  <c r="BS35" i="17"/>
  <c r="BR35" i="17"/>
  <c r="BQ35" i="17"/>
  <c r="BP35" i="17"/>
  <c r="BO35" i="17"/>
  <c r="BN35" i="17"/>
  <c r="BM35" i="17"/>
  <c r="BL35" i="17"/>
  <c r="BK35" i="17"/>
  <c r="BJ35" i="17"/>
  <c r="BI35" i="17"/>
  <c r="BH35" i="17"/>
  <c r="BG35" i="17"/>
  <c r="BF35" i="17"/>
  <c r="BE35" i="17"/>
  <c r="BD35" i="17"/>
  <c r="BC35" i="17"/>
  <c r="BB35" i="17"/>
  <c r="BA35" i="17"/>
  <c r="AZ35" i="17"/>
  <c r="AY35" i="17"/>
  <c r="AX35" i="17"/>
  <c r="AW35" i="17"/>
  <c r="AV35" i="17"/>
  <c r="AU35" i="17"/>
  <c r="AT35" i="17"/>
  <c r="AS35" i="17"/>
  <c r="AR35" i="17"/>
  <c r="AQ35" i="17"/>
  <c r="AP35" i="17"/>
  <c r="AO35" i="17"/>
  <c r="AN35" i="17"/>
  <c r="AM35" i="17"/>
  <c r="AL35" i="17"/>
  <c r="AK35" i="17"/>
  <c r="AJ35" i="17"/>
  <c r="AI35" i="17"/>
  <c r="AH35" i="17"/>
  <c r="AG35" i="17"/>
  <c r="AF35" i="17"/>
  <c r="AE35" i="17"/>
  <c r="AD35" i="17"/>
  <c r="AC35" i="17"/>
  <c r="AB35" i="17"/>
  <c r="AA35" i="17"/>
  <c r="Z35" i="17"/>
  <c r="Y35" i="17"/>
  <c r="X35" i="17"/>
  <c r="W35" i="17"/>
  <c r="V35" i="17"/>
  <c r="U35" i="17"/>
  <c r="T35" i="17"/>
  <c r="S35" i="17"/>
  <c r="R35" i="17"/>
  <c r="Q35" i="17"/>
  <c r="P35" i="17"/>
  <c r="O35" i="17"/>
  <c r="N35" i="17"/>
  <c r="M35" i="17"/>
  <c r="L35" i="17"/>
  <c r="K35" i="17"/>
  <c r="J35" i="17"/>
  <c r="I35" i="17"/>
  <c r="H35" i="17"/>
  <c r="G35" i="17"/>
  <c r="F35" i="17"/>
  <c r="E35" i="17"/>
  <c r="D35" i="17"/>
  <c r="DC34" i="17"/>
  <c r="DB34" i="17"/>
  <c r="DA34" i="17"/>
  <c r="CZ34" i="17"/>
  <c r="CY34" i="17"/>
  <c r="CX34" i="17"/>
  <c r="CW34" i="17"/>
  <c r="CV34" i="17"/>
  <c r="CU34" i="17"/>
  <c r="CT34" i="17"/>
  <c r="CS34" i="17"/>
  <c r="CR34" i="17"/>
  <c r="CQ34" i="17"/>
  <c r="CP34" i="17"/>
  <c r="CO34" i="17"/>
  <c r="CN34" i="17"/>
  <c r="CM34" i="17"/>
  <c r="CL34" i="17"/>
  <c r="CK34" i="17"/>
  <c r="CJ34" i="17"/>
  <c r="CI34" i="17"/>
  <c r="CH34" i="17"/>
  <c r="CG34" i="17"/>
  <c r="CF34" i="17"/>
  <c r="CE34" i="17"/>
  <c r="CD34" i="17"/>
  <c r="CC34" i="17"/>
  <c r="CB34" i="17"/>
  <c r="CA34" i="17"/>
  <c r="BZ34" i="17"/>
  <c r="BY34" i="17"/>
  <c r="BX34" i="17"/>
  <c r="BW34" i="17"/>
  <c r="BV34" i="17"/>
  <c r="BU34" i="17"/>
  <c r="BT34" i="17"/>
  <c r="BS34" i="17"/>
  <c r="BR34" i="17"/>
  <c r="BQ34" i="17"/>
  <c r="BP34" i="17"/>
  <c r="BO34" i="17"/>
  <c r="BN34" i="17"/>
  <c r="BM34" i="17"/>
  <c r="BL34" i="17"/>
  <c r="BK34" i="17"/>
  <c r="BJ34" i="17"/>
  <c r="BI34" i="17"/>
  <c r="BH34" i="17"/>
  <c r="BG34" i="17"/>
  <c r="BF34" i="17"/>
  <c r="BE34" i="17"/>
  <c r="BD34" i="17"/>
  <c r="BC34" i="17"/>
  <c r="BB34" i="17"/>
  <c r="BA34" i="17"/>
  <c r="AZ34" i="17"/>
  <c r="AY34" i="17"/>
  <c r="AX34" i="17"/>
  <c r="AW34" i="17"/>
  <c r="AV34" i="17"/>
  <c r="AU34" i="17"/>
  <c r="AT34" i="17"/>
  <c r="AS34" i="17"/>
  <c r="AR34" i="17"/>
  <c r="AQ34" i="17"/>
  <c r="AP34" i="17"/>
  <c r="AO34" i="17"/>
  <c r="AN34" i="17"/>
  <c r="AM34" i="17"/>
  <c r="AL34" i="17"/>
  <c r="AK34" i="17"/>
  <c r="AJ34" i="17"/>
  <c r="AI34" i="17"/>
  <c r="AH34" i="17"/>
  <c r="AG34" i="17"/>
  <c r="AF34" i="17"/>
  <c r="AE34" i="17"/>
  <c r="AD34" i="17"/>
  <c r="AC34" i="17"/>
  <c r="AB34" i="17"/>
  <c r="AA34" i="17"/>
  <c r="Z34" i="17"/>
  <c r="Y34" i="17"/>
  <c r="X34" i="17"/>
  <c r="W34" i="17"/>
  <c r="V34" i="17"/>
  <c r="U34" i="17"/>
  <c r="T34" i="17"/>
  <c r="S34" i="17"/>
  <c r="R34" i="17"/>
  <c r="Q34" i="17"/>
  <c r="P34" i="17"/>
  <c r="O34" i="17"/>
  <c r="N34" i="17"/>
  <c r="M34" i="17"/>
  <c r="L34" i="17"/>
  <c r="K34" i="17"/>
  <c r="J34" i="17"/>
  <c r="I34" i="17"/>
  <c r="H34" i="17"/>
  <c r="G34" i="17"/>
  <c r="F34" i="17"/>
  <c r="E34" i="17"/>
  <c r="D34" i="17"/>
  <c r="DC33" i="17"/>
  <c r="DB33" i="17"/>
  <c r="DA33" i="17"/>
  <c r="CZ33" i="17"/>
  <c r="CY33" i="17"/>
  <c r="CX33" i="17"/>
  <c r="CW33" i="17"/>
  <c r="CV33" i="17"/>
  <c r="CU33" i="17"/>
  <c r="CT33" i="17"/>
  <c r="CS33" i="17"/>
  <c r="CR33" i="17"/>
  <c r="CQ33" i="17"/>
  <c r="CP33" i="17"/>
  <c r="CO33" i="17"/>
  <c r="CN33" i="17"/>
  <c r="CM33" i="17"/>
  <c r="CL33" i="17"/>
  <c r="CK33" i="17"/>
  <c r="CJ33" i="17"/>
  <c r="CI33" i="17"/>
  <c r="CH33" i="17"/>
  <c r="CG33" i="17"/>
  <c r="CF33" i="17"/>
  <c r="CE33" i="17"/>
  <c r="CD33" i="17"/>
  <c r="CC33" i="17"/>
  <c r="CB33" i="17"/>
  <c r="CA33" i="17"/>
  <c r="BZ33" i="17"/>
  <c r="BY33" i="17"/>
  <c r="BX33" i="17"/>
  <c r="BW33" i="17"/>
  <c r="BV33" i="17"/>
  <c r="BU33" i="17"/>
  <c r="BT33" i="17"/>
  <c r="BS33" i="17"/>
  <c r="BR33" i="17"/>
  <c r="BQ33" i="17"/>
  <c r="BP33" i="17"/>
  <c r="BO33" i="17"/>
  <c r="BN33" i="17"/>
  <c r="BM33" i="17"/>
  <c r="BL33" i="17"/>
  <c r="BK33" i="17"/>
  <c r="BJ33" i="17"/>
  <c r="BI33" i="17"/>
  <c r="BH33" i="17"/>
  <c r="BG33" i="17"/>
  <c r="BF33" i="17"/>
  <c r="BE33" i="17"/>
  <c r="BD33" i="17"/>
  <c r="BC33" i="17"/>
  <c r="BB33" i="17"/>
  <c r="BA33" i="17"/>
  <c r="AZ33" i="17"/>
  <c r="AY33" i="17"/>
  <c r="AX33" i="17"/>
  <c r="AW33" i="17"/>
  <c r="AV33" i="17"/>
  <c r="AU33" i="17"/>
  <c r="AT33" i="17"/>
  <c r="AS33" i="17"/>
  <c r="AR33" i="17"/>
  <c r="AQ33" i="17"/>
  <c r="AP33" i="17"/>
  <c r="AO33" i="17"/>
  <c r="AN33" i="17"/>
  <c r="AM33" i="17"/>
  <c r="AL33" i="17"/>
  <c r="AK33" i="17"/>
  <c r="AJ33" i="17"/>
  <c r="AI33" i="17"/>
  <c r="AH33" i="17"/>
  <c r="AF33" i="17"/>
  <c r="AE33" i="17"/>
  <c r="AD33" i="17"/>
  <c r="AC33" i="17"/>
  <c r="AB33" i="17"/>
  <c r="AA33" i="17"/>
  <c r="Z33" i="17"/>
  <c r="Y33" i="17"/>
  <c r="X33" i="17"/>
  <c r="W33" i="17"/>
  <c r="V33" i="17"/>
  <c r="U33" i="17"/>
  <c r="T33" i="17"/>
  <c r="S33" i="17"/>
  <c r="R33" i="17"/>
  <c r="Q33" i="17"/>
  <c r="P33" i="17"/>
  <c r="O33" i="17"/>
  <c r="N33" i="17"/>
  <c r="M33" i="17"/>
  <c r="L33" i="17"/>
  <c r="K33" i="17"/>
  <c r="J33" i="17"/>
  <c r="I33" i="17"/>
  <c r="H33" i="17"/>
  <c r="G33" i="17"/>
  <c r="F33" i="17"/>
  <c r="E33" i="17"/>
  <c r="D33" i="17"/>
  <c r="DC32" i="17"/>
  <c r="DB32" i="17"/>
  <c r="DA32" i="17"/>
  <c r="CZ32" i="17"/>
  <c r="CY32" i="17"/>
  <c r="CX32" i="17"/>
  <c r="CW32" i="17"/>
  <c r="CV32" i="17"/>
  <c r="CU32" i="17"/>
  <c r="CT32" i="17"/>
  <c r="CS32" i="17"/>
  <c r="CR32" i="17"/>
  <c r="CQ32" i="17"/>
  <c r="CP32" i="17"/>
  <c r="CO32" i="17"/>
  <c r="CN32" i="17"/>
  <c r="CM32" i="17"/>
  <c r="CL32" i="17"/>
  <c r="CK32" i="17"/>
  <c r="CJ32" i="17"/>
  <c r="CI32" i="17"/>
  <c r="CH32" i="17"/>
  <c r="CG32" i="17"/>
  <c r="CF32" i="17"/>
  <c r="CE32" i="17"/>
  <c r="CD32" i="17"/>
  <c r="CC32" i="17"/>
  <c r="CB32" i="17"/>
  <c r="CA32" i="17"/>
  <c r="BZ32" i="17"/>
  <c r="BY32" i="17"/>
  <c r="BX32" i="17"/>
  <c r="BW32" i="17"/>
  <c r="BV32" i="17"/>
  <c r="BU32" i="17"/>
  <c r="BT32" i="17"/>
  <c r="BS32" i="17"/>
  <c r="BR32" i="17"/>
  <c r="BQ32" i="17"/>
  <c r="BP32" i="17"/>
  <c r="BO32" i="17"/>
  <c r="BN32" i="17"/>
  <c r="BM32" i="17"/>
  <c r="BL32" i="17"/>
  <c r="BK32" i="17"/>
  <c r="BJ32" i="17"/>
  <c r="BI32" i="17"/>
  <c r="BH32" i="17"/>
  <c r="BG32" i="17"/>
  <c r="BF32" i="17"/>
  <c r="BE32" i="17"/>
  <c r="BD32" i="17"/>
  <c r="BC32" i="17"/>
  <c r="BB32" i="17"/>
  <c r="BA32" i="17"/>
  <c r="AZ32" i="17"/>
  <c r="AY32" i="17"/>
  <c r="AX32" i="17"/>
  <c r="AW32" i="17"/>
  <c r="AV32" i="17"/>
  <c r="AU32" i="17"/>
  <c r="AT32" i="17"/>
  <c r="AS32" i="17"/>
  <c r="AR32" i="17"/>
  <c r="AQ32" i="17"/>
  <c r="AP32" i="17"/>
  <c r="AO32" i="17"/>
  <c r="AN32" i="17"/>
  <c r="AM32" i="17"/>
  <c r="AL32" i="17"/>
  <c r="AK32" i="17"/>
  <c r="AJ32" i="17"/>
  <c r="AI32" i="17"/>
  <c r="AH32" i="17"/>
  <c r="AG32" i="17"/>
  <c r="AE32" i="17"/>
  <c r="AD32" i="17"/>
  <c r="AC32" i="17"/>
  <c r="AB32" i="17"/>
  <c r="AA32" i="17"/>
  <c r="Z32" i="17"/>
  <c r="Y32" i="17"/>
  <c r="X32" i="17"/>
  <c r="W32" i="17"/>
  <c r="V32" i="17"/>
  <c r="U32" i="17"/>
  <c r="T32" i="17"/>
  <c r="S32" i="17"/>
  <c r="R32" i="17"/>
  <c r="Q32" i="17"/>
  <c r="P32" i="17"/>
  <c r="O32" i="17"/>
  <c r="N32" i="17"/>
  <c r="M32" i="17"/>
  <c r="L32" i="17"/>
  <c r="K32" i="17"/>
  <c r="J32" i="17"/>
  <c r="I32" i="17"/>
  <c r="H32" i="17"/>
  <c r="G32" i="17"/>
  <c r="F32" i="17"/>
  <c r="E32" i="17"/>
  <c r="D32" i="17"/>
  <c r="DC31" i="17"/>
  <c r="DB31" i="17"/>
  <c r="DA31" i="17"/>
  <c r="CZ31" i="17"/>
  <c r="CY31" i="17"/>
  <c r="CX31" i="17"/>
  <c r="CW31" i="17"/>
  <c r="CV31" i="17"/>
  <c r="CU31" i="17"/>
  <c r="CT31" i="17"/>
  <c r="CS31" i="17"/>
  <c r="CR31" i="17"/>
  <c r="CQ31" i="17"/>
  <c r="CP31" i="17"/>
  <c r="CO31" i="17"/>
  <c r="CN31" i="17"/>
  <c r="CM31" i="17"/>
  <c r="CL31" i="17"/>
  <c r="CK31" i="17"/>
  <c r="CJ31" i="17"/>
  <c r="CI31" i="17"/>
  <c r="CH31" i="17"/>
  <c r="CG31" i="17"/>
  <c r="CF31" i="17"/>
  <c r="CE31" i="17"/>
  <c r="CD31" i="17"/>
  <c r="CC31" i="17"/>
  <c r="CB31" i="17"/>
  <c r="CA31" i="17"/>
  <c r="BZ31" i="17"/>
  <c r="BY31" i="17"/>
  <c r="BX31" i="17"/>
  <c r="BW31" i="17"/>
  <c r="BV31" i="17"/>
  <c r="BU31" i="17"/>
  <c r="BT31" i="17"/>
  <c r="BS31" i="17"/>
  <c r="BR31" i="17"/>
  <c r="BQ31" i="17"/>
  <c r="BP31" i="17"/>
  <c r="BO31" i="17"/>
  <c r="BN31" i="17"/>
  <c r="BM31" i="17"/>
  <c r="BL31" i="17"/>
  <c r="BK31" i="17"/>
  <c r="BJ31" i="17"/>
  <c r="BI31" i="17"/>
  <c r="BH31" i="17"/>
  <c r="BG31" i="17"/>
  <c r="BF31" i="17"/>
  <c r="BE31" i="17"/>
  <c r="BD31" i="17"/>
  <c r="BC31" i="17"/>
  <c r="BB31" i="17"/>
  <c r="BA31" i="17"/>
  <c r="AZ31" i="17"/>
  <c r="AY31" i="17"/>
  <c r="AX31" i="17"/>
  <c r="AW31" i="17"/>
  <c r="AV31" i="17"/>
  <c r="AU31" i="17"/>
  <c r="AT31" i="17"/>
  <c r="AS31" i="17"/>
  <c r="AR31" i="17"/>
  <c r="AQ31" i="17"/>
  <c r="AP31" i="17"/>
  <c r="AO31" i="17"/>
  <c r="AN31" i="17"/>
  <c r="AM31" i="17"/>
  <c r="AL31" i="17"/>
  <c r="AK31" i="17"/>
  <c r="AJ31" i="17"/>
  <c r="AI31" i="17"/>
  <c r="AH31" i="17"/>
  <c r="AG31" i="17"/>
  <c r="AF31" i="17"/>
  <c r="AD31" i="17"/>
  <c r="AC31" i="17"/>
  <c r="AB31" i="17"/>
  <c r="AA31" i="17"/>
  <c r="Z31" i="17"/>
  <c r="Y31" i="17"/>
  <c r="X31" i="17"/>
  <c r="W31" i="17"/>
  <c r="V31" i="17"/>
  <c r="U31" i="17"/>
  <c r="T31" i="17"/>
  <c r="S31" i="17"/>
  <c r="R31" i="17"/>
  <c r="Q31" i="17"/>
  <c r="P31" i="17"/>
  <c r="O31" i="17"/>
  <c r="N31" i="17"/>
  <c r="M31" i="17"/>
  <c r="L31" i="17"/>
  <c r="K31" i="17"/>
  <c r="J31" i="17"/>
  <c r="I31" i="17"/>
  <c r="H31" i="17"/>
  <c r="G31" i="17"/>
  <c r="F31" i="17"/>
  <c r="E31" i="17"/>
  <c r="D31" i="17"/>
  <c r="DC30" i="17"/>
  <c r="DB30" i="17"/>
  <c r="DA30" i="17"/>
  <c r="CZ30" i="17"/>
  <c r="CY30" i="17"/>
  <c r="CX30" i="17"/>
  <c r="CW30" i="17"/>
  <c r="CV30" i="17"/>
  <c r="CU30" i="17"/>
  <c r="CT30" i="17"/>
  <c r="CS30" i="17"/>
  <c r="CR30" i="17"/>
  <c r="CQ30" i="17"/>
  <c r="CP30" i="17"/>
  <c r="CO30" i="17"/>
  <c r="CN30" i="17"/>
  <c r="CM30" i="17"/>
  <c r="CL30" i="17"/>
  <c r="CK30" i="17"/>
  <c r="CJ30" i="17"/>
  <c r="CI30" i="17"/>
  <c r="CH30" i="17"/>
  <c r="CG30" i="17"/>
  <c r="CF30" i="17"/>
  <c r="CE30" i="17"/>
  <c r="CD30" i="17"/>
  <c r="CC30" i="17"/>
  <c r="CB30" i="17"/>
  <c r="CA30" i="17"/>
  <c r="BZ30" i="17"/>
  <c r="BY30" i="17"/>
  <c r="BX30" i="17"/>
  <c r="BW30" i="17"/>
  <c r="BV30" i="17"/>
  <c r="BU30" i="17"/>
  <c r="BT30" i="17"/>
  <c r="BS30" i="17"/>
  <c r="BR30" i="17"/>
  <c r="BQ30" i="17"/>
  <c r="BP30" i="17"/>
  <c r="BO30" i="17"/>
  <c r="BN30" i="17"/>
  <c r="BM30" i="17"/>
  <c r="BL30" i="17"/>
  <c r="BK30" i="17"/>
  <c r="BJ30" i="17"/>
  <c r="BI30" i="17"/>
  <c r="BH30" i="17"/>
  <c r="BG30" i="17"/>
  <c r="BF30" i="17"/>
  <c r="BE30" i="17"/>
  <c r="BD30" i="17"/>
  <c r="BC30" i="17"/>
  <c r="BB30" i="17"/>
  <c r="BA30" i="17"/>
  <c r="AZ30" i="17"/>
  <c r="AY30" i="17"/>
  <c r="AX30" i="17"/>
  <c r="AW30" i="17"/>
  <c r="AV30" i="17"/>
  <c r="AU30" i="17"/>
  <c r="AT30" i="17"/>
  <c r="AS30" i="17"/>
  <c r="AR30" i="17"/>
  <c r="AQ30" i="17"/>
  <c r="AP30" i="17"/>
  <c r="AO30" i="17"/>
  <c r="AN30" i="17"/>
  <c r="AM30" i="17"/>
  <c r="AL30" i="17"/>
  <c r="AK30" i="17"/>
  <c r="AJ30" i="17"/>
  <c r="AI30" i="17"/>
  <c r="AH30" i="17"/>
  <c r="AG30" i="17"/>
  <c r="AF30" i="17"/>
  <c r="AE30" i="17"/>
  <c r="AC30" i="17"/>
  <c r="AB30" i="17"/>
  <c r="AA30" i="17"/>
  <c r="Z30" i="17"/>
  <c r="Y30" i="17"/>
  <c r="X30" i="17"/>
  <c r="W30" i="17"/>
  <c r="V30" i="17"/>
  <c r="U30" i="17"/>
  <c r="T30" i="17"/>
  <c r="S30" i="17"/>
  <c r="R30" i="17"/>
  <c r="Q30" i="17"/>
  <c r="P30" i="17"/>
  <c r="O30" i="17"/>
  <c r="N30" i="17"/>
  <c r="M30" i="17"/>
  <c r="L30" i="17"/>
  <c r="K30" i="17"/>
  <c r="J30" i="17"/>
  <c r="I30" i="17"/>
  <c r="H30" i="17"/>
  <c r="G30" i="17"/>
  <c r="F30" i="17"/>
  <c r="E30" i="17"/>
  <c r="D30" i="17"/>
  <c r="DC29" i="17"/>
  <c r="DB29" i="17"/>
  <c r="DA29" i="17"/>
  <c r="CZ29" i="17"/>
  <c r="CY29" i="17"/>
  <c r="CX29" i="17"/>
  <c r="CW29" i="17"/>
  <c r="CV29" i="17"/>
  <c r="CU29" i="17"/>
  <c r="CT29" i="17"/>
  <c r="CS29" i="17"/>
  <c r="CR29" i="17"/>
  <c r="CQ29" i="17"/>
  <c r="CP29" i="17"/>
  <c r="CO29" i="17"/>
  <c r="CN29" i="17"/>
  <c r="CM29" i="17"/>
  <c r="CL29" i="17"/>
  <c r="CK29" i="17"/>
  <c r="CJ29" i="17"/>
  <c r="CI29" i="17"/>
  <c r="CH29" i="17"/>
  <c r="CG29" i="17"/>
  <c r="CF29" i="17"/>
  <c r="CE29" i="17"/>
  <c r="CD29" i="17"/>
  <c r="CC29" i="17"/>
  <c r="CB29" i="17"/>
  <c r="CA29" i="17"/>
  <c r="BZ29" i="17"/>
  <c r="BY29" i="17"/>
  <c r="BX29" i="17"/>
  <c r="BW29" i="17"/>
  <c r="BV29" i="17"/>
  <c r="BU29" i="17"/>
  <c r="BT29" i="17"/>
  <c r="BS29" i="17"/>
  <c r="BR29" i="17"/>
  <c r="BQ29" i="17"/>
  <c r="BP29" i="17"/>
  <c r="BO29" i="17"/>
  <c r="BN29" i="17"/>
  <c r="BM29" i="17"/>
  <c r="BL29" i="17"/>
  <c r="BK29" i="17"/>
  <c r="BJ29" i="17"/>
  <c r="BI29" i="17"/>
  <c r="BH29" i="17"/>
  <c r="BG29" i="17"/>
  <c r="BF29" i="17"/>
  <c r="BE29" i="17"/>
  <c r="BD29" i="17"/>
  <c r="BC29" i="17"/>
  <c r="BB29" i="17"/>
  <c r="BA29" i="17"/>
  <c r="AZ29" i="17"/>
  <c r="AY29" i="17"/>
  <c r="AX29" i="17"/>
  <c r="AW29" i="17"/>
  <c r="AV29" i="17"/>
  <c r="AU29" i="17"/>
  <c r="AT29" i="17"/>
  <c r="AS29" i="17"/>
  <c r="AR29" i="17"/>
  <c r="AQ29" i="17"/>
  <c r="AP29" i="17"/>
  <c r="AO29" i="17"/>
  <c r="AN29" i="17"/>
  <c r="AM29" i="17"/>
  <c r="AL29" i="17"/>
  <c r="AK29" i="17"/>
  <c r="AJ29" i="17"/>
  <c r="AI29" i="17"/>
  <c r="AH29" i="17"/>
  <c r="AG29" i="17"/>
  <c r="AF29" i="17"/>
  <c r="AE29" i="17"/>
  <c r="AD29" i="17"/>
  <c r="AB29" i="17"/>
  <c r="AA29" i="17"/>
  <c r="Z29" i="17"/>
  <c r="Y29" i="17"/>
  <c r="X29" i="17"/>
  <c r="W29" i="17"/>
  <c r="V29" i="17"/>
  <c r="U29" i="17"/>
  <c r="T29" i="17"/>
  <c r="S29" i="17"/>
  <c r="R29" i="17"/>
  <c r="Q29" i="17"/>
  <c r="P29" i="17"/>
  <c r="O29" i="17"/>
  <c r="N29" i="17"/>
  <c r="M29" i="17"/>
  <c r="L29" i="17"/>
  <c r="K29" i="17"/>
  <c r="J29" i="17"/>
  <c r="I29" i="17"/>
  <c r="H29" i="17"/>
  <c r="G29" i="17"/>
  <c r="F29" i="17"/>
  <c r="E29" i="17"/>
  <c r="D29" i="17"/>
  <c r="DC28" i="17"/>
  <c r="DB28" i="17"/>
  <c r="DA28" i="17"/>
  <c r="CZ28" i="17"/>
  <c r="CY28" i="17"/>
  <c r="CX28" i="17"/>
  <c r="CW28" i="17"/>
  <c r="CV28" i="17"/>
  <c r="CU28" i="17"/>
  <c r="CT28" i="17"/>
  <c r="CS28" i="17"/>
  <c r="CR28" i="17"/>
  <c r="CQ28" i="17"/>
  <c r="CP28" i="17"/>
  <c r="CO28" i="17"/>
  <c r="CN28" i="17"/>
  <c r="CM28" i="17"/>
  <c r="CL28" i="17"/>
  <c r="CK28" i="17"/>
  <c r="CJ28" i="17"/>
  <c r="CI28" i="17"/>
  <c r="CH28" i="17"/>
  <c r="CG28" i="17"/>
  <c r="CF28" i="17"/>
  <c r="CE28" i="17"/>
  <c r="CD28" i="17"/>
  <c r="CC28" i="17"/>
  <c r="CB28" i="17"/>
  <c r="CA28" i="17"/>
  <c r="BZ28" i="17"/>
  <c r="BY28" i="17"/>
  <c r="BX28" i="17"/>
  <c r="BW28" i="17"/>
  <c r="BV28" i="17"/>
  <c r="BU28" i="17"/>
  <c r="BT28" i="17"/>
  <c r="BS28" i="17"/>
  <c r="BR28" i="17"/>
  <c r="BQ28" i="17"/>
  <c r="BP28" i="17"/>
  <c r="BO28" i="17"/>
  <c r="BN28" i="17"/>
  <c r="BM28" i="17"/>
  <c r="BL28" i="17"/>
  <c r="BK28" i="17"/>
  <c r="BJ28" i="17"/>
  <c r="BI28" i="17"/>
  <c r="BH28" i="17"/>
  <c r="BG28" i="17"/>
  <c r="BF28" i="17"/>
  <c r="BE28" i="17"/>
  <c r="BD28" i="17"/>
  <c r="BC28" i="17"/>
  <c r="BB28" i="17"/>
  <c r="BA28" i="17"/>
  <c r="AZ28" i="17"/>
  <c r="AY28" i="17"/>
  <c r="AX28" i="17"/>
  <c r="AW28" i="17"/>
  <c r="AV28" i="17"/>
  <c r="AU28" i="17"/>
  <c r="AT28" i="17"/>
  <c r="AS28" i="17"/>
  <c r="AR28" i="17"/>
  <c r="AQ28" i="17"/>
  <c r="AP28" i="17"/>
  <c r="AO28" i="17"/>
  <c r="AN28" i="17"/>
  <c r="AM28" i="17"/>
  <c r="AL28" i="17"/>
  <c r="AK28" i="17"/>
  <c r="AJ28" i="17"/>
  <c r="AI28" i="17"/>
  <c r="AH28" i="17"/>
  <c r="AG28" i="17"/>
  <c r="AF28" i="17"/>
  <c r="AE28" i="17"/>
  <c r="AD28" i="17"/>
  <c r="AC28" i="17"/>
  <c r="AA28" i="17"/>
  <c r="Z28" i="17"/>
  <c r="Y28" i="17"/>
  <c r="X28" i="17"/>
  <c r="W28" i="17"/>
  <c r="V28" i="17"/>
  <c r="U28" i="17"/>
  <c r="T28" i="17"/>
  <c r="S28" i="17"/>
  <c r="R28" i="17"/>
  <c r="Q28" i="17"/>
  <c r="P28" i="17"/>
  <c r="O28" i="17"/>
  <c r="N28" i="17"/>
  <c r="M28" i="17"/>
  <c r="L28" i="17"/>
  <c r="K28" i="17"/>
  <c r="J28" i="17"/>
  <c r="I28" i="17"/>
  <c r="H28" i="17"/>
  <c r="G28" i="17"/>
  <c r="F28" i="17"/>
  <c r="E28" i="17"/>
  <c r="D28" i="17"/>
  <c r="DC27" i="17"/>
  <c r="DB27" i="17"/>
  <c r="DA27" i="17"/>
  <c r="CZ27" i="17"/>
  <c r="CY27" i="17"/>
  <c r="CX27" i="17"/>
  <c r="CW27" i="17"/>
  <c r="CV27" i="17"/>
  <c r="CU27" i="17"/>
  <c r="CT27" i="17"/>
  <c r="CS27" i="17"/>
  <c r="CR27" i="17"/>
  <c r="CQ27" i="17"/>
  <c r="CP27" i="17"/>
  <c r="CO27" i="17"/>
  <c r="CN27" i="17"/>
  <c r="CM27" i="17"/>
  <c r="CL27" i="17"/>
  <c r="CK27" i="17"/>
  <c r="CJ27" i="17"/>
  <c r="CI27" i="17"/>
  <c r="CH27" i="17"/>
  <c r="CG27" i="17"/>
  <c r="CF27" i="17"/>
  <c r="CE27" i="17"/>
  <c r="CD27" i="17"/>
  <c r="CC27" i="17"/>
  <c r="CB27" i="17"/>
  <c r="CA27" i="17"/>
  <c r="BZ27" i="17"/>
  <c r="BY27" i="17"/>
  <c r="BX27" i="17"/>
  <c r="BW27" i="17"/>
  <c r="BV27" i="17"/>
  <c r="BU27" i="17"/>
  <c r="BT27" i="17"/>
  <c r="BS27" i="17"/>
  <c r="BR27" i="17"/>
  <c r="BQ27" i="17"/>
  <c r="BP27" i="17"/>
  <c r="BO27" i="17"/>
  <c r="BN27" i="17"/>
  <c r="BM27" i="17"/>
  <c r="BL27" i="17"/>
  <c r="BK27" i="17"/>
  <c r="BJ27" i="17"/>
  <c r="BI27" i="17"/>
  <c r="BH27" i="17"/>
  <c r="BG27" i="17"/>
  <c r="BF27" i="17"/>
  <c r="BE27" i="17"/>
  <c r="BD27" i="17"/>
  <c r="BC27" i="17"/>
  <c r="BB27" i="17"/>
  <c r="BA27" i="17"/>
  <c r="AZ27" i="17"/>
  <c r="AY27" i="17"/>
  <c r="AX27" i="17"/>
  <c r="AW27" i="17"/>
  <c r="AV27" i="17"/>
  <c r="AU27" i="17"/>
  <c r="AT27" i="17"/>
  <c r="AS27" i="17"/>
  <c r="AR27" i="17"/>
  <c r="AQ27" i="17"/>
  <c r="AP27" i="17"/>
  <c r="AO27" i="17"/>
  <c r="AN27" i="17"/>
  <c r="AM27" i="17"/>
  <c r="AL27" i="17"/>
  <c r="AK27" i="17"/>
  <c r="AJ27" i="17"/>
  <c r="AI27" i="17"/>
  <c r="AH27" i="17"/>
  <c r="AG27" i="17"/>
  <c r="AF27" i="17"/>
  <c r="AE27" i="17"/>
  <c r="AD27" i="17"/>
  <c r="AC27" i="17"/>
  <c r="AB27" i="17"/>
  <c r="Z27" i="17"/>
  <c r="Y27" i="17"/>
  <c r="X27" i="17"/>
  <c r="W27" i="17"/>
  <c r="V27" i="17"/>
  <c r="U27" i="17"/>
  <c r="T27" i="17"/>
  <c r="S27" i="17"/>
  <c r="R27" i="17"/>
  <c r="Q27" i="17"/>
  <c r="P27" i="17"/>
  <c r="O27" i="17"/>
  <c r="N27" i="17"/>
  <c r="M27" i="17"/>
  <c r="L27" i="17"/>
  <c r="K27" i="17"/>
  <c r="J27" i="17"/>
  <c r="I27" i="17"/>
  <c r="H27" i="17"/>
  <c r="G27" i="17"/>
  <c r="F27" i="17"/>
  <c r="E27" i="17"/>
  <c r="D27" i="17"/>
  <c r="DC26" i="17"/>
  <c r="DB26" i="17"/>
  <c r="DA26" i="17"/>
  <c r="CZ26" i="17"/>
  <c r="CY26" i="17"/>
  <c r="CX26" i="17"/>
  <c r="CW26" i="17"/>
  <c r="CV26" i="17"/>
  <c r="CU26" i="17"/>
  <c r="CT26" i="17"/>
  <c r="CS26" i="17"/>
  <c r="CR26" i="17"/>
  <c r="CQ26" i="17"/>
  <c r="CP26" i="17"/>
  <c r="CO26" i="17"/>
  <c r="CN26" i="17"/>
  <c r="CM26" i="17"/>
  <c r="CL26" i="17"/>
  <c r="CK26" i="17"/>
  <c r="CJ26" i="17"/>
  <c r="CI26" i="17"/>
  <c r="CH26" i="17"/>
  <c r="CG26" i="17"/>
  <c r="CF26" i="17"/>
  <c r="CE26" i="17"/>
  <c r="CD26" i="17"/>
  <c r="CC26" i="17"/>
  <c r="CB26" i="17"/>
  <c r="CA26" i="17"/>
  <c r="BZ26" i="17"/>
  <c r="BY26" i="17"/>
  <c r="BX26" i="17"/>
  <c r="BW26" i="17"/>
  <c r="BV26" i="17"/>
  <c r="BU26" i="17"/>
  <c r="BT26" i="17"/>
  <c r="BS26" i="17"/>
  <c r="BR26" i="17"/>
  <c r="BQ26" i="17"/>
  <c r="BP26" i="17"/>
  <c r="BO26" i="17"/>
  <c r="BN26" i="17"/>
  <c r="BM26" i="17"/>
  <c r="BL26" i="17"/>
  <c r="BK26" i="17"/>
  <c r="BJ26" i="17"/>
  <c r="BI26" i="17"/>
  <c r="BH26" i="17"/>
  <c r="BG26" i="17"/>
  <c r="BF26" i="17"/>
  <c r="BE26" i="17"/>
  <c r="BD26" i="17"/>
  <c r="BC26" i="17"/>
  <c r="BB26" i="17"/>
  <c r="BA26" i="17"/>
  <c r="AZ26" i="17"/>
  <c r="AY26" i="17"/>
  <c r="AX26" i="17"/>
  <c r="AW26" i="17"/>
  <c r="AV26" i="17"/>
  <c r="AU26" i="17"/>
  <c r="AT26" i="17"/>
  <c r="AS26" i="17"/>
  <c r="AR26" i="17"/>
  <c r="AQ26" i="17"/>
  <c r="AP26" i="17"/>
  <c r="AO26" i="17"/>
  <c r="AN26" i="17"/>
  <c r="AM26" i="17"/>
  <c r="AL26" i="17"/>
  <c r="AK26" i="17"/>
  <c r="AJ26" i="17"/>
  <c r="AI26" i="17"/>
  <c r="AH26" i="17"/>
  <c r="AG26" i="17"/>
  <c r="AF26" i="17"/>
  <c r="AE26" i="17"/>
  <c r="AD26" i="17"/>
  <c r="AC26" i="17"/>
  <c r="AB26" i="17"/>
  <c r="AA26" i="17"/>
  <c r="Y26" i="17"/>
  <c r="X26" i="17"/>
  <c r="W26" i="17"/>
  <c r="V26" i="17"/>
  <c r="U26" i="17"/>
  <c r="T26" i="17"/>
  <c r="S26" i="17"/>
  <c r="R26" i="17"/>
  <c r="Q26" i="17"/>
  <c r="P26" i="17"/>
  <c r="O26" i="17"/>
  <c r="N26" i="17"/>
  <c r="M26" i="17"/>
  <c r="L26" i="17"/>
  <c r="K26" i="17"/>
  <c r="J26" i="17"/>
  <c r="I26" i="17"/>
  <c r="H26" i="17"/>
  <c r="G26" i="17"/>
  <c r="F26" i="17"/>
  <c r="E26" i="17"/>
  <c r="D26" i="17"/>
  <c r="DC25" i="17"/>
  <c r="DB25" i="17"/>
  <c r="DA25" i="17"/>
  <c r="CZ25" i="17"/>
  <c r="CY25" i="17"/>
  <c r="CX25" i="17"/>
  <c r="CW25" i="17"/>
  <c r="CV25" i="17"/>
  <c r="CU25" i="17"/>
  <c r="CT25" i="17"/>
  <c r="CS25" i="17"/>
  <c r="CR25" i="17"/>
  <c r="CQ25" i="17"/>
  <c r="CP25" i="17"/>
  <c r="CO25" i="17"/>
  <c r="CN25" i="17"/>
  <c r="CM25" i="17"/>
  <c r="CL25" i="17"/>
  <c r="CK25" i="17"/>
  <c r="CJ25" i="17"/>
  <c r="CI25" i="17"/>
  <c r="CH25" i="17"/>
  <c r="CG25" i="17"/>
  <c r="CF25" i="17"/>
  <c r="CE25" i="17"/>
  <c r="CD25" i="17"/>
  <c r="CC25" i="17"/>
  <c r="CB25" i="17"/>
  <c r="CA25" i="17"/>
  <c r="BZ25" i="17"/>
  <c r="BY25" i="17"/>
  <c r="BX25" i="17"/>
  <c r="BW25" i="17"/>
  <c r="BV25" i="17"/>
  <c r="BU25" i="17"/>
  <c r="BT25" i="17"/>
  <c r="BS25" i="17"/>
  <c r="BR25" i="17"/>
  <c r="BQ25" i="17"/>
  <c r="BP25" i="17"/>
  <c r="BO25" i="17"/>
  <c r="BN25" i="17"/>
  <c r="BM25" i="17"/>
  <c r="BL25" i="17"/>
  <c r="BK25" i="17"/>
  <c r="BJ25" i="17"/>
  <c r="BI25" i="17"/>
  <c r="BH25" i="17"/>
  <c r="BG25" i="17"/>
  <c r="BF25" i="17"/>
  <c r="BE25" i="17"/>
  <c r="BD25" i="17"/>
  <c r="BC25" i="17"/>
  <c r="BB25" i="17"/>
  <c r="BA25" i="17"/>
  <c r="AZ25" i="17"/>
  <c r="AY25" i="17"/>
  <c r="AX25" i="17"/>
  <c r="AW25" i="17"/>
  <c r="AV25" i="17"/>
  <c r="AU25" i="17"/>
  <c r="AT25" i="17"/>
  <c r="AS25" i="17"/>
  <c r="AR25" i="17"/>
  <c r="AQ25" i="17"/>
  <c r="AP25" i="17"/>
  <c r="AO25" i="17"/>
  <c r="AN25" i="17"/>
  <c r="AM25" i="17"/>
  <c r="AL25" i="17"/>
  <c r="AK25" i="17"/>
  <c r="AJ25" i="17"/>
  <c r="AI25" i="17"/>
  <c r="AH25" i="17"/>
  <c r="AG25" i="17"/>
  <c r="AF25" i="17"/>
  <c r="AE25" i="17"/>
  <c r="AD25" i="17"/>
  <c r="AC25" i="17"/>
  <c r="AB25" i="17"/>
  <c r="AA25" i="17"/>
  <c r="Z25" i="17"/>
  <c r="X25" i="17"/>
  <c r="W25" i="17"/>
  <c r="V25" i="17"/>
  <c r="U25" i="17"/>
  <c r="T25" i="17"/>
  <c r="S25" i="17"/>
  <c r="R25" i="17"/>
  <c r="Q25" i="17"/>
  <c r="P25" i="17"/>
  <c r="O25" i="17"/>
  <c r="N25" i="17"/>
  <c r="M25" i="17"/>
  <c r="L25" i="17"/>
  <c r="K25" i="17"/>
  <c r="J25" i="17"/>
  <c r="I25" i="17"/>
  <c r="H25" i="17"/>
  <c r="G25" i="17"/>
  <c r="F25" i="17"/>
  <c r="E25" i="17"/>
  <c r="D25" i="17"/>
  <c r="DC24" i="17"/>
  <c r="DB24" i="17"/>
  <c r="DA24" i="17"/>
  <c r="CZ24" i="17"/>
  <c r="CY24" i="17"/>
  <c r="CX24" i="17"/>
  <c r="CW24" i="17"/>
  <c r="CV24" i="17"/>
  <c r="CU24" i="17"/>
  <c r="CT24" i="17"/>
  <c r="CS24" i="17"/>
  <c r="CR24" i="17"/>
  <c r="CQ24" i="17"/>
  <c r="CP24" i="17"/>
  <c r="CO24" i="17"/>
  <c r="CN24" i="17"/>
  <c r="CM24" i="17"/>
  <c r="CL24" i="17"/>
  <c r="CK24" i="17"/>
  <c r="CJ24" i="17"/>
  <c r="CI24" i="17"/>
  <c r="CH24" i="17"/>
  <c r="CG24" i="17"/>
  <c r="CF24" i="17"/>
  <c r="CE24" i="17"/>
  <c r="CD24" i="17"/>
  <c r="CC24" i="17"/>
  <c r="CB24" i="17"/>
  <c r="CA24" i="17"/>
  <c r="BZ24" i="17"/>
  <c r="BY24" i="17"/>
  <c r="BX24" i="17"/>
  <c r="BW24" i="17"/>
  <c r="BV24" i="17"/>
  <c r="BU24" i="17"/>
  <c r="BT24" i="17"/>
  <c r="BS24" i="17"/>
  <c r="BR24" i="17"/>
  <c r="BQ24" i="17"/>
  <c r="BP24" i="17"/>
  <c r="BO24" i="17"/>
  <c r="BN24" i="17"/>
  <c r="BM24" i="17"/>
  <c r="BL24" i="17"/>
  <c r="BK24" i="17"/>
  <c r="BJ24" i="17"/>
  <c r="BI24" i="17"/>
  <c r="BH24" i="17"/>
  <c r="BG24" i="17"/>
  <c r="BF24" i="17"/>
  <c r="BE24" i="17"/>
  <c r="BD24" i="17"/>
  <c r="BC24" i="17"/>
  <c r="BB24" i="17"/>
  <c r="BA24" i="17"/>
  <c r="AZ24" i="17"/>
  <c r="AY24" i="17"/>
  <c r="AX24" i="17"/>
  <c r="AW24" i="17"/>
  <c r="AV24" i="17"/>
  <c r="AU24" i="17"/>
  <c r="AT24" i="17"/>
  <c r="AS24" i="17"/>
  <c r="AR24" i="17"/>
  <c r="AQ24" i="17"/>
  <c r="AP24" i="17"/>
  <c r="AO24" i="17"/>
  <c r="AN24" i="17"/>
  <c r="AM24" i="17"/>
  <c r="AL24" i="17"/>
  <c r="AK24" i="17"/>
  <c r="AJ24" i="17"/>
  <c r="AI24" i="17"/>
  <c r="AH24" i="17"/>
  <c r="AG24" i="17"/>
  <c r="AF24" i="17"/>
  <c r="AE24" i="17"/>
  <c r="AD24" i="17"/>
  <c r="AC24" i="17"/>
  <c r="AB24" i="17"/>
  <c r="AA24" i="17"/>
  <c r="Z24" i="17"/>
  <c r="Y24" i="17"/>
  <c r="W24" i="17"/>
  <c r="V24" i="17"/>
  <c r="U24" i="17"/>
  <c r="T24" i="17"/>
  <c r="S24" i="17"/>
  <c r="R24" i="17"/>
  <c r="Q24" i="17"/>
  <c r="P24" i="17"/>
  <c r="O24" i="17"/>
  <c r="N24" i="17"/>
  <c r="M24" i="17"/>
  <c r="L24" i="17"/>
  <c r="K24" i="17"/>
  <c r="J24" i="17"/>
  <c r="I24" i="17"/>
  <c r="H24" i="17"/>
  <c r="G24" i="17"/>
  <c r="F24" i="17"/>
  <c r="E24" i="17"/>
  <c r="D24" i="17"/>
  <c r="DC23" i="17"/>
  <c r="DB23" i="17"/>
  <c r="DA23" i="17"/>
  <c r="CZ23" i="17"/>
  <c r="CY23" i="17"/>
  <c r="CX23" i="17"/>
  <c r="CW23" i="17"/>
  <c r="CV23" i="17"/>
  <c r="CU23" i="17"/>
  <c r="CT23" i="17"/>
  <c r="CS23" i="17"/>
  <c r="CR23" i="17"/>
  <c r="CQ23" i="17"/>
  <c r="CP23" i="17"/>
  <c r="CO23" i="17"/>
  <c r="CN23" i="17"/>
  <c r="CM23" i="17"/>
  <c r="CL23" i="17"/>
  <c r="CK23" i="17"/>
  <c r="CJ23" i="17"/>
  <c r="CI23" i="17"/>
  <c r="CH23" i="17"/>
  <c r="CG23" i="17"/>
  <c r="CF23" i="17"/>
  <c r="CE23" i="17"/>
  <c r="CD23" i="17"/>
  <c r="CC23" i="17"/>
  <c r="CB23" i="17"/>
  <c r="CA23" i="17"/>
  <c r="BZ23" i="17"/>
  <c r="BY23" i="17"/>
  <c r="BX23" i="17"/>
  <c r="BW23" i="17"/>
  <c r="BV23" i="17"/>
  <c r="BU23" i="17"/>
  <c r="BT23" i="17"/>
  <c r="BS23" i="17"/>
  <c r="BR23" i="17"/>
  <c r="BQ23" i="17"/>
  <c r="BP23" i="17"/>
  <c r="BO23" i="17"/>
  <c r="BN23" i="17"/>
  <c r="BM23" i="17"/>
  <c r="BL23" i="17"/>
  <c r="BK23" i="17"/>
  <c r="BJ23" i="17"/>
  <c r="BI23" i="17"/>
  <c r="BH23" i="17"/>
  <c r="BG23" i="17"/>
  <c r="BF23" i="17"/>
  <c r="BE23" i="17"/>
  <c r="BD23" i="17"/>
  <c r="BC23" i="17"/>
  <c r="BB23" i="17"/>
  <c r="BA23" i="17"/>
  <c r="AZ23" i="17"/>
  <c r="AY23" i="17"/>
  <c r="AX23" i="17"/>
  <c r="AW23" i="17"/>
  <c r="AV23" i="17"/>
  <c r="AU23" i="17"/>
  <c r="AT23" i="17"/>
  <c r="AS23" i="17"/>
  <c r="AR23" i="17"/>
  <c r="AQ23" i="17"/>
  <c r="AP23" i="17"/>
  <c r="AO23" i="17"/>
  <c r="AN23" i="17"/>
  <c r="AM23" i="17"/>
  <c r="AL23" i="17"/>
  <c r="AK23" i="17"/>
  <c r="AJ23" i="17"/>
  <c r="AI23" i="17"/>
  <c r="AH23" i="17"/>
  <c r="AG23" i="17"/>
  <c r="AF23" i="17"/>
  <c r="AE23" i="17"/>
  <c r="AD23" i="17"/>
  <c r="AC23" i="17"/>
  <c r="AB23" i="17"/>
  <c r="AA23" i="17"/>
  <c r="Z23" i="17"/>
  <c r="Y23" i="17"/>
  <c r="X23" i="17"/>
  <c r="V23" i="17"/>
  <c r="U23" i="17"/>
  <c r="T23" i="17"/>
  <c r="S23" i="17"/>
  <c r="R23" i="17"/>
  <c r="Q23" i="17"/>
  <c r="P23" i="17"/>
  <c r="O23" i="17"/>
  <c r="N23" i="17"/>
  <c r="M23" i="17"/>
  <c r="L23" i="17"/>
  <c r="K23" i="17"/>
  <c r="J23" i="17"/>
  <c r="I23" i="17"/>
  <c r="H23" i="17"/>
  <c r="G23" i="17"/>
  <c r="F23" i="17"/>
  <c r="E23" i="17"/>
  <c r="D23" i="17"/>
  <c r="DC22" i="17"/>
  <c r="DB22" i="17"/>
  <c r="DA22" i="17"/>
  <c r="CZ22" i="17"/>
  <c r="CY22" i="17"/>
  <c r="CX22" i="17"/>
  <c r="CW22" i="17"/>
  <c r="CV22" i="17"/>
  <c r="CU22" i="17"/>
  <c r="CT22" i="17"/>
  <c r="CS22" i="17"/>
  <c r="CR22" i="17"/>
  <c r="CQ22" i="17"/>
  <c r="CP22" i="17"/>
  <c r="CO22" i="17"/>
  <c r="CN22" i="17"/>
  <c r="CM22" i="17"/>
  <c r="CL22" i="17"/>
  <c r="CK22" i="17"/>
  <c r="CJ22" i="17"/>
  <c r="CI22" i="17"/>
  <c r="CH22" i="17"/>
  <c r="CG22" i="17"/>
  <c r="CF22" i="17"/>
  <c r="CE22" i="17"/>
  <c r="CD22" i="17"/>
  <c r="CC22" i="17"/>
  <c r="CB22" i="17"/>
  <c r="CA22" i="17"/>
  <c r="BZ22" i="17"/>
  <c r="BY22" i="17"/>
  <c r="BX22" i="17"/>
  <c r="BW22" i="17"/>
  <c r="BV22" i="17"/>
  <c r="BU22" i="17"/>
  <c r="BT22" i="17"/>
  <c r="BS22" i="17"/>
  <c r="BR22" i="17"/>
  <c r="BQ22" i="17"/>
  <c r="BP22" i="17"/>
  <c r="BO22" i="17"/>
  <c r="BN22" i="17"/>
  <c r="BM22" i="17"/>
  <c r="BL22" i="17"/>
  <c r="BK22" i="17"/>
  <c r="BJ22" i="17"/>
  <c r="BI22" i="17"/>
  <c r="BH22" i="17"/>
  <c r="BG22" i="17"/>
  <c r="BF22" i="17"/>
  <c r="BE22" i="17"/>
  <c r="BD22" i="17"/>
  <c r="BC22" i="17"/>
  <c r="BB22" i="17"/>
  <c r="BA22" i="17"/>
  <c r="AZ22" i="17"/>
  <c r="AY22" i="17"/>
  <c r="AX22" i="17"/>
  <c r="AW22" i="17"/>
  <c r="AV22" i="17"/>
  <c r="AU22" i="17"/>
  <c r="AT22" i="17"/>
  <c r="AS22" i="17"/>
  <c r="AR22" i="17"/>
  <c r="AQ22" i="17"/>
  <c r="AP22" i="17"/>
  <c r="AO22" i="17"/>
  <c r="AN22" i="17"/>
  <c r="AM22" i="17"/>
  <c r="AL22" i="17"/>
  <c r="AK22" i="17"/>
  <c r="AJ22" i="17"/>
  <c r="AI22" i="17"/>
  <c r="AH22" i="17"/>
  <c r="AG22" i="17"/>
  <c r="AF22" i="17"/>
  <c r="AE22" i="17"/>
  <c r="AD22" i="17"/>
  <c r="AC22" i="17"/>
  <c r="AB22" i="17"/>
  <c r="AA22" i="17"/>
  <c r="Z22" i="17"/>
  <c r="Y22" i="17"/>
  <c r="X22" i="17"/>
  <c r="W22" i="17"/>
  <c r="U22" i="17"/>
  <c r="T22" i="17"/>
  <c r="S22" i="17"/>
  <c r="R22" i="17"/>
  <c r="Q22" i="17"/>
  <c r="P22" i="17"/>
  <c r="O22" i="17"/>
  <c r="N22" i="17"/>
  <c r="M22" i="17"/>
  <c r="L22" i="17"/>
  <c r="K22" i="17"/>
  <c r="J22" i="17"/>
  <c r="I22" i="17"/>
  <c r="H22" i="17"/>
  <c r="G22" i="17"/>
  <c r="F22" i="17"/>
  <c r="E22" i="17"/>
  <c r="D22" i="17"/>
  <c r="DC21" i="17"/>
  <c r="DB21" i="17"/>
  <c r="DA21" i="17"/>
  <c r="CZ21" i="17"/>
  <c r="CY21" i="17"/>
  <c r="CX21" i="17"/>
  <c r="CW21" i="17"/>
  <c r="CV21" i="17"/>
  <c r="CU21" i="17"/>
  <c r="CT21" i="17"/>
  <c r="CS21" i="17"/>
  <c r="CR21" i="17"/>
  <c r="CQ21" i="17"/>
  <c r="CP21" i="17"/>
  <c r="CO21" i="17"/>
  <c r="CN21" i="17"/>
  <c r="CM21" i="17"/>
  <c r="CL21" i="17"/>
  <c r="CK21" i="17"/>
  <c r="CJ21" i="17"/>
  <c r="CI21" i="17"/>
  <c r="CH21" i="17"/>
  <c r="CG21" i="17"/>
  <c r="CF21" i="17"/>
  <c r="CE21" i="17"/>
  <c r="CD21" i="17"/>
  <c r="CC21" i="17"/>
  <c r="CB21" i="17"/>
  <c r="CA21" i="17"/>
  <c r="BZ21" i="17"/>
  <c r="BY21" i="17"/>
  <c r="BX21" i="17"/>
  <c r="BW21" i="17"/>
  <c r="BV21" i="17"/>
  <c r="BU21" i="17"/>
  <c r="BT21" i="17"/>
  <c r="BS21" i="17"/>
  <c r="BR21" i="17"/>
  <c r="BQ21" i="17"/>
  <c r="BP21" i="17"/>
  <c r="BO21" i="17"/>
  <c r="BN21" i="17"/>
  <c r="BM21" i="17"/>
  <c r="BL21" i="17"/>
  <c r="BK21" i="17"/>
  <c r="BJ21" i="17"/>
  <c r="BI21" i="17"/>
  <c r="BH21" i="17"/>
  <c r="BG21" i="17"/>
  <c r="BF21" i="17"/>
  <c r="BE21" i="17"/>
  <c r="BD21" i="17"/>
  <c r="BC21" i="17"/>
  <c r="BB21" i="17"/>
  <c r="BA21" i="17"/>
  <c r="AZ21" i="17"/>
  <c r="AY21" i="17"/>
  <c r="AX21" i="17"/>
  <c r="AW21" i="17"/>
  <c r="AV21" i="17"/>
  <c r="AU21" i="17"/>
  <c r="AT21" i="17"/>
  <c r="AS21" i="17"/>
  <c r="AR21" i="17"/>
  <c r="AQ21" i="17"/>
  <c r="AP21" i="17"/>
  <c r="AO21" i="17"/>
  <c r="AN21" i="17"/>
  <c r="AM21" i="17"/>
  <c r="AL21" i="17"/>
  <c r="AK21" i="17"/>
  <c r="AJ21" i="17"/>
  <c r="AI21" i="17"/>
  <c r="AH21" i="17"/>
  <c r="AG21" i="17"/>
  <c r="AF21" i="17"/>
  <c r="AE21" i="17"/>
  <c r="AD21" i="17"/>
  <c r="AC21" i="17"/>
  <c r="AB21" i="17"/>
  <c r="AA21" i="17"/>
  <c r="Z21" i="17"/>
  <c r="Y21" i="17"/>
  <c r="X21" i="17"/>
  <c r="W21" i="17"/>
  <c r="V21" i="17"/>
  <c r="T21" i="17"/>
  <c r="S21" i="17"/>
  <c r="R21" i="17"/>
  <c r="Q21" i="17"/>
  <c r="P21" i="17"/>
  <c r="O21" i="17"/>
  <c r="N21" i="17"/>
  <c r="M21" i="17"/>
  <c r="L21" i="17"/>
  <c r="K21" i="17"/>
  <c r="J21" i="17"/>
  <c r="I21" i="17"/>
  <c r="H21" i="17"/>
  <c r="G21" i="17"/>
  <c r="F21" i="17"/>
  <c r="E21" i="17"/>
  <c r="D21" i="17"/>
  <c r="DC20" i="17"/>
  <c r="DB20" i="17"/>
  <c r="DA20" i="17"/>
  <c r="CZ20" i="17"/>
  <c r="CY20" i="17"/>
  <c r="CX20" i="17"/>
  <c r="CW20" i="17"/>
  <c r="CV20" i="17"/>
  <c r="CU20" i="17"/>
  <c r="CT20" i="17"/>
  <c r="CS20" i="17"/>
  <c r="CR20" i="17"/>
  <c r="CQ20" i="17"/>
  <c r="CP20" i="17"/>
  <c r="CO20" i="17"/>
  <c r="CN20" i="17"/>
  <c r="CM20" i="17"/>
  <c r="CL20" i="17"/>
  <c r="CK20" i="17"/>
  <c r="CJ20" i="17"/>
  <c r="CI20" i="17"/>
  <c r="CH20" i="17"/>
  <c r="CG20" i="17"/>
  <c r="CF20" i="17"/>
  <c r="CE20" i="17"/>
  <c r="CD20" i="17"/>
  <c r="CC20" i="17"/>
  <c r="CB20" i="17"/>
  <c r="CA20" i="17"/>
  <c r="BZ20" i="17"/>
  <c r="BY20" i="17"/>
  <c r="BX20" i="17"/>
  <c r="BW20" i="17"/>
  <c r="BV20" i="17"/>
  <c r="BU20" i="17"/>
  <c r="BT20" i="17"/>
  <c r="BS20" i="17"/>
  <c r="BR20" i="17"/>
  <c r="BQ20" i="17"/>
  <c r="BP20" i="17"/>
  <c r="BO20" i="17"/>
  <c r="BN20" i="17"/>
  <c r="BM20" i="17"/>
  <c r="BL20" i="17"/>
  <c r="BK20" i="17"/>
  <c r="BJ20" i="17"/>
  <c r="BI20" i="17"/>
  <c r="BH20" i="17"/>
  <c r="BG20" i="17"/>
  <c r="BF20" i="17"/>
  <c r="BE20" i="17"/>
  <c r="BD20" i="17"/>
  <c r="BC20" i="17"/>
  <c r="BB20" i="17"/>
  <c r="BA20" i="17"/>
  <c r="AZ20" i="17"/>
  <c r="AY20" i="17"/>
  <c r="AX20" i="17"/>
  <c r="AW20" i="17"/>
  <c r="AV20" i="17"/>
  <c r="AU20" i="17"/>
  <c r="AT20" i="17"/>
  <c r="AS20" i="17"/>
  <c r="AR20" i="17"/>
  <c r="AQ20" i="17"/>
  <c r="AP20" i="17"/>
  <c r="AO20" i="17"/>
  <c r="AN20" i="17"/>
  <c r="AM20" i="17"/>
  <c r="AL20" i="17"/>
  <c r="AK20" i="17"/>
  <c r="AJ20" i="17"/>
  <c r="AI20" i="17"/>
  <c r="AH20" i="17"/>
  <c r="AG20" i="17"/>
  <c r="AF20" i="17"/>
  <c r="AE20" i="17"/>
  <c r="AD20" i="17"/>
  <c r="AC20" i="17"/>
  <c r="AB20" i="17"/>
  <c r="AA20" i="17"/>
  <c r="Z20" i="17"/>
  <c r="Y20" i="17"/>
  <c r="X20" i="17"/>
  <c r="W20" i="17"/>
  <c r="V20" i="17"/>
  <c r="U20" i="17"/>
  <c r="S20" i="17"/>
  <c r="R20" i="17"/>
  <c r="Q20" i="17"/>
  <c r="P20" i="17"/>
  <c r="O20" i="17"/>
  <c r="N20" i="17"/>
  <c r="M20" i="17"/>
  <c r="L20" i="17"/>
  <c r="K20" i="17"/>
  <c r="J20" i="17"/>
  <c r="I20" i="17"/>
  <c r="H20" i="17"/>
  <c r="G20" i="17"/>
  <c r="F20" i="17"/>
  <c r="E20" i="17"/>
  <c r="D20" i="17"/>
  <c r="DC19" i="17"/>
  <c r="DB19" i="17"/>
  <c r="DA19" i="17"/>
  <c r="CZ19" i="17"/>
  <c r="CY19" i="17"/>
  <c r="CX19" i="17"/>
  <c r="CW19" i="17"/>
  <c r="CV19" i="17"/>
  <c r="CU19" i="17"/>
  <c r="CT19" i="17"/>
  <c r="CS19" i="17"/>
  <c r="CR19" i="17"/>
  <c r="CQ19" i="17"/>
  <c r="CP19" i="17"/>
  <c r="CO19" i="17"/>
  <c r="CN19" i="17"/>
  <c r="CM19" i="17"/>
  <c r="CL19" i="17"/>
  <c r="CK19" i="17"/>
  <c r="CJ19" i="17"/>
  <c r="CI19" i="17"/>
  <c r="CH19" i="17"/>
  <c r="CG19" i="17"/>
  <c r="CF19" i="17"/>
  <c r="CE19" i="17"/>
  <c r="CD19" i="17"/>
  <c r="CC19" i="17"/>
  <c r="CB19" i="17"/>
  <c r="CA19" i="17"/>
  <c r="BZ19" i="17"/>
  <c r="BY19" i="17"/>
  <c r="BX19" i="17"/>
  <c r="BW19" i="17"/>
  <c r="BV19" i="17"/>
  <c r="BU19" i="17"/>
  <c r="BT19" i="17"/>
  <c r="BS19" i="17"/>
  <c r="BR19" i="17"/>
  <c r="BQ19" i="17"/>
  <c r="BP19" i="17"/>
  <c r="BO19" i="17"/>
  <c r="BN19" i="17"/>
  <c r="BM19" i="17"/>
  <c r="BL19" i="17"/>
  <c r="BK19" i="17"/>
  <c r="BJ19" i="17"/>
  <c r="BI19" i="17"/>
  <c r="BH19" i="17"/>
  <c r="BG19" i="17"/>
  <c r="BF19" i="17"/>
  <c r="BE19" i="17"/>
  <c r="BD19" i="17"/>
  <c r="BC19" i="17"/>
  <c r="BB19" i="17"/>
  <c r="BA19" i="17"/>
  <c r="AZ19" i="17"/>
  <c r="AY19" i="17"/>
  <c r="AX19" i="17"/>
  <c r="AW19" i="17"/>
  <c r="AV19" i="17"/>
  <c r="AU19" i="17"/>
  <c r="AT19" i="17"/>
  <c r="AS19" i="17"/>
  <c r="AR19" i="17"/>
  <c r="AQ19" i="17"/>
  <c r="AP19" i="17"/>
  <c r="AO19" i="17"/>
  <c r="AN19" i="17"/>
  <c r="AM19" i="17"/>
  <c r="AL19" i="17"/>
  <c r="AK19" i="17"/>
  <c r="AJ19" i="17"/>
  <c r="AI19" i="17"/>
  <c r="AH19" i="17"/>
  <c r="AG19" i="17"/>
  <c r="AF19" i="17"/>
  <c r="AE19" i="17"/>
  <c r="AD19" i="17"/>
  <c r="AC19" i="17"/>
  <c r="AB19" i="17"/>
  <c r="AA19" i="17"/>
  <c r="Z19" i="17"/>
  <c r="Y19" i="17"/>
  <c r="X19" i="17"/>
  <c r="W19" i="17"/>
  <c r="V19" i="17"/>
  <c r="U19" i="17"/>
  <c r="T19" i="17"/>
  <c r="R19" i="17"/>
  <c r="Q19" i="17"/>
  <c r="P19" i="17"/>
  <c r="O19" i="17"/>
  <c r="N19" i="17"/>
  <c r="M19" i="17"/>
  <c r="L19" i="17"/>
  <c r="K19" i="17"/>
  <c r="J19" i="17"/>
  <c r="I19" i="17"/>
  <c r="H19" i="17"/>
  <c r="G19" i="17"/>
  <c r="F19" i="17"/>
  <c r="E19" i="17"/>
  <c r="D19" i="17"/>
  <c r="DC18" i="17"/>
  <c r="DB18" i="17"/>
  <c r="DA18" i="17"/>
  <c r="CZ18" i="17"/>
  <c r="CY18" i="17"/>
  <c r="CX18" i="17"/>
  <c r="CW18" i="17"/>
  <c r="CV18" i="17"/>
  <c r="CU18" i="17"/>
  <c r="CT18" i="17"/>
  <c r="CS18" i="17"/>
  <c r="CR18" i="17"/>
  <c r="CQ18" i="17"/>
  <c r="CP18" i="17"/>
  <c r="CO18" i="17"/>
  <c r="CN18" i="17"/>
  <c r="CM18" i="17"/>
  <c r="CL18" i="17"/>
  <c r="CK18" i="17"/>
  <c r="CJ18" i="17"/>
  <c r="CI18" i="17"/>
  <c r="CH18" i="17"/>
  <c r="CG18" i="17"/>
  <c r="CF18" i="17"/>
  <c r="CE18" i="17"/>
  <c r="CD18" i="17"/>
  <c r="CC18" i="17"/>
  <c r="CB18" i="17"/>
  <c r="CA18" i="17"/>
  <c r="BZ18" i="17"/>
  <c r="BY18" i="17"/>
  <c r="BX18" i="17"/>
  <c r="BW18" i="17"/>
  <c r="BV18" i="17"/>
  <c r="BU18" i="17"/>
  <c r="BT18" i="17"/>
  <c r="BS18" i="17"/>
  <c r="BR18" i="17"/>
  <c r="BQ18" i="17"/>
  <c r="BP18" i="17"/>
  <c r="BO18" i="17"/>
  <c r="BN18" i="17"/>
  <c r="BM18" i="17"/>
  <c r="BL18" i="17"/>
  <c r="BK18" i="17"/>
  <c r="BJ18" i="17"/>
  <c r="BI18" i="17"/>
  <c r="BH18" i="17"/>
  <c r="BG18" i="17"/>
  <c r="BF18" i="17"/>
  <c r="BE18" i="17"/>
  <c r="BD18" i="17"/>
  <c r="BC18" i="17"/>
  <c r="BB18" i="17"/>
  <c r="BA18" i="17"/>
  <c r="AZ18" i="17"/>
  <c r="AY18" i="17"/>
  <c r="AX18" i="17"/>
  <c r="AW18" i="17"/>
  <c r="AV18" i="17"/>
  <c r="AU18" i="17"/>
  <c r="AT18" i="17"/>
  <c r="AS18" i="17"/>
  <c r="AR18" i="17"/>
  <c r="AQ18" i="17"/>
  <c r="AP18" i="17"/>
  <c r="AO18" i="17"/>
  <c r="AN18" i="17"/>
  <c r="AM18" i="17"/>
  <c r="AL18" i="17"/>
  <c r="AK18" i="17"/>
  <c r="AJ18" i="17"/>
  <c r="AI18" i="17"/>
  <c r="AH18" i="17"/>
  <c r="AG18" i="17"/>
  <c r="AF18" i="17"/>
  <c r="AE18" i="17"/>
  <c r="AD18" i="17"/>
  <c r="AC18" i="17"/>
  <c r="AB18" i="17"/>
  <c r="AA18" i="17"/>
  <c r="Z18" i="17"/>
  <c r="Y18" i="17"/>
  <c r="X18" i="17"/>
  <c r="W18" i="17"/>
  <c r="V18" i="17"/>
  <c r="U18" i="17"/>
  <c r="T18" i="17"/>
  <c r="S18" i="17"/>
  <c r="Q18" i="17"/>
  <c r="P18" i="17"/>
  <c r="O18" i="17"/>
  <c r="N18" i="17"/>
  <c r="M18" i="17"/>
  <c r="L18" i="17"/>
  <c r="K18" i="17"/>
  <c r="J18" i="17"/>
  <c r="I18" i="17"/>
  <c r="H18" i="17"/>
  <c r="G18" i="17"/>
  <c r="F18" i="17"/>
  <c r="E18" i="17"/>
  <c r="D18" i="17"/>
  <c r="DC17" i="17"/>
  <c r="DB17" i="17"/>
  <c r="DA17" i="17"/>
  <c r="CZ17" i="17"/>
  <c r="CY17" i="17"/>
  <c r="CX17" i="17"/>
  <c r="CW17" i="17"/>
  <c r="CV17" i="17"/>
  <c r="CU17" i="17"/>
  <c r="CT17" i="17"/>
  <c r="CS17" i="17"/>
  <c r="CR17" i="17"/>
  <c r="CQ17" i="17"/>
  <c r="CP17" i="17"/>
  <c r="CO17" i="17"/>
  <c r="CN17" i="17"/>
  <c r="CM17" i="17"/>
  <c r="CL17" i="17"/>
  <c r="CK17" i="17"/>
  <c r="CJ17" i="17"/>
  <c r="CI17" i="17"/>
  <c r="CH17" i="17"/>
  <c r="CG17" i="17"/>
  <c r="CF17" i="17"/>
  <c r="CE17" i="17"/>
  <c r="CD17" i="17"/>
  <c r="CC17" i="17"/>
  <c r="CB17" i="17"/>
  <c r="CA17" i="17"/>
  <c r="BZ17" i="17"/>
  <c r="BY17" i="17"/>
  <c r="BX17" i="17"/>
  <c r="BW17" i="17"/>
  <c r="BV17" i="17"/>
  <c r="BU17" i="17"/>
  <c r="BT17" i="17"/>
  <c r="BS17" i="17"/>
  <c r="BR17" i="17"/>
  <c r="BQ17" i="17"/>
  <c r="BP17" i="17"/>
  <c r="BO17" i="17"/>
  <c r="BN17" i="17"/>
  <c r="BM17" i="17"/>
  <c r="BL17" i="17"/>
  <c r="BK17" i="17"/>
  <c r="BJ17" i="17"/>
  <c r="BI17" i="17"/>
  <c r="BH17" i="17"/>
  <c r="BG17" i="17"/>
  <c r="BF17" i="17"/>
  <c r="BE17" i="17"/>
  <c r="BD17" i="17"/>
  <c r="BC17" i="17"/>
  <c r="BB17" i="17"/>
  <c r="BA17" i="17"/>
  <c r="AZ17" i="17"/>
  <c r="AY17" i="17"/>
  <c r="AX17" i="17"/>
  <c r="AW17" i="17"/>
  <c r="AV17" i="17"/>
  <c r="AU17" i="17"/>
  <c r="AT17" i="17"/>
  <c r="AS17" i="17"/>
  <c r="AR17" i="17"/>
  <c r="AQ17" i="17"/>
  <c r="AP17" i="17"/>
  <c r="AO17" i="17"/>
  <c r="AN17" i="17"/>
  <c r="AM17" i="17"/>
  <c r="AL17" i="17"/>
  <c r="AK17" i="17"/>
  <c r="AJ17" i="17"/>
  <c r="AI17" i="17"/>
  <c r="AH17" i="17"/>
  <c r="AG17" i="17"/>
  <c r="AF17" i="17"/>
  <c r="AE17" i="17"/>
  <c r="AD17" i="17"/>
  <c r="AC17" i="17"/>
  <c r="AB17" i="17"/>
  <c r="AA17" i="17"/>
  <c r="Z17" i="17"/>
  <c r="Y17" i="17"/>
  <c r="X17" i="17"/>
  <c r="W17" i="17"/>
  <c r="V17" i="17"/>
  <c r="U17" i="17"/>
  <c r="T17" i="17"/>
  <c r="S17" i="17"/>
  <c r="R17" i="17"/>
  <c r="P17" i="17"/>
  <c r="O17" i="17"/>
  <c r="N17" i="17"/>
  <c r="M17" i="17"/>
  <c r="L17" i="17"/>
  <c r="K17" i="17"/>
  <c r="J17" i="17"/>
  <c r="I17" i="17"/>
  <c r="H17" i="17"/>
  <c r="G17" i="17"/>
  <c r="F17" i="17"/>
  <c r="E17" i="17"/>
  <c r="D17" i="17"/>
  <c r="DC16" i="17"/>
  <c r="DB16" i="17"/>
  <c r="DA16" i="17"/>
  <c r="CZ16" i="17"/>
  <c r="CY16" i="17"/>
  <c r="CX16" i="17"/>
  <c r="CW16" i="17"/>
  <c r="CV16" i="17"/>
  <c r="CU16" i="17"/>
  <c r="CT16" i="17"/>
  <c r="CS16" i="17"/>
  <c r="CR16" i="17"/>
  <c r="CQ16" i="17"/>
  <c r="CP16" i="17"/>
  <c r="CO16" i="17"/>
  <c r="CN16" i="17"/>
  <c r="CM16" i="17"/>
  <c r="CL16" i="17"/>
  <c r="CK16" i="17"/>
  <c r="CJ16" i="17"/>
  <c r="CI16" i="17"/>
  <c r="CH16" i="17"/>
  <c r="CG16" i="17"/>
  <c r="CF16" i="17"/>
  <c r="CE16" i="17"/>
  <c r="CD16" i="17"/>
  <c r="CC16" i="17"/>
  <c r="CB16" i="17"/>
  <c r="CA16" i="17"/>
  <c r="BZ16" i="17"/>
  <c r="BY16" i="17"/>
  <c r="BX16" i="17"/>
  <c r="BW16" i="17"/>
  <c r="BV16" i="17"/>
  <c r="BU16" i="17"/>
  <c r="BT16" i="17"/>
  <c r="BS16" i="17"/>
  <c r="BR16" i="17"/>
  <c r="BQ16" i="17"/>
  <c r="BP16" i="17"/>
  <c r="BO16" i="17"/>
  <c r="BN16" i="17"/>
  <c r="BM16" i="17"/>
  <c r="BL16" i="17"/>
  <c r="BK16" i="17"/>
  <c r="BJ16" i="17"/>
  <c r="BI16" i="17"/>
  <c r="BH16" i="17"/>
  <c r="BG16" i="17"/>
  <c r="BF16" i="17"/>
  <c r="BE16" i="17"/>
  <c r="BD16" i="17"/>
  <c r="BC16" i="17"/>
  <c r="BB16" i="17"/>
  <c r="BA16" i="17"/>
  <c r="AZ16" i="17"/>
  <c r="AY16" i="17"/>
  <c r="AX16" i="17"/>
  <c r="AW16" i="17"/>
  <c r="AV16" i="17"/>
  <c r="AU16" i="17"/>
  <c r="AT16" i="17"/>
  <c r="AS16" i="17"/>
  <c r="AR16" i="17"/>
  <c r="AQ16" i="17"/>
  <c r="AP16" i="17"/>
  <c r="AO16" i="17"/>
  <c r="AN16" i="17"/>
  <c r="AM16" i="17"/>
  <c r="AL16" i="17"/>
  <c r="AK16" i="17"/>
  <c r="AJ16" i="17"/>
  <c r="AI16" i="17"/>
  <c r="AH16" i="17"/>
  <c r="AG16" i="17"/>
  <c r="AF16" i="17"/>
  <c r="AE16" i="17"/>
  <c r="AD16" i="17"/>
  <c r="AC16" i="17"/>
  <c r="AB16" i="17"/>
  <c r="AA16" i="17"/>
  <c r="Z16" i="17"/>
  <c r="Y16" i="17"/>
  <c r="X16" i="17"/>
  <c r="W16" i="17"/>
  <c r="V16" i="17"/>
  <c r="U16" i="17"/>
  <c r="T16" i="17"/>
  <c r="S16" i="17"/>
  <c r="R16" i="17"/>
  <c r="Q16" i="17"/>
  <c r="O16" i="17"/>
  <c r="N16" i="17"/>
  <c r="M16" i="17"/>
  <c r="L16" i="17"/>
  <c r="K16" i="17"/>
  <c r="J16" i="17"/>
  <c r="I16" i="17"/>
  <c r="H16" i="17"/>
  <c r="G16" i="17"/>
  <c r="F16" i="17"/>
  <c r="E16" i="17"/>
  <c r="D16" i="17"/>
  <c r="DC15" i="17"/>
  <c r="DB15" i="17"/>
  <c r="DA15" i="17"/>
  <c r="CZ15" i="17"/>
  <c r="CY15" i="17"/>
  <c r="CX15" i="17"/>
  <c r="CW15" i="17"/>
  <c r="CV15" i="17"/>
  <c r="CU15" i="17"/>
  <c r="CT15" i="17"/>
  <c r="CS15" i="17"/>
  <c r="CR15" i="17"/>
  <c r="CQ15" i="17"/>
  <c r="CP15" i="17"/>
  <c r="CO15" i="17"/>
  <c r="CN15" i="17"/>
  <c r="CM15" i="17"/>
  <c r="CL15" i="17"/>
  <c r="CK15" i="17"/>
  <c r="CJ15" i="17"/>
  <c r="CI15" i="17"/>
  <c r="CH15" i="17"/>
  <c r="CG15" i="17"/>
  <c r="CF15" i="17"/>
  <c r="CE15" i="17"/>
  <c r="CD15" i="17"/>
  <c r="CC15" i="17"/>
  <c r="CB15" i="17"/>
  <c r="CA15" i="17"/>
  <c r="BZ15" i="17"/>
  <c r="BY15" i="17"/>
  <c r="BX15" i="17"/>
  <c r="BW15" i="17"/>
  <c r="BV15" i="17"/>
  <c r="BU15" i="17"/>
  <c r="BT15" i="17"/>
  <c r="BS15" i="17"/>
  <c r="BR15" i="17"/>
  <c r="BQ15" i="17"/>
  <c r="BP15" i="17"/>
  <c r="BO15" i="17"/>
  <c r="BN15" i="17"/>
  <c r="BM15" i="17"/>
  <c r="BL15" i="17"/>
  <c r="BK15" i="17"/>
  <c r="BJ15" i="17"/>
  <c r="BI15" i="17"/>
  <c r="BH15" i="17"/>
  <c r="BG15" i="17"/>
  <c r="BF15" i="17"/>
  <c r="BE15" i="17"/>
  <c r="BD15" i="17"/>
  <c r="BC15" i="17"/>
  <c r="BB15" i="17"/>
  <c r="BA15" i="17"/>
  <c r="AZ15" i="17"/>
  <c r="AY15" i="17"/>
  <c r="AX15" i="17"/>
  <c r="AW15" i="17"/>
  <c r="AV15" i="17"/>
  <c r="AU15" i="17"/>
  <c r="AT15" i="17"/>
  <c r="AS15" i="17"/>
  <c r="AR15" i="17"/>
  <c r="AQ15" i="17"/>
  <c r="AP15" i="17"/>
  <c r="AO15" i="17"/>
  <c r="AN15" i="17"/>
  <c r="AM15" i="17"/>
  <c r="AL15" i="17"/>
  <c r="AK15" i="17"/>
  <c r="AJ15" i="17"/>
  <c r="AI15" i="17"/>
  <c r="AH15" i="17"/>
  <c r="AG15" i="17"/>
  <c r="AF15" i="17"/>
  <c r="AE15" i="17"/>
  <c r="AD15" i="17"/>
  <c r="AC15" i="17"/>
  <c r="AB15" i="17"/>
  <c r="AA15" i="17"/>
  <c r="Z15" i="17"/>
  <c r="Y15" i="17"/>
  <c r="X15" i="17"/>
  <c r="W15" i="17"/>
  <c r="V15" i="17"/>
  <c r="U15" i="17"/>
  <c r="T15" i="17"/>
  <c r="S15" i="17"/>
  <c r="R15" i="17"/>
  <c r="Q15" i="17"/>
  <c r="P15" i="17"/>
  <c r="N15" i="17"/>
  <c r="M15" i="17"/>
  <c r="L15" i="17"/>
  <c r="K15" i="17"/>
  <c r="J15" i="17"/>
  <c r="I15" i="17"/>
  <c r="H15" i="17"/>
  <c r="G15" i="17"/>
  <c r="F15" i="17"/>
  <c r="E15" i="17"/>
  <c r="D15" i="17"/>
  <c r="DC14" i="17"/>
  <c r="DB14" i="17"/>
  <c r="DA14" i="17"/>
  <c r="CZ14" i="17"/>
  <c r="CY14" i="17"/>
  <c r="CX14" i="17"/>
  <c r="CW14" i="17"/>
  <c r="CV14" i="17"/>
  <c r="CU14" i="17"/>
  <c r="CT14" i="17"/>
  <c r="CS14" i="17"/>
  <c r="CR14" i="17"/>
  <c r="CQ14" i="17"/>
  <c r="CP14" i="17"/>
  <c r="CO14" i="17"/>
  <c r="CN14" i="17"/>
  <c r="CM14" i="17"/>
  <c r="CL14" i="17"/>
  <c r="CK14" i="17"/>
  <c r="CJ14" i="17"/>
  <c r="CI14" i="17"/>
  <c r="CH14" i="17"/>
  <c r="CG14" i="17"/>
  <c r="CF14" i="17"/>
  <c r="CE14" i="17"/>
  <c r="CD14" i="17"/>
  <c r="CC14" i="17"/>
  <c r="CB14" i="17"/>
  <c r="CA14" i="17"/>
  <c r="BZ14" i="17"/>
  <c r="BY14" i="17"/>
  <c r="BX14" i="17"/>
  <c r="BW14" i="17"/>
  <c r="BV14" i="17"/>
  <c r="BU14" i="17"/>
  <c r="BT14" i="17"/>
  <c r="BS14" i="17"/>
  <c r="BR14" i="17"/>
  <c r="BQ14" i="17"/>
  <c r="BP14" i="17"/>
  <c r="BO14" i="17"/>
  <c r="BN14" i="17"/>
  <c r="BM14" i="17"/>
  <c r="BL14" i="17"/>
  <c r="BK14" i="17"/>
  <c r="BJ14" i="17"/>
  <c r="BI14" i="17"/>
  <c r="BH14" i="17"/>
  <c r="BG14" i="17"/>
  <c r="BF14" i="17"/>
  <c r="BE14" i="17"/>
  <c r="BD14" i="17"/>
  <c r="BC14" i="17"/>
  <c r="BB14" i="17"/>
  <c r="BA14" i="17"/>
  <c r="AZ14" i="17"/>
  <c r="AY14" i="17"/>
  <c r="AX14" i="17"/>
  <c r="AW14" i="17"/>
  <c r="AV14" i="17"/>
  <c r="AU14" i="17"/>
  <c r="AT14" i="17"/>
  <c r="AS14" i="17"/>
  <c r="AR14" i="17"/>
  <c r="AQ14" i="17"/>
  <c r="AP14" i="17"/>
  <c r="AO14" i="17"/>
  <c r="AN14" i="17"/>
  <c r="AM14" i="17"/>
  <c r="AL14" i="17"/>
  <c r="AK14" i="17"/>
  <c r="AJ14" i="17"/>
  <c r="AI14" i="17"/>
  <c r="AH14" i="17"/>
  <c r="AG14" i="17"/>
  <c r="AF14" i="17"/>
  <c r="AE14" i="17"/>
  <c r="AD14" i="17"/>
  <c r="AC14" i="17"/>
  <c r="AB14" i="17"/>
  <c r="AA14" i="17"/>
  <c r="Z14" i="17"/>
  <c r="Y14" i="17"/>
  <c r="X14" i="17"/>
  <c r="W14" i="17"/>
  <c r="V14" i="17"/>
  <c r="U14" i="17"/>
  <c r="T14" i="17"/>
  <c r="S14" i="17"/>
  <c r="R14" i="17"/>
  <c r="Q14" i="17"/>
  <c r="P14" i="17"/>
  <c r="O14" i="17"/>
  <c r="M14" i="17"/>
  <c r="L14" i="17"/>
  <c r="K14" i="17"/>
  <c r="J14" i="17"/>
  <c r="I14" i="17"/>
  <c r="H14" i="17"/>
  <c r="G14" i="17"/>
  <c r="F14" i="17"/>
  <c r="E14" i="17"/>
  <c r="D14" i="17"/>
  <c r="DC13" i="17"/>
  <c r="DB13" i="17"/>
  <c r="DA13" i="17"/>
  <c r="CZ13" i="17"/>
  <c r="CY13" i="17"/>
  <c r="CX13" i="17"/>
  <c r="CW13" i="17"/>
  <c r="CV13" i="17"/>
  <c r="CU13" i="17"/>
  <c r="CT13" i="17"/>
  <c r="CS13" i="17"/>
  <c r="CR13" i="17"/>
  <c r="CQ13" i="17"/>
  <c r="CP13" i="17"/>
  <c r="CO13" i="17"/>
  <c r="CN13" i="17"/>
  <c r="CM13" i="17"/>
  <c r="CL13" i="17"/>
  <c r="CK13" i="17"/>
  <c r="CJ13" i="17"/>
  <c r="CI13" i="17"/>
  <c r="CH13" i="17"/>
  <c r="CG13" i="17"/>
  <c r="CF13" i="17"/>
  <c r="CE13" i="17"/>
  <c r="CD13" i="17"/>
  <c r="CC13" i="17"/>
  <c r="CB13" i="17"/>
  <c r="CA13" i="17"/>
  <c r="BZ13" i="17"/>
  <c r="BY13" i="17"/>
  <c r="BX13" i="17"/>
  <c r="BW13" i="17"/>
  <c r="BV13" i="17"/>
  <c r="BU13" i="17"/>
  <c r="BT13" i="17"/>
  <c r="BS13" i="17"/>
  <c r="BR13" i="17"/>
  <c r="BQ13" i="17"/>
  <c r="BP13" i="17"/>
  <c r="BO13" i="17"/>
  <c r="BN13" i="17"/>
  <c r="BM13" i="17"/>
  <c r="BL13" i="17"/>
  <c r="BK13" i="17"/>
  <c r="BJ13" i="17"/>
  <c r="BI13" i="17"/>
  <c r="BH13" i="17"/>
  <c r="BG13" i="17"/>
  <c r="BF13" i="17"/>
  <c r="BE13" i="17"/>
  <c r="BD13" i="17"/>
  <c r="BC13" i="17"/>
  <c r="BB13" i="17"/>
  <c r="BA13" i="17"/>
  <c r="AZ13" i="17"/>
  <c r="AY13" i="17"/>
  <c r="AX13" i="17"/>
  <c r="AW13" i="17"/>
  <c r="AV13" i="17"/>
  <c r="AU13" i="17"/>
  <c r="AT13" i="17"/>
  <c r="AS13" i="17"/>
  <c r="AR13" i="17"/>
  <c r="AQ13" i="17"/>
  <c r="AP13" i="17"/>
  <c r="AO13" i="17"/>
  <c r="AN13" i="17"/>
  <c r="AM13" i="17"/>
  <c r="AL13" i="17"/>
  <c r="AK13" i="17"/>
  <c r="AJ13" i="17"/>
  <c r="AI13" i="17"/>
  <c r="AH13" i="17"/>
  <c r="AG13" i="17"/>
  <c r="AF13" i="17"/>
  <c r="AE13" i="17"/>
  <c r="AD13" i="17"/>
  <c r="AC13" i="17"/>
  <c r="AB13" i="17"/>
  <c r="AA13" i="17"/>
  <c r="Z13" i="17"/>
  <c r="Y13" i="17"/>
  <c r="X13" i="17"/>
  <c r="W13" i="17"/>
  <c r="V13" i="17"/>
  <c r="U13" i="17"/>
  <c r="T13" i="17"/>
  <c r="S13" i="17"/>
  <c r="R13" i="17"/>
  <c r="Q13" i="17"/>
  <c r="P13" i="17"/>
  <c r="O13" i="17"/>
  <c r="N13" i="17"/>
  <c r="L13" i="17"/>
  <c r="K13" i="17"/>
  <c r="J13" i="17"/>
  <c r="I13" i="17"/>
  <c r="H13" i="17"/>
  <c r="G13" i="17"/>
  <c r="F13" i="17"/>
  <c r="E13" i="17"/>
  <c r="D13" i="17"/>
  <c r="DC12" i="17"/>
  <c r="DB12" i="17"/>
  <c r="DA12" i="17"/>
  <c r="CZ12" i="17"/>
  <c r="CY12" i="17"/>
  <c r="CX12" i="17"/>
  <c r="CW12" i="17"/>
  <c r="CV12" i="17"/>
  <c r="CU12" i="17"/>
  <c r="CT12" i="17"/>
  <c r="CS12" i="17"/>
  <c r="CR12" i="17"/>
  <c r="CQ12" i="17"/>
  <c r="CP12" i="17"/>
  <c r="CO12" i="17"/>
  <c r="CN12" i="17"/>
  <c r="CM12" i="17"/>
  <c r="CL12" i="17"/>
  <c r="CK12" i="17"/>
  <c r="CJ12" i="17"/>
  <c r="CI12" i="17"/>
  <c r="CH12" i="17"/>
  <c r="CG12" i="17"/>
  <c r="CF12" i="17"/>
  <c r="CE12" i="17"/>
  <c r="CD12" i="17"/>
  <c r="CC12" i="17"/>
  <c r="CB12" i="17"/>
  <c r="CA12" i="17"/>
  <c r="BZ12" i="17"/>
  <c r="BY12" i="17"/>
  <c r="BX12" i="17"/>
  <c r="BW12" i="17"/>
  <c r="BV12" i="17"/>
  <c r="BU12" i="17"/>
  <c r="BT12" i="17"/>
  <c r="BS12" i="17"/>
  <c r="BR12" i="17"/>
  <c r="BQ12" i="17"/>
  <c r="BP12" i="17"/>
  <c r="BO12" i="17"/>
  <c r="BN12" i="17"/>
  <c r="BM12" i="17"/>
  <c r="BL12" i="17"/>
  <c r="BK12" i="17"/>
  <c r="BJ12" i="17"/>
  <c r="BI12" i="17"/>
  <c r="BH12" i="17"/>
  <c r="BG12" i="17"/>
  <c r="BF12" i="17"/>
  <c r="BE12" i="17"/>
  <c r="BD12" i="17"/>
  <c r="BC12" i="17"/>
  <c r="BB12" i="17"/>
  <c r="BA12" i="17"/>
  <c r="AZ12" i="17"/>
  <c r="AY12" i="17"/>
  <c r="AX12" i="17"/>
  <c r="AW12" i="17"/>
  <c r="AV12" i="17"/>
  <c r="AU12" i="17"/>
  <c r="AT12" i="17"/>
  <c r="AS12" i="17"/>
  <c r="AR12" i="17"/>
  <c r="AQ12" i="17"/>
  <c r="AP12" i="17"/>
  <c r="AO12" i="17"/>
  <c r="AN12" i="17"/>
  <c r="AM12" i="17"/>
  <c r="AL12" i="17"/>
  <c r="AK12" i="17"/>
  <c r="AJ12" i="17"/>
  <c r="AI12" i="17"/>
  <c r="AH12" i="17"/>
  <c r="AG12" i="17"/>
  <c r="AF12" i="17"/>
  <c r="AE12" i="17"/>
  <c r="AD12" i="17"/>
  <c r="AC12" i="17"/>
  <c r="AB12" i="17"/>
  <c r="AA12" i="17"/>
  <c r="Z12" i="17"/>
  <c r="Y12" i="17"/>
  <c r="X12" i="17"/>
  <c r="W12" i="17"/>
  <c r="V12" i="17"/>
  <c r="U12" i="17"/>
  <c r="T12" i="17"/>
  <c r="S12" i="17"/>
  <c r="R12" i="17"/>
  <c r="Q12" i="17"/>
  <c r="P12" i="17"/>
  <c r="O12" i="17"/>
  <c r="N12" i="17"/>
  <c r="M12" i="17"/>
  <c r="K12" i="17"/>
  <c r="J12" i="17"/>
  <c r="I12" i="17"/>
  <c r="H12" i="17"/>
  <c r="G12" i="17"/>
  <c r="F12" i="17"/>
  <c r="E12" i="17"/>
  <c r="D12" i="17"/>
  <c r="DC11" i="17"/>
  <c r="DB11" i="17"/>
  <c r="DA11" i="17"/>
  <c r="CZ11" i="17"/>
  <c r="CY11" i="17"/>
  <c r="CX11" i="17"/>
  <c r="CW11" i="17"/>
  <c r="CV11" i="17"/>
  <c r="CU11" i="17"/>
  <c r="CT11" i="17"/>
  <c r="CS11" i="17"/>
  <c r="CR11" i="17"/>
  <c r="CQ11" i="17"/>
  <c r="CP11" i="17"/>
  <c r="CO11" i="17"/>
  <c r="CN11" i="17"/>
  <c r="CM11" i="17"/>
  <c r="CL11" i="17"/>
  <c r="CK11" i="17"/>
  <c r="CJ11" i="17"/>
  <c r="CI11" i="17"/>
  <c r="CH11" i="17"/>
  <c r="CG11" i="17"/>
  <c r="CF11" i="17"/>
  <c r="CE11" i="17"/>
  <c r="CD11" i="17"/>
  <c r="CC11" i="17"/>
  <c r="CB11" i="17"/>
  <c r="CA11" i="17"/>
  <c r="BZ11" i="17"/>
  <c r="BY11" i="17"/>
  <c r="BX11" i="17"/>
  <c r="BW11" i="17"/>
  <c r="BV11" i="17"/>
  <c r="BU11" i="17"/>
  <c r="BT11" i="17"/>
  <c r="BS11" i="17"/>
  <c r="BR11" i="17"/>
  <c r="BQ11" i="17"/>
  <c r="BP11" i="17"/>
  <c r="BO11" i="17"/>
  <c r="BN11" i="17"/>
  <c r="BM11" i="17"/>
  <c r="BL11" i="17"/>
  <c r="BK11" i="17"/>
  <c r="BJ11" i="17"/>
  <c r="BI11" i="17"/>
  <c r="BH11" i="17"/>
  <c r="BG11" i="17"/>
  <c r="BF11" i="17"/>
  <c r="BE11" i="17"/>
  <c r="BD11" i="17"/>
  <c r="BC11" i="17"/>
  <c r="BB11" i="17"/>
  <c r="BA11" i="17"/>
  <c r="AZ11" i="17"/>
  <c r="AY11" i="17"/>
  <c r="AX11" i="17"/>
  <c r="AW11" i="17"/>
  <c r="AV11" i="17"/>
  <c r="AU11" i="17"/>
  <c r="AT11" i="17"/>
  <c r="AS11" i="17"/>
  <c r="AR11" i="17"/>
  <c r="AQ11" i="17"/>
  <c r="AP11" i="17"/>
  <c r="AO11" i="17"/>
  <c r="AN11" i="17"/>
  <c r="AM11" i="17"/>
  <c r="AL11" i="17"/>
  <c r="AK11" i="17"/>
  <c r="AJ11" i="17"/>
  <c r="AI11" i="17"/>
  <c r="AH11" i="17"/>
  <c r="AG11" i="17"/>
  <c r="AF11" i="17"/>
  <c r="AE11" i="17"/>
  <c r="AD11" i="17"/>
  <c r="AC11" i="17"/>
  <c r="AB11" i="17"/>
  <c r="AA11" i="17"/>
  <c r="Z11" i="17"/>
  <c r="Y11" i="17"/>
  <c r="X11" i="17"/>
  <c r="W11" i="17"/>
  <c r="V11" i="17"/>
  <c r="U11" i="17"/>
  <c r="T11" i="17"/>
  <c r="S11" i="17"/>
  <c r="R11" i="17"/>
  <c r="Q11" i="17"/>
  <c r="P11" i="17"/>
  <c r="O11" i="17"/>
  <c r="N11" i="17"/>
  <c r="M11" i="17"/>
  <c r="L11" i="17"/>
  <c r="J11" i="17"/>
  <c r="I11" i="17"/>
  <c r="H11" i="17"/>
  <c r="G11" i="17"/>
  <c r="F11" i="17"/>
  <c r="E11" i="17"/>
  <c r="D11" i="17"/>
  <c r="DC10" i="17"/>
  <c r="DB10" i="17"/>
  <c r="DA10" i="17"/>
  <c r="CZ10" i="17"/>
  <c r="CY10" i="17"/>
  <c r="CX10" i="17"/>
  <c r="CW10" i="17"/>
  <c r="CV10" i="17"/>
  <c r="CU10" i="17"/>
  <c r="CT10" i="17"/>
  <c r="CS10" i="17"/>
  <c r="CR10" i="17"/>
  <c r="CQ10" i="17"/>
  <c r="CP10" i="17"/>
  <c r="CO10" i="17"/>
  <c r="CN10" i="17"/>
  <c r="CM10" i="17"/>
  <c r="CL10" i="17"/>
  <c r="CK10" i="17"/>
  <c r="CJ10" i="17"/>
  <c r="CI10" i="17"/>
  <c r="CH10" i="17"/>
  <c r="CG10" i="17"/>
  <c r="CF10" i="17"/>
  <c r="CE10" i="17"/>
  <c r="CD10" i="17"/>
  <c r="CC10" i="17"/>
  <c r="CB10" i="17"/>
  <c r="CA10" i="17"/>
  <c r="BZ10" i="17"/>
  <c r="BY10" i="17"/>
  <c r="BX10" i="17"/>
  <c r="BW10" i="17"/>
  <c r="BV10" i="17"/>
  <c r="BU10" i="17"/>
  <c r="BT10" i="17"/>
  <c r="BS10" i="17"/>
  <c r="BR10" i="17"/>
  <c r="BQ10" i="17"/>
  <c r="BP10" i="17"/>
  <c r="BO10" i="17"/>
  <c r="BN10" i="17"/>
  <c r="BM10" i="17"/>
  <c r="BL10" i="17"/>
  <c r="BK10" i="17"/>
  <c r="BJ10" i="17"/>
  <c r="BI10" i="17"/>
  <c r="BH10" i="17"/>
  <c r="BG10" i="17"/>
  <c r="BF10" i="17"/>
  <c r="BE10" i="17"/>
  <c r="BD10" i="17"/>
  <c r="BC10" i="17"/>
  <c r="BB10" i="17"/>
  <c r="BA10" i="17"/>
  <c r="AZ10" i="17"/>
  <c r="AY10" i="17"/>
  <c r="AX10" i="17"/>
  <c r="AW10" i="17"/>
  <c r="AV10" i="17"/>
  <c r="AU10" i="17"/>
  <c r="AT10" i="17"/>
  <c r="AS10" i="17"/>
  <c r="AR10" i="17"/>
  <c r="AQ10" i="17"/>
  <c r="AP10" i="17"/>
  <c r="AO10" i="17"/>
  <c r="AN10" i="17"/>
  <c r="AM10" i="17"/>
  <c r="AL10" i="17"/>
  <c r="AK10" i="17"/>
  <c r="AJ10" i="17"/>
  <c r="AI10" i="17"/>
  <c r="AH10" i="17"/>
  <c r="AG10" i="17"/>
  <c r="AF10" i="17"/>
  <c r="AE10" i="17"/>
  <c r="AD10" i="17"/>
  <c r="AC10" i="17"/>
  <c r="AB10" i="17"/>
  <c r="AA10" i="17"/>
  <c r="Z10" i="17"/>
  <c r="Y10" i="17"/>
  <c r="X10" i="17"/>
  <c r="W10" i="17"/>
  <c r="V10" i="17"/>
  <c r="U10" i="17"/>
  <c r="T10" i="17"/>
  <c r="S10" i="17"/>
  <c r="R10" i="17"/>
  <c r="Q10" i="17"/>
  <c r="P10" i="17"/>
  <c r="O10" i="17"/>
  <c r="N10" i="17"/>
  <c r="M10" i="17"/>
  <c r="L10" i="17"/>
  <c r="K10" i="17"/>
  <c r="I10" i="17"/>
  <c r="H10" i="17"/>
  <c r="G10" i="17"/>
  <c r="F10" i="17"/>
  <c r="E10" i="17"/>
  <c r="D10" i="17"/>
  <c r="DC9" i="17"/>
  <c r="DB9" i="17"/>
  <c r="DA9" i="17"/>
  <c r="CZ9" i="17"/>
  <c r="CY9" i="17"/>
  <c r="CX9" i="17"/>
  <c r="CW9" i="17"/>
  <c r="CV9" i="17"/>
  <c r="CU9" i="17"/>
  <c r="CT9" i="17"/>
  <c r="CS9" i="17"/>
  <c r="CR9" i="17"/>
  <c r="CQ9" i="17"/>
  <c r="CP9" i="17"/>
  <c r="CO9" i="17"/>
  <c r="CN9" i="17"/>
  <c r="CM9" i="17"/>
  <c r="CL9" i="17"/>
  <c r="CK9" i="17"/>
  <c r="CJ9" i="17"/>
  <c r="CI9" i="17"/>
  <c r="CH9" i="17"/>
  <c r="CG9" i="17"/>
  <c r="CF9" i="17"/>
  <c r="CE9" i="17"/>
  <c r="CD9" i="17"/>
  <c r="CC9" i="17"/>
  <c r="CB9" i="17"/>
  <c r="CA9" i="17"/>
  <c r="BZ9" i="17"/>
  <c r="BY9" i="17"/>
  <c r="BX9" i="17"/>
  <c r="BW9" i="17"/>
  <c r="BV9" i="17"/>
  <c r="BU9" i="17"/>
  <c r="BT9" i="17"/>
  <c r="BS9" i="17"/>
  <c r="BR9" i="17"/>
  <c r="BQ9" i="17"/>
  <c r="BP9" i="17"/>
  <c r="BO9" i="17"/>
  <c r="BN9" i="17"/>
  <c r="BM9" i="17"/>
  <c r="BL9" i="17"/>
  <c r="BK9" i="17"/>
  <c r="BJ9" i="17"/>
  <c r="BI9" i="17"/>
  <c r="BH9" i="17"/>
  <c r="BG9" i="17"/>
  <c r="BF9" i="17"/>
  <c r="BE9" i="17"/>
  <c r="BD9" i="17"/>
  <c r="BC9" i="17"/>
  <c r="BB9" i="17"/>
  <c r="BA9" i="17"/>
  <c r="AZ9" i="17"/>
  <c r="AY9" i="17"/>
  <c r="AX9" i="17"/>
  <c r="AW9" i="17"/>
  <c r="AV9" i="17"/>
  <c r="AU9" i="17"/>
  <c r="AT9" i="17"/>
  <c r="AS9" i="17"/>
  <c r="AR9" i="17"/>
  <c r="AQ9" i="17"/>
  <c r="AP9" i="17"/>
  <c r="AO9" i="17"/>
  <c r="AN9" i="17"/>
  <c r="AM9" i="17"/>
  <c r="AL9" i="17"/>
  <c r="AK9" i="17"/>
  <c r="AJ9" i="17"/>
  <c r="AI9" i="17"/>
  <c r="AH9" i="17"/>
  <c r="AG9" i="17"/>
  <c r="AF9" i="17"/>
  <c r="AE9" i="17"/>
  <c r="AD9" i="17"/>
  <c r="AC9" i="17"/>
  <c r="AB9" i="17"/>
  <c r="AA9" i="17"/>
  <c r="Z9" i="17"/>
  <c r="Y9" i="17"/>
  <c r="X9" i="17"/>
  <c r="W9" i="17"/>
  <c r="V9" i="17"/>
  <c r="U9" i="17"/>
  <c r="T9" i="17"/>
  <c r="S9" i="17"/>
  <c r="R9" i="17"/>
  <c r="Q9" i="17"/>
  <c r="P9" i="17"/>
  <c r="O9" i="17"/>
  <c r="N9" i="17"/>
  <c r="M9" i="17"/>
  <c r="L9" i="17"/>
  <c r="K9" i="17"/>
  <c r="J9" i="17"/>
  <c r="H9" i="17"/>
  <c r="G9" i="17"/>
  <c r="F9" i="17"/>
  <c r="E9" i="17"/>
  <c r="D9" i="17"/>
  <c r="DC8" i="17"/>
  <c r="DB8" i="17"/>
  <c r="DA8" i="17"/>
  <c r="CZ8" i="17"/>
  <c r="CY8" i="17"/>
  <c r="CX8" i="17"/>
  <c r="CW8" i="17"/>
  <c r="CV8" i="17"/>
  <c r="CU8" i="17"/>
  <c r="CT8" i="17"/>
  <c r="CS8" i="17"/>
  <c r="CR8" i="17"/>
  <c r="CQ8" i="17"/>
  <c r="CP8" i="17"/>
  <c r="CO8" i="17"/>
  <c r="CN8" i="17"/>
  <c r="CM8" i="17"/>
  <c r="CL8" i="17"/>
  <c r="CK8" i="17"/>
  <c r="CJ8" i="17"/>
  <c r="CI8" i="17"/>
  <c r="CH8" i="17"/>
  <c r="CG8" i="17"/>
  <c r="CF8" i="17"/>
  <c r="CE8" i="17"/>
  <c r="CD8" i="17"/>
  <c r="CC8" i="17"/>
  <c r="CB8" i="17"/>
  <c r="CA8" i="17"/>
  <c r="BZ8" i="17"/>
  <c r="BY8" i="17"/>
  <c r="BX8" i="17"/>
  <c r="BW8" i="17"/>
  <c r="BV8" i="17"/>
  <c r="BU8" i="17"/>
  <c r="BT8" i="17"/>
  <c r="BS8" i="17"/>
  <c r="BR8" i="17"/>
  <c r="BQ8" i="17"/>
  <c r="BP8" i="17"/>
  <c r="BO8" i="17"/>
  <c r="BN8" i="17"/>
  <c r="BM8" i="17"/>
  <c r="BL8" i="17"/>
  <c r="BK8" i="17"/>
  <c r="BJ8" i="17"/>
  <c r="BI8" i="17"/>
  <c r="BH8" i="17"/>
  <c r="BG8" i="17"/>
  <c r="BF8" i="17"/>
  <c r="BE8" i="17"/>
  <c r="BD8" i="17"/>
  <c r="BC8" i="17"/>
  <c r="BB8" i="17"/>
  <c r="BA8" i="17"/>
  <c r="AZ8" i="17"/>
  <c r="AY8" i="17"/>
  <c r="AX8" i="17"/>
  <c r="AW8" i="17"/>
  <c r="AV8" i="17"/>
  <c r="AU8" i="17"/>
  <c r="AT8" i="17"/>
  <c r="AS8" i="17"/>
  <c r="AR8" i="17"/>
  <c r="AQ8" i="17"/>
  <c r="AP8" i="17"/>
  <c r="AO8" i="17"/>
  <c r="AN8" i="17"/>
  <c r="AM8" i="17"/>
  <c r="AL8" i="17"/>
  <c r="AK8" i="17"/>
  <c r="AJ8" i="17"/>
  <c r="AI8" i="17"/>
  <c r="AH8" i="17"/>
  <c r="AG8" i="17"/>
  <c r="AF8" i="17"/>
  <c r="AE8" i="17"/>
  <c r="AD8" i="17"/>
  <c r="AC8" i="17"/>
  <c r="AB8" i="17"/>
  <c r="AA8" i="17"/>
  <c r="Z8" i="17"/>
  <c r="Y8" i="17"/>
  <c r="X8" i="17"/>
  <c r="W8" i="17"/>
  <c r="V8" i="17"/>
  <c r="U8" i="17"/>
  <c r="T8" i="17"/>
  <c r="S8" i="17"/>
  <c r="R8" i="17"/>
  <c r="Q8" i="17"/>
  <c r="P8" i="17"/>
  <c r="O8" i="17"/>
  <c r="N8" i="17"/>
  <c r="M8" i="17"/>
  <c r="L8" i="17"/>
  <c r="K8" i="17"/>
  <c r="J8" i="17"/>
  <c r="I8" i="17"/>
  <c r="G8" i="17"/>
  <c r="F8" i="17"/>
  <c r="E8" i="17"/>
  <c r="D8" i="17"/>
  <c r="DC7" i="17"/>
  <c r="DB7" i="17"/>
  <c r="DA7" i="17"/>
  <c r="CZ7" i="17"/>
  <c r="CY7" i="17"/>
  <c r="CX7" i="17"/>
  <c r="CW7" i="17"/>
  <c r="CV7" i="17"/>
  <c r="CU7" i="17"/>
  <c r="CT7" i="17"/>
  <c r="CS7" i="17"/>
  <c r="CR7" i="17"/>
  <c r="CQ7" i="17"/>
  <c r="CP7" i="17"/>
  <c r="CO7" i="17"/>
  <c r="CN7" i="17"/>
  <c r="CM7" i="17"/>
  <c r="CL7" i="17"/>
  <c r="CK7" i="17"/>
  <c r="CJ7" i="17"/>
  <c r="CI7" i="17"/>
  <c r="CH7" i="17"/>
  <c r="CG7" i="17"/>
  <c r="CF7" i="17"/>
  <c r="CE7" i="17"/>
  <c r="CD7" i="17"/>
  <c r="CC7" i="17"/>
  <c r="CB7" i="17"/>
  <c r="CA7" i="17"/>
  <c r="BZ7" i="17"/>
  <c r="BY7" i="17"/>
  <c r="BX7" i="17"/>
  <c r="BW7" i="17"/>
  <c r="BV7" i="17"/>
  <c r="BU7" i="17"/>
  <c r="BT7" i="17"/>
  <c r="BS7" i="17"/>
  <c r="BR7" i="17"/>
  <c r="BQ7" i="17"/>
  <c r="BP7" i="17"/>
  <c r="BO7" i="17"/>
  <c r="BN7" i="17"/>
  <c r="BM7" i="17"/>
  <c r="BL7" i="17"/>
  <c r="BK7" i="17"/>
  <c r="BJ7" i="17"/>
  <c r="BI7" i="17"/>
  <c r="BH7" i="17"/>
  <c r="BG7" i="17"/>
  <c r="BF7" i="17"/>
  <c r="BE7" i="17"/>
  <c r="BD7" i="17"/>
  <c r="BC7" i="17"/>
  <c r="BB7" i="17"/>
  <c r="BA7" i="17"/>
  <c r="AZ7" i="17"/>
  <c r="AY7" i="17"/>
  <c r="AX7" i="17"/>
  <c r="AW7" i="17"/>
  <c r="AV7" i="17"/>
  <c r="AU7" i="17"/>
  <c r="AT7" i="17"/>
  <c r="AS7" i="17"/>
  <c r="AR7" i="17"/>
  <c r="AQ7" i="17"/>
  <c r="AP7" i="17"/>
  <c r="AO7" i="17"/>
  <c r="AN7" i="17"/>
  <c r="AM7" i="17"/>
  <c r="AL7" i="17"/>
  <c r="AK7" i="17"/>
  <c r="AJ7" i="17"/>
  <c r="AI7" i="17"/>
  <c r="AH7" i="17"/>
  <c r="AG7" i="17"/>
  <c r="AF7" i="17"/>
  <c r="AE7" i="17"/>
  <c r="AD7" i="17"/>
  <c r="AC7" i="17"/>
  <c r="AB7" i="17"/>
  <c r="AA7" i="17"/>
  <c r="Z7" i="17"/>
  <c r="Y7" i="17"/>
  <c r="X7" i="17"/>
  <c r="W7" i="17"/>
  <c r="V7" i="17"/>
  <c r="U7" i="17"/>
  <c r="T7" i="17"/>
  <c r="S7" i="17"/>
  <c r="R7" i="17"/>
  <c r="Q7" i="17"/>
  <c r="P7" i="17"/>
  <c r="O7" i="17"/>
  <c r="N7" i="17"/>
  <c r="M7" i="17"/>
  <c r="L7" i="17"/>
  <c r="K7" i="17"/>
  <c r="J7" i="17"/>
  <c r="I7" i="17"/>
  <c r="H7" i="17"/>
  <c r="F7" i="17"/>
  <c r="E7" i="17"/>
  <c r="D7" i="17"/>
  <c r="DC6" i="17"/>
  <c r="DB6" i="17"/>
  <c r="DA6" i="17"/>
  <c r="CZ6" i="17"/>
  <c r="CY6" i="17"/>
  <c r="CX6" i="17"/>
  <c r="CW6" i="17"/>
  <c r="CV6" i="17"/>
  <c r="CU6" i="17"/>
  <c r="CT6" i="17"/>
  <c r="CS6" i="17"/>
  <c r="CR6" i="17"/>
  <c r="CQ6" i="17"/>
  <c r="CP6" i="17"/>
  <c r="CO6" i="17"/>
  <c r="CN6" i="17"/>
  <c r="CM6" i="17"/>
  <c r="CL6" i="17"/>
  <c r="CK6" i="17"/>
  <c r="CJ6" i="17"/>
  <c r="CI6" i="17"/>
  <c r="CH6" i="17"/>
  <c r="CG6" i="17"/>
  <c r="CF6" i="17"/>
  <c r="CE6" i="17"/>
  <c r="CD6" i="17"/>
  <c r="CC6" i="17"/>
  <c r="CB6" i="17"/>
  <c r="CA6" i="17"/>
  <c r="BZ6" i="17"/>
  <c r="BY6" i="17"/>
  <c r="BX6" i="17"/>
  <c r="BW6" i="17"/>
  <c r="BV6" i="17"/>
  <c r="BU6" i="17"/>
  <c r="BT6" i="17"/>
  <c r="BS6" i="17"/>
  <c r="BR6" i="17"/>
  <c r="BQ6" i="17"/>
  <c r="BP6" i="17"/>
  <c r="BO6" i="17"/>
  <c r="BN6" i="17"/>
  <c r="BM6" i="17"/>
  <c r="BL6" i="17"/>
  <c r="BK6" i="17"/>
  <c r="BJ6" i="17"/>
  <c r="BI6" i="17"/>
  <c r="BH6" i="17"/>
  <c r="BG6" i="17"/>
  <c r="BF6" i="17"/>
  <c r="BE6" i="17"/>
  <c r="BD6" i="17"/>
  <c r="BC6" i="17"/>
  <c r="BB6" i="17"/>
  <c r="BA6" i="17"/>
  <c r="AZ6" i="17"/>
  <c r="AY6" i="17"/>
  <c r="AX6" i="17"/>
  <c r="AW6" i="17"/>
  <c r="AV6" i="17"/>
  <c r="AU6" i="17"/>
  <c r="AT6" i="17"/>
  <c r="AS6" i="17"/>
  <c r="AR6" i="17"/>
  <c r="AQ6" i="17"/>
  <c r="AP6" i="17"/>
  <c r="AO6" i="17"/>
  <c r="AN6" i="17"/>
  <c r="AM6" i="17"/>
  <c r="AL6" i="17"/>
  <c r="AK6" i="17"/>
  <c r="AJ6" i="17"/>
  <c r="AI6" i="17"/>
  <c r="AH6" i="17"/>
  <c r="AG6" i="17"/>
  <c r="AF6" i="17"/>
  <c r="AE6" i="17"/>
  <c r="AD6" i="17"/>
  <c r="AC6" i="17"/>
  <c r="AB6" i="17"/>
  <c r="AA6" i="17"/>
  <c r="Z6" i="17"/>
  <c r="Y6" i="17"/>
  <c r="X6" i="17"/>
  <c r="W6" i="17"/>
  <c r="V6" i="17"/>
  <c r="U6" i="17"/>
  <c r="T6" i="17"/>
  <c r="S6" i="17"/>
  <c r="R6" i="17"/>
  <c r="Q6" i="17"/>
  <c r="P6" i="17"/>
  <c r="O6" i="17"/>
  <c r="N6" i="17"/>
  <c r="M6" i="17"/>
  <c r="L6" i="17"/>
  <c r="K6" i="17"/>
  <c r="J6" i="17"/>
  <c r="I6" i="17"/>
  <c r="H6" i="17"/>
  <c r="G6" i="17"/>
  <c r="E6" i="17"/>
  <c r="D6" i="17"/>
  <c r="DC5" i="17"/>
  <c r="DB5" i="17"/>
  <c r="DA5" i="17"/>
  <c r="CZ5" i="17"/>
  <c r="CY5" i="17"/>
  <c r="CX5" i="17"/>
  <c r="CW5" i="17"/>
  <c r="CV5" i="17"/>
  <c r="CU5" i="17"/>
  <c r="CT5" i="17"/>
  <c r="CS5" i="17"/>
  <c r="CR5" i="17"/>
  <c r="CQ5" i="17"/>
  <c r="CP5" i="17"/>
  <c r="CO5" i="17"/>
  <c r="CN5" i="17"/>
  <c r="CM5" i="17"/>
  <c r="CL5" i="17"/>
  <c r="CK5" i="17"/>
  <c r="CJ5" i="17"/>
  <c r="CI5" i="17"/>
  <c r="CH5" i="17"/>
  <c r="CG5" i="17"/>
  <c r="CF5" i="17"/>
  <c r="CE5" i="17"/>
  <c r="CD5" i="17"/>
  <c r="CC5" i="17"/>
  <c r="CB5" i="17"/>
  <c r="CA5" i="17"/>
  <c r="BZ5" i="17"/>
  <c r="BY5" i="17"/>
  <c r="BX5" i="17"/>
  <c r="BW5" i="17"/>
  <c r="BV5" i="17"/>
  <c r="BU5" i="17"/>
  <c r="BT5" i="17"/>
  <c r="BS5" i="17"/>
  <c r="BR5" i="17"/>
  <c r="BQ5" i="17"/>
  <c r="BP5" i="17"/>
  <c r="BO5" i="17"/>
  <c r="BN5" i="17"/>
  <c r="BM5" i="17"/>
  <c r="BL5" i="17"/>
  <c r="BK5" i="17"/>
  <c r="BJ5" i="17"/>
  <c r="BI5" i="17"/>
  <c r="BH5" i="17"/>
  <c r="BG5" i="17"/>
  <c r="BF5" i="17"/>
  <c r="BE5" i="17"/>
  <c r="BD5" i="17"/>
  <c r="BC5" i="17"/>
  <c r="BB5" i="17"/>
  <c r="BA5" i="17"/>
  <c r="AZ5" i="17"/>
  <c r="AY5" i="17"/>
  <c r="AX5" i="17"/>
  <c r="AW5" i="17"/>
  <c r="AV5" i="17"/>
  <c r="AU5" i="17"/>
  <c r="AT5" i="17"/>
  <c r="AS5" i="17"/>
  <c r="AR5" i="17"/>
  <c r="AQ5" i="17"/>
  <c r="AP5" i="17"/>
  <c r="AO5" i="17"/>
  <c r="AN5" i="17"/>
  <c r="AM5" i="17"/>
  <c r="AL5" i="17"/>
  <c r="AK5" i="17"/>
  <c r="AJ5" i="17"/>
  <c r="AI5" i="17"/>
  <c r="AH5" i="17"/>
  <c r="AG5" i="17"/>
  <c r="AF5" i="17"/>
  <c r="AE5" i="17"/>
  <c r="AD5" i="17"/>
  <c r="AC5" i="17"/>
  <c r="AB5" i="17"/>
  <c r="AA5" i="17"/>
  <c r="Z5" i="17"/>
  <c r="Y5" i="17"/>
  <c r="X5" i="17"/>
  <c r="W5" i="17"/>
  <c r="V5" i="17"/>
  <c r="U5" i="17"/>
  <c r="T5" i="17"/>
  <c r="S5" i="17"/>
  <c r="R5" i="17"/>
  <c r="Q5" i="17"/>
  <c r="P5" i="17"/>
  <c r="O5" i="17"/>
  <c r="N5" i="17"/>
  <c r="M5" i="17"/>
  <c r="L5" i="17"/>
  <c r="K5" i="17"/>
  <c r="J5" i="17"/>
  <c r="I5" i="17"/>
  <c r="H5" i="17"/>
  <c r="G5" i="17"/>
  <c r="F5" i="17"/>
  <c r="D5" i="17"/>
  <c r="DC4" i="17"/>
  <c r="DB4" i="17"/>
  <c r="DA4" i="17"/>
  <c r="CZ4" i="17"/>
  <c r="CY4" i="17"/>
  <c r="CX4" i="17"/>
  <c r="CW4" i="17"/>
  <c r="CV4" i="17"/>
  <c r="CU4" i="17"/>
  <c r="CT4" i="17"/>
  <c r="CS4" i="17"/>
  <c r="CR4" i="17"/>
  <c r="CQ4" i="17"/>
  <c r="CP4" i="17"/>
  <c r="CO4" i="17"/>
  <c r="CN4" i="17"/>
  <c r="CM4" i="17"/>
  <c r="CL4" i="17"/>
  <c r="CK4" i="17"/>
  <c r="CJ4" i="17"/>
  <c r="CI4" i="17"/>
  <c r="CH4" i="17"/>
  <c r="CG4" i="17"/>
  <c r="CF4" i="17"/>
  <c r="CE4" i="17"/>
  <c r="CD4" i="17"/>
  <c r="CC4" i="17"/>
  <c r="CB4" i="17"/>
  <c r="CA4" i="17"/>
  <c r="BZ4" i="17"/>
  <c r="BY4" i="17"/>
  <c r="BX4" i="17"/>
  <c r="BW4" i="17"/>
  <c r="BV4" i="17"/>
  <c r="BU4" i="17"/>
  <c r="BT4" i="17"/>
  <c r="BS4" i="17"/>
  <c r="BR4" i="17"/>
  <c r="BQ4" i="17"/>
  <c r="BP4" i="17"/>
  <c r="BO4" i="17"/>
  <c r="BN4" i="17"/>
  <c r="BM4" i="17"/>
  <c r="BL4" i="17"/>
  <c r="BK4" i="17"/>
  <c r="BJ4" i="17"/>
  <c r="BI4" i="17"/>
  <c r="BH4" i="17"/>
  <c r="BG4" i="17"/>
  <c r="BF4" i="17"/>
  <c r="BE4" i="17"/>
  <c r="BD4" i="17"/>
  <c r="BC4" i="17"/>
  <c r="BB4" i="17"/>
  <c r="BA4" i="17"/>
  <c r="AZ4" i="17"/>
  <c r="AY4" i="17"/>
  <c r="AX4" i="17"/>
  <c r="AW4" i="17"/>
  <c r="AV4" i="17"/>
  <c r="AU4" i="17"/>
  <c r="AT4" i="17"/>
  <c r="AS4" i="17"/>
  <c r="AR4" i="17"/>
  <c r="AQ4" i="17"/>
  <c r="AP4" i="17"/>
  <c r="AO4" i="17"/>
  <c r="AN4" i="17"/>
  <c r="AM4" i="17"/>
  <c r="AL4" i="17"/>
  <c r="AK4" i="17"/>
  <c r="AJ4" i="17"/>
  <c r="AI4" i="17"/>
  <c r="AH4" i="17"/>
  <c r="AG4" i="17"/>
  <c r="AF4" i="17"/>
  <c r="AE4" i="17"/>
  <c r="AD4" i="17"/>
  <c r="AC4" i="17"/>
  <c r="AB4" i="17"/>
  <c r="AA4" i="17"/>
  <c r="Z4" i="17"/>
  <c r="Y4" i="17"/>
  <c r="X4" i="17"/>
  <c r="W4" i="17"/>
  <c r="V4" i="17"/>
  <c r="U4" i="17"/>
  <c r="T4" i="17"/>
  <c r="S4" i="17"/>
  <c r="R4" i="17"/>
  <c r="Q4" i="17"/>
  <c r="P4" i="17"/>
  <c r="O4" i="17"/>
  <c r="N4" i="17"/>
  <c r="M4" i="17"/>
  <c r="L4" i="17"/>
  <c r="K4" i="17"/>
  <c r="J4" i="17"/>
  <c r="I4" i="17"/>
  <c r="H4" i="17"/>
  <c r="G4" i="17"/>
  <c r="F4" i="17"/>
  <c r="E4" i="17"/>
  <c r="DZ124" i="11" l="1"/>
  <c r="AJ25" i="59"/>
  <c r="AJ20" i="59"/>
  <c r="DZ124" i="61"/>
  <c r="DU124" i="11"/>
  <c r="DU124" i="61"/>
  <c r="AJ53" i="59"/>
  <c r="AJ26" i="59"/>
  <c r="AJ119" i="59"/>
  <c r="AJ19" i="59"/>
  <c r="AJ55" i="59"/>
  <c r="AJ65" i="59"/>
  <c r="AI65" i="59"/>
  <c r="AL65" i="59" s="1"/>
  <c r="BD65" i="59" s="1"/>
  <c r="AJ91" i="59"/>
  <c r="AJ87" i="59"/>
  <c r="AI87" i="59"/>
  <c r="AL87" i="59" s="1"/>
  <c r="BD87" i="59" s="1"/>
  <c r="AJ124" i="59"/>
  <c r="AI124" i="59"/>
  <c r="AL124" i="59" s="1"/>
  <c r="BD124" i="59" s="1"/>
  <c r="AJ95" i="59"/>
  <c r="AI95" i="59"/>
  <c r="AL95" i="59" s="1"/>
  <c r="BD95" i="59" s="1"/>
  <c r="AJ39" i="59"/>
  <c r="AI39" i="59"/>
  <c r="AL39" i="59" s="1"/>
  <c r="BD39" i="59" s="1"/>
  <c r="AJ66" i="59"/>
  <c r="AJ67" i="59"/>
  <c r="AJ96" i="59"/>
  <c r="AJ68" i="59"/>
  <c r="AI68" i="59"/>
  <c r="AL68" i="59" s="1"/>
  <c r="BD68" i="59" s="1"/>
  <c r="AJ61" i="59"/>
  <c r="AI61" i="59"/>
  <c r="AL61" i="59" s="1"/>
  <c r="BD61" i="59" s="1"/>
  <c r="AJ105" i="59"/>
  <c r="AI105" i="59"/>
  <c r="AL105" i="59" s="1"/>
  <c r="BD105" i="59" s="1"/>
  <c r="AJ113" i="59"/>
  <c r="AI113" i="59"/>
  <c r="AL113" i="59" s="1"/>
  <c r="BD113" i="59" s="1"/>
  <c r="AJ47" i="59"/>
  <c r="AI47" i="59"/>
  <c r="AL47" i="59" s="1"/>
  <c r="BD47" i="59" s="1"/>
  <c r="AJ99" i="59"/>
  <c r="AI99" i="59"/>
  <c r="AL99" i="59" s="1"/>
  <c r="BD99" i="59" s="1"/>
  <c r="AJ107" i="59"/>
  <c r="AI107" i="59"/>
  <c r="AL107" i="59" s="1"/>
  <c r="BD107" i="59" s="1"/>
  <c r="AJ40" i="59"/>
  <c r="AI40" i="59"/>
  <c r="AL40" i="59" s="1"/>
  <c r="BD40" i="59" s="1"/>
  <c r="AJ36" i="59"/>
  <c r="AI36" i="59"/>
  <c r="AL36" i="59" s="1"/>
  <c r="BD36" i="59" s="1"/>
  <c r="AJ88" i="59"/>
  <c r="AI88" i="59"/>
  <c r="AL88" i="59" s="1"/>
  <c r="BD88" i="59" s="1"/>
  <c r="AJ81" i="59"/>
  <c r="AI81" i="59"/>
  <c r="AL81" i="59" s="1"/>
  <c r="BD81" i="59" s="1"/>
  <c r="AJ120" i="59"/>
  <c r="AJ59" i="59"/>
  <c r="AI59" i="59"/>
  <c r="AL59" i="59" s="1"/>
  <c r="BD59" i="59" s="1"/>
  <c r="AJ76" i="59"/>
  <c r="AI76" i="59"/>
  <c r="AL76" i="59" s="1"/>
  <c r="BD76" i="59" s="1"/>
  <c r="AJ70" i="59"/>
  <c r="AI70" i="59"/>
  <c r="AL70" i="59" s="1"/>
  <c r="BD70" i="59" s="1"/>
  <c r="AJ35" i="59"/>
  <c r="AJ37" i="59"/>
  <c r="AI37" i="59"/>
  <c r="AL37" i="59" s="1"/>
  <c r="BD37" i="59" s="1"/>
  <c r="AJ57" i="59"/>
  <c r="AI57" i="59"/>
  <c r="AL57" i="59" s="1"/>
  <c r="BD57" i="59" s="1"/>
  <c r="AJ83" i="59"/>
  <c r="AI83" i="59"/>
  <c r="AL83" i="59" s="1"/>
  <c r="BD83" i="59" s="1"/>
  <c r="AJ122" i="59"/>
  <c r="AI122" i="59"/>
  <c r="AL122" i="59" s="1"/>
  <c r="BD122" i="59" s="1"/>
  <c r="AJ82" i="59"/>
  <c r="AI82" i="59"/>
  <c r="AL82" i="59" s="1"/>
  <c r="BD82" i="59" s="1"/>
  <c r="AJ110" i="59"/>
  <c r="AI110" i="59"/>
  <c r="AL110" i="59" s="1"/>
  <c r="BD110" i="59" s="1"/>
  <c r="AJ103" i="59"/>
  <c r="AJ121" i="59"/>
  <c r="AI121" i="59"/>
  <c r="AL121" i="59" s="1"/>
  <c r="BD121" i="59" s="1"/>
  <c r="AJ18" i="59"/>
  <c r="AI18" i="59"/>
  <c r="AL18" i="59" s="1"/>
  <c r="BD18" i="59" s="1"/>
  <c r="AJ111" i="59"/>
  <c r="AI111" i="59"/>
  <c r="AL111" i="59" s="1"/>
  <c r="BD111" i="59" s="1"/>
  <c r="AJ89" i="59"/>
  <c r="AJ50" i="59"/>
  <c r="AI50" i="59"/>
  <c r="AL50" i="59" s="1"/>
  <c r="BD50" i="59" s="1"/>
  <c r="AJ23" i="59"/>
  <c r="AI23" i="59"/>
  <c r="AL23" i="59" s="1"/>
  <c r="BD23" i="59" s="1"/>
  <c r="AJ73" i="59"/>
  <c r="AI73" i="59"/>
  <c r="AL73" i="59" s="1"/>
  <c r="BD73" i="59" s="1"/>
  <c r="AJ33" i="59"/>
  <c r="AI33" i="59"/>
  <c r="AL33" i="59" s="1"/>
  <c r="BD33" i="59" s="1"/>
  <c r="AJ29" i="59"/>
  <c r="AJ84" i="59"/>
  <c r="AI84" i="59"/>
  <c r="AL84" i="59" s="1"/>
  <c r="BD84" i="59" s="1"/>
  <c r="AJ22" i="59"/>
  <c r="AI22" i="59"/>
  <c r="AL22" i="59" s="1"/>
  <c r="BD22" i="59" s="1"/>
  <c r="AJ41" i="59"/>
  <c r="AJ114" i="59"/>
  <c r="AI114" i="59"/>
  <c r="AL114" i="59" s="1"/>
  <c r="BD114" i="59" s="1"/>
  <c r="AJ63" i="59"/>
  <c r="AI63" i="59"/>
  <c r="AL63" i="59" s="1"/>
  <c r="BD63" i="59" s="1"/>
  <c r="AJ108" i="59"/>
  <c r="AJ93" i="59"/>
  <c r="AJ49" i="59"/>
  <c r="AJ112" i="59"/>
  <c r="AJ56" i="59"/>
  <c r="AJ86" i="59"/>
  <c r="AJ106" i="59"/>
  <c r="AJ48" i="59"/>
  <c r="AJ94" i="59"/>
  <c r="AJ85" i="59"/>
  <c r="AJ92" i="59"/>
  <c r="AJ101" i="59"/>
  <c r="AJ30" i="59"/>
  <c r="AJ52" i="59"/>
  <c r="AJ24" i="59"/>
  <c r="AJ34" i="59"/>
  <c r="AJ90" i="59"/>
  <c r="AJ74" i="59"/>
  <c r="AJ38" i="59"/>
  <c r="AJ42" i="59"/>
  <c r="AJ58" i="59"/>
  <c r="AJ72" i="59"/>
  <c r="AJ116" i="59"/>
  <c r="AJ64" i="59"/>
  <c r="AJ69" i="59"/>
  <c r="AJ102" i="59"/>
  <c r="AJ117" i="59"/>
  <c r="AJ98" i="59"/>
  <c r="AL26" i="59"/>
  <c r="BD26" i="59" s="1"/>
  <c r="AL119" i="59"/>
  <c r="BD119" i="59" s="1"/>
  <c r="AL92" i="59"/>
  <c r="BD92" i="59" s="1"/>
  <c r="AL86" i="59"/>
  <c r="BD86" i="59" s="1"/>
  <c r="AL58" i="59"/>
  <c r="BD58" i="59" s="1"/>
  <c r="AL52" i="59"/>
  <c r="BD52" i="59" s="1"/>
  <c r="AL28" i="59"/>
  <c r="BD28" i="59" s="1"/>
  <c r="AL19" i="59"/>
  <c r="BD19" i="59" s="1"/>
  <c r="AL78" i="59"/>
  <c r="BD78" i="59" s="1"/>
  <c r="AL90" i="59"/>
  <c r="BD90" i="59" s="1"/>
  <c r="AL43" i="59"/>
  <c r="BD43" i="59" s="1"/>
  <c r="AL64" i="59"/>
  <c r="BD64" i="59" s="1"/>
  <c r="AL24" i="59"/>
  <c r="BD24" i="59" s="1"/>
  <c r="AL98" i="59"/>
  <c r="BD98" i="59" s="1"/>
  <c r="AL75" i="59"/>
  <c r="BD75" i="59" s="1"/>
  <c r="AL100" i="59"/>
  <c r="BD100" i="59" s="1"/>
  <c r="AL117" i="59"/>
  <c r="BD117" i="59" s="1"/>
  <c r="AL44" i="59"/>
  <c r="BD44" i="59" s="1"/>
  <c r="AL108" i="59"/>
  <c r="BD108" i="59" s="1"/>
  <c r="AL55" i="59"/>
  <c r="BD55" i="59" s="1"/>
  <c r="AL16" i="59"/>
  <c r="AL62" i="59"/>
  <c r="BD62" i="59" s="1"/>
  <c r="AL56" i="59"/>
  <c r="BD56" i="59" s="1"/>
  <c r="AL97" i="59"/>
  <c r="BD97" i="59" s="1"/>
  <c r="AL109" i="59"/>
  <c r="BD109" i="59" s="1"/>
  <c r="AL51" i="59"/>
  <c r="BD51" i="59" s="1"/>
  <c r="AL27" i="59"/>
  <c r="BD27" i="59" s="1"/>
  <c r="AL20" i="59"/>
  <c r="BD20" i="59" s="1"/>
  <c r="AL74" i="59"/>
  <c r="BD74" i="59" s="1"/>
  <c r="AL67" i="59"/>
  <c r="BD67" i="59" s="1"/>
  <c r="AL48" i="59"/>
  <c r="BD48" i="59" s="1"/>
  <c r="AL79" i="59"/>
  <c r="BD79" i="59" s="1"/>
  <c r="AL101" i="59"/>
  <c r="BD101" i="59" s="1"/>
  <c r="AL96" i="59"/>
  <c r="BD96" i="59" s="1"/>
  <c r="AL118" i="59"/>
  <c r="BD118" i="59" s="1"/>
  <c r="AL29" i="59"/>
  <c r="BD29" i="59" s="1"/>
  <c r="AL66" i="59"/>
  <c r="BD66" i="59" s="1"/>
  <c r="AL32" i="59"/>
  <c r="BD32" i="59" s="1"/>
  <c r="AL31" i="59"/>
  <c r="BD31" i="59" s="1"/>
  <c r="AL106" i="59"/>
  <c r="BD106" i="59" s="1"/>
  <c r="AL72" i="59"/>
  <c r="BD72" i="59" s="1"/>
  <c r="AL49" i="59"/>
  <c r="BD49" i="59" s="1"/>
  <c r="AL102" i="59"/>
  <c r="BD102" i="59" s="1"/>
  <c r="AL46" i="59"/>
  <c r="BD46" i="59" s="1"/>
  <c r="AL35" i="59"/>
  <c r="BD35" i="59" s="1"/>
  <c r="AL30" i="59"/>
  <c r="BD30" i="59" s="1"/>
  <c r="AL60" i="59"/>
  <c r="BD60" i="59" s="1"/>
  <c r="AL53" i="59"/>
  <c r="BD53" i="59" s="1"/>
  <c r="AL104" i="59"/>
  <c r="BD104" i="59" s="1"/>
  <c r="AL69" i="59"/>
  <c r="BD69" i="59" s="1"/>
  <c r="AL71" i="59"/>
  <c r="BD71" i="59" s="1"/>
  <c r="AL123" i="59"/>
  <c r="BD123" i="59" s="1"/>
  <c r="AL94" i="59"/>
  <c r="BD94" i="59" s="1"/>
  <c r="AL120" i="59"/>
  <c r="BD120" i="59" s="1"/>
  <c r="AL116" i="59"/>
  <c r="BD116" i="59" s="1"/>
  <c r="AL89" i="59"/>
  <c r="BD89" i="59" s="1"/>
  <c r="AL25" i="59"/>
  <c r="BD25" i="59" s="1"/>
  <c r="AL38" i="59"/>
  <c r="BD38" i="59" s="1"/>
  <c r="AL77" i="59"/>
  <c r="BD77" i="59" s="1"/>
  <c r="AL13" i="59"/>
  <c r="AL41" i="59"/>
  <c r="BD41" i="59" s="1"/>
  <c r="AL85" i="59"/>
  <c r="BD85" i="59" s="1"/>
  <c r="AL42" i="59"/>
  <c r="BD42" i="59" s="1"/>
  <c r="AL21" i="59"/>
  <c r="BD21" i="59" s="1"/>
  <c r="AL112" i="59"/>
  <c r="BD112" i="59" s="1"/>
  <c r="AL34" i="59"/>
  <c r="BD34" i="59" s="1"/>
  <c r="AL54" i="59"/>
  <c r="BD54" i="59" s="1"/>
  <c r="AL80" i="59"/>
  <c r="BD80" i="59" s="1"/>
  <c r="AL91" i="59"/>
  <c r="BD91" i="59" s="1"/>
  <c r="AL103" i="59"/>
  <c r="BD103" i="59" s="1"/>
  <c r="AL45" i="59"/>
  <c r="BD45" i="59" s="1"/>
  <c r="AL93" i="59"/>
  <c r="BD93" i="59" s="1"/>
  <c r="AL14" i="59"/>
  <c r="AL115" i="59"/>
  <c r="BD115" i="59" s="1"/>
  <c r="DT115" i="11"/>
  <c r="J116" i="59" s="1"/>
  <c r="DT112" i="11"/>
  <c r="J113" i="59" s="1"/>
  <c r="DT118" i="11"/>
  <c r="J119" i="59" s="1"/>
  <c r="DT113" i="11"/>
  <c r="J114" i="59" s="1"/>
  <c r="DT122" i="11"/>
  <c r="J123" i="59" s="1"/>
  <c r="DT116" i="11"/>
  <c r="J117" i="59" s="1"/>
  <c r="DT123" i="11"/>
  <c r="J124" i="59" s="1"/>
  <c r="DT108" i="11"/>
  <c r="J109" i="59" s="1"/>
  <c r="DT110" i="11"/>
  <c r="J111" i="59" s="1"/>
  <c r="DT114" i="11"/>
  <c r="J115" i="59" s="1"/>
  <c r="DT117" i="11"/>
  <c r="J118" i="59" s="1"/>
  <c r="DT109" i="11"/>
  <c r="J110" i="59" s="1"/>
  <c r="DT119" i="11"/>
  <c r="J120" i="59" s="1"/>
  <c r="DT111" i="11"/>
  <c r="J112" i="59" s="1"/>
  <c r="DT120" i="11"/>
  <c r="J121" i="59" s="1"/>
  <c r="DT121" i="11"/>
  <c r="J122" i="59" s="1"/>
  <c r="B3" i="41"/>
  <c r="C133" i="1"/>
  <c r="J2" i="20" l="1"/>
  <c r="I2" i="20"/>
  <c r="H2" i="20"/>
  <c r="G2" i="20"/>
  <c r="F2" i="20"/>
  <c r="E2" i="20"/>
  <c r="D2" i="20"/>
  <c r="C2" i="20"/>
  <c r="I2" i="19"/>
  <c r="H2" i="19"/>
  <c r="G2" i="19"/>
  <c r="F2" i="19"/>
  <c r="E2" i="19"/>
  <c r="D2" i="19"/>
  <c r="C2" i="19"/>
  <c r="C123" i="19" s="1"/>
  <c r="C124" i="19" s="1"/>
  <c r="C51" i="19" l="1"/>
  <c r="C52" i="19" s="1"/>
  <c r="C95" i="19"/>
  <c r="C96" i="19" s="1"/>
  <c r="C219" i="19"/>
  <c r="C220" i="19" s="1"/>
  <c r="C185" i="19"/>
  <c r="C186" i="19" s="1"/>
  <c r="C153" i="19"/>
  <c r="C154" i="19" s="1"/>
  <c r="C209" i="19"/>
  <c r="C210" i="19" s="1"/>
  <c r="C163" i="19"/>
  <c r="C164" i="19" s="1"/>
  <c r="C173" i="19"/>
  <c r="C174" i="19" s="1"/>
  <c r="C93" i="19"/>
  <c r="C94" i="19" s="1"/>
  <c r="C43" i="19"/>
  <c r="C44" i="19" s="1"/>
  <c r="C159" i="19"/>
  <c r="C160" i="19" s="1"/>
  <c r="C97" i="19"/>
  <c r="C98" i="19" s="1"/>
  <c r="C143" i="19"/>
  <c r="C144" i="19" s="1"/>
  <c r="C235" i="19"/>
  <c r="C236" i="19" s="1"/>
  <c r="C147" i="19"/>
  <c r="C148" i="19" s="1"/>
  <c r="C117" i="19"/>
  <c r="C118" i="19" s="1"/>
  <c r="C241" i="19"/>
  <c r="C242" i="19" s="1"/>
  <c r="C243" i="19"/>
  <c r="C244" i="19" s="1"/>
  <c r="C229" i="19"/>
  <c r="C230" i="19" s="1"/>
  <c r="C189" i="19"/>
  <c r="C190" i="19" s="1"/>
  <c r="C49" i="19"/>
  <c r="C50" i="19" s="1"/>
  <c r="C155" i="19"/>
  <c r="C156" i="19" s="1"/>
  <c r="C237" i="19"/>
  <c r="C238" i="19" s="1"/>
  <c r="C75" i="19"/>
  <c r="C76" i="19" s="1"/>
  <c r="C211" i="19"/>
  <c r="C212" i="19" s="1"/>
  <c r="C109" i="19"/>
  <c r="C110" i="19" s="1"/>
  <c r="C37" i="19"/>
  <c r="C38" i="19" s="1"/>
  <c r="C213" i="19"/>
  <c r="C214" i="19" s="1"/>
  <c r="C223" i="19"/>
  <c r="C224" i="19" s="1"/>
  <c r="C169" i="19"/>
  <c r="C170" i="19" s="1"/>
  <c r="C79" i="19"/>
  <c r="C80" i="19" s="1"/>
  <c r="C87" i="19"/>
  <c r="C88" i="19" s="1"/>
  <c r="C39" i="19"/>
  <c r="C40" i="19" s="1"/>
  <c r="C203" i="19"/>
  <c r="C204" i="19" s="1"/>
  <c r="C135" i="19"/>
  <c r="C136" i="19" s="1"/>
  <c r="C181" i="19"/>
  <c r="C182" i="19" s="1"/>
  <c r="C65" i="19"/>
  <c r="C66" i="19" s="1"/>
  <c r="C151" i="19"/>
  <c r="C152" i="19" s="1"/>
  <c r="C233" i="19"/>
  <c r="C234" i="19" s="1"/>
  <c r="C225" i="19"/>
  <c r="C226" i="19" s="1"/>
  <c r="C171" i="19"/>
  <c r="C172" i="19" s="1"/>
  <c r="C227" i="19"/>
  <c r="C228" i="19" s="1"/>
  <c r="C179" i="19"/>
  <c r="C180" i="19" s="1"/>
  <c r="C183" i="19"/>
  <c r="C184" i="19" s="1"/>
  <c r="C205" i="19"/>
  <c r="C206" i="19" s="1"/>
  <c r="C115" i="19"/>
  <c r="C116" i="19" s="1"/>
  <c r="C71" i="19"/>
  <c r="C72" i="19" s="1"/>
  <c r="C107" i="19"/>
  <c r="C108" i="19" s="1"/>
  <c r="C55" i="19"/>
  <c r="C56" i="19" s="1"/>
  <c r="C41" i="19"/>
  <c r="C42" i="19" s="1"/>
  <c r="C175" i="19"/>
  <c r="C176" i="19" s="1"/>
  <c r="C139" i="19"/>
  <c r="C140" i="19" s="1"/>
  <c r="C63" i="19"/>
  <c r="C64" i="19" s="1"/>
  <c r="C165" i="19"/>
  <c r="C166" i="19" s="1"/>
  <c r="C35" i="19"/>
  <c r="C36" i="19" s="1"/>
  <c r="C191" i="19"/>
  <c r="C192" i="19" s="1"/>
  <c r="C145" i="19"/>
  <c r="C146" i="19" s="1"/>
  <c r="C105" i="19"/>
  <c r="C106" i="19" s="1"/>
  <c r="C121" i="19"/>
  <c r="C122" i="19" s="1"/>
  <c r="C167" i="19"/>
  <c r="C168" i="19" s="1"/>
  <c r="C59" i="19"/>
  <c r="C60" i="19" s="1"/>
  <c r="C197" i="19"/>
  <c r="C198" i="19" s="1"/>
  <c r="C119" i="19"/>
  <c r="C120" i="19" s="1"/>
  <c r="C201" i="19"/>
  <c r="C202" i="19" s="1"/>
  <c r="C83" i="19"/>
  <c r="C84" i="19" s="1"/>
  <c r="C217" i="19"/>
  <c r="C218" i="19" s="1"/>
  <c r="C161" i="19"/>
  <c r="C162" i="19" s="1"/>
  <c r="C199" i="19"/>
  <c r="C200" i="19" s="1"/>
  <c r="C113" i="19"/>
  <c r="C114" i="19" s="1"/>
  <c r="C61" i="19"/>
  <c r="C62" i="19" s="1"/>
  <c r="C89" i="19"/>
  <c r="C90" i="19" s="1"/>
  <c r="C69" i="19"/>
  <c r="C70" i="19" s="1"/>
  <c r="C193" i="19"/>
  <c r="C194" i="19" s="1"/>
  <c r="C131" i="19"/>
  <c r="C132" i="19" s="1"/>
  <c r="C99" i="19"/>
  <c r="C100" i="19" s="1"/>
  <c r="C187" i="19"/>
  <c r="C188" i="19" s="1"/>
  <c r="C245" i="19"/>
  <c r="C246" i="19" s="1"/>
  <c r="C215" i="19"/>
  <c r="C216" i="19" s="1"/>
  <c r="C195" i="19"/>
  <c r="C196" i="19" s="1"/>
  <c r="C125" i="19"/>
  <c r="C126" i="19" s="1"/>
  <c r="C157" i="19"/>
  <c r="C158" i="19" s="1"/>
  <c r="C133" i="19"/>
  <c r="C134" i="19" s="1"/>
  <c r="C149" i="19"/>
  <c r="C150" i="19" s="1"/>
  <c r="C207" i="19"/>
  <c r="C208" i="19" s="1"/>
  <c r="C77" i="19"/>
  <c r="C78" i="19" s="1"/>
  <c r="C103" i="19"/>
  <c r="C104" i="19" s="1"/>
  <c r="C47" i="19"/>
  <c r="C48" i="19" s="1"/>
  <c r="C221" i="19"/>
  <c r="C222" i="19" s="1"/>
  <c r="C141" i="19"/>
  <c r="C142" i="19" s="1"/>
  <c r="C111" i="19"/>
  <c r="C112" i="19" s="1"/>
  <c r="C73" i="19"/>
  <c r="C74" i="19" s="1"/>
  <c r="C57" i="19"/>
  <c r="C58" i="19" s="1"/>
  <c r="C81" i="19"/>
  <c r="C82" i="19" s="1"/>
  <c r="C239" i="19"/>
  <c r="C240" i="19" s="1"/>
  <c r="C91" i="19"/>
  <c r="C92" i="19" s="1"/>
  <c r="C85" i="19"/>
  <c r="C86" i="19" s="1"/>
  <c r="C177" i="19"/>
  <c r="C178" i="19" s="1"/>
  <c r="C67" i="19"/>
  <c r="C68" i="19" s="1"/>
  <c r="C137" i="19"/>
  <c r="C138" i="19" s="1"/>
  <c r="C231" i="19"/>
  <c r="C232" i="19" s="1"/>
  <c r="C33" i="19"/>
  <c r="C34" i="19" s="1"/>
  <c r="C45" i="19"/>
  <c r="C46" i="19" s="1"/>
  <c r="C101" i="19"/>
  <c r="C102" i="19" s="1"/>
  <c r="C53" i="19"/>
  <c r="C54" i="19" s="1"/>
  <c r="C129" i="19"/>
  <c r="C130" i="19" s="1"/>
  <c r="C127" i="19"/>
  <c r="C128" i="19" s="1"/>
  <c r="BD13" i="59" l="1"/>
  <c r="BD10" i="59"/>
  <c r="BD14" i="59"/>
  <c r="BD16" i="59"/>
  <c r="U129" i="11" l="1"/>
  <c r="F131" i="11"/>
  <c r="CB126" i="11"/>
  <c r="AB129" i="11"/>
  <c r="N125" i="11"/>
  <c r="AT131" i="11"/>
  <c r="CI131" i="11"/>
  <c r="DA129" i="11"/>
  <c r="AL129" i="11"/>
  <c r="AD130" i="11"/>
  <c r="CY129" i="11"/>
  <c r="AV127" i="11"/>
  <c r="AZ125" i="11"/>
  <c r="CN131" i="11"/>
  <c r="Q127" i="11"/>
  <c r="AO128" i="11"/>
  <c r="BE128" i="11"/>
  <c r="BA126" i="11"/>
  <c r="O130" i="11"/>
  <c r="CO129" i="11"/>
  <c r="CK131" i="11"/>
  <c r="M128" i="11"/>
  <c r="CP126" i="11"/>
  <c r="BD127" i="11"/>
  <c r="R125" i="11"/>
  <c r="CS129" i="11"/>
  <c r="BF127" i="11"/>
  <c r="DB127" i="11"/>
  <c r="AK128" i="11"/>
  <c r="CG131" i="11"/>
  <c r="BB126" i="11"/>
  <c r="CA127" i="11"/>
  <c r="AF130" i="11"/>
  <c r="K125" i="11"/>
  <c r="S129" i="11"/>
  <c r="BG128" i="11"/>
  <c r="CE126" i="11"/>
  <c r="X127" i="11"/>
  <c r="Z129" i="11"/>
  <c r="CH126" i="11"/>
  <c r="AH130" i="11"/>
  <c r="BN126" i="11"/>
  <c r="AU128" i="11"/>
  <c r="CL128" i="11"/>
  <c r="G131" i="11"/>
  <c r="AA128" i="11"/>
  <c r="T126" i="11"/>
  <c r="AY126" i="11"/>
  <c r="CM125" i="11"/>
  <c r="DC127" i="11"/>
  <c r="D129" i="11"/>
  <c r="AZ132" i="11" l="1"/>
  <c r="CM132" i="11"/>
  <c r="R132" i="11"/>
  <c r="K124" i="12"/>
  <c r="K125" i="12"/>
  <c r="K122" i="12"/>
  <c r="K120" i="12"/>
  <c r="K123" i="12"/>
  <c r="K126" i="12"/>
  <c r="K121" i="12"/>
  <c r="K118" i="12"/>
  <c r="K127" i="12"/>
  <c r="K119" i="12"/>
  <c r="K114" i="12"/>
  <c r="K113" i="12"/>
  <c r="K115" i="12"/>
  <c r="K116" i="12"/>
  <c r="K112" i="12"/>
  <c r="K117" i="12"/>
  <c r="K111" i="12"/>
  <c r="DV124" i="11"/>
  <c r="AB127" i="11"/>
  <c r="AB126" i="11"/>
  <c r="CK126" i="11"/>
  <c r="K130" i="11"/>
  <c r="K127" i="11"/>
  <c r="CG126" i="11"/>
  <c r="Z127" i="11"/>
  <c r="Q126" i="11"/>
  <c r="BA131" i="11"/>
  <c r="AB131" i="11"/>
  <c r="BA127" i="11"/>
  <c r="BA128" i="11"/>
  <c r="AB128" i="11"/>
  <c r="AB130" i="11"/>
  <c r="CS127" i="11"/>
  <c r="AB125" i="11"/>
  <c r="CM129" i="11"/>
  <c r="DA128" i="11"/>
  <c r="DA126" i="11"/>
  <c r="W129" i="11"/>
  <c r="W131" i="11"/>
  <c r="W127" i="11"/>
  <c r="W125" i="11"/>
  <c r="AY130" i="11"/>
  <c r="CS126" i="11"/>
  <c r="CY127" i="11"/>
  <c r="AV130" i="11"/>
  <c r="CI129" i="11"/>
  <c r="CS131" i="11"/>
  <c r="AV128" i="11"/>
  <c r="O128" i="11"/>
  <c r="Y127" i="11"/>
  <c r="Y129" i="11"/>
  <c r="BH126" i="11"/>
  <c r="BH128" i="11"/>
  <c r="CH125" i="11"/>
  <c r="BO128" i="11"/>
  <c r="BO125" i="11"/>
  <c r="CX131" i="11"/>
  <c r="CX129" i="11"/>
  <c r="CE125" i="11"/>
  <c r="CE128" i="11"/>
  <c r="CE130" i="11"/>
  <c r="AJ125" i="11"/>
  <c r="AJ126" i="11"/>
  <c r="AJ130" i="11"/>
  <c r="AJ129" i="11"/>
  <c r="O125" i="11"/>
  <c r="O131" i="11"/>
  <c r="BG125" i="11"/>
  <c r="BG126" i="11"/>
  <c r="BG131" i="11"/>
  <c r="O129" i="11"/>
  <c r="CW129" i="11"/>
  <c r="CW130" i="11"/>
  <c r="CW125" i="11"/>
  <c r="AT129" i="11"/>
  <c r="M126" i="11"/>
  <c r="M131" i="11"/>
  <c r="AT126" i="11"/>
  <c r="CK130" i="11"/>
  <c r="CK129" i="11"/>
  <c r="AN130" i="11"/>
  <c r="AN127" i="11"/>
  <c r="Q125" i="11"/>
  <c r="Q129" i="11"/>
  <c r="Q131" i="11"/>
  <c r="CF129" i="11"/>
  <c r="CF125" i="11"/>
  <c r="AR128" i="11"/>
  <c r="AR130" i="11"/>
  <c r="AR129" i="11"/>
  <c r="AR126" i="11"/>
  <c r="BM130" i="11"/>
  <c r="BM126" i="11"/>
  <c r="BM127" i="11"/>
  <c r="BM131" i="11"/>
  <c r="BK125" i="11"/>
  <c r="BK129" i="11"/>
  <c r="BK127" i="11"/>
  <c r="I129" i="11"/>
  <c r="I127" i="11"/>
  <c r="E130" i="11"/>
  <c r="E128" i="11"/>
  <c r="CJ128" i="11"/>
  <c r="CJ125" i="11"/>
  <c r="V126" i="11"/>
  <c r="V127" i="11"/>
  <c r="BC129" i="11"/>
  <c r="BC131" i="11"/>
  <c r="CZ127" i="11"/>
  <c r="CZ125" i="11"/>
  <c r="AC126" i="11"/>
  <c r="AC127" i="11"/>
  <c r="AC129" i="11"/>
  <c r="AC128" i="11"/>
  <c r="AW126" i="11"/>
  <c r="AW129" i="11"/>
  <c r="AW130" i="11"/>
  <c r="S128" i="11"/>
  <c r="S131" i="11"/>
  <c r="S127" i="11"/>
  <c r="S126" i="11"/>
  <c r="AZ127" i="11"/>
  <c r="AZ128" i="11"/>
  <c r="AZ131" i="11"/>
  <c r="CH129" i="11"/>
  <c r="CO126" i="11"/>
  <c r="CO128" i="11"/>
  <c r="CO130" i="11"/>
  <c r="CO131" i="11"/>
  <c r="AO129" i="11"/>
  <c r="AO130" i="11"/>
  <c r="AO131" i="11"/>
  <c r="AO125" i="11"/>
  <c r="AO126" i="11"/>
  <c r="F126" i="11"/>
  <c r="F129" i="11"/>
  <c r="CT126" i="11"/>
  <c r="CT129" i="11"/>
  <c r="CT128" i="11"/>
  <c r="CT125" i="11"/>
  <c r="CH127" i="11"/>
  <c r="CH128" i="11"/>
  <c r="CX126" i="11"/>
  <c r="CX127" i="11"/>
  <c r="CX130" i="11"/>
  <c r="AD127" i="11"/>
  <c r="BO131" i="11"/>
  <c r="BO126" i="11"/>
  <c r="AV125" i="11"/>
  <c r="AV131" i="11"/>
  <c r="BO127" i="11"/>
  <c r="AD131" i="11"/>
  <c r="AD126" i="11"/>
  <c r="AD129" i="11"/>
  <c r="BA130" i="11"/>
  <c r="AN128" i="11"/>
  <c r="AJ127" i="11"/>
  <c r="BA129" i="11"/>
  <c r="AN126" i="11"/>
  <c r="CW127" i="11"/>
  <c r="Y131" i="11"/>
  <c r="CI126" i="11"/>
  <c r="AJ128" i="11"/>
  <c r="H126" i="11"/>
  <c r="H125" i="11"/>
  <c r="H130" i="11"/>
  <c r="T127" i="11"/>
  <c r="T128" i="11"/>
  <c r="T131" i="11"/>
  <c r="T130" i="11"/>
  <c r="T129" i="11"/>
  <c r="T125" i="11"/>
  <c r="BW127" i="11"/>
  <c r="BW130" i="11"/>
  <c r="BW129" i="11"/>
  <c r="BW128" i="11"/>
  <c r="BW126" i="11"/>
  <c r="L128" i="11"/>
  <c r="L126" i="11"/>
  <c r="L130" i="11"/>
  <c r="L125" i="11"/>
  <c r="L127" i="11"/>
  <c r="L129" i="11"/>
  <c r="L131" i="11"/>
  <c r="BW131" i="11"/>
  <c r="CR125" i="11"/>
  <c r="CR126" i="11"/>
  <c r="CR131" i="11"/>
  <c r="CR128" i="11"/>
  <c r="CR129" i="11"/>
  <c r="CR127" i="11"/>
  <c r="AS125" i="11"/>
  <c r="AS131" i="11"/>
  <c r="AS129" i="11"/>
  <c r="AS130" i="11"/>
  <c r="AS126" i="11"/>
  <c r="BW125" i="11"/>
  <c r="CR130" i="11"/>
  <c r="AY129" i="11"/>
  <c r="AY127" i="11"/>
  <c r="AY131" i="11"/>
  <c r="AY128" i="11"/>
  <c r="AA131" i="11"/>
  <c r="AA127" i="11"/>
  <c r="AA130" i="11"/>
  <c r="AA126" i="11"/>
  <c r="AA129" i="11"/>
  <c r="AA125" i="11"/>
  <c r="AI125" i="11"/>
  <c r="AI127" i="11"/>
  <c r="AI126" i="11"/>
  <c r="AI128" i="11"/>
  <c r="AI129" i="11"/>
  <c r="CL125" i="11"/>
  <c r="CL131" i="11"/>
  <c r="CL130" i="11"/>
  <c r="CL126" i="11"/>
  <c r="BI128" i="11"/>
  <c r="BI127" i="11"/>
  <c r="BI130" i="11"/>
  <c r="G129" i="11"/>
  <c r="G127" i="11"/>
  <c r="G125" i="11"/>
  <c r="G126" i="11"/>
  <c r="BF130" i="11"/>
  <c r="BF126" i="11"/>
  <c r="BL126" i="11"/>
  <c r="BL125" i="11"/>
  <c r="AQ129" i="11"/>
  <c r="AQ126" i="11"/>
  <c r="AQ128" i="11"/>
  <c r="AQ130" i="11"/>
  <c r="CN127" i="11"/>
  <c r="CN129" i="11"/>
  <c r="CN128" i="11"/>
  <c r="CN126" i="11"/>
  <c r="CN130" i="11"/>
  <c r="CN125" i="11"/>
  <c r="E129" i="11"/>
  <c r="E126" i="11"/>
  <c r="AQ131" i="11"/>
  <c r="CJ129" i="11"/>
  <c r="CA128" i="11"/>
  <c r="CA130" i="11"/>
  <c r="CA126" i="11"/>
  <c r="CA125" i="11"/>
  <c r="CA131" i="11"/>
  <c r="CA129" i="11"/>
  <c r="AU131" i="11"/>
  <c r="AU125" i="11"/>
  <c r="CJ130" i="11"/>
  <c r="AF125" i="11"/>
  <c r="AF126" i="11"/>
  <c r="AF128" i="11"/>
  <c r="AF127" i="11"/>
  <c r="CQ129" i="11"/>
  <c r="CQ126" i="11"/>
  <c r="CQ125" i="11"/>
  <c r="CQ127" i="11"/>
  <c r="CQ128" i="11"/>
  <c r="CQ131" i="11"/>
  <c r="CQ130" i="11"/>
  <c r="X131" i="11"/>
  <c r="X130" i="11"/>
  <c r="R129" i="11"/>
  <c r="R127" i="11"/>
  <c r="V125" i="11"/>
  <c r="V128" i="11"/>
  <c r="V129" i="11"/>
  <c r="V130" i="11"/>
  <c r="BV126" i="11"/>
  <c r="BV127" i="11"/>
  <c r="AL127" i="11"/>
  <c r="AL128" i="11"/>
  <c r="AL126" i="11"/>
  <c r="AL131" i="11"/>
  <c r="AL125" i="11"/>
  <c r="BY126" i="11"/>
  <c r="BY129" i="11"/>
  <c r="BN125" i="11"/>
  <c r="BN127" i="11"/>
  <c r="BC128" i="11"/>
  <c r="BC130" i="11"/>
  <c r="BC126" i="11"/>
  <c r="BC127" i="11"/>
  <c r="BC125" i="11"/>
  <c r="AK131" i="11"/>
  <c r="AK127" i="11"/>
  <c r="AK125" i="11"/>
  <c r="AK130" i="11"/>
  <c r="AK126" i="11"/>
  <c r="BS129" i="11"/>
  <c r="BS131" i="11"/>
  <c r="BS130" i="11"/>
  <c r="CV127" i="11"/>
  <c r="CV130" i="11"/>
  <c r="BQ126" i="11"/>
  <c r="BQ127" i="11"/>
  <c r="BQ128" i="11"/>
  <c r="BQ125" i="11"/>
  <c r="BG129" i="11"/>
  <c r="BG127" i="11"/>
  <c r="BG130" i="11"/>
  <c r="DB131" i="11"/>
  <c r="DB130" i="11"/>
  <c r="BX127" i="11"/>
  <c r="BX126" i="11"/>
  <c r="W126" i="11"/>
  <c r="W128" i="11"/>
  <c r="W130" i="11"/>
  <c r="DA130" i="11"/>
  <c r="DA131" i="11"/>
  <c r="DA125" i="11"/>
  <c r="DA127" i="11"/>
  <c r="P126" i="11"/>
  <c r="P126" i="61" s="1"/>
  <c r="P130" i="11"/>
  <c r="P130" i="61" s="1"/>
  <c r="U125" i="11"/>
  <c r="U126" i="11"/>
  <c r="U127" i="11"/>
  <c r="U128" i="11"/>
  <c r="U131" i="11"/>
  <c r="U130" i="11"/>
  <c r="CH130" i="11"/>
  <c r="CH131" i="11"/>
  <c r="CF128" i="11"/>
  <c r="CF127" i="11"/>
  <c r="CF131" i="11"/>
  <c r="CK127" i="11"/>
  <c r="CK128" i="11"/>
  <c r="CK125" i="11"/>
  <c r="P125" i="11"/>
  <c r="P125" i="61" s="1"/>
  <c r="N127" i="11"/>
  <c r="N126" i="11"/>
  <c r="N128" i="11"/>
  <c r="AW128" i="11"/>
  <c r="AW131" i="11"/>
  <c r="AW125" i="11"/>
  <c r="CZ131" i="11"/>
  <c r="CZ130" i="11"/>
  <c r="CZ129" i="11"/>
  <c r="CZ126" i="11"/>
  <c r="N129" i="11"/>
  <c r="CS130" i="11"/>
  <c r="CS128" i="11"/>
  <c r="CS125" i="11"/>
  <c r="AW127" i="11"/>
  <c r="CZ128" i="11"/>
  <c r="BB130" i="11"/>
  <c r="BB127" i="11"/>
  <c r="CY131" i="11"/>
  <c r="CY128" i="11"/>
  <c r="CY126" i="11"/>
  <c r="CY130" i="11"/>
  <c r="BK128" i="11"/>
  <c r="BK131" i="11"/>
  <c r="BK130" i="11"/>
  <c r="N131" i="11"/>
  <c r="AD125" i="11"/>
  <c r="AD128" i="11"/>
  <c r="O126" i="11"/>
  <c r="Q130" i="11"/>
  <c r="AV129" i="11"/>
  <c r="AT130" i="11"/>
  <c r="D126" i="11"/>
  <c r="D130" i="11"/>
  <c r="D131" i="11"/>
  <c r="D125" i="11"/>
  <c r="D127" i="11"/>
  <c r="D128" i="11"/>
  <c r="AP125" i="11"/>
  <c r="AP126" i="11"/>
  <c r="AP128" i="11"/>
  <c r="AP131" i="11"/>
  <c r="AP127" i="11"/>
  <c r="AP129" i="11"/>
  <c r="AP130" i="11"/>
  <c r="CM127" i="11"/>
  <c r="CM126" i="11"/>
  <c r="CM130" i="11"/>
  <c r="CM131" i="11"/>
  <c r="CM128" i="11"/>
  <c r="AM128" i="11"/>
  <c r="AM125" i="11"/>
  <c r="AM129" i="11"/>
  <c r="AM126" i="11"/>
  <c r="AM130" i="11"/>
  <c r="AM127" i="11"/>
  <c r="AM131" i="11"/>
  <c r="AE126" i="11"/>
  <c r="AE129" i="11"/>
  <c r="AE131" i="11"/>
  <c r="AE130" i="11"/>
  <c r="AE128" i="11"/>
  <c r="AE127" i="11"/>
  <c r="AE125" i="11"/>
  <c r="CD130" i="11"/>
  <c r="CD129" i="11"/>
  <c r="CD127" i="11"/>
  <c r="CD126" i="11"/>
  <c r="CD131" i="11"/>
  <c r="CD128" i="11"/>
  <c r="CD125" i="11"/>
  <c r="BP129" i="11"/>
  <c r="BP127" i="11"/>
  <c r="BP128" i="11"/>
  <c r="BP130" i="11"/>
  <c r="BP125" i="11"/>
  <c r="BP126" i="11"/>
  <c r="BP131" i="11"/>
  <c r="DC129" i="11"/>
  <c r="DC130" i="11"/>
  <c r="DC125" i="11"/>
  <c r="DC126" i="11"/>
  <c r="DC131" i="11"/>
  <c r="DC128" i="11"/>
  <c r="J125" i="11"/>
  <c r="J128" i="11"/>
  <c r="J126" i="11"/>
  <c r="J129" i="11"/>
  <c r="J131" i="11"/>
  <c r="J130" i="11"/>
  <c r="J127" i="11"/>
  <c r="BT127" i="11"/>
  <c r="BT128" i="11"/>
  <c r="BT130" i="11"/>
  <c r="BT131" i="11"/>
  <c r="BT125" i="11"/>
  <c r="BT126" i="11"/>
  <c r="BT129" i="11"/>
  <c r="CU131" i="11"/>
  <c r="CU126" i="11"/>
  <c r="CU130" i="11"/>
  <c r="CU128" i="11"/>
  <c r="CU129" i="11"/>
  <c r="CU125" i="11"/>
  <c r="CU127" i="11"/>
  <c r="BV128" i="11"/>
  <c r="BV129" i="11"/>
  <c r="BV125" i="11"/>
  <c r="BV130" i="11"/>
  <c r="BV131" i="11"/>
  <c r="BR128" i="11"/>
  <c r="BR127" i="11"/>
  <c r="BR125" i="11"/>
  <c r="BR129" i="11"/>
  <c r="BR126" i="11"/>
  <c r="BR131" i="11"/>
  <c r="BR130" i="11"/>
  <c r="BZ126" i="11"/>
  <c r="BZ129" i="11"/>
  <c r="BZ131" i="11"/>
  <c r="BZ128" i="11"/>
  <c r="BZ127" i="11"/>
  <c r="BZ130" i="11"/>
  <c r="BZ125" i="11"/>
  <c r="BY125" i="11"/>
  <c r="BY128" i="11"/>
  <c r="BY130" i="11"/>
  <c r="BY127" i="11"/>
  <c r="BY131" i="11"/>
  <c r="BJ125" i="11"/>
  <c r="BJ127" i="11"/>
  <c r="BJ130" i="11"/>
  <c r="BJ131" i="11"/>
  <c r="BJ128" i="11"/>
  <c r="BJ129" i="11"/>
  <c r="BJ126" i="11"/>
  <c r="BU125" i="11"/>
  <c r="BU129" i="11"/>
  <c r="BU127" i="11"/>
  <c r="BU131" i="11"/>
  <c r="BU128" i="11"/>
  <c r="BU126" i="11"/>
  <c r="BU130" i="11"/>
  <c r="BL129" i="11"/>
  <c r="BL127" i="11"/>
  <c r="BL130" i="11"/>
  <c r="BL131" i="11"/>
  <c r="BL128" i="11"/>
  <c r="AG127" i="11"/>
  <c r="AG129" i="11"/>
  <c r="AG131" i="11"/>
  <c r="AG125" i="11"/>
  <c r="AG130" i="11"/>
  <c r="AG126" i="11"/>
  <c r="AG128" i="11"/>
  <c r="BD129" i="11"/>
  <c r="BD128" i="11"/>
  <c r="BD130" i="11"/>
  <c r="BD126" i="11"/>
  <c r="BD131" i="11"/>
  <c r="BD125" i="11"/>
  <c r="CP127" i="11"/>
  <c r="CP128" i="11"/>
  <c r="CP129" i="11"/>
  <c r="CP130" i="11"/>
  <c r="CP125" i="11"/>
  <c r="CP131" i="11"/>
  <c r="BE125" i="11"/>
  <c r="BE131" i="11"/>
  <c r="BE129" i="11"/>
  <c r="BE127" i="11"/>
  <c r="BE126" i="11"/>
  <c r="BE130" i="11"/>
  <c r="H127" i="11"/>
  <c r="H131" i="11"/>
  <c r="H128" i="11"/>
  <c r="H129" i="11"/>
  <c r="AU129" i="11"/>
  <c r="AU127" i="11"/>
  <c r="AU130" i="11"/>
  <c r="AU126" i="11"/>
  <c r="BI129" i="11"/>
  <c r="BI131" i="11"/>
  <c r="BI126" i="11"/>
  <c r="BI125" i="11"/>
  <c r="AH127" i="11"/>
  <c r="AH125" i="11"/>
  <c r="AH126" i="11"/>
  <c r="AH129" i="11"/>
  <c r="AH128" i="11"/>
  <c r="AH131" i="11"/>
  <c r="Z130" i="11"/>
  <c r="Z128" i="11"/>
  <c r="Z131" i="11"/>
  <c r="Z126" i="11"/>
  <c r="Z125" i="11"/>
  <c r="AX128" i="11"/>
  <c r="AX131" i="11"/>
  <c r="AX126" i="11"/>
  <c r="AX127" i="11"/>
  <c r="AX130" i="11"/>
  <c r="AX125" i="11"/>
  <c r="AX129" i="11"/>
  <c r="CC131" i="11"/>
  <c r="CC127" i="11"/>
  <c r="CC126" i="11"/>
  <c r="CC128" i="11"/>
  <c r="CC130" i="11"/>
  <c r="CC129" i="11"/>
  <c r="CC125" i="11"/>
  <c r="E131" i="11"/>
  <c r="E127" i="11"/>
  <c r="E125" i="11"/>
  <c r="K131" i="11"/>
  <c r="K128" i="11"/>
  <c r="K129" i="11"/>
  <c r="K126" i="11"/>
  <c r="BX129" i="11"/>
  <c r="BX130" i="11"/>
  <c r="BX131" i="11"/>
  <c r="BX128" i="11"/>
  <c r="BX125" i="11"/>
  <c r="CB131" i="11"/>
  <c r="CB128" i="11"/>
  <c r="CB129" i="11"/>
  <c r="CB125" i="11"/>
  <c r="CB130" i="11"/>
  <c r="CB127" i="11"/>
  <c r="AY125" i="11"/>
  <c r="AI131" i="11"/>
  <c r="AI130" i="11"/>
  <c r="CE127" i="11"/>
  <c r="CE129" i="11"/>
  <c r="CE131" i="11"/>
  <c r="BO130" i="11"/>
  <c r="BO129" i="11"/>
  <c r="I130" i="11"/>
  <c r="I131" i="11"/>
  <c r="I126" i="11"/>
  <c r="I128" i="11"/>
  <c r="I125" i="11"/>
  <c r="AZ129" i="11"/>
  <c r="AZ126" i="11"/>
  <c r="AZ130" i="11"/>
  <c r="CV131" i="11"/>
  <c r="CV126" i="11"/>
  <c r="CV129" i="11"/>
  <c r="CV125" i="11"/>
  <c r="CV128" i="11"/>
  <c r="BB125" i="11"/>
  <c r="BB129" i="11"/>
  <c r="BB128" i="11"/>
  <c r="BB131" i="11"/>
  <c r="CG129" i="11"/>
  <c r="CG128" i="11"/>
  <c r="CG130" i="11"/>
  <c r="CG127" i="11"/>
  <c r="CG125" i="11"/>
  <c r="BS127" i="11"/>
  <c r="BS128" i="11"/>
  <c r="BS125" i="11"/>
  <c r="BS126" i="11"/>
  <c r="DB129" i="11"/>
  <c r="DB125" i="11"/>
  <c r="M129" i="11"/>
  <c r="M125" i="11"/>
  <c r="M127" i="11"/>
  <c r="AN125" i="11"/>
  <c r="AN129" i="11"/>
  <c r="P127" i="11"/>
  <c r="P127" i="61" s="1"/>
  <c r="P129" i="11"/>
  <c r="P129" i="61" s="1"/>
  <c r="P131" i="11"/>
  <c r="P131" i="61" s="1"/>
  <c r="P128" i="11"/>
  <c r="P128" i="61" s="1"/>
  <c r="AL130" i="11"/>
  <c r="G130" i="11"/>
  <c r="G128" i="11"/>
  <c r="AQ125" i="11"/>
  <c r="AQ127" i="11"/>
  <c r="V131" i="11"/>
  <c r="AF129" i="11"/>
  <c r="AF131" i="11"/>
  <c r="DB128" i="11"/>
  <c r="CF126" i="11"/>
  <c r="M130" i="11"/>
  <c r="AN131" i="11"/>
  <c r="CX125" i="11"/>
  <c r="CX128" i="11"/>
  <c r="CW131" i="11"/>
  <c r="CW126" i="11"/>
  <c r="CW128" i="11"/>
  <c r="AC131" i="11"/>
  <c r="AC125" i="11"/>
  <c r="AC130" i="11"/>
  <c r="BM128" i="11"/>
  <c r="BM125" i="11"/>
  <c r="BM129" i="11"/>
  <c r="CL129" i="11"/>
  <c r="CL127" i="11"/>
  <c r="CT130" i="11"/>
  <c r="CT131" i="11"/>
  <c r="CT127" i="11"/>
  <c r="BN129" i="11"/>
  <c r="BN130" i="11"/>
  <c r="BN131" i="11"/>
  <c r="BN128" i="11"/>
  <c r="CJ127" i="11"/>
  <c r="CJ131" i="11"/>
  <c r="CJ126" i="11"/>
  <c r="X126" i="11"/>
  <c r="X128" i="11"/>
  <c r="X129" i="11"/>
  <c r="X125" i="11"/>
  <c r="DB126" i="11"/>
  <c r="BF131" i="11"/>
  <c r="BF128" i="11"/>
  <c r="BF129" i="11"/>
  <c r="BF125" i="11"/>
  <c r="CF130" i="11"/>
  <c r="R128" i="11"/>
  <c r="R130" i="11"/>
  <c r="R126" i="11"/>
  <c r="R131" i="11"/>
  <c r="AV126" i="11"/>
  <c r="Y125" i="11"/>
  <c r="Y130" i="11"/>
  <c r="Y128" i="11"/>
  <c r="Y126" i="11"/>
  <c r="CI130" i="11"/>
  <c r="CI125" i="11"/>
  <c r="CI127" i="11"/>
  <c r="CI128" i="11"/>
  <c r="BH127" i="11"/>
  <c r="BH129" i="11"/>
  <c r="BH125" i="11"/>
  <c r="BH130" i="11"/>
  <c r="BH131" i="11"/>
  <c r="AT125" i="11"/>
  <c r="S130" i="11"/>
  <c r="AK129" i="11"/>
  <c r="CO127" i="11"/>
  <c r="O127" i="11"/>
  <c r="AO127" i="11"/>
  <c r="Q128" i="11"/>
  <c r="AS127" i="11"/>
  <c r="BK126" i="11"/>
  <c r="N130" i="11"/>
  <c r="S125" i="11"/>
  <c r="CO125" i="11"/>
  <c r="BA125" i="11"/>
  <c r="CY125" i="11"/>
  <c r="AS128" i="11"/>
  <c r="AT127" i="11"/>
  <c r="AT128" i="11"/>
  <c r="AR131" i="11"/>
  <c r="AR125" i="11"/>
  <c r="AR127" i="11"/>
  <c r="F130" i="11"/>
  <c r="F127" i="11"/>
  <c r="F128" i="11"/>
  <c r="F125" i="11"/>
  <c r="BQ131" i="11"/>
  <c r="BQ129" i="11"/>
  <c r="BQ130" i="11"/>
  <c r="AJ131" i="11"/>
  <c r="CX132" i="11" l="1"/>
  <c r="BX132" i="11"/>
  <c r="CP132" i="11"/>
  <c r="CS132" i="11"/>
  <c r="AW132" i="11"/>
  <c r="DA132" i="11"/>
  <c r="AK132" i="11"/>
  <c r="AI132" i="11"/>
  <c r="W132" i="11"/>
  <c r="CY132" i="11"/>
  <c r="BH132" i="11"/>
  <c r="BA132" i="11"/>
  <c r="BF132" i="11"/>
  <c r="AQ132" i="11"/>
  <c r="BS132" i="11"/>
  <c r="AY132" i="11"/>
  <c r="BY132" i="11"/>
  <c r="BN132" i="11"/>
  <c r="AA132" i="11"/>
  <c r="AS132" i="11"/>
  <c r="CJ132" i="11"/>
  <c r="BK132" i="11"/>
  <c r="BO132" i="11"/>
  <c r="Z132" i="11"/>
  <c r="BZ132" i="11"/>
  <c r="BV132" i="11"/>
  <c r="BP132" i="11"/>
  <c r="AM132" i="11"/>
  <c r="CF132" i="11"/>
  <c r="AN132" i="11"/>
  <c r="AR132" i="11"/>
  <c r="S132" i="11"/>
  <c r="AH132" i="11"/>
  <c r="AD132" i="11"/>
  <c r="BC132" i="11"/>
  <c r="CA132" i="11"/>
  <c r="CN132" i="11"/>
  <c r="CL132" i="11"/>
  <c r="CZ132" i="11"/>
  <c r="AJ132" i="11"/>
  <c r="CH132" i="11"/>
  <c r="Y132" i="11"/>
  <c r="CB132" i="11"/>
  <c r="CC132" i="11"/>
  <c r="AX132" i="11"/>
  <c r="BJ132" i="11"/>
  <c r="U132" i="11"/>
  <c r="AL132" i="11"/>
  <c r="BW132" i="11"/>
  <c r="AV132" i="11"/>
  <c r="AO132" i="11"/>
  <c r="CG132" i="11"/>
  <c r="AT132" i="11"/>
  <c r="BD132" i="11"/>
  <c r="BR132" i="11"/>
  <c r="DC132" i="11"/>
  <c r="BQ132" i="11"/>
  <c r="AF132" i="11"/>
  <c r="BL132" i="11"/>
  <c r="T132" i="11"/>
  <c r="CT132" i="11"/>
  <c r="BG132" i="11"/>
  <c r="BB132" i="11"/>
  <c r="CI132" i="11"/>
  <c r="BI132" i="11"/>
  <c r="BU132" i="11"/>
  <c r="X132" i="11"/>
  <c r="DB132" i="11"/>
  <c r="CV132" i="11"/>
  <c r="BE132" i="11"/>
  <c r="AG132" i="11"/>
  <c r="CU132" i="11"/>
  <c r="BT132" i="11"/>
  <c r="AE132" i="11"/>
  <c r="V132" i="11"/>
  <c r="Q132" i="11"/>
  <c r="CE132" i="11"/>
  <c r="CO132" i="11"/>
  <c r="AC132" i="11"/>
  <c r="BM132" i="11"/>
  <c r="CD132" i="11"/>
  <c r="AP132" i="11"/>
  <c r="CK132" i="11"/>
  <c r="CQ132" i="11"/>
  <c r="AU132" i="11"/>
  <c r="CR132" i="11"/>
  <c r="CW132" i="11"/>
  <c r="AB132" i="11"/>
  <c r="K132" i="11"/>
  <c r="I132" i="11"/>
  <c r="P132" i="11"/>
  <c r="N132" i="11"/>
  <c r="D132" i="11"/>
  <c r="L132" i="11"/>
  <c r="O132" i="11"/>
  <c r="M132" i="11"/>
  <c r="H132" i="11"/>
  <c r="F132" i="11"/>
  <c r="E132" i="11"/>
  <c r="J132" i="11"/>
  <c r="G132" i="11"/>
  <c r="DY124" i="11"/>
  <c r="C23" i="19"/>
  <c r="C19" i="19"/>
  <c r="C7" i="19"/>
  <c r="C25" i="19"/>
  <c r="DW124" i="11"/>
  <c r="C11" i="19"/>
  <c r="C21" i="19"/>
  <c r="C31" i="19"/>
  <c r="C15" i="19"/>
  <c r="DX124" i="11"/>
  <c r="K20" i="12"/>
  <c r="K11" i="12"/>
  <c r="K16" i="12"/>
  <c r="K12" i="12"/>
  <c r="K18" i="12"/>
  <c r="K84" i="12"/>
  <c r="K53" i="12"/>
  <c r="K83" i="12"/>
  <c r="K55" i="12"/>
  <c r="K85" i="12"/>
  <c r="K71" i="12"/>
  <c r="K64" i="12"/>
  <c r="K30" i="12"/>
  <c r="K42" i="12"/>
  <c r="K79" i="12"/>
  <c r="K39" i="12"/>
  <c r="K100" i="12"/>
  <c r="K25" i="12"/>
  <c r="K78" i="12"/>
  <c r="K103" i="12"/>
  <c r="K106" i="12"/>
  <c r="K107" i="12"/>
  <c r="K73" i="12"/>
  <c r="K82" i="12"/>
  <c r="K105" i="12"/>
  <c r="K52" i="12"/>
  <c r="K56" i="12"/>
  <c r="K23" i="12"/>
  <c r="K89" i="12"/>
  <c r="K101" i="12"/>
  <c r="K93" i="12"/>
  <c r="K35" i="12"/>
  <c r="K21" i="12"/>
  <c r="K65" i="12"/>
  <c r="K50" i="12"/>
  <c r="K67" i="12"/>
  <c r="K88" i="12"/>
  <c r="K57" i="12"/>
  <c r="K40" i="12"/>
  <c r="K22" i="12"/>
  <c r="K104" i="12"/>
  <c r="K62" i="12"/>
  <c r="K54" i="12"/>
  <c r="K46" i="12"/>
  <c r="K92" i="12"/>
  <c r="K27" i="12"/>
  <c r="K90" i="12"/>
  <c r="K36" i="12"/>
  <c r="K28" i="12"/>
  <c r="K59" i="12"/>
  <c r="K15" i="12"/>
  <c r="K17" i="12"/>
  <c r="K19" i="12"/>
  <c r="K10" i="12"/>
  <c r="K14" i="12"/>
  <c r="K9" i="12"/>
  <c r="K8" i="12"/>
  <c r="K13" i="12"/>
  <c r="K69" i="12"/>
  <c r="K68" i="12"/>
  <c r="K44" i="12"/>
  <c r="K81" i="12"/>
  <c r="K72" i="12"/>
  <c r="K77" i="12"/>
  <c r="K31" i="12"/>
  <c r="K98" i="12"/>
  <c r="K32" i="12"/>
  <c r="K24" i="12"/>
  <c r="K66" i="12"/>
  <c r="K97" i="12"/>
  <c r="K86" i="12"/>
  <c r="K61" i="12"/>
  <c r="K70" i="12"/>
  <c r="K74" i="12"/>
  <c r="K99" i="12"/>
  <c r="K102" i="12"/>
  <c r="K38" i="12"/>
  <c r="K80" i="12"/>
  <c r="K51" i="12"/>
  <c r="K108" i="12"/>
  <c r="K75" i="12"/>
  <c r="K109" i="12"/>
  <c r="K110" i="12"/>
  <c r="K26" i="12"/>
  <c r="K87" i="12"/>
  <c r="K91" i="12"/>
  <c r="K94" i="12"/>
  <c r="K60" i="12"/>
  <c r="K41" i="12"/>
  <c r="K95" i="12"/>
  <c r="K49" i="12"/>
  <c r="K58" i="12"/>
  <c r="K96" i="12"/>
  <c r="K45" i="12"/>
  <c r="K37" i="12"/>
  <c r="K29" i="12"/>
  <c r="K76" i="12"/>
  <c r="K47" i="12"/>
  <c r="K63" i="12"/>
  <c r="K43" i="12"/>
  <c r="K33" i="12"/>
  <c r="K34" i="12"/>
  <c r="K48" i="12"/>
  <c r="DT125" i="11" l="1"/>
  <c r="DT129" i="11"/>
  <c r="C12" i="19"/>
  <c r="C26" i="19"/>
  <c r="C32" i="19"/>
  <c r="DT127" i="11"/>
  <c r="DT131" i="11"/>
  <c r="C22" i="19"/>
  <c r="C20" i="19"/>
  <c r="DT128" i="11"/>
  <c r="DT130" i="11"/>
  <c r="C8" i="19"/>
  <c r="C24" i="19"/>
  <c r="DT126" i="11"/>
  <c r="C16" i="19"/>
  <c r="C27" i="19"/>
  <c r="C9" i="19"/>
  <c r="C13" i="19"/>
  <c r="C17" i="19"/>
  <c r="C29" i="19"/>
  <c r="D107" i="11"/>
  <c r="P22" i="11"/>
  <c r="P45" i="11"/>
  <c r="P29" i="11"/>
  <c r="P59" i="11"/>
  <c r="P48" i="11"/>
  <c r="P20" i="11"/>
  <c r="P32" i="11"/>
  <c r="P8" i="11"/>
  <c r="P85" i="11"/>
  <c r="P87" i="11"/>
  <c r="P99" i="11"/>
  <c r="P60" i="11"/>
  <c r="P88" i="11"/>
  <c r="P17" i="11"/>
  <c r="P21" i="11"/>
  <c r="P14" i="11"/>
  <c r="P23" i="11"/>
  <c r="P37" i="11"/>
  <c r="P63" i="11"/>
  <c r="P77" i="11"/>
  <c r="P82" i="11"/>
  <c r="P91" i="11"/>
  <c r="P57" i="11"/>
  <c r="P9" i="11"/>
  <c r="P73" i="11"/>
  <c r="P75" i="11"/>
  <c r="P55" i="11"/>
  <c r="P84" i="11"/>
  <c r="P34" i="11"/>
  <c r="P44" i="11"/>
  <c r="P54" i="11"/>
  <c r="P64" i="11"/>
  <c r="P74" i="11"/>
  <c r="P50" i="11"/>
  <c r="P102" i="11"/>
  <c r="P97" i="11"/>
  <c r="P98" i="11"/>
  <c r="P89" i="11"/>
  <c r="P5" i="11"/>
  <c r="P100" i="11"/>
  <c r="P13" i="11"/>
  <c r="P11" i="11"/>
  <c r="P93" i="11"/>
  <c r="P6" i="11"/>
  <c r="P33" i="11"/>
  <c r="P56" i="11"/>
  <c r="P46" i="11"/>
  <c r="P106" i="11"/>
  <c r="P47" i="11"/>
  <c r="P52" i="11"/>
  <c r="P10" i="11"/>
  <c r="P51" i="11"/>
  <c r="P41" i="11"/>
  <c r="P104" i="11"/>
  <c r="P96" i="11"/>
  <c r="P71" i="11"/>
  <c r="P40" i="11"/>
  <c r="P38" i="11"/>
  <c r="P49" i="11"/>
  <c r="P70" i="11"/>
  <c r="P58" i="11"/>
  <c r="P27" i="11"/>
  <c r="P16" i="11"/>
  <c r="P61" i="11"/>
  <c r="P15" i="11"/>
  <c r="P79" i="11"/>
  <c r="P78" i="11"/>
  <c r="P69" i="11"/>
  <c r="P35" i="11"/>
  <c r="P7" i="11"/>
  <c r="P19" i="11"/>
  <c r="P26" i="11"/>
  <c r="P107" i="11"/>
  <c r="P68" i="11"/>
  <c r="P105" i="11"/>
  <c r="D128" i="1"/>
  <c r="P62" i="11"/>
  <c r="P25" i="11"/>
  <c r="P18" i="11"/>
  <c r="P103" i="11"/>
  <c r="P101" i="11"/>
  <c r="P53" i="11"/>
  <c r="P72" i="11"/>
  <c r="P30" i="11"/>
  <c r="P42" i="11"/>
  <c r="P31" i="11"/>
  <c r="P80" i="11"/>
  <c r="P83" i="11"/>
  <c r="P76" i="11"/>
  <c r="P81" i="11"/>
  <c r="P36" i="11"/>
  <c r="P65" i="11"/>
  <c r="P92" i="11"/>
  <c r="P90" i="11"/>
  <c r="P66" i="11"/>
  <c r="P4" i="11"/>
  <c r="P12" i="11"/>
  <c r="P67" i="11"/>
  <c r="P28" i="11"/>
  <c r="P95" i="11"/>
  <c r="P86" i="11"/>
  <c r="P39" i="11"/>
  <c r="P43" i="11"/>
  <c r="P94" i="11"/>
  <c r="P24" i="11"/>
  <c r="D4" i="11"/>
  <c r="N119" i="12" l="1"/>
  <c r="N120" i="12"/>
  <c r="N124" i="12"/>
  <c r="N121" i="12"/>
  <c r="N127" i="12"/>
  <c r="N118" i="12"/>
  <c r="N126" i="12"/>
  <c r="N125" i="12"/>
  <c r="N122" i="12"/>
  <c r="N123" i="12"/>
  <c r="D24" i="11"/>
  <c r="BA94" i="11"/>
  <c r="CP94" i="11"/>
  <c r="CY43" i="11"/>
  <c r="CN43" i="11"/>
  <c r="CY39" i="11"/>
  <c r="L86" i="11"/>
  <c r="E95" i="11"/>
  <c r="BX28" i="11"/>
  <c r="BQ67" i="11"/>
  <c r="H12" i="11"/>
  <c r="AS12" i="11"/>
  <c r="AK66" i="11"/>
  <c r="N90" i="11"/>
  <c r="BJ90" i="11"/>
  <c r="BX92" i="11"/>
  <c r="BH65" i="11"/>
  <c r="AT65" i="11"/>
  <c r="BA24" i="11"/>
  <c r="AV36" i="11"/>
  <c r="BL36" i="11"/>
  <c r="AZ81" i="11"/>
  <c r="CS81" i="11"/>
  <c r="S76" i="11"/>
  <c r="BB76" i="11"/>
  <c r="BD76" i="11"/>
  <c r="AV83" i="11"/>
  <c r="AK83" i="11"/>
  <c r="CK83" i="11"/>
  <c r="BY83" i="11"/>
  <c r="X83" i="11"/>
  <c r="BE83" i="11"/>
  <c r="CP83" i="11"/>
  <c r="CC83" i="11"/>
  <c r="BS83" i="11"/>
  <c r="BU83" i="11"/>
  <c r="I83" i="11"/>
  <c r="BC83" i="11"/>
  <c r="AS83" i="11"/>
  <c r="CA27" i="11"/>
  <c r="CT27" i="11"/>
  <c r="AY27" i="11"/>
  <c r="CV27" i="11"/>
  <c r="CM27" i="11"/>
  <c r="BR27" i="11"/>
  <c r="I27" i="11"/>
  <c r="F27" i="11"/>
  <c r="AE27" i="11"/>
  <c r="BU27" i="11"/>
  <c r="CN24" i="11"/>
  <c r="K24" i="11"/>
  <c r="BF24" i="11"/>
  <c r="AQ24" i="11"/>
  <c r="T24" i="11"/>
  <c r="G24" i="11"/>
  <c r="S80" i="11"/>
  <c r="AB80" i="11"/>
  <c r="CU80" i="11"/>
  <c r="CM80" i="11"/>
  <c r="AI80" i="11"/>
  <c r="AG80" i="11"/>
  <c r="BZ80" i="11"/>
  <c r="CL80" i="11"/>
  <c r="CR80" i="11"/>
  <c r="BS80" i="11"/>
  <c r="CY80" i="11"/>
  <c r="AR80" i="11"/>
  <c r="CP31" i="11"/>
  <c r="CQ31" i="11"/>
  <c r="AA31" i="11"/>
  <c r="BJ31" i="11"/>
  <c r="CS31" i="11"/>
  <c r="AG31" i="11"/>
  <c r="CN31" i="11"/>
  <c r="BU31" i="11"/>
  <c r="CR31" i="11"/>
  <c r="F31" i="11"/>
  <c r="CZ31" i="11"/>
  <c r="I31" i="11"/>
  <c r="BH31" i="11"/>
  <c r="U42" i="11"/>
  <c r="BE42" i="11"/>
  <c r="CK42" i="11"/>
  <c r="CH42" i="11"/>
  <c r="BJ42" i="11"/>
  <c r="AV42" i="11"/>
  <c r="R42" i="11"/>
  <c r="BX42" i="11"/>
  <c r="BD42" i="11"/>
  <c r="BP42" i="11"/>
  <c r="CA42" i="11"/>
  <c r="AF42" i="11"/>
  <c r="AM42" i="11"/>
  <c r="BX30" i="11"/>
  <c r="CA30" i="11"/>
  <c r="BH30" i="11"/>
  <c r="AK30" i="11"/>
  <c r="DC30" i="11"/>
  <c r="E30" i="11"/>
  <c r="BV30" i="11"/>
  <c r="DA30" i="11"/>
  <c r="AC30" i="11"/>
  <c r="H30" i="11"/>
  <c r="CT30" i="11"/>
  <c r="AS30" i="11"/>
  <c r="CK72" i="11"/>
  <c r="CL72" i="11"/>
  <c r="T72" i="11"/>
  <c r="V72" i="11"/>
  <c r="AG72" i="11"/>
  <c r="H72" i="11"/>
  <c r="AH72" i="11"/>
  <c r="CH72" i="11"/>
  <c r="AJ72" i="11"/>
  <c r="CU72" i="11"/>
  <c r="CY72" i="11"/>
  <c r="BT72" i="11"/>
  <c r="BD72" i="11"/>
  <c r="AS53" i="11"/>
  <c r="CB53" i="11"/>
  <c r="CK53" i="11"/>
  <c r="CE53" i="11"/>
  <c r="AP53" i="11"/>
  <c r="BZ53" i="11"/>
  <c r="BJ53" i="11"/>
  <c r="AH53" i="11"/>
  <c r="Q53" i="11"/>
  <c r="BP53" i="11"/>
  <c r="AB53" i="11"/>
  <c r="CC53" i="11"/>
  <c r="V53" i="11"/>
  <c r="Y101" i="11"/>
  <c r="BU101" i="11"/>
  <c r="DA101" i="11"/>
  <c r="Z101" i="11"/>
  <c r="S101" i="11"/>
  <c r="AR101" i="11"/>
  <c r="BA101" i="11"/>
  <c r="BZ101" i="11"/>
  <c r="CO101" i="11"/>
  <c r="AD101" i="11"/>
  <c r="BL101" i="11"/>
  <c r="CF101" i="11"/>
  <c r="AI101" i="11"/>
  <c r="AC4" i="11"/>
  <c r="G4" i="11"/>
  <c r="AZ4" i="11"/>
  <c r="W103" i="11"/>
  <c r="BQ87" i="11"/>
  <c r="CQ18" i="11"/>
  <c r="AN18" i="11"/>
  <c r="BE18" i="11"/>
  <c r="BF18" i="11"/>
  <c r="CS18" i="11"/>
  <c r="CR18" i="11"/>
  <c r="AF18" i="11"/>
  <c r="BB18" i="11"/>
  <c r="T18" i="11"/>
  <c r="BU18" i="11"/>
  <c r="AH18" i="11"/>
  <c r="AQ18" i="11"/>
  <c r="CY18" i="11"/>
  <c r="AA25" i="11"/>
  <c r="BZ25" i="11"/>
  <c r="CH25" i="11"/>
  <c r="BL25" i="11"/>
  <c r="V25" i="11"/>
  <c r="CY25" i="11"/>
  <c r="CB25" i="11"/>
  <c r="AH25" i="11"/>
  <c r="CS25" i="11"/>
  <c r="AC25" i="11"/>
  <c r="BF25" i="11"/>
  <c r="CW25" i="11"/>
  <c r="BB4" i="11"/>
  <c r="X62" i="11"/>
  <c r="CL62" i="11"/>
  <c r="BT62" i="11"/>
  <c r="AO62" i="11"/>
  <c r="AS62" i="11"/>
  <c r="CB62" i="11"/>
  <c r="AK62" i="11"/>
  <c r="CQ62" i="11"/>
  <c r="DA62" i="11"/>
  <c r="AA62" i="11"/>
  <c r="DB62" i="11"/>
  <c r="CV62" i="11"/>
  <c r="R62" i="11"/>
  <c r="CU4" i="11"/>
  <c r="D37" i="11"/>
  <c r="CD103" i="11"/>
  <c r="V105" i="11"/>
  <c r="CO105" i="11"/>
  <c r="DC105" i="11"/>
  <c r="AP105" i="11"/>
  <c r="CF105" i="11"/>
  <c r="CW105" i="11"/>
  <c r="AT105" i="11"/>
  <c r="BA105" i="11"/>
  <c r="CY105" i="11"/>
  <c r="J105" i="11"/>
  <c r="CA105" i="11"/>
  <c r="CZ105" i="11"/>
  <c r="DB92" i="11"/>
  <c r="BZ87" i="11"/>
  <c r="BO24" i="11"/>
  <c r="AM103" i="11"/>
  <c r="CZ68" i="11"/>
  <c r="BF68" i="11"/>
  <c r="R68" i="11"/>
  <c r="CQ68" i="11"/>
  <c r="CO68" i="11"/>
  <c r="AX68" i="11"/>
  <c r="BQ68" i="11"/>
  <c r="BX68" i="11"/>
  <c r="BO68" i="11"/>
  <c r="CH68" i="11"/>
  <c r="L68" i="11"/>
  <c r="AS68" i="11"/>
  <c r="BP86" i="11"/>
  <c r="BV107" i="11"/>
  <c r="Q107" i="11"/>
  <c r="BA107" i="11"/>
  <c r="BD107" i="11"/>
  <c r="I107" i="11"/>
  <c r="BH107" i="11"/>
  <c r="AM107" i="11"/>
  <c r="CR107" i="11"/>
  <c r="S107" i="11"/>
  <c r="DA107" i="11"/>
  <c r="BZ107" i="11"/>
  <c r="CJ107" i="11"/>
  <c r="AA26" i="11"/>
  <c r="CE26" i="11"/>
  <c r="CB26" i="11"/>
  <c r="CM26" i="11"/>
  <c r="AQ26" i="11"/>
  <c r="AB26" i="11"/>
  <c r="AJ26" i="11"/>
  <c r="AE26" i="11"/>
  <c r="CL26" i="11"/>
  <c r="CX26" i="11"/>
  <c r="CV26" i="11"/>
  <c r="CO26" i="11"/>
  <c r="AZ26" i="11"/>
  <c r="BF19" i="11"/>
  <c r="AJ19" i="11"/>
  <c r="AH19" i="11"/>
  <c r="AS19" i="11"/>
  <c r="AG19" i="11"/>
  <c r="BB19" i="11"/>
  <c r="AN19" i="11"/>
  <c r="V19" i="11"/>
  <c r="CG19" i="11"/>
  <c r="BK19" i="11"/>
  <c r="BP19" i="11"/>
  <c r="M19" i="11"/>
  <c r="G19" i="11"/>
  <c r="E7" i="11"/>
  <c r="W7" i="11"/>
  <c r="CZ7" i="11"/>
  <c r="BG7" i="11"/>
  <c r="BK7" i="11"/>
  <c r="AM7" i="11"/>
  <c r="BR7" i="11"/>
  <c r="AW7" i="11"/>
  <c r="CG7" i="11"/>
  <c r="BF7" i="11"/>
  <c r="DA7" i="11"/>
  <c r="AL7" i="11"/>
  <c r="BP7" i="11"/>
  <c r="BY35" i="11"/>
  <c r="BD35" i="11"/>
  <c r="BE35" i="11"/>
  <c r="AZ35" i="11"/>
  <c r="AH35" i="11"/>
  <c r="CP35" i="11"/>
  <c r="BN35" i="11"/>
  <c r="BX35" i="11"/>
  <c r="CT35" i="11"/>
  <c r="BS35" i="11"/>
  <c r="J35" i="11"/>
  <c r="E35" i="11"/>
  <c r="CN35" i="11"/>
  <c r="AW69" i="11"/>
  <c r="G69" i="11"/>
  <c r="BU69" i="11"/>
  <c r="BO69" i="11"/>
  <c r="CL69" i="11"/>
  <c r="Z69" i="11"/>
  <c r="BK69" i="11"/>
  <c r="BV69" i="11"/>
  <c r="BA69" i="11"/>
  <c r="CW69" i="11"/>
  <c r="BS69" i="11"/>
  <c r="CY69" i="11"/>
  <c r="CB78" i="11"/>
  <c r="AQ78" i="11"/>
  <c r="Q78" i="11"/>
  <c r="AG78" i="11"/>
  <c r="M78" i="11"/>
  <c r="E78" i="11"/>
  <c r="AD78" i="11"/>
  <c r="BJ78" i="11"/>
  <c r="DB78" i="11"/>
  <c r="DA78" i="11"/>
  <c r="BI78" i="11"/>
  <c r="CS78" i="11"/>
  <c r="Y78" i="11"/>
  <c r="DC79" i="11"/>
  <c r="CD79" i="11"/>
  <c r="CL79" i="11"/>
  <c r="CW79" i="11"/>
  <c r="CN79" i="11"/>
  <c r="O79" i="11"/>
  <c r="AC79" i="11"/>
  <c r="AO79" i="11"/>
  <c r="AH79" i="11"/>
  <c r="R79" i="11"/>
  <c r="BF79" i="11"/>
  <c r="L79" i="11"/>
  <c r="DB79" i="11"/>
  <c r="BN15" i="11"/>
  <c r="CS15" i="11"/>
  <c r="CV15" i="11"/>
  <c r="CW15" i="11"/>
  <c r="BZ15" i="11"/>
  <c r="BB15" i="11"/>
  <c r="BR15" i="11"/>
  <c r="Y15" i="11"/>
  <c r="K15" i="11"/>
  <c r="BP15" i="11"/>
  <c r="AR15" i="11"/>
  <c r="BA15" i="11"/>
  <c r="CX15" i="11"/>
  <c r="AE61" i="11"/>
  <c r="BX61" i="11"/>
  <c r="R61" i="11"/>
  <c r="BP61" i="11"/>
  <c r="X61" i="11"/>
  <c r="AA61" i="11"/>
  <c r="BY61" i="11"/>
  <c r="BF61" i="11"/>
  <c r="F61" i="11"/>
  <c r="CJ61" i="11"/>
  <c r="AI61" i="11"/>
  <c r="F92" i="11"/>
  <c r="BX94" i="11"/>
  <c r="AZ94" i="11"/>
  <c r="BD43" i="11"/>
  <c r="BJ39" i="11"/>
  <c r="CB39" i="11"/>
  <c r="BS86" i="11"/>
  <c r="AW86" i="11"/>
  <c r="BN95" i="11"/>
  <c r="CU95" i="11"/>
  <c r="CP28" i="11"/>
  <c r="CK28" i="11"/>
  <c r="CI67" i="11"/>
  <c r="AC67" i="11"/>
  <c r="AC12" i="11"/>
  <c r="T12" i="11"/>
  <c r="AU66" i="11"/>
  <c r="BU66" i="11"/>
  <c r="E90" i="11"/>
  <c r="H65" i="11"/>
  <c r="BI65" i="11"/>
  <c r="T65" i="11"/>
  <c r="CG36" i="11"/>
  <c r="L81" i="11"/>
  <c r="CP81" i="11"/>
  <c r="AJ76" i="11"/>
  <c r="D65" i="11"/>
  <c r="AM31" i="11"/>
  <c r="AY94" i="11"/>
  <c r="BN94" i="11"/>
  <c r="CZ94" i="11"/>
  <c r="N94" i="11"/>
  <c r="CR94" i="11"/>
  <c r="AL94" i="11"/>
  <c r="X94" i="11"/>
  <c r="S94" i="11"/>
  <c r="AJ94" i="11"/>
  <c r="AW94" i="11"/>
  <c r="AR94" i="11"/>
  <c r="CM94" i="11"/>
  <c r="BC94" i="11"/>
  <c r="BH43" i="11"/>
  <c r="CL43" i="11"/>
  <c r="AO43" i="11"/>
  <c r="CD43" i="11"/>
  <c r="AR43" i="11"/>
  <c r="AX43" i="11"/>
  <c r="I43" i="11"/>
  <c r="AN43" i="11"/>
  <c r="CZ43" i="11"/>
  <c r="CO43" i="11"/>
  <c r="BR43" i="11"/>
  <c r="CP43" i="11"/>
  <c r="CF43" i="11"/>
  <c r="AY39" i="11"/>
  <c r="AG39" i="11"/>
  <c r="U39" i="11"/>
  <c r="BQ39" i="11"/>
  <c r="CR39" i="11"/>
  <c r="DC39" i="11"/>
  <c r="H39" i="11"/>
  <c r="CH39" i="11"/>
  <c r="AT39" i="11"/>
  <c r="AD39" i="11"/>
  <c r="BD39" i="11"/>
  <c r="BR39" i="11"/>
  <c r="CG86" i="11"/>
  <c r="CF86" i="11"/>
  <c r="BU86" i="11"/>
  <c r="DB86" i="11"/>
  <c r="AM86" i="11"/>
  <c r="BE86" i="11"/>
  <c r="R86" i="11"/>
  <c r="CP86" i="11"/>
  <c r="AZ86" i="11"/>
  <c r="CZ86" i="11"/>
  <c r="BD86" i="11"/>
  <c r="BG86" i="11"/>
  <c r="AV95" i="11"/>
  <c r="Y95" i="11"/>
  <c r="CK95" i="11"/>
  <c r="AI95" i="11"/>
  <c r="BU95" i="11"/>
  <c r="BY95" i="11"/>
  <c r="BT95" i="11"/>
  <c r="AG95" i="11"/>
  <c r="AN95" i="11"/>
  <c r="S95" i="11"/>
  <c r="AD95" i="11"/>
  <c r="CP95" i="11"/>
  <c r="CI28" i="11"/>
  <c r="CC28" i="11"/>
  <c r="BJ28" i="11"/>
  <c r="CS28" i="11"/>
  <c r="Z28" i="11"/>
  <c r="L28" i="11"/>
  <c r="BL28" i="11"/>
  <c r="DB28" i="11"/>
  <c r="AQ28" i="11"/>
  <c r="AH28" i="11"/>
  <c r="CG28" i="11"/>
  <c r="AT28" i="11"/>
  <c r="DB67" i="11"/>
  <c r="BH67" i="11"/>
  <c r="BP67" i="11"/>
  <c r="DC67" i="11"/>
  <c r="G67" i="11"/>
  <c r="X67" i="11"/>
  <c r="CD67" i="11"/>
  <c r="BI67" i="11"/>
  <c r="J67" i="11"/>
  <c r="CQ67" i="11"/>
  <c r="AN67" i="11"/>
  <c r="BR67" i="11"/>
  <c r="L103" i="11"/>
  <c r="S12" i="11"/>
  <c r="CJ12" i="11"/>
  <c r="CW12" i="11"/>
  <c r="CY12" i="11"/>
  <c r="DB12" i="11"/>
  <c r="AJ12" i="11"/>
  <c r="CR12" i="11"/>
  <c r="CT12" i="11"/>
  <c r="BT12" i="11"/>
  <c r="Y12" i="11"/>
  <c r="CV12" i="11"/>
  <c r="BD12" i="11"/>
  <c r="K4" i="11"/>
  <c r="D90" i="11"/>
  <c r="BW103" i="11"/>
  <c r="R66" i="11"/>
  <c r="BN66" i="11"/>
  <c r="AL66" i="11"/>
  <c r="BM66" i="11"/>
  <c r="L66" i="11"/>
  <c r="AX66" i="11"/>
  <c r="AD66" i="11"/>
  <c r="AW66" i="11"/>
  <c r="CO66" i="11"/>
  <c r="BA66" i="11"/>
  <c r="CN66" i="11"/>
  <c r="BP66" i="11"/>
  <c r="Y66" i="11"/>
  <c r="AR90" i="11"/>
  <c r="BR90" i="11"/>
  <c r="BU90" i="11"/>
  <c r="AU90" i="11"/>
  <c r="G90" i="11"/>
  <c r="AB90" i="11"/>
  <c r="BD90" i="11"/>
  <c r="R90" i="11"/>
  <c r="AO90" i="11"/>
  <c r="CR90" i="11"/>
  <c r="CI90" i="11"/>
  <c r="CA90" i="11"/>
  <c r="BC90" i="11"/>
  <c r="BF92" i="11"/>
  <c r="AA27" i="11"/>
  <c r="BO87" i="11"/>
  <c r="CG65" i="11"/>
  <c r="BV65" i="11"/>
  <c r="AR65" i="11"/>
  <c r="U65" i="11"/>
  <c r="CL65" i="11"/>
  <c r="BQ65" i="11"/>
  <c r="BZ65" i="11"/>
  <c r="BN65" i="11"/>
  <c r="CT65" i="11"/>
  <c r="AV65" i="11"/>
  <c r="CU65" i="11"/>
  <c r="BM65" i="11"/>
  <c r="CM93" i="11"/>
  <c r="CD36" i="11"/>
  <c r="I36" i="11"/>
  <c r="AD36" i="11"/>
  <c r="O36" i="11"/>
  <c r="T36" i="11"/>
  <c r="M36" i="11"/>
  <c r="AG36" i="11"/>
  <c r="AX36" i="11"/>
  <c r="BO36" i="11"/>
  <c r="BT36" i="11"/>
  <c r="AA36" i="11"/>
  <c r="AT36" i="11"/>
  <c r="CM81" i="11"/>
  <c r="BQ81" i="11"/>
  <c r="O81" i="11"/>
  <c r="BS81" i="11"/>
  <c r="CY81" i="11"/>
  <c r="AF81" i="11"/>
  <c r="H81" i="11"/>
  <c r="V81" i="11"/>
  <c r="AW81" i="11"/>
  <c r="AI81" i="11"/>
  <c r="J81" i="11"/>
  <c r="DC81" i="11"/>
  <c r="BQ76" i="11"/>
  <c r="T76" i="11"/>
  <c r="CH76" i="11"/>
  <c r="AO76" i="11"/>
  <c r="CA76" i="11"/>
  <c r="BY76" i="11"/>
  <c r="BO76" i="11"/>
  <c r="CW76" i="11"/>
  <c r="BP76" i="11"/>
  <c r="BL76" i="11"/>
  <c r="AE76" i="11"/>
  <c r="BR76" i="11"/>
  <c r="AI76" i="11"/>
  <c r="CH83" i="11"/>
  <c r="N83" i="11"/>
  <c r="BZ83" i="11"/>
  <c r="AW83" i="11"/>
  <c r="BD83" i="11"/>
  <c r="AC83" i="11"/>
  <c r="BJ83" i="11"/>
  <c r="AU83" i="11"/>
  <c r="BP83" i="11"/>
  <c r="AH83" i="11"/>
  <c r="BQ83" i="11"/>
  <c r="Y83" i="11"/>
  <c r="F83" i="11"/>
  <c r="BD27" i="11"/>
  <c r="AP27" i="11"/>
  <c r="BB27" i="11"/>
  <c r="V27" i="11"/>
  <c r="R27" i="11"/>
  <c r="AG27" i="11"/>
  <c r="N27" i="11"/>
  <c r="M27" i="11"/>
  <c r="DA27" i="11"/>
  <c r="CE27" i="11"/>
  <c r="AV24" i="11"/>
  <c r="CZ24" i="11"/>
  <c r="CB24" i="11"/>
  <c r="E24" i="11"/>
  <c r="AK24" i="11"/>
  <c r="E80" i="11"/>
  <c r="AF80" i="11"/>
  <c r="M80" i="11"/>
  <c r="CT80" i="11"/>
  <c r="BM80" i="11"/>
  <c r="BD80" i="11"/>
  <c r="CQ80" i="11"/>
  <c r="AM80" i="11"/>
  <c r="Q80" i="11"/>
  <c r="AE80" i="11"/>
  <c r="CB80" i="11"/>
  <c r="CS80" i="11"/>
  <c r="AZ80" i="11"/>
  <c r="CV31" i="11"/>
  <c r="Q31" i="11"/>
  <c r="CI31" i="11"/>
  <c r="AL31" i="11"/>
  <c r="BT31" i="11"/>
  <c r="BQ31" i="11"/>
  <c r="CJ31" i="11"/>
  <c r="AJ31" i="11"/>
  <c r="AQ31" i="11"/>
  <c r="T31" i="11"/>
  <c r="BW31" i="11"/>
  <c r="K31" i="11"/>
  <c r="BC31" i="11"/>
  <c r="BK42" i="11"/>
  <c r="AN42" i="11"/>
  <c r="BC42" i="11"/>
  <c r="AC42" i="11"/>
  <c r="BM42" i="11"/>
  <c r="BF42" i="11"/>
  <c r="AG42" i="11"/>
  <c r="J42" i="11"/>
  <c r="BZ42" i="11"/>
  <c r="AI42" i="11"/>
  <c r="BI42" i="11"/>
  <c r="CF42" i="11"/>
  <c r="N30" i="11"/>
  <c r="CN30" i="11"/>
  <c r="Q30" i="11"/>
  <c r="AV30" i="11"/>
  <c r="T30" i="11"/>
  <c r="AE30" i="11"/>
  <c r="AB30" i="11"/>
  <c r="DB30" i="11"/>
  <c r="CC30" i="11"/>
  <c r="BK30" i="11"/>
  <c r="BR30" i="11"/>
  <c r="BG30" i="11"/>
  <c r="AQ30" i="11"/>
  <c r="Z72" i="11"/>
  <c r="BK72" i="11"/>
  <c r="AN72" i="11"/>
  <c r="BW72" i="11"/>
  <c r="Q72" i="11"/>
  <c r="E72" i="11"/>
  <c r="BY72" i="11"/>
  <c r="AQ72" i="11"/>
  <c r="I72" i="11"/>
  <c r="BP72" i="11"/>
  <c r="CJ72" i="11"/>
  <c r="BM72" i="11"/>
  <c r="BF72" i="11"/>
  <c r="BR53" i="11"/>
  <c r="BD53" i="11"/>
  <c r="G53" i="11"/>
  <c r="AW53" i="11"/>
  <c r="BH53" i="11"/>
  <c r="AI53" i="11"/>
  <c r="BG53" i="11"/>
  <c r="CS53" i="11"/>
  <c r="O53" i="11"/>
  <c r="CP53" i="11"/>
  <c r="L53" i="11"/>
  <c r="AC53" i="11"/>
  <c r="CN53" i="11"/>
  <c r="CA101" i="11"/>
  <c r="DB101" i="11"/>
  <c r="CH101" i="11"/>
  <c r="AP101" i="11"/>
  <c r="CG101" i="11"/>
  <c r="AN101" i="11"/>
  <c r="CI101" i="11"/>
  <c r="T101" i="11"/>
  <c r="BX101" i="11"/>
  <c r="BW101" i="11"/>
  <c r="BS101" i="11"/>
  <c r="F101" i="11"/>
  <c r="BN101" i="11"/>
  <c r="BT4" i="11"/>
  <c r="BD4" i="11"/>
  <c r="R4" i="11"/>
  <c r="BZ103" i="11"/>
  <c r="W24" i="11"/>
  <c r="BI18" i="11"/>
  <c r="AZ18" i="11"/>
  <c r="BK18" i="11"/>
  <c r="CE18" i="11"/>
  <c r="CJ18" i="11"/>
  <c r="AO18" i="11"/>
  <c r="CL18" i="11"/>
  <c r="AM87" i="11"/>
  <c r="BP94" i="11"/>
  <c r="AF43" i="11"/>
  <c r="BX39" i="11"/>
  <c r="T86" i="11"/>
  <c r="AZ95" i="11"/>
  <c r="AA95" i="11"/>
  <c r="CR95" i="11"/>
  <c r="BD28" i="11"/>
  <c r="BK67" i="11"/>
  <c r="AX67" i="11"/>
  <c r="CN12" i="11"/>
  <c r="CQ12" i="11"/>
  <c r="AF66" i="11"/>
  <c r="CR66" i="11"/>
  <c r="BB66" i="11"/>
  <c r="BI90" i="11"/>
  <c r="CU90" i="11"/>
  <c r="CH27" i="11"/>
  <c r="CO65" i="11"/>
  <c r="CY65" i="11"/>
  <c r="AE87" i="11"/>
  <c r="Z36" i="11"/>
  <c r="BX36" i="11"/>
  <c r="AT81" i="11"/>
  <c r="AD81" i="11"/>
  <c r="CV76" i="11"/>
  <c r="AQ76" i="11"/>
  <c r="AS76" i="11"/>
  <c r="AP6" i="11"/>
  <c r="BJ4" i="11"/>
  <c r="BW92" i="11"/>
  <c r="AE28" i="11"/>
  <c r="I94" i="11"/>
  <c r="AK94" i="11"/>
  <c r="S43" i="11"/>
  <c r="BN43" i="11"/>
  <c r="T43" i="11"/>
  <c r="CL39" i="11"/>
  <c r="O39" i="11"/>
  <c r="CG39" i="11"/>
  <c r="BR86" i="11"/>
  <c r="BO86" i="11"/>
  <c r="CT86" i="11"/>
  <c r="BV95" i="11"/>
  <c r="DB95" i="11"/>
  <c r="Q95" i="11"/>
  <c r="BV28" i="11"/>
  <c r="AU28" i="11"/>
  <c r="S67" i="11"/>
  <c r="AQ67" i="11"/>
  <c r="T67" i="11"/>
  <c r="AN12" i="11"/>
  <c r="Q12" i="11"/>
  <c r="AG12" i="11"/>
  <c r="AD12" i="11"/>
  <c r="CL4" i="11"/>
  <c r="BO66" i="11"/>
  <c r="BX66" i="11"/>
  <c r="CQ66" i="11"/>
  <c r="O90" i="11"/>
  <c r="CC90" i="11"/>
  <c r="H90" i="11"/>
  <c r="CT90" i="11"/>
  <c r="CL90" i="11"/>
  <c r="AW90" i="11"/>
  <c r="AW92" i="11"/>
  <c r="BH87" i="11"/>
  <c r="G92" i="11"/>
  <c r="N65" i="11"/>
  <c r="DA65" i="11"/>
  <c r="DB65" i="11"/>
  <c r="AA65" i="11"/>
  <c r="AP65" i="11"/>
  <c r="BA65" i="11"/>
  <c r="S65" i="11"/>
  <c r="BY65" i="11"/>
  <c r="AS65" i="11"/>
  <c r="BL65" i="11"/>
  <c r="BU65" i="11"/>
  <c r="BS65" i="11"/>
  <c r="J65" i="11"/>
  <c r="CM86" i="11"/>
  <c r="BW36" i="11"/>
  <c r="CZ36" i="11"/>
  <c r="CA36" i="11"/>
  <c r="AZ36" i="11"/>
  <c r="AM36" i="11"/>
  <c r="CH36" i="11"/>
  <c r="BS36" i="11"/>
  <c r="CW36" i="11"/>
  <c r="CJ36" i="11"/>
  <c r="AK36" i="11"/>
  <c r="AY36" i="11"/>
  <c r="BR36" i="11"/>
  <c r="CK36" i="11"/>
  <c r="Q81" i="11"/>
  <c r="F81" i="11"/>
  <c r="BN81" i="11"/>
  <c r="N81" i="11"/>
  <c r="AP81" i="11"/>
  <c r="T81" i="11"/>
  <c r="CV81" i="11"/>
  <c r="CJ81" i="11"/>
  <c r="BO81" i="11"/>
  <c r="AO81" i="11"/>
  <c r="AC81" i="11"/>
  <c r="BY81" i="11"/>
  <c r="CO81" i="11"/>
  <c r="V76" i="11"/>
  <c r="CG76" i="11"/>
  <c r="CP76" i="11"/>
  <c r="AP76" i="11"/>
  <c r="BM76" i="11"/>
  <c r="AN76" i="11"/>
  <c r="Z76" i="11"/>
  <c r="CZ76" i="11"/>
  <c r="L76" i="11"/>
  <c r="O76" i="11"/>
  <c r="BW76" i="11"/>
  <c r="H76" i="11"/>
  <c r="BU76" i="11"/>
  <c r="BX83" i="11"/>
  <c r="BR83" i="11"/>
  <c r="H83" i="11"/>
  <c r="CD83" i="11"/>
  <c r="J83" i="11"/>
  <c r="AX83" i="11"/>
  <c r="O83" i="11"/>
  <c r="AY83" i="11"/>
  <c r="BF83" i="11"/>
  <c r="BL83" i="11"/>
  <c r="CE83" i="11"/>
  <c r="CI83" i="11"/>
  <c r="CR83" i="11"/>
  <c r="CD27" i="11"/>
  <c r="BS27" i="11"/>
  <c r="CR27" i="11"/>
  <c r="E27" i="11"/>
  <c r="AW27" i="11"/>
  <c r="K27" i="11"/>
  <c r="BW27" i="11"/>
  <c r="CO27" i="11"/>
  <c r="AJ27" i="11"/>
  <c r="L24" i="11"/>
  <c r="R24" i="11"/>
  <c r="AB24" i="11"/>
  <c r="BM24" i="11"/>
  <c r="X24" i="11"/>
  <c r="AA24" i="11"/>
  <c r="CP80" i="11"/>
  <c r="AL80" i="11"/>
  <c r="H80" i="11"/>
  <c r="DC80" i="11"/>
  <c r="BC80" i="11"/>
  <c r="BT80" i="11"/>
  <c r="BV80" i="11"/>
  <c r="AD80" i="11"/>
  <c r="T80" i="11"/>
  <c r="AX80" i="11"/>
  <c r="BX80" i="11"/>
  <c r="BL80" i="11"/>
  <c r="BY80" i="11"/>
  <c r="AF31" i="11"/>
  <c r="BR31" i="11"/>
  <c r="N31" i="11"/>
  <c r="DA31" i="11"/>
  <c r="R31" i="11"/>
  <c r="BV31" i="11"/>
  <c r="AE31" i="11"/>
  <c r="U31" i="11"/>
  <c r="O31" i="11"/>
  <c r="Z31" i="11"/>
  <c r="AS31" i="11"/>
  <c r="E31" i="11"/>
  <c r="CO42" i="11"/>
  <c r="BS42" i="11"/>
  <c r="H42" i="11"/>
  <c r="BA42" i="11"/>
  <c r="BU42" i="11"/>
  <c r="CR42" i="11"/>
  <c r="E42" i="11"/>
  <c r="K42" i="11"/>
  <c r="S42" i="11"/>
  <c r="AH42" i="11"/>
  <c r="BN42" i="11"/>
  <c r="CZ42" i="11"/>
  <c r="CI42" i="11"/>
  <c r="CR30" i="11"/>
  <c r="AO30" i="11"/>
  <c r="AF30" i="11"/>
  <c r="CX30" i="11"/>
  <c r="CO30" i="11"/>
  <c r="U30" i="11"/>
  <c r="CV30" i="11"/>
  <c r="BS30" i="11"/>
  <c r="CY30" i="11"/>
  <c r="J30" i="11"/>
  <c r="G30" i="11"/>
  <c r="AJ30" i="11"/>
  <c r="CS30" i="11"/>
  <c r="AC72" i="11"/>
  <c r="BA72" i="11"/>
  <c r="CV72" i="11"/>
  <c r="AZ72" i="11"/>
  <c r="CQ72" i="11"/>
  <c r="BJ72" i="11"/>
  <c r="M72" i="11"/>
  <c r="AR72" i="11"/>
  <c r="CM72" i="11"/>
  <c r="K72" i="11"/>
  <c r="AB72" i="11"/>
  <c r="CF72" i="11"/>
  <c r="R72" i="11"/>
  <c r="AO53" i="11"/>
  <c r="BK53" i="11"/>
  <c r="CH53" i="11"/>
  <c r="CR53" i="11"/>
  <c r="AR53" i="11"/>
  <c r="CQ53" i="11"/>
  <c r="M53" i="11"/>
  <c r="CY53" i="11"/>
  <c r="W53" i="11"/>
  <c r="BQ53" i="11"/>
  <c r="BT53" i="11"/>
  <c r="CI53" i="11"/>
  <c r="H101" i="11"/>
  <c r="BK101" i="11"/>
  <c r="AF101" i="11"/>
  <c r="CQ101" i="11"/>
  <c r="CY101" i="11"/>
  <c r="BC101" i="11"/>
  <c r="BV101" i="11"/>
  <c r="CE101" i="11"/>
  <c r="AO101" i="11"/>
  <c r="BG101" i="11"/>
  <c r="BF101" i="11"/>
  <c r="BN4" i="11"/>
  <c r="BP4" i="11"/>
  <c r="DC4" i="11"/>
  <c r="D64" i="11"/>
  <c r="R103" i="11"/>
  <c r="J18" i="11"/>
  <c r="CZ18" i="11"/>
  <c r="K18" i="11"/>
  <c r="F18" i="11"/>
  <c r="CK18" i="11"/>
  <c r="CN18" i="11"/>
  <c r="DA18" i="11"/>
  <c r="CW18" i="11"/>
  <c r="L18" i="11"/>
  <c r="CC18" i="11"/>
  <c r="AY18" i="11"/>
  <c r="BD18" i="11"/>
  <c r="AM18" i="11"/>
  <c r="Y25" i="11"/>
  <c r="CO25" i="11"/>
  <c r="BN25" i="11"/>
  <c r="AB25" i="11"/>
  <c r="U25" i="11"/>
  <c r="CR25" i="11"/>
  <c r="I25" i="11"/>
  <c r="BD25" i="11"/>
  <c r="BG25" i="11"/>
  <c r="AI25" i="11"/>
  <c r="AQ25" i="11"/>
  <c r="BX25" i="11"/>
  <c r="T25" i="11"/>
  <c r="CC103" i="11"/>
  <c r="AM62" i="11"/>
  <c r="AF62" i="11"/>
  <c r="W62" i="11"/>
  <c r="AJ62" i="11"/>
  <c r="BS62" i="11"/>
  <c r="AU62" i="11"/>
  <c r="DC62" i="11"/>
  <c r="AI62" i="11"/>
  <c r="U62" i="11"/>
  <c r="BK62" i="11"/>
  <c r="AL62" i="11"/>
  <c r="CO62" i="11"/>
  <c r="BA62" i="11"/>
  <c r="AR4" i="11"/>
  <c r="D49" i="11"/>
  <c r="BL103" i="11"/>
  <c r="AP88" i="11"/>
  <c r="BC105" i="11"/>
  <c r="Z105" i="11"/>
  <c r="BG105" i="11"/>
  <c r="DA105" i="11"/>
  <c r="AF105" i="11"/>
  <c r="CI105" i="11"/>
  <c r="E105" i="11"/>
  <c r="BQ105" i="11"/>
  <c r="AL105" i="11"/>
  <c r="X105" i="11"/>
  <c r="AH105" i="11"/>
  <c r="BI105" i="11"/>
  <c r="BN105" i="11"/>
  <c r="T92" i="11"/>
  <c r="AS87" i="11"/>
  <c r="BD24" i="11"/>
  <c r="AE68" i="11"/>
  <c r="BE68" i="11"/>
  <c r="CC68" i="11"/>
  <c r="CA68" i="11"/>
  <c r="CN68" i="11"/>
  <c r="Q68" i="11"/>
  <c r="CU68" i="11"/>
  <c r="AF68" i="11"/>
  <c r="AK68" i="11"/>
  <c r="T68" i="11"/>
  <c r="BJ68" i="11"/>
  <c r="BL68" i="11"/>
  <c r="AP107" i="11"/>
  <c r="AS107" i="11"/>
  <c r="AY107" i="11"/>
  <c r="BX107" i="11"/>
  <c r="N107" i="11"/>
  <c r="AG107" i="11"/>
  <c r="CS107" i="11"/>
  <c r="AW107" i="11"/>
  <c r="CP107" i="11"/>
  <c r="CC107" i="11"/>
  <c r="AJ107" i="11"/>
  <c r="H107" i="11"/>
  <c r="Y107" i="11"/>
  <c r="H26" i="11"/>
  <c r="Q26" i="11"/>
  <c r="AF26" i="11"/>
  <c r="BT26" i="11"/>
  <c r="CI26" i="11"/>
  <c r="AT26" i="11"/>
  <c r="O26" i="11"/>
  <c r="E26" i="11"/>
  <c r="G26" i="11"/>
  <c r="BM26" i="11"/>
  <c r="CK4" i="11"/>
  <c r="BR94" i="11"/>
  <c r="R94" i="11"/>
  <c r="Y43" i="11"/>
  <c r="BM43" i="11"/>
  <c r="T39" i="11"/>
  <c r="AX39" i="11"/>
  <c r="DC86" i="11"/>
  <c r="BL95" i="11"/>
  <c r="AJ95" i="11"/>
  <c r="X95" i="11"/>
  <c r="BO28" i="11"/>
  <c r="CE67" i="11"/>
  <c r="AR67" i="11"/>
  <c r="BW12" i="11"/>
  <c r="AA12" i="11"/>
  <c r="CJ4" i="11"/>
  <c r="DA66" i="11"/>
  <c r="V66" i="11"/>
  <c r="CG90" i="11"/>
  <c r="O87" i="11"/>
  <c r="M65" i="11"/>
  <c r="BU36" i="11"/>
  <c r="S36" i="11"/>
  <c r="CH81" i="11"/>
  <c r="CR81" i="11"/>
  <c r="CL81" i="11"/>
  <c r="DA76" i="11"/>
  <c r="AX76" i="11"/>
  <c r="BY4" i="11"/>
  <c r="D83" i="11"/>
  <c r="BF87" i="11"/>
  <c r="BE94" i="11"/>
  <c r="CY94" i="11"/>
  <c r="Q94" i="11"/>
  <c r="O43" i="11"/>
  <c r="BG43" i="11"/>
  <c r="BI43" i="11"/>
  <c r="BS39" i="11"/>
  <c r="BN39" i="11"/>
  <c r="AW39" i="11"/>
  <c r="CQ39" i="11"/>
  <c r="CB86" i="11"/>
  <c r="AJ86" i="11"/>
  <c r="AR86" i="11"/>
  <c r="CD95" i="11"/>
  <c r="BD95" i="11"/>
  <c r="CZ95" i="11"/>
  <c r="AV28" i="11"/>
  <c r="M28" i="11"/>
  <c r="BX67" i="11"/>
  <c r="BJ67" i="11"/>
  <c r="AW67" i="11"/>
  <c r="W67" i="11"/>
  <c r="K12" i="11"/>
  <c r="D53" i="11"/>
  <c r="AP66" i="11"/>
  <c r="CY66" i="11"/>
  <c r="CP66" i="11"/>
  <c r="CU66" i="11"/>
  <c r="AF90" i="11"/>
  <c r="DA90" i="11"/>
  <c r="D54" i="11"/>
  <c r="CJ27" i="11"/>
  <c r="CQ24" i="11"/>
  <c r="J94" i="11"/>
  <c r="CB94" i="11"/>
  <c r="BG94" i="11"/>
  <c r="BF43" i="11"/>
  <c r="AQ43" i="11"/>
  <c r="G43" i="11"/>
  <c r="BV43" i="11"/>
  <c r="AZ43" i="11"/>
  <c r="AL43" i="11"/>
  <c r="Q43" i="11"/>
  <c r="K39" i="11"/>
  <c r="BI39" i="11"/>
  <c r="CE39" i="11"/>
  <c r="BY39" i="11"/>
  <c r="BZ39" i="11"/>
  <c r="CO39" i="11"/>
  <c r="AO39" i="11"/>
  <c r="AI39" i="11"/>
  <c r="S39" i="11"/>
  <c r="Z39" i="11"/>
  <c r="AH39" i="11"/>
  <c r="AC39" i="11"/>
  <c r="CK39" i="11"/>
  <c r="U86" i="11"/>
  <c r="AG86" i="11"/>
  <c r="AF86" i="11"/>
  <c r="CA86" i="11"/>
  <c r="CW86" i="11"/>
  <c r="BV86" i="11"/>
  <c r="AQ86" i="11"/>
  <c r="BK86" i="11"/>
  <c r="AN86" i="11"/>
  <c r="W86" i="11"/>
  <c r="BZ86" i="11"/>
  <c r="CJ86" i="11"/>
  <c r="BB95" i="11"/>
  <c r="CF95" i="11"/>
  <c r="CN95" i="11"/>
  <c r="W95" i="11"/>
  <c r="CV95" i="11"/>
  <c r="AH95" i="11"/>
  <c r="CY95" i="11"/>
  <c r="Z95" i="11"/>
  <c r="BF95" i="11"/>
  <c r="H95" i="11"/>
  <c r="BK95" i="11"/>
  <c r="DC95" i="11"/>
  <c r="BM95" i="11"/>
  <c r="BS28" i="11"/>
  <c r="BT28" i="11"/>
  <c r="AI28" i="11"/>
  <c r="AF28" i="11"/>
  <c r="BK28" i="11"/>
  <c r="BA28" i="11"/>
  <c r="Y28" i="11"/>
  <c r="BG28" i="11"/>
  <c r="BH28" i="11"/>
  <c r="N28" i="11"/>
  <c r="BE28" i="11"/>
  <c r="X28" i="11"/>
  <c r="I67" i="11"/>
  <c r="BY67" i="11"/>
  <c r="AL67" i="11"/>
  <c r="BD67" i="11"/>
  <c r="AT67" i="11"/>
  <c r="AK67" i="11"/>
  <c r="M67" i="11"/>
  <c r="CM67" i="11"/>
  <c r="CG67" i="11"/>
  <c r="CK67" i="11"/>
  <c r="CB67" i="11"/>
  <c r="AU67" i="11"/>
  <c r="N67" i="11"/>
  <c r="AW12" i="11"/>
  <c r="AM12" i="11"/>
  <c r="AO12" i="11"/>
  <c r="AZ12" i="11"/>
  <c r="AE12" i="11"/>
  <c r="I12" i="11"/>
  <c r="AH12" i="11"/>
  <c r="BL12" i="11"/>
  <c r="X12" i="11"/>
  <c r="AP12" i="11"/>
  <c r="BE12" i="11"/>
  <c r="BX12" i="11"/>
  <c r="AB12" i="11"/>
  <c r="CZ4" i="11"/>
  <c r="CA4" i="11"/>
  <c r="D85" i="11"/>
  <c r="BX103" i="11"/>
  <c r="BY66" i="11"/>
  <c r="BH66" i="11"/>
  <c r="BR66" i="11"/>
  <c r="CC66" i="11"/>
  <c r="Z66" i="11"/>
  <c r="AA66" i="11"/>
  <c r="AE66" i="11"/>
  <c r="CJ66" i="11"/>
  <c r="CL66" i="11"/>
  <c r="CE66" i="11"/>
  <c r="AN66" i="11"/>
  <c r="U66" i="11"/>
  <c r="Q66" i="11"/>
  <c r="BY90" i="11"/>
  <c r="AD90" i="11"/>
  <c r="CW90" i="11"/>
  <c r="AQ90" i="11"/>
  <c r="CX90" i="11"/>
  <c r="CV90" i="11"/>
  <c r="AG90" i="11"/>
  <c r="F90" i="11"/>
  <c r="CY90" i="11"/>
  <c r="S90" i="11"/>
  <c r="BH90" i="11"/>
  <c r="T90" i="11"/>
  <c r="Z92" i="11"/>
  <c r="BS87" i="11"/>
  <c r="CO92" i="11"/>
  <c r="BE65" i="11"/>
  <c r="AD65" i="11"/>
  <c r="CM65" i="11"/>
  <c r="BP65" i="11"/>
  <c r="AF65" i="11"/>
  <c r="AK65" i="11"/>
  <c r="L65" i="11"/>
  <c r="AM65" i="11"/>
  <c r="BK65" i="11"/>
  <c r="BB65" i="11"/>
  <c r="CN65" i="11"/>
  <c r="R65" i="11"/>
  <c r="BS24" i="11"/>
  <c r="CM30" i="11"/>
  <c r="Y36" i="11"/>
  <c r="F36" i="11"/>
  <c r="BZ36" i="11"/>
  <c r="BK36" i="11"/>
  <c r="AC36" i="11"/>
  <c r="CB36" i="11"/>
  <c r="BF36" i="11"/>
  <c r="AJ36" i="11"/>
  <c r="AO36" i="11"/>
  <c r="BG36" i="11"/>
  <c r="BJ36" i="11"/>
  <c r="BA36" i="11"/>
  <c r="AF36" i="11"/>
  <c r="BZ81" i="11"/>
  <c r="CT81" i="11"/>
  <c r="E81" i="11"/>
  <c r="BF81" i="11"/>
  <c r="AY81" i="11"/>
  <c r="CZ81" i="11"/>
  <c r="R81" i="11"/>
  <c r="CC81" i="11"/>
  <c r="CI81" i="11"/>
  <c r="BA81" i="11"/>
  <c r="AR81" i="11"/>
  <c r="M81" i="11"/>
  <c r="CN81" i="11"/>
  <c r="BA76" i="11"/>
  <c r="BG76" i="11"/>
  <c r="DB76" i="11"/>
  <c r="BC76" i="11"/>
  <c r="Y76" i="11"/>
  <c r="AB76" i="11"/>
  <c r="AZ76" i="11"/>
  <c r="CN76" i="11"/>
  <c r="BK76" i="11"/>
  <c r="K76" i="11"/>
  <c r="X76" i="11"/>
  <c r="CO76" i="11"/>
  <c r="AG76" i="11"/>
  <c r="BN83" i="11"/>
  <c r="BA83" i="11"/>
  <c r="G83" i="11"/>
  <c r="BH83" i="11"/>
  <c r="AT83" i="11"/>
  <c r="CG83" i="11"/>
  <c r="CL83" i="11"/>
  <c r="AI83" i="11"/>
  <c r="AJ83" i="11"/>
  <c r="AQ83" i="11"/>
  <c r="S83" i="11"/>
  <c r="CS83" i="11"/>
  <c r="BC27" i="11"/>
  <c r="AQ27" i="11"/>
  <c r="DC27" i="11"/>
  <c r="CS27" i="11"/>
  <c r="BV27" i="11"/>
  <c r="CF27" i="11"/>
  <c r="AU27" i="11"/>
  <c r="CY27" i="11"/>
  <c r="CQ27" i="11"/>
  <c r="CE24" i="11"/>
  <c r="CU24" i="11"/>
  <c r="CW24" i="11"/>
  <c r="V24" i="11"/>
  <c r="O24" i="11"/>
  <c r="AO24" i="11"/>
  <c r="AV80" i="11"/>
  <c r="AA80" i="11"/>
  <c r="BW80" i="11"/>
  <c r="AU80" i="11"/>
  <c r="J80" i="11"/>
  <c r="BP80" i="11"/>
  <c r="BR80" i="11"/>
  <c r="AY80" i="11"/>
  <c r="BU80" i="11"/>
  <c r="AQ80" i="11"/>
  <c r="AW80" i="11"/>
  <c r="BN80" i="11"/>
  <c r="AK80" i="11"/>
  <c r="V31" i="11"/>
  <c r="Y31" i="11"/>
  <c r="CU31" i="11"/>
  <c r="AN31" i="11"/>
  <c r="BF31" i="11"/>
  <c r="H31" i="11"/>
  <c r="CT31" i="11"/>
  <c r="BG31" i="11"/>
  <c r="AU31" i="11"/>
  <c r="BS31" i="11"/>
  <c r="M31" i="11"/>
  <c r="CG31" i="11"/>
  <c r="BH42" i="11"/>
  <c r="BY42" i="11"/>
  <c r="CU42" i="11"/>
  <c r="M42" i="11"/>
  <c r="N42" i="11"/>
  <c r="T42" i="11"/>
  <c r="V42" i="11"/>
  <c r="Z42" i="11"/>
  <c r="AE42" i="11"/>
  <c r="CM42" i="11"/>
  <c r="CV42" i="11"/>
  <c r="G42" i="11"/>
  <c r="AU42" i="11"/>
  <c r="BI30" i="11"/>
  <c r="BL30" i="11"/>
  <c r="BW30" i="11"/>
  <c r="AR30" i="11"/>
  <c r="AA30" i="11"/>
  <c r="BQ30" i="11"/>
  <c r="AM30" i="11"/>
  <c r="AH30" i="11"/>
  <c r="CB30" i="11"/>
  <c r="CL30" i="11"/>
  <c r="BP30" i="11"/>
  <c r="L30" i="11"/>
  <c r="I30" i="11"/>
  <c r="BG72" i="11"/>
  <c r="CO72" i="11"/>
  <c r="CE72" i="11"/>
  <c r="AI72" i="11"/>
  <c r="U72" i="11"/>
  <c r="AU72" i="11"/>
  <c r="BI72" i="11"/>
  <c r="AM72" i="11"/>
  <c r="BL72" i="11"/>
  <c r="AP72" i="11"/>
  <c r="CI72" i="11"/>
  <c r="N72" i="11"/>
  <c r="BQ72" i="11"/>
  <c r="BV53" i="11"/>
  <c r="R53" i="11"/>
  <c r="CT53" i="11"/>
  <c r="AZ53" i="11"/>
  <c r="H53" i="11"/>
  <c r="AL53" i="11"/>
  <c r="AG53" i="11"/>
  <c r="BY53" i="11"/>
  <c r="CW53" i="11"/>
  <c r="BN53" i="11"/>
  <c r="BW53" i="11"/>
  <c r="BM53" i="11"/>
  <c r="CA53" i="11"/>
  <c r="AC101" i="11"/>
  <c r="CR101" i="11"/>
  <c r="AW101" i="11"/>
  <c r="X101" i="11"/>
  <c r="AL101" i="11"/>
  <c r="CB101" i="11"/>
  <c r="BB101" i="11"/>
  <c r="BY101" i="11"/>
  <c r="U101" i="11"/>
  <c r="CS101" i="11"/>
  <c r="AS101" i="11"/>
  <c r="AX101" i="11"/>
  <c r="L4" i="11"/>
  <c r="F4" i="11"/>
  <c r="BE4" i="11"/>
  <c r="D74" i="11"/>
  <c r="DB103" i="11"/>
  <c r="BG18" i="11"/>
  <c r="CV18" i="11"/>
  <c r="BX18" i="11"/>
  <c r="BM18" i="11"/>
  <c r="R18" i="11"/>
  <c r="CD18" i="11"/>
  <c r="BH18" i="11"/>
  <c r="CG18" i="11"/>
  <c r="AS18" i="11"/>
  <c r="CM18" i="11"/>
  <c r="AG4" i="11"/>
  <c r="BL24" i="11"/>
  <c r="CF94" i="11"/>
  <c r="AE43" i="11"/>
  <c r="BO43" i="11"/>
  <c r="G39" i="11"/>
  <c r="BT86" i="11"/>
  <c r="DA95" i="11"/>
  <c r="K28" i="11"/>
  <c r="DC28" i="11"/>
  <c r="AM67" i="11"/>
  <c r="BZ12" i="11"/>
  <c r="D100" i="11"/>
  <c r="G66" i="11"/>
  <c r="BE90" i="11"/>
  <c r="AZ90" i="11"/>
  <c r="AJ65" i="11"/>
  <c r="BW65" i="11"/>
  <c r="CV65" i="11"/>
  <c r="BD36" i="11"/>
  <c r="CO36" i="11"/>
  <c r="BC36" i="11"/>
  <c r="AJ81" i="11"/>
  <c r="CW81" i="11"/>
  <c r="AH76" i="11"/>
  <c r="AM76" i="11"/>
  <c r="AE4" i="11"/>
  <c r="CP92" i="11"/>
  <c r="CX4" i="11"/>
  <c r="CI27" i="11"/>
  <c r="CE94" i="11"/>
  <c r="AC94" i="11"/>
  <c r="BV94" i="11"/>
  <c r="CO94" i="11"/>
  <c r="BZ43" i="11"/>
  <c r="BK43" i="11"/>
  <c r="DA43" i="11"/>
  <c r="AH43" i="11"/>
  <c r="BG39" i="11"/>
  <c r="CV39" i="11"/>
  <c r="CS39" i="11"/>
  <c r="BB86" i="11"/>
  <c r="AE86" i="11"/>
  <c r="AI86" i="11"/>
  <c r="AA86" i="11"/>
  <c r="BP95" i="11"/>
  <c r="AC95" i="11"/>
  <c r="CL95" i="11"/>
  <c r="CA28" i="11"/>
  <c r="AX28" i="11"/>
  <c r="V28" i="11"/>
  <c r="AK28" i="11"/>
  <c r="AY67" i="11"/>
  <c r="CY67" i="11"/>
  <c r="CN67" i="11"/>
  <c r="BF12" i="11"/>
  <c r="CX12" i="11"/>
  <c r="CK12" i="11"/>
  <c r="DA12" i="11"/>
  <c r="CY4" i="11"/>
  <c r="M66" i="11"/>
  <c r="AC66" i="11"/>
  <c r="CM66" i="11"/>
  <c r="BM90" i="11"/>
  <c r="W90" i="11"/>
  <c r="AY4" i="11"/>
  <c r="AR103" i="11"/>
  <c r="AY87" i="11"/>
  <c r="BP28" i="11"/>
  <c r="W94" i="11"/>
  <c r="BJ94" i="11"/>
  <c r="CJ94" i="11"/>
  <c r="AV94" i="11"/>
  <c r="BL94" i="11"/>
  <c r="AI43" i="11"/>
  <c r="BC43" i="11"/>
  <c r="AF4" i="11"/>
  <c r="D95" i="11"/>
  <c r="AA103" i="11"/>
  <c r="CZ27" i="11"/>
  <c r="BE24" i="11"/>
  <c r="CI94" i="11"/>
  <c r="AU94" i="11"/>
  <c r="Z94" i="11"/>
  <c r="AN94" i="11"/>
  <c r="BQ94" i="11"/>
  <c r="BB94" i="11"/>
  <c r="CM43" i="11"/>
  <c r="BX43" i="11"/>
  <c r="AT43" i="11"/>
  <c r="DB43" i="11"/>
  <c r="F43" i="11"/>
  <c r="CB43" i="11"/>
  <c r="CK43" i="11"/>
  <c r="F39" i="11"/>
  <c r="CP39" i="11"/>
  <c r="BM39" i="11"/>
  <c r="N39" i="11"/>
  <c r="BV39" i="11"/>
  <c r="BQ86" i="11"/>
  <c r="CQ86" i="11"/>
  <c r="AY86" i="11"/>
  <c r="BW86" i="11"/>
  <c r="CK86" i="11"/>
  <c r="CE86" i="11"/>
  <c r="CR86" i="11"/>
  <c r="AK86" i="11"/>
  <c r="BR95" i="11"/>
  <c r="CC95" i="11"/>
  <c r="AK95" i="11"/>
  <c r="T95" i="11"/>
  <c r="BZ95" i="11"/>
  <c r="CW95" i="11"/>
  <c r="M95" i="11"/>
  <c r="AA28" i="11"/>
  <c r="BR28" i="11"/>
  <c r="CF28" i="11"/>
  <c r="AO28" i="11"/>
  <c r="BF28" i="11"/>
  <c r="H67" i="11"/>
  <c r="CZ67" i="11"/>
  <c r="BZ67" i="11"/>
  <c r="BC67" i="11"/>
  <c r="BW67" i="11"/>
  <c r="CT67" i="11"/>
  <c r="L67" i="11"/>
  <c r="Z12" i="11"/>
  <c r="V12" i="11"/>
  <c r="J12" i="11"/>
  <c r="AU12" i="11"/>
  <c r="CG12" i="11"/>
  <c r="AL12" i="11"/>
  <c r="CO12" i="11"/>
  <c r="CD12" i="11"/>
  <c r="DC12" i="11"/>
  <c r="CP12" i="11"/>
  <c r="BG12" i="11"/>
  <c r="CV4" i="11"/>
  <c r="D45" i="11"/>
  <c r="D38" i="11"/>
  <c r="CO103" i="11"/>
  <c r="F66" i="11"/>
  <c r="DB66" i="11"/>
  <c r="X66" i="11"/>
  <c r="T66" i="11"/>
  <c r="AB66" i="11"/>
  <c r="CX66" i="11"/>
  <c r="CV66" i="11"/>
  <c r="AZ66" i="11"/>
  <c r="AO66" i="11"/>
  <c r="CW66" i="11"/>
  <c r="BF66" i="11"/>
  <c r="DC66" i="11"/>
  <c r="BS66" i="11"/>
  <c r="CM90" i="11"/>
  <c r="BV90" i="11"/>
  <c r="AN90" i="11"/>
  <c r="M90" i="11"/>
  <c r="I90" i="11"/>
  <c r="BS90" i="11"/>
  <c r="AS90" i="11"/>
  <c r="BZ90" i="11"/>
  <c r="CJ90" i="11"/>
  <c r="BP90" i="11"/>
  <c r="CE90" i="11"/>
  <c r="CF90" i="11"/>
  <c r="AP56" i="11"/>
  <c r="CG87" i="11"/>
  <c r="BF65" i="11"/>
  <c r="AE65" i="11"/>
  <c r="AH65" i="11"/>
  <c r="AG65" i="11"/>
  <c r="BX65" i="11"/>
  <c r="BD65" i="11"/>
  <c r="CZ65" i="11"/>
  <c r="CB65" i="11"/>
  <c r="AC65" i="11"/>
  <c r="CA65" i="11"/>
  <c r="CX65" i="11"/>
  <c r="CK65" i="11"/>
  <c r="AU65" i="11"/>
  <c r="BP24" i="11"/>
  <c r="CM15" i="11"/>
  <c r="CL36" i="11"/>
  <c r="BM36" i="11"/>
  <c r="DB36" i="11"/>
  <c r="BV36" i="11"/>
  <c r="AN36" i="11"/>
  <c r="E36" i="11"/>
  <c r="CF36" i="11"/>
  <c r="AQ36" i="11"/>
  <c r="Q36" i="11"/>
  <c r="BN36" i="11"/>
  <c r="BH36" i="11"/>
  <c r="CS36" i="11"/>
  <c r="CE36" i="11"/>
  <c r="BL81" i="11"/>
  <c r="BJ81" i="11"/>
  <c r="AK81" i="11"/>
  <c r="BI81" i="11"/>
  <c r="CE81" i="11"/>
  <c r="CD81" i="11"/>
  <c r="AL81" i="11"/>
  <c r="U81" i="11"/>
  <c r="AX81" i="11"/>
  <c r="W81" i="11"/>
  <c r="CF81" i="11"/>
  <c r="BP81" i="11"/>
  <c r="DB81" i="11"/>
  <c r="U76" i="11"/>
  <c r="CX76" i="11"/>
  <c r="G76" i="11"/>
  <c r="CJ76" i="11"/>
  <c r="F76" i="11"/>
  <c r="BZ76" i="11"/>
  <c r="CC76" i="11"/>
  <c r="CD76" i="11"/>
  <c r="BX76" i="11"/>
  <c r="BV76" i="11"/>
  <c r="E76" i="11"/>
  <c r="AY76" i="11"/>
  <c r="AF83" i="11"/>
  <c r="DA83" i="11"/>
  <c r="AL83" i="11"/>
  <c r="T83" i="11"/>
  <c r="Q83" i="11"/>
  <c r="CA83" i="11"/>
  <c r="CN83" i="11"/>
  <c r="DB83" i="11"/>
  <c r="AG83" i="11"/>
  <c r="L83" i="11"/>
  <c r="CZ83" i="11"/>
  <c r="CO83" i="11"/>
  <c r="CM83" i="11"/>
  <c r="O27" i="11"/>
  <c r="L27" i="11"/>
  <c r="AN27" i="11"/>
  <c r="DB27" i="11"/>
  <c r="BG27" i="11"/>
  <c r="CB27" i="11"/>
  <c r="BJ27" i="11"/>
  <c r="BN27" i="11"/>
  <c r="AD27" i="11"/>
  <c r="BG24" i="11"/>
  <c r="AT24" i="11"/>
  <c r="BW24" i="11"/>
  <c r="CG24" i="11"/>
  <c r="I24" i="11"/>
  <c r="AW24" i="11"/>
  <c r="AT80" i="11"/>
  <c r="Z80" i="11"/>
  <c r="CV80" i="11"/>
  <c r="Y80" i="11"/>
  <c r="BQ80" i="11"/>
  <c r="AO80" i="11"/>
  <c r="BH80" i="11"/>
  <c r="CC80" i="11"/>
  <c r="L80" i="11"/>
  <c r="I80" i="11"/>
  <c r="F80" i="11"/>
  <c r="BA80" i="11"/>
  <c r="CL31" i="11"/>
  <c r="BX31" i="11"/>
  <c r="BY31" i="11"/>
  <c r="CW31" i="11"/>
  <c r="AD31" i="11"/>
  <c r="AW31" i="11"/>
  <c r="AK31" i="11"/>
  <c r="W31" i="11"/>
  <c r="J31" i="11"/>
  <c r="BA31" i="11"/>
  <c r="BB31" i="11"/>
  <c r="CD42" i="11"/>
  <c r="CT42" i="11"/>
  <c r="CG42" i="11"/>
  <c r="CN42" i="11"/>
  <c r="AX42" i="11"/>
  <c r="AJ42" i="11"/>
  <c r="CL42" i="11"/>
  <c r="O42" i="11"/>
  <c r="CY42" i="11"/>
  <c r="AL42" i="11"/>
  <c r="CE42" i="11"/>
  <c r="AT42" i="11"/>
  <c r="BW42" i="11"/>
  <c r="BT30" i="11"/>
  <c r="BA30" i="11"/>
  <c r="CG30" i="11"/>
  <c r="AX30" i="11"/>
  <c r="CQ30" i="11"/>
  <c r="Y30" i="11"/>
  <c r="S30" i="11"/>
  <c r="AY30" i="11"/>
  <c r="AZ30" i="11"/>
  <c r="CJ30" i="11"/>
  <c r="BY30" i="11"/>
  <c r="K30" i="11"/>
  <c r="BJ30" i="11"/>
  <c r="BE72" i="11"/>
  <c r="CS72" i="11"/>
  <c r="AK72" i="11"/>
  <c r="CW72" i="11"/>
  <c r="DB72" i="11"/>
  <c r="BV72" i="11"/>
  <c r="AF72" i="11"/>
  <c r="CC72" i="11"/>
  <c r="CD72" i="11"/>
  <c r="G72" i="11"/>
  <c r="BC72" i="11"/>
  <c r="O72" i="11"/>
  <c r="AE72" i="11"/>
  <c r="BF53" i="11"/>
  <c r="T53" i="11"/>
  <c r="BI53" i="11"/>
  <c r="BX53" i="11"/>
  <c r="CL53" i="11"/>
  <c r="AD53" i="11"/>
  <c r="CG53" i="11"/>
  <c r="CF53" i="11"/>
  <c r="BL53" i="11"/>
  <c r="E53" i="11"/>
  <c r="CM53" i="11"/>
  <c r="BC53" i="11"/>
  <c r="CN101" i="11"/>
  <c r="CV101" i="11"/>
  <c r="L101" i="11"/>
  <c r="K101" i="11"/>
  <c r="BO101" i="11"/>
  <c r="CC101" i="11"/>
  <c r="CW101" i="11"/>
  <c r="I101" i="11"/>
  <c r="AH101" i="11"/>
  <c r="CZ101" i="11"/>
  <c r="CJ101" i="11"/>
  <c r="CU101" i="11"/>
  <c r="AZ101" i="11"/>
  <c r="E4" i="11"/>
  <c r="U4" i="11"/>
  <c r="Y4" i="11"/>
  <c r="D48" i="11"/>
  <c r="CH103" i="11"/>
  <c r="AI18" i="11"/>
  <c r="AD18" i="11"/>
  <c r="BS18" i="11"/>
  <c r="Y18" i="11"/>
  <c r="N18" i="11"/>
  <c r="CU18" i="11"/>
  <c r="AG18" i="11"/>
  <c r="X18" i="11"/>
  <c r="W18" i="11"/>
  <c r="BP18" i="11"/>
  <c r="AB18" i="11"/>
  <c r="AE18" i="11"/>
  <c r="BC18" i="11"/>
  <c r="CT25" i="11"/>
  <c r="AF25" i="11"/>
  <c r="BR25" i="11"/>
  <c r="AN25" i="11"/>
  <c r="DA25" i="11"/>
  <c r="BJ25" i="11"/>
  <c r="CZ25" i="11"/>
  <c r="BC25" i="11"/>
  <c r="K25" i="11"/>
  <c r="AN87" i="11"/>
  <c r="BZ94" i="11"/>
  <c r="H43" i="11"/>
  <c r="AK39" i="11"/>
  <c r="AF39" i="11"/>
  <c r="CV86" i="11"/>
  <c r="Q86" i="11"/>
  <c r="E28" i="11"/>
  <c r="CQ28" i="11"/>
  <c r="CW67" i="11"/>
  <c r="BP39" i="11"/>
  <c r="L12" i="11"/>
  <c r="I66" i="11"/>
  <c r="AV90" i="11"/>
  <c r="AX90" i="11"/>
  <c r="F65" i="11"/>
  <c r="X65" i="11"/>
  <c r="X36" i="11"/>
  <c r="R36" i="11"/>
  <c r="DA81" i="11"/>
  <c r="Z81" i="11"/>
  <c r="N76" i="11"/>
  <c r="CR76" i="11"/>
  <c r="BO103" i="11"/>
  <c r="AI87" i="11"/>
  <c r="BE103" i="11"/>
  <c r="BB24" i="11"/>
  <c r="CU94" i="11"/>
  <c r="BW94" i="11"/>
  <c r="DB94" i="11"/>
  <c r="AG94" i="11"/>
  <c r="AP43" i="11"/>
  <c r="CS43" i="11"/>
  <c r="CJ43" i="11"/>
  <c r="BU39" i="11"/>
  <c r="J39" i="11"/>
  <c r="AL86" i="11"/>
  <c r="AT86" i="11"/>
  <c r="I95" i="11"/>
  <c r="CB95" i="11"/>
  <c r="BW95" i="11"/>
  <c r="BQ95" i="11"/>
  <c r="Q28" i="11"/>
  <c r="CH28" i="11"/>
  <c r="BZ28" i="11"/>
  <c r="BO67" i="11"/>
  <c r="BL67" i="11"/>
  <c r="BM67" i="11"/>
  <c r="CB92" i="11"/>
  <c r="M12" i="11"/>
  <c r="AR12" i="11"/>
  <c r="BN12" i="11"/>
  <c r="AH103" i="11"/>
  <c r="CS66" i="11"/>
  <c r="BI66" i="11"/>
  <c r="AJ66" i="11"/>
  <c r="BT90" i="11"/>
  <c r="DC90" i="11"/>
  <c r="AK90" i="11"/>
  <c r="H92" i="11"/>
  <c r="F94" i="11"/>
  <c r="CH94" i="11"/>
  <c r="CQ94" i="11"/>
  <c r="CG94" i="11"/>
  <c r="CT94" i="11"/>
  <c r="AD43" i="11"/>
  <c r="BU43" i="11"/>
  <c r="D44" i="11"/>
  <c r="AV92" i="11"/>
  <c r="BM87" i="11"/>
  <c r="AP94" i="11"/>
  <c r="AO94" i="11"/>
  <c r="BY94" i="11"/>
  <c r="CD94" i="11"/>
  <c r="M94" i="11"/>
  <c r="AF94" i="11"/>
  <c r="BP43" i="11"/>
  <c r="J43" i="11"/>
  <c r="BQ43" i="11"/>
  <c r="V43" i="11"/>
  <c r="BT43" i="11"/>
  <c r="CI43" i="11"/>
  <c r="BB39" i="11"/>
  <c r="AR39" i="11"/>
  <c r="CZ39" i="11"/>
  <c r="E39" i="11"/>
  <c r="BK39" i="11"/>
  <c r="DA39" i="11"/>
  <c r="CW39" i="11"/>
  <c r="E86" i="11"/>
  <c r="BJ86" i="11"/>
  <c r="AV86" i="11"/>
  <c r="I86" i="11"/>
  <c r="CO86" i="11"/>
  <c r="BC95" i="11"/>
  <c r="CJ95" i="11"/>
  <c r="AU95" i="11"/>
  <c r="AO95" i="11"/>
  <c r="BX95" i="11"/>
  <c r="AT95" i="11"/>
  <c r="I28" i="11"/>
  <c r="AC28" i="11"/>
  <c r="CV28" i="11"/>
  <c r="R28" i="11"/>
  <c r="AJ28" i="11"/>
  <c r="W28" i="11"/>
  <c r="BN28" i="11"/>
  <c r="E67" i="11"/>
  <c r="Z67" i="11"/>
  <c r="F67" i="11"/>
  <c r="Y67" i="11"/>
  <c r="BU67" i="11"/>
  <c r="BT67" i="11"/>
  <c r="CS12" i="11"/>
  <c r="CZ12" i="11"/>
  <c r="CP4" i="11"/>
  <c r="D26" i="11"/>
  <c r="D8" i="11"/>
  <c r="F103" i="11"/>
  <c r="CK92" i="11"/>
  <c r="BV87" i="11"/>
  <c r="BH92" i="11"/>
  <c r="CM39" i="11"/>
  <c r="AD94" i="11"/>
  <c r="CA94" i="11"/>
  <c r="CV94" i="11"/>
  <c r="CL94" i="11"/>
  <c r="Y94" i="11"/>
  <c r="U94" i="11"/>
  <c r="CC94" i="11"/>
  <c r="T94" i="11"/>
  <c r="BU94" i="11"/>
  <c r="AH94" i="11"/>
  <c r="AS94" i="11"/>
  <c r="AI94" i="11"/>
  <c r="D94" i="11"/>
  <c r="L43" i="11"/>
  <c r="CG43" i="11"/>
  <c r="BW43" i="11"/>
  <c r="AG43" i="11"/>
  <c r="BJ43" i="11"/>
  <c r="AY43" i="11"/>
  <c r="CV43" i="11"/>
  <c r="AU43" i="11"/>
  <c r="BE43" i="11"/>
  <c r="AM43" i="11"/>
  <c r="AW43" i="11"/>
  <c r="CA43" i="11"/>
  <c r="U43" i="11"/>
  <c r="AV39" i="11"/>
  <c r="BA39" i="11"/>
  <c r="AL39" i="11"/>
  <c r="CT39" i="11"/>
  <c r="CC39" i="11"/>
  <c r="Q39" i="11"/>
  <c r="AJ39" i="11"/>
  <c r="BH39" i="11"/>
  <c r="CX39" i="11"/>
  <c r="W39" i="11"/>
  <c r="M39" i="11"/>
  <c r="CN39" i="11"/>
  <c r="AU86" i="11"/>
  <c r="O86" i="11"/>
  <c r="K86" i="11"/>
  <c r="S86" i="11"/>
  <c r="CD86" i="11"/>
  <c r="BC86" i="11"/>
  <c r="BN86" i="11"/>
  <c r="BA86" i="11"/>
  <c r="BM86" i="11"/>
  <c r="BI86" i="11"/>
  <c r="AD86" i="11"/>
  <c r="AC86" i="11"/>
  <c r="CA95" i="11"/>
  <c r="AW95" i="11"/>
  <c r="K95" i="11"/>
  <c r="L95" i="11"/>
  <c r="AL95" i="11"/>
  <c r="BG95" i="11"/>
  <c r="AB95" i="11"/>
  <c r="AS95" i="11"/>
  <c r="CE95" i="11"/>
  <c r="CO95" i="11"/>
  <c r="CS95" i="11"/>
  <c r="CQ95" i="11"/>
  <c r="AL28" i="11"/>
  <c r="CM28" i="11"/>
  <c r="AS28" i="11"/>
  <c r="BC28" i="11"/>
  <c r="U28" i="11"/>
  <c r="F28" i="11"/>
  <c r="BI28" i="11"/>
  <c r="CR28" i="11"/>
  <c r="CU28" i="11"/>
  <c r="O28" i="11"/>
  <c r="J28" i="11"/>
  <c r="BU28" i="11"/>
  <c r="CT28" i="11"/>
  <c r="CS67" i="11"/>
  <c r="BE67" i="11"/>
  <c r="AV67" i="11"/>
  <c r="CU67" i="11"/>
  <c r="CA67" i="11"/>
  <c r="O67" i="11"/>
  <c r="AE67" i="11"/>
  <c r="BG67" i="11"/>
  <c r="CC67" i="11"/>
  <c r="AH67" i="11"/>
  <c r="AI67" i="11"/>
  <c r="BS67" i="11"/>
  <c r="DA67" i="11"/>
  <c r="N12" i="11"/>
  <c r="W12" i="11"/>
  <c r="BC12" i="11"/>
  <c r="AT12" i="11"/>
  <c r="CF12" i="11"/>
  <c r="BY12" i="11"/>
  <c r="CM12" i="11"/>
  <c r="CA12" i="11"/>
  <c r="AQ12" i="11"/>
  <c r="CH12" i="11"/>
  <c r="BH12" i="11"/>
  <c r="CI12" i="11"/>
  <c r="R12" i="11"/>
  <c r="V4" i="11"/>
  <c r="D87" i="11"/>
  <c r="D106" i="11"/>
  <c r="O103" i="11"/>
  <c r="BG66" i="11"/>
  <c r="AQ66" i="11"/>
  <c r="CH66" i="11"/>
  <c r="H66" i="11"/>
  <c r="CT66" i="11"/>
  <c r="BQ66" i="11"/>
  <c r="E66" i="11"/>
  <c r="BW66" i="11"/>
  <c r="BE66" i="11"/>
  <c r="BL66" i="11"/>
  <c r="CA66" i="11"/>
  <c r="CK66" i="11"/>
  <c r="AE90" i="11"/>
  <c r="BN90" i="11"/>
  <c r="CZ90" i="11"/>
  <c r="CK90" i="11"/>
  <c r="AC90" i="11"/>
  <c r="L90" i="11"/>
  <c r="AL90" i="11"/>
  <c r="U90" i="11"/>
  <c r="BK90" i="11"/>
  <c r="Z90" i="11"/>
  <c r="BW90" i="11"/>
  <c r="BG90" i="11"/>
  <c r="CO90" i="11"/>
  <c r="AP32" i="11"/>
  <c r="CH92" i="11"/>
  <c r="BX87" i="11"/>
  <c r="AW65" i="11"/>
  <c r="K65" i="11"/>
  <c r="CC65" i="11"/>
  <c r="AL65" i="11"/>
  <c r="AY65" i="11"/>
  <c r="BO65" i="11"/>
  <c r="E65" i="11"/>
  <c r="CH65" i="11"/>
  <c r="BT65" i="11"/>
  <c r="Q65" i="11"/>
  <c r="CR65" i="11"/>
  <c r="AI65" i="11"/>
  <c r="CQ65" i="11"/>
  <c r="AF24" i="11"/>
  <c r="AM52" i="11"/>
  <c r="BQ36" i="11"/>
  <c r="W36" i="11"/>
  <c r="AE36" i="11"/>
  <c r="CC36" i="11"/>
  <c r="V36" i="11"/>
  <c r="BY36" i="11"/>
  <c r="K36" i="11"/>
  <c r="CX36" i="11"/>
  <c r="U36" i="11"/>
  <c r="CR36" i="11"/>
  <c r="CT36" i="11"/>
  <c r="CQ36" i="11"/>
  <c r="J36" i="11"/>
  <c r="BE81" i="11"/>
  <c r="X81" i="11"/>
  <c r="AS81" i="11"/>
  <c r="BW81" i="11"/>
  <c r="CQ81" i="11"/>
  <c r="AU81" i="11"/>
  <c r="BC81" i="11"/>
  <c r="AN81" i="11"/>
  <c r="CG81" i="11"/>
  <c r="AE81" i="11"/>
  <c r="BB81" i="11"/>
  <c r="BM81" i="11"/>
  <c r="CB81" i="11"/>
  <c r="BE76" i="11"/>
  <c r="W76" i="11"/>
  <c r="CT76" i="11"/>
  <c r="CE76" i="11"/>
  <c r="BJ76" i="11"/>
  <c r="BH76" i="11"/>
  <c r="AT76" i="11"/>
  <c r="AF76" i="11"/>
  <c r="AR76" i="11"/>
  <c r="CU76" i="11"/>
  <c r="CI76" i="11"/>
  <c r="AD76" i="11"/>
  <c r="AC76" i="11"/>
  <c r="E83" i="11"/>
  <c r="CU83" i="11"/>
  <c r="AM83" i="11"/>
  <c r="W83" i="11"/>
  <c r="AO83" i="11"/>
  <c r="CB83" i="11"/>
  <c r="AE83" i="11"/>
  <c r="BM83" i="11"/>
  <c r="CT83" i="11"/>
  <c r="CJ83" i="11"/>
  <c r="AP83" i="11"/>
  <c r="BW83" i="11"/>
  <c r="BM27" i="11"/>
  <c r="CL27" i="11"/>
  <c r="W27" i="11"/>
  <c r="H27" i="11"/>
  <c r="BF27" i="11"/>
  <c r="CX27" i="11"/>
  <c r="AO27" i="11"/>
  <c r="AT27" i="11"/>
  <c r="BZ27" i="11"/>
  <c r="AL27" i="11"/>
  <c r="BY24" i="11"/>
  <c r="BZ24" i="11"/>
  <c r="AP24" i="11"/>
  <c r="AZ24" i="11"/>
  <c r="CX24" i="11"/>
  <c r="CL24" i="11"/>
  <c r="V80" i="11"/>
  <c r="BF80" i="11"/>
  <c r="U80" i="11"/>
  <c r="AN80" i="11"/>
  <c r="AP80" i="11"/>
  <c r="CI80" i="11"/>
  <c r="CD80" i="11"/>
  <c r="CH80" i="11"/>
  <c r="CZ80" i="11"/>
  <c r="CX80" i="11"/>
  <c r="AH80" i="11"/>
  <c r="CF80" i="11"/>
  <c r="DB80" i="11"/>
  <c r="BZ31" i="11"/>
  <c r="G31" i="11"/>
  <c r="DB31" i="11"/>
  <c r="AP10" i="11"/>
  <c r="BI94" i="11"/>
  <c r="BH94" i="11"/>
  <c r="BB43" i="11"/>
  <c r="CQ43" i="11"/>
  <c r="BE39" i="11"/>
  <c r="CY86" i="11"/>
  <c r="BH86" i="11"/>
  <c r="N95" i="11"/>
  <c r="BY28" i="11"/>
  <c r="BV67" i="11"/>
  <c r="CJ67" i="11"/>
  <c r="BB12" i="11"/>
  <c r="J66" i="11"/>
  <c r="J90" i="11"/>
  <c r="D41" i="11"/>
  <c r="AP77" i="11"/>
  <c r="AR87" i="11"/>
  <c r="CM33" i="11"/>
  <c r="BM94" i="11"/>
  <c r="AE94" i="11"/>
  <c r="DC94" i="11"/>
  <c r="CS94" i="11"/>
  <c r="AB94" i="11"/>
  <c r="O94" i="11"/>
  <c r="CX43" i="11"/>
  <c r="BA43" i="11"/>
  <c r="CC43" i="11"/>
  <c r="CH43" i="11"/>
  <c r="W43" i="11"/>
  <c r="AB43" i="11"/>
  <c r="AK43" i="11"/>
  <c r="Z43" i="11"/>
  <c r="AZ39" i="11"/>
  <c r="CJ39" i="11"/>
  <c r="BC39" i="11"/>
  <c r="AN39" i="11"/>
  <c r="V39" i="11"/>
  <c r="AA39" i="11"/>
  <c r="CA39" i="11"/>
  <c r="BL86" i="11"/>
  <c r="V86" i="11"/>
  <c r="BY86" i="11"/>
  <c r="AS86" i="11"/>
  <c r="DA86" i="11"/>
  <c r="CU86" i="11"/>
  <c r="N86" i="11"/>
  <c r="BF86" i="11"/>
  <c r="J86" i="11"/>
  <c r="AH86" i="11"/>
  <c r="F86" i="11"/>
  <c r="AP95" i="11"/>
  <c r="AQ95" i="11"/>
  <c r="F95" i="11"/>
  <c r="CH95" i="11"/>
  <c r="J95" i="11"/>
  <c r="G95" i="11"/>
  <c r="CX95" i="11"/>
  <c r="AF95" i="11"/>
  <c r="R95" i="11"/>
  <c r="CT95" i="11"/>
  <c r="BO95" i="11"/>
  <c r="CG95" i="11"/>
  <c r="AZ28" i="11"/>
  <c r="BB28" i="11"/>
  <c r="AW28" i="11"/>
  <c r="CD28" i="11"/>
  <c r="T28" i="11"/>
  <c r="AD28" i="11"/>
  <c r="AG28" i="11"/>
  <c r="AR28" i="11"/>
  <c r="BW28" i="11"/>
  <c r="BQ28" i="11"/>
  <c r="AN28" i="11"/>
  <c r="CY28" i="11"/>
  <c r="AY28" i="11"/>
  <c r="V67" i="11"/>
  <c r="CP67" i="11"/>
  <c r="CL67" i="11"/>
  <c r="CH67" i="11"/>
  <c r="U67" i="11"/>
  <c r="AB67" i="11"/>
  <c r="CR67" i="11"/>
  <c r="AS67" i="11"/>
  <c r="AG67" i="11"/>
  <c r="R67" i="11"/>
  <c r="CO67" i="11"/>
  <c r="K67" i="11"/>
  <c r="BN24" i="11"/>
  <c r="BM12" i="11"/>
  <c r="G12" i="11"/>
  <c r="BQ12" i="11"/>
  <c r="BU12" i="11"/>
  <c r="BI12" i="11"/>
  <c r="AY12" i="11"/>
  <c r="CL12" i="11"/>
  <c r="BK12" i="11"/>
  <c r="BS12" i="11"/>
  <c r="U12" i="11"/>
  <c r="CE12" i="11"/>
  <c r="O12" i="11"/>
  <c r="AI12" i="11"/>
  <c r="AQ4" i="11"/>
  <c r="D36" i="11"/>
  <c r="H103" i="11"/>
  <c r="AT66" i="11"/>
  <c r="CD66" i="11"/>
  <c r="AM66" i="11"/>
  <c r="AH66" i="11"/>
  <c r="N66" i="11"/>
  <c r="AR66" i="11"/>
  <c r="BC66" i="11"/>
  <c r="BV66" i="11"/>
  <c r="CI66" i="11"/>
  <c r="CF66" i="11"/>
  <c r="S66" i="11"/>
  <c r="AI66" i="11"/>
  <c r="BB90" i="11"/>
  <c r="Q90" i="11"/>
  <c r="Y90" i="11"/>
  <c r="BO90" i="11"/>
  <c r="DB90" i="11"/>
  <c r="CP90" i="11"/>
  <c r="CD90" i="11"/>
  <c r="K90" i="11"/>
  <c r="BL90" i="11"/>
  <c r="BF90" i="11"/>
  <c r="AH90" i="11"/>
  <c r="BX90" i="11"/>
  <c r="CS90" i="11"/>
  <c r="AP78" i="11"/>
  <c r="BT27" i="11"/>
  <c r="CO87" i="11"/>
  <c r="V65" i="11"/>
  <c r="DC65" i="11"/>
  <c r="BG65" i="11"/>
  <c r="AN65" i="11"/>
  <c r="G65" i="11"/>
  <c r="CW65" i="11"/>
  <c r="BR65" i="11"/>
  <c r="CF65" i="11"/>
  <c r="BC65" i="11"/>
  <c r="W65" i="11"/>
  <c r="BJ65" i="11"/>
  <c r="CE65" i="11"/>
  <c r="AQ65" i="11"/>
  <c r="Y24" i="11"/>
  <c r="AM46" i="11"/>
  <c r="CN36" i="11"/>
  <c r="AL36" i="11"/>
  <c r="BI36" i="11"/>
  <c r="G36" i="11"/>
  <c r="CP36" i="11"/>
  <c r="CU36" i="11"/>
  <c r="N36" i="11"/>
  <c r="L36" i="11"/>
  <c r="CY36" i="11"/>
  <c r="DC36" i="11"/>
  <c r="CI36" i="11"/>
  <c r="BP36" i="11"/>
  <c r="CD69" i="11"/>
  <c r="AG81" i="11"/>
  <c r="I81" i="11"/>
  <c r="BD81" i="11"/>
  <c r="AV81" i="11"/>
  <c r="CU81" i="11"/>
  <c r="CX81" i="11"/>
  <c r="BR81" i="11"/>
  <c r="AM81" i="11"/>
  <c r="Y81" i="11"/>
  <c r="AB81" i="11"/>
  <c r="BK81" i="11"/>
  <c r="S81" i="11"/>
  <c r="AQ81" i="11"/>
  <c r="CB76" i="11"/>
  <c r="AL76" i="11"/>
  <c r="AV76" i="11"/>
  <c r="BT76" i="11"/>
  <c r="Q76" i="11"/>
  <c r="CS76" i="11"/>
  <c r="BI76" i="11"/>
  <c r="CF76" i="11"/>
  <c r="R76" i="11"/>
  <c r="AA76" i="11"/>
  <c r="CY76" i="11"/>
  <c r="CK76" i="11"/>
  <c r="CF83" i="11"/>
  <c r="AD83" i="11"/>
  <c r="CY83" i="11"/>
  <c r="BK83" i="11"/>
  <c r="R83" i="11"/>
  <c r="DC83" i="11"/>
  <c r="BB83" i="11"/>
  <c r="AA83" i="11"/>
  <c r="AB83" i="11"/>
  <c r="BG83" i="11"/>
  <c r="BV83" i="11"/>
  <c r="BT83" i="11"/>
  <c r="K83" i="11"/>
  <c r="U27" i="11"/>
  <c r="AC27" i="11"/>
  <c r="CU27" i="11"/>
  <c r="AR27" i="11"/>
  <c r="AZ27" i="11"/>
  <c r="AH27" i="11"/>
  <c r="BA27" i="11"/>
  <c r="J27" i="11"/>
  <c r="AK27" i="11"/>
  <c r="BO27" i="11"/>
  <c r="BU24" i="11"/>
  <c r="AN24" i="11"/>
  <c r="DC24" i="11"/>
  <c r="CV24" i="11"/>
  <c r="CY24" i="11"/>
  <c r="AI24" i="11"/>
  <c r="AC80" i="11"/>
  <c r="N80" i="11"/>
  <c r="BB80" i="11"/>
  <c r="CG80" i="11"/>
  <c r="CJ80" i="11"/>
  <c r="W80" i="11"/>
  <c r="BE80" i="11"/>
  <c r="BI80" i="11"/>
  <c r="CA80" i="11"/>
  <c r="R80" i="11"/>
  <c r="BO80" i="11"/>
  <c r="CK80" i="11"/>
  <c r="K80" i="11"/>
  <c r="DC31" i="11"/>
  <c r="AV31" i="11"/>
  <c r="S31" i="11"/>
  <c r="CB31" i="11"/>
  <c r="CK31" i="11"/>
  <c r="AT31" i="11"/>
  <c r="AR31" i="11"/>
  <c r="CA31" i="11"/>
  <c r="CF31" i="11"/>
  <c r="L31" i="11"/>
  <c r="AY31" i="11"/>
  <c r="AI31" i="11"/>
  <c r="AS42" i="11"/>
  <c r="L42" i="11"/>
  <c r="Q42" i="11"/>
  <c r="BL42" i="11"/>
  <c r="CX42" i="11"/>
  <c r="DC42" i="11"/>
  <c r="AK42" i="11"/>
  <c r="AZ42" i="11"/>
  <c r="BG42" i="11"/>
  <c r="BT42" i="11"/>
  <c r="I42" i="11"/>
  <c r="CW42" i="11"/>
  <c r="DB42" i="11"/>
  <c r="CH30" i="11"/>
  <c r="BC30" i="11"/>
  <c r="CZ30" i="11"/>
  <c r="CF30" i="11"/>
  <c r="BE30" i="11"/>
  <c r="W30" i="11"/>
  <c r="V30" i="11"/>
  <c r="CK30" i="11"/>
  <c r="R30" i="11"/>
  <c r="AT30" i="11"/>
  <c r="BO30" i="11"/>
  <c r="CG72" i="11"/>
  <c r="BN72" i="11"/>
  <c r="J72" i="11"/>
  <c r="CB72" i="11"/>
  <c r="AL72" i="11"/>
  <c r="AA72" i="11"/>
  <c r="AO72" i="11"/>
  <c r="DC72" i="11"/>
  <c r="AS72" i="11"/>
  <c r="BH72" i="11"/>
  <c r="W72" i="11"/>
  <c r="X72" i="11"/>
  <c r="CX53" i="11"/>
  <c r="AV53" i="11"/>
  <c r="F53" i="11"/>
  <c r="DC53" i="11"/>
  <c r="CO53" i="11"/>
  <c r="AJ53" i="11"/>
  <c r="BA53" i="11"/>
  <c r="N53" i="11"/>
  <c r="BS53" i="11"/>
  <c r="AY53" i="11"/>
  <c r="S53" i="11"/>
  <c r="CV53" i="11"/>
  <c r="AK53" i="11"/>
  <c r="AT101" i="11"/>
  <c r="CT101" i="11"/>
  <c r="AA101" i="11"/>
  <c r="V101" i="11"/>
  <c r="AB101" i="11"/>
  <c r="CD101" i="11"/>
  <c r="AG101" i="11"/>
  <c r="BP101" i="11"/>
  <c r="BM101" i="11"/>
  <c r="AQ101" i="11"/>
  <c r="AE101" i="11"/>
  <c r="N101" i="11"/>
  <c r="AK101" i="11"/>
  <c r="AX4" i="11"/>
  <c r="BV4" i="11"/>
  <c r="BL4" i="11"/>
  <c r="AF103" i="11"/>
  <c r="CQ92" i="11"/>
  <c r="BV18" i="11"/>
  <c r="BQ18" i="11"/>
  <c r="AX18" i="11"/>
  <c r="CI18" i="11"/>
  <c r="BW18" i="11"/>
  <c r="CP18" i="11"/>
  <c r="U18" i="11"/>
  <c r="Q18" i="11"/>
  <c r="AR18" i="11"/>
  <c r="S18" i="11"/>
  <c r="AU18" i="11"/>
  <c r="AT18" i="11"/>
  <c r="AV18" i="11"/>
  <c r="BT25" i="11"/>
  <c r="BP25" i="11"/>
  <c r="AK25" i="11"/>
  <c r="BY25" i="11"/>
  <c r="X25" i="11"/>
  <c r="AZ25" i="11"/>
  <c r="M25" i="11"/>
  <c r="L25" i="11"/>
  <c r="BM25" i="11"/>
  <c r="CN25" i="11"/>
  <c r="W25" i="11"/>
  <c r="AD25" i="11"/>
  <c r="BE25" i="11"/>
  <c r="BU62" i="11"/>
  <c r="Y62" i="11"/>
  <c r="AB62" i="11"/>
  <c r="AC62" i="11"/>
  <c r="CR62" i="11"/>
  <c r="CY62" i="11"/>
  <c r="BO62" i="11"/>
  <c r="CH62" i="11"/>
  <c r="CK62" i="11"/>
  <c r="K62" i="11"/>
  <c r="BZ62" i="11"/>
  <c r="BG62" i="11"/>
  <c r="H62" i="11"/>
  <c r="AM4" i="11"/>
  <c r="AS4" i="11"/>
  <c r="D35" i="11"/>
  <c r="AK103" i="11"/>
  <c r="CP105" i="11"/>
  <c r="CC105" i="11"/>
  <c r="BF105" i="11"/>
  <c r="W105" i="11"/>
  <c r="CE105" i="11"/>
  <c r="U105" i="11"/>
  <c r="AY105" i="11"/>
  <c r="BV105" i="11"/>
  <c r="AA105" i="11"/>
  <c r="AE105" i="11"/>
  <c r="AQ105" i="11"/>
  <c r="CH105" i="11"/>
  <c r="AJ105" i="11"/>
  <c r="S92" i="11"/>
  <c r="CQ87" i="11"/>
  <c r="BT24" i="11"/>
  <c r="AE103" i="11"/>
  <c r="BK94" i="11"/>
  <c r="AX94" i="11"/>
  <c r="CU43" i="11"/>
  <c r="R43" i="11"/>
  <c r="CF39" i="11"/>
  <c r="BX86" i="11"/>
  <c r="AX86" i="11"/>
  <c r="AE95" i="11"/>
  <c r="BH95" i="11"/>
  <c r="CB28" i="11"/>
  <c r="CE28" i="11"/>
  <c r="BB67" i="11"/>
  <c r="BN67" i="11"/>
  <c r="BA12" i="11"/>
  <c r="AX12" i="11"/>
  <c r="BI103" i="11"/>
  <c r="CB66" i="11"/>
  <c r="BZ66" i="11"/>
  <c r="AY90" i="11"/>
  <c r="AA90" i="11"/>
  <c r="AV4" i="11"/>
  <c r="BM103" i="11"/>
  <c r="CU92" i="11"/>
  <c r="DA92" i="11"/>
  <c r="V94" i="11"/>
  <c r="AQ94" i="11"/>
  <c r="AA94" i="11"/>
  <c r="CX94" i="11"/>
  <c r="BT94" i="11"/>
  <c r="AT94" i="11"/>
  <c r="BS94" i="11"/>
  <c r="N43" i="11"/>
  <c r="K43" i="11"/>
  <c r="E43" i="11"/>
  <c r="BL43" i="11"/>
  <c r="BS43" i="11"/>
  <c r="BF39" i="11"/>
  <c r="X39" i="11"/>
  <c r="I39" i="11"/>
  <c r="DB39" i="11"/>
  <c r="CI39" i="11"/>
  <c r="H86" i="11"/>
  <c r="AB86" i="11"/>
  <c r="W4" i="11"/>
  <c r="D80" i="11"/>
  <c r="AI103" i="11"/>
  <c r="AP61" i="11"/>
  <c r="BY92" i="11"/>
  <c r="BA87" i="11"/>
  <c r="J24" i="11"/>
  <c r="CM49" i="11"/>
  <c r="E94" i="11"/>
  <c r="L94" i="11"/>
  <c r="BF94" i="11"/>
  <c r="H94" i="11"/>
  <c r="G94" i="11"/>
  <c r="DA94" i="11"/>
  <c r="K94" i="11"/>
  <c r="CK94" i="11"/>
  <c r="BO94" i="11"/>
  <c r="CW94" i="11"/>
  <c r="BD94" i="11"/>
  <c r="AM94" i="11"/>
  <c r="CN94" i="11"/>
  <c r="CT43" i="11"/>
  <c r="AV43" i="11"/>
  <c r="M43" i="11"/>
  <c r="AS43" i="11"/>
  <c r="AA43" i="11"/>
  <c r="CE43" i="11"/>
  <c r="CW43" i="11"/>
  <c r="AC43" i="11"/>
  <c r="X43" i="11"/>
  <c r="AJ43" i="11"/>
  <c r="BY43" i="11"/>
  <c r="DC43" i="11"/>
  <c r="CR43" i="11"/>
  <c r="CU39" i="11"/>
  <c r="BL39" i="11"/>
  <c r="BT39" i="11"/>
  <c r="Y39" i="11"/>
  <c r="AU39" i="11"/>
  <c r="L39" i="11"/>
  <c r="AQ39" i="11"/>
  <c r="BW39" i="11"/>
  <c r="BO39" i="11"/>
  <c r="R39" i="11"/>
  <c r="AB39" i="11"/>
  <c r="AS39" i="11"/>
  <c r="CX86" i="11"/>
  <c r="X86" i="11"/>
  <c r="CC86" i="11"/>
  <c r="CL86" i="11"/>
  <c r="G86" i="11"/>
  <c r="Y86" i="11"/>
  <c r="AO86" i="11"/>
  <c r="Z86" i="11"/>
  <c r="CH86" i="11"/>
  <c r="CI86" i="11"/>
  <c r="M86" i="11"/>
  <c r="CN86" i="11"/>
  <c r="CS86" i="11"/>
  <c r="BI95" i="11"/>
  <c r="U95" i="11"/>
  <c r="BE95" i="11"/>
  <c r="AR95" i="11"/>
  <c r="BJ95" i="11"/>
  <c r="O95" i="11"/>
  <c r="V95" i="11"/>
  <c r="CI95" i="11"/>
  <c r="AY95" i="11"/>
  <c r="AX95" i="11"/>
  <c r="BS95" i="11"/>
  <c r="BA95" i="11"/>
  <c r="CW28" i="11"/>
  <c r="H28" i="11"/>
  <c r="CX28" i="11"/>
  <c r="CZ28" i="11"/>
  <c r="G28" i="11"/>
  <c r="CO28" i="11"/>
  <c r="DA28" i="11"/>
  <c r="CN28" i="11"/>
  <c r="BM28" i="11"/>
  <c r="CJ28" i="11"/>
  <c r="S28" i="11"/>
  <c r="AB28" i="11"/>
  <c r="CL28" i="11"/>
  <c r="AA67" i="11"/>
  <c r="Q67" i="11"/>
  <c r="CX67" i="11"/>
  <c r="AD67" i="11"/>
  <c r="BA67" i="11"/>
  <c r="AO67" i="11"/>
  <c r="AJ67" i="11"/>
  <c r="CV67" i="11"/>
  <c r="BF67" i="11"/>
  <c r="AZ67" i="11"/>
  <c r="CF67" i="11"/>
  <c r="AF67" i="11"/>
  <c r="DA24" i="11"/>
  <c r="BJ12" i="11"/>
  <c r="BV12" i="11"/>
  <c r="E12" i="11"/>
  <c r="AK12" i="11"/>
  <c r="BO12" i="11"/>
  <c r="CU12" i="11"/>
  <c r="CC12" i="11"/>
  <c r="F12" i="11"/>
  <c r="BP12" i="11"/>
  <c r="BR12" i="11"/>
  <c r="AF12" i="11"/>
  <c r="CB12" i="11"/>
  <c r="AV12" i="11"/>
  <c r="D9" i="11"/>
  <c r="AW103" i="11"/>
  <c r="CG66" i="11"/>
  <c r="K66" i="11"/>
  <c r="AY66" i="11"/>
  <c r="BT66" i="11"/>
  <c r="CZ66" i="11"/>
  <c r="BJ66" i="11"/>
  <c r="AV66" i="11"/>
  <c r="BK66" i="11"/>
  <c r="BD66" i="11"/>
  <c r="O66" i="11"/>
  <c r="AS66" i="11"/>
  <c r="AG66" i="11"/>
  <c r="W66" i="11"/>
  <c r="CQ90" i="11"/>
  <c r="CN90" i="11"/>
  <c r="CB90" i="11"/>
  <c r="BA90" i="11"/>
  <c r="BQ90" i="11"/>
  <c r="AT90" i="11"/>
  <c r="AI90" i="11"/>
  <c r="AP90" i="11"/>
  <c r="CH90" i="11"/>
  <c r="V90" i="11"/>
  <c r="AM90" i="11"/>
  <c r="AJ90" i="11"/>
  <c r="X90" i="11"/>
  <c r="BB92" i="11"/>
  <c r="BY27" i="11"/>
  <c r="CN87" i="11"/>
  <c r="CS65" i="11"/>
  <c r="I65" i="11"/>
  <c r="CJ65" i="11"/>
  <c r="CD65" i="11"/>
  <c r="CI65" i="11"/>
  <c r="AZ65" i="11"/>
  <c r="AX65" i="11"/>
  <c r="AO65" i="11"/>
  <c r="O65" i="11"/>
  <c r="AB65" i="11"/>
  <c r="Z65" i="11"/>
  <c r="Y65" i="11"/>
  <c r="CP65" i="11"/>
  <c r="AL24" i="11"/>
  <c r="AM24" i="11"/>
  <c r="AI36" i="11"/>
  <c r="AW36" i="11"/>
  <c r="CV36" i="11"/>
  <c r="AU36" i="11"/>
  <c r="AR36" i="11"/>
  <c r="H36" i="11"/>
  <c r="BE36" i="11"/>
  <c r="BB36" i="11"/>
  <c r="AS36" i="11"/>
  <c r="AB36" i="11"/>
  <c r="AH36" i="11"/>
  <c r="DA36" i="11"/>
  <c r="BP77" i="11"/>
  <c r="BX81" i="11"/>
  <c r="G81" i="11"/>
  <c r="K81" i="11"/>
  <c r="CK81" i="11"/>
  <c r="BV81" i="11"/>
  <c r="AH81" i="11"/>
  <c r="AA81" i="11"/>
  <c r="BU81" i="11"/>
  <c r="BT81" i="11"/>
  <c r="BH81" i="11"/>
  <c r="CA81" i="11"/>
  <c r="BG81" i="11"/>
  <c r="CQ76" i="11"/>
  <c r="BF76" i="11"/>
  <c r="I76" i="11"/>
  <c r="CL76" i="11"/>
  <c r="BS76" i="11"/>
  <c r="J76" i="11"/>
  <c r="BN76" i="11"/>
  <c r="AK76" i="11"/>
  <c r="M76" i="11"/>
  <c r="CM76" i="11"/>
  <c r="AU76" i="11"/>
  <c r="DC76" i="11"/>
  <c r="AW76" i="11"/>
  <c r="BO83" i="11"/>
  <c r="AN83" i="11"/>
  <c r="AZ83" i="11"/>
  <c r="CX83" i="11"/>
  <c r="Z83" i="11"/>
  <c r="CQ83" i="11"/>
  <c r="AR83" i="11"/>
  <c r="M83" i="11"/>
  <c r="U83" i="11"/>
  <c r="CW83" i="11"/>
  <c r="CV83" i="11"/>
  <c r="BI83" i="11"/>
  <c r="V83" i="11"/>
  <c r="AS27" i="11"/>
  <c r="Z27" i="11"/>
  <c r="BL27" i="11"/>
  <c r="BH27" i="11"/>
  <c r="CN27" i="11"/>
  <c r="CC27" i="11"/>
  <c r="AM27" i="11"/>
  <c r="CG27" i="11"/>
  <c r="BQ27" i="11"/>
  <c r="AV27" i="11"/>
  <c r="AX24" i="11"/>
  <c r="AC24" i="11"/>
  <c r="CF24" i="11"/>
  <c r="CR24" i="11"/>
  <c r="H24" i="11"/>
  <c r="BV24" i="11"/>
  <c r="AS80" i="11"/>
  <c r="BJ80" i="11"/>
  <c r="O80" i="11"/>
  <c r="BK80" i="11"/>
  <c r="G80" i="11"/>
  <c r="DA80" i="11"/>
  <c r="CE80" i="11"/>
  <c r="X80" i="11"/>
  <c r="CN80" i="11"/>
  <c r="AJ80" i="11"/>
  <c r="BG80" i="11"/>
  <c r="CO80" i="11"/>
  <c r="CW80" i="11"/>
  <c r="BK31" i="11"/>
  <c r="BD31" i="11"/>
  <c r="BO31" i="11"/>
  <c r="BI31" i="11"/>
  <c r="BN31" i="11"/>
  <c r="CC31" i="11"/>
  <c r="BL31" i="11"/>
  <c r="AX31" i="11"/>
  <c r="CE31" i="11"/>
  <c r="CX31" i="11"/>
  <c r="BE31" i="11"/>
  <c r="AO31" i="11"/>
  <c r="CP42" i="11"/>
  <c r="CB42" i="11"/>
  <c r="AP42" i="11"/>
  <c r="W42" i="11"/>
  <c r="AR42" i="11"/>
  <c r="AO42" i="11"/>
  <c r="CC42" i="11"/>
  <c r="AQ42" i="11"/>
  <c r="BV42" i="11"/>
  <c r="F42" i="11"/>
  <c r="AB42" i="11"/>
  <c r="DA42" i="11"/>
  <c r="BB42" i="11"/>
  <c r="F30" i="11"/>
  <c r="CP30" i="11"/>
  <c r="BD30" i="11"/>
  <c r="BM30" i="11"/>
  <c r="BZ30" i="11"/>
  <c r="AI30" i="11"/>
  <c r="AD30" i="11"/>
  <c r="CW30" i="11"/>
  <c r="BU30" i="11"/>
  <c r="CE30" i="11"/>
  <c r="AG30" i="11"/>
  <c r="CI30" i="11"/>
  <c r="Y72" i="11"/>
  <c r="BB72" i="11"/>
  <c r="CZ72" i="11"/>
  <c r="BZ72" i="11"/>
  <c r="BX72" i="11"/>
  <c r="CA72" i="11"/>
  <c r="AD72" i="11"/>
  <c r="BO72" i="11"/>
  <c r="BR72" i="11"/>
  <c r="DA72" i="11"/>
  <c r="AV72" i="11"/>
  <c r="AX72" i="11"/>
  <c r="L72" i="11"/>
  <c r="BO53" i="11"/>
  <c r="BB53" i="11"/>
  <c r="CZ53" i="11"/>
  <c r="CJ53" i="11"/>
  <c r="AM53" i="11"/>
  <c r="U53" i="11"/>
  <c r="DB53" i="11"/>
  <c r="AF53" i="11"/>
  <c r="AA53" i="11"/>
  <c r="I53" i="11"/>
  <c r="AN53" i="11"/>
  <c r="DA53" i="11"/>
  <c r="AU53" i="11"/>
  <c r="AJ101" i="11"/>
  <c r="BJ101" i="11"/>
  <c r="E101" i="11"/>
  <c r="R101" i="11"/>
  <c r="Q101" i="11"/>
  <c r="AV101" i="11"/>
  <c r="BQ101" i="11"/>
  <c r="CK101" i="11"/>
  <c r="CM101" i="11"/>
  <c r="BI101" i="11"/>
  <c r="BE101" i="11"/>
  <c r="BR101" i="11"/>
  <c r="AU101" i="11"/>
  <c r="BZ4" i="11"/>
  <c r="BU4" i="11"/>
  <c r="CD4" i="11"/>
  <c r="CP103" i="11"/>
  <c r="AF27" i="11"/>
  <c r="AC18" i="11"/>
  <c r="BY18" i="11"/>
  <c r="BT18" i="11"/>
  <c r="BA18" i="11"/>
  <c r="CB18" i="11"/>
  <c r="I18" i="11"/>
  <c r="V18" i="11"/>
  <c r="DC18" i="11"/>
  <c r="AB61" i="11"/>
  <c r="Z16" i="11"/>
  <c r="AQ16" i="11"/>
  <c r="N16" i="11"/>
  <c r="CK16" i="11"/>
  <c r="CX16" i="11"/>
  <c r="CJ16" i="11"/>
  <c r="BJ16" i="11"/>
  <c r="AS16" i="11"/>
  <c r="DC16" i="11"/>
  <c r="CF16" i="11"/>
  <c r="BL16" i="11"/>
  <c r="BE16" i="11"/>
  <c r="AP16" i="11"/>
  <c r="CJ24" i="11"/>
  <c r="AT58" i="11"/>
  <c r="AW58" i="11"/>
  <c r="BY58" i="11"/>
  <c r="S58" i="11"/>
  <c r="H58" i="11"/>
  <c r="E58" i="11"/>
  <c r="CV58" i="11"/>
  <c r="BR58" i="11"/>
  <c r="CW58" i="11"/>
  <c r="AE58" i="11"/>
  <c r="BN58" i="11"/>
  <c r="W58" i="11"/>
  <c r="I4" i="11"/>
  <c r="CB70" i="11"/>
  <c r="AM70" i="11"/>
  <c r="CY70" i="11"/>
  <c r="AD70" i="11"/>
  <c r="CQ70" i="11"/>
  <c r="BJ70" i="11"/>
  <c r="DC70" i="11"/>
  <c r="BS70" i="11"/>
  <c r="BM70" i="11"/>
  <c r="W70" i="11"/>
  <c r="CP70" i="11"/>
  <c r="BO70" i="11"/>
  <c r="CI70" i="11"/>
  <c r="AE39" i="11"/>
  <c r="BW49" i="11"/>
  <c r="X49" i="11"/>
  <c r="K49" i="11"/>
  <c r="Q49" i="11"/>
  <c r="CE49" i="11"/>
  <c r="V49" i="11"/>
  <c r="AG49" i="11"/>
  <c r="CO49" i="11"/>
  <c r="BQ49" i="11"/>
  <c r="AZ49" i="11"/>
  <c r="U49" i="11"/>
  <c r="AH49" i="11"/>
  <c r="DA38" i="11"/>
  <c r="CB38" i="11"/>
  <c r="BA38" i="11"/>
  <c r="X38" i="11"/>
  <c r="CY38" i="11"/>
  <c r="CW38" i="11"/>
  <c r="BR38" i="11"/>
  <c r="BU38" i="11"/>
  <c r="M38" i="11"/>
  <c r="CI38" i="11"/>
  <c r="AV38" i="11"/>
  <c r="S38" i="11"/>
  <c r="BV38" i="11"/>
  <c r="CR4" i="11"/>
  <c r="T4" i="11"/>
  <c r="D102" i="11"/>
  <c r="CI103" i="11"/>
  <c r="AZ92" i="11"/>
  <c r="S27" i="11"/>
  <c r="AG40" i="11"/>
  <c r="I40" i="11"/>
  <c r="BV40" i="11"/>
  <c r="BM40" i="11"/>
  <c r="CG40" i="11"/>
  <c r="N40" i="11"/>
  <c r="H40" i="11"/>
  <c r="AD40" i="11"/>
  <c r="BY40" i="11"/>
  <c r="AQ40" i="11"/>
  <c r="CC40" i="11"/>
  <c r="CF87" i="11"/>
  <c r="BV71" i="11"/>
  <c r="CL71" i="11"/>
  <c r="DB71" i="11"/>
  <c r="BO71" i="11"/>
  <c r="CQ71" i="11"/>
  <c r="CZ71" i="11"/>
  <c r="AK71" i="11"/>
  <c r="O71" i="11"/>
  <c r="CR71" i="11"/>
  <c r="CN71" i="11"/>
  <c r="BI71" i="11"/>
  <c r="AJ71" i="11"/>
  <c r="BK24" i="11"/>
  <c r="AK96" i="11"/>
  <c r="AR96" i="11"/>
  <c r="CH96" i="11"/>
  <c r="BS96" i="11"/>
  <c r="DC96" i="11"/>
  <c r="R96" i="11"/>
  <c r="N96" i="11"/>
  <c r="BL96" i="11"/>
  <c r="CT96" i="11"/>
  <c r="AH96" i="11"/>
  <c r="BD96" i="11"/>
  <c r="S96" i="11"/>
  <c r="U96" i="11"/>
  <c r="G104" i="11"/>
  <c r="CZ104" i="11"/>
  <c r="CN104" i="11"/>
  <c r="BL104" i="11"/>
  <c r="Z104" i="11"/>
  <c r="CW104" i="11"/>
  <c r="BA104" i="11"/>
  <c r="AA104" i="11"/>
  <c r="CH104" i="11"/>
  <c r="CJ104" i="11"/>
  <c r="BD104" i="11"/>
  <c r="CS104" i="11"/>
  <c r="I41" i="11"/>
  <c r="CG41" i="11"/>
  <c r="BN41" i="11"/>
  <c r="AC41" i="11"/>
  <c r="BY41" i="11"/>
  <c r="BK41" i="11"/>
  <c r="O41" i="11"/>
  <c r="AX41" i="11"/>
  <c r="DA41" i="11"/>
  <c r="BU41" i="11"/>
  <c r="CX41" i="11"/>
  <c r="K41" i="11"/>
  <c r="BB41" i="11"/>
  <c r="AK51" i="11"/>
  <c r="BK51" i="11"/>
  <c r="AQ51" i="11"/>
  <c r="AH51" i="11"/>
  <c r="AF51" i="11"/>
  <c r="CM51" i="11"/>
  <c r="BH51" i="11"/>
  <c r="BD51" i="11"/>
  <c r="X51" i="11"/>
  <c r="AT51" i="11"/>
  <c r="G51" i="11"/>
  <c r="CQ51" i="11"/>
  <c r="BJ51" i="11"/>
  <c r="AR10" i="11"/>
  <c r="AZ10" i="11"/>
  <c r="BJ10" i="11"/>
  <c r="AM10" i="11"/>
  <c r="CR10" i="11"/>
  <c r="AG10" i="11"/>
  <c r="AF10" i="11"/>
  <c r="BN10" i="11"/>
  <c r="DB10" i="11"/>
  <c r="AD10" i="11"/>
  <c r="CE10" i="11"/>
  <c r="BP10" i="11"/>
  <c r="AQ52" i="11"/>
  <c r="BY52" i="11"/>
  <c r="BS52" i="11"/>
  <c r="CQ52" i="11"/>
  <c r="CL52" i="11"/>
  <c r="CI52" i="11"/>
  <c r="AA52" i="11"/>
  <c r="BO52" i="11"/>
  <c r="CM52" i="11"/>
  <c r="CT52" i="11"/>
  <c r="CU52" i="11"/>
  <c r="F52" i="11"/>
  <c r="BK52" i="11"/>
  <c r="AF47" i="11"/>
  <c r="BQ47" i="11"/>
  <c r="J47" i="11"/>
  <c r="CP47" i="11"/>
  <c r="K47" i="11"/>
  <c r="CQ47" i="11"/>
  <c r="AC47" i="11"/>
  <c r="W47" i="11"/>
  <c r="AD47" i="11"/>
  <c r="AP47" i="11"/>
  <c r="CB47" i="11"/>
  <c r="AX47" i="11"/>
  <c r="BH47" i="11"/>
  <c r="CR106" i="11"/>
  <c r="Y106" i="11"/>
  <c r="BW106" i="11"/>
  <c r="DA106" i="11"/>
  <c r="AT106" i="11"/>
  <c r="BQ106" i="11"/>
  <c r="BT106" i="11"/>
  <c r="CG106" i="11"/>
  <c r="DC106" i="11"/>
  <c r="BV106" i="11"/>
  <c r="BB106" i="11"/>
  <c r="AL106" i="11"/>
  <c r="AZ106" i="11"/>
  <c r="BL46" i="11"/>
  <c r="F46" i="11"/>
  <c r="CZ46" i="11"/>
  <c r="CY46" i="11"/>
  <c r="CN46" i="11"/>
  <c r="BZ46" i="11"/>
  <c r="DC46" i="11"/>
  <c r="CP46" i="11"/>
  <c r="M46" i="11"/>
  <c r="BA46" i="11"/>
  <c r="CO46" i="11"/>
  <c r="BH46" i="11"/>
  <c r="CG56" i="11"/>
  <c r="AO56" i="11"/>
  <c r="CH56" i="11"/>
  <c r="CD56" i="11"/>
  <c r="BZ56" i="11"/>
  <c r="BH56" i="11"/>
  <c r="T56" i="11"/>
  <c r="BN56" i="11"/>
  <c r="I56" i="11"/>
  <c r="AJ56" i="11"/>
  <c r="S56" i="11"/>
  <c r="AS56" i="11"/>
  <c r="BV33" i="11"/>
  <c r="S33" i="11"/>
  <c r="CI33" i="11"/>
  <c r="AW33" i="11"/>
  <c r="AU33" i="11"/>
  <c r="AG33" i="11"/>
  <c r="BW33" i="11"/>
  <c r="CP33" i="11"/>
  <c r="AL33" i="11"/>
  <c r="CG33" i="11"/>
  <c r="CW33" i="11"/>
  <c r="Q6" i="11"/>
  <c r="L6" i="11"/>
  <c r="S6" i="11"/>
  <c r="BE6" i="11"/>
  <c r="CL6" i="11"/>
  <c r="BB6" i="11"/>
  <c r="AU6" i="11"/>
  <c r="CO6" i="11"/>
  <c r="CR6" i="11"/>
  <c r="N6" i="11"/>
  <c r="AQ6" i="11"/>
  <c r="BV6" i="11"/>
  <c r="BS93" i="11"/>
  <c r="AN93" i="11"/>
  <c r="BN93" i="11"/>
  <c r="CX93" i="11"/>
  <c r="CV93" i="11"/>
  <c r="BR93" i="11"/>
  <c r="AS93" i="11"/>
  <c r="BM93" i="11"/>
  <c r="BG93" i="11"/>
  <c r="DA93" i="11"/>
  <c r="AR93" i="11"/>
  <c r="BX93" i="11"/>
  <c r="BI4" i="11"/>
  <c r="D5" i="11"/>
  <c r="CS11" i="11"/>
  <c r="CI11" i="11"/>
  <c r="AK11" i="11"/>
  <c r="BJ11" i="11"/>
  <c r="AB11" i="11"/>
  <c r="CJ11" i="11"/>
  <c r="O11" i="11"/>
  <c r="BH11" i="11"/>
  <c r="K11" i="11"/>
  <c r="AG11" i="11"/>
  <c r="CX11" i="11"/>
  <c r="D11" i="11"/>
  <c r="AH11" i="11"/>
  <c r="BT13" i="11"/>
  <c r="X13" i="11"/>
  <c r="BN13" i="11"/>
  <c r="BZ13" i="11"/>
  <c r="BH13" i="11"/>
  <c r="J13" i="11"/>
  <c r="DB13" i="11"/>
  <c r="CW13" i="11"/>
  <c r="CX13" i="11"/>
  <c r="I13" i="11"/>
  <c r="CT13" i="11"/>
  <c r="AD13" i="11"/>
  <c r="AG13" i="11"/>
  <c r="BO92" i="11"/>
  <c r="AG24" i="11"/>
  <c r="CJ100" i="11"/>
  <c r="CR100" i="11"/>
  <c r="AQ100" i="11"/>
  <c r="J100" i="11"/>
  <c r="BY100" i="11"/>
  <c r="CL100" i="11"/>
  <c r="BV100" i="11"/>
  <c r="DB100" i="11"/>
  <c r="AD100" i="11"/>
  <c r="CT100" i="11"/>
  <c r="CA100" i="11"/>
  <c r="T100" i="11"/>
  <c r="X100" i="11"/>
  <c r="BF5" i="11"/>
  <c r="Z5" i="11"/>
  <c r="AJ5" i="11"/>
  <c r="AE5" i="11"/>
  <c r="AR5" i="11"/>
  <c r="CK5" i="11"/>
  <c r="N5" i="11"/>
  <c r="BE5" i="11"/>
  <c r="AY5" i="11"/>
  <c r="CC5" i="11"/>
  <c r="CL5" i="11"/>
  <c r="AW5" i="11"/>
  <c r="DC5" i="11"/>
  <c r="BX89" i="11"/>
  <c r="AD89" i="11"/>
  <c r="AA89" i="11"/>
  <c r="CH89" i="11"/>
  <c r="BJ89" i="11"/>
  <c r="V89" i="11"/>
  <c r="BI89" i="11"/>
  <c r="CZ89" i="11"/>
  <c r="BT89" i="11"/>
  <c r="CI89" i="11"/>
  <c r="W89" i="11"/>
  <c r="BM89" i="11"/>
  <c r="AY98" i="11"/>
  <c r="AR98" i="11"/>
  <c r="Q98" i="11"/>
  <c r="BZ98" i="11"/>
  <c r="BC98" i="11"/>
  <c r="AF98" i="11"/>
  <c r="BR98" i="11"/>
  <c r="CM98" i="11"/>
  <c r="CP98" i="11"/>
  <c r="X98" i="11"/>
  <c r="BY98" i="11"/>
  <c r="BV98" i="11"/>
  <c r="BN98" i="11"/>
  <c r="BW97" i="11"/>
  <c r="BN97" i="11"/>
  <c r="AA97" i="11"/>
  <c r="AO97" i="11"/>
  <c r="X97" i="11"/>
  <c r="F97" i="11"/>
  <c r="AL97" i="11"/>
  <c r="AX97" i="11"/>
  <c r="BY97" i="11"/>
  <c r="T97" i="11"/>
  <c r="BH97" i="11"/>
  <c r="AQ97" i="11"/>
  <c r="BG97" i="11"/>
  <c r="AY103" i="11"/>
  <c r="BP103" i="11"/>
  <c r="AN103" i="11"/>
  <c r="AB103" i="11"/>
  <c r="AW102" i="11"/>
  <c r="BN102" i="11"/>
  <c r="CI102" i="11"/>
  <c r="CQ102" i="11"/>
  <c r="CJ102" i="11"/>
  <c r="CN102" i="11"/>
  <c r="AR102" i="11"/>
  <c r="AQ102" i="11"/>
  <c r="CE102" i="11"/>
  <c r="DA102" i="11"/>
  <c r="V102" i="11"/>
  <c r="AV102" i="11"/>
  <c r="CX102" i="11"/>
  <c r="AB92" i="11"/>
  <c r="CF50" i="11"/>
  <c r="CM50" i="11"/>
  <c r="AH50" i="11"/>
  <c r="I50" i="11"/>
  <c r="AA50" i="11"/>
  <c r="AS50" i="11"/>
  <c r="BQ50" i="11"/>
  <c r="CR50" i="11"/>
  <c r="CO50" i="11"/>
  <c r="CN50" i="11"/>
  <c r="BW50" i="11"/>
  <c r="BZ50" i="11"/>
  <c r="BU50" i="11"/>
  <c r="DB74" i="11"/>
  <c r="AO74" i="11"/>
  <c r="BC74" i="11"/>
  <c r="BQ74" i="11"/>
  <c r="AF74" i="11"/>
  <c r="AU74" i="11"/>
  <c r="AZ74" i="11"/>
  <c r="X74" i="11"/>
  <c r="DC74" i="11"/>
  <c r="M74" i="11"/>
  <c r="CT74" i="11"/>
  <c r="N74" i="11"/>
  <c r="CG74" i="11"/>
  <c r="CB64" i="11"/>
  <c r="CM64" i="11"/>
  <c r="AP64" i="11"/>
  <c r="Q64" i="11"/>
  <c r="CU64" i="11"/>
  <c r="AD64" i="11"/>
  <c r="CA64" i="11"/>
  <c r="BT64" i="11"/>
  <c r="BK64" i="11"/>
  <c r="CW64" i="11"/>
  <c r="AG64" i="11"/>
  <c r="CS64" i="11"/>
  <c r="BN54" i="11"/>
  <c r="CP54" i="11"/>
  <c r="BT54" i="11"/>
  <c r="CJ54" i="11"/>
  <c r="BC54" i="11"/>
  <c r="BP54" i="11"/>
  <c r="E54" i="11"/>
  <c r="BR54" i="11"/>
  <c r="AB54" i="11"/>
  <c r="CH54" i="11"/>
  <c r="Y54" i="11"/>
  <c r="R54" i="11"/>
  <c r="BL54" i="11"/>
  <c r="BM4" i="11"/>
  <c r="W44" i="11"/>
  <c r="AW44" i="11"/>
  <c r="AA44" i="11"/>
  <c r="AG44" i="11"/>
  <c r="BT44" i="11"/>
  <c r="CO44" i="11"/>
  <c r="AU44" i="11"/>
  <c r="BE44" i="11"/>
  <c r="T44" i="11"/>
  <c r="U44" i="11"/>
  <c r="CS44" i="11"/>
  <c r="DB44" i="11"/>
  <c r="BP34" i="11"/>
  <c r="BK34" i="11"/>
  <c r="CQ34" i="11"/>
  <c r="W34" i="11"/>
  <c r="BN34" i="11"/>
  <c r="CO34" i="11"/>
  <c r="AH34" i="11"/>
  <c r="BW34" i="11"/>
  <c r="BR34" i="11"/>
  <c r="O34" i="11"/>
  <c r="Q34" i="11"/>
  <c r="BC34" i="11"/>
  <c r="AN34" i="11"/>
  <c r="CC24" i="11"/>
  <c r="AZ84" i="11"/>
  <c r="I84" i="11"/>
  <c r="AN84" i="11"/>
  <c r="AW84" i="11"/>
  <c r="BK84" i="11"/>
  <c r="CN84" i="11"/>
  <c r="CI84" i="11"/>
  <c r="DB84" i="11"/>
  <c r="BA84" i="11"/>
  <c r="CV84" i="11"/>
  <c r="AJ84" i="11"/>
  <c r="CZ84" i="11"/>
  <c r="AF84" i="11"/>
  <c r="D55" i="11"/>
  <c r="AL55" i="11"/>
  <c r="AQ55" i="11"/>
  <c r="N55" i="11"/>
  <c r="BQ55" i="11"/>
  <c r="BD55" i="11"/>
  <c r="BS55" i="11"/>
  <c r="F55" i="11"/>
  <c r="R55" i="11"/>
  <c r="CM55" i="11"/>
  <c r="CA55" i="11"/>
  <c r="CE55" i="11"/>
  <c r="AN55" i="11"/>
  <c r="CS4" i="11"/>
  <c r="D61" i="11"/>
  <c r="N75" i="11"/>
  <c r="BQ75" i="11"/>
  <c r="AT75" i="11"/>
  <c r="CO75" i="11"/>
  <c r="AV75" i="11"/>
  <c r="Q75" i="11"/>
  <c r="AX75" i="11"/>
  <c r="BP75" i="11"/>
  <c r="BL75" i="11"/>
  <c r="BH75" i="11"/>
  <c r="BD75" i="11"/>
  <c r="BG75" i="11"/>
  <c r="AZ75" i="11"/>
  <c r="Z103" i="11"/>
  <c r="R92" i="11"/>
  <c r="Q27" i="11"/>
  <c r="BW73" i="11"/>
  <c r="BP73" i="11"/>
  <c r="CT73" i="11"/>
  <c r="AJ73" i="11"/>
  <c r="BV73" i="11"/>
  <c r="CL73" i="11"/>
  <c r="AU73" i="11"/>
  <c r="W73" i="11"/>
  <c r="AK18" i="11"/>
  <c r="Z18" i="11"/>
  <c r="AL18" i="11"/>
  <c r="DB18" i="11"/>
  <c r="AR25" i="11"/>
  <c r="BH25" i="11"/>
  <c r="BQ25" i="11"/>
  <c r="AO25" i="11"/>
  <c r="CK25" i="11"/>
  <c r="CV25" i="11"/>
  <c r="AV25" i="11"/>
  <c r="CI25" i="11"/>
  <c r="CP25" i="11"/>
  <c r="CX25" i="11"/>
  <c r="CM25" i="11"/>
  <c r="N25" i="11"/>
  <c r="BV25" i="11"/>
  <c r="Z4" i="11"/>
  <c r="J62" i="11"/>
  <c r="BX62" i="11"/>
  <c r="BQ62" i="11"/>
  <c r="BP62" i="11"/>
  <c r="AG62" i="11"/>
  <c r="CA62" i="11"/>
  <c r="E62" i="11"/>
  <c r="BE62" i="11"/>
  <c r="Z62" i="11"/>
  <c r="AW62" i="11"/>
  <c r="BY62" i="11"/>
  <c r="F62" i="11"/>
  <c r="S62" i="11"/>
  <c r="CM4" i="11"/>
  <c r="D22" i="11"/>
  <c r="AQ103" i="11"/>
  <c r="AP52" i="11"/>
  <c r="AK105" i="11"/>
  <c r="CD105" i="11"/>
  <c r="Y105" i="11"/>
  <c r="CV105" i="11"/>
  <c r="K105" i="11"/>
  <c r="L105" i="11"/>
  <c r="AD105" i="11"/>
  <c r="CQ105" i="11"/>
  <c r="AG105" i="11"/>
  <c r="I105" i="11"/>
  <c r="CR105" i="11"/>
  <c r="BY105" i="11"/>
  <c r="AW105" i="11"/>
  <c r="BJ92" i="11"/>
  <c r="T87" i="11"/>
  <c r="AD24" i="11"/>
  <c r="CP68" i="11"/>
  <c r="N68" i="11"/>
  <c r="BI68" i="11"/>
  <c r="BZ68" i="11"/>
  <c r="AZ68" i="11"/>
  <c r="AY68" i="11"/>
  <c r="CG68" i="11"/>
  <c r="Y68" i="11"/>
  <c r="CF68" i="11"/>
  <c r="CL68" i="11"/>
  <c r="I68" i="11"/>
  <c r="H68" i="11"/>
  <c r="AA68" i="11"/>
  <c r="AN107" i="11"/>
  <c r="BK107" i="11"/>
  <c r="AU107" i="11"/>
  <c r="BN107" i="11"/>
  <c r="BF107" i="11"/>
  <c r="M107" i="11"/>
  <c r="BC107" i="11"/>
  <c r="CU107" i="11"/>
  <c r="CM107" i="11"/>
  <c r="BI107" i="11"/>
  <c r="BU107" i="11"/>
  <c r="AO107" i="11"/>
  <c r="AD107" i="11"/>
  <c r="BB26" i="11"/>
  <c r="R26" i="11"/>
  <c r="J26" i="11"/>
  <c r="CJ26" i="11"/>
  <c r="CT26" i="11"/>
  <c r="Z26" i="11"/>
  <c r="BY26" i="11"/>
  <c r="AY26" i="11"/>
  <c r="AV26" i="11"/>
  <c r="BV26" i="11"/>
  <c r="AO26" i="11"/>
  <c r="AI26" i="11"/>
  <c r="BI26" i="11"/>
  <c r="BX19" i="11"/>
  <c r="L19" i="11"/>
  <c r="BA19" i="11"/>
  <c r="DA19" i="11"/>
  <c r="BW19" i="11"/>
  <c r="DB19" i="11"/>
  <c r="CZ19" i="11"/>
  <c r="AP19" i="11"/>
  <c r="CT19" i="11"/>
  <c r="E19" i="11"/>
  <c r="AX19" i="11"/>
  <c r="CS19" i="11"/>
  <c r="AO19" i="11"/>
  <c r="AK7" i="11"/>
  <c r="V7" i="11"/>
  <c r="BY7" i="11"/>
  <c r="BX7" i="11"/>
  <c r="BQ7" i="11"/>
  <c r="BZ7" i="11"/>
  <c r="CS7" i="11"/>
  <c r="H7" i="11"/>
  <c r="AP7" i="11"/>
  <c r="AD7" i="11"/>
  <c r="CI7" i="11"/>
  <c r="AN7" i="11"/>
  <c r="I7" i="11"/>
  <c r="BZ35" i="11"/>
  <c r="AX35" i="11"/>
  <c r="AA35" i="11"/>
  <c r="BR35" i="11"/>
  <c r="CU35" i="11"/>
  <c r="CA35" i="11"/>
  <c r="BL35" i="11"/>
  <c r="V35" i="11"/>
  <c r="BI35" i="11"/>
  <c r="G35" i="11"/>
  <c r="CF35" i="11"/>
  <c r="I35" i="11"/>
  <c r="AU35" i="11"/>
  <c r="M69" i="11"/>
  <c r="AX69" i="11"/>
  <c r="AO69" i="11"/>
  <c r="BJ69" i="11"/>
  <c r="AT69" i="11"/>
  <c r="CA69" i="11"/>
  <c r="AQ69" i="11"/>
  <c r="BY69" i="11"/>
  <c r="CH69" i="11"/>
  <c r="CO69" i="11"/>
  <c r="AC69" i="11"/>
  <c r="AV69" i="11"/>
  <c r="BL78" i="11"/>
  <c r="CM78" i="11"/>
  <c r="L78" i="11"/>
  <c r="BK78" i="11"/>
  <c r="AU78" i="11"/>
  <c r="BH78" i="11"/>
  <c r="CT78" i="11"/>
  <c r="S78" i="11"/>
  <c r="AL78" i="11"/>
  <c r="AX78" i="11"/>
  <c r="CR78" i="11"/>
  <c r="BE78" i="11"/>
  <c r="AR78" i="11"/>
  <c r="CS79" i="11"/>
  <c r="BC79" i="11"/>
  <c r="CV79" i="11"/>
  <c r="CU79" i="11"/>
  <c r="CA79" i="11"/>
  <c r="BQ79" i="11"/>
  <c r="BB79" i="11"/>
  <c r="BU79" i="11"/>
  <c r="K79" i="11"/>
  <c r="AY79" i="11"/>
  <c r="Y79" i="11"/>
  <c r="BD79" i="11"/>
  <c r="T79" i="11"/>
  <c r="AC15" i="11"/>
  <c r="U15" i="11"/>
  <c r="R15" i="11"/>
  <c r="CY15" i="11"/>
  <c r="BU15" i="11"/>
  <c r="AN15" i="11"/>
  <c r="BE15" i="11"/>
  <c r="AS15" i="11"/>
  <c r="E15" i="11"/>
  <c r="AG15" i="11"/>
  <c r="CR15" i="11"/>
  <c r="W15" i="11"/>
  <c r="N61" i="11"/>
  <c r="CZ61" i="11"/>
  <c r="AY61" i="11"/>
  <c r="BV61" i="11"/>
  <c r="CY61" i="11"/>
  <c r="BT61" i="11"/>
  <c r="CO61" i="11"/>
  <c r="AH61" i="11"/>
  <c r="L61" i="11"/>
  <c r="W61" i="11"/>
  <c r="AK61" i="11"/>
  <c r="CR61" i="11"/>
  <c r="CC61" i="11"/>
  <c r="BR16" i="11"/>
  <c r="BA16" i="11"/>
  <c r="J16" i="11"/>
  <c r="M16" i="11"/>
  <c r="AU16" i="11"/>
  <c r="BG16" i="11"/>
  <c r="CM16" i="11"/>
  <c r="CB16" i="11"/>
  <c r="G16" i="11"/>
  <c r="L16" i="11"/>
  <c r="BT16" i="11"/>
  <c r="AD16" i="11"/>
  <c r="BZ16" i="11"/>
  <c r="BL58" i="11"/>
  <c r="DA58" i="11"/>
  <c r="U58" i="11"/>
  <c r="BF58" i="11"/>
  <c r="AI58" i="11"/>
  <c r="AQ58" i="11"/>
  <c r="AZ58" i="11"/>
  <c r="BA58" i="11"/>
  <c r="AU58" i="11"/>
  <c r="Y58" i="11"/>
  <c r="CY58" i="11"/>
  <c r="AV58" i="11"/>
  <c r="CE58" i="11"/>
  <c r="AA4" i="11"/>
  <c r="BI70" i="11"/>
  <c r="CL70" i="11"/>
  <c r="H70" i="11"/>
  <c r="AR70" i="11"/>
  <c r="AJ70" i="11"/>
  <c r="AZ70" i="11"/>
  <c r="CX70" i="11"/>
  <c r="BW70" i="11"/>
  <c r="BY70" i="11"/>
  <c r="Z70" i="11"/>
  <c r="AI70" i="11"/>
  <c r="Y70" i="11"/>
  <c r="AX70" i="11"/>
  <c r="BZ49" i="11"/>
  <c r="CT49" i="11"/>
  <c r="CJ49" i="11"/>
  <c r="BT49" i="11"/>
  <c r="R49" i="11"/>
  <c r="BB49" i="11"/>
  <c r="BE49" i="11"/>
  <c r="AU49" i="11"/>
  <c r="Y49" i="11"/>
  <c r="CH49" i="11"/>
  <c r="CY49" i="11"/>
  <c r="CW49" i="11"/>
  <c r="CR49" i="11"/>
  <c r="DC38" i="11"/>
  <c r="BE38" i="11"/>
  <c r="F38" i="11"/>
  <c r="AK38" i="11"/>
  <c r="CZ38" i="11"/>
  <c r="CJ38" i="11"/>
  <c r="BF38" i="11"/>
  <c r="AO38" i="11"/>
  <c r="R38" i="11"/>
  <c r="CG38" i="11"/>
  <c r="CK38" i="11"/>
  <c r="AQ38" i="11"/>
  <c r="CU38" i="11"/>
  <c r="BC4" i="11"/>
  <c r="Q4" i="11"/>
  <c r="D20" i="11"/>
  <c r="G103" i="11"/>
  <c r="AG92" i="11"/>
  <c r="CD40" i="11"/>
  <c r="K40" i="11"/>
  <c r="AB40" i="11"/>
  <c r="BE40" i="11"/>
  <c r="L40" i="11"/>
  <c r="AW40" i="11"/>
  <c r="AA40" i="11"/>
  <c r="AM40" i="11"/>
  <c r="BR40" i="11"/>
  <c r="AY40" i="11"/>
  <c r="BT40" i="11"/>
  <c r="BS40" i="11"/>
  <c r="BO40" i="11"/>
  <c r="CV87" i="11"/>
  <c r="AL71" i="11"/>
  <c r="AG71" i="11"/>
  <c r="I71" i="11"/>
  <c r="AQ71" i="11"/>
  <c r="G71" i="11"/>
  <c r="CM71" i="11"/>
  <c r="BR71" i="11"/>
  <c r="BJ71" i="11"/>
  <c r="F71" i="11"/>
  <c r="AM71" i="11"/>
  <c r="M71" i="11"/>
  <c r="T71" i="11"/>
  <c r="BX71" i="11"/>
  <c r="N24" i="11"/>
  <c r="CU96" i="11"/>
  <c r="CD96" i="11"/>
  <c r="K96" i="11"/>
  <c r="AN96" i="11"/>
  <c r="CL96" i="11"/>
  <c r="L96" i="11"/>
  <c r="CS96" i="11"/>
  <c r="AC96" i="11"/>
  <c r="DA96" i="11"/>
  <c r="AD96" i="11"/>
  <c r="BQ96" i="11"/>
  <c r="AA96" i="11"/>
  <c r="BK96" i="11"/>
  <c r="N104" i="11"/>
  <c r="Y104" i="11"/>
  <c r="AE104" i="11"/>
  <c r="CL104" i="11"/>
  <c r="BM104" i="11"/>
  <c r="AM104" i="11"/>
  <c r="CT104" i="11"/>
  <c r="CE104" i="11"/>
  <c r="U104" i="11"/>
  <c r="BG104" i="11"/>
  <c r="BC104" i="11"/>
  <c r="BP104" i="11"/>
  <c r="AH41" i="11"/>
  <c r="CQ41" i="11"/>
  <c r="CS41" i="11"/>
  <c r="AY41" i="11"/>
  <c r="CL41" i="11"/>
  <c r="W41" i="11"/>
  <c r="AN41" i="11"/>
  <c r="H41" i="11"/>
  <c r="AS41" i="11"/>
  <c r="BO41" i="11"/>
  <c r="AF41" i="11"/>
  <c r="G41" i="11"/>
  <c r="BP41" i="11"/>
  <c r="CB51" i="11"/>
  <c r="CC51" i="11"/>
  <c r="CE51" i="11"/>
  <c r="BE51" i="11"/>
  <c r="AB51" i="11"/>
  <c r="CJ51" i="11"/>
  <c r="CG51" i="11"/>
  <c r="BQ51" i="11"/>
  <c r="BI51" i="11"/>
  <c r="BW51" i="11"/>
  <c r="AA51" i="11"/>
  <c r="BZ51" i="11"/>
  <c r="J10" i="11"/>
  <c r="CS10" i="11"/>
  <c r="O10" i="11"/>
  <c r="AS10" i="11"/>
  <c r="G10" i="11"/>
  <c r="AQ10" i="11"/>
  <c r="F10" i="11"/>
  <c r="CK10" i="11"/>
  <c r="BO10" i="11"/>
  <c r="BG10" i="11"/>
  <c r="BM10" i="11"/>
  <c r="CO10" i="11"/>
  <c r="CJ52" i="11"/>
  <c r="Z52" i="11"/>
  <c r="DC52" i="11"/>
  <c r="BB52" i="11"/>
  <c r="BT52" i="11"/>
  <c r="L52" i="11"/>
  <c r="Y52" i="11"/>
  <c r="BL52" i="11"/>
  <c r="BM52" i="11"/>
  <c r="S52" i="11"/>
  <c r="AN52" i="11"/>
  <c r="O52" i="11"/>
  <c r="V52" i="11"/>
  <c r="CR47" i="11"/>
  <c r="CG47" i="11"/>
  <c r="AW47" i="11"/>
  <c r="AK47" i="11"/>
  <c r="AL47" i="11"/>
  <c r="CL47" i="11"/>
  <c r="BV47" i="11"/>
  <c r="AM47" i="11"/>
  <c r="CE47" i="11"/>
  <c r="L47" i="11"/>
  <c r="AG47" i="11"/>
  <c r="CD47" i="11"/>
  <c r="CW47" i="11"/>
  <c r="AU106" i="11"/>
  <c r="AC106" i="11"/>
  <c r="AS106" i="11"/>
  <c r="CY106" i="11"/>
  <c r="X106" i="11"/>
  <c r="S106" i="11"/>
  <c r="CT106" i="11"/>
  <c r="BM106" i="11"/>
  <c r="BL106" i="11"/>
  <c r="AQ106" i="11"/>
  <c r="AH106" i="11"/>
  <c r="AG106" i="11"/>
  <c r="J106" i="11"/>
  <c r="AH46" i="11"/>
  <c r="BM46" i="11"/>
  <c r="BP46" i="11"/>
  <c r="AP46" i="11"/>
  <c r="U46" i="11"/>
  <c r="DB46" i="11"/>
  <c r="AD46" i="11"/>
  <c r="AS46" i="11"/>
  <c r="N46" i="11"/>
  <c r="BR46" i="11"/>
  <c r="BK46" i="11"/>
  <c r="CS56" i="11"/>
  <c r="BV56" i="11"/>
  <c r="CR56" i="11"/>
  <c r="BD56" i="11"/>
  <c r="AD56" i="11"/>
  <c r="AM56" i="11"/>
  <c r="CC56" i="11"/>
  <c r="CB56" i="11"/>
  <c r="AC56" i="11"/>
  <c r="BP56" i="11"/>
  <c r="CT56" i="11"/>
  <c r="AV56" i="11"/>
  <c r="DB56" i="11"/>
  <c r="CE33" i="11"/>
  <c r="Z33" i="11"/>
  <c r="BJ33" i="11"/>
  <c r="CU33" i="11"/>
  <c r="AI33" i="11"/>
  <c r="AE33" i="11"/>
  <c r="O33" i="11"/>
  <c r="AY33" i="11"/>
  <c r="AO33" i="11"/>
  <c r="AC33" i="11"/>
  <c r="X33" i="11"/>
  <c r="BQ33" i="11"/>
  <c r="AC6" i="11"/>
  <c r="X6" i="11"/>
  <c r="CU6" i="11"/>
  <c r="AO6" i="11"/>
  <c r="BP6" i="11"/>
  <c r="AL6" i="11"/>
  <c r="U6" i="11"/>
  <c r="BK6" i="11"/>
  <c r="AF6" i="11"/>
  <c r="CZ6" i="11"/>
  <c r="AX6" i="11"/>
  <c r="BX6" i="11"/>
  <c r="DC6" i="11"/>
  <c r="AE93" i="11"/>
  <c r="CL93" i="11"/>
  <c r="AC93" i="11"/>
  <c r="AF93" i="11"/>
  <c r="BQ93" i="11"/>
  <c r="BY93" i="11"/>
  <c r="AG93" i="11"/>
  <c r="W93" i="11"/>
  <c r="U93" i="11"/>
  <c r="AD93" i="11"/>
  <c r="CP93" i="11"/>
  <c r="CY93" i="11"/>
  <c r="AD4" i="11"/>
  <c r="BG103" i="11"/>
  <c r="BT11" i="11"/>
  <c r="BP11" i="11"/>
  <c r="AE11" i="11"/>
  <c r="CP11" i="11"/>
  <c r="BA11" i="11"/>
  <c r="AO11" i="11"/>
  <c r="M11" i="11"/>
  <c r="AQ11" i="11"/>
  <c r="CU11" i="11"/>
  <c r="AN11" i="11"/>
  <c r="X11" i="11"/>
  <c r="L11" i="11"/>
  <c r="BE11" i="11"/>
  <c r="S13" i="11"/>
  <c r="AA13" i="11"/>
  <c r="CA13" i="11"/>
  <c r="CV13" i="11"/>
  <c r="CE13" i="11"/>
  <c r="CN13" i="11"/>
  <c r="BK13" i="11"/>
  <c r="AW13" i="11"/>
  <c r="V13" i="11"/>
  <c r="AY13" i="11"/>
  <c r="BR13" i="11"/>
  <c r="CP13" i="11"/>
  <c r="Q13" i="11"/>
  <c r="CP27" i="11"/>
  <c r="AY24" i="11"/>
  <c r="BL100" i="11"/>
  <c r="AL100" i="11"/>
  <c r="N100" i="11"/>
  <c r="W100" i="11"/>
  <c r="CW100" i="11"/>
  <c r="BO100" i="11"/>
  <c r="G100" i="11"/>
  <c r="CK100" i="11"/>
  <c r="AJ100" i="11"/>
  <c r="AX100" i="11"/>
  <c r="AT100" i="11"/>
  <c r="BU100" i="11"/>
  <c r="Q100" i="11"/>
  <c r="BD5" i="11"/>
  <c r="CZ5" i="11"/>
  <c r="AM5" i="11"/>
  <c r="AQ5" i="11"/>
  <c r="AT5" i="11"/>
  <c r="CQ5" i="11"/>
  <c r="CE5" i="11"/>
  <c r="T5" i="11"/>
  <c r="CR5" i="11"/>
  <c r="R5" i="11"/>
  <c r="BN5" i="11"/>
  <c r="BI5" i="11"/>
  <c r="CX89" i="11"/>
  <c r="CF89" i="11"/>
  <c r="AY89" i="11"/>
  <c r="AX89" i="11"/>
  <c r="BP89" i="11"/>
  <c r="BR89" i="11"/>
  <c r="CW26" i="11"/>
  <c r="BD26" i="11"/>
  <c r="BJ26" i="11"/>
  <c r="BU19" i="11"/>
  <c r="Z19" i="11"/>
  <c r="CH19" i="11"/>
  <c r="CV19" i="11"/>
  <c r="Y19" i="11"/>
  <c r="BS19" i="11"/>
  <c r="N19" i="11"/>
  <c r="BZ19" i="11"/>
  <c r="CB19" i="11"/>
  <c r="CL19" i="11"/>
  <c r="BY19" i="11"/>
  <c r="AI19" i="11"/>
  <c r="AW19" i="11"/>
  <c r="BH7" i="11"/>
  <c r="CL7" i="11"/>
  <c r="Q7" i="11"/>
  <c r="BU7" i="11"/>
  <c r="AS7" i="11"/>
  <c r="Z7" i="11"/>
  <c r="Y7" i="11"/>
  <c r="AY7" i="11"/>
  <c r="AO7" i="11"/>
  <c r="BB7" i="11"/>
  <c r="BV7" i="11"/>
  <c r="U7" i="11"/>
  <c r="AU7" i="11"/>
  <c r="CK35" i="11"/>
  <c r="AV35" i="11"/>
  <c r="Q35" i="11"/>
  <c r="AM35" i="11"/>
  <c r="CH35" i="11"/>
  <c r="BC35" i="11"/>
  <c r="AR35" i="11"/>
  <c r="CO35" i="11"/>
  <c r="BP35" i="11"/>
  <c r="AB35" i="11"/>
  <c r="BK35" i="11"/>
  <c r="AP35" i="11"/>
  <c r="CR69" i="11"/>
  <c r="CZ69" i="11"/>
  <c r="BC69" i="11"/>
  <c r="T69" i="11"/>
  <c r="BD69" i="11"/>
  <c r="H69" i="11"/>
  <c r="AB69" i="11"/>
  <c r="AZ69" i="11"/>
  <c r="BM69" i="11"/>
  <c r="AH69" i="11"/>
  <c r="BT69" i="11"/>
  <c r="S69" i="11"/>
  <c r="BO78" i="11"/>
  <c r="BX78" i="11"/>
  <c r="BP78" i="11"/>
  <c r="AV78" i="11"/>
  <c r="R78" i="11"/>
  <c r="AH78" i="11"/>
  <c r="AM78" i="11"/>
  <c r="BB78" i="11"/>
  <c r="BW78" i="11"/>
  <c r="CW78" i="11"/>
  <c r="CX78" i="11"/>
  <c r="AC78" i="11"/>
  <c r="CQ78" i="11"/>
  <c r="CR79" i="11"/>
  <c r="BW79" i="11"/>
  <c r="G79" i="11"/>
  <c r="BA79" i="11"/>
  <c r="J79" i="11"/>
  <c r="M79" i="11"/>
  <c r="AF79" i="11"/>
  <c r="BZ79" i="11"/>
  <c r="AD79" i="11"/>
  <c r="CM79" i="11"/>
  <c r="AJ79" i="11"/>
  <c r="H79" i="11"/>
  <c r="W79" i="11"/>
  <c r="CD15" i="11"/>
  <c r="AX15" i="11"/>
  <c r="AK15" i="11"/>
  <c r="BH15" i="11"/>
  <c r="BM15" i="11"/>
  <c r="AZ15" i="11"/>
  <c r="BI15" i="11"/>
  <c r="CJ15" i="11"/>
  <c r="AO15" i="11"/>
  <c r="BF15" i="11"/>
  <c r="CH15" i="11"/>
  <c r="J15" i="11"/>
  <c r="BB61" i="11"/>
  <c r="BE61" i="11"/>
  <c r="CV61" i="11"/>
  <c r="AF61" i="11"/>
  <c r="BM61" i="11"/>
  <c r="DA61" i="11"/>
  <c r="AR61" i="11"/>
  <c r="CD61" i="11"/>
  <c r="BJ61" i="11"/>
  <c r="BG61" i="11"/>
  <c r="AG61" i="11"/>
  <c r="O61" i="11"/>
  <c r="AA16" i="11"/>
  <c r="BY16" i="11"/>
  <c r="BO16" i="11"/>
  <c r="CO16" i="11"/>
  <c r="BD16" i="11"/>
  <c r="CU16" i="11"/>
  <c r="Q16" i="11"/>
  <c r="BN16" i="11"/>
  <c r="BV16" i="11"/>
  <c r="CT16" i="11"/>
  <c r="CV16" i="11"/>
  <c r="E16" i="11"/>
  <c r="BW16" i="11"/>
  <c r="CZ58" i="11"/>
  <c r="BV58" i="11"/>
  <c r="BZ58" i="11"/>
  <c r="DB58" i="11"/>
  <c r="BH58" i="11"/>
  <c r="AY58" i="11"/>
  <c r="BJ58" i="11"/>
  <c r="CI58" i="11"/>
  <c r="BG58" i="11"/>
  <c r="CA58" i="11"/>
  <c r="O58" i="11"/>
  <c r="X58" i="11"/>
  <c r="O70" i="11"/>
  <c r="J70" i="11"/>
  <c r="AC70" i="11"/>
  <c r="BB70" i="11"/>
  <c r="AK70" i="11"/>
  <c r="F70" i="11"/>
  <c r="BX70" i="11"/>
  <c r="AG70" i="11"/>
  <c r="BE70" i="11"/>
  <c r="DA70" i="11"/>
  <c r="BD70" i="11"/>
  <c r="CE70" i="11"/>
  <c r="DB70" i="11"/>
  <c r="CE103" i="11"/>
  <c r="AP49" i="11"/>
  <c r="BH49" i="11"/>
  <c r="CF49" i="11"/>
  <c r="BJ49" i="11"/>
  <c r="AE49" i="11"/>
  <c r="L49" i="11"/>
  <c r="W49" i="11"/>
  <c r="CS49" i="11"/>
  <c r="BA49" i="11"/>
  <c r="CG49" i="11"/>
  <c r="N49" i="11"/>
  <c r="AT49" i="11"/>
  <c r="CA49" i="11"/>
  <c r="V38" i="11"/>
  <c r="AJ38" i="11"/>
  <c r="BK38" i="11"/>
  <c r="BP38" i="11"/>
  <c r="H38" i="11"/>
  <c r="CS38" i="11"/>
  <c r="BY38" i="11"/>
  <c r="BG38" i="11"/>
  <c r="BZ38" i="11"/>
  <c r="CN38" i="11"/>
  <c r="AT38" i="11"/>
  <c r="CQ38" i="11"/>
  <c r="E38" i="11"/>
  <c r="BW4" i="11"/>
  <c r="AW4" i="11"/>
  <c r="D71" i="11"/>
  <c r="CZ103" i="11"/>
  <c r="CE92" i="11"/>
  <c r="BX40" i="11"/>
  <c r="BA40" i="11"/>
  <c r="BW40" i="11"/>
  <c r="W40" i="11"/>
  <c r="CB40" i="11"/>
  <c r="S40" i="11"/>
  <c r="DB40" i="11"/>
  <c r="CI40" i="11"/>
  <c r="CO40" i="11"/>
  <c r="M40" i="11"/>
  <c r="AK40" i="11"/>
  <c r="BG40" i="11"/>
  <c r="CQ40" i="11"/>
  <c r="AX87" i="11"/>
  <c r="BD71" i="11"/>
  <c r="CS71" i="11"/>
  <c r="AU71" i="11"/>
  <c r="BY71" i="11"/>
  <c r="R71" i="11"/>
  <c r="CY71" i="11"/>
  <c r="Z71" i="11"/>
  <c r="BP71" i="11"/>
  <c r="AC71" i="11"/>
  <c r="AT71" i="11"/>
  <c r="CP71" i="11"/>
  <c r="AF71" i="11"/>
  <c r="CU71" i="11"/>
  <c r="BQ24" i="11"/>
  <c r="CI96" i="11"/>
  <c r="AI96" i="11"/>
  <c r="AS96" i="11"/>
  <c r="AB96" i="11"/>
  <c r="DB96" i="11"/>
  <c r="AF96" i="11"/>
  <c r="CP96" i="11"/>
  <c r="BU96" i="11"/>
  <c r="CJ96" i="11"/>
  <c r="BC96" i="11"/>
  <c r="CY96" i="11"/>
  <c r="G96" i="11"/>
  <c r="J104" i="11"/>
  <c r="T104" i="11"/>
  <c r="CQ104" i="11"/>
  <c r="AI104" i="11"/>
  <c r="DB104" i="11"/>
  <c r="X104" i="11"/>
  <c r="AH104" i="11"/>
  <c r="V104" i="11"/>
  <c r="BY104" i="11"/>
  <c r="CP104" i="11"/>
  <c r="AJ104" i="11"/>
  <c r="CU104" i="11"/>
  <c r="CE41" i="11"/>
  <c r="AO41" i="11"/>
  <c r="AB41" i="11"/>
  <c r="CO41" i="11"/>
  <c r="CJ41" i="11"/>
  <c r="DC41" i="11"/>
  <c r="BW41" i="11"/>
  <c r="L41" i="11"/>
  <c r="CB41" i="11"/>
  <c r="AT41" i="11"/>
  <c r="AE41" i="11"/>
  <c r="CH41" i="11"/>
  <c r="AU41" i="11"/>
  <c r="CD51" i="11"/>
  <c r="AG51" i="11"/>
  <c r="DB51" i="11"/>
  <c r="BB51" i="11"/>
  <c r="AS51" i="11"/>
  <c r="AV51" i="11"/>
  <c r="CV51" i="11"/>
  <c r="DA51" i="11"/>
  <c r="J51" i="11"/>
  <c r="CR51" i="11"/>
  <c r="CW51" i="11"/>
  <c r="AZ51" i="11"/>
  <c r="BY10" i="11"/>
  <c r="AE10" i="11"/>
  <c r="CV10" i="11"/>
  <c r="AH10" i="11"/>
  <c r="DC10" i="11"/>
  <c r="AN10" i="11"/>
  <c r="AA10" i="11"/>
  <c r="AC10" i="11"/>
  <c r="BZ10" i="11"/>
  <c r="BR10" i="11"/>
  <c r="BH10" i="11"/>
  <c r="BT10" i="11"/>
  <c r="X10" i="11"/>
  <c r="CB52" i="11"/>
  <c r="AB52" i="11"/>
  <c r="CW52" i="11"/>
  <c r="BW52" i="11"/>
  <c r="AD52" i="11"/>
  <c r="AC52" i="11"/>
  <c r="BP52" i="11"/>
  <c r="BA52" i="11"/>
  <c r="AE52" i="11"/>
  <c r="N52" i="11"/>
  <c r="BU52" i="11"/>
  <c r="AZ52" i="11"/>
  <c r="Q52" i="11"/>
  <c r="BK47" i="11"/>
  <c r="BM47" i="11"/>
  <c r="M47" i="11"/>
  <c r="BD47" i="11"/>
  <c r="AB47" i="11"/>
  <c r="AT47" i="11"/>
  <c r="BX47" i="11"/>
  <c r="Y47" i="11"/>
  <c r="CY47" i="11"/>
  <c r="R47" i="11"/>
  <c r="BT47" i="11"/>
  <c r="CM47" i="11"/>
  <c r="DA47" i="11"/>
  <c r="BI106" i="11"/>
  <c r="CN106" i="11"/>
  <c r="CO106" i="11"/>
  <c r="BU106" i="11"/>
  <c r="AD106" i="11"/>
  <c r="BP106" i="11"/>
  <c r="AW106" i="11"/>
  <c r="BX106" i="11"/>
  <c r="CE106" i="11"/>
  <c r="BE106" i="11"/>
  <c r="AN106" i="11"/>
  <c r="CH106" i="11"/>
  <c r="BO46" i="11"/>
  <c r="AW46" i="11"/>
  <c r="CD46" i="11"/>
  <c r="CV46" i="11"/>
  <c r="O46" i="11"/>
  <c r="BQ46" i="11"/>
  <c r="AL46" i="11"/>
  <c r="I46" i="11"/>
  <c r="Q46" i="11"/>
  <c r="CE46" i="11"/>
  <c r="CF46" i="11"/>
  <c r="BF46" i="11"/>
  <c r="CZ56" i="11"/>
  <c r="U56" i="11"/>
  <c r="AY56" i="11"/>
  <c r="CL56" i="11"/>
  <c r="BK56" i="11"/>
  <c r="CJ56" i="11"/>
  <c r="AR56" i="11"/>
  <c r="AX56" i="11"/>
  <c r="Z56" i="11"/>
  <c r="BO56" i="11"/>
  <c r="F56" i="11"/>
  <c r="BY56" i="11"/>
  <c r="AK56" i="11"/>
  <c r="BA33" i="11"/>
  <c r="H33" i="11"/>
  <c r="AR33" i="11"/>
  <c r="AB33" i="11"/>
  <c r="BS33" i="11"/>
  <c r="CB33" i="11"/>
  <c r="CN33" i="11"/>
  <c r="U33" i="11"/>
  <c r="AJ33" i="11"/>
  <c r="BM33" i="11"/>
  <c r="N33" i="11"/>
  <c r="Q33" i="11"/>
  <c r="BH6" i="11"/>
  <c r="BL6" i="11"/>
  <c r="M6" i="11"/>
  <c r="T6" i="11"/>
  <c r="J6" i="11"/>
  <c r="AN6" i="11"/>
  <c r="BO6" i="11"/>
  <c r="BJ6" i="11"/>
  <c r="DA6" i="11"/>
  <c r="AH6" i="11"/>
  <c r="AG6" i="11"/>
  <c r="CY6" i="11"/>
  <c r="BZ6" i="11"/>
  <c r="AW93" i="11"/>
  <c r="BF93" i="11"/>
  <c r="AU93" i="11"/>
  <c r="V93" i="11"/>
  <c r="T93" i="11"/>
  <c r="CA93" i="11"/>
  <c r="BU93" i="11"/>
  <c r="L93" i="11"/>
  <c r="BJ93" i="11"/>
  <c r="Z93" i="11"/>
  <c r="BZ93" i="11"/>
  <c r="BL93" i="11"/>
  <c r="AH4" i="11"/>
  <c r="AJ103" i="11"/>
  <c r="J11" i="11"/>
  <c r="Z11" i="11"/>
  <c r="BK11" i="11"/>
  <c r="AD11" i="11"/>
  <c r="E11" i="11"/>
  <c r="CQ11" i="11"/>
  <c r="T11" i="11"/>
  <c r="DC11" i="11"/>
  <c r="BB11" i="11"/>
  <c r="AP11" i="11"/>
  <c r="CC11" i="11"/>
  <c r="AC11" i="11"/>
  <c r="AT11" i="11"/>
  <c r="BJ13" i="11"/>
  <c r="U13" i="11"/>
  <c r="H13" i="11"/>
  <c r="CD13" i="11"/>
  <c r="AV13" i="11"/>
  <c r="AK13" i="11"/>
  <c r="BP13" i="11"/>
  <c r="CY13" i="11"/>
  <c r="BG13" i="11"/>
  <c r="AR13" i="11"/>
  <c r="BX13" i="11"/>
  <c r="G13" i="11"/>
  <c r="BJ87" i="11"/>
  <c r="CM95" i="11"/>
  <c r="I100" i="11"/>
  <c r="CP100" i="11"/>
  <c r="CH100" i="11"/>
  <c r="BD100" i="11"/>
  <c r="BM100" i="11"/>
  <c r="BW100" i="11"/>
  <c r="BQ100" i="11"/>
  <c r="CY100" i="11"/>
  <c r="CX100" i="11"/>
  <c r="AG100" i="11"/>
  <c r="Z100" i="11"/>
  <c r="AL5" i="11"/>
  <c r="CB5" i="11"/>
  <c r="CM5" i="11"/>
  <c r="CI5" i="11"/>
  <c r="BT5" i="11"/>
  <c r="AN5" i="11"/>
  <c r="BA5" i="11"/>
  <c r="CD5" i="11"/>
  <c r="CP5" i="11"/>
  <c r="F5" i="11"/>
  <c r="CO5" i="11"/>
  <c r="CU5" i="11"/>
  <c r="X5" i="11"/>
  <c r="AE89" i="11"/>
  <c r="DC89" i="11"/>
  <c r="BF89" i="11"/>
  <c r="CB89" i="11"/>
  <c r="CC89" i="11"/>
  <c r="CV89" i="11"/>
  <c r="AC89" i="11"/>
  <c r="AB89" i="11"/>
  <c r="K89" i="11"/>
  <c r="CL89" i="11"/>
  <c r="BH89" i="11"/>
  <c r="BE89" i="11"/>
  <c r="BU89" i="11"/>
  <c r="CL98" i="11"/>
  <c r="G98" i="11"/>
  <c r="BL98" i="11"/>
  <c r="BE98" i="11"/>
  <c r="AI98" i="11"/>
  <c r="CA98" i="11"/>
  <c r="AN98" i="11"/>
  <c r="BJ98" i="11"/>
  <c r="AA98" i="11"/>
  <c r="O98" i="11"/>
  <c r="CY98" i="11"/>
  <c r="BP98" i="11"/>
  <c r="T98" i="11"/>
  <c r="AD97" i="11"/>
  <c r="BJ97" i="11"/>
  <c r="DA97" i="11"/>
  <c r="AC97" i="11"/>
  <c r="AT97" i="11"/>
  <c r="CR97" i="11"/>
  <c r="CJ97" i="11"/>
  <c r="AK97" i="11"/>
  <c r="BF97" i="11"/>
  <c r="AW97" i="11"/>
  <c r="BS97" i="11"/>
  <c r="BT97" i="11"/>
  <c r="CF97" i="11"/>
  <c r="CG103" i="11"/>
  <c r="CT103" i="11"/>
  <c r="CV103" i="11"/>
  <c r="AX103" i="11"/>
  <c r="X102" i="11"/>
  <c r="S102" i="11"/>
  <c r="K102" i="11"/>
  <c r="BE102" i="11"/>
  <c r="CA102" i="11"/>
  <c r="AK102" i="11"/>
  <c r="BF102" i="11"/>
  <c r="CR102" i="11"/>
  <c r="CY102" i="11"/>
  <c r="BS102" i="11"/>
  <c r="BZ102" i="11"/>
  <c r="AN102" i="11"/>
  <c r="CH18" i="11"/>
  <c r="E18" i="11"/>
  <c r="CX18" i="11"/>
  <c r="CQ25" i="11"/>
  <c r="AL25" i="11"/>
  <c r="BK25" i="11"/>
  <c r="CG25" i="11"/>
  <c r="CU25" i="11"/>
  <c r="DB25" i="11"/>
  <c r="CJ25" i="11"/>
  <c r="Q25" i="11"/>
  <c r="BS25" i="11"/>
  <c r="AU25" i="11"/>
  <c r="CC25" i="11"/>
  <c r="AT25" i="11"/>
  <c r="AG25" i="11"/>
  <c r="BZ92" i="11"/>
  <c r="CU62" i="11"/>
  <c r="G62" i="11"/>
  <c r="CT62" i="11"/>
  <c r="AD62" i="11"/>
  <c r="L62" i="11"/>
  <c r="M62" i="11"/>
  <c r="CC62" i="11"/>
  <c r="BH62" i="11"/>
  <c r="AT62" i="11"/>
  <c r="CM62" i="11"/>
  <c r="I62" i="11"/>
  <c r="BI62" i="11"/>
  <c r="AX62" i="11"/>
  <c r="M4" i="11"/>
  <c r="D69" i="11"/>
  <c r="AZ103" i="11"/>
  <c r="AP33" i="11"/>
  <c r="CX105" i="11"/>
  <c r="AI105" i="11"/>
  <c r="S105" i="11"/>
  <c r="AB105" i="11"/>
  <c r="BL105" i="11"/>
  <c r="BM105" i="11"/>
  <c r="O105" i="11"/>
  <c r="BP105" i="11"/>
  <c r="AV105" i="11"/>
  <c r="AS105" i="11"/>
  <c r="M105" i="11"/>
  <c r="G105" i="11"/>
  <c r="BM92" i="11"/>
  <c r="BE27" i="11"/>
  <c r="BN87" i="11"/>
  <c r="CA24" i="11"/>
  <c r="BG68" i="11"/>
  <c r="AD68" i="11"/>
  <c r="AN68" i="11"/>
  <c r="BS68" i="11"/>
  <c r="AC68" i="11"/>
  <c r="U68" i="11"/>
  <c r="DC68" i="11"/>
  <c r="CB68" i="11"/>
  <c r="CE68" i="11"/>
  <c r="AH68" i="11"/>
  <c r="BR68" i="11"/>
  <c r="AU68" i="11"/>
  <c r="CI68" i="11"/>
  <c r="AQ107" i="11"/>
  <c r="BO107" i="11"/>
  <c r="BY107" i="11"/>
  <c r="BT107" i="11"/>
  <c r="F107" i="11"/>
  <c r="V107" i="11"/>
  <c r="CK107" i="11"/>
  <c r="CY107" i="11"/>
  <c r="BP107" i="11"/>
  <c r="BM107" i="11"/>
  <c r="CO107" i="11"/>
  <c r="AB107" i="11"/>
  <c r="BQ26" i="11"/>
  <c r="BG26" i="11"/>
  <c r="AD26" i="11"/>
  <c r="BF26" i="11"/>
  <c r="BK26" i="11"/>
  <c r="BU26" i="11"/>
  <c r="BX26" i="11"/>
  <c r="AN26" i="11"/>
  <c r="BH26" i="11"/>
  <c r="N26" i="11"/>
  <c r="CG26" i="11"/>
  <c r="BW26" i="11"/>
  <c r="DC19" i="11"/>
  <c r="CX19" i="11"/>
  <c r="BV19" i="11"/>
  <c r="U19" i="11"/>
  <c r="CM19" i="11"/>
  <c r="BJ19" i="11"/>
  <c r="CA19" i="11"/>
  <c r="AE19" i="11"/>
  <c r="CF19" i="11"/>
  <c r="X19" i="11"/>
  <c r="AY19" i="11"/>
  <c r="S19" i="11"/>
  <c r="AV19" i="11"/>
  <c r="CV7" i="11"/>
  <c r="CP7" i="11"/>
  <c r="CN7" i="11"/>
  <c r="AH7" i="11"/>
  <c r="T7" i="11"/>
  <c r="AT7" i="11"/>
  <c r="CB7" i="11"/>
  <c r="CC7" i="11"/>
  <c r="AI7" i="11"/>
  <c r="CO7" i="11"/>
  <c r="G7" i="11"/>
  <c r="BW7" i="11"/>
  <c r="BN7" i="11"/>
  <c r="AW35" i="11"/>
  <c r="CS35" i="11"/>
  <c r="AT35" i="11"/>
  <c r="CI35" i="11"/>
  <c r="AE35" i="11"/>
  <c r="BV35" i="11"/>
  <c r="AJ35" i="11"/>
  <c r="CG35" i="11"/>
  <c r="H35" i="11"/>
  <c r="CB35" i="11"/>
  <c r="BQ35" i="11"/>
  <c r="BU35" i="11"/>
  <c r="T35" i="11"/>
  <c r="AS69" i="11"/>
  <c r="BL69" i="11"/>
  <c r="BN69" i="11"/>
  <c r="AA69" i="11"/>
  <c r="W69" i="11"/>
  <c r="AL69" i="11"/>
  <c r="BZ69" i="11"/>
  <c r="CU69" i="11"/>
  <c r="X69" i="11"/>
  <c r="CE69" i="11"/>
  <c r="I69" i="11"/>
  <c r="L69" i="11"/>
  <c r="K78" i="11"/>
  <c r="CP78" i="11"/>
  <c r="AF78" i="11"/>
  <c r="CU78" i="11"/>
  <c r="BU78" i="11"/>
  <c r="CE78" i="11"/>
  <c r="BY78" i="11"/>
  <c r="CO78" i="11"/>
  <c r="BZ78" i="11"/>
  <c r="CY78" i="11"/>
  <c r="AZ78" i="11"/>
  <c r="CN78" i="11"/>
  <c r="CV78" i="11"/>
  <c r="CG79" i="11"/>
  <c r="BI79" i="11"/>
  <c r="CC79" i="11"/>
  <c r="AB79" i="11"/>
  <c r="V79" i="11"/>
  <c r="AV79" i="11"/>
  <c r="AZ79" i="11"/>
  <c r="CQ79" i="11"/>
  <c r="AP79" i="11"/>
  <c r="X79" i="11"/>
  <c r="CZ79" i="11"/>
  <c r="DA79" i="11"/>
  <c r="CE79" i="11"/>
  <c r="BJ15" i="11"/>
  <c r="DC15" i="11"/>
  <c r="AT15" i="11"/>
  <c r="BX15" i="11"/>
  <c r="BG15" i="11"/>
  <c r="BY15" i="11"/>
  <c r="BK15" i="11"/>
  <c r="Z15" i="11"/>
  <c r="CC15" i="11"/>
  <c r="CG15" i="11"/>
  <c r="S15" i="11"/>
  <c r="AN61" i="11"/>
  <c r="CT61" i="11"/>
  <c r="CW61" i="11"/>
  <c r="U61" i="11"/>
  <c r="Z61" i="11"/>
  <c r="BZ61" i="11"/>
  <c r="Y61" i="11"/>
  <c r="BH61" i="11"/>
  <c r="AZ61" i="11"/>
  <c r="BI61" i="11"/>
  <c r="S61" i="11"/>
  <c r="BD61" i="11"/>
  <c r="Q61" i="11"/>
  <c r="V16" i="11"/>
  <c r="CR16" i="11"/>
  <c r="BF16" i="11"/>
  <c r="BM16" i="11"/>
  <c r="BP16" i="11"/>
  <c r="CW16" i="11"/>
  <c r="AX16" i="11"/>
  <c r="AT16" i="11"/>
  <c r="DB16" i="11"/>
  <c r="AH16" i="11"/>
  <c r="W16" i="11"/>
  <c r="CG16" i="11"/>
  <c r="AC16" i="11"/>
  <c r="CO58" i="11"/>
  <c r="CH58" i="11"/>
  <c r="AH58" i="11"/>
  <c r="BD58" i="11"/>
  <c r="AR58" i="11"/>
  <c r="CT58" i="11"/>
  <c r="N58" i="11"/>
  <c r="AB58" i="11"/>
  <c r="AX58" i="11"/>
  <c r="CJ58" i="11"/>
  <c r="CF58" i="11"/>
  <c r="I58" i="11"/>
  <c r="J58" i="11"/>
  <c r="L70" i="11"/>
  <c r="AO70" i="11"/>
  <c r="AU70" i="11"/>
  <c r="BF70" i="11"/>
  <c r="CH70" i="11"/>
  <c r="G70" i="11"/>
  <c r="AH70" i="11"/>
  <c r="X70" i="11"/>
  <c r="CW70" i="11"/>
  <c r="I70" i="11"/>
  <c r="CD70" i="11"/>
  <c r="BL70" i="11"/>
  <c r="AE70" i="11"/>
  <c r="CR103" i="11"/>
  <c r="CI49" i="11"/>
  <c r="T49" i="11"/>
  <c r="AO49" i="11"/>
  <c r="AQ49" i="11"/>
  <c r="BK49" i="11"/>
  <c r="CZ49" i="11"/>
  <c r="AV49" i="11"/>
  <c r="M49" i="11"/>
  <c r="BU49" i="11"/>
  <c r="AL49" i="11"/>
  <c r="AI49" i="11"/>
  <c r="BD49" i="11"/>
  <c r="CU49" i="11"/>
  <c r="AY38" i="11"/>
  <c r="CR38" i="11"/>
  <c r="CD38" i="11"/>
  <c r="O38" i="11"/>
  <c r="BH38" i="11"/>
  <c r="Q38" i="11"/>
  <c r="AH38" i="11"/>
  <c r="CO38" i="11"/>
  <c r="CH38" i="11"/>
  <c r="K38" i="11"/>
  <c r="BC38" i="11"/>
  <c r="CL38" i="11"/>
  <c r="CE38" i="11"/>
  <c r="BA4" i="11"/>
  <c r="AB4" i="11"/>
  <c r="D99" i="11"/>
  <c r="AO103" i="11"/>
  <c r="BL92" i="11"/>
  <c r="BZ40" i="11"/>
  <c r="F40" i="11"/>
  <c r="AX40" i="11"/>
  <c r="AV40" i="11"/>
  <c r="CA40" i="11"/>
  <c r="CT40" i="11"/>
  <c r="CZ40" i="11"/>
  <c r="CW40" i="11"/>
  <c r="CN40" i="11"/>
  <c r="AO40" i="11"/>
  <c r="AT40" i="11"/>
  <c r="BC40" i="11"/>
  <c r="BJ40" i="11"/>
  <c r="AU87" i="11"/>
  <c r="BU71" i="11"/>
  <c r="CT71" i="11"/>
  <c r="Y71" i="11"/>
  <c r="BK71" i="11"/>
  <c r="CI71" i="11"/>
  <c r="BC71" i="11"/>
  <c r="BQ71" i="11"/>
  <c r="CJ71" i="11"/>
  <c r="BL71" i="11"/>
  <c r="AD71" i="11"/>
  <c r="X71" i="11"/>
  <c r="L71" i="11"/>
  <c r="CW71" i="11"/>
  <c r="BX24" i="11"/>
  <c r="BP96" i="11"/>
  <c r="CZ96" i="11"/>
  <c r="BE96" i="11"/>
  <c r="AE96" i="11"/>
  <c r="BY96" i="11"/>
  <c r="CR96" i="11"/>
  <c r="AJ96" i="11"/>
  <c r="AY96" i="11"/>
  <c r="BA96" i="11"/>
  <c r="E96" i="11"/>
  <c r="H96" i="11"/>
  <c r="F96" i="11"/>
  <c r="Q96" i="11"/>
  <c r="BZ104" i="11"/>
  <c r="BI104" i="11"/>
  <c r="CV104" i="11"/>
  <c r="BX104" i="11"/>
  <c r="CO104" i="11"/>
  <c r="K104" i="11"/>
  <c r="CA104" i="11"/>
  <c r="BK104" i="11"/>
  <c r="BS104" i="11"/>
  <c r="R104" i="11"/>
  <c r="BB104" i="11"/>
  <c r="CG104" i="11"/>
  <c r="V41" i="11"/>
  <c r="CN41" i="11"/>
  <c r="E41" i="11"/>
  <c r="AK41" i="11"/>
  <c r="CT41" i="11"/>
  <c r="AR41" i="11"/>
  <c r="CD41" i="11"/>
  <c r="Y41" i="11"/>
  <c r="CY41" i="11"/>
  <c r="CC41" i="11"/>
  <c r="BT41" i="11"/>
  <c r="CZ41" i="11"/>
  <c r="BI41" i="11"/>
  <c r="CS51" i="11"/>
  <c r="F51" i="11"/>
  <c r="CT51" i="11"/>
  <c r="DC51" i="11"/>
  <c r="AC51" i="11"/>
  <c r="BP51" i="11"/>
  <c r="U51" i="11"/>
  <c r="R51" i="11"/>
  <c r="Z51" i="11"/>
  <c r="CU51" i="11"/>
  <c r="AX51" i="11"/>
  <c r="AE51" i="11"/>
  <c r="CU10" i="11"/>
  <c r="BS10" i="11"/>
  <c r="AK10" i="11"/>
  <c r="BI10" i="11"/>
  <c r="AL10" i="11"/>
  <c r="BF10" i="11"/>
  <c r="S10" i="11"/>
  <c r="K10" i="11"/>
  <c r="AJ10" i="11"/>
  <c r="AY10" i="11"/>
  <c r="T10" i="11"/>
  <c r="AB10" i="11"/>
  <c r="CC10" i="11"/>
  <c r="X52" i="11"/>
  <c r="DA52" i="11"/>
  <c r="AK52" i="11"/>
  <c r="CG52" i="11"/>
  <c r="AJ52" i="11"/>
  <c r="AO52" i="11"/>
  <c r="AV52" i="11"/>
  <c r="CV52" i="11"/>
  <c r="G52" i="11"/>
  <c r="H52" i="11"/>
  <c r="J52" i="11"/>
  <c r="CY52" i="11"/>
  <c r="BC52" i="11"/>
  <c r="F47" i="11"/>
  <c r="S47" i="11"/>
  <c r="V47" i="11"/>
  <c r="CU47" i="11"/>
  <c r="BY47" i="11"/>
  <c r="BG47" i="11"/>
  <c r="CO47" i="11"/>
  <c r="AE47" i="11"/>
  <c r="BJ47" i="11"/>
  <c r="BZ47" i="11"/>
  <c r="BB47" i="11"/>
  <c r="E47" i="11"/>
  <c r="J33" i="11"/>
  <c r="AB106" i="11"/>
  <c r="BH106" i="11"/>
  <c r="F106" i="11"/>
  <c r="BY106" i="11"/>
  <c r="AF106" i="11"/>
  <c r="CS106" i="11"/>
  <c r="O106" i="11"/>
  <c r="CK106" i="11"/>
  <c r="U106" i="11"/>
  <c r="CV106" i="11"/>
  <c r="BK106" i="11"/>
  <c r="N106" i="11"/>
  <c r="CT46" i="11"/>
  <c r="CG46" i="11"/>
  <c r="BV46" i="11"/>
  <c r="BT46" i="11"/>
  <c r="K46" i="11"/>
  <c r="AX46" i="11"/>
  <c r="CJ46" i="11"/>
  <c r="V46" i="11"/>
  <c r="X46" i="11"/>
  <c r="AI46" i="11"/>
  <c r="J46" i="11"/>
  <c r="CC46" i="11"/>
  <c r="CH46" i="11"/>
  <c r="AN56" i="11"/>
  <c r="K56" i="11"/>
  <c r="G56" i="11"/>
  <c r="N56" i="11"/>
  <c r="Q56" i="11"/>
  <c r="AB56" i="11"/>
  <c r="CX56" i="11"/>
  <c r="BR56" i="11"/>
  <c r="AL56" i="11"/>
  <c r="H56" i="11"/>
  <c r="J56" i="11"/>
  <c r="BM56" i="11"/>
  <c r="BL56" i="11"/>
  <c r="R33" i="11"/>
  <c r="CF33" i="11"/>
  <c r="BD33" i="11"/>
  <c r="AV33" i="11"/>
  <c r="BN33" i="11"/>
  <c r="CJ33" i="11"/>
  <c r="L33" i="11"/>
  <c r="AK33" i="11"/>
  <c r="G33" i="11"/>
  <c r="CY33" i="11"/>
  <c r="M33" i="11"/>
  <c r="BF33" i="11"/>
  <c r="CD6" i="11"/>
  <c r="AW6" i="11"/>
  <c r="AB6" i="11"/>
  <c r="CN6" i="11"/>
  <c r="BS6" i="11"/>
  <c r="BM6" i="11"/>
  <c r="AI6" i="11"/>
  <c r="V6" i="11"/>
  <c r="BT6" i="11"/>
  <c r="BF6" i="11"/>
  <c r="F6" i="11"/>
  <c r="AR6" i="11"/>
  <c r="CE6" i="11"/>
  <c r="AY93" i="11"/>
  <c r="CQ93" i="11"/>
  <c r="CG93" i="11"/>
  <c r="DB93" i="11"/>
  <c r="CJ93" i="11"/>
  <c r="CB93" i="11"/>
  <c r="CK93" i="11"/>
  <c r="CE93" i="11"/>
  <c r="BB93" i="11"/>
  <c r="AO93" i="11"/>
  <c r="BK93" i="11"/>
  <c r="AB93" i="11"/>
  <c r="CO4" i="11"/>
  <c r="CB103" i="11"/>
  <c r="Y11" i="11"/>
  <c r="CV11" i="11"/>
  <c r="AV11" i="11"/>
  <c r="W11" i="11"/>
  <c r="CG11" i="11"/>
  <c r="CK11" i="11"/>
  <c r="AX11" i="11"/>
  <c r="AJ11" i="11"/>
  <c r="CB11" i="11"/>
  <c r="BG11" i="11"/>
  <c r="BF11" i="11"/>
  <c r="N11" i="11"/>
  <c r="K13" i="11"/>
  <c r="L13" i="11"/>
  <c r="CF13" i="11"/>
  <c r="AX13" i="11"/>
  <c r="AB13" i="11"/>
  <c r="BL13" i="11"/>
  <c r="BQ13" i="11"/>
  <c r="CO13" i="11"/>
  <c r="R13" i="11"/>
  <c r="BY13" i="11"/>
  <c r="AM13" i="11"/>
  <c r="CG13" i="11"/>
  <c r="CI13" i="11"/>
  <c r="AG87" i="11"/>
  <c r="AK100" i="11"/>
  <c r="CQ100" i="11"/>
  <c r="CU100" i="11"/>
  <c r="CZ100" i="11"/>
  <c r="AZ100" i="11"/>
  <c r="BE100" i="11"/>
  <c r="H100" i="11"/>
  <c r="CS100" i="11"/>
  <c r="AU100" i="11"/>
  <c r="AF100" i="11"/>
  <c r="BK100" i="11"/>
  <c r="BI100" i="11"/>
  <c r="BP100" i="11"/>
  <c r="E5" i="11"/>
  <c r="AI5" i="11"/>
  <c r="DB5" i="11"/>
  <c r="CA5" i="11"/>
  <c r="Y5" i="11"/>
  <c r="AS5" i="11"/>
  <c r="U5" i="11"/>
  <c r="CH5" i="11"/>
  <c r="W5" i="11"/>
  <c r="BJ5" i="11"/>
  <c r="Q5" i="11"/>
  <c r="BP5" i="11"/>
  <c r="CW5" i="11"/>
  <c r="H89" i="11"/>
  <c r="CK89" i="11"/>
  <c r="BN89" i="11"/>
  <c r="E89" i="11"/>
  <c r="R89" i="11"/>
  <c r="R25" i="11"/>
  <c r="S25" i="11"/>
  <c r="O25" i="11"/>
  <c r="X27" i="11"/>
  <c r="BW62" i="11"/>
  <c r="CD62" i="11"/>
  <c r="AQ62" i="11"/>
  <c r="AE62" i="11"/>
  <c r="BC62" i="11"/>
  <c r="AZ62" i="11"/>
  <c r="CF62" i="11"/>
  <c r="CI62" i="11"/>
  <c r="CE62" i="11"/>
  <c r="O62" i="11"/>
  <c r="AY62" i="11"/>
  <c r="CN62" i="11"/>
  <c r="CZ62" i="11"/>
  <c r="DA4" i="11"/>
  <c r="D105" i="11"/>
  <c r="V103" i="11"/>
  <c r="CL105" i="11"/>
  <c r="CU105" i="11"/>
  <c r="BJ105" i="11"/>
  <c r="AM105" i="11"/>
  <c r="BE105" i="11"/>
  <c r="F105" i="11"/>
  <c r="CJ105" i="11"/>
  <c r="AX105" i="11"/>
  <c r="CS105" i="11"/>
  <c r="BH105" i="11"/>
  <c r="AU105" i="11"/>
  <c r="AN105" i="11"/>
  <c r="T105" i="11"/>
  <c r="O92" i="11"/>
  <c r="CK27" i="11"/>
  <c r="CI92" i="11"/>
  <c r="CM77" i="11"/>
  <c r="BB68" i="11"/>
  <c r="X68" i="11"/>
  <c r="S68" i="11"/>
  <c r="CW68" i="11"/>
  <c r="AB68" i="11"/>
  <c r="BH68" i="11"/>
  <c r="AO68" i="11"/>
  <c r="AM68" i="11"/>
  <c r="BD68" i="11"/>
  <c r="Z68" i="11"/>
  <c r="BY68" i="11"/>
  <c r="CD68" i="11"/>
  <c r="E68" i="11"/>
  <c r="CD107" i="11"/>
  <c r="CX107" i="11"/>
  <c r="CI107" i="11"/>
  <c r="BG107" i="11"/>
  <c r="AE107" i="11"/>
  <c r="AK107" i="11"/>
  <c r="K107" i="11"/>
  <c r="BE107" i="11"/>
  <c r="DC107" i="11"/>
  <c r="BS107" i="11"/>
  <c r="AT107" i="11"/>
  <c r="CT107" i="11"/>
  <c r="CN107" i="11"/>
  <c r="CZ26" i="11"/>
  <c r="K26" i="11"/>
  <c r="AP26" i="11"/>
  <c r="CH26" i="11"/>
  <c r="I26" i="11"/>
  <c r="BR26" i="11"/>
  <c r="AW26" i="11"/>
  <c r="BZ26" i="11"/>
  <c r="BL26" i="11"/>
  <c r="CK26" i="11"/>
  <c r="DC26" i="11"/>
  <c r="S26" i="11"/>
  <c r="AC26" i="11"/>
  <c r="AT19" i="11"/>
  <c r="BT19" i="11"/>
  <c r="CR19" i="11"/>
  <c r="CK19" i="11"/>
  <c r="CP19" i="11"/>
  <c r="BE19" i="11"/>
  <c r="BC19" i="11"/>
  <c r="T19" i="11"/>
  <c r="CD19" i="11"/>
  <c r="AA19" i="11"/>
  <c r="CE19" i="11"/>
  <c r="CJ19" i="11"/>
  <c r="AR19" i="11"/>
  <c r="CQ7" i="11"/>
  <c r="F7" i="11"/>
  <c r="CX7" i="11"/>
  <c r="AA7" i="11"/>
  <c r="M7" i="11"/>
  <c r="AZ7" i="11"/>
  <c r="CF7" i="11"/>
  <c r="AF7" i="11"/>
  <c r="CA7" i="11"/>
  <c r="BD7" i="11"/>
  <c r="L7" i="11"/>
  <c r="AX7" i="11"/>
  <c r="BA7" i="11"/>
  <c r="BB35" i="11"/>
  <c r="Y35" i="11"/>
  <c r="M35" i="11"/>
  <c r="CR35" i="11"/>
  <c r="L35" i="11"/>
  <c r="BG35" i="11"/>
  <c r="AI35" i="11"/>
  <c r="N35" i="11"/>
  <c r="AF35" i="11"/>
  <c r="BH35" i="11"/>
  <c r="CD35" i="11"/>
  <c r="CJ35" i="11"/>
  <c r="AM69" i="11"/>
  <c r="F69" i="11"/>
  <c r="CF69" i="11"/>
  <c r="J69" i="11"/>
  <c r="O69" i="11"/>
  <c r="CJ69" i="11"/>
  <c r="R69" i="11"/>
  <c r="BI69" i="11"/>
  <c r="BQ69" i="11"/>
  <c r="CS69" i="11"/>
  <c r="BE69" i="11"/>
  <c r="AU69" i="11"/>
  <c r="AO78" i="11"/>
  <c r="DC78" i="11"/>
  <c r="CL78" i="11"/>
  <c r="CJ78" i="11"/>
  <c r="J78" i="11"/>
  <c r="CG78" i="11"/>
  <c r="X78" i="11"/>
  <c r="BA78" i="11"/>
  <c r="AN78" i="11"/>
  <c r="G78" i="11"/>
  <c r="BN78" i="11"/>
  <c r="AJ78" i="11"/>
  <c r="BT78" i="11"/>
  <c r="BV79" i="11"/>
  <c r="BL79" i="11"/>
  <c r="BH79" i="11"/>
  <c r="CB79" i="11"/>
  <c r="AN79" i="11"/>
  <c r="BM79" i="11"/>
  <c r="BX79" i="11"/>
  <c r="BT79" i="11"/>
  <c r="BR79" i="11"/>
  <c r="AI79" i="11"/>
  <c r="E79" i="11"/>
  <c r="AX79" i="11"/>
  <c r="DA15" i="11"/>
  <c r="CL15" i="11"/>
  <c r="CZ15" i="11"/>
  <c r="CN15" i="11"/>
  <c r="F15" i="11"/>
  <c r="AI15" i="11"/>
  <c r="V15" i="11"/>
  <c r="L15" i="11"/>
  <c r="BQ15" i="11"/>
  <c r="AD15" i="11"/>
  <c r="BV15" i="11"/>
  <c r="AW15" i="11"/>
  <c r="AL61" i="11"/>
  <c r="BQ61" i="11"/>
  <c r="CH61" i="11"/>
  <c r="CP61" i="11"/>
  <c r="CL61" i="11"/>
  <c r="BN61" i="11"/>
  <c r="G61" i="11"/>
  <c r="AU61" i="11"/>
  <c r="BS61" i="11"/>
  <c r="H61" i="11"/>
  <c r="AX61" i="11"/>
  <c r="AT61" i="11"/>
  <c r="BO61" i="11"/>
  <c r="AZ16" i="11"/>
  <c r="CY16" i="11"/>
  <c r="CP16" i="11"/>
  <c r="CC16" i="11"/>
  <c r="AW16" i="11"/>
  <c r="AB16" i="11"/>
  <c r="I16" i="11"/>
  <c r="CS16" i="11"/>
  <c r="AJ16" i="11"/>
  <c r="BC16" i="11"/>
  <c r="AM16" i="11"/>
  <c r="BI16" i="11"/>
  <c r="CQ16" i="11"/>
  <c r="AL58" i="11"/>
  <c r="BU58" i="11"/>
  <c r="L58" i="11"/>
  <c r="Z58" i="11"/>
  <c r="BK58" i="11"/>
  <c r="F58" i="11"/>
  <c r="CS58" i="11"/>
  <c r="BX58" i="11"/>
  <c r="CM58" i="11"/>
  <c r="BB58" i="11"/>
  <c r="DC58" i="11"/>
  <c r="AG58" i="11"/>
  <c r="CC58" i="11"/>
  <c r="BP70" i="11"/>
  <c r="BU70" i="11"/>
  <c r="AW70" i="11"/>
  <c r="CS70" i="11"/>
  <c r="CK70" i="11"/>
  <c r="AF70" i="11"/>
  <c r="BG70" i="11"/>
  <c r="AT70" i="11"/>
  <c r="U70" i="11"/>
  <c r="CU70" i="11"/>
  <c r="Q70" i="11"/>
  <c r="D70" i="11"/>
  <c r="M70" i="11"/>
  <c r="Y27" i="11"/>
  <c r="E49" i="11"/>
  <c r="BM49" i="11"/>
  <c r="Z49" i="11"/>
  <c r="BR49" i="11"/>
  <c r="CV49" i="11"/>
  <c r="I49" i="11"/>
  <c r="BX49" i="11"/>
  <c r="BY49" i="11"/>
  <c r="BL49" i="11"/>
  <c r="CC49" i="11"/>
  <c r="BF49" i="11"/>
  <c r="AJ49" i="11"/>
  <c r="CL49" i="11"/>
  <c r="W38" i="11"/>
  <c r="BS38" i="11"/>
  <c r="AB38" i="11"/>
  <c r="CA38" i="11"/>
  <c r="BN38" i="11"/>
  <c r="L38" i="11"/>
  <c r="AD38" i="11"/>
  <c r="AM38" i="11"/>
  <c r="CX38" i="11"/>
  <c r="AU38" i="11"/>
  <c r="AX38" i="11"/>
  <c r="BM38" i="11"/>
  <c r="T38" i="11"/>
  <c r="CF4" i="11"/>
  <c r="D96" i="11"/>
  <c r="N103" i="11"/>
  <c r="AP45" i="11"/>
  <c r="BT92" i="11"/>
  <c r="AF40" i="11"/>
  <c r="CY40" i="11"/>
  <c r="AH40" i="11"/>
  <c r="CK40" i="11"/>
  <c r="AJ40" i="11"/>
  <c r="R40" i="11"/>
  <c r="AZ40" i="11"/>
  <c r="O40" i="11"/>
  <c r="CV40" i="11"/>
  <c r="BH40" i="11"/>
  <c r="V40" i="11"/>
  <c r="BP40" i="11"/>
  <c r="BK40" i="11"/>
  <c r="CC87" i="11"/>
  <c r="K71" i="11"/>
  <c r="CH71" i="11"/>
  <c r="CO71" i="11"/>
  <c r="BE71" i="11"/>
  <c r="CG71" i="11"/>
  <c r="CF71" i="11"/>
  <c r="N71" i="11"/>
  <c r="DC71" i="11"/>
  <c r="BF71" i="11"/>
  <c r="AV71" i="11"/>
  <c r="BZ71" i="11"/>
  <c r="AP71" i="11"/>
  <c r="BA71" i="11"/>
  <c r="U24" i="11"/>
  <c r="Z96" i="11"/>
  <c r="BV96" i="11"/>
  <c r="AX96" i="11"/>
  <c r="CA96" i="11"/>
  <c r="AM96" i="11"/>
  <c r="AV96" i="11"/>
  <c r="CF96" i="11"/>
  <c r="M96" i="11"/>
  <c r="AO96" i="11"/>
  <c r="BW96" i="11"/>
  <c r="W96" i="11"/>
  <c r="BT96" i="11"/>
  <c r="AG96" i="11"/>
  <c r="CB104" i="11"/>
  <c r="BE104" i="11"/>
  <c r="AU104" i="11"/>
  <c r="AS104" i="11"/>
  <c r="AV104" i="11"/>
  <c r="BN104" i="11"/>
  <c r="CC104" i="11"/>
  <c r="BR104" i="11"/>
  <c r="CR104" i="11"/>
  <c r="DA104" i="11"/>
  <c r="AW104" i="11"/>
  <c r="BA41" i="11"/>
  <c r="R41" i="11"/>
  <c r="BM41" i="11"/>
  <c r="BZ41" i="11"/>
  <c r="M41" i="11"/>
  <c r="BJ41" i="11"/>
  <c r="CW41" i="11"/>
  <c r="AW41" i="11"/>
  <c r="BH41" i="11"/>
  <c r="F41" i="11"/>
  <c r="AG41" i="11"/>
  <c r="U41" i="11"/>
  <c r="BC51" i="11"/>
  <c r="BL51" i="11"/>
  <c r="N51" i="11"/>
  <c r="T51" i="11"/>
  <c r="AO51" i="11"/>
  <c r="BS51" i="11"/>
  <c r="CA51" i="11"/>
  <c r="BF51" i="11"/>
  <c r="S51" i="11"/>
  <c r="Y51" i="11"/>
  <c r="CY51" i="11"/>
  <c r="BU51" i="11"/>
  <c r="BT51" i="11"/>
  <c r="AX10" i="11"/>
  <c r="BE10" i="11"/>
  <c r="N10" i="11"/>
  <c r="BW10" i="11"/>
  <c r="BB10" i="11"/>
  <c r="BQ10" i="11"/>
  <c r="CF10" i="11"/>
  <c r="BK10" i="11"/>
  <c r="CX10" i="11"/>
  <c r="BV10" i="11"/>
  <c r="Q10" i="11"/>
  <c r="H10" i="11"/>
  <c r="U10" i="11"/>
  <c r="BZ52" i="11"/>
  <c r="AS52" i="11"/>
  <c r="AH52" i="11"/>
  <c r="CS52" i="11"/>
  <c r="CP52" i="11"/>
  <c r="BQ52" i="11"/>
  <c r="AU52" i="11"/>
  <c r="BG52" i="11"/>
  <c r="K52" i="11"/>
  <c r="AI52" i="11"/>
  <c r="CR52" i="11"/>
  <c r="BX52" i="11"/>
  <c r="AR47" i="11"/>
  <c r="CH47" i="11"/>
  <c r="CF47" i="11"/>
  <c r="T47" i="11"/>
  <c r="O47" i="11"/>
  <c r="AS47" i="11"/>
  <c r="BN47" i="11"/>
  <c r="BS47" i="11"/>
  <c r="AJ47" i="11"/>
  <c r="AZ47" i="11"/>
  <c r="BA47" i="11"/>
  <c r="CK47" i="11"/>
  <c r="BF47" i="11"/>
  <c r="CA106" i="11"/>
  <c r="R106" i="11"/>
  <c r="G106" i="11"/>
  <c r="CP106" i="11"/>
  <c r="CC106" i="11"/>
  <c r="AO106" i="11"/>
  <c r="AI106" i="11"/>
  <c r="Z106" i="11"/>
  <c r="AM106" i="11"/>
  <c r="W106" i="11"/>
  <c r="AK106" i="11"/>
  <c r="BF106" i="11"/>
  <c r="L106" i="11"/>
  <c r="AT46" i="11"/>
  <c r="BE46" i="11"/>
  <c r="AV46" i="11"/>
  <c r="CU46" i="11"/>
  <c r="BD46" i="11"/>
  <c r="CW46" i="11"/>
  <c r="CB46" i="11"/>
  <c r="CL46" i="11"/>
  <c r="AE46" i="11"/>
  <c r="AN46" i="11"/>
  <c r="H46" i="11"/>
  <c r="CQ46" i="11"/>
  <c r="G46" i="11"/>
  <c r="BC56" i="11"/>
  <c r="AI56" i="11"/>
  <c r="BS56" i="11"/>
  <c r="AZ56" i="11"/>
  <c r="CW56" i="11"/>
  <c r="CA56" i="11"/>
  <c r="AT56" i="11"/>
  <c r="BT56" i="11"/>
  <c r="M56" i="11"/>
  <c r="BG56" i="11"/>
  <c r="BW56" i="11"/>
  <c r="CP56" i="11"/>
  <c r="AU56" i="11"/>
  <c r="CT33" i="11"/>
  <c r="AQ33" i="11"/>
  <c r="W33" i="11"/>
  <c r="BL33" i="11"/>
  <c r="AS33" i="11"/>
  <c r="E33" i="11"/>
  <c r="CL33" i="11"/>
  <c r="DA33" i="11"/>
  <c r="BH33" i="11"/>
  <c r="DB33" i="11"/>
  <c r="AN33" i="11"/>
  <c r="I33" i="11"/>
  <c r="BR6" i="11"/>
  <c r="DB6" i="11"/>
  <c r="CF6" i="11"/>
  <c r="AM6" i="11"/>
  <c r="CG6" i="11"/>
  <c r="I6" i="11"/>
  <c r="BW6" i="11"/>
  <c r="AV6" i="11"/>
  <c r="CX6" i="11"/>
  <c r="E6" i="11"/>
  <c r="AS6" i="11"/>
  <c r="AK6" i="11"/>
  <c r="AH93" i="11"/>
  <c r="K93" i="11"/>
  <c r="CN93" i="11"/>
  <c r="AZ93" i="11"/>
  <c r="CF93" i="11"/>
  <c r="BC93" i="11"/>
  <c r="AL93" i="11"/>
  <c r="S93" i="11"/>
  <c r="CC93" i="11"/>
  <c r="X93" i="11"/>
  <c r="CZ93" i="11"/>
  <c r="CU93" i="11"/>
  <c r="M93" i="11"/>
  <c r="CB4" i="11"/>
  <c r="I103" i="11"/>
  <c r="U11" i="11"/>
  <c r="CR11" i="11"/>
  <c r="BO11" i="11"/>
  <c r="CE11" i="11"/>
  <c r="Q11" i="11"/>
  <c r="BS11" i="11"/>
  <c r="BI11" i="11"/>
  <c r="H11" i="11"/>
  <c r="BV11" i="11"/>
  <c r="BL11" i="11"/>
  <c r="AI11" i="11"/>
  <c r="G11" i="11"/>
  <c r="AA11" i="11"/>
  <c r="AH13" i="11"/>
  <c r="CB13" i="11"/>
  <c r="CZ13" i="11"/>
  <c r="AE13" i="11"/>
  <c r="AP13" i="11"/>
  <c r="AS13" i="11"/>
  <c r="DA13" i="11"/>
  <c r="BV13" i="11"/>
  <c r="CC13" i="11"/>
  <c r="BF13" i="11"/>
  <c r="AL13" i="11"/>
  <c r="AZ13" i="11"/>
  <c r="CL13" i="11"/>
  <c r="BI87" i="11"/>
  <c r="BH100" i="11"/>
  <c r="CD100" i="11"/>
  <c r="AR100" i="11"/>
  <c r="CC100" i="11"/>
  <c r="CO100" i="11"/>
  <c r="CE100" i="11"/>
  <c r="CI100" i="11"/>
  <c r="F100" i="11"/>
  <c r="AV100" i="11"/>
  <c r="AY100" i="11"/>
  <c r="BT100" i="11"/>
  <c r="K100" i="11"/>
  <c r="BF100" i="11"/>
  <c r="CT5" i="11"/>
  <c r="CF5" i="11"/>
  <c r="BW5" i="11"/>
  <c r="S5" i="11"/>
  <c r="AA5" i="11"/>
  <c r="BH5" i="11"/>
  <c r="CS5" i="11"/>
  <c r="BO5" i="11"/>
  <c r="V5" i="11"/>
  <c r="CJ5" i="11"/>
  <c r="BU5" i="11"/>
  <c r="AV5" i="11"/>
  <c r="BR5" i="11"/>
  <c r="BS89" i="11"/>
  <c r="BO89" i="11"/>
  <c r="AM89" i="11"/>
  <c r="AR89" i="11"/>
  <c r="AI89" i="11"/>
  <c r="BK89" i="11"/>
  <c r="CY89" i="11"/>
  <c r="AN89" i="11"/>
  <c r="AK89" i="11"/>
  <c r="BZ89" i="11"/>
  <c r="AW89" i="11"/>
  <c r="CD89" i="11"/>
  <c r="AQ89" i="11"/>
  <c r="AC31" i="11"/>
  <c r="AH31" i="11"/>
  <c r="AB31" i="11"/>
  <c r="AZ31" i="11"/>
  <c r="CH31" i="11"/>
  <c r="X31" i="11"/>
  <c r="CY31" i="11"/>
  <c r="BM31" i="11"/>
  <c r="CO31" i="11"/>
  <c r="X42" i="11"/>
  <c r="AY42" i="11"/>
  <c r="CS42" i="11"/>
  <c r="AW42" i="11"/>
  <c r="AA42" i="11"/>
  <c r="CJ42" i="11"/>
  <c r="BO42" i="11"/>
  <c r="CQ42" i="11"/>
  <c r="BR42" i="11"/>
  <c r="AD42" i="11"/>
  <c r="BQ42" i="11"/>
  <c r="Y42" i="11"/>
  <c r="CU30" i="11"/>
  <c r="BN30" i="11"/>
  <c r="M30" i="11"/>
  <c r="Z30" i="11"/>
  <c r="BF30" i="11"/>
  <c r="AU30" i="11"/>
  <c r="AW30" i="11"/>
  <c r="AL30" i="11"/>
  <c r="O30" i="11"/>
  <c r="AN30" i="11"/>
  <c r="CD30" i="11"/>
  <c r="BB30" i="11"/>
  <c r="X30" i="11"/>
  <c r="CT72" i="11"/>
  <c r="CX72" i="11"/>
  <c r="CR72" i="11"/>
  <c r="AW72" i="11"/>
  <c r="S72" i="11"/>
  <c r="BU72" i="11"/>
  <c r="CP72" i="11"/>
  <c r="AY72" i="11"/>
  <c r="BS72" i="11"/>
  <c r="F72" i="11"/>
  <c r="CN72" i="11"/>
  <c r="AT72" i="11"/>
  <c r="K53" i="11"/>
  <c r="AT53" i="11"/>
  <c r="Z53" i="11"/>
  <c r="Y53" i="11"/>
  <c r="J53" i="11"/>
  <c r="AX53" i="11"/>
  <c r="CD53" i="11"/>
  <c r="BU53" i="11"/>
  <c r="BE53" i="11"/>
  <c r="AE53" i="11"/>
  <c r="AQ53" i="11"/>
  <c r="CU53" i="11"/>
  <c r="X53" i="11"/>
  <c r="G101" i="11"/>
  <c r="CX101" i="11"/>
  <c r="DC101" i="11"/>
  <c r="J101" i="11"/>
  <c r="BT101" i="11"/>
  <c r="BD101" i="11"/>
  <c r="BH101" i="11"/>
  <c r="AY101" i="11"/>
  <c r="CP101" i="11"/>
  <c r="W101" i="11"/>
  <c r="O101" i="11"/>
  <c r="CL101" i="11"/>
  <c r="M101" i="11"/>
  <c r="AT4" i="11"/>
  <c r="O4" i="11"/>
  <c r="CI4" i="11"/>
  <c r="BN103" i="11"/>
  <c r="M18" i="11"/>
  <c r="H18" i="11"/>
  <c r="BR18" i="11"/>
  <c r="CF18" i="11"/>
  <c r="CA18" i="11"/>
  <c r="AP18" i="11"/>
  <c r="AW18" i="11"/>
  <c r="BO18" i="11"/>
  <c r="BN18" i="11"/>
  <c r="CT18" i="11"/>
  <c r="G18" i="11"/>
  <c r="BZ18" i="11"/>
  <c r="BJ18" i="11"/>
  <c r="BU25" i="11"/>
  <c r="AW25" i="11"/>
  <c r="AM25" i="11"/>
  <c r="BI25" i="11"/>
  <c r="BA25" i="11"/>
  <c r="BB25" i="11"/>
  <c r="AE25" i="11"/>
  <c r="H25" i="11"/>
  <c r="J25" i="11"/>
  <c r="DC25" i="11"/>
  <c r="Z25" i="11"/>
  <c r="AX25" i="11"/>
  <c r="AP25" i="11"/>
  <c r="DB24" i="11"/>
  <c r="BJ62" i="11"/>
  <c r="BR62" i="11"/>
  <c r="N62" i="11"/>
  <c r="Q62" i="11"/>
  <c r="BF62" i="11"/>
  <c r="BB62" i="11"/>
  <c r="AV62" i="11"/>
  <c r="BN62" i="11"/>
  <c r="BL62" i="11"/>
  <c r="AR62" i="11"/>
  <c r="AN62" i="11"/>
  <c r="CJ62" i="11"/>
  <c r="AJ4" i="11"/>
  <c r="AN4" i="11"/>
  <c r="D79" i="11"/>
  <c r="AD103" i="11"/>
  <c r="AC105" i="11"/>
  <c r="CN105" i="11"/>
  <c r="BW105" i="11"/>
  <c r="BU105" i="11"/>
  <c r="Q105" i="11"/>
  <c r="BK105" i="11"/>
  <c r="R105" i="11"/>
  <c r="AR105" i="11"/>
  <c r="CK105" i="11"/>
  <c r="CM105" i="11"/>
  <c r="H105" i="11"/>
  <c r="BD105" i="11"/>
  <c r="AO105" i="11"/>
  <c r="CT92" i="11"/>
  <c r="CI87" i="11"/>
  <c r="E92" i="11"/>
  <c r="CM61" i="11"/>
  <c r="J68" i="11"/>
  <c r="M68" i="11"/>
  <c r="BK68" i="11"/>
  <c r="CV68" i="11"/>
  <c r="BP68" i="11"/>
  <c r="BA68" i="11"/>
  <c r="AL68" i="11"/>
  <c r="DB68" i="11"/>
  <c r="BN68" i="11"/>
  <c r="V68" i="11"/>
  <c r="CY68" i="11"/>
  <c r="CT68" i="11"/>
  <c r="DA68" i="11"/>
  <c r="G107" i="11"/>
  <c r="BB107" i="11"/>
  <c r="AV107" i="11"/>
  <c r="AC107" i="11"/>
  <c r="R107" i="11"/>
  <c r="CA107" i="11"/>
  <c r="T107" i="11"/>
  <c r="AZ107" i="11"/>
  <c r="AH107" i="11"/>
  <c r="AR107" i="11"/>
  <c r="CG107" i="11"/>
  <c r="CE107" i="11"/>
  <c r="CZ107" i="11"/>
  <c r="CN26" i="11"/>
  <c r="AR26" i="11"/>
  <c r="CQ26" i="11"/>
  <c r="DA26" i="11"/>
  <c r="DB26" i="11"/>
  <c r="CA26" i="11"/>
  <c r="W26" i="11"/>
  <c r="L26" i="11"/>
  <c r="CR26" i="11"/>
  <c r="BE26" i="11"/>
  <c r="X26" i="11"/>
  <c r="CD26" i="11"/>
  <c r="BA26" i="11"/>
  <c r="BG19" i="11"/>
  <c r="AZ19" i="11"/>
  <c r="CN19" i="11"/>
  <c r="K19" i="11"/>
  <c r="BL19" i="11"/>
  <c r="AL19" i="11"/>
  <c r="BQ19" i="11"/>
  <c r="CU19" i="11"/>
  <c r="H19" i="11"/>
  <c r="AB19" i="11"/>
  <c r="BN19" i="11"/>
  <c r="CQ19" i="11"/>
  <c r="AM19" i="11"/>
  <c r="BE7" i="11"/>
  <c r="BJ7" i="11"/>
  <c r="AJ7" i="11"/>
  <c r="CM7" i="11"/>
  <c r="AQ7" i="11"/>
  <c r="BI7" i="11"/>
  <c r="BS7" i="11"/>
  <c r="CJ7" i="11"/>
  <c r="AG7" i="11"/>
  <c r="BL7" i="11"/>
  <c r="AV7" i="11"/>
  <c r="CH7" i="11"/>
  <c r="U35" i="11"/>
  <c r="CE35" i="11"/>
  <c r="Z35" i="11"/>
  <c r="BF35" i="11"/>
  <c r="BO35" i="11"/>
  <c r="DB35" i="11"/>
  <c r="AS35" i="11"/>
  <c r="AL35" i="11"/>
  <c r="AK35" i="11"/>
  <c r="CV35" i="11"/>
  <c r="R35" i="11"/>
  <c r="DA35" i="11"/>
  <c r="AQ35" i="11"/>
  <c r="BW69" i="11"/>
  <c r="Q69" i="11"/>
  <c r="CV69" i="11"/>
  <c r="AJ69" i="11"/>
  <c r="CK69" i="11"/>
  <c r="CQ69" i="11"/>
  <c r="AG69" i="11"/>
  <c r="DA69" i="11"/>
  <c r="V69" i="11"/>
  <c r="AN69" i="11"/>
  <c r="CB69" i="11"/>
  <c r="AD69" i="11"/>
  <c r="CP69" i="11"/>
  <c r="CC78" i="11"/>
  <c r="CK78" i="11"/>
  <c r="CD78" i="11"/>
  <c r="W78" i="11"/>
  <c r="CI78" i="11"/>
  <c r="AW78" i="11"/>
  <c r="N78" i="11"/>
  <c r="BM78" i="11"/>
  <c r="AB78" i="11"/>
  <c r="Z78" i="11"/>
  <c r="CF78" i="11"/>
  <c r="BV78" i="11"/>
  <c r="BG79" i="11"/>
  <c r="BN79" i="11"/>
  <c r="CI79" i="11"/>
  <c r="CK79" i="11"/>
  <c r="AA79" i="11"/>
  <c r="U79" i="11"/>
  <c r="CF79" i="11"/>
  <c r="AQ79" i="11"/>
  <c r="Q79" i="11"/>
  <c r="CY79" i="11"/>
  <c r="AG79" i="11"/>
  <c r="I79" i="11"/>
  <c r="CU15" i="11"/>
  <c r="I15" i="11"/>
  <c r="BL15" i="11"/>
  <c r="X15" i="11"/>
  <c r="AH15" i="11"/>
  <c r="AA15" i="11"/>
  <c r="BS15" i="11"/>
  <c r="BO15" i="11"/>
  <c r="CO15" i="11"/>
  <c r="CA15" i="11"/>
  <c r="CT15" i="11"/>
  <c r="CF15" i="11"/>
  <c r="AF15" i="11"/>
  <c r="CQ61" i="11"/>
  <c r="CU61" i="11"/>
  <c r="CB61" i="11"/>
  <c r="AJ61" i="11"/>
  <c r="M61" i="11"/>
  <c r="CI61" i="11"/>
  <c r="I61" i="11"/>
  <c r="DB61" i="11"/>
  <c r="AD61" i="11"/>
  <c r="BA61" i="11"/>
  <c r="AO61" i="11"/>
  <c r="AS61" i="11"/>
  <c r="AP36" i="11"/>
  <c r="F16" i="11"/>
  <c r="BQ16" i="11"/>
  <c r="DA16" i="11"/>
  <c r="AN16" i="11"/>
  <c r="BK16" i="11"/>
  <c r="H16" i="11"/>
  <c r="CI16" i="11"/>
  <c r="AR16" i="11"/>
  <c r="CZ16" i="11"/>
  <c r="AK16" i="11"/>
  <c r="S16" i="11"/>
  <c r="Y16" i="11"/>
  <c r="AP58" i="11"/>
  <c r="CP58" i="11"/>
  <c r="AF58" i="11"/>
  <c r="BP58" i="11"/>
  <c r="T58" i="11"/>
  <c r="AK58" i="11"/>
  <c r="CN58" i="11"/>
  <c r="BI58" i="11"/>
  <c r="K58" i="11"/>
  <c r="AJ58" i="11"/>
  <c r="BW58" i="11"/>
  <c r="CU58" i="11"/>
  <c r="Q58" i="11"/>
  <c r="AN70" i="11"/>
  <c r="AS70" i="11"/>
  <c r="BZ70" i="11"/>
  <c r="BA70" i="11"/>
  <c r="CA70" i="11"/>
  <c r="BV70" i="11"/>
  <c r="S70" i="11"/>
  <c r="CJ70" i="11"/>
  <c r="AB70" i="11"/>
  <c r="CG70" i="11"/>
  <c r="T70" i="11"/>
  <c r="AL70" i="11"/>
  <c r="BY87" i="11"/>
  <c r="CN49" i="11"/>
  <c r="BV49" i="11"/>
  <c r="H49" i="11"/>
  <c r="CP49" i="11"/>
  <c r="S49" i="11"/>
  <c r="BI49" i="11"/>
  <c r="AM49" i="11"/>
  <c r="J49" i="11"/>
  <c r="BN49" i="11"/>
  <c r="DA49" i="11"/>
  <c r="AD49" i="11"/>
  <c r="BS49" i="11"/>
  <c r="BC49" i="11"/>
  <c r="BW38" i="11"/>
  <c r="BX38" i="11"/>
  <c r="U38" i="11"/>
  <c r="CC38" i="11"/>
  <c r="BJ38" i="11"/>
  <c r="CV38" i="11"/>
  <c r="AW38" i="11"/>
  <c r="CP38" i="11"/>
  <c r="CT38" i="11"/>
  <c r="BI38" i="11"/>
  <c r="Y38" i="11"/>
  <c r="I38" i="11"/>
  <c r="AI38" i="11"/>
  <c r="AP4" i="11"/>
  <c r="D33" i="11"/>
  <c r="DA103" i="11"/>
  <c r="AP41" i="11"/>
  <c r="N92" i="11"/>
  <c r="CX40" i="11"/>
  <c r="CJ40" i="11"/>
  <c r="AU40" i="11"/>
  <c r="CR40" i="11"/>
  <c r="AN40" i="11"/>
  <c r="CU40" i="11"/>
  <c r="J40" i="11"/>
  <c r="T40" i="11"/>
  <c r="G40" i="11"/>
  <c r="BF40" i="11"/>
  <c r="CH40" i="11"/>
  <c r="CP40" i="11"/>
  <c r="BI40" i="11"/>
  <c r="W87" i="11"/>
  <c r="BT71" i="11"/>
  <c r="CK71" i="11"/>
  <c r="AN71" i="11"/>
  <c r="BN71" i="11"/>
  <c r="DA71" i="11"/>
  <c r="CE71" i="11"/>
  <c r="AZ71" i="11"/>
  <c r="H71" i="11"/>
  <c r="BH71" i="11"/>
  <c r="AW71" i="11"/>
  <c r="AR71" i="11"/>
  <c r="V71" i="11"/>
  <c r="BQ92" i="11"/>
  <c r="CM56" i="11"/>
  <c r="AP96" i="11"/>
  <c r="BO96" i="11"/>
  <c r="I96" i="11"/>
  <c r="BJ96" i="11"/>
  <c r="CB96" i="11"/>
  <c r="AL96" i="11"/>
  <c r="AZ96" i="11"/>
  <c r="J96" i="11"/>
  <c r="AW96" i="11"/>
  <c r="V96" i="11"/>
  <c r="CG96" i="11"/>
  <c r="AU96" i="11"/>
  <c r="BM96" i="11"/>
  <c r="CF104" i="11"/>
  <c r="CY104" i="11"/>
  <c r="AL104" i="11"/>
  <c r="H104" i="11"/>
  <c r="AG104" i="11"/>
  <c r="O104" i="11"/>
  <c r="BH104" i="11"/>
  <c r="DC104" i="11"/>
  <c r="AC104" i="11"/>
  <c r="I104" i="11"/>
  <c r="BV104" i="11"/>
  <c r="BQ104" i="11"/>
  <c r="BQ41" i="11"/>
  <c r="BS41" i="11"/>
  <c r="CF41" i="11"/>
  <c r="BG41" i="11"/>
  <c r="AA41" i="11"/>
  <c r="J41" i="11"/>
  <c r="CK41" i="11"/>
  <c r="AZ41" i="11"/>
  <c r="AL41" i="11"/>
  <c r="AD41" i="11"/>
  <c r="AV41" i="11"/>
  <c r="AD51" i="11"/>
  <c r="BN51" i="11"/>
  <c r="AY51" i="11"/>
  <c r="CH51" i="11"/>
  <c r="CK51" i="11"/>
  <c r="CX51" i="11"/>
  <c r="BX51" i="11"/>
  <c r="CZ51" i="11"/>
  <c r="O51" i="11"/>
  <c r="AL51" i="11"/>
  <c r="AJ51" i="11"/>
  <c r="CP51" i="11"/>
  <c r="V51" i="11"/>
  <c r="AT10" i="11"/>
  <c r="AU10" i="11"/>
  <c r="CI10" i="11"/>
  <c r="CB10" i="11"/>
  <c r="CZ10" i="11"/>
  <c r="R10" i="11"/>
  <c r="CW10" i="11"/>
  <c r="BD10" i="11"/>
  <c r="V10" i="11"/>
  <c r="AW10" i="11"/>
  <c r="Z10" i="11"/>
  <c r="Y10" i="11"/>
  <c r="CD52" i="11"/>
  <c r="BE52" i="11"/>
  <c r="BN52" i="11"/>
  <c r="BF52" i="11"/>
  <c r="R52" i="11"/>
  <c r="CE52" i="11"/>
  <c r="BR52" i="11"/>
  <c r="CC52" i="11"/>
  <c r="BD52" i="11"/>
  <c r="BV52" i="11"/>
  <c r="AY52" i="11"/>
  <c r="BR47" i="11"/>
  <c r="H47" i="11"/>
  <c r="CZ47" i="11"/>
  <c r="CA47" i="11"/>
  <c r="CS47" i="11"/>
  <c r="DC47" i="11"/>
  <c r="G47" i="11"/>
  <c r="N47" i="11"/>
  <c r="Q47" i="11"/>
  <c r="AV47" i="11"/>
  <c r="AH47" i="11"/>
  <c r="BC47" i="11"/>
  <c r="M106" i="11"/>
  <c r="E106" i="11"/>
  <c r="CQ106" i="11"/>
  <c r="I106" i="11"/>
  <c r="AJ106" i="11"/>
  <c r="Q106" i="11"/>
  <c r="CI106" i="11"/>
  <c r="T106" i="11"/>
  <c r="CL106" i="11"/>
  <c r="BZ106" i="11"/>
  <c r="CX106" i="11"/>
  <c r="AP106" i="11"/>
  <c r="CU106" i="11"/>
  <c r="BX46" i="11"/>
  <c r="CX46" i="11"/>
  <c r="BB46" i="11"/>
  <c r="Z46" i="11"/>
  <c r="BJ46" i="11"/>
  <c r="AZ46" i="11"/>
  <c r="DA46" i="11"/>
  <c r="CA46" i="11"/>
  <c r="BW46" i="11"/>
  <c r="CI46" i="11"/>
  <c r="Y46" i="11"/>
  <c r="L46" i="11"/>
  <c r="AF46" i="11"/>
  <c r="R56" i="11"/>
  <c r="BU56" i="11"/>
  <c r="AA56" i="11"/>
  <c r="BJ56" i="11"/>
  <c r="AG56" i="11"/>
  <c r="X56" i="11"/>
  <c r="DC56" i="11"/>
  <c r="CO56" i="11"/>
  <c r="W56" i="11"/>
  <c r="CE56" i="11"/>
  <c r="BF56" i="11"/>
  <c r="CY56" i="11"/>
  <c r="BG33" i="11"/>
  <c r="CX33" i="11"/>
  <c r="BY33" i="11"/>
  <c r="AM28" i="11"/>
  <c r="CS68" i="11"/>
  <c r="BT68" i="11"/>
  <c r="CK68" i="11"/>
  <c r="AP68" i="11"/>
  <c r="O68" i="11"/>
  <c r="G68" i="11"/>
  <c r="F68" i="11"/>
  <c r="W68" i="11"/>
  <c r="BU68" i="11"/>
  <c r="CR68" i="11"/>
  <c r="AT68" i="11"/>
  <c r="BC68" i="11"/>
  <c r="AQ68" i="11"/>
  <c r="X107" i="11"/>
  <c r="BJ107" i="11"/>
  <c r="CB107" i="11"/>
  <c r="CV107" i="11"/>
  <c r="CQ107" i="11"/>
  <c r="BR107" i="11"/>
  <c r="O107" i="11"/>
  <c r="E107" i="11"/>
  <c r="DB107" i="11"/>
  <c r="W107" i="11"/>
  <c r="CF107" i="11"/>
  <c r="BQ107" i="11"/>
  <c r="AX107" i="11"/>
  <c r="CC26" i="11"/>
  <c r="M26" i="11"/>
  <c r="AM26" i="11"/>
  <c r="Y26" i="11"/>
  <c r="U26" i="11"/>
  <c r="AX26" i="11"/>
  <c r="AG26" i="11"/>
  <c r="BP26" i="11"/>
  <c r="BS26" i="11"/>
  <c r="CU26" i="11"/>
  <c r="T26" i="11"/>
  <c r="AU26" i="11"/>
  <c r="AH26" i="11"/>
  <c r="BR19" i="11"/>
  <c r="AU19" i="11"/>
  <c r="AC19" i="11"/>
  <c r="BI19" i="11"/>
  <c r="AK19" i="11"/>
  <c r="J19" i="11"/>
  <c r="AF19" i="11"/>
  <c r="BD19" i="11"/>
  <c r="CC19" i="11"/>
  <c r="Q19" i="11"/>
  <c r="R19" i="11"/>
  <c r="CY7" i="11"/>
  <c r="BT7" i="11"/>
  <c r="O7" i="11"/>
  <c r="BM7" i="11"/>
  <c r="R7" i="11"/>
  <c r="AE7" i="11"/>
  <c r="DB7" i="11"/>
  <c r="CU7" i="11"/>
  <c r="J7" i="11"/>
  <c r="K7" i="11"/>
  <c r="S7" i="11"/>
  <c r="CT7" i="11"/>
  <c r="AR7" i="11"/>
  <c r="BJ35" i="11"/>
  <c r="F35" i="11"/>
  <c r="CL35" i="11"/>
  <c r="W35" i="11"/>
  <c r="O35" i="11"/>
  <c r="CM35" i="11"/>
  <c r="DC35" i="11"/>
  <c r="AC35" i="11"/>
  <c r="X35" i="11"/>
  <c r="AY35" i="11"/>
  <c r="CC35" i="11"/>
  <c r="CW35" i="11"/>
  <c r="K35" i="11"/>
  <c r="BP69" i="11"/>
  <c r="U69" i="11"/>
  <c r="AF69" i="11"/>
  <c r="BB69" i="11"/>
  <c r="CX69" i="11"/>
  <c r="DB69" i="11"/>
  <c r="K69" i="11"/>
  <c r="CN69" i="11"/>
  <c r="BH69" i="11"/>
  <c r="BF69" i="11"/>
  <c r="BR69" i="11"/>
  <c r="CT69" i="11"/>
  <c r="AR69" i="11"/>
  <c r="AT78" i="11"/>
  <c r="AE78" i="11"/>
  <c r="H78" i="11"/>
  <c r="T78" i="11"/>
  <c r="I78" i="11"/>
  <c r="O78" i="11"/>
  <c r="CA78" i="11"/>
  <c r="AI78" i="11"/>
  <c r="CZ78" i="11"/>
  <c r="V78" i="11"/>
  <c r="AY78" i="11"/>
  <c r="BD78" i="11"/>
  <c r="AM79" i="11"/>
  <c r="BE79" i="11"/>
  <c r="CO79" i="11"/>
  <c r="BK79" i="11"/>
  <c r="CJ79" i="11"/>
  <c r="AT79" i="11"/>
  <c r="CX79" i="11"/>
  <c r="N79" i="11"/>
  <c r="BJ79" i="11"/>
  <c r="F79" i="11"/>
  <c r="AW79" i="11"/>
  <c r="AU79" i="11"/>
  <c r="CP79" i="11"/>
  <c r="DB15" i="11"/>
  <c r="BW15" i="11"/>
  <c r="AB15" i="11"/>
  <c r="CB15" i="11"/>
  <c r="AJ15" i="11"/>
  <c r="H15" i="11"/>
  <c r="CQ15" i="11"/>
  <c r="BC15" i="11"/>
  <c r="AY15" i="11"/>
  <c r="G15" i="11"/>
  <c r="AE15" i="11"/>
  <c r="CP15" i="11"/>
  <c r="CK15" i="11"/>
  <c r="J61" i="11"/>
  <c r="CX61" i="11"/>
  <c r="CN61" i="11"/>
  <c r="BK61" i="11"/>
  <c r="BU61" i="11"/>
  <c r="BW61" i="11"/>
  <c r="BL61" i="11"/>
  <c r="CG61" i="11"/>
  <c r="CA61" i="11"/>
  <c r="BR61" i="11"/>
  <c r="AV61" i="11"/>
  <c r="AQ61" i="11"/>
  <c r="CC92" i="11"/>
  <c r="AG16" i="11"/>
  <c r="AY16" i="11"/>
  <c r="CE16" i="11"/>
  <c r="CA16" i="11"/>
  <c r="X16" i="11"/>
  <c r="T16" i="11"/>
  <c r="BS16" i="11"/>
  <c r="AF16" i="11"/>
  <c r="R16" i="11"/>
  <c r="CL16" i="11"/>
  <c r="AV16" i="11"/>
  <c r="AE16" i="11"/>
  <c r="CL58" i="11"/>
  <c r="CB58" i="11"/>
  <c r="M58" i="11"/>
  <c r="AN58" i="11"/>
  <c r="AC58" i="11"/>
  <c r="BT58" i="11"/>
  <c r="G58" i="11"/>
  <c r="AD58" i="11"/>
  <c r="CK58" i="11"/>
  <c r="BS58" i="11"/>
  <c r="AS58" i="11"/>
  <c r="BO58" i="11"/>
  <c r="CR58" i="11"/>
  <c r="AA70" i="11"/>
  <c r="BH70" i="11"/>
  <c r="BQ70" i="11"/>
  <c r="AV70" i="11"/>
  <c r="BR70" i="11"/>
  <c r="AP70" i="11"/>
  <c r="K70" i="11"/>
  <c r="CV70" i="11"/>
  <c r="BT70" i="11"/>
  <c r="CN70" i="11"/>
  <c r="AQ70" i="11"/>
  <c r="CT70" i="11"/>
  <c r="R70" i="11"/>
  <c r="CB87" i="11"/>
  <c r="F49" i="11"/>
  <c r="AN49" i="11"/>
  <c r="AC49" i="11"/>
  <c r="AS49" i="11"/>
  <c r="AW49" i="11"/>
  <c r="AX49" i="11"/>
  <c r="CB49" i="11"/>
  <c r="AA49" i="11"/>
  <c r="AF49" i="11"/>
  <c r="DB49" i="11"/>
  <c r="G49" i="11"/>
  <c r="O49" i="11"/>
  <c r="AB49" i="11"/>
  <c r="J38" i="11"/>
  <c r="AR38" i="11"/>
  <c r="N38" i="11"/>
  <c r="BL38" i="11"/>
  <c r="AL38" i="11"/>
  <c r="G38" i="11"/>
  <c r="AF38" i="11"/>
  <c r="AG38" i="11"/>
  <c r="BD38" i="11"/>
  <c r="BB38" i="11"/>
  <c r="BT38" i="11"/>
  <c r="D60" i="11"/>
  <c r="CH4" i="11"/>
  <c r="D10" i="11"/>
  <c r="CK103" i="11"/>
  <c r="U92" i="11"/>
  <c r="AI27" i="11"/>
  <c r="DC40" i="11"/>
  <c r="BN40" i="11"/>
  <c r="X40" i="11"/>
  <c r="CL40" i="11"/>
  <c r="CS40" i="11"/>
  <c r="Z40" i="11"/>
  <c r="BU40" i="11"/>
  <c r="AI40" i="11"/>
  <c r="CF40" i="11"/>
  <c r="Y40" i="11"/>
  <c r="AS40" i="11"/>
  <c r="BD40" i="11"/>
  <c r="AR40" i="11"/>
  <c r="BW71" i="11"/>
  <c r="S71" i="11"/>
  <c r="U71" i="11"/>
  <c r="Q71" i="11"/>
  <c r="AO71" i="11"/>
  <c r="CV71" i="11"/>
  <c r="CA71" i="11"/>
  <c r="AA71" i="11"/>
  <c r="CB71" i="11"/>
  <c r="J71" i="11"/>
  <c r="AI71" i="11"/>
  <c r="BB71" i="11"/>
  <c r="AB71" i="11"/>
  <c r="M24" i="11"/>
  <c r="CM10" i="11"/>
  <c r="BI96" i="11"/>
  <c r="BN96" i="11"/>
  <c r="CC96" i="11"/>
  <c r="BH96" i="11"/>
  <c r="BF96" i="11"/>
  <c r="AQ96" i="11"/>
  <c r="T96" i="11"/>
  <c r="Y96" i="11"/>
  <c r="O96" i="11"/>
  <c r="CO96" i="11"/>
  <c r="AT96" i="11"/>
  <c r="CK96" i="11"/>
  <c r="AQ104" i="11"/>
  <c r="M104" i="11"/>
  <c r="AX104" i="11"/>
  <c r="AN104" i="11"/>
  <c r="BW104" i="11"/>
  <c r="Q104" i="11"/>
  <c r="CI104" i="11"/>
  <c r="BU104" i="11"/>
  <c r="S104" i="11"/>
  <c r="AY104" i="11"/>
  <c r="W104" i="11"/>
  <c r="AR104" i="11"/>
  <c r="AF104" i="11"/>
  <c r="BD41" i="11"/>
  <c r="CR41" i="11"/>
  <c r="Z41" i="11"/>
  <c r="BE41" i="11"/>
  <c r="S41" i="11"/>
  <c r="BX41" i="11"/>
  <c r="X41" i="11"/>
  <c r="CV41" i="11"/>
  <c r="BR41" i="11"/>
  <c r="Q41" i="11"/>
  <c r="T41" i="11"/>
  <c r="AQ41" i="11"/>
  <c r="Q51" i="11"/>
  <c r="W51" i="11"/>
  <c r="AP51" i="11"/>
  <c r="BA51" i="11"/>
  <c r="AR51" i="11"/>
  <c r="I51" i="11"/>
  <c r="E51" i="11"/>
  <c r="CI51" i="11"/>
  <c r="M51" i="11"/>
  <c r="BR51" i="11"/>
  <c r="BV51" i="11"/>
  <c r="AN51" i="11"/>
  <c r="CF51" i="11"/>
  <c r="CD10" i="11"/>
  <c r="CP10" i="11"/>
  <c r="BA10" i="11"/>
  <c r="CN10" i="11"/>
  <c r="BC10" i="11"/>
  <c r="CH10" i="11"/>
  <c r="AO10" i="11"/>
  <c r="CT10" i="11"/>
  <c r="CL10" i="11"/>
  <c r="BX10" i="11"/>
  <c r="AV10" i="11"/>
  <c r="DA10" i="11"/>
  <c r="BL10" i="11"/>
  <c r="AX52" i="11"/>
  <c r="CA52" i="11"/>
  <c r="T52" i="11"/>
  <c r="I52" i="11"/>
  <c r="BH52" i="11"/>
  <c r="AT52" i="11"/>
  <c r="CO52" i="11"/>
  <c r="AF52" i="11"/>
  <c r="BJ52" i="11"/>
  <c r="AL52" i="11"/>
  <c r="DB52" i="11"/>
  <c r="CN52" i="11"/>
  <c r="CX47" i="11"/>
  <c r="BP47" i="11"/>
  <c r="BW47" i="11"/>
  <c r="BU47" i="11"/>
  <c r="BO47" i="11"/>
  <c r="U47" i="11"/>
  <c r="CI47" i="11"/>
  <c r="CJ47" i="11"/>
  <c r="AI47" i="11"/>
  <c r="CT47" i="11"/>
  <c r="DB47" i="11"/>
  <c r="AU47" i="11"/>
  <c r="AA47" i="11"/>
  <c r="CB106" i="11"/>
  <c r="K106" i="11"/>
  <c r="BR106" i="11"/>
  <c r="BJ106" i="11"/>
  <c r="AA106" i="11"/>
  <c r="H106" i="11"/>
  <c r="BA106" i="11"/>
  <c r="AV106" i="11"/>
  <c r="BO106" i="11"/>
  <c r="AX106" i="11"/>
  <c r="CF106" i="11"/>
  <c r="CW106" i="11"/>
  <c r="AY106" i="11"/>
  <c r="W46" i="11"/>
  <c r="AU46" i="11"/>
  <c r="CS46" i="11"/>
  <c r="AO46" i="11"/>
  <c r="AQ46" i="11"/>
  <c r="BN46" i="11"/>
  <c r="BS46" i="11"/>
  <c r="T46" i="11"/>
  <c r="E46" i="11"/>
  <c r="BG46" i="11"/>
  <c r="AR46" i="11"/>
  <c r="AK46" i="11"/>
  <c r="BI46" i="11"/>
  <c r="BI56" i="11"/>
  <c r="BB56" i="11"/>
  <c r="L56" i="11"/>
  <c r="CQ56" i="11"/>
  <c r="CI56" i="11"/>
  <c r="BE56" i="11"/>
  <c r="DA56" i="11"/>
  <c r="AH56" i="11"/>
  <c r="CK56" i="11"/>
  <c r="BA56" i="11"/>
  <c r="Y56" i="11"/>
  <c r="E56" i="11"/>
  <c r="CZ33" i="11"/>
  <c r="BR33" i="11"/>
  <c r="BU33" i="11"/>
  <c r="CV33" i="11"/>
  <c r="BT33" i="11"/>
  <c r="CA33" i="11"/>
  <c r="F33" i="11"/>
  <c r="BK33" i="11"/>
  <c r="CO33" i="11"/>
  <c r="AZ33" i="11"/>
  <c r="BI33" i="11"/>
  <c r="AT33" i="11"/>
  <c r="CC33" i="11"/>
  <c r="BN6" i="11"/>
  <c r="CI6" i="11"/>
  <c r="G6" i="11"/>
  <c r="BC6" i="11"/>
  <c r="CC6" i="11"/>
  <c r="CB6" i="11"/>
  <c r="BA6" i="11"/>
  <c r="BQ6" i="11"/>
  <c r="CK6" i="11"/>
  <c r="AD6" i="11"/>
  <c r="CQ6" i="11"/>
  <c r="CT6" i="11"/>
  <c r="H93" i="11"/>
  <c r="AI93" i="11"/>
  <c r="CT93" i="11"/>
  <c r="AT93" i="11"/>
  <c r="AJ93" i="11"/>
  <c r="N93" i="11"/>
  <c r="DC93" i="11"/>
  <c r="AK93" i="11"/>
  <c r="J93" i="11"/>
  <c r="I93" i="11"/>
  <c r="Y93" i="11"/>
  <c r="BD93" i="11"/>
  <c r="CS93" i="11"/>
  <c r="D89" i="11"/>
  <c r="CZ11" i="11"/>
  <c r="AW11" i="11"/>
  <c r="R11" i="11"/>
  <c r="BW11" i="11"/>
  <c r="BM11" i="11"/>
  <c r="CH11" i="11"/>
  <c r="AU11" i="11"/>
  <c r="AR11" i="11"/>
  <c r="CO11" i="11"/>
  <c r="BZ11" i="11"/>
  <c r="AF11" i="11"/>
  <c r="AY11" i="11"/>
  <c r="CT11" i="11"/>
  <c r="AT13" i="11"/>
  <c r="BE13" i="11"/>
  <c r="AJ13" i="11"/>
  <c r="F13" i="11"/>
  <c r="Z13" i="11"/>
  <c r="CH13" i="11"/>
  <c r="M13" i="11"/>
  <c r="BM13" i="11"/>
  <c r="BI13" i="11"/>
  <c r="CM13" i="11"/>
  <c r="AF13" i="11"/>
  <c r="AN13" i="11"/>
  <c r="BS13" i="11"/>
  <c r="BG92" i="11"/>
  <c r="F24" i="11"/>
  <c r="BB100" i="11"/>
  <c r="AW100" i="11"/>
  <c r="CG100" i="11"/>
  <c r="AE100" i="11"/>
  <c r="V100" i="11"/>
  <c r="CV100" i="11"/>
  <c r="E100" i="11"/>
  <c r="U100" i="11"/>
  <c r="AM100" i="11"/>
  <c r="M100" i="11"/>
  <c r="AP100" i="11"/>
  <c r="AA100" i="11"/>
  <c r="BZ100" i="11"/>
  <c r="CY5" i="11"/>
  <c r="CX5" i="11"/>
  <c r="BQ5" i="11"/>
  <c r="AB5" i="11"/>
  <c r="CG5" i="11"/>
  <c r="AD5" i="11"/>
  <c r="BK5" i="11"/>
  <c r="BY5" i="11"/>
  <c r="AH5" i="11"/>
  <c r="AU5" i="11"/>
  <c r="CV5" i="11"/>
  <c r="BV5" i="11"/>
  <c r="BB5" i="11"/>
  <c r="CJ89" i="11"/>
  <c r="F89" i="11"/>
  <c r="CQ89" i="11"/>
  <c r="DA89" i="11"/>
  <c r="AL89" i="11"/>
  <c r="CS89" i="11"/>
  <c r="BL89" i="11"/>
  <c r="Y89" i="11"/>
  <c r="L89" i="11"/>
  <c r="J89" i="11"/>
  <c r="G89" i="11"/>
  <c r="AQ98" i="11"/>
  <c r="BX98" i="11"/>
  <c r="CD98" i="11"/>
  <c r="BI98" i="11"/>
  <c r="CE98" i="11"/>
  <c r="CU98" i="11"/>
  <c r="CK98" i="11"/>
  <c r="AB98" i="11"/>
  <c r="AH98" i="11"/>
  <c r="AE98" i="11"/>
  <c r="CH98" i="11"/>
  <c r="CV98" i="11"/>
  <c r="BS98" i="11"/>
  <c r="BM97" i="11"/>
  <c r="BX97" i="11"/>
  <c r="CI97" i="11"/>
  <c r="H97" i="11"/>
  <c r="CT97" i="11"/>
  <c r="CP97" i="11"/>
  <c r="BK97" i="11"/>
  <c r="BE97" i="11"/>
  <c r="CO18" i="11"/>
  <c r="AJ18" i="11"/>
  <c r="AA18" i="11"/>
  <c r="O18" i="11"/>
  <c r="BL18" i="11"/>
  <c r="G25" i="11"/>
  <c r="BO25" i="11"/>
  <c r="CE25" i="11"/>
  <c r="BW25" i="11"/>
  <c r="CL25" i="11"/>
  <c r="AY25" i="11"/>
  <c r="CA25" i="11"/>
  <c r="AS25" i="11"/>
  <c r="E25" i="11"/>
  <c r="CD25" i="11"/>
  <c r="CF25" i="11"/>
  <c r="F25" i="11"/>
  <c r="AJ25" i="11"/>
  <c r="CS62" i="11"/>
  <c r="CP62" i="11"/>
  <c r="BM62" i="11"/>
  <c r="AP62" i="11"/>
  <c r="CG62" i="11"/>
  <c r="AH62" i="11"/>
  <c r="BD62" i="11"/>
  <c r="BV62" i="11"/>
  <c r="CX62" i="11"/>
  <c r="T62" i="11"/>
  <c r="CW62" i="11"/>
  <c r="V62" i="11"/>
  <c r="BG4" i="11"/>
  <c r="D51" i="11"/>
  <c r="D15" i="11"/>
  <c r="AL103" i="11"/>
  <c r="BB105" i="11"/>
  <c r="AZ105" i="11"/>
  <c r="BZ105" i="11"/>
  <c r="CB105" i="11"/>
  <c r="BT105" i="11"/>
  <c r="BO105" i="11"/>
  <c r="DB105" i="11"/>
  <c r="N105" i="11"/>
  <c r="BX105" i="11"/>
  <c r="BR105" i="11"/>
  <c r="CG105" i="11"/>
  <c r="BS105" i="11"/>
  <c r="CT105" i="11"/>
  <c r="Y92" i="11"/>
  <c r="U87" i="11"/>
  <c r="AS24" i="11"/>
  <c r="AM45" i="11"/>
  <c r="AW68" i="11"/>
  <c r="AR68" i="11"/>
  <c r="AG68" i="11"/>
  <c r="BM68" i="11"/>
  <c r="BW68" i="11"/>
  <c r="BV68" i="11"/>
  <c r="CM68" i="11"/>
  <c r="AI68" i="11"/>
  <c r="CX68" i="11"/>
  <c r="AJ68" i="11"/>
  <c r="K68" i="11"/>
  <c r="CJ68" i="11"/>
  <c r="AV68" i="11"/>
  <c r="Z107" i="11"/>
  <c r="BL107" i="11"/>
  <c r="J107" i="11"/>
  <c r="AI107" i="11"/>
  <c r="AA107" i="11"/>
  <c r="L107" i="11"/>
  <c r="CL107" i="11"/>
  <c r="AF107" i="11"/>
  <c r="U107" i="11"/>
  <c r="BW107" i="11"/>
  <c r="CW107" i="11"/>
  <c r="CH107" i="11"/>
  <c r="AL107" i="11"/>
  <c r="BC26" i="11"/>
  <c r="AS26" i="11"/>
  <c r="CY26" i="11"/>
  <c r="AL26" i="11"/>
  <c r="V26" i="11"/>
  <c r="CF26" i="11"/>
  <c r="CP26" i="11"/>
  <c r="AK26" i="11"/>
  <c r="CS26" i="11"/>
  <c r="BN26" i="11"/>
  <c r="F26" i="11"/>
  <c r="BO26" i="11"/>
  <c r="CO19" i="11"/>
  <c r="BO19" i="11"/>
  <c r="F19" i="11"/>
  <c r="O19" i="11"/>
  <c r="I19" i="11"/>
  <c r="BH19" i="11"/>
  <c r="AQ19" i="11"/>
  <c r="CI19" i="11"/>
  <c r="AD19" i="11"/>
  <c r="CW19" i="11"/>
  <c r="BM19" i="11"/>
  <c r="CY19" i="11"/>
  <c r="W19" i="11"/>
  <c r="N7" i="11"/>
  <c r="X7" i="11"/>
  <c r="CD7" i="11"/>
  <c r="AB7" i="11"/>
  <c r="BO7" i="11"/>
  <c r="BC7" i="11"/>
  <c r="CW7" i="11"/>
  <c r="CE7" i="11"/>
  <c r="DC7" i="11"/>
  <c r="CR7" i="11"/>
  <c r="CK7" i="11"/>
  <c r="AC7" i="11"/>
  <c r="CZ35" i="11"/>
  <c r="CQ35" i="11"/>
  <c r="CY35" i="11"/>
  <c r="BA35" i="11"/>
  <c r="AG35" i="11"/>
  <c r="BT35" i="11"/>
  <c r="S35" i="11"/>
  <c r="BW35" i="11"/>
  <c r="AD35" i="11"/>
  <c r="BM35" i="11"/>
  <c r="AO35" i="11"/>
  <c r="AN35" i="11"/>
  <c r="CX35" i="11"/>
  <c r="CC69" i="11"/>
  <c r="E69" i="11"/>
  <c r="AE69" i="11"/>
  <c r="Y69" i="11"/>
  <c r="CG69" i="11"/>
  <c r="N69" i="11"/>
  <c r="CI69" i="11"/>
  <c r="DC69" i="11"/>
  <c r="BG69" i="11"/>
  <c r="AY69" i="11"/>
  <c r="AI69" i="11"/>
  <c r="AK69" i="11"/>
  <c r="BX69" i="11"/>
  <c r="AS78" i="11"/>
  <c r="BG78" i="11"/>
  <c r="AA78" i="11"/>
  <c r="CH78" i="11"/>
  <c r="BC78" i="11"/>
  <c r="BQ78" i="11"/>
  <c r="BF78" i="11"/>
  <c r="U78" i="11"/>
  <c r="BS78" i="11"/>
  <c r="F78" i="11"/>
  <c r="AK78" i="11"/>
  <c r="BR78" i="11"/>
  <c r="BO79" i="11"/>
  <c r="Z79" i="11"/>
  <c r="BP79" i="11"/>
  <c r="CT79" i="11"/>
  <c r="BY79" i="11"/>
  <c r="AS79" i="11"/>
  <c r="AL79" i="11"/>
  <c r="S79" i="11"/>
  <c r="AK79" i="11"/>
  <c r="AR79" i="11"/>
  <c r="CH79" i="11"/>
  <c r="AE79" i="11"/>
  <c r="BS79" i="11"/>
  <c r="BT15" i="11"/>
  <c r="T15" i="11"/>
  <c r="N15" i="11"/>
  <c r="AU15" i="11"/>
  <c r="AL15" i="11"/>
  <c r="CI15" i="11"/>
  <c r="AV15" i="11"/>
  <c r="BD15" i="11"/>
  <c r="Q15" i="11"/>
  <c r="CE15" i="11"/>
  <c r="O15" i="11"/>
  <c r="AQ15" i="11"/>
  <c r="M15" i="11"/>
  <c r="T61" i="11"/>
  <c r="BC61" i="11"/>
  <c r="V61" i="11"/>
  <c r="AC61" i="11"/>
  <c r="DC61" i="11"/>
  <c r="CK61" i="11"/>
  <c r="CF61" i="11"/>
  <c r="AW61" i="11"/>
  <c r="E61" i="11"/>
  <c r="CE61" i="11"/>
  <c r="K61" i="11"/>
  <c r="CS61" i="11"/>
  <c r="AO16" i="11"/>
  <c r="AL16" i="11"/>
  <c r="K16" i="11"/>
  <c r="O16" i="11"/>
  <c r="CN16" i="11"/>
  <c r="U16" i="11"/>
  <c r="CH16" i="11"/>
  <c r="AI16" i="11"/>
  <c r="BB16" i="11"/>
  <c r="CD16" i="11"/>
  <c r="BX16" i="11"/>
  <c r="BH16" i="11"/>
  <c r="BU16" i="11"/>
  <c r="BC87" i="11"/>
  <c r="V58" i="11"/>
  <c r="AO58" i="11"/>
  <c r="CG58" i="11"/>
  <c r="AM58" i="11"/>
  <c r="BC58" i="11"/>
  <c r="BQ58" i="11"/>
  <c r="CD58" i="11"/>
  <c r="CX58" i="11"/>
  <c r="R58" i="11"/>
  <c r="AA58" i="11"/>
  <c r="CQ58" i="11"/>
  <c r="BM58" i="11"/>
  <c r="BE58" i="11"/>
  <c r="CC70" i="11"/>
  <c r="V70" i="11"/>
  <c r="CZ70" i="11"/>
  <c r="E70" i="11"/>
  <c r="N70" i="11"/>
  <c r="CO70" i="11"/>
  <c r="BK70" i="11"/>
  <c r="BC70" i="11"/>
  <c r="CM70" i="11"/>
  <c r="CR70" i="11"/>
  <c r="BN70" i="11"/>
  <c r="CF70" i="11"/>
  <c r="AY70" i="11"/>
  <c r="CS24" i="11"/>
  <c r="BG49" i="11"/>
  <c r="AY49" i="11"/>
  <c r="CD49" i="11"/>
  <c r="CX49" i="11"/>
  <c r="DC49" i="11"/>
  <c r="BP49" i="11"/>
  <c r="CQ49" i="11"/>
  <c r="BO49" i="11"/>
  <c r="AR49" i="11"/>
  <c r="CK49" i="11"/>
  <c r="AK49" i="11"/>
  <c r="DB38" i="11"/>
  <c r="BO38" i="11"/>
  <c r="AE38" i="11"/>
  <c r="Z38" i="11"/>
  <c r="AP38" i="11"/>
  <c r="AZ38" i="11"/>
  <c r="CM38" i="11"/>
  <c r="AA38" i="11"/>
  <c r="CF38" i="11"/>
  <c r="BQ38" i="11"/>
  <c r="AC38" i="11"/>
  <c r="AN38" i="11"/>
  <c r="AS38" i="11"/>
  <c r="D82" i="11"/>
  <c r="S4" i="11"/>
  <c r="D86" i="11"/>
  <c r="AT103" i="11"/>
  <c r="CJ92" i="11"/>
  <c r="CW27" i="11"/>
  <c r="AE40" i="11"/>
  <c r="U40" i="11"/>
  <c r="BB40" i="11"/>
  <c r="CE40" i="11"/>
  <c r="AL40" i="11"/>
  <c r="E40" i="11"/>
  <c r="BQ40" i="11"/>
  <c r="Q40" i="11"/>
  <c r="DA40" i="11"/>
  <c r="BL40" i="11"/>
  <c r="AC40" i="11"/>
  <c r="CM40" i="11"/>
  <c r="DB87" i="11"/>
  <c r="CD71" i="11"/>
  <c r="AX71" i="11"/>
  <c r="AE71" i="11"/>
  <c r="BG71" i="11"/>
  <c r="AS71" i="11"/>
  <c r="BS71" i="11"/>
  <c r="CX71" i="11"/>
  <c r="BM71" i="11"/>
  <c r="AY71" i="11"/>
  <c r="W71" i="11"/>
  <c r="CC71" i="11"/>
  <c r="AH71" i="11"/>
  <c r="E71" i="11"/>
  <c r="S24" i="11"/>
  <c r="L104" i="11"/>
  <c r="BG96" i="11"/>
  <c r="CQ96" i="11"/>
  <c r="CV96" i="11"/>
  <c r="BX96" i="11"/>
  <c r="CN96" i="11"/>
  <c r="BB96" i="11"/>
  <c r="CW96" i="11"/>
  <c r="BZ96" i="11"/>
  <c r="BR96" i="11"/>
  <c r="CX96" i="11"/>
  <c r="CE96" i="11"/>
  <c r="X96" i="11"/>
  <c r="BF104" i="11"/>
  <c r="BO104" i="11"/>
  <c r="AD104" i="11"/>
  <c r="AT104" i="11"/>
  <c r="AB104" i="11"/>
  <c r="AZ104" i="11"/>
  <c r="CK104" i="11"/>
  <c r="F104" i="11"/>
  <c r="AK104" i="11"/>
  <c r="BJ104" i="11"/>
  <c r="E104" i="11"/>
  <c r="AO104" i="11"/>
  <c r="BT104" i="11"/>
  <c r="AI41" i="11"/>
  <c r="AJ41" i="11"/>
  <c r="CP41" i="11"/>
  <c r="BC41" i="11"/>
  <c r="BF41" i="11"/>
  <c r="BV41" i="11"/>
  <c r="N41" i="11"/>
  <c r="CU41" i="11"/>
  <c r="BL41" i="11"/>
  <c r="CA41" i="11"/>
  <c r="CI41" i="11"/>
  <c r="DB41" i="11"/>
  <c r="H51" i="11"/>
  <c r="K51" i="11"/>
  <c r="BG51" i="11"/>
  <c r="AW51" i="11"/>
  <c r="AU51" i="11"/>
  <c r="CL51" i="11"/>
  <c r="CO51" i="11"/>
  <c r="BY51" i="11"/>
  <c r="CN51" i="11"/>
  <c r="AI51" i="11"/>
  <c r="BO51" i="11"/>
  <c r="BM51" i="11"/>
  <c r="L51" i="11"/>
  <c r="AI10" i="11"/>
  <c r="E10" i="11"/>
  <c r="I10" i="11"/>
  <c r="W10" i="11"/>
  <c r="L10" i="11"/>
  <c r="CA10" i="11"/>
  <c r="CG10" i="11"/>
  <c r="BU10" i="11"/>
  <c r="CQ10" i="11"/>
  <c r="CJ10" i="11"/>
  <c r="M10" i="11"/>
  <c r="CY10" i="11"/>
  <c r="AW52" i="11"/>
  <c r="CX52" i="11"/>
  <c r="CK52" i="11"/>
  <c r="AG52" i="11"/>
  <c r="BI52" i="11"/>
  <c r="CH52" i="11"/>
  <c r="AR52" i="11"/>
  <c r="U52" i="11"/>
  <c r="CZ52" i="11"/>
  <c r="CF52" i="11"/>
  <c r="W52" i="11"/>
  <c r="E52" i="11"/>
  <c r="M52" i="11"/>
  <c r="CV47" i="11"/>
  <c r="I47" i="11"/>
  <c r="X47" i="11"/>
  <c r="CN47" i="11"/>
  <c r="AO47" i="11"/>
  <c r="BL47" i="11"/>
  <c r="BI47" i="11"/>
  <c r="AY47" i="11"/>
  <c r="BE47" i="11"/>
  <c r="AQ47" i="11"/>
  <c r="CC47" i="11"/>
  <c r="AN47" i="11"/>
  <c r="Z47" i="11"/>
  <c r="BD106" i="11"/>
  <c r="CJ106" i="11"/>
  <c r="BN106" i="11"/>
  <c r="CZ106" i="11"/>
  <c r="BS106" i="11"/>
  <c r="V106" i="11"/>
  <c r="BG106" i="11"/>
  <c r="BC106" i="11"/>
  <c r="AR106" i="11"/>
  <c r="CM106" i="11"/>
  <c r="DB106" i="11"/>
  <c r="CD106" i="11"/>
  <c r="AE106" i="11"/>
  <c r="BU46" i="11"/>
  <c r="AA46" i="11"/>
  <c r="AC46" i="11"/>
  <c r="AY46" i="11"/>
  <c r="AG46" i="11"/>
  <c r="CK46" i="11"/>
  <c r="AJ46" i="11"/>
  <c r="AB46" i="11"/>
  <c r="BC46" i="11"/>
  <c r="CR46" i="11"/>
  <c r="S46" i="11"/>
  <c r="R46" i="11"/>
  <c r="BY46" i="11"/>
  <c r="BQ56" i="11"/>
  <c r="BX56" i="11"/>
  <c r="AQ56" i="11"/>
  <c r="V56" i="11"/>
  <c r="CU56" i="11"/>
  <c r="CN56" i="11"/>
  <c r="CV56" i="11"/>
  <c r="AW56" i="11"/>
  <c r="AE56" i="11"/>
  <c r="CF56" i="11"/>
  <c r="AF56" i="11"/>
  <c r="O56" i="11"/>
  <c r="DC33" i="11"/>
  <c r="CS33" i="11"/>
  <c r="CQ33" i="11"/>
  <c r="CK33" i="11"/>
  <c r="BO33" i="11"/>
  <c r="BC33" i="11"/>
  <c r="AD33" i="11"/>
  <c r="T33" i="11"/>
  <c r="AF33" i="11"/>
  <c r="CH33" i="11"/>
  <c r="CR33" i="11"/>
  <c r="K33" i="11"/>
  <c r="AA6" i="11"/>
  <c r="BI6" i="11"/>
  <c r="R6" i="11"/>
  <c r="BG6" i="11"/>
  <c r="CA6" i="11"/>
  <c r="CJ6" i="11"/>
  <c r="BD6" i="11"/>
  <c r="CV6" i="11"/>
  <c r="O6" i="11"/>
  <c r="W6" i="11"/>
  <c r="Y6" i="11"/>
  <c r="AY6" i="11"/>
  <c r="CS6" i="11"/>
  <c r="E93" i="11"/>
  <c r="CW93" i="11"/>
  <c r="R93" i="11"/>
  <c r="BV93" i="11"/>
  <c r="CO93" i="11"/>
  <c r="BO93" i="11"/>
  <c r="CI93" i="11"/>
  <c r="BW93" i="11"/>
  <c r="CH93" i="11"/>
  <c r="AQ93" i="11"/>
  <c r="F93" i="11"/>
  <c r="Q93" i="11"/>
  <c r="BS4" i="11"/>
  <c r="D84" i="11"/>
  <c r="BR11" i="11"/>
  <c r="AL11" i="11"/>
  <c r="V11" i="11"/>
  <c r="DA11" i="11"/>
  <c r="BQ11" i="11"/>
  <c r="CY11" i="11"/>
  <c r="BU11" i="11"/>
  <c r="CA11" i="11"/>
  <c r="CF11" i="11"/>
  <c r="BN11" i="11"/>
  <c r="CW11" i="11"/>
  <c r="DB11" i="11"/>
  <c r="BC11" i="11"/>
  <c r="CJ13" i="11"/>
  <c r="BB13" i="11"/>
  <c r="AQ13" i="11"/>
  <c r="N13" i="11"/>
  <c r="T13" i="11"/>
  <c r="DC13" i="11"/>
  <c r="CQ13" i="11"/>
  <c r="W13" i="11"/>
  <c r="BC13" i="11"/>
  <c r="BW13" i="11"/>
  <c r="BU13" i="11"/>
  <c r="AI13" i="11"/>
  <c r="O13" i="11"/>
  <c r="CX92" i="11"/>
  <c r="AH24" i="11"/>
  <c r="AH100" i="11"/>
  <c r="BJ100" i="11"/>
  <c r="O100" i="11"/>
  <c r="CB100" i="11"/>
  <c r="DA100" i="11"/>
  <c r="BS100" i="11"/>
  <c r="AO100" i="11"/>
  <c r="BA100" i="11"/>
  <c r="BR100" i="11"/>
  <c r="BG100" i="11"/>
  <c r="BC100" i="11"/>
  <c r="AN100" i="11"/>
  <c r="L100" i="11"/>
  <c r="O5" i="11"/>
  <c r="BS5" i="11"/>
  <c r="BZ5" i="11"/>
  <c r="CN5" i="11"/>
  <c r="DA5" i="11"/>
  <c r="I5" i="11"/>
  <c r="AP5" i="11"/>
  <c r="AG5" i="11"/>
  <c r="AX5" i="11"/>
  <c r="J5" i="11"/>
  <c r="K5" i="11"/>
  <c r="AF5" i="11"/>
  <c r="DB89" i="11"/>
  <c r="CT89" i="11"/>
  <c r="AV89" i="11"/>
  <c r="BW89" i="11"/>
  <c r="AG89" i="11"/>
  <c r="X73" i="11"/>
  <c r="V73" i="11"/>
  <c r="BY73" i="11"/>
  <c r="AY73" i="11"/>
  <c r="H87" i="11"/>
  <c r="DC92" i="11"/>
  <c r="CM92" i="11"/>
  <c r="BC9" i="11"/>
  <c r="BW9" i="11"/>
  <c r="AJ9" i="11"/>
  <c r="BY9" i="11"/>
  <c r="J9" i="11"/>
  <c r="CI9" i="11"/>
  <c r="AD9" i="11"/>
  <c r="AE9" i="11"/>
  <c r="AY9" i="11"/>
  <c r="CP9" i="11"/>
  <c r="CX9" i="11"/>
  <c r="AM9" i="11"/>
  <c r="AL57" i="11"/>
  <c r="AT57" i="11"/>
  <c r="AU57" i="11"/>
  <c r="J57" i="11"/>
  <c r="CT57" i="11"/>
  <c r="BT57" i="11"/>
  <c r="AJ57" i="11"/>
  <c r="BE57" i="11"/>
  <c r="X57" i="11"/>
  <c r="BB57" i="11"/>
  <c r="Z57" i="11"/>
  <c r="AD57" i="11"/>
  <c r="CH57" i="11"/>
  <c r="DB91" i="11"/>
  <c r="BH91" i="11"/>
  <c r="O91" i="11"/>
  <c r="CR91" i="11"/>
  <c r="U91" i="11"/>
  <c r="AZ91" i="11"/>
  <c r="CS91" i="11"/>
  <c r="AV91" i="11"/>
  <c r="AI91" i="11"/>
  <c r="E91" i="11"/>
  <c r="L91" i="11"/>
  <c r="BE91" i="11"/>
  <c r="AQ91" i="11"/>
  <c r="O82" i="11"/>
  <c r="AH82" i="11"/>
  <c r="CO82" i="11"/>
  <c r="CQ82" i="11"/>
  <c r="BG82" i="11"/>
  <c r="AB82" i="11"/>
  <c r="AR82" i="11"/>
  <c r="G82" i="11"/>
  <c r="CG82" i="11"/>
  <c r="BC82" i="11"/>
  <c r="BZ82" i="11"/>
  <c r="AN82" i="11"/>
  <c r="BP82" i="11"/>
  <c r="AQ77" i="11"/>
  <c r="CJ77" i="11"/>
  <c r="AZ77" i="11"/>
  <c r="CU77" i="11"/>
  <c r="BR77" i="11"/>
  <c r="BS77" i="11"/>
  <c r="AO77" i="11"/>
  <c r="CE77" i="11"/>
  <c r="CL77" i="11"/>
  <c r="BI77" i="11"/>
  <c r="AJ77" i="11"/>
  <c r="BL77" i="11"/>
  <c r="CI63" i="11"/>
  <c r="CC63" i="11"/>
  <c r="CF63" i="11"/>
  <c r="CJ63" i="11"/>
  <c r="BY63" i="11"/>
  <c r="BV63" i="11"/>
  <c r="CV63" i="11"/>
  <c r="CR63" i="11"/>
  <c r="AR63" i="11"/>
  <c r="BX63" i="11"/>
  <c r="M63" i="11"/>
  <c r="BC63" i="11"/>
  <c r="BB63" i="11"/>
  <c r="BG37" i="11"/>
  <c r="AB37" i="11"/>
  <c r="AS37" i="11"/>
  <c r="K37" i="11"/>
  <c r="AQ37" i="11"/>
  <c r="AE37" i="11"/>
  <c r="AZ37" i="11"/>
  <c r="CI37" i="11"/>
  <c r="BW37" i="11"/>
  <c r="BV37" i="11"/>
  <c r="BX37" i="11"/>
  <c r="BP37" i="11"/>
  <c r="CA37" i="11"/>
  <c r="AU92" i="11"/>
  <c r="CG92" i="11"/>
  <c r="BR92" i="11"/>
  <c r="CG23" i="11"/>
  <c r="AC23" i="11"/>
  <c r="W23" i="11"/>
  <c r="G23" i="11"/>
  <c r="BP23" i="11"/>
  <c r="CL23" i="11"/>
  <c r="AV23" i="11"/>
  <c r="BE23" i="11"/>
  <c r="CY23" i="11"/>
  <c r="H23" i="11"/>
  <c r="BT23" i="11"/>
  <c r="Y23" i="11"/>
  <c r="AN23" i="11"/>
  <c r="L14" i="11"/>
  <c r="BL14" i="11"/>
  <c r="CI14" i="11"/>
  <c r="AN14" i="11"/>
  <c r="AG14" i="11"/>
  <c r="H14" i="11"/>
  <c r="BE14" i="11"/>
  <c r="BM14" i="11"/>
  <c r="S14" i="11"/>
  <c r="AQ14" i="11"/>
  <c r="AI14" i="11"/>
  <c r="K14" i="11"/>
  <c r="AF21" i="11"/>
  <c r="CZ21" i="11"/>
  <c r="CY21" i="11"/>
  <c r="DC21" i="11"/>
  <c r="BV21" i="11"/>
  <c r="S21" i="11"/>
  <c r="BC21" i="11"/>
  <c r="DB21" i="11"/>
  <c r="AJ21" i="11"/>
  <c r="BM21" i="11"/>
  <c r="AT21" i="11"/>
  <c r="CD21" i="11"/>
  <c r="AU21" i="11"/>
  <c r="D59" i="11"/>
  <c r="BD92" i="11"/>
  <c r="I87" i="11"/>
  <c r="CD31" i="11"/>
  <c r="AX17" i="11"/>
  <c r="BD17" i="11"/>
  <c r="CP17" i="11"/>
  <c r="BL17" i="11"/>
  <c r="BC17" i="11"/>
  <c r="CY17" i="11"/>
  <c r="AP17" i="11"/>
  <c r="AV17" i="11"/>
  <c r="AR17" i="11"/>
  <c r="AH17" i="11"/>
  <c r="CD17" i="11"/>
  <c r="AE17" i="11"/>
  <c r="BE17" i="11"/>
  <c r="AF88" i="11"/>
  <c r="O88" i="11"/>
  <c r="L88" i="11"/>
  <c r="AI88" i="11"/>
  <c r="AS88" i="11"/>
  <c r="CQ88" i="11"/>
  <c r="BZ88" i="11"/>
  <c r="CH88" i="11"/>
  <c r="AY88" i="11"/>
  <c r="BN88" i="11"/>
  <c r="AB88" i="11"/>
  <c r="CF88" i="11"/>
  <c r="AG60" i="11"/>
  <c r="BK60" i="11"/>
  <c r="Q60" i="11"/>
  <c r="AD60" i="11"/>
  <c r="U60" i="11"/>
  <c r="DC60" i="11"/>
  <c r="X60" i="11"/>
  <c r="CD60" i="11"/>
  <c r="AL60" i="11"/>
  <c r="CR60" i="11"/>
  <c r="E60" i="11"/>
  <c r="BD60" i="11"/>
  <c r="CY60" i="11"/>
  <c r="K99" i="11"/>
  <c r="BA99" i="11"/>
  <c r="CG99" i="11"/>
  <c r="DC99" i="11"/>
  <c r="BH99" i="11"/>
  <c r="CF99" i="11"/>
  <c r="CM99" i="11"/>
  <c r="AZ99" i="11"/>
  <c r="BL99" i="11"/>
  <c r="BN99" i="11"/>
  <c r="X99" i="11"/>
  <c r="CH99" i="11"/>
  <c r="W99" i="11"/>
  <c r="Q87" i="11"/>
  <c r="AB87" i="11"/>
  <c r="AP87" i="11"/>
  <c r="CU87" i="11"/>
  <c r="CS87" i="11"/>
  <c r="AI85" i="11"/>
  <c r="BQ85" i="11"/>
  <c r="CU85" i="11"/>
  <c r="CI85" i="11"/>
  <c r="AV85" i="11"/>
  <c r="CV85" i="11"/>
  <c r="CK85" i="11"/>
  <c r="BE85" i="11"/>
  <c r="AP85" i="11"/>
  <c r="BJ85" i="11"/>
  <c r="AT85" i="11"/>
  <c r="CO85" i="11"/>
  <c r="AA85" i="11"/>
  <c r="AE8" i="11"/>
  <c r="CE8" i="11"/>
  <c r="BP8" i="11"/>
  <c r="BY8" i="11"/>
  <c r="CK8" i="11"/>
  <c r="W8" i="11"/>
  <c r="BA8" i="11"/>
  <c r="R8" i="11"/>
  <c r="CI8" i="11"/>
  <c r="BC8" i="11"/>
  <c r="DC8" i="11"/>
  <c r="CW8" i="11"/>
  <c r="BG8" i="11"/>
  <c r="AL92" i="11"/>
  <c r="AV32" i="11"/>
  <c r="BW32" i="11"/>
  <c r="CG32" i="11"/>
  <c r="AZ32" i="11"/>
  <c r="BB32" i="11"/>
  <c r="BP32" i="11"/>
  <c r="Z32" i="11"/>
  <c r="CH32" i="11"/>
  <c r="Y32" i="11"/>
  <c r="CE32" i="11"/>
  <c r="BC32" i="11"/>
  <c r="CB32" i="11"/>
  <c r="BQ4" i="11"/>
  <c r="BU87" i="11"/>
  <c r="DC20" i="11"/>
  <c r="BB20" i="11"/>
  <c r="BG20" i="11"/>
  <c r="CB20" i="11"/>
  <c r="BL20" i="11"/>
  <c r="BA20" i="11"/>
  <c r="BE20" i="11"/>
  <c r="T20" i="11"/>
  <c r="BP20" i="11"/>
  <c r="AC20" i="11"/>
  <c r="BX20" i="11"/>
  <c r="U20" i="11"/>
  <c r="AA20" i="11"/>
  <c r="BJ48" i="11"/>
  <c r="CA48" i="11"/>
  <c r="Z48" i="11"/>
  <c r="G48" i="11"/>
  <c r="AI48" i="11"/>
  <c r="BS48" i="11"/>
  <c r="U89" i="11"/>
  <c r="BD89" i="11"/>
  <c r="CR89" i="11"/>
  <c r="T89" i="11"/>
  <c r="M89" i="11"/>
  <c r="Z89" i="11"/>
  <c r="BY89" i="11"/>
  <c r="N98" i="11"/>
  <c r="DC98" i="11"/>
  <c r="S98" i="11"/>
  <c r="M98" i="11"/>
  <c r="CG98" i="11"/>
  <c r="K98" i="11"/>
  <c r="CJ98" i="11"/>
  <c r="CF98" i="11"/>
  <c r="W98" i="11"/>
  <c r="Y98" i="11"/>
  <c r="F98" i="11"/>
  <c r="BW98" i="11"/>
  <c r="BA98" i="11"/>
  <c r="AI97" i="11"/>
  <c r="CK97" i="11"/>
  <c r="BB97" i="11"/>
  <c r="CB97" i="11"/>
  <c r="AJ97" i="11"/>
  <c r="AN97" i="11"/>
  <c r="CL97" i="11"/>
  <c r="BA97" i="11"/>
  <c r="CN97" i="11"/>
  <c r="J97" i="11"/>
  <c r="AZ97" i="11"/>
  <c r="AE97" i="11"/>
  <c r="AG103" i="11"/>
  <c r="CW103" i="11"/>
  <c r="Q103" i="11"/>
  <c r="BT103" i="11"/>
  <c r="AB102" i="11"/>
  <c r="AS102" i="11"/>
  <c r="CG102" i="11"/>
  <c r="AT102" i="11"/>
  <c r="AL102" i="11"/>
  <c r="BR102" i="11"/>
  <c r="BG102" i="11"/>
  <c r="G102" i="11"/>
  <c r="I102" i="11"/>
  <c r="CD102" i="11"/>
  <c r="BH102" i="11"/>
  <c r="CS102" i="11"/>
  <c r="BX102" i="11"/>
  <c r="BR24" i="11"/>
  <c r="Q50" i="11"/>
  <c r="CZ50" i="11"/>
  <c r="BH50" i="11"/>
  <c r="BD50" i="11"/>
  <c r="K50" i="11"/>
  <c r="BP50" i="11"/>
  <c r="AP50" i="11"/>
  <c r="H50" i="11"/>
  <c r="BR50" i="11"/>
  <c r="CS50" i="11"/>
  <c r="CL50" i="11"/>
  <c r="U50" i="11"/>
  <c r="CX50" i="11"/>
  <c r="BX74" i="11"/>
  <c r="CW74" i="11"/>
  <c r="BT74" i="11"/>
  <c r="BO74" i="11"/>
  <c r="AL74" i="11"/>
  <c r="CC74" i="11"/>
  <c r="Z74" i="11"/>
  <c r="CB74" i="11"/>
  <c r="AC74" i="11"/>
  <c r="BR74" i="11"/>
  <c r="BP74" i="11"/>
  <c r="R74" i="11"/>
  <c r="CG64" i="11"/>
  <c r="BW64" i="11"/>
  <c r="AU64" i="11"/>
  <c r="AZ64" i="11"/>
  <c r="E64" i="11"/>
  <c r="AS64" i="11"/>
  <c r="AI64" i="11"/>
  <c r="AF64" i="11"/>
  <c r="AQ64" i="11"/>
  <c r="K64" i="11"/>
  <c r="AC64" i="11"/>
  <c r="BD64" i="11"/>
  <c r="BJ64" i="11"/>
  <c r="CQ54" i="11"/>
  <c r="F54" i="11"/>
  <c r="L54" i="11"/>
  <c r="Z54" i="11"/>
  <c r="BV54" i="11"/>
  <c r="AZ54" i="11"/>
  <c r="AE54" i="11"/>
  <c r="BM54" i="11"/>
  <c r="CM54" i="11"/>
  <c r="CX54" i="11"/>
  <c r="BE54" i="11"/>
  <c r="BI54" i="11"/>
  <c r="CW54" i="11"/>
  <c r="D93" i="11"/>
  <c r="BZ44" i="11"/>
  <c r="CQ44" i="11"/>
  <c r="AM44" i="11"/>
  <c r="BC44" i="11"/>
  <c r="CH44" i="11"/>
  <c r="Y44" i="11"/>
  <c r="BI44" i="11"/>
  <c r="BP44" i="11"/>
  <c r="AX44" i="11"/>
  <c r="BD44" i="11"/>
  <c r="AI44" i="11"/>
  <c r="Q44" i="11"/>
  <c r="CL44" i="11"/>
  <c r="V34" i="11"/>
  <c r="BM34" i="11"/>
  <c r="BU34" i="11"/>
  <c r="AT34" i="11"/>
  <c r="I34" i="11"/>
  <c r="BD34" i="11"/>
  <c r="AY34" i="11"/>
  <c r="T34" i="11"/>
  <c r="H34" i="11"/>
  <c r="AD34" i="11"/>
  <c r="CY34" i="11"/>
  <c r="BT34" i="11"/>
  <c r="AK34" i="11"/>
  <c r="BC24" i="11"/>
  <c r="E84" i="11"/>
  <c r="CY84" i="11"/>
  <c r="AS84" i="11"/>
  <c r="AD84" i="11"/>
  <c r="AQ84" i="11"/>
  <c r="S84" i="11"/>
  <c r="BN84" i="11"/>
  <c r="AM84" i="11"/>
  <c r="DA84" i="11"/>
  <c r="CE84" i="11"/>
  <c r="AE84" i="11"/>
  <c r="BL84" i="11"/>
  <c r="V84" i="11"/>
  <c r="BF55" i="11"/>
  <c r="CO55" i="11"/>
  <c r="AU55" i="11"/>
  <c r="AS55" i="11"/>
  <c r="CH55" i="11"/>
  <c r="BU55" i="11"/>
  <c r="BH55" i="11"/>
  <c r="BC55" i="11"/>
  <c r="K55" i="11"/>
  <c r="CW55" i="11"/>
  <c r="AD55" i="11"/>
  <c r="AB55" i="11"/>
  <c r="AT55" i="11"/>
  <c r="J4" i="11"/>
  <c r="D30" i="11"/>
  <c r="AN75" i="11"/>
  <c r="BF75" i="11"/>
  <c r="CC75" i="11"/>
  <c r="H75" i="11"/>
  <c r="AK75" i="11"/>
  <c r="X75" i="11"/>
  <c r="BU75" i="11"/>
  <c r="BW75" i="11"/>
  <c r="BN75" i="11"/>
  <c r="D75" i="11"/>
  <c r="V75" i="11"/>
  <c r="CZ75" i="11"/>
  <c r="CN75" i="11"/>
  <c r="M103" i="11"/>
  <c r="CS92" i="11"/>
  <c r="CJ73" i="11"/>
  <c r="Y73" i="11"/>
  <c r="BJ73" i="11"/>
  <c r="G73" i="11"/>
  <c r="BD73" i="11"/>
  <c r="CX73" i="11"/>
  <c r="AB73" i="11"/>
  <c r="AM73" i="11"/>
  <c r="BF73" i="11"/>
  <c r="AN73" i="11"/>
  <c r="AR73" i="11"/>
  <c r="U73" i="11"/>
  <c r="K73" i="11"/>
  <c r="AQ87" i="11"/>
  <c r="BI24" i="11"/>
  <c r="CM32" i="11"/>
  <c r="H9" i="11"/>
  <c r="CD9" i="11"/>
  <c r="CE9" i="11"/>
  <c r="BT9" i="11"/>
  <c r="AC9" i="11"/>
  <c r="AP9" i="11"/>
  <c r="CN9" i="11"/>
  <c r="BU9" i="11"/>
  <c r="AG9" i="11"/>
  <c r="CH9" i="11"/>
  <c r="CB9" i="11"/>
  <c r="BL9" i="11"/>
  <c r="CR9" i="11"/>
  <c r="BK57" i="11"/>
  <c r="CC57" i="11"/>
  <c r="CR57" i="11"/>
  <c r="V57" i="11"/>
  <c r="BM57" i="11"/>
  <c r="BA57" i="11"/>
  <c r="BS57" i="11"/>
  <c r="CJ57" i="11"/>
  <c r="T57" i="11"/>
  <c r="BQ57" i="11"/>
  <c r="AN57" i="11"/>
  <c r="CX57" i="11"/>
  <c r="CK57" i="11"/>
  <c r="AD91" i="11"/>
  <c r="CJ91" i="11"/>
  <c r="W91" i="11"/>
  <c r="CK91" i="11"/>
  <c r="AU91" i="11"/>
  <c r="CZ91" i="11"/>
  <c r="BQ91" i="11"/>
  <c r="BN91" i="11"/>
  <c r="G91" i="11"/>
  <c r="AP91" i="11"/>
  <c r="AW91" i="11"/>
  <c r="BG91" i="11"/>
  <c r="AD82" i="11"/>
  <c r="CX82" i="11"/>
  <c r="X82" i="11"/>
  <c r="AC82" i="11"/>
  <c r="BF82" i="11"/>
  <c r="BD82" i="11"/>
  <c r="CM82" i="11"/>
  <c r="F82" i="11"/>
  <c r="BK82" i="11"/>
  <c r="CT82" i="11"/>
  <c r="T82" i="11"/>
  <c r="CA82" i="11"/>
  <c r="CB82" i="11"/>
  <c r="X77" i="11"/>
  <c r="AR77" i="11"/>
  <c r="AH77" i="11"/>
  <c r="BY77" i="11"/>
  <c r="CX77" i="11"/>
  <c r="CW77" i="11"/>
  <c r="AD77" i="11"/>
  <c r="CV77" i="11"/>
  <c r="I77" i="11"/>
  <c r="CK77" i="11"/>
  <c r="J77" i="11"/>
  <c r="CD77" i="11"/>
  <c r="CD92" i="11"/>
  <c r="AM102" i="11"/>
  <c r="Y50" i="11"/>
  <c r="AG50" i="11"/>
  <c r="AI50" i="11"/>
  <c r="CC50" i="11"/>
  <c r="AX50" i="11"/>
  <c r="AU50" i="11"/>
  <c r="CI50" i="11"/>
  <c r="AW50" i="11"/>
  <c r="AJ50" i="11"/>
  <c r="CB50" i="11"/>
  <c r="AY50" i="11"/>
  <c r="W50" i="11"/>
  <c r="AX74" i="11"/>
  <c r="BM74" i="11"/>
  <c r="CU74" i="11"/>
  <c r="BN74" i="11"/>
  <c r="BK74" i="11"/>
  <c r="AP74" i="11"/>
  <c r="BY74" i="11"/>
  <c r="CS74" i="11"/>
  <c r="CP74" i="11"/>
  <c r="BE74" i="11"/>
  <c r="BB74" i="11"/>
  <c r="W74" i="11"/>
  <c r="CJ64" i="11"/>
  <c r="CF64" i="11"/>
  <c r="CT64" i="11"/>
  <c r="Y64" i="11"/>
  <c r="DB64" i="11"/>
  <c r="AK64" i="11"/>
  <c r="BZ64" i="11"/>
  <c r="BS64" i="11"/>
  <c r="BN64" i="11"/>
  <c r="AX64" i="11"/>
  <c r="CY64" i="11"/>
  <c r="BB64" i="11"/>
  <c r="AN64" i="11"/>
  <c r="CR54" i="11"/>
  <c r="CS54" i="11"/>
  <c r="BZ54" i="11"/>
  <c r="CL54" i="11"/>
  <c r="AD54" i="11"/>
  <c r="M54" i="11"/>
  <c r="AP54" i="11"/>
  <c r="H54" i="11"/>
  <c r="U54" i="11"/>
  <c r="CV54" i="11"/>
  <c r="BA54" i="11"/>
  <c r="AF54" i="11"/>
  <c r="E103" i="11"/>
  <c r="BB44" i="11"/>
  <c r="BL44" i="11"/>
  <c r="Z44" i="11"/>
  <c r="CF44" i="11"/>
  <c r="BJ44" i="11"/>
  <c r="CJ44" i="11"/>
  <c r="L44" i="11"/>
  <c r="AZ44" i="11"/>
  <c r="J44" i="11"/>
  <c r="DC44" i="11"/>
  <c r="CB44" i="11"/>
  <c r="AC44" i="11"/>
  <c r="BG44" i="11"/>
  <c r="AI34" i="11"/>
  <c r="DA34" i="11"/>
  <c r="BA34" i="11"/>
  <c r="BQ34" i="11"/>
  <c r="AP34" i="11"/>
  <c r="CA34" i="11"/>
  <c r="BJ34" i="11"/>
  <c r="BV34" i="11"/>
  <c r="CU34" i="11"/>
  <c r="AL34" i="11"/>
  <c r="CL34" i="11"/>
  <c r="K34" i="11"/>
  <c r="CM103" i="11"/>
  <c r="K84" i="11"/>
  <c r="CU84" i="11"/>
  <c r="CD84" i="11"/>
  <c r="CK84" i="11"/>
  <c r="Z84" i="11"/>
  <c r="CX84" i="11"/>
  <c r="CH84" i="11"/>
  <c r="T84" i="11"/>
  <c r="J84" i="11"/>
  <c r="CW84" i="11"/>
  <c r="BF84" i="11"/>
  <c r="X84" i="11"/>
  <c r="BK55" i="11"/>
  <c r="AZ55" i="11"/>
  <c r="CR55" i="11"/>
  <c r="Z55" i="11"/>
  <c r="CD55" i="11"/>
  <c r="BE55" i="11"/>
  <c r="E55" i="11"/>
  <c r="AI55" i="11"/>
  <c r="BB55" i="11"/>
  <c r="J55" i="11"/>
  <c r="CP55" i="11"/>
  <c r="BY55" i="11"/>
  <c r="AC55" i="11"/>
  <c r="BR4" i="11"/>
  <c r="CC4" i="11"/>
  <c r="D32" i="11"/>
  <c r="BZ75" i="11"/>
  <c r="DC75" i="11"/>
  <c r="BE75" i="11"/>
  <c r="R75" i="11"/>
  <c r="BS75" i="11"/>
  <c r="AE75" i="11"/>
  <c r="DB75" i="11"/>
  <c r="AJ75" i="11"/>
  <c r="L75" i="11"/>
  <c r="BI75" i="11"/>
  <c r="CV75" i="11"/>
  <c r="CI75" i="11"/>
  <c r="BY75" i="11"/>
  <c r="BJ103" i="11"/>
  <c r="BP92" i="11"/>
  <c r="AQ73" i="11"/>
  <c r="AO73" i="11"/>
  <c r="N73" i="11"/>
  <c r="CZ73" i="11"/>
  <c r="DA73" i="11"/>
  <c r="T73" i="11"/>
  <c r="CN73" i="11"/>
  <c r="F73" i="11"/>
  <c r="AT73" i="11"/>
  <c r="CG73" i="11"/>
  <c r="BN73" i="11"/>
  <c r="CV73" i="11"/>
  <c r="AD73" i="11"/>
  <c r="Z87" i="11"/>
  <c r="CD24" i="11"/>
  <c r="AM37" i="11"/>
  <c r="AB9" i="11"/>
  <c r="Q9" i="11"/>
  <c r="BZ9" i="11"/>
  <c r="BO9" i="11"/>
  <c r="BN9" i="11"/>
  <c r="DB9" i="11"/>
  <c r="AW9" i="11"/>
  <c r="CG9" i="11"/>
  <c r="BD9" i="11"/>
  <c r="BP9" i="11"/>
  <c r="BF9" i="11"/>
  <c r="R9" i="11"/>
  <c r="O9" i="11"/>
  <c r="BY57" i="11"/>
  <c r="BD57" i="11"/>
  <c r="BO57" i="11"/>
  <c r="AZ57" i="11"/>
  <c r="AO57" i="11"/>
  <c r="AR57" i="11"/>
  <c r="AF57" i="11"/>
  <c r="AW57" i="11"/>
  <c r="K57" i="11"/>
  <c r="BF57" i="11"/>
  <c r="AM57" i="11"/>
  <c r="N57" i="11"/>
  <c r="BC57" i="11"/>
  <c r="AC91" i="11"/>
  <c r="V91" i="11"/>
  <c r="AH91" i="11"/>
  <c r="BX91" i="11"/>
  <c r="AF91" i="11"/>
  <c r="CU91" i="11"/>
  <c r="S91" i="11"/>
  <c r="BO91" i="11"/>
  <c r="DA91" i="11"/>
  <c r="J91" i="11"/>
  <c r="H91" i="11"/>
  <c r="BS91" i="11"/>
  <c r="CP91" i="11"/>
  <c r="CZ82" i="11"/>
  <c r="S82" i="11"/>
  <c r="AO82" i="11"/>
  <c r="V82" i="11"/>
  <c r="BT82" i="11"/>
  <c r="CJ82" i="11"/>
  <c r="BL82" i="11"/>
  <c r="BH82" i="11"/>
  <c r="CD82" i="11"/>
  <c r="BJ82" i="11"/>
  <c r="BO82" i="11"/>
  <c r="CF77" i="11"/>
  <c r="O77" i="11"/>
  <c r="BF77" i="11"/>
  <c r="BH77" i="11"/>
  <c r="CQ77" i="11"/>
  <c r="CO77" i="11"/>
  <c r="AN77" i="11"/>
  <c r="BT77" i="11"/>
  <c r="AV77" i="11"/>
  <c r="W77" i="11"/>
  <c r="CB77" i="11"/>
  <c r="Q77" i="11"/>
  <c r="Z77" i="11"/>
  <c r="AU63" i="11"/>
  <c r="BM63" i="11"/>
  <c r="BA63" i="11"/>
  <c r="AI63" i="11"/>
  <c r="BD63" i="11"/>
  <c r="AZ63" i="11"/>
  <c r="J63" i="11"/>
  <c r="Z63" i="11"/>
  <c r="BQ63" i="11"/>
  <c r="W63" i="11"/>
  <c r="AT63" i="11"/>
  <c r="AH63" i="11"/>
  <c r="L63" i="11"/>
  <c r="CF37" i="11"/>
  <c r="BC37" i="11"/>
  <c r="BB37" i="11"/>
  <c r="BO37" i="11"/>
  <c r="J37" i="11"/>
  <c r="G37" i="11"/>
  <c r="CJ37" i="11"/>
  <c r="AN37" i="11"/>
  <c r="O37" i="11"/>
  <c r="BL37" i="11"/>
  <c r="F37" i="11"/>
  <c r="L37" i="11"/>
  <c r="AO37" i="11"/>
  <c r="AY92" i="11"/>
  <c r="M92" i="11"/>
  <c r="BI92" i="11"/>
  <c r="CU23" i="11"/>
  <c r="AT23" i="11"/>
  <c r="CN23" i="11"/>
  <c r="AQ23" i="11"/>
  <c r="CT23" i="11"/>
  <c r="CM23" i="11"/>
  <c r="V23" i="11"/>
  <c r="BS23" i="11"/>
  <c r="BW23" i="11"/>
  <c r="AR23" i="11"/>
  <c r="CK23" i="11"/>
  <c r="AX23" i="11"/>
  <c r="CI23" i="11"/>
  <c r="BN14" i="11"/>
  <c r="BW14" i="11"/>
  <c r="BZ14" i="11"/>
  <c r="DA14" i="11"/>
  <c r="BY14" i="11"/>
  <c r="AX14" i="11"/>
  <c r="BU14" i="11"/>
  <c r="BA14" i="11"/>
  <c r="CP14" i="11"/>
  <c r="Y14" i="11"/>
  <c r="BF14" i="11"/>
  <c r="AP14" i="11"/>
  <c r="CE89" i="11"/>
  <c r="BA89" i="11"/>
  <c r="AT89" i="11"/>
  <c r="CW89" i="11"/>
  <c r="X89" i="11"/>
  <c r="O89" i="11"/>
  <c r="BG89" i="11"/>
  <c r="AJ89" i="11"/>
  <c r="V98" i="11"/>
  <c r="BO98" i="11"/>
  <c r="BM98" i="11"/>
  <c r="U98" i="11"/>
  <c r="AC98" i="11"/>
  <c r="CN98" i="11"/>
  <c r="BU98" i="11"/>
  <c r="H98" i="11"/>
  <c r="L98" i="11"/>
  <c r="CW98" i="11"/>
  <c r="AX98" i="11"/>
  <c r="CB98" i="11"/>
  <c r="CH97" i="11"/>
  <c r="AH97" i="11"/>
  <c r="DB97" i="11"/>
  <c r="AP97" i="11"/>
  <c r="L97" i="11"/>
  <c r="CD97" i="11"/>
  <c r="Z97" i="11"/>
  <c r="E97" i="11"/>
  <c r="BL97" i="11"/>
  <c r="DC97" i="11"/>
  <c r="U97" i="11"/>
  <c r="BD97" i="11"/>
  <c r="N97" i="11"/>
  <c r="AC103" i="11"/>
  <c r="DC103" i="11"/>
  <c r="AV103" i="11"/>
  <c r="BR103" i="11"/>
  <c r="BO102" i="11"/>
  <c r="BQ102" i="11"/>
  <c r="CP102" i="11"/>
  <c r="W102" i="11"/>
  <c r="CF102" i="11"/>
  <c r="Z102" i="11"/>
  <c r="F102" i="11"/>
  <c r="BM102" i="11"/>
  <c r="H102" i="11"/>
  <c r="AU102" i="11"/>
  <c r="CL102" i="11"/>
  <c r="AE102" i="11"/>
  <c r="X92" i="11"/>
  <c r="AD50" i="11"/>
  <c r="G50" i="11"/>
  <c r="CQ50" i="11"/>
  <c r="M50" i="11"/>
  <c r="BC50" i="11"/>
  <c r="BO50" i="11"/>
  <c r="AE50" i="11"/>
  <c r="CG50" i="11"/>
  <c r="AN50" i="11"/>
  <c r="BN50" i="11"/>
  <c r="CU50" i="11"/>
  <c r="BJ50" i="11"/>
  <c r="BF50" i="11"/>
  <c r="AT74" i="11"/>
  <c r="BI74" i="11"/>
  <c r="AA74" i="11"/>
  <c r="CH74" i="11"/>
  <c r="BV74" i="11"/>
  <c r="H74" i="11"/>
  <c r="CL74" i="11"/>
  <c r="BG74" i="11"/>
  <c r="Q74" i="11"/>
  <c r="O74" i="11"/>
  <c r="BZ74" i="11"/>
  <c r="CO74" i="11"/>
  <c r="BH74" i="11"/>
  <c r="AE64" i="11"/>
  <c r="AB64" i="11"/>
  <c r="AM64" i="11"/>
  <c r="AO64" i="11"/>
  <c r="CQ64" i="11"/>
  <c r="CI64" i="11"/>
  <c r="DA64" i="11"/>
  <c r="CH64" i="11"/>
  <c r="BA64" i="11"/>
  <c r="CK64" i="11"/>
  <c r="T64" i="11"/>
  <c r="CO64" i="11"/>
  <c r="I54" i="11"/>
  <c r="AL54" i="11"/>
  <c r="DA54" i="11"/>
  <c r="AS54" i="11"/>
  <c r="AG54" i="11"/>
  <c r="BW54" i="11"/>
  <c r="BF54" i="11"/>
  <c r="BS54" i="11"/>
  <c r="T54" i="11"/>
  <c r="BH54" i="11"/>
  <c r="BG54" i="11"/>
  <c r="AA54" i="11"/>
  <c r="AI54" i="11"/>
  <c r="CN103" i="11"/>
  <c r="CX44" i="11"/>
  <c r="S44" i="11"/>
  <c r="BU44" i="11"/>
  <c r="CC44" i="11"/>
  <c r="AE44" i="11"/>
  <c r="AB44" i="11"/>
  <c r="BY44" i="11"/>
  <c r="X44" i="11"/>
  <c r="AL44" i="11"/>
  <c r="AY44" i="11"/>
  <c r="AS44" i="11"/>
  <c r="BR44" i="11"/>
  <c r="AX92" i="11"/>
  <c r="CK34" i="11"/>
  <c r="AX34" i="11"/>
  <c r="AS34" i="11"/>
  <c r="AO34" i="11"/>
  <c r="AJ34" i="11"/>
  <c r="CH34" i="11"/>
  <c r="CS34" i="11"/>
  <c r="BY34" i="11"/>
  <c r="G34" i="11"/>
  <c r="CX34" i="11"/>
  <c r="BG34" i="11"/>
  <c r="BI34" i="11"/>
  <c r="DC34" i="11"/>
  <c r="CL84" i="11"/>
  <c r="BS84" i="11"/>
  <c r="M84" i="11"/>
  <c r="AC84" i="11"/>
  <c r="F84" i="11"/>
  <c r="AB84" i="11"/>
  <c r="Y84" i="11"/>
  <c r="CP84" i="11"/>
  <c r="H84" i="11"/>
  <c r="BP84" i="11"/>
  <c r="CS84" i="11"/>
  <c r="BB84" i="11"/>
  <c r="BD84" i="11"/>
  <c r="AP55" i="11"/>
  <c r="BJ55" i="11"/>
  <c r="H55" i="11"/>
  <c r="BR55" i="11"/>
  <c r="O55" i="11"/>
  <c r="BM55" i="11"/>
  <c r="BA55" i="11"/>
  <c r="CQ55" i="11"/>
  <c r="BX55" i="11"/>
  <c r="Q55" i="11"/>
  <c r="AF55" i="11"/>
  <c r="L55" i="11"/>
  <c r="W55" i="11"/>
  <c r="BX4" i="11"/>
  <c r="AI4" i="11"/>
  <c r="D23" i="11"/>
  <c r="CG75" i="11"/>
  <c r="AC75" i="11"/>
  <c r="AA75" i="11"/>
  <c r="CM75" i="11"/>
  <c r="G75" i="11"/>
  <c r="U75" i="11"/>
  <c r="AM75" i="11"/>
  <c r="BO75" i="11"/>
  <c r="W75" i="11"/>
  <c r="O75" i="11"/>
  <c r="BK75" i="11"/>
  <c r="BX75" i="11"/>
  <c r="CQ103" i="11"/>
  <c r="BN92" i="11"/>
  <c r="AP73" i="11"/>
  <c r="BE73" i="11"/>
  <c r="CW73" i="11"/>
  <c r="CF73" i="11"/>
  <c r="Z73" i="11"/>
  <c r="CR73" i="11"/>
  <c r="AI73" i="11"/>
  <c r="BU73" i="11"/>
  <c r="DB73" i="11"/>
  <c r="CE73" i="11"/>
  <c r="BZ73" i="11"/>
  <c r="CB73" i="11"/>
  <c r="AL73" i="11"/>
  <c r="BD87" i="11"/>
  <c r="BJ24" i="11"/>
  <c r="CD104" i="11"/>
  <c r="BM9" i="11"/>
  <c r="CZ9" i="11"/>
  <c r="BB9" i="11"/>
  <c r="CV9" i="11"/>
  <c r="CY9" i="11"/>
  <c r="Z9" i="11"/>
  <c r="BJ9" i="11"/>
  <c r="CF9" i="11"/>
  <c r="AV9" i="11"/>
  <c r="CQ9" i="11"/>
  <c r="AN9" i="11"/>
  <c r="DC9" i="11"/>
  <c r="BS9" i="11"/>
  <c r="AX57" i="11"/>
  <c r="AS57" i="11"/>
  <c r="R57" i="11"/>
  <c r="CQ57" i="11"/>
  <c r="CZ57" i="11"/>
  <c r="BG57" i="11"/>
  <c r="BH57" i="11"/>
  <c r="BI57" i="11"/>
  <c r="CY57" i="11"/>
  <c r="AI57" i="11"/>
  <c r="U57" i="11"/>
  <c r="AK57" i="11"/>
  <c r="AE57" i="11"/>
  <c r="BZ91" i="11"/>
  <c r="CC91" i="11"/>
  <c r="AX91" i="11"/>
  <c r="CO91" i="11"/>
  <c r="F91" i="11"/>
  <c r="AJ91" i="11"/>
  <c r="AL91" i="11"/>
  <c r="CQ91" i="11"/>
  <c r="R91" i="11"/>
  <c r="CD91" i="11"/>
  <c r="AM91" i="11"/>
  <c r="CL91" i="11"/>
  <c r="AI82" i="11"/>
  <c r="AU82" i="11"/>
  <c r="E82" i="11"/>
  <c r="BE82" i="11"/>
  <c r="BQ82" i="11"/>
  <c r="M82" i="11"/>
  <c r="H82" i="11"/>
  <c r="BB82" i="11"/>
  <c r="CP82" i="11"/>
  <c r="CH82" i="11"/>
  <c r="BX82" i="11"/>
  <c r="CN82" i="11"/>
  <c r="AV82" i="11"/>
  <c r="N77" i="11"/>
  <c r="CG77" i="11"/>
  <c r="BO77" i="11"/>
  <c r="M77" i="11"/>
  <c r="T77" i="11"/>
  <c r="AW77" i="11"/>
  <c r="CP77" i="11"/>
  <c r="D77" i="11"/>
  <c r="DA77" i="11"/>
  <c r="BN77" i="11"/>
  <c r="BJ77" i="11"/>
  <c r="K77" i="11"/>
  <c r="DB98" i="11"/>
  <c r="AT98" i="11"/>
  <c r="CX98" i="11"/>
  <c r="AV98" i="11"/>
  <c r="R98" i="11"/>
  <c r="AK98" i="11"/>
  <c r="BB98" i="11"/>
  <c r="CT98" i="11"/>
  <c r="BK98" i="11"/>
  <c r="AM98" i="11"/>
  <c r="CR98" i="11"/>
  <c r="CS98" i="11"/>
  <c r="AD98" i="11"/>
  <c r="BP97" i="11"/>
  <c r="Q97" i="11"/>
  <c r="CY97" i="11"/>
  <c r="CW97" i="11"/>
  <c r="S97" i="11"/>
  <c r="BQ97" i="11"/>
  <c r="CE97" i="11"/>
  <c r="CG97" i="11"/>
  <c r="BC97" i="11"/>
  <c r="AM97" i="11"/>
  <c r="AU97" i="11"/>
  <c r="BI97" i="11"/>
  <c r="BB103" i="11"/>
  <c r="CS103" i="11"/>
  <c r="BC103" i="11"/>
  <c r="BU103" i="11"/>
  <c r="CL103" i="11"/>
  <c r="N102" i="11"/>
  <c r="CO102" i="11"/>
  <c r="AY102" i="11"/>
  <c r="AX102" i="11"/>
  <c r="CW102" i="11"/>
  <c r="BT102" i="11"/>
  <c r="J102" i="11"/>
  <c r="CZ102" i="11"/>
  <c r="AO102" i="11"/>
  <c r="R102" i="11"/>
  <c r="AJ102" i="11"/>
  <c r="BB102" i="11"/>
  <c r="AA92" i="11"/>
  <c r="CK50" i="11"/>
  <c r="BK50" i="11"/>
  <c r="V50" i="11"/>
  <c r="BE50" i="11"/>
  <c r="AR50" i="11"/>
  <c r="CD50" i="11"/>
  <c r="E50" i="11"/>
  <c r="BT50" i="11"/>
  <c r="J50" i="11"/>
  <c r="BM50" i="11"/>
  <c r="DB50" i="11"/>
  <c r="AL50" i="11"/>
  <c r="CY50" i="11"/>
  <c r="AQ74" i="11"/>
  <c r="AB74" i="11"/>
  <c r="AD74" i="11"/>
  <c r="BD74" i="11"/>
  <c r="CZ74" i="11"/>
  <c r="AN74" i="11"/>
  <c r="L74" i="11"/>
  <c r="DA74" i="11"/>
  <c r="CV74" i="11"/>
  <c r="CK74" i="11"/>
  <c r="K74" i="11"/>
  <c r="BS74" i="11"/>
  <c r="AG74" i="11"/>
  <c r="CL64" i="11"/>
  <c r="BQ64" i="11"/>
  <c r="BU64" i="11"/>
  <c r="J64" i="11"/>
  <c r="AH64" i="11"/>
  <c r="BH64" i="11"/>
  <c r="S64" i="11"/>
  <c r="BM64" i="11"/>
  <c r="BG64" i="11"/>
  <c r="X64" i="11"/>
  <c r="AT64" i="11"/>
  <c r="U64" i="11"/>
  <c r="CV64" i="11"/>
  <c r="AQ54" i="11"/>
  <c r="BB54" i="11"/>
  <c r="AC54" i="11"/>
  <c r="AU54" i="11"/>
  <c r="CZ54" i="11"/>
  <c r="CD54" i="11"/>
  <c r="BK54" i="11"/>
  <c r="AK54" i="11"/>
  <c r="CG54" i="11"/>
  <c r="Q54" i="11"/>
  <c r="CT54" i="11"/>
  <c r="DC54" i="11"/>
  <c r="CF54" i="11"/>
  <c r="AP44" i="11"/>
  <c r="F44" i="11"/>
  <c r="BA44" i="11"/>
  <c r="CR44" i="11"/>
  <c r="H44" i="11"/>
  <c r="AK44" i="11"/>
  <c r="CP44" i="11"/>
  <c r="BV44" i="11"/>
  <c r="CV44" i="11"/>
  <c r="CY44" i="11"/>
  <c r="CW44" i="11"/>
  <c r="DA44" i="11"/>
  <c r="M44" i="11"/>
  <c r="AH92" i="11"/>
  <c r="AE34" i="11"/>
  <c r="M34" i="11"/>
  <c r="R34" i="11"/>
  <c r="F34" i="11"/>
  <c r="BF34" i="11"/>
  <c r="DB34" i="11"/>
  <c r="CI34" i="11"/>
  <c r="CD34" i="11"/>
  <c r="BS34" i="11"/>
  <c r="BO34" i="11"/>
  <c r="N34" i="11"/>
  <c r="AF34" i="11"/>
  <c r="AB34" i="11"/>
  <c r="AY84" i="11"/>
  <c r="BQ84" i="11"/>
  <c r="BY84" i="11"/>
  <c r="CM84" i="11"/>
  <c r="AR84" i="11"/>
  <c r="BE84" i="11"/>
  <c r="CF84" i="11"/>
  <c r="BG84" i="11"/>
  <c r="AH84" i="11"/>
  <c r="BV84" i="11"/>
  <c r="N84" i="11"/>
  <c r="Q84" i="11"/>
  <c r="BJ84" i="11"/>
  <c r="BZ55" i="11"/>
  <c r="CJ55" i="11"/>
  <c r="CN55" i="11"/>
  <c r="AJ55" i="11"/>
  <c r="M55" i="11"/>
  <c r="I55" i="11"/>
  <c r="BV55" i="11"/>
  <c r="BP55" i="11"/>
  <c r="U55" i="11"/>
  <c r="AR55" i="11"/>
  <c r="BI55" i="11"/>
  <c r="CV55" i="11"/>
  <c r="CQ4" i="11"/>
  <c r="CE4" i="11"/>
  <c r="CD75" i="11"/>
  <c r="J75" i="11"/>
  <c r="CP75" i="11"/>
  <c r="CB75" i="11"/>
  <c r="AH75" i="11"/>
  <c r="AR75" i="11"/>
  <c r="CX75" i="11"/>
  <c r="K75" i="11"/>
  <c r="DA75" i="11"/>
  <c r="AU75" i="11"/>
  <c r="CJ75" i="11"/>
  <c r="AP75" i="11"/>
  <c r="CS75" i="11"/>
  <c r="BY103" i="11"/>
  <c r="AP39" i="11"/>
  <c r="AC92" i="11"/>
  <c r="AC73" i="11"/>
  <c r="BT73" i="11"/>
  <c r="BA73" i="11"/>
  <c r="BK73" i="11"/>
  <c r="M73" i="11"/>
  <c r="AZ73" i="11"/>
  <c r="AK73" i="11"/>
  <c r="CC73" i="11"/>
  <c r="CY73" i="11"/>
  <c r="Q73" i="11"/>
  <c r="CK73" i="11"/>
  <c r="E73" i="11"/>
  <c r="AO87" i="11"/>
  <c r="AJ24" i="11"/>
  <c r="CD87" i="11"/>
  <c r="U9" i="11"/>
  <c r="CC9" i="11"/>
  <c r="CS9" i="11"/>
  <c r="G9" i="11"/>
  <c r="CO9" i="11"/>
  <c r="CL9" i="11"/>
  <c r="AS9" i="11"/>
  <c r="AF9" i="11"/>
  <c r="CU9" i="11"/>
  <c r="CJ9" i="11"/>
  <c r="BQ9" i="11"/>
  <c r="X9" i="11"/>
  <c r="E9" i="11"/>
  <c r="CB57" i="11"/>
  <c r="H57" i="11"/>
  <c r="W57" i="11"/>
  <c r="BL57" i="11"/>
  <c r="CE57" i="11"/>
  <c r="I57" i="11"/>
  <c r="CL57" i="11"/>
  <c r="CO57" i="11"/>
  <c r="CD57" i="11"/>
  <c r="S57" i="11"/>
  <c r="AB57" i="11"/>
  <c r="BN57" i="11"/>
  <c r="BM91" i="11"/>
  <c r="T91" i="11"/>
  <c r="Z91" i="11"/>
  <c r="AK91" i="11"/>
  <c r="DC91" i="11"/>
  <c r="BA91" i="11"/>
  <c r="BD91" i="11"/>
  <c r="BI91" i="11"/>
  <c r="BK91" i="11"/>
  <c r="M91" i="11"/>
  <c r="Y91" i="11"/>
  <c r="AO91" i="11"/>
  <c r="BB91" i="11"/>
  <c r="AK82" i="11"/>
  <c r="I82" i="11"/>
  <c r="BV82" i="11"/>
  <c r="AL82" i="11"/>
  <c r="CR82" i="11"/>
  <c r="DB82" i="11"/>
  <c r="CK82" i="11"/>
  <c r="AJ82" i="11"/>
  <c r="BW82" i="11"/>
  <c r="K82" i="11"/>
  <c r="Z82" i="11"/>
  <c r="CC82" i="11"/>
  <c r="AX82" i="11"/>
  <c r="CR77" i="11"/>
  <c r="CI77" i="11"/>
  <c r="CZ77" i="11"/>
  <c r="CH77" i="11"/>
  <c r="BV77" i="11"/>
  <c r="E77" i="11"/>
  <c r="BE77" i="11"/>
  <c r="DC77" i="11"/>
  <c r="BD77" i="11"/>
  <c r="AI77" i="11"/>
  <c r="BC77" i="11"/>
  <c r="R77" i="11"/>
  <c r="BW77" i="11"/>
  <c r="CS63" i="11"/>
  <c r="AN63" i="11"/>
  <c r="Y63" i="11"/>
  <c r="X63" i="11"/>
  <c r="BR63" i="11"/>
  <c r="CT63" i="11"/>
  <c r="CO63" i="11"/>
  <c r="R63" i="11"/>
  <c r="CN63" i="11"/>
  <c r="CD63" i="11"/>
  <c r="T63" i="11"/>
  <c r="DA63" i="11"/>
  <c r="BO63" i="11"/>
  <c r="CZ37" i="11"/>
  <c r="AX33" i="11"/>
  <c r="CD33" i="11"/>
  <c r="BB33" i="11"/>
  <c r="AH33" i="11"/>
  <c r="BE33" i="11"/>
  <c r="AA33" i="11"/>
  <c r="BX33" i="11"/>
  <c r="V33" i="11"/>
  <c r="Y33" i="11"/>
  <c r="BZ33" i="11"/>
  <c r="H6" i="11"/>
  <c r="AE6" i="11"/>
  <c r="CW6" i="11"/>
  <c r="BU6" i="11"/>
  <c r="CP6" i="11"/>
  <c r="K6" i="11"/>
  <c r="AT6" i="11"/>
  <c r="CH6" i="11"/>
  <c r="BY6" i="11"/>
  <c r="AJ6" i="11"/>
  <c r="Z6" i="11"/>
  <c r="AZ6" i="11"/>
  <c r="BP93" i="11"/>
  <c r="AA93" i="11"/>
  <c r="BE93" i="11"/>
  <c r="BT93" i="11"/>
  <c r="CR93" i="11"/>
  <c r="BI93" i="11"/>
  <c r="AX93" i="11"/>
  <c r="G93" i="11"/>
  <c r="AV93" i="11"/>
  <c r="BH93" i="11"/>
  <c r="BA93" i="11"/>
  <c r="O93" i="11"/>
  <c r="D88" i="11"/>
  <c r="CL11" i="11"/>
  <c r="AS11" i="11"/>
  <c r="CN11" i="11"/>
  <c r="I11" i="11"/>
  <c r="BX11" i="11"/>
  <c r="BD11" i="11"/>
  <c r="CD11" i="11"/>
  <c r="AM11" i="11"/>
  <c r="F11" i="11"/>
  <c r="AZ11" i="11"/>
  <c r="CM11" i="11"/>
  <c r="BY11" i="11"/>
  <c r="S11" i="11"/>
  <c r="D13" i="11"/>
  <c r="AO13" i="11"/>
  <c r="BA13" i="11"/>
  <c r="CK13" i="11"/>
  <c r="Y13" i="11"/>
  <c r="CU13" i="11"/>
  <c r="BD13" i="11"/>
  <c r="BO13" i="11"/>
  <c r="CS13" i="11"/>
  <c r="AC13" i="11"/>
  <c r="AU13" i="11"/>
  <c r="E13" i="11"/>
  <c r="CR13" i="11"/>
  <c r="AP104" i="11"/>
  <c r="CW87" i="11"/>
  <c r="BX100" i="11"/>
  <c r="Y100" i="11"/>
  <c r="AS100" i="11"/>
  <c r="AI100" i="11"/>
  <c r="CF100" i="11"/>
  <c r="S100" i="11"/>
  <c r="R100" i="11"/>
  <c r="AB100" i="11"/>
  <c r="BN100" i="11"/>
  <c r="DC100" i="11"/>
  <c r="AC100" i="11"/>
  <c r="CN100" i="11"/>
  <c r="CM100" i="11"/>
  <c r="AK5" i="11"/>
  <c r="BC5" i="11"/>
  <c r="AC5" i="11"/>
  <c r="M5" i="11"/>
  <c r="AZ5" i="11"/>
  <c r="L5" i="11"/>
  <c r="BX5" i="11"/>
  <c r="G5" i="11"/>
  <c r="BM5" i="11"/>
  <c r="AO5" i="11"/>
  <c r="BL5" i="11"/>
  <c r="H5" i="11"/>
  <c r="BG5" i="11"/>
  <c r="BQ89" i="11"/>
  <c r="AO89" i="11"/>
  <c r="Q89" i="11"/>
  <c r="CA89" i="11"/>
  <c r="CU89" i="11"/>
  <c r="BB89" i="11"/>
  <c r="CO89" i="11"/>
  <c r="AZ89" i="11"/>
  <c r="I89" i="11"/>
  <c r="S89" i="11"/>
  <c r="BV89" i="11"/>
  <c r="CP89" i="11"/>
  <c r="BC89" i="11"/>
  <c r="AG98" i="11"/>
  <c r="AJ98" i="11"/>
  <c r="CQ98" i="11"/>
  <c r="AU98" i="11"/>
  <c r="AZ98" i="11"/>
  <c r="BG98" i="11"/>
  <c r="AP98" i="11"/>
  <c r="AW98" i="11"/>
  <c r="BH98" i="11"/>
  <c r="BD98" i="11"/>
  <c r="AL98" i="11"/>
  <c r="E98" i="11"/>
  <c r="AG97" i="11"/>
  <c r="BU97" i="11"/>
  <c r="AB97" i="11"/>
  <c r="K97" i="11"/>
  <c r="I97" i="11"/>
  <c r="BO97" i="11"/>
  <c r="Y97" i="11"/>
  <c r="BZ97" i="11"/>
  <c r="CS97" i="11"/>
  <c r="CO97" i="11"/>
  <c r="AV97" i="11"/>
  <c r="CC97" i="11"/>
  <c r="AR97" i="11"/>
  <c r="J103" i="11"/>
  <c r="Y103" i="11"/>
  <c r="BK103" i="11"/>
  <c r="S103" i="11"/>
  <c r="AU103" i="11"/>
  <c r="CB102" i="11"/>
  <c r="BK102" i="11"/>
  <c r="BA102" i="11"/>
  <c r="Q102" i="11"/>
  <c r="BJ102" i="11"/>
  <c r="BL102" i="11"/>
  <c r="BP102" i="11"/>
  <c r="U102" i="11"/>
  <c r="AA102" i="11"/>
  <c r="CC102" i="11"/>
  <c r="AG102" i="11"/>
  <c r="CU102" i="11"/>
  <c r="G27" i="11"/>
  <c r="R50" i="11"/>
  <c r="CP50" i="11"/>
  <c r="BI50" i="11"/>
  <c r="S50" i="11"/>
  <c r="AV50" i="11"/>
  <c r="L50" i="11"/>
  <c r="CA50" i="11"/>
  <c r="BS50" i="11"/>
  <c r="T50" i="11"/>
  <c r="CV50" i="11"/>
  <c r="AC50" i="11"/>
  <c r="F50" i="11"/>
  <c r="AQ50" i="11"/>
  <c r="BL74" i="11"/>
  <c r="U74" i="11"/>
  <c r="V74" i="11"/>
  <c r="AI74" i="11"/>
  <c r="E74" i="11"/>
  <c r="S74" i="11"/>
  <c r="CE74" i="11"/>
  <c r="AR74" i="11"/>
  <c r="CR74" i="11"/>
  <c r="AK74" i="11"/>
  <c r="AV74" i="11"/>
  <c r="AM74" i="11"/>
  <c r="CA74" i="11"/>
  <c r="O64" i="11"/>
  <c r="G64" i="11"/>
  <c r="AL64" i="11"/>
  <c r="AW64" i="11"/>
  <c r="AA64" i="11"/>
  <c r="AY64" i="11"/>
  <c r="AR64" i="11"/>
  <c r="CR64" i="11"/>
  <c r="F64" i="11"/>
  <c r="R64" i="11"/>
  <c r="CC64" i="11"/>
  <c r="BE64" i="11"/>
  <c r="BV64" i="11"/>
  <c r="CK54" i="11"/>
  <c r="CO54" i="11"/>
  <c r="CA54" i="11"/>
  <c r="BX54" i="11"/>
  <c r="N54" i="11"/>
  <c r="BD54" i="11"/>
  <c r="AY54" i="11"/>
  <c r="DB54" i="11"/>
  <c r="X54" i="11"/>
  <c r="AJ54" i="11"/>
  <c r="CY54" i="11"/>
  <c r="K54" i="11"/>
  <c r="CC54" i="11"/>
  <c r="AN44" i="11"/>
  <c r="G44" i="11"/>
  <c r="AR44" i="11"/>
  <c r="AD44" i="11"/>
  <c r="AH44" i="11"/>
  <c r="CU44" i="11"/>
  <c r="BW44" i="11"/>
  <c r="CM44" i="11"/>
  <c r="BH44" i="11"/>
  <c r="CZ44" i="11"/>
  <c r="BQ44" i="11"/>
  <c r="AO44" i="11"/>
  <c r="CE44" i="11"/>
  <c r="BE92" i="11"/>
  <c r="CM34" i="11"/>
  <c r="CZ34" i="11"/>
  <c r="Z34" i="11"/>
  <c r="CT34" i="11"/>
  <c r="BX34" i="11"/>
  <c r="BB34" i="11"/>
  <c r="J34" i="11"/>
  <c r="AR34" i="11"/>
  <c r="CV34" i="11"/>
  <c r="AV34" i="11"/>
  <c r="AA34" i="11"/>
  <c r="CB34" i="11"/>
  <c r="Y87" i="11"/>
  <c r="CG84" i="11"/>
  <c r="BT84" i="11"/>
  <c r="BC84" i="11"/>
  <c r="BX84" i="11"/>
  <c r="BH84" i="11"/>
  <c r="BR84" i="11"/>
  <c r="R84" i="11"/>
  <c r="BO84" i="11"/>
  <c r="AT84" i="11"/>
  <c r="G84" i="11"/>
  <c r="BU84" i="11"/>
  <c r="W84" i="11"/>
  <c r="CF55" i="11"/>
  <c r="AW55" i="11"/>
  <c r="CZ55" i="11"/>
  <c r="AY55" i="11"/>
  <c r="AA55" i="11"/>
  <c r="BT55" i="11"/>
  <c r="V55" i="11"/>
  <c r="AH55" i="11"/>
  <c r="BG55" i="11"/>
  <c r="AG55" i="11"/>
  <c r="CY55" i="11"/>
  <c r="BL55" i="11"/>
  <c r="DB55" i="11"/>
  <c r="AL4" i="11"/>
  <c r="BK4" i="11"/>
  <c r="CH75" i="11"/>
  <c r="BT75" i="11"/>
  <c r="O97" i="11"/>
  <c r="R97" i="11"/>
  <c r="M97" i="11"/>
  <c r="CQ97" i="11"/>
  <c r="W97" i="11"/>
  <c r="BF103" i="11"/>
  <c r="BS103" i="11"/>
  <c r="X103" i="11"/>
  <c r="BD103" i="11"/>
  <c r="AF102" i="11"/>
  <c r="L102" i="11"/>
  <c r="CH102" i="11"/>
  <c r="T102" i="11"/>
  <c r="BU102" i="11"/>
  <c r="AD102" i="11"/>
  <c r="CT102" i="11"/>
  <c r="AH102" i="11"/>
  <c r="O102" i="11"/>
  <c r="BY102" i="11"/>
  <c r="Y102" i="11"/>
  <c r="CK102" i="11"/>
  <c r="BE87" i="11"/>
  <c r="DA50" i="11"/>
  <c r="CT50" i="11"/>
  <c r="CE50" i="11"/>
  <c r="AZ50" i="11"/>
  <c r="BY50" i="11"/>
  <c r="BV50" i="11"/>
  <c r="AM50" i="11"/>
  <c r="AO50" i="11"/>
  <c r="Z50" i="11"/>
  <c r="CH50" i="11"/>
  <c r="BL50" i="11"/>
  <c r="AB50" i="11"/>
  <c r="CY74" i="11"/>
  <c r="CN74" i="11"/>
  <c r="AW74" i="11"/>
  <c r="CM74" i="11"/>
  <c r="AY74" i="11"/>
  <c r="Y74" i="11"/>
  <c r="BF74" i="11"/>
  <c r="BJ74" i="11"/>
  <c r="CF74" i="11"/>
  <c r="CJ74" i="11"/>
  <c r="AH74" i="11"/>
  <c r="J74" i="11"/>
  <c r="CI74" i="11"/>
  <c r="BP64" i="11"/>
  <c r="BI64" i="11"/>
  <c r="CZ64" i="11"/>
  <c r="V64" i="11"/>
  <c r="AJ64" i="11"/>
  <c r="BO64" i="11"/>
  <c r="CN64" i="11"/>
  <c r="I64" i="11"/>
  <c r="H64" i="11"/>
  <c r="N64" i="11"/>
  <c r="BX64" i="11"/>
  <c r="L64" i="11"/>
  <c r="BR64" i="11"/>
  <c r="AN54" i="11"/>
  <c r="BU54" i="11"/>
  <c r="J54" i="11"/>
  <c r="BY54" i="11"/>
  <c r="S54" i="11"/>
  <c r="AV54" i="11"/>
  <c r="CN54" i="11"/>
  <c r="W54" i="11"/>
  <c r="O54" i="11"/>
  <c r="AW54" i="11"/>
  <c r="AX54" i="11"/>
  <c r="G54" i="11"/>
  <c r="CI54" i="11"/>
  <c r="AF44" i="11"/>
  <c r="AQ44" i="11"/>
  <c r="K44" i="11"/>
  <c r="O44" i="11"/>
  <c r="AT44" i="11"/>
  <c r="BK44" i="11"/>
  <c r="BO44" i="11"/>
  <c r="BM44" i="11"/>
  <c r="BX44" i="11"/>
  <c r="CK44" i="11"/>
  <c r="I44" i="11"/>
  <c r="AJ44" i="11"/>
  <c r="V44" i="11"/>
  <c r="BH34" i="11"/>
  <c r="Y34" i="11"/>
  <c r="AQ34" i="11"/>
  <c r="CP34" i="11"/>
  <c r="AM34" i="11"/>
  <c r="U34" i="11"/>
  <c r="BE34" i="11"/>
  <c r="BL34" i="11"/>
  <c r="CC34" i="11"/>
  <c r="CJ34" i="11"/>
  <c r="CF34" i="11"/>
  <c r="CG34" i="11"/>
  <c r="L34" i="11"/>
  <c r="S87" i="11"/>
  <c r="DC84" i="11"/>
  <c r="AK84" i="11"/>
  <c r="AI84" i="11"/>
  <c r="AV84" i="11"/>
  <c r="BW84" i="11"/>
  <c r="AG84" i="11"/>
  <c r="U84" i="11"/>
  <c r="AP84" i="11"/>
  <c r="CB84" i="11"/>
  <c r="AL84" i="11"/>
  <c r="CC84" i="11"/>
  <c r="CQ84" i="11"/>
  <c r="BI84" i="11"/>
  <c r="AO55" i="11"/>
  <c r="Y55" i="11"/>
  <c r="AV55" i="11"/>
  <c r="S55" i="11"/>
  <c r="BN55" i="11"/>
  <c r="CU55" i="11"/>
  <c r="BW55" i="11"/>
  <c r="CX55" i="11"/>
  <c r="CG55" i="11"/>
  <c r="CT55" i="11"/>
  <c r="AK55" i="11"/>
  <c r="CI55" i="11"/>
  <c r="DA55" i="11"/>
  <c r="BH4" i="11"/>
  <c r="CG4" i="11"/>
  <c r="AF75" i="11"/>
  <c r="AD75" i="11"/>
  <c r="AG75" i="11"/>
  <c r="AS75" i="11"/>
  <c r="F75" i="11"/>
  <c r="CF75" i="11"/>
  <c r="Y75" i="11"/>
  <c r="BC75" i="11"/>
  <c r="BM75" i="11"/>
  <c r="BR75" i="11"/>
  <c r="I75" i="11"/>
  <c r="CY75" i="11"/>
  <c r="CA75" i="11"/>
  <c r="U103" i="11"/>
  <c r="AI92" i="11"/>
  <c r="BX27" i="11"/>
  <c r="BQ73" i="11"/>
  <c r="BS73" i="11"/>
  <c r="CM73" i="11"/>
  <c r="BI73" i="11"/>
  <c r="CI73" i="11"/>
  <c r="CP73" i="11"/>
  <c r="CS73" i="11"/>
  <c r="CU73" i="11"/>
  <c r="BM73" i="11"/>
  <c r="J73" i="11"/>
  <c r="I73" i="11"/>
  <c r="CA73" i="11"/>
  <c r="DC73" i="11"/>
  <c r="BK87" i="11"/>
  <c r="CH24" i="11"/>
  <c r="V9" i="11"/>
  <c r="AI9" i="11"/>
  <c r="BR9" i="11"/>
  <c r="AZ9" i="11"/>
  <c r="M9" i="11"/>
  <c r="L9" i="11"/>
  <c r="AT9" i="11"/>
  <c r="BE9" i="11"/>
  <c r="AR9" i="11"/>
  <c r="CW9" i="11"/>
  <c r="CA9" i="11"/>
  <c r="AL9" i="11"/>
  <c r="S9" i="11"/>
  <c r="E57" i="11"/>
  <c r="G57" i="11"/>
  <c r="AH57" i="11"/>
  <c r="AA57" i="11"/>
  <c r="CN57" i="11"/>
  <c r="BR57" i="11"/>
  <c r="DB57" i="11"/>
  <c r="BV57" i="11"/>
  <c r="CU57" i="11"/>
  <c r="CG57" i="11"/>
  <c r="AG57" i="11"/>
  <c r="CW57" i="11"/>
  <c r="BX57" i="11"/>
  <c r="CV91" i="11"/>
  <c r="CN91" i="11"/>
  <c r="AY91" i="11"/>
  <c r="CT91" i="11"/>
  <c r="AE91" i="11"/>
  <c r="N91" i="11"/>
  <c r="K91" i="11"/>
  <c r="BL91" i="11"/>
  <c r="BT91" i="11"/>
  <c r="BY91" i="11"/>
  <c r="BV91" i="11"/>
  <c r="CA91" i="11"/>
  <c r="CB91" i="11"/>
  <c r="W82" i="11"/>
  <c r="BA82" i="11"/>
  <c r="BY82" i="11"/>
  <c r="Q82" i="11"/>
  <c r="AS82" i="11"/>
  <c r="CV82" i="11"/>
  <c r="BM82" i="11"/>
  <c r="U82" i="11"/>
  <c r="BI82" i="11"/>
  <c r="N82" i="11"/>
  <c r="DC82" i="11"/>
  <c r="DA82" i="11"/>
  <c r="AE82" i="11"/>
  <c r="BB77" i="11"/>
  <c r="V77" i="11"/>
  <c r="F77" i="11"/>
  <c r="AE77" i="11"/>
  <c r="CN77" i="11"/>
  <c r="U77" i="11"/>
  <c r="AF77" i="11"/>
  <c r="CY77" i="11"/>
  <c r="BA77" i="11"/>
  <c r="BQ77" i="11"/>
  <c r="AT77" i="11"/>
  <c r="H77" i="11"/>
  <c r="BE63" i="11"/>
  <c r="E63" i="11"/>
  <c r="CM63" i="11"/>
  <c r="AO63" i="11"/>
  <c r="AG63" i="11"/>
  <c r="AC63" i="11"/>
  <c r="BK63" i="11"/>
  <c r="F63" i="11"/>
  <c r="BF63" i="11"/>
  <c r="H63" i="11"/>
  <c r="CK63" i="11"/>
  <c r="AX63" i="11"/>
  <c r="CL63" i="11"/>
  <c r="CE37" i="11"/>
  <c r="T37" i="11"/>
  <c r="CK37" i="11"/>
  <c r="AI37" i="11"/>
  <c r="CS37" i="11"/>
  <c r="CY37" i="11"/>
  <c r="AL37" i="11"/>
  <c r="AJ37" i="11"/>
  <c r="CB37" i="11"/>
  <c r="Y37" i="11"/>
  <c r="DB37" i="11"/>
  <c r="V37" i="11"/>
  <c r="Q37" i="11"/>
  <c r="K92" i="11"/>
  <c r="CN92" i="11"/>
  <c r="CG89" i="11"/>
  <c r="N89" i="11"/>
  <c r="AF89" i="11"/>
  <c r="AS89" i="11"/>
  <c r="AU89" i="11"/>
  <c r="CN89" i="11"/>
  <c r="AH89" i="11"/>
  <c r="Z98" i="11"/>
  <c r="I98" i="11"/>
  <c r="BQ98" i="11"/>
  <c r="DA98" i="11"/>
  <c r="AO98" i="11"/>
  <c r="AS98" i="11"/>
  <c r="CI98" i="11"/>
  <c r="CO98" i="11"/>
  <c r="CZ98" i="11"/>
  <c r="BT98" i="11"/>
  <c r="CC98" i="11"/>
  <c r="BF98" i="11"/>
  <c r="J98" i="11"/>
  <c r="V97" i="11"/>
  <c r="CV97" i="11"/>
  <c r="BV97" i="11"/>
  <c r="CA97" i="11"/>
  <c r="BR97" i="11"/>
  <c r="AY97" i="11"/>
  <c r="AF97" i="11"/>
  <c r="CZ97" i="11"/>
  <c r="CU97" i="11"/>
  <c r="CM97" i="11"/>
  <c r="CX97" i="11"/>
  <c r="AS97" i="11"/>
  <c r="G97" i="11"/>
  <c r="T103" i="11"/>
  <c r="CA103" i="11"/>
  <c r="CF103" i="11"/>
  <c r="AS103" i="11"/>
  <c r="BD102" i="11"/>
  <c r="BV102" i="11"/>
  <c r="AC102" i="11"/>
  <c r="M102" i="11"/>
  <c r="BW102" i="11"/>
  <c r="DC102" i="11"/>
  <c r="DB102" i="11"/>
  <c r="BI102" i="11"/>
  <c r="AI102" i="11"/>
  <c r="AZ102" i="11"/>
  <c r="BC102" i="11"/>
  <c r="E102" i="11"/>
  <c r="CV102" i="11"/>
  <c r="AL87" i="11"/>
  <c r="N50" i="11"/>
  <c r="O50" i="11"/>
  <c r="X50" i="11"/>
  <c r="BB50" i="11"/>
  <c r="BX50" i="11"/>
  <c r="AF50" i="11"/>
  <c r="CJ50" i="11"/>
  <c r="BA50" i="11"/>
  <c r="DC50" i="11"/>
  <c r="AT50" i="11"/>
  <c r="CW50" i="11"/>
  <c r="BG50" i="11"/>
  <c r="AK50" i="11"/>
  <c r="G74" i="11"/>
  <c r="CX74" i="11"/>
  <c r="AS74" i="11"/>
  <c r="BA74" i="11"/>
  <c r="T74" i="11"/>
  <c r="F74" i="11"/>
  <c r="CD74" i="11"/>
  <c r="AJ74" i="11"/>
  <c r="AE74" i="11"/>
  <c r="CQ74" i="11"/>
  <c r="BU74" i="11"/>
  <c r="BW74" i="11"/>
  <c r="I74" i="11"/>
  <c r="CX64" i="11"/>
  <c r="CD64" i="11"/>
  <c r="Z64" i="11"/>
  <c r="BF64" i="11"/>
  <c r="AV64" i="11"/>
  <c r="BL64" i="11"/>
  <c r="BC64" i="11"/>
  <c r="CE64" i="11"/>
  <c r="CP64" i="11"/>
  <c r="W64" i="11"/>
  <c r="BY64" i="11"/>
  <c r="DC64" i="11"/>
  <c r="M64" i="11"/>
  <c r="BJ54" i="11"/>
  <c r="AH54" i="11"/>
  <c r="CU54" i="11"/>
  <c r="BQ54" i="11"/>
  <c r="BO54" i="11"/>
  <c r="CE54" i="11"/>
  <c r="V54" i="11"/>
  <c r="CB54" i="11"/>
  <c r="AM54" i="11"/>
  <c r="AO54" i="11"/>
  <c r="AT54" i="11"/>
  <c r="AR54" i="11"/>
  <c r="AU4" i="11"/>
  <c r="R44" i="11"/>
  <c r="CT44" i="11"/>
  <c r="BN44" i="11"/>
  <c r="N44" i="11"/>
  <c r="E44" i="11"/>
  <c r="CA44" i="11"/>
  <c r="CD44" i="11"/>
  <c r="BS44" i="11"/>
  <c r="CI44" i="11"/>
  <c r="CN44" i="11"/>
  <c r="AV44" i="11"/>
  <c r="CG44" i="11"/>
  <c r="BF44" i="11"/>
  <c r="AG34" i="11"/>
  <c r="AZ34" i="11"/>
  <c r="CW34" i="11"/>
  <c r="CN34" i="11"/>
  <c r="AC34" i="11"/>
  <c r="CE34" i="11"/>
  <c r="S34" i="11"/>
  <c r="AW34" i="11"/>
  <c r="BZ34" i="11"/>
  <c r="CR34" i="11"/>
  <c r="E34" i="11"/>
  <c r="X34" i="11"/>
  <c r="AU34" i="11"/>
  <c r="BU92" i="11"/>
  <c r="L84" i="11"/>
  <c r="BM84" i="11"/>
  <c r="O84" i="11"/>
  <c r="CT84" i="11"/>
  <c r="CR84" i="11"/>
  <c r="BZ84" i="11"/>
  <c r="CA84" i="11"/>
  <c r="AU84" i="11"/>
  <c r="CO84" i="11"/>
  <c r="CJ84" i="11"/>
  <c r="AX84" i="11"/>
  <c r="AA84" i="11"/>
  <c r="AO84" i="11"/>
  <c r="CL55" i="11"/>
  <c r="AX55" i="11"/>
  <c r="AM55" i="11"/>
  <c r="CB55" i="11"/>
  <c r="CC55" i="11"/>
  <c r="X55" i="11"/>
  <c r="G55" i="11"/>
  <c r="AE55" i="11"/>
  <c r="CS55" i="11"/>
  <c r="DC55" i="11"/>
  <c r="BO55" i="11"/>
  <c r="T55" i="11"/>
  <c r="CK55" i="11"/>
  <c r="CW4" i="11"/>
  <c r="D39" i="11"/>
  <c r="BV75" i="11"/>
  <c r="AW75" i="11"/>
  <c r="E75" i="11"/>
  <c r="AO75" i="11"/>
  <c r="AB75" i="11"/>
  <c r="BB75" i="11"/>
  <c r="BA75" i="11"/>
  <c r="CT75" i="11"/>
  <c r="M75" i="11"/>
  <c r="AY75" i="11"/>
  <c r="S75" i="11"/>
  <c r="CW75" i="11"/>
  <c r="CR75" i="11"/>
  <c r="BA103" i="11"/>
  <c r="CZ92" i="11"/>
  <c r="AB27" i="11"/>
  <c r="H73" i="11"/>
  <c r="AW73" i="11"/>
  <c r="AH73" i="11"/>
  <c r="BO73" i="11"/>
  <c r="CQ73" i="11"/>
  <c r="CH73" i="11"/>
  <c r="BB73" i="11"/>
  <c r="AS73" i="11"/>
  <c r="AG73" i="11"/>
  <c r="CD73" i="11"/>
  <c r="BX73" i="11"/>
  <c r="AF73" i="11"/>
  <c r="BL73" i="11"/>
  <c r="CA87" i="11"/>
  <c r="CO24" i="11"/>
  <c r="AA9" i="11"/>
  <c r="F9" i="11"/>
  <c r="CK9" i="11"/>
  <c r="AX9" i="11"/>
  <c r="W9" i="11"/>
  <c r="BA9" i="11"/>
  <c r="AH9" i="11"/>
  <c r="AQ9" i="11"/>
  <c r="N9" i="11"/>
  <c r="BG9" i="11"/>
  <c r="BV9" i="11"/>
  <c r="T9" i="11"/>
  <c r="I9" i="11"/>
  <c r="AP57" i="11"/>
  <c r="Q57" i="11"/>
  <c r="AY57" i="11"/>
  <c r="O57" i="11"/>
  <c r="BU57" i="11"/>
  <c r="BW57" i="11"/>
  <c r="AC57" i="11"/>
  <c r="BZ57" i="11"/>
  <c r="Y57" i="11"/>
  <c r="CV57" i="11"/>
  <c r="CI57" i="11"/>
  <c r="BJ57" i="11"/>
  <c r="AG91" i="11"/>
  <c r="BR91" i="11"/>
  <c r="CF91" i="11"/>
  <c r="BF91" i="11"/>
  <c r="BJ91" i="11"/>
  <c r="AN91" i="11"/>
  <c r="BU91" i="11"/>
  <c r="CG91" i="11"/>
  <c r="AB91" i="11"/>
  <c r="CH91" i="11"/>
  <c r="AR91" i="11"/>
  <c r="CW91" i="11"/>
  <c r="AT91" i="11"/>
  <c r="R82" i="11"/>
  <c r="AA82" i="11"/>
  <c r="BU82" i="11"/>
  <c r="AY82" i="11"/>
  <c r="AG82" i="11"/>
  <c r="AZ82" i="11"/>
  <c r="AT82" i="11"/>
  <c r="CL82" i="11"/>
  <c r="CU82" i="11"/>
  <c r="AP82" i="11"/>
  <c r="J82" i="11"/>
  <c r="BN82" i="11"/>
  <c r="CF82" i="11"/>
  <c r="AS77" i="11"/>
  <c r="AB77" i="11"/>
  <c r="AA77" i="11"/>
  <c r="BU77" i="11"/>
  <c r="BM77" i="11"/>
  <c r="G77" i="11"/>
  <c r="AL77" i="11"/>
  <c r="Y77" i="11"/>
  <c r="CC77" i="11"/>
  <c r="S77" i="11"/>
  <c r="AY77" i="11"/>
  <c r="CA77" i="11"/>
  <c r="AJ63" i="11"/>
  <c r="BS63" i="11"/>
  <c r="O63" i="11"/>
  <c r="AQ63" i="11"/>
  <c r="AD63" i="11"/>
  <c r="AM63" i="11"/>
  <c r="N63" i="11"/>
  <c r="J48" i="11"/>
  <c r="BK48" i="11"/>
  <c r="CU48" i="11"/>
  <c r="AC48" i="11"/>
  <c r="CK48" i="11"/>
  <c r="CX48" i="11"/>
  <c r="AY48" i="11"/>
  <c r="BE59" i="11"/>
  <c r="BS59" i="11"/>
  <c r="AZ59" i="11"/>
  <c r="AB59" i="11"/>
  <c r="BU59" i="11"/>
  <c r="T59" i="11"/>
  <c r="BH59" i="11"/>
  <c r="CC59" i="11"/>
  <c r="CK59" i="11"/>
  <c r="AS59" i="11"/>
  <c r="BL59" i="11"/>
  <c r="CI59" i="11"/>
  <c r="BZ59" i="11"/>
  <c r="BG29" i="11"/>
  <c r="S29" i="11"/>
  <c r="AN29" i="11"/>
  <c r="J29" i="11"/>
  <c r="BP29" i="11"/>
  <c r="AI29" i="11"/>
  <c r="BT29" i="11"/>
  <c r="CH29" i="11"/>
  <c r="AM29" i="11"/>
  <c r="CE29" i="11"/>
  <c r="AC29" i="11"/>
  <c r="CF29" i="11"/>
  <c r="AG45" i="11"/>
  <c r="CH45" i="11"/>
  <c r="CJ45" i="11"/>
  <c r="BZ45" i="11"/>
  <c r="AU45" i="11"/>
  <c r="I45" i="11"/>
  <c r="AD45" i="11"/>
  <c r="CE45" i="11"/>
  <c r="DA45" i="11"/>
  <c r="CV45" i="11"/>
  <c r="BP45" i="11"/>
  <c r="L45" i="11"/>
  <c r="E22" i="11"/>
  <c r="AR22" i="11"/>
  <c r="CQ22" i="11"/>
  <c r="CS22" i="11"/>
  <c r="CR22" i="11"/>
  <c r="BV22" i="11"/>
  <c r="AL22" i="11"/>
  <c r="N22" i="11"/>
  <c r="BJ22" i="11"/>
  <c r="AO22" i="11"/>
  <c r="BR22" i="11"/>
  <c r="BK22" i="11"/>
  <c r="Q22" i="11"/>
  <c r="CM31" i="11"/>
  <c r="D58" i="11"/>
  <c r="D14" i="11"/>
  <c r="AM32" i="11"/>
  <c r="D92" i="11"/>
  <c r="AM39" i="11"/>
  <c r="D21" i="11"/>
  <c r="AP93" i="11"/>
  <c r="CM102" i="11"/>
  <c r="CT4" i="11"/>
  <c r="BO4" i="11"/>
  <c r="I63" i="11"/>
  <c r="G63" i="11"/>
  <c r="AY63" i="11"/>
  <c r="CY63" i="11"/>
  <c r="BN63" i="11"/>
  <c r="Q63" i="11"/>
  <c r="AF63" i="11"/>
  <c r="CA63" i="11"/>
  <c r="BZ63" i="11"/>
  <c r="CH63" i="11"/>
  <c r="AA63" i="11"/>
  <c r="K63" i="11"/>
  <c r="DA37" i="11"/>
  <c r="CL37" i="11"/>
  <c r="AD37" i="11"/>
  <c r="BM37" i="11"/>
  <c r="AT37" i="11"/>
  <c r="CC37" i="11"/>
  <c r="AF37" i="11"/>
  <c r="BS37" i="11"/>
  <c r="CH37" i="11"/>
  <c r="Z37" i="11"/>
  <c r="BN37" i="11"/>
  <c r="BE37" i="11"/>
  <c r="CG37" i="11"/>
  <c r="W92" i="11"/>
  <c r="AF92" i="11"/>
  <c r="CL92" i="11"/>
  <c r="CD23" i="11"/>
  <c r="X23" i="11"/>
  <c r="BZ23" i="11"/>
  <c r="K23" i="11"/>
  <c r="S23" i="11"/>
  <c r="AY23" i="11"/>
  <c r="F23" i="11"/>
  <c r="DB23" i="11"/>
  <c r="AH23" i="11"/>
  <c r="BJ23" i="11"/>
  <c r="CJ23" i="11"/>
  <c r="CX23" i="11"/>
  <c r="CP23" i="11"/>
  <c r="AD14" i="11"/>
  <c r="CS14" i="11"/>
  <c r="CN14" i="11"/>
  <c r="AJ14" i="11"/>
  <c r="BR14" i="11"/>
  <c r="V14" i="11"/>
  <c r="BB14" i="11"/>
  <c r="CA14" i="11"/>
  <c r="BG14" i="11"/>
  <c r="AS14" i="11"/>
  <c r="CU14" i="11"/>
  <c r="AL14" i="11"/>
  <c r="CV14" i="11"/>
  <c r="BT21" i="11"/>
  <c r="CP21" i="11"/>
  <c r="BI21" i="11"/>
  <c r="CQ21" i="11"/>
  <c r="AG21" i="11"/>
  <c r="DA21" i="11"/>
  <c r="CS21" i="11"/>
  <c r="AW21" i="11"/>
  <c r="BY21" i="11"/>
  <c r="CK21" i="11"/>
  <c r="AX21" i="11"/>
  <c r="BB21" i="11"/>
  <c r="AR21" i="11"/>
  <c r="CU103" i="11"/>
  <c r="CA92" i="11"/>
  <c r="M87" i="11"/>
  <c r="J17" i="11"/>
  <c r="AW17" i="11"/>
  <c r="AC17" i="11"/>
  <c r="BN17" i="11"/>
  <c r="CZ17" i="11"/>
  <c r="BZ17" i="11"/>
  <c r="CI17" i="11"/>
  <c r="CC17" i="11"/>
  <c r="AQ17" i="11"/>
  <c r="E17" i="11"/>
  <c r="AT17" i="11"/>
  <c r="DB17" i="11"/>
  <c r="BV88" i="11"/>
  <c r="BY88" i="11"/>
  <c r="BU88" i="11"/>
  <c r="CY88" i="11"/>
  <c r="AR88" i="11"/>
  <c r="CM88" i="11"/>
  <c r="BM88" i="11"/>
  <c r="CC88" i="11"/>
  <c r="K88" i="11"/>
  <c r="CG88" i="11"/>
  <c r="CP88" i="11"/>
  <c r="BC88" i="11"/>
  <c r="DA88" i="11"/>
  <c r="BI60" i="11"/>
  <c r="CK60" i="11"/>
  <c r="CW60" i="11"/>
  <c r="AX60" i="11"/>
  <c r="BU60" i="11"/>
  <c r="AI60" i="11"/>
  <c r="AR60" i="11"/>
  <c r="R60" i="11"/>
  <c r="AK60" i="11"/>
  <c r="BP60" i="11"/>
  <c r="BA60" i="11"/>
  <c r="K60" i="11"/>
  <c r="CC60" i="11"/>
  <c r="BG99" i="11"/>
  <c r="CK99" i="11"/>
  <c r="T99" i="11"/>
  <c r="AM99" i="11"/>
  <c r="U99" i="11"/>
  <c r="AP99" i="11"/>
  <c r="CL99" i="11"/>
  <c r="CD99" i="11"/>
  <c r="AY99" i="11"/>
  <c r="BD99" i="11"/>
  <c r="BW99" i="11"/>
  <c r="CV99" i="11"/>
  <c r="BM99" i="11"/>
  <c r="E87" i="11"/>
  <c r="AA87" i="11"/>
  <c r="AC87" i="11"/>
  <c r="CE87" i="11"/>
  <c r="V87" i="11"/>
  <c r="AO85" i="11"/>
  <c r="BX85" i="11"/>
  <c r="G85" i="11"/>
  <c r="CA85" i="11"/>
  <c r="BK85" i="11"/>
  <c r="BG85" i="11"/>
  <c r="CP85" i="11"/>
  <c r="CS85" i="11"/>
  <c r="CC85" i="11"/>
  <c r="CJ85" i="11"/>
  <c r="CW85" i="11"/>
  <c r="BA85" i="11"/>
  <c r="CZ8" i="11"/>
  <c r="AP8" i="11"/>
  <c r="CU8" i="11"/>
  <c r="AL8" i="11"/>
  <c r="CB8" i="11"/>
  <c r="BV8" i="11"/>
  <c r="CN8" i="11"/>
  <c r="BJ8" i="11"/>
  <c r="CS8" i="11"/>
  <c r="BF8" i="11"/>
  <c r="AC8" i="11"/>
  <c r="CT8" i="11"/>
  <c r="AT8" i="11"/>
  <c r="CT24" i="11"/>
  <c r="AU32" i="11"/>
  <c r="CW32" i="11"/>
  <c r="AT32" i="11"/>
  <c r="BM32" i="11"/>
  <c r="BT32" i="11"/>
  <c r="CS32" i="11"/>
  <c r="DA32" i="11"/>
  <c r="BU32" i="11"/>
  <c r="DC32" i="11"/>
  <c r="AH32" i="11"/>
  <c r="AW32" i="11"/>
  <c r="I32" i="11"/>
  <c r="X4" i="11"/>
  <c r="AR92" i="11"/>
  <c r="CN20" i="11"/>
  <c r="AU20" i="11"/>
  <c r="AS20" i="11"/>
  <c r="AY20" i="11"/>
  <c r="AI20" i="11"/>
  <c r="O20" i="11"/>
  <c r="AB20" i="11"/>
  <c r="CL20" i="11"/>
  <c r="BR20" i="11"/>
  <c r="AR20" i="11"/>
  <c r="BT20" i="11"/>
  <c r="Z20" i="11"/>
  <c r="L20" i="11"/>
  <c r="DB48" i="11"/>
  <c r="CL48" i="11"/>
  <c r="BT48" i="11"/>
  <c r="AZ48" i="11"/>
  <c r="U48" i="11"/>
  <c r="AH48" i="11"/>
  <c r="CH48" i="11"/>
  <c r="BG48" i="11"/>
  <c r="AV48" i="11"/>
  <c r="F48" i="11"/>
  <c r="CF48" i="11"/>
  <c r="BP48" i="11"/>
  <c r="AQ48" i="11"/>
  <c r="AT59" i="11"/>
  <c r="G59" i="11"/>
  <c r="BG59" i="11"/>
  <c r="AH59" i="11"/>
  <c r="W59" i="11"/>
  <c r="AI59" i="11"/>
  <c r="CS59" i="11"/>
  <c r="CA59" i="11"/>
  <c r="CY59" i="11"/>
  <c r="O59" i="11"/>
  <c r="AY59" i="11"/>
  <c r="BO59" i="11"/>
  <c r="BI59" i="11"/>
  <c r="CG29" i="11"/>
  <c r="T29" i="11"/>
  <c r="AQ29" i="11"/>
  <c r="BS29" i="11"/>
  <c r="AF29" i="11"/>
  <c r="I29" i="11"/>
  <c r="CU29" i="11"/>
  <c r="Y29" i="11"/>
  <c r="AA29" i="11"/>
  <c r="BV29" i="11"/>
  <c r="DC29" i="11"/>
  <c r="AR29" i="11"/>
  <c r="BN29" i="11"/>
  <c r="BC45" i="11"/>
  <c r="CQ45" i="11"/>
  <c r="Q45" i="11"/>
  <c r="CO45" i="11"/>
  <c r="O45" i="11"/>
  <c r="CM45" i="11"/>
  <c r="BV45" i="11"/>
  <c r="BN45" i="11"/>
  <c r="CD45" i="11"/>
  <c r="AN45" i="11"/>
  <c r="BQ45" i="11"/>
  <c r="BR45" i="11"/>
  <c r="BE22" i="11"/>
  <c r="AN22" i="11"/>
  <c r="CK22" i="11"/>
  <c r="BY22" i="11"/>
  <c r="CO22" i="11"/>
  <c r="L22" i="11"/>
  <c r="AQ22" i="11"/>
  <c r="AY22" i="11"/>
  <c r="O22" i="11"/>
  <c r="Y22" i="11"/>
  <c r="BB22" i="11"/>
  <c r="W22" i="11"/>
  <c r="D42" i="11"/>
  <c r="D52" i="11"/>
  <c r="D62" i="11"/>
  <c r="D81" i="11"/>
  <c r="D78" i="11"/>
  <c r="D31" i="11"/>
  <c r="D40" i="11"/>
  <c r="AO92" i="11"/>
  <c r="BP33" i="11"/>
  <c r="D66" i="11"/>
  <c r="AH14" i="11"/>
  <c r="AB21" i="11"/>
  <c r="CA21" i="11"/>
  <c r="K21" i="11"/>
  <c r="BN21" i="11"/>
  <c r="F21" i="11"/>
  <c r="BK21" i="11"/>
  <c r="BF21" i="11"/>
  <c r="H21" i="11"/>
  <c r="AC21" i="11"/>
  <c r="CU21" i="11"/>
  <c r="BW21" i="11"/>
  <c r="AI21" i="11"/>
  <c r="H4" i="11"/>
  <c r="CJ103" i="11"/>
  <c r="BC92" i="11"/>
  <c r="AS92" i="11"/>
  <c r="CH17" i="11"/>
  <c r="BJ17" i="11"/>
  <c r="BU17" i="11"/>
  <c r="DA17" i="11"/>
  <c r="AZ17" i="11"/>
  <c r="CA17" i="11"/>
  <c r="CG17" i="11"/>
  <c r="CV17" i="11"/>
  <c r="AN17" i="11"/>
  <c r="AJ17" i="11"/>
  <c r="AD17" i="11"/>
  <c r="CS17" i="11"/>
  <c r="CJ17" i="11"/>
  <c r="AA88" i="11"/>
  <c r="W88" i="11"/>
  <c r="Q88" i="11"/>
  <c r="BI88" i="11"/>
  <c r="CX88" i="11"/>
  <c r="H88" i="11"/>
  <c r="CT88" i="11"/>
  <c r="BR88" i="11"/>
  <c r="AK88" i="11"/>
  <c r="AD88" i="11"/>
  <c r="U88" i="11"/>
  <c r="AJ88" i="11"/>
  <c r="BJ88" i="11"/>
  <c r="F60" i="11"/>
  <c r="W60" i="11"/>
  <c r="AA60" i="11"/>
  <c r="G60" i="11"/>
  <c r="Y60" i="11"/>
  <c r="AQ60" i="11"/>
  <c r="AU60" i="11"/>
  <c r="BX60" i="11"/>
  <c r="BR60" i="11"/>
  <c r="CO60" i="11"/>
  <c r="BE60" i="11"/>
  <c r="CA60" i="11"/>
  <c r="CT60" i="11"/>
  <c r="R99" i="11"/>
  <c r="G99" i="11"/>
  <c r="AU99" i="11"/>
  <c r="AE99" i="11"/>
  <c r="AV99" i="11"/>
  <c r="AN99" i="11"/>
  <c r="Q99" i="11"/>
  <c r="L99" i="11"/>
  <c r="AR99" i="11"/>
  <c r="AS99" i="11"/>
  <c r="AO99" i="11"/>
  <c r="BE99" i="11"/>
  <c r="BY99" i="11"/>
  <c r="X87" i="11"/>
  <c r="J87" i="11"/>
  <c r="CJ87" i="11"/>
  <c r="CX87" i="11"/>
  <c r="BY85" i="11"/>
  <c r="W85" i="11"/>
  <c r="BU85" i="11"/>
  <c r="AQ85" i="11"/>
  <c r="BP85" i="11"/>
  <c r="CG85" i="11"/>
  <c r="AR85" i="11"/>
  <c r="BH85" i="11"/>
  <c r="CQ85" i="11"/>
  <c r="AF85" i="11"/>
  <c r="Z85" i="11"/>
  <c r="CY85" i="11"/>
  <c r="BF85" i="11"/>
  <c r="BB8" i="11"/>
  <c r="AR8" i="11"/>
  <c r="CC8" i="11"/>
  <c r="O8" i="11"/>
  <c r="AJ8" i="11"/>
  <c r="CL8" i="11"/>
  <c r="DA8" i="11"/>
  <c r="CY8" i="11"/>
  <c r="AS8" i="11"/>
  <c r="CR8" i="11"/>
  <c r="T8" i="11"/>
  <c r="CJ8" i="11"/>
  <c r="H8" i="11"/>
  <c r="AM41" i="11"/>
  <c r="BZ32" i="11"/>
  <c r="BQ32" i="11"/>
  <c r="CY32" i="11"/>
  <c r="N32" i="11"/>
  <c r="Q32" i="11"/>
  <c r="AF32" i="11"/>
  <c r="CA32" i="11"/>
  <c r="AX32" i="11"/>
  <c r="R32" i="11"/>
  <c r="CL32" i="11"/>
  <c r="BD32" i="11"/>
  <c r="CV32" i="11"/>
  <c r="CX103" i="11"/>
  <c r="CI24" i="11"/>
  <c r="AL20" i="11"/>
  <c r="AO20" i="11"/>
  <c r="BZ20" i="11"/>
  <c r="E20" i="11"/>
  <c r="AE20" i="11"/>
  <c r="BU20" i="11"/>
  <c r="CW20" i="11"/>
  <c r="CO20" i="11"/>
  <c r="AW20" i="11"/>
  <c r="CD20" i="11"/>
  <c r="BC20" i="11"/>
  <c r="AJ20" i="11"/>
  <c r="CO48" i="11"/>
  <c r="BL48" i="11"/>
  <c r="CT48" i="11"/>
  <c r="CJ48" i="11"/>
  <c r="N48" i="11"/>
  <c r="AB48" i="11"/>
  <c r="BA48" i="11"/>
  <c r="AE48" i="11"/>
  <c r="AK48" i="11"/>
  <c r="T48" i="11"/>
  <c r="S48" i="11"/>
  <c r="M48" i="11"/>
  <c r="CR48" i="11"/>
  <c r="AV59" i="11"/>
  <c r="DB59" i="11"/>
  <c r="BQ59" i="11"/>
  <c r="R59" i="11"/>
  <c r="CW59" i="11"/>
  <c r="AF59" i="11"/>
  <c r="BP59" i="11"/>
  <c r="CV59" i="11"/>
  <c r="AQ59" i="11"/>
  <c r="X59" i="11"/>
  <c r="AD59" i="11"/>
  <c r="L59" i="11"/>
  <c r="BR29" i="11"/>
  <c r="AT29" i="11"/>
  <c r="F29" i="11"/>
  <c r="AG29" i="11"/>
  <c r="O29" i="11"/>
  <c r="AX29" i="11"/>
  <c r="BX29" i="11"/>
  <c r="CV29" i="11"/>
  <c r="CI29" i="11"/>
  <c r="K29" i="11"/>
  <c r="CS29" i="11"/>
  <c r="CK29" i="11"/>
  <c r="BB29" i="11"/>
  <c r="BL45" i="11"/>
  <c r="CC45" i="11"/>
  <c r="CF45" i="11"/>
  <c r="CY45" i="11"/>
  <c r="Y45" i="11"/>
  <c r="BH45" i="11"/>
  <c r="AE45" i="11"/>
  <c r="CN45" i="11"/>
  <c r="AB45" i="11"/>
  <c r="BO45" i="11"/>
  <c r="M45" i="11"/>
  <c r="CG45" i="11"/>
  <c r="BA22" i="11"/>
  <c r="X22" i="11"/>
  <c r="DB22" i="11"/>
  <c r="AB22" i="11"/>
  <c r="F22" i="11"/>
  <c r="BG22" i="11"/>
  <c r="BW22" i="11"/>
  <c r="AX22" i="11"/>
  <c r="S22" i="11"/>
  <c r="AA22" i="11"/>
  <c r="CA22" i="11"/>
  <c r="BQ22" i="11"/>
  <c r="BH22" i="11"/>
  <c r="AP30" i="11"/>
  <c r="D19" i="11"/>
  <c r="D34" i="11"/>
  <c r="BI27" i="11"/>
  <c r="CD93" i="11"/>
  <c r="AP67" i="11"/>
  <c r="D76" i="11"/>
  <c r="D97" i="11"/>
  <c r="D6" i="11"/>
  <c r="D68" i="11"/>
  <c r="AX77" i="11"/>
  <c r="CE63" i="11"/>
  <c r="DB63" i="11"/>
  <c r="AK63" i="11"/>
  <c r="BU63" i="11"/>
  <c r="BH63" i="11"/>
  <c r="CQ63" i="11"/>
  <c r="AS63" i="11"/>
  <c r="AV63" i="11"/>
  <c r="AB63" i="11"/>
  <c r="CP63" i="11"/>
  <c r="U63" i="11"/>
  <c r="S63" i="11"/>
  <c r="CW63" i="11"/>
  <c r="CO37" i="11"/>
  <c r="AK37" i="11"/>
  <c r="AX37" i="11"/>
  <c r="CW37" i="11"/>
  <c r="M37" i="11"/>
  <c r="AR37" i="11"/>
  <c r="BU37" i="11"/>
  <c r="CR37" i="11"/>
  <c r="W37" i="11"/>
  <c r="DC37" i="11"/>
  <c r="BT37" i="11"/>
  <c r="CU37" i="11"/>
  <c r="AJ92" i="11"/>
  <c r="CF92" i="11"/>
  <c r="I92" i="11"/>
  <c r="AT92" i="11"/>
  <c r="BC23" i="11"/>
  <c r="CV23" i="11"/>
  <c r="BV23" i="11"/>
  <c r="I23" i="11"/>
  <c r="BR23" i="11"/>
  <c r="AS23" i="11"/>
  <c r="O23" i="11"/>
  <c r="BQ23" i="11"/>
  <c r="E23" i="11"/>
  <c r="BK23" i="11"/>
  <c r="CA23" i="11"/>
  <c r="AI23" i="11"/>
  <c r="BP14" i="11"/>
  <c r="R14" i="11"/>
  <c r="AO14" i="11"/>
  <c r="T14" i="11"/>
  <c r="BV14" i="11"/>
  <c r="AM14" i="11"/>
  <c r="CY14" i="11"/>
  <c r="DB14" i="11"/>
  <c r="DC14" i="11"/>
  <c r="BC14" i="11"/>
  <c r="CM14" i="11"/>
  <c r="AK14" i="11"/>
  <c r="G21" i="11"/>
  <c r="AH21" i="11"/>
  <c r="X21" i="11"/>
  <c r="AD21" i="11"/>
  <c r="CF21" i="11"/>
  <c r="AV21" i="11"/>
  <c r="AY21" i="11"/>
  <c r="BG21" i="11"/>
  <c r="CE21" i="11"/>
  <c r="BQ21" i="11"/>
  <c r="L21" i="11"/>
  <c r="CN21" i="11"/>
  <c r="BA21" i="11"/>
  <c r="CN4" i="11"/>
  <c r="CY103" i="11"/>
  <c r="Q92" i="11"/>
  <c r="AU24" i="11"/>
  <c r="BP17" i="11"/>
  <c r="BR17" i="11"/>
  <c r="BK17" i="11"/>
  <c r="BM17" i="11"/>
  <c r="AI17" i="11"/>
  <c r="BI17" i="11"/>
  <c r="BT17" i="11"/>
  <c r="AO17" i="11"/>
  <c r="U17" i="11"/>
  <c r="BY17" i="11"/>
  <c r="CX17" i="11"/>
  <c r="CT17" i="11"/>
  <c r="V17" i="11"/>
  <c r="CL88" i="11"/>
  <c r="CU88" i="11"/>
  <c r="T88" i="11"/>
  <c r="BQ88" i="11"/>
  <c r="AH88" i="11"/>
  <c r="AO88" i="11"/>
  <c r="BX88" i="11"/>
  <c r="CZ88" i="11"/>
  <c r="BD88" i="11"/>
  <c r="CS88" i="11"/>
  <c r="I88" i="11"/>
  <c r="Z88" i="11"/>
  <c r="N88" i="11"/>
  <c r="AP60" i="11"/>
  <c r="DB60" i="11"/>
  <c r="CN60" i="11"/>
  <c r="BB60" i="11"/>
  <c r="AZ60" i="11"/>
  <c r="V60" i="11"/>
  <c r="BV60" i="11"/>
  <c r="CF60" i="11"/>
  <c r="S60" i="11"/>
  <c r="CP60" i="11"/>
  <c r="CX60" i="11"/>
  <c r="CH60" i="11"/>
  <c r="AX99" i="11"/>
  <c r="CI99" i="11"/>
  <c r="Y99" i="11"/>
  <c r="BP99" i="11"/>
  <c r="O99" i="11"/>
  <c r="CY99" i="11"/>
  <c r="DA99" i="11"/>
  <c r="N99" i="11"/>
  <c r="BQ99" i="11"/>
  <c r="CN99" i="11"/>
  <c r="CQ99" i="11"/>
  <c r="CS99" i="11"/>
  <c r="AD99" i="11"/>
  <c r="AH87" i="11"/>
  <c r="BT87" i="11"/>
  <c r="CH87" i="11"/>
  <c r="BB87" i="11"/>
  <c r="CT87" i="11"/>
  <c r="BR85" i="11"/>
  <c r="BZ85" i="11"/>
  <c r="AL85" i="11"/>
  <c r="DC85" i="11"/>
  <c r="CH85" i="11"/>
  <c r="BS85" i="11"/>
  <c r="AX85" i="11"/>
  <c r="BB85" i="11"/>
  <c r="BI85" i="11"/>
  <c r="BW85" i="11"/>
  <c r="CL85" i="11"/>
  <c r="AG85" i="11"/>
  <c r="AM85" i="11"/>
  <c r="BS8" i="11"/>
  <c r="BO8" i="11"/>
  <c r="AD8" i="11"/>
  <c r="M8" i="11"/>
  <c r="F8" i="11"/>
  <c r="CM8" i="11"/>
  <c r="CP8" i="11"/>
  <c r="U8" i="11"/>
  <c r="E8" i="11"/>
  <c r="BR8" i="11"/>
  <c r="BU8" i="11"/>
  <c r="AK8" i="11"/>
  <c r="BK92" i="11"/>
  <c r="CQ32" i="11"/>
  <c r="X32" i="11"/>
  <c r="AS32" i="11"/>
  <c r="AJ32" i="11"/>
  <c r="O32" i="11"/>
  <c r="CN32" i="11"/>
  <c r="U32" i="11"/>
  <c r="K32" i="11"/>
  <c r="AA32" i="11"/>
  <c r="BI32" i="11"/>
  <c r="AI32" i="11"/>
  <c r="AO32" i="11"/>
  <c r="V32" i="11"/>
  <c r="BQ103" i="11"/>
  <c r="AR24" i="11"/>
  <c r="BF20" i="11"/>
  <c r="BH20" i="11"/>
  <c r="CK20" i="11"/>
  <c r="CZ20" i="11"/>
  <c r="CM20" i="11"/>
  <c r="CJ20" i="11"/>
  <c r="CY20" i="11"/>
  <c r="Q20" i="11"/>
  <c r="DB20" i="11"/>
  <c r="BI20" i="11"/>
  <c r="DA20" i="11"/>
  <c r="AV20" i="11"/>
  <c r="H20" i="11"/>
  <c r="AG48" i="11"/>
  <c r="BX48" i="11"/>
  <c r="AW48" i="11"/>
  <c r="CZ48" i="11"/>
  <c r="CD48" i="11"/>
  <c r="AN48" i="11"/>
  <c r="Q48" i="11"/>
  <c r="AD48" i="11"/>
  <c r="CW48" i="11"/>
  <c r="DA48" i="11"/>
  <c r="BC48" i="11"/>
  <c r="F59" i="11"/>
  <c r="AE59" i="11"/>
  <c r="S59" i="11"/>
  <c r="BF59" i="11"/>
  <c r="CZ59" i="11"/>
  <c r="AL59" i="11"/>
  <c r="J59" i="11"/>
  <c r="CR59" i="11"/>
  <c r="BD59" i="11"/>
  <c r="CJ59" i="11"/>
  <c r="CT59" i="11"/>
  <c r="AP59" i="11"/>
  <c r="CF59" i="11"/>
  <c r="BZ29" i="11"/>
  <c r="AU29" i="11"/>
  <c r="U29" i="11"/>
  <c r="X29" i="11"/>
  <c r="BK29" i="11"/>
  <c r="CR29" i="11"/>
  <c r="CA29" i="11"/>
  <c r="M29" i="11"/>
  <c r="BW29" i="11"/>
  <c r="H29" i="11"/>
  <c r="CM29" i="11"/>
  <c r="AZ29" i="11"/>
  <c r="BL29" i="11"/>
  <c r="F45" i="11"/>
  <c r="W45" i="11"/>
  <c r="DC45" i="11"/>
  <c r="AC45" i="11"/>
  <c r="AW45" i="11"/>
  <c r="X45" i="11"/>
  <c r="AT45" i="11"/>
  <c r="AR45" i="11"/>
  <c r="AO45" i="11"/>
  <c r="AV45" i="11"/>
  <c r="BW45" i="11"/>
  <c r="CK45" i="11"/>
  <c r="V45" i="11"/>
  <c r="BU22" i="11"/>
  <c r="CF22" i="11"/>
  <c r="CM22" i="11"/>
  <c r="BN22" i="11"/>
  <c r="CN22" i="11"/>
  <c r="CT22" i="11"/>
  <c r="CB22" i="11"/>
  <c r="DC22" i="11"/>
  <c r="BS22" i="11"/>
  <c r="BZ22" i="11"/>
  <c r="CC22" i="11"/>
  <c r="CU22" i="11"/>
  <c r="AK22" i="11"/>
  <c r="D72" i="11"/>
  <c r="AK92" i="11"/>
  <c r="CM36" i="11"/>
  <c r="CK24" i="11"/>
  <c r="D73" i="11"/>
  <c r="AK87" i="11"/>
  <c r="D27" i="11"/>
  <c r="D103" i="11"/>
  <c r="CM41" i="11"/>
  <c r="CD39" i="11"/>
  <c r="AG37" i="11"/>
  <c r="I37" i="11"/>
  <c r="AP37" i="11"/>
  <c r="BR37" i="11"/>
  <c r="CT37" i="11"/>
  <c r="BQ37" i="11"/>
  <c r="CN37" i="11"/>
  <c r="CQ37" i="11"/>
  <c r="BZ37" i="11"/>
  <c r="BH37" i="11"/>
  <c r="U37" i="11"/>
  <c r="CV92" i="11"/>
  <c r="BA92" i="11"/>
  <c r="BS92" i="11"/>
  <c r="V92" i="11"/>
  <c r="T23" i="11"/>
  <c r="BU23" i="11"/>
  <c r="BL23" i="11"/>
  <c r="BI23" i="11"/>
  <c r="AE23" i="11"/>
  <c r="CQ23" i="11"/>
  <c r="AJ23" i="11"/>
  <c r="CC23" i="11"/>
  <c r="U23" i="11"/>
  <c r="AK23" i="11"/>
  <c r="AB23" i="11"/>
  <c r="AD23" i="11"/>
  <c r="J14" i="11"/>
  <c r="AC14" i="11"/>
  <c r="W14" i="11"/>
  <c r="E14" i="11"/>
  <c r="CR14" i="11"/>
  <c r="CQ14" i="11"/>
  <c r="BD14" i="11"/>
  <c r="I14" i="11"/>
  <c r="Q14" i="11"/>
  <c r="CD14" i="11"/>
  <c r="M14" i="11"/>
  <c r="AT14" i="11"/>
  <c r="CB14" i="11"/>
  <c r="BZ21" i="11"/>
  <c r="I21" i="11"/>
  <c r="AP21" i="11"/>
  <c r="R21" i="11"/>
  <c r="Z21" i="11"/>
  <c r="J21" i="11"/>
  <c r="BD21" i="11"/>
  <c r="CI21" i="11"/>
  <c r="M21" i="11"/>
  <c r="CM21" i="11"/>
  <c r="CC21" i="11"/>
  <c r="N21" i="11"/>
  <c r="BS21" i="11"/>
  <c r="DB4" i="11"/>
  <c r="BH103" i="11"/>
  <c r="T27" i="11"/>
  <c r="BH24" i="11"/>
  <c r="AY17" i="11"/>
  <c r="BX17" i="11"/>
  <c r="R17" i="11"/>
  <c r="BH17" i="11"/>
  <c r="K17" i="11"/>
  <c r="AB17" i="11"/>
  <c r="Y17" i="11"/>
  <c r="CO17" i="11"/>
  <c r="F17" i="11"/>
  <c r="AF17" i="11"/>
  <c r="H17" i="11"/>
  <c r="DC17" i="11"/>
  <c r="CF17" i="11"/>
  <c r="DB88" i="11"/>
  <c r="F88" i="11"/>
  <c r="AE88" i="11"/>
  <c r="BO88" i="11"/>
  <c r="CR88" i="11"/>
  <c r="BA88" i="11"/>
  <c r="X88" i="11"/>
  <c r="S88" i="11"/>
  <c r="BS88" i="11"/>
  <c r="AV88" i="11"/>
  <c r="AC88" i="11"/>
  <c r="G88" i="11"/>
  <c r="BG60" i="11"/>
  <c r="BQ60" i="11"/>
  <c r="AY60" i="11"/>
  <c r="CQ60" i="11"/>
  <c r="CU60" i="11"/>
  <c r="BL60" i="11"/>
  <c r="AF60" i="11"/>
  <c r="H60" i="11"/>
  <c r="O60" i="11"/>
  <c r="CJ60" i="11"/>
  <c r="AM60" i="11"/>
  <c r="AT60" i="11"/>
  <c r="N60" i="11"/>
  <c r="BB99" i="11"/>
  <c r="CC99" i="11"/>
  <c r="H99" i="11"/>
  <c r="CA99" i="11"/>
  <c r="AG99" i="11"/>
  <c r="AQ99" i="11"/>
  <c r="BJ99" i="11"/>
  <c r="AW99" i="11"/>
  <c r="V99" i="11"/>
  <c r="CO99" i="11"/>
  <c r="CJ99" i="11"/>
  <c r="AL99" i="11"/>
  <c r="CT99" i="11"/>
  <c r="L87" i="11"/>
  <c r="F87" i="11"/>
  <c r="AT87" i="11"/>
  <c r="AD87" i="11"/>
  <c r="CR87" i="11"/>
  <c r="AB85" i="11"/>
  <c r="CX85" i="11"/>
  <c r="AE85" i="11"/>
  <c r="AC85" i="11"/>
  <c r="CR85" i="11"/>
  <c r="CF85" i="11"/>
  <c r="BO85" i="11"/>
  <c r="CE85" i="11"/>
  <c r="L85" i="11"/>
  <c r="J85" i="11"/>
  <c r="CD85" i="11"/>
  <c r="AS85" i="11"/>
  <c r="DB8" i="11"/>
  <c r="Q8" i="11"/>
  <c r="AO8" i="11"/>
  <c r="BT8" i="11"/>
  <c r="AB8" i="11"/>
  <c r="AQ8" i="11"/>
  <c r="BL8" i="11"/>
  <c r="CV8" i="11"/>
  <c r="BN8" i="11"/>
  <c r="BH8" i="11"/>
  <c r="AA8" i="11"/>
  <c r="V8" i="11"/>
  <c r="N8" i="11"/>
  <c r="AN92" i="11"/>
  <c r="BR32" i="11"/>
  <c r="CF32" i="11"/>
  <c r="CD32" i="11"/>
  <c r="CX32" i="11"/>
  <c r="BX32" i="11"/>
  <c r="AL32" i="11"/>
  <c r="J32" i="11"/>
  <c r="CR32" i="11"/>
  <c r="T32" i="11"/>
  <c r="G32" i="11"/>
  <c r="AC32" i="11"/>
  <c r="H32" i="11"/>
  <c r="W32" i="11"/>
  <c r="CY92" i="11"/>
  <c r="CM24" i="11"/>
  <c r="W20" i="11"/>
  <c r="CI20" i="11"/>
  <c r="BK20" i="11"/>
  <c r="BV20" i="11"/>
  <c r="CP20" i="11"/>
  <c r="V20" i="11"/>
  <c r="BQ20" i="11"/>
  <c r="N20" i="11"/>
  <c r="CF20" i="11"/>
  <c r="AX20" i="11"/>
  <c r="AQ20" i="11"/>
  <c r="AH20" i="11"/>
  <c r="CE48" i="11"/>
  <c r="AO48" i="11"/>
  <c r="BW48" i="11"/>
  <c r="BM48" i="11"/>
  <c r="BY48" i="11"/>
  <c r="CM48" i="11"/>
  <c r="CS48" i="11"/>
  <c r="DC48" i="11"/>
  <c r="AA48" i="11"/>
  <c r="Y48" i="11"/>
  <c r="BE48" i="11"/>
  <c r="CV48" i="11"/>
  <c r="K48" i="11"/>
  <c r="H59" i="11"/>
  <c r="Y59" i="11"/>
  <c r="M59" i="11"/>
  <c r="BT59" i="11"/>
  <c r="CN59" i="11"/>
  <c r="CM59" i="11"/>
  <c r="U59" i="11"/>
  <c r="CD59" i="11"/>
  <c r="AA59" i="11"/>
  <c r="BC59" i="11"/>
  <c r="BB59" i="11"/>
  <c r="N59" i="11"/>
  <c r="Z59" i="11"/>
  <c r="BJ29" i="11"/>
  <c r="AY29" i="11"/>
  <c r="D29" i="11"/>
  <c r="BD29" i="11"/>
  <c r="AW29" i="11"/>
  <c r="E29" i="11"/>
  <c r="CO29" i="11"/>
  <c r="R29" i="11"/>
  <c r="V29" i="11"/>
  <c r="Z29" i="11"/>
  <c r="AB29" i="11"/>
  <c r="AO29" i="11"/>
  <c r="AS29" i="11"/>
  <c r="BI45" i="11"/>
  <c r="BU45" i="11"/>
  <c r="BF45" i="11"/>
  <c r="R45" i="11"/>
  <c r="S45" i="11"/>
  <c r="CZ45" i="11"/>
  <c r="AA45" i="11"/>
  <c r="BE45" i="11"/>
  <c r="BJ45" i="11"/>
  <c r="Z45" i="11"/>
  <c r="BX45" i="11"/>
  <c r="CT45" i="11"/>
  <c r="CL45" i="11"/>
  <c r="BO22" i="11"/>
  <c r="BI22" i="11"/>
  <c r="AG22" i="11"/>
  <c r="AU22" i="11"/>
  <c r="AV22" i="11"/>
  <c r="CL22" i="11"/>
  <c r="CD22" i="11"/>
  <c r="CI22" i="11"/>
  <c r="AE22" i="11"/>
  <c r="T22" i="11"/>
  <c r="AC22" i="11"/>
  <c r="AH22" i="11"/>
  <c r="BP22" i="11"/>
  <c r="AM101" i="11"/>
  <c r="D98" i="11"/>
  <c r="D18" i="11"/>
  <c r="D7" i="11"/>
  <c r="D46" i="11"/>
  <c r="AM77" i="11"/>
  <c r="D91" i="11"/>
  <c r="Z24" i="11"/>
  <c r="AP86" i="11"/>
  <c r="CU75" i="11"/>
  <c r="CK75" i="11"/>
  <c r="CL75" i="11"/>
  <c r="CE75" i="11"/>
  <c r="T75" i="11"/>
  <c r="CQ75" i="11"/>
  <c r="AI75" i="11"/>
  <c r="AQ75" i="11"/>
  <c r="Z75" i="11"/>
  <c r="BJ75" i="11"/>
  <c r="AL75" i="11"/>
  <c r="BV103" i="11"/>
  <c r="AP92" i="11"/>
  <c r="CR92" i="11"/>
  <c r="BR73" i="11"/>
  <c r="BH73" i="11"/>
  <c r="O73" i="11"/>
  <c r="AE73" i="11"/>
  <c r="R73" i="11"/>
  <c r="L73" i="11"/>
  <c r="AX73" i="11"/>
  <c r="BC73" i="11"/>
  <c r="AV73" i="11"/>
  <c r="S73" i="11"/>
  <c r="AA73" i="11"/>
  <c r="BG73" i="11"/>
  <c r="CO73" i="11"/>
  <c r="BR87" i="11"/>
  <c r="CP24" i="11"/>
  <c r="BP31" i="11"/>
  <c r="AK9" i="11"/>
  <c r="Y9" i="11"/>
  <c r="K9" i="11"/>
  <c r="BI9" i="11"/>
  <c r="BK9" i="11"/>
  <c r="DA9" i="11"/>
  <c r="BH9" i="11"/>
  <c r="AU9" i="11"/>
  <c r="BX9" i="11"/>
  <c r="AO9" i="11"/>
  <c r="CT9" i="11"/>
  <c r="CM9" i="11"/>
  <c r="L57" i="11"/>
  <c r="M57" i="11"/>
  <c r="CM57" i="11"/>
  <c r="DA57" i="11"/>
  <c r="BP57" i="11"/>
  <c r="CS57" i="11"/>
  <c r="DC57" i="11"/>
  <c r="F57" i="11"/>
  <c r="CP57" i="11"/>
  <c r="AQ57" i="11"/>
  <c r="AV57" i="11"/>
  <c r="CF57" i="11"/>
  <c r="CA57" i="11"/>
  <c r="CM91" i="11"/>
  <c r="CX91" i="11"/>
  <c r="AA91" i="11"/>
  <c r="CI91" i="11"/>
  <c r="BP91" i="11"/>
  <c r="X91" i="11"/>
  <c r="BW91" i="11"/>
  <c r="CE91" i="11"/>
  <c r="Q91" i="11"/>
  <c r="BC91" i="11"/>
  <c r="I91" i="11"/>
  <c r="CY91" i="11"/>
  <c r="AS91" i="11"/>
  <c r="BR82" i="11"/>
  <c r="CW82" i="11"/>
  <c r="AQ82" i="11"/>
  <c r="CE82" i="11"/>
  <c r="AW82" i="11"/>
  <c r="AM82" i="11"/>
  <c r="CI82" i="11"/>
  <c r="CS82" i="11"/>
  <c r="Y82" i="11"/>
  <c r="L82" i="11"/>
  <c r="CY82" i="11"/>
  <c r="AF82" i="11"/>
  <c r="BS82" i="11"/>
  <c r="BK77" i="11"/>
  <c r="CT77" i="11"/>
  <c r="BX77" i="11"/>
  <c r="L77" i="11"/>
  <c r="BG77" i="11"/>
  <c r="CS77" i="11"/>
  <c r="AC77" i="11"/>
  <c r="AU77" i="11"/>
  <c r="BZ77" i="11"/>
  <c r="AG77" i="11"/>
  <c r="DB77" i="11"/>
  <c r="AK77" i="11"/>
  <c r="AL63" i="11"/>
  <c r="CG63" i="11"/>
  <c r="BW63" i="11"/>
  <c r="CX63" i="11"/>
  <c r="BP63" i="11"/>
  <c r="BT63" i="11"/>
  <c r="DC63" i="11"/>
  <c r="CU63" i="11"/>
  <c r="CZ63" i="11"/>
  <c r="AP63" i="11"/>
  <c r="BG63" i="11"/>
  <c r="AE63" i="11"/>
  <c r="R37" i="11"/>
  <c r="CX37" i="11"/>
  <c r="AH37" i="11"/>
  <c r="BJ37" i="11"/>
  <c r="CD37" i="11"/>
  <c r="AV37" i="11"/>
  <c r="AA37" i="11"/>
  <c r="N37" i="11"/>
  <c r="BF37" i="11"/>
  <c r="E37" i="11"/>
  <c r="BY37" i="11"/>
  <c r="AU37" i="11"/>
  <c r="AE92" i="11"/>
  <c r="AM92" i="11"/>
  <c r="AQ92" i="11"/>
  <c r="CB23" i="11"/>
  <c r="AL23" i="11"/>
  <c r="N23" i="11"/>
  <c r="DC23" i="11"/>
  <c r="BF23" i="11"/>
  <c r="BB23" i="11"/>
  <c r="BD23" i="11"/>
  <c r="Z23" i="11"/>
  <c r="BH23" i="11"/>
  <c r="M23" i="11"/>
  <c r="CR23" i="11"/>
  <c r="L23" i="11"/>
  <c r="AM23" i="11"/>
  <c r="AA14" i="11"/>
  <c r="BJ14" i="11"/>
  <c r="CE14" i="11"/>
  <c r="AR14" i="11"/>
  <c r="BH14" i="11"/>
  <c r="AY14" i="11"/>
  <c r="BI14" i="11"/>
  <c r="F14" i="11"/>
  <c r="CG14" i="11"/>
  <c r="AW14" i="11"/>
  <c r="N14" i="11"/>
  <c r="CX14" i="11"/>
  <c r="O14" i="11"/>
  <c r="AL21" i="11"/>
  <c r="CB21" i="11"/>
  <c r="U21" i="11"/>
  <c r="E21" i="11"/>
  <c r="AM21" i="11"/>
  <c r="AO21" i="11"/>
  <c r="AA21" i="11"/>
  <c r="BR21" i="11"/>
  <c r="Q21" i="11"/>
  <c r="BO21" i="11"/>
  <c r="BE21" i="11"/>
  <c r="V21" i="11"/>
  <c r="BP21" i="11"/>
  <c r="BF4" i="11"/>
  <c r="AP31" i="11"/>
  <c r="AX27" i="11"/>
  <c r="AE24" i="11"/>
  <c r="Z17" i="11"/>
  <c r="AG17" i="11"/>
  <c r="T17" i="11"/>
  <c r="BV17" i="11"/>
  <c r="X17" i="11"/>
  <c r="BO17" i="11"/>
  <c r="W17" i="11"/>
  <c r="BG17" i="11"/>
  <c r="CR17" i="11"/>
  <c r="S17" i="11"/>
  <c r="AK17" i="11"/>
  <c r="BQ17" i="11"/>
  <c r="AM17" i="11"/>
  <c r="AM88" i="11"/>
  <c r="CE88" i="11"/>
  <c r="M88" i="11"/>
  <c r="CN88" i="11"/>
  <c r="CD88" i="11"/>
  <c r="BP88" i="11"/>
  <c r="BH88" i="11"/>
  <c r="AG88" i="11"/>
  <c r="AL88" i="11"/>
  <c r="AW88" i="11"/>
  <c r="BF88" i="11"/>
  <c r="AZ88" i="11"/>
  <c r="CV88" i="11"/>
  <c r="BM60" i="11"/>
  <c r="DA60" i="11"/>
  <c r="CS60" i="11"/>
  <c r="M60" i="11"/>
  <c r="CZ60" i="11"/>
  <c r="CL60" i="11"/>
  <c r="AN60" i="11"/>
  <c r="BN60" i="11"/>
  <c r="AV60" i="11"/>
  <c r="T60" i="11"/>
  <c r="BS60" i="11"/>
  <c r="AJ60" i="11"/>
  <c r="CE60" i="11"/>
  <c r="CW99" i="11"/>
  <c r="CX99" i="11"/>
  <c r="CR99" i="11"/>
  <c r="BS99" i="11"/>
  <c r="S99" i="11"/>
  <c r="CU99" i="11"/>
  <c r="BX99" i="11"/>
  <c r="AB99" i="11"/>
  <c r="AT99" i="11"/>
  <c r="AF99" i="11"/>
  <c r="BR99" i="11"/>
  <c r="BO99" i="11"/>
  <c r="CY87" i="11"/>
  <c r="AF87" i="11"/>
  <c r="AW87" i="11"/>
  <c r="AZ87" i="11"/>
  <c r="BG87" i="11"/>
  <c r="Y85" i="11"/>
  <c r="AN85" i="11"/>
  <c r="S85" i="11"/>
  <c r="T85" i="11"/>
  <c r="CM85" i="11"/>
  <c r="AD85" i="11"/>
  <c r="AK85" i="11"/>
  <c r="BM85" i="11"/>
  <c r="R85" i="11"/>
  <c r="BV85" i="11"/>
  <c r="X85" i="11"/>
  <c r="CZ85" i="11"/>
  <c r="CB85" i="11"/>
  <c r="CF8" i="11"/>
  <c r="K8" i="11"/>
  <c r="AZ8" i="11"/>
  <c r="BD8" i="11"/>
  <c r="AH8" i="11"/>
  <c r="AI8" i="11"/>
  <c r="BE8" i="11"/>
  <c r="AF8" i="11"/>
  <c r="X8" i="11"/>
  <c r="AV8" i="11"/>
  <c r="CX8" i="11"/>
  <c r="J8" i="11"/>
  <c r="L8" i="11"/>
  <c r="BP27" i="11"/>
  <c r="DB32" i="11"/>
  <c r="BN32" i="11"/>
  <c r="BO32" i="11"/>
  <c r="CC32" i="11"/>
  <c r="BF32" i="11"/>
  <c r="CZ32" i="11"/>
  <c r="CK32" i="11"/>
  <c r="S32" i="11"/>
  <c r="CO32" i="11"/>
  <c r="AB32" i="11"/>
  <c r="BY32" i="11"/>
  <c r="AD32" i="11"/>
  <c r="L32" i="11"/>
  <c r="CW92" i="11"/>
  <c r="CM6" i="11"/>
  <c r="BS20" i="11"/>
  <c r="M20" i="11"/>
  <c r="BD20" i="11"/>
  <c r="BM20" i="11"/>
  <c r="AZ20" i="11"/>
  <c r="G20" i="11"/>
  <c r="X20" i="11"/>
  <c r="BO20" i="11"/>
  <c r="AF20" i="11"/>
  <c r="Y20" i="11"/>
  <c r="BY20" i="11"/>
  <c r="CR20" i="11"/>
  <c r="BR48" i="11"/>
  <c r="CB48" i="11"/>
  <c r="BU48" i="11"/>
  <c r="AR48" i="11"/>
  <c r="W48" i="11"/>
  <c r="AP48" i="11"/>
  <c r="E48" i="11"/>
  <c r="AS48" i="11"/>
  <c r="BO48" i="11"/>
  <c r="AT48" i="11"/>
  <c r="BH48" i="11"/>
  <c r="H48" i="11"/>
  <c r="V48" i="11"/>
  <c r="CL59" i="11"/>
  <c r="BR59" i="11"/>
  <c r="CG59" i="11"/>
  <c r="BX59" i="11"/>
  <c r="BN59" i="11"/>
  <c r="CB59" i="11"/>
  <c r="BM59" i="11"/>
  <c r="DA59" i="11"/>
  <c r="AC59" i="11"/>
  <c r="CQ59" i="11"/>
  <c r="AN59" i="11"/>
  <c r="CE59" i="11"/>
  <c r="BF29" i="11"/>
  <c r="BQ29" i="11"/>
  <c r="BU29" i="11"/>
  <c r="CQ29" i="11"/>
  <c r="N29" i="11"/>
  <c r="DA29" i="11"/>
  <c r="BE29" i="11"/>
  <c r="CW29" i="11"/>
  <c r="BA29" i="11"/>
  <c r="BI29" i="11"/>
  <c r="BC29" i="11"/>
  <c r="W29" i="11"/>
  <c r="G29" i="11"/>
  <c r="BT45" i="11"/>
  <c r="G45" i="11"/>
  <c r="BY45" i="11"/>
  <c r="AX45" i="11"/>
  <c r="E45" i="11"/>
  <c r="AH45" i="11"/>
  <c r="CA45" i="11"/>
  <c r="N45" i="11"/>
  <c r="CR45" i="11"/>
  <c r="BK45" i="11"/>
  <c r="AF45" i="11"/>
  <c r="BD45" i="11"/>
  <c r="U45" i="11"/>
  <c r="BF22" i="11"/>
  <c r="H22" i="11"/>
  <c r="BL22" i="11"/>
  <c r="BM22" i="11"/>
  <c r="AZ22" i="11"/>
  <c r="BX22" i="11"/>
  <c r="AF22" i="11"/>
  <c r="AW22" i="11"/>
  <c r="V22" i="11"/>
  <c r="AI22" i="11"/>
  <c r="CY22" i="11"/>
  <c r="AD22" i="11"/>
  <c r="CM96" i="11"/>
  <c r="D16" i="11"/>
  <c r="D63" i="11"/>
  <c r="N4" i="11"/>
  <c r="AP28" i="11"/>
  <c r="AP89" i="11"/>
  <c r="AP69" i="11"/>
  <c r="D56" i="11"/>
  <c r="CM89" i="11"/>
  <c r="D12" i="11"/>
  <c r="D28" i="11"/>
  <c r="AD92" i="11"/>
  <c r="BN23" i="11"/>
  <c r="BA23" i="11"/>
  <c r="BO23" i="11"/>
  <c r="J23" i="11"/>
  <c r="AZ23" i="11"/>
  <c r="AP23" i="11"/>
  <c r="BX23" i="11"/>
  <c r="AU23" i="11"/>
  <c r="CE23" i="11"/>
  <c r="CS23" i="11"/>
  <c r="AF23" i="11"/>
  <c r="R23" i="11"/>
  <c r="AG23" i="11"/>
  <c r="BS14" i="11"/>
  <c r="BO14" i="11"/>
  <c r="X14" i="11"/>
  <c r="CO14" i="11"/>
  <c r="AB14" i="11"/>
  <c r="CK14" i="11"/>
  <c r="CF14" i="11"/>
  <c r="CC14" i="11"/>
  <c r="BX14" i="11"/>
  <c r="CJ14" i="11"/>
  <c r="BT14" i="11"/>
  <c r="U14" i="11"/>
  <c r="AV14" i="11"/>
  <c r="CJ21" i="11"/>
  <c r="CL21" i="11"/>
  <c r="CR21" i="11"/>
  <c r="BU21" i="11"/>
  <c r="CG21" i="11"/>
  <c r="CW21" i="11"/>
  <c r="O21" i="11"/>
  <c r="CT21" i="11"/>
  <c r="W21" i="11"/>
  <c r="CX21" i="11"/>
  <c r="CH21" i="11"/>
  <c r="BL21" i="11"/>
  <c r="AK4" i="11"/>
  <c r="AP22" i="11"/>
  <c r="DA87" i="11"/>
  <c r="CM104" i="11"/>
  <c r="D17" i="11"/>
  <c r="AA17" i="11"/>
  <c r="Q17" i="11"/>
  <c r="BS17" i="11"/>
  <c r="AL17" i="11"/>
  <c r="BA17" i="11"/>
  <c r="N17" i="11"/>
  <c r="I17" i="11"/>
  <c r="CM17" i="11"/>
  <c r="M17" i="11"/>
  <c r="G17" i="11"/>
  <c r="CU17" i="11"/>
  <c r="AS17" i="11"/>
  <c r="AQ88" i="11"/>
  <c r="BT88" i="11"/>
  <c r="J88" i="11"/>
  <c r="BE88" i="11"/>
  <c r="BK88" i="11"/>
  <c r="AT88" i="11"/>
  <c r="AX88" i="11"/>
  <c r="BG88" i="11"/>
  <c r="BW88" i="11"/>
  <c r="V88" i="11"/>
  <c r="AU88" i="11"/>
  <c r="DC88" i="11"/>
  <c r="CW88" i="11"/>
  <c r="AO60" i="11"/>
  <c r="CI60" i="11"/>
  <c r="BW60" i="11"/>
  <c r="BC60" i="11"/>
  <c r="CG60" i="11"/>
  <c r="Z60" i="11"/>
  <c r="BT60" i="11"/>
  <c r="AW60" i="11"/>
  <c r="BO60" i="11"/>
  <c r="BF60" i="11"/>
  <c r="AS60" i="11"/>
  <c r="AC60" i="11"/>
  <c r="AC99" i="11"/>
  <c r="CZ99" i="11"/>
  <c r="BZ99" i="11"/>
  <c r="DB99" i="11"/>
  <c r="BC99" i="11"/>
  <c r="CB99" i="11"/>
  <c r="F99" i="11"/>
  <c r="BK99" i="11"/>
  <c r="I99" i="11"/>
  <c r="E99" i="11"/>
  <c r="J99" i="11"/>
  <c r="BT99" i="11"/>
  <c r="BI99" i="11"/>
  <c r="BW87" i="11"/>
  <c r="AV87" i="11"/>
  <c r="DC87" i="11"/>
  <c r="CZ87" i="11"/>
  <c r="R87" i="11"/>
  <c r="AU85" i="11"/>
  <c r="BL85" i="11"/>
  <c r="BT85" i="11"/>
  <c r="BN85" i="11"/>
  <c r="CN85" i="11"/>
  <c r="O85" i="11"/>
  <c r="BC85" i="11"/>
  <c r="AJ85" i="11"/>
  <c r="I85" i="11"/>
  <c r="AY85" i="11"/>
  <c r="BD85" i="11"/>
  <c r="K85" i="11"/>
  <c r="N85" i="11"/>
  <c r="CA8" i="11"/>
  <c r="I8" i="11"/>
  <c r="CQ8" i="11"/>
  <c r="CG8" i="11"/>
  <c r="CD8" i="11"/>
  <c r="BW8" i="11"/>
  <c r="BZ8" i="11"/>
  <c r="BQ8" i="11"/>
  <c r="AX8" i="11"/>
  <c r="G8" i="11"/>
  <c r="CO8" i="11"/>
  <c r="BX8" i="11"/>
  <c r="S8" i="11"/>
  <c r="BL87" i="11"/>
  <c r="E32" i="11"/>
  <c r="CJ32" i="11"/>
  <c r="CI32" i="11"/>
  <c r="F32" i="11"/>
  <c r="CT32" i="11"/>
  <c r="BH32" i="11"/>
  <c r="BV32" i="11"/>
  <c r="AK32" i="11"/>
  <c r="CU32" i="11"/>
  <c r="M32" i="11"/>
  <c r="BJ32" i="11"/>
  <c r="BG32" i="11"/>
  <c r="BK27" i="11"/>
  <c r="CX20" i="11"/>
  <c r="AD20" i="11"/>
  <c r="CQ20" i="11"/>
  <c r="AG20" i="11"/>
  <c r="AT20" i="11"/>
  <c r="R20" i="11"/>
  <c r="CG20" i="11"/>
  <c r="F20" i="11"/>
  <c r="CS20" i="11"/>
  <c r="BN20" i="11"/>
  <c r="I20" i="11"/>
  <c r="CT20" i="11"/>
  <c r="CU20" i="11"/>
  <c r="BI48" i="11"/>
  <c r="CN48" i="11"/>
  <c r="BB48" i="11"/>
  <c r="CG48" i="11"/>
  <c r="CQ48" i="11"/>
  <c r="AU48" i="11"/>
  <c r="X48" i="11"/>
  <c r="BQ48" i="11"/>
  <c r="AM48" i="11"/>
  <c r="BN48" i="11"/>
  <c r="L48" i="11"/>
  <c r="R48" i="11"/>
  <c r="CC48" i="11"/>
  <c r="AJ59" i="11"/>
  <c r="BK59" i="11"/>
  <c r="AO59" i="11"/>
  <c r="DC59" i="11"/>
  <c r="AW59" i="11"/>
  <c r="I59" i="11"/>
  <c r="E59" i="11"/>
  <c r="BA59" i="11"/>
  <c r="CX59" i="11"/>
  <c r="BY59" i="11"/>
  <c r="Q59" i="11"/>
  <c r="AR59" i="11"/>
  <c r="BV59" i="11"/>
  <c r="CY29" i="11"/>
  <c r="DB29" i="11"/>
  <c r="BH29" i="11"/>
  <c r="AL29" i="11"/>
  <c r="CZ29" i="11"/>
  <c r="CJ29" i="11"/>
  <c r="AE29" i="11"/>
  <c r="CD29" i="11"/>
  <c r="L29" i="11"/>
  <c r="AJ29" i="11"/>
  <c r="BM29" i="11"/>
  <c r="AH29" i="11"/>
  <c r="CT29" i="11"/>
  <c r="CX45" i="11"/>
  <c r="AS45" i="11"/>
  <c r="CU45" i="11"/>
  <c r="BG45" i="11"/>
  <c r="CP45" i="11"/>
  <c r="CW45" i="11"/>
  <c r="K45" i="11"/>
  <c r="CS45" i="11"/>
  <c r="BS45" i="11"/>
  <c r="AY45" i="11"/>
  <c r="AQ45" i="11"/>
  <c r="CB45" i="11"/>
  <c r="BB45" i="11"/>
  <c r="AM22" i="11"/>
  <c r="I22" i="11"/>
  <c r="CH22" i="11"/>
  <c r="CP22" i="11"/>
  <c r="CJ22" i="11"/>
  <c r="AJ22" i="11"/>
  <c r="CW22" i="11"/>
  <c r="CG22" i="11"/>
  <c r="K22" i="11"/>
  <c r="Z22" i="11"/>
  <c r="G22" i="11"/>
  <c r="CE22" i="11"/>
  <c r="D104" i="11"/>
  <c r="AM51" i="11"/>
  <c r="K103" i="11"/>
  <c r="AP40" i="11"/>
  <c r="CK87" i="11"/>
  <c r="Q24" i="11"/>
  <c r="AM93" i="11"/>
  <c r="AM15" i="11"/>
  <c r="AM95" i="11"/>
  <c r="D25" i="11"/>
  <c r="D67" i="11"/>
  <c r="AW63" i="11"/>
  <c r="BI63" i="11"/>
  <c r="BL63" i="11"/>
  <c r="BJ63" i="11"/>
  <c r="CB63" i="11"/>
  <c r="V63" i="11"/>
  <c r="CP37" i="11"/>
  <c r="BA37" i="11"/>
  <c r="AC37" i="11"/>
  <c r="BK37" i="11"/>
  <c r="BD37" i="11"/>
  <c r="BI37" i="11"/>
  <c r="AW37" i="11"/>
  <c r="CM37" i="11"/>
  <c r="X37" i="11"/>
  <c r="H37" i="11"/>
  <c r="S37" i="11"/>
  <c r="CV37" i="11"/>
  <c r="AY37" i="11"/>
  <c r="BV92" i="11"/>
  <c r="J92" i="11"/>
  <c r="L92" i="11"/>
  <c r="BY23" i="11"/>
  <c r="BM23" i="11"/>
  <c r="AW23" i="11"/>
  <c r="DA23" i="11"/>
  <c r="CW23" i="11"/>
  <c r="CZ23" i="11"/>
  <c r="BG23" i="11"/>
  <c r="Q23" i="11"/>
  <c r="CF23" i="11"/>
  <c r="CO23" i="11"/>
  <c r="CH23" i="11"/>
  <c r="AO23" i="11"/>
  <c r="AA23" i="11"/>
  <c r="CH14" i="11"/>
  <c r="AE14" i="11"/>
  <c r="AF14" i="11"/>
  <c r="AU14" i="11"/>
  <c r="CZ14" i="11"/>
  <c r="CL14" i="11"/>
  <c r="CW14" i="11"/>
  <c r="G14" i="11"/>
  <c r="BQ14" i="11"/>
  <c r="BK14" i="11"/>
  <c r="Z14" i="11"/>
  <c r="AZ14" i="11"/>
  <c r="CT14" i="11"/>
  <c r="AZ21" i="11"/>
  <c r="BH21" i="11"/>
  <c r="AE21" i="11"/>
  <c r="BX21" i="11"/>
  <c r="AS21" i="11"/>
  <c r="AN21" i="11"/>
  <c r="AQ21" i="11"/>
  <c r="BJ21" i="11"/>
  <c r="AK21" i="11"/>
  <c r="CO21" i="11"/>
  <c r="CV21" i="11"/>
  <c r="Y21" i="11"/>
  <c r="T21" i="11"/>
  <c r="D101" i="11"/>
  <c r="AP103" i="11"/>
  <c r="CP87" i="11"/>
  <c r="AM20" i="11"/>
  <c r="CN17" i="11"/>
  <c r="BB17" i="11"/>
  <c r="CQ17" i="11"/>
  <c r="BF17" i="11"/>
  <c r="BW17" i="11"/>
  <c r="L17" i="11"/>
  <c r="CE17" i="11"/>
  <c r="CK17" i="11"/>
  <c r="CL17" i="11"/>
  <c r="CB17" i="11"/>
  <c r="O17" i="11"/>
  <c r="CW17" i="11"/>
  <c r="AU17" i="11"/>
  <c r="R88" i="11"/>
  <c r="CI88" i="11"/>
  <c r="CO88" i="11"/>
  <c r="CA88" i="11"/>
  <c r="CJ88" i="11"/>
  <c r="BL88" i="11"/>
  <c r="BB88" i="11"/>
  <c r="CK88" i="11"/>
  <c r="Y88" i="11"/>
  <c r="E88" i="11"/>
  <c r="AN88" i="11"/>
  <c r="CB88" i="11"/>
  <c r="CM60" i="11"/>
  <c r="CV60" i="11"/>
  <c r="BJ60" i="11"/>
  <c r="L60" i="11"/>
  <c r="AB60" i="11"/>
  <c r="J60" i="11"/>
  <c r="BH60" i="11"/>
  <c r="BY60" i="11"/>
  <c r="AE60" i="11"/>
  <c r="AH60" i="11"/>
  <c r="I60" i="11"/>
  <c r="BZ60" i="11"/>
  <c r="CB60" i="11"/>
  <c r="BV99" i="11"/>
  <c r="AH99" i="11"/>
  <c r="CE99" i="11"/>
  <c r="AA99" i="11"/>
  <c r="BF99" i="11"/>
  <c r="BU99" i="11"/>
  <c r="M99" i="11"/>
  <c r="AK99" i="11"/>
  <c r="Z99" i="11"/>
  <c r="AJ99" i="11"/>
  <c r="CP99" i="11"/>
  <c r="AI99" i="11"/>
  <c r="BP87" i="11"/>
  <c r="G87" i="11"/>
  <c r="K87" i="11"/>
  <c r="CL87" i="11"/>
  <c r="CM87" i="11"/>
  <c r="AH85" i="11"/>
  <c r="Q85" i="11"/>
  <c r="H85" i="11"/>
  <c r="U85" i="11"/>
  <c r="M85" i="11"/>
  <c r="AZ85" i="11"/>
  <c r="V85" i="11"/>
  <c r="DA85" i="11"/>
  <c r="E85" i="11"/>
  <c r="AW85" i="11"/>
  <c r="DB85" i="11"/>
  <c r="F85" i="11"/>
  <c r="CT85" i="11"/>
  <c r="Y8" i="11"/>
  <c r="AG8" i="11"/>
  <c r="Z8" i="11"/>
  <c r="AN8" i="11"/>
  <c r="AM8" i="11"/>
  <c r="BK8" i="11"/>
  <c r="AU8" i="11"/>
  <c r="BI8" i="11"/>
  <c r="BM8" i="11"/>
  <c r="AY8" i="11"/>
  <c r="AW8" i="11"/>
  <c r="CH8" i="11"/>
  <c r="N87" i="11"/>
  <c r="BS32" i="11"/>
  <c r="BL32" i="11"/>
  <c r="AR32" i="11"/>
  <c r="BK32" i="11"/>
  <c r="AN32" i="11"/>
  <c r="BA32" i="11"/>
  <c r="AG32" i="11"/>
  <c r="AQ32" i="11"/>
  <c r="BE32" i="11"/>
  <c r="AY32" i="11"/>
  <c r="AE32" i="11"/>
  <c r="CP32" i="11"/>
  <c r="AO4" i="11"/>
  <c r="AJ87" i="11"/>
  <c r="BJ20" i="11"/>
  <c r="BW20" i="11"/>
  <c r="AK20" i="11"/>
  <c r="J20" i="11"/>
  <c r="AN20" i="11"/>
  <c r="AP20" i="11"/>
  <c r="K20" i="11"/>
  <c r="S20" i="11"/>
  <c r="CC20" i="11"/>
  <c r="CA20" i="11"/>
  <c r="CV20" i="11"/>
  <c r="CH20" i="11"/>
  <c r="CE20" i="11"/>
  <c r="BZ48" i="11"/>
  <c r="AL48" i="11"/>
  <c r="BD48" i="11"/>
  <c r="AX48" i="11"/>
  <c r="BF48" i="11"/>
  <c r="AF48" i="11"/>
  <c r="CI48" i="11"/>
  <c r="BV48" i="11"/>
  <c r="O48" i="11"/>
  <c r="CY48" i="11"/>
  <c r="I48" i="11"/>
  <c r="AJ48" i="11"/>
  <c r="CP48" i="11"/>
  <c r="CP59" i="11"/>
  <c r="AG59" i="11"/>
  <c r="CO59" i="11"/>
  <c r="V59" i="11"/>
  <c r="CU59" i="11"/>
  <c r="AM59" i="11"/>
  <c r="CH59" i="11"/>
  <c r="AU59" i="11"/>
  <c r="BJ59" i="11"/>
  <c r="BW59" i="11"/>
  <c r="AX59" i="11"/>
  <c r="AK59" i="11"/>
  <c r="K59" i="11"/>
  <c r="AK29" i="11"/>
  <c r="CN29" i="11"/>
  <c r="BO29" i="11"/>
  <c r="CC29" i="11"/>
  <c r="AP29" i="11"/>
  <c r="Q29" i="11"/>
  <c r="CP29" i="11"/>
  <c r="CB29" i="11"/>
  <c r="AV29" i="11"/>
  <c r="BY29" i="11"/>
  <c r="AD29" i="11"/>
  <c r="CX29" i="11"/>
  <c r="CL29" i="11"/>
  <c r="BA45" i="11"/>
  <c r="AL45" i="11"/>
  <c r="T45" i="11"/>
  <c r="AK45" i="11"/>
  <c r="CI45" i="11"/>
  <c r="AI45" i="11"/>
  <c r="BM45" i="11"/>
  <c r="J45" i="11"/>
  <c r="DB45" i="11"/>
  <c r="AJ45" i="11"/>
  <c r="AZ45" i="11"/>
  <c r="H45" i="11"/>
  <c r="U22" i="11"/>
  <c r="DA22" i="11"/>
  <c r="R22" i="11"/>
  <c r="CV22" i="11"/>
  <c r="M22" i="11"/>
  <c r="BC22" i="11"/>
  <c r="BD22" i="11"/>
  <c r="CZ22" i="11"/>
  <c r="J22" i="11"/>
  <c r="AT22" i="11"/>
  <c r="AS22" i="11"/>
  <c r="CX22" i="11"/>
  <c r="BT22" i="11"/>
  <c r="D43" i="11"/>
  <c r="D57" i="11"/>
  <c r="AP102" i="11"/>
  <c r="CX104" i="11"/>
  <c r="CM69" i="11"/>
  <c r="D50" i="11"/>
  <c r="AP15" i="11"/>
  <c r="AM33" i="11"/>
  <c r="CM46" i="11"/>
  <c r="D47" i="11"/>
  <c r="AM61" i="11"/>
  <c r="N115" i="12"/>
  <c r="N111" i="12"/>
  <c r="N114" i="12"/>
  <c r="N112" i="12"/>
  <c r="N117" i="12"/>
  <c r="N116" i="12"/>
  <c r="N113" i="12"/>
  <c r="C247" i="19"/>
  <c r="C33" i="57" s="1"/>
  <c r="C30" i="19"/>
  <c r="C18" i="19"/>
  <c r="C14" i="19"/>
  <c r="N107" i="12"/>
  <c r="N103" i="12"/>
  <c r="N99" i="12"/>
  <c r="N95" i="12"/>
  <c r="N91" i="12"/>
  <c r="N87" i="12"/>
  <c r="N83" i="12"/>
  <c r="N79" i="12"/>
  <c r="N75" i="12"/>
  <c r="N71" i="12"/>
  <c r="N67" i="12"/>
  <c r="N63" i="12"/>
  <c r="N59" i="12"/>
  <c r="N55" i="12"/>
  <c r="N51" i="12"/>
  <c r="N47" i="12"/>
  <c r="N43" i="12"/>
  <c r="N39" i="12"/>
  <c r="N35" i="12"/>
  <c r="N31" i="12"/>
  <c r="N27" i="12"/>
  <c r="N23" i="12"/>
  <c r="N19" i="12"/>
  <c r="N15" i="12"/>
  <c r="N11" i="12"/>
  <c r="N110" i="12"/>
  <c r="N106" i="12"/>
  <c r="N102" i="12"/>
  <c r="N98" i="12"/>
  <c r="N94" i="12"/>
  <c r="N90" i="12"/>
  <c r="N86" i="12"/>
  <c r="N82" i="12"/>
  <c r="N78" i="12"/>
  <c r="N74" i="12"/>
  <c r="N70" i="12"/>
  <c r="N66" i="12"/>
  <c r="N62" i="12"/>
  <c r="N58" i="12"/>
  <c r="N54" i="12"/>
  <c r="N50" i="12"/>
  <c r="N46" i="12"/>
  <c r="N42" i="12"/>
  <c r="N38" i="12"/>
  <c r="N34" i="12"/>
  <c r="N30" i="12"/>
  <c r="N26" i="12"/>
  <c r="N22" i="12"/>
  <c r="N18" i="12"/>
  <c r="N14" i="12"/>
  <c r="N10" i="12"/>
  <c r="N109" i="12"/>
  <c r="N105" i="12"/>
  <c r="N101" i="12"/>
  <c r="N97" i="12"/>
  <c r="N93" i="12"/>
  <c r="N89" i="12"/>
  <c r="N85" i="12"/>
  <c r="N81" i="12"/>
  <c r="N77" i="12"/>
  <c r="N73" i="12"/>
  <c r="N69" i="12"/>
  <c r="N65" i="12"/>
  <c r="N61" i="12"/>
  <c r="N57" i="12"/>
  <c r="N53" i="12"/>
  <c r="N49" i="12"/>
  <c r="N45" i="12"/>
  <c r="N41" i="12"/>
  <c r="N37" i="12"/>
  <c r="N33" i="12"/>
  <c r="N29" i="12"/>
  <c r="N25" i="12"/>
  <c r="N21" i="12"/>
  <c r="N17" i="12"/>
  <c r="N13" i="12"/>
  <c r="N9" i="12"/>
  <c r="N108" i="12"/>
  <c r="N104" i="12"/>
  <c r="N100" i="12"/>
  <c r="N96" i="12"/>
  <c r="N92" i="12"/>
  <c r="N88" i="12"/>
  <c r="N84" i="12"/>
  <c r="N80" i="12"/>
  <c r="N76" i="12"/>
  <c r="N72" i="12"/>
  <c r="N68" i="12"/>
  <c r="N64" i="12"/>
  <c r="N60" i="12"/>
  <c r="N56" i="12"/>
  <c r="N52" i="12"/>
  <c r="N48" i="12"/>
  <c r="N44" i="12"/>
  <c r="N40" i="12"/>
  <c r="N36" i="12"/>
  <c r="N32" i="12"/>
  <c r="N28" i="12"/>
  <c r="N24" i="12"/>
  <c r="N20" i="12"/>
  <c r="N16" i="12"/>
  <c r="N12" i="12"/>
  <c r="N8" i="12"/>
  <c r="C10" i="19"/>
  <c r="C28" i="19"/>
  <c r="DT132" i="11"/>
  <c r="DT16" i="11" l="1"/>
  <c r="J17" i="59" s="1"/>
  <c r="DT12" i="11"/>
  <c r="J13" i="59" s="1"/>
  <c r="DT19" i="11"/>
  <c r="J20" i="59" s="1"/>
  <c r="DT18" i="11"/>
  <c r="J19" i="59" s="1"/>
  <c r="DT68" i="11"/>
  <c r="J69" i="59" s="1"/>
  <c r="DT42" i="11"/>
  <c r="J43" i="59" s="1"/>
  <c r="DT107" i="11"/>
  <c r="J108" i="59" s="1"/>
  <c r="DT41" i="11"/>
  <c r="J42" i="59" s="1"/>
  <c r="DT87" i="11"/>
  <c r="J88" i="59" s="1"/>
  <c r="DT50" i="11"/>
  <c r="J51" i="59" s="1"/>
  <c r="DT43" i="11"/>
  <c r="J44" i="59" s="1"/>
  <c r="DT101" i="11"/>
  <c r="J102" i="59" s="1"/>
  <c r="DT104" i="11"/>
  <c r="J105" i="59" s="1"/>
  <c r="DT46" i="11"/>
  <c r="J47" i="59" s="1"/>
  <c r="DT62" i="11"/>
  <c r="J63" i="59" s="1"/>
  <c r="DT59" i="11"/>
  <c r="J60" i="59" s="1"/>
  <c r="DT86" i="11"/>
  <c r="J87" i="59" s="1"/>
  <c r="DT89" i="11"/>
  <c r="J90" i="59" s="1"/>
  <c r="DT44" i="11"/>
  <c r="J45" i="59" s="1"/>
  <c r="DT28" i="11"/>
  <c r="J29" i="59" s="1"/>
  <c r="DT63" i="11"/>
  <c r="J64" i="59" s="1"/>
  <c r="DT7" i="11"/>
  <c r="DT29" i="11"/>
  <c r="J30" i="59" s="1"/>
  <c r="DT73" i="11"/>
  <c r="J74" i="59" s="1"/>
  <c r="DT34" i="11"/>
  <c r="J35" i="59" s="1"/>
  <c r="DT66" i="11"/>
  <c r="J67" i="59" s="1"/>
  <c r="DT52" i="11"/>
  <c r="J53" i="59" s="1"/>
  <c r="DT21" i="11"/>
  <c r="J22" i="59" s="1"/>
  <c r="DT88" i="11"/>
  <c r="J89" i="59" s="1"/>
  <c r="DT15" i="11"/>
  <c r="DT70" i="11"/>
  <c r="J71" i="59" s="1"/>
  <c r="DT71" i="11"/>
  <c r="J72" i="59" s="1"/>
  <c r="DT20" i="11"/>
  <c r="J21" i="59" s="1"/>
  <c r="DT9" i="11"/>
  <c r="DT106" i="11"/>
  <c r="J107" i="59" s="1"/>
  <c r="DT95" i="11"/>
  <c r="J96" i="59" s="1"/>
  <c r="DT90" i="11"/>
  <c r="J91" i="59" s="1"/>
  <c r="DT77" i="11"/>
  <c r="J78" i="59" s="1"/>
  <c r="DT82" i="11"/>
  <c r="J83" i="59" s="1"/>
  <c r="DT11" i="11"/>
  <c r="DT36" i="11"/>
  <c r="J37" i="59" s="1"/>
  <c r="DT100" i="11"/>
  <c r="J101" i="59" s="1"/>
  <c r="DT98" i="11"/>
  <c r="J99" i="59" s="1"/>
  <c r="DT13" i="11"/>
  <c r="DT23" i="11"/>
  <c r="J24" i="59" s="1"/>
  <c r="DT38" i="11"/>
  <c r="J39" i="59" s="1"/>
  <c r="DT24" i="11"/>
  <c r="J25" i="59" s="1"/>
  <c r="DT97" i="11"/>
  <c r="J98" i="59" s="1"/>
  <c r="DT40" i="11"/>
  <c r="J41" i="59" s="1"/>
  <c r="DT32" i="11"/>
  <c r="J33" i="59" s="1"/>
  <c r="DT30" i="11"/>
  <c r="J31" i="59" s="1"/>
  <c r="DT105" i="11"/>
  <c r="J106" i="59" s="1"/>
  <c r="DT99" i="11"/>
  <c r="J100" i="59" s="1"/>
  <c r="DT55" i="11"/>
  <c r="J56" i="59" s="1"/>
  <c r="DT17" i="11"/>
  <c r="J18" i="59" s="1"/>
  <c r="DT72" i="11"/>
  <c r="J73" i="59" s="1"/>
  <c r="DT76" i="11"/>
  <c r="J77" i="59" s="1"/>
  <c r="DT31" i="11"/>
  <c r="J32" i="59" s="1"/>
  <c r="DT14" i="11"/>
  <c r="DT69" i="11"/>
  <c r="J70" i="59" s="1"/>
  <c r="DT22" i="11"/>
  <c r="J23" i="59" s="1"/>
  <c r="DT102" i="11"/>
  <c r="J103" i="59" s="1"/>
  <c r="DT35" i="11"/>
  <c r="J36" i="59" s="1"/>
  <c r="DT6" i="11"/>
  <c r="DT93" i="11"/>
  <c r="J94" i="59" s="1"/>
  <c r="DT48" i="11"/>
  <c r="J49" i="59" s="1"/>
  <c r="DT56" i="11"/>
  <c r="J57" i="59" s="1"/>
  <c r="DT94" i="11"/>
  <c r="J95" i="59" s="1"/>
  <c r="DT45" i="11"/>
  <c r="J46" i="59" s="1"/>
  <c r="DT85" i="11"/>
  <c r="J86" i="59" s="1"/>
  <c r="DT67" i="11"/>
  <c r="J68" i="59" s="1"/>
  <c r="DT91" i="11"/>
  <c r="J92" i="59" s="1"/>
  <c r="DT103" i="11"/>
  <c r="J104" i="59" s="1"/>
  <c r="DT78" i="11"/>
  <c r="J79" i="59" s="1"/>
  <c r="DT58" i="11"/>
  <c r="J59" i="59" s="1"/>
  <c r="DT39" i="11"/>
  <c r="J40" i="59" s="1"/>
  <c r="DT60" i="11"/>
  <c r="J61" i="59" s="1"/>
  <c r="DT61" i="11"/>
  <c r="J62" i="59" s="1"/>
  <c r="DT5" i="11"/>
  <c r="DT80" i="11"/>
  <c r="J81" i="59" s="1"/>
  <c r="DT8" i="11"/>
  <c r="DT53" i="11"/>
  <c r="J54" i="59" s="1"/>
  <c r="DT64" i="11"/>
  <c r="J65" i="59" s="1"/>
  <c r="DT37" i="11"/>
  <c r="J38" i="59" s="1"/>
  <c r="DT75" i="11"/>
  <c r="J76" i="59" s="1"/>
  <c r="DT51" i="11"/>
  <c r="J52" i="59" s="1"/>
  <c r="DT74" i="11"/>
  <c r="J75" i="59" s="1"/>
  <c r="DT92" i="11"/>
  <c r="J93" i="59" s="1"/>
  <c r="DT96" i="11"/>
  <c r="J97" i="59" s="1"/>
  <c r="DT49" i="11"/>
  <c r="J50" i="59" s="1"/>
  <c r="DT84" i="11"/>
  <c r="J85" i="59" s="1"/>
  <c r="DT10" i="11"/>
  <c r="DT47" i="11"/>
  <c r="J48" i="59" s="1"/>
  <c r="DT57" i="11"/>
  <c r="J58" i="59" s="1"/>
  <c r="DT25" i="11"/>
  <c r="J26" i="59" s="1"/>
  <c r="DT27" i="11"/>
  <c r="J28" i="59" s="1"/>
  <c r="DT81" i="11"/>
  <c r="J82" i="59" s="1"/>
  <c r="DT33" i="11"/>
  <c r="J34" i="59" s="1"/>
  <c r="DT79" i="11"/>
  <c r="J80" i="59" s="1"/>
  <c r="DT26" i="11"/>
  <c r="J27" i="59" s="1"/>
  <c r="DT54" i="11"/>
  <c r="J55" i="59" s="1"/>
  <c r="DT83" i="11"/>
  <c r="J84" i="59" s="1"/>
  <c r="DT65" i="11"/>
  <c r="J66" i="59" s="1"/>
  <c r="DT4" i="11"/>
  <c r="DB124" i="11"/>
  <c r="CN124" i="11"/>
  <c r="CT124" i="11"/>
  <c r="AL124" i="11"/>
  <c r="CQ124" i="11"/>
  <c r="BR124" i="11"/>
  <c r="CI124" i="11"/>
  <c r="BA124" i="11"/>
  <c r="AW124" i="11"/>
  <c r="Q124" i="11"/>
  <c r="CM124" i="11"/>
  <c r="T124" i="11"/>
  <c r="BU124" i="11"/>
  <c r="AV124" i="11"/>
  <c r="AS124" i="11"/>
  <c r="BV124" i="11"/>
  <c r="AF124" i="11"/>
  <c r="CX124" i="11"/>
  <c r="AG124" i="11"/>
  <c r="CZ124" i="11"/>
  <c r="CL124" i="11"/>
  <c r="BT124" i="11"/>
  <c r="AO124" i="11"/>
  <c r="CW124" i="11"/>
  <c r="CG124" i="11"/>
  <c r="BG124" i="11"/>
  <c r="BW124" i="11"/>
  <c r="BC124" i="11"/>
  <c r="AA124" i="11"/>
  <c r="CS124" i="11"/>
  <c r="BI124" i="11"/>
  <c r="CR124" i="11"/>
  <c r="BZ124" i="11"/>
  <c r="W124" i="11"/>
  <c r="AM124" i="11"/>
  <c r="AX124" i="11"/>
  <c r="AQ124" i="11"/>
  <c r="V124" i="11"/>
  <c r="CY124" i="11"/>
  <c r="BE124" i="11"/>
  <c r="DC124" i="11"/>
  <c r="CU124" i="11"/>
  <c r="AC124" i="11"/>
  <c r="BF124" i="11"/>
  <c r="X124" i="11"/>
  <c r="BH124" i="11"/>
  <c r="AI124" i="11"/>
  <c r="AP124" i="11"/>
  <c r="AN124" i="11"/>
  <c r="AT124" i="11"/>
  <c r="CB124" i="11"/>
  <c r="CF124" i="11"/>
  <c r="AH124" i="11"/>
  <c r="AD124" i="11"/>
  <c r="Z124" i="11"/>
  <c r="BM124" i="11"/>
  <c r="CP124" i="11"/>
  <c r="Y124" i="11"/>
  <c r="AE124" i="11"/>
  <c r="BY124" i="11"/>
  <c r="AR124" i="11"/>
  <c r="BP124" i="11"/>
  <c r="BJ124" i="11"/>
  <c r="R124" i="11"/>
  <c r="AK124" i="11"/>
  <c r="BO124" i="11"/>
  <c r="AU124" i="11"/>
  <c r="BK124" i="11"/>
  <c r="CE124" i="11"/>
  <c r="BX124" i="11"/>
  <c r="CC124" i="11"/>
  <c r="BQ124" i="11"/>
  <c r="BS124" i="11"/>
  <c r="S124" i="11"/>
  <c r="CH124" i="11"/>
  <c r="AJ124" i="11"/>
  <c r="DA124" i="11"/>
  <c r="CO124" i="11"/>
  <c r="AB124" i="11"/>
  <c r="CD124" i="11"/>
  <c r="BL124" i="11"/>
  <c r="U124" i="11"/>
  <c r="CV124" i="11"/>
  <c r="AY124" i="11"/>
  <c r="CA124" i="11"/>
  <c r="CJ124" i="11"/>
  <c r="CK124" i="11"/>
  <c r="BN124" i="11"/>
  <c r="BD124" i="11"/>
  <c r="BB124" i="11"/>
  <c r="AZ124" i="11"/>
  <c r="K124" i="11"/>
  <c r="N124" i="11"/>
  <c r="G124" i="11"/>
  <c r="O124" i="11"/>
  <c r="L124" i="11"/>
  <c r="M124" i="11"/>
  <c r="E124" i="11"/>
  <c r="P124" i="11"/>
  <c r="J124" i="11"/>
  <c r="F124" i="11"/>
  <c r="D124" i="11"/>
  <c r="I124" i="11"/>
  <c r="H124" i="11"/>
  <c r="AL133" i="1"/>
  <c r="AH133" i="1"/>
  <c r="F133" i="1"/>
  <c r="U133" i="1"/>
  <c r="J133" i="1"/>
  <c r="AE133" i="1"/>
  <c r="Q133" i="1"/>
  <c r="AJ133" i="1"/>
  <c r="X133" i="1"/>
  <c r="AI133" i="1"/>
  <c r="S133" i="1"/>
  <c r="I133" i="1"/>
  <c r="Y133" i="1"/>
  <c r="AN133" i="1"/>
  <c r="P133" i="1"/>
  <c r="AD133" i="1"/>
  <c r="L133" i="1"/>
  <c r="K133" i="1"/>
  <c r="W133" i="1"/>
  <c r="O133" i="1"/>
  <c r="AO133" i="1"/>
  <c r="M133" i="1"/>
  <c r="AC133" i="1"/>
  <c r="AM133" i="1"/>
  <c r="AK133" i="1"/>
  <c r="AB133" i="1"/>
  <c r="Z133" i="1"/>
  <c r="AG133" i="1"/>
  <c r="H133" i="1"/>
  <c r="G133" i="1"/>
  <c r="V133" i="1"/>
  <c r="R133" i="1"/>
  <c r="N133" i="1"/>
  <c r="AF133" i="1"/>
  <c r="T133" i="1"/>
  <c r="AA133" i="1"/>
  <c r="J14" i="59" l="1"/>
  <c r="J16" i="59"/>
  <c r="J8" i="59"/>
  <c r="J15" i="59"/>
  <c r="J7" i="59"/>
  <c r="J6" i="59"/>
  <c r="J12" i="59"/>
  <c r="J10" i="59"/>
  <c r="J5" i="59"/>
  <c r="J9" i="59"/>
  <c r="J11" i="59"/>
  <c r="AJ15" i="59"/>
  <c r="AJ11" i="59"/>
  <c r="AL17" i="59"/>
  <c r="AJ12" i="59"/>
  <c r="BD17" i="59" l="1"/>
  <c r="D29" i="19" l="1"/>
  <c r="D23" i="19" l="1"/>
  <c r="D25" i="19"/>
  <c r="D21" i="19" l="1"/>
  <c r="D27" i="19"/>
  <c r="D30" i="19" l="1"/>
  <c r="D26" i="19"/>
  <c r="D24" i="19"/>
  <c r="D28" i="19"/>
  <c r="D22" i="19"/>
  <c r="D136" i="18"/>
  <c r="D125" i="17"/>
  <c r="D136" i="11"/>
  <c r="D133" i="1"/>
  <c r="D128" i="5"/>
  <c r="G300" i="28" l="1"/>
  <c r="N14" i="59" s="1"/>
  <c r="G298" i="28"/>
  <c r="N12" i="59" s="1"/>
  <c r="EA83" i="11" l="1"/>
  <c r="EC83" i="11" s="1"/>
  <c r="EA99" i="11"/>
  <c r="EC99" i="11" s="1"/>
  <c r="EA120" i="11"/>
  <c r="EC120" i="11" s="1"/>
  <c r="EA36" i="11"/>
  <c r="EC36" i="11" s="1"/>
  <c r="EA89" i="11"/>
  <c r="EC89" i="11" s="1"/>
  <c r="EA32" i="11"/>
  <c r="EC32" i="11" s="1"/>
  <c r="EA77" i="11"/>
  <c r="EC77" i="11" s="1"/>
  <c r="EA75" i="11"/>
  <c r="EC75" i="11" s="1"/>
  <c r="EA107" i="11"/>
  <c r="EC107" i="11" s="1"/>
  <c r="EA91" i="11"/>
  <c r="EC91" i="11" s="1"/>
  <c r="EA98" i="11"/>
  <c r="EC98" i="11" s="1"/>
  <c r="EA66" i="11"/>
  <c r="EC66" i="11" s="1"/>
  <c r="EA87" i="11"/>
  <c r="EC87" i="11" s="1"/>
  <c r="EA37" i="11"/>
  <c r="EC37" i="11" s="1"/>
  <c r="EA123" i="11"/>
  <c r="EC123" i="11" s="1"/>
  <c r="EA70" i="11"/>
  <c r="EC70" i="11" s="1"/>
  <c r="EA46" i="11"/>
  <c r="EC46" i="11" s="1"/>
  <c r="EA85" i="11"/>
  <c r="EC85" i="11" s="1"/>
  <c r="EA105" i="11"/>
  <c r="EC105" i="11" s="1"/>
  <c r="EA30" i="11"/>
  <c r="EC30" i="11" s="1"/>
  <c r="EA122" i="11"/>
  <c r="EC122" i="11" s="1"/>
  <c r="EA94" i="11"/>
  <c r="EC94" i="11" s="1"/>
  <c r="EA53" i="11"/>
  <c r="EC53" i="11" s="1"/>
  <c r="EA54" i="11"/>
  <c r="EC54" i="11" s="1"/>
  <c r="EA73" i="11"/>
  <c r="EC73" i="11" s="1"/>
  <c r="EA109" i="11"/>
  <c r="EC109" i="11" s="1"/>
  <c r="EA49" i="11"/>
  <c r="EC49" i="11" s="1"/>
  <c r="EA69" i="11"/>
  <c r="EC69" i="11" s="1"/>
  <c r="EA95" i="11"/>
  <c r="EC95" i="11" s="1"/>
  <c r="EA35" i="11"/>
  <c r="EC35" i="11" s="1"/>
  <c r="EA72" i="11"/>
  <c r="EC72" i="11" s="1"/>
  <c r="EA45" i="11"/>
  <c r="EC45" i="11" s="1"/>
  <c r="EA118" i="11"/>
  <c r="EC118" i="11" s="1"/>
  <c r="EA103" i="11"/>
  <c r="EC103" i="11" s="1"/>
  <c r="EA25" i="11"/>
  <c r="EC25" i="11" s="1"/>
  <c r="EA62" i="11"/>
  <c r="EC62" i="11" s="1"/>
  <c r="EA88" i="11"/>
  <c r="EA21" i="11"/>
  <c r="EC21" i="11" s="1"/>
  <c r="EA44" i="11"/>
  <c r="EC44" i="11" s="1"/>
  <c r="EA115" i="11"/>
  <c r="EC115" i="11" s="1"/>
  <c r="EA33" i="11"/>
  <c r="EC33" i="11" s="1"/>
  <c r="EA22" i="11"/>
  <c r="EC22" i="11" s="1"/>
  <c r="EA93" i="11"/>
  <c r="EC93" i="11" s="1"/>
  <c r="EA55" i="11"/>
  <c r="EC55" i="11" s="1"/>
  <c r="EA97" i="11"/>
  <c r="EC97" i="11" s="1"/>
  <c r="EA57" i="11"/>
  <c r="EC57" i="11" s="1"/>
  <c r="EA106" i="11"/>
  <c r="EC106" i="11" s="1"/>
  <c r="EA60" i="11"/>
  <c r="EC60" i="11" s="1"/>
  <c r="EA65" i="11"/>
  <c r="EC65" i="11" s="1"/>
  <c r="EA112" i="11"/>
  <c r="EC112" i="11" s="1"/>
  <c r="EA108" i="11"/>
  <c r="EC108" i="11" s="1"/>
  <c r="EA14" i="11"/>
  <c r="EC14" i="11" s="1"/>
  <c r="EA47" i="11"/>
  <c r="EC47" i="11" s="1"/>
  <c r="EA79" i="11"/>
  <c r="EC79" i="11" s="1"/>
  <c r="EA113" i="11"/>
  <c r="EC113" i="11" s="1"/>
  <c r="EA34" i="11"/>
  <c r="EC34" i="11" s="1"/>
  <c r="EA86" i="11"/>
  <c r="EC86" i="11" s="1"/>
  <c r="EA51" i="11"/>
  <c r="EC51" i="11" s="1"/>
  <c r="EA12" i="11"/>
  <c r="EC12" i="11" s="1"/>
  <c r="EA63" i="11"/>
  <c r="EC63" i="11" s="1"/>
  <c r="EA39" i="11"/>
  <c r="EC39" i="11" s="1"/>
  <c r="EA100" i="11"/>
  <c r="EC100" i="11" s="1"/>
  <c r="EA117" i="11"/>
  <c r="EC117" i="11" s="1"/>
  <c r="EA11" i="11"/>
  <c r="EC11" i="11" s="1"/>
  <c r="EA58" i="11"/>
  <c r="EC58" i="11" s="1"/>
  <c r="EA23" i="11"/>
  <c r="EC23" i="11" s="1"/>
  <c r="EA29" i="11"/>
  <c r="EC29" i="11" s="1"/>
  <c r="EA38" i="11"/>
  <c r="EC38" i="11" s="1"/>
  <c r="EA28" i="11"/>
  <c r="EC28" i="11" s="1"/>
  <c r="EA114" i="11"/>
  <c r="EC114" i="11" s="1"/>
  <c r="EA26" i="11"/>
  <c r="EC26" i="11" s="1"/>
  <c r="EA13" i="11"/>
  <c r="EC13" i="11" s="1"/>
  <c r="EA48" i="11"/>
  <c r="EC48" i="11" s="1"/>
  <c r="EA104" i="11"/>
  <c r="EC104" i="11" s="1"/>
  <c r="EA9" i="11"/>
  <c r="EC9" i="11" s="1"/>
  <c r="EA61" i="11"/>
  <c r="EC61" i="11" s="1"/>
  <c r="EA16" i="11"/>
  <c r="EC16" i="11" s="1"/>
  <c r="EA76" i="11"/>
  <c r="EC76" i="11" s="1"/>
  <c r="EA17" i="11"/>
  <c r="EC17" i="11" s="1"/>
  <c r="EA80" i="11"/>
  <c r="EC80" i="11" s="1"/>
  <c r="EA56" i="11"/>
  <c r="EC56" i="11" s="1"/>
  <c r="EA41" i="11"/>
  <c r="EC41" i="11" s="1"/>
  <c r="EA24" i="11"/>
  <c r="EC24" i="11" s="1"/>
  <c r="EA6" i="11"/>
  <c r="EC6" i="11" s="1"/>
  <c r="EA92" i="11"/>
  <c r="EA18" i="11"/>
  <c r="EC18" i="11" s="1"/>
  <c r="EA19" i="11"/>
  <c r="EC19" i="11" s="1"/>
  <c r="EA82" i="11"/>
  <c r="EC82" i="11" s="1"/>
  <c r="EA81" i="11"/>
  <c r="EC81" i="11" s="1"/>
  <c r="EA68" i="11"/>
  <c r="EC68" i="11" s="1"/>
  <c r="EA96" i="11"/>
  <c r="EC96" i="11" s="1"/>
  <c r="EA111" i="11"/>
  <c r="EC111" i="11" s="1"/>
  <c r="EA110" i="11"/>
  <c r="EC110" i="11" s="1"/>
  <c r="EA74" i="11"/>
  <c r="EC74" i="11" s="1"/>
  <c r="EA7" i="11"/>
  <c r="EC7" i="11" s="1"/>
  <c r="EA40" i="11"/>
  <c r="EC40" i="11" s="1"/>
  <c r="EA52" i="11"/>
  <c r="EC52" i="11" s="1"/>
  <c r="EA42" i="11"/>
  <c r="EC42" i="11" s="1"/>
  <c r="EA20" i="11"/>
  <c r="EC20" i="11" s="1"/>
  <c r="EA64" i="11"/>
  <c r="EC64" i="11" s="1"/>
  <c r="EA67" i="11"/>
  <c r="EC67" i="11" s="1"/>
  <c r="EA121" i="11"/>
  <c r="EC121" i="11" s="1"/>
  <c r="EA8" i="11"/>
  <c r="EC8" i="11" s="1"/>
  <c r="EA101" i="11"/>
  <c r="EC101" i="11" s="1"/>
  <c r="EA59" i="11"/>
  <c r="EC59" i="11" s="1"/>
  <c r="EA119" i="11"/>
  <c r="EC119" i="11" s="1"/>
  <c r="EA31" i="11"/>
  <c r="EC31" i="11" s="1"/>
  <c r="EA4" i="11"/>
  <c r="EA10" i="11"/>
  <c r="EC10" i="11" s="1"/>
  <c r="EA90" i="11"/>
  <c r="EC90" i="11" s="1"/>
  <c r="EA116" i="11"/>
  <c r="EC116" i="11" s="1"/>
  <c r="EA84" i="11"/>
  <c r="EC84" i="11" s="1"/>
  <c r="EA78" i="11"/>
  <c r="EC78" i="11" s="1"/>
  <c r="EA102" i="11"/>
  <c r="EC102" i="11" s="1"/>
  <c r="EA27" i="11"/>
  <c r="EC27" i="11" s="1"/>
  <c r="EA71" i="11"/>
  <c r="EC71" i="11" s="1"/>
  <c r="EA43" i="11"/>
  <c r="EC43" i="11" s="1"/>
  <c r="EA50" i="11"/>
  <c r="EC50" i="11" s="1"/>
  <c r="EA15" i="11"/>
  <c r="EC15" i="11" s="1"/>
  <c r="EA5" i="11"/>
  <c r="EC5" i="11" s="1"/>
  <c r="EJ124" i="11"/>
  <c r="O15" i="12" s="1"/>
  <c r="K15" i="1" s="1"/>
  <c r="AL9" i="59" l="1"/>
  <c r="BD9" i="59" s="1"/>
  <c r="EA4" i="61"/>
  <c r="EC4" i="11"/>
  <c r="EA92" i="61"/>
  <c r="EC92" i="11"/>
  <c r="K93" i="59" s="1"/>
  <c r="O93" i="59" s="1"/>
  <c r="P93" i="59" s="1"/>
  <c r="S93" i="59" s="1"/>
  <c r="EA88" i="61"/>
  <c r="EC88" i="11"/>
  <c r="K89" i="59" s="1"/>
  <c r="O89" i="59" s="1"/>
  <c r="P89" i="59" s="1"/>
  <c r="S89" i="59" s="1"/>
  <c r="EA15" i="61"/>
  <c r="EA50" i="61"/>
  <c r="EA43" i="61"/>
  <c r="EA78" i="61"/>
  <c r="EA10" i="61"/>
  <c r="EA59" i="61"/>
  <c r="EA67" i="61"/>
  <c r="EA52" i="61"/>
  <c r="EA110" i="61"/>
  <c r="EA81" i="61"/>
  <c r="EA41" i="61"/>
  <c r="EA76" i="61"/>
  <c r="EA104" i="61"/>
  <c r="EA114" i="61"/>
  <c r="EA23" i="61"/>
  <c r="EA100" i="61"/>
  <c r="EA51" i="61"/>
  <c r="EA79" i="61"/>
  <c r="EA112" i="61"/>
  <c r="EA57" i="61"/>
  <c r="EA22" i="61"/>
  <c r="EA21" i="61"/>
  <c r="EA25" i="61"/>
  <c r="EA72" i="61"/>
  <c r="EA49" i="61"/>
  <c r="EA53" i="61"/>
  <c r="EA105" i="61"/>
  <c r="EA123" i="61"/>
  <c r="EA98" i="61"/>
  <c r="EA77" i="61"/>
  <c r="EA120" i="61"/>
  <c r="EA71" i="61"/>
  <c r="EA84" i="61"/>
  <c r="EA101" i="61"/>
  <c r="EA64" i="61"/>
  <c r="EA40" i="61"/>
  <c r="EA111" i="61"/>
  <c r="EA82" i="61"/>
  <c r="EA56" i="61"/>
  <c r="EA16" i="61"/>
  <c r="EA48" i="61"/>
  <c r="EA28" i="61"/>
  <c r="EA58" i="61"/>
  <c r="EA39" i="61"/>
  <c r="EA86" i="61"/>
  <c r="EA47" i="61"/>
  <c r="EA65" i="61"/>
  <c r="EA97" i="61"/>
  <c r="EA33" i="61"/>
  <c r="EA103" i="61"/>
  <c r="EA35" i="61"/>
  <c r="EA109" i="61"/>
  <c r="EA94" i="61"/>
  <c r="EA85" i="61"/>
  <c r="EA37" i="61"/>
  <c r="EA91" i="61"/>
  <c r="EA32" i="61"/>
  <c r="EA99" i="61"/>
  <c r="EA27" i="61"/>
  <c r="EA31" i="61"/>
  <c r="EA8" i="61"/>
  <c r="EA20" i="61"/>
  <c r="K8" i="59"/>
  <c r="EA7" i="61"/>
  <c r="EA96" i="61"/>
  <c r="EA19" i="61"/>
  <c r="K7" i="59"/>
  <c r="EA6" i="61"/>
  <c r="EA80" i="61"/>
  <c r="EA61" i="61"/>
  <c r="EA13" i="61"/>
  <c r="EA38" i="61"/>
  <c r="K12" i="59"/>
  <c r="EA11" i="61"/>
  <c r="EA63" i="61"/>
  <c r="EA34" i="61"/>
  <c r="K15" i="59"/>
  <c r="EA14" i="61"/>
  <c r="EA60" i="61"/>
  <c r="EA55" i="61"/>
  <c r="EA115" i="61"/>
  <c r="EA118" i="61"/>
  <c r="EA95" i="61"/>
  <c r="EA73" i="61"/>
  <c r="EA122" i="61"/>
  <c r="EA46" i="61"/>
  <c r="EA87" i="61"/>
  <c r="EA107" i="61"/>
  <c r="EA89" i="61"/>
  <c r="EA83" i="61"/>
  <c r="EA5" i="61"/>
  <c r="EA116" i="61"/>
  <c r="EA102" i="61"/>
  <c r="EA90" i="61"/>
  <c r="EA119" i="61"/>
  <c r="EA121" i="61"/>
  <c r="EA42" i="61"/>
  <c r="EA74" i="61"/>
  <c r="EA68" i="61"/>
  <c r="EA18" i="61"/>
  <c r="EA24" i="61"/>
  <c r="EA17" i="61"/>
  <c r="EA9" i="61"/>
  <c r="EA26" i="61"/>
  <c r="K30" i="59"/>
  <c r="O30" i="59" s="1"/>
  <c r="P30" i="59" s="1"/>
  <c r="S30" i="59" s="1"/>
  <c r="EA29" i="61"/>
  <c r="K118" i="59"/>
  <c r="O118" i="59" s="1"/>
  <c r="P118" i="59" s="1"/>
  <c r="S118" i="59" s="1"/>
  <c r="EA117" i="61"/>
  <c r="EA12" i="61"/>
  <c r="EA113" i="61"/>
  <c r="EA108" i="61"/>
  <c r="EA106" i="61"/>
  <c r="EA93" i="61"/>
  <c r="EA44" i="61"/>
  <c r="EA62" i="61"/>
  <c r="EA45" i="61"/>
  <c r="EA69" i="61"/>
  <c r="EA54" i="61"/>
  <c r="EA30" i="61"/>
  <c r="EA70" i="61"/>
  <c r="EA66" i="61"/>
  <c r="EA75" i="61"/>
  <c r="EA36" i="61"/>
  <c r="O17" i="12"/>
  <c r="K17" i="1" s="1"/>
  <c r="O19" i="12"/>
  <c r="K19" i="1" s="1"/>
  <c r="K56" i="59"/>
  <c r="O56" i="59" s="1"/>
  <c r="P56" i="59" s="1"/>
  <c r="S56" i="59" s="1"/>
  <c r="K21" i="59"/>
  <c r="K29" i="59"/>
  <c r="K48" i="59"/>
  <c r="AF48" i="59" s="1"/>
  <c r="O16" i="12"/>
  <c r="K16" i="1" s="1"/>
  <c r="K17" i="59"/>
  <c r="K58" i="59"/>
  <c r="O89" i="12"/>
  <c r="O88" i="12"/>
  <c r="O81" i="12"/>
  <c r="O52" i="12"/>
  <c r="O56" i="12"/>
  <c r="O49" i="12"/>
  <c r="O55" i="12"/>
  <c r="O102" i="12"/>
  <c r="O62" i="12"/>
  <c r="O99" i="12"/>
  <c r="O96" i="12"/>
  <c r="O59" i="12"/>
  <c r="O22" i="12"/>
  <c r="O95" i="12"/>
  <c r="O28" i="12"/>
  <c r="O36" i="12"/>
  <c r="O92" i="12"/>
  <c r="O77" i="12"/>
  <c r="O123" i="12"/>
  <c r="O14" i="12"/>
  <c r="O40" i="12"/>
  <c r="O38" i="12"/>
  <c r="O9" i="12"/>
  <c r="O45" i="12"/>
  <c r="O11" i="12"/>
  <c r="O90" i="12"/>
  <c r="O80" i="12"/>
  <c r="O30" i="12"/>
  <c r="O108" i="12"/>
  <c r="O115" i="12"/>
  <c r="O34" i="12"/>
  <c r="O112" i="12"/>
  <c r="O20" i="12"/>
  <c r="O113" i="12"/>
  <c r="O117" i="12"/>
  <c r="O42" i="12"/>
  <c r="O44" i="12"/>
  <c r="O127" i="12"/>
  <c r="O54" i="12"/>
  <c r="O121" i="12"/>
  <c r="O78" i="12"/>
  <c r="O33" i="12"/>
  <c r="O86" i="12"/>
  <c r="O114" i="12"/>
  <c r="O125" i="12"/>
  <c r="O71" i="12"/>
  <c r="O85" i="12"/>
  <c r="O31" i="12"/>
  <c r="O32" i="12"/>
  <c r="O63" i="12"/>
  <c r="O27" i="12"/>
  <c r="O53" i="12"/>
  <c r="O82" i="12"/>
  <c r="O100" i="12"/>
  <c r="O73" i="12"/>
  <c r="O97" i="12"/>
  <c r="O67" i="12"/>
  <c r="O68" i="12"/>
  <c r="O122" i="12"/>
  <c r="O10" i="12"/>
  <c r="O29" i="12"/>
  <c r="O47" i="12"/>
  <c r="O72" i="12"/>
  <c r="O109" i="12"/>
  <c r="O83" i="12"/>
  <c r="O119" i="12"/>
  <c r="O98" i="12"/>
  <c r="O124" i="12"/>
  <c r="O105" i="12"/>
  <c r="O50" i="12"/>
  <c r="O111" i="12"/>
  <c r="O118" i="12"/>
  <c r="O48" i="12"/>
  <c r="O91" i="12"/>
  <c r="O35" i="12"/>
  <c r="O43" i="12"/>
  <c r="O41" i="12"/>
  <c r="O101" i="12"/>
  <c r="O37" i="12"/>
  <c r="O69" i="12"/>
  <c r="O106" i="12"/>
  <c r="O74" i="12"/>
  <c r="O51" i="12"/>
  <c r="O70" i="12"/>
  <c r="O107" i="12"/>
  <c r="O64" i="12"/>
  <c r="O65" i="12"/>
  <c r="O58" i="12"/>
  <c r="O84" i="12"/>
  <c r="O61" i="12"/>
  <c r="O12" i="12"/>
  <c r="O24" i="12"/>
  <c r="O46" i="12"/>
  <c r="O66" i="12"/>
  <c r="O76" i="12"/>
  <c r="O8" i="12"/>
  <c r="O21" i="12"/>
  <c r="O110" i="12"/>
  <c r="O25" i="12"/>
  <c r="O103" i="12"/>
  <c r="O26" i="12"/>
  <c r="O23" i="12"/>
  <c r="O94" i="12"/>
  <c r="O57" i="12"/>
  <c r="O75" i="12"/>
  <c r="O120" i="12"/>
  <c r="O116" i="12"/>
  <c r="O79" i="12"/>
  <c r="O104" i="12"/>
  <c r="O60" i="12"/>
  <c r="O93" i="12"/>
  <c r="O13" i="12"/>
  <c r="O87" i="12"/>
  <c r="O126" i="12"/>
  <c r="O39" i="12"/>
  <c r="O18" i="12"/>
  <c r="K18" i="1" s="1"/>
  <c r="K44" i="59"/>
  <c r="O44" i="59" s="1"/>
  <c r="P44" i="59" s="1"/>
  <c r="S44" i="59" s="1"/>
  <c r="K11" i="59"/>
  <c r="K32" i="59"/>
  <c r="O32" i="59" s="1"/>
  <c r="P32" i="59" s="1"/>
  <c r="S32" i="59" s="1"/>
  <c r="K102" i="59"/>
  <c r="O102" i="59" s="1"/>
  <c r="P102" i="59" s="1"/>
  <c r="S102" i="59" s="1"/>
  <c r="K65" i="59"/>
  <c r="O65" i="59" s="1"/>
  <c r="P65" i="59" s="1"/>
  <c r="S65" i="59" s="1"/>
  <c r="K83" i="59"/>
  <c r="O83" i="59" s="1"/>
  <c r="P83" i="59" s="1"/>
  <c r="S83" i="59" s="1"/>
  <c r="K57" i="59"/>
  <c r="O57" i="59" s="1"/>
  <c r="P57" i="59" s="1"/>
  <c r="S57" i="59" s="1"/>
  <c r="K79" i="59"/>
  <c r="O79" i="59" s="1"/>
  <c r="P79" i="59" s="1"/>
  <c r="S79" i="59" s="1"/>
  <c r="K117" i="59"/>
  <c r="O117" i="59" s="1"/>
  <c r="P117" i="59" s="1"/>
  <c r="S117" i="59" s="1"/>
  <c r="EA124" i="11"/>
  <c r="K75" i="59"/>
  <c r="O75" i="59" s="1"/>
  <c r="P75" i="59" s="1"/>
  <c r="S75" i="59" s="1"/>
  <c r="K20" i="59"/>
  <c r="O20" i="59" s="1"/>
  <c r="P20" i="59" s="1"/>
  <c r="S20" i="59" s="1"/>
  <c r="K105" i="59"/>
  <c r="O105" i="59" s="1"/>
  <c r="P105" i="59" s="1"/>
  <c r="S105" i="59" s="1"/>
  <c r="K16" i="59"/>
  <c r="K28" i="59"/>
  <c r="O28" i="59" s="1"/>
  <c r="P28" i="59" s="1"/>
  <c r="S28" i="59" s="1"/>
  <c r="K91" i="59"/>
  <c r="O91" i="59" s="1"/>
  <c r="P91" i="59" s="1"/>
  <c r="S91" i="59" s="1"/>
  <c r="K122" i="59"/>
  <c r="O122" i="59" s="1"/>
  <c r="P122" i="59" s="1"/>
  <c r="S122" i="59" s="1"/>
  <c r="K53" i="59"/>
  <c r="O53" i="59" s="1"/>
  <c r="P53" i="59" s="1"/>
  <c r="S53" i="59" s="1"/>
  <c r="K111" i="59"/>
  <c r="O111" i="59" s="1"/>
  <c r="P111" i="59" s="1"/>
  <c r="S111" i="59" s="1"/>
  <c r="K69" i="59"/>
  <c r="O69" i="59" s="1"/>
  <c r="P69" i="59" s="1"/>
  <c r="S69" i="59" s="1"/>
  <c r="K19" i="59"/>
  <c r="O19" i="59" s="1"/>
  <c r="P19" i="59" s="1"/>
  <c r="S19" i="59" s="1"/>
  <c r="K25" i="59"/>
  <c r="O25" i="59" s="1"/>
  <c r="P25" i="59" s="1"/>
  <c r="S25" i="59" s="1"/>
  <c r="K51" i="59"/>
  <c r="O51" i="59" s="1"/>
  <c r="P51" i="59" s="1"/>
  <c r="S51" i="59" s="1"/>
  <c r="K72" i="59"/>
  <c r="O72" i="59" s="1"/>
  <c r="P72" i="59" s="1"/>
  <c r="S72" i="59" s="1"/>
  <c r="K103" i="59"/>
  <c r="O103" i="59" s="1"/>
  <c r="P103" i="59" s="1"/>
  <c r="S103" i="59" s="1"/>
  <c r="K85" i="59"/>
  <c r="O85" i="59" s="1"/>
  <c r="P85" i="59" s="1"/>
  <c r="S85" i="59" s="1"/>
  <c r="K60" i="59"/>
  <c r="O60" i="59" s="1"/>
  <c r="P60" i="59" s="1"/>
  <c r="S60" i="59" s="1"/>
  <c r="K68" i="59"/>
  <c r="O68" i="59" s="1"/>
  <c r="P68" i="59" s="1"/>
  <c r="S68" i="59" s="1"/>
  <c r="K41" i="59"/>
  <c r="O41" i="59" s="1"/>
  <c r="P41" i="59" s="1"/>
  <c r="S41" i="59" s="1"/>
  <c r="K82" i="59"/>
  <c r="O82" i="59" s="1"/>
  <c r="P82" i="59" s="1"/>
  <c r="S82" i="59" s="1"/>
  <c r="K42" i="59"/>
  <c r="O42" i="59" s="1"/>
  <c r="P42" i="59" s="1"/>
  <c r="S42" i="59" s="1"/>
  <c r="K18" i="59"/>
  <c r="O18" i="59" s="1"/>
  <c r="P18" i="59" s="1"/>
  <c r="S18" i="59" s="1"/>
  <c r="K97" i="59"/>
  <c r="O97" i="59" s="1"/>
  <c r="P97" i="59" s="1"/>
  <c r="S97" i="59" s="1"/>
  <c r="K81" i="59"/>
  <c r="O81" i="59" s="1"/>
  <c r="P81" i="59" s="1"/>
  <c r="S81" i="59" s="1"/>
  <c r="K77" i="59"/>
  <c r="O77" i="59" s="1"/>
  <c r="P77" i="59" s="1"/>
  <c r="S77" i="59" s="1"/>
  <c r="K101" i="59"/>
  <c r="O101" i="59" s="1"/>
  <c r="P101" i="59" s="1"/>
  <c r="S101" i="59" s="1"/>
  <c r="K87" i="59"/>
  <c r="O87" i="59" s="1"/>
  <c r="P87" i="59" s="1"/>
  <c r="S87" i="59" s="1"/>
  <c r="K80" i="59"/>
  <c r="O80" i="59" s="1"/>
  <c r="P80" i="59" s="1"/>
  <c r="S80" i="59" s="1"/>
  <c r="K66" i="59"/>
  <c r="O66" i="59" s="1"/>
  <c r="P66" i="59" s="1"/>
  <c r="S66" i="59" s="1"/>
  <c r="K34" i="59"/>
  <c r="O34" i="59" s="1"/>
  <c r="P34" i="59" s="1"/>
  <c r="S34" i="59" s="1"/>
  <c r="K27" i="59"/>
  <c r="O27" i="59" s="1"/>
  <c r="P27" i="59" s="1"/>
  <c r="S27" i="59" s="1"/>
  <c r="K59" i="59"/>
  <c r="O59" i="59" s="1"/>
  <c r="P59" i="59" s="1"/>
  <c r="S59" i="59" s="1"/>
  <c r="K40" i="59"/>
  <c r="O40" i="59" s="1"/>
  <c r="P40" i="59" s="1"/>
  <c r="S40" i="59" s="1"/>
  <c r="K61" i="59"/>
  <c r="O61" i="59" s="1"/>
  <c r="P61" i="59" s="1"/>
  <c r="S61" i="59" s="1"/>
  <c r="K49" i="59"/>
  <c r="O49" i="59" s="1"/>
  <c r="P49" i="59" s="1"/>
  <c r="S49" i="59" s="1"/>
  <c r="K112" i="59"/>
  <c r="O112" i="59" s="1"/>
  <c r="P112" i="59" s="1"/>
  <c r="S112" i="59" s="1"/>
  <c r="K39" i="59"/>
  <c r="O39" i="59" s="1"/>
  <c r="P39" i="59" s="1"/>
  <c r="S39" i="59" s="1"/>
  <c r="K64" i="59"/>
  <c r="O64" i="59" s="1"/>
  <c r="P64" i="59" s="1"/>
  <c r="S64" i="59" s="1"/>
  <c r="K52" i="59"/>
  <c r="O52" i="59" s="1"/>
  <c r="P52" i="59" s="1"/>
  <c r="S52" i="59" s="1"/>
  <c r="K35" i="59"/>
  <c r="O35" i="59" s="1"/>
  <c r="P35" i="59" s="1"/>
  <c r="S35" i="59" s="1"/>
  <c r="K43" i="59"/>
  <c r="O43" i="59" s="1"/>
  <c r="P43" i="59" s="1"/>
  <c r="S43" i="59" s="1"/>
  <c r="K62" i="59"/>
  <c r="O62" i="59" s="1"/>
  <c r="P62" i="59" s="1"/>
  <c r="S62" i="59" s="1"/>
  <c r="K120" i="59"/>
  <c r="O120" i="59" s="1"/>
  <c r="P120" i="59" s="1"/>
  <c r="S120" i="59" s="1"/>
  <c r="K115" i="59"/>
  <c r="O115" i="59" s="1"/>
  <c r="P115" i="59" s="1"/>
  <c r="S115" i="59" s="1"/>
  <c r="K24" i="59"/>
  <c r="O24" i="59" s="1"/>
  <c r="P24" i="59" s="1"/>
  <c r="S24" i="59" s="1"/>
  <c r="K114" i="59"/>
  <c r="O114" i="59" s="1"/>
  <c r="P114" i="59" s="1"/>
  <c r="S114" i="59" s="1"/>
  <c r="K113" i="59"/>
  <c r="O113" i="59" s="1"/>
  <c r="P113" i="59" s="1"/>
  <c r="S113" i="59" s="1"/>
  <c r="K63" i="59"/>
  <c r="O63" i="59" s="1"/>
  <c r="P63" i="59" s="1"/>
  <c r="S63" i="59" s="1"/>
  <c r="K73" i="59"/>
  <c r="O73" i="59" s="1"/>
  <c r="P73" i="59" s="1"/>
  <c r="S73" i="59" s="1"/>
  <c r="K36" i="59"/>
  <c r="O36" i="59" s="1"/>
  <c r="P36" i="59" s="1"/>
  <c r="S36" i="59" s="1"/>
  <c r="K50" i="59"/>
  <c r="O50" i="59" s="1"/>
  <c r="P50" i="59" s="1"/>
  <c r="S50" i="59" s="1"/>
  <c r="K123" i="59"/>
  <c r="O123" i="59" s="1"/>
  <c r="P123" i="59" s="1"/>
  <c r="S123" i="59" s="1"/>
  <c r="K47" i="59"/>
  <c r="O47" i="59" s="1"/>
  <c r="P47" i="59" s="1"/>
  <c r="S47" i="59" s="1"/>
  <c r="K99" i="59"/>
  <c r="O99" i="59" s="1"/>
  <c r="P99" i="59" s="1"/>
  <c r="S99" i="59" s="1"/>
  <c r="K76" i="59"/>
  <c r="O76" i="59" s="1"/>
  <c r="P76" i="59" s="1"/>
  <c r="S76" i="59" s="1"/>
  <c r="K45" i="59"/>
  <c r="O45" i="59" s="1"/>
  <c r="P45" i="59" s="1"/>
  <c r="S45" i="59" s="1"/>
  <c r="K22" i="59"/>
  <c r="O22" i="59" s="1"/>
  <c r="P22" i="59" s="1"/>
  <c r="S22" i="59" s="1"/>
  <c r="K31" i="59"/>
  <c r="O31" i="59" s="1"/>
  <c r="P31" i="59" s="1"/>
  <c r="S31" i="59" s="1"/>
  <c r="K71" i="59"/>
  <c r="O71" i="59" s="1"/>
  <c r="P71" i="59" s="1"/>
  <c r="S71" i="59" s="1"/>
  <c r="K107" i="59"/>
  <c r="O107" i="59" s="1"/>
  <c r="P107" i="59" s="1"/>
  <c r="S107" i="59" s="1"/>
  <c r="K116" i="59"/>
  <c r="O116" i="59" s="1"/>
  <c r="P116" i="59" s="1"/>
  <c r="S116" i="59" s="1"/>
  <c r="K119" i="59"/>
  <c r="O119" i="59" s="1"/>
  <c r="P119" i="59" s="1"/>
  <c r="S119" i="59" s="1"/>
  <c r="K96" i="59"/>
  <c r="O96" i="59" s="1"/>
  <c r="P96" i="59" s="1"/>
  <c r="S96" i="59" s="1"/>
  <c r="K54" i="59"/>
  <c r="O54" i="59" s="1"/>
  <c r="P54" i="59" s="1"/>
  <c r="S54" i="59" s="1"/>
  <c r="K106" i="59"/>
  <c r="O106" i="59" s="1"/>
  <c r="P106" i="59" s="1"/>
  <c r="S106" i="59" s="1"/>
  <c r="K88" i="59"/>
  <c r="O88" i="59" s="1"/>
  <c r="P88" i="59" s="1"/>
  <c r="S88" i="59" s="1"/>
  <c r="K109" i="59"/>
  <c r="O109" i="59" s="1"/>
  <c r="P109" i="59" s="1"/>
  <c r="S109" i="59" s="1"/>
  <c r="K98" i="59"/>
  <c r="O98" i="59" s="1"/>
  <c r="P98" i="59" s="1"/>
  <c r="S98" i="59" s="1"/>
  <c r="K94" i="59"/>
  <c r="O94" i="59" s="1"/>
  <c r="P94" i="59" s="1"/>
  <c r="S94" i="59" s="1"/>
  <c r="K23" i="59"/>
  <c r="O23" i="59" s="1"/>
  <c r="P23" i="59" s="1"/>
  <c r="S23" i="59" s="1"/>
  <c r="K104" i="59"/>
  <c r="O104" i="59" s="1"/>
  <c r="P104" i="59" s="1"/>
  <c r="S104" i="59" s="1"/>
  <c r="K46" i="59"/>
  <c r="O46" i="59" s="1"/>
  <c r="P46" i="59" s="1"/>
  <c r="S46" i="59" s="1"/>
  <c r="K70" i="59"/>
  <c r="O70" i="59" s="1"/>
  <c r="P70" i="59" s="1"/>
  <c r="S70" i="59" s="1"/>
  <c r="K74" i="59"/>
  <c r="O74" i="59" s="1"/>
  <c r="P74" i="59" s="1"/>
  <c r="S74" i="59" s="1"/>
  <c r="K95" i="59"/>
  <c r="O95" i="59" s="1"/>
  <c r="P95" i="59" s="1"/>
  <c r="S95" i="59" s="1"/>
  <c r="K86" i="59"/>
  <c r="O86" i="59" s="1"/>
  <c r="P86" i="59" s="1"/>
  <c r="S86" i="59" s="1"/>
  <c r="K67" i="59"/>
  <c r="O67" i="59" s="1"/>
  <c r="P67" i="59" s="1"/>
  <c r="S67" i="59" s="1"/>
  <c r="K108" i="59"/>
  <c r="O108" i="59" s="1"/>
  <c r="P108" i="59" s="1"/>
  <c r="S108" i="59" s="1"/>
  <c r="K26" i="59"/>
  <c r="O26" i="59" s="1"/>
  <c r="P26" i="59" s="1"/>
  <c r="S26" i="59" s="1"/>
  <c r="K92" i="59"/>
  <c r="O92" i="59" s="1"/>
  <c r="P92" i="59" s="1"/>
  <c r="S92" i="59" s="1"/>
  <c r="K110" i="59"/>
  <c r="O110" i="59" s="1"/>
  <c r="P110" i="59" s="1"/>
  <c r="S110" i="59" s="1"/>
  <c r="K55" i="59"/>
  <c r="O55" i="59" s="1"/>
  <c r="P55" i="59" s="1"/>
  <c r="S55" i="59" s="1"/>
  <c r="K124" i="59"/>
  <c r="O124" i="59" s="1"/>
  <c r="P124" i="59" s="1"/>
  <c r="S124" i="59" s="1"/>
  <c r="K38" i="59"/>
  <c r="O38" i="59" s="1"/>
  <c r="P38" i="59" s="1"/>
  <c r="S38" i="59" s="1"/>
  <c r="K33" i="59"/>
  <c r="O33" i="59" s="1"/>
  <c r="P33" i="59" s="1"/>
  <c r="S33" i="59" s="1"/>
  <c r="K78" i="59"/>
  <c r="O78" i="59" s="1"/>
  <c r="P78" i="59" s="1"/>
  <c r="S78" i="59" s="1"/>
  <c r="K90" i="59"/>
  <c r="O90" i="59" s="1"/>
  <c r="P90" i="59" s="1"/>
  <c r="S90" i="59" s="1"/>
  <c r="K121" i="59"/>
  <c r="O121" i="59" s="1"/>
  <c r="P121" i="59" s="1"/>
  <c r="S121" i="59" s="1"/>
  <c r="K100" i="59"/>
  <c r="O100" i="59" s="1"/>
  <c r="P100" i="59" s="1"/>
  <c r="S100" i="59" s="1"/>
  <c r="K84" i="59"/>
  <c r="O84" i="59" s="1"/>
  <c r="P84" i="59" s="1"/>
  <c r="S84" i="59" s="1"/>
  <c r="EA124" i="61" l="1"/>
  <c r="T90" i="59"/>
  <c r="V90" i="59"/>
  <c r="T96" i="59"/>
  <c r="V96" i="59"/>
  <c r="T27" i="59"/>
  <c r="V27" i="59"/>
  <c r="T122" i="59"/>
  <c r="V122" i="59"/>
  <c r="T108" i="59"/>
  <c r="V108" i="59"/>
  <c r="T114" i="59"/>
  <c r="V114" i="59"/>
  <c r="V79" i="59"/>
  <c r="T79" i="59"/>
  <c r="T89" i="59"/>
  <c r="V89" i="59"/>
  <c r="T116" i="59"/>
  <c r="V116" i="59"/>
  <c r="T66" i="59"/>
  <c r="V66" i="59"/>
  <c r="T42" i="59"/>
  <c r="V42" i="59"/>
  <c r="T98" i="59"/>
  <c r="V98" i="59"/>
  <c r="V123" i="59"/>
  <c r="T123" i="59"/>
  <c r="V83" i="59"/>
  <c r="T83" i="59"/>
  <c r="T100" i="59"/>
  <c r="V100" i="59"/>
  <c r="V121" i="59"/>
  <c r="T121" i="59"/>
  <c r="T92" i="59"/>
  <c r="V92" i="59"/>
  <c r="T46" i="59"/>
  <c r="V46" i="59"/>
  <c r="T54" i="59"/>
  <c r="V54" i="59"/>
  <c r="T45" i="59"/>
  <c r="V45" i="59"/>
  <c r="V63" i="59"/>
  <c r="T63" i="59"/>
  <c r="V35" i="59"/>
  <c r="T35" i="59"/>
  <c r="V59" i="59"/>
  <c r="T59" i="59"/>
  <c r="T81" i="59"/>
  <c r="V81" i="59"/>
  <c r="T85" i="59"/>
  <c r="V85" i="59"/>
  <c r="T53" i="59"/>
  <c r="V53" i="59"/>
  <c r="T76" i="59"/>
  <c r="V76" i="59"/>
  <c r="V97" i="59"/>
  <c r="T97" i="59"/>
  <c r="T30" i="59"/>
  <c r="V30" i="59"/>
  <c r="X30" i="59" s="1"/>
  <c r="V23" i="59"/>
  <c r="T23" i="59"/>
  <c r="T34" i="59"/>
  <c r="V34" i="59"/>
  <c r="T72" i="59"/>
  <c r="V72" i="59"/>
  <c r="V33" i="59"/>
  <c r="T33" i="59"/>
  <c r="V47" i="59"/>
  <c r="T47" i="59"/>
  <c r="T57" i="59"/>
  <c r="V57" i="59"/>
  <c r="T107" i="59"/>
  <c r="V107" i="59"/>
  <c r="T25" i="59"/>
  <c r="V25" i="59"/>
  <c r="T124" i="59"/>
  <c r="V124" i="59"/>
  <c r="V95" i="59"/>
  <c r="T95" i="59"/>
  <c r="V109" i="59"/>
  <c r="T109" i="59"/>
  <c r="V71" i="59"/>
  <c r="T71" i="59"/>
  <c r="T50" i="59"/>
  <c r="V50" i="59"/>
  <c r="T120" i="59"/>
  <c r="V120" i="59"/>
  <c r="T49" i="59"/>
  <c r="V49" i="59"/>
  <c r="V87" i="59"/>
  <c r="T87" i="59"/>
  <c r="V41" i="59"/>
  <c r="T41" i="59"/>
  <c r="T19" i="59"/>
  <c r="V19" i="59"/>
  <c r="V105" i="59"/>
  <c r="T105" i="59"/>
  <c r="T65" i="59"/>
  <c r="V65" i="59"/>
  <c r="T104" i="59"/>
  <c r="V104" i="59"/>
  <c r="T52" i="59"/>
  <c r="V52" i="59"/>
  <c r="T44" i="59"/>
  <c r="V44" i="59"/>
  <c r="V119" i="59"/>
  <c r="T119" i="59"/>
  <c r="T64" i="59"/>
  <c r="V64" i="59"/>
  <c r="T91" i="59"/>
  <c r="V91" i="59"/>
  <c r="T67" i="59"/>
  <c r="V67" i="59"/>
  <c r="V39" i="59"/>
  <c r="T39" i="59"/>
  <c r="V51" i="59"/>
  <c r="T51" i="59"/>
  <c r="T38" i="59"/>
  <c r="V38" i="59"/>
  <c r="V115" i="59"/>
  <c r="T115" i="59"/>
  <c r="T80" i="59"/>
  <c r="V80" i="59"/>
  <c r="V93" i="59"/>
  <c r="T93" i="59"/>
  <c r="T84" i="59"/>
  <c r="V84" i="59"/>
  <c r="V55" i="59"/>
  <c r="T55" i="59"/>
  <c r="T74" i="59"/>
  <c r="V74" i="59"/>
  <c r="T88" i="59"/>
  <c r="V88" i="59"/>
  <c r="V31" i="59"/>
  <c r="T31" i="59"/>
  <c r="T36" i="59"/>
  <c r="V36" i="59"/>
  <c r="T62" i="59"/>
  <c r="V62" i="59"/>
  <c r="T61" i="59"/>
  <c r="V61" i="59"/>
  <c r="T101" i="59"/>
  <c r="V101" i="59"/>
  <c r="T68" i="59"/>
  <c r="V68" i="59"/>
  <c r="T69" i="59"/>
  <c r="V69" i="59"/>
  <c r="T20" i="59"/>
  <c r="V20" i="59"/>
  <c r="T102" i="59"/>
  <c r="V102" i="59"/>
  <c r="T26" i="59"/>
  <c r="V26" i="59"/>
  <c r="T113" i="59"/>
  <c r="V113" i="59"/>
  <c r="V103" i="59"/>
  <c r="T103" i="59"/>
  <c r="T117" i="59"/>
  <c r="V117" i="59"/>
  <c r="T78" i="59"/>
  <c r="V78" i="59"/>
  <c r="V99" i="59"/>
  <c r="T99" i="59"/>
  <c r="T18" i="59"/>
  <c r="V18" i="59"/>
  <c r="T94" i="59"/>
  <c r="V94" i="59"/>
  <c r="T24" i="59"/>
  <c r="V24" i="59"/>
  <c r="T28" i="59"/>
  <c r="V28" i="59"/>
  <c r="T86" i="59"/>
  <c r="V86" i="59"/>
  <c r="T112" i="59"/>
  <c r="V112" i="59"/>
  <c r="T82" i="59"/>
  <c r="V82" i="59"/>
  <c r="T56" i="59"/>
  <c r="V56" i="59"/>
  <c r="X56" i="59" s="1"/>
  <c r="T110" i="59"/>
  <c r="V110" i="59"/>
  <c r="T70" i="59"/>
  <c r="V70" i="59"/>
  <c r="T106" i="59"/>
  <c r="V106" i="59"/>
  <c r="T22" i="59"/>
  <c r="V22" i="59"/>
  <c r="T73" i="59"/>
  <c r="V73" i="59"/>
  <c r="T43" i="59"/>
  <c r="V43" i="59"/>
  <c r="T40" i="59"/>
  <c r="V40" i="59"/>
  <c r="T77" i="59"/>
  <c r="V77" i="59"/>
  <c r="T60" i="59"/>
  <c r="V60" i="59"/>
  <c r="V111" i="59"/>
  <c r="T111" i="59"/>
  <c r="V75" i="59"/>
  <c r="T75" i="59"/>
  <c r="T32" i="59"/>
  <c r="V32" i="59"/>
  <c r="T118" i="59"/>
  <c r="V118" i="59"/>
  <c r="O15" i="59"/>
  <c r="P15" i="59" s="1"/>
  <c r="O8" i="59"/>
  <c r="P8" i="59" s="1"/>
  <c r="O16" i="59"/>
  <c r="P16" i="59" s="1"/>
  <c r="O11" i="59"/>
  <c r="P11" i="59" s="1"/>
  <c r="O17" i="59"/>
  <c r="P17" i="59" s="1"/>
  <c r="O7" i="59"/>
  <c r="P7" i="59" s="1"/>
  <c r="O12" i="59"/>
  <c r="P12" i="59" s="1"/>
  <c r="AD21" i="59"/>
  <c r="O21" i="59"/>
  <c r="P21" i="59" s="1"/>
  <c r="S21" i="59" s="1"/>
  <c r="AD29" i="59"/>
  <c r="O29" i="59"/>
  <c r="P29" i="59" s="1"/>
  <c r="S29" i="59" s="1"/>
  <c r="O58" i="59"/>
  <c r="P58" i="59" s="1"/>
  <c r="AD48" i="59"/>
  <c r="O48" i="59"/>
  <c r="P48" i="59" s="1"/>
  <c r="AF21" i="59"/>
  <c r="AD56" i="59"/>
  <c r="AF56" i="59"/>
  <c r="AD58" i="59"/>
  <c r="AF29" i="59"/>
  <c r="AF58" i="59"/>
  <c r="AF118" i="59"/>
  <c r="Q118" i="59"/>
  <c r="AD118" i="59"/>
  <c r="K13" i="59"/>
  <c r="K6" i="59"/>
  <c r="K14" i="59"/>
  <c r="K9" i="59"/>
  <c r="K10" i="59"/>
  <c r="AD30" i="59"/>
  <c r="AF30" i="59"/>
  <c r="K37" i="59"/>
  <c r="O37" i="59" s="1"/>
  <c r="P37" i="59" s="1"/>
  <c r="S37" i="59" s="1"/>
  <c r="AD17" i="59"/>
  <c r="AF17" i="59"/>
  <c r="AF78" i="59"/>
  <c r="AD78" i="59"/>
  <c r="AF38" i="59"/>
  <c r="AD38" i="59"/>
  <c r="AF92" i="59"/>
  <c r="AD92" i="59"/>
  <c r="AF108" i="59"/>
  <c r="AD108" i="59"/>
  <c r="AF86" i="59"/>
  <c r="AD86" i="59"/>
  <c r="AF74" i="59"/>
  <c r="AD74" i="59"/>
  <c r="AF46" i="59"/>
  <c r="AD46" i="59"/>
  <c r="AF106" i="59"/>
  <c r="AD106" i="59"/>
  <c r="AF96" i="59"/>
  <c r="AD96" i="59"/>
  <c r="AF116" i="59"/>
  <c r="AD116" i="59"/>
  <c r="AF114" i="59"/>
  <c r="AD114" i="59"/>
  <c r="AF12" i="59"/>
  <c r="AD12" i="59"/>
  <c r="AF62" i="59"/>
  <c r="AD62" i="59"/>
  <c r="AF49" i="59"/>
  <c r="AD49" i="59"/>
  <c r="AF27" i="59"/>
  <c r="AD27" i="59"/>
  <c r="AF66" i="59"/>
  <c r="AD66" i="59"/>
  <c r="AF80" i="59"/>
  <c r="AD80" i="59"/>
  <c r="AF101" i="59"/>
  <c r="AD101" i="59"/>
  <c r="AF97" i="59"/>
  <c r="AD97" i="59"/>
  <c r="AF42" i="59"/>
  <c r="AD42" i="59"/>
  <c r="AF41" i="59"/>
  <c r="AD41" i="59"/>
  <c r="AF60" i="59"/>
  <c r="AD60" i="59"/>
  <c r="AF103" i="59"/>
  <c r="AD103" i="59"/>
  <c r="AF83" i="59"/>
  <c r="AD83" i="59"/>
  <c r="AF102" i="59"/>
  <c r="AD102" i="59"/>
  <c r="AF11" i="59"/>
  <c r="AD11" i="59"/>
  <c r="AF100" i="59"/>
  <c r="AD100" i="59"/>
  <c r="AF124" i="59"/>
  <c r="AD124" i="59"/>
  <c r="AF26" i="59"/>
  <c r="AD26" i="59"/>
  <c r="AF23" i="59"/>
  <c r="AD23" i="59"/>
  <c r="AF98" i="59"/>
  <c r="AD98" i="59"/>
  <c r="AF31" i="59"/>
  <c r="AD31" i="59"/>
  <c r="AF45" i="59"/>
  <c r="AD45" i="59"/>
  <c r="AF99" i="59"/>
  <c r="AD99" i="59"/>
  <c r="AF123" i="59"/>
  <c r="AD123" i="59"/>
  <c r="AF36" i="59"/>
  <c r="AD36" i="59"/>
  <c r="AF63" i="59"/>
  <c r="AD63" i="59"/>
  <c r="AF115" i="59"/>
  <c r="AD115" i="59"/>
  <c r="AF43" i="59"/>
  <c r="AD43" i="59"/>
  <c r="AF52" i="59"/>
  <c r="AD52" i="59"/>
  <c r="AF39" i="59"/>
  <c r="AD39" i="59"/>
  <c r="EC124" i="11"/>
  <c r="K5" i="59"/>
  <c r="AF40" i="59"/>
  <c r="AD40" i="59"/>
  <c r="AF59" i="59"/>
  <c r="AD59" i="59"/>
  <c r="AF77" i="59"/>
  <c r="AD77" i="59"/>
  <c r="AF25" i="59"/>
  <c r="AD25" i="59"/>
  <c r="AF69" i="59"/>
  <c r="AD69" i="59"/>
  <c r="AF53" i="59"/>
  <c r="AD53" i="59"/>
  <c r="AF91" i="59"/>
  <c r="AD91" i="59"/>
  <c r="AF16" i="59"/>
  <c r="AD16" i="59"/>
  <c r="AF7" i="59"/>
  <c r="AD7" i="59"/>
  <c r="AF75" i="59"/>
  <c r="AD75" i="59"/>
  <c r="AF79" i="59"/>
  <c r="AD79" i="59"/>
  <c r="AF90" i="59"/>
  <c r="AD90" i="59"/>
  <c r="AF104" i="59"/>
  <c r="AD104" i="59"/>
  <c r="AF54" i="59"/>
  <c r="AD54" i="59"/>
  <c r="AF119" i="59"/>
  <c r="AD119" i="59"/>
  <c r="AF107" i="59"/>
  <c r="AD107" i="59"/>
  <c r="AF113" i="59"/>
  <c r="AD113" i="59"/>
  <c r="AF24" i="59"/>
  <c r="AD24" i="59"/>
  <c r="AF8" i="59"/>
  <c r="AD8" i="59"/>
  <c r="AF61" i="59"/>
  <c r="AD61" i="59"/>
  <c r="AF34" i="59"/>
  <c r="AD34" i="59"/>
  <c r="AF15" i="59"/>
  <c r="AD15" i="59"/>
  <c r="AF87" i="59"/>
  <c r="AD87" i="59"/>
  <c r="AF81" i="59"/>
  <c r="AD81" i="59"/>
  <c r="AF18" i="59"/>
  <c r="AD18" i="59"/>
  <c r="AF82" i="59"/>
  <c r="AD82" i="59"/>
  <c r="AF68" i="59"/>
  <c r="AD68" i="59"/>
  <c r="AF85" i="59"/>
  <c r="AD85" i="59"/>
  <c r="AF72" i="59"/>
  <c r="AD72" i="59"/>
  <c r="AF57" i="59"/>
  <c r="AD57" i="59"/>
  <c r="AF65" i="59"/>
  <c r="AD65" i="59"/>
  <c r="AF32" i="59"/>
  <c r="AD32" i="59"/>
  <c r="AF44" i="59"/>
  <c r="AD44" i="59"/>
  <c r="AF33" i="59"/>
  <c r="AD33" i="59"/>
  <c r="AF55" i="59"/>
  <c r="AD55" i="59"/>
  <c r="AF67" i="59"/>
  <c r="AD67" i="59"/>
  <c r="AF95" i="59"/>
  <c r="AD95" i="59"/>
  <c r="AF70" i="59"/>
  <c r="AD70" i="59"/>
  <c r="AF88" i="59"/>
  <c r="AD88" i="59"/>
  <c r="AF84" i="59"/>
  <c r="AD84" i="59"/>
  <c r="AF121" i="59"/>
  <c r="AD121" i="59"/>
  <c r="AF110" i="59"/>
  <c r="AD110" i="59"/>
  <c r="AF89" i="59"/>
  <c r="AD89" i="59"/>
  <c r="AF94" i="59"/>
  <c r="AD94" i="59"/>
  <c r="AF109" i="59"/>
  <c r="AD109" i="59"/>
  <c r="AF71" i="59"/>
  <c r="AD71" i="59"/>
  <c r="AF22" i="59"/>
  <c r="AD22" i="59"/>
  <c r="AF76" i="59"/>
  <c r="AD76" i="59"/>
  <c r="AF47" i="59"/>
  <c r="AD47" i="59"/>
  <c r="AF50" i="59"/>
  <c r="AD50" i="59"/>
  <c r="AF73" i="59"/>
  <c r="AD73" i="59"/>
  <c r="Q56" i="59"/>
  <c r="AF120" i="59"/>
  <c r="AD120" i="59"/>
  <c r="AF35" i="59"/>
  <c r="AD35" i="59"/>
  <c r="AF64" i="59"/>
  <c r="AD64" i="59"/>
  <c r="AF112" i="59"/>
  <c r="AD112" i="59"/>
  <c r="AF93" i="59"/>
  <c r="AD93" i="59"/>
  <c r="AF51" i="59"/>
  <c r="AD51" i="59"/>
  <c r="AF19" i="59"/>
  <c r="AD19" i="59"/>
  <c r="AF111" i="59"/>
  <c r="AD111" i="59"/>
  <c r="AF122" i="59"/>
  <c r="AD122" i="59"/>
  <c r="AF28" i="59"/>
  <c r="AD28" i="59"/>
  <c r="AF105" i="59"/>
  <c r="AD105" i="59"/>
  <c r="AF20" i="59"/>
  <c r="AD20" i="59"/>
  <c r="AF117" i="59"/>
  <c r="AD117" i="59"/>
  <c r="AK73" i="59" l="1"/>
  <c r="AM73" i="59" s="1"/>
  <c r="AK22" i="59"/>
  <c r="AM22" i="59" s="1"/>
  <c r="AK89" i="59"/>
  <c r="AM89" i="59" s="1"/>
  <c r="AK88" i="59"/>
  <c r="AM88" i="59" s="1"/>
  <c r="AK55" i="59"/>
  <c r="AM55" i="59" s="1"/>
  <c r="AK65" i="59"/>
  <c r="AM65" i="59" s="1"/>
  <c r="AP65" i="59" s="1"/>
  <c r="AK68" i="59"/>
  <c r="AM68" i="59" s="1"/>
  <c r="AK87" i="59"/>
  <c r="AK119" i="59"/>
  <c r="AM119" i="59" s="1"/>
  <c r="AK79" i="59"/>
  <c r="AM79" i="59" s="1"/>
  <c r="AK91" i="59"/>
  <c r="AM91" i="59" s="1"/>
  <c r="AK77" i="59"/>
  <c r="AM77" i="59" s="1"/>
  <c r="AK39" i="59"/>
  <c r="AM39" i="59" s="1"/>
  <c r="AP39" i="59" s="1"/>
  <c r="AK63" i="59"/>
  <c r="AM63" i="59" s="1"/>
  <c r="AP63" i="59" s="1"/>
  <c r="AK45" i="59"/>
  <c r="AM45" i="59" s="1"/>
  <c r="AK26" i="59"/>
  <c r="AM26" i="59" s="1"/>
  <c r="AK102" i="59"/>
  <c r="AK41" i="59"/>
  <c r="AM41" i="59" s="1"/>
  <c r="AK80" i="59"/>
  <c r="AM80" i="59" s="1"/>
  <c r="AP80" i="59" s="1"/>
  <c r="AK62" i="59"/>
  <c r="AM62" i="59" s="1"/>
  <c r="AK96" i="59"/>
  <c r="AM96" i="59" s="1"/>
  <c r="AK86" i="59"/>
  <c r="AM86" i="59" s="1"/>
  <c r="AK78" i="59"/>
  <c r="AK35" i="59"/>
  <c r="AM35" i="59" s="1"/>
  <c r="AK47" i="59"/>
  <c r="AM47" i="59" s="1"/>
  <c r="AK95" i="59"/>
  <c r="AM95" i="59" s="1"/>
  <c r="AK72" i="59"/>
  <c r="AM72" i="59" s="1"/>
  <c r="AK34" i="59"/>
  <c r="AM34" i="59" s="1"/>
  <c r="AK113" i="59"/>
  <c r="AM113" i="59" s="1"/>
  <c r="AK69" i="59"/>
  <c r="AM69" i="59" s="1"/>
  <c r="AK40" i="59"/>
  <c r="AM40" i="59" s="1"/>
  <c r="AK43" i="59"/>
  <c r="AM43" i="59" s="1"/>
  <c r="AK118" i="59"/>
  <c r="AM118" i="59" s="1"/>
  <c r="AK112" i="59"/>
  <c r="AM112" i="59" s="1"/>
  <c r="AK51" i="59"/>
  <c r="AM51" i="59" s="1"/>
  <c r="AK21" i="59"/>
  <c r="AM21" i="59" s="1"/>
  <c r="AK109" i="59"/>
  <c r="AM109" i="59" s="1"/>
  <c r="AK121" i="59"/>
  <c r="AM121" i="59" s="1"/>
  <c r="AK44" i="59"/>
  <c r="AM44" i="59" s="1"/>
  <c r="AK18" i="59"/>
  <c r="AM18" i="59" s="1"/>
  <c r="AK104" i="59"/>
  <c r="AM104" i="59" s="1"/>
  <c r="AK117" i="59"/>
  <c r="AM117" i="59" s="1"/>
  <c r="AK122" i="59"/>
  <c r="AM122" i="59" s="1"/>
  <c r="AK93" i="59"/>
  <c r="AM93" i="59" s="1"/>
  <c r="AK20" i="59"/>
  <c r="AM20" i="59" s="1"/>
  <c r="AK28" i="59"/>
  <c r="AM28" i="59" s="1"/>
  <c r="AK105" i="59"/>
  <c r="AM105" i="59" s="1"/>
  <c r="AK19" i="59"/>
  <c r="AM19" i="59" s="1"/>
  <c r="AK64" i="59"/>
  <c r="AM64" i="59" s="1"/>
  <c r="AK120" i="59"/>
  <c r="AM120" i="59" s="1"/>
  <c r="AK111" i="59"/>
  <c r="AM111" i="59" s="1"/>
  <c r="AK56" i="59"/>
  <c r="AM56" i="59" s="1"/>
  <c r="AK58" i="59"/>
  <c r="AM58" i="59" s="1"/>
  <c r="AK29" i="59"/>
  <c r="AM29" i="59" s="1"/>
  <c r="AK50" i="59"/>
  <c r="AM50" i="59" s="1"/>
  <c r="AK71" i="59"/>
  <c r="AM71" i="59" s="1"/>
  <c r="AK110" i="59"/>
  <c r="AK70" i="59"/>
  <c r="AM70" i="59" s="1"/>
  <c r="AK33" i="59"/>
  <c r="AM33" i="59" s="1"/>
  <c r="AK57" i="59"/>
  <c r="AM57" i="59" s="1"/>
  <c r="AK82" i="59"/>
  <c r="AM82" i="59" s="1"/>
  <c r="AK24" i="59"/>
  <c r="AM24" i="59" s="1"/>
  <c r="AK54" i="59"/>
  <c r="AM54" i="59" s="1"/>
  <c r="AK75" i="59"/>
  <c r="AM75" i="59" s="1"/>
  <c r="AK53" i="59"/>
  <c r="AM53" i="59" s="1"/>
  <c r="AK59" i="59"/>
  <c r="AM59" i="59" s="1"/>
  <c r="AK52" i="59"/>
  <c r="AM52" i="59" s="1"/>
  <c r="AK36" i="59"/>
  <c r="AM36" i="59" s="1"/>
  <c r="AK31" i="59"/>
  <c r="AM31" i="59" s="1"/>
  <c r="AK124" i="59"/>
  <c r="AM124" i="59" s="1"/>
  <c r="AK83" i="59"/>
  <c r="AM83" i="59" s="1"/>
  <c r="AK42" i="59"/>
  <c r="AM42" i="59" s="1"/>
  <c r="AK66" i="59"/>
  <c r="AM66" i="59" s="1"/>
  <c r="AK106" i="59"/>
  <c r="AM106" i="59" s="1"/>
  <c r="AP106" i="59" s="1"/>
  <c r="AK108" i="59"/>
  <c r="AM108" i="59" s="1"/>
  <c r="AK123" i="59"/>
  <c r="AM123" i="59" s="1"/>
  <c r="AK98" i="59"/>
  <c r="AM98" i="59" s="1"/>
  <c r="AK100" i="59"/>
  <c r="AM100" i="59" s="1"/>
  <c r="AK103" i="59"/>
  <c r="AM103" i="59" s="1"/>
  <c r="AK97" i="59"/>
  <c r="AM97" i="59" s="1"/>
  <c r="AK27" i="59"/>
  <c r="AK114" i="59"/>
  <c r="AM114" i="59" s="1"/>
  <c r="AK46" i="59"/>
  <c r="AM46" i="59" s="1"/>
  <c r="AK92" i="59"/>
  <c r="AM92" i="59" s="1"/>
  <c r="AK76" i="59"/>
  <c r="AM76" i="59" s="1"/>
  <c r="AK94" i="59"/>
  <c r="AM94" i="59" s="1"/>
  <c r="AK84" i="59"/>
  <c r="AM84" i="59" s="1"/>
  <c r="AK67" i="59"/>
  <c r="AM67" i="59" s="1"/>
  <c r="AK32" i="59"/>
  <c r="AM32" i="59" s="1"/>
  <c r="AK85" i="59"/>
  <c r="AM85" i="59" s="1"/>
  <c r="AP85" i="59" s="1"/>
  <c r="AK81" i="59"/>
  <c r="AM81" i="59" s="1"/>
  <c r="AK61" i="59"/>
  <c r="AM61" i="59" s="1"/>
  <c r="AK107" i="59"/>
  <c r="AM107" i="59" s="1"/>
  <c r="AK90" i="59"/>
  <c r="AM90" i="59" s="1"/>
  <c r="AK25" i="59"/>
  <c r="AM25" i="59" s="1"/>
  <c r="AK115" i="59"/>
  <c r="AK99" i="59"/>
  <c r="AM99" i="59" s="1"/>
  <c r="AK23" i="59"/>
  <c r="AM23" i="59" s="1"/>
  <c r="AK60" i="59"/>
  <c r="AM60" i="59" s="1"/>
  <c r="AK101" i="59"/>
  <c r="AM101" i="59" s="1"/>
  <c r="AK49" i="59"/>
  <c r="AM49" i="59" s="1"/>
  <c r="AK116" i="59"/>
  <c r="AM116" i="59" s="1"/>
  <c r="AK74" i="59"/>
  <c r="AM74" i="59" s="1"/>
  <c r="AK38" i="59"/>
  <c r="AM38" i="59" s="1"/>
  <c r="AK30" i="59"/>
  <c r="AM30" i="59" s="1"/>
  <c r="AH48" i="59"/>
  <c r="AK48" i="59"/>
  <c r="AM48" i="59" s="1"/>
  <c r="R123" i="59"/>
  <c r="R119" i="59"/>
  <c r="R115" i="59"/>
  <c r="R111" i="59"/>
  <c r="R107" i="59"/>
  <c r="R103" i="59"/>
  <c r="R99" i="59"/>
  <c r="R95" i="59"/>
  <c r="R91" i="59"/>
  <c r="R87" i="59"/>
  <c r="R83" i="59"/>
  <c r="R79" i="59"/>
  <c r="R75" i="59"/>
  <c r="R71" i="59"/>
  <c r="R67" i="59"/>
  <c r="R63" i="59"/>
  <c r="R59" i="59"/>
  <c r="R55" i="59"/>
  <c r="R51" i="59"/>
  <c r="R47" i="59"/>
  <c r="R43" i="59"/>
  <c r="R39" i="59"/>
  <c r="R35" i="59"/>
  <c r="R31" i="59"/>
  <c r="R27" i="59"/>
  <c r="R122" i="59"/>
  <c r="R118" i="59"/>
  <c r="R114" i="59"/>
  <c r="R110" i="59"/>
  <c r="R106" i="59"/>
  <c r="R102" i="59"/>
  <c r="R98" i="59"/>
  <c r="R94" i="59"/>
  <c r="R90" i="59"/>
  <c r="R86" i="59"/>
  <c r="R82" i="59"/>
  <c r="R78" i="59"/>
  <c r="R74" i="59"/>
  <c r="R70" i="59"/>
  <c r="R66" i="59"/>
  <c r="R62" i="59"/>
  <c r="R58" i="59"/>
  <c r="R54" i="59"/>
  <c r="R50" i="59"/>
  <c r="R46" i="59"/>
  <c r="R42" i="59"/>
  <c r="R38" i="59"/>
  <c r="R34" i="59"/>
  <c r="R30" i="59"/>
  <c r="R124" i="59"/>
  <c r="R120" i="59"/>
  <c r="R116" i="59"/>
  <c r="R112" i="59"/>
  <c r="R108" i="59"/>
  <c r="R104" i="59"/>
  <c r="R100" i="59"/>
  <c r="R96" i="59"/>
  <c r="R92" i="59"/>
  <c r="R88" i="59"/>
  <c r="R84" i="59"/>
  <c r="R80" i="59"/>
  <c r="R76" i="59"/>
  <c r="R72" i="59"/>
  <c r="R68" i="59"/>
  <c r="R64" i="59"/>
  <c r="R60" i="59"/>
  <c r="R56" i="59"/>
  <c r="R52" i="59"/>
  <c r="R48" i="59"/>
  <c r="R44" i="59"/>
  <c r="R40" i="59"/>
  <c r="R36" i="59"/>
  <c r="R32" i="59"/>
  <c r="R28" i="59"/>
  <c r="R24" i="59"/>
  <c r="R121" i="59"/>
  <c r="R105" i="59"/>
  <c r="R89" i="59"/>
  <c r="R73" i="59"/>
  <c r="R57" i="59"/>
  <c r="R41" i="59"/>
  <c r="R26" i="59"/>
  <c r="R17" i="59"/>
  <c r="S17" i="59" s="1"/>
  <c r="R9" i="59"/>
  <c r="R16" i="59"/>
  <c r="S16" i="59" s="1"/>
  <c r="R97" i="59"/>
  <c r="R49" i="59"/>
  <c r="R19" i="59"/>
  <c r="R7" i="59"/>
  <c r="S7" i="59" s="1"/>
  <c r="R117" i="59"/>
  <c r="R101" i="59"/>
  <c r="R85" i="59"/>
  <c r="R69" i="59"/>
  <c r="R53" i="59"/>
  <c r="R37" i="59"/>
  <c r="R25" i="59"/>
  <c r="R20" i="59"/>
  <c r="R8" i="59"/>
  <c r="S8" i="59" s="1"/>
  <c r="R113" i="59"/>
  <c r="R65" i="59"/>
  <c r="R23" i="59"/>
  <c r="R11" i="59"/>
  <c r="S11" i="59" s="1"/>
  <c r="R109" i="59"/>
  <c r="R93" i="59"/>
  <c r="R77" i="59"/>
  <c r="R61" i="59"/>
  <c r="R45" i="59"/>
  <c r="R29" i="59"/>
  <c r="R22" i="59"/>
  <c r="R18" i="59"/>
  <c r="R14" i="59"/>
  <c r="R10" i="59"/>
  <c r="R6" i="59"/>
  <c r="R21" i="59"/>
  <c r="R13" i="59"/>
  <c r="R5" i="59"/>
  <c r="R12" i="59"/>
  <c r="S12" i="59" s="1"/>
  <c r="R81" i="59"/>
  <c r="R33" i="59"/>
  <c r="R15" i="59"/>
  <c r="T29" i="59"/>
  <c r="W29" i="59" s="1"/>
  <c r="AA29" i="59" s="1"/>
  <c r="V29" i="59"/>
  <c r="X29" i="59" s="1"/>
  <c r="T21" i="59"/>
  <c r="W21" i="59" s="1"/>
  <c r="AA21" i="59" s="1"/>
  <c r="V21" i="59"/>
  <c r="X21" i="59" s="1"/>
  <c r="S58" i="59"/>
  <c r="T37" i="59"/>
  <c r="V37" i="59"/>
  <c r="Q48" i="59"/>
  <c r="S48" i="59"/>
  <c r="S15" i="59"/>
  <c r="Q12" i="59"/>
  <c r="Q7" i="59"/>
  <c r="Q16" i="59"/>
  <c r="Q17" i="59"/>
  <c r="Q11" i="59"/>
  <c r="Q8" i="59"/>
  <c r="Q15" i="59"/>
  <c r="O5" i="59"/>
  <c r="P5" i="59" s="1"/>
  <c r="O10" i="59"/>
  <c r="P10" i="59" s="1"/>
  <c r="Q21" i="59"/>
  <c r="AH21" i="59"/>
  <c r="AF6" i="59"/>
  <c r="O6" i="59"/>
  <c r="P6" i="59" s="1"/>
  <c r="AD13" i="59"/>
  <c r="O13" i="59"/>
  <c r="P13" i="59" s="1"/>
  <c r="AF14" i="59"/>
  <c r="O14" i="59"/>
  <c r="P14" i="59" s="1"/>
  <c r="Q58" i="59"/>
  <c r="AD9" i="59"/>
  <c r="O9" i="59"/>
  <c r="P9" i="59" s="1"/>
  <c r="W118" i="59"/>
  <c r="AA118" i="59" s="1"/>
  <c r="AH56" i="59"/>
  <c r="AH58" i="59"/>
  <c r="AD10" i="59"/>
  <c r="AF13" i="59"/>
  <c r="AH29" i="59"/>
  <c r="X118" i="59"/>
  <c r="AD14" i="59"/>
  <c r="AD6" i="59"/>
  <c r="Q29" i="59"/>
  <c r="AH118" i="59"/>
  <c r="AF9" i="59"/>
  <c r="AF10" i="59"/>
  <c r="AH30" i="59"/>
  <c r="Q30" i="59"/>
  <c r="W30" i="59"/>
  <c r="AA30" i="59" s="1"/>
  <c r="AB30" i="59" s="1"/>
  <c r="E33" i="12" s="1"/>
  <c r="AD37" i="59"/>
  <c r="AF37" i="59"/>
  <c r="AH17" i="59"/>
  <c r="AJ17" i="59" s="1"/>
  <c r="AH101" i="59"/>
  <c r="AH11" i="59"/>
  <c r="AI11" i="59" s="1"/>
  <c r="AK11" i="59" s="1"/>
  <c r="AM11" i="59" s="1"/>
  <c r="AH47" i="59"/>
  <c r="AH90" i="59"/>
  <c r="AH111" i="59"/>
  <c r="AH8" i="59"/>
  <c r="AI8" i="59" s="1"/>
  <c r="AH64" i="59"/>
  <c r="AH119" i="59"/>
  <c r="AH116" i="59"/>
  <c r="AH100" i="59"/>
  <c r="AH95" i="59"/>
  <c r="AH96" i="59"/>
  <c r="AH81" i="59"/>
  <c r="AH7" i="59"/>
  <c r="AH35" i="59"/>
  <c r="AH110" i="59"/>
  <c r="AH67" i="59"/>
  <c r="AH104" i="59"/>
  <c r="AH102" i="59"/>
  <c r="AH94" i="59"/>
  <c r="AH121" i="59"/>
  <c r="AH24" i="59"/>
  <c r="AH79" i="59"/>
  <c r="AH53" i="59"/>
  <c r="AH97" i="59"/>
  <c r="AH66" i="59"/>
  <c r="AH20" i="59"/>
  <c r="AH55" i="59"/>
  <c r="AH72" i="59"/>
  <c r="AH59" i="59"/>
  <c r="AH43" i="59"/>
  <c r="AH26" i="59"/>
  <c r="AH78" i="59"/>
  <c r="AH49" i="59"/>
  <c r="AH120" i="59"/>
  <c r="AH33" i="59"/>
  <c r="AH16" i="59"/>
  <c r="AJ16" i="59" s="1"/>
  <c r="AH52" i="59"/>
  <c r="AH124" i="59"/>
  <c r="AH83" i="59"/>
  <c r="AH12" i="59"/>
  <c r="AI12" i="59" s="1"/>
  <c r="AK12" i="59" s="1"/>
  <c r="AM12" i="59" s="1"/>
  <c r="Q64" i="59"/>
  <c r="X64" i="59"/>
  <c r="Q117" i="59"/>
  <c r="X117" i="59"/>
  <c r="AH122" i="59"/>
  <c r="X105" i="59"/>
  <c r="Q105" i="59"/>
  <c r="AH28" i="59"/>
  <c r="AH112" i="59"/>
  <c r="W56" i="59"/>
  <c r="AA56" i="59" s="1"/>
  <c r="AB56" i="59" s="1"/>
  <c r="E59" i="12" s="1"/>
  <c r="AH117" i="59"/>
  <c r="Q20" i="59"/>
  <c r="X20" i="59"/>
  <c r="AH105" i="59"/>
  <c r="Q28" i="59"/>
  <c r="X28" i="59"/>
  <c r="AH19" i="59"/>
  <c r="Q51" i="59"/>
  <c r="X51" i="59"/>
  <c r="AH51" i="59"/>
  <c r="X109" i="59"/>
  <c r="Q109" i="59"/>
  <c r="AH109" i="59"/>
  <c r="AH89" i="59"/>
  <c r="X121" i="59"/>
  <c r="Q121" i="59"/>
  <c r="AH88" i="59"/>
  <c r="AH70" i="59"/>
  <c r="X55" i="59"/>
  <c r="Q55" i="59"/>
  <c r="Q44" i="59"/>
  <c r="X44" i="59"/>
  <c r="AH44" i="59"/>
  <c r="X65" i="59"/>
  <c r="Q65" i="59"/>
  <c r="AH57" i="59"/>
  <c r="X72" i="59"/>
  <c r="Q72" i="59"/>
  <c r="AH68" i="59"/>
  <c r="AH82" i="59"/>
  <c r="Q18" i="59"/>
  <c r="X18" i="59"/>
  <c r="AH18" i="59"/>
  <c r="Q87" i="59"/>
  <c r="X87" i="59"/>
  <c r="AH34" i="59"/>
  <c r="X107" i="59"/>
  <c r="Q107" i="59"/>
  <c r="AH107" i="59"/>
  <c r="Q54" i="59"/>
  <c r="X54" i="59"/>
  <c r="AH54" i="59"/>
  <c r="AH75" i="59"/>
  <c r="X91" i="59"/>
  <c r="Q91" i="59"/>
  <c r="Q69" i="59"/>
  <c r="X69" i="59"/>
  <c r="AH69" i="59"/>
  <c r="AH25" i="59"/>
  <c r="X40" i="59"/>
  <c r="Q40" i="59"/>
  <c r="AH40" i="59"/>
  <c r="ED20" i="11"/>
  <c r="X115" i="59"/>
  <c r="Q115" i="59"/>
  <c r="AH63" i="59"/>
  <c r="AH36" i="59"/>
  <c r="Q99" i="59"/>
  <c r="X99" i="59"/>
  <c r="AH99" i="59"/>
  <c r="Q31" i="59"/>
  <c r="X31" i="59"/>
  <c r="AH23" i="59"/>
  <c r="Q124" i="59"/>
  <c r="X124" i="59"/>
  <c r="Q103" i="59"/>
  <c r="X103" i="59"/>
  <c r="Q41" i="59"/>
  <c r="X41" i="59"/>
  <c r="Q27" i="59"/>
  <c r="X27" i="59"/>
  <c r="X62" i="59"/>
  <c r="Q62" i="59"/>
  <c r="AH106" i="59"/>
  <c r="AH108" i="59"/>
  <c r="X38" i="59"/>
  <c r="Q38" i="59"/>
  <c r="AH38" i="59"/>
  <c r="ED117" i="11"/>
  <c r="AH50" i="59"/>
  <c r="X47" i="59"/>
  <c r="Q47" i="59"/>
  <c r="AH76" i="59"/>
  <c r="X71" i="59"/>
  <c r="Q71" i="59"/>
  <c r="X94" i="59"/>
  <c r="Q94" i="59"/>
  <c r="X89" i="59"/>
  <c r="Q89" i="59"/>
  <c r="X110" i="59"/>
  <c r="Q110" i="59"/>
  <c r="X84" i="59"/>
  <c r="Q84" i="59"/>
  <c r="Q67" i="59"/>
  <c r="X67" i="59"/>
  <c r="Q33" i="59"/>
  <c r="X33" i="59"/>
  <c r="X68" i="59"/>
  <c r="Q68" i="59"/>
  <c r="Q34" i="59"/>
  <c r="X34" i="59"/>
  <c r="AH61" i="59"/>
  <c r="Q113" i="59"/>
  <c r="X113" i="59"/>
  <c r="ED57" i="11"/>
  <c r="X90" i="59"/>
  <c r="Q90" i="59"/>
  <c r="Q79" i="59"/>
  <c r="X79" i="59"/>
  <c r="X77" i="59"/>
  <c r="Q77" i="59"/>
  <c r="AF5" i="59"/>
  <c r="AD5" i="59"/>
  <c r="X39" i="59"/>
  <c r="Q39" i="59"/>
  <c r="X43" i="59"/>
  <c r="Q43" i="59"/>
  <c r="X123" i="59"/>
  <c r="Q123" i="59"/>
  <c r="AH98" i="59"/>
  <c r="X100" i="59"/>
  <c r="Q100" i="59"/>
  <c r="X83" i="59"/>
  <c r="Q83" i="59"/>
  <c r="AH60" i="59"/>
  <c r="X97" i="59"/>
  <c r="Q97" i="59"/>
  <c r="X101" i="59"/>
  <c r="Q101" i="59"/>
  <c r="Q66" i="59"/>
  <c r="X66" i="59"/>
  <c r="AH114" i="59"/>
  <c r="Q116" i="59"/>
  <c r="X116" i="59"/>
  <c r="Q106" i="59"/>
  <c r="X106" i="59"/>
  <c r="X74" i="59"/>
  <c r="Q74" i="59"/>
  <c r="X108" i="59"/>
  <c r="Q108" i="59"/>
  <c r="AH93" i="59"/>
  <c r="X93" i="59"/>
  <c r="Q93" i="59"/>
  <c r="X35" i="59"/>
  <c r="Q35" i="59"/>
  <c r="Q50" i="59"/>
  <c r="X50" i="59"/>
  <c r="Q76" i="59"/>
  <c r="X76" i="59"/>
  <c r="AH22" i="59"/>
  <c r="AH71" i="59"/>
  <c r="AH84" i="59"/>
  <c r="X70" i="59"/>
  <c r="Q70" i="59"/>
  <c r="AH32" i="59"/>
  <c r="X57" i="59"/>
  <c r="Q57" i="59"/>
  <c r="AH85" i="59"/>
  <c r="Q81" i="59"/>
  <c r="X81" i="59"/>
  <c r="AH15" i="59"/>
  <c r="AI15" i="59" s="1"/>
  <c r="AK15" i="59" s="1"/>
  <c r="AM15" i="59" s="1"/>
  <c r="Q61" i="59"/>
  <c r="X61" i="59"/>
  <c r="Q24" i="59"/>
  <c r="X24" i="59"/>
  <c r="AH113" i="59"/>
  <c r="X119" i="59"/>
  <c r="Q119" i="59"/>
  <c r="Q75" i="59"/>
  <c r="X75" i="59"/>
  <c r="Q53" i="59"/>
  <c r="X53" i="59"/>
  <c r="X25" i="59"/>
  <c r="Q25" i="59"/>
  <c r="AH77" i="59"/>
  <c r="X52" i="59"/>
  <c r="Q52" i="59"/>
  <c r="AH115" i="59"/>
  <c r="AH123" i="59"/>
  <c r="AH45" i="59"/>
  <c r="AH31" i="59"/>
  <c r="X26" i="59"/>
  <c r="Q26" i="59"/>
  <c r="X60" i="59"/>
  <c r="Q60" i="59"/>
  <c r="AH42" i="59"/>
  <c r="Q80" i="59"/>
  <c r="X80" i="59"/>
  <c r="AH27" i="59"/>
  <c r="Q49" i="59"/>
  <c r="X49" i="59"/>
  <c r="AH62" i="59"/>
  <c r="Q114" i="59"/>
  <c r="X114" i="59"/>
  <c r="ED55" i="11"/>
  <c r="Q96" i="59"/>
  <c r="X96" i="59"/>
  <c r="Q46" i="59"/>
  <c r="X46" i="59"/>
  <c r="AH46" i="59"/>
  <c r="AH92" i="59"/>
  <c r="X78" i="59"/>
  <c r="Q78" i="59"/>
  <c r="X111" i="59"/>
  <c r="Q111" i="59"/>
  <c r="X120" i="59"/>
  <c r="Q120" i="59"/>
  <c r="Q19" i="59"/>
  <c r="X19" i="59"/>
  <c r="X122" i="59"/>
  <c r="Q122" i="59"/>
  <c r="Q112" i="59"/>
  <c r="X112" i="59"/>
  <c r="X73" i="59"/>
  <c r="Q73" i="59"/>
  <c r="AH73" i="59"/>
  <c r="X22" i="59"/>
  <c r="Q22" i="59"/>
  <c r="X88" i="59"/>
  <c r="Q88" i="59"/>
  <c r="Q95" i="59"/>
  <c r="X95" i="59"/>
  <c r="Q32" i="59"/>
  <c r="X32" i="59"/>
  <c r="AH65" i="59"/>
  <c r="Q85" i="59"/>
  <c r="X85" i="59"/>
  <c r="X82" i="59"/>
  <c r="Q82" i="59"/>
  <c r="AH87" i="59"/>
  <c r="X104" i="59"/>
  <c r="Q104" i="59"/>
  <c r="AH91" i="59"/>
  <c r="X59" i="59"/>
  <c r="Q59" i="59"/>
  <c r="AH39" i="59"/>
  <c r="Q63" i="59"/>
  <c r="X63" i="59"/>
  <c r="Q36" i="59"/>
  <c r="X36" i="59"/>
  <c r="Q45" i="59"/>
  <c r="X45" i="59"/>
  <c r="Q98" i="59"/>
  <c r="X98" i="59"/>
  <c r="X23" i="59"/>
  <c r="Q23" i="59"/>
  <c r="X102" i="59"/>
  <c r="Q102" i="59"/>
  <c r="AH103" i="59"/>
  <c r="AH41" i="59"/>
  <c r="Q42" i="59"/>
  <c r="X42" i="59"/>
  <c r="AH80" i="59"/>
  <c r="AH74" i="59"/>
  <c r="X86" i="59"/>
  <c r="Q86" i="59"/>
  <c r="AH86" i="59"/>
  <c r="Q92" i="59"/>
  <c r="X92" i="59"/>
  <c r="AJ7" i="59" l="1"/>
  <c r="AI7" i="59"/>
  <c r="AL7" i="59" s="1"/>
  <c r="BD7" i="59" s="1"/>
  <c r="AQ63" i="59"/>
  <c r="AT63" i="59" s="1"/>
  <c r="AQ65" i="59"/>
  <c r="AT65" i="59" s="1"/>
  <c r="AQ80" i="59"/>
  <c r="AT80" i="59" s="1"/>
  <c r="AQ85" i="59"/>
  <c r="AT85" i="59" s="1"/>
  <c r="AQ106" i="59"/>
  <c r="AT106" i="59" s="1"/>
  <c r="AQ39" i="59"/>
  <c r="AT39" i="59" s="1"/>
  <c r="AS63" i="59"/>
  <c r="AV63" i="59" s="1"/>
  <c r="AS80" i="59"/>
  <c r="AV80" i="59" s="1"/>
  <c r="AS39" i="59"/>
  <c r="AV39" i="59" s="1"/>
  <c r="AS85" i="59"/>
  <c r="AV85" i="59" s="1"/>
  <c r="AS106" i="59"/>
  <c r="AV106" i="59" s="1"/>
  <c r="AS65" i="59"/>
  <c r="AV65" i="59" s="1"/>
  <c r="AP104" i="59"/>
  <c r="AM115" i="59"/>
  <c r="AP115" i="59" s="1"/>
  <c r="AM27" i="59"/>
  <c r="AP27" i="59" s="1"/>
  <c r="AP95" i="59"/>
  <c r="AM102" i="59"/>
  <c r="AP102" i="59" s="1"/>
  <c r="AP34" i="59"/>
  <c r="AP28" i="59"/>
  <c r="AM110" i="59"/>
  <c r="AN110" i="59" s="1"/>
  <c r="AP111" i="59"/>
  <c r="AP51" i="59"/>
  <c r="AM78" i="59"/>
  <c r="AP78" i="59" s="1"/>
  <c r="AM87" i="59"/>
  <c r="AP87" i="59" s="1"/>
  <c r="AP107" i="59"/>
  <c r="AP76" i="59"/>
  <c r="AP99" i="59"/>
  <c r="AP38" i="59"/>
  <c r="AP35" i="59"/>
  <c r="AP67" i="59"/>
  <c r="AP116" i="59"/>
  <c r="AP84" i="59"/>
  <c r="AP50" i="59"/>
  <c r="AP105" i="59"/>
  <c r="AP89" i="59"/>
  <c r="AP36" i="59"/>
  <c r="AP57" i="59"/>
  <c r="AP124" i="59"/>
  <c r="AP90" i="59"/>
  <c r="AP64" i="59"/>
  <c r="AP81" i="59"/>
  <c r="AP46" i="59"/>
  <c r="AP52" i="59"/>
  <c r="AP68" i="59"/>
  <c r="AP26" i="59"/>
  <c r="AP73" i="59"/>
  <c r="AP53" i="59"/>
  <c r="AP77" i="59"/>
  <c r="AP94" i="59"/>
  <c r="AP62" i="59"/>
  <c r="AP61" i="59"/>
  <c r="AP101" i="59"/>
  <c r="AK16" i="59"/>
  <c r="AK17" i="59"/>
  <c r="AK37" i="59"/>
  <c r="AM37" i="59" s="1"/>
  <c r="AP37" i="59" s="1"/>
  <c r="AK7" i="59"/>
  <c r="AM7" i="59" s="1"/>
  <c r="AL11" i="59"/>
  <c r="BD11" i="59" s="1"/>
  <c r="AL8" i="59"/>
  <c r="BD8" i="59" s="1"/>
  <c r="AJ8" i="59"/>
  <c r="AL12" i="59"/>
  <c r="BD12" i="59" s="1"/>
  <c r="AL15" i="59"/>
  <c r="BD15" i="59" s="1"/>
  <c r="AH5" i="59"/>
  <c r="AO5" i="59"/>
  <c r="AO124" i="59"/>
  <c r="AO116" i="59"/>
  <c r="AO108" i="59"/>
  <c r="AO100" i="59"/>
  <c r="AO92" i="59"/>
  <c r="AO84" i="59"/>
  <c r="AO76" i="59"/>
  <c r="AO68" i="59"/>
  <c r="AO60" i="59"/>
  <c r="AO52" i="59"/>
  <c r="AO44" i="59"/>
  <c r="AO36" i="59"/>
  <c r="AO28" i="59"/>
  <c r="AO20" i="59"/>
  <c r="AO12" i="59"/>
  <c r="AO104" i="59"/>
  <c r="AO48" i="59"/>
  <c r="AO119" i="59"/>
  <c r="AO63" i="59"/>
  <c r="AO15" i="59"/>
  <c r="AO123" i="59"/>
  <c r="AO115" i="59"/>
  <c r="AO107" i="59"/>
  <c r="AO99" i="59"/>
  <c r="AO91" i="59"/>
  <c r="AO83" i="59"/>
  <c r="AO75" i="59"/>
  <c r="AO67" i="59"/>
  <c r="AO59" i="59"/>
  <c r="AO51" i="59"/>
  <c r="AO43" i="59"/>
  <c r="AO35" i="59"/>
  <c r="AO27" i="59"/>
  <c r="AO19" i="59"/>
  <c r="AO11" i="59"/>
  <c r="AO66" i="59"/>
  <c r="AO50" i="59"/>
  <c r="AO42" i="59"/>
  <c r="AO26" i="59"/>
  <c r="AO18" i="59"/>
  <c r="AO121" i="59"/>
  <c r="AO113" i="59"/>
  <c r="AO97" i="59"/>
  <c r="AO89" i="59"/>
  <c r="AO73" i="59"/>
  <c r="AO65" i="59"/>
  <c r="AO49" i="59"/>
  <c r="AO41" i="59"/>
  <c r="AO25" i="59"/>
  <c r="AO120" i="59"/>
  <c r="AO96" i="59"/>
  <c r="AO72" i="59"/>
  <c r="AO56" i="59"/>
  <c r="AO24" i="59"/>
  <c r="AO8" i="59"/>
  <c r="AO95" i="59"/>
  <c r="AO79" i="59"/>
  <c r="AO47" i="59"/>
  <c r="AO31" i="59"/>
  <c r="AO122" i="59"/>
  <c r="AO114" i="59"/>
  <c r="AO106" i="59"/>
  <c r="AO98" i="59"/>
  <c r="AO90" i="59"/>
  <c r="AO82" i="59"/>
  <c r="AO74" i="59"/>
  <c r="AO58" i="59"/>
  <c r="AO34" i="59"/>
  <c r="AO10" i="59"/>
  <c r="AO105" i="59"/>
  <c r="AO81" i="59"/>
  <c r="AO57" i="59"/>
  <c r="AO33" i="59"/>
  <c r="AO9" i="59"/>
  <c r="AO88" i="59"/>
  <c r="AO40" i="59"/>
  <c r="AO111" i="59"/>
  <c r="AO71" i="59"/>
  <c r="AO23" i="59"/>
  <c r="AO118" i="59"/>
  <c r="AO110" i="59"/>
  <c r="AO102" i="59"/>
  <c r="AO94" i="59"/>
  <c r="AO86" i="59"/>
  <c r="AO78" i="59"/>
  <c r="AO70" i="59"/>
  <c r="AO62" i="59"/>
  <c r="AO54" i="59"/>
  <c r="AO46" i="59"/>
  <c r="AO38" i="59"/>
  <c r="AO30" i="59"/>
  <c r="AO22" i="59"/>
  <c r="AO14" i="59"/>
  <c r="AO6" i="59"/>
  <c r="AO117" i="59"/>
  <c r="AO109" i="59"/>
  <c r="AO101" i="59"/>
  <c r="AO93" i="59"/>
  <c r="AO85" i="59"/>
  <c r="AO77" i="59"/>
  <c r="AO69" i="59"/>
  <c r="AO61" i="59"/>
  <c r="AO53" i="59"/>
  <c r="AO45" i="59"/>
  <c r="AO37" i="59"/>
  <c r="AO29" i="59"/>
  <c r="AO21" i="59"/>
  <c r="AO13" i="59"/>
  <c r="AO17" i="59"/>
  <c r="AO112" i="59"/>
  <c r="AO80" i="59"/>
  <c r="AO64" i="59"/>
  <c r="AO32" i="59"/>
  <c r="AO16" i="59"/>
  <c r="AO103" i="59"/>
  <c r="AO87" i="59"/>
  <c r="AO55" i="59"/>
  <c r="AO39" i="59"/>
  <c r="AO7" i="59"/>
  <c r="S6" i="59"/>
  <c r="T12" i="59"/>
  <c r="S14" i="59"/>
  <c r="T11" i="59"/>
  <c r="W11" i="59" s="1"/>
  <c r="AA11" i="59" s="1"/>
  <c r="T7" i="59"/>
  <c r="W7" i="59" s="1"/>
  <c r="AA7" i="59" s="1"/>
  <c r="T8" i="59"/>
  <c r="W8" i="59" s="1"/>
  <c r="AA8" i="59" s="1"/>
  <c r="T16" i="59"/>
  <c r="W16" i="59" s="1"/>
  <c r="AA16" i="59" s="1"/>
  <c r="T17" i="59"/>
  <c r="W17" i="59" s="1"/>
  <c r="S13" i="59"/>
  <c r="S9" i="59"/>
  <c r="T48" i="59"/>
  <c r="W48" i="59" s="1"/>
  <c r="AA48" i="59" s="1"/>
  <c r="V48" i="59"/>
  <c r="X48" i="59" s="1"/>
  <c r="S10" i="59"/>
  <c r="T15" i="59"/>
  <c r="W15" i="59" s="1"/>
  <c r="AA15" i="59" s="1"/>
  <c r="T58" i="59"/>
  <c r="W58" i="59" s="1"/>
  <c r="AA58" i="59" s="1"/>
  <c r="V58" i="59"/>
  <c r="X58" i="59" s="1"/>
  <c r="AB118" i="59"/>
  <c r="E121" i="12" s="1"/>
  <c r="AB21" i="59"/>
  <c r="E24" i="12" s="1"/>
  <c r="AB29" i="59"/>
  <c r="E32" i="12" s="1"/>
  <c r="AN59" i="59"/>
  <c r="AP59" i="59"/>
  <c r="AP49" i="59"/>
  <c r="AN21" i="59"/>
  <c r="AP21" i="59"/>
  <c r="AP42" i="59"/>
  <c r="AP74" i="59"/>
  <c r="AP93" i="59"/>
  <c r="AP29" i="59"/>
  <c r="AN96" i="59"/>
  <c r="AP96" i="59"/>
  <c r="AP108" i="59"/>
  <c r="AP31" i="59"/>
  <c r="AP55" i="59"/>
  <c r="AP123" i="59"/>
  <c r="AP54" i="59"/>
  <c r="AN30" i="59"/>
  <c r="AP30" i="59"/>
  <c r="AP56" i="59"/>
  <c r="AP122" i="59"/>
  <c r="AP22" i="59"/>
  <c r="AN114" i="59"/>
  <c r="AP114" i="59"/>
  <c r="AN45" i="59"/>
  <c r="AP45" i="59"/>
  <c r="AN88" i="59"/>
  <c r="AP88" i="59"/>
  <c r="AP113" i="59"/>
  <c r="AP48" i="59"/>
  <c r="AP92" i="59"/>
  <c r="AP32" i="59"/>
  <c r="AP86" i="59"/>
  <c r="AN82" i="59"/>
  <c r="AP82" i="59"/>
  <c r="AP119" i="59"/>
  <c r="AP103" i="59"/>
  <c r="AN118" i="59"/>
  <c r="AP118" i="59"/>
  <c r="AN18" i="59"/>
  <c r="AP18" i="59"/>
  <c r="AP117" i="59"/>
  <c r="AP91" i="59"/>
  <c r="AP41" i="59"/>
  <c r="AP98" i="59"/>
  <c r="AP120" i="59"/>
  <c r="AN70" i="59"/>
  <c r="AP70" i="59"/>
  <c r="AN72" i="59"/>
  <c r="AP72" i="59"/>
  <c r="AP25" i="59"/>
  <c r="AN60" i="59"/>
  <c r="AP60" i="59"/>
  <c r="AP47" i="59"/>
  <c r="AP43" i="59"/>
  <c r="AP71" i="59"/>
  <c r="AP58" i="59"/>
  <c r="AP75" i="59"/>
  <c r="AP40" i="59"/>
  <c r="AP97" i="59"/>
  <c r="AP112" i="59"/>
  <c r="AP121" i="59"/>
  <c r="AP33" i="59"/>
  <c r="AP83" i="59"/>
  <c r="AP66" i="59"/>
  <c r="AP109" i="59"/>
  <c r="AN69" i="59"/>
  <c r="AP69" i="59"/>
  <c r="AP19" i="59"/>
  <c r="AN23" i="59"/>
  <c r="AP23" i="59"/>
  <c r="AP100" i="59"/>
  <c r="AP24" i="59"/>
  <c r="AP20" i="59"/>
  <c r="AP44" i="59"/>
  <c r="AP79" i="59"/>
  <c r="AN12" i="59"/>
  <c r="AN15" i="59"/>
  <c r="Q14" i="59"/>
  <c r="Q13" i="59"/>
  <c r="Q5" i="59"/>
  <c r="S5" i="59"/>
  <c r="Q10" i="59"/>
  <c r="Q9" i="59"/>
  <c r="Q6" i="59"/>
  <c r="AH14" i="59"/>
  <c r="AJ14" i="59" s="1"/>
  <c r="AN29" i="59"/>
  <c r="AN48" i="59"/>
  <c r="AH6" i="59"/>
  <c r="AH13" i="59"/>
  <c r="AJ13" i="59" s="1"/>
  <c r="AH9" i="59"/>
  <c r="AJ9" i="59" s="1"/>
  <c r="AN56" i="59"/>
  <c r="AH10" i="59"/>
  <c r="AJ10" i="59" s="1"/>
  <c r="AN58" i="59"/>
  <c r="AN119" i="59"/>
  <c r="AN40" i="59"/>
  <c r="AN107" i="59"/>
  <c r="AN25" i="59"/>
  <c r="AN76" i="59"/>
  <c r="AN49" i="59"/>
  <c r="W37" i="59"/>
  <c r="AA37" i="59" s="1"/>
  <c r="X37" i="59"/>
  <c r="Q37" i="59"/>
  <c r="AH37" i="59"/>
  <c r="AN111" i="59"/>
  <c r="AN61" i="59"/>
  <c r="AN55" i="59"/>
  <c r="AN79" i="59"/>
  <c r="AN71" i="59"/>
  <c r="AN97" i="59"/>
  <c r="AN36" i="59"/>
  <c r="AN75" i="59"/>
  <c r="AN116" i="59"/>
  <c r="AN66" i="59"/>
  <c r="AN73" i="59"/>
  <c r="AN121" i="59"/>
  <c r="AN77" i="59"/>
  <c r="AN43" i="59"/>
  <c r="AN63" i="59"/>
  <c r="AN74" i="59"/>
  <c r="AN44" i="59"/>
  <c r="AN33" i="59"/>
  <c r="AN38" i="59"/>
  <c r="AN47" i="59"/>
  <c r="AN51" i="59"/>
  <c r="AN22" i="59"/>
  <c r="AN86" i="59"/>
  <c r="AN99" i="59"/>
  <c r="AN50" i="59"/>
  <c r="AN122" i="59"/>
  <c r="AN123" i="59"/>
  <c r="AN54" i="59"/>
  <c r="AN101" i="59"/>
  <c r="AN57" i="59"/>
  <c r="AN92" i="59"/>
  <c r="AN108" i="59"/>
  <c r="AN120" i="59"/>
  <c r="AN31" i="59"/>
  <c r="AN93" i="59"/>
  <c r="AN112" i="59"/>
  <c r="AN109" i="59"/>
  <c r="AN117" i="59"/>
  <c r="AN41" i="59"/>
  <c r="AN98" i="59"/>
  <c r="AN103" i="59"/>
  <c r="AN83" i="59"/>
  <c r="AN42" i="59"/>
  <c r="AN19" i="59"/>
  <c r="AN32" i="59"/>
  <c r="AN11" i="59"/>
  <c r="AN91" i="59"/>
  <c r="AN24" i="59"/>
  <c r="AN100" i="59"/>
  <c r="AN113" i="59"/>
  <c r="AN20" i="59"/>
  <c r="W92" i="59"/>
  <c r="AA92" i="59" s="1"/>
  <c r="AB92" i="59" s="1"/>
  <c r="E95" i="12" s="1"/>
  <c r="ED45" i="11"/>
  <c r="ED26" i="11"/>
  <c r="W45" i="59"/>
  <c r="AA45" i="59" s="1"/>
  <c r="AB45" i="59" s="1"/>
  <c r="E48" i="12" s="1"/>
  <c r="ED98" i="11"/>
  <c r="W36" i="59"/>
  <c r="AA36" i="59" s="1"/>
  <c r="AB36" i="59" s="1"/>
  <c r="E39" i="12" s="1"/>
  <c r="ED17" i="11"/>
  <c r="AN65" i="59"/>
  <c r="W95" i="59"/>
  <c r="AA95" i="59" s="1"/>
  <c r="AB95" i="59" s="1"/>
  <c r="E98" i="12" s="1"/>
  <c r="W22" i="59"/>
  <c r="AA22" i="59" s="1"/>
  <c r="AB22" i="59" s="1"/>
  <c r="E25" i="12" s="1"/>
  <c r="W122" i="59"/>
  <c r="AA122" i="59" s="1"/>
  <c r="AB122" i="59" s="1"/>
  <c r="E125" i="12" s="1"/>
  <c r="W19" i="59"/>
  <c r="AA19" i="59" s="1"/>
  <c r="AB19" i="59" s="1"/>
  <c r="E22" i="12" s="1"/>
  <c r="ED121" i="11"/>
  <c r="W96" i="59"/>
  <c r="AA96" i="59" s="1"/>
  <c r="AB96" i="59" s="1"/>
  <c r="E99" i="12" s="1"/>
  <c r="AN90" i="59"/>
  <c r="ED81" i="11"/>
  <c r="W57" i="59"/>
  <c r="AA57" i="59" s="1"/>
  <c r="AB57" i="59" s="1"/>
  <c r="E60" i="12" s="1"/>
  <c r="W50" i="59"/>
  <c r="AA50" i="59" s="1"/>
  <c r="AB50" i="59" s="1"/>
  <c r="E53" i="12" s="1"/>
  <c r="W97" i="59"/>
  <c r="AA97" i="59" s="1"/>
  <c r="AB97" i="59" s="1"/>
  <c r="E100" i="12" s="1"/>
  <c r="ED41" i="11"/>
  <c r="ED68" i="11"/>
  <c r="W79" i="59"/>
  <c r="AA79" i="59" s="1"/>
  <c r="AB79" i="59" s="1"/>
  <c r="E82" i="12" s="1"/>
  <c r="W90" i="59"/>
  <c r="AA90" i="59" s="1"/>
  <c r="AB90" i="59" s="1"/>
  <c r="E93" i="12" s="1"/>
  <c r="ED47" i="11"/>
  <c r="ED118" i="11"/>
  <c r="W110" i="59"/>
  <c r="AA110" i="59" s="1"/>
  <c r="AB110" i="59" s="1"/>
  <c r="E113" i="12" s="1"/>
  <c r="W89" i="59"/>
  <c r="AA89" i="59" s="1"/>
  <c r="AB89" i="59" s="1"/>
  <c r="E92" i="12" s="1"/>
  <c r="W94" i="59"/>
  <c r="AA94" i="59" s="1"/>
  <c r="AB94" i="59" s="1"/>
  <c r="E97" i="12" s="1"/>
  <c r="ED108" i="11"/>
  <c r="W38" i="59"/>
  <c r="AA38" i="59" s="1"/>
  <c r="AB38" i="59" s="1"/>
  <c r="E41" i="12" s="1"/>
  <c r="W31" i="59"/>
  <c r="AA31" i="59" s="1"/>
  <c r="AB31" i="59" s="1"/>
  <c r="E34" i="12" s="1"/>
  <c r="W69" i="59"/>
  <c r="AA69" i="59" s="1"/>
  <c r="AB69" i="59" s="1"/>
  <c r="E72" i="12" s="1"/>
  <c r="W91" i="59"/>
  <c r="AA91" i="59" s="1"/>
  <c r="AB91" i="59" s="1"/>
  <c r="E94" i="12" s="1"/>
  <c r="W18" i="59"/>
  <c r="AA18" i="59" s="1"/>
  <c r="AB18" i="59" s="1"/>
  <c r="E21" i="12" s="1"/>
  <c r="W65" i="59"/>
  <c r="AA65" i="59" s="1"/>
  <c r="AB65" i="59" s="1"/>
  <c r="E68" i="12" s="1"/>
  <c r="W121" i="59"/>
  <c r="AA121" i="59" s="1"/>
  <c r="AB121" i="59" s="1"/>
  <c r="E124" i="12" s="1"/>
  <c r="AN64" i="59"/>
  <c r="W51" i="59"/>
  <c r="AA51" i="59" s="1"/>
  <c r="AB51" i="59" s="1"/>
  <c r="E54" i="12" s="1"/>
  <c r="ED29" i="11"/>
  <c r="W64" i="59"/>
  <c r="AA64" i="59" s="1"/>
  <c r="AB64" i="59" s="1"/>
  <c r="E67" i="12" s="1"/>
  <c r="ED19" i="11"/>
  <c r="ED100" i="11"/>
  <c r="ED44" i="11"/>
  <c r="ED51" i="11"/>
  <c r="ED91" i="11"/>
  <c r="ED65" i="11"/>
  <c r="ED87" i="11"/>
  <c r="ED72" i="11"/>
  <c r="ED77" i="11"/>
  <c r="ED62" i="11"/>
  <c r="ED119" i="11"/>
  <c r="ED110" i="11"/>
  <c r="ED76" i="11"/>
  <c r="ED92" i="11"/>
  <c r="W12" i="59"/>
  <c r="AA12" i="59" s="1"/>
  <c r="W102" i="59"/>
  <c r="AA102" i="59" s="1"/>
  <c r="AB102" i="59" s="1"/>
  <c r="E105" i="12" s="1"/>
  <c r="AN26" i="59"/>
  <c r="W63" i="59"/>
  <c r="AA63" i="59" s="1"/>
  <c r="AB63" i="59" s="1"/>
  <c r="E66" i="12" s="1"/>
  <c r="AN52" i="59"/>
  <c r="W85" i="59"/>
  <c r="AA85" i="59" s="1"/>
  <c r="AB85" i="59" s="1"/>
  <c r="E88" i="12" s="1"/>
  <c r="W32" i="59"/>
  <c r="AA32" i="59" s="1"/>
  <c r="AB32" i="59" s="1"/>
  <c r="E35" i="12" s="1"/>
  <c r="W88" i="59"/>
  <c r="AA88" i="59" s="1"/>
  <c r="AB88" i="59" s="1"/>
  <c r="E91" i="12" s="1"/>
  <c r="W73" i="59"/>
  <c r="AA73" i="59" s="1"/>
  <c r="AB73" i="59" s="1"/>
  <c r="E76" i="12" s="1"/>
  <c r="W111" i="59"/>
  <c r="AA111" i="59" s="1"/>
  <c r="AB111" i="59" s="1"/>
  <c r="E114" i="12" s="1"/>
  <c r="ED104" i="11"/>
  <c r="W60" i="59"/>
  <c r="AA60" i="59" s="1"/>
  <c r="AB60" i="59" s="1"/>
  <c r="E63" i="12" s="1"/>
  <c r="W25" i="59"/>
  <c r="AA25" i="59" s="1"/>
  <c r="AB25" i="59" s="1"/>
  <c r="E28" i="12" s="1"/>
  <c r="W53" i="59"/>
  <c r="AA53" i="59" s="1"/>
  <c r="AB53" i="59" s="1"/>
  <c r="E56" i="12" s="1"/>
  <c r="W75" i="59"/>
  <c r="AA75" i="59" s="1"/>
  <c r="AB75" i="59" s="1"/>
  <c r="E78" i="12" s="1"/>
  <c r="AN104" i="59"/>
  <c r="ED31" i="11"/>
  <c r="W70" i="59"/>
  <c r="AA70" i="59" s="1"/>
  <c r="AB70" i="59" s="1"/>
  <c r="E73" i="12" s="1"/>
  <c r="AN94" i="59"/>
  <c r="W35" i="59"/>
  <c r="AA35" i="59" s="1"/>
  <c r="AB35" i="59" s="1"/>
  <c r="E38" i="12" s="1"/>
  <c r="ED48" i="11"/>
  <c r="W100" i="59"/>
  <c r="AA100" i="59" s="1"/>
  <c r="AB100" i="59" s="1"/>
  <c r="E103" i="12" s="1"/>
  <c r="ED123" i="11"/>
  <c r="ED39" i="11"/>
  <c r="W77" i="59"/>
  <c r="AA77" i="59" s="1"/>
  <c r="AB77" i="59" s="1"/>
  <c r="E80" i="12" s="1"/>
  <c r="ED90" i="11"/>
  <c r="W34" i="59"/>
  <c r="AA34" i="59" s="1"/>
  <c r="AB34" i="59" s="1"/>
  <c r="E37" i="12" s="1"/>
  <c r="ED80" i="11"/>
  <c r="ED71" i="11"/>
  <c r="W33" i="59"/>
  <c r="AA33" i="59" s="1"/>
  <c r="AB33" i="59" s="1"/>
  <c r="E36" i="12" s="1"/>
  <c r="ED54" i="11"/>
  <c r="AN46" i="59"/>
  <c r="W27" i="59"/>
  <c r="AA27" i="59" s="1"/>
  <c r="AB27" i="59" s="1"/>
  <c r="E30" i="12" s="1"/>
  <c r="W99" i="59"/>
  <c r="AA99" i="59" s="1"/>
  <c r="AB99" i="59" s="1"/>
  <c r="E102" i="12" s="1"/>
  <c r="W54" i="59"/>
  <c r="AA54" i="59" s="1"/>
  <c r="AB54" i="59" s="1"/>
  <c r="E57" i="12" s="1"/>
  <c r="W44" i="59"/>
  <c r="AA44" i="59" s="1"/>
  <c r="AB44" i="59" s="1"/>
  <c r="E47" i="12" s="1"/>
  <c r="W55" i="59"/>
  <c r="AA55" i="59" s="1"/>
  <c r="AB55" i="59" s="1"/>
  <c r="E58" i="12" s="1"/>
  <c r="AN95" i="59"/>
  <c r="AN89" i="59"/>
  <c r="ED28" i="11"/>
  <c r="AN105" i="59"/>
  <c r="ED61" i="11"/>
  <c r="W86" i="59"/>
  <c r="AA86" i="59" s="1"/>
  <c r="AB86" i="59" s="1"/>
  <c r="E89" i="12" s="1"/>
  <c r="AN80" i="59"/>
  <c r="W42" i="59"/>
  <c r="AA42" i="59" s="1"/>
  <c r="AB42" i="59" s="1"/>
  <c r="E45" i="12" s="1"/>
  <c r="W23" i="59"/>
  <c r="AA23" i="59" s="1"/>
  <c r="AB23" i="59" s="1"/>
  <c r="E26" i="12" s="1"/>
  <c r="ED30" i="11"/>
  <c r="ED24" i="11"/>
  <c r="W104" i="59"/>
  <c r="AA104" i="59" s="1"/>
  <c r="AB104" i="59" s="1"/>
  <c r="E107" i="12" s="1"/>
  <c r="ED106" i="11"/>
  <c r="W82" i="59"/>
  <c r="AA82" i="59" s="1"/>
  <c r="AB82" i="59" s="1"/>
  <c r="E85" i="12" s="1"/>
  <c r="ED50" i="11"/>
  <c r="W120" i="59"/>
  <c r="AA120" i="59" s="1"/>
  <c r="AB120" i="59" s="1"/>
  <c r="E123" i="12" s="1"/>
  <c r="W78" i="59"/>
  <c r="AA78" i="59" s="1"/>
  <c r="AB78" i="59" s="1"/>
  <c r="E81" i="12" s="1"/>
  <c r="AN62" i="59"/>
  <c r="W26" i="59"/>
  <c r="AA26" i="59" s="1"/>
  <c r="AB26" i="59" s="1"/>
  <c r="E29" i="12" s="1"/>
  <c r="W119" i="59"/>
  <c r="AA119" i="59" s="1"/>
  <c r="AB119" i="59" s="1"/>
  <c r="E122" i="12" s="1"/>
  <c r="W24" i="59"/>
  <c r="AA24" i="59" s="1"/>
  <c r="AB24" i="59" s="1"/>
  <c r="E27" i="12" s="1"/>
  <c r="W81" i="59"/>
  <c r="AA81" i="59" s="1"/>
  <c r="AB81" i="59" s="1"/>
  <c r="E84" i="12" s="1"/>
  <c r="W93" i="59"/>
  <c r="AA93" i="59" s="1"/>
  <c r="AB93" i="59" s="1"/>
  <c r="E96" i="12" s="1"/>
  <c r="W108" i="59"/>
  <c r="AA108" i="59" s="1"/>
  <c r="AB108" i="59" s="1"/>
  <c r="E111" i="12" s="1"/>
  <c r="W74" i="59"/>
  <c r="AA74" i="59" s="1"/>
  <c r="AB74" i="59" s="1"/>
  <c r="E77" i="12" s="1"/>
  <c r="W106" i="59"/>
  <c r="AA106" i="59" s="1"/>
  <c r="AB106" i="59" s="1"/>
  <c r="E109" i="12" s="1"/>
  <c r="W116" i="59"/>
  <c r="AA116" i="59" s="1"/>
  <c r="AB116" i="59" s="1"/>
  <c r="E119" i="12" s="1"/>
  <c r="W83" i="59"/>
  <c r="AA83" i="59" s="1"/>
  <c r="AB83" i="59" s="1"/>
  <c r="E86" i="12" s="1"/>
  <c r="ED101" i="11"/>
  <c r="BE63" i="59"/>
  <c r="ED52" i="11"/>
  <c r="ED53" i="11"/>
  <c r="W113" i="59"/>
  <c r="AA113" i="59" s="1"/>
  <c r="AB113" i="59" s="1"/>
  <c r="E116" i="12" s="1"/>
  <c r="ED23" i="11"/>
  <c r="ED64" i="11"/>
  <c r="W84" i="59"/>
  <c r="AA84" i="59" s="1"/>
  <c r="AB84" i="59" s="1"/>
  <c r="E87" i="12" s="1"/>
  <c r="ED120" i="11"/>
  <c r="W71" i="59"/>
  <c r="AA71" i="59" s="1"/>
  <c r="AB71" i="59" s="1"/>
  <c r="E74" i="12" s="1"/>
  <c r="W40" i="59"/>
  <c r="AA40" i="59" s="1"/>
  <c r="AB40" i="59" s="1"/>
  <c r="E43" i="12" s="1"/>
  <c r="W107" i="59"/>
  <c r="AA107" i="59" s="1"/>
  <c r="AB107" i="59" s="1"/>
  <c r="E110" i="12" s="1"/>
  <c r="AN34" i="59"/>
  <c r="AN68" i="59"/>
  <c r="W28" i="59"/>
  <c r="AA28" i="59" s="1"/>
  <c r="AB28" i="59" s="1"/>
  <c r="E31" i="12" s="1"/>
  <c r="AN28" i="59"/>
  <c r="W117" i="59"/>
  <c r="AA117" i="59" s="1"/>
  <c r="AB117" i="59" s="1"/>
  <c r="E120" i="12" s="1"/>
  <c r="ED27" i="11"/>
  <c r="ED113" i="11"/>
  <c r="ED79" i="11"/>
  <c r="ED82" i="11"/>
  <c r="ED35" i="11"/>
  <c r="ED89" i="11"/>
  <c r="ED85" i="11"/>
  <c r="ED42" i="11"/>
  <c r="ED49" i="11"/>
  <c r="ED111" i="11"/>
  <c r="ED22" i="11"/>
  <c r="ED103" i="11"/>
  <c r="ED18" i="11"/>
  <c r="ED38" i="11"/>
  <c r="ED21" i="11"/>
  <c r="ED40" i="11"/>
  <c r="W98" i="59"/>
  <c r="AA98" i="59" s="1"/>
  <c r="AB98" i="59" s="1"/>
  <c r="E101" i="12" s="1"/>
  <c r="ED114" i="11"/>
  <c r="W59" i="59"/>
  <c r="AA59" i="59" s="1"/>
  <c r="AB59" i="59" s="1"/>
  <c r="E62" i="12" s="1"/>
  <c r="AN53" i="59"/>
  <c r="ED74" i="11"/>
  <c r="AN81" i="59"/>
  <c r="AN67" i="59"/>
  <c r="W112" i="59"/>
  <c r="AA112" i="59" s="1"/>
  <c r="AB112" i="59" s="1"/>
  <c r="E115" i="12" s="1"/>
  <c r="W46" i="59"/>
  <c r="AA46" i="59" s="1"/>
  <c r="AB46" i="59" s="1"/>
  <c r="E49" i="12" s="1"/>
  <c r="W114" i="59"/>
  <c r="AA114" i="59" s="1"/>
  <c r="AB114" i="59" s="1"/>
  <c r="E117" i="12" s="1"/>
  <c r="W49" i="59"/>
  <c r="AA49" i="59" s="1"/>
  <c r="AB49" i="59" s="1"/>
  <c r="E52" i="12" s="1"/>
  <c r="W80" i="59"/>
  <c r="AA80" i="59" s="1"/>
  <c r="AB80" i="59" s="1"/>
  <c r="E83" i="12" s="1"/>
  <c r="ED97" i="11"/>
  <c r="W52" i="59"/>
  <c r="AA52" i="59" s="1"/>
  <c r="AB52" i="59" s="1"/>
  <c r="E55" i="12" s="1"/>
  <c r="AN39" i="59"/>
  <c r="W61" i="59"/>
  <c r="AA61" i="59" s="1"/>
  <c r="AB61" i="59" s="1"/>
  <c r="E64" i="12" s="1"/>
  <c r="AN85" i="59"/>
  <c r="AN84" i="59"/>
  <c r="W76" i="59"/>
  <c r="AA76" i="59" s="1"/>
  <c r="AB76" i="59" s="1"/>
  <c r="E79" i="12" s="1"/>
  <c r="W66" i="59"/>
  <c r="AA66" i="59" s="1"/>
  <c r="AB66" i="59" s="1"/>
  <c r="E69" i="12" s="1"/>
  <c r="W101" i="59"/>
  <c r="AA101" i="59" s="1"/>
  <c r="AB101" i="59" s="1"/>
  <c r="E104" i="12" s="1"/>
  <c r="ED102" i="11"/>
  <c r="ED25" i="11"/>
  <c r="W123" i="59"/>
  <c r="AA123" i="59" s="1"/>
  <c r="AB123" i="59" s="1"/>
  <c r="E126" i="12" s="1"/>
  <c r="W43" i="59"/>
  <c r="AA43" i="59" s="1"/>
  <c r="AB43" i="59" s="1"/>
  <c r="E46" i="12" s="1"/>
  <c r="W39" i="59"/>
  <c r="AA39" i="59" s="1"/>
  <c r="AB39" i="59" s="1"/>
  <c r="E42" i="12" s="1"/>
  <c r="ED58" i="11"/>
  <c r="ED86" i="11"/>
  <c r="W68" i="59"/>
  <c r="AA68" i="59" s="1"/>
  <c r="AB68" i="59" s="1"/>
  <c r="E71" i="12" s="1"/>
  <c r="ED84" i="11"/>
  <c r="ED43" i="11"/>
  <c r="W67" i="59"/>
  <c r="AA67" i="59" s="1"/>
  <c r="AB67" i="59" s="1"/>
  <c r="E70" i="12" s="1"/>
  <c r="ED94" i="11"/>
  <c r="W47" i="59"/>
  <c r="AA47" i="59" s="1"/>
  <c r="AB47" i="59" s="1"/>
  <c r="E50" i="12" s="1"/>
  <c r="AN106" i="59"/>
  <c r="W62" i="59"/>
  <c r="AA62" i="59" s="1"/>
  <c r="AB62" i="59" s="1"/>
  <c r="E65" i="12" s="1"/>
  <c r="W41" i="59"/>
  <c r="AA41" i="59" s="1"/>
  <c r="AB41" i="59" s="1"/>
  <c r="E44" i="12" s="1"/>
  <c r="W103" i="59"/>
  <c r="AA103" i="59" s="1"/>
  <c r="AB103" i="59" s="1"/>
  <c r="E106" i="12" s="1"/>
  <c r="W124" i="59"/>
  <c r="AA124" i="59" s="1"/>
  <c r="AB124" i="59" s="1"/>
  <c r="E127" i="12" s="1"/>
  <c r="W115" i="59"/>
  <c r="AA115" i="59" s="1"/>
  <c r="AB115" i="59" s="1"/>
  <c r="E118" i="12" s="1"/>
  <c r="W87" i="59"/>
  <c r="AA87" i="59" s="1"/>
  <c r="AB87" i="59" s="1"/>
  <c r="E90" i="12" s="1"/>
  <c r="W72" i="59"/>
  <c r="AA72" i="59" s="1"/>
  <c r="AB72" i="59" s="1"/>
  <c r="E75" i="12" s="1"/>
  <c r="W109" i="59"/>
  <c r="AA109" i="59" s="1"/>
  <c r="AB109" i="59" s="1"/>
  <c r="E112" i="12" s="1"/>
  <c r="AN35" i="59"/>
  <c r="W20" i="59"/>
  <c r="AA20" i="59" s="1"/>
  <c r="AB20" i="59" s="1"/>
  <c r="E23" i="12" s="1"/>
  <c r="W105" i="59"/>
  <c r="AA105" i="59" s="1"/>
  <c r="AB105" i="59" s="1"/>
  <c r="E108" i="12" s="1"/>
  <c r="AJ6" i="59" l="1"/>
  <c r="AI6" i="59"/>
  <c r="AL6" i="59" s="1"/>
  <c r="BD6" i="59" s="1"/>
  <c r="AJ5" i="59"/>
  <c r="AI5" i="59"/>
  <c r="AL5" i="59" s="1"/>
  <c r="BD5" i="59" s="1"/>
  <c r="AQ18" i="59"/>
  <c r="AT18" i="59" s="1"/>
  <c r="AQ54" i="59"/>
  <c r="AT54" i="59" s="1"/>
  <c r="AQ93" i="59"/>
  <c r="AT93" i="59" s="1"/>
  <c r="AQ34" i="59"/>
  <c r="AT34" i="59" s="1"/>
  <c r="AQ100" i="59"/>
  <c r="AT100" i="59" s="1"/>
  <c r="AQ83" i="59"/>
  <c r="AT83" i="59" s="1"/>
  <c r="AQ71" i="59"/>
  <c r="AT71" i="59" s="1"/>
  <c r="AQ70" i="59"/>
  <c r="AT70" i="59" s="1"/>
  <c r="AQ32" i="59"/>
  <c r="AT32" i="59" s="1"/>
  <c r="AQ114" i="59"/>
  <c r="AT114" i="59" s="1"/>
  <c r="AQ123" i="59"/>
  <c r="AT123" i="59" s="1"/>
  <c r="AQ74" i="59"/>
  <c r="AT74" i="59" s="1"/>
  <c r="AQ94" i="59"/>
  <c r="AT94" i="59" s="1"/>
  <c r="AQ81" i="59"/>
  <c r="AT81" i="59" s="1"/>
  <c r="AQ50" i="59"/>
  <c r="AT50" i="59" s="1"/>
  <c r="AY50" i="59" s="1"/>
  <c r="AQ107" i="59"/>
  <c r="AT107" i="59" s="1"/>
  <c r="AY107" i="59" s="1"/>
  <c r="AQ102" i="59"/>
  <c r="AT102" i="59" s="1"/>
  <c r="AQ23" i="59"/>
  <c r="AT23" i="59" s="1"/>
  <c r="AQ33" i="59"/>
  <c r="AT33" i="59" s="1"/>
  <c r="AQ43" i="59"/>
  <c r="AT43" i="59" s="1"/>
  <c r="AQ118" i="59"/>
  <c r="AT118" i="59" s="1"/>
  <c r="AQ92" i="59"/>
  <c r="AT92" i="59" s="1"/>
  <c r="AQ55" i="59"/>
  <c r="AT55" i="59" s="1"/>
  <c r="AQ42" i="59"/>
  <c r="AT42" i="59" s="1"/>
  <c r="AQ77" i="59"/>
  <c r="AT77" i="59" s="1"/>
  <c r="AY77" i="59" s="1"/>
  <c r="AQ64" i="59"/>
  <c r="AT64" i="59" s="1"/>
  <c r="AQ84" i="59"/>
  <c r="AT84" i="59" s="1"/>
  <c r="AQ87" i="59"/>
  <c r="AT87" i="59" s="1"/>
  <c r="AQ95" i="59"/>
  <c r="AT95" i="59" s="1"/>
  <c r="AQ58" i="59"/>
  <c r="AT58" i="59" s="1"/>
  <c r="AQ46" i="59"/>
  <c r="AT46" i="59" s="1"/>
  <c r="AQ47" i="59"/>
  <c r="AT47" i="59" s="1"/>
  <c r="AQ22" i="59"/>
  <c r="AT22" i="59" s="1"/>
  <c r="AQ37" i="59"/>
  <c r="AT37" i="59" s="1"/>
  <c r="AQ116" i="59"/>
  <c r="AT116" i="59" s="1"/>
  <c r="AY116" i="59" s="1"/>
  <c r="AQ112" i="59"/>
  <c r="AT112" i="59" s="1"/>
  <c r="AQ103" i="59"/>
  <c r="AT103" i="59" s="1"/>
  <c r="AQ122" i="59"/>
  <c r="AT122" i="59" s="1"/>
  <c r="AQ67" i="59"/>
  <c r="AT67" i="59" s="1"/>
  <c r="AQ79" i="59"/>
  <c r="AT79" i="59" s="1"/>
  <c r="AQ69" i="59"/>
  <c r="AT69" i="59" s="1"/>
  <c r="AQ97" i="59"/>
  <c r="AT97" i="59" s="1"/>
  <c r="AQ41" i="59"/>
  <c r="AT41" i="59" s="1"/>
  <c r="AQ119" i="59"/>
  <c r="AT119" i="59" s="1"/>
  <c r="AQ88" i="59"/>
  <c r="AT88" i="59" s="1"/>
  <c r="AQ56" i="59"/>
  <c r="AT56" i="59" s="1"/>
  <c r="AQ96" i="59"/>
  <c r="AT96" i="59" s="1"/>
  <c r="AY96" i="59" s="1"/>
  <c r="AQ49" i="59"/>
  <c r="AT49" i="59" s="1"/>
  <c r="AQ26" i="59"/>
  <c r="AT26" i="59" s="1"/>
  <c r="AQ57" i="59"/>
  <c r="AT57" i="59" s="1"/>
  <c r="AY57" i="59" s="1"/>
  <c r="AQ35" i="59"/>
  <c r="AT35" i="59" s="1"/>
  <c r="AQ111" i="59"/>
  <c r="AT111" i="59" s="1"/>
  <c r="AY111" i="59" s="1"/>
  <c r="AQ104" i="59"/>
  <c r="AT104" i="59" s="1"/>
  <c r="AQ66" i="59"/>
  <c r="AT66" i="59" s="1"/>
  <c r="AQ86" i="59"/>
  <c r="AT86" i="59" s="1"/>
  <c r="AQ62" i="59"/>
  <c r="AT62" i="59" s="1"/>
  <c r="AQ105" i="59"/>
  <c r="AT105" i="59" s="1"/>
  <c r="AQ120" i="59"/>
  <c r="AT120" i="59" s="1"/>
  <c r="AQ48" i="59"/>
  <c r="AT48" i="59" s="1"/>
  <c r="AQ90" i="59"/>
  <c r="AT90" i="59" s="1"/>
  <c r="AQ27" i="59"/>
  <c r="AT27" i="59" s="1"/>
  <c r="AQ60" i="59"/>
  <c r="AT60" i="59" s="1"/>
  <c r="AQ73" i="59"/>
  <c r="AT73" i="59" s="1"/>
  <c r="AY73" i="59" s="1"/>
  <c r="AQ115" i="59"/>
  <c r="AT115" i="59" s="1"/>
  <c r="AQ44" i="59"/>
  <c r="AT44" i="59" s="1"/>
  <c r="AQ40" i="59"/>
  <c r="AT40" i="59" s="1"/>
  <c r="AY40" i="59" s="1"/>
  <c r="AQ25" i="59"/>
  <c r="AT25" i="59" s="1"/>
  <c r="AQ91" i="59"/>
  <c r="AT91" i="59" s="1"/>
  <c r="AQ82" i="59"/>
  <c r="AT82" i="59" s="1"/>
  <c r="AQ30" i="59"/>
  <c r="AT30" i="59" s="1"/>
  <c r="AQ59" i="59"/>
  <c r="AT59" i="59" s="1"/>
  <c r="AQ101" i="59"/>
  <c r="AT101" i="59" s="1"/>
  <c r="AY101" i="59" s="1"/>
  <c r="AQ68" i="59"/>
  <c r="AT68" i="59" s="1"/>
  <c r="AQ36" i="59"/>
  <c r="AT36" i="59" s="1"/>
  <c r="AY36" i="59" s="1"/>
  <c r="AQ38" i="59"/>
  <c r="AT38" i="59" s="1"/>
  <c r="AY38" i="59" s="1"/>
  <c r="AQ24" i="59"/>
  <c r="AT24" i="59" s="1"/>
  <c r="AQ76" i="59"/>
  <c r="AT76" i="59" s="1"/>
  <c r="AY76" i="59" s="1"/>
  <c r="AQ121" i="59"/>
  <c r="AT121" i="59" s="1"/>
  <c r="AQ31" i="59"/>
  <c r="AT31" i="59" s="1"/>
  <c r="AQ21" i="59"/>
  <c r="AT21" i="59" s="1"/>
  <c r="AQ53" i="59"/>
  <c r="AT53" i="59" s="1"/>
  <c r="AQ78" i="59"/>
  <c r="AT78" i="59" s="1"/>
  <c r="AQ19" i="59"/>
  <c r="AT19" i="59" s="1"/>
  <c r="AQ98" i="59"/>
  <c r="AT98" i="59" s="1"/>
  <c r="AQ113" i="59"/>
  <c r="AT113" i="59" s="1"/>
  <c r="AQ108" i="59"/>
  <c r="AT108" i="59" s="1"/>
  <c r="AQ124" i="59"/>
  <c r="AT124" i="59" s="1"/>
  <c r="AQ51" i="59"/>
  <c r="AT51" i="59" s="1"/>
  <c r="AY51" i="59" s="1"/>
  <c r="AQ20" i="59"/>
  <c r="AT20" i="59" s="1"/>
  <c r="AQ109" i="59"/>
  <c r="AT109" i="59" s="1"/>
  <c r="AQ75" i="59"/>
  <c r="AT75" i="59" s="1"/>
  <c r="AQ72" i="59"/>
  <c r="AT72" i="59" s="1"/>
  <c r="AY72" i="59" s="1"/>
  <c r="AQ117" i="59"/>
  <c r="AT117" i="59" s="1"/>
  <c r="AQ45" i="59"/>
  <c r="AT45" i="59" s="1"/>
  <c r="AQ29" i="59"/>
  <c r="AT29" i="59" s="1"/>
  <c r="AQ61" i="59"/>
  <c r="AT61" i="59" s="1"/>
  <c r="AY61" i="59" s="1"/>
  <c r="AQ52" i="59"/>
  <c r="AT52" i="59" s="1"/>
  <c r="AQ89" i="59"/>
  <c r="AT89" i="59" s="1"/>
  <c r="AQ99" i="59"/>
  <c r="AT99" i="59" s="1"/>
  <c r="AY99" i="59" s="1"/>
  <c r="AQ28" i="59"/>
  <c r="AT28" i="59" s="1"/>
  <c r="AP15" i="59"/>
  <c r="AP11" i="59"/>
  <c r="AP12" i="59"/>
  <c r="EE4" i="61" a="1"/>
  <c r="EE11" i="61" s="1"/>
  <c r="EB11" i="61" s="1"/>
  <c r="AN78" i="59"/>
  <c r="AN115" i="59"/>
  <c r="AS84" i="59"/>
  <c r="AS47" i="59"/>
  <c r="AS120" i="59"/>
  <c r="AV120" i="59" s="1"/>
  <c r="AS48" i="59"/>
  <c r="AS21" i="59"/>
  <c r="AS37" i="59"/>
  <c r="AV37" i="59" s="1"/>
  <c r="AS53" i="59"/>
  <c r="AV53" i="59" s="1"/>
  <c r="AS90" i="59"/>
  <c r="AV90" i="59" s="1"/>
  <c r="AS116" i="59"/>
  <c r="AS78" i="59"/>
  <c r="AS27" i="59"/>
  <c r="AV27" i="59" s="1"/>
  <c r="AS19" i="59"/>
  <c r="AS112" i="59"/>
  <c r="AS60" i="59"/>
  <c r="AV60" i="59" s="1"/>
  <c r="BE60" i="59" s="1"/>
  <c r="AS98" i="59"/>
  <c r="AV98" i="59" s="1"/>
  <c r="AS103" i="59"/>
  <c r="AS122" i="59"/>
  <c r="AV122" i="59" s="1"/>
  <c r="AS108" i="59"/>
  <c r="AV108" i="59" s="1"/>
  <c r="BE108" i="59" s="1"/>
  <c r="AS124" i="59"/>
  <c r="AS67" i="59"/>
  <c r="AV67" i="59" s="1"/>
  <c r="AS51" i="59"/>
  <c r="AS115" i="59"/>
  <c r="AS43" i="59"/>
  <c r="AS77" i="59"/>
  <c r="AS121" i="59"/>
  <c r="AS69" i="59"/>
  <c r="AV69" i="59" s="1"/>
  <c r="BE69" i="59" s="1"/>
  <c r="AS41" i="59"/>
  <c r="AS96" i="59"/>
  <c r="AS35" i="59"/>
  <c r="AV35" i="59" s="1"/>
  <c r="AS104" i="59"/>
  <c r="AV104" i="59" s="1"/>
  <c r="AS44" i="59"/>
  <c r="AS91" i="59"/>
  <c r="AS68" i="59"/>
  <c r="AV68" i="59" s="1"/>
  <c r="AN27" i="59"/>
  <c r="AS20" i="59"/>
  <c r="AS109" i="59"/>
  <c r="AV109" i="59" s="1"/>
  <c r="AS75" i="59"/>
  <c r="AV75" i="59" s="1"/>
  <c r="AS72" i="59"/>
  <c r="AS117" i="59"/>
  <c r="AS45" i="59"/>
  <c r="AS29" i="59"/>
  <c r="AS52" i="59"/>
  <c r="AS89" i="59"/>
  <c r="AV89" i="59" s="1"/>
  <c r="AS99" i="59"/>
  <c r="AS28" i="59"/>
  <c r="AS92" i="59"/>
  <c r="AS64" i="59"/>
  <c r="AV64" i="59" s="1"/>
  <c r="AS95" i="59"/>
  <c r="AS31" i="59"/>
  <c r="AV31" i="59" s="1"/>
  <c r="AS79" i="59"/>
  <c r="AS97" i="59"/>
  <c r="AS119" i="59"/>
  <c r="AV119" i="59" s="1"/>
  <c r="AS56" i="59"/>
  <c r="AS49" i="59"/>
  <c r="AS57" i="59"/>
  <c r="AS40" i="59"/>
  <c r="AS82" i="59"/>
  <c r="AV82" i="59" s="1"/>
  <c r="AS30" i="59"/>
  <c r="AV30" i="59" s="1"/>
  <c r="AS59" i="59"/>
  <c r="AS101" i="59"/>
  <c r="AS38" i="59"/>
  <c r="AS24" i="59"/>
  <c r="AS66" i="59"/>
  <c r="AS58" i="59"/>
  <c r="AV58" i="59" s="1"/>
  <c r="AS18" i="59"/>
  <c r="AV18" i="59" s="1"/>
  <c r="AS86" i="59"/>
  <c r="AV86" i="59" s="1"/>
  <c r="AS54" i="59"/>
  <c r="AS93" i="59"/>
  <c r="AV93" i="59" s="1"/>
  <c r="AS62" i="59"/>
  <c r="AV62" i="59" s="1"/>
  <c r="AS46" i="59"/>
  <c r="AV46" i="59" s="1"/>
  <c r="AS105" i="59"/>
  <c r="AS76" i="59"/>
  <c r="AS34" i="59"/>
  <c r="AS33" i="59"/>
  <c r="AS55" i="59"/>
  <c r="AV55" i="59" s="1"/>
  <c r="AS42" i="59"/>
  <c r="AV42" i="59" s="1"/>
  <c r="AS87" i="59"/>
  <c r="AV87" i="59" s="1"/>
  <c r="AS22" i="59"/>
  <c r="AS88" i="59"/>
  <c r="AV88" i="59" s="1"/>
  <c r="AS26" i="59"/>
  <c r="AS111" i="59"/>
  <c r="AS25" i="59"/>
  <c r="AV25" i="59" s="1"/>
  <c r="AS36" i="59"/>
  <c r="AS100" i="59"/>
  <c r="AV100" i="59" s="1"/>
  <c r="AS83" i="59"/>
  <c r="AV83" i="59" s="1"/>
  <c r="AS71" i="59"/>
  <c r="AS32" i="59"/>
  <c r="AS114" i="59"/>
  <c r="AS123" i="59"/>
  <c r="AV123" i="59" s="1"/>
  <c r="AS74" i="59"/>
  <c r="AV74" i="59" s="1"/>
  <c r="AS94" i="59"/>
  <c r="AS81" i="59"/>
  <c r="AV81" i="59" s="1"/>
  <c r="AS50" i="59"/>
  <c r="AS107" i="59"/>
  <c r="AS102" i="59"/>
  <c r="AN87" i="59"/>
  <c r="AN102" i="59"/>
  <c r="AP110" i="59"/>
  <c r="AM17" i="59"/>
  <c r="AN17" i="59" s="1"/>
  <c r="AM16" i="59"/>
  <c r="AN16" i="59" s="1"/>
  <c r="AS73" i="59"/>
  <c r="AS61" i="59"/>
  <c r="AN124" i="59"/>
  <c r="AN7" i="59"/>
  <c r="AP7" i="59"/>
  <c r="AK13" i="59"/>
  <c r="AM13" i="59" s="1"/>
  <c r="AK6" i="59"/>
  <c r="AM6" i="59" s="1"/>
  <c r="AK10" i="59"/>
  <c r="AM10" i="59" s="1"/>
  <c r="AK8" i="59"/>
  <c r="AK9" i="59"/>
  <c r="AM9" i="59" s="1"/>
  <c r="AK14" i="59"/>
  <c r="AM14" i="59" s="1"/>
  <c r="T6" i="59"/>
  <c r="W6" i="59" s="1"/>
  <c r="AA6" i="59" s="1"/>
  <c r="U123" i="59"/>
  <c r="Y123" i="59" s="1"/>
  <c r="U119" i="59"/>
  <c r="Y119" i="59" s="1"/>
  <c r="U115" i="59"/>
  <c r="Y115" i="59" s="1"/>
  <c r="U111" i="59"/>
  <c r="Y111" i="59" s="1"/>
  <c r="U107" i="59"/>
  <c r="Y107" i="59" s="1"/>
  <c r="U103" i="59"/>
  <c r="Y103" i="59" s="1"/>
  <c r="U99" i="59"/>
  <c r="Y99" i="59" s="1"/>
  <c r="U95" i="59"/>
  <c r="Y95" i="59" s="1"/>
  <c r="U91" i="59"/>
  <c r="Y91" i="59" s="1"/>
  <c r="U87" i="59"/>
  <c r="Y87" i="59" s="1"/>
  <c r="U83" i="59"/>
  <c r="Y83" i="59" s="1"/>
  <c r="U79" i="59"/>
  <c r="Y79" i="59" s="1"/>
  <c r="U75" i="59"/>
  <c r="Y75" i="59" s="1"/>
  <c r="U71" i="59"/>
  <c r="Y71" i="59" s="1"/>
  <c r="U67" i="59"/>
  <c r="Y67" i="59" s="1"/>
  <c r="U63" i="59"/>
  <c r="Y63" i="59" s="1"/>
  <c r="U59" i="59"/>
  <c r="Y59" i="59" s="1"/>
  <c r="U55" i="59"/>
  <c r="Y55" i="59" s="1"/>
  <c r="U51" i="59"/>
  <c r="Y51" i="59" s="1"/>
  <c r="U47" i="59"/>
  <c r="Y47" i="59" s="1"/>
  <c r="U43" i="59"/>
  <c r="Y43" i="59" s="1"/>
  <c r="U39" i="59"/>
  <c r="Y39" i="59" s="1"/>
  <c r="U35" i="59"/>
  <c r="Y35" i="59" s="1"/>
  <c r="U31" i="59"/>
  <c r="Y31" i="59" s="1"/>
  <c r="U27" i="59"/>
  <c r="Y27" i="59" s="1"/>
  <c r="U23" i="59"/>
  <c r="Y23" i="59" s="1"/>
  <c r="U19" i="59"/>
  <c r="Y19" i="59" s="1"/>
  <c r="U15" i="59"/>
  <c r="V15" i="59" s="1"/>
  <c r="X15" i="59" s="1"/>
  <c r="U11" i="59"/>
  <c r="V11" i="59" s="1"/>
  <c r="X11" i="59" s="1"/>
  <c r="U7" i="59"/>
  <c r="V7" i="59" s="1"/>
  <c r="X7" i="59" s="1"/>
  <c r="U122" i="59"/>
  <c r="Y122" i="59" s="1"/>
  <c r="U118" i="59"/>
  <c r="Y118" i="59" s="1"/>
  <c r="U114" i="59"/>
  <c r="Y114" i="59" s="1"/>
  <c r="U110" i="59"/>
  <c r="Y110" i="59" s="1"/>
  <c r="U106" i="59"/>
  <c r="Y106" i="59" s="1"/>
  <c r="U102" i="59"/>
  <c r="Y102" i="59" s="1"/>
  <c r="U98" i="59"/>
  <c r="Y98" i="59" s="1"/>
  <c r="U94" i="59"/>
  <c r="Y94" i="59" s="1"/>
  <c r="U90" i="59"/>
  <c r="Y90" i="59" s="1"/>
  <c r="U86" i="59"/>
  <c r="Y86" i="59" s="1"/>
  <c r="U82" i="59"/>
  <c r="Y82" i="59" s="1"/>
  <c r="U78" i="59"/>
  <c r="Y78" i="59" s="1"/>
  <c r="U74" i="59"/>
  <c r="Y74" i="59" s="1"/>
  <c r="U70" i="59"/>
  <c r="Y70" i="59" s="1"/>
  <c r="U66" i="59"/>
  <c r="Y66" i="59" s="1"/>
  <c r="U62" i="59"/>
  <c r="Y62" i="59" s="1"/>
  <c r="U58" i="59"/>
  <c r="Y58" i="59" s="1"/>
  <c r="U54" i="59"/>
  <c r="Y54" i="59" s="1"/>
  <c r="U50" i="59"/>
  <c r="Y50" i="59" s="1"/>
  <c r="U46" i="59"/>
  <c r="Y46" i="59" s="1"/>
  <c r="U42" i="59"/>
  <c r="Y42" i="59" s="1"/>
  <c r="U38" i="59"/>
  <c r="Y38" i="59" s="1"/>
  <c r="U34" i="59"/>
  <c r="Y34" i="59" s="1"/>
  <c r="U30" i="59"/>
  <c r="Y30" i="59" s="1"/>
  <c r="U26" i="59"/>
  <c r="Y26" i="59" s="1"/>
  <c r="U22" i="59"/>
  <c r="Y22" i="59" s="1"/>
  <c r="U18" i="59"/>
  <c r="Y18" i="59" s="1"/>
  <c r="U14" i="59"/>
  <c r="V14" i="59" s="1"/>
  <c r="X14" i="59" s="1"/>
  <c r="U10" i="59"/>
  <c r="U6" i="59"/>
  <c r="V6" i="59" s="1"/>
  <c r="X6" i="59" s="1"/>
  <c r="U124" i="59"/>
  <c r="Y124" i="59" s="1"/>
  <c r="U120" i="59"/>
  <c r="Y120" i="59" s="1"/>
  <c r="U116" i="59"/>
  <c r="Y116" i="59" s="1"/>
  <c r="U112" i="59"/>
  <c r="Y112" i="59" s="1"/>
  <c r="U108" i="59"/>
  <c r="Y108" i="59" s="1"/>
  <c r="U104" i="59"/>
  <c r="Y104" i="59" s="1"/>
  <c r="U100" i="59"/>
  <c r="Y100" i="59" s="1"/>
  <c r="U96" i="59"/>
  <c r="Y96" i="59" s="1"/>
  <c r="U92" i="59"/>
  <c r="Y92" i="59" s="1"/>
  <c r="U88" i="59"/>
  <c r="Y88" i="59" s="1"/>
  <c r="U84" i="59"/>
  <c r="Y84" i="59" s="1"/>
  <c r="U80" i="59"/>
  <c r="Y80" i="59" s="1"/>
  <c r="U76" i="59"/>
  <c r="Y76" i="59" s="1"/>
  <c r="U72" i="59"/>
  <c r="Y72" i="59" s="1"/>
  <c r="U68" i="59"/>
  <c r="Y68" i="59" s="1"/>
  <c r="U64" i="59"/>
  <c r="Y64" i="59" s="1"/>
  <c r="U60" i="59"/>
  <c r="Y60" i="59" s="1"/>
  <c r="U56" i="59"/>
  <c r="Y56" i="59" s="1"/>
  <c r="U52" i="59"/>
  <c r="Y52" i="59" s="1"/>
  <c r="U48" i="59"/>
  <c r="Y48" i="59" s="1"/>
  <c r="U44" i="59"/>
  <c r="Y44" i="59" s="1"/>
  <c r="U40" i="59"/>
  <c r="Y40" i="59" s="1"/>
  <c r="U36" i="59"/>
  <c r="Y36" i="59" s="1"/>
  <c r="U32" i="59"/>
  <c r="Y32" i="59" s="1"/>
  <c r="U28" i="59"/>
  <c r="Y28" i="59" s="1"/>
  <c r="U24" i="59"/>
  <c r="Y24" i="59" s="1"/>
  <c r="U20" i="59"/>
  <c r="Y20" i="59" s="1"/>
  <c r="U16" i="59"/>
  <c r="V16" i="59" s="1"/>
  <c r="X16" i="59" s="1"/>
  <c r="U12" i="59"/>
  <c r="V12" i="59" s="1"/>
  <c r="X12" i="59" s="1"/>
  <c r="AB12" i="59" s="1"/>
  <c r="U8" i="59"/>
  <c r="V8" i="59" s="1"/>
  <c r="X8" i="59" s="1"/>
  <c r="Y8" i="59" s="1"/>
  <c r="U113" i="59"/>
  <c r="Y113" i="59" s="1"/>
  <c r="U97" i="59"/>
  <c r="Y97" i="59" s="1"/>
  <c r="U81" i="59"/>
  <c r="Y81" i="59" s="1"/>
  <c r="U65" i="59"/>
  <c r="Y65" i="59" s="1"/>
  <c r="U49" i="59"/>
  <c r="Y49" i="59" s="1"/>
  <c r="U33" i="59"/>
  <c r="Y33" i="59" s="1"/>
  <c r="U17" i="59"/>
  <c r="V17" i="59" s="1"/>
  <c r="X17" i="59" s="1"/>
  <c r="Y17" i="59" s="1"/>
  <c r="U121" i="59"/>
  <c r="Y121" i="59" s="1"/>
  <c r="U73" i="59"/>
  <c r="Y73" i="59" s="1"/>
  <c r="U25" i="59"/>
  <c r="Y25" i="59" s="1"/>
  <c r="U109" i="59"/>
  <c r="Y109" i="59" s="1"/>
  <c r="U93" i="59"/>
  <c r="Y93" i="59" s="1"/>
  <c r="U77" i="59"/>
  <c r="Y77" i="59" s="1"/>
  <c r="U61" i="59"/>
  <c r="Y61" i="59" s="1"/>
  <c r="U45" i="59"/>
  <c r="Y45" i="59" s="1"/>
  <c r="U29" i="59"/>
  <c r="Y29" i="59" s="1"/>
  <c r="U13" i="59"/>
  <c r="V13" i="59" s="1"/>
  <c r="X13" i="59" s="1"/>
  <c r="U89" i="59"/>
  <c r="Y89" i="59" s="1"/>
  <c r="U41" i="59"/>
  <c r="Y41" i="59" s="1"/>
  <c r="U117" i="59"/>
  <c r="Y117" i="59" s="1"/>
  <c r="U101" i="59"/>
  <c r="Y101" i="59" s="1"/>
  <c r="U85" i="59"/>
  <c r="Y85" i="59" s="1"/>
  <c r="U69" i="59"/>
  <c r="Y69" i="59" s="1"/>
  <c r="U53" i="59"/>
  <c r="Y53" i="59" s="1"/>
  <c r="U37" i="59"/>
  <c r="Y37" i="59" s="1"/>
  <c r="U21" i="59"/>
  <c r="Y21" i="59" s="1"/>
  <c r="U5" i="59"/>
  <c r="V5" i="59" s="1"/>
  <c r="U105" i="59"/>
  <c r="Y105" i="59" s="1"/>
  <c r="U57" i="59"/>
  <c r="Y57" i="59" s="1"/>
  <c r="U9" i="59"/>
  <c r="V9" i="59" s="1"/>
  <c r="X9" i="59" s="1"/>
  <c r="BE58" i="59"/>
  <c r="AB48" i="59"/>
  <c r="E51" i="12" s="1"/>
  <c r="AB58" i="59"/>
  <c r="E61" i="12" s="1"/>
  <c r="T13" i="59"/>
  <c r="W13" i="59" s="1"/>
  <c r="AA13" i="59" s="1"/>
  <c r="T10" i="59"/>
  <c r="W10" i="59" s="1"/>
  <c r="AA10" i="59" s="1"/>
  <c r="V10" i="59"/>
  <c r="X10" i="59" s="1"/>
  <c r="T14" i="59"/>
  <c r="W14" i="59" s="1"/>
  <c r="AA14" i="59" s="1"/>
  <c r="T9" i="59"/>
  <c r="W9" i="59" s="1"/>
  <c r="AA9" i="59" s="1"/>
  <c r="AB37" i="59"/>
  <c r="E40" i="12" s="1"/>
  <c r="AY63" i="59"/>
  <c r="AZ63" i="59" s="1"/>
  <c r="G66" i="12" s="1"/>
  <c r="AS23" i="59"/>
  <c r="AS70" i="59"/>
  <c r="AS118" i="59"/>
  <c r="AS113" i="59"/>
  <c r="EE14" i="61"/>
  <c r="EB14" i="61" s="1"/>
  <c r="EE109" i="61"/>
  <c r="EB109" i="61" s="1"/>
  <c r="EE90" i="61"/>
  <c r="EB90" i="61" s="1"/>
  <c r="EE121" i="61"/>
  <c r="EB121" i="61" s="1"/>
  <c r="EE59" i="61"/>
  <c r="EB59" i="61" s="1"/>
  <c r="EE116" i="61"/>
  <c r="EB116" i="61" s="1"/>
  <c r="EE32" i="61"/>
  <c r="EB32" i="61" s="1"/>
  <c r="EE56" i="61"/>
  <c r="EB56" i="61" s="1"/>
  <c r="EE45" i="61"/>
  <c r="EB45" i="61" s="1"/>
  <c r="EE18" i="61"/>
  <c r="EB18" i="61" s="1"/>
  <c r="EE99" i="61"/>
  <c r="EB99" i="61" s="1"/>
  <c r="EE34" i="61"/>
  <c r="EB34" i="61" s="1"/>
  <c r="EE91" i="61"/>
  <c r="EB91" i="61" s="1"/>
  <c r="EE78" i="61"/>
  <c r="EB78" i="61" s="1"/>
  <c r="EE108" i="61"/>
  <c r="EB108" i="61" s="1"/>
  <c r="EE112" i="61"/>
  <c r="EB112" i="61" s="1"/>
  <c r="EE39" i="61"/>
  <c r="EB39" i="61" s="1"/>
  <c r="EE37" i="61"/>
  <c r="EB37" i="61" s="1"/>
  <c r="EE93" i="61"/>
  <c r="EB93" i="61" s="1"/>
  <c r="EE79" i="61"/>
  <c r="EB79" i="61" s="1"/>
  <c r="EE43" i="61"/>
  <c r="EB43" i="61" s="1"/>
  <c r="EE89" i="61"/>
  <c r="EB89" i="61" s="1"/>
  <c r="EE17" i="61"/>
  <c r="EB17" i="61" s="1"/>
  <c r="EE120" i="61"/>
  <c r="EB120" i="61" s="1"/>
  <c r="EE92" i="61"/>
  <c r="EB92" i="61" s="1"/>
  <c r="EE20" i="61"/>
  <c r="EB20" i="61" s="1"/>
  <c r="EE87" i="61"/>
  <c r="EB87" i="61" s="1"/>
  <c r="EE48" i="61"/>
  <c r="EB48" i="61" s="1"/>
  <c r="EE12" i="61"/>
  <c r="EB12" i="61" s="1"/>
  <c r="EE8" i="61"/>
  <c r="EB8" i="61" s="1"/>
  <c r="BE31" i="59"/>
  <c r="BE119" i="59"/>
  <c r="BE82" i="59"/>
  <c r="BE25" i="59"/>
  <c r="BE98" i="59"/>
  <c r="BE83" i="59"/>
  <c r="BE109" i="59"/>
  <c r="BE86" i="59"/>
  <c r="AN37" i="59"/>
  <c r="BE93" i="59"/>
  <c r="BE55" i="59"/>
  <c r="BE74" i="59"/>
  <c r="BE75" i="59"/>
  <c r="BE42" i="59"/>
  <c r="BE88" i="59"/>
  <c r="BE100" i="59"/>
  <c r="BE122" i="59"/>
  <c r="BE123" i="59"/>
  <c r="BE120" i="59"/>
  <c r="BE18" i="59"/>
  <c r="BE35" i="59"/>
  <c r="BE67" i="59"/>
  <c r="BE68" i="59"/>
  <c r="ED116" i="11"/>
  <c r="BE89" i="59"/>
  <c r="BE46" i="59"/>
  <c r="ED59" i="11"/>
  <c r="ED69" i="11"/>
  <c r="BE65" i="59"/>
  <c r="BE87" i="59"/>
  <c r="ED112" i="11"/>
  <c r="BE106" i="59"/>
  <c r="BE85" i="59"/>
  <c r="BE53" i="59"/>
  <c r="ED37" i="11"/>
  <c r="ED75" i="11"/>
  <c r="ED56" i="11"/>
  <c r="ED95" i="11"/>
  <c r="ED122" i="11"/>
  <c r="ED34" i="11"/>
  <c r="ED70" i="11"/>
  <c r="ED83" i="11"/>
  <c r="ED66" i="11"/>
  <c r="BE90" i="59"/>
  <c r="BE27" i="59"/>
  <c r="ED32" i="11"/>
  <c r="BE39" i="59"/>
  <c r="ED105" i="11"/>
  <c r="ED46" i="11"/>
  <c r="ED99" i="11"/>
  <c r="ED67" i="11"/>
  <c r="ED33" i="11"/>
  <c r="ED63" i="11"/>
  <c r="BE104" i="59"/>
  <c r="ED96" i="11"/>
  <c r="BE81" i="59"/>
  <c r="BE62" i="59"/>
  <c r="ED93" i="11"/>
  <c r="BE80" i="59"/>
  <c r="ED73" i="11"/>
  <c r="ED88" i="11"/>
  <c r="ED60" i="11"/>
  <c r="ED78" i="11"/>
  <c r="BE64" i="59"/>
  <c r="ED109" i="11"/>
  <c r="ED115" i="11"/>
  <c r="ED107" i="11"/>
  <c r="AK5" i="59" l="1"/>
  <c r="AM5" i="59" s="1"/>
  <c r="EE5" i="61"/>
  <c r="EB5" i="61" s="1"/>
  <c r="EE15" i="61"/>
  <c r="EB15" i="61" s="1"/>
  <c r="EE40" i="61"/>
  <c r="EB40" i="61" s="1"/>
  <c r="EE52" i="61"/>
  <c r="EB52" i="61" s="1"/>
  <c r="EE71" i="61"/>
  <c r="EB71" i="61" s="1"/>
  <c r="EE63" i="61"/>
  <c r="EB63" i="61" s="1"/>
  <c r="EE36" i="61"/>
  <c r="EB36" i="61" s="1"/>
  <c r="EE51" i="61"/>
  <c r="EB51" i="61" s="1"/>
  <c r="EE100" i="61"/>
  <c r="EB100" i="61" s="1"/>
  <c r="EE61" i="61"/>
  <c r="EB61" i="61" s="1"/>
  <c r="EE65" i="61"/>
  <c r="EB65" i="61" s="1"/>
  <c r="EE69" i="61"/>
  <c r="EB69" i="61" s="1"/>
  <c r="EE19" i="61"/>
  <c r="EB19" i="61" s="1"/>
  <c r="EE72" i="61"/>
  <c r="EB72" i="61" s="1"/>
  <c r="EE95" i="61"/>
  <c r="EB95" i="61" s="1"/>
  <c r="EE44" i="61"/>
  <c r="EB44" i="61" s="1"/>
  <c r="EE30" i="61"/>
  <c r="EB30" i="61" s="1"/>
  <c r="EE110" i="61"/>
  <c r="EB110" i="61" s="1"/>
  <c r="EE70" i="61"/>
  <c r="EB70" i="61" s="1"/>
  <c r="EE115" i="61"/>
  <c r="EB115" i="61" s="1"/>
  <c r="EE96" i="61"/>
  <c r="EB96" i="61" s="1"/>
  <c r="EE66" i="61"/>
  <c r="EB66" i="61" s="1"/>
  <c r="EE73" i="61"/>
  <c r="EB73" i="61" s="1"/>
  <c r="EE111" i="61"/>
  <c r="EB111" i="61" s="1"/>
  <c r="EE24" i="61"/>
  <c r="EB24" i="61" s="1"/>
  <c r="EE28" i="61"/>
  <c r="EB28" i="61" s="1"/>
  <c r="EE88" i="61"/>
  <c r="EB88" i="61" s="1"/>
  <c r="EE123" i="61"/>
  <c r="EB123" i="61" s="1"/>
  <c r="EE57" i="61"/>
  <c r="EB57" i="61" s="1"/>
  <c r="EE7" i="61"/>
  <c r="EB7" i="61" s="1"/>
  <c r="EE16" i="61"/>
  <c r="EB16" i="61" s="1"/>
  <c r="EE9" i="61"/>
  <c r="EB9" i="61" s="1"/>
  <c r="EE68" i="61"/>
  <c r="EB68" i="61" s="1"/>
  <c r="EE81" i="61"/>
  <c r="EB81" i="61" s="1"/>
  <c r="EE41" i="61"/>
  <c r="EB41" i="61" s="1"/>
  <c r="EE107" i="61"/>
  <c r="EB107" i="61" s="1"/>
  <c r="EE119" i="61"/>
  <c r="EB119" i="61" s="1"/>
  <c r="EE104" i="61"/>
  <c r="EB104" i="61" s="1"/>
  <c r="EE82" i="61"/>
  <c r="EB82" i="61" s="1"/>
  <c r="EE80" i="61"/>
  <c r="EB80" i="61" s="1"/>
  <c r="EE60" i="61"/>
  <c r="EB60" i="61" s="1"/>
  <c r="EE74" i="61"/>
  <c r="EB74" i="61" s="1"/>
  <c r="EE26" i="61"/>
  <c r="EB26" i="61" s="1"/>
  <c r="EE98" i="61"/>
  <c r="EB98" i="61" s="1"/>
  <c r="EE86" i="61"/>
  <c r="EB86" i="61" s="1"/>
  <c r="EE42" i="61"/>
  <c r="EB42" i="61" s="1"/>
  <c r="EE118" i="61"/>
  <c r="EB118" i="61" s="1"/>
  <c r="EE38" i="61"/>
  <c r="EB38" i="61" s="1"/>
  <c r="EE46" i="61"/>
  <c r="EB46" i="61" s="1"/>
  <c r="EE58" i="61"/>
  <c r="EB58" i="61" s="1"/>
  <c r="EE84" i="61"/>
  <c r="EB84" i="61" s="1"/>
  <c r="EE103" i="61"/>
  <c r="EB103" i="61" s="1"/>
  <c r="EE122" i="61"/>
  <c r="EB122" i="61" s="1"/>
  <c r="EE27" i="61"/>
  <c r="EB27" i="61" s="1"/>
  <c r="EE23" i="61"/>
  <c r="EB23" i="61" s="1"/>
  <c r="EE55" i="61"/>
  <c r="EB55" i="61" s="1"/>
  <c r="EE97" i="61"/>
  <c r="EB97" i="61" s="1"/>
  <c r="EE50" i="61"/>
  <c r="EB50" i="61" s="1"/>
  <c r="EE113" i="61"/>
  <c r="EB113" i="61" s="1"/>
  <c r="EE6" i="61"/>
  <c r="EB6" i="61" s="1"/>
  <c r="EE4" i="61"/>
  <c r="EB4" i="61" s="1"/>
  <c r="EE13" i="61"/>
  <c r="EB13" i="61" s="1"/>
  <c r="EE77" i="61"/>
  <c r="EB77" i="61" s="1"/>
  <c r="EE25" i="61"/>
  <c r="EB25" i="61" s="1"/>
  <c r="EE54" i="61"/>
  <c r="EB54" i="61" s="1"/>
  <c r="EE31" i="61"/>
  <c r="EB31" i="61" s="1"/>
  <c r="EE22" i="61"/>
  <c r="EB22" i="61" s="1"/>
  <c r="EE105" i="61"/>
  <c r="EB105" i="61" s="1"/>
  <c r="EE94" i="61"/>
  <c r="EB94" i="61" s="1"/>
  <c r="EE33" i="61"/>
  <c r="EB33" i="61" s="1"/>
  <c r="EE83" i="61"/>
  <c r="EB83" i="61" s="1"/>
  <c r="EE117" i="61"/>
  <c r="EB117" i="61" s="1"/>
  <c r="EE101" i="61"/>
  <c r="EB101" i="61" s="1"/>
  <c r="EE75" i="61"/>
  <c r="EB75" i="61" s="1"/>
  <c r="EE106" i="61"/>
  <c r="EB106" i="61" s="1"/>
  <c r="EE64" i="61"/>
  <c r="EB64" i="61" s="1"/>
  <c r="EE114" i="61"/>
  <c r="EB114" i="61" s="1"/>
  <c r="EE29" i="61"/>
  <c r="EB29" i="61" s="1"/>
  <c r="EE76" i="61"/>
  <c r="EB76" i="61" s="1"/>
  <c r="EE102" i="61"/>
  <c r="EB102" i="61" s="1"/>
  <c r="EE85" i="61"/>
  <c r="EB85" i="61" s="1"/>
  <c r="EE62" i="61"/>
  <c r="EB62" i="61" s="1"/>
  <c r="EE35" i="61"/>
  <c r="EB35" i="61" s="1"/>
  <c r="EE21" i="61"/>
  <c r="EB21" i="61" s="1"/>
  <c r="EE53" i="61"/>
  <c r="EB53" i="61" s="1"/>
  <c r="EE47" i="61"/>
  <c r="EB47" i="61" s="1"/>
  <c r="EE67" i="61"/>
  <c r="EB67" i="61" s="1"/>
  <c r="EE49" i="61"/>
  <c r="EB49" i="61" s="1"/>
  <c r="EE10" i="61"/>
  <c r="EB10" i="61" s="1"/>
  <c r="AV23" i="59"/>
  <c r="BE23" i="59" s="1"/>
  <c r="AV73" i="59"/>
  <c r="AZ73" i="59" s="1"/>
  <c r="G76" i="12" s="1"/>
  <c r="AV50" i="59"/>
  <c r="AZ50" i="59" s="1"/>
  <c r="G53" i="12" s="1"/>
  <c r="AV22" i="59"/>
  <c r="BE22" i="59" s="1"/>
  <c r="AV105" i="59"/>
  <c r="BE105" i="59" s="1"/>
  <c r="AV66" i="59"/>
  <c r="BE66" i="59" s="1"/>
  <c r="AV79" i="59"/>
  <c r="BE79" i="59" s="1"/>
  <c r="AV20" i="59"/>
  <c r="BE20" i="59" s="1"/>
  <c r="AV96" i="59"/>
  <c r="AZ96" i="59" s="1"/>
  <c r="G99" i="12" s="1"/>
  <c r="AV51" i="59"/>
  <c r="AZ51" i="59" s="1"/>
  <c r="G54" i="12" s="1"/>
  <c r="AV112" i="59"/>
  <c r="BE112" i="59" s="1"/>
  <c r="AV24" i="59"/>
  <c r="BE24" i="59" s="1"/>
  <c r="AV40" i="59"/>
  <c r="AZ40" i="59" s="1"/>
  <c r="G43" i="12" s="1"/>
  <c r="AV52" i="59"/>
  <c r="BE52" i="59" s="1"/>
  <c r="AV41" i="59"/>
  <c r="BE41" i="59" s="1"/>
  <c r="AV19" i="59"/>
  <c r="BE19" i="59" s="1"/>
  <c r="AV21" i="59"/>
  <c r="BE21" i="59" s="1"/>
  <c r="AV94" i="59"/>
  <c r="BE94" i="59" s="1"/>
  <c r="AV95" i="59"/>
  <c r="BE95" i="59" s="1"/>
  <c r="AV29" i="59"/>
  <c r="BE29" i="59" s="1"/>
  <c r="AV124" i="59"/>
  <c r="BE124" i="59" s="1"/>
  <c r="AV48" i="59"/>
  <c r="BE48" i="59" s="1"/>
  <c r="AV36" i="59"/>
  <c r="AZ36" i="59" s="1"/>
  <c r="G39" i="12" s="1"/>
  <c r="AV38" i="59"/>
  <c r="AZ38" i="59" s="1"/>
  <c r="G41" i="12" s="1"/>
  <c r="AV57" i="59"/>
  <c r="AZ57" i="59" s="1"/>
  <c r="G60" i="12" s="1"/>
  <c r="AV45" i="59"/>
  <c r="BE45" i="59" s="1"/>
  <c r="AV91" i="59"/>
  <c r="BE91" i="59" s="1"/>
  <c r="AV121" i="59"/>
  <c r="BE121" i="59" s="1"/>
  <c r="AV78" i="59"/>
  <c r="BE78" i="59" s="1"/>
  <c r="AV33" i="59"/>
  <c r="BE33" i="59" s="1"/>
  <c r="AV54" i="59"/>
  <c r="BE54" i="59" s="1"/>
  <c r="AV101" i="59"/>
  <c r="AZ101" i="59" s="1"/>
  <c r="G104" i="12" s="1"/>
  <c r="AV49" i="59"/>
  <c r="BE49" i="59" s="1"/>
  <c r="AV92" i="59"/>
  <c r="BE92" i="59" s="1"/>
  <c r="AV117" i="59"/>
  <c r="BE117" i="59" s="1"/>
  <c r="AV44" i="59"/>
  <c r="BE44" i="59" s="1"/>
  <c r="AV47" i="59"/>
  <c r="BE47" i="59" s="1"/>
  <c r="AV113" i="59"/>
  <c r="BE113" i="59" s="1"/>
  <c r="AV114" i="59"/>
  <c r="BE114" i="59" s="1"/>
  <c r="AV111" i="59"/>
  <c r="AZ111" i="59" s="1"/>
  <c r="G114" i="12" s="1"/>
  <c r="AV34" i="59"/>
  <c r="BE34" i="59" s="1"/>
  <c r="AV59" i="59"/>
  <c r="BE59" i="59" s="1"/>
  <c r="AV56" i="59"/>
  <c r="BE56" i="59" s="1"/>
  <c r="AV28" i="59"/>
  <c r="BE28" i="59" s="1"/>
  <c r="AV72" i="59"/>
  <c r="AZ72" i="59" s="1"/>
  <c r="G75" i="12" s="1"/>
  <c r="AV77" i="59"/>
  <c r="AZ77" i="59" s="1"/>
  <c r="G80" i="12" s="1"/>
  <c r="AV103" i="59"/>
  <c r="BE103" i="59" s="1"/>
  <c r="AV116" i="59"/>
  <c r="AZ116" i="59" s="1"/>
  <c r="G119" i="12" s="1"/>
  <c r="AV84" i="59"/>
  <c r="BE84" i="59" s="1"/>
  <c r="AV118" i="59"/>
  <c r="BE118" i="59" s="1"/>
  <c r="AV102" i="59"/>
  <c r="BE102" i="59" s="1"/>
  <c r="AV32" i="59"/>
  <c r="BE32" i="59" s="1"/>
  <c r="AV26" i="59"/>
  <c r="BE26" i="59" s="1"/>
  <c r="AV43" i="59"/>
  <c r="BE43" i="59" s="1"/>
  <c r="AV70" i="59"/>
  <c r="BE70" i="59" s="1"/>
  <c r="AV61" i="59"/>
  <c r="AZ61" i="59" s="1"/>
  <c r="G64" i="12" s="1"/>
  <c r="AV107" i="59"/>
  <c r="BE107" i="59" s="1"/>
  <c r="AV71" i="59"/>
  <c r="BE71" i="59" s="1"/>
  <c r="AV76" i="59"/>
  <c r="AZ76" i="59" s="1"/>
  <c r="G79" i="12" s="1"/>
  <c r="AV97" i="59"/>
  <c r="BE97" i="59" s="1"/>
  <c r="AV99" i="59"/>
  <c r="AZ99" i="59" s="1"/>
  <c r="G102" i="12" s="1"/>
  <c r="AV115" i="59"/>
  <c r="BE115" i="59" s="1"/>
  <c r="AQ110" i="59"/>
  <c r="AT110" i="59" s="1"/>
  <c r="AY110" i="59" s="1"/>
  <c r="AQ12" i="59"/>
  <c r="AT12" i="59" s="1"/>
  <c r="AY12" i="59" s="1"/>
  <c r="AQ11" i="59"/>
  <c r="AT11" i="59" s="1"/>
  <c r="AY11" i="59" s="1"/>
  <c r="AQ15" i="59"/>
  <c r="AT15" i="59" s="1"/>
  <c r="AQ7" i="59"/>
  <c r="AT7" i="59" s="1"/>
  <c r="AP17" i="59"/>
  <c r="AP16" i="59"/>
  <c r="AS110" i="59"/>
  <c r="AM8" i="59"/>
  <c r="AN8" i="59" s="1"/>
  <c r="AN6" i="59"/>
  <c r="AP9" i="59"/>
  <c r="AN9" i="59"/>
  <c r="AP10" i="59"/>
  <c r="AN10" i="59"/>
  <c r="AP13" i="59"/>
  <c r="AN13" i="59"/>
  <c r="AP14" i="59"/>
  <c r="AN14" i="59"/>
  <c r="AP6" i="59"/>
  <c r="AN5" i="59"/>
  <c r="AP5" i="59"/>
  <c r="Y12" i="59"/>
  <c r="AB11" i="59"/>
  <c r="E14" i="12" s="1"/>
  <c r="Y11" i="59"/>
  <c r="AB8" i="59"/>
  <c r="E11" i="12" s="1"/>
  <c r="AB6" i="59"/>
  <c r="E9" i="12" s="1"/>
  <c r="AB7" i="59"/>
  <c r="E10" i="12" s="1"/>
  <c r="Y7" i="59"/>
  <c r="Y16" i="59"/>
  <c r="AB16" i="59"/>
  <c r="E19" i="12" s="1"/>
  <c r="AB15" i="59"/>
  <c r="E18" i="12" s="1"/>
  <c r="Y15" i="59"/>
  <c r="E15" i="12"/>
  <c r="AB10" i="59"/>
  <c r="E13" i="12" s="1"/>
  <c r="Y6" i="59"/>
  <c r="Y10" i="59"/>
  <c r="Y9" i="59"/>
  <c r="AB9" i="59"/>
  <c r="E12" i="12" s="1"/>
  <c r="Y14" i="59"/>
  <c r="AB14" i="59"/>
  <c r="E17" i="12" s="1"/>
  <c r="Y13" i="59"/>
  <c r="AB13" i="59"/>
  <c r="E16" i="12" s="1"/>
  <c r="AY94" i="59"/>
  <c r="AY62" i="59"/>
  <c r="AZ62" i="59" s="1"/>
  <c r="G65" i="12" s="1"/>
  <c r="AY39" i="59"/>
  <c r="AZ39" i="59" s="1"/>
  <c r="G42" i="12" s="1"/>
  <c r="AY22" i="59"/>
  <c r="AY41" i="59"/>
  <c r="AY121" i="59"/>
  <c r="AY70" i="59"/>
  <c r="AY64" i="59"/>
  <c r="AZ64" i="59" s="1"/>
  <c r="G67" i="12" s="1"/>
  <c r="AY34" i="59"/>
  <c r="AY65" i="59"/>
  <c r="AZ65" i="59" s="1"/>
  <c r="G68" i="12" s="1"/>
  <c r="AY47" i="59"/>
  <c r="AY25" i="59"/>
  <c r="AZ25" i="59" s="1"/>
  <c r="G28" i="12" s="1"/>
  <c r="AY79" i="59"/>
  <c r="AY113" i="59"/>
  <c r="AY55" i="59"/>
  <c r="AZ55" i="59" s="1"/>
  <c r="G58" i="12" s="1"/>
  <c r="AY123" i="59"/>
  <c r="AZ123" i="59" s="1"/>
  <c r="G126" i="12" s="1"/>
  <c r="AY58" i="59"/>
  <c r="AZ58" i="59" s="1"/>
  <c r="G61" i="12" s="1"/>
  <c r="AY115" i="59"/>
  <c r="AY81" i="59"/>
  <c r="AZ81" i="59" s="1"/>
  <c r="G84" i="12" s="1"/>
  <c r="AY105" i="59"/>
  <c r="AY89" i="59"/>
  <c r="AZ89" i="59" s="1"/>
  <c r="G92" i="12" s="1"/>
  <c r="AY35" i="59"/>
  <c r="AZ35" i="59" s="1"/>
  <c r="G38" i="12" s="1"/>
  <c r="AY120" i="59"/>
  <c r="AZ120" i="59" s="1"/>
  <c r="G123" i="12" s="1"/>
  <c r="AY91" i="59"/>
  <c r="AY82" i="59"/>
  <c r="AZ82" i="59" s="1"/>
  <c r="G85" i="12" s="1"/>
  <c r="AY42" i="59"/>
  <c r="AZ42" i="59" s="1"/>
  <c r="G45" i="12" s="1"/>
  <c r="AY71" i="59"/>
  <c r="AY21" i="59"/>
  <c r="AY23" i="59"/>
  <c r="AY26" i="59"/>
  <c r="AY52" i="59"/>
  <c r="AY33" i="59"/>
  <c r="AY114" i="59"/>
  <c r="AY108" i="59"/>
  <c r="AZ108" i="59" s="1"/>
  <c r="G111" i="12" s="1"/>
  <c r="AY32" i="59"/>
  <c r="AY20" i="59"/>
  <c r="AY75" i="59"/>
  <c r="AZ75" i="59" s="1"/>
  <c r="G78" i="12" s="1"/>
  <c r="AY49" i="59"/>
  <c r="AY97" i="59"/>
  <c r="AY78" i="59"/>
  <c r="AY53" i="59"/>
  <c r="AZ53" i="59" s="1"/>
  <c r="G56" i="12" s="1"/>
  <c r="AY67" i="59"/>
  <c r="AZ67" i="59" s="1"/>
  <c r="G70" i="12" s="1"/>
  <c r="AY24" i="59"/>
  <c r="AY29" i="59"/>
  <c r="AY48" i="59"/>
  <c r="AY124" i="59"/>
  <c r="AY80" i="59"/>
  <c r="AZ80" i="59" s="1"/>
  <c r="G83" i="12" s="1"/>
  <c r="AY104" i="59"/>
  <c r="AZ104" i="59" s="1"/>
  <c r="G107" i="12" s="1"/>
  <c r="AY85" i="59"/>
  <c r="AZ85" i="59" s="1"/>
  <c r="G88" i="12" s="1"/>
  <c r="AY44" i="59"/>
  <c r="AY112" i="59"/>
  <c r="AY83" i="59"/>
  <c r="AZ83" i="59" s="1"/>
  <c r="G86" i="12" s="1"/>
  <c r="AY59" i="59"/>
  <c r="AY45" i="59"/>
  <c r="AY56" i="59"/>
  <c r="AY118" i="59"/>
  <c r="AY102" i="59"/>
  <c r="AY54" i="59"/>
  <c r="AY90" i="59"/>
  <c r="AZ90" i="59" s="1"/>
  <c r="G93" i="12" s="1"/>
  <c r="AY46" i="59"/>
  <c r="AZ46" i="59" s="1"/>
  <c r="G49" i="12" s="1"/>
  <c r="AY84" i="59"/>
  <c r="AY109" i="59"/>
  <c r="AZ109" i="59" s="1"/>
  <c r="G112" i="12" s="1"/>
  <c r="AY98" i="59"/>
  <c r="AZ98" i="59" s="1"/>
  <c r="G101" i="12" s="1"/>
  <c r="AY93" i="59"/>
  <c r="AZ93" i="59" s="1"/>
  <c r="G96" i="12" s="1"/>
  <c r="AY92" i="59"/>
  <c r="AY103" i="59"/>
  <c r="AY66" i="59"/>
  <c r="AY69" i="59"/>
  <c r="AZ69" i="59" s="1"/>
  <c r="G72" i="12" s="1"/>
  <c r="AY88" i="59"/>
  <c r="AZ88" i="59" s="1"/>
  <c r="G91" i="12" s="1"/>
  <c r="AY74" i="59"/>
  <c r="AZ74" i="59" s="1"/>
  <c r="G77" i="12" s="1"/>
  <c r="AY119" i="59"/>
  <c r="AZ119" i="59" s="1"/>
  <c r="G122" i="12" s="1"/>
  <c r="AY95" i="59"/>
  <c r="AY27" i="59"/>
  <c r="AZ27" i="59" s="1"/>
  <c r="G30" i="12" s="1"/>
  <c r="AY87" i="59"/>
  <c r="AZ87" i="59" s="1"/>
  <c r="G90" i="12" s="1"/>
  <c r="AY68" i="59"/>
  <c r="AZ68" i="59" s="1"/>
  <c r="G71" i="12" s="1"/>
  <c r="AY117" i="59"/>
  <c r="AY19" i="59"/>
  <c r="AY86" i="59"/>
  <c r="AZ86" i="59" s="1"/>
  <c r="G89" i="12" s="1"/>
  <c r="AY18" i="59"/>
  <c r="AZ18" i="59" s="1"/>
  <c r="G21" i="12" s="1"/>
  <c r="AY28" i="59"/>
  <c r="AY106" i="59"/>
  <c r="AZ106" i="59" s="1"/>
  <c r="G109" i="12" s="1"/>
  <c r="AY100" i="59"/>
  <c r="AZ100" i="59" s="1"/>
  <c r="G103" i="12" s="1"/>
  <c r="AY122" i="59"/>
  <c r="AZ122" i="59" s="1"/>
  <c r="G125" i="12" s="1"/>
  <c r="AY60" i="59"/>
  <c r="AZ60" i="59" s="1"/>
  <c r="G63" i="12" s="1"/>
  <c r="AY43" i="59"/>
  <c r="AY31" i="59"/>
  <c r="AZ31" i="59" s="1"/>
  <c r="G34" i="12" s="1"/>
  <c r="BE30" i="59"/>
  <c r="BE37" i="59"/>
  <c r="ED36" i="11"/>
  <c r="ED4" i="11"/>
  <c r="AZ59" i="59" l="1"/>
  <c r="G62" i="12" s="1"/>
  <c r="AZ48" i="59"/>
  <c r="G51" i="12" s="1"/>
  <c r="AZ43" i="59"/>
  <c r="G46" i="12" s="1"/>
  <c r="BE76" i="59"/>
  <c r="BE50" i="59"/>
  <c r="BE36" i="59"/>
  <c r="AZ107" i="59"/>
  <c r="G110" i="12" s="1"/>
  <c r="BE99" i="59"/>
  <c r="BE72" i="59"/>
  <c r="BE40" i="59"/>
  <c r="BE57" i="59"/>
  <c r="BE96" i="59"/>
  <c r="BE61" i="59"/>
  <c r="BE116" i="59"/>
  <c r="BE77" i="59"/>
  <c r="BE111" i="59"/>
  <c r="BE101" i="59"/>
  <c r="BE38" i="59"/>
  <c r="BE51" i="59"/>
  <c r="BE73" i="59"/>
  <c r="EB124" i="61"/>
  <c r="EE124" i="61"/>
  <c r="AZ45" i="59"/>
  <c r="G48" i="12" s="1"/>
  <c r="AZ66" i="59"/>
  <c r="G69" i="12" s="1"/>
  <c r="AZ71" i="59"/>
  <c r="G74" i="12" s="1"/>
  <c r="AZ115" i="59"/>
  <c r="G118" i="12" s="1"/>
  <c r="AZ92" i="59"/>
  <c r="G95" i="12" s="1"/>
  <c r="AZ94" i="59"/>
  <c r="G97" i="12" s="1"/>
  <c r="AZ118" i="59"/>
  <c r="G121" i="12" s="1"/>
  <c r="AZ33" i="59"/>
  <c r="G36" i="12" s="1"/>
  <c r="AZ52" i="59"/>
  <c r="G55" i="12" s="1"/>
  <c r="AZ113" i="59"/>
  <c r="G116" i="12" s="1"/>
  <c r="AZ28" i="59"/>
  <c r="G31" i="12" s="1"/>
  <c r="AZ91" i="59"/>
  <c r="G94" i="12" s="1"/>
  <c r="AZ95" i="59"/>
  <c r="G98" i="12" s="1"/>
  <c r="AZ56" i="59"/>
  <c r="G59" i="12" s="1"/>
  <c r="AZ70" i="59"/>
  <c r="G73" i="12" s="1"/>
  <c r="AZ49" i="59"/>
  <c r="G52" i="12" s="1"/>
  <c r="AZ26" i="59"/>
  <c r="G29" i="12" s="1"/>
  <c r="AZ84" i="59"/>
  <c r="G87" i="12" s="1"/>
  <c r="AZ23" i="59"/>
  <c r="G26" i="12" s="1"/>
  <c r="AZ124" i="59"/>
  <c r="G127" i="12" s="1"/>
  <c r="AZ21" i="59"/>
  <c r="G24" i="12" s="1"/>
  <c r="AZ105" i="59"/>
  <c r="G108" i="12" s="1"/>
  <c r="AZ78" i="59"/>
  <c r="G81" i="12" s="1"/>
  <c r="AZ47" i="59"/>
  <c r="G50" i="12" s="1"/>
  <c r="AZ34" i="59"/>
  <c r="G37" i="12" s="1"/>
  <c r="AZ97" i="59"/>
  <c r="G100" i="12" s="1"/>
  <c r="AV110" i="59"/>
  <c r="AZ110" i="59" s="1"/>
  <c r="G113" i="12" s="1"/>
  <c r="AZ121" i="59"/>
  <c r="G124" i="12" s="1"/>
  <c r="AZ117" i="59"/>
  <c r="G120" i="12" s="1"/>
  <c r="AZ29" i="59"/>
  <c r="G32" i="12" s="1"/>
  <c r="AZ20" i="59"/>
  <c r="G23" i="12" s="1"/>
  <c r="AZ22" i="59"/>
  <c r="G25" i="12" s="1"/>
  <c r="AZ79" i="59"/>
  <c r="G82" i="12" s="1"/>
  <c r="AZ112" i="59"/>
  <c r="G115" i="12" s="1"/>
  <c r="AZ24" i="59"/>
  <c r="G27" i="12" s="1"/>
  <c r="AZ32" i="59"/>
  <c r="G35" i="12" s="1"/>
  <c r="AZ19" i="59"/>
  <c r="G22" i="12" s="1"/>
  <c r="AZ41" i="59"/>
  <c r="G44" i="12" s="1"/>
  <c r="AZ103" i="59"/>
  <c r="G106" i="12" s="1"/>
  <c r="AZ54" i="59"/>
  <c r="G57" i="12" s="1"/>
  <c r="AZ44" i="59"/>
  <c r="G47" i="12" s="1"/>
  <c r="AZ102" i="59"/>
  <c r="G105" i="12" s="1"/>
  <c r="AZ114" i="59"/>
  <c r="G117" i="12" s="1"/>
  <c r="AQ17" i="59"/>
  <c r="AT17" i="59" s="1"/>
  <c r="AQ13" i="59"/>
  <c r="AQ14" i="59"/>
  <c r="AQ16" i="59"/>
  <c r="AQ10" i="59"/>
  <c r="AT10" i="59" s="1"/>
  <c r="AQ6" i="59"/>
  <c r="AQ9" i="59"/>
  <c r="AR61" i="59"/>
  <c r="AQ5" i="59"/>
  <c r="AT5" i="59" s="1"/>
  <c r="AR57" i="59"/>
  <c r="AP8" i="59"/>
  <c r="AR104" i="59"/>
  <c r="AR103" i="59"/>
  <c r="AR84" i="59"/>
  <c r="AR85" i="59"/>
  <c r="AR112" i="59"/>
  <c r="AR66" i="59"/>
  <c r="AR70" i="59"/>
  <c r="AR88" i="59"/>
  <c r="AR121" i="59"/>
  <c r="AR94" i="59"/>
  <c r="AR79" i="59"/>
  <c r="AR75" i="59"/>
  <c r="AR81" i="59"/>
  <c r="AR90" i="59"/>
  <c r="AR99" i="59"/>
  <c r="AR108" i="59"/>
  <c r="AR11" i="59"/>
  <c r="AR6" i="59"/>
  <c r="AR15" i="59"/>
  <c r="AR24" i="59"/>
  <c r="AR17" i="59"/>
  <c r="AR26" i="59"/>
  <c r="AR35" i="59"/>
  <c r="AR44" i="59"/>
  <c r="AR20" i="59"/>
  <c r="AR21" i="59"/>
  <c r="AR30" i="59"/>
  <c r="AR39" i="59"/>
  <c r="AR48" i="59"/>
  <c r="AR25" i="59"/>
  <c r="AR89" i="59"/>
  <c r="AR34" i="59"/>
  <c r="AR98" i="59"/>
  <c r="AR43" i="59"/>
  <c r="AR107" i="59"/>
  <c r="AR52" i="59"/>
  <c r="AR116" i="59"/>
  <c r="AR29" i="59"/>
  <c r="AR93" i="59"/>
  <c r="AR38" i="59"/>
  <c r="AR102" i="59"/>
  <c r="AR47" i="59"/>
  <c r="AR111" i="59"/>
  <c r="AR56" i="59"/>
  <c r="AR120" i="59"/>
  <c r="AR49" i="59"/>
  <c r="AR113" i="59"/>
  <c r="AR58" i="59"/>
  <c r="AR122" i="59"/>
  <c r="AR67" i="59"/>
  <c r="AR12" i="59"/>
  <c r="AR76" i="59"/>
  <c r="AR53" i="59"/>
  <c r="AR117" i="59"/>
  <c r="AR62" i="59"/>
  <c r="AR7" i="59"/>
  <c r="AR71" i="59"/>
  <c r="AR16" i="59"/>
  <c r="AR80" i="59"/>
  <c r="AR33" i="59"/>
  <c r="AR65" i="59"/>
  <c r="AR97" i="59"/>
  <c r="AR10" i="59"/>
  <c r="AU10" i="59" s="1"/>
  <c r="AR42" i="59"/>
  <c r="AR74" i="59"/>
  <c r="AR106" i="59"/>
  <c r="AR19" i="59"/>
  <c r="AR51" i="59"/>
  <c r="AR83" i="59"/>
  <c r="AR115" i="59"/>
  <c r="AR28" i="59"/>
  <c r="AR60" i="59"/>
  <c r="AR92" i="59"/>
  <c r="AR124" i="59"/>
  <c r="AS10" i="59"/>
  <c r="AR37" i="59"/>
  <c r="AR69" i="59"/>
  <c r="AR101" i="59"/>
  <c r="AR14" i="59"/>
  <c r="AR46" i="59"/>
  <c r="AR78" i="59"/>
  <c r="AR110" i="59"/>
  <c r="AR23" i="59"/>
  <c r="AR55" i="59"/>
  <c r="AR87" i="59"/>
  <c r="AR119" i="59"/>
  <c r="AR32" i="59"/>
  <c r="AR64" i="59"/>
  <c r="AR96" i="59"/>
  <c r="AR5" i="59"/>
  <c r="AR9" i="59"/>
  <c r="AR41" i="59"/>
  <c r="AR73" i="59"/>
  <c r="AR105" i="59"/>
  <c r="AR18" i="59"/>
  <c r="AR50" i="59"/>
  <c r="AR82" i="59"/>
  <c r="AR114" i="59"/>
  <c r="AR27" i="59"/>
  <c r="AR59" i="59"/>
  <c r="AR91" i="59"/>
  <c r="AR123" i="59"/>
  <c r="AR36" i="59"/>
  <c r="AR68" i="59"/>
  <c r="AR100" i="59"/>
  <c r="AR13" i="59"/>
  <c r="AR45" i="59"/>
  <c r="AR77" i="59"/>
  <c r="AR109" i="59"/>
  <c r="AR22" i="59"/>
  <c r="AR54" i="59"/>
  <c r="AR86" i="59"/>
  <c r="AR118" i="59"/>
  <c r="AR31" i="59"/>
  <c r="AR63" i="59"/>
  <c r="AR95" i="59"/>
  <c r="AR8" i="59"/>
  <c r="AR40" i="59"/>
  <c r="AR72" i="59"/>
  <c r="AY37" i="59"/>
  <c r="AZ37" i="59" s="1"/>
  <c r="G40" i="12" s="1"/>
  <c r="AY30" i="59"/>
  <c r="AZ30" i="59" s="1"/>
  <c r="G33" i="12" s="1"/>
  <c r="AY7" i="59"/>
  <c r="AY15" i="59"/>
  <c r="T5" i="59"/>
  <c r="W5" i="59" s="1"/>
  <c r="X5" i="59"/>
  <c r="BE110" i="59" l="1"/>
  <c r="AV10" i="59"/>
  <c r="AW10" i="59" s="1"/>
  <c r="AT16" i="59"/>
  <c r="AY16" i="59" s="1"/>
  <c r="AT14" i="59"/>
  <c r="AY14" i="59" s="1"/>
  <c r="AT13" i="59"/>
  <c r="AY13" i="59" s="1"/>
  <c r="AT6" i="59"/>
  <c r="AY6" i="59" s="1"/>
  <c r="AT9" i="59"/>
  <c r="AY9" i="59" s="1"/>
  <c r="AQ8" i="59"/>
  <c r="AU40" i="59"/>
  <c r="AW40" i="59" s="1"/>
  <c r="BF40" i="59" s="1"/>
  <c r="AU119" i="59"/>
  <c r="AW119" i="59" s="1"/>
  <c r="BF119" i="59" s="1"/>
  <c r="AU117" i="59"/>
  <c r="AW117" i="59" s="1"/>
  <c r="BF117" i="59" s="1"/>
  <c r="AU26" i="59"/>
  <c r="AW26" i="59" s="1"/>
  <c r="BF26" i="59" s="1"/>
  <c r="AS8" i="59"/>
  <c r="AU8" i="59"/>
  <c r="AU87" i="59"/>
  <c r="AW87" i="59" s="1"/>
  <c r="BF87" i="59" s="1"/>
  <c r="AU53" i="59"/>
  <c r="AW53" i="59" s="1"/>
  <c r="BF53" i="59" s="1"/>
  <c r="AU48" i="59"/>
  <c r="AW48" i="59" s="1"/>
  <c r="BF48" i="59" s="1"/>
  <c r="AU61" i="59"/>
  <c r="AW61" i="59" s="1"/>
  <c r="BF61" i="59" s="1"/>
  <c r="AU41" i="59"/>
  <c r="AW41" i="59" s="1"/>
  <c r="BF41" i="59" s="1"/>
  <c r="AU33" i="59"/>
  <c r="AW33" i="59" s="1"/>
  <c r="BF33" i="59" s="1"/>
  <c r="AU39" i="59"/>
  <c r="AW39" i="59" s="1"/>
  <c r="BF39" i="59" s="1"/>
  <c r="AU27" i="59"/>
  <c r="AW27" i="59" s="1"/>
  <c r="BF27" i="59" s="1"/>
  <c r="AU19" i="59"/>
  <c r="AW19" i="59" s="1"/>
  <c r="BF19" i="59" s="1"/>
  <c r="AU80" i="59"/>
  <c r="AW80" i="59" s="1"/>
  <c r="BF80" i="59" s="1"/>
  <c r="AS12" i="59"/>
  <c r="AU12" i="59"/>
  <c r="AU111" i="59"/>
  <c r="AW111" i="59" s="1"/>
  <c r="BF111" i="59" s="1"/>
  <c r="AU107" i="59"/>
  <c r="AW107" i="59" s="1"/>
  <c r="BF107" i="59" s="1"/>
  <c r="AU30" i="59"/>
  <c r="AW30" i="59" s="1"/>
  <c r="BF30" i="59" s="1"/>
  <c r="AS15" i="59"/>
  <c r="AU15" i="59"/>
  <c r="AU79" i="59"/>
  <c r="AW79" i="59" s="1"/>
  <c r="BF79" i="59" s="1"/>
  <c r="AU84" i="59"/>
  <c r="AW84" i="59" s="1"/>
  <c r="BF84" i="59" s="1"/>
  <c r="AU31" i="59"/>
  <c r="AW31" i="59" s="1"/>
  <c r="BF31" i="59" s="1"/>
  <c r="AS13" i="59"/>
  <c r="AU13" i="59"/>
  <c r="AU114" i="59"/>
  <c r="AW114" i="59" s="1"/>
  <c r="BF114" i="59" s="1"/>
  <c r="AU110" i="59"/>
  <c r="AW110" i="59" s="1"/>
  <c r="BF110" i="59" s="1"/>
  <c r="AU124" i="59"/>
  <c r="AW124" i="59" s="1"/>
  <c r="BF124" i="59" s="1"/>
  <c r="AU106" i="59"/>
  <c r="AW106" i="59" s="1"/>
  <c r="BF106" i="59" s="1"/>
  <c r="AS16" i="59"/>
  <c r="AU16" i="59"/>
  <c r="AU67" i="59"/>
  <c r="AW67" i="59" s="1"/>
  <c r="BF67" i="59" s="1"/>
  <c r="AU47" i="59"/>
  <c r="AW47" i="59" s="1"/>
  <c r="BF47" i="59" s="1"/>
  <c r="AU43" i="59"/>
  <c r="AW43" i="59" s="1"/>
  <c r="BF43" i="59" s="1"/>
  <c r="AU21" i="59"/>
  <c r="AW21" i="59" s="1"/>
  <c r="BF21" i="59" s="1"/>
  <c r="AS6" i="59"/>
  <c r="AU6" i="59"/>
  <c r="AU94" i="59"/>
  <c r="AW94" i="59" s="1"/>
  <c r="BF94" i="59" s="1"/>
  <c r="AU103" i="59"/>
  <c r="AW103" i="59" s="1"/>
  <c r="BF103" i="59" s="1"/>
  <c r="AU22" i="59"/>
  <c r="AW22" i="59" s="1"/>
  <c r="BF22" i="59" s="1"/>
  <c r="AU101" i="59"/>
  <c r="AW101" i="59" s="1"/>
  <c r="BF101" i="59" s="1"/>
  <c r="AU29" i="59"/>
  <c r="AW29" i="59" s="1"/>
  <c r="BF29" i="59" s="1"/>
  <c r="AU66" i="59"/>
  <c r="AW66" i="59" s="1"/>
  <c r="BF66" i="59" s="1"/>
  <c r="AU91" i="59"/>
  <c r="AW91" i="59" s="1"/>
  <c r="BF91" i="59" s="1"/>
  <c r="AU83" i="59"/>
  <c r="AW83" i="59" s="1"/>
  <c r="BF83" i="59" s="1"/>
  <c r="AS17" i="59"/>
  <c r="AU17" i="59"/>
  <c r="AU95" i="59"/>
  <c r="AW95" i="59" s="1"/>
  <c r="BF95" i="59" s="1"/>
  <c r="AU55" i="59"/>
  <c r="AW55" i="59" s="1"/>
  <c r="BF55" i="59" s="1"/>
  <c r="AU76" i="59"/>
  <c r="AW76" i="59" s="1"/>
  <c r="BF76" i="59" s="1"/>
  <c r="AU85" i="59"/>
  <c r="AW85" i="59" s="1"/>
  <c r="BF85" i="59" s="1"/>
  <c r="AU45" i="59"/>
  <c r="AW45" i="59" s="1"/>
  <c r="BF45" i="59" s="1"/>
  <c r="AU82" i="59"/>
  <c r="AW82" i="59" s="1"/>
  <c r="BF82" i="59" s="1"/>
  <c r="AU92" i="59"/>
  <c r="AW92" i="59" s="1"/>
  <c r="BF92" i="59" s="1"/>
  <c r="AU71" i="59"/>
  <c r="AW71" i="59" s="1"/>
  <c r="BF71" i="59" s="1"/>
  <c r="AU122" i="59"/>
  <c r="AW122" i="59" s="1"/>
  <c r="BF122" i="59" s="1"/>
  <c r="AU102" i="59"/>
  <c r="AW102" i="59" s="1"/>
  <c r="BF102" i="59" s="1"/>
  <c r="AU98" i="59"/>
  <c r="AW98" i="59" s="1"/>
  <c r="BF98" i="59" s="1"/>
  <c r="AU20" i="59"/>
  <c r="AW20" i="59" s="1"/>
  <c r="BF20" i="59" s="1"/>
  <c r="AS11" i="59"/>
  <c r="AU11" i="59"/>
  <c r="AU121" i="59"/>
  <c r="AW121" i="59" s="1"/>
  <c r="BF121" i="59" s="1"/>
  <c r="AU104" i="59"/>
  <c r="AW104" i="59" s="1"/>
  <c r="BF104" i="59" s="1"/>
  <c r="AU105" i="59"/>
  <c r="AW105" i="59" s="1"/>
  <c r="BF105" i="59" s="1"/>
  <c r="AU97" i="59"/>
  <c r="AW97" i="59" s="1"/>
  <c r="BF97" i="59" s="1"/>
  <c r="AU25" i="59"/>
  <c r="AW25" i="59" s="1"/>
  <c r="BF25" i="59" s="1"/>
  <c r="AU109" i="59"/>
  <c r="AW109" i="59" s="1"/>
  <c r="BF109" i="59" s="1"/>
  <c r="AU69" i="59"/>
  <c r="AW69" i="59" s="1"/>
  <c r="BF69" i="59" s="1"/>
  <c r="AU120" i="59"/>
  <c r="AW120" i="59" s="1"/>
  <c r="BF120" i="59" s="1"/>
  <c r="AU81" i="59"/>
  <c r="AW81" i="59" s="1"/>
  <c r="BF81" i="59" s="1"/>
  <c r="AU77" i="59"/>
  <c r="AW77" i="59" s="1"/>
  <c r="BF77" i="59" s="1"/>
  <c r="AU37" i="59"/>
  <c r="AW37" i="59" s="1"/>
  <c r="BF37" i="59" s="1"/>
  <c r="AU56" i="59"/>
  <c r="AW56" i="59" s="1"/>
  <c r="BF56" i="59" s="1"/>
  <c r="AU24" i="59"/>
  <c r="AW24" i="59" s="1"/>
  <c r="BF24" i="59" s="1"/>
  <c r="AS9" i="59"/>
  <c r="AU9" i="59"/>
  <c r="AU118" i="59"/>
  <c r="AW118" i="59" s="1"/>
  <c r="BF118" i="59" s="1"/>
  <c r="AU78" i="59"/>
  <c r="AW78" i="59" s="1"/>
  <c r="BF78" i="59" s="1"/>
  <c r="AU68" i="59"/>
  <c r="AW68" i="59" s="1"/>
  <c r="BF68" i="59" s="1"/>
  <c r="AU64" i="59"/>
  <c r="AW64" i="59" s="1"/>
  <c r="BF64" i="59" s="1"/>
  <c r="AU60" i="59"/>
  <c r="AW60" i="59" s="1"/>
  <c r="BF60" i="59" s="1"/>
  <c r="AU58" i="59"/>
  <c r="AW58" i="59" s="1"/>
  <c r="BF58" i="59" s="1"/>
  <c r="AU34" i="59"/>
  <c r="AW34" i="59" s="1"/>
  <c r="BF34" i="59" s="1"/>
  <c r="AU88" i="59"/>
  <c r="AW88" i="59" s="1"/>
  <c r="BF88" i="59" s="1"/>
  <c r="AU123" i="59"/>
  <c r="AW123" i="59" s="1"/>
  <c r="BF123" i="59" s="1"/>
  <c r="AU115" i="59"/>
  <c r="AW115" i="59" s="1"/>
  <c r="BF115" i="59" s="1"/>
  <c r="AU49" i="59"/>
  <c r="AW49" i="59" s="1"/>
  <c r="BF49" i="59" s="1"/>
  <c r="AU90" i="59"/>
  <c r="AW90" i="59" s="1"/>
  <c r="BF90" i="59" s="1"/>
  <c r="AU73" i="59"/>
  <c r="AW73" i="59" s="1"/>
  <c r="BF73" i="59" s="1"/>
  <c r="AU65" i="59"/>
  <c r="AW65" i="59" s="1"/>
  <c r="BF65" i="59" s="1"/>
  <c r="AU116" i="59"/>
  <c r="AW116" i="59" s="1"/>
  <c r="BF116" i="59" s="1"/>
  <c r="AU112" i="59"/>
  <c r="AW112" i="59" s="1"/>
  <c r="BF112" i="59" s="1"/>
  <c r="AU59" i="59"/>
  <c r="AW59" i="59" s="1"/>
  <c r="BF59" i="59" s="1"/>
  <c r="AU51" i="59"/>
  <c r="AW51" i="59" s="1"/>
  <c r="BF51" i="59" s="1"/>
  <c r="AU52" i="59"/>
  <c r="AW52" i="59" s="1"/>
  <c r="BF52" i="59" s="1"/>
  <c r="AU75" i="59"/>
  <c r="AW75" i="59" s="1"/>
  <c r="BF75" i="59" s="1"/>
  <c r="AU63" i="59"/>
  <c r="AW63" i="59" s="1"/>
  <c r="BF63" i="59" s="1"/>
  <c r="AU23" i="59"/>
  <c r="AW23" i="59" s="1"/>
  <c r="BF23" i="59" s="1"/>
  <c r="AU100" i="59"/>
  <c r="AW100" i="59" s="1"/>
  <c r="BF100" i="59" s="1"/>
  <c r="AU96" i="59"/>
  <c r="AW96" i="59" s="1"/>
  <c r="BF96" i="59" s="1"/>
  <c r="AU74" i="59"/>
  <c r="AW74" i="59" s="1"/>
  <c r="BF74" i="59" s="1"/>
  <c r="AU86" i="59"/>
  <c r="AW86" i="59" s="1"/>
  <c r="BF86" i="59" s="1"/>
  <c r="AU50" i="59"/>
  <c r="AW50" i="59" s="1"/>
  <c r="BF50" i="59" s="1"/>
  <c r="AU46" i="59"/>
  <c r="AW46" i="59" s="1"/>
  <c r="BF46" i="59" s="1"/>
  <c r="AU42" i="59"/>
  <c r="AW42" i="59" s="1"/>
  <c r="BF42" i="59" s="1"/>
  <c r="AS7" i="59"/>
  <c r="AU7" i="59"/>
  <c r="AU38" i="59"/>
  <c r="AW38" i="59" s="1"/>
  <c r="BF38" i="59" s="1"/>
  <c r="AU44" i="59"/>
  <c r="AW44" i="59" s="1"/>
  <c r="BF44" i="59" s="1"/>
  <c r="AU108" i="59"/>
  <c r="AW108" i="59" s="1"/>
  <c r="BF108" i="59" s="1"/>
  <c r="AU72" i="59"/>
  <c r="AW72" i="59" s="1"/>
  <c r="BF72" i="59" s="1"/>
  <c r="AU54" i="59"/>
  <c r="AW54" i="59" s="1"/>
  <c r="BF54" i="59" s="1"/>
  <c r="AU36" i="59"/>
  <c r="AW36" i="59" s="1"/>
  <c r="BF36" i="59" s="1"/>
  <c r="AU18" i="59"/>
  <c r="AW18" i="59" s="1"/>
  <c r="BF18" i="59" s="1"/>
  <c r="AU32" i="59"/>
  <c r="AW32" i="59" s="1"/>
  <c r="BF32" i="59" s="1"/>
  <c r="AS14" i="59"/>
  <c r="AU14" i="59"/>
  <c r="AU28" i="59"/>
  <c r="AW28" i="59" s="1"/>
  <c r="BF28" i="59" s="1"/>
  <c r="AU62" i="59"/>
  <c r="AW62" i="59" s="1"/>
  <c r="BF62" i="59" s="1"/>
  <c r="AU113" i="59"/>
  <c r="AW113" i="59" s="1"/>
  <c r="BF113" i="59" s="1"/>
  <c r="AU93" i="59"/>
  <c r="AW93" i="59" s="1"/>
  <c r="BF93" i="59" s="1"/>
  <c r="AU89" i="59"/>
  <c r="AW89" i="59" s="1"/>
  <c r="BF89" i="59" s="1"/>
  <c r="AU35" i="59"/>
  <c r="AW35" i="59" s="1"/>
  <c r="BF35" i="59" s="1"/>
  <c r="AU99" i="59"/>
  <c r="AW99" i="59" s="1"/>
  <c r="BF99" i="59" s="1"/>
  <c r="AU70" i="59"/>
  <c r="AW70" i="59" s="1"/>
  <c r="BF70" i="59" s="1"/>
  <c r="AU57" i="59"/>
  <c r="AW57" i="59" s="1"/>
  <c r="BF57" i="59" s="1"/>
  <c r="AS5" i="59"/>
  <c r="AV5" i="59" s="1"/>
  <c r="BE5" i="59" s="1"/>
  <c r="AU5" i="59"/>
  <c r="BF10" i="59"/>
  <c r="AY10" i="59"/>
  <c r="Y5" i="59"/>
  <c r="AA17" i="59" s="1"/>
  <c r="AB17" i="59" s="1"/>
  <c r="E20" i="12" s="1"/>
  <c r="AY5" i="59"/>
  <c r="AA5" i="59"/>
  <c r="AB5" i="59" s="1"/>
  <c r="E8" i="12" s="1"/>
  <c r="BE10" i="59" l="1"/>
  <c r="AZ10" i="59"/>
  <c r="G13" i="12" s="1"/>
  <c r="AV9" i="59"/>
  <c r="AW9" i="59" s="1"/>
  <c r="BF9" i="59" s="1"/>
  <c r="AV6" i="59"/>
  <c r="AZ6" i="59" s="1"/>
  <c r="G9" i="12" s="1"/>
  <c r="AV14" i="59"/>
  <c r="AZ14" i="59" s="1"/>
  <c r="G17" i="12" s="1"/>
  <c r="AV16" i="59"/>
  <c r="AZ16" i="59" s="1"/>
  <c r="G19" i="12" s="1"/>
  <c r="AV8" i="59"/>
  <c r="BE8" i="59" s="1"/>
  <c r="AV7" i="59"/>
  <c r="AW7" i="59" s="1"/>
  <c r="BF7" i="59" s="1"/>
  <c r="AV11" i="59"/>
  <c r="AZ11" i="59" s="1"/>
  <c r="G14" i="12" s="1"/>
  <c r="AV13" i="59"/>
  <c r="AW13" i="59" s="1"/>
  <c r="BF13" i="59" s="1"/>
  <c r="AV15" i="59"/>
  <c r="AZ15" i="59" s="1"/>
  <c r="G18" i="12" s="1"/>
  <c r="AV12" i="59"/>
  <c r="AZ12" i="59" s="1"/>
  <c r="G15" i="12" s="1"/>
  <c r="AV17" i="59"/>
  <c r="AW17" i="59" s="1"/>
  <c r="BF17" i="59" s="1"/>
  <c r="AW5" i="59"/>
  <c r="BF5" i="59" s="1"/>
  <c r="AT8" i="59"/>
  <c r="AY8" i="59" s="1"/>
  <c r="AZ5" i="59"/>
  <c r="G8" i="12" s="1"/>
  <c r="Z5" i="59" a="1"/>
  <c r="Z47" i="59" s="1"/>
  <c r="BC14" i="59"/>
  <c r="EC4" i="61"/>
  <c r="BE17" i="59" l="1"/>
  <c r="BE15" i="59"/>
  <c r="EH14" i="61" s="1"/>
  <c r="BE11" i="59"/>
  <c r="EH10" i="61" s="1"/>
  <c r="BE14" i="59"/>
  <c r="EH13" i="61" s="1"/>
  <c r="BE9" i="59"/>
  <c r="EH8" i="61" s="1"/>
  <c r="BE12" i="59"/>
  <c r="EH11" i="61" s="1"/>
  <c r="BE13" i="59"/>
  <c r="EH12" i="61" s="1"/>
  <c r="BE7" i="59"/>
  <c r="BE16" i="59"/>
  <c r="BE6" i="59"/>
  <c r="EH4" i="61" a="1"/>
  <c r="EH19" i="61"/>
  <c r="EH42" i="61"/>
  <c r="EH23" i="61"/>
  <c r="EH68" i="61"/>
  <c r="EH52" i="61"/>
  <c r="EH85" i="61"/>
  <c r="EH110" i="61"/>
  <c r="EH101" i="61"/>
  <c r="EH44" i="61"/>
  <c r="EH97" i="61"/>
  <c r="EH45" i="61"/>
  <c r="EH75" i="61"/>
  <c r="EH100" i="61"/>
  <c r="EH30" i="61"/>
  <c r="EH60" i="61"/>
  <c r="EH113" i="61"/>
  <c r="EH87" i="61"/>
  <c r="EH7" i="61"/>
  <c r="EH34" i="61"/>
  <c r="EH95" i="61"/>
  <c r="EH105" i="61"/>
  <c r="EH79" i="61"/>
  <c r="EH80" i="61"/>
  <c r="EH119" i="61"/>
  <c r="EH27" i="61"/>
  <c r="EH40" i="61"/>
  <c r="EH76" i="61"/>
  <c r="EH59" i="61"/>
  <c r="EH118" i="61"/>
  <c r="EH93" i="61"/>
  <c r="EH18" i="61"/>
  <c r="EH104" i="61"/>
  <c r="EH57" i="61"/>
  <c r="EH33" i="61"/>
  <c r="EH17" i="61"/>
  <c r="EH106" i="61"/>
  <c r="EH84" i="61"/>
  <c r="EH81" i="61"/>
  <c r="EH55" i="61"/>
  <c r="EH38" i="61"/>
  <c r="EH66" i="61"/>
  <c r="EH31" i="61"/>
  <c r="EH48" i="61"/>
  <c r="EH107" i="61"/>
  <c r="EH67" i="61"/>
  <c r="EH103" i="61"/>
  <c r="EH96" i="61"/>
  <c r="EH43" i="61"/>
  <c r="EH6" i="61"/>
  <c r="EH58" i="61"/>
  <c r="EH21" i="61"/>
  <c r="EH73" i="61"/>
  <c r="EH71" i="61"/>
  <c r="EH115" i="61"/>
  <c r="EH64" i="61"/>
  <c r="EH120" i="61"/>
  <c r="EH9" i="61"/>
  <c r="EH89" i="61"/>
  <c r="EH109" i="61"/>
  <c r="EH90" i="61"/>
  <c r="EH70" i="61"/>
  <c r="EH122" i="61"/>
  <c r="EH50" i="61"/>
  <c r="EH37" i="61"/>
  <c r="EH29" i="61"/>
  <c r="EH65" i="61"/>
  <c r="EH112" i="61"/>
  <c r="EH102" i="61"/>
  <c r="EH116" i="61"/>
  <c r="EH114" i="61"/>
  <c r="AZ9" i="59"/>
  <c r="G12" i="12" s="1"/>
  <c r="AW16" i="59"/>
  <c r="BF16" i="59" s="1"/>
  <c r="AZ8" i="59"/>
  <c r="G11" i="12" s="1"/>
  <c r="AZ7" i="59"/>
  <c r="G10" i="12" s="1"/>
  <c r="AZ13" i="59"/>
  <c r="G16" i="12" s="1"/>
  <c r="AW11" i="59"/>
  <c r="BF11" i="59" s="1"/>
  <c r="AW14" i="59"/>
  <c r="BF14" i="59" s="1"/>
  <c r="AW8" i="59"/>
  <c r="BF8" i="59" s="1"/>
  <c r="AW12" i="59"/>
  <c r="BF12" i="59" s="1"/>
  <c r="AW15" i="59"/>
  <c r="BF15" i="59" s="1"/>
  <c r="AW6" i="59"/>
  <c r="BF6" i="59" s="1"/>
  <c r="Z106" i="59"/>
  <c r="Z33" i="59"/>
  <c r="Z21" i="59"/>
  <c r="Z54" i="59"/>
  <c r="Z15" i="59"/>
  <c r="Z78" i="59"/>
  <c r="Z5" i="59"/>
  <c r="Z36" i="59"/>
  <c r="Z25" i="59"/>
  <c r="Z53" i="59"/>
  <c r="Z118" i="59"/>
  <c r="Z120" i="59"/>
  <c r="Z124" i="59"/>
  <c r="Z49" i="59"/>
  <c r="Z83" i="59"/>
  <c r="Z51" i="59"/>
  <c r="Z14" i="59"/>
  <c r="Z121" i="59"/>
  <c r="Z30" i="59"/>
  <c r="Z100" i="59"/>
  <c r="Z35" i="59"/>
  <c r="Z89" i="59"/>
  <c r="Z117" i="59"/>
  <c r="Z95" i="59"/>
  <c r="Z87" i="59"/>
  <c r="Z80" i="59"/>
  <c r="Z102" i="59"/>
  <c r="Z6" i="59"/>
  <c r="Z58" i="59"/>
  <c r="Z28" i="59"/>
  <c r="Z60" i="59"/>
  <c r="Z113" i="59"/>
  <c r="Z66" i="59"/>
  <c r="Z9" i="59"/>
  <c r="Z37" i="59"/>
  <c r="Z99" i="59"/>
  <c r="Z34" i="59"/>
  <c r="Z62" i="59"/>
  <c r="Z64" i="59"/>
  <c r="Z56" i="59"/>
  <c r="Z48" i="59"/>
  <c r="Z72" i="59"/>
  <c r="Z69" i="59"/>
  <c r="Z123" i="59"/>
  <c r="Z26" i="59"/>
  <c r="Z23" i="59"/>
  <c r="Z19" i="59"/>
  <c r="Z85" i="59"/>
  <c r="Z111" i="59"/>
  <c r="Z41" i="59"/>
  <c r="Z67" i="59"/>
  <c r="Z92" i="59"/>
  <c r="Z61" i="59"/>
  <c r="Z122" i="59"/>
  <c r="Z11" i="59"/>
  <c r="Z73" i="59"/>
  <c r="Z101" i="59"/>
  <c r="Z44" i="59"/>
  <c r="Z98" i="59"/>
  <c r="Z119" i="59"/>
  <c r="Z32" i="59"/>
  <c r="Z24" i="59"/>
  <c r="Z40" i="59"/>
  <c r="Z50" i="59"/>
  <c r="Z22" i="59"/>
  <c r="Z29" i="59"/>
  <c r="Z70" i="59"/>
  <c r="Z12" i="59"/>
  <c r="Z75" i="59"/>
  <c r="Z18" i="59"/>
  <c r="Z46" i="59"/>
  <c r="Z108" i="59"/>
  <c r="Z43" i="59"/>
  <c r="Z96" i="59"/>
  <c r="Z112" i="59"/>
  <c r="Z110" i="59"/>
  <c r="Z103" i="59"/>
  <c r="Z8" i="59"/>
  <c r="Z59" i="59"/>
  <c r="Z65" i="59"/>
  <c r="Z93" i="59"/>
  <c r="Z105" i="59"/>
  <c r="Z76" i="59"/>
  <c r="Z20" i="59"/>
  <c r="Z82" i="59"/>
  <c r="Z17" i="59"/>
  <c r="Z45" i="59"/>
  <c r="Z107" i="59"/>
  <c r="Z71" i="59"/>
  <c r="Z88" i="59"/>
  <c r="Z86" i="59"/>
  <c r="Z79" i="59"/>
  <c r="Z94" i="59"/>
  <c r="Z74" i="59"/>
  <c r="Z77" i="59"/>
  <c r="Z91" i="59"/>
  <c r="Z116" i="59"/>
  <c r="Z7" i="59"/>
  <c r="Z31" i="59"/>
  <c r="Z115" i="59"/>
  <c r="Z42" i="59"/>
  <c r="Z57" i="59"/>
  <c r="Z90" i="59"/>
  <c r="Z104" i="59"/>
  <c r="Z16" i="59"/>
  <c r="Z97" i="59"/>
  <c r="Z68" i="59"/>
  <c r="Z10" i="59"/>
  <c r="Z38" i="59"/>
  <c r="Z114" i="59"/>
  <c r="Z13" i="59"/>
  <c r="Z84" i="59"/>
  <c r="Z27" i="59"/>
  <c r="Z81" i="59"/>
  <c r="Z109" i="59"/>
  <c r="Z52" i="59"/>
  <c r="Z39" i="59"/>
  <c r="Z63" i="59"/>
  <c r="Z55" i="59"/>
  <c r="BC94" i="59"/>
  <c r="BC22" i="59"/>
  <c r="BC116" i="59"/>
  <c r="BC46" i="59"/>
  <c r="BC55" i="59"/>
  <c r="BC64" i="59"/>
  <c r="BC77" i="59"/>
  <c r="BC52" i="59"/>
  <c r="BC18" i="59"/>
  <c r="BC43" i="59"/>
  <c r="BC93" i="59"/>
  <c r="BC102" i="59"/>
  <c r="BC111" i="59"/>
  <c r="BC69" i="59"/>
  <c r="BC19" i="59"/>
  <c r="BC28" i="59"/>
  <c r="BC73" i="59"/>
  <c r="BC62" i="59"/>
  <c r="BC71" i="59"/>
  <c r="BC80" i="59"/>
  <c r="BC124" i="59"/>
  <c r="BC84" i="59"/>
  <c r="BC34" i="59"/>
  <c r="BC59" i="59"/>
  <c r="BC81" i="59"/>
  <c r="BC118" i="59"/>
  <c r="BC120" i="59"/>
  <c r="BC26" i="59"/>
  <c r="BC35" i="59"/>
  <c r="BC44" i="59"/>
  <c r="BC121" i="59"/>
  <c r="BC78" i="59"/>
  <c r="BC87" i="59"/>
  <c r="BC96" i="59"/>
  <c r="BC65" i="59"/>
  <c r="BC100" i="59"/>
  <c r="BC50" i="59"/>
  <c r="BC91" i="59"/>
  <c r="BC24" i="59"/>
  <c r="BC57" i="59"/>
  <c r="BC42" i="59"/>
  <c r="BC51" i="59"/>
  <c r="BC60" i="59"/>
  <c r="BC61" i="59"/>
  <c r="BC37" i="59"/>
  <c r="BC112" i="59"/>
  <c r="BC107" i="59"/>
  <c r="BC40" i="59"/>
  <c r="BC58" i="59"/>
  <c r="BC76" i="59"/>
  <c r="BC105" i="59"/>
  <c r="BC56" i="59"/>
  <c r="BC74" i="59"/>
  <c r="BC92" i="59"/>
  <c r="BC25" i="59"/>
  <c r="BC29" i="59"/>
  <c r="BC68" i="59"/>
  <c r="BC63" i="59"/>
  <c r="BC72" i="59"/>
  <c r="BC90" i="59"/>
  <c r="BC99" i="59"/>
  <c r="BC21" i="59"/>
  <c r="BC23" i="59"/>
  <c r="BC32" i="59"/>
  <c r="BC89" i="59"/>
  <c r="BC123" i="59"/>
  <c r="BC53" i="59"/>
  <c r="BC70" i="59"/>
  <c r="BC79" i="59"/>
  <c r="BC88" i="59"/>
  <c r="BC33" i="59"/>
  <c r="BC106" i="59"/>
  <c r="BC115" i="59"/>
  <c r="BC85" i="59"/>
  <c r="BC103" i="59"/>
  <c r="BC117" i="59"/>
  <c r="BC82" i="59"/>
  <c r="BC31" i="59"/>
  <c r="BC113" i="59"/>
  <c r="BC67" i="59"/>
  <c r="BC110" i="59"/>
  <c r="BC119" i="59"/>
  <c r="BC101" i="59"/>
  <c r="BC66" i="59"/>
  <c r="BC98" i="59"/>
  <c r="BC20" i="59"/>
  <c r="BC38" i="59"/>
  <c r="BC47" i="59"/>
  <c r="BC45" i="59"/>
  <c r="BC83" i="59"/>
  <c r="BC49" i="59"/>
  <c r="BC75" i="59"/>
  <c r="BC114" i="59"/>
  <c r="BC54" i="59"/>
  <c r="BC108" i="59"/>
  <c r="BC109" i="59"/>
  <c r="BC30" i="59"/>
  <c r="BC39" i="59"/>
  <c r="BC48" i="59"/>
  <c r="BC36" i="59"/>
  <c r="BC27" i="59"/>
  <c r="BC41" i="59"/>
  <c r="BC86" i="59"/>
  <c r="BC95" i="59"/>
  <c r="BC104" i="59"/>
  <c r="BC97" i="59"/>
  <c r="BC122" i="59"/>
  <c r="BC7" i="59"/>
  <c r="BC16" i="59"/>
  <c r="BC11" i="59"/>
  <c r="BC9" i="59"/>
  <c r="BC8" i="59"/>
  <c r="BC13" i="59"/>
  <c r="BC12" i="59"/>
  <c r="BC10" i="59"/>
  <c r="BC6" i="59"/>
  <c r="BC15" i="59"/>
  <c r="BC5" i="59"/>
  <c r="ED7" i="11"/>
  <c r="ED11" i="11"/>
  <c r="ED8" i="11"/>
  <c r="ED10" i="11"/>
  <c r="ED12" i="11"/>
  <c r="ED5" i="11"/>
  <c r="ED14" i="11"/>
  <c r="ED16" i="11"/>
  <c r="EF4" i="61"/>
  <c r="EH15" i="61" l="1"/>
  <c r="DV16" i="61"/>
  <c r="DV124" i="61" s="1"/>
  <c r="EH53" i="61"/>
  <c r="EH123" i="61"/>
  <c r="EH32" i="61"/>
  <c r="EH20" i="61"/>
  <c r="EH5" i="61"/>
  <c r="EH108" i="61"/>
  <c r="EH25" i="61"/>
  <c r="EH36" i="61"/>
  <c r="EH63" i="61"/>
  <c r="EH47" i="61"/>
  <c r="EH46" i="61"/>
  <c r="EH35" i="61"/>
  <c r="EH121" i="61"/>
  <c r="EH69" i="61"/>
  <c r="EH78" i="61"/>
  <c r="EH94" i="61"/>
  <c r="EH51" i="61"/>
  <c r="EH72" i="61"/>
  <c r="EH86" i="61"/>
  <c r="EH83" i="61"/>
  <c r="EH41" i="61"/>
  <c r="EH74" i="61"/>
  <c r="EH61" i="61"/>
  <c r="EH92" i="61"/>
  <c r="EH56" i="61"/>
  <c r="EH54" i="61"/>
  <c r="EH111" i="61"/>
  <c r="EH39" i="61"/>
  <c r="EH98" i="61"/>
  <c r="EH16" i="61"/>
  <c r="EH28" i="61"/>
  <c r="EH49" i="61"/>
  <c r="EH26" i="61"/>
  <c r="EH91" i="61"/>
  <c r="EH4" i="61"/>
  <c r="EI4" i="61" s="1"/>
  <c r="EH22" i="61"/>
  <c r="EH77" i="61"/>
  <c r="EH99" i="61"/>
  <c r="EH117" i="61"/>
  <c r="EH62" i="61"/>
  <c r="EH88" i="61"/>
  <c r="EH82" i="61"/>
  <c r="EH24" i="61"/>
  <c r="AX5" i="59" a="1"/>
  <c r="AX13" i="59" s="1"/>
  <c r="BG13" i="59" s="1"/>
  <c r="AY17" i="59"/>
  <c r="AZ17" i="59" s="1"/>
  <c r="G20" i="12" s="1"/>
  <c r="ED9" i="11"/>
  <c r="ED6" i="11"/>
  <c r="ED15" i="11"/>
  <c r="ED13" i="11"/>
  <c r="DT124" i="11"/>
  <c r="DT133" i="11" s="1"/>
  <c r="EH124" i="61" l="1"/>
  <c r="AX78" i="59"/>
  <c r="AX10" i="59"/>
  <c r="BG10" i="59" s="1"/>
  <c r="AX9" i="59"/>
  <c r="BG9" i="59" s="1"/>
  <c r="AX69" i="59"/>
  <c r="AX65" i="59"/>
  <c r="BG65" i="59" s="1"/>
  <c r="P64" i="61" s="1"/>
  <c r="AX113" i="59"/>
  <c r="BG113" i="59" s="1"/>
  <c r="P112" i="61" s="1"/>
  <c r="AX77" i="59"/>
  <c r="AX76" i="59"/>
  <c r="BG76" i="59" s="1"/>
  <c r="P75" i="61" s="1"/>
  <c r="AX114" i="59"/>
  <c r="AX25" i="59"/>
  <c r="BG25" i="59" s="1"/>
  <c r="P24" i="61" s="1"/>
  <c r="AX91" i="59"/>
  <c r="AX37" i="59"/>
  <c r="AX19" i="59"/>
  <c r="AX58" i="59"/>
  <c r="BG58" i="59" s="1"/>
  <c r="P57" i="61" s="1"/>
  <c r="AX45" i="59"/>
  <c r="AX31" i="59"/>
  <c r="BG31" i="59" s="1"/>
  <c r="P30" i="61" s="1"/>
  <c r="AX56" i="59"/>
  <c r="BG56" i="59" s="1"/>
  <c r="P55" i="61" s="1"/>
  <c r="AX57" i="59"/>
  <c r="AX35" i="59"/>
  <c r="AX15" i="59"/>
  <c r="BG15" i="59" s="1"/>
  <c r="AX104" i="59"/>
  <c r="BG104" i="59" s="1"/>
  <c r="P103" i="61" s="1"/>
  <c r="AX48" i="59"/>
  <c r="AX90" i="59"/>
  <c r="AX99" i="59"/>
  <c r="AX102" i="59"/>
  <c r="BG102" i="59" s="1"/>
  <c r="P101" i="61" s="1"/>
  <c r="AX6" i="59"/>
  <c r="BG6" i="59" s="1"/>
  <c r="AX93" i="59"/>
  <c r="AX118" i="59"/>
  <c r="AX124" i="59"/>
  <c r="BG124" i="59" s="1"/>
  <c r="P123" i="61" s="1"/>
  <c r="AX92" i="59"/>
  <c r="BG92" i="59" s="1"/>
  <c r="P91" i="61" s="1"/>
  <c r="AX36" i="59"/>
  <c r="AX59" i="59"/>
  <c r="BG59" i="59" s="1"/>
  <c r="P58" i="61" s="1"/>
  <c r="AX60" i="59"/>
  <c r="BG60" i="59" s="1"/>
  <c r="P59" i="61" s="1"/>
  <c r="AX82" i="59"/>
  <c r="BG82" i="59" s="1"/>
  <c r="P81" i="61" s="1"/>
  <c r="AX53" i="59"/>
  <c r="AX11" i="59"/>
  <c r="BG11" i="59" s="1"/>
  <c r="AX81" i="59"/>
  <c r="BG81" i="59" s="1"/>
  <c r="P80" i="61" s="1"/>
  <c r="AX42" i="59"/>
  <c r="AX43" i="59"/>
  <c r="AX18" i="59"/>
  <c r="AX62" i="59"/>
  <c r="BG62" i="59" s="1"/>
  <c r="P61" i="61" s="1"/>
  <c r="AX117" i="59"/>
  <c r="BG117" i="59" s="1"/>
  <c r="P116" i="61" s="1"/>
  <c r="AX55" i="59"/>
  <c r="AX30" i="59"/>
  <c r="BG30" i="59" s="1"/>
  <c r="P29" i="61" s="1"/>
  <c r="AX97" i="59"/>
  <c r="AX121" i="59"/>
  <c r="BG121" i="59" s="1"/>
  <c r="P120" i="61" s="1"/>
  <c r="AX46" i="59"/>
  <c r="AX21" i="59"/>
  <c r="BG21" i="59" s="1"/>
  <c r="P20" i="61" s="1"/>
  <c r="AX5" i="59"/>
  <c r="BG5" i="59" s="1"/>
  <c r="P4" i="61" s="1"/>
  <c r="AX52" i="59"/>
  <c r="BG52" i="59" s="1"/>
  <c r="P51" i="61" s="1"/>
  <c r="AX72" i="59"/>
  <c r="AX20" i="59"/>
  <c r="BG20" i="59" s="1"/>
  <c r="P19" i="61" s="1"/>
  <c r="AX32" i="59"/>
  <c r="BG32" i="59" s="1"/>
  <c r="P31" i="61" s="1"/>
  <c r="AX70" i="59"/>
  <c r="BG70" i="59" s="1"/>
  <c r="P69" i="61" s="1"/>
  <c r="AX115" i="59"/>
  <c r="AX96" i="59"/>
  <c r="BG96" i="59" s="1"/>
  <c r="P95" i="61" s="1"/>
  <c r="AX67" i="59"/>
  <c r="AX16" i="59"/>
  <c r="BG16" i="59" s="1"/>
  <c r="AX103" i="59"/>
  <c r="AX68" i="59"/>
  <c r="BG68" i="59" s="1"/>
  <c r="P67" i="61" s="1"/>
  <c r="AX41" i="59"/>
  <c r="BG41" i="59" s="1"/>
  <c r="P40" i="61" s="1"/>
  <c r="AX44" i="59"/>
  <c r="BG44" i="59" s="1"/>
  <c r="P43" i="61" s="1"/>
  <c r="AX39" i="59"/>
  <c r="AX23" i="59"/>
  <c r="BG23" i="59" s="1"/>
  <c r="P22" i="61" s="1"/>
  <c r="AX106" i="59"/>
  <c r="BG106" i="59" s="1"/>
  <c r="P105" i="61" s="1"/>
  <c r="AX38" i="59"/>
  <c r="AX71" i="59"/>
  <c r="AX83" i="59"/>
  <c r="BG83" i="59" s="1"/>
  <c r="P82" i="61" s="1"/>
  <c r="AX119" i="59"/>
  <c r="BG119" i="59" s="1"/>
  <c r="P118" i="61" s="1"/>
  <c r="AX94" i="59"/>
  <c r="AX123" i="59"/>
  <c r="AX84" i="59"/>
  <c r="AX26" i="59"/>
  <c r="BG26" i="59" s="1"/>
  <c r="P25" i="61" s="1"/>
  <c r="AX120" i="59"/>
  <c r="BG120" i="59" s="1"/>
  <c r="P119" i="61" s="1"/>
  <c r="AX14" i="59"/>
  <c r="BG14" i="59" s="1"/>
  <c r="AX88" i="59"/>
  <c r="BG88" i="59" s="1"/>
  <c r="P87" i="61" s="1"/>
  <c r="AX17" i="59"/>
  <c r="BG17" i="59" s="1"/>
  <c r="AX108" i="59"/>
  <c r="BG108" i="59" s="1"/>
  <c r="P107" i="61" s="1"/>
  <c r="AX50" i="59"/>
  <c r="AX79" i="59"/>
  <c r="BG79" i="59" s="1"/>
  <c r="P78" i="61" s="1"/>
  <c r="AX29" i="59"/>
  <c r="AX105" i="59"/>
  <c r="BG105" i="59" s="1"/>
  <c r="P104" i="61" s="1"/>
  <c r="AX109" i="59"/>
  <c r="AX80" i="59"/>
  <c r="BG80" i="59" s="1"/>
  <c r="P79" i="61" s="1"/>
  <c r="AX28" i="59"/>
  <c r="BG28" i="59" s="1"/>
  <c r="P27" i="61" s="1"/>
  <c r="AX66" i="59"/>
  <c r="BG66" i="59" s="1"/>
  <c r="P65" i="61" s="1"/>
  <c r="AX87" i="59"/>
  <c r="AX12" i="59"/>
  <c r="BG12" i="59" s="1"/>
  <c r="P11" i="61" s="1"/>
  <c r="AX74" i="59"/>
  <c r="BG74" i="59" s="1"/>
  <c r="P73" i="61" s="1"/>
  <c r="AX49" i="59"/>
  <c r="BG49" i="59" s="1"/>
  <c r="P48" i="61" s="1"/>
  <c r="AX116" i="59"/>
  <c r="AX111" i="59"/>
  <c r="BG111" i="59" s="1"/>
  <c r="P110" i="61" s="1"/>
  <c r="AX86" i="59"/>
  <c r="BG86" i="59" s="1"/>
  <c r="P85" i="61" s="1"/>
  <c r="AX24" i="59"/>
  <c r="BG24" i="59" s="1"/>
  <c r="P23" i="61" s="1"/>
  <c r="AX34" i="59"/>
  <c r="AX85" i="59"/>
  <c r="BG85" i="59" s="1"/>
  <c r="P84" i="61" s="1"/>
  <c r="AX40" i="59"/>
  <c r="BG40" i="59" s="1"/>
  <c r="P39" i="61" s="1"/>
  <c r="AX122" i="59"/>
  <c r="BG122" i="59" s="1"/>
  <c r="P121" i="61" s="1"/>
  <c r="AX47" i="59"/>
  <c r="AX22" i="59"/>
  <c r="BG22" i="59" s="1"/>
  <c r="P21" i="61" s="1"/>
  <c r="AX33" i="59"/>
  <c r="BG33" i="59" s="1"/>
  <c r="P32" i="61" s="1"/>
  <c r="AX98" i="59"/>
  <c r="BG98" i="59" s="1"/>
  <c r="P97" i="61" s="1"/>
  <c r="AX73" i="59"/>
  <c r="AX100" i="59"/>
  <c r="BG100" i="59" s="1"/>
  <c r="P99" i="61" s="1"/>
  <c r="AX51" i="59"/>
  <c r="AX89" i="59"/>
  <c r="BG89" i="59" s="1"/>
  <c r="P88" i="61" s="1"/>
  <c r="AX64" i="59"/>
  <c r="AX54" i="59"/>
  <c r="BG54" i="59" s="1"/>
  <c r="P53" i="61" s="1"/>
  <c r="AX112" i="59"/>
  <c r="AX101" i="59"/>
  <c r="BG101" i="59" s="1"/>
  <c r="P100" i="61" s="1"/>
  <c r="AX107" i="59"/>
  <c r="AX75" i="59"/>
  <c r="BG75" i="59" s="1"/>
  <c r="P74" i="61" s="1"/>
  <c r="AX63" i="59"/>
  <c r="BG63" i="59" s="1"/>
  <c r="P62" i="61" s="1"/>
  <c r="AX8" i="59"/>
  <c r="BG8" i="59" s="1"/>
  <c r="AX95" i="59"/>
  <c r="AX7" i="59"/>
  <c r="BG7" i="59" s="1"/>
  <c r="AX61" i="59"/>
  <c r="BG61" i="59" s="1"/>
  <c r="P60" i="61" s="1"/>
  <c r="AX27" i="59"/>
  <c r="BG27" i="59" s="1"/>
  <c r="P26" i="61" s="1"/>
  <c r="AX110" i="59"/>
  <c r="BG107" i="59"/>
  <c r="P106" i="61" s="1"/>
  <c r="BG51" i="59"/>
  <c r="P50" i="61" s="1"/>
  <c r="BG87" i="59"/>
  <c r="P86" i="61" s="1"/>
  <c r="BG71" i="59"/>
  <c r="P70" i="61" s="1"/>
  <c r="BG114" i="59"/>
  <c r="P113" i="61" s="1"/>
  <c r="BG93" i="59"/>
  <c r="P92" i="61" s="1"/>
  <c r="P15" i="61"/>
  <c r="P13" i="61"/>
  <c r="BG69" i="59"/>
  <c r="P68" i="61" s="1"/>
  <c r="P12" i="61"/>
  <c r="BG53" i="59"/>
  <c r="P52" i="61" s="1"/>
  <c r="BG90" i="59"/>
  <c r="P89" i="61" s="1"/>
  <c r="BG77" i="59"/>
  <c r="P76" i="61" s="1"/>
  <c r="BG57" i="59"/>
  <c r="P56" i="61" s="1"/>
  <c r="BG67" i="59"/>
  <c r="P66" i="61" s="1"/>
  <c r="BG39" i="59"/>
  <c r="P38" i="61" s="1"/>
  <c r="BG18" i="59"/>
  <c r="P17" i="61" s="1"/>
  <c r="BG115" i="59"/>
  <c r="P114" i="61" s="1"/>
  <c r="BG123" i="59"/>
  <c r="P122" i="61" s="1"/>
  <c r="BG48" i="59"/>
  <c r="P47" i="61" s="1"/>
  <c r="BG78" i="59"/>
  <c r="P77" i="61" s="1"/>
  <c r="BG43" i="59"/>
  <c r="P42" i="61" s="1"/>
  <c r="BG50" i="59"/>
  <c r="P49" i="61" s="1"/>
  <c r="BG116" i="59"/>
  <c r="P115" i="61" s="1"/>
  <c r="BG95" i="59"/>
  <c r="P94" i="61" s="1"/>
  <c r="P5" i="61"/>
  <c r="BG97" i="59"/>
  <c r="P96" i="61" s="1"/>
  <c r="BG64" i="59"/>
  <c r="P63" i="61" s="1"/>
  <c r="BG55" i="59"/>
  <c r="P54" i="61" s="1"/>
  <c r="BG46" i="59"/>
  <c r="P45" i="61" s="1"/>
  <c r="BG37" i="59"/>
  <c r="P36" i="61" s="1"/>
  <c r="BG36" i="59"/>
  <c r="P35" i="61" s="1"/>
  <c r="BG118" i="59"/>
  <c r="P117" i="61" s="1"/>
  <c r="BG109" i="59"/>
  <c r="P108" i="61" s="1"/>
  <c r="BG99" i="59"/>
  <c r="P98" i="61" s="1"/>
  <c r="BG110" i="59"/>
  <c r="P109" i="61" s="1"/>
  <c r="BG91" i="59"/>
  <c r="P90" i="61" s="1"/>
  <c r="BG42" i="59"/>
  <c r="P41" i="61" s="1"/>
  <c r="BG72" i="59"/>
  <c r="P71" i="61" s="1"/>
  <c r="BG45" i="59"/>
  <c r="P44" i="61" s="1"/>
  <c r="BG35" i="59"/>
  <c r="P34" i="61" s="1"/>
  <c r="BG73" i="59"/>
  <c r="P72" i="61" s="1"/>
  <c r="BG112" i="59"/>
  <c r="P111" i="61" s="1"/>
  <c r="BG103" i="59"/>
  <c r="P102" i="61" s="1"/>
  <c r="BG94" i="59"/>
  <c r="P93" i="61" s="1"/>
  <c r="BG84" i="59"/>
  <c r="P83" i="61" s="1"/>
  <c r="BG34" i="59"/>
  <c r="P33" i="61" s="1"/>
  <c r="BG47" i="59"/>
  <c r="P46" i="61" s="1"/>
  <c r="BG38" i="59"/>
  <c r="P37" i="61" s="1"/>
  <c r="BG29" i="59"/>
  <c r="P28" i="61" s="1"/>
  <c r="BG19" i="59"/>
  <c r="P18" i="61" s="1"/>
  <c r="BC17" i="59"/>
  <c r="ED124" i="11"/>
  <c r="P9" i="61" l="1"/>
  <c r="P16" i="61"/>
  <c r="P6" i="61"/>
  <c r="P8" i="61"/>
  <c r="P14" i="61"/>
  <c r="P7" i="61"/>
  <c r="P10" i="61"/>
  <c r="EJ4" i="61" a="1"/>
  <c r="L8" i="12" a="1"/>
  <c r="M8" i="12" a="1"/>
  <c r="D133" i="61" a="1"/>
  <c r="P124" i="61" l="1"/>
  <c r="M38" i="12"/>
  <c r="M52" i="12"/>
  <c r="M42" i="12"/>
  <c r="M56" i="12"/>
  <c r="M78" i="12"/>
  <c r="M92" i="12"/>
  <c r="M63" i="12"/>
  <c r="M30" i="12"/>
  <c r="M108" i="12"/>
  <c r="M89" i="12"/>
  <c r="M31" i="12"/>
  <c r="M12" i="12"/>
  <c r="M95" i="12"/>
  <c r="M120" i="12"/>
  <c r="M77" i="12"/>
  <c r="M70" i="12"/>
  <c r="M84" i="12"/>
  <c r="M74" i="12"/>
  <c r="M88" i="12"/>
  <c r="M110" i="12"/>
  <c r="M85" i="12"/>
  <c r="M107" i="12"/>
  <c r="M86" i="12"/>
  <c r="M34" i="12"/>
  <c r="M116" i="12"/>
  <c r="M75" i="12"/>
  <c r="M37" i="12"/>
  <c r="M80" i="12"/>
  <c r="M22" i="12"/>
  <c r="M122" i="12"/>
  <c r="M15" i="12"/>
  <c r="J15" i="1" s="1"/>
  <c r="G21" i="20" s="1"/>
  <c r="G22" i="20" s="1"/>
  <c r="M41" i="12"/>
  <c r="M19" i="12"/>
  <c r="J19" i="1" s="1"/>
  <c r="G29" i="20" s="1"/>
  <c r="G30" i="20" s="1"/>
  <c r="M57" i="12"/>
  <c r="M55" i="12"/>
  <c r="M61" i="12"/>
  <c r="M96" i="12"/>
  <c r="M67" i="12"/>
  <c r="M27" i="12"/>
  <c r="M91" i="12"/>
  <c r="M64" i="12"/>
  <c r="M58" i="12"/>
  <c r="M114" i="12"/>
  <c r="M99" i="12"/>
  <c r="M121" i="12"/>
  <c r="M79" i="12"/>
  <c r="M17" i="12"/>
  <c r="J17" i="1" s="1"/>
  <c r="G25" i="20" s="1"/>
  <c r="G26" i="20" s="1"/>
  <c r="M83" i="12"/>
  <c r="M33" i="12"/>
  <c r="M119" i="12"/>
  <c r="M26" i="12"/>
  <c r="M93" i="12"/>
  <c r="M44" i="12"/>
  <c r="M127" i="12"/>
  <c r="M113" i="12"/>
  <c r="M105" i="12"/>
  <c r="M76" i="12"/>
  <c r="M112" i="12"/>
  <c r="M109" i="12"/>
  <c r="M39" i="12"/>
  <c r="M102" i="12"/>
  <c r="M106" i="12"/>
  <c r="M23" i="12"/>
  <c r="M40" i="12"/>
  <c r="M90" i="12"/>
  <c r="M8" i="12"/>
  <c r="M97" i="12"/>
  <c r="M32" i="12"/>
  <c r="M111" i="12"/>
  <c r="M28" i="12"/>
  <c r="M48" i="12"/>
  <c r="M118" i="12"/>
  <c r="M47" i="12"/>
  <c r="M51" i="12"/>
  <c r="M87" i="12"/>
  <c r="M9" i="12"/>
  <c r="M71" i="12"/>
  <c r="M21" i="12"/>
  <c r="M103" i="12"/>
  <c r="M18" i="12"/>
  <c r="J18" i="1" s="1"/>
  <c r="G27" i="20" s="1"/>
  <c r="G28" i="20" s="1"/>
  <c r="M115" i="12"/>
  <c r="M117" i="12"/>
  <c r="M124" i="12"/>
  <c r="M36" i="12"/>
  <c r="M53" i="12"/>
  <c r="M69" i="12"/>
  <c r="M73" i="12"/>
  <c r="M11" i="12"/>
  <c r="M54" i="12"/>
  <c r="M65" i="12"/>
  <c r="M66" i="12"/>
  <c r="M81" i="12"/>
  <c r="M29" i="12"/>
  <c r="M45" i="12"/>
  <c r="M49" i="12"/>
  <c r="M123" i="12"/>
  <c r="M68" i="12"/>
  <c r="M59" i="12"/>
  <c r="M101" i="12"/>
  <c r="M125" i="12"/>
  <c r="M14" i="12"/>
  <c r="M82" i="12"/>
  <c r="M100" i="12"/>
  <c r="M50" i="12"/>
  <c r="M43" i="12"/>
  <c r="M60" i="12"/>
  <c r="M16" i="12"/>
  <c r="J16" i="1" s="1"/>
  <c r="G23" i="20" s="1"/>
  <c r="G24" i="20" s="1"/>
  <c r="M126" i="12"/>
  <c r="M72" i="12"/>
  <c r="M35" i="12"/>
  <c r="M13" i="12"/>
  <c r="M25" i="12"/>
  <c r="M10" i="12"/>
  <c r="M94" i="12"/>
  <c r="M98" i="12"/>
  <c r="M46" i="12"/>
  <c r="M24" i="12"/>
  <c r="M20" i="12"/>
  <c r="M104" i="12"/>
  <c r="M62" i="12"/>
  <c r="S133" i="61"/>
  <c r="DN133" i="61"/>
  <c r="CW133" i="61"/>
  <c r="AU133" i="61"/>
  <c r="CH133" i="61"/>
  <c r="DL133" i="61"/>
  <c r="BH133" i="61"/>
  <c r="I133" i="61"/>
  <c r="Z133" i="61"/>
  <c r="AD133" i="61"/>
  <c r="CS133" i="61"/>
  <c r="BN133" i="61"/>
  <c r="CV133" i="61"/>
  <c r="AB133" i="61"/>
  <c r="DG133" i="61"/>
  <c r="CJ133" i="61"/>
  <c r="BS133" i="61"/>
  <c r="DF133" i="61"/>
  <c r="M133" i="61"/>
  <c r="AM133" i="61"/>
  <c r="BR133" i="61"/>
  <c r="K133" i="61"/>
  <c r="O133" i="61"/>
  <c r="N133" i="61"/>
  <c r="BE133" i="61"/>
  <c r="BJ133" i="61"/>
  <c r="AL133" i="61"/>
  <c r="AO133" i="61"/>
  <c r="CZ133" i="61"/>
  <c r="DS133" i="61"/>
  <c r="CA133" i="61"/>
  <c r="DJ133" i="61"/>
  <c r="U133" i="61"/>
  <c r="AQ133" i="61"/>
  <c r="CD133" i="61"/>
  <c r="CB133" i="61"/>
  <c r="DE133" i="61"/>
  <c r="DI133" i="61"/>
  <c r="DM133" i="61"/>
  <c r="BI133" i="61"/>
  <c r="AH133" i="61"/>
  <c r="CU133" i="61"/>
  <c r="G133" i="61"/>
  <c r="DO133" i="61"/>
  <c r="CI133" i="61"/>
  <c r="D133" i="61"/>
  <c r="DH133" i="61"/>
  <c r="BC133" i="61"/>
  <c r="BV133" i="61"/>
  <c r="DP133" i="61"/>
  <c r="AY133" i="61"/>
  <c r="CK133" i="61"/>
  <c r="CG133" i="61"/>
  <c r="CO133" i="61"/>
  <c r="AW133" i="61"/>
  <c r="F133" i="61"/>
  <c r="CF133" i="61"/>
  <c r="AT133" i="61"/>
  <c r="DB133" i="61"/>
  <c r="BD133" i="61"/>
  <c r="X133" i="61"/>
  <c r="BG133" i="61"/>
  <c r="E133" i="61"/>
  <c r="AJ133" i="61"/>
  <c r="BP133" i="61"/>
  <c r="BQ133" i="61"/>
  <c r="R133" i="61"/>
  <c r="BX133" i="61"/>
  <c r="Q133" i="61"/>
  <c r="BZ133" i="61"/>
  <c r="BB133" i="61"/>
  <c r="AZ133" i="61"/>
  <c r="DQ133" i="61"/>
  <c r="CT133" i="61"/>
  <c r="AK133" i="61"/>
  <c r="CX133" i="61"/>
  <c r="AE133" i="61"/>
  <c r="L133" i="61"/>
  <c r="T133" i="61"/>
  <c r="AS133" i="61"/>
  <c r="DR133" i="61"/>
  <c r="BA133" i="61"/>
  <c r="BW133" i="61"/>
  <c r="AP133" i="61"/>
  <c r="BL133" i="61"/>
  <c r="AG133" i="61"/>
  <c r="AA133" i="61"/>
  <c r="AV133" i="61"/>
  <c r="BM133" i="61"/>
  <c r="DK133" i="61"/>
  <c r="AI133" i="61"/>
  <c r="DA133" i="61"/>
  <c r="AC133" i="61"/>
  <c r="CP133" i="61"/>
  <c r="W133" i="61"/>
  <c r="AN133" i="61"/>
  <c r="J133" i="61"/>
  <c r="CN133" i="61"/>
  <c r="H133" i="61"/>
  <c r="BO133" i="61"/>
  <c r="CE133" i="61"/>
  <c r="Y133" i="61"/>
  <c r="CY133" i="61"/>
  <c r="BU133" i="61"/>
  <c r="AR133" i="61"/>
  <c r="AF133" i="61"/>
  <c r="V133" i="61"/>
  <c r="BK133" i="61"/>
  <c r="CR133" i="61"/>
  <c r="BF133" i="61"/>
  <c r="P133" i="61"/>
  <c r="BY133" i="61"/>
  <c r="DD133" i="61"/>
  <c r="BT133" i="61"/>
  <c r="CL133" i="61"/>
  <c r="CC133" i="61"/>
  <c r="AX133" i="61"/>
  <c r="DC133" i="61"/>
  <c r="CM133" i="61"/>
  <c r="CQ133" i="61"/>
  <c r="L8" i="12"/>
  <c r="L75" i="12"/>
  <c r="L122" i="12"/>
  <c r="L50" i="12"/>
  <c r="L93" i="12"/>
  <c r="L21" i="12"/>
  <c r="L41" i="12"/>
  <c r="L15" i="12"/>
  <c r="I15" i="1" s="1"/>
  <c r="C21" i="20" s="1"/>
  <c r="C22" i="20" s="1"/>
  <c r="L99" i="12"/>
  <c r="L46" i="12"/>
  <c r="L54" i="12"/>
  <c r="L38" i="12"/>
  <c r="L35" i="12"/>
  <c r="L90" i="12"/>
  <c r="L29" i="12"/>
  <c r="L19" i="12"/>
  <c r="I19" i="1" s="1"/>
  <c r="C29" i="20" s="1"/>
  <c r="C30" i="20" s="1"/>
  <c r="L66" i="12"/>
  <c r="L109" i="12"/>
  <c r="L37" i="12"/>
  <c r="L84" i="12"/>
  <c r="L12" i="12"/>
  <c r="L107" i="12"/>
  <c r="L25" i="12"/>
  <c r="L42" i="12"/>
  <c r="L56" i="12"/>
  <c r="L112" i="12"/>
  <c r="L96" i="12"/>
  <c r="L108" i="12"/>
  <c r="L33" i="12"/>
  <c r="L61" i="12"/>
  <c r="L116" i="12"/>
  <c r="L44" i="12"/>
  <c r="L95" i="12"/>
  <c r="L23" i="12"/>
  <c r="L70" i="12"/>
  <c r="L113" i="12"/>
  <c r="L60" i="12"/>
  <c r="L101" i="12"/>
  <c r="L118" i="12"/>
  <c r="L114" i="12"/>
  <c r="L69" i="12"/>
  <c r="L71" i="12"/>
  <c r="L63" i="12"/>
  <c r="L47" i="12"/>
  <c r="L92" i="12"/>
  <c r="L102" i="12"/>
  <c r="L30" i="12"/>
  <c r="L73" i="12"/>
  <c r="L120" i="12"/>
  <c r="L48" i="12"/>
  <c r="L74" i="12"/>
  <c r="L88" i="12"/>
  <c r="L62" i="12"/>
  <c r="L27" i="12"/>
  <c r="L83" i="12"/>
  <c r="L97" i="12"/>
  <c r="L127" i="12"/>
  <c r="L94" i="12"/>
  <c r="L65" i="12"/>
  <c r="L32" i="12"/>
  <c r="L53" i="12"/>
  <c r="L28" i="12"/>
  <c r="L126" i="12"/>
  <c r="L91" i="12"/>
  <c r="L67" i="12"/>
  <c r="L124" i="12"/>
  <c r="L51" i="12"/>
  <c r="L17" i="12"/>
  <c r="I17" i="1" s="1"/>
  <c r="C25" i="20" s="1"/>
  <c r="C26" i="20" s="1"/>
  <c r="L13" i="12"/>
  <c r="L26" i="12"/>
  <c r="L18" i="12"/>
  <c r="I18" i="1" s="1"/>
  <c r="C27" i="20" s="1"/>
  <c r="C28" i="20" s="1"/>
  <c r="L39" i="12"/>
  <c r="L14" i="12"/>
  <c r="L104" i="12"/>
  <c r="L119" i="12"/>
  <c r="L81" i="12"/>
  <c r="L24" i="12"/>
  <c r="L82" i="12"/>
  <c r="L115" i="12"/>
  <c r="L72" i="12"/>
  <c r="L123" i="12"/>
  <c r="L10" i="12"/>
  <c r="L100" i="12"/>
  <c r="L79" i="12"/>
  <c r="L117" i="12"/>
  <c r="L52" i="12"/>
  <c r="L11" i="12"/>
  <c r="L55" i="12"/>
  <c r="L105" i="12"/>
  <c r="L22" i="12"/>
  <c r="L111" i="12"/>
  <c r="L86" i="12"/>
  <c r="L57" i="12"/>
  <c r="L78" i="12"/>
  <c r="L9" i="12"/>
  <c r="L87" i="12"/>
  <c r="L98" i="12"/>
  <c r="L45" i="12"/>
  <c r="L89" i="12"/>
  <c r="L64" i="12"/>
  <c r="L43" i="12"/>
  <c r="L58" i="12"/>
  <c r="L85" i="12"/>
  <c r="L40" i="12"/>
  <c r="L76" i="12"/>
  <c r="L31" i="12"/>
  <c r="L125" i="12"/>
  <c r="L68" i="12"/>
  <c r="L16" i="12"/>
  <c r="I16" i="1" s="1"/>
  <c r="C23" i="20" s="1"/>
  <c r="C24" i="20" s="1"/>
  <c r="L20" i="12"/>
  <c r="L80" i="12"/>
  <c r="L103" i="12"/>
  <c r="L59" i="12"/>
  <c r="L77" i="12"/>
  <c r="L49" i="12"/>
  <c r="L106" i="12"/>
  <c r="L110" i="12"/>
  <c r="L34" i="12"/>
  <c r="L121" i="12"/>
  <c r="L36" i="12"/>
  <c r="EJ106" i="61"/>
  <c r="EC106" i="61" s="1"/>
  <c r="EF106" i="61" s="1"/>
  <c r="EJ13" i="61"/>
  <c r="EJ6" i="61"/>
  <c r="EJ87" i="61"/>
  <c r="EC87" i="61" s="1"/>
  <c r="EF87" i="61" s="1"/>
  <c r="EJ55" i="61"/>
  <c r="EC55" i="61" s="1"/>
  <c r="EF55" i="61" s="1"/>
  <c r="EJ30" i="61"/>
  <c r="EC30" i="61" s="1"/>
  <c r="EF30" i="61" s="1"/>
  <c r="EJ34" i="61"/>
  <c r="EC34" i="61" s="1"/>
  <c r="EF34" i="61" s="1"/>
  <c r="EJ86" i="61"/>
  <c r="EC86" i="61" s="1"/>
  <c r="EF86" i="61" s="1"/>
  <c r="EJ73" i="61"/>
  <c r="EC73" i="61" s="1"/>
  <c r="EF73" i="61" s="1"/>
  <c r="EJ107" i="61"/>
  <c r="EC107" i="61" s="1"/>
  <c r="EF107" i="61" s="1"/>
  <c r="EJ100" i="61"/>
  <c r="EC100" i="61" s="1"/>
  <c r="EF100" i="61" s="1"/>
  <c r="EJ102" i="61"/>
  <c r="EC102" i="61" s="1"/>
  <c r="EF102" i="61" s="1"/>
  <c r="EJ80" i="61"/>
  <c r="EC80" i="61" s="1"/>
  <c r="EF80" i="61" s="1"/>
  <c r="EJ14" i="61"/>
  <c r="EJ94" i="61"/>
  <c r="EC94" i="61" s="1"/>
  <c r="EF94" i="61" s="1"/>
  <c r="EJ92" i="61"/>
  <c r="EC92" i="61" s="1"/>
  <c r="EF92" i="61" s="1"/>
  <c r="EJ120" i="61"/>
  <c r="EC120" i="61" s="1"/>
  <c r="EF120" i="61" s="1"/>
  <c r="EJ38" i="61"/>
  <c r="EC38" i="61" s="1"/>
  <c r="EF38" i="61" s="1"/>
  <c r="EJ85" i="61"/>
  <c r="EC85" i="61" s="1"/>
  <c r="EF85" i="61" s="1"/>
  <c r="EJ112" i="61"/>
  <c r="EC112" i="61" s="1"/>
  <c r="EF112" i="61" s="1"/>
  <c r="EJ51" i="61"/>
  <c r="EC51" i="61" s="1"/>
  <c r="EF51" i="61" s="1"/>
  <c r="EJ75" i="61"/>
  <c r="EC75" i="61" s="1"/>
  <c r="EF75" i="61" s="1"/>
  <c r="EJ82" i="61"/>
  <c r="EC82" i="61" s="1"/>
  <c r="EF82" i="61" s="1"/>
  <c r="EJ78" i="61"/>
  <c r="EC78" i="61" s="1"/>
  <c r="EF78" i="61" s="1"/>
  <c r="EJ39" i="61"/>
  <c r="EC39" i="61" s="1"/>
  <c r="EF39" i="61" s="1"/>
  <c r="EJ103" i="61"/>
  <c r="EC103" i="61" s="1"/>
  <c r="EF103" i="61" s="1"/>
  <c r="EJ46" i="61"/>
  <c r="EC46" i="61" s="1"/>
  <c r="EF46" i="61" s="1"/>
  <c r="EJ79" i="61"/>
  <c r="EC79" i="61" s="1"/>
  <c r="EF79" i="61" s="1"/>
  <c r="EJ18" i="61"/>
  <c r="EC18" i="61" s="1"/>
  <c r="EF18" i="61" s="1"/>
  <c r="EJ28" i="61"/>
  <c r="EC28" i="61" s="1"/>
  <c r="EF28" i="61" s="1"/>
  <c r="EJ67" i="61"/>
  <c r="EC67" i="61" s="1"/>
  <c r="EF67" i="61" s="1"/>
  <c r="EJ48" i="61"/>
  <c r="EC48" i="61" s="1"/>
  <c r="EF48" i="61" s="1"/>
  <c r="EJ61" i="61"/>
  <c r="EC61" i="61" s="1"/>
  <c r="EF61" i="61" s="1"/>
  <c r="EJ8" i="61"/>
  <c r="EJ74" i="61"/>
  <c r="EC74" i="61" s="1"/>
  <c r="EF74" i="61" s="1"/>
  <c r="EJ40" i="61"/>
  <c r="EC40" i="61" s="1"/>
  <c r="EF40" i="61" s="1"/>
  <c r="EJ115" i="61"/>
  <c r="EC115" i="61" s="1"/>
  <c r="EF115" i="61" s="1"/>
  <c r="EJ27" i="61"/>
  <c r="EC27" i="61" s="1"/>
  <c r="EF27" i="61" s="1"/>
  <c r="EJ69" i="61"/>
  <c r="EC69" i="61" s="1"/>
  <c r="EF69" i="61" s="1"/>
  <c r="EJ71" i="61"/>
  <c r="EC71" i="61" s="1"/>
  <c r="EF71" i="61" s="1"/>
  <c r="EJ70" i="61"/>
  <c r="EC70" i="61" s="1"/>
  <c r="EF70" i="61" s="1"/>
  <c r="EJ44" i="61"/>
  <c r="EC44" i="61" s="1"/>
  <c r="EF44" i="61" s="1"/>
  <c r="EJ95" i="61"/>
  <c r="EC95" i="61" s="1"/>
  <c r="EF95" i="61" s="1"/>
  <c r="EJ98" i="61"/>
  <c r="EC98" i="61" s="1"/>
  <c r="EF98" i="61" s="1"/>
  <c r="EJ118" i="61"/>
  <c r="EC118" i="61" s="1"/>
  <c r="EF118" i="61" s="1"/>
  <c r="EJ77" i="61"/>
  <c r="EC77" i="61" s="1"/>
  <c r="EF77" i="61" s="1"/>
  <c r="EJ109" i="61"/>
  <c r="EC109" i="61" s="1"/>
  <c r="EF109" i="61" s="1"/>
  <c r="EJ84" i="61"/>
  <c r="EC84" i="61" s="1"/>
  <c r="EF84" i="61" s="1"/>
  <c r="EJ41" i="61"/>
  <c r="EC41" i="61" s="1"/>
  <c r="EF41" i="61" s="1"/>
  <c r="EJ91" i="61"/>
  <c r="EC91" i="61" s="1"/>
  <c r="EF91" i="61" s="1"/>
  <c r="EJ53" i="61"/>
  <c r="EC53" i="61" s="1"/>
  <c r="EF53" i="61" s="1"/>
  <c r="EJ66" i="61"/>
  <c r="EC66" i="61" s="1"/>
  <c r="EF66" i="61" s="1"/>
  <c r="EJ72" i="61"/>
  <c r="EC72" i="61" s="1"/>
  <c r="EF72" i="61" s="1"/>
  <c r="EJ89" i="61"/>
  <c r="EC89" i="61" s="1"/>
  <c r="EF89" i="61" s="1"/>
  <c r="EJ90" i="61"/>
  <c r="EC90" i="61" s="1"/>
  <c r="EF90" i="61" s="1"/>
  <c r="EJ52" i="61"/>
  <c r="EC52" i="61" s="1"/>
  <c r="EF52" i="61" s="1"/>
  <c r="EJ12" i="61"/>
  <c r="EJ7" i="61"/>
  <c r="EJ114" i="61"/>
  <c r="EC114" i="61" s="1"/>
  <c r="EF114" i="61" s="1"/>
  <c r="EJ58" i="61"/>
  <c r="EC58" i="61" s="1"/>
  <c r="EF58" i="61" s="1"/>
  <c r="EJ10" i="61"/>
  <c r="EJ62" i="61"/>
  <c r="EC62" i="61" s="1"/>
  <c r="EF62" i="61" s="1"/>
  <c r="EJ45" i="61"/>
  <c r="EC45" i="61" s="1"/>
  <c r="EF45" i="61" s="1"/>
  <c r="EJ111" i="61"/>
  <c r="EC111" i="61" s="1"/>
  <c r="EF111" i="61" s="1"/>
  <c r="EJ110" i="61"/>
  <c r="EC110" i="61" s="1"/>
  <c r="EF110" i="61" s="1"/>
  <c r="EJ23" i="61"/>
  <c r="EC23" i="61" s="1"/>
  <c r="EF23" i="61" s="1"/>
  <c r="EJ29" i="61"/>
  <c r="EC29" i="61" s="1"/>
  <c r="EF29" i="61" s="1"/>
  <c r="EJ123" i="61"/>
  <c r="EC123" i="61" s="1"/>
  <c r="EF123" i="61" s="1"/>
  <c r="EJ17" i="61"/>
  <c r="EC17" i="61" s="1"/>
  <c r="EF17" i="61" s="1"/>
  <c r="EJ15" i="61"/>
  <c r="EJ105" i="61"/>
  <c r="EC105" i="61" s="1"/>
  <c r="EF105" i="61" s="1"/>
  <c r="EJ21" i="61"/>
  <c r="EC21" i="61" s="1"/>
  <c r="EF21" i="61" s="1"/>
  <c r="EJ42" i="61"/>
  <c r="EC42" i="61" s="1"/>
  <c r="EF42" i="61" s="1"/>
  <c r="EJ26" i="61"/>
  <c r="EC26" i="61" s="1"/>
  <c r="EF26" i="61" s="1"/>
  <c r="EJ33" i="61"/>
  <c r="EC33" i="61" s="1"/>
  <c r="EF33" i="61" s="1"/>
  <c r="EJ119" i="61"/>
  <c r="EC119" i="61" s="1"/>
  <c r="EF119" i="61" s="1"/>
  <c r="EJ54" i="61"/>
  <c r="EC54" i="61" s="1"/>
  <c r="EF54" i="61" s="1"/>
  <c r="EJ117" i="61"/>
  <c r="EC117" i="61" s="1"/>
  <c r="EF117" i="61" s="1"/>
  <c r="EJ11" i="61"/>
  <c r="EJ97" i="61"/>
  <c r="EC97" i="61" s="1"/>
  <c r="EF97" i="61" s="1"/>
  <c r="EJ16" i="61"/>
  <c r="EJ68" i="61"/>
  <c r="EC68" i="61" s="1"/>
  <c r="EF68" i="61" s="1"/>
  <c r="EJ122" i="61"/>
  <c r="EC122" i="61" s="1"/>
  <c r="EF122" i="61" s="1"/>
  <c r="EJ5" i="61"/>
  <c r="EJ76" i="61"/>
  <c r="EC76" i="61" s="1"/>
  <c r="EF76" i="61" s="1"/>
  <c r="EJ60" i="61"/>
  <c r="EC60" i="61" s="1"/>
  <c r="EF60" i="61" s="1"/>
  <c r="EJ19" i="61"/>
  <c r="EC19" i="61" s="1"/>
  <c r="EF19" i="61" s="1"/>
  <c r="EJ99" i="61"/>
  <c r="EC99" i="61" s="1"/>
  <c r="EF99" i="61" s="1"/>
  <c r="EJ57" i="61"/>
  <c r="EC57" i="61" s="1"/>
  <c r="EF57" i="61" s="1"/>
  <c r="EJ64" i="61"/>
  <c r="EC64" i="61" s="1"/>
  <c r="EF64" i="61" s="1"/>
  <c r="EJ50" i="61"/>
  <c r="EC50" i="61" s="1"/>
  <c r="EF50" i="61" s="1"/>
  <c r="EJ93" i="61"/>
  <c r="EC93" i="61" s="1"/>
  <c r="EF93" i="61" s="1"/>
  <c r="EJ25" i="61"/>
  <c r="EC25" i="61" s="1"/>
  <c r="EF25" i="61" s="1"/>
  <c r="EJ104" i="61"/>
  <c r="EC104" i="61" s="1"/>
  <c r="EF104" i="61" s="1"/>
  <c r="EJ22" i="61"/>
  <c r="EC22" i="61" s="1"/>
  <c r="EF22" i="61" s="1"/>
  <c r="EJ56" i="61"/>
  <c r="EC56" i="61" s="1"/>
  <c r="EF56" i="61" s="1"/>
  <c r="EJ36" i="61"/>
  <c r="EC36" i="61" s="1"/>
  <c r="EF36" i="61" s="1"/>
  <c r="EJ49" i="61"/>
  <c r="EC49" i="61" s="1"/>
  <c r="EF49" i="61" s="1"/>
  <c r="EJ65" i="61"/>
  <c r="EC65" i="61" s="1"/>
  <c r="EF65" i="61" s="1"/>
  <c r="EJ35" i="61"/>
  <c r="EC35" i="61" s="1"/>
  <c r="EF35" i="61" s="1"/>
  <c r="EJ63" i="61"/>
  <c r="EC63" i="61" s="1"/>
  <c r="EF63" i="61" s="1"/>
  <c r="EJ83" i="61"/>
  <c r="EC83" i="61" s="1"/>
  <c r="EF83" i="61" s="1"/>
  <c r="EJ47" i="61"/>
  <c r="EC47" i="61" s="1"/>
  <c r="EF47" i="61" s="1"/>
  <c r="EJ96" i="61"/>
  <c r="EC96" i="61" s="1"/>
  <c r="EF96" i="61" s="1"/>
  <c r="EJ121" i="61"/>
  <c r="EC121" i="61" s="1"/>
  <c r="EF121" i="61" s="1"/>
  <c r="EJ43" i="61"/>
  <c r="EC43" i="61" s="1"/>
  <c r="EF43" i="61" s="1"/>
  <c r="EJ108" i="61"/>
  <c r="EC108" i="61" s="1"/>
  <c r="EF108" i="61" s="1"/>
  <c r="EJ24" i="61"/>
  <c r="EC24" i="61" s="1"/>
  <c r="EF24" i="61" s="1"/>
  <c r="EJ88" i="61"/>
  <c r="EC88" i="61" s="1"/>
  <c r="EF88" i="61" s="1"/>
  <c r="EJ31" i="61"/>
  <c r="EC31" i="61" s="1"/>
  <c r="EF31" i="61" s="1"/>
  <c r="EJ20" i="61"/>
  <c r="EC20" i="61" s="1"/>
  <c r="EF20" i="61" s="1"/>
  <c r="EJ4" i="61"/>
  <c r="EJ81" i="61"/>
  <c r="EC81" i="61" s="1"/>
  <c r="EF81" i="61" s="1"/>
  <c r="EJ101" i="61"/>
  <c r="EC101" i="61" s="1"/>
  <c r="EF101" i="61" s="1"/>
  <c r="EJ32" i="61"/>
  <c r="EC32" i="61" s="1"/>
  <c r="EF32" i="61" s="1"/>
  <c r="EJ37" i="61"/>
  <c r="EC37" i="61" s="1"/>
  <c r="EF37" i="61" s="1"/>
  <c r="EJ9" i="61"/>
  <c r="EJ113" i="61"/>
  <c r="EC113" i="61" s="1"/>
  <c r="EF113" i="61" s="1"/>
  <c r="EJ116" i="61"/>
  <c r="EC116" i="61" s="1"/>
  <c r="EF116" i="61" s="1"/>
  <c r="EJ59" i="61"/>
  <c r="EC59" i="61" s="1"/>
  <c r="EF59" i="61" s="1"/>
  <c r="EJ124" i="61" l="1"/>
  <c r="DT133" i="61"/>
  <c r="CM131" i="61"/>
  <c r="CM130" i="61"/>
  <c r="CM129" i="61"/>
  <c r="CM128" i="61"/>
  <c r="CM127" i="61"/>
  <c r="CM126" i="61"/>
  <c r="CM125" i="61"/>
  <c r="CM132" i="61" s="1"/>
  <c r="CL131" i="61"/>
  <c r="CL130" i="61"/>
  <c r="CL127" i="61"/>
  <c r="CL129" i="61"/>
  <c r="CL128" i="61"/>
  <c r="CL126" i="61"/>
  <c r="CL125" i="61"/>
  <c r="CL132" i="61" s="1"/>
  <c r="P270" i="18"/>
  <c r="P269" i="18"/>
  <c r="P268" i="18"/>
  <c r="P267" i="18"/>
  <c r="P266" i="18"/>
  <c r="P265" i="18"/>
  <c r="P264" i="18"/>
  <c r="V130" i="61"/>
  <c r="V131" i="61"/>
  <c r="V129" i="61"/>
  <c r="V128" i="61"/>
  <c r="V127" i="61"/>
  <c r="V126" i="61"/>
  <c r="V125" i="61"/>
  <c r="V132" i="61" s="1"/>
  <c r="CY131" i="61"/>
  <c r="CY130" i="61"/>
  <c r="CY129" i="61"/>
  <c r="CY128" i="61"/>
  <c r="CY127" i="61"/>
  <c r="CY126" i="61"/>
  <c r="CY125" i="61"/>
  <c r="CY132" i="61" s="1"/>
  <c r="H131" i="61"/>
  <c r="H129" i="61"/>
  <c r="H128" i="61"/>
  <c r="H130" i="61"/>
  <c r="H126" i="61"/>
  <c r="H127" i="61"/>
  <c r="H125" i="61"/>
  <c r="W131" i="61"/>
  <c r="W130" i="61"/>
  <c r="W129" i="61"/>
  <c r="W128" i="61"/>
  <c r="W127" i="61"/>
  <c r="W126" i="61"/>
  <c r="W125" i="61"/>
  <c r="W132" i="61" s="1"/>
  <c r="AI131" i="61"/>
  <c r="AI130" i="61"/>
  <c r="AI129" i="61"/>
  <c r="AI128" i="61"/>
  <c r="AI127" i="61"/>
  <c r="AI126" i="61"/>
  <c r="AI125" i="61"/>
  <c r="AI132" i="61" s="1"/>
  <c r="AA131" i="61"/>
  <c r="AA130" i="61"/>
  <c r="AA129" i="61"/>
  <c r="AA128" i="61"/>
  <c r="AA127" i="61"/>
  <c r="AA126" i="61"/>
  <c r="AA125" i="61"/>
  <c r="AA132" i="61" s="1"/>
  <c r="BW131" i="61"/>
  <c r="BW130" i="61"/>
  <c r="BW129" i="61"/>
  <c r="BW128" i="61"/>
  <c r="BW127" i="61"/>
  <c r="BW126" i="61"/>
  <c r="BW125" i="61"/>
  <c r="BW132" i="61" s="1"/>
  <c r="T131" i="61"/>
  <c r="T130" i="61"/>
  <c r="T129" i="61"/>
  <c r="T128" i="61"/>
  <c r="T127" i="61"/>
  <c r="T126" i="61"/>
  <c r="T125" i="61"/>
  <c r="T132" i="61" s="1"/>
  <c r="AK130" i="61"/>
  <c r="AK131" i="61"/>
  <c r="AK128" i="61"/>
  <c r="AK127" i="61"/>
  <c r="AK126" i="61"/>
  <c r="AK125" i="61"/>
  <c r="AK132" i="61" s="1"/>
  <c r="AK129" i="61"/>
  <c r="BB129" i="61"/>
  <c r="BB130" i="61"/>
  <c r="BB131" i="61"/>
  <c r="BB128" i="61"/>
  <c r="BB126" i="61"/>
  <c r="BB125" i="61"/>
  <c r="BB132" i="61" s="1"/>
  <c r="BB127" i="61"/>
  <c r="R131" i="61"/>
  <c r="R130" i="61"/>
  <c r="R129" i="61"/>
  <c r="R128" i="61"/>
  <c r="R127" i="61"/>
  <c r="R126" i="61"/>
  <c r="R125" i="61"/>
  <c r="R132" i="61" s="1"/>
  <c r="E131" i="61"/>
  <c r="E130" i="61"/>
  <c r="E129" i="61"/>
  <c r="E128" i="61"/>
  <c r="E127" i="61"/>
  <c r="E126" i="61"/>
  <c r="E125" i="61"/>
  <c r="DB131" i="61"/>
  <c r="DB129" i="61"/>
  <c r="DB130" i="61"/>
  <c r="DB127" i="61"/>
  <c r="DB128" i="61"/>
  <c r="DB125" i="61"/>
  <c r="DB132" i="61" s="1"/>
  <c r="DB126" i="61"/>
  <c r="AW129" i="61"/>
  <c r="AW130" i="61"/>
  <c r="AW128" i="61"/>
  <c r="AW131" i="61"/>
  <c r="AW127" i="61"/>
  <c r="AW126" i="61"/>
  <c r="AW125" i="61"/>
  <c r="AW132" i="61" s="1"/>
  <c r="AY131" i="61"/>
  <c r="AY130" i="61"/>
  <c r="AY129" i="61"/>
  <c r="AY128" i="61"/>
  <c r="AY127" i="61"/>
  <c r="AY126" i="61"/>
  <c r="AY125" i="61"/>
  <c r="AY132" i="61" s="1"/>
  <c r="DH131" i="61"/>
  <c r="DH130" i="61"/>
  <c r="DH128" i="61"/>
  <c r="DH127" i="61"/>
  <c r="DH125" i="61"/>
  <c r="DH132" i="61" s="1"/>
  <c r="DH129" i="61"/>
  <c r="DH126" i="61"/>
  <c r="G131" i="61"/>
  <c r="G130" i="61"/>
  <c r="G129" i="61"/>
  <c r="G128" i="61"/>
  <c r="G127" i="61"/>
  <c r="G125" i="61"/>
  <c r="G126" i="61"/>
  <c r="DM130" i="61"/>
  <c r="DM131" i="61"/>
  <c r="DM129" i="61"/>
  <c r="DM128" i="61"/>
  <c r="DM127" i="61"/>
  <c r="DM126" i="61"/>
  <c r="DM125" i="61"/>
  <c r="DM132" i="61" s="1"/>
  <c r="CD131" i="61"/>
  <c r="CD129" i="61"/>
  <c r="CD130" i="61"/>
  <c r="CD127" i="61"/>
  <c r="CD125" i="61"/>
  <c r="CD132" i="61" s="1"/>
  <c r="CD128" i="61"/>
  <c r="CD126" i="61"/>
  <c r="CA131" i="61"/>
  <c r="CA130" i="61"/>
  <c r="CA129" i="61"/>
  <c r="CA128" i="61"/>
  <c r="CA127" i="61"/>
  <c r="CA126" i="61"/>
  <c r="CA125" i="61"/>
  <c r="CA132" i="61" s="1"/>
  <c r="AL129" i="61"/>
  <c r="AL130" i="61"/>
  <c r="AL131" i="61"/>
  <c r="AL128" i="61"/>
  <c r="AL127" i="61"/>
  <c r="AL126" i="61"/>
  <c r="AL125" i="61"/>
  <c r="AL132" i="61" s="1"/>
  <c r="O131" i="61"/>
  <c r="O130" i="61"/>
  <c r="O129" i="61"/>
  <c r="O128" i="61"/>
  <c r="O127" i="61"/>
  <c r="O125" i="61"/>
  <c r="O126" i="61"/>
  <c r="M131" i="61"/>
  <c r="M125" i="61"/>
  <c r="M129" i="61"/>
  <c r="M128" i="61"/>
  <c r="M127" i="61"/>
  <c r="M130" i="61"/>
  <c r="M126" i="61"/>
  <c r="DG131" i="61"/>
  <c r="DG130" i="61"/>
  <c r="DG129" i="61"/>
  <c r="DG128" i="61"/>
  <c r="DG127" i="61"/>
  <c r="DG126" i="61"/>
  <c r="DG125" i="61"/>
  <c r="DG132" i="61" s="1"/>
  <c r="CS129" i="61"/>
  <c r="CS130" i="61"/>
  <c r="CS128" i="61"/>
  <c r="CS127" i="61"/>
  <c r="CS131" i="61"/>
  <c r="CS126" i="61"/>
  <c r="CS125" i="61"/>
  <c r="CS132" i="61" s="1"/>
  <c r="BH131" i="61"/>
  <c r="BH130" i="61"/>
  <c r="BH129" i="61"/>
  <c r="BH128" i="61"/>
  <c r="BH126" i="61"/>
  <c r="BH125" i="61"/>
  <c r="BH132" i="61" s="1"/>
  <c r="BH127" i="61"/>
  <c r="CW130" i="61"/>
  <c r="CW131" i="61"/>
  <c r="CW127" i="61"/>
  <c r="CW128" i="61"/>
  <c r="CW126" i="61"/>
  <c r="CW125" i="61"/>
  <c r="CW132" i="61" s="1"/>
  <c r="CW129" i="61"/>
  <c r="DC131" i="61"/>
  <c r="DC130" i="61"/>
  <c r="DC129" i="61"/>
  <c r="DC128" i="61"/>
  <c r="DC127" i="61"/>
  <c r="DC126" i="61"/>
  <c r="DC125" i="61"/>
  <c r="DC132" i="61" s="1"/>
  <c r="BT131" i="61"/>
  <c r="BT130" i="61"/>
  <c r="BT129" i="61"/>
  <c r="BT128" i="61"/>
  <c r="BT125" i="61"/>
  <c r="BT132" i="61" s="1"/>
  <c r="BT127" i="61"/>
  <c r="BT126" i="61"/>
  <c r="BF131" i="61"/>
  <c r="BF130" i="61"/>
  <c r="BF128" i="61"/>
  <c r="BF126" i="61"/>
  <c r="BF125" i="61"/>
  <c r="BF132" i="61" s="1"/>
  <c r="BF129" i="61"/>
  <c r="BF127" i="61"/>
  <c r="AF131" i="61"/>
  <c r="AF130" i="61"/>
  <c r="AF128" i="61"/>
  <c r="AF129" i="61"/>
  <c r="AF126" i="61"/>
  <c r="AF125" i="61"/>
  <c r="AF132" i="61" s="1"/>
  <c r="AF127" i="61"/>
  <c r="Y131" i="61"/>
  <c r="Y128" i="61"/>
  <c r="Y127" i="61"/>
  <c r="Y130" i="61"/>
  <c r="Y129" i="61"/>
  <c r="Y126" i="61"/>
  <c r="Y125" i="61"/>
  <c r="Y132" i="61" s="1"/>
  <c r="CN131" i="61"/>
  <c r="CN130" i="61"/>
  <c r="CN129" i="61"/>
  <c r="CN128" i="61"/>
  <c r="CN127" i="61"/>
  <c r="CN126" i="61"/>
  <c r="CN125" i="61"/>
  <c r="CN132" i="61" s="1"/>
  <c r="CP130" i="61"/>
  <c r="CP129" i="61"/>
  <c r="CP128" i="61"/>
  <c r="CP127" i="61"/>
  <c r="CP126" i="61"/>
  <c r="CP125" i="61"/>
  <c r="CP132" i="61" s="1"/>
  <c r="CP131" i="61"/>
  <c r="DK131" i="61"/>
  <c r="DK130" i="61"/>
  <c r="DK129" i="61"/>
  <c r="DK128" i="61"/>
  <c r="DK127" i="61"/>
  <c r="DK126" i="61"/>
  <c r="DK125" i="61"/>
  <c r="DK132" i="61" s="1"/>
  <c r="AG129" i="61"/>
  <c r="AG130" i="61"/>
  <c r="AG128" i="61"/>
  <c r="AG131" i="61"/>
  <c r="AG127" i="61"/>
  <c r="AG126" i="61"/>
  <c r="AG125" i="61"/>
  <c r="AG132" i="61" s="1"/>
  <c r="BA130" i="61"/>
  <c r="BA131" i="61"/>
  <c r="BA129" i="61"/>
  <c r="BA128" i="61"/>
  <c r="BA127" i="61"/>
  <c r="BA126" i="61"/>
  <c r="BA125" i="61"/>
  <c r="BA132" i="61" s="1"/>
  <c r="L131" i="61"/>
  <c r="L129" i="61"/>
  <c r="L128" i="61"/>
  <c r="L130" i="61"/>
  <c r="L126" i="61"/>
  <c r="L125" i="61"/>
  <c r="L127" i="61"/>
  <c r="CT131" i="61"/>
  <c r="CT129" i="61"/>
  <c r="CT130" i="61"/>
  <c r="CT125" i="61"/>
  <c r="CT132" i="61" s="1"/>
  <c r="CT127" i="61"/>
  <c r="CT126" i="61"/>
  <c r="CT128" i="61"/>
  <c r="BZ130" i="61"/>
  <c r="BZ128" i="61"/>
  <c r="BZ127" i="61"/>
  <c r="BZ131" i="61"/>
  <c r="BZ129" i="61"/>
  <c r="BZ126" i="61"/>
  <c r="BZ125" i="61"/>
  <c r="BZ132" i="61" s="1"/>
  <c r="BQ130" i="61"/>
  <c r="BQ131" i="61"/>
  <c r="BQ129" i="61"/>
  <c r="BQ127" i="61"/>
  <c r="BQ128" i="61"/>
  <c r="BQ126" i="61"/>
  <c r="BQ125" i="61"/>
  <c r="BQ132" i="61" s="1"/>
  <c r="BG131" i="61"/>
  <c r="BG130" i="61"/>
  <c r="BG129" i="61"/>
  <c r="BG128" i="61"/>
  <c r="BG127" i="61"/>
  <c r="BG126" i="61"/>
  <c r="BG125" i="61"/>
  <c r="BG132" i="61" s="1"/>
  <c r="AT130" i="61"/>
  <c r="AT128" i="61"/>
  <c r="AT131" i="61"/>
  <c r="AT127" i="61"/>
  <c r="AT126" i="61"/>
  <c r="AT125" i="61"/>
  <c r="AT132" i="61" s="1"/>
  <c r="AT129" i="61"/>
  <c r="CO130" i="61"/>
  <c r="CO131" i="61"/>
  <c r="CO129" i="61"/>
  <c r="CO127" i="61"/>
  <c r="CO128" i="61"/>
  <c r="CO126" i="61"/>
  <c r="CO125" i="61"/>
  <c r="CO132" i="61" s="1"/>
  <c r="DP131" i="61"/>
  <c r="DP130" i="61"/>
  <c r="DP129" i="61"/>
  <c r="DP128" i="61"/>
  <c r="DP127" i="61"/>
  <c r="DP125" i="61"/>
  <c r="DP132" i="61" s="1"/>
  <c r="DP126" i="61"/>
  <c r="D131" i="61"/>
  <c r="D130" i="61"/>
  <c r="D129" i="61"/>
  <c r="D128" i="61"/>
  <c r="D127" i="61"/>
  <c r="D126" i="61"/>
  <c r="D125" i="61"/>
  <c r="CU131" i="61"/>
  <c r="CU130" i="61"/>
  <c r="CU129" i="61"/>
  <c r="CU128" i="61"/>
  <c r="CU127" i="61"/>
  <c r="CU126" i="61"/>
  <c r="CU125" i="61"/>
  <c r="CU132" i="61" s="1"/>
  <c r="DI129" i="61"/>
  <c r="DI130" i="61"/>
  <c r="DI128" i="61"/>
  <c r="DI131" i="61"/>
  <c r="DI127" i="61"/>
  <c r="DI126" i="61"/>
  <c r="DI125" i="61"/>
  <c r="DI132" i="61" s="1"/>
  <c r="AQ131" i="61"/>
  <c r="AQ130" i="61"/>
  <c r="AQ129" i="61"/>
  <c r="AQ128" i="61"/>
  <c r="AQ127" i="61"/>
  <c r="AQ126" i="61"/>
  <c r="AQ125" i="61"/>
  <c r="AQ132" i="61" s="1"/>
  <c r="DS131" i="61"/>
  <c r="DS130" i="61"/>
  <c r="DS129" i="61"/>
  <c r="DS128" i="61"/>
  <c r="DS127" i="61"/>
  <c r="DS126" i="61"/>
  <c r="DS125" i="61"/>
  <c r="DS132" i="61" s="1"/>
  <c r="BJ130" i="61"/>
  <c r="BJ129" i="61"/>
  <c r="BJ128" i="61"/>
  <c r="BJ127" i="61"/>
  <c r="BJ131" i="61"/>
  <c r="BJ126" i="61"/>
  <c r="BJ125" i="61"/>
  <c r="BJ132" i="61" s="1"/>
  <c r="K131" i="61"/>
  <c r="K130" i="61"/>
  <c r="K129" i="61"/>
  <c r="K128" i="61"/>
  <c r="K127" i="61"/>
  <c r="K125" i="61"/>
  <c r="K126" i="61"/>
  <c r="DF130" i="61"/>
  <c r="DF129" i="61"/>
  <c r="DF128" i="61"/>
  <c r="DF131" i="61"/>
  <c r="DF126" i="61"/>
  <c r="DF125" i="61"/>
  <c r="DF132" i="61" s="1"/>
  <c r="DF127" i="61"/>
  <c r="AB131" i="61"/>
  <c r="AB130" i="61"/>
  <c r="AB129" i="61"/>
  <c r="AB128" i="61"/>
  <c r="AB126" i="61"/>
  <c r="AB125" i="61"/>
  <c r="AB132" i="61" s="1"/>
  <c r="AB127" i="61"/>
  <c r="AD130" i="61"/>
  <c r="AD129" i="61"/>
  <c r="AD128" i="61"/>
  <c r="AD127" i="61"/>
  <c r="AD131" i="61"/>
  <c r="AD126" i="61"/>
  <c r="AD125" i="61"/>
  <c r="AD132" i="61" s="1"/>
  <c r="DL131" i="61"/>
  <c r="DL130" i="61"/>
  <c r="DL128" i="61"/>
  <c r="DL127" i="61"/>
  <c r="DL129" i="61"/>
  <c r="DL125" i="61"/>
  <c r="DL132" i="61" s="1"/>
  <c r="DL126" i="61"/>
  <c r="DN129" i="61"/>
  <c r="DN130" i="61"/>
  <c r="DN131" i="61"/>
  <c r="DN128" i="61"/>
  <c r="DN127" i="61"/>
  <c r="DN126" i="61"/>
  <c r="DN125" i="61"/>
  <c r="DN132" i="61" s="1"/>
  <c r="AX131" i="61"/>
  <c r="AX129" i="61"/>
  <c r="AX130" i="61"/>
  <c r="AX127" i="61"/>
  <c r="AX128" i="61"/>
  <c r="AX126" i="61"/>
  <c r="AX125" i="61"/>
  <c r="AX132" i="61" s="1"/>
  <c r="DD131" i="61"/>
  <c r="DD130" i="61"/>
  <c r="DD129" i="61"/>
  <c r="DD128" i="61"/>
  <c r="DD127" i="61"/>
  <c r="DD126" i="61"/>
  <c r="DD125" i="61"/>
  <c r="DD132" i="61" s="1"/>
  <c r="CR131" i="61"/>
  <c r="CR130" i="61"/>
  <c r="CR128" i="61"/>
  <c r="CR129" i="61"/>
  <c r="CR127" i="61"/>
  <c r="CR125" i="61"/>
  <c r="CR132" i="61" s="1"/>
  <c r="CR126" i="61"/>
  <c r="AR131" i="61"/>
  <c r="AR130" i="61"/>
  <c r="AR129" i="61"/>
  <c r="AR128" i="61"/>
  <c r="AR126" i="61"/>
  <c r="AR125" i="61"/>
  <c r="AR132" i="61" s="1"/>
  <c r="AR127" i="61"/>
  <c r="CE131" i="61"/>
  <c r="CE130" i="61"/>
  <c r="CE129" i="61"/>
  <c r="CE128" i="61"/>
  <c r="CE127" i="61"/>
  <c r="CE126" i="61"/>
  <c r="CE125" i="61"/>
  <c r="CE132" i="61" s="1"/>
  <c r="J130" i="61"/>
  <c r="J131" i="61"/>
  <c r="J128" i="61"/>
  <c r="J129" i="61"/>
  <c r="J125" i="61"/>
  <c r="J127" i="61"/>
  <c r="J126" i="61"/>
  <c r="AC130" i="61"/>
  <c r="AC131" i="61"/>
  <c r="AC129" i="61"/>
  <c r="AC127" i="61"/>
  <c r="AC128" i="61"/>
  <c r="AC126" i="61"/>
  <c r="AC125" i="61"/>
  <c r="AC132" i="61" s="1"/>
  <c r="BM129" i="61"/>
  <c r="BM130" i="61"/>
  <c r="BM128" i="61"/>
  <c r="BM131" i="61"/>
  <c r="BM126" i="61"/>
  <c r="BM127" i="61"/>
  <c r="BM125" i="61"/>
  <c r="BM132" i="61" s="1"/>
  <c r="BL131" i="61"/>
  <c r="BL130" i="61"/>
  <c r="BL128" i="61"/>
  <c r="BL129" i="61"/>
  <c r="BL125" i="61"/>
  <c r="BL132" i="61" s="1"/>
  <c r="BL126" i="61"/>
  <c r="BL127" i="61"/>
  <c r="DR131" i="61"/>
  <c r="DR127" i="61"/>
  <c r="DR130" i="61"/>
  <c r="DR129" i="61"/>
  <c r="DR128" i="61"/>
  <c r="DR126" i="61"/>
  <c r="DR125" i="61"/>
  <c r="DR132" i="61" s="1"/>
  <c r="AE131" i="61"/>
  <c r="AE130" i="61"/>
  <c r="AE129" i="61"/>
  <c r="AE128" i="61"/>
  <c r="AE127" i="61"/>
  <c r="AE126" i="61"/>
  <c r="AE125" i="61"/>
  <c r="AE132" i="61" s="1"/>
  <c r="DQ131" i="61"/>
  <c r="DQ129" i="61"/>
  <c r="DQ128" i="61"/>
  <c r="DQ127" i="61"/>
  <c r="DQ126" i="61"/>
  <c r="DQ130" i="61"/>
  <c r="DQ125" i="61"/>
  <c r="DQ132" i="61" s="1"/>
  <c r="Q130" i="61"/>
  <c r="Q128" i="61"/>
  <c r="Q131" i="61"/>
  <c r="Q127" i="61"/>
  <c r="Q129" i="61"/>
  <c r="Q126" i="61"/>
  <c r="Q125" i="61"/>
  <c r="Q132" i="61" s="1"/>
  <c r="BP131" i="61"/>
  <c r="BP130" i="61"/>
  <c r="BP128" i="61"/>
  <c r="BP125" i="61"/>
  <c r="BP132" i="61" s="1"/>
  <c r="BP129" i="61"/>
  <c r="BP127" i="61"/>
  <c r="BP126" i="61"/>
  <c r="X131" i="61"/>
  <c r="X130" i="61"/>
  <c r="X129" i="61"/>
  <c r="X128" i="61"/>
  <c r="X126" i="61"/>
  <c r="X125" i="61"/>
  <c r="X132" i="61" s="1"/>
  <c r="X127" i="61"/>
  <c r="CF131" i="61"/>
  <c r="CF130" i="61"/>
  <c r="CF128" i="61"/>
  <c r="CF129" i="61"/>
  <c r="CF125" i="61"/>
  <c r="CF132" i="61" s="1"/>
  <c r="CF127" i="61"/>
  <c r="CF126" i="61"/>
  <c r="CG130" i="61"/>
  <c r="CG131" i="61"/>
  <c r="CG129" i="61"/>
  <c r="CG127" i="61"/>
  <c r="CG128" i="61"/>
  <c r="CG126" i="61"/>
  <c r="CG125" i="61"/>
  <c r="CG132" i="61" s="1"/>
  <c r="BV131" i="61"/>
  <c r="BV129" i="61"/>
  <c r="BV130" i="61"/>
  <c r="BV127" i="61"/>
  <c r="BV128" i="61"/>
  <c r="BV126" i="61"/>
  <c r="BV125" i="61"/>
  <c r="BV132" i="61" s="1"/>
  <c r="CI131" i="61"/>
  <c r="CI130" i="61"/>
  <c r="CI129" i="61"/>
  <c r="CI128" i="61"/>
  <c r="CI127" i="61"/>
  <c r="CI126" i="61"/>
  <c r="CI125" i="61"/>
  <c r="CI132" i="61" s="1"/>
  <c r="AH131" i="61"/>
  <c r="AH129" i="61"/>
  <c r="AH130" i="61"/>
  <c r="AH126" i="61"/>
  <c r="AH125" i="61"/>
  <c r="AH132" i="61" s="1"/>
  <c r="AH127" i="61"/>
  <c r="AH128" i="61"/>
  <c r="DE130" i="61"/>
  <c r="DE131" i="61"/>
  <c r="DE129" i="61"/>
  <c r="DE128" i="61"/>
  <c r="DE127" i="61"/>
  <c r="DE126" i="61"/>
  <c r="DE125" i="61"/>
  <c r="DE132" i="61" s="1"/>
  <c r="U130" i="61"/>
  <c r="U131" i="61"/>
  <c r="U129" i="61"/>
  <c r="U128" i="61"/>
  <c r="U127" i="61"/>
  <c r="U126" i="61"/>
  <c r="U125" i="61"/>
  <c r="U132" i="61" s="1"/>
  <c r="CZ131" i="61"/>
  <c r="CZ130" i="61"/>
  <c r="CZ129" i="61"/>
  <c r="CZ128" i="61"/>
  <c r="CZ125" i="61"/>
  <c r="CZ132" i="61" s="1"/>
  <c r="CZ127" i="61"/>
  <c r="CZ126" i="61"/>
  <c r="BE131" i="61"/>
  <c r="BE128" i="61"/>
  <c r="BE127" i="61"/>
  <c r="BE130" i="61"/>
  <c r="BE129" i="61"/>
  <c r="BE126" i="61"/>
  <c r="BE125" i="61"/>
  <c r="BE132" i="61" s="1"/>
  <c r="BR129" i="61"/>
  <c r="BR130" i="61"/>
  <c r="BR131" i="61"/>
  <c r="BR128" i="61"/>
  <c r="BR127" i="61"/>
  <c r="BR126" i="61"/>
  <c r="BR125" i="61"/>
  <c r="BR132" i="61" s="1"/>
  <c r="BS131" i="61"/>
  <c r="BS130" i="61"/>
  <c r="BS129" i="61"/>
  <c r="BS128" i="61"/>
  <c r="BS127" i="61"/>
  <c r="BS126" i="61"/>
  <c r="BS125" i="61"/>
  <c r="BS132" i="61" s="1"/>
  <c r="CV131" i="61"/>
  <c r="CV130" i="61"/>
  <c r="CV128" i="61"/>
  <c r="CV125" i="61"/>
  <c r="CV132" i="61" s="1"/>
  <c r="CV127" i="61"/>
  <c r="CV126" i="61"/>
  <c r="CV129" i="61"/>
  <c r="Z131" i="61"/>
  <c r="Z130" i="61"/>
  <c r="Z129" i="61"/>
  <c r="Z128" i="61"/>
  <c r="Z125" i="61"/>
  <c r="Z132" i="61" s="1"/>
  <c r="Z127" i="61"/>
  <c r="Z126" i="61"/>
  <c r="CH129" i="61"/>
  <c r="CH130" i="61"/>
  <c r="CH131" i="61"/>
  <c r="CH128" i="61"/>
  <c r="CH127" i="61"/>
  <c r="CH126" i="61"/>
  <c r="CH125" i="61"/>
  <c r="CH132" i="61" s="1"/>
  <c r="S131" i="61"/>
  <c r="S130" i="61"/>
  <c r="S129" i="61"/>
  <c r="S128" i="61"/>
  <c r="S127" i="61"/>
  <c r="S126" i="61"/>
  <c r="S125" i="61"/>
  <c r="S132" i="61" s="1"/>
  <c r="CQ131" i="61"/>
  <c r="CQ130" i="61"/>
  <c r="CQ129" i="61"/>
  <c r="CQ128" i="61"/>
  <c r="CQ127" i="61"/>
  <c r="CQ126" i="61"/>
  <c r="CQ125" i="61"/>
  <c r="CQ132" i="61" s="1"/>
  <c r="CC129" i="61"/>
  <c r="CC130" i="61"/>
  <c r="CC128" i="61"/>
  <c r="CC131" i="61"/>
  <c r="CC126" i="61"/>
  <c r="CC125" i="61"/>
  <c r="CC132" i="61" s="1"/>
  <c r="CC127" i="61"/>
  <c r="BY130" i="61"/>
  <c r="BY131" i="61"/>
  <c r="BY129" i="61"/>
  <c r="BY127" i="61"/>
  <c r="BY128" i="61"/>
  <c r="BY126" i="61"/>
  <c r="BY125" i="61"/>
  <c r="BY132" i="61" s="1"/>
  <c r="BK131" i="61"/>
  <c r="BK130" i="61"/>
  <c r="BK129" i="61"/>
  <c r="BK128" i="61"/>
  <c r="BK127" i="61"/>
  <c r="BK126" i="61"/>
  <c r="BK125" i="61"/>
  <c r="BK132" i="61" s="1"/>
  <c r="BU131" i="61"/>
  <c r="BU128" i="61"/>
  <c r="BU129" i="61"/>
  <c r="BU130" i="61"/>
  <c r="BU126" i="61"/>
  <c r="BU127" i="61"/>
  <c r="BU125" i="61"/>
  <c r="BO131" i="61"/>
  <c r="BO130" i="61"/>
  <c r="BO129" i="61"/>
  <c r="BO128" i="61"/>
  <c r="BO127" i="61"/>
  <c r="BO126" i="61"/>
  <c r="BO125" i="61"/>
  <c r="BO132" i="61" s="1"/>
  <c r="AN131" i="61"/>
  <c r="AN130" i="61"/>
  <c r="AN129" i="61"/>
  <c r="AN128" i="61"/>
  <c r="AN126" i="61"/>
  <c r="AN125" i="61"/>
  <c r="AN132" i="61" s="1"/>
  <c r="AN127" i="61"/>
  <c r="DA131" i="61"/>
  <c r="DA128" i="61"/>
  <c r="DA129" i="61"/>
  <c r="DA130" i="61"/>
  <c r="DA127" i="61"/>
  <c r="DA126" i="61"/>
  <c r="DA125" i="61"/>
  <c r="DA132" i="61" s="1"/>
  <c r="AV131" i="61"/>
  <c r="AV130" i="61"/>
  <c r="AV128" i="61"/>
  <c r="AV129" i="61"/>
  <c r="AV126" i="61"/>
  <c r="AV125" i="61"/>
  <c r="AV132" i="61" s="1"/>
  <c r="AV127" i="61"/>
  <c r="AP131" i="61"/>
  <c r="AP129" i="61"/>
  <c r="AP130" i="61"/>
  <c r="AP128" i="61"/>
  <c r="AP126" i="61"/>
  <c r="AP125" i="61"/>
  <c r="AP132" i="61" s="1"/>
  <c r="AP127" i="61"/>
  <c r="AS130" i="61"/>
  <c r="AS131" i="61"/>
  <c r="AS129" i="61"/>
  <c r="AS127" i="61"/>
  <c r="AS128" i="61"/>
  <c r="AS126" i="61"/>
  <c r="AS125" i="61"/>
  <c r="AS132" i="61" s="1"/>
  <c r="CX129" i="61"/>
  <c r="CX130" i="61"/>
  <c r="CX131" i="61"/>
  <c r="CX127" i="61"/>
  <c r="CX128" i="61"/>
  <c r="CX126" i="61"/>
  <c r="CX125" i="61"/>
  <c r="CX132" i="61" s="1"/>
  <c r="AZ131" i="61"/>
  <c r="AZ130" i="61"/>
  <c r="AZ128" i="61"/>
  <c r="AZ129" i="61"/>
  <c r="AZ127" i="61"/>
  <c r="AZ126" i="61"/>
  <c r="AZ125" i="61"/>
  <c r="AZ132" i="61" s="1"/>
  <c r="BX131" i="61"/>
  <c r="BX130" i="61"/>
  <c r="BX129" i="61"/>
  <c r="BX128" i="61"/>
  <c r="BX126" i="61"/>
  <c r="BX125" i="61"/>
  <c r="BX132" i="61" s="1"/>
  <c r="BX127" i="61"/>
  <c r="AJ131" i="61"/>
  <c r="AJ130" i="61"/>
  <c r="AJ128" i="61"/>
  <c r="AJ127" i="61"/>
  <c r="AJ126" i="61"/>
  <c r="AJ125" i="61"/>
  <c r="AJ132" i="61" s="1"/>
  <c r="AJ129" i="61"/>
  <c r="BD131" i="61"/>
  <c r="BD130" i="61"/>
  <c r="BD129" i="61"/>
  <c r="BD128" i="61"/>
  <c r="BD126" i="61"/>
  <c r="BD125" i="61"/>
  <c r="BD132" i="61" s="1"/>
  <c r="BD127" i="61"/>
  <c r="F131" i="61"/>
  <c r="F130" i="61"/>
  <c r="F129" i="61"/>
  <c r="F127" i="61"/>
  <c r="F126" i="61"/>
  <c r="F125" i="61"/>
  <c r="F128" i="61"/>
  <c r="CK131" i="61"/>
  <c r="CK128" i="61"/>
  <c r="CK127" i="61"/>
  <c r="CK130" i="61"/>
  <c r="CK129" i="61"/>
  <c r="CK125" i="61"/>
  <c r="CK132" i="61" s="1"/>
  <c r="CK126" i="61"/>
  <c r="BC131" i="61"/>
  <c r="BC130" i="61"/>
  <c r="BC129" i="61"/>
  <c r="BC128" i="61"/>
  <c r="BC127" i="61"/>
  <c r="BC126" i="61"/>
  <c r="BC125" i="61"/>
  <c r="BC132" i="61" s="1"/>
  <c r="DO131" i="61"/>
  <c r="DO130" i="61"/>
  <c r="DO129" i="61"/>
  <c r="DO128" i="61"/>
  <c r="DO127" i="61"/>
  <c r="DO126" i="61"/>
  <c r="DO125" i="61"/>
  <c r="DO132" i="61" s="1"/>
  <c r="BI130" i="61"/>
  <c r="BI131" i="61"/>
  <c r="BI129" i="61"/>
  <c r="BI127" i="61"/>
  <c r="BI128" i="61"/>
  <c r="BI126" i="61"/>
  <c r="BI125" i="61"/>
  <c r="BI132" i="61" s="1"/>
  <c r="CB131" i="61"/>
  <c r="CB130" i="61"/>
  <c r="CB128" i="61"/>
  <c r="CB125" i="61"/>
  <c r="CB132" i="61" s="1"/>
  <c r="CB126" i="61"/>
  <c r="CB127" i="61"/>
  <c r="CB129" i="61"/>
  <c r="DJ131" i="61"/>
  <c r="DJ129" i="61"/>
  <c r="DJ130" i="61"/>
  <c r="DJ127" i="61"/>
  <c r="DJ128" i="61"/>
  <c r="DJ126" i="61"/>
  <c r="DJ125" i="61"/>
  <c r="DJ132" i="61" s="1"/>
  <c r="AO131" i="61"/>
  <c r="AO128" i="61"/>
  <c r="AO129" i="61"/>
  <c r="AO130" i="61"/>
  <c r="AO127" i="61"/>
  <c r="AO126" i="61"/>
  <c r="AO125" i="61"/>
  <c r="AO132" i="61" s="1"/>
  <c r="N130" i="61"/>
  <c r="N131" i="61"/>
  <c r="N129" i="61"/>
  <c r="N128" i="61"/>
  <c r="N127" i="61"/>
  <c r="N125" i="61"/>
  <c r="N126" i="61"/>
  <c r="AM131" i="61"/>
  <c r="AM130" i="61"/>
  <c r="AM129" i="61"/>
  <c r="AM128" i="61"/>
  <c r="AM127" i="61"/>
  <c r="AM126" i="61"/>
  <c r="AM125" i="61"/>
  <c r="AM132" i="61" s="1"/>
  <c r="CJ131" i="61"/>
  <c r="CJ130" i="61"/>
  <c r="CJ129" i="61"/>
  <c r="CJ128" i="61"/>
  <c r="CJ125" i="61"/>
  <c r="CJ132" i="61" s="1"/>
  <c r="CJ127" i="61"/>
  <c r="CJ126" i="61"/>
  <c r="BN131" i="61"/>
  <c r="BN129" i="61"/>
  <c r="BN130" i="61"/>
  <c r="BN127" i="61"/>
  <c r="BN128" i="61"/>
  <c r="BN125" i="61"/>
  <c r="BN132" i="61" s="1"/>
  <c r="BN126" i="61"/>
  <c r="I130" i="61"/>
  <c r="I131" i="61"/>
  <c r="I129" i="61"/>
  <c r="I128" i="61"/>
  <c r="I127" i="61"/>
  <c r="I125" i="61"/>
  <c r="I126" i="61"/>
  <c r="AU131" i="61"/>
  <c r="AU130" i="61"/>
  <c r="AU129" i="61"/>
  <c r="AU128" i="61"/>
  <c r="AU127" i="61"/>
  <c r="AU126" i="61"/>
  <c r="AU125" i="61"/>
  <c r="AU132" i="61" s="1"/>
  <c r="EC11" i="61"/>
  <c r="EF11" i="61" s="1"/>
  <c r="EI11" i="61" s="1"/>
  <c r="EC15" i="61"/>
  <c r="EF15" i="61" s="1"/>
  <c r="EI15" i="61" s="1"/>
  <c r="EC14" i="61"/>
  <c r="EF14" i="61" s="1"/>
  <c r="EI14" i="61" s="1"/>
  <c r="EC10" i="61"/>
  <c r="EF10" i="61" s="1"/>
  <c r="EI10" i="61" s="1"/>
  <c r="EC5" i="61"/>
  <c r="EC7" i="61"/>
  <c r="EF7" i="61" s="1"/>
  <c r="EI7" i="61" s="1"/>
  <c r="EC8" i="61"/>
  <c r="EF8" i="61" s="1"/>
  <c r="EI8" i="61" s="1"/>
  <c r="EC13" i="61"/>
  <c r="EF13" i="61" s="1"/>
  <c r="EI13" i="61" s="1"/>
  <c r="EC6" i="61"/>
  <c r="EF6" i="61" s="1"/>
  <c r="EI6" i="61" s="1"/>
  <c r="EC16" i="61"/>
  <c r="EF16" i="61" s="1"/>
  <c r="EI16" i="61" s="1"/>
  <c r="EC12" i="61"/>
  <c r="EF12" i="61" s="1"/>
  <c r="EI12" i="61" s="1"/>
  <c r="EC9" i="61"/>
  <c r="EF9" i="61" s="1"/>
  <c r="EI9" i="61" s="1"/>
  <c r="CQ118" i="61"/>
  <c r="CQ123" i="61"/>
  <c r="CQ119" i="61"/>
  <c r="CQ121" i="61"/>
  <c r="CQ122" i="61"/>
  <c r="CQ116" i="61"/>
  <c r="CQ113" i="61"/>
  <c r="CQ112" i="61"/>
  <c r="CQ111" i="61"/>
  <c r="CQ110" i="61"/>
  <c r="CQ120" i="61"/>
  <c r="CQ114" i="61"/>
  <c r="CQ106" i="61"/>
  <c r="CQ102" i="61"/>
  <c r="CQ100" i="61"/>
  <c r="CQ99" i="61"/>
  <c r="CQ107" i="61"/>
  <c r="CQ105" i="61"/>
  <c r="CQ108" i="61"/>
  <c r="CQ104" i="61"/>
  <c r="CQ101" i="61"/>
  <c r="CQ98" i="61"/>
  <c r="CQ117" i="61"/>
  <c r="CQ115" i="61"/>
  <c r="CQ109" i="61"/>
  <c r="CQ97" i="61"/>
  <c r="CQ93" i="61"/>
  <c r="CQ91" i="61"/>
  <c r="CQ96" i="61"/>
  <c r="CQ85" i="61"/>
  <c r="CQ94" i="61"/>
  <c r="CQ92" i="61"/>
  <c r="CQ90" i="61"/>
  <c r="CQ84" i="61"/>
  <c r="CQ76" i="61"/>
  <c r="CQ86" i="61"/>
  <c r="CQ78" i="61"/>
  <c r="CQ67" i="61"/>
  <c r="CQ66" i="61"/>
  <c r="CQ65" i="61"/>
  <c r="CQ64" i="61"/>
  <c r="CQ63" i="61"/>
  <c r="CQ62" i="61"/>
  <c r="CQ61" i="61"/>
  <c r="CQ79" i="61"/>
  <c r="CQ72" i="61"/>
  <c r="CQ88" i="61"/>
  <c r="CQ81" i="61"/>
  <c r="CQ71" i="61"/>
  <c r="CQ89" i="61"/>
  <c r="CQ83" i="61"/>
  <c r="CQ80" i="61"/>
  <c r="CQ68" i="61"/>
  <c r="CQ74" i="61"/>
  <c r="CQ70" i="61"/>
  <c r="CQ52" i="61"/>
  <c r="CQ75" i="61"/>
  <c r="CQ58" i="61"/>
  <c r="CQ73" i="61"/>
  <c r="CQ60" i="61"/>
  <c r="CQ69" i="61"/>
  <c r="CQ55" i="61"/>
  <c r="CQ48" i="61"/>
  <c r="CQ40" i="61"/>
  <c r="CQ32" i="61"/>
  <c r="CQ24" i="61"/>
  <c r="CQ45" i="61"/>
  <c r="CQ37" i="61"/>
  <c r="CQ29" i="61"/>
  <c r="CQ22" i="61"/>
  <c r="CQ20" i="61"/>
  <c r="CQ19" i="61"/>
  <c r="CQ18" i="61"/>
  <c r="CQ17" i="61"/>
  <c r="CQ16" i="61"/>
  <c r="CQ15" i="61"/>
  <c r="CQ14" i="61"/>
  <c r="CQ13" i="61"/>
  <c r="CQ12" i="61"/>
  <c r="CQ11" i="61"/>
  <c r="CQ10" i="61"/>
  <c r="CQ9" i="61"/>
  <c r="CQ8" i="61"/>
  <c r="CQ7" i="61"/>
  <c r="CQ6" i="61"/>
  <c r="CQ82" i="61"/>
  <c r="CQ59" i="61"/>
  <c r="CQ49" i="61"/>
  <c r="CQ41" i="61"/>
  <c r="CQ33" i="61"/>
  <c r="CQ25" i="61"/>
  <c r="CQ38" i="61"/>
  <c r="CQ31" i="61"/>
  <c r="CQ5" i="61"/>
  <c r="CQ77" i="61"/>
  <c r="CQ26" i="61"/>
  <c r="CQ4" i="61"/>
  <c r="CQ87" i="61"/>
  <c r="CQ56" i="61"/>
  <c r="CQ46" i="61"/>
  <c r="CQ39" i="61"/>
  <c r="CQ47" i="61"/>
  <c r="CQ57" i="61"/>
  <c r="CQ103" i="61"/>
  <c r="CQ50" i="61"/>
  <c r="CQ35" i="61"/>
  <c r="CQ28" i="61"/>
  <c r="CQ43" i="61"/>
  <c r="CQ36" i="61"/>
  <c r="CQ21" i="61"/>
  <c r="CQ95" i="61"/>
  <c r="CQ30" i="61"/>
  <c r="CQ53" i="61"/>
  <c r="CQ34" i="61"/>
  <c r="CQ44" i="61"/>
  <c r="CQ23" i="61"/>
  <c r="CQ54" i="61"/>
  <c r="CQ42" i="61"/>
  <c r="CQ27" i="61"/>
  <c r="CQ51" i="61"/>
  <c r="BU122" i="61"/>
  <c r="BU118" i="61"/>
  <c r="BU121" i="61"/>
  <c r="BU113" i="61"/>
  <c r="BU120" i="61"/>
  <c r="BU114" i="61"/>
  <c r="BU116" i="61"/>
  <c r="BU123" i="61"/>
  <c r="BU112" i="61"/>
  <c r="BU107" i="61"/>
  <c r="BU119" i="61"/>
  <c r="BU106" i="61"/>
  <c r="BU108" i="61"/>
  <c r="BU117" i="61"/>
  <c r="BU104" i="61"/>
  <c r="BU115" i="61"/>
  <c r="BU111" i="61"/>
  <c r="BU101" i="61"/>
  <c r="BU103" i="61"/>
  <c r="BU110" i="61"/>
  <c r="BU98" i="61"/>
  <c r="BU95" i="61"/>
  <c r="BU94" i="61"/>
  <c r="BU93" i="61"/>
  <c r="BU100" i="61"/>
  <c r="BU92" i="61"/>
  <c r="BU102" i="61"/>
  <c r="BU90" i="61"/>
  <c r="BU89" i="61"/>
  <c r="BU88" i="61"/>
  <c r="BU87" i="61"/>
  <c r="BU86" i="61"/>
  <c r="BU85" i="61"/>
  <c r="BU84" i="61"/>
  <c r="BU83" i="61"/>
  <c r="BU82" i="61"/>
  <c r="BU81" i="61"/>
  <c r="BU80" i="61"/>
  <c r="BU79" i="61"/>
  <c r="BU78" i="61"/>
  <c r="BU77" i="61"/>
  <c r="BU76" i="61"/>
  <c r="BU75" i="61"/>
  <c r="BU74" i="61"/>
  <c r="BU73" i="61"/>
  <c r="BU91" i="61"/>
  <c r="BU97" i="61"/>
  <c r="BU96" i="61"/>
  <c r="BU69" i="61"/>
  <c r="BU72" i="61"/>
  <c r="BU68" i="61"/>
  <c r="BU71" i="61"/>
  <c r="BU61" i="61"/>
  <c r="BU105" i="61"/>
  <c r="BU66" i="61"/>
  <c r="BU60" i="61"/>
  <c r="BU59" i="61"/>
  <c r="BU58" i="61"/>
  <c r="BU57" i="61"/>
  <c r="BU56" i="61"/>
  <c r="BU55" i="61"/>
  <c r="BU54" i="61"/>
  <c r="BU53" i="61"/>
  <c r="BU64" i="61"/>
  <c r="BU63" i="61"/>
  <c r="BU62" i="61"/>
  <c r="BU50" i="61"/>
  <c r="BU42" i="61"/>
  <c r="BU34" i="61"/>
  <c r="BU26" i="61"/>
  <c r="BU109" i="61"/>
  <c r="BU47" i="61"/>
  <c r="BU39" i="61"/>
  <c r="BU31" i="61"/>
  <c r="BU23" i="61"/>
  <c r="BU65" i="61"/>
  <c r="BU51" i="61"/>
  <c r="BU43" i="61"/>
  <c r="BU35" i="61"/>
  <c r="BU27" i="61"/>
  <c r="BU70" i="61"/>
  <c r="BU52" i="61"/>
  <c r="BU37" i="61"/>
  <c r="BU30" i="61"/>
  <c r="BU17" i="61"/>
  <c r="BU9" i="61"/>
  <c r="BU4" i="61"/>
  <c r="BU6" i="61"/>
  <c r="BU46" i="61"/>
  <c r="BU32" i="61"/>
  <c r="BU11" i="61"/>
  <c r="BU45" i="61"/>
  <c r="BU38" i="61"/>
  <c r="BU24" i="61"/>
  <c r="BU22" i="61"/>
  <c r="BU14" i="61"/>
  <c r="BU67" i="61"/>
  <c r="BU25" i="61"/>
  <c r="BU19" i="61"/>
  <c r="BU5" i="61"/>
  <c r="BU49" i="61"/>
  <c r="BU28" i="61"/>
  <c r="BU18" i="61"/>
  <c r="BU10" i="61"/>
  <c r="BU99" i="61"/>
  <c r="BU36" i="61"/>
  <c r="BU15" i="61"/>
  <c r="BU7" i="61"/>
  <c r="BU8" i="61"/>
  <c r="BU40" i="61"/>
  <c r="BU20" i="61"/>
  <c r="BU16" i="61"/>
  <c r="BU41" i="61"/>
  <c r="BU44" i="61"/>
  <c r="BU29" i="61"/>
  <c r="BU21" i="61"/>
  <c r="BU12" i="61"/>
  <c r="BU33" i="61"/>
  <c r="BU13" i="61"/>
  <c r="BU48" i="61"/>
  <c r="AV122" i="61"/>
  <c r="AV118" i="61"/>
  <c r="AV117" i="61"/>
  <c r="AV116" i="61"/>
  <c r="AV120" i="61"/>
  <c r="AV115" i="61"/>
  <c r="AV123" i="61"/>
  <c r="AV121" i="61"/>
  <c r="AV113" i="61"/>
  <c r="AV110" i="61"/>
  <c r="AV109" i="61"/>
  <c r="AV108" i="61"/>
  <c r="AV107" i="61"/>
  <c r="AV106" i="61"/>
  <c r="AV105" i="61"/>
  <c r="AV112" i="61"/>
  <c r="AV114" i="61"/>
  <c r="AV104" i="61"/>
  <c r="AV103" i="61"/>
  <c r="AV102" i="61"/>
  <c r="AV101" i="61"/>
  <c r="AV111" i="61"/>
  <c r="AV96" i="61"/>
  <c r="AV95" i="61"/>
  <c r="AV94" i="61"/>
  <c r="AV93" i="61"/>
  <c r="AV92" i="61"/>
  <c r="AV91" i="61"/>
  <c r="AV119" i="61"/>
  <c r="AV98" i="61"/>
  <c r="AV99" i="61"/>
  <c r="AV84" i="61"/>
  <c r="AV83" i="61"/>
  <c r="AV85" i="61"/>
  <c r="AV76" i="61"/>
  <c r="AV86" i="61"/>
  <c r="AV79" i="61"/>
  <c r="AV90" i="61"/>
  <c r="AV75" i="61"/>
  <c r="AV74" i="61"/>
  <c r="AV100" i="61"/>
  <c r="AV69" i="61"/>
  <c r="AV66" i="61"/>
  <c r="AV62" i="61"/>
  <c r="AV89" i="61"/>
  <c r="AV88" i="61"/>
  <c r="AV78" i="61"/>
  <c r="AV60" i="61"/>
  <c r="AV81" i="61"/>
  <c r="AV72" i="61"/>
  <c r="AV57" i="61"/>
  <c r="AV53" i="61"/>
  <c r="AV87" i="61"/>
  <c r="AV80" i="61"/>
  <c r="AV64" i="61"/>
  <c r="AV59" i="61"/>
  <c r="AV52" i="61"/>
  <c r="AV51" i="61"/>
  <c r="AV50" i="61"/>
  <c r="AV49" i="61"/>
  <c r="AV48" i="61"/>
  <c r="AV47" i="61"/>
  <c r="AV46" i="61"/>
  <c r="AV45" i="61"/>
  <c r="AV44" i="61"/>
  <c r="AV43" i="61"/>
  <c r="AV42" i="61"/>
  <c r="AV41" i="61"/>
  <c r="AV40" i="61"/>
  <c r="AV39" i="61"/>
  <c r="AV38" i="61"/>
  <c r="AV37" i="61"/>
  <c r="AV36" i="61"/>
  <c r="AV35" i="61"/>
  <c r="AV34" i="61"/>
  <c r="AV33" i="61"/>
  <c r="AV32" i="61"/>
  <c r="AV31" i="61"/>
  <c r="AV30" i="61"/>
  <c r="AV29" i="61"/>
  <c r="AV28" i="61"/>
  <c r="AV27" i="61"/>
  <c r="AV26" i="61"/>
  <c r="AV25" i="61"/>
  <c r="AV24" i="61"/>
  <c r="AV23" i="61"/>
  <c r="AV70" i="61"/>
  <c r="AV63" i="61"/>
  <c r="AV21" i="61"/>
  <c r="AV20" i="61"/>
  <c r="AV19" i="61"/>
  <c r="AV18" i="61"/>
  <c r="AV17" i="61"/>
  <c r="AV16" i="61"/>
  <c r="AV15" i="61"/>
  <c r="AV14" i="61"/>
  <c r="AV13" i="61"/>
  <c r="AV12" i="61"/>
  <c r="AV11" i="61"/>
  <c r="AV10" i="61"/>
  <c r="AV9" i="61"/>
  <c r="AV8" i="61"/>
  <c r="AV7" i="61"/>
  <c r="AV6" i="61"/>
  <c r="AV97" i="61"/>
  <c r="AV82" i="61"/>
  <c r="AV67" i="61"/>
  <c r="AV54" i="61"/>
  <c r="AV55" i="61"/>
  <c r="AV65" i="61"/>
  <c r="AV73" i="61"/>
  <c r="AV4" i="61"/>
  <c r="AV58" i="61"/>
  <c r="AV77" i="61"/>
  <c r="AV71" i="61"/>
  <c r="AV68" i="61"/>
  <c r="AV61" i="61"/>
  <c r="AV22" i="61"/>
  <c r="AV56" i="61"/>
  <c r="AV5" i="61"/>
  <c r="AZ119" i="61"/>
  <c r="AZ120" i="61"/>
  <c r="AZ121" i="61"/>
  <c r="AZ117" i="61"/>
  <c r="AZ123" i="61"/>
  <c r="AZ111" i="61"/>
  <c r="AZ115" i="61"/>
  <c r="AZ110" i="61"/>
  <c r="AZ109" i="61"/>
  <c r="AZ108" i="61"/>
  <c r="AZ122" i="61"/>
  <c r="AZ114" i="61"/>
  <c r="AZ104" i="61"/>
  <c r="AZ103" i="61"/>
  <c r="AZ102" i="61"/>
  <c r="AZ101" i="61"/>
  <c r="AZ105" i="61"/>
  <c r="AZ100" i="61"/>
  <c r="AZ99" i="61"/>
  <c r="AZ98" i="61"/>
  <c r="AZ97" i="61"/>
  <c r="AZ116" i="61"/>
  <c r="AZ113" i="61"/>
  <c r="AZ94" i="61"/>
  <c r="AZ91" i="61"/>
  <c r="AZ118" i="61"/>
  <c r="AZ83" i="61"/>
  <c r="AZ112" i="61"/>
  <c r="AZ93" i="61"/>
  <c r="AZ90" i="61"/>
  <c r="AZ82" i="61"/>
  <c r="AZ95" i="61"/>
  <c r="AZ84" i="61"/>
  <c r="AZ76" i="61"/>
  <c r="AZ75" i="61"/>
  <c r="AZ74" i="61"/>
  <c r="AZ73" i="61"/>
  <c r="AZ72" i="61"/>
  <c r="AZ71" i="61"/>
  <c r="AZ85" i="61"/>
  <c r="AZ78" i="61"/>
  <c r="AZ77" i="61"/>
  <c r="AZ86" i="61"/>
  <c r="AZ79" i="61"/>
  <c r="AZ70" i="61"/>
  <c r="AZ88" i="61"/>
  <c r="AZ81" i="61"/>
  <c r="AZ68" i="61"/>
  <c r="AZ67" i="61"/>
  <c r="AZ66" i="61"/>
  <c r="AZ65" i="61"/>
  <c r="AZ64" i="61"/>
  <c r="AZ63" i="61"/>
  <c r="AZ62" i="61"/>
  <c r="AZ61" i="61"/>
  <c r="AZ92" i="61"/>
  <c r="AZ96" i="61"/>
  <c r="AZ59" i="61"/>
  <c r="AZ56" i="61"/>
  <c r="AZ106" i="61"/>
  <c r="AZ58" i="61"/>
  <c r="AZ89" i="61"/>
  <c r="AZ69" i="61"/>
  <c r="AZ55" i="61"/>
  <c r="AZ52" i="61"/>
  <c r="AZ44" i="61"/>
  <c r="AZ36" i="61"/>
  <c r="AZ28" i="61"/>
  <c r="AZ49" i="61"/>
  <c r="AZ41" i="61"/>
  <c r="AZ33" i="61"/>
  <c r="AZ25" i="61"/>
  <c r="AZ107" i="61"/>
  <c r="AZ45" i="61"/>
  <c r="AZ37" i="61"/>
  <c r="AZ29" i="61"/>
  <c r="AZ51" i="61"/>
  <c r="AZ30" i="61"/>
  <c r="AZ16" i="61"/>
  <c r="AZ8" i="61"/>
  <c r="AZ6" i="61"/>
  <c r="AZ24" i="61"/>
  <c r="AZ18" i="61"/>
  <c r="AZ38" i="61"/>
  <c r="AZ23" i="61"/>
  <c r="AZ21" i="61"/>
  <c r="AZ13" i="61"/>
  <c r="AZ46" i="61"/>
  <c r="AZ31" i="61"/>
  <c r="AZ10" i="61"/>
  <c r="AZ48" i="61"/>
  <c r="AZ34" i="61"/>
  <c r="AZ27" i="61"/>
  <c r="AZ22" i="61"/>
  <c r="AZ17" i="61"/>
  <c r="AZ9" i="61"/>
  <c r="AZ4" i="61"/>
  <c r="AZ80" i="61"/>
  <c r="AZ60" i="61"/>
  <c r="AZ57" i="61"/>
  <c r="AZ42" i="61"/>
  <c r="AZ35" i="61"/>
  <c r="AZ14" i="61"/>
  <c r="AZ54" i="61"/>
  <c r="AZ39" i="61"/>
  <c r="AZ43" i="61"/>
  <c r="AZ15" i="61"/>
  <c r="AZ32" i="61"/>
  <c r="AZ12" i="61"/>
  <c r="AZ5" i="61"/>
  <c r="AZ47" i="61"/>
  <c r="AZ11" i="61"/>
  <c r="AZ19" i="61"/>
  <c r="AZ87" i="61"/>
  <c r="AZ53" i="61"/>
  <c r="AZ26" i="61"/>
  <c r="AZ20" i="61"/>
  <c r="AZ7" i="61"/>
  <c r="AZ50" i="61"/>
  <c r="AZ40" i="61"/>
  <c r="AJ122" i="61"/>
  <c r="AJ118" i="61"/>
  <c r="AJ123" i="61"/>
  <c r="AJ119" i="61"/>
  <c r="AJ117" i="61"/>
  <c r="AJ121" i="61"/>
  <c r="AJ116" i="61"/>
  <c r="AJ113" i="61"/>
  <c r="AJ109" i="61"/>
  <c r="AJ108" i="61"/>
  <c r="AJ112" i="61"/>
  <c r="AJ120" i="61"/>
  <c r="AJ111" i="61"/>
  <c r="AJ107" i="61"/>
  <c r="AJ106" i="61"/>
  <c r="AJ104" i="61"/>
  <c r="AJ103" i="61"/>
  <c r="AJ102" i="61"/>
  <c r="AJ101" i="61"/>
  <c r="AJ115" i="61"/>
  <c r="AJ105" i="61"/>
  <c r="AJ114" i="61"/>
  <c r="AJ100" i="61"/>
  <c r="AJ99" i="61"/>
  <c r="AJ98" i="61"/>
  <c r="AJ97" i="61"/>
  <c r="AJ110" i="61"/>
  <c r="AJ95" i="61"/>
  <c r="AJ96" i="61"/>
  <c r="AJ91" i="61"/>
  <c r="AJ89" i="61"/>
  <c r="AJ81" i="61"/>
  <c r="AJ88" i="61"/>
  <c r="AJ80" i="61"/>
  <c r="AJ78" i="61"/>
  <c r="AJ90" i="61"/>
  <c r="AJ82" i="61"/>
  <c r="AJ77" i="61"/>
  <c r="AJ76" i="61"/>
  <c r="AJ75" i="61"/>
  <c r="AJ74" i="61"/>
  <c r="AJ73" i="61"/>
  <c r="AJ72" i="61"/>
  <c r="AJ71" i="61"/>
  <c r="AJ93" i="61"/>
  <c r="AJ87" i="61"/>
  <c r="AJ69" i="61"/>
  <c r="AJ92" i="61"/>
  <c r="AJ94" i="61"/>
  <c r="AJ68" i="61"/>
  <c r="AJ67" i="61"/>
  <c r="AJ66" i="61"/>
  <c r="AJ65" i="61"/>
  <c r="AJ64" i="61"/>
  <c r="AJ63" i="61"/>
  <c r="AJ62" i="61"/>
  <c r="AJ61" i="61"/>
  <c r="AJ86" i="61"/>
  <c r="AJ85" i="61"/>
  <c r="AJ79" i="61"/>
  <c r="AJ57" i="61"/>
  <c r="AJ54" i="61"/>
  <c r="AJ70" i="61"/>
  <c r="AJ84" i="61"/>
  <c r="AJ56" i="61"/>
  <c r="AJ50" i="61"/>
  <c r="AJ42" i="61"/>
  <c r="AJ34" i="61"/>
  <c r="AJ26" i="61"/>
  <c r="AJ47" i="61"/>
  <c r="AJ39" i="61"/>
  <c r="AJ31" i="61"/>
  <c r="AJ23" i="61"/>
  <c r="AJ60" i="61"/>
  <c r="AJ51" i="61"/>
  <c r="AJ43" i="61"/>
  <c r="AJ35" i="61"/>
  <c r="AJ27" i="61"/>
  <c r="AJ22" i="61"/>
  <c r="AJ45" i="61"/>
  <c r="AJ38" i="61"/>
  <c r="AJ24" i="61"/>
  <c r="AJ14" i="61"/>
  <c r="AJ33" i="61"/>
  <c r="AJ8" i="61"/>
  <c r="AJ5" i="61"/>
  <c r="AJ46" i="61"/>
  <c r="AJ32" i="61"/>
  <c r="AJ25" i="61"/>
  <c r="AJ19" i="61"/>
  <c r="AJ11" i="61"/>
  <c r="AJ83" i="61"/>
  <c r="AJ40" i="61"/>
  <c r="AJ16" i="61"/>
  <c r="AJ55" i="61"/>
  <c r="AJ36" i="61"/>
  <c r="AJ15" i="61"/>
  <c r="AJ7" i="61"/>
  <c r="AJ4" i="61"/>
  <c r="AJ44" i="61"/>
  <c r="AJ29" i="61"/>
  <c r="AJ20" i="61"/>
  <c r="AJ12" i="61"/>
  <c r="AJ18" i="61"/>
  <c r="AJ10" i="61"/>
  <c r="AJ48" i="61"/>
  <c r="AJ28" i="61"/>
  <c r="AJ30" i="61"/>
  <c r="AJ9" i="61"/>
  <c r="AJ49" i="61"/>
  <c r="AJ6" i="61"/>
  <c r="AJ58" i="61"/>
  <c r="AJ59" i="61"/>
  <c r="AJ21" i="61"/>
  <c r="AJ52" i="61"/>
  <c r="AJ37" i="61"/>
  <c r="AJ17" i="61"/>
  <c r="AJ13" i="61"/>
  <c r="AJ53" i="61"/>
  <c r="AJ41" i="61"/>
  <c r="F123" i="61"/>
  <c r="F122" i="61"/>
  <c r="F121" i="61"/>
  <c r="F120" i="61"/>
  <c r="F119" i="61"/>
  <c r="F118" i="61"/>
  <c r="F117" i="61"/>
  <c r="F116" i="61"/>
  <c r="F114" i="61"/>
  <c r="F111" i="61"/>
  <c r="F110" i="61"/>
  <c r="F113" i="61"/>
  <c r="F115" i="61"/>
  <c r="F106" i="61"/>
  <c r="F102" i="61"/>
  <c r="F101" i="61"/>
  <c r="F100" i="61"/>
  <c r="F99" i="61"/>
  <c r="F98" i="61"/>
  <c r="F97" i="61"/>
  <c r="F108" i="61"/>
  <c r="F104" i="61"/>
  <c r="F96" i="61"/>
  <c r="F95" i="61"/>
  <c r="F94" i="61"/>
  <c r="F93" i="61"/>
  <c r="F92" i="61"/>
  <c r="F91" i="61"/>
  <c r="F90" i="61"/>
  <c r="F89" i="61"/>
  <c r="F88" i="61"/>
  <c r="F87" i="61"/>
  <c r="F86" i="61"/>
  <c r="F85" i="61"/>
  <c r="F84" i="61"/>
  <c r="F83" i="61"/>
  <c r="F82" i="61"/>
  <c r="F81" i="61"/>
  <c r="F80" i="61"/>
  <c r="F79" i="61"/>
  <c r="F103" i="61"/>
  <c r="F76" i="61"/>
  <c r="F75" i="61"/>
  <c r="F74" i="61"/>
  <c r="F73" i="61"/>
  <c r="F72" i="61"/>
  <c r="F71" i="61"/>
  <c r="F70" i="61"/>
  <c r="F69" i="61"/>
  <c r="F109" i="61"/>
  <c r="F107" i="61"/>
  <c r="F68" i="61"/>
  <c r="F67" i="61"/>
  <c r="F66" i="61"/>
  <c r="F65" i="61"/>
  <c r="F64" i="61"/>
  <c r="F62" i="61"/>
  <c r="F60" i="61"/>
  <c r="F59" i="61"/>
  <c r="F58" i="61"/>
  <c r="F57" i="61"/>
  <c r="F56" i="61"/>
  <c r="F55" i="61"/>
  <c r="F54" i="61"/>
  <c r="F53" i="61"/>
  <c r="F112" i="61"/>
  <c r="F78" i="61"/>
  <c r="F63" i="61"/>
  <c r="F61" i="61"/>
  <c r="F48" i="61"/>
  <c r="F40" i="61"/>
  <c r="F32" i="61"/>
  <c r="F24" i="61"/>
  <c r="F45" i="61"/>
  <c r="F37" i="61"/>
  <c r="F29" i="61"/>
  <c r="F49" i="61"/>
  <c r="F41" i="61"/>
  <c r="F33" i="61"/>
  <c r="F25" i="61"/>
  <c r="F77" i="61"/>
  <c r="F50" i="61"/>
  <c r="F35" i="61"/>
  <c r="F28" i="61"/>
  <c r="F20" i="61"/>
  <c r="F12" i="61"/>
  <c r="F51" i="61"/>
  <c r="F30" i="61"/>
  <c r="F14" i="61"/>
  <c r="F43" i="61"/>
  <c r="F36" i="61"/>
  <c r="F17" i="61"/>
  <c r="F9" i="61"/>
  <c r="F44" i="61"/>
  <c r="F6" i="61"/>
  <c r="F105" i="61"/>
  <c r="F47" i="61"/>
  <c r="F26" i="61"/>
  <c r="F21" i="61"/>
  <c r="F13" i="61"/>
  <c r="F34" i="61"/>
  <c r="F22" i="61"/>
  <c r="F18" i="61"/>
  <c r="F38" i="61"/>
  <c r="F52" i="61"/>
  <c r="F23" i="61"/>
  <c r="F16" i="61"/>
  <c r="F42" i="61"/>
  <c r="F27" i="61"/>
  <c r="F4" i="61"/>
  <c r="F31" i="61"/>
  <c r="F46" i="61"/>
  <c r="F19" i="61"/>
  <c r="F10" i="61"/>
  <c r="F15" i="61"/>
  <c r="F7" i="61"/>
  <c r="F11" i="61"/>
  <c r="F39" i="61"/>
  <c r="F8" i="61"/>
  <c r="F5" i="61"/>
  <c r="DJ123" i="61"/>
  <c r="DJ122" i="61"/>
  <c r="DJ121" i="61"/>
  <c r="DJ120" i="61"/>
  <c r="DJ119" i="61"/>
  <c r="DJ118" i="61"/>
  <c r="DJ117" i="61"/>
  <c r="DJ113" i="61"/>
  <c r="DJ112" i="61"/>
  <c r="DJ115" i="61"/>
  <c r="DJ116" i="61"/>
  <c r="DJ109" i="61"/>
  <c r="DJ111" i="61"/>
  <c r="DJ106" i="61"/>
  <c r="DJ114" i="61"/>
  <c r="DJ104" i="61"/>
  <c r="DJ103" i="61"/>
  <c r="DJ108" i="61"/>
  <c r="DJ100" i="61"/>
  <c r="DJ98" i="61"/>
  <c r="DJ107" i="61"/>
  <c r="DJ99" i="61"/>
  <c r="DJ97" i="61"/>
  <c r="DJ95" i="61"/>
  <c r="DJ96" i="61"/>
  <c r="DJ92" i="61"/>
  <c r="DJ90" i="61"/>
  <c r="DJ101" i="61"/>
  <c r="DJ89" i="61"/>
  <c r="DJ81" i="61"/>
  <c r="DJ93" i="61"/>
  <c r="DJ88" i="61"/>
  <c r="DJ80" i="61"/>
  <c r="DJ77" i="61"/>
  <c r="DJ102" i="61"/>
  <c r="DJ82" i="61"/>
  <c r="DJ76" i="61"/>
  <c r="DJ94" i="61"/>
  <c r="DJ85" i="61"/>
  <c r="DJ78" i="61"/>
  <c r="DJ86" i="61"/>
  <c r="DJ79" i="61"/>
  <c r="DJ73" i="61"/>
  <c r="DJ105" i="61"/>
  <c r="DJ75" i="61"/>
  <c r="DJ70" i="61"/>
  <c r="DJ84" i="61"/>
  <c r="DJ63" i="61"/>
  <c r="DJ61" i="61"/>
  <c r="DJ110" i="61"/>
  <c r="DJ83" i="61"/>
  <c r="DJ64" i="61"/>
  <c r="DJ60" i="61"/>
  <c r="DJ68" i="61"/>
  <c r="DJ57" i="61"/>
  <c r="DJ53" i="61"/>
  <c r="DJ87" i="61"/>
  <c r="DJ74" i="61"/>
  <c r="DJ71" i="61"/>
  <c r="DJ65" i="61"/>
  <c r="DJ54" i="61"/>
  <c r="DJ51" i="61"/>
  <c r="DJ50" i="61"/>
  <c r="DJ49" i="61"/>
  <c r="DJ48" i="61"/>
  <c r="DJ47" i="61"/>
  <c r="DJ46" i="61"/>
  <c r="DJ45" i="61"/>
  <c r="DJ44" i="61"/>
  <c r="DJ43" i="61"/>
  <c r="DJ42" i="61"/>
  <c r="DJ41" i="61"/>
  <c r="DJ40" i="61"/>
  <c r="DJ39" i="61"/>
  <c r="DJ38" i="61"/>
  <c r="DJ37" i="61"/>
  <c r="DJ36" i="61"/>
  <c r="DJ35" i="61"/>
  <c r="DJ34" i="61"/>
  <c r="DJ33" i="61"/>
  <c r="DJ32" i="61"/>
  <c r="DJ31" i="61"/>
  <c r="DJ30" i="61"/>
  <c r="DJ29" i="61"/>
  <c r="DJ28" i="61"/>
  <c r="DJ27" i="61"/>
  <c r="DJ26" i="61"/>
  <c r="DJ25" i="61"/>
  <c r="DJ24" i="61"/>
  <c r="DJ23" i="61"/>
  <c r="DJ66" i="61"/>
  <c r="DJ56" i="61"/>
  <c r="DJ91" i="61"/>
  <c r="DJ67" i="61"/>
  <c r="DJ62" i="61"/>
  <c r="DJ22" i="61"/>
  <c r="DJ55" i="61"/>
  <c r="DJ21" i="61"/>
  <c r="DJ72" i="61"/>
  <c r="DJ59" i="61"/>
  <c r="DJ19" i="61"/>
  <c r="DJ11" i="61"/>
  <c r="DJ16" i="61"/>
  <c r="DJ8" i="61"/>
  <c r="DJ58" i="61"/>
  <c r="DJ13" i="61"/>
  <c r="DJ20" i="61"/>
  <c r="DJ12" i="61"/>
  <c r="DJ17" i="61"/>
  <c r="DJ14" i="61"/>
  <c r="DJ9" i="61"/>
  <c r="DJ7" i="61"/>
  <c r="DJ52" i="61"/>
  <c r="DJ6" i="61"/>
  <c r="DJ10" i="61"/>
  <c r="DJ5" i="61"/>
  <c r="DJ15" i="61"/>
  <c r="DJ4" i="61"/>
  <c r="DJ69" i="61"/>
  <c r="DJ18" i="61"/>
  <c r="N123" i="61"/>
  <c r="N122" i="61"/>
  <c r="N121" i="61"/>
  <c r="N120" i="61"/>
  <c r="N119" i="61"/>
  <c r="N118" i="61"/>
  <c r="N117" i="61"/>
  <c r="N112" i="61"/>
  <c r="N111" i="61"/>
  <c r="N113" i="61"/>
  <c r="N110" i="61"/>
  <c r="N105" i="61"/>
  <c r="N114" i="61"/>
  <c r="N103" i="61"/>
  <c r="N101" i="61"/>
  <c r="N100" i="61"/>
  <c r="N99" i="61"/>
  <c r="N98" i="61"/>
  <c r="N97" i="61"/>
  <c r="N116" i="61"/>
  <c r="N102" i="61"/>
  <c r="N104" i="61"/>
  <c r="N109" i="61"/>
  <c r="N107" i="61"/>
  <c r="N96" i="61"/>
  <c r="N95" i="61"/>
  <c r="N94" i="61"/>
  <c r="N93" i="61"/>
  <c r="N92" i="61"/>
  <c r="N91" i="61"/>
  <c r="N90" i="61"/>
  <c r="N89" i="61"/>
  <c r="N88" i="61"/>
  <c r="N87" i="61"/>
  <c r="N86" i="61"/>
  <c r="N85" i="61"/>
  <c r="N84" i="61"/>
  <c r="N83" i="61"/>
  <c r="N82" i="61"/>
  <c r="N81" i="61"/>
  <c r="N80" i="61"/>
  <c r="N79" i="61"/>
  <c r="N76" i="61"/>
  <c r="N75" i="61"/>
  <c r="N74" i="61"/>
  <c r="N73" i="61"/>
  <c r="N72" i="61"/>
  <c r="N71" i="61"/>
  <c r="N70" i="61"/>
  <c r="N69" i="61"/>
  <c r="N106" i="61"/>
  <c r="N68" i="61"/>
  <c r="N67" i="61"/>
  <c r="N66" i="61"/>
  <c r="N65" i="61"/>
  <c r="N64" i="61"/>
  <c r="N115" i="61"/>
  <c r="N63" i="61"/>
  <c r="N60" i="61"/>
  <c r="N59" i="61"/>
  <c r="N58" i="61"/>
  <c r="N57" i="61"/>
  <c r="N56" i="61"/>
  <c r="N55" i="61"/>
  <c r="N54" i="61"/>
  <c r="N53" i="61"/>
  <c r="N78" i="61"/>
  <c r="N77" i="61"/>
  <c r="N61" i="61"/>
  <c r="N49" i="61"/>
  <c r="N41" i="61"/>
  <c r="N33" i="61"/>
  <c r="N25" i="61"/>
  <c r="N22" i="61"/>
  <c r="N46" i="61"/>
  <c r="N38" i="61"/>
  <c r="N30" i="61"/>
  <c r="N50" i="61"/>
  <c r="N42" i="61"/>
  <c r="N34" i="61"/>
  <c r="N26" i="61"/>
  <c r="N52" i="61"/>
  <c r="N45" i="61"/>
  <c r="N31" i="61"/>
  <c r="N24" i="61"/>
  <c r="N23" i="61"/>
  <c r="N21" i="61"/>
  <c r="N13" i="61"/>
  <c r="N40" i="61"/>
  <c r="N15" i="61"/>
  <c r="N39" i="61"/>
  <c r="N32" i="61"/>
  <c r="N18" i="61"/>
  <c r="N10" i="61"/>
  <c r="N47" i="61"/>
  <c r="N7" i="61"/>
  <c r="N62" i="61"/>
  <c r="N43" i="61"/>
  <c r="N28" i="61"/>
  <c r="N14" i="61"/>
  <c r="N5" i="61"/>
  <c r="N108" i="61"/>
  <c r="N51" i="61"/>
  <c r="N36" i="61"/>
  <c r="N29" i="61"/>
  <c r="N19" i="61"/>
  <c r="N27" i="61"/>
  <c r="N17" i="61"/>
  <c r="N6" i="61"/>
  <c r="N37" i="61"/>
  <c r="N35" i="61"/>
  <c r="N11" i="61"/>
  <c r="N8" i="61"/>
  <c r="N44" i="61"/>
  <c r="N20" i="61"/>
  <c r="N12" i="61"/>
  <c r="N4" i="61"/>
  <c r="N48" i="61"/>
  <c r="N16" i="61"/>
  <c r="N9" i="61"/>
  <c r="CJ122" i="61"/>
  <c r="CJ119" i="61"/>
  <c r="CJ123" i="61"/>
  <c r="CJ117" i="61"/>
  <c r="CJ116" i="61"/>
  <c r="CJ120" i="61"/>
  <c r="CJ115" i="61"/>
  <c r="CJ114" i="61"/>
  <c r="CJ121" i="61"/>
  <c r="CJ113" i="61"/>
  <c r="CJ112" i="61"/>
  <c r="CJ111" i="61"/>
  <c r="CJ109" i="61"/>
  <c r="CJ108" i="61"/>
  <c r="CJ107" i="61"/>
  <c r="CJ106" i="61"/>
  <c r="CJ105" i="61"/>
  <c r="CJ104" i="61"/>
  <c r="CJ110" i="61"/>
  <c r="CJ103" i="61"/>
  <c r="CJ102" i="61"/>
  <c r="CJ101" i="61"/>
  <c r="CJ100" i="61"/>
  <c r="CJ95" i="61"/>
  <c r="CJ94" i="61"/>
  <c r="CJ93" i="61"/>
  <c r="CJ92" i="61"/>
  <c r="CJ91" i="61"/>
  <c r="CJ90" i="61"/>
  <c r="CJ99" i="61"/>
  <c r="CJ97" i="61"/>
  <c r="CJ89" i="61"/>
  <c r="CJ81" i="61"/>
  <c r="CJ88" i="61"/>
  <c r="CJ80" i="61"/>
  <c r="CJ82" i="61"/>
  <c r="CJ98" i="61"/>
  <c r="CJ83" i="61"/>
  <c r="CJ76" i="61"/>
  <c r="CJ71" i="61"/>
  <c r="CJ84" i="61"/>
  <c r="CJ73" i="61"/>
  <c r="CJ86" i="61"/>
  <c r="CJ79" i="61"/>
  <c r="CJ75" i="61"/>
  <c r="CJ69" i="61"/>
  <c r="CJ85" i="61"/>
  <c r="CJ74" i="61"/>
  <c r="CJ66" i="61"/>
  <c r="CJ118" i="61"/>
  <c r="CJ96" i="61"/>
  <c r="CJ70" i="61"/>
  <c r="CJ63" i="61"/>
  <c r="CJ87" i="61"/>
  <c r="CJ78" i="61"/>
  <c r="CJ67" i="61"/>
  <c r="CJ61" i="61"/>
  <c r="CJ57" i="61"/>
  <c r="CJ68" i="61"/>
  <c r="CJ54" i="61"/>
  <c r="CJ64" i="61"/>
  <c r="CJ56" i="61"/>
  <c r="CJ53" i="61"/>
  <c r="CJ51" i="61"/>
  <c r="CJ50" i="61"/>
  <c r="CJ49" i="61"/>
  <c r="CJ48" i="61"/>
  <c r="CJ47" i="61"/>
  <c r="CJ46" i="61"/>
  <c r="CJ45" i="61"/>
  <c r="CJ44" i="61"/>
  <c r="CJ43" i="61"/>
  <c r="CJ42" i="61"/>
  <c r="CJ41" i="61"/>
  <c r="CJ40" i="61"/>
  <c r="CJ39" i="61"/>
  <c r="CJ38" i="61"/>
  <c r="CJ37" i="61"/>
  <c r="CJ36" i="61"/>
  <c r="CJ35" i="61"/>
  <c r="CJ34" i="61"/>
  <c r="CJ33" i="61"/>
  <c r="CJ32" i="61"/>
  <c r="CJ31" i="61"/>
  <c r="CJ30" i="61"/>
  <c r="CJ29" i="61"/>
  <c r="CJ28" i="61"/>
  <c r="CJ27" i="61"/>
  <c r="CJ26" i="61"/>
  <c r="CJ25" i="61"/>
  <c r="CJ24" i="61"/>
  <c r="CJ23" i="61"/>
  <c r="CJ21" i="61"/>
  <c r="CJ20" i="61"/>
  <c r="CJ19" i="61"/>
  <c r="CJ18" i="61"/>
  <c r="CJ17" i="61"/>
  <c r="CJ16" i="61"/>
  <c r="CJ15" i="61"/>
  <c r="CJ14" i="61"/>
  <c r="CJ13" i="61"/>
  <c r="CJ12" i="61"/>
  <c r="CJ11" i="61"/>
  <c r="CJ10" i="61"/>
  <c r="CJ9" i="61"/>
  <c r="CJ8" i="61"/>
  <c r="CJ7" i="61"/>
  <c r="CJ6" i="61"/>
  <c r="CJ5" i="61"/>
  <c r="CJ77" i="61"/>
  <c r="CJ65" i="61"/>
  <c r="CJ60" i="61"/>
  <c r="CJ62" i="61"/>
  <c r="CJ58" i="61"/>
  <c r="CJ55" i="61"/>
  <c r="CJ4" i="61"/>
  <c r="CJ22" i="61"/>
  <c r="CJ72" i="61"/>
  <c r="CJ59" i="61"/>
  <c r="CJ52" i="61"/>
  <c r="I122" i="61"/>
  <c r="I120" i="61"/>
  <c r="I121" i="61"/>
  <c r="I123" i="61"/>
  <c r="I116" i="61"/>
  <c r="I114" i="61"/>
  <c r="I113" i="61"/>
  <c r="I118" i="61"/>
  <c r="I119" i="61"/>
  <c r="I115" i="61"/>
  <c r="I117" i="61"/>
  <c r="I112" i="61"/>
  <c r="I107" i="61"/>
  <c r="I110" i="61"/>
  <c r="I106" i="61"/>
  <c r="I108" i="61"/>
  <c r="I105" i="61"/>
  <c r="I104" i="61"/>
  <c r="I103" i="61"/>
  <c r="I102" i="61"/>
  <c r="I98" i="61"/>
  <c r="I96" i="61"/>
  <c r="I95" i="61"/>
  <c r="I94" i="61"/>
  <c r="I93" i="61"/>
  <c r="I92" i="61"/>
  <c r="I100" i="61"/>
  <c r="I99" i="61"/>
  <c r="I97" i="61"/>
  <c r="I109" i="61"/>
  <c r="I90" i="61"/>
  <c r="I89" i="61"/>
  <c r="I88" i="61"/>
  <c r="I87" i="61"/>
  <c r="I86" i="61"/>
  <c r="I85" i="61"/>
  <c r="I84" i="61"/>
  <c r="I83" i="61"/>
  <c r="I82" i="61"/>
  <c r="I81" i="61"/>
  <c r="I80" i="61"/>
  <c r="I79" i="61"/>
  <c r="I78" i="61"/>
  <c r="I77" i="61"/>
  <c r="I76" i="61"/>
  <c r="I75" i="61"/>
  <c r="I74" i="61"/>
  <c r="I101" i="61"/>
  <c r="I91" i="61"/>
  <c r="I69" i="61"/>
  <c r="I72" i="61"/>
  <c r="I111" i="61"/>
  <c r="I61" i="61"/>
  <c r="I73" i="61"/>
  <c r="I66" i="61"/>
  <c r="I70" i="61"/>
  <c r="I60" i="61"/>
  <c r="I59" i="61"/>
  <c r="I58" i="61"/>
  <c r="I57" i="61"/>
  <c r="I56" i="61"/>
  <c r="I55" i="61"/>
  <c r="I54" i="61"/>
  <c r="I53" i="61"/>
  <c r="I71" i="61"/>
  <c r="I65" i="61"/>
  <c r="I50" i="61"/>
  <c r="I42" i="61"/>
  <c r="I34" i="61"/>
  <c r="I26" i="61"/>
  <c r="I47" i="61"/>
  <c r="I39" i="61"/>
  <c r="I31" i="61"/>
  <c r="I68" i="61"/>
  <c r="I51" i="61"/>
  <c r="I43" i="61"/>
  <c r="I35" i="61"/>
  <c r="I27" i="61"/>
  <c r="I44" i="61"/>
  <c r="I29" i="61"/>
  <c r="I17" i="61"/>
  <c r="I9" i="61"/>
  <c r="I6" i="61"/>
  <c r="I4" i="61"/>
  <c r="I5" i="61"/>
  <c r="I38" i="61"/>
  <c r="I24" i="61"/>
  <c r="I63" i="61"/>
  <c r="I52" i="61"/>
  <c r="I37" i="61"/>
  <c r="I30" i="61"/>
  <c r="I14" i="61"/>
  <c r="I45" i="61"/>
  <c r="I23" i="61"/>
  <c r="I19" i="61"/>
  <c r="I11" i="61"/>
  <c r="I64" i="61"/>
  <c r="I48" i="61"/>
  <c r="I41" i="61"/>
  <c r="I18" i="61"/>
  <c r="I10" i="61"/>
  <c r="I49" i="61"/>
  <c r="I28" i="61"/>
  <c r="I15" i="61"/>
  <c r="I33" i="61"/>
  <c r="I20" i="61"/>
  <c r="I16" i="61"/>
  <c r="I21" i="61"/>
  <c r="I32" i="61"/>
  <c r="I22" i="61"/>
  <c r="I12" i="61"/>
  <c r="I67" i="61"/>
  <c r="I62" i="61"/>
  <c r="I46" i="61"/>
  <c r="I36" i="61"/>
  <c r="I25" i="61"/>
  <c r="I7" i="61"/>
  <c r="I40" i="61"/>
  <c r="I13" i="61"/>
  <c r="I8" i="61"/>
  <c r="AA123" i="61"/>
  <c r="AA122" i="61"/>
  <c r="AA121" i="61"/>
  <c r="AA120" i="61"/>
  <c r="AA119" i="61"/>
  <c r="AA118" i="61"/>
  <c r="AA116" i="61"/>
  <c r="AA112" i="61"/>
  <c r="AA117" i="61"/>
  <c r="AA107" i="61"/>
  <c r="AA113" i="61"/>
  <c r="AA108" i="61"/>
  <c r="AA106" i="61"/>
  <c r="AA111" i="61"/>
  <c r="AA115" i="61"/>
  <c r="AA102" i="61"/>
  <c r="AA99" i="61"/>
  <c r="AA101" i="61"/>
  <c r="AA104" i="61"/>
  <c r="AA98" i="61"/>
  <c r="AA97" i="61"/>
  <c r="AA110" i="61"/>
  <c r="AA94" i="61"/>
  <c r="AA103" i="61"/>
  <c r="AA96" i="61"/>
  <c r="AA83" i="61"/>
  <c r="AA100" i="61"/>
  <c r="AA91" i="61"/>
  <c r="AA90" i="61"/>
  <c r="AA82" i="61"/>
  <c r="AA114" i="61"/>
  <c r="AA105" i="61"/>
  <c r="AA93" i="61"/>
  <c r="AA84" i="61"/>
  <c r="AA95" i="61"/>
  <c r="AA69" i="61"/>
  <c r="AA75" i="61"/>
  <c r="AA73" i="61"/>
  <c r="AA86" i="61"/>
  <c r="AA79" i="61"/>
  <c r="AA72" i="61"/>
  <c r="AA77" i="61"/>
  <c r="AA65" i="61"/>
  <c r="AA62" i="61"/>
  <c r="AA80" i="61"/>
  <c r="AA71" i="61"/>
  <c r="AA109" i="61"/>
  <c r="AA92" i="61"/>
  <c r="AA78" i="61"/>
  <c r="AA66" i="61"/>
  <c r="AA59" i="61"/>
  <c r="AA52" i="61"/>
  <c r="AA51" i="61"/>
  <c r="AA50" i="61"/>
  <c r="AA49" i="61"/>
  <c r="AA48" i="61"/>
  <c r="AA47" i="61"/>
  <c r="AA46" i="61"/>
  <c r="AA45" i="61"/>
  <c r="AA44" i="61"/>
  <c r="AA43" i="61"/>
  <c r="AA42" i="61"/>
  <c r="AA41" i="61"/>
  <c r="AA40" i="61"/>
  <c r="AA39" i="61"/>
  <c r="AA38" i="61"/>
  <c r="AA37" i="61"/>
  <c r="AA36" i="61"/>
  <c r="AA35" i="61"/>
  <c r="AA34" i="61"/>
  <c r="AA33" i="61"/>
  <c r="AA32" i="61"/>
  <c r="AA31" i="61"/>
  <c r="AA30" i="61"/>
  <c r="AA29" i="61"/>
  <c r="AA28" i="61"/>
  <c r="AA27" i="61"/>
  <c r="AA26" i="61"/>
  <c r="AA25" i="61"/>
  <c r="AA24" i="61"/>
  <c r="AA23" i="61"/>
  <c r="AA22" i="61"/>
  <c r="AA89" i="61"/>
  <c r="AA56" i="61"/>
  <c r="AA53" i="61"/>
  <c r="AA85" i="61"/>
  <c r="AA76" i="61"/>
  <c r="AA58" i="61"/>
  <c r="AA60" i="61"/>
  <c r="AA68" i="61"/>
  <c r="AA67" i="61"/>
  <c r="AA64" i="61"/>
  <c r="AA57" i="61"/>
  <c r="AA21" i="61"/>
  <c r="AA20" i="61"/>
  <c r="AA19" i="61"/>
  <c r="AA18" i="61"/>
  <c r="AA17" i="61"/>
  <c r="AA16" i="61"/>
  <c r="AA15" i="61"/>
  <c r="AA14" i="61"/>
  <c r="AA13" i="61"/>
  <c r="AA12" i="61"/>
  <c r="AA11" i="61"/>
  <c r="AA10" i="61"/>
  <c r="AA9" i="61"/>
  <c r="AA8" i="61"/>
  <c r="AA7" i="61"/>
  <c r="AA6" i="61"/>
  <c r="AA5" i="61"/>
  <c r="AA81" i="61"/>
  <c r="AA74" i="61"/>
  <c r="AA54" i="61"/>
  <c r="AA61" i="61"/>
  <c r="AA87" i="61"/>
  <c r="AA63" i="61"/>
  <c r="AA88" i="61"/>
  <c r="AA55" i="61"/>
  <c r="AA4" i="61"/>
  <c r="AA70" i="61"/>
  <c r="BB123" i="61"/>
  <c r="BB122" i="61"/>
  <c r="BB121" i="61"/>
  <c r="BB120" i="61"/>
  <c r="BB119" i="61"/>
  <c r="BB118" i="61"/>
  <c r="BB116" i="61"/>
  <c r="BB115" i="61"/>
  <c r="BB117" i="61"/>
  <c r="BB113" i="61"/>
  <c r="BB112" i="61"/>
  <c r="BB110" i="61"/>
  <c r="BB107" i="61"/>
  <c r="BB108" i="61"/>
  <c r="BB106" i="61"/>
  <c r="BB100" i="61"/>
  <c r="BB99" i="61"/>
  <c r="BB98" i="61"/>
  <c r="BB97" i="61"/>
  <c r="BB104" i="61"/>
  <c r="BB103" i="61"/>
  <c r="BB114" i="61"/>
  <c r="BB111" i="61"/>
  <c r="BB96" i="61"/>
  <c r="BB95" i="61"/>
  <c r="BB94" i="61"/>
  <c r="BB93" i="61"/>
  <c r="BB92" i="61"/>
  <c r="BB91" i="61"/>
  <c r="BB105" i="61"/>
  <c r="BB90" i="61"/>
  <c r="BB89" i="61"/>
  <c r="BB88" i="61"/>
  <c r="BB87" i="61"/>
  <c r="BB86" i="61"/>
  <c r="BB85" i="61"/>
  <c r="BB84" i="61"/>
  <c r="BB83" i="61"/>
  <c r="BB82" i="61"/>
  <c r="BB81" i="61"/>
  <c r="BB80" i="61"/>
  <c r="BB79" i="61"/>
  <c r="BB78" i="61"/>
  <c r="BB102" i="61"/>
  <c r="BB77" i="61"/>
  <c r="BB76" i="61"/>
  <c r="BB75" i="61"/>
  <c r="BB74" i="61"/>
  <c r="BB73" i="61"/>
  <c r="BB72" i="61"/>
  <c r="BB71" i="61"/>
  <c r="BB70" i="61"/>
  <c r="BB69" i="61"/>
  <c r="BB68" i="61"/>
  <c r="BB67" i="61"/>
  <c r="BB66" i="61"/>
  <c r="BB65" i="61"/>
  <c r="BB64" i="61"/>
  <c r="BB60" i="61"/>
  <c r="BB59" i="61"/>
  <c r="BB58" i="61"/>
  <c r="BB57" i="61"/>
  <c r="BB56" i="61"/>
  <c r="BB55" i="61"/>
  <c r="BB54" i="61"/>
  <c r="BB53" i="61"/>
  <c r="BB101" i="61"/>
  <c r="BB109" i="61"/>
  <c r="BB63" i="61"/>
  <c r="BB46" i="61"/>
  <c r="BB38" i="61"/>
  <c r="BB30" i="61"/>
  <c r="BB62" i="61"/>
  <c r="BB51" i="61"/>
  <c r="BB43" i="61"/>
  <c r="BB35" i="61"/>
  <c r="BB27" i="61"/>
  <c r="BB47" i="61"/>
  <c r="BB39" i="61"/>
  <c r="BB31" i="61"/>
  <c r="BB23" i="61"/>
  <c r="BB22" i="61"/>
  <c r="BB52" i="61"/>
  <c r="BB45" i="61"/>
  <c r="BB24" i="61"/>
  <c r="BB18" i="61"/>
  <c r="BB10" i="61"/>
  <c r="BB40" i="61"/>
  <c r="BB25" i="61"/>
  <c r="BB12" i="61"/>
  <c r="BB5" i="61"/>
  <c r="BB32" i="61"/>
  <c r="BB15" i="61"/>
  <c r="BB7" i="61"/>
  <c r="BB20" i="61"/>
  <c r="BB49" i="61"/>
  <c r="BB42" i="61"/>
  <c r="BB28" i="61"/>
  <c r="BB19" i="61"/>
  <c r="BB11" i="61"/>
  <c r="BB50" i="61"/>
  <c r="BB36" i="61"/>
  <c r="BB29" i="61"/>
  <c r="BB16" i="61"/>
  <c r="BB44" i="61"/>
  <c r="BB34" i="61"/>
  <c r="BB8" i="61"/>
  <c r="BB13" i="61"/>
  <c r="BB9" i="61"/>
  <c r="BB4" i="61"/>
  <c r="BB26" i="61"/>
  <c r="BB6" i="61"/>
  <c r="BB48" i="61"/>
  <c r="BB33" i="61"/>
  <c r="BB21" i="61"/>
  <c r="BB17" i="61"/>
  <c r="BB37" i="61"/>
  <c r="BB41" i="61"/>
  <c r="BB61" i="61"/>
  <c r="BB14" i="61"/>
  <c r="AW122" i="61"/>
  <c r="AW119" i="61"/>
  <c r="AW123" i="61"/>
  <c r="AW120" i="61"/>
  <c r="AW121" i="61"/>
  <c r="AW117" i="61"/>
  <c r="AW116" i="61"/>
  <c r="AW114" i="61"/>
  <c r="AW113" i="61"/>
  <c r="AW118" i="61"/>
  <c r="AW115" i="61"/>
  <c r="AW111" i="61"/>
  <c r="AW109" i="61"/>
  <c r="AW107" i="61"/>
  <c r="AW112" i="61"/>
  <c r="AW106" i="61"/>
  <c r="AW105" i="61"/>
  <c r="AW101" i="61"/>
  <c r="AW102" i="61"/>
  <c r="AW96" i="61"/>
  <c r="AW95" i="61"/>
  <c r="AW94" i="61"/>
  <c r="AW93" i="61"/>
  <c r="AW103" i="61"/>
  <c r="AW100" i="61"/>
  <c r="AW104" i="61"/>
  <c r="AW99" i="61"/>
  <c r="AW90" i="61"/>
  <c r="AW89" i="61"/>
  <c r="AW88" i="61"/>
  <c r="AW87" i="61"/>
  <c r="AW86" i="61"/>
  <c r="AW85" i="61"/>
  <c r="AW84" i="61"/>
  <c r="AW83" i="61"/>
  <c r="AW82" i="61"/>
  <c r="AW81" i="61"/>
  <c r="AW80" i="61"/>
  <c r="AW79" i="61"/>
  <c r="AW78" i="61"/>
  <c r="AW77" i="61"/>
  <c r="AW97" i="61"/>
  <c r="AW92" i="61"/>
  <c r="AW76" i="61"/>
  <c r="AW75" i="61"/>
  <c r="AW74" i="61"/>
  <c r="AW73" i="61"/>
  <c r="AW108" i="61"/>
  <c r="AW98" i="61"/>
  <c r="AW91" i="61"/>
  <c r="AW72" i="61"/>
  <c r="AW110" i="61"/>
  <c r="AW69" i="61"/>
  <c r="AW66" i="61"/>
  <c r="AW62" i="61"/>
  <c r="AW67" i="61"/>
  <c r="AW60" i="61"/>
  <c r="AW59" i="61"/>
  <c r="AW58" i="61"/>
  <c r="AW57" i="61"/>
  <c r="AW56" i="61"/>
  <c r="AW55" i="61"/>
  <c r="AW54" i="61"/>
  <c r="AW53" i="61"/>
  <c r="AW65" i="61"/>
  <c r="AW64" i="61"/>
  <c r="AW47" i="61"/>
  <c r="AW39" i="61"/>
  <c r="AW31" i="61"/>
  <c r="AW23" i="61"/>
  <c r="AW52" i="61"/>
  <c r="AW44" i="61"/>
  <c r="AW36" i="61"/>
  <c r="AW28" i="61"/>
  <c r="AW22" i="61"/>
  <c r="AW61" i="61"/>
  <c r="AW48" i="61"/>
  <c r="AW40" i="61"/>
  <c r="AW32" i="61"/>
  <c r="AW24" i="61"/>
  <c r="AW50" i="61"/>
  <c r="AW43" i="61"/>
  <c r="AW29" i="61"/>
  <c r="AW14" i="61"/>
  <c r="AW4" i="61"/>
  <c r="AW38" i="61"/>
  <c r="AW16" i="61"/>
  <c r="AW63" i="61"/>
  <c r="AW51" i="61"/>
  <c r="AW37" i="61"/>
  <c r="AW30" i="61"/>
  <c r="AW19" i="61"/>
  <c r="AW11" i="61"/>
  <c r="AW45" i="61"/>
  <c r="AW8" i="61"/>
  <c r="AW6" i="61"/>
  <c r="AW41" i="61"/>
  <c r="AW26" i="61"/>
  <c r="AW15" i="61"/>
  <c r="AW7" i="61"/>
  <c r="AW49" i="61"/>
  <c r="AW34" i="61"/>
  <c r="AW27" i="61"/>
  <c r="AW20" i="61"/>
  <c r="AW71" i="61"/>
  <c r="AW33" i="61"/>
  <c r="AW21" i="61"/>
  <c r="AW13" i="61"/>
  <c r="AW70" i="61"/>
  <c r="AW42" i="61"/>
  <c r="AW12" i="61"/>
  <c r="AW5" i="61"/>
  <c r="AW17" i="61"/>
  <c r="AW68" i="61"/>
  <c r="AW46" i="61"/>
  <c r="AW9" i="61"/>
  <c r="AW25" i="61"/>
  <c r="AW35" i="61"/>
  <c r="AW18" i="61"/>
  <c r="AW10" i="61"/>
  <c r="DM117" i="61"/>
  <c r="DM121" i="61"/>
  <c r="DM122" i="61"/>
  <c r="DM123" i="61"/>
  <c r="DM116" i="61"/>
  <c r="DM118" i="61"/>
  <c r="DM120" i="61"/>
  <c r="DM115" i="61"/>
  <c r="DM119" i="61"/>
  <c r="DM110" i="61"/>
  <c r="DM108" i="61"/>
  <c r="DM107" i="61"/>
  <c r="DM112" i="61"/>
  <c r="DM109" i="61"/>
  <c r="DM103" i="61"/>
  <c r="DM102" i="61"/>
  <c r="DM101" i="61"/>
  <c r="DM114" i="61"/>
  <c r="DM113" i="61"/>
  <c r="DM106" i="61"/>
  <c r="DM105" i="61"/>
  <c r="DM99" i="61"/>
  <c r="DM97" i="61"/>
  <c r="DM96" i="61"/>
  <c r="DM94" i="61"/>
  <c r="DM91" i="61"/>
  <c r="DM89" i="61"/>
  <c r="DM88" i="61"/>
  <c r="DM87" i="61"/>
  <c r="DM86" i="61"/>
  <c r="DM85" i="61"/>
  <c r="DM84" i="61"/>
  <c r="DM83" i="61"/>
  <c r="DM82" i="61"/>
  <c r="DM81" i="61"/>
  <c r="DM80" i="61"/>
  <c r="DM79" i="61"/>
  <c r="DM78" i="61"/>
  <c r="DM77" i="61"/>
  <c r="DM76" i="61"/>
  <c r="DM111" i="61"/>
  <c r="DM95" i="61"/>
  <c r="DM92" i="61"/>
  <c r="DM90" i="61"/>
  <c r="DM72" i="61"/>
  <c r="DM70" i="61"/>
  <c r="DM75" i="61"/>
  <c r="DM69" i="61"/>
  <c r="DM98" i="61"/>
  <c r="DM65" i="61"/>
  <c r="DM59" i="61"/>
  <c r="DM58" i="61"/>
  <c r="DM57" i="61"/>
  <c r="DM56" i="61"/>
  <c r="DM55" i="61"/>
  <c r="DM54" i="61"/>
  <c r="DM66" i="61"/>
  <c r="DM62" i="61"/>
  <c r="DM104" i="61"/>
  <c r="DM74" i="61"/>
  <c r="DM71" i="61"/>
  <c r="DM93" i="61"/>
  <c r="DM64" i="61"/>
  <c r="DM49" i="61"/>
  <c r="DM41" i="61"/>
  <c r="DM33" i="61"/>
  <c r="DM25" i="61"/>
  <c r="DM73" i="61"/>
  <c r="DM46" i="61"/>
  <c r="DM38" i="61"/>
  <c r="DM30" i="61"/>
  <c r="DM68" i="61"/>
  <c r="DM63" i="61"/>
  <c r="DM60" i="61"/>
  <c r="DM52" i="61"/>
  <c r="DM50" i="61"/>
  <c r="DM42" i="61"/>
  <c r="DM34" i="61"/>
  <c r="DM26" i="61"/>
  <c r="DM61" i="61"/>
  <c r="DM53" i="61"/>
  <c r="DM45" i="61"/>
  <c r="DM31" i="61"/>
  <c r="DM24" i="61"/>
  <c r="DM13" i="61"/>
  <c r="DM47" i="61"/>
  <c r="DM15" i="61"/>
  <c r="DM39" i="61"/>
  <c r="DM32" i="61"/>
  <c r="DM22" i="61"/>
  <c r="DM18" i="61"/>
  <c r="DM10" i="61"/>
  <c r="DM5" i="61"/>
  <c r="DM100" i="61"/>
  <c r="DM40" i="61"/>
  <c r="DM7" i="61"/>
  <c r="DM43" i="61"/>
  <c r="DM28" i="61"/>
  <c r="DM14" i="61"/>
  <c r="DM6" i="61"/>
  <c r="DM51" i="61"/>
  <c r="DM36" i="61"/>
  <c r="DM29" i="61"/>
  <c r="DM19" i="61"/>
  <c r="DM48" i="61"/>
  <c r="DM23" i="61"/>
  <c r="DM21" i="61"/>
  <c r="DM27" i="61"/>
  <c r="DM37" i="61"/>
  <c r="DM17" i="61"/>
  <c r="DM4" i="61"/>
  <c r="DM11" i="61"/>
  <c r="DM35" i="61"/>
  <c r="DM8" i="61"/>
  <c r="DM67" i="61"/>
  <c r="DM20" i="61"/>
  <c r="DM44" i="61"/>
  <c r="DM16" i="61"/>
  <c r="DM12" i="61"/>
  <c r="DM9" i="61"/>
  <c r="DG120" i="61"/>
  <c r="DG121" i="61"/>
  <c r="DG116" i="61"/>
  <c r="DG115" i="61"/>
  <c r="DG123" i="61"/>
  <c r="DG117" i="61"/>
  <c r="DG114" i="61"/>
  <c r="DG113" i="61"/>
  <c r="DG112" i="61"/>
  <c r="DG111" i="61"/>
  <c r="DG110" i="61"/>
  <c r="DG109" i="61"/>
  <c r="DG118" i="61"/>
  <c r="DG107" i="61"/>
  <c r="DG105" i="61"/>
  <c r="DG104" i="61"/>
  <c r="DG119" i="61"/>
  <c r="DG108" i="61"/>
  <c r="DG100" i="61"/>
  <c r="DG99" i="61"/>
  <c r="DG101" i="61"/>
  <c r="DG103" i="61"/>
  <c r="DG102" i="61"/>
  <c r="DG96" i="61"/>
  <c r="DG122" i="61"/>
  <c r="DG98" i="61"/>
  <c r="DG95" i="61"/>
  <c r="DG91" i="61"/>
  <c r="DG87" i="61"/>
  <c r="DG79" i="61"/>
  <c r="DG92" i="61"/>
  <c r="DG86" i="61"/>
  <c r="DG78" i="61"/>
  <c r="DG94" i="61"/>
  <c r="DG88" i="61"/>
  <c r="DG80" i="61"/>
  <c r="DG77" i="61"/>
  <c r="DG84" i="61"/>
  <c r="DG74" i="61"/>
  <c r="DG68" i="61"/>
  <c r="DG67" i="61"/>
  <c r="DG66" i="61"/>
  <c r="DG65" i="61"/>
  <c r="DG64" i="61"/>
  <c r="DG63" i="61"/>
  <c r="DG62" i="61"/>
  <c r="DG61" i="61"/>
  <c r="DG60" i="61"/>
  <c r="DG106" i="61"/>
  <c r="DG97" i="61"/>
  <c r="DG85" i="61"/>
  <c r="DG73" i="61"/>
  <c r="DG81" i="61"/>
  <c r="DG75" i="61"/>
  <c r="DG72" i="61"/>
  <c r="DG70" i="61"/>
  <c r="DG76" i="61"/>
  <c r="DG55" i="61"/>
  <c r="DG69" i="61"/>
  <c r="DG90" i="61"/>
  <c r="DG83" i="61"/>
  <c r="DG54" i="61"/>
  <c r="DG93" i="61"/>
  <c r="DG50" i="61"/>
  <c r="DG42" i="61"/>
  <c r="DG34" i="61"/>
  <c r="DG26" i="61"/>
  <c r="DG47" i="61"/>
  <c r="DG39" i="61"/>
  <c r="DG31" i="61"/>
  <c r="DG23" i="61"/>
  <c r="DG20" i="61"/>
  <c r="DG19" i="61"/>
  <c r="DG18" i="61"/>
  <c r="DG17" i="61"/>
  <c r="DG16" i="61"/>
  <c r="DG15" i="61"/>
  <c r="DG14" i="61"/>
  <c r="DG13" i="61"/>
  <c r="DG12" i="61"/>
  <c r="DG11" i="61"/>
  <c r="DG10" i="61"/>
  <c r="DG9" i="61"/>
  <c r="DG8" i="61"/>
  <c r="DG7" i="61"/>
  <c r="DG6" i="61"/>
  <c r="DG51" i="61"/>
  <c r="DG43" i="61"/>
  <c r="DG35" i="61"/>
  <c r="DG27" i="61"/>
  <c r="DG57" i="61"/>
  <c r="DG44" i="61"/>
  <c r="DG29" i="61"/>
  <c r="DG89" i="61"/>
  <c r="DG53" i="61"/>
  <c r="DG45" i="61"/>
  <c r="DG4" i="61"/>
  <c r="DG58" i="61"/>
  <c r="DG37" i="61"/>
  <c r="DG30" i="61"/>
  <c r="DG38" i="61"/>
  <c r="DG24" i="61"/>
  <c r="DG71" i="61"/>
  <c r="DG59" i="61"/>
  <c r="DG56" i="61"/>
  <c r="DG52" i="61"/>
  <c r="DG48" i="61"/>
  <c r="DG41" i="61"/>
  <c r="DG5" i="61"/>
  <c r="DG49" i="61"/>
  <c r="DG28" i="61"/>
  <c r="DG21" i="61"/>
  <c r="DG82" i="61"/>
  <c r="DG22" i="61"/>
  <c r="DG33" i="61"/>
  <c r="DG32" i="61"/>
  <c r="DG46" i="61"/>
  <c r="DG36" i="61"/>
  <c r="DG25" i="61"/>
  <c r="DG40" i="61"/>
  <c r="Y119" i="61"/>
  <c r="Y120" i="61"/>
  <c r="Y117" i="61"/>
  <c r="Y121" i="61"/>
  <c r="Y114" i="61"/>
  <c r="Y113" i="61"/>
  <c r="Y122" i="61"/>
  <c r="Y116" i="61"/>
  <c r="Y115" i="61"/>
  <c r="Y111" i="61"/>
  <c r="Y110" i="61"/>
  <c r="Y123" i="61"/>
  <c r="Y109" i="61"/>
  <c r="Y118" i="61"/>
  <c r="Y112" i="61"/>
  <c r="Y105" i="61"/>
  <c r="Y103" i="61"/>
  <c r="Y100" i="61"/>
  <c r="Y96" i="61"/>
  <c r="Y95" i="61"/>
  <c r="Y94" i="61"/>
  <c r="Y93" i="61"/>
  <c r="Y102" i="61"/>
  <c r="Y99" i="61"/>
  <c r="Y104" i="61"/>
  <c r="Y98" i="61"/>
  <c r="Y108" i="61"/>
  <c r="Y106" i="61"/>
  <c r="Y90" i="61"/>
  <c r="Y89" i="61"/>
  <c r="Y88" i="61"/>
  <c r="Y87" i="61"/>
  <c r="Y86" i="61"/>
  <c r="Y85" i="61"/>
  <c r="Y84" i="61"/>
  <c r="Y83" i="61"/>
  <c r="Y82" i="61"/>
  <c r="Y81" i="61"/>
  <c r="Y80" i="61"/>
  <c r="Y79" i="61"/>
  <c r="Y78" i="61"/>
  <c r="Y77" i="61"/>
  <c r="Y76" i="61"/>
  <c r="Y75" i="61"/>
  <c r="Y74" i="61"/>
  <c r="Y91" i="61"/>
  <c r="Y71" i="61"/>
  <c r="Y101" i="61"/>
  <c r="Y97" i="61"/>
  <c r="Y70" i="61"/>
  <c r="Y73" i="61"/>
  <c r="Y63" i="61"/>
  <c r="Y72" i="61"/>
  <c r="Y68" i="61"/>
  <c r="Y69" i="61"/>
  <c r="Y64" i="61"/>
  <c r="Y60" i="61"/>
  <c r="Y59" i="61"/>
  <c r="Y58" i="61"/>
  <c r="Y57" i="61"/>
  <c r="Y56" i="61"/>
  <c r="Y55" i="61"/>
  <c r="Y54" i="61"/>
  <c r="Y53" i="61"/>
  <c r="Y61" i="61"/>
  <c r="Y65" i="61"/>
  <c r="Y52" i="61"/>
  <c r="Y44" i="61"/>
  <c r="Y36" i="61"/>
  <c r="Y28" i="61"/>
  <c r="Y49" i="61"/>
  <c r="Y41" i="61"/>
  <c r="Y33" i="61"/>
  <c r="Y25" i="61"/>
  <c r="Y92" i="61"/>
  <c r="Y45" i="61"/>
  <c r="Y37" i="61"/>
  <c r="Y29" i="61"/>
  <c r="Y107" i="61"/>
  <c r="Y42" i="61"/>
  <c r="Y35" i="61"/>
  <c r="Y19" i="61"/>
  <c r="Y11" i="61"/>
  <c r="Y4" i="61"/>
  <c r="Y21" i="61"/>
  <c r="Y13" i="61"/>
  <c r="Y67" i="61"/>
  <c r="Y62" i="61"/>
  <c r="Y50" i="61"/>
  <c r="Y43" i="61"/>
  <c r="Y16" i="61"/>
  <c r="Y8" i="61"/>
  <c r="Y51" i="61"/>
  <c r="Y30" i="61"/>
  <c r="Y66" i="61"/>
  <c r="Y39" i="61"/>
  <c r="Y32" i="61"/>
  <c r="Y20" i="61"/>
  <c r="Y12" i="61"/>
  <c r="Y47" i="61"/>
  <c r="Y40" i="61"/>
  <c r="Y26" i="61"/>
  <c r="Y17" i="61"/>
  <c r="Y18" i="61"/>
  <c r="Y46" i="61"/>
  <c r="Y31" i="61"/>
  <c r="Y15" i="61"/>
  <c r="Y34" i="61"/>
  <c r="Y24" i="61"/>
  <c r="Y9" i="61"/>
  <c r="Y38" i="61"/>
  <c r="Y23" i="61"/>
  <c r="Y22" i="61"/>
  <c r="Y14" i="61"/>
  <c r="Y48" i="61"/>
  <c r="Y10" i="61"/>
  <c r="Y5" i="61"/>
  <c r="Y27" i="61"/>
  <c r="Y7" i="61"/>
  <c r="Y6" i="61"/>
  <c r="L122" i="61"/>
  <c r="L119" i="61"/>
  <c r="L118" i="61"/>
  <c r="L123" i="61"/>
  <c r="L121" i="61"/>
  <c r="L115" i="61"/>
  <c r="L113" i="61"/>
  <c r="L109" i="61"/>
  <c r="L108" i="61"/>
  <c r="L114" i="61"/>
  <c r="L104" i="61"/>
  <c r="L103" i="61"/>
  <c r="L102" i="61"/>
  <c r="L111" i="61"/>
  <c r="L107" i="61"/>
  <c r="L101" i="61"/>
  <c r="L100" i="61"/>
  <c r="L99" i="61"/>
  <c r="L98" i="61"/>
  <c r="L97" i="61"/>
  <c r="L112" i="61"/>
  <c r="L106" i="61"/>
  <c r="L120" i="61"/>
  <c r="L105" i="61"/>
  <c r="L93" i="61"/>
  <c r="L92" i="61"/>
  <c r="L86" i="61"/>
  <c r="L110" i="61"/>
  <c r="L94" i="61"/>
  <c r="L85" i="61"/>
  <c r="L95" i="61"/>
  <c r="L87" i="61"/>
  <c r="L79" i="61"/>
  <c r="L78" i="61"/>
  <c r="L76" i="61"/>
  <c r="L75" i="61"/>
  <c r="L74" i="61"/>
  <c r="L73" i="61"/>
  <c r="L72" i="61"/>
  <c r="L88" i="61"/>
  <c r="L81" i="61"/>
  <c r="L77" i="61"/>
  <c r="L71" i="61"/>
  <c r="L68" i="61"/>
  <c r="L67" i="61"/>
  <c r="L66" i="61"/>
  <c r="L65" i="61"/>
  <c r="L64" i="61"/>
  <c r="L63" i="61"/>
  <c r="L62" i="61"/>
  <c r="L61" i="61"/>
  <c r="L90" i="61"/>
  <c r="L84" i="61"/>
  <c r="L116" i="61"/>
  <c r="L89" i="61"/>
  <c r="L83" i="61"/>
  <c r="L80" i="61"/>
  <c r="L70" i="61"/>
  <c r="L91" i="61"/>
  <c r="L59" i="61"/>
  <c r="L82" i="61"/>
  <c r="L117" i="61"/>
  <c r="L96" i="61"/>
  <c r="L55" i="61"/>
  <c r="L47" i="61"/>
  <c r="L39" i="61"/>
  <c r="L31" i="61"/>
  <c r="L69" i="61"/>
  <c r="L56" i="61"/>
  <c r="L52" i="61"/>
  <c r="L44" i="61"/>
  <c r="L36" i="61"/>
  <c r="L28" i="61"/>
  <c r="L23" i="61"/>
  <c r="L54" i="61"/>
  <c r="L53" i="61"/>
  <c r="L48" i="61"/>
  <c r="L40" i="61"/>
  <c r="L32" i="61"/>
  <c r="L24" i="61"/>
  <c r="L60" i="61"/>
  <c r="L57" i="61"/>
  <c r="L51" i="61"/>
  <c r="L37" i="61"/>
  <c r="L30" i="61"/>
  <c r="L19" i="61"/>
  <c r="L11" i="61"/>
  <c r="L58" i="61"/>
  <c r="L25" i="61"/>
  <c r="L22" i="61"/>
  <c r="L45" i="61"/>
  <c r="L38" i="61"/>
  <c r="L16" i="61"/>
  <c r="L8" i="61"/>
  <c r="L46" i="61"/>
  <c r="L21" i="61"/>
  <c r="L13" i="61"/>
  <c r="L49" i="61"/>
  <c r="L34" i="61"/>
  <c r="L27" i="61"/>
  <c r="L20" i="61"/>
  <c r="L12" i="61"/>
  <c r="L4" i="61"/>
  <c r="L42" i="61"/>
  <c r="L35" i="61"/>
  <c r="L17" i="61"/>
  <c r="L43" i="61"/>
  <c r="L14" i="61"/>
  <c r="L9" i="61"/>
  <c r="L15" i="61"/>
  <c r="L6" i="61"/>
  <c r="L10" i="61"/>
  <c r="L41" i="61"/>
  <c r="L26" i="61"/>
  <c r="L7" i="61"/>
  <c r="L50" i="61"/>
  <c r="L5" i="61"/>
  <c r="L29" i="61"/>
  <c r="L33" i="61"/>
  <c r="L18" i="61"/>
  <c r="CO121" i="61"/>
  <c r="CO118" i="61"/>
  <c r="CO122" i="61"/>
  <c r="CO115" i="61"/>
  <c r="CO117" i="61"/>
  <c r="CO114" i="61"/>
  <c r="CO119" i="61"/>
  <c r="CO116" i="61"/>
  <c r="CO109" i="61"/>
  <c r="CO108" i="61"/>
  <c r="CO107" i="61"/>
  <c r="CO113" i="61"/>
  <c r="CO110" i="61"/>
  <c r="CO123" i="61"/>
  <c r="CO105" i="61"/>
  <c r="CO103" i="61"/>
  <c r="CO102" i="61"/>
  <c r="CO101" i="61"/>
  <c r="CO111" i="61"/>
  <c r="CO104" i="61"/>
  <c r="CO112" i="61"/>
  <c r="CO106" i="61"/>
  <c r="CO99" i="61"/>
  <c r="CO96" i="61"/>
  <c r="CO98" i="61"/>
  <c r="CO97" i="61"/>
  <c r="CO100" i="61"/>
  <c r="CO92" i="61"/>
  <c r="CO89" i="61"/>
  <c r="CO88" i="61"/>
  <c r="CO87" i="61"/>
  <c r="CO86" i="61"/>
  <c r="CO85" i="61"/>
  <c r="CO84" i="61"/>
  <c r="CO83" i="61"/>
  <c r="CO82" i="61"/>
  <c r="CO81" i="61"/>
  <c r="CO80" i="61"/>
  <c r="CO79" i="61"/>
  <c r="CO78" i="61"/>
  <c r="CO77" i="61"/>
  <c r="CO76" i="61"/>
  <c r="CO120" i="61"/>
  <c r="CO91" i="61"/>
  <c r="CO95" i="61"/>
  <c r="CO75" i="61"/>
  <c r="CO74" i="61"/>
  <c r="CO69" i="61"/>
  <c r="CO72" i="61"/>
  <c r="CO71" i="61"/>
  <c r="CO67" i="61"/>
  <c r="CO61" i="61"/>
  <c r="CO60" i="61"/>
  <c r="CO59" i="61"/>
  <c r="CO58" i="61"/>
  <c r="CO57" i="61"/>
  <c r="CO56" i="61"/>
  <c r="CO55" i="61"/>
  <c r="CO54" i="61"/>
  <c r="CO73" i="61"/>
  <c r="CO63" i="61"/>
  <c r="CO64" i="61"/>
  <c r="CO62" i="61"/>
  <c r="CO52" i="61"/>
  <c r="CO94" i="61"/>
  <c r="CO66" i="61"/>
  <c r="CO65" i="61"/>
  <c r="CO53" i="61"/>
  <c r="CO46" i="61"/>
  <c r="CO38" i="61"/>
  <c r="CO30" i="61"/>
  <c r="CO93" i="61"/>
  <c r="CO51" i="61"/>
  <c r="CO43" i="61"/>
  <c r="CO35" i="61"/>
  <c r="CO27" i="61"/>
  <c r="CO47" i="61"/>
  <c r="CO39" i="61"/>
  <c r="CO31" i="61"/>
  <c r="CO23" i="61"/>
  <c r="CO44" i="61"/>
  <c r="CO37" i="61"/>
  <c r="CO21" i="61"/>
  <c r="CO18" i="61"/>
  <c r="CO10" i="61"/>
  <c r="CO7" i="61"/>
  <c r="CO20" i="61"/>
  <c r="CO45" i="61"/>
  <c r="CO24" i="61"/>
  <c r="CO15" i="61"/>
  <c r="CO32" i="61"/>
  <c r="CO12" i="61"/>
  <c r="CO41" i="61"/>
  <c r="CO34" i="61"/>
  <c r="CO19" i="61"/>
  <c r="CO11" i="61"/>
  <c r="CO70" i="61"/>
  <c r="CO68" i="61"/>
  <c r="CO49" i="61"/>
  <c r="CO42" i="61"/>
  <c r="CO28" i="61"/>
  <c r="CO22" i="61"/>
  <c r="CO16" i="61"/>
  <c r="CO40" i="61"/>
  <c r="CO25" i="61"/>
  <c r="CO17" i="61"/>
  <c r="CO5" i="61"/>
  <c r="CO33" i="61"/>
  <c r="CO50" i="61"/>
  <c r="CO13" i="61"/>
  <c r="CO29" i="61"/>
  <c r="CO48" i="61"/>
  <c r="CO8" i="61"/>
  <c r="CO14" i="61"/>
  <c r="CO90" i="61"/>
  <c r="CO9" i="61"/>
  <c r="CO36" i="61"/>
  <c r="CO26" i="61"/>
  <c r="CO6" i="61"/>
  <c r="CO4" i="61"/>
  <c r="DL119" i="61"/>
  <c r="DL117" i="61"/>
  <c r="DL120" i="61"/>
  <c r="DL122" i="61"/>
  <c r="DL123" i="61"/>
  <c r="DL121" i="61"/>
  <c r="DL116" i="61"/>
  <c r="DL114" i="61"/>
  <c r="DL111" i="61"/>
  <c r="DL110" i="61"/>
  <c r="DL108" i="61"/>
  <c r="DL107" i="61"/>
  <c r="DL115" i="61"/>
  <c r="DL103" i="61"/>
  <c r="DL102" i="61"/>
  <c r="DL101" i="61"/>
  <c r="DL104" i="61"/>
  <c r="DL100" i="61"/>
  <c r="DL99" i="61"/>
  <c r="DL98" i="61"/>
  <c r="DL97" i="61"/>
  <c r="DL109" i="61"/>
  <c r="DL105" i="61"/>
  <c r="DL106" i="61"/>
  <c r="DL94" i="61"/>
  <c r="DL91" i="61"/>
  <c r="DL112" i="61"/>
  <c r="DL96" i="61"/>
  <c r="DL83" i="61"/>
  <c r="DL82" i="61"/>
  <c r="DL76" i="61"/>
  <c r="DL84" i="61"/>
  <c r="DL75" i="61"/>
  <c r="DL74" i="61"/>
  <c r="DL73" i="61"/>
  <c r="DL72" i="61"/>
  <c r="DL71" i="61"/>
  <c r="DL90" i="61"/>
  <c r="DL86" i="61"/>
  <c r="DL79" i="61"/>
  <c r="DL87" i="61"/>
  <c r="DL80" i="61"/>
  <c r="DL70" i="61"/>
  <c r="DL118" i="61"/>
  <c r="DL89" i="61"/>
  <c r="DL68" i="61"/>
  <c r="DL67" i="61"/>
  <c r="DL66" i="61"/>
  <c r="DL65" i="61"/>
  <c r="DL64" i="61"/>
  <c r="DL63" i="61"/>
  <c r="DL62" i="61"/>
  <c r="DL61" i="61"/>
  <c r="DL88" i="61"/>
  <c r="DL92" i="61"/>
  <c r="DL59" i="61"/>
  <c r="DL52" i="61"/>
  <c r="DL77" i="61"/>
  <c r="DL56" i="61"/>
  <c r="DL58" i="61"/>
  <c r="DL85" i="61"/>
  <c r="DL44" i="61"/>
  <c r="DL36" i="61"/>
  <c r="DL28" i="61"/>
  <c r="DL21" i="61"/>
  <c r="DL95" i="61"/>
  <c r="DL78" i="61"/>
  <c r="DL49" i="61"/>
  <c r="DL41" i="61"/>
  <c r="DL33" i="61"/>
  <c r="DL25" i="61"/>
  <c r="DL53" i="61"/>
  <c r="DL45" i="61"/>
  <c r="DL37" i="61"/>
  <c r="DL29" i="61"/>
  <c r="DL113" i="61"/>
  <c r="DL38" i="61"/>
  <c r="DL23" i="61"/>
  <c r="DL16" i="61"/>
  <c r="DL8" i="61"/>
  <c r="DL32" i="61"/>
  <c r="DL22" i="61"/>
  <c r="DL10" i="61"/>
  <c r="DL5" i="61"/>
  <c r="DL81" i="61"/>
  <c r="DL69" i="61"/>
  <c r="DL55" i="61"/>
  <c r="DL46" i="61"/>
  <c r="DL31" i="61"/>
  <c r="DL24" i="61"/>
  <c r="DL13" i="61"/>
  <c r="DL39" i="61"/>
  <c r="DL18" i="61"/>
  <c r="DL42" i="61"/>
  <c r="DL35" i="61"/>
  <c r="DL17" i="61"/>
  <c r="DL9" i="61"/>
  <c r="DL4" i="61"/>
  <c r="DL57" i="61"/>
  <c r="DL50" i="61"/>
  <c r="DL43" i="61"/>
  <c r="DL14" i="61"/>
  <c r="DL12" i="61"/>
  <c r="DL6" i="61"/>
  <c r="DL47" i="61"/>
  <c r="DL15" i="61"/>
  <c r="DL60" i="61"/>
  <c r="DL48" i="61"/>
  <c r="DL93" i="61"/>
  <c r="DL54" i="61"/>
  <c r="DL27" i="61"/>
  <c r="DL7" i="61"/>
  <c r="DL26" i="61"/>
  <c r="DL19" i="61"/>
  <c r="DL51" i="61"/>
  <c r="DL40" i="61"/>
  <c r="DL30" i="61"/>
  <c r="DL11" i="61"/>
  <c r="DL34" i="61"/>
  <c r="DL20" i="61"/>
  <c r="AX123" i="61"/>
  <c r="AX122" i="61"/>
  <c r="AX121" i="61"/>
  <c r="AX120" i="61"/>
  <c r="AX119" i="61"/>
  <c r="AX118" i="61"/>
  <c r="AX117" i="61"/>
  <c r="AX114" i="61"/>
  <c r="AX113" i="61"/>
  <c r="AX112" i="61"/>
  <c r="AX111" i="61"/>
  <c r="AX109" i="61"/>
  <c r="AX106" i="61"/>
  <c r="AX110" i="61"/>
  <c r="AX103" i="61"/>
  <c r="AX101" i="61"/>
  <c r="AX100" i="61"/>
  <c r="AX98" i="61"/>
  <c r="AX99" i="61"/>
  <c r="AX97" i="61"/>
  <c r="AX95" i="61"/>
  <c r="AX116" i="61"/>
  <c r="AX108" i="61"/>
  <c r="AX105" i="61"/>
  <c r="AX92" i="61"/>
  <c r="AX96" i="61"/>
  <c r="AX91" i="61"/>
  <c r="AX89" i="61"/>
  <c r="AX81" i="61"/>
  <c r="AX88" i="61"/>
  <c r="AX80" i="61"/>
  <c r="AX77" i="61"/>
  <c r="AX115" i="61"/>
  <c r="AX94" i="61"/>
  <c r="AX90" i="61"/>
  <c r="AX82" i="61"/>
  <c r="AX84" i="61"/>
  <c r="AX76" i="61"/>
  <c r="AX85" i="61"/>
  <c r="AX78" i="61"/>
  <c r="AX73" i="61"/>
  <c r="AX104" i="61"/>
  <c r="AX87" i="61"/>
  <c r="AX75" i="61"/>
  <c r="AX70" i="61"/>
  <c r="AX79" i="61"/>
  <c r="AX68" i="61"/>
  <c r="AX61" i="61"/>
  <c r="AX107" i="61"/>
  <c r="AX93" i="61"/>
  <c r="AX83" i="61"/>
  <c r="AX72" i="61"/>
  <c r="AX71" i="61"/>
  <c r="AX64" i="61"/>
  <c r="AX63" i="61"/>
  <c r="AX57" i="61"/>
  <c r="AX53" i="61"/>
  <c r="AX74" i="61"/>
  <c r="AX52" i="61"/>
  <c r="AX51" i="61"/>
  <c r="AX50" i="61"/>
  <c r="AX49" i="61"/>
  <c r="AX48" i="61"/>
  <c r="AX47" i="61"/>
  <c r="AX46" i="61"/>
  <c r="AX45" i="61"/>
  <c r="AX44" i="61"/>
  <c r="AX43" i="61"/>
  <c r="AX42" i="61"/>
  <c r="AX41" i="61"/>
  <c r="AX40" i="61"/>
  <c r="AX39" i="61"/>
  <c r="AX38" i="61"/>
  <c r="AX37" i="61"/>
  <c r="AX36" i="61"/>
  <c r="AX35" i="61"/>
  <c r="AX34" i="61"/>
  <c r="AX33" i="61"/>
  <c r="AX32" i="61"/>
  <c r="AX31" i="61"/>
  <c r="AX30" i="61"/>
  <c r="AX29" i="61"/>
  <c r="AX28" i="61"/>
  <c r="AX27" i="61"/>
  <c r="AX26" i="61"/>
  <c r="AX25" i="61"/>
  <c r="AX24" i="61"/>
  <c r="AX23" i="61"/>
  <c r="AX102" i="61"/>
  <c r="AX56" i="61"/>
  <c r="AX67" i="61"/>
  <c r="AX60" i="61"/>
  <c r="AX22" i="61"/>
  <c r="AX69" i="61"/>
  <c r="AX66" i="61"/>
  <c r="AX58" i="61"/>
  <c r="AX19" i="61"/>
  <c r="AX11" i="61"/>
  <c r="AX8" i="61"/>
  <c r="AX6" i="61"/>
  <c r="AX65" i="61"/>
  <c r="AX21" i="61"/>
  <c r="AX13" i="61"/>
  <c r="AX86" i="61"/>
  <c r="AX55" i="61"/>
  <c r="AX54" i="61"/>
  <c r="AX16" i="61"/>
  <c r="AX20" i="61"/>
  <c r="AX12" i="61"/>
  <c r="AX5" i="61"/>
  <c r="AX62" i="61"/>
  <c r="AX17" i="61"/>
  <c r="AX15" i="61"/>
  <c r="AX59" i="61"/>
  <c r="AX9" i="61"/>
  <c r="AX4" i="61"/>
  <c r="AX18" i="61"/>
  <c r="AX10" i="61"/>
  <c r="AX14" i="61"/>
  <c r="AX7" i="61"/>
  <c r="BL119" i="61"/>
  <c r="BL120" i="61"/>
  <c r="BL117" i="61"/>
  <c r="BL116" i="61"/>
  <c r="BL118" i="61"/>
  <c r="BL121" i="61"/>
  <c r="BL115" i="61"/>
  <c r="BL114" i="61"/>
  <c r="BL122" i="61"/>
  <c r="BL112" i="61"/>
  <c r="BL109" i="61"/>
  <c r="BL108" i="61"/>
  <c r="BL107" i="61"/>
  <c r="BL106" i="61"/>
  <c r="BL105" i="61"/>
  <c r="BL111" i="61"/>
  <c r="BL104" i="61"/>
  <c r="BL103" i="61"/>
  <c r="BL102" i="61"/>
  <c r="BL101" i="61"/>
  <c r="BL113" i="61"/>
  <c r="BL123" i="61"/>
  <c r="BL100" i="61"/>
  <c r="BL97" i="61"/>
  <c r="BL95" i="61"/>
  <c r="BL94" i="61"/>
  <c r="BL93" i="61"/>
  <c r="BL92" i="61"/>
  <c r="BL91" i="61"/>
  <c r="BL99" i="61"/>
  <c r="BL98" i="61"/>
  <c r="BL86" i="61"/>
  <c r="BL78" i="61"/>
  <c r="BL77" i="61"/>
  <c r="BL85" i="61"/>
  <c r="BL87" i="61"/>
  <c r="BL79" i="61"/>
  <c r="BL89" i="61"/>
  <c r="BL82" i="61"/>
  <c r="BL73" i="61"/>
  <c r="BL72" i="61"/>
  <c r="BL69" i="61"/>
  <c r="BL90" i="61"/>
  <c r="BL83" i="61"/>
  <c r="BL68" i="61"/>
  <c r="BL80" i="61"/>
  <c r="BL74" i="61"/>
  <c r="BL64" i="61"/>
  <c r="BL62" i="61"/>
  <c r="BL71" i="61"/>
  <c r="BL70" i="61"/>
  <c r="BL67" i="61"/>
  <c r="BL59" i="61"/>
  <c r="BL76" i="61"/>
  <c r="BL54" i="61"/>
  <c r="BL52" i="61"/>
  <c r="BL51" i="61"/>
  <c r="BL50" i="61"/>
  <c r="BL49" i="61"/>
  <c r="BL48" i="61"/>
  <c r="BL47" i="61"/>
  <c r="BL46" i="61"/>
  <c r="BL45" i="61"/>
  <c r="BL44" i="61"/>
  <c r="BL43" i="61"/>
  <c r="BL42" i="61"/>
  <c r="BL41" i="61"/>
  <c r="BL40" i="61"/>
  <c r="BL39" i="61"/>
  <c r="BL38" i="61"/>
  <c r="BL37" i="61"/>
  <c r="BL36" i="61"/>
  <c r="BL35" i="61"/>
  <c r="BL34" i="61"/>
  <c r="BL33" i="61"/>
  <c r="BL32" i="61"/>
  <c r="BL31" i="61"/>
  <c r="BL30" i="61"/>
  <c r="BL29" i="61"/>
  <c r="BL28" i="61"/>
  <c r="BL27" i="61"/>
  <c r="BL26" i="61"/>
  <c r="BL25" i="61"/>
  <c r="BL24" i="61"/>
  <c r="BL23" i="61"/>
  <c r="BL110" i="61"/>
  <c r="BL21" i="61"/>
  <c r="BL20" i="61"/>
  <c r="BL19" i="61"/>
  <c r="BL18" i="61"/>
  <c r="BL17" i="61"/>
  <c r="BL16" i="61"/>
  <c r="BL15" i="61"/>
  <c r="BL14" i="61"/>
  <c r="BL13" i="61"/>
  <c r="BL12" i="61"/>
  <c r="BL11" i="61"/>
  <c r="BL10" i="61"/>
  <c r="BL9" i="61"/>
  <c r="BL8" i="61"/>
  <c r="BL7" i="61"/>
  <c r="BL6" i="61"/>
  <c r="BL84" i="61"/>
  <c r="BL56" i="61"/>
  <c r="BL53" i="61"/>
  <c r="BL61" i="61"/>
  <c r="BL60" i="61"/>
  <c r="BL96" i="61"/>
  <c r="BL75" i="61"/>
  <c r="BL65" i="61"/>
  <c r="BL5" i="61"/>
  <c r="BL4" i="61"/>
  <c r="BL88" i="61"/>
  <c r="BL63" i="61"/>
  <c r="BL58" i="61"/>
  <c r="BL55" i="61"/>
  <c r="BL22" i="61"/>
  <c r="BL57" i="61"/>
  <c r="BL66" i="61"/>
  <c r="BL81" i="61"/>
  <c r="X122" i="61"/>
  <c r="X119" i="61"/>
  <c r="X123" i="61"/>
  <c r="X118" i="61"/>
  <c r="X117" i="61"/>
  <c r="X121" i="61"/>
  <c r="X116" i="61"/>
  <c r="X115" i="61"/>
  <c r="X113" i="61"/>
  <c r="X112" i="61"/>
  <c r="X111" i="61"/>
  <c r="X114" i="61"/>
  <c r="X109" i="61"/>
  <c r="X108" i="61"/>
  <c r="X107" i="61"/>
  <c r="X106" i="61"/>
  <c r="X105" i="61"/>
  <c r="X110" i="61"/>
  <c r="X104" i="61"/>
  <c r="X103" i="61"/>
  <c r="X102" i="61"/>
  <c r="X120" i="61"/>
  <c r="X100" i="61"/>
  <c r="X96" i="61"/>
  <c r="X95" i="61"/>
  <c r="X94" i="61"/>
  <c r="X93" i="61"/>
  <c r="X92" i="61"/>
  <c r="X91" i="61"/>
  <c r="X101" i="61"/>
  <c r="X97" i="61"/>
  <c r="X89" i="61"/>
  <c r="X81" i="61"/>
  <c r="X88" i="61"/>
  <c r="X80" i="61"/>
  <c r="X90" i="61"/>
  <c r="X82" i="61"/>
  <c r="X76" i="61"/>
  <c r="X83" i="61"/>
  <c r="X71" i="61"/>
  <c r="X98" i="61"/>
  <c r="X85" i="61"/>
  <c r="X75" i="61"/>
  <c r="X69" i="61"/>
  <c r="X66" i="61"/>
  <c r="X77" i="61"/>
  <c r="X74" i="61"/>
  <c r="X73" i="61"/>
  <c r="X63" i="61"/>
  <c r="X87" i="61"/>
  <c r="X84" i="61"/>
  <c r="X67" i="61"/>
  <c r="X61" i="61"/>
  <c r="X86" i="61"/>
  <c r="X72" i="61"/>
  <c r="X68" i="61"/>
  <c r="X62" i="61"/>
  <c r="X57" i="61"/>
  <c r="X79" i="61"/>
  <c r="X54" i="61"/>
  <c r="X56" i="61"/>
  <c r="X53" i="61"/>
  <c r="X52" i="61"/>
  <c r="X51" i="61"/>
  <c r="X50" i="61"/>
  <c r="X49" i="61"/>
  <c r="X48" i="61"/>
  <c r="X47" i="61"/>
  <c r="X46" i="61"/>
  <c r="X45" i="61"/>
  <c r="X44" i="61"/>
  <c r="X43" i="61"/>
  <c r="X42" i="61"/>
  <c r="X41" i="61"/>
  <c r="X40" i="61"/>
  <c r="X39" i="61"/>
  <c r="X38" i="61"/>
  <c r="X37" i="61"/>
  <c r="X36" i="61"/>
  <c r="X35" i="61"/>
  <c r="X34" i="61"/>
  <c r="X33" i="61"/>
  <c r="X32" i="61"/>
  <c r="X31" i="61"/>
  <c r="X30" i="61"/>
  <c r="X29" i="61"/>
  <c r="X28" i="61"/>
  <c r="X27" i="61"/>
  <c r="X26" i="61"/>
  <c r="X25" i="61"/>
  <c r="X24" i="61"/>
  <c r="X23" i="61"/>
  <c r="X59" i="61"/>
  <c r="X21" i="61"/>
  <c r="X20" i="61"/>
  <c r="X19" i="61"/>
  <c r="X18" i="61"/>
  <c r="X17" i="61"/>
  <c r="X16" i="61"/>
  <c r="X15" i="61"/>
  <c r="X14" i="61"/>
  <c r="X13" i="61"/>
  <c r="X12" i="61"/>
  <c r="X11" i="61"/>
  <c r="X10" i="61"/>
  <c r="X9" i="61"/>
  <c r="X8" i="61"/>
  <c r="X7" i="61"/>
  <c r="X6" i="61"/>
  <c r="X78" i="61"/>
  <c r="X65" i="61"/>
  <c r="X70" i="61"/>
  <c r="X99" i="61"/>
  <c r="X58" i="61"/>
  <c r="X55" i="61"/>
  <c r="X4" i="61"/>
  <c r="X64" i="61"/>
  <c r="X60" i="61"/>
  <c r="X22" i="61"/>
  <c r="X5" i="61"/>
  <c r="CI122" i="61"/>
  <c r="CI118" i="61"/>
  <c r="CI119" i="61"/>
  <c r="CI121" i="61"/>
  <c r="CI116" i="61"/>
  <c r="CI117" i="61"/>
  <c r="CI113" i="61"/>
  <c r="CI112" i="61"/>
  <c r="CI111" i="61"/>
  <c r="CI110" i="61"/>
  <c r="CI114" i="61"/>
  <c r="CI109" i="61"/>
  <c r="CI105" i="61"/>
  <c r="CI123" i="61"/>
  <c r="CI101" i="61"/>
  <c r="CI100" i="61"/>
  <c r="CI99" i="61"/>
  <c r="CI97" i="61"/>
  <c r="CI106" i="61"/>
  <c r="CI102" i="61"/>
  <c r="CI96" i="61"/>
  <c r="CI95" i="61"/>
  <c r="CI90" i="61"/>
  <c r="CI98" i="61"/>
  <c r="CI92" i="61"/>
  <c r="CI84" i="61"/>
  <c r="CI115" i="61"/>
  <c r="CI83" i="61"/>
  <c r="CI107" i="61"/>
  <c r="CI93" i="61"/>
  <c r="CI85" i="61"/>
  <c r="CI77" i="61"/>
  <c r="CI67" i="61"/>
  <c r="CI66" i="61"/>
  <c r="CI65" i="61"/>
  <c r="CI64" i="61"/>
  <c r="CI63" i="61"/>
  <c r="CI62" i="61"/>
  <c r="CI61" i="61"/>
  <c r="CI76" i="61"/>
  <c r="CI71" i="61"/>
  <c r="CI108" i="61"/>
  <c r="CI103" i="61"/>
  <c r="CI78" i="61"/>
  <c r="CI70" i="61"/>
  <c r="CI120" i="61"/>
  <c r="CI79" i="61"/>
  <c r="CI91" i="61"/>
  <c r="CI88" i="61"/>
  <c r="CI82" i="61"/>
  <c r="CI75" i="61"/>
  <c r="CI74" i="61"/>
  <c r="CI94" i="61"/>
  <c r="CI72" i="61"/>
  <c r="CI68" i="61"/>
  <c r="CI69" i="61"/>
  <c r="CI60" i="61"/>
  <c r="CI104" i="61"/>
  <c r="CI89" i="61"/>
  <c r="CI57" i="61"/>
  <c r="CI81" i="61"/>
  <c r="CI59" i="61"/>
  <c r="CI86" i="61"/>
  <c r="CI47" i="61"/>
  <c r="CI39" i="61"/>
  <c r="CI31" i="61"/>
  <c r="CI23" i="61"/>
  <c r="CI22" i="61"/>
  <c r="CI44" i="61"/>
  <c r="CI36" i="61"/>
  <c r="CI28" i="61"/>
  <c r="CI21" i="61"/>
  <c r="CI20" i="61"/>
  <c r="CI19" i="61"/>
  <c r="CI18" i="61"/>
  <c r="CI17" i="61"/>
  <c r="CI16" i="61"/>
  <c r="CI15" i="61"/>
  <c r="CI14" i="61"/>
  <c r="CI13" i="61"/>
  <c r="CI12" i="61"/>
  <c r="CI11" i="61"/>
  <c r="CI10" i="61"/>
  <c r="CI9" i="61"/>
  <c r="CI8" i="61"/>
  <c r="CI7" i="61"/>
  <c r="CI6" i="61"/>
  <c r="CI73" i="61"/>
  <c r="CI48" i="61"/>
  <c r="CI40" i="61"/>
  <c r="CI32" i="61"/>
  <c r="CI24" i="61"/>
  <c r="CI53" i="61"/>
  <c r="CI42" i="61"/>
  <c r="CI35" i="61"/>
  <c r="CI51" i="61"/>
  <c r="CI37" i="61"/>
  <c r="CI58" i="61"/>
  <c r="CI55" i="61"/>
  <c r="CI50" i="61"/>
  <c r="CI43" i="61"/>
  <c r="CI29" i="61"/>
  <c r="CI87" i="61"/>
  <c r="CI30" i="61"/>
  <c r="CI4" i="61"/>
  <c r="CI56" i="61"/>
  <c r="CI54" i="61"/>
  <c r="CI33" i="61"/>
  <c r="CI41" i="61"/>
  <c r="CI26" i="61"/>
  <c r="CI80" i="61"/>
  <c r="CI46" i="61"/>
  <c r="CI49" i="61"/>
  <c r="CI34" i="61"/>
  <c r="CI45" i="61"/>
  <c r="CI25" i="61"/>
  <c r="CI38" i="61"/>
  <c r="CI5" i="61"/>
  <c r="CI27" i="61"/>
  <c r="CI52" i="61"/>
  <c r="BR123" i="61"/>
  <c r="BR122" i="61"/>
  <c r="BR121" i="61"/>
  <c r="BR120" i="61"/>
  <c r="BR119" i="61"/>
  <c r="BR118" i="61"/>
  <c r="BR117" i="61"/>
  <c r="BR116" i="61"/>
  <c r="BR111" i="61"/>
  <c r="BR114" i="61"/>
  <c r="BR110" i="61"/>
  <c r="BR115" i="61"/>
  <c r="BR113" i="61"/>
  <c r="BR102" i="61"/>
  <c r="BR112" i="61"/>
  <c r="BR100" i="61"/>
  <c r="BR99" i="61"/>
  <c r="BR98" i="61"/>
  <c r="BR97" i="61"/>
  <c r="BR96" i="61"/>
  <c r="BR107" i="61"/>
  <c r="BR101" i="61"/>
  <c r="BR108" i="61"/>
  <c r="BR105" i="61"/>
  <c r="BR103" i="61"/>
  <c r="BR95" i="61"/>
  <c r="BR94" i="61"/>
  <c r="BR93" i="61"/>
  <c r="BR92" i="61"/>
  <c r="BR91" i="61"/>
  <c r="BR90" i="61"/>
  <c r="BR89" i="61"/>
  <c r="BR88" i="61"/>
  <c r="BR87" i="61"/>
  <c r="BR86" i="61"/>
  <c r="BR85" i="61"/>
  <c r="BR84" i="61"/>
  <c r="BR83" i="61"/>
  <c r="BR82" i="61"/>
  <c r="BR81" i="61"/>
  <c r="BR80" i="61"/>
  <c r="BR79" i="61"/>
  <c r="BR78" i="61"/>
  <c r="BR109" i="61"/>
  <c r="BR76" i="61"/>
  <c r="BR75" i="61"/>
  <c r="BR74" i="61"/>
  <c r="BR73" i="61"/>
  <c r="BR72" i="61"/>
  <c r="BR71" i="61"/>
  <c r="BR70" i="61"/>
  <c r="BR69" i="61"/>
  <c r="BR68" i="61"/>
  <c r="BR77" i="61"/>
  <c r="BR104" i="61"/>
  <c r="BR67" i="61"/>
  <c r="BR66" i="61"/>
  <c r="BR65" i="61"/>
  <c r="BR64" i="61"/>
  <c r="BR62" i="61"/>
  <c r="BR60" i="61"/>
  <c r="BR59" i="61"/>
  <c r="BR58" i="61"/>
  <c r="BR57" i="61"/>
  <c r="BR56" i="61"/>
  <c r="BR55" i="61"/>
  <c r="BR54" i="61"/>
  <c r="BR53" i="61"/>
  <c r="BR106" i="61"/>
  <c r="BR48" i="61"/>
  <c r="BR40" i="61"/>
  <c r="BR32" i="61"/>
  <c r="BR24" i="61"/>
  <c r="BR63" i="61"/>
  <c r="BR45" i="61"/>
  <c r="BR37" i="61"/>
  <c r="BR29" i="61"/>
  <c r="BR49" i="61"/>
  <c r="BR41" i="61"/>
  <c r="BR33" i="61"/>
  <c r="BR25" i="61"/>
  <c r="BR43" i="61"/>
  <c r="BR36" i="61"/>
  <c r="BR20" i="61"/>
  <c r="BR12" i="61"/>
  <c r="BR52" i="61"/>
  <c r="BR31" i="61"/>
  <c r="BR6" i="61"/>
  <c r="BR61" i="61"/>
  <c r="BR51" i="61"/>
  <c r="BR44" i="61"/>
  <c r="BR30" i="61"/>
  <c r="BR23" i="61"/>
  <c r="BR17" i="61"/>
  <c r="BR9" i="61"/>
  <c r="BR38" i="61"/>
  <c r="BR14" i="61"/>
  <c r="BR34" i="61"/>
  <c r="BR21" i="61"/>
  <c r="BR13" i="61"/>
  <c r="BR42" i="61"/>
  <c r="BR27" i="61"/>
  <c r="BR18" i="61"/>
  <c r="BR10" i="61"/>
  <c r="BR7" i="61"/>
  <c r="BR26" i="61"/>
  <c r="BR16" i="61"/>
  <c r="BR11" i="61"/>
  <c r="BR35" i="61"/>
  <c r="BR47" i="61"/>
  <c r="BR46" i="61"/>
  <c r="BR4" i="61"/>
  <c r="BR8" i="61"/>
  <c r="BR5" i="61"/>
  <c r="BR50" i="61"/>
  <c r="BR22" i="61"/>
  <c r="BR39" i="61"/>
  <c r="BR19" i="61"/>
  <c r="BR15" i="61"/>
  <c r="BR28" i="61"/>
  <c r="CC118" i="61"/>
  <c r="CC123" i="61"/>
  <c r="CC119" i="61"/>
  <c r="CC117" i="61"/>
  <c r="CC116" i="61"/>
  <c r="CC120" i="61"/>
  <c r="CC113" i="61"/>
  <c r="CC121" i="61"/>
  <c r="CC115" i="61"/>
  <c r="CC110" i="61"/>
  <c r="CC111" i="61"/>
  <c r="CC108" i="61"/>
  <c r="CC114" i="61"/>
  <c r="CC109" i="61"/>
  <c r="CC122" i="61"/>
  <c r="CC105" i="61"/>
  <c r="CC102" i="61"/>
  <c r="CC104" i="61"/>
  <c r="CC99" i="61"/>
  <c r="CC95" i="61"/>
  <c r="CC94" i="61"/>
  <c r="CC93" i="61"/>
  <c r="CC112" i="61"/>
  <c r="CC96" i="61"/>
  <c r="CC106" i="61"/>
  <c r="CC103" i="61"/>
  <c r="CC100" i="61"/>
  <c r="CC89" i="61"/>
  <c r="CC88" i="61"/>
  <c r="CC87" i="61"/>
  <c r="CC86" i="61"/>
  <c r="CC85" i="61"/>
  <c r="CC84" i="61"/>
  <c r="CC83" i="61"/>
  <c r="CC82" i="61"/>
  <c r="CC81" i="61"/>
  <c r="CC80" i="61"/>
  <c r="CC79" i="61"/>
  <c r="CC78" i="61"/>
  <c r="CC77" i="61"/>
  <c r="CC76" i="61"/>
  <c r="CC75" i="61"/>
  <c r="CC74" i="61"/>
  <c r="CC73" i="61"/>
  <c r="CC91" i="61"/>
  <c r="CC70" i="61"/>
  <c r="CC98" i="61"/>
  <c r="CC69" i="61"/>
  <c r="CC90" i="61"/>
  <c r="CC72" i="61"/>
  <c r="CC68" i="61"/>
  <c r="CC62" i="61"/>
  <c r="CC67" i="61"/>
  <c r="CC60" i="61"/>
  <c r="CC59" i="61"/>
  <c r="CC58" i="61"/>
  <c r="CC57" i="61"/>
  <c r="CC56" i="61"/>
  <c r="CC55" i="61"/>
  <c r="CC54" i="61"/>
  <c r="CC53" i="61"/>
  <c r="CC66" i="61"/>
  <c r="CC92" i="61"/>
  <c r="CC71" i="61"/>
  <c r="CC52" i="61"/>
  <c r="CC64" i="61"/>
  <c r="CC51" i="61"/>
  <c r="CC43" i="61"/>
  <c r="CC35" i="61"/>
  <c r="CC27" i="61"/>
  <c r="CC48" i="61"/>
  <c r="CC40" i="61"/>
  <c r="CC32" i="61"/>
  <c r="CC24" i="61"/>
  <c r="CC44" i="61"/>
  <c r="CC36" i="61"/>
  <c r="CC28" i="61"/>
  <c r="CC22" i="61"/>
  <c r="CC47" i="61"/>
  <c r="CC33" i="61"/>
  <c r="CC26" i="61"/>
  <c r="CC18" i="61"/>
  <c r="CC10" i="61"/>
  <c r="CC4" i="61"/>
  <c r="CC49" i="61"/>
  <c r="CC12" i="61"/>
  <c r="CC63" i="61"/>
  <c r="CC101" i="61"/>
  <c r="CC41" i="61"/>
  <c r="CC34" i="61"/>
  <c r="CC15" i="61"/>
  <c r="CC7" i="61"/>
  <c r="CC42" i="61"/>
  <c r="CC20" i="61"/>
  <c r="CC97" i="61"/>
  <c r="CC45" i="61"/>
  <c r="CC30" i="61"/>
  <c r="CC23" i="61"/>
  <c r="CC19" i="61"/>
  <c r="CC11" i="61"/>
  <c r="CC38" i="61"/>
  <c r="CC31" i="61"/>
  <c r="CC16" i="61"/>
  <c r="CC14" i="61"/>
  <c r="CC8" i="61"/>
  <c r="CC50" i="61"/>
  <c r="CC25" i="61"/>
  <c r="CC17" i="61"/>
  <c r="CC13" i="61"/>
  <c r="CC107" i="61"/>
  <c r="CC65" i="61"/>
  <c r="CC46" i="61"/>
  <c r="CC9" i="61"/>
  <c r="CC29" i="61"/>
  <c r="CC21" i="61"/>
  <c r="CC6" i="61"/>
  <c r="CC39" i="61"/>
  <c r="CC61" i="61"/>
  <c r="CC37" i="61"/>
  <c r="CC5" i="61"/>
  <c r="BK122" i="61"/>
  <c r="BK119" i="61"/>
  <c r="BK123" i="61"/>
  <c r="BK118" i="61"/>
  <c r="BK120" i="61"/>
  <c r="BK117" i="61"/>
  <c r="BK114" i="61"/>
  <c r="BK113" i="61"/>
  <c r="BK112" i="61"/>
  <c r="BK111" i="61"/>
  <c r="BK110" i="61"/>
  <c r="BK109" i="61"/>
  <c r="BK107" i="61"/>
  <c r="BK106" i="61"/>
  <c r="BK121" i="61"/>
  <c r="BK101" i="61"/>
  <c r="BK100" i="61"/>
  <c r="BK99" i="61"/>
  <c r="BK103" i="61"/>
  <c r="BK116" i="61"/>
  <c r="BK98" i="61"/>
  <c r="BK108" i="61"/>
  <c r="BK96" i="61"/>
  <c r="BK104" i="61"/>
  <c r="BK97" i="61"/>
  <c r="BK91" i="61"/>
  <c r="BK105" i="61"/>
  <c r="BK93" i="61"/>
  <c r="BK89" i="61"/>
  <c r="BK81" i="61"/>
  <c r="BK88" i="61"/>
  <c r="BK80" i="61"/>
  <c r="BK90" i="61"/>
  <c r="BK82" i="61"/>
  <c r="BK102" i="61"/>
  <c r="BK76" i="61"/>
  <c r="BK70" i="61"/>
  <c r="BK67" i="61"/>
  <c r="BK66" i="61"/>
  <c r="BK65" i="61"/>
  <c r="BK64" i="61"/>
  <c r="BK63" i="61"/>
  <c r="BK62" i="61"/>
  <c r="BK61" i="61"/>
  <c r="BK73" i="61"/>
  <c r="BK72" i="61"/>
  <c r="BK69" i="61"/>
  <c r="BK84" i="61"/>
  <c r="BK77" i="61"/>
  <c r="BK75" i="61"/>
  <c r="BK71" i="61"/>
  <c r="BK94" i="61"/>
  <c r="BK86" i="61"/>
  <c r="BK83" i="61"/>
  <c r="BK57" i="61"/>
  <c r="BK87" i="61"/>
  <c r="BK68" i="61"/>
  <c r="BK115" i="61"/>
  <c r="BK95" i="61"/>
  <c r="BK79" i="61"/>
  <c r="BK56" i="61"/>
  <c r="BK58" i="61"/>
  <c r="BK52" i="61"/>
  <c r="BK44" i="61"/>
  <c r="BK36" i="61"/>
  <c r="BK28" i="61"/>
  <c r="BK59" i="61"/>
  <c r="BK49" i="61"/>
  <c r="BK41" i="61"/>
  <c r="BK33" i="61"/>
  <c r="BK25" i="61"/>
  <c r="BK21" i="61"/>
  <c r="BK20" i="61"/>
  <c r="BK19" i="61"/>
  <c r="BK18" i="61"/>
  <c r="BK17" i="61"/>
  <c r="BK16" i="61"/>
  <c r="BK15" i="61"/>
  <c r="BK14" i="61"/>
  <c r="BK13" i="61"/>
  <c r="BK12" i="61"/>
  <c r="BK11" i="61"/>
  <c r="BK10" i="61"/>
  <c r="BK9" i="61"/>
  <c r="BK8" i="61"/>
  <c r="BK7" i="61"/>
  <c r="BK85" i="61"/>
  <c r="BK78" i="61"/>
  <c r="BK55" i="61"/>
  <c r="BK54" i="61"/>
  <c r="BK45" i="61"/>
  <c r="BK37" i="61"/>
  <c r="BK29" i="61"/>
  <c r="BK22" i="61"/>
  <c r="BK53" i="61"/>
  <c r="BK48" i="61"/>
  <c r="BK34" i="61"/>
  <c r="BK27" i="61"/>
  <c r="BK43" i="61"/>
  <c r="BK42" i="61"/>
  <c r="BK35" i="61"/>
  <c r="BK50" i="61"/>
  <c r="BK5" i="61"/>
  <c r="BK4" i="61"/>
  <c r="BK92" i="61"/>
  <c r="BK46" i="61"/>
  <c r="BK31" i="61"/>
  <c r="BK24" i="61"/>
  <c r="BK39" i="61"/>
  <c r="BK32" i="61"/>
  <c r="BK38" i="61"/>
  <c r="BK23" i="61"/>
  <c r="BK26" i="61"/>
  <c r="BK6" i="61"/>
  <c r="BK47" i="61"/>
  <c r="BK51" i="61"/>
  <c r="BK60" i="61"/>
  <c r="BK30" i="61"/>
  <c r="BK40" i="61"/>
  <c r="BK74" i="61"/>
  <c r="BO123" i="61"/>
  <c r="BO122" i="61"/>
  <c r="BO121" i="61"/>
  <c r="BO120" i="61"/>
  <c r="BO119" i="61"/>
  <c r="BO118" i="61"/>
  <c r="BO114" i="61"/>
  <c r="BO117" i="61"/>
  <c r="BO108" i="61"/>
  <c r="BO116" i="61"/>
  <c r="BO115" i="61"/>
  <c r="BO113" i="61"/>
  <c r="BO110" i="61"/>
  <c r="BO112" i="61"/>
  <c r="BO109" i="61"/>
  <c r="BO107" i="61"/>
  <c r="BO105" i="61"/>
  <c r="BO102" i="61"/>
  <c r="BO111" i="61"/>
  <c r="BO104" i="61"/>
  <c r="BO101" i="61"/>
  <c r="BO99" i="61"/>
  <c r="BO106" i="61"/>
  <c r="BO94" i="61"/>
  <c r="BO98" i="61"/>
  <c r="BO95" i="61"/>
  <c r="BO92" i="61"/>
  <c r="BO91" i="61"/>
  <c r="BO88" i="61"/>
  <c r="BO80" i="61"/>
  <c r="BO97" i="61"/>
  <c r="BO87" i="61"/>
  <c r="BO79" i="61"/>
  <c r="BO93" i="61"/>
  <c r="BO89" i="61"/>
  <c r="BO81" i="61"/>
  <c r="BO90" i="61"/>
  <c r="BO83" i="61"/>
  <c r="BO75" i="61"/>
  <c r="BO96" i="61"/>
  <c r="BO84" i="61"/>
  <c r="BO77" i="61"/>
  <c r="BO86" i="61"/>
  <c r="BO74" i="61"/>
  <c r="BO68" i="61"/>
  <c r="BO63" i="61"/>
  <c r="BO67" i="61"/>
  <c r="BO85" i="61"/>
  <c r="BO72" i="61"/>
  <c r="BO56" i="61"/>
  <c r="BO52" i="61"/>
  <c r="BO51" i="61"/>
  <c r="BO50" i="61"/>
  <c r="BO49" i="61"/>
  <c r="BO48" i="61"/>
  <c r="BO47" i="61"/>
  <c r="BO46" i="61"/>
  <c r="BO45" i="61"/>
  <c r="BO44" i="61"/>
  <c r="BO43" i="61"/>
  <c r="BO42" i="61"/>
  <c r="BO41" i="61"/>
  <c r="BO40" i="61"/>
  <c r="BO39" i="61"/>
  <c r="BO38" i="61"/>
  <c r="BO37" i="61"/>
  <c r="BO36" i="61"/>
  <c r="BO35" i="61"/>
  <c r="BO34" i="61"/>
  <c r="BO33" i="61"/>
  <c r="BO32" i="61"/>
  <c r="BO31" i="61"/>
  <c r="BO30" i="61"/>
  <c r="BO29" i="61"/>
  <c r="BO28" i="61"/>
  <c r="BO27" i="61"/>
  <c r="BO26" i="61"/>
  <c r="BO25" i="61"/>
  <c r="BO24" i="61"/>
  <c r="BO23" i="61"/>
  <c r="BO22" i="61"/>
  <c r="BO76" i="61"/>
  <c r="BO54" i="61"/>
  <c r="BO62" i="61"/>
  <c r="BO55" i="61"/>
  <c r="BO53" i="61"/>
  <c r="BO100" i="61"/>
  <c r="BO73" i="61"/>
  <c r="BO61" i="61"/>
  <c r="BO60" i="61"/>
  <c r="BO59" i="61"/>
  <c r="BO66" i="61"/>
  <c r="BO57" i="61"/>
  <c r="BO21" i="61"/>
  <c r="BO20" i="61"/>
  <c r="BO19" i="61"/>
  <c r="BO18" i="61"/>
  <c r="BO17" i="61"/>
  <c r="BO16" i="61"/>
  <c r="BO15" i="61"/>
  <c r="BO14" i="61"/>
  <c r="BO13" i="61"/>
  <c r="BO12" i="61"/>
  <c r="BO11" i="61"/>
  <c r="BO10" i="61"/>
  <c r="BO9" i="61"/>
  <c r="BO8" i="61"/>
  <c r="BO7" i="61"/>
  <c r="BO6" i="61"/>
  <c r="BO5" i="61"/>
  <c r="BO65" i="61"/>
  <c r="BO64" i="61"/>
  <c r="BO71" i="61"/>
  <c r="BO70" i="61"/>
  <c r="BO69" i="61"/>
  <c r="BO78" i="61"/>
  <c r="BO58" i="61"/>
  <c r="BO103" i="61"/>
  <c r="BO4" i="61"/>
  <c r="BO82" i="61"/>
  <c r="DA121" i="61"/>
  <c r="DA118" i="61"/>
  <c r="DA122" i="61"/>
  <c r="DA119" i="61"/>
  <c r="DA113" i="61"/>
  <c r="DA112" i="61"/>
  <c r="DA116" i="61"/>
  <c r="DA123" i="61"/>
  <c r="DA115" i="61"/>
  <c r="DA117" i="61"/>
  <c r="DA108" i="61"/>
  <c r="DA106" i="61"/>
  <c r="DA109" i="61"/>
  <c r="DA98" i="61"/>
  <c r="DA95" i="61"/>
  <c r="DA94" i="61"/>
  <c r="DA93" i="61"/>
  <c r="DA101" i="61"/>
  <c r="DA99" i="61"/>
  <c r="DA120" i="61"/>
  <c r="DA114" i="61"/>
  <c r="DA102" i="61"/>
  <c r="DA92" i="61"/>
  <c r="DA89" i="61"/>
  <c r="DA88" i="61"/>
  <c r="DA87" i="61"/>
  <c r="DA86" i="61"/>
  <c r="DA85" i="61"/>
  <c r="DA84" i="61"/>
  <c r="DA83" i="61"/>
  <c r="DA82" i="61"/>
  <c r="DA81" i="61"/>
  <c r="DA80" i="61"/>
  <c r="DA79" i="61"/>
  <c r="DA78" i="61"/>
  <c r="DA77" i="61"/>
  <c r="DA76" i="61"/>
  <c r="DA97" i="61"/>
  <c r="DA75" i="61"/>
  <c r="DA74" i="61"/>
  <c r="DA73" i="61"/>
  <c r="DA110" i="61"/>
  <c r="DA104" i="61"/>
  <c r="DA91" i="61"/>
  <c r="DA107" i="61"/>
  <c r="DA103" i="61"/>
  <c r="DA96" i="61"/>
  <c r="DA72" i="61"/>
  <c r="DA71" i="61"/>
  <c r="DA70" i="61"/>
  <c r="DA65" i="61"/>
  <c r="DA61" i="61"/>
  <c r="DA69" i="61"/>
  <c r="DA66" i="61"/>
  <c r="DA60" i="61"/>
  <c r="DA59" i="61"/>
  <c r="DA58" i="61"/>
  <c r="DA57" i="61"/>
  <c r="DA56" i="61"/>
  <c r="DA55" i="61"/>
  <c r="DA54" i="61"/>
  <c r="DA53" i="61"/>
  <c r="DA52" i="61"/>
  <c r="DA68" i="61"/>
  <c r="DA63" i="61"/>
  <c r="DA105" i="61"/>
  <c r="DA90" i="61"/>
  <c r="DA46" i="61"/>
  <c r="DA38" i="61"/>
  <c r="DA30" i="61"/>
  <c r="DA22" i="61"/>
  <c r="DA51" i="61"/>
  <c r="DA43" i="61"/>
  <c r="DA35" i="61"/>
  <c r="DA27" i="61"/>
  <c r="DA21" i="61"/>
  <c r="DA111" i="61"/>
  <c r="DA47" i="61"/>
  <c r="DA39" i="61"/>
  <c r="DA31" i="61"/>
  <c r="DA23" i="61"/>
  <c r="DA41" i="61"/>
  <c r="DA34" i="61"/>
  <c r="DA13" i="61"/>
  <c r="DA4" i="61"/>
  <c r="DA7" i="61"/>
  <c r="DA5" i="61"/>
  <c r="DA49" i="61"/>
  <c r="DA42" i="61"/>
  <c r="DA28" i="61"/>
  <c r="DA18" i="61"/>
  <c r="DA10" i="61"/>
  <c r="DA50" i="61"/>
  <c r="DA36" i="61"/>
  <c r="DA29" i="61"/>
  <c r="DA15" i="61"/>
  <c r="DA100" i="61"/>
  <c r="DA32" i="61"/>
  <c r="DA14" i="61"/>
  <c r="DA6" i="61"/>
  <c r="DA67" i="61"/>
  <c r="DA40" i="61"/>
  <c r="DA25" i="61"/>
  <c r="DA19" i="61"/>
  <c r="DA44" i="61"/>
  <c r="DA24" i="61"/>
  <c r="DA11" i="61"/>
  <c r="DA48" i="61"/>
  <c r="DA12" i="61"/>
  <c r="DA37" i="61"/>
  <c r="DA9" i="61"/>
  <c r="DA20" i="61"/>
  <c r="DA8" i="61"/>
  <c r="DA33" i="61"/>
  <c r="DA16" i="61"/>
  <c r="DA64" i="61"/>
  <c r="DA26" i="61"/>
  <c r="DA62" i="61"/>
  <c r="DA17" i="61"/>
  <c r="DA45" i="61"/>
  <c r="AP123" i="61"/>
  <c r="AP122" i="61"/>
  <c r="AP121" i="61"/>
  <c r="AP120" i="61"/>
  <c r="AP119" i="61"/>
  <c r="AP116" i="61"/>
  <c r="AP114" i="61"/>
  <c r="AP113" i="61"/>
  <c r="AP117" i="61"/>
  <c r="AP112" i="61"/>
  <c r="AP111" i="61"/>
  <c r="AP108" i="61"/>
  <c r="AP109" i="61"/>
  <c r="AP105" i="61"/>
  <c r="AP101" i="61"/>
  <c r="AP102" i="61"/>
  <c r="AP107" i="61"/>
  <c r="AP104" i="61"/>
  <c r="AP118" i="61"/>
  <c r="AP99" i="61"/>
  <c r="AP106" i="61"/>
  <c r="AP97" i="61"/>
  <c r="AP115" i="61"/>
  <c r="AP94" i="61"/>
  <c r="AP91" i="61"/>
  <c r="AP95" i="61"/>
  <c r="AP110" i="61"/>
  <c r="AP100" i="61"/>
  <c r="AP88" i="61"/>
  <c r="AP80" i="61"/>
  <c r="AP87" i="61"/>
  <c r="AP79" i="61"/>
  <c r="AP103" i="61"/>
  <c r="AP89" i="61"/>
  <c r="AP81" i="61"/>
  <c r="AP98" i="61"/>
  <c r="AP92" i="61"/>
  <c r="AP75" i="61"/>
  <c r="AP72" i="61"/>
  <c r="AP82" i="61"/>
  <c r="AP84" i="61"/>
  <c r="AP74" i="61"/>
  <c r="AP69" i="61"/>
  <c r="AP96" i="61"/>
  <c r="AP90" i="61"/>
  <c r="AP78" i="61"/>
  <c r="AP73" i="61"/>
  <c r="AP71" i="61"/>
  <c r="AP67" i="61"/>
  <c r="AP62" i="61"/>
  <c r="AP85" i="61"/>
  <c r="AP76" i="61"/>
  <c r="AP61" i="61"/>
  <c r="AP56" i="61"/>
  <c r="AP68" i="61"/>
  <c r="AP52" i="61"/>
  <c r="AP51" i="61"/>
  <c r="AP50" i="61"/>
  <c r="AP49" i="61"/>
  <c r="AP48" i="61"/>
  <c r="AP47" i="61"/>
  <c r="AP46" i="61"/>
  <c r="AP45" i="61"/>
  <c r="AP44" i="61"/>
  <c r="AP43" i="61"/>
  <c r="AP42" i="61"/>
  <c r="AP41" i="61"/>
  <c r="AP40" i="61"/>
  <c r="AP39" i="61"/>
  <c r="AP38" i="61"/>
  <c r="AP37" i="61"/>
  <c r="AP36" i="61"/>
  <c r="AP35" i="61"/>
  <c r="AP34" i="61"/>
  <c r="AP33" i="61"/>
  <c r="AP32" i="61"/>
  <c r="AP31" i="61"/>
  <c r="AP30" i="61"/>
  <c r="AP29" i="61"/>
  <c r="AP28" i="61"/>
  <c r="AP27" i="61"/>
  <c r="AP26" i="61"/>
  <c r="AP25" i="61"/>
  <c r="AP24" i="61"/>
  <c r="AP23" i="61"/>
  <c r="AP55" i="61"/>
  <c r="AP66" i="61"/>
  <c r="AP58" i="61"/>
  <c r="AP53" i="61"/>
  <c r="AP70" i="61"/>
  <c r="AP64" i="61"/>
  <c r="AP65" i="61"/>
  <c r="AP60" i="61"/>
  <c r="AP18" i="61"/>
  <c r="AP10" i="61"/>
  <c r="AP22" i="61"/>
  <c r="AP20" i="61"/>
  <c r="AP83" i="61"/>
  <c r="AP57" i="61"/>
  <c r="AP15" i="61"/>
  <c r="AP7" i="61"/>
  <c r="AP63" i="61"/>
  <c r="AP12" i="61"/>
  <c r="AP19" i="61"/>
  <c r="AP11" i="61"/>
  <c r="AP77" i="61"/>
  <c r="AP59" i="61"/>
  <c r="AP16" i="61"/>
  <c r="AP6" i="61"/>
  <c r="AP17" i="61"/>
  <c r="AP54" i="61"/>
  <c r="AP14" i="61"/>
  <c r="AP4" i="61"/>
  <c r="AP93" i="61"/>
  <c r="AP21" i="61"/>
  <c r="AP8" i="61"/>
  <c r="AP13" i="61"/>
  <c r="AP86" i="61"/>
  <c r="AP9" i="61"/>
  <c r="AP5" i="61"/>
  <c r="CX123" i="61"/>
  <c r="CX122" i="61"/>
  <c r="CX121" i="61"/>
  <c r="CX120" i="61"/>
  <c r="CX119" i="61"/>
  <c r="CX118" i="61"/>
  <c r="CX117" i="61"/>
  <c r="CX115" i="61"/>
  <c r="CX114" i="61"/>
  <c r="CX116" i="61"/>
  <c r="CX110" i="61"/>
  <c r="CX109" i="61"/>
  <c r="CX105" i="61"/>
  <c r="CX104" i="61"/>
  <c r="CX113" i="61"/>
  <c r="CX108" i="61"/>
  <c r="CX103" i="61"/>
  <c r="CX100" i="61"/>
  <c r="CX99" i="61"/>
  <c r="CX98" i="61"/>
  <c r="CX97" i="61"/>
  <c r="CX96" i="61"/>
  <c r="CX111" i="61"/>
  <c r="CX102" i="61"/>
  <c r="CX101" i="61"/>
  <c r="CX95" i="61"/>
  <c r="CX94" i="61"/>
  <c r="CX93" i="61"/>
  <c r="CX92" i="61"/>
  <c r="CX91" i="61"/>
  <c r="CX90" i="61"/>
  <c r="CX89" i="61"/>
  <c r="CX88" i="61"/>
  <c r="CX87" i="61"/>
  <c r="CX86" i="61"/>
  <c r="CX85" i="61"/>
  <c r="CX84" i="61"/>
  <c r="CX83" i="61"/>
  <c r="CX82" i="61"/>
  <c r="CX81" i="61"/>
  <c r="CX80" i="61"/>
  <c r="CX79" i="61"/>
  <c r="CX78" i="61"/>
  <c r="CX107" i="61"/>
  <c r="CX75" i="61"/>
  <c r="CX74" i="61"/>
  <c r="CX73" i="61"/>
  <c r="CX72" i="61"/>
  <c r="CX71" i="61"/>
  <c r="CX70" i="61"/>
  <c r="CX69" i="61"/>
  <c r="CX68" i="61"/>
  <c r="CX112" i="61"/>
  <c r="CX77" i="61"/>
  <c r="CX76" i="61"/>
  <c r="CX67" i="61"/>
  <c r="CX66" i="61"/>
  <c r="CX65" i="61"/>
  <c r="CX64" i="61"/>
  <c r="CX63" i="61"/>
  <c r="CX106" i="61"/>
  <c r="CX62" i="61"/>
  <c r="CX60" i="61"/>
  <c r="CX59" i="61"/>
  <c r="CX58" i="61"/>
  <c r="CX57" i="61"/>
  <c r="CX56" i="61"/>
  <c r="CX55" i="61"/>
  <c r="CX54" i="61"/>
  <c r="CX53" i="61"/>
  <c r="CX52" i="61"/>
  <c r="CX61" i="61"/>
  <c r="CX44" i="61"/>
  <c r="CX36" i="61"/>
  <c r="CX28" i="61"/>
  <c r="CX49" i="61"/>
  <c r="CX41" i="61"/>
  <c r="CX33" i="61"/>
  <c r="CX25" i="61"/>
  <c r="CX45" i="61"/>
  <c r="CX37" i="61"/>
  <c r="CX29" i="61"/>
  <c r="CX47" i="61"/>
  <c r="CX40" i="61"/>
  <c r="CX26" i="61"/>
  <c r="CX16" i="61"/>
  <c r="CX8" i="61"/>
  <c r="CX42" i="61"/>
  <c r="CX18" i="61"/>
  <c r="CX48" i="61"/>
  <c r="CX34" i="61"/>
  <c r="CX27" i="61"/>
  <c r="CX22" i="61"/>
  <c r="CX13" i="61"/>
  <c r="CX35" i="61"/>
  <c r="CX10" i="61"/>
  <c r="CX38" i="61"/>
  <c r="CX23" i="61"/>
  <c r="CX17" i="61"/>
  <c r="CX9" i="61"/>
  <c r="CX46" i="61"/>
  <c r="CX31" i="61"/>
  <c r="CX24" i="61"/>
  <c r="CX14" i="61"/>
  <c r="CX20" i="61"/>
  <c r="CX12" i="61"/>
  <c r="CX32" i="61"/>
  <c r="CX6" i="61"/>
  <c r="CX39" i="61"/>
  <c r="CX11" i="61"/>
  <c r="CX43" i="61"/>
  <c r="CX4" i="61"/>
  <c r="CX51" i="61"/>
  <c r="CX21" i="61"/>
  <c r="CX19" i="61"/>
  <c r="CX15" i="61"/>
  <c r="CX7" i="61"/>
  <c r="CX50" i="61"/>
  <c r="CX30" i="61"/>
  <c r="CX5" i="61"/>
  <c r="BX122" i="61"/>
  <c r="BX119" i="61"/>
  <c r="BX123" i="61"/>
  <c r="BX114" i="61"/>
  <c r="BX117" i="61"/>
  <c r="BX116" i="61"/>
  <c r="BX118" i="61"/>
  <c r="BX113" i="61"/>
  <c r="BX109" i="61"/>
  <c r="BX108" i="61"/>
  <c r="BX107" i="61"/>
  <c r="BX115" i="61"/>
  <c r="BX112" i="61"/>
  <c r="BX121" i="61"/>
  <c r="BX104" i="61"/>
  <c r="BX103" i="61"/>
  <c r="BX102" i="61"/>
  <c r="BX101" i="61"/>
  <c r="BX120" i="61"/>
  <c r="BX110" i="61"/>
  <c r="BX100" i="61"/>
  <c r="BX99" i="61"/>
  <c r="BX98" i="61"/>
  <c r="BX97" i="61"/>
  <c r="BX106" i="61"/>
  <c r="BX93" i="61"/>
  <c r="BX92" i="61"/>
  <c r="BX86" i="61"/>
  <c r="BX78" i="61"/>
  <c r="BX111" i="61"/>
  <c r="BX85" i="61"/>
  <c r="BX87" i="61"/>
  <c r="BX79" i="61"/>
  <c r="BX76" i="61"/>
  <c r="BX75" i="61"/>
  <c r="BX74" i="61"/>
  <c r="BX73" i="61"/>
  <c r="BX72" i="61"/>
  <c r="BX71" i="61"/>
  <c r="BX94" i="61"/>
  <c r="BX91" i="61"/>
  <c r="BX80" i="61"/>
  <c r="BX89" i="61"/>
  <c r="BX82" i="61"/>
  <c r="BX67" i="61"/>
  <c r="BX66" i="61"/>
  <c r="BX65" i="61"/>
  <c r="BX64" i="61"/>
  <c r="BX63" i="61"/>
  <c r="BX62" i="61"/>
  <c r="BX61" i="61"/>
  <c r="BX105" i="61"/>
  <c r="BX90" i="61"/>
  <c r="BX84" i="61"/>
  <c r="BX81" i="61"/>
  <c r="BX69" i="61"/>
  <c r="BX83" i="61"/>
  <c r="BX77" i="61"/>
  <c r="BX95" i="61"/>
  <c r="BX59" i="61"/>
  <c r="BX70" i="61"/>
  <c r="BX56" i="61"/>
  <c r="BX47" i="61"/>
  <c r="BX39" i="61"/>
  <c r="BX31" i="61"/>
  <c r="BX23" i="61"/>
  <c r="BX88" i="61"/>
  <c r="BX52" i="61"/>
  <c r="BX44" i="61"/>
  <c r="BX36" i="61"/>
  <c r="BX28" i="61"/>
  <c r="BX96" i="61"/>
  <c r="BX68" i="61"/>
  <c r="BX60" i="61"/>
  <c r="BX48" i="61"/>
  <c r="BX40" i="61"/>
  <c r="BX32" i="61"/>
  <c r="BX24" i="61"/>
  <c r="BX57" i="61"/>
  <c r="BX45" i="61"/>
  <c r="BX38" i="61"/>
  <c r="BX19" i="61"/>
  <c r="BX11" i="61"/>
  <c r="BX5" i="61"/>
  <c r="BX58" i="61"/>
  <c r="BX33" i="61"/>
  <c r="BX21" i="61"/>
  <c r="BX13" i="61"/>
  <c r="BX54" i="61"/>
  <c r="BX46" i="61"/>
  <c r="BX25" i="61"/>
  <c r="BX16" i="61"/>
  <c r="BX8" i="61"/>
  <c r="BX42" i="61"/>
  <c r="BX35" i="61"/>
  <c r="BX20" i="61"/>
  <c r="BX12" i="61"/>
  <c r="BX4" i="61"/>
  <c r="BX50" i="61"/>
  <c r="BX43" i="61"/>
  <c r="BX29" i="61"/>
  <c r="BX17" i="61"/>
  <c r="BX37" i="61"/>
  <c r="BX27" i="61"/>
  <c r="BX18" i="61"/>
  <c r="BX55" i="61"/>
  <c r="BX51" i="61"/>
  <c r="BX30" i="61"/>
  <c r="BX22" i="61"/>
  <c r="BX41" i="61"/>
  <c r="BX26" i="61"/>
  <c r="BX14" i="61"/>
  <c r="BX53" i="61"/>
  <c r="BX9" i="61"/>
  <c r="BX49" i="61"/>
  <c r="BX34" i="61"/>
  <c r="BX15" i="61"/>
  <c r="BX6" i="61"/>
  <c r="BX10" i="61"/>
  <c r="BX7" i="61"/>
  <c r="BD118" i="61"/>
  <c r="BD123" i="61"/>
  <c r="BD119" i="61"/>
  <c r="BD117" i="61"/>
  <c r="BD116" i="61"/>
  <c r="BD122" i="61"/>
  <c r="BD115" i="61"/>
  <c r="BD114" i="61"/>
  <c r="BD121" i="61"/>
  <c r="BD111" i="61"/>
  <c r="BD109" i="61"/>
  <c r="BD108" i="61"/>
  <c r="BD107" i="61"/>
  <c r="BD106" i="61"/>
  <c r="BD105" i="61"/>
  <c r="BD113" i="61"/>
  <c r="BD104" i="61"/>
  <c r="BD103" i="61"/>
  <c r="BD102" i="61"/>
  <c r="BD101" i="61"/>
  <c r="BD120" i="61"/>
  <c r="BD110" i="61"/>
  <c r="BD99" i="61"/>
  <c r="BD112" i="61"/>
  <c r="BD96" i="61"/>
  <c r="BD95" i="61"/>
  <c r="BD94" i="61"/>
  <c r="BD93" i="61"/>
  <c r="BD92" i="61"/>
  <c r="BD91" i="61"/>
  <c r="BD85" i="61"/>
  <c r="BD98" i="61"/>
  <c r="BD84" i="61"/>
  <c r="BD100" i="61"/>
  <c r="BD86" i="61"/>
  <c r="BD78" i="61"/>
  <c r="BD79" i="61"/>
  <c r="BD71" i="61"/>
  <c r="BD68" i="61"/>
  <c r="BD87" i="61"/>
  <c r="BD80" i="61"/>
  <c r="BD89" i="61"/>
  <c r="BD82" i="61"/>
  <c r="BD88" i="61"/>
  <c r="BD77" i="61"/>
  <c r="BD67" i="61"/>
  <c r="BD63" i="61"/>
  <c r="BD90" i="61"/>
  <c r="BD81" i="61"/>
  <c r="BD69" i="61"/>
  <c r="BD61" i="61"/>
  <c r="BD65" i="61"/>
  <c r="BD62" i="61"/>
  <c r="BD58" i="61"/>
  <c r="BD54" i="61"/>
  <c r="BD60" i="61"/>
  <c r="BD53" i="61"/>
  <c r="BD52" i="61"/>
  <c r="BD51" i="61"/>
  <c r="BD50" i="61"/>
  <c r="BD49" i="61"/>
  <c r="BD48" i="61"/>
  <c r="BD47" i="61"/>
  <c r="BD46" i="61"/>
  <c r="BD45" i="61"/>
  <c r="BD44" i="61"/>
  <c r="BD43" i="61"/>
  <c r="BD42" i="61"/>
  <c r="BD41" i="61"/>
  <c r="BD40" i="61"/>
  <c r="BD39" i="61"/>
  <c r="BD38" i="61"/>
  <c r="BD37" i="61"/>
  <c r="BD36" i="61"/>
  <c r="BD35" i="61"/>
  <c r="BD34" i="61"/>
  <c r="BD33" i="61"/>
  <c r="BD32" i="61"/>
  <c r="BD31" i="61"/>
  <c r="BD30" i="61"/>
  <c r="BD29" i="61"/>
  <c r="BD28" i="61"/>
  <c r="BD27" i="61"/>
  <c r="BD26" i="61"/>
  <c r="BD25" i="61"/>
  <c r="BD24" i="61"/>
  <c r="BD23" i="61"/>
  <c r="BD97" i="61"/>
  <c r="BD74" i="61"/>
  <c r="BD72" i="61"/>
  <c r="BD21" i="61"/>
  <c r="BD20" i="61"/>
  <c r="BD19" i="61"/>
  <c r="BD18" i="61"/>
  <c r="BD17" i="61"/>
  <c r="BD16" i="61"/>
  <c r="BD15" i="61"/>
  <c r="BD14" i="61"/>
  <c r="BD13" i="61"/>
  <c r="BD12" i="61"/>
  <c r="BD11" i="61"/>
  <c r="BD10" i="61"/>
  <c r="BD9" i="61"/>
  <c r="BD8" i="61"/>
  <c r="BD7" i="61"/>
  <c r="BD6" i="61"/>
  <c r="BD73" i="61"/>
  <c r="BD57" i="61"/>
  <c r="BD56" i="61"/>
  <c r="BD75" i="61"/>
  <c r="BD83" i="61"/>
  <c r="BD66" i="61"/>
  <c r="BD55" i="61"/>
  <c r="BD5" i="61"/>
  <c r="BD4" i="61"/>
  <c r="BD59" i="61"/>
  <c r="BD22" i="61"/>
  <c r="BD70" i="61"/>
  <c r="BD76" i="61"/>
  <c r="BD64" i="61"/>
  <c r="CK119" i="61"/>
  <c r="CK120" i="61"/>
  <c r="CK121" i="61"/>
  <c r="CK117" i="61"/>
  <c r="CK122" i="61"/>
  <c r="CK118" i="61"/>
  <c r="CK113" i="61"/>
  <c r="CK111" i="61"/>
  <c r="CK116" i="61"/>
  <c r="CK110" i="61"/>
  <c r="CK115" i="61"/>
  <c r="CK109" i="61"/>
  <c r="CK123" i="61"/>
  <c r="CK104" i="61"/>
  <c r="CK103" i="61"/>
  <c r="CK106" i="61"/>
  <c r="CK102" i="61"/>
  <c r="CK101" i="61"/>
  <c r="CK100" i="61"/>
  <c r="CK95" i="61"/>
  <c r="CK94" i="61"/>
  <c r="CK93" i="61"/>
  <c r="CK112" i="61"/>
  <c r="CK107" i="61"/>
  <c r="CK99" i="61"/>
  <c r="CK105" i="61"/>
  <c r="CK90" i="61"/>
  <c r="CK89" i="61"/>
  <c r="CK88" i="61"/>
  <c r="CK87" i="61"/>
  <c r="CK86" i="61"/>
  <c r="CK85" i="61"/>
  <c r="CK84" i="61"/>
  <c r="CK83" i="61"/>
  <c r="CK82" i="61"/>
  <c r="CK81" i="61"/>
  <c r="CK80" i="61"/>
  <c r="CK79" i="61"/>
  <c r="CK78" i="61"/>
  <c r="CK77" i="61"/>
  <c r="CK76" i="61"/>
  <c r="CK75" i="61"/>
  <c r="CK74" i="61"/>
  <c r="CK73" i="61"/>
  <c r="CK97" i="61"/>
  <c r="CK70" i="61"/>
  <c r="CK68" i="61"/>
  <c r="CK96" i="61"/>
  <c r="CK91" i="61"/>
  <c r="CK63" i="61"/>
  <c r="CK114" i="61"/>
  <c r="CK98" i="61"/>
  <c r="CK64" i="61"/>
  <c r="CK60" i="61"/>
  <c r="CK59" i="61"/>
  <c r="CK58" i="61"/>
  <c r="CK57" i="61"/>
  <c r="CK56" i="61"/>
  <c r="CK55" i="61"/>
  <c r="CK54" i="61"/>
  <c r="CK53" i="61"/>
  <c r="CK52" i="61"/>
  <c r="CK71" i="61"/>
  <c r="CK62" i="61"/>
  <c r="CK65" i="61"/>
  <c r="CK92" i="61"/>
  <c r="CK44" i="61"/>
  <c r="CK36" i="61"/>
  <c r="CK28" i="61"/>
  <c r="CK72" i="61"/>
  <c r="CK69" i="61"/>
  <c r="CK49" i="61"/>
  <c r="CK41" i="61"/>
  <c r="CK33" i="61"/>
  <c r="CK25" i="61"/>
  <c r="CK45" i="61"/>
  <c r="CK37" i="61"/>
  <c r="CK29" i="61"/>
  <c r="CK50" i="61"/>
  <c r="CK43" i="61"/>
  <c r="CK22" i="61"/>
  <c r="CK19" i="61"/>
  <c r="CK11" i="61"/>
  <c r="CK4" i="61"/>
  <c r="CK38" i="61"/>
  <c r="CK67" i="61"/>
  <c r="CK51" i="61"/>
  <c r="CK30" i="61"/>
  <c r="CK16" i="61"/>
  <c r="CK8" i="61"/>
  <c r="CK23" i="61"/>
  <c r="CK21" i="61"/>
  <c r="CK13" i="61"/>
  <c r="CK66" i="61"/>
  <c r="CK108" i="61"/>
  <c r="CK61" i="61"/>
  <c r="CK47" i="61"/>
  <c r="CK40" i="61"/>
  <c r="CK26" i="61"/>
  <c r="CK20" i="61"/>
  <c r="CK12" i="61"/>
  <c r="CK48" i="61"/>
  <c r="CK34" i="61"/>
  <c r="CK27" i="61"/>
  <c r="CK17" i="61"/>
  <c r="CK9" i="61"/>
  <c r="CK6" i="61"/>
  <c r="CK24" i="61"/>
  <c r="CK10" i="61"/>
  <c r="CK39" i="61"/>
  <c r="CK7" i="61"/>
  <c r="CK5" i="61"/>
  <c r="CK35" i="61"/>
  <c r="CK15" i="61"/>
  <c r="CK18" i="61"/>
  <c r="CK42" i="61"/>
  <c r="CK32" i="61"/>
  <c r="CK14" i="61"/>
  <c r="CK46" i="61"/>
  <c r="CK31" i="61"/>
  <c r="DO121" i="61"/>
  <c r="DO118" i="61"/>
  <c r="DO122" i="61"/>
  <c r="DO123" i="61"/>
  <c r="DO115" i="61"/>
  <c r="DO113" i="61"/>
  <c r="DO112" i="61"/>
  <c r="DO111" i="61"/>
  <c r="DO110" i="61"/>
  <c r="DO109" i="61"/>
  <c r="DO117" i="61"/>
  <c r="DO114" i="61"/>
  <c r="DO108" i="61"/>
  <c r="DO106" i="61"/>
  <c r="DO120" i="61"/>
  <c r="DO105" i="61"/>
  <c r="DO107" i="61"/>
  <c r="DO100" i="61"/>
  <c r="DO99" i="61"/>
  <c r="DO102" i="61"/>
  <c r="DO119" i="61"/>
  <c r="DO104" i="61"/>
  <c r="DO97" i="61"/>
  <c r="DO116" i="61"/>
  <c r="DO101" i="61"/>
  <c r="DO103" i="61"/>
  <c r="DO90" i="61"/>
  <c r="DO92" i="61"/>
  <c r="DO93" i="61"/>
  <c r="DO91" i="61"/>
  <c r="DO88" i="61"/>
  <c r="DO80" i="61"/>
  <c r="DO95" i="61"/>
  <c r="DO87" i="61"/>
  <c r="DO79" i="61"/>
  <c r="DO89" i="61"/>
  <c r="DO81" i="61"/>
  <c r="DO75" i="61"/>
  <c r="DO69" i="61"/>
  <c r="DO67" i="61"/>
  <c r="DO66" i="61"/>
  <c r="DO65" i="61"/>
  <c r="DO64" i="61"/>
  <c r="DO63" i="61"/>
  <c r="DO62" i="61"/>
  <c r="DO61" i="61"/>
  <c r="DO60" i="61"/>
  <c r="DO77" i="61"/>
  <c r="DO76" i="61"/>
  <c r="DO71" i="61"/>
  <c r="DO68" i="61"/>
  <c r="DO82" i="61"/>
  <c r="DO74" i="61"/>
  <c r="DO98" i="61"/>
  <c r="DO94" i="61"/>
  <c r="DO85" i="61"/>
  <c r="DO70" i="61"/>
  <c r="DO96" i="61"/>
  <c r="DO56" i="61"/>
  <c r="DO83" i="61"/>
  <c r="DO86" i="61"/>
  <c r="DO55" i="61"/>
  <c r="DO78" i="61"/>
  <c r="DO73" i="61"/>
  <c r="DO51" i="61"/>
  <c r="DO43" i="61"/>
  <c r="DO35" i="61"/>
  <c r="DO27" i="61"/>
  <c r="DO57" i="61"/>
  <c r="DO48" i="61"/>
  <c r="DO40" i="61"/>
  <c r="DO32" i="61"/>
  <c r="DO24" i="61"/>
  <c r="DO20" i="61"/>
  <c r="DO19" i="61"/>
  <c r="DO18" i="61"/>
  <c r="DO17" i="61"/>
  <c r="DO16" i="61"/>
  <c r="DO15" i="61"/>
  <c r="DO14" i="61"/>
  <c r="DO13" i="61"/>
  <c r="DO12" i="61"/>
  <c r="DO11" i="61"/>
  <c r="DO10" i="61"/>
  <c r="DO9" i="61"/>
  <c r="DO8" i="61"/>
  <c r="DO7" i="61"/>
  <c r="DO6" i="61"/>
  <c r="DO44" i="61"/>
  <c r="DO36" i="61"/>
  <c r="DO28" i="61"/>
  <c r="DO21" i="61"/>
  <c r="DO58" i="61"/>
  <c r="DO46" i="61"/>
  <c r="DO39" i="61"/>
  <c r="DO25" i="61"/>
  <c r="DO22" i="61"/>
  <c r="DO34" i="61"/>
  <c r="DO4" i="61"/>
  <c r="DO47" i="61"/>
  <c r="DO33" i="61"/>
  <c r="DO26" i="61"/>
  <c r="DO41" i="61"/>
  <c r="DO37" i="61"/>
  <c r="DO84" i="61"/>
  <c r="DO54" i="61"/>
  <c r="DO45" i="61"/>
  <c r="DO30" i="61"/>
  <c r="DO23" i="61"/>
  <c r="DO59" i="61"/>
  <c r="DO38" i="61"/>
  <c r="DO5" i="61"/>
  <c r="DO52" i="61"/>
  <c r="DO42" i="61"/>
  <c r="DO72" i="61"/>
  <c r="DO31" i="61"/>
  <c r="DO50" i="61"/>
  <c r="DO53" i="61"/>
  <c r="DO49" i="61"/>
  <c r="DO29" i="61"/>
  <c r="CB121" i="61"/>
  <c r="CB118" i="61"/>
  <c r="CB122" i="61"/>
  <c r="CB117" i="61"/>
  <c r="CB116" i="61"/>
  <c r="CB119" i="61"/>
  <c r="CB115" i="61"/>
  <c r="CB114" i="61"/>
  <c r="CB120" i="61"/>
  <c r="CB123" i="61"/>
  <c r="CB111" i="61"/>
  <c r="CB110" i="61"/>
  <c r="CB113" i="61"/>
  <c r="CB109" i="61"/>
  <c r="CB108" i="61"/>
  <c r="CB107" i="61"/>
  <c r="CB106" i="61"/>
  <c r="CB105" i="61"/>
  <c r="CB104" i="61"/>
  <c r="CB103" i="61"/>
  <c r="CB102" i="61"/>
  <c r="CB101" i="61"/>
  <c r="CB99" i="61"/>
  <c r="CB95" i="61"/>
  <c r="CB94" i="61"/>
  <c r="CB93" i="61"/>
  <c r="CB92" i="61"/>
  <c r="CB91" i="61"/>
  <c r="CB90" i="61"/>
  <c r="CB98" i="61"/>
  <c r="CB97" i="61"/>
  <c r="CB112" i="61"/>
  <c r="CB88" i="61"/>
  <c r="CB80" i="61"/>
  <c r="CB87" i="61"/>
  <c r="CB79" i="61"/>
  <c r="CB89" i="61"/>
  <c r="CB81" i="61"/>
  <c r="CB75" i="61"/>
  <c r="CB70" i="61"/>
  <c r="CB100" i="61"/>
  <c r="CB83" i="61"/>
  <c r="CB77" i="61"/>
  <c r="CB74" i="61"/>
  <c r="CB68" i="61"/>
  <c r="CB71" i="61"/>
  <c r="CB65" i="61"/>
  <c r="CB62" i="61"/>
  <c r="CB86" i="61"/>
  <c r="CB76" i="61"/>
  <c r="CB66" i="61"/>
  <c r="CB72" i="61"/>
  <c r="CB56" i="61"/>
  <c r="CB82" i="61"/>
  <c r="CB67" i="61"/>
  <c r="CB53" i="61"/>
  <c r="CB78" i="61"/>
  <c r="CB69" i="61"/>
  <c r="CB55" i="61"/>
  <c r="CB51" i="61"/>
  <c r="CB50" i="61"/>
  <c r="CB49" i="61"/>
  <c r="CB48" i="61"/>
  <c r="CB47" i="61"/>
  <c r="CB46" i="61"/>
  <c r="CB45" i="61"/>
  <c r="CB44" i="61"/>
  <c r="CB43" i="61"/>
  <c r="CB42" i="61"/>
  <c r="CB41" i="61"/>
  <c r="CB40" i="61"/>
  <c r="CB39" i="61"/>
  <c r="CB38" i="61"/>
  <c r="CB37" i="61"/>
  <c r="CB36" i="61"/>
  <c r="CB35" i="61"/>
  <c r="CB34" i="61"/>
  <c r="CB33" i="61"/>
  <c r="CB32" i="61"/>
  <c r="CB31" i="61"/>
  <c r="CB30" i="61"/>
  <c r="CB29" i="61"/>
  <c r="CB28" i="61"/>
  <c r="CB27" i="61"/>
  <c r="CB26" i="61"/>
  <c r="CB25" i="61"/>
  <c r="CB24" i="61"/>
  <c r="CB23" i="61"/>
  <c r="CB57" i="61"/>
  <c r="CB21" i="61"/>
  <c r="CB20" i="61"/>
  <c r="CB19" i="61"/>
  <c r="CB18" i="61"/>
  <c r="CB17" i="61"/>
  <c r="CB16" i="61"/>
  <c r="CB15" i="61"/>
  <c r="CB14" i="61"/>
  <c r="CB13" i="61"/>
  <c r="CB12" i="61"/>
  <c r="CB11" i="61"/>
  <c r="CB10" i="61"/>
  <c r="CB9" i="61"/>
  <c r="CB8" i="61"/>
  <c r="CB7" i="61"/>
  <c r="CB6" i="61"/>
  <c r="CB5" i="61"/>
  <c r="CB64" i="61"/>
  <c r="CB58" i="61"/>
  <c r="CB61" i="61"/>
  <c r="CB96" i="61"/>
  <c r="CB85" i="61"/>
  <c r="CB84" i="61"/>
  <c r="CB54" i="61"/>
  <c r="CB4" i="61"/>
  <c r="CB59" i="61"/>
  <c r="CB22" i="61"/>
  <c r="CB73" i="61"/>
  <c r="CB52" i="61"/>
  <c r="CB60" i="61"/>
  <c r="CB63" i="61"/>
  <c r="AO121" i="61"/>
  <c r="AO122" i="61"/>
  <c r="AO120" i="61"/>
  <c r="AO118" i="61"/>
  <c r="AO117" i="61"/>
  <c r="AO114" i="61"/>
  <c r="AO113" i="61"/>
  <c r="AO115" i="61"/>
  <c r="AO112" i="61"/>
  <c r="AO108" i="61"/>
  <c r="AO123" i="61"/>
  <c r="AO111" i="61"/>
  <c r="AO106" i="61"/>
  <c r="AO119" i="61"/>
  <c r="AO109" i="61"/>
  <c r="AO101" i="61"/>
  <c r="AO107" i="61"/>
  <c r="AO98" i="61"/>
  <c r="AO96" i="61"/>
  <c r="AO95" i="61"/>
  <c r="AO94" i="61"/>
  <c r="AO93" i="61"/>
  <c r="AO99" i="61"/>
  <c r="AO116" i="61"/>
  <c r="AO105" i="61"/>
  <c r="AO102" i="61"/>
  <c r="AO110" i="61"/>
  <c r="AO92" i="61"/>
  <c r="AO104" i="61"/>
  <c r="AO100" i="61"/>
  <c r="AO90" i="61"/>
  <c r="AO89" i="61"/>
  <c r="AO88" i="61"/>
  <c r="AO87" i="61"/>
  <c r="AO86" i="61"/>
  <c r="AO85" i="61"/>
  <c r="AO84" i="61"/>
  <c r="AO83" i="61"/>
  <c r="AO82" i="61"/>
  <c r="AO81" i="61"/>
  <c r="AO80" i="61"/>
  <c r="AO79" i="61"/>
  <c r="AO78" i="61"/>
  <c r="AO77" i="61"/>
  <c r="AO76" i="61"/>
  <c r="AO75" i="61"/>
  <c r="AO74" i="61"/>
  <c r="AO72" i="61"/>
  <c r="AO91" i="61"/>
  <c r="AO71" i="61"/>
  <c r="AO70" i="61"/>
  <c r="AO103" i="61"/>
  <c r="AO97" i="61"/>
  <c r="AO65" i="61"/>
  <c r="AO61" i="61"/>
  <c r="AO66" i="61"/>
  <c r="AO60" i="61"/>
  <c r="AO59" i="61"/>
  <c r="AO58" i="61"/>
  <c r="AO57" i="61"/>
  <c r="AO56" i="61"/>
  <c r="AO55" i="61"/>
  <c r="AO54" i="61"/>
  <c r="AO53" i="61"/>
  <c r="AO73" i="61"/>
  <c r="AO69" i="61"/>
  <c r="AO67" i="61"/>
  <c r="AO63" i="61"/>
  <c r="AO62" i="61"/>
  <c r="AO46" i="61"/>
  <c r="AO38" i="61"/>
  <c r="AO30" i="61"/>
  <c r="AO22" i="61"/>
  <c r="AO51" i="61"/>
  <c r="AO43" i="61"/>
  <c r="AO35" i="61"/>
  <c r="AO27" i="61"/>
  <c r="AO68" i="61"/>
  <c r="AO47" i="61"/>
  <c r="AO39" i="61"/>
  <c r="AO31" i="61"/>
  <c r="AO23" i="61"/>
  <c r="AO48" i="61"/>
  <c r="AO33" i="61"/>
  <c r="AO26" i="61"/>
  <c r="AO21" i="61"/>
  <c r="AO13" i="61"/>
  <c r="AO6" i="61"/>
  <c r="AO4" i="61"/>
  <c r="AO49" i="61"/>
  <c r="AO28" i="61"/>
  <c r="AO15" i="61"/>
  <c r="AO41" i="61"/>
  <c r="AO34" i="61"/>
  <c r="AO18" i="61"/>
  <c r="AO10" i="61"/>
  <c r="AO42" i="61"/>
  <c r="AO7" i="61"/>
  <c r="AO52" i="61"/>
  <c r="AO45" i="61"/>
  <c r="AO24" i="61"/>
  <c r="AO14" i="61"/>
  <c r="AO5" i="61"/>
  <c r="AO64" i="61"/>
  <c r="AO32" i="61"/>
  <c r="AO19" i="61"/>
  <c r="AO50" i="61"/>
  <c r="AO40" i="61"/>
  <c r="AO25" i="61"/>
  <c r="AO20" i="61"/>
  <c r="AO44" i="61"/>
  <c r="AO11" i="61"/>
  <c r="AO29" i="61"/>
  <c r="AO16" i="61"/>
  <c r="AO37" i="61"/>
  <c r="AO17" i="61"/>
  <c r="AO8" i="61"/>
  <c r="AO36" i="61"/>
  <c r="AO12" i="61"/>
  <c r="AO9" i="61"/>
  <c r="AM119" i="61"/>
  <c r="AM120" i="61"/>
  <c r="AM123" i="61"/>
  <c r="AM122" i="61"/>
  <c r="AM114" i="61"/>
  <c r="AM113" i="61"/>
  <c r="AM112" i="61"/>
  <c r="AM111" i="61"/>
  <c r="AM110" i="61"/>
  <c r="AM116" i="61"/>
  <c r="AM117" i="61"/>
  <c r="AM115" i="61"/>
  <c r="AM118" i="61"/>
  <c r="AM121" i="61"/>
  <c r="AM107" i="61"/>
  <c r="AM108" i="61"/>
  <c r="AM105" i="61"/>
  <c r="AM103" i="61"/>
  <c r="AM100" i="61"/>
  <c r="AM99" i="61"/>
  <c r="AM102" i="61"/>
  <c r="AM109" i="61"/>
  <c r="AM106" i="61"/>
  <c r="AM94" i="61"/>
  <c r="AM92" i="61"/>
  <c r="AM98" i="61"/>
  <c r="AM93" i="61"/>
  <c r="AM86" i="61"/>
  <c r="AM97" i="61"/>
  <c r="AM96" i="61"/>
  <c r="AM85" i="61"/>
  <c r="AM77" i="61"/>
  <c r="AM91" i="61"/>
  <c r="AM87" i="61"/>
  <c r="AM79" i="61"/>
  <c r="AM80" i="61"/>
  <c r="AM68" i="61"/>
  <c r="AM67" i="61"/>
  <c r="AM66" i="61"/>
  <c r="AM65" i="61"/>
  <c r="AM64" i="61"/>
  <c r="AM63" i="61"/>
  <c r="AM62" i="61"/>
  <c r="AM61" i="61"/>
  <c r="AM88" i="61"/>
  <c r="AM81" i="61"/>
  <c r="AM73" i="61"/>
  <c r="AM90" i="61"/>
  <c r="AM83" i="61"/>
  <c r="AM72" i="61"/>
  <c r="AM104" i="61"/>
  <c r="AM84" i="61"/>
  <c r="AM89" i="61"/>
  <c r="AM82" i="61"/>
  <c r="AM70" i="61"/>
  <c r="AM53" i="61"/>
  <c r="AM101" i="61"/>
  <c r="AM78" i="61"/>
  <c r="AM76" i="61"/>
  <c r="AM69" i="61"/>
  <c r="AM59" i="61"/>
  <c r="AM74" i="61"/>
  <c r="AM75" i="61"/>
  <c r="AM49" i="61"/>
  <c r="AM41" i="61"/>
  <c r="AM33" i="61"/>
  <c r="AM25" i="61"/>
  <c r="AM71" i="61"/>
  <c r="AM58" i="61"/>
  <c r="AM57" i="61"/>
  <c r="AM54" i="61"/>
  <c r="AM46" i="61"/>
  <c r="AM38" i="61"/>
  <c r="AM30" i="61"/>
  <c r="AM21" i="61"/>
  <c r="AM20" i="61"/>
  <c r="AM19" i="61"/>
  <c r="AM18" i="61"/>
  <c r="AM17" i="61"/>
  <c r="AM16" i="61"/>
  <c r="AM15" i="61"/>
  <c r="AM14" i="61"/>
  <c r="AM13" i="61"/>
  <c r="AM12" i="61"/>
  <c r="AM11" i="61"/>
  <c r="AM10" i="61"/>
  <c r="AM9" i="61"/>
  <c r="AM8" i="61"/>
  <c r="AM7" i="61"/>
  <c r="AM95" i="61"/>
  <c r="AM50" i="61"/>
  <c r="AM42" i="61"/>
  <c r="AM34" i="61"/>
  <c r="AM26" i="61"/>
  <c r="AM47" i="61"/>
  <c r="AM40" i="61"/>
  <c r="AM60" i="61"/>
  <c r="AM35" i="61"/>
  <c r="AM48" i="61"/>
  <c r="AM27" i="61"/>
  <c r="AM6" i="61"/>
  <c r="AM4" i="61"/>
  <c r="AM44" i="61"/>
  <c r="AM37" i="61"/>
  <c r="AM23" i="61"/>
  <c r="AM52" i="61"/>
  <c r="AM45" i="61"/>
  <c r="AM31" i="61"/>
  <c r="AM24" i="61"/>
  <c r="AM5" i="61"/>
  <c r="AM39" i="61"/>
  <c r="AM29" i="61"/>
  <c r="AM28" i="61"/>
  <c r="AM22" i="61"/>
  <c r="AM56" i="61"/>
  <c r="AM43" i="61"/>
  <c r="AM32" i="61"/>
  <c r="AM55" i="61"/>
  <c r="AM51" i="61"/>
  <c r="AM36" i="61"/>
  <c r="BN123" i="61"/>
  <c r="BN122" i="61"/>
  <c r="BN121" i="61"/>
  <c r="BN120" i="61"/>
  <c r="BN119" i="61"/>
  <c r="BN118" i="61"/>
  <c r="BN115" i="61"/>
  <c r="BN113" i="61"/>
  <c r="BN114" i="61"/>
  <c r="BN116" i="61"/>
  <c r="BN117" i="61"/>
  <c r="BN110" i="61"/>
  <c r="BN111" i="61"/>
  <c r="BN105" i="61"/>
  <c r="BN108" i="61"/>
  <c r="BN106" i="61"/>
  <c r="BN107" i="61"/>
  <c r="BN96" i="61"/>
  <c r="BN102" i="61"/>
  <c r="BN101" i="61"/>
  <c r="BN99" i="61"/>
  <c r="BN104" i="61"/>
  <c r="BN103" i="61"/>
  <c r="BN94" i="61"/>
  <c r="BN109" i="61"/>
  <c r="BN92" i="61"/>
  <c r="BN98" i="61"/>
  <c r="BN95" i="61"/>
  <c r="BN83" i="61"/>
  <c r="BN90" i="61"/>
  <c r="BN82" i="61"/>
  <c r="BN84" i="61"/>
  <c r="BN71" i="61"/>
  <c r="BN93" i="61"/>
  <c r="BN75" i="61"/>
  <c r="BN85" i="61"/>
  <c r="BN78" i="61"/>
  <c r="BN86" i="61"/>
  <c r="BN80" i="61"/>
  <c r="BN74" i="61"/>
  <c r="BN73" i="61"/>
  <c r="BN65" i="61"/>
  <c r="BN89" i="61"/>
  <c r="BN68" i="61"/>
  <c r="BN63" i="61"/>
  <c r="BN97" i="61"/>
  <c r="BN79" i="61"/>
  <c r="BN77" i="61"/>
  <c r="BN70" i="61"/>
  <c r="BN66" i="61"/>
  <c r="BN61" i="61"/>
  <c r="BN87" i="61"/>
  <c r="BN69" i="61"/>
  <c r="BN59" i="61"/>
  <c r="BN112" i="61"/>
  <c r="BN56" i="61"/>
  <c r="BN52" i="61"/>
  <c r="BN51" i="61"/>
  <c r="BN50" i="61"/>
  <c r="BN49" i="61"/>
  <c r="BN48" i="61"/>
  <c r="BN47" i="61"/>
  <c r="BN46" i="61"/>
  <c r="BN45" i="61"/>
  <c r="BN44" i="61"/>
  <c r="BN43" i="61"/>
  <c r="BN42" i="61"/>
  <c r="BN41" i="61"/>
  <c r="BN40" i="61"/>
  <c r="BN39" i="61"/>
  <c r="BN38" i="61"/>
  <c r="BN37" i="61"/>
  <c r="BN36" i="61"/>
  <c r="BN35" i="61"/>
  <c r="BN34" i="61"/>
  <c r="BN33" i="61"/>
  <c r="BN32" i="61"/>
  <c r="BN31" i="61"/>
  <c r="BN30" i="61"/>
  <c r="BN29" i="61"/>
  <c r="BN28" i="61"/>
  <c r="BN27" i="61"/>
  <c r="BN26" i="61"/>
  <c r="BN25" i="61"/>
  <c r="BN24" i="61"/>
  <c r="BN23" i="61"/>
  <c r="BN91" i="61"/>
  <c r="BN64" i="61"/>
  <c r="BN58" i="61"/>
  <c r="BN100" i="61"/>
  <c r="BN76" i="61"/>
  <c r="BN60" i="61"/>
  <c r="BN72" i="61"/>
  <c r="BN62" i="61"/>
  <c r="BN21" i="61"/>
  <c r="BN13" i="61"/>
  <c r="BN15" i="61"/>
  <c r="BN18" i="61"/>
  <c r="BN10" i="61"/>
  <c r="BN7" i="61"/>
  <c r="BN57" i="61"/>
  <c r="BN55" i="61"/>
  <c r="BN14" i="61"/>
  <c r="BN6" i="61"/>
  <c r="BN81" i="61"/>
  <c r="BN19" i="61"/>
  <c r="BN67" i="61"/>
  <c r="BN88" i="61"/>
  <c r="BN16" i="61"/>
  <c r="BN53" i="61"/>
  <c r="BN20" i="61"/>
  <c r="BN11" i="61"/>
  <c r="BN22" i="61"/>
  <c r="BN8" i="61"/>
  <c r="BN5" i="61"/>
  <c r="BN4" i="61"/>
  <c r="BN12" i="61"/>
  <c r="BN54" i="61"/>
  <c r="BN17" i="61"/>
  <c r="BN9" i="61"/>
  <c r="AU120" i="61"/>
  <c r="AU121" i="61"/>
  <c r="AU119" i="61"/>
  <c r="AU122" i="61"/>
  <c r="AU115" i="61"/>
  <c r="AU123" i="61"/>
  <c r="AU117" i="61"/>
  <c r="AU116" i="61"/>
  <c r="AU114" i="61"/>
  <c r="AU113" i="61"/>
  <c r="AU112" i="61"/>
  <c r="AU111" i="61"/>
  <c r="AU110" i="61"/>
  <c r="AU118" i="61"/>
  <c r="AU105" i="61"/>
  <c r="AU108" i="61"/>
  <c r="AU107" i="61"/>
  <c r="AU104" i="61"/>
  <c r="AU100" i="61"/>
  <c r="AU99" i="61"/>
  <c r="AU103" i="61"/>
  <c r="AU109" i="61"/>
  <c r="AU102" i="61"/>
  <c r="AU101" i="61"/>
  <c r="AU106" i="61"/>
  <c r="AU97" i="61"/>
  <c r="AU95" i="61"/>
  <c r="AU91" i="61"/>
  <c r="AU96" i="61"/>
  <c r="AU87" i="61"/>
  <c r="AU79" i="61"/>
  <c r="AU86" i="61"/>
  <c r="AU78" i="61"/>
  <c r="AU93" i="61"/>
  <c r="AU88" i="61"/>
  <c r="AU80" i="61"/>
  <c r="AU77" i="61"/>
  <c r="AU94" i="61"/>
  <c r="AU90" i="61"/>
  <c r="AU83" i="61"/>
  <c r="AU74" i="61"/>
  <c r="AU68" i="61"/>
  <c r="AU67" i="61"/>
  <c r="AU66" i="61"/>
  <c r="AU65" i="61"/>
  <c r="AU64" i="61"/>
  <c r="AU63" i="61"/>
  <c r="AU62" i="61"/>
  <c r="AU61" i="61"/>
  <c r="AU84" i="61"/>
  <c r="AU73" i="61"/>
  <c r="AU81" i="61"/>
  <c r="AU71" i="61"/>
  <c r="AU70" i="61"/>
  <c r="AU75" i="61"/>
  <c r="AU55" i="61"/>
  <c r="AU54" i="61"/>
  <c r="AU60" i="61"/>
  <c r="AU50" i="61"/>
  <c r="AU42" i="61"/>
  <c r="AU34" i="61"/>
  <c r="AU26" i="61"/>
  <c r="AU72" i="61"/>
  <c r="AU47" i="61"/>
  <c r="AU39" i="61"/>
  <c r="AU31" i="61"/>
  <c r="AU23" i="61"/>
  <c r="AU21" i="61"/>
  <c r="AU20" i="61"/>
  <c r="AU19" i="61"/>
  <c r="AU18" i="61"/>
  <c r="AU17" i="61"/>
  <c r="AU16" i="61"/>
  <c r="AU15" i="61"/>
  <c r="AU14" i="61"/>
  <c r="AU13" i="61"/>
  <c r="AU12" i="61"/>
  <c r="AU11" i="61"/>
  <c r="AU10" i="61"/>
  <c r="AU9" i="61"/>
  <c r="AU8" i="61"/>
  <c r="AU7" i="61"/>
  <c r="AU57" i="61"/>
  <c r="AU53" i="61"/>
  <c r="AU51" i="61"/>
  <c r="AU43" i="61"/>
  <c r="AU35" i="61"/>
  <c r="AU27" i="61"/>
  <c r="AU82" i="61"/>
  <c r="AU36" i="61"/>
  <c r="AU5" i="61"/>
  <c r="AU37" i="61"/>
  <c r="AU4" i="61"/>
  <c r="AU44" i="61"/>
  <c r="AU29" i="61"/>
  <c r="AU98" i="61"/>
  <c r="AU52" i="61"/>
  <c r="AU30" i="61"/>
  <c r="AU85" i="61"/>
  <c r="AU58" i="61"/>
  <c r="AU59" i="61"/>
  <c r="AU56" i="61"/>
  <c r="AU40" i="61"/>
  <c r="AU33" i="61"/>
  <c r="AU89" i="61"/>
  <c r="AU48" i="61"/>
  <c r="AU41" i="61"/>
  <c r="AU69" i="61"/>
  <c r="AU24" i="61"/>
  <c r="AU38" i="61"/>
  <c r="AU28" i="61"/>
  <c r="AU92" i="61"/>
  <c r="AU76" i="61"/>
  <c r="AU49" i="61"/>
  <c r="AU22" i="61"/>
  <c r="AU32" i="61"/>
  <c r="AU46" i="61"/>
  <c r="AU6" i="61"/>
  <c r="AU45" i="61"/>
  <c r="AU25" i="61"/>
  <c r="AN121" i="61"/>
  <c r="AN118" i="61"/>
  <c r="AN117" i="61"/>
  <c r="AN116" i="61"/>
  <c r="AN119" i="61"/>
  <c r="AN115" i="61"/>
  <c r="AN122" i="61"/>
  <c r="AN123" i="61"/>
  <c r="AN120" i="61"/>
  <c r="AN109" i="61"/>
  <c r="AN108" i="61"/>
  <c r="AN107" i="61"/>
  <c r="AN106" i="61"/>
  <c r="AN105" i="61"/>
  <c r="AN110" i="61"/>
  <c r="AN104" i="61"/>
  <c r="AN103" i="61"/>
  <c r="AN102" i="61"/>
  <c r="AN101" i="61"/>
  <c r="AN112" i="61"/>
  <c r="AN98" i="61"/>
  <c r="AN96" i="61"/>
  <c r="AN95" i="61"/>
  <c r="AN94" i="61"/>
  <c r="AN93" i="61"/>
  <c r="AN92" i="61"/>
  <c r="AN91" i="61"/>
  <c r="AN114" i="61"/>
  <c r="AN97" i="61"/>
  <c r="AN83" i="61"/>
  <c r="AN78" i="61"/>
  <c r="AN113" i="61"/>
  <c r="AN90" i="61"/>
  <c r="AN82" i="61"/>
  <c r="AN84" i="61"/>
  <c r="AN88" i="61"/>
  <c r="AN81" i="61"/>
  <c r="AN73" i="61"/>
  <c r="AN111" i="61"/>
  <c r="AN100" i="61"/>
  <c r="AN89" i="61"/>
  <c r="AN75" i="61"/>
  <c r="AN99" i="61"/>
  <c r="AN68" i="61"/>
  <c r="AN65" i="61"/>
  <c r="AN61" i="61"/>
  <c r="AN77" i="61"/>
  <c r="AN76" i="61"/>
  <c r="AN69" i="61"/>
  <c r="AN63" i="61"/>
  <c r="AN66" i="61"/>
  <c r="AN59" i="61"/>
  <c r="AN85" i="61"/>
  <c r="AN67" i="61"/>
  <c r="AN62" i="61"/>
  <c r="AN56" i="61"/>
  <c r="AN72" i="61"/>
  <c r="AN58" i="61"/>
  <c r="AN52" i="61"/>
  <c r="AN51" i="61"/>
  <c r="AN50" i="61"/>
  <c r="AN49" i="61"/>
  <c r="AN48" i="61"/>
  <c r="AN47" i="61"/>
  <c r="AN46" i="61"/>
  <c r="AN45" i="61"/>
  <c r="AN44" i="61"/>
  <c r="AN43" i="61"/>
  <c r="AN42" i="61"/>
  <c r="AN41" i="61"/>
  <c r="AN40" i="61"/>
  <c r="AN39" i="61"/>
  <c r="AN38" i="61"/>
  <c r="AN37" i="61"/>
  <c r="AN36" i="61"/>
  <c r="AN35" i="61"/>
  <c r="AN34" i="61"/>
  <c r="AN33" i="61"/>
  <c r="AN32" i="61"/>
  <c r="AN31" i="61"/>
  <c r="AN30" i="61"/>
  <c r="AN29" i="61"/>
  <c r="AN28" i="61"/>
  <c r="AN27" i="61"/>
  <c r="AN26" i="61"/>
  <c r="AN25" i="61"/>
  <c r="AN24" i="61"/>
  <c r="AN23" i="61"/>
  <c r="AN87" i="61"/>
  <c r="AN71" i="61"/>
  <c r="AN57" i="61"/>
  <c r="AN54" i="61"/>
  <c r="AN21" i="61"/>
  <c r="AN20" i="61"/>
  <c r="AN19" i="61"/>
  <c r="AN18" i="61"/>
  <c r="AN17" i="61"/>
  <c r="AN16" i="61"/>
  <c r="AN15" i="61"/>
  <c r="AN14" i="61"/>
  <c r="AN13" i="61"/>
  <c r="AN12" i="61"/>
  <c r="AN11" i="61"/>
  <c r="AN10" i="61"/>
  <c r="AN9" i="61"/>
  <c r="AN8" i="61"/>
  <c r="AN7" i="61"/>
  <c r="AN6" i="61"/>
  <c r="AN80" i="61"/>
  <c r="AN74" i="61"/>
  <c r="AN53" i="61"/>
  <c r="AN22" i="61"/>
  <c r="AN86" i="61"/>
  <c r="AN79" i="61"/>
  <c r="AN55" i="61"/>
  <c r="AN4" i="61"/>
  <c r="AN60" i="61"/>
  <c r="AN70" i="61"/>
  <c r="AN5" i="61"/>
  <c r="AN64" i="61"/>
  <c r="BC121" i="61"/>
  <c r="BC118" i="61"/>
  <c r="BC122" i="61"/>
  <c r="BC123" i="61"/>
  <c r="BC115" i="61"/>
  <c r="BC116" i="61"/>
  <c r="BC114" i="61"/>
  <c r="BC113" i="61"/>
  <c r="BC112" i="61"/>
  <c r="BC111" i="61"/>
  <c r="BC110" i="61"/>
  <c r="BC120" i="61"/>
  <c r="BC119" i="61"/>
  <c r="BC108" i="61"/>
  <c r="BC106" i="61"/>
  <c r="BC105" i="61"/>
  <c r="BC109" i="61"/>
  <c r="BC100" i="61"/>
  <c r="BC99" i="61"/>
  <c r="BC102" i="61"/>
  <c r="BC104" i="61"/>
  <c r="BC97" i="61"/>
  <c r="BC107" i="61"/>
  <c r="BC103" i="61"/>
  <c r="BC96" i="61"/>
  <c r="BC92" i="61"/>
  <c r="BC88" i="61"/>
  <c r="BC80" i="61"/>
  <c r="BC94" i="61"/>
  <c r="BC87" i="61"/>
  <c r="BC79" i="61"/>
  <c r="BC89" i="61"/>
  <c r="BC81" i="61"/>
  <c r="BC86" i="61"/>
  <c r="BC75" i="61"/>
  <c r="BC69" i="61"/>
  <c r="BC67" i="61"/>
  <c r="BC66" i="61"/>
  <c r="BC65" i="61"/>
  <c r="BC64" i="61"/>
  <c r="BC63" i="61"/>
  <c r="BC62" i="61"/>
  <c r="BC61" i="61"/>
  <c r="BC95" i="61"/>
  <c r="BC71" i="61"/>
  <c r="BC68" i="61"/>
  <c r="BC93" i="61"/>
  <c r="BC74" i="61"/>
  <c r="BC82" i="61"/>
  <c r="BC98" i="61"/>
  <c r="BC85" i="61"/>
  <c r="BC77" i="61"/>
  <c r="BC101" i="61"/>
  <c r="BC72" i="61"/>
  <c r="BC56" i="61"/>
  <c r="BC117" i="61"/>
  <c r="BC84" i="61"/>
  <c r="BC90" i="61"/>
  <c r="BC83" i="61"/>
  <c r="BC70" i="61"/>
  <c r="BC55" i="61"/>
  <c r="BC51" i="61"/>
  <c r="BC43" i="61"/>
  <c r="BC35" i="61"/>
  <c r="BC27" i="61"/>
  <c r="BC54" i="61"/>
  <c r="BC53" i="61"/>
  <c r="BC48" i="61"/>
  <c r="BC40" i="61"/>
  <c r="BC32" i="61"/>
  <c r="BC24" i="61"/>
  <c r="BC21" i="61"/>
  <c r="BC20" i="61"/>
  <c r="BC19" i="61"/>
  <c r="BC18" i="61"/>
  <c r="BC17" i="61"/>
  <c r="BC16" i="61"/>
  <c r="BC15" i="61"/>
  <c r="BC14" i="61"/>
  <c r="BC13" i="61"/>
  <c r="BC12" i="61"/>
  <c r="BC11" i="61"/>
  <c r="BC10" i="61"/>
  <c r="BC9" i="61"/>
  <c r="BC8" i="61"/>
  <c r="BC7" i="61"/>
  <c r="BC60" i="61"/>
  <c r="BC59" i="61"/>
  <c r="BC52" i="61"/>
  <c r="BC44" i="61"/>
  <c r="BC36" i="61"/>
  <c r="BC28" i="61"/>
  <c r="BC73" i="61"/>
  <c r="BC58" i="61"/>
  <c r="BC38" i="61"/>
  <c r="BC31" i="61"/>
  <c r="BC26" i="61"/>
  <c r="BC4" i="61"/>
  <c r="BC91" i="61"/>
  <c r="BC46" i="61"/>
  <c r="BC39" i="61"/>
  <c r="BC25" i="61"/>
  <c r="BC5" i="61"/>
  <c r="BC47" i="61"/>
  <c r="BC33" i="61"/>
  <c r="BC78" i="61"/>
  <c r="BC57" i="61"/>
  <c r="BC50" i="61"/>
  <c r="BC29" i="61"/>
  <c r="BC6" i="61"/>
  <c r="BC76" i="61"/>
  <c r="BC37" i="61"/>
  <c r="BC49" i="61"/>
  <c r="BC42" i="61"/>
  <c r="BC41" i="61"/>
  <c r="BC23" i="61"/>
  <c r="BC45" i="61"/>
  <c r="BC30" i="61"/>
  <c r="BC34" i="61"/>
  <c r="BC22" i="61"/>
  <c r="W122" i="61"/>
  <c r="W119" i="61"/>
  <c r="W120" i="61"/>
  <c r="W121" i="61"/>
  <c r="W114" i="61"/>
  <c r="W113" i="61"/>
  <c r="W112" i="61"/>
  <c r="W111" i="61"/>
  <c r="W110" i="61"/>
  <c r="W115" i="61"/>
  <c r="W123" i="61"/>
  <c r="W117" i="61"/>
  <c r="W109" i="61"/>
  <c r="W105" i="61"/>
  <c r="W118" i="61"/>
  <c r="W101" i="61"/>
  <c r="W100" i="61"/>
  <c r="W99" i="61"/>
  <c r="W106" i="61"/>
  <c r="W97" i="61"/>
  <c r="W103" i="61"/>
  <c r="W95" i="61"/>
  <c r="W96" i="61"/>
  <c r="W92" i="61"/>
  <c r="W116" i="61"/>
  <c r="W108" i="61"/>
  <c r="W84" i="61"/>
  <c r="W102" i="61"/>
  <c r="W83" i="61"/>
  <c r="W107" i="61"/>
  <c r="W98" i="61"/>
  <c r="W91" i="61"/>
  <c r="W85" i="61"/>
  <c r="W78" i="61"/>
  <c r="W89" i="61"/>
  <c r="W82" i="61"/>
  <c r="W68" i="61"/>
  <c r="W67" i="61"/>
  <c r="W66" i="61"/>
  <c r="W65" i="61"/>
  <c r="W64" i="61"/>
  <c r="W63" i="61"/>
  <c r="W62" i="61"/>
  <c r="W61" i="61"/>
  <c r="W90" i="61"/>
  <c r="W76" i="61"/>
  <c r="W93" i="61"/>
  <c r="W70" i="61"/>
  <c r="W79" i="61"/>
  <c r="W104" i="61"/>
  <c r="W88" i="61"/>
  <c r="W60" i="61"/>
  <c r="W86" i="61"/>
  <c r="W75" i="61"/>
  <c r="W72" i="61"/>
  <c r="W57" i="61"/>
  <c r="W59" i="61"/>
  <c r="W58" i="61"/>
  <c r="W54" i="61"/>
  <c r="W53" i="61"/>
  <c r="W47" i="61"/>
  <c r="W39" i="61"/>
  <c r="W31" i="61"/>
  <c r="W23" i="61"/>
  <c r="W22" i="61"/>
  <c r="W52" i="61"/>
  <c r="W44" i="61"/>
  <c r="W36" i="61"/>
  <c r="W28" i="61"/>
  <c r="W21" i="61"/>
  <c r="W20" i="61"/>
  <c r="W19" i="61"/>
  <c r="W18" i="61"/>
  <c r="W17" i="61"/>
  <c r="W16" i="61"/>
  <c r="W15" i="61"/>
  <c r="W14" i="61"/>
  <c r="W13" i="61"/>
  <c r="W12" i="61"/>
  <c r="W11" i="61"/>
  <c r="W10" i="61"/>
  <c r="W9" i="61"/>
  <c r="W8" i="61"/>
  <c r="W7" i="61"/>
  <c r="W74" i="61"/>
  <c r="W56" i="61"/>
  <c r="W55" i="61"/>
  <c r="W48" i="61"/>
  <c r="W40" i="61"/>
  <c r="W32" i="61"/>
  <c r="W24" i="61"/>
  <c r="W80" i="61"/>
  <c r="W69" i="61"/>
  <c r="W49" i="61"/>
  <c r="W34" i="61"/>
  <c r="W27" i="61"/>
  <c r="W94" i="61"/>
  <c r="W81" i="61"/>
  <c r="W42" i="61"/>
  <c r="W35" i="61"/>
  <c r="W50" i="61"/>
  <c r="W43" i="61"/>
  <c r="W29" i="61"/>
  <c r="W4" i="61"/>
  <c r="W46" i="61"/>
  <c r="W25" i="61"/>
  <c r="W6" i="61"/>
  <c r="W5" i="61"/>
  <c r="W87" i="61"/>
  <c r="W33" i="61"/>
  <c r="W73" i="61"/>
  <c r="W30" i="61"/>
  <c r="W71" i="61"/>
  <c r="W51" i="61"/>
  <c r="W41" i="61"/>
  <c r="W26" i="61"/>
  <c r="W45" i="61"/>
  <c r="W38" i="61"/>
  <c r="W77" i="61"/>
  <c r="W37" i="61"/>
  <c r="K123" i="61"/>
  <c r="K122" i="61"/>
  <c r="K121" i="61"/>
  <c r="K120" i="61"/>
  <c r="K119" i="61"/>
  <c r="K115" i="61"/>
  <c r="K118" i="61"/>
  <c r="K113" i="61"/>
  <c r="K110" i="61"/>
  <c r="K114" i="61"/>
  <c r="K109" i="61"/>
  <c r="K105" i="61"/>
  <c r="K117" i="61"/>
  <c r="K103" i="61"/>
  <c r="K108" i="61"/>
  <c r="K100" i="61"/>
  <c r="K97" i="61"/>
  <c r="K104" i="61"/>
  <c r="K98" i="61"/>
  <c r="K95" i="61"/>
  <c r="K91" i="61"/>
  <c r="K101" i="61"/>
  <c r="K116" i="61"/>
  <c r="K107" i="61"/>
  <c r="K96" i="61"/>
  <c r="K111" i="61"/>
  <c r="K89" i="61"/>
  <c r="K81" i="61"/>
  <c r="K77" i="61"/>
  <c r="K93" i="61"/>
  <c r="K88" i="61"/>
  <c r="K80" i="61"/>
  <c r="K102" i="61"/>
  <c r="K99" i="61"/>
  <c r="K90" i="61"/>
  <c r="K82" i="61"/>
  <c r="K85" i="61"/>
  <c r="K76" i="61"/>
  <c r="K94" i="61"/>
  <c r="K92" i="61"/>
  <c r="K86" i="61"/>
  <c r="K79" i="61"/>
  <c r="K78" i="61"/>
  <c r="K75" i="61"/>
  <c r="K112" i="61"/>
  <c r="K87" i="61"/>
  <c r="K72" i="61"/>
  <c r="K84" i="61"/>
  <c r="K71" i="61"/>
  <c r="K68" i="61"/>
  <c r="K106" i="61"/>
  <c r="K69" i="61"/>
  <c r="K64" i="61"/>
  <c r="K57" i="61"/>
  <c r="K52" i="61"/>
  <c r="K51" i="61"/>
  <c r="K50" i="61"/>
  <c r="K49" i="61"/>
  <c r="K48" i="61"/>
  <c r="K47" i="61"/>
  <c r="K46" i="61"/>
  <c r="K45" i="61"/>
  <c r="K44" i="61"/>
  <c r="K43" i="61"/>
  <c r="K42" i="61"/>
  <c r="K41" i="61"/>
  <c r="K40" i="61"/>
  <c r="K39" i="61"/>
  <c r="K38" i="61"/>
  <c r="K37" i="61"/>
  <c r="K36" i="61"/>
  <c r="K35" i="61"/>
  <c r="K34" i="61"/>
  <c r="K33" i="61"/>
  <c r="K32" i="61"/>
  <c r="K31" i="61"/>
  <c r="K30" i="61"/>
  <c r="K29" i="61"/>
  <c r="K28" i="61"/>
  <c r="K27" i="61"/>
  <c r="K26" i="61"/>
  <c r="K25" i="61"/>
  <c r="K24" i="61"/>
  <c r="K23" i="61"/>
  <c r="K22" i="61"/>
  <c r="K73" i="61"/>
  <c r="K70" i="61"/>
  <c r="K65" i="61"/>
  <c r="K66" i="61"/>
  <c r="K56" i="61"/>
  <c r="K54" i="61"/>
  <c r="K83" i="61"/>
  <c r="K67" i="61"/>
  <c r="K61" i="61"/>
  <c r="K55" i="61"/>
  <c r="K59" i="61"/>
  <c r="K21" i="61"/>
  <c r="K20" i="61"/>
  <c r="K19" i="61"/>
  <c r="K18" i="61"/>
  <c r="K17" i="61"/>
  <c r="K16" i="61"/>
  <c r="K15" i="61"/>
  <c r="K14" i="61"/>
  <c r="K13" i="61"/>
  <c r="K12" i="61"/>
  <c r="K11" i="61"/>
  <c r="K10" i="61"/>
  <c r="K9" i="61"/>
  <c r="K8" i="61"/>
  <c r="K7" i="61"/>
  <c r="K6" i="61"/>
  <c r="K5" i="61"/>
  <c r="K58" i="61"/>
  <c r="K74" i="61"/>
  <c r="K60" i="61"/>
  <c r="K62" i="61"/>
  <c r="K4" i="61"/>
  <c r="K53" i="61"/>
  <c r="K63" i="61"/>
  <c r="CR123" i="61"/>
  <c r="CR120" i="61"/>
  <c r="CR117" i="61"/>
  <c r="CR116" i="61"/>
  <c r="CR122" i="61"/>
  <c r="CR115" i="61"/>
  <c r="CR114" i="61"/>
  <c r="CR121" i="61"/>
  <c r="CR112" i="61"/>
  <c r="CR109" i="61"/>
  <c r="CR108" i="61"/>
  <c r="CR107" i="61"/>
  <c r="CR106" i="61"/>
  <c r="CR105" i="61"/>
  <c r="CR104" i="61"/>
  <c r="CR110" i="61"/>
  <c r="CR113" i="61"/>
  <c r="CR103" i="61"/>
  <c r="CR102" i="61"/>
  <c r="CR101" i="61"/>
  <c r="CR111" i="61"/>
  <c r="CR118" i="61"/>
  <c r="CR119" i="61"/>
  <c r="CR97" i="61"/>
  <c r="CR95" i="61"/>
  <c r="CR94" i="61"/>
  <c r="CR93" i="61"/>
  <c r="CR92" i="61"/>
  <c r="CR91" i="61"/>
  <c r="CR90" i="61"/>
  <c r="CR98" i="61"/>
  <c r="CR82" i="61"/>
  <c r="CR77" i="61"/>
  <c r="CR100" i="61"/>
  <c r="CR89" i="61"/>
  <c r="CR81" i="61"/>
  <c r="CR83" i="61"/>
  <c r="CR86" i="61"/>
  <c r="CR79" i="61"/>
  <c r="CR72" i="61"/>
  <c r="CR87" i="61"/>
  <c r="CR80" i="61"/>
  <c r="CR74" i="61"/>
  <c r="CR99" i="61"/>
  <c r="CR96" i="61"/>
  <c r="CR70" i="61"/>
  <c r="CR71" i="61"/>
  <c r="CR68" i="61"/>
  <c r="CR67" i="61"/>
  <c r="CR64" i="61"/>
  <c r="CR62" i="61"/>
  <c r="CR75" i="61"/>
  <c r="CR58" i="61"/>
  <c r="CR88" i="61"/>
  <c r="CR85" i="61"/>
  <c r="CR78" i="61"/>
  <c r="CR65" i="61"/>
  <c r="CR55" i="61"/>
  <c r="CR84" i="61"/>
  <c r="CR76" i="61"/>
  <c r="CR57" i="61"/>
  <c r="CR51" i="61"/>
  <c r="CR50" i="61"/>
  <c r="CR49" i="61"/>
  <c r="CR48" i="61"/>
  <c r="CR47" i="61"/>
  <c r="CR46" i="61"/>
  <c r="CR45" i="61"/>
  <c r="CR44" i="61"/>
  <c r="CR43" i="61"/>
  <c r="CR42" i="61"/>
  <c r="CR41" i="61"/>
  <c r="CR40" i="61"/>
  <c r="CR39" i="61"/>
  <c r="CR38" i="61"/>
  <c r="CR37" i="61"/>
  <c r="CR36" i="61"/>
  <c r="CR35" i="61"/>
  <c r="CR34" i="61"/>
  <c r="CR33" i="61"/>
  <c r="CR32" i="61"/>
  <c r="CR31" i="61"/>
  <c r="CR30" i="61"/>
  <c r="CR29" i="61"/>
  <c r="CR28" i="61"/>
  <c r="CR27" i="61"/>
  <c r="CR26" i="61"/>
  <c r="CR25" i="61"/>
  <c r="CR24" i="61"/>
  <c r="CR23" i="61"/>
  <c r="CR22" i="61"/>
  <c r="CR20" i="61"/>
  <c r="CR19" i="61"/>
  <c r="CR18" i="61"/>
  <c r="CR17" i="61"/>
  <c r="CR16" i="61"/>
  <c r="CR15" i="61"/>
  <c r="CR14" i="61"/>
  <c r="CR13" i="61"/>
  <c r="CR12" i="61"/>
  <c r="CR11" i="61"/>
  <c r="CR10" i="61"/>
  <c r="CR9" i="61"/>
  <c r="CR8" i="61"/>
  <c r="CR7" i="61"/>
  <c r="CR6" i="61"/>
  <c r="CR5" i="61"/>
  <c r="CR61" i="61"/>
  <c r="CR56" i="61"/>
  <c r="CR21" i="61"/>
  <c r="CR60" i="61"/>
  <c r="CR66" i="61"/>
  <c r="CR63" i="61"/>
  <c r="CR59" i="61"/>
  <c r="CR4" i="61"/>
  <c r="CR52" i="61"/>
  <c r="CR69" i="61"/>
  <c r="CR53" i="61"/>
  <c r="CR73" i="61"/>
  <c r="CR54" i="61"/>
  <c r="AE123" i="61"/>
  <c r="AE119" i="61"/>
  <c r="AE121" i="61"/>
  <c r="AE118" i="61"/>
  <c r="AE117" i="61"/>
  <c r="AE114" i="61"/>
  <c r="AE113" i="61"/>
  <c r="AE112" i="61"/>
  <c r="AE111" i="61"/>
  <c r="AE110" i="61"/>
  <c r="AE115" i="61"/>
  <c r="AE120" i="61"/>
  <c r="AE106" i="61"/>
  <c r="AE116" i="61"/>
  <c r="AE102" i="61"/>
  <c r="AE100" i="61"/>
  <c r="AE99" i="61"/>
  <c r="AE107" i="61"/>
  <c r="AE101" i="61"/>
  <c r="AE103" i="61"/>
  <c r="AE98" i="61"/>
  <c r="AE104" i="61"/>
  <c r="AE96" i="61"/>
  <c r="AE93" i="61"/>
  <c r="AE91" i="61"/>
  <c r="AE122" i="61"/>
  <c r="AE85" i="61"/>
  <c r="AE109" i="61"/>
  <c r="AE84" i="61"/>
  <c r="AE95" i="61"/>
  <c r="AE86" i="61"/>
  <c r="AE97" i="61"/>
  <c r="AE68" i="61"/>
  <c r="AE67" i="61"/>
  <c r="AE66" i="61"/>
  <c r="AE65" i="61"/>
  <c r="AE64" i="61"/>
  <c r="AE63" i="61"/>
  <c r="AE62" i="61"/>
  <c r="AE61" i="61"/>
  <c r="AE72" i="61"/>
  <c r="AE92" i="61"/>
  <c r="AE87" i="61"/>
  <c r="AE80" i="61"/>
  <c r="AE71" i="61"/>
  <c r="AE76" i="61"/>
  <c r="AE75" i="61"/>
  <c r="AE70" i="61"/>
  <c r="AE108" i="61"/>
  <c r="AE89" i="61"/>
  <c r="AE83" i="61"/>
  <c r="AE94" i="61"/>
  <c r="AE79" i="61"/>
  <c r="AE82" i="61"/>
  <c r="AE77" i="61"/>
  <c r="AE58" i="61"/>
  <c r="AE88" i="61"/>
  <c r="AE81" i="61"/>
  <c r="AE78" i="61"/>
  <c r="AE69" i="61"/>
  <c r="AE60" i="61"/>
  <c r="AE90" i="61"/>
  <c r="AE48" i="61"/>
  <c r="AE40" i="61"/>
  <c r="AE32" i="61"/>
  <c r="AE24" i="61"/>
  <c r="AE55" i="61"/>
  <c r="AE45" i="61"/>
  <c r="AE37" i="61"/>
  <c r="AE29" i="61"/>
  <c r="AE22" i="61"/>
  <c r="AE21" i="61"/>
  <c r="AE20" i="61"/>
  <c r="AE19" i="61"/>
  <c r="AE18" i="61"/>
  <c r="AE17" i="61"/>
  <c r="AE16" i="61"/>
  <c r="AE15" i="61"/>
  <c r="AE14" i="61"/>
  <c r="AE13" i="61"/>
  <c r="AE12" i="61"/>
  <c r="AE11" i="61"/>
  <c r="AE10" i="61"/>
  <c r="AE9" i="61"/>
  <c r="AE8" i="61"/>
  <c r="AE7" i="61"/>
  <c r="AE53" i="61"/>
  <c r="AE49" i="61"/>
  <c r="AE41" i="61"/>
  <c r="AE33" i="61"/>
  <c r="AE25" i="61"/>
  <c r="AE51" i="61"/>
  <c r="AE44" i="61"/>
  <c r="AE30" i="61"/>
  <c r="AE23" i="61"/>
  <c r="AE46" i="61"/>
  <c r="AE4" i="61"/>
  <c r="AE57" i="61"/>
  <c r="AE59" i="61"/>
  <c r="AE56" i="61"/>
  <c r="AE52" i="61"/>
  <c r="AE38" i="61"/>
  <c r="AE31" i="61"/>
  <c r="AE105" i="61"/>
  <c r="AE39" i="61"/>
  <c r="AE73" i="61"/>
  <c r="AE42" i="61"/>
  <c r="AE27" i="61"/>
  <c r="AE54" i="61"/>
  <c r="AE50" i="61"/>
  <c r="AE35" i="61"/>
  <c r="AE28" i="61"/>
  <c r="AE36" i="61"/>
  <c r="AE34" i="61"/>
  <c r="AE5" i="61"/>
  <c r="AE43" i="61"/>
  <c r="AE6" i="61"/>
  <c r="AE47" i="61"/>
  <c r="AE74" i="61"/>
  <c r="AE26" i="61"/>
  <c r="CG120" i="61"/>
  <c r="CG121" i="61"/>
  <c r="CG118" i="61"/>
  <c r="CG119" i="61"/>
  <c r="CG123" i="61"/>
  <c r="CG114" i="61"/>
  <c r="CG115" i="61"/>
  <c r="CG109" i="61"/>
  <c r="CG108" i="61"/>
  <c r="CG107" i="61"/>
  <c r="CG117" i="61"/>
  <c r="CG122" i="61"/>
  <c r="CG104" i="61"/>
  <c r="CG103" i="61"/>
  <c r="CG102" i="61"/>
  <c r="CG101" i="61"/>
  <c r="CG113" i="61"/>
  <c r="CG116" i="61"/>
  <c r="CG111" i="61"/>
  <c r="CG112" i="61"/>
  <c r="CG97" i="61"/>
  <c r="CG91" i="61"/>
  <c r="CG105" i="61"/>
  <c r="CG96" i="61"/>
  <c r="CG95" i="61"/>
  <c r="CG89" i="61"/>
  <c r="CG88" i="61"/>
  <c r="CG87" i="61"/>
  <c r="CG86" i="61"/>
  <c r="CG85" i="61"/>
  <c r="CG84" i="61"/>
  <c r="CG83" i="61"/>
  <c r="CG82" i="61"/>
  <c r="CG81" i="61"/>
  <c r="CG80" i="61"/>
  <c r="CG79" i="61"/>
  <c r="CG78" i="61"/>
  <c r="CG77" i="61"/>
  <c r="CG98" i="61"/>
  <c r="CG106" i="61"/>
  <c r="CG100" i="61"/>
  <c r="CG74" i="61"/>
  <c r="CG72" i="61"/>
  <c r="CG90" i="61"/>
  <c r="CG92" i="61"/>
  <c r="CG73" i="61"/>
  <c r="CG99" i="61"/>
  <c r="CG66" i="61"/>
  <c r="CG60" i="61"/>
  <c r="CG59" i="61"/>
  <c r="CG58" i="61"/>
  <c r="CG57" i="61"/>
  <c r="CG56" i="61"/>
  <c r="CG55" i="61"/>
  <c r="CG71" i="61"/>
  <c r="CG62" i="61"/>
  <c r="CG69" i="61"/>
  <c r="CG63" i="61"/>
  <c r="CG54" i="61"/>
  <c r="CG75" i="61"/>
  <c r="CG70" i="61"/>
  <c r="CG67" i="61"/>
  <c r="CG45" i="61"/>
  <c r="CG37" i="61"/>
  <c r="CG29" i="61"/>
  <c r="CG50" i="61"/>
  <c r="CG42" i="61"/>
  <c r="CG34" i="61"/>
  <c r="CG26" i="61"/>
  <c r="CG46" i="61"/>
  <c r="CG38" i="61"/>
  <c r="CG30" i="61"/>
  <c r="CG94" i="61"/>
  <c r="CG64" i="61"/>
  <c r="CG48" i="61"/>
  <c r="CG41" i="61"/>
  <c r="CG27" i="61"/>
  <c r="CG17" i="61"/>
  <c r="CG9" i="61"/>
  <c r="CG36" i="61"/>
  <c r="CG22" i="61"/>
  <c r="CG19" i="61"/>
  <c r="CG76" i="61"/>
  <c r="CG53" i="61"/>
  <c r="CG49" i="61"/>
  <c r="CG35" i="61"/>
  <c r="CG28" i="61"/>
  <c r="CG14" i="61"/>
  <c r="CG6" i="61"/>
  <c r="CG5" i="61"/>
  <c r="CG43" i="61"/>
  <c r="CG11" i="61"/>
  <c r="CG93" i="61"/>
  <c r="CG65" i="61"/>
  <c r="CG52" i="61"/>
  <c r="CG39" i="61"/>
  <c r="CG24" i="61"/>
  <c r="CG18" i="61"/>
  <c r="CG10" i="61"/>
  <c r="CG61" i="61"/>
  <c r="CG47" i="61"/>
  <c r="CG32" i="61"/>
  <c r="CG25" i="61"/>
  <c r="CG15" i="61"/>
  <c r="CG110" i="61"/>
  <c r="CG51" i="61"/>
  <c r="CG31" i="61"/>
  <c r="CG44" i="61"/>
  <c r="CG13" i="61"/>
  <c r="CG23" i="61"/>
  <c r="CG7" i="61"/>
  <c r="CG12" i="61"/>
  <c r="CG40" i="61"/>
  <c r="CG21" i="61"/>
  <c r="CG68" i="61"/>
  <c r="CG4" i="61"/>
  <c r="CG33" i="61"/>
  <c r="CG20" i="61"/>
  <c r="CG16" i="61"/>
  <c r="CG8" i="61"/>
  <c r="DE123" i="61"/>
  <c r="DE117" i="61"/>
  <c r="DE120" i="61"/>
  <c r="DE119" i="61"/>
  <c r="DE116" i="61"/>
  <c r="DE122" i="61"/>
  <c r="DE114" i="61"/>
  <c r="DE109" i="61"/>
  <c r="DE108" i="61"/>
  <c r="DE107" i="61"/>
  <c r="DE113" i="61"/>
  <c r="DE111" i="61"/>
  <c r="DE103" i="61"/>
  <c r="DE102" i="61"/>
  <c r="DE101" i="61"/>
  <c r="DE118" i="61"/>
  <c r="DE106" i="61"/>
  <c r="DE115" i="61"/>
  <c r="DE105" i="61"/>
  <c r="DE104" i="61"/>
  <c r="DE110" i="61"/>
  <c r="DE100" i="61"/>
  <c r="DE93" i="61"/>
  <c r="DE90" i="61"/>
  <c r="DE99" i="61"/>
  <c r="DE89" i="61"/>
  <c r="DE88" i="61"/>
  <c r="DE87" i="61"/>
  <c r="DE86" i="61"/>
  <c r="DE85" i="61"/>
  <c r="DE84" i="61"/>
  <c r="DE83" i="61"/>
  <c r="DE82" i="61"/>
  <c r="DE81" i="61"/>
  <c r="DE80" i="61"/>
  <c r="DE79" i="61"/>
  <c r="DE78" i="61"/>
  <c r="DE77" i="61"/>
  <c r="DE76" i="61"/>
  <c r="DE94" i="61"/>
  <c r="DE98" i="61"/>
  <c r="DE96" i="61"/>
  <c r="DE71" i="61"/>
  <c r="DE69" i="61"/>
  <c r="DE121" i="61"/>
  <c r="DE74" i="61"/>
  <c r="DE68" i="61"/>
  <c r="DE95" i="61"/>
  <c r="DE97" i="61"/>
  <c r="DE64" i="61"/>
  <c r="DE75" i="61"/>
  <c r="DE60" i="61"/>
  <c r="DE59" i="61"/>
  <c r="DE58" i="61"/>
  <c r="DE57" i="61"/>
  <c r="DE56" i="61"/>
  <c r="DE55" i="61"/>
  <c r="DE54" i="61"/>
  <c r="DE91" i="61"/>
  <c r="DE65" i="61"/>
  <c r="DE61" i="61"/>
  <c r="DE112" i="61"/>
  <c r="DE92" i="61"/>
  <c r="DE70" i="61"/>
  <c r="DE62" i="61"/>
  <c r="DE63" i="61"/>
  <c r="DE53" i="61"/>
  <c r="DE52" i="61"/>
  <c r="DE48" i="61"/>
  <c r="DE40" i="61"/>
  <c r="DE32" i="61"/>
  <c r="DE24" i="61"/>
  <c r="DE45" i="61"/>
  <c r="DE37" i="61"/>
  <c r="DE29" i="61"/>
  <c r="DE49" i="61"/>
  <c r="DE41" i="61"/>
  <c r="DE33" i="61"/>
  <c r="DE25" i="61"/>
  <c r="DE22" i="61"/>
  <c r="DE72" i="61"/>
  <c r="DE50" i="61"/>
  <c r="DE35" i="61"/>
  <c r="DE28" i="61"/>
  <c r="DE20" i="61"/>
  <c r="DE12" i="61"/>
  <c r="DE44" i="61"/>
  <c r="DE30" i="61"/>
  <c r="DE23" i="61"/>
  <c r="DE14" i="61"/>
  <c r="DE73" i="61"/>
  <c r="DE43" i="61"/>
  <c r="DE36" i="61"/>
  <c r="DE17" i="61"/>
  <c r="DE9" i="61"/>
  <c r="DE51" i="61"/>
  <c r="DE6" i="61"/>
  <c r="DE67" i="61"/>
  <c r="DE47" i="61"/>
  <c r="DE26" i="61"/>
  <c r="DE13" i="61"/>
  <c r="DE34" i="61"/>
  <c r="DE18" i="61"/>
  <c r="DE39" i="61"/>
  <c r="DE66" i="61"/>
  <c r="DE42" i="61"/>
  <c r="DE31" i="61"/>
  <c r="DE19" i="61"/>
  <c r="DE10" i="61"/>
  <c r="DE38" i="61"/>
  <c r="DE16" i="61"/>
  <c r="DE27" i="61"/>
  <c r="DE46" i="61"/>
  <c r="DE21" i="61"/>
  <c r="DE15" i="61"/>
  <c r="DE7" i="61"/>
  <c r="DE5" i="61"/>
  <c r="DE11" i="61"/>
  <c r="DE8" i="61"/>
  <c r="DE4" i="61"/>
  <c r="CH123" i="61"/>
  <c r="CH122" i="61"/>
  <c r="CH121" i="61"/>
  <c r="CH120" i="61"/>
  <c r="CH119" i="61"/>
  <c r="CH118" i="61"/>
  <c r="CH117" i="61"/>
  <c r="CH114" i="61"/>
  <c r="CH113" i="61"/>
  <c r="CH112" i="61"/>
  <c r="CH107" i="61"/>
  <c r="CH108" i="61"/>
  <c r="CH106" i="61"/>
  <c r="CH104" i="61"/>
  <c r="CH101" i="61"/>
  <c r="CH100" i="61"/>
  <c r="CH99" i="61"/>
  <c r="CH98" i="61"/>
  <c r="CH97" i="61"/>
  <c r="CH96" i="61"/>
  <c r="CH103" i="61"/>
  <c r="CH109" i="61"/>
  <c r="CH111" i="61"/>
  <c r="CH105" i="61"/>
  <c r="CH95" i="61"/>
  <c r="CH94" i="61"/>
  <c r="CH93" i="61"/>
  <c r="CH92" i="61"/>
  <c r="CH91" i="61"/>
  <c r="CH90" i="61"/>
  <c r="CH115" i="61"/>
  <c r="CH89" i="61"/>
  <c r="CH88" i="61"/>
  <c r="CH87" i="61"/>
  <c r="CH86" i="61"/>
  <c r="CH85" i="61"/>
  <c r="CH84" i="61"/>
  <c r="CH83" i="61"/>
  <c r="CH82" i="61"/>
  <c r="CH81" i="61"/>
  <c r="CH80" i="61"/>
  <c r="CH79" i="61"/>
  <c r="CH78" i="61"/>
  <c r="CH110" i="61"/>
  <c r="CH102" i="61"/>
  <c r="CH77" i="61"/>
  <c r="CH76" i="61"/>
  <c r="CH75" i="61"/>
  <c r="CH74" i="61"/>
  <c r="CH73" i="61"/>
  <c r="CH72" i="61"/>
  <c r="CH71" i="61"/>
  <c r="CH70" i="61"/>
  <c r="CH69" i="61"/>
  <c r="CH68" i="61"/>
  <c r="CH116" i="61"/>
  <c r="CH67" i="61"/>
  <c r="CH66" i="61"/>
  <c r="CH65" i="61"/>
  <c r="CH64" i="61"/>
  <c r="CH60" i="61"/>
  <c r="CH59" i="61"/>
  <c r="CH58" i="61"/>
  <c r="CH57" i="61"/>
  <c r="CH56" i="61"/>
  <c r="CH55" i="61"/>
  <c r="CH54" i="61"/>
  <c r="CH53" i="61"/>
  <c r="CH52" i="61"/>
  <c r="CH62" i="61"/>
  <c r="CH61" i="61"/>
  <c r="CH50" i="61"/>
  <c r="CH42" i="61"/>
  <c r="CH34" i="61"/>
  <c r="CH26" i="61"/>
  <c r="CH47" i="61"/>
  <c r="CH39" i="61"/>
  <c r="CH31" i="61"/>
  <c r="CH23" i="61"/>
  <c r="CH22" i="61"/>
  <c r="CH51" i="61"/>
  <c r="CH43" i="61"/>
  <c r="CH35" i="61"/>
  <c r="CH27" i="61"/>
  <c r="CH49" i="61"/>
  <c r="CH28" i="61"/>
  <c r="CH14" i="61"/>
  <c r="CH6" i="61"/>
  <c r="CH5" i="61"/>
  <c r="CH63" i="61"/>
  <c r="CH29" i="61"/>
  <c r="CH36" i="61"/>
  <c r="CH19" i="61"/>
  <c r="CH11" i="61"/>
  <c r="CH44" i="61"/>
  <c r="CH16" i="61"/>
  <c r="CH8" i="61"/>
  <c r="CH46" i="61"/>
  <c r="CH32" i="61"/>
  <c r="CH25" i="61"/>
  <c r="CH15" i="61"/>
  <c r="CH7" i="61"/>
  <c r="CH40" i="61"/>
  <c r="CH33" i="61"/>
  <c r="CH20" i="61"/>
  <c r="CH41" i="61"/>
  <c r="CH12" i="61"/>
  <c r="CH17" i="61"/>
  <c r="CH4" i="61"/>
  <c r="CH24" i="61"/>
  <c r="CH10" i="61"/>
  <c r="CH30" i="61"/>
  <c r="CH21" i="61"/>
  <c r="CH9" i="61"/>
  <c r="CH45" i="61"/>
  <c r="CH13" i="61"/>
  <c r="CH48" i="61"/>
  <c r="CH38" i="61"/>
  <c r="CH37" i="61"/>
  <c r="CH18" i="61"/>
  <c r="CL123" i="61"/>
  <c r="CL122" i="61"/>
  <c r="CL121" i="61"/>
  <c r="CL120" i="61"/>
  <c r="CL119" i="61"/>
  <c r="CL118" i="61"/>
  <c r="CL117" i="61"/>
  <c r="CL116" i="61"/>
  <c r="CL113" i="61"/>
  <c r="CL115" i="61"/>
  <c r="CL110" i="61"/>
  <c r="CL112" i="61"/>
  <c r="CL107" i="61"/>
  <c r="CL103" i="61"/>
  <c r="CL111" i="61"/>
  <c r="CL102" i="61"/>
  <c r="CL106" i="61"/>
  <c r="CL105" i="61"/>
  <c r="CL108" i="61"/>
  <c r="CL104" i="61"/>
  <c r="CL98" i="61"/>
  <c r="CL96" i="61"/>
  <c r="CL99" i="61"/>
  <c r="CL114" i="61"/>
  <c r="CL93" i="61"/>
  <c r="CL91" i="61"/>
  <c r="CL86" i="61"/>
  <c r="CL78" i="61"/>
  <c r="CL101" i="61"/>
  <c r="CL85" i="61"/>
  <c r="CL94" i="61"/>
  <c r="CL92" i="61"/>
  <c r="CL87" i="61"/>
  <c r="CL79" i="61"/>
  <c r="CL77" i="61"/>
  <c r="CL90" i="61"/>
  <c r="CL84" i="61"/>
  <c r="CL73" i="61"/>
  <c r="CL70" i="61"/>
  <c r="CL100" i="61"/>
  <c r="CL95" i="61"/>
  <c r="CL69" i="61"/>
  <c r="CL109" i="61"/>
  <c r="CL88" i="61"/>
  <c r="CL82" i="61"/>
  <c r="CL75" i="61"/>
  <c r="CL65" i="61"/>
  <c r="CL62" i="61"/>
  <c r="CL81" i="61"/>
  <c r="CL89" i="61"/>
  <c r="CL71" i="61"/>
  <c r="CL68" i="61"/>
  <c r="CL54" i="61"/>
  <c r="CL63" i="61"/>
  <c r="CL61" i="61"/>
  <c r="CL59" i="61"/>
  <c r="CL51" i="61"/>
  <c r="CL50" i="61"/>
  <c r="CL49" i="61"/>
  <c r="CL48" i="61"/>
  <c r="CL47" i="61"/>
  <c r="CL46" i="61"/>
  <c r="CL45" i="61"/>
  <c r="CL44" i="61"/>
  <c r="CL43" i="61"/>
  <c r="CL42" i="61"/>
  <c r="CL41" i="61"/>
  <c r="CL40" i="61"/>
  <c r="CL39" i="61"/>
  <c r="CL38" i="61"/>
  <c r="CL37" i="61"/>
  <c r="CL36" i="61"/>
  <c r="CL35" i="61"/>
  <c r="CL34" i="61"/>
  <c r="CL33" i="61"/>
  <c r="CL32" i="61"/>
  <c r="CL31" i="61"/>
  <c r="CL30" i="61"/>
  <c r="CL29" i="61"/>
  <c r="CL28" i="61"/>
  <c r="CL27" i="61"/>
  <c r="CL26" i="61"/>
  <c r="CL25" i="61"/>
  <c r="CL24" i="61"/>
  <c r="CL23" i="61"/>
  <c r="CL97" i="61"/>
  <c r="CL72" i="61"/>
  <c r="CL60" i="61"/>
  <c r="CL53" i="61"/>
  <c r="CL52" i="61"/>
  <c r="CL76" i="61"/>
  <c r="CL58" i="61"/>
  <c r="CL57" i="61"/>
  <c r="CL22" i="61"/>
  <c r="CL67" i="61"/>
  <c r="CL16" i="61"/>
  <c r="CL8" i="61"/>
  <c r="CL74" i="61"/>
  <c r="CL10" i="61"/>
  <c r="CL21" i="61"/>
  <c r="CL13" i="61"/>
  <c r="CL66" i="61"/>
  <c r="CL56" i="61"/>
  <c r="CL18" i="61"/>
  <c r="CL80" i="61"/>
  <c r="CL17" i="61"/>
  <c r="CL9" i="61"/>
  <c r="CL5" i="61"/>
  <c r="CL83" i="61"/>
  <c r="CL14" i="61"/>
  <c r="CL6" i="61"/>
  <c r="CL4" i="61"/>
  <c r="CL7" i="61"/>
  <c r="CL55" i="61"/>
  <c r="CL19" i="61"/>
  <c r="CL15" i="61"/>
  <c r="CL64" i="61"/>
  <c r="CL20" i="61"/>
  <c r="CL11" i="61"/>
  <c r="CL12" i="61"/>
  <c r="V123" i="61"/>
  <c r="V122" i="61"/>
  <c r="V121" i="61"/>
  <c r="V120" i="61"/>
  <c r="V119" i="61"/>
  <c r="V117" i="61"/>
  <c r="V116" i="61"/>
  <c r="V113" i="61"/>
  <c r="V112" i="61"/>
  <c r="V115" i="61"/>
  <c r="V110" i="61"/>
  <c r="V108" i="61"/>
  <c r="V106" i="61"/>
  <c r="V109" i="61"/>
  <c r="V104" i="61"/>
  <c r="V118" i="61"/>
  <c r="V105" i="61"/>
  <c r="V101" i="61"/>
  <c r="V100" i="61"/>
  <c r="V99" i="61"/>
  <c r="V98" i="61"/>
  <c r="V97" i="61"/>
  <c r="V103" i="61"/>
  <c r="V111" i="61"/>
  <c r="V102" i="61"/>
  <c r="V96" i="61"/>
  <c r="V95" i="61"/>
  <c r="V94" i="61"/>
  <c r="V93" i="61"/>
  <c r="V92" i="61"/>
  <c r="V91" i="61"/>
  <c r="V114" i="61"/>
  <c r="V90" i="61"/>
  <c r="V89" i="61"/>
  <c r="V88" i="61"/>
  <c r="V87" i="61"/>
  <c r="V86" i="61"/>
  <c r="V85" i="61"/>
  <c r="V84" i="61"/>
  <c r="V83" i="61"/>
  <c r="V82" i="61"/>
  <c r="V81" i="61"/>
  <c r="V80" i="61"/>
  <c r="V79" i="61"/>
  <c r="V77" i="61"/>
  <c r="V76" i="61"/>
  <c r="V75" i="61"/>
  <c r="V74" i="61"/>
  <c r="V73" i="61"/>
  <c r="V72" i="61"/>
  <c r="V71" i="61"/>
  <c r="V70" i="61"/>
  <c r="V69" i="61"/>
  <c r="V68" i="61"/>
  <c r="V67" i="61"/>
  <c r="V66" i="61"/>
  <c r="V65" i="61"/>
  <c r="V64" i="61"/>
  <c r="V60" i="61"/>
  <c r="V59" i="61"/>
  <c r="V58" i="61"/>
  <c r="V57" i="61"/>
  <c r="V56" i="61"/>
  <c r="V55" i="61"/>
  <c r="V54" i="61"/>
  <c r="V53" i="61"/>
  <c r="V107" i="61"/>
  <c r="V63" i="61"/>
  <c r="V62" i="61"/>
  <c r="V61" i="61"/>
  <c r="V50" i="61"/>
  <c r="V42" i="61"/>
  <c r="V34" i="61"/>
  <c r="V26" i="61"/>
  <c r="V47" i="61"/>
  <c r="V39" i="61"/>
  <c r="V31" i="61"/>
  <c r="V23" i="61"/>
  <c r="V22" i="61"/>
  <c r="V51" i="61"/>
  <c r="V43" i="61"/>
  <c r="V35" i="61"/>
  <c r="V27" i="61"/>
  <c r="V48" i="61"/>
  <c r="V41" i="61"/>
  <c r="V14" i="61"/>
  <c r="V16" i="61"/>
  <c r="V49" i="61"/>
  <c r="V28" i="61"/>
  <c r="V19" i="61"/>
  <c r="V11" i="61"/>
  <c r="V36" i="61"/>
  <c r="V8" i="61"/>
  <c r="V45" i="61"/>
  <c r="V38" i="61"/>
  <c r="V24" i="61"/>
  <c r="V15" i="61"/>
  <c r="V7" i="61"/>
  <c r="V78" i="61"/>
  <c r="V46" i="61"/>
  <c r="V32" i="61"/>
  <c r="V25" i="61"/>
  <c r="V20" i="61"/>
  <c r="V52" i="61"/>
  <c r="V37" i="61"/>
  <c r="V21" i="61"/>
  <c r="V6" i="61"/>
  <c r="V5" i="61"/>
  <c r="V4" i="61"/>
  <c r="V29" i="61"/>
  <c r="V12" i="61"/>
  <c r="V17" i="61"/>
  <c r="V13" i="61"/>
  <c r="V40" i="61"/>
  <c r="V30" i="61"/>
  <c r="V44" i="61"/>
  <c r="V18" i="61"/>
  <c r="V9" i="61"/>
  <c r="V33" i="61"/>
  <c r="V10" i="61"/>
  <c r="H120" i="61"/>
  <c r="H121" i="61"/>
  <c r="H118" i="61"/>
  <c r="H117" i="61"/>
  <c r="H116" i="61"/>
  <c r="H115" i="61"/>
  <c r="H119" i="61"/>
  <c r="H110" i="61"/>
  <c r="H109" i="61"/>
  <c r="H108" i="61"/>
  <c r="H107" i="61"/>
  <c r="H106" i="61"/>
  <c r="H105" i="61"/>
  <c r="H111" i="61"/>
  <c r="H123" i="61"/>
  <c r="H114" i="61"/>
  <c r="H104" i="61"/>
  <c r="H103" i="61"/>
  <c r="H102" i="61"/>
  <c r="H101" i="61"/>
  <c r="H98" i="61"/>
  <c r="H96" i="61"/>
  <c r="H95" i="61"/>
  <c r="H94" i="61"/>
  <c r="H93" i="61"/>
  <c r="H92" i="61"/>
  <c r="H91" i="61"/>
  <c r="H113" i="61"/>
  <c r="H112" i="61"/>
  <c r="H100" i="61"/>
  <c r="H97" i="61"/>
  <c r="H87" i="61"/>
  <c r="H79" i="61"/>
  <c r="H78" i="61"/>
  <c r="H86" i="61"/>
  <c r="H88" i="61"/>
  <c r="H80" i="61"/>
  <c r="H122" i="61"/>
  <c r="H99" i="61"/>
  <c r="H84" i="61"/>
  <c r="H74" i="61"/>
  <c r="H73" i="61"/>
  <c r="H70" i="61"/>
  <c r="H85" i="61"/>
  <c r="H69" i="61"/>
  <c r="H75" i="61"/>
  <c r="H64" i="61"/>
  <c r="H81" i="61"/>
  <c r="H76" i="61"/>
  <c r="H72" i="61"/>
  <c r="H61" i="61"/>
  <c r="H65" i="61"/>
  <c r="H63" i="61"/>
  <c r="H62" i="61"/>
  <c r="H55" i="61"/>
  <c r="H60" i="61"/>
  <c r="H83" i="61"/>
  <c r="H52" i="61"/>
  <c r="H51" i="61"/>
  <c r="H50" i="61"/>
  <c r="H49" i="61"/>
  <c r="H48" i="61"/>
  <c r="H47" i="61"/>
  <c r="H46" i="61"/>
  <c r="H45" i="61"/>
  <c r="H44" i="61"/>
  <c r="H43" i="61"/>
  <c r="H42" i="61"/>
  <c r="H41" i="61"/>
  <c r="H40" i="61"/>
  <c r="H39" i="61"/>
  <c r="H38" i="61"/>
  <c r="H37" i="61"/>
  <c r="H36" i="61"/>
  <c r="H35" i="61"/>
  <c r="H34" i="61"/>
  <c r="H33" i="61"/>
  <c r="H32" i="61"/>
  <c r="H31" i="61"/>
  <c r="H30" i="61"/>
  <c r="H29" i="61"/>
  <c r="H28" i="61"/>
  <c r="H27" i="61"/>
  <c r="H26" i="61"/>
  <c r="H25" i="61"/>
  <c r="H24" i="61"/>
  <c r="H53" i="61"/>
  <c r="H21" i="61"/>
  <c r="H20" i="61"/>
  <c r="H19" i="61"/>
  <c r="H18" i="61"/>
  <c r="H17" i="61"/>
  <c r="H16" i="61"/>
  <c r="H15" i="61"/>
  <c r="H14" i="61"/>
  <c r="H13" i="61"/>
  <c r="H12" i="61"/>
  <c r="H11" i="61"/>
  <c r="H10" i="61"/>
  <c r="H9" i="61"/>
  <c r="H8" i="61"/>
  <c r="H7" i="61"/>
  <c r="H6" i="61"/>
  <c r="H90" i="61"/>
  <c r="H77" i="61"/>
  <c r="H89" i="61"/>
  <c r="H82" i="61"/>
  <c r="H22" i="61"/>
  <c r="H4" i="61"/>
  <c r="H71" i="61"/>
  <c r="H68" i="61"/>
  <c r="H57" i="61"/>
  <c r="H5" i="61"/>
  <c r="H67" i="61"/>
  <c r="H54" i="61"/>
  <c r="H59" i="61"/>
  <c r="H56" i="61"/>
  <c r="H23" i="61"/>
  <c r="H58" i="61"/>
  <c r="H66" i="61"/>
  <c r="AI123" i="61"/>
  <c r="AI122" i="61"/>
  <c r="AI121" i="61"/>
  <c r="AI120" i="61"/>
  <c r="AI119" i="61"/>
  <c r="AI117" i="61"/>
  <c r="AI118" i="61"/>
  <c r="AI116" i="61"/>
  <c r="AI115" i="61"/>
  <c r="AI110" i="61"/>
  <c r="AI111" i="61"/>
  <c r="AI109" i="61"/>
  <c r="AI107" i="61"/>
  <c r="AI113" i="61"/>
  <c r="AI106" i="61"/>
  <c r="AI104" i="61"/>
  <c r="AI108" i="61"/>
  <c r="AI100" i="61"/>
  <c r="AI112" i="61"/>
  <c r="AI102" i="61"/>
  <c r="AI101" i="61"/>
  <c r="AI95" i="61"/>
  <c r="AI99" i="61"/>
  <c r="AI97" i="61"/>
  <c r="AI84" i="61"/>
  <c r="AI105" i="61"/>
  <c r="AI94" i="61"/>
  <c r="AI83" i="61"/>
  <c r="AI96" i="61"/>
  <c r="AI85" i="61"/>
  <c r="AI103" i="61"/>
  <c r="AI86" i="61"/>
  <c r="AI79" i="61"/>
  <c r="AI78" i="61"/>
  <c r="AI77" i="61"/>
  <c r="AI70" i="61"/>
  <c r="AI114" i="61"/>
  <c r="AI98" i="61"/>
  <c r="AI93" i="61"/>
  <c r="AI87" i="61"/>
  <c r="AI80" i="61"/>
  <c r="AI76" i="61"/>
  <c r="AI69" i="61"/>
  <c r="AI89" i="61"/>
  <c r="AI82" i="61"/>
  <c r="AI73" i="61"/>
  <c r="AI66" i="61"/>
  <c r="AI63" i="61"/>
  <c r="AI88" i="61"/>
  <c r="AI75" i="61"/>
  <c r="AI74" i="61"/>
  <c r="AI71" i="61"/>
  <c r="AI67" i="61"/>
  <c r="AI65" i="61"/>
  <c r="AI60" i="61"/>
  <c r="AI52" i="61"/>
  <c r="AI51" i="61"/>
  <c r="AI50" i="61"/>
  <c r="AI49" i="61"/>
  <c r="AI48" i="61"/>
  <c r="AI47" i="61"/>
  <c r="AI46" i="61"/>
  <c r="AI45" i="61"/>
  <c r="AI44" i="61"/>
  <c r="AI43" i="61"/>
  <c r="AI42" i="61"/>
  <c r="AI41" i="61"/>
  <c r="AI40" i="61"/>
  <c r="AI39" i="61"/>
  <c r="AI38" i="61"/>
  <c r="AI37" i="61"/>
  <c r="AI36" i="61"/>
  <c r="AI35" i="61"/>
  <c r="AI34" i="61"/>
  <c r="AI33" i="61"/>
  <c r="AI32" i="61"/>
  <c r="AI31" i="61"/>
  <c r="AI30" i="61"/>
  <c r="AI29" i="61"/>
  <c r="AI28" i="61"/>
  <c r="AI27" i="61"/>
  <c r="AI26" i="61"/>
  <c r="AI25" i="61"/>
  <c r="AI24" i="61"/>
  <c r="AI23" i="61"/>
  <c r="AI22" i="61"/>
  <c r="AI92" i="61"/>
  <c r="AI57" i="61"/>
  <c r="AI54" i="61"/>
  <c r="AI68" i="61"/>
  <c r="AI61" i="61"/>
  <c r="AI59" i="61"/>
  <c r="AI53" i="61"/>
  <c r="AI56" i="61"/>
  <c r="AI55" i="61"/>
  <c r="AI91" i="61"/>
  <c r="AI81" i="61"/>
  <c r="AI21" i="61"/>
  <c r="AI20" i="61"/>
  <c r="AI19" i="61"/>
  <c r="AI18" i="61"/>
  <c r="AI17" i="61"/>
  <c r="AI16" i="61"/>
  <c r="AI15" i="61"/>
  <c r="AI14" i="61"/>
  <c r="AI13" i="61"/>
  <c r="AI12" i="61"/>
  <c r="AI11" i="61"/>
  <c r="AI10" i="61"/>
  <c r="AI9" i="61"/>
  <c r="AI8" i="61"/>
  <c r="AI7" i="61"/>
  <c r="AI6" i="61"/>
  <c r="AI5" i="61"/>
  <c r="AI72" i="61"/>
  <c r="AI64" i="61"/>
  <c r="AI62" i="61"/>
  <c r="AI58" i="61"/>
  <c r="AI4" i="61"/>
  <c r="AI90" i="61"/>
  <c r="BW123" i="61"/>
  <c r="BW122" i="61"/>
  <c r="BW121" i="61"/>
  <c r="BW120" i="61"/>
  <c r="BW119" i="61"/>
  <c r="BW118" i="61"/>
  <c r="BW115" i="61"/>
  <c r="BW114" i="61"/>
  <c r="BW113" i="61"/>
  <c r="BW117" i="61"/>
  <c r="BW110" i="61"/>
  <c r="BW109" i="61"/>
  <c r="BW105" i="61"/>
  <c r="BW112" i="61"/>
  <c r="BW116" i="61"/>
  <c r="BW111" i="61"/>
  <c r="BW107" i="61"/>
  <c r="BW103" i="61"/>
  <c r="BW106" i="61"/>
  <c r="BW104" i="61"/>
  <c r="BW100" i="61"/>
  <c r="BW97" i="61"/>
  <c r="BW96" i="61"/>
  <c r="BW99" i="61"/>
  <c r="BW95" i="61"/>
  <c r="BW91" i="61"/>
  <c r="BW101" i="61"/>
  <c r="BW89" i="61"/>
  <c r="BW81" i="61"/>
  <c r="BW77" i="61"/>
  <c r="BW108" i="61"/>
  <c r="BW102" i="61"/>
  <c r="BW94" i="61"/>
  <c r="BW88" i="61"/>
  <c r="BW80" i="61"/>
  <c r="BW98" i="61"/>
  <c r="BW90" i="61"/>
  <c r="BW82" i="61"/>
  <c r="BW86" i="61"/>
  <c r="BW79" i="61"/>
  <c r="BW76" i="61"/>
  <c r="BW87" i="61"/>
  <c r="BW73" i="61"/>
  <c r="BW71" i="61"/>
  <c r="BW75" i="61"/>
  <c r="BW70" i="61"/>
  <c r="BW84" i="61"/>
  <c r="BW78" i="61"/>
  <c r="BW92" i="61"/>
  <c r="BW74" i="61"/>
  <c r="BW64" i="61"/>
  <c r="BW93" i="61"/>
  <c r="BW83" i="61"/>
  <c r="BW65" i="61"/>
  <c r="BW62" i="61"/>
  <c r="BW61" i="61"/>
  <c r="BW57" i="61"/>
  <c r="BW52" i="61"/>
  <c r="BW51" i="61"/>
  <c r="BW50" i="61"/>
  <c r="BW49" i="61"/>
  <c r="BW48" i="61"/>
  <c r="BW47" i="61"/>
  <c r="BW46" i="61"/>
  <c r="BW45" i="61"/>
  <c r="BW44" i="61"/>
  <c r="BW43" i="61"/>
  <c r="BW42" i="61"/>
  <c r="BW41" i="61"/>
  <c r="BW40" i="61"/>
  <c r="BW39" i="61"/>
  <c r="BW38" i="61"/>
  <c r="BW37" i="61"/>
  <c r="BW36" i="61"/>
  <c r="BW35" i="61"/>
  <c r="BW34" i="61"/>
  <c r="BW33" i="61"/>
  <c r="BW32" i="61"/>
  <c r="BW31" i="61"/>
  <c r="BW30" i="61"/>
  <c r="BW29" i="61"/>
  <c r="BW28" i="61"/>
  <c r="BW27" i="61"/>
  <c r="BW26" i="61"/>
  <c r="BW25" i="61"/>
  <c r="BW24" i="61"/>
  <c r="BW23" i="61"/>
  <c r="BW22" i="61"/>
  <c r="BW72" i="61"/>
  <c r="BW67" i="61"/>
  <c r="BW56" i="61"/>
  <c r="BW54" i="61"/>
  <c r="BW63" i="61"/>
  <c r="BW55" i="61"/>
  <c r="BW53" i="61"/>
  <c r="BW21" i="61"/>
  <c r="BW20" i="61"/>
  <c r="BW19" i="61"/>
  <c r="BW18" i="61"/>
  <c r="BW17" i="61"/>
  <c r="BW16" i="61"/>
  <c r="BW15" i="61"/>
  <c r="BW14" i="61"/>
  <c r="BW13" i="61"/>
  <c r="BW12" i="61"/>
  <c r="BW11" i="61"/>
  <c r="BW10" i="61"/>
  <c r="BW9" i="61"/>
  <c r="BW8" i="61"/>
  <c r="BW7" i="61"/>
  <c r="BW6" i="61"/>
  <c r="BW5" i="61"/>
  <c r="BW69" i="61"/>
  <c r="BW58" i="61"/>
  <c r="BW85" i="61"/>
  <c r="BW68" i="61"/>
  <c r="BW60" i="61"/>
  <c r="BW66" i="61"/>
  <c r="BW59" i="61"/>
  <c r="BW4" i="61"/>
  <c r="AK122" i="61"/>
  <c r="AK118" i="61"/>
  <c r="AK119" i="61"/>
  <c r="AK123" i="61"/>
  <c r="AK116" i="61"/>
  <c r="AK115" i="61"/>
  <c r="AK120" i="61"/>
  <c r="AK121" i="61"/>
  <c r="AK113" i="61"/>
  <c r="AK109" i="61"/>
  <c r="AK108" i="61"/>
  <c r="AK114" i="61"/>
  <c r="AK111" i="61"/>
  <c r="AK106" i="61"/>
  <c r="AK104" i="61"/>
  <c r="AK103" i="61"/>
  <c r="AK102" i="61"/>
  <c r="AK110" i="61"/>
  <c r="AK105" i="61"/>
  <c r="AK117" i="61"/>
  <c r="AK100" i="61"/>
  <c r="AK99" i="61"/>
  <c r="AK98" i="61"/>
  <c r="AK107" i="61"/>
  <c r="AK101" i="61"/>
  <c r="AK90" i="61"/>
  <c r="AK89" i="61"/>
  <c r="AK88" i="61"/>
  <c r="AK87" i="61"/>
  <c r="AK86" i="61"/>
  <c r="AK85" i="61"/>
  <c r="AK84" i="61"/>
  <c r="AK83" i="61"/>
  <c r="AK82" i="61"/>
  <c r="AK81" i="61"/>
  <c r="AK80" i="61"/>
  <c r="AK79" i="61"/>
  <c r="AK78" i="61"/>
  <c r="AK77" i="61"/>
  <c r="AK93" i="61"/>
  <c r="AK95" i="61"/>
  <c r="AK92" i="61"/>
  <c r="AK96" i="61"/>
  <c r="AK76" i="61"/>
  <c r="AK112" i="61"/>
  <c r="AK75" i="61"/>
  <c r="AK97" i="61"/>
  <c r="AK91" i="61"/>
  <c r="AK68" i="61"/>
  <c r="AK62" i="61"/>
  <c r="AK60" i="61"/>
  <c r="AK59" i="61"/>
  <c r="AK58" i="61"/>
  <c r="AK57" i="61"/>
  <c r="AK56" i="61"/>
  <c r="AK55" i="61"/>
  <c r="AK70" i="61"/>
  <c r="AK64" i="61"/>
  <c r="AK94" i="61"/>
  <c r="AK71" i="61"/>
  <c r="AK73" i="61"/>
  <c r="AK66" i="61"/>
  <c r="AK53" i="61"/>
  <c r="AK47" i="61"/>
  <c r="AK39" i="61"/>
  <c r="AK31" i="61"/>
  <c r="AK23" i="61"/>
  <c r="AK61" i="61"/>
  <c r="AK52" i="61"/>
  <c r="AK44" i="61"/>
  <c r="AK36" i="61"/>
  <c r="AK28" i="61"/>
  <c r="AK48" i="61"/>
  <c r="AK40" i="61"/>
  <c r="AK32" i="61"/>
  <c r="AK24" i="61"/>
  <c r="AK67" i="61"/>
  <c r="AK46" i="61"/>
  <c r="AK25" i="61"/>
  <c r="AK19" i="61"/>
  <c r="AK11" i="61"/>
  <c r="AK33" i="61"/>
  <c r="AK16" i="61"/>
  <c r="AK8" i="61"/>
  <c r="AK5" i="61"/>
  <c r="AK41" i="61"/>
  <c r="AK26" i="61"/>
  <c r="AK21" i="61"/>
  <c r="AK13" i="61"/>
  <c r="AK63" i="61"/>
  <c r="AK65" i="61"/>
  <c r="AK50" i="61"/>
  <c r="AK43" i="61"/>
  <c r="AK29" i="61"/>
  <c r="AK22" i="61"/>
  <c r="AK20" i="61"/>
  <c r="AK12" i="61"/>
  <c r="AK74" i="61"/>
  <c r="AK69" i="61"/>
  <c r="AK51" i="61"/>
  <c r="AK37" i="61"/>
  <c r="AK30" i="61"/>
  <c r="AK17" i="61"/>
  <c r="AK9" i="61"/>
  <c r="AK54" i="61"/>
  <c r="AK34" i="61"/>
  <c r="AK14" i="61"/>
  <c r="AK10" i="61"/>
  <c r="AK7" i="61"/>
  <c r="AK4" i="61"/>
  <c r="AK38" i="61"/>
  <c r="AK45" i="61"/>
  <c r="AK35" i="61"/>
  <c r="AK18" i="61"/>
  <c r="AK49" i="61"/>
  <c r="AK6" i="61"/>
  <c r="AK72" i="61"/>
  <c r="AK27" i="61"/>
  <c r="AK42" i="61"/>
  <c r="AK15" i="61"/>
  <c r="R123" i="61"/>
  <c r="R122" i="61"/>
  <c r="R121" i="61"/>
  <c r="R120" i="61"/>
  <c r="R119" i="61"/>
  <c r="R118" i="61"/>
  <c r="R114" i="61"/>
  <c r="R113" i="61"/>
  <c r="R116" i="61"/>
  <c r="R117" i="61"/>
  <c r="R112" i="61"/>
  <c r="R107" i="61"/>
  <c r="R106" i="61"/>
  <c r="R102" i="61"/>
  <c r="R108" i="61"/>
  <c r="R111" i="61"/>
  <c r="R105" i="61"/>
  <c r="R109" i="61"/>
  <c r="R101" i="61"/>
  <c r="R98" i="61"/>
  <c r="R97" i="61"/>
  <c r="R103" i="61"/>
  <c r="R96" i="61"/>
  <c r="R92" i="61"/>
  <c r="R115" i="61"/>
  <c r="R100" i="61"/>
  <c r="R99" i="61"/>
  <c r="R93" i="61"/>
  <c r="R85" i="61"/>
  <c r="R95" i="61"/>
  <c r="R84" i="61"/>
  <c r="R77" i="61"/>
  <c r="R86" i="61"/>
  <c r="R110" i="61"/>
  <c r="R94" i="61"/>
  <c r="R87" i="61"/>
  <c r="R80" i="61"/>
  <c r="R78" i="61"/>
  <c r="R73" i="61"/>
  <c r="R69" i="61"/>
  <c r="R88" i="61"/>
  <c r="R81" i="61"/>
  <c r="R90" i="61"/>
  <c r="R83" i="61"/>
  <c r="R70" i="61"/>
  <c r="R67" i="61"/>
  <c r="R82" i="61"/>
  <c r="R64" i="61"/>
  <c r="R61" i="61"/>
  <c r="R91" i="61"/>
  <c r="R76" i="61"/>
  <c r="R75" i="61"/>
  <c r="R68" i="61"/>
  <c r="R63" i="61"/>
  <c r="R74" i="61"/>
  <c r="R66" i="61"/>
  <c r="R53" i="61"/>
  <c r="R58" i="61"/>
  <c r="R52" i="61"/>
  <c r="R51" i="61"/>
  <c r="R50" i="61"/>
  <c r="R49" i="61"/>
  <c r="R48" i="61"/>
  <c r="R47" i="61"/>
  <c r="R46" i="61"/>
  <c r="R45" i="61"/>
  <c r="R44" i="61"/>
  <c r="R43" i="61"/>
  <c r="R42" i="61"/>
  <c r="R41" i="61"/>
  <c r="R40" i="61"/>
  <c r="R39" i="61"/>
  <c r="R38" i="61"/>
  <c r="R37" i="61"/>
  <c r="R36" i="61"/>
  <c r="R35" i="61"/>
  <c r="R34" i="61"/>
  <c r="R33" i="61"/>
  <c r="R32" i="61"/>
  <c r="R31" i="61"/>
  <c r="R30" i="61"/>
  <c r="R29" i="61"/>
  <c r="R28" i="61"/>
  <c r="R27" i="61"/>
  <c r="R26" i="61"/>
  <c r="R25" i="61"/>
  <c r="R24" i="61"/>
  <c r="R104" i="61"/>
  <c r="R89" i="61"/>
  <c r="R62" i="61"/>
  <c r="R60" i="61"/>
  <c r="R57" i="61"/>
  <c r="R56" i="61"/>
  <c r="R71" i="61"/>
  <c r="R65" i="61"/>
  <c r="R15" i="61"/>
  <c r="R7" i="61"/>
  <c r="R72" i="61"/>
  <c r="R55" i="61"/>
  <c r="R20" i="61"/>
  <c r="R12" i="61"/>
  <c r="R6" i="61"/>
  <c r="R5" i="61"/>
  <c r="R54" i="61"/>
  <c r="R17" i="61"/>
  <c r="R9" i="61"/>
  <c r="R16" i="61"/>
  <c r="R8" i="61"/>
  <c r="R23" i="61"/>
  <c r="R21" i="61"/>
  <c r="R13" i="61"/>
  <c r="R19" i="61"/>
  <c r="R11" i="61"/>
  <c r="R10" i="61"/>
  <c r="R79" i="61"/>
  <c r="R4" i="61"/>
  <c r="R59" i="61"/>
  <c r="R18" i="61"/>
  <c r="R14" i="61"/>
  <c r="R22" i="61"/>
  <c r="DB123" i="61"/>
  <c r="DB122" i="61"/>
  <c r="DB121" i="61"/>
  <c r="DB120" i="61"/>
  <c r="DB119" i="61"/>
  <c r="DB118" i="61"/>
  <c r="DB116" i="61"/>
  <c r="DB113" i="61"/>
  <c r="DB117" i="61"/>
  <c r="DB112" i="61"/>
  <c r="DB111" i="61"/>
  <c r="DB108" i="61"/>
  <c r="DB114" i="61"/>
  <c r="DB109" i="61"/>
  <c r="DB105" i="61"/>
  <c r="DB102" i="61"/>
  <c r="DB101" i="61"/>
  <c r="DB99" i="61"/>
  <c r="DB110" i="61"/>
  <c r="DB97" i="61"/>
  <c r="DB106" i="61"/>
  <c r="DB103" i="61"/>
  <c r="DB94" i="61"/>
  <c r="DB91" i="61"/>
  <c r="DB96" i="61"/>
  <c r="DB95" i="61"/>
  <c r="DB100" i="61"/>
  <c r="DB88" i="61"/>
  <c r="DB80" i="61"/>
  <c r="DB107" i="61"/>
  <c r="DB87" i="61"/>
  <c r="DB79" i="61"/>
  <c r="DB76" i="61"/>
  <c r="DB98" i="61"/>
  <c r="DB89" i="61"/>
  <c r="DB81" i="61"/>
  <c r="DB82" i="61"/>
  <c r="DB75" i="61"/>
  <c r="DB72" i="61"/>
  <c r="DB83" i="61"/>
  <c r="DB115" i="61"/>
  <c r="DB90" i="61"/>
  <c r="DB85" i="61"/>
  <c r="DB78" i="61"/>
  <c r="DB74" i="61"/>
  <c r="DB69" i="61"/>
  <c r="DB73" i="61"/>
  <c r="DB84" i="61"/>
  <c r="DB67" i="61"/>
  <c r="DB104" i="61"/>
  <c r="DB93" i="61"/>
  <c r="DB63" i="61"/>
  <c r="DB62" i="61"/>
  <c r="DB56" i="61"/>
  <c r="DB52" i="61"/>
  <c r="DB92" i="61"/>
  <c r="DB70" i="61"/>
  <c r="DB51" i="61"/>
  <c r="DB50" i="61"/>
  <c r="DB49" i="61"/>
  <c r="DB48" i="61"/>
  <c r="DB47" i="61"/>
  <c r="DB46" i="61"/>
  <c r="DB45" i="61"/>
  <c r="DB44" i="61"/>
  <c r="DB43" i="61"/>
  <c r="DB42" i="61"/>
  <c r="DB41" i="61"/>
  <c r="DB40" i="61"/>
  <c r="DB39" i="61"/>
  <c r="DB38" i="61"/>
  <c r="DB37" i="61"/>
  <c r="DB36" i="61"/>
  <c r="DB35" i="61"/>
  <c r="DB34" i="61"/>
  <c r="DB33" i="61"/>
  <c r="DB32" i="61"/>
  <c r="DB31" i="61"/>
  <c r="DB30" i="61"/>
  <c r="DB29" i="61"/>
  <c r="DB28" i="61"/>
  <c r="DB27" i="61"/>
  <c r="DB26" i="61"/>
  <c r="DB25" i="61"/>
  <c r="DB24" i="61"/>
  <c r="DB23" i="61"/>
  <c r="DB77" i="61"/>
  <c r="DB71" i="61"/>
  <c r="DB64" i="61"/>
  <c r="DB55" i="61"/>
  <c r="DB66" i="61"/>
  <c r="DB21" i="61"/>
  <c r="DB60" i="61"/>
  <c r="DB59" i="61"/>
  <c r="DB86" i="61"/>
  <c r="DB65" i="61"/>
  <c r="DB61" i="61"/>
  <c r="DB18" i="61"/>
  <c r="DB10" i="61"/>
  <c r="DB12" i="61"/>
  <c r="DB57" i="61"/>
  <c r="DB54" i="61"/>
  <c r="DB15" i="61"/>
  <c r="DB7" i="61"/>
  <c r="DB5" i="61"/>
  <c r="DB20" i="61"/>
  <c r="DB19" i="61"/>
  <c r="DB11" i="61"/>
  <c r="DB16" i="61"/>
  <c r="DB58" i="61"/>
  <c r="DB8" i="61"/>
  <c r="DB68" i="61"/>
  <c r="DB14" i="61"/>
  <c r="DB9" i="61"/>
  <c r="DB6" i="61"/>
  <c r="DB4" i="61"/>
  <c r="DB22" i="61"/>
  <c r="DB17" i="61"/>
  <c r="DB13" i="61"/>
  <c r="DB53" i="61"/>
  <c r="AY123" i="61"/>
  <c r="AY122" i="61"/>
  <c r="AY121" i="61"/>
  <c r="AY120" i="61"/>
  <c r="AY119" i="61"/>
  <c r="AY118" i="61"/>
  <c r="AY116" i="61"/>
  <c r="AY113" i="61"/>
  <c r="AY112" i="61"/>
  <c r="AY111" i="61"/>
  <c r="AY114" i="61"/>
  <c r="AY110" i="61"/>
  <c r="AY105" i="61"/>
  <c r="AY106" i="61"/>
  <c r="AY103" i="61"/>
  <c r="AY101" i="61"/>
  <c r="AY117" i="61"/>
  <c r="AY108" i="61"/>
  <c r="AY102" i="61"/>
  <c r="AY109" i="61"/>
  <c r="AY98" i="61"/>
  <c r="AY115" i="61"/>
  <c r="AY104" i="61"/>
  <c r="AY92" i="61"/>
  <c r="AY100" i="61"/>
  <c r="AY107" i="61"/>
  <c r="AY97" i="61"/>
  <c r="AY93" i="61"/>
  <c r="AY86" i="61"/>
  <c r="AY78" i="61"/>
  <c r="AY99" i="61"/>
  <c r="AY85" i="61"/>
  <c r="AY87" i="61"/>
  <c r="AY79" i="61"/>
  <c r="AY91" i="61"/>
  <c r="AY73" i="61"/>
  <c r="AY77" i="61"/>
  <c r="AY72" i="61"/>
  <c r="AY80" i="61"/>
  <c r="AY71" i="61"/>
  <c r="AY69" i="61"/>
  <c r="AY95" i="61"/>
  <c r="AY68" i="61"/>
  <c r="AY61" i="61"/>
  <c r="AY88" i="61"/>
  <c r="AY82" i="61"/>
  <c r="AY76" i="61"/>
  <c r="AY65" i="61"/>
  <c r="AY70" i="61"/>
  <c r="AY96" i="61"/>
  <c r="AY81" i="61"/>
  <c r="AY74" i="61"/>
  <c r="AY52" i="61"/>
  <c r="AY51" i="61"/>
  <c r="AY50" i="61"/>
  <c r="AY49" i="61"/>
  <c r="AY48" i="61"/>
  <c r="AY47" i="61"/>
  <c r="AY46" i="61"/>
  <c r="AY45" i="61"/>
  <c r="AY44" i="61"/>
  <c r="AY43" i="61"/>
  <c r="AY42" i="61"/>
  <c r="AY41" i="61"/>
  <c r="AY40" i="61"/>
  <c r="AY39" i="61"/>
  <c r="AY38" i="61"/>
  <c r="AY37" i="61"/>
  <c r="AY36" i="61"/>
  <c r="AY35" i="61"/>
  <c r="AY34" i="61"/>
  <c r="AY33" i="61"/>
  <c r="AY32" i="61"/>
  <c r="AY31" i="61"/>
  <c r="AY30" i="61"/>
  <c r="AY29" i="61"/>
  <c r="AY28" i="61"/>
  <c r="AY27" i="61"/>
  <c r="AY26" i="61"/>
  <c r="AY25" i="61"/>
  <c r="AY24" i="61"/>
  <c r="AY23" i="61"/>
  <c r="AY22" i="61"/>
  <c r="AY64" i="61"/>
  <c r="AY59" i="61"/>
  <c r="AY75" i="61"/>
  <c r="AY66" i="61"/>
  <c r="AY63" i="61"/>
  <c r="AY62" i="61"/>
  <c r="AY89" i="61"/>
  <c r="AY55" i="61"/>
  <c r="AY94" i="61"/>
  <c r="AY90" i="61"/>
  <c r="AY83" i="61"/>
  <c r="AY21" i="61"/>
  <c r="AY20" i="61"/>
  <c r="AY19" i="61"/>
  <c r="AY18" i="61"/>
  <c r="AY17" i="61"/>
  <c r="AY16" i="61"/>
  <c r="AY15" i="61"/>
  <c r="AY14" i="61"/>
  <c r="AY13" i="61"/>
  <c r="AY12" i="61"/>
  <c r="AY11" i="61"/>
  <c r="AY10" i="61"/>
  <c r="AY9" i="61"/>
  <c r="AY8" i="61"/>
  <c r="AY7" i="61"/>
  <c r="AY6" i="61"/>
  <c r="AY5" i="61"/>
  <c r="AY54" i="61"/>
  <c r="AY56" i="61"/>
  <c r="AY84" i="61"/>
  <c r="AY58" i="61"/>
  <c r="AY67" i="61"/>
  <c r="AY57" i="61"/>
  <c r="AY60" i="61"/>
  <c r="AY53" i="61"/>
  <c r="AY4" i="61"/>
  <c r="G123" i="61"/>
  <c r="G120" i="61"/>
  <c r="G119" i="61"/>
  <c r="G118" i="61"/>
  <c r="G117" i="61"/>
  <c r="G122" i="61"/>
  <c r="G115" i="61"/>
  <c r="G114" i="61"/>
  <c r="G113" i="61"/>
  <c r="G112" i="61"/>
  <c r="G111" i="61"/>
  <c r="G110" i="61"/>
  <c r="G116" i="61"/>
  <c r="G121" i="61"/>
  <c r="G107" i="61"/>
  <c r="G101" i="61"/>
  <c r="G100" i="61"/>
  <c r="G105" i="61"/>
  <c r="G104" i="61"/>
  <c r="G108" i="61"/>
  <c r="G99" i="61"/>
  <c r="G103" i="61"/>
  <c r="G102" i="61"/>
  <c r="G109" i="61"/>
  <c r="G106" i="61"/>
  <c r="G93" i="61"/>
  <c r="G92" i="61"/>
  <c r="G94" i="61"/>
  <c r="G96" i="61"/>
  <c r="G90" i="61"/>
  <c r="G82" i="61"/>
  <c r="G89" i="61"/>
  <c r="G81" i="61"/>
  <c r="G77" i="61"/>
  <c r="G83" i="61"/>
  <c r="G71" i="61"/>
  <c r="G68" i="61"/>
  <c r="G67" i="61"/>
  <c r="G66" i="61"/>
  <c r="G65" i="61"/>
  <c r="G64" i="61"/>
  <c r="G63" i="61"/>
  <c r="G62" i="61"/>
  <c r="G61" i="61"/>
  <c r="G84" i="61"/>
  <c r="G74" i="61"/>
  <c r="G73" i="61"/>
  <c r="G70" i="61"/>
  <c r="G86" i="61"/>
  <c r="G79" i="61"/>
  <c r="G76" i="61"/>
  <c r="G72" i="61"/>
  <c r="G87" i="61"/>
  <c r="G75" i="61"/>
  <c r="G58" i="61"/>
  <c r="G53" i="61"/>
  <c r="G98" i="61"/>
  <c r="G97" i="61"/>
  <c r="G80" i="61"/>
  <c r="G55" i="61"/>
  <c r="G57" i="61"/>
  <c r="G95" i="61"/>
  <c r="G60" i="61"/>
  <c r="G54" i="61"/>
  <c r="G45" i="61"/>
  <c r="G37" i="61"/>
  <c r="G29" i="61"/>
  <c r="G88" i="61"/>
  <c r="G50" i="61"/>
  <c r="G42" i="61"/>
  <c r="G34" i="61"/>
  <c r="G26" i="61"/>
  <c r="G21" i="61"/>
  <c r="G20" i="61"/>
  <c r="G19" i="61"/>
  <c r="G18" i="61"/>
  <c r="G17" i="61"/>
  <c r="G16" i="61"/>
  <c r="G15" i="61"/>
  <c r="G14" i="61"/>
  <c r="G13" i="61"/>
  <c r="G12" i="61"/>
  <c r="G11" i="61"/>
  <c r="G10" i="61"/>
  <c r="G9" i="61"/>
  <c r="G8" i="61"/>
  <c r="G7" i="61"/>
  <c r="G46" i="61"/>
  <c r="G38" i="61"/>
  <c r="G30" i="61"/>
  <c r="G23" i="61"/>
  <c r="G78" i="61"/>
  <c r="G43" i="61"/>
  <c r="G36" i="61"/>
  <c r="G6" i="61"/>
  <c r="G52" i="61"/>
  <c r="G91" i="61"/>
  <c r="G69" i="61"/>
  <c r="G51" i="61"/>
  <c r="G44" i="61"/>
  <c r="G31" i="61"/>
  <c r="G4" i="61"/>
  <c r="G85" i="61"/>
  <c r="G40" i="61"/>
  <c r="G33" i="61"/>
  <c r="G22" i="61"/>
  <c r="G48" i="61"/>
  <c r="G41" i="61"/>
  <c r="G27" i="61"/>
  <c r="G28" i="61"/>
  <c r="G47" i="61"/>
  <c r="G32" i="61"/>
  <c r="G35" i="61"/>
  <c r="G25" i="61"/>
  <c r="G56" i="61"/>
  <c r="G39" i="61"/>
  <c r="G24" i="61"/>
  <c r="G5" i="61"/>
  <c r="G59" i="61"/>
  <c r="G49" i="61"/>
  <c r="CD123" i="61"/>
  <c r="CD122" i="61"/>
  <c r="CD121" i="61"/>
  <c r="CD120" i="61"/>
  <c r="CD119" i="61"/>
  <c r="CD118" i="61"/>
  <c r="CD116" i="61"/>
  <c r="CD113" i="61"/>
  <c r="CD114" i="61"/>
  <c r="CD115" i="61"/>
  <c r="CD112" i="61"/>
  <c r="CD110" i="61"/>
  <c r="CD106" i="61"/>
  <c r="CD117" i="61"/>
  <c r="CD108" i="61"/>
  <c r="CD105" i="61"/>
  <c r="CD102" i="61"/>
  <c r="CD109" i="61"/>
  <c r="CD101" i="61"/>
  <c r="CD98" i="61"/>
  <c r="CD107" i="61"/>
  <c r="CD97" i="61"/>
  <c r="CD103" i="61"/>
  <c r="CD92" i="61"/>
  <c r="CD90" i="61"/>
  <c r="CD85" i="61"/>
  <c r="CD96" i="61"/>
  <c r="CD84" i="61"/>
  <c r="CD77" i="61"/>
  <c r="CD104" i="61"/>
  <c r="CD86" i="61"/>
  <c r="CD78" i="61"/>
  <c r="CD94" i="61"/>
  <c r="CD88" i="61"/>
  <c r="CD81" i="61"/>
  <c r="CD69" i="61"/>
  <c r="CD89" i="61"/>
  <c r="CD82" i="61"/>
  <c r="CD68" i="61"/>
  <c r="CD95" i="61"/>
  <c r="CD93" i="61"/>
  <c r="CD87" i="61"/>
  <c r="CD67" i="61"/>
  <c r="CD99" i="61"/>
  <c r="CD73" i="61"/>
  <c r="CD64" i="61"/>
  <c r="CD61" i="61"/>
  <c r="CD100" i="61"/>
  <c r="CD80" i="61"/>
  <c r="CD70" i="61"/>
  <c r="CD63" i="61"/>
  <c r="CD79" i="61"/>
  <c r="CD74" i="61"/>
  <c r="CD53" i="61"/>
  <c r="CD91" i="61"/>
  <c r="CD58" i="61"/>
  <c r="CD51" i="61"/>
  <c r="CD50" i="61"/>
  <c r="CD49" i="61"/>
  <c r="CD48" i="61"/>
  <c r="CD47" i="61"/>
  <c r="CD46" i="61"/>
  <c r="CD45" i="61"/>
  <c r="CD44" i="61"/>
  <c r="CD43" i="61"/>
  <c r="CD42" i="61"/>
  <c r="CD41" i="61"/>
  <c r="CD40" i="61"/>
  <c r="CD39" i="61"/>
  <c r="CD38" i="61"/>
  <c r="CD37" i="61"/>
  <c r="CD36" i="61"/>
  <c r="CD35" i="61"/>
  <c r="CD34" i="61"/>
  <c r="CD33" i="61"/>
  <c r="CD32" i="61"/>
  <c r="CD31" i="61"/>
  <c r="CD30" i="61"/>
  <c r="CD29" i="61"/>
  <c r="CD28" i="61"/>
  <c r="CD27" i="61"/>
  <c r="CD26" i="61"/>
  <c r="CD25" i="61"/>
  <c r="CD24" i="61"/>
  <c r="CD23" i="61"/>
  <c r="CD111" i="61"/>
  <c r="CD60" i="61"/>
  <c r="CD71" i="61"/>
  <c r="CD75" i="61"/>
  <c r="CD62" i="61"/>
  <c r="CD55" i="61"/>
  <c r="CD54" i="61"/>
  <c r="CD52" i="61"/>
  <c r="CD15" i="61"/>
  <c r="CD7" i="61"/>
  <c r="CD9" i="61"/>
  <c r="CD72" i="61"/>
  <c r="CD20" i="61"/>
  <c r="CD12" i="61"/>
  <c r="CD17" i="61"/>
  <c r="CD56" i="61"/>
  <c r="CD16" i="61"/>
  <c r="CD8" i="61"/>
  <c r="CD65" i="61"/>
  <c r="CD21" i="61"/>
  <c r="CD13" i="61"/>
  <c r="CD76" i="61"/>
  <c r="CD59" i="61"/>
  <c r="CD22" i="61"/>
  <c r="CD83" i="61"/>
  <c r="CD19" i="61"/>
  <c r="CD66" i="61"/>
  <c r="CD57" i="61"/>
  <c r="CD6" i="61"/>
  <c r="CD10" i="61"/>
  <c r="CD4" i="61"/>
  <c r="CD5" i="61"/>
  <c r="CD18" i="61"/>
  <c r="CD14" i="61"/>
  <c r="CD11" i="61"/>
  <c r="AL123" i="61"/>
  <c r="AL122" i="61"/>
  <c r="AL121" i="61"/>
  <c r="AL120" i="61"/>
  <c r="AL119" i="61"/>
  <c r="AL116" i="61"/>
  <c r="AL115" i="61"/>
  <c r="AL118" i="61"/>
  <c r="AL110" i="61"/>
  <c r="AL109" i="61"/>
  <c r="AL105" i="61"/>
  <c r="AL117" i="61"/>
  <c r="AL114" i="61"/>
  <c r="AL112" i="61"/>
  <c r="AL113" i="61"/>
  <c r="AL108" i="61"/>
  <c r="AL103" i="61"/>
  <c r="AL100" i="61"/>
  <c r="AL99" i="61"/>
  <c r="AL98" i="61"/>
  <c r="AL97" i="61"/>
  <c r="AL101" i="61"/>
  <c r="AL107" i="61"/>
  <c r="AL106" i="61"/>
  <c r="AL96" i="61"/>
  <c r="AL95" i="61"/>
  <c r="AL94" i="61"/>
  <c r="AL93" i="61"/>
  <c r="AL92" i="61"/>
  <c r="AL91" i="61"/>
  <c r="AL111" i="61"/>
  <c r="AL102" i="61"/>
  <c r="AL90" i="61"/>
  <c r="AL89" i="61"/>
  <c r="AL88" i="61"/>
  <c r="AL87" i="61"/>
  <c r="AL86" i="61"/>
  <c r="AL85" i="61"/>
  <c r="AL84" i="61"/>
  <c r="AL83" i="61"/>
  <c r="AL82" i="61"/>
  <c r="AL81" i="61"/>
  <c r="AL80" i="61"/>
  <c r="AL79" i="61"/>
  <c r="AL76" i="61"/>
  <c r="AL75" i="61"/>
  <c r="AL74" i="61"/>
  <c r="AL73" i="61"/>
  <c r="AL72" i="61"/>
  <c r="AL71" i="61"/>
  <c r="AL70" i="61"/>
  <c r="AL69" i="61"/>
  <c r="AL104" i="61"/>
  <c r="AL68" i="61"/>
  <c r="AL67" i="61"/>
  <c r="AL66" i="61"/>
  <c r="AL65" i="61"/>
  <c r="AL64" i="61"/>
  <c r="AL62" i="61"/>
  <c r="AL60" i="61"/>
  <c r="AL59" i="61"/>
  <c r="AL58" i="61"/>
  <c r="AL57" i="61"/>
  <c r="AL56" i="61"/>
  <c r="AL55" i="61"/>
  <c r="AL54" i="61"/>
  <c r="AL53" i="61"/>
  <c r="AL77" i="61"/>
  <c r="AL63" i="61"/>
  <c r="AL61" i="61"/>
  <c r="AL78" i="61"/>
  <c r="AL52" i="61"/>
  <c r="AL44" i="61"/>
  <c r="AL36" i="61"/>
  <c r="AL28" i="61"/>
  <c r="AL49" i="61"/>
  <c r="AL41" i="61"/>
  <c r="AL33" i="61"/>
  <c r="AL25" i="61"/>
  <c r="AL45" i="61"/>
  <c r="AL37" i="61"/>
  <c r="AL29" i="61"/>
  <c r="AL39" i="61"/>
  <c r="AL32" i="61"/>
  <c r="AL16" i="61"/>
  <c r="AL8" i="61"/>
  <c r="AL5" i="61"/>
  <c r="AL48" i="61"/>
  <c r="AL34" i="61"/>
  <c r="AL27" i="61"/>
  <c r="AL6" i="61"/>
  <c r="AL47" i="61"/>
  <c r="AL40" i="61"/>
  <c r="AL26" i="61"/>
  <c r="AL21" i="61"/>
  <c r="AL13" i="61"/>
  <c r="AL18" i="61"/>
  <c r="AL10" i="61"/>
  <c r="AL51" i="61"/>
  <c r="AL30" i="61"/>
  <c r="AL17" i="61"/>
  <c r="AL9" i="61"/>
  <c r="AL38" i="61"/>
  <c r="AL23" i="61"/>
  <c r="AL14" i="61"/>
  <c r="AL35" i="61"/>
  <c r="AL7" i="61"/>
  <c r="AL50" i="61"/>
  <c r="AL20" i="61"/>
  <c r="AL24" i="61"/>
  <c r="AL4" i="61"/>
  <c r="AL22" i="61"/>
  <c r="AL43" i="61"/>
  <c r="AL42" i="61"/>
  <c r="AL19" i="61"/>
  <c r="AL15" i="61"/>
  <c r="AL11" i="61"/>
  <c r="AL46" i="61"/>
  <c r="AL31" i="61"/>
  <c r="AL12" i="61"/>
  <c r="M119" i="61"/>
  <c r="M118" i="61"/>
  <c r="M120" i="61"/>
  <c r="M122" i="61"/>
  <c r="M117" i="61"/>
  <c r="M123" i="61"/>
  <c r="M109" i="61"/>
  <c r="M108" i="61"/>
  <c r="M112" i="61"/>
  <c r="M116" i="61"/>
  <c r="M104" i="61"/>
  <c r="M103" i="61"/>
  <c r="M102" i="61"/>
  <c r="M106" i="61"/>
  <c r="M114" i="61"/>
  <c r="M121" i="61"/>
  <c r="M107" i="61"/>
  <c r="M111" i="61"/>
  <c r="M99" i="61"/>
  <c r="M105" i="61"/>
  <c r="M101" i="61"/>
  <c r="M100" i="61"/>
  <c r="M97" i="61"/>
  <c r="M94" i="61"/>
  <c r="M90" i="61"/>
  <c r="M89" i="61"/>
  <c r="M88" i="61"/>
  <c r="M87" i="61"/>
  <c r="M86" i="61"/>
  <c r="M85" i="61"/>
  <c r="M84" i="61"/>
  <c r="M83" i="61"/>
  <c r="M82" i="61"/>
  <c r="M81" i="61"/>
  <c r="M80" i="61"/>
  <c r="M79" i="61"/>
  <c r="M78" i="61"/>
  <c r="M77" i="61"/>
  <c r="M115" i="61"/>
  <c r="M98" i="61"/>
  <c r="M113" i="61"/>
  <c r="M96" i="61"/>
  <c r="M92" i="61"/>
  <c r="M110" i="61"/>
  <c r="M95" i="61"/>
  <c r="M91" i="61"/>
  <c r="M70" i="61"/>
  <c r="M76" i="61"/>
  <c r="M71" i="61"/>
  <c r="M68" i="61"/>
  <c r="M65" i="61"/>
  <c r="M63" i="61"/>
  <c r="M60" i="61"/>
  <c r="M59" i="61"/>
  <c r="M58" i="61"/>
  <c r="M57" i="61"/>
  <c r="M56" i="61"/>
  <c r="M55" i="61"/>
  <c r="M74" i="61"/>
  <c r="M61" i="61"/>
  <c r="M73" i="61"/>
  <c r="M64" i="61"/>
  <c r="M69" i="61"/>
  <c r="M54" i="61"/>
  <c r="M67" i="61"/>
  <c r="M53" i="61"/>
  <c r="M52" i="61"/>
  <c r="M44" i="61"/>
  <c r="M36" i="61"/>
  <c r="M28" i="61"/>
  <c r="M23" i="61"/>
  <c r="M49" i="61"/>
  <c r="M41" i="61"/>
  <c r="M33" i="61"/>
  <c r="M25" i="61"/>
  <c r="M22" i="61"/>
  <c r="M62" i="61"/>
  <c r="M45" i="61"/>
  <c r="M37" i="61"/>
  <c r="M29" i="61"/>
  <c r="M93" i="61"/>
  <c r="M38" i="61"/>
  <c r="M16" i="61"/>
  <c r="M8" i="61"/>
  <c r="M39" i="61"/>
  <c r="M46" i="61"/>
  <c r="M31" i="61"/>
  <c r="M24" i="61"/>
  <c r="M21" i="61"/>
  <c r="M13" i="61"/>
  <c r="M32" i="61"/>
  <c r="M18" i="61"/>
  <c r="M10" i="61"/>
  <c r="M72" i="61"/>
  <c r="M75" i="61"/>
  <c r="M42" i="61"/>
  <c r="M35" i="61"/>
  <c r="M17" i="61"/>
  <c r="M9" i="61"/>
  <c r="M6" i="61"/>
  <c r="M66" i="61"/>
  <c r="M50" i="61"/>
  <c r="M43" i="61"/>
  <c r="M14" i="61"/>
  <c r="M48" i="61"/>
  <c r="M40" i="61"/>
  <c r="M30" i="61"/>
  <c r="M5" i="61"/>
  <c r="M47" i="61"/>
  <c r="M27" i="61"/>
  <c r="M26" i="61"/>
  <c r="M7" i="61"/>
  <c r="M51" i="61"/>
  <c r="M19" i="61"/>
  <c r="M15" i="61"/>
  <c r="M11" i="61"/>
  <c r="M34" i="61"/>
  <c r="M20" i="61"/>
  <c r="M12" i="61"/>
  <c r="M4" i="61"/>
  <c r="CS120" i="61"/>
  <c r="CS121" i="61"/>
  <c r="CS123" i="61"/>
  <c r="CS118" i="61"/>
  <c r="CS117" i="61"/>
  <c r="CS116" i="61"/>
  <c r="CS119" i="61"/>
  <c r="CS113" i="61"/>
  <c r="CS112" i="61"/>
  <c r="CS115" i="61"/>
  <c r="CS111" i="61"/>
  <c r="CS114" i="61"/>
  <c r="CS110" i="61"/>
  <c r="CS107" i="61"/>
  <c r="CS105" i="61"/>
  <c r="CS109" i="61"/>
  <c r="CS104" i="61"/>
  <c r="CS97" i="61"/>
  <c r="CS95" i="61"/>
  <c r="CS94" i="61"/>
  <c r="CS93" i="61"/>
  <c r="CS100" i="61"/>
  <c r="CS98" i="61"/>
  <c r="CS91" i="61"/>
  <c r="CS122" i="61"/>
  <c r="CS103" i="61"/>
  <c r="CS89" i="61"/>
  <c r="CS88" i="61"/>
  <c r="CS87" i="61"/>
  <c r="CS86" i="61"/>
  <c r="CS85" i="61"/>
  <c r="CS84" i="61"/>
  <c r="CS83" i="61"/>
  <c r="CS82" i="61"/>
  <c r="CS81" i="61"/>
  <c r="CS80" i="61"/>
  <c r="CS79" i="61"/>
  <c r="CS78" i="61"/>
  <c r="CS77" i="61"/>
  <c r="CS76" i="61"/>
  <c r="CS108" i="61"/>
  <c r="CS102" i="61"/>
  <c r="CS99" i="61"/>
  <c r="CS75" i="61"/>
  <c r="CS74" i="61"/>
  <c r="CS73" i="61"/>
  <c r="CS92" i="61"/>
  <c r="CS101" i="61"/>
  <c r="CS71" i="61"/>
  <c r="CS106" i="61"/>
  <c r="CS69" i="61"/>
  <c r="CS72" i="61"/>
  <c r="CS64" i="61"/>
  <c r="CS90" i="61"/>
  <c r="CS65" i="61"/>
  <c r="CS60" i="61"/>
  <c r="CS59" i="61"/>
  <c r="CS58" i="61"/>
  <c r="CS57" i="61"/>
  <c r="CS56" i="61"/>
  <c r="CS55" i="61"/>
  <c r="CS54" i="61"/>
  <c r="CS53" i="61"/>
  <c r="CS52" i="61"/>
  <c r="CS66" i="61"/>
  <c r="CS67" i="61"/>
  <c r="CS61" i="61"/>
  <c r="CS45" i="61"/>
  <c r="CS37" i="61"/>
  <c r="CS29" i="61"/>
  <c r="CS21" i="61"/>
  <c r="CS68" i="61"/>
  <c r="CS50" i="61"/>
  <c r="CS42" i="61"/>
  <c r="CS34" i="61"/>
  <c r="CS26" i="61"/>
  <c r="CS70" i="61"/>
  <c r="CS62" i="61"/>
  <c r="CS46" i="61"/>
  <c r="CS38" i="61"/>
  <c r="CS30" i="61"/>
  <c r="CS63" i="61"/>
  <c r="CS39" i="61"/>
  <c r="CS24" i="61"/>
  <c r="CS20" i="61"/>
  <c r="CS12" i="61"/>
  <c r="CS5" i="61"/>
  <c r="CS4" i="61"/>
  <c r="CS40" i="61"/>
  <c r="CS6" i="61"/>
  <c r="CS47" i="61"/>
  <c r="CS32" i="61"/>
  <c r="CS25" i="61"/>
  <c r="CS17" i="61"/>
  <c r="CS9" i="61"/>
  <c r="CS33" i="61"/>
  <c r="CS14" i="61"/>
  <c r="CS43" i="61"/>
  <c r="CS36" i="61"/>
  <c r="CS13" i="61"/>
  <c r="CS51" i="61"/>
  <c r="CS44" i="61"/>
  <c r="CS23" i="61"/>
  <c r="CS18" i="61"/>
  <c r="CS35" i="61"/>
  <c r="CS15" i="61"/>
  <c r="CS10" i="61"/>
  <c r="CS49" i="61"/>
  <c r="CS48" i="61"/>
  <c r="CS8" i="61"/>
  <c r="CS16" i="61"/>
  <c r="CS7" i="61"/>
  <c r="CS11" i="61"/>
  <c r="CS28" i="61"/>
  <c r="CS27" i="61"/>
  <c r="CS41" i="61"/>
  <c r="CS31" i="61"/>
  <c r="CS96" i="61"/>
  <c r="CS22" i="61"/>
  <c r="CS19" i="61"/>
  <c r="CW122" i="61"/>
  <c r="CW117" i="61"/>
  <c r="CW119" i="61"/>
  <c r="CW123" i="61"/>
  <c r="CW115" i="61"/>
  <c r="CW120" i="61"/>
  <c r="CW114" i="61"/>
  <c r="CW113" i="61"/>
  <c r="CW109" i="61"/>
  <c r="CW108" i="61"/>
  <c r="CW107" i="61"/>
  <c r="CW118" i="61"/>
  <c r="CW111" i="61"/>
  <c r="CW106" i="61"/>
  <c r="CW103" i="61"/>
  <c r="CW102" i="61"/>
  <c r="CW101" i="61"/>
  <c r="CW105" i="61"/>
  <c r="CW110" i="61"/>
  <c r="CW121" i="61"/>
  <c r="CW100" i="61"/>
  <c r="CW96" i="61"/>
  <c r="CW99" i="61"/>
  <c r="CW98" i="61"/>
  <c r="CW112" i="61"/>
  <c r="CW104" i="61"/>
  <c r="CW89" i="61"/>
  <c r="CW88" i="61"/>
  <c r="CW87" i="61"/>
  <c r="CW86" i="61"/>
  <c r="CW85" i="61"/>
  <c r="CW84" i="61"/>
  <c r="CW83" i="61"/>
  <c r="CW82" i="61"/>
  <c r="CW81" i="61"/>
  <c r="CW80" i="61"/>
  <c r="CW79" i="61"/>
  <c r="CW78" i="61"/>
  <c r="CW77" i="61"/>
  <c r="CW76" i="61"/>
  <c r="CW116" i="61"/>
  <c r="CW93" i="61"/>
  <c r="CW94" i="61"/>
  <c r="CW91" i="61"/>
  <c r="CW90" i="61"/>
  <c r="CW68" i="61"/>
  <c r="CW73" i="61"/>
  <c r="CW97" i="61"/>
  <c r="CW75" i="61"/>
  <c r="CW92" i="61"/>
  <c r="CW63" i="61"/>
  <c r="CW95" i="61"/>
  <c r="CW62" i="61"/>
  <c r="CW60" i="61"/>
  <c r="CW59" i="61"/>
  <c r="CW58" i="61"/>
  <c r="CW57" i="61"/>
  <c r="CW56" i="61"/>
  <c r="CW55" i="61"/>
  <c r="CW54" i="61"/>
  <c r="CW72" i="61"/>
  <c r="CW64" i="61"/>
  <c r="CW66" i="61"/>
  <c r="CW67" i="61"/>
  <c r="CW53" i="61"/>
  <c r="CW52" i="61"/>
  <c r="CW74" i="61"/>
  <c r="CW47" i="61"/>
  <c r="CW39" i="61"/>
  <c r="CW31" i="61"/>
  <c r="CW23" i="61"/>
  <c r="CW44" i="61"/>
  <c r="CW36" i="61"/>
  <c r="CW28" i="61"/>
  <c r="CW71" i="61"/>
  <c r="CW48" i="61"/>
  <c r="CW40" i="61"/>
  <c r="CW32" i="61"/>
  <c r="CW24" i="61"/>
  <c r="CW21" i="61"/>
  <c r="CW33" i="61"/>
  <c r="CW19" i="61"/>
  <c r="CW11" i="61"/>
  <c r="CW13" i="61"/>
  <c r="CW41" i="61"/>
  <c r="CW26" i="61"/>
  <c r="CW16" i="61"/>
  <c r="CW8" i="61"/>
  <c r="CW49" i="61"/>
  <c r="CW34" i="61"/>
  <c r="CW27" i="61"/>
  <c r="CW22" i="61"/>
  <c r="CW65" i="61"/>
  <c r="CW61" i="61"/>
  <c r="CW70" i="61"/>
  <c r="CW69" i="61"/>
  <c r="CW51" i="61"/>
  <c r="CW37" i="61"/>
  <c r="CW30" i="61"/>
  <c r="CW20" i="61"/>
  <c r="CW12" i="61"/>
  <c r="CW5" i="61"/>
  <c r="CW45" i="61"/>
  <c r="CW38" i="61"/>
  <c r="CW17" i="61"/>
  <c r="CW50" i="61"/>
  <c r="CW18" i="61"/>
  <c r="CW43" i="61"/>
  <c r="CW14" i="61"/>
  <c r="CW4" i="61"/>
  <c r="CW9" i="61"/>
  <c r="CW29" i="61"/>
  <c r="CW42" i="61"/>
  <c r="CW6" i="61"/>
  <c r="CW46" i="61"/>
  <c r="CW10" i="61"/>
  <c r="CW35" i="61"/>
  <c r="CW25" i="61"/>
  <c r="CW15" i="61"/>
  <c r="CW7" i="61"/>
  <c r="BY119" i="61"/>
  <c r="BY120" i="61"/>
  <c r="BY122" i="61"/>
  <c r="BY123" i="61"/>
  <c r="BY118" i="61"/>
  <c r="BY117" i="61"/>
  <c r="BY109" i="61"/>
  <c r="BY108" i="61"/>
  <c r="BY107" i="61"/>
  <c r="BY121" i="61"/>
  <c r="BY112" i="61"/>
  <c r="BY116" i="61"/>
  <c r="BY104" i="61"/>
  <c r="BY103" i="61"/>
  <c r="BY102" i="61"/>
  <c r="BY101" i="61"/>
  <c r="BY111" i="61"/>
  <c r="BY113" i="61"/>
  <c r="BY106" i="61"/>
  <c r="BY115" i="61"/>
  <c r="BY110" i="61"/>
  <c r="BY105" i="61"/>
  <c r="BY98" i="61"/>
  <c r="BY94" i="61"/>
  <c r="BY90" i="61"/>
  <c r="BY89" i="61"/>
  <c r="BY88" i="61"/>
  <c r="BY87" i="61"/>
  <c r="BY86" i="61"/>
  <c r="BY85" i="61"/>
  <c r="BY84" i="61"/>
  <c r="BY83" i="61"/>
  <c r="BY82" i="61"/>
  <c r="BY81" i="61"/>
  <c r="BY80" i="61"/>
  <c r="BY79" i="61"/>
  <c r="BY78" i="61"/>
  <c r="BY77" i="61"/>
  <c r="BY99" i="61"/>
  <c r="BY96" i="61"/>
  <c r="BY100" i="61"/>
  <c r="BY97" i="61"/>
  <c r="BY95" i="61"/>
  <c r="BY92" i="61"/>
  <c r="BY91" i="61"/>
  <c r="BY114" i="61"/>
  <c r="BY73" i="61"/>
  <c r="BY71" i="61"/>
  <c r="BY70" i="61"/>
  <c r="BY69" i="61"/>
  <c r="BY93" i="61"/>
  <c r="BY72" i="61"/>
  <c r="BY65" i="61"/>
  <c r="BY63" i="61"/>
  <c r="BY60" i="61"/>
  <c r="BY59" i="61"/>
  <c r="BY58" i="61"/>
  <c r="BY57" i="61"/>
  <c r="BY56" i="61"/>
  <c r="BY55" i="61"/>
  <c r="BY75" i="61"/>
  <c r="BY61" i="61"/>
  <c r="BY76" i="61"/>
  <c r="BY66" i="61"/>
  <c r="BY54" i="61"/>
  <c r="BY53" i="61"/>
  <c r="BY52" i="61"/>
  <c r="BY44" i="61"/>
  <c r="BY36" i="61"/>
  <c r="BY28" i="61"/>
  <c r="BY67" i="61"/>
  <c r="BY49" i="61"/>
  <c r="BY41" i="61"/>
  <c r="BY33" i="61"/>
  <c r="BY25" i="61"/>
  <c r="BY22" i="61"/>
  <c r="BY45" i="61"/>
  <c r="BY37" i="61"/>
  <c r="BY29" i="61"/>
  <c r="BY68" i="61"/>
  <c r="BY46" i="61"/>
  <c r="BY31" i="61"/>
  <c r="BY24" i="61"/>
  <c r="BY16" i="61"/>
  <c r="BY8" i="61"/>
  <c r="BY47" i="61"/>
  <c r="BY18" i="61"/>
  <c r="BY64" i="61"/>
  <c r="BY39" i="61"/>
  <c r="BY32" i="61"/>
  <c r="BY21" i="61"/>
  <c r="BY13" i="61"/>
  <c r="BY62" i="61"/>
  <c r="BY40" i="61"/>
  <c r="BY26" i="61"/>
  <c r="BY10" i="61"/>
  <c r="BY74" i="61"/>
  <c r="BY50" i="61"/>
  <c r="BY43" i="61"/>
  <c r="BY17" i="61"/>
  <c r="BY9" i="61"/>
  <c r="BY51" i="61"/>
  <c r="BY30" i="61"/>
  <c r="BY14" i="61"/>
  <c r="BY42" i="61"/>
  <c r="BY20" i="61"/>
  <c r="BY5" i="61"/>
  <c r="BY35" i="61"/>
  <c r="BY34" i="61"/>
  <c r="BY15" i="61"/>
  <c r="BY11" i="61"/>
  <c r="BY12" i="61"/>
  <c r="BY19" i="61"/>
  <c r="BY6" i="61"/>
  <c r="BY48" i="61"/>
  <c r="BY38" i="61"/>
  <c r="BY23" i="61"/>
  <c r="BY7" i="61"/>
  <c r="BY27" i="61"/>
  <c r="BY4" i="61"/>
  <c r="AS123" i="61"/>
  <c r="AS118" i="61"/>
  <c r="AS120" i="61"/>
  <c r="AS119" i="61"/>
  <c r="AS121" i="61"/>
  <c r="AS117" i="61"/>
  <c r="AS116" i="61"/>
  <c r="AS114" i="61"/>
  <c r="AS109" i="61"/>
  <c r="AS108" i="61"/>
  <c r="AS115" i="61"/>
  <c r="AS112" i="61"/>
  <c r="AS107" i="61"/>
  <c r="AS104" i="61"/>
  <c r="AS103" i="61"/>
  <c r="AS102" i="61"/>
  <c r="AS122" i="61"/>
  <c r="AS113" i="61"/>
  <c r="AS106" i="61"/>
  <c r="AS110" i="61"/>
  <c r="AS105" i="61"/>
  <c r="AS101" i="61"/>
  <c r="AS100" i="61"/>
  <c r="AS98" i="61"/>
  <c r="AS93" i="61"/>
  <c r="AS97" i="61"/>
  <c r="AS90" i="61"/>
  <c r="AS89" i="61"/>
  <c r="AS88" i="61"/>
  <c r="AS87" i="61"/>
  <c r="AS86" i="61"/>
  <c r="AS85" i="61"/>
  <c r="AS84" i="61"/>
  <c r="AS83" i="61"/>
  <c r="AS82" i="61"/>
  <c r="AS81" i="61"/>
  <c r="AS80" i="61"/>
  <c r="AS79" i="61"/>
  <c r="AS78" i="61"/>
  <c r="AS77" i="61"/>
  <c r="AS94" i="61"/>
  <c r="AS111" i="61"/>
  <c r="AS71" i="61"/>
  <c r="AS69" i="61"/>
  <c r="AS74" i="61"/>
  <c r="AS95" i="61"/>
  <c r="AS76" i="61"/>
  <c r="AS91" i="61"/>
  <c r="AS72" i="61"/>
  <c r="AS64" i="61"/>
  <c r="AS70" i="61"/>
  <c r="AS63" i="61"/>
  <c r="AS60" i="61"/>
  <c r="AS59" i="61"/>
  <c r="AS58" i="61"/>
  <c r="AS57" i="61"/>
  <c r="AS56" i="61"/>
  <c r="AS55" i="61"/>
  <c r="AS65" i="61"/>
  <c r="AS61" i="61"/>
  <c r="AS92" i="61"/>
  <c r="AS68" i="61"/>
  <c r="AS96" i="61"/>
  <c r="AS54" i="61"/>
  <c r="AS53" i="61"/>
  <c r="AS48" i="61"/>
  <c r="AS40" i="61"/>
  <c r="AS32" i="61"/>
  <c r="AS24" i="61"/>
  <c r="AS45" i="61"/>
  <c r="AS37" i="61"/>
  <c r="AS29" i="61"/>
  <c r="AS49" i="61"/>
  <c r="AS41" i="61"/>
  <c r="AS33" i="61"/>
  <c r="AS25" i="61"/>
  <c r="AS22" i="61"/>
  <c r="AS62" i="61"/>
  <c r="AS42" i="61"/>
  <c r="AS27" i="61"/>
  <c r="AS20" i="61"/>
  <c r="AS12" i="61"/>
  <c r="AS73" i="61"/>
  <c r="AS36" i="61"/>
  <c r="AS66" i="61"/>
  <c r="AS50" i="61"/>
  <c r="AS35" i="61"/>
  <c r="AS28" i="61"/>
  <c r="AS17" i="61"/>
  <c r="AS9" i="61"/>
  <c r="AS75" i="61"/>
  <c r="AS43" i="61"/>
  <c r="AS14" i="61"/>
  <c r="AS5" i="61"/>
  <c r="AS46" i="61"/>
  <c r="AS39" i="61"/>
  <c r="AS21" i="61"/>
  <c r="AS13" i="61"/>
  <c r="AS6" i="61"/>
  <c r="AS47" i="61"/>
  <c r="AS26" i="61"/>
  <c r="AS18" i="61"/>
  <c r="AS16" i="61"/>
  <c r="AS10" i="61"/>
  <c r="AS8" i="61"/>
  <c r="AS67" i="61"/>
  <c r="AS44" i="61"/>
  <c r="AS34" i="61"/>
  <c r="AS7" i="61"/>
  <c r="AS23" i="61"/>
  <c r="AS11" i="61"/>
  <c r="AS38" i="61"/>
  <c r="AS19" i="61"/>
  <c r="AS15" i="61"/>
  <c r="AS99" i="61"/>
  <c r="AS52" i="61"/>
  <c r="AS51" i="61"/>
  <c r="AS31" i="61"/>
  <c r="AS30" i="61"/>
  <c r="AS4" i="61"/>
  <c r="BI122" i="61"/>
  <c r="BI118" i="61"/>
  <c r="BI117" i="61"/>
  <c r="BI121" i="61"/>
  <c r="BI123" i="61"/>
  <c r="BI119" i="61"/>
  <c r="BI111" i="61"/>
  <c r="BI109" i="61"/>
  <c r="BI108" i="61"/>
  <c r="BI113" i="61"/>
  <c r="BI110" i="61"/>
  <c r="BI104" i="61"/>
  <c r="BI103" i="61"/>
  <c r="BI102" i="61"/>
  <c r="BI112" i="61"/>
  <c r="BI107" i="61"/>
  <c r="BI116" i="61"/>
  <c r="BI115" i="61"/>
  <c r="BI114" i="61"/>
  <c r="BI100" i="61"/>
  <c r="BI98" i="61"/>
  <c r="BI105" i="61"/>
  <c r="BI101" i="61"/>
  <c r="BI97" i="61"/>
  <c r="BI120" i="61"/>
  <c r="BI95" i="61"/>
  <c r="BI92" i="61"/>
  <c r="BI90" i="61"/>
  <c r="BI89" i="61"/>
  <c r="BI88" i="61"/>
  <c r="BI87" i="61"/>
  <c r="BI86" i="61"/>
  <c r="BI85" i="61"/>
  <c r="BI84" i="61"/>
  <c r="BI83" i="61"/>
  <c r="BI82" i="61"/>
  <c r="BI81" i="61"/>
  <c r="BI80" i="61"/>
  <c r="BI79" i="61"/>
  <c r="BI78" i="61"/>
  <c r="BI77" i="61"/>
  <c r="BI96" i="61"/>
  <c r="BI106" i="61"/>
  <c r="BI99" i="61"/>
  <c r="BI94" i="61"/>
  <c r="BI76" i="61"/>
  <c r="BI70" i="61"/>
  <c r="BI68" i="61"/>
  <c r="BI72" i="61"/>
  <c r="BI71" i="61"/>
  <c r="BI66" i="61"/>
  <c r="BI73" i="61"/>
  <c r="BI69" i="61"/>
  <c r="BI61" i="61"/>
  <c r="BI60" i="61"/>
  <c r="BI59" i="61"/>
  <c r="BI58" i="61"/>
  <c r="BI57" i="61"/>
  <c r="BI56" i="61"/>
  <c r="BI55" i="61"/>
  <c r="BI91" i="61"/>
  <c r="BI67" i="61"/>
  <c r="BI63" i="61"/>
  <c r="BI75" i="61"/>
  <c r="BI93" i="61"/>
  <c r="BI65" i="61"/>
  <c r="BI62" i="61"/>
  <c r="BI50" i="61"/>
  <c r="BI42" i="61"/>
  <c r="BI34" i="61"/>
  <c r="BI26" i="61"/>
  <c r="BI47" i="61"/>
  <c r="BI39" i="61"/>
  <c r="BI31" i="61"/>
  <c r="BI23" i="61"/>
  <c r="BI64" i="61"/>
  <c r="BI51" i="61"/>
  <c r="BI43" i="61"/>
  <c r="BI35" i="61"/>
  <c r="BI27" i="61"/>
  <c r="BI40" i="61"/>
  <c r="BI33" i="61"/>
  <c r="BI22" i="61"/>
  <c r="BI14" i="61"/>
  <c r="BI53" i="61"/>
  <c r="BI48" i="61"/>
  <c r="BI41" i="61"/>
  <c r="BI19" i="61"/>
  <c r="BI11" i="61"/>
  <c r="BI6" i="61"/>
  <c r="BI49" i="61"/>
  <c r="BI28" i="61"/>
  <c r="BI16" i="61"/>
  <c r="BI8" i="61"/>
  <c r="BI74" i="61"/>
  <c r="BI54" i="61"/>
  <c r="BI52" i="61"/>
  <c r="BI37" i="61"/>
  <c r="BI30" i="61"/>
  <c r="BI15" i="61"/>
  <c r="BI7" i="61"/>
  <c r="BI45" i="61"/>
  <c r="BI38" i="61"/>
  <c r="BI24" i="61"/>
  <c r="BI20" i="61"/>
  <c r="BI17" i="61"/>
  <c r="BI13" i="61"/>
  <c r="BI12" i="61"/>
  <c r="BI9" i="61"/>
  <c r="BI32" i="61"/>
  <c r="BI36" i="61"/>
  <c r="BI46" i="61"/>
  <c r="BI10" i="61"/>
  <c r="BI18" i="61"/>
  <c r="BI25" i="61"/>
  <c r="BI44" i="61"/>
  <c r="BI29" i="61"/>
  <c r="BI21" i="61"/>
  <c r="BI5" i="61"/>
  <c r="BI4" i="61"/>
  <c r="CM123" i="61"/>
  <c r="CM122" i="61"/>
  <c r="CM121" i="61"/>
  <c r="CM120" i="61"/>
  <c r="CM119" i="61"/>
  <c r="CM118" i="61"/>
  <c r="CM116" i="61"/>
  <c r="CM114" i="61"/>
  <c r="CM117" i="61"/>
  <c r="CM112" i="61"/>
  <c r="CM113" i="61"/>
  <c r="CM115" i="61"/>
  <c r="CM108" i="61"/>
  <c r="CM106" i="61"/>
  <c r="CM107" i="61"/>
  <c r="CM105" i="61"/>
  <c r="CM103" i="61"/>
  <c r="CM99" i="61"/>
  <c r="CM111" i="61"/>
  <c r="CM110" i="61"/>
  <c r="CM109" i="61"/>
  <c r="CM104" i="61"/>
  <c r="CM101" i="61"/>
  <c r="CM100" i="61"/>
  <c r="CM94" i="61"/>
  <c r="CM96" i="61"/>
  <c r="CM98" i="61"/>
  <c r="CM83" i="61"/>
  <c r="CM97" i="61"/>
  <c r="CM82" i="61"/>
  <c r="CM91" i="61"/>
  <c r="CM90" i="61"/>
  <c r="CM84" i="61"/>
  <c r="CM95" i="61"/>
  <c r="CM69" i="61"/>
  <c r="CM92" i="61"/>
  <c r="CM85" i="61"/>
  <c r="CM78" i="61"/>
  <c r="CM75" i="61"/>
  <c r="CM68" i="61"/>
  <c r="CM93" i="61"/>
  <c r="CM87" i="61"/>
  <c r="CM80" i="61"/>
  <c r="CM72" i="61"/>
  <c r="CM70" i="61"/>
  <c r="CM65" i="61"/>
  <c r="CM62" i="61"/>
  <c r="CM76" i="61"/>
  <c r="CM66" i="61"/>
  <c r="CM63" i="61"/>
  <c r="CM61" i="61"/>
  <c r="CM59" i="61"/>
  <c r="CM51" i="61"/>
  <c r="CM50" i="61"/>
  <c r="CM49" i="61"/>
  <c r="CM48" i="61"/>
  <c r="CM47" i="61"/>
  <c r="CM46" i="61"/>
  <c r="CM45" i="61"/>
  <c r="CM44" i="61"/>
  <c r="CM43" i="61"/>
  <c r="CM42" i="61"/>
  <c r="CM41" i="61"/>
  <c r="CM40" i="61"/>
  <c r="CM39" i="61"/>
  <c r="CM38" i="61"/>
  <c r="CM37" i="61"/>
  <c r="CM36" i="61"/>
  <c r="CM35" i="61"/>
  <c r="CM34" i="61"/>
  <c r="CM33" i="61"/>
  <c r="CM32" i="61"/>
  <c r="CM31" i="61"/>
  <c r="CM30" i="61"/>
  <c r="CM29" i="61"/>
  <c r="CM28" i="61"/>
  <c r="CM27" i="61"/>
  <c r="CM26" i="61"/>
  <c r="CM25" i="61"/>
  <c r="CM24" i="61"/>
  <c r="CM23" i="61"/>
  <c r="CM22" i="61"/>
  <c r="CM21" i="61"/>
  <c r="CM64" i="61"/>
  <c r="CM56" i="61"/>
  <c r="CM53" i="61"/>
  <c r="CM58" i="61"/>
  <c r="CM52" i="61"/>
  <c r="CM88" i="61"/>
  <c r="CM81" i="61"/>
  <c r="CM79" i="61"/>
  <c r="CM77" i="61"/>
  <c r="CM102" i="61"/>
  <c r="CM55" i="61"/>
  <c r="CM54" i="61"/>
  <c r="CM89" i="61"/>
  <c r="CM67" i="61"/>
  <c r="CM20" i="61"/>
  <c r="CM19" i="61"/>
  <c r="CM18" i="61"/>
  <c r="CM17" i="61"/>
  <c r="CM16" i="61"/>
  <c r="CM15" i="61"/>
  <c r="CM14" i="61"/>
  <c r="CM13" i="61"/>
  <c r="CM12" i="61"/>
  <c r="CM11" i="61"/>
  <c r="CM10" i="61"/>
  <c r="CM9" i="61"/>
  <c r="CM8" i="61"/>
  <c r="CM7" i="61"/>
  <c r="CM6" i="61"/>
  <c r="CM5" i="61"/>
  <c r="CM71" i="61"/>
  <c r="CM86" i="61"/>
  <c r="CM74" i="61"/>
  <c r="CM73" i="61"/>
  <c r="CM60" i="61"/>
  <c r="CM57" i="61"/>
  <c r="CM4" i="61"/>
  <c r="CY119" i="61"/>
  <c r="CY120" i="61"/>
  <c r="CY118" i="61"/>
  <c r="CY114" i="61"/>
  <c r="CY122" i="61"/>
  <c r="CY113" i="61"/>
  <c r="CY112" i="61"/>
  <c r="CY111" i="61"/>
  <c r="CY110" i="61"/>
  <c r="CY123" i="61"/>
  <c r="CY121" i="61"/>
  <c r="CY117" i="61"/>
  <c r="CY104" i="61"/>
  <c r="CY116" i="61"/>
  <c r="CY115" i="61"/>
  <c r="CY107" i="61"/>
  <c r="CY103" i="61"/>
  <c r="CY100" i="61"/>
  <c r="CY99" i="61"/>
  <c r="CY109" i="61"/>
  <c r="CY106" i="61"/>
  <c r="CY102" i="61"/>
  <c r="CY96" i="61"/>
  <c r="CY108" i="61"/>
  <c r="CY94" i="61"/>
  <c r="CY92" i="61"/>
  <c r="CY105" i="61"/>
  <c r="CY98" i="61"/>
  <c r="CY97" i="61"/>
  <c r="CY90" i="61"/>
  <c r="CY86" i="61"/>
  <c r="CY78" i="61"/>
  <c r="CY85" i="61"/>
  <c r="CY77" i="61"/>
  <c r="CY87" i="61"/>
  <c r="CY79" i="61"/>
  <c r="CY76" i="61"/>
  <c r="CY101" i="61"/>
  <c r="CY93" i="61"/>
  <c r="CY88" i="61"/>
  <c r="CY81" i="61"/>
  <c r="CY73" i="61"/>
  <c r="CY67" i="61"/>
  <c r="CY66" i="61"/>
  <c r="CY65" i="61"/>
  <c r="CY64" i="61"/>
  <c r="CY63" i="61"/>
  <c r="CY62" i="61"/>
  <c r="CY61" i="61"/>
  <c r="CY91" i="61"/>
  <c r="CY89" i="61"/>
  <c r="CY82" i="61"/>
  <c r="CY84" i="61"/>
  <c r="CY72" i="61"/>
  <c r="CY95" i="61"/>
  <c r="CY80" i="61"/>
  <c r="CY70" i="61"/>
  <c r="CY71" i="61"/>
  <c r="CY68" i="61"/>
  <c r="CY54" i="61"/>
  <c r="CY53" i="61"/>
  <c r="CY59" i="61"/>
  <c r="CY74" i="61"/>
  <c r="CY69" i="61"/>
  <c r="CY83" i="61"/>
  <c r="CY58" i="61"/>
  <c r="CY57" i="61"/>
  <c r="CY49" i="61"/>
  <c r="CY41" i="61"/>
  <c r="CY33" i="61"/>
  <c r="CY25" i="61"/>
  <c r="CY46" i="61"/>
  <c r="CY38" i="61"/>
  <c r="CY30" i="61"/>
  <c r="CY20" i="61"/>
  <c r="CY19" i="61"/>
  <c r="CY18" i="61"/>
  <c r="CY17" i="61"/>
  <c r="CY16" i="61"/>
  <c r="CY15" i="61"/>
  <c r="CY14" i="61"/>
  <c r="CY13" i="61"/>
  <c r="CY12" i="61"/>
  <c r="CY11" i="61"/>
  <c r="CY10" i="61"/>
  <c r="CY9" i="61"/>
  <c r="CY8" i="61"/>
  <c r="CY7" i="61"/>
  <c r="CY6" i="61"/>
  <c r="CY55" i="61"/>
  <c r="CY50" i="61"/>
  <c r="CY42" i="61"/>
  <c r="CY34" i="61"/>
  <c r="CY26" i="61"/>
  <c r="CY48" i="61"/>
  <c r="CY27" i="61"/>
  <c r="CY22" i="61"/>
  <c r="CY60" i="61"/>
  <c r="CY43" i="61"/>
  <c r="CY21" i="61"/>
  <c r="CY35" i="61"/>
  <c r="CY28" i="61"/>
  <c r="CY4" i="61"/>
  <c r="CY75" i="61"/>
  <c r="CY45" i="61"/>
  <c r="CY31" i="61"/>
  <c r="CY24" i="61"/>
  <c r="CY39" i="61"/>
  <c r="CY32" i="61"/>
  <c r="CY29" i="61"/>
  <c r="CY23" i="61"/>
  <c r="CY44" i="61"/>
  <c r="CY47" i="61"/>
  <c r="CY37" i="61"/>
  <c r="CY52" i="61"/>
  <c r="CY51" i="61"/>
  <c r="CY36" i="61"/>
  <c r="CY5" i="61"/>
  <c r="CY56" i="61"/>
  <c r="CY40" i="61"/>
  <c r="T123" i="61"/>
  <c r="T120" i="61"/>
  <c r="T118" i="61"/>
  <c r="T119" i="61"/>
  <c r="T117" i="61"/>
  <c r="T115" i="61"/>
  <c r="T122" i="61"/>
  <c r="T114" i="61"/>
  <c r="T109" i="61"/>
  <c r="T108" i="61"/>
  <c r="T110" i="61"/>
  <c r="T116" i="61"/>
  <c r="T105" i="61"/>
  <c r="T111" i="61"/>
  <c r="T104" i="61"/>
  <c r="T103" i="61"/>
  <c r="T102" i="61"/>
  <c r="T106" i="61"/>
  <c r="T101" i="61"/>
  <c r="T100" i="61"/>
  <c r="T99" i="61"/>
  <c r="T98" i="61"/>
  <c r="T97" i="61"/>
  <c r="T113" i="61"/>
  <c r="T112" i="61"/>
  <c r="T107" i="61"/>
  <c r="T93" i="61"/>
  <c r="T91" i="61"/>
  <c r="T121" i="61"/>
  <c r="T94" i="61"/>
  <c r="T87" i="61"/>
  <c r="T79" i="61"/>
  <c r="T96" i="61"/>
  <c r="T86" i="61"/>
  <c r="T88" i="61"/>
  <c r="T80" i="61"/>
  <c r="T76" i="61"/>
  <c r="T75" i="61"/>
  <c r="T74" i="61"/>
  <c r="T73" i="61"/>
  <c r="T72" i="61"/>
  <c r="T81" i="61"/>
  <c r="T95" i="61"/>
  <c r="T89" i="61"/>
  <c r="T82" i="61"/>
  <c r="T84" i="61"/>
  <c r="T68" i="61"/>
  <c r="T67" i="61"/>
  <c r="T66" i="61"/>
  <c r="T65" i="61"/>
  <c r="T64" i="61"/>
  <c r="T63" i="61"/>
  <c r="T62" i="61"/>
  <c r="T61" i="61"/>
  <c r="T85" i="61"/>
  <c r="T78" i="61"/>
  <c r="T69" i="61"/>
  <c r="T90" i="61"/>
  <c r="T83" i="61"/>
  <c r="T55" i="61"/>
  <c r="T60" i="61"/>
  <c r="T92" i="61"/>
  <c r="T77" i="61"/>
  <c r="T48" i="61"/>
  <c r="T40" i="61"/>
  <c r="T32" i="61"/>
  <c r="T24" i="61"/>
  <c r="T59" i="61"/>
  <c r="T58" i="61"/>
  <c r="T54" i="61"/>
  <c r="T45" i="61"/>
  <c r="T37" i="61"/>
  <c r="T29" i="61"/>
  <c r="T49" i="61"/>
  <c r="T41" i="61"/>
  <c r="T33" i="61"/>
  <c r="T25" i="61"/>
  <c r="T71" i="61"/>
  <c r="T70" i="61"/>
  <c r="T47" i="61"/>
  <c r="T26" i="61"/>
  <c r="T20" i="61"/>
  <c r="T12" i="61"/>
  <c r="T6" i="61"/>
  <c r="T5" i="61"/>
  <c r="T42" i="61"/>
  <c r="T27" i="61"/>
  <c r="T34" i="61"/>
  <c r="T17" i="61"/>
  <c r="T9" i="61"/>
  <c r="T14" i="61"/>
  <c r="T51" i="61"/>
  <c r="T44" i="61"/>
  <c r="T30" i="61"/>
  <c r="T23" i="61"/>
  <c r="T21" i="61"/>
  <c r="T13" i="61"/>
  <c r="T4" i="61"/>
  <c r="T57" i="61"/>
  <c r="T52" i="61"/>
  <c r="T38" i="61"/>
  <c r="T31" i="61"/>
  <c r="T22" i="61"/>
  <c r="T18" i="61"/>
  <c r="T10" i="61"/>
  <c r="T7" i="61"/>
  <c r="T46" i="61"/>
  <c r="T11" i="61"/>
  <c r="T53" i="61"/>
  <c r="T19" i="61"/>
  <c r="T36" i="61"/>
  <c r="T15" i="61"/>
  <c r="T50" i="61"/>
  <c r="T35" i="61"/>
  <c r="T8" i="61"/>
  <c r="T56" i="61"/>
  <c r="T39" i="61"/>
  <c r="T28" i="61"/>
  <c r="T16" i="61"/>
  <c r="T43" i="61"/>
  <c r="E118" i="61"/>
  <c r="E123" i="61"/>
  <c r="E119" i="61"/>
  <c r="E120" i="61"/>
  <c r="E121" i="61"/>
  <c r="E122" i="61"/>
  <c r="E117" i="61"/>
  <c r="E112" i="61"/>
  <c r="E109" i="61"/>
  <c r="E108" i="61"/>
  <c r="E116" i="61"/>
  <c r="E114" i="61"/>
  <c r="E111" i="61"/>
  <c r="E104" i="61"/>
  <c r="E103" i="61"/>
  <c r="E102" i="61"/>
  <c r="E113" i="61"/>
  <c r="E105" i="61"/>
  <c r="E110" i="61"/>
  <c r="E106" i="61"/>
  <c r="E115" i="61"/>
  <c r="E101" i="61"/>
  <c r="E99" i="61"/>
  <c r="E98" i="61"/>
  <c r="E96" i="61"/>
  <c r="E93" i="61"/>
  <c r="E90" i="61"/>
  <c r="E89" i="61"/>
  <c r="E88" i="61"/>
  <c r="E87" i="61"/>
  <c r="E86" i="61"/>
  <c r="E85" i="61"/>
  <c r="E84" i="61"/>
  <c r="E83" i="61"/>
  <c r="E82" i="61"/>
  <c r="E81" i="61"/>
  <c r="E80" i="61"/>
  <c r="E79" i="61"/>
  <c r="E78" i="61"/>
  <c r="E77" i="61"/>
  <c r="E107" i="61"/>
  <c r="E100" i="61"/>
  <c r="E97" i="61"/>
  <c r="E91" i="61"/>
  <c r="E71" i="61"/>
  <c r="E69" i="61"/>
  <c r="E74" i="61"/>
  <c r="E67" i="61"/>
  <c r="E94" i="61"/>
  <c r="E92" i="61"/>
  <c r="E64" i="61"/>
  <c r="E62" i="61"/>
  <c r="E60" i="61"/>
  <c r="E59" i="61"/>
  <c r="E58" i="61"/>
  <c r="E57" i="61"/>
  <c r="E56" i="61"/>
  <c r="E55" i="61"/>
  <c r="E68" i="61"/>
  <c r="E95" i="61"/>
  <c r="E76" i="61"/>
  <c r="E63" i="61"/>
  <c r="E61" i="61"/>
  <c r="E53" i="61"/>
  <c r="E70" i="61"/>
  <c r="E72" i="61"/>
  <c r="E66" i="61"/>
  <c r="E51" i="61"/>
  <c r="E43" i="61"/>
  <c r="E35" i="61"/>
  <c r="E27" i="61"/>
  <c r="E22" i="61"/>
  <c r="E54" i="61"/>
  <c r="E48" i="61"/>
  <c r="E40" i="61"/>
  <c r="E32" i="61"/>
  <c r="E24" i="61"/>
  <c r="E75" i="61"/>
  <c r="E65" i="61"/>
  <c r="E52" i="61"/>
  <c r="E44" i="61"/>
  <c r="E36" i="61"/>
  <c r="E28" i="61"/>
  <c r="E49" i="61"/>
  <c r="E42" i="61"/>
  <c r="E15" i="61"/>
  <c r="E7" i="61"/>
  <c r="E37" i="61"/>
  <c r="E17" i="61"/>
  <c r="E9" i="61"/>
  <c r="E50" i="61"/>
  <c r="E29" i="61"/>
  <c r="E20" i="61"/>
  <c r="E12" i="61"/>
  <c r="E73" i="61"/>
  <c r="E46" i="61"/>
  <c r="E39" i="61"/>
  <c r="E25" i="61"/>
  <c r="E23" i="61"/>
  <c r="E16" i="61"/>
  <c r="E8" i="61"/>
  <c r="E5" i="61"/>
  <c r="E47" i="61"/>
  <c r="E33" i="61"/>
  <c r="E26" i="61"/>
  <c r="E21" i="61"/>
  <c r="E13" i="61"/>
  <c r="E4" i="61"/>
  <c r="E31" i="61"/>
  <c r="E38" i="61"/>
  <c r="E18" i="61"/>
  <c r="E14" i="61"/>
  <c r="E41" i="61"/>
  <c r="E45" i="61"/>
  <c r="E30" i="61"/>
  <c r="E19" i="61"/>
  <c r="E10" i="61"/>
  <c r="E6" i="61"/>
  <c r="E34" i="61"/>
  <c r="E11" i="61"/>
  <c r="DH122" i="61"/>
  <c r="DH118" i="61"/>
  <c r="DH117" i="61"/>
  <c r="DH116" i="61"/>
  <c r="DH120" i="61"/>
  <c r="DH121" i="61"/>
  <c r="DH123" i="61"/>
  <c r="DH115" i="61"/>
  <c r="DH114" i="61"/>
  <c r="DH119" i="61"/>
  <c r="DH113" i="61"/>
  <c r="DH110" i="61"/>
  <c r="DH108" i="61"/>
  <c r="DH107" i="61"/>
  <c r="DH106" i="61"/>
  <c r="DH105" i="61"/>
  <c r="DH104" i="61"/>
  <c r="DH103" i="61"/>
  <c r="DH102" i="61"/>
  <c r="DH101" i="61"/>
  <c r="DH112" i="61"/>
  <c r="DH96" i="61"/>
  <c r="DH109" i="61"/>
  <c r="DH95" i="61"/>
  <c r="DH94" i="61"/>
  <c r="DH93" i="61"/>
  <c r="DH92" i="61"/>
  <c r="DH91" i="61"/>
  <c r="DH90" i="61"/>
  <c r="DH98" i="61"/>
  <c r="DH99" i="61"/>
  <c r="DH100" i="61"/>
  <c r="DH97" i="61"/>
  <c r="DH111" i="61"/>
  <c r="DH84" i="61"/>
  <c r="DH83" i="61"/>
  <c r="DH85" i="61"/>
  <c r="DH78" i="61"/>
  <c r="DH87" i="61"/>
  <c r="DH80" i="61"/>
  <c r="DH72" i="61"/>
  <c r="DH68" i="61"/>
  <c r="DH71" i="61"/>
  <c r="DH66" i="61"/>
  <c r="DH62" i="61"/>
  <c r="DH89" i="61"/>
  <c r="DH86" i="61"/>
  <c r="DH73" i="61"/>
  <c r="DH69" i="61"/>
  <c r="DH63" i="61"/>
  <c r="DH60" i="61"/>
  <c r="DH57" i="61"/>
  <c r="DH53" i="61"/>
  <c r="DH79" i="61"/>
  <c r="DH65" i="61"/>
  <c r="DH59" i="61"/>
  <c r="DH52" i="61"/>
  <c r="DH51" i="61"/>
  <c r="DH50" i="61"/>
  <c r="DH49" i="61"/>
  <c r="DH48" i="61"/>
  <c r="DH47" i="61"/>
  <c r="DH46" i="61"/>
  <c r="DH45" i="61"/>
  <c r="DH44" i="61"/>
  <c r="DH43" i="61"/>
  <c r="DH42" i="61"/>
  <c r="DH41" i="61"/>
  <c r="DH40" i="61"/>
  <c r="DH39" i="61"/>
  <c r="DH38" i="61"/>
  <c r="DH37" i="61"/>
  <c r="DH36" i="61"/>
  <c r="DH35" i="61"/>
  <c r="DH34" i="61"/>
  <c r="DH33" i="61"/>
  <c r="DH32" i="61"/>
  <c r="DH31" i="61"/>
  <c r="DH30" i="61"/>
  <c r="DH29" i="61"/>
  <c r="DH28" i="61"/>
  <c r="DH27" i="61"/>
  <c r="DH26" i="61"/>
  <c r="DH25" i="61"/>
  <c r="DH24" i="61"/>
  <c r="DH23" i="61"/>
  <c r="DH54" i="61"/>
  <c r="DH20" i="61"/>
  <c r="DH19" i="61"/>
  <c r="DH18" i="61"/>
  <c r="DH17" i="61"/>
  <c r="DH16" i="61"/>
  <c r="DH15" i="61"/>
  <c r="DH14" i="61"/>
  <c r="DH13" i="61"/>
  <c r="DH12" i="61"/>
  <c r="DH11" i="61"/>
  <c r="DH10" i="61"/>
  <c r="DH9" i="61"/>
  <c r="DH8" i="61"/>
  <c r="DH7" i="61"/>
  <c r="DH6" i="61"/>
  <c r="DH5" i="61"/>
  <c r="DH67" i="61"/>
  <c r="DH64" i="61"/>
  <c r="DH77" i="61"/>
  <c r="DH58" i="61"/>
  <c r="DH74" i="61"/>
  <c r="DH55" i="61"/>
  <c r="DH88" i="61"/>
  <c r="DH76" i="61"/>
  <c r="DH4" i="61"/>
  <c r="DH61" i="61"/>
  <c r="DH82" i="61"/>
  <c r="DH21" i="61"/>
  <c r="DH75" i="61"/>
  <c r="DH70" i="61"/>
  <c r="DH22" i="61"/>
  <c r="DH81" i="61"/>
  <c r="DH56" i="61"/>
  <c r="CA121" i="61"/>
  <c r="CA123" i="61"/>
  <c r="CA117" i="61"/>
  <c r="CA120" i="61"/>
  <c r="CA116" i="61"/>
  <c r="CA118" i="61"/>
  <c r="CA113" i="61"/>
  <c r="CA112" i="61"/>
  <c r="CA111" i="61"/>
  <c r="CA110" i="61"/>
  <c r="CA122" i="61"/>
  <c r="CA119" i="61"/>
  <c r="CA108" i="61"/>
  <c r="CA107" i="61"/>
  <c r="CA106" i="61"/>
  <c r="CA100" i="61"/>
  <c r="CA99" i="61"/>
  <c r="CA114" i="61"/>
  <c r="CA109" i="61"/>
  <c r="CA101" i="61"/>
  <c r="CA98" i="61"/>
  <c r="CA94" i="61"/>
  <c r="CA115" i="61"/>
  <c r="CA97" i="61"/>
  <c r="CA95" i="61"/>
  <c r="CA91" i="61"/>
  <c r="CA103" i="61"/>
  <c r="CA93" i="61"/>
  <c r="CA83" i="61"/>
  <c r="CA90" i="61"/>
  <c r="CA82" i="61"/>
  <c r="CA105" i="61"/>
  <c r="CA96" i="61"/>
  <c r="CA84" i="61"/>
  <c r="CA77" i="61"/>
  <c r="CA104" i="61"/>
  <c r="CA87" i="61"/>
  <c r="CA80" i="61"/>
  <c r="CA67" i="61"/>
  <c r="CA66" i="61"/>
  <c r="CA65" i="61"/>
  <c r="CA64" i="61"/>
  <c r="CA63" i="61"/>
  <c r="CA62" i="61"/>
  <c r="CA61" i="61"/>
  <c r="CA88" i="61"/>
  <c r="CA81" i="61"/>
  <c r="CA75" i="61"/>
  <c r="CA69" i="61"/>
  <c r="CA78" i="61"/>
  <c r="CA72" i="61"/>
  <c r="CA71" i="61"/>
  <c r="CA68" i="61"/>
  <c r="CA102" i="61"/>
  <c r="CA89" i="61"/>
  <c r="CA59" i="61"/>
  <c r="CA54" i="61"/>
  <c r="CA86" i="61"/>
  <c r="CA79" i="61"/>
  <c r="CA74" i="61"/>
  <c r="CA56" i="61"/>
  <c r="CA85" i="61"/>
  <c r="CA58" i="61"/>
  <c r="CA76" i="61"/>
  <c r="CA46" i="61"/>
  <c r="CA38" i="61"/>
  <c r="CA30" i="61"/>
  <c r="CA92" i="61"/>
  <c r="CA70" i="61"/>
  <c r="CA57" i="61"/>
  <c r="CA51" i="61"/>
  <c r="CA43" i="61"/>
  <c r="CA35" i="61"/>
  <c r="CA27" i="61"/>
  <c r="CA21" i="61"/>
  <c r="CA20" i="61"/>
  <c r="CA19" i="61"/>
  <c r="CA18" i="61"/>
  <c r="CA17" i="61"/>
  <c r="CA16" i="61"/>
  <c r="CA15" i="61"/>
  <c r="CA14" i="61"/>
  <c r="CA13" i="61"/>
  <c r="CA12" i="61"/>
  <c r="CA11" i="61"/>
  <c r="CA10" i="61"/>
  <c r="CA9" i="61"/>
  <c r="CA8" i="61"/>
  <c r="CA7" i="61"/>
  <c r="CA6" i="61"/>
  <c r="CA47" i="61"/>
  <c r="CA39" i="61"/>
  <c r="CA31" i="61"/>
  <c r="CA23" i="61"/>
  <c r="CA60" i="61"/>
  <c r="CA40" i="61"/>
  <c r="CA25" i="61"/>
  <c r="CA34" i="61"/>
  <c r="CA48" i="61"/>
  <c r="CA33" i="61"/>
  <c r="CA26" i="61"/>
  <c r="CA55" i="61"/>
  <c r="CA41" i="61"/>
  <c r="CA4" i="61"/>
  <c r="CA44" i="61"/>
  <c r="CA37" i="61"/>
  <c r="CA5" i="61"/>
  <c r="CA45" i="61"/>
  <c r="CA24" i="61"/>
  <c r="CA22" i="61"/>
  <c r="CA52" i="61"/>
  <c r="CA50" i="61"/>
  <c r="CA73" i="61"/>
  <c r="CA36" i="61"/>
  <c r="CA53" i="61"/>
  <c r="CA49" i="61"/>
  <c r="CA29" i="61"/>
  <c r="CA28" i="61"/>
  <c r="CA42" i="61"/>
  <c r="CA32" i="61"/>
  <c r="O121" i="61"/>
  <c r="O122" i="61"/>
  <c r="O123" i="61"/>
  <c r="O117" i="61"/>
  <c r="O118" i="61"/>
  <c r="O120" i="61"/>
  <c r="O116" i="61"/>
  <c r="O114" i="61"/>
  <c r="O113" i="61"/>
  <c r="O112" i="61"/>
  <c r="O111" i="61"/>
  <c r="O110" i="61"/>
  <c r="O119" i="61"/>
  <c r="O115" i="61"/>
  <c r="O108" i="61"/>
  <c r="O101" i="61"/>
  <c r="O100" i="61"/>
  <c r="O107" i="61"/>
  <c r="O109" i="61"/>
  <c r="O106" i="61"/>
  <c r="O105" i="61"/>
  <c r="O94" i="61"/>
  <c r="O95" i="61"/>
  <c r="O91" i="61"/>
  <c r="O104" i="61"/>
  <c r="O92" i="61"/>
  <c r="O83" i="61"/>
  <c r="O97" i="61"/>
  <c r="O90" i="61"/>
  <c r="O82" i="61"/>
  <c r="O78" i="61"/>
  <c r="O84" i="61"/>
  <c r="O77" i="61"/>
  <c r="O86" i="61"/>
  <c r="O79" i="61"/>
  <c r="O68" i="61"/>
  <c r="O67" i="61"/>
  <c r="O66" i="61"/>
  <c r="O65" i="61"/>
  <c r="O64" i="61"/>
  <c r="O63" i="61"/>
  <c r="O62" i="61"/>
  <c r="O61" i="61"/>
  <c r="O87" i="61"/>
  <c r="O80" i="61"/>
  <c r="O75" i="61"/>
  <c r="O71" i="61"/>
  <c r="O89" i="61"/>
  <c r="O73" i="61"/>
  <c r="O69" i="61"/>
  <c r="O102" i="61"/>
  <c r="O99" i="61"/>
  <c r="O103" i="61"/>
  <c r="O70" i="61"/>
  <c r="O98" i="61"/>
  <c r="O59" i="61"/>
  <c r="O54" i="61"/>
  <c r="O74" i="61"/>
  <c r="O56" i="61"/>
  <c r="O96" i="61"/>
  <c r="O72" i="61"/>
  <c r="O58" i="61"/>
  <c r="O81" i="61"/>
  <c r="O46" i="61"/>
  <c r="O38" i="61"/>
  <c r="O30" i="61"/>
  <c r="O51" i="61"/>
  <c r="O43" i="61"/>
  <c r="O35" i="61"/>
  <c r="O27" i="61"/>
  <c r="O21" i="61"/>
  <c r="O20" i="61"/>
  <c r="O19" i="61"/>
  <c r="O18" i="61"/>
  <c r="O17" i="61"/>
  <c r="O16" i="61"/>
  <c r="O15" i="61"/>
  <c r="O14" i="61"/>
  <c r="O13" i="61"/>
  <c r="O12" i="61"/>
  <c r="O11" i="61"/>
  <c r="O10" i="61"/>
  <c r="O9" i="61"/>
  <c r="O8" i="61"/>
  <c r="O7" i="61"/>
  <c r="O93" i="61"/>
  <c r="O60" i="61"/>
  <c r="O47" i="61"/>
  <c r="O39" i="61"/>
  <c r="O31" i="61"/>
  <c r="O32" i="61"/>
  <c r="O76" i="61"/>
  <c r="O26" i="61"/>
  <c r="O4" i="61"/>
  <c r="O40" i="61"/>
  <c r="O25" i="61"/>
  <c r="O22" i="61"/>
  <c r="O55" i="61"/>
  <c r="O48" i="61"/>
  <c r="O33" i="61"/>
  <c r="O50" i="61"/>
  <c r="O36" i="61"/>
  <c r="O29" i="61"/>
  <c r="O53" i="61"/>
  <c r="O44" i="61"/>
  <c r="O37" i="61"/>
  <c r="O85" i="61"/>
  <c r="O41" i="61"/>
  <c r="O6" i="61"/>
  <c r="O5" i="61"/>
  <c r="O52" i="61"/>
  <c r="O42" i="61"/>
  <c r="O88" i="61"/>
  <c r="O45" i="61"/>
  <c r="O57" i="61"/>
  <c r="O34" i="61"/>
  <c r="O24" i="61"/>
  <c r="O49" i="61"/>
  <c r="O28" i="61"/>
  <c r="O23" i="61"/>
  <c r="BH120" i="61"/>
  <c r="BH121" i="61"/>
  <c r="BH123" i="61"/>
  <c r="BH119" i="61"/>
  <c r="BH116" i="61"/>
  <c r="BH118" i="61"/>
  <c r="BH122" i="61"/>
  <c r="BH112" i="61"/>
  <c r="BH111" i="61"/>
  <c r="BH109" i="61"/>
  <c r="BH108" i="61"/>
  <c r="BH115" i="61"/>
  <c r="BH117" i="61"/>
  <c r="BH104" i="61"/>
  <c r="BH103" i="61"/>
  <c r="BH102" i="61"/>
  <c r="BH101" i="61"/>
  <c r="BH114" i="61"/>
  <c r="BH105" i="61"/>
  <c r="BH107" i="61"/>
  <c r="BH106" i="61"/>
  <c r="BH100" i="61"/>
  <c r="BH99" i="61"/>
  <c r="BH98" i="61"/>
  <c r="BH97" i="61"/>
  <c r="BH110" i="61"/>
  <c r="BH95" i="61"/>
  <c r="BH92" i="61"/>
  <c r="BH93" i="61"/>
  <c r="BH84" i="61"/>
  <c r="BH96" i="61"/>
  <c r="BH91" i="61"/>
  <c r="BH83" i="61"/>
  <c r="BH77" i="61"/>
  <c r="BH85" i="61"/>
  <c r="BH76" i="61"/>
  <c r="BH75" i="61"/>
  <c r="BH74" i="61"/>
  <c r="BH73" i="61"/>
  <c r="BH72" i="61"/>
  <c r="BH71" i="61"/>
  <c r="BH88" i="61"/>
  <c r="BH81" i="61"/>
  <c r="BH89" i="61"/>
  <c r="BH82" i="61"/>
  <c r="BH69" i="61"/>
  <c r="BH67" i="61"/>
  <c r="BH66" i="61"/>
  <c r="BH65" i="61"/>
  <c r="BH64" i="61"/>
  <c r="BH63" i="61"/>
  <c r="BH62" i="61"/>
  <c r="BH61" i="61"/>
  <c r="BH70" i="61"/>
  <c r="BH94" i="61"/>
  <c r="BH87" i="61"/>
  <c r="BH60" i="61"/>
  <c r="BH53" i="61"/>
  <c r="BH80" i="61"/>
  <c r="BH57" i="61"/>
  <c r="BH86" i="61"/>
  <c r="BH59" i="61"/>
  <c r="BH68" i="61"/>
  <c r="BH45" i="61"/>
  <c r="BH37" i="61"/>
  <c r="BH29" i="61"/>
  <c r="BH22" i="61"/>
  <c r="BH58" i="61"/>
  <c r="BH50" i="61"/>
  <c r="BH42" i="61"/>
  <c r="BH34" i="61"/>
  <c r="BH26" i="61"/>
  <c r="BH46" i="61"/>
  <c r="BH38" i="61"/>
  <c r="BH30" i="61"/>
  <c r="BH47" i="61"/>
  <c r="BH32" i="61"/>
  <c r="BH25" i="61"/>
  <c r="BH17" i="61"/>
  <c r="BH9" i="61"/>
  <c r="BH113" i="61"/>
  <c r="BH41" i="61"/>
  <c r="BH19" i="61"/>
  <c r="BH6" i="61"/>
  <c r="BH56" i="61"/>
  <c r="BH40" i="61"/>
  <c r="BH33" i="61"/>
  <c r="BH14" i="61"/>
  <c r="BH48" i="61"/>
  <c r="BH27" i="61"/>
  <c r="BH11" i="61"/>
  <c r="BH51" i="61"/>
  <c r="BH44" i="61"/>
  <c r="BH23" i="61"/>
  <c r="BH18" i="61"/>
  <c r="BH10" i="61"/>
  <c r="BH5" i="61"/>
  <c r="BH4" i="61"/>
  <c r="BH90" i="61"/>
  <c r="BH54" i="61"/>
  <c r="BH52" i="61"/>
  <c r="BH31" i="61"/>
  <c r="BH15" i="61"/>
  <c r="BH28" i="61"/>
  <c r="BH21" i="61"/>
  <c r="BH79" i="61"/>
  <c r="BH55" i="61"/>
  <c r="BH36" i="61"/>
  <c r="BH20" i="61"/>
  <c r="BH43" i="61"/>
  <c r="BH13" i="61"/>
  <c r="BH12" i="61"/>
  <c r="BH78" i="61"/>
  <c r="BH16" i="61"/>
  <c r="BH7" i="61"/>
  <c r="BH35" i="61"/>
  <c r="BH8" i="61"/>
  <c r="BH49" i="61"/>
  <c r="BH39" i="61"/>
  <c r="BH24" i="61"/>
  <c r="DC123" i="61"/>
  <c r="DC122" i="61"/>
  <c r="DC121" i="61"/>
  <c r="DC120" i="61"/>
  <c r="DC119" i="61"/>
  <c r="DC118" i="61"/>
  <c r="DC112" i="61"/>
  <c r="DC111" i="61"/>
  <c r="DC110" i="61"/>
  <c r="DC114" i="61"/>
  <c r="DC113" i="61"/>
  <c r="DC116" i="61"/>
  <c r="DC104" i="61"/>
  <c r="DC102" i="61"/>
  <c r="DC115" i="61"/>
  <c r="DC106" i="61"/>
  <c r="DC105" i="61"/>
  <c r="DC101" i="61"/>
  <c r="DC108" i="61"/>
  <c r="DC97" i="61"/>
  <c r="DC109" i="61"/>
  <c r="DC91" i="61"/>
  <c r="DC95" i="61"/>
  <c r="DC85" i="61"/>
  <c r="DC77" i="61"/>
  <c r="DC103" i="61"/>
  <c r="DC96" i="61"/>
  <c r="DC84" i="61"/>
  <c r="DC99" i="61"/>
  <c r="DC93" i="61"/>
  <c r="DC92" i="61"/>
  <c r="DC90" i="61"/>
  <c r="DC86" i="61"/>
  <c r="DC78" i="61"/>
  <c r="DC107" i="61"/>
  <c r="DC83" i="61"/>
  <c r="DC71" i="61"/>
  <c r="DC70" i="61"/>
  <c r="DC68" i="61"/>
  <c r="DC74" i="61"/>
  <c r="DC69" i="61"/>
  <c r="DC67" i="61"/>
  <c r="DC87" i="61"/>
  <c r="DC81" i="61"/>
  <c r="DC64" i="61"/>
  <c r="DC76" i="61"/>
  <c r="DC117" i="61"/>
  <c r="DC88" i="61"/>
  <c r="DC73" i="61"/>
  <c r="DC72" i="61"/>
  <c r="DC51" i="61"/>
  <c r="DC50" i="61"/>
  <c r="DC49" i="61"/>
  <c r="DC48" i="61"/>
  <c r="DC47" i="61"/>
  <c r="DC46" i="61"/>
  <c r="DC45" i="61"/>
  <c r="DC44" i="61"/>
  <c r="DC43" i="61"/>
  <c r="DC42" i="61"/>
  <c r="DC41" i="61"/>
  <c r="DC40" i="61"/>
  <c r="DC39" i="61"/>
  <c r="DC38" i="61"/>
  <c r="DC37" i="61"/>
  <c r="DC36" i="61"/>
  <c r="DC35" i="61"/>
  <c r="DC34" i="61"/>
  <c r="DC33" i="61"/>
  <c r="DC32" i="61"/>
  <c r="DC31" i="61"/>
  <c r="DC30" i="61"/>
  <c r="DC29" i="61"/>
  <c r="DC28" i="61"/>
  <c r="DC27" i="61"/>
  <c r="DC26" i="61"/>
  <c r="DC25" i="61"/>
  <c r="DC24" i="61"/>
  <c r="DC23" i="61"/>
  <c r="DC22" i="61"/>
  <c r="DC21" i="61"/>
  <c r="DC98" i="61"/>
  <c r="DC94" i="61"/>
  <c r="DC62" i="61"/>
  <c r="DC61" i="61"/>
  <c r="DC58" i="61"/>
  <c r="DC100" i="61"/>
  <c r="DC60" i="61"/>
  <c r="DC59" i="61"/>
  <c r="DC53" i="61"/>
  <c r="DC79" i="61"/>
  <c r="DC75" i="61"/>
  <c r="DC57" i="61"/>
  <c r="DC56" i="61"/>
  <c r="DC20" i="61"/>
  <c r="DC19" i="61"/>
  <c r="DC18" i="61"/>
  <c r="DC17" i="61"/>
  <c r="DC16" i="61"/>
  <c r="DC15" i="61"/>
  <c r="DC14" i="61"/>
  <c r="DC13" i="61"/>
  <c r="DC12" i="61"/>
  <c r="DC11" i="61"/>
  <c r="DC10" i="61"/>
  <c r="DC9" i="61"/>
  <c r="DC8" i="61"/>
  <c r="DC7" i="61"/>
  <c r="DC6" i="61"/>
  <c r="DC5" i="61"/>
  <c r="DC66" i="61"/>
  <c r="DC54" i="61"/>
  <c r="DC80" i="61"/>
  <c r="DC65" i="61"/>
  <c r="DC89" i="61"/>
  <c r="DC82" i="61"/>
  <c r="DC52" i="61"/>
  <c r="DC4" i="61"/>
  <c r="DC63" i="61"/>
  <c r="DC55" i="61"/>
  <c r="CP123" i="61"/>
  <c r="CP122" i="61"/>
  <c r="CP121" i="61"/>
  <c r="CP120" i="61"/>
  <c r="CP119" i="61"/>
  <c r="CP118" i="61"/>
  <c r="CP117" i="61"/>
  <c r="CP114" i="61"/>
  <c r="CP116" i="61"/>
  <c r="CP115" i="61"/>
  <c r="CP111" i="61"/>
  <c r="CP108" i="61"/>
  <c r="CP104" i="61"/>
  <c r="CP109" i="61"/>
  <c r="CP112" i="61"/>
  <c r="CP106" i="61"/>
  <c r="CP102" i="61"/>
  <c r="CP100" i="61"/>
  <c r="CP99" i="61"/>
  <c r="CP98" i="61"/>
  <c r="CP97" i="61"/>
  <c r="CP96" i="61"/>
  <c r="CP107" i="61"/>
  <c r="CP105" i="61"/>
  <c r="CP103" i="61"/>
  <c r="CP110" i="61"/>
  <c r="CP95" i="61"/>
  <c r="CP94" i="61"/>
  <c r="CP93" i="61"/>
  <c r="CP92" i="61"/>
  <c r="CP91" i="61"/>
  <c r="CP90" i="61"/>
  <c r="CP101" i="61"/>
  <c r="CP89" i="61"/>
  <c r="CP88" i="61"/>
  <c r="CP87" i="61"/>
  <c r="CP86" i="61"/>
  <c r="CP85" i="61"/>
  <c r="CP84" i="61"/>
  <c r="CP83" i="61"/>
  <c r="CP82" i="61"/>
  <c r="CP81" i="61"/>
  <c r="CP80" i="61"/>
  <c r="CP79" i="61"/>
  <c r="CP78" i="61"/>
  <c r="CP113" i="61"/>
  <c r="CP75" i="61"/>
  <c r="CP74" i="61"/>
  <c r="CP73" i="61"/>
  <c r="CP72" i="61"/>
  <c r="CP71" i="61"/>
  <c r="CP70" i="61"/>
  <c r="CP69" i="61"/>
  <c r="CP68" i="61"/>
  <c r="CP67" i="61"/>
  <c r="CP66" i="61"/>
  <c r="CP65" i="61"/>
  <c r="CP64" i="61"/>
  <c r="CP63" i="61"/>
  <c r="CP76" i="61"/>
  <c r="CP61" i="61"/>
  <c r="CP60" i="61"/>
  <c r="CP59" i="61"/>
  <c r="CP58" i="61"/>
  <c r="CP57" i="61"/>
  <c r="CP56" i="61"/>
  <c r="CP55" i="61"/>
  <c r="CP54" i="61"/>
  <c r="CP53" i="61"/>
  <c r="CP52" i="61"/>
  <c r="CP77" i="61"/>
  <c r="CP51" i="61"/>
  <c r="CP43" i="61"/>
  <c r="CP35" i="61"/>
  <c r="CP27" i="61"/>
  <c r="CP48" i="61"/>
  <c r="CP40" i="61"/>
  <c r="CP32" i="61"/>
  <c r="CP24" i="61"/>
  <c r="CP44" i="61"/>
  <c r="CP36" i="61"/>
  <c r="CP28" i="61"/>
  <c r="CP45" i="61"/>
  <c r="CP30" i="61"/>
  <c r="CP23" i="61"/>
  <c r="CP15" i="61"/>
  <c r="CP7" i="61"/>
  <c r="CP39" i="61"/>
  <c r="CP25" i="61"/>
  <c r="CP17" i="61"/>
  <c r="CP38" i="61"/>
  <c r="CP31" i="61"/>
  <c r="CP20" i="61"/>
  <c r="CP12" i="61"/>
  <c r="CP46" i="61"/>
  <c r="CP9" i="61"/>
  <c r="CP5" i="61"/>
  <c r="CP49" i="61"/>
  <c r="CP42" i="61"/>
  <c r="CP22" i="61"/>
  <c r="CP16" i="61"/>
  <c r="CP8" i="61"/>
  <c r="CP50" i="61"/>
  <c r="CP29" i="61"/>
  <c r="CP13" i="61"/>
  <c r="CP21" i="61"/>
  <c r="CP19" i="61"/>
  <c r="CP18" i="61"/>
  <c r="CP10" i="61"/>
  <c r="CP34" i="61"/>
  <c r="CP33" i="61"/>
  <c r="CP11" i="61"/>
  <c r="CP14" i="61"/>
  <c r="CP47" i="61"/>
  <c r="CP37" i="61"/>
  <c r="CP26" i="61"/>
  <c r="CP6" i="61"/>
  <c r="CP4" i="61"/>
  <c r="CP62" i="61"/>
  <c r="CP41" i="61"/>
  <c r="BZ123" i="61"/>
  <c r="BZ122" i="61"/>
  <c r="BZ121" i="61"/>
  <c r="BZ120" i="61"/>
  <c r="BZ119" i="61"/>
  <c r="BZ118" i="61"/>
  <c r="BZ116" i="61"/>
  <c r="BZ117" i="61"/>
  <c r="BZ112" i="61"/>
  <c r="BZ111" i="61"/>
  <c r="BZ114" i="61"/>
  <c r="BZ115" i="61"/>
  <c r="BZ107" i="61"/>
  <c r="BZ105" i="61"/>
  <c r="BZ103" i="61"/>
  <c r="BZ108" i="61"/>
  <c r="BZ106" i="61"/>
  <c r="BZ100" i="61"/>
  <c r="BZ99" i="61"/>
  <c r="BZ98" i="61"/>
  <c r="BZ97" i="61"/>
  <c r="BZ96" i="61"/>
  <c r="BZ109" i="61"/>
  <c r="BZ102" i="61"/>
  <c r="BZ113" i="61"/>
  <c r="BZ95" i="61"/>
  <c r="BZ94" i="61"/>
  <c r="BZ93" i="61"/>
  <c r="BZ92" i="61"/>
  <c r="BZ91" i="61"/>
  <c r="BZ90" i="61"/>
  <c r="BZ89" i="61"/>
  <c r="BZ88" i="61"/>
  <c r="BZ87" i="61"/>
  <c r="BZ86" i="61"/>
  <c r="BZ85" i="61"/>
  <c r="BZ84" i="61"/>
  <c r="BZ83" i="61"/>
  <c r="BZ82" i="61"/>
  <c r="BZ81" i="61"/>
  <c r="BZ80" i="61"/>
  <c r="BZ79" i="61"/>
  <c r="BZ78" i="61"/>
  <c r="BZ104" i="61"/>
  <c r="BZ76" i="61"/>
  <c r="BZ75" i="61"/>
  <c r="BZ74" i="61"/>
  <c r="BZ73" i="61"/>
  <c r="BZ72" i="61"/>
  <c r="BZ71" i="61"/>
  <c r="BZ70" i="61"/>
  <c r="BZ69" i="61"/>
  <c r="BZ68" i="61"/>
  <c r="BZ110" i="61"/>
  <c r="BZ101" i="61"/>
  <c r="BZ67" i="61"/>
  <c r="BZ66" i="61"/>
  <c r="BZ65" i="61"/>
  <c r="BZ64" i="61"/>
  <c r="BZ63" i="61"/>
  <c r="BZ60" i="61"/>
  <c r="BZ59" i="61"/>
  <c r="BZ58" i="61"/>
  <c r="BZ57" i="61"/>
  <c r="BZ56" i="61"/>
  <c r="BZ55" i="61"/>
  <c r="BZ54" i="61"/>
  <c r="BZ53" i="61"/>
  <c r="BZ52" i="61"/>
  <c r="BZ77" i="61"/>
  <c r="BZ49" i="61"/>
  <c r="BZ41" i="61"/>
  <c r="BZ33" i="61"/>
  <c r="BZ25" i="61"/>
  <c r="BZ22" i="61"/>
  <c r="BZ46" i="61"/>
  <c r="BZ38" i="61"/>
  <c r="BZ30" i="61"/>
  <c r="BZ50" i="61"/>
  <c r="BZ42" i="61"/>
  <c r="BZ34" i="61"/>
  <c r="BZ26" i="61"/>
  <c r="BZ61" i="61"/>
  <c r="BZ39" i="61"/>
  <c r="BZ32" i="61"/>
  <c r="BZ21" i="61"/>
  <c r="BZ13" i="61"/>
  <c r="BZ48" i="61"/>
  <c r="BZ27" i="61"/>
  <c r="BZ7" i="61"/>
  <c r="BZ62" i="61"/>
  <c r="BZ47" i="61"/>
  <c r="BZ40" i="61"/>
  <c r="BZ18" i="61"/>
  <c r="BZ10" i="61"/>
  <c r="BZ15" i="61"/>
  <c r="BZ51" i="61"/>
  <c r="BZ36" i="61"/>
  <c r="BZ29" i="61"/>
  <c r="BZ14" i="61"/>
  <c r="BZ6" i="61"/>
  <c r="BZ44" i="61"/>
  <c r="BZ37" i="61"/>
  <c r="BZ23" i="61"/>
  <c r="BZ19" i="61"/>
  <c r="BZ16" i="61"/>
  <c r="BZ11" i="61"/>
  <c r="BZ5" i="61"/>
  <c r="BZ45" i="61"/>
  <c r="BZ24" i="61"/>
  <c r="BZ31" i="61"/>
  <c r="BZ8" i="61"/>
  <c r="BZ35" i="61"/>
  <c r="BZ12" i="61"/>
  <c r="BZ9" i="61"/>
  <c r="BZ17" i="61"/>
  <c r="BZ43" i="61"/>
  <c r="BZ28" i="61"/>
  <c r="BZ4" i="61"/>
  <c r="BZ20" i="61"/>
  <c r="BG123" i="61"/>
  <c r="BG122" i="61"/>
  <c r="BG121" i="61"/>
  <c r="BG120" i="61"/>
  <c r="BG119" i="61"/>
  <c r="BG118" i="61"/>
  <c r="BG117" i="61"/>
  <c r="BG116" i="61"/>
  <c r="BG114" i="61"/>
  <c r="BG112" i="61"/>
  <c r="BG110" i="61"/>
  <c r="BG108" i="61"/>
  <c r="BG106" i="61"/>
  <c r="BG104" i="61"/>
  <c r="BG109" i="61"/>
  <c r="BG113" i="61"/>
  <c r="BG103" i="61"/>
  <c r="BG101" i="61"/>
  <c r="BG115" i="61"/>
  <c r="BG111" i="61"/>
  <c r="BG93" i="61"/>
  <c r="BG98" i="61"/>
  <c r="BG97" i="61"/>
  <c r="BG100" i="61"/>
  <c r="BG94" i="61"/>
  <c r="BG107" i="61"/>
  <c r="BG105" i="61"/>
  <c r="BG87" i="61"/>
  <c r="BG79" i="61"/>
  <c r="BG92" i="61"/>
  <c r="BG86" i="61"/>
  <c r="BG78" i="61"/>
  <c r="BG102" i="61"/>
  <c r="BG88" i="61"/>
  <c r="BG80" i="61"/>
  <c r="BG99" i="61"/>
  <c r="BG95" i="61"/>
  <c r="BG74" i="61"/>
  <c r="BG81" i="61"/>
  <c r="BG96" i="61"/>
  <c r="BG90" i="61"/>
  <c r="BG83" i="61"/>
  <c r="BG73" i="61"/>
  <c r="BG72" i="61"/>
  <c r="BG70" i="61"/>
  <c r="BG62" i="61"/>
  <c r="BG71" i="61"/>
  <c r="BG66" i="61"/>
  <c r="BG76" i="61"/>
  <c r="BG84" i="61"/>
  <c r="BG55" i="61"/>
  <c r="BG52" i="61"/>
  <c r="BG51" i="61"/>
  <c r="BG50" i="61"/>
  <c r="BG49" i="61"/>
  <c r="BG48" i="61"/>
  <c r="BG47" i="61"/>
  <c r="BG46" i="61"/>
  <c r="BG45" i="61"/>
  <c r="BG44" i="61"/>
  <c r="BG43" i="61"/>
  <c r="BG42" i="61"/>
  <c r="BG41" i="61"/>
  <c r="BG40" i="61"/>
  <c r="BG39" i="61"/>
  <c r="BG38" i="61"/>
  <c r="BG37" i="61"/>
  <c r="BG36" i="61"/>
  <c r="BG35" i="61"/>
  <c r="BG34" i="61"/>
  <c r="BG33" i="61"/>
  <c r="BG32" i="61"/>
  <c r="BG31" i="61"/>
  <c r="BG30" i="61"/>
  <c r="BG29" i="61"/>
  <c r="BG28" i="61"/>
  <c r="BG27" i="61"/>
  <c r="BG26" i="61"/>
  <c r="BG25" i="61"/>
  <c r="BG24" i="61"/>
  <c r="BG23" i="61"/>
  <c r="BG22" i="61"/>
  <c r="BG75" i="61"/>
  <c r="BG69" i="61"/>
  <c r="BG67" i="61"/>
  <c r="BG60" i="61"/>
  <c r="BG53" i="61"/>
  <c r="BG68" i="61"/>
  <c r="BG82" i="61"/>
  <c r="BG57" i="61"/>
  <c r="BG54" i="61"/>
  <c r="BG65" i="61"/>
  <c r="BG63" i="61"/>
  <c r="BG21" i="61"/>
  <c r="BG20" i="61"/>
  <c r="BG19" i="61"/>
  <c r="BG18" i="61"/>
  <c r="BG17" i="61"/>
  <c r="BG16" i="61"/>
  <c r="BG15" i="61"/>
  <c r="BG14" i="61"/>
  <c r="BG13" i="61"/>
  <c r="BG12" i="61"/>
  <c r="BG11" i="61"/>
  <c r="BG10" i="61"/>
  <c r="BG9" i="61"/>
  <c r="BG8" i="61"/>
  <c r="BG7" i="61"/>
  <c r="BG6" i="61"/>
  <c r="BG5" i="61"/>
  <c r="BG91" i="61"/>
  <c r="BG56" i="61"/>
  <c r="BG61" i="61"/>
  <c r="BG59" i="61"/>
  <c r="BG85" i="61"/>
  <c r="BG89" i="61"/>
  <c r="BG4" i="61"/>
  <c r="BG58" i="61"/>
  <c r="BG77" i="61"/>
  <c r="BG64" i="61"/>
  <c r="D4" i="61"/>
  <c r="D121" i="61"/>
  <c r="D118" i="61"/>
  <c r="D122" i="61"/>
  <c r="D119" i="61"/>
  <c r="D117" i="61"/>
  <c r="D123" i="61"/>
  <c r="D120" i="61"/>
  <c r="D112" i="61"/>
  <c r="D109" i="61"/>
  <c r="D108" i="61"/>
  <c r="D113" i="61"/>
  <c r="D111" i="61"/>
  <c r="D104" i="61"/>
  <c r="D103" i="61"/>
  <c r="D102" i="61"/>
  <c r="D116" i="61"/>
  <c r="D106" i="61"/>
  <c r="D115" i="61"/>
  <c r="D107" i="61"/>
  <c r="D110" i="61"/>
  <c r="D105" i="61"/>
  <c r="D101" i="61"/>
  <c r="D100" i="61"/>
  <c r="D99" i="61"/>
  <c r="D98" i="61"/>
  <c r="D97" i="61"/>
  <c r="D114" i="61"/>
  <c r="D96" i="61"/>
  <c r="D91" i="61"/>
  <c r="D95" i="61"/>
  <c r="D85" i="61"/>
  <c r="D84" i="61"/>
  <c r="D78" i="61"/>
  <c r="D93" i="61"/>
  <c r="D92" i="61"/>
  <c r="D86" i="61"/>
  <c r="D77" i="61"/>
  <c r="D76" i="61"/>
  <c r="D75" i="61"/>
  <c r="D74" i="61"/>
  <c r="D73" i="61"/>
  <c r="D72" i="61"/>
  <c r="D90" i="61"/>
  <c r="D83" i="61"/>
  <c r="D94" i="61"/>
  <c r="D70" i="61"/>
  <c r="D68" i="61"/>
  <c r="D67" i="61"/>
  <c r="D66" i="61"/>
  <c r="D65" i="61"/>
  <c r="D64" i="61"/>
  <c r="D63" i="61"/>
  <c r="D62" i="61"/>
  <c r="D89" i="61"/>
  <c r="D69" i="61"/>
  <c r="D88" i="61"/>
  <c r="D82" i="61"/>
  <c r="D71" i="61"/>
  <c r="D54" i="61"/>
  <c r="D87" i="61"/>
  <c r="D58" i="61"/>
  <c r="D60" i="61"/>
  <c r="D59" i="61"/>
  <c r="D46" i="61"/>
  <c r="D38" i="61"/>
  <c r="D30" i="61"/>
  <c r="D23" i="61"/>
  <c r="D81" i="61"/>
  <c r="D53" i="61"/>
  <c r="D51" i="61"/>
  <c r="D43" i="61"/>
  <c r="D35" i="61"/>
  <c r="D27" i="61"/>
  <c r="D22" i="61"/>
  <c r="D57" i="61"/>
  <c r="D56" i="61"/>
  <c r="D47" i="61"/>
  <c r="D39" i="61"/>
  <c r="D31" i="61"/>
  <c r="D79" i="61"/>
  <c r="D41" i="61"/>
  <c r="D34" i="61"/>
  <c r="D18" i="61"/>
  <c r="D10" i="61"/>
  <c r="D7" i="61"/>
  <c r="D50" i="61"/>
  <c r="D36" i="61"/>
  <c r="D29" i="61"/>
  <c r="D12" i="61"/>
  <c r="D80" i="61"/>
  <c r="D49" i="61"/>
  <c r="D42" i="61"/>
  <c r="D28" i="61"/>
  <c r="D15" i="61"/>
  <c r="D20" i="61"/>
  <c r="D61" i="61"/>
  <c r="D32" i="61"/>
  <c r="D19" i="61"/>
  <c r="D11" i="61"/>
  <c r="D40" i="61"/>
  <c r="D25" i="61"/>
  <c r="D16" i="61"/>
  <c r="D8" i="61"/>
  <c r="D5" i="61"/>
  <c r="D9" i="61"/>
  <c r="D52" i="61"/>
  <c r="D55" i="61"/>
  <c r="D48" i="61"/>
  <c r="D33" i="61"/>
  <c r="D37" i="61"/>
  <c r="D14" i="61"/>
  <c r="D26" i="61"/>
  <c r="D21" i="61"/>
  <c r="D17" i="61"/>
  <c r="D45" i="61"/>
  <c r="D13" i="61"/>
  <c r="D44" i="61"/>
  <c r="D24" i="61"/>
  <c r="D6" i="61"/>
  <c r="DS123" i="61"/>
  <c r="DS122" i="61"/>
  <c r="DS121" i="61"/>
  <c r="DS120" i="61"/>
  <c r="DS119" i="61"/>
  <c r="DS118" i="61"/>
  <c r="DS116" i="61"/>
  <c r="DS114" i="61"/>
  <c r="DS111" i="61"/>
  <c r="DS107" i="61"/>
  <c r="DS117" i="61"/>
  <c r="DS108" i="61"/>
  <c r="DS106" i="61"/>
  <c r="DS112" i="61"/>
  <c r="DS110" i="61"/>
  <c r="DS101" i="61"/>
  <c r="DS113" i="61"/>
  <c r="DS103" i="61"/>
  <c r="DS115" i="61"/>
  <c r="DS102" i="61"/>
  <c r="DS93" i="61"/>
  <c r="DS105" i="61"/>
  <c r="DS109" i="61"/>
  <c r="DS94" i="61"/>
  <c r="DS104" i="61"/>
  <c r="DS87" i="61"/>
  <c r="DS79" i="61"/>
  <c r="DS86" i="61"/>
  <c r="DS78" i="61"/>
  <c r="DS88" i="61"/>
  <c r="DS80" i="61"/>
  <c r="DS95" i="61"/>
  <c r="DS92" i="61"/>
  <c r="DS81" i="61"/>
  <c r="DS74" i="61"/>
  <c r="DS98" i="61"/>
  <c r="DS89" i="61"/>
  <c r="DS82" i="61"/>
  <c r="DS91" i="61"/>
  <c r="DS84" i="61"/>
  <c r="DS73" i="61"/>
  <c r="DS72" i="61"/>
  <c r="DS70" i="61"/>
  <c r="DS90" i="61"/>
  <c r="DS76" i="61"/>
  <c r="DS62" i="61"/>
  <c r="DS100" i="61"/>
  <c r="DS68" i="61"/>
  <c r="DS66" i="61"/>
  <c r="DS99" i="61"/>
  <c r="DS77" i="61"/>
  <c r="DS60" i="61"/>
  <c r="DS83" i="61"/>
  <c r="DS67" i="61"/>
  <c r="DS55" i="61"/>
  <c r="DS51" i="61"/>
  <c r="DS50" i="61"/>
  <c r="DS49" i="61"/>
  <c r="DS48" i="61"/>
  <c r="DS47" i="61"/>
  <c r="DS46" i="61"/>
  <c r="DS45" i="61"/>
  <c r="DS44" i="61"/>
  <c r="DS43" i="61"/>
  <c r="DS42" i="61"/>
  <c r="DS41" i="61"/>
  <c r="DS40" i="61"/>
  <c r="DS39" i="61"/>
  <c r="DS38" i="61"/>
  <c r="DS37" i="61"/>
  <c r="DS36" i="61"/>
  <c r="DS35" i="61"/>
  <c r="DS34" i="61"/>
  <c r="DS33" i="61"/>
  <c r="DS32" i="61"/>
  <c r="DS31" i="61"/>
  <c r="DS30" i="61"/>
  <c r="DS29" i="61"/>
  <c r="DS28" i="61"/>
  <c r="DS27" i="61"/>
  <c r="DS26" i="61"/>
  <c r="DS25" i="61"/>
  <c r="DS24" i="61"/>
  <c r="DS23" i="61"/>
  <c r="DS22" i="61"/>
  <c r="DS21" i="61"/>
  <c r="DS75" i="61"/>
  <c r="DS61" i="61"/>
  <c r="DS53" i="61"/>
  <c r="DS63" i="61"/>
  <c r="DS54" i="61"/>
  <c r="DS52" i="61"/>
  <c r="DS71" i="61"/>
  <c r="DS69" i="61"/>
  <c r="DS65" i="61"/>
  <c r="DS59" i="61"/>
  <c r="DS58" i="61"/>
  <c r="DS97" i="61"/>
  <c r="DS20" i="61"/>
  <c r="DS19" i="61"/>
  <c r="DS18" i="61"/>
  <c r="DS17" i="61"/>
  <c r="DS16" i="61"/>
  <c r="DS15" i="61"/>
  <c r="DS14" i="61"/>
  <c r="DS13" i="61"/>
  <c r="DS12" i="61"/>
  <c r="DS11" i="61"/>
  <c r="DS10" i="61"/>
  <c r="DS9" i="61"/>
  <c r="DS8" i="61"/>
  <c r="DS7" i="61"/>
  <c r="DS6" i="61"/>
  <c r="DS5" i="61"/>
  <c r="DS4" i="61"/>
  <c r="DS56" i="61"/>
  <c r="DS64" i="61"/>
  <c r="DS57" i="61"/>
  <c r="DS96" i="61"/>
  <c r="DS85" i="61"/>
  <c r="AB121" i="61"/>
  <c r="AB118" i="61"/>
  <c r="AB119" i="61"/>
  <c r="AB120" i="61"/>
  <c r="AB122" i="61"/>
  <c r="AB116" i="61"/>
  <c r="AB115" i="61"/>
  <c r="AB109" i="61"/>
  <c r="AB108" i="61"/>
  <c r="AB117" i="61"/>
  <c r="AB111" i="61"/>
  <c r="AB113" i="61"/>
  <c r="AB106" i="61"/>
  <c r="AB114" i="61"/>
  <c r="AB105" i="61"/>
  <c r="AB104" i="61"/>
  <c r="AB103" i="61"/>
  <c r="AB102" i="61"/>
  <c r="AB101" i="61"/>
  <c r="AB110" i="61"/>
  <c r="AB107" i="61"/>
  <c r="AB100" i="61"/>
  <c r="AB99" i="61"/>
  <c r="AB98" i="61"/>
  <c r="AB97" i="61"/>
  <c r="AB123" i="61"/>
  <c r="AB94" i="61"/>
  <c r="AB92" i="61"/>
  <c r="AB95" i="61"/>
  <c r="AB88" i="61"/>
  <c r="AB80" i="61"/>
  <c r="AB87" i="61"/>
  <c r="AB79" i="61"/>
  <c r="AB77" i="61"/>
  <c r="AB112" i="61"/>
  <c r="AB89" i="61"/>
  <c r="AB81" i="61"/>
  <c r="AB76" i="61"/>
  <c r="AB75" i="61"/>
  <c r="AB74" i="61"/>
  <c r="AB73" i="61"/>
  <c r="AB72" i="61"/>
  <c r="AB84" i="61"/>
  <c r="AB85" i="61"/>
  <c r="AB78" i="61"/>
  <c r="AB68" i="61"/>
  <c r="AB67" i="61"/>
  <c r="AB66" i="61"/>
  <c r="AB65" i="61"/>
  <c r="AB64" i="61"/>
  <c r="AB63" i="61"/>
  <c r="AB62" i="61"/>
  <c r="AB61" i="61"/>
  <c r="AB93" i="61"/>
  <c r="AB71" i="61"/>
  <c r="AB96" i="61"/>
  <c r="AB86" i="61"/>
  <c r="AB90" i="61"/>
  <c r="AB91" i="61"/>
  <c r="AB56" i="61"/>
  <c r="AB53" i="61"/>
  <c r="AB70" i="61"/>
  <c r="AB55" i="61"/>
  <c r="AB83" i="61"/>
  <c r="AB49" i="61"/>
  <c r="AB41" i="61"/>
  <c r="AB33" i="61"/>
  <c r="AB25" i="61"/>
  <c r="AB46" i="61"/>
  <c r="AB38" i="61"/>
  <c r="AB30" i="61"/>
  <c r="AB58" i="61"/>
  <c r="AB50" i="61"/>
  <c r="AB42" i="61"/>
  <c r="AB34" i="61"/>
  <c r="AB26" i="61"/>
  <c r="AB43" i="61"/>
  <c r="AB28" i="61"/>
  <c r="AB21" i="61"/>
  <c r="AB13" i="61"/>
  <c r="AB5" i="61"/>
  <c r="AB59" i="61"/>
  <c r="AB44" i="61"/>
  <c r="AB23" i="61"/>
  <c r="AB7" i="61"/>
  <c r="AB82" i="61"/>
  <c r="AB51" i="61"/>
  <c r="AB36" i="61"/>
  <c r="AB29" i="61"/>
  <c r="AB18" i="61"/>
  <c r="AB10" i="61"/>
  <c r="AB37" i="61"/>
  <c r="AB22" i="61"/>
  <c r="AB15" i="61"/>
  <c r="AB6" i="61"/>
  <c r="AB47" i="61"/>
  <c r="AB40" i="61"/>
  <c r="AB14" i="61"/>
  <c r="AB4" i="61"/>
  <c r="AB48" i="61"/>
  <c r="AB27" i="61"/>
  <c r="AB19" i="61"/>
  <c r="AB31" i="61"/>
  <c r="AB17" i="61"/>
  <c r="AB11" i="61"/>
  <c r="AB45" i="61"/>
  <c r="AB35" i="61"/>
  <c r="AB54" i="61"/>
  <c r="AB24" i="61"/>
  <c r="AB20" i="61"/>
  <c r="AB9" i="61"/>
  <c r="AB57" i="61"/>
  <c r="AB39" i="61"/>
  <c r="AB16" i="61"/>
  <c r="AB69" i="61"/>
  <c r="AB8" i="61"/>
  <c r="AB12" i="61"/>
  <c r="AB60" i="61"/>
  <c r="AB52" i="61"/>
  <c r="AB32" i="61"/>
  <c r="AC121" i="61"/>
  <c r="AC118" i="61"/>
  <c r="AC122" i="61"/>
  <c r="AC120" i="61"/>
  <c r="AC123" i="61"/>
  <c r="AC115" i="61"/>
  <c r="AC119" i="61"/>
  <c r="AC117" i="61"/>
  <c r="AC109" i="61"/>
  <c r="AC108" i="61"/>
  <c r="AC116" i="61"/>
  <c r="AC113" i="61"/>
  <c r="AC110" i="61"/>
  <c r="AC114" i="61"/>
  <c r="AC105" i="61"/>
  <c r="AC104" i="61"/>
  <c r="AC103" i="61"/>
  <c r="AC102" i="61"/>
  <c r="AC111" i="61"/>
  <c r="AC101" i="61"/>
  <c r="AC99" i="61"/>
  <c r="AC98" i="61"/>
  <c r="AC97" i="61"/>
  <c r="AC92" i="61"/>
  <c r="AC112" i="61"/>
  <c r="AC107" i="61"/>
  <c r="AC100" i="61"/>
  <c r="AC96" i="61"/>
  <c r="AC90" i="61"/>
  <c r="AC89" i="61"/>
  <c r="AC88" i="61"/>
  <c r="AC87" i="61"/>
  <c r="AC86" i="61"/>
  <c r="AC85" i="61"/>
  <c r="AC84" i="61"/>
  <c r="AC83" i="61"/>
  <c r="AC82" i="61"/>
  <c r="AC81" i="61"/>
  <c r="AC80" i="61"/>
  <c r="AC79" i="61"/>
  <c r="AC78" i="61"/>
  <c r="AC77" i="61"/>
  <c r="AC93" i="61"/>
  <c r="AC94" i="61"/>
  <c r="AC106" i="61"/>
  <c r="AC75" i="61"/>
  <c r="AC73" i="61"/>
  <c r="AC74" i="61"/>
  <c r="AC76" i="61"/>
  <c r="AC70" i="61"/>
  <c r="AC67" i="61"/>
  <c r="AC61" i="61"/>
  <c r="AC60" i="61"/>
  <c r="AC59" i="61"/>
  <c r="AC58" i="61"/>
  <c r="AC57" i="61"/>
  <c r="AC56" i="61"/>
  <c r="AC55" i="61"/>
  <c r="AC63" i="61"/>
  <c r="AC64" i="61"/>
  <c r="AC65" i="61"/>
  <c r="AC68" i="61"/>
  <c r="AC46" i="61"/>
  <c r="AC38" i="61"/>
  <c r="AC30" i="61"/>
  <c r="AC62" i="61"/>
  <c r="AC51" i="61"/>
  <c r="AC43" i="61"/>
  <c r="AC35" i="61"/>
  <c r="AC27" i="61"/>
  <c r="AC72" i="61"/>
  <c r="AC69" i="61"/>
  <c r="AC54" i="61"/>
  <c r="AC47" i="61"/>
  <c r="AC39" i="61"/>
  <c r="AC31" i="61"/>
  <c r="AC23" i="61"/>
  <c r="AC50" i="61"/>
  <c r="AC36" i="61"/>
  <c r="AC29" i="61"/>
  <c r="AC18" i="61"/>
  <c r="AC10" i="61"/>
  <c r="AC5" i="61"/>
  <c r="AC7" i="61"/>
  <c r="AC6" i="61"/>
  <c r="AC45" i="61"/>
  <c r="AC12" i="61"/>
  <c r="AC66" i="61"/>
  <c r="AC44" i="61"/>
  <c r="AC37" i="61"/>
  <c r="AC22" i="61"/>
  <c r="AC15" i="61"/>
  <c r="AC91" i="61"/>
  <c r="AC53" i="61"/>
  <c r="AC52" i="61"/>
  <c r="AC24" i="61"/>
  <c r="AC20" i="61"/>
  <c r="AC48" i="61"/>
  <c r="AC33" i="61"/>
  <c r="AC26" i="61"/>
  <c r="AC19" i="61"/>
  <c r="AC11" i="61"/>
  <c r="AC71" i="61"/>
  <c r="AC41" i="61"/>
  <c r="AC34" i="61"/>
  <c r="AC16" i="61"/>
  <c r="AC13" i="61"/>
  <c r="AC8" i="61"/>
  <c r="AC40" i="61"/>
  <c r="AC49" i="61"/>
  <c r="AC95" i="61"/>
  <c r="AC25" i="61"/>
  <c r="AC9" i="61"/>
  <c r="AC14" i="61"/>
  <c r="AC28" i="61"/>
  <c r="AC32" i="61"/>
  <c r="AC42" i="61"/>
  <c r="AC21" i="61"/>
  <c r="AC17" i="61"/>
  <c r="AC4" i="61"/>
  <c r="CV122" i="61"/>
  <c r="CV117" i="61"/>
  <c r="CV118" i="61"/>
  <c r="CV123" i="61"/>
  <c r="CV116" i="61"/>
  <c r="CV119" i="61"/>
  <c r="CV114" i="61"/>
  <c r="CV120" i="61"/>
  <c r="CV113" i="61"/>
  <c r="CV109" i="61"/>
  <c r="CV108" i="61"/>
  <c r="CV107" i="61"/>
  <c r="CV112" i="61"/>
  <c r="CV121" i="61"/>
  <c r="CV106" i="61"/>
  <c r="CV103" i="61"/>
  <c r="CV102" i="61"/>
  <c r="CV101" i="61"/>
  <c r="CV111" i="61"/>
  <c r="CV104" i="61"/>
  <c r="CV110" i="61"/>
  <c r="CV115" i="61"/>
  <c r="CV100" i="61"/>
  <c r="CV99" i="61"/>
  <c r="CV98" i="61"/>
  <c r="CV97" i="61"/>
  <c r="CV96" i="61"/>
  <c r="CV95" i="61"/>
  <c r="CV91" i="61"/>
  <c r="CV93" i="61"/>
  <c r="CV92" i="61"/>
  <c r="CV89" i="61"/>
  <c r="CV81" i="61"/>
  <c r="CV105" i="61"/>
  <c r="CV88" i="61"/>
  <c r="CV80" i="61"/>
  <c r="CV82" i="61"/>
  <c r="CV77" i="61"/>
  <c r="CV75" i="61"/>
  <c r="CV74" i="61"/>
  <c r="CV73" i="61"/>
  <c r="CV72" i="61"/>
  <c r="CV71" i="61"/>
  <c r="CV69" i="61"/>
  <c r="CV68" i="61"/>
  <c r="CV94" i="61"/>
  <c r="CV83" i="61"/>
  <c r="CV67" i="61"/>
  <c r="CV66" i="61"/>
  <c r="CV65" i="61"/>
  <c r="CV64" i="61"/>
  <c r="CV63" i="61"/>
  <c r="CV62" i="61"/>
  <c r="CV61" i="61"/>
  <c r="CV86" i="61"/>
  <c r="CV85" i="61"/>
  <c r="CV79" i="61"/>
  <c r="CV57" i="61"/>
  <c r="CV84" i="61"/>
  <c r="CV54" i="61"/>
  <c r="CV87" i="61"/>
  <c r="CV70" i="61"/>
  <c r="CV56" i="61"/>
  <c r="CV50" i="61"/>
  <c r="CV42" i="61"/>
  <c r="CV34" i="61"/>
  <c r="CV26" i="61"/>
  <c r="CV90" i="61"/>
  <c r="CV58" i="61"/>
  <c r="CV47" i="61"/>
  <c r="CV39" i="61"/>
  <c r="CV31" i="61"/>
  <c r="CV23" i="61"/>
  <c r="CV51" i="61"/>
  <c r="CV43" i="61"/>
  <c r="CV35" i="61"/>
  <c r="CV27" i="61"/>
  <c r="CV22" i="61"/>
  <c r="CV52" i="61"/>
  <c r="CV46" i="61"/>
  <c r="CV32" i="61"/>
  <c r="CV25" i="61"/>
  <c r="CV14" i="61"/>
  <c r="CV6" i="61"/>
  <c r="CV41" i="61"/>
  <c r="CV16" i="61"/>
  <c r="CV8" i="61"/>
  <c r="CV60" i="61"/>
  <c r="CV78" i="61"/>
  <c r="CV40" i="61"/>
  <c r="CV33" i="61"/>
  <c r="CV19" i="61"/>
  <c r="CV11" i="61"/>
  <c r="CV76" i="61"/>
  <c r="CV48" i="61"/>
  <c r="CV55" i="61"/>
  <c r="CV53" i="61"/>
  <c r="CV44" i="61"/>
  <c r="CV29" i="61"/>
  <c r="CV15" i="61"/>
  <c r="CV7" i="61"/>
  <c r="CV4" i="61"/>
  <c r="CV37" i="61"/>
  <c r="CV30" i="61"/>
  <c r="CV20" i="61"/>
  <c r="CV45" i="61"/>
  <c r="CV5" i="61"/>
  <c r="CV38" i="61"/>
  <c r="CV18" i="61"/>
  <c r="CV59" i="61"/>
  <c r="CV49" i="61"/>
  <c r="CV24" i="61"/>
  <c r="CV28" i="61"/>
  <c r="CV12" i="61"/>
  <c r="CV9" i="61"/>
  <c r="CV36" i="61"/>
  <c r="CV21" i="61"/>
  <c r="CV17" i="61"/>
  <c r="CV13" i="61"/>
  <c r="CV10" i="61"/>
  <c r="BT120" i="61"/>
  <c r="BT121" i="61"/>
  <c r="BT117" i="61"/>
  <c r="BT116" i="61"/>
  <c r="BT122" i="61"/>
  <c r="BT123" i="61"/>
  <c r="BT115" i="61"/>
  <c r="BT114" i="61"/>
  <c r="BT119" i="61"/>
  <c r="BT110" i="61"/>
  <c r="BT118" i="61"/>
  <c r="BT109" i="61"/>
  <c r="BT108" i="61"/>
  <c r="BT107" i="61"/>
  <c r="BT106" i="61"/>
  <c r="BT105" i="61"/>
  <c r="BT111" i="61"/>
  <c r="BT104" i="61"/>
  <c r="BT103" i="61"/>
  <c r="BT102" i="61"/>
  <c r="BT101" i="61"/>
  <c r="BT112" i="61"/>
  <c r="BT113" i="61"/>
  <c r="BT98" i="61"/>
  <c r="BT95" i="61"/>
  <c r="BT94" i="61"/>
  <c r="BT93" i="61"/>
  <c r="BT92" i="61"/>
  <c r="BT91" i="61"/>
  <c r="BT100" i="61"/>
  <c r="BT97" i="61"/>
  <c r="BT96" i="61"/>
  <c r="BT99" i="61"/>
  <c r="BT87" i="61"/>
  <c r="BT79" i="61"/>
  <c r="BT86" i="61"/>
  <c r="BT78" i="61"/>
  <c r="BT88" i="61"/>
  <c r="BT80" i="61"/>
  <c r="BT85" i="61"/>
  <c r="BT74" i="61"/>
  <c r="BT70" i="61"/>
  <c r="BT69" i="61"/>
  <c r="BT73" i="61"/>
  <c r="BT76" i="61"/>
  <c r="BT64" i="61"/>
  <c r="BT81" i="61"/>
  <c r="BT61" i="61"/>
  <c r="BT68" i="61"/>
  <c r="BT65" i="61"/>
  <c r="BT63" i="61"/>
  <c r="BT90" i="61"/>
  <c r="BT55" i="61"/>
  <c r="BT83" i="61"/>
  <c r="BT60" i="61"/>
  <c r="BT89" i="61"/>
  <c r="BT82" i="61"/>
  <c r="BT66" i="61"/>
  <c r="BT52" i="61"/>
  <c r="BT51" i="61"/>
  <c r="BT50" i="61"/>
  <c r="BT49" i="61"/>
  <c r="BT48" i="61"/>
  <c r="BT47" i="61"/>
  <c r="BT46" i="61"/>
  <c r="BT45" i="61"/>
  <c r="BT44" i="61"/>
  <c r="BT43" i="61"/>
  <c r="BT42" i="61"/>
  <c r="BT41" i="61"/>
  <c r="BT40" i="61"/>
  <c r="BT39" i="61"/>
  <c r="BT38" i="61"/>
  <c r="BT37" i="61"/>
  <c r="BT36" i="61"/>
  <c r="BT35" i="61"/>
  <c r="BT34" i="61"/>
  <c r="BT33" i="61"/>
  <c r="BT32" i="61"/>
  <c r="BT31" i="61"/>
  <c r="BT30" i="61"/>
  <c r="BT29" i="61"/>
  <c r="BT28" i="61"/>
  <c r="BT27" i="61"/>
  <c r="BT26" i="61"/>
  <c r="BT25" i="61"/>
  <c r="BT24" i="61"/>
  <c r="BT23" i="61"/>
  <c r="BT84" i="61"/>
  <c r="BT21" i="61"/>
  <c r="BT20" i="61"/>
  <c r="BT19" i="61"/>
  <c r="BT18" i="61"/>
  <c r="BT17" i="61"/>
  <c r="BT16" i="61"/>
  <c r="BT15" i="61"/>
  <c r="BT14" i="61"/>
  <c r="BT13" i="61"/>
  <c r="BT12" i="61"/>
  <c r="BT11" i="61"/>
  <c r="BT10" i="61"/>
  <c r="BT9" i="61"/>
  <c r="BT8" i="61"/>
  <c r="BT7" i="61"/>
  <c r="BT6" i="61"/>
  <c r="BT5" i="61"/>
  <c r="BT54" i="61"/>
  <c r="BT59" i="61"/>
  <c r="BT58" i="61"/>
  <c r="BT22" i="61"/>
  <c r="BT75" i="61"/>
  <c r="BT4" i="61"/>
  <c r="BT77" i="61"/>
  <c r="BT71" i="61"/>
  <c r="BT57" i="61"/>
  <c r="BT67" i="61"/>
  <c r="BT62" i="61"/>
  <c r="BT53" i="61"/>
  <c r="BT56" i="61"/>
  <c r="BT72" i="61"/>
  <c r="AF123" i="61"/>
  <c r="AF120" i="61"/>
  <c r="AF118" i="61"/>
  <c r="AF117" i="61"/>
  <c r="AF116" i="61"/>
  <c r="AF121" i="61"/>
  <c r="AF122" i="61"/>
  <c r="AF115" i="61"/>
  <c r="AF114" i="61"/>
  <c r="AF112" i="61"/>
  <c r="AF119" i="61"/>
  <c r="AF109" i="61"/>
  <c r="AF108" i="61"/>
  <c r="AF107" i="61"/>
  <c r="AF106" i="61"/>
  <c r="AF105" i="61"/>
  <c r="AF104" i="61"/>
  <c r="AF103" i="61"/>
  <c r="AF102" i="61"/>
  <c r="AF110" i="61"/>
  <c r="AF101" i="61"/>
  <c r="AF113" i="61"/>
  <c r="AF97" i="61"/>
  <c r="AF96" i="61"/>
  <c r="AF95" i="61"/>
  <c r="AF94" i="61"/>
  <c r="AF93" i="61"/>
  <c r="AF92" i="61"/>
  <c r="AF91" i="61"/>
  <c r="AF100" i="61"/>
  <c r="AF99" i="61"/>
  <c r="AF111" i="61"/>
  <c r="AF90" i="61"/>
  <c r="AF82" i="61"/>
  <c r="AF77" i="61"/>
  <c r="AF98" i="61"/>
  <c r="AF89" i="61"/>
  <c r="AF81" i="61"/>
  <c r="AF83" i="61"/>
  <c r="AF85" i="61"/>
  <c r="AF72" i="61"/>
  <c r="AF86" i="61"/>
  <c r="AF79" i="61"/>
  <c r="AF78" i="61"/>
  <c r="AF74" i="61"/>
  <c r="AF88" i="61"/>
  <c r="AF76" i="61"/>
  <c r="AF70" i="61"/>
  <c r="AF80" i="61"/>
  <c r="AF67" i="61"/>
  <c r="AF69" i="61"/>
  <c r="AF64" i="61"/>
  <c r="AF68" i="61"/>
  <c r="AF62" i="61"/>
  <c r="AF75" i="61"/>
  <c r="AF58" i="61"/>
  <c r="AF71" i="61"/>
  <c r="AF55" i="61"/>
  <c r="AF73" i="61"/>
  <c r="AF66" i="61"/>
  <c r="AF57" i="61"/>
  <c r="AF54" i="61"/>
  <c r="AF52" i="61"/>
  <c r="AF51" i="61"/>
  <c r="AF50" i="61"/>
  <c r="AF49" i="61"/>
  <c r="AF48" i="61"/>
  <c r="AF47" i="61"/>
  <c r="AF46" i="61"/>
  <c r="AF45" i="61"/>
  <c r="AF44" i="61"/>
  <c r="AF43" i="61"/>
  <c r="AF42" i="61"/>
  <c r="AF41" i="61"/>
  <c r="AF40" i="61"/>
  <c r="AF39" i="61"/>
  <c r="AF38" i="61"/>
  <c r="AF37" i="61"/>
  <c r="AF36" i="61"/>
  <c r="AF35" i="61"/>
  <c r="AF34" i="61"/>
  <c r="AF33" i="61"/>
  <c r="AF32" i="61"/>
  <c r="AF31" i="61"/>
  <c r="AF30" i="61"/>
  <c r="AF29" i="61"/>
  <c r="AF28" i="61"/>
  <c r="AF27" i="61"/>
  <c r="AF26" i="61"/>
  <c r="AF25" i="61"/>
  <c r="AF24" i="61"/>
  <c r="AF23" i="61"/>
  <c r="AF22" i="61"/>
  <c r="AF21" i="61"/>
  <c r="AF20" i="61"/>
  <c r="AF19" i="61"/>
  <c r="AF18" i="61"/>
  <c r="AF17" i="61"/>
  <c r="AF16" i="61"/>
  <c r="AF15" i="61"/>
  <c r="AF14" i="61"/>
  <c r="AF13" i="61"/>
  <c r="AF12" i="61"/>
  <c r="AF11" i="61"/>
  <c r="AF10" i="61"/>
  <c r="AF9" i="61"/>
  <c r="AF8" i="61"/>
  <c r="AF7" i="61"/>
  <c r="AF6" i="61"/>
  <c r="AF87" i="61"/>
  <c r="AF59" i="61"/>
  <c r="AF61" i="61"/>
  <c r="AF56" i="61"/>
  <c r="AF84" i="61"/>
  <c r="AF53" i="61"/>
  <c r="AF4" i="61"/>
  <c r="AF60" i="61"/>
  <c r="AF5" i="61"/>
  <c r="AF65" i="61"/>
  <c r="AF63" i="61"/>
  <c r="CN121" i="61"/>
  <c r="CN117" i="61"/>
  <c r="CN120" i="61"/>
  <c r="CN123" i="61"/>
  <c r="CN118" i="61"/>
  <c r="CN115" i="61"/>
  <c r="CN122" i="61"/>
  <c r="CN116" i="61"/>
  <c r="CN109" i="61"/>
  <c r="CN108" i="61"/>
  <c r="CN107" i="61"/>
  <c r="CN114" i="61"/>
  <c r="CN111" i="61"/>
  <c r="CN112" i="61"/>
  <c r="CN106" i="61"/>
  <c r="CN105" i="61"/>
  <c r="CN103" i="61"/>
  <c r="CN102" i="61"/>
  <c r="CN101" i="61"/>
  <c r="CN113" i="61"/>
  <c r="CN110" i="61"/>
  <c r="CN100" i="61"/>
  <c r="CN99" i="61"/>
  <c r="CN98" i="61"/>
  <c r="CN97" i="61"/>
  <c r="CN119" i="61"/>
  <c r="CN104" i="61"/>
  <c r="CN96" i="61"/>
  <c r="CN94" i="61"/>
  <c r="CN92" i="61"/>
  <c r="CN95" i="61"/>
  <c r="CN90" i="61"/>
  <c r="CN88" i="61"/>
  <c r="CN80" i="61"/>
  <c r="CN93" i="61"/>
  <c r="CN87" i="61"/>
  <c r="CN79" i="61"/>
  <c r="CN77" i="61"/>
  <c r="CN89" i="61"/>
  <c r="CN81" i="61"/>
  <c r="CN76" i="61"/>
  <c r="CN75" i="61"/>
  <c r="CN74" i="61"/>
  <c r="CN73" i="61"/>
  <c r="CN72" i="61"/>
  <c r="CN71" i="61"/>
  <c r="CN85" i="61"/>
  <c r="CN78" i="61"/>
  <c r="CN68" i="61"/>
  <c r="CN86" i="61"/>
  <c r="CN67" i="61"/>
  <c r="CN66" i="61"/>
  <c r="CN65" i="61"/>
  <c r="CN64" i="61"/>
  <c r="CN63" i="61"/>
  <c r="CN62" i="61"/>
  <c r="CN61" i="61"/>
  <c r="CN69" i="61"/>
  <c r="CN84" i="61"/>
  <c r="CN91" i="61"/>
  <c r="CN82" i="61"/>
  <c r="CN56" i="61"/>
  <c r="CN53" i="61"/>
  <c r="CN55" i="61"/>
  <c r="CN54" i="61"/>
  <c r="CN52" i="61"/>
  <c r="CN49" i="61"/>
  <c r="CN41" i="61"/>
  <c r="CN33" i="61"/>
  <c r="CN25" i="61"/>
  <c r="CN83" i="61"/>
  <c r="CN46" i="61"/>
  <c r="CN38" i="61"/>
  <c r="CN30" i="61"/>
  <c r="CN50" i="61"/>
  <c r="CN42" i="61"/>
  <c r="CN34" i="61"/>
  <c r="CN26" i="61"/>
  <c r="CN21" i="61"/>
  <c r="CN51" i="61"/>
  <c r="CN36" i="61"/>
  <c r="CN29" i="61"/>
  <c r="CN13" i="61"/>
  <c r="CN59" i="61"/>
  <c r="CN24" i="61"/>
  <c r="CN15" i="61"/>
  <c r="CN44" i="61"/>
  <c r="CN37" i="61"/>
  <c r="CN23" i="61"/>
  <c r="CN18" i="61"/>
  <c r="CN10" i="61"/>
  <c r="CN45" i="61"/>
  <c r="CN31" i="61"/>
  <c r="CN7" i="61"/>
  <c r="CN48" i="61"/>
  <c r="CN27" i="61"/>
  <c r="CN14" i="61"/>
  <c r="CN6" i="61"/>
  <c r="CN4" i="61"/>
  <c r="CN35" i="61"/>
  <c r="CN19" i="61"/>
  <c r="CN57" i="61"/>
  <c r="CN22" i="61"/>
  <c r="CN70" i="61"/>
  <c r="CN5" i="61"/>
  <c r="CN43" i="61"/>
  <c r="CN11" i="61"/>
  <c r="CN58" i="61"/>
  <c r="CN40" i="61"/>
  <c r="CN17" i="61"/>
  <c r="CN60" i="61"/>
  <c r="CN39" i="61"/>
  <c r="CN28" i="61"/>
  <c r="CN20" i="61"/>
  <c r="CN32" i="61"/>
  <c r="CN16" i="61"/>
  <c r="CN8" i="61"/>
  <c r="CN47" i="61"/>
  <c r="CN12" i="61"/>
  <c r="CN9" i="61"/>
  <c r="DK123" i="61"/>
  <c r="DK122" i="61"/>
  <c r="DK121" i="61"/>
  <c r="DK120" i="61"/>
  <c r="DK119" i="61"/>
  <c r="DK118" i="61"/>
  <c r="DK116" i="61"/>
  <c r="DK117" i="61"/>
  <c r="DK113" i="61"/>
  <c r="DK114" i="61"/>
  <c r="DK111" i="61"/>
  <c r="DK109" i="61"/>
  <c r="DK115" i="61"/>
  <c r="DK112" i="61"/>
  <c r="DK107" i="61"/>
  <c r="DK105" i="61"/>
  <c r="DK104" i="61"/>
  <c r="DK103" i="61"/>
  <c r="DK110" i="61"/>
  <c r="DK102" i="61"/>
  <c r="DK106" i="61"/>
  <c r="DK98" i="61"/>
  <c r="DK100" i="61"/>
  <c r="DK96" i="61"/>
  <c r="DK92" i="61"/>
  <c r="DK93" i="61"/>
  <c r="DK86" i="61"/>
  <c r="DK78" i="61"/>
  <c r="DK99" i="61"/>
  <c r="DK94" i="61"/>
  <c r="DK85" i="61"/>
  <c r="DK97" i="61"/>
  <c r="DK95" i="61"/>
  <c r="DK87" i="61"/>
  <c r="DK79" i="61"/>
  <c r="DK73" i="61"/>
  <c r="DK108" i="61"/>
  <c r="DK90" i="61"/>
  <c r="DK72" i="61"/>
  <c r="DK88" i="61"/>
  <c r="DK81" i="61"/>
  <c r="DK77" i="61"/>
  <c r="DK76" i="61"/>
  <c r="DK71" i="61"/>
  <c r="DK69" i="61"/>
  <c r="DK61" i="61"/>
  <c r="DK82" i="61"/>
  <c r="DK65" i="61"/>
  <c r="DK74" i="61"/>
  <c r="DK68" i="61"/>
  <c r="DK84" i="61"/>
  <c r="DK64" i="61"/>
  <c r="DK54" i="61"/>
  <c r="DK51" i="61"/>
  <c r="DK50" i="61"/>
  <c r="DK49" i="61"/>
  <c r="DK48" i="61"/>
  <c r="DK47" i="61"/>
  <c r="DK46" i="61"/>
  <c r="DK45" i="61"/>
  <c r="DK44" i="61"/>
  <c r="DK43" i="61"/>
  <c r="DK42" i="61"/>
  <c r="DK41" i="61"/>
  <c r="DK40" i="61"/>
  <c r="DK39" i="61"/>
  <c r="DK38" i="61"/>
  <c r="DK37" i="61"/>
  <c r="DK36" i="61"/>
  <c r="DK35" i="61"/>
  <c r="DK34" i="61"/>
  <c r="DK33" i="61"/>
  <c r="DK32" i="61"/>
  <c r="DK31" i="61"/>
  <c r="DK30" i="61"/>
  <c r="DK29" i="61"/>
  <c r="DK28" i="61"/>
  <c r="DK27" i="61"/>
  <c r="DK26" i="61"/>
  <c r="DK25" i="61"/>
  <c r="DK24" i="61"/>
  <c r="DK23" i="61"/>
  <c r="DK22" i="61"/>
  <c r="DK21" i="61"/>
  <c r="DK80" i="61"/>
  <c r="DK59" i="61"/>
  <c r="DK52" i="61"/>
  <c r="DK75" i="61"/>
  <c r="DK67" i="61"/>
  <c r="DK55" i="61"/>
  <c r="DK70" i="61"/>
  <c r="DK56" i="61"/>
  <c r="DK66" i="61"/>
  <c r="DK20" i="61"/>
  <c r="DK19" i="61"/>
  <c r="DK18" i="61"/>
  <c r="DK17" i="61"/>
  <c r="DK16" i="61"/>
  <c r="DK15" i="61"/>
  <c r="DK14" i="61"/>
  <c r="DK13" i="61"/>
  <c r="DK12" i="61"/>
  <c r="DK11" i="61"/>
  <c r="DK10" i="61"/>
  <c r="DK9" i="61"/>
  <c r="DK8" i="61"/>
  <c r="DK7" i="61"/>
  <c r="DK6" i="61"/>
  <c r="DK5" i="61"/>
  <c r="DK101" i="61"/>
  <c r="DK60" i="61"/>
  <c r="DK62" i="61"/>
  <c r="DK89" i="61"/>
  <c r="DK58" i="61"/>
  <c r="DK53" i="61"/>
  <c r="DK83" i="61"/>
  <c r="DK91" i="61"/>
  <c r="DK63" i="61"/>
  <c r="DK57" i="61"/>
  <c r="DK4" i="61"/>
  <c r="BA121" i="61"/>
  <c r="BA117" i="61"/>
  <c r="BA122" i="61"/>
  <c r="BA120" i="61"/>
  <c r="BA118" i="61"/>
  <c r="BA115" i="61"/>
  <c r="BA110" i="61"/>
  <c r="BA109" i="61"/>
  <c r="BA108" i="61"/>
  <c r="BA123" i="61"/>
  <c r="BA116" i="61"/>
  <c r="BA104" i="61"/>
  <c r="BA103" i="61"/>
  <c r="BA102" i="61"/>
  <c r="BA107" i="61"/>
  <c r="BA112" i="61"/>
  <c r="BA111" i="61"/>
  <c r="BA105" i="61"/>
  <c r="BA101" i="61"/>
  <c r="BA99" i="61"/>
  <c r="BA97" i="61"/>
  <c r="BA113" i="61"/>
  <c r="BA100" i="61"/>
  <c r="BA94" i="61"/>
  <c r="BA91" i="61"/>
  <c r="BA90" i="61"/>
  <c r="BA89" i="61"/>
  <c r="BA88" i="61"/>
  <c r="BA87" i="61"/>
  <c r="BA86" i="61"/>
  <c r="BA85" i="61"/>
  <c r="BA84" i="61"/>
  <c r="BA83" i="61"/>
  <c r="BA82" i="61"/>
  <c r="BA81" i="61"/>
  <c r="BA80" i="61"/>
  <c r="BA79" i="61"/>
  <c r="BA78" i="61"/>
  <c r="BA77" i="61"/>
  <c r="BA114" i="61"/>
  <c r="BA98" i="61"/>
  <c r="BA95" i="61"/>
  <c r="BA119" i="61"/>
  <c r="BA96" i="61"/>
  <c r="BA72" i="61"/>
  <c r="BA70" i="61"/>
  <c r="BA75" i="61"/>
  <c r="BA69" i="61"/>
  <c r="BA92" i="61"/>
  <c r="BA76" i="61"/>
  <c r="BA65" i="61"/>
  <c r="BA60" i="61"/>
  <c r="BA59" i="61"/>
  <c r="BA58" i="61"/>
  <c r="BA57" i="61"/>
  <c r="BA56" i="61"/>
  <c r="BA55" i="61"/>
  <c r="BA74" i="61"/>
  <c r="BA73" i="61"/>
  <c r="BA66" i="61"/>
  <c r="BA62" i="61"/>
  <c r="BA64" i="61"/>
  <c r="BA71" i="61"/>
  <c r="BA67" i="61"/>
  <c r="BA61" i="61"/>
  <c r="BA54" i="61"/>
  <c r="BA49" i="61"/>
  <c r="BA41" i="61"/>
  <c r="BA33" i="61"/>
  <c r="BA25" i="61"/>
  <c r="BA46" i="61"/>
  <c r="BA38" i="61"/>
  <c r="BA30" i="61"/>
  <c r="BA50" i="61"/>
  <c r="BA42" i="61"/>
  <c r="BA34" i="61"/>
  <c r="BA26" i="61"/>
  <c r="BA63" i="61"/>
  <c r="BA44" i="61"/>
  <c r="BA37" i="61"/>
  <c r="BA23" i="61"/>
  <c r="BA21" i="61"/>
  <c r="BA13" i="61"/>
  <c r="BA53" i="61"/>
  <c r="BA39" i="61"/>
  <c r="BA7" i="61"/>
  <c r="BA106" i="61"/>
  <c r="BA52" i="61"/>
  <c r="BA45" i="61"/>
  <c r="BA31" i="61"/>
  <c r="BA24" i="61"/>
  <c r="BA18" i="61"/>
  <c r="BA10" i="61"/>
  <c r="BA32" i="61"/>
  <c r="BA15" i="61"/>
  <c r="BA68" i="61"/>
  <c r="BA35" i="61"/>
  <c r="BA14" i="61"/>
  <c r="BA93" i="61"/>
  <c r="BA43" i="61"/>
  <c r="BA28" i="61"/>
  <c r="BA19" i="61"/>
  <c r="BA29" i="61"/>
  <c r="BA22" i="61"/>
  <c r="BA11" i="61"/>
  <c r="BA8" i="61"/>
  <c r="BA12" i="61"/>
  <c r="BA5" i="61"/>
  <c r="BA27" i="61"/>
  <c r="BA48" i="61"/>
  <c r="BA17" i="61"/>
  <c r="BA47" i="61"/>
  <c r="BA9" i="61"/>
  <c r="BA4" i="61"/>
  <c r="BA51" i="61"/>
  <c r="BA36" i="61"/>
  <c r="BA20" i="61"/>
  <c r="BA6" i="61"/>
  <c r="BA40" i="61"/>
  <c r="BA16" i="61"/>
  <c r="CT123" i="61"/>
  <c r="CT122" i="61"/>
  <c r="CT121" i="61"/>
  <c r="CT120" i="61"/>
  <c r="CT119" i="61"/>
  <c r="CT118" i="61"/>
  <c r="CT113" i="61"/>
  <c r="CT115" i="61"/>
  <c r="CT111" i="61"/>
  <c r="CT110" i="61"/>
  <c r="CT107" i="61"/>
  <c r="CT117" i="61"/>
  <c r="CT112" i="61"/>
  <c r="CT108" i="61"/>
  <c r="CT104" i="61"/>
  <c r="CT105" i="61"/>
  <c r="CT101" i="61"/>
  <c r="CT103" i="61"/>
  <c r="CT114" i="61"/>
  <c r="CT97" i="61"/>
  <c r="CT93" i="61"/>
  <c r="CT96" i="61"/>
  <c r="CT90" i="61"/>
  <c r="CT106" i="61"/>
  <c r="CT99" i="61"/>
  <c r="CT94" i="61"/>
  <c r="CT92" i="61"/>
  <c r="CT87" i="61"/>
  <c r="CT79" i="61"/>
  <c r="CT95" i="61"/>
  <c r="CT86" i="61"/>
  <c r="CT78" i="61"/>
  <c r="CT116" i="61"/>
  <c r="CT109" i="61"/>
  <c r="CT88" i="61"/>
  <c r="CT80" i="61"/>
  <c r="CT100" i="61"/>
  <c r="CT74" i="61"/>
  <c r="CT71" i="61"/>
  <c r="CT70" i="61"/>
  <c r="CT91" i="61"/>
  <c r="CT89" i="61"/>
  <c r="CT82" i="61"/>
  <c r="CT77" i="61"/>
  <c r="CT76" i="61"/>
  <c r="CT73" i="61"/>
  <c r="CT68" i="61"/>
  <c r="CT83" i="61"/>
  <c r="CT66" i="61"/>
  <c r="CT75" i="61"/>
  <c r="CT69" i="61"/>
  <c r="CT61" i="61"/>
  <c r="CT85" i="61"/>
  <c r="CT65" i="61"/>
  <c r="CT55" i="61"/>
  <c r="CT102" i="61"/>
  <c r="CT81" i="61"/>
  <c r="CT60" i="61"/>
  <c r="CT51" i="61"/>
  <c r="CT50" i="61"/>
  <c r="CT49" i="61"/>
  <c r="CT48" i="61"/>
  <c r="CT47" i="61"/>
  <c r="CT46" i="61"/>
  <c r="CT45" i="61"/>
  <c r="CT44" i="61"/>
  <c r="CT43" i="61"/>
  <c r="CT42" i="61"/>
  <c r="CT41" i="61"/>
  <c r="CT40" i="61"/>
  <c r="CT39" i="61"/>
  <c r="CT38" i="61"/>
  <c r="CT37" i="61"/>
  <c r="CT36" i="61"/>
  <c r="CT35" i="61"/>
  <c r="CT34" i="61"/>
  <c r="CT33" i="61"/>
  <c r="CT32" i="61"/>
  <c r="CT31" i="61"/>
  <c r="CT30" i="61"/>
  <c r="CT29" i="61"/>
  <c r="CT28" i="61"/>
  <c r="CT27" i="61"/>
  <c r="CT26" i="61"/>
  <c r="CT25" i="61"/>
  <c r="CT24" i="61"/>
  <c r="CT23" i="61"/>
  <c r="CT98" i="61"/>
  <c r="CT72" i="61"/>
  <c r="CT54" i="61"/>
  <c r="CT56" i="61"/>
  <c r="CT63" i="61"/>
  <c r="CT57" i="61"/>
  <c r="CT84" i="61"/>
  <c r="CT64" i="61"/>
  <c r="CT53" i="61"/>
  <c r="CT59" i="61"/>
  <c r="CT17" i="61"/>
  <c r="CT9" i="61"/>
  <c r="CT6" i="61"/>
  <c r="CT11" i="61"/>
  <c r="CT52" i="61"/>
  <c r="CT14" i="61"/>
  <c r="CT19" i="61"/>
  <c r="CT21" i="61"/>
  <c r="CT18" i="61"/>
  <c r="CT10" i="61"/>
  <c r="CT62" i="61"/>
  <c r="CT58" i="61"/>
  <c r="CT15" i="61"/>
  <c r="CT13" i="61"/>
  <c r="CT7" i="61"/>
  <c r="CT20" i="61"/>
  <c r="CT5" i="61"/>
  <c r="CT8" i="61"/>
  <c r="CT16" i="61"/>
  <c r="CT12" i="61"/>
  <c r="CT4" i="61"/>
  <c r="CT22" i="61"/>
  <c r="CT67" i="61"/>
  <c r="BQ118" i="61"/>
  <c r="BQ123" i="61"/>
  <c r="BQ119" i="61"/>
  <c r="BQ120" i="61"/>
  <c r="BQ122" i="61"/>
  <c r="BQ116" i="61"/>
  <c r="BQ115" i="61"/>
  <c r="BQ112" i="61"/>
  <c r="BQ109" i="61"/>
  <c r="BQ108" i="61"/>
  <c r="BQ111" i="61"/>
  <c r="BQ113" i="61"/>
  <c r="BQ104" i="61"/>
  <c r="BQ103" i="61"/>
  <c r="BQ102" i="61"/>
  <c r="BQ114" i="61"/>
  <c r="BQ105" i="61"/>
  <c r="BQ117" i="61"/>
  <c r="BQ110" i="61"/>
  <c r="BQ106" i="61"/>
  <c r="BQ121" i="61"/>
  <c r="BQ98" i="61"/>
  <c r="BQ107" i="61"/>
  <c r="BQ100" i="61"/>
  <c r="BQ99" i="61"/>
  <c r="BQ96" i="61"/>
  <c r="BQ93" i="61"/>
  <c r="BQ90" i="61"/>
  <c r="BQ89" i="61"/>
  <c r="BQ88" i="61"/>
  <c r="BQ87" i="61"/>
  <c r="BQ86" i="61"/>
  <c r="BQ85" i="61"/>
  <c r="BQ84" i="61"/>
  <c r="BQ83" i="61"/>
  <c r="BQ82" i="61"/>
  <c r="BQ81" i="61"/>
  <c r="BQ80" i="61"/>
  <c r="BQ79" i="61"/>
  <c r="BQ78" i="61"/>
  <c r="BQ77" i="61"/>
  <c r="BQ97" i="61"/>
  <c r="BQ94" i="61"/>
  <c r="BQ91" i="61"/>
  <c r="BQ69" i="61"/>
  <c r="BQ67" i="61"/>
  <c r="BQ76" i="61"/>
  <c r="BQ75" i="61"/>
  <c r="BQ64" i="61"/>
  <c r="BQ62" i="61"/>
  <c r="BQ60" i="61"/>
  <c r="BQ59" i="61"/>
  <c r="BQ58" i="61"/>
  <c r="BQ57" i="61"/>
  <c r="BQ56" i="61"/>
  <c r="BQ55" i="61"/>
  <c r="BQ95" i="61"/>
  <c r="BQ71" i="61"/>
  <c r="BQ73" i="61"/>
  <c r="BQ53" i="61"/>
  <c r="BQ72" i="61"/>
  <c r="BQ65" i="61"/>
  <c r="BQ63" i="61"/>
  <c r="BQ61" i="61"/>
  <c r="BQ66" i="61"/>
  <c r="BQ51" i="61"/>
  <c r="BQ43" i="61"/>
  <c r="BQ35" i="61"/>
  <c r="BQ27" i="61"/>
  <c r="BQ22" i="61"/>
  <c r="BQ48" i="61"/>
  <c r="BQ40" i="61"/>
  <c r="BQ32" i="61"/>
  <c r="BQ24" i="61"/>
  <c r="BQ101" i="61"/>
  <c r="BQ74" i="61"/>
  <c r="BQ52" i="61"/>
  <c r="BQ44" i="61"/>
  <c r="BQ36" i="61"/>
  <c r="BQ28" i="61"/>
  <c r="BQ50" i="61"/>
  <c r="BQ29" i="61"/>
  <c r="BQ15" i="61"/>
  <c r="BQ7" i="61"/>
  <c r="BQ45" i="61"/>
  <c r="BQ30" i="61"/>
  <c r="BQ23" i="61"/>
  <c r="BQ17" i="61"/>
  <c r="BQ70" i="61"/>
  <c r="BQ37" i="61"/>
  <c r="BQ20" i="61"/>
  <c r="BQ12" i="61"/>
  <c r="BQ92" i="61"/>
  <c r="BQ68" i="61"/>
  <c r="BQ9" i="61"/>
  <c r="BQ47" i="61"/>
  <c r="BQ33" i="61"/>
  <c r="BQ26" i="61"/>
  <c r="BQ16" i="61"/>
  <c r="BQ8" i="61"/>
  <c r="BQ5" i="61"/>
  <c r="BQ41" i="61"/>
  <c r="BQ34" i="61"/>
  <c r="BQ21" i="61"/>
  <c r="BQ13" i="61"/>
  <c r="BQ31" i="61"/>
  <c r="BQ46" i="61"/>
  <c r="BQ11" i="61"/>
  <c r="BQ4" i="61"/>
  <c r="BQ25" i="61"/>
  <c r="BQ42" i="61"/>
  <c r="BQ10" i="61"/>
  <c r="BQ18" i="61"/>
  <c r="BQ14" i="61"/>
  <c r="BQ54" i="61"/>
  <c r="BQ49" i="61"/>
  <c r="BQ39" i="61"/>
  <c r="BQ19" i="61"/>
  <c r="BQ6" i="61"/>
  <c r="BQ38" i="61"/>
  <c r="AT123" i="61"/>
  <c r="AT122" i="61"/>
  <c r="AT121" i="61"/>
  <c r="AT120" i="61"/>
  <c r="AT119" i="61"/>
  <c r="AT118" i="61"/>
  <c r="AT115" i="61"/>
  <c r="AT111" i="61"/>
  <c r="AT116" i="61"/>
  <c r="AT113" i="61"/>
  <c r="AT106" i="61"/>
  <c r="AT112" i="61"/>
  <c r="AT105" i="61"/>
  <c r="AT114" i="61"/>
  <c r="AT107" i="61"/>
  <c r="AT104" i="61"/>
  <c r="AT100" i="61"/>
  <c r="AT99" i="61"/>
  <c r="AT98" i="61"/>
  <c r="AT97" i="61"/>
  <c r="AT110" i="61"/>
  <c r="AT96" i="61"/>
  <c r="AT95" i="61"/>
  <c r="AT94" i="61"/>
  <c r="AT93" i="61"/>
  <c r="AT92" i="61"/>
  <c r="AT91" i="61"/>
  <c r="AT109" i="61"/>
  <c r="AT90" i="61"/>
  <c r="AT89" i="61"/>
  <c r="AT88" i="61"/>
  <c r="AT87" i="61"/>
  <c r="AT86" i="61"/>
  <c r="AT85" i="61"/>
  <c r="AT84" i="61"/>
  <c r="AT83" i="61"/>
  <c r="AT82" i="61"/>
  <c r="AT81" i="61"/>
  <c r="AT80" i="61"/>
  <c r="AT79" i="61"/>
  <c r="AT103" i="61"/>
  <c r="AT101" i="61"/>
  <c r="AT102" i="61"/>
  <c r="AT117" i="61"/>
  <c r="AT76" i="61"/>
  <c r="AT75" i="61"/>
  <c r="AT74" i="61"/>
  <c r="AT73" i="61"/>
  <c r="AT72" i="61"/>
  <c r="AT71" i="61"/>
  <c r="AT70" i="61"/>
  <c r="AT69" i="61"/>
  <c r="AT68" i="61"/>
  <c r="AT67" i="61"/>
  <c r="AT66" i="61"/>
  <c r="AT65" i="61"/>
  <c r="AT64" i="61"/>
  <c r="AT78" i="61"/>
  <c r="AT77" i="61"/>
  <c r="AT108" i="61"/>
  <c r="AT63" i="61"/>
  <c r="AT60" i="61"/>
  <c r="AT59" i="61"/>
  <c r="AT58" i="61"/>
  <c r="AT57" i="61"/>
  <c r="AT56" i="61"/>
  <c r="AT55" i="61"/>
  <c r="AT54" i="61"/>
  <c r="AT53" i="61"/>
  <c r="AT45" i="61"/>
  <c r="AT37" i="61"/>
  <c r="AT29" i="61"/>
  <c r="AT50" i="61"/>
  <c r="AT42" i="61"/>
  <c r="AT34" i="61"/>
  <c r="AT26" i="61"/>
  <c r="AT46" i="61"/>
  <c r="AT38" i="61"/>
  <c r="AT30" i="61"/>
  <c r="AT49" i="61"/>
  <c r="AT35" i="61"/>
  <c r="AT28" i="61"/>
  <c r="AT22" i="61"/>
  <c r="AT17" i="61"/>
  <c r="AT9" i="61"/>
  <c r="AT5" i="61"/>
  <c r="AT51" i="61"/>
  <c r="AT19" i="61"/>
  <c r="AT11" i="61"/>
  <c r="AT43" i="61"/>
  <c r="AT36" i="61"/>
  <c r="AT14" i="61"/>
  <c r="AT44" i="61"/>
  <c r="AT23" i="61"/>
  <c r="AT47" i="61"/>
  <c r="AT32" i="61"/>
  <c r="AT25" i="61"/>
  <c r="AT18" i="61"/>
  <c r="AT10" i="61"/>
  <c r="AT61" i="61"/>
  <c r="AT40" i="61"/>
  <c r="AT33" i="61"/>
  <c r="AT15" i="61"/>
  <c r="AT7" i="61"/>
  <c r="AT21" i="61"/>
  <c r="AT52" i="61"/>
  <c r="AT27" i="61"/>
  <c r="AT62" i="61"/>
  <c r="AT39" i="61"/>
  <c r="AT24" i="61"/>
  <c r="AT8" i="61"/>
  <c r="AT48" i="61"/>
  <c r="AT13" i="61"/>
  <c r="AT31" i="61"/>
  <c r="AT12" i="61"/>
  <c r="AT41" i="61"/>
  <c r="AT4" i="61"/>
  <c r="AT20" i="61"/>
  <c r="AT16" i="61"/>
  <c r="AT6" i="61"/>
  <c r="DP118" i="61"/>
  <c r="DP123" i="61"/>
  <c r="DP119" i="61"/>
  <c r="DP117" i="61"/>
  <c r="DP116" i="61"/>
  <c r="DP115" i="61"/>
  <c r="DP114" i="61"/>
  <c r="DP122" i="61"/>
  <c r="DP120" i="61"/>
  <c r="DP111" i="61"/>
  <c r="DP108" i="61"/>
  <c r="DP107" i="61"/>
  <c r="DP106" i="61"/>
  <c r="DP105" i="61"/>
  <c r="DP104" i="61"/>
  <c r="DP121" i="61"/>
  <c r="DP103" i="61"/>
  <c r="DP102" i="61"/>
  <c r="DP101" i="61"/>
  <c r="DP112" i="61"/>
  <c r="DP109" i="61"/>
  <c r="DP99" i="61"/>
  <c r="DP113" i="61"/>
  <c r="DP96" i="61"/>
  <c r="DP95" i="61"/>
  <c r="DP94" i="61"/>
  <c r="DP93" i="61"/>
  <c r="DP92" i="61"/>
  <c r="DP91" i="61"/>
  <c r="DP90" i="61"/>
  <c r="DP110" i="61"/>
  <c r="DP98" i="61"/>
  <c r="DP85" i="61"/>
  <c r="DP76" i="61"/>
  <c r="DP84" i="61"/>
  <c r="DP100" i="61"/>
  <c r="DP86" i="61"/>
  <c r="DP78" i="61"/>
  <c r="DP97" i="61"/>
  <c r="DP87" i="61"/>
  <c r="DP80" i="61"/>
  <c r="DP77" i="61"/>
  <c r="DP71" i="61"/>
  <c r="DP68" i="61"/>
  <c r="DP88" i="61"/>
  <c r="DP81" i="61"/>
  <c r="DP83" i="61"/>
  <c r="DP82" i="61"/>
  <c r="DP70" i="61"/>
  <c r="DP60" i="61"/>
  <c r="DP79" i="61"/>
  <c r="DP67" i="61"/>
  <c r="DP75" i="61"/>
  <c r="DP72" i="61"/>
  <c r="DP63" i="61"/>
  <c r="DP61" i="61"/>
  <c r="DP65" i="61"/>
  <c r="DP66" i="61"/>
  <c r="DP58" i="61"/>
  <c r="DP89" i="61"/>
  <c r="DP62" i="61"/>
  <c r="DP53" i="61"/>
  <c r="DP51" i="61"/>
  <c r="DP50" i="61"/>
  <c r="DP49" i="61"/>
  <c r="DP48" i="61"/>
  <c r="DP47" i="61"/>
  <c r="DP46" i="61"/>
  <c r="DP45" i="61"/>
  <c r="DP44" i="61"/>
  <c r="DP43" i="61"/>
  <c r="DP42" i="61"/>
  <c r="DP41" i="61"/>
  <c r="DP40" i="61"/>
  <c r="DP39" i="61"/>
  <c r="DP38" i="61"/>
  <c r="DP37" i="61"/>
  <c r="DP36" i="61"/>
  <c r="DP35" i="61"/>
  <c r="DP34" i="61"/>
  <c r="DP33" i="61"/>
  <c r="DP32" i="61"/>
  <c r="DP31" i="61"/>
  <c r="DP30" i="61"/>
  <c r="DP29" i="61"/>
  <c r="DP28" i="61"/>
  <c r="DP27" i="61"/>
  <c r="DP26" i="61"/>
  <c r="DP25" i="61"/>
  <c r="DP24" i="61"/>
  <c r="DP23" i="61"/>
  <c r="DP57" i="61"/>
  <c r="DP56" i="61"/>
  <c r="DP20" i="61"/>
  <c r="DP19" i="61"/>
  <c r="DP18" i="61"/>
  <c r="DP17" i="61"/>
  <c r="DP16" i="61"/>
  <c r="DP15" i="61"/>
  <c r="DP14" i="61"/>
  <c r="DP13" i="61"/>
  <c r="DP12" i="61"/>
  <c r="DP11" i="61"/>
  <c r="DP10" i="61"/>
  <c r="DP9" i="61"/>
  <c r="DP8" i="61"/>
  <c r="DP7" i="61"/>
  <c r="DP6" i="61"/>
  <c r="DP5" i="61"/>
  <c r="DP54" i="61"/>
  <c r="DP55" i="61"/>
  <c r="DP4" i="61"/>
  <c r="DP69" i="61"/>
  <c r="DP52" i="61"/>
  <c r="DP59" i="61"/>
  <c r="DP21" i="61"/>
  <c r="DP73" i="61"/>
  <c r="DP64" i="61"/>
  <c r="DP22" i="61"/>
  <c r="DP74" i="61"/>
  <c r="CU123" i="61"/>
  <c r="CU122" i="61"/>
  <c r="CU121" i="61"/>
  <c r="CU120" i="61"/>
  <c r="CU119" i="61"/>
  <c r="CU118" i="61"/>
  <c r="CU117" i="61"/>
  <c r="CU116" i="61"/>
  <c r="CU115" i="61"/>
  <c r="CU110" i="61"/>
  <c r="CU114" i="61"/>
  <c r="CU109" i="61"/>
  <c r="CU111" i="61"/>
  <c r="CU107" i="61"/>
  <c r="CU101" i="61"/>
  <c r="CU113" i="61"/>
  <c r="CU108" i="61"/>
  <c r="CU104" i="61"/>
  <c r="CU112" i="61"/>
  <c r="CU100" i="61"/>
  <c r="CU96" i="61"/>
  <c r="CU90" i="61"/>
  <c r="CU102" i="61"/>
  <c r="CU95" i="61"/>
  <c r="CU84" i="61"/>
  <c r="CU76" i="61"/>
  <c r="CU106" i="61"/>
  <c r="CU83" i="61"/>
  <c r="CU103" i="61"/>
  <c r="CU85" i="61"/>
  <c r="CU87" i="61"/>
  <c r="CU80" i="61"/>
  <c r="CU70" i="61"/>
  <c r="CU93" i="61"/>
  <c r="CU88" i="61"/>
  <c r="CU81" i="61"/>
  <c r="CU69" i="61"/>
  <c r="CU89" i="61"/>
  <c r="CU66" i="61"/>
  <c r="CU97" i="61"/>
  <c r="CU92" i="61"/>
  <c r="CU86" i="61"/>
  <c r="CU63" i="61"/>
  <c r="CU82" i="61"/>
  <c r="CU67" i="61"/>
  <c r="CU78" i="61"/>
  <c r="CU60" i="61"/>
  <c r="CU51" i="61"/>
  <c r="CU50" i="61"/>
  <c r="CU49" i="61"/>
  <c r="CU48" i="61"/>
  <c r="CU47" i="61"/>
  <c r="CU46" i="61"/>
  <c r="CU45" i="61"/>
  <c r="CU44" i="61"/>
  <c r="CU43" i="61"/>
  <c r="CU42" i="61"/>
  <c r="CU41" i="61"/>
  <c r="CU40" i="61"/>
  <c r="CU39" i="61"/>
  <c r="CU38" i="61"/>
  <c r="CU37" i="61"/>
  <c r="CU36" i="61"/>
  <c r="CU35" i="61"/>
  <c r="CU34" i="61"/>
  <c r="CU33" i="61"/>
  <c r="CU32" i="61"/>
  <c r="CU31" i="61"/>
  <c r="CU30" i="61"/>
  <c r="CU29" i="61"/>
  <c r="CU28" i="61"/>
  <c r="CU27" i="61"/>
  <c r="CU26" i="61"/>
  <c r="CU25" i="61"/>
  <c r="CU24" i="61"/>
  <c r="CU23" i="61"/>
  <c r="CU22" i="61"/>
  <c r="CU21" i="61"/>
  <c r="CU73" i="61"/>
  <c r="CU57" i="61"/>
  <c r="CU99" i="61"/>
  <c r="CU59" i="61"/>
  <c r="CU53" i="61"/>
  <c r="CU98" i="61"/>
  <c r="CU68" i="61"/>
  <c r="CU105" i="61"/>
  <c r="CU94" i="61"/>
  <c r="CU91" i="61"/>
  <c r="CU74" i="61"/>
  <c r="CU54" i="61"/>
  <c r="CU52" i="61"/>
  <c r="CU20" i="61"/>
  <c r="CU19" i="61"/>
  <c r="CU18" i="61"/>
  <c r="CU17" i="61"/>
  <c r="CU16" i="61"/>
  <c r="CU15" i="61"/>
  <c r="CU14" i="61"/>
  <c r="CU13" i="61"/>
  <c r="CU12" i="61"/>
  <c r="CU11" i="61"/>
  <c r="CU10" i="61"/>
  <c r="CU9" i="61"/>
  <c r="CU8" i="61"/>
  <c r="CU7" i="61"/>
  <c r="CU6" i="61"/>
  <c r="CU5" i="61"/>
  <c r="CU56" i="61"/>
  <c r="CU79" i="61"/>
  <c r="CU77" i="61"/>
  <c r="CU72" i="61"/>
  <c r="CU62" i="61"/>
  <c r="CU58" i="61"/>
  <c r="CU75" i="61"/>
  <c r="CU64" i="61"/>
  <c r="CU55" i="61"/>
  <c r="CU65" i="61"/>
  <c r="CU61" i="61"/>
  <c r="CU4" i="61"/>
  <c r="CU71" i="61"/>
  <c r="AQ123" i="61"/>
  <c r="AQ122" i="61"/>
  <c r="AQ121" i="61"/>
  <c r="AQ120" i="61"/>
  <c r="AQ119" i="61"/>
  <c r="AQ118" i="61"/>
  <c r="AQ117" i="61"/>
  <c r="AQ111" i="61"/>
  <c r="AQ110" i="61"/>
  <c r="AQ113" i="61"/>
  <c r="AQ116" i="61"/>
  <c r="AQ115" i="61"/>
  <c r="AQ109" i="61"/>
  <c r="AQ102" i="61"/>
  <c r="AQ114" i="61"/>
  <c r="AQ108" i="61"/>
  <c r="AQ106" i="61"/>
  <c r="AQ97" i="61"/>
  <c r="AQ112" i="61"/>
  <c r="AQ103" i="61"/>
  <c r="AQ91" i="61"/>
  <c r="AQ98" i="61"/>
  <c r="AQ96" i="61"/>
  <c r="AQ94" i="61"/>
  <c r="AQ85" i="61"/>
  <c r="AQ77" i="61"/>
  <c r="AQ107" i="61"/>
  <c r="AQ104" i="61"/>
  <c r="AQ101" i="61"/>
  <c r="AQ92" i="61"/>
  <c r="AQ84" i="61"/>
  <c r="AQ99" i="61"/>
  <c r="AQ86" i="61"/>
  <c r="AQ100" i="61"/>
  <c r="AQ89" i="61"/>
  <c r="AQ82" i="61"/>
  <c r="AQ105" i="61"/>
  <c r="AQ90" i="61"/>
  <c r="AQ83" i="61"/>
  <c r="AQ71" i="61"/>
  <c r="AQ70" i="61"/>
  <c r="AQ78" i="61"/>
  <c r="AQ73" i="61"/>
  <c r="AQ67" i="61"/>
  <c r="AQ95" i="61"/>
  <c r="AQ87" i="61"/>
  <c r="AQ81" i="61"/>
  <c r="AQ74" i="61"/>
  <c r="AQ72" i="61"/>
  <c r="AQ64" i="61"/>
  <c r="AQ68" i="61"/>
  <c r="AQ52" i="61"/>
  <c r="AQ51" i="61"/>
  <c r="AQ50" i="61"/>
  <c r="AQ49" i="61"/>
  <c r="AQ48" i="61"/>
  <c r="AQ47" i="61"/>
  <c r="AQ46" i="61"/>
  <c r="AQ45" i="61"/>
  <c r="AQ44" i="61"/>
  <c r="AQ43" i="61"/>
  <c r="AQ42" i="61"/>
  <c r="AQ41" i="61"/>
  <c r="AQ40" i="61"/>
  <c r="AQ39" i="61"/>
  <c r="AQ38" i="61"/>
  <c r="AQ37" i="61"/>
  <c r="AQ36" i="61"/>
  <c r="AQ35" i="61"/>
  <c r="AQ34" i="61"/>
  <c r="AQ33" i="61"/>
  <c r="AQ32" i="61"/>
  <c r="AQ31" i="61"/>
  <c r="AQ30" i="61"/>
  <c r="AQ29" i="61"/>
  <c r="AQ28" i="61"/>
  <c r="AQ27" i="61"/>
  <c r="AQ26" i="61"/>
  <c r="AQ25" i="61"/>
  <c r="AQ24" i="61"/>
  <c r="AQ23" i="61"/>
  <c r="AQ22" i="61"/>
  <c r="AQ58" i="61"/>
  <c r="AQ93" i="61"/>
  <c r="AQ60" i="61"/>
  <c r="AQ54" i="61"/>
  <c r="AQ80" i="61"/>
  <c r="AQ61" i="61"/>
  <c r="AQ63" i="61"/>
  <c r="AQ59" i="61"/>
  <c r="AQ88" i="61"/>
  <c r="AQ76" i="61"/>
  <c r="AQ62" i="61"/>
  <c r="AQ21" i="61"/>
  <c r="AQ20" i="61"/>
  <c r="AQ19" i="61"/>
  <c r="AQ18" i="61"/>
  <c r="AQ17" i="61"/>
  <c r="AQ16" i="61"/>
  <c r="AQ15" i="61"/>
  <c r="AQ14" i="61"/>
  <c r="AQ13" i="61"/>
  <c r="AQ12" i="61"/>
  <c r="AQ11" i="61"/>
  <c r="AQ10" i="61"/>
  <c r="AQ9" i="61"/>
  <c r="AQ8" i="61"/>
  <c r="AQ7" i="61"/>
  <c r="AQ6" i="61"/>
  <c r="AQ5" i="61"/>
  <c r="AQ57" i="61"/>
  <c r="AQ66" i="61"/>
  <c r="AQ75" i="61"/>
  <c r="AQ69" i="61"/>
  <c r="AQ79" i="61"/>
  <c r="AQ56" i="61"/>
  <c r="AQ53" i="61"/>
  <c r="AQ4" i="61"/>
  <c r="AQ65" i="61"/>
  <c r="AQ55" i="61"/>
  <c r="BJ123" i="61"/>
  <c r="BJ122" i="61"/>
  <c r="BJ121" i="61"/>
  <c r="BJ120" i="61"/>
  <c r="BJ119" i="61"/>
  <c r="BJ118" i="61"/>
  <c r="BJ117" i="61"/>
  <c r="BJ115" i="61"/>
  <c r="BJ113" i="61"/>
  <c r="BJ110" i="61"/>
  <c r="BJ116" i="61"/>
  <c r="BJ114" i="61"/>
  <c r="BJ112" i="61"/>
  <c r="BJ109" i="61"/>
  <c r="BJ107" i="61"/>
  <c r="BJ108" i="61"/>
  <c r="BJ106" i="61"/>
  <c r="BJ101" i="61"/>
  <c r="BJ100" i="61"/>
  <c r="BJ99" i="61"/>
  <c r="BJ98" i="61"/>
  <c r="BJ97" i="61"/>
  <c r="BJ96" i="61"/>
  <c r="BJ105" i="61"/>
  <c r="BJ111" i="61"/>
  <c r="BJ102" i="61"/>
  <c r="BJ95" i="61"/>
  <c r="BJ94" i="61"/>
  <c r="BJ93" i="61"/>
  <c r="BJ92" i="61"/>
  <c r="BJ91" i="61"/>
  <c r="BJ90" i="61"/>
  <c r="BJ89" i="61"/>
  <c r="BJ88" i="61"/>
  <c r="BJ87" i="61"/>
  <c r="BJ86" i="61"/>
  <c r="BJ85" i="61"/>
  <c r="BJ84" i="61"/>
  <c r="BJ83" i="61"/>
  <c r="BJ82" i="61"/>
  <c r="BJ81" i="61"/>
  <c r="BJ80" i="61"/>
  <c r="BJ79" i="61"/>
  <c r="BJ78" i="61"/>
  <c r="BJ104" i="61"/>
  <c r="BJ103" i="61"/>
  <c r="BJ76" i="61"/>
  <c r="BJ75" i="61"/>
  <c r="BJ74" i="61"/>
  <c r="BJ73" i="61"/>
  <c r="BJ72" i="61"/>
  <c r="BJ71" i="61"/>
  <c r="BJ70" i="61"/>
  <c r="BJ69" i="61"/>
  <c r="BJ68" i="61"/>
  <c r="BJ67" i="61"/>
  <c r="BJ66" i="61"/>
  <c r="BJ65" i="61"/>
  <c r="BJ64" i="61"/>
  <c r="BJ61" i="61"/>
  <c r="BJ60" i="61"/>
  <c r="BJ59" i="61"/>
  <c r="BJ58" i="61"/>
  <c r="BJ57" i="61"/>
  <c r="BJ56" i="61"/>
  <c r="BJ55" i="61"/>
  <c r="BJ54" i="61"/>
  <c r="BJ53" i="61"/>
  <c r="BJ77" i="61"/>
  <c r="BJ47" i="61"/>
  <c r="BJ39" i="61"/>
  <c r="BJ31" i="61"/>
  <c r="BJ23" i="61"/>
  <c r="BJ52" i="61"/>
  <c r="BJ44" i="61"/>
  <c r="BJ36" i="61"/>
  <c r="BJ28" i="61"/>
  <c r="BJ48" i="61"/>
  <c r="BJ40" i="61"/>
  <c r="BJ32" i="61"/>
  <c r="BJ24" i="61"/>
  <c r="BJ41" i="61"/>
  <c r="BJ26" i="61"/>
  <c r="BJ19" i="61"/>
  <c r="BJ11" i="61"/>
  <c r="BJ6" i="61"/>
  <c r="BJ42" i="61"/>
  <c r="BJ49" i="61"/>
  <c r="BJ34" i="61"/>
  <c r="BJ27" i="61"/>
  <c r="BJ16" i="61"/>
  <c r="BJ8" i="61"/>
  <c r="BJ35" i="61"/>
  <c r="BJ21" i="61"/>
  <c r="BJ13" i="61"/>
  <c r="BJ62" i="61"/>
  <c r="BJ45" i="61"/>
  <c r="BJ38" i="61"/>
  <c r="BJ20" i="61"/>
  <c r="BJ12" i="61"/>
  <c r="BJ46" i="61"/>
  <c r="BJ25" i="61"/>
  <c r="BJ17" i="61"/>
  <c r="BJ43" i="61"/>
  <c r="BJ33" i="61"/>
  <c r="BJ15" i="61"/>
  <c r="BJ9" i="61"/>
  <c r="BJ37" i="61"/>
  <c r="BJ63" i="61"/>
  <c r="BJ51" i="61"/>
  <c r="BJ14" i="61"/>
  <c r="BJ10" i="61"/>
  <c r="BJ18" i="61"/>
  <c r="BJ7" i="61"/>
  <c r="BJ50" i="61"/>
  <c r="BJ30" i="61"/>
  <c r="BJ29" i="61"/>
  <c r="BJ22" i="61"/>
  <c r="BJ5" i="61"/>
  <c r="BJ4" i="61"/>
  <c r="DF123" i="61"/>
  <c r="DF122" i="61"/>
  <c r="DF121" i="61"/>
  <c r="DF120" i="61"/>
  <c r="DF119" i="61"/>
  <c r="DF118" i="61"/>
  <c r="DF117" i="61"/>
  <c r="DF116" i="61"/>
  <c r="DF115" i="61"/>
  <c r="DF112" i="61"/>
  <c r="DF111" i="61"/>
  <c r="DF106" i="61"/>
  <c r="DF110" i="61"/>
  <c r="DF107" i="61"/>
  <c r="DF105" i="61"/>
  <c r="DF100" i="61"/>
  <c r="DF99" i="61"/>
  <c r="DF98" i="61"/>
  <c r="DF97" i="61"/>
  <c r="DF96" i="61"/>
  <c r="DF114" i="61"/>
  <c r="DF103" i="61"/>
  <c r="DF102" i="61"/>
  <c r="DF113" i="61"/>
  <c r="DF104" i="61"/>
  <c r="DF95" i="61"/>
  <c r="DF94" i="61"/>
  <c r="DF93" i="61"/>
  <c r="DF92" i="61"/>
  <c r="DF91" i="61"/>
  <c r="DF90" i="61"/>
  <c r="DF89" i="61"/>
  <c r="DF88" i="61"/>
  <c r="DF87" i="61"/>
  <c r="DF86" i="61"/>
  <c r="DF85" i="61"/>
  <c r="DF84" i="61"/>
  <c r="DF83" i="61"/>
  <c r="DF82" i="61"/>
  <c r="DF81" i="61"/>
  <c r="DF80" i="61"/>
  <c r="DF79" i="61"/>
  <c r="DF78" i="61"/>
  <c r="DF108" i="61"/>
  <c r="DF101" i="61"/>
  <c r="DF76" i="61"/>
  <c r="DF75" i="61"/>
  <c r="DF74" i="61"/>
  <c r="DF73" i="61"/>
  <c r="DF72" i="61"/>
  <c r="DF71" i="61"/>
  <c r="DF70" i="61"/>
  <c r="DF69" i="61"/>
  <c r="DF68" i="61"/>
  <c r="DF67" i="61"/>
  <c r="DF66" i="61"/>
  <c r="DF65" i="61"/>
  <c r="DF64" i="61"/>
  <c r="DF63" i="61"/>
  <c r="DF77" i="61"/>
  <c r="DF60" i="61"/>
  <c r="DF59" i="61"/>
  <c r="DF58" i="61"/>
  <c r="DF57" i="61"/>
  <c r="DF56" i="61"/>
  <c r="DF55" i="61"/>
  <c r="DF54" i="61"/>
  <c r="DF53" i="61"/>
  <c r="DF52" i="61"/>
  <c r="DF109" i="61"/>
  <c r="DF61" i="61"/>
  <c r="DF45" i="61"/>
  <c r="DF37" i="61"/>
  <c r="DF29" i="61"/>
  <c r="DF62" i="61"/>
  <c r="DF50" i="61"/>
  <c r="DF42" i="61"/>
  <c r="DF34" i="61"/>
  <c r="DF26" i="61"/>
  <c r="DF46" i="61"/>
  <c r="DF38" i="61"/>
  <c r="DF30" i="61"/>
  <c r="DF21" i="61"/>
  <c r="DF43" i="61"/>
  <c r="DF36" i="61"/>
  <c r="DF17" i="61"/>
  <c r="DF9" i="61"/>
  <c r="DF31" i="61"/>
  <c r="DF19" i="61"/>
  <c r="DF51" i="61"/>
  <c r="DF44" i="61"/>
  <c r="DF23" i="61"/>
  <c r="DF14" i="61"/>
  <c r="DF6" i="61"/>
  <c r="DF11" i="61"/>
  <c r="DF40" i="61"/>
  <c r="DF33" i="61"/>
  <c r="DF22" i="61"/>
  <c r="DF18" i="61"/>
  <c r="DF10" i="61"/>
  <c r="DF48" i="61"/>
  <c r="DF41" i="61"/>
  <c r="DF27" i="61"/>
  <c r="DF15" i="61"/>
  <c r="DF49" i="61"/>
  <c r="DF20" i="61"/>
  <c r="DF16" i="61"/>
  <c r="DF47" i="61"/>
  <c r="DF28" i="61"/>
  <c r="DF12" i="61"/>
  <c r="DF32" i="61"/>
  <c r="DF7" i="61"/>
  <c r="DF5" i="61"/>
  <c r="DF13" i="61"/>
  <c r="DF35" i="61"/>
  <c r="DF25" i="61"/>
  <c r="DF8" i="61"/>
  <c r="DF4" i="61"/>
  <c r="DF39" i="61"/>
  <c r="DF24" i="61"/>
  <c r="AD123" i="61"/>
  <c r="AD122" i="61"/>
  <c r="AD121" i="61"/>
  <c r="AD120" i="61"/>
  <c r="AD119" i="61"/>
  <c r="AD118" i="61"/>
  <c r="AD114" i="61"/>
  <c r="AD108" i="61"/>
  <c r="AD112" i="61"/>
  <c r="AD116" i="61"/>
  <c r="AD110" i="61"/>
  <c r="AD109" i="61"/>
  <c r="AD107" i="61"/>
  <c r="AD102" i="61"/>
  <c r="AD100" i="61"/>
  <c r="AD99" i="61"/>
  <c r="AD98" i="61"/>
  <c r="AD97" i="61"/>
  <c r="AD106" i="61"/>
  <c r="AD104" i="61"/>
  <c r="AD111" i="61"/>
  <c r="AD117" i="61"/>
  <c r="AD103" i="61"/>
  <c r="AD96" i="61"/>
  <c r="AD95" i="61"/>
  <c r="AD94" i="61"/>
  <c r="AD93" i="61"/>
  <c r="AD92" i="61"/>
  <c r="AD91" i="61"/>
  <c r="AD90" i="61"/>
  <c r="AD89" i="61"/>
  <c r="AD88" i="61"/>
  <c r="AD87" i="61"/>
  <c r="AD86" i="61"/>
  <c r="AD85" i="61"/>
  <c r="AD84" i="61"/>
  <c r="AD83" i="61"/>
  <c r="AD82" i="61"/>
  <c r="AD81" i="61"/>
  <c r="AD80" i="61"/>
  <c r="AD79" i="61"/>
  <c r="AD105" i="61"/>
  <c r="AD78" i="61"/>
  <c r="AD76" i="61"/>
  <c r="AD75" i="61"/>
  <c r="AD74" i="61"/>
  <c r="AD73" i="61"/>
  <c r="AD72" i="61"/>
  <c r="AD71" i="61"/>
  <c r="AD70" i="61"/>
  <c r="AD69" i="61"/>
  <c r="AD101" i="61"/>
  <c r="AD68" i="61"/>
  <c r="AD67" i="61"/>
  <c r="AD66" i="61"/>
  <c r="AD65" i="61"/>
  <c r="AD64" i="61"/>
  <c r="AD77" i="61"/>
  <c r="AD61" i="61"/>
  <c r="AD60" i="61"/>
  <c r="AD59" i="61"/>
  <c r="AD58" i="61"/>
  <c r="AD57" i="61"/>
  <c r="AD56" i="61"/>
  <c r="AD55" i="61"/>
  <c r="AD54" i="61"/>
  <c r="AD53" i="61"/>
  <c r="AD113" i="61"/>
  <c r="AD62" i="61"/>
  <c r="AD51" i="61"/>
  <c r="AD43" i="61"/>
  <c r="AD35" i="61"/>
  <c r="AD27" i="61"/>
  <c r="AD115" i="61"/>
  <c r="AD48" i="61"/>
  <c r="AD40" i="61"/>
  <c r="AD32" i="61"/>
  <c r="AD24" i="61"/>
  <c r="AD63" i="61"/>
  <c r="AD52" i="61"/>
  <c r="AD44" i="61"/>
  <c r="AD36" i="61"/>
  <c r="AD28" i="61"/>
  <c r="AD37" i="61"/>
  <c r="AD22" i="61"/>
  <c r="AD15" i="61"/>
  <c r="AD7" i="61"/>
  <c r="AD6" i="61"/>
  <c r="AD31" i="61"/>
  <c r="AD17" i="61"/>
  <c r="AD9" i="61"/>
  <c r="AD45" i="61"/>
  <c r="AD30" i="61"/>
  <c r="AD23" i="61"/>
  <c r="AD20" i="61"/>
  <c r="AD12" i="61"/>
  <c r="AD38" i="61"/>
  <c r="AD41" i="61"/>
  <c r="AD34" i="61"/>
  <c r="AD16" i="61"/>
  <c r="AD8" i="61"/>
  <c r="AD49" i="61"/>
  <c r="AD42" i="61"/>
  <c r="AD21" i="61"/>
  <c r="AD13" i="61"/>
  <c r="AD46" i="61"/>
  <c r="AD26" i="61"/>
  <c r="AD29" i="61"/>
  <c r="AD18" i="61"/>
  <c r="AD14" i="61"/>
  <c r="AD25" i="61"/>
  <c r="AD50" i="61"/>
  <c r="AD39" i="61"/>
  <c r="AD33" i="61"/>
  <c r="AD10" i="61"/>
  <c r="AD5" i="61"/>
  <c r="AD4" i="61"/>
  <c r="AD47" i="61"/>
  <c r="AD19" i="61"/>
  <c r="AD11" i="61"/>
  <c r="DN123" i="61"/>
  <c r="DN122" i="61"/>
  <c r="DN121" i="61"/>
  <c r="DN120" i="61"/>
  <c r="DN119" i="61"/>
  <c r="DN118" i="61"/>
  <c r="DN116" i="61"/>
  <c r="DN114" i="61"/>
  <c r="DN112" i="61"/>
  <c r="DN109" i="61"/>
  <c r="DN115" i="61"/>
  <c r="DN113" i="61"/>
  <c r="DN108" i="61"/>
  <c r="DN106" i="61"/>
  <c r="DN110" i="61"/>
  <c r="DN111" i="61"/>
  <c r="DN107" i="61"/>
  <c r="DN100" i="61"/>
  <c r="DN99" i="61"/>
  <c r="DN98" i="61"/>
  <c r="DN97" i="61"/>
  <c r="DN96" i="61"/>
  <c r="DN117" i="61"/>
  <c r="DN104" i="61"/>
  <c r="DN95" i="61"/>
  <c r="DN94" i="61"/>
  <c r="DN93" i="61"/>
  <c r="DN92" i="61"/>
  <c r="DN91" i="61"/>
  <c r="DN90" i="61"/>
  <c r="DN89" i="61"/>
  <c r="DN88" i="61"/>
  <c r="DN87" i="61"/>
  <c r="DN86" i="61"/>
  <c r="DN85" i="61"/>
  <c r="DN84" i="61"/>
  <c r="DN83" i="61"/>
  <c r="DN82" i="61"/>
  <c r="DN81" i="61"/>
  <c r="DN80" i="61"/>
  <c r="DN79" i="61"/>
  <c r="DN78" i="61"/>
  <c r="DN103" i="61"/>
  <c r="DN102" i="61"/>
  <c r="DN105" i="61"/>
  <c r="DN77" i="61"/>
  <c r="DN75" i="61"/>
  <c r="DN74" i="61"/>
  <c r="DN73" i="61"/>
  <c r="DN72" i="61"/>
  <c r="DN71" i="61"/>
  <c r="DN70" i="61"/>
  <c r="DN69" i="61"/>
  <c r="DN68" i="61"/>
  <c r="DN67" i="61"/>
  <c r="DN66" i="61"/>
  <c r="DN65" i="61"/>
  <c r="DN64" i="61"/>
  <c r="DN63" i="61"/>
  <c r="DN59" i="61"/>
  <c r="DN58" i="61"/>
  <c r="DN57" i="61"/>
  <c r="DN56" i="61"/>
  <c r="DN55" i="61"/>
  <c r="DN54" i="61"/>
  <c r="DN53" i="61"/>
  <c r="DN52" i="61"/>
  <c r="DN101" i="61"/>
  <c r="DN76" i="61"/>
  <c r="DN60" i="61"/>
  <c r="DN46" i="61"/>
  <c r="DN38" i="61"/>
  <c r="DN30" i="61"/>
  <c r="DN61" i="61"/>
  <c r="DN51" i="61"/>
  <c r="DN43" i="61"/>
  <c r="DN35" i="61"/>
  <c r="DN27" i="61"/>
  <c r="DN47" i="61"/>
  <c r="DN39" i="61"/>
  <c r="DN31" i="61"/>
  <c r="DN23" i="61"/>
  <c r="DN22" i="61"/>
  <c r="DN32" i="61"/>
  <c r="DN18" i="61"/>
  <c r="DN10" i="61"/>
  <c r="DN5" i="61"/>
  <c r="DN62" i="61"/>
  <c r="DN48" i="61"/>
  <c r="DN33" i="61"/>
  <c r="DN20" i="61"/>
  <c r="DN12" i="61"/>
  <c r="DN40" i="61"/>
  <c r="DN25" i="61"/>
  <c r="DN15" i="61"/>
  <c r="DN7" i="61"/>
  <c r="DN26" i="61"/>
  <c r="DN21" i="61"/>
  <c r="DN50" i="61"/>
  <c r="DN36" i="61"/>
  <c r="DN29" i="61"/>
  <c r="DN19" i="61"/>
  <c r="DN11" i="61"/>
  <c r="DN44" i="61"/>
  <c r="DN37" i="61"/>
  <c r="DN16" i="61"/>
  <c r="DN28" i="61"/>
  <c r="DN8" i="61"/>
  <c r="DN42" i="61"/>
  <c r="DN17" i="61"/>
  <c r="DN4" i="61"/>
  <c r="DN41" i="61"/>
  <c r="DN13" i="61"/>
  <c r="DN45" i="61"/>
  <c r="DN34" i="61"/>
  <c r="DN24" i="61"/>
  <c r="DN9" i="61"/>
  <c r="DN49" i="61"/>
  <c r="DN14" i="61"/>
  <c r="DN6" i="61"/>
  <c r="BF123" i="61"/>
  <c r="BF122" i="61"/>
  <c r="BF121" i="61"/>
  <c r="BF120" i="61"/>
  <c r="BF119" i="61"/>
  <c r="BF118" i="61"/>
  <c r="BF114" i="61"/>
  <c r="BF113" i="61"/>
  <c r="BF116" i="61"/>
  <c r="BF117" i="61"/>
  <c r="BF115" i="61"/>
  <c r="BF107" i="61"/>
  <c r="BF108" i="61"/>
  <c r="BF104" i="61"/>
  <c r="BF106" i="61"/>
  <c r="BF100" i="61"/>
  <c r="BF98" i="61"/>
  <c r="BF96" i="61"/>
  <c r="BF101" i="61"/>
  <c r="BF93" i="61"/>
  <c r="BF112" i="61"/>
  <c r="BF111" i="61"/>
  <c r="BF110" i="61"/>
  <c r="BF99" i="61"/>
  <c r="BF91" i="61"/>
  <c r="BF90" i="61"/>
  <c r="BF82" i="61"/>
  <c r="BF103" i="61"/>
  <c r="BF95" i="61"/>
  <c r="BF89" i="61"/>
  <c r="BF81" i="61"/>
  <c r="BF97" i="61"/>
  <c r="BF83" i="61"/>
  <c r="BF77" i="61"/>
  <c r="BF105" i="61"/>
  <c r="BF87" i="61"/>
  <c r="BF80" i="61"/>
  <c r="BF102" i="61"/>
  <c r="BF88" i="61"/>
  <c r="BF74" i="61"/>
  <c r="BF92" i="61"/>
  <c r="BF76" i="61"/>
  <c r="BF85" i="61"/>
  <c r="BF79" i="61"/>
  <c r="BF64" i="61"/>
  <c r="BF72" i="61"/>
  <c r="BF70" i="61"/>
  <c r="BF62" i="61"/>
  <c r="BF84" i="61"/>
  <c r="BF78" i="61"/>
  <c r="BF75" i="61"/>
  <c r="BF68" i="61"/>
  <c r="BF65" i="61"/>
  <c r="BF109" i="61"/>
  <c r="BF66" i="61"/>
  <c r="BF63" i="61"/>
  <c r="BF61" i="61"/>
  <c r="BF58" i="61"/>
  <c r="BF54" i="61"/>
  <c r="BF71" i="61"/>
  <c r="BF55" i="61"/>
  <c r="BF52" i="61"/>
  <c r="BF51" i="61"/>
  <c r="BF50" i="61"/>
  <c r="BF49" i="61"/>
  <c r="BF48" i="61"/>
  <c r="BF47" i="61"/>
  <c r="BF46" i="61"/>
  <c r="BF45" i="61"/>
  <c r="BF44" i="61"/>
  <c r="BF43" i="61"/>
  <c r="BF42" i="61"/>
  <c r="BF41" i="61"/>
  <c r="BF40" i="61"/>
  <c r="BF39" i="61"/>
  <c r="BF38" i="61"/>
  <c r="BF37" i="61"/>
  <c r="BF36" i="61"/>
  <c r="BF35" i="61"/>
  <c r="BF34" i="61"/>
  <c r="BF33" i="61"/>
  <c r="BF32" i="61"/>
  <c r="BF31" i="61"/>
  <c r="BF30" i="61"/>
  <c r="BF29" i="61"/>
  <c r="BF28" i="61"/>
  <c r="BF27" i="61"/>
  <c r="BF26" i="61"/>
  <c r="BF25" i="61"/>
  <c r="BF24" i="61"/>
  <c r="BF23" i="61"/>
  <c r="BF73" i="61"/>
  <c r="BF57" i="61"/>
  <c r="BF56" i="61"/>
  <c r="BF53" i="61"/>
  <c r="BF22" i="61"/>
  <c r="BF20" i="61"/>
  <c r="BF12" i="61"/>
  <c r="BF86" i="61"/>
  <c r="BF14" i="61"/>
  <c r="BF17" i="61"/>
  <c r="BF9" i="61"/>
  <c r="BF94" i="61"/>
  <c r="BF59" i="61"/>
  <c r="BF69" i="61"/>
  <c r="BF67" i="61"/>
  <c r="BF60" i="61"/>
  <c r="BF21" i="61"/>
  <c r="BF13" i="61"/>
  <c r="BF18" i="61"/>
  <c r="BF19" i="61"/>
  <c r="BF5" i="61"/>
  <c r="BF4" i="61"/>
  <c r="BF6" i="61"/>
  <c r="BF10" i="61"/>
  <c r="BF15" i="61"/>
  <c r="BF16" i="61"/>
  <c r="BF7" i="61"/>
  <c r="BF11" i="61"/>
  <c r="BF8" i="61"/>
  <c r="AG120" i="61"/>
  <c r="AG121" i="61"/>
  <c r="AG122" i="61"/>
  <c r="AG118" i="61"/>
  <c r="AG116" i="61"/>
  <c r="AG119" i="61"/>
  <c r="AG117" i="61"/>
  <c r="AG114" i="61"/>
  <c r="AG113" i="61"/>
  <c r="AG112" i="61"/>
  <c r="AG111" i="61"/>
  <c r="AG115" i="61"/>
  <c r="AG105" i="61"/>
  <c r="AG107" i="61"/>
  <c r="AG104" i="61"/>
  <c r="AG123" i="61"/>
  <c r="AG108" i="61"/>
  <c r="AG97" i="61"/>
  <c r="AG96" i="61"/>
  <c r="AG95" i="61"/>
  <c r="AG94" i="61"/>
  <c r="AG93" i="61"/>
  <c r="AG110" i="61"/>
  <c r="AG101" i="61"/>
  <c r="AG100" i="61"/>
  <c r="AG91" i="61"/>
  <c r="AG109" i="61"/>
  <c r="AG103" i="61"/>
  <c r="AG90" i="61"/>
  <c r="AG89" i="61"/>
  <c r="AG88" i="61"/>
  <c r="AG87" i="61"/>
  <c r="AG86" i="61"/>
  <c r="AG85" i="61"/>
  <c r="AG84" i="61"/>
  <c r="AG83" i="61"/>
  <c r="AG82" i="61"/>
  <c r="AG81" i="61"/>
  <c r="AG80" i="61"/>
  <c r="AG79" i="61"/>
  <c r="AG78" i="61"/>
  <c r="AG77" i="61"/>
  <c r="AG99" i="61"/>
  <c r="AG92" i="61"/>
  <c r="AG76" i="61"/>
  <c r="AG75" i="61"/>
  <c r="AG74" i="61"/>
  <c r="AG106" i="61"/>
  <c r="AG71" i="61"/>
  <c r="AG69" i="61"/>
  <c r="AG64" i="61"/>
  <c r="AG73" i="61"/>
  <c r="AG65" i="61"/>
  <c r="AG60" i="61"/>
  <c r="AG59" i="61"/>
  <c r="AG58" i="61"/>
  <c r="AG57" i="61"/>
  <c r="AG56" i="61"/>
  <c r="AG55" i="61"/>
  <c r="AG54" i="61"/>
  <c r="AG53" i="61"/>
  <c r="AG63" i="61"/>
  <c r="AG45" i="61"/>
  <c r="AG37" i="61"/>
  <c r="AG29" i="61"/>
  <c r="AG66" i="61"/>
  <c r="AG50" i="61"/>
  <c r="AG42" i="61"/>
  <c r="AG34" i="61"/>
  <c r="AG26" i="61"/>
  <c r="AG46" i="61"/>
  <c r="AG38" i="61"/>
  <c r="AG30" i="61"/>
  <c r="AG52" i="61"/>
  <c r="AG31" i="61"/>
  <c r="AG20" i="61"/>
  <c r="AG12" i="61"/>
  <c r="AG4" i="61"/>
  <c r="AG62" i="61"/>
  <c r="AG47" i="61"/>
  <c r="AG32" i="61"/>
  <c r="AG14" i="61"/>
  <c r="AG98" i="61"/>
  <c r="AG72" i="61"/>
  <c r="AG67" i="61"/>
  <c r="AG39" i="61"/>
  <c r="AG24" i="61"/>
  <c r="AG17" i="61"/>
  <c r="AG9" i="61"/>
  <c r="AG25" i="61"/>
  <c r="AG49" i="61"/>
  <c r="AG35" i="61"/>
  <c r="AG28" i="61"/>
  <c r="AG21" i="61"/>
  <c r="AG13" i="61"/>
  <c r="AG70" i="61"/>
  <c r="AG43" i="61"/>
  <c r="AG36" i="61"/>
  <c r="AG18" i="61"/>
  <c r="AG51" i="61"/>
  <c r="AG41" i="61"/>
  <c r="AG102" i="61"/>
  <c r="AG22" i="61"/>
  <c r="AG40" i="61"/>
  <c r="AG44" i="61"/>
  <c r="AG16" i="61"/>
  <c r="AG5" i="61"/>
  <c r="AG33" i="61"/>
  <c r="AG23" i="61"/>
  <c r="AG10" i="61"/>
  <c r="AG6" i="61"/>
  <c r="AG68" i="61"/>
  <c r="AG48" i="61"/>
  <c r="AG7" i="61"/>
  <c r="AG27" i="61"/>
  <c r="AG19" i="61"/>
  <c r="AG11" i="61"/>
  <c r="AG61" i="61"/>
  <c r="AG15" i="61"/>
  <c r="AG8" i="61"/>
  <c r="DI122" i="61"/>
  <c r="DI119" i="61"/>
  <c r="DI123" i="61"/>
  <c r="DI121" i="61"/>
  <c r="DI117" i="61"/>
  <c r="DI114" i="61"/>
  <c r="DI120" i="61"/>
  <c r="DI113" i="61"/>
  <c r="DI112" i="61"/>
  <c r="DI118" i="61"/>
  <c r="DI115" i="61"/>
  <c r="DI109" i="61"/>
  <c r="DI110" i="61"/>
  <c r="DI104" i="61"/>
  <c r="DI105" i="61"/>
  <c r="DI101" i="61"/>
  <c r="DI116" i="61"/>
  <c r="DI111" i="61"/>
  <c r="DI107" i="61"/>
  <c r="DI103" i="61"/>
  <c r="DI95" i="61"/>
  <c r="DI94" i="61"/>
  <c r="DI93" i="61"/>
  <c r="DI106" i="61"/>
  <c r="DI100" i="61"/>
  <c r="DI108" i="61"/>
  <c r="DI98" i="61"/>
  <c r="DI97" i="61"/>
  <c r="DI89" i="61"/>
  <c r="DI88" i="61"/>
  <c r="DI87" i="61"/>
  <c r="DI86" i="61"/>
  <c r="DI85" i="61"/>
  <c r="DI84" i="61"/>
  <c r="DI83" i="61"/>
  <c r="DI82" i="61"/>
  <c r="DI81" i="61"/>
  <c r="DI80" i="61"/>
  <c r="DI79" i="61"/>
  <c r="DI78" i="61"/>
  <c r="DI77" i="61"/>
  <c r="DI76" i="61"/>
  <c r="DI75" i="61"/>
  <c r="DI74" i="61"/>
  <c r="DI73" i="61"/>
  <c r="DI91" i="61"/>
  <c r="DI90" i="61"/>
  <c r="DI99" i="61"/>
  <c r="DI92" i="61"/>
  <c r="DI72" i="61"/>
  <c r="DI71" i="61"/>
  <c r="DI66" i="61"/>
  <c r="DI62" i="61"/>
  <c r="DI63" i="61"/>
  <c r="DI69" i="61"/>
  <c r="DI67" i="61"/>
  <c r="DI59" i="61"/>
  <c r="DI58" i="61"/>
  <c r="DI57" i="61"/>
  <c r="DI56" i="61"/>
  <c r="DI55" i="61"/>
  <c r="DI54" i="61"/>
  <c r="DI53" i="61"/>
  <c r="DI52" i="61"/>
  <c r="DI102" i="61"/>
  <c r="DI60" i="61"/>
  <c r="DI68" i="61"/>
  <c r="DI64" i="61"/>
  <c r="DI96" i="61"/>
  <c r="DI47" i="61"/>
  <c r="DI39" i="61"/>
  <c r="DI31" i="61"/>
  <c r="DI23" i="61"/>
  <c r="DI44" i="61"/>
  <c r="DI36" i="61"/>
  <c r="DI28" i="61"/>
  <c r="DI22" i="61"/>
  <c r="DI48" i="61"/>
  <c r="DI40" i="61"/>
  <c r="DI32" i="61"/>
  <c r="DI24" i="61"/>
  <c r="DI51" i="61"/>
  <c r="DI37" i="61"/>
  <c r="DI30" i="61"/>
  <c r="DI14" i="61"/>
  <c r="DI6" i="61"/>
  <c r="DI4" i="61"/>
  <c r="DI46" i="61"/>
  <c r="DI65" i="61"/>
  <c r="DI61" i="61"/>
  <c r="DI45" i="61"/>
  <c r="DI38" i="61"/>
  <c r="DI19" i="61"/>
  <c r="DI11" i="61"/>
  <c r="DI25" i="61"/>
  <c r="DI16" i="61"/>
  <c r="DI8" i="61"/>
  <c r="DI70" i="61"/>
  <c r="DI49" i="61"/>
  <c r="DI34" i="61"/>
  <c r="DI27" i="61"/>
  <c r="DI15" i="61"/>
  <c r="DI7" i="61"/>
  <c r="DI42" i="61"/>
  <c r="DI35" i="61"/>
  <c r="DI20" i="61"/>
  <c r="DI12" i="61"/>
  <c r="DI33" i="61"/>
  <c r="DI18" i="61"/>
  <c r="DI13" i="61"/>
  <c r="DI43" i="61"/>
  <c r="DI9" i="61"/>
  <c r="DI10" i="61"/>
  <c r="DI5" i="61"/>
  <c r="DI41" i="61"/>
  <c r="DI26" i="61"/>
  <c r="DI21" i="61"/>
  <c r="DI17" i="61"/>
  <c r="DI50" i="61"/>
  <c r="DI29" i="61"/>
  <c r="CE123" i="61"/>
  <c r="CE122" i="61"/>
  <c r="CE121" i="61"/>
  <c r="CE120" i="61"/>
  <c r="CE119" i="61"/>
  <c r="CE118" i="61"/>
  <c r="CE116" i="61"/>
  <c r="CE115" i="61"/>
  <c r="CE111" i="61"/>
  <c r="CE110" i="61"/>
  <c r="CE106" i="61"/>
  <c r="CE107" i="61"/>
  <c r="CE105" i="61"/>
  <c r="CE112" i="61"/>
  <c r="CE114" i="61"/>
  <c r="CE109" i="61"/>
  <c r="CE104" i="61"/>
  <c r="CE98" i="61"/>
  <c r="CE101" i="61"/>
  <c r="CE96" i="61"/>
  <c r="CE103" i="61"/>
  <c r="CE102" i="61"/>
  <c r="CE100" i="61"/>
  <c r="CE92" i="61"/>
  <c r="CE117" i="61"/>
  <c r="CE93" i="61"/>
  <c r="CE108" i="61"/>
  <c r="CE94" i="61"/>
  <c r="CE91" i="61"/>
  <c r="CE82" i="61"/>
  <c r="CE99" i="61"/>
  <c r="CE89" i="61"/>
  <c r="CE81" i="61"/>
  <c r="CE83" i="61"/>
  <c r="CE68" i="61"/>
  <c r="CE74" i="61"/>
  <c r="CE72" i="61"/>
  <c r="CE84" i="61"/>
  <c r="CE76" i="61"/>
  <c r="CE71" i="61"/>
  <c r="CE77" i="61"/>
  <c r="CE73" i="61"/>
  <c r="CE64" i="61"/>
  <c r="CE61" i="61"/>
  <c r="CE85" i="61"/>
  <c r="CE79" i="61"/>
  <c r="CE65" i="61"/>
  <c r="CE95" i="61"/>
  <c r="CE86" i="61"/>
  <c r="CE67" i="61"/>
  <c r="CE58" i="61"/>
  <c r="CE51" i="61"/>
  <c r="CE50" i="61"/>
  <c r="CE49" i="61"/>
  <c r="CE48" i="61"/>
  <c r="CE47" i="61"/>
  <c r="CE46" i="61"/>
  <c r="CE45" i="61"/>
  <c r="CE44" i="61"/>
  <c r="CE43" i="61"/>
  <c r="CE42" i="61"/>
  <c r="CE41" i="61"/>
  <c r="CE40" i="61"/>
  <c r="CE39" i="61"/>
  <c r="CE38" i="61"/>
  <c r="CE37" i="61"/>
  <c r="CE36" i="61"/>
  <c r="CE35" i="61"/>
  <c r="CE34" i="61"/>
  <c r="CE33" i="61"/>
  <c r="CE32" i="61"/>
  <c r="CE31" i="61"/>
  <c r="CE30" i="61"/>
  <c r="CE29" i="61"/>
  <c r="CE28" i="61"/>
  <c r="CE27" i="61"/>
  <c r="CE26" i="61"/>
  <c r="CE25" i="61"/>
  <c r="CE24" i="61"/>
  <c r="CE23" i="61"/>
  <c r="CE22" i="61"/>
  <c r="CE70" i="61"/>
  <c r="CE55" i="61"/>
  <c r="CE52" i="61"/>
  <c r="CE88" i="61"/>
  <c r="CE75" i="61"/>
  <c r="CE57" i="61"/>
  <c r="CE62" i="61"/>
  <c r="CE59" i="61"/>
  <c r="CE87" i="61"/>
  <c r="CE80" i="61"/>
  <c r="CE66" i="61"/>
  <c r="CE63" i="61"/>
  <c r="CE53" i="61"/>
  <c r="CE21" i="61"/>
  <c r="CE20" i="61"/>
  <c r="CE19" i="61"/>
  <c r="CE18" i="61"/>
  <c r="CE17" i="61"/>
  <c r="CE16" i="61"/>
  <c r="CE15" i="61"/>
  <c r="CE14" i="61"/>
  <c r="CE13" i="61"/>
  <c r="CE12" i="61"/>
  <c r="CE11" i="61"/>
  <c r="CE10" i="61"/>
  <c r="CE9" i="61"/>
  <c r="CE8" i="61"/>
  <c r="CE7" i="61"/>
  <c r="CE6" i="61"/>
  <c r="CE5" i="61"/>
  <c r="CE113" i="61"/>
  <c r="CE78" i="61"/>
  <c r="CE90" i="61"/>
  <c r="CE60" i="61"/>
  <c r="CE56" i="61"/>
  <c r="CE4" i="61"/>
  <c r="CE54" i="61"/>
  <c r="CE97" i="61"/>
  <c r="CE69" i="61"/>
  <c r="Q123" i="61"/>
  <c r="Q119" i="61"/>
  <c r="Q117" i="61"/>
  <c r="Q114" i="61"/>
  <c r="Q113" i="61"/>
  <c r="Q121" i="61"/>
  <c r="Q115" i="61"/>
  <c r="Q110" i="61"/>
  <c r="Q122" i="61"/>
  <c r="Q120" i="61"/>
  <c r="Q118" i="61"/>
  <c r="Q108" i="61"/>
  <c r="Q116" i="61"/>
  <c r="Q112" i="61"/>
  <c r="Q107" i="61"/>
  <c r="Q109" i="61"/>
  <c r="Q102" i="61"/>
  <c r="Q104" i="61"/>
  <c r="Q99" i="61"/>
  <c r="Q96" i="61"/>
  <c r="Q95" i="61"/>
  <c r="Q94" i="61"/>
  <c r="Q93" i="61"/>
  <c r="Q106" i="61"/>
  <c r="Q103" i="61"/>
  <c r="Q98" i="61"/>
  <c r="Q97" i="61"/>
  <c r="Q90" i="61"/>
  <c r="Q89" i="61"/>
  <c r="Q88" i="61"/>
  <c r="Q87" i="61"/>
  <c r="Q86" i="61"/>
  <c r="Q85" i="61"/>
  <c r="Q84" i="61"/>
  <c r="Q83" i="61"/>
  <c r="Q82" i="61"/>
  <c r="Q81" i="61"/>
  <c r="Q80" i="61"/>
  <c r="Q79" i="61"/>
  <c r="Q78" i="61"/>
  <c r="Q77" i="61"/>
  <c r="Q91" i="61"/>
  <c r="Q76" i="61"/>
  <c r="Q75" i="61"/>
  <c r="Q74" i="61"/>
  <c r="Q70" i="61"/>
  <c r="Q73" i="61"/>
  <c r="Q69" i="61"/>
  <c r="Q105" i="61"/>
  <c r="Q72" i="61"/>
  <c r="Q101" i="61"/>
  <c r="Q92" i="61"/>
  <c r="Q62" i="61"/>
  <c r="Q67" i="61"/>
  <c r="Q60" i="61"/>
  <c r="Q59" i="61"/>
  <c r="Q58" i="61"/>
  <c r="Q57" i="61"/>
  <c r="Q56" i="61"/>
  <c r="Q55" i="61"/>
  <c r="Q54" i="61"/>
  <c r="Q53" i="61"/>
  <c r="Q100" i="61"/>
  <c r="Q65" i="61"/>
  <c r="Q66" i="61"/>
  <c r="Q68" i="61"/>
  <c r="Q63" i="61"/>
  <c r="Q61" i="61"/>
  <c r="Q64" i="61"/>
  <c r="Q51" i="61"/>
  <c r="Q43" i="61"/>
  <c r="Q35" i="61"/>
  <c r="Q27" i="61"/>
  <c r="Q48" i="61"/>
  <c r="Q40" i="61"/>
  <c r="Q32" i="61"/>
  <c r="Q24" i="61"/>
  <c r="Q52" i="61"/>
  <c r="Q44" i="61"/>
  <c r="Q36" i="61"/>
  <c r="Q28" i="61"/>
  <c r="Q23" i="61"/>
  <c r="Q22" i="61"/>
  <c r="Q46" i="61"/>
  <c r="Q39" i="61"/>
  <c r="Q25" i="61"/>
  <c r="Q18" i="61"/>
  <c r="Q10" i="61"/>
  <c r="Q4" i="61"/>
  <c r="Q41" i="61"/>
  <c r="Q20" i="61"/>
  <c r="Q6" i="61"/>
  <c r="Q5" i="61"/>
  <c r="Q111" i="61"/>
  <c r="Q71" i="61"/>
  <c r="Q47" i="61"/>
  <c r="Q33" i="61"/>
  <c r="Q26" i="61"/>
  <c r="Q15" i="61"/>
  <c r="Q7" i="61"/>
  <c r="Q34" i="61"/>
  <c r="Q12" i="61"/>
  <c r="Q37" i="61"/>
  <c r="Q19" i="61"/>
  <c r="Q11" i="61"/>
  <c r="Q45" i="61"/>
  <c r="Q30" i="61"/>
  <c r="Q16" i="61"/>
  <c r="Q42" i="61"/>
  <c r="Q31" i="61"/>
  <c r="Q17" i="61"/>
  <c r="Q50" i="61"/>
  <c r="Q8" i="61"/>
  <c r="Q21" i="61"/>
  <c r="Q13" i="61"/>
  <c r="Q49" i="61"/>
  <c r="Q29" i="61"/>
  <c r="Q9" i="61"/>
  <c r="Q38" i="61"/>
  <c r="Q14" i="61"/>
  <c r="CZ121" i="61"/>
  <c r="CZ117" i="61"/>
  <c r="CZ116" i="61"/>
  <c r="CZ118" i="61"/>
  <c r="CZ120" i="61"/>
  <c r="CZ115" i="61"/>
  <c r="CZ114" i="61"/>
  <c r="CZ122" i="61"/>
  <c r="CZ119" i="61"/>
  <c r="CZ123" i="61"/>
  <c r="CZ109" i="61"/>
  <c r="CZ108" i="61"/>
  <c r="CZ107" i="61"/>
  <c r="CZ106" i="61"/>
  <c r="CZ105" i="61"/>
  <c r="CZ104" i="61"/>
  <c r="CZ112" i="61"/>
  <c r="CZ110" i="61"/>
  <c r="CZ103" i="61"/>
  <c r="CZ102" i="61"/>
  <c r="CZ101" i="61"/>
  <c r="CZ111" i="61"/>
  <c r="CZ98" i="61"/>
  <c r="CZ95" i="61"/>
  <c r="CZ94" i="61"/>
  <c r="CZ93" i="61"/>
  <c r="CZ92" i="61"/>
  <c r="CZ91" i="61"/>
  <c r="CZ90" i="61"/>
  <c r="CZ97" i="61"/>
  <c r="CZ100" i="61"/>
  <c r="CZ83" i="61"/>
  <c r="CZ82" i="61"/>
  <c r="CZ96" i="61"/>
  <c r="CZ84" i="61"/>
  <c r="CZ89" i="61"/>
  <c r="CZ77" i="61"/>
  <c r="CZ76" i="61"/>
  <c r="CZ99" i="61"/>
  <c r="CZ75" i="61"/>
  <c r="CZ113" i="61"/>
  <c r="CZ70" i="61"/>
  <c r="CZ78" i="61"/>
  <c r="CZ74" i="61"/>
  <c r="CZ73" i="61"/>
  <c r="CZ65" i="61"/>
  <c r="CZ61" i="61"/>
  <c r="CZ88" i="61"/>
  <c r="CZ81" i="61"/>
  <c r="CZ67" i="61"/>
  <c r="CZ59" i="61"/>
  <c r="CZ72" i="61"/>
  <c r="CZ56" i="61"/>
  <c r="CZ52" i="61"/>
  <c r="CZ80" i="61"/>
  <c r="CZ62" i="61"/>
  <c r="CZ58" i="61"/>
  <c r="CZ51" i="61"/>
  <c r="CZ50" i="61"/>
  <c r="CZ49" i="61"/>
  <c r="CZ48" i="61"/>
  <c r="CZ47" i="61"/>
  <c r="CZ46" i="61"/>
  <c r="CZ45" i="61"/>
  <c r="CZ44" i="61"/>
  <c r="CZ43" i="61"/>
  <c r="CZ42" i="61"/>
  <c r="CZ41" i="61"/>
  <c r="CZ40" i="61"/>
  <c r="CZ39" i="61"/>
  <c r="CZ38" i="61"/>
  <c r="CZ37" i="61"/>
  <c r="CZ36" i="61"/>
  <c r="CZ35" i="61"/>
  <c r="CZ34" i="61"/>
  <c r="CZ33" i="61"/>
  <c r="CZ32" i="61"/>
  <c r="CZ31" i="61"/>
  <c r="CZ30" i="61"/>
  <c r="CZ29" i="61"/>
  <c r="CZ28" i="61"/>
  <c r="CZ27" i="61"/>
  <c r="CZ26" i="61"/>
  <c r="CZ25" i="61"/>
  <c r="CZ24" i="61"/>
  <c r="CZ23" i="61"/>
  <c r="CZ63" i="61"/>
  <c r="CZ20" i="61"/>
  <c r="CZ19" i="61"/>
  <c r="CZ18" i="61"/>
  <c r="CZ17" i="61"/>
  <c r="CZ16" i="61"/>
  <c r="CZ15" i="61"/>
  <c r="CZ14" i="61"/>
  <c r="CZ13" i="61"/>
  <c r="CZ12" i="61"/>
  <c r="CZ11" i="61"/>
  <c r="CZ10" i="61"/>
  <c r="CZ9" i="61"/>
  <c r="CZ8" i="61"/>
  <c r="CZ7" i="61"/>
  <c r="CZ6" i="61"/>
  <c r="CZ5" i="61"/>
  <c r="CZ66" i="61"/>
  <c r="CZ22" i="61"/>
  <c r="CZ69" i="61"/>
  <c r="CZ87" i="61"/>
  <c r="CZ86" i="61"/>
  <c r="CZ4" i="61"/>
  <c r="CZ79" i="61"/>
  <c r="CZ54" i="61"/>
  <c r="CZ60" i="61"/>
  <c r="CZ21" i="61"/>
  <c r="CZ57" i="61"/>
  <c r="CZ68" i="61"/>
  <c r="CZ64" i="61"/>
  <c r="CZ71" i="61"/>
  <c r="CZ55" i="61"/>
  <c r="CZ53" i="61"/>
  <c r="CZ85" i="61"/>
  <c r="DD118" i="61"/>
  <c r="DD123" i="61"/>
  <c r="DD117" i="61"/>
  <c r="DD119" i="61"/>
  <c r="DD120" i="61"/>
  <c r="DD116" i="61"/>
  <c r="DD121" i="61"/>
  <c r="DD115" i="61"/>
  <c r="DD110" i="61"/>
  <c r="DD109" i="61"/>
  <c r="DD108" i="61"/>
  <c r="DD107" i="61"/>
  <c r="DD112" i="61"/>
  <c r="DD113" i="61"/>
  <c r="DD111" i="61"/>
  <c r="DD103" i="61"/>
  <c r="DD102" i="61"/>
  <c r="DD101" i="61"/>
  <c r="DD106" i="61"/>
  <c r="DD114" i="61"/>
  <c r="DD100" i="61"/>
  <c r="DD99" i="61"/>
  <c r="DD98" i="61"/>
  <c r="DD97" i="61"/>
  <c r="DD122" i="61"/>
  <c r="DD105" i="61"/>
  <c r="DD96" i="61"/>
  <c r="DD93" i="61"/>
  <c r="DD90" i="61"/>
  <c r="DD104" i="61"/>
  <c r="DD92" i="61"/>
  <c r="DD82" i="61"/>
  <c r="DD89" i="61"/>
  <c r="DD81" i="61"/>
  <c r="DD91" i="61"/>
  <c r="DD83" i="61"/>
  <c r="DD75" i="61"/>
  <c r="DD74" i="61"/>
  <c r="DD73" i="61"/>
  <c r="DD72" i="61"/>
  <c r="DD71" i="61"/>
  <c r="DD70" i="61"/>
  <c r="DD94" i="61"/>
  <c r="DD84" i="61"/>
  <c r="DD69" i="61"/>
  <c r="DD86" i="61"/>
  <c r="DD79" i="61"/>
  <c r="DD67" i="61"/>
  <c r="DD66" i="61"/>
  <c r="DD65" i="61"/>
  <c r="DD64" i="61"/>
  <c r="DD63" i="61"/>
  <c r="DD62" i="61"/>
  <c r="DD61" i="61"/>
  <c r="DD87" i="61"/>
  <c r="DD78" i="61"/>
  <c r="DD77" i="61"/>
  <c r="DD68" i="61"/>
  <c r="DD80" i="61"/>
  <c r="DD58" i="61"/>
  <c r="DD76" i="61"/>
  <c r="DD55" i="61"/>
  <c r="DD57" i="61"/>
  <c r="DD60" i="61"/>
  <c r="DD53" i="61"/>
  <c r="DD51" i="61"/>
  <c r="DD43" i="61"/>
  <c r="DD35" i="61"/>
  <c r="DD27" i="61"/>
  <c r="DD85" i="61"/>
  <c r="DD54" i="61"/>
  <c r="DD52" i="61"/>
  <c r="DD48" i="61"/>
  <c r="DD40" i="61"/>
  <c r="DD32" i="61"/>
  <c r="DD24" i="61"/>
  <c r="DD44" i="61"/>
  <c r="DD36" i="61"/>
  <c r="DD28" i="61"/>
  <c r="DD49" i="61"/>
  <c r="DD42" i="61"/>
  <c r="DD21" i="61"/>
  <c r="DD15" i="61"/>
  <c r="DD7" i="61"/>
  <c r="DD5" i="61"/>
  <c r="DD50" i="61"/>
  <c r="DD29" i="61"/>
  <c r="DD20" i="61"/>
  <c r="DD12" i="61"/>
  <c r="DD88" i="61"/>
  <c r="DD37" i="61"/>
  <c r="DD17" i="61"/>
  <c r="DD9" i="61"/>
  <c r="DD95" i="61"/>
  <c r="DD46" i="61"/>
  <c r="DD39" i="61"/>
  <c r="DD25" i="61"/>
  <c r="DD16" i="61"/>
  <c r="DD8" i="61"/>
  <c r="DD4" i="61"/>
  <c r="DD59" i="61"/>
  <c r="DD56" i="61"/>
  <c r="DD47" i="61"/>
  <c r="DD33" i="61"/>
  <c r="DD26" i="61"/>
  <c r="DD22" i="61"/>
  <c r="DD13" i="61"/>
  <c r="DD34" i="61"/>
  <c r="DD6" i="61"/>
  <c r="DD23" i="61"/>
  <c r="DD18" i="61"/>
  <c r="DD14" i="61"/>
  <c r="DD38" i="61"/>
  <c r="DD41" i="61"/>
  <c r="DD31" i="61"/>
  <c r="DD19" i="61"/>
  <c r="DD10" i="61"/>
  <c r="DD45" i="61"/>
  <c r="DD30" i="61"/>
  <c r="DD11" i="61"/>
  <c r="AR123" i="61"/>
  <c r="AR118" i="61"/>
  <c r="AR119" i="61"/>
  <c r="AR117" i="61"/>
  <c r="AR120" i="61"/>
  <c r="AR115" i="61"/>
  <c r="AR110" i="61"/>
  <c r="AR114" i="61"/>
  <c r="AR109" i="61"/>
  <c r="AR108" i="61"/>
  <c r="AR122" i="61"/>
  <c r="AR116" i="61"/>
  <c r="AR107" i="61"/>
  <c r="AR104" i="61"/>
  <c r="AR103" i="61"/>
  <c r="AR102" i="61"/>
  <c r="AR101" i="61"/>
  <c r="AR121" i="61"/>
  <c r="AR112" i="61"/>
  <c r="AR111" i="61"/>
  <c r="AR106" i="61"/>
  <c r="AR100" i="61"/>
  <c r="AR99" i="61"/>
  <c r="AR98" i="61"/>
  <c r="AR97" i="61"/>
  <c r="AR105" i="61"/>
  <c r="AR96" i="61"/>
  <c r="AR113" i="61"/>
  <c r="AR93" i="61"/>
  <c r="AR92" i="61"/>
  <c r="AR95" i="61"/>
  <c r="AR90" i="61"/>
  <c r="AR82" i="61"/>
  <c r="AR91" i="61"/>
  <c r="AR89" i="61"/>
  <c r="AR81" i="61"/>
  <c r="AR83" i="61"/>
  <c r="AR78" i="61"/>
  <c r="AR76" i="61"/>
  <c r="AR75" i="61"/>
  <c r="AR74" i="61"/>
  <c r="AR73" i="61"/>
  <c r="AR72" i="61"/>
  <c r="AR71" i="61"/>
  <c r="AR70" i="61"/>
  <c r="AR94" i="61"/>
  <c r="AR69" i="61"/>
  <c r="AR85" i="61"/>
  <c r="AR68" i="61"/>
  <c r="AR67" i="61"/>
  <c r="AR66" i="61"/>
  <c r="AR65" i="61"/>
  <c r="AR64" i="61"/>
  <c r="AR63" i="61"/>
  <c r="AR62" i="61"/>
  <c r="AR61" i="61"/>
  <c r="AR87" i="61"/>
  <c r="AR84" i="61"/>
  <c r="AR86" i="61"/>
  <c r="AR80" i="61"/>
  <c r="AR58" i="61"/>
  <c r="AR88" i="61"/>
  <c r="AR55" i="61"/>
  <c r="AR57" i="61"/>
  <c r="AR59" i="61"/>
  <c r="AR51" i="61"/>
  <c r="AR43" i="61"/>
  <c r="AR35" i="61"/>
  <c r="AR27" i="61"/>
  <c r="AR60" i="61"/>
  <c r="AR48" i="61"/>
  <c r="AR40" i="61"/>
  <c r="AR32" i="61"/>
  <c r="AR24" i="61"/>
  <c r="AR77" i="61"/>
  <c r="AR56" i="61"/>
  <c r="AR52" i="61"/>
  <c r="AR44" i="61"/>
  <c r="AR36" i="61"/>
  <c r="AR28" i="61"/>
  <c r="AR41" i="61"/>
  <c r="AR34" i="61"/>
  <c r="AR15" i="61"/>
  <c r="AR7" i="61"/>
  <c r="AR54" i="61"/>
  <c r="AR50" i="61"/>
  <c r="AR29" i="61"/>
  <c r="AR17" i="61"/>
  <c r="AR49" i="61"/>
  <c r="AR42" i="61"/>
  <c r="AR22" i="61"/>
  <c r="AR20" i="61"/>
  <c r="AR12" i="61"/>
  <c r="AR9" i="61"/>
  <c r="AR79" i="61"/>
  <c r="AR53" i="61"/>
  <c r="AR38" i="61"/>
  <c r="AR31" i="61"/>
  <c r="AR16" i="61"/>
  <c r="AR8" i="61"/>
  <c r="AR4" i="61"/>
  <c r="AR46" i="61"/>
  <c r="AR39" i="61"/>
  <c r="AR25" i="61"/>
  <c r="AR21" i="61"/>
  <c r="AR13" i="61"/>
  <c r="AR45" i="61"/>
  <c r="AR30" i="61"/>
  <c r="AR18" i="61"/>
  <c r="AR14" i="61"/>
  <c r="AR6" i="61"/>
  <c r="AR33" i="61"/>
  <c r="AR23" i="61"/>
  <c r="AR37" i="61"/>
  <c r="AR19" i="61"/>
  <c r="AR10" i="61"/>
  <c r="AR11" i="61"/>
  <c r="AR47" i="61"/>
  <c r="AR26" i="61"/>
  <c r="AR5" i="61"/>
  <c r="J123" i="61"/>
  <c r="J122" i="61"/>
  <c r="J121" i="61"/>
  <c r="J120" i="61"/>
  <c r="J119" i="61"/>
  <c r="J116" i="61"/>
  <c r="J114" i="61"/>
  <c r="J113" i="61"/>
  <c r="J115" i="61"/>
  <c r="J111" i="61"/>
  <c r="J110" i="61"/>
  <c r="J106" i="61"/>
  <c r="J109" i="61"/>
  <c r="J105" i="61"/>
  <c r="J112" i="61"/>
  <c r="J117" i="61"/>
  <c r="J103" i="61"/>
  <c r="J118" i="61"/>
  <c r="J100" i="61"/>
  <c r="J97" i="61"/>
  <c r="J107" i="61"/>
  <c r="J108" i="61"/>
  <c r="J102" i="61"/>
  <c r="J99" i="61"/>
  <c r="J98" i="61"/>
  <c r="J95" i="61"/>
  <c r="J91" i="61"/>
  <c r="J104" i="61"/>
  <c r="J84" i="61"/>
  <c r="J92" i="61"/>
  <c r="J83" i="61"/>
  <c r="J94" i="61"/>
  <c r="J85" i="61"/>
  <c r="J72" i="61"/>
  <c r="J76" i="61"/>
  <c r="J101" i="61"/>
  <c r="J87" i="61"/>
  <c r="J80" i="61"/>
  <c r="J81" i="61"/>
  <c r="J73" i="61"/>
  <c r="J66" i="61"/>
  <c r="J90" i="61"/>
  <c r="J96" i="61"/>
  <c r="J77" i="61"/>
  <c r="J67" i="61"/>
  <c r="J62" i="61"/>
  <c r="J71" i="61"/>
  <c r="J60" i="61"/>
  <c r="J64" i="61"/>
  <c r="J57" i="61"/>
  <c r="J52" i="61"/>
  <c r="J51" i="61"/>
  <c r="J50" i="61"/>
  <c r="J49" i="61"/>
  <c r="J48" i="61"/>
  <c r="J47" i="61"/>
  <c r="J46" i="61"/>
  <c r="J45" i="61"/>
  <c r="J44" i="61"/>
  <c r="J43" i="61"/>
  <c r="J42" i="61"/>
  <c r="J41" i="61"/>
  <c r="J40" i="61"/>
  <c r="J39" i="61"/>
  <c r="J38" i="61"/>
  <c r="J37" i="61"/>
  <c r="J36" i="61"/>
  <c r="J35" i="61"/>
  <c r="J34" i="61"/>
  <c r="J33" i="61"/>
  <c r="J32" i="61"/>
  <c r="J31" i="61"/>
  <c r="J30" i="61"/>
  <c r="J29" i="61"/>
  <c r="J28" i="61"/>
  <c r="J27" i="61"/>
  <c r="J26" i="61"/>
  <c r="J25" i="61"/>
  <c r="J24" i="61"/>
  <c r="J86" i="61"/>
  <c r="J79" i="61"/>
  <c r="J74" i="61"/>
  <c r="J69" i="61"/>
  <c r="J59" i="61"/>
  <c r="J88" i="61"/>
  <c r="J70" i="61"/>
  <c r="J58" i="61"/>
  <c r="J89" i="61"/>
  <c r="J63" i="61"/>
  <c r="J53" i="61"/>
  <c r="J14" i="61"/>
  <c r="J5" i="61"/>
  <c r="J82" i="61"/>
  <c r="J68" i="61"/>
  <c r="J8" i="61"/>
  <c r="J93" i="61"/>
  <c r="J65" i="61"/>
  <c r="J23" i="61"/>
  <c r="J19" i="61"/>
  <c r="J11" i="61"/>
  <c r="J16" i="61"/>
  <c r="J56" i="61"/>
  <c r="J15" i="61"/>
  <c r="J7" i="61"/>
  <c r="J75" i="61"/>
  <c r="J20" i="61"/>
  <c r="J61" i="61"/>
  <c r="J55" i="61"/>
  <c r="J22" i="61"/>
  <c r="J18" i="61"/>
  <c r="J12" i="61"/>
  <c r="J13" i="61"/>
  <c r="J9" i="61"/>
  <c r="J4" i="61"/>
  <c r="J21" i="61"/>
  <c r="J10" i="61"/>
  <c r="J17" i="61"/>
  <c r="J78" i="61"/>
  <c r="J54" i="61"/>
  <c r="J6" i="61"/>
  <c r="BM121" i="61"/>
  <c r="BM119" i="61"/>
  <c r="BM117" i="61"/>
  <c r="BM122" i="61"/>
  <c r="BM115" i="61"/>
  <c r="BM113" i="61"/>
  <c r="BM120" i="61"/>
  <c r="BM111" i="61"/>
  <c r="BM106" i="61"/>
  <c r="BM105" i="61"/>
  <c r="BM118" i="61"/>
  <c r="BM109" i="61"/>
  <c r="BM103" i="61"/>
  <c r="BM123" i="61"/>
  <c r="BM116" i="61"/>
  <c r="BM112" i="61"/>
  <c r="BM102" i="61"/>
  <c r="BM97" i="61"/>
  <c r="BM95" i="61"/>
  <c r="BM94" i="61"/>
  <c r="BM93" i="61"/>
  <c r="BM110" i="61"/>
  <c r="BM107" i="61"/>
  <c r="BM96" i="61"/>
  <c r="BM101" i="61"/>
  <c r="BM91" i="61"/>
  <c r="BM90" i="61"/>
  <c r="BM89" i="61"/>
  <c r="BM88" i="61"/>
  <c r="BM87" i="61"/>
  <c r="BM86" i="61"/>
  <c r="BM85" i="61"/>
  <c r="BM84" i="61"/>
  <c r="BM83" i="61"/>
  <c r="BM82" i="61"/>
  <c r="BM81" i="61"/>
  <c r="BM80" i="61"/>
  <c r="BM79" i="61"/>
  <c r="BM78" i="61"/>
  <c r="BM77" i="61"/>
  <c r="BM104" i="61"/>
  <c r="BM76" i="61"/>
  <c r="BM75" i="61"/>
  <c r="BM74" i="61"/>
  <c r="BM73" i="61"/>
  <c r="BM114" i="61"/>
  <c r="BM100" i="61"/>
  <c r="BM68" i="61"/>
  <c r="BM92" i="61"/>
  <c r="BM71" i="61"/>
  <c r="BM69" i="61"/>
  <c r="BM65" i="61"/>
  <c r="BM60" i="61"/>
  <c r="BM59" i="61"/>
  <c r="BM58" i="61"/>
  <c r="BM57" i="61"/>
  <c r="BM56" i="61"/>
  <c r="BM55" i="61"/>
  <c r="BM54" i="61"/>
  <c r="BM53" i="61"/>
  <c r="BM108" i="61"/>
  <c r="BM49" i="61"/>
  <c r="BM41" i="61"/>
  <c r="BM33" i="61"/>
  <c r="BM25" i="61"/>
  <c r="BM61" i="61"/>
  <c r="BM46" i="61"/>
  <c r="BM38" i="61"/>
  <c r="BM30" i="61"/>
  <c r="BM99" i="61"/>
  <c r="BM70" i="61"/>
  <c r="BM67" i="61"/>
  <c r="BM50" i="61"/>
  <c r="BM42" i="61"/>
  <c r="BM34" i="61"/>
  <c r="BM26" i="61"/>
  <c r="BM35" i="61"/>
  <c r="BM16" i="61"/>
  <c r="BM8" i="61"/>
  <c r="BM5" i="61"/>
  <c r="BM4" i="61"/>
  <c r="BM10" i="61"/>
  <c r="BM64" i="61"/>
  <c r="BM98" i="61"/>
  <c r="BM43" i="61"/>
  <c r="BM28" i="61"/>
  <c r="BM21" i="61"/>
  <c r="BM13" i="61"/>
  <c r="BM51" i="61"/>
  <c r="BM36" i="61"/>
  <c r="BM29" i="61"/>
  <c r="BM18" i="61"/>
  <c r="BM72" i="61"/>
  <c r="BM63" i="61"/>
  <c r="BM39" i="61"/>
  <c r="BM32" i="61"/>
  <c r="BM22" i="61"/>
  <c r="BM17" i="61"/>
  <c r="BM9" i="61"/>
  <c r="BM66" i="61"/>
  <c r="BM47" i="61"/>
  <c r="BM40" i="61"/>
  <c r="BM14" i="61"/>
  <c r="BM62" i="61"/>
  <c r="BM48" i="61"/>
  <c r="BM6" i="61"/>
  <c r="BM31" i="61"/>
  <c r="BM37" i="61"/>
  <c r="BM27" i="61"/>
  <c r="BM52" i="61"/>
  <c r="BM7" i="61"/>
  <c r="BM20" i="61"/>
  <c r="BM45" i="61"/>
  <c r="BM11" i="61"/>
  <c r="BM44" i="61"/>
  <c r="BM24" i="61"/>
  <c r="BM23" i="61"/>
  <c r="BM19" i="61"/>
  <c r="BM15" i="61"/>
  <c r="BM12" i="61"/>
  <c r="DR123" i="61"/>
  <c r="DR122" i="61"/>
  <c r="DR121" i="61"/>
  <c r="DR120" i="61"/>
  <c r="DR119" i="61"/>
  <c r="DR118" i="61"/>
  <c r="DR117" i="61"/>
  <c r="DR114" i="61"/>
  <c r="DR113" i="61"/>
  <c r="DR112" i="61"/>
  <c r="DR109" i="61"/>
  <c r="DR104" i="61"/>
  <c r="DR111" i="61"/>
  <c r="DR107" i="61"/>
  <c r="DR116" i="61"/>
  <c r="DR108" i="61"/>
  <c r="DR110" i="61"/>
  <c r="DR106" i="61"/>
  <c r="DR105" i="61"/>
  <c r="DR115" i="61"/>
  <c r="DR100" i="61"/>
  <c r="DR98" i="61"/>
  <c r="DR101" i="61"/>
  <c r="DR93" i="61"/>
  <c r="DR96" i="61"/>
  <c r="DR91" i="61"/>
  <c r="DR82" i="61"/>
  <c r="DR97" i="61"/>
  <c r="DR89" i="61"/>
  <c r="DR81" i="61"/>
  <c r="DR83" i="61"/>
  <c r="DR77" i="61"/>
  <c r="DR88" i="61"/>
  <c r="DR76" i="61"/>
  <c r="DR95" i="61"/>
  <c r="DR92" i="61"/>
  <c r="DR74" i="61"/>
  <c r="DR102" i="61"/>
  <c r="DR94" i="61"/>
  <c r="DR85" i="61"/>
  <c r="DR79" i="61"/>
  <c r="DR69" i="61"/>
  <c r="DR64" i="61"/>
  <c r="DR90" i="61"/>
  <c r="DR73" i="61"/>
  <c r="DR62" i="61"/>
  <c r="DR84" i="61"/>
  <c r="DR78" i="61"/>
  <c r="DR65" i="61"/>
  <c r="DR87" i="61"/>
  <c r="DR80" i="61"/>
  <c r="DR58" i="61"/>
  <c r="DR67" i="61"/>
  <c r="DR55" i="61"/>
  <c r="DR51" i="61"/>
  <c r="DR50" i="61"/>
  <c r="DR49" i="61"/>
  <c r="DR48" i="61"/>
  <c r="DR47" i="61"/>
  <c r="DR46" i="61"/>
  <c r="DR45" i="61"/>
  <c r="DR44" i="61"/>
  <c r="DR43" i="61"/>
  <c r="DR42" i="61"/>
  <c r="DR41" i="61"/>
  <c r="DR40" i="61"/>
  <c r="DR39" i="61"/>
  <c r="DR38" i="61"/>
  <c r="DR37" i="61"/>
  <c r="DR36" i="61"/>
  <c r="DR35" i="61"/>
  <c r="DR34" i="61"/>
  <c r="DR33" i="61"/>
  <c r="DR32" i="61"/>
  <c r="DR31" i="61"/>
  <c r="DR30" i="61"/>
  <c r="DR29" i="61"/>
  <c r="DR28" i="61"/>
  <c r="DR27" i="61"/>
  <c r="DR26" i="61"/>
  <c r="DR25" i="61"/>
  <c r="DR24" i="61"/>
  <c r="DR23" i="61"/>
  <c r="DR72" i="61"/>
  <c r="DR70" i="61"/>
  <c r="DR60" i="61"/>
  <c r="DR57" i="61"/>
  <c r="DR61" i="61"/>
  <c r="DR22" i="61"/>
  <c r="DR103" i="61"/>
  <c r="DR20" i="61"/>
  <c r="DR12" i="61"/>
  <c r="DR68" i="61"/>
  <c r="DR6" i="61"/>
  <c r="DR52" i="61"/>
  <c r="DR17" i="61"/>
  <c r="DR9" i="61"/>
  <c r="DR59" i="61"/>
  <c r="DR14" i="61"/>
  <c r="DR75" i="61"/>
  <c r="DR56" i="61"/>
  <c r="DR99" i="61"/>
  <c r="DR54" i="61"/>
  <c r="DR13" i="61"/>
  <c r="DR5" i="61"/>
  <c r="DR66" i="61"/>
  <c r="DR53" i="61"/>
  <c r="DR18" i="61"/>
  <c r="DR63" i="61"/>
  <c r="DR10" i="61"/>
  <c r="DR7" i="61"/>
  <c r="DR4" i="61"/>
  <c r="DR21" i="61"/>
  <c r="DR15" i="61"/>
  <c r="DR11" i="61"/>
  <c r="DR19" i="61"/>
  <c r="DR8" i="61"/>
  <c r="DR86" i="61"/>
  <c r="DR71" i="61"/>
  <c r="DR16" i="61"/>
  <c r="DQ123" i="61"/>
  <c r="DQ120" i="61"/>
  <c r="DQ119" i="61"/>
  <c r="DQ115" i="61"/>
  <c r="DQ121" i="61"/>
  <c r="DQ118" i="61"/>
  <c r="DQ114" i="61"/>
  <c r="DQ113" i="61"/>
  <c r="DQ112" i="61"/>
  <c r="DQ116" i="61"/>
  <c r="DQ122" i="61"/>
  <c r="DQ117" i="61"/>
  <c r="DQ110" i="61"/>
  <c r="DQ105" i="61"/>
  <c r="DQ104" i="61"/>
  <c r="DQ109" i="61"/>
  <c r="DQ111" i="61"/>
  <c r="DQ102" i="61"/>
  <c r="DQ108" i="61"/>
  <c r="DQ101" i="61"/>
  <c r="DQ96" i="61"/>
  <c r="DQ95" i="61"/>
  <c r="DQ94" i="61"/>
  <c r="DQ93" i="61"/>
  <c r="DQ92" i="61"/>
  <c r="DQ106" i="61"/>
  <c r="DQ90" i="61"/>
  <c r="DQ107" i="61"/>
  <c r="DQ100" i="61"/>
  <c r="DQ99" i="61"/>
  <c r="DQ97" i="61"/>
  <c r="DQ89" i="61"/>
  <c r="DQ88" i="61"/>
  <c r="DQ87" i="61"/>
  <c r="DQ86" i="61"/>
  <c r="DQ85" i="61"/>
  <c r="DQ84" i="61"/>
  <c r="DQ83" i="61"/>
  <c r="DQ82" i="61"/>
  <c r="DQ81" i="61"/>
  <c r="DQ80" i="61"/>
  <c r="DQ79" i="61"/>
  <c r="DQ78" i="61"/>
  <c r="DQ77" i="61"/>
  <c r="DQ76" i="61"/>
  <c r="DQ98" i="61"/>
  <c r="DQ75" i="61"/>
  <c r="DQ74" i="61"/>
  <c r="DQ73" i="61"/>
  <c r="DQ103" i="61"/>
  <c r="DQ67" i="61"/>
  <c r="DQ69" i="61"/>
  <c r="DQ64" i="61"/>
  <c r="DQ71" i="61"/>
  <c r="DQ59" i="61"/>
  <c r="DQ58" i="61"/>
  <c r="DQ57" i="61"/>
  <c r="DQ56" i="61"/>
  <c r="DQ55" i="61"/>
  <c r="DQ54" i="61"/>
  <c r="DQ53" i="61"/>
  <c r="DQ52" i="61"/>
  <c r="DQ66" i="61"/>
  <c r="DQ61" i="61"/>
  <c r="DQ70" i="61"/>
  <c r="DQ48" i="61"/>
  <c r="DQ40" i="61"/>
  <c r="DQ32" i="61"/>
  <c r="DQ24" i="61"/>
  <c r="DQ45" i="61"/>
  <c r="DQ37" i="61"/>
  <c r="DQ29" i="61"/>
  <c r="DQ62" i="61"/>
  <c r="DQ49" i="61"/>
  <c r="DQ41" i="61"/>
  <c r="DQ33" i="61"/>
  <c r="DQ25" i="61"/>
  <c r="DQ65" i="61"/>
  <c r="DQ47" i="61"/>
  <c r="DQ26" i="61"/>
  <c r="DQ21" i="61"/>
  <c r="DQ15" i="61"/>
  <c r="DQ7" i="61"/>
  <c r="DQ4" i="61"/>
  <c r="DQ42" i="61"/>
  <c r="DQ27" i="61"/>
  <c r="DQ17" i="61"/>
  <c r="DQ9" i="61"/>
  <c r="DQ68" i="61"/>
  <c r="DQ34" i="61"/>
  <c r="DQ20" i="61"/>
  <c r="DQ12" i="61"/>
  <c r="DQ91" i="61"/>
  <c r="DQ63" i="61"/>
  <c r="DQ51" i="61"/>
  <c r="DQ44" i="61"/>
  <c r="DQ30" i="61"/>
  <c r="DQ23" i="61"/>
  <c r="DQ16" i="61"/>
  <c r="DQ8" i="61"/>
  <c r="DQ72" i="61"/>
  <c r="DQ60" i="61"/>
  <c r="DQ38" i="61"/>
  <c r="DQ31" i="61"/>
  <c r="DQ22" i="61"/>
  <c r="DQ13" i="61"/>
  <c r="DQ43" i="61"/>
  <c r="DQ5" i="61"/>
  <c r="DQ46" i="61"/>
  <c r="DQ11" i="61"/>
  <c r="DQ50" i="61"/>
  <c r="DQ10" i="61"/>
  <c r="DQ19" i="61"/>
  <c r="DQ36" i="61"/>
  <c r="DQ35" i="61"/>
  <c r="DQ39" i="61"/>
  <c r="DQ18" i="61"/>
  <c r="DQ14" i="61"/>
  <c r="DQ6" i="61"/>
  <c r="DQ28" i="61"/>
  <c r="BP121" i="61"/>
  <c r="BP118" i="61"/>
  <c r="BP122" i="61"/>
  <c r="BP119" i="61"/>
  <c r="BP120" i="61"/>
  <c r="BP117" i="61"/>
  <c r="BP116" i="61"/>
  <c r="BP123" i="61"/>
  <c r="BP115" i="61"/>
  <c r="BP112" i="61"/>
  <c r="BP109" i="61"/>
  <c r="BP108" i="61"/>
  <c r="BP113" i="61"/>
  <c r="BP110" i="61"/>
  <c r="BP104" i="61"/>
  <c r="BP103" i="61"/>
  <c r="BP102" i="61"/>
  <c r="BP101" i="61"/>
  <c r="BP106" i="61"/>
  <c r="BP105" i="61"/>
  <c r="BP114" i="61"/>
  <c r="BP100" i="61"/>
  <c r="BP99" i="61"/>
  <c r="BP98" i="61"/>
  <c r="BP97" i="61"/>
  <c r="BP91" i="61"/>
  <c r="BP96" i="61"/>
  <c r="BP85" i="61"/>
  <c r="BP84" i="61"/>
  <c r="BP86" i="61"/>
  <c r="BP78" i="61"/>
  <c r="BP77" i="61"/>
  <c r="BP76" i="61"/>
  <c r="BP75" i="61"/>
  <c r="BP74" i="61"/>
  <c r="BP73" i="61"/>
  <c r="BP72" i="61"/>
  <c r="BP71" i="61"/>
  <c r="BP111" i="61"/>
  <c r="BP93" i="61"/>
  <c r="BP92" i="61"/>
  <c r="BP107" i="61"/>
  <c r="BP94" i="61"/>
  <c r="BP79" i="61"/>
  <c r="BP70" i="61"/>
  <c r="BP67" i="61"/>
  <c r="BP66" i="61"/>
  <c r="BP65" i="61"/>
  <c r="BP64" i="61"/>
  <c r="BP63" i="61"/>
  <c r="BP62" i="61"/>
  <c r="BP61" i="61"/>
  <c r="BP89" i="61"/>
  <c r="BP83" i="61"/>
  <c r="BP88" i="61"/>
  <c r="BP82" i="61"/>
  <c r="BP69" i="61"/>
  <c r="BP80" i="61"/>
  <c r="BP68" i="61"/>
  <c r="BP54" i="61"/>
  <c r="BP90" i="61"/>
  <c r="BP58" i="61"/>
  <c r="BP60" i="61"/>
  <c r="BP46" i="61"/>
  <c r="BP38" i="61"/>
  <c r="BP30" i="61"/>
  <c r="BP51" i="61"/>
  <c r="BP43" i="61"/>
  <c r="BP35" i="61"/>
  <c r="BP27" i="61"/>
  <c r="BP22" i="61"/>
  <c r="BP47" i="61"/>
  <c r="BP39" i="61"/>
  <c r="BP31" i="61"/>
  <c r="BP23" i="61"/>
  <c r="BP59" i="61"/>
  <c r="BP56" i="61"/>
  <c r="BP49" i="61"/>
  <c r="BP42" i="61"/>
  <c r="BP28" i="61"/>
  <c r="BP18" i="61"/>
  <c r="BP10" i="61"/>
  <c r="BP7" i="61"/>
  <c r="BP57" i="61"/>
  <c r="BP44" i="61"/>
  <c r="BP20" i="61"/>
  <c r="BP50" i="61"/>
  <c r="BP36" i="61"/>
  <c r="BP29" i="61"/>
  <c r="BP15" i="61"/>
  <c r="BP37" i="61"/>
  <c r="BP12" i="61"/>
  <c r="BP87" i="61"/>
  <c r="BP95" i="61"/>
  <c r="BP81" i="61"/>
  <c r="BP40" i="61"/>
  <c r="BP25" i="61"/>
  <c r="BP19" i="61"/>
  <c r="BP11" i="61"/>
  <c r="BP4" i="61"/>
  <c r="BP53" i="61"/>
  <c r="BP48" i="61"/>
  <c r="BP33" i="61"/>
  <c r="BP26" i="61"/>
  <c r="BP16" i="61"/>
  <c r="BP55" i="61"/>
  <c r="BP41" i="61"/>
  <c r="BP45" i="61"/>
  <c r="BP8" i="61"/>
  <c r="BP52" i="61"/>
  <c r="BP32" i="61"/>
  <c r="BP14" i="61"/>
  <c r="BP5" i="61"/>
  <c r="BP24" i="61"/>
  <c r="BP34" i="61"/>
  <c r="BP21" i="61"/>
  <c r="BP17" i="61"/>
  <c r="BP9" i="61"/>
  <c r="BP13" i="61"/>
  <c r="BP6" i="61"/>
  <c r="CF123" i="61"/>
  <c r="CF120" i="61"/>
  <c r="CF118" i="61"/>
  <c r="CF115" i="61"/>
  <c r="CF114" i="61"/>
  <c r="CF121" i="61"/>
  <c r="CF109" i="61"/>
  <c r="CF108" i="61"/>
  <c r="CF107" i="61"/>
  <c r="CF119" i="61"/>
  <c r="CF110" i="61"/>
  <c r="CF105" i="61"/>
  <c r="CF104" i="61"/>
  <c r="CF103" i="61"/>
  <c r="CF102" i="61"/>
  <c r="CF101" i="61"/>
  <c r="CF122" i="61"/>
  <c r="CF100" i="61"/>
  <c r="CF99" i="61"/>
  <c r="CF98" i="61"/>
  <c r="CF97" i="61"/>
  <c r="CF96" i="61"/>
  <c r="CF106" i="61"/>
  <c r="CF117" i="61"/>
  <c r="CF116" i="61"/>
  <c r="CF93" i="61"/>
  <c r="CF112" i="61"/>
  <c r="CF111" i="61"/>
  <c r="CF91" i="61"/>
  <c r="CF113" i="61"/>
  <c r="CF94" i="61"/>
  <c r="CF95" i="61"/>
  <c r="CF92" i="61"/>
  <c r="CF90" i="61"/>
  <c r="CF87" i="61"/>
  <c r="CF79" i="61"/>
  <c r="CF86" i="61"/>
  <c r="CF78" i="61"/>
  <c r="CF88" i="61"/>
  <c r="CF80" i="61"/>
  <c r="CF76" i="61"/>
  <c r="CF75" i="61"/>
  <c r="CF74" i="61"/>
  <c r="CF73" i="61"/>
  <c r="CF72" i="61"/>
  <c r="CF71" i="61"/>
  <c r="CF89" i="61"/>
  <c r="CF82" i="61"/>
  <c r="CF83" i="61"/>
  <c r="CF77" i="61"/>
  <c r="CF85" i="61"/>
  <c r="CF67" i="61"/>
  <c r="CF66" i="61"/>
  <c r="CF65" i="61"/>
  <c r="CF64" i="61"/>
  <c r="CF63" i="61"/>
  <c r="CF62" i="61"/>
  <c r="CF61" i="61"/>
  <c r="CF69" i="61"/>
  <c r="CF70" i="61"/>
  <c r="CF55" i="61"/>
  <c r="CF52" i="61"/>
  <c r="CF60" i="61"/>
  <c r="CF68" i="61"/>
  <c r="CF59" i="61"/>
  <c r="CF58" i="61"/>
  <c r="CF48" i="61"/>
  <c r="CF40" i="61"/>
  <c r="CF32" i="61"/>
  <c r="CF24" i="61"/>
  <c r="CF81" i="61"/>
  <c r="CF45" i="61"/>
  <c r="CF37" i="61"/>
  <c r="CF29" i="61"/>
  <c r="CF56" i="61"/>
  <c r="CF49" i="61"/>
  <c r="CF41" i="61"/>
  <c r="CF33" i="61"/>
  <c r="CF25" i="61"/>
  <c r="CF34" i="61"/>
  <c r="CF20" i="61"/>
  <c r="CF12" i="61"/>
  <c r="CF50" i="61"/>
  <c r="CF35" i="61"/>
  <c r="CF28" i="61"/>
  <c r="CF14" i="61"/>
  <c r="CF5" i="61"/>
  <c r="CF42" i="61"/>
  <c r="CF27" i="61"/>
  <c r="CF17" i="61"/>
  <c r="CF9" i="61"/>
  <c r="CF53" i="61"/>
  <c r="CF6" i="61"/>
  <c r="CF38" i="61"/>
  <c r="CF31" i="61"/>
  <c r="CF21" i="61"/>
  <c r="CF13" i="61"/>
  <c r="CF4" i="61"/>
  <c r="CF57" i="61"/>
  <c r="CF54" i="61"/>
  <c r="CF46" i="61"/>
  <c r="CF39" i="61"/>
  <c r="CF18" i="61"/>
  <c r="CF36" i="61"/>
  <c r="CF26" i="61"/>
  <c r="CF19" i="61"/>
  <c r="CF44" i="61"/>
  <c r="CF84" i="61"/>
  <c r="CF51" i="61"/>
  <c r="CF22" i="61"/>
  <c r="CF30" i="61"/>
  <c r="CF15" i="61"/>
  <c r="CF10" i="61"/>
  <c r="CF43" i="61"/>
  <c r="CF23" i="61"/>
  <c r="CF7" i="61"/>
  <c r="CF11" i="61"/>
  <c r="CF47" i="61"/>
  <c r="CF16" i="61"/>
  <c r="CF8" i="61"/>
  <c r="BV123" i="61"/>
  <c r="BV122" i="61"/>
  <c r="BV121" i="61"/>
  <c r="BV120" i="61"/>
  <c r="BV119" i="61"/>
  <c r="BV118" i="61"/>
  <c r="BV113" i="61"/>
  <c r="BV115" i="61"/>
  <c r="BV117" i="61"/>
  <c r="BV111" i="61"/>
  <c r="BV116" i="61"/>
  <c r="BV114" i="61"/>
  <c r="BV106" i="61"/>
  <c r="BV109" i="61"/>
  <c r="BV105" i="61"/>
  <c r="BV110" i="61"/>
  <c r="BV101" i="61"/>
  <c r="BV108" i="61"/>
  <c r="BV104" i="61"/>
  <c r="BV100" i="61"/>
  <c r="BV97" i="61"/>
  <c r="BV96" i="61"/>
  <c r="BV107" i="61"/>
  <c r="BV102" i="61"/>
  <c r="BV95" i="61"/>
  <c r="BV91" i="61"/>
  <c r="BV84" i="61"/>
  <c r="BV93" i="61"/>
  <c r="BV83" i="61"/>
  <c r="BV99" i="61"/>
  <c r="BV92" i="61"/>
  <c r="BV85" i="61"/>
  <c r="BV78" i="61"/>
  <c r="BV72" i="61"/>
  <c r="BV68" i="61"/>
  <c r="BV112" i="61"/>
  <c r="BV86" i="61"/>
  <c r="BV79" i="61"/>
  <c r="BV76" i="61"/>
  <c r="BV88" i="61"/>
  <c r="BV81" i="61"/>
  <c r="BV66" i="61"/>
  <c r="BV90" i="61"/>
  <c r="BV87" i="61"/>
  <c r="BV70" i="61"/>
  <c r="BV103" i="61"/>
  <c r="BV67" i="61"/>
  <c r="BV62" i="61"/>
  <c r="BV73" i="61"/>
  <c r="BV64" i="61"/>
  <c r="BV63" i="61"/>
  <c r="BV60" i="61"/>
  <c r="BV77" i="61"/>
  <c r="BV65" i="61"/>
  <c r="BV61" i="61"/>
  <c r="BV57" i="61"/>
  <c r="BV52" i="61"/>
  <c r="BV51" i="61"/>
  <c r="BV50" i="61"/>
  <c r="BV49" i="61"/>
  <c r="BV48" i="61"/>
  <c r="BV47" i="61"/>
  <c r="BV46" i="61"/>
  <c r="BV45" i="61"/>
  <c r="BV44" i="61"/>
  <c r="BV43" i="61"/>
  <c r="BV42" i="61"/>
  <c r="BV41" i="61"/>
  <c r="BV40" i="61"/>
  <c r="BV39" i="61"/>
  <c r="BV38" i="61"/>
  <c r="BV37" i="61"/>
  <c r="BV36" i="61"/>
  <c r="BV35" i="61"/>
  <c r="BV34" i="61"/>
  <c r="BV33" i="61"/>
  <c r="BV32" i="61"/>
  <c r="BV31" i="61"/>
  <c r="BV30" i="61"/>
  <c r="BV29" i="61"/>
  <c r="BV28" i="61"/>
  <c r="BV27" i="61"/>
  <c r="BV26" i="61"/>
  <c r="BV25" i="61"/>
  <c r="BV24" i="61"/>
  <c r="BV23" i="61"/>
  <c r="BV74" i="61"/>
  <c r="BV59" i="61"/>
  <c r="BV54" i="61"/>
  <c r="BV98" i="61"/>
  <c r="BV71" i="61"/>
  <c r="BV56" i="61"/>
  <c r="BV55" i="61"/>
  <c r="BV53" i="61"/>
  <c r="BV22" i="61"/>
  <c r="BV14" i="61"/>
  <c r="BV6" i="61"/>
  <c r="BV5" i="61"/>
  <c r="BV16" i="61"/>
  <c r="BV8" i="61"/>
  <c r="BV94" i="61"/>
  <c r="BV69" i="61"/>
  <c r="BV19" i="61"/>
  <c r="BV11" i="61"/>
  <c r="BV80" i="61"/>
  <c r="BV15" i="61"/>
  <c r="BV7" i="61"/>
  <c r="BV82" i="61"/>
  <c r="BV20" i="61"/>
  <c r="BV89" i="61"/>
  <c r="BV75" i="61"/>
  <c r="BV21" i="61"/>
  <c r="BV18" i="61"/>
  <c r="BV4" i="61"/>
  <c r="BV58" i="61"/>
  <c r="BV12" i="61"/>
  <c r="BV17" i="61"/>
  <c r="BV13" i="61"/>
  <c r="BV9" i="61"/>
  <c r="BV10" i="61"/>
  <c r="AH123" i="61"/>
  <c r="AH122" i="61"/>
  <c r="AH121" i="61"/>
  <c r="AH120" i="61"/>
  <c r="AH119" i="61"/>
  <c r="AH117" i="61"/>
  <c r="AH114" i="61"/>
  <c r="AH113" i="61"/>
  <c r="AH118" i="61"/>
  <c r="AH111" i="61"/>
  <c r="AH110" i="61"/>
  <c r="AH112" i="61"/>
  <c r="AH108" i="61"/>
  <c r="AH104" i="61"/>
  <c r="AH115" i="61"/>
  <c r="AH106" i="61"/>
  <c r="AH109" i="61"/>
  <c r="AH105" i="61"/>
  <c r="AH103" i="61"/>
  <c r="AH101" i="61"/>
  <c r="AH107" i="61"/>
  <c r="AH93" i="61"/>
  <c r="AH98" i="61"/>
  <c r="AH94" i="61"/>
  <c r="AH92" i="61"/>
  <c r="AH91" i="61"/>
  <c r="AH87" i="61"/>
  <c r="AH79" i="61"/>
  <c r="AH86" i="61"/>
  <c r="AH97" i="61"/>
  <c r="AH88" i="61"/>
  <c r="AH80" i="61"/>
  <c r="AH78" i="61"/>
  <c r="AH74" i="61"/>
  <c r="AH71" i="61"/>
  <c r="AH116" i="61"/>
  <c r="AH96" i="61"/>
  <c r="AH77" i="61"/>
  <c r="AH70" i="61"/>
  <c r="AH102" i="61"/>
  <c r="AH81" i="61"/>
  <c r="AH89" i="61"/>
  <c r="AH83" i="61"/>
  <c r="AH69" i="61"/>
  <c r="AH66" i="61"/>
  <c r="AH63" i="61"/>
  <c r="AH99" i="61"/>
  <c r="AH82" i="61"/>
  <c r="AH72" i="61"/>
  <c r="AH61" i="61"/>
  <c r="AH64" i="61"/>
  <c r="AH55" i="61"/>
  <c r="AH65" i="61"/>
  <c r="AH60" i="61"/>
  <c r="AH52" i="61"/>
  <c r="AH51" i="61"/>
  <c r="AH50" i="61"/>
  <c r="AH49" i="61"/>
  <c r="AH48" i="61"/>
  <c r="AH47" i="61"/>
  <c r="AH46" i="61"/>
  <c r="AH45" i="61"/>
  <c r="AH44" i="61"/>
  <c r="AH43" i="61"/>
  <c r="AH42" i="61"/>
  <c r="AH41" i="61"/>
  <c r="AH40" i="61"/>
  <c r="AH39" i="61"/>
  <c r="AH38" i="61"/>
  <c r="AH37" i="61"/>
  <c r="AH36" i="61"/>
  <c r="AH35" i="61"/>
  <c r="AH34" i="61"/>
  <c r="AH33" i="61"/>
  <c r="AH32" i="61"/>
  <c r="AH31" i="61"/>
  <c r="AH30" i="61"/>
  <c r="AH29" i="61"/>
  <c r="AH28" i="61"/>
  <c r="AH27" i="61"/>
  <c r="AH26" i="61"/>
  <c r="AH25" i="61"/>
  <c r="AH24" i="61"/>
  <c r="AH23" i="61"/>
  <c r="AH67" i="61"/>
  <c r="AH62" i="61"/>
  <c r="AH85" i="61"/>
  <c r="AH75" i="61"/>
  <c r="AH56" i="61"/>
  <c r="AH73" i="61"/>
  <c r="AH90" i="61"/>
  <c r="AH76" i="61"/>
  <c r="AH59" i="61"/>
  <c r="AH53" i="61"/>
  <c r="AH17" i="61"/>
  <c r="AH9" i="61"/>
  <c r="AH84" i="61"/>
  <c r="AH14" i="61"/>
  <c r="AH57" i="61"/>
  <c r="AH19" i="61"/>
  <c r="AH11" i="61"/>
  <c r="AH54" i="61"/>
  <c r="AH18" i="61"/>
  <c r="AH10" i="61"/>
  <c r="AH6" i="61"/>
  <c r="AH95" i="61"/>
  <c r="AH68" i="61"/>
  <c r="AH58" i="61"/>
  <c r="AH22" i="61"/>
  <c r="AH15" i="61"/>
  <c r="AH20" i="61"/>
  <c r="AH7" i="61"/>
  <c r="AH12" i="61"/>
  <c r="AH16" i="61"/>
  <c r="AH5" i="61"/>
  <c r="AH100" i="61"/>
  <c r="AH4" i="61"/>
  <c r="AH21" i="61"/>
  <c r="AH8" i="61"/>
  <c r="AH13" i="61"/>
  <c r="U120" i="61"/>
  <c r="U118" i="61"/>
  <c r="U121" i="61"/>
  <c r="U123" i="61"/>
  <c r="U117" i="61"/>
  <c r="U109" i="61"/>
  <c r="U108" i="61"/>
  <c r="U116" i="61"/>
  <c r="U111" i="61"/>
  <c r="U104" i="61"/>
  <c r="U103" i="61"/>
  <c r="U102" i="61"/>
  <c r="U115" i="61"/>
  <c r="U119" i="61"/>
  <c r="U107" i="61"/>
  <c r="U106" i="61"/>
  <c r="U112" i="61"/>
  <c r="U122" i="61"/>
  <c r="U113" i="61"/>
  <c r="U110" i="61"/>
  <c r="U105" i="61"/>
  <c r="U97" i="61"/>
  <c r="U91" i="61"/>
  <c r="U114" i="61"/>
  <c r="U95" i="61"/>
  <c r="U90" i="61"/>
  <c r="U89" i="61"/>
  <c r="U88" i="61"/>
  <c r="U87" i="61"/>
  <c r="U86" i="61"/>
  <c r="U85" i="61"/>
  <c r="U84" i="61"/>
  <c r="U83" i="61"/>
  <c r="U82" i="61"/>
  <c r="U81" i="61"/>
  <c r="U80" i="61"/>
  <c r="U79" i="61"/>
  <c r="U78" i="61"/>
  <c r="U77" i="61"/>
  <c r="U101" i="61"/>
  <c r="U94" i="61"/>
  <c r="U100" i="61"/>
  <c r="U92" i="61"/>
  <c r="U74" i="61"/>
  <c r="U72" i="61"/>
  <c r="U71" i="61"/>
  <c r="U93" i="61"/>
  <c r="U66" i="61"/>
  <c r="U60" i="61"/>
  <c r="U59" i="61"/>
  <c r="U58" i="61"/>
  <c r="U57" i="61"/>
  <c r="U56" i="61"/>
  <c r="U55" i="61"/>
  <c r="U70" i="61"/>
  <c r="U62" i="61"/>
  <c r="U99" i="61"/>
  <c r="U98" i="61"/>
  <c r="U67" i="61"/>
  <c r="U68" i="61"/>
  <c r="U63" i="61"/>
  <c r="U54" i="61"/>
  <c r="U76" i="61"/>
  <c r="U73" i="61"/>
  <c r="U69" i="61"/>
  <c r="U45" i="61"/>
  <c r="U37" i="61"/>
  <c r="U29" i="61"/>
  <c r="U53" i="61"/>
  <c r="U50" i="61"/>
  <c r="U42" i="61"/>
  <c r="U34" i="61"/>
  <c r="U26" i="61"/>
  <c r="U46" i="61"/>
  <c r="U38" i="61"/>
  <c r="U30" i="61"/>
  <c r="U40" i="61"/>
  <c r="U33" i="61"/>
  <c r="U17" i="61"/>
  <c r="U9" i="61"/>
  <c r="U19" i="61"/>
  <c r="U11" i="61"/>
  <c r="U48" i="61"/>
  <c r="U41" i="61"/>
  <c r="U27" i="61"/>
  <c r="U14" i="61"/>
  <c r="U96" i="61"/>
  <c r="U64" i="61"/>
  <c r="U61" i="61"/>
  <c r="U49" i="61"/>
  <c r="U35" i="61"/>
  <c r="U28" i="61"/>
  <c r="U52" i="61"/>
  <c r="U31" i="61"/>
  <c r="U22" i="61"/>
  <c r="U18" i="61"/>
  <c r="U10" i="61"/>
  <c r="U39" i="61"/>
  <c r="U24" i="61"/>
  <c r="U15" i="61"/>
  <c r="U47" i="61"/>
  <c r="U32" i="61"/>
  <c r="U7" i="61"/>
  <c r="U8" i="61"/>
  <c r="U75" i="61"/>
  <c r="U36" i="61"/>
  <c r="U21" i="61"/>
  <c r="U6" i="61"/>
  <c r="U5" i="61"/>
  <c r="U51" i="61"/>
  <c r="U13" i="61"/>
  <c r="U65" i="61"/>
  <c r="U25" i="61"/>
  <c r="U4" i="61"/>
  <c r="U44" i="61"/>
  <c r="U20" i="61"/>
  <c r="U16" i="61"/>
  <c r="U12" i="61"/>
  <c r="U43" i="61"/>
  <c r="U23" i="61"/>
  <c r="BE123" i="61"/>
  <c r="BE120" i="61"/>
  <c r="BE118" i="61"/>
  <c r="BE115" i="61"/>
  <c r="BE121" i="61"/>
  <c r="BE114" i="61"/>
  <c r="BE113" i="61"/>
  <c r="BE119" i="61"/>
  <c r="BE110" i="61"/>
  <c r="BE105" i="61"/>
  <c r="BE117" i="61"/>
  <c r="BE116" i="61"/>
  <c r="BE111" i="61"/>
  <c r="BE102" i="61"/>
  <c r="BE122" i="61"/>
  <c r="BE109" i="61"/>
  <c r="BE107" i="61"/>
  <c r="BE112" i="61"/>
  <c r="BE96" i="61"/>
  <c r="BE95" i="61"/>
  <c r="BE94" i="61"/>
  <c r="BE93" i="61"/>
  <c r="BE108" i="61"/>
  <c r="BE106" i="61"/>
  <c r="BE90" i="61"/>
  <c r="BE89" i="61"/>
  <c r="BE88" i="61"/>
  <c r="BE87" i="61"/>
  <c r="BE86" i="61"/>
  <c r="BE85" i="61"/>
  <c r="BE84" i="61"/>
  <c r="BE83" i="61"/>
  <c r="BE82" i="61"/>
  <c r="BE81" i="61"/>
  <c r="BE80" i="61"/>
  <c r="BE79" i="61"/>
  <c r="BE78" i="61"/>
  <c r="BE77" i="61"/>
  <c r="BE101" i="61"/>
  <c r="BE76" i="61"/>
  <c r="BE75" i="61"/>
  <c r="BE74" i="61"/>
  <c r="BE73" i="61"/>
  <c r="BE92" i="61"/>
  <c r="BE91" i="61"/>
  <c r="BE99" i="61"/>
  <c r="BE97" i="61"/>
  <c r="BE100" i="61"/>
  <c r="BE98" i="61"/>
  <c r="BE67" i="61"/>
  <c r="BE63" i="61"/>
  <c r="BE64" i="61"/>
  <c r="BE60" i="61"/>
  <c r="BE59" i="61"/>
  <c r="BE58" i="61"/>
  <c r="BE57" i="61"/>
  <c r="BE56" i="61"/>
  <c r="BE55" i="61"/>
  <c r="BE54" i="61"/>
  <c r="BE53" i="61"/>
  <c r="BE65" i="61"/>
  <c r="BE62" i="61"/>
  <c r="BE70" i="61"/>
  <c r="BE66" i="61"/>
  <c r="BE61" i="61"/>
  <c r="BE69" i="61"/>
  <c r="BE103" i="61"/>
  <c r="BE48" i="61"/>
  <c r="BE40" i="61"/>
  <c r="BE32" i="61"/>
  <c r="BE24" i="61"/>
  <c r="BE68" i="61"/>
  <c r="BE45" i="61"/>
  <c r="BE37" i="61"/>
  <c r="BE29" i="61"/>
  <c r="BE71" i="61"/>
  <c r="BE49" i="61"/>
  <c r="BE41" i="61"/>
  <c r="BE33" i="61"/>
  <c r="BE25" i="61"/>
  <c r="BE46" i="61"/>
  <c r="BE39" i="61"/>
  <c r="BE15" i="61"/>
  <c r="BE7" i="61"/>
  <c r="BE4" i="61"/>
  <c r="BE9" i="61"/>
  <c r="BE47" i="61"/>
  <c r="BE26" i="61"/>
  <c r="BE22" i="61"/>
  <c r="BE20" i="61"/>
  <c r="BE12" i="61"/>
  <c r="BE34" i="61"/>
  <c r="BE17" i="61"/>
  <c r="BE43" i="61"/>
  <c r="BE36" i="61"/>
  <c r="BE16" i="61"/>
  <c r="BE8" i="61"/>
  <c r="BE72" i="61"/>
  <c r="BE51" i="61"/>
  <c r="BE44" i="61"/>
  <c r="BE30" i="61"/>
  <c r="BE23" i="61"/>
  <c r="BE21" i="61"/>
  <c r="BE13" i="61"/>
  <c r="BE104" i="61"/>
  <c r="BE42" i="61"/>
  <c r="BE27" i="61"/>
  <c r="BE6" i="61"/>
  <c r="BE38" i="61"/>
  <c r="BE28" i="61"/>
  <c r="BE19" i="61"/>
  <c r="BE5" i="61"/>
  <c r="BE52" i="61"/>
  <c r="BE31" i="61"/>
  <c r="BE18" i="61"/>
  <c r="BE14" i="61"/>
  <c r="BE10" i="61"/>
  <c r="BE50" i="61"/>
  <c r="BE35" i="61"/>
  <c r="BE11" i="61"/>
  <c r="BS123" i="61"/>
  <c r="BS120" i="61"/>
  <c r="BS117" i="61"/>
  <c r="BS121" i="61"/>
  <c r="BS122" i="61"/>
  <c r="BS119" i="61"/>
  <c r="BS115" i="61"/>
  <c r="BS113" i="61"/>
  <c r="BS112" i="61"/>
  <c r="BS111" i="61"/>
  <c r="BS110" i="61"/>
  <c r="BS114" i="61"/>
  <c r="BS116" i="61"/>
  <c r="BS107" i="61"/>
  <c r="BS100" i="61"/>
  <c r="BS99" i="61"/>
  <c r="BS104" i="61"/>
  <c r="BS108" i="61"/>
  <c r="BS105" i="61"/>
  <c r="BS103" i="61"/>
  <c r="BS102" i="61"/>
  <c r="BS109" i="61"/>
  <c r="BS96" i="61"/>
  <c r="BS93" i="61"/>
  <c r="BS92" i="61"/>
  <c r="BS118" i="61"/>
  <c r="BS94" i="61"/>
  <c r="BS90" i="61"/>
  <c r="BS82" i="61"/>
  <c r="BS89" i="61"/>
  <c r="BS81" i="61"/>
  <c r="BS77" i="61"/>
  <c r="BS95" i="61"/>
  <c r="BS83" i="61"/>
  <c r="BS84" i="61"/>
  <c r="BS67" i="61"/>
  <c r="BS66" i="61"/>
  <c r="BS65" i="61"/>
  <c r="BS64" i="61"/>
  <c r="BS63" i="61"/>
  <c r="BS62" i="61"/>
  <c r="BS61" i="61"/>
  <c r="BS97" i="61"/>
  <c r="BS85" i="61"/>
  <c r="BS78" i="61"/>
  <c r="BS74" i="61"/>
  <c r="BS70" i="61"/>
  <c r="BS101" i="61"/>
  <c r="BS98" i="61"/>
  <c r="BS87" i="61"/>
  <c r="BS80" i="61"/>
  <c r="BS76" i="61"/>
  <c r="BS72" i="61"/>
  <c r="BS68" i="61"/>
  <c r="BS75" i="61"/>
  <c r="BS106" i="61"/>
  <c r="BS73" i="61"/>
  <c r="BS58" i="61"/>
  <c r="BS53" i="61"/>
  <c r="BS55" i="61"/>
  <c r="BS57" i="61"/>
  <c r="BS45" i="61"/>
  <c r="BS37" i="61"/>
  <c r="BS29" i="61"/>
  <c r="BS86" i="61"/>
  <c r="BS79" i="61"/>
  <c r="BS50" i="61"/>
  <c r="BS42" i="61"/>
  <c r="BS34" i="61"/>
  <c r="BS26" i="61"/>
  <c r="BS21" i="61"/>
  <c r="BS20" i="61"/>
  <c r="BS19" i="61"/>
  <c r="BS18" i="61"/>
  <c r="BS17" i="61"/>
  <c r="BS16" i="61"/>
  <c r="BS15" i="61"/>
  <c r="BS14" i="61"/>
  <c r="BS13" i="61"/>
  <c r="BS12" i="61"/>
  <c r="BS11" i="61"/>
  <c r="BS10" i="61"/>
  <c r="BS9" i="61"/>
  <c r="BS8" i="61"/>
  <c r="BS7" i="61"/>
  <c r="BS6" i="61"/>
  <c r="BS69" i="61"/>
  <c r="BS46" i="61"/>
  <c r="BS38" i="61"/>
  <c r="BS30" i="61"/>
  <c r="BS51" i="61"/>
  <c r="BS44" i="61"/>
  <c r="BS23" i="61"/>
  <c r="BS22" i="61"/>
  <c r="BS4" i="61"/>
  <c r="BS88" i="61"/>
  <c r="BS52" i="61"/>
  <c r="BS31" i="61"/>
  <c r="BS71" i="61"/>
  <c r="BS60" i="61"/>
  <c r="BS54" i="61"/>
  <c r="BS39" i="61"/>
  <c r="BS24" i="61"/>
  <c r="BS48" i="61"/>
  <c r="BS41" i="61"/>
  <c r="BS27" i="61"/>
  <c r="BS49" i="61"/>
  <c r="BS35" i="61"/>
  <c r="BS28" i="61"/>
  <c r="BS47" i="61"/>
  <c r="BS32" i="61"/>
  <c r="BS36" i="61"/>
  <c r="BS59" i="61"/>
  <c r="BS25" i="61"/>
  <c r="BS40" i="61"/>
  <c r="BS56" i="61"/>
  <c r="BS5" i="61"/>
  <c r="BS91" i="61"/>
  <c r="BS43" i="61"/>
  <c r="BS33" i="61"/>
  <c r="Z123" i="61"/>
  <c r="Z122" i="61"/>
  <c r="Z121" i="61"/>
  <c r="Z120" i="61"/>
  <c r="Z119" i="61"/>
  <c r="Z117" i="61"/>
  <c r="Z114" i="61"/>
  <c r="Z113" i="61"/>
  <c r="Z118" i="61"/>
  <c r="Z115" i="61"/>
  <c r="Z110" i="61"/>
  <c r="Z107" i="61"/>
  <c r="Z112" i="61"/>
  <c r="Z103" i="61"/>
  <c r="Z116" i="61"/>
  <c r="Z111" i="61"/>
  <c r="Z102" i="61"/>
  <c r="Z105" i="61"/>
  <c r="Z108" i="61"/>
  <c r="Z104" i="61"/>
  <c r="Z98" i="61"/>
  <c r="Z99" i="61"/>
  <c r="Z97" i="61"/>
  <c r="Z93" i="61"/>
  <c r="Z91" i="61"/>
  <c r="Z95" i="61"/>
  <c r="Z86" i="61"/>
  <c r="Z92" i="61"/>
  <c r="Z85" i="61"/>
  <c r="Z78" i="61"/>
  <c r="Z109" i="61"/>
  <c r="Z106" i="61"/>
  <c r="Z87" i="61"/>
  <c r="Z79" i="61"/>
  <c r="Z77" i="61"/>
  <c r="Z101" i="61"/>
  <c r="Z90" i="61"/>
  <c r="Z83" i="61"/>
  <c r="Z70" i="61"/>
  <c r="Z84" i="61"/>
  <c r="Z69" i="61"/>
  <c r="Z100" i="61"/>
  <c r="Z96" i="61"/>
  <c r="Z88" i="61"/>
  <c r="Z82" i="61"/>
  <c r="Z74" i="61"/>
  <c r="Z73" i="61"/>
  <c r="Z72" i="61"/>
  <c r="Z68" i="61"/>
  <c r="Z75" i="61"/>
  <c r="Z65" i="61"/>
  <c r="Z62" i="61"/>
  <c r="Z81" i="61"/>
  <c r="Z54" i="61"/>
  <c r="Z94" i="61"/>
  <c r="Z59" i="61"/>
  <c r="Z52" i="61"/>
  <c r="Z51" i="61"/>
  <c r="Z50" i="61"/>
  <c r="Z49" i="61"/>
  <c r="Z48" i="61"/>
  <c r="Z47" i="61"/>
  <c r="Z46" i="61"/>
  <c r="Z45" i="61"/>
  <c r="Z44" i="61"/>
  <c r="Z43" i="61"/>
  <c r="Z42" i="61"/>
  <c r="Z41" i="61"/>
  <c r="Z40" i="61"/>
  <c r="Z39" i="61"/>
  <c r="Z38" i="61"/>
  <c r="Z37" i="61"/>
  <c r="Z36" i="61"/>
  <c r="Z35" i="61"/>
  <c r="Z34" i="61"/>
  <c r="Z33" i="61"/>
  <c r="Z32" i="61"/>
  <c r="Z31" i="61"/>
  <c r="Z30" i="61"/>
  <c r="Z29" i="61"/>
  <c r="Z28" i="61"/>
  <c r="Z27" i="61"/>
  <c r="Z26" i="61"/>
  <c r="Z25" i="61"/>
  <c r="Z24" i="61"/>
  <c r="Z23" i="61"/>
  <c r="Z71" i="61"/>
  <c r="Z64" i="61"/>
  <c r="Z60" i="61"/>
  <c r="Z61" i="61"/>
  <c r="Z22" i="61"/>
  <c r="Z16" i="61"/>
  <c r="Z8" i="61"/>
  <c r="Z67" i="61"/>
  <c r="Z18" i="61"/>
  <c r="Z10" i="61"/>
  <c r="Z76" i="61"/>
  <c r="Z21" i="61"/>
  <c r="Z13" i="61"/>
  <c r="Z56" i="61"/>
  <c r="Z5" i="61"/>
  <c r="Z57" i="61"/>
  <c r="Z17" i="61"/>
  <c r="Z9" i="61"/>
  <c r="Z63" i="61"/>
  <c r="Z14" i="61"/>
  <c r="Z53" i="61"/>
  <c r="Z19" i="61"/>
  <c r="Z15" i="61"/>
  <c r="Z4" i="61"/>
  <c r="Z89" i="61"/>
  <c r="Z80" i="61"/>
  <c r="Z11" i="61"/>
  <c r="Z12" i="61"/>
  <c r="Z20" i="61"/>
  <c r="Z58" i="61"/>
  <c r="Z66" i="61"/>
  <c r="Z7" i="61"/>
  <c r="Z6" i="61"/>
  <c r="Z55" i="61"/>
  <c r="S123" i="61"/>
  <c r="S122" i="61"/>
  <c r="S121" i="61"/>
  <c r="S120" i="61"/>
  <c r="S119" i="61"/>
  <c r="S118" i="61"/>
  <c r="S116" i="61"/>
  <c r="S117" i="61"/>
  <c r="S115" i="61"/>
  <c r="S114" i="61"/>
  <c r="S111" i="61"/>
  <c r="S112" i="61"/>
  <c r="S106" i="61"/>
  <c r="S105" i="61"/>
  <c r="S108" i="61"/>
  <c r="S107" i="61"/>
  <c r="S109" i="61"/>
  <c r="S104" i="61"/>
  <c r="S101" i="61"/>
  <c r="S98" i="61"/>
  <c r="S113" i="61"/>
  <c r="S110" i="61"/>
  <c r="S100" i="61"/>
  <c r="S96" i="61"/>
  <c r="S92" i="61"/>
  <c r="S93" i="61"/>
  <c r="S102" i="61"/>
  <c r="S90" i="61"/>
  <c r="S82" i="61"/>
  <c r="S78" i="61"/>
  <c r="S99" i="61"/>
  <c r="S89" i="61"/>
  <c r="S81" i="61"/>
  <c r="S83" i="61"/>
  <c r="S88" i="61"/>
  <c r="S77" i="61"/>
  <c r="S103" i="61"/>
  <c r="S91" i="61"/>
  <c r="S74" i="61"/>
  <c r="S72" i="61"/>
  <c r="S76" i="61"/>
  <c r="S94" i="61"/>
  <c r="S64" i="61"/>
  <c r="S61" i="61"/>
  <c r="S85" i="61"/>
  <c r="S79" i="61"/>
  <c r="S69" i="61"/>
  <c r="S95" i="61"/>
  <c r="S71" i="61"/>
  <c r="S65" i="61"/>
  <c r="S97" i="61"/>
  <c r="S87" i="61"/>
  <c r="S80" i="61"/>
  <c r="S58" i="61"/>
  <c r="S52" i="61"/>
  <c r="S51" i="61"/>
  <c r="S50" i="61"/>
  <c r="S49" i="61"/>
  <c r="S48" i="61"/>
  <c r="S47" i="61"/>
  <c r="S46" i="61"/>
  <c r="S45" i="61"/>
  <c r="S44" i="61"/>
  <c r="S43" i="61"/>
  <c r="S42" i="61"/>
  <c r="S41" i="61"/>
  <c r="S40" i="61"/>
  <c r="S39" i="61"/>
  <c r="S38" i="61"/>
  <c r="S37" i="61"/>
  <c r="S36" i="61"/>
  <c r="S35" i="61"/>
  <c r="S34" i="61"/>
  <c r="S33" i="61"/>
  <c r="S32" i="61"/>
  <c r="S31" i="61"/>
  <c r="S30" i="61"/>
  <c r="S29" i="61"/>
  <c r="S28" i="61"/>
  <c r="S27" i="61"/>
  <c r="S26" i="61"/>
  <c r="S25" i="61"/>
  <c r="S24" i="61"/>
  <c r="S23" i="61"/>
  <c r="S22" i="61"/>
  <c r="S67" i="61"/>
  <c r="S55" i="61"/>
  <c r="S75" i="61"/>
  <c r="S57" i="61"/>
  <c r="S63" i="61"/>
  <c r="S73" i="61"/>
  <c r="S84" i="61"/>
  <c r="S66" i="61"/>
  <c r="S21" i="61"/>
  <c r="S20" i="61"/>
  <c r="S19" i="61"/>
  <c r="S18" i="61"/>
  <c r="S17" i="61"/>
  <c r="S16" i="61"/>
  <c r="S15" i="61"/>
  <c r="S14" i="61"/>
  <c r="S13" i="61"/>
  <c r="S12" i="61"/>
  <c r="S11" i="61"/>
  <c r="S10" i="61"/>
  <c r="S9" i="61"/>
  <c r="S8" i="61"/>
  <c r="S7" i="61"/>
  <c r="S6" i="61"/>
  <c r="S5" i="61"/>
  <c r="S68" i="61"/>
  <c r="S70" i="61"/>
  <c r="S54" i="61"/>
  <c r="S59" i="61"/>
  <c r="S86" i="61"/>
  <c r="S53" i="61"/>
  <c r="S60" i="61"/>
  <c r="S62" i="61"/>
  <c r="S4" i="61"/>
  <c r="S56" i="61"/>
  <c r="EI21" i="61"/>
  <c r="EI116" i="61"/>
  <c r="EI20" i="61"/>
  <c r="EI47" i="61"/>
  <c r="EI22" i="61"/>
  <c r="EI19" i="61"/>
  <c r="EI105" i="61"/>
  <c r="EI45" i="61"/>
  <c r="EI90" i="61"/>
  <c r="EI109" i="61"/>
  <c r="EI69" i="61"/>
  <c r="EI67" i="61"/>
  <c r="EI82" i="61"/>
  <c r="EI94" i="61"/>
  <c r="EI34" i="61"/>
  <c r="EI113" i="61"/>
  <c r="EI31" i="61"/>
  <c r="EI83" i="61"/>
  <c r="EI104" i="61"/>
  <c r="EI60" i="61"/>
  <c r="EI117" i="61"/>
  <c r="EI62" i="61"/>
  <c r="EI89" i="61"/>
  <c r="EI77" i="61"/>
  <c r="EI27" i="61"/>
  <c r="EI28" i="61"/>
  <c r="EI75" i="61"/>
  <c r="EI30" i="61"/>
  <c r="EI25" i="61"/>
  <c r="EI54" i="61"/>
  <c r="EI118" i="61"/>
  <c r="EI18" i="61"/>
  <c r="EI80" i="61"/>
  <c r="EI37" i="61"/>
  <c r="EI35" i="61"/>
  <c r="EI119" i="61"/>
  <c r="EI66" i="61"/>
  <c r="EI40" i="61"/>
  <c r="EI102" i="61"/>
  <c r="EI32" i="61"/>
  <c r="EI108" i="61"/>
  <c r="EI65" i="61"/>
  <c r="EI50" i="61"/>
  <c r="EI122" i="61"/>
  <c r="EI33" i="61"/>
  <c r="EI29" i="61"/>
  <c r="EI114" i="61"/>
  <c r="EI53" i="61"/>
  <c r="EI95" i="61"/>
  <c r="EI74" i="61"/>
  <c r="EI46" i="61"/>
  <c r="EI85" i="61"/>
  <c r="EI100" i="61"/>
  <c r="EI96" i="61"/>
  <c r="EI56" i="61"/>
  <c r="EI99" i="61"/>
  <c r="EI97" i="61"/>
  <c r="EI111" i="61"/>
  <c r="EI84" i="61"/>
  <c r="EI71" i="61"/>
  <c r="EI48" i="61"/>
  <c r="EI78" i="61"/>
  <c r="EI92" i="61"/>
  <c r="EI86" i="61"/>
  <c r="EI24" i="61"/>
  <c r="EI93" i="61"/>
  <c r="EI123" i="61"/>
  <c r="EI58" i="61"/>
  <c r="EI98" i="61"/>
  <c r="EI79" i="61"/>
  <c r="EI112" i="61"/>
  <c r="EI87" i="61"/>
  <c r="EI101" i="61"/>
  <c r="EI43" i="61"/>
  <c r="EI49" i="61"/>
  <c r="EI64" i="61"/>
  <c r="EI68" i="61"/>
  <c r="EI26" i="61"/>
  <c r="EI23" i="61"/>
  <c r="EI91" i="61"/>
  <c r="EI44" i="61"/>
  <c r="EI103" i="61"/>
  <c r="EI38" i="61"/>
  <c r="EI107" i="61"/>
  <c r="EI59" i="61"/>
  <c r="EI52" i="61"/>
  <c r="EI88" i="61"/>
  <c r="EI63" i="61"/>
  <c r="EI76" i="61"/>
  <c r="EI17" i="61"/>
  <c r="EI72" i="61"/>
  <c r="EI115" i="61"/>
  <c r="EI51" i="61"/>
  <c r="EI55" i="61"/>
  <c r="EI81" i="61"/>
  <c r="EI121" i="61"/>
  <c r="EI36" i="61"/>
  <c r="EI57" i="61"/>
  <c r="EI42" i="61"/>
  <c r="EI110" i="61"/>
  <c r="EI41" i="61"/>
  <c r="EI70" i="61"/>
  <c r="EI61" i="61"/>
  <c r="EI39" i="61"/>
  <c r="EI120" i="61"/>
  <c r="EI73" i="61"/>
  <c r="EI106" i="61"/>
  <c r="BU132" i="61"/>
  <c r="P152" i="18"/>
  <c r="P151" i="18"/>
  <c r="P148" i="18"/>
  <c r="P155" i="18"/>
  <c r="P154" i="18"/>
  <c r="P145" i="18"/>
  <c r="P237" i="18"/>
  <c r="P169" i="18"/>
  <c r="P220" i="18"/>
  <c r="P164" i="18"/>
  <c r="P203" i="18"/>
  <c r="P258" i="18"/>
  <c r="P194" i="18"/>
  <c r="P208" i="18"/>
  <c r="P207" i="18"/>
  <c r="P222" i="18"/>
  <c r="P233" i="18"/>
  <c r="P174" i="18"/>
  <c r="P214" i="18"/>
  <c r="P149" i="18"/>
  <c r="P229" i="18"/>
  <c r="P168" i="18"/>
  <c r="P212" i="18"/>
  <c r="P259" i="18"/>
  <c r="P195" i="18"/>
  <c r="P250" i="18"/>
  <c r="P186" i="18"/>
  <c r="P192" i="18"/>
  <c r="P191" i="18"/>
  <c r="P206" i="18"/>
  <c r="P217" i="18"/>
  <c r="P241" i="18"/>
  <c r="P225" i="18"/>
  <c r="P144" i="18"/>
  <c r="P213" i="18"/>
  <c r="P260" i="18"/>
  <c r="P196" i="18"/>
  <c r="P243" i="18"/>
  <c r="P179" i="18"/>
  <c r="P234" i="18"/>
  <c r="P157" i="18"/>
  <c r="P159" i="18"/>
  <c r="P158" i="18"/>
  <c r="P170" i="18"/>
  <c r="P185" i="18"/>
  <c r="P246" i="18"/>
  <c r="P160" i="18"/>
  <c r="P177" i="18"/>
  <c r="P261" i="18"/>
  <c r="P197" i="18"/>
  <c r="P244" i="18"/>
  <c r="P180" i="18"/>
  <c r="P227" i="18"/>
  <c r="P162" i="18"/>
  <c r="P218" i="18"/>
  <c r="P256" i="18"/>
  <c r="P255" i="18"/>
  <c r="P248" i="18"/>
  <c r="P200" i="18"/>
  <c r="P173" i="18"/>
  <c r="P183" i="18"/>
  <c r="P150" i="18"/>
  <c r="P146" i="18"/>
  <c r="P166" i="18"/>
  <c r="P251" i="18"/>
  <c r="P242" i="18"/>
  <c r="P175" i="18"/>
  <c r="P190" i="18"/>
  <c r="P230" i="18"/>
  <c r="P182" i="18"/>
  <c r="P252" i="18"/>
  <c r="P235" i="18"/>
  <c r="P226" i="18"/>
  <c r="P216" i="18"/>
  <c r="P172" i="18"/>
  <c r="P199" i="18"/>
  <c r="P176" i="18"/>
  <c r="P253" i="18"/>
  <c r="P236" i="18"/>
  <c r="P219" i="18"/>
  <c r="P210" i="18"/>
  <c r="P239" i="18"/>
  <c r="P184" i="18"/>
  <c r="P193" i="18"/>
  <c r="P153" i="18"/>
  <c r="P221" i="18"/>
  <c r="P204" i="18"/>
  <c r="P187" i="18"/>
  <c r="P178" i="18"/>
  <c r="P245" i="18"/>
  <c r="P228" i="18"/>
  <c r="P211" i="18"/>
  <c r="P202" i="18"/>
  <c r="P223" i="18"/>
  <c r="P249" i="18"/>
  <c r="P262" i="18"/>
  <c r="P143" i="18"/>
  <c r="P205" i="18"/>
  <c r="P188" i="18"/>
  <c r="P163" i="18"/>
  <c r="P161" i="18"/>
  <c r="P232" i="18"/>
  <c r="P156" i="18"/>
  <c r="P231" i="18"/>
  <c r="P189" i="18"/>
  <c r="P165" i="18"/>
  <c r="P240" i="18"/>
  <c r="P254" i="18"/>
  <c r="P247" i="18"/>
  <c r="P215" i="18"/>
  <c r="P224" i="18"/>
  <c r="P238" i="18"/>
  <c r="P147" i="18"/>
  <c r="P167" i="18"/>
  <c r="P171" i="18"/>
  <c r="P209" i="18"/>
  <c r="P257" i="18"/>
  <c r="P201" i="18"/>
  <c r="P181" i="18"/>
  <c r="P198" i="18"/>
  <c r="DJ124" i="61" l="1"/>
  <c r="CT124" i="61"/>
  <c r="CP124" i="61"/>
  <c r="DC124" i="61"/>
  <c r="K124" i="61"/>
  <c r="AH124" i="61"/>
  <c r="CE124" i="61"/>
  <c r="AD124" i="61"/>
  <c r="AT124" i="61"/>
  <c r="CO124" i="61"/>
  <c r="AI124" i="61"/>
  <c r="AA124" i="61"/>
  <c r="S124" i="61"/>
  <c r="BS124" i="61"/>
  <c r="DI124" i="61"/>
  <c r="DN124" i="61"/>
  <c r="CU124" i="61"/>
  <c r="CN124" i="61"/>
  <c r="AB124" i="61"/>
  <c r="DS124" i="61"/>
  <c r="BZ124" i="61"/>
  <c r="CY124" i="61"/>
  <c r="AL124" i="61"/>
  <c r="CR124" i="61"/>
  <c r="DO124" i="61"/>
  <c r="BD124" i="61"/>
  <c r="BO124" i="61"/>
  <c r="L124" i="61"/>
  <c r="DM124" i="61"/>
  <c r="AJ124" i="61"/>
  <c r="BU124" i="61"/>
  <c r="Z124" i="61"/>
  <c r="U124" i="61"/>
  <c r="BV124" i="61"/>
  <c r="CF124" i="61"/>
  <c r="J124" i="61"/>
  <c r="AG124" i="61"/>
  <c r="DF124" i="61"/>
  <c r="AQ124" i="61"/>
  <c r="BA124" i="61"/>
  <c r="CV124" i="61"/>
  <c r="BH124" i="61"/>
  <c r="O124" i="61"/>
  <c r="T124" i="61"/>
  <c r="CW124" i="61"/>
  <c r="G124" i="61"/>
  <c r="AK124" i="61"/>
  <c r="BC124" i="61"/>
  <c r="AM124" i="61"/>
  <c r="CB124" i="61"/>
  <c r="BX124" i="61"/>
  <c r="DL124" i="61"/>
  <c r="BB124" i="61"/>
  <c r="F124" i="61"/>
  <c r="BM124" i="61"/>
  <c r="AR124" i="61"/>
  <c r="CZ124" i="61"/>
  <c r="Q124" i="61"/>
  <c r="BF124" i="61"/>
  <c r="BQ124" i="61"/>
  <c r="D124" i="61"/>
  <c r="BG124" i="61"/>
  <c r="H124" i="61"/>
  <c r="V124" i="61"/>
  <c r="CH124" i="61"/>
  <c r="AE124" i="61"/>
  <c r="AU124" i="61"/>
  <c r="AO124" i="61"/>
  <c r="AP124" i="61"/>
  <c r="DA124" i="61"/>
  <c r="CI124" i="61"/>
  <c r="DG124" i="61"/>
  <c r="AW124" i="61"/>
  <c r="N124" i="61"/>
  <c r="AZ124" i="61"/>
  <c r="CQ124" i="61"/>
  <c r="BE124" i="61"/>
  <c r="BP124" i="61"/>
  <c r="DQ124" i="61"/>
  <c r="DR124" i="61"/>
  <c r="DD124" i="61"/>
  <c r="BJ124" i="61"/>
  <c r="DP124" i="61"/>
  <c r="DK124" i="61"/>
  <c r="AF124" i="61"/>
  <c r="BT124" i="61"/>
  <c r="AC124" i="61"/>
  <c r="CA124" i="61"/>
  <c r="DH124" i="61"/>
  <c r="E124" i="61"/>
  <c r="CM124" i="61"/>
  <c r="BI124" i="61"/>
  <c r="AS124" i="61"/>
  <c r="BY124" i="61"/>
  <c r="CS124" i="61"/>
  <c r="M124" i="61"/>
  <c r="CD124" i="61"/>
  <c r="AY124" i="61"/>
  <c r="DB124" i="61"/>
  <c r="R124" i="61"/>
  <c r="BW124" i="61"/>
  <c r="CL124" i="61"/>
  <c r="DE124" i="61"/>
  <c r="CG124" i="61"/>
  <c r="W124" i="61"/>
  <c r="AN124" i="61"/>
  <c r="BN124" i="61"/>
  <c r="CK124" i="61"/>
  <c r="CX124" i="61"/>
  <c r="BK124" i="61"/>
  <c r="CC124" i="61"/>
  <c r="BR124" i="61"/>
  <c r="X124" i="61"/>
  <c r="BL124" i="61"/>
  <c r="AX124" i="61"/>
  <c r="Y124" i="61"/>
  <c r="I124" i="61"/>
  <c r="CJ124" i="61"/>
  <c r="AV124" i="61"/>
  <c r="EC124" i="61"/>
  <c r="EF5" i="61"/>
  <c r="EF124" i="61" s="1"/>
  <c r="P263" i="18"/>
  <c r="J8" i="12" a="1"/>
  <c r="P271" i="18"/>
  <c r="DT17" i="61"/>
  <c r="DT52" i="61"/>
  <c r="DT19" i="61"/>
  <c r="DT80" i="61"/>
  <c r="DT34" i="61"/>
  <c r="DT22" i="61"/>
  <c r="DT30" i="61"/>
  <c r="DT71" i="61"/>
  <c r="DT65" i="61"/>
  <c r="DT72" i="61"/>
  <c r="DT93" i="61"/>
  <c r="DT97" i="61"/>
  <c r="DT115" i="61"/>
  <c r="DT108" i="61"/>
  <c r="DT118" i="61"/>
  <c r="DT21" i="61"/>
  <c r="DT9" i="61"/>
  <c r="EG9" i="61" s="1"/>
  <c r="DT32" i="61"/>
  <c r="DT12" i="61"/>
  <c r="EG12" i="61" s="1"/>
  <c r="DT41" i="61"/>
  <c r="DT27" i="61"/>
  <c r="DT38" i="61"/>
  <c r="DT82" i="61"/>
  <c r="DT66" i="61"/>
  <c r="DT73" i="61"/>
  <c r="DT78" i="61"/>
  <c r="DT98" i="61"/>
  <c r="DT106" i="61"/>
  <c r="DT109" i="61"/>
  <c r="DT121" i="61"/>
  <c r="DT4" i="61"/>
  <c r="DT26" i="61"/>
  <c r="DT5" i="61"/>
  <c r="DT61" i="61"/>
  <c r="DT29" i="61"/>
  <c r="DT79" i="61"/>
  <c r="DT35" i="61"/>
  <c r="DT46" i="61"/>
  <c r="DT88" i="61"/>
  <c r="DT67" i="61"/>
  <c r="DT74" i="61"/>
  <c r="DT84" i="61"/>
  <c r="DT99" i="61"/>
  <c r="DT116" i="61"/>
  <c r="DT112" i="61"/>
  <c r="DT6" i="61"/>
  <c r="DT14" i="61"/>
  <c r="EG14" i="61" s="1"/>
  <c r="DT8" i="61"/>
  <c r="EG8" i="61" s="1"/>
  <c r="DT20" i="61"/>
  <c r="DT36" i="61"/>
  <c r="DT31" i="61"/>
  <c r="DT43" i="61"/>
  <c r="DT59" i="61"/>
  <c r="DT69" i="61"/>
  <c r="DT68" i="61"/>
  <c r="DT75" i="61"/>
  <c r="DT85" i="61"/>
  <c r="DT100" i="61"/>
  <c r="DT102" i="61"/>
  <c r="DT120" i="61"/>
  <c r="DT24" i="61"/>
  <c r="DT37" i="61"/>
  <c r="DT16" i="61"/>
  <c r="EG16" i="61" s="1"/>
  <c r="DT15" i="61"/>
  <c r="EG15" i="61" s="1"/>
  <c r="DT50" i="61"/>
  <c r="DT39" i="61"/>
  <c r="DT51" i="61"/>
  <c r="DT60" i="61"/>
  <c r="DT89" i="61"/>
  <c r="DT70" i="61"/>
  <c r="DT76" i="61"/>
  <c r="DT95" i="61"/>
  <c r="DT101" i="61"/>
  <c r="DT103" i="61"/>
  <c r="DT123" i="61"/>
  <c r="DT44" i="61"/>
  <c r="DT33" i="61"/>
  <c r="DT25" i="61"/>
  <c r="DT28" i="61"/>
  <c r="DT7" i="61"/>
  <c r="EG7" i="61" s="1"/>
  <c r="DT47" i="61"/>
  <c r="DT53" i="61"/>
  <c r="DT58" i="61"/>
  <c r="DT62" i="61"/>
  <c r="DT94" i="61"/>
  <c r="DT77" i="61"/>
  <c r="DT91" i="61"/>
  <c r="DT105" i="61"/>
  <c r="DT104" i="61"/>
  <c r="DT117" i="61"/>
  <c r="DT13" i="61"/>
  <c r="EG13" i="61" s="1"/>
  <c r="DT48" i="61"/>
  <c r="DT40" i="61"/>
  <c r="DT42" i="61"/>
  <c r="DT10" i="61"/>
  <c r="EG10" i="61" s="1"/>
  <c r="DT56" i="61"/>
  <c r="DT81" i="61"/>
  <c r="DT87" i="61"/>
  <c r="DT63" i="61"/>
  <c r="DT83" i="61"/>
  <c r="DT86" i="61"/>
  <c r="DT96" i="61"/>
  <c r="DT110" i="61"/>
  <c r="DT111" i="61"/>
  <c r="DT119" i="61"/>
  <c r="DT45" i="61"/>
  <c r="DT55" i="61"/>
  <c r="DT11" i="61"/>
  <c r="EG11" i="61" s="1"/>
  <c r="DT49" i="61"/>
  <c r="DT18" i="61"/>
  <c r="DT57" i="61"/>
  <c r="DT23" i="61"/>
  <c r="DT54" i="61"/>
  <c r="DT64" i="61"/>
  <c r="DT90" i="61"/>
  <c r="DT92" i="61"/>
  <c r="DT114" i="61"/>
  <c r="DT107" i="61"/>
  <c r="DT113" i="61"/>
  <c r="DT122" i="61"/>
  <c r="G132" i="61"/>
  <c r="DT127" i="61"/>
  <c r="O132" i="61"/>
  <c r="J132" i="61"/>
  <c r="H132" i="61"/>
  <c r="DT129" i="61"/>
  <c r="DT130" i="61"/>
  <c r="K132" i="61"/>
  <c r="DT131" i="61"/>
  <c r="P132" i="61"/>
  <c r="E132" i="61"/>
  <c r="I132" i="61"/>
  <c r="F132" i="61"/>
  <c r="DT125" i="61"/>
  <c r="D132" i="61"/>
  <c r="L132" i="61"/>
  <c r="N132" i="61"/>
  <c r="M132" i="61"/>
  <c r="DT126" i="61"/>
  <c r="DT128" i="61"/>
  <c r="DT124" i="61" l="1"/>
  <c r="EI5" i="61"/>
  <c r="EI124" i="61" s="1"/>
  <c r="EG5" i="61"/>
  <c r="I8" i="12" a="1"/>
  <c r="I91" i="12" s="1"/>
  <c r="P272" i="18"/>
  <c r="J61" i="12"/>
  <c r="J35" i="12"/>
  <c r="J103" i="12"/>
  <c r="J40" i="12"/>
  <c r="J112" i="12"/>
  <c r="J39" i="12"/>
  <c r="J127" i="12"/>
  <c r="J121" i="12"/>
  <c r="J74" i="12"/>
  <c r="J18" i="12"/>
  <c r="H18" i="1" s="1"/>
  <c r="L18" i="1" s="1"/>
  <c r="M18" i="1" s="1"/>
  <c r="J84" i="12"/>
  <c r="J87" i="12"/>
  <c r="J90" i="12"/>
  <c r="J114" i="12"/>
  <c r="J45" i="12"/>
  <c r="J13" i="12"/>
  <c r="J16" i="12"/>
  <c r="H16" i="1" s="1"/>
  <c r="L16" i="1" s="1"/>
  <c r="M16" i="1" s="1"/>
  <c r="J34" i="12"/>
  <c r="J118" i="12"/>
  <c r="J92" i="12"/>
  <c r="J31" i="12"/>
  <c r="J53" i="12"/>
  <c r="J11" i="12"/>
  <c r="J46" i="12"/>
  <c r="J30" i="12"/>
  <c r="J52" i="12"/>
  <c r="J78" i="12"/>
  <c r="J111" i="12"/>
  <c r="J28" i="12"/>
  <c r="J56" i="12"/>
  <c r="J8" i="12"/>
  <c r="J80" i="12"/>
  <c r="J100" i="12"/>
  <c r="J22" i="12"/>
  <c r="J57" i="12"/>
  <c r="J10" i="12"/>
  <c r="J47" i="12"/>
  <c r="J26" i="12"/>
  <c r="J23" i="12"/>
  <c r="J109" i="12"/>
  <c r="J14" i="12"/>
  <c r="J41" i="12"/>
  <c r="J102" i="12"/>
  <c r="J50" i="12"/>
  <c r="J85" i="12"/>
  <c r="J89" i="12"/>
  <c r="J37" i="12"/>
  <c r="J94" i="12"/>
  <c r="J70" i="12"/>
  <c r="J67" i="12"/>
  <c r="J116" i="12"/>
  <c r="J72" i="12"/>
  <c r="J95" i="12"/>
  <c r="J19" i="12"/>
  <c r="H19" i="1" s="1"/>
  <c r="L19" i="1" s="1"/>
  <c r="M19" i="1" s="1"/>
  <c r="J73" i="12"/>
  <c r="J83" i="12"/>
  <c r="J54" i="12"/>
  <c r="J115" i="12"/>
  <c r="J65" i="12"/>
  <c r="J110" i="12"/>
  <c r="J25" i="12"/>
  <c r="J97" i="12"/>
  <c r="J64" i="12"/>
  <c r="J124" i="12"/>
  <c r="J76" i="12"/>
  <c r="J9" i="12"/>
  <c r="J21" i="12"/>
  <c r="J82" i="12"/>
  <c r="J38" i="12"/>
  <c r="J69" i="12"/>
  <c r="J32" i="12"/>
  <c r="J51" i="12"/>
  <c r="J123" i="12"/>
  <c r="J117" i="12"/>
  <c r="J101" i="12"/>
  <c r="J125" i="12"/>
  <c r="J62" i="12"/>
  <c r="J86" i="12"/>
  <c r="J106" i="12"/>
  <c r="J107" i="12"/>
  <c r="J126" i="12"/>
  <c r="J108" i="12"/>
  <c r="J77" i="12"/>
  <c r="J55" i="12"/>
  <c r="J58" i="12"/>
  <c r="J119" i="12"/>
  <c r="J20" i="12"/>
  <c r="J88" i="12"/>
  <c r="J24" i="12"/>
  <c r="J43" i="12"/>
  <c r="J44" i="12"/>
  <c r="J75" i="12"/>
  <c r="J99" i="12"/>
  <c r="J63" i="12"/>
  <c r="J93" i="12"/>
  <c r="J79" i="12"/>
  <c r="J81" i="12"/>
  <c r="J104" i="12"/>
  <c r="J59" i="12"/>
  <c r="J17" i="12"/>
  <c r="H17" i="1" s="1"/>
  <c r="L17" i="1" s="1"/>
  <c r="M17" i="1" s="1"/>
  <c r="J68" i="12"/>
  <c r="J66" i="12"/>
  <c r="J36" i="12"/>
  <c r="J60" i="12"/>
  <c r="J105" i="12"/>
  <c r="J42" i="12"/>
  <c r="J15" i="12"/>
  <c r="H15" i="1" s="1"/>
  <c r="L15" i="1" s="1"/>
  <c r="M15" i="1" s="1"/>
  <c r="J12" i="12"/>
  <c r="J113" i="12"/>
  <c r="J98" i="12"/>
  <c r="J48" i="12"/>
  <c r="J27" i="12"/>
  <c r="J49" i="12"/>
  <c r="J91" i="12"/>
  <c r="J71" i="12"/>
  <c r="J33" i="12"/>
  <c r="J122" i="12"/>
  <c r="J29" i="12"/>
  <c r="J96" i="12"/>
  <c r="J120" i="12"/>
  <c r="ED6" i="61"/>
  <c r="ED46" i="61"/>
  <c r="EG46" i="61"/>
  <c r="ED30" i="61"/>
  <c r="EG30" i="61"/>
  <c r="ED81" i="61"/>
  <c r="EG81" i="61"/>
  <c r="ED53" i="61"/>
  <c r="EG53" i="61"/>
  <c r="ED112" i="61"/>
  <c r="EG112" i="61"/>
  <c r="ED38" i="61"/>
  <c r="EG38" i="61"/>
  <c r="ED116" i="61"/>
  <c r="EG116" i="61"/>
  <c r="ED115" i="61"/>
  <c r="EG115" i="61"/>
  <c r="ED18" i="61"/>
  <c r="EG18" i="61"/>
  <c r="ED7" i="61"/>
  <c r="ED31" i="61"/>
  <c r="EG31" i="61"/>
  <c r="ED97" i="61"/>
  <c r="EG97" i="61"/>
  <c r="EG4" i="61"/>
  <c r="ED114" i="61"/>
  <c r="EG114" i="61"/>
  <c r="ED49" i="61"/>
  <c r="EG49" i="61"/>
  <c r="ED96" i="61"/>
  <c r="EG96" i="61"/>
  <c r="ED42" i="61"/>
  <c r="EG42" i="61"/>
  <c r="ED91" i="61"/>
  <c r="EG91" i="61"/>
  <c r="ED28" i="61"/>
  <c r="EG28" i="61"/>
  <c r="ED101" i="61"/>
  <c r="EG101" i="61"/>
  <c r="ED50" i="61"/>
  <c r="EG50" i="61"/>
  <c r="ED100" i="61"/>
  <c r="EG100" i="61"/>
  <c r="ED36" i="61"/>
  <c r="EG36" i="61"/>
  <c r="ED84" i="61"/>
  <c r="EG84" i="61"/>
  <c r="ED61" i="61"/>
  <c r="EG61" i="61"/>
  <c r="ED98" i="61"/>
  <c r="EG98" i="61"/>
  <c r="ED12" i="61"/>
  <c r="ED93" i="61"/>
  <c r="EG93" i="61"/>
  <c r="ED19" i="61"/>
  <c r="EG19" i="61"/>
  <c r="ED87" i="61"/>
  <c r="EG87" i="61"/>
  <c r="ED89" i="61"/>
  <c r="EG89" i="61"/>
  <c r="ED82" i="61"/>
  <c r="EG82" i="61"/>
  <c r="ED119" i="61"/>
  <c r="EG119" i="61"/>
  <c r="ED121" i="61"/>
  <c r="EG121" i="61"/>
  <c r="ED113" i="61"/>
  <c r="EG113" i="61"/>
  <c r="ED47" i="61"/>
  <c r="EG47" i="61"/>
  <c r="ED10" i="61"/>
  <c r="ED39" i="61"/>
  <c r="EG39" i="61"/>
  <c r="ED99" i="61"/>
  <c r="EG99" i="61"/>
  <c r="ED106" i="61"/>
  <c r="EG106" i="61"/>
  <c r="ED4" i="61"/>
  <c r="ED92" i="61"/>
  <c r="EG92" i="61"/>
  <c r="ED11" i="61"/>
  <c r="ED86" i="61"/>
  <c r="EG86" i="61"/>
  <c r="ED40" i="61"/>
  <c r="EG40" i="61"/>
  <c r="ED77" i="61"/>
  <c r="EG77" i="61"/>
  <c r="ED25" i="61"/>
  <c r="EG25" i="61"/>
  <c r="ED95" i="61"/>
  <c r="EG95" i="61"/>
  <c r="ED15" i="61"/>
  <c r="ED85" i="61"/>
  <c r="EG85" i="61"/>
  <c r="ED20" i="61"/>
  <c r="EG20" i="61"/>
  <c r="ED74" i="61"/>
  <c r="EG74" i="61"/>
  <c r="ED5" i="61"/>
  <c r="ED78" i="61"/>
  <c r="EG78" i="61"/>
  <c r="ED32" i="61"/>
  <c r="EG32" i="61"/>
  <c r="ED72" i="61"/>
  <c r="EG72" i="61"/>
  <c r="ED52" i="61"/>
  <c r="EG52" i="61"/>
  <c r="ED24" i="61"/>
  <c r="EG24" i="61"/>
  <c r="ED122" i="61"/>
  <c r="EG122" i="61"/>
  <c r="ED117" i="61"/>
  <c r="EG117" i="61"/>
  <c r="ED60" i="61"/>
  <c r="EG60" i="61"/>
  <c r="ED35" i="61"/>
  <c r="EG35" i="61"/>
  <c r="ED108" i="61"/>
  <c r="EG108" i="61"/>
  <c r="ED57" i="61"/>
  <c r="EG57" i="61"/>
  <c r="ED104" i="61"/>
  <c r="EG104" i="61"/>
  <c r="ED51" i="61"/>
  <c r="EG51" i="61"/>
  <c r="ED43" i="61"/>
  <c r="EG43" i="61"/>
  <c r="ED27" i="61"/>
  <c r="EG27" i="61"/>
  <c r="ED107" i="61"/>
  <c r="EG107" i="61"/>
  <c r="ED105" i="61"/>
  <c r="EG105" i="61"/>
  <c r="ED102" i="61"/>
  <c r="EG102" i="61"/>
  <c r="ED80" i="61"/>
  <c r="EG80" i="61"/>
  <c r="ED90" i="61"/>
  <c r="EG90" i="61"/>
  <c r="ED55" i="61"/>
  <c r="EG55" i="61"/>
  <c r="ED83" i="61"/>
  <c r="EG83" i="61"/>
  <c r="ED48" i="61"/>
  <c r="EG48" i="61"/>
  <c r="ED94" i="61"/>
  <c r="EG94" i="61"/>
  <c r="ED33" i="61"/>
  <c r="EG33" i="61"/>
  <c r="ED76" i="61"/>
  <c r="EG76" i="61"/>
  <c r="ED16" i="61"/>
  <c r="ED75" i="61"/>
  <c r="EG75" i="61"/>
  <c r="ED8" i="61"/>
  <c r="ED67" i="61"/>
  <c r="EG67" i="61"/>
  <c r="ED26" i="61"/>
  <c r="EG26" i="61"/>
  <c r="ED73" i="61"/>
  <c r="EG73" i="61"/>
  <c r="ED9" i="61"/>
  <c r="ED65" i="61"/>
  <c r="EG65" i="61"/>
  <c r="ED17" i="61"/>
  <c r="EG17" i="61"/>
  <c r="ED54" i="61"/>
  <c r="EG54" i="61"/>
  <c r="ED58" i="61"/>
  <c r="EG58" i="61"/>
  <c r="ED69" i="61"/>
  <c r="EG69" i="61"/>
  <c r="ED118" i="61"/>
  <c r="EG118" i="61"/>
  <c r="ED23" i="61"/>
  <c r="EG23" i="61"/>
  <c r="ED59" i="61"/>
  <c r="EG59" i="61"/>
  <c r="ED22" i="61"/>
  <c r="EG22" i="61"/>
  <c r="ED111" i="61"/>
  <c r="EG111" i="61"/>
  <c r="ED56" i="61"/>
  <c r="EG56" i="61"/>
  <c r="ED123" i="61"/>
  <c r="EG123" i="61"/>
  <c r="ED120" i="61"/>
  <c r="EG120" i="61"/>
  <c r="ED79" i="61"/>
  <c r="EG79" i="61"/>
  <c r="ED109" i="61"/>
  <c r="EG109" i="61"/>
  <c r="ED34" i="61"/>
  <c r="EG34" i="61"/>
  <c r="ED110" i="61"/>
  <c r="EG110" i="61"/>
  <c r="ED103" i="61"/>
  <c r="EG103" i="61"/>
  <c r="ED29" i="61"/>
  <c r="EG29" i="61"/>
  <c r="ED41" i="61"/>
  <c r="EG41" i="61"/>
  <c r="EG6" i="61"/>
  <c r="ED64" i="61"/>
  <c r="EG64" i="61"/>
  <c r="ED45" i="61"/>
  <c r="EG45" i="61"/>
  <c r="ED63" i="61"/>
  <c r="EG63" i="61"/>
  <c r="ED13" i="61"/>
  <c r="ED62" i="61"/>
  <c r="EG62" i="61"/>
  <c r="ED44" i="61"/>
  <c r="EG44" i="61"/>
  <c r="ED70" i="61"/>
  <c r="EG70" i="61"/>
  <c r="ED37" i="61"/>
  <c r="EG37" i="61"/>
  <c r="ED68" i="61"/>
  <c r="EG68" i="61"/>
  <c r="ED14" i="61"/>
  <c r="ED88" i="61"/>
  <c r="EG88" i="61"/>
  <c r="ED66" i="61"/>
  <c r="EG66" i="61"/>
  <c r="ED21" i="61"/>
  <c r="EG21" i="61"/>
  <c r="ED71" i="61"/>
  <c r="EG71" i="61"/>
  <c r="DT132" i="61"/>
  <c r="EG124" i="61" l="1"/>
  <c r="ED124" i="61"/>
  <c r="I125" i="12"/>
  <c r="I70" i="12"/>
  <c r="I94" i="12"/>
  <c r="I29" i="12"/>
  <c r="I33" i="12"/>
  <c r="I8" i="12"/>
  <c r="I65" i="12"/>
  <c r="I32" i="12"/>
  <c r="I122" i="12"/>
  <c r="I10" i="12"/>
  <c r="I76" i="12"/>
  <c r="I83" i="12"/>
  <c r="I17" i="12"/>
  <c r="G17" i="1" s="1"/>
  <c r="I39" i="12"/>
  <c r="I11" i="12"/>
  <c r="I124" i="12"/>
  <c r="I71" i="12"/>
  <c r="I40" i="12"/>
  <c r="I87" i="12"/>
  <c r="I18" i="12"/>
  <c r="G18" i="1" s="1"/>
  <c r="I102" i="12"/>
  <c r="I67" i="12"/>
  <c r="I116" i="12"/>
  <c r="I41" i="12"/>
  <c r="I25" i="12"/>
  <c r="I101" i="12"/>
  <c r="I30" i="12"/>
  <c r="I109" i="12"/>
  <c r="I19" i="12"/>
  <c r="G19" i="1" s="1"/>
  <c r="I106" i="12"/>
  <c r="I62" i="12"/>
  <c r="I20" i="12"/>
  <c r="I92" i="12"/>
  <c r="I118" i="12"/>
  <c r="I9" i="12"/>
  <c r="I85" i="12"/>
  <c r="I22" i="12"/>
  <c r="I58" i="12"/>
  <c r="I112" i="12"/>
  <c r="I27" i="12"/>
  <c r="I120" i="12"/>
  <c r="I52" i="12"/>
  <c r="I57" i="12"/>
  <c r="I45" i="12"/>
  <c r="I42" i="12"/>
  <c r="I51" i="12"/>
  <c r="I63" i="12"/>
  <c r="I110" i="12"/>
  <c r="I59" i="12"/>
  <c r="I82" i="12"/>
  <c r="I119" i="12"/>
  <c r="I35" i="12"/>
  <c r="I54" i="12"/>
  <c r="I117" i="12"/>
  <c r="I24" i="12"/>
  <c r="I127" i="12"/>
  <c r="I84" i="12"/>
  <c r="I43" i="12"/>
  <c r="I66" i="12"/>
  <c r="I69" i="12"/>
  <c r="I80" i="12"/>
  <c r="I46" i="12"/>
  <c r="I75" i="12"/>
  <c r="I104" i="12"/>
  <c r="I86" i="12"/>
  <c r="I16" i="12"/>
  <c r="G16" i="1" s="1"/>
  <c r="I123" i="12"/>
  <c r="I53" i="12"/>
  <c r="I56" i="12"/>
  <c r="I113" i="12"/>
  <c r="I68" i="12"/>
  <c r="I103" i="12"/>
  <c r="I105" i="12"/>
  <c r="I96" i="12"/>
  <c r="I44" i="12"/>
  <c r="I49" i="12"/>
  <c r="I61" i="12"/>
  <c r="I111" i="12"/>
  <c r="I64" i="12"/>
  <c r="I13" i="12"/>
  <c r="I73" i="12"/>
  <c r="I14" i="12"/>
  <c r="I36" i="12"/>
  <c r="I37" i="12"/>
  <c r="I95" i="12"/>
  <c r="I88" i="12"/>
  <c r="I74" i="12"/>
  <c r="I98" i="12"/>
  <c r="I21" i="12"/>
  <c r="I115" i="12"/>
  <c r="I60" i="12"/>
  <c r="I107" i="12"/>
  <c r="I108" i="12"/>
  <c r="I28" i="12"/>
  <c r="I55" i="12"/>
  <c r="I23" i="12"/>
  <c r="I34" i="12"/>
  <c r="I100" i="12"/>
  <c r="I97" i="12"/>
  <c r="I48" i="12"/>
  <c r="I89" i="12"/>
  <c r="I114" i="12"/>
  <c r="I121" i="12"/>
  <c r="I12" i="12"/>
  <c r="I126" i="12"/>
  <c r="I79" i="12"/>
  <c r="I81" i="12"/>
  <c r="I26" i="12"/>
  <c r="I93" i="12"/>
  <c r="I72" i="12"/>
  <c r="I90" i="12"/>
  <c r="I99" i="12"/>
  <c r="I78" i="12"/>
  <c r="I50" i="12"/>
  <c r="I15" i="12"/>
  <c r="G15" i="1" s="1"/>
  <c r="I77" i="12"/>
  <c r="I47" i="12"/>
  <c r="I31" i="12"/>
  <c r="I38" i="12"/>
  <c r="F8" i="12" a="1"/>
  <c r="DT269" i="18" l="1"/>
  <c r="DT260" i="18"/>
  <c r="DT252" i="18"/>
  <c r="DT244" i="18"/>
  <c r="DT236" i="18"/>
  <c r="DT228" i="18"/>
  <c r="DT220" i="18"/>
  <c r="DT212" i="18"/>
  <c r="DT204" i="18"/>
  <c r="DT196" i="18"/>
  <c r="DT188" i="18"/>
  <c r="DT180" i="18"/>
  <c r="DT172" i="18"/>
  <c r="DT164" i="18"/>
  <c r="DT156" i="18"/>
  <c r="DT148" i="18"/>
  <c r="DT267" i="18"/>
  <c r="DT250" i="18"/>
  <c r="DT234" i="18"/>
  <c r="DT218" i="18"/>
  <c r="DT202" i="18"/>
  <c r="DT186" i="18"/>
  <c r="DT170" i="18"/>
  <c r="DT154" i="18"/>
  <c r="DT152" i="18"/>
  <c r="DT262" i="18"/>
  <c r="DT222" i="18"/>
  <c r="DT182" i="18"/>
  <c r="DT150" i="18"/>
  <c r="DT261" i="18"/>
  <c r="DT229" i="18"/>
  <c r="DT197" i="18"/>
  <c r="DT157" i="18"/>
  <c r="DT268" i="18"/>
  <c r="DT259" i="18"/>
  <c r="DT251" i="18"/>
  <c r="DT243" i="18"/>
  <c r="DT235" i="18"/>
  <c r="DT227" i="18"/>
  <c r="DT219" i="18"/>
  <c r="DT211" i="18"/>
  <c r="DT203" i="18"/>
  <c r="DT195" i="18"/>
  <c r="DT187" i="18"/>
  <c r="DT179" i="18"/>
  <c r="DT171" i="18"/>
  <c r="DT163" i="18"/>
  <c r="DT155" i="18"/>
  <c r="DT147" i="18"/>
  <c r="DT258" i="18"/>
  <c r="DT242" i="18"/>
  <c r="DT226" i="18"/>
  <c r="DT210" i="18"/>
  <c r="DT194" i="18"/>
  <c r="DT178" i="18"/>
  <c r="DT162" i="18"/>
  <c r="DT146" i="18"/>
  <c r="DT144" i="18"/>
  <c r="DT254" i="18"/>
  <c r="DT230" i="18"/>
  <c r="DT198" i="18"/>
  <c r="DT166" i="18"/>
  <c r="DT253" i="18"/>
  <c r="DT221" i="18"/>
  <c r="DT181" i="18"/>
  <c r="DT149" i="18"/>
  <c r="DT266" i="18"/>
  <c r="DT257" i="18"/>
  <c r="DT249" i="18"/>
  <c r="DT241" i="18"/>
  <c r="DT233" i="18"/>
  <c r="DT225" i="18"/>
  <c r="DT217" i="18"/>
  <c r="DT209" i="18"/>
  <c r="DT201" i="18"/>
  <c r="DT193" i="18"/>
  <c r="DT185" i="18"/>
  <c r="DT177" i="18"/>
  <c r="DT169" i="18"/>
  <c r="DT161" i="18"/>
  <c r="DT153" i="18"/>
  <c r="DT145" i="18"/>
  <c r="DT265" i="18"/>
  <c r="DT256" i="18"/>
  <c r="DT248" i="18"/>
  <c r="DT240" i="18"/>
  <c r="DT232" i="18"/>
  <c r="DT224" i="18"/>
  <c r="DT216" i="18"/>
  <c r="DT208" i="18"/>
  <c r="DT200" i="18"/>
  <c r="DT192" i="18"/>
  <c r="DT184" i="18"/>
  <c r="DT176" i="18"/>
  <c r="DT168" i="18"/>
  <c r="DT160" i="18"/>
  <c r="DT246" i="18"/>
  <c r="DT214" i="18"/>
  <c r="DT190" i="18"/>
  <c r="DT158" i="18"/>
  <c r="DT245" i="18"/>
  <c r="DT213" i="18"/>
  <c r="DT189" i="18"/>
  <c r="DT165" i="18"/>
  <c r="DT255" i="18"/>
  <c r="DT247" i="18"/>
  <c r="DT239" i="18"/>
  <c r="DT231" i="18"/>
  <c r="DT223" i="18"/>
  <c r="DT215" i="18"/>
  <c r="DT207" i="18"/>
  <c r="DT199" i="18"/>
  <c r="DT191" i="18"/>
  <c r="DT183" i="18"/>
  <c r="DT175" i="18"/>
  <c r="DT167" i="18"/>
  <c r="DT159" i="18"/>
  <c r="DT151" i="18"/>
  <c r="DT143" i="18"/>
  <c r="DT238" i="18"/>
  <c r="DT206" i="18"/>
  <c r="DT174" i="18"/>
  <c r="DT270" i="18"/>
  <c r="DT237" i="18"/>
  <c r="DT205" i="18"/>
  <c r="DT173" i="18"/>
  <c r="DT264" i="18"/>
  <c r="F12" i="12"/>
  <c r="D12" i="12" s="1"/>
  <c r="C7" i="22" s="1"/>
  <c r="D283" i="60" s="1"/>
  <c r="F20" i="12"/>
  <c r="D20" i="12" s="1"/>
  <c r="C15" i="22" s="1"/>
  <c r="D291" i="60" s="1"/>
  <c r="F28" i="12"/>
  <c r="D28" i="12" s="1"/>
  <c r="F36" i="12"/>
  <c r="D36" i="12" s="1"/>
  <c r="F44" i="12"/>
  <c r="D44" i="12" s="1"/>
  <c r="F52" i="12"/>
  <c r="D52" i="12" s="1"/>
  <c r="F60" i="12"/>
  <c r="D60" i="12" s="1"/>
  <c r="F68" i="12"/>
  <c r="D68" i="12" s="1"/>
  <c r="F76" i="12"/>
  <c r="D76" i="12" s="1"/>
  <c r="F84" i="12"/>
  <c r="D84" i="12" s="1"/>
  <c r="F92" i="12"/>
  <c r="D92" i="12" s="1"/>
  <c r="F100" i="12"/>
  <c r="D100" i="12" s="1"/>
  <c r="F108" i="12"/>
  <c r="D108" i="12" s="1"/>
  <c r="F116" i="12"/>
  <c r="D116" i="12" s="1"/>
  <c r="F124" i="12"/>
  <c r="D124" i="12" s="1"/>
  <c r="F13" i="12"/>
  <c r="D13" i="12" s="1"/>
  <c r="C8" i="22" s="1"/>
  <c r="D284" i="60" s="1"/>
  <c r="F21" i="12"/>
  <c r="D21" i="12" s="1"/>
  <c r="F29" i="12"/>
  <c r="D29" i="12" s="1"/>
  <c r="F37" i="12"/>
  <c r="D37" i="12" s="1"/>
  <c r="F45" i="12"/>
  <c r="D45" i="12" s="1"/>
  <c r="F53" i="12"/>
  <c r="D53" i="12" s="1"/>
  <c r="F61" i="12"/>
  <c r="D61" i="12" s="1"/>
  <c r="F69" i="12"/>
  <c r="D69" i="12" s="1"/>
  <c r="F77" i="12"/>
  <c r="D77" i="12" s="1"/>
  <c r="F85" i="12"/>
  <c r="D85" i="12" s="1"/>
  <c r="F93" i="12"/>
  <c r="D93" i="12" s="1"/>
  <c r="F101" i="12"/>
  <c r="D101" i="12" s="1"/>
  <c r="F109" i="12"/>
  <c r="D109" i="12" s="1"/>
  <c r="F117" i="12"/>
  <c r="D117" i="12" s="1"/>
  <c r="F125" i="12"/>
  <c r="D125" i="12" s="1"/>
  <c r="F119" i="12"/>
  <c r="D119" i="12" s="1"/>
  <c r="F8" i="12"/>
  <c r="D8" i="12" s="1"/>
  <c r="C3" i="22" s="1"/>
  <c r="D279" i="60" s="1"/>
  <c r="F24" i="12"/>
  <c r="D24" i="12" s="1"/>
  <c r="F48" i="12"/>
  <c r="D48" i="12" s="1"/>
  <c r="F64" i="12"/>
  <c r="D64" i="12" s="1"/>
  <c r="F80" i="12"/>
  <c r="D80" i="12" s="1"/>
  <c r="F96" i="12"/>
  <c r="D96" i="12" s="1"/>
  <c r="F112" i="12"/>
  <c r="D112" i="12" s="1"/>
  <c r="F9" i="12"/>
  <c r="D9" i="12" s="1"/>
  <c r="F9" i="1" s="1"/>
  <c r="F25" i="12"/>
  <c r="D25" i="12" s="1"/>
  <c r="F41" i="12"/>
  <c r="D41" i="12" s="1"/>
  <c r="F57" i="12"/>
  <c r="D57" i="12" s="1"/>
  <c r="F73" i="12"/>
  <c r="D73" i="12" s="1"/>
  <c r="F89" i="12"/>
  <c r="D89" i="12" s="1"/>
  <c r="F105" i="12"/>
  <c r="D105" i="12" s="1"/>
  <c r="F121" i="12"/>
  <c r="D121" i="12" s="1"/>
  <c r="F10" i="12"/>
  <c r="D10" i="12" s="1"/>
  <c r="C5" i="22" s="1"/>
  <c r="D281" i="60" s="1"/>
  <c r="F26" i="12"/>
  <c r="D26" i="12" s="1"/>
  <c r="F42" i="12"/>
  <c r="D42" i="12" s="1"/>
  <c r="F66" i="12"/>
  <c r="D66" i="12" s="1"/>
  <c r="F82" i="12"/>
  <c r="D82" i="12" s="1"/>
  <c r="F98" i="12"/>
  <c r="D98" i="12" s="1"/>
  <c r="F114" i="12"/>
  <c r="D114" i="12" s="1"/>
  <c r="F11" i="12"/>
  <c r="D11" i="12" s="1"/>
  <c r="F11" i="1" s="1"/>
  <c r="D13" i="19" s="1"/>
  <c r="D14" i="19" s="1"/>
  <c r="F27" i="12"/>
  <c r="D27" i="12" s="1"/>
  <c r="F43" i="12"/>
  <c r="D43" i="12" s="1"/>
  <c r="F59" i="12"/>
  <c r="D59" i="12" s="1"/>
  <c r="F75" i="12"/>
  <c r="D75" i="12" s="1"/>
  <c r="F91" i="12"/>
  <c r="D91" i="12" s="1"/>
  <c r="F107" i="12"/>
  <c r="D107" i="12" s="1"/>
  <c r="F123" i="12"/>
  <c r="D123" i="12" s="1"/>
  <c r="F14" i="12"/>
  <c r="D14" i="12" s="1"/>
  <c r="C9" i="22" s="1"/>
  <c r="D285" i="60" s="1"/>
  <c r="F22" i="12"/>
  <c r="D22" i="12" s="1"/>
  <c r="F30" i="12"/>
  <c r="D30" i="12" s="1"/>
  <c r="F38" i="12"/>
  <c r="D38" i="12" s="1"/>
  <c r="F46" i="12"/>
  <c r="D46" i="12" s="1"/>
  <c r="F54" i="12"/>
  <c r="D54" i="12" s="1"/>
  <c r="F62" i="12"/>
  <c r="D62" i="12" s="1"/>
  <c r="F70" i="12"/>
  <c r="D70" i="12" s="1"/>
  <c r="F78" i="12"/>
  <c r="D78" i="12" s="1"/>
  <c r="F86" i="12"/>
  <c r="D86" i="12" s="1"/>
  <c r="F94" i="12"/>
  <c r="D94" i="12" s="1"/>
  <c r="F102" i="12"/>
  <c r="D102" i="12" s="1"/>
  <c r="F110" i="12"/>
  <c r="D110" i="12" s="1"/>
  <c r="F118" i="12"/>
  <c r="D118" i="12" s="1"/>
  <c r="F126" i="12"/>
  <c r="D126" i="12" s="1"/>
  <c r="F15" i="12"/>
  <c r="D15" i="12" s="1"/>
  <c r="C10" i="22" s="1"/>
  <c r="D286" i="60" s="1"/>
  <c r="F23" i="12"/>
  <c r="D23" i="12" s="1"/>
  <c r="F31" i="12"/>
  <c r="D31" i="12" s="1"/>
  <c r="F39" i="12"/>
  <c r="D39" i="12" s="1"/>
  <c r="F47" i="12"/>
  <c r="D47" i="12" s="1"/>
  <c r="F55" i="12"/>
  <c r="D55" i="12" s="1"/>
  <c r="F63" i="12"/>
  <c r="D63" i="12" s="1"/>
  <c r="F71" i="12"/>
  <c r="D71" i="12" s="1"/>
  <c r="F79" i="12"/>
  <c r="D79" i="12" s="1"/>
  <c r="F87" i="12"/>
  <c r="D87" i="12" s="1"/>
  <c r="F95" i="12"/>
  <c r="D95" i="12" s="1"/>
  <c r="F103" i="12"/>
  <c r="D103" i="12" s="1"/>
  <c r="F111" i="12"/>
  <c r="D111" i="12" s="1"/>
  <c r="F127" i="12"/>
  <c r="D127" i="12" s="1"/>
  <c r="F16" i="12"/>
  <c r="D16" i="12" s="1"/>
  <c r="C11" i="22" s="1"/>
  <c r="D287" i="60" s="1"/>
  <c r="F32" i="12"/>
  <c r="D32" i="12" s="1"/>
  <c r="F40" i="12"/>
  <c r="D40" i="12" s="1"/>
  <c r="F56" i="12"/>
  <c r="D56" i="12" s="1"/>
  <c r="F72" i="12"/>
  <c r="D72" i="12" s="1"/>
  <c r="F88" i="12"/>
  <c r="D88" i="12" s="1"/>
  <c r="F104" i="12"/>
  <c r="D104" i="12" s="1"/>
  <c r="F120" i="12"/>
  <c r="D120" i="12" s="1"/>
  <c r="F17" i="12"/>
  <c r="D17" i="12" s="1"/>
  <c r="C12" i="22" s="1"/>
  <c r="D288" i="60" s="1"/>
  <c r="F33" i="12"/>
  <c r="D33" i="12" s="1"/>
  <c r="F49" i="12"/>
  <c r="D49" i="12" s="1"/>
  <c r="F65" i="12"/>
  <c r="D65" i="12" s="1"/>
  <c r="F81" i="12"/>
  <c r="D81" i="12" s="1"/>
  <c r="F97" i="12"/>
  <c r="D97" i="12" s="1"/>
  <c r="F113" i="12"/>
  <c r="D113" i="12" s="1"/>
  <c r="F18" i="12"/>
  <c r="D18" i="12" s="1"/>
  <c r="C13" i="22" s="1"/>
  <c r="D289" i="60" s="1"/>
  <c r="F34" i="12"/>
  <c r="D34" i="12" s="1"/>
  <c r="F50" i="12"/>
  <c r="D50" i="12" s="1"/>
  <c r="F58" i="12"/>
  <c r="D58" i="12" s="1"/>
  <c r="F74" i="12"/>
  <c r="D74" i="12" s="1"/>
  <c r="F90" i="12"/>
  <c r="D90" i="12" s="1"/>
  <c r="F106" i="12"/>
  <c r="D106" i="12" s="1"/>
  <c r="F122" i="12"/>
  <c r="D122" i="12" s="1"/>
  <c r="F19" i="12"/>
  <c r="D19" i="12" s="1"/>
  <c r="C14" i="22" s="1"/>
  <c r="D290" i="60" s="1"/>
  <c r="F35" i="12"/>
  <c r="D35" i="12" s="1"/>
  <c r="F51" i="12"/>
  <c r="D51" i="12" s="1"/>
  <c r="F67" i="12"/>
  <c r="D67" i="12" s="1"/>
  <c r="F83" i="12"/>
  <c r="D83" i="12" s="1"/>
  <c r="F99" i="12"/>
  <c r="D99" i="12" s="1"/>
  <c r="F115" i="12"/>
  <c r="D115" i="12" s="1"/>
  <c r="D15" i="22" l="1"/>
  <c r="D14" i="22"/>
  <c r="D13" i="22"/>
  <c r="D12" i="22"/>
  <c r="D11" i="22"/>
  <c r="D10" i="22"/>
  <c r="D9" i="22"/>
  <c r="D8" i="22"/>
  <c r="D7" i="22"/>
  <c r="D5" i="22"/>
  <c r="D3" i="22"/>
  <c r="A4" i="17" a="1"/>
  <c r="A105" i="17" s="1"/>
  <c r="F20" i="1"/>
  <c r="J20" i="1" s="1"/>
  <c r="G31" i="20" s="1"/>
  <c r="G32" i="20" s="1"/>
  <c r="DT271" i="18"/>
  <c r="C6" i="22"/>
  <c r="D282" i="60" s="1"/>
  <c r="F14" i="1"/>
  <c r="G14" i="1" s="1"/>
  <c r="C4" i="22"/>
  <c r="D280" i="60" s="1"/>
  <c r="F10" i="1"/>
  <c r="H10" i="1" s="1"/>
  <c r="L10" i="1" s="1"/>
  <c r="F12" i="1"/>
  <c r="K12" i="1" s="1"/>
  <c r="F8" i="1"/>
  <c r="J8" i="1" s="1"/>
  <c r="F13" i="1"/>
  <c r="D17" i="19" s="1"/>
  <c r="D18" i="19" s="1"/>
  <c r="F67" i="1"/>
  <c r="C62" i="22"/>
  <c r="D62" i="22" s="1"/>
  <c r="F122" i="1"/>
  <c r="C117" i="22"/>
  <c r="D117" i="22" s="1"/>
  <c r="F58" i="1"/>
  <c r="C53" i="22"/>
  <c r="D53" i="22" s="1"/>
  <c r="F113" i="1"/>
  <c r="C108" i="22"/>
  <c r="D108" i="22" s="1"/>
  <c r="F49" i="1"/>
  <c r="C44" i="22"/>
  <c r="D44" i="22" s="1"/>
  <c r="F104" i="1"/>
  <c r="C99" i="22"/>
  <c r="D99" i="22" s="1"/>
  <c r="F40" i="1"/>
  <c r="C35" i="22"/>
  <c r="D35" i="22" s="1"/>
  <c r="F111" i="1"/>
  <c r="C106" i="22"/>
  <c r="D106" i="22" s="1"/>
  <c r="C74" i="22"/>
  <c r="D74" i="22" s="1"/>
  <c r="F79" i="1"/>
  <c r="F47" i="1"/>
  <c r="C42" i="22"/>
  <c r="D42" i="22" s="1"/>
  <c r="C97" i="22"/>
  <c r="D97" i="22" s="1"/>
  <c r="F102" i="1"/>
  <c r="F70" i="1"/>
  <c r="C65" i="22"/>
  <c r="D65" i="22" s="1"/>
  <c r="F38" i="1"/>
  <c r="C33" i="22"/>
  <c r="D33" i="22" s="1"/>
  <c r="F123" i="1"/>
  <c r="C118" i="22"/>
  <c r="D118" i="22" s="1"/>
  <c r="C54" i="22"/>
  <c r="D54" i="22" s="1"/>
  <c r="F59" i="1"/>
  <c r="F114" i="1"/>
  <c r="C109" i="22"/>
  <c r="D109" i="22" s="1"/>
  <c r="F42" i="1"/>
  <c r="C37" i="22"/>
  <c r="D37" i="22" s="1"/>
  <c r="F105" i="1"/>
  <c r="C100" i="22"/>
  <c r="D100" i="22" s="1"/>
  <c r="F41" i="1"/>
  <c r="C36" i="22"/>
  <c r="D36" i="22" s="1"/>
  <c r="C91" i="22"/>
  <c r="D91" i="22" s="1"/>
  <c r="F96" i="1"/>
  <c r="C19" i="22"/>
  <c r="D19" i="22" s="1"/>
  <c r="F24" i="1"/>
  <c r="C112" i="22"/>
  <c r="D112" i="22" s="1"/>
  <c r="F117" i="1"/>
  <c r="F85" i="1"/>
  <c r="C80" i="22"/>
  <c r="D80" i="22" s="1"/>
  <c r="C48" i="22"/>
  <c r="D48" i="22" s="1"/>
  <c r="F53" i="1"/>
  <c r="C16" i="22"/>
  <c r="D16" i="22" s="1"/>
  <c r="F21" i="1"/>
  <c r="C103" i="22"/>
  <c r="D103" i="22" s="1"/>
  <c r="F108" i="1"/>
  <c r="C71" i="22"/>
  <c r="D71" i="22" s="1"/>
  <c r="F76" i="1"/>
  <c r="F44" i="1"/>
  <c r="C39" i="22"/>
  <c r="D39" i="22" s="1"/>
  <c r="C110" i="22"/>
  <c r="D110" i="22" s="1"/>
  <c r="F115" i="1"/>
  <c r="F51" i="1"/>
  <c r="C46" i="22"/>
  <c r="D46" i="22" s="1"/>
  <c r="C101" i="22"/>
  <c r="D101" i="22" s="1"/>
  <c r="F106" i="1"/>
  <c r="C45" i="22"/>
  <c r="D45" i="22" s="1"/>
  <c r="F50" i="1"/>
  <c r="F97" i="1"/>
  <c r="C92" i="22"/>
  <c r="D92" i="22" s="1"/>
  <c r="F33" i="1"/>
  <c r="C28" i="22"/>
  <c r="D28" i="22" s="1"/>
  <c r="C83" i="22"/>
  <c r="D83" i="22" s="1"/>
  <c r="F88" i="1"/>
  <c r="F32" i="1"/>
  <c r="C27" i="22"/>
  <c r="D27" i="22" s="1"/>
  <c r="F103" i="1"/>
  <c r="C98" i="22"/>
  <c r="D98" i="22" s="1"/>
  <c r="C66" i="22"/>
  <c r="D66" i="22" s="1"/>
  <c r="F71" i="1"/>
  <c r="C34" i="22"/>
  <c r="D34" i="22" s="1"/>
  <c r="F39" i="1"/>
  <c r="C121" i="22"/>
  <c r="D121" i="22" s="1"/>
  <c r="F126" i="1"/>
  <c r="C89" i="22"/>
  <c r="D89" i="22" s="1"/>
  <c r="F94" i="1"/>
  <c r="F62" i="1"/>
  <c r="C57" i="22"/>
  <c r="D57" i="22" s="1"/>
  <c r="F30" i="1"/>
  <c r="C25" i="22"/>
  <c r="D25" i="22" s="1"/>
  <c r="C102" i="22"/>
  <c r="D102" i="22" s="1"/>
  <c r="F107" i="1"/>
  <c r="C38" i="22"/>
  <c r="D38" i="22" s="1"/>
  <c r="F43" i="1"/>
  <c r="F98" i="1"/>
  <c r="C93" i="22"/>
  <c r="D93" i="22" s="1"/>
  <c r="F26" i="1"/>
  <c r="C21" i="22"/>
  <c r="D21" i="22" s="1"/>
  <c r="F89" i="1"/>
  <c r="C84" i="22"/>
  <c r="D84" i="22" s="1"/>
  <c r="F25" i="1"/>
  <c r="C20" i="22"/>
  <c r="D20" i="22" s="1"/>
  <c r="C75" i="22"/>
  <c r="D75" i="22" s="1"/>
  <c r="F80" i="1"/>
  <c r="C104" i="22"/>
  <c r="D104" i="22" s="1"/>
  <c r="F109" i="1"/>
  <c r="F77" i="1"/>
  <c r="C72" i="22"/>
  <c r="D72" i="22" s="1"/>
  <c r="C40" i="22"/>
  <c r="D40" i="22" s="1"/>
  <c r="F45" i="1"/>
  <c r="C95" i="22"/>
  <c r="D95" i="22" s="1"/>
  <c r="F100" i="1"/>
  <c r="C63" i="22"/>
  <c r="D63" i="22" s="1"/>
  <c r="F68" i="1"/>
  <c r="C31" i="22"/>
  <c r="D31" i="22" s="1"/>
  <c r="F36" i="1"/>
  <c r="F99" i="1"/>
  <c r="C94" i="22"/>
  <c r="D94" i="22" s="1"/>
  <c r="C30" i="22"/>
  <c r="D30" i="22" s="1"/>
  <c r="F35" i="1"/>
  <c r="C85" i="22"/>
  <c r="D85" i="22" s="1"/>
  <c r="F90" i="1"/>
  <c r="F34" i="1"/>
  <c r="C29" i="22"/>
  <c r="D29" i="22" s="1"/>
  <c r="C76" i="22"/>
  <c r="D76" i="22" s="1"/>
  <c r="F81" i="1"/>
  <c r="C67" i="22"/>
  <c r="D67" i="22" s="1"/>
  <c r="F72" i="1"/>
  <c r="F95" i="1"/>
  <c r="C90" i="22"/>
  <c r="D90" i="22" s="1"/>
  <c r="C58" i="22"/>
  <c r="D58" i="22" s="1"/>
  <c r="F63" i="1"/>
  <c r="F31" i="1"/>
  <c r="C26" i="22"/>
  <c r="D26" i="22" s="1"/>
  <c r="C113" i="22"/>
  <c r="D113" i="22" s="1"/>
  <c r="F118" i="1"/>
  <c r="C81" i="22"/>
  <c r="D81" i="22" s="1"/>
  <c r="F86" i="1"/>
  <c r="F54" i="1"/>
  <c r="C49" i="22"/>
  <c r="D49" i="22" s="1"/>
  <c r="F22" i="1"/>
  <c r="C17" i="22"/>
  <c r="D17" i="22" s="1"/>
  <c r="F91" i="1"/>
  <c r="C86" i="22"/>
  <c r="D86" i="22" s="1"/>
  <c r="F27" i="1"/>
  <c r="C22" i="22"/>
  <c r="D22" i="22" s="1"/>
  <c r="C77" i="22"/>
  <c r="D77" i="22" s="1"/>
  <c r="F82" i="1"/>
  <c r="C68" i="22"/>
  <c r="D68" i="22" s="1"/>
  <c r="F73" i="1"/>
  <c r="C59" i="22"/>
  <c r="D59" i="22" s="1"/>
  <c r="F64" i="1"/>
  <c r="C114" i="22"/>
  <c r="D114" i="22" s="1"/>
  <c r="F119" i="1"/>
  <c r="C96" i="22"/>
  <c r="D96" i="22" s="1"/>
  <c r="F101" i="1"/>
  <c r="C64" i="22"/>
  <c r="D64" i="22" s="1"/>
  <c r="F69" i="1"/>
  <c r="F37" i="1"/>
  <c r="C32" i="22"/>
  <c r="D32" i="22" s="1"/>
  <c r="F124" i="1"/>
  <c r="C119" i="22"/>
  <c r="D119" i="22" s="1"/>
  <c r="F92" i="1"/>
  <c r="C87" i="22"/>
  <c r="D87" i="22" s="1"/>
  <c r="F60" i="1"/>
  <c r="C55" i="22"/>
  <c r="D55" i="22" s="1"/>
  <c r="F28" i="1"/>
  <c r="C23" i="22"/>
  <c r="D23" i="22" s="1"/>
  <c r="F83" i="1"/>
  <c r="C78" i="22"/>
  <c r="D78" i="22" s="1"/>
  <c r="C69" i="22"/>
  <c r="D69" i="22" s="1"/>
  <c r="F74" i="1"/>
  <c r="C60" i="22"/>
  <c r="D60" i="22" s="1"/>
  <c r="F65" i="1"/>
  <c r="F120" i="1"/>
  <c r="C115" i="22"/>
  <c r="D115" i="22" s="1"/>
  <c r="F56" i="1"/>
  <c r="C51" i="22"/>
  <c r="D51" i="22" s="1"/>
  <c r="C122" i="22"/>
  <c r="D122" i="22" s="1"/>
  <c r="F127" i="1"/>
  <c r="F87" i="1"/>
  <c r="C82" i="22"/>
  <c r="D82" i="22" s="1"/>
  <c r="C50" i="22"/>
  <c r="D50" i="22" s="1"/>
  <c r="F55" i="1"/>
  <c r="F23" i="1"/>
  <c r="C18" i="22"/>
  <c r="D18" i="22" s="1"/>
  <c r="F110" i="1"/>
  <c r="C105" i="22"/>
  <c r="D105" i="22" s="1"/>
  <c r="F78" i="1"/>
  <c r="C73" i="22"/>
  <c r="D73" i="22" s="1"/>
  <c r="C41" i="22"/>
  <c r="D41" i="22" s="1"/>
  <c r="F46" i="1"/>
  <c r="F75" i="1"/>
  <c r="C70" i="22"/>
  <c r="D70" i="22" s="1"/>
  <c r="C61" i="22"/>
  <c r="D61" i="22" s="1"/>
  <c r="F66" i="1"/>
  <c r="F121" i="1"/>
  <c r="C116" i="22"/>
  <c r="D116" i="22" s="1"/>
  <c r="C52" i="22"/>
  <c r="D52" i="22" s="1"/>
  <c r="F57" i="1"/>
  <c r="C107" i="22"/>
  <c r="D107" i="22" s="1"/>
  <c r="F112" i="1"/>
  <c r="F48" i="1"/>
  <c r="C43" i="22"/>
  <c r="D43" i="22" s="1"/>
  <c r="C120" i="22"/>
  <c r="D120" i="22" s="1"/>
  <c r="F125" i="1"/>
  <c r="C88" i="22"/>
  <c r="D88" i="22" s="1"/>
  <c r="F93" i="1"/>
  <c r="C56" i="22"/>
  <c r="D56" i="22" s="1"/>
  <c r="F61" i="1"/>
  <c r="F29" i="1"/>
  <c r="C24" i="22"/>
  <c r="D24" i="22" s="1"/>
  <c r="F116" i="1"/>
  <c r="C111" i="22"/>
  <c r="D111" i="22" s="1"/>
  <c r="C79" i="22"/>
  <c r="D79" i="22" s="1"/>
  <c r="F84" i="1"/>
  <c r="F52" i="1"/>
  <c r="C47" i="22"/>
  <c r="D47" i="22" s="1"/>
  <c r="DT263" i="18"/>
  <c r="J11" i="1"/>
  <c r="G13" i="20" s="1"/>
  <c r="G14" i="20" s="1"/>
  <c r="K11" i="1"/>
  <c r="G11" i="1"/>
  <c r="I11" i="1"/>
  <c r="C13" i="20" s="1"/>
  <c r="C14" i="20" s="1"/>
  <c r="H11" i="1"/>
  <c r="L11" i="1" s="1"/>
  <c r="J9" i="1"/>
  <c r="G9" i="20" s="1"/>
  <c r="G10" i="20" s="1"/>
  <c r="I9" i="1"/>
  <c r="C9" i="20" s="1"/>
  <c r="C10" i="20" s="1"/>
  <c r="K9" i="1"/>
  <c r="H9" i="1"/>
  <c r="L9" i="1" s="1"/>
  <c r="G9" i="1"/>
  <c r="D9" i="19"/>
  <c r="D10" i="19" s="1"/>
  <c r="A4" i="17" l="1"/>
  <c r="D4" i="17" s="1"/>
  <c r="A10" i="17"/>
  <c r="J10" i="17" s="1"/>
  <c r="A22" i="17"/>
  <c r="V22" i="17" s="1"/>
  <c r="A33" i="17"/>
  <c r="AG33" i="17" s="1"/>
  <c r="H8" i="12" a="1"/>
  <c r="H17" i="12" s="1"/>
  <c r="H18" i="12"/>
  <c r="D6" i="22"/>
  <c r="D4" i="22"/>
  <c r="A63" i="17"/>
  <c r="A34" i="17"/>
  <c r="A78" i="17"/>
  <c r="A64" i="17"/>
  <c r="A53" i="17"/>
  <c r="A61" i="17"/>
  <c r="A36" i="17"/>
  <c r="A92" i="17"/>
  <c r="A99" i="17"/>
  <c r="A31" i="17"/>
  <c r="AE31" i="17" s="1"/>
  <c r="A46" i="17"/>
  <c r="A14" i="17"/>
  <c r="N14" i="17" s="1"/>
  <c r="A40" i="17"/>
  <c r="A16" i="17"/>
  <c r="P16" i="17" s="1"/>
  <c r="A90" i="17"/>
  <c r="A102" i="17"/>
  <c r="A83" i="17"/>
  <c r="A6" i="17"/>
  <c r="F6" i="17" s="1"/>
  <c r="A9" i="17"/>
  <c r="I9" i="17" s="1"/>
  <c r="A20" i="17"/>
  <c r="T20" i="17" s="1"/>
  <c r="A79" i="17"/>
  <c r="A71" i="17"/>
  <c r="A12" i="17"/>
  <c r="L12" i="17" s="1"/>
  <c r="A123" i="17"/>
  <c r="A49" i="17"/>
  <c r="A119" i="17"/>
  <c r="A110" i="17"/>
  <c r="A77" i="17"/>
  <c r="A66" i="17"/>
  <c r="A7" i="17"/>
  <c r="G7" i="17" s="1"/>
  <c r="A30" i="17"/>
  <c r="AD30" i="17" s="1"/>
  <c r="A50" i="17"/>
  <c r="A54" i="17"/>
  <c r="A93" i="17"/>
  <c r="A43" i="17"/>
  <c r="A95" i="17"/>
  <c r="A98" i="17"/>
  <c r="A106" i="17"/>
  <c r="A23" i="17"/>
  <c r="W23" i="17" s="1"/>
  <c r="A45" i="17"/>
  <c r="A97" i="17"/>
  <c r="A74" i="17"/>
  <c r="A107" i="17"/>
  <c r="A88" i="17"/>
  <c r="A35" i="17"/>
  <c r="A62" i="17"/>
  <c r="A85" i="17"/>
  <c r="A26" i="17"/>
  <c r="Z26" i="17" s="1"/>
  <c r="A24" i="17"/>
  <c r="X24" i="17" s="1"/>
  <c r="A75" i="17"/>
  <c r="A52" i="17"/>
  <c r="A70" i="17"/>
  <c r="A11" i="17"/>
  <c r="K11" i="17" s="1"/>
  <c r="A96" i="17"/>
  <c r="A76" i="17"/>
  <c r="A59" i="17"/>
  <c r="A73" i="17"/>
  <c r="A19" i="17"/>
  <c r="S19" i="17" s="1"/>
  <c r="A37" i="17"/>
  <c r="A42" i="17"/>
  <c r="A25" i="17"/>
  <c r="Y25" i="17" s="1"/>
  <c r="A112" i="17"/>
  <c r="A86" i="17"/>
  <c r="A100" i="17"/>
  <c r="A87" i="17"/>
  <c r="A114" i="17"/>
  <c r="A56" i="17"/>
  <c r="A21" i="17"/>
  <c r="U21" i="17" s="1"/>
  <c r="A39" i="17"/>
  <c r="A113" i="17"/>
  <c r="A91" i="17"/>
  <c r="A118" i="17"/>
  <c r="A8" i="17"/>
  <c r="H8" i="17" s="1"/>
  <c r="A65" i="17"/>
  <c r="A29" i="17"/>
  <c r="AC29" i="17" s="1"/>
  <c r="A122" i="17"/>
  <c r="A58" i="17"/>
  <c r="A41" i="17"/>
  <c r="A38" i="17"/>
  <c r="A111" i="17"/>
  <c r="A57" i="17"/>
  <c r="A28" i="17"/>
  <c r="AB28" i="17" s="1"/>
  <c r="A5" i="17"/>
  <c r="E5" i="17" s="1"/>
  <c r="A103" i="17"/>
  <c r="A48" i="17"/>
  <c r="A15" i="17"/>
  <c r="O15" i="17" s="1"/>
  <c r="A13" i="17"/>
  <c r="M13" i="17" s="1"/>
  <c r="A18" i="17"/>
  <c r="R18" i="17" s="1"/>
  <c r="A32" i="17"/>
  <c r="AF32" i="17" s="1"/>
  <c r="A121" i="17"/>
  <c r="A17" i="17"/>
  <c r="Q17" i="17" s="1"/>
  <c r="A104" i="17"/>
  <c r="A44" i="17"/>
  <c r="A84" i="17"/>
  <c r="A67" i="17"/>
  <c r="A80" i="17"/>
  <c r="A89" i="17"/>
  <c r="A81" i="17"/>
  <c r="A55" i="17"/>
  <c r="A47" i="17"/>
  <c r="A60" i="17"/>
  <c r="A109" i="17"/>
  <c r="A69" i="17"/>
  <c r="A82" i="17"/>
  <c r="A108" i="17"/>
  <c r="A68" i="17"/>
  <c r="A27" i="17"/>
  <c r="AA27" i="17" s="1"/>
  <c r="A51" i="17"/>
  <c r="A72" i="17"/>
  <c r="A120" i="17"/>
  <c r="A115" i="17"/>
  <c r="A116" i="17"/>
  <c r="A117" i="17"/>
  <c r="A94" i="17"/>
  <c r="A101" i="17"/>
  <c r="DT272" i="18"/>
  <c r="K20" i="1"/>
  <c r="G20" i="1"/>
  <c r="H20" i="1"/>
  <c r="L20" i="1" s="1"/>
  <c r="I20" i="1"/>
  <c r="C31" i="20" s="1"/>
  <c r="C32" i="20" s="1"/>
  <c r="D31" i="19"/>
  <c r="D32" i="19" s="1"/>
  <c r="H14" i="1"/>
  <c r="L14" i="1" s="1"/>
  <c r="I14" i="1"/>
  <c r="C19" i="20" s="1"/>
  <c r="C20" i="20" s="1"/>
  <c r="D19" i="19"/>
  <c r="D20" i="19" s="1"/>
  <c r="G8" i="1"/>
  <c r="H8" i="1"/>
  <c r="L8" i="1" s="1"/>
  <c r="D7" i="19"/>
  <c r="D8" i="19" s="1"/>
  <c r="J10" i="1"/>
  <c r="G11" i="20" s="1"/>
  <c r="G12" i="20" s="1"/>
  <c r="K10" i="1"/>
  <c r="M10" i="1" s="1"/>
  <c r="J14" i="1"/>
  <c r="G19" i="20" s="1"/>
  <c r="G20" i="20" s="1"/>
  <c r="G12" i="1"/>
  <c r="D15" i="19"/>
  <c r="D16" i="19" s="1"/>
  <c r="H12" i="1"/>
  <c r="L12" i="1" s="1"/>
  <c r="M12" i="1" s="1"/>
  <c r="D11" i="19"/>
  <c r="D12" i="19" s="1"/>
  <c r="G10" i="1"/>
  <c r="I12" i="1"/>
  <c r="C15" i="20" s="1"/>
  <c r="C16" i="20" s="1"/>
  <c r="I10" i="1"/>
  <c r="C11" i="20" s="1"/>
  <c r="C12" i="20" s="1"/>
  <c r="J12" i="1"/>
  <c r="G15" i="20" s="1"/>
  <c r="G16" i="20" s="1"/>
  <c r="K14" i="1"/>
  <c r="K8" i="1"/>
  <c r="N8" i="1" a="1"/>
  <c r="N48" i="1" s="1"/>
  <c r="O48" i="1" s="1"/>
  <c r="G13" i="1"/>
  <c r="I8" i="1"/>
  <c r="C7" i="20" s="1"/>
  <c r="K13" i="1"/>
  <c r="H13" i="1"/>
  <c r="L13" i="1" s="1"/>
  <c r="J13" i="1"/>
  <c r="G17" i="20" s="1"/>
  <c r="G18" i="20" s="1"/>
  <c r="I13" i="1"/>
  <c r="C17" i="20" s="1"/>
  <c r="C18" i="20" s="1"/>
  <c r="F128" i="1"/>
  <c r="C7" i="23" s="1"/>
  <c r="M11" i="1"/>
  <c r="I84" i="1"/>
  <c r="G84" i="1"/>
  <c r="J84" i="1"/>
  <c r="K84" i="1"/>
  <c r="M84" i="1" s="1"/>
  <c r="H84" i="1"/>
  <c r="L84" i="1" s="1"/>
  <c r="J93" i="1"/>
  <c r="I93" i="1"/>
  <c r="K93" i="1"/>
  <c r="M93" i="1" s="1"/>
  <c r="H93" i="1"/>
  <c r="L93" i="1" s="1"/>
  <c r="G93" i="1"/>
  <c r="K57" i="1"/>
  <c r="M57" i="1" s="1"/>
  <c r="J57" i="1"/>
  <c r="G57" i="1"/>
  <c r="H57" i="1"/>
  <c r="L57" i="1" s="1"/>
  <c r="I57" i="1"/>
  <c r="J66" i="1"/>
  <c r="H66" i="1"/>
  <c r="L66" i="1" s="1"/>
  <c r="K66" i="1"/>
  <c r="M66" i="1" s="1"/>
  <c r="G66" i="1"/>
  <c r="I66" i="1"/>
  <c r="G46" i="1"/>
  <c r="J46" i="1"/>
  <c r="I46" i="1"/>
  <c r="H46" i="1"/>
  <c r="L46" i="1" s="1"/>
  <c r="K46" i="1"/>
  <c r="M46" i="1" s="1"/>
  <c r="K55" i="1"/>
  <c r="M55" i="1" s="1"/>
  <c r="J55" i="1"/>
  <c r="I55" i="1"/>
  <c r="G55" i="1"/>
  <c r="H55" i="1"/>
  <c r="L55" i="1" s="1"/>
  <c r="J127" i="1"/>
  <c r="I127" i="1"/>
  <c r="G127" i="1"/>
  <c r="H127" i="1"/>
  <c r="L127" i="1" s="1"/>
  <c r="K127" i="1"/>
  <c r="M127" i="1" s="1"/>
  <c r="K74" i="1"/>
  <c r="M74" i="1" s="1"/>
  <c r="I74" i="1"/>
  <c r="G74" i="1"/>
  <c r="H74" i="1"/>
  <c r="L74" i="1" s="1"/>
  <c r="J74" i="1"/>
  <c r="H101" i="1"/>
  <c r="L101" i="1" s="1"/>
  <c r="G101" i="1"/>
  <c r="J101" i="1"/>
  <c r="I101" i="1"/>
  <c r="K101" i="1"/>
  <c r="M101" i="1" s="1"/>
  <c r="J64" i="1"/>
  <c r="I64" i="1"/>
  <c r="K64" i="1"/>
  <c r="M64" i="1" s="1"/>
  <c r="H64" i="1"/>
  <c r="L64" i="1" s="1"/>
  <c r="G64" i="1"/>
  <c r="K82" i="1"/>
  <c r="M82" i="1" s="1"/>
  <c r="G82" i="1"/>
  <c r="I82" i="1"/>
  <c r="H82" i="1"/>
  <c r="L82" i="1" s="1"/>
  <c r="J82" i="1"/>
  <c r="K118" i="1"/>
  <c r="M118" i="1" s="1"/>
  <c r="G118" i="1"/>
  <c r="J118" i="1"/>
  <c r="H118" i="1"/>
  <c r="L118" i="1" s="1"/>
  <c r="I118" i="1"/>
  <c r="I63" i="1"/>
  <c r="J63" i="1"/>
  <c r="H63" i="1"/>
  <c r="L63" i="1" s="1"/>
  <c r="G63" i="1"/>
  <c r="K63" i="1"/>
  <c r="M63" i="1" s="1"/>
  <c r="I72" i="1"/>
  <c r="J72" i="1"/>
  <c r="G72" i="1"/>
  <c r="H72" i="1"/>
  <c r="L72" i="1" s="1"/>
  <c r="K72" i="1"/>
  <c r="M72" i="1" s="1"/>
  <c r="I35" i="1"/>
  <c r="K35" i="1"/>
  <c r="M35" i="1" s="1"/>
  <c r="H35" i="1"/>
  <c r="L35" i="1" s="1"/>
  <c r="J35" i="1"/>
  <c r="G35" i="1"/>
  <c r="G36" i="1"/>
  <c r="I36" i="1"/>
  <c r="K36" i="1"/>
  <c r="M36" i="1" s="1"/>
  <c r="J36" i="1"/>
  <c r="H36" i="1"/>
  <c r="L36" i="1" s="1"/>
  <c r="I100" i="1"/>
  <c r="K100" i="1"/>
  <c r="M100" i="1" s="1"/>
  <c r="H100" i="1"/>
  <c r="L100" i="1" s="1"/>
  <c r="G100" i="1"/>
  <c r="J100" i="1"/>
  <c r="J80" i="1"/>
  <c r="G80" i="1"/>
  <c r="H80" i="1"/>
  <c r="L80" i="1" s="1"/>
  <c r="K80" i="1"/>
  <c r="M80" i="1" s="1"/>
  <c r="I80" i="1"/>
  <c r="H107" i="1"/>
  <c r="L107" i="1" s="1"/>
  <c r="I107" i="1"/>
  <c r="G107" i="1"/>
  <c r="J107" i="1"/>
  <c r="K107" i="1"/>
  <c r="M107" i="1" s="1"/>
  <c r="J126" i="1"/>
  <c r="K126" i="1"/>
  <c r="M126" i="1" s="1"/>
  <c r="G126" i="1"/>
  <c r="I126" i="1"/>
  <c r="H126" i="1"/>
  <c r="L126" i="1" s="1"/>
  <c r="K71" i="1"/>
  <c r="M71" i="1" s="1"/>
  <c r="I71" i="1"/>
  <c r="J71" i="1"/>
  <c r="H71" i="1"/>
  <c r="L71" i="1" s="1"/>
  <c r="G71" i="1"/>
  <c r="H50" i="1"/>
  <c r="L50" i="1" s="1"/>
  <c r="J50" i="1"/>
  <c r="K50" i="1"/>
  <c r="M50" i="1" s="1"/>
  <c r="I50" i="1"/>
  <c r="G50" i="1"/>
  <c r="J108" i="1"/>
  <c r="H108" i="1"/>
  <c r="L108" i="1" s="1"/>
  <c r="I108" i="1"/>
  <c r="K108" i="1"/>
  <c r="M108" i="1" s="1"/>
  <c r="G108" i="1"/>
  <c r="H53" i="1"/>
  <c r="L53" i="1" s="1"/>
  <c r="G53" i="1"/>
  <c r="J53" i="1"/>
  <c r="K53" i="1"/>
  <c r="M53" i="1" s="1"/>
  <c r="I53" i="1"/>
  <c r="I117" i="1"/>
  <c r="K117" i="1"/>
  <c r="M117" i="1" s="1"/>
  <c r="H117" i="1"/>
  <c r="L117" i="1" s="1"/>
  <c r="J117" i="1"/>
  <c r="G117" i="1"/>
  <c r="G96" i="1"/>
  <c r="J96" i="1"/>
  <c r="K96" i="1"/>
  <c r="M96" i="1" s="1"/>
  <c r="I96" i="1"/>
  <c r="H96" i="1"/>
  <c r="L96" i="1" s="1"/>
  <c r="G29" i="1"/>
  <c r="H29" i="1"/>
  <c r="L29" i="1" s="1"/>
  <c r="K29" i="1"/>
  <c r="M29" i="1" s="1"/>
  <c r="J29" i="1"/>
  <c r="I29" i="1"/>
  <c r="K48" i="1"/>
  <c r="M48" i="1" s="1"/>
  <c r="I48" i="1"/>
  <c r="G48" i="1"/>
  <c r="J48" i="1"/>
  <c r="H48" i="1"/>
  <c r="L48" i="1" s="1"/>
  <c r="J110" i="1"/>
  <c r="K110" i="1"/>
  <c r="M110" i="1" s="1"/>
  <c r="G110" i="1"/>
  <c r="H110" i="1"/>
  <c r="L110" i="1" s="1"/>
  <c r="I110" i="1"/>
  <c r="G120" i="1"/>
  <c r="H120" i="1"/>
  <c r="L120" i="1" s="1"/>
  <c r="I120" i="1"/>
  <c r="K120" i="1"/>
  <c r="M120" i="1" s="1"/>
  <c r="J120" i="1"/>
  <c r="K28" i="1"/>
  <c r="M28" i="1" s="1"/>
  <c r="J28" i="1"/>
  <c r="H28" i="1"/>
  <c r="L28" i="1" s="1"/>
  <c r="G28" i="1"/>
  <c r="I28" i="1"/>
  <c r="H92" i="1"/>
  <c r="L92" i="1" s="1"/>
  <c r="G92" i="1"/>
  <c r="K92" i="1"/>
  <c r="M92" i="1" s="1"/>
  <c r="J92" i="1"/>
  <c r="I92" i="1"/>
  <c r="J37" i="1"/>
  <c r="H37" i="1"/>
  <c r="L37" i="1" s="1"/>
  <c r="I37" i="1"/>
  <c r="K37" i="1"/>
  <c r="M37" i="1" s="1"/>
  <c r="G37" i="1"/>
  <c r="I91" i="1"/>
  <c r="J91" i="1"/>
  <c r="G91" i="1"/>
  <c r="H91" i="1"/>
  <c r="L91" i="1" s="1"/>
  <c r="K91" i="1"/>
  <c r="M91" i="1" s="1"/>
  <c r="H54" i="1"/>
  <c r="L54" i="1" s="1"/>
  <c r="I54" i="1"/>
  <c r="J54" i="1"/>
  <c r="G54" i="1"/>
  <c r="K54" i="1"/>
  <c r="M54" i="1" s="1"/>
  <c r="H34" i="1"/>
  <c r="L34" i="1" s="1"/>
  <c r="I34" i="1"/>
  <c r="G34" i="1"/>
  <c r="K34" i="1"/>
  <c r="M34" i="1" s="1"/>
  <c r="J34" i="1"/>
  <c r="K77" i="1"/>
  <c r="M77" i="1" s="1"/>
  <c r="G77" i="1"/>
  <c r="H77" i="1"/>
  <c r="L77" i="1" s="1"/>
  <c r="I77" i="1"/>
  <c r="J77" i="1"/>
  <c r="K89" i="1"/>
  <c r="M89" i="1" s="1"/>
  <c r="J89" i="1"/>
  <c r="H89" i="1"/>
  <c r="L89" i="1" s="1"/>
  <c r="G89" i="1"/>
  <c r="I89" i="1"/>
  <c r="I98" i="1"/>
  <c r="G98" i="1"/>
  <c r="J98" i="1"/>
  <c r="H98" i="1"/>
  <c r="L98" i="1" s="1"/>
  <c r="K98" i="1"/>
  <c r="M98" i="1" s="1"/>
  <c r="I62" i="1"/>
  <c r="G62" i="1"/>
  <c r="K62" i="1"/>
  <c r="M62" i="1" s="1"/>
  <c r="H62" i="1"/>
  <c r="L62" i="1" s="1"/>
  <c r="J62" i="1"/>
  <c r="H32" i="1"/>
  <c r="L32" i="1" s="1"/>
  <c r="J32" i="1"/>
  <c r="G32" i="1"/>
  <c r="I32" i="1"/>
  <c r="K32" i="1"/>
  <c r="M32" i="1" s="1"/>
  <c r="K33" i="1"/>
  <c r="M33" i="1" s="1"/>
  <c r="I33" i="1"/>
  <c r="J33" i="1"/>
  <c r="H33" i="1"/>
  <c r="L33" i="1" s="1"/>
  <c r="G33" i="1"/>
  <c r="I51" i="1"/>
  <c r="K51" i="1"/>
  <c r="M51" i="1" s="1"/>
  <c r="H51" i="1"/>
  <c r="L51" i="1" s="1"/>
  <c r="G51" i="1"/>
  <c r="J51" i="1"/>
  <c r="J44" i="1"/>
  <c r="K44" i="1"/>
  <c r="M44" i="1" s="1"/>
  <c r="G44" i="1"/>
  <c r="H44" i="1"/>
  <c r="L44" i="1" s="1"/>
  <c r="I44" i="1"/>
  <c r="G105" i="1"/>
  <c r="I105" i="1"/>
  <c r="H105" i="1"/>
  <c r="L105" i="1" s="1"/>
  <c r="K105" i="1"/>
  <c r="M105" i="1" s="1"/>
  <c r="J105" i="1"/>
  <c r="K114" i="1"/>
  <c r="M114" i="1" s="1"/>
  <c r="J114" i="1"/>
  <c r="H114" i="1"/>
  <c r="L114" i="1" s="1"/>
  <c r="G114" i="1"/>
  <c r="I114" i="1"/>
  <c r="J123" i="1"/>
  <c r="G123" i="1"/>
  <c r="H123" i="1"/>
  <c r="L123" i="1" s="1"/>
  <c r="K123" i="1"/>
  <c r="M123" i="1" s="1"/>
  <c r="I123" i="1"/>
  <c r="J70" i="1"/>
  <c r="G70" i="1"/>
  <c r="H70" i="1"/>
  <c r="L70" i="1" s="1"/>
  <c r="I70" i="1"/>
  <c r="K70" i="1"/>
  <c r="M70" i="1" s="1"/>
  <c r="J47" i="1"/>
  <c r="K47" i="1"/>
  <c r="M47" i="1" s="1"/>
  <c r="G47" i="1"/>
  <c r="I47" i="1"/>
  <c r="H47" i="1"/>
  <c r="L47" i="1" s="1"/>
  <c r="K111" i="1"/>
  <c r="M111" i="1" s="1"/>
  <c r="J111" i="1"/>
  <c r="H111" i="1"/>
  <c r="L111" i="1" s="1"/>
  <c r="I111" i="1"/>
  <c r="G111" i="1"/>
  <c r="K104" i="1"/>
  <c r="M104" i="1" s="1"/>
  <c r="J104" i="1"/>
  <c r="G104" i="1"/>
  <c r="I104" i="1"/>
  <c r="H104" i="1"/>
  <c r="L104" i="1" s="1"/>
  <c r="K113" i="1"/>
  <c r="M113" i="1" s="1"/>
  <c r="H113" i="1"/>
  <c r="L113" i="1" s="1"/>
  <c r="J113" i="1"/>
  <c r="G113" i="1"/>
  <c r="I113" i="1"/>
  <c r="J122" i="1"/>
  <c r="H122" i="1"/>
  <c r="L122" i="1" s="1"/>
  <c r="G122" i="1"/>
  <c r="K122" i="1"/>
  <c r="M122" i="1" s="1"/>
  <c r="I122" i="1"/>
  <c r="H61" i="1"/>
  <c r="L61" i="1" s="1"/>
  <c r="K61" i="1"/>
  <c r="M61" i="1" s="1"/>
  <c r="I61" i="1"/>
  <c r="G61" i="1"/>
  <c r="J61" i="1"/>
  <c r="J125" i="1"/>
  <c r="H125" i="1"/>
  <c r="L125" i="1" s="1"/>
  <c r="I125" i="1"/>
  <c r="K125" i="1"/>
  <c r="M125" i="1" s="1"/>
  <c r="G125" i="1"/>
  <c r="H112" i="1"/>
  <c r="L112" i="1" s="1"/>
  <c r="I112" i="1"/>
  <c r="G112" i="1"/>
  <c r="K112" i="1"/>
  <c r="M112" i="1" s="1"/>
  <c r="J112" i="1"/>
  <c r="J65" i="1"/>
  <c r="I65" i="1"/>
  <c r="K65" i="1"/>
  <c r="M65" i="1" s="1"/>
  <c r="H65" i="1"/>
  <c r="L65" i="1" s="1"/>
  <c r="G65" i="1"/>
  <c r="G69" i="1"/>
  <c r="H69" i="1"/>
  <c r="L69" i="1" s="1"/>
  <c r="K69" i="1"/>
  <c r="M69" i="1" s="1"/>
  <c r="I69" i="1"/>
  <c r="J69" i="1"/>
  <c r="H119" i="1"/>
  <c r="L119" i="1" s="1"/>
  <c r="J119" i="1"/>
  <c r="K119" i="1"/>
  <c r="M119" i="1" s="1"/>
  <c r="G119" i="1"/>
  <c r="I119" i="1"/>
  <c r="G73" i="1"/>
  <c r="H73" i="1"/>
  <c r="L73" i="1" s="1"/>
  <c r="I73" i="1"/>
  <c r="J73" i="1"/>
  <c r="K73" i="1"/>
  <c r="M73" i="1" s="1"/>
  <c r="G86" i="1"/>
  <c r="K86" i="1"/>
  <c r="M86" i="1" s="1"/>
  <c r="H86" i="1"/>
  <c r="L86" i="1" s="1"/>
  <c r="J86" i="1"/>
  <c r="I86" i="1"/>
  <c r="I81" i="1"/>
  <c r="G81" i="1"/>
  <c r="K81" i="1"/>
  <c r="M81" i="1" s="1"/>
  <c r="H81" i="1"/>
  <c r="L81" i="1" s="1"/>
  <c r="J81" i="1"/>
  <c r="J90" i="1"/>
  <c r="K90" i="1"/>
  <c r="M90" i="1" s="1"/>
  <c r="G90" i="1"/>
  <c r="I90" i="1"/>
  <c r="H90" i="1"/>
  <c r="L90" i="1" s="1"/>
  <c r="K68" i="1"/>
  <c r="M68" i="1" s="1"/>
  <c r="J68" i="1"/>
  <c r="H68" i="1"/>
  <c r="L68" i="1" s="1"/>
  <c r="I68" i="1"/>
  <c r="G68" i="1"/>
  <c r="I45" i="1"/>
  <c r="G45" i="1"/>
  <c r="H45" i="1"/>
  <c r="L45" i="1" s="1"/>
  <c r="J45" i="1"/>
  <c r="K45" i="1"/>
  <c r="M45" i="1" s="1"/>
  <c r="I109" i="1"/>
  <c r="G109" i="1"/>
  <c r="H109" i="1"/>
  <c r="L109" i="1" s="1"/>
  <c r="J109" i="1"/>
  <c r="K109" i="1"/>
  <c r="M109" i="1" s="1"/>
  <c r="J43" i="1"/>
  <c r="H43" i="1"/>
  <c r="L43" i="1" s="1"/>
  <c r="K43" i="1"/>
  <c r="M43" i="1" s="1"/>
  <c r="G43" i="1"/>
  <c r="I43" i="1"/>
  <c r="K94" i="1"/>
  <c r="M94" i="1" s="1"/>
  <c r="J94" i="1"/>
  <c r="G94" i="1"/>
  <c r="H94" i="1"/>
  <c r="L94" i="1" s="1"/>
  <c r="I94" i="1"/>
  <c r="I39" i="1"/>
  <c r="G39" i="1"/>
  <c r="H39" i="1"/>
  <c r="L39" i="1" s="1"/>
  <c r="K39" i="1"/>
  <c r="M39" i="1" s="1"/>
  <c r="J39" i="1"/>
  <c r="J88" i="1"/>
  <c r="G88" i="1"/>
  <c r="K88" i="1"/>
  <c r="M88" i="1" s="1"/>
  <c r="H88" i="1"/>
  <c r="L88" i="1" s="1"/>
  <c r="I88" i="1"/>
  <c r="H106" i="1"/>
  <c r="L106" i="1" s="1"/>
  <c r="I106" i="1"/>
  <c r="K106" i="1"/>
  <c r="M106" i="1" s="1"/>
  <c r="J106" i="1"/>
  <c r="G106" i="1"/>
  <c r="H115" i="1"/>
  <c r="L115" i="1" s="1"/>
  <c r="J115" i="1"/>
  <c r="G115" i="1"/>
  <c r="K115" i="1"/>
  <c r="M115" i="1" s="1"/>
  <c r="I115" i="1"/>
  <c r="G76" i="1"/>
  <c r="I76" i="1"/>
  <c r="H76" i="1"/>
  <c r="L76" i="1" s="1"/>
  <c r="J76" i="1"/>
  <c r="K76" i="1"/>
  <c r="M76" i="1" s="1"/>
  <c r="D67" i="19"/>
  <c r="D68" i="19" s="1"/>
  <c r="D205" i="19"/>
  <c r="D206" i="19" s="1"/>
  <c r="D37" i="19"/>
  <c r="D38" i="19" s="1"/>
  <c r="D71" i="19"/>
  <c r="D72" i="19" s="1"/>
  <c r="D129" i="19"/>
  <c r="D130" i="19" s="1"/>
  <c r="D145" i="19"/>
  <c r="D146" i="19" s="1"/>
  <c r="D63" i="19"/>
  <c r="D64" i="19" s="1"/>
  <c r="D177" i="19"/>
  <c r="D178" i="19" s="1"/>
  <c r="D115" i="19"/>
  <c r="D116" i="19" s="1"/>
  <c r="D107" i="19"/>
  <c r="D108" i="19" s="1"/>
  <c r="D141" i="19"/>
  <c r="D142" i="19" s="1"/>
  <c r="D185" i="19"/>
  <c r="D186" i="19" s="1"/>
  <c r="D241" i="19"/>
  <c r="D242" i="19" s="1"/>
  <c r="D39" i="19"/>
  <c r="D40" i="19" s="1"/>
  <c r="D197" i="19"/>
  <c r="D198" i="19" s="1"/>
  <c r="D203" i="19"/>
  <c r="D204" i="19" s="1"/>
  <c r="D211" i="19"/>
  <c r="D212" i="19" s="1"/>
  <c r="D225" i="19"/>
  <c r="D226" i="19" s="1"/>
  <c r="D33" i="19"/>
  <c r="D34" i="19" s="1"/>
  <c r="D237" i="19"/>
  <c r="D238" i="19" s="1"/>
  <c r="D97" i="19"/>
  <c r="D98" i="19" s="1"/>
  <c r="D111" i="19"/>
  <c r="D112" i="19" s="1"/>
  <c r="D35" i="19"/>
  <c r="D36" i="19" s="1"/>
  <c r="D143" i="19"/>
  <c r="D144" i="19" s="1"/>
  <c r="D49" i="19"/>
  <c r="D50" i="19" s="1"/>
  <c r="D189" i="19"/>
  <c r="D190" i="19" s="1"/>
  <c r="D55" i="19"/>
  <c r="D56" i="19" s="1"/>
  <c r="D239" i="19"/>
  <c r="D240" i="19" s="1"/>
  <c r="D243" i="19"/>
  <c r="D244" i="19" s="1"/>
  <c r="D231" i="19"/>
  <c r="D232" i="19" s="1"/>
  <c r="D199" i="19"/>
  <c r="D200" i="19" s="1"/>
  <c r="D99" i="19"/>
  <c r="D100" i="19" s="1"/>
  <c r="D45" i="19"/>
  <c r="D46" i="19" s="1"/>
  <c r="D125" i="19"/>
  <c r="D126" i="19" s="1"/>
  <c r="D59" i="19"/>
  <c r="D60" i="19" s="1"/>
  <c r="D233" i="19"/>
  <c r="D234" i="19" s="1"/>
  <c r="D131" i="19"/>
  <c r="D132" i="19" s="1"/>
  <c r="D159" i="19"/>
  <c r="D160" i="19" s="1"/>
  <c r="D65" i="19"/>
  <c r="D66" i="19" s="1"/>
  <c r="D133" i="19"/>
  <c r="D134" i="19" s="1"/>
  <c r="D57" i="19"/>
  <c r="D58" i="19" s="1"/>
  <c r="D163" i="19"/>
  <c r="D164" i="19" s="1"/>
  <c r="D221" i="19"/>
  <c r="D222" i="19" s="1"/>
  <c r="D121" i="19"/>
  <c r="D122" i="19" s="1"/>
  <c r="D209" i="19"/>
  <c r="D210" i="19" s="1"/>
  <c r="H21" i="1"/>
  <c r="L21" i="1" s="1"/>
  <c r="D87" i="19"/>
  <c r="D88" i="19" s="1"/>
  <c r="D105" i="19"/>
  <c r="D106" i="19" s="1"/>
  <c r="D109" i="19"/>
  <c r="D110" i="19" s="1"/>
  <c r="D103" i="19"/>
  <c r="D104" i="19" s="1"/>
  <c r="D91" i="19"/>
  <c r="D92" i="19" s="1"/>
  <c r="D167" i="19"/>
  <c r="D168" i="19" s="1"/>
  <c r="D171" i="19"/>
  <c r="D172" i="19" s="1"/>
  <c r="D113" i="19"/>
  <c r="D114" i="19" s="1"/>
  <c r="D47" i="19"/>
  <c r="D48" i="19" s="1"/>
  <c r="D117" i="19"/>
  <c r="D118" i="19" s="1"/>
  <c r="D161" i="19"/>
  <c r="D162" i="19" s="1"/>
  <c r="D83" i="19"/>
  <c r="D84" i="19" s="1"/>
  <c r="D217" i="19"/>
  <c r="D218" i="19" s="1"/>
  <c r="D187" i="19"/>
  <c r="D188" i="19" s="1"/>
  <c r="D69" i="19"/>
  <c r="D70" i="19" s="1"/>
  <c r="D193" i="19"/>
  <c r="D194" i="19" s="1"/>
  <c r="D155" i="19"/>
  <c r="D156" i="19" s="1"/>
  <c r="D73" i="19"/>
  <c r="D74" i="19" s="1"/>
  <c r="D181" i="19"/>
  <c r="D182" i="19" s="1"/>
  <c r="D175" i="19"/>
  <c r="D176" i="19" s="1"/>
  <c r="D93" i="19"/>
  <c r="D94" i="19" s="1"/>
  <c r="D137" i="19"/>
  <c r="D138" i="19" s="1"/>
  <c r="D53" i="19"/>
  <c r="D54" i="19" s="1"/>
  <c r="D165" i="19"/>
  <c r="D166" i="19" s="1"/>
  <c r="K21" i="1"/>
  <c r="M21" i="1" s="1"/>
  <c r="I21" i="1"/>
  <c r="D77" i="19"/>
  <c r="D78" i="19" s="1"/>
  <c r="D147" i="19"/>
  <c r="D148" i="19" s="1"/>
  <c r="D101" i="19"/>
  <c r="D102" i="19" s="1"/>
  <c r="J21" i="1"/>
  <c r="D85" i="19"/>
  <c r="D86" i="19" s="1"/>
  <c r="D119" i="19"/>
  <c r="D120" i="19" s="1"/>
  <c r="D61" i="19"/>
  <c r="D62" i="19" s="1"/>
  <c r="D191" i="19"/>
  <c r="D192" i="19" s="1"/>
  <c r="D41" i="19"/>
  <c r="D42" i="19" s="1"/>
  <c r="D201" i="19"/>
  <c r="D202" i="19" s="1"/>
  <c r="D75" i="19"/>
  <c r="D76" i="19" s="1"/>
  <c r="D157" i="19"/>
  <c r="D158" i="19" s="1"/>
  <c r="D139" i="19"/>
  <c r="D140" i="19" s="1"/>
  <c r="D127" i="19"/>
  <c r="D128" i="19" s="1"/>
  <c r="D235" i="19"/>
  <c r="D236" i="19" s="1"/>
  <c r="D245" i="19"/>
  <c r="D246" i="19" s="1"/>
  <c r="D219" i="19"/>
  <c r="D220" i="19" s="1"/>
  <c r="D227" i="19"/>
  <c r="D228" i="19" s="1"/>
  <c r="D223" i="19"/>
  <c r="D224" i="19" s="1"/>
  <c r="D173" i="19"/>
  <c r="D174" i="19" s="1"/>
  <c r="D229" i="19"/>
  <c r="D230" i="19" s="1"/>
  <c r="D153" i="19"/>
  <c r="D154" i="19" s="1"/>
  <c r="D151" i="19"/>
  <c r="D152" i="19" s="1"/>
  <c r="D169" i="19"/>
  <c r="D170" i="19" s="1"/>
  <c r="D89" i="19"/>
  <c r="D90" i="19" s="1"/>
  <c r="D79" i="19"/>
  <c r="D80" i="19" s="1"/>
  <c r="D215" i="19"/>
  <c r="D216" i="19" s="1"/>
  <c r="D183" i="19"/>
  <c r="D184" i="19" s="1"/>
  <c r="D135" i="19"/>
  <c r="D136" i="19" s="1"/>
  <c r="D195" i="19"/>
  <c r="D196" i="19" s="1"/>
  <c r="D81" i="19"/>
  <c r="D82" i="19" s="1"/>
  <c r="D149" i="19"/>
  <c r="D150" i="19" s="1"/>
  <c r="D43" i="19"/>
  <c r="D44" i="19" s="1"/>
  <c r="D213" i="19"/>
  <c r="D214" i="19" s="1"/>
  <c r="D123" i="19"/>
  <c r="D124" i="19" s="1"/>
  <c r="G21" i="1"/>
  <c r="D95" i="19"/>
  <c r="D96" i="19" s="1"/>
  <c r="D179" i="19"/>
  <c r="D180" i="19" s="1"/>
  <c r="D207" i="19"/>
  <c r="D208" i="19" s="1"/>
  <c r="D51" i="19"/>
  <c r="D52" i="19" s="1"/>
  <c r="K24" i="1"/>
  <c r="M24" i="1" s="1"/>
  <c r="H24" i="1"/>
  <c r="L24" i="1" s="1"/>
  <c r="J24" i="1"/>
  <c r="G24" i="1"/>
  <c r="I24" i="1"/>
  <c r="H59" i="1"/>
  <c r="L59" i="1" s="1"/>
  <c r="K59" i="1"/>
  <c r="M59" i="1" s="1"/>
  <c r="I59" i="1"/>
  <c r="J59" i="1"/>
  <c r="G59" i="1"/>
  <c r="G102" i="1"/>
  <c r="J102" i="1"/>
  <c r="I102" i="1"/>
  <c r="K102" i="1"/>
  <c r="M102" i="1" s="1"/>
  <c r="H102" i="1"/>
  <c r="L102" i="1" s="1"/>
  <c r="I79" i="1"/>
  <c r="H79" i="1"/>
  <c r="L79" i="1" s="1"/>
  <c r="G79" i="1"/>
  <c r="K79" i="1"/>
  <c r="M79" i="1" s="1"/>
  <c r="J79" i="1"/>
  <c r="H52" i="1"/>
  <c r="L52" i="1" s="1"/>
  <c r="K52" i="1"/>
  <c r="M52" i="1" s="1"/>
  <c r="J52" i="1"/>
  <c r="G52" i="1"/>
  <c r="I52" i="1"/>
  <c r="J116" i="1"/>
  <c r="I116" i="1"/>
  <c r="G116" i="1"/>
  <c r="K116" i="1"/>
  <c r="M116" i="1" s="1"/>
  <c r="H116" i="1"/>
  <c r="L116" i="1" s="1"/>
  <c r="H121" i="1"/>
  <c r="L121" i="1" s="1"/>
  <c r="G121" i="1"/>
  <c r="I121" i="1"/>
  <c r="K121" i="1"/>
  <c r="M121" i="1" s="1"/>
  <c r="J121" i="1"/>
  <c r="G75" i="1"/>
  <c r="K75" i="1"/>
  <c r="M75" i="1" s="1"/>
  <c r="J75" i="1"/>
  <c r="H75" i="1"/>
  <c r="L75" i="1" s="1"/>
  <c r="I75" i="1"/>
  <c r="G78" i="1"/>
  <c r="I78" i="1"/>
  <c r="H78" i="1"/>
  <c r="L78" i="1" s="1"/>
  <c r="K78" i="1"/>
  <c r="M78" i="1" s="1"/>
  <c r="J78" i="1"/>
  <c r="G23" i="1"/>
  <c r="J23" i="1"/>
  <c r="K23" i="1"/>
  <c r="M23" i="1" s="1"/>
  <c r="H23" i="1"/>
  <c r="L23" i="1" s="1"/>
  <c r="I23" i="1"/>
  <c r="I87" i="1"/>
  <c r="K87" i="1"/>
  <c r="M87" i="1" s="1"/>
  <c r="H87" i="1"/>
  <c r="L87" i="1" s="1"/>
  <c r="G87" i="1"/>
  <c r="J87" i="1"/>
  <c r="J56" i="1"/>
  <c r="K56" i="1"/>
  <c r="M56" i="1" s="1"/>
  <c r="G56" i="1"/>
  <c r="I56" i="1"/>
  <c r="H56" i="1"/>
  <c r="L56" i="1" s="1"/>
  <c r="I83" i="1"/>
  <c r="H83" i="1"/>
  <c r="L83" i="1" s="1"/>
  <c r="J83" i="1"/>
  <c r="G83" i="1"/>
  <c r="K83" i="1"/>
  <c r="M83" i="1" s="1"/>
  <c r="J60" i="1"/>
  <c r="I60" i="1"/>
  <c r="H60" i="1"/>
  <c r="L60" i="1" s="1"/>
  <c r="G60" i="1"/>
  <c r="K60" i="1"/>
  <c r="M60" i="1" s="1"/>
  <c r="I124" i="1"/>
  <c r="H124" i="1"/>
  <c r="L124" i="1" s="1"/>
  <c r="G124" i="1"/>
  <c r="J124" i="1"/>
  <c r="K124" i="1"/>
  <c r="M124" i="1" s="1"/>
  <c r="K27" i="1"/>
  <c r="M27" i="1" s="1"/>
  <c r="J27" i="1"/>
  <c r="H27" i="1"/>
  <c r="L27" i="1" s="1"/>
  <c r="G27" i="1"/>
  <c r="I27" i="1"/>
  <c r="J22" i="1"/>
  <c r="G22" i="1"/>
  <c r="I22" i="1"/>
  <c r="K22" i="1"/>
  <c r="M22" i="1" s="1"/>
  <c r="H22" i="1"/>
  <c r="L22" i="1" s="1"/>
  <c r="I31" i="1"/>
  <c r="J31" i="1"/>
  <c r="K31" i="1"/>
  <c r="M31" i="1" s="1"/>
  <c r="H31" i="1"/>
  <c r="L31" i="1" s="1"/>
  <c r="G31" i="1"/>
  <c r="K95" i="1"/>
  <c r="M95" i="1" s="1"/>
  <c r="I95" i="1"/>
  <c r="H95" i="1"/>
  <c r="L95" i="1" s="1"/>
  <c r="J95" i="1"/>
  <c r="G95" i="1"/>
  <c r="J99" i="1"/>
  <c r="H99" i="1"/>
  <c r="L99" i="1" s="1"/>
  <c r="I99" i="1"/>
  <c r="G99" i="1"/>
  <c r="K99" i="1"/>
  <c r="M99" i="1" s="1"/>
  <c r="H25" i="1"/>
  <c r="L25" i="1" s="1"/>
  <c r="J25" i="1"/>
  <c r="I25" i="1"/>
  <c r="G25" i="1"/>
  <c r="K25" i="1"/>
  <c r="M25" i="1" s="1"/>
  <c r="H26" i="1"/>
  <c r="L26" i="1" s="1"/>
  <c r="K26" i="1"/>
  <c r="M26" i="1" s="1"/>
  <c r="J26" i="1"/>
  <c r="I26" i="1"/>
  <c r="G26" i="1"/>
  <c r="J30" i="1"/>
  <c r="K30" i="1"/>
  <c r="M30" i="1" s="1"/>
  <c r="I30" i="1"/>
  <c r="H30" i="1"/>
  <c r="L30" i="1" s="1"/>
  <c r="G30" i="1"/>
  <c r="J103" i="1"/>
  <c r="H103" i="1"/>
  <c r="L103" i="1" s="1"/>
  <c r="G103" i="1"/>
  <c r="I103" i="1"/>
  <c r="K103" i="1"/>
  <c r="M103" i="1" s="1"/>
  <c r="H97" i="1"/>
  <c r="L97" i="1" s="1"/>
  <c r="G97" i="1"/>
  <c r="J97" i="1"/>
  <c r="K97" i="1"/>
  <c r="M97" i="1" s="1"/>
  <c r="I97" i="1"/>
  <c r="J85" i="1"/>
  <c r="I85" i="1"/>
  <c r="G85" i="1"/>
  <c r="H85" i="1"/>
  <c r="L85" i="1" s="1"/>
  <c r="K85" i="1"/>
  <c r="M85" i="1" s="1"/>
  <c r="J41" i="1"/>
  <c r="G41" i="1"/>
  <c r="K41" i="1"/>
  <c r="M41" i="1" s="1"/>
  <c r="H41" i="1"/>
  <c r="L41" i="1" s="1"/>
  <c r="I41" i="1"/>
  <c r="I42" i="1"/>
  <c r="K42" i="1"/>
  <c r="M42" i="1" s="1"/>
  <c r="G42" i="1"/>
  <c r="H42" i="1"/>
  <c r="L42" i="1" s="1"/>
  <c r="J42" i="1"/>
  <c r="G38" i="1"/>
  <c r="J38" i="1"/>
  <c r="I38" i="1"/>
  <c r="H38" i="1"/>
  <c r="L38" i="1" s="1"/>
  <c r="K38" i="1"/>
  <c r="M38" i="1" s="1"/>
  <c r="H40" i="1"/>
  <c r="L40" i="1" s="1"/>
  <c r="K40" i="1"/>
  <c r="M40" i="1" s="1"/>
  <c r="J40" i="1"/>
  <c r="G40" i="1"/>
  <c r="I40" i="1"/>
  <c r="I49" i="1"/>
  <c r="H49" i="1"/>
  <c r="L49" i="1" s="1"/>
  <c r="J49" i="1"/>
  <c r="K49" i="1"/>
  <c r="M49" i="1" s="1"/>
  <c r="G49" i="1"/>
  <c r="G58" i="1"/>
  <c r="I58" i="1"/>
  <c r="J58" i="1"/>
  <c r="K58" i="1"/>
  <c r="M58" i="1" s="1"/>
  <c r="H58" i="1"/>
  <c r="L58" i="1" s="1"/>
  <c r="I67" i="1"/>
  <c r="G67" i="1"/>
  <c r="H67" i="1"/>
  <c r="L67" i="1" s="1"/>
  <c r="K67" i="1"/>
  <c r="M67" i="1" s="1"/>
  <c r="J67" i="1"/>
  <c r="M9" i="1"/>
  <c r="G7" i="20"/>
  <c r="H9" i="12" l="1"/>
  <c r="H20" i="12"/>
  <c r="H12" i="12"/>
  <c r="H119" i="12"/>
  <c r="H126" i="12"/>
  <c r="H94" i="12"/>
  <c r="H62" i="12"/>
  <c r="H30" i="12"/>
  <c r="H109" i="12"/>
  <c r="H77" i="12"/>
  <c r="H45" i="12"/>
  <c r="H87" i="12"/>
  <c r="H55" i="12"/>
  <c r="H23" i="12"/>
  <c r="H100" i="12"/>
  <c r="H68" i="12"/>
  <c r="H36" i="12"/>
  <c r="H107" i="12"/>
  <c r="H75" i="12"/>
  <c r="H43" i="12"/>
  <c r="H114" i="12"/>
  <c r="H82" i="12"/>
  <c r="H50" i="12"/>
  <c r="H121" i="12"/>
  <c r="H89" i="12"/>
  <c r="H57" i="12"/>
  <c r="H25" i="12"/>
  <c r="H96" i="12"/>
  <c r="H64" i="12"/>
  <c r="H32" i="12"/>
  <c r="H103" i="12"/>
  <c r="H78" i="12"/>
  <c r="H125" i="12"/>
  <c r="H61" i="12"/>
  <c r="H71" i="12"/>
  <c r="H116" i="12"/>
  <c r="H52" i="12"/>
  <c r="H91" i="12"/>
  <c r="H27" i="12"/>
  <c r="H66" i="12"/>
  <c r="H105" i="12"/>
  <c r="H41" i="12"/>
  <c r="H80" i="12"/>
  <c r="H127" i="12"/>
  <c r="H102" i="12"/>
  <c r="H38" i="12"/>
  <c r="H85" i="12"/>
  <c r="H63" i="12"/>
  <c r="H108" i="12"/>
  <c r="H44" i="12"/>
  <c r="H83" i="12"/>
  <c r="H122" i="12"/>
  <c r="H58" i="12"/>
  <c r="H97" i="12"/>
  <c r="H33" i="12"/>
  <c r="H72" i="12"/>
  <c r="H111" i="12"/>
  <c r="H118" i="12"/>
  <c r="H86" i="12"/>
  <c r="H54" i="12"/>
  <c r="H22" i="12"/>
  <c r="H101" i="12"/>
  <c r="H69" i="12"/>
  <c r="H37" i="12"/>
  <c r="H79" i="12"/>
  <c r="H47" i="12"/>
  <c r="H124" i="12"/>
  <c r="H92" i="12"/>
  <c r="H60" i="12"/>
  <c r="H28" i="12"/>
  <c r="H99" i="12"/>
  <c r="H67" i="12"/>
  <c r="H35" i="12"/>
  <c r="H106" i="12"/>
  <c r="H74" i="12"/>
  <c r="H42" i="12"/>
  <c r="H113" i="12"/>
  <c r="H81" i="12"/>
  <c r="H49" i="12"/>
  <c r="H120" i="12"/>
  <c r="H88" i="12"/>
  <c r="H56" i="12"/>
  <c r="H24" i="12"/>
  <c r="H110" i="12"/>
  <c r="H46" i="12"/>
  <c r="H93" i="12"/>
  <c r="H29" i="12"/>
  <c r="H39" i="12"/>
  <c r="H84" i="12"/>
  <c r="H123" i="12"/>
  <c r="H59" i="12"/>
  <c r="H98" i="12"/>
  <c r="H34" i="12"/>
  <c r="H73" i="12"/>
  <c r="H112" i="12"/>
  <c r="H48" i="12"/>
  <c r="H95" i="12"/>
  <c r="H70" i="12"/>
  <c r="H117" i="12"/>
  <c r="H53" i="12"/>
  <c r="H21" i="12"/>
  <c r="H31" i="12"/>
  <c r="H76" i="12"/>
  <c r="H115" i="12"/>
  <c r="H51" i="12"/>
  <c r="H90" i="12"/>
  <c r="H26" i="12"/>
  <c r="H65" i="12"/>
  <c r="H104" i="12"/>
  <c r="H40" i="12"/>
  <c r="H15" i="12"/>
  <c r="H11" i="12"/>
  <c r="H16" i="12"/>
  <c r="H8" i="12"/>
  <c r="H13" i="12"/>
  <c r="H14" i="12"/>
  <c r="H19" i="12"/>
  <c r="H10" i="12"/>
  <c r="D4" i="5" a="1"/>
  <c r="CU102" i="5" s="1"/>
  <c r="M20" i="1"/>
  <c r="M14" i="1"/>
  <c r="N76" i="1"/>
  <c r="O76" i="1" s="1"/>
  <c r="N32" i="1"/>
  <c r="O32" i="1" s="1"/>
  <c r="N68" i="1"/>
  <c r="O68" i="1" s="1"/>
  <c r="N21" i="1"/>
  <c r="O21" i="1" s="1"/>
  <c r="N109" i="1"/>
  <c r="O109" i="1" s="1"/>
  <c r="N60" i="1"/>
  <c r="O60" i="1" s="1"/>
  <c r="N51" i="1"/>
  <c r="O51" i="1" s="1"/>
  <c r="N73" i="1"/>
  <c r="O73" i="1" s="1"/>
  <c r="N94" i="1"/>
  <c r="O94" i="1" s="1"/>
  <c r="N62" i="1"/>
  <c r="O62" i="1" s="1"/>
  <c r="N84" i="1"/>
  <c r="O84" i="1" s="1"/>
  <c r="N67" i="1"/>
  <c r="O67" i="1" s="1"/>
  <c r="N89" i="1"/>
  <c r="O89" i="1" s="1"/>
  <c r="N75" i="1"/>
  <c r="O75" i="1" s="1"/>
  <c r="N36" i="1"/>
  <c r="O36" i="1" s="1"/>
  <c r="N90" i="1"/>
  <c r="O90" i="1" s="1"/>
  <c r="N33" i="1"/>
  <c r="O33" i="1" s="1"/>
  <c r="N66" i="1"/>
  <c r="O66" i="1" s="1"/>
  <c r="N123" i="1"/>
  <c r="O123" i="1" s="1"/>
  <c r="N95" i="1"/>
  <c r="O95" i="1" s="1"/>
  <c r="N23" i="1"/>
  <c r="O23" i="1" s="1"/>
  <c r="N93" i="1"/>
  <c r="O93" i="1" s="1"/>
  <c r="N104" i="1"/>
  <c r="O104" i="1" s="1"/>
  <c r="N127" i="1"/>
  <c r="O127" i="1" s="1"/>
  <c r="N80" i="1"/>
  <c r="O80" i="1" s="1"/>
  <c r="N124" i="1"/>
  <c r="O124" i="1" s="1"/>
  <c r="N13" i="1"/>
  <c r="O13" i="1" s="1"/>
  <c r="N8" i="1"/>
  <c r="O8" i="1" s="1"/>
  <c r="N78" i="1"/>
  <c r="O78" i="1" s="1"/>
  <c r="N54" i="1"/>
  <c r="O54" i="1" s="1"/>
  <c r="N85" i="1"/>
  <c r="O85" i="1" s="1"/>
  <c r="N53" i="1"/>
  <c r="O53" i="1" s="1"/>
  <c r="N118" i="1"/>
  <c r="O118" i="1" s="1"/>
  <c r="N29" i="1"/>
  <c r="O29" i="1" s="1"/>
  <c r="N39" i="1"/>
  <c r="O39" i="1" s="1"/>
  <c r="N50" i="1"/>
  <c r="O50" i="1" s="1"/>
  <c r="N115" i="1"/>
  <c r="O115" i="1" s="1"/>
  <c r="N69" i="1"/>
  <c r="O69" i="1" s="1"/>
  <c r="N35" i="1"/>
  <c r="O35" i="1" s="1"/>
  <c r="N112" i="1"/>
  <c r="O112" i="1" s="1"/>
  <c r="N92" i="1"/>
  <c r="O92" i="1" s="1"/>
  <c r="N18" i="1"/>
  <c r="O18" i="1" s="1"/>
  <c r="N114" i="1"/>
  <c r="O114" i="1" s="1"/>
  <c r="N44" i="1"/>
  <c r="O44" i="1" s="1"/>
  <c r="N108" i="1"/>
  <c r="O108" i="1" s="1"/>
  <c r="N111" i="1"/>
  <c r="O111" i="1" s="1"/>
  <c r="N96" i="1"/>
  <c r="O96" i="1" s="1"/>
  <c r="N42" i="1"/>
  <c r="O42" i="1" s="1"/>
  <c r="N97" i="1"/>
  <c r="O97" i="1" s="1"/>
  <c r="N117" i="1"/>
  <c r="O117" i="1" s="1"/>
  <c r="N121" i="1"/>
  <c r="O121" i="1" s="1"/>
  <c r="N107" i="1"/>
  <c r="O107" i="1" s="1"/>
  <c r="N99" i="1"/>
  <c r="O99" i="1" s="1"/>
  <c r="N87" i="1"/>
  <c r="O87" i="1" s="1"/>
  <c r="N14" i="1"/>
  <c r="O14" i="1" s="1"/>
  <c r="N40" i="1"/>
  <c r="O40" i="1" s="1"/>
  <c r="N34" i="1"/>
  <c r="O34" i="1" s="1"/>
  <c r="N43" i="1"/>
  <c r="O43" i="1" s="1"/>
  <c r="N31" i="1"/>
  <c r="O31" i="1" s="1"/>
  <c r="N83" i="1"/>
  <c r="O83" i="1" s="1"/>
  <c r="N10" i="1"/>
  <c r="O10" i="1" s="1"/>
  <c r="N106" i="1"/>
  <c r="O106" i="1" s="1"/>
  <c r="N79" i="1"/>
  <c r="O79" i="1" s="1"/>
  <c r="N105" i="1"/>
  <c r="O105" i="1" s="1"/>
  <c r="N101" i="1"/>
  <c r="O101" i="1" s="1"/>
  <c r="N119" i="1"/>
  <c r="O119" i="1" s="1"/>
  <c r="N49" i="1"/>
  <c r="O49" i="1" s="1"/>
  <c r="N64" i="1"/>
  <c r="O64" i="1" s="1"/>
  <c r="N71" i="1"/>
  <c r="O71" i="1" s="1"/>
  <c r="N120" i="1"/>
  <c r="O120" i="1" s="1"/>
  <c r="N37" i="1"/>
  <c r="O37" i="1" s="1"/>
  <c r="N91" i="1"/>
  <c r="O91" i="1" s="1"/>
  <c r="N77" i="1"/>
  <c r="O77" i="1" s="1"/>
  <c r="N38" i="1"/>
  <c r="O38" i="1" s="1"/>
  <c r="N17" i="1"/>
  <c r="O17" i="1" s="1"/>
  <c r="N28" i="1"/>
  <c r="O28" i="1" s="1"/>
  <c r="N86" i="1"/>
  <c r="O86" i="1" s="1"/>
  <c r="N24" i="1"/>
  <c r="O24" i="1" s="1"/>
  <c r="N102" i="1"/>
  <c r="O102" i="1" s="1"/>
  <c r="N98" i="1"/>
  <c r="O98" i="1" s="1"/>
  <c r="N81" i="1"/>
  <c r="O81" i="1" s="1"/>
  <c r="N103" i="1"/>
  <c r="O103" i="1" s="1"/>
  <c r="N30" i="1"/>
  <c r="O30" i="1" s="1"/>
  <c r="N56" i="1"/>
  <c r="O56" i="1" s="1"/>
  <c r="N47" i="1"/>
  <c r="O47" i="1" s="1"/>
  <c r="N122" i="1"/>
  <c r="O122" i="1" s="1"/>
  <c r="N16" i="1"/>
  <c r="O16" i="1" s="1"/>
  <c r="N113" i="1"/>
  <c r="O113" i="1" s="1"/>
  <c r="N125" i="1"/>
  <c r="O125" i="1" s="1"/>
  <c r="N20" i="1"/>
  <c r="O20" i="1" s="1"/>
  <c r="N46" i="1"/>
  <c r="O46" i="1" s="1"/>
  <c r="N12" i="1"/>
  <c r="O12" i="1" s="1"/>
  <c r="N19" i="1"/>
  <c r="O19" i="1" s="1"/>
  <c r="N61" i="1"/>
  <c r="O61" i="1" s="1"/>
  <c r="N63" i="1"/>
  <c r="O63" i="1" s="1"/>
  <c r="N116" i="1"/>
  <c r="O116" i="1" s="1"/>
  <c r="N26" i="1"/>
  <c r="O26" i="1" s="1"/>
  <c r="N59" i="1"/>
  <c r="O59" i="1" s="1"/>
  <c r="N88" i="1"/>
  <c r="O88" i="1" s="1"/>
  <c r="N70" i="1"/>
  <c r="O70" i="1" s="1"/>
  <c r="N110" i="1"/>
  <c r="O110" i="1" s="1"/>
  <c r="N52" i="1"/>
  <c r="O52" i="1" s="1"/>
  <c r="N58" i="1"/>
  <c r="O58" i="1" s="1"/>
  <c r="N82" i="1"/>
  <c r="O82" i="1" s="1"/>
  <c r="N74" i="1"/>
  <c r="O74" i="1" s="1"/>
  <c r="N55" i="1"/>
  <c r="O55" i="1" s="1"/>
  <c r="N9" i="1"/>
  <c r="O9" i="1" s="1"/>
  <c r="N126" i="1"/>
  <c r="O126" i="1" s="1"/>
  <c r="N65" i="1"/>
  <c r="O65" i="1" s="1"/>
  <c r="N11" i="1"/>
  <c r="O11" i="1" s="1"/>
  <c r="N45" i="1"/>
  <c r="O45" i="1" s="1"/>
  <c r="N41" i="1"/>
  <c r="O41" i="1" s="1"/>
  <c r="N25" i="1"/>
  <c r="O25" i="1" s="1"/>
  <c r="N22" i="1"/>
  <c r="O22" i="1" s="1"/>
  <c r="N27" i="1"/>
  <c r="O27" i="1" s="1"/>
  <c r="N15" i="1"/>
  <c r="O15" i="1" s="1"/>
  <c r="N100" i="1"/>
  <c r="O100" i="1" s="1"/>
  <c r="N57" i="1"/>
  <c r="O57" i="1" s="1"/>
  <c r="N72" i="1"/>
  <c r="O72" i="1" s="1"/>
  <c r="M13" i="1"/>
  <c r="D247" i="19"/>
  <c r="D33" i="57" s="1"/>
  <c r="K128" i="1"/>
  <c r="I128" i="1"/>
  <c r="J128" i="1"/>
  <c r="F7" i="23" s="1"/>
  <c r="H128" i="1"/>
  <c r="E7" i="23" s="1"/>
  <c r="L128" i="1"/>
  <c r="G128" i="1"/>
  <c r="D7" i="23" s="1"/>
  <c r="D3" i="23" s="1"/>
  <c r="G181" i="20"/>
  <c r="G182" i="20" s="1"/>
  <c r="G227" i="20"/>
  <c r="G228" i="20" s="1"/>
  <c r="G235" i="20"/>
  <c r="G236" i="20" s="1"/>
  <c r="G177" i="20"/>
  <c r="G178" i="20" s="1"/>
  <c r="G131" i="20"/>
  <c r="G132" i="20" s="1"/>
  <c r="G219" i="20"/>
  <c r="G220" i="20" s="1"/>
  <c r="G135" i="20"/>
  <c r="G136" i="20" s="1"/>
  <c r="G121" i="20"/>
  <c r="G122" i="20" s="1"/>
  <c r="G203" i="20"/>
  <c r="G204" i="20" s="1"/>
  <c r="G161" i="20"/>
  <c r="G162" i="20" s="1"/>
  <c r="G157" i="20"/>
  <c r="G158" i="20" s="1"/>
  <c r="G215" i="20"/>
  <c r="G216" i="20" s="1"/>
  <c r="G111" i="20"/>
  <c r="G112" i="20" s="1"/>
  <c r="G167" i="20"/>
  <c r="G168" i="20" s="1"/>
  <c r="G101" i="20"/>
  <c r="G102" i="20" s="1"/>
  <c r="G75" i="20"/>
  <c r="G76" i="20" s="1"/>
  <c r="G187" i="20"/>
  <c r="G188" i="20" s="1"/>
  <c r="G145" i="20"/>
  <c r="G146" i="20" s="1"/>
  <c r="G81" i="20"/>
  <c r="G82" i="20" s="1"/>
  <c r="G73" i="20"/>
  <c r="G74" i="20" s="1"/>
  <c r="G165" i="20"/>
  <c r="G166" i="20" s="1"/>
  <c r="G191" i="20"/>
  <c r="G192" i="20" s="1"/>
  <c r="G171" i="20"/>
  <c r="G172" i="20" s="1"/>
  <c r="G183" i="20"/>
  <c r="G184" i="20" s="1"/>
  <c r="G209" i="20"/>
  <c r="G210" i="20" s="1"/>
  <c r="G93" i="20"/>
  <c r="G94" i="20" s="1"/>
  <c r="G89" i="20"/>
  <c r="G90" i="20" s="1"/>
  <c r="G199" i="20"/>
  <c r="G200" i="20" s="1"/>
  <c r="G91" i="20"/>
  <c r="G92" i="20" s="1"/>
  <c r="G233" i="20"/>
  <c r="G234" i="20" s="1"/>
  <c r="G119" i="20"/>
  <c r="G120" i="20" s="1"/>
  <c r="G141" i="20"/>
  <c r="G142" i="20" s="1"/>
  <c r="G59" i="20"/>
  <c r="G60" i="20" s="1"/>
  <c r="G155" i="20"/>
  <c r="G156" i="20" s="1"/>
  <c r="G197" i="20"/>
  <c r="G198" i="20" s="1"/>
  <c r="G33" i="20"/>
  <c r="G34" i="20" s="1"/>
  <c r="G125" i="20"/>
  <c r="G126" i="20" s="1"/>
  <c r="G245" i="20"/>
  <c r="G246" i="20" s="1"/>
  <c r="G49" i="20"/>
  <c r="G50" i="20" s="1"/>
  <c r="G105" i="20"/>
  <c r="G106" i="20" s="1"/>
  <c r="G63" i="20"/>
  <c r="G64" i="20" s="1"/>
  <c r="G211" i="20"/>
  <c r="G212" i="20" s="1"/>
  <c r="G153" i="20"/>
  <c r="G154" i="20" s="1"/>
  <c r="G133" i="20"/>
  <c r="G134" i="20" s="1"/>
  <c r="G223" i="20"/>
  <c r="G224" i="20" s="1"/>
  <c r="G61" i="20"/>
  <c r="G62" i="20" s="1"/>
  <c r="G129" i="20"/>
  <c r="G130" i="20" s="1"/>
  <c r="G109" i="20"/>
  <c r="G110" i="20" s="1"/>
  <c r="G55" i="20"/>
  <c r="G56" i="20" s="1"/>
  <c r="G69" i="20"/>
  <c r="G70" i="20" s="1"/>
  <c r="G127" i="20"/>
  <c r="G128" i="20" s="1"/>
  <c r="G213" i="20"/>
  <c r="G214" i="20" s="1"/>
  <c r="G195" i="20"/>
  <c r="G196" i="20" s="1"/>
  <c r="G207" i="20"/>
  <c r="G208" i="20" s="1"/>
  <c r="G169" i="20"/>
  <c r="G170" i="20" s="1"/>
  <c r="G57" i="20"/>
  <c r="G58" i="20" s="1"/>
  <c r="G241" i="20"/>
  <c r="G242" i="20" s="1"/>
  <c r="G137" i="20"/>
  <c r="G138" i="20" s="1"/>
  <c r="G173" i="20"/>
  <c r="G174" i="20" s="1"/>
  <c r="G139" i="20"/>
  <c r="G140" i="20" s="1"/>
  <c r="G231" i="20"/>
  <c r="G232" i="20" s="1"/>
  <c r="G97" i="20"/>
  <c r="G98" i="20" s="1"/>
  <c r="G123" i="20"/>
  <c r="G124" i="20" s="1"/>
  <c r="G37" i="20"/>
  <c r="G38" i="20" s="1"/>
  <c r="G243" i="20"/>
  <c r="G244" i="20" s="1"/>
  <c r="G79" i="20"/>
  <c r="G80" i="20" s="1"/>
  <c r="G179" i="20"/>
  <c r="G180" i="20" s="1"/>
  <c r="G237" i="20"/>
  <c r="G238" i="20" s="1"/>
  <c r="G147" i="20"/>
  <c r="G148" i="20" s="1"/>
  <c r="G85" i="20"/>
  <c r="G86" i="20" s="1"/>
  <c r="G217" i="20"/>
  <c r="G218" i="20" s="1"/>
  <c r="G149" i="20"/>
  <c r="G150" i="20" s="1"/>
  <c r="G201" i="20"/>
  <c r="G202" i="20" s="1"/>
  <c r="G51" i="20"/>
  <c r="G52" i="20" s="1"/>
  <c r="G221" i="20"/>
  <c r="G222" i="20" s="1"/>
  <c r="G67" i="20"/>
  <c r="G68" i="20" s="1"/>
  <c r="G193" i="20"/>
  <c r="G194" i="20" s="1"/>
  <c r="G65" i="20"/>
  <c r="G66" i="20" s="1"/>
  <c r="G107" i="20"/>
  <c r="G108" i="20" s="1"/>
  <c r="G41" i="20"/>
  <c r="G42" i="20" s="1"/>
  <c r="G143" i="20"/>
  <c r="G144" i="20" s="1"/>
  <c r="G45" i="20"/>
  <c r="G46" i="20" s="1"/>
  <c r="G159" i="20"/>
  <c r="G160" i="20" s="1"/>
  <c r="G115" i="20"/>
  <c r="G116" i="20" s="1"/>
  <c r="G39" i="20"/>
  <c r="G40" i="20" s="1"/>
  <c r="G205" i="20"/>
  <c r="G206" i="20" s="1"/>
  <c r="G47" i="20"/>
  <c r="G48" i="20" s="1"/>
  <c r="G71" i="20"/>
  <c r="G72" i="20" s="1"/>
  <c r="G53" i="20"/>
  <c r="G54" i="20" s="1"/>
  <c r="G103" i="20"/>
  <c r="G104" i="20" s="1"/>
  <c r="G151" i="20"/>
  <c r="G152" i="20" s="1"/>
  <c r="G99" i="20"/>
  <c r="G100" i="20" s="1"/>
  <c r="G77" i="20"/>
  <c r="G78" i="20" s="1"/>
  <c r="G229" i="20"/>
  <c r="G230" i="20" s="1"/>
  <c r="G225" i="20"/>
  <c r="G226" i="20" s="1"/>
  <c r="G163" i="20"/>
  <c r="G164" i="20" s="1"/>
  <c r="G189" i="20"/>
  <c r="G190" i="20" s="1"/>
  <c r="G113" i="20"/>
  <c r="G114" i="20" s="1"/>
  <c r="G175" i="20"/>
  <c r="G176" i="20" s="1"/>
  <c r="G117" i="20"/>
  <c r="G118" i="20" s="1"/>
  <c r="G43" i="20"/>
  <c r="G44" i="20" s="1"/>
  <c r="G239" i="20"/>
  <c r="G240" i="20" s="1"/>
  <c r="G95" i="20"/>
  <c r="G96" i="20" s="1"/>
  <c r="G87" i="20"/>
  <c r="G88" i="20" s="1"/>
  <c r="G83" i="20"/>
  <c r="G84" i="20" s="1"/>
  <c r="G185" i="20"/>
  <c r="G186" i="20" s="1"/>
  <c r="G35" i="20"/>
  <c r="G36" i="20" s="1"/>
  <c r="C225" i="20"/>
  <c r="C226" i="20" s="1"/>
  <c r="C235" i="20"/>
  <c r="C236" i="20" s="1"/>
  <c r="C243" i="20"/>
  <c r="C244" i="20" s="1"/>
  <c r="C187" i="20"/>
  <c r="C188" i="20" s="1"/>
  <c r="C149" i="20"/>
  <c r="C150" i="20" s="1"/>
  <c r="C153" i="20"/>
  <c r="C154" i="20" s="1"/>
  <c r="C81" i="20"/>
  <c r="C82" i="20" s="1"/>
  <c r="C131" i="20"/>
  <c r="C132" i="20" s="1"/>
  <c r="C89" i="20"/>
  <c r="C90" i="20" s="1"/>
  <c r="C91" i="20"/>
  <c r="C92" i="20" s="1"/>
  <c r="C151" i="20"/>
  <c r="C152" i="20" s="1"/>
  <c r="C223" i="20"/>
  <c r="C224" i="20" s="1"/>
  <c r="C75" i="20"/>
  <c r="C76" i="20" s="1"/>
  <c r="C117" i="20"/>
  <c r="C118" i="20" s="1"/>
  <c r="C39" i="20"/>
  <c r="C40" i="20" s="1"/>
  <c r="C185" i="20"/>
  <c r="C186" i="20" s="1"/>
  <c r="C43" i="20"/>
  <c r="C44" i="20" s="1"/>
  <c r="C231" i="20"/>
  <c r="C232" i="20" s="1"/>
  <c r="C65" i="20"/>
  <c r="C66" i="20" s="1"/>
  <c r="C49" i="20"/>
  <c r="C50" i="20" s="1"/>
  <c r="C77" i="20"/>
  <c r="C78" i="20" s="1"/>
  <c r="C175" i="20"/>
  <c r="C176" i="20" s="1"/>
  <c r="C177" i="20"/>
  <c r="C178" i="20" s="1"/>
  <c r="C121" i="20"/>
  <c r="C122" i="20" s="1"/>
  <c r="C221" i="20"/>
  <c r="C222" i="20" s="1"/>
  <c r="C211" i="20"/>
  <c r="C212" i="20" s="1"/>
  <c r="C95" i="20"/>
  <c r="C96" i="20" s="1"/>
  <c r="C239" i="20"/>
  <c r="C240" i="20" s="1"/>
  <c r="C237" i="20"/>
  <c r="C238" i="20" s="1"/>
  <c r="C229" i="20"/>
  <c r="C230" i="20" s="1"/>
  <c r="C47" i="20"/>
  <c r="C48" i="20" s="1"/>
  <c r="C173" i="20"/>
  <c r="C174" i="20" s="1"/>
  <c r="C119" i="20"/>
  <c r="C120" i="20" s="1"/>
  <c r="C37" i="20"/>
  <c r="C38" i="20" s="1"/>
  <c r="C35" i="20"/>
  <c r="C36" i="20" s="1"/>
  <c r="C215" i="20"/>
  <c r="C216" i="20" s="1"/>
  <c r="C133" i="20"/>
  <c r="C134" i="20" s="1"/>
  <c r="C73" i="20"/>
  <c r="C74" i="20" s="1"/>
  <c r="C157" i="20"/>
  <c r="C158" i="20" s="1"/>
  <c r="C197" i="20"/>
  <c r="C198" i="20" s="1"/>
  <c r="C183" i="20"/>
  <c r="C184" i="20" s="1"/>
  <c r="C71" i="20"/>
  <c r="C72" i="20" s="1"/>
  <c r="C33" i="20"/>
  <c r="C34" i="20" s="1"/>
  <c r="C107" i="20"/>
  <c r="C108" i="20" s="1"/>
  <c r="C147" i="20"/>
  <c r="C148" i="20" s="1"/>
  <c r="C245" i="20"/>
  <c r="C246" i="20" s="1"/>
  <c r="C127" i="20"/>
  <c r="C128" i="20" s="1"/>
  <c r="C181" i="20"/>
  <c r="C182" i="20" s="1"/>
  <c r="C129" i="20"/>
  <c r="C130" i="20" s="1"/>
  <c r="C141" i="20"/>
  <c r="C142" i="20" s="1"/>
  <c r="C79" i="20"/>
  <c r="C80" i="20" s="1"/>
  <c r="C63" i="20"/>
  <c r="C64" i="20" s="1"/>
  <c r="C135" i="20"/>
  <c r="C136" i="20" s="1"/>
  <c r="C209" i="20"/>
  <c r="C210" i="20" s="1"/>
  <c r="C165" i="20"/>
  <c r="C166" i="20" s="1"/>
  <c r="C123" i="20"/>
  <c r="C124" i="20" s="1"/>
  <c r="C201" i="20"/>
  <c r="C202" i="20" s="1"/>
  <c r="C101" i="20"/>
  <c r="C102" i="20" s="1"/>
  <c r="C111" i="20"/>
  <c r="C112" i="20" s="1"/>
  <c r="C57" i="20"/>
  <c r="C58" i="20" s="1"/>
  <c r="C205" i="20"/>
  <c r="C206" i="20" s="1"/>
  <c r="C85" i="20"/>
  <c r="C86" i="20" s="1"/>
  <c r="C145" i="20"/>
  <c r="C146" i="20" s="1"/>
  <c r="C139" i="20"/>
  <c r="C140" i="20" s="1"/>
  <c r="C53" i="20"/>
  <c r="C54" i="20" s="1"/>
  <c r="C227" i="20"/>
  <c r="C228" i="20" s="1"/>
  <c r="C217" i="20"/>
  <c r="C218" i="20" s="1"/>
  <c r="C207" i="20"/>
  <c r="C208" i="20" s="1"/>
  <c r="C83" i="20"/>
  <c r="C84" i="20" s="1"/>
  <c r="C55" i="20"/>
  <c r="C56" i="20" s="1"/>
  <c r="C191" i="20"/>
  <c r="C192" i="20" s="1"/>
  <c r="C69" i="20"/>
  <c r="C70" i="20" s="1"/>
  <c r="C193" i="20"/>
  <c r="C194" i="20" s="1"/>
  <c r="C97" i="20"/>
  <c r="C98" i="20" s="1"/>
  <c r="C125" i="20"/>
  <c r="C126" i="20" s="1"/>
  <c r="C163" i="20"/>
  <c r="C164" i="20" s="1"/>
  <c r="C41" i="20"/>
  <c r="C42" i="20" s="1"/>
  <c r="C159" i="20"/>
  <c r="C160" i="20" s="1"/>
  <c r="C61" i="20"/>
  <c r="C62" i="20" s="1"/>
  <c r="C105" i="20"/>
  <c r="C106" i="20" s="1"/>
  <c r="C67" i="20"/>
  <c r="C68" i="20" s="1"/>
  <c r="C203" i="20"/>
  <c r="C204" i="20" s="1"/>
  <c r="C93" i="20"/>
  <c r="C94" i="20" s="1"/>
  <c r="C143" i="20"/>
  <c r="C144" i="20" s="1"/>
  <c r="C51" i="20"/>
  <c r="C52" i="20" s="1"/>
  <c r="C199" i="20"/>
  <c r="C200" i="20" s="1"/>
  <c r="C99" i="20"/>
  <c r="C100" i="20" s="1"/>
  <c r="C59" i="20"/>
  <c r="C60" i="20" s="1"/>
  <c r="C219" i="20"/>
  <c r="C220" i="20" s="1"/>
  <c r="C233" i="20"/>
  <c r="C234" i="20" s="1"/>
  <c r="C171" i="20"/>
  <c r="C172" i="20" s="1"/>
  <c r="C109" i="20"/>
  <c r="C110" i="20" s="1"/>
  <c r="C87" i="20"/>
  <c r="C88" i="20" s="1"/>
  <c r="C195" i="20"/>
  <c r="C196" i="20" s="1"/>
  <c r="C115" i="20"/>
  <c r="C116" i="20" s="1"/>
  <c r="C161" i="20"/>
  <c r="C162" i="20" s="1"/>
  <c r="C213" i="20"/>
  <c r="C214" i="20" s="1"/>
  <c r="C113" i="20"/>
  <c r="C114" i="20" s="1"/>
  <c r="C155" i="20"/>
  <c r="C156" i="20" s="1"/>
  <c r="C45" i="20"/>
  <c r="C46" i="20" s="1"/>
  <c r="C179" i="20"/>
  <c r="C180" i="20" s="1"/>
  <c r="C167" i="20"/>
  <c r="C168" i="20" s="1"/>
  <c r="C189" i="20"/>
  <c r="C190" i="20" s="1"/>
  <c r="C137" i="20"/>
  <c r="C138" i="20" s="1"/>
  <c r="C169" i="20"/>
  <c r="C170" i="20" s="1"/>
  <c r="C103" i="20"/>
  <c r="C104" i="20" s="1"/>
  <c r="C241" i="20"/>
  <c r="C242" i="20" s="1"/>
  <c r="G8" i="20"/>
  <c r="G247" i="20"/>
  <c r="M8" i="1"/>
  <c r="C8" i="20"/>
  <c r="C247" i="20"/>
  <c r="BF21" i="5" l="1"/>
  <c r="Q80" i="5"/>
  <c r="AO73" i="5"/>
  <c r="BL28" i="5"/>
  <c r="BD43" i="5"/>
  <c r="DF86" i="5"/>
  <c r="DG114" i="5"/>
  <c r="AZ16" i="5"/>
  <c r="M118" i="5"/>
  <c r="K17" i="5"/>
  <c r="H118" i="5"/>
  <c r="CT42" i="5"/>
  <c r="CB18" i="5"/>
  <c r="CA92" i="5"/>
  <c r="CY89" i="5"/>
  <c r="BS119" i="5"/>
  <c r="DC116" i="5"/>
  <c r="BP85" i="5"/>
  <c r="BM83" i="5"/>
  <c r="DS63" i="5"/>
  <c r="AQ51" i="5"/>
  <c r="N51" i="5"/>
  <c r="DM117" i="5"/>
  <c r="H114" i="5"/>
  <c r="AZ81" i="5"/>
  <c r="CU52" i="5"/>
  <c r="N33" i="5"/>
  <c r="AD114" i="5"/>
  <c r="CT32" i="5"/>
  <c r="BW102" i="5"/>
  <c r="DG42" i="5"/>
  <c r="BD26" i="5"/>
  <c r="BQ76" i="5"/>
  <c r="CJ34" i="5"/>
  <c r="AP64" i="5"/>
  <c r="DP27" i="5"/>
  <c r="N53" i="5"/>
  <c r="CX117" i="5"/>
  <c r="CQ86" i="5"/>
  <c r="CD114" i="5"/>
  <c r="DG14" i="5"/>
  <c r="BU50" i="5"/>
  <c r="DE116" i="5"/>
  <c r="BS9" i="5"/>
  <c r="AA62" i="5"/>
  <c r="Y67" i="5"/>
  <c r="R72" i="5"/>
  <c r="CE73" i="5"/>
  <c r="F47" i="5"/>
  <c r="CQ91" i="5"/>
  <c r="AY29" i="5"/>
  <c r="R32" i="5"/>
  <c r="M94" i="5"/>
  <c r="CQ26" i="5"/>
  <c r="BV53" i="5"/>
  <c r="CW61" i="5"/>
  <c r="CC31" i="5"/>
  <c r="P122" i="5"/>
  <c r="DH18" i="5"/>
  <c r="CG39" i="5"/>
  <c r="AI69" i="5"/>
  <c r="CI82" i="5"/>
  <c r="BT27" i="5"/>
  <c r="BV102" i="5"/>
  <c r="DR35" i="5"/>
  <c r="Q32" i="5"/>
  <c r="J53" i="5"/>
  <c r="CO109" i="5"/>
  <c r="CD69" i="5"/>
  <c r="BS66" i="5"/>
  <c r="DQ120" i="5"/>
  <c r="AA119" i="5"/>
  <c r="AO40" i="5"/>
  <c r="CB67" i="5"/>
  <c r="AP17" i="5"/>
  <c r="CW120" i="5"/>
  <c r="CT46" i="5"/>
  <c r="AR81" i="5"/>
  <c r="E34" i="5"/>
  <c r="AO68" i="5"/>
  <c r="AO38" i="5"/>
  <c r="CF55" i="5"/>
  <c r="BB82" i="5"/>
  <c r="AD74" i="5"/>
  <c r="BB109" i="5"/>
  <c r="AB18" i="5"/>
  <c r="X114" i="5"/>
  <c r="BH102" i="5"/>
  <c r="DH88" i="5"/>
  <c r="AE112" i="5"/>
  <c r="AR19" i="5"/>
  <c r="BX68" i="5"/>
  <c r="AR28" i="5"/>
  <c r="CI106" i="5"/>
  <c r="BZ69" i="5"/>
  <c r="X17" i="5"/>
  <c r="V116" i="5"/>
  <c r="AY117" i="5"/>
  <c r="BF37" i="5"/>
  <c r="DR64" i="5"/>
  <c r="AL123" i="5"/>
  <c r="BX55" i="5"/>
  <c r="BP116" i="5"/>
  <c r="AE114" i="5"/>
  <c r="CN19" i="5"/>
  <c r="CN18" i="5"/>
  <c r="BJ112" i="5"/>
  <c r="DH84" i="5"/>
  <c r="AC47" i="5"/>
  <c r="W24" i="5"/>
  <c r="AM112" i="5"/>
  <c r="BR44" i="5"/>
  <c r="CV18" i="5"/>
  <c r="DR54" i="5"/>
  <c r="DO89" i="5"/>
  <c r="U23" i="5"/>
  <c r="CK70" i="5"/>
  <c r="CU120" i="5"/>
  <c r="CV87" i="5"/>
  <c r="Y23" i="5"/>
  <c r="BZ9" i="5"/>
  <c r="CG4" i="5"/>
  <c r="AJ39" i="5"/>
  <c r="DJ108" i="5"/>
  <c r="AT119" i="5"/>
  <c r="CS18" i="5"/>
  <c r="AD63" i="5"/>
  <c r="DN73" i="5"/>
  <c r="O92" i="5"/>
  <c r="O123" i="5"/>
  <c r="BC60" i="5"/>
  <c r="S5" i="5"/>
  <c r="CC19" i="5"/>
  <c r="DR118" i="5"/>
  <c r="AP66" i="5"/>
  <c r="AY85" i="5"/>
  <c r="DG69" i="5"/>
  <c r="AS4" i="5"/>
  <c r="DR36" i="5"/>
  <c r="DK116" i="5"/>
  <c r="DC70" i="5"/>
  <c r="CH79" i="5"/>
  <c r="AO17" i="5"/>
  <c r="CO51" i="5"/>
  <c r="T28" i="5"/>
  <c r="DO69" i="5"/>
  <c r="BT59" i="5"/>
  <c r="AD68" i="5"/>
  <c r="DE73" i="5"/>
  <c r="CJ54" i="5"/>
  <c r="BB91" i="5"/>
  <c r="E122" i="5"/>
  <c r="AG61" i="5"/>
  <c r="D84" i="5"/>
  <c r="AC29" i="5"/>
  <c r="AG98" i="5"/>
  <c r="CR114" i="5"/>
  <c r="CL54" i="5"/>
  <c r="AF19" i="5"/>
  <c r="F102" i="5"/>
  <c r="BG105" i="5"/>
  <c r="BV44" i="5"/>
  <c r="BT8" i="5"/>
  <c r="BL17" i="5"/>
  <c r="DC39" i="5"/>
  <c r="BD111" i="5"/>
  <c r="DR51" i="5"/>
  <c r="CO115" i="5"/>
  <c r="CU121" i="5"/>
  <c r="CI108" i="5"/>
  <c r="CM48" i="5"/>
  <c r="CS67" i="5"/>
  <c r="DC65" i="5"/>
  <c r="CQ80" i="5"/>
  <c r="DB109" i="5"/>
  <c r="DA105" i="5"/>
  <c r="CK14" i="5"/>
  <c r="DA88" i="5"/>
  <c r="DJ71" i="5"/>
  <c r="AO49" i="5"/>
  <c r="AN91" i="5"/>
  <c r="AI109" i="5"/>
  <c r="AP44" i="5"/>
  <c r="DK30" i="5"/>
  <c r="J24" i="5"/>
  <c r="AQ52" i="5"/>
  <c r="N31" i="5"/>
  <c r="AD62" i="5"/>
  <c r="CU38" i="5"/>
  <c r="BW82" i="5"/>
  <c r="AK11" i="5"/>
  <c r="F6" i="5"/>
  <c r="Z87" i="5"/>
  <c r="CI63" i="5"/>
  <c r="CT114" i="5"/>
  <c r="BW73" i="5"/>
  <c r="AK42" i="5"/>
  <c r="G52" i="5"/>
  <c r="BH114" i="5"/>
  <c r="DJ113" i="5"/>
  <c r="DB55" i="5"/>
  <c r="S61" i="5"/>
  <c r="BM42" i="5"/>
  <c r="BE109" i="5"/>
  <c r="BZ19" i="5"/>
  <c r="CE69" i="5"/>
  <c r="BH67" i="5"/>
  <c r="BU91" i="5"/>
  <c r="AG87" i="5"/>
  <c r="CU41" i="5"/>
  <c r="CS49" i="5"/>
  <c r="K59" i="5"/>
  <c r="H71" i="5"/>
  <c r="F70" i="5"/>
  <c r="CG71" i="5"/>
  <c r="O73" i="5"/>
  <c r="Y64" i="5"/>
  <c r="BZ114" i="5"/>
  <c r="AN79" i="5"/>
  <c r="BN53" i="5"/>
  <c r="AP23" i="5"/>
  <c r="BI17" i="5"/>
  <c r="BY110" i="5"/>
  <c r="BA36" i="5"/>
  <c r="DQ95" i="5"/>
  <c r="CQ63" i="5"/>
  <c r="BN35" i="5"/>
  <c r="CJ73" i="5"/>
  <c r="CN53" i="5"/>
  <c r="CZ106" i="5"/>
  <c r="L54" i="5"/>
  <c r="S27" i="5"/>
  <c r="BS14" i="5"/>
  <c r="Z83" i="5"/>
  <c r="DB121" i="5"/>
  <c r="G68" i="5"/>
  <c r="CD102" i="5"/>
  <c r="AT28" i="5"/>
  <c r="AH96" i="5"/>
  <c r="AJ40" i="5"/>
  <c r="BX91" i="5"/>
  <c r="CP84" i="5"/>
  <c r="BD32" i="5"/>
  <c r="CK110" i="5"/>
  <c r="DA66" i="5"/>
  <c r="AX31" i="5"/>
  <c r="Z84" i="5"/>
  <c r="DM96" i="5"/>
  <c r="BZ38" i="5"/>
  <c r="O31" i="5"/>
  <c r="BO71" i="5"/>
  <c r="CA107" i="5"/>
  <c r="CL83" i="5"/>
  <c r="DS71" i="5"/>
  <c r="G120" i="5"/>
  <c r="CU87" i="5"/>
  <c r="F68" i="5"/>
  <c r="CJ24" i="5"/>
  <c r="AU123" i="5"/>
  <c r="Y86" i="5"/>
  <c r="BD120" i="5"/>
  <c r="CT67" i="5"/>
  <c r="DL17" i="5"/>
  <c r="CN27" i="5"/>
  <c r="AG62" i="5"/>
  <c r="DM113" i="5"/>
  <c r="Z53" i="5"/>
  <c r="W110" i="5"/>
  <c r="BS54" i="5"/>
  <c r="CZ44" i="5"/>
  <c r="DM29" i="5"/>
  <c r="AC77" i="5"/>
  <c r="AE84" i="5"/>
  <c r="BP81" i="5"/>
  <c r="CD9" i="5"/>
  <c r="AJ70" i="5"/>
  <c r="J123" i="5"/>
  <c r="DL112" i="5"/>
  <c r="CC52" i="5"/>
  <c r="BS44" i="5"/>
  <c r="AN86" i="5"/>
  <c r="BD123" i="5"/>
  <c r="CH24" i="5"/>
  <c r="AU24" i="5"/>
  <c r="BH49" i="5"/>
  <c r="V123" i="5"/>
  <c r="AU20" i="5"/>
  <c r="DS42" i="5"/>
  <c r="AE96" i="5"/>
  <c r="DB75" i="5"/>
  <c r="AO46" i="5"/>
  <c r="BP118" i="5"/>
  <c r="D52" i="5"/>
  <c r="CG25" i="5"/>
  <c r="DN6" i="5"/>
  <c r="U118" i="5"/>
  <c r="BJ20" i="5"/>
  <c r="S102" i="5"/>
  <c r="DK17" i="5"/>
  <c r="D34" i="5"/>
  <c r="BS30" i="5"/>
  <c r="P20" i="5"/>
  <c r="AI85" i="5"/>
  <c r="DC40" i="5"/>
  <c r="DD104" i="5"/>
  <c r="AL95" i="5"/>
  <c r="Q67" i="5"/>
  <c r="L95" i="5"/>
  <c r="DK59" i="5"/>
  <c r="CS78" i="5"/>
  <c r="AS46" i="5"/>
  <c r="CM47" i="5"/>
  <c r="AI55" i="5"/>
  <c r="DF45" i="5"/>
  <c r="AC69" i="5"/>
  <c r="BO16" i="5"/>
  <c r="DC15" i="5"/>
  <c r="CL91" i="5"/>
  <c r="BU4" i="5"/>
  <c r="AW120" i="5"/>
  <c r="CM8" i="5"/>
  <c r="DA123" i="5"/>
  <c r="BO83" i="5"/>
  <c r="AE6" i="5"/>
  <c r="BX13" i="5"/>
  <c r="AM8" i="5"/>
  <c r="CP121" i="5"/>
  <c r="BN91" i="5"/>
  <c r="CN22" i="5"/>
  <c r="AK52" i="5"/>
  <c r="CY55" i="5"/>
  <c r="DL8" i="5"/>
  <c r="V89" i="5"/>
  <c r="AY70" i="5"/>
  <c r="K122" i="5"/>
  <c r="CK99" i="5"/>
  <c r="O118" i="5"/>
  <c r="AK111" i="5"/>
  <c r="CL104" i="5"/>
  <c r="K116" i="5"/>
  <c r="AO13" i="5"/>
  <c r="AN95" i="5"/>
  <c r="O85" i="5"/>
  <c r="BK45" i="5"/>
  <c r="BT71" i="5"/>
  <c r="AW32" i="5"/>
  <c r="BP66" i="5"/>
  <c r="DK14" i="5"/>
  <c r="BH28" i="5"/>
  <c r="AV122" i="5"/>
  <c r="BH42" i="5"/>
  <c r="T10" i="5"/>
  <c r="BQ100" i="5"/>
  <c r="DJ12" i="5"/>
  <c r="DQ27" i="5"/>
  <c r="BG30" i="5"/>
  <c r="BS8" i="5"/>
  <c r="CB13" i="5"/>
  <c r="AW83" i="5"/>
  <c r="AA52" i="5"/>
  <c r="DQ9" i="5"/>
  <c r="AG36" i="5"/>
  <c r="CC55" i="5"/>
  <c r="CD10" i="5"/>
  <c r="CJ108" i="5"/>
  <c r="AJ98" i="5"/>
  <c r="DE11" i="5"/>
  <c r="G32" i="5"/>
  <c r="BT32" i="5"/>
  <c r="BN123" i="5"/>
  <c r="CU42" i="5"/>
  <c r="AB30" i="5"/>
  <c r="R25" i="5"/>
  <c r="CD44" i="5"/>
  <c r="CF84" i="5"/>
  <c r="DB42" i="5"/>
  <c r="AL104" i="5"/>
  <c r="BG62" i="5"/>
  <c r="F67" i="5"/>
  <c r="AV121" i="5"/>
  <c r="CF101" i="5"/>
  <c r="G38" i="5"/>
  <c r="BZ120" i="5"/>
  <c r="DA83" i="5"/>
  <c r="CX111" i="5"/>
  <c r="BG60" i="5"/>
  <c r="CI84" i="5"/>
  <c r="BV80" i="5"/>
  <c r="F4" i="5"/>
  <c r="AL11" i="5"/>
  <c r="E30" i="5"/>
  <c r="CO28" i="5"/>
  <c r="CP106" i="5"/>
  <c r="AB117" i="5"/>
  <c r="BL59" i="5"/>
  <c r="BP88" i="5"/>
  <c r="BX118" i="5"/>
  <c r="BB28" i="5"/>
  <c r="CD104" i="5"/>
  <c r="AX27" i="5"/>
  <c r="AL82" i="5"/>
  <c r="R70" i="5"/>
  <c r="M62" i="5"/>
  <c r="CV54" i="5"/>
  <c r="DJ60" i="5"/>
  <c r="CU24" i="5"/>
  <c r="AE88" i="5"/>
  <c r="AS37" i="5"/>
  <c r="BF35" i="5"/>
  <c r="DE110" i="5"/>
  <c r="DL40" i="5"/>
  <c r="CH81" i="5"/>
  <c r="CD112" i="5"/>
  <c r="BF24" i="5"/>
  <c r="AH98" i="5"/>
  <c r="AP50" i="5"/>
  <c r="BY42" i="5"/>
  <c r="BS38" i="5"/>
  <c r="R105" i="5"/>
  <c r="BL4" i="5"/>
  <c r="CH97" i="5"/>
  <c r="AX15" i="5"/>
  <c r="D119" i="5"/>
  <c r="W121" i="5"/>
  <c r="DP63" i="5"/>
  <c r="CL55" i="5"/>
  <c r="BF19" i="5"/>
  <c r="BD50" i="5"/>
  <c r="CF65" i="5"/>
  <c r="DP54" i="5"/>
  <c r="CH52" i="5"/>
  <c r="DR103" i="5"/>
  <c r="BI15" i="5"/>
  <c r="BB20" i="5"/>
  <c r="L13" i="5"/>
  <c r="DB44" i="5"/>
  <c r="CB102" i="5"/>
  <c r="BN17" i="5"/>
  <c r="DF123" i="5"/>
  <c r="CT118" i="5"/>
  <c r="AX61" i="5"/>
  <c r="CD54" i="5"/>
  <c r="AM50" i="5"/>
  <c r="AK58" i="5"/>
  <c r="DK77" i="5"/>
  <c r="BR28" i="5"/>
  <c r="Y72" i="5"/>
  <c r="BU83" i="5"/>
  <c r="BR119" i="5"/>
  <c r="AE101" i="5"/>
  <c r="BM99" i="5"/>
  <c r="N104" i="5"/>
  <c r="F105" i="5"/>
  <c r="E55" i="5"/>
  <c r="BK59" i="5"/>
  <c r="CS37" i="5"/>
  <c r="BZ23" i="5"/>
  <c r="DA46" i="5"/>
  <c r="AQ43" i="5"/>
  <c r="DQ12" i="5"/>
  <c r="DJ43" i="5"/>
  <c r="CE52" i="5"/>
  <c r="CR60" i="5"/>
  <c r="AM94" i="5"/>
  <c r="CB120" i="5"/>
  <c r="CN92" i="5"/>
  <c r="AG77" i="5"/>
  <c r="CV66" i="5"/>
  <c r="AV15" i="5"/>
  <c r="BP97" i="5"/>
  <c r="DP49" i="5"/>
  <c r="CM113" i="5"/>
  <c r="BF30" i="5"/>
  <c r="BG101" i="5"/>
  <c r="CN26" i="5"/>
  <c r="CI34" i="5"/>
  <c r="O22" i="5"/>
  <c r="S52" i="5"/>
  <c r="DD17" i="5"/>
  <c r="BM114" i="5"/>
  <c r="BV82" i="5"/>
  <c r="CX34" i="5"/>
  <c r="DP38" i="5"/>
  <c r="CA121" i="5"/>
  <c r="DR122" i="5"/>
  <c r="BP23" i="5"/>
  <c r="AR56" i="5"/>
  <c r="CA32" i="5"/>
  <c r="Z121" i="5"/>
  <c r="BM77" i="5"/>
  <c r="BR115" i="5"/>
  <c r="CN51" i="5"/>
  <c r="BA51" i="5"/>
  <c r="CZ115" i="5"/>
  <c r="BO72" i="5"/>
  <c r="BB122" i="5"/>
  <c r="DJ28" i="5"/>
  <c r="CD19" i="5"/>
  <c r="AH29" i="5"/>
  <c r="BX72" i="5"/>
  <c r="BV71" i="5"/>
  <c r="K78" i="5"/>
  <c r="CF19" i="5"/>
  <c r="AG24" i="5"/>
  <c r="BL22" i="5"/>
  <c r="DM83" i="5"/>
  <c r="AW47" i="5"/>
  <c r="CE63" i="5"/>
  <c r="CI103" i="5"/>
  <c r="CW37" i="5"/>
  <c r="W91" i="5"/>
  <c r="BP53" i="5"/>
  <c r="CK61" i="5"/>
  <c r="BS97" i="5"/>
  <c r="CE10" i="5"/>
  <c r="CJ18" i="5"/>
  <c r="BU7" i="5"/>
  <c r="BF120" i="5"/>
  <c r="BK74" i="5"/>
  <c r="X60" i="5"/>
  <c r="Q62" i="5"/>
  <c r="DR71" i="5"/>
  <c r="BS40" i="5"/>
  <c r="AL81" i="5"/>
  <c r="M74" i="5"/>
  <c r="AB83" i="5"/>
  <c r="DQ88" i="5"/>
  <c r="E43" i="5"/>
  <c r="T112" i="5"/>
  <c r="X22" i="5"/>
  <c r="Z46" i="5"/>
  <c r="CF50" i="5"/>
  <c r="CI7" i="5"/>
  <c r="S13" i="5"/>
  <c r="DJ45" i="5"/>
  <c r="AQ26" i="5"/>
  <c r="AC58" i="5"/>
  <c r="I18" i="5"/>
  <c r="AT116" i="5"/>
  <c r="DP58" i="5"/>
  <c r="AQ62" i="5"/>
  <c r="V11" i="5"/>
  <c r="BF13" i="5"/>
  <c r="BA49" i="5"/>
  <c r="DJ41" i="5"/>
  <c r="DF82" i="5"/>
  <c r="AT19" i="5"/>
  <c r="DM24" i="5"/>
  <c r="CF4" i="5"/>
  <c r="BL23" i="5"/>
  <c r="AP90" i="5"/>
  <c r="BF67" i="5"/>
  <c r="AL106" i="5"/>
  <c r="CI122" i="5"/>
  <c r="BK62" i="5"/>
  <c r="BQ122" i="5"/>
  <c r="AM117" i="5"/>
  <c r="BW21" i="5"/>
  <c r="BV62" i="5"/>
  <c r="BQ23" i="5"/>
  <c r="O39" i="5"/>
  <c r="BM65" i="5"/>
  <c r="U92" i="5"/>
  <c r="CF95" i="5"/>
  <c r="BC111" i="5"/>
  <c r="BU62" i="5"/>
  <c r="CK84" i="5"/>
  <c r="DN67" i="5"/>
  <c r="BP82" i="5"/>
  <c r="CR14" i="5"/>
  <c r="AH22" i="5"/>
  <c r="CJ93" i="5"/>
  <c r="AL73" i="5"/>
  <c r="V34" i="5"/>
  <c r="AA32" i="5"/>
  <c r="DO11" i="5"/>
  <c r="CX112" i="5"/>
  <c r="V68" i="5"/>
  <c r="G111" i="5"/>
  <c r="DM120" i="5"/>
  <c r="CG120" i="5"/>
  <c r="BT80" i="5"/>
  <c r="AZ112" i="5"/>
  <c r="CA80" i="5"/>
  <c r="DE13" i="5"/>
  <c r="CN66" i="5"/>
  <c r="BQ48" i="5"/>
  <c r="CG22" i="5"/>
  <c r="AZ32" i="5"/>
  <c r="DB9" i="5"/>
  <c r="G72" i="5"/>
  <c r="CE31" i="5"/>
  <c r="DR57" i="5"/>
  <c r="N112" i="5"/>
  <c r="DI63" i="5"/>
  <c r="AT80" i="5"/>
  <c r="AN94" i="5"/>
  <c r="BN74" i="5"/>
  <c r="Q50" i="5"/>
  <c r="CD45" i="5"/>
  <c r="CF39" i="5"/>
  <c r="AT109" i="5"/>
  <c r="AY17" i="5"/>
  <c r="J54" i="5"/>
  <c r="CI72" i="5"/>
  <c r="R13" i="5"/>
  <c r="DJ119" i="5"/>
  <c r="CH72" i="5"/>
  <c r="BZ89" i="5"/>
  <c r="L113" i="5"/>
  <c r="DI113" i="5"/>
  <c r="CM32" i="5"/>
  <c r="DM43" i="5"/>
  <c r="DK41" i="5"/>
  <c r="CE25" i="5"/>
  <c r="BG16" i="5"/>
  <c r="CY109" i="5"/>
  <c r="BU88" i="5"/>
  <c r="BY40" i="5"/>
  <c r="BH74" i="5"/>
  <c r="BW110" i="5"/>
  <c r="AF109" i="5"/>
  <c r="DL32" i="5"/>
  <c r="CG66" i="5"/>
  <c r="BR26" i="5"/>
  <c r="DI75" i="5"/>
  <c r="T43" i="5"/>
  <c r="BL10" i="5"/>
  <c r="CS122" i="5"/>
  <c r="BS65" i="5"/>
  <c r="AJ17" i="5"/>
  <c r="K61" i="5"/>
  <c r="BB27" i="5"/>
  <c r="CP42" i="5"/>
  <c r="CZ107" i="5"/>
  <c r="N4" i="5"/>
  <c r="CR71" i="5"/>
  <c r="BN24" i="5"/>
  <c r="BE28" i="5"/>
  <c r="W94" i="5"/>
  <c r="CV20" i="5"/>
  <c r="CZ38" i="5"/>
  <c r="DO6" i="5"/>
  <c r="CS57" i="5"/>
  <c r="CL117" i="5"/>
  <c r="AA14" i="5"/>
  <c r="I47" i="5"/>
  <c r="BD79" i="5"/>
  <c r="CI104" i="5"/>
  <c r="CR111" i="5"/>
  <c r="AE85" i="5"/>
  <c r="BR114" i="5"/>
  <c r="CH26" i="5"/>
  <c r="BT105" i="5"/>
  <c r="BP48" i="5"/>
  <c r="AT108" i="5"/>
  <c r="AN70" i="5"/>
  <c r="CP58" i="5"/>
  <c r="BT90" i="5"/>
  <c r="CC49" i="5"/>
  <c r="CC91" i="5"/>
  <c r="AQ34" i="5"/>
  <c r="AO29" i="5"/>
  <c r="BB97" i="5"/>
  <c r="CA67" i="5"/>
  <c r="BA20" i="5"/>
  <c r="BM24" i="5"/>
  <c r="CR122" i="5"/>
  <c r="AU114" i="5"/>
  <c r="CL53" i="5"/>
  <c r="Y44" i="5"/>
  <c r="AR113" i="5"/>
  <c r="DP26" i="5"/>
  <c r="F51" i="5"/>
  <c r="AU102" i="5"/>
  <c r="CF78" i="5"/>
  <c r="CV109" i="5"/>
  <c r="BF42" i="5"/>
  <c r="DD24" i="5"/>
  <c r="G109" i="5"/>
  <c r="J70" i="5"/>
  <c r="BL117" i="5"/>
  <c r="AA43" i="5"/>
  <c r="V56" i="5"/>
  <c r="CW21" i="5"/>
  <c r="CO118" i="5"/>
  <c r="DE98" i="5"/>
  <c r="DD82" i="5"/>
  <c r="CF67" i="5"/>
  <c r="BY73" i="5"/>
  <c r="DR52" i="5"/>
  <c r="CW100" i="5"/>
  <c r="DH33" i="5"/>
  <c r="DF120" i="5"/>
  <c r="CE14" i="5"/>
  <c r="CN121" i="5"/>
  <c r="CD59" i="5"/>
  <c r="DI102" i="5"/>
  <c r="CZ89" i="5"/>
  <c r="BE94" i="5"/>
  <c r="AJ116" i="5"/>
  <c r="X43" i="5"/>
  <c r="T113" i="5"/>
  <c r="DP89" i="5"/>
  <c r="N118" i="5"/>
  <c r="BD110" i="5"/>
  <c r="AN13" i="5"/>
  <c r="CL69" i="5"/>
  <c r="AO33" i="5"/>
  <c r="D96" i="5"/>
  <c r="AG81" i="5"/>
  <c r="AL29" i="5"/>
  <c r="DB95" i="5"/>
  <c r="K110" i="5"/>
  <c r="AX74" i="5"/>
  <c r="O12" i="5"/>
  <c r="DL115" i="5"/>
  <c r="DA26" i="5"/>
  <c r="X39" i="5"/>
  <c r="DR30" i="5"/>
  <c r="AV22" i="5"/>
  <c r="CY52" i="5"/>
  <c r="BR41" i="5"/>
  <c r="J18" i="5"/>
  <c r="F9" i="5"/>
  <c r="R33" i="5"/>
  <c r="CN10" i="5"/>
  <c r="CJ38" i="5"/>
  <c r="DJ122" i="5"/>
  <c r="DN111" i="5"/>
  <c r="AX40" i="5"/>
  <c r="BX107" i="5"/>
  <c r="I32" i="5"/>
  <c r="CW11" i="5"/>
  <c r="DN27" i="5"/>
  <c r="AA36" i="5"/>
  <c r="BO102" i="5"/>
  <c r="AR35" i="5"/>
  <c r="U108" i="5"/>
  <c r="BZ61" i="5"/>
  <c r="CU9" i="5"/>
  <c r="DQ86" i="5"/>
  <c r="BL41" i="5"/>
  <c r="CB16" i="5"/>
  <c r="CB114" i="5"/>
  <c r="CW117" i="5"/>
  <c r="AZ121" i="5"/>
  <c r="DA24" i="5"/>
  <c r="DJ61" i="5"/>
  <c r="CR105" i="5"/>
  <c r="AF5" i="5"/>
  <c r="BR81" i="5"/>
  <c r="BV114" i="5"/>
  <c r="CS35" i="5"/>
  <c r="P109" i="5"/>
  <c r="BW48" i="5"/>
  <c r="CT43" i="5"/>
  <c r="BJ109" i="5"/>
  <c r="BK89" i="5"/>
  <c r="Y35" i="5"/>
  <c r="AM53" i="5"/>
  <c r="AS34" i="5"/>
  <c r="BC121" i="5"/>
  <c r="BR69" i="5"/>
  <c r="G86" i="5"/>
  <c r="DC88" i="5"/>
  <c r="DS68" i="5"/>
  <c r="CA71" i="5"/>
  <c r="AT73" i="5"/>
  <c r="CN109" i="5"/>
  <c r="AP91" i="5"/>
  <c r="AZ119" i="5"/>
  <c r="AV21" i="5"/>
  <c r="AF10" i="5"/>
  <c r="CO122" i="5"/>
  <c r="J10" i="5"/>
  <c r="AL18" i="5"/>
  <c r="CM122" i="5"/>
  <c r="AG52" i="5"/>
  <c r="BR29" i="5"/>
  <c r="DA51" i="5"/>
  <c r="BQ42" i="5"/>
  <c r="DD119" i="5"/>
  <c r="AN49" i="5"/>
  <c r="DF79" i="5"/>
  <c r="CQ122" i="5"/>
  <c r="AK69" i="5"/>
  <c r="DR77" i="5"/>
  <c r="AI122" i="5"/>
  <c r="CJ37" i="5"/>
  <c r="BX11" i="5"/>
  <c r="BO89" i="5"/>
  <c r="DL50" i="5"/>
  <c r="CT72" i="5"/>
  <c r="DI50" i="5"/>
  <c r="O83" i="5"/>
  <c r="AN50" i="5"/>
  <c r="D38" i="5"/>
  <c r="DK80" i="5"/>
  <c r="AJ49" i="5"/>
  <c r="M25" i="5"/>
  <c r="DH4" i="5"/>
  <c r="AE55" i="5"/>
  <c r="AQ95" i="5"/>
  <c r="AS27" i="5"/>
  <c r="CW44" i="5"/>
  <c r="AE76" i="5"/>
  <c r="DK115" i="5"/>
  <c r="DI117" i="5"/>
  <c r="AM122" i="5"/>
  <c r="W64" i="5"/>
  <c r="CF32" i="5"/>
  <c r="CM16" i="5"/>
  <c r="DB24" i="5"/>
  <c r="BE114" i="5"/>
  <c r="AD24" i="5"/>
  <c r="DQ105" i="5"/>
  <c r="BF84" i="5"/>
  <c r="CA84" i="5"/>
  <c r="BW104" i="5"/>
  <c r="CI90" i="5"/>
  <c r="DP20" i="5"/>
  <c r="F37" i="5"/>
  <c r="BA52" i="5"/>
  <c r="BY60" i="5"/>
  <c r="DM123" i="5"/>
  <c r="DR58" i="5"/>
  <c r="CP109" i="5"/>
  <c r="T31" i="5"/>
  <c r="CB103" i="5"/>
  <c r="CC111" i="5"/>
  <c r="BL53" i="5"/>
  <c r="CY7" i="5"/>
  <c r="CI81" i="5"/>
  <c r="DJ62" i="5"/>
  <c r="CY100" i="5"/>
  <c r="J88" i="5"/>
  <c r="DF77" i="5"/>
  <c r="AK20" i="5"/>
  <c r="BP90" i="5"/>
  <c r="O6" i="5"/>
  <c r="CY80" i="5"/>
  <c r="BC16" i="5"/>
  <c r="AN84" i="5"/>
  <c r="AX89" i="5"/>
  <c r="BJ87" i="5"/>
  <c r="AA95" i="5"/>
  <c r="BZ21" i="5"/>
  <c r="BS53" i="5"/>
  <c r="AQ87" i="5"/>
  <c r="W46" i="5"/>
  <c r="DI40" i="5"/>
  <c r="W68" i="5"/>
  <c r="AQ45" i="5"/>
  <c r="CD82" i="5"/>
  <c r="BO123" i="5"/>
  <c r="BF101" i="5"/>
  <c r="CP64" i="5"/>
  <c r="AL90" i="5"/>
  <c r="CT71" i="5"/>
  <c r="DI36" i="5"/>
  <c r="Q4" i="5"/>
  <c r="CQ52" i="5"/>
  <c r="P58" i="5"/>
  <c r="Y59" i="5"/>
  <c r="DF35" i="5"/>
  <c r="W49" i="5"/>
  <c r="AQ82" i="5"/>
  <c r="DB46" i="5"/>
  <c r="AI83" i="5"/>
  <c r="T25" i="5"/>
  <c r="CK116" i="5"/>
  <c r="L109" i="5"/>
  <c r="CM78" i="5"/>
  <c r="DS120" i="5"/>
  <c r="DO96" i="5"/>
  <c r="AL52" i="5"/>
  <c r="BA47" i="5"/>
  <c r="AZ86" i="5"/>
  <c r="BY89" i="5"/>
  <c r="BW90" i="5"/>
  <c r="Z81" i="5"/>
  <c r="K96" i="5"/>
  <c r="X78" i="5"/>
  <c r="DH76" i="5"/>
  <c r="AX96" i="5"/>
  <c r="BP30" i="5"/>
  <c r="DO111" i="5"/>
  <c r="BS20" i="5"/>
  <c r="DF95" i="5"/>
  <c r="CY119" i="5"/>
  <c r="BV40" i="5"/>
  <c r="AO19" i="5"/>
  <c r="V112" i="5"/>
  <c r="DN82" i="5"/>
  <c r="DF11" i="5"/>
  <c r="AS7" i="5"/>
  <c r="BK119" i="5"/>
  <c r="Q102" i="5"/>
  <c r="BZ88" i="5"/>
  <c r="BV66" i="5"/>
  <c r="DS21" i="5"/>
  <c r="DD15" i="5"/>
  <c r="AV7" i="5"/>
  <c r="BJ42" i="5"/>
  <c r="Y40" i="5"/>
  <c r="Z108" i="5"/>
  <c r="BA24" i="5"/>
  <c r="BK85" i="5"/>
  <c r="BY88" i="5"/>
  <c r="CF15" i="5"/>
  <c r="CZ35" i="5"/>
  <c r="DI23" i="5"/>
  <c r="P44" i="5"/>
  <c r="CC98" i="5"/>
  <c r="CV14" i="5"/>
  <c r="BJ103" i="5"/>
  <c r="P103" i="5"/>
  <c r="AM51" i="5"/>
  <c r="DG39" i="5"/>
  <c r="DH122" i="5"/>
  <c r="CL63" i="5"/>
  <c r="AR32" i="5"/>
  <c r="DH118" i="5"/>
  <c r="DK40" i="5"/>
  <c r="N80" i="5"/>
  <c r="P91" i="5"/>
  <c r="E75" i="5"/>
  <c r="Q48" i="5"/>
  <c r="DP22" i="5"/>
  <c r="BX82" i="5"/>
  <c r="CO114" i="5"/>
  <c r="AC122" i="5"/>
  <c r="AA50" i="5"/>
  <c r="CT109" i="5"/>
  <c r="DF60" i="5"/>
  <c r="CG114" i="5"/>
  <c r="CF80" i="5"/>
  <c r="I11" i="5"/>
  <c r="DO62" i="5"/>
  <c r="BV81" i="5"/>
  <c r="DA65" i="5"/>
  <c r="CS54" i="5"/>
  <c r="DG79" i="5"/>
  <c r="DP119" i="5"/>
  <c r="X38" i="5"/>
  <c r="AN6" i="5"/>
  <c r="AQ29" i="5"/>
  <c r="BF54" i="5"/>
  <c r="H19" i="5"/>
  <c r="BQ106" i="5"/>
  <c r="N34" i="5"/>
  <c r="DE105" i="5"/>
  <c r="BV7" i="5"/>
  <c r="X18" i="5"/>
  <c r="AC8" i="5"/>
  <c r="CN65" i="5"/>
  <c r="CT10" i="5"/>
  <c r="BG69" i="5"/>
  <c r="BK65" i="5"/>
  <c r="AL10" i="5"/>
  <c r="CD12" i="5"/>
  <c r="AE38" i="5"/>
  <c r="CD4" i="5"/>
  <c r="AR79" i="5"/>
  <c r="CP63" i="5"/>
  <c r="CW41" i="5"/>
  <c r="DE108" i="5"/>
  <c r="BV13" i="5"/>
  <c r="M77" i="5"/>
  <c r="CZ88" i="5"/>
  <c r="P24" i="5"/>
  <c r="BO4" i="5"/>
  <c r="DQ106" i="5"/>
  <c r="I24" i="5"/>
  <c r="AG106" i="5"/>
  <c r="K60" i="5"/>
  <c r="AP43" i="5"/>
  <c r="N30" i="5"/>
  <c r="CG82" i="5"/>
  <c r="BK47" i="5"/>
  <c r="BZ60" i="5"/>
  <c r="E115" i="5"/>
  <c r="CJ46" i="5"/>
  <c r="CQ60" i="5"/>
  <c r="BY96" i="5"/>
  <c r="AC107" i="5"/>
  <c r="X121" i="5"/>
  <c r="AS120" i="5"/>
  <c r="BT43" i="5"/>
  <c r="AY33" i="5"/>
  <c r="CA11" i="5"/>
  <c r="R43" i="5"/>
  <c r="AO64" i="5"/>
  <c r="AB84" i="5"/>
  <c r="BJ116" i="5"/>
  <c r="CG49" i="5"/>
  <c r="BZ79" i="5"/>
  <c r="AF14" i="5"/>
  <c r="BO5" i="5"/>
  <c r="T108" i="5"/>
  <c r="G12" i="5"/>
  <c r="DP121" i="5"/>
  <c r="BZ56" i="5"/>
  <c r="CA59" i="5"/>
  <c r="AG15" i="5"/>
  <c r="CU44" i="5"/>
  <c r="BS95" i="5"/>
  <c r="Z21" i="5"/>
  <c r="U20" i="5"/>
  <c r="AB25" i="5"/>
  <c r="G103" i="5"/>
  <c r="AH52" i="5"/>
  <c r="BC41" i="5"/>
  <c r="AV110" i="5"/>
  <c r="D103" i="5"/>
  <c r="AU107" i="5"/>
  <c r="CV120" i="5"/>
  <c r="CL86" i="5"/>
  <c r="CK74" i="5"/>
  <c r="BT46" i="5"/>
  <c r="AB65" i="5"/>
  <c r="CQ93" i="5"/>
  <c r="AE27" i="5"/>
  <c r="DE62" i="5"/>
  <c r="BC118" i="5"/>
  <c r="AJ51" i="5"/>
  <c r="G123" i="5"/>
  <c r="Y106" i="5"/>
  <c r="Y16" i="5"/>
  <c r="S32" i="5"/>
  <c r="DR111" i="5"/>
  <c r="AU68" i="5"/>
  <c r="L71" i="5"/>
  <c r="BA11" i="5"/>
  <c r="CV110" i="5"/>
  <c r="CC75" i="5"/>
  <c r="H42" i="5"/>
  <c r="BU95" i="5"/>
  <c r="CI99" i="5"/>
  <c r="DS37" i="5"/>
  <c r="T46" i="5"/>
  <c r="S56" i="5"/>
  <c r="U18" i="5"/>
  <c r="AE26" i="5"/>
  <c r="Z122" i="5"/>
  <c r="BL62" i="5"/>
  <c r="F46" i="5"/>
  <c r="U75" i="5"/>
  <c r="CL19" i="5"/>
  <c r="X31" i="5"/>
  <c r="CE101" i="5"/>
  <c r="CH117" i="5"/>
  <c r="W103" i="5"/>
  <c r="AQ18" i="5"/>
  <c r="CS72" i="5"/>
  <c r="AA24" i="5"/>
  <c r="AF106" i="5"/>
  <c r="E7" i="5"/>
  <c r="AC99" i="5"/>
  <c r="BO90" i="5"/>
  <c r="DN18" i="5"/>
  <c r="BL107" i="5"/>
  <c r="BU113" i="5"/>
  <c r="BC103" i="5"/>
  <c r="AR50" i="5"/>
  <c r="Z54" i="5"/>
  <c r="BH118" i="5"/>
  <c r="BX67" i="5"/>
  <c r="BE123" i="5"/>
  <c r="CY46" i="5"/>
  <c r="G81" i="5"/>
  <c r="BE15" i="5"/>
  <c r="DJ5" i="5"/>
  <c r="CY118" i="5"/>
  <c r="DQ92" i="5"/>
  <c r="CC119" i="5"/>
  <c r="AH95" i="5"/>
  <c r="AD43" i="5"/>
  <c r="R80" i="5"/>
  <c r="Z110" i="5"/>
  <c r="AS54" i="5"/>
  <c r="DP18" i="5"/>
  <c r="BR66" i="5"/>
  <c r="K26" i="5"/>
  <c r="X42" i="5"/>
  <c r="DD81" i="5"/>
  <c r="BY35" i="5"/>
  <c r="CW15" i="5"/>
  <c r="BI80" i="5"/>
  <c r="AU8" i="5"/>
  <c r="D110" i="5"/>
  <c r="BL119" i="5"/>
  <c r="L101" i="5"/>
  <c r="BY79" i="5"/>
  <c r="CA57" i="5"/>
  <c r="U37" i="5"/>
  <c r="DF47" i="5"/>
  <c r="CP85" i="5"/>
  <c r="BU72" i="5"/>
  <c r="CL88" i="5"/>
  <c r="DR73" i="5"/>
  <c r="F56" i="5"/>
  <c r="CF81" i="5"/>
  <c r="BU97" i="5"/>
  <c r="CN40" i="5"/>
  <c r="BX76" i="5"/>
  <c r="DJ90" i="5"/>
  <c r="CC9" i="5"/>
  <c r="AA105" i="5"/>
  <c r="DJ68" i="5"/>
  <c r="Y78" i="5"/>
  <c r="BV63" i="5"/>
  <c r="CV107" i="5"/>
  <c r="AY99" i="5"/>
  <c r="AK49" i="5"/>
  <c r="U61" i="5"/>
  <c r="AD38" i="5"/>
  <c r="AJ120" i="5"/>
  <c r="DJ102" i="5"/>
  <c r="BE19" i="5"/>
  <c r="AQ121" i="5"/>
  <c r="CK46" i="5"/>
  <c r="DA82" i="5"/>
  <c r="CZ119" i="5"/>
  <c r="DH81" i="5"/>
  <c r="AK118" i="5"/>
  <c r="CG58" i="5"/>
  <c r="N62" i="5"/>
  <c r="H106" i="5"/>
  <c r="AB74" i="5"/>
  <c r="BZ24" i="5"/>
  <c r="AP41" i="5"/>
  <c r="AH74" i="5"/>
  <c r="CL67" i="5"/>
  <c r="I9" i="5"/>
  <c r="CB107" i="5"/>
  <c r="BQ80" i="5"/>
  <c r="CZ102" i="5"/>
  <c r="BO86" i="5"/>
  <c r="AE106" i="5"/>
  <c r="AM107" i="5"/>
  <c r="AF41" i="5"/>
  <c r="V41" i="5"/>
  <c r="AU56" i="5"/>
  <c r="AY123" i="5"/>
  <c r="BT120" i="5"/>
  <c r="BF23" i="5"/>
  <c r="BY46" i="5"/>
  <c r="BS67" i="5"/>
  <c r="AS10" i="5"/>
  <c r="CI27" i="5"/>
  <c r="X41" i="5"/>
  <c r="X122" i="5"/>
  <c r="AN87" i="5"/>
  <c r="Q117" i="5"/>
  <c r="BH98" i="5"/>
  <c r="CM80" i="5"/>
  <c r="Y6" i="5"/>
  <c r="DE20" i="5"/>
  <c r="BF119" i="5"/>
  <c r="BH6" i="5"/>
  <c r="AW28" i="5"/>
  <c r="DH69" i="5"/>
  <c r="AY103" i="5"/>
  <c r="DQ78" i="5"/>
  <c r="Q75" i="5"/>
  <c r="AT111" i="5"/>
  <c r="BB31" i="5"/>
  <c r="AK37" i="5"/>
  <c r="AK70" i="5"/>
  <c r="CI6" i="5"/>
  <c r="AO119" i="5"/>
  <c r="AC108" i="5"/>
  <c r="BP123" i="5"/>
  <c r="P33" i="5"/>
  <c r="K120" i="5"/>
  <c r="BV16" i="5"/>
  <c r="BD71" i="5"/>
  <c r="Y34" i="5"/>
  <c r="BM25" i="5"/>
  <c r="CX6" i="5"/>
  <c r="AV115" i="5"/>
  <c r="AS117" i="5"/>
  <c r="L118" i="5"/>
  <c r="X86" i="5"/>
  <c r="AQ114" i="5"/>
  <c r="V28" i="5"/>
  <c r="BI21" i="5"/>
  <c r="BQ58" i="5"/>
  <c r="L24" i="5"/>
  <c r="CH100" i="5"/>
  <c r="D63" i="5"/>
  <c r="Y92" i="5"/>
  <c r="BT74" i="5"/>
  <c r="DK29" i="5"/>
  <c r="AA109" i="5"/>
  <c r="CU104" i="5"/>
  <c r="CG20" i="5"/>
  <c r="AF99" i="5"/>
  <c r="DE25" i="5"/>
  <c r="BJ117" i="5"/>
  <c r="DG10" i="5"/>
  <c r="CX118" i="5"/>
  <c r="BH78" i="5"/>
  <c r="AT79" i="5"/>
  <c r="Y110" i="5"/>
  <c r="AL113" i="5"/>
  <c r="U36" i="5"/>
  <c r="DS35" i="5"/>
  <c r="BC17" i="5"/>
  <c r="DO93" i="5"/>
  <c r="CW23" i="5"/>
  <c r="I85" i="5"/>
  <c r="BJ115" i="5"/>
  <c r="BV119" i="5"/>
  <c r="DO51" i="5"/>
  <c r="CY63" i="5"/>
  <c r="BO120" i="5"/>
  <c r="BB116" i="5"/>
  <c r="BQ15" i="5"/>
  <c r="L80" i="5"/>
  <c r="CH21" i="5"/>
  <c r="AO107" i="5"/>
  <c r="AL120" i="5"/>
  <c r="BA42" i="5"/>
  <c r="CT59" i="5"/>
  <c r="BL69" i="5"/>
  <c r="DB112" i="5"/>
  <c r="BK32" i="5"/>
  <c r="AQ53" i="5"/>
  <c r="AI64" i="5"/>
  <c r="BG113" i="5"/>
  <c r="CO120" i="5"/>
  <c r="BR110" i="5"/>
  <c r="AB37" i="5"/>
  <c r="AS16" i="5"/>
  <c r="CP50" i="5"/>
  <c r="AS101" i="5"/>
  <c r="AJ67" i="5"/>
  <c r="CW18" i="5"/>
  <c r="CH47" i="5"/>
  <c r="AW121" i="5"/>
  <c r="AK76" i="5"/>
  <c r="BU55" i="5"/>
  <c r="E111" i="5"/>
  <c r="CC60" i="5"/>
  <c r="CF48" i="5"/>
  <c r="DP33" i="5"/>
  <c r="Q95" i="5"/>
  <c r="N74" i="5"/>
  <c r="BD64" i="5"/>
  <c r="BL88" i="5"/>
  <c r="G70" i="5"/>
  <c r="AC90" i="5"/>
  <c r="AU10" i="5"/>
  <c r="CF62" i="5"/>
  <c r="AR34" i="5"/>
  <c r="BJ31" i="5"/>
  <c r="BF103" i="5"/>
  <c r="CQ49" i="5"/>
  <c r="BI55" i="5"/>
  <c r="BQ10" i="5"/>
  <c r="BA123" i="5"/>
  <c r="BT61" i="5"/>
  <c r="R111" i="5"/>
  <c r="BN73" i="5"/>
  <c r="BV48" i="5"/>
  <c r="DC23" i="5"/>
  <c r="Y4" i="5"/>
  <c r="CA103" i="5"/>
  <c r="E82" i="5"/>
  <c r="CF21" i="5"/>
  <c r="CX52" i="5"/>
  <c r="AK74" i="5"/>
  <c r="P64" i="5"/>
  <c r="BC63" i="5"/>
  <c r="CO18" i="5"/>
  <c r="CN70" i="5"/>
  <c r="J47" i="5"/>
  <c r="T63" i="5"/>
  <c r="DQ18" i="5"/>
  <c r="J46" i="5"/>
  <c r="CF51" i="5"/>
  <c r="AL8" i="5"/>
  <c r="AA108" i="5"/>
  <c r="CS14" i="5"/>
  <c r="DH74" i="5"/>
  <c r="DP14" i="5"/>
  <c r="G4" i="5"/>
  <c r="CI57" i="5"/>
  <c r="CT86" i="5"/>
  <c r="CM68" i="5"/>
  <c r="AM56" i="5"/>
  <c r="H52" i="5"/>
  <c r="T36" i="5"/>
  <c r="DR27" i="5"/>
  <c r="BL73" i="5"/>
  <c r="DC122" i="5"/>
  <c r="AI89" i="5"/>
  <c r="E36" i="5"/>
  <c r="CF75" i="5"/>
  <c r="AA86" i="5"/>
  <c r="CB77" i="5"/>
  <c r="CI58" i="5"/>
  <c r="BT86" i="5"/>
  <c r="CB85" i="5"/>
  <c r="DO67" i="5"/>
  <c r="BH62" i="5"/>
  <c r="AA6" i="5"/>
  <c r="Q97" i="5"/>
  <c r="BY52" i="5"/>
  <c r="CD30" i="5"/>
  <c r="AM86" i="5"/>
  <c r="CT85" i="5"/>
  <c r="R30" i="5"/>
  <c r="BK61" i="5"/>
  <c r="Z34" i="5"/>
  <c r="G21" i="5"/>
  <c r="BI111" i="5"/>
  <c r="AH61" i="5"/>
  <c r="CA111" i="5"/>
  <c r="I53" i="5"/>
  <c r="CH29" i="5"/>
  <c r="DQ123" i="5"/>
  <c r="BR34" i="5"/>
  <c r="O113" i="5"/>
  <c r="CC112" i="5"/>
  <c r="M106" i="5"/>
  <c r="BW39" i="5"/>
  <c r="AE63" i="5"/>
  <c r="CW7" i="5"/>
  <c r="CA99" i="5"/>
  <c r="AZ38" i="5"/>
  <c r="CQ56" i="5"/>
  <c r="CR121" i="5"/>
  <c r="BQ22" i="5"/>
  <c r="AR112" i="5"/>
  <c r="DB70" i="5"/>
  <c r="X49" i="5"/>
  <c r="BH45" i="5"/>
  <c r="CP31" i="5"/>
  <c r="BL20" i="5"/>
  <c r="G65" i="5"/>
  <c r="AZ9" i="5"/>
  <c r="BV108" i="5"/>
  <c r="DB74" i="5"/>
  <c r="AX119" i="5"/>
  <c r="DK92" i="5"/>
  <c r="BW68" i="5"/>
  <c r="DO5" i="5"/>
  <c r="BT5" i="5"/>
  <c r="CG5" i="5"/>
  <c r="AE41" i="5"/>
  <c r="P6" i="5"/>
  <c r="G63" i="5"/>
  <c r="N99" i="5"/>
  <c r="AQ22" i="5"/>
  <c r="AO111" i="5"/>
  <c r="AH56" i="5"/>
  <c r="CO65" i="5"/>
  <c r="AK106" i="5"/>
  <c r="DI19" i="5"/>
  <c r="AN80" i="5"/>
  <c r="CM31" i="5"/>
  <c r="V48" i="5"/>
  <c r="BE58" i="5"/>
  <c r="BF113" i="5"/>
  <c r="BF43" i="5"/>
  <c r="DL63" i="5"/>
  <c r="BO69" i="5"/>
  <c r="AR115" i="5"/>
  <c r="BR112" i="5"/>
  <c r="CA75" i="5"/>
  <c r="AO8" i="5"/>
  <c r="CH121" i="5"/>
  <c r="BZ67" i="5"/>
  <c r="CN34" i="5"/>
  <c r="CM105" i="5"/>
  <c r="AL119" i="5"/>
  <c r="T4" i="5"/>
  <c r="CL77" i="5"/>
  <c r="BA46" i="5"/>
  <c r="CW31" i="5"/>
  <c r="BH35" i="5"/>
  <c r="M116" i="5"/>
  <c r="CU39" i="5"/>
  <c r="AH65" i="5"/>
  <c r="BV77" i="5"/>
  <c r="Q61" i="5"/>
  <c r="P88" i="5"/>
  <c r="AF29" i="5"/>
  <c r="AV4" i="5"/>
  <c r="J58" i="5"/>
  <c r="BA40" i="5"/>
  <c r="DK79" i="5"/>
  <c r="CU6" i="5"/>
  <c r="AS38" i="5"/>
  <c r="CS90" i="5"/>
  <c r="BY47" i="5"/>
  <c r="E19" i="5"/>
  <c r="U91" i="5"/>
  <c r="AP55" i="5"/>
  <c r="F118" i="5"/>
  <c r="CW32" i="5"/>
  <c r="BW98" i="5"/>
  <c r="X56" i="5"/>
  <c r="BB48" i="5"/>
  <c r="AQ23" i="5"/>
  <c r="AW62" i="5"/>
  <c r="BL42" i="5"/>
  <c r="CE68" i="5"/>
  <c r="W23" i="5"/>
  <c r="DD79" i="5"/>
  <c r="DJ37" i="5"/>
  <c r="DA37" i="5"/>
  <c r="H119" i="5"/>
  <c r="BJ25" i="5"/>
  <c r="BC112" i="5"/>
  <c r="BI115" i="5"/>
  <c r="P57" i="5"/>
  <c r="DS31" i="5"/>
  <c r="BS87" i="5"/>
  <c r="BW16" i="5"/>
  <c r="D31" i="5"/>
  <c r="AM81" i="5"/>
  <c r="CT25" i="5"/>
  <c r="CB93" i="5"/>
  <c r="H93" i="5"/>
  <c r="BQ24" i="5"/>
  <c r="AU40" i="5"/>
  <c r="U119" i="5"/>
  <c r="CF93" i="5"/>
  <c r="BE67" i="5"/>
  <c r="AP105" i="5"/>
  <c r="DA78" i="5"/>
  <c r="CF66" i="5"/>
  <c r="BY93" i="5"/>
  <c r="DE84" i="5"/>
  <c r="CE39" i="5"/>
  <c r="BX70" i="5"/>
  <c r="BD44" i="5"/>
  <c r="DQ49" i="5"/>
  <c r="AP95" i="5"/>
  <c r="AC25" i="5"/>
  <c r="W22" i="5"/>
  <c r="DM53" i="5"/>
  <c r="DA68" i="5"/>
  <c r="CC13" i="5"/>
  <c r="AU14" i="5"/>
  <c r="CP98" i="5"/>
  <c r="AK19" i="5"/>
  <c r="BP11" i="5"/>
  <c r="AS121" i="5"/>
  <c r="Z111" i="5"/>
  <c r="DE112" i="5"/>
  <c r="J61" i="5"/>
  <c r="AP71" i="5"/>
  <c r="BG78" i="5"/>
  <c r="DJ121" i="5"/>
  <c r="AU18" i="5"/>
  <c r="BU48" i="5"/>
  <c r="BL87" i="5"/>
  <c r="AS79" i="5"/>
  <c r="V118" i="5"/>
  <c r="BB49" i="5"/>
  <c r="BG73" i="5"/>
  <c r="BW42" i="5"/>
  <c r="AH105" i="5"/>
  <c r="K71" i="5"/>
  <c r="S93" i="5"/>
  <c r="AW43" i="5"/>
  <c r="CK92" i="5"/>
  <c r="AT92" i="5"/>
  <c r="AE83" i="5"/>
  <c r="CX95" i="5"/>
  <c r="AK84" i="5"/>
  <c r="BQ37" i="5"/>
  <c r="AA83" i="5"/>
  <c r="CU76" i="5"/>
  <c r="DB67" i="5"/>
  <c r="BE18" i="5"/>
  <c r="CC100" i="5"/>
  <c r="AD57" i="5"/>
  <c r="Y74" i="5"/>
  <c r="BO104" i="5"/>
  <c r="J63" i="5"/>
  <c r="AS59" i="5"/>
  <c r="CA8" i="5"/>
  <c r="V72" i="5"/>
  <c r="AT66" i="5"/>
  <c r="CO86" i="5"/>
  <c r="DJ40" i="5"/>
  <c r="DS122" i="5"/>
  <c r="CW111" i="5"/>
  <c r="DQ62" i="5"/>
  <c r="CA26" i="5"/>
  <c r="DF108" i="5"/>
  <c r="BJ48" i="5"/>
  <c r="AF46" i="5"/>
  <c r="CA58" i="5"/>
  <c r="DR39" i="5"/>
  <c r="AT47" i="5"/>
  <c r="BE54" i="5"/>
  <c r="CX101" i="5"/>
  <c r="D61" i="5"/>
  <c r="DS43" i="5"/>
  <c r="BJ121" i="5"/>
  <c r="M57" i="5"/>
  <c r="BZ8" i="5"/>
  <c r="CY115" i="5"/>
  <c r="BJ64" i="5"/>
  <c r="DA116" i="5"/>
  <c r="H74" i="5"/>
  <c r="DD20" i="5"/>
  <c r="H90" i="5"/>
  <c r="CO49" i="5"/>
  <c r="AS107" i="5"/>
  <c r="DG93" i="5"/>
  <c r="AX53" i="5"/>
  <c r="AR38" i="5"/>
  <c r="CZ63" i="5"/>
  <c r="BT64" i="5"/>
  <c r="CD119" i="5"/>
  <c r="DB98" i="5"/>
  <c r="CW25" i="5"/>
  <c r="U106" i="5"/>
  <c r="CV15" i="5"/>
  <c r="DR12" i="5"/>
  <c r="BB118" i="5"/>
  <c r="O84" i="5"/>
  <c r="CH17" i="5"/>
  <c r="BQ108" i="5"/>
  <c r="CF12" i="5"/>
  <c r="BV65" i="5"/>
  <c r="CT21" i="5"/>
  <c r="DM119" i="5"/>
  <c r="AG44" i="5"/>
  <c r="S97" i="5"/>
  <c r="F64" i="5"/>
  <c r="AC12" i="5"/>
  <c r="DI60" i="5"/>
  <c r="Y42" i="5"/>
  <c r="AM42" i="5"/>
  <c r="Y101" i="5"/>
  <c r="CO112" i="5"/>
  <c r="BF123" i="5"/>
  <c r="DK43" i="5"/>
  <c r="L119" i="5"/>
  <c r="DF40" i="5"/>
  <c r="CO15" i="5"/>
  <c r="CM36" i="5"/>
  <c r="DE39" i="5"/>
  <c r="AE49" i="5"/>
  <c r="Q119" i="5"/>
  <c r="DN42" i="5"/>
  <c r="CT4" i="5"/>
  <c r="DL106" i="5"/>
  <c r="U112" i="5"/>
  <c r="L85" i="5"/>
  <c r="W39" i="5"/>
  <c r="DR68" i="5"/>
  <c r="CP116" i="5"/>
  <c r="AL51" i="5"/>
  <c r="DC11" i="5"/>
  <c r="W96" i="5"/>
  <c r="BI117" i="5"/>
  <c r="Y65" i="5"/>
  <c r="DK120" i="5"/>
  <c r="BE97" i="5"/>
  <c r="DA61" i="5"/>
  <c r="G116" i="5"/>
  <c r="AV106" i="5"/>
  <c r="CJ103" i="5"/>
  <c r="BN70" i="5"/>
  <c r="W72" i="5"/>
  <c r="AH31" i="5"/>
  <c r="BE45" i="5"/>
  <c r="CK49" i="5"/>
  <c r="CL12" i="5"/>
  <c r="DE97" i="5"/>
  <c r="DM45" i="5"/>
  <c r="AT36" i="5"/>
  <c r="AN45" i="5"/>
  <c r="CL28" i="5"/>
  <c r="CE33" i="5"/>
  <c r="BH44" i="5"/>
  <c r="AA71" i="5"/>
  <c r="F116" i="5"/>
  <c r="I15" i="5"/>
  <c r="O23" i="5"/>
  <c r="AV9" i="5"/>
  <c r="BR60" i="5"/>
  <c r="AT65" i="5"/>
  <c r="DL103" i="5"/>
  <c r="J64" i="5"/>
  <c r="AK45" i="5"/>
  <c r="AG31" i="5"/>
  <c r="AC63" i="5"/>
  <c r="CA60" i="5"/>
  <c r="R90" i="5"/>
  <c r="BQ114" i="5"/>
  <c r="DM89" i="5"/>
  <c r="BK57" i="5"/>
  <c r="BH103" i="5"/>
  <c r="CT95" i="5"/>
  <c r="L51" i="5"/>
  <c r="DI38" i="5"/>
  <c r="DG85" i="5"/>
  <c r="J29" i="5"/>
  <c r="DE61" i="5"/>
  <c r="BP17" i="5"/>
  <c r="O43" i="5"/>
  <c r="AP69" i="5"/>
  <c r="CA63" i="5"/>
  <c r="BA15" i="5"/>
  <c r="M16" i="5"/>
  <c r="CU123" i="5"/>
  <c r="DQ44" i="5"/>
  <c r="DS5" i="5"/>
  <c r="AV101" i="5"/>
  <c r="AB54" i="5"/>
  <c r="BG55" i="5"/>
  <c r="DS33" i="5"/>
  <c r="G22" i="5"/>
  <c r="CA82" i="5"/>
  <c r="CL34" i="5"/>
  <c r="I118" i="5"/>
  <c r="CL109" i="5"/>
  <c r="K43" i="5"/>
  <c r="L112" i="5"/>
  <c r="N59" i="5"/>
  <c r="BF76" i="5"/>
  <c r="BH23" i="5"/>
  <c r="DI17" i="5"/>
  <c r="AY110" i="5"/>
  <c r="AO89" i="5"/>
  <c r="L21" i="5"/>
  <c r="AD36" i="5"/>
  <c r="AA122" i="5"/>
  <c r="K98" i="5"/>
  <c r="AL38" i="5"/>
  <c r="O91" i="5"/>
  <c r="CE29" i="5"/>
  <c r="AD119" i="5"/>
  <c r="BK91" i="5"/>
  <c r="K21" i="5"/>
  <c r="AH10" i="5"/>
  <c r="CP44" i="5"/>
  <c r="U39" i="5"/>
  <c r="DJ39" i="5"/>
  <c r="Z105" i="5"/>
  <c r="CJ13" i="5"/>
  <c r="K95" i="5"/>
  <c r="AC66" i="5"/>
  <c r="AB7" i="5"/>
  <c r="AY50" i="5"/>
  <c r="BL120" i="5"/>
  <c r="BA60" i="5"/>
  <c r="DK11" i="5"/>
  <c r="AT82" i="5"/>
  <c r="AM15" i="5"/>
  <c r="AT13" i="5"/>
  <c r="CI118" i="5"/>
  <c r="DK97" i="5"/>
  <c r="BZ35" i="5"/>
  <c r="DS23" i="5"/>
  <c r="BT82" i="5"/>
  <c r="R21" i="5"/>
  <c r="BY118" i="5"/>
  <c r="CM71" i="5"/>
  <c r="DQ19" i="5"/>
  <c r="BG64" i="5"/>
  <c r="X69" i="5"/>
  <c r="BQ16" i="5"/>
  <c r="AE8" i="5"/>
  <c r="AX18" i="5"/>
  <c r="DP43" i="5"/>
  <c r="CP77" i="5"/>
  <c r="AG83" i="5"/>
  <c r="BZ108" i="5"/>
  <c r="BV51" i="5"/>
  <c r="G105" i="5"/>
  <c r="T9" i="5"/>
  <c r="AE105" i="5"/>
  <c r="BM7" i="5"/>
  <c r="O72" i="5"/>
  <c r="AK114" i="5"/>
  <c r="DN85" i="5"/>
  <c r="BM6" i="5"/>
  <c r="T62" i="5"/>
  <c r="E91" i="5"/>
  <c r="G44" i="5"/>
  <c r="CL8" i="5"/>
  <c r="K46" i="5"/>
  <c r="BI78" i="5"/>
  <c r="DH123" i="5"/>
  <c r="V115" i="5"/>
  <c r="K30" i="5"/>
  <c r="BU104" i="5"/>
  <c r="AS90" i="5"/>
  <c r="CD5" i="5"/>
  <c r="DI27" i="5"/>
  <c r="DQ50" i="5"/>
  <c r="AL16" i="5"/>
  <c r="DS54" i="5"/>
  <c r="BG63" i="5"/>
  <c r="E120" i="5"/>
  <c r="AU38" i="5"/>
  <c r="BR5" i="5"/>
  <c r="AC111" i="5"/>
  <c r="CN11" i="5"/>
  <c r="CX29" i="5"/>
  <c r="AS25" i="5"/>
  <c r="V21" i="5"/>
  <c r="CG115" i="5"/>
  <c r="Q118" i="5"/>
  <c r="CC38" i="5"/>
  <c r="BO24" i="5"/>
  <c r="CY113" i="5"/>
  <c r="W106" i="5"/>
  <c r="AZ28" i="5"/>
  <c r="AP122" i="5"/>
  <c r="BD35" i="5"/>
  <c r="DL25" i="5"/>
  <c r="BC77" i="5"/>
  <c r="DD38" i="5"/>
  <c r="DS12" i="5"/>
  <c r="AQ72" i="5"/>
  <c r="T27" i="5"/>
  <c r="CT96" i="5"/>
  <c r="G45" i="5"/>
  <c r="BQ109" i="5"/>
  <c r="CV40" i="5"/>
  <c r="CY123" i="5"/>
  <c r="CT101" i="5"/>
  <c r="CP29" i="5"/>
  <c r="E117" i="5"/>
  <c r="CP68" i="5"/>
  <c r="M37" i="5"/>
  <c r="W116" i="5"/>
  <c r="DS58" i="5"/>
  <c r="BG28" i="5"/>
  <c r="BU122" i="5"/>
  <c r="BC89" i="5"/>
  <c r="N78" i="5"/>
  <c r="AG69" i="5"/>
  <c r="BT111" i="5"/>
  <c r="L114" i="5"/>
  <c r="D116" i="5"/>
  <c r="CM102" i="5"/>
  <c r="BQ93" i="5"/>
  <c r="AQ112" i="5"/>
  <c r="DD43" i="5"/>
  <c r="CO117" i="5"/>
  <c r="BJ4" i="5"/>
  <c r="CE91" i="5"/>
  <c r="U80" i="5"/>
  <c r="DK46" i="5"/>
  <c r="CS79" i="5"/>
  <c r="DE50" i="5"/>
  <c r="BO55" i="5"/>
  <c r="BD28" i="5"/>
  <c r="BO42" i="5"/>
  <c r="BE60" i="5"/>
  <c r="DC58" i="5"/>
  <c r="CG97" i="5"/>
  <c r="CC96" i="5"/>
  <c r="AH70" i="5"/>
  <c r="Z123" i="5"/>
  <c r="CM121" i="5"/>
  <c r="BA26" i="5"/>
  <c r="AX42" i="5"/>
  <c r="BP43" i="5"/>
  <c r="BN59" i="5"/>
  <c r="DF107" i="5"/>
  <c r="CR35" i="5"/>
  <c r="E47" i="5"/>
  <c r="BC80" i="5"/>
  <c r="N15" i="5"/>
  <c r="N16" i="5"/>
  <c r="CG29" i="5"/>
  <c r="E85" i="5"/>
  <c r="BS76" i="5"/>
  <c r="AD107" i="5"/>
  <c r="DG63" i="5"/>
  <c r="DN78" i="5"/>
  <c r="BE46" i="5"/>
  <c r="T48" i="5"/>
  <c r="AA49" i="5"/>
  <c r="DI37" i="5"/>
  <c r="DS123" i="5"/>
  <c r="BI63" i="5"/>
  <c r="G11" i="5"/>
  <c r="M12" i="5"/>
  <c r="CW104" i="5"/>
  <c r="CD29" i="5"/>
  <c r="BG57" i="5"/>
  <c r="V33" i="5"/>
  <c r="BQ41" i="5"/>
  <c r="BB32" i="5"/>
  <c r="DN66" i="5"/>
  <c r="CD77" i="5"/>
  <c r="DO41" i="5"/>
  <c r="BW55" i="5"/>
  <c r="CC22" i="5"/>
  <c r="T116" i="5"/>
  <c r="AS30" i="5"/>
  <c r="AJ57" i="5"/>
  <c r="AX112" i="5"/>
  <c r="W33" i="5"/>
  <c r="BA74" i="5"/>
  <c r="AK36" i="5"/>
  <c r="CN49" i="5"/>
  <c r="AO60" i="5"/>
  <c r="AK54" i="5"/>
  <c r="CE55" i="5"/>
  <c r="CG83" i="5"/>
  <c r="AB60" i="5"/>
  <c r="P23" i="5"/>
  <c r="DJ17" i="5"/>
  <c r="BN100" i="5"/>
  <c r="CM42" i="5"/>
  <c r="AA12" i="5"/>
  <c r="AH59" i="5"/>
  <c r="CD55" i="5"/>
  <c r="BD106" i="5"/>
  <c r="DP39" i="5"/>
  <c r="CS36" i="5"/>
  <c r="AA77" i="5"/>
  <c r="BQ56" i="5"/>
  <c r="BQ40" i="5"/>
  <c r="DK10" i="5"/>
  <c r="DC53" i="5"/>
  <c r="Z73" i="5"/>
  <c r="DK119" i="5"/>
  <c r="P104" i="5"/>
  <c r="BB102" i="5"/>
  <c r="CT15" i="5"/>
  <c r="R97" i="5"/>
  <c r="BO54" i="5"/>
  <c r="AB21" i="5"/>
  <c r="I40" i="5"/>
  <c r="CN78" i="5"/>
  <c r="M30" i="5"/>
  <c r="J35" i="5"/>
  <c r="D32" i="5"/>
  <c r="CI95" i="5"/>
  <c r="T92" i="5"/>
  <c r="DH113" i="5"/>
  <c r="P19" i="5"/>
  <c r="AM31" i="5"/>
  <c r="BM35" i="5"/>
  <c r="CI87" i="5"/>
  <c r="V18" i="5"/>
  <c r="DS50" i="5"/>
  <c r="BE9" i="5"/>
  <c r="AI23" i="5"/>
  <c r="CZ24" i="5"/>
  <c r="CR47" i="5"/>
  <c r="AL23" i="5"/>
  <c r="AF70" i="5"/>
  <c r="M23" i="5"/>
  <c r="CB40" i="5"/>
  <c r="DQ85" i="5"/>
  <c r="AG33" i="5"/>
  <c r="CV119" i="5"/>
  <c r="DR99" i="5"/>
  <c r="AV32" i="5"/>
  <c r="CX113" i="5"/>
  <c r="CN4" i="5"/>
  <c r="CD52" i="5"/>
  <c r="BS123" i="5"/>
  <c r="DN5" i="5"/>
  <c r="AJ61" i="5"/>
  <c r="CG107" i="5"/>
  <c r="BH95" i="5"/>
  <c r="CG110" i="5"/>
  <c r="O10" i="5"/>
  <c r="CO121" i="5"/>
  <c r="AG19" i="5"/>
  <c r="BA78" i="5"/>
  <c r="U111" i="5"/>
  <c r="BR57" i="5"/>
  <c r="AK90" i="5"/>
  <c r="BP28" i="5"/>
  <c r="Y43" i="5"/>
  <c r="O49" i="5"/>
  <c r="BB61" i="5"/>
  <c r="CQ38" i="5"/>
  <c r="CJ5" i="5"/>
  <c r="CQ17" i="5"/>
  <c r="BO116" i="5"/>
  <c r="CB109" i="5"/>
  <c r="DS40" i="5"/>
  <c r="AL53" i="5"/>
  <c r="BD8" i="5"/>
  <c r="DR95" i="5"/>
  <c r="CR15" i="5"/>
  <c r="DH54" i="5"/>
  <c r="AJ30" i="5"/>
  <c r="AE53" i="5"/>
  <c r="DJ95" i="5"/>
  <c r="P17" i="5"/>
  <c r="DF116" i="5"/>
  <c r="CZ48" i="5"/>
  <c r="CI67" i="5"/>
  <c r="BU25" i="5"/>
  <c r="AS86" i="5"/>
  <c r="CO66" i="5"/>
  <c r="BH50" i="5"/>
  <c r="CZ93" i="5"/>
  <c r="AM46" i="5"/>
  <c r="I33" i="5"/>
  <c r="CQ34" i="5"/>
  <c r="CQ9" i="5"/>
  <c r="AM54" i="5"/>
  <c r="K74" i="5"/>
  <c r="BE41" i="5"/>
  <c r="DA5" i="5"/>
  <c r="P90" i="5"/>
  <c r="K23" i="5"/>
  <c r="G88" i="5"/>
  <c r="BG90" i="5"/>
  <c r="AN115" i="5"/>
  <c r="CQ54" i="5"/>
  <c r="BK29" i="5"/>
  <c r="CK12" i="5"/>
  <c r="AD51" i="5"/>
  <c r="F82" i="5"/>
  <c r="AW79" i="5"/>
  <c r="BZ105" i="5"/>
  <c r="W47" i="5"/>
  <c r="DB105" i="5"/>
  <c r="DK24" i="5"/>
  <c r="BD40" i="5"/>
  <c r="AL56" i="5"/>
  <c r="Y82" i="5"/>
  <c r="AO39" i="5"/>
  <c r="AZ60" i="5"/>
  <c r="BU30" i="5"/>
  <c r="AJ82" i="5"/>
  <c r="E57" i="5"/>
  <c r="E6" i="5"/>
  <c r="DO43" i="5"/>
  <c r="AK64" i="5"/>
  <c r="AD81" i="5"/>
  <c r="AX23" i="5"/>
  <c r="DF101" i="5"/>
  <c r="D46" i="5"/>
  <c r="BU121" i="5"/>
  <c r="CN90" i="5"/>
  <c r="CH112" i="5"/>
  <c r="R67" i="5"/>
  <c r="BE79" i="5"/>
  <c r="CY93" i="5"/>
  <c r="CX59" i="5"/>
  <c r="BS77" i="5"/>
  <c r="BB29" i="5"/>
  <c r="AE79" i="5"/>
  <c r="BN71" i="5"/>
  <c r="DO112" i="5"/>
  <c r="CJ82" i="5"/>
  <c r="CY91" i="5"/>
  <c r="BN45" i="5"/>
  <c r="K89" i="5"/>
  <c r="AJ103" i="5"/>
  <c r="BL31" i="5"/>
  <c r="CE46" i="5"/>
  <c r="S71" i="5"/>
  <c r="AK117" i="5"/>
  <c r="AY71" i="5"/>
  <c r="S96" i="5"/>
  <c r="CS55" i="5"/>
  <c r="CR63" i="5"/>
  <c r="BR20" i="5"/>
  <c r="BI5" i="5"/>
  <c r="BK72" i="5"/>
  <c r="AO56" i="5"/>
  <c r="AK41" i="5"/>
  <c r="BK6" i="5"/>
  <c r="CC23" i="5"/>
  <c r="CJ44" i="5"/>
  <c r="Z55" i="5"/>
  <c r="AC31" i="5"/>
  <c r="BZ99" i="5"/>
  <c r="CL89" i="5"/>
  <c r="AT100" i="5"/>
  <c r="DL29" i="5"/>
  <c r="O16" i="5"/>
  <c r="CD17" i="5"/>
  <c r="CU65" i="5"/>
  <c r="AQ17" i="5"/>
  <c r="CV65" i="5"/>
  <c r="X77" i="5"/>
  <c r="CE53" i="5"/>
  <c r="DR97" i="5"/>
  <c r="BE29" i="5"/>
  <c r="DN105" i="5"/>
  <c r="AH81" i="5"/>
  <c r="AU72" i="5"/>
  <c r="DI111" i="5"/>
  <c r="BO103" i="5"/>
  <c r="V90" i="5"/>
  <c r="CW99" i="5"/>
  <c r="BL39" i="5"/>
  <c r="AZ31" i="5"/>
  <c r="AL36" i="5"/>
  <c r="BG97" i="5"/>
  <c r="AB73" i="5"/>
  <c r="CJ43" i="5"/>
  <c r="AA123" i="5"/>
  <c r="AH87" i="5"/>
  <c r="V77" i="5"/>
  <c r="CH116" i="5"/>
  <c r="CR22" i="5"/>
  <c r="CH71" i="5"/>
  <c r="AZ63" i="5"/>
  <c r="BQ77" i="5"/>
  <c r="CX92" i="5"/>
  <c r="BR25" i="5"/>
  <c r="AW48" i="5"/>
  <c r="DR120" i="5"/>
  <c r="CY95" i="5"/>
  <c r="CQ109" i="5"/>
  <c r="AE119" i="5"/>
  <c r="AD122" i="5"/>
  <c r="CR79" i="5"/>
  <c r="BW119" i="5"/>
  <c r="CJ57" i="5"/>
  <c r="BC114" i="5"/>
  <c r="F48" i="5"/>
  <c r="X52" i="5"/>
  <c r="V7" i="5"/>
  <c r="CK55" i="5"/>
  <c r="BS73" i="5"/>
  <c r="H101" i="5"/>
  <c r="J52" i="5"/>
  <c r="BQ79" i="5"/>
  <c r="BT18" i="5"/>
  <c r="CS99" i="5"/>
  <c r="BK117" i="5"/>
  <c r="BQ67" i="5"/>
  <c r="CN54" i="5"/>
  <c r="DC4" i="5"/>
  <c r="CZ55" i="5"/>
  <c r="BG82" i="5"/>
  <c r="J62" i="5"/>
  <c r="DO72" i="5"/>
  <c r="CS64" i="5"/>
  <c r="CO53" i="5"/>
  <c r="AA111" i="5"/>
  <c r="BQ49" i="5"/>
  <c r="CM99" i="5"/>
  <c r="I81" i="5"/>
  <c r="CR118" i="5"/>
  <c r="AW6" i="5"/>
  <c r="AC5" i="5"/>
  <c r="CV118" i="5"/>
  <c r="DS79" i="5"/>
  <c r="CD101" i="5"/>
  <c r="AL98" i="5"/>
  <c r="BE52" i="5"/>
  <c r="AG9" i="5"/>
  <c r="DJ86" i="5"/>
  <c r="AC20" i="5"/>
  <c r="AY42" i="5"/>
  <c r="BD55" i="5"/>
  <c r="DK45" i="5"/>
  <c r="DH86" i="5"/>
  <c r="BD102" i="5"/>
  <c r="AC120" i="5"/>
  <c r="DM40" i="5"/>
  <c r="BE80" i="5"/>
  <c r="CD99" i="5"/>
  <c r="BX47" i="5"/>
  <c r="CY19" i="5"/>
  <c r="AN71" i="5"/>
  <c r="BS15" i="5"/>
  <c r="AL34" i="5"/>
  <c r="AX14" i="5"/>
  <c r="DJ66" i="5"/>
  <c r="BQ107" i="5"/>
  <c r="W105" i="5"/>
  <c r="BH22" i="5"/>
  <c r="AX37" i="5"/>
  <c r="BA110" i="5"/>
  <c r="CE48" i="5"/>
  <c r="R84" i="5"/>
  <c r="AZ4" i="5"/>
  <c r="CR91" i="5"/>
  <c r="CA36" i="5"/>
  <c r="M112" i="5"/>
  <c r="CQ118" i="5"/>
  <c r="L18" i="5"/>
  <c r="H77" i="5"/>
  <c r="AJ11" i="5"/>
  <c r="M10" i="5"/>
  <c r="CP52" i="5"/>
  <c r="BK41" i="5"/>
  <c r="CR59" i="5"/>
  <c r="DS49" i="5"/>
  <c r="BO109" i="5"/>
  <c r="BY111" i="5"/>
  <c r="BL82" i="5"/>
  <c r="BK53" i="5"/>
  <c r="BR90" i="5"/>
  <c r="BE118" i="5"/>
  <c r="BG121" i="5"/>
  <c r="F61" i="5"/>
  <c r="M117" i="5"/>
  <c r="CZ56" i="5"/>
  <c r="CL51" i="5"/>
  <c r="AE32" i="5"/>
  <c r="DN50" i="5"/>
  <c r="DS117" i="5"/>
  <c r="BS45" i="5"/>
  <c r="BD20" i="5"/>
  <c r="L14" i="5"/>
  <c r="R75" i="5"/>
  <c r="AW119" i="5"/>
  <c r="CA94" i="5"/>
  <c r="DK6" i="5"/>
  <c r="V44" i="5"/>
  <c r="CR76" i="5"/>
  <c r="BF87" i="5"/>
  <c r="AZ87" i="5"/>
  <c r="AG58" i="5"/>
  <c r="DL16" i="5"/>
  <c r="I115" i="5"/>
  <c r="DL120" i="5"/>
  <c r="DP67" i="5"/>
  <c r="CV82" i="5"/>
  <c r="AR117" i="5"/>
  <c r="AP37" i="5"/>
  <c r="AC72" i="5"/>
  <c r="BR86" i="5"/>
  <c r="CN97" i="5"/>
  <c r="BH117" i="5"/>
  <c r="AO21" i="5"/>
  <c r="CZ5" i="5"/>
  <c r="BO10" i="5"/>
  <c r="BG117" i="5"/>
  <c r="CP62" i="5"/>
  <c r="AL97" i="5"/>
  <c r="DJ49" i="5"/>
  <c r="BM51" i="5"/>
  <c r="V13" i="5"/>
  <c r="CJ52" i="5"/>
  <c r="AP21" i="5"/>
  <c r="CD115" i="5"/>
  <c r="AY120" i="5"/>
  <c r="CR96" i="5"/>
  <c r="DS107" i="5"/>
  <c r="CZ96" i="5"/>
  <c r="BF57" i="5"/>
  <c r="AY83" i="5"/>
  <c r="AU60" i="5"/>
  <c r="CY87" i="5"/>
  <c r="BX105" i="5"/>
  <c r="DL21" i="5"/>
  <c r="E109" i="5"/>
  <c r="AW110" i="5"/>
  <c r="CF118" i="5"/>
  <c r="BE30" i="5"/>
  <c r="DN56" i="5"/>
  <c r="BA90" i="5"/>
  <c r="X119" i="5"/>
  <c r="AT55" i="5"/>
  <c r="DL49" i="5"/>
  <c r="AL115" i="5"/>
  <c r="CG118" i="5"/>
  <c r="BW52" i="5"/>
  <c r="BG26" i="5"/>
  <c r="AJ19" i="5"/>
  <c r="DD118" i="5"/>
  <c r="CO72" i="5"/>
  <c r="CX22" i="5"/>
  <c r="DB102" i="5"/>
  <c r="U107" i="5"/>
  <c r="BH111" i="5"/>
  <c r="I48" i="5"/>
  <c r="BB75" i="5"/>
  <c r="AS21" i="5"/>
  <c r="AJ115" i="5"/>
  <c r="BP110" i="5"/>
  <c r="AJ27" i="5"/>
  <c r="BQ88" i="5"/>
  <c r="DL55" i="5"/>
  <c r="AT8" i="5"/>
  <c r="BA6" i="5"/>
  <c r="CX75" i="5"/>
  <c r="AW84" i="5"/>
  <c r="AY72" i="5"/>
  <c r="BR55" i="5"/>
  <c r="Y19" i="5"/>
  <c r="DL119" i="5"/>
  <c r="BN43" i="5"/>
  <c r="S42" i="5"/>
  <c r="AF34" i="5"/>
  <c r="E119" i="5"/>
  <c r="E53" i="5"/>
  <c r="CK13" i="5"/>
  <c r="BT37" i="5"/>
  <c r="DO29" i="5"/>
  <c r="BO79" i="5"/>
  <c r="E104" i="5"/>
  <c r="BM9" i="5"/>
  <c r="CO110" i="5"/>
  <c r="BH25" i="5"/>
  <c r="J39" i="5"/>
  <c r="AQ10" i="5"/>
  <c r="AT123" i="5"/>
  <c r="AQ42" i="5"/>
  <c r="Y114" i="5"/>
  <c r="DE34" i="5"/>
  <c r="CJ68" i="5"/>
  <c r="CR70" i="5"/>
  <c r="CD70" i="5"/>
  <c r="X123" i="5"/>
  <c r="N61" i="5"/>
  <c r="I49" i="5"/>
  <c r="DG101" i="5"/>
  <c r="AH106" i="5"/>
  <c r="AK101" i="5"/>
  <c r="L104" i="5"/>
  <c r="BU59" i="5"/>
  <c r="CE117" i="5"/>
  <c r="AJ45" i="5"/>
  <c r="DK70" i="5"/>
  <c r="BC115" i="5"/>
  <c r="DA30" i="5"/>
  <c r="BR35" i="5"/>
  <c r="BU54" i="5"/>
  <c r="AU31" i="5"/>
  <c r="AO113" i="5"/>
  <c r="AQ59" i="5"/>
  <c r="BX117" i="5"/>
  <c r="Y83" i="5"/>
  <c r="DM57" i="5"/>
  <c r="CD39" i="5"/>
  <c r="T85" i="5"/>
  <c r="AR53" i="5"/>
  <c r="AP93" i="5"/>
  <c r="CH89" i="5"/>
  <c r="U115" i="5"/>
  <c r="L122" i="5"/>
  <c r="BC26" i="5"/>
  <c r="CD88" i="5"/>
  <c r="L32" i="5"/>
  <c r="BF102" i="5"/>
  <c r="BY33" i="5"/>
  <c r="O65" i="5"/>
  <c r="DM121" i="5"/>
  <c r="Q53" i="5"/>
  <c r="F113" i="5"/>
  <c r="X30" i="5"/>
  <c r="CZ72" i="5"/>
  <c r="L43" i="5"/>
  <c r="BS121" i="5"/>
  <c r="O93" i="5"/>
  <c r="W36" i="5"/>
  <c r="DJ116" i="5"/>
  <c r="J112" i="5"/>
  <c r="Q100" i="5"/>
  <c r="AR111" i="5"/>
  <c r="BE87" i="5"/>
  <c r="DP105" i="5"/>
  <c r="CU46" i="5"/>
  <c r="DS113" i="5"/>
  <c r="BE48" i="5"/>
  <c r="DQ98" i="5"/>
  <c r="BN115" i="5"/>
  <c r="DI100" i="5"/>
  <c r="H82" i="5"/>
  <c r="BZ5" i="5"/>
  <c r="BG31" i="5"/>
  <c r="CF29" i="5"/>
  <c r="E81" i="5"/>
  <c r="CD117" i="5"/>
  <c r="DI114" i="5"/>
  <c r="AI47" i="5"/>
  <c r="DJ19" i="5"/>
  <c r="AK60" i="5"/>
  <c r="CB25" i="5"/>
  <c r="CM62" i="5"/>
  <c r="H40" i="5"/>
  <c r="AU97" i="5"/>
  <c r="CP13" i="5"/>
  <c r="CD85" i="5"/>
  <c r="AI103" i="5"/>
  <c r="DO50" i="5"/>
  <c r="BG48" i="5"/>
  <c r="R66" i="5"/>
  <c r="CC34" i="5"/>
  <c r="BJ8" i="5"/>
  <c r="CL9" i="5"/>
  <c r="DQ39" i="5"/>
  <c r="DR24" i="5"/>
  <c r="AD93" i="5"/>
  <c r="AW15" i="5"/>
  <c r="BQ64" i="5"/>
  <c r="N8" i="5"/>
  <c r="BG25" i="5"/>
  <c r="CR120" i="5"/>
  <c r="DL37" i="5"/>
  <c r="AI94" i="5"/>
  <c r="AM98" i="5"/>
  <c r="S47" i="5"/>
  <c r="DG64" i="5"/>
  <c r="CZ16" i="5"/>
  <c r="AL22" i="5"/>
  <c r="DF32" i="5"/>
  <c r="AY4" i="5"/>
  <c r="BS29" i="5"/>
  <c r="E63" i="5"/>
  <c r="AB14" i="5"/>
  <c r="CB50" i="5"/>
  <c r="CS111" i="5"/>
  <c r="R93" i="5"/>
  <c r="BI35" i="5"/>
  <c r="DE109" i="5"/>
  <c r="DJ112" i="5"/>
  <c r="V60" i="5"/>
  <c r="AQ88" i="5"/>
  <c r="U110" i="5"/>
  <c r="AW39" i="5"/>
  <c r="CO52" i="5"/>
  <c r="CO13" i="5"/>
  <c r="AM58" i="5"/>
  <c r="DR115" i="5"/>
  <c r="DF117" i="5"/>
  <c r="G53" i="5"/>
  <c r="DL35" i="5"/>
  <c r="CF9" i="5"/>
  <c r="CX39" i="5"/>
  <c r="N121" i="5"/>
  <c r="CH113" i="5"/>
  <c r="Y119" i="5"/>
  <c r="DK28" i="5"/>
  <c r="AK108" i="5"/>
  <c r="Z91" i="5"/>
  <c r="CO113" i="5"/>
  <c r="DN94" i="5"/>
  <c r="AY77" i="5"/>
  <c r="CP53" i="5"/>
  <c r="BN93" i="5"/>
  <c r="CE66" i="5"/>
  <c r="BU64" i="5"/>
  <c r="BW36" i="5"/>
  <c r="BV84" i="5"/>
  <c r="L74" i="5"/>
  <c r="AF56" i="5"/>
  <c r="BJ49" i="5"/>
  <c r="DG120" i="5"/>
  <c r="DI65" i="5"/>
  <c r="AW55" i="5"/>
  <c r="S109" i="5"/>
  <c r="BE65" i="5"/>
  <c r="T120" i="5"/>
  <c r="CI28" i="5"/>
  <c r="CG54" i="5"/>
  <c r="E10" i="5"/>
  <c r="BF44" i="5"/>
  <c r="BV31" i="5"/>
  <c r="CW88" i="5"/>
  <c r="W30" i="5"/>
  <c r="DH112" i="5"/>
  <c r="CJ49" i="5"/>
  <c r="J110" i="5"/>
  <c r="BB84" i="5"/>
  <c r="BV69" i="5"/>
  <c r="AM85" i="5"/>
  <c r="CA78" i="5"/>
  <c r="AS43" i="5"/>
  <c r="AS76" i="5"/>
  <c r="BQ44" i="5"/>
  <c r="BI53" i="5"/>
  <c r="CV114" i="5"/>
  <c r="CM91" i="5"/>
  <c r="BP46" i="5"/>
  <c r="AT71" i="5"/>
  <c r="AG65" i="5"/>
  <c r="BG65" i="5"/>
  <c r="BA114" i="5"/>
  <c r="BY116" i="5"/>
  <c r="BT101" i="5"/>
  <c r="BE25" i="5"/>
  <c r="AD71" i="5"/>
  <c r="AT41" i="5"/>
  <c r="AY38" i="5"/>
  <c r="K83" i="5"/>
  <c r="DC54" i="5"/>
  <c r="CR83" i="5"/>
  <c r="AN114" i="5"/>
  <c r="CI110" i="5"/>
  <c r="DK20" i="5"/>
  <c r="AY25" i="5"/>
  <c r="AI91" i="5"/>
  <c r="BL70" i="5"/>
  <c r="DO123" i="5"/>
  <c r="DO48" i="5"/>
  <c r="CG87" i="5"/>
  <c r="E61" i="5"/>
  <c r="BY8" i="5"/>
  <c r="CH122" i="5"/>
  <c r="DA40" i="5"/>
  <c r="CO17" i="5"/>
  <c r="AI50" i="5"/>
  <c r="D10" i="5"/>
  <c r="BN40" i="5"/>
  <c r="CX109" i="5"/>
  <c r="AV12" i="5"/>
  <c r="DE51" i="5"/>
  <c r="CE111" i="5"/>
  <c r="P76" i="5"/>
  <c r="Q17" i="5"/>
  <c r="AA121" i="5"/>
  <c r="O44" i="5"/>
  <c r="K114" i="5"/>
  <c r="X120" i="5"/>
  <c r="CA10" i="5"/>
  <c r="BO51" i="5"/>
  <c r="AG4" i="5"/>
  <c r="DC19" i="5"/>
  <c r="X117" i="5"/>
  <c r="U104" i="5"/>
  <c r="BY21" i="5"/>
  <c r="O9" i="5"/>
  <c r="X66" i="5"/>
  <c r="CQ45" i="5"/>
  <c r="AY6" i="5"/>
  <c r="E116" i="5"/>
  <c r="G39" i="5"/>
  <c r="AZ106" i="5"/>
  <c r="CF68" i="5"/>
  <c r="AA89" i="5"/>
  <c r="DP76" i="5"/>
  <c r="DD47" i="5"/>
  <c r="CR41" i="5"/>
  <c r="DF29" i="5"/>
  <c r="CJ72" i="5"/>
  <c r="AS49" i="5"/>
  <c r="BW44" i="5"/>
  <c r="CP40" i="5"/>
  <c r="AE72" i="5"/>
  <c r="CR64" i="5"/>
  <c r="CP102" i="5"/>
  <c r="AG53" i="5"/>
  <c r="CC57" i="5"/>
  <c r="BF45" i="5"/>
  <c r="O109" i="5"/>
  <c r="AA19" i="5"/>
  <c r="DA118" i="5"/>
  <c r="AI123" i="5"/>
  <c r="AW72" i="5"/>
  <c r="BT48" i="5"/>
  <c r="DF31" i="5"/>
  <c r="CF114" i="5"/>
  <c r="BA117" i="5"/>
  <c r="BH123" i="5"/>
  <c r="BK49" i="5"/>
  <c r="CH86" i="5"/>
  <c r="AB111" i="5"/>
  <c r="AH20" i="5"/>
  <c r="AK81" i="5"/>
  <c r="BU47" i="5"/>
  <c r="CZ14" i="5"/>
  <c r="AE102" i="5"/>
  <c r="BX48" i="5"/>
  <c r="O33" i="5"/>
  <c r="DE120" i="5"/>
  <c r="BG80" i="5"/>
  <c r="G119" i="5"/>
  <c r="AR41" i="5"/>
  <c r="DM84" i="5"/>
  <c r="Y93" i="5"/>
  <c r="BW103" i="5"/>
  <c r="DB69" i="5"/>
  <c r="AJ50" i="5"/>
  <c r="BM116" i="5"/>
  <c r="CJ15" i="5"/>
  <c r="AW75" i="5"/>
  <c r="AV112" i="5"/>
  <c r="E40" i="5"/>
  <c r="DH57" i="5"/>
  <c r="AK122" i="5"/>
  <c r="BF51" i="5"/>
  <c r="AY47" i="5"/>
  <c r="R27" i="5"/>
  <c r="CC73" i="5"/>
  <c r="CA66" i="5"/>
  <c r="DQ28" i="5"/>
  <c r="CV23" i="5"/>
  <c r="BP119" i="5"/>
  <c r="AM115" i="5"/>
  <c r="DG76" i="5"/>
  <c r="AP119" i="5"/>
  <c r="D117" i="5"/>
  <c r="AI84" i="5"/>
  <c r="BZ109" i="5"/>
  <c r="CV64" i="5"/>
  <c r="BP16" i="5"/>
  <c r="DP31" i="5"/>
  <c r="BF14" i="5"/>
  <c r="CT122" i="5"/>
  <c r="DL123" i="5"/>
  <c r="AR119" i="5"/>
  <c r="AB10" i="5"/>
  <c r="BU23" i="5"/>
  <c r="CP70" i="5"/>
  <c r="BK23" i="5"/>
  <c r="AL88" i="5"/>
  <c r="CC110" i="5"/>
  <c r="BQ26" i="5"/>
  <c r="BG20" i="5"/>
  <c r="BX86" i="5"/>
  <c r="F72" i="5"/>
  <c r="G110" i="5"/>
  <c r="AF96" i="5"/>
  <c r="Y100" i="5"/>
  <c r="CR98" i="5"/>
  <c r="DN24" i="5"/>
  <c r="AA4" i="5"/>
  <c r="CO8" i="5"/>
  <c r="AJ74" i="5"/>
  <c r="DS13" i="5"/>
  <c r="CH108" i="5"/>
  <c r="AI68" i="5"/>
  <c r="CH90" i="5"/>
  <c r="M81" i="5"/>
  <c r="CE100" i="5"/>
  <c r="AS29" i="5"/>
  <c r="CE54" i="5"/>
  <c r="I94" i="5"/>
  <c r="S64" i="5"/>
  <c r="E71" i="5"/>
  <c r="DQ55" i="5"/>
  <c r="H28" i="5"/>
  <c r="DB23" i="5"/>
  <c r="BG106" i="5"/>
  <c r="DP30" i="5"/>
  <c r="Z48" i="5"/>
  <c r="AE78" i="5"/>
  <c r="AZ99" i="5"/>
  <c r="AT50" i="5"/>
  <c r="CP37" i="5"/>
  <c r="L105" i="5"/>
  <c r="DF69" i="5"/>
  <c r="DK57" i="5"/>
  <c r="DA94" i="5"/>
  <c r="DC99" i="5"/>
  <c r="BD80" i="5"/>
  <c r="DN107" i="5"/>
  <c r="BA22" i="5"/>
  <c r="BX106" i="5"/>
  <c r="DM18" i="5"/>
  <c r="AU111" i="5"/>
  <c r="CL32" i="5"/>
  <c r="AV123" i="5"/>
  <c r="X7" i="5"/>
  <c r="BH29" i="5"/>
  <c r="CE98" i="5"/>
  <c r="AG35" i="5"/>
  <c r="BB121" i="5"/>
  <c r="CJ7" i="5"/>
  <c r="DR49" i="5"/>
  <c r="BW106" i="5"/>
  <c r="O27" i="5"/>
  <c r="AV93" i="5"/>
  <c r="DQ42" i="5"/>
  <c r="BE115" i="5"/>
  <c r="BJ88" i="5"/>
  <c r="CR25" i="5"/>
  <c r="DD8" i="5"/>
  <c r="AC18" i="5"/>
  <c r="V38" i="5"/>
  <c r="P70" i="5"/>
  <c r="BM32" i="5"/>
  <c r="CE57" i="5"/>
  <c r="I83" i="5"/>
  <c r="CJ107" i="5"/>
  <c r="CZ23" i="5"/>
  <c r="BV25" i="5"/>
  <c r="AR52" i="5"/>
  <c r="Q108" i="5"/>
  <c r="CS4" i="5"/>
  <c r="P27" i="5"/>
  <c r="CB63" i="5"/>
  <c r="AC17" i="5"/>
  <c r="DS72" i="5"/>
  <c r="Q69" i="5"/>
  <c r="DP40" i="5"/>
  <c r="Q64" i="5"/>
  <c r="AR33" i="5"/>
  <c r="DS32" i="5"/>
  <c r="CU98" i="5"/>
  <c r="DD4" i="5"/>
  <c r="AO28" i="5"/>
  <c r="AX121" i="5"/>
  <c r="CC62" i="5"/>
  <c r="V80" i="5"/>
  <c r="BV110" i="5"/>
  <c r="AX85" i="5"/>
  <c r="BS56" i="5"/>
  <c r="DJ44" i="5"/>
  <c r="BJ95" i="5"/>
  <c r="AC88" i="5"/>
  <c r="BT79" i="5"/>
  <c r="BG51" i="5"/>
  <c r="AE123" i="5"/>
  <c r="CD31" i="5"/>
  <c r="V42" i="5"/>
  <c r="CN59" i="5"/>
  <c r="AE36" i="5"/>
  <c r="CC20" i="5"/>
  <c r="CY75" i="5"/>
  <c r="X87" i="5"/>
  <c r="J69" i="5"/>
  <c r="AB48" i="5"/>
  <c r="DE121" i="5"/>
  <c r="BX115" i="5"/>
  <c r="BP95" i="5"/>
  <c r="DQ16" i="5"/>
  <c r="Q92" i="5"/>
  <c r="CQ51" i="5"/>
  <c r="R121" i="5"/>
  <c r="AR76" i="5"/>
  <c r="Z72" i="5"/>
  <c r="CD100" i="5"/>
  <c r="BF12" i="5"/>
  <c r="BH87" i="5"/>
  <c r="AK77" i="5"/>
  <c r="AP102" i="5"/>
  <c r="CX115" i="5"/>
  <c r="AC110" i="5"/>
  <c r="CI93" i="5"/>
  <c r="CS105" i="5"/>
  <c r="T55" i="5"/>
  <c r="DM39" i="5"/>
  <c r="N67" i="5"/>
  <c r="DD99" i="5"/>
  <c r="AG96" i="5"/>
  <c r="W90" i="5"/>
  <c r="CV44" i="5"/>
  <c r="Q85" i="5"/>
  <c r="DK35" i="5"/>
  <c r="AX38" i="5"/>
  <c r="BT112" i="5"/>
  <c r="BQ119" i="5"/>
  <c r="AF51" i="5"/>
  <c r="O95" i="5"/>
  <c r="AT90" i="5"/>
  <c r="BN121" i="5"/>
  <c r="CM21" i="5"/>
  <c r="AI99" i="5"/>
  <c r="AS94" i="5"/>
  <c r="N56" i="5"/>
  <c r="CZ100" i="5"/>
  <c r="DB94" i="5"/>
  <c r="G80" i="5"/>
  <c r="F59" i="5"/>
  <c r="BS11" i="5"/>
  <c r="DP41" i="5"/>
  <c r="AT37" i="5"/>
  <c r="BK88" i="5"/>
  <c r="BX35" i="5"/>
  <c r="AE121" i="5"/>
  <c r="AD52" i="5"/>
  <c r="BO36" i="5"/>
  <c r="N111" i="5"/>
  <c r="AA37" i="5"/>
  <c r="Q21" i="5"/>
  <c r="BD73" i="5"/>
  <c r="BJ80" i="5"/>
  <c r="J27" i="5"/>
  <c r="BH5" i="5"/>
  <c r="CB36" i="5"/>
  <c r="CM12" i="5"/>
  <c r="L4" i="5"/>
  <c r="DH121" i="5"/>
  <c r="DF18" i="5"/>
  <c r="BZ37" i="5"/>
  <c r="AX92" i="5"/>
  <c r="Z51" i="5"/>
  <c r="DR90" i="5"/>
  <c r="DJ120" i="5"/>
  <c r="DB51" i="5"/>
  <c r="AW106" i="5"/>
  <c r="F29" i="5"/>
  <c r="DS81" i="5"/>
  <c r="V45" i="5"/>
  <c r="AZ96" i="5"/>
  <c r="DF121" i="5"/>
  <c r="AF58" i="5"/>
  <c r="BZ87" i="5"/>
  <c r="W71" i="5"/>
  <c r="V69" i="5"/>
  <c r="BC6" i="5"/>
  <c r="AW45" i="5"/>
  <c r="AA118" i="5"/>
  <c r="BQ110" i="5"/>
  <c r="AS123" i="5"/>
  <c r="AJ60" i="5"/>
  <c r="BV18" i="5"/>
  <c r="AH50" i="5"/>
  <c r="DG41" i="5"/>
  <c r="DC43" i="5"/>
  <c r="U123" i="5"/>
  <c r="DO114" i="5"/>
  <c r="BR22" i="5"/>
  <c r="CX81" i="5"/>
  <c r="BF70" i="5"/>
  <c r="AL65" i="5"/>
  <c r="CB90" i="5"/>
  <c r="CN102" i="5"/>
  <c r="CG76" i="5"/>
  <c r="AW33" i="5"/>
  <c r="DD12" i="5"/>
  <c r="AN77" i="5"/>
  <c r="K34" i="5"/>
  <c r="DO30" i="5"/>
  <c r="K19" i="5"/>
  <c r="I122" i="5"/>
  <c r="N120" i="5"/>
  <c r="AV79" i="5"/>
  <c r="DI67" i="5"/>
  <c r="G108" i="5"/>
  <c r="BI98" i="5"/>
  <c r="DS16" i="5"/>
  <c r="AN122" i="5"/>
  <c r="BC18" i="5"/>
  <c r="BL67" i="5"/>
  <c r="CL101" i="5"/>
  <c r="Y84" i="5"/>
  <c r="AB75" i="5"/>
  <c r="I93" i="5"/>
  <c r="CC115" i="5"/>
  <c r="G95" i="5"/>
  <c r="AO72" i="5"/>
  <c r="DG19" i="5"/>
  <c r="BR24" i="5"/>
  <c r="AT53" i="5"/>
  <c r="X81" i="5"/>
  <c r="AB40" i="5"/>
  <c r="BQ62" i="5"/>
  <c r="Y30" i="5"/>
  <c r="CD78" i="5"/>
  <c r="CE86" i="5"/>
  <c r="DC87" i="5"/>
  <c r="AZ58" i="5"/>
  <c r="AQ86" i="5"/>
  <c r="CZ30" i="5"/>
  <c r="BH21" i="5"/>
  <c r="I20" i="5"/>
  <c r="DQ65" i="5"/>
  <c r="DN71" i="5"/>
  <c r="CL118" i="5"/>
  <c r="BT85" i="5"/>
  <c r="AQ68" i="5"/>
  <c r="BZ18" i="5"/>
  <c r="O120" i="5"/>
  <c r="CN107" i="5"/>
  <c r="AZ115" i="5"/>
  <c r="CW29" i="5"/>
  <c r="AM37" i="5"/>
  <c r="BM72" i="5"/>
  <c r="AY87" i="5"/>
  <c r="BR43" i="5"/>
  <c r="Q73" i="5"/>
  <c r="CO44" i="5"/>
  <c r="CQ121" i="5"/>
  <c r="CN104" i="5"/>
  <c r="AN26" i="5"/>
  <c r="T8" i="5"/>
  <c r="CC72" i="5"/>
  <c r="K84" i="5"/>
  <c r="BG123" i="5"/>
  <c r="P118" i="5"/>
  <c r="DK117" i="5"/>
  <c r="BR45" i="5"/>
  <c r="P14" i="5"/>
  <c r="J66" i="5"/>
  <c r="U8" i="5"/>
  <c r="AS75" i="5"/>
  <c r="CV113" i="5"/>
  <c r="DQ41" i="5"/>
  <c r="T61" i="5"/>
  <c r="CW60" i="5"/>
  <c r="CH8" i="5"/>
  <c r="CZ69" i="5"/>
  <c r="BS102" i="5"/>
  <c r="BJ44" i="5"/>
  <c r="AC123" i="5"/>
  <c r="DI51" i="5"/>
  <c r="DP45" i="5"/>
  <c r="AZ13" i="5"/>
  <c r="BZ13" i="5"/>
  <c r="DB18" i="5"/>
  <c r="DB59" i="5"/>
  <c r="DF36" i="5"/>
  <c r="CZ61" i="5"/>
  <c r="BN6" i="5"/>
  <c r="AK32" i="5"/>
  <c r="CO73" i="5"/>
  <c r="DJ94" i="5"/>
  <c r="R76" i="5"/>
  <c r="DE37" i="5"/>
  <c r="BY76" i="5"/>
  <c r="K101" i="5"/>
  <c r="CJ12" i="5"/>
  <c r="BL55" i="5"/>
  <c r="DG62" i="5"/>
  <c r="DI69" i="5"/>
  <c r="BY41" i="5"/>
  <c r="BT44" i="5"/>
  <c r="DR56" i="5"/>
  <c r="CY108" i="5"/>
  <c r="BP6" i="5"/>
  <c r="DH11" i="5"/>
  <c r="E48" i="5"/>
  <c r="BO63" i="5"/>
  <c r="DQ115" i="5"/>
  <c r="DL45" i="5"/>
  <c r="BQ105" i="5"/>
  <c r="AE44" i="5"/>
  <c r="CG78" i="5"/>
  <c r="BQ9" i="5"/>
  <c r="R20" i="5"/>
  <c r="DC35" i="5"/>
  <c r="CU118" i="5"/>
  <c r="AS58" i="5"/>
  <c r="CB31" i="5"/>
  <c r="CK44" i="5"/>
  <c r="BM79" i="5"/>
  <c r="BZ26" i="5"/>
  <c r="BM14" i="5"/>
  <c r="AL111" i="5"/>
  <c r="BT119" i="5"/>
  <c r="E101" i="5"/>
  <c r="CO56" i="5"/>
  <c r="S117" i="5"/>
  <c r="AI42" i="5"/>
  <c r="BY87" i="5"/>
  <c r="CK121" i="5"/>
  <c r="AC117" i="5"/>
  <c r="Z37" i="5"/>
  <c r="AJ118" i="5"/>
  <c r="DK85" i="5"/>
  <c r="U114" i="5"/>
  <c r="D113" i="5"/>
  <c r="DS36" i="5"/>
  <c r="AB88" i="5"/>
  <c r="AI62" i="5"/>
  <c r="CD98" i="5"/>
  <c r="CP7" i="5"/>
  <c r="R17" i="5"/>
  <c r="CK6" i="5"/>
  <c r="L35" i="5"/>
  <c r="CM98" i="5"/>
  <c r="CW112" i="5"/>
  <c r="AH38" i="5"/>
  <c r="U9" i="5"/>
  <c r="CW123" i="5"/>
  <c r="BX38" i="5"/>
  <c r="L25" i="5"/>
  <c r="AG48" i="5"/>
  <c r="AE90" i="5"/>
  <c r="AA16" i="5"/>
  <c r="AL79" i="5"/>
  <c r="H47" i="5"/>
  <c r="AJ44" i="5"/>
  <c r="DO119" i="5"/>
  <c r="DQ101" i="5"/>
  <c r="CM5" i="5"/>
  <c r="CD18" i="5"/>
  <c r="CT65" i="5"/>
  <c r="AH48" i="5"/>
  <c r="CM9" i="5"/>
  <c r="AD117" i="5"/>
  <c r="Q113" i="5"/>
  <c r="CE7" i="5"/>
  <c r="D47" i="5"/>
  <c r="DB33" i="5"/>
  <c r="BN16" i="5"/>
  <c r="AT35" i="5"/>
  <c r="CE12" i="5"/>
  <c r="DL53" i="5"/>
  <c r="AT78" i="5"/>
  <c r="AD99" i="5"/>
  <c r="CS6" i="5"/>
  <c r="BP26" i="5"/>
  <c r="K55" i="5"/>
  <c r="AD19" i="5"/>
  <c r="DL38" i="5"/>
  <c r="AM16" i="5"/>
  <c r="BP4" i="5"/>
  <c r="R18" i="5"/>
  <c r="CH54" i="5"/>
  <c r="BX7" i="5"/>
  <c r="AL20" i="5"/>
  <c r="DG28" i="5"/>
  <c r="DI45" i="5"/>
  <c r="AG29" i="5"/>
  <c r="M61" i="5"/>
  <c r="K113" i="5"/>
  <c r="DH44" i="5"/>
  <c r="CI23" i="5"/>
  <c r="BY14" i="5"/>
  <c r="CH32" i="5"/>
  <c r="BL122" i="5"/>
  <c r="AC81" i="5"/>
  <c r="BL71" i="5"/>
  <c r="DN68" i="5"/>
  <c r="AQ99" i="5"/>
  <c r="BH104" i="5"/>
  <c r="BE86" i="5"/>
  <c r="I61" i="5"/>
  <c r="CA114" i="5"/>
  <c r="BG109" i="5"/>
  <c r="BI121" i="5"/>
  <c r="AS93" i="5"/>
  <c r="BH93" i="5"/>
  <c r="Z22" i="5"/>
  <c r="CE90" i="5"/>
  <c r="BD63" i="5"/>
  <c r="BX77" i="5"/>
  <c r="V20" i="5"/>
  <c r="DI31" i="5"/>
  <c r="CR123" i="5"/>
  <c r="E86" i="5"/>
  <c r="AS119" i="5"/>
  <c r="BY69" i="5"/>
  <c r="BR37" i="5"/>
  <c r="BE71" i="5"/>
  <c r="BS89" i="5"/>
  <c r="BT108" i="5"/>
  <c r="BA37" i="5"/>
  <c r="CR43" i="5"/>
  <c r="DS34" i="5"/>
  <c r="CF100" i="5"/>
  <c r="AM121" i="5"/>
  <c r="AD112" i="5"/>
  <c r="DQ8" i="5"/>
  <c r="BP121" i="5"/>
  <c r="BV99" i="5"/>
  <c r="BX23" i="5"/>
  <c r="CO50" i="5"/>
  <c r="DR15" i="5"/>
  <c r="AH40" i="5"/>
  <c r="CU62" i="5"/>
  <c r="CO63" i="5"/>
  <c r="V65" i="5"/>
  <c r="AB95" i="5"/>
  <c r="M100" i="5"/>
  <c r="CW113" i="5"/>
  <c r="DK15" i="5"/>
  <c r="CK90" i="5"/>
  <c r="AL9" i="5"/>
  <c r="CK118" i="5"/>
  <c r="BN61" i="5"/>
  <c r="T100" i="5"/>
  <c r="R41" i="5"/>
  <c r="H29" i="5"/>
  <c r="BY10" i="5"/>
  <c r="CI20" i="5"/>
  <c r="K104" i="5"/>
  <c r="DH8" i="5"/>
  <c r="BV22" i="5"/>
  <c r="R28" i="5"/>
  <c r="BG87" i="5"/>
  <c r="CU103" i="5"/>
  <c r="AY86" i="5"/>
  <c r="DJ7" i="5"/>
  <c r="BY12" i="5"/>
  <c r="BB74" i="5"/>
  <c r="CQ66" i="5"/>
  <c r="CQ65" i="5"/>
  <c r="BU96" i="5"/>
  <c r="DG98" i="5"/>
  <c r="BX88" i="5"/>
  <c r="DQ14" i="5"/>
  <c r="BW11" i="5"/>
  <c r="L47" i="5"/>
  <c r="BR109" i="5"/>
  <c r="G117" i="5"/>
  <c r="BM109" i="5"/>
  <c r="AA74" i="5"/>
  <c r="L52" i="5"/>
  <c r="BN29" i="5"/>
  <c r="DE113" i="5"/>
  <c r="AA18" i="5"/>
  <c r="AO45" i="5"/>
  <c r="CC89" i="5"/>
  <c r="BF17" i="5"/>
  <c r="DE44" i="5"/>
  <c r="CD26" i="5"/>
  <c r="CP103" i="5"/>
  <c r="CO78" i="5"/>
  <c r="BR116" i="5"/>
  <c r="AJ36" i="5"/>
  <c r="CS33" i="5"/>
  <c r="AZ26" i="5"/>
  <c r="BT110" i="5"/>
  <c r="O117" i="5"/>
  <c r="AP7" i="5"/>
  <c r="CW51" i="5"/>
  <c r="AE120" i="5"/>
  <c r="BI43" i="5"/>
  <c r="DR14" i="5"/>
  <c r="CI41" i="5"/>
  <c r="AA9" i="5"/>
  <c r="CP90" i="5"/>
  <c r="AA5" i="5"/>
  <c r="Q105" i="5"/>
  <c r="AJ43" i="5"/>
  <c r="DH105" i="5"/>
  <c r="AP123" i="5"/>
  <c r="BH14" i="5"/>
  <c r="BB104" i="5"/>
  <c r="G66" i="5"/>
  <c r="AL7" i="5"/>
  <c r="AB12" i="5"/>
  <c r="BD34" i="5"/>
  <c r="CV61" i="5"/>
  <c r="Q72" i="5"/>
  <c r="BU42" i="5"/>
  <c r="AX6" i="5"/>
  <c r="AL118" i="5"/>
  <c r="AO22" i="5"/>
  <c r="AK46" i="5"/>
  <c r="L65" i="5"/>
  <c r="BV39" i="5"/>
  <c r="CR95" i="5"/>
  <c r="CR40" i="5"/>
  <c r="AH123" i="5"/>
  <c r="CF117" i="5"/>
  <c r="DN14" i="5"/>
  <c r="DD103" i="5"/>
  <c r="J122" i="5"/>
  <c r="CM70" i="5"/>
  <c r="AI12" i="5"/>
  <c r="CA118" i="5"/>
  <c r="BL15" i="5"/>
  <c r="AJ7" i="5"/>
  <c r="DF16" i="5"/>
  <c r="X35" i="5"/>
  <c r="DC56" i="5"/>
  <c r="CR6" i="5"/>
  <c r="CZ11" i="5"/>
  <c r="BZ36" i="5"/>
  <c r="N48" i="5"/>
  <c r="BG29" i="5"/>
  <c r="DM101" i="5"/>
  <c r="BI27" i="5"/>
  <c r="BU12" i="5"/>
  <c r="U21" i="5"/>
  <c r="AH101" i="5"/>
  <c r="AQ50" i="5"/>
  <c r="Y94" i="5"/>
  <c r="CB92" i="5"/>
  <c r="DI30" i="5"/>
  <c r="CS68" i="5"/>
  <c r="S6" i="5"/>
  <c r="AZ45" i="5"/>
  <c r="BW46" i="5"/>
  <c r="E64" i="5"/>
  <c r="AN27" i="5"/>
  <c r="CM110" i="5"/>
  <c r="X33" i="5"/>
  <c r="AP112" i="5"/>
  <c r="AV27" i="5"/>
  <c r="BW33" i="5"/>
  <c r="DH58" i="5"/>
  <c r="J73" i="5"/>
  <c r="AD89" i="5"/>
  <c r="BO13" i="5"/>
  <c r="AQ13" i="5"/>
  <c r="BM57" i="5"/>
  <c r="BA96" i="5"/>
  <c r="R119" i="5"/>
  <c r="U109" i="5"/>
  <c r="AO121" i="5"/>
  <c r="DM41" i="5"/>
  <c r="DG70" i="5"/>
  <c r="BI6" i="5"/>
  <c r="CY90" i="5"/>
  <c r="N7" i="5"/>
  <c r="F79" i="5"/>
  <c r="DQ118" i="5"/>
  <c r="DD68" i="5"/>
  <c r="U78" i="5"/>
  <c r="AE87" i="5"/>
  <c r="AC38" i="5"/>
  <c r="DD94" i="5"/>
  <c r="I117" i="5"/>
  <c r="BL100" i="5"/>
  <c r="DF39" i="5"/>
  <c r="BL102" i="5"/>
  <c r="K85" i="5"/>
  <c r="DA81" i="5"/>
  <c r="CG112" i="5"/>
  <c r="H32" i="5"/>
  <c r="W69" i="5"/>
  <c r="CM72" i="5"/>
  <c r="S83" i="5"/>
  <c r="AI118" i="5"/>
  <c r="CW95" i="5"/>
  <c r="DF59" i="5"/>
  <c r="DE12" i="5"/>
  <c r="AT17" i="5"/>
  <c r="H122" i="5"/>
  <c r="CC40" i="5"/>
  <c r="DR7" i="5"/>
  <c r="CT19" i="5"/>
  <c r="BX8" i="5"/>
  <c r="Q41" i="5"/>
  <c r="BX109" i="5"/>
  <c r="CU28" i="5"/>
  <c r="CI8" i="5"/>
  <c r="BU71" i="5"/>
  <c r="O68" i="5"/>
  <c r="DF119" i="5"/>
  <c r="CO43" i="5"/>
  <c r="BL81" i="5"/>
  <c r="AY64" i="5"/>
  <c r="CL4" i="5"/>
  <c r="I39" i="5"/>
  <c r="CP110" i="5"/>
  <c r="BY84" i="5"/>
  <c r="CG119" i="5"/>
  <c r="AB123" i="5"/>
  <c r="AZ114" i="5"/>
  <c r="W15" i="5"/>
  <c r="CP9" i="5"/>
  <c r="CG6" i="5"/>
  <c r="BD62" i="5"/>
  <c r="BB59" i="5"/>
  <c r="T77" i="5"/>
  <c r="BX37" i="5"/>
  <c r="AV75" i="5"/>
  <c r="DA67" i="5"/>
  <c r="DP47" i="5"/>
  <c r="H76" i="5"/>
  <c r="L99" i="5"/>
  <c r="BG45" i="5"/>
  <c r="AO14" i="5"/>
  <c r="CP122" i="5"/>
  <c r="BY20" i="5"/>
  <c r="DQ33" i="5"/>
  <c r="F65" i="5"/>
  <c r="BO27" i="5"/>
  <c r="CA74" i="5"/>
  <c r="BF9" i="5"/>
  <c r="BS108" i="5"/>
  <c r="AG93" i="5"/>
  <c r="AN121" i="5"/>
  <c r="AL77" i="5"/>
  <c r="AT60" i="5"/>
  <c r="BX19" i="5"/>
  <c r="DD42" i="5"/>
  <c r="AO76" i="5"/>
  <c r="BB106" i="5"/>
  <c r="DS108" i="5"/>
  <c r="DN8" i="5"/>
  <c r="AR105" i="5"/>
  <c r="BZ112" i="5"/>
  <c r="BP49" i="5"/>
  <c r="I107" i="5"/>
  <c r="AH122" i="5"/>
  <c r="S55" i="5"/>
  <c r="AS35" i="5"/>
  <c r="AH97" i="5"/>
  <c r="CP119" i="5"/>
  <c r="DB119" i="5"/>
  <c r="DB120" i="5"/>
  <c r="BW4" i="5"/>
  <c r="AH88" i="5"/>
  <c r="BH72" i="5"/>
  <c r="BG93" i="5"/>
  <c r="AD20" i="5"/>
  <c r="CX110" i="5"/>
  <c r="CP117" i="5"/>
  <c r="DA111" i="5"/>
  <c r="AP121" i="5"/>
  <c r="DB48" i="5"/>
  <c r="CK107" i="5"/>
  <c r="BA61" i="5"/>
  <c r="AO42" i="5"/>
  <c r="H112" i="5"/>
  <c r="CF37" i="5"/>
  <c r="DA86" i="5"/>
  <c r="P43" i="5"/>
  <c r="AR14" i="5"/>
  <c r="CO31" i="5"/>
  <c r="AK18" i="5"/>
  <c r="N54" i="5"/>
  <c r="DE81" i="5"/>
  <c r="F94" i="5"/>
  <c r="AM110" i="5"/>
  <c r="AK5" i="5"/>
  <c r="P28" i="5"/>
  <c r="BN89" i="5"/>
  <c r="DI32" i="5"/>
  <c r="CP114" i="5"/>
  <c r="D123" i="5"/>
  <c r="AI105" i="5"/>
  <c r="CZ122" i="5"/>
  <c r="N14" i="5"/>
  <c r="DC30" i="5"/>
  <c r="BT26" i="5"/>
  <c r="D90" i="5"/>
  <c r="P55" i="5"/>
  <c r="BO118" i="5"/>
  <c r="AV5" i="5"/>
  <c r="I55" i="5"/>
  <c r="BL95" i="5"/>
  <c r="DD101" i="5"/>
  <c r="Z89" i="5"/>
  <c r="BS83" i="5"/>
  <c r="I76" i="5"/>
  <c r="CV116" i="5"/>
  <c r="BQ68" i="5"/>
  <c r="CE8" i="5"/>
  <c r="CF7" i="5"/>
  <c r="O101" i="5"/>
  <c r="CN71" i="5"/>
  <c r="CP25" i="5"/>
  <c r="CM28" i="5"/>
  <c r="DF70" i="5"/>
  <c r="CD120" i="5"/>
  <c r="AB86" i="5"/>
  <c r="DF23" i="5"/>
  <c r="BU45" i="5"/>
  <c r="DO70" i="5"/>
  <c r="BK92" i="5"/>
  <c r="BB41" i="5"/>
  <c r="BD59" i="5"/>
  <c r="CP12" i="5"/>
  <c r="BI69" i="5"/>
  <c r="BK69" i="5"/>
  <c r="CA38" i="5"/>
  <c r="DN44" i="5"/>
  <c r="U56" i="5"/>
  <c r="BX28" i="5"/>
  <c r="CR99" i="5"/>
  <c r="DJ46" i="5"/>
  <c r="CR29" i="5"/>
  <c r="BW91" i="5"/>
  <c r="AI113" i="5"/>
  <c r="BR49" i="5"/>
  <c r="AU117" i="5"/>
  <c r="AA59" i="5"/>
  <c r="DB30" i="5"/>
  <c r="R104" i="5"/>
  <c r="AJ42" i="5"/>
  <c r="DC103" i="5"/>
  <c r="BC37" i="5"/>
  <c r="CC16" i="5"/>
  <c r="DI122" i="5"/>
  <c r="X110" i="5"/>
  <c r="G7" i="5"/>
  <c r="I45" i="5"/>
  <c r="BJ40" i="5"/>
  <c r="CT44" i="5"/>
  <c r="DL122" i="5"/>
  <c r="AW26" i="5"/>
  <c r="BE44" i="5"/>
  <c r="AP45" i="5"/>
  <c r="AN88" i="5"/>
  <c r="BH113" i="5"/>
  <c r="CK53" i="5"/>
  <c r="BW37" i="5"/>
  <c r="Q5" i="5"/>
  <c r="CM50" i="5"/>
  <c r="BE55" i="5"/>
  <c r="BE81" i="5"/>
  <c r="CC97" i="5"/>
  <c r="BB11" i="5"/>
  <c r="DH114" i="5"/>
  <c r="U19" i="5"/>
  <c r="CA31" i="5"/>
  <c r="CU89" i="5"/>
  <c r="AC26" i="5"/>
  <c r="AT72" i="5"/>
  <c r="AX101" i="5"/>
  <c r="CJ106" i="5"/>
  <c r="D79" i="5"/>
  <c r="BJ98" i="5"/>
  <c r="DP109" i="5"/>
  <c r="E60" i="5"/>
  <c r="AA99" i="5"/>
  <c r="D7" i="5"/>
  <c r="CR18" i="5"/>
  <c r="CI33" i="5"/>
  <c r="R85" i="5"/>
  <c r="S45" i="5"/>
  <c r="AC6" i="5"/>
  <c r="CG44" i="5"/>
  <c r="CT36" i="5"/>
  <c r="BY66" i="5"/>
  <c r="CS31" i="5"/>
  <c r="CB61" i="5"/>
  <c r="AA80" i="5"/>
  <c r="E32" i="5"/>
  <c r="AU48" i="5"/>
  <c r="BE83" i="5"/>
  <c r="AF108" i="5"/>
  <c r="AF111" i="5"/>
  <c r="O42" i="5"/>
  <c r="E118" i="5"/>
  <c r="DE42" i="5"/>
  <c r="AT7" i="5"/>
  <c r="AI115" i="5"/>
  <c r="N69" i="5"/>
  <c r="AA102" i="5"/>
  <c r="BT10" i="5"/>
  <c r="DG49" i="5"/>
  <c r="BA54" i="5"/>
  <c r="DO36" i="5"/>
  <c r="BB16" i="5"/>
  <c r="CG122" i="5"/>
  <c r="V55" i="5"/>
  <c r="BD18" i="5"/>
  <c r="BD117" i="5"/>
  <c r="CK8" i="5"/>
  <c r="I38" i="5"/>
  <c r="BM43" i="5"/>
  <c r="BF49" i="5"/>
  <c r="BW18" i="5"/>
  <c r="AY43" i="5"/>
  <c r="DN118" i="5"/>
  <c r="CW64" i="5"/>
  <c r="E77" i="5"/>
  <c r="BD95" i="5"/>
  <c r="AR26" i="5"/>
  <c r="DS93" i="5"/>
  <c r="AN40" i="5"/>
  <c r="DN121" i="5"/>
  <c r="Q120" i="5"/>
  <c r="BB35" i="5"/>
  <c r="H64" i="5"/>
  <c r="CY66" i="5"/>
  <c r="DE6" i="5"/>
  <c r="F103" i="5"/>
  <c r="BF11" i="5"/>
  <c r="W113" i="5"/>
  <c r="H120" i="5"/>
  <c r="DD35" i="5"/>
  <c r="H85" i="5"/>
  <c r="AY23" i="5"/>
  <c r="DA112" i="5"/>
  <c r="BB6" i="5"/>
  <c r="AM69" i="5"/>
  <c r="BM78" i="5"/>
  <c r="CT11" i="5"/>
  <c r="DN52" i="5"/>
  <c r="H38" i="5"/>
  <c r="DA121" i="5"/>
  <c r="X88" i="5"/>
  <c r="BI100" i="5"/>
  <c r="AS57" i="5"/>
  <c r="AK26" i="5"/>
  <c r="AP58" i="5"/>
  <c r="AT4" i="5"/>
  <c r="AA20" i="5"/>
  <c r="AG10" i="5"/>
  <c r="AC85" i="5"/>
  <c r="AG122" i="5"/>
  <c r="BD5" i="5"/>
  <c r="CO97" i="5"/>
  <c r="CO92" i="5"/>
  <c r="N91" i="5"/>
  <c r="G27" i="5"/>
  <c r="CH4" i="5"/>
  <c r="DS45" i="5"/>
  <c r="BM44" i="5"/>
  <c r="DP57" i="5"/>
  <c r="AD83" i="5"/>
  <c r="J109" i="5"/>
  <c r="AR68" i="5"/>
  <c r="CU15" i="5"/>
  <c r="CP32" i="5"/>
  <c r="BP102" i="5"/>
  <c r="DD71" i="5"/>
  <c r="CT12" i="5"/>
  <c r="DH101" i="5"/>
  <c r="CS38" i="5"/>
  <c r="AU121" i="5"/>
  <c r="AF8" i="5"/>
  <c r="AO87" i="5"/>
  <c r="K54" i="5"/>
  <c r="M113" i="5"/>
  <c r="CC44" i="5"/>
  <c r="X13" i="5"/>
  <c r="CQ102" i="5"/>
  <c r="BR111" i="5"/>
  <c r="P121" i="5"/>
  <c r="DP32" i="5"/>
  <c r="AW113" i="5"/>
  <c r="AI48" i="5"/>
  <c r="CY98" i="5"/>
  <c r="CU83" i="5"/>
  <c r="AG121" i="5"/>
  <c r="AG78" i="5"/>
  <c r="U34" i="5"/>
  <c r="DI16" i="5"/>
  <c r="AX44" i="5"/>
  <c r="AG11" i="5"/>
  <c r="BZ48" i="5"/>
  <c r="DB8" i="5"/>
  <c r="J19" i="5"/>
  <c r="AI60" i="5"/>
  <c r="DQ107" i="5"/>
  <c r="CA68" i="5"/>
  <c r="AY12" i="5"/>
  <c r="AH13" i="5"/>
  <c r="DN17" i="5"/>
  <c r="AO58" i="5"/>
  <c r="BT30" i="5"/>
  <c r="BS120" i="5"/>
  <c r="AQ8" i="5"/>
  <c r="AU90" i="5"/>
  <c r="X5" i="5"/>
  <c r="AL122" i="5"/>
  <c r="BF64" i="5"/>
  <c r="AL50" i="5"/>
  <c r="CE21" i="5"/>
  <c r="CK5" i="5"/>
  <c r="AD88" i="5"/>
  <c r="AW21" i="5"/>
  <c r="CY42" i="5"/>
  <c r="I108" i="5"/>
  <c r="CJ28" i="5"/>
  <c r="R36" i="5"/>
  <c r="AF37" i="5"/>
  <c r="AW74" i="5"/>
  <c r="DD120" i="5"/>
  <c r="W111" i="5"/>
  <c r="BR53" i="5"/>
  <c r="DG72" i="5"/>
  <c r="DE60" i="5"/>
  <c r="W84" i="5"/>
  <c r="AU23" i="5"/>
  <c r="DD117" i="5"/>
  <c r="BU116" i="5"/>
  <c r="DG47" i="5"/>
  <c r="BE26" i="5"/>
  <c r="K82" i="5"/>
  <c r="BL79" i="5"/>
  <c r="DK36" i="5"/>
  <c r="CJ21" i="5"/>
  <c r="N28" i="5"/>
  <c r="AM59" i="5"/>
  <c r="U40" i="5"/>
  <c r="DM14" i="5"/>
  <c r="CP56" i="5"/>
  <c r="AQ55" i="5"/>
  <c r="AJ78" i="5"/>
  <c r="BS117" i="5"/>
  <c r="E12" i="5"/>
  <c r="Y53" i="5"/>
  <c r="CO103" i="5"/>
  <c r="CE85" i="5"/>
  <c r="CA21" i="5"/>
  <c r="AI75" i="5"/>
  <c r="I37" i="5"/>
  <c r="CH39" i="5"/>
  <c r="K119" i="5"/>
  <c r="DA54" i="5"/>
  <c r="BB113" i="5"/>
  <c r="O108" i="5"/>
  <c r="P85" i="5"/>
  <c r="DA71" i="5"/>
  <c r="BX114" i="5"/>
  <c r="CT79" i="5"/>
  <c r="BS105" i="5"/>
  <c r="BT7" i="5"/>
  <c r="AB116" i="5"/>
  <c r="BZ34" i="5"/>
  <c r="CM107" i="5"/>
  <c r="DO105" i="5"/>
  <c r="AR121" i="5"/>
  <c r="BL108" i="5"/>
  <c r="BH65" i="5"/>
  <c r="BQ97" i="5"/>
  <c r="AU78" i="5"/>
  <c r="BB100" i="5"/>
  <c r="AF98" i="5"/>
  <c r="BM86" i="5"/>
  <c r="AV41" i="5"/>
  <c r="DM54" i="5"/>
  <c r="DK42" i="5"/>
  <c r="AV87" i="5"/>
  <c r="DK69" i="5"/>
  <c r="AD60" i="5"/>
  <c r="CB97" i="5"/>
  <c r="Y41" i="5"/>
  <c r="CK114" i="5"/>
  <c r="CN112" i="5"/>
  <c r="G36" i="5"/>
  <c r="AS110" i="5"/>
  <c r="CS74" i="5"/>
  <c r="BE16" i="5"/>
  <c r="AU34" i="5"/>
  <c r="BE77" i="5"/>
  <c r="CX41" i="5"/>
  <c r="CL76" i="5"/>
  <c r="CI51" i="5"/>
  <c r="CB26" i="5"/>
  <c r="DD16" i="5"/>
  <c r="X109" i="5"/>
  <c r="W27" i="5"/>
  <c r="CH51" i="5"/>
  <c r="BL110" i="5"/>
  <c r="CX35" i="5"/>
  <c r="AK51" i="5"/>
  <c r="AL76" i="5"/>
  <c r="CN23" i="5"/>
  <c r="DR79" i="5"/>
  <c r="DI92" i="5"/>
  <c r="BV33" i="5"/>
  <c r="BT49" i="5"/>
  <c r="BR61" i="5"/>
  <c r="DB52" i="5"/>
  <c r="AF42" i="5"/>
  <c r="DB20" i="5"/>
  <c r="CX7" i="5"/>
  <c r="DB15" i="5"/>
  <c r="I121" i="5"/>
  <c r="AM66" i="5"/>
  <c r="CL119" i="5"/>
  <c r="BA65" i="5"/>
  <c r="AK22" i="5"/>
  <c r="CU113" i="5"/>
  <c r="AN106" i="5"/>
  <c r="BL89" i="5"/>
  <c r="BT16" i="5"/>
  <c r="X107" i="5"/>
  <c r="DL118" i="5"/>
  <c r="CT48" i="5"/>
  <c r="BQ19" i="5"/>
  <c r="W40" i="5"/>
  <c r="AB5" i="5"/>
  <c r="O76" i="5"/>
  <c r="BD97" i="5"/>
  <c r="CU47" i="5"/>
  <c r="CU11" i="5"/>
  <c r="DS95" i="5"/>
  <c r="BO44" i="5"/>
  <c r="R62" i="5"/>
  <c r="AN93" i="5"/>
  <c r="AQ31" i="5"/>
  <c r="AN24" i="5"/>
  <c r="L96" i="5"/>
  <c r="BZ81" i="5"/>
  <c r="AP29" i="5"/>
  <c r="Q37" i="5"/>
  <c r="BA99" i="5"/>
  <c r="AJ100" i="5"/>
  <c r="BW84" i="5"/>
  <c r="AR73" i="5"/>
  <c r="CO35" i="5"/>
  <c r="DF106" i="5"/>
  <c r="CG41" i="5"/>
  <c r="BB99" i="5"/>
  <c r="BM37" i="5"/>
  <c r="S80" i="5"/>
  <c r="BK99" i="5"/>
  <c r="M114" i="5"/>
  <c r="BS103" i="5"/>
  <c r="W28" i="5"/>
  <c r="BT83" i="5"/>
  <c r="L123" i="5"/>
  <c r="AW31" i="5"/>
  <c r="BS96" i="5"/>
  <c r="AA84" i="5"/>
  <c r="R55" i="5"/>
  <c r="K29" i="5"/>
  <c r="AM108" i="5"/>
  <c r="AK113" i="5"/>
  <c r="G122" i="5"/>
  <c r="H70" i="5"/>
  <c r="AH55" i="5"/>
  <c r="AU95" i="5"/>
  <c r="AC30" i="5"/>
  <c r="E11" i="5"/>
  <c r="BI16" i="5"/>
  <c r="DJ89" i="5"/>
  <c r="CA96" i="5"/>
  <c r="AC42" i="5"/>
  <c r="AF40" i="5"/>
  <c r="DQ74" i="5"/>
  <c r="AE50" i="5"/>
  <c r="CP59" i="5"/>
  <c r="CH27" i="5"/>
  <c r="CI64" i="5"/>
  <c r="DB118" i="5"/>
  <c r="CK76" i="5"/>
  <c r="AM67" i="5"/>
  <c r="CR77" i="5"/>
  <c r="AL66" i="5"/>
  <c r="AG70" i="5"/>
  <c r="BI109" i="5"/>
  <c r="AO67" i="5"/>
  <c r="CW39" i="5"/>
  <c r="AL59" i="5"/>
  <c r="G64" i="5"/>
  <c r="G56" i="5"/>
  <c r="CX26" i="5"/>
  <c r="CS77" i="5"/>
  <c r="AU13" i="5"/>
  <c r="W61" i="5"/>
  <c r="BN80" i="5"/>
  <c r="AT120" i="5"/>
  <c r="CP80" i="5"/>
  <c r="CG12" i="5"/>
  <c r="BP122" i="5"/>
  <c r="DE123" i="5"/>
  <c r="BK108" i="5"/>
  <c r="AM106" i="5"/>
  <c r="BM15" i="5"/>
  <c r="CI113" i="5"/>
  <c r="O107" i="5"/>
  <c r="AX20" i="5"/>
  <c r="AN81" i="5"/>
  <c r="CM56" i="5"/>
  <c r="N110" i="5"/>
  <c r="H56" i="5"/>
  <c r="AS80" i="5"/>
  <c r="AZ46" i="5"/>
  <c r="CU71" i="5"/>
  <c r="AH119" i="5"/>
  <c r="AQ11" i="5"/>
  <c r="AN19" i="5"/>
  <c r="BX93" i="5"/>
  <c r="DB38" i="5"/>
  <c r="DA102" i="5"/>
  <c r="BO92" i="5"/>
  <c r="CW97" i="5"/>
  <c r="AO9" i="5"/>
  <c r="CN108" i="5"/>
  <c r="CA18" i="5"/>
  <c r="Z45" i="5"/>
  <c r="P115" i="5"/>
  <c r="CD35" i="5"/>
  <c r="AG47" i="5"/>
  <c r="BZ90" i="5"/>
  <c r="BU69" i="5"/>
  <c r="R114" i="5"/>
  <c r="AU113" i="5"/>
  <c r="CT31" i="5"/>
  <c r="BL104" i="5"/>
  <c r="CT27" i="5"/>
  <c r="DN16" i="5"/>
  <c r="DM70" i="5"/>
  <c r="BI47" i="5"/>
  <c r="AM38" i="5"/>
  <c r="BG52" i="5"/>
  <c r="DF112" i="5"/>
  <c r="V111" i="5"/>
  <c r="CW108" i="5"/>
  <c r="BI81" i="5"/>
  <c r="AT20" i="5"/>
  <c r="BF99" i="5"/>
  <c r="AH75" i="5"/>
  <c r="AE70" i="5"/>
  <c r="BH71" i="5"/>
  <c r="CQ90" i="5"/>
  <c r="V52" i="5"/>
  <c r="E68" i="5"/>
  <c r="BM29" i="5"/>
  <c r="DF122" i="5"/>
  <c r="CS118" i="5"/>
  <c r="CB47" i="5"/>
  <c r="K69" i="5"/>
  <c r="AO12" i="5"/>
  <c r="BT45" i="5"/>
  <c r="CQ76" i="5"/>
  <c r="CL42" i="5"/>
  <c r="DF50" i="5"/>
  <c r="Y51" i="5"/>
  <c r="AY73" i="5"/>
  <c r="DG35" i="5"/>
  <c r="DC28" i="5"/>
  <c r="BY122" i="5"/>
  <c r="AO11" i="5"/>
  <c r="AP78" i="5"/>
  <c r="BA38" i="5"/>
  <c r="AM61" i="5"/>
  <c r="CS22" i="5"/>
  <c r="U71" i="5"/>
  <c r="K121" i="5"/>
  <c r="BF59" i="5"/>
  <c r="CT17" i="5"/>
  <c r="AD4" i="5"/>
  <c r="CC80" i="5"/>
  <c r="CG89" i="5"/>
  <c r="DI106" i="5"/>
  <c r="DG31" i="5"/>
  <c r="D4" i="5"/>
  <c r="AM24" i="5"/>
  <c r="BM120" i="5"/>
  <c r="BR23" i="5"/>
  <c r="CQ78" i="5"/>
  <c r="AD65" i="5"/>
  <c r="DG46" i="5"/>
  <c r="BH69" i="5"/>
  <c r="CM19" i="5"/>
  <c r="DA38" i="5"/>
  <c r="BK12" i="5"/>
  <c r="W43" i="5"/>
  <c r="AO96" i="5"/>
  <c r="BL116" i="5"/>
  <c r="CD109" i="5"/>
  <c r="DE55" i="5"/>
  <c r="AT122" i="5"/>
  <c r="DL34" i="5"/>
  <c r="N77" i="5"/>
  <c r="N114" i="5"/>
  <c r="AJ76" i="5"/>
  <c r="AD55" i="5"/>
  <c r="AM89" i="5"/>
  <c r="AM27" i="5"/>
  <c r="BO80" i="5"/>
  <c r="AO83" i="5"/>
  <c r="CK65" i="5"/>
  <c r="DM67" i="5"/>
  <c r="BC42" i="5"/>
  <c r="AT67" i="5"/>
  <c r="AD18" i="5"/>
  <c r="DR89" i="5"/>
  <c r="CV35" i="5"/>
  <c r="AE5" i="5"/>
  <c r="CY102" i="5"/>
  <c r="AD77" i="5"/>
  <c r="CL66" i="5"/>
  <c r="BY117" i="5"/>
  <c r="BD27" i="5"/>
  <c r="V103" i="5"/>
  <c r="AY48" i="5"/>
  <c r="BZ43" i="5"/>
  <c r="CK82" i="5"/>
  <c r="BB36" i="5"/>
  <c r="DL5" i="5"/>
  <c r="BF8" i="5"/>
  <c r="CZ87" i="5"/>
  <c r="W18" i="5"/>
  <c r="CH35" i="5"/>
  <c r="AN110" i="5"/>
  <c r="AQ71" i="5"/>
  <c r="AM83" i="5"/>
  <c r="BV74" i="5"/>
  <c r="DO116" i="5"/>
  <c r="CT84" i="5"/>
  <c r="BF66" i="5"/>
  <c r="BP9" i="5"/>
  <c r="Q63" i="5"/>
  <c r="W108" i="5"/>
  <c r="BQ102" i="5"/>
  <c r="BB64" i="5"/>
  <c r="W55" i="5"/>
  <c r="T26" i="5"/>
  <c r="BB66" i="5"/>
  <c r="CR117" i="5"/>
  <c r="BN28" i="5"/>
  <c r="BT122" i="5"/>
  <c r="DO15" i="5"/>
  <c r="BV14" i="5"/>
  <c r="CB44" i="5"/>
  <c r="AS51" i="5"/>
  <c r="DP86" i="5"/>
  <c r="W97" i="5"/>
  <c r="BJ46" i="5"/>
  <c r="AV44" i="5"/>
  <c r="DS51" i="5"/>
  <c r="BB67" i="5"/>
  <c r="CQ35" i="5"/>
  <c r="AU29" i="5"/>
  <c r="BW71" i="5"/>
  <c r="CJ10" i="5"/>
  <c r="CQ107" i="5"/>
  <c r="CG38" i="5"/>
  <c r="AJ15" i="5"/>
  <c r="DN25" i="5"/>
  <c r="CD42" i="5"/>
  <c r="BM69" i="5"/>
  <c r="CB38" i="5"/>
  <c r="Y120" i="5"/>
  <c r="J100" i="5"/>
  <c r="BB81" i="5"/>
  <c r="K115" i="5"/>
  <c r="AM35" i="5"/>
  <c r="DP34" i="5"/>
  <c r="DE8" i="5"/>
  <c r="CX47" i="5"/>
  <c r="P35" i="5"/>
  <c r="L77" i="5"/>
  <c r="BT95" i="5"/>
  <c r="AX26" i="5"/>
  <c r="S68" i="5"/>
  <c r="DS29" i="5"/>
  <c r="DP68" i="5"/>
  <c r="D68" i="5"/>
  <c r="CO21" i="5"/>
  <c r="L78" i="5"/>
  <c r="DS111" i="5"/>
  <c r="G47" i="5"/>
  <c r="AI110" i="5"/>
  <c r="DK122" i="5"/>
  <c r="BS80" i="5"/>
  <c r="AF81" i="5"/>
  <c r="O4" i="5"/>
  <c r="BG7" i="5"/>
  <c r="BQ117" i="5"/>
  <c r="X45" i="5"/>
  <c r="BW89" i="5"/>
  <c r="BH122" i="5"/>
  <c r="D6" i="5"/>
  <c r="I17" i="5"/>
  <c r="H115" i="5"/>
  <c r="DB49" i="5"/>
  <c r="AQ33" i="5"/>
  <c r="D49" i="5"/>
  <c r="CF33" i="5"/>
  <c r="CJ83" i="5"/>
  <c r="U60" i="5"/>
  <c r="DP52" i="5"/>
  <c r="AP68" i="5"/>
  <c r="AB51" i="5"/>
  <c r="BP112" i="5"/>
  <c r="R11" i="5"/>
  <c r="AC16" i="5"/>
  <c r="CX38" i="5"/>
  <c r="CN114" i="5"/>
  <c r="BR64" i="5"/>
  <c r="CD65" i="5"/>
  <c r="BO32" i="5"/>
  <c r="CD20" i="5"/>
  <c r="BJ74" i="5"/>
  <c r="CV37" i="5"/>
  <c r="BK104" i="5"/>
  <c r="AI19" i="5"/>
  <c r="AA64" i="5"/>
  <c r="CZ98" i="5"/>
  <c r="DB19" i="5"/>
  <c r="DI101" i="5"/>
  <c r="I44" i="5"/>
  <c r="CA117" i="5"/>
  <c r="CY71" i="5"/>
  <c r="AG88" i="5"/>
  <c r="AY55" i="5"/>
  <c r="AF82" i="5"/>
  <c r="AJ18" i="5"/>
  <c r="CT103" i="5"/>
  <c r="DM7" i="5"/>
  <c r="V93" i="5"/>
  <c r="CK122" i="5"/>
  <c r="DR43" i="5"/>
  <c r="DI82" i="5"/>
  <c r="BT117" i="5"/>
  <c r="BK15" i="5"/>
  <c r="M76" i="5"/>
  <c r="CQ88" i="5"/>
  <c r="AI30" i="5"/>
  <c r="P62" i="5"/>
  <c r="AG39" i="5"/>
  <c r="T98" i="5"/>
  <c r="CI98" i="5"/>
  <c r="BK38" i="5"/>
  <c r="BI57" i="5"/>
  <c r="CA64" i="5"/>
  <c r="V120" i="5"/>
  <c r="BC105" i="5"/>
  <c r="H51" i="5"/>
  <c r="AP30" i="5"/>
  <c r="CM6" i="5"/>
  <c r="CS65" i="5"/>
  <c r="CZ67" i="5"/>
  <c r="AF88" i="5"/>
  <c r="DM17" i="5"/>
  <c r="DD112" i="5"/>
  <c r="CA116" i="5"/>
  <c r="CL95" i="5"/>
  <c r="G16" i="5"/>
  <c r="CH50" i="5"/>
  <c r="CY18" i="5"/>
  <c r="AX120" i="5"/>
  <c r="BP69" i="5"/>
  <c r="DO87" i="5"/>
  <c r="AG22" i="5"/>
  <c r="Y15" i="5"/>
  <c r="DD89" i="5"/>
  <c r="V30" i="5"/>
  <c r="DI108" i="5"/>
  <c r="CZ112" i="5"/>
  <c r="CB81" i="5"/>
  <c r="DO103" i="5"/>
  <c r="AW68" i="5"/>
  <c r="DS24" i="5"/>
  <c r="AV118" i="5"/>
  <c r="BA43" i="5"/>
  <c r="F23" i="5"/>
  <c r="CR37" i="5"/>
  <c r="U81" i="5"/>
  <c r="DL43" i="5"/>
  <c r="AG40" i="5"/>
  <c r="AL37" i="5"/>
  <c r="CT28" i="5"/>
  <c r="CP16" i="5"/>
  <c r="CS91" i="5"/>
  <c r="AR7" i="5"/>
  <c r="DM26" i="5"/>
  <c r="CP107" i="5"/>
  <c r="CG55" i="5"/>
  <c r="M109" i="5"/>
  <c r="DE72" i="5"/>
  <c r="BS122" i="5"/>
  <c r="CY37" i="5"/>
  <c r="CA70" i="5"/>
  <c r="DC63" i="5"/>
  <c r="H37" i="5"/>
  <c r="DD22" i="5"/>
  <c r="CH23" i="5"/>
  <c r="AV64" i="5"/>
  <c r="BS72" i="5"/>
  <c r="CY41" i="5"/>
  <c r="I5" i="5"/>
  <c r="BS41" i="5"/>
  <c r="CQ112" i="5"/>
  <c r="DR8" i="5"/>
  <c r="CG37" i="5"/>
  <c r="E22" i="5"/>
  <c r="AT33" i="5"/>
  <c r="DC109" i="5"/>
  <c r="DQ34" i="5"/>
  <c r="L117" i="5"/>
  <c r="Z39" i="5"/>
  <c r="AZ90" i="5"/>
  <c r="CZ39" i="5"/>
  <c r="CN81" i="5"/>
  <c r="CK33" i="5"/>
  <c r="CQ19" i="5"/>
  <c r="DJ78" i="5"/>
  <c r="BD69" i="5"/>
  <c r="CL27" i="5"/>
  <c r="CN30" i="5"/>
  <c r="F62" i="5"/>
  <c r="CD84" i="5"/>
  <c r="BT107" i="5"/>
  <c r="AG7" i="5"/>
  <c r="DJ100" i="5"/>
  <c r="CL15" i="5"/>
  <c r="BY80" i="5"/>
  <c r="AH26" i="5"/>
  <c r="CP75" i="5"/>
  <c r="N12" i="5"/>
  <c r="AT95" i="5"/>
  <c r="BS35" i="5"/>
  <c r="BC32" i="5"/>
  <c r="AO80" i="5"/>
  <c r="CM57" i="5"/>
  <c r="DI123" i="5"/>
  <c r="H81" i="5"/>
  <c r="I106" i="5"/>
  <c r="DJ101" i="5"/>
  <c r="CS15" i="5"/>
  <c r="BU74" i="5"/>
  <c r="CC83" i="5"/>
  <c r="AW111" i="5"/>
  <c r="J91" i="5"/>
  <c r="CH114" i="5"/>
  <c r="AT96" i="5"/>
  <c r="W119" i="5"/>
  <c r="BC23" i="5"/>
  <c r="DQ63" i="5"/>
  <c r="R120" i="5"/>
  <c r="BP113" i="5"/>
  <c r="N26" i="5"/>
  <c r="BC108" i="5"/>
  <c r="AX8" i="5"/>
  <c r="CF119" i="5"/>
  <c r="BF89" i="5"/>
  <c r="CB20" i="5"/>
  <c r="BM84" i="5"/>
  <c r="CU122" i="5"/>
  <c r="CY65" i="5"/>
  <c r="AP10" i="5"/>
  <c r="CF10" i="5"/>
  <c r="AE117" i="5"/>
  <c r="DF5" i="5"/>
  <c r="AR63" i="5"/>
  <c r="CB27" i="5"/>
  <c r="AV17" i="5"/>
  <c r="AS32" i="5"/>
  <c r="BK122" i="5"/>
  <c r="AX54" i="5"/>
  <c r="T54" i="5"/>
  <c r="U7" i="5"/>
  <c r="CA25" i="5"/>
  <c r="CR109" i="5"/>
  <c r="CO41" i="5"/>
  <c r="DF57" i="5"/>
  <c r="CC116" i="5"/>
  <c r="BB47" i="5"/>
  <c r="H46" i="5"/>
  <c r="CI48" i="5"/>
  <c r="CZ27" i="5"/>
  <c r="CV58" i="5"/>
  <c r="AU81" i="5"/>
  <c r="CS32" i="5"/>
  <c r="DP108" i="5"/>
  <c r="AG41" i="5"/>
  <c r="AT115" i="5"/>
  <c r="CF76" i="5"/>
  <c r="CX77" i="5"/>
  <c r="DE41" i="5"/>
  <c r="H88" i="5"/>
  <c r="DQ97" i="5"/>
  <c r="CZ110" i="5"/>
  <c r="G87" i="5"/>
  <c r="CA91" i="5"/>
  <c r="CT102" i="5"/>
  <c r="BJ50" i="5"/>
  <c r="AJ83" i="5"/>
  <c r="BH60" i="5"/>
  <c r="DJ117" i="5"/>
  <c r="W8" i="5"/>
  <c r="CN21" i="5"/>
  <c r="AF72" i="5"/>
  <c r="CW24" i="5"/>
  <c r="AB52" i="5"/>
  <c r="CS29" i="5"/>
  <c r="BW7" i="5"/>
  <c r="CX51" i="5"/>
  <c r="DL92" i="5"/>
  <c r="BJ26" i="5"/>
  <c r="CM123" i="5"/>
  <c r="AM120" i="5"/>
  <c r="K12" i="5"/>
  <c r="AI51" i="5"/>
  <c r="BP59" i="5"/>
  <c r="DD52" i="5"/>
  <c r="R73" i="5"/>
  <c r="AA28" i="5"/>
  <c r="AL114" i="5"/>
  <c r="DL56" i="5"/>
  <c r="BC117" i="5"/>
  <c r="AZ20" i="5"/>
  <c r="BW9" i="5"/>
  <c r="M7" i="5"/>
  <c r="CT120" i="5"/>
  <c r="AC45" i="5"/>
  <c r="BZ117" i="5"/>
  <c r="DS102" i="5"/>
  <c r="CQ43" i="5"/>
  <c r="X57" i="5"/>
  <c r="J8" i="5"/>
  <c r="AG91" i="5"/>
  <c r="DB35" i="5"/>
  <c r="CI116" i="5"/>
  <c r="BA94" i="5"/>
  <c r="H67" i="5"/>
  <c r="CU94" i="5"/>
  <c r="CT23" i="5"/>
  <c r="BT28" i="5"/>
  <c r="BQ29" i="5"/>
  <c r="L44" i="5"/>
  <c r="DA13" i="5"/>
  <c r="CY44" i="5"/>
  <c r="DF104" i="5"/>
  <c r="AX21" i="5"/>
  <c r="AC37" i="5"/>
  <c r="CM92" i="5"/>
  <c r="CE19" i="5"/>
  <c r="BL76" i="5"/>
  <c r="BN56" i="5"/>
  <c r="AY88" i="5"/>
  <c r="AE30" i="5"/>
  <c r="BO19" i="5"/>
  <c r="BI51" i="5"/>
  <c r="Y91" i="5"/>
  <c r="CM39" i="5"/>
  <c r="BT115" i="5"/>
  <c r="BW41" i="5"/>
  <c r="X97" i="5"/>
  <c r="D45" i="5"/>
  <c r="AD15" i="5"/>
  <c r="CL102" i="5"/>
  <c r="DK101" i="5"/>
  <c r="CU40" i="5"/>
  <c r="CQ98" i="5"/>
  <c r="CW74" i="5"/>
  <c r="BO59" i="5"/>
  <c r="DP117" i="5"/>
  <c r="P123" i="5"/>
  <c r="W60" i="5"/>
  <c r="AT21" i="5"/>
  <c r="AV120" i="5"/>
  <c r="I8" i="5"/>
  <c r="AZ107" i="5"/>
  <c r="AC61" i="5"/>
  <c r="DC16" i="5"/>
  <c r="DL113" i="5"/>
  <c r="AG20" i="5"/>
  <c r="CW57" i="5"/>
  <c r="CQ106" i="5"/>
  <c r="BT35" i="5"/>
  <c r="BH77" i="5"/>
  <c r="AS81" i="5"/>
  <c r="CG63" i="5"/>
  <c r="BW26" i="5"/>
  <c r="AC93" i="5"/>
  <c r="CI56" i="5"/>
  <c r="AQ46" i="5"/>
  <c r="CJ32" i="5"/>
  <c r="CZ50" i="5"/>
  <c r="AL102" i="5"/>
  <c r="BE5" i="5"/>
  <c r="DO20" i="5"/>
  <c r="BU21" i="5"/>
  <c r="BY61" i="5"/>
  <c r="AR108" i="5"/>
  <c r="AX56" i="5"/>
  <c r="BC109" i="5"/>
  <c r="BH101" i="5"/>
  <c r="AY97" i="5"/>
  <c r="BJ11" i="5"/>
  <c r="BP20" i="5"/>
  <c r="CW59" i="5"/>
  <c r="CV117" i="5"/>
  <c r="AG64" i="5"/>
  <c r="CY56" i="5"/>
  <c r="AX102" i="5"/>
  <c r="AI18" i="5"/>
  <c r="AH109" i="5"/>
  <c r="R123" i="5"/>
  <c r="DP104" i="5"/>
  <c r="CP73" i="5"/>
  <c r="DI85" i="5"/>
  <c r="BV24" i="5"/>
  <c r="V19" i="5"/>
  <c r="BC40" i="5"/>
  <c r="DH23" i="5"/>
  <c r="T114" i="5"/>
  <c r="BW40" i="5"/>
  <c r="CF99" i="5"/>
  <c r="K14" i="5"/>
  <c r="AZ104" i="5"/>
  <c r="AC68" i="5"/>
  <c r="BQ89" i="5"/>
  <c r="D121" i="5"/>
  <c r="AM64" i="5"/>
  <c r="AW10" i="5"/>
  <c r="CK77" i="5"/>
  <c r="BZ106" i="5"/>
  <c r="CT57" i="5"/>
  <c r="AL75" i="5"/>
  <c r="DR96" i="5"/>
  <c r="CA73" i="5"/>
  <c r="AU98" i="5"/>
  <c r="CB118" i="5"/>
  <c r="CH84" i="5"/>
  <c r="AC64" i="5"/>
  <c r="Q68" i="5"/>
  <c r="AD113" i="5"/>
  <c r="DC95" i="5"/>
  <c r="CS71" i="5"/>
  <c r="BR46" i="5"/>
  <c r="T117" i="5"/>
  <c r="X11" i="5"/>
  <c r="BH9" i="5"/>
  <c r="DC49" i="5"/>
  <c r="BV28" i="5"/>
  <c r="X67" i="5"/>
  <c r="AK83" i="5"/>
  <c r="G77" i="5"/>
  <c r="CT58" i="5"/>
  <c r="DR80" i="5"/>
  <c r="N57" i="5"/>
  <c r="AG84" i="5"/>
  <c r="AP12" i="5"/>
  <c r="DB103" i="5"/>
  <c r="CY82" i="5"/>
  <c r="DJ20" i="5"/>
  <c r="Y36" i="5"/>
  <c r="AZ18" i="5"/>
  <c r="DL121" i="5"/>
  <c r="CD14" i="5"/>
  <c r="DE102" i="5"/>
  <c r="CG14" i="5"/>
  <c r="AB104" i="5"/>
  <c r="DP61" i="5"/>
  <c r="DN31" i="5"/>
  <c r="CR115" i="5"/>
  <c r="DE59" i="5"/>
  <c r="CR11" i="5"/>
  <c r="X70" i="5"/>
  <c r="BQ61" i="5"/>
  <c r="CG7" i="5"/>
  <c r="DB32" i="5"/>
  <c r="BO91" i="5"/>
  <c r="DB34" i="5"/>
  <c r="BQ43" i="5"/>
  <c r="CZ40" i="5"/>
  <c r="CW83" i="5"/>
  <c r="DM52" i="5"/>
  <c r="S72" i="5"/>
  <c r="AQ123" i="5"/>
  <c r="AJ122" i="5"/>
  <c r="AQ16" i="5"/>
  <c r="BC81" i="5"/>
  <c r="CL56" i="5"/>
  <c r="CQ72" i="5"/>
  <c r="BV117" i="5"/>
  <c r="AS118" i="5"/>
  <c r="CC109" i="5"/>
  <c r="CC25" i="5"/>
  <c r="BK37" i="5"/>
  <c r="DE36" i="5"/>
  <c r="X72" i="5"/>
  <c r="H103" i="5"/>
  <c r="DF42" i="5"/>
  <c r="CV112" i="5"/>
  <c r="AJ8" i="5"/>
  <c r="U52" i="5"/>
  <c r="CB46" i="5"/>
  <c r="CU90" i="5"/>
  <c r="CV67" i="5"/>
  <c r="V59" i="5"/>
  <c r="CW50" i="5"/>
  <c r="CL75" i="5"/>
  <c r="AI35" i="5"/>
  <c r="AA63" i="5"/>
  <c r="BD52" i="5"/>
  <c r="DH41" i="5"/>
  <c r="BZ33" i="5"/>
  <c r="DE78" i="5"/>
  <c r="BM105" i="5"/>
  <c r="AW60" i="5"/>
  <c r="N19" i="5"/>
  <c r="CO119" i="5"/>
  <c r="CR75" i="5"/>
  <c r="CV60" i="5"/>
  <c r="F115" i="5"/>
  <c r="CZ76" i="5"/>
  <c r="N27" i="5"/>
  <c r="AH108" i="5"/>
  <c r="DR119" i="5"/>
  <c r="BI4" i="5"/>
  <c r="BW122" i="5"/>
  <c r="CO69" i="5"/>
  <c r="AK79" i="5"/>
  <c r="DH55" i="5"/>
  <c r="CA41" i="5"/>
  <c r="BK19" i="5"/>
  <c r="AJ73" i="5"/>
  <c r="DL19" i="5"/>
  <c r="CD123" i="5"/>
  <c r="DM48" i="5"/>
  <c r="BQ20" i="5"/>
  <c r="AE86" i="5"/>
  <c r="BS5" i="5"/>
  <c r="CX105" i="5"/>
  <c r="AL35" i="5"/>
  <c r="AI5" i="5"/>
  <c r="AL27" i="5"/>
  <c r="BI110" i="5"/>
  <c r="M47" i="5"/>
  <c r="AB112" i="5"/>
  <c r="BK103" i="5"/>
  <c r="CR108" i="5"/>
  <c r="CT22" i="5"/>
  <c r="BB89" i="5"/>
  <c r="CE122" i="5"/>
  <c r="BJ68" i="5"/>
  <c r="E59" i="5"/>
  <c r="BH120" i="5"/>
  <c r="BU105" i="5"/>
  <c r="U46" i="5"/>
  <c r="G93" i="5"/>
  <c r="CR106" i="5"/>
  <c r="L15" i="5"/>
  <c r="BS75" i="5"/>
  <c r="BJ33" i="5"/>
  <c r="AT88" i="5"/>
  <c r="AB110" i="5"/>
  <c r="AW17" i="5"/>
  <c r="CT78" i="5"/>
  <c r="AB113" i="5"/>
  <c r="BB62" i="5"/>
  <c r="H79" i="5"/>
  <c r="CT74" i="5"/>
  <c r="BA67" i="5"/>
  <c r="CX14" i="5"/>
  <c r="AI117" i="5"/>
  <c r="AY32" i="5"/>
  <c r="BF72" i="5"/>
  <c r="BW50" i="5"/>
  <c r="Y45" i="5"/>
  <c r="DL117" i="5"/>
  <c r="BR51" i="5"/>
  <c r="DN102" i="5"/>
  <c r="BP61" i="5"/>
  <c r="BJ71" i="5"/>
  <c r="DH111" i="5"/>
  <c r="DC36" i="5"/>
  <c r="DO88" i="5"/>
  <c r="BS114" i="5"/>
  <c r="DM116" i="5"/>
  <c r="AC21" i="5"/>
  <c r="BG92" i="5"/>
  <c r="CO91" i="5"/>
  <c r="DL100" i="5"/>
  <c r="P16" i="5"/>
  <c r="DP107" i="5"/>
  <c r="CG10" i="5"/>
  <c r="DJ72" i="5"/>
  <c r="CE6" i="5"/>
  <c r="BR71" i="5"/>
  <c r="CZ51" i="5"/>
  <c r="CK119" i="5"/>
  <c r="AF49" i="5"/>
  <c r="AU96" i="5"/>
  <c r="BO20" i="5"/>
  <c r="BN67" i="5"/>
  <c r="DH13" i="5"/>
  <c r="BG84" i="5"/>
  <c r="M38" i="5"/>
  <c r="DS115" i="5"/>
  <c r="AN42" i="5"/>
  <c r="AS23" i="5"/>
  <c r="AO109" i="5"/>
  <c r="CX43" i="5"/>
  <c r="DQ84" i="5"/>
  <c r="X108" i="5"/>
  <c r="AZ88" i="5"/>
  <c r="CW121" i="5"/>
  <c r="DO45" i="5"/>
  <c r="AF85" i="5"/>
  <c r="DE56" i="5"/>
  <c r="AZ71" i="5"/>
  <c r="DH49" i="5"/>
  <c r="AB71" i="5"/>
  <c r="BL68" i="5"/>
  <c r="AU25" i="5"/>
  <c r="BJ107" i="5"/>
  <c r="M120" i="5"/>
  <c r="CN116" i="5"/>
  <c r="DI120" i="5"/>
  <c r="AZ10" i="5"/>
  <c r="BX78" i="5"/>
  <c r="CE89" i="5"/>
  <c r="BP55" i="5"/>
  <c r="CY83" i="5"/>
  <c r="DQ40" i="5"/>
  <c r="DC33" i="5"/>
  <c r="DA18" i="5"/>
  <c r="CD51" i="5"/>
  <c r="L111" i="5"/>
  <c r="DE117" i="5"/>
  <c r="AV92" i="5"/>
  <c r="AR101" i="5"/>
  <c r="CX48" i="5"/>
  <c r="BZ29" i="5"/>
  <c r="BM59" i="5"/>
  <c r="D13" i="5"/>
  <c r="CL120" i="5"/>
  <c r="BN49" i="5"/>
  <c r="CU88" i="5"/>
  <c r="BC31" i="5"/>
  <c r="CX114" i="5"/>
  <c r="DQ17" i="5"/>
  <c r="CT6" i="5"/>
  <c r="AX60" i="5"/>
  <c r="AP115" i="5"/>
  <c r="DM106" i="5"/>
  <c r="CM120" i="5"/>
  <c r="M54" i="5"/>
  <c r="AJ114" i="5"/>
  <c r="DN104" i="5"/>
  <c r="CM45" i="5"/>
  <c r="CJ104" i="5"/>
  <c r="CF52" i="5"/>
  <c r="BY100" i="5"/>
  <c r="AN41" i="5"/>
  <c r="Q58" i="5"/>
  <c r="AN117" i="5"/>
  <c r="J85" i="5"/>
  <c r="AR102" i="5"/>
  <c r="DJ81" i="5"/>
  <c r="H16" i="5"/>
  <c r="AJ84" i="5"/>
  <c r="CS73" i="5"/>
  <c r="AN74" i="5"/>
  <c r="DA70" i="5"/>
  <c r="AH47" i="5"/>
  <c r="G89" i="5"/>
  <c r="CH56" i="5"/>
  <c r="DC31" i="5"/>
  <c r="DH61" i="5"/>
  <c r="U117" i="5"/>
  <c r="H72" i="5"/>
  <c r="Y12" i="5"/>
  <c r="DC27" i="5"/>
  <c r="AO120" i="5"/>
  <c r="DC119" i="5"/>
  <c r="W7" i="5"/>
  <c r="AT118" i="5"/>
  <c r="AJ101" i="5"/>
  <c r="CH60" i="5"/>
  <c r="BV113" i="5"/>
  <c r="CP81" i="5"/>
  <c r="AF78" i="5"/>
  <c r="CU68" i="5"/>
  <c r="DP100" i="5"/>
  <c r="AT18" i="5"/>
  <c r="AO37" i="5"/>
  <c r="AP106" i="5"/>
  <c r="AE67" i="5"/>
  <c r="U11" i="5"/>
  <c r="CY99" i="5"/>
  <c r="CG74" i="5"/>
  <c r="AO122" i="5"/>
  <c r="AF113" i="5"/>
  <c r="CZ46" i="5"/>
  <c r="CG16" i="5"/>
  <c r="J16" i="5"/>
  <c r="BY95" i="5"/>
  <c r="DA39" i="5"/>
  <c r="AZ22" i="5"/>
  <c r="BG17" i="5"/>
  <c r="BR105" i="5"/>
  <c r="BV6" i="5"/>
  <c r="AL43" i="5"/>
  <c r="M39" i="5"/>
  <c r="E45" i="5"/>
  <c r="BZ20" i="5"/>
  <c r="CC11" i="5"/>
  <c r="AZ55" i="5"/>
  <c r="AH14" i="5"/>
  <c r="BG94" i="5"/>
  <c r="Y63" i="5"/>
  <c r="AP87" i="5"/>
  <c r="BO45" i="5"/>
  <c r="CM95" i="5"/>
  <c r="CS46" i="5"/>
  <c r="CI100" i="5"/>
  <c r="DH66" i="5"/>
  <c r="N42" i="5"/>
  <c r="F17" i="5"/>
  <c r="AU87" i="5"/>
  <c r="CY43" i="5"/>
  <c r="BD12" i="5"/>
  <c r="CH46" i="5"/>
  <c r="AR64" i="5"/>
  <c r="BN13" i="5"/>
  <c r="BC30" i="5"/>
  <c r="AT58" i="5"/>
  <c r="E25" i="5"/>
  <c r="AG109" i="5"/>
  <c r="AC34" i="5"/>
  <c r="J67" i="5"/>
  <c r="I54" i="5"/>
  <c r="V109" i="5"/>
  <c r="AY30" i="5"/>
  <c r="BQ7" i="5"/>
  <c r="BP5" i="5"/>
  <c r="AT26" i="5"/>
  <c r="AI90" i="5"/>
  <c r="CO62" i="5"/>
  <c r="J34" i="5"/>
  <c r="DL85" i="5"/>
  <c r="DS25" i="5"/>
  <c r="AA39" i="5"/>
  <c r="BK21" i="5"/>
  <c r="X51" i="5"/>
  <c r="BR99" i="5"/>
  <c r="AM97" i="5"/>
  <c r="DD45" i="5"/>
  <c r="J108" i="5"/>
  <c r="CV103" i="5"/>
  <c r="D105" i="5"/>
  <c r="DI97" i="5"/>
  <c r="Y88" i="5"/>
  <c r="BG18" i="5"/>
  <c r="BI74" i="5"/>
  <c r="BW23" i="5"/>
  <c r="DQ73" i="5"/>
  <c r="DN63" i="5"/>
  <c r="CS16" i="5"/>
  <c r="CO10" i="5"/>
  <c r="BL109" i="5"/>
  <c r="CH31" i="5"/>
  <c r="DC113" i="5"/>
  <c r="CZ116" i="5"/>
  <c r="BI56" i="5"/>
  <c r="D104" i="5"/>
  <c r="BQ121" i="5"/>
  <c r="AA104" i="5"/>
  <c r="CI32" i="5"/>
  <c r="AS109" i="5"/>
  <c r="DB31" i="5"/>
  <c r="AZ77" i="5"/>
  <c r="BD4" i="5"/>
  <c r="AV24" i="5"/>
  <c r="F108" i="5"/>
  <c r="J60" i="5"/>
  <c r="DC106" i="5"/>
  <c r="DR59" i="5"/>
  <c r="CX46" i="5"/>
  <c r="DN21" i="5"/>
  <c r="T99" i="5"/>
  <c r="CY117" i="5"/>
  <c r="BX12" i="5"/>
  <c r="DJ74" i="5"/>
  <c r="E42" i="5"/>
  <c r="AJ110" i="5"/>
  <c r="AZ17" i="5"/>
  <c r="CK59" i="5"/>
  <c r="DA85" i="5"/>
  <c r="DI58" i="5"/>
  <c r="CP112" i="5"/>
  <c r="CE42" i="5"/>
  <c r="AN62" i="5"/>
  <c r="DI77" i="5"/>
  <c r="BS92" i="5"/>
  <c r="CL106" i="5"/>
  <c r="CK11" i="5"/>
  <c r="DF52" i="5"/>
  <c r="CC58" i="5"/>
  <c r="DH59" i="5"/>
  <c r="CI117" i="5"/>
  <c r="AN66" i="5"/>
  <c r="BD114" i="5"/>
  <c r="DS104" i="5"/>
  <c r="CU97" i="5"/>
  <c r="DO120" i="5"/>
  <c r="CL57" i="5"/>
  <c r="DB12" i="5"/>
  <c r="BY74" i="5"/>
  <c r="BP24" i="5"/>
  <c r="F14" i="5"/>
  <c r="CX18" i="5"/>
  <c r="N122" i="5"/>
  <c r="CF109" i="5"/>
  <c r="F69" i="5"/>
  <c r="K33" i="5"/>
  <c r="AT75" i="5"/>
  <c r="BV116" i="5"/>
  <c r="AQ120" i="5"/>
  <c r="CG69" i="5"/>
  <c r="DP101" i="5"/>
  <c r="R19" i="5"/>
  <c r="DS86" i="5"/>
  <c r="Y11" i="5"/>
  <c r="AZ113" i="5"/>
  <c r="DS55" i="5"/>
  <c r="DS10" i="5"/>
  <c r="DG104" i="5"/>
  <c r="DO85" i="5"/>
  <c r="AR118" i="5"/>
  <c r="AQ80" i="5"/>
  <c r="DM112" i="5"/>
  <c r="AI67" i="5"/>
  <c r="AF66" i="5"/>
  <c r="L5" i="5"/>
  <c r="CP21" i="5"/>
  <c r="P10" i="5"/>
  <c r="DS11" i="5"/>
  <c r="CY49" i="5"/>
  <c r="AX106" i="5"/>
  <c r="AM70" i="5"/>
  <c r="BM46" i="5"/>
  <c r="AR5" i="5"/>
  <c r="J74" i="5"/>
  <c r="BL11" i="5"/>
  <c r="CB121" i="5"/>
  <c r="AF104" i="5"/>
  <c r="BI50" i="5"/>
  <c r="CF60" i="5"/>
  <c r="J57" i="5"/>
  <c r="DL33" i="5"/>
  <c r="AV78" i="5"/>
  <c r="BN69" i="5"/>
  <c r="BM122" i="5"/>
  <c r="BS64" i="5"/>
  <c r="BW115" i="5"/>
  <c r="CT104" i="5"/>
  <c r="BE59" i="5"/>
  <c r="AM28" i="5"/>
  <c r="CS25" i="5"/>
  <c r="AY107" i="5"/>
  <c r="BS37" i="5"/>
  <c r="J98" i="5"/>
  <c r="DO34" i="5"/>
  <c r="DA79" i="5"/>
  <c r="E31" i="5"/>
  <c r="G79" i="5"/>
  <c r="U33" i="5"/>
  <c r="I79" i="5"/>
  <c r="CQ44" i="5"/>
  <c r="AH78" i="5"/>
  <c r="DB73" i="5"/>
  <c r="CV42" i="5"/>
  <c r="BO114" i="5"/>
  <c r="V119" i="5"/>
  <c r="AK66" i="5"/>
  <c r="AD109" i="5"/>
  <c r="DP28" i="5"/>
  <c r="AI80" i="5"/>
  <c r="BT54" i="5"/>
  <c r="DG108" i="5"/>
  <c r="DR76" i="5"/>
  <c r="AL62" i="5"/>
  <c r="Y13" i="5"/>
  <c r="CO75" i="5"/>
  <c r="CC21" i="5"/>
  <c r="CF116" i="5"/>
  <c r="CB48" i="5"/>
  <c r="DE89" i="5"/>
  <c r="Y47" i="5"/>
  <c r="CG62" i="5"/>
  <c r="BM11" i="5"/>
  <c r="AN37" i="5"/>
  <c r="AT14" i="5"/>
  <c r="M96" i="5"/>
  <c r="DN12" i="5"/>
  <c r="DO55" i="5"/>
  <c r="BZ54" i="5"/>
  <c r="BU15" i="5"/>
  <c r="CE24" i="5"/>
  <c r="AD8" i="5"/>
  <c r="DE48" i="5"/>
  <c r="CR89" i="5"/>
  <c r="F36" i="5"/>
  <c r="AF15" i="5"/>
  <c r="D51" i="5"/>
  <c r="R68" i="5"/>
  <c r="CK75" i="5"/>
  <c r="CM44" i="5"/>
  <c r="P11" i="5"/>
  <c r="T110" i="5"/>
  <c r="AN58" i="5"/>
  <c r="AS22" i="5"/>
  <c r="E35" i="5"/>
  <c r="BD109" i="5"/>
  <c r="DO54" i="5"/>
  <c r="P54" i="5"/>
  <c r="AA97" i="5"/>
  <c r="CC123" i="5"/>
  <c r="AE4" i="5"/>
  <c r="DA7" i="5"/>
  <c r="DA119" i="5"/>
  <c r="S14" i="5"/>
  <c r="K106" i="5"/>
  <c r="AJ31" i="5"/>
  <c r="BH63" i="5"/>
  <c r="BK24" i="5"/>
  <c r="E39" i="5"/>
  <c r="BP117" i="5"/>
  <c r="DG110" i="5"/>
  <c r="AS20" i="5"/>
  <c r="O14" i="5"/>
  <c r="BB111" i="5"/>
  <c r="BL7" i="5"/>
  <c r="DL80" i="5"/>
  <c r="AX122" i="5"/>
  <c r="K123" i="5"/>
  <c r="BI99" i="5"/>
  <c r="AT31" i="5"/>
  <c r="DA62" i="5"/>
  <c r="CC82" i="5"/>
  <c r="CC42" i="5"/>
  <c r="CO71" i="5"/>
  <c r="AX73" i="5"/>
  <c r="CK117" i="5"/>
  <c r="CK103" i="5"/>
  <c r="D26" i="5"/>
  <c r="DC22" i="5"/>
  <c r="X94" i="5"/>
  <c r="BP62" i="5"/>
  <c r="CX123" i="5"/>
  <c r="L42" i="5"/>
  <c r="DJ69" i="5"/>
  <c r="Y77" i="5"/>
  <c r="DN20" i="5"/>
  <c r="BJ43" i="5"/>
  <c r="AH91" i="5"/>
  <c r="CQ87" i="5"/>
  <c r="K5" i="5"/>
  <c r="CW35" i="5"/>
  <c r="AB26" i="5"/>
  <c r="DC14" i="5"/>
  <c r="R110" i="5"/>
  <c r="BG118" i="5"/>
  <c r="F13" i="5"/>
  <c r="CV9" i="5"/>
  <c r="DS17" i="5"/>
  <c r="AJ21" i="5"/>
  <c r="AY93" i="5"/>
  <c r="CZ57" i="5"/>
  <c r="CV41" i="5"/>
  <c r="R82" i="5"/>
  <c r="AZ109" i="5"/>
  <c r="AM47" i="5"/>
  <c r="F88" i="5"/>
  <c r="DR28" i="5"/>
  <c r="BW5" i="5"/>
  <c r="BE101" i="5"/>
  <c r="CK115" i="5"/>
  <c r="BN97" i="5"/>
  <c r="CB42" i="5"/>
  <c r="BP70" i="5"/>
  <c r="CA104" i="5"/>
  <c r="CC122" i="5"/>
  <c r="AL39" i="5"/>
  <c r="BE36" i="5"/>
  <c r="DD108" i="5"/>
  <c r="BJ7" i="5"/>
  <c r="AX57" i="5"/>
  <c r="J26" i="5"/>
  <c r="BO35" i="5"/>
  <c r="DN79" i="5"/>
  <c r="DL110" i="5"/>
  <c r="CS123" i="5"/>
  <c r="DN119" i="5"/>
  <c r="AE34" i="5"/>
  <c r="X111" i="5"/>
  <c r="W73" i="5"/>
  <c r="AY81" i="5"/>
  <c r="BL24" i="5"/>
  <c r="DB106" i="5"/>
  <c r="CQ100" i="5"/>
  <c r="DI11" i="5"/>
  <c r="CA30" i="5"/>
  <c r="BM115" i="5"/>
  <c r="H110" i="5"/>
  <c r="DL116" i="5"/>
  <c r="CA16" i="5"/>
  <c r="CB8" i="5"/>
  <c r="DL71" i="5"/>
  <c r="BJ122" i="5"/>
  <c r="P13" i="5"/>
  <c r="CP86" i="5"/>
  <c r="BH66" i="5"/>
  <c r="CW67" i="5"/>
  <c r="I16" i="5"/>
  <c r="DA50" i="5"/>
  <c r="AS114" i="5"/>
  <c r="J71" i="5"/>
  <c r="CB33" i="5"/>
  <c r="DA49" i="5"/>
  <c r="AF26" i="5"/>
  <c r="AA72" i="5"/>
  <c r="BX64" i="5"/>
  <c r="CV94" i="5"/>
  <c r="G42" i="5"/>
  <c r="AT40" i="5"/>
  <c r="CE58" i="5"/>
  <c r="CS104" i="5"/>
  <c r="AE111" i="5"/>
  <c r="CP26" i="5"/>
  <c r="Z15" i="5"/>
  <c r="AP49" i="5"/>
  <c r="BO115" i="5"/>
  <c r="CE118" i="5"/>
  <c r="Q27" i="5"/>
  <c r="CU50" i="5"/>
  <c r="I73" i="5"/>
  <c r="AG71" i="5"/>
  <c r="L61" i="5"/>
  <c r="CE41" i="5"/>
  <c r="K8" i="5"/>
  <c r="DD74" i="5"/>
  <c r="CX63" i="5"/>
  <c r="L75" i="5"/>
  <c r="V67" i="5"/>
  <c r="F58" i="5"/>
  <c r="BO8" i="5"/>
  <c r="CY8" i="5"/>
  <c r="DC34" i="5"/>
  <c r="CW77" i="5"/>
  <c r="BF117" i="5"/>
  <c r="R31" i="5"/>
  <c r="DM10" i="5"/>
  <c r="DO97" i="5"/>
  <c r="AS113" i="5"/>
  <c r="AS103" i="5"/>
  <c r="W99" i="5"/>
  <c r="BA109" i="5"/>
  <c r="CJ97" i="5"/>
  <c r="BN31" i="5"/>
  <c r="G43" i="5"/>
  <c r="DH25" i="5"/>
  <c r="BN79" i="5"/>
  <c r="DC114" i="5"/>
  <c r="CB59" i="5"/>
  <c r="BB50" i="5"/>
  <c r="BV35" i="5"/>
  <c r="CZ84" i="5"/>
  <c r="CT111" i="5"/>
  <c r="DN110" i="5"/>
  <c r="AU92" i="5"/>
  <c r="BF15" i="5"/>
  <c r="BY91" i="5"/>
  <c r="BZ64" i="5"/>
  <c r="AE14" i="5"/>
  <c r="BI122" i="5"/>
  <c r="BW86" i="5"/>
  <c r="BU10" i="5"/>
  <c r="J44" i="5"/>
  <c r="BR122" i="5"/>
  <c r="BR27" i="5"/>
  <c r="AA120" i="5"/>
  <c r="AL12" i="5"/>
  <c r="AO110" i="5"/>
  <c r="AI46" i="5"/>
  <c r="AV69" i="5"/>
  <c r="DD49" i="5"/>
  <c r="AH93" i="5"/>
  <c r="CM20" i="5"/>
  <c r="AH114" i="5"/>
  <c r="U26" i="5"/>
  <c r="AM43" i="5"/>
  <c r="F80" i="5"/>
  <c r="CV56" i="5"/>
  <c r="CD105" i="5"/>
  <c r="V100" i="5"/>
  <c r="DD19" i="5"/>
  <c r="BE56" i="5"/>
  <c r="CD22" i="5"/>
  <c r="AM60" i="5"/>
  <c r="BZ70" i="5"/>
  <c r="CN62" i="5"/>
  <c r="AF59" i="5"/>
  <c r="CJ75" i="5"/>
  <c r="Q28" i="5"/>
  <c r="L67" i="5"/>
  <c r="AF61" i="5"/>
  <c r="AE62" i="5"/>
  <c r="CZ73" i="5"/>
  <c r="BQ63" i="5"/>
  <c r="P56" i="5"/>
  <c r="BI39" i="5"/>
  <c r="DK39" i="5"/>
  <c r="V75" i="5"/>
  <c r="E67" i="5"/>
  <c r="BS63" i="5"/>
  <c r="CE4" i="5"/>
  <c r="DK75" i="5"/>
  <c r="AI63" i="5"/>
  <c r="I96" i="5"/>
  <c r="H44" i="5"/>
  <c r="DD55" i="5"/>
  <c r="AK7" i="5"/>
  <c r="AW7" i="5"/>
  <c r="DQ68" i="5"/>
  <c r="BW66" i="5"/>
  <c r="BC123" i="5"/>
  <c r="DO18" i="5"/>
  <c r="BC68" i="5"/>
  <c r="AT74" i="5"/>
  <c r="BH46" i="5"/>
  <c r="L66" i="5"/>
  <c r="CV48" i="5"/>
  <c r="K40" i="5"/>
  <c r="BK79" i="5"/>
  <c r="CP123" i="5"/>
  <c r="CS82" i="5"/>
  <c r="DK94" i="5"/>
  <c r="BN46" i="5"/>
  <c r="DB107" i="5"/>
  <c r="G115" i="5"/>
  <c r="W21" i="5"/>
  <c r="BZ12" i="5"/>
  <c r="AG21" i="5"/>
  <c r="BA41" i="5"/>
  <c r="BX112" i="5"/>
  <c r="BR32" i="5"/>
  <c r="CP45" i="5"/>
  <c r="CP34" i="5"/>
  <c r="D43" i="5"/>
  <c r="CT18" i="5"/>
  <c r="CY104" i="5"/>
  <c r="CU49" i="5"/>
  <c r="V114" i="5"/>
  <c r="CT52" i="5"/>
  <c r="DN58" i="5"/>
  <c r="DC52" i="5"/>
  <c r="BU57" i="5"/>
  <c r="CL60" i="5"/>
  <c r="CT38" i="5"/>
  <c r="CL78" i="5"/>
  <c r="BH26" i="5"/>
  <c r="AA73" i="5"/>
  <c r="BF111" i="5"/>
  <c r="BQ123" i="5"/>
  <c r="BU112" i="5"/>
  <c r="CM94" i="5"/>
  <c r="Y121" i="5"/>
  <c r="DA42" i="5"/>
  <c r="K50" i="5"/>
  <c r="BV38" i="5"/>
  <c r="AY62" i="5"/>
  <c r="D30" i="5"/>
  <c r="H41" i="5"/>
  <c r="BH40" i="5"/>
  <c r="DK121" i="5"/>
  <c r="AR78" i="5"/>
  <c r="DJ123" i="5"/>
  <c r="DK34" i="5"/>
  <c r="CA119" i="5"/>
  <c r="DF6" i="5"/>
  <c r="Z118" i="5"/>
  <c r="E37" i="5"/>
  <c r="DI83" i="5"/>
  <c r="DJ42" i="5"/>
  <c r="AQ64" i="5"/>
  <c r="BA66" i="5"/>
  <c r="BJ13" i="5"/>
  <c r="BT94" i="5"/>
  <c r="R4" i="5"/>
  <c r="AW117" i="5"/>
  <c r="CO22" i="5"/>
  <c r="AR110" i="5"/>
  <c r="AZ43" i="5"/>
  <c r="BU103" i="5"/>
  <c r="BT75" i="5"/>
  <c r="AD44" i="5"/>
  <c r="AZ117" i="5"/>
  <c r="BQ6" i="5"/>
  <c r="S119" i="5"/>
  <c r="BR65" i="5"/>
  <c r="Q29" i="5"/>
  <c r="BA14" i="5"/>
  <c r="BT29" i="5"/>
  <c r="AS5" i="5"/>
  <c r="H117" i="5"/>
  <c r="CF86" i="5"/>
  <c r="AH89" i="5"/>
  <c r="M50" i="5"/>
  <c r="CU100" i="5"/>
  <c r="CC78" i="5"/>
  <c r="CS60" i="5"/>
  <c r="G114" i="5"/>
  <c r="CF88" i="5"/>
  <c r="AH118" i="5"/>
  <c r="BG122" i="5"/>
  <c r="DR21" i="5"/>
  <c r="CT70" i="5"/>
  <c r="DE104" i="5"/>
  <c r="G92" i="5"/>
  <c r="CH94" i="5"/>
  <c r="DK19" i="5"/>
  <c r="BW97" i="5"/>
  <c r="F18" i="5"/>
  <c r="AS40" i="5"/>
  <c r="BI86" i="5"/>
  <c r="BP77" i="5"/>
  <c r="O35" i="5"/>
  <c r="CM75" i="5"/>
  <c r="AV25" i="5"/>
  <c r="AL80" i="5"/>
  <c r="F45" i="5"/>
  <c r="CC4" i="5"/>
  <c r="D37" i="5"/>
  <c r="V23" i="5"/>
  <c r="CY33" i="5"/>
  <c r="CT50" i="5"/>
  <c r="CL123" i="5"/>
  <c r="DG38" i="5"/>
  <c r="CQ32" i="5"/>
  <c r="DA36" i="5"/>
  <c r="BX50" i="5"/>
  <c r="BJ110" i="5"/>
  <c r="BD7" i="5"/>
  <c r="Z7" i="5"/>
  <c r="P41" i="5"/>
  <c r="CX66" i="5"/>
  <c r="BO50" i="5"/>
  <c r="CK18" i="5"/>
  <c r="CR24" i="5"/>
  <c r="BW77" i="5"/>
  <c r="AY121" i="5"/>
  <c r="CJ120" i="5"/>
  <c r="BF40" i="5"/>
  <c r="T74" i="5"/>
  <c r="CU8" i="5"/>
  <c r="CH58" i="5"/>
  <c r="AD100" i="5"/>
  <c r="BB117" i="5"/>
  <c r="CP113" i="5"/>
  <c r="AV111" i="5"/>
  <c r="BE66" i="5"/>
  <c r="BX10" i="5"/>
  <c r="J38" i="5"/>
  <c r="U103" i="5"/>
  <c r="BP101" i="5"/>
  <c r="AJ90" i="5"/>
  <c r="DL41" i="5"/>
  <c r="AZ54" i="5"/>
  <c r="BM54" i="5"/>
  <c r="CO20" i="5"/>
  <c r="P100" i="5"/>
  <c r="CN89" i="5"/>
  <c r="S59" i="5"/>
  <c r="H104" i="5"/>
  <c r="AG51" i="5"/>
  <c r="BZ52" i="5"/>
  <c r="CS13" i="5"/>
  <c r="N107" i="5"/>
  <c r="CT117" i="5"/>
  <c r="DN117" i="5"/>
  <c r="BK77" i="5"/>
  <c r="L41" i="5"/>
  <c r="BW70" i="5"/>
  <c r="DL111" i="5"/>
  <c r="DC6" i="5"/>
  <c r="H17" i="5"/>
  <c r="AG49" i="5"/>
  <c r="DB65" i="5"/>
  <c r="AS60" i="5"/>
  <c r="CK80" i="5"/>
  <c r="AU63" i="5"/>
  <c r="X62" i="5"/>
  <c r="BN94" i="5"/>
  <c r="AW86" i="5"/>
  <c r="DS84" i="5"/>
  <c r="CU105" i="5"/>
  <c r="CU61" i="5"/>
  <c r="BX87" i="5"/>
  <c r="CO19" i="5"/>
  <c r="I116" i="5"/>
  <c r="AI101" i="5"/>
  <c r="CP6" i="5"/>
  <c r="BY115" i="5"/>
  <c r="CK23" i="5"/>
  <c r="CC74" i="5"/>
  <c r="BX40" i="5"/>
  <c r="CI115" i="5"/>
  <c r="BJ37" i="5"/>
  <c r="AF114" i="5"/>
  <c r="DP10" i="5"/>
  <c r="DK51" i="5"/>
  <c r="H22" i="5"/>
  <c r="DF56" i="5"/>
  <c r="BE31" i="5"/>
  <c r="AU12" i="5"/>
  <c r="CP22" i="5"/>
  <c r="AA13" i="5"/>
  <c r="DO106" i="5"/>
  <c r="AS52" i="5"/>
  <c r="CE113" i="5"/>
  <c r="AU100" i="5"/>
  <c r="M41" i="5"/>
  <c r="AG37" i="5"/>
  <c r="BX100" i="5"/>
  <c r="N43" i="5"/>
  <c r="BO57" i="5"/>
  <c r="V64" i="5"/>
  <c r="CO111" i="5"/>
  <c r="DG20" i="5"/>
  <c r="DA16" i="5"/>
  <c r="DF58" i="5"/>
  <c r="BU22" i="5"/>
  <c r="BX27" i="5"/>
  <c r="DI5" i="5"/>
  <c r="CS53" i="5"/>
  <c r="AZ66" i="5"/>
  <c r="Z68" i="5"/>
  <c r="CM7" i="5"/>
  <c r="BJ30" i="5"/>
  <c r="AD110" i="5"/>
  <c r="DF34" i="5"/>
  <c r="BM75" i="5"/>
  <c r="AY108" i="5"/>
  <c r="AQ73" i="5"/>
  <c r="J114" i="5"/>
  <c r="W79" i="5"/>
  <c r="CE70" i="5"/>
  <c r="AO85" i="5"/>
  <c r="CV68" i="5"/>
  <c r="AV72" i="5"/>
  <c r="CI68" i="5"/>
  <c r="BD61" i="5"/>
  <c r="CI25" i="5"/>
  <c r="DG26" i="5"/>
  <c r="K48" i="5"/>
  <c r="BG34" i="5"/>
  <c r="DG66" i="5"/>
  <c r="DP71" i="5"/>
  <c r="DP60" i="5"/>
  <c r="DS61" i="5"/>
  <c r="AI92" i="5"/>
  <c r="F109" i="5"/>
  <c r="CR34" i="5"/>
  <c r="DN13" i="5"/>
  <c r="DH46" i="5"/>
  <c r="CL52" i="5"/>
  <c r="DO27" i="5"/>
  <c r="L10" i="5"/>
  <c r="AU106" i="5"/>
  <c r="CI70" i="5"/>
  <c r="H14" i="5"/>
  <c r="CX13" i="5"/>
  <c r="CT121" i="5"/>
  <c r="AU11" i="5"/>
  <c r="DL42" i="5"/>
  <c r="DC64" i="5"/>
  <c r="M31" i="5"/>
  <c r="W13" i="5"/>
  <c r="S12" i="5"/>
  <c r="BV29" i="5"/>
  <c r="DM27" i="5"/>
  <c r="BO11" i="5"/>
  <c r="CY94" i="5"/>
  <c r="Y26" i="5"/>
  <c r="AT44" i="5"/>
  <c r="R45" i="5"/>
  <c r="DJ114" i="5"/>
  <c r="Q65" i="5"/>
  <c r="BV95" i="5"/>
  <c r="BK75" i="5"/>
  <c r="S116" i="5"/>
  <c r="AP31" i="5"/>
  <c r="CK57" i="5"/>
  <c r="DA12" i="5"/>
  <c r="BD116" i="5"/>
  <c r="CJ113" i="5"/>
  <c r="CB87" i="5"/>
  <c r="BE24" i="5"/>
  <c r="DL77" i="5"/>
  <c r="BT121" i="5"/>
  <c r="CK35" i="5"/>
  <c r="BL47" i="5"/>
  <c r="BC52" i="5"/>
  <c r="AQ38" i="5"/>
  <c r="AE33" i="5"/>
  <c r="DE94" i="5"/>
  <c r="CG17" i="5"/>
  <c r="BN122" i="5"/>
  <c r="DQ56" i="5"/>
  <c r="AA11" i="5"/>
  <c r="CH22" i="5"/>
  <c r="CF120" i="5"/>
  <c r="CX27" i="5"/>
  <c r="BX33" i="5"/>
  <c r="DI9" i="5"/>
  <c r="DC20" i="5"/>
  <c r="DB123" i="5"/>
  <c r="DG82" i="5"/>
  <c r="AF36" i="5"/>
  <c r="AA41" i="5"/>
  <c r="X112" i="5"/>
  <c r="DM33" i="5"/>
  <c r="AE39" i="5"/>
  <c r="AI40" i="5"/>
  <c r="AR123" i="5"/>
  <c r="I27" i="5"/>
  <c r="BN109" i="5"/>
  <c r="AY45" i="5"/>
  <c r="BJ19" i="5"/>
  <c r="DQ13" i="5"/>
  <c r="AH115" i="5"/>
  <c r="CB39" i="5"/>
  <c r="CS39" i="5"/>
  <c r="D106" i="5"/>
  <c r="CF36" i="5"/>
  <c r="AI45" i="5"/>
  <c r="BG15" i="5"/>
  <c r="DQ46" i="5"/>
  <c r="Z25" i="5"/>
  <c r="CL98" i="5"/>
  <c r="P50" i="5"/>
  <c r="DP69" i="5"/>
  <c r="DF97" i="5"/>
  <c r="CX19" i="5"/>
  <c r="AZ27" i="5"/>
  <c r="S120" i="5"/>
  <c r="DH78" i="5"/>
  <c r="DD27" i="5"/>
  <c r="DF111" i="5"/>
  <c r="AU66" i="5"/>
  <c r="CV108" i="5"/>
  <c r="AN11" i="5"/>
  <c r="BC75" i="5"/>
  <c r="Y73" i="5"/>
  <c r="N109" i="5"/>
  <c r="E106" i="5"/>
  <c r="BE117" i="5"/>
  <c r="BJ91" i="5"/>
  <c r="DK82" i="5"/>
  <c r="DK7" i="5"/>
  <c r="AU59" i="5"/>
  <c r="AC22" i="5"/>
  <c r="DM23" i="5"/>
  <c r="BN78" i="5"/>
  <c r="AL71" i="5"/>
  <c r="F78" i="5"/>
  <c r="E33" i="5"/>
  <c r="J65" i="5"/>
  <c r="AB93" i="5"/>
  <c r="DG91" i="5"/>
  <c r="CM86" i="5"/>
  <c r="BS21" i="5"/>
  <c r="AA68" i="5"/>
  <c r="N98" i="5"/>
  <c r="AS53" i="5"/>
  <c r="DI35" i="5"/>
  <c r="T89" i="5"/>
  <c r="CA53" i="5"/>
  <c r="BU79" i="5"/>
  <c r="AG114" i="5"/>
  <c r="AN47" i="5"/>
  <c r="DR48" i="5"/>
  <c r="AB121" i="5"/>
  <c r="CE17" i="5"/>
  <c r="BE72" i="5"/>
  <c r="AO117" i="5"/>
  <c r="D115" i="5"/>
  <c r="DN123" i="5"/>
  <c r="BB103" i="5"/>
  <c r="DC67" i="5"/>
  <c r="DM72" i="5"/>
  <c r="V74" i="5"/>
  <c r="CL29" i="5"/>
  <c r="CR69" i="5"/>
  <c r="AW38" i="5"/>
  <c r="CU115" i="5"/>
  <c r="BJ100" i="5"/>
  <c r="BB14" i="5"/>
  <c r="K20" i="5"/>
  <c r="BZ58" i="5"/>
  <c r="AZ40" i="5"/>
  <c r="BV8" i="5"/>
  <c r="DA90" i="5"/>
  <c r="O97" i="5"/>
  <c r="AS105" i="5"/>
  <c r="CG99" i="5"/>
  <c r="AY19" i="5"/>
  <c r="CM14" i="5"/>
  <c r="CW71" i="5"/>
  <c r="AB92" i="5"/>
  <c r="DQ20" i="5"/>
  <c r="DL88" i="5"/>
  <c r="CI65" i="5"/>
  <c r="CX72" i="5"/>
  <c r="AY118" i="5"/>
  <c r="H4" i="5"/>
  <c r="BZ118" i="5"/>
  <c r="DK5" i="5"/>
  <c r="BK107" i="5"/>
  <c r="CH77" i="5"/>
  <c r="K38" i="5"/>
  <c r="CF8" i="5"/>
  <c r="DJ107" i="5"/>
  <c r="BC88" i="5"/>
  <c r="BU109" i="5"/>
  <c r="CI22" i="5"/>
  <c r="DG23" i="5"/>
  <c r="AE11" i="5"/>
  <c r="CS83" i="5"/>
  <c r="CJ119" i="5"/>
  <c r="CK72" i="5"/>
  <c r="AA26" i="5"/>
  <c r="BL48" i="5"/>
  <c r="CY106" i="5"/>
  <c r="CU69" i="5"/>
  <c r="CU82" i="5"/>
  <c r="BJ67" i="5"/>
  <c r="W114" i="5"/>
  <c r="DA52" i="5"/>
  <c r="AI95" i="5"/>
  <c r="BW43" i="5"/>
  <c r="BB88" i="5"/>
  <c r="BL30" i="5"/>
  <c r="BU16" i="5"/>
  <c r="CK48" i="5"/>
  <c r="DE88" i="5"/>
  <c r="BJ5" i="5"/>
  <c r="I104" i="5"/>
  <c r="BN119" i="5"/>
  <c r="CE67" i="5"/>
  <c r="AU37" i="5"/>
  <c r="AK100" i="5"/>
  <c r="AO115" i="5"/>
  <c r="CR55" i="5"/>
  <c r="BO58" i="5"/>
  <c r="J87" i="5"/>
  <c r="CF107" i="5"/>
  <c r="CT33" i="5"/>
  <c r="CQ104" i="5"/>
  <c r="BH116" i="5"/>
  <c r="AP15" i="5"/>
  <c r="BU81" i="5"/>
  <c r="CD63" i="5"/>
  <c r="P66" i="5"/>
  <c r="AB72" i="5"/>
  <c r="D59" i="5"/>
  <c r="DN4" i="5"/>
  <c r="V31" i="5"/>
  <c r="BI73" i="5"/>
  <c r="CZ19" i="5"/>
  <c r="BS91" i="5"/>
  <c r="CZ64" i="5"/>
  <c r="CP108" i="5"/>
  <c r="E50" i="5"/>
  <c r="CG53" i="5"/>
  <c r="CF71" i="5"/>
  <c r="AZ67" i="5"/>
  <c r="DR121" i="5"/>
  <c r="CI89" i="5"/>
  <c r="P45" i="5"/>
  <c r="F100" i="5"/>
  <c r="CK87" i="5"/>
  <c r="BH108" i="5"/>
  <c r="AL107" i="5"/>
  <c r="CF49" i="5"/>
  <c r="AW40" i="5"/>
  <c r="AJ123" i="5"/>
  <c r="AU9" i="5"/>
  <c r="BD66" i="5"/>
  <c r="BV17" i="5"/>
  <c r="BI42" i="5"/>
  <c r="CP60" i="5"/>
  <c r="DG16" i="5"/>
  <c r="CM30" i="5"/>
  <c r="DM95" i="5"/>
  <c r="BK84" i="5"/>
  <c r="H69" i="5"/>
  <c r="BD119" i="5"/>
  <c r="CQ69" i="5"/>
  <c r="AP61" i="5"/>
  <c r="R49" i="5"/>
  <c r="CY28" i="5"/>
  <c r="AI119" i="5"/>
  <c r="BS25" i="5"/>
  <c r="R91" i="5"/>
  <c r="CF121" i="5"/>
  <c r="DS119" i="5"/>
  <c r="CQ119" i="5"/>
  <c r="CO47" i="5"/>
  <c r="BK111" i="5"/>
  <c r="AV39" i="5"/>
  <c r="AU27" i="5"/>
  <c r="DI21" i="5"/>
  <c r="CY70" i="5"/>
  <c r="L6" i="5"/>
  <c r="U24" i="5"/>
  <c r="AW118" i="5"/>
  <c r="AZ62" i="5"/>
  <c r="DL11" i="5"/>
  <c r="BE42" i="5"/>
  <c r="J116" i="5"/>
  <c r="S87" i="5"/>
  <c r="BU32" i="5"/>
  <c r="AH54" i="5"/>
  <c r="Q122" i="5"/>
  <c r="BT77" i="5"/>
  <c r="BC24" i="5"/>
  <c r="U101" i="5"/>
  <c r="D72" i="5"/>
  <c r="BO14" i="5"/>
  <c r="DG32" i="5"/>
  <c r="AN103" i="5"/>
  <c r="G62" i="5"/>
  <c r="AU30" i="5"/>
  <c r="G54" i="5"/>
  <c r="AB36" i="5"/>
  <c r="Z61" i="5"/>
  <c r="CJ78" i="5"/>
  <c r="BI91" i="5"/>
  <c r="L8" i="5"/>
  <c r="DG55" i="5"/>
  <c r="CU72" i="5"/>
  <c r="AH53" i="5"/>
  <c r="BQ59" i="5"/>
  <c r="BU36" i="5"/>
  <c r="L34" i="5"/>
  <c r="CQ47" i="5"/>
  <c r="BF34" i="5"/>
  <c r="BW27" i="5"/>
  <c r="BK36" i="5"/>
  <c r="BY29" i="5"/>
  <c r="DK27" i="5"/>
  <c r="CT112" i="5"/>
  <c r="CJ90" i="5"/>
  <c r="DA84" i="5"/>
  <c r="Y62" i="5"/>
  <c r="DM93" i="5"/>
  <c r="CI37" i="5"/>
  <c r="CZ95" i="5"/>
  <c r="AO41" i="5"/>
  <c r="Y8" i="5"/>
  <c r="DC13" i="5"/>
  <c r="CY12" i="5"/>
  <c r="W67" i="5"/>
  <c r="AX108" i="5"/>
  <c r="L84" i="5"/>
  <c r="BA84" i="5"/>
  <c r="CW26" i="5"/>
  <c r="M67" i="5"/>
  <c r="AT51" i="5"/>
  <c r="BX46" i="5"/>
  <c r="AB13" i="5"/>
  <c r="AT39" i="5"/>
  <c r="BI26" i="5"/>
  <c r="AM99" i="5"/>
  <c r="E20" i="5"/>
  <c r="AB9" i="5"/>
  <c r="BA120" i="5"/>
  <c r="CZ41" i="5"/>
  <c r="CI43" i="5"/>
  <c r="CZ81" i="5"/>
  <c r="Q84" i="5"/>
  <c r="AP110" i="5"/>
  <c r="BO122" i="5"/>
  <c r="BC97" i="5"/>
  <c r="AT38" i="5"/>
  <c r="AI24" i="5"/>
  <c r="CQ123" i="5"/>
  <c r="AB34" i="5"/>
  <c r="CG88" i="5"/>
  <c r="AN109" i="5"/>
  <c r="CO58" i="5"/>
  <c r="CC101" i="5"/>
  <c r="DD57" i="5"/>
  <c r="AX81" i="5"/>
  <c r="DR114" i="5"/>
  <c r="BK27" i="5"/>
  <c r="W10" i="5"/>
  <c r="CL105" i="5"/>
  <c r="O122" i="5"/>
  <c r="AP63" i="5"/>
  <c r="CN29" i="5"/>
  <c r="CB30" i="5"/>
  <c r="AR40" i="5"/>
  <c r="DO121" i="5"/>
  <c r="DS91" i="5"/>
  <c r="H26" i="5"/>
  <c r="CW115" i="5"/>
  <c r="CC47" i="5"/>
  <c r="AC67" i="5"/>
  <c r="DP99" i="5"/>
  <c r="CF31" i="5"/>
  <c r="AH36" i="5"/>
  <c r="BB114" i="5"/>
  <c r="AG79" i="5"/>
  <c r="DN76" i="5"/>
  <c r="AW12" i="5"/>
  <c r="AK55" i="5"/>
  <c r="BX111" i="5"/>
  <c r="DM76" i="5"/>
  <c r="I123" i="5"/>
  <c r="CK22" i="5"/>
  <c r="BF118" i="5"/>
  <c r="BX75" i="5"/>
  <c r="BK46" i="5"/>
  <c r="DQ37" i="5"/>
  <c r="AF45" i="5"/>
  <c r="CT7" i="5"/>
  <c r="AY60" i="5"/>
  <c r="AU36" i="5"/>
  <c r="DG90" i="5"/>
  <c r="CG84" i="5"/>
  <c r="CK71" i="5"/>
  <c r="S84" i="5"/>
  <c r="O87" i="5"/>
  <c r="AM39" i="5"/>
  <c r="AU110" i="5"/>
  <c r="E24" i="5"/>
  <c r="CG45" i="5"/>
  <c r="AS26" i="5"/>
  <c r="CN72" i="5"/>
  <c r="AP65" i="5"/>
  <c r="BO7" i="5"/>
  <c r="AD69" i="5"/>
  <c r="AU88" i="5"/>
  <c r="BG112" i="5"/>
  <c r="BD67" i="5"/>
  <c r="BG8" i="5"/>
  <c r="CP24" i="5"/>
  <c r="AV63" i="5"/>
  <c r="X10" i="5"/>
  <c r="AE81" i="5"/>
  <c r="AB47" i="5"/>
  <c r="CY116" i="5"/>
  <c r="BN18" i="5"/>
  <c r="DB43" i="5"/>
  <c r="BM117" i="5"/>
  <c r="AI17" i="5"/>
  <c r="AR72" i="5"/>
  <c r="V17" i="5"/>
  <c r="CD95" i="5"/>
  <c r="CZ123" i="5"/>
  <c r="DI14" i="5"/>
  <c r="CH70" i="5"/>
  <c r="CL84" i="5"/>
  <c r="AR80" i="5"/>
  <c r="S28" i="5"/>
  <c r="BI112" i="5"/>
  <c r="BM56" i="5"/>
  <c r="Y46" i="5"/>
  <c r="L11" i="5"/>
  <c r="AY35" i="5"/>
  <c r="AI11" i="5"/>
  <c r="AY113" i="5"/>
  <c r="CX86" i="5"/>
  <c r="L7" i="5"/>
  <c r="CL59" i="5"/>
  <c r="BQ111" i="5"/>
  <c r="DF55" i="5"/>
  <c r="BY51" i="5"/>
  <c r="BX49" i="5"/>
  <c r="BT21" i="5"/>
  <c r="BW62" i="5"/>
  <c r="AG112" i="5"/>
  <c r="BQ96" i="5"/>
  <c r="AW69" i="5"/>
  <c r="O70" i="5"/>
  <c r="DI98" i="5"/>
  <c r="CI42" i="5"/>
  <c r="CS17" i="5"/>
  <c r="CC27" i="5"/>
  <c r="BN112" i="5"/>
  <c r="DF105" i="5"/>
  <c r="BI82" i="5"/>
  <c r="DI24" i="5"/>
  <c r="Q106" i="5"/>
  <c r="CG59" i="5"/>
  <c r="DP78" i="5"/>
  <c r="CQ95" i="5"/>
  <c r="CM35" i="5"/>
  <c r="O54" i="5"/>
  <c r="CQ82" i="5"/>
  <c r="BR52" i="5"/>
  <c r="S20" i="5"/>
  <c r="T103" i="5"/>
  <c r="CN16" i="5"/>
  <c r="AB62" i="5"/>
  <c r="AU77" i="5"/>
  <c r="AR92" i="5"/>
  <c r="AQ27" i="5"/>
  <c r="CF70" i="5"/>
  <c r="BK112" i="5"/>
  <c r="O115" i="5"/>
  <c r="BT88" i="5"/>
  <c r="BF48" i="5"/>
  <c r="BX61" i="5"/>
  <c r="H65" i="5"/>
  <c r="AB24" i="5"/>
  <c r="DK53" i="5"/>
  <c r="J105" i="5"/>
  <c r="CU59" i="5"/>
  <c r="CE38" i="5"/>
  <c r="DP70" i="5"/>
  <c r="CY38" i="5"/>
  <c r="BA21" i="5"/>
  <c r="AG25" i="5"/>
  <c r="DD59" i="5"/>
  <c r="AT59" i="5"/>
  <c r="CQ22" i="5"/>
  <c r="AB45" i="5"/>
  <c r="CY121" i="5"/>
  <c r="P12" i="5"/>
  <c r="CM4" i="5"/>
  <c r="AS17" i="5"/>
  <c r="CF91" i="5"/>
  <c r="BN5" i="5"/>
  <c r="AO44" i="5"/>
  <c r="BV115" i="5"/>
  <c r="AL44" i="5"/>
  <c r="DA107" i="5"/>
  <c r="CL103" i="5"/>
  <c r="J5" i="5"/>
  <c r="CT40" i="5"/>
  <c r="CQ74" i="5"/>
  <c r="V76" i="5"/>
  <c r="CV12" i="5"/>
  <c r="AR18" i="5"/>
  <c r="DM51" i="5"/>
  <c r="DH99" i="5"/>
  <c r="D71" i="5"/>
  <c r="AE47" i="5"/>
  <c r="AT117" i="5"/>
  <c r="CH37" i="5"/>
  <c r="AY84" i="5"/>
  <c r="H61" i="5"/>
  <c r="AS100" i="5"/>
  <c r="DB72" i="5"/>
  <c r="CM96" i="5"/>
  <c r="F123" i="5"/>
  <c r="BY53" i="5"/>
  <c r="AZ123" i="5"/>
  <c r="BQ31" i="5"/>
  <c r="CJ31" i="5"/>
  <c r="W93" i="5"/>
  <c r="Z4" i="5"/>
  <c r="DG83" i="5"/>
  <c r="CC114" i="5"/>
  <c r="CT105" i="5"/>
  <c r="DI13" i="5"/>
  <c r="AY54" i="5"/>
  <c r="F22" i="5"/>
  <c r="AI26" i="5"/>
  <c r="CS86" i="5"/>
  <c r="DR18" i="5"/>
  <c r="BI64" i="5"/>
  <c r="J32" i="5"/>
  <c r="DC73" i="5"/>
  <c r="CH28" i="5"/>
  <c r="DO90" i="5"/>
  <c r="AX110" i="5"/>
  <c r="S11" i="5"/>
  <c r="H121" i="5"/>
  <c r="U25" i="5"/>
  <c r="BY123" i="5"/>
  <c r="CD25" i="5"/>
  <c r="DE79" i="5"/>
  <c r="CF64" i="5"/>
  <c r="DN26" i="5"/>
  <c r="DS4" i="5"/>
  <c r="AZ44" i="5"/>
  <c r="W38" i="5"/>
  <c r="AH120" i="5"/>
  <c r="CQ71" i="5"/>
  <c r="DB108" i="5"/>
  <c r="CE45" i="5"/>
  <c r="CA101" i="5"/>
  <c r="AW100" i="5"/>
  <c r="CH6" i="5"/>
  <c r="H36" i="5"/>
  <c r="BZ94" i="5"/>
  <c r="AS106" i="5"/>
  <c r="AD96" i="5"/>
  <c r="CA110" i="5"/>
  <c r="BK4" i="5"/>
  <c r="DA53" i="5"/>
  <c r="DN70" i="5"/>
  <c r="CY35" i="5"/>
  <c r="AI8" i="5"/>
  <c r="DE21" i="5"/>
  <c r="L69" i="5"/>
  <c r="BS16" i="5"/>
  <c r="DM47" i="5"/>
  <c r="BJ63" i="5"/>
  <c r="J7" i="5"/>
  <c r="AI59" i="5"/>
  <c r="BI9" i="5"/>
  <c r="AV84" i="5"/>
  <c r="CJ92" i="5"/>
  <c r="BP42" i="5"/>
  <c r="M9" i="5"/>
  <c r="E28" i="5"/>
  <c r="K18" i="5"/>
  <c r="AC113" i="5"/>
  <c r="CD80" i="5"/>
  <c r="U29" i="5"/>
  <c r="BH7" i="5"/>
  <c r="CF45" i="5"/>
  <c r="DE101" i="5"/>
  <c r="BD6" i="5"/>
  <c r="DF65" i="5"/>
  <c r="BP51" i="5"/>
  <c r="BT68" i="5"/>
  <c r="M49" i="5"/>
  <c r="BY57" i="5"/>
  <c r="DP113" i="5"/>
  <c r="DO53" i="5"/>
  <c r="DI10" i="5"/>
  <c r="BF83" i="5"/>
  <c r="AF122" i="5"/>
  <c r="CL11" i="5"/>
  <c r="CS96" i="5"/>
  <c r="AY61" i="5"/>
  <c r="T91" i="5"/>
  <c r="DG122" i="5"/>
  <c r="S23" i="5"/>
  <c r="DN114" i="5"/>
  <c r="J83" i="5"/>
  <c r="N81" i="5"/>
  <c r="AF64" i="5"/>
  <c r="DD11" i="5"/>
  <c r="U68" i="5"/>
  <c r="AW27" i="5"/>
  <c r="BI38" i="5"/>
  <c r="DE57" i="5"/>
  <c r="CM33" i="5"/>
  <c r="AJ104" i="5"/>
  <c r="DM111" i="5"/>
  <c r="BK97" i="5"/>
  <c r="BF121" i="5"/>
  <c r="AZ24" i="5"/>
  <c r="F93" i="5"/>
  <c r="CN73" i="5"/>
  <c r="CZ105" i="5"/>
  <c r="AA48" i="5"/>
  <c r="Z42" i="5"/>
  <c r="BO9" i="5"/>
  <c r="S60" i="5"/>
  <c r="BC44" i="5"/>
  <c r="BS32" i="5"/>
  <c r="BW47" i="5"/>
  <c r="W75" i="5"/>
  <c r="DG54" i="5"/>
  <c r="AL61" i="5"/>
  <c r="DQ7" i="5"/>
  <c r="BK67" i="5"/>
  <c r="BQ99" i="5"/>
  <c r="D33" i="5"/>
  <c r="BH32" i="5"/>
  <c r="DC29" i="5"/>
  <c r="BV118" i="5"/>
  <c r="AE94" i="5"/>
  <c r="CJ64" i="5"/>
  <c r="F112" i="5"/>
  <c r="DS101" i="5"/>
  <c r="AH84" i="5"/>
  <c r="N18" i="5"/>
  <c r="CT26" i="5"/>
  <c r="CI102" i="5"/>
  <c r="CB68" i="5"/>
  <c r="CH57" i="5"/>
  <c r="DK96" i="5"/>
  <c r="F114" i="5"/>
  <c r="CB62" i="5"/>
  <c r="AB28" i="5"/>
  <c r="DB89" i="5"/>
  <c r="CV30" i="5"/>
  <c r="BP120" i="5"/>
  <c r="DJ118" i="5"/>
  <c r="AR37" i="5"/>
  <c r="BZ107" i="5"/>
  <c r="BT104" i="5"/>
  <c r="AO7" i="5"/>
  <c r="S110" i="5"/>
  <c r="CR68" i="5"/>
  <c r="BJ114" i="5"/>
  <c r="CK31" i="5"/>
  <c r="BA59" i="5"/>
  <c r="BN99" i="5"/>
  <c r="CC90" i="5"/>
  <c r="BV52" i="5"/>
  <c r="Z88" i="5"/>
  <c r="AQ12" i="5"/>
  <c r="BA62" i="5"/>
  <c r="CO85" i="5"/>
  <c r="BJ113" i="5"/>
  <c r="BV55" i="5"/>
  <c r="AM21" i="5"/>
  <c r="AQ101" i="5"/>
  <c r="BX54" i="5"/>
  <c r="BG114" i="5"/>
  <c r="AZ68" i="5"/>
  <c r="CN74" i="5"/>
  <c r="DN116" i="5"/>
  <c r="AR23" i="5"/>
  <c r="CH98" i="5"/>
  <c r="AZ92" i="5"/>
  <c r="DS114" i="5"/>
  <c r="DE75" i="5"/>
  <c r="BR7" i="5"/>
  <c r="AF83" i="5"/>
  <c r="CR110" i="5"/>
  <c r="BZ40" i="5"/>
  <c r="DQ90" i="5"/>
  <c r="AW89" i="5"/>
  <c r="BJ93" i="5"/>
  <c r="BJ47" i="5"/>
  <c r="BB55" i="5"/>
  <c r="DF115" i="5"/>
  <c r="AD16" i="5"/>
  <c r="P97" i="5"/>
  <c r="BO93" i="5"/>
  <c r="X105" i="5"/>
  <c r="Z56" i="5"/>
  <c r="CD6" i="5"/>
  <c r="CP115" i="5"/>
  <c r="DM73" i="5"/>
  <c r="T118" i="5"/>
  <c r="BO30" i="5"/>
  <c r="BR56" i="5"/>
  <c r="BX81" i="5"/>
  <c r="DK118" i="5"/>
  <c r="BM36" i="5"/>
  <c r="AB33" i="5"/>
  <c r="DR67" i="5"/>
  <c r="AM75" i="5"/>
  <c r="BB9" i="5"/>
  <c r="AO26" i="5"/>
  <c r="V40" i="5"/>
  <c r="DB40" i="5"/>
  <c r="W26" i="5"/>
  <c r="CS61" i="5"/>
  <c r="E90" i="5"/>
  <c r="BG36" i="5"/>
  <c r="BA89" i="5"/>
  <c r="CH105" i="5"/>
  <c r="BF80" i="5"/>
  <c r="CP33" i="5"/>
  <c r="AH121" i="5"/>
  <c r="AY5" i="5"/>
  <c r="AZ39" i="5"/>
  <c r="DH21" i="5"/>
  <c r="DL90" i="5"/>
  <c r="BT113" i="5"/>
  <c r="BM94" i="5"/>
  <c r="CT49" i="5"/>
  <c r="CR65" i="5"/>
  <c r="AQ115" i="5"/>
  <c r="BO119" i="5"/>
  <c r="AG6" i="5"/>
  <c r="BK14" i="5"/>
  <c r="DO52" i="5"/>
  <c r="AT112" i="5"/>
  <c r="DO58" i="5"/>
  <c r="E38" i="5"/>
  <c r="BF20" i="5"/>
  <c r="T111" i="5"/>
  <c r="CU33" i="5"/>
  <c r="BQ113" i="5"/>
  <c r="AH99" i="5"/>
  <c r="Q103" i="5"/>
  <c r="CJ30" i="5"/>
  <c r="AQ36" i="5"/>
  <c r="BO96" i="5"/>
  <c r="AD45" i="5"/>
  <c r="BI46" i="5"/>
  <c r="AJ66" i="5"/>
  <c r="DK13" i="5"/>
  <c r="CQ46" i="5"/>
  <c r="CP46" i="5"/>
  <c r="K92" i="5"/>
  <c r="CK16" i="5"/>
  <c r="AC27" i="5"/>
  <c r="CW36" i="5"/>
  <c r="AN18" i="5"/>
  <c r="W85" i="5"/>
  <c r="AS8" i="5"/>
  <c r="AF67" i="5"/>
  <c r="AM92" i="5"/>
  <c r="DQ57" i="5"/>
  <c r="BL25" i="5"/>
  <c r="BK31" i="5"/>
  <c r="AI57" i="5"/>
  <c r="E8" i="5"/>
  <c r="CX21" i="5"/>
  <c r="X28" i="5"/>
  <c r="AB56" i="5"/>
  <c r="DH79" i="5"/>
  <c r="AX88" i="5"/>
  <c r="BH17" i="5"/>
  <c r="BK95" i="5"/>
  <c r="BF5" i="5"/>
  <c r="BG4" i="5"/>
  <c r="CC28" i="5"/>
  <c r="BM63" i="5"/>
  <c r="AL64" i="5"/>
  <c r="AO91" i="5"/>
  <c r="CJ111" i="5"/>
  <c r="DD33" i="5"/>
  <c r="BU65" i="5"/>
  <c r="AO71" i="5"/>
  <c r="X113" i="5"/>
  <c r="CS120" i="5"/>
  <c r="CS51" i="5"/>
  <c r="CW42" i="5"/>
  <c r="AS73" i="5"/>
  <c r="AJ117" i="5"/>
  <c r="Z27" i="5"/>
  <c r="AR85" i="5"/>
  <c r="X116" i="5"/>
  <c r="BS88" i="5"/>
  <c r="CL46" i="5"/>
  <c r="AV85" i="5"/>
  <c r="AE68" i="5"/>
  <c r="AJ121" i="5"/>
  <c r="DM69" i="5"/>
  <c r="F42" i="5"/>
  <c r="DD50" i="5"/>
  <c r="AM80" i="5"/>
  <c r="M60" i="5"/>
  <c r="CD90" i="5"/>
  <c r="BK7" i="5"/>
  <c r="AW14" i="5"/>
  <c r="DN96" i="5"/>
  <c r="BH4" i="5"/>
  <c r="DP88" i="5"/>
  <c r="BT102" i="5"/>
  <c r="BG46" i="5"/>
  <c r="BL44" i="5"/>
  <c r="G34" i="5"/>
  <c r="CB116" i="5"/>
  <c r="DJ63" i="5"/>
  <c r="AT42" i="5"/>
  <c r="CB72" i="5"/>
  <c r="U113" i="5"/>
  <c r="CH38" i="5"/>
  <c r="AD116" i="5"/>
  <c r="AW115" i="5"/>
  <c r="CH73" i="5"/>
  <c r="V49" i="5"/>
  <c r="N21" i="5"/>
  <c r="U47" i="5"/>
  <c r="BE113" i="5"/>
  <c r="BJ51" i="5"/>
  <c r="DQ93" i="5"/>
  <c r="BX60" i="5"/>
  <c r="DR55" i="5"/>
  <c r="DL64" i="5"/>
  <c r="AF120" i="5"/>
  <c r="BT36" i="5"/>
  <c r="BY7" i="5"/>
  <c r="D29" i="5"/>
  <c r="DI43" i="5"/>
  <c r="CG30" i="5"/>
  <c r="N24" i="5"/>
  <c r="AQ77" i="5"/>
  <c r="BB5" i="5"/>
  <c r="AB20" i="5"/>
  <c r="DD91" i="5"/>
  <c r="AR4" i="5"/>
  <c r="DF81" i="5"/>
  <c r="AO123" i="5"/>
  <c r="DD40" i="5"/>
  <c r="DF46" i="5"/>
  <c r="DS96" i="5"/>
  <c r="CZ109" i="5"/>
  <c r="DA44" i="5"/>
  <c r="CW38" i="5"/>
  <c r="DR66" i="5"/>
  <c r="F43" i="5"/>
  <c r="S90" i="5"/>
  <c r="BW76" i="5"/>
  <c r="BL54" i="5"/>
  <c r="CW6" i="5"/>
  <c r="BG99" i="5"/>
  <c r="AY46" i="5"/>
  <c r="DC104" i="5"/>
  <c r="BO26" i="5"/>
  <c r="DI86" i="5"/>
  <c r="AY51" i="5"/>
  <c r="BX44" i="5"/>
  <c r="CH62" i="5"/>
  <c r="AY53" i="5"/>
  <c r="DG27" i="5"/>
  <c r="AF68" i="5"/>
  <c r="BR62" i="5"/>
  <c r="AU75" i="5"/>
  <c r="BT55" i="5"/>
  <c r="BG35" i="5"/>
  <c r="CM104" i="5"/>
  <c r="DP80" i="5"/>
  <c r="AA56" i="5"/>
  <c r="CP94" i="5"/>
  <c r="AG82" i="5"/>
  <c r="BZ16" i="5"/>
  <c r="DG30" i="5"/>
  <c r="CJ101" i="5"/>
  <c r="BT58" i="5"/>
  <c r="DL46" i="5"/>
  <c r="DI57" i="5"/>
  <c r="CQ99" i="5"/>
  <c r="DI48" i="5"/>
  <c r="M51" i="5"/>
  <c r="CB69" i="5"/>
  <c r="BK70" i="5"/>
  <c r="CB22" i="5"/>
  <c r="Q77" i="5"/>
  <c r="CD64" i="5"/>
  <c r="AQ107" i="5"/>
  <c r="W82" i="5"/>
  <c r="AW11" i="5"/>
  <c r="O111" i="5"/>
  <c r="BJ82" i="5"/>
  <c r="T49" i="5"/>
  <c r="CI112" i="5"/>
  <c r="CS119" i="5"/>
  <c r="DQ54" i="5"/>
  <c r="DM92" i="5"/>
  <c r="N60" i="5"/>
  <c r="L55" i="5"/>
  <c r="AL91" i="5"/>
  <c r="AB107" i="5"/>
  <c r="CY51" i="5"/>
  <c r="BD42" i="5"/>
  <c r="BJ78" i="5"/>
  <c r="D80" i="5"/>
  <c r="BW65" i="5"/>
  <c r="DB39" i="5"/>
  <c r="DP25" i="5"/>
  <c r="BK114" i="5"/>
  <c r="CT53" i="5"/>
  <c r="K64" i="5"/>
  <c r="CL112" i="5"/>
  <c r="CA44" i="5"/>
  <c r="CW53" i="5"/>
  <c r="BS112" i="5"/>
  <c r="CL35" i="5"/>
  <c r="T87" i="5"/>
  <c r="Z62" i="5"/>
  <c r="BF36" i="5"/>
  <c r="DO49" i="5"/>
  <c r="DM31" i="5"/>
  <c r="BX84" i="5"/>
  <c r="DH7" i="5"/>
  <c r="CT123" i="5"/>
  <c r="AM23" i="5"/>
  <c r="AR48" i="5"/>
  <c r="BF122" i="5"/>
  <c r="CN75" i="5"/>
  <c r="BI120" i="5"/>
  <c r="CM74" i="5"/>
  <c r="DQ116" i="5"/>
  <c r="AC19" i="5"/>
  <c r="BS48" i="5"/>
  <c r="AP42" i="5"/>
  <c r="CG61" i="5"/>
  <c r="DD97" i="5"/>
  <c r="AC80" i="5"/>
  <c r="AN44" i="5"/>
  <c r="BB123" i="5"/>
  <c r="CX62" i="5"/>
  <c r="DP106" i="5"/>
  <c r="AT87" i="5"/>
  <c r="CP120" i="5"/>
  <c r="BD10" i="5"/>
  <c r="F33" i="5"/>
  <c r="DF15" i="5"/>
  <c r="V27" i="5"/>
  <c r="DH48" i="5"/>
  <c r="CL85" i="5"/>
  <c r="BR73" i="5"/>
  <c r="BA7" i="5"/>
  <c r="BM20" i="5"/>
  <c r="CI26" i="5"/>
  <c r="CG51" i="5"/>
  <c r="Q55" i="5"/>
  <c r="BB87" i="5"/>
  <c r="CP97" i="5"/>
  <c r="DD123" i="5"/>
  <c r="BR59" i="5"/>
  <c r="BE96" i="5"/>
  <c r="Y24" i="5"/>
  <c r="CH40" i="5"/>
  <c r="P52" i="5"/>
  <c r="AV13" i="5"/>
  <c r="CN50" i="5"/>
  <c r="Y48" i="5"/>
  <c r="DK58" i="5"/>
  <c r="AM72" i="5"/>
  <c r="BB58" i="5"/>
  <c r="L62" i="5"/>
  <c r="AO5" i="5"/>
  <c r="DC123" i="5"/>
  <c r="AE116" i="5"/>
  <c r="AF118" i="5"/>
  <c r="AY41" i="5"/>
  <c r="DO91" i="5"/>
  <c r="CJ80" i="5"/>
  <c r="AB78" i="5"/>
  <c r="BI34" i="5"/>
  <c r="BH115" i="5"/>
  <c r="W50" i="5"/>
  <c r="BB54" i="5"/>
  <c r="DG44" i="5"/>
  <c r="DB86" i="5"/>
  <c r="BW51" i="5"/>
  <c r="CF38" i="5"/>
  <c r="S65" i="5"/>
  <c r="CC10" i="5"/>
  <c r="Q60" i="5"/>
  <c r="Z71" i="5"/>
  <c r="AQ74" i="5"/>
  <c r="Q10" i="5"/>
  <c r="E56" i="5"/>
  <c r="AM84" i="5"/>
  <c r="DO80" i="5"/>
  <c r="BN23" i="5"/>
  <c r="CN84" i="5"/>
  <c r="CI105" i="5"/>
  <c r="CI24" i="5"/>
  <c r="J20" i="5"/>
  <c r="CY67" i="5"/>
  <c r="AI111" i="5"/>
  <c r="CA86" i="5"/>
  <c r="K118" i="5"/>
  <c r="BX20" i="5"/>
  <c r="CM83" i="5"/>
  <c r="DF74" i="5"/>
  <c r="CL121" i="5"/>
  <c r="CD27" i="5"/>
  <c r="S54" i="5"/>
  <c r="W80" i="5"/>
  <c r="F122" i="5"/>
  <c r="CL21" i="5"/>
  <c r="DN113" i="5"/>
  <c r="BR123" i="5"/>
  <c r="BW6" i="5"/>
  <c r="CA6" i="5"/>
  <c r="K35" i="5"/>
  <c r="DQ72" i="5"/>
  <c r="CW84" i="5"/>
  <c r="CY25" i="5"/>
  <c r="AM78" i="5"/>
  <c r="AB38" i="5"/>
  <c r="T13" i="5"/>
  <c r="BD83" i="5"/>
  <c r="CE77" i="5"/>
  <c r="DS88" i="5"/>
  <c r="DH97" i="5"/>
  <c r="G9" i="5"/>
  <c r="BZ116" i="5"/>
  <c r="DQ35" i="5"/>
  <c r="BD121" i="5"/>
  <c r="AT57" i="5"/>
  <c r="H109" i="5"/>
  <c r="CW66" i="5"/>
  <c r="AF13" i="5"/>
  <c r="AO82" i="5"/>
  <c r="DR46" i="5"/>
  <c r="CF24" i="5"/>
  <c r="S48" i="5"/>
  <c r="BQ47" i="5"/>
  <c r="DM16" i="5"/>
  <c r="DI119" i="5"/>
  <c r="I43" i="5"/>
  <c r="DN55" i="5"/>
  <c r="BN20" i="5"/>
  <c r="DA72" i="5"/>
  <c r="AT106" i="5"/>
  <c r="F16" i="5"/>
  <c r="DQ53" i="5"/>
  <c r="AU55" i="5"/>
  <c r="T16" i="5"/>
  <c r="AE17" i="5"/>
  <c r="DI39" i="5"/>
  <c r="BM82" i="5"/>
  <c r="AW116" i="5"/>
  <c r="O36" i="5"/>
  <c r="DG88" i="5"/>
  <c r="L30" i="5"/>
  <c r="BQ54" i="5"/>
  <c r="AZ6" i="5"/>
  <c r="AN55" i="5"/>
  <c r="BP75" i="5"/>
  <c r="AG104" i="5"/>
  <c r="BR38" i="5"/>
  <c r="AB68" i="5"/>
  <c r="O102" i="5"/>
  <c r="CC117" i="5"/>
  <c r="CY29" i="5"/>
  <c r="DB83" i="5"/>
  <c r="BU100" i="5"/>
  <c r="BT50" i="5"/>
  <c r="AR87" i="5"/>
  <c r="AO48" i="5"/>
  <c r="M84" i="5"/>
  <c r="DS38" i="5"/>
  <c r="BP45" i="5"/>
  <c r="BJ75" i="5"/>
  <c r="DF78" i="5"/>
  <c r="BS36" i="5"/>
  <c r="BY30" i="5"/>
  <c r="DS53" i="5"/>
  <c r="AA101" i="5"/>
  <c r="BS61" i="5"/>
  <c r="CV28" i="5"/>
  <c r="BN55" i="5"/>
  <c r="M119" i="5"/>
  <c r="R63" i="5"/>
  <c r="DR94" i="5"/>
  <c r="R9" i="5"/>
  <c r="Y80" i="5"/>
  <c r="CD67" i="5"/>
  <c r="R108" i="5"/>
  <c r="CJ118" i="5"/>
  <c r="CE65" i="5"/>
  <c r="L115" i="5"/>
  <c r="F38" i="5"/>
  <c r="Q40" i="5"/>
  <c r="BY121" i="5"/>
  <c r="BN96" i="5"/>
  <c r="DF100" i="5"/>
  <c r="CF112" i="5"/>
  <c r="BT87" i="5"/>
  <c r="AE9" i="5"/>
  <c r="DK88" i="5"/>
  <c r="AJ5" i="5"/>
  <c r="M86" i="5"/>
  <c r="DM64" i="5"/>
  <c r="BE69" i="5"/>
  <c r="AB102" i="5"/>
  <c r="AF31" i="5"/>
  <c r="DM81" i="5"/>
  <c r="V57" i="5"/>
  <c r="BE49" i="5"/>
  <c r="BN120" i="5"/>
  <c r="BE98" i="5"/>
  <c r="Z117" i="5"/>
  <c r="BS46" i="5"/>
  <c r="DI112" i="5"/>
  <c r="E92" i="5"/>
  <c r="CB86" i="5"/>
  <c r="DM20" i="5"/>
  <c r="W109" i="5"/>
  <c r="CL74" i="5"/>
  <c r="L92" i="5"/>
  <c r="AF87" i="5"/>
  <c r="BL6" i="5"/>
  <c r="CD72" i="5"/>
  <c r="BK9" i="5"/>
  <c r="CU116" i="5"/>
  <c r="Q109" i="5"/>
  <c r="AY16" i="5"/>
  <c r="CZ80" i="5"/>
  <c r="R81" i="5"/>
  <c r="AW57" i="5"/>
  <c r="O67" i="5"/>
  <c r="DA6" i="5"/>
  <c r="V29" i="5"/>
  <c r="DP103" i="5"/>
  <c r="AK6" i="5"/>
  <c r="BW79" i="5"/>
  <c r="AI13" i="5"/>
  <c r="CO81" i="5"/>
  <c r="BG100" i="5"/>
  <c r="Q43" i="5"/>
  <c r="CD66" i="5"/>
  <c r="BV73" i="5"/>
  <c r="X23" i="5"/>
  <c r="K51" i="5"/>
  <c r="CE106" i="5"/>
  <c r="K16" i="5"/>
  <c r="BV59" i="5"/>
  <c r="DG116" i="5"/>
  <c r="CU21" i="5"/>
  <c r="T14" i="5"/>
  <c r="DK67" i="5"/>
  <c r="D8" i="5"/>
  <c r="CE64" i="5"/>
  <c r="AM63" i="5"/>
  <c r="BU111" i="5"/>
  <c r="BO28" i="5"/>
  <c r="AU116" i="5"/>
  <c r="CB99" i="5"/>
  <c r="BM118" i="5"/>
  <c r="BQ51" i="5"/>
  <c r="DO57" i="5"/>
  <c r="CH49" i="5"/>
  <c r="CY96" i="5"/>
  <c r="BW120" i="5"/>
  <c r="CM76" i="5"/>
  <c r="CI121" i="5"/>
  <c r="CF113" i="5"/>
  <c r="AU86" i="5"/>
  <c r="CL23" i="5"/>
  <c r="CX108" i="5"/>
  <c r="U98" i="5"/>
  <c r="DP16" i="5"/>
  <c r="N73" i="5"/>
  <c r="W115" i="5"/>
  <c r="U121" i="5"/>
  <c r="BK16" i="5"/>
  <c r="AP22" i="5"/>
  <c r="AI4" i="5"/>
  <c r="AH44" i="5"/>
  <c r="AV18" i="5"/>
  <c r="CL10" i="5"/>
  <c r="BN104" i="5"/>
  <c r="BH91" i="5"/>
  <c r="BR107" i="5"/>
  <c r="DH47" i="5"/>
  <c r="AX76" i="5"/>
  <c r="Y76" i="5"/>
  <c r="Y10" i="5"/>
  <c r="BY15" i="5"/>
  <c r="AE54" i="5"/>
  <c r="BO98" i="5"/>
  <c r="BP35" i="5"/>
  <c r="CD61" i="5"/>
  <c r="CO59" i="5"/>
  <c r="BF55" i="5"/>
  <c r="BH57" i="5"/>
  <c r="BJ73" i="5"/>
  <c r="BL65" i="5"/>
  <c r="CG68" i="5"/>
  <c r="AE107" i="5"/>
  <c r="CS59" i="5"/>
  <c r="CL115" i="5"/>
  <c r="CS87" i="5"/>
  <c r="AE82" i="5"/>
  <c r="CE109" i="5"/>
  <c r="AP8" i="5"/>
  <c r="S33" i="5"/>
  <c r="CF56" i="5"/>
  <c r="DG60" i="5"/>
  <c r="AI53" i="5"/>
  <c r="BX65" i="5"/>
  <c r="W29" i="5"/>
  <c r="M87" i="5"/>
  <c r="AS14" i="5"/>
  <c r="P102" i="5"/>
  <c r="R40" i="5"/>
  <c r="DO64" i="5"/>
  <c r="AG100" i="5"/>
  <c r="AX43" i="5"/>
  <c r="N117" i="5"/>
  <c r="BA8" i="5"/>
  <c r="K31" i="5"/>
  <c r="BU84" i="5"/>
  <c r="BT33" i="5"/>
  <c r="T97" i="5"/>
  <c r="Y105" i="5"/>
  <c r="CT113" i="5"/>
  <c r="AI70" i="5"/>
  <c r="BS23" i="5"/>
  <c r="DC50" i="5"/>
  <c r="AH113" i="5"/>
  <c r="BU119" i="5"/>
  <c r="AV76" i="5"/>
  <c r="AO105" i="5"/>
  <c r="CH119" i="5"/>
  <c r="DG111" i="5"/>
  <c r="BR9" i="5"/>
  <c r="BN22" i="5"/>
  <c r="DQ121" i="5"/>
  <c r="BB112" i="5"/>
  <c r="DB110" i="5"/>
  <c r="DG123" i="5"/>
  <c r="DI104" i="5"/>
  <c r="BX103" i="5"/>
  <c r="Q14" i="5"/>
  <c r="CV22" i="5"/>
  <c r="AM95" i="5"/>
  <c r="CQ57" i="5"/>
  <c r="DK99" i="5"/>
  <c r="CZ91" i="5"/>
  <c r="AA10" i="5"/>
  <c r="U116" i="5"/>
  <c r="AQ111" i="5"/>
  <c r="CG121" i="5"/>
  <c r="AW53" i="5"/>
  <c r="DC41" i="5"/>
  <c r="CQ108" i="5"/>
  <c r="AX17" i="5"/>
  <c r="CA4" i="5"/>
  <c r="AQ9" i="5"/>
  <c r="G19" i="5"/>
  <c r="BS51" i="5"/>
  <c r="AC41" i="5"/>
  <c r="CJ71" i="5"/>
  <c r="AL55" i="5"/>
  <c r="AT46" i="5"/>
  <c r="CU20" i="5"/>
  <c r="R59" i="5"/>
  <c r="CR53" i="5"/>
  <c r="DA80" i="5"/>
  <c r="R109" i="5"/>
  <c r="DO104" i="5"/>
  <c r="BH34" i="5"/>
  <c r="Y75" i="5"/>
  <c r="DF75" i="5"/>
  <c r="DQ24" i="5"/>
  <c r="AF97" i="5"/>
  <c r="AL6" i="5"/>
  <c r="CQ116" i="5"/>
  <c r="DK106" i="5"/>
  <c r="M6" i="5"/>
  <c r="X25" i="5"/>
  <c r="DC44" i="5"/>
  <c r="DA100" i="5"/>
  <c r="BF39" i="5"/>
  <c r="BN7" i="5"/>
  <c r="BS110" i="5"/>
  <c r="CY110" i="5"/>
  <c r="CV4" i="5"/>
  <c r="AA27" i="5"/>
  <c r="DO9" i="5"/>
  <c r="R113" i="5"/>
  <c r="DN59" i="5"/>
  <c r="AM40" i="5"/>
  <c r="N55" i="5"/>
  <c r="BL40" i="5"/>
  <c r="AP99" i="5"/>
  <c r="AB16" i="5"/>
  <c r="AO81" i="5"/>
  <c r="T20" i="5"/>
  <c r="E84" i="5"/>
  <c r="CR39" i="5"/>
  <c r="DG107" i="5"/>
  <c r="CS75" i="5"/>
  <c r="O38" i="5"/>
  <c r="BC14" i="5"/>
  <c r="BG107" i="5"/>
  <c r="AP75" i="5"/>
  <c r="BG104" i="5"/>
  <c r="CF6" i="5"/>
  <c r="DC9" i="5"/>
  <c r="CX70" i="5"/>
  <c r="CN117" i="5"/>
  <c r="DC115" i="5"/>
  <c r="R7" i="5"/>
  <c r="CQ120" i="5"/>
  <c r="AI7" i="5"/>
  <c r="BW117" i="5"/>
  <c r="AR99" i="5"/>
  <c r="W74" i="5"/>
  <c r="BI105" i="5"/>
  <c r="DB11" i="5"/>
  <c r="BQ72" i="5"/>
  <c r="CA105" i="5"/>
  <c r="AD42" i="5"/>
  <c r="CX68" i="5"/>
  <c r="Z64" i="5"/>
  <c r="BG76" i="5"/>
  <c r="CR119" i="5"/>
  <c r="AT62" i="5"/>
  <c r="DI95" i="5"/>
  <c r="T45" i="5"/>
  <c r="BI61" i="5"/>
  <c r="CT56" i="5"/>
  <c r="BM47" i="5"/>
  <c r="AU45" i="5"/>
  <c r="T65" i="5"/>
  <c r="BS59" i="5"/>
  <c r="BX102" i="5"/>
  <c r="AN72" i="5"/>
  <c r="BM90" i="5"/>
  <c r="DD105" i="5"/>
  <c r="E17" i="5"/>
  <c r="BL51" i="5"/>
  <c r="AG32" i="5"/>
  <c r="DF114" i="5"/>
  <c r="Z10" i="5"/>
  <c r="D50" i="5"/>
  <c r="BR76" i="5"/>
  <c r="AT61" i="5"/>
  <c r="CP41" i="5"/>
  <c r="CG47" i="5"/>
  <c r="CA55" i="5"/>
  <c r="AI43" i="5"/>
  <c r="BZ44" i="5"/>
  <c r="DI44" i="5"/>
  <c r="AB29" i="5"/>
  <c r="DS110" i="5"/>
  <c r="DB76" i="5"/>
  <c r="CQ15" i="5"/>
  <c r="AH67" i="5"/>
  <c r="AB4" i="5"/>
  <c r="U86" i="5"/>
  <c r="P47" i="5"/>
  <c r="R115" i="5"/>
  <c r="BC61" i="5"/>
  <c r="CK40" i="5"/>
  <c r="U49" i="5"/>
  <c r="BC62" i="5"/>
  <c r="BA116" i="5"/>
  <c r="H54" i="5"/>
  <c r="BF47" i="5"/>
  <c r="DN112" i="5"/>
  <c r="BS109" i="5"/>
  <c r="W35" i="5"/>
  <c r="T70" i="5"/>
  <c r="AK13" i="5"/>
  <c r="O19" i="5"/>
  <c r="AN102" i="5"/>
  <c r="BC25" i="5"/>
  <c r="AI72" i="5"/>
  <c r="CH65" i="5"/>
  <c r="CQ70" i="5"/>
  <c r="DC101" i="5"/>
  <c r="BK8" i="5"/>
  <c r="CX67" i="5"/>
  <c r="I19" i="5"/>
  <c r="DB78" i="5"/>
  <c r="CM17" i="5"/>
  <c r="BO21" i="5"/>
  <c r="BC15" i="5"/>
  <c r="BZ115" i="5"/>
  <c r="K28" i="5"/>
  <c r="BO34" i="5"/>
  <c r="DS26" i="5"/>
  <c r="BL98" i="5"/>
  <c r="AD41" i="5"/>
  <c r="BX21" i="5"/>
  <c r="BK5" i="5"/>
  <c r="DL74" i="5"/>
  <c r="DH6" i="5"/>
  <c r="DS69" i="5"/>
  <c r="DN49" i="5"/>
  <c r="AJ33" i="5"/>
  <c r="CA51" i="5"/>
  <c r="O29" i="5"/>
  <c r="F106" i="5"/>
  <c r="BX122" i="5"/>
  <c r="V46" i="5"/>
  <c r="CW103" i="5"/>
  <c r="I78" i="5"/>
  <c r="AF32" i="5"/>
  <c r="AP33" i="5"/>
  <c r="AT113" i="5"/>
  <c r="D114" i="5"/>
  <c r="BA45" i="5"/>
  <c r="DM79" i="5"/>
  <c r="BC116" i="5"/>
  <c r="CN83" i="5"/>
  <c r="DC75" i="5"/>
  <c r="AU19" i="5"/>
  <c r="CM64" i="5"/>
  <c r="AU84" i="5"/>
  <c r="AE15" i="5"/>
  <c r="Z66" i="5"/>
  <c r="AS62" i="5"/>
  <c r="AZ116" i="5"/>
  <c r="BJ35" i="5"/>
  <c r="BH121" i="5"/>
  <c r="S31" i="5"/>
  <c r="DL66" i="5"/>
  <c r="E58" i="5"/>
  <c r="BC57" i="5"/>
  <c r="CA79" i="5"/>
  <c r="BG37" i="5"/>
  <c r="CG40" i="5"/>
  <c r="DS44" i="5"/>
  <c r="BN116" i="5"/>
  <c r="BK100" i="5"/>
  <c r="CH111" i="5"/>
  <c r="AP13" i="5"/>
  <c r="AZ120" i="5"/>
  <c r="DI81" i="5"/>
  <c r="DH37" i="5"/>
  <c r="X54" i="5"/>
  <c r="BV46" i="5"/>
  <c r="CT94" i="5"/>
  <c r="AN46" i="5"/>
  <c r="M71" i="5"/>
  <c r="BF114" i="5"/>
  <c r="BF38" i="5"/>
  <c r="BV89" i="5"/>
  <c r="CP118" i="5"/>
  <c r="BJ105" i="5"/>
  <c r="BZ46" i="5"/>
  <c r="DE5" i="5"/>
  <c r="CF102" i="5"/>
  <c r="BS68" i="5"/>
  <c r="BE103" i="5"/>
  <c r="BZ119" i="5"/>
  <c r="CX11" i="5"/>
  <c r="BW58" i="5"/>
  <c r="AQ39" i="5"/>
  <c r="BJ84" i="5"/>
  <c r="DF27" i="5"/>
  <c r="O37" i="5"/>
  <c r="V9" i="5"/>
  <c r="BV50" i="5"/>
  <c r="DJ47" i="5"/>
  <c r="CH88" i="5"/>
  <c r="CL81" i="5"/>
  <c r="D11" i="5"/>
  <c r="AI58" i="5"/>
  <c r="BI29" i="5"/>
  <c r="CP36" i="5"/>
  <c r="AD79" i="5"/>
  <c r="AL41" i="5"/>
  <c r="BY109" i="5"/>
  <c r="CR100" i="5"/>
  <c r="CR17" i="5"/>
  <c r="CV11" i="5"/>
  <c r="BY44" i="5"/>
  <c r="BE75" i="5"/>
  <c r="DI26" i="5"/>
  <c r="DK49" i="5"/>
  <c r="AY75" i="5"/>
  <c r="DH85" i="5"/>
  <c r="AH23" i="5"/>
  <c r="DD18" i="5"/>
  <c r="CH67" i="5"/>
  <c r="DJ55" i="5"/>
  <c r="BK60" i="5"/>
  <c r="W120" i="5"/>
  <c r="E21" i="5"/>
  <c r="V10" i="5"/>
  <c r="BL106" i="5"/>
  <c r="DO95" i="5"/>
  <c r="DP118" i="5"/>
  <c r="BR120" i="5"/>
  <c r="BU52" i="5"/>
  <c r="DO44" i="5"/>
  <c r="BG24" i="5"/>
  <c r="AT81" i="5"/>
  <c r="AC24" i="5"/>
  <c r="BV45" i="5"/>
  <c r="BB33" i="5"/>
  <c r="AW76" i="5"/>
  <c r="AY91" i="5"/>
  <c r="AS47" i="5"/>
  <c r="BZ100" i="5"/>
  <c r="BO33" i="5"/>
  <c r="AR43" i="5"/>
  <c r="AY105" i="5"/>
  <c r="O106" i="5"/>
  <c r="CV75" i="5"/>
  <c r="AI116" i="5"/>
  <c r="AX32" i="5"/>
  <c r="AQ90" i="5"/>
  <c r="DB96" i="5"/>
  <c r="DG94" i="5"/>
  <c r="BD38" i="5"/>
  <c r="CG36" i="5"/>
  <c r="BW22" i="5"/>
  <c r="DD60" i="5"/>
  <c r="AF123" i="5"/>
  <c r="BB23" i="5"/>
  <c r="CQ81" i="5"/>
  <c r="AD7" i="5"/>
  <c r="BR42" i="5"/>
  <c r="DK86" i="5"/>
  <c r="AW35" i="5"/>
  <c r="BI36" i="5"/>
  <c r="DS9" i="5"/>
  <c r="BP92" i="5"/>
  <c r="AN75" i="5"/>
  <c r="CX65" i="5"/>
  <c r="N11" i="5"/>
  <c r="CC15" i="5"/>
  <c r="DG121" i="5"/>
  <c r="CF115" i="5"/>
  <c r="CE26" i="5"/>
  <c r="BW109" i="5"/>
  <c r="CI38" i="5"/>
  <c r="AK68" i="5"/>
  <c r="BL80" i="5"/>
  <c r="CA90" i="5"/>
  <c r="DP116" i="5"/>
  <c r="AD29" i="5"/>
  <c r="AR100" i="5"/>
  <c r="CE18" i="5"/>
  <c r="DQ94" i="5"/>
  <c r="BJ52" i="5"/>
  <c r="BK120" i="5"/>
  <c r="BN39" i="5"/>
  <c r="BC50" i="5"/>
  <c r="DL22" i="5"/>
  <c r="AH72" i="5"/>
  <c r="AR120" i="5"/>
  <c r="AF38" i="5"/>
  <c r="DE63" i="5"/>
  <c r="DI25" i="5"/>
  <c r="AK12" i="5"/>
  <c r="E76" i="5"/>
  <c r="CV32" i="5"/>
  <c r="BR40" i="5"/>
  <c r="AO47" i="5"/>
  <c r="BX52" i="5"/>
  <c r="DF102" i="5"/>
  <c r="BN26" i="5"/>
  <c r="DI105" i="5"/>
  <c r="DS121" i="5"/>
  <c r="CA37" i="5"/>
  <c r="AQ35" i="5"/>
  <c r="AX118" i="5"/>
  <c r="CV19" i="5"/>
  <c r="J119" i="5"/>
  <c r="AY52" i="5"/>
  <c r="AL72" i="5"/>
  <c r="AN35" i="5"/>
  <c r="CA15" i="5"/>
  <c r="F120" i="5"/>
  <c r="AQ122" i="5"/>
  <c r="M65" i="5"/>
  <c r="DD58" i="5"/>
  <c r="AH9" i="5"/>
  <c r="CG60" i="5"/>
  <c r="D19" i="5"/>
  <c r="BL90" i="5"/>
  <c r="BJ57" i="5"/>
  <c r="G37" i="5"/>
  <c r="AA47" i="5"/>
  <c r="CM59" i="5"/>
  <c r="Q79" i="5"/>
  <c r="AL68" i="5"/>
  <c r="BA64" i="5"/>
  <c r="AK72" i="5"/>
  <c r="CY92" i="5"/>
  <c r="AE18" i="5"/>
  <c r="CB105" i="5"/>
  <c r="CX15" i="5"/>
  <c r="CK29" i="5"/>
  <c r="CJ14" i="5"/>
  <c r="BZ63" i="5"/>
  <c r="CK58" i="5"/>
  <c r="DO65" i="5"/>
  <c r="DO56" i="5"/>
  <c r="DB6" i="5"/>
  <c r="BV111" i="5"/>
  <c r="CQ4" i="5"/>
  <c r="DE52" i="5"/>
  <c r="DO32" i="5"/>
  <c r="BK44" i="5"/>
  <c r="AD27" i="5"/>
  <c r="M122" i="5"/>
  <c r="CN88" i="5"/>
  <c r="CR30" i="5"/>
  <c r="BH112" i="5"/>
  <c r="W122" i="5"/>
  <c r="CJ115" i="5"/>
  <c r="CX57" i="5"/>
  <c r="BK80" i="5"/>
  <c r="DI56" i="5"/>
  <c r="W107" i="5"/>
  <c r="BT47" i="5"/>
  <c r="BY120" i="5"/>
  <c r="BF112" i="5"/>
  <c r="BU31" i="5"/>
  <c r="BV94" i="5"/>
  <c r="BX96" i="5"/>
  <c r="AJ109" i="5"/>
  <c r="DA23" i="5"/>
  <c r="AQ24" i="5"/>
  <c r="DD54" i="5"/>
  <c r="H60" i="5"/>
  <c r="P38" i="5"/>
  <c r="P71" i="5"/>
  <c r="BR117" i="5"/>
  <c r="BM58" i="5"/>
  <c r="BC85" i="5"/>
  <c r="AS33" i="5"/>
  <c r="AD90" i="5"/>
  <c r="CC48" i="5"/>
  <c r="AL74" i="5"/>
  <c r="I69" i="5"/>
  <c r="CG123" i="5"/>
  <c r="DK100" i="5"/>
  <c r="CW76" i="5"/>
  <c r="AV16" i="5"/>
  <c r="AD80" i="5"/>
  <c r="CD58" i="5"/>
  <c r="AF94" i="5"/>
  <c r="AV70" i="5"/>
  <c r="Q111" i="5"/>
  <c r="CA69" i="5"/>
  <c r="AW92" i="5"/>
  <c r="AK102" i="5"/>
  <c r="BT67" i="5"/>
  <c r="T81" i="5"/>
  <c r="BN64" i="5"/>
  <c r="BB80" i="5"/>
  <c r="DN10" i="5"/>
  <c r="L88" i="5"/>
  <c r="AZ48" i="5"/>
  <c r="CH63" i="5"/>
  <c r="F10" i="5"/>
  <c r="CK50" i="5"/>
  <c r="BN63" i="5"/>
  <c r="BU106" i="5"/>
  <c r="DE68" i="5"/>
  <c r="AL109" i="5"/>
  <c r="BI102" i="5"/>
  <c r="AV56" i="5"/>
  <c r="CA98" i="5"/>
  <c r="BP87" i="5"/>
  <c r="AA54" i="5"/>
  <c r="CB28" i="5"/>
  <c r="CW4" i="5"/>
  <c r="CG116" i="5"/>
  <c r="U120" i="5"/>
  <c r="CY122" i="5"/>
  <c r="O25" i="5"/>
  <c r="CQ7" i="5"/>
  <c r="BD33" i="5"/>
  <c r="R89" i="5"/>
  <c r="DL12" i="5"/>
  <c r="DH106" i="5"/>
  <c r="CZ43" i="5"/>
  <c r="BT41" i="5"/>
  <c r="O89" i="5"/>
  <c r="DS60" i="5"/>
  <c r="AI121" i="5"/>
  <c r="CT89" i="5"/>
  <c r="AV60" i="5"/>
  <c r="CL62" i="5"/>
  <c r="Y39" i="5"/>
  <c r="T115" i="5"/>
  <c r="AE31" i="5"/>
  <c r="BR79" i="5"/>
  <c r="BW15" i="5"/>
  <c r="BA31" i="5"/>
  <c r="AD76" i="5"/>
  <c r="AD108" i="5"/>
  <c r="AU122" i="5"/>
  <c r="DI118" i="5"/>
  <c r="BS26" i="5"/>
  <c r="BV106" i="5"/>
  <c r="DO100" i="5"/>
  <c r="AQ83" i="5"/>
  <c r="CQ62" i="5"/>
  <c r="AQ63" i="5"/>
  <c r="BO94" i="5"/>
  <c r="DO76" i="5"/>
  <c r="AA110" i="5"/>
  <c r="BM88" i="5"/>
  <c r="BM80" i="5"/>
  <c r="W59" i="5"/>
  <c r="W4" i="5"/>
  <c r="CH120" i="5"/>
  <c r="CT9" i="5"/>
  <c r="AT5" i="5"/>
  <c r="BG54" i="5"/>
  <c r="CA27" i="5"/>
  <c r="DJ8" i="5"/>
  <c r="CK10" i="5"/>
  <c r="BW17" i="5"/>
  <c r="BC94" i="5"/>
  <c r="F77" i="5"/>
  <c r="BT114" i="5"/>
  <c r="DM63" i="5"/>
  <c r="DC68" i="5"/>
  <c r="CZ111" i="5"/>
  <c r="BY112" i="5"/>
  <c r="AW34" i="5"/>
  <c r="AJ4" i="5"/>
  <c r="AN38" i="5"/>
  <c r="BL27" i="5"/>
  <c r="CK15" i="5"/>
  <c r="S34" i="5"/>
  <c r="BD118" i="5"/>
  <c r="BP52" i="5"/>
  <c r="DN45" i="5"/>
  <c r="Q74" i="5"/>
  <c r="CO45" i="5"/>
  <c r="DJ70" i="5"/>
  <c r="CH48" i="5"/>
  <c r="DQ69" i="5"/>
  <c r="CS108" i="5"/>
  <c r="AM71" i="5"/>
  <c r="DH80" i="5"/>
  <c r="CJ26" i="5"/>
  <c r="CW80" i="5"/>
  <c r="BP50" i="5"/>
  <c r="BQ25" i="5"/>
  <c r="H8" i="5"/>
  <c r="CG19" i="5"/>
  <c r="CG28" i="5"/>
  <c r="W88" i="5"/>
  <c r="D5" i="5"/>
  <c r="AG28" i="5"/>
  <c r="AI6" i="5"/>
  <c r="AS64" i="5"/>
  <c r="BA32" i="5"/>
  <c r="CL49" i="5"/>
  <c r="CC37" i="5"/>
  <c r="CF74" i="5"/>
  <c r="DG43" i="5"/>
  <c r="DQ38" i="5"/>
  <c r="BA113" i="5"/>
  <c r="BV112" i="5"/>
  <c r="BM104" i="5"/>
  <c r="BB43" i="5"/>
  <c r="DH5" i="5"/>
  <c r="AV8" i="5"/>
  <c r="DA20" i="5"/>
  <c r="CZ4" i="5"/>
  <c r="DK16" i="5"/>
  <c r="BM95" i="5"/>
  <c r="CC35" i="5"/>
  <c r="DI20" i="5"/>
  <c r="AX50" i="5"/>
  <c r="O110" i="5"/>
  <c r="CR58" i="5"/>
  <c r="AP5" i="5"/>
  <c r="CE123" i="5"/>
  <c r="R92" i="5"/>
  <c r="BR72" i="5"/>
  <c r="AC100" i="5"/>
  <c r="DJ97" i="5"/>
  <c r="BK115" i="5"/>
  <c r="CI71" i="5"/>
  <c r="AC101" i="5"/>
  <c r="BG19" i="5"/>
  <c r="BR18" i="5"/>
  <c r="BX101" i="5"/>
  <c r="AQ92" i="5"/>
  <c r="CZ37" i="5"/>
  <c r="CZ114" i="5"/>
  <c r="DO86" i="5"/>
  <c r="AT6" i="5"/>
  <c r="AG50" i="5"/>
  <c r="DQ22" i="5"/>
  <c r="CH30" i="5"/>
  <c r="AF121" i="5"/>
  <c r="H45" i="5"/>
  <c r="BV43" i="5"/>
  <c r="BJ54" i="5"/>
  <c r="CH9" i="5"/>
  <c r="CN68" i="5"/>
  <c r="CC76" i="5"/>
  <c r="CR5" i="5"/>
  <c r="CA113" i="5"/>
  <c r="DG80" i="5"/>
  <c r="BI12" i="5"/>
  <c r="CX97" i="5"/>
  <c r="F19" i="5"/>
  <c r="CS76" i="5"/>
  <c r="X103" i="5"/>
  <c r="Q45" i="5"/>
  <c r="I58" i="5"/>
  <c r="BU46" i="5"/>
  <c r="AP14" i="5"/>
  <c r="CS103" i="5"/>
  <c r="AH37" i="5"/>
  <c r="CG35" i="5"/>
  <c r="CY47" i="5"/>
  <c r="DF30" i="5"/>
  <c r="BU17" i="5"/>
  <c r="AP89" i="5"/>
  <c r="BB19" i="5"/>
  <c r="DH91" i="5"/>
  <c r="BS113" i="5"/>
  <c r="DF4" i="5"/>
  <c r="DP79" i="5"/>
  <c r="AW93" i="5"/>
  <c r="DA21" i="5"/>
  <c r="BM68" i="5"/>
  <c r="CE37" i="5"/>
  <c r="BB94" i="5"/>
  <c r="AS111" i="5"/>
  <c r="BZ66" i="5"/>
  <c r="DQ110" i="5"/>
  <c r="BB26" i="5"/>
  <c r="BQ45" i="5"/>
  <c r="AB23" i="5"/>
  <c r="DR70" i="5"/>
  <c r="DQ23" i="5"/>
  <c r="DF9" i="5"/>
  <c r="Y54" i="5"/>
  <c r="BP15" i="5"/>
  <c r="BP115" i="5"/>
  <c r="DL15" i="5"/>
  <c r="W57" i="5"/>
  <c r="BE14" i="5"/>
  <c r="DQ36" i="5"/>
  <c r="AB80" i="5"/>
  <c r="O21" i="5"/>
  <c r="U14" i="5"/>
  <c r="AF115" i="5"/>
  <c r="CI29" i="5"/>
  <c r="CY61" i="5"/>
  <c r="AB27" i="5"/>
  <c r="CI55" i="5"/>
  <c r="AV38" i="5"/>
  <c r="AQ47" i="5"/>
  <c r="AS44" i="5"/>
  <c r="P5" i="5"/>
  <c r="I113" i="5"/>
  <c r="BS81" i="5"/>
  <c r="CA24" i="5"/>
  <c r="AC9" i="5"/>
  <c r="CV29" i="5"/>
  <c r="E108" i="5"/>
  <c r="AU16" i="5"/>
  <c r="DH64" i="5"/>
  <c r="BJ69" i="5"/>
  <c r="Q57" i="5"/>
  <c r="DC42" i="5"/>
  <c r="BM18" i="5"/>
  <c r="DG86" i="5"/>
  <c r="DJ87" i="5"/>
  <c r="BX59" i="5"/>
  <c r="S108" i="5"/>
  <c r="CB89" i="5"/>
  <c r="CB35" i="5"/>
  <c r="DP85" i="5"/>
  <c r="BZ113" i="5"/>
  <c r="AY7" i="5"/>
  <c r="BA86" i="5"/>
  <c r="CB100" i="5"/>
  <c r="CX74" i="5"/>
  <c r="BJ55" i="5"/>
  <c r="AW70" i="5"/>
  <c r="AO118" i="5"/>
  <c r="DO4" i="5"/>
  <c r="DQ71" i="5"/>
  <c r="DO37" i="5"/>
  <c r="AL32" i="5"/>
  <c r="CF34" i="5"/>
  <c r="BK22" i="5"/>
  <c r="BR80" i="5"/>
  <c r="BN51" i="5"/>
  <c r="BN27" i="5"/>
  <c r="BQ5" i="5"/>
  <c r="F8" i="5"/>
  <c r="CK81" i="5"/>
  <c r="DG61" i="5"/>
  <c r="DL13" i="5"/>
  <c r="BD88" i="5"/>
  <c r="CJ122" i="5"/>
  <c r="T72" i="5"/>
  <c r="AU15" i="5"/>
  <c r="R46" i="5"/>
  <c r="BQ52" i="5"/>
  <c r="CC69" i="5"/>
  <c r="AQ109" i="5"/>
  <c r="DD115" i="5"/>
  <c r="DG103" i="5"/>
  <c r="AH43" i="5"/>
  <c r="CA46" i="5"/>
  <c r="BZ98" i="5"/>
  <c r="K47" i="5"/>
  <c r="CG9" i="5"/>
  <c r="Q76" i="5"/>
  <c r="DS20" i="5"/>
  <c r="V26" i="5"/>
  <c r="BJ34" i="5"/>
  <c r="AR25" i="5"/>
  <c r="BF115" i="5"/>
  <c r="DO47" i="5"/>
  <c r="AN113" i="5"/>
  <c r="DL98" i="5"/>
  <c r="CF123" i="5"/>
  <c r="CG117" i="5"/>
  <c r="BJ16" i="5"/>
  <c r="DA69" i="5"/>
  <c r="BZ30" i="5"/>
  <c r="BW24" i="5"/>
  <c r="BJ81" i="5"/>
  <c r="X101" i="5"/>
  <c r="BX45" i="5"/>
  <c r="BQ112" i="5"/>
  <c r="AD66" i="5"/>
  <c r="BY67" i="5"/>
  <c r="CP65" i="5"/>
  <c r="P73" i="5"/>
  <c r="BC100" i="5"/>
  <c r="BR13" i="5"/>
  <c r="AC71" i="5"/>
  <c r="Z47" i="5"/>
  <c r="CK19" i="5"/>
  <c r="DF51" i="5"/>
  <c r="CG46" i="5"/>
  <c r="CJ99" i="5"/>
  <c r="CD73" i="5"/>
  <c r="AW18" i="5"/>
  <c r="CS97" i="5"/>
  <c r="CW72" i="5"/>
  <c r="AX94" i="5"/>
  <c r="BL61" i="5"/>
  <c r="CJ79" i="5"/>
  <c r="BK71" i="5"/>
  <c r="X26" i="5"/>
  <c r="AM102" i="5"/>
  <c r="CZ60" i="5"/>
  <c r="I25" i="5"/>
  <c r="CX83" i="5"/>
  <c r="AR42" i="5"/>
  <c r="BC38" i="5"/>
  <c r="S8" i="5"/>
  <c r="V51" i="5"/>
  <c r="CY10" i="5"/>
  <c r="AB22" i="5"/>
  <c r="M64" i="5"/>
  <c r="CO99" i="5"/>
  <c r="BM61" i="5"/>
  <c r="AK39" i="5"/>
  <c r="DM6" i="5"/>
  <c r="CC81" i="5"/>
  <c r="AD85" i="5"/>
  <c r="CV78" i="5"/>
  <c r="AN60" i="5"/>
  <c r="CI75" i="5"/>
  <c r="DF91" i="5"/>
  <c r="AH45" i="5"/>
  <c r="J84" i="5"/>
  <c r="AB31" i="5"/>
  <c r="DP77" i="5"/>
  <c r="Z115" i="5"/>
  <c r="X4" i="5"/>
  <c r="BB86" i="5"/>
  <c r="J121" i="5"/>
  <c r="CL72" i="5"/>
  <c r="CE80" i="5"/>
  <c r="J28" i="5"/>
  <c r="AP24" i="5"/>
  <c r="BC91" i="5"/>
  <c r="BW34" i="5"/>
  <c r="DJ16" i="5"/>
  <c r="N50" i="5"/>
  <c r="DE46" i="5"/>
  <c r="AR31" i="5"/>
  <c r="CP28" i="5"/>
  <c r="I88" i="5"/>
  <c r="AS15" i="5"/>
  <c r="Z119" i="5"/>
  <c r="DK55" i="5"/>
  <c r="BW111" i="5"/>
  <c r="BL121" i="5"/>
  <c r="CC65" i="5"/>
  <c r="N116" i="5"/>
  <c r="DH17" i="5"/>
  <c r="DI109" i="5"/>
  <c r="AI21" i="5"/>
  <c r="CW114" i="5"/>
  <c r="BL105" i="5"/>
  <c r="D87" i="5"/>
  <c r="DN54" i="5"/>
  <c r="CM88" i="5"/>
  <c r="BW88" i="5"/>
  <c r="J82" i="5"/>
  <c r="BY11" i="5"/>
  <c r="BP10" i="5"/>
  <c r="CO104" i="5"/>
  <c r="L22" i="5"/>
  <c r="AU61" i="5"/>
  <c r="I109" i="5"/>
  <c r="BC35" i="5"/>
  <c r="DJ88" i="5"/>
  <c r="DP91" i="5"/>
  <c r="AJ106" i="5"/>
  <c r="DR38" i="5"/>
  <c r="AG99" i="5"/>
  <c r="N29" i="5"/>
  <c r="CN48" i="5"/>
  <c r="AX83" i="5"/>
  <c r="Q47" i="5"/>
  <c r="DP50" i="5"/>
  <c r="T47" i="5"/>
  <c r="AA113" i="5"/>
  <c r="BB38" i="5"/>
  <c r="I14" i="5"/>
  <c r="BB77" i="5"/>
  <c r="BT40" i="5"/>
  <c r="CK102" i="5"/>
  <c r="CM66" i="5"/>
  <c r="T24" i="5"/>
  <c r="AG59" i="5"/>
  <c r="CB112" i="5"/>
  <c r="CV122" i="5"/>
  <c r="BZ110" i="5"/>
  <c r="AN57" i="5"/>
  <c r="AA106" i="5"/>
  <c r="CQ73" i="5"/>
  <c r="Z63" i="5"/>
  <c r="DF53" i="5"/>
  <c r="CI53" i="5"/>
  <c r="BO31" i="5"/>
  <c r="DI94" i="5"/>
  <c r="BN44" i="5"/>
  <c r="AP72" i="5"/>
  <c r="BN65" i="5"/>
  <c r="CE97" i="5"/>
  <c r="AX65" i="5"/>
  <c r="DA43" i="5"/>
  <c r="AC43" i="5"/>
  <c r="CK89" i="5"/>
  <c r="AC11" i="5"/>
  <c r="R106" i="5"/>
  <c r="DR33" i="5"/>
  <c r="N68" i="5"/>
  <c r="Q31" i="5"/>
  <c r="BC66" i="5"/>
  <c r="Y20" i="5"/>
  <c r="BA105" i="5"/>
  <c r="CQ50" i="5"/>
  <c r="CT106" i="5"/>
  <c r="AG13" i="5"/>
  <c r="BP12" i="5"/>
  <c r="AD31" i="5"/>
  <c r="BT52" i="5"/>
  <c r="BF22" i="5"/>
  <c r="CL22" i="5"/>
  <c r="CE30" i="5"/>
  <c r="CS40" i="5"/>
  <c r="DF113" i="5"/>
  <c r="DR85" i="5"/>
  <c r="AC55" i="5"/>
  <c r="DJ31" i="5"/>
  <c r="DI33" i="5"/>
  <c r="CR20" i="5"/>
  <c r="BD14" i="5"/>
  <c r="DS118" i="5"/>
  <c r="DG65" i="5"/>
  <c r="S4" i="5"/>
  <c r="I4" i="5"/>
  <c r="AV53" i="5"/>
  <c r="CE88" i="5"/>
  <c r="BV104" i="5"/>
  <c r="DM50" i="5"/>
  <c r="AT107" i="5"/>
  <c r="DI6" i="5"/>
  <c r="F111" i="5"/>
  <c r="AW101" i="5"/>
  <c r="AS9" i="5"/>
  <c r="CR33" i="5"/>
  <c r="P37" i="5"/>
  <c r="D112" i="5"/>
  <c r="BF92" i="5"/>
  <c r="CI76" i="5"/>
  <c r="Y89" i="5"/>
  <c r="AA70" i="5"/>
  <c r="BJ123" i="5"/>
  <c r="AY8" i="5"/>
  <c r="BG50" i="5"/>
  <c r="BW56" i="5"/>
  <c r="BR77" i="5"/>
  <c r="X37" i="5"/>
  <c r="AE71" i="5"/>
  <c r="E113" i="5"/>
  <c r="CJ95" i="5"/>
  <c r="N41" i="5"/>
  <c r="DH94" i="5"/>
  <c r="S98" i="5"/>
  <c r="O103" i="5"/>
  <c r="CJ45" i="5"/>
  <c r="DG15" i="5"/>
  <c r="DS6" i="5"/>
  <c r="AX104" i="5"/>
  <c r="CQ36" i="5"/>
  <c r="AF47" i="5"/>
  <c r="D81" i="5"/>
  <c r="CM58" i="5"/>
  <c r="DB28" i="5"/>
  <c r="DE27" i="5"/>
  <c r="BP57" i="5"/>
  <c r="AP109" i="5"/>
  <c r="BJ39" i="5"/>
  <c r="Y104" i="5"/>
  <c r="CA19" i="5"/>
  <c r="AR97" i="5"/>
  <c r="BA122" i="5"/>
  <c r="BO74" i="5"/>
  <c r="AM41" i="5"/>
  <c r="CB15" i="5"/>
  <c r="BD47" i="5"/>
  <c r="BV78" i="5"/>
  <c r="CH53" i="5"/>
  <c r="D101" i="5"/>
  <c r="DP7" i="5"/>
  <c r="CJ42" i="5"/>
  <c r="P67" i="5"/>
  <c r="CQ64" i="5"/>
  <c r="DI93" i="5"/>
  <c r="BK121" i="5"/>
  <c r="BJ56" i="5"/>
  <c r="AI9" i="5"/>
  <c r="DM86" i="5"/>
  <c r="AI25" i="5"/>
  <c r="AH4" i="5"/>
  <c r="CW47" i="5"/>
  <c r="S85" i="5"/>
  <c r="AA66" i="5"/>
  <c r="DE119" i="5"/>
  <c r="BZ123" i="5"/>
  <c r="AL63" i="5"/>
  <c r="CP82" i="5"/>
  <c r="DB26" i="5"/>
  <c r="AZ122" i="5"/>
  <c r="AQ118" i="5"/>
  <c r="CP43" i="5"/>
  <c r="DQ64" i="5"/>
  <c r="V22" i="5"/>
  <c r="BS55" i="5"/>
  <c r="CX28" i="5"/>
  <c r="AU67" i="5"/>
  <c r="AM7" i="5"/>
  <c r="BI66" i="5"/>
  <c r="CX17" i="5"/>
  <c r="AH117" i="5"/>
  <c r="BF61" i="5"/>
  <c r="CZ20" i="5"/>
  <c r="BQ34" i="5"/>
  <c r="AT48" i="5"/>
  <c r="BN108" i="5"/>
  <c r="BA69" i="5"/>
  <c r="CZ83" i="5"/>
  <c r="CF89" i="5"/>
  <c r="BZ93" i="5"/>
  <c r="AQ113" i="5"/>
  <c r="DB92" i="5"/>
  <c r="V43" i="5"/>
  <c r="AB58" i="5"/>
  <c r="H68" i="5"/>
  <c r="L56" i="5"/>
  <c r="DB80" i="5"/>
  <c r="AK35" i="5"/>
  <c r="R87" i="5"/>
  <c r="T34" i="5"/>
  <c r="DM122" i="5"/>
  <c r="U74" i="5"/>
  <c r="DR19" i="5"/>
  <c r="BL103" i="5"/>
  <c r="BA82" i="5"/>
  <c r="R37" i="5"/>
  <c r="CJ86" i="5"/>
  <c r="U44" i="5"/>
  <c r="U28" i="5"/>
  <c r="DB115" i="5"/>
  <c r="BK20" i="5"/>
  <c r="BY102" i="5"/>
  <c r="CD36" i="5"/>
  <c r="X106" i="5"/>
  <c r="BP13" i="5"/>
  <c r="DH40" i="5"/>
  <c r="J49" i="5"/>
  <c r="BC65" i="5"/>
  <c r="AS70" i="5"/>
  <c r="AS24" i="5"/>
  <c r="DD92" i="5"/>
  <c r="AQ119" i="5"/>
  <c r="BH70" i="5"/>
  <c r="DN109" i="5"/>
  <c r="BK82" i="5"/>
  <c r="AR74" i="5"/>
  <c r="H63" i="5"/>
  <c r="BH18" i="5"/>
  <c r="CU101" i="5"/>
  <c r="J13" i="5"/>
  <c r="AY100" i="5"/>
  <c r="AO50" i="5"/>
  <c r="AY49" i="5"/>
  <c r="BV109" i="5"/>
  <c r="V66" i="5"/>
  <c r="DQ21" i="5"/>
  <c r="CV43" i="5"/>
  <c r="CE56" i="5"/>
  <c r="DM107" i="5"/>
  <c r="CY112" i="5"/>
  <c r="E102" i="5"/>
  <c r="CE13" i="5"/>
  <c r="AV89" i="5"/>
  <c r="CJ27" i="5"/>
  <c r="BK42" i="5"/>
  <c r="M26" i="5"/>
  <c r="P74" i="5"/>
  <c r="BL9" i="5"/>
  <c r="DC5" i="5"/>
  <c r="BT9" i="5"/>
  <c r="Q30" i="5"/>
  <c r="AR30" i="5"/>
  <c r="O40" i="5"/>
  <c r="BG42" i="5"/>
  <c r="AZ65" i="5"/>
  <c r="CY20" i="5"/>
  <c r="DG51" i="5"/>
  <c r="AE35" i="5"/>
  <c r="BE95" i="5"/>
  <c r="V53" i="5"/>
  <c r="CR51" i="5"/>
  <c r="AX86" i="5"/>
  <c r="CL5" i="5"/>
  <c r="AP54" i="5"/>
  <c r="CD116" i="5"/>
  <c r="CP48" i="5"/>
  <c r="AH102" i="5"/>
  <c r="CW86" i="5"/>
  <c r="DH62" i="5"/>
  <c r="S104" i="5"/>
  <c r="CK54" i="5"/>
  <c r="BJ24" i="5"/>
  <c r="BL26" i="5"/>
  <c r="CU25" i="5"/>
  <c r="DE82" i="5"/>
  <c r="DP21" i="5"/>
  <c r="AQ106" i="5"/>
  <c r="CC84" i="5"/>
  <c r="DN48" i="5"/>
  <c r="BM73" i="5"/>
  <c r="BS78" i="5"/>
  <c r="AT16" i="5"/>
  <c r="DL87" i="5"/>
  <c r="P25" i="5"/>
  <c r="J23" i="5"/>
  <c r="DK72" i="5"/>
  <c r="DJ48" i="5"/>
  <c r="D108" i="5"/>
  <c r="DM110" i="5"/>
  <c r="CB115" i="5"/>
  <c r="AO32" i="5"/>
  <c r="CX50" i="5"/>
  <c r="X32" i="5"/>
  <c r="CT24" i="5"/>
  <c r="BJ120" i="5"/>
  <c r="CI45" i="5"/>
  <c r="BJ45" i="5"/>
  <c r="DJ76" i="5"/>
  <c r="D18" i="5"/>
  <c r="CU23" i="5"/>
  <c r="BS84" i="5"/>
  <c r="AS102" i="5"/>
  <c r="O61" i="5"/>
  <c r="DP23" i="5"/>
  <c r="BA80" i="5"/>
  <c r="W17" i="5"/>
  <c r="BU63" i="5"/>
  <c r="BX79" i="5"/>
  <c r="CT92" i="5"/>
  <c r="DP96" i="5"/>
  <c r="CC61" i="5"/>
  <c r="BZ15" i="5"/>
  <c r="T64" i="5"/>
  <c r="G90" i="5"/>
  <c r="AV58" i="5"/>
  <c r="BV123" i="5"/>
  <c r="BN107" i="5"/>
  <c r="BM98" i="5"/>
  <c r="CQ37" i="5"/>
  <c r="BV42" i="5"/>
  <c r="O50" i="5"/>
  <c r="J21" i="5"/>
  <c r="Y107" i="5"/>
  <c r="BI68" i="5"/>
  <c r="AY11" i="5"/>
  <c r="BD65" i="5"/>
  <c r="M103" i="5"/>
  <c r="CD28" i="5"/>
  <c r="CM69" i="5"/>
  <c r="DN115" i="5"/>
  <c r="AH76" i="5"/>
  <c r="G60" i="5"/>
  <c r="CE121" i="5"/>
  <c r="DO19" i="5"/>
  <c r="AK10" i="5"/>
  <c r="BD86" i="5"/>
  <c r="CH118" i="5"/>
  <c r="O26" i="5"/>
  <c r="BG44" i="5"/>
  <c r="AA85" i="5"/>
  <c r="AS48" i="5"/>
  <c r="BV120" i="5"/>
  <c r="Z112" i="5"/>
  <c r="AE91" i="5"/>
  <c r="CW63" i="5"/>
  <c r="X24" i="5"/>
  <c r="AQ14" i="5"/>
  <c r="O34" i="5"/>
  <c r="AO92" i="5"/>
  <c r="AI86" i="5"/>
  <c r="CS24" i="5"/>
  <c r="AD34" i="5"/>
  <c r="BJ29" i="5"/>
  <c r="CN36" i="5"/>
  <c r="BU9" i="5"/>
  <c r="CW13" i="5"/>
  <c r="R35" i="5"/>
  <c r="R78" i="5"/>
  <c r="E66" i="5"/>
  <c r="CA23" i="5"/>
  <c r="CX32" i="5"/>
  <c r="DA59" i="5"/>
  <c r="Z9" i="5"/>
  <c r="I103" i="5"/>
  <c r="K67" i="5"/>
  <c r="AG30" i="5"/>
  <c r="DG59" i="5"/>
  <c r="AH51" i="5"/>
  <c r="AQ79" i="5"/>
  <c r="AL28" i="5"/>
  <c r="CV76" i="5"/>
  <c r="BT31" i="5"/>
  <c r="BZ103" i="5"/>
  <c r="AT110" i="5"/>
  <c r="Q123" i="5"/>
  <c r="CX23" i="5"/>
  <c r="BW108" i="5"/>
  <c r="M17" i="5"/>
  <c r="BK55" i="5"/>
  <c r="CS113" i="5"/>
  <c r="AY58" i="5"/>
  <c r="AZ5" i="5"/>
  <c r="K10" i="5"/>
  <c r="BY45" i="5"/>
  <c r="DJ24" i="5"/>
  <c r="V8" i="5"/>
  <c r="DL10" i="5"/>
  <c r="Q23" i="5"/>
  <c r="AD103" i="5"/>
  <c r="BD60" i="5"/>
  <c r="BO18" i="5"/>
  <c r="CS121" i="5"/>
  <c r="CE82" i="5"/>
  <c r="AL40" i="5"/>
  <c r="AI38" i="5"/>
  <c r="BD122" i="5"/>
  <c r="BN36" i="5"/>
  <c r="CY14" i="5"/>
  <c r="BL91" i="5"/>
  <c r="CZ47" i="5"/>
  <c r="DH117" i="5"/>
  <c r="AT89" i="5"/>
  <c r="AG80" i="5"/>
  <c r="CI39" i="5"/>
  <c r="AM22" i="5"/>
  <c r="T86" i="5"/>
  <c r="CC24" i="5"/>
  <c r="CN94" i="5"/>
  <c r="AA75" i="5"/>
  <c r="CE51" i="5"/>
  <c r="BD81" i="5"/>
  <c r="BY81" i="5"/>
  <c r="BI123" i="5"/>
  <c r="BT91" i="5"/>
  <c r="BN77" i="5"/>
  <c r="DG37" i="5"/>
  <c r="L87" i="5"/>
  <c r="BP19" i="5"/>
  <c r="BD82" i="5"/>
  <c r="Q12" i="5"/>
  <c r="S100" i="5"/>
  <c r="DP29" i="5"/>
  <c r="CO24" i="5"/>
  <c r="CF59" i="5"/>
  <c r="CZ65" i="5"/>
  <c r="D58" i="5"/>
  <c r="CY15" i="5"/>
  <c r="Z26" i="5"/>
  <c r="CX4" i="5"/>
  <c r="E112" i="5"/>
  <c r="CL50" i="5"/>
  <c r="BL18" i="5"/>
  <c r="CU34" i="5"/>
  <c r="AC39" i="5"/>
  <c r="AO66" i="5"/>
  <c r="BD84" i="5"/>
  <c r="AK56" i="5"/>
  <c r="AB63" i="5"/>
  <c r="CM67" i="5"/>
  <c r="DH39" i="5"/>
  <c r="AZ83" i="5"/>
  <c r="DS67" i="5"/>
  <c r="AD111" i="5"/>
  <c r="DS18" i="5"/>
  <c r="AN99" i="5"/>
  <c r="DB85" i="5"/>
  <c r="CA120" i="5"/>
  <c r="R14" i="5"/>
  <c r="BW69" i="5"/>
  <c r="CA123" i="5"/>
  <c r="AX13" i="5"/>
  <c r="CR104" i="5"/>
  <c r="AS82" i="5"/>
  <c r="BN54" i="5"/>
  <c r="BT34" i="5"/>
  <c r="Y37" i="5"/>
  <c r="AM119" i="5"/>
  <c r="CT20" i="5"/>
  <c r="CX55" i="5"/>
  <c r="DE69" i="5"/>
  <c r="CV10" i="5"/>
  <c r="Y27" i="5"/>
  <c r="M101" i="5"/>
  <c r="Q46" i="5"/>
  <c r="BQ116" i="5"/>
  <c r="AS66" i="5"/>
  <c r="CY11" i="5"/>
  <c r="BL74" i="5"/>
  <c r="H10" i="5"/>
  <c r="S81" i="5"/>
  <c r="BT57" i="5"/>
  <c r="AF71" i="5"/>
  <c r="CT83" i="5"/>
  <c r="CR56" i="5"/>
  <c r="DL94" i="5"/>
  <c r="D102" i="5"/>
  <c r="BD41" i="5"/>
  <c r="BZ31" i="5"/>
  <c r="AM109" i="5"/>
  <c r="DP83" i="5"/>
  <c r="I67" i="5"/>
  <c r="BO107" i="5"/>
  <c r="AL31" i="5"/>
  <c r="BP8" i="5"/>
  <c r="AR15" i="5"/>
  <c r="CN115" i="5"/>
  <c r="F50" i="5"/>
  <c r="V92" i="5"/>
  <c r="AX41" i="5"/>
  <c r="AH28" i="5"/>
  <c r="CV115" i="5"/>
  <c r="CV51" i="5"/>
  <c r="CR102" i="5"/>
  <c r="CX42" i="5"/>
  <c r="BT93" i="5"/>
  <c r="M69" i="5"/>
  <c r="CD121" i="5"/>
  <c r="CI123" i="5"/>
  <c r="DK66" i="5"/>
  <c r="T106" i="5"/>
  <c r="R6" i="5"/>
  <c r="AK110" i="5"/>
  <c r="V62" i="5"/>
  <c r="BT51" i="5"/>
  <c r="BI30" i="5"/>
  <c r="CA77" i="5"/>
  <c r="AU83" i="5"/>
  <c r="AG66" i="5"/>
  <c r="DI66" i="5"/>
  <c r="BI76" i="5"/>
  <c r="AV47" i="5"/>
  <c r="G59" i="5"/>
  <c r="AW54" i="5"/>
  <c r="BL46" i="5"/>
  <c r="BL114" i="5"/>
  <c r="CD91" i="5"/>
  <c r="CX8" i="5"/>
  <c r="N23" i="5"/>
  <c r="BG56" i="5"/>
  <c r="BE68" i="5"/>
  <c r="BF18" i="5"/>
  <c r="AV91" i="5"/>
  <c r="AN83" i="5"/>
  <c r="BL33" i="5"/>
  <c r="F30" i="5"/>
  <c r="DN122" i="5"/>
  <c r="J118" i="5"/>
  <c r="BE23" i="5"/>
  <c r="CD96" i="5"/>
  <c r="BW81" i="5"/>
  <c r="BF90" i="5"/>
  <c r="BR63" i="5"/>
  <c r="H91" i="5"/>
  <c r="BU123" i="5"/>
  <c r="AG34" i="5"/>
  <c r="AN107" i="5"/>
  <c r="AA91" i="5"/>
  <c r="AT104" i="5"/>
  <c r="S113" i="5"/>
  <c r="CE92" i="5"/>
  <c r="AH34" i="5"/>
  <c r="DC72" i="5"/>
  <c r="CK60" i="5"/>
  <c r="AE28" i="5"/>
  <c r="BA28" i="5"/>
  <c r="CE114" i="5"/>
  <c r="CE20" i="5"/>
  <c r="H75" i="5"/>
  <c r="BA115" i="5"/>
  <c r="AW97" i="5"/>
  <c r="DA113" i="5"/>
  <c r="DO14" i="5"/>
  <c r="DA101" i="5"/>
  <c r="CA40" i="5"/>
  <c r="AJ53" i="5"/>
  <c r="AE122" i="5"/>
  <c r="CP74" i="5"/>
  <c r="Z32" i="5"/>
  <c r="N92" i="5"/>
  <c r="I111" i="5"/>
  <c r="CW27" i="5"/>
  <c r="BY92" i="5"/>
  <c r="BX39" i="5"/>
  <c r="CS84" i="5"/>
  <c r="Z95" i="5"/>
  <c r="DJ25" i="5"/>
  <c r="S111" i="5"/>
  <c r="BW112" i="5"/>
  <c r="H62" i="5"/>
  <c r="DN30" i="5"/>
  <c r="CF104" i="5"/>
  <c r="AP83" i="5"/>
  <c r="BC67" i="5"/>
  <c r="DB77" i="5"/>
  <c r="CK30" i="5"/>
  <c r="CV50" i="5"/>
  <c r="CS11" i="5"/>
  <c r="CY27" i="5"/>
  <c r="AP16" i="5"/>
  <c r="BO88" i="5"/>
  <c r="AO116" i="5"/>
  <c r="DQ119" i="5"/>
  <c r="DK87" i="5"/>
  <c r="CD122" i="5"/>
  <c r="CL18" i="5"/>
  <c r="AK8" i="5"/>
  <c r="DN39" i="5"/>
  <c r="CO80" i="5"/>
  <c r="CQ105" i="5"/>
  <c r="BB98" i="5"/>
  <c r="DS75" i="5"/>
  <c r="DJ32" i="5"/>
  <c r="V86" i="5"/>
  <c r="CM118" i="5"/>
  <c r="AH30" i="5"/>
  <c r="R10" i="5"/>
  <c r="O56" i="5"/>
  <c r="DJ103" i="5"/>
  <c r="BB119" i="5"/>
  <c r="DA29" i="5"/>
  <c r="CI52" i="5"/>
  <c r="AS41" i="5"/>
  <c r="DF7" i="5"/>
  <c r="CA93" i="5"/>
  <c r="BM96" i="5"/>
  <c r="BE21" i="5"/>
  <c r="CE23" i="5"/>
  <c r="BX32" i="5"/>
  <c r="X100" i="5"/>
  <c r="CY64" i="5"/>
  <c r="O88" i="5"/>
  <c r="I59" i="5"/>
  <c r="D20" i="5"/>
  <c r="DE28" i="5"/>
  <c r="BX98" i="5"/>
  <c r="CX85" i="5"/>
  <c r="CL64" i="5"/>
  <c r="BV98" i="5"/>
  <c r="DJ106" i="5"/>
  <c r="M18" i="5"/>
  <c r="AP36" i="5"/>
  <c r="BK50" i="5"/>
  <c r="BK81" i="5"/>
  <c r="BM121" i="5"/>
  <c r="DR4" i="5"/>
  <c r="AU51" i="5"/>
  <c r="DK60" i="5"/>
  <c r="AB15" i="5"/>
  <c r="BN10" i="5"/>
  <c r="CD93" i="5"/>
  <c r="BC71" i="5"/>
  <c r="BV72" i="5"/>
  <c r="CU22" i="5"/>
  <c r="DB122" i="5"/>
  <c r="AB49" i="5"/>
  <c r="CC63" i="5"/>
  <c r="AF119" i="5"/>
  <c r="X118" i="5"/>
  <c r="BP32" i="5"/>
  <c r="BU86" i="5"/>
  <c r="AL105" i="5"/>
  <c r="BG11" i="5"/>
  <c r="DI41" i="5"/>
  <c r="BV85" i="5"/>
  <c r="Z69" i="5"/>
  <c r="BD9" i="5"/>
  <c r="BR58" i="5"/>
  <c r="DB29" i="5"/>
  <c r="CS93" i="5"/>
  <c r="DE92" i="5"/>
  <c r="AH86" i="5"/>
  <c r="CR113" i="5"/>
  <c r="CZ52" i="5"/>
  <c r="CW56" i="5"/>
  <c r="BK33" i="5"/>
  <c r="AI10" i="5"/>
  <c r="DR101" i="5"/>
  <c r="CX71" i="5"/>
  <c r="BP25" i="5"/>
  <c r="DK63" i="5"/>
  <c r="AD33" i="5"/>
  <c r="CG103" i="5"/>
  <c r="CQ24" i="5"/>
  <c r="AC70" i="5"/>
  <c r="CC17" i="5"/>
  <c r="DR37" i="5"/>
  <c r="BI114" i="5"/>
  <c r="DA55" i="5"/>
  <c r="E73" i="5"/>
  <c r="I80" i="5"/>
  <c r="BF69" i="5"/>
  <c r="P82" i="5"/>
  <c r="AR55" i="5"/>
  <c r="AJ88" i="5"/>
  <c r="BY49" i="5"/>
  <c r="CT5" i="5"/>
  <c r="AD48" i="5"/>
  <c r="BV122" i="5"/>
  <c r="AL110" i="5"/>
  <c r="BC113" i="5"/>
  <c r="DC7" i="5"/>
  <c r="CZ79" i="5"/>
  <c r="CV21" i="5"/>
  <c r="AX84" i="5"/>
  <c r="CA52" i="5"/>
  <c r="CD34" i="5"/>
  <c r="BV9" i="5"/>
  <c r="P22" i="5"/>
  <c r="AO51" i="5"/>
  <c r="G48" i="5"/>
  <c r="AJ91" i="5"/>
  <c r="AD23" i="5"/>
  <c r="BC79" i="5"/>
  <c r="K49" i="5"/>
  <c r="AP62" i="5"/>
  <c r="CT51" i="5"/>
  <c r="DO12" i="5"/>
  <c r="BB4" i="5"/>
  <c r="DA93" i="5"/>
  <c r="DN77" i="5"/>
  <c r="BI84" i="5"/>
  <c r="BM31" i="5"/>
  <c r="AY79" i="5"/>
  <c r="CB43" i="5"/>
  <c r="CF61" i="5"/>
  <c r="DJ80" i="5"/>
  <c r="BE88" i="5"/>
  <c r="BA35" i="5"/>
  <c r="BP63" i="5"/>
  <c r="BH24" i="5"/>
  <c r="CW12" i="5"/>
  <c r="BI116" i="5"/>
  <c r="BZ104" i="5"/>
  <c r="CA28" i="5"/>
  <c r="CD68" i="5"/>
  <c r="CI15" i="5"/>
  <c r="K36" i="5"/>
  <c r="K13" i="5"/>
  <c r="BF81" i="5"/>
  <c r="DG52" i="5"/>
  <c r="CC67" i="5"/>
  <c r="AA114" i="5"/>
  <c r="Z11" i="5"/>
  <c r="CE16" i="5"/>
  <c r="AO34" i="5"/>
  <c r="AK78" i="5"/>
  <c r="AZ56" i="5"/>
  <c r="BK11" i="5"/>
  <c r="AA33" i="5"/>
  <c r="BV23" i="5"/>
  <c r="O30" i="5"/>
  <c r="BU70" i="5"/>
  <c r="AR70" i="5"/>
  <c r="AG101" i="5"/>
  <c r="BU44" i="5"/>
  <c r="T5" i="5"/>
  <c r="BW14" i="5"/>
  <c r="DN11" i="5"/>
  <c r="I86" i="5"/>
  <c r="CE96" i="5"/>
  <c r="AE61" i="5"/>
  <c r="CP111" i="5"/>
  <c r="AH8" i="5"/>
  <c r="AL85" i="5"/>
  <c r="O55" i="5"/>
  <c r="CX119" i="5"/>
  <c r="AM101" i="5"/>
  <c r="S82" i="5"/>
  <c r="AU120" i="5"/>
  <c r="CH18" i="5"/>
  <c r="BP108" i="5"/>
  <c r="BU68" i="5"/>
  <c r="CK111" i="5"/>
  <c r="AE25" i="5"/>
  <c r="DQ25" i="5"/>
  <c r="L50" i="5"/>
  <c r="AC54" i="5"/>
  <c r="BD54" i="5"/>
  <c r="S30" i="5"/>
  <c r="Z67" i="5"/>
  <c r="BV10" i="5"/>
  <c r="D23" i="5"/>
  <c r="P77" i="5"/>
  <c r="AC118" i="5"/>
  <c r="CR82" i="5"/>
  <c r="P83" i="5"/>
  <c r="CB45" i="5"/>
  <c r="AP96" i="5"/>
  <c r="BI24" i="5"/>
  <c r="AT34" i="5"/>
  <c r="AF21" i="5"/>
  <c r="Y52" i="5"/>
  <c r="N63" i="5"/>
  <c r="DF61" i="5"/>
  <c r="AN101" i="5"/>
  <c r="CB37" i="5"/>
  <c r="BX94" i="5"/>
  <c r="D60" i="5"/>
  <c r="CH45" i="5"/>
  <c r="M27" i="5"/>
  <c r="BN76" i="5"/>
  <c r="AU94" i="5"/>
  <c r="DN64" i="5"/>
  <c r="BJ23" i="5"/>
  <c r="AO54" i="5"/>
  <c r="AX69" i="5"/>
  <c r="H30" i="5"/>
  <c r="BI94" i="5"/>
  <c r="BC12" i="5"/>
  <c r="CI66" i="5"/>
  <c r="AP25" i="5"/>
  <c r="W51" i="5"/>
  <c r="AF9" i="5"/>
  <c r="BO113" i="5"/>
  <c r="I57" i="5"/>
  <c r="AQ7" i="5"/>
  <c r="BR30" i="5"/>
  <c r="U67" i="5"/>
  <c r="J75" i="5"/>
  <c r="AH116" i="5"/>
  <c r="CN122" i="5"/>
  <c r="O51" i="5"/>
  <c r="DS22" i="5"/>
  <c r="DC110" i="5"/>
  <c r="M53" i="5"/>
  <c r="DK61" i="5"/>
  <c r="CN42" i="5"/>
  <c r="CB94" i="5"/>
  <c r="DH95" i="5"/>
  <c r="DE54" i="5"/>
  <c r="AU109" i="5"/>
  <c r="CC85" i="5"/>
  <c r="BJ77" i="5"/>
  <c r="CI14" i="5"/>
  <c r="AK94" i="5"/>
  <c r="CY26" i="5"/>
  <c r="BY63" i="5"/>
  <c r="AU101" i="5"/>
  <c r="CA45" i="5"/>
  <c r="CX73" i="5"/>
  <c r="CJ39" i="5"/>
  <c r="AG17" i="5"/>
  <c r="AZ103" i="5"/>
  <c r="CX12" i="5"/>
  <c r="AA79" i="5"/>
  <c r="DQ43" i="5"/>
  <c r="BB69" i="5"/>
  <c r="DF118" i="5"/>
  <c r="CI114" i="5"/>
  <c r="CN123" i="5"/>
  <c r="O90" i="5"/>
  <c r="U90" i="5"/>
  <c r="CQ113" i="5"/>
  <c r="V39" i="5"/>
  <c r="AB119" i="5"/>
  <c r="DI55" i="5"/>
  <c r="AB114" i="5"/>
  <c r="CB49" i="5"/>
  <c r="E80" i="5"/>
  <c r="E46" i="5"/>
  <c r="BT69" i="5"/>
  <c r="CE71" i="5"/>
  <c r="Z65" i="5"/>
  <c r="DL61" i="5"/>
  <c r="DS66" i="5"/>
  <c r="O80" i="5"/>
  <c r="DQ67" i="5"/>
  <c r="AJ25" i="5"/>
  <c r="BL58" i="5"/>
  <c r="AH60" i="5"/>
  <c r="CV31" i="5"/>
  <c r="DD46" i="5"/>
  <c r="CV96" i="5"/>
  <c r="AR36" i="5"/>
  <c r="AP48" i="5"/>
  <c r="CV5" i="5"/>
  <c r="AX35" i="5"/>
  <c r="BL60" i="5"/>
  <c r="L81" i="5"/>
  <c r="CN64" i="5"/>
  <c r="S103" i="5"/>
  <c r="AQ70" i="5"/>
  <c r="P120" i="5"/>
  <c r="DP59" i="5"/>
  <c r="CB88" i="5"/>
  <c r="AI33" i="5"/>
  <c r="BG98" i="5"/>
  <c r="AQ89" i="5"/>
  <c r="DK12" i="5"/>
  <c r="BI90" i="5"/>
  <c r="BC93" i="5"/>
  <c r="DB116" i="5"/>
  <c r="BM45" i="5"/>
  <c r="AF76" i="5"/>
  <c r="BG23" i="5"/>
  <c r="BA68" i="5"/>
  <c r="DL51" i="5"/>
  <c r="AQ61" i="5"/>
  <c r="BU92" i="5"/>
  <c r="M102" i="5"/>
  <c r="D70" i="5"/>
  <c r="CG72" i="5"/>
  <c r="AR61" i="5"/>
  <c r="N101" i="5"/>
  <c r="BS12" i="5"/>
  <c r="DD56" i="5"/>
  <c r="CY59" i="5"/>
  <c r="DQ113" i="5"/>
  <c r="BD70" i="5"/>
  <c r="K105" i="5"/>
  <c r="CE76" i="5"/>
  <c r="W11" i="5"/>
  <c r="CI94" i="5"/>
  <c r="CE104" i="5"/>
  <c r="BT123" i="5"/>
  <c r="BD76" i="5"/>
  <c r="DG119" i="5"/>
  <c r="BI97" i="5"/>
  <c r="U64" i="5"/>
  <c r="CB106" i="5"/>
  <c r="CG23" i="5"/>
  <c r="L90" i="5"/>
  <c r="X85" i="5"/>
  <c r="CX122" i="5"/>
  <c r="M123" i="5"/>
  <c r="P39" i="5"/>
  <c r="BH27" i="5"/>
  <c r="DM62" i="5"/>
  <c r="CQ77" i="5"/>
  <c r="AW80" i="5"/>
  <c r="CB32" i="5"/>
  <c r="AK82" i="5"/>
  <c r="J59" i="5"/>
  <c r="DB25" i="5"/>
  <c r="BQ101" i="5"/>
  <c r="X93" i="5"/>
  <c r="AV29" i="5"/>
  <c r="CA112" i="5"/>
  <c r="DJ84" i="5"/>
  <c r="CY79" i="5"/>
  <c r="CU26" i="5"/>
  <c r="AW71" i="5"/>
  <c r="M4" i="5"/>
  <c r="BW57" i="5"/>
  <c r="AI93" i="5"/>
  <c r="T66" i="5"/>
  <c r="R24" i="5"/>
  <c r="BG120" i="5"/>
  <c r="X36" i="5"/>
  <c r="BI14" i="5"/>
  <c r="CJ88" i="5"/>
  <c r="L37" i="5"/>
  <c r="AO95" i="5"/>
  <c r="CM23" i="5"/>
  <c r="BW116" i="5"/>
  <c r="F81" i="5"/>
  <c r="CJ61" i="5"/>
  <c r="D21" i="5"/>
  <c r="BE76" i="5"/>
  <c r="CL36" i="5"/>
  <c r="AY24" i="5"/>
  <c r="W34" i="5"/>
  <c r="T93" i="5"/>
  <c r="DI8" i="5"/>
  <c r="AH27" i="5"/>
  <c r="AF44" i="5"/>
  <c r="CE84" i="5"/>
  <c r="T59" i="5"/>
  <c r="W66" i="5"/>
  <c r="DJ21" i="5"/>
  <c r="DS59" i="5"/>
  <c r="BE122" i="5"/>
  <c r="S115" i="5"/>
  <c r="BC20" i="5"/>
  <c r="Z98" i="5"/>
  <c r="CT69" i="5"/>
  <c r="BF96" i="5"/>
  <c r="CN33" i="5"/>
  <c r="AH79" i="5"/>
  <c r="BE11" i="5"/>
  <c r="M93" i="5"/>
  <c r="CK52" i="5"/>
  <c r="AQ21" i="5"/>
  <c r="CC56" i="5"/>
  <c r="BM34" i="5"/>
  <c r="BE105" i="5"/>
  <c r="BR85" i="5"/>
  <c r="CR90" i="5"/>
  <c r="DG48" i="5"/>
  <c r="G94" i="5"/>
  <c r="CC88" i="5"/>
  <c r="BK90" i="5"/>
  <c r="AS61" i="5"/>
  <c r="H105" i="5"/>
  <c r="CO16" i="5"/>
  <c r="AT24" i="5"/>
  <c r="AS104" i="5"/>
  <c r="BT22" i="5"/>
  <c r="BF41" i="5"/>
  <c r="AM12" i="5"/>
  <c r="BA56" i="5"/>
  <c r="BS7" i="5"/>
  <c r="DA115" i="5"/>
  <c r="CO12" i="5"/>
  <c r="AS122" i="5"/>
  <c r="AL89" i="5"/>
  <c r="D92" i="5"/>
  <c r="CC87" i="5"/>
  <c r="AZ74" i="5"/>
  <c r="J90" i="5"/>
  <c r="AP97" i="5"/>
  <c r="CU4" i="5"/>
  <c r="S44" i="5"/>
  <c r="CY84" i="5"/>
  <c r="BD36" i="5"/>
  <c r="AX16" i="5"/>
  <c r="BR118" i="5"/>
  <c r="AV97" i="5"/>
  <c r="CU43" i="5"/>
  <c r="Q115" i="5"/>
  <c r="CN58" i="5"/>
  <c r="BY108" i="5"/>
  <c r="BY64" i="5"/>
  <c r="CZ104" i="5"/>
  <c r="CS116" i="5"/>
  <c r="BT106" i="5"/>
  <c r="I28" i="5"/>
  <c r="BP29" i="5"/>
  <c r="Y17" i="5"/>
  <c r="BO73" i="5"/>
  <c r="AT52" i="5"/>
  <c r="DN38" i="5"/>
  <c r="CS8" i="5"/>
  <c r="DC107" i="5"/>
  <c r="BT98" i="5"/>
  <c r="AW19" i="5"/>
  <c r="AT103" i="5"/>
  <c r="AF103" i="5"/>
  <c r="DS85" i="5"/>
  <c r="BW30" i="5"/>
  <c r="D39" i="5"/>
  <c r="CK78" i="5"/>
  <c r="BD94" i="5"/>
  <c r="CY34" i="5"/>
  <c r="BI37" i="5"/>
  <c r="AM34" i="5"/>
  <c r="CY114" i="5"/>
  <c r="AT25" i="5"/>
  <c r="CO79" i="5"/>
  <c r="S73" i="5"/>
  <c r="BL78" i="5"/>
  <c r="AJ37" i="5"/>
  <c r="CS62" i="5"/>
  <c r="BQ81" i="5"/>
  <c r="CD43" i="5"/>
  <c r="O74" i="5"/>
  <c r="Q86" i="5"/>
  <c r="D97" i="5"/>
  <c r="BD112" i="5"/>
  <c r="DO73" i="5"/>
  <c r="DS41" i="5"/>
  <c r="BS34" i="5"/>
  <c r="DD110" i="5"/>
  <c r="DC91" i="5"/>
  <c r="AJ77" i="5"/>
  <c r="BS86" i="5"/>
  <c r="DC92" i="5"/>
  <c r="U70" i="5"/>
  <c r="AJ35" i="5"/>
  <c r="CL108" i="5"/>
  <c r="AF22" i="5"/>
  <c r="BL77" i="5"/>
  <c r="BG115" i="5"/>
  <c r="AL108" i="5"/>
  <c r="BQ14" i="5"/>
  <c r="BK123" i="5"/>
  <c r="AU82" i="5"/>
  <c r="S57" i="5"/>
  <c r="DK105" i="5"/>
  <c r="BY78" i="5"/>
  <c r="AA17" i="5"/>
  <c r="BB83" i="5"/>
  <c r="CL40" i="5"/>
  <c r="BB17" i="5"/>
  <c r="DO38" i="5"/>
  <c r="BS58" i="5"/>
  <c r="BF46" i="5"/>
  <c r="Y115" i="5"/>
  <c r="CM61" i="5"/>
  <c r="H43" i="5"/>
  <c r="DE31" i="5"/>
  <c r="DQ47" i="5"/>
  <c r="CI5" i="5"/>
  <c r="G55" i="5"/>
  <c r="AF53" i="5"/>
  <c r="CL110" i="5"/>
  <c r="Y49" i="5"/>
  <c r="R22" i="5"/>
  <c r="CK88" i="5"/>
  <c r="AW82" i="5"/>
  <c r="BI45" i="5"/>
  <c r="BB56" i="5"/>
  <c r="BP91" i="5"/>
  <c r="AN53" i="5"/>
  <c r="CW110" i="5"/>
  <c r="D54" i="5"/>
  <c r="X82" i="5"/>
  <c r="AX63" i="5"/>
  <c r="M11" i="5"/>
  <c r="DG11" i="5"/>
  <c r="AS36" i="5"/>
  <c r="AM113" i="5"/>
  <c r="BT62" i="5"/>
  <c r="DF94" i="5"/>
  <c r="AA44" i="5"/>
  <c r="DO24" i="5"/>
  <c r="CT119" i="5"/>
  <c r="L106" i="5"/>
  <c r="DL68" i="5"/>
  <c r="L31" i="5"/>
  <c r="CI35" i="5"/>
  <c r="AX111" i="5"/>
  <c r="BV20" i="5"/>
  <c r="DB81" i="5"/>
  <c r="DA11" i="5"/>
  <c r="CJ94" i="5"/>
  <c r="M43" i="5"/>
  <c r="BM71" i="5"/>
  <c r="AI34" i="5"/>
  <c r="DM115" i="5"/>
  <c r="DA98" i="5"/>
  <c r="CK104" i="5"/>
  <c r="I6" i="5"/>
  <c r="AI31" i="5"/>
  <c r="Q35" i="5"/>
  <c r="CP71" i="5"/>
  <c r="G84" i="5"/>
  <c r="CB110" i="5"/>
  <c r="AY9" i="5"/>
  <c r="BL5" i="5"/>
  <c r="CH11" i="5"/>
  <c r="DH36" i="5"/>
  <c r="AQ97" i="5"/>
  <c r="AW58" i="5"/>
  <c r="N5" i="5"/>
  <c r="AT101" i="5"/>
  <c r="CD81" i="5"/>
  <c r="AD40" i="5"/>
  <c r="O71" i="5"/>
  <c r="DQ79" i="5"/>
  <c r="AL96" i="5"/>
  <c r="CA56" i="5"/>
  <c r="AF55" i="5"/>
  <c r="AG95" i="5"/>
  <c r="BA16" i="5"/>
  <c r="BM39" i="5"/>
  <c r="CX102" i="5"/>
  <c r="K103" i="5"/>
  <c r="BM91" i="5"/>
  <c r="CV123" i="5"/>
  <c r="G98" i="5"/>
  <c r="BZ101" i="5"/>
  <c r="BF108" i="5"/>
  <c r="BW83" i="5"/>
  <c r="BR88" i="5"/>
  <c r="DE118" i="5"/>
  <c r="CX10" i="5"/>
  <c r="DD39" i="5"/>
  <c r="DH89" i="5"/>
  <c r="V37" i="5"/>
  <c r="DF110" i="5"/>
  <c r="F44" i="5"/>
  <c r="CK97" i="5"/>
  <c r="CK66" i="5"/>
  <c r="AQ66" i="5"/>
  <c r="AW22" i="5"/>
  <c r="AT76" i="5"/>
  <c r="BW72" i="5"/>
  <c r="AQ60" i="5"/>
  <c r="BM67" i="5"/>
  <c r="DE99" i="5"/>
  <c r="CB70" i="5"/>
  <c r="BC70" i="5"/>
  <c r="CW122" i="5"/>
  <c r="CU29" i="5"/>
  <c r="BA104" i="5"/>
  <c r="AK25" i="5"/>
  <c r="S69" i="5"/>
  <c r="AU89" i="5"/>
  <c r="BU38" i="5"/>
  <c r="BO121" i="5"/>
  <c r="CG96" i="5"/>
  <c r="AN78" i="5"/>
  <c r="AP28" i="5"/>
  <c r="DG84" i="5"/>
  <c r="CY57" i="5"/>
  <c r="P59" i="5"/>
  <c r="CL45" i="5"/>
  <c r="CX30" i="5"/>
  <c r="E18" i="5"/>
  <c r="AL101" i="5"/>
  <c r="V70" i="5"/>
  <c r="P29" i="5"/>
  <c r="BI62" i="5"/>
  <c r="AI56" i="5"/>
  <c r="CW28" i="5"/>
  <c r="AD61" i="5"/>
  <c r="BX31" i="5"/>
  <c r="AG12" i="5"/>
  <c r="AN100" i="5"/>
  <c r="BN110" i="5"/>
  <c r="AU33" i="5"/>
  <c r="BE90" i="5"/>
  <c r="H87" i="5"/>
  <c r="BX43" i="5"/>
  <c r="P36" i="5"/>
  <c r="DO59" i="5"/>
  <c r="BZ42" i="5"/>
  <c r="CO42" i="5"/>
  <c r="AR69" i="5"/>
  <c r="S75" i="5"/>
  <c r="BO12" i="5"/>
  <c r="J15" i="5"/>
  <c r="DH115" i="5"/>
  <c r="DH10" i="5"/>
  <c r="BF116" i="5"/>
  <c r="W32" i="5"/>
  <c r="J106" i="5"/>
  <c r="BJ72" i="5"/>
  <c r="CQ6" i="5"/>
  <c r="N37" i="5"/>
  <c r="Q38" i="5"/>
  <c r="V122" i="5"/>
  <c r="DB16" i="5"/>
  <c r="DH14" i="5"/>
  <c r="AB70" i="5"/>
  <c r="CL61" i="5"/>
  <c r="BH81" i="5"/>
  <c r="DO118" i="5"/>
  <c r="AA51" i="5"/>
  <c r="CE95" i="5"/>
  <c r="AX77" i="5"/>
  <c r="N49" i="5"/>
  <c r="AM33" i="5"/>
  <c r="AZ91" i="5"/>
  <c r="AF101" i="5"/>
  <c r="CB54" i="5"/>
  <c r="DK54" i="5"/>
  <c r="BX104" i="5"/>
  <c r="CL26" i="5"/>
  <c r="DE10" i="5"/>
  <c r="AJ96" i="5"/>
  <c r="BA33" i="5"/>
  <c r="DP9" i="5"/>
  <c r="AH15" i="5"/>
  <c r="CI10" i="5"/>
  <c r="K62" i="5"/>
  <c r="F57" i="5"/>
  <c r="DB90" i="5"/>
  <c r="CO26" i="5"/>
  <c r="DC60" i="5"/>
  <c r="AD53" i="5"/>
  <c r="DG25" i="5"/>
  <c r="DE85" i="5"/>
  <c r="DR53" i="5"/>
  <c r="CL116" i="5"/>
  <c r="I52" i="5"/>
  <c r="M21" i="5"/>
  <c r="AK89" i="5"/>
  <c r="CQ84" i="5"/>
  <c r="AZ42" i="5"/>
  <c r="BB12" i="5"/>
  <c r="CO102" i="5"/>
  <c r="L16" i="5"/>
  <c r="DG9" i="5"/>
  <c r="AL24" i="5"/>
  <c r="CJ123" i="5"/>
  <c r="AQ48" i="5"/>
  <c r="BT25" i="5"/>
  <c r="BA79" i="5"/>
  <c r="DJ50" i="5"/>
  <c r="AK86" i="5"/>
  <c r="CI73" i="5"/>
  <c r="T23" i="5"/>
  <c r="CQ16" i="5"/>
  <c r="AK65" i="5"/>
  <c r="BG68" i="5"/>
  <c r="BH119" i="5"/>
  <c r="DJ13" i="5"/>
  <c r="CW87" i="5"/>
  <c r="CR86" i="5"/>
  <c r="AE97" i="5"/>
  <c r="CQ117" i="5"/>
  <c r="BE120" i="5"/>
  <c r="CN55" i="5"/>
  <c r="AU73" i="5"/>
  <c r="DE9" i="5"/>
  <c r="DJ51" i="5"/>
  <c r="DL4" i="5"/>
  <c r="O75" i="5"/>
  <c r="P84" i="5"/>
  <c r="AY22" i="5"/>
  <c r="CJ35" i="5"/>
  <c r="AX70" i="5"/>
  <c r="CI19" i="5"/>
  <c r="CO46" i="5"/>
  <c r="BO78" i="5"/>
  <c r="T50" i="5"/>
  <c r="CN45" i="5"/>
  <c r="T42" i="5"/>
  <c r="AE98" i="5"/>
  <c r="DG13" i="5"/>
  <c r="CJ40" i="5"/>
  <c r="Y5" i="5"/>
  <c r="BI87" i="5"/>
  <c r="DO94" i="5"/>
  <c r="CX54" i="5"/>
  <c r="BP103" i="5"/>
  <c r="AI29" i="5"/>
  <c r="M88" i="5"/>
  <c r="BZ55" i="5"/>
  <c r="DJ35" i="5"/>
  <c r="AX30" i="5"/>
  <c r="BS93" i="5"/>
  <c r="BG119" i="5"/>
  <c r="DG75" i="5"/>
  <c r="BG116" i="5"/>
  <c r="O63" i="5"/>
  <c r="AT77" i="5"/>
  <c r="CJ77" i="5"/>
  <c r="CW106" i="5"/>
  <c r="AK23" i="5"/>
  <c r="DG87" i="5"/>
  <c r="BC54" i="5"/>
  <c r="G85" i="5"/>
  <c r="AF43" i="5"/>
  <c r="CT35" i="5"/>
  <c r="K22" i="5"/>
  <c r="BT97" i="5"/>
  <c r="CV55" i="5"/>
  <c r="BI31" i="5"/>
  <c r="AY14" i="5"/>
  <c r="Y96" i="5"/>
  <c r="P112" i="5"/>
  <c r="L100" i="5"/>
  <c r="AV95" i="5"/>
  <c r="V85" i="5"/>
  <c r="CA88" i="5"/>
  <c r="BK26" i="5"/>
  <c r="BU110" i="5"/>
  <c r="BN81" i="5"/>
  <c r="F98" i="5"/>
  <c r="DQ82" i="5"/>
  <c r="BD115" i="5"/>
  <c r="Y109" i="5"/>
  <c r="CY5" i="5"/>
  <c r="DC48" i="5"/>
  <c r="M95" i="5"/>
  <c r="CP8" i="5"/>
  <c r="BI95" i="5"/>
  <c r="BM112" i="5"/>
  <c r="DQ111" i="5"/>
  <c r="W77" i="5"/>
  <c r="BK54" i="5"/>
  <c r="CE119" i="5"/>
  <c r="DS70" i="5"/>
  <c r="CI49" i="5"/>
  <c r="BF26" i="5"/>
  <c r="Z75" i="5"/>
  <c r="BL64" i="5"/>
  <c r="BC69" i="5"/>
  <c r="BR74" i="5"/>
  <c r="AI74" i="5"/>
  <c r="N76" i="5"/>
  <c r="DJ38" i="5"/>
  <c r="DM80" i="5"/>
  <c r="CZ68" i="5"/>
  <c r="AG107" i="5"/>
  <c r="BL93" i="5"/>
  <c r="AK28" i="5"/>
  <c r="Y71" i="5"/>
  <c r="DC46" i="5"/>
  <c r="DH82" i="5"/>
  <c r="DI53" i="5"/>
  <c r="AD56" i="5"/>
  <c r="DL14" i="5"/>
  <c r="BV30" i="5"/>
  <c r="BZ91" i="5"/>
  <c r="T123" i="5"/>
  <c r="BF53" i="5"/>
  <c r="DL59" i="5"/>
  <c r="AI36" i="5"/>
  <c r="L53" i="5"/>
  <c r="T38" i="5"/>
  <c r="DD23" i="5"/>
  <c r="CZ34" i="5"/>
  <c r="CQ97" i="5"/>
  <c r="CC50" i="5"/>
  <c r="BZ47" i="5"/>
  <c r="F84" i="5"/>
  <c r="E123" i="5"/>
  <c r="CT66" i="5"/>
  <c r="P61" i="5"/>
  <c r="CI80" i="5"/>
  <c r="J17" i="5"/>
  <c r="DJ59" i="5"/>
  <c r="AH100" i="5"/>
  <c r="CW46" i="5"/>
  <c r="AA53" i="5"/>
  <c r="DQ81" i="5"/>
  <c r="BP64" i="5"/>
  <c r="CK51" i="5"/>
  <c r="F52" i="5"/>
  <c r="CC54" i="5"/>
  <c r="DS14" i="5"/>
  <c r="DG115" i="5"/>
  <c r="CE28" i="5"/>
  <c r="BJ111" i="5"/>
  <c r="AL26" i="5"/>
  <c r="AU6" i="5"/>
  <c r="AX71" i="5"/>
  <c r="BN62" i="5"/>
  <c r="BK43" i="5"/>
  <c r="BG59" i="5"/>
  <c r="BQ35" i="5"/>
  <c r="BE34" i="5"/>
  <c r="AY106" i="5"/>
  <c r="CR49" i="5"/>
  <c r="BL56" i="5"/>
  <c r="G78" i="5"/>
  <c r="CO30" i="5"/>
  <c r="CY54" i="5"/>
  <c r="Z49" i="5"/>
  <c r="BJ79" i="5"/>
  <c r="CB10" i="5"/>
  <c r="BJ97" i="5"/>
  <c r="X14" i="5"/>
  <c r="CR61" i="5"/>
  <c r="CE11" i="5"/>
  <c r="CB79" i="5"/>
  <c r="G69" i="5"/>
  <c r="W37" i="5"/>
  <c r="E121" i="5"/>
  <c r="BE7" i="5"/>
  <c r="BQ71" i="5"/>
  <c r="BS107" i="5"/>
  <c r="BV41" i="5"/>
  <c r="CB58" i="5"/>
  <c r="AO27" i="5"/>
  <c r="M108" i="5"/>
  <c r="BU77" i="5"/>
  <c r="BG5" i="5"/>
  <c r="BV36" i="5"/>
  <c r="L94" i="5"/>
  <c r="BK101" i="5"/>
  <c r="BY6" i="5"/>
  <c r="CQ92" i="5"/>
  <c r="N20" i="5"/>
  <c r="AK97" i="5"/>
  <c r="CE105" i="5"/>
  <c r="AP32" i="5"/>
  <c r="DB117" i="5"/>
  <c r="BX25" i="5"/>
  <c r="CI77" i="5"/>
  <c r="DG24" i="5"/>
  <c r="T21" i="5"/>
  <c r="CP88" i="5"/>
  <c r="D86" i="5"/>
  <c r="BV26" i="5"/>
  <c r="BC9" i="5"/>
  <c r="D9" i="5"/>
  <c r="AI87" i="5"/>
  <c r="BX62" i="5"/>
  <c r="CK56" i="5"/>
  <c r="AO53" i="5"/>
  <c r="CP51" i="5"/>
  <c r="CR101" i="5"/>
  <c r="DM5" i="5"/>
  <c r="DP42" i="5"/>
  <c r="AK109" i="5"/>
  <c r="CR103" i="5"/>
  <c r="AX5" i="5"/>
  <c r="BR104" i="5"/>
  <c r="T71" i="5"/>
  <c r="I110" i="5"/>
  <c r="H33" i="5"/>
  <c r="CZ94" i="5"/>
  <c r="BT92" i="5"/>
  <c r="BG39" i="5"/>
  <c r="AO98" i="5"/>
  <c r="CO29" i="5"/>
  <c r="AR75" i="5"/>
  <c r="CU91" i="5"/>
  <c r="CP47" i="5"/>
  <c r="AV59" i="5"/>
  <c r="CJ76" i="5"/>
  <c r="CJ50" i="5"/>
  <c r="BR70" i="5"/>
  <c r="BC27" i="5"/>
  <c r="J94" i="5"/>
  <c r="BI48" i="5"/>
  <c r="DD88" i="5"/>
  <c r="AC33" i="5"/>
  <c r="AO112" i="5"/>
  <c r="CN99" i="5"/>
  <c r="DR84" i="5"/>
  <c r="D76" i="5"/>
  <c r="DR117" i="5"/>
  <c r="AM123" i="5"/>
  <c r="DN43" i="5"/>
  <c r="DM42" i="5"/>
  <c r="CS80" i="5"/>
  <c r="BU56" i="5"/>
  <c r="DA89" i="5"/>
  <c r="AJ112" i="5"/>
  <c r="O112" i="5"/>
  <c r="DI96" i="5"/>
  <c r="AY57" i="5"/>
  <c r="CW105" i="5"/>
  <c r="AT91" i="5"/>
  <c r="DP53" i="5"/>
  <c r="DC98" i="5"/>
  <c r="U51" i="5"/>
  <c r="AZ110" i="5"/>
  <c r="BN106" i="5"/>
  <c r="O17" i="5"/>
  <c r="DJ30" i="5"/>
  <c r="CB82" i="5"/>
  <c r="AE22" i="5"/>
  <c r="AP81" i="5"/>
  <c r="BX16" i="5"/>
  <c r="V58" i="5"/>
  <c r="BY77" i="5"/>
  <c r="AE29" i="5"/>
  <c r="CI86" i="5"/>
  <c r="DP46" i="5"/>
  <c r="CI11" i="5"/>
  <c r="J50" i="5"/>
  <c r="W56" i="5"/>
  <c r="DH32" i="5"/>
  <c r="AK48" i="5"/>
  <c r="BL49" i="5"/>
  <c r="I84" i="5"/>
  <c r="S41" i="5"/>
  <c r="AQ56" i="5"/>
  <c r="CV88" i="5"/>
  <c r="Z59" i="5"/>
  <c r="CX36" i="5"/>
  <c r="BN34" i="5"/>
  <c r="CG70" i="5"/>
  <c r="CN44" i="5"/>
  <c r="BF32" i="5"/>
  <c r="X83" i="5"/>
  <c r="E9" i="5"/>
  <c r="DH9" i="5"/>
  <c r="CD46" i="5"/>
  <c r="W81" i="5"/>
  <c r="DO101" i="5"/>
  <c r="Y28" i="5"/>
  <c r="AN29" i="5"/>
  <c r="BM8" i="5"/>
  <c r="DJ4" i="5"/>
  <c r="BH39" i="5"/>
  <c r="CS66" i="5"/>
  <c r="R101" i="5"/>
  <c r="DL60" i="5"/>
  <c r="BZ77" i="5"/>
  <c r="AQ93" i="5"/>
  <c r="Q33" i="5"/>
  <c r="BW31" i="5"/>
  <c r="AP46" i="5"/>
  <c r="BL92" i="5"/>
  <c r="BX66" i="5"/>
  <c r="DB21" i="5"/>
  <c r="DO74" i="5"/>
  <c r="K81" i="5"/>
  <c r="G49" i="5"/>
  <c r="Y57" i="5"/>
  <c r="CZ22" i="5"/>
  <c r="D75" i="5"/>
  <c r="CY107" i="5"/>
  <c r="CV62" i="5"/>
  <c r="BA112" i="5"/>
  <c r="DB45" i="5"/>
  <c r="BS69" i="5"/>
  <c r="DP15" i="5"/>
  <c r="P4" i="5"/>
  <c r="DM35" i="5"/>
  <c r="Q49" i="5"/>
  <c r="CC70" i="5"/>
  <c r="DM19" i="5"/>
  <c r="BE35" i="5"/>
  <c r="BR108" i="5"/>
  <c r="AY36" i="5"/>
  <c r="DS46" i="5"/>
  <c r="BI83" i="5"/>
  <c r="AY96" i="5"/>
  <c r="BF27" i="5"/>
  <c r="BT89" i="5"/>
  <c r="AW88" i="5"/>
  <c r="AL103" i="5"/>
  <c r="CF42" i="5"/>
  <c r="BD15" i="5"/>
  <c r="CO100" i="5"/>
  <c r="AG102" i="5"/>
  <c r="AE95" i="5"/>
  <c r="CB84" i="5"/>
  <c r="CB55" i="5"/>
  <c r="BH12" i="5"/>
  <c r="DF109" i="5"/>
  <c r="X96" i="5"/>
  <c r="CA65" i="5"/>
  <c r="DG102" i="5"/>
  <c r="CD49" i="5"/>
  <c r="BP94" i="5"/>
  <c r="DO17" i="5"/>
  <c r="AR20" i="5"/>
  <c r="DP19" i="5"/>
  <c r="T68" i="5"/>
  <c r="CJ67" i="5"/>
  <c r="AF77" i="5"/>
  <c r="F90" i="5"/>
  <c r="BB93" i="5"/>
  <c r="CM46" i="5"/>
  <c r="Z43" i="5"/>
  <c r="AU93" i="5"/>
  <c r="BV121" i="5"/>
  <c r="DQ112" i="5"/>
  <c r="CX90" i="5"/>
  <c r="CE72" i="5"/>
  <c r="DJ22" i="5"/>
  <c r="DG45" i="5"/>
  <c r="BR36" i="5"/>
  <c r="P75" i="5"/>
  <c r="AW78" i="5"/>
  <c r="CE120" i="5"/>
  <c r="AI44" i="5"/>
  <c r="CG109" i="5"/>
  <c r="AA22" i="5"/>
  <c r="AZ84" i="5"/>
  <c r="S121" i="5"/>
  <c r="BC7" i="5"/>
  <c r="BY25" i="5"/>
  <c r="BS60" i="5"/>
  <c r="O94" i="5"/>
  <c r="F54" i="5"/>
  <c r="AH64" i="5"/>
  <c r="BE70" i="5"/>
  <c r="CO7" i="5"/>
  <c r="BG43" i="5"/>
  <c r="CV13" i="5"/>
  <c r="DK62" i="5"/>
  <c r="CY50" i="5"/>
  <c r="CH95" i="5"/>
  <c r="BP40" i="5"/>
  <c r="I51" i="5"/>
  <c r="DJ14" i="5"/>
  <c r="BR101" i="5"/>
  <c r="BW93" i="5"/>
  <c r="J51" i="5"/>
  <c r="CN31" i="5"/>
  <c r="BP37" i="5"/>
  <c r="BD91" i="5"/>
  <c r="R58" i="5"/>
  <c r="AE108" i="5"/>
  <c r="H9" i="5"/>
  <c r="BU8" i="5"/>
  <c r="W100" i="5"/>
  <c r="BB30" i="5"/>
  <c r="BH19" i="5"/>
  <c r="BM40" i="5"/>
  <c r="BS101" i="5"/>
  <c r="BR4" i="5"/>
  <c r="CS45" i="5"/>
  <c r="BR8" i="5"/>
  <c r="AX123" i="5"/>
  <c r="DN22" i="5"/>
  <c r="X91" i="5"/>
  <c r="CI101" i="5"/>
  <c r="K42" i="5"/>
  <c r="CN118" i="5"/>
  <c r="X80" i="5"/>
  <c r="CT116" i="5"/>
  <c r="U79" i="5"/>
  <c r="CL93" i="5"/>
  <c r="BU87" i="5"/>
  <c r="DL67" i="5"/>
  <c r="L107" i="5"/>
  <c r="Q83" i="5"/>
  <c r="DK111" i="5"/>
  <c r="H49" i="5"/>
  <c r="BL85" i="5"/>
  <c r="BY16" i="5"/>
  <c r="CG102" i="5"/>
  <c r="Z120" i="5"/>
  <c r="CW34" i="5"/>
  <c r="AJ48" i="5"/>
  <c r="AM55" i="5"/>
  <c r="DM60" i="5"/>
  <c r="CT97" i="5"/>
  <c r="CZ74" i="5"/>
  <c r="CT64" i="5"/>
  <c r="Z12" i="5"/>
  <c r="CX106" i="5"/>
  <c r="BS57" i="5"/>
  <c r="BO105" i="5"/>
  <c r="CG64" i="5"/>
  <c r="DL102" i="5"/>
  <c r="AC76" i="5"/>
  <c r="CW92" i="5"/>
  <c r="DG117" i="5"/>
  <c r="G57" i="5"/>
  <c r="BA29" i="5"/>
  <c r="AU39" i="5"/>
  <c r="S107" i="5"/>
  <c r="AA69" i="5"/>
  <c r="CA87" i="5"/>
  <c r="H12" i="5"/>
  <c r="I7" i="5"/>
  <c r="BS6" i="5"/>
  <c r="T67" i="5"/>
  <c r="AR66" i="5"/>
  <c r="DJ58" i="5"/>
  <c r="AW52" i="5"/>
  <c r="I46" i="5"/>
  <c r="CM85" i="5"/>
  <c r="CG57" i="5"/>
  <c r="Y55" i="5"/>
  <c r="AE66" i="5"/>
  <c r="AE48" i="5"/>
  <c r="AM100" i="5"/>
  <c r="BZ51" i="5"/>
  <c r="AA78" i="5"/>
  <c r="CH85" i="5"/>
  <c r="CQ39" i="5"/>
  <c r="H99" i="5"/>
  <c r="DA8" i="5"/>
  <c r="AH7" i="5"/>
  <c r="U41" i="5"/>
  <c r="BB71" i="5"/>
  <c r="AY37" i="5"/>
  <c r="I60" i="5"/>
  <c r="X99" i="5"/>
  <c r="AN118" i="5"/>
  <c r="DQ31" i="5"/>
  <c r="AB39" i="5"/>
  <c r="CN61" i="5"/>
  <c r="BW114" i="5"/>
  <c r="BZ22" i="5"/>
  <c r="P40" i="5"/>
  <c r="AO23" i="5"/>
  <c r="BO68" i="5"/>
  <c r="CX16" i="5"/>
  <c r="AR49" i="5"/>
  <c r="E94" i="5"/>
  <c r="BP106" i="5"/>
  <c r="CV98" i="5"/>
  <c r="CL6" i="5"/>
  <c r="AS11" i="5"/>
  <c r="BS18" i="5"/>
  <c r="BZ17" i="5"/>
  <c r="X44" i="5"/>
  <c r="I97" i="5"/>
  <c r="DG58" i="5"/>
  <c r="BK113" i="5"/>
  <c r="AT23" i="5"/>
  <c r="AK53" i="5"/>
  <c r="CE34" i="5"/>
  <c r="BM38" i="5"/>
  <c r="DM36" i="5"/>
  <c r="CF46" i="5"/>
  <c r="DQ66" i="5"/>
  <c r="BD25" i="5"/>
  <c r="CS26" i="5"/>
  <c r="AD84" i="5"/>
  <c r="Q81" i="5"/>
  <c r="BS42" i="5"/>
  <c r="BL57" i="5"/>
  <c r="DR88" i="5"/>
  <c r="DO28" i="5"/>
  <c r="CC79" i="5"/>
  <c r="BZ7" i="5"/>
  <c r="BF93" i="5"/>
  <c r="DE18" i="5"/>
  <c r="CV86" i="5"/>
  <c r="I10" i="5"/>
  <c r="CM106" i="5"/>
  <c r="V25" i="5"/>
  <c r="AI16" i="5"/>
  <c r="DQ91" i="5"/>
  <c r="BD105" i="5"/>
  <c r="Z99" i="5"/>
  <c r="DI115" i="5"/>
  <c r="BA17" i="5"/>
  <c r="CL113" i="5"/>
  <c r="BN58" i="5"/>
  <c r="Q44" i="5"/>
  <c r="DF14" i="5"/>
  <c r="AY10" i="5"/>
  <c r="AV34" i="5"/>
  <c r="BE82" i="5"/>
  <c r="BV49" i="5"/>
  <c r="AI54" i="5"/>
  <c r="AV40" i="5"/>
  <c r="AV103" i="5"/>
  <c r="F95" i="5"/>
  <c r="N79" i="5"/>
  <c r="CB12" i="5"/>
  <c r="DA106" i="5"/>
  <c r="I90" i="5"/>
  <c r="BI118" i="5"/>
  <c r="CB19" i="5"/>
  <c r="F12" i="5"/>
  <c r="DD106" i="5"/>
  <c r="AJ41" i="5"/>
  <c r="CE5" i="5"/>
  <c r="BR113" i="5"/>
  <c r="CQ13" i="5"/>
  <c r="BN118" i="5"/>
  <c r="CK36" i="5"/>
  <c r="CK86" i="5"/>
  <c r="AD123" i="5"/>
  <c r="S36" i="5"/>
  <c r="AY78" i="5"/>
  <c r="DH60" i="5"/>
  <c r="BK34" i="5"/>
  <c r="DP44" i="5"/>
  <c r="AZ47" i="5"/>
  <c r="AO55" i="5"/>
  <c r="DL69" i="5"/>
  <c r="CX20" i="5"/>
  <c r="CR21" i="5"/>
  <c r="X115" i="5"/>
  <c r="AR116" i="5"/>
  <c r="DK104" i="5"/>
  <c r="CO116" i="5"/>
  <c r="CW14" i="5"/>
  <c r="Z86" i="5"/>
  <c r="AM4" i="5"/>
  <c r="AX93" i="5"/>
  <c r="BW61" i="5"/>
  <c r="DC77" i="5"/>
  <c r="AF35" i="5"/>
  <c r="E13" i="5"/>
  <c r="BT56" i="5"/>
  <c r="E41" i="5"/>
  <c r="S25" i="5"/>
  <c r="BO65" i="5"/>
  <c r="T119" i="5"/>
  <c r="CM13" i="5"/>
  <c r="CT60" i="5"/>
  <c r="CJ41" i="5"/>
  <c r="I119" i="5"/>
  <c r="AQ105" i="5"/>
  <c r="X95" i="5"/>
  <c r="AC40" i="5"/>
  <c r="CO88" i="5"/>
  <c r="BX113" i="5"/>
  <c r="CL96" i="5"/>
  <c r="S9" i="5"/>
  <c r="CT73" i="5"/>
  <c r="BI19" i="5"/>
  <c r="AJ113" i="5"/>
  <c r="CH75" i="5"/>
  <c r="AJ65" i="5"/>
  <c r="CU32" i="5"/>
  <c r="CO32" i="5"/>
  <c r="AG60" i="5"/>
  <c r="AU49" i="5"/>
  <c r="DC17" i="5"/>
  <c r="DO35" i="5"/>
  <c r="AE59" i="5"/>
  <c r="AR29" i="5"/>
  <c r="BF33" i="5"/>
  <c r="W53" i="5"/>
  <c r="DG97" i="5"/>
  <c r="CQ53" i="5"/>
  <c r="BE89" i="5"/>
  <c r="DQ30" i="5"/>
  <c r="BB92" i="5"/>
  <c r="CH101" i="5"/>
  <c r="AK59" i="5"/>
  <c r="CX45" i="5"/>
  <c r="AT32" i="5"/>
  <c r="CH25" i="5"/>
  <c r="BB90" i="5"/>
  <c r="CQ75" i="5"/>
  <c r="DE83" i="5"/>
  <c r="BT103" i="5"/>
  <c r="DE77" i="5"/>
  <c r="CH103" i="5"/>
  <c r="CT16" i="5"/>
  <c r="CR107" i="5"/>
  <c r="CR80" i="5"/>
  <c r="DS65" i="5"/>
  <c r="DD14" i="5"/>
  <c r="DR63" i="5"/>
  <c r="E100" i="5"/>
  <c r="DA91" i="5"/>
  <c r="BT19" i="5"/>
  <c r="AW8" i="5"/>
  <c r="BH20" i="5"/>
  <c r="DS74" i="5"/>
  <c r="DP62" i="5"/>
  <c r="U5" i="5"/>
  <c r="CK32" i="5"/>
  <c r="DM75" i="5"/>
  <c r="AZ34" i="5"/>
  <c r="DP51" i="5"/>
  <c r="BL123" i="5"/>
  <c r="BA39" i="5"/>
  <c r="AT9" i="5"/>
  <c r="BN50" i="5"/>
  <c r="AX80" i="5"/>
  <c r="CN6" i="5"/>
  <c r="CG79" i="5"/>
  <c r="CN52" i="5"/>
  <c r="DK32" i="5"/>
  <c r="M97" i="5"/>
  <c r="DB101" i="5"/>
  <c r="CT47" i="5"/>
  <c r="CB51" i="5"/>
  <c r="DA75" i="5"/>
  <c r="CC64" i="5"/>
  <c r="BU33" i="5"/>
  <c r="CF26" i="5"/>
  <c r="X59" i="5"/>
  <c r="BQ30" i="5"/>
  <c r="DN65" i="5"/>
  <c r="AF25" i="5"/>
  <c r="M80" i="5"/>
  <c r="DL54" i="5"/>
  <c r="AU54" i="5"/>
  <c r="CV27" i="5"/>
  <c r="CQ59" i="5"/>
  <c r="AO20" i="5"/>
  <c r="BQ13" i="5"/>
  <c r="AM62" i="5"/>
  <c r="CT110" i="5"/>
  <c r="DI49" i="5"/>
  <c r="DG95" i="5"/>
  <c r="AD39" i="5"/>
  <c r="AU42" i="5"/>
  <c r="S118" i="5"/>
  <c r="BM119" i="5"/>
  <c r="DJ91" i="5"/>
  <c r="CP91" i="5"/>
  <c r="AA116" i="5"/>
  <c r="BV90" i="5"/>
  <c r="L72" i="5"/>
  <c r="CF90" i="5"/>
  <c r="CH107" i="5"/>
  <c r="DF62" i="5"/>
  <c r="CV95" i="5"/>
  <c r="AS87" i="5"/>
  <c r="AK50" i="5"/>
  <c r="DM11" i="5"/>
  <c r="DM46" i="5"/>
  <c r="DA34" i="5"/>
  <c r="CM10" i="5"/>
  <c r="L57" i="5"/>
  <c r="BJ119" i="5"/>
  <c r="AR59" i="5"/>
  <c r="O11" i="5"/>
  <c r="CD118" i="5"/>
  <c r="BG33" i="5"/>
  <c r="M52" i="5"/>
  <c r="BW87" i="5"/>
  <c r="CS85" i="5"/>
  <c r="CU67" i="5"/>
  <c r="BA50" i="5"/>
  <c r="AE23" i="5"/>
  <c r="DL57" i="5"/>
  <c r="BN92" i="5"/>
  <c r="AQ15" i="5"/>
  <c r="CD40" i="5"/>
  <c r="CL33" i="5"/>
  <c r="BN9" i="5"/>
  <c r="BH88" i="5"/>
  <c r="AJ38" i="5"/>
  <c r="K87" i="5"/>
  <c r="AW16" i="5"/>
  <c r="N10" i="5"/>
  <c r="DI79" i="5"/>
  <c r="G73" i="5"/>
  <c r="AF28" i="5"/>
  <c r="BS115" i="5"/>
  <c r="CB17" i="5"/>
  <c r="DR60" i="5"/>
  <c r="BW123" i="5"/>
  <c r="AI76" i="5"/>
  <c r="CH10" i="5"/>
  <c r="M48" i="5"/>
  <c r="CJ116" i="5"/>
  <c r="CH68" i="5"/>
  <c r="BT84" i="5"/>
  <c r="H83" i="5"/>
  <c r="I95" i="5"/>
  <c r="F28" i="5"/>
  <c r="BW78" i="5"/>
  <c r="BN21" i="5"/>
  <c r="AC28" i="5"/>
  <c r="CR16" i="5"/>
  <c r="L59" i="5"/>
  <c r="G118" i="5"/>
  <c r="BF50" i="5"/>
  <c r="P99" i="5"/>
  <c r="DQ117" i="5"/>
  <c r="CI74" i="5"/>
  <c r="BN30" i="5"/>
  <c r="P51" i="5"/>
  <c r="AM25" i="5"/>
  <c r="BH64" i="5"/>
  <c r="AC60" i="5"/>
  <c r="CG113" i="5"/>
  <c r="CK83" i="5"/>
  <c r="D55" i="5"/>
  <c r="DD116" i="5"/>
  <c r="DP120" i="5"/>
  <c r="AJ55" i="5"/>
  <c r="CS20" i="5"/>
  <c r="CU93" i="5"/>
  <c r="W101" i="5"/>
  <c r="Y69" i="5"/>
  <c r="CR48" i="5"/>
  <c r="BP54" i="5"/>
  <c r="DS15" i="5"/>
  <c r="AO18" i="5"/>
  <c r="CI60" i="5"/>
  <c r="AJ14" i="5"/>
  <c r="BM89" i="5"/>
  <c r="Q51" i="5"/>
  <c r="E87" i="5"/>
  <c r="CG31" i="5"/>
  <c r="Q9" i="5"/>
  <c r="AQ69" i="5"/>
  <c r="CU30" i="5"/>
  <c r="BQ82" i="5"/>
  <c r="CT91" i="5"/>
  <c r="CV6" i="5"/>
  <c r="DF25" i="5"/>
  <c r="BQ120" i="5"/>
  <c r="AV74" i="5"/>
  <c r="AC48" i="5"/>
  <c r="CY97" i="5"/>
  <c r="DN62" i="5"/>
  <c r="AA57" i="5"/>
  <c r="CI88" i="5"/>
  <c r="BY43" i="5"/>
  <c r="AF48" i="5"/>
  <c r="DL109" i="5"/>
  <c r="S66" i="5"/>
  <c r="CT41" i="5"/>
  <c r="CV73" i="5"/>
  <c r="BX17" i="5"/>
  <c r="DE15" i="5"/>
  <c r="BM26" i="5"/>
  <c r="BE47" i="5"/>
  <c r="BO66" i="5"/>
  <c r="DC117" i="5"/>
  <c r="AZ12" i="5"/>
  <c r="BR68" i="5"/>
  <c r="Q56" i="5"/>
  <c r="CY88" i="5"/>
  <c r="DP87" i="5"/>
  <c r="DL47" i="5"/>
  <c r="T107" i="5"/>
  <c r="AR103" i="5"/>
  <c r="CU56" i="5"/>
  <c r="V54" i="5"/>
  <c r="CU35" i="5"/>
  <c r="AE24" i="5"/>
  <c r="BE38" i="5"/>
  <c r="CQ68" i="5"/>
  <c r="DM56" i="5"/>
  <c r="BA119" i="5"/>
  <c r="DO98" i="5"/>
  <c r="AK116" i="5"/>
  <c r="E62" i="5"/>
  <c r="AE73" i="5"/>
  <c r="CV45" i="5"/>
  <c r="AO43" i="5"/>
  <c r="J45" i="5"/>
  <c r="BW113" i="5"/>
  <c r="BO81" i="5"/>
  <c r="DS76" i="5"/>
  <c r="AC105" i="5"/>
  <c r="AV20" i="5"/>
  <c r="BU60" i="5"/>
  <c r="AB109" i="5"/>
  <c r="D85" i="5"/>
  <c r="AN90" i="5"/>
  <c r="BU76" i="5"/>
  <c r="CY13" i="5"/>
  <c r="O121" i="5"/>
  <c r="T60" i="5"/>
  <c r="K73" i="5"/>
  <c r="M121" i="5"/>
  <c r="D25" i="5"/>
  <c r="CG48" i="5"/>
  <c r="BT11" i="5"/>
  <c r="BY39" i="5"/>
  <c r="AC44" i="5"/>
  <c r="DC66" i="5"/>
  <c r="X58" i="5"/>
  <c r="AF92" i="5"/>
  <c r="R99" i="5"/>
  <c r="AR8" i="5"/>
  <c r="DK112" i="5"/>
  <c r="DK107" i="5"/>
  <c r="CE74" i="5"/>
  <c r="P18" i="5"/>
  <c r="DR112" i="5"/>
  <c r="CK27" i="5"/>
  <c r="CS101" i="5"/>
  <c r="BY75" i="5"/>
  <c r="Q71" i="5"/>
  <c r="U30" i="5"/>
  <c r="AL54" i="5"/>
  <c r="AF69" i="5"/>
  <c r="DH87" i="5"/>
  <c r="AH66" i="5"/>
  <c r="V87" i="5"/>
  <c r="AK92" i="5"/>
  <c r="BM110" i="5"/>
  <c r="CD38" i="5"/>
  <c r="BW100" i="5"/>
  <c r="S15" i="5"/>
  <c r="BZ74" i="5"/>
  <c r="BR82" i="5"/>
  <c r="CX44" i="5"/>
  <c r="BT76" i="5"/>
  <c r="BK52" i="5"/>
  <c r="K58" i="5"/>
  <c r="BN52" i="5"/>
  <c r="K63" i="5"/>
  <c r="K57" i="5"/>
  <c r="DD37" i="5"/>
  <c r="CU107" i="5"/>
  <c r="CP66" i="5"/>
  <c r="CY9" i="5"/>
  <c r="BQ38" i="5"/>
  <c r="CU36" i="5"/>
  <c r="BL19" i="5"/>
  <c r="P42" i="5"/>
  <c r="BY65" i="5"/>
  <c r="DB111" i="5"/>
  <c r="BT15" i="5"/>
  <c r="DB100" i="5"/>
  <c r="BT53" i="5"/>
  <c r="AZ94" i="5"/>
  <c r="CK34" i="5"/>
  <c r="DL101" i="5"/>
  <c r="CP96" i="5"/>
  <c r="AU91" i="5"/>
  <c r="CD57" i="5"/>
  <c r="P93" i="5"/>
  <c r="BN38" i="5"/>
  <c r="E15" i="5"/>
  <c r="CX31" i="5"/>
  <c r="DC69" i="5"/>
  <c r="Z113" i="5"/>
  <c r="DM71" i="5"/>
  <c r="BI75" i="5"/>
  <c r="W104" i="5"/>
  <c r="BV86" i="5"/>
  <c r="Z106" i="5"/>
  <c r="DP75" i="5"/>
  <c r="CS34" i="5"/>
  <c r="CN28" i="5"/>
  <c r="CG18" i="5"/>
  <c r="DA41" i="5"/>
  <c r="AL112" i="5"/>
  <c r="BK30" i="5"/>
  <c r="P63" i="5"/>
  <c r="CL73" i="5"/>
  <c r="AH90" i="5"/>
  <c r="I21" i="5"/>
  <c r="DK44" i="5"/>
  <c r="H25" i="5"/>
  <c r="BZ27" i="5"/>
  <c r="AF52" i="5"/>
  <c r="BG96" i="5"/>
  <c r="AL42" i="5"/>
  <c r="CG67" i="5"/>
  <c r="AR77" i="5"/>
  <c r="AX58" i="5"/>
  <c r="BC10" i="5"/>
  <c r="CT107" i="5"/>
  <c r="AQ58" i="5"/>
  <c r="BE10" i="5"/>
  <c r="BR87" i="5"/>
  <c r="AO93" i="5"/>
  <c r="CF77" i="5"/>
  <c r="S62" i="5"/>
  <c r="AD11" i="5"/>
  <c r="BZ57" i="5"/>
  <c r="CT77" i="5"/>
  <c r="DC89" i="5"/>
  <c r="CZ121" i="5"/>
  <c r="CU63" i="5"/>
  <c r="CI17" i="5"/>
  <c r="DG118" i="5"/>
  <c r="AP57" i="5"/>
  <c r="BD49" i="5"/>
  <c r="CK96" i="5"/>
  <c r="BH89" i="5"/>
  <c r="BY70" i="5"/>
  <c r="BL50" i="5"/>
  <c r="CA13" i="5"/>
  <c r="M68" i="5"/>
  <c r="CU81" i="5"/>
  <c r="M115" i="5"/>
  <c r="L70" i="5"/>
  <c r="AC79" i="5"/>
  <c r="AA65" i="5"/>
  <c r="V79" i="5"/>
  <c r="CI18" i="5"/>
  <c r="DC85" i="5"/>
  <c r="DE14" i="5"/>
  <c r="CE32" i="5"/>
  <c r="CI91" i="5"/>
  <c r="DA108" i="5"/>
  <c r="BD45" i="5"/>
  <c r="BE39" i="5"/>
  <c r="AP34" i="5"/>
  <c r="F71" i="5"/>
  <c r="O105" i="5"/>
  <c r="AN33" i="5"/>
  <c r="DO46" i="5"/>
  <c r="AE7" i="5"/>
  <c r="BQ57" i="5"/>
  <c r="W70" i="5"/>
  <c r="BJ9" i="5"/>
  <c r="DS82" i="5"/>
  <c r="S122" i="5"/>
  <c r="BC72" i="5"/>
  <c r="CW40" i="5"/>
  <c r="AO16" i="5"/>
  <c r="CO89" i="5"/>
  <c r="AU22" i="5"/>
  <c r="AC92" i="5"/>
  <c r="BF25" i="5"/>
  <c r="AI112" i="5"/>
  <c r="CY111" i="5"/>
  <c r="CN105" i="5"/>
  <c r="CD33" i="5"/>
  <c r="H95" i="5"/>
  <c r="AW42" i="5"/>
  <c r="AW122" i="5"/>
  <c r="DQ83" i="5"/>
  <c r="AP103" i="5"/>
  <c r="BV57" i="5"/>
  <c r="AE57" i="5"/>
  <c r="CT61" i="5"/>
  <c r="CC30" i="5"/>
  <c r="W89" i="5"/>
  <c r="DN53" i="5"/>
  <c r="BP111" i="5"/>
  <c r="DA47" i="5"/>
  <c r="CD15" i="5"/>
  <c r="BB39" i="5"/>
  <c r="DR91" i="5"/>
  <c r="Z104" i="5"/>
  <c r="J4" i="5"/>
  <c r="Y31" i="5"/>
  <c r="AE10" i="5"/>
  <c r="CY53" i="5"/>
  <c r="S78" i="5"/>
  <c r="BM92" i="5"/>
  <c r="I100" i="5"/>
  <c r="DA64" i="5"/>
  <c r="K75" i="5"/>
  <c r="AC94" i="5"/>
  <c r="L91" i="5"/>
  <c r="DE64" i="5"/>
  <c r="AB82" i="5"/>
  <c r="U58" i="5"/>
  <c r="BU85" i="5"/>
  <c r="DN92" i="5"/>
  <c r="BC48" i="5"/>
  <c r="Z41" i="5"/>
  <c r="CO83" i="5"/>
  <c r="DP17" i="5"/>
  <c r="BX42" i="5"/>
  <c r="AQ6" i="5"/>
  <c r="AW87" i="5"/>
  <c r="BI8" i="5"/>
  <c r="DH45" i="5"/>
  <c r="CS95" i="5"/>
  <c r="CR7" i="5"/>
  <c r="BJ92" i="5"/>
  <c r="AY109" i="5"/>
  <c r="CW30" i="5"/>
  <c r="AF54" i="5"/>
  <c r="BU39" i="5"/>
  <c r="BJ32" i="5"/>
  <c r="CN91" i="5"/>
  <c r="H102" i="5"/>
  <c r="AX75" i="5"/>
  <c r="DP97" i="5"/>
  <c r="AF12" i="5"/>
  <c r="CD41" i="5"/>
  <c r="AO4" i="5"/>
  <c r="AN14" i="5"/>
  <c r="H48" i="5"/>
  <c r="AS71" i="5"/>
  <c r="CC118" i="5"/>
  <c r="DF76" i="5"/>
  <c r="AJ87" i="5"/>
  <c r="AQ110" i="5"/>
  <c r="CU110" i="5"/>
  <c r="Z30" i="5"/>
  <c r="AC59" i="5"/>
  <c r="DH83" i="5"/>
  <c r="AI15" i="5"/>
  <c r="BN66" i="5"/>
  <c r="AY115" i="5"/>
  <c r="DM13" i="5"/>
  <c r="DL89" i="5"/>
  <c r="AE58" i="5"/>
  <c r="CB65" i="5"/>
  <c r="U57" i="5"/>
  <c r="U42" i="5"/>
  <c r="D111" i="5"/>
  <c r="T51" i="5"/>
  <c r="BI89" i="5"/>
  <c r="BQ85" i="5"/>
  <c r="CT75" i="5"/>
  <c r="AN52" i="5"/>
  <c r="AZ53" i="5"/>
  <c r="AN82" i="5"/>
  <c r="W12" i="5"/>
  <c r="AN28" i="5"/>
  <c r="AH46" i="5"/>
  <c r="U77" i="5"/>
  <c r="AT85" i="5"/>
  <c r="H18" i="5"/>
  <c r="Q91" i="5"/>
  <c r="AJ26" i="5"/>
  <c r="CD86" i="5"/>
  <c r="BX110" i="5"/>
  <c r="Q94" i="5"/>
  <c r="BA23" i="5"/>
  <c r="CM111" i="5"/>
  <c r="AN85" i="5"/>
  <c r="DC105" i="5"/>
  <c r="CE78" i="5"/>
  <c r="AN119" i="5"/>
  <c r="CW90" i="5"/>
  <c r="M82" i="5"/>
  <c r="Y32" i="5"/>
  <c r="CB80" i="5"/>
  <c r="CN87" i="5"/>
  <c r="BV68" i="5"/>
  <c r="BC104" i="5"/>
  <c r="AV109" i="5"/>
  <c r="S76" i="5"/>
  <c r="DN93" i="5"/>
  <c r="DD122" i="5"/>
  <c r="CN43" i="5"/>
  <c r="DN36" i="5"/>
  <c r="V94" i="5"/>
  <c r="X65" i="5"/>
  <c r="AI106" i="5"/>
  <c r="BN114" i="5"/>
  <c r="DL108" i="5"/>
  <c r="DL7" i="5"/>
  <c r="AL48" i="5"/>
  <c r="BE119" i="5"/>
  <c r="V32" i="5"/>
  <c r="G83" i="5"/>
  <c r="DA28" i="5"/>
  <c r="DI72" i="5"/>
  <c r="BP84" i="5"/>
  <c r="AZ69" i="5"/>
  <c r="CS23" i="5"/>
  <c r="CM24" i="5"/>
  <c r="Z33" i="5"/>
  <c r="BP33" i="5"/>
  <c r="AU103" i="5"/>
  <c r="CK64" i="5"/>
  <c r="DR47" i="5"/>
  <c r="BY72" i="5"/>
  <c r="AH24" i="5"/>
  <c r="K93" i="5"/>
  <c r="K99" i="5"/>
  <c r="AP18" i="5"/>
  <c r="CM90" i="5"/>
  <c r="BI103" i="5"/>
  <c r="DF88" i="5"/>
  <c r="CJ74" i="5"/>
  <c r="BK64" i="5"/>
  <c r="BN98" i="5"/>
  <c r="AH33" i="5"/>
  <c r="DL83" i="5"/>
  <c r="CA29" i="5"/>
  <c r="CR87" i="5"/>
  <c r="BO46" i="5"/>
  <c r="M72" i="5"/>
  <c r="BI49" i="5"/>
  <c r="K39" i="5"/>
  <c r="AK4" i="5"/>
  <c r="AG75" i="5"/>
  <c r="DC61" i="5"/>
  <c r="CE59" i="5"/>
  <c r="BZ73" i="5"/>
  <c r="E74" i="5"/>
  <c r="AC96" i="5"/>
  <c r="BE110" i="5"/>
  <c r="CX104" i="5"/>
  <c r="DK37" i="5"/>
  <c r="CG21" i="5"/>
  <c r="BE63" i="5"/>
  <c r="BQ33" i="5"/>
  <c r="BL8" i="5"/>
  <c r="CQ79" i="5"/>
  <c r="BT20" i="5"/>
  <c r="DE22" i="5"/>
  <c r="BF63" i="5"/>
  <c r="BQ32" i="5"/>
  <c r="CB83" i="5"/>
  <c r="AW44" i="5"/>
  <c r="BO22" i="5"/>
  <c r="BG72" i="5"/>
  <c r="DD41" i="5"/>
  <c r="AI100" i="5"/>
  <c r="P9" i="5"/>
  <c r="H97" i="5"/>
  <c r="I41" i="5"/>
  <c r="U88" i="5"/>
  <c r="AA82" i="5"/>
  <c r="BS82" i="5"/>
  <c r="AJ79" i="5"/>
  <c r="CI31" i="5"/>
  <c r="AE115" i="5"/>
  <c r="DR110" i="5"/>
  <c r="BO75" i="5"/>
  <c r="DE66" i="5"/>
  <c r="CQ114" i="5"/>
  <c r="CF53" i="5"/>
  <c r="BM111" i="5"/>
  <c r="AN69" i="5"/>
  <c r="DE114" i="5"/>
  <c r="AR60" i="5"/>
  <c r="AQ76" i="5"/>
  <c r="BZ95" i="5"/>
  <c r="DE65" i="5"/>
  <c r="BL32" i="5"/>
  <c r="AN32" i="5"/>
  <c r="P7" i="5"/>
  <c r="CC106" i="5"/>
  <c r="CN39" i="5"/>
  <c r="DK103" i="5"/>
  <c r="Q52" i="5"/>
  <c r="BD107" i="5"/>
  <c r="BQ70" i="5"/>
  <c r="DF64" i="5"/>
  <c r="BI32" i="5"/>
  <c r="U83" i="5"/>
  <c r="BJ61" i="5"/>
  <c r="DP24" i="5"/>
  <c r="CQ28" i="5"/>
  <c r="DO40" i="5"/>
  <c r="I98" i="5"/>
  <c r="N70" i="5"/>
  <c r="BM74" i="5"/>
  <c r="S19" i="5"/>
  <c r="CU14" i="5"/>
  <c r="AG108" i="5"/>
  <c r="AO65" i="5"/>
  <c r="AT63" i="5"/>
  <c r="AH35" i="5"/>
  <c r="AE45" i="5"/>
  <c r="BQ98" i="5"/>
  <c r="CM25" i="5"/>
  <c r="AA67" i="5"/>
  <c r="AJ10" i="5"/>
  <c r="BV101" i="5"/>
  <c r="AF107" i="5"/>
  <c r="BW99" i="5"/>
  <c r="CY30" i="5"/>
  <c r="AI20" i="5"/>
  <c r="CP18" i="5"/>
  <c r="AS50" i="5"/>
  <c r="K91" i="5"/>
  <c r="G61" i="5"/>
  <c r="DG12" i="5"/>
  <c r="AF50" i="5"/>
  <c r="AP20" i="5"/>
  <c r="BF104" i="5"/>
  <c r="BK87" i="5"/>
  <c r="CV100" i="5"/>
  <c r="BI18" i="5"/>
  <c r="AD35" i="5"/>
  <c r="AI102" i="5"/>
  <c r="DJ18" i="5"/>
  <c r="BF52" i="5"/>
  <c r="CZ13" i="5"/>
  <c r="BX15" i="5"/>
  <c r="BQ65" i="5"/>
  <c r="BV58" i="5"/>
  <c r="L40" i="5"/>
  <c r="F117" i="5"/>
  <c r="BR75" i="5"/>
  <c r="DG100" i="5"/>
  <c r="CH5" i="5"/>
  <c r="CC104" i="5"/>
  <c r="Z60" i="5"/>
  <c r="CR27" i="5"/>
  <c r="CK63" i="5"/>
  <c r="R16" i="5"/>
  <c r="N66" i="5"/>
  <c r="BP56" i="5"/>
  <c r="BD108" i="5"/>
  <c r="DB36" i="5"/>
  <c r="BT12" i="5"/>
  <c r="DA120" i="5"/>
  <c r="DC118" i="5"/>
  <c r="AA8" i="5"/>
  <c r="R54" i="5"/>
  <c r="CB123" i="5"/>
  <c r="DI7" i="5"/>
  <c r="BA72" i="5"/>
  <c r="AY76" i="5"/>
  <c r="CB75" i="5"/>
  <c r="CV38" i="5"/>
  <c r="DH90" i="5"/>
  <c r="AP6" i="5"/>
  <c r="Y117" i="5"/>
  <c r="F73" i="5"/>
  <c r="DO115" i="5"/>
  <c r="CG15" i="5"/>
  <c r="DA97" i="5"/>
  <c r="BV15" i="5"/>
  <c r="AI82" i="5"/>
  <c r="T80" i="5"/>
  <c r="AC83" i="5"/>
  <c r="X50" i="5"/>
  <c r="CL111" i="5"/>
  <c r="CT13" i="5"/>
  <c r="AB103" i="5"/>
  <c r="CT81" i="5"/>
  <c r="AP79" i="5"/>
  <c r="BG27" i="5"/>
  <c r="E107" i="5"/>
  <c r="CU60" i="5"/>
  <c r="CK69" i="5"/>
  <c r="AR104" i="5"/>
  <c r="DD114" i="5"/>
  <c r="CJ62" i="5"/>
  <c r="BC78" i="5"/>
  <c r="AR13" i="5"/>
  <c r="CD110" i="5"/>
  <c r="S88" i="5"/>
  <c r="DO107" i="5"/>
  <c r="BU28" i="5"/>
  <c r="BM113" i="5"/>
  <c r="N89" i="5"/>
  <c r="AX72" i="5"/>
  <c r="DM108" i="5"/>
  <c r="AB101" i="5"/>
  <c r="H21" i="5"/>
  <c r="CI44" i="5"/>
  <c r="DP35" i="5"/>
  <c r="CY22" i="5"/>
  <c r="CW116" i="5"/>
  <c r="BI104" i="5"/>
  <c r="CD89" i="5"/>
  <c r="CB91" i="5"/>
  <c r="H53" i="5"/>
  <c r="AZ79" i="5"/>
  <c r="AK91" i="5"/>
  <c r="CZ36" i="5"/>
  <c r="BQ87" i="5"/>
  <c r="O104" i="5"/>
  <c r="CN7" i="5"/>
  <c r="S7" i="5"/>
  <c r="DL26" i="5"/>
  <c r="BL72" i="5"/>
  <c r="BT17" i="5"/>
  <c r="BF16" i="5"/>
  <c r="DI70" i="5"/>
  <c r="X34" i="5"/>
  <c r="AV31" i="5"/>
  <c r="CM101" i="5"/>
  <c r="Q36" i="5"/>
  <c r="AX11" i="5"/>
  <c r="CU18" i="5"/>
  <c r="DS52" i="5"/>
  <c r="AN76" i="5"/>
  <c r="CP76" i="5"/>
  <c r="CL43" i="5"/>
  <c r="D88" i="5"/>
  <c r="CD107" i="5"/>
  <c r="DL104" i="5"/>
  <c r="Q26" i="5"/>
  <c r="G101" i="5"/>
  <c r="BB53" i="5"/>
  <c r="DA114" i="5"/>
  <c r="CN24" i="5"/>
  <c r="DD13" i="5"/>
  <c r="AP73" i="5"/>
  <c r="DQ29" i="5"/>
  <c r="BG32" i="5"/>
  <c r="M19" i="5"/>
  <c r="AG5" i="5"/>
  <c r="BP41" i="5"/>
  <c r="CA72" i="5"/>
  <c r="CY58" i="5"/>
  <c r="DI121" i="5"/>
  <c r="AG120" i="5"/>
  <c r="AH73" i="5"/>
  <c r="F49" i="5"/>
  <c r="U76" i="5"/>
  <c r="Z78" i="5"/>
  <c r="BL52" i="5"/>
  <c r="D83" i="5"/>
  <c r="L86" i="5"/>
  <c r="CN100" i="5"/>
  <c r="AK105" i="5"/>
  <c r="AV55" i="5"/>
  <c r="CJ102" i="5"/>
  <c r="CQ58" i="5"/>
  <c r="AA60" i="5"/>
  <c r="AA23" i="5"/>
  <c r="AY82" i="5"/>
  <c r="CH59" i="5"/>
  <c r="CN57" i="5"/>
  <c r="M73" i="5"/>
  <c r="CO48" i="5"/>
  <c r="X16" i="5"/>
  <c r="BO112" i="5"/>
  <c r="BW28" i="5"/>
  <c r="BF74" i="5"/>
  <c r="BX53" i="5"/>
  <c r="CA61" i="5"/>
  <c r="CU84" i="5"/>
  <c r="M59" i="5"/>
  <c r="H80" i="5"/>
  <c r="CQ48" i="5"/>
  <c r="BH96" i="5"/>
  <c r="AX36" i="5"/>
  <c r="AY44" i="5"/>
  <c r="CB74" i="5"/>
  <c r="DH67" i="5"/>
  <c r="CJ60" i="5"/>
  <c r="AD25" i="5"/>
  <c r="N65" i="5"/>
  <c r="AT10" i="5"/>
  <c r="AC74" i="5"/>
  <c r="DN51" i="5"/>
  <c r="CD13" i="5"/>
  <c r="CO14" i="5"/>
  <c r="AI27" i="5"/>
  <c r="BJ36" i="5"/>
  <c r="CX116" i="5"/>
  <c r="DH38" i="5"/>
  <c r="BC36" i="5"/>
  <c r="AM77" i="5"/>
  <c r="DA73" i="5"/>
  <c r="DC32" i="5"/>
  <c r="BJ17" i="5"/>
  <c r="AR114" i="5"/>
  <c r="CL97" i="5"/>
  <c r="CE87" i="5"/>
  <c r="H73" i="5"/>
  <c r="CD53" i="5"/>
  <c r="DI68" i="5"/>
  <c r="CA33" i="5"/>
  <c r="M91" i="5"/>
  <c r="Z77" i="5"/>
  <c r="AV77" i="5"/>
  <c r="BS116" i="5"/>
  <c r="DS116" i="5"/>
  <c r="D42" i="5"/>
  <c r="G121" i="5"/>
  <c r="CO54" i="5"/>
  <c r="AH17" i="5"/>
  <c r="BW121" i="5"/>
  <c r="CK45" i="5"/>
  <c r="AC98" i="5"/>
  <c r="R50" i="5"/>
  <c r="AM76" i="5"/>
  <c r="T121" i="5"/>
  <c r="AP9" i="5"/>
  <c r="BN37" i="5"/>
  <c r="M44" i="5"/>
  <c r="Y68" i="5"/>
  <c r="AR82" i="5"/>
  <c r="CT76" i="5"/>
  <c r="DG33" i="5"/>
  <c r="CW93" i="5"/>
  <c r="CU16" i="5"/>
  <c r="DN81" i="5"/>
  <c r="DO22" i="5"/>
  <c r="DL44" i="5"/>
  <c r="K109" i="5"/>
  <c r="CH12" i="5"/>
  <c r="CO123" i="5"/>
  <c r="AH42" i="5"/>
  <c r="V113" i="5"/>
  <c r="AO88" i="5"/>
  <c r="BI106" i="5"/>
  <c r="DE19" i="5"/>
  <c r="CQ89" i="5"/>
  <c r="CZ42" i="5"/>
  <c r="AW63" i="5"/>
  <c r="BP105" i="5"/>
  <c r="CG86" i="5"/>
  <c r="BV5" i="5"/>
  <c r="BI93" i="5"/>
  <c r="BA75" i="5"/>
  <c r="CF35" i="5"/>
  <c r="J22" i="5"/>
  <c r="CN67" i="5"/>
  <c r="Z82" i="5"/>
  <c r="F32" i="5"/>
  <c r="G58" i="5"/>
  <c r="BK94" i="5"/>
  <c r="AF93" i="5"/>
  <c r="DP115" i="5"/>
  <c r="AN21" i="5"/>
  <c r="DB88" i="5"/>
  <c r="AP94" i="5"/>
  <c r="CG65" i="5"/>
  <c r="AV65" i="5"/>
  <c r="DL81" i="5"/>
  <c r="CZ26" i="5"/>
  <c r="DD69" i="5"/>
  <c r="AW102" i="5"/>
  <c r="AF18" i="5"/>
  <c r="CV53" i="5"/>
  <c r="M15" i="5"/>
  <c r="CT37" i="5"/>
  <c r="AS91" i="5"/>
  <c r="DF72" i="5"/>
  <c r="AD47" i="5"/>
  <c r="M22" i="5"/>
  <c r="BH16" i="5"/>
  <c r="BO52" i="5"/>
  <c r="DF17" i="5"/>
  <c r="AS116" i="5"/>
  <c r="BU19" i="5"/>
  <c r="AA58" i="5"/>
  <c r="O96" i="5"/>
  <c r="BU11" i="5"/>
  <c r="CY101" i="5"/>
  <c r="AD22" i="5"/>
  <c r="AU105" i="5"/>
  <c r="AR27" i="5"/>
  <c r="AK9" i="5"/>
  <c r="DF43" i="5"/>
  <c r="CM27" i="5"/>
  <c r="AQ40" i="5"/>
  <c r="J99" i="5"/>
  <c r="O52" i="5"/>
  <c r="BH68" i="5"/>
  <c r="CZ58" i="5"/>
  <c r="AH25" i="5"/>
  <c r="AV100" i="5"/>
  <c r="DL93" i="5"/>
  <c r="AS77" i="5"/>
  <c r="BA44" i="5"/>
  <c r="DG40" i="5"/>
  <c r="K66" i="5"/>
  <c r="L97" i="5"/>
  <c r="BA108" i="5"/>
  <c r="DD83" i="5"/>
  <c r="AM17" i="5"/>
  <c r="CD16" i="5"/>
  <c r="BV19" i="5"/>
  <c r="AO30" i="5"/>
  <c r="DA31" i="5"/>
  <c r="CA49" i="5"/>
  <c r="DH27" i="5"/>
  <c r="CA109" i="5"/>
  <c r="BZ78" i="5"/>
  <c r="J79" i="5"/>
  <c r="BJ76" i="5"/>
  <c r="DO79" i="5"/>
  <c r="BU82" i="5"/>
  <c r="CK79" i="5"/>
  <c r="AA46" i="5"/>
  <c r="CT93" i="5"/>
  <c r="DB58" i="5"/>
  <c r="AB90" i="5"/>
  <c r="BN25" i="5"/>
  <c r="BF97" i="5"/>
  <c r="CU37" i="5"/>
  <c r="DR32" i="5"/>
  <c r="F101" i="5"/>
  <c r="DB61" i="5"/>
  <c r="BX4" i="5"/>
  <c r="AG85" i="5"/>
  <c r="DF26" i="5"/>
  <c r="Q54" i="5"/>
  <c r="AN10" i="5"/>
  <c r="CP39" i="5"/>
  <c r="DL24" i="5"/>
  <c r="AL94" i="5"/>
  <c r="DD48" i="5"/>
  <c r="DN99" i="5"/>
  <c r="M42" i="5"/>
  <c r="BQ83" i="5"/>
  <c r="AP101" i="5"/>
  <c r="DQ89" i="5"/>
  <c r="BX116" i="5"/>
  <c r="DE33" i="5"/>
  <c r="Q107" i="5"/>
  <c r="BA100" i="5"/>
  <c r="Y87" i="5"/>
  <c r="CF13" i="5"/>
  <c r="L98" i="5"/>
  <c r="DS39" i="5"/>
  <c r="CY74" i="5"/>
  <c r="DK74" i="5"/>
  <c r="BW12" i="5"/>
  <c r="E51" i="5"/>
  <c r="BI10" i="5"/>
  <c r="AY111" i="5"/>
  <c r="AF74" i="5"/>
  <c r="DD64" i="5"/>
  <c r="BZ41" i="5"/>
  <c r="AU104" i="5"/>
  <c r="AW23" i="5"/>
  <c r="T96" i="5"/>
  <c r="BQ12" i="5"/>
  <c r="BS52" i="5"/>
  <c r="AV45" i="5"/>
  <c r="BG85" i="5"/>
  <c r="BT73" i="5"/>
  <c r="DE49" i="5"/>
  <c r="Y97" i="5"/>
  <c r="AU71" i="5"/>
  <c r="DA99" i="5"/>
  <c r="E110" i="5"/>
  <c r="DA104" i="5"/>
  <c r="R61" i="5"/>
  <c r="BL118" i="5"/>
  <c r="BA4" i="5"/>
  <c r="DM74" i="5"/>
  <c r="M24" i="5"/>
  <c r="CU31" i="5"/>
  <c r="BX29" i="5"/>
  <c r="BO82" i="5"/>
  <c r="BB13" i="5"/>
  <c r="AM88" i="5"/>
  <c r="CY4" i="5"/>
  <c r="AE42" i="5"/>
  <c r="H111" i="5"/>
  <c r="BE112" i="5"/>
  <c r="I120" i="5"/>
  <c r="DK9" i="5"/>
  <c r="S35" i="5"/>
  <c r="BH33" i="5"/>
  <c r="AC121" i="5"/>
  <c r="L89" i="5"/>
  <c r="D53" i="5"/>
  <c r="CY78" i="5"/>
  <c r="BU14" i="5"/>
  <c r="CZ86" i="5"/>
  <c r="AN25" i="5"/>
  <c r="AD118" i="5"/>
  <c r="AV54" i="5"/>
  <c r="BN47" i="5"/>
  <c r="CS52" i="5"/>
  <c r="AA90" i="5"/>
  <c r="DK83" i="5"/>
  <c r="BX74" i="5"/>
  <c r="AX62" i="5"/>
  <c r="CT108" i="5"/>
  <c r="AM19" i="5"/>
  <c r="O100" i="5"/>
  <c r="BV103" i="5"/>
  <c r="AI97" i="5"/>
  <c r="BJ27" i="5"/>
  <c r="BT109" i="5"/>
  <c r="DJ98" i="5"/>
  <c r="U95" i="5"/>
  <c r="AK112" i="5"/>
  <c r="DN19" i="5"/>
  <c r="CX82" i="5"/>
  <c r="BZ121" i="5"/>
  <c r="CW75" i="5"/>
  <c r="CO55" i="5"/>
  <c r="BG47" i="5"/>
  <c r="AJ72" i="5"/>
  <c r="CY62" i="5"/>
  <c r="AM118" i="5"/>
  <c r="AA15" i="5"/>
  <c r="I89" i="5"/>
  <c r="BA103" i="5"/>
  <c r="BY18" i="5"/>
  <c r="CW22" i="5"/>
  <c r="CW89" i="5"/>
  <c r="W123" i="5"/>
  <c r="DI54" i="5"/>
  <c r="R88" i="5"/>
  <c r="AR12" i="5"/>
  <c r="T44" i="5"/>
  <c r="H86" i="5"/>
  <c r="CD111" i="5"/>
  <c r="AX49" i="5"/>
  <c r="J11" i="5"/>
  <c r="BG40" i="5"/>
  <c r="CM81" i="5"/>
  <c r="AG76" i="5"/>
  <c r="BK73" i="5"/>
  <c r="BP78" i="5"/>
  <c r="CU5" i="5"/>
  <c r="AY114" i="5"/>
  <c r="M90" i="5"/>
  <c r="I66" i="5"/>
  <c r="DN74" i="5"/>
  <c r="AV67" i="5"/>
  <c r="AM13" i="5"/>
  <c r="DN106" i="5"/>
  <c r="BC51" i="5"/>
  <c r="BD46" i="5"/>
  <c r="DJ99" i="5"/>
  <c r="X27" i="5"/>
  <c r="DQ114" i="5"/>
  <c r="S91" i="5"/>
  <c r="CF40" i="5"/>
  <c r="BZ68" i="5"/>
  <c r="BJ66" i="5"/>
  <c r="DR25" i="5"/>
  <c r="BY114" i="5"/>
  <c r="BV79" i="5"/>
  <c r="DE71" i="5"/>
  <c r="AD101" i="5"/>
  <c r="BQ21" i="5"/>
  <c r="DR102" i="5"/>
  <c r="CB4" i="5"/>
  <c r="BB73" i="5"/>
  <c r="V98" i="5"/>
  <c r="DQ60" i="5"/>
  <c r="AB77" i="5"/>
  <c r="K53" i="5"/>
  <c r="U6" i="5"/>
  <c r="BX24" i="5"/>
  <c r="BY56" i="5"/>
  <c r="CA97" i="5"/>
  <c r="AH5" i="5"/>
  <c r="CE81" i="5"/>
  <c r="AD91" i="5"/>
  <c r="DM88" i="5"/>
  <c r="DL65" i="5"/>
  <c r="O77" i="5"/>
  <c r="AB43" i="5"/>
  <c r="CB34" i="5"/>
  <c r="BA19" i="5"/>
  <c r="T17" i="5"/>
  <c r="T19" i="5"/>
  <c r="DD9" i="5"/>
  <c r="CP79" i="5"/>
  <c r="Y18" i="5"/>
  <c r="CL17" i="5"/>
  <c r="DH92" i="5"/>
  <c r="CO77" i="5"/>
  <c r="S67" i="5"/>
  <c r="AZ98" i="5"/>
  <c r="BM76" i="5"/>
  <c r="AS19" i="5"/>
  <c r="J6" i="5"/>
  <c r="CL25" i="5"/>
  <c r="J96" i="5"/>
  <c r="DD77" i="5"/>
  <c r="DJ23" i="5"/>
  <c r="O79" i="5"/>
  <c r="BP74" i="5"/>
  <c r="BU78" i="5"/>
  <c r="AP80" i="5"/>
  <c r="AL5" i="5"/>
  <c r="BK102" i="5"/>
  <c r="AX19" i="5"/>
  <c r="AY34" i="5"/>
  <c r="AT99" i="5"/>
  <c r="DK23" i="5"/>
  <c r="DE93" i="5"/>
  <c r="BH13" i="5"/>
  <c r="AA61" i="5"/>
  <c r="AM87" i="5"/>
  <c r="DR105" i="5"/>
  <c r="CN20" i="5"/>
  <c r="CO4" i="5"/>
  <c r="AD21" i="5"/>
  <c r="DB99" i="5"/>
  <c r="DK98" i="5"/>
  <c r="DL114" i="5"/>
  <c r="DM104" i="5"/>
  <c r="DR22" i="5"/>
  <c r="V78" i="5"/>
  <c r="AX25" i="5"/>
  <c r="BA85" i="5"/>
  <c r="DG113" i="5"/>
  <c r="BP44" i="5"/>
  <c r="BU90" i="5"/>
  <c r="CH69" i="5"/>
  <c r="AU70" i="5"/>
  <c r="CL114" i="5"/>
  <c r="O53" i="5"/>
  <c r="BH10" i="5"/>
  <c r="Y9" i="5"/>
  <c r="CA95" i="5"/>
  <c r="AE64" i="5"/>
  <c r="BY85" i="5"/>
  <c r="DJ93" i="5"/>
  <c r="CL13" i="5"/>
  <c r="DF103" i="5"/>
  <c r="CR8" i="5"/>
  <c r="BM19" i="5"/>
  <c r="Z57" i="5"/>
  <c r="AP4" i="5"/>
  <c r="BV32" i="5"/>
  <c r="V82" i="5"/>
  <c r="CM54" i="5"/>
  <c r="AL25" i="5"/>
  <c r="BC120" i="5"/>
  <c r="BZ97" i="5"/>
  <c r="Z100" i="5"/>
  <c r="BQ60" i="5"/>
  <c r="H50" i="5"/>
  <c r="O78" i="5"/>
  <c r="BS104" i="5"/>
  <c r="AG56" i="5"/>
  <c r="J77" i="5"/>
  <c r="CS89" i="5"/>
  <c r="AQ91" i="5"/>
  <c r="G41" i="5"/>
  <c r="AB11" i="5"/>
  <c r="BF71" i="5"/>
  <c r="BC19" i="5"/>
  <c r="BQ18" i="5"/>
  <c r="AS74" i="5"/>
  <c r="CF72" i="5"/>
  <c r="BB52" i="5"/>
  <c r="E93" i="5"/>
  <c r="M99" i="5"/>
  <c r="AL116" i="5"/>
  <c r="CX61" i="5"/>
  <c r="T90" i="5"/>
  <c r="BT66" i="5"/>
  <c r="CE36" i="5"/>
  <c r="H98" i="5"/>
  <c r="F34" i="5"/>
  <c r="CL48" i="5"/>
  <c r="DC51" i="5"/>
  <c r="DC81" i="5"/>
  <c r="S114" i="5"/>
  <c r="AG16" i="5"/>
  <c r="M79" i="5"/>
  <c r="CS58" i="5"/>
  <c r="DK65" i="5"/>
  <c r="AS67" i="5"/>
  <c r="CJ63" i="5"/>
  <c r="CS5" i="5"/>
  <c r="Z14" i="5"/>
  <c r="CF82" i="5"/>
  <c r="N35" i="5"/>
  <c r="BY101" i="5"/>
  <c r="BZ111" i="5"/>
  <c r="X76" i="5"/>
  <c r="DQ45" i="5"/>
  <c r="CF94" i="5"/>
  <c r="BL83" i="5"/>
  <c r="BD29" i="5"/>
  <c r="BD21" i="5"/>
  <c r="AG67" i="5"/>
  <c r="DR108" i="5"/>
  <c r="AD50" i="5"/>
  <c r="AS72" i="5"/>
  <c r="DB57" i="5"/>
  <c r="K88" i="5"/>
  <c r="DC102" i="5"/>
  <c r="D89" i="5"/>
  <c r="N105" i="5"/>
  <c r="BG89" i="5"/>
  <c r="AJ6" i="5"/>
  <c r="CJ117" i="5"/>
  <c r="J72" i="5"/>
  <c r="CL44" i="5"/>
  <c r="CY39" i="5"/>
  <c r="CN101" i="5"/>
  <c r="L116" i="5"/>
  <c r="AX22" i="5"/>
  <c r="CU66" i="5"/>
  <c r="CV81" i="5"/>
  <c r="BD74" i="5"/>
  <c r="BY32" i="5"/>
  <c r="DD121" i="5"/>
  <c r="BM12" i="5"/>
  <c r="Q42" i="5"/>
  <c r="DM25" i="5"/>
  <c r="DJ11" i="5"/>
  <c r="BA76" i="5"/>
  <c r="DM109" i="5"/>
  <c r="P111" i="5"/>
  <c r="AR16" i="5"/>
  <c r="DL75" i="5"/>
  <c r="BT23" i="5"/>
  <c r="AK34" i="5"/>
  <c r="BY82" i="5"/>
  <c r="CM73" i="5"/>
  <c r="AD28" i="5"/>
  <c r="CK93" i="5"/>
  <c r="AY89" i="5"/>
  <c r="BE85" i="5"/>
  <c r="DF28" i="5"/>
  <c r="O99" i="5"/>
  <c r="AN67" i="5"/>
  <c r="BO85" i="5"/>
  <c r="AK21" i="5"/>
  <c r="Y66" i="5"/>
  <c r="AG27" i="5"/>
  <c r="G82" i="5"/>
  <c r="AK63" i="5"/>
  <c r="BX89" i="5"/>
  <c r="BB24" i="5"/>
  <c r="AZ57" i="5"/>
  <c r="AB59" i="5"/>
  <c r="M32" i="5"/>
  <c r="DI61" i="5"/>
  <c r="DR34" i="5"/>
  <c r="AB17" i="5"/>
  <c r="DS7" i="5"/>
  <c r="CS69" i="5"/>
  <c r="DP90" i="5"/>
  <c r="CZ92" i="5"/>
  <c r="BC59" i="5"/>
  <c r="T75" i="5"/>
  <c r="Q116" i="5"/>
  <c r="DS97" i="5"/>
  <c r="DE70" i="5"/>
  <c r="N102" i="5"/>
  <c r="DB66" i="5"/>
  <c r="BF82" i="5"/>
  <c r="BH47" i="5"/>
  <c r="AA7" i="5"/>
  <c r="D82" i="5"/>
  <c r="DE43" i="5"/>
  <c r="AE16" i="5"/>
  <c r="DO31" i="5"/>
  <c r="BV54" i="5"/>
  <c r="L39" i="5"/>
  <c r="T11" i="5"/>
  <c r="BC13" i="5"/>
  <c r="CR94" i="5"/>
  <c r="DB17" i="5"/>
  <c r="Z52" i="5"/>
  <c r="E52" i="5"/>
  <c r="BX80" i="5"/>
  <c r="AO79" i="5"/>
  <c r="DD26" i="5"/>
  <c r="CA83" i="5"/>
  <c r="BH11" i="5"/>
  <c r="AG113" i="5"/>
  <c r="BV12" i="5"/>
  <c r="BZ65" i="5"/>
  <c r="BA9" i="5"/>
  <c r="DD96" i="5"/>
  <c r="CX40" i="5"/>
  <c r="DD44" i="5"/>
  <c r="Z5" i="5"/>
  <c r="DH28" i="5"/>
  <c r="AU99" i="5"/>
  <c r="F15" i="5"/>
  <c r="BZ102" i="5"/>
  <c r="AF84" i="5"/>
  <c r="DM4" i="5"/>
  <c r="U82" i="5"/>
  <c r="CB64" i="5"/>
  <c r="Q99" i="5"/>
  <c r="Q34" i="5"/>
  <c r="DP4" i="5"/>
  <c r="BW20" i="5"/>
  <c r="V102" i="5"/>
  <c r="CV17" i="5"/>
  <c r="G107" i="5"/>
  <c r="S86" i="5"/>
  <c r="AT68" i="5"/>
  <c r="CH33" i="5"/>
  <c r="DC80" i="5"/>
  <c r="CO108" i="5"/>
  <c r="DS73" i="5"/>
  <c r="CT98" i="5"/>
  <c r="AM30" i="5"/>
  <c r="DM105" i="5"/>
  <c r="BE50" i="5"/>
  <c r="DI88" i="5"/>
  <c r="AM82" i="5"/>
  <c r="CS81" i="5"/>
  <c r="AS6" i="5"/>
  <c r="Y108" i="5"/>
  <c r="U48" i="5"/>
  <c r="DQ108" i="5"/>
  <c r="I23" i="5"/>
  <c r="DF73" i="5"/>
  <c r="AL46" i="5"/>
  <c r="DL78" i="5"/>
  <c r="BN32" i="5"/>
  <c r="S77" i="5"/>
  <c r="R39" i="5"/>
  <c r="AD120" i="5"/>
  <c r="DN89" i="5"/>
  <c r="CO61" i="5"/>
  <c r="Q101" i="5"/>
  <c r="T7" i="5"/>
  <c r="CL80" i="5"/>
  <c r="CO27" i="5"/>
  <c r="AM49" i="5"/>
  <c r="AN48" i="5"/>
  <c r="DG7" i="5"/>
  <c r="DJ26" i="5"/>
  <c r="E103" i="5"/>
  <c r="BD51" i="5"/>
  <c r="AB94" i="5"/>
  <c r="F5" i="5"/>
  <c r="BU117" i="5"/>
  <c r="BL84" i="5"/>
  <c r="DD70" i="5"/>
  <c r="S63" i="5"/>
  <c r="AZ61" i="5"/>
  <c r="DN100" i="5"/>
  <c r="CU109" i="5"/>
  <c r="AR86" i="5"/>
  <c r="F110" i="5"/>
  <c r="CS7" i="5"/>
  <c r="DM21" i="5"/>
  <c r="CP72" i="5"/>
  <c r="DJ27" i="5"/>
  <c r="CG98" i="5"/>
  <c r="W25" i="5"/>
  <c r="AR39" i="5"/>
  <c r="AO74" i="5"/>
  <c r="DS56" i="5"/>
  <c r="G13" i="5"/>
  <c r="N45" i="5"/>
  <c r="BA34" i="5"/>
  <c r="CF44" i="5"/>
  <c r="CG92" i="5"/>
  <c r="D91" i="5"/>
  <c r="CQ110" i="5"/>
  <c r="CN47" i="5"/>
  <c r="DL96" i="5"/>
  <c r="V47" i="5"/>
  <c r="AZ19" i="5"/>
  <c r="BH110" i="5"/>
  <c r="DN84" i="5"/>
  <c r="DC10" i="5"/>
  <c r="BO87" i="5"/>
  <c r="BB8" i="5"/>
  <c r="BY50" i="5"/>
  <c r="BD77" i="5"/>
  <c r="AO75" i="5"/>
  <c r="U89" i="5"/>
  <c r="CP54" i="5"/>
  <c r="AC7" i="5"/>
  <c r="BZ75" i="5"/>
  <c r="J14" i="5"/>
  <c r="AA87" i="5"/>
  <c r="R83" i="5"/>
  <c r="DI116" i="5"/>
  <c r="CD8" i="5"/>
  <c r="G74" i="5"/>
  <c r="R107" i="5"/>
  <c r="BS99" i="5"/>
  <c r="BU108" i="5"/>
  <c r="CK94" i="5"/>
  <c r="BC76" i="5"/>
  <c r="CY69" i="5"/>
  <c r="DK18" i="5"/>
  <c r="R23" i="5"/>
  <c r="BS70" i="5"/>
  <c r="DH68" i="5"/>
  <c r="BN84" i="5"/>
  <c r="DE80" i="5"/>
  <c r="CR46" i="5"/>
  <c r="BW105" i="5"/>
  <c r="DC100" i="5"/>
  <c r="S16" i="5"/>
  <c r="BC86" i="5"/>
  <c r="J48" i="5"/>
  <c r="DM38" i="5"/>
  <c r="AV71" i="5"/>
  <c r="CU19" i="5"/>
  <c r="AQ116" i="5"/>
  <c r="CF96" i="5"/>
  <c r="E79" i="5"/>
  <c r="AK73" i="5"/>
  <c r="DA9" i="5"/>
  <c r="DC97" i="5"/>
  <c r="F97" i="5"/>
  <c r="AC106" i="5"/>
  <c r="Q78" i="5"/>
  <c r="AJ23" i="5"/>
  <c r="E114" i="5"/>
  <c r="BN113" i="5"/>
  <c r="AZ36" i="5"/>
  <c r="CD74" i="5"/>
  <c r="BP14" i="5"/>
  <c r="DI34" i="5"/>
  <c r="BJ102" i="5"/>
  <c r="DR93" i="5"/>
  <c r="CF83" i="5"/>
  <c r="BL29" i="5"/>
  <c r="DH109" i="5"/>
  <c r="CU13" i="5"/>
  <c r="CF111" i="5"/>
  <c r="CE9" i="5"/>
  <c r="AW81" i="5"/>
  <c r="DF19" i="5"/>
  <c r="DQ52" i="5"/>
  <c r="AG103" i="5"/>
  <c r="AN16" i="5"/>
  <c r="Z38" i="5"/>
  <c r="AA38" i="5"/>
  <c r="AV104" i="5"/>
  <c r="P32" i="5"/>
  <c r="CJ105" i="5"/>
  <c r="DE7" i="5"/>
  <c r="AF30" i="5"/>
  <c r="BM53" i="5"/>
  <c r="BU80" i="5"/>
  <c r="X68" i="5"/>
  <c r="O64" i="5"/>
  <c r="O60" i="5"/>
  <c r="CG90" i="5"/>
  <c r="Z40" i="5"/>
  <c r="CA5" i="5"/>
  <c r="AC119" i="5"/>
  <c r="AB67" i="5"/>
  <c r="BB22" i="5"/>
  <c r="AL84" i="5"/>
  <c r="CZ29" i="5"/>
  <c r="U38" i="5"/>
  <c r="AS85" i="5"/>
  <c r="S21" i="5"/>
  <c r="CW81" i="5"/>
  <c r="BH83" i="5"/>
  <c r="CJ81" i="5"/>
  <c r="DK113" i="5"/>
  <c r="I114" i="5"/>
  <c r="AV11" i="5"/>
  <c r="CM37" i="5"/>
  <c r="DB54" i="5"/>
  <c r="CJ89" i="5"/>
  <c r="AE12" i="5"/>
  <c r="DL105" i="5"/>
  <c r="AN39" i="5"/>
  <c r="R44" i="5"/>
  <c r="CO96" i="5"/>
  <c r="BB40" i="5"/>
  <c r="AX95" i="5"/>
  <c r="G112" i="5"/>
  <c r="H15" i="5"/>
  <c r="BQ95" i="5"/>
  <c r="AP19" i="5"/>
  <c r="AW104" i="5"/>
  <c r="P81" i="5"/>
  <c r="F119" i="5"/>
  <c r="AB105" i="5"/>
  <c r="BZ85" i="5"/>
  <c r="CL94" i="5"/>
  <c r="Z92" i="5"/>
  <c r="V24" i="5"/>
  <c r="DB84" i="5"/>
  <c r="CZ70" i="5"/>
  <c r="BI65" i="5"/>
  <c r="V4" i="5"/>
  <c r="G67" i="5"/>
  <c r="DC24" i="5"/>
  <c r="R102" i="5"/>
  <c r="K15" i="5"/>
  <c r="CP87" i="5"/>
  <c r="CA50" i="5"/>
  <c r="X29" i="5"/>
  <c r="BN102" i="5"/>
  <c r="AD70" i="5"/>
  <c r="AJ29" i="5"/>
  <c r="G97" i="5"/>
  <c r="BR95" i="5"/>
  <c r="BZ86" i="5"/>
  <c r="U59" i="5"/>
  <c r="AG123" i="5"/>
  <c r="DG6" i="5"/>
  <c r="H107" i="5"/>
  <c r="N86" i="5"/>
  <c r="DH96" i="5"/>
  <c r="DH116" i="5"/>
  <c r="AI96" i="5"/>
  <c r="DE30" i="5"/>
  <c r="AB8" i="5"/>
  <c r="BA111" i="5"/>
  <c r="AK40" i="5"/>
  <c r="AR17" i="5"/>
  <c r="X104" i="5"/>
  <c r="BY22" i="5"/>
  <c r="W102" i="5"/>
  <c r="AZ23" i="5"/>
  <c r="DH20" i="5"/>
  <c r="CB21" i="5"/>
  <c r="CK25" i="5"/>
  <c r="AJ68" i="5"/>
  <c r="CS88" i="5"/>
  <c r="AO6" i="5"/>
  <c r="DR72" i="5"/>
  <c r="DM55" i="5"/>
  <c r="P34" i="5"/>
  <c r="CT45" i="5"/>
  <c r="CN8" i="5"/>
  <c r="L121" i="5"/>
  <c r="BI72" i="5"/>
  <c r="DO84" i="5"/>
  <c r="AG97" i="5"/>
  <c r="DN95" i="5"/>
  <c r="AF89" i="5"/>
  <c r="N95" i="5"/>
  <c r="AF116" i="5"/>
  <c r="CS47" i="5"/>
  <c r="BT100" i="5"/>
  <c r="AU85" i="5"/>
  <c r="D100" i="5"/>
  <c r="DC111" i="5"/>
  <c r="CS114" i="5"/>
  <c r="DE47" i="5"/>
  <c r="CO9" i="5"/>
  <c r="W76" i="5"/>
  <c r="AJ85" i="5"/>
  <c r="AD86" i="5"/>
  <c r="DC45" i="5"/>
  <c r="AY94" i="5"/>
  <c r="DF37" i="5"/>
  <c r="BM85" i="5"/>
  <c r="DK123" i="5"/>
  <c r="BE22" i="5"/>
  <c r="AD26" i="5"/>
  <c r="Q90" i="5"/>
  <c r="DM90" i="5"/>
  <c r="CW69" i="5"/>
  <c r="DB71" i="5"/>
  <c r="BE43" i="5"/>
  <c r="AR6" i="5"/>
  <c r="AV35" i="5"/>
  <c r="Z114" i="5"/>
  <c r="BK35" i="5"/>
  <c r="CK39" i="5"/>
  <c r="DB4" i="5"/>
  <c r="DE111" i="5"/>
  <c r="AX12" i="5"/>
  <c r="CG8" i="5"/>
  <c r="X74" i="5"/>
  <c r="AZ52" i="5"/>
  <c r="K25" i="5"/>
  <c r="V14" i="5"/>
  <c r="BD113" i="5"/>
  <c r="BZ59" i="5"/>
  <c r="CQ29" i="5"/>
  <c r="BF60" i="5"/>
  <c r="X9" i="5"/>
  <c r="AL15" i="5"/>
  <c r="DO75" i="5"/>
  <c r="DM22" i="5"/>
  <c r="BW101" i="5"/>
  <c r="BO6" i="5"/>
  <c r="U17" i="5"/>
  <c r="BD48" i="5"/>
  <c r="CK109" i="5"/>
  <c r="AU62" i="5"/>
  <c r="DQ77" i="5"/>
  <c r="CY21" i="5"/>
  <c r="CH99" i="5"/>
  <c r="BI79" i="5"/>
  <c r="N72" i="5"/>
  <c r="CK120" i="5"/>
  <c r="CZ15" i="5"/>
  <c r="CV90" i="5"/>
  <c r="CQ20" i="5"/>
  <c r="DG67" i="5"/>
  <c r="BW85" i="5"/>
  <c r="Q7" i="5"/>
  <c r="BK96" i="5"/>
  <c r="I30" i="5"/>
  <c r="AS115" i="5"/>
  <c r="AH62" i="5"/>
  <c r="DA110" i="5"/>
  <c r="DO23" i="5"/>
  <c r="BL63" i="5"/>
  <c r="Q89" i="5"/>
  <c r="E88" i="5"/>
  <c r="AX116" i="5"/>
  <c r="BZ96" i="5"/>
  <c r="CD97" i="5"/>
  <c r="P68" i="5"/>
  <c r="Q88" i="5"/>
  <c r="I29" i="5"/>
  <c r="CI59" i="5"/>
  <c r="BR78" i="5"/>
  <c r="D44" i="5"/>
  <c r="AQ84" i="5"/>
  <c r="BS98" i="5"/>
  <c r="BR121" i="5"/>
  <c r="T73" i="5"/>
  <c r="Y58" i="5"/>
  <c r="DR17" i="5"/>
  <c r="DL95" i="5"/>
  <c r="O98" i="5"/>
  <c r="CB71" i="5"/>
  <c r="AK27" i="5"/>
  <c r="M58" i="5"/>
  <c r="DN29" i="5"/>
  <c r="AZ70" i="5"/>
  <c r="I31" i="5"/>
  <c r="DF12" i="5"/>
  <c r="AK43" i="5"/>
  <c r="AL4" i="5"/>
  <c r="CZ10" i="5"/>
  <c r="AW94" i="5"/>
  <c r="CQ67" i="5"/>
  <c r="BB105" i="5"/>
  <c r="DP98" i="5"/>
  <c r="D15" i="5"/>
  <c r="G75" i="5"/>
  <c r="BK56" i="5"/>
  <c r="AY21" i="5"/>
  <c r="O119" i="5"/>
  <c r="CM41" i="5"/>
  <c r="AT54" i="5"/>
  <c r="AD67" i="5"/>
  <c r="K24" i="5"/>
  <c r="BP60" i="5"/>
  <c r="AU47" i="5"/>
  <c r="AU112" i="5"/>
  <c r="AT105" i="5"/>
  <c r="I34" i="5"/>
  <c r="BX57" i="5"/>
  <c r="AV86" i="5"/>
  <c r="L120" i="5"/>
  <c r="BX9" i="5"/>
  <c r="DM8" i="5"/>
  <c r="AD121" i="5"/>
  <c r="DL82" i="5"/>
  <c r="BV27" i="5"/>
  <c r="AB99" i="5"/>
  <c r="CQ85" i="5"/>
  <c r="CM51" i="5"/>
  <c r="AX109" i="5"/>
  <c r="AY40" i="5"/>
  <c r="J42" i="5"/>
  <c r="Q96" i="5"/>
  <c r="AZ95" i="5"/>
  <c r="S58" i="5"/>
  <c r="DC82" i="5"/>
  <c r="AK15" i="5"/>
  <c r="AE109" i="5"/>
  <c r="DR31" i="5"/>
  <c r="BS85" i="5"/>
  <c r="BE78" i="5"/>
  <c r="DA77" i="5"/>
  <c r="CO87" i="5"/>
  <c r="BS10" i="5"/>
  <c r="CT68" i="5"/>
  <c r="AJ34" i="5"/>
  <c r="O7" i="5"/>
  <c r="AU80" i="5"/>
  <c r="DD75" i="5"/>
  <c r="BT42" i="5"/>
  <c r="AB61" i="5"/>
  <c r="AR83" i="5"/>
  <c r="I64" i="5"/>
  <c r="BK93" i="5"/>
  <c r="V83" i="5"/>
  <c r="CX64" i="5"/>
  <c r="BV34" i="5"/>
  <c r="DO113" i="5"/>
  <c r="DM94" i="5"/>
  <c r="DQ6" i="5"/>
  <c r="AD72" i="5"/>
  <c r="AO97" i="5"/>
  <c r="CA76" i="5"/>
  <c r="CR9" i="5"/>
  <c r="BF6" i="5"/>
  <c r="DR62" i="5"/>
  <c r="BB96" i="5"/>
  <c r="DB63" i="5"/>
  <c r="AF86" i="5"/>
  <c r="DS28" i="5"/>
  <c r="CL7" i="5"/>
  <c r="AK47" i="5"/>
  <c r="BQ69" i="5"/>
  <c r="DD10" i="5"/>
  <c r="AC109" i="5"/>
  <c r="F26" i="5"/>
  <c r="CT30" i="5"/>
  <c r="X79" i="5"/>
  <c r="BQ74" i="5"/>
  <c r="E83" i="5"/>
  <c r="CC5" i="5"/>
  <c r="DB79" i="5"/>
  <c r="BF109" i="5"/>
  <c r="BC5" i="5"/>
  <c r="AN8" i="5"/>
  <c r="CT62" i="5"/>
  <c r="BO99" i="5"/>
  <c r="DN46" i="5"/>
  <c r="CK91" i="5"/>
  <c r="K90" i="5"/>
  <c r="AD17" i="5"/>
  <c r="DB68" i="5"/>
  <c r="AQ37" i="5"/>
  <c r="DC55" i="5"/>
  <c r="CC45" i="5"/>
  <c r="BR94" i="5"/>
  <c r="U62" i="5"/>
  <c r="Z103" i="5"/>
  <c r="DD67" i="5"/>
  <c r="AW77" i="5"/>
  <c r="CX103" i="5"/>
  <c r="DC12" i="5"/>
  <c r="G18" i="5"/>
  <c r="CM55" i="5"/>
  <c r="BJ70" i="5"/>
  <c r="DN91" i="5"/>
  <c r="AH39" i="5"/>
  <c r="BO110" i="5"/>
  <c r="N58" i="5"/>
  <c r="H108" i="5"/>
  <c r="AR84" i="5"/>
  <c r="CD24" i="5"/>
  <c r="CJ11" i="5"/>
  <c r="BX41" i="5"/>
  <c r="CK17" i="5"/>
  <c r="CB23" i="5"/>
  <c r="BJ22" i="5"/>
  <c r="CW85" i="5"/>
  <c r="BO38" i="5"/>
  <c r="BS22" i="5"/>
  <c r="AW41" i="5"/>
  <c r="DK25" i="5"/>
  <c r="Z8" i="5"/>
  <c r="V91" i="5"/>
  <c r="Z94" i="5"/>
  <c r="CH20" i="5"/>
  <c r="CG105" i="5"/>
  <c r="CZ33" i="5"/>
  <c r="BJ65" i="5"/>
  <c r="DQ5" i="5"/>
  <c r="BY103" i="5"/>
  <c r="AM96" i="5"/>
  <c r="BH51" i="5"/>
  <c r="DR65" i="5"/>
  <c r="DF85" i="5"/>
  <c r="CW48" i="5"/>
  <c r="CF43" i="5"/>
  <c r="CG13" i="5"/>
  <c r="AK75" i="5"/>
  <c r="CN119" i="5"/>
  <c r="K32" i="5"/>
  <c r="BC29" i="5"/>
  <c r="AP100" i="5"/>
  <c r="N113" i="5"/>
  <c r="BH75" i="5"/>
  <c r="BS39" i="5"/>
  <c r="BK98" i="5"/>
  <c r="BX119" i="5"/>
  <c r="AO69" i="5"/>
  <c r="BD31" i="5"/>
  <c r="CL24" i="5"/>
  <c r="BD23" i="5"/>
  <c r="CU7" i="5"/>
  <c r="H31" i="5"/>
  <c r="BZ45" i="5"/>
  <c r="AG57" i="5"/>
  <c r="T83" i="5"/>
  <c r="CR28" i="5"/>
  <c r="AV68" i="5"/>
  <c r="M13" i="5"/>
  <c r="Z70" i="5"/>
  <c r="X20" i="5"/>
  <c r="DB37" i="5"/>
  <c r="L58" i="5"/>
  <c r="DE106" i="5"/>
  <c r="X61" i="5"/>
  <c r="AP38" i="5"/>
  <c r="CK105" i="5"/>
  <c r="M28" i="5"/>
  <c r="AR71" i="5"/>
  <c r="BD11" i="5"/>
  <c r="BQ91" i="5"/>
  <c r="Z50" i="5"/>
  <c r="Q82" i="5"/>
  <c r="CF14" i="5"/>
  <c r="AP26" i="5"/>
  <c r="AV98" i="5"/>
  <c r="CH19" i="5"/>
  <c r="CJ16" i="5"/>
  <c r="AJ64" i="5"/>
  <c r="DQ122" i="5"/>
  <c r="AW99" i="5"/>
  <c r="DR16" i="5"/>
  <c r="BM50" i="5"/>
  <c r="BO61" i="5"/>
  <c r="CI46" i="5"/>
  <c r="Z16" i="5"/>
  <c r="CY77" i="5"/>
  <c r="U69" i="5"/>
  <c r="R103" i="5"/>
  <c r="DN15" i="5"/>
  <c r="AP116" i="5"/>
  <c r="AI98" i="5"/>
  <c r="CX107" i="5"/>
  <c r="BN82" i="5"/>
  <c r="AG45" i="5"/>
  <c r="X53" i="5"/>
  <c r="S46" i="5"/>
  <c r="DC108" i="5"/>
  <c r="BS111" i="5"/>
  <c r="BI113" i="5"/>
  <c r="DO81" i="5"/>
  <c r="AM29" i="5"/>
  <c r="BE4" i="5"/>
  <c r="CU106" i="5"/>
  <c r="DF90" i="5"/>
  <c r="BA91" i="5"/>
  <c r="AU21" i="5"/>
  <c r="D62" i="5"/>
  <c r="AP60" i="5"/>
  <c r="CL90" i="5"/>
  <c r="BZ82" i="5"/>
  <c r="DD85" i="5"/>
  <c r="AI108" i="5"/>
  <c r="DG56" i="5"/>
  <c r="M98" i="5"/>
  <c r="AM103" i="5"/>
  <c r="T35" i="5"/>
  <c r="CX93" i="5"/>
  <c r="CW82" i="5"/>
  <c r="W87" i="5"/>
  <c r="BK25" i="5"/>
  <c r="DG112" i="5"/>
  <c r="CI97" i="5"/>
  <c r="AV80" i="5"/>
  <c r="R122" i="5"/>
  <c r="BW107" i="5"/>
  <c r="BI88" i="5"/>
  <c r="DL91" i="5"/>
  <c r="DC47" i="5"/>
  <c r="CG24" i="5"/>
  <c r="AB106" i="5"/>
  <c r="CR72" i="5"/>
  <c r="BM102" i="5"/>
  <c r="M107" i="5"/>
  <c r="CH7" i="5"/>
  <c r="Y60" i="5"/>
  <c r="CH16" i="5"/>
  <c r="CA100" i="5"/>
  <c r="AP11" i="5"/>
  <c r="BG75" i="5"/>
  <c r="AK104" i="5"/>
  <c r="CQ25" i="5"/>
  <c r="AF75" i="5"/>
  <c r="BC49" i="5"/>
  <c r="AY116" i="5"/>
  <c r="AO86" i="5"/>
  <c r="DM44" i="5"/>
  <c r="DD109" i="5"/>
  <c r="CI61" i="5"/>
  <c r="CE75" i="5"/>
  <c r="H94" i="5"/>
  <c r="K108" i="5"/>
  <c r="DP122" i="5"/>
  <c r="BE27" i="5"/>
  <c r="Y25" i="5"/>
  <c r="X40" i="5"/>
  <c r="DJ9" i="5"/>
  <c r="P107" i="5"/>
  <c r="CF57" i="5"/>
  <c r="BU102" i="5"/>
  <c r="I42" i="5"/>
  <c r="CR67" i="5"/>
  <c r="AD59" i="5"/>
  <c r="AY80" i="5"/>
  <c r="U4" i="5"/>
  <c r="CQ11" i="5"/>
  <c r="BB44" i="5"/>
  <c r="CN9" i="5"/>
  <c r="AE104" i="5"/>
  <c r="CC108" i="5"/>
  <c r="DR116" i="5"/>
  <c r="AJ24" i="5"/>
  <c r="CG95" i="5"/>
  <c r="BW95" i="5"/>
  <c r="DM91" i="5"/>
  <c r="AZ7" i="5"/>
  <c r="AY27" i="5"/>
  <c r="DM61" i="5"/>
  <c r="BB46" i="5"/>
  <c r="DS48" i="5"/>
  <c r="CH13" i="5"/>
  <c r="O32" i="5"/>
  <c r="CO37" i="5"/>
  <c r="CV85" i="5"/>
  <c r="DL58" i="5"/>
  <c r="CJ53" i="5"/>
  <c r="AX4" i="5"/>
  <c r="DQ109" i="5"/>
  <c r="CC77" i="5"/>
  <c r="CV52" i="5"/>
  <c r="CM79" i="5"/>
  <c r="D48" i="5"/>
  <c r="BI119" i="5"/>
  <c r="AW112" i="5"/>
  <c r="DF93" i="5"/>
  <c r="DP6" i="5"/>
  <c r="AF62" i="5"/>
  <c r="G96" i="5"/>
  <c r="CX33" i="5"/>
  <c r="DA58" i="5"/>
  <c r="AH41" i="5"/>
  <c r="P53" i="5"/>
  <c r="BP96" i="5"/>
  <c r="AH19" i="5"/>
  <c r="DA95" i="5"/>
  <c r="AD102" i="5"/>
  <c r="BC96" i="5"/>
  <c r="CN13" i="5"/>
  <c r="BO62" i="5"/>
  <c r="CD92" i="5"/>
  <c r="CD50" i="5"/>
  <c r="K37" i="5"/>
  <c r="BH36" i="5"/>
  <c r="CZ28" i="5"/>
  <c r="CU55" i="5"/>
  <c r="BY119" i="5"/>
  <c r="CX80" i="5"/>
  <c r="CM109" i="5"/>
  <c r="DC121" i="5"/>
  <c r="CK38" i="5"/>
  <c r="AS97" i="5"/>
  <c r="DS112" i="5"/>
  <c r="AU79" i="5"/>
  <c r="AS84" i="5"/>
  <c r="AJ12" i="5"/>
  <c r="CY60" i="5"/>
  <c r="CP92" i="5"/>
  <c r="AQ30" i="5"/>
  <c r="BQ50" i="5"/>
  <c r="BM81" i="5"/>
  <c r="AC95" i="5"/>
  <c r="V81" i="5"/>
  <c r="R65" i="5"/>
  <c r="DL62" i="5"/>
  <c r="BW80" i="5"/>
  <c r="BX34" i="5"/>
  <c r="CG52" i="5"/>
  <c r="CC36" i="5"/>
  <c r="P95" i="5"/>
  <c r="BB65" i="5"/>
  <c r="CI79" i="5"/>
  <c r="CH15" i="5"/>
  <c r="BJ58" i="5"/>
  <c r="G5" i="5"/>
  <c r="DH43" i="5"/>
  <c r="AB122" i="5"/>
  <c r="BI59" i="5"/>
  <c r="BP71" i="5"/>
  <c r="BF65" i="5"/>
  <c r="AG46" i="5"/>
  <c r="AM52" i="5"/>
  <c r="BK106" i="5"/>
  <c r="BO41" i="5"/>
  <c r="AM111" i="5"/>
  <c r="M104" i="5"/>
  <c r="CY48" i="5"/>
  <c r="AL93" i="5"/>
  <c r="AV33" i="5"/>
  <c r="L12" i="5"/>
  <c r="X55" i="5"/>
  <c r="AI73" i="5"/>
  <c r="BJ99" i="5"/>
  <c r="R57" i="5"/>
  <c r="T58" i="5"/>
  <c r="BJ10" i="5"/>
  <c r="AX28" i="5"/>
  <c r="AP39" i="5"/>
  <c r="D93" i="5"/>
  <c r="CE108" i="5"/>
  <c r="BC83" i="5"/>
  <c r="BV64" i="5"/>
  <c r="AX68" i="5"/>
  <c r="DM65" i="5"/>
  <c r="BE12" i="5"/>
  <c r="CW91" i="5"/>
  <c r="BP68" i="5"/>
  <c r="BZ53" i="5"/>
  <c r="DE76" i="5"/>
  <c r="CI47" i="5"/>
  <c r="BJ86" i="5"/>
  <c r="T95" i="5"/>
  <c r="DJ53" i="5"/>
  <c r="CM65" i="5"/>
  <c r="AW103" i="5"/>
  <c r="DA33" i="5"/>
  <c r="BA118" i="5"/>
  <c r="BK86" i="5"/>
  <c r="BY36" i="5"/>
  <c r="BK10" i="5"/>
  <c r="N17" i="5"/>
  <c r="AY101" i="5"/>
  <c r="DN80" i="5"/>
  <c r="AA42" i="5"/>
  <c r="AC32" i="5"/>
  <c r="AA55" i="5"/>
  <c r="BY106" i="5"/>
  <c r="AJ22" i="5"/>
  <c r="N13" i="5"/>
  <c r="BJ60" i="5"/>
  <c r="DC83" i="5"/>
  <c r="BD104" i="5"/>
  <c r="CT87" i="5"/>
  <c r="CS107" i="5"/>
  <c r="CP104" i="5"/>
  <c r="AR10" i="5"/>
  <c r="U65" i="5"/>
  <c r="CY6" i="5"/>
  <c r="BO53" i="5"/>
  <c r="DQ102" i="5"/>
  <c r="DB13" i="5"/>
  <c r="DD29" i="5"/>
  <c r="CV105" i="5"/>
  <c r="Q66" i="5"/>
  <c r="DG109" i="5"/>
  <c r="DP36" i="5"/>
  <c r="BC4" i="5"/>
  <c r="DJ111" i="5"/>
  <c r="BC34" i="5"/>
  <c r="CU58" i="5"/>
  <c r="CV93" i="5"/>
  <c r="DE67" i="5"/>
  <c r="U96" i="5"/>
  <c r="AJ99" i="5"/>
  <c r="CH91" i="5"/>
  <c r="AH111" i="5"/>
  <c r="DH42" i="5"/>
  <c r="AJ54" i="5"/>
  <c r="DO33" i="5"/>
  <c r="CM103" i="5"/>
  <c r="BS79" i="5"/>
  <c r="DJ96" i="5"/>
  <c r="BF78" i="5"/>
  <c r="DB22" i="5"/>
  <c r="BD98" i="5"/>
  <c r="CJ56" i="5"/>
  <c r="DJ83" i="5"/>
  <c r="CX76" i="5"/>
  <c r="AG92" i="5"/>
  <c r="AX113" i="5"/>
  <c r="DO26" i="5"/>
  <c r="AJ20" i="5"/>
  <c r="AM48" i="5"/>
  <c r="L20" i="5"/>
  <c r="K9" i="5"/>
  <c r="DA19" i="5"/>
  <c r="AF57" i="5"/>
  <c r="CQ10" i="5"/>
  <c r="BS19" i="5"/>
  <c r="BT116" i="5"/>
  <c r="O62" i="5"/>
  <c r="Y7" i="5"/>
  <c r="R29" i="5"/>
  <c r="AH92" i="5"/>
  <c r="CX96" i="5"/>
  <c r="BM93" i="5"/>
  <c r="AS45" i="5"/>
  <c r="DO71" i="5"/>
  <c r="O58" i="5"/>
  <c r="CN5" i="5"/>
  <c r="DQ10" i="5"/>
  <c r="U54" i="5"/>
  <c r="Z93" i="5"/>
  <c r="CX49" i="5"/>
  <c r="DO39" i="5"/>
  <c r="CZ85" i="5"/>
  <c r="AN108" i="5"/>
  <c r="BO84" i="5"/>
  <c r="CP19" i="5"/>
  <c r="BA101" i="5"/>
  <c r="BV76" i="5"/>
  <c r="BM106" i="5"/>
  <c r="DA25" i="5"/>
  <c r="DH107" i="5"/>
  <c r="AA93" i="5"/>
  <c r="CN95" i="5"/>
  <c r="AV105" i="5"/>
  <c r="K70" i="5"/>
  <c r="CS50" i="5"/>
  <c r="CJ33" i="5"/>
  <c r="CZ54" i="5"/>
  <c r="AV88" i="5"/>
  <c r="DD102" i="5"/>
  <c r="CN69" i="5"/>
  <c r="DO13" i="5"/>
  <c r="AE110" i="5"/>
  <c r="AG43" i="5"/>
  <c r="DD76" i="5"/>
  <c r="U73" i="5"/>
  <c r="DL28" i="5"/>
  <c r="CC29" i="5"/>
  <c r="CG104" i="5"/>
  <c r="V36" i="5"/>
  <c r="W118" i="5"/>
  <c r="CU48" i="5"/>
  <c r="BB18" i="5"/>
  <c r="BB45" i="5"/>
  <c r="CQ27" i="5"/>
  <c r="CP5" i="5"/>
  <c r="W48" i="5"/>
  <c r="DJ64" i="5"/>
  <c r="CZ108" i="5"/>
  <c r="DL84" i="5"/>
  <c r="DE38" i="5"/>
  <c r="U12" i="5"/>
  <c r="J37" i="5"/>
  <c r="AC103" i="5"/>
  <c r="AC112" i="5"/>
  <c r="DN108" i="5"/>
  <c r="DO8" i="5"/>
  <c r="DL70" i="5"/>
  <c r="BB72" i="5"/>
  <c r="P15" i="5"/>
  <c r="R15" i="5"/>
  <c r="CK7" i="5"/>
  <c r="CZ31" i="5"/>
  <c r="AI66" i="5"/>
  <c r="DQ96" i="5"/>
  <c r="BT70" i="5"/>
  <c r="P69" i="5"/>
  <c r="AH69" i="5"/>
  <c r="DK64" i="5"/>
  <c r="AJ71" i="5"/>
  <c r="DJ36" i="5"/>
  <c r="BD58" i="5"/>
  <c r="E96" i="5"/>
  <c r="BF7" i="5"/>
  <c r="DE91" i="5"/>
  <c r="DL36" i="5"/>
  <c r="BT96" i="5"/>
  <c r="DE107" i="5"/>
  <c r="CZ113" i="5"/>
  <c r="AU119" i="5"/>
  <c r="CR44" i="5"/>
  <c r="DH73" i="5"/>
  <c r="R86" i="5"/>
  <c r="AV46" i="5"/>
  <c r="DF84" i="5"/>
  <c r="BH58" i="5"/>
  <c r="AH57" i="5"/>
  <c r="T18" i="5"/>
  <c r="BE104" i="5"/>
  <c r="BR93" i="5"/>
  <c r="BU66" i="5"/>
  <c r="CO5" i="5"/>
  <c r="AI49" i="5"/>
  <c r="CS115" i="5"/>
  <c r="BC122" i="5"/>
  <c r="BU115" i="5"/>
  <c r="BI33" i="5"/>
  <c r="CM119" i="5"/>
  <c r="K7" i="5"/>
  <c r="P65" i="5"/>
  <c r="BO76" i="5"/>
  <c r="BI67" i="5"/>
  <c r="DP8" i="5"/>
  <c r="DE4" i="5"/>
  <c r="AY69" i="5"/>
  <c r="AO108" i="5"/>
  <c r="DG73" i="5"/>
  <c r="CV70" i="5"/>
  <c r="M92" i="5"/>
  <c r="CY23" i="5"/>
  <c r="AL17" i="5"/>
  <c r="S40" i="5"/>
  <c r="H100" i="5"/>
  <c r="AG14" i="5"/>
  <c r="BG14" i="5"/>
  <c r="CW19" i="5"/>
  <c r="DN32" i="5"/>
  <c r="DJ67" i="5"/>
  <c r="CY76" i="5"/>
  <c r="AC4" i="5"/>
  <c r="DH30" i="5"/>
  <c r="O69" i="5"/>
  <c r="BN68" i="5"/>
  <c r="DC112" i="5"/>
  <c r="DM34" i="5"/>
  <c r="AQ20" i="5"/>
  <c r="DF24" i="5"/>
  <c r="AN92" i="5"/>
  <c r="M34" i="5"/>
  <c r="Y103" i="5"/>
  <c r="AA88" i="5"/>
  <c r="BZ32" i="5"/>
  <c r="BK48" i="5"/>
  <c r="BH43" i="5"/>
  <c r="Z31" i="5"/>
  <c r="S10" i="5"/>
  <c r="BJ85" i="5"/>
  <c r="T32" i="5"/>
  <c r="CN98" i="5"/>
  <c r="CW109" i="5"/>
  <c r="AY65" i="5"/>
  <c r="I13" i="5"/>
  <c r="BG102" i="5"/>
  <c r="AD9" i="5"/>
  <c r="AP84" i="5"/>
  <c r="AR46" i="5"/>
  <c r="AX52" i="5"/>
  <c r="BP114" i="5"/>
  <c r="AH11" i="5"/>
  <c r="V61" i="5"/>
  <c r="BC106" i="5"/>
  <c r="CP55" i="5"/>
  <c r="AL70" i="5"/>
  <c r="AH58" i="5"/>
  <c r="AN12" i="5"/>
  <c r="CC51" i="5"/>
  <c r="BV56" i="5"/>
  <c r="BM21" i="5"/>
  <c r="CT90" i="5"/>
  <c r="CL41" i="5"/>
  <c r="CI50" i="5"/>
  <c r="AW46" i="5"/>
  <c r="CZ8" i="5"/>
  <c r="BV47" i="5"/>
  <c r="AZ29" i="5"/>
  <c r="AK57" i="5"/>
  <c r="DS77" i="5"/>
  <c r="BD93" i="5"/>
  <c r="AJ97" i="5"/>
  <c r="R48" i="5"/>
  <c r="CX56" i="5"/>
  <c r="CD76" i="5"/>
  <c r="F99" i="5"/>
  <c r="BX14" i="5"/>
  <c r="BK40" i="5"/>
  <c r="BD99" i="5"/>
  <c r="DH53" i="5"/>
  <c r="E54" i="5"/>
  <c r="BQ115" i="5"/>
  <c r="BE37" i="5"/>
  <c r="AN43" i="5"/>
  <c r="BG22" i="5"/>
  <c r="DA63" i="5"/>
  <c r="Q19" i="5"/>
  <c r="BI77" i="5"/>
  <c r="J25" i="5"/>
  <c r="AC53" i="5"/>
  <c r="DG5" i="5"/>
  <c r="BH94" i="5"/>
  <c r="AU28" i="5"/>
  <c r="DP92" i="5"/>
  <c r="DI87" i="5"/>
  <c r="BL101" i="5"/>
  <c r="G14" i="5"/>
  <c r="BV75" i="5"/>
  <c r="BK116" i="5"/>
  <c r="BG79" i="5"/>
  <c r="P46" i="5"/>
  <c r="AZ41" i="5"/>
  <c r="CY45" i="5"/>
  <c r="AL67" i="5"/>
  <c r="CH64" i="5"/>
  <c r="AT97" i="5"/>
  <c r="CC18" i="5"/>
  <c r="L45" i="5"/>
  <c r="BJ21" i="5"/>
  <c r="BC84" i="5"/>
  <c r="AJ119" i="5"/>
  <c r="BE62" i="5"/>
  <c r="P105" i="5"/>
  <c r="AT12" i="5"/>
  <c r="CU79" i="5"/>
  <c r="DI18" i="5"/>
  <c r="AW123" i="5"/>
  <c r="Y95" i="5"/>
  <c r="AU76" i="5"/>
  <c r="BL94" i="5"/>
  <c r="BI41" i="5"/>
  <c r="J43" i="5"/>
  <c r="AE89" i="5"/>
  <c r="DM15" i="5"/>
  <c r="CV47" i="5"/>
  <c r="DS78" i="5"/>
  <c r="CU86" i="5"/>
  <c r="Y22" i="5"/>
  <c r="CL70" i="5"/>
  <c r="G30" i="5"/>
  <c r="BM13" i="5"/>
  <c r="L28" i="5"/>
  <c r="DM85" i="5"/>
  <c r="AV94" i="5"/>
  <c r="BK63" i="5"/>
  <c r="O46" i="5"/>
  <c r="DA96" i="5"/>
  <c r="CN113" i="5"/>
  <c r="CT29" i="5"/>
  <c r="DM37" i="5"/>
  <c r="DF41" i="5"/>
  <c r="AC73" i="5"/>
  <c r="CQ83" i="5"/>
  <c r="DG71" i="5"/>
  <c r="BZ28" i="5"/>
  <c r="DI52" i="5"/>
  <c r="BH106" i="5"/>
  <c r="BJ83" i="5"/>
  <c r="CV59" i="5"/>
  <c r="T104" i="5"/>
  <c r="O5" i="5"/>
  <c r="CG33" i="5"/>
  <c r="AU4" i="5"/>
  <c r="AU57" i="5"/>
  <c r="CU99" i="5"/>
  <c r="BZ62" i="5"/>
  <c r="CI92" i="5"/>
  <c r="F25" i="5"/>
  <c r="F63" i="5"/>
  <c r="BE102" i="5"/>
  <c r="CL39" i="5"/>
  <c r="L83" i="5"/>
  <c r="BO15" i="5"/>
  <c r="BW29" i="5"/>
  <c r="CX89" i="5"/>
  <c r="BS71" i="5"/>
  <c r="AN5" i="5"/>
  <c r="BQ94" i="5"/>
  <c r="DE23" i="5"/>
  <c r="CJ65" i="5"/>
  <c r="I70" i="5"/>
  <c r="BR83" i="5"/>
  <c r="BO37" i="5"/>
  <c r="AE99" i="5"/>
  <c r="W16" i="5"/>
  <c r="Y90" i="5"/>
  <c r="BG49" i="5"/>
  <c r="V106" i="5"/>
  <c r="DL31" i="5"/>
  <c r="CN15" i="5"/>
  <c r="DC18" i="5"/>
  <c r="BS33" i="5"/>
  <c r="CP14" i="5"/>
  <c r="DI90" i="5"/>
  <c r="Q59" i="5"/>
  <c r="BL86" i="5"/>
  <c r="Y33" i="5"/>
  <c r="AB69" i="5"/>
  <c r="L73" i="5"/>
  <c r="AX91" i="5"/>
  <c r="BY31" i="5"/>
  <c r="DC84" i="5"/>
  <c r="CZ66" i="5"/>
  <c r="BL113" i="5"/>
  <c r="AE118" i="5"/>
  <c r="CX99" i="5"/>
  <c r="AI61" i="5"/>
  <c r="CJ17" i="5"/>
  <c r="CP23" i="5"/>
  <c r="N75" i="5"/>
  <c r="AD13" i="5"/>
  <c r="AX115" i="5"/>
  <c r="S38" i="5"/>
  <c r="DH16" i="5"/>
  <c r="F39" i="5"/>
  <c r="DN34" i="5"/>
  <c r="CU119" i="5"/>
  <c r="BN60" i="5"/>
  <c r="AH21" i="5"/>
  <c r="BN4" i="5"/>
  <c r="AE56" i="5"/>
  <c r="D64" i="5"/>
  <c r="CU17" i="5"/>
  <c r="CW45" i="5"/>
  <c r="X98" i="5"/>
  <c r="E72" i="5"/>
  <c r="P79" i="5"/>
  <c r="O15" i="5"/>
  <c r="T57" i="5"/>
  <c r="CC86" i="5"/>
  <c r="AD97" i="5"/>
  <c r="BF56" i="5"/>
  <c r="BA58" i="5"/>
  <c r="BT6" i="5"/>
  <c r="AV102" i="5"/>
  <c r="S51" i="5"/>
  <c r="DG29" i="5"/>
  <c r="CC59" i="5"/>
  <c r="BG88" i="5"/>
  <c r="AM9" i="5"/>
  <c r="CW98" i="5"/>
  <c r="X92" i="5"/>
  <c r="Q8" i="5"/>
  <c r="CJ9" i="5"/>
  <c r="AZ111" i="5"/>
  <c r="F31" i="5"/>
  <c r="BH55" i="5"/>
  <c r="AL57" i="5"/>
  <c r="CS42" i="5"/>
  <c r="N103" i="5"/>
  <c r="BY98" i="5"/>
  <c r="CL68" i="5"/>
  <c r="CX37" i="5"/>
  <c r="DJ29" i="5"/>
  <c r="AD37" i="5"/>
  <c r="L64" i="5"/>
  <c r="Q16" i="5"/>
  <c r="AI52" i="5"/>
  <c r="U35" i="5"/>
  <c r="DL79" i="5"/>
  <c r="AC102" i="5"/>
  <c r="BF77" i="5"/>
  <c r="DD95" i="5"/>
  <c r="CH61" i="5"/>
  <c r="DN7" i="5"/>
  <c r="V108" i="5"/>
  <c r="BU107" i="5"/>
  <c r="BL13" i="5"/>
  <c r="DB53" i="5"/>
  <c r="L48" i="5"/>
  <c r="Y118" i="5"/>
  <c r="AW114" i="5"/>
  <c r="K41" i="5"/>
  <c r="AW20" i="5"/>
  <c r="AJ56" i="5"/>
  <c r="AP70" i="5"/>
  <c r="DR61" i="5"/>
  <c r="H116" i="5"/>
  <c r="DS30" i="5"/>
  <c r="AO84" i="5"/>
  <c r="CB122" i="5"/>
  <c r="X46" i="5"/>
  <c r="J76" i="5"/>
  <c r="H6" i="5"/>
  <c r="DQ11" i="5"/>
  <c r="BR103" i="5"/>
  <c r="AR94" i="5"/>
  <c r="AO59" i="5"/>
  <c r="CW101" i="5"/>
  <c r="H13" i="5"/>
  <c r="DE86" i="5"/>
  <c r="AZ64" i="5"/>
  <c r="AO52" i="5"/>
  <c r="G15" i="5"/>
  <c r="CN63" i="5"/>
  <c r="DM118" i="5"/>
  <c r="BK39" i="5"/>
  <c r="DS83" i="5"/>
  <c r="DR104" i="5"/>
  <c r="CH80" i="5"/>
  <c r="AE13" i="5"/>
  <c r="AR11" i="5"/>
  <c r="AN104" i="5"/>
  <c r="AS18" i="5"/>
  <c r="AG38" i="5"/>
  <c r="CF105" i="5"/>
  <c r="DN75" i="5"/>
  <c r="DR123" i="5"/>
  <c r="Z107" i="5"/>
  <c r="BI70" i="5"/>
  <c r="DI22" i="5"/>
  <c r="AD64" i="5"/>
  <c r="AA30" i="5"/>
  <c r="AX34" i="5"/>
  <c r="G25" i="5"/>
  <c r="AM57" i="5"/>
  <c r="AQ32" i="5"/>
  <c r="AK103" i="5"/>
  <c r="CP69" i="5"/>
  <c r="CO98" i="5"/>
  <c r="DI84" i="5"/>
  <c r="BT38" i="5"/>
  <c r="CV80" i="5"/>
  <c r="BW75" i="5"/>
  <c r="DF49" i="5"/>
  <c r="DP72" i="5"/>
  <c r="CS44" i="5"/>
  <c r="DJ82" i="5"/>
  <c r="Z23" i="5"/>
  <c r="D67" i="5"/>
  <c r="AM45" i="5"/>
  <c r="BD89" i="5"/>
  <c r="AY66" i="5"/>
  <c r="BJ14" i="5"/>
  <c r="BU35" i="5"/>
  <c r="BR15" i="5"/>
  <c r="BU13" i="5"/>
  <c r="CU73" i="5"/>
  <c r="E23" i="5"/>
  <c r="AQ19" i="5"/>
  <c r="CI83" i="5"/>
  <c r="Z97" i="5"/>
  <c r="BR16" i="5"/>
  <c r="CO64" i="5"/>
  <c r="DR41" i="5"/>
  <c r="BR106" i="5"/>
  <c r="AH32" i="5"/>
  <c r="CQ12" i="5"/>
  <c r="AK107" i="5"/>
  <c r="BS106" i="5"/>
  <c r="N94" i="5"/>
  <c r="D109" i="5"/>
  <c r="BU93" i="5"/>
  <c r="CY16" i="5"/>
  <c r="AY74" i="5"/>
  <c r="AG72" i="5"/>
  <c r="D17" i="5"/>
  <c r="K112" i="5"/>
  <c r="DK84" i="5"/>
  <c r="AG68" i="5"/>
  <c r="CU10" i="5"/>
  <c r="AA35" i="5"/>
  <c r="I74" i="5"/>
  <c r="CM18" i="5"/>
  <c r="G35" i="5"/>
  <c r="CF98" i="5"/>
  <c r="BQ27" i="5"/>
  <c r="DN57" i="5"/>
  <c r="DR82" i="5"/>
  <c r="W41" i="5"/>
  <c r="BC39" i="5"/>
  <c r="AW66" i="5"/>
  <c r="DK52" i="5"/>
  <c r="CC32" i="5"/>
  <c r="DP95" i="5"/>
  <c r="BP22" i="5"/>
  <c r="BJ62" i="5"/>
  <c r="BR48" i="5"/>
  <c r="CA39" i="5"/>
  <c r="CJ109" i="5"/>
  <c r="BE51" i="5"/>
  <c r="CW62" i="5"/>
  <c r="BM10" i="5"/>
  <c r="AA112" i="5"/>
  <c r="T102" i="5"/>
  <c r="BR12" i="5"/>
  <c r="AT29" i="5"/>
  <c r="AC36" i="5"/>
  <c r="R74" i="5"/>
  <c r="D14" i="5"/>
  <c r="AD78" i="5"/>
  <c r="AS92" i="5"/>
  <c r="DK109" i="5"/>
  <c r="CA106" i="5"/>
  <c r="AC82" i="5"/>
  <c r="DP74" i="5"/>
  <c r="P60" i="5"/>
  <c r="DL30" i="5"/>
  <c r="AO100" i="5"/>
  <c r="AB87" i="5"/>
  <c r="AL83" i="5"/>
  <c r="BF4" i="5"/>
  <c r="AZ25" i="5"/>
  <c r="Z74" i="5"/>
  <c r="BD96" i="5"/>
  <c r="DB14" i="5"/>
  <c r="CH14" i="5"/>
  <c r="CI21" i="5"/>
  <c r="BN72" i="5"/>
  <c r="G51" i="5"/>
  <c r="BC74" i="5"/>
  <c r="CS109" i="5"/>
  <c r="BA18" i="5"/>
  <c r="BB57" i="5"/>
  <c r="AN31" i="5"/>
  <c r="CC120" i="5"/>
  <c r="O66" i="5"/>
  <c r="DQ58" i="5"/>
  <c r="BR97" i="5"/>
  <c r="F87" i="5"/>
  <c r="R51" i="5"/>
  <c r="I56" i="5"/>
  <c r="AV36" i="5"/>
  <c r="BC46" i="5"/>
  <c r="CB76" i="5"/>
  <c r="AD58" i="5"/>
  <c r="AE21" i="5"/>
  <c r="AB85" i="5"/>
  <c r="BA77" i="5"/>
  <c r="G31" i="5"/>
  <c r="AZ11" i="5"/>
  <c r="CM60" i="5"/>
  <c r="BO100" i="5"/>
  <c r="DJ92" i="5"/>
  <c r="CD94" i="5"/>
  <c r="DD31" i="5"/>
  <c r="DB5" i="5"/>
  <c r="BX22" i="5"/>
  <c r="F66" i="5"/>
  <c r="H66" i="5"/>
  <c r="DN87" i="5"/>
  <c r="CR52" i="5"/>
  <c r="BB68" i="5"/>
  <c r="M56" i="5"/>
  <c r="BX121" i="5"/>
  <c r="R71" i="5"/>
  <c r="CR4" i="5"/>
  <c r="AE93" i="5"/>
  <c r="CR12" i="5"/>
  <c r="BQ104" i="5"/>
  <c r="AD46" i="5"/>
  <c r="BO60" i="5"/>
  <c r="BJ15" i="5"/>
  <c r="AT93" i="5"/>
  <c r="BD39" i="5"/>
  <c r="AQ96" i="5"/>
  <c r="AZ51" i="5"/>
  <c r="Z24" i="5"/>
  <c r="G71" i="5"/>
  <c r="N25" i="5"/>
  <c r="AF100" i="5"/>
  <c r="I26" i="5"/>
  <c r="BH37" i="5"/>
  <c r="CE43" i="5"/>
  <c r="O8" i="5"/>
  <c r="J55" i="5"/>
  <c r="BT65" i="5"/>
  <c r="AC57" i="5"/>
  <c r="CP4" i="5"/>
  <c r="AK121" i="5"/>
  <c r="BU20" i="5"/>
  <c r="CH55" i="5"/>
  <c r="AY104" i="5"/>
  <c r="W54" i="5"/>
  <c r="CR38" i="5"/>
  <c r="AR62" i="5"/>
  <c r="BQ84" i="5"/>
  <c r="CL30" i="5"/>
  <c r="U10" i="5"/>
  <c r="CF25" i="5"/>
  <c r="BB101" i="5"/>
  <c r="J56" i="5"/>
  <c r="AV50" i="5"/>
  <c r="G6" i="5"/>
  <c r="CR78" i="5"/>
  <c r="AX82" i="5"/>
  <c r="BG6" i="5"/>
  <c r="E69" i="5"/>
  <c r="CR42" i="5"/>
  <c r="CT82" i="5"/>
  <c r="AA94" i="5"/>
  <c r="CE94" i="5"/>
  <c r="Q18" i="5"/>
  <c r="CE83" i="5"/>
  <c r="CF47" i="5"/>
  <c r="BU41" i="5"/>
  <c r="I12" i="5"/>
  <c r="AV52" i="5"/>
  <c r="DM87" i="5"/>
  <c r="CN77" i="5"/>
  <c r="CC6" i="5"/>
  <c r="AV26" i="5"/>
  <c r="J30" i="5"/>
  <c r="CE47" i="5"/>
  <c r="CC14" i="5"/>
  <c r="AX51" i="5"/>
  <c r="DM59" i="5"/>
  <c r="DR42" i="5"/>
  <c r="BW94" i="5"/>
  <c r="BH31" i="5"/>
  <c r="BM64" i="5"/>
  <c r="DR44" i="5"/>
  <c r="AD12" i="5"/>
  <c r="D77" i="5"/>
  <c r="AV19" i="5"/>
  <c r="CN38" i="5"/>
  <c r="X15" i="5"/>
  <c r="AW59" i="5"/>
  <c r="AY59" i="5"/>
  <c r="AQ65" i="5"/>
  <c r="AH107" i="5"/>
  <c r="I77" i="5"/>
  <c r="BX92" i="5"/>
  <c r="CP10" i="5"/>
  <c r="S79" i="5"/>
  <c r="AG54" i="5"/>
  <c r="BI7" i="5"/>
  <c r="Z36" i="5"/>
  <c r="BN86" i="5"/>
  <c r="K76" i="5"/>
  <c r="DF48" i="5"/>
  <c r="AV10" i="5"/>
  <c r="BD78" i="5"/>
  <c r="AW108" i="5"/>
  <c r="DH51" i="5"/>
  <c r="BZ122" i="5"/>
  <c r="CH76" i="5"/>
  <c r="AA81" i="5"/>
  <c r="DK93" i="5"/>
  <c r="Z20" i="5"/>
  <c r="AJ47" i="5"/>
  <c r="AO15" i="5"/>
  <c r="DD5" i="5"/>
  <c r="CF122" i="5"/>
  <c r="AM36" i="5"/>
  <c r="CZ49" i="5"/>
  <c r="AQ102" i="5"/>
  <c r="CV92" i="5"/>
  <c r="T53" i="5"/>
  <c r="BF100" i="5"/>
  <c r="CH34" i="5"/>
  <c r="CA108" i="5"/>
  <c r="AP118" i="5"/>
  <c r="BA57" i="5"/>
  <c r="CV79" i="5"/>
  <c r="CB60" i="5"/>
  <c r="CK21" i="5"/>
  <c r="DF10" i="5"/>
  <c r="AC52" i="5"/>
  <c r="BB78" i="5"/>
  <c r="AO114" i="5"/>
  <c r="DA103" i="5"/>
  <c r="BC56" i="5"/>
  <c r="Z80" i="5"/>
  <c r="CR88" i="5"/>
  <c r="DF87" i="5"/>
  <c r="AO70" i="5"/>
  <c r="AU74" i="5"/>
  <c r="DF63" i="5"/>
  <c r="AC62" i="5"/>
  <c r="BN83" i="5"/>
  <c r="CZ71" i="5"/>
  <c r="CI54" i="5"/>
  <c r="AP111" i="5"/>
  <c r="AD30" i="5"/>
  <c r="BV21" i="5"/>
  <c r="DB82" i="5"/>
  <c r="T56" i="5"/>
  <c r="BJ94" i="5"/>
  <c r="AK29" i="5"/>
  <c r="AN63" i="5"/>
  <c r="DO7" i="5"/>
  <c r="AQ49" i="5"/>
  <c r="CI13" i="5"/>
  <c r="CM26" i="5"/>
  <c r="DD90" i="5"/>
  <c r="BU73" i="5"/>
  <c r="Z96" i="5"/>
  <c r="DE45" i="5"/>
  <c r="CE115" i="5"/>
  <c r="CX24" i="5"/>
  <c r="P87" i="5"/>
  <c r="BU58" i="5"/>
  <c r="J81" i="5"/>
  <c r="DJ79" i="5"/>
  <c r="AR54" i="5"/>
  <c r="BU53" i="5"/>
  <c r="BU75" i="5"/>
  <c r="DF20" i="5"/>
  <c r="BX85" i="5"/>
  <c r="DG105" i="5"/>
  <c r="AS96" i="5"/>
  <c r="CB73" i="5"/>
  <c r="DP11" i="5"/>
  <c r="DB113" i="5"/>
  <c r="Q70" i="5"/>
  <c r="BM107" i="5"/>
  <c r="BP93" i="5"/>
  <c r="DH71" i="5"/>
  <c r="AN7" i="5"/>
  <c r="DN61" i="5"/>
  <c r="DG89" i="5"/>
  <c r="AX48" i="5"/>
  <c r="CQ96" i="5"/>
  <c r="BA12" i="5"/>
  <c r="T82" i="5"/>
  <c r="AW4" i="5"/>
  <c r="AG118" i="5"/>
  <c r="AF7" i="5"/>
  <c r="Y14" i="5"/>
  <c r="R69" i="5"/>
  <c r="CK113" i="5"/>
  <c r="I82" i="5"/>
  <c r="AI39" i="5"/>
  <c r="BY27" i="5"/>
  <c r="DM82" i="5"/>
  <c r="BJ106" i="5"/>
  <c r="CN93" i="5"/>
  <c r="AI71" i="5"/>
  <c r="AN17" i="5"/>
  <c r="S105" i="5"/>
  <c r="DJ105" i="5"/>
  <c r="CF16" i="5"/>
  <c r="DS100" i="5"/>
  <c r="BC21" i="5"/>
  <c r="Q112" i="5"/>
  <c r="DR5" i="5"/>
  <c r="BS17" i="5"/>
  <c r="AY26" i="5"/>
  <c r="AR9" i="5"/>
  <c r="AG94" i="5"/>
  <c r="DQ15" i="5"/>
  <c r="W19" i="5"/>
  <c r="BK118" i="5"/>
  <c r="BB63" i="5"/>
  <c r="CK98" i="5"/>
  <c r="AK98" i="5"/>
  <c r="N97" i="5"/>
  <c r="AC65" i="5"/>
  <c r="BK66" i="5"/>
  <c r="N52" i="5"/>
  <c r="DE24" i="5"/>
  <c r="BF110" i="5"/>
  <c r="BG71" i="5"/>
  <c r="BT4" i="5"/>
  <c r="AH85" i="5"/>
  <c r="BQ4" i="5"/>
  <c r="AQ41" i="5"/>
  <c r="BW92" i="5"/>
  <c r="AR47" i="5"/>
  <c r="DD34" i="5"/>
  <c r="BA5" i="5"/>
  <c r="DF83" i="5"/>
  <c r="DQ59" i="5"/>
  <c r="AZ14" i="5"/>
  <c r="CN60" i="5"/>
  <c r="DA74" i="5"/>
  <c r="CD79" i="5"/>
  <c r="CG73" i="5"/>
  <c r="AB100" i="5"/>
  <c r="DJ34" i="5"/>
  <c r="J97" i="5"/>
  <c r="AK33" i="5"/>
  <c r="AP76" i="5"/>
  <c r="BD75" i="5"/>
  <c r="CG11" i="5"/>
  <c r="BD101" i="5"/>
  <c r="O28" i="5"/>
  <c r="BV105" i="5"/>
  <c r="CU92" i="5"/>
  <c r="X102" i="5"/>
  <c r="AF90" i="5"/>
  <c r="CG75" i="5"/>
  <c r="BM17" i="5"/>
  <c r="AB115" i="5"/>
  <c r="AU32" i="5"/>
  <c r="DH52" i="5"/>
  <c r="Y122" i="5"/>
  <c r="BS47" i="5"/>
  <c r="CZ25" i="5"/>
  <c r="N84" i="5"/>
  <c r="DK4" i="5"/>
  <c r="Y50" i="5"/>
  <c r="DG36" i="5"/>
  <c r="BE40" i="5"/>
  <c r="BE20" i="5"/>
  <c r="CR50" i="5"/>
  <c r="CP99" i="5"/>
  <c r="AZ8" i="5"/>
  <c r="DH12" i="5"/>
  <c r="AZ102" i="5"/>
  <c r="AM5" i="5"/>
  <c r="BB79" i="5"/>
  <c r="BW10" i="5"/>
  <c r="AT114" i="5"/>
  <c r="AK85" i="5"/>
  <c r="CK28" i="5"/>
  <c r="AX46" i="5"/>
  <c r="AS108" i="5"/>
  <c r="CL87" i="5"/>
  <c r="F27" i="5"/>
  <c r="CU57" i="5"/>
  <c r="CW9" i="5"/>
  <c r="CV46" i="5"/>
  <c r="H23" i="5"/>
  <c r="BS24" i="5"/>
  <c r="CS30" i="5"/>
  <c r="CS102" i="5"/>
  <c r="CU64" i="5"/>
  <c r="CP27" i="5"/>
  <c r="BC110" i="5"/>
  <c r="BL96" i="5"/>
  <c r="CC102" i="5"/>
  <c r="BE13" i="5"/>
  <c r="R42" i="5"/>
  <c r="CI9" i="5"/>
  <c r="BQ8" i="5"/>
  <c r="AT45" i="5"/>
  <c r="BG108" i="5"/>
  <c r="DK50" i="5"/>
  <c r="J36" i="5"/>
  <c r="BY19" i="5"/>
  <c r="CE15" i="5"/>
  <c r="BK78" i="5"/>
  <c r="BP47" i="5"/>
  <c r="AB53" i="5"/>
  <c r="I99" i="5"/>
  <c r="T79" i="5"/>
  <c r="AF17" i="5"/>
  <c r="CH82" i="5"/>
  <c r="DO42" i="5"/>
  <c r="BO25" i="5"/>
  <c r="U43" i="5"/>
  <c r="BC73" i="5"/>
  <c r="E98" i="5"/>
  <c r="CK123" i="5"/>
  <c r="E44" i="5"/>
  <c r="P72" i="5"/>
  <c r="N106" i="5"/>
  <c r="DK110" i="5"/>
  <c r="W42" i="5"/>
  <c r="AB118" i="5"/>
  <c r="BL66" i="5"/>
  <c r="AZ59" i="5"/>
  <c r="CR31" i="5"/>
  <c r="CN46" i="5"/>
  <c r="AQ75" i="5"/>
  <c r="R60" i="5"/>
  <c r="CL79" i="5"/>
  <c r="DD25" i="5"/>
  <c r="S53" i="5"/>
  <c r="D118" i="5"/>
  <c r="DO102" i="5"/>
  <c r="CJ121" i="5"/>
  <c r="DO78" i="5"/>
  <c r="DK81" i="5"/>
  <c r="AN54" i="5"/>
  <c r="CO40" i="5"/>
  <c r="DC90" i="5"/>
  <c r="DC59" i="5"/>
  <c r="AZ73" i="5"/>
  <c r="CO38" i="5"/>
  <c r="BA93" i="5"/>
  <c r="BE100" i="5"/>
  <c r="BU51" i="5"/>
  <c r="CG56" i="5"/>
  <c r="DJ56" i="5"/>
  <c r="AM93" i="5"/>
  <c r="P92" i="5"/>
  <c r="BZ39" i="5"/>
  <c r="AW109" i="5"/>
  <c r="BH85" i="5"/>
  <c r="BU101" i="5"/>
  <c r="CI40" i="5"/>
  <c r="BJ6" i="5"/>
  <c r="DJ10" i="5"/>
  <c r="O45" i="5"/>
  <c r="BI23" i="5"/>
  <c r="AD32" i="5"/>
  <c r="Z35" i="5"/>
  <c r="BG13" i="5"/>
  <c r="U50" i="5"/>
  <c r="L26" i="5"/>
  <c r="BM87" i="5"/>
  <c r="DC79" i="5"/>
  <c r="CA7" i="5"/>
  <c r="CH104" i="5"/>
  <c r="X89" i="5"/>
  <c r="DH77" i="5"/>
  <c r="DN33" i="5"/>
  <c r="AS63" i="5"/>
  <c r="AE75" i="5"/>
  <c r="BY113" i="5"/>
  <c r="U97" i="5"/>
  <c r="AK38" i="5"/>
  <c r="CG101" i="5"/>
  <c r="AF117" i="5"/>
  <c r="CJ59" i="5"/>
  <c r="CH115" i="5"/>
  <c r="BT60" i="5"/>
  <c r="P94" i="5"/>
  <c r="AX97" i="5"/>
  <c r="P31" i="5"/>
  <c r="DF8" i="5"/>
  <c r="I63" i="5"/>
  <c r="BL36" i="5"/>
  <c r="BR14" i="5"/>
  <c r="AZ85" i="5"/>
  <c r="DI71" i="5"/>
  <c r="DL48" i="5"/>
  <c r="CF106" i="5"/>
  <c r="CE22" i="5"/>
  <c r="DN40" i="5"/>
  <c r="CA48" i="5"/>
  <c r="CG111" i="5"/>
  <c r="CU111" i="5"/>
  <c r="AW13" i="5"/>
  <c r="AB97" i="5"/>
  <c r="AW51" i="5"/>
  <c r="CM89" i="5"/>
  <c r="CE116" i="5"/>
  <c r="BF58" i="5"/>
  <c r="CG42" i="5"/>
  <c r="R38" i="5"/>
  <c r="S22" i="5"/>
  <c r="AQ67" i="5"/>
  <c r="BH52" i="5"/>
  <c r="F53" i="5"/>
  <c r="CM34" i="5"/>
  <c r="CL37" i="5"/>
  <c r="AV66" i="5"/>
  <c r="CB11" i="5"/>
  <c r="CP67" i="5"/>
  <c r="CW119" i="5"/>
  <c r="AC86" i="5"/>
  <c r="W52" i="5"/>
  <c r="BW19" i="5"/>
  <c r="BQ73" i="5"/>
  <c r="AN65" i="5"/>
  <c r="N44" i="5"/>
  <c r="CM11" i="5"/>
  <c r="BF95" i="5"/>
  <c r="BM48" i="5"/>
  <c r="AE65" i="5"/>
  <c r="CC43" i="5"/>
  <c r="DQ70" i="5"/>
  <c r="S112" i="5"/>
  <c r="X48" i="5"/>
  <c r="BL45" i="5"/>
  <c r="BT14" i="5"/>
  <c r="CJ20" i="5"/>
  <c r="CW43" i="5"/>
  <c r="AR98" i="5"/>
  <c r="DK73" i="5"/>
  <c r="T30" i="5"/>
  <c r="DF96" i="5"/>
  <c r="CK85" i="5"/>
  <c r="W65" i="5"/>
  <c r="BQ53" i="5"/>
  <c r="T105" i="5"/>
  <c r="DA15" i="5"/>
  <c r="BP98" i="5"/>
  <c r="AN59" i="5"/>
  <c r="CO70" i="5"/>
  <c r="AK96" i="5"/>
  <c r="DC21" i="5"/>
  <c r="AY31" i="5"/>
  <c r="BM70" i="5"/>
  <c r="BM66" i="5"/>
  <c r="CC121" i="5"/>
  <c r="O116" i="5"/>
  <c r="DK114" i="5"/>
  <c r="BE108" i="5"/>
  <c r="AL33" i="5"/>
  <c r="DN9" i="5"/>
  <c r="BI40" i="5"/>
  <c r="DE35" i="5"/>
  <c r="E14" i="5"/>
  <c r="CG43" i="5"/>
  <c r="CD62" i="5"/>
  <c r="N93" i="5"/>
  <c r="U105" i="5"/>
  <c r="CB14" i="5"/>
  <c r="CD75" i="5"/>
  <c r="CC33" i="5"/>
  <c r="AA98" i="5"/>
  <c r="AC87" i="5"/>
  <c r="V73" i="5"/>
  <c r="CF110" i="5"/>
  <c r="AY56" i="5"/>
  <c r="AB76" i="5"/>
  <c r="BN75" i="5"/>
  <c r="AW25" i="5"/>
  <c r="DL73" i="5"/>
  <c r="BA70" i="5"/>
  <c r="DM9" i="5"/>
  <c r="V84" i="5"/>
  <c r="CH42" i="5"/>
  <c r="L27" i="5"/>
  <c r="BR11" i="5"/>
  <c r="D12" i="5"/>
  <c r="DH65" i="5"/>
  <c r="V96" i="5"/>
  <c r="AR58" i="5"/>
  <c r="M78" i="5"/>
  <c r="K6" i="5"/>
  <c r="DF71" i="5"/>
  <c r="AM79" i="5"/>
  <c r="BU61" i="5"/>
  <c r="BU94" i="5"/>
  <c r="E26" i="5"/>
  <c r="Y111" i="5"/>
  <c r="H59" i="5"/>
  <c r="AJ89" i="5"/>
  <c r="AZ118" i="5"/>
  <c r="DM97" i="5"/>
  <c r="AF60" i="5"/>
  <c r="CU45" i="5"/>
  <c r="G26" i="5"/>
  <c r="CH36" i="5"/>
  <c r="BO17" i="5"/>
  <c r="BI58" i="5"/>
  <c r="CP57" i="5"/>
  <c r="AF80" i="5"/>
  <c r="BJ41" i="5"/>
  <c r="DC94" i="5"/>
  <c r="CI78" i="5"/>
  <c r="CF30" i="5"/>
  <c r="CJ22" i="5"/>
  <c r="DS90" i="5"/>
  <c r="BP86" i="5"/>
  <c r="BQ55" i="5"/>
  <c r="CL14" i="5"/>
  <c r="AC50" i="5"/>
  <c r="N82" i="5"/>
  <c r="BH73" i="5"/>
  <c r="AM26" i="5"/>
  <c r="F75" i="5"/>
  <c r="DL76" i="5"/>
  <c r="CZ12" i="5"/>
  <c r="AQ4" i="5"/>
  <c r="AX100" i="5"/>
  <c r="BQ75" i="5"/>
  <c r="AX64" i="5"/>
  <c r="AX10" i="5"/>
  <c r="CS27" i="5"/>
  <c r="S101" i="5"/>
  <c r="CC107" i="5"/>
  <c r="DK47" i="5"/>
  <c r="Z6" i="5"/>
  <c r="AR89" i="5"/>
  <c r="CV57" i="5"/>
  <c r="BA107" i="5"/>
  <c r="DK22" i="5"/>
  <c r="CB98" i="5"/>
  <c r="DS47" i="5"/>
  <c r="BH38" i="5"/>
  <c r="AW64" i="5"/>
  <c r="AO99" i="5"/>
  <c r="BP76" i="5"/>
  <c r="AJ32" i="5"/>
  <c r="CT63" i="5"/>
  <c r="DJ6" i="5"/>
  <c r="CN41" i="5"/>
  <c r="BA98" i="5"/>
  <c r="AD10" i="5"/>
  <c r="AW24" i="5"/>
  <c r="S92" i="5"/>
  <c r="CS41" i="5"/>
  <c r="CG94" i="5"/>
  <c r="DS57" i="5"/>
  <c r="CR92" i="5"/>
  <c r="CU12" i="5"/>
  <c r="AM74" i="5"/>
  <c r="DN103" i="5"/>
  <c r="BY99" i="5"/>
  <c r="AL49" i="5"/>
  <c r="DH22" i="5"/>
  <c r="DR98" i="5"/>
  <c r="DH29" i="5"/>
  <c r="BY107" i="5"/>
  <c r="AG116" i="5"/>
  <c r="CF11" i="5"/>
  <c r="BM28" i="5"/>
  <c r="L29" i="5"/>
  <c r="AX47" i="5"/>
  <c r="DC86" i="5"/>
  <c r="AT69" i="5"/>
  <c r="X90" i="5"/>
  <c r="AN15" i="5"/>
  <c r="CA122" i="5"/>
  <c r="AR24" i="5"/>
  <c r="BF94" i="5"/>
  <c r="CH43" i="5"/>
  <c r="BM62" i="5"/>
  <c r="CM100" i="5"/>
  <c r="BC95" i="5"/>
  <c r="DA56" i="5"/>
  <c r="DR78" i="5"/>
  <c r="CV101" i="5"/>
  <c r="F107" i="5"/>
  <c r="CU80" i="5"/>
  <c r="CF54" i="5"/>
  <c r="H27" i="5"/>
  <c r="DB60" i="5"/>
  <c r="G28" i="5"/>
  <c r="J40" i="5"/>
  <c r="BM49" i="5"/>
  <c r="E97" i="5"/>
  <c r="AY39" i="5"/>
  <c r="DI91" i="5"/>
  <c r="CC12" i="5"/>
  <c r="D107" i="5"/>
  <c r="AZ75" i="5"/>
  <c r="Z19" i="5"/>
  <c r="CQ8" i="5"/>
  <c r="AG26" i="5"/>
  <c r="BU43" i="5"/>
  <c r="I72" i="5"/>
  <c r="CR85" i="5"/>
  <c r="DN37" i="5"/>
  <c r="CP105" i="5"/>
  <c r="AV90" i="5"/>
  <c r="AB32" i="5"/>
  <c r="L36" i="5"/>
  <c r="AC51" i="5"/>
  <c r="AG23" i="5"/>
  <c r="N38" i="5"/>
  <c r="CK47" i="5"/>
  <c r="CX58" i="5"/>
  <c r="CU95" i="5"/>
  <c r="AT94" i="5"/>
  <c r="AT86" i="5"/>
  <c r="AR22" i="5"/>
  <c r="AP67" i="5"/>
  <c r="R34" i="5"/>
  <c r="BE121" i="5"/>
  <c r="CR26" i="5"/>
  <c r="W6" i="5"/>
  <c r="BL111" i="5"/>
  <c r="W58" i="5"/>
  <c r="AN112" i="5"/>
  <c r="P80" i="5"/>
  <c r="Q25" i="5"/>
  <c r="CI85" i="5"/>
  <c r="AS88" i="5"/>
  <c r="U102" i="5"/>
  <c r="DG92" i="5"/>
  <c r="O57" i="5"/>
  <c r="CJ29" i="5"/>
  <c r="DH50" i="5"/>
  <c r="L102" i="5"/>
  <c r="BA27" i="5"/>
  <c r="CV69" i="5"/>
  <c r="AT84" i="5"/>
  <c r="CY86" i="5"/>
  <c r="Z13" i="5"/>
  <c r="AU50" i="5"/>
  <c r="BB34" i="5"/>
  <c r="CL92" i="5"/>
  <c r="DF38" i="5"/>
  <c r="DG106" i="5"/>
  <c r="AU58" i="5"/>
  <c r="AJ102" i="5"/>
  <c r="AR67" i="5"/>
  <c r="AQ85" i="5"/>
  <c r="DA60" i="5"/>
  <c r="DP5" i="5"/>
  <c r="BG86" i="5"/>
  <c r="DK108" i="5"/>
  <c r="I91" i="5"/>
  <c r="DQ4" i="5"/>
  <c r="CE62" i="5"/>
  <c r="DP64" i="5"/>
  <c r="CW49" i="5"/>
  <c r="DL86" i="5"/>
  <c r="AQ5" i="5"/>
  <c r="AL58" i="5"/>
  <c r="CO106" i="5"/>
  <c r="BL38" i="5"/>
  <c r="BO23" i="5"/>
  <c r="CN106" i="5"/>
  <c r="H39" i="5"/>
  <c r="AM73" i="5"/>
  <c r="AJ9" i="5"/>
  <c r="CJ36" i="5"/>
  <c r="BW38" i="5"/>
  <c r="U72" i="5"/>
  <c r="BN41" i="5"/>
  <c r="BE64" i="5"/>
  <c r="CZ62" i="5"/>
  <c r="CV83" i="5"/>
  <c r="BF10" i="5"/>
  <c r="AJ94" i="5"/>
  <c r="AY119" i="5"/>
  <c r="BH97" i="5"/>
  <c r="CZ18" i="5"/>
  <c r="CX79" i="5"/>
  <c r="DP48" i="5"/>
  <c r="BY105" i="5"/>
  <c r="AG73" i="5"/>
  <c r="AY67" i="5"/>
  <c r="CV77" i="5"/>
  <c r="BK83" i="5"/>
  <c r="BY62" i="5"/>
  <c r="AI81" i="5"/>
  <c r="H84" i="5"/>
  <c r="CN76" i="5"/>
  <c r="BU6" i="5"/>
  <c r="DM30" i="5"/>
  <c r="BP7" i="5"/>
  <c r="U13" i="5"/>
  <c r="CH41" i="5"/>
  <c r="AV96" i="5"/>
  <c r="BF85" i="5"/>
  <c r="DI42" i="5"/>
  <c r="BM22" i="5"/>
  <c r="CZ120" i="5"/>
  <c r="DR10" i="5"/>
  <c r="BM16" i="5"/>
  <c r="CN85" i="5"/>
  <c r="CN32" i="5"/>
  <c r="J95" i="5"/>
  <c r="K45" i="5"/>
  <c r="H35" i="5"/>
  <c r="DD111" i="5"/>
  <c r="CO67" i="5"/>
  <c r="BC101" i="5"/>
  <c r="AV116" i="5"/>
  <c r="CM117" i="5"/>
  <c r="AF102" i="5"/>
  <c r="AO106" i="5"/>
  <c r="CI111" i="5"/>
  <c r="M45" i="5"/>
  <c r="BW118" i="5"/>
  <c r="E49" i="5"/>
  <c r="AF95" i="5"/>
  <c r="BG21" i="5"/>
  <c r="AN61" i="5"/>
  <c r="AZ78" i="5"/>
  <c r="BV88" i="5"/>
  <c r="J12" i="5"/>
  <c r="CH83" i="5"/>
  <c r="CZ6" i="5"/>
  <c r="BO29" i="5"/>
  <c r="DB56" i="5"/>
  <c r="DR92" i="5"/>
  <c r="CB41" i="5"/>
  <c r="N90" i="5"/>
  <c r="CF85" i="5"/>
  <c r="BB7" i="5"/>
  <c r="CM82" i="5"/>
  <c r="X12" i="5"/>
  <c r="D99" i="5"/>
  <c r="BW67" i="5"/>
  <c r="CW107" i="5"/>
  <c r="AL86" i="5"/>
  <c r="DQ103" i="5"/>
  <c r="DN97" i="5"/>
  <c r="DC120" i="5"/>
  <c r="AC46" i="5"/>
  <c r="AA92" i="5"/>
  <c r="BM33" i="5"/>
  <c r="V104" i="5"/>
  <c r="DM68" i="5"/>
  <c r="G40" i="5"/>
  <c r="BZ50" i="5"/>
  <c r="AP40" i="5"/>
  <c r="CO93" i="5"/>
  <c r="DK78" i="5"/>
  <c r="BJ108" i="5"/>
  <c r="Z44" i="5"/>
  <c r="M85" i="5"/>
  <c r="BE107" i="5"/>
  <c r="AJ63" i="5"/>
  <c r="K79" i="5"/>
  <c r="DN35" i="5"/>
  <c r="CJ84" i="5"/>
  <c r="O48" i="5"/>
  <c r="CB104" i="5"/>
  <c r="CW94" i="5"/>
  <c r="CS112" i="5"/>
  <c r="N123" i="5"/>
  <c r="DJ52" i="5"/>
  <c r="CU75" i="5"/>
  <c r="M75" i="5"/>
  <c r="AZ72" i="5"/>
  <c r="DA35" i="5"/>
  <c r="CS56" i="5"/>
  <c r="BT78" i="5"/>
  <c r="CX84" i="5"/>
  <c r="AD92" i="5"/>
  <c r="W112" i="5"/>
  <c r="CB66" i="5"/>
  <c r="BI101" i="5"/>
  <c r="DR74" i="5"/>
  <c r="DP102" i="5"/>
  <c r="R98" i="5"/>
  <c r="BK110" i="5"/>
  <c r="AH49" i="5"/>
  <c r="BZ11" i="5"/>
  <c r="DF89" i="5"/>
  <c r="DC96" i="5"/>
  <c r="CS10" i="5"/>
  <c r="CD87" i="5"/>
  <c r="AP47" i="5"/>
  <c r="BP58" i="5"/>
  <c r="DS87" i="5"/>
  <c r="CZ59" i="5"/>
  <c r="DR50" i="5"/>
  <c r="S26" i="5"/>
  <c r="CT8" i="5"/>
  <c r="G100" i="5"/>
  <c r="AX107" i="5"/>
  <c r="AF63" i="5"/>
  <c r="BH99" i="5"/>
  <c r="BO97" i="5"/>
  <c r="BN85" i="5"/>
  <c r="BY58" i="5"/>
  <c r="D74" i="5"/>
  <c r="BJ12" i="5"/>
  <c r="DR40" i="5"/>
  <c r="DH26" i="5"/>
  <c r="BL97" i="5"/>
  <c r="CT14" i="5"/>
  <c r="BM23" i="5"/>
  <c r="BQ11" i="5"/>
  <c r="AU108" i="5"/>
  <c r="BG67" i="5"/>
  <c r="BY23" i="5"/>
  <c r="BP39" i="5"/>
  <c r="BP99" i="5"/>
  <c r="M8" i="5"/>
  <c r="AB91" i="5"/>
  <c r="CF108" i="5"/>
  <c r="M14" i="5"/>
  <c r="CS70" i="5"/>
  <c r="DS103" i="5"/>
  <c r="AV14" i="5"/>
  <c r="AF4" i="5"/>
  <c r="DD51" i="5"/>
  <c r="CI12" i="5"/>
  <c r="DK33" i="5"/>
  <c r="BY13" i="5"/>
  <c r="Y21" i="5"/>
  <c r="CU74" i="5"/>
  <c r="CL47" i="5"/>
  <c r="BC33" i="5"/>
  <c r="DL99" i="5"/>
  <c r="AF33" i="5"/>
  <c r="L82" i="5"/>
  <c r="DI29" i="5"/>
  <c r="G106" i="5"/>
  <c r="AR44" i="5"/>
  <c r="K72" i="5"/>
  <c r="Z85" i="5"/>
  <c r="AN96" i="5"/>
  <c r="AR88" i="5"/>
  <c r="CE93" i="5"/>
  <c r="J120" i="5"/>
  <c r="W92" i="5"/>
  <c r="AW30" i="5"/>
  <c r="BQ118" i="5"/>
  <c r="CE61" i="5"/>
  <c r="W62" i="5"/>
  <c r="BN95" i="5"/>
  <c r="M63" i="5"/>
  <c r="CM87" i="5"/>
  <c r="CW96" i="5"/>
  <c r="BM123" i="5"/>
  <c r="BN12" i="5"/>
  <c r="BA73" i="5"/>
  <c r="AA25" i="5"/>
  <c r="AD73" i="5"/>
  <c r="U53" i="5"/>
  <c r="H7" i="5"/>
  <c r="AM20" i="5"/>
  <c r="DQ75" i="5"/>
  <c r="BC119" i="5"/>
  <c r="BK51" i="5"/>
  <c r="BJ59" i="5"/>
  <c r="BK18" i="5"/>
  <c r="AW50" i="5"/>
  <c r="CO101" i="5"/>
  <c r="CA14" i="5"/>
  <c r="AV28" i="5"/>
  <c r="CH74" i="5"/>
  <c r="DJ65" i="5"/>
  <c r="DH15" i="5"/>
  <c r="P30" i="5"/>
  <c r="CO76" i="5"/>
  <c r="I75" i="5"/>
  <c r="DS27" i="5"/>
  <c r="CN12" i="5"/>
  <c r="AQ78" i="5"/>
  <c r="AA21" i="5"/>
  <c r="BR84" i="5"/>
  <c r="AL100" i="5"/>
  <c r="BI71" i="5"/>
  <c r="F40" i="5"/>
  <c r="CV111" i="5"/>
  <c r="DD62" i="5"/>
  <c r="DR83" i="5"/>
  <c r="CQ5" i="5"/>
  <c r="CV36" i="5"/>
  <c r="AD75" i="5"/>
  <c r="CN56" i="5"/>
  <c r="E27" i="5"/>
  <c r="DE95" i="5"/>
  <c r="AK61" i="5"/>
  <c r="BG77" i="5"/>
  <c r="DO60" i="5"/>
  <c r="CT39" i="5"/>
  <c r="V63" i="5"/>
  <c r="DR23" i="5"/>
  <c r="BJ28" i="5"/>
  <c r="CW73" i="5"/>
  <c r="BH86" i="5"/>
  <c r="CU51" i="5"/>
  <c r="CI119" i="5"/>
  <c r="DD28" i="5"/>
  <c r="BB85" i="5"/>
  <c r="X84" i="5"/>
  <c r="AB42" i="5"/>
  <c r="CB57" i="5"/>
  <c r="DN28" i="5"/>
  <c r="BD19" i="5"/>
  <c r="W78" i="5"/>
  <c r="DN86" i="5"/>
  <c r="BQ78" i="5"/>
  <c r="BU99" i="5"/>
  <c r="BR10" i="5"/>
  <c r="AO103" i="5"/>
  <c r="AB41" i="5"/>
  <c r="CM49" i="5"/>
  <c r="BQ92" i="5"/>
  <c r="BF73" i="5"/>
  <c r="AO31" i="5"/>
  <c r="DS109" i="5"/>
  <c r="DQ76" i="5"/>
  <c r="BE111" i="5"/>
  <c r="F76" i="5"/>
  <c r="AX24" i="5"/>
  <c r="DC26" i="5"/>
  <c r="AV51" i="5"/>
  <c r="BH105" i="5"/>
  <c r="U63" i="5"/>
  <c r="U55" i="5"/>
  <c r="BX83" i="5"/>
  <c r="DM98" i="5"/>
  <c r="BN8" i="5"/>
  <c r="BP72" i="5"/>
  <c r="CT99" i="5"/>
  <c r="AL117" i="5"/>
  <c r="CM112" i="5"/>
  <c r="CQ111" i="5"/>
  <c r="M40" i="5"/>
  <c r="CP15" i="5"/>
  <c r="AK31" i="5"/>
  <c r="AX78" i="5"/>
  <c r="DA14" i="5"/>
  <c r="G17" i="5"/>
  <c r="BM30" i="5"/>
  <c r="CS19" i="5"/>
  <c r="CU108" i="5"/>
  <c r="CI96" i="5"/>
  <c r="BW54" i="5"/>
  <c r="CN14" i="5"/>
  <c r="X47" i="5"/>
  <c r="DH110" i="5"/>
  <c r="BL115" i="5"/>
  <c r="D36" i="5"/>
  <c r="DS92" i="5"/>
  <c r="L110" i="5"/>
  <c r="DF13" i="5"/>
  <c r="AE113" i="5"/>
  <c r="CE112" i="5"/>
  <c r="Y85" i="5"/>
  <c r="BY55" i="5"/>
  <c r="CJ66" i="5"/>
  <c r="AJ46" i="5"/>
  <c r="CH96" i="5"/>
  <c r="AV23" i="5"/>
  <c r="AW61" i="5"/>
  <c r="DL52" i="5"/>
  <c r="BP38" i="5"/>
  <c r="DH119" i="5"/>
  <c r="CR81" i="5"/>
  <c r="CN80" i="5"/>
  <c r="BL37" i="5"/>
  <c r="G91" i="5"/>
  <c r="BG10" i="5"/>
  <c r="Y38" i="5"/>
  <c r="CJ4" i="5"/>
  <c r="CM63" i="5"/>
  <c r="CM40" i="5"/>
  <c r="AG74" i="5"/>
  <c r="AZ80" i="5"/>
  <c r="AR51" i="5"/>
  <c r="BV91" i="5"/>
  <c r="DL107" i="5"/>
  <c r="DI110" i="5"/>
  <c r="BC99" i="5"/>
  <c r="CQ21" i="5"/>
  <c r="AZ97" i="5"/>
  <c r="CP20" i="5"/>
  <c r="AI77" i="5"/>
  <c r="AG115" i="5"/>
  <c r="AL78" i="5"/>
  <c r="N85" i="5"/>
  <c r="BY26" i="5"/>
  <c r="BA106" i="5"/>
  <c r="CX78" i="5"/>
  <c r="BE84" i="5"/>
  <c r="BV60" i="5"/>
  <c r="L103" i="5"/>
  <c r="BM55" i="5"/>
  <c r="DM99" i="5"/>
  <c r="DS62" i="5"/>
  <c r="CB9" i="5"/>
  <c r="H20" i="5"/>
  <c r="CC99" i="5"/>
  <c r="BH90" i="5"/>
  <c r="U15" i="5"/>
  <c r="E95" i="5"/>
  <c r="DM114" i="5"/>
  <c r="L79" i="5"/>
  <c r="AD82" i="5"/>
  <c r="BD68" i="5"/>
  <c r="CZ90" i="5"/>
  <c r="BK68" i="5"/>
  <c r="AT102" i="5"/>
  <c r="BL75" i="5"/>
  <c r="CF5" i="5"/>
  <c r="CJ69" i="5"/>
  <c r="DG53" i="5"/>
  <c r="CG106" i="5"/>
  <c r="BD90" i="5"/>
  <c r="R52" i="5"/>
  <c r="AQ28" i="5"/>
  <c r="CV33" i="5"/>
  <c r="Y29" i="5"/>
  <c r="BE92" i="5"/>
  <c r="BX120" i="5"/>
  <c r="BE73" i="5"/>
  <c r="AX117" i="5"/>
  <c r="H123" i="5"/>
  <c r="V105" i="5"/>
  <c r="O114" i="5"/>
  <c r="K56" i="5"/>
  <c r="CZ117" i="5"/>
  <c r="DC37" i="5"/>
  <c r="CE49" i="5"/>
  <c r="G46" i="5"/>
  <c r="DQ104" i="5"/>
  <c r="DN98" i="5"/>
  <c r="BI60" i="5"/>
  <c r="E29" i="5"/>
  <c r="AR96" i="5"/>
  <c r="CB6" i="5"/>
  <c r="V101" i="5"/>
  <c r="CB53" i="5"/>
  <c r="I65" i="5"/>
  <c r="AW65" i="5"/>
  <c r="AP27" i="5"/>
  <c r="BI85" i="5"/>
  <c r="BX5" i="5"/>
  <c r="AY13" i="5"/>
  <c r="BA53" i="5"/>
  <c r="BN19" i="5"/>
  <c r="AF110" i="5"/>
  <c r="BF29" i="5"/>
  <c r="J33" i="5"/>
  <c r="DE96" i="5"/>
  <c r="DD98" i="5"/>
  <c r="BL12" i="5"/>
  <c r="BU98" i="5"/>
  <c r="AE37" i="5"/>
  <c r="BG58" i="5"/>
  <c r="BP34" i="5"/>
  <c r="BI13" i="5"/>
  <c r="BF98" i="5"/>
  <c r="DB97" i="5"/>
  <c r="DD100" i="5"/>
  <c r="S29" i="5"/>
  <c r="DL27" i="5"/>
  <c r="BP18" i="5"/>
  <c r="BH79" i="5"/>
  <c r="AS95" i="5"/>
  <c r="AX66" i="5"/>
  <c r="Q87" i="5"/>
  <c r="K68" i="5"/>
  <c r="BY86" i="5"/>
  <c r="CJ100" i="5"/>
  <c r="DB87" i="5"/>
  <c r="X63" i="5"/>
  <c r="R96" i="5"/>
  <c r="CN120" i="5"/>
  <c r="CZ78" i="5"/>
  <c r="CC103" i="5"/>
  <c r="W45" i="5"/>
  <c r="CC53" i="5"/>
  <c r="CO84" i="5"/>
  <c r="AV57" i="5"/>
  <c r="CH110" i="5"/>
  <c r="CW8" i="5"/>
  <c r="CZ21" i="5"/>
  <c r="CX100" i="5"/>
  <c r="AR106" i="5"/>
  <c r="BQ46" i="5"/>
  <c r="AW37" i="5"/>
  <c r="J31" i="5"/>
  <c r="G102" i="5"/>
  <c r="AS69" i="5"/>
  <c r="I87" i="5"/>
  <c r="DR26" i="5"/>
  <c r="DG68" i="5"/>
  <c r="T109" i="5"/>
  <c r="P113" i="5"/>
  <c r="AQ57" i="5"/>
  <c r="P98" i="5"/>
  <c r="DB114" i="5"/>
  <c r="AO90" i="5"/>
  <c r="AX45" i="5"/>
  <c r="D98" i="5"/>
  <c r="BL16" i="5"/>
  <c r="BR19" i="5"/>
  <c r="J93" i="5"/>
  <c r="M33" i="5"/>
  <c r="BI44" i="5"/>
  <c r="BV96" i="5"/>
  <c r="AM14" i="5"/>
  <c r="AV30" i="5"/>
  <c r="BP109" i="5"/>
  <c r="BM5" i="5"/>
  <c r="BL21" i="5"/>
  <c r="DR29" i="5"/>
  <c r="AT30" i="5"/>
  <c r="CV34" i="5"/>
  <c r="BM97" i="5"/>
  <c r="AC84" i="5"/>
  <c r="BD37" i="5"/>
  <c r="BP107" i="5"/>
  <c r="BS94" i="5"/>
  <c r="BV70" i="5"/>
  <c r="AB79" i="5"/>
  <c r="CS21" i="5"/>
  <c r="D28" i="5"/>
  <c r="CH87" i="5"/>
  <c r="AR109" i="5"/>
  <c r="R94" i="5"/>
  <c r="CA9" i="5"/>
  <c r="BR33" i="5"/>
  <c r="BE74" i="5"/>
  <c r="CR62" i="5"/>
  <c r="AV117" i="5"/>
  <c r="BC28" i="5"/>
  <c r="BC82" i="5"/>
  <c r="AX33" i="5"/>
  <c r="BF88" i="5"/>
  <c r="DD61" i="5"/>
  <c r="DC74" i="5"/>
  <c r="D27" i="5"/>
  <c r="BW59" i="5"/>
  <c r="S24" i="5"/>
  <c r="CA89" i="5"/>
  <c r="S39" i="5"/>
  <c r="AU35" i="5"/>
  <c r="U45" i="5"/>
  <c r="CM93" i="5"/>
  <c r="CZ53" i="5"/>
  <c r="DA57" i="5"/>
  <c r="CV63" i="5"/>
  <c r="DK8" i="5"/>
  <c r="DD107" i="5"/>
  <c r="BH8" i="5"/>
  <c r="CZ32" i="5"/>
  <c r="BP80" i="5"/>
  <c r="G104" i="5"/>
  <c r="CK106" i="5"/>
  <c r="AP56" i="5"/>
  <c r="AC89" i="5"/>
  <c r="DO109" i="5"/>
  <c r="DD63" i="5"/>
  <c r="AZ93" i="5"/>
  <c r="BP65" i="5"/>
  <c r="AH12" i="5"/>
  <c r="AW73" i="5"/>
  <c r="DI107" i="5"/>
  <c r="AU53" i="5"/>
  <c r="AO63" i="5"/>
  <c r="CV25" i="5"/>
  <c r="BL112" i="5"/>
  <c r="AB98" i="5"/>
  <c r="T94" i="5"/>
  <c r="CF20" i="5"/>
  <c r="DC38" i="5"/>
  <c r="BA13" i="5"/>
  <c r="Q110" i="5"/>
  <c r="AN120" i="5"/>
  <c r="AC35" i="5"/>
  <c r="CC68" i="5"/>
  <c r="CI16" i="5"/>
  <c r="AN36" i="5"/>
  <c r="D122" i="5"/>
  <c r="CS63" i="5"/>
  <c r="J78" i="5"/>
  <c r="BP21" i="5"/>
  <c r="CM43" i="5"/>
  <c r="H34" i="5"/>
  <c r="CD60" i="5"/>
  <c r="DS94" i="5"/>
  <c r="CK43" i="5"/>
  <c r="CZ7" i="5"/>
  <c r="DD21" i="5"/>
  <c r="BY38" i="5"/>
  <c r="AC13" i="5"/>
  <c r="AJ75" i="5"/>
  <c r="K4" i="5"/>
  <c r="BO67" i="5"/>
  <c r="BK58" i="5"/>
  <c r="BB25" i="5"/>
  <c r="DI46" i="5"/>
  <c r="AJ13" i="5"/>
  <c r="V16" i="5"/>
  <c r="AU64" i="5"/>
  <c r="CP38" i="5"/>
  <c r="CI109" i="5"/>
  <c r="BZ71" i="5"/>
  <c r="N6" i="5"/>
  <c r="CN111" i="5"/>
  <c r="CW58" i="5"/>
  <c r="CP17" i="5"/>
  <c r="CR93" i="5"/>
  <c r="DS105" i="5"/>
  <c r="CC46" i="5"/>
  <c r="BH109" i="5"/>
  <c r="DA27" i="5"/>
  <c r="I101" i="5"/>
  <c r="AG63" i="5"/>
  <c r="DL72" i="5"/>
  <c r="CL99" i="5"/>
  <c r="CD7" i="5"/>
  <c r="P49" i="5"/>
  <c r="BL35" i="5"/>
  <c r="AO101" i="5"/>
  <c r="BT39" i="5"/>
  <c r="DB62" i="5"/>
  <c r="AH112" i="5"/>
  <c r="DE16" i="5"/>
  <c r="AU5" i="5"/>
  <c r="P78" i="5"/>
  <c r="CG27" i="5"/>
  <c r="BW60" i="5"/>
  <c r="AZ15" i="5"/>
  <c r="DR109" i="5"/>
  <c r="CF79" i="5"/>
  <c r="J101" i="5"/>
  <c r="AA103" i="5"/>
  <c r="BB10" i="5"/>
  <c r="DD72" i="5"/>
  <c r="AF79" i="5"/>
  <c r="AM91" i="5"/>
  <c r="AF27" i="5"/>
  <c r="BJ38" i="5"/>
  <c r="Q24" i="5"/>
  <c r="K27" i="5"/>
  <c r="AL47" i="5"/>
  <c r="AS55" i="5"/>
  <c r="AL60" i="5"/>
  <c r="D66" i="5"/>
  <c r="AO94" i="5"/>
  <c r="CO95" i="5"/>
  <c r="BT99" i="5"/>
  <c r="AN116" i="5"/>
  <c r="BX63" i="5"/>
  <c r="DS98" i="5"/>
  <c r="BR54" i="5"/>
  <c r="AA29" i="5"/>
  <c r="BB107" i="5"/>
  <c r="CJ55" i="5"/>
  <c r="CK4" i="5"/>
  <c r="BW8" i="5"/>
  <c r="CY105" i="5"/>
  <c r="DI103" i="5"/>
  <c r="BM101" i="5"/>
  <c r="BO48" i="5"/>
  <c r="J9" i="5"/>
  <c r="L60" i="5"/>
  <c r="AT98" i="5"/>
  <c r="I62" i="5"/>
  <c r="BC11" i="5"/>
  <c r="BB42" i="5"/>
  <c r="BH48" i="5"/>
  <c r="H11" i="5"/>
  <c r="CD11" i="5"/>
  <c r="AV119" i="5"/>
  <c r="AI14" i="5"/>
  <c r="BK13" i="5"/>
  <c r="BF86" i="5"/>
  <c r="CS12" i="5"/>
  <c r="Z90" i="5"/>
  <c r="BG111" i="5"/>
  <c r="CK67" i="5"/>
  <c r="D95" i="5"/>
  <c r="BU26" i="5"/>
  <c r="BX69" i="5"/>
  <c r="CK112" i="5"/>
  <c r="N22" i="5"/>
  <c r="BE116" i="5"/>
  <c r="DM32" i="5"/>
  <c r="BM27" i="5"/>
  <c r="BC102" i="5"/>
  <c r="AM116" i="5"/>
  <c r="AR90" i="5"/>
  <c r="AE46" i="5"/>
  <c r="AK123" i="5"/>
  <c r="BW64" i="5"/>
  <c r="DD6" i="5"/>
  <c r="BN88" i="5"/>
  <c r="AL87" i="5"/>
  <c r="CR116" i="5"/>
  <c r="R53" i="5"/>
  <c r="DQ32" i="5"/>
  <c r="O47" i="5"/>
  <c r="BO106" i="5"/>
  <c r="AP74" i="5"/>
  <c r="AI107" i="5"/>
  <c r="U85" i="5"/>
  <c r="AF16" i="5"/>
  <c r="DG81" i="5"/>
  <c r="BH59" i="5"/>
  <c r="BM100" i="5"/>
  <c r="Y102" i="5"/>
  <c r="AE19" i="5"/>
  <c r="AY28" i="5"/>
  <c r="DN83" i="5"/>
  <c r="K80" i="5"/>
  <c r="CM29" i="5"/>
  <c r="AX99" i="5"/>
  <c r="W98" i="5"/>
  <c r="CV106" i="5"/>
  <c r="DQ80" i="5"/>
  <c r="CD32" i="5"/>
  <c r="CG77" i="5"/>
  <c r="AJ80" i="5"/>
  <c r="CO94" i="5"/>
  <c r="CR10" i="5"/>
  <c r="AJ62" i="5"/>
  <c r="M70" i="5"/>
  <c r="DH93" i="5"/>
  <c r="AH104" i="5"/>
  <c r="DE40" i="5"/>
  <c r="CX98" i="5"/>
  <c r="BE33" i="5"/>
  <c r="BH53" i="5"/>
  <c r="I68" i="5"/>
  <c r="AX59" i="5"/>
  <c r="DA109" i="5"/>
  <c r="V117" i="5"/>
  <c r="F96" i="5"/>
  <c r="BT81" i="5"/>
  <c r="AP117" i="5"/>
  <c r="AQ108" i="5"/>
  <c r="DB7" i="5"/>
  <c r="BQ103" i="5"/>
  <c r="CK62" i="5"/>
  <c r="H58" i="5"/>
  <c r="BK28" i="5"/>
  <c r="BT24" i="5"/>
  <c r="CJ8" i="5"/>
  <c r="AL99" i="5"/>
  <c r="AV62" i="5"/>
  <c r="S95" i="5"/>
  <c r="AE103" i="5"/>
  <c r="CJ96" i="5"/>
  <c r="AU69" i="5"/>
  <c r="CW68" i="5"/>
  <c r="DG77" i="5"/>
  <c r="S18" i="5"/>
  <c r="DD80" i="5"/>
  <c r="AJ111" i="5"/>
  <c r="CR73" i="5"/>
  <c r="AY15" i="5"/>
  <c r="CJ85" i="5"/>
  <c r="AC97" i="5"/>
  <c r="AS83" i="5"/>
  <c r="CW65" i="5"/>
  <c r="CG108" i="5"/>
  <c r="T84" i="5"/>
  <c r="BH80" i="5"/>
  <c r="DI80" i="5"/>
  <c r="AZ30" i="5"/>
  <c r="CH102" i="5"/>
  <c r="G113" i="5"/>
  <c r="CF18" i="5"/>
  <c r="AR45" i="5"/>
  <c r="S74" i="5"/>
  <c r="CD106" i="5"/>
  <c r="CG80" i="5"/>
  <c r="BN111" i="5"/>
  <c r="BN90" i="5"/>
  <c r="BQ90" i="5"/>
  <c r="CA35" i="5"/>
  <c r="BJ18" i="5"/>
  <c r="CB29" i="5"/>
  <c r="AI41" i="5"/>
  <c r="Z76" i="5"/>
  <c r="DK76" i="5"/>
  <c r="DR20" i="5"/>
  <c r="AD6" i="5"/>
  <c r="DR45" i="5"/>
  <c r="AU7" i="5"/>
  <c r="DA17" i="5"/>
  <c r="DP111" i="5"/>
  <c r="CJ6" i="5"/>
  <c r="AB44" i="5"/>
  <c r="CQ23" i="5"/>
  <c r="W86" i="5"/>
  <c r="BM4" i="5"/>
  <c r="BO56" i="5"/>
  <c r="CN96" i="5"/>
  <c r="CC71" i="5"/>
  <c r="DJ85" i="5"/>
  <c r="BC58" i="5"/>
  <c r="CK68" i="5"/>
  <c r="F7" i="5"/>
  <c r="BG81" i="5"/>
  <c r="CQ18" i="5"/>
  <c r="BC43" i="5"/>
  <c r="U99" i="5"/>
  <c r="R47" i="5"/>
  <c r="Y70" i="5"/>
  <c r="DJ33" i="5"/>
  <c r="AJ16" i="5"/>
  <c r="CF73" i="5"/>
  <c r="DD65" i="5"/>
  <c r="AA34" i="5"/>
  <c r="BF31" i="5"/>
  <c r="G20" i="5"/>
  <c r="AL121" i="5"/>
  <c r="CO60" i="5"/>
  <c r="CU27" i="5"/>
  <c r="DS64" i="5"/>
  <c r="BY4" i="5"/>
  <c r="BZ80" i="5"/>
  <c r="Q22" i="5"/>
  <c r="DQ48" i="5"/>
  <c r="AH82" i="5"/>
  <c r="DK102" i="5"/>
  <c r="BO95" i="5"/>
  <c r="BG103" i="5"/>
  <c r="AN30" i="5"/>
  <c r="AI88" i="5"/>
  <c r="K94" i="5"/>
  <c r="N36" i="5"/>
  <c r="CS48" i="5"/>
  <c r="CC92" i="5"/>
  <c r="CN25" i="5"/>
  <c r="DP93" i="5"/>
  <c r="CQ40" i="5"/>
  <c r="DE26" i="5"/>
  <c r="CF41" i="5"/>
  <c r="M66" i="5"/>
  <c r="X64" i="5"/>
  <c r="T88" i="5"/>
  <c r="BM41" i="5"/>
  <c r="X73" i="5"/>
  <c r="AK71" i="5"/>
  <c r="AF6" i="5"/>
  <c r="DC62" i="5"/>
  <c r="DF66" i="5"/>
  <c r="CJ112" i="5"/>
  <c r="DB47" i="5"/>
  <c r="BU114" i="5"/>
  <c r="AO61" i="5"/>
  <c r="CD71" i="5"/>
  <c r="AE51" i="5"/>
  <c r="AI78" i="5"/>
  <c r="DN88" i="5"/>
  <c r="CW79" i="5"/>
  <c r="BR98" i="5"/>
  <c r="D16" i="5"/>
  <c r="AL92" i="5"/>
  <c r="DP37" i="5"/>
  <c r="H57" i="5"/>
  <c r="BC87" i="5"/>
  <c r="DH19" i="5"/>
  <c r="L19" i="5"/>
  <c r="CU70" i="5"/>
  <c r="W44" i="5"/>
  <c r="P89" i="5"/>
  <c r="DP56" i="5"/>
  <c r="CV104" i="5"/>
  <c r="CY73" i="5"/>
  <c r="BM52" i="5"/>
  <c r="AK62" i="5"/>
  <c r="AH80" i="5"/>
  <c r="H89" i="5"/>
  <c r="AC23" i="5"/>
  <c r="CA20" i="5"/>
  <c r="BH54" i="5"/>
  <c r="G23" i="5"/>
  <c r="AF24" i="5"/>
  <c r="BX36" i="5"/>
  <c r="BW96" i="5"/>
  <c r="BG95" i="5"/>
  <c r="CZ99" i="5"/>
  <c r="BR89" i="5"/>
  <c r="AS13" i="5"/>
  <c r="DK89" i="5"/>
  <c r="CG100" i="5"/>
  <c r="BU27" i="5"/>
  <c r="DJ54" i="5"/>
  <c r="J115" i="5"/>
  <c r="BR47" i="5"/>
  <c r="F85" i="5"/>
  <c r="BW32" i="5"/>
  <c r="CJ48" i="5"/>
  <c r="T12" i="5"/>
  <c r="DB91" i="5"/>
  <c r="BD85" i="5"/>
  <c r="CB78" i="5"/>
  <c r="AF105" i="5"/>
  <c r="DG50" i="5"/>
  <c r="CE110" i="5"/>
  <c r="DD36" i="5"/>
  <c r="BZ72" i="5"/>
  <c r="N9" i="5"/>
  <c r="DE17" i="5"/>
  <c r="L46" i="5"/>
  <c r="AE40" i="5"/>
  <c r="O81" i="5"/>
  <c r="Q15" i="5"/>
  <c r="DR9" i="5"/>
  <c r="P48" i="5"/>
  <c r="AC14" i="5"/>
  <c r="CA43" i="5"/>
  <c r="CL71" i="5"/>
  <c r="AA40" i="5"/>
  <c r="E99" i="5"/>
  <c r="CV121" i="5"/>
  <c r="DN60" i="5"/>
  <c r="DG17" i="5"/>
  <c r="AA76" i="5"/>
  <c r="CC94" i="5"/>
  <c r="AX55" i="5"/>
  <c r="CC105" i="5"/>
  <c r="AZ50" i="5"/>
  <c r="D78" i="5"/>
  <c r="AW49" i="5"/>
  <c r="BO40" i="5"/>
  <c r="N40" i="5"/>
  <c r="AT11" i="5"/>
  <c r="AQ100" i="5"/>
  <c r="BX123" i="5"/>
  <c r="DP94" i="5"/>
  <c r="BY5" i="5"/>
  <c r="BZ83" i="5"/>
  <c r="BH100" i="5"/>
  <c r="O24" i="5"/>
  <c r="AN23" i="5"/>
  <c r="DH35" i="5"/>
  <c r="BH82" i="5"/>
  <c r="AH68" i="5"/>
  <c r="AS89" i="5"/>
  <c r="AL45" i="5"/>
  <c r="CF27" i="5"/>
  <c r="F89" i="5"/>
  <c r="AP88" i="5"/>
  <c r="BZ76" i="5"/>
  <c r="DH34" i="5"/>
  <c r="DD53" i="5"/>
  <c r="AU41" i="5"/>
  <c r="AU17" i="5"/>
  <c r="AC114" i="5"/>
  <c r="DR113" i="5"/>
  <c r="AM32" i="5"/>
  <c r="CB108" i="5"/>
  <c r="BO77" i="5"/>
  <c r="CT34" i="5"/>
  <c r="AT64" i="5"/>
  <c r="BN103" i="5"/>
  <c r="BN33" i="5"/>
  <c r="AY20" i="5"/>
  <c r="O18" i="5"/>
  <c r="DS19" i="5"/>
  <c r="DR6" i="5"/>
  <c r="DJ15" i="5"/>
  <c r="CH44" i="5"/>
  <c r="DF33" i="5"/>
  <c r="AW85" i="5"/>
  <c r="DG96" i="5"/>
  <c r="BS28" i="5"/>
  <c r="AG8" i="5"/>
  <c r="DH98" i="5"/>
  <c r="AJ59" i="5"/>
  <c r="CJ25" i="5"/>
  <c r="CF63" i="5"/>
  <c r="AP59" i="5"/>
  <c r="AV107" i="5"/>
  <c r="AU26" i="5"/>
  <c r="DO68" i="5"/>
  <c r="BI54" i="5"/>
  <c r="D120" i="5"/>
  <c r="AT56" i="5"/>
  <c r="BH30" i="5"/>
  <c r="AS65" i="5"/>
  <c r="CP78" i="5"/>
  <c r="CU54" i="5"/>
  <c r="AV43" i="5"/>
  <c r="BQ86" i="5"/>
  <c r="AN123" i="5"/>
  <c r="DI73" i="5"/>
  <c r="E70" i="5"/>
  <c r="L17" i="5"/>
  <c r="BU34" i="5"/>
  <c r="V50" i="5"/>
  <c r="CM52" i="5"/>
  <c r="BH92" i="5"/>
  <c r="CO36" i="5"/>
  <c r="DN120" i="5"/>
  <c r="DC76" i="5"/>
  <c r="N83" i="5"/>
  <c r="BX73" i="5"/>
  <c r="T37" i="5"/>
  <c r="CU77" i="5"/>
  <c r="AF39" i="5"/>
  <c r="DD113" i="5"/>
  <c r="CD23" i="5"/>
  <c r="AU65" i="5"/>
  <c r="AY122" i="5"/>
  <c r="Q93" i="5"/>
  <c r="BX99" i="5"/>
  <c r="CO23" i="5"/>
  <c r="CR19" i="5"/>
  <c r="BO49" i="5"/>
  <c r="AA31" i="5"/>
  <c r="DN41" i="5"/>
  <c r="CZ9" i="5"/>
  <c r="DM78" i="5"/>
  <c r="Y81" i="5"/>
  <c r="BA95" i="5"/>
  <c r="AR57" i="5"/>
  <c r="DI4" i="5"/>
  <c r="CW55" i="5"/>
  <c r="DM58" i="5"/>
  <c r="AP85" i="5"/>
  <c r="BE53" i="5"/>
  <c r="CK37" i="5"/>
  <c r="S123" i="5"/>
  <c r="AW98" i="5"/>
  <c r="AG42" i="5"/>
  <c r="K97" i="5"/>
  <c r="F74" i="5"/>
  <c r="AR65" i="5"/>
  <c r="BV97" i="5"/>
  <c r="AM114" i="5"/>
  <c r="N47" i="5"/>
  <c r="AE92" i="5"/>
  <c r="CP83" i="5"/>
  <c r="CQ33" i="5"/>
  <c r="CE107" i="5"/>
  <c r="BP104" i="5"/>
  <c r="J102" i="5"/>
  <c r="J104" i="5"/>
  <c r="K77" i="5"/>
  <c r="BP67" i="5"/>
  <c r="I102" i="5"/>
  <c r="DJ57" i="5"/>
  <c r="BU24" i="5"/>
  <c r="CJ23" i="5"/>
  <c r="CM38" i="5"/>
  <c r="AJ107" i="5"/>
  <c r="BG41" i="5"/>
  <c r="BH76" i="5"/>
  <c r="DO25" i="5"/>
  <c r="BU29" i="5"/>
  <c r="CZ77" i="5"/>
  <c r="CR97" i="5"/>
  <c r="L63" i="5"/>
  <c r="DA32" i="5"/>
  <c r="CI4" i="5"/>
  <c r="P8" i="5"/>
  <c r="BR96" i="5"/>
  <c r="CK20" i="5"/>
  <c r="AD95" i="5"/>
  <c r="DO82" i="5"/>
  <c r="N88" i="5"/>
  <c r="AP92" i="5"/>
  <c r="CW78" i="5"/>
  <c r="Q20" i="5"/>
  <c r="BC92" i="5"/>
  <c r="BF107" i="5"/>
  <c r="DJ77" i="5"/>
  <c r="J103" i="5"/>
  <c r="DI47" i="5"/>
  <c r="DG8" i="5"/>
  <c r="BZ4" i="5"/>
  <c r="D56" i="5"/>
  <c r="S70" i="5"/>
  <c r="AT27" i="5"/>
  <c r="AC104" i="5"/>
  <c r="H113" i="5"/>
  <c r="AX67" i="5"/>
  <c r="BA81" i="5"/>
  <c r="AV6" i="5"/>
  <c r="N32" i="5"/>
  <c r="DP82" i="5"/>
  <c r="CJ110" i="5"/>
  <c r="AW95" i="5"/>
  <c r="BO64" i="5"/>
  <c r="AF73" i="5"/>
  <c r="DI99" i="5"/>
  <c r="DF67" i="5"/>
  <c r="V107" i="5"/>
  <c r="AF65" i="5"/>
  <c r="D73" i="5"/>
  <c r="DF92" i="5"/>
  <c r="BJ89" i="5"/>
  <c r="DA22" i="5"/>
  <c r="DB41" i="5"/>
  <c r="CQ61" i="5"/>
  <c r="N108" i="5"/>
  <c r="L49" i="5"/>
  <c r="BV107" i="5"/>
  <c r="W9" i="5"/>
  <c r="BN87" i="5"/>
  <c r="CN82" i="5"/>
  <c r="CQ30" i="5"/>
  <c r="CL100" i="5"/>
  <c r="CE103" i="5"/>
  <c r="AW9" i="5"/>
  <c r="CR23" i="5"/>
  <c r="DH108" i="5"/>
  <c r="BE17" i="5"/>
  <c r="DS80" i="5"/>
  <c r="H24" i="5"/>
  <c r="CP100" i="5"/>
  <c r="DJ75" i="5"/>
  <c r="U84" i="5"/>
  <c r="CE60" i="5"/>
  <c r="CB111" i="5"/>
  <c r="P101" i="5"/>
  <c r="I36" i="5"/>
  <c r="CL31" i="5"/>
  <c r="U16" i="5"/>
  <c r="DH75" i="5"/>
  <c r="D22" i="5"/>
  <c r="BS4" i="5"/>
  <c r="CX9" i="5"/>
  <c r="BC22" i="5"/>
  <c r="BI11" i="5"/>
  <c r="CF103" i="5"/>
  <c r="DR100" i="5"/>
  <c r="S50" i="5"/>
  <c r="AH110" i="5"/>
  <c r="K65" i="5"/>
  <c r="DD78" i="5"/>
  <c r="AZ21" i="5"/>
  <c r="AG18" i="5"/>
  <c r="AZ33" i="5"/>
  <c r="BJ118" i="5"/>
  <c r="DF21" i="5"/>
  <c r="M29" i="5"/>
  <c r="AN73" i="5"/>
  <c r="AK24" i="5"/>
  <c r="BA102" i="5"/>
  <c r="BB76" i="5"/>
  <c r="CP95" i="5"/>
  <c r="CH66" i="5"/>
  <c r="AB96" i="5"/>
  <c r="BR91" i="5"/>
  <c r="AM104" i="5"/>
  <c r="CT55" i="5"/>
  <c r="N71" i="5"/>
  <c r="BO47" i="5"/>
  <c r="AB57" i="5"/>
  <c r="CO57" i="5"/>
  <c r="DO92" i="5"/>
  <c r="AN98" i="5"/>
  <c r="AW56" i="5"/>
  <c r="CA85" i="5"/>
  <c r="CB7" i="5"/>
  <c r="BA88" i="5"/>
  <c r="F24" i="5"/>
  <c r="CH78" i="5"/>
  <c r="DL39" i="5"/>
  <c r="AX7" i="5"/>
  <c r="BU120" i="5"/>
  <c r="AB46" i="5"/>
  <c r="L38" i="5"/>
  <c r="CZ101" i="5"/>
  <c r="CO33" i="5"/>
  <c r="AF20" i="5"/>
  <c r="DC8" i="5"/>
  <c r="AW67" i="5"/>
  <c r="DE29" i="5"/>
  <c r="DH56" i="5"/>
  <c r="CG93" i="5"/>
  <c r="AS98" i="5"/>
  <c r="BR31" i="5"/>
  <c r="BW45" i="5"/>
  <c r="AH63" i="5"/>
  <c r="AO78" i="5"/>
  <c r="BE93" i="5"/>
  <c r="AK99" i="5"/>
  <c r="BY68" i="5"/>
  <c r="U22" i="5"/>
  <c r="DF80" i="5"/>
  <c r="AI28" i="5"/>
  <c r="AW90" i="5"/>
  <c r="BR17" i="5"/>
  <c r="CG91" i="5"/>
  <c r="BI108" i="5"/>
  <c r="BX26" i="5"/>
  <c r="S94" i="5"/>
  <c r="BK105" i="5"/>
  <c r="F21" i="5"/>
  <c r="CI120" i="5"/>
  <c r="Z58" i="5"/>
  <c r="Z18" i="5"/>
  <c r="BK109" i="5"/>
  <c r="U93" i="5"/>
  <c r="BC47" i="5"/>
  <c r="BD57" i="5"/>
  <c r="DA122" i="5"/>
  <c r="AW96" i="5"/>
  <c r="T122" i="5"/>
  <c r="K102" i="5"/>
  <c r="BY71" i="5"/>
  <c r="AZ105" i="5"/>
  <c r="AE69" i="5"/>
  <c r="AA100" i="5"/>
  <c r="AK16" i="5"/>
  <c r="DD32" i="5"/>
  <c r="DO110" i="5"/>
  <c r="AC78" i="5"/>
  <c r="BZ25" i="5"/>
  <c r="BW53" i="5"/>
  <c r="H5" i="5"/>
  <c r="AF91" i="5"/>
  <c r="DK95" i="5"/>
  <c r="X19" i="5"/>
  <c r="BJ96" i="5"/>
  <c r="DD86" i="5"/>
  <c r="BR6" i="5"/>
  <c r="CB113" i="5"/>
  <c r="Y98" i="5"/>
  <c r="AI120" i="5"/>
  <c r="CE40" i="5"/>
  <c r="BH41" i="5"/>
  <c r="AH103" i="5"/>
  <c r="DP81" i="5"/>
  <c r="P96" i="5"/>
  <c r="P108" i="5"/>
  <c r="BS118" i="5"/>
  <c r="Z116" i="5"/>
  <c r="BS50" i="5"/>
  <c r="CK95" i="5"/>
  <c r="E4" i="5"/>
  <c r="AV61" i="5"/>
  <c r="CY85" i="5"/>
  <c r="BI52" i="5"/>
  <c r="AE77" i="5"/>
  <c r="CP11" i="5"/>
  <c r="CV24" i="5"/>
  <c r="BR39" i="5"/>
  <c r="T39" i="5"/>
  <c r="X6" i="5"/>
  <c r="R56" i="5"/>
  <c r="F104" i="5"/>
  <c r="AT70" i="5"/>
  <c r="AD106" i="5"/>
  <c r="AE80" i="5"/>
  <c r="BY34" i="5"/>
  <c r="AJ95" i="5"/>
  <c r="BC107" i="5"/>
  <c r="DR75" i="5"/>
  <c r="BE61" i="5"/>
  <c r="AY63" i="5"/>
  <c r="M89" i="5"/>
  <c r="BA71" i="5"/>
  <c r="DP66" i="5"/>
  <c r="DI28" i="5"/>
  <c r="CL65" i="5"/>
  <c r="AH83" i="5"/>
  <c r="R64" i="5"/>
  <c r="AQ54" i="5"/>
  <c r="DF68" i="5"/>
  <c r="CK26" i="5"/>
  <c r="CI69" i="5"/>
  <c r="AZ108" i="5"/>
  <c r="DP65" i="5"/>
  <c r="BO111" i="5"/>
  <c r="DH102" i="5"/>
  <c r="AO10" i="5"/>
  <c r="BX6" i="5"/>
  <c r="CT115" i="5"/>
  <c r="AO57" i="5"/>
  <c r="CY31" i="5"/>
  <c r="AL14" i="5"/>
  <c r="DS8" i="5"/>
  <c r="DP12" i="5"/>
  <c r="J89" i="5"/>
  <c r="BB15" i="5"/>
  <c r="AU46" i="5"/>
  <c r="CR74" i="5"/>
  <c r="BJ53" i="5"/>
  <c r="Y123" i="5"/>
  <c r="BS90" i="5"/>
  <c r="AY98" i="5"/>
  <c r="DJ115" i="5"/>
  <c r="P119" i="5"/>
  <c r="BD16" i="5"/>
  <c r="BY28" i="5"/>
  <c r="P117" i="5"/>
  <c r="T22" i="5"/>
  <c r="DO117" i="5"/>
  <c r="BR102" i="5"/>
  <c r="AS56" i="5"/>
  <c r="V88" i="5"/>
  <c r="CA42" i="5"/>
  <c r="DJ109" i="5"/>
  <c r="CQ14" i="5"/>
  <c r="T52" i="5"/>
  <c r="CG50" i="5"/>
  <c r="G24" i="5"/>
  <c r="T41" i="5"/>
  <c r="P86" i="5"/>
  <c r="DE90" i="5"/>
  <c r="AB19" i="5"/>
  <c r="V95" i="5"/>
  <c r="DM103" i="5"/>
  <c r="AD115" i="5"/>
  <c r="CV84" i="5"/>
  <c r="K11" i="5"/>
  <c r="BK76" i="5"/>
  <c r="D69" i="5"/>
  <c r="DC57" i="5"/>
  <c r="AK115" i="5"/>
  <c r="F91" i="5"/>
  <c r="I35" i="5"/>
  <c r="DL20" i="5"/>
  <c r="X75" i="5"/>
  <c r="AP35" i="5"/>
  <c r="CY81" i="5"/>
  <c r="AM105" i="5"/>
  <c r="CR66" i="5"/>
  <c r="BD13" i="5"/>
  <c r="DD66" i="5"/>
  <c r="DE122" i="5"/>
  <c r="T69" i="5"/>
  <c r="I50" i="5"/>
  <c r="DC71" i="5"/>
  <c r="BV83" i="5"/>
  <c r="BF62" i="5"/>
  <c r="AO25" i="5"/>
  <c r="AP51" i="5"/>
  <c r="J86" i="5"/>
  <c r="BF91" i="5"/>
  <c r="K52" i="5"/>
  <c r="BS100" i="5"/>
  <c r="CK41" i="5"/>
  <c r="AZ82" i="5"/>
  <c r="BB21" i="5"/>
  <c r="L76" i="5"/>
  <c r="CO34" i="5"/>
  <c r="BT118" i="5"/>
  <c r="AE52" i="5"/>
  <c r="I112" i="5"/>
  <c r="BV87" i="5"/>
  <c r="CV91" i="5"/>
  <c r="CY17" i="5"/>
  <c r="BU18" i="5"/>
  <c r="AW91" i="5"/>
  <c r="BB70" i="5"/>
  <c r="CD108" i="5"/>
  <c r="DF98" i="5"/>
  <c r="AY112" i="5"/>
  <c r="CV7" i="5"/>
  <c r="N46" i="5"/>
  <c r="K100" i="5"/>
  <c r="I22" i="5"/>
  <c r="AV83" i="5"/>
  <c r="AG110" i="5"/>
  <c r="AB81" i="5"/>
  <c r="AK120" i="5"/>
  <c r="AN9" i="5"/>
  <c r="BF106" i="5"/>
  <c r="V97" i="5"/>
  <c r="Q121" i="5"/>
  <c r="V12" i="5"/>
  <c r="BQ28" i="5"/>
  <c r="DF22" i="5"/>
  <c r="AC15" i="5"/>
  <c r="CD21" i="5"/>
  <c r="N115" i="5"/>
  <c r="N64" i="5"/>
  <c r="CE102" i="5"/>
  <c r="L23" i="5"/>
  <c r="Z101" i="5"/>
  <c r="E16" i="5"/>
  <c r="V35" i="5"/>
  <c r="AI37" i="5"/>
  <c r="CY72" i="5"/>
  <c r="T29" i="5"/>
  <c r="CE79" i="5"/>
  <c r="CX60" i="5"/>
  <c r="CJ70" i="5"/>
  <c r="BB110" i="5"/>
  <c r="DH31" i="5"/>
  <c r="DE115" i="5"/>
  <c r="CN103" i="5"/>
  <c r="CY24" i="5"/>
  <c r="CL38" i="5"/>
  <c r="BH84" i="5"/>
  <c r="AF11" i="5"/>
  <c r="AV113" i="5"/>
  <c r="BC8" i="5"/>
  <c r="CC93" i="5"/>
  <c r="BB95" i="5"/>
  <c r="AZ100" i="5"/>
  <c r="DE74" i="5"/>
  <c r="CJ58" i="5"/>
  <c r="K44" i="5"/>
  <c r="Z29" i="5"/>
  <c r="AJ86" i="5"/>
  <c r="DA76" i="5"/>
  <c r="BG66" i="5"/>
  <c r="Z28" i="5"/>
  <c r="CH109" i="5"/>
  <c r="DE32" i="5"/>
  <c r="CK101" i="5"/>
  <c r="DG4" i="5"/>
  <c r="BD53" i="5"/>
  <c r="BI107" i="5"/>
  <c r="CU85" i="5"/>
  <c r="BU49" i="5"/>
  <c r="AG111" i="5"/>
  <c r="AM6" i="5"/>
  <c r="AR95" i="5"/>
  <c r="J113" i="5"/>
  <c r="CR84" i="5"/>
  <c r="N119" i="5"/>
  <c r="CW17" i="5"/>
  <c r="CF69" i="5"/>
  <c r="CB24" i="5"/>
  <c r="BE32" i="5"/>
  <c r="BY54" i="5"/>
  <c r="BG83" i="5"/>
  <c r="AX29" i="5"/>
  <c r="DO61" i="5"/>
  <c r="DO21" i="5"/>
  <c r="BZ10" i="5"/>
  <c r="AN51" i="5"/>
  <c r="BJ90" i="5"/>
  <c r="BV61" i="5"/>
  <c r="Y79" i="5"/>
  <c r="D41" i="5"/>
  <c r="CR36" i="5"/>
  <c r="BP31" i="5"/>
  <c r="AD98" i="5"/>
  <c r="CQ42" i="5"/>
  <c r="BC45" i="5"/>
  <c r="AK88" i="5"/>
  <c r="DQ51" i="5"/>
  <c r="BZ84" i="5"/>
  <c r="S99" i="5"/>
  <c r="CA22" i="5"/>
  <c r="AB64" i="5"/>
  <c r="Z102" i="5"/>
  <c r="AN56" i="5"/>
  <c r="AP82" i="5"/>
  <c r="DH24" i="5"/>
  <c r="CP101" i="5"/>
  <c r="AP52" i="5"/>
  <c r="CL82" i="5"/>
  <c r="AR122" i="5"/>
  <c r="AX98" i="5"/>
  <c r="CS9" i="5"/>
  <c r="CQ55" i="5"/>
  <c r="DH120" i="5"/>
  <c r="DA48" i="5"/>
  <c r="CL107" i="5"/>
  <c r="AK14" i="5"/>
  <c r="BZ6" i="5"/>
  <c r="BD103" i="5"/>
  <c r="AL19" i="5"/>
  <c r="AZ89" i="5"/>
  <c r="R112" i="5"/>
  <c r="AQ103" i="5"/>
  <c r="AP107" i="5"/>
  <c r="DS89" i="5"/>
  <c r="CL20" i="5"/>
  <c r="BS62" i="5"/>
  <c r="CQ115" i="5"/>
  <c r="AU115" i="5"/>
  <c r="BD24" i="5"/>
  <c r="AS28" i="5"/>
  <c r="AQ44" i="5"/>
  <c r="V6" i="5"/>
  <c r="AI22" i="5"/>
  <c r="CL58" i="5"/>
  <c r="F60" i="5"/>
  <c r="CZ82" i="5"/>
  <c r="BG12" i="5"/>
  <c r="CA81" i="5"/>
  <c r="E65" i="5"/>
  <c r="D57" i="5"/>
  <c r="CK24" i="5"/>
  <c r="CX88" i="5"/>
  <c r="AW107" i="5"/>
  <c r="AO24" i="5"/>
  <c r="AL69" i="5"/>
  <c r="AK80" i="5"/>
  <c r="DD87" i="5"/>
  <c r="CZ118" i="5"/>
  <c r="AA45" i="5"/>
  <c r="CB52" i="5"/>
  <c r="AV82" i="5"/>
  <c r="AP86" i="5"/>
  <c r="DJ110" i="5"/>
  <c r="AZ76" i="5"/>
  <c r="BF105" i="5"/>
  <c r="CQ41" i="5"/>
  <c r="CA115" i="5"/>
  <c r="DE53" i="5"/>
  <c r="CO6" i="5"/>
  <c r="BU5" i="5"/>
  <c r="BW49" i="5"/>
  <c r="DM28" i="5"/>
  <c r="DG18" i="5"/>
  <c r="CJ19" i="5"/>
  <c r="BZ49" i="5"/>
  <c r="BP73" i="5"/>
  <c r="DP123" i="5"/>
  <c r="DQ87" i="5"/>
  <c r="O86" i="5"/>
  <c r="CG32" i="5"/>
  <c r="BX30" i="5"/>
  <c r="AP98" i="5"/>
  <c r="DA10" i="5"/>
  <c r="BX56" i="5"/>
  <c r="BA30" i="5"/>
  <c r="L108" i="5"/>
  <c r="AT15" i="5"/>
  <c r="D24" i="5"/>
  <c r="AG89" i="5"/>
  <c r="W63" i="5"/>
  <c r="BP100" i="5"/>
  <c r="BZ14" i="5"/>
  <c r="CM84" i="5"/>
  <c r="BR92" i="5"/>
  <c r="G10" i="5"/>
  <c r="DK31" i="5"/>
  <c r="CU53" i="5"/>
  <c r="AV99" i="5"/>
  <c r="F83" i="5"/>
  <c r="DH104" i="5"/>
  <c r="CU117" i="5"/>
  <c r="DO10" i="5"/>
  <c r="BS74" i="5"/>
  <c r="BE57" i="5"/>
  <c r="AJ105" i="5"/>
  <c r="CV39" i="5"/>
  <c r="BN15" i="5"/>
  <c r="T33" i="5"/>
  <c r="D94" i="5"/>
  <c r="AL21" i="5"/>
  <c r="AT83" i="5"/>
  <c r="DE103" i="5"/>
  <c r="N87" i="5"/>
  <c r="CI107" i="5"/>
  <c r="F11" i="5"/>
  <c r="BE6" i="5"/>
  <c r="R26" i="5"/>
  <c r="AG90" i="5"/>
  <c r="BN57" i="5"/>
  <c r="DF99" i="5"/>
  <c r="AW105" i="5"/>
  <c r="CS94" i="5"/>
  <c r="DO66" i="5"/>
  <c r="BJ104" i="5"/>
  <c r="Q13" i="5"/>
  <c r="AO77" i="5"/>
  <c r="G50" i="5"/>
  <c r="Q114" i="5"/>
  <c r="BD100" i="5"/>
  <c r="CL16" i="5"/>
  <c r="BH61" i="5"/>
  <c r="CL122" i="5"/>
  <c r="CK73" i="5"/>
  <c r="BV4" i="5"/>
  <c r="DK71" i="5"/>
  <c r="BD72" i="5"/>
  <c r="CC41" i="5"/>
  <c r="DO77" i="5"/>
  <c r="BQ39" i="5"/>
  <c r="BN42" i="5"/>
  <c r="AK87" i="5"/>
  <c r="AS39" i="5"/>
  <c r="CZ103" i="5"/>
  <c r="R8" i="5"/>
  <c r="CK42" i="5"/>
  <c r="DO83" i="5"/>
  <c r="BB51" i="5"/>
  <c r="W31" i="5"/>
  <c r="BX95" i="5"/>
  <c r="P21" i="5"/>
  <c r="M5" i="5"/>
  <c r="BL99" i="5"/>
  <c r="DK56" i="5"/>
  <c r="CS110" i="5"/>
  <c r="BN117" i="5"/>
  <c r="DP73" i="5"/>
  <c r="S89" i="5"/>
  <c r="AW29" i="5"/>
  <c r="BD56" i="5"/>
  <c r="BG91" i="5"/>
  <c r="BL14" i="5"/>
  <c r="AE74" i="5"/>
  <c r="W83" i="5"/>
  <c r="CY120" i="5"/>
  <c r="BS13" i="5"/>
  <c r="BA92" i="5"/>
  <c r="AS112" i="5"/>
  <c r="DG78" i="5"/>
  <c r="BF28" i="5"/>
  <c r="AJ58" i="5"/>
  <c r="T6" i="5"/>
  <c r="AN111" i="5"/>
  <c r="M105" i="5"/>
  <c r="DH63" i="5"/>
  <c r="F121" i="5"/>
  <c r="CZ75" i="5"/>
  <c r="DD93" i="5"/>
  <c r="BY90" i="5"/>
  <c r="DC25" i="5"/>
  <c r="BC98" i="5"/>
  <c r="AC56" i="5"/>
  <c r="CV71" i="5"/>
  <c r="CW16" i="5"/>
  <c r="DK38" i="5"/>
  <c r="BN48" i="5"/>
  <c r="CS28" i="5"/>
  <c r="DC93" i="5"/>
  <c r="L93" i="5"/>
  <c r="BB60" i="5"/>
  <c r="BX51" i="5"/>
  <c r="AH16" i="5"/>
  <c r="P116" i="5"/>
  <c r="BB108" i="5"/>
  <c r="CV99" i="5"/>
  <c r="BU37" i="5"/>
  <c r="CZ17" i="5"/>
  <c r="AJ28" i="5"/>
  <c r="CX69" i="5"/>
  <c r="CR32" i="5"/>
  <c r="BD17" i="5"/>
  <c r="BW13" i="5"/>
  <c r="M46" i="5"/>
  <c r="CD56" i="5"/>
  <c r="CF28" i="5"/>
  <c r="E105" i="5"/>
  <c r="CP30" i="5"/>
  <c r="AU44" i="5"/>
  <c r="DD73" i="5"/>
  <c r="AU52" i="5"/>
  <c r="AK44" i="5"/>
  <c r="BP36" i="5"/>
  <c r="V5" i="5"/>
  <c r="CX53" i="5"/>
  <c r="U100" i="5"/>
  <c r="CM115" i="5"/>
  <c r="BL34" i="5"/>
  <c r="DM49" i="5"/>
  <c r="AM65" i="5"/>
  <c r="AO102" i="5"/>
  <c r="Q104" i="5"/>
  <c r="M110" i="5"/>
  <c r="AV114" i="5"/>
  <c r="DM102" i="5"/>
  <c r="CD83" i="5"/>
  <c r="M111" i="5"/>
  <c r="CB117" i="5"/>
  <c r="E89" i="5"/>
  <c r="Y113" i="5"/>
  <c r="BB37" i="5"/>
  <c r="BT13" i="5"/>
  <c r="H92" i="5"/>
  <c r="CW118" i="5"/>
  <c r="BX58" i="5"/>
  <c r="AT49" i="5"/>
  <c r="M83" i="5"/>
  <c r="CF23" i="5"/>
  <c r="DR11" i="5"/>
  <c r="CA12" i="5"/>
  <c r="AT43" i="5"/>
  <c r="BA10" i="5"/>
  <c r="AH18" i="5"/>
  <c r="BS31" i="5"/>
  <c r="CJ87" i="5"/>
  <c r="I105" i="5"/>
  <c r="BA87" i="5"/>
  <c r="DK48" i="5"/>
  <c r="BC53" i="5"/>
  <c r="CH123" i="5"/>
  <c r="BO43" i="5"/>
  <c r="CG26" i="5"/>
  <c r="AM90" i="5"/>
  <c r="CY36" i="5"/>
  <c r="AK67" i="5"/>
  <c r="AS78" i="5"/>
  <c r="BR67" i="5"/>
  <c r="T101" i="5"/>
  <c r="P110" i="5"/>
  <c r="AR91" i="5"/>
  <c r="AS31" i="5"/>
  <c r="CN110" i="5"/>
  <c r="K86" i="5"/>
  <c r="DG57" i="5"/>
  <c r="CF17" i="5"/>
  <c r="DD7" i="5"/>
  <c r="AB55" i="5"/>
  <c r="AN97" i="5"/>
  <c r="AP108" i="5"/>
  <c r="I71" i="5"/>
  <c r="S43" i="5"/>
  <c r="BJ101" i="5"/>
  <c r="I92" i="5"/>
  <c r="DG99" i="5"/>
  <c r="DH70" i="5"/>
  <c r="AU118" i="5"/>
  <c r="CC26" i="5"/>
  <c r="CV89" i="5"/>
  <c r="G99" i="5"/>
  <c r="CE50" i="5"/>
  <c r="CM116" i="5"/>
  <c r="AB50" i="5"/>
  <c r="BM103" i="5"/>
  <c r="D40" i="5"/>
  <c r="X8" i="5"/>
  <c r="AD5" i="5"/>
  <c r="AS42" i="5"/>
  <c r="CQ101" i="5"/>
  <c r="CM97" i="5"/>
  <c r="BF68" i="5"/>
  <c r="BN11" i="5"/>
  <c r="DB27" i="5"/>
  <c r="DI12" i="5"/>
  <c r="BY9" i="5"/>
  <c r="CO25" i="5"/>
  <c r="DP13" i="5"/>
  <c r="AW5" i="5"/>
  <c r="U66" i="5"/>
  <c r="Y112" i="5"/>
  <c r="DP55" i="5"/>
  <c r="DK91" i="5"/>
  <c r="BP27" i="5"/>
  <c r="CD103" i="5"/>
  <c r="AQ25" i="5"/>
  <c r="BN105" i="5"/>
  <c r="DQ61" i="5"/>
  <c r="V99" i="5"/>
  <c r="AN64" i="5"/>
  <c r="CM114" i="5"/>
  <c r="AJ69" i="5"/>
  <c r="DJ104" i="5"/>
  <c r="CT80" i="5"/>
  <c r="AM68" i="5"/>
  <c r="AV73" i="5"/>
  <c r="BG9" i="5"/>
  <c r="U27" i="5"/>
  <c r="CN79" i="5"/>
  <c r="CJ98" i="5"/>
  <c r="CY68" i="5"/>
  <c r="AA115" i="5"/>
  <c r="CX25" i="5"/>
  <c r="AJ92" i="5"/>
  <c r="AY68" i="5"/>
  <c r="AH71" i="5"/>
  <c r="Z17" i="5"/>
  <c r="AN20" i="5"/>
  <c r="BY97" i="5"/>
  <c r="AC115" i="5"/>
  <c r="AR93" i="5"/>
  <c r="M20" i="5"/>
  <c r="AZ37" i="5"/>
  <c r="CX91" i="5"/>
  <c r="S17" i="5"/>
  <c r="J107" i="5"/>
  <c r="Q98" i="5"/>
  <c r="CF22" i="5"/>
  <c r="CB101" i="5"/>
  <c r="CW33" i="5"/>
  <c r="AI32" i="5"/>
  <c r="AN89" i="5"/>
  <c r="CU114" i="5"/>
  <c r="CP61" i="5"/>
  <c r="CN17" i="5"/>
  <c r="BZ92" i="5"/>
  <c r="CS92" i="5"/>
  <c r="CR13" i="5"/>
  <c r="CH106" i="5"/>
  <c r="DB93" i="5"/>
  <c r="AK93" i="5"/>
  <c r="DO63" i="5"/>
  <c r="AS99" i="5"/>
  <c r="DM77" i="5"/>
  <c r="BC64" i="5"/>
  <c r="AV42" i="5"/>
  <c r="CP35" i="5"/>
  <c r="BW25" i="5"/>
  <c r="H55" i="5"/>
  <c r="CD37" i="5"/>
  <c r="BY48" i="5"/>
  <c r="CQ31" i="5"/>
  <c r="AQ98" i="5"/>
  <c r="CS106" i="5"/>
  <c r="BP79" i="5"/>
  <c r="BA25" i="5"/>
  <c r="BU118" i="5"/>
  <c r="CP93" i="5"/>
  <c r="BG70" i="5"/>
  <c r="DP112" i="5"/>
  <c r="CR54" i="5"/>
  <c r="CR45" i="5"/>
  <c r="DG21" i="5"/>
  <c r="AJ81" i="5"/>
  <c r="Y56" i="5"/>
  <c r="AM10" i="5"/>
  <c r="CB96" i="5"/>
  <c r="F55" i="5"/>
  <c r="DI78" i="5"/>
  <c r="F86" i="5"/>
  <c r="BA121" i="5"/>
  <c r="CW52" i="5"/>
  <c r="BO108" i="5"/>
  <c r="BD30" i="5"/>
  <c r="AJ93" i="5"/>
  <c r="AZ49" i="5"/>
  <c r="U122" i="5"/>
  <c r="AN34" i="5"/>
  <c r="F20" i="5"/>
  <c r="CV97" i="5"/>
  <c r="BU40" i="5"/>
  <c r="CH92" i="5"/>
  <c r="CV102" i="5"/>
  <c r="BS27" i="5"/>
  <c r="AL13" i="5"/>
  <c r="DD84" i="5"/>
  <c r="BY17" i="5"/>
  <c r="CX5" i="5"/>
  <c r="CT54" i="5"/>
  <c r="CC113" i="5"/>
  <c r="DP84" i="5"/>
  <c r="H78" i="5"/>
  <c r="CG85" i="5"/>
  <c r="DI15" i="5"/>
  <c r="N96" i="5"/>
  <c r="DI59" i="5"/>
  <c r="Y99" i="5"/>
  <c r="CY40" i="5"/>
  <c r="DF44" i="5"/>
  <c r="AC75" i="5"/>
  <c r="BH107" i="5"/>
  <c r="BN14" i="5"/>
  <c r="CH93" i="5"/>
  <c r="CO11" i="5"/>
  <c r="BH56" i="5"/>
  <c r="DC78" i="5"/>
  <c r="BQ66" i="5"/>
  <c r="CO90" i="5"/>
  <c r="CC7" i="5"/>
  <c r="AY18" i="5"/>
  <c r="AB35" i="5"/>
  <c r="CU96" i="5"/>
  <c r="DF54" i="5"/>
  <c r="CM22" i="5"/>
  <c r="BE106" i="5"/>
  <c r="AY95" i="5"/>
  <c r="CV49" i="5"/>
  <c r="CE99" i="5"/>
  <c r="F35" i="5"/>
  <c r="AE100" i="5"/>
  <c r="O82" i="5"/>
  <c r="BX90" i="5"/>
  <c r="BF79" i="5"/>
  <c r="BM108" i="5"/>
  <c r="AJ108" i="5"/>
  <c r="O59" i="5"/>
  <c r="AV37" i="5"/>
  <c r="DR106" i="5"/>
  <c r="G29" i="5"/>
  <c r="G76" i="5"/>
  <c r="BI92" i="5"/>
  <c r="AF112" i="5"/>
  <c r="CT88" i="5"/>
  <c r="AC91" i="5"/>
  <c r="BP83" i="5"/>
  <c r="Z109" i="5"/>
  <c r="BA97" i="5"/>
  <c r="BB115" i="5"/>
  <c r="DI74" i="5"/>
  <c r="DR86" i="5"/>
  <c r="N39" i="5"/>
  <c r="BX97" i="5"/>
  <c r="BX18" i="5"/>
  <c r="W14" i="5"/>
  <c r="BF75" i="5"/>
  <c r="BR50" i="5"/>
  <c r="AP113" i="5"/>
  <c r="CS43" i="5"/>
  <c r="DL9" i="5"/>
  <c r="BY83" i="5"/>
  <c r="AI65" i="5"/>
  <c r="BI96" i="5"/>
  <c r="BW35" i="5"/>
  <c r="AX103" i="5"/>
  <c r="AV81" i="5"/>
  <c r="DR13" i="5"/>
  <c r="BR21" i="5"/>
  <c r="DP114" i="5"/>
  <c r="BA48" i="5"/>
  <c r="BI22" i="5"/>
  <c r="CK108" i="5"/>
  <c r="DQ26" i="5"/>
  <c r="CA102" i="5"/>
  <c r="AC116" i="5"/>
  <c r="AB66" i="5"/>
  <c r="CM15" i="5"/>
  <c r="X21" i="5"/>
  <c r="DQ99" i="5"/>
  <c r="AI104" i="5"/>
  <c r="CC66" i="5"/>
  <c r="CP49" i="5"/>
  <c r="AH6" i="5"/>
  <c r="AE60" i="5"/>
  <c r="DG74" i="5"/>
  <c r="CO107" i="5"/>
  <c r="CU112" i="5"/>
  <c r="BV37" i="5"/>
  <c r="BI25" i="5"/>
  <c r="AD54" i="5"/>
  <c r="AG55" i="5"/>
  <c r="DJ73" i="5"/>
  <c r="AX105" i="5"/>
  <c r="AD94" i="5"/>
  <c r="BY24" i="5"/>
  <c r="DG34" i="5"/>
  <c r="DR81" i="5"/>
  <c r="CO105" i="5"/>
  <c r="CX120" i="5"/>
  <c r="BD22" i="5"/>
  <c r="Z79" i="5"/>
  <c r="DE87" i="5"/>
  <c r="CW10" i="5"/>
  <c r="AS12" i="5"/>
  <c r="AX114" i="5"/>
  <c r="DP110" i="5"/>
  <c r="R117" i="5"/>
  <c r="F92" i="5"/>
  <c r="AX9" i="5"/>
  <c r="CB95" i="5"/>
  <c r="BB120" i="5"/>
  <c r="W117" i="5"/>
  <c r="AP77" i="5"/>
  <c r="CR57" i="5"/>
  <c r="AO36" i="5"/>
  <c r="J117" i="5"/>
  <c r="AK17" i="5"/>
  <c r="DQ100" i="5"/>
  <c r="V110" i="5"/>
  <c r="CA62" i="5"/>
  <c r="DI76" i="5"/>
  <c r="AY90" i="5"/>
  <c r="Y116" i="5"/>
  <c r="BX71" i="5"/>
  <c r="DK21" i="5"/>
  <c r="BI20" i="5"/>
  <c r="CO82" i="5"/>
  <c r="R77" i="5"/>
  <c r="DO108" i="5"/>
  <c r="CM108" i="5"/>
  <c r="CJ47" i="5"/>
  <c r="K107" i="5"/>
  <c r="P106" i="5"/>
  <c r="DR87" i="5"/>
  <c r="CW102" i="5"/>
  <c r="AN22" i="5"/>
  <c r="AG86" i="5"/>
  <c r="CF97" i="5"/>
  <c r="G33" i="5"/>
  <c r="CD47" i="5"/>
  <c r="DN23" i="5"/>
  <c r="BQ36" i="5"/>
  <c r="J80" i="5"/>
  <c r="BA83" i="5"/>
  <c r="CP89" i="5"/>
  <c r="BT63" i="5"/>
  <c r="J111" i="5"/>
  <c r="AD104" i="5"/>
  <c r="DI64" i="5"/>
  <c r="R95" i="5"/>
  <c r="K117" i="5"/>
  <c r="W20" i="5"/>
  <c r="V121" i="5"/>
  <c r="Y61" i="5"/>
  <c r="AQ81" i="5"/>
  <c r="CA47" i="5"/>
  <c r="AR21" i="5"/>
  <c r="BQ17" i="5"/>
  <c r="CN86" i="5"/>
  <c r="CK100" i="5"/>
  <c r="U32" i="5"/>
  <c r="CO74" i="5"/>
  <c r="BS49" i="5"/>
  <c r="CQ94" i="5"/>
  <c r="DN47" i="5"/>
  <c r="CW54" i="5"/>
  <c r="CS100" i="5"/>
  <c r="CT100" i="5"/>
  <c r="T40" i="5"/>
  <c r="U31" i="5"/>
  <c r="P26" i="5"/>
  <c r="BV11" i="5"/>
  <c r="L68" i="5"/>
  <c r="AX87" i="5"/>
  <c r="O41" i="5"/>
  <c r="AP53" i="5"/>
  <c r="AO62" i="5"/>
  <c r="CY32" i="5"/>
  <c r="DL6" i="5"/>
  <c r="R116" i="5"/>
  <c r="CD113" i="5"/>
  <c r="AX90" i="5"/>
  <c r="AC49" i="5"/>
  <c r="BU89" i="5"/>
  <c r="CX87" i="5"/>
  <c r="BL43" i="5"/>
  <c r="AL30" i="5"/>
  <c r="H96" i="5"/>
  <c r="DH103" i="5"/>
  <c r="AA107" i="5"/>
  <c r="DL23" i="5"/>
  <c r="AP114" i="5"/>
  <c r="BI28" i="5"/>
  <c r="AE43" i="5"/>
  <c r="CV74" i="5"/>
  <c r="DK90" i="5"/>
  <c r="Q6" i="5"/>
  <c r="V15" i="5"/>
  <c r="DB104" i="5"/>
  <c r="AN105" i="5"/>
  <c r="D35" i="5"/>
  <c r="J41" i="5"/>
  <c r="BE91" i="5"/>
  <c r="CN37" i="5"/>
  <c r="T76" i="5"/>
  <c r="AM18" i="5"/>
  <c r="U94" i="5"/>
  <c r="K111" i="5"/>
  <c r="BO101" i="5"/>
  <c r="AS68" i="5"/>
  <c r="G8" i="5"/>
  <c r="CB119" i="5"/>
  <c r="AM11" i="5"/>
  <c r="AV108" i="5"/>
  <c r="CD48" i="5"/>
  <c r="R12" i="5"/>
  <c r="AD105" i="5"/>
  <c r="CI62" i="5"/>
  <c r="DO99" i="5"/>
  <c r="AN68" i="5"/>
  <c r="CE27" i="5"/>
  <c r="V71" i="5"/>
  <c r="AU43" i="5"/>
  <c r="CE35" i="5"/>
  <c r="F41" i="5"/>
  <c r="W5" i="5"/>
  <c r="BR100" i="5"/>
  <c r="AK119" i="5"/>
  <c r="BC55" i="5"/>
  <c r="AP104" i="5"/>
  <c r="AB108" i="5"/>
  <c r="AO104" i="5"/>
  <c r="AZ101" i="5"/>
  <c r="DS106" i="5"/>
  <c r="CE44" i="5"/>
  <c r="DH100" i="5"/>
  <c r="CC95" i="5"/>
  <c r="DM66" i="5"/>
  <c r="DH72" i="5"/>
  <c r="AB6" i="5"/>
  <c r="CS117" i="5"/>
  <c r="DS99" i="5"/>
  <c r="BD92" i="5"/>
  <c r="AA96" i="5"/>
  <c r="AK30" i="5"/>
  <c r="AX39" i="5"/>
  <c r="DN72" i="5"/>
  <c r="BD87" i="5"/>
  <c r="M36" i="5"/>
  <c r="AD87" i="5"/>
  <c r="CX94" i="5"/>
  <c r="BV93" i="5"/>
  <c r="CS98" i="5"/>
  <c r="AN4" i="5"/>
  <c r="BU67" i="5"/>
  <c r="U87" i="5"/>
  <c r="DA4" i="5"/>
  <c r="BA55" i="5"/>
  <c r="DL18" i="5"/>
  <c r="CC39" i="5"/>
  <c r="AG105" i="5"/>
  <c r="DO122" i="5"/>
  <c r="DN101" i="5"/>
  <c r="R100" i="5"/>
  <c r="DM12" i="5"/>
  <c r="AK95" i="5"/>
  <c r="AH77" i="5"/>
  <c r="DE58" i="5"/>
  <c r="BG74" i="5"/>
  <c r="CC8" i="5"/>
  <c r="AR107" i="5"/>
  <c r="BP89" i="5"/>
  <c r="AZ35" i="5"/>
  <c r="W95" i="5"/>
  <c r="BV100" i="5"/>
  <c r="CB56" i="5"/>
  <c r="AH94" i="5"/>
  <c r="CI30" i="5"/>
  <c r="E5" i="5"/>
  <c r="BM60" i="5"/>
  <c r="BE8" i="5"/>
  <c r="BG110" i="5"/>
  <c r="CF87" i="5"/>
  <c r="CV16" i="5"/>
  <c r="BY104" i="5"/>
  <c r="CV26" i="5"/>
  <c r="CI36" i="5"/>
  <c r="AQ94" i="5"/>
  <c r="AB120" i="5"/>
  <c r="BG61" i="5"/>
  <c r="O20" i="5"/>
  <c r="CN35" i="5"/>
  <c r="AG117" i="5"/>
  <c r="CZ45" i="5"/>
  <c r="S37" i="5"/>
  <c r="AI79" i="5"/>
  <c r="P114" i="5"/>
  <c r="AC10" i="5"/>
  <c r="BW74" i="5"/>
  <c r="N100" i="5"/>
  <c r="AJ52" i="5"/>
  <c r="CF92" i="5"/>
  <c r="CA54" i="5"/>
  <c r="R5" i="5"/>
  <c r="AX79" i="5"/>
  <c r="X71" i="5"/>
  <c r="L33" i="5"/>
  <c r="Q11" i="5"/>
  <c r="CZ97" i="5"/>
  <c r="AI114" i="5"/>
  <c r="CG34" i="5"/>
  <c r="AW36" i="5"/>
  <c r="BS43" i="5"/>
  <c r="AD14" i="5"/>
  <c r="DN69" i="5"/>
  <c r="O13" i="5"/>
  <c r="BY37" i="5"/>
  <c r="M55" i="5"/>
  <c r="Q39" i="5"/>
  <c r="AV48" i="5"/>
  <c r="DB64" i="5"/>
  <c r="CW5" i="5"/>
  <c r="DA45" i="5"/>
  <c r="DA87" i="5"/>
  <c r="J92" i="5"/>
  <c r="CG81" i="5"/>
  <c r="BA63" i="5"/>
  <c r="R79" i="5"/>
  <c r="CJ51" i="5"/>
  <c r="BX108" i="5"/>
  <c r="T78" i="5"/>
  <c r="AO35" i="5"/>
  <c r="CW70" i="5"/>
  <c r="BG53" i="5"/>
  <c r="AP120" i="5"/>
  <c r="AD49" i="5"/>
  <c r="DK26" i="5"/>
  <c r="CM77" i="5"/>
  <c r="CO68" i="5"/>
  <c r="AY92" i="5"/>
  <c r="J68" i="5"/>
  <c r="BY59" i="5"/>
  <c r="S49" i="5"/>
  <c r="BV67" i="5"/>
  <c r="R118" i="5"/>
  <c r="AY102" i="5"/>
  <c r="BH15" i="5"/>
  <c r="T15" i="5"/>
  <c r="DB10" i="5"/>
  <c r="DB50" i="5"/>
  <c r="DO16" i="5"/>
  <c r="DR69" i="5"/>
  <c r="AE20" i="5"/>
  <c r="CX121" i="5"/>
  <c r="AB89" i="5"/>
  <c r="S106" i="5"/>
  <c r="CF58" i="5"/>
  <c r="L9" i="5"/>
  <c r="CW20" i="5"/>
  <c r="BK17" i="5"/>
  <c r="DI62" i="5"/>
  <c r="AT121" i="5"/>
  <c r="DE100" i="5"/>
  <c r="BT72" i="5"/>
  <c r="AV49" i="5"/>
  <c r="DG22" i="5"/>
  <c r="BO39" i="5"/>
  <c r="CR112" i="5"/>
  <c r="AA117" i="5"/>
  <c r="DI89" i="5"/>
  <c r="BC90" i="5"/>
  <c r="BV92" i="5"/>
  <c r="CA34" i="5"/>
  <c r="AG119" i="5"/>
  <c r="CO39" i="5"/>
  <c r="BY94" i="5"/>
  <c r="E78" i="5"/>
  <c r="AT22" i="5"/>
  <c r="BO117" i="5"/>
  <c r="BE99" i="5"/>
  <c r="CA17" i="5"/>
  <c r="DD30" i="5"/>
  <c r="CU78" i="5"/>
  <c r="CV8" i="5"/>
  <c r="DR107" i="5"/>
  <c r="CB5" i="5"/>
  <c r="AF23" i="5"/>
  <c r="CQ103" i="5"/>
  <c r="CJ91" i="5"/>
  <c r="DM100" i="5"/>
  <c r="CY103" i="5"/>
  <c r="D65" i="5"/>
  <c r="DK68" i="5"/>
  <c r="BW63" i="5"/>
  <c r="DL97" i="5"/>
  <c r="BG38" i="5"/>
  <c r="AM44" i="5"/>
  <c r="DA92" i="5"/>
  <c r="DA117" i="5"/>
  <c r="BN101" i="5"/>
  <c r="AQ104" i="5"/>
  <c r="CM53" i="5"/>
  <c r="CK9" i="5"/>
  <c r="CV72" i="5"/>
  <c r="DN90" i="5"/>
  <c r="BO70" i="5"/>
  <c r="CJ114" i="5"/>
  <c r="M35" i="5"/>
  <c r="AQ117" i="5"/>
  <c r="M128" i="1"/>
  <c r="G7" i="23" s="1"/>
  <c r="N128" i="1"/>
  <c r="O128" i="1"/>
  <c r="P8" i="1" l="1" a="1"/>
  <c r="P40" i="1" s="1"/>
  <c r="U40" i="1" s="1"/>
  <c r="P118" i="1" l="1"/>
  <c r="U118" i="1" s="1"/>
  <c r="P123" i="1"/>
  <c r="U123" i="1" s="1"/>
  <c r="P117" i="1"/>
  <c r="R117" i="1" s="1"/>
  <c r="V117" i="1" s="1"/>
  <c r="P115" i="1"/>
  <c r="R115" i="1" s="1"/>
  <c r="V115" i="1" s="1"/>
  <c r="P106" i="1"/>
  <c r="R106" i="1" s="1"/>
  <c r="V106" i="1" s="1"/>
  <c r="P88" i="1"/>
  <c r="T88" i="1" s="1"/>
  <c r="P71" i="1"/>
  <c r="U71" i="1" s="1"/>
  <c r="P108" i="1"/>
  <c r="R108" i="1" s="1"/>
  <c r="V108" i="1" s="1"/>
  <c r="P70" i="1"/>
  <c r="Q70" i="1" s="1"/>
  <c r="P100" i="1"/>
  <c r="Q100" i="1" s="1"/>
  <c r="P90" i="1"/>
  <c r="R90" i="1" s="1"/>
  <c r="V90" i="1" s="1"/>
  <c r="P72" i="1"/>
  <c r="T72" i="1" s="1"/>
  <c r="P55" i="1"/>
  <c r="T55" i="1" s="1"/>
  <c r="P62" i="1"/>
  <c r="T62" i="1" s="1"/>
  <c r="P69" i="1"/>
  <c r="S69" i="1" s="1"/>
  <c r="P60" i="1"/>
  <c r="T60" i="1" s="1"/>
  <c r="P59" i="1"/>
  <c r="T59" i="1" s="1"/>
  <c r="P50" i="1"/>
  <c r="T50" i="1" s="1"/>
  <c r="P41" i="1"/>
  <c r="S41" i="1" s="1"/>
  <c r="P32" i="1"/>
  <c r="T32" i="1" s="1"/>
  <c r="P95" i="1"/>
  <c r="U95" i="1" s="1"/>
  <c r="P124" i="1"/>
  <c r="R124" i="1" s="1"/>
  <c r="V124" i="1" s="1"/>
  <c r="P114" i="1"/>
  <c r="U114" i="1" s="1"/>
  <c r="P105" i="1"/>
  <c r="U105" i="1" s="1"/>
  <c r="P96" i="1"/>
  <c r="U96" i="1" s="1"/>
  <c r="P79" i="1"/>
  <c r="T79" i="1" s="1"/>
  <c r="P116" i="1"/>
  <c r="S116" i="1" s="1"/>
  <c r="P97" i="1"/>
  <c r="Q97" i="1" s="1"/>
  <c r="P109" i="1"/>
  <c r="R109" i="1" s="1"/>
  <c r="V109" i="1" s="1"/>
  <c r="P107" i="1"/>
  <c r="T107" i="1" s="1"/>
  <c r="P98" i="1"/>
  <c r="T98" i="1" s="1"/>
  <c r="P89" i="1"/>
  <c r="Q89" i="1" s="1"/>
  <c r="P80" i="1"/>
  <c r="T80" i="1" s="1"/>
  <c r="P63" i="1"/>
  <c r="R63" i="1" s="1"/>
  <c r="V63" i="1" s="1"/>
  <c r="P99" i="1"/>
  <c r="R99" i="1" s="1"/>
  <c r="V99" i="1" s="1"/>
  <c r="P23" i="1"/>
  <c r="R23" i="1" s="1"/>
  <c r="V23" i="1" s="1"/>
  <c r="P54" i="1"/>
  <c r="T54" i="1" s="1"/>
  <c r="P61" i="1"/>
  <c r="T61" i="1" s="1"/>
  <c r="P52" i="1"/>
  <c r="S52" i="1" s="1"/>
  <c r="P51" i="1"/>
  <c r="U51" i="1" s="1"/>
  <c r="P42" i="1"/>
  <c r="Q42" i="1" s="1"/>
  <c r="P33" i="1"/>
  <c r="Q33" i="1" s="1"/>
  <c r="P24" i="1"/>
  <c r="S24" i="1" s="1"/>
  <c r="P125" i="1"/>
  <c r="S125" i="1" s="1"/>
  <c r="P110" i="1"/>
  <c r="U110" i="1" s="1"/>
  <c r="P78" i="1"/>
  <c r="U78" i="1" s="1"/>
  <c r="P101" i="1"/>
  <c r="S101" i="1" s="1"/>
  <c r="P81" i="1"/>
  <c r="R81" i="1" s="1"/>
  <c r="V81" i="1" s="1"/>
  <c r="P15" i="1"/>
  <c r="S15" i="1" s="1"/>
  <c r="D21" i="20" s="1"/>
  <c r="D22" i="20" s="1"/>
  <c r="P46" i="1"/>
  <c r="R46" i="1" s="1"/>
  <c r="V46" i="1" s="1"/>
  <c r="P53" i="1"/>
  <c r="T53" i="1" s="1"/>
  <c r="P44" i="1"/>
  <c r="T44" i="1" s="1"/>
  <c r="P43" i="1"/>
  <c r="Q43" i="1" s="1"/>
  <c r="P34" i="1"/>
  <c r="R34" i="1" s="1"/>
  <c r="V34" i="1" s="1"/>
  <c r="P25" i="1"/>
  <c r="S25" i="1" s="1"/>
  <c r="P16" i="1"/>
  <c r="S16" i="1" s="1"/>
  <c r="D23" i="20" s="1"/>
  <c r="D24" i="20" s="1"/>
  <c r="P127" i="1"/>
  <c r="R127" i="1" s="1"/>
  <c r="V127" i="1" s="1"/>
  <c r="P126" i="1"/>
  <c r="T126" i="1" s="1"/>
  <c r="P14" i="1"/>
  <c r="R14" i="1" s="1"/>
  <c r="V14" i="1" s="1"/>
  <c r="P45" i="1"/>
  <c r="R45" i="1" s="1"/>
  <c r="V45" i="1" s="1"/>
  <c r="P36" i="1"/>
  <c r="U36" i="1" s="1"/>
  <c r="P35" i="1"/>
  <c r="S35" i="1" s="1"/>
  <c r="P26" i="1"/>
  <c r="S26" i="1" s="1"/>
  <c r="P17" i="1"/>
  <c r="E25" i="19" s="1"/>
  <c r="E26" i="19" s="1"/>
  <c r="P8" i="1"/>
  <c r="U8" i="1" s="1"/>
  <c r="P37" i="1"/>
  <c r="T37" i="1" s="1"/>
  <c r="P92" i="1"/>
  <c r="S92" i="1" s="1"/>
  <c r="P28" i="1"/>
  <c r="U28" i="1" s="1"/>
  <c r="P91" i="1"/>
  <c r="T91" i="1" s="1"/>
  <c r="P27" i="1"/>
  <c r="U27" i="1" s="1"/>
  <c r="P82" i="1"/>
  <c r="U82" i="1" s="1"/>
  <c r="P18" i="1"/>
  <c r="E27" i="19" s="1"/>
  <c r="E28" i="19" s="1"/>
  <c r="P73" i="1"/>
  <c r="U73" i="1" s="1"/>
  <c r="P9" i="1"/>
  <c r="U9" i="1" s="1"/>
  <c r="P64" i="1"/>
  <c r="Q64" i="1" s="1"/>
  <c r="P119" i="1"/>
  <c r="R119" i="1" s="1"/>
  <c r="V119" i="1" s="1"/>
  <c r="P47" i="1"/>
  <c r="Q47" i="1" s="1"/>
  <c r="P102" i="1"/>
  <c r="U102" i="1" s="1"/>
  <c r="P38" i="1"/>
  <c r="T38" i="1" s="1"/>
  <c r="P93" i="1"/>
  <c r="Q93" i="1" s="1"/>
  <c r="P29" i="1"/>
  <c r="U29" i="1" s="1"/>
  <c r="P84" i="1"/>
  <c r="S84" i="1" s="1"/>
  <c r="P20" i="1"/>
  <c r="Q20" i="1" s="1"/>
  <c r="P83" i="1"/>
  <c r="T83" i="1" s="1"/>
  <c r="P19" i="1"/>
  <c r="E29" i="19" s="1"/>
  <c r="E30" i="19" s="1"/>
  <c r="P74" i="1"/>
  <c r="Q74" i="1" s="1"/>
  <c r="P10" i="1"/>
  <c r="U10" i="1" s="1"/>
  <c r="P65" i="1"/>
  <c r="S65" i="1" s="1"/>
  <c r="P120" i="1"/>
  <c r="R120" i="1" s="1"/>
  <c r="V120" i="1" s="1"/>
  <c r="P56" i="1"/>
  <c r="Q56" i="1" s="1"/>
  <c r="P111" i="1"/>
  <c r="S111" i="1" s="1"/>
  <c r="P39" i="1"/>
  <c r="Q39" i="1" s="1"/>
  <c r="P94" i="1"/>
  <c r="R94" i="1" s="1"/>
  <c r="V94" i="1" s="1"/>
  <c r="P30" i="1"/>
  <c r="U30" i="1" s="1"/>
  <c r="P85" i="1"/>
  <c r="Q85" i="1" s="1"/>
  <c r="P21" i="1"/>
  <c r="E83" i="19" s="1"/>
  <c r="E84" i="19" s="1"/>
  <c r="P76" i="1"/>
  <c r="Q76" i="1" s="1"/>
  <c r="P12" i="1"/>
  <c r="S12" i="1" s="1"/>
  <c r="D15" i="20" s="1"/>
  <c r="D16" i="20" s="1"/>
  <c r="P75" i="1"/>
  <c r="U75" i="1" s="1"/>
  <c r="P11" i="1"/>
  <c r="U11" i="1" s="1"/>
  <c r="P66" i="1"/>
  <c r="T66" i="1" s="1"/>
  <c r="P121" i="1"/>
  <c r="S121" i="1" s="1"/>
  <c r="P57" i="1"/>
  <c r="U57" i="1" s="1"/>
  <c r="P112" i="1"/>
  <c r="R112" i="1" s="1"/>
  <c r="V112" i="1" s="1"/>
  <c r="P48" i="1"/>
  <c r="U48" i="1" s="1"/>
  <c r="P103" i="1"/>
  <c r="S103" i="1" s="1"/>
  <c r="P31" i="1"/>
  <c r="Q31" i="1" s="1"/>
  <c r="P86" i="1"/>
  <c r="T86" i="1" s="1"/>
  <c r="P22" i="1"/>
  <c r="U22" i="1" s="1"/>
  <c r="P77" i="1"/>
  <c r="R77" i="1" s="1"/>
  <c r="V77" i="1" s="1"/>
  <c r="P13" i="1"/>
  <c r="Q13" i="1" s="1"/>
  <c r="P68" i="1"/>
  <c r="Q68" i="1" s="1"/>
  <c r="P87" i="1"/>
  <c r="U87" i="1" s="1"/>
  <c r="P67" i="1"/>
  <c r="U67" i="1" s="1"/>
  <c r="P122" i="1"/>
  <c r="U122" i="1" s="1"/>
  <c r="P58" i="1"/>
  <c r="Q58" i="1" s="1"/>
  <c r="P113" i="1"/>
  <c r="U113" i="1" s="1"/>
  <c r="P49" i="1"/>
  <c r="U49" i="1" s="1"/>
  <c r="P104" i="1"/>
  <c r="R40" i="1"/>
  <c r="V40" i="1" s="1"/>
  <c r="W40" i="1" s="1"/>
  <c r="T40" i="1"/>
  <c r="S40" i="1"/>
  <c r="Q40" i="1"/>
  <c r="S59" i="1" l="1"/>
  <c r="R123" i="1"/>
  <c r="V123" i="1" s="1"/>
  <c r="W123" i="1" s="1"/>
  <c r="S118" i="1"/>
  <c r="Q72" i="1"/>
  <c r="T118" i="1"/>
  <c r="R80" i="1"/>
  <c r="V80" i="1" s="1"/>
  <c r="R118" i="1"/>
  <c r="V118" i="1" s="1"/>
  <c r="W118" i="1" s="1"/>
  <c r="S32" i="1"/>
  <c r="Q115" i="1"/>
  <c r="T115" i="1"/>
  <c r="U32" i="1"/>
  <c r="W32" i="1" s="1"/>
  <c r="E7" i="19"/>
  <c r="E8" i="19" s="1"/>
  <c r="Q125" i="1"/>
  <c r="T76" i="1"/>
  <c r="Q118" i="1"/>
  <c r="R8" i="1"/>
  <c r="V8" i="1" s="1"/>
  <c r="W8" i="1" s="1"/>
  <c r="U15" i="1"/>
  <c r="Q80" i="1"/>
  <c r="U59" i="1"/>
  <c r="W59" i="1" s="1"/>
  <c r="T73" i="1"/>
  <c r="Q15" i="1"/>
  <c r="Q59" i="1"/>
  <c r="U76" i="1"/>
  <c r="W76" i="1" s="1"/>
  <c r="S42" i="1"/>
  <c r="Q29" i="1"/>
  <c r="U50" i="1"/>
  <c r="W50" i="1" s="1"/>
  <c r="T11" i="1"/>
  <c r="H13" i="20" s="1"/>
  <c r="H14" i="20" s="1"/>
  <c r="R15" i="1"/>
  <c r="V15" i="1" s="1"/>
  <c r="R59" i="1"/>
  <c r="V59" i="1" s="1"/>
  <c r="T56" i="1"/>
  <c r="S123" i="1"/>
  <c r="Q88" i="1"/>
  <c r="T33" i="1"/>
  <c r="U125" i="1"/>
  <c r="R50" i="1"/>
  <c r="V50" i="1" s="1"/>
  <c r="S29" i="1"/>
  <c r="T43" i="1"/>
  <c r="S43" i="1"/>
  <c r="S23" i="1"/>
  <c r="U86" i="1"/>
  <c r="W86" i="1" s="1"/>
  <c r="U97" i="1"/>
  <c r="W97" i="1" s="1"/>
  <c r="T39" i="1"/>
  <c r="Q110" i="1"/>
  <c r="U126" i="1"/>
  <c r="W126" i="1" s="1"/>
  <c r="T124" i="1"/>
  <c r="Q79" i="1"/>
  <c r="Q9" i="1"/>
  <c r="U83" i="1"/>
  <c r="W83" i="1" s="1"/>
  <c r="S45" i="1"/>
  <c r="S100" i="1"/>
  <c r="U38" i="1"/>
  <c r="W38" i="1" s="1"/>
  <c r="R56" i="1"/>
  <c r="V56" i="1" s="1"/>
  <c r="Q107" i="1"/>
  <c r="R79" i="1"/>
  <c r="V79" i="1" s="1"/>
  <c r="U63" i="1"/>
  <c r="W63" i="1" s="1"/>
  <c r="T123" i="1"/>
  <c r="Q123" i="1"/>
  <c r="T46" i="1"/>
  <c r="U79" i="1"/>
  <c r="W79" i="1" s="1"/>
  <c r="U92" i="1"/>
  <c r="W92" i="1" s="1"/>
  <c r="U35" i="1"/>
  <c r="W35" i="1" s="1"/>
  <c r="R54" i="1"/>
  <c r="V54" i="1" s="1"/>
  <c r="Q50" i="1"/>
  <c r="R100" i="1"/>
  <c r="V100" i="1" s="1"/>
  <c r="Q10" i="1"/>
  <c r="U66" i="1"/>
  <c r="W66" i="1" s="1"/>
  <c r="Q35" i="1"/>
  <c r="T35" i="1"/>
  <c r="Q26" i="1"/>
  <c r="S110" i="1"/>
  <c r="R35" i="1"/>
  <c r="V35" i="1" s="1"/>
  <c r="U88" i="1"/>
  <c r="W88" i="1" s="1"/>
  <c r="S20" i="1"/>
  <c r="D31" i="20" s="1"/>
  <c r="D32" i="20" s="1"/>
  <c r="U37" i="1"/>
  <c r="W37" i="1" s="1"/>
  <c r="R84" i="1"/>
  <c r="V84" i="1" s="1"/>
  <c r="T10" i="1"/>
  <c r="H11" i="20" s="1"/>
  <c r="H12" i="20" s="1"/>
  <c r="S73" i="1"/>
  <c r="S31" i="1"/>
  <c r="S63" i="1"/>
  <c r="Q53" i="1"/>
  <c r="Q14" i="1"/>
  <c r="Q127" i="1"/>
  <c r="T127" i="1"/>
  <c r="Q63" i="1"/>
  <c r="U80" i="1"/>
  <c r="W80" i="1" s="1"/>
  <c r="U33" i="1"/>
  <c r="W33" i="1" s="1"/>
  <c r="S109" i="1"/>
  <c r="U41" i="1"/>
  <c r="W41" i="1" s="1"/>
  <c r="T111" i="1"/>
  <c r="U116" i="1"/>
  <c r="W116" i="1" s="1"/>
  <c r="S90" i="1"/>
  <c r="T90" i="1"/>
  <c r="T14" i="1"/>
  <c r="H19" i="20" s="1"/>
  <c r="H20" i="20" s="1"/>
  <c r="R67" i="1"/>
  <c r="V67" i="1" s="1"/>
  <c r="W67" i="1" s="1"/>
  <c r="T20" i="1"/>
  <c r="H31" i="20" s="1"/>
  <c r="H32" i="20" s="1"/>
  <c r="E229" i="19"/>
  <c r="E230" i="19" s="1"/>
  <c r="R75" i="1"/>
  <c r="V75" i="1" s="1"/>
  <c r="W75" i="1" s="1"/>
  <c r="U127" i="1"/>
  <c r="W127" i="1" s="1"/>
  <c r="R70" i="1"/>
  <c r="V70" i="1" s="1"/>
  <c r="S53" i="1"/>
  <c r="S99" i="1"/>
  <c r="T70" i="1"/>
  <c r="R42" i="1"/>
  <c r="V42" i="1" s="1"/>
  <c r="U117" i="1"/>
  <c r="W117" i="1" s="1"/>
  <c r="R126" i="1"/>
  <c r="V126" i="1" s="1"/>
  <c r="R122" i="1"/>
  <c r="V122" i="1" s="1"/>
  <c r="W122" i="1" s="1"/>
  <c r="T100" i="1"/>
  <c r="R87" i="1"/>
  <c r="V87" i="1" s="1"/>
  <c r="W87" i="1" s="1"/>
  <c r="Q111" i="1"/>
  <c r="Q24" i="1"/>
  <c r="T92" i="1"/>
  <c r="S14" i="1"/>
  <c r="D19" i="20" s="1"/>
  <c r="D20" i="20" s="1"/>
  <c r="Q8" i="1"/>
  <c r="U111" i="1"/>
  <c r="W111" i="1" s="1"/>
  <c r="T75" i="1"/>
  <c r="T8" i="1"/>
  <c r="H7" i="20" s="1"/>
  <c r="H8" i="20" s="1"/>
  <c r="R73" i="1"/>
  <c r="V73" i="1" s="1"/>
  <c r="W73" i="1" s="1"/>
  <c r="T96" i="1"/>
  <c r="S96" i="1"/>
  <c r="T99" i="1"/>
  <c r="S80" i="1"/>
  <c r="T29" i="1"/>
  <c r="E21" i="19"/>
  <c r="E22" i="19" s="1"/>
  <c r="T31" i="1"/>
  <c r="Q19" i="1"/>
  <c r="U42" i="1"/>
  <c r="W42" i="1" s="1"/>
  <c r="Q46" i="1"/>
  <c r="Q120" i="1"/>
  <c r="T117" i="1"/>
  <c r="T116" i="1"/>
  <c r="T41" i="1"/>
  <c r="R116" i="1"/>
  <c r="V116" i="1" s="1"/>
  <c r="U31" i="1"/>
  <c r="W31" i="1" s="1"/>
  <c r="S64" i="1"/>
  <c r="S117" i="1"/>
  <c r="T24" i="1"/>
  <c r="R64" i="1"/>
  <c r="V64" i="1" s="1"/>
  <c r="E103" i="19"/>
  <c r="E104" i="19" s="1"/>
  <c r="E147" i="19"/>
  <c r="E148" i="19" s="1"/>
  <c r="S8" i="1"/>
  <c r="D7" i="20" s="1"/>
  <c r="D8" i="20" s="1"/>
  <c r="S127" i="1"/>
  <c r="U120" i="1"/>
  <c r="W120" i="1" s="1"/>
  <c r="E85" i="19"/>
  <c r="E86" i="19" s="1"/>
  <c r="S21" i="1"/>
  <c r="D229" i="20" s="1"/>
  <c r="D230" i="20" s="1"/>
  <c r="T78" i="1"/>
  <c r="Q65" i="1"/>
  <c r="S70" i="1"/>
  <c r="S50" i="1"/>
  <c r="Q126" i="1"/>
  <c r="T34" i="1"/>
  <c r="U70" i="1"/>
  <c r="W70" i="1" s="1"/>
  <c r="S46" i="1"/>
  <c r="S120" i="1"/>
  <c r="T15" i="1"/>
  <c r="H21" i="20" s="1"/>
  <c r="H22" i="20" s="1"/>
  <c r="T42" i="1"/>
  <c r="R33" i="1"/>
  <c r="V33" i="1" s="1"/>
  <c r="U100" i="1"/>
  <c r="W100" i="1" s="1"/>
  <c r="R29" i="1"/>
  <c r="V29" i="1" s="1"/>
  <c r="W29" i="1" s="1"/>
  <c r="Q87" i="1"/>
  <c r="R62" i="1"/>
  <c r="V62" i="1" s="1"/>
  <c r="Q52" i="1"/>
  <c r="Q62" i="1"/>
  <c r="E105" i="19"/>
  <c r="E106" i="19" s="1"/>
  <c r="Q96" i="1"/>
  <c r="Q73" i="1"/>
  <c r="S56" i="1"/>
  <c r="R96" i="1"/>
  <c r="V96" i="1" s="1"/>
  <c r="W96" i="1" s="1"/>
  <c r="U56" i="1"/>
  <c r="W56" i="1" s="1"/>
  <c r="U98" i="1"/>
  <c r="W98" i="1" s="1"/>
  <c r="T121" i="1"/>
  <c r="T63" i="1"/>
  <c r="U46" i="1"/>
  <c r="W46" i="1" s="1"/>
  <c r="S126" i="1"/>
  <c r="S48" i="1"/>
  <c r="T120" i="1"/>
  <c r="S79" i="1"/>
  <c r="S33" i="1"/>
  <c r="T47" i="1"/>
  <c r="E203" i="19"/>
  <c r="E204" i="19" s="1"/>
  <c r="U107" i="1"/>
  <c r="W107" i="1" s="1"/>
  <c r="R48" i="1"/>
  <c r="V48" i="1" s="1"/>
  <c r="S124" i="1"/>
  <c r="S62" i="1"/>
  <c r="S87" i="1"/>
  <c r="T87" i="1"/>
  <c r="S61" i="1"/>
  <c r="T21" i="1"/>
  <c r="H197" i="20" s="1"/>
  <c r="H198" i="20" s="1"/>
  <c r="E159" i="19"/>
  <c r="E160" i="19" s="1"/>
  <c r="E215" i="19"/>
  <c r="E216" i="19" s="1"/>
  <c r="R52" i="1"/>
  <c r="V52" i="1" s="1"/>
  <c r="E183" i="19"/>
  <c r="E184" i="19" s="1"/>
  <c r="E73" i="19"/>
  <c r="E74" i="19" s="1"/>
  <c r="E197" i="19"/>
  <c r="E198" i="19" s="1"/>
  <c r="E111" i="19"/>
  <c r="E112" i="19" s="1"/>
  <c r="T65" i="1"/>
  <c r="E189" i="19"/>
  <c r="E190" i="19" s="1"/>
  <c r="E171" i="19"/>
  <c r="E172" i="19" s="1"/>
  <c r="E59" i="19"/>
  <c r="E60" i="19" s="1"/>
  <c r="E113" i="19"/>
  <c r="E114" i="19" s="1"/>
  <c r="E221" i="19"/>
  <c r="E222" i="19" s="1"/>
  <c r="R65" i="1"/>
  <c r="V65" i="1" s="1"/>
  <c r="E199" i="19"/>
  <c r="E200" i="19" s="1"/>
  <c r="E173" i="19"/>
  <c r="E174" i="19" s="1"/>
  <c r="E141" i="19"/>
  <c r="E142" i="19" s="1"/>
  <c r="E115" i="19"/>
  <c r="E116" i="19" s="1"/>
  <c r="T17" i="1"/>
  <c r="H25" i="20" s="1"/>
  <c r="H26" i="20" s="1"/>
  <c r="U94" i="1"/>
  <c r="W94" i="1" s="1"/>
  <c r="Q109" i="1"/>
  <c r="Q36" i="1"/>
  <c r="Q55" i="1"/>
  <c r="S36" i="1"/>
  <c r="Q18" i="1"/>
  <c r="E213" i="19"/>
  <c r="E214" i="19" s="1"/>
  <c r="E157" i="19"/>
  <c r="E158" i="19" s="1"/>
  <c r="E49" i="19"/>
  <c r="E50" i="19" s="1"/>
  <c r="E191" i="19"/>
  <c r="E192" i="19" s="1"/>
  <c r="S91" i="1"/>
  <c r="T71" i="1"/>
  <c r="E57" i="19"/>
  <c r="E58" i="19" s="1"/>
  <c r="E245" i="19"/>
  <c r="E246" i="19" s="1"/>
  <c r="E93" i="19"/>
  <c r="E94" i="19" s="1"/>
  <c r="E169" i="19"/>
  <c r="E170" i="19" s="1"/>
  <c r="U99" i="1"/>
  <c r="W99" i="1" s="1"/>
  <c r="E31" i="19"/>
  <c r="E32" i="19" s="1"/>
  <c r="R41" i="1"/>
  <c r="V41" i="1" s="1"/>
  <c r="E231" i="19"/>
  <c r="E232" i="19" s="1"/>
  <c r="E119" i="19"/>
  <c r="E120" i="19" s="1"/>
  <c r="E97" i="19"/>
  <c r="E98" i="19" s="1"/>
  <c r="E99" i="19"/>
  <c r="E100" i="19" s="1"/>
  <c r="U20" i="1"/>
  <c r="E181" i="19"/>
  <c r="E182" i="19" s="1"/>
  <c r="E165" i="19"/>
  <c r="E166" i="19" s="1"/>
  <c r="U106" i="1"/>
  <c r="W106" i="1" s="1"/>
  <c r="E123" i="19"/>
  <c r="E124" i="19" s="1"/>
  <c r="E209" i="19"/>
  <c r="E210" i="19" s="1"/>
  <c r="E77" i="19"/>
  <c r="E78" i="19" s="1"/>
  <c r="R31" i="1"/>
  <c r="V31" i="1" s="1"/>
  <c r="U43" i="1"/>
  <c r="W43" i="1" s="1"/>
  <c r="S119" i="1"/>
  <c r="S122" i="1"/>
  <c r="T64" i="1"/>
  <c r="Q25" i="1"/>
  <c r="E151" i="19"/>
  <c r="E152" i="19" s="1"/>
  <c r="E101" i="19"/>
  <c r="E102" i="19" s="1"/>
  <c r="E195" i="19"/>
  <c r="E196" i="19" s="1"/>
  <c r="U81" i="1"/>
  <c r="W81" i="1" s="1"/>
  <c r="E61" i="19"/>
  <c r="E62" i="19" s="1"/>
  <c r="E155" i="19"/>
  <c r="E156" i="19" s="1"/>
  <c r="E37" i="19"/>
  <c r="E38" i="19" s="1"/>
  <c r="S95" i="1"/>
  <c r="E55" i="19"/>
  <c r="E56" i="19" s="1"/>
  <c r="U68" i="1"/>
  <c r="W68" i="1" s="1"/>
  <c r="U109" i="1"/>
  <c r="W109" i="1" s="1"/>
  <c r="U47" i="1"/>
  <c r="W47" i="1" s="1"/>
  <c r="E153" i="19"/>
  <c r="E154" i="19" s="1"/>
  <c r="E33" i="19"/>
  <c r="E34" i="19" s="1"/>
  <c r="Q21" i="1"/>
  <c r="E117" i="19"/>
  <c r="E118" i="19" s="1"/>
  <c r="E161" i="19"/>
  <c r="E162" i="19" s="1"/>
  <c r="E87" i="19"/>
  <c r="E88" i="19" s="1"/>
  <c r="E67" i="19"/>
  <c r="E68" i="19" s="1"/>
  <c r="Q105" i="1"/>
  <c r="E35" i="19"/>
  <c r="E36" i="19" s="1"/>
  <c r="E79" i="19"/>
  <c r="E80" i="19" s="1"/>
  <c r="E243" i="19"/>
  <c r="E244" i="19" s="1"/>
  <c r="E237" i="19"/>
  <c r="E238" i="19" s="1"/>
  <c r="E81" i="19"/>
  <c r="E82" i="19" s="1"/>
  <c r="E137" i="19"/>
  <c r="E138" i="19" s="1"/>
  <c r="R21" i="1"/>
  <c r="V21" i="1" s="1"/>
  <c r="S22" i="1"/>
  <c r="E219" i="19"/>
  <c r="E220" i="19" s="1"/>
  <c r="E185" i="19"/>
  <c r="E186" i="19" s="1"/>
  <c r="S72" i="1"/>
  <c r="E167" i="19"/>
  <c r="E168" i="19" s="1"/>
  <c r="Q81" i="1"/>
  <c r="E225" i="19"/>
  <c r="E226" i="19" s="1"/>
  <c r="E143" i="19"/>
  <c r="E144" i="19" s="1"/>
  <c r="E139" i="19"/>
  <c r="E140" i="19" s="1"/>
  <c r="U115" i="1"/>
  <c r="W115" i="1" s="1"/>
  <c r="E125" i="19"/>
  <c r="E126" i="19" s="1"/>
  <c r="E149" i="19"/>
  <c r="E150" i="19" s="1"/>
  <c r="R24" i="1"/>
  <c r="V24" i="1" s="1"/>
  <c r="E107" i="19"/>
  <c r="E108" i="19" s="1"/>
  <c r="E223" i="19"/>
  <c r="E224" i="19" s="1"/>
  <c r="T106" i="1"/>
  <c r="E65" i="19"/>
  <c r="E66" i="19" s="1"/>
  <c r="S75" i="1"/>
  <c r="E241" i="19"/>
  <c r="E242" i="19" s="1"/>
  <c r="U24" i="1"/>
  <c r="W24" i="1" s="1"/>
  <c r="Q117" i="1"/>
  <c r="E91" i="19"/>
  <c r="E92" i="19" s="1"/>
  <c r="U90" i="1"/>
  <c r="W90" i="1" s="1"/>
  <c r="S106" i="1"/>
  <c r="Q92" i="1"/>
  <c r="U55" i="1"/>
  <c r="W55" i="1" s="1"/>
  <c r="R25" i="1"/>
  <c r="V25" i="1" s="1"/>
  <c r="U64" i="1"/>
  <c r="W64" i="1" s="1"/>
  <c r="T36" i="1"/>
  <c r="R53" i="1"/>
  <c r="V53" i="1" s="1"/>
  <c r="E235" i="19"/>
  <c r="E236" i="19" s="1"/>
  <c r="E233" i="19"/>
  <c r="E234" i="19" s="1"/>
  <c r="E135" i="19"/>
  <c r="E136" i="19" s="1"/>
  <c r="E43" i="19"/>
  <c r="E44" i="19" s="1"/>
  <c r="E63" i="19"/>
  <c r="E64" i="19" s="1"/>
  <c r="E109" i="19"/>
  <c r="E110" i="19" s="1"/>
  <c r="E227" i="19"/>
  <c r="E228" i="19" s="1"/>
  <c r="E205" i="19"/>
  <c r="E206" i="19" s="1"/>
  <c r="E163" i="19"/>
  <c r="E164" i="19" s="1"/>
  <c r="R110" i="1"/>
  <c r="V110" i="1" s="1"/>
  <c r="W110" i="1" s="1"/>
  <c r="E179" i="19"/>
  <c r="E180" i="19" s="1"/>
  <c r="E41" i="19"/>
  <c r="E42" i="19" s="1"/>
  <c r="U54" i="1"/>
  <c r="W54" i="1" s="1"/>
  <c r="E71" i="19"/>
  <c r="E72" i="19" s="1"/>
  <c r="Q95" i="1"/>
  <c r="E45" i="19"/>
  <c r="E46" i="19" s="1"/>
  <c r="E145" i="19"/>
  <c r="E146" i="19" s="1"/>
  <c r="R44" i="1"/>
  <c r="V44" i="1" s="1"/>
  <c r="E131" i="19"/>
  <c r="E132" i="19" s="1"/>
  <c r="R95" i="1"/>
  <c r="V95" i="1" s="1"/>
  <c r="W95" i="1" s="1"/>
  <c r="E207" i="19"/>
  <c r="E208" i="19" s="1"/>
  <c r="U65" i="1"/>
  <c r="W65" i="1" s="1"/>
  <c r="Q119" i="1"/>
  <c r="T52" i="1"/>
  <c r="S55" i="1"/>
  <c r="R36" i="1"/>
  <c r="V36" i="1" s="1"/>
  <c r="W36" i="1" s="1"/>
  <c r="T110" i="1"/>
  <c r="Q83" i="1"/>
  <c r="E127" i="19"/>
  <c r="E128" i="19" s="1"/>
  <c r="E239" i="19"/>
  <c r="E240" i="19" s="1"/>
  <c r="E95" i="19"/>
  <c r="E96" i="19" s="1"/>
  <c r="E47" i="19"/>
  <c r="E48" i="19" s="1"/>
  <c r="T19" i="1"/>
  <c r="H29" i="20" s="1"/>
  <c r="H30" i="20" s="1"/>
  <c r="R32" i="1"/>
  <c r="V32" i="1" s="1"/>
  <c r="E193" i="19"/>
  <c r="E194" i="19" s="1"/>
  <c r="E51" i="19"/>
  <c r="E52" i="19" s="1"/>
  <c r="Q41" i="1"/>
  <c r="Q75" i="1"/>
  <c r="Q106" i="1"/>
  <c r="E133" i="19"/>
  <c r="E134" i="19" s="1"/>
  <c r="E175" i="19"/>
  <c r="E176" i="19" s="1"/>
  <c r="S54" i="1"/>
  <c r="Q99" i="1"/>
  <c r="Q116" i="1"/>
  <c r="R111" i="1"/>
  <c r="V111" i="1" s="1"/>
  <c r="E121" i="19"/>
  <c r="E122" i="19" s="1"/>
  <c r="R43" i="1"/>
  <c r="V43" i="1" s="1"/>
  <c r="Q54" i="1"/>
  <c r="T95" i="1"/>
  <c r="R20" i="1"/>
  <c r="V20" i="1" s="1"/>
  <c r="Q90" i="1"/>
  <c r="S17" i="1"/>
  <c r="D25" i="20" s="1"/>
  <c r="D26" i="20" s="1"/>
  <c r="U112" i="1"/>
  <c r="W112" i="1" s="1"/>
  <c r="R92" i="1"/>
  <c r="V92" i="1" s="1"/>
  <c r="T93" i="1"/>
  <c r="T18" i="1"/>
  <c r="H27" i="20" s="1"/>
  <c r="H28" i="20" s="1"/>
  <c r="Q122" i="1"/>
  <c r="R55" i="1"/>
  <c r="V55" i="1" s="1"/>
  <c r="U53" i="1"/>
  <c r="W53" i="1" s="1"/>
  <c r="U14" i="1"/>
  <c r="W14" i="1" s="1"/>
  <c r="E19" i="19"/>
  <c r="E20" i="19" s="1"/>
  <c r="T122" i="1"/>
  <c r="T109" i="1"/>
  <c r="S81" i="1"/>
  <c r="Q16" i="1"/>
  <c r="Q27" i="1"/>
  <c r="T26" i="1"/>
  <c r="U19" i="1"/>
  <c r="T81" i="1"/>
  <c r="R114" i="1"/>
  <c r="V114" i="1" s="1"/>
  <c r="W114" i="1" s="1"/>
  <c r="S66" i="1"/>
  <c r="S60" i="1"/>
  <c r="S114" i="1"/>
  <c r="S30" i="1"/>
  <c r="T45" i="1"/>
  <c r="U16" i="1"/>
  <c r="T113" i="1"/>
  <c r="Q108" i="1"/>
  <c r="S27" i="1"/>
  <c r="Q103" i="1"/>
  <c r="Q51" i="1"/>
  <c r="R125" i="1"/>
  <c r="V125" i="1" s="1"/>
  <c r="T105" i="1"/>
  <c r="Q66" i="1"/>
  <c r="R37" i="1"/>
  <c r="V37" i="1" s="1"/>
  <c r="R60" i="1"/>
  <c r="V60" i="1" s="1"/>
  <c r="T22" i="1"/>
  <c r="S44" i="1"/>
  <c r="Q78" i="1"/>
  <c r="Q86" i="1"/>
  <c r="Q44" i="1"/>
  <c r="S19" i="1"/>
  <c r="D29" i="20" s="1"/>
  <c r="D30" i="20" s="1"/>
  <c r="R107" i="1"/>
  <c r="V107" i="1" s="1"/>
  <c r="S107" i="1"/>
  <c r="R27" i="1"/>
  <c r="V27" i="1" s="1"/>
  <c r="W27" i="1" s="1"/>
  <c r="Q45" i="1"/>
  <c r="U34" i="1"/>
  <c r="W34" i="1" s="1"/>
  <c r="T84" i="1"/>
  <c r="R83" i="1"/>
  <c r="V83" i="1" s="1"/>
  <c r="R19" i="1"/>
  <c r="V19" i="1" s="1"/>
  <c r="U89" i="1"/>
  <c r="W89" i="1" s="1"/>
  <c r="T25" i="1"/>
  <c r="T16" i="1"/>
  <c r="H23" i="20" s="1"/>
  <c r="H24" i="20" s="1"/>
  <c r="Q113" i="1"/>
  <c r="S74" i="1"/>
  <c r="U124" i="1"/>
  <c r="W124" i="1" s="1"/>
  <c r="S49" i="1"/>
  <c r="S113" i="1"/>
  <c r="T112" i="1"/>
  <c r="R88" i="1"/>
  <c r="V88" i="1" s="1"/>
  <c r="Q101" i="1"/>
  <c r="U62" i="1"/>
  <c r="W62" i="1" s="1"/>
  <c r="U101" i="1"/>
  <c r="W101" i="1" s="1"/>
  <c r="Q121" i="1"/>
  <c r="T89" i="1"/>
  <c r="Q98" i="1"/>
  <c r="R121" i="1"/>
  <c r="V121" i="1" s="1"/>
  <c r="E23" i="19"/>
  <c r="E24" i="19" s="1"/>
  <c r="S108" i="1"/>
  <c r="R47" i="1"/>
  <c r="V47" i="1" s="1"/>
  <c r="U25" i="1"/>
  <c r="W25" i="1" s="1"/>
  <c r="T74" i="1"/>
  <c r="U72" i="1"/>
  <c r="W72" i="1" s="1"/>
  <c r="R28" i="1"/>
  <c r="V28" i="1" s="1"/>
  <c r="W28" i="1" s="1"/>
  <c r="S51" i="1"/>
  <c r="S78" i="1"/>
  <c r="U26" i="1"/>
  <c r="W26" i="1" s="1"/>
  <c r="U44" i="1"/>
  <c r="W44" i="1" s="1"/>
  <c r="U45" i="1"/>
  <c r="W45" i="1" s="1"/>
  <c r="U23" i="1"/>
  <c r="W23" i="1" s="1"/>
  <c r="Q32" i="1"/>
  <c r="S9" i="1"/>
  <c r="D9" i="20" s="1"/>
  <c r="D10" i="20" s="1"/>
  <c r="R66" i="1"/>
  <c r="V66" i="1" s="1"/>
  <c r="R98" i="1"/>
  <c r="V98" i="1" s="1"/>
  <c r="Q17" i="1"/>
  <c r="U61" i="1"/>
  <c r="W61" i="1" s="1"/>
  <c r="U77" i="1"/>
  <c r="W77" i="1" s="1"/>
  <c r="U108" i="1"/>
  <c r="W108" i="1" s="1"/>
  <c r="T108" i="1"/>
  <c r="R16" i="1"/>
  <c r="V16" i="1" s="1"/>
  <c r="T101" i="1"/>
  <c r="T114" i="1"/>
  <c r="S97" i="1"/>
  <c r="S94" i="1"/>
  <c r="S88" i="1"/>
  <c r="S112" i="1"/>
  <c r="S47" i="1"/>
  <c r="R17" i="1"/>
  <c r="V17" i="1" s="1"/>
  <c r="U17" i="1"/>
  <c r="Q71" i="1"/>
  <c r="R51" i="1"/>
  <c r="V51" i="1" s="1"/>
  <c r="W51" i="1" s="1"/>
  <c r="S71" i="1"/>
  <c r="Q28" i="1"/>
  <c r="Q23" i="1"/>
  <c r="R91" i="1"/>
  <c r="V91" i="1" s="1"/>
  <c r="U119" i="1"/>
  <c r="W119" i="1" s="1"/>
  <c r="T119" i="1"/>
  <c r="Q34" i="1"/>
  <c r="Q69" i="1"/>
  <c r="T69" i="1"/>
  <c r="Q94" i="1"/>
  <c r="R61" i="1"/>
  <c r="V61" i="1" s="1"/>
  <c r="T94" i="1"/>
  <c r="R74" i="1"/>
  <c r="V74" i="1" s="1"/>
  <c r="Q124" i="1"/>
  <c r="R101" i="1"/>
  <c r="V101" i="1" s="1"/>
  <c r="T49" i="1"/>
  <c r="R11" i="1"/>
  <c r="V11" i="1" s="1"/>
  <c r="W11" i="1" s="1"/>
  <c r="T97" i="1"/>
  <c r="S105" i="1"/>
  <c r="R89" i="1"/>
  <c r="V89" i="1" s="1"/>
  <c r="S98" i="1"/>
  <c r="R71" i="1"/>
  <c r="V71" i="1" s="1"/>
  <c r="W71" i="1" s="1"/>
  <c r="R22" i="1"/>
  <c r="V22" i="1" s="1"/>
  <c r="W22" i="1" s="1"/>
  <c r="Q114" i="1"/>
  <c r="T30" i="1"/>
  <c r="U52" i="1"/>
  <c r="W52" i="1" s="1"/>
  <c r="Q91" i="1"/>
  <c r="R72" i="1"/>
  <c r="V72" i="1" s="1"/>
  <c r="T51" i="1"/>
  <c r="Q67" i="1"/>
  <c r="U84" i="1"/>
  <c r="W84" i="1" s="1"/>
  <c r="R39" i="1"/>
  <c r="V39" i="1" s="1"/>
  <c r="Q60" i="1"/>
  <c r="S34" i="1"/>
  <c r="R105" i="1"/>
  <c r="V105" i="1" s="1"/>
  <c r="W105" i="1" s="1"/>
  <c r="R26" i="1"/>
  <c r="V26" i="1" s="1"/>
  <c r="U103" i="1"/>
  <c r="W103" i="1" s="1"/>
  <c r="U60" i="1"/>
  <c r="W60" i="1" s="1"/>
  <c r="Q22" i="1"/>
  <c r="R78" i="1"/>
  <c r="V78" i="1" s="1"/>
  <c r="W78" i="1" s="1"/>
  <c r="S115" i="1"/>
  <c r="U91" i="1"/>
  <c r="W91" i="1" s="1"/>
  <c r="U121" i="1"/>
  <c r="W121" i="1" s="1"/>
  <c r="Q37" i="1"/>
  <c r="T125" i="1"/>
  <c r="S39" i="1"/>
  <c r="Q77" i="1"/>
  <c r="T23" i="1"/>
  <c r="T28" i="1"/>
  <c r="Q112" i="1"/>
  <c r="R69" i="1"/>
  <c r="V69" i="1" s="1"/>
  <c r="R113" i="1"/>
  <c r="V113" i="1" s="1"/>
  <c r="W113" i="1" s="1"/>
  <c r="Q61" i="1"/>
  <c r="U69" i="1"/>
  <c r="W69" i="1" s="1"/>
  <c r="R93" i="1"/>
  <c r="V93" i="1" s="1"/>
  <c r="R97" i="1"/>
  <c r="V97" i="1" s="1"/>
  <c r="S89" i="1"/>
  <c r="U74" i="1"/>
  <c r="W74" i="1" s="1"/>
  <c r="T104" i="1"/>
  <c r="U104" i="1"/>
  <c r="W104" i="1" s="1"/>
  <c r="R104" i="1"/>
  <c r="V104" i="1" s="1"/>
  <c r="T57" i="1"/>
  <c r="U39" i="1"/>
  <c r="W39" i="1" s="1"/>
  <c r="S82" i="1"/>
  <c r="P128" i="1"/>
  <c r="C8" i="23" s="1"/>
  <c r="E13" i="19"/>
  <c r="E14" i="19" s="1"/>
  <c r="R85" i="1"/>
  <c r="V85" i="1" s="1"/>
  <c r="S28" i="1"/>
  <c r="T103" i="1"/>
  <c r="S10" i="1"/>
  <c r="D11" i="20" s="1"/>
  <c r="D12" i="20" s="1"/>
  <c r="E75" i="19"/>
  <c r="E76" i="19" s="1"/>
  <c r="Q38" i="1"/>
  <c r="E201" i="19"/>
  <c r="E202" i="19" s="1"/>
  <c r="R102" i="1"/>
  <c r="V102" i="1" s="1"/>
  <c r="W102" i="1" s="1"/>
  <c r="Q102" i="1"/>
  <c r="S86" i="1"/>
  <c r="T27" i="1"/>
  <c r="S11" i="1"/>
  <c r="D13" i="20" s="1"/>
  <c r="D14" i="20" s="1"/>
  <c r="E187" i="19"/>
  <c r="E188" i="19" s="1"/>
  <c r="T82" i="1"/>
  <c r="S102" i="1"/>
  <c r="Q49" i="1"/>
  <c r="S83" i="1"/>
  <c r="U12" i="1"/>
  <c r="R30" i="1"/>
  <c r="V30" i="1" s="1"/>
  <c r="W30" i="1" s="1"/>
  <c r="U58" i="1"/>
  <c r="W58" i="1" s="1"/>
  <c r="T68" i="1"/>
  <c r="R10" i="1"/>
  <c r="V10" i="1" s="1"/>
  <c r="W10" i="1" s="1"/>
  <c r="E11" i="19"/>
  <c r="E12" i="19" s="1"/>
  <c r="S85" i="1"/>
  <c r="Q57" i="1"/>
  <c r="T85" i="1"/>
  <c r="U85" i="1"/>
  <c r="W85" i="1" s="1"/>
  <c r="T9" i="1"/>
  <c r="H9" i="20" s="1"/>
  <c r="H10" i="20" s="1"/>
  <c r="T102" i="1"/>
  <c r="E69" i="19"/>
  <c r="E70" i="19" s="1"/>
  <c r="E177" i="19"/>
  <c r="E178" i="19" s="1"/>
  <c r="S67" i="1"/>
  <c r="E39" i="19"/>
  <c r="E40" i="19" s="1"/>
  <c r="T77" i="1"/>
  <c r="R49" i="1"/>
  <c r="V49" i="1" s="1"/>
  <c r="W49" i="1" s="1"/>
  <c r="U93" i="1"/>
  <c r="W93" i="1" s="1"/>
  <c r="S93" i="1"/>
  <c r="E17" i="19"/>
  <c r="E18" i="19" s="1"/>
  <c r="R12" i="1"/>
  <c r="V12" i="1" s="1"/>
  <c r="T12" i="1"/>
  <c r="H15" i="20" s="1"/>
  <c r="H16" i="20" s="1"/>
  <c r="S58" i="1"/>
  <c r="R68" i="1"/>
  <c r="V68" i="1" s="1"/>
  <c r="S68" i="1"/>
  <c r="Q82" i="1"/>
  <c r="R57" i="1"/>
  <c r="V57" i="1" s="1"/>
  <c r="W57" i="1" s="1"/>
  <c r="R38" i="1"/>
  <c r="V38" i="1" s="1"/>
  <c r="T13" i="1"/>
  <c r="H17" i="20" s="1"/>
  <c r="H18" i="20" s="1"/>
  <c r="U13" i="1"/>
  <c r="S13" i="1"/>
  <c r="D17" i="20" s="1"/>
  <c r="D18" i="20" s="1"/>
  <c r="R82" i="1"/>
  <c r="V82" i="1" s="1"/>
  <c r="W82" i="1" s="1"/>
  <c r="S37" i="1"/>
  <c r="E9" i="19"/>
  <c r="E10" i="19" s="1"/>
  <c r="S57" i="1"/>
  <c r="R9" i="1"/>
  <c r="V9" i="1" s="1"/>
  <c r="W9" i="1" s="1"/>
  <c r="Q84" i="1"/>
  <c r="T67" i="1"/>
  <c r="R86" i="1"/>
  <c r="V86" i="1" s="1"/>
  <c r="U21" i="1"/>
  <c r="W21" i="1" s="1"/>
  <c r="E217" i="19"/>
  <c r="E218" i="19" s="1"/>
  <c r="E211" i="19"/>
  <c r="E212" i="19" s="1"/>
  <c r="E53" i="19"/>
  <c r="E54" i="19" s="1"/>
  <c r="E89" i="19"/>
  <c r="E90" i="19" s="1"/>
  <c r="E129" i="19"/>
  <c r="E130" i="19" s="1"/>
  <c r="S18" i="1"/>
  <c r="D27" i="20" s="1"/>
  <c r="D28" i="20" s="1"/>
  <c r="U18" i="1"/>
  <c r="R13" i="1"/>
  <c r="V13" i="1" s="1"/>
  <c r="S77" i="1"/>
  <c r="Q11" i="1"/>
  <c r="Q30" i="1"/>
  <c r="T58" i="1"/>
  <c r="Q12" i="1"/>
  <c r="R18" i="1"/>
  <c r="V18" i="1" s="1"/>
  <c r="Q104" i="1"/>
  <c r="Q48" i="1"/>
  <c r="T48" i="1"/>
  <c r="R76" i="1"/>
  <c r="V76" i="1" s="1"/>
  <c r="S76" i="1"/>
  <c r="S38" i="1"/>
  <c r="R103" i="1"/>
  <c r="V103" i="1" s="1"/>
  <c r="E15" i="19"/>
  <c r="E16" i="19" s="1"/>
  <c r="R58" i="1"/>
  <c r="V58" i="1" s="1"/>
  <c r="S104" i="1"/>
  <c r="W48" i="1"/>
  <c r="W15" i="1" l="1"/>
  <c r="H211" i="20"/>
  <c r="H212" i="20" s="1"/>
  <c r="H161" i="20"/>
  <c r="H162" i="20" s="1"/>
  <c r="H233" i="20"/>
  <c r="H234" i="20" s="1"/>
  <c r="H85" i="20"/>
  <c r="H86" i="20" s="1"/>
  <c r="W125" i="1"/>
  <c r="H155" i="20"/>
  <c r="H156" i="20" s="1"/>
  <c r="H133" i="20"/>
  <c r="H134" i="20" s="1"/>
  <c r="H215" i="20"/>
  <c r="H216" i="20" s="1"/>
  <c r="H203" i="20"/>
  <c r="H204" i="20" s="1"/>
  <c r="H93" i="20"/>
  <c r="H94" i="20" s="1"/>
  <c r="H207" i="20"/>
  <c r="H208" i="20" s="1"/>
  <c r="H113" i="20"/>
  <c r="H114" i="20" s="1"/>
  <c r="H235" i="20"/>
  <c r="H236" i="20" s="1"/>
  <c r="H81" i="20"/>
  <c r="H82" i="20" s="1"/>
  <c r="H83" i="20"/>
  <c r="H84" i="20" s="1"/>
  <c r="H205" i="20"/>
  <c r="H206" i="20" s="1"/>
  <c r="H91" i="20"/>
  <c r="H92" i="20" s="1"/>
  <c r="H71" i="20"/>
  <c r="H72" i="20" s="1"/>
  <c r="H245" i="20"/>
  <c r="H246" i="20" s="1"/>
  <c r="H179" i="20"/>
  <c r="H180" i="20" s="1"/>
  <c r="H191" i="20"/>
  <c r="H192" i="20" s="1"/>
  <c r="H157" i="20"/>
  <c r="H158" i="20" s="1"/>
  <c r="H147" i="20"/>
  <c r="H148" i="20" s="1"/>
  <c r="H169" i="20"/>
  <c r="H170" i="20" s="1"/>
  <c r="H67" i="20"/>
  <c r="H68" i="20" s="1"/>
  <c r="H121" i="20"/>
  <c r="H122" i="20" s="1"/>
  <c r="H141" i="20"/>
  <c r="H142" i="20" s="1"/>
  <c r="H39" i="20"/>
  <c r="H40" i="20" s="1"/>
  <c r="H213" i="20"/>
  <c r="H214" i="20" s="1"/>
  <c r="H149" i="20"/>
  <c r="H150" i="20" s="1"/>
  <c r="H37" i="20"/>
  <c r="H38" i="20" s="1"/>
  <c r="H165" i="20"/>
  <c r="H166" i="20" s="1"/>
  <c r="H95" i="20"/>
  <c r="H96" i="20" s="1"/>
  <c r="H73" i="20"/>
  <c r="H74" i="20" s="1"/>
  <c r="H53" i="20"/>
  <c r="H54" i="20" s="1"/>
  <c r="H55" i="20"/>
  <c r="H56" i="20" s="1"/>
  <c r="H51" i="20"/>
  <c r="H52" i="20" s="1"/>
  <c r="H79" i="20"/>
  <c r="H80" i="20" s="1"/>
  <c r="H137" i="20"/>
  <c r="H138" i="20" s="1"/>
  <c r="H45" i="20"/>
  <c r="H46" i="20" s="1"/>
  <c r="H115" i="20"/>
  <c r="H116" i="20" s="1"/>
  <c r="H163" i="20"/>
  <c r="H164" i="20" s="1"/>
  <c r="H209" i="20"/>
  <c r="H210" i="20" s="1"/>
  <c r="W17" i="1"/>
  <c r="H87" i="20"/>
  <c r="H88" i="20" s="1"/>
  <c r="H231" i="20"/>
  <c r="H232" i="20" s="1"/>
  <c r="H35" i="20"/>
  <c r="H36" i="20" s="1"/>
  <c r="H49" i="20"/>
  <c r="H50" i="20" s="1"/>
  <c r="H199" i="20"/>
  <c r="H200" i="20" s="1"/>
  <c r="H41" i="20"/>
  <c r="H42" i="20" s="1"/>
  <c r="H103" i="20"/>
  <c r="H104" i="20" s="1"/>
  <c r="H127" i="20"/>
  <c r="H128" i="20" s="1"/>
  <c r="H99" i="20"/>
  <c r="H100" i="20" s="1"/>
  <c r="H57" i="20"/>
  <c r="H58" i="20" s="1"/>
  <c r="H109" i="20"/>
  <c r="H110" i="20" s="1"/>
  <c r="H187" i="20"/>
  <c r="H188" i="20" s="1"/>
  <c r="H223" i="20"/>
  <c r="H224" i="20" s="1"/>
  <c r="H107" i="20"/>
  <c r="H108" i="20" s="1"/>
  <c r="H65" i="20"/>
  <c r="H66" i="20" s="1"/>
  <c r="H97" i="20"/>
  <c r="H98" i="20" s="1"/>
  <c r="H189" i="20"/>
  <c r="H190" i="20" s="1"/>
  <c r="H177" i="20"/>
  <c r="H178" i="20" s="1"/>
  <c r="H175" i="20"/>
  <c r="H176" i="20" s="1"/>
  <c r="H243" i="20"/>
  <c r="H244" i="20" s="1"/>
  <c r="H151" i="20"/>
  <c r="H152" i="20" s="1"/>
  <c r="H63" i="20"/>
  <c r="H64" i="20" s="1"/>
  <c r="H217" i="20"/>
  <c r="H218" i="20" s="1"/>
  <c r="H241" i="20"/>
  <c r="H242" i="20" s="1"/>
  <c r="H123" i="20"/>
  <c r="H124" i="20" s="1"/>
  <c r="H119" i="20"/>
  <c r="H120" i="20" s="1"/>
  <c r="H59" i="20"/>
  <c r="H60" i="20" s="1"/>
  <c r="H43" i="20"/>
  <c r="H44" i="20" s="1"/>
  <c r="H173" i="20"/>
  <c r="H174" i="20" s="1"/>
  <c r="H111" i="20"/>
  <c r="H112" i="20" s="1"/>
  <c r="H61" i="20"/>
  <c r="H62" i="20" s="1"/>
  <c r="H135" i="20"/>
  <c r="H136" i="20" s="1"/>
  <c r="H33" i="20"/>
  <c r="H34" i="20" s="1"/>
  <c r="H185" i="20"/>
  <c r="H186" i="20" s="1"/>
  <c r="H89" i="20"/>
  <c r="H90" i="20" s="1"/>
  <c r="H195" i="20"/>
  <c r="H196" i="20" s="1"/>
  <c r="H171" i="20"/>
  <c r="H172" i="20" s="1"/>
  <c r="H75" i="20"/>
  <c r="H76" i="20" s="1"/>
  <c r="H101" i="20"/>
  <c r="H102" i="20" s="1"/>
  <c r="H159" i="20"/>
  <c r="H160" i="20" s="1"/>
  <c r="H143" i="20"/>
  <c r="H144" i="20" s="1"/>
  <c r="H227" i="20"/>
  <c r="H228" i="20" s="1"/>
  <c r="H153" i="20"/>
  <c r="H154" i="20" s="1"/>
  <c r="H47" i="20"/>
  <c r="H48" i="20" s="1"/>
  <c r="H239" i="20"/>
  <c r="H240" i="20" s="1"/>
  <c r="H167" i="20"/>
  <c r="H168" i="20" s="1"/>
  <c r="H181" i="20"/>
  <c r="H182" i="20" s="1"/>
  <c r="H219" i="20"/>
  <c r="H220" i="20" s="1"/>
  <c r="H129" i="20"/>
  <c r="H130" i="20" s="1"/>
  <c r="H225" i="20"/>
  <c r="H226" i="20" s="1"/>
  <c r="H183" i="20"/>
  <c r="H184" i="20" s="1"/>
  <c r="H145" i="20"/>
  <c r="H146" i="20" s="1"/>
  <c r="H69" i="20"/>
  <c r="H70" i="20" s="1"/>
  <c r="H105" i="20"/>
  <c r="H106" i="20" s="1"/>
  <c r="H237" i="20"/>
  <c r="H238" i="20" s="1"/>
  <c r="H221" i="20"/>
  <c r="H222" i="20" s="1"/>
  <c r="H229" i="20"/>
  <c r="H230" i="20" s="1"/>
  <c r="H125" i="20"/>
  <c r="H126" i="20" s="1"/>
  <c r="H117" i="20"/>
  <c r="H118" i="20" s="1"/>
  <c r="H201" i="20"/>
  <c r="H202" i="20" s="1"/>
  <c r="H77" i="20"/>
  <c r="H78" i="20" s="1"/>
  <c r="H193" i="20"/>
  <c r="H194" i="20" s="1"/>
  <c r="H131" i="20"/>
  <c r="H132" i="20" s="1"/>
  <c r="H139" i="20"/>
  <c r="H140" i="20" s="1"/>
  <c r="W16" i="1"/>
  <c r="D191" i="20"/>
  <c r="D192" i="20" s="1"/>
  <c r="D217" i="20"/>
  <c r="D218" i="20" s="1"/>
  <c r="D201" i="20"/>
  <c r="D202" i="20" s="1"/>
  <c r="D147" i="20"/>
  <c r="D148" i="20" s="1"/>
  <c r="D145" i="20"/>
  <c r="D146" i="20" s="1"/>
  <c r="D169" i="20"/>
  <c r="D170" i="20" s="1"/>
  <c r="D117" i="20"/>
  <c r="D118" i="20" s="1"/>
  <c r="D119" i="20"/>
  <c r="D120" i="20" s="1"/>
  <c r="D139" i="20"/>
  <c r="D140" i="20" s="1"/>
  <c r="D57" i="20"/>
  <c r="D58" i="20" s="1"/>
  <c r="D189" i="20"/>
  <c r="D190" i="20" s="1"/>
  <c r="D107" i="20"/>
  <c r="D108" i="20" s="1"/>
  <c r="D63" i="20"/>
  <c r="D64" i="20" s="1"/>
  <c r="D167" i="20"/>
  <c r="D168" i="20" s="1"/>
  <c r="D235" i="20"/>
  <c r="D236" i="20" s="1"/>
  <c r="D143" i="20"/>
  <c r="D144" i="20" s="1"/>
  <c r="D207" i="20"/>
  <c r="D208" i="20" s="1"/>
  <c r="D185" i="20"/>
  <c r="D186" i="20" s="1"/>
  <c r="D61" i="20"/>
  <c r="D62" i="20" s="1"/>
  <c r="D227" i="20"/>
  <c r="D228" i="20" s="1"/>
  <c r="D241" i="20"/>
  <c r="D242" i="20" s="1"/>
  <c r="W19" i="1"/>
  <c r="D73" i="20"/>
  <c r="D74" i="20" s="1"/>
  <c r="D91" i="20"/>
  <c r="D92" i="20" s="1"/>
  <c r="D137" i="20"/>
  <c r="D138" i="20" s="1"/>
  <c r="W20" i="1"/>
  <c r="D205" i="20"/>
  <c r="D206" i="20" s="1"/>
  <c r="D121" i="20"/>
  <c r="D122" i="20" s="1"/>
  <c r="D123" i="20"/>
  <c r="D124" i="20" s="1"/>
  <c r="D69" i="20"/>
  <c r="D70" i="20" s="1"/>
  <c r="D203" i="20"/>
  <c r="D204" i="20" s="1"/>
  <c r="D75" i="20"/>
  <c r="D76" i="20" s="1"/>
  <c r="D71" i="20"/>
  <c r="D72" i="20" s="1"/>
  <c r="D163" i="20"/>
  <c r="D164" i="20" s="1"/>
  <c r="D51" i="20"/>
  <c r="D52" i="20" s="1"/>
  <c r="D239" i="20"/>
  <c r="D240" i="20" s="1"/>
  <c r="D83" i="20"/>
  <c r="D84" i="20" s="1"/>
  <c r="D129" i="20"/>
  <c r="D130" i="20" s="1"/>
  <c r="D219" i="20"/>
  <c r="D220" i="20" s="1"/>
  <c r="D105" i="20"/>
  <c r="D106" i="20" s="1"/>
  <c r="D199" i="20"/>
  <c r="D200" i="20" s="1"/>
  <c r="D245" i="20"/>
  <c r="D246" i="20" s="1"/>
  <c r="D101" i="20"/>
  <c r="D102" i="20" s="1"/>
  <c r="D155" i="20"/>
  <c r="D156" i="20" s="1"/>
  <c r="D157" i="20"/>
  <c r="D158" i="20" s="1"/>
  <c r="D171" i="20"/>
  <c r="D172" i="20" s="1"/>
  <c r="D141" i="20"/>
  <c r="D142" i="20" s="1"/>
  <c r="D133" i="20"/>
  <c r="D134" i="20" s="1"/>
  <c r="D149" i="20"/>
  <c r="D150" i="20" s="1"/>
  <c r="D221" i="20"/>
  <c r="D222" i="20" s="1"/>
  <c r="D209" i="20"/>
  <c r="D210" i="20" s="1"/>
  <c r="D41" i="20"/>
  <c r="D42" i="20" s="1"/>
  <c r="D195" i="20"/>
  <c r="D196" i="20" s="1"/>
  <c r="D81" i="20"/>
  <c r="D82" i="20" s="1"/>
  <c r="D179" i="20"/>
  <c r="D180" i="20" s="1"/>
  <c r="D161" i="20"/>
  <c r="D162" i="20" s="1"/>
  <c r="D99" i="20"/>
  <c r="D100" i="20" s="1"/>
  <c r="D115" i="20"/>
  <c r="D116" i="20" s="1"/>
  <c r="D211" i="20"/>
  <c r="D212" i="20" s="1"/>
  <c r="D127" i="20"/>
  <c r="D128" i="20" s="1"/>
  <c r="D175" i="20"/>
  <c r="D176" i="20" s="1"/>
  <c r="D103" i="20"/>
  <c r="D104" i="20" s="1"/>
  <c r="D197" i="20"/>
  <c r="D198" i="20" s="1"/>
  <c r="D131" i="20"/>
  <c r="D132" i="20" s="1"/>
  <c r="D237" i="20"/>
  <c r="D238" i="20" s="1"/>
  <c r="D177" i="20"/>
  <c r="D178" i="20" s="1"/>
  <c r="D65" i="20"/>
  <c r="D66" i="20" s="1"/>
  <c r="D95" i="20"/>
  <c r="D96" i="20" s="1"/>
  <c r="D47" i="20"/>
  <c r="D48" i="20" s="1"/>
  <c r="D151" i="20"/>
  <c r="D152" i="20" s="1"/>
  <c r="D223" i="20"/>
  <c r="D224" i="20" s="1"/>
  <c r="D89" i="20"/>
  <c r="D90" i="20" s="1"/>
  <c r="D173" i="20"/>
  <c r="D174" i="20" s="1"/>
  <c r="D79" i="20"/>
  <c r="D80" i="20" s="1"/>
  <c r="D213" i="20"/>
  <c r="D214" i="20" s="1"/>
  <c r="D181" i="20"/>
  <c r="D182" i="20" s="1"/>
  <c r="D225" i="20"/>
  <c r="D226" i="20" s="1"/>
  <c r="D187" i="20"/>
  <c r="D188" i="20" s="1"/>
  <c r="D113" i="20"/>
  <c r="D114" i="20" s="1"/>
  <c r="D243" i="20"/>
  <c r="D244" i="20" s="1"/>
  <c r="D53" i="20"/>
  <c r="D54" i="20" s="1"/>
  <c r="D233" i="20"/>
  <c r="D234" i="20" s="1"/>
  <c r="D59" i="20"/>
  <c r="D60" i="20" s="1"/>
  <c r="D135" i="20"/>
  <c r="D136" i="20" s="1"/>
  <c r="D97" i="20"/>
  <c r="D98" i="20" s="1"/>
  <c r="D33" i="20"/>
  <c r="D34" i="20" s="1"/>
  <c r="D77" i="20"/>
  <c r="D78" i="20" s="1"/>
  <c r="D111" i="20"/>
  <c r="D112" i="20" s="1"/>
  <c r="D159" i="20"/>
  <c r="D160" i="20" s="1"/>
  <c r="D49" i="20"/>
  <c r="D50" i="20" s="1"/>
  <c r="D215" i="20"/>
  <c r="D216" i="20" s="1"/>
  <c r="D231" i="20"/>
  <c r="D232" i="20" s="1"/>
  <c r="D153" i="20"/>
  <c r="D154" i="20" s="1"/>
  <c r="D109" i="20"/>
  <c r="D110" i="20" s="1"/>
  <c r="D165" i="20"/>
  <c r="D166" i="20" s="1"/>
  <c r="D43" i="20"/>
  <c r="D44" i="20" s="1"/>
  <c r="D193" i="20"/>
  <c r="D194" i="20" s="1"/>
  <c r="D67" i="20"/>
  <c r="D68" i="20" s="1"/>
  <c r="D45" i="20"/>
  <c r="D46" i="20" s="1"/>
  <c r="D85" i="20"/>
  <c r="D86" i="20" s="1"/>
  <c r="D183" i="20"/>
  <c r="D184" i="20" s="1"/>
  <c r="D55" i="20"/>
  <c r="D56" i="20" s="1"/>
  <c r="D35" i="20"/>
  <c r="D36" i="20" s="1"/>
  <c r="D37" i="20"/>
  <c r="D38" i="20" s="1"/>
  <c r="D39" i="20"/>
  <c r="D40" i="20" s="1"/>
  <c r="D93" i="20"/>
  <c r="D94" i="20" s="1"/>
  <c r="D125" i="20"/>
  <c r="D126" i="20" s="1"/>
  <c r="D87" i="20"/>
  <c r="D88" i="20" s="1"/>
  <c r="W12" i="1"/>
  <c r="V128" i="1"/>
  <c r="U128" i="1"/>
  <c r="Q128" i="1"/>
  <c r="D8" i="23" s="1"/>
  <c r="H247" i="20"/>
  <c r="R128" i="1"/>
  <c r="X131" i="1" s="1"/>
  <c r="X105" i="1" s="1"/>
  <c r="Y105" i="1" s="1"/>
  <c r="S128" i="1"/>
  <c r="W13" i="1"/>
  <c r="D247" i="20"/>
  <c r="T128" i="1"/>
  <c r="F8" i="23" s="1"/>
  <c r="E247" i="19"/>
  <c r="E33" i="57" s="1"/>
  <c r="W18" i="1"/>
  <c r="X89" i="1" l="1"/>
  <c r="Y89" i="1" s="1"/>
  <c r="X98" i="1"/>
  <c r="Y98" i="1" s="1"/>
  <c r="X108" i="1"/>
  <c r="Y108" i="1" s="1"/>
  <c r="X79" i="1"/>
  <c r="Y79" i="1" s="1"/>
  <c r="X107" i="1"/>
  <c r="Y107" i="1" s="1"/>
  <c r="X115" i="1"/>
  <c r="Y115" i="1" s="1"/>
  <c r="X30" i="1"/>
  <c r="Y30" i="1" s="1"/>
  <c r="X111" i="1"/>
  <c r="Y111" i="1" s="1"/>
  <c r="X114" i="1"/>
  <c r="Y114" i="1" s="1"/>
  <c r="X65" i="1"/>
  <c r="Y65" i="1" s="1"/>
  <c r="X125" i="1"/>
  <c r="Y125" i="1" s="1"/>
  <c r="X46" i="1"/>
  <c r="Y46" i="1" s="1"/>
  <c r="X22" i="1"/>
  <c r="Y22" i="1" s="1"/>
  <c r="W128" i="1"/>
  <c r="G8" i="23" s="1"/>
  <c r="X85" i="1"/>
  <c r="Y85" i="1" s="1"/>
  <c r="X59" i="1"/>
  <c r="Y59" i="1" s="1"/>
  <c r="X67" i="1"/>
  <c r="Y67" i="1" s="1"/>
  <c r="X83" i="1"/>
  <c r="Y83" i="1" s="1"/>
  <c r="X34" i="1"/>
  <c r="Y34" i="1" s="1"/>
  <c r="X31" i="1"/>
  <c r="Y31" i="1" s="1"/>
  <c r="X84" i="1"/>
  <c r="Y84" i="1" s="1"/>
  <c r="X40" i="1"/>
  <c r="Y40" i="1" s="1"/>
  <c r="X75" i="1"/>
  <c r="Y75" i="1" s="1"/>
  <c r="X45" i="1"/>
  <c r="Y45" i="1" s="1"/>
  <c r="X16" i="1"/>
  <c r="Y16" i="1" s="1"/>
  <c r="X18" i="1"/>
  <c r="Y18" i="1" s="1"/>
  <c r="X77" i="1"/>
  <c r="Y77" i="1" s="1"/>
  <c r="X11" i="1"/>
  <c r="Y11" i="1" s="1"/>
  <c r="X55" i="1"/>
  <c r="Y55" i="1" s="1"/>
  <c r="X57" i="1"/>
  <c r="Y57" i="1" s="1"/>
  <c r="X68" i="1"/>
  <c r="Y68" i="1" s="1"/>
  <c r="X35" i="1"/>
  <c r="Y35" i="1" s="1"/>
  <c r="X60" i="1"/>
  <c r="Y60" i="1" s="1"/>
  <c r="X110" i="1"/>
  <c r="Y110" i="1" s="1"/>
  <c r="X61" i="1"/>
  <c r="Y61" i="1" s="1"/>
  <c r="X99" i="1"/>
  <c r="Y99" i="1" s="1"/>
  <c r="X127" i="1"/>
  <c r="Y127" i="1" s="1"/>
  <c r="X124" i="1"/>
  <c r="Y124" i="1" s="1"/>
  <c r="X93" i="1"/>
  <c r="Y93" i="1" s="1"/>
  <c r="X17" i="1"/>
  <c r="Y17" i="1" s="1"/>
  <c r="X103" i="1"/>
  <c r="Y103" i="1" s="1"/>
  <c r="X44" i="1"/>
  <c r="Y44" i="1" s="1"/>
  <c r="X32" i="1"/>
  <c r="Y32" i="1" s="1"/>
  <c r="X81" i="1"/>
  <c r="Y81" i="1" s="1"/>
  <c r="X104" i="1"/>
  <c r="Y104" i="1" s="1"/>
  <c r="X10" i="1"/>
  <c r="Y10" i="1" s="1"/>
  <c r="X50" i="1"/>
  <c r="Y50" i="1" s="1"/>
  <c r="X64" i="1"/>
  <c r="Y64" i="1" s="1"/>
  <c r="X116" i="1"/>
  <c r="Y116" i="1" s="1"/>
  <c r="X80" i="1"/>
  <c r="Y80" i="1" s="1"/>
  <c r="X14" i="1"/>
  <c r="Y14" i="1" s="1"/>
  <c r="X86" i="1"/>
  <c r="Y86" i="1" s="1"/>
  <c r="X63" i="1"/>
  <c r="Y63" i="1" s="1"/>
  <c r="X29" i="1"/>
  <c r="Y29" i="1" s="1"/>
  <c r="X71" i="1"/>
  <c r="Y71" i="1" s="1"/>
  <c r="X69" i="1"/>
  <c r="Y69" i="1" s="1"/>
  <c r="X36" i="1"/>
  <c r="Y36" i="1" s="1"/>
  <c r="X43" i="1"/>
  <c r="Y43" i="1" s="1"/>
  <c r="X117" i="1"/>
  <c r="Y117" i="1" s="1"/>
  <c r="X23" i="1"/>
  <c r="Y23" i="1" s="1"/>
  <c r="X70" i="1"/>
  <c r="Y70" i="1" s="1"/>
  <c r="X38" i="1"/>
  <c r="Y38" i="1" s="1"/>
  <c r="X8" i="1"/>
  <c r="Y8" i="1" s="1"/>
  <c r="X12" i="1"/>
  <c r="Y12" i="1" s="1"/>
  <c r="X76" i="1"/>
  <c r="Y76" i="1" s="1"/>
  <c r="X122" i="1"/>
  <c r="Y122" i="1" s="1"/>
  <c r="X100" i="1"/>
  <c r="Y100" i="1" s="1"/>
  <c r="X51" i="1"/>
  <c r="Y51" i="1" s="1"/>
  <c r="X126" i="1"/>
  <c r="Y126" i="1" s="1"/>
  <c r="X53" i="1"/>
  <c r="Y53" i="1" s="1"/>
  <c r="X49" i="1"/>
  <c r="Y49" i="1" s="1"/>
  <c r="X24" i="1"/>
  <c r="Y24" i="1" s="1"/>
  <c r="X119" i="1"/>
  <c r="Y119" i="1" s="1"/>
  <c r="X13" i="1"/>
  <c r="Y13" i="1" s="1"/>
  <c r="X112" i="1"/>
  <c r="Y112" i="1" s="1"/>
  <c r="X73" i="1"/>
  <c r="Y73" i="1" s="1"/>
  <c r="X78" i="1"/>
  <c r="Y78" i="1" s="1"/>
  <c r="X120" i="1"/>
  <c r="Y120" i="1" s="1"/>
  <c r="X15" i="1"/>
  <c r="Y15" i="1" s="1"/>
  <c r="X94" i="1"/>
  <c r="Y94" i="1" s="1"/>
  <c r="X33" i="1"/>
  <c r="Y33" i="1" s="1"/>
  <c r="X58" i="1"/>
  <c r="Y58" i="1" s="1"/>
  <c r="X28" i="1"/>
  <c r="Y28" i="1" s="1"/>
  <c r="X87" i="1"/>
  <c r="Y87" i="1" s="1"/>
  <c r="X121" i="1"/>
  <c r="Y121" i="1" s="1"/>
  <c r="X56" i="1"/>
  <c r="Y56" i="1" s="1"/>
  <c r="X123" i="1"/>
  <c r="Y123" i="1" s="1"/>
  <c r="X21" i="1"/>
  <c r="Y21" i="1" s="1"/>
  <c r="X41" i="1"/>
  <c r="Y41" i="1" s="1"/>
  <c r="X101" i="1"/>
  <c r="Y101" i="1" s="1"/>
  <c r="X96" i="1"/>
  <c r="Y96" i="1" s="1"/>
  <c r="X95" i="1"/>
  <c r="Y95" i="1" s="1"/>
  <c r="X66" i="1"/>
  <c r="Y66" i="1" s="1"/>
  <c r="X88" i="1"/>
  <c r="Y88" i="1" s="1"/>
  <c r="X92" i="1"/>
  <c r="Y92" i="1" s="1"/>
  <c r="X25" i="1"/>
  <c r="Y25" i="1" s="1"/>
  <c r="X26" i="1"/>
  <c r="Y26" i="1" s="1"/>
  <c r="X20" i="1"/>
  <c r="Y20" i="1" s="1"/>
  <c r="X109" i="1"/>
  <c r="Y109" i="1" s="1"/>
  <c r="X72" i="1"/>
  <c r="Y72" i="1" s="1"/>
  <c r="X113" i="1"/>
  <c r="Y113" i="1" s="1"/>
  <c r="X97" i="1"/>
  <c r="Y97" i="1" s="1"/>
  <c r="X82" i="1"/>
  <c r="Y82" i="1" s="1"/>
  <c r="X39" i="1"/>
  <c r="Y39" i="1" s="1"/>
  <c r="X42" i="1"/>
  <c r="Y42" i="1" s="1"/>
  <c r="X91" i="1"/>
  <c r="Y91" i="1" s="1"/>
  <c r="X9" i="1"/>
  <c r="Y9" i="1" s="1"/>
  <c r="X27" i="1"/>
  <c r="Y27" i="1" s="1"/>
  <c r="X90" i="1"/>
  <c r="Y90" i="1" s="1"/>
  <c r="X102" i="1"/>
  <c r="Y102" i="1" s="1"/>
  <c r="X47" i="1"/>
  <c r="Y47" i="1" s="1"/>
  <c r="X48" i="1"/>
  <c r="Y48" i="1" s="1"/>
  <c r="X74" i="1"/>
  <c r="Y74" i="1" s="1"/>
  <c r="X52" i="1"/>
  <c r="Y52" i="1" s="1"/>
  <c r="X62" i="1"/>
  <c r="Y62" i="1" s="1"/>
  <c r="X54" i="1"/>
  <c r="Y54" i="1" s="1"/>
  <c r="X37" i="1"/>
  <c r="Y37" i="1" s="1"/>
  <c r="X19" i="1"/>
  <c r="Y19" i="1" s="1"/>
  <c r="X118" i="1"/>
  <c r="Y118" i="1" s="1"/>
  <c r="X106" i="1"/>
  <c r="Y106" i="1" s="1"/>
  <c r="E8" i="23"/>
  <c r="Z8" i="1" l="1" a="1"/>
  <c r="Z8" i="1" s="1"/>
  <c r="X128" i="1"/>
  <c r="Y128" i="1"/>
  <c r="Z106" i="1" l="1"/>
  <c r="AH106" i="1" s="1"/>
  <c r="Z23" i="1"/>
  <c r="AC23" i="1" s="1"/>
  <c r="AK23" i="1" s="1"/>
  <c r="Z14" i="1"/>
  <c r="AA14" i="1" s="1"/>
  <c r="AI14" i="1" s="1"/>
  <c r="H19" i="19" s="1"/>
  <c r="H20" i="19" s="1"/>
  <c r="Z124" i="1"/>
  <c r="AB124" i="1" s="1"/>
  <c r="Z99" i="1"/>
  <c r="AD99" i="1" s="1"/>
  <c r="AL99" i="1" s="1"/>
  <c r="Z10" i="1"/>
  <c r="AA10" i="1" s="1"/>
  <c r="AI10" i="1" s="1"/>
  <c r="H11" i="19" s="1"/>
  <c r="H12" i="19" s="1"/>
  <c r="Z56" i="1"/>
  <c r="AH56" i="1" s="1"/>
  <c r="Z90" i="1"/>
  <c r="Z79" i="1"/>
  <c r="AA79" i="1" s="1"/>
  <c r="AI79" i="1" s="1"/>
  <c r="Z70" i="1"/>
  <c r="AE70" i="1" s="1"/>
  <c r="AM70" i="1" s="1"/>
  <c r="Z125" i="1"/>
  <c r="AH125" i="1" s="1"/>
  <c r="Z116" i="1"/>
  <c r="AA116" i="1" s="1"/>
  <c r="AI116" i="1" s="1"/>
  <c r="Z83" i="1"/>
  <c r="AD83" i="1" s="1"/>
  <c r="AL83" i="1" s="1"/>
  <c r="Z121" i="1"/>
  <c r="AD121" i="1" s="1"/>
  <c r="AL121" i="1" s="1"/>
  <c r="Z112" i="1"/>
  <c r="AD112" i="1" s="1"/>
  <c r="AL112" i="1" s="1"/>
  <c r="Z75" i="1"/>
  <c r="Z71" i="1"/>
  <c r="AD71" i="1" s="1"/>
  <c r="AL71" i="1" s="1"/>
  <c r="Z62" i="1"/>
  <c r="AB62" i="1" s="1"/>
  <c r="Z53" i="1"/>
  <c r="AE53" i="1" s="1"/>
  <c r="AM53" i="1" s="1"/>
  <c r="Z44" i="1"/>
  <c r="AE44" i="1" s="1"/>
  <c r="AM44" i="1" s="1"/>
  <c r="Z58" i="1"/>
  <c r="AD58" i="1" s="1"/>
  <c r="AL58" i="1" s="1"/>
  <c r="Z104" i="1"/>
  <c r="AB104" i="1" s="1"/>
  <c r="Z59" i="1"/>
  <c r="AH59" i="1" s="1"/>
  <c r="Z63" i="1"/>
  <c r="AD63" i="1" s="1"/>
  <c r="AL63" i="1" s="1"/>
  <c r="Z54" i="1"/>
  <c r="AA54" i="1" s="1"/>
  <c r="AI54" i="1" s="1"/>
  <c r="Z45" i="1"/>
  <c r="AH45" i="1" s="1"/>
  <c r="Z36" i="1"/>
  <c r="AC36" i="1" s="1"/>
  <c r="AK36" i="1" s="1"/>
  <c r="Z96" i="1"/>
  <c r="AB96" i="1" s="1"/>
  <c r="Z43" i="1"/>
  <c r="AC43" i="1" s="1"/>
  <c r="AK43" i="1" s="1"/>
  <c r="Z46" i="1"/>
  <c r="AC46" i="1" s="1"/>
  <c r="AK46" i="1" s="1"/>
  <c r="Z28" i="1"/>
  <c r="AC28" i="1" s="1"/>
  <c r="AK28" i="1" s="1"/>
  <c r="Z33" i="1"/>
  <c r="Z24" i="1"/>
  <c r="AA24" i="1" s="1"/>
  <c r="AI24" i="1" s="1"/>
  <c r="Z123" i="1"/>
  <c r="AD123" i="1" s="1"/>
  <c r="AL123" i="1" s="1"/>
  <c r="Z95" i="1"/>
  <c r="AH95" i="1" s="1"/>
  <c r="Z31" i="1"/>
  <c r="AD31" i="1" s="1"/>
  <c r="AL31" i="1" s="1"/>
  <c r="Z22" i="1"/>
  <c r="AH22" i="1" s="1"/>
  <c r="Z13" i="1"/>
  <c r="AA13" i="1" s="1"/>
  <c r="AI13" i="1" s="1"/>
  <c r="H17" i="19" s="1"/>
  <c r="H18" i="19" s="1"/>
  <c r="Z68" i="1"/>
  <c r="AE68" i="1" s="1"/>
  <c r="AM68" i="1" s="1"/>
  <c r="Z98" i="1"/>
  <c r="Z18" i="1"/>
  <c r="F27" i="19" s="1"/>
  <c r="F28" i="19" s="1"/>
  <c r="Z73" i="1"/>
  <c r="AD73" i="1" s="1"/>
  <c r="AL73" i="1" s="1"/>
  <c r="Z64" i="1"/>
  <c r="AH64" i="1" s="1"/>
  <c r="Z87" i="1"/>
  <c r="AH87" i="1" s="1"/>
  <c r="Z78" i="1"/>
  <c r="AC78" i="1" s="1"/>
  <c r="AK78" i="1" s="1"/>
  <c r="Z69" i="1"/>
  <c r="AD69" i="1" s="1"/>
  <c r="AL69" i="1" s="1"/>
  <c r="Z60" i="1"/>
  <c r="AC60" i="1" s="1"/>
  <c r="AK60" i="1" s="1"/>
  <c r="Z82" i="1"/>
  <c r="Z65" i="1"/>
  <c r="AB65" i="1" s="1"/>
  <c r="Z120" i="1"/>
  <c r="AC120" i="1" s="1"/>
  <c r="AK120" i="1" s="1"/>
  <c r="Z91" i="1"/>
  <c r="AH91" i="1" s="1"/>
  <c r="Z15" i="1"/>
  <c r="AE15" i="1" s="1"/>
  <c r="AM15" i="1" s="1"/>
  <c r="Z61" i="1"/>
  <c r="AH61" i="1" s="1"/>
  <c r="Z52" i="1"/>
  <c r="AE52" i="1" s="1"/>
  <c r="AM52" i="1" s="1"/>
  <c r="Z66" i="1"/>
  <c r="AB66" i="1" s="1"/>
  <c r="Z57" i="1"/>
  <c r="AH57" i="1" s="1"/>
  <c r="Z48" i="1"/>
  <c r="AC48" i="1" s="1"/>
  <c r="AK48" i="1" s="1"/>
  <c r="Z74" i="1"/>
  <c r="AB74" i="1" s="1"/>
  <c r="Z126" i="1"/>
  <c r="AA126" i="1" s="1"/>
  <c r="AI126" i="1" s="1"/>
  <c r="Z117" i="1"/>
  <c r="AA117" i="1" s="1"/>
  <c r="AI117" i="1" s="1"/>
  <c r="Z108" i="1"/>
  <c r="AC108" i="1" s="1"/>
  <c r="AK108" i="1" s="1"/>
  <c r="Z67" i="1"/>
  <c r="AA67" i="1" s="1"/>
  <c r="AI67" i="1" s="1"/>
  <c r="Z113" i="1"/>
  <c r="Z49" i="1"/>
  <c r="Z40" i="1"/>
  <c r="AC40" i="1" s="1"/>
  <c r="AK40" i="1" s="1"/>
  <c r="Z127" i="1"/>
  <c r="AA127" i="1" s="1"/>
  <c r="AI127" i="1" s="1"/>
  <c r="Z118" i="1"/>
  <c r="AE118" i="1" s="1"/>
  <c r="AM118" i="1" s="1"/>
  <c r="Z109" i="1"/>
  <c r="AH109" i="1" s="1"/>
  <c r="Z100" i="1"/>
  <c r="AC100" i="1" s="1"/>
  <c r="AK100" i="1" s="1"/>
  <c r="Z51" i="1"/>
  <c r="AE51" i="1" s="1"/>
  <c r="AM51" i="1" s="1"/>
  <c r="Z50" i="1"/>
  <c r="Z105" i="1"/>
  <c r="Z41" i="1"/>
  <c r="AH41" i="1" s="1"/>
  <c r="Z32" i="1"/>
  <c r="AC32" i="1" s="1"/>
  <c r="AK32" i="1" s="1"/>
  <c r="Z119" i="1"/>
  <c r="AC119" i="1" s="1"/>
  <c r="AK119" i="1" s="1"/>
  <c r="Z55" i="1"/>
  <c r="AD55" i="1" s="1"/>
  <c r="AL55" i="1" s="1"/>
  <c r="Z110" i="1"/>
  <c r="AE110" i="1" s="1"/>
  <c r="AM110" i="1" s="1"/>
  <c r="Z101" i="1"/>
  <c r="AE101" i="1" s="1"/>
  <c r="AM101" i="1" s="1"/>
  <c r="Z37" i="1"/>
  <c r="AE37" i="1" s="1"/>
  <c r="AM37" i="1" s="1"/>
  <c r="Z92" i="1"/>
  <c r="AE92" i="1" s="1"/>
  <c r="AM92" i="1" s="1"/>
  <c r="Z35" i="1"/>
  <c r="AE35" i="1" s="1"/>
  <c r="AM35" i="1" s="1"/>
  <c r="Z42" i="1"/>
  <c r="AA42" i="1" s="1"/>
  <c r="AI42" i="1" s="1"/>
  <c r="Z97" i="1"/>
  <c r="AE97" i="1" s="1"/>
  <c r="AM97" i="1" s="1"/>
  <c r="Z88" i="1"/>
  <c r="AC88" i="1" s="1"/>
  <c r="AK88" i="1" s="1"/>
  <c r="Z27" i="1"/>
  <c r="AA27" i="1" s="1"/>
  <c r="AI27" i="1" s="1"/>
  <c r="Z111" i="1"/>
  <c r="AC111" i="1" s="1"/>
  <c r="AK111" i="1" s="1"/>
  <c r="Z47" i="1"/>
  <c r="AE47" i="1" s="1"/>
  <c r="AM47" i="1" s="1"/>
  <c r="Z102" i="1"/>
  <c r="AC102" i="1" s="1"/>
  <c r="AK102" i="1" s="1"/>
  <c r="Z38" i="1"/>
  <c r="AA38" i="1" s="1"/>
  <c r="AI38" i="1" s="1"/>
  <c r="Z93" i="1"/>
  <c r="Z29" i="1"/>
  <c r="AA29" i="1" s="1"/>
  <c r="AI29" i="1" s="1"/>
  <c r="Z84" i="1"/>
  <c r="AH84" i="1" s="1"/>
  <c r="Z20" i="1"/>
  <c r="AD20" i="1" s="1"/>
  <c r="Z19" i="1"/>
  <c r="AE19" i="1" s="1"/>
  <c r="AM19" i="1" s="1"/>
  <c r="Z34" i="1"/>
  <c r="AB34" i="1" s="1"/>
  <c r="Z89" i="1"/>
  <c r="AA89" i="1" s="1"/>
  <c r="AI89" i="1" s="1"/>
  <c r="Z25" i="1"/>
  <c r="AD25" i="1" s="1"/>
  <c r="AL25" i="1" s="1"/>
  <c r="Z80" i="1"/>
  <c r="AH80" i="1" s="1"/>
  <c r="Z16" i="1"/>
  <c r="AB16" i="1" s="1"/>
  <c r="Z122" i="1"/>
  <c r="AA122" i="1" s="1"/>
  <c r="AI122" i="1" s="1"/>
  <c r="Z86" i="1"/>
  <c r="AH86" i="1" s="1"/>
  <c r="Z77" i="1"/>
  <c r="AD77" i="1" s="1"/>
  <c r="AL77" i="1" s="1"/>
  <c r="Z115" i="1"/>
  <c r="Z9" i="1"/>
  <c r="AB9" i="1" s="1"/>
  <c r="Z107" i="1"/>
  <c r="AA107" i="1" s="1"/>
  <c r="AI107" i="1" s="1"/>
  <c r="Z11" i="1"/>
  <c r="AH11" i="1" s="1"/>
  <c r="G13" i="19" s="1"/>
  <c r="G14" i="19" s="1"/>
  <c r="Z103" i="1"/>
  <c r="AH103" i="1" s="1"/>
  <c r="Z39" i="1"/>
  <c r="AE39" i="1" s="1"/>
  <c r="AM39" i="1" s="1"/>
  <c r="Z94" i="1"/>
  <c r="AA94" i="1" s="1"/>
  <c r="AI94" i="1" s="1"/>
  <c r="Z30" i="1"/>
  <c r="AA30" i="1" s="1"/>
  <c r="AI30" i="1" s="1"/>
  <c r="Z85" i="1"/>
  <c r="AE85" i="1" s="1"/>
  <c r="AM85" i="1" s="1"/>
  <c r="Z21" i="1"/>
  <c r="F237" i="19" s="1"/>
  <c r="F238" i="19" s="1"/>
  <c r="Z76" i="1"/>
  <c r="AC76" i="1" s="1"/>
  <c r="AK76" i="1" s="1"/>
  <c r="Z12" i="1"/>
  <c r="AC12" i="1" s="1"/>
  <c r="Z114" i="1"/>
  <c r="AH114" i="1" s="1"/>
  <c r="Z26" i="1"/>
  <c r="AB26" i="1" s="1"/>
  <c r="Z81" i="1"/>
  <c r="AC81" i="1" s="1"/>
  <c r="AK81" i="1" s="1"/>
  <c r="Z17" i="1"/>
  <c r="AH17" i="1" s="1"/>
  <c r="G25" i="19" s="1"/>
  <c r="G26" i="19" s="1"/>
  <c r="Z72" i="1"/>
  <c r="AC72" i="1" s="1"/>
  <c r="AK72" i="1" s="1"/>
  <c r="AA8" i="1"/>
  <c r="AB8" i="1"/>
  <c r="AE8" i="1"/>
  <c r="AD8" i="1"/>
  <c r="AC8" i="1"/>
  <c r="F7" i="19"/>
  <c r="AH8" i="1"/>
  <c r="AH24" i="1" l="1"/>
  <c r="AB79" i="1"/>
  <c r="AH71" i="1"/>
  <c r="AB87" i="1"/>
  <c r="AF87" i="1" s="1"/>
  <c r="AB24" i="1"/>
  <c r="AJ24" i="1" s="1"/>
  <c r="AB91" i="1"/>
  <c r="AJ91" i="1" s="1"/>
  <c r="AD24" i="1"/>
  <c r="AL24" i="1" s="1"/>
  <c r="AC24" i="1"/>
  <c r="AK24" i="1" s="1"/>
  <c r="AD79" i="1"/>
  <c r="AL79" i="1" s="1"/>
  <c r="AH79" i="1"/>
  <c r="AC18" i="1"/>
  <c r="AK18" i="1" s="1"/>
  <c r="F27" i="20" s="1"/>
  <c r="F28" i="20" s="1"/>
  <c r="AB54" i="1"/>
  <c r="AJ54" i="1" s="1"/>
  <c r="AC26" i="1"/>
  <c r="AK26" i="1" s="1"/>
  <c r="AE109" i="1"/>
  <c r="AM109" i="1" s="1"/>
  <c r="AH54" i="1"/>
  <c r="AE24" i="1"/>
  <c r="AM24" i="1" s="1"/>
  <c r="AA76" i="1"/>
  <c r="AI76" i="1" s="1"/>
  <c r="AE79" i="1"/>
  <c r="AM79" i="1" s="1"/>
  <c r="AB106" i="1"/>
  <c r="AF106" i="1" s="1"/>
  <c r="AB109" i="1"/>
  <c r="AJ109" i="1" s="1"/>
  <c r="AH53" i="1"/>
  <c r="AD35" i="1"/>
  <c r="AL35" i="1" s="1"/>
  <c r="AC65" i="1"/>
  <c r="AK65" i="1" s="1"/>
  <c r="AD48" i="1"/>
  <c r="AL48" i="1" s="1"/>
  <c r="AE18" i="1"/>
  <c r="AM18" i="1" s="1"/>
  <c r="AA41" i="1"/>
  <c r="AI41" i="1" s="1"/>
  <c r="AD122" i="1"/>
  <c r="AL122" i="1" s="1"/>
  <c r="F21" i="19"/>
  <c r="F22" i="19" s="1"/>
  <c r="AB44" i="1"/>
  <c r="AJ44" i="1" s="1"/>
  <c r="AH96" i="1"/>
  <c r="AE124" i="1"/>
  <c r="AM124" i="1" s="1"/>
  <c r="AA55" i="1"/>
  <c r="AI55" i="1" s="1"/>
  <c r="AA84" i="1"/>
  <c r="AI84" i="1" s="1"/>
  <c r="AA88" i="1"/>
  <c r="AI88" i="1" s="1"/>
  <c r="AH117" i="1"/>
  <c r="AB48" i="1"/>
  <c r="AF48" i="1" s="1"/>
  <c r="AD14" i="1"/>
  <c r="I19" i="20" s="1"/>
  <c r="I20" i="20" s="1"/>
  <c r="AE107" i="1"/>
  <c r="AM107" i="1" s="1"/>
  <c r="AD125" i="1"/>
  <c r="AL125" i="1" s="1"/>
  <c r="AB41" i="1"/>
  <c r="AJ41" i="1" s="1"/>
  <c r="AB107" i="1"/>
  <c r="AJ107" i="1" s="1"/>
  <c r="AA96" i="1"/>
  <c r="AI96" i="1" s="1"/>
  <c r="AD107" i="1"/>
  <c r="AL107" i="1" s="1"/>
  <c r="AH15" i="1"/>
  <c r="G21" i="19" s="1"/>
  <c r="G22" i="19" s="1"/>
  <c r="AD44" i="1"/>
  <c r="AL44" i="1" s="1"/>
  <c r="AE122" i="1"/>
  <c r="AM122" i="1" s="1"/>
  <c r="AD109" i="1"/>
  <c r="AL109" i="1" s="1"/>
  <c r="AC84" i="1"/>
  <c r="AK84" i="1" s="1"/>
  <c r="AH124" i="1"/>
  <c r="AE55" i="1"/>
  <c r="AM55" i="1" s="1"/>
  <c r="AA39" i="1"/>
  <c r="AI39" i="1" s="1"/>
  <c r="AD88" i="1"/>
  <c r="AL88" i="1" s="1"/>
  <c r="AC31" i="1"/>
  <c r="AK31" i="1" s="1"/>
  <c r="AD84" i="1"/>
  <c r="AL84" i="1" s="1"/>
  <c r="AC39" i="1"/>
  <c r="AK39" i="1" s="1"/>
  <c r="AH88" i="1"/>
  <c r="AA124" i="1"/>
  <c r="AI124" i="1" s="1"/>
  <c r="AC55" i="1"/>
  <c r="AK55" i="1" s="1"/>
  <c r="AB39" i="1"/>
  <c r="AJ39" i="1" s="1"/>
  <c r="AE116" i="1"/>
  <c r="AM116" i="1" s="1"/>
  <c r="AE87" i="1"/>
  <c r="AM87" i="1" s="1"/>
  <c r="AE25" i="1"/>
  <c r="AM25" i="1" s="1"/>
  <c r="AB25" i="1"/>
  <c r="AF25" i="1" s="1"/>
  <c r="AH25" i="1"/>
  <c r="AC79" i="1"/>
  <c r="AK79" i="1" s="1"/>
  <c r="AB18" i="1"/>
  <c r="AJ18" i="1" s="1"/>
  <c r="I27" i="19" s="1"/>
  <c r="I28" i="19" s="1"/>
  <c r="AE106" i="1"/>
  <c r="AM106" i="1" s="1"/>
  <c r="AE84" i="1"/>
  <c r="AM84" i="1" s="1"/>
  <c r="AC107" i="1"/>
  <c r="AK107" i="1" s="1"/>
  <c r="AB35" i="1"/>
  <c r="AJ35" i="1" s="1"/>
  <c r="AE32" i="1"/>
  <c r="AM32" i="1" s="1"/>
  <c r="AA25" i="1"/>
  <c r="AI25" i="1" s="1"/>
  <c r="AB38" i="1"/>
  <c r="AJ38" i="1" s="1"/>
  <c r="AH48" i="1"/>
  <c r="AH26" i="1"/>
  <c r="AA15" i="1"/>
  <c r="AI15" i="1" s="1"/>
  <c r="H21" i="19" s="1"/>
  <c r="H22" i="19" s="1"/>
  <c r="AA44" i="1"/>
  <c r="AI44" i="1" s="1"/>
  <c r="AH38" i="1"/>
  <c r="AB122" i="1"/>
  <c r="AJ122" i="1" s="1"/>
  <c r="AE54" i="1"/>
  <c r="AM54" i="1" s="1"/>
  <c r="AA40" i="1"/>
  <c r="AI40" i="1" s="1"/>
  <c r="AB31" i="1"/>
  <c r="AF31" i="1" s="1"/>
  <c r="AN31" i="1" s="1"/>
  <c r="AC71" i="1"/>
  <c r="AK71" i="1" s="1"/>
  <c r="AD117" i="1"/>
  <c r="AL117" i="1" s="1"/>
  <c r="AE48" i="1"/>
  <c r="AM48" i="1" s="1"/>
  <c r="AH107" i="1"/>
  <c r="AC96" i="1"/>
  <c r="AK96" i="1" s="1"/>
  <c r="AA48" i="1"/>
  <c r="AI48" i="1" s="1"/>
  <c r="AE26" i="1"/>
  <c r="AM26" i="1" s="1"/>
  <c r="AC44" i="1"/>
  <c r="AK44" i="1" s="1"/>
  <c r="AC38" i="1"/>
  <c r="AK38" i="1" s="1"/>
  <c r="AC122" i="1"/>
  <c r="AK122" i="1" s="1"/>
  <c r="AC54" i="1"/>
  <c r="AK54" i="1" s="1"/>
  <c r="AC116" i="1"/>
  <c r="AK116" i="1" s="1"/>
  <c r="AE31" i="1"/>
  <c r="AM31" i="1" s="1"/>
  <c r="AB71" i="1"/>
  <c r="AJ71" i="1" s="1"/>
  <c r="AA87" i="1"/>
  <c r="AI87" i="1" s="1"/>
  <c r="AC126" i="1"/>
  <c r="AK126" i="1" s="1"/>
  <c r="AC16" i="1"/>
  <c r="AK16" i="1" s="1"/>
  <c r="F23" i="20" s="1"/>
  <c r="F24" i="20" s="1"/>
  <c r="AE36" i="1"/>
  <c r="AM36" i="1" s="1"/>
  <c r="AD91" i="1"/>
  <c r="AL91" i="1" s="1"/>
  <c r="AB64" i="1"/>
  <c r="AJ64" i="1" s="1"/>
  <c r="AB103" i="1"/>
  <c r="AF103" i="1" s="1"/>
  <c r="AD53" i="1"/>
  <c r="AL53" i="1" s="1"/>
  <c r="AC14" i="1"/>
  <c r="AK14" i="1" s="1"/>
  <c r="F19" i="20" s="1"/>
  <c r="F20" i="20" s="1"/>
  <c r="AE126" i="1"/>
  <c r="AM126" i="1" s="1"/>
  <c r="AA36" i="1"/>
  <c r="AI36" i="1" s="1"/>
  <c r="AA103" i="1"/>
  <c r="AI103" i="1" s="1"/>
  <c r="AH14" i="1"/>
  <c r="G19" i="19" s="1"/>
  <c r="G20" i="19" s="1"/>
  <c r="AC91" i="1"/>
  <c r="AK91" i="1" s="1"/>
  <c r="AE64" i="1"/>
  <c r="AM64" i="1" s="1"/>
  <c r="AE29" i="1"/>
  <c r="AM29" i="1" s="1"/>
  <c r="AC95" i="1"/>
  <c r="AK95" i="1" s="1"/>
  <c r="AA118" i="1"/>
  <c r="AI118" i="1" s="1"/>
  <c r="AC125" i="1"/>
  <c r="AK125" i="1" s="1"/>
  <c r="AE119" i="1"/>
  <c r="AM119" i="1" s="1"/>
  <c r="AB118" i="1"/>
  <c r="AF118" i="1" s="1"/>
  <c r="AE41" i="1"/>
  <c r="AM41" i="1" s="1"/>
  <c r="AB23" i="1"/>
  <c r="AJ23" i="1" s="1"/>
  <c r="AH127" i="1"/>
  <c r="AD124" i="1"/>
  <c r="AL124" i="1" s="1"/>
  <c r="AC25" i="1"/>
  <c r="AK25" i="1" s="1"/>
  <c r="AA26" i="1"/>
  <c r="AI26" i="1" s="1"/>
  <c r="AC15" i="1"/>
  <c r="AK15" i="1" s="1"/>
  <c r="F21" i="20" s="1"/>
  <c r="F22" i="20" s="1"/>
  <c r="AD38" i="1"/>
  <c r="AL38" i="1" s="1"/>
  <c r="AD65" i="1"/>
  <c r="AL65" i="1" s="1"/>
  <c r="AD18" i="1"/>
  <c r="AL18" i="1" s="1"/>
  <c r="J27" i="20" s="1"/>
  <c r="J28" i="20" s="1"/>
  <c r="AD116" i="1"/>
  <c r="AL116" i="1" s="1"/>
  <c r="AA109" i="1"/>
  <c r="AI109" i="1" s="1"/>
  <c r="AA106" i="1"/>
  <c r="AI106" i="1" s="1"/>
  <c r="AC41" i="1"/>
  <c r="AK41" i="1" s="1"/>
  <c r="AA71" i="1"/>
  <c r="AI71" i="1" s="1"/>
  <c r="AC117" i="1"/>
  <c r="AK117" i="1" s="1"/>
  <c r="AE96" i="1"/>
  <c r="AM96" i="1" s="1"/>
  <c r="AB15" i="1"/>
  <c r="AJ15" i="1" s="1"/>
  <c r="I21" i="19" s="1"/>
  <c r="I22" i="19" s="1"/>
  <c r="AH44" i="1"/>
  <c r="AH55" i="1"/>
  <c r="AH122" i="1"/>
  <c r="AD39" i="1"/>
  <c r="AL39" i="1" s="1"/>
  <c r="AD54" i="1"/>
  <c r="AL54" i="1" s="1"/>
  <c r="AE88" i="1"/>
  <c r="AM88" i="1" s="1"/>
  <c r="AH116" i="1"/>
  <c r="AH31" i="1"/>
  <c r="AB84" i="1"/>
  <c r="AF84" i="1" s="1"/>
  <c r="AE117" i="1"/>
  <c r="AM117" i="1" s="1"/>
  <c r="AA91" i="1"/>
  <c r="AI91" i="1" s="1"/>
  <c r="AA53" i="1"/>
  <c r="AI53" i="1" s="1"/>
  <c r="AA64" i="1"/>
  <c r="AI64" i="1" s="1"/>
  <c r="AC29" i="1"/>
  <c r="AK29" i="1" s="1"/>
  <c r="AB125" i="1"/>
  <c r="AJ125" i="1" s="1"/>
  <c r="AD103" i="1"/>
  <c r="AL103" i="1" s="1"/>
  <c r="AB97" i="1"/>
  <c r="AF97" i="1" s="1"/>
  <c r="AC118" i="1"/>
  <c r="AK118" i="1" s="1"/>
  <c r="AH16" i="1"/>
  <c r="G23" i="19" s="1"/>
  <c r="G24" i="19" s="1"/>
  <c r="AB53" i="1"/>
  <c r="AF53" i="1" s="1"/>
  <c r="AC64" i="1"/>
  <c r="AK64" i="1" s="1"/>
  <c r="AB29" i="1"/>
  <c r="AF29" i="1" s="1"/>
  <c r="AE95" i="1"/>
  <c r="AM95" i="1" s="1"/>
  <c r="AH119" i="1"/>
  <c r="AA97" i="1"/>
  <c r="AI97" i="1" s="1"/>
  <c r="AB114" i="1"/>
  <c r="AJ114" i="1" s="1"/>
  <c r="AD126" i="1"/>
  <c r="AL126" i="1" s="1"/>
  <c r="AE16" i="1"/>
  <c r="AM16" i="1" s="1"/>
  <c r="AA95" i="1"/>
  <c r="AI95" i="1" s="1"/>
  <c r="AA119" i="1"/>
  <c r="AI119" i="1" s="1"/>
  <c r="AB126" i="1"/>
  <c r="AJ126" i="1" s="1"/>
  <c r="AA16" i="1"/>
  <c r="AI16" i="1" s="1"/>
  <c r="H23" i="19" s="1"/>
  <c r="H24" i="19" s="1"/>
  <c r="AD36" i="1"/>
  <c r="AL36" i="1" s="1"/>
  <c r="AE83" i="1"/>
  <c r="AM83" i="1" s="1"/>
  <c r="AE14" i="1"/>
  <c r="AM14" i="1" s="1"/>
  <c r="AD96" i="1"/>
  <c r="AL96" i="1" s="1"/>
  <c r="AC124" i="1"/>
  <c r="AK124" i="1" s="1"/>
  <c r="AD26" i="1"/>
  <c r="AL26" i="1" s="1"/>
  <c r="AD15" i="1"/>
  <c r="AL15" i="1" s="1"/>
  <c r="J21" i="20" s="1"/>
  <c r="J22" i="20" s="1"/>
  <c r="AB55" i="1"/>
  <c r="AF55" i="1" s="1"/>
  <c r="AA23" i="1"/>
  <c r="AI23" i="1" s="1"/>
  <c r="AH39" i="1"/>
  <c r="AB88" i="1"/>
  <c r="AJ88" i="1" s="1"/>
  <c r="AC22" i="1"/>
  <c r="AK22" i="1" s="1"/>
  <c r="AB116" i="1"/>
  <c r="AJ116" i="1" s="1"/>
  <c r="AC109" i="1"/>
  <c r="AK109" i="1" s="1"/>
  <c r="AA31" i="1"/>
  <c r="AI31" i="1" s="1"/>
  <c r="AD87" i="1"/>
  <c r="AL87" i="1" s="1"/>
  <c r="AE22" i="1"/>
  <c r="AM22" i="1" s="1"/>
  <c r="AH78" i="1"/>
  <c r="AB117" i="1"/>
  <c r="AF117" i="1" s="1"/>
  <c r="AN117" i="1" s="1"/>
  <c r="AC87" i="1"/>
  <c r="AK87" i="1" s="1"/>
  <c r="AE91" i="1"/>
  <c r="AM91" i="1" s="1"/>
  <c r="F23" i="19"/>
  <c r="F24" i="19" s="1"/>
  <c r="AC53" i="1"/>
  <c r="AK53" i="1" s="1"/>
  <c r="AH36" i="1"/>
  <c r="AD64" i="1"/>
  <c r="AL64" i="1" s="1"/>
  <c r="AB32" i="1"/>
  <c r="AJ32" i="1" s="1"/>
  <c r="AH29" i="1"/>
  <c r="AC103" i="1"/>
  <c r="AK103" i="1" s="1"/>
  <c r="AB83" i="1"/>
  <c r="AF83" i="1" s="1"/>
  <c r="AN83" i="1" s="1"/>
  <c r="AB119" i="1"/>
  <c r="AJ119" i="1" s="1"/>
  <c r="AH97" i="1"/>
  <c r="AB78" i="1"/>
  <c r="AJ78" i="1" s="1"/>
  <c r="AH110" i="1"/>
  <c r="AE103" i="1"/>
  <c r="AM103" i="1" s="1"/>
  <c r="AA114" i="1"/>
  <c r="AI114" i="1" s="1"/>
  <c r="AH126" i="1"/>
  <c r="AD16" i="1"/>
  <c r="AL16" i="1" s="1"/>
  <c r="J23" i="20" s="1"/>
  <c r="J24" i="20" s="1"/>
  <c r="AE123" i="1"/>
  <c r="AM123" i="1" s="1"/>
  <c r="AC74" i="1"/>
  <c r="AK74" i="1" s="1"/>
  <c r="AB36" i="1"/>
  <c r="AF36" i="1" s="1"/>
  <c r="AA22" i="1"/>
  <c r="AI22" i="1" s="1"/>
  <c r="AE125" i="1"/>
  <c r="AM125" i="1" s="1"/>
  <c r="AB95" i="1"/>
  <c r="AJ95" i="1" s="1"/>
  <c r="AB14" i="1"/>
  <c r="AF14" i="1" s="1"/>
  <c r="AE114" i="1"/>
  <c r="AM114" i="1" s="1"/>
  <c r="AE100" i="1"/>
  <c r="AM100" i="1" s="1"/>
  <c r="AA20" i="1"/>
  <c r="AI20" i="1" s="1"/>
  <c r="H31" i="19" s="1"/>
  <c r="H32" i="19" s="1"/>
  <c r="AE86" i="1"/>
  <c r="AM86" i="1" s="1"/>
  <c r="AA99" i="1"/>
  <c r="AI99" i="1" s="1"/>
  <c r="AD94" i="1"/>
  <c r="AL94" i="1" s="1"/>
  <c r="AH30" i="1"/>
  <c r="AC97" i="1"/>
  <c r="AK97" i="1" s="1"/>
  <c r="AD114" i="1"/>
  <c r="AL114" i="1" s="1"/>
  <c r="AB100" i="1"/>
  <c r="AF100" i="1" s="1"/>
  <c r="AC20" i="1"/>
  <c r="E31" i="20" s="1"/>
  <c r="E32" i="20" s="1"/>
  <c r="AB61" i="1"/>
  <c r="AJ61" i="1" s="1"/>
  <c r="AC27" i="1"/>
  <c r="AK27" i="1" s="1"/>
  <c r="AC99" i="1"/>
  <c r="AK99" i="1" s="1"/>
  <c r="AB108" i="1"/>
  <c r="AF108" i="1" s="1"/>
  <c r="AB58" i="1"/>
  <c r="AF58" i="1" s="1"/>
  <c r="AN58" i="1" s="1"/>
  <c r="F31" i="19"/>
  <c r="F32" i="19" s="1"/>
  <c r="AA61" i="1"/>
  <c r="AI61" i="1" s="1"/>
  <c r="AD27" i="1"/>
  <c r="AL27" i="1" s="1"/>
  <c r="AB81" i="1"/>
  <c r="AF81" i="1" s="1"/>
  <c r="AN81" i="1" s="1"/>
  <c r="AH121" i="1"/>
  <c r="AA43" i="1"/>
  <c r="AI43" i="1" s="1"/>
  <c r="AD97" i="1"/>
  <c r="AL97" i="1" s="1"/>
  <c r="AD118" i="1"/>
  <c r="AL118" i="1" s="1"/>
  <c r="AC114" i="1"/>
  <c r="AK114" i="1" s="1"/>
  <c r="AA58" i="1"/>
  <c r="AI58" i="1" s="1"/>
  <c r="AA100" i="1"/>
  <c r="AI100" i="1" s="1"/>
  <c r="AE61" i="1"/>
  <c r="AM61" i="1" s="1"/>
  <c r="AH27" i="1"/>
  <c r="AB101" i="1"/>
  <c r="AF101" i="1" s="1"/>
  <c r="AH43" i="1"/>
  <c r="F17" i="19"/>
  <c r="F18" i="19" s="1"/>
  <c r="F29" i="19"/>
  <c r="F30" i="19" s="1"/>
  <c r="AE104" i="1"/>
  <c r="AM104" i="1" s="1"/>
  <c r="AA121" i="1"/>
  <c r="AI121" i="1" s="1"/>
  <c r="AH52" i="1"/>
  <c r="AE80" i="1"/>
  <c r="AM80" i="1" s="1"/>
  <c r="AB20" i="1"/>
  <c r="AJ20" i="1" s="1"/>
  <c r="I31" i="19" s="1"/>
  <c r="I32" i="19" s="1"/>
  <c r="AD28" i="1"/>
  <c r="AL28" i="1" s="1"/>
  <c r="AE127" i="1"/>
  <c r="AM127" i="1" s="1"/>
  <c r="AD86" i="1"/>
  <c r="AL86" i="1" s="1"/>
  <c r="AD19" i="1"/>
  <c r="AL19" i="1" s="1"/>
  <c r="J29" i="20" s="1"/>
  <c r="J30" i="20" s="1"/>
  <c r="AB27" i="1"/>
  <c r="AJ27" i="1" s="1"/>
  <c r="AB99" i="1"/>
  <c r="AF99" i="1" s="1"/>
  <c r="AN99" i="1" s="1"/>
  <c r="AD22" i="1"/>
  <c r="AL22" i="1" s="1"/>
  <c r="AD29" i="1"/>
  <c r="AL29" i="1" s="1"/>
  <c r="AE111" i="1"/>
  <c r="AM111" i="1" s="1"/>
  <c r="AA125" i="1"/>
  <c r="AI125" i="1" s="1"/>
  <c r="AB121" i="1"/>
  <c r="AJ121" i="1" s="1"/>
  <c r="AA108" i="1"/>
  <c r="AI108" i="1" s="1"/>
  <c r="AD95" i="1"/>
  <c r="AL95" i="1" s="1"/>
  <c r="AC83" i="1"/>
  <c r="AK83" i="1" s="1"/>
  <c r="AD119" i="1"/>
  <c r="AL119" i="1" s="1"/>
  <c r="F19" i="19"/>
  <c r="F20" i="19" s="1"/>
  <c r="AH118" i="1"/>
  <c r="AE78" i="1"/>
  <c r="AM78" i="1" s="1"/>
  <c r="AH58" i="1"/>
  <c r="AB19" i="1"/>
  <c r="AJ19" i="1" s="1"/>
  <c r="I29" i="19" s="1"/>
  <c r="I30" i="19" s="1"/>
  <c r="AB111" i="1"/>
  <c r="AJ111" i="1" s="1"/>
  <c r="AB46" i="1"/>
  <c r="AJ46" i="1" s="1"/>
  <c r="AD51" i="1"/>
  <c r="AL51" i="1" s="1"/>
  <c r="F67" i="19"/>
  <c r="F68" i="19" s="1"/>
  <c r="AD100" i="1"/>
  <c r="AL100" i="1" s="1"/>
  <c r="AE46" i="1"/>
  <c r="AM46" i="1" s="1"/>
  <c r="AD61" i="1"/>
  <c r="AL61" i="1" s="1"/>
  <c r="AA110" i="1"/>
  <c r="AI110" i="1" s="1"/>
  <c r="AE99" i="1"/>
  <c r="AM99" i="1" s="1"/>
  <c r="AE94" i="1"/>
  <c r="AM94" i="1" s="1"/>
  <c r="AA81" i="1"/>
  <c r="AI81" i="1" s="1"/>
  <c r="F49" i="19"/>
  <c r="F50" i="19" s="1"/>
  <c r="AH46" i="1"/>
  <c r="AC101" i="1"/>
  <c r="AK101" i="1" s="1"/>
  <c r="AC121" i="1"/>
  <c r="AK121" i="1" s="1"/>
  <c r="AE67" i="1"/>
  <c r="AM67" i="1" s="1"/>
  <c r="AC69" i="1"/>
  <c r="AK69" i="1" s="1"/>
  <c r="F205" i="19"/>
  <c r="F206" i="19" s="1"/>
  <c r="AH20" i="1"/>
  <c r="G31" i="19" s="1"/>
  <c r="G32" i="19" s="1"/>
  <c r="AC51" i="1"/>
  <c r="AK51" i="1" s="1"/>
  <c r="AE10" i="1"/>
  <c r="AM10" i="1" s="1"/>
  <c r="AB110" i="1"/>
  <c r="AJ110" i="1" s="1"/>
  <c r="AB86" i="1"/>
  <c r="AJ86" i="1" s="1"/>
  <c r="AE27" i="1"/>
  <c r="AM27" i="1" s="1"/>
  <c r="AC94" i="1"/>
  <c r="AK94" i="1" s="1"/>
  <c r="AH40" i="1"/>
  <c r="AD17" i="1"/>
  <c r="I25" i="20" s="1"/>
  <c r="I26" i="20" s="1"/>
  <c r="AD81" i="1"/>
  <c r="AL81" i="1" s="1"/>
  <c r="AA101" i="1"/>
  <c r="AI101" i="1" s="1"/>
  <c r="AH108" i="1"/>
  <c r="AB67" i="1"/>
  <c r="AF67" i="1" s="1"/>
  <c r="AB43" i="1"/>
  <c r="AJ43" i="1" s="1"/>
  <c r="AE77" i="1"/>
  <c r="AM77" i="1" s="1"/>
  <c r="AE71" i="1"/>
  <c r="AM71" i="1" s="1"/>
  <c r="AB69" i="1"/>
  <c r="AF69" i="1" s="1"/>
  <c r="AN69" i="1" s="1"/>
  <c r="AD78" i="1"/>
  <c r="AL78" i="1" s="1"/>
  <c r="AE58" i="1"/>
  <c r="AM58" i="1" s="1"/>
  <c r="F207" i="19"/>
  <c r="F208" i="19" s="1"/>
  <c r="AA51" i="1"/>
  <c r="AI51" i="1" s="1"/>
  <c r="AA60" i="1"/>
  <c r="AI60" i="1" s="1"/>
  <c r="AH100" i="1"/>
  <c r="F59" i="19"/>
  <c r="F60" i="19" s="1"/>
  <c r="AE20" i="1"/>
  <c r="AM20" i="1" s="1"/>
  <c r="AC61" i="1"/>
  <c r="AK61" i="1" s="1"/>
  <c r="F11" i="19"/>
  <c r="F12" i="19" s="1"/>
  <c r="AD110" i="1"/>
  <c r="AL110" i="1" s="1"/>
  <c r="AA86" i="1"/>
  <c r="AI86" i="1" s="1"/>
  <c r="AB63" i="1"/>
  <c r="AJ63" i="1" s="1"/>
  <c r="AH94" i="1"/>
  <c r="AB40" i="1"/>
  <c r="AF40" i="1" s="1"/>
  <c r="AN40" i="1" s="1"/>
  <c r="F25" i="19"/>
  <c r="F26" i="19" s="1"/>
  <c r="AH104" i="1"/>
  <c r="AE81" i="1"/>
  <c r="AM81" i="1" s="1"/>
  <c r="AD101" i="1"/>
  <c r="AL101" i="1" s="1"/>
  <c r="AE76" i="1"/>
  <c r="AM76" i="1" s="1"/>
  <c r="AE108" i="1"/>
  <c r="AM108" i="1" s="1"/>
  <c r="AH83" i="1"/>
  <c r="AD67" i="1"/>
  <c r="AL67" i="1" s="1"/>
  <c r="AD43" i="1"/>
  <c r="AL43" i="1" s="1"/>
  <c r="AH77" i="1"/>
  <c r="AD13" i="1"/>
  <c r="I17" i="20" s="1"/>
  <c r="I18" i="20" s="1"/>
  <c r="AA78" i="1"/>
  <c r="AI78" i="1" s="1"/>
  <c r="AC58" i="1"/>
  <c r="AK58" i="1" s="1"/>
  <c r="F39" i="19"/>
  <c r="F40" i="19" s="1"/>
  <c r="AC77" i="1"/>
  <c r="AK77" i="1" s="1"/>
  <c r="F175" i="19"/>
  <c r="F176" i="19" s="1"/>
  <c r="AC110" i="1"/>
  <c r="AK110" i="1" s="1"/>
  <c r="AC86" i="1"/>
  <c r="AK86" i="1" s="1"/>
  <c r="AA35" i="1"/>
  <c r="AI35" i="1" s="1"/>
  <c r="AH65" i="1"/>
  <c r="AH99" i="1"/>
  <c r="AB94" i="1"/>
  <c r="AJ94" i="1" s="1"/>
  <c r="AB22" i="1"/>
  <c r="AF22" i="1" s="1"/>
  <c r="AA17" i="1"/>
  <c r="AI17" i="1" s="1"/>
  <c r="H25" i="19" s="1"/>
  <c r="H26" i="19" s="1"/>
  <c r="AA104" i="1"/>
  <c r="AI104" i="1" s="1"/>
  <c r="AH81" i="1"/>
  <c r="AD76" i="1"/>
  <c r="AL76" i="1" s="1"/>
  <c r="AD108" i="1"/>
  <c r="AL108" i="1" s="1"/>
  <c r="AA83" i="1"/>
  <c r="AI83" i="1" s="1"/>
  <c r="AC67" i="1"/>
  <c r="AK67" i="1" s="1"/>
  <c r="AE43" i="1"/>
  <c r="AM43" i="1" s="1"/>
  <c r="AB77" i="1"/>
  <c r="AF77" i="1" s="1"/>
  <c r="AN77" i="1" s="1"/>
  <c r="AB30" i="1"/>
  <c r="AF30" i="1" s="1"/>
  <c r="AA85" i="1"/>
  <c r="AI85" i="1" s="1"/>
  <c r="AC13" i="1"/>
  <c r="AK13" i="1" s="1"/>
  <c r="F17" i="20" s="1"/>
  <c r="F18" i="20" s="1"/>
  <c r="AC52" i="1"/>
  <c r="AK52" i="1" s="1"/>
  <c r="AC10" i="1"/>
  <c r="AK10" i="1" s="1"/>
  <c r="F11" i="20" s="1"/>
  <c r="F12" i="20" s="1"/>
  <c r="AC21" i="1"/>
  <c r="E217" i="20" s="1"/>
  <c r="E218" i="20" s="1"/>
  <c r="AA19" i="1"/>
  <c r="AI19" i="1" s="1"/>
  <c r="H29" i="19" s="1"/>
  <c r="H30" i="19" s="1"/>
  <c r="AE17" i="1"/>
  <c r="AM17" i="1" s="1"/>
  <c r="AC104" i="1"/>
  <c r="AK104" i="1" s="1"/>
  <c r="AC30" i="1"/>
  <c r="AK30" i="1" s="1"/>
  <c r="AH13" i="1"/>
  <c r="G17" i="19" s="1"/>
  <c r="G18" i="19" s="1"/>
  <c r="AA52" i="1"/>
  <c r="AI52" i="1" s="1"/>
  <c r="F9" i="19"/>
  <c r="F10" i="19" s="1"/>
  <c r="AD9" i="1"/>
  <c r="AH9" i="1"/>
  <c r="G9" i="19" s="1"/>
  <c r="G10" i="19" s="1"/>
  <c r="AA9" i="1"/>
  <c r="AI9" i="1" s="1"/>
  <c r="H9" i="19" s="1"/>
  <c r="H10" i="19" s="1"/>
  <c r="AA102" i="1"/>
  <c r="AI102" i="1" s="1"/>
  <c r="AH102" i="1"/>
  <c r="AB102" i="1"/>
  <c r="AF102" i="1" s="1"/>
  <c r="AD102" i="1"/>
  <c r="AL102" i="1" s="1"/>
  <c r="AD105" i="1"/>
  <c r="AL105" i="1" s="1"/>
  <c r="AA105" i="1"/>
  <c r="AI105" i="1" s="1"/>
  <c r="AC105" i="1"/>
  <c r="AK105" i="1" s="1"/>
  <c r="AB105" i="1"/>
  <c r="AJ105" i="1" s="1"/>
  <c r="AC57" i="1"/>
  <c r="AK57" i="1" s="1"/>
  <c r="AB57" i="1"/>
  <c r="AJ57" i="1" s="1"/>
  <c r="AH98" i="1"/>
  <c r="AE98" i="1"/>
  <c r="AM98" i="1" s="1"/>
  <c r="AD98" i="1"/>
  <c r="AL98" i="1" s="1"/>
  <c r="AD33" i="1"/>
  <c r="AL33" i="1" s="1"/>
  <c r="AC33" i="1"/>
  <c r="AK33" i="1" s="1"/>
  <c r="AE33" i="1"/>
  <c r="AM33" i="1" s="1"/>
  <c r="AB33" i="1"/>
  <c r="AF33" i="1" s="1"/>
  <c r="AN33" i="1" s="1"/>
  <c r="AA90" i="1"/>
  <c r="AI90" i="1" s="1"/>
  <c r="AE90" i="1"/>
  <c r="AM90" i="1" s="1"/>
  <c r="AD90" i="1"/>
  <c r="AL90" i="1" s="1"/>
  <c r="AE57" i="1"/>
  <c r="AM57" i="1" s="1"/>
  <c r="F43" i="19"/>
  <c r="F44" i="19" s="1"/>
  <c r="AD21" i="1"/>
  <c r="I199" i="20" s="1"/>
  <c r="I200" i="20" s="1"/>
  <c r="F117" i="19"/>
  <c r="F118" i="19" s="1"/>
  <c r="AE102" i="1"/>
  <c r="AM102" i="1" s="1"/>
  <c r="AA33" i="1"/>
  <c r="AI33" i="1" s="1"/>
  <c r="AE9" i="1"/>
  <c r="AM9" i="1" s="1"/>
  <c r="AE34" i="1"/>
  <c r="AM34" i="1" s="1"/>
  <c r="AA34" i="1"/>
  <c r="AI34" i="1" s="1"/>
  <c r="AC34" i="1"/>
  <c r="AK34" i="1" s="1"/>
  <c r="AD34" i="1"/>
  <c r="AL34" i="1" s="1"/>
  <c r="AD50" i="1"/>
  <c r="AL50" i="1" s="1"/>
  <c r="AC50" i="1"/>
  <c r="AK50" i="1" s="1"/>
  <c r="AH50" i="1"/>
  <c r="AC68" i="1"/>
  <c r="AK68" i="1" s="1"/>
  <c r="AA68" i="1"/>
  <c r="AI68" i="1" s="1"/>
  <c r="AH68" i="1"/>
  <c r="AB56" i="1"/>
  <c r="AJ56" i="1" s="1"/>
  <c r="AA56" i="1"/>
  <c r="AI56" i="1" s="1"/>
  <c r="AE56" i="1"/>
  <c r="AM56" i="1" s="1"/>
  <c r="AC56" i="1"/>
  <c r="AK56" i="1" s="1"/>
  <c r="AD56" i="1"/>
  <c r="AL56" i="1" s="1"/>
  <c r="AC98" i="1"/>
  <c r="AK98" i="1" s="1"/>
  <c r="F197" i="19"/>
  <c r="F198" i="19" s="1"/>
  <c r="F213" i="19"/>
  <c r="F214" i="19" s="1"/>
  <c r="AC47" i="1"/>
  <c r="AK47" i="1" s="1"/>
  <c r="AC9" i="1"/>
  <c r="F135" i="19"/>
  <c r="F136" i="19" s="1"/>
  <c r="F203" i="19"/>
  <c r="F204" i="19" s="1"/>
  <c r="F61" i="19"/>
  <c r="F62" i="19" s="1"/>
  <c r="F149" i="19"/>
  <c r="F150" i="19" s="1"/>
  <c r="F169" i="19"/>
  <c r="F170" i="19" s="1"/>
  <c r="F107" i="19"/>
  <c r="F108" i="19" s="1"/>
  <c r="F95" i="19"/>
  <c r="F96" i="19" s="1"/>
  <c r="F81" i="19"/>
  <c r="F82" i="19" s="1"/>
  <c r="AE120" i="1"/>
  <c r="AM120" i="1" s="1"/>
  <c r="AD47" i="1"/>
  <c r="AL47" i="1" s="1"/>
  <c r="AB89" i="1"/>
  <c r="AJ89" i="1" s="1"/>
  <c r="AD89" i="1"/>
  <c r="AL89" i="1" s="1"/>
  <c r="AH89" i="1"/>
  <c r="AE89" i="1"/>
  <c r="AM89" i="1" s="1"/>
  <c r="AA49" i="1"/>
  <c r="AI49" i="1" s="1"/>
  <c r="AB49" i="1"/>
  <c r="AJ49" i="1" s="1"/>
  <c r="AE49" i="1"/>
  <c r="AM49" i="1" s="1"/>
  <c r="AC75" i="1"/>
  <c r="AK75" i="1" s="1"/>
  <c r="AB75" i="1"/>
  <c r="AF75" i="1" s="1"/>
  <c r="AN75" i="1" s="1"/>
  <c r="AD75" i="1"/>
  <c r="AL75" i="1" s="1"/>
  <c r="AE75" i="1"/>
  <c r="AM75" i="1" s="1"/>
  <c r="F233" i="19"/>
  <c r="F234" i="19" s="1"/>
  <c r="F225" i="19"/>
  <c r="F226" i="19" s="1"/>
  <c r="AE105" i="1"/>
  <c r="AM105" i="1" s="1"/>
  <c r="AD85" i="1"/>
  <c r="AL85" i="1" s="1"/>
  <c r="AC85" i="1"/>
  <c r="AK85" i="1" s="1"/>
  <c r="AB85" i="1"/>
  <c r="AF85" i="1" s="1"/>
  <c r="AN85" i="1" s="1"/>
  <c r="AH85" i="1"/>
  <c r="AC113" i="1"/>
  <c r="AK113" i="1" s="1"/>
  <c r="AB113" i="1"/>
  <c r="AF113" i="1" s="1"/>
  <c r="AN113" i="1" s="1"/>
  <c r="AH113" i="1"/>
  <c r="AA113" i="1"/>
  <c r="AI113" i="1" s="1"/>
  <c r="AD113" i="1"/>
  <c r="AL113" i="1" s="1"/>
  <c r="AA59" i="1"/>
  <c r="AI59" i="1" s="1"/>
  <c r="AE59" i="1"/>
  <c r="AM59" i="1" s="1"/>
  <c r="AB59" i="1"/>
  <c r="AJ59" i="1" s="1"/>
  <c r="AC59" i="1"/>
  <c r="AK59" i="1" s="1"/>
  <c r="F155" i="19"/>
  <c r="F156" i="19" s="1"/>
  <c r="F131" i="19"/>
  <c r="F132" i="19" s="1"/>
  <c r="F183" i="19"/>
  <c r="F184" i="19" s="1"/>
  <c r="AH105" i="1"/>
  <c r="AD80" i="1"/>
  <c r="AL80" i="1" s="1"/>
  <c r="AA21" i="1"/>
  <c r="AI21" i="1" s="1"/>
  <c r="H241" i="19" s="1"/>
  <c r="H242" i="19" s="1"/>
  <c r="F227" i="19"/>
  <c r="F228" i="19" s="1"/>
  <c r="F109" i="19"/>
  <c r="F110" i="19" s="1"/>
  <c r="F89" i="19"/>
  <c r="F90" i="19" s="1"/>
  <c r="F123" i="19"/>
  <c r="F124" i="19" s="1"/>
  <c r="F241" i="19"/>
  <c r="F242" i="19" s="1"/>
  <c r="F137" i="19"/>
  <c r="F138" i="19" s="1"/>
  <c r="Z128" i="1"/>
  <c r="C9" i="23" s="1"/>
  <c r="C10" i="23" s="1"/>
  <c r="D2" i="23" s="1"/>
  <c r="F15" i="19"/>
  <c r="F16" i="19" s="1"/>
  <c r="AD45" i="1"/>
  <c r="AL45" i="1" s="1"/>
  <c r="AD120" i="1"/>
  <c r="AL120" i="1" s="1"/>
  <c r="AC62" i="1"/>
  <c r="AK62" i="1" s="1"/>
  <c r="AA75" i="1"/>
  <c r="AI75" i="1" s="1"/>
  <c r="F69" i="19"/>
  <c r="F70" i="19" s="1"/>
  <c r="F159" i="19"/>
  <c r="F160" i="19" s="1"/>
  <c r="F201" i="19"/>
  <c r="F202" i="19" s="1"/>
  <c r="F221" i="19"/>
  <c r="F222" i="19" s="1"/>
  <c r="F185" i="19"/>
  <c r="F186" i="19" s="1"/>
  <c r="F129" i="19"/>
  <c r="F130" i="19" s="1"/>
  <c r="F97" i="19"/>
  <c r="F98" i="19" s="1"/>
  <c r="F179" i="19"/>
  <c r="F180" i="19" s="1"/>
  <c r="F191" i="19"/>
  <c r="F192" i="19" s="1"/>
  <c r="F121" i="19"/>
  <c r="F122" i="19" s="1"/>
  <c r="F71" i="19"/>
  <c r="F72" i="19" s="1"/>
  <c r="F223" i="19"/>
  <c r="F224" i="19" s="1"/>
  <c r="F73" i="19"/>
  <c r="F74" i="19" s="1"/>
  <c r="F125" i="19"/>
  <c r="F126" i="19" s="1"/>
  <c r="AH21" i="1"/>
  <c r="G65" i="19" s="1"/>
  <c r="G66" i="19" s="1"/>
  <c r="F63" i="19"/>
  <c r="F64" i="19" s="1"/>
  <c r="AE21" i="1"/>
  <c r="AM21" i="1" s="1"/>
  <c r="F229" i="19"/>
  <c r="F230" i="19" s="1"/>
  <c r="F217" i="19"/>
  <c r="F218" i="19" s="1"/>
  <c r="F87" i="19"/>
  <c r="F88" i="19" s="1"/>
  <c r="F147" i="19"/>
  <c r="F148" i="19" s="1"/>
  <c r="F133" i="19"/>
  <c r="F134" i="19" s="1"/>
  <c r="F33" i="19"/>
  <c r="F34" i="19" s="1"/>
  <c r="F171" i="19"/>
  <c r="F172" i="19" s="1"/>
  <c r="F85" i="19"/>
  <c r="F86" i="19" s="1"/>
  <c r="F235" i="19"/>
  <c r="F236" i="19" s="1"/>
  <c r="F151" i="19"/>
  <c r="F152" i="19" s="1"/>
  <c r="F165" i="19"/>
  <c r="F166" i="19" s="1"/>
  <c r="F111" i="19"/>
  <c r="F112" i="19" s="1"/>
  <c r="F93" i="19"/>
  <c r="F94" i="19" s="1"/>
  <c r="F113" i="19"/>
  <c r="F114" i="19" s="1"/>
  <c r="F209" i="19"/>
  <c r="F210" i="19" s="1"/>
  <c r="F127" i="19"/>
  <c r="F128" i="19" s="1"/>
  <c r="F141" i="19"/>
  <c r="F142" i="19" s="1"/>
  <c r="F163" i="19"/>
  <c r="F164" i="19" s="1"/>
  <c r="F35" i="19"/>
  <c r="F36" i="19" s="1"/>
  <c r="F219" i="19"/>
  <c r="F220" i="19" s="1"/>
  <c r="F37" i="19"/>
  <c r="F38" i="19" s="1"/>
  <c r="F105" i="19"/>
  <c r="F106" i="19" s="1"/>
  <c r="F77" i="19"/>
  <c r="F78" i="19" s="1"/>
  <c r="F75" i="19"/>
  <c r="F76" i="19" s="1"/>
  <c r="F103" i="19"/>
  <c r="F104" i="19" s="1"/>
  <c r="F167" i="19"/>
  <c r="F168" i="19" s="1"/>
  <c r="F47" i="19"/>
  <c r="F48" i="19" s="1"/>
  <c r="F101" i="19"/>
  <c r="F102" i="19" s="1"/>
  <c r="F53" i="19"/>
  <c r="F54" i="19" s="1"/>
  <c r="F51" i="19"/>
  <c r="F52" i="19" s="1"/>
  <c r="F115" i="19"/>
  <c r="F116" i="19" s="1"/>
  <c r="F57" i="19"/>
  <c r="F58" i="19" s="1"/>
  <c r="F119" i="19"/>
  <c r="F120" i="19" s="1"/>
  <c r="F79" i="19"/>
  <c r="F80" i="19" s="1"/>
  <c r="AA92" i="1"/>
  <c r="AI92" i="1" s="1"/>
  <c r="AC92" i="1"/>
  <c r="AK92" i="1" s="1"/>
  <c r="AH92" i="1"/>
  <c r="AD92" i="1"/>
  <c r="AL92" i="1" s="1"/>
  <c r="AA63" i="1"/>
  <c r="AI63" i="1" s="1"/>
  <c r="AC63" i="1"/>
  <c r="AK63" i="1" s="1"/>
  <c r="AE63" i="1"/>
  <c r="AM63" i="1" s="1"/>
  <c r="AH63" i="1"/>
  <c r="F99" i="19"/>
  <c r="F100" i="19" s="1"/>
  <c r="F199" i="19"/>
  <c r="F200" i="19" s="1"/>
  <c r="F177" i="19"/>
  <c r="F178" i="19" s="1"/>
  <c r="AB72" i="1"/>
  <c r="AJ72" i="1" s="1"/>
  <c r="AA72" i="1"/>
  <c r="AI72" i="1" s="1"/>
  <c r="AD72" i="1"/>
  <c r="AL72" i="1" s="1"/>
  <c r="AH72" i="1"/>
  <c r="AC115" i="1"/>
  <c r="AK115" i="1" s="1"/>
  <c r="AB115" i="1"/>
  <c r="AF115" i="1" s="1"/>
  <c r="AE115" i="1"/>
  <c r="AM115" i="1" s="1"/>
  <c r="AH115" i="1"/>
  <c r="AA47" i="1"/>
  <c r="AI47" i="1" s="1"/>
  <c r="AH47" i="1"/>
  <c r="AB47" i="1"/>
  <c r="AJ47" i="1" s="1"/>
  <c r="AA37" i="1"/>
  <c r="AI37" i="1" s="1"/>
  <c r="AD37" i="1"/>
  <c r="AL37" i="1" s="1"/>
  <c r="AB37" i="1"/>
  <c r="AJ37" i="1" s="1"/>
  <c r="AC37" i="1"/>
  <c r="AK37" i="1" s="1"/>
  <c r="AH66" i="1"/>
  <c r="AE66" i="1"/>
  <c r="AM66" i="1" s="1"/>
  <c r="AD66" i="1"/>
  <c r="AL66" i="1" s="1"/>
  <c r="AC66" i="1"/>
  <c r="AK66" i="1" s="1"/>
  <c r="AD60" i="1"/>
  <c r="AL60" i="1" s="1"/>
  <c r="AE60" i="1"/>
  <c r="AM60" i="1" s="1"/>
  <c r="AB28" i="1"/>
  <c r="AJ28" i="1" s="1"/>
  <c r="AH28" i="1"/>
  <c r="AE28" i="1"/>
  <c r="AM28" i="1" s="1"/>
  <c r="AA28" i="1"/>
  <c r="AI28" i="1" s="1"/>
  <c r="AH112" i="1"/>
  <c r="AA112" i="1"/>
  <c r="AI112" i="1" s="1"/>
  <c r="AE112" i="1"/>
  <c r="AM112" i="1" s="1"/>
  <c r="F65" i="19"/>
  <c r="F66" i="19" s="1"/>
  <c r="F193" i="19"/>
  <c r="F194" i="19" s="1"/>
  <c r="F173" i="19"/>
  <c r="F174" i="19" s="1"/>
  <c r="AB92" i="1"/>
  <c r="AJ92" i="1" s="1"/>
  <c r="AA66" i="1"/>
  <c r="AI66" i="1" s="1"/>
  <c r="AH33" i="1"/>
  <c r="AE72" i="1"/>
  <c r="AM72" i="1" s="1"/>
  <c r="AB98" i="1"/>
  <c r="AJ98" i="1" s="1"/>
  <c r="AA98" i="1"/>
  <c r="AI98" i="1" s="1"/>
  <c r="AH60" i="1"/>
  <c r="AB60" i="1"/>
  <c r="AF60" i="1" s="1"/>
  <c r="AN60" i="1" s="1"/>
  <c r="AB90" i="1"/>
  <c r="AJ90" i="1" s="1"/>
  <c r="F243" i="19"/>
  <c r="F244" i="19" s="1"/>
  <c r="F83" i="19"/>
  <c r="F84" i="19" s="1"/>
  <c r="F239" i="19"/>
  <c r="F240" i="19" s="1"/>
  <c r="F153" i="19"/>
  <c r="F154" i="19" s="1"/>
  <c r="F195" i="19"/>
  <c r="F196" i="19" s="1"/>
  <c r="AB21" i="1"/>
  <c r="AJ21" i="1" s="1"/>
  <c r="F161" i="19"/>
  <c r="F162" i="19" s="1"/>
  <c r="F139" i="19"/>
  <c r="F140" i="19" s="1"/>
  <c r="AB50" i="1"/>
  <c r="AJ50" i="1" s="1"/>
  <c r="AC49" i="1"/>
  <c r="AK49" i="1" s="1"/>
  <c r="AA115" i="1"/>
  <c r="AI115" i="1" s="1"/>
  <c r="AC112" i="1"/>
  <c r="AK112" i="1" s="1"/>
  <c r="AH75" i="1"/>
  <c r="AC82" i="1"/>
  <c r="AK82" i="1" s="1"/>
  <c r="AH82" i="1"/>
  <c r="AE82" i="1"/>
  <c r="AM82" i="1" s="1"/>
  <c r="AB82" i="1"/>
  <c r="AJ82" i="1" s="1"/>
  <c r="AC90" i="1"/>
  <c r="AK90" i="1" s="1"/>
  <c r="AA57" i="1"/>
  <c r="AI57" i="1" s="1"/>
  <c r="F45" i="19"/>
  <c r="F46" i="19" s="1"/>
  <c r="F41" i="19"/>
  <c r="F42" i="19" s="1"/>
  <c r="F211" i="19"/>
  <c r="F212" i="19" s="1"/>
  <c r="F91" i="19"/>
  <c r="F92" i="19" s="1"/>
  <c r="F55" i="19"/>
  <c r="F56" i="19" s="1"/>
  <c r="F181" i="19"/>
  <c r="F182" i="19" s="1"/>
  <c r="F245" i="19"/>
  <c r="F246" i="19" s="1"/>
  <c r="AE50" i="1"/>
  <c r="AM50" i="1" s="1"/>
  <c r="AA82" i="1"/>
  <c r="AI82" i="1" s="1"/>
  <c r="AD49" i="1"/>
  <c r="AL49" i="1" s="1"/>
  <c r="AD115" i="1"/>
  <c r="AL115" i="1" s="1"/>
  <c r="AB112" i="1"/>
  <c r="AJ112" i="1" s="1"/>
  <c r="AB68" i="1"/>
  <c r="AF68" i="1" s="1"/>
  <c r="AD12" i="1"/>
  <c r="I15" i="20" s="1"/>
  <c r="I16" i="20" s="1"/>
  <c r="AB12" i="1"/>
  <c r="AA12" i="1"/>
  <c r="AI12" i="1" s="1"/>
  <c r="H15" i="19" s="1"/>
  <c r="H16" i="19" s="1"/>
  <c r="AH12" i="1"/>
  <c r="G15" i="19" s="1"/>
  <c r="G16" i="19" s="1"/>
  <c r="AE12" i="1"/>
  <c r="AM12" i="1" s="1"/>
  <c r="F13" i="19"/>
  <c r="F14" i="19" s="1"/>
  <c r="AC11" i="1"/>
  <c r="E13" i="20" s="1"/>
  <c r="E14" i="20" s="1"/>
  <c r="AD11" i="1"/>
  <c r="I13" i="20" s="1"/>
  <c r="I14" i="20" s="1"/>
  <c r="AB11" i="1"/>
  <c r="AJ11" i="1" s="1"/>
  <c r="I13" i="19" s="1"/>
  <c r="I14" i="19" s="1"/>
  <c r="AE11" i="1"/>
  <c r="AM11" i="1" s="1"/>
  <c r="AA80" i="1"/>
  <c r="AI80" i="1" s="1"/>
  <c r="AC80" i="1"/>
  <c r="AK80" i="1" s="1"/>
  <c r="AC93" i="1"/>
  <c r="AK93" i="1" s="1"/>
  <c r="AA93" i="1"/>
  <c r="AI93" i="1" s="1"/>
  <c r="AB93" i="1"/>
  <c r="AF93" i="1" s="1"/>
  <c r="AN93" i="1" s="1"/>
  <c r="AE93" i="1"/>
  <c r="AM93" i="1" s="1"/>
  <c r="AD93" i="1"/>
  <c r="AL93" i="1" s="1"/>
  <c r="AD42" i="1"/>
  <c r="AL42" i="1" s="1"/>
  <c r="AC42" i="1"/>
  <c r="AK42" i="1" s="1"/>
  <c r="AB42" i="1"/>
  <c r="AF42" i="1" s="1"/>
  <c r="AH42" i="1"/>
  <c r="AH32" i="1"/>
  <c r="AD32" i="1"/>
  <c r="AL32" i="1" s="1"/>
  <c r="AA32" i="1"/>
  <c r="AI32" i="1" s="1"/>
  <c r="AD127" i="1"/>
  <c r="AL127" i="1" s="1"/>
  <c r="AC127" i="1"/>
  <c r="AK127" i="1" s="1"/>
  <c r="AB127" i="1"/>
  <c r="AF127" i="1" s="1"/>
  <c r="AE74" i="1"/>
  <c r="AM74" i="1" s="1"/>
  <c r="AA74" i="1"/>
  <c r="AI74" i="1" s="1"/>
  <c r="AD74" i="1"/>
  <c r="AL74" i="1" s="1"/>
  <c r="AH74" i="1"/>
  <c r="AA120" i="1"/>
  <c r="AI120" i="1" s="1"/>
  <c r="AH120" i="1"/>
  <c r="AB120" i="1"/>
  <c r="AJ120" i="1" s="1"/>
  <c r="AB73" i="1"/>
  <c r="AF73" i="1" s="1"/>
  <c r="AN73" i="1" s="1"/>
  <c r="AA73" i="1"/>
  <c r="AI73" i="1" s="1"/>
  <c r="AC73" i="1"/>
  <c r="AK73" i="1" s="1"/>
  <c r="AE73" i="1"/>
  <c r="AM73" i="1" s="1"/>
  <c r="AH73" i="1"/>
  <c r="AC123" i="1"/>
  <c r="AK123" i="1" s="1"/>
  <c r="AA123" i="1"/>
  <c r="AI123" i="1" s="1"/>
  <c r="AH123" i="1"/>
  <c r="AB123" i="1"/>
  <c r="AF123" i="1" s="1"/>
  <c r="AA45" i="1"/>
  <c r="AI45" i="1" s="1"/>
  <c r="AC45" i="1"/>
  <c r="AK45" i="1" s="1"/>
  <c r="AB45" i="1"/>
  <c r="AF45" i="1" s="1"/>
  <c r="AN45" i="1" s="1"/>
  <c r="AE45" i="1"/>
  <c r="AM45" i="1" s="1"/>
  <c r="AE62" i="1"/>
  <c r="AM62" i="1" s="1"/>
  <c r="AD62" i="1"/>
  <c r="AL62" i="1" s="1"/>
  <c r="AH62" i="1"/>
  <c r="AA62" i="1"/>
  <c r="AI62" i="1" s="1"/>
  <c r="AD70" i="1"/>
  <c r="AL70" i="1" s="1"/>
  <c r="AC70" i="1"/>
  <c r="AK70" i="1" s="1"/>
  <c r="AB70" i="1"/>
  <c r="AJ70" i="1" s="1"/>
  <c r="AA70" i="1"/>
  <c r="AI70" i="1" s="1"/>
  <c r="AH70" i="1"/>
  <c r="AH23" i="1"/>
  <c r="AD23" i="1"/>
  <c r="AL23" i="1" s="1"/>
  <c r="AE23" i="1"/>
  <c r="AM23" i="1" s="1"/>
  <c r="AH90" i="1"/>
  <c r="AD57" i="1"/>
  <c r="AL57" i="1" s="1"/>
  <c r="AB80" i="1"/>
  <c r="AF80" i="1" s="1"/>
  <c r="F189" i="19"/>
  <c r="F190" i="19" s="1"/>
  <c r="F143" i="19"/>
  <c r="F144" i="19" s="1"/>
  <c r="F215" i="19"/>
  <c r="F216" i="19" s="1"/>
  <c r="F157" i="19"/>
  <c r="F158" i="19" s="1"/>
  <c r="F145" i="19"/>
  <c r="F146" i="19" s="1"/>
  <c r="F231" i="19"/>
  <c r="F232" i="19" s="1"/>
  <c r="F187" i="19"/>
  <c r="F188" i="19" s="1"/>
  <c r="AA50" i="1"/>
  <c r="AI50" i="1" s="1"/>
  <c r="AE42" i="1"/>
  <c r="AM42" i="1" s="1"/>
  <c r="AD82" i="1"/>
  <c r="AL82" i="1" s="1"/>
  <c r="AH49" i="1"/>
  <c r="AC89" i="1"/>
  <c r="AK89" i="1" s="1"/>
  <c r="AA11" i="1"/>
  <c r="AI11" i="1" s="1"/>
  <c r="H13" i="19" s="1"/>
  <c r="H14" i="19" s="1"/>
  <c r="AH93" i="1"/>
  <c r="AH34" i="1"/>
  <c r="AE113" i="1"/>
  <c r="AM113" i="1" s="1"/>
  <c r="AH37" i="1"/>
  <c r="AD68" i="1"/>
  <c r="AL68" i="1" s="1"/>
  <c r="AD59" i="1"/>
  <c r="AL59" i="1" s="1"/>
  <c r="AA46" i="1"/>
  <c r="AI46" i="1" s="1"/>
  <c r="AB51" i="1"/>
  <c r="AJ51" i="1" s="1"/>
  <c r="AB10" i="1"/>
  <c r="AF10" i="1" s="1"/>
  <c r="AH35" i="1"/>
  <c r="AA65" i="1"/>
  <c r="AI65" i="1" s="1"/>
  <c r="AH18" i="1"/>
  <c r="G27" i="19" s="1"/>
  <c r="G28" i="19" s="1"/>
  <c r="AE40" i="1"/>
  <c r="AM40" i="1" s="1"/>
  <c r="AB17" i="1"/>
  <c r="AF17" i="1" s="1"/>
  <c r="AN17" i="1" s="1"/>
  <c r="AH111" i="1"/>
  <c r="AH101" i="1"/>
  <c r="AB76" i="1"/>
  <c r="AF76" i="1" s="1"/>
  <c r="AE121" i="1"/>
  <c r="AM121" i="1" s="1"/>
  <c r="AC106" i="1"/>
  <c r="AK106" i="1" s="1"/>
  <c r="AH67" i="1"/>
  <c r="AD30" i="1"/>
  <c r="AL30" i="1" s="1"/>
  <c r="AE69" i="1"/>
  <c r="AM69" i="1" s="1"/>
  <c r="AE13" i="1"/>
  <c r="AM13" i="1" s="1"/>
  <c r="AB52" i="1"/>
  <c r="AJ52" i="1" s="1"/>
  <c r="AD46" i="1"/>
  <c r="AL46" i="1" s="1"/>
  <c r="AH51" i="1"/>
  <c r="AH10" i="1"/>
  <c r="G11" i="19" s="1"/>
  <c r="G12" i="19" s="1"/>
  <c r="AE38" i="1"/>
  <c r="AM38" i="1" s="1"/>
  <c r="AH19" i="1"/>
  <c r="G29" i="19" s="1"/>
  <c r="G30" i="19" s="1"/>
  <c r="AC35" i="1"/>
  <c r="AK35" i="1" s="1"/>
  <c r="AE65" i="1"/>
  <c r="AM65" i="1" s="1"/>
  <c r="AA18" i="1"/>
  <c r="AI18" i="1" s="1"/>
  <c r="H27" i="19" s="1"/>
  <c r="H28" i="19" s="1"/>
  <c r="AD40" i="1"/>
  <c r="AL40" i="1" s="1"/>
  <c r="AC17" i="1"/>
  <c r="AK17" i="1" s="1"/>
  <c r="F25" i="20" s="1"/>
  <c r="F26" i="20" s="1"/>
  <c r="AA111" i="1"/>
  <c r="AI111" i="1" s="1"/>
  <c r="AH76" i="1"/>
  <c r="AD106" i="1"/>
  <c r="AL106" i="1" s="1"/>
  <c r="AD41" i="1"/>
  <c r="AL41" i="1" s="1"/>
  <c r="AE30" i="1"/>
  <c r="AM30" i="1" s="1"/>
  <c r="AH69" i="1"/>
  <c r="AB13" i="1"/>
  <c r="AJ13" i="1" s="1"/>
  <c r="I17" i="19" s="1"/>
  <c r="I18" i="19" s="1"/>
  <c r="AD52" i="1"/>
  <c r="AL52" i="1" s="1"/>
  <c r="AD10" i="1"/>
  <c r="I11" i="20" s="1"/>
  <c r="I12" i="20" s="1"/>
  <c r="AC19" i="1"/>
  <c r="AK19" i="1" s="1"/>
  <c r="F29" i="20" s="1"/>
  <c r="F30" i="20" s="1"/>
  <c r="AD104" i="1"/>
  <c r="AL104" i="1" s="1"/>
  <c r="AD111" i="1"/>
  <c r="AL111" i="1" s="1"/>
  <c r="AA77" i="1"/>
  <c r="AI77" i="1" s="1"/>
  <c r="AA69" i="1"/>
  <c r="AI69" i="1" s="1"/>
  <c r="AF98" i="1"/>
  <c r="AF26" i="1"/>
  <c r="AN26" i="1" s="1"/>
  <c r="AJ26" i="1"/>
  <c r="AM8" i="1"/>
  <c r="AJ65" i="1"/>
  <c r="AF65" i="1"/>
  <c r="F8" i="19"/>
  <c r="AF24" i="1"/>
  <c r="E7" i="20"/>
  <c r="AK8" i="1"/>
  <c r="AF8" i="1"/>
  <c r="AJ8" i="1"/>
  <c r="AF66" i="1"/>
  <c r="AJ66" i="1"/>
  <c r="AF9" i="1"/>
  <c r="AJ9" i="1"/>
  <c r="I9" i="19" s="1"/>
  <c r="I10" i="19" s="1"/>
  <c r="AJ79" i="1"/>
  <c r="AF79" i="1"/>
  <c r="AL8" i="1"/>
  <c r="I7" i="20"/>
  <c r="AJ124" i="1"/>
  <c r="AF124" i="1"/>
  <c r="AI8" i="1"/>
  <c r="AJ16" i="1"/>
  <c r="I23" i="19" s="1"/>
  <c r="I24" i="19" s="1"/>
  <c r="AF16" i="1"/>
  <c r="AN16" i="1" s="1"/>
  <c r="AF104" i="1"/>
  <c r="AN104" i="1" s="1"/>
  <c r="AJ104" i="1"/>
  <c r="AJ96" i="1"/>
  <c r="AF96" i="1"/>
  <c r="AF62" i="1"/>
  <c r="AJ62" i="1"/>
  <c r="I31" i="20"/>
  <c r="I32" i="20" s="1"/>
  <c r="AL20" i="1"/>
  <c r="J31" i="20" s="1"/>
  <c r="J32" i="20" s="1"/>
  <c r="G7" i="19"/>
  <c r="E15" i="20"/>
  <c r="E16" i="20" s="1"/>
  <c r="AK12" i="1"/>
  <c r="F15" i="20" s="1"/>
  <c r="F16" i="20" s="1"/>
  <c r="AF74" i="1"/>
  <c r="AJ74" i="1"/>
  <c r="AJ34" i="1"/>
  <c r="AF34" i="1"/>
  <c r="AJ87" i="1" l="1"/>
  <c r="AF91" i="1"/>
  <c r="AF54" i="1"/>
  <c r="AN54" i="1" s="1"/>
  <c r="E27" i="20"/>
  <c r="E28" i="20" s="1"/>
  <c r="AF41" i="1"/>
  <c r="AJ106" i="1"/>
  <c r="AF109" i="1"/>
  <c r="AN109" i="1" s="1"/>
  <c r="AJ48" i="1"/>
  <c r="AF44" i="1"/>
  <c r="AN44" i="1" s="1"/>
  <c r="AL14" i="1"/>
  <c r="J19" i="20" s="1"/>
  <c r="J20" i="20" s="1"/>
  <c r="AF18" i="1"/>
  <c r="AG18" i="1" s="1"/>
  <c r="AO18" i="1" s="1"/>
  <c r="AF39" i="1"/>
  <c r="AN39" i="1" s="1"/>
  <c r="AF88" i="1"/>
  <c r="AN88" i="1" s="1"/>
  <c r="AF107" i="1"/>
  <c r="AN107" i="1" s="1"/>
  <c r="AJ25" i="1"/>
  <c r="AF122" i="1"/>
  <c r="AN122" i="1" s="1"/>
  <c r="E19" i="20"/>
  <c r="E20" i="20" s="1"/>
  <c r="AF114" i="1"/>
  <c r="AN114" i="1" s="1"/>
  <c r="AF71" i="1"/>
  <c r="AN71" i="1" s="1"/>
  <c r="AF38" i="1"/>
  <c r="AN38" i="1" s="1"/>
  <c r="E45" i="20"/>
  <c r="E46" i="20" s="1"/>
  <c r="E55" i="20"/>
  <c r="E56" i="20" s="1"/>
  <c r="E21" i="20"/>
  <c r="E22" i="20" s="1"/>
  <c r="G69" i="19"/>
  <c r="G70" i="19" s="1"/>
  <c r="AJ31" i="1"/>
  <c r="AF35" i="1"/>
  <c r="AN35" i="1" s="1"/>
  <c r="AJ53" i="1"/>
  <c r="I183" i="20"/>
  <c r="I184" i="20" s="1"/>
  <c r="AJ118" i="1"/>
  <c r="G147" i="19"/>
  <c r="G148" i="19" s="1"/>
  <c r="I143" i="20"/>
  <c r="I144" i="20" s="1"/>
  <c r="I21" i="20"/>
  <c r="I22" i="20" s="1"/>
  <c r="I57" i="20"/>
  <c r="I58" i="20" s="1"/>
  <c r="AF64" i="1"/>
  <c r="AN64" i="1" s="1"/>
  <c r="AJ103" i="1"/>
  <c r="I39" i="20"/>
  <c r="I40" i="20" s="1"/>
  <c r="AF126" i="1"/>
  <c r="AN126" i="1" s="1"/>
  <c r="AJ97" i="1"/>
  <c r="E23" i="20"/>
  <c r="E24" i="20" s="1"/>
  <c r="AF23" i="1"/>
  <c r="AN23" i="1" s="1"/>
  <c r="E153" i="20"/>
  <c r="E154" i="20" s="1"/>
  <c r="E235" i="20"/>
  <c r="E236" i="20" s="1"/>
  <c r="E37" i="20"/>
  <c r="E38" i="20" s="1"/>
  <c r="E97" i="20"/>
  <c r="E98" i="20" s="1"/>
  <c r="G157" i="19"/>
  <c r="G158" i="19" s="1"/>
  <c r="I123" i="20"/>
  <c r="I124" i="20" s="1"/>
  <c r="AF27" i="1"/>
  <c r="AN27" i="1" s="1"/>
  <c r="AF125" i="1"/>
  <c r="AN125" i="1" s="1"/>
  <c r="E39" i="20"/>
  <c r="E40" i="20" s="1"/>
  <c r="E137" i="20"/>
  <c r="E138" i="20" s="1"/>
  <c r="I205" i="20"/>
  <c r="I206" i="20" s="1"/>
  <c r="I37" i="20"/>
  <c r="I38" i="20" s="1"/>
  <c r="AJ73" i="1"/>
  <c r="AF119" i="1"/>
  <c r="AN119" i="1" s="1"/>
  <c r="AJ83" i="1"/>
  <c r="I27" i="20"/>
  <c r="I28" i="20" s="1"/>
  <c r="G133" i="19"/>
  <c r="G134" i="19" s="1"/>
  <c r="AF47" i="1"/>
  <c r="AN47" i="1" s="1"/>
  <c r="E199" i="20"/>
  <c r="E200" i="20" s="1"/>
  <c r="AF46" i="1"/>
  <c r="AN46" i="1" s="1"/>
  <c r="E187" i="20"/>
  <c r="E188" i="20" s="1"/>
  <c r="E73" i="20"/>
  <c r="E74" i="20" s="1"/>
  <c r="I235" i="20"/>
  <c r="I236" i="20" s="1"/>
  <c r="I127" i="20"/>
  <c r="I128" i="20" s="1"/>
  <c r="AJ29" i="1"/>
  <c r="I23" i="20"/>
  <c r="I24" i="20" s="1"/>
  <c r="G47" i="19"/>
  <c r="G48" i="19" s="1"/>
  <c r="AK20" i="1"/>
  <c r="F31" i="20" s="1"/>
  <c r="F32" i="20" s="1"/>
  <c r="I225" i="20"/>
  <c r="I226" i="20" s="1"/>
  <c r="E169" i="20"/>
  <c r="E170" i="20" s="1"/>
  <c r="E133" i="20"/>
  <c r="E134" i="20" s="1"/>
  <c r="I181" i="20"/>
  <c r="I182" i="20" s="1"/>
  <c r="G59" i="19"/>
  <c r="G60" i="19" s="1"/>
  <c r="I239" i="20"/>
  <c r="I240" i="20" s="1"/>
  <c r="I55" i="20"/>
  <c r="I56" i="20" s="1"/>
  <c r="AF111" i="1"/>
  <c r="AN111" i="1" s="1"/>
  <c r="I121" i="20"/>
  <c r="I122" i="20" s="1"/>
  <c r="AF15" i="1"/>
  <c r="AN15" i="1" s="1"/>
  <c r="E85" i="20"/>
  <c r="E86" i="20" s="1"/>
  <c r="E89" i="20"/>
  <c r="E90" i="20" s="1"/>
  <c r="I135" i="20"/>
  <c r="I136" i="20" s="1"/>
  <c r="I87" i="20"/>
  <c r="I88" i="20" s="1"/>
  <c r="AF116" i="1"/>
  <c r="AN116" i="1" s="1"/>
  <c r="E11" i="20"/>
  <c r="E12" i="20" s="1"/>
  <c r="E149" i="20"/>
  <c r="E150" i="20" s="1"/>
  <c r="E69" i="20"/>
  <c r="E70" i="20" s="1"/>
  <c r="E121" i="20"/>
  <c r="E122" i="20" s="1"/>
  <c r="E131" i="20"/>
  <c r="E132" i="20" s="1"/>
  <c r="E211" i="20"/>
  <c r="E212" i="20" s="1"/>
  <c r="AF78" i="1"/>
  <c r="AN78" i="1" s="1"/>
  <c r="I29" i="20"/>
  <c r="I30" i="20" s="1"/>
  <c r="AJ42" i="1"/>
  <c r="G83" i="19"/>
  <c r="G84" i="19" s="1"/>
  <c r="G181" i="19"/>
  <c r="G182" i="19" s="1"/>
  <c r="AJ84" i="1"/>
  <c r="E161" i="20"/>
  <c r="E162" i="20" s="1"/>
  <c r="E221" i="20"/>
  <c r="E222" i="20" s="1"/>
  <c r="E35" i="20"/>
  <c r="E36" i="20" s="1"/>
  <c r="E231" i="20"/>
  <c r="E232" i="20" s="1"/>
  <c r="E145" i="20"/>
  <c r="E146" i="20" s="1"/>
  <c r="E103" i="20"/>
  <c r="E104" i="20" s="1"/>
  <c r="E43" i="20"/>
  <c r="E44" i="20" s="1"/>
  <c r="AF82" i="1"/>
  <c r="AN82" i="1" s="1"/>
  <c r="G93" i="19"/>
  <c r="G94" i="19" s="1"/>
  <c r="E63" i="20"/>
  <c r="E64" i="20" s="1"/>
  <c r="E41" i="20"/>
  <c r="E42" i="20" s="1"/>
  <c r="E33" i="20"/>
  <c r="E34" i="20" s="1"/>
  <c r="E101" i="20"/>
  <c r="E102" i="20" s="1"/>
  <c r="E65" i="20"/>
  <c r="E66" i="20" s="1"/>
  <c r="G165" i="19"/>
  <c r="G166" i="19" s="1"/>
  <c r="AF120" i="1"/>
  <c r="AN120" i="1" s="1"/>
  <c r="E75" i="20"/>
  <c r="E76" i="20" s="1"/>
  <c r="E57" i="20"/>
  <c r="E58" i="20" s="1"/>
  <c r="E167" i="20"/>
  <c r="E168" i="20" s="1"/>
  <c r="AF43" i="1"/>
  <c r="AN43" i="1" s="1"/>
  <c r="AF63" i="1"/>
  <c r="AN63" i="1" s="1"/>
  <c r="E111" i="20"/>
  <c r="E112" i="20" s="1"/>
  <c r="E115" i="20"/>
  <c r="E116" i="20" s="1"/>
  <c r="E195" i="20"/>
  <c r="E196" i="20" s="1"/>
  <c r="E223" i="20"/>
  <c r="E224" i="20" s="1"/>
  <c r="AJ100" i="1"/>
  <c r="G111" i="19"/>
  <c r="G112" i="19" s="1"/>
  <c r="AF19" i="1"/>
  <c r="AN19" i="1" s="1"/>
  <c r="E49" i="20"/>
  <c r="E50" i="20" s="1"/>
  <c r="E139" i="20"/>
  <c r="E140" i="20" s="1"/>
  <c r="E71" i="20"/>
  <c r="E72" i="20" s="1"/>
  <c r="E129" i="20"/>
  <c r="E130" i="20" s="1"/>
  <c r="E157" i="20"/>
  <c r="E158" i="20" s="1"/>
  <c r="E107" i="20"/>
  <c r="E108" i="20" s="1"/>
  <c r="E51" i="20"/>
  <c r="E52" i="20" s="1"/>
  <c r="E173" i="20"/>
  <c r="E174" i="20" s="1"/>
  <c r="AF94" i="1"/>
  <c r="AN94" i="1" s="1"/>
  <c r="AF61" i="1"/>
  <c r="AN61" i="1" s="1"/>
  <c r="E227" i="20"/>
  <c r="E228" i="20" s="1"/>
  <c r="E201" i="20"/>
  <c r="E202" i="20" s="1"/>
  <c r="E53" i="20"/>
  <c r="E54" i="20" s="1"/>
  <c r="E215" i="20"/>
  <c r="E216" i="20" s="1"/>
  <c r="E61" i="20"/>
  <c r="E62" i="20" s="1"/>
  <c r="E67" i="20"/>
  <c r="E68" i="20" s="1"/>
  <c r="E79" i="20"/>
  <c r="E80" i="20" s="1"/>
  <c r="AJ55" i="1"/>
  <c r="E143" i="20"/>
  <c r="E144" i="20" s="1"/>
  <c r="E219" i="20"/>
  <c r="E220" i="20" s="1"/>
  <c r="E177" i="20"/>
  <c r="E178" i="20" s="1"/>
  <c r="E81" i="20"/>
  <c r="E82" i="20" s="1"/>
  <c r="E189" i="20"/>
  <c r="E190" i="20" s="1"/>
  <c r="E125" i="20"/>
  <c r="E126" i="20" s="1"/>
  <c r="E241" i="20"/>
  <c r="E242" i="20" s="1"/>
  <c r="AJ117" i="1"/>
  <c r="AJ102" i="1"/>
  <c r="H197" i="19"/>
  <c r="H198" i="19" s="1"/>
  <c r="AJ69" i="1"/>
  <c r="AJ36" i="1"/>
  <c r="I231" i="20"/>
  <c r="I232" i="20" s="1"/>
  <c r="I111" i="20"/>
  <c r="I112" i="20" s="1"/>
  <c r="AJ99" i="1"/>
  <c r="H191" i="19"/>
  <c r="H192" i="19" s="1"/>
  <c r="AJ81" i="1"/>
  <c r="G99" i="19"/>
  <c r="G100" i="19" s="1"/>
  <c r="H151" i="19"/>
  <c r="H152" i="19" s="1"/>
  <c r="H223" i="19"/>
  <c r="H224" i="19" s="1"/>
  <c r="H227" i="19"/>
  <c r="H228" i="19" s="1"/>
  <c r="I103" i="20"/>
  <c r="I104" i="20" s="1"/>
  <c r="I197" i="20"/>
  <c r="I198" i="20" s="1"/>
  <c r="AF121" i="1"/>
  <c r="AN121" i="1" s="1"/>
  <c r="H179" i="19"/>
  <c r="H180" i="19" s="1"/>
  <c r="AF105" i="1"/>
  <c r="AN105" i="1" s="1"/>
  <c r="G105" i="19"/>
  <c r="G106" i="19" s="1"/>
  <c r="G85" i="19"/>
  <c r="G86" i="19" s="1"/>
  <c r="AJ14" i="1"/>
  <c r="I19" i="19" s="1"/>
  <c r="I20" i="19" s="1"/>
  <c r="H211" i="19"/>
  <c r="H212" i="19" s="1"/>
  <c r="H101" i="19"/>
  <c r="H102" i="19" s="1"/>
  <c r="AF32" i="1"/>
  <c r="AN32" i="1" s="1"/>
  <c r="H55" i="19"/>
  <c r="H56" i="19" s="1"/>
  <c r="H107" i="19"/>
  <c r="H108" i="19" s="1"/>
  <c r="AF95" i="1"/>
  <c r="AN95" i="1" s="1"/>
  <c r="AF70" i="1"/>
  <c r="AN70" i="1" s="1"/>
  <c r="H123" i="19"/>
  <c r="H124" i="19" s="1"/>
  <c r="H97" i="19"/>
  <c r="H98" i="19" s="1"/>
  <c r="AJ108" i="1"/>
  <c r="H77" i="19"/>
  <c r="H78" i="19" s="1"/>
  <c r="AG57" i="1"/>
  <c r="AO57" i="1" s="1"/>
  <c r="AJ113" i="1"/>
  <c r="G161" i="19"/>
  <c r="G162" i="19" s="1"/>
  <c r="G241" i="19"/>
  <c r="G242" i="19" s="1"/>
  <c r="G191" i="19"/>
  <c r="G192" i="19" s="1"/>
  <c r="AF50" i="1"/>
  <c r="AN50" i="1" s="1"/>
  <c r="G79" i="19"/>
  <c r="G80" i="19" s="1"/>
  <c r="G235" i="19"/>
  <c r="G236" i="19" s="1"/>
  <c r="G117" i="19"/>
  <c r="G118" i="19" s="1"/>
  <c r="G81" i="19"/>
  <c r="G82" i="19" s="1"/>
  <c r="G229" i="19"/>
  <c r="G230" i="19" s="1"/>
  <c r="G201" i="19"/>
  <c r="G202" i="19" s="1"/>
  <c r="AJ58" i="1"/>
  <c r="AF11" i="1"/>
  <c r="AN11" i="1" s="1"/>
  <c r="AF86" i="1"/>
  <c r="AN86" i="1" s="1"/>
  <c r="AL12" i="1"/>
  <c r="J15" i="20" s="1"/>
  <c r="J16" i="20" s="1"/>
  <c r="H137" i="19"/>
  <c r="H138" i="19" s="1"/>
  <c r="H59" i="19"/>
  <c r="H60" i="19" s="1"/>
  <c r="H193" i="19"/>
  <c r="H194" i="19" s="1"/>
  <c r="AF72" i="1"/>
  <c r="AN72" i="1" s="1"/>
  <c r="AF20" i="1"/>
  <c r="AN20" i="1" s="1"/>
  <c r="G173" i="19"/>
  <c r="G174" i="19" s="1"/>
  <c r="G129" i="19"/>
  <c r="G130" i="19" s="1"/>
  <c r="G179" i="19"/>
  <c r="G180" i="19" s="1"/>
  <c r="G151" i="19"/>
  <c r="G152" i="19" s="1"/>
  <c r="G57" i="19"/>
  <c r="G58" i="19" s="1"/>
  <c r="G215" i="19"/>
  <c r="G216" i="19" s="1"/>
  <c r="G207" i="19"/>
  <c r="G208" i="19" s="1"/>
  <c r="G101" i="19"/>
  <c r="G102" i="19" s="1"/>
  <c r="G245" i="19"/>
  <c r="G246" i="19" s="1"/>
  <c r="G41" i="19"/>
  <c r="G42" i="19" s="1"/>
  <c r="G189" i="19"/>
  <c r="G190" i="19" s="1"/>
  <c r="G97" i="19"/>
  <c r="G98" i="19" s="1"/>
  <c r="G145" i="19"/>
  <c r="G146" i="19" s="1"/>
  <c r="AJ17" i="1"/>
  <c r="I25" i="19" s="1"/>
  <c r="I26" i="19" s="1"/>
  <c r="G89" i="19"/>
  <c r="G90" i="19" s="1"/>
  <c r="G121" i="19"/>
  <c r="G122" i="19" s="1"/>
  <c r="G51" i="19"/>
  <c r="G52" i="19" s="1"/>
  <c r="G103" i="19"/>
  <c r="G104" i="19" s="1"/>
  <c r="G125" i="19"/>
  <c r="G126" i="19" s="1"/>
  <c r="G77" i="19"/>
  <c r="G78" i="19" s="1"/>
  <c r="G143" i="19"/>
  <c r="G144" i="19" s="1"/>
  <c r="G213" i="19"/>
  <c r="G214" i="19" s="1"/>
  <c r="G153" i="19"/>
  <c r="G154" i="19" s="1"/>
  <c r="G33" i="19"/>
  <c r="G34" i="19" s="1"/>
  <c r="G227" i="19"/>
  <c r="G228" i="19" s="1"/>
  <c r="G169" i="19"/>
  <c r="G170" i="19" s="1"/>
  <c r="AL13" i="1"/>
  <c r="J17" i="20" s="1"/>
  <c r="J18" i="20" s="1"/>
  <c r="AF110" i="1"/>
  <c r="AN110" i="1" s="1"/>
  <c r="H225" i="19"/>
  <c r="H226" i="19" s="1"/>
  <c r="H239" i="19"/>
  <c r="H240" i="19" s="1"/>
  <c r="H69" i="19"/>
  <c r="H70" i="19" s="1"/>
  <c r="G139" i="19"/>
  <c r="G140" i="19" s="1"/>
  <c r="G159" i="19"/>
  <c r="G160" i="19" s="1"/>
  <c r="G141" i="19"/>
  <c r="G142" i="19" s="1"/>
  <c r="G217" i="19"/>
  <c r="G218" i="19" s="1"/>
  <c r="G137" i="19"/>
  <c r="G138" i="19" s="1"/>
  <c r="G87" i="19"/>
  <c r="G88" i="19" s="1"/>
  <c r="G163" i="19"/>
  <c r="G164" i="19" s="1"/>
  <c r="G167" i="19"/>
  <c r="G168" i="19" s="1"/>
  <c r="G231" i="19"/>
  <c r="G232" i="19" s="1"/>
  <c r="G123" i="19"/>
  <c r="G124" i="19" s="1"/>
  <c r="G109" i="19"/>
  <c r="G110" i="19" s="1"/>
  <c r="G197" i="19"/>
  <c r="G198" i="19" s="1"/>
  <c r="G203" i="19"/>
  <c r="G204" i="19" s="1"/>
  <c r="G149" i="19"/>
  <c r="G150" i="19" s="1"/>
  <c r="G119" i="19"/>
  <c r="G120" i="19" s="1"/>
  <c r="G219" i="19"/>
  <c r="G220" i="19" s="1"/>
  <c r="G225" i="19"/>
  <c r="G226" i="19" s="1"/>
  <c r="G95" i="19"/>
  <c r="G96" i="19" s="1"/>
  <c r="G67" i="19"/>
  <c r="G68" i="19" s="1"/>
  <c r="G233" i="19"/>
  <c r="G234" i="19" s="1"/>
  <c r="G75" i="19"/>
  <c r="G76" i="19" s="1"/>
  <c r="G177" i="19"/>
  <c r="G178" i="19" s="1"/>
  <c r="G71" i="19"/>
  <c r="G72" i="19" s="1"/>
  <c r="H219" i="19"/>
  <c r="H220" i="19" s="1"/>
  <c r="H57" i="19"/>
  <c r="H58" i="19" s="1"/>
  <c r="H89" i="19"/>
  <c r="H90" i="19" s="1"/>
  <c r="H71" i="19"/>
  <c r="H72" i="19" s="1"/>
  <c r="AJ101" i="1"/>
  <c r="G61" i="19"/>
  <c r="G62" i="19" s="1"/>
  <c r="G43" i="19"/>
  <c r="G44" i="19" s="1"/>
  <c r="G135" i="19"/>
  <c r="G136" i="19" s="1"/>
  <c r="G185" i="19"/>
  <c r="G186" i="19" s="1"/>
  <c r="G183" i="19"/>
  <c r="G184" i="19" s="1"/>
  <c r="G45" i="19"/>
  <c r="G46" i="19" s="1"/>
  <c r="G209" i="19"/>
  <c r="G210" i="19" s="1"/>
  <c r="G37" i="19"/>
  <c r="G38" i="19" s="1"/>
  <c r="G73" i="19"/>
  <c r="G74" i="19" s="1"/>
  <c r="G35" i="19"/>
  <c r="G36" i="19" s="1"/>
  <c r="G171" i="19"/>
  <c r="G172" i="19" s="1"/>
  <c r="G193" i="19"/>
  <c r="G194" i="19" s="1"/>
  <c r="G155" i="19"/>
  <c r="G156" i="19" s="1"/>
  <c r="AJ85" i="1"/>
  <c r="G243" i="19"/>
  <c r="G244" i="19" s="1"/>
  <c r="G211" i="19"/>
  <c r="G212" i="19" s="1"/>
  <c r="G63" i="19"/>
  <c r="G64" i="19" s="1"/>
  <c r="G113" i="19"/>
  <c r="G114" i="19" s="1"/>
  <c r="G223" i="19"/>
  <c r="G224" i="19" s="1"/>
  <c r="G187" i="19"/>
  <c r="G188" i="19" s="1"/>
  <c r="G107" i="19"/>
  <c r="G108" i="19" s="1"/>
  <c r="G205" i="19"/>
  <c r="G206" i="19" s="1"/>
  <c r="G131" i="19"/>
  <c r="G132" i="19" s="1"/>
  <c r="G175" i="19"/>
  <c r="G176" i="19" s="1"/>
  <c r="AJ67" i="1"/>
  <c r="AF59" i="1"/>
  <c r="AN59" i="1" s="1"/>
  <c r="H117" i="19"/>
  <c r="H118" i="19" s="1"/>
  <c r="H61" i="19"/>
  <c r="H62" i="19" s="1"/>
  <c r="H53" i="19"/>
  <c r="H54" i="19" s="1"/>
  <c r="H165" i="19"/>
  <c r="H166" i="19" s="1"/>
  <c r="AK11" i="1"/>
  <c r="F13" i="20" s="1"/>
  <c r="F14" i="20" s="1"/>
  <c r="G127" i="19"/>
  <c r="G128" i="19" s="1"/>
  <c r="G195" i="19"/>
  <c r="G196" i="19" s="1"/>
  <c r="G115" i="19"/>
  <c r="G116" i="19" s="1"/>
  <c r="G221" i="19"/>
  <c r="G222" i="19" s="1"/>
  <c r="G53" i="19"/>
  <c r="G54" i="19" s="1"/>
  <c r="G199" i="19"/>
  <c r="G200" i="19" s="1"/>
  <c r="G55" i="19"/>
  <c r="G56" i="19" s="1"/>
  <c r="G49" i="19"/>
  <c r="G50" i="19" s="1"/>
  <c r="G39" i="19"/>
  <c r="G40" i="19" s="1"/>
  <c r="G237" i="19"/>
  <c r="G238" i="19" s="1"/>
  <c r="G91" i="19"/>
  <c r="G92" i="19" s="1"/>
  <c r="G239" i="19"/>
  <c r="G240" i="19" s="1"/>
  <c r="AF112" i="1"/>
  <c r="AN112" i="1" s="1"/>
  <c r="I141" i="20"/>
  <c r="I142" i="20" s="1"/>
  <c r="I161" i="20"/>
  <c r="I162" i="20" s="1"/>
  <c r="I43" i="20"/>
  <c r="I44" i="20" s="1"/>
  <c r="I179" i="20"/>
  <c r="I180" i="20" s="1"/>
  <c r="I117" i="20"/>
  <c r="I118" i="20" s="1"/>
  <c r="AJ80" i="1"/>
  <c r="AF89" i="1"/>
  <c r="AN89" i="1" s="1"/>
  <c r="H33" i="19"/>
  <c r="H34" i="19" s="1"/>
  <c r="H149" i="19"/>
  <c r="H150" i="19" s="1"/>
  <c r="H215" i="19"/>
  <c r="H216" i="19" s="1"/>
  <c r="H91" i="19"/>
  <c r="H92" i="19" s="1"/>
  <c r="H127" i="19"/>
  <c r="H128" i="19" s="1"/>
  <c r="H161" i="19"/>
  <c r="H162" i="19" s="1"/>
  <c r="H45" i="19"/>
  <c r="H46" i="19" s="1"/>
  <c r="AF37" i="1"/>
  <c r="AN37" i="1" s="1"/>
  <c r="E17" i="20"/>
  <c r="E18" i="20" s="1"/>
  <c r="AF92" i="1"/>
  <c r="AN92" i="1" s="1"/>
  <c r="AL11" i="1"/>
  <c r="J13" i="20" s="1"/>
  <c r="J14" i="20" s="1"/>
  <c r="I63" i="20"/>
  <c r="I64" i="20" s="1"/>
  <c r="I53" i="20"/>
  <c r="I54" i="20" s="1"/>
  <c r="I129" i="20"/>
  <c r="I130" i="20" s="1"/>
  <c r="I101" i="20"/>
  <c r="I102" i="20" s="1"/>
  <c r="I213" i="20"/>
  <c r="I214" i="20" s="1"/>
  <c r="AF28" i="1"/>
  <c r="AN28" i="1" s="1"/>
  <c r="H167" i="19"/>
  <c r="H168" i="19" s="1"/>
  <c r="H181" i="19"/>
  <c r="H182" i="19" s="1"/>
  <c r="H95" i="19"/>
  <c r="H96" i="19" s="1"/>
  <c r="H145" i="19"/>
  <c r="H146" i="19" s="1"/>
  <c r="H209" i="19"/>
  <c r="H210" i="19" s="1"/>
  <c r="H189" i="19"/>
  <c r="H190" i="19" s="1"/>
  <c r="H175" i="19"/>
  <c r="H176" i="19" s="1"/>
  <c r="AF51" i="1"/>
  <c r="AN51" i="1" s="1"/>
  <c r="AJ45" i="1"/>
  <c r="AJ60" i="1"/>
  <c r="AC128" i="1"/>
  <c r="I211" i="20"/>
  <c r="I212" i="20" s="1"/>
  <c r="I115" i="20"/>
  <c r="I116" i="20" s="1"/>
  <c r="I201" i="20"/>
  <c r="I202" i="20" s="1"/>
  <c r="I147" i="20"/>
  <c r="I148" i="20" s="1"/>
  <c r="H157" i="19"/>
  <c r="H158" i="19" s="1"/>
  <c r="H119" i="19"/>
  <c r="H120" i="19" s="1"/>
  <c r="H79" i="19"/>
  <c r="H80" i="19" s="1"/>
  <c r="H201" i="19"/>
  <c r="H202" i="19" s="1"/>
  <c r="H133" i="19"/>
  <c r="H134" i="19" s="1"/>
  <c r="H83" i="19"/>
  <c r="H84" i="19" s="1"/>
  <c r="AJ123" i="1"/>
  <c r="I221" i="20"/>
  <c r="I222" i="20" s="1"/>
  <c r="AF21" i="1"/>
  <c r="AN21" i="1" s="1"/>
  <c r="I241" i="20"/>
  <c r="I242" i="20" s="1"/>
  <c r="I217" i="20"/>
  <c r="I218" i="20" s="1"/>
  <c r="I137" i="20"/>
  <c r="I138" i="20" s="1"/>
  <c r="I45" i="20"/>
  <c r="I46" i="20" s="1"/>
  <c r="I75" i="20"/>
  <c r="I76" i="20" s="1"/>
  <c r="H73" i="19"/>
  <c r="H74" i="19" s="1"/>
  <c r="H203" i="19"/>
  <c r="H204" i="19" s="1"/>
  <c r="H217" i="19"/>
  <c r="H218" i="19" s="1"/>
  <c r="H245" i="19"/>
  <c r="H246" i="19" s="1"/>
  <c r="H221" i="19"/>
  <c r="H222" i="19" s="1"/>
  <c r="H131" i="19"/>
  <c r="H132" i="19" s="1"/>
  <c r="H141" i="19"/>
  <c r="H142" i="19" s="1"/>
  <c r="AJ93" i="1"/>
  <c r="I167" i="20"/>
  <c r="I168" i="20" s="1"/>
  <c r="I233" i="20"/>
  <c r="I234" i="20" s="1"/>
  <c r="I237" i="20"/>
  <c r="I238" i="20" s="1"/>
  <c r="I159" i="20"/>
  <c r="I160" i="20" s="1"/>
  <c r="AD128" i="1"/>
  <c r="F9" i="23" s="1"/>
  <c r="F10" i="23" s="1"/>
  <c r="D4" i="23" s="1"/>
  <c r="E77" i="20"/>
  <c r="E78" i="20" s="1"/>
  <c r="E91" i="20"/>
  <c r="E92" i="20" s="1"/>
  <c r="E185" i="20"/>
  <c r="E186" i="20" s="1"/>
  <c r="E203" i="20"/>
  <c r="E204" i="20" s="1"/>
  <c r="E105" i="20"/>
  <c r="E106" i="20" s="1"/>
  <c r="E237" i="20"/>
  <c r="E238" i="20" s="1"/>
  <c r="E171" i="20"/>
  <c r="E172" i="20" s="1"/>
  <c r="E151" i="20"/>
  <c r="E152" i="20" s="1"/>
  <c r="E193" i="20"/>
  <c r="E194" i="20" s="1"/>
  <c r="E59" i="20"/>
  <c r="E60" i="20" s="1"/>
  <c r="E165" i="20"/>
  <c r="E166" i="20" s="1"/>
  <c r="E229" i="20"/>
  <c r="E230" i="20" s="1"/>
  <c r="E245" i="20"/>
  <c r="E246" i="20" s="1"/>
  <c r="AK21" i="1"/>
  <c r="F151" i="20" s="1"/>
  <c r="F152" i="20" s="1"/>
  <c r="AF13" i="1"/>
  <c r="AN13" i="1" s="1"/>
  <c r="AJ77" i="1"/>
  <c r="I99" i="20"/>
  <c r="I100" i="20" s="1"/>
  <c r="I95" i="20"/>
  <c r="I96" i="20" s="1"/>
  <c r="I97" i="20"/>
  <c r="I98" i="20" s="1"/>
  <c r="I69" i="20"/>
  <c r="I70" i="20" s="1"/>
  <c r="I149" i="20"/>
  <c r="I150" i="20" s="1"/>
  <c r="I131" i="20"/>
  <c r="I132" i="20" s="1"/>
  <c r="AL21" i="1"/>
  <c r="J187" i="20" s="1"/>
  <c r="J188" i="20" s="1"/>
  <c r="I93" i="20"/>
  <c r="I94" i="20" s="1"/>
  <c r="I163" i="20"/>
  <c r="I164" i="20" s="1"/>
  <c r="I65" i="20"/>
  <c r="I66" i="20" s="1"/>
  <c r="I67" i="20"/>
  <c r="I68" i="20" s="1"/>
  <c r="I79" i="20"/>
  <c r="I80" i="20" s="1"/>
  <c r="I77" i="20"/>
  <c r="I78" i="20" s="1"/>
  <c r="E9" i="20"/>
  <c r="E10" i="20" s="1"/>
  <c r="AF49" i="1"/>
  <c r="AN49" i="1" s="1"/>
  <c r="E25" i="20"/>
  <c r="E26" i="20" s="1"/>
  <c r="AJ30" i="1"/>
  <c r="I209" i="20"/>
  <c r="I210" i="20" s="1"/>
  <c r="I151" i="20"/>
  <c r="I152" i="20" s="1"/>
  <c r="I203" i="20"/>
  <c r="I204" i="20" s="1"/>
  <c r="AB128" i="1"/>
  <c r="E9" i="23" s="1"/>
  <c r="E10" i="23" s="1"/>
  <c r="AJ22" i="1"/>
  <c r="E117" i="20"/>
  <c r="E118" i="20" s="1"/>
  <c r="E127" i="20"/>
  <c r="E128" i="20" s="1"/>
  <c r="E213" i="20"/>
  <c r="E214" i="20" s="1"/>
  <c r="E47" i="20"/>
  <c r="E48" i="20" s="1"/>
  <c r="E205" i="20"/>
  <c r="E206" i="20" s="1"/>
  <c r="E135" i="20"/>
  <c r="E136" i="20" s="1"/>
  <c r="E239" i="20"/>
  <c r="E240" i="20" s="1"/>
  <c r="E183" i="20"/>
  <c r="E184" i="20" s="1"/>
  <c r="E197" i="20"/>
  <c r="E198" i="20" s="1"/>
  <c r="E163" i="20"/>
  <c r="E164" i="20" s="1"/>
  <c r="E181" i="20"/>
  <c r="E182" i="20" s="1"/>
  <c r="E93" i="20"/>
  <c r="E94" i="20" s="1"/>
  <c r="E207" i="20"/>
  <c r="E208" i="20" s="1"/>
  <c r="AF52" i="1"/>
  <c r="AN52" i="1" s="1"/>
  <c r="I245" i="20"/>
  <c r="I246" i="20" s="1"/>
  <c r="I165" i="20"/>
  <c r="I166" i="20" s="1"/>
  <c r="I171" i="20"/>
  <c r="I172" i="20" s="1"/>
  <c r="I207" i="20"/>
  <c r="I208" i="20" s="1"/>
  <c r="I109" i="20"/>
  <c r="I110" i="20" s="1"/>
  <c r="I33" i="20"/>
  <c r="I34" i="20" s="1"/>
  <c r="I185" i="20"/>
  <c r="I186" i="20" s="1"/>
  <c r="I219" i="20"/>
  <c r="I220" i="20" s="1"/>
  <c r="I85" i="20"/>
  <c r="I86" i="20" s="1"/>
  <c r="I173" i="20"/>
  <c r="I174" i="20" s="1"/>
  <c r="I193" i="20"/>
  <c r="I194" i="20" s="1"/>
  <c r="I223" i="20"/>
  <c r="I224" i="20" s="1"/>
  <c r="I195" i="20"/>
  <c r="I196" i="20" s="1"/>
  <c r="I157" i="20"/>
  <c r="I158" i="20" s="1"/>
  <c r="AJ33" i="1"/>
  <c r="AL17" i="1"/>
  <c r="J25" i="20" s="1"/>
  <c r="J26" i="20" s="1"/>
  <c r="AJ127" i="1"/>
  <c r="AJ76" i="1"/>
  <c r="AJ10" i="1"/>
  <c r="I11" i="19" s="1"/>
  <c r="I12" i="19" s="1"/>
  <c r="AK9" i="1"/>
  <c r="F9" i="20" s="1"/>
  <c r="F10" i="20" s="1"/>
  <c r="I51" i="20"/>
  <c r="I52" i="20" s="1"/>
  <c r="I119" i="20"/>
  <c r="I120" i="20" s="1"/>
  <c r="I71" i="20"/>
  <c r="I72" i="20" s="1"/>
  <c r="F247" i="19"/>
  <c r="F33" i="57" s="1"/>
  <c r="E95" i="20"/>
  <c r="E96" i="20" s="1"/>
  <c r="E159" i="20"/>
  <c r="E160" i="20" s="1"/>
  <c r="E243" i="20"/>
  <c r="E244" i="20" s="1"/>
  <c r="E155" i="20"/>
  <c r="E156" i="20" s="1"/>
  <c r="E109" i="20"/>
  <c r="E110" i="20" s="1"/>
  <c r="E141" i="20"/>
  <c r="E142" i="20" s="1"/>
  <c r="E147" i="20"/>
  <c r="E148" i="20" s="1"/>
  <c r="E99" i="20"/>
  <c r="E100" i="20" s="1"/>
  <c r="E191" i="20"/>
  <c r="E192" i="20" s="1"/>
  <c r="E233" i="20"/>
  <c r="E234" i="20" s="1"/>
  <c r="E113" i="20"/>
  <c r="E114" i="20" s="1"/>
  <c r="E209" i="20"/>
  <c r="E210" i="20" s="1"/>
  <c r="I89" i="20"/>
  <c r="I90" i="20" s="1"/>
  <c r="I191" i="20"/>
  <c r="I192" i="20" s="1"/>
  <c r="I83" i="20"/>
  <c r="I84" i="20" s="1"/>
  <c r="I155" i="20"/>
  <c r="I156" i="20" s="1"/>
  <c r="I139" i="20"/>
  <c r="I140" i="20" s="1"/>
  <c r="I169" i="20"/>
  <c r="I170" i="20" s="1"/>
  <c r="I35" i="20"/>
  <c r="I36" i="20" s="1"/>
  <c r="I107" i="20"/>
  <c r="I108" i="20" s="1"/>
  <c r="I81" i="20"/>
  <c r="I82" i="20" s="1"/>
  <c r="I105" i="20"/>
  <c r="I106" i="20" s="1"/>
  <c r="I227" i="20"/>
  <c r="I228" i="20" s="1"/>
  <c r="I175" i="20"/>
  <c r="I176" i="20" s="1"/>
  <c r="I177" i="20"/>
  <c r="I178" i="20" s="1"/>
  <c r="I145" i="20"/>
  <c r="I146" i="20" s="1"/>
  <c r="AF56" i="1"/>
  <c r="AN56" i="1" s="1"/>
  <c r="AJ40" i="1"/>
  <c r="AG71" i="1"/>
  <c r="AO71" i="1" s="1"/>
  <c r="I61" i="20"/>
  <c r="I62" i="20" s="1"/>
  <c r="I47" i="20"/>
  <c r="I48" i="20" s="1"/>
  <c r="I229" i="20"/>
  <c r="I230" i="20" s="1"/>
  <c r="E83" i="20"/>
  <c r="E84" i="20" s="1"/>
  <c r="E179" i="20"/>
  <c r="E180" i="20" s="1"/>
  <c r="E225" i="20"/>
  <c r="E226" i="20" s="1"/>
  <c r="E175" i="20"/>
  <c r="E176" i="20" s="1"/>
  <c r="E119" i="20"/>
  <c r="E120" i="20" s="1"/>
  <c r="E87" i="20"/>
  <c r="E88" i="20" s="1"/>
  <c r="E123" i="20"/>
  <c r="E124" i="20" s="1"/>
  <c r="I59" i="20"/>
  <c r="I60" i="20" s="1"/>
  <c r="I133" i="20"/>
  <c r="I134" i="20" s="1"/>
  <c r="I41" i="20"/>
  <c r="I42" i="20" s="1"/>
  <c r="I187" i="20"/>
  <c r="I188" i="20" s="1"/>
  <c r="I215" i="20"/>
  <c r="I216" i="20" s="1"/>
  <c r="I243" i="20"/>
  <c r="I244" i="20" s="1"/>
  <c r="I113" i="20"/>
  <c r="I114" i="20" s="1"/>
  <c r="I91" i="20"/>
  <c r="I92" i="20" s="1"/>
  <c r="I153" i="20"/>
  <c r="I154" i="20" s="1"/>
  <c r="I49" i="20"/>
  <c r="I50" i="20" s="1"/>
  <c r="I189" i="20"/>
  <c r="I190" i="20" s="1"/>
  <c r="I73" i="20"/>
  <c r="I74" i="20" s="1"/>
  <c r="I125" i="20"/>
  <c r="I126" i="20" s="1"/>
  <c r="I9" i="20"/>
  <c r="I10" i="20" s="1"/>
  <c r="AG75" i="1"/>
  <c r="AO75" i="1" s="1"/>
  <c r="AJ12" i="1"/>
  <c r="I15" i="19" s="1"/>
  <c r="I16" i="19" s="1"/>
  <c r="AF90" i="1"/>
  <c r="AN90" i="1" s="1"/>
  <c r="AJ115" i="1"/>
  <c r="H41" i="19"/>
  <c r="H42" i="19" s="1"/>
  <c r="H169" i="19"/>
  <c r="H170" i="19" s="1"/>
  <c r="H121" i="19"/>
  <c r="H122" i="19" s="1"/>
  <c r="H207" i="19"/>
  <c r="H208" i="19" s="1"/>
  <c r="H67" i="19"/>
  <c r="H68" i="19" s="1"/>
  <c r="H51" i="19"/>
  <c r="H52" i="19" s="1"/>
  <c r="H243" i="19"/>
  <c r="H244" i="19" s="1"/>
  <c r="H159" i="19"/>
  <c r="H160" i="19" s="1"/>
  <c r="H129" i="19"/>
  <c r="H130" i="19" s="1"/>
  <c r="H81" i="19"/>
  <c r="H82" i="19" s="1"/>
  <c r="H49" i="19"/>
  <c r="H50" i="19" s="1"/>
  <c r="H65" i="19"/>
  <c r="H66" i="19" s="1"/>
  <c r="H183" i="19"/>
  <c r="H184" i="19" s="1"/>
  <c r="AL9" i="1"/>
  <c r="J9" i="20" s="1"/>
  <c r="J10" i="20" s="1"/>
  <c r="AF12" i="1"/>
  <c r="AN12" i="1" s="1"/>
  <c r="AJ75" i="1"/>
  <c r="AF57" i="1"/>
  <c r="AN57" i="1" s="1"/>
  <c r="H171" i="19"/>
  <c r="H172" i="19" s="1"/>
  <c r="H153" i="19"/>
  <c r="H154" i="19" s="1"/>
  <c r="H115" i="19"/>
  <c r="H116" i="19" s="1"/>
  <c r="H103" i="19"/>
  <c r="H104" i="19" s="1"/>
  <c r="H113" i="19"/>
  <c r="H114" i="19" s="1"/>
  <c r="H35" i="19"/>
  <c r="H36" i="19" s="1"/>
  <c r="H143" i="19"/>
  <c r="H144" i="19" s="1"/>
  <c r="H233" i="19"/>
  <c r="H234" i="19" s="1"/>
  <c r="H155" i="19"/>
  <c r="H156" i="19" s="1"/>
  <c r="H47" i="19"/>
  <c r="H48" i="19" s="1"/>
  <c r="H111" i="19"/>
  <c r="H112" i="19" s="1"/>
  <c r="H185" i="19"/>
  <c r="H186" i="19" s="1"/>
  <c r="H135" i="19"/>
  <c r="H136" i="19" s="1"/>
  <c r="AL10" i="1"/>
  <c r="J11" i="20" s="1"/>
  <c r="J12" i="20" s="1"/>
  <c r="AE128" i="1"/>
  <c r="AH128" i="1"/>
  <c r="AA128" i="1"/>
  <c r="D9" i="23" s="1"/>
  <c r="D10" i="23" s="1"/>
  <c r="H63" i="19"/>
  <c r="H64" i="19" s="1"/>
  <c r="H125" i="19"/>
  <c r="H126" i="19" s="1"/>
  <c r="H39" i="19"/>
  <c r="H40" i="19" s="1"/>
  <c r="H109" i="19"/>
  <c r="H110" i="19" s="1"/>
  <c r="H173" i="19"/>
  <c r="H174" i="19" s="1"/>
  <c r="H231" i="19"/>
  <c r="H232" i="19" s="1"/>
  <c r="H195" i="19"/>
  <c r="H196" i="19" s="1"/>
  <c r="H139" i="19"/>
  <c r="H140" i="19" s="1"/>
  <c r="H147" i="19"/>
  <c r="H148" i="19" s="1"/>
  <c r="H187" i="19"/>
  <c r="H188" i="19" s="1"/>
  <c r="H105" i="19"/>
  <c r="H106" i="19" s="1"/>
  <c r="H237" i="19"/>
  <c r="H238" i="19" s="1"/>
  <c r="H87" i="19"/>
  <c r="H88" i="19" s="1"/>
  <c r="AJ68" i="1"/>
  <c r="E29" i="20"/>
  <c r="E30" i="20" s="1"/>
  <c r="H229" i="19"/>
  <c r="H230" i="19" s="1"/>
  <c r="H43" i="19"/>
  <c r="H44" i="19" s="1"/>
  <c r="H99" i="19"/>
  <c r="H100" i="19" s="1"/>
  <c r="H163" i="19"/>
  <c r="H164" i="19" s="1"/>
  <c r="H85" i="19"/>
  <c r="H86" i="19" s="1"/>
  <c r="H37" i="19"/>
  <c r="H38" i="19" s="1"/>
  <c r="H177" i="19"/>
  <c r="H178" i="19" s="1"/>
  <c r="H75" i="19"/>
  <c r="H76" i="19" s="1"/>
  <c r="H93" i="19"/>
  <c r="H94" i="19" s="1"/>
  <c r="H199" i="19"/>
  <c r="H200" i="19" s="1"/>
  <c r="H235" i="19"/>
  <c r="H236" i="19" s="1"/>
  <c r="H205" i="19"/>
  <c r="H206" i="19" s="1"/>
  <c r="H213" i="19"/>
  <c r="H214" i="19" s="1"/>
  <c r="AG45" i="1"/>
  <c r="AO45" i="1" s="1"/>
  <c r="AG83" i="1"/>
  <c r="AO83" i="1" s="1"/>
  <c r="AG49" i="1"/>
  <c r="AO49" i="1" s="1"/>
  <c r="AG112" i="1"/>
  <c r="AO112" i="1" s="1"/>
  <c r="AG85" i="1"/>
  <c r="AO85" i="1" s="1"/>
  <c r="AG113" i="1"/>
  <c r="AO113" i="1" s="1"/>
  <c r="AG93" i="1"/>
  <c r="AO93" i="1" s="1"/>
  <c r="AG16" i="1"/>
  <c r="AO16" i="1" s="1"/>
  <c r="AG78" i="1"/>
  <c r="AO78" i="1" s="1"/>
  <c r="AG77" i="1"/>
  <c r="AO77" i="1" s="1"/>
  <c r="AG117" i="1"/>
  <c r="AO117" i="1" s="1"/>
  <c r="AG40" i="1"/>
  <c r="AO40" i="1" s="1"/>
  <c r="AG58" i="1"/>
  <c r="AO58" i="1" s="1"/>
  <c r="AG26" i="1"/>
  <c r="AO26" i="1" s="1"/>
  <c r="AG69" i="1"/>
  <c r="AO69" i="1" s="1"/>
  <c r="AG86" i="1"/>
  <c r="AO86" i="1" s="1"/>
  <c r="AG60" i="1"/>
  <c r="AO60" i="1" s="1"/>
  <c r="AG46" i="1"/>
  <c r="AO46" i="1" s="1"/>
  <c r="AM128" i="1"/>
  <c r="I179" i="19"/>
  <c r="I180" i="19" s="1"/>
  <c r="I211" i="19"/>
  <c r="I212" i="19" s="1"/>
  <c r="I175" i="19"/>
  <c r="I176" i="19" s="1"/>
  <c r="I207" i="19"/>
  <c r="I208" i="19" s="1"/>
  <c r="I201" i="19"/>
  <c r="I202" i="19" s="1"/>
  <c r="I43" i="19"/>
  <c r="I44" i="19" s="1"/>
  <c r="I89" i="19"/>
  <c r="I90" i="19" s="1"/>
  <c r="I47" i="19"/>
  <c r="I48" i="19" s="1"/>
  <c r="I87" i="19"/>
  <c r="I88" i="19" s="1"/>
  <c r="I187" i="19"/>
  <c r="I188" i="19" s="1"/>
  <c r="I185" i="19"/>
  <c r="I186" i="19" s="1"/>
  <c r="I63" i="19"/>
  <c r="I64" i="19" s="1"/>
  <c r="I125" i="19"/>
  <c r="I126" i="19" s="1"/>
  <c r="I229" i="19"/>
  <c r="I230" i="19" s="1"/>
  <c r="I105" i="19"/>
  <c r="I106" i="19" s="1"/>
  <c r="I183" i="19"/>
  <c r="I184" i="19" s="1"/>
  <c r="I79" i="19"/>
  <c r="I80" i="19" s="1"/>
  <c r="I141" i="19"/>
  <c r="I142" i="19" s="1"/>
  <c r="I149" i="19"/>
  <c r="I150" i="19" s="1"/>
  <c r="I225" i="19"/>
  <c r="I226" i="19" s="1"/>
  <c r="I123" i="19"/>
  <c r="I124" i="19" s="1"/>
  <c r="I209" i="19"/>
  <c r="I210" i="19" s="1"/>
  <c r="I113" i="19"/>
  <c r="I114" i="19" s="1"/>
  <c r="I171" i="19"/>
  <c r="I172" i="19" s="1"/>
  <c r="I191" i="19"/>
  <c r="I192" i="19" s="1"/>
  <c r="I85" i="19"/>
  <c r="I86" i="19" s="1"/>
  <c r="I91" i="19"/>
  <c r="I92" i="19" s="1"/>
  <c r="I217" i="19"/>
  <c r="I218" i="19" s="1"/>
  <c r="I237" i="19"/>
  <c r="I238" i="19" s="1"/>
  <c r="I117" i="19"/>
  <c r="I118" i="19" s="1"/>
  <c r="I159" i="19"/>
  <c r="I160" i="19" s="1"/>
  <c r="I167" i="19"/>
  <c r="I168" i="19" s="1"/>
  <c r="I223" i="19"/>
  <c r="I224" i="19" s="1"/>
  <c r="I115" i="19"/>
  <c r="I116" i="19" s="1"/>
  <c r="I195" i="19"/>
  <c r="I196" i="19" s="1"/>
  <c r="I163" i="19"/>
  <c r="I164" i="19" s="1"/>
  <c r="I51" i="19"/>
  <c r="I52" i="19" s="1"/>
  <c r="I97" i="19"/>
  <c r="I98" i="19" s="1"/>
  <c r="I165" i="19"/>
  <c r="I166" i="19" s="1"/>
  <c r="I139" i="19"/>
  <c r="I140" i="19" s="1"/>
  <c r="I137" i="19"/>
  <c r="I138" i="19" s="1"/>
  <c r="I129" i="19"/>
  <c r="I130" i="19" s="1"/>
  <c r="I71" i="19"/>
  <c r="I72" i="19" s="1"/>
  <c r="I69" i="19"/>
  <c r="I70" i="19" s="1"/>
  <c r="I203" i="19"/>
  <c r="I204" i="19" s="1"/>
  <c r="I245" i="19"/>
  <c r="I246" i="19" s="1"/>
  <c r="I215" i="19"/>
  <c r="I216" i="19" s="1"/>
  <c r="I61" i="19"/>
  <c r="I62" i="19" s="1"/>
  <c r="I45" i="19"/>
  <c r="I46" i="19" s="1"/>
  <c r="I233" i="19"/>
  <c r="I234" i="19" s="1"/>
  <c r="I119" i="19"/>
  <c r="I120" i="19" s="1"/>
  <c r="I81" i="19"/>
  <c r="I82" i="19" s="1"/>
  <c r="I169" i="19"/>
  <c r="I170" i="19" s="1"/>
  <c r="I173" i="19"/>
  <c r="I174" i="19" s="1"/>
  <c r="I35" i="19"/>
  <c r="I36" i="19" s="1"/>
  <c r="I103" i="19"/>
  <c r="I104" i="19" s="1"/>
  <c r="I151" i="19"/>
  <c r="I152" i="19" s="1"/>
  <c r="I101" i="19"/>
  <c r="I102" i="19" s="1"/>
  <c r="I153" i="19"/>
  <c r="I154" i="19" s="1"/>
  <c r="I73" i="19"/>
  <c r="I74" i="19" s="1"/>
  <c r="I109" i="19"/>
  <c r="I110" i="19" s="1"/>
  <c r="I155" i="19"/>
  <c r="I156" i="19" s="1"/>
  <c r="I133" i="19"/>
  <c r="I134" i="19" s="1"/>
  <c r="I219" i="19"/>
  <c r="I220" i="19" s="1"/>
  <c r="I121" i="19"/>
  <c r="I122" i="19" s="1"/>
  <c r="I243" i="19"/>
  <c r="I244" i="19" s="1"/>
  <c r="I181" i="19"/>
  <c r="I182" i="19" s="1"/>
  <c r="I197" i="19"/>
  <c r="I198" i="19" s="1"/>
  <c r="I75" i="19"/>
  <c r="I76" i="19" s="1"/>
  <c r="I77" i="19"/>
  <c r="I78" i="19" s="1"/>
  <c r="I57" i="19"/>
  <c r="I58" i="19" s="1"/>
  <c r="I147" i="19"/>
  <c r="I148" i="19" s="1"/>
  <c r="I111" i="19"/>
  <c r="I112" i="19" s="1"/>
  <c r="I193" i="19"/>
  <c r="I194" i="19" s="1"/>
  <c r="I143" i="19"/>
  <c r="I144" i="19" s="1"/>
  <c r="I213" i="19"/>
  <c r="I214" i="19" s="1"/>
  <c r="I59" i="19"/>
  <c r="I60" i="19" s="1"/>
  <c r="I93" i="19"/>
  <c r="I94" i="19" s="1"/>
  <c r="I161" i="19"/>
  <c r="I162" i="19" s="1"/>
  <c r="I231" i="19"/>
  <c r="I232" i="19" s="1"/>
  <c r="I131" i="19"/>
  <c r="I132" i="19" s="1"/>
  <c r="I205" i="19"/>
  <c r="I206" i="19" s="1"/>
  <c r="I135" i="19"/>
  <c r="I136" i="19" s="1"/>
  <c r="I241" i="19"/>
  <c r="I242" i="19" s="1"/>
  <c r="I177" i="19"/>
  <c r="I178" i="19" s="1"/>
  <c r="I67" i="19"/>
  <c r="I68" i="19" s="1"/>
  <c r="I49" i="19"/>
  <c r="I50" i="19" s="1"/>
  <c r="I227" i="19"/>
  <c r="I228" i="19" s="1"/>
  <c r="I235" i="19"/>
  <c r="I236" i="19" s="1"/>
  <c r="I145" i="19"/>
  <c r="I146" i="19" s="1"/>
  <c r="I83" i="19"/>
  <c r="I84" i="19" s="1"/>
  <c r="I99" i="19"/>
  <c r="I100" i="19" s="1"/>
  <c r="I127" i="19"/>
  <c r="I128" i="19" s="1"/>
  <c r="I199" i="19"/>
  <c r="I200" i="19" s="1"/>
  <c r="I239" i="19"/>
  <c r="I240" i="19" s="1"/>
  <c r="I189" i="19"/>
  <c r="I190" i="19" s="1"/>
  <c r="I65" i="19"/>
  <c r="I66" i="19" s="1"/>
  <c r="I95" i="19"/>
  <c r="I96" i="19" s="1"/>
  <c r="I39" i="19"/>
  <c r="I40" i="19" s="1"/>
  <c r="I157" i="19"/>
  <c r="I158" i="19" s="1"/>
  <c r="I55" i="19"/>
  <c r="I56" i="19" s="1"/>
  <c r="I37" i="19"/>
  <c r="I38" i="19" s="1"/>
  <c r="I107" i="19"/>
  <c r="I108" i="19" s="1"/>
  <c r="I221" i="19"/>
  <c r="I222" i="19" s="1"/>
  <c r="I41" i="19"/>
  <c r="I42" i="19" s="1"/>
  <c r="I33" i="19"/>
  <c r="I34" i="19" s="1"/>
  <c r="I53" i="19"/>
  <c r="I54" i="19" s="1"/>
  <c r="AN14" i="1"/>
  <c r="AG14" i="1"/>
  <c r="AO14" i="1" s="1"/>
  <c r="AN108" i="1"/>
  <c r="AG108" i="1"/>
  <c r="AO108" i="1" s="1"/>
  <c r="AG61" i="1"/>
  <c r="AO61" i="1" s="1"/>
  <c r="AN115" i="1"/>
  <c r="AG115" i="1"/>
  <c r="AO115" i="1" s="1"/>
  <c r="AN8" i="1"/>
  <c r="AG8" i="1"/>
  <c r="E8" i="20"/>
  <c r="AN100" i="1"/>
  <c r="AG100" i="1"/>
  <c r="AO100" i="1" s="1"/>
  <c r="AG110" i="1"/>
  <c r="AO110" i="1" s="1"/>
  <c r="AG52" i="1"/>
  <c r="AO52" i="1" s="1"/>
  <c r="AN80" i="1"/>
  <c r="AG80" i="1"/>
  <c r="AO80" i="1" s="1"/>
  <c r="AG94" i="1"/>
  <c r="AO94" i="1" s="1"/>
  <c r="AG35" i="1"/>
  <c r="AO35" i="1" s="1"/>
  <c r="AN74" i="1"/>
  <c r="AG74" i="1"/>
  <c r="AO74" i="1" s="1"/>
  <c r="AN34" i="1"/>
  <c r="AG34" i="1"/>
  <c r="AO34" i="1" s="1"/>
  <c r="AG90" i="1"/>
  <c r="AO90" i="1" s="1"/>
  <c r="AN62" i="1"/>
  <c r="AG62" i="1"/>
  <c r="AO62" i="1" s="1"/>
  <c r="J7" i="20"/>
  <c r="AG99" i="1"/>
  <c r="AO99" i="1" s="1"/>
  <c r="AN25" i="1"/>
  <c r="AG25" i="1"/>
  <c r="AO25" i="1" s="1"/>
  <c r="AN48" i="1"/>
  <c r="AG48" i="1"/>
  <c r="AO48" i="1" s="1"/>
  <c r="AG43" i="1"/>
  <c r="AO43" i="1" s="1"/>
  <c r="AG109" i="1"/>
  <c r="AO109" i="1" s="1"/>
  <c r="AN124" i="1"/>
  <c r="AG124" i="1"/>
  <c r="AO124" i="1" s="1"/>
  <c r="AG59" i="1"/>
  <c r="AO59" i="1" s="1"/>
  <c r="AN84" i="1"/>
  <c r="AG84" i="1"/>
  <c r="AO84" i="1" s="1"/>
  <c r="AG38" i="1"/>
  <c r="AO38" i="1" s="1"/>
  <c r="AG37" i="1"/>
  <c r="AO37" i="1" s="1"/>
  <c r="AN30" i="1"/>
  <c r="AG30" i="1"/>
  <c r="AO30" i="1" s="1"/>
  <c r="AG44" i="1"/>
  <c r="AO44" i="1" s="1"/>
  <c r="I8" i="20"/>
  <c r="AN68" i="1"/>
  <c r="AG68" i="1"/>
  <c r="AO68" i="1" s="1"/>
  <c r="AN67" i="1"/>
  <c r="AG67" i="1"/>
  <c r="AO67" i="1" s="1"/>
  <c r="AG111" i="1"/>
  <c r="AO111" i="1" s="1"/>
  <c r="G247" i="19"/>
  <c r="G33" i="57" s="1"/>
  <c r="G8" i="19"/>
  <c r="AG122" i="1"/>
  <c r="AO122" i="1" s="1"/>
  <c r="AG64" i="1"/>
  <c r="AO64" i="1" s="1"/>
  <c r="H7" i="19"/>
  <c r="AI128" i="1"/>
  <c r="AG63" i="1"/>
  <c r="AO63" i="1" s="1"/>
  <c r="AG119" i="1"/>
  <c r="AO119" i="1" s="1"/>
  <c r="AN66" i="1"/>
  <c r="AG66" i="1"/>
  <c r="AO66" i="1" s="1"/>
  <c r="AG17" i="1"/>
  <c r="AO17" i="1" s="1"/>
  <c r="AN127" i="1"/>
  <c r="AG127" i="1"/>
  <c r="AO127" i="1" s="1"/>
  <c r="AN76" i="1"/>
  <c r="AG76" i="1"/>
  <c r="AO76" i="1" s="1"/>
  <c r="AN10" i="1"/>
  <c r="AG10" i="1"/>
  <c r="AO10" i="1" s="1"/>
  <c r="AG126" i="1"/>
  <c r="AO126" i="1" s="1"/>
  <c r="AG104" i="1"/>
  <c r="AO104" i="1" s="1"/>
  <c r="F7" i="20"/>
  <c r="AG105" i="1"/>
  <c r="AO105" i="1" s="1"/>
  <c r="AN101" i="1"/>
  <c r="AG101" i="1"/>
  <c r="AO101" i="1" s="1"/>
  <c r="AN87" i="1"/>
  <c r="AG87" i="1"/>
  <c r="AO87" i="1" s="1"/>
  <c r="AG125" i="1"/>
  <c r="AO125" i="1" s="1"/>
  <c r="AG47" i="1"/>
  <c r="AO47" i="1" s="1"/>
  <c r="AG121" i="1"/>
  <c r="AO121" i="1" s="1"/>
  <c r="AG92" i="1"/>
  <c r="AO92" i="1" s="1"/>
  <c r="AN96" i="1"/>
  <c r="AG96" i="1"/>
  <c r="AO96" i="1" s="1"/>
  <c r="AG56" i="1"/>
  <c r="AO56" i="1" s="1"/>
  <c r="AN55" i="1"/>
  <c r="AG55" i="1"/>
  <c r="AO55" i="1" s="1"/>
  <c r="AN102" i="1"/>
  <c r="AG102" i="1"/>
  <c r="AO102" i="1" s="1"/>
  <c r="AN24" i="1"/>
  <c r="AG24" i="1"/>
  <c r="AO24" i="1" s="1"/>
  <c r="AN103" i="1"/>
  <c r="AG103" i="1"/>
  <c r="AO103" i="1" s="1"/>
  <c r="AN123" i="1"/>
  <c r="AG123" i="1"/>
  <c r="AO123" i="1" s="1"/>
  <c r="AG114" i="1"/>
  <c r="AO114" i="1" s="1"/>
  <c r="AN91" i="1"/>
  <c r="AG91" i="1"/>
  <c r="AO91" i="1" s="1"/>
  <c r="AG31" i="1"/>
  <c r="AO31" i="1" s="1"/>
  <c r="AN79" i="1"/>
  <c r="AG79" i="1"/>
  <c r="AO79" i="1" s="1"/>
  <c r="AG32" i="1"/>
  <c r="AO32" i="1" s="1"/>
  <c r="AG33" i="1"/>
  <c r="AO33" i="1" s="1"/>
  <c r="AN42" i="1"/>
  <c r="AG42" i="1"/>
  <c r="AO42" i="1" s="1"/>
  <c r="AG82" i="1"/>
  <c r="AO82" i="1" s="1"/>
  <c r="AN65" i="1"/>
  <c r="AG65" i="1"/>
  <c r="AO65" i="1" s="1"/>
  <c r="AG89" i="1"/>
  <c r="AO89" i="1" s="1"/>
  <c r="AN97" i="1"/>
  <c r="AG97" i="1"/>
  <c r="AO97" i="1" s="1"/>
  <c r="AG88" i="1"/>
  <c r="AO88" i="1" s="1"/>
  <c r="AG39" i="1"/>
  <c r="AO39" i="1" s="1"/>
  <c r="I7" i="19"/>
  <c r="AG23" i="1"/>
  <c r="AO23" i="1" s="1"/>
  <c r="AG120" i="1"/>
  <c r="AO120" i="1" s="1"/>
  <c r="AN41" i="1"/>
  <c r="AG41" i="1"/>
  <c r="AO41" i="1" s="1"/>
  <c r="AG95" i="1"/>
  <c r="AO95" i="1" s="1"/>
  <c r="AG70" i="1"/>
  <c r="AO70" i="1" s="1"/>
  <c r="AG116" i="1"/>
  <c r="AO116" i="1" s="1"/>
  <c r="AN53" i="1"/>
  <c r="AG53" i="1"/>
  <c r="AO53" i="1" s="1"/>
  <c r="AN22" i="1"/>
  <c r="AG22" i="1"/>
  <c r="AO22" i="1" s="1"/>
  <c r="AN106" i="1"/>
  <c r="AG106" i="1"/>
  <c r="AO106" i="1" s="1"/>
  <c r="AG21" i="1"/>
  <c r="AO21" i="1" s="1"/>
  <c r="AG27" i="1"/>
  <c r="AO27" i="1" s="1"/>
  <c r="AG107" i="1"/>
  <c r="AO107" i="1" s="1"/>
  <c r="AN29" i="1"/>
  <c r="AG29" i="1"/>
  <c r="AO29" i="1" s="1"/>
  <c r="AN118" i="1"/>
  <c r="AG118" i="1"/>
  <c r="AO118" i="1" s="1"/>
  <c r="AN9" i="1"/>
  <c r="AG9" i="1"/>
  <c r="AO9" i="1" s="1"/>
  <c r="AN36" i="1"/>
  <c r="AG36" i="1"/>
  <c r="AO36" i="1" s="1"/>
  <c r="AG50" i="1"/>
  <c r="AO50" i="1" s="1"/>
  <c r="AG81" i="1"/>
  <c r="AO81" i="1" s="1"/>
  <c r="AG51" i="1"/>
  <c r="AO51" i="1" s="1"/>
  <c r="AG54" i="1"/>
  <c r="AO54" i="1" s="1"/>
  <c r="AG72" i="1"/>
  <c r="AO72" i="1" s="1"/>
  <c r="AG73" i="1"/>
  <c r="AO73" i="1" s="1"/>
  <c r="AG28" i="1"/>
  <c r="AO28" i="1" s="1"/>
  <c r="AN98" i="1"/>
  <c r="AG98" i="1"/>
  <c r="AO98" i="1" s="1"/>
  <c r="AN18" i="1" l="1"/>
  <c r="F217" i="20"/>
  <c r="F218" i="20" s="1"/>
  <c r="J69" i="20"/>
  <c r="J70" i="20" s="1"/>
  <c r="F195" i="20"/>
  <c r="F196" i="20" s="1"/>
  <c r="F221" i="20"/>
  <c r="F222" i="20" s="1"/>
  <c r="J125" i="20"/>
  <c r="J126" i="20" s="1"/>
  <c r="AG15" i="1"/>
  <c r="AO15" i="1" s="1"/>
  <c r="J173" i="20"/>
  <c r="J174" i="20" s="1"/>
  <c r="J215" i="20"/>
  <c r="J216" i="20" s="1"/>
  <c r="J171" i="20"/>
  <c r="J172" i="20" s="1"/>
  <c r="J245" i="20"/>
  <c r="J246" i="20" s="1"/>
  <c r="AG11" i="1"/>
  <c r="AO11" i="1" s="1"/>
  <c r="F145" i="20"/>
  <c r="F146" i="20" s="1"/>
  <c r="F117" i="20"/>
  <c r="F118" i="20" s="1"/>
  <c r="AG19" i="1"/>
  <c r="AO19" i="1" s="1"/>
  <c r="F205" i="20"/>
  <c r="F206" i="20" s="1"/>
  <c r="J83" i="20"/>
  <c r="J84" i="20" s="1"/>
  <c r="J201" i="20"/>
  <c r="J202" i="20" s="1"/>
  <c r="J203" i="20"/>
  <c r="J204" i="20" s="1"/>
  <c r="J51" i="20"/>
  <c r="J52" i="20" s="1"/>
  <c r="J199" i="20"/>
  <c r="J200" i="20" s="1"/>
  <c r="F167" i="20"/>
  <c r="F168" i="20" s="1"/>
  <c r="J53" i="20"/>
  <c r="J54" i="20" s="1"/>
  <c r="F155" i="20"/>
  <c r="F156" i="20" s="1"/>
  <c r="J193" i="20"/>
  <c r="J194" i="20" s="1"/>
  <c r="J183" i="20"/>
  <c r="J184" i="20" s="1"/>
  <c r="J33" i="20"/>
  <c r="J34" i="20" s="1"/>
  <c r="J77" i="20"/>
  <c r="J78" i="20" s="1"/>
  <c r="F187" i="20"/>
  <c r="F188" i="20" s="1"/>
  <c r="J129" i="20"/>
  <c r="J130" i="20" s="1"/>
  <c r="J45" i="20"/>
  <c r="J46" i="20" s="1"/>
  <c r="J75" i="20"/>
  <c r="J76" i="20" s="1"/>
  <c r="F223" i="20"/>
  <c r="F224" i="20" s="1"/>
  <c r="J195" i="20"/>
  <c r="J196" i="20" s="1"/>
  <c r="J197" i="20"/>
  <c r="J198" i="20" s="1"/>
  <c r="J143" i="20"/>
  <c r="J144" i="20" s="1"/>
  <c r="J169" i="20"/>
  <c r="J170" i="20" s="1"/>
  <c r="J113" i="20"/>
  <c r="J114" i="20" s="1"/>
  <c r="F193" i="20"/>
  <c r="F194" i="20" s="1"/>
  <c r="J221" i="20"/>
  <c r="J222" i="20" s="1"/>
  <c r="J141" i="20"/>
  <c r="J142" i="20" s="1"/>
  <c r="J123" i="20"/>
  <c r="J124" i="20" s="1"/>
  <c r="F169" i="20"/>
  <c r="F170" i="20" s="1"/>
  <c r="F99" i="20"/>
  <c r="F100" i="20" s="1"/>
  <c r="J189" i="20"/>
  <c r="J190" i="20" s="1"/>
  <c r="J155" i="20"/>
  <c r="J156" i="20" s="1"/>
  <c r="J135" i="20"/>
  <c r="J136" i="20" s="1"/>
  <c r="J49" i="20"/>
  <c r="J50" i="20" s="1"/>
  <c r="J105" i="20"/>
  <c r="J106" i="20" s="1"/>
  <c r="J99" i="20"/>
  <c r="J100" i="20" s="1"/>
  <c r="J115" i="20"/>
  <c r="J116" i="20" s="1"/>
  <c r="J191" i="20"/>
  <c r="J192" i="20" s="1"/>
  <c r="J217" i="20"/>
  <c r="J218" i="20" s="1"/>
  <c r="J237" i="20"/>
  <c r="J238" i="20" s="1"/>
  <c r="J239" i="20"/>
  <c r="J240" i="20" s="1"/>
  <c r="J117" i="20"/>
  <c r="J118" i="20" s="1"/>
  <c r="J103" i="20"/>
  <c r="J104" i="20" s="1"/>
  <c r="J107" i="20"/>
  <c r="J108" i="20" s="1"/>
  <c r="J121" i="20"/>
  <c r="J122" i="20" s="1"/>
  <c r="J81" i="20"/>
  <c r="J82" i="20" s="1"/>
  <c r="J41" i="20"/>
  <c r="J42" i="20" s="1"/>
  <c r="J175" i="20"/>
  <c r="J176" i="20" s="1"/>
  <c r="J127" i="20"/>
  <c r="J128" i="20" s="1"/>
  <c r="J97" i="20"/>
  <c r="J98" i="20" s="1"/>
  <c r="J227" i="20"/>
  <c r="J228" i="20" s="1"/>
  <c r="J111" i="20"/>
  <c r="J112" i="20" s="1"/>
  <c r="J109" i="20"/>
  <c r="J110" i="20" s="1"/>
  <c r="J101" i="20"/>
  <c r="J102" i="20" s="1"/>
  <c r="J205" i="20"/>
  <c r="J206" i="20" s="1"/>
  <c r="J151" i="20"/>
  <c r="J152" i="20" s="1"/>
  <c r="J223" i="20"/>
  <c r="J224" i="20" s="1"/>
  <c r="F59" i="20"/>
  <c r="F60" i="20" s="1"/>
  <c r="F105" i="20"/>
  <c r="F106" i="20" s="1"/>
  <c r="F111" i="20"/>
  <c r="F112" i="20" s="1"/>
  <c r="F219" i="20"/>
  <c r="F220" i="20" s="1"/>
  <c r="F133" i="20"/>
  <c r="F134" i="20" s="1"/>
  <c r="F163" i="20"/>
  <c r="F164" i="20" s="1"/>
  <c r="F121" i="20"/>
  <c r="F122" i="20" s="1"/>
  <c r="F215" i="20"/>
  <c r="F216" i="20" s="1"/>
  <c r="F97" i="20"/>
  <c r="F98" i="20" s="1"/>
  <c r="F49" i="20"/>
  <c r="F50" i="20" s="1"/>
  <c r="F81" i="20"/>
  <c r="F82" i="20" s="1"/>
  <c r="F183" i="20"/>
  <c r="F184" i="20" s="1"/>
  <c r="F197" i="20"/>
  <c r="F198" i="20" s="1"/>
  <c r="F165" i="20"/>
  <c r="F166" i="20" s="1"/>
  <c r="F55" i="20"/>
  <c r="F56" i="20" s="1"/>
  <c r="F57" i="20"/>
  <c r="F58" i="20" s="1"/>
  <c r="F233" i="20"/>
  <c r="F234" i="20" s="1"/>
  <c r="F69" i="20"/>
  <c r="F70" i="20" s="1"/>
  <c r="F65" i="20"/>
  <c r="F66" i="20" s="1"/>
  <c r="F45" i="20"/>
  <c r="F46" i="20" s="1"/>
  <c r="F181" i="20"/>
  <c r="F182" i="20" s="1"/>
  <c r="F95" i="20"/>
  <c r="F96" i="20" s="1"/>
  <c r="F147" i="20"/>
  <c r="F148" i="20" s="1"/>
  <c r="F53" i="20"/>
  <c r="F54" i="20" s="1"/>
  <c r="F101" i="20"/>
  <c r="F102" i="20" s="1"/>
  <c r="F113" i="20"/>
  <c r="F114" i="20" s="1"/>
  <c r="F231" i="20"/>
  <c r="F232" i="20" s="1"/>
  <c r="F159" i="20"/>
  <c r="F160" i="20" s="1"/>
  <c r="F199" i="20"/>
  <c r="F200" i="20" s="1"/>
  <c r="F85" i="20"/>
  <c r="F86" i="20" s="1"/>
  <c r="F87" i="20"/>
  <c r="F88" i="20" s="1"/>
  <c r="F129" i="20"/>
  <c r="F130" i="20" s="1"/>
  <c r="F135" i="20"/>
  <c r="F136" i="20" s="1"/>
  <c r="F115" i="20"/>
  <c r="F116" i="20" s="1"/>
  <c r="F123" i="20"/>
  <c r="F124" i="20" s="1"/>
  <c r="F125" i="20"/>
  <c r="F126" i="20" s="1"/>
  <c r="F139" i="20"/>
  <c r="F140" i="20" s="1"/>
  <c r="F157" i="20"/>
  <c r="F158" i="20" s="1"/>
  <c r="F35" i="20"/>
  <c r="F36" i="20" s="1"/>
  <c r="F161" i="20"/>
  <c r="F162" i="20" s="1"/>
  <c r="F153" i="20"/>
  <c r="F154" i="20" s="1"/>
  <c r="F109" i="20"/>
  <c r="F110" i="20" s="1"/>
  <c r="F225" i="20"/>
  <c r="F226" i="20" s="1"/>
  <c r="F93" i="20"/>
  <c r="F94" i="20" s="1"/>
  <c r="F91" i="20"/>
  <c r="F92" i="20" s="1"/>
  <c r="F39" i="20"/>
  <c r="F40" i="20" s="1"/>
  <c r="F239" i="20"/>
  <c r="F240" i="20" s="1"/>
  <c r="F37" i="20"/>
  <c r="F38" i="20" s="1"/>
  <c r="F107" i="20"/>
  <c r="F108" i="20" s="1"/>
  <c r="F77" i="20"/>
  <c r="F78" i="20" s="1"/>
  <c r="F71" i="20"/>
  <c r="F72" i="20" s="1"/>
  <c r="F189" i="20"/>
  <c r="F190" i="20" s="1"/>
  <c r="F191" i="20"/>
  <c r="F192" i="20" s="1"/>
  <c r="F175" i="20"/>
  <c r="F176" i="20" s="1"/>
  <c r="F143" i="20"/>
  <c r="F144" i="20" s="1"/>
  <c r="F229" i="20"/>
  <c r="F230" i="20" s="1"/>
  <c r="F141" i="20"/>
  <c r="F142" i="20" s="1"/>
  <c r="F67" i="20"/>
  <c r="F68" i="20" s="1"/>
  <c r="F207" i="20"/>
  <c r="F208" i="20" s="1"/>
  <c r="F211" i="20"/>
  <c r="F212" i="20" s="1"/>
  <c r="F241" i="20"/>
  <c r="F242" i="20" s="1"/>
  <c r="F75" i="20"/>
  <c r="F76" i="20" s="1"/>
  <c r="F227" i="20"/>
  <c r="F228" i="20" s="1"/>
  <c r="F235" i="20"/>
  <c r="F236" i="20" s="1"/>
  <c r="F61" i="20"/>
  <c r="F62" i="20" s="1"/>
  <c r="F185" i="20"/>
  <c r="F186" i="20" s="1"/>
  <c r="F201" i="20"/>
  <c r="F202" i="20" s="1"/>
  <c r="F173" i="20"/>
  <c r="F174" i="20" s="1"/>
  <c r="F41" i="20"/>
  <c r="F42" i="20" s="1"/>
  <c r="F83" i="20"/>
  <c r="F84" i="20" s="1"/>
  <c r="F171" i="20"/>
  <c r="F172" i="20" s="1"/>
  <c r="F33" i="20"/>
  <c r="F34" i="20" s="1"/>
  <c r="F149" i="20"/>
  <c r="F150" i="20" s="1"/>
  <c r="F243" i="20"/>
  <c r="F244" i="20" s="1"/>
  <c r="F103" i="20"/>
  <c r="F104" i="20" s="1"/>
  <c r="F137" i="20"/>
  <c r="F138" i="20" s="1"/>
  <c r="F209" i="20"/>
  <c r="F210" i="20" s="1"/>
  <c r="F47" i="20"/>
  <c r="F48" i="20" s="1"/>
  <c r="F237" i="20"/>
  <c r="F238" i="20" s="1"/>
  <c r="F203" i="20"/>
  <c r="F204" i="20" s="1"/>
  <c r="F79" i="20"/>
  <c r="F80" i="20" s="1"/>
  <c r="F89" i="20"/>
  <c r="F90" i="20" s="1"/>
  <c r="F73" i="20"/>
  <c r="F74" i="20" s="1"/>
  <c r="F127" i="20"/>
  <c r="F128" i="20" s="1"/>
  <c r="F51" i="20"/>
  <c r="F52" i="20" s="1"/>
  <c r="F245" i="20"/>
  <c r="F246" i="20" s="1"/>
  <c r="F177" i="20"/>
  <c r="F178" i="20" s="1"/>
  <c r="F179" i="20"/>
  <c r="F180" i="20" s="1"/>
  <c r="F43" i="20"/>
  <c r="F44" i="20" s="1"/>
  <c r="F131" i="20"/>
  <c r="F132" i="20" s="1"/>
  <c r="F213" i="20"/>
  <c r="F214" i="20" s="1"/>
  <c r="F119" i="20"/>
  <c r="F120" i="20" s="1"/>
  <c r="F63" i="20"/>
  <c r="F64" i="20" s="1"/>
  <c r="J229" i="20"/>
  <c r="J230" i="20" s="1"/>
  <c r="J59" i="20"/>
  <c r="J60" i="20" s="1"/>
  <c r="J147" i="20"/>
  <c r="J148" i="20" s="1"/>
  <c r="J79" i="20"/>
  <c r="J80" i="20" s="1"/>
  <c r="J233" i="20"/>
  <c r="J234" i="20" s="1"/>
  <c r="J35" i="20"/>
  <c r="J36" i="20" s="1"/>
  <c r="J47" i="20"/>
  <c r="J48" i="20" s="1"/>
  <c r="J73" i="20"/>
  <c r="J74" i="20" s="1"/>
  <c r="J65" i="20"/>
  <c r="J66" i="20" s="1"/>
  <c r="J159" i="20"/>
  <c r="J160" i="20" s="1"/>
  <c r="J185" i="20"/>
  <c r="J186" i="20" s="1"/>
  <c r="J211" i="20"/>
  <c r="J212" i="20" s="1"/>
  <c r="J63" i="20"/>
  <c r="J64" i="20" s="1"/>
  <c r="AG13" i="1"/>
  <c r="AO13" i="1" s="1"/>
  <c r="AG20" i="1"/>
  <c r="AO20" i="1" s="1"/>
  <c r="J181" i="20"/>
  <c r="J182" i="20" s="1"/>
  <c r="J67" i="20"/>
  <c r="J68" i="20" s="1"/>
  <c r="J95" i="20"/>
  <c r="J96" i="20" s="1"/>
  <c r="J71" i="20"/>
  <c r="J72" i="20" s="1"/>
  <c r="J225" i="20"/>
  <c r="J226" i="20" s="1"/>
  <c r="J207" i="20"/>
  <c r="J208" i="20" s="1"/>
  <c r="J55" i="20"/>
  <c r="J56" i="20" s="1"/>
  <c r="J61" i="20"/>
  <c r="J62" i="20" s="1"/>
  <c r="J165" i="20"/>
  <c r="J166" i="20" s="1"/>
  <c r="J133" i="20"/>
  <c r="J134" i="20" s="1"/>
  <c r="J161" i="20"/>
  <c r="J162" i="20" s="1"/>
  <c r="J91" i="20"/>
  <c r="J92" i="20" s="1"/>
  <c r="J145" i="20"/>
  <c r="J146" i="20" s="1"/>
  <c r="AK128" i="1"/>
  <c r="J93" i="20"/>
  <c r="J94" i="20" s="1"/>
  <c r="J119" i="20"/>
  <c r="J120" i="20" s="1"/>
  <c r="J209" i="20"/>
  <c r="J210" i="20" s="1"/>
  <c r="J131" i="20"/>
  <c r="J132" i="20" s="1"/>
  <c r="J153" i="20"/>
  <c r="J154" i="20" s="1"/>
  <c r="J37" i="20"/>
  <c r="J38" i="20" s="1"/>
  <c r="J213" i="20"/>
  <c r="J214" i="20" s="1"/>
  <c r="J231" i="20"/>
  <c r="J232" i="20" s="1"/>
  <c r="J163" i="20"/>
  <c r="J164" i="20" s="1"/>
  <c r="J57" i="20"/>
  <c r="J58" i="20" s="1"/>
  <c r="J89" i="20"/>
  <c r="J90" i="20" s="1"/>
  <c r="J177" i="20"/>
  <c r="J178" i="20" s="1"/>
  <c r="J241" i="20"/>
  <c r="J242" i="20" s="1"/>
  <c r="J43" i="20"/>
  <c r="J44" i="20" s="1"/>
  <c r="J139" i="20"/>
  <c r="J140" i="20" s="1"/>
  <c r="J39" i="20"/>
  <c r="J40" i="20" s="1"/>
  <c r="J235" i="20"/>
  <c r="J236" i="20" s="1"/>
  <c r="J87" i="20"/>
  <c r="J88" i="20" s="1"/>
  <c r="J157" i="20"/>
  <c r="J158" i="20" s="1"/>
  <c r="J167" i="20"/>
  <c r="J168" i="20" s="1"/>
  <c r="J149" i="20"/>
  <c r="J150" i="20" s="1"/>
  <c r="J85" i="20"/>
  <c r="J86" i="20" s="1"/>
  <c r="J179" i="20"/>
  <c r="J180" i="20" s="1"/>
  <c r="J137" i="20"/>
  <c r="J138" i="20" s="1"/>
  <c r="J219" i="20"/>
  <c r="J220" i="20" s="1"/>
  <c r="J243" i="20"/>
  <c r="J244" i="20" s="1"/>
  <c r="AF128" i="1"/>
  <c r="AG12" i="1"/>
  <c r="AO12" i="1" s="1"/>
  <c r="I247" i="20"/>
  <c r="AJ128" i="1"/>
  <c r="E247" i="20"/>
  <c r="AL128" i="1"/>
  <c r="AN128" i="1"/>
  <c r="F247" i="20"/>
  <c r="F8" i="20"/>
  <c r="I247" i="19"/>
  <c r="I33" i="57" s="1"/>
  <c r="I8" i="19"/>
  <c r="H247" i="19"/>
  <c r="H33" i="57" s="1"/>
  <c r="H8" i="19"/>
  <c r="AO8" i="1"/>
  <c r="J8" i="20"/>
  <c r="J247" i="20"/>
  <c r="AO128" i="1" l="1"/>
  <c r="AG128" i="1"/>
  <c r="G9" i="23" s="1"/>
  <c r="G10" i="23" s="1"/>
  <c r="D5" i="23" s="1"/>
</calcChain>
</file>

<file path=xl/sharedStrings.xml><?xml version="1.0" encoding="utf-8"?>
<sst xmlns="http://schemas.openxmlformats.org/spreadsheetml/2006/main" count="10334" uniqueCount="896">
  <si>
    <t>部門分類</t>
    <rPh sb="0" eb="2">
      <t>ブモン</t>
    </rPh>
    <rPh sb="2" eb="4">
      <t>ブンルイ</t>
    </rPh>
    <phoneticPr fontId="3"/>
  </si>
  <si>
    <t>食用耕種農業</t>
  </si>
  <si>
    <t>非食用耕種農業</t>
  </si>
  <si>
    <t>畜産</t>
  </si>
  <si>
    <t>農業サービス</t>
  </si>
  <si>
    <t>林業</t>
  </si>
  <si>
    <t>漁業</t>
  </si>
  <si>
    <t>石炭・原油・天然ガス</t>
  </si>
  <si>
    <t>10</t>
  </si>
  <si>
    <t>11</t>
  </si>
  <si>
    <t>水産食料品</t>
  </si>
  <si>
    <t>12</t>
  </si>
  <si>
    <t>精穀・製粉</t>
  </si>
  <si>
    <t>13</t>
  </si>
  <si>
    <t>その他の食料品</t>
  </si>
  <si>
    <t>14</t>
  </si>
  <si>
    <t>飲料</t>
  </si>
  <si>
    <t>15</t>
  </si>
  <si>
    <t>16</t>
  </si>
  <si>
    <t>17</t>
  </si>
  <si>
    <t>繊維工業製品</t>
  </si>
  <si>
    <t>18</t>
  </si>
  <si>
    <t>衣服・その他の繊維製品</t>
  </si>
  <si>
    <t>19</t>
  </si>
  <si>
    <t>20</t>
  </si>
  <si>
    <t>家具・装備品</t>
  </si>
  <si>
    <t>21</t>
  </si>
  <si>
    <t>22</t>
  </si>
  <si>
    <t>紙加工品</t>
  </si>
  <si>
    <t>23</t>
  </si>
  <si>
    <t>印刷・製版・製本</t>
  </si>
  <si>
    <t>24</t>
  </si>
  <si>
    <t>化学肥料</t>
  </si>
  <si>
    <t>25</t>
  </si>
  <si>
    <t>無機化学工業製品</t>
  </si>
  <si>
    <t>26</t>
  </si>
  <si>
    <t>27</t>
  </si>
  <si>
    <t>28</t>
  </si>
  <si>
    <t>29</t>
  </si>
  <si>
    <t>医薬品</t>
  </si>
  <si>
    <t>30</t>
  </si>
  <si>
    <t>31</t>
  </si>
  <si>
    <t>32</t>
  </si>
  <si>
    <t>33</t>
  </si>
  <si>
    <t>プラスチック製品</t>
  </si>
  <si>
    <t>34</t>
  </si>
  <si>
    <t>ゴム製品</t>
  </si>
  <si>
    <t>35</t>
  </si>
  <si>
    <t>36</t>
  </si>
  <si>
    <t>ガラス・ガラス製品</t>
  </si>
  <si>
    <t>37</t>
  </si>
  <si>
    <t>セメント・セメント製品</t>
  </si>
  <si>
    <t>38</t>
  </si>
  <si>
    <t>陶磁器</t>
  </si>
  <si>
    <t>39</t>
  </si>
  <si>
    <t>その他の窯業・土石製品</t>
  </si>
  <si>
    <t>40</t>
  </si>
  <si>
    <t>銑鉄・粗鋼</t>
  </si>
  <si>
    <t>41</t>
  </si>
  <si>
    <t>鋼材</t>
  </si>
  <si>
    <t>42</t>
  </si>
  <si>
    <t>鋳鍛造品</t>
  </si>
  <si>
    <t>43</t>
  </si>
  <si>
    <t>その他の鉄鋼製品</t>
  </si>
  <si>
    <t>44</t>
  </si>
  <si>
    <t>非鉄金属製錬・精製</t>
  </si>
  <si>
    <t>45</t>
  </si>
  <si>
    <t>非鉄金属加工製品</t>
  </si>
  <si>
    <t>46</t>
  </si>
  <si>
    <t>建設・建築用金属製品</t>
  </si>
  <si>
    <t>47</t>
  </si>
  <si>
    <t>その他の金属製品</t>
  </si>
  <si>
    <t>48</t>
  </si>
  <si>
    <t>49</t>
  </si>
  <si>
    <t>50</t>
  </si>
  <si>
    <t>51</t>
  </si>
  <si>
    <t>52</t>
  </si>
  <si>
    <t>産業用電気機器</t>
  </si>
  <si>
    <t>53</t>
  </si>
  <si>
    <t>電子応用装置・電気計測器</t>
  </si>
  <si>
    <t>54</t>
  </si>
  <si>
    <t>55</t>
  </si>
  <si>
    <t>民生用電気機器</t>
  </si>
  <si>
    <t>56</t>
  </si>
  <si>
    <t>通信機械・同関連機器</t>
  </si>
  <si>
    <t>57</t>
  </si>
  <si>
    <t>58</t>
  </si>
  <si>
    <t>59</t>
  </si>
  <si>
    <t>その他の電子部品</t>
  </si>
  <si>
    <t>60</t>
  </si>
  <si>
    <t>自動車</t>
  </si>
  <si>
    <t>61</t>
  </si>
  <si>
    <t>62</t>
  </si>
  <si>
    <t>船舶・同修理</t>
  </si>
  <si>
    <t>63</t>
  </si>
  <si>
    <t>その他の輸送機械・同修理</t>
  </si>
  <si>
    <t>64</t>
  </si>
  <si>
    <t>65</t>
  </si>
  <si>
    <t>その他の製造工業製品</t>
  </si>
  <si>
    <t>66</t>
  </si>
  <si>
    <t>再生資源回収・加工処理</t>
  </si>
  <si>
    <t>67</t>
  </si>
  <si>
    <t>建築</t>
  </si>
  <si>
    <t>68</t>
  </si>
  <si>
    <t>建設補修</t>
  </si>
  <si>
    <t>69</t>
  </si>
  <si>
    <t>公共事業</t>
  </si>
  <si>
    <t>70</t>
  </si>
  <si>
    <t>その他の土木建設</t>
  </si>
  <si>
    <t>71</t>
  </si>
  <si>
    <t>電力</t>
  </si>
  <si>
    <t>72</t>
  </si>
  <si>
    <t>ガス・熱供給</t>
  </si>
  <si>
    <t>73</t>
  </si>
  <si>
    <t>水道</t>
  </si>
  <si>
    <t>74</t>
  </si>
  <si>
    <t>廃棄物処理</t>
  </si>
  <si>
    <t>75</t>
  </si>
  <si>
    <t>商業</t>
  </si>
  <si>
    <t>76</t>
  </si>
  <si>
    <t>金融・保険</t>
  </si>
  <si>
    <t>77</t>
  </si>
  <si>
    <t>不動産仲介及び賃貸</t>
  </si>
  <si>
    <t>78</t>
  </si>
  <si>
    <t>住宅賃貸料</t>
  </si>
  <si>
    <t>79</t>
  </si>
  <si>
    <t>住宅賃貸料（帰属家賃）</t>
  </si>
  <si>
    <t>80</t>
  </si>
  <si>
    <t>鉄道輸送</t>
  </si>
  <si>
    <t>81</t>
  </si>
  <si>
    <t>道路輸送</t>
  </si>
  <si>
    <t>82</t>
  </si>
  <si>
    <t>水運</t>
  </si>
  <si>
    <t>83</t>
  </si>
  <si>
    <t>航空輸送</t>
  </si>
  <si>
    <t>84</t>
  </si>
  <si>
    <t>貨物利用運送</t>
  </si>
  <si>
    <t>85</t>
  </si>
  <si>
    <t>倉庫</t>
  </si>
  <si>
    <t>86</t>
  </si>
  <si>
    <t>87</t>
  </si>
  <si>
    <t>通信</t>
  </si>
  <si>
    <t>88</t>
  </si>
  <si>
    <t>放送</t>
  </si>
  <si>
    <t>89</t>
  </si>
  <si>
    <t>情報サービス</t>
  </si>
  <si>
    <t>90</t>
  </si>
  <si>
    <t>インターネット附随サービス</t>
  </si>
  <si>
    <t>91</t>
  </si>
  <si>
    <t>92</t>
  </si>
  <si>
    <t>公務</t>
  </si>
  <si>
    <t>93</t>
  </si>
  <si>
    <t>教育</t>
  </si>
  <si>
    <t>94</t>
  </si>
  <si>
    <t>研究</t>
  </si>
  <si>
    <t>95</t>
  </si>
  <si>
    <t>96</t>
  </si>
  <si>
    <t>97</t>
  </si>
  <si>
    <t>介護</t>
  </si>
  <si>
    <t>98</t>
  </si>
  <si>
    <t>99</t>
  </si>
  <si>
    <t>広告</t>
  </si>
  <si>
    <t>100</t>
  </si>
  <si>
    <t>物品賃貸サービス</t>
  </si>
  <si>
    <t>101</t>
  </si>
  <si>
    <t>102</t>
  </si>
  <si>
    <t>その他の対事業所サービス</t>
  </si>
  <si>
    <t>103</t>
  </si>
  <si>
    <t>娯楽サービス</t>
  </si>
  <si>
    <t>104</t>
  </si>
  <si>
    <t>宿泊業</t>
  </si>
  <si>
    <t>洗濯・理容・美容・浴場業</t>
  </si>
  <si>
    <t>その他の対個人サービス</t>
  </si>
  <si>
    <t>事務用品</t>
  </si>
  <si>
    <t>分類不明</t>
  </si>
  <si>
    <t>最終需要額</t>
    <rPh sb="0" eb="2">
      <t>サイシュウ</t>
    </rPh>
    <rPh sb="2" eb="5">
      <t>ジュヨウガク</t>
    </rPh>
    <phoneticPr fontId="3"/>
  </si>
  <si>
    <t>直接効果</t>
    <rPh sb="0" eb="2">
      <t>チョクセツ</t>
    </rPh>
    <rPh sb="2" eb="4">
      <t>コウカ</t>
    </rPh>
    <phoneticPr fontId="3"/>
  </si>
  <si>
    <t>内生部門</t>
    <rPh sb="0" eb="2">
      <t>ナイセイ</t>
    </rPh>
    <rPh sb="2" eb="4">
      <t>ブモン</t>
    </rPh>
    <phoneticPr fontId="6"/>
  </si>
  <si>
    <t>内生部門計</t>
    <rPh sb="0" eb="2">
      <t>ナイセイ</t>
    </rPh>
    <rPh sb="2" eb="4">
      <t>ブモン</t>
    </rPh>
    <rPh sb="4" eb="5">
      <t>ケイ</t>
    </rPh>
    <phoneticPr fontId="6"/>
  </si>
  <si>
    <t>粗付加価値部門計</t>
    <rPh sb="0" eb="1">
      <t>ソ</t>
    </rPh>
    <rPh sb="1" eb="3">
      <t>フカ</t>
    </rPh>
    <rPh sb="3" eb="5">
      <t>カチ</t>
    </rPh>
    <rPh sb="5" eb="7">
      <t>ブモン</t>
    </rPh>
    <rPh sb="7" eb="8">
      <t>ケイ</t>
    </rPh>
    <phoneticPr fontId="6"/>
  </si>
  <si>
    <t>道内生産額</t>
    <rPh sb="0" eb="2">
      <t>ドウナイ</t>
    </rPh>
    <rPh sb="2" eb="5">
      <t>セイサンガク</t>
    </rPh>
    <phoneticPr fontId="6"/>
  </si>
  <si>
    <t>平均消費性向</t>
    <rPh sb="0" eb="2">
      <t>ヘイキン</t>
    </rPh>
    <rPh sb="2" eb="4">
      <t>ショウヒ</t>
    </rPh>
    <rPh sb="4" eb="6">
      <t>セイコウ</t>
    </rPh>
    <phoneticPr fontId="2"/>
  </si>
  <si>
    <t>消費支出</t>
    <rPh sb="0" eb="2">
      <t>ショウヒ</t>
    </rPh>
    <rPh sb="2" eb="4">
      <t>シシュツ</t>
    </rPh>
    <phoneticPr fontId="2"/>
  </si>
  <si>
    <t>可処分所得</t>
    <rPh sb="0" eb="3">
      <t>カショブン</t>
    </rPh>
    <rPh sb="3" eb="5">
      <t>ショトク</t>
    </rPh>
    <phoneticPr fontId="2"/>
  </si>
  <si>
    <t>生産誘発額</t>
    <rPh sb="0" eb="2">
      <t>セイサン</t>
    </rPh>
    <rPh sb="2" eb="5">
      <t>ユウハツガク</t>
    </rPh>
    <phoneticPr fontId="3"/>
  </si>
  <si>
    <t>就業誘発人数</t>
    <rPh sb="0" eb="2">
      <t>シュウギョウ</t>
    </rPh>
    <rPh sb="2" eb="4">
      <t>ユウハツ</t>
    </rPh>
    <rPh sb="4" eb="6">
      <t>ニンズウ</t>
    </rPh>
    <phoneticPr fontId="3"/>
  </si>
  <si>
    <t>与件ﾃﾞｰﾀ</t>
    <rPh sb="0" eb="2">
      <t>ヨケン</t>
    </rPh>
    <phoneticPr fontId="3"/>
  </si>
  <si>
    <t>合　計</t>
    <rPh sb="0" eb="1">
      <t>ゴウ</t>
    </rPh>
    <rPh sb="2" eb="3">
      <t>ケイ</t>
    </rPh>
    <phoneticPr fontId="2"/>
  </si>
  <si>
    <t>1次生産
誘発効果</t>
    <rPh sb="1" eb="2">
      <t>ジ</t>
    </rPh>
    <rPh sb="2" eb="4">
      <t>セイサン</t>
    </rPh>
    <rPh sb="5" eb="7">
      <t>ユウハツ</t>
    </rPh>
    <rPh sb="7" eb="9">
      <t>コウカ</t>
    </rPh>
    <phoneticPr fontId="3"/>
  </si>
  <si>
    <t>2次生産
誘発効果</t>
    <rPh sb="1" eb="2">
      <t>ジ</t>
    </rPh>
    <rPh sb="2" eb="4">
      <t>セイサン</t>
    </rPh>
    <rPh sb="5" eb="7">
      <t>ユウハツ</t>
    </rPh>
    <rPh sb="7" eb="9">
      <t>コウカ</t>
    </rPh>
    <phoneticPr fontId="3"/>
  </si>
  <si>
    <t>合　計</t>
    <rPh sb="0" eb="1">
      <t>ゴウ</t>
    </rPh>
    <rPh sb="2" eb="3">
      <t>ケイ</t>
    </rPh>
    <phoneticPr fontId="3"/>
  </si>
  <si>
    <t>粗付加価値
誘発額</t>
    <rPh sb="0" eb="3">
      <t>ソフカ</t>
    </rPh>
    <rPh sb="3" eb="5">
      <t>カチ</t>
    </rPh>
    <rPh sb="6" eb="9">
      <t>ユウハツガク</t>
    </rPh>
    <phoneticPr fontId="3"/>
  </si>
  <si>
    <t>雇用者所得
誘発額</t>
    <rPh sb="0" eb="3">
      <t>コヨウシャ</t>
    </rPh>
    <rPh sb="3" eb="5">
      <t>ショトク</t>
    </rPh>
    <rPh sb="6" eb="9">
      <t>ユウハツガク</t>
    </rPh>
    <phoneticPr fontId="3"/>
  </si>
  <si>
    <t>(単位：人/年)</t>
    <rPh sb="1" eb="3">
      <t>タンイ</t>
    </rPh>
    <rPh sb="4" eb="5">
      <t>ニン</t>
    </rPh>
    <rPh sb="6" eb="7">
      <t>ネン</t>
    </rPh>
    <phoneticPr fontId="3"/>
  </si>
  <si>
    <t>平均消費性向</t>
    <rPh sb="0" eb="2">
      <t>ヘイキン</t>
    </rPh>
    <rPh sb="2" eb="4">
      <t>ショウヒ</t>
    </rPh>
    <rPh sb="4" eb="6">
      <t>セイコウ</t>
    </rPh>
    <phoneticPr fontId="3"/>
  </si>
  <si>
    <t>金属鉱物・非金属鉱物</t>
  </si>
  <si>
    <t>有機化学工業製品・合成樹脂</t>
  </si>
  <si>
    <t>食肉・畜産食料品</t>
  </si>
  <si>
    <t>飼料・有機質肥料（別掲を除く。）・たばこ</t>
  </si>
  <si>
    <t>木材・木製品</t>
  </si>
  <si>
    <t>パルプ・紙・板紙・加工紙</t>
  </si>
  <si>
    <t>化学最終製品（医薬品を除く。）</t>
  </si>
  <si>
    <t>石油・石炭製品</t>
  </si>
  <si>
    <t>なめし革・毛皮・同製品</t>
  </si>
  <si>
    <t>はん用機械</t>
  </si>
  <si>
    <t>生産用機械</t>
  </si>
  <si>
    <t>業務用機械</t>
  </si>
  <si>
    <t>電子デバイス</t>
  </si>
  <si>
    <t>その他の電気機械</t>
  </si>
  <si>
    <t>電子計算機・同附属装置</t>
  </si>
  <si>
    <t>自動車部品・同附属品</t>
  </si>
  <si>
    <t>運輸附帯サービス</t>
  </si>
  <si>
    <t>郵便・信書便</t>
  </si>
  <si>
    <t>映像・音声・文字情報制作</t>
  </si>
  <si>
    <t>医療</t>
  </si>
  <si>
    <t>保健衛生</t>
  </si>
  <si>
    <t>社会保険・社会福祉</t>
  </si>
  <si>
    <t>その他の非営利団体サービス</t>
  </si>
  <si>
    <t>自動車整備・機械修理</t>
  </si>
  <si>
    <t>飲食サービス</t>
  </si>
  <si>
    <t>家計外消費支出</t>
  </si>
  <si>
    <t>雇用者所得</t>
  </si>
  <si>
    <t>営業余剰</t>
  </si>
  <si>
    <t>資本減耗引当</t>
  </si>
  <si>
    <t>資本減耗引当（社会資本等減耗分）</t>
  </si>
  <si>
    <t>間接税（関税・輸入品商品税を除く。）</t>
  </si>
  <si>
    <t>（控除）経常補助金</t>
  </si>
  <si>
    <t>内生部門計</t>
  </si>
  <si>
    <t>粗付加価値部門計</t>
  </si>
  <si>
    <t>道内生産額</t>
  </si>
  <si>
    <t xml:space="preserve">自給率
</t>
  </si>
  <si>
    <t>粗付加
価値率</t>
  </si>
  <si>
    <t>雇用者
所得率</t>
  </si>
  <si>
    <t>消費
パターン</t>
  </si>
  <si>
    <t>観光入込客数</t>
    <phoneticPr fontId="3"/>
  </si>
  <si>
    <t>総観光消費額</t>
    <phoneticPr fontId="3"/>
  </si>
  <si>
    <t>道内客</t>
  </si>
  <si>
    <t>道外客</t>
  </si>
  <si>
    <t>外国人客</t>
  </si>
  <si>
    <t xml:space="preserve">経済波及効果 </t>
    <phoneticPr fontId="3"/>
  </si>
  <si>
    <t xml:space="preserve">雇用者 </t>
    <phoneticPr fontId="3"/>
  </si>
  <si>
    <t xml:space="preserve">税収 </t>
    <phoneticPr fontId="3"/>
  </si>
  <si>
    <t>直接効果</t>
  </si>
  <si>
    <t>合計</t>
  </si>
  <si>
    <t>鉱業</t>
  </si>
  <si>
    <t>農業</t>
    <rPh sb="0" eb="2">
      <t>ノウギョウ</t>
    </rPh>
    <phoneticPr fontId="3"/>
  </si>
  <si>
    <t>鉱業</t>
    <rPh sb="0" eb="2">
      <t>コウギョウ</t>
    </rPh>
    <phoneticPr fontId="3"/>
  </si>
  <si>
    <t>製造業</t>
    <rPh sb="0" eb="3">
      <t>セイゾウギョウ</t>
    </rPh>
    <phoneticPr fontId="3"/>
  </si>
  <si>
    <t>金融・保険・不動産</t>
  </si>
  <si>
    <t>電気・ガス・水道</t>
    <rPh sb="0" eb="2">
      <t>デンキ</t>
    </rPh>
    <rPh sb="6" eb="8">
      <t>スイドウ</t>
    </rPh>
    <phoneticPr fontId="3"/>
  </si>
  <si>
    <t>商業</t>
    <rPh sb="0" eb="2">
      <t>ショウギョウ</t>
    </rPh>
    <phoneticPr fontId="3"/>
  </si>
  <si>
    <t>金融・保険・不動産</t>
    <rPh sb="0" eb="2">
      <t>キンユウ</t>
    </rPh>
    <rPh sb="3" eb="5">
      <t>ホケン</t>
    </rPh>
    <rPh sb="6" eb="9">
      <t>フドウサン</t>
    </rPh>
    <phoneticPr fontId="3"/>
  </si>
  <si>
    <t>運輸・情報通信</t>
    <rPh sb="0" eb="2">
      <t>ウンユ</t>
    </rPh>
    <rPh sb="3" eb="5">
      <t>ジョウホウ</t>
    </rPh>
    <rPh sb="5" eb="7">
      <t>ツウシン</t>
    </rPh>
    <phoneticPr fontId="3"/>
  </si>
  <si>
    <t>公務</t>
    <rPh sb="0" eb="2">
      <t>コウム</t>
    </rPh>
    <phoneticPr fontId="3"/>
  </si>
  <si>
    <t>サービス業</t>
    <rPh sb="4" eb="5">
      <t>ギョウ</t>
    </rPh>
    <phoneticPr fontId="3"/>
  </si>
  <si>
    <t>就業誘発係数</t>
    <rPh sb="0" eb="2">
      <t>シュウギョウ</t>
    </rPh>
    <rPh sb="2" eb="4">
      <t>ユウハツ</t>
    </rPh>
    <rPh sb="4" eb="6">
      <t>ケイスウ</t>
    </rPh>
    <phoneticPr fontId="3"/>
  </si>
  <si>
    <t>雇用誘発係数</t>
    <rPh sb="0" eb="2">
      <t>コヨウ</t>
    </rPh>
    <rPh sb="2" eb="4">
      <t>ユウハツ</t>
    </rPh>
    <rPh sb="4" eb="6">
      <t>ケイスウ</t>
    </rPh>
    <phoneticPr fontId="3"/>
  </si>
  <si>
    <t>在庫純増</t>
    <rPh sb="0" eb="2">
      <t>ザイコ</t>
    </rPh>
    <rPh sb="2" eb="4">
      <t>ジュンゾウ</t>
    </rPh>
    <phoneticPr fontId="6"/>
  </si>
  <si>
    <t>調整項</t>
    <rPh sb="0" eb="2">
      <t>チョウセイ</t>
    </rPh>
    <rPh sb="2" eb="3">
      <t>コウ</t>
    </rPh>
    <phoneticPr fontId="6"/>
  </si>
  <si>
    <t>需要合計</t>
    <rPh sb="0" eb="2">
      <t>ジュヨウ</t>
    </rPh>
    <rPh sb="2" eb="4">
      <t>ゴウケイ</t>
    </rPh>
    <phoneticPr fontId="6"/>
  </si>
  <si>
    <t>輸移出計</t>
    <rPh sb="0" eb="3">
      <t>ユイシュツ</t>
    </rPh>
    <rPh sb="3" eb="4">
      <t>ケイ</t>
    </rPh>
    <phoneticPr fontId="6"/>
  </si>
  <si>
    <t>鉄道（ロープウェイ・ケーブルカー等含む）</t>
  </si>
  <si>
    <t>レンタカー代</t>
  </si>
  <si>
    <t>バス・タクシー・ハイヤー</t>
  </si>
  <si>
    <t>ガソリン代</t>
  </si>
  <si>
    <t>有料道路、駐車料金</t>
  </si>
  <si>
    <t>その他の交通費</t>
  </si>
  <si>
    <t>宿泊費</t>
  </si>
  <si>
    <t>飲食費</t>
  </si>
  <si>
    <t>買い物費</t>
  </si>
  <si>
    <t>農産品(果物・野菜・花など)</t>
  </si>
  <si>
    <t>農畜産加工品(ハム・乳製品など)</t>
  </si>
  <si>
    <t>その他の食料品（お菓子・お酒・弁当など）</t>
  </si>
  <si>
    <t>電器製品（カメラ・電池など）</t>
  </si>
  <si>
    <t>水産品(鮮魚・魚介類など)</t>
  </si>
  <si>
    <t>水産加工品(干物・練製品など)</t>
  </si>
  <si>
    <t>繊維製品(衣料品、帽子など)</t>
  </si>
  <si>
    <t>その他の製造品（化粧品・ガラス製品など）</t>
  </si>
  <si>
    <t>その他（入場料など）</t>
  </si>
  <si>
    <t>美術館・博物館・動物園・水族館・植物園など</t>
  </si>
  <si>
    <t>立ち寄り温泉・混浴施設・エステ</t>
  </si>
  <si>
    <t>レクリエーション・スポーツ・スポーツ観戦・芸術鑑賞</t>
  </si>
  <si>
    <t>遊漁船（釣り等）・ガイド料（現地ツアー等）</t>
  </si>
  <si>
    <t>内生部門計</t>
    <rPh sb="0" eb="2">
      <t>ナイセイ</t>
    </rPh>
    <rPh sb="2" eb="4">
      <t>ブモン</t>
    </rPh>
    <rPh sb="4" eb="5">
      <t>ケイ</t>
    </rPh>
    <phoneticPr fontId="4"/>
  </si>
  <si>
    <t>家計外消費支出</t>
    <rPh sb="0" eb="3">
      <t>カケイガイ</t>
    </rPh>
    <rPh sb="3" eb="5">
      <t>ショウヒ</t>
    </rPh>
    <rPh sb="5" eb="7">
      <t>シシュツ</t>
    </rPh>
    <phoneticPr fontId="4"/>
  </si>
  <si>
    <t>資本減耗引当（社会資本等減耗分）</t>
    <phoneticPr fontId="6"/>
  </si>
  <si>
    <t>（控除）経常補助金</t>
    <rPh sb="4" eb="6">
      <t>ケイジョウ</t>
    </rPh>
    <phoneticPr fontId="6"/>
  </si>
  <si>
    <t>個人税収係数</t>
    <rPh sb="0" eb="2">
      <t>コジン</t>
    </rPh>
    <rPh sb="2" eb="4">
      <t>ゼイシュウ</t>
    </rPh>
    <rPh sb="4" eb="6">
      <t>ケイスウ</t>
    </rPh>
    <phoneticPr fontId="3"/>
  </si>
  <si>
    <t>法人税収係数</t>
    <rPh sb="0" eb="2">
      <t>ホウジン</t>
    </rPh>
    <rPh sb="2" eb="4">
      <t>ゼイシュウ</t>
    </rPh>
    <rPh sb="4" eb="6">
      <t>ケイスウ</t>
    </rPh>
    <phoneticPr fontId="3"/>
  </si>
  <si>
    <t>農業</t>
  </si>
  <si>
    <t>製造業</t>
  </si>
  <si>
    <t>電気・ガス・水道</t>
  </si>
  <si>
    <t>運輸・情報通信</t>
  </si>
  <si>
    <t>サービス業</t>
  </si>
  <si>
    <t>特化係数</t>
    <rPh sb="0" eb="2">
      <t>トッカ</t>
    </rPh>
    <rPh sb="2" eb="4">
      <t>ケイスウ</t>
    </rPh>
    <phoneticPr fontId="3"/>
  </si>
  <si>
    <t>IE</t>
    <phoneticPr fontId="3"/>
  </si>
  <si>
    <t>SS</t>
    <phoneticPr fontId="3"/>
  </si>
  <si>
    <t>IW</t>
    <phoneticPr fontId="3"/>
  </si>
  <si>
    <t>北海道生産額</t>
    <rPh sb="0" eb="3">
      <t>ホッカイドウ</t>
    </rPh>
    <rPh sb="3" eb="6">
      <t>セイサンガク</t>
    </rPh>
    <phoneticPr fontId="3"/>
  </si>
  <si>
    <t>表示分類</t>
    <rPh sb="0" eb="2">
      <t>ヒョウジ</t>
    </rPh>
    <rPh sb="2" eb="4">
      <t>ブンルイ</t>
    </rPh>
    <phoneticPr fontId="6"/>
  </si>
  <si>
    <t>日帰り客</t>
    <rPh sb="3" eb="4">
      <t>キャク</t>
    </rPh>
    <phoneticPr fontId="3"/>
  </si>
  <si>
    <t>宿泊客</t>
    <rPh sb="2" eb="3">
      <t>キャク</t>
    </rPh>
    <phoneticPr fontId="3"/>
  </si>
  <si>
    <t>北海道</t>
    <rPh sb="0" eb="3">
      <t>ホッカイドウ</t>
    </rPh>
    <phoneticPr fontId="3"/>
  </si>
  <si>
    <t>公債費</t>
    <rPh sb="0" eb="2">
      <t>コウサイ</t>
    </rPh>
    <rPh sb="2" eb="3">
      <t>ヒ</t>
    </rPh>
    <phoneticPr fontId="3"/>
  </si>
  <si>
    <t>個人直接税額</t>
    <rPh sb="0" eb="2">
      <t>コジン</t>
    </rPh>
    <rPh sb="2" eb="5">
      <t>チョクセツゼイ</t>
    </rPh>
    <rPh sb="5" eb="6">
      <t>ガク</t>
    </rPh>
    <phoneticPr fontId="21"/>
  </si>
  <si>
    <t>法人直接税額</t>
    <rPh sb="0" eb="2">
      <t>ホウジン</t>
    </rPh>
    <rPh sb="2" eb="4">
      <t>チョクセツ</t>
    </rPh>
    <rPh sb="4" eb="6">
      <t>ゼイガク</t>
    </rPh>
    <phoneticPr fontId="21"/>
  </si>
  <si>
    <t>過去5年分の土木建築費</t>
    <rPh sb="0" eb="2">
      <t>カコ</t>
    </rPh>
    <rPh sb="3" eb="5">
      <t>ネンブン</t>
    </rPh>
    <rPh sb="6" eb="8">
      <t>ドボク</t>
    </rPh>
    <rPh sb="8" eb="11">
      <t>ケンチクヒ</t>
    </rPh>
    <phoneticPr fontId="3"/>
  </si>
  <si>
    <t>Id</t>
    <phoneticPr fontId="3"/>
  </si>
  <si>
    <t>Td</t>
    <phoneticPr fontId="3"/>
  </si>
  <si>
    <t>Ed</t>
    <phoneticPr fontId="3"/>
  </si>
  <si>
    <t>Wd</t>
    <phoneticPr fontId="3"/>
  </si>
  <si>
    <t>DTPd</t>
    <phoneticPr fontId="3"/>
  </si>
  <si>
    <t>DTCd</t>
    <phoneticPr fontId="3"/>
  </si>
  <si>
    <t>I1</t>
  </si>
  <si>
    <t>W1</t>
  </si>
  <si>
    <t>E1</t>
  </si>
  <si>
    <t>T1</t>
  </si>
  <si>
    <t>DTC1</t>
    <phoneticPr fontId="3"/>
  </si>
  <si>
    <t>DTP1</t>
    <phoneticPr fontId="3"/>
  </si>
  <si>
    <t>I2</t>
  </si>
  <si>
    <t>W2</t>
  </si>
  <si>
    <t>E2</t>
  </si>
  <si>
    <t>DTC2</t>
  </si>
  <si>
    <t>DTP2</t>
  </si>
  <si>
    <t>T2</t>
  </si>
  <si>
    <t>It</t>
  </si>
  <si>
    <t>Wt</t>
  </si>
  <si>
    <t>Et</t>
  </si>
  <si>
    <t>DTCt</t>
  </si>
  <si>
    <t>DTPt</t>
  </si>
  <si>
    <t>Tt</t>
  </si>
  <si>
    <t>FD</t>
    <phoneticPr fontId="3"/>
  </si>
  <si>
    <t>一般政府消費支出</t>
    <rPh sb="4" eb="6">
      <t>ショウヒ</t>
    </rPh>
    <rPh sb="6" eb="8">
      <t>シシュツ</t>
    </rPh>
    <phoneticPr fontId="6"/>
  </si>
  <si>
    <t>一般政府消費支出(社会資本等減耗分)</t>
    <rPh sb="9" eb="11">
      <t>シャカイ</t>
    </rPh>
    <rPh sb="11" eb="12">
      <t>シ</t>
    </rPh>
    <rPh sb="12" eb="13">
      <t>ホン</t>
    </rPh>
    <rPh sb="13" eb="14">
      <t>トウ</t>
    </rPh>
    <rPh sb="14" eb="16">
      <t>ゲンモウ</t>
    </rPh>
    <rPh sb="16" eb="17">
      <t>フン</t>
    </rPh>
    <phoneticPr fontId="6"/>
  </si>
  <si>
    <t>最終需要計</t>
    <rPh sb="4" eb="5">
      <t>ケイ</t>
    </rPh>
    <phoneticPr fontId="6"/>
  </si>
  <si>
    <t>家計外消費支出</t>
    <rPh sb="3" eb="5">
      <t>ショウヒ</t>
    </rPh>
    <rPh sb="5" eb="7">
      <t>シシュツ</t>
    </rPh>
    <phoneticPr fontId="6"/>
  </si>
  <si>
    <t>民間消費支出</t>
    <rPh sb="2" eb="4">
      <t>ショウヒ</t>
    </rPh>
    <rPh sb="4" eb="6">
      <t>シシュツ</t>
    </rPh>
    <phoneticPr fontId="6"/>
  </si>
  <si>
    <t>輸出</t>
    <rPh sb="0" eb="1">
      <t>ユ</t>
    </rPh>
    <rPh sb="1" eb="2">
      <t>デ</t>
    </rPh>
    <phoneticPr fontId="6"/>
  </si>
  <si>
    <t>移出</t>
    <rPh sb="0" eb="1">
      <t>ウツリ</t>
    </rPh>
    <rPh sb="1" eb="2">
      <t>デ</t>
    </rPh>
    <phoneticPr fontId="6"/>
  </si>
  <si>
    <t>（控除）輸入</t>
    <rPh sb="4" eb="5">
      <t>ユ</t>
    </rPh>
    <rPh sb="5" eb="6">
      <t>イリ</t>
    </rPh>
    <phoneticPr fontId="6"/>
  </si>
  <si>
    <t>（控除）移入</t>
    <rPh sb="4" eb="5">
      <t>ウツリ</t>
    </rPh>
    <rPh sb="5" eb="6">
      <t>イリ</t>
    </rPh>
    <phoneticPr fontId="6"/>
  </si>
  <si>
    <t>（控除）関税・輸入品・商品税</t>
    <rPh sb="11" eb="12">
      <t>ショウ</t>
    </rPh>
    <rPh sb="12" eb="13">
      <t>シナ</t>
    </rPh>
    <rPh sb="13" eb="14">
      <t>ゼイ</t>
    </rPh>
    <phoneticPr fontId="6"/>
  </si>
  <si>
    <t>（控除）輸移入計</t>
    <rPh sb="4" eb="7">
      <t>ユイニュウ</t>
    </rPh>
    <rPh sb="7" eb="8">
      <t>ケイ</t>
    </rPh>
    <phoneticPr fontId="6"/>
  </si>
  <si>
    <t>最終需要部門計</t>
    <rPh sb="4" eb="5">
      <t>ブ</t>
    </rPh>
    <rPh sb="5" eb="6">
      <t>モン</t>
    </rPh>
    <rPh sb="6" eb="7">
      <t>ケイ</t>
    </rPh>
    <phoneticPr fontId="6"/>
  </si>
  <si>
    <t>域内総固定資本形成（公的）</t>
    <rPh sb="0" eb="1">
      <t>イキ</t>
    </rPh>
    <rPh sb="10" eb="11">
      <t>コウ</t>
    </rPh>
    <rPh sb="11" eb="12">
      <t>マト</t>
    </rPh>
    <phoneticPr fontId="6"/>
  </si>
  <si>
    <t>域内総固定資本形成（民間）</t>
    <rPh sb="0" eb="1">
      <t>イキ</t>
    </rPh>
    <rPh sb="10" eb="11">
      <t>ミン</t>
    </rPh>
    <rPh sb="11" eb="12">
      <t>カン</t>
    </rPh>
    <phoneticPr fontId="6"/>
  </si>
  <si>
    <t>域内最終需要計</t>
    <rPh sb="0" eb="1">
      <t>イキ</t>
    </rPh>
    <rPh sb="2" eb="4">
      <t>サイシュウ</t>
    </rPh>
    <rPh sb="4" eb="6">
      <t>ジュヨウ</t>
    </rPh>
    <rPh sb="6" eb="7">
      <t>ケイ</t>
    </rPh>
    <phoneticPr fontId="6"/>
  </si>
  <si>
    <t>域内需要合計</t>
    <rPh sb="0" eb="1">
      <t>イキ</t>
    </rPh>
    <rPh sb="2" eb="4">
      <t>ジュヨウ</t>
    </rPh>
    <rPh sb="4" eb="6">
      <t>ゴウケイ</t>
    </rPh>
    <phoneticPr fontId="6"/>
  </si>
  <si>
    <t>域内生産額</t>
    <rPh sb="0" eb="1">
      <t>イキ</t>
    </rPh>
    <rPh sb="2" eb="5">
      <t>セイサンガク</t>
    </rPh>
    <phoneticPr fontId="6"/>
  </si>
  <si>
    <t>内生部門計</t>
    <rPh sb="4" eb="5">
      <t>ケイ</t>
    </rPh>
    <phoneticPr fontId="6"/>
  </si>
  <si>
    <t>実収入</t>
    <rPh sb="0" eb="3">
      <t>ジツシュウニュウ</t>
    </rPh>
    <phoneticPr fontId="2"/>
  </si>
  <si>
    <t>CS</t>
    <phoneticPr fontId="3"/>
  </si>
  <si>
    <t>RI</t>
    <phoneticPr fontId="2"/>
  </si>
  <si>
    <t>合計</t>
    <rPh sb="0" eb="2">
      <t>ゴウケイ</t>
    </rPh>
    <phoneticPr fontId="3"/>
  </si>
  <si>
    <t>出力分類</t>
    <rPh sb="0" eb="2">
      <t>シュツリョク</t>
    </rPh>
    <rPh sb="2" eb="4">
      <t>ブンルイ</t>
    </rPh>
    <phoneticPr fontId="14"/>
  </si>
  <si>
    <t>名寄市生産額</t>
    <rPh sb="0" eb="3">
      <t>ナヨロシ</t>
    </rPh>
    <rPh sb="3" eb="6">
      <t>セイサンガク</t>
    </rPh>
    <phoneticPr fontId="6"/>
  </si>
  <si>
    <t>購入者価格</t>
    <rPh sb="0" eb="3">
      <t>コウニュウシャ</t>
    </rPh>
    <rPh sb="3" eb="5">
      <t>カカク</t>
    </rPh>
    <phoneticPr fontId="3"/>
  </si>
  <si>
    <t>生産者価格</t>
    <rPh sb="0" eb="3">
      <t>セイサンシャ</t>
    </rPh>
    <rPh sb="3" eb="5">
      <t>カカク</t>
    </rPh>
    <phoneticPr fontId="3"/>
  </si>
  <si>
    <t>FD×SS</t>
    <phoneticPr fontId="3"/>
  </si>
  <si>
    <t>AVR</t>
    <phoneticPr fontId="3"/>
  </si>
  <si>
    <t>IER</t>
    <phoneticPr fontId="3"/>
  </si>
  <si>
    <t>IER×TPE</t>
    <phoneticPr fontId="3"/>
  </si>
  <si>
    <t>北海道生産額</t>
    <rPh sb="0" eb="3">
      <t>ホッカイドウ</t>
    </rPh>
    <rPh sb="3" eb="6">
      <t>セイサンガク</t>
    </rPh>
    <phoneticPr fontId="6"/>
  </si>
  <si>
    <t>年次</t>
    <rPh sb="0" eb="1">
      <t>ネン</t>
    </rPh>
    <rPh sb="1" eb="2">
      <t>ジ</t>
    </rPh>
    <phoneticPr fontId="3"/>
  </si>
  <si>
    <t>最新</t>
    <rPh sb="0" eb="2">
      <t>サイシン</t>
    </rPh>
    <phoneticPr fontId="3"/>
  </si>
  <si>
    <t>前回</t>
    <rPh sb="0" eb="2">
      <t>ゼンカイ</t>
    </rPh>
    <phoneticPr fontId="3"/>
  </si>
  <si>
    <t>また、北海道の最新のデータと前回のデータから従業者数を入力してください。</t>
    <rPh sb="3" eb="6">
      <t>ホッカイドウ</t>
    </rPh>
    <rPh sb="7" eb="9">
      <t>サイシン</t>
    </rPh>
    <rPh sb="14" eb="16">
      <t>ゼンカイ</t>
    </rPh>
    <rPh sb="22" eb="23">
      <t>ジュウ</t>
    </rPh>
    <rPh sb="23" eb="26">
      <t>ギョウシャスウ</t>
    </rPh>
    <rPh sb="27" eb="29">
      <t>ニュウリョク</t>
    </rPh>
    <phoneticPr fontId="3"/>
  </si>
  <si>
    <t>平成</t>
    <phoneticPr fontId="3"/>
  </si>
  <si>
    <t>年</t>
    <phoneticPr fontId="3"/>
  </si>
  <si>
    <t>最終需要額</t>
  </si>
  <si>
    <t>最終需要額</t>
    <phoneticPr fontId="3"/>
  </si>
  <si>
    <t>1次効果</t>
    <rPh sb="1" eb="2">
      <t>ジ</t>
    </rPh>
    <rPh sb="2" eb="4">
      <t>コウカ</t>
    </rPh>
    <phoneticPr fontId="3"/>
  </si>
  <si>
    <t>2次効果</t>
    <rPh sb="1" eb="2">
      <t>ジ</t>
    </rPh>
    <rPh sb="2" eb="4">
      <t>コウカ</t>
    </rPh>
    <phoneticPr fontId="3"/>
  </si>
  <si>
    <t>合計</t>
    <rPh sb="0" eb="2">
      <t>ゴウケイ</t>
    </rPh>
    <phoneticPr fontId="3"/>
  </si>
  <si>
    <t>RI-NCS</t>
    <phoneticPr fontId="2"/>
  </si>
  <si>
    <t>CS/DI</t>
    <phoneticPr fontId="2"/>
  </si>
  <si>
    <t>DI</t>
    <phoneticPr fontId="3"/>
  </si>
  <si>
    <t>Ca</t>
    <phoneticPr fontId="3"/>
  </si>
  <si>
    <t>従業者数、個人事業主数、家族従業者数を入力してください。</t>
    <phoneticPr fontId="3"/>
  </si>
  <si>
    <t>（百万円）</t>
    <rPh sb="1" eb="4">
      <t>ヒャクマンエン</t>
    </rPh>
    <phoneticPr fontId="3"/>
  </si>
  <si>
    <t>（円）</t>
    <rPh sb="1" eb="2">
      <t>エン</t>
    </rPh>
    <phoneticPr fontId="2"/>
  </si>
  <si>
    <t>法人市町村民税</t>
    <rPh sb="0" eb="2">
      <t>ホウジン</t>
    </rPh>
    <rPh sb="2" eb="5">
      <t>シチョウソン</t>
    </rPh>
    <rPh sb="5" eb="6">
      <t>ミン</t>
    </rPh>
    <rPh sb="6" eb="7">
      <t>ゼイ</t>
    </rPh>
    <phoneticPr fontId="3"/>
  </si>
  <si>
    <t>投入係数表</t>
    <rPh sb="0" eb="2">
      <t>トウニュウ</t>
    </rPh>
    <rPh sb="2" eb="5">
      <t>ケイスウヒョウ</t>
    </rPh>
    <phoneticPr fontId="3"/>
  </si>
  <si>
    <t>基本取引表</t>
    <rPh sb="0" eb="2">
      <t>キホン</t>
    </rPh>
    <rPh sb="2" eb="4">
      <t>トリヒキ</t>
    </rPh>
    <rPh sb="4" eb="5">
      <t>ヒョウ</t>
    </rPh>
    <phoneticPr fontId="3"/>
  </si>
  <si>
    <r>
      <t>逆行列係数表［ Ｉ－（Ｉ－Ｍ－Ｎ）Ａ］</t>
    </r>
    <r>
      <rPr>
        <vertAlign val="superscript"/>
        <sz val="10"/>
        <rFont val="ＭＳ Ｐゴシック"/>
        <family val="3"/>
        <charset val="128"/>
      </rPr>
      <t>-1</t>
    </r>
    <rPh sb="10" eb="17">
      <t>　         ∧  　   ∧</t>
    </rPh>
    <phoneticPr fontId="3"/>
  </si>
  <si>
    <t>Id+I1+I2</t>
    <phoneticPr fontId="3"/>
  </si>
  <si>
    <t>Wd+W1+W2</t>
    <phoneticPr fontId="3"/>
  </si>
  <si>
    <t>Ed+E1+E2</t>
    <phoneticPr fontId="3"/>
  </si>
  <si>
    <t>DTCd+DTC1+DTC2</t>
    <phoneticPr fontId="3"/>
  </si>
  <si>
    <t>DTPd+DTP1+DTP2</t>
    <phoneticPr fontId="3"/>
  </si>
  <si>
    <t>Td+T1+T2</t>
    <phoneticPr fontId="3"/>
  </si>
  <si>
    <t>年次</t>
    <rPh sb="0" eb="1">
      <t>ネン</t>
    </rPh>
    <rPh sb="1" eb="2">
      <t>ジ</t>
    </rPh>
    <phoneticPr fontId="3"/>
  </si>
  <si>
    <t>平成25年</t>
    <rPh sb="0" eb="2">
      <t>ヘイセイ</t>
    </rPh>
    <rPh sb="4" eb="5">
      <t>ネン</t>
    </rPh>
    <phoneticPr fontId="2"/>
  </si>
  <si>
    <t>平成26年</t>
    <rPh sb="0" eb="2">
      <t>ヘイセイ</t>
    </rPh>
    <rPh sb="4" eb="5">
      <t>ネン</t>
    </rPh>
    <phoneticPr fontId="2"/>
  </si>
  <si>
    <t>平成27年</t>
    <rPh sb="0" eb="2">
      <t>ヘイセイ</t>
    </rPh>
    <rPh sb="4" eb="5">
      <t>ネン</t>
    </rPh>
    <phoneticPr fontId="2"/>
  </si>
  <si>
    <t>平成28年</t>
    <rPh sb="0" eb="2">
      <t>ヘイセイ</t>
    </rPh>
    <rPh sb="4" eb="5">
      <t>ネン</t>
    </rPh>
    <phoneticPr fontId="2"/>
  </si>
  <si>
    <t>平成29年</t>
    <rPh sb="0" eb="2">
      <t>ヘイセイ</t>
    </rPh>
    <rPh sb="4" eb="5">
      <t>ネン</t>
    </rPh>
    <phoneticPr fontId="2"/>
  </si>
  <si>
    <t>左のうち雇用誘発人数</t>
    <rPh sb="0" eb="1">
      <t>サ</t>
    </rPh>
    <rPh sb="4" eb="6">
      <t>コヨウ</t>
    </rPh>
    <rPh sb="6" eb="8">
      <t>ユウハツ</t>
    </rPh>
    <rPh sb="8" eb="10">
      <t>ニンズウ</t>
    </rPh>
    <phoneticPr fontId="3"/>
  </si>
  <si>
    <t>観光消費単価 （円）</t>
    <rPh sb="0" eb="2">
      <t>カンコウ</t>
    </rPh>
    <rPh sb="8" eb="9">
      <t>エン</t>
    </rPh>
    <phoneticPr fontId="3"/>
  </si>
  <si>
    <t>総観光消費額（百万円）</t>
    <rPh sb="1" eb="3">
      <t>カンコウ</t>
    </rPh>
    <rPh sb="7" eb="10">
      <t>ヒャクマンエン</t>
    </rPh>
    <phoneticPr fontId="3"/>
  </si>
  <si>
    <t>域内直接効果</t>
  </si>
  <si>
    <t>直接効果の生産波及額</t>
  </si>
  <si>
    <t>域内最終需要</t>
  </si>
  <si>
    <t>消費誘発</t>
  </si>
  <si>
    <t>域内消費誘発</t>
  </si>
  <si>
    <t>一次波及効果</t>
    <rPh sb="0" eb="2">
      <t>イチジ</t>
    </rPh>
    <rPh sb="2" eb="4">
      <t>ハキュウ</t>
    </rPh>
    <rPh sb="4" eb="6">
      <t>コウカ</t>
    </rPh>
    <phoneticPr fontId="3"/>
  </si>
  <si>
    <t>二次波及効果</t>
    <rPh sb="0" eb="1">
      <t>ニ</t>
    </rPh>
    <rPh sb="1" eb="2">
      <t>ジ</t>
    </rPh>
    <rPh sb="2" eb="6">
      <t>ハキュウコウカ</t>
    </rPh>
    <phoneticPr fontId="3"/>
  </si>
  <si>
    <t>直接効果_粗付加価値</t>
    <phoneticPr fontId="3"/>
  </si>
  <si>
    <t>直接効果_雇用者所得</t>
    <phoneticPr fontId="3"/>
  </si>
  <si>
    <t>直接効果_就業誘発人数</t>
    <rPh sb="5" eb="7">
      <t>シュウギョウ</t>
    </rPh>
    <rPh sb="7" eb="9">
      <t>ユウハツ</t>
    </rPh>
    <rPh sb="9" eb="11">
      <t>ニンズウ</t>
    </rPh>
    <phoneticPr fontId="3"/>
  </si>
  <si>
    <t>直接効果_雇用誘発人数</t>
    <rPh sb="5" eb="7">
      <t>コヨウ</t>
    </rPh>
    <rPh sb="7" eb="9">
      <t>ユウハツ</t>
    </rPh>
    <rPh sb="9" eb="11">
      <t>ニンズウ</t>
    </rPh>
    <phoneticPr fontId="3"/>
  </si>
  <si>
    <t>直接効果_法人直接税誘発</t>
    <phoneticPr fontId="3"/>
  </si>
  <si>
    <t>直接効果_個人直接税誘発</t>
    <phoneticPr fontId="3"/>
  </si>
  <si>
    <t>直接効果_税収効果</t>
    <rPh sb="5" eb="7">
      <t>ゼイシュウ</t>
    </rPh>
    <rPh sb="7" eb="9">
      <t>コウカ</t>
    </rPh>
    <phoneticPr fontId="3"/>
  </si>
  <si>
    <t>一次_生産誘発</t>
    <phoneticPr fontId="3"/>
  </si>
  <si>
    <t>一次_粗付加価値</t>
    <phoneticPr fontId="3"/>
  </si>
  <si>
    <t>一次_雇用者所得</t>
    <phoneticPr fontId="3"/>
  </si>
  <si>
    <t>一次_就業誘発人数</t>
    <rPh sb="3" eb="5">
      <t>シュウギョウ</t>
    </rPh>
    <rPh sb="5" eb="7">
      <t>ユウハツ</t>
    </rPh>
    <rPh sb="7" eb="9">
      <t>ニンズウ</t>
    </rPh>
    <phoneticPr fontId="3"/>
  </si>
  <si>
    <t>一次_雇用誘発人数</t>
    <rPh sb="3" eb="5">
      <t>コヨウ</t>
    </rPh>
    <rPh sb="5" eb="7">
      <t>ユウハツ</t>
    </rPh>
    <rPh sb="7" eb="9">
      <t>ニンズウ</t>
    </rPh>
    <phoneticPr fontId="3"/>
  </si>
  <si>
    <t>一次_法人直接税誘発</t>
    <phoneticPr fontId="3"/>
  </si>
  <si>
    <t>一次_個人直接税誘発</t>
    <phoneticPr fontId="3"/>
  </si>
  <si>
    <t>一次_税収効果</t>
    <rPh sb="3" eb="5">
      <t>ゼイシュウ</t>
    </rPh>
    <rPh sb="5" eb="7">
      <t>コウカ</t>
    </rPh>
    <phoneticPr fontId="3"/>
  </si>
  <si>
    <t>二次_生産誘発</t>
    <phoneticPr fontId="3"/>
  </si>
  <si>
    <t>二次_粗付加価値</t>
    <phoneticPr fontId="3"/>
  </si>
  <si>
    <t>二次_雇用者所得</t>
    <phoneticPr fontId="3"/>
  </si>
  <si>
    <t>二次_就業誘発人数</t>
    <rPh sb="3" eb="5">
      <t>シュウギョウ</t>
    </rPh>
    <rPh sb="5" eb="7">
      <t>ユウハツ</t>
    </rPh>
    <rPh sb="7" eb="9">
      <t>ニンズウ</t>
    </rPh>
    <phoneticPr fontId="3"/>
  </si>
  <si>
    <t>二次_雇用誘発人数</t>
    <rPh sb="3" eb="5">
      <t>コヨウ</t>
    </rPh>
    <rPh sb="5" eb="7">
      <t>ユウハツ</t>
    </rPh>
    <rPh sb="7" eb="9">
      <t>ニンズウ</t>
    </rPh>
    <phoneticPr fontId="3"/>
  </si>
  <si>
    <t>二次_法人直接税誘発</t>
    <phoneticPr fontId="3"/>
  </si>
  <si>
    <t>二次_個人直接税誘発</t>
    <phoneticPr fontId="3"/>
  </si>
  <si>
    <t>二次_税収効果</t>
    <rPh sb="3" eb="5">
      <t>ゼイシュウ</t>
    </rPh>
    <rPh sb="5" eb="7">
      <t>コウカ</t>
    </rPh>
    <phoneticPr fontId="3"/>
  </si>
  <si>
    <t>総合</t>
    <phoneticPr fontId="3"/>
  </si>
  <si>
    <t>総合_生産誘発</t>
    <phoneticPr fontId="3"/>
  </si>
  <si>
    <t>総合_粗付加価値誘発</t>
    <phoneticPr fontId="3"/>
  </si>
  <si>
    <t>総合_雇用者所得</t>
    <phoneticPr fontId="3"/>
  </si>
  <si>
    <t>総合_就業誘発人数</t>
    <rPh sb="3" eb="5">
      <t>シュウギョウ</t>
    </rPh>
    <rPh sb="5" eb="7">
      <t>ユウハツ</t>
    </rPh>
    <rPh sb="7" eb="9">
      <t>ニンズウ</t>
    </rPh>
    <phoneticPr fontId="3"/>
  </si>
  <si>
    <t>総合_雇用誘発人数</t>
    <rPh sb="3" eb="5">
      <t>コヨウ</t>
    </rPh>
    <rPh sb="5" eb="7">
      <t>ユウハツ</t>
    </rPh>
    <rPh sb="7" eb="9">
      <t>ニンズウ</t>
    </rPh>
    <phoneticPr fontId="3"/>
  </si>
  <si>
    <t>総合_法人直接税誘発</t>
    <phoneticPr fontId="3"/>
  </si>
  <si>
    <t>総合_個人直接税誘発</t>
    <phoneticPr fontId="3"/>
  </si>
  <si>
    <t>総合_税収効果</t>
    <rPh sb="3" eb="5">
      <t>ゼイシュウ</t>
    </rPh>
    <rPh sb="5" eb="7">
      <t>コウカ</t>
    </rPh>
    <phoneticPr fontId="3"/>
  </si>
  <si>
    <t>域内生産額</t>
    <rPh sb="0" eb="2">
      <t>イキナイ</t>
    </rPh>
    <rPh sb="2" eb="5">
      <t>セイサンガク</t>
    </rPh>
    <phoneticPr fontId="3"/>
  </si>
  <si>
    <t>直接効果_就業誘発人数</t>
    <rPh sb="0" eb="2">
      <t>チョクセツ</t>
    </rPh>
    <rPh sb="2" eb="4">
      <t>コウカ</t>
    </rPh>
    <rPh sb="5" eb="7">
      <t>シュウギョウ</t>
    </rPh>
    <rPh sb="7" eb="9">
      <t>ユウハツ</t>
    </rPh>
    <rPh sb="9" eb="11">
      <t>ニンズウ</t>
    </rPh>
    <phoneticPr fontId="3"/>
  </si>
  <si>
    <t>一次_就業誘発人数</t>
    <rPh sb="0" eb="1">
      <t>イチ</t>
    </rPh>
    <rPh sb="3" eb="5">
      <t>シュウギョウ</t>
    </rPh>
    <rPh sb="5" eb="7">
      <t>ユウハツ</t>
    </rPh>
    <rPh sb="7" eb="9">
      <t>ニンズウ</t>
    </rPh>
    <phoneticPr fontId="3"/>
  </si>
  <si>
    <t>二次_就業誘発人数</t>
    <rPh sb="0" eb="1">
      <t>ニ</t>
    </rPh>
    <rPh sb="3" eb="5">
      <t>シュウギョウ</t>
    </rPh>
    <rPh sb="5" eb="7">
      <t>ユウハツ</t>
    </rPh>
    <rPh sb="7" eb="9">
      <t>ニンズウ</t>
    </rPh>
    <phoneticPr fontId="3"/>
  </si>
  <si>
    <t>総合_就業誘発人数</t>
    <rPh sb="0" eb="2">
      <t>ソウゴウ</t>
    </rPh>
    <rPh sb="3" eb="5">
      <t>シュウギョウ</t>
    </rPh>
    <rPh sb="5" eb="7">
      <t>ユウハツ</t>
    </rPh>
    <rPh sb="7" eb="9">
      <t>ニンズウ</t>
    </rPh>
    <phoneticPr fontId="3"/>
  </si>
  <si>
    <t>一次_雇用誘発人数</t>
    <rPh sb="0" eb="1">
      <t>イチ</t>
    </rPh>
    <rPh sb="3" eb="5">
      <t>コヨウ</t>
    </rPh>
    <rPh sb="5" eb="7">
      <t>ユウハツ</t>
    </rPh>
    <rPh sb="7" eb="9">
      <t>ニンズウ</t>
    </rPh>
    <phoneticPr fontId="3"/>
  </si>
  <si>
    <t>二次_雇用誘発人数</t>
    <rPh sb="0" eb="1">
      <t>ニ</t>
    </rPh>
    <rPh sb="1" eb="2">
      <t>ジ</t>
    </rPh>
    <rPh sb="3" eb="5">
      <t>コヨウ</t>
    </rPh>
    <rPh sb="5" eb="7">
      <t>ユウハツ</t>
    </rPh>
    <rPh sb="7" eb="9">
      <t>ニンズウ</t>
    </rPh>
    <phoneticPr fontId="3"/>
  </si>
  <si>
    <t>総合_雇用誘発人数</t>
    <rPh sb="0" eb="2">
      <t>ソウゴウ</t>
    </rPh>
    <rPh sb="3" eb="5">
      <t>コヨウ</t>
    </rPh>
    <rPh sb="5" eb="7">
      <t>ユウハツ</t>
    </rPh>
    <rPh sb="7" eb="9">
      <t>ニンズウ</t>
    </rPh>
    <phoneticPr fontId="3"/>
  </si>
  <si>
    <t>一次_生産誘発</t>
    <rPh sb="0" eb="1">
      <t>イチ</t>
    </rPh>
    <phoneticPr fontId="3"/>
  </si>
  <si>
    <t>二次_生産誘発</t>
    <rPh sb="0" eb="1">
      <t>ニ</t>
    </rPh>
    <phoneticPr fontId="3"/>
  </si>
  <si>
    <t>総合_雇用者所得</t>
    <phoneticPr fontId="3"/>
  </si>
  <si>
    <t>交通費</t>
    <phoneticPr fontId="3"/>
  </si>
  <si>
    <t>金額</t>
    <rPh sb="0" eb="2">
      <t>キンガク</t>
    </rPh>
    <phoneticPr fontId="3"/>
  </si>
  <si>
    <t>推計方法</t>
    <rPh sb="0" eb="2">
      <t>スイケイ</t>
    </rPh>
    <rPh sb="2" eb="4">
      <t>ホウホウ</t>
    </rPh>
    <phoneticPr fontId="3"/>
  </si>
  <si>
    <t>投入係数表_北海道</t>
    <rPh sb="0" eb="2">
      <t>トウニュウ</t>
    </rPh>
    <rPh sb="2" eb="5">
      <t>ケイスウヒョウ</t>
    </rPh>
    <rPh sb="6" eb="9">
      <t>ホッカイドウ</t>
    </rPh>
    <phoneticPr fontId="3"/>
  </si>
  <si>
    <t>平成27年</t>
    <rPh sb="0" eb="2">
      <t>ヘイセイ</t>
    </rPh>
    <rPh sb="4" eb="5">
      <t>ネン</t>
    </rPh>
    <phoneticPr fontId="3"/>
  </si>
  <si>
    <t>耕種農業</t>
  </si>
  <si>
    <t>金属鉱物</t>
  </si>
  <si>
    <t>非金属鉱物</t>
  </si>
  <si>
    <t>食料品</t>
  </si>
  <si>
    <t>飼料・有機質肥料（別掲を除く。）</t>
  </si>
  <si>
    <t>たばこ</t>
  </si>
  <si>
    <t>衣服・その他の繊維既製品</t>
  </si>
  <si>
    <t>石油化学基礎製品</t>
  </si>
  <si>
    <t>有機化学工業製品（石油化学基礎製品を除く。）</t>
  </si>
  <si>
    <t>合成樹脂</t>
  </si>
  <si>
    <t>化学繊維</t>
  </si>
  <si>
    <t>石油製品</t>
  </si>
  <si>
    <t>石炭製品</t>
  </si>
  <si>
    <t>乗用車</t>
  </si>
  <si>
    <t>その他の自動車</t>
  </si>
  <si>
    <t>道路輸送（自家輸送を除く。）</t>
  </si>
  <si>
    <t>自家輸送</t>
  </si>
  <si>
    <t>国内需要合計</t>
  </si>
  <si>
    <t>生産者</t>
    <rPh sb="0" eb="3">
      <t>セイサンシャ</t>
    </rPh>
    <phoneticPr fontId="3"/>
  </si>
  <si>
    <t>商業マージン</t>
    <rPh sb="0" eb="2">
      <t>ショウギョウ</t>
    </rPh>
    <phoneticPr fontId="3"/>
  </si>
  <si>
    <t>貨物</t>
    <rPh sb="0" eb="2">
      <t>カモツ</t>
    </rPh>
    <phoneticPr fontId="3"/>
  </si>
  <si>
    <t>商業マージン率</t>
    <phoneticPr fontId="3"/>
  </si>
  <si>
    <t>国内貨物運賃率</t>
    <phoneticPr fontId="3"/>
  </si>
  <si>
    <t>北海道産業連関表の産業部門分類に変更があった場合は、左の結果の分類を振り分けてください。</t>
    <rPh sb="0" eb="3">
      <t>ホッカイドウ</t>
    </rPh>
    <rPh sb="3" eb="5">
      <t>サンギョウ</t>
    </rPh>
    <rPh sb="5" eb="7">
      <t>レンカン</t>
    </rPh>
    <rPh sb="7" eb="8">
      <t>ヒョウ</t>
    </rPh>
    <rPh sb="9" eb="11">
      <t>サンギョウ</t>
    </rPh>
    <rPh sb="11" eb="13">
      <t>ブモン</t>
    </rPh>
    <rPh sb="13" eb="15">
      <t>ブンルイ</t>
    </rPh>
    <rPh sb="16" eb="18">
      <t>ヘンコウ</t>
    </rPh>
    <rPh sb="22" eb="24">
      <t>バアイ</t>
    </rPh>
    <rPh sb="26" eb="27">
      <t>ヒダリ</t>
    </rPh>
    <rPh sb="28" eb="30">
      <t>ケッカ</t>
    </rPh>
    <rPh sb="31" eb="33">
      <t>ブンルイ</t>
    </rPh>
    <rPh sb="34" eb="35">
      <t>フ</t>
    </rPh>
    <rPh sb="36" eb="37">
      <t>ワ</t>
    </rPh>
    <phoneticPr fontId="3"/>
  </si>
  <si>
    <t>経済センサス年次</t>
    <rPh sb="0" eb="2">
      <t>ケイザイ</t>
    </rPh>
    <rPh sb="6" eb="7">
      <t>ネン</t>
    </rPh>
    <rPh sb="7" eb="8">
      <t>ジ</t>
    </rPh>
    <phoneticPr fontId="3"/>
  </si>
  <si>
    <t>平成28年</t>
    <rPh sb="0" eb="2">
      <t>ヘイセイ</t>
    </rPh>
    <rPh sb="4" eb="5">
      <t>ネン</t>
    </rPh>
    <phoneticPr fontId="3"/>
  </si>
  <si>
    <t>平成29年</t>
    <rPh sb="0" eb="2">
      <t>ヘイセイ</t>
    </rPh>
    <rPh sb="4" eb="5">
      <t>ネン</t>
    </rPh>
    <phoneticPr fontId="3"/>
  </si>
  <si>
    <t>商業マージン表</t>
    <rPh sb="0" eb="2">
      <t>ショウギョウ</t>
    </rPh>
    <rPh sb="6" eb="7">
      <t>ヒョウ</t>
    </rPh>
    <phoneticPr fontId="3"/>
  </si>
  <si>
    <t>国内貨物運賃表</t>
    <rPh sb="0" eb="2">
      <t>コクナイ</t>
    </rPh>
    <rPh sb="2" eb="4">
      <t>カモツ</t>
    </rPh>
    <rPh sb="4" eb="6">
      <t>ウンチン</t>
    </rPh>
    <rPh sb="6" eb="7">
      <t>ヒョウ</t>
    </rPh>
    <phoneticPr fontId="3"/>
  </si>
  <si>
    <t>商業マージン</t>
    <rPh sb="0" eb="2">
      <t>ショウギョウ</t>
    </rPh>
    <phoneticPr fontId="3"/>
  </si>
  <si>
    <t>国内貨物運賃</t>
    <rPh sb="0" eb="2">
      <t>コクナイ</t>
    </rPh>
    <rPh sb="2" eb="4">
      <t>カモツ</t>
    </rPh>
    <rPh sb="4" eb="6">
      <t>ウンチン</t>
    </rPh>
    <phoneticPr fontId="3"/>
  </si>
  <si>
    <t>また、使用する平均消費性向の年次をドロップダウンリストより選択してください。</t>
    <rPh sb="3" eb="5">
      <t>シヨウ</t>
    </rPh>
    <rPh sb="7" eb="9">
      <t>ヘイキン</t>
    </rPh>
    <rPh sb="9" eb="11">
      <t>ショウヒ</t>
    </rPh>
    <rPh sb="11" eb="13">
      <t>セイコウ</t>
    </rPh>
    <rPh sb="14" eb="16">
      <t>ネンジ</t>
    </rPh>
    <rPh sb="29" eb="31">
      <t>センタク</t>
    </rPh>
    <phoneticPr fontId="3"/>
  </si>
  <si>
    <t>２．推計の年次を入力してください。</t>
    <phoneticPr fontId="3"/>
  </si>
  <si>
    <t>３．推計の方法をドロップダウンリストより選択してください。</t>
    <rPh sb="2" eb="4">
      <t>スイケイ</t>
    </rPh>
    <rPh sb="5" eb="7">
      <t>ホウホウ</t>
    </rPh>
    <rPh sb="20" eb="22">
      <t>センタク</t>
    </rPh>
    <phoneticPr fontId="3"/>
  </si>
  <si>
    <t>消費支出、実収入、可処分所得を入力してください。</t>
    <rPh sb="9" eb="12">
      <t>カショブン</t>
    </rPh>
    <rPh sb="12" eb="14">
      <t>ショトク</t>
    </rPh>
    <phoneticPr fontId="2"/>
  </si>
  <si>
    <t>総人口</t>
    <rPh sb="0" eb="1">
      <t>ソウ</t>
    </rPh>
    <rPh sb="1" eb="3">
      <t>ジンコウ</t>
    </rPh>
    <phoneticPr fontId="3"/>
  </si>
  <si>
    <t>結果の分類</t>
    <rPh sb="0" eb="2">
      <t>ケッカ</t>
    </rPh>
    <rPh sb="3" eb="5">
      <t>ブンルイ</t>
    </rPh>
    <phoneticPr fontId="3"/>
  </si>
  <si>
    <t>北海道</t>
    <rPh sb="0" eb="3">
      <t>ホッカイドウ</t>
    </rPh>
    <phoneticPr fontId="6"/>
  </si>
  <si>
    <t>歳出額-(公債費+土木建築費)</t>
    <rPh sb="0" eb="2">
      <t>サイシュツ</t>
    </rPh>
    <rPh sb="2" eb="3">
      <t>ガク</t>
    </rPh>
    <rPh sb="5" eb="7">
      <t>コウサイ</t>
    </rPh>
    <rPh sb="7" eb="8">
      <t>ヒ</t>
    </rPh>
    <rPh sb="9" eb="11">
      <t>ドボク</t>
    </rPh>
    <rPh sb="11" eb="14">
      <t>ケンチクヒ</t>
    </rPh>
    <phoneticPr fontId="3"/>
  </si>
  <si>
    <t>内生部門計</t>
    <phoneticPr fontId="6"/>
  </si>
  <si>
    <t>分類数</t>
    <rPh sb="0" eb="2">
      <t>ブンルイ</t>
    </rPh>
    <rPh sb="2" eb="3">
      <t>スウ</t>
    </rPh>
    <phoneticPr fontId="3"/>
  </si>
  <si>
    <t>自給率</t>
    <rPh sb="0" eb="3">
      <t>ジキュウリツ</t>
    </rPh>
    <phoneticPr fontId="6"/>
  </si>
  <si>
    <t>移輸出（百万円）</t>
    <rPh sb="0" eb="1">
      <t>ウツリ</t>
    </rPh>
    <rPh sb="1" eb="3">
      <t>ユシュツ</t>
    </rPh>
    <rPh sb="4" eb="7">
      <t>ヒャクマンエン</t>
    </rPh>
    <phoneticPr fontId="3"/>
  </si>
  <si>
    <t>生産者価格評価表</t>
    <rPh sb="0" eb="3">
      <t>セイサンシャ</t>
    </rPh>
    <rPh sb="3" eb="5">
      <t>カカク</t>
    </rPh>
    <rPh sb="7" eb="8">
      <t>ヒョウ</t>
    </rPh>
    <phoneticPr fontId="3"/>
  </si>
  <si>
    <t>購入者価格評価表</t>
    <rPh sb="0" eb="3">
      <t>コウニュウシャ</t>
    </rPh>
    <rPh sb="3" eb="5">
      <t>カカク</t>
    </rPh>
    <rPh sb="7" eb="8">
      <t>ヒョウ</t>
    </rPh>
    <phoneticPr fontId="3"/>
  </si>
  <si>
    <t>国の産業連関表より、生産者価格評価表、商業マージン表、国内貨物運賃表、購入者価格評価表の国内需要合計の列のデータを入力してください。</t>
    <rPh sb="44" eb="46">
      <t>コクナイ</t>
    </rPh>
    <rPh sb="46" eb="48">
      <t>ジュヨウ</t>
    </rPh>
    <rPh sb="48" eb="50">
      <t>ゴウケイ</t>
    </rPh>
    <rPh sb="51" eb="52">
      <t>レツ</t>
    </rPh>
    <rPh sb="57" eb="59">
      <t>ニュウリョク</t>
    </rPh>
    <phoneticPr fontId="3"/>
  </si>
  <si>
    <t>平成23年</t>
    <rPh sb="0" eb="2">
      <t>ヘイセイ</t>
    </rPh>
    <rPh sb="4" eb="5">
      <t>ネン</t>
    </rPh>
    <phoneticPr fontId="3"/>
  </si>
  <si>
    <t>年次</t>
    <rPh sb="0" eb="1">
      <t>ネン</t>
    </rPh>
    <rPh sb="1" eb="2">
      <t>ジ</t>
    </rPh>
    <phoneticPr fontId="3"/>
  </si>
  <si>
    <t>直接効果</t>
    <phoneticPr fontId="3"/>
  </si>
  <si>
    <t>部門分類</t>
    <phoneticPr fontId="3"/>
  </si>
  <si>
    <t>与件ﾃﾞｰﾀ</t>
    <phoneticPr fontId="3"/>
  </si>
  <si>
    <t>生産誘発額</t>
    <phoneticPr fontId="3"/>
  </si>
  <si>
    <t>粗付加価値
誘発額</t>
    <phoneticPr fontId="3"/>
  </si>
  <si>
    <t>雇用者所得
誘発額</t>
    <phoneticPr fontId="3"/>
  </si>
  <si>
    <t>1次生産
誘発効果</t>
    <phoneticPr fontId="3"/>
  </si>
  <si>
    <t>2次生産
誘発効果</t>
    <phoneticPr fontId="3"/>
  </si>
  <si>
    <t>合　計</t>
    <phoneticPr fontId="3"/>
  </si>
  <si>
    <t>移輸入（百万円）</t>
    <rPh sb="0" eb="1">
      <t>ウツリ</t>
    </rPh>
    <rPh sb="1" eb="3">
      <t>ユニュウ</t>
    </rPh>
    <rPh sb="4" eb="7">
      <t>ヒャクマンエン</t>
    </rPh>
    <phoneticPr fontId="3"/>
  </si>
  <si>
    <t>宿泊</t>
    <phoneticPr fontId="3"/>
  </si>
  <si>
    <t>飲食</t>
    <phoneticPr fontId="3"/>
  </si>
  <si>
    <t>製造業</t>
    <rPh sb="0" eb="3">
      <t>セイゾウギョウ</t>
    </rPh>
    <phoneticPr fontId="3"/>
  </si>
  <si>
    <t>大分類</t>
    <rPh sb="0" eb="3">
      <t>ダイブンルイ</t>
    </rPh>
    <phoneticPr fontId="3"/>
  </si>
  <si>
    <t>小分類</t>
    <rPh sb="0" eb="3">
      <t>ショウブンルイ</t>
    </rPh>
    <phoneticPr fontId="3"/>
  </si>
  <si>
    <t>年次</t>
    <rPh sb="0" eb="1">
      <t>ネン</t>
    </rPh>
    <rPh sb="1" eb="2">
      <t>ジ</t>
    </rPh>
    <phoneticPr fontId="3"/>
  </si>
  <si>
    <t>最新</t>
    <rPh sb="0" eb="2">
      <t>サイシン</t>
    </rPh>
    <phoneticPr fontId="3"/>
  </si>
  <si>
    <t>前回</t>
    <rPh sb="0" eb="2">
      <t>ゼンカイ</t>
    </rPh>
    <phoneticPr fontId="3"/>
  </si>
  <si>
    <t>域外での生産</t>
    <rPh sb="4" eb="6">
      <t>セイサン</t>
    </rPh>
    <phoneticPr fontId="3"/>
  </si>
  <si>
    <t>◎「経済センサス（活動調査）」は4年に一度実施。</t>
    <rPh sb="2" eb="4">
      <t>ケイザイ</t>
    </rPh>
    <rPh sb="21" eb="23">
      <t>ジッシ</t>
    </rPh>
    <phoneticPr fontId="3"/>
  </si>
  <si>
    <t>◎「経済センサス（活動調査）」は4年に一度実施。</t>
    <phoneticPr fontId="3"/>
  </si>
  <si>
    <t>◎「国勢調査」は5年に一度実施。</t>
    <rPh sb="2" eb="4">
      <t>コクセイ</t>
    </rPh>
    <rPh sb="4" eb="6">
      <t>チョウサ</t>
    </rPh>
    <rPh sb="13" eb="15">
      <t>ジッシ</t>
    </rPh>
    <phoneticPr fontId="3"/>
  </si>
  <si>
    <t>◎国の産業連関表は5年ごとに作成。</t>
    <rPh sb="10" eb="11">
      <t>ネン</t>
    </rPh>
    <rPh sb="14" eb="16">
      <t>サクセイ</t>
    </rPh>
    <phoneticPr fontId="3"/>
  </si>
  <si>
    <t>建設業</t>
    <rPh sb="0" eb="2">
      <t>ケンセツ</t>
    </rPh>
    <phoneticPr fontId="3"/>
  </si>
  <si>
    <t>建設業</t>
    <rPh sb="0" eb="2">
      <t>ケンセツ</t>
    </rPh>
    <rPh sb="2" eb="3">
      <t>ギョウ</t>
    </rPh>
    <phoneticPr fontId="3"/>
  </si>
  <si>
    <t>投入係数表（行のみ統合）</t>
    <rPh sb="0" eb="2">
      <t>トウニュウ</t>
    </rPh>
    <rPh sb="2" eb="5">
      <t>ケイスウヒョウ</t>
    </rPh>
    <rPh sb="6" eb="7">
      <t>ギョウ</t>
    </rPh>
    <rPh sb="9" eb="11">
      <t>トウゴウ</t>
    </rPh>
    <phoneticPr fontId="3"/>
  </si>
  <si>
    <t>北海道移出</t>
    <rPh sb="0" eb="2">
      <t>ホッカイ</t>
    </rPh>
    <rPh sb="2" eb="3">
      <t>ドウ</t>
    </rPh>
    <rPh sb="3" eb="5">
      <t>イシュツ</t>
    </rPh>
    <phoneticPr fontId="3"/>
  </si>
  <si>
    <t>北海道輸出</t>
    <rPh sb="0" eb="3">
      <t>ホッカイドウ</t>
    </rPh>
    <rPh sb="3" eb="5">
      <t>ユシュツ</t>
    </rPh>
    <phoneticPr fontId="3"/>
  </si>
  <si>
    <t>北海道移入</t>
    <rPh sb="0" eb="3">
      <t>ホッカイドウ</t>
    </rPh>
    <rPh sb="3" eb="5">
      <t>イニュウ</t>
    </rPh>
    <phoneticPr fontId="3"/>
  </si>
  <si>
    <t>北海道生産額</t>
    <rPh sb="0" eb="3">
      <t>ホッカイドウ</t>
    </rPh>
    <rPh sb="3" eb="6">
      <t>セイサンガク</t>
    </rPh>
    <phoneticPr fontId="3"/>
  </si>
  <si>
    <t>北海道域内最終需要</t>
    <rPh sb="0" eb="3">
      <t>ホッカイドウ</t>
    </rPh>
    <rPh sb="3" eb="5">
      <t>イキナイ</t>
    </rPh>
    <rPh sb="5" eb="7">
      <t>サイシュウ</t>
    </rPh>
    <rPh sb="7" eb="9">
      <t>ジュヨウ</t>
    </rPh>
    <phoneticPr fontId="3"/>
  </si>
  <si>
    <t>対象地域県内への移出</t>
    <rPh sb="0" eb="2">
      <t>タイショウ</t>
    </rPh>
    <rPh sb="2" eb="4">
      <t>チイキ</t>
    </rPh>
    <rPh sb="4" eb="6">
      <t>ケンナイ</t>
    </rPh>
    <rPh sb="8" eb="10">
      <t>イシュツ</t>
    </rPh>
    <phoneticPr fontId="3"/>
  </si>
  <si>
    <t>対象地域県外への移出</t>
    <rPh sb="0" eb="2">
      <t>タイショウ</t>
    </rPh>
    <rPh sb="2" eb="4">
      <t>チイキ</t>
    </rPh>
    <rPh sb="4" eb="6">
      <t>ケンガイ</t>
    </rPh>
    <rPh sb="8" eb="10">
      <t>イシュツ</t>
    </rPh>
    <phoneticPr fontId="3"/>
  </si>
  <si>
    <t>対象地域輸出</t>
    <rPh sb="0" eb="2">
      <t>タイショウ</t>
    </rPh>
    <rPh sb="2" eb="4">
      <t>チイキ</t>
    </rPh>
    <rPh sb="4" eb="6">
      <t>ユシュツ</t>
    </rPh>
    <phoneticPr fontId="3"/>
  </si>
  <si>
    <t>移輸出合計</t>
    <rPh sb="0" eb="1">
      <t>ウツリ</t>
    </rPh>
    <rPh sb="1" eb="3">
      <t>ユシュツ</t>
    </rPh>
    <rPh sb="3" eb="5">
      <t>ゴウケイ</t>
    </rPh>
    <phoneticPr fontId="3"/>
  </si>
  <si>
    <t>対象地域輸入</t>
    <rPh sb="0" eb="2">
      <t>タイショウ</t>
    </rPh>
    <rPh sb="2" eb="4">
      <t>チイキ</t>
    </rPh>
    <rPh sb="4" eb="6">
      <t>ユニュウ</t>
    </rPh>
    <phoneticPr fontId="3"/>
  </si>
  <si>
    <t>移輸入合計</t>
    <rPh sb="0" eb="1">
      <t>ウツリ</t>
    </rPh>
    <rPh sb="1" eb="3">
      <t>ユニュウ</t>
    </rPh>
    <rPh sb="3" eb="5">
      <t>ゴウケイ</t>
    </rPh>
    <phoneticPr fontId="3"/>
  </si>
  <si>
    <t>県内への純移出</t>
    <rPh sb="0" eb="2">
      <t>ケンナイ</t>
    </rPh>
    <rPh sb="4" eb="5">
      <t>ジュン</t>
    </rPh>
    <rPh sb="5" eb="7">
      <t>イシュツ</t>
    </rPh>
    <phoneticPr fontId="3"/>
  </si>
  <si>
    <t>サーベイ法</t>
    <rPh sb="4" eb="5">
      <t>ホウ</t>
    </rPh>
    <phoneticPr fontId="3"/>
  </si>
  <si>
    <t>内生部門計(前）</t>
    <rPh sb="6" eb="7">
      <t>マエ</t>
    </rPh>
    <phoneticPr fontId="6"/>
  </si>
  <si>
    <t>観光入込客数 （人）</t>
    <rPh sb="0" eb="2">
      <t>カンコウ</t>
    </rPh>
    <rPh sb="8" eb="9">
      <t>ヒト</t>
    </rPh>
    <phoneticPr fontId="3"/>
  </si>
  <si>
    <t>人口（人）</t>
    <rPh sb="0" eb="2">
      <t>ジンコウ</t>
    </rPh>
    <rPh sb="3" eb="4">
      <t>ニン</t>
    </rPh>
    <phoneticPr fontId="3"/>
  </si>
  <si>
    <t>観光入込客数 （人）</t>
    <rPh sb="0" eb="2">
      <t>カンコウ</t>
    </rPh>
    <rPh sb="8" eb="9">
      <t>ニン</t>
    </rPh>
    <phoneticPr fontId="3"/>
  </si>
  <si>
    <t>１次波及効果</t>
    <rPh sb="2" eb="4">
      <t>ハキュウ</t>
    </rPh>
    <rPh sb="4" eb="6">
      <t>コウカ</t>
    </rPh>
    <phoneticPr fontId="3"/>
  </si>
  <si>
    <t>２次波及効果</t>
    <rPh sb="2" eb="4">
      <t>ハキュウ</t>
    </rPh>
    <rPh sb="4" eb="6">
      <t>コウカ</t>
    </rPh>
    <phoneticPr fontId="3"/>
  </si>
  <si>
    <t>2.シミュレーションを行わない</t>
  </si>
  <si>
    <t>105</t>
  </si>
  <si>
    <t>106</t>
  </si>
  <si>
    <t>107</t>
  </si>
  <si>
    <t>108</t>
  </si>
  <si>
    <t>109</t>
  </si>
  <si>
    <t>110</t>
  </si>
  <si>
    <t>（百万円）</t>
    <rPh sb="1" eb="2">
      <t>ヒャク</t>
    </rPh>
    <rPh sb="2" eb="4">
      <t>マンエン</t>
    </rPh>
    <phoneticPr fontId="6"/>
  </si>
  <si>
    <t>(百万円)</t>
    <rPh sb="1" eb="3">
      <t>ヒャクマン</t>
    </rPh>
    <rPh sb="3" eb="4">
      <t>エン</t>
    </rPh>
    <phoneticPr fontId="3"/>
  </si>
  <si>
    <t>分類不明</t>
    <rPh sb="0" eb="2">
      <t>ブンルイ</t>
    </rPh>
    <rPh sb="2" eb="4">
      <t>フメイ</t>
    </rPh>
    <phoneticPr fontId="3"/>
  </si>
  <si>
    <t>111</t>
  </si>
  <si>
    <t>112</t>
  </si>
  <si>
    <t>113</t>
  </si>
  <si>
    <t>114</t>
  </si>
  <si>
    <t>115</t>
  </si>
  <si>
    <t>116</t>
  </si>
  <si>
    <t>117</t>
  </si>
  <si>
    <t>118</t>
  </si>
  <si>
    <t>119</t>
  </si>
  <si>
    <t>120</t>
  </si>
  <si>
    <t>　</t>
    <phoneticPr fontId="3"/>
  </si>
  <si>
    <t>-</t>
  </si>
  <si>
    <t>-</t>
    <phoneticPr fontId="3"/>
  </si>
  <si>
    <t>VLOOKUPの検索値→</t>
    <rPh sb="8" eb="10">
      <t>ケンサク</t>
    </rPh>
    <rPh sb="10" eb="11">
      <t>アタイ</t>
    </rPh>
    <phoneticPr fontId="3"/>
  </si>
  <si>
    <t>波及効果表の表頭名</t>
    <rPh sb="0" eb="2">
      <t>ハキュウ</t>
    </rPh>
    <rPh sb="2" eb="4">
      <t>コウカ</t>
    </rPh>
    <rPh sb="4" eb="5">
      <t>ヒョウ</t>
    </rPh>
    <rPh sb="6" eb="7">
      <t>ヒョウ</t>
    </rPh>
    <rPh sb="7" eb="8">
      <t>トウ</t>
    </rPh>
    <rPh sb="8" eb="9">
      <t>メイ</t>
    </rPh>
    <phoneticPr fontId="3"/>
  </si>
  <si>
    <t>運輸</t>
    <rPh sb="0" eb="2">
      <t>ウンユ</t>
    </rPh>
    <phoneticPr fontId="3"/>
  </si>
  <si>
    <t>1</t>
    <phoneticPr fontId="6"/>
  </si>
  <si>
    <t>2</t>
    <phoneticPr fontId="6"/>
  </si>
  <si>
    <t>3</t>
  </si>
  <si>
    <t>4</t>
  </si>
  <si>
    <t>5</t>
  </si>
  <si>
    <t>6</t>
  </si>
  <si>
    <t>7</t>
  </si>
  <si>
    <t>8</t>
  </si>
  <si>
    <t>9</t>
  </si>
  <si>
    <t>５．地域の観光消費単価を入力してください。</t>
    <rPh sb="2" eb="4">
      <t>チイキ</t>
    </rPh>
    <rPh sb="5" eb="7">
      <t>カンコウ</t>
    </rPh>
    <rPh sb="7" eb="9">
      <t>ショウヒ</t>
    </rPh>
    <rPh sb="9" eb="11">
      <t>タンカ</t>
    </rPh>
    <rPh sb="12" eb="14">
      <t>ニュウリョク</t>
    </rPh>
    <phoneticPr fontId="3"/>
  </si>
  <si>
    <t>%以下の産業部門については、既存統計より推計する。</t>
    <rPh sb="1" eb="3">
      <t>イカ</t>
    </rPh>
    <rPh sb="4" eb="6">
      <t>サンギョウ</t>
    </rPh>
    <rPh sb="6" eb="8">
      <t>ブモン</t>
    </rPh>
    <rPh sb="14" eb="16">
      <t>キゾン</t>
    </rPh>
    <rPh sb="16" eb="18">
      <t>トウケイ</t>
    </rPh>
    <rPh sb="20" eb="22">
      <t>スイケイ</t>
    </rPh>
    <phoneticPr fontId="3"/>
  </si>
  <si>
    <t>回収の割合が</t>
    <rPh sb="0" eb="2">
      <t>カイシュウ</t>
    </rPh>
    <rPh sb="3" eb="5">
      <t>ワリアイ</t>
    </rPh>
    <phoneticPr fontId="3"/>
  </si>
  <si>
    <t>振り分ける
産業部門</t>
    <rPh sb="0" eb="1">
      <t>フ</t>
    </rPh>
    <rPh sb="2" eb="3">
      <t>ワ</t>
    </rPh>
    <rPh sb="6" eb="8">
      <t>サンギョウ</t>
    </rPh>
    <rPh sb="8" eb="10">
      <t>ブモン</t>
    </rPh>
    <phoneticPr fontId="3"/>
  </si>
  <si>
    <t>観光消費需要
質問項目
（小分類）</t>
    <rPh sb="0" eb="2">
      <t>カンコウ</t>
    </rPh>
    <rPh sb="2" eb="4">
      <t>ショウヒ</t>
    </rPh>
    <rPh sb="4" eb="6">
      <t>ジュヨウ</t>
    </rPh>
    <rPh sb="7" eb="9">
      <t>シツモン</t>
    </rPh>
    <rPh sb="9" eb="11">
      <t>コウモク</t>
    </rPh>
    <rPh sb="13" eb="16">
      <t>ショウブンルイ</t>
    </rPh>
    <phoneticPr fontId="3"/>
  </si>
  <si>
    <t>結果の分類への振分け</t>
    <rPh sb="0" eb="2">
      <t>ケッカ</t>
    </rPh>
    <rPh sb="3" eb="5">
      <t>ブンルイ</t>
    </rPh>
    <rPh sb="7" eb="9">
      <t>フリワケ</t>
    </rPh>
    <phoneticPr fontId="14"/>
  </si>
  <si>
    <t>結果の分類</t>
    <rPh sb="0" eb="2">
      <t>ケッカ</t>
    </rPh>
    <rPh sb="3" eb="5">
      <t>ブンルイ</t>
    </rPh>
    <phoneticPr fontId="3"/>
  </si>
  <si>
    <t>北海道産業連関表の産業部門分類</t>
    <rPh sb="0" eb="3">
      <t>ホッカイドウ</t>
    </rPh>
    <rPh sb="3" eb="5">
      <t>サンギョウ</t>
    </rPh>
    <rPh sb="5" eb="7">
      <t>レンカン</t>
    </rPh>
    <rPh sb="7" eb="8">
      <t>ヒョウ</t>
    </rPh>
    <rPh sb="9" eb="11">
      <t>サンギョウ</t>
    </rPh>
    <rPh sb="11" eb="13">
      <t>ブモン</t>
    </rPh>
    <rPh sb="13" eb="15">
      <t>ブンルイ</t>
    </rPh>
    <phoneticPr fontId="3"/>
  </si>
  <si>
    <t>北海道産業連関表の産業部門分類</t>
    <phoneticPr fontId="3"/>
  </si>
  <si>
    <t>観光消費単価（円）</t>
    <rPh sb="0" eb="2">
      <t>カンコウ</t>
    </rPh>
    <rPh sb="7" eb="8">
      <t>エン</t>
    </rPh>
    <phoneticPr fontId="3"/>
  </si>
  <si>
    <t>観光総消費額
（百万円）</t>
    <rPh sb="0" eb="2">
      <t>カンコウ</t>
    </rPh>
    <rPh sb="3" eb="5">
      <t>ショウヒ</t>
    </rPh>
    <rPh sb="5" eb="6">
      <t>ガク</t>
    </rPh>
    <rPh sb="8" eb="11">
      <t>ヒャクマンエン</t>
    </rPh>
    <phoneticPr fontId="3"/>
  </si>
  <si>
    <t>○</t>
  </si>
  <si>
    <t>○</t>
    <phoneticPr fontId="3"/>
  </si>
  <si>
    <t>②また、商業、金融・保険・不動産、運輸・情報通信、公務、サービス業に該当する項目に○をつけてください。</t>
    <rPh sb="4" eb="6">
      <t>ショウギョウ</t>
    </rPh>
    <rPh sb="7" eb="9">
      <t>キンユウ</t>
    </rPh>
    <rPh sb="10" eb="12">
      <t>ホケン</t>
    </rPh>
    <rPh sb="13" eb="16">
      <t>フドウサン</t>
    </rPh>
    <rPh sb="17" eb="19">
      <t>ウンユ</t>
    </rPh>
    <rPh sb="20" eb="22">
      <t>ジョウホウ</t>
    </rPh>
    <rPh sb="22" eb="24">
      <t>ツウシン</t>
    </rPh>
    <rPh sb="25" eb="27">
      <t>コウム</t>
    </rPh>
    <rPh sb="32" eb="33">
      <t>ギョウ</t>
    </rPh>
    <rPh sb="34" eb="36">
      <t>ガイトウ</t>
    </rPh>
    <rPh sb="38" eb="40">
      <t>コウモク</t>
    </rPh>
    <phoneticPr fontId="3"/>
  </si>
  <si>
    <t>①</t>
    <phoneticPr fontId="3"/>
  </si>
  <si>
    <t>②</t>
    <phoneticPr fontId="3"/>
  </si>
  <si>
    <t>個人市町村民税</t>
    <rPh sb="0" eb="2">
      <t>コジン</t>
    </rPh>
    <rPh sb="2" eb="5">
      <t>シチョウソン</t>
    </rPh>
    <rPh sb="5" eb="6">
      <t>ミン</t>
    </rPh>
    <rPh sb="6" eb="7">
      <t>ゼイ</t>
    </rPh>
    <phoneticPr fontId="3"/>
  </si>
  <si>
    <t>Nh</t>
    <phoneticPr fontId="6"/>
  </si>
  <si>
    <t>Mh</t>
    <phoneticPr fontId="6"/>
  </si>
  <si>
    <t>北海道輸入</t>
    <rPh sb="0" eb="3">
      <t>ホッカイドウ</t>
    </rPh>
    <rPh sb="3" eb="5">
      <t>ユニュウ</t>
    </rPh>
    <phoneticPr fontId="3"/>
  </si>
  <si>
    <t>Eh</t>
    <phoneticPr fontId="6"/>
  </si>
  <si>
    <t>Fh</t>
    <phoneticPr fontId="6"/>
  </si>
  <si>
    <t>Gh</t>
    <phoneticPr fontId="6"/>
  </si>
  <si>
    <t>F</t>
    <phoneticPr fontId="6"/>
  </si>
  <si>
    <t>１．年次の西暦への変換</t>
    <rPh sb="2" eb="4">
      <t>ネンジ</t>
    </rPh>
    <rPh sb="5" eb="7">
      <t>セイレキ</t>
    </rPh>
    <rPh sb="9" eb="11">
      <t>ヘンカン</t>
    </rPh>
    <phoneticPr fontId="3"/>
  </si>
  <si>
    <t>２．経済センサス年次の西暦への変換</t>
    <rPh sb="2" eb="4">
      <t>ケイザイ</t>
    </rPh>
    <rPh sb="8" eb="10">
      <t>ネンジ</t>
    </rPh>
    <rPh sb="11" eb="13">
      <t>セイレキ</t>
    </rPh>
    <rPh sb="15" eb="17">
      <t>ヘンカン</t>
    </rPh>
    <phoneticPr fontId="3"/>
  </si>
  <si>
    <t>３．雇用者数の計算、北海道の従業者数の年平均変化率、名寄市と北海道の従業者数の割合</t>
    <rPh sb="2" eb="5">
      <t>コヨウシャ</t>
    </rPh>
    <rPh sb="5" eb="6">
      <t>スウ</t>
    </rPh>
    <rPh sb="7" eb="9">
      <t>ケイサン</t>
    </rPh>
    <rPh sb="10" eb="13">
      <t>ホッカイドウ</t>
    </rPh>
    <rPh sb="14" eb="15">
      <t>ジュウ</t>
    </rPh>
    <rPh sb="15" eb="18">
      <t>ギョウシャスウ</t>
    </rPh>
    <rPh sb="19" eb="22">
      <t>ネンヘイキン</t>
    </rPh>
    <rPh sb="22" eb="24">
      <t>ヘンカ</t>
    </rPh>
    <rPh sb="24" eb="25">
      <t>リツ</t>
    </rPh>
    <rPh sb="26" eb="29">
      <t>ナヨロシ</t>
    </rPh>
    <rPh sb="30" eb="33">
      <t>ホッカイドウ</t>
    </rPh>
    <rPh sb="34" eb="35">
      <t>ジュウ</t>
    </rPh>
    <rPh sb="35" eb="38">
      <t>ギョウシャスウ</t>
    </rPh>
    <rPh sb="39" eb="41">
      <t>ワリアイ</t>
    </rPh>
    <phoneticPr fontId="3"/>
  </si>
  <si>
    <t>LQ</t>
    <phoneticPr fontId="6"/>
  </si>
  <si>
    <t>３．自給率の数値を変更してシミュレーションを行いたい場合は、</t>
    <rPh sb="2" eb="5">
      <t>ジキュウリツ</t>
    </rPh>
    <rPh sb="6" eb="8">
      <t>スウチ</t>
    </rPh>
    <rPh sb="9" eb="11">
      <t>ヘンコウ</t>
    </rPh>
    <rPh sb="22" eb="23">
      <t>オコナ</t>
    </rPh>
    <rPh sb="26" eb="28">
      <t>バアイ</t>
    </rPh>
    <phoneticPr fontId="3"/>
  </si>
  <si>
    <t>１．観光入込客数の数値を変更してシミュレーションを行いたい場合は、</t>
    <rPh sb="2" eb="4">
      <t>カンコウ</t>
    </rPh>
    <rPh sb="4" eb="6">
      <t>イリコミ</t>
    </rPh>
    <rPh sb="6" eb="8">
      <t>キャクスウ</t>
    </rPh>
    <phoneticPr fontId="3"/>
  </si>
  <si>
    <t>２．観光消費単価の数値を変更してシミュレーションを行いたい場合は、</t>
    <rPh sb="2" eb="4">
      <t>カンコウ</t>
    </rPh>
    <rPh sb="4" eb="6">
      <t>ショウヒ</t>
    </rPh>
    <rPh sb="6" eb="8">
      <t>タンカ</t>
    </rPh>
    <phoneticPr fontId="3"/>
  </si>
  <si>
    <t>移輸出額</t>
    <rPh sb="0" eb="1">
      <t>ウツリ</t>
    </rPh>
    <rPh sb="1" eb="3">
      <t>ユシュツ</t>
    </rPh>
    <rPh sb="3" eb="4">
      <t>ガク</t>
    </rPh>
    <phoneticPr fontId="3"/>
  </si>
  <si>
    <t>移輸入額</t>
    <rPh sb="0" eb="1">
      <t>ウツリ</t>
    </rPh>
    <rPh sb="1" eb="3">
      <t>ユニュウ</t>
    </rPh>
    <rPh sb="3" eb="4">
      <t>ガク</t>
    </rPh>
    <phoneticPr fontId="3"/>
  </si>
  <si>
    <t>採用</t>
    <rPh sb="0" eb="2">
      <t>サイヨウ</t>
    </rPh>
    <phoneticPr fontId="3"/>
  </si>
  <si>
    <t>1.0にする</t>
  </si>
  <si>
    <t>民間消費支出増加分</t>
    <rPh sb="6" eb="9">
      <t>ゾウカブン</t>
    </rPh>
    <phoneticPr fontId="3"/>
  </si>
  <si>
    <t>（百万円）</t>
    <rPh sb="1" eb="2">
      <t>ヒャク</t>
    </rPh>
    <rPh sb="2" eb="4">
      <t>マンエン</t>
    </rPh>
    <phoneticPr fontId="3"/>
  </si>
  <si>
    <t>分類不明</t>
    <rPh sb="0" eb="2">
      <t>ブンルイ</t>
    </rPh>
    <rPh sb="2" eb="4">
      <t>フメイ</t>
    </rPh>
    <phoneticPr fontId="6"/>
  </si>
  <si>
    <t>域内需要</t>
    <rPh sb="0" eb="2">
      <t>イキナイ</t>
    </rPh>
    <rPh sb="2" eb="4">
      <t>ジュヨウ</t>
    </rPh>
    <phoneticPr fontId="3"/>
  </si>
  <si>
    <t>サンプル数僅少の場合にノンサーベイ法の数値）</t>
    <rPh sb="4" eb="5">
      <t>スウ</t>
    </rPh>
    <rPh sb="5" eb="7">
      <t>キンショウ</t>
    </rPh>
    <rPh sb="8" eb="10">
      <t>バアイ</t>
    </rPh>
    <rPh sb="17" eb="18">
      <t>ホウ</t>
    </rPh>
    <rPh sb="19" eb="21">
      <t>スウチ</t>
    </rPh>
    <phoneticPr fontId="3"/>
  </si>
  <si>
    <t xml:space="preserve">自給率（サーベイ法）
</t>
    <phoneticPr fontId="3"/>
  </si>
  <si>
    <t xml:space="preserve">自給率（ノンサーベイ法）
</t>
    <phoneticPr fontId="3"/>
  </si>
  <si>
    <t xml:space="preserve">自給率（シミュレーション）
</t>
    <phoneticPr fontId="3"/>
  </si>
  <si>
    <t>ノンサーベイ法</t>
    <phoneticPr fontId="3"/>
  </si>
  <si>
    <t>域内需要</t>
    <rPh sb="0" eb="2">
      <t>イキナイ</t>
    </rPh>
    <rPh sb="2" eb="4">
      <t>ジュヨウ</t>
    </rPh>
    <phoneticPr fontId="6"/>
  </si>
  <si>
    <t>移輸出入力</t>
    <rPh sb="0" eb="1">
      <t>ウツリ</t>
    </rPh>
    <rPh sb="1" eb="3">
      <t>ユシュツ</t>
    </rPh>
    <rPh sb="3" eb="5">
      <t>ニュウリョク</t>
    </rPh>
    <phoneticPr fontId="6"/>
  </si>
  <si>
    <t>移入輸入力</t>
    <rPh sb="0" eb="2">
      <t>イニュウ</t>
    </rPh>
    <rPh sb="2" eb="3">
      <t>ユ</t>
    </rPh>
    <rPh sb="3" eb="5">
      <t>ニュウリョク</t>
    </rPh>
    <phoneticPr fontId="6"/>
  </si>
  <si>
    <t>行と列の差1</t>
    <rPh sb="0" eb="1">
      <t>ギョウ</t>
    </rPh>
    <rPh sb="2" eb="3">
      <t>レツ</t>
    </rPh>
    <rPh sb="4" eb="5">
      <t>サ</t>
    </rPh>
    <phoneticPr fontId="6"/>
  </si>
  <si>
    <t>行と列の差2</t>
    <rPh sb="0" eb="1">
      <t>ギョウ</t>
    </rPh>
    <rPh sb="2" eb="3">
      <t>レツ</t>
    </rPh>
    <rPh sb="4" eb="5">
      <t>サ</t>
    </rPh>
    <phoneticPr fontId="6"/>
  </si>
  <si>
    <t>行と列の差</t>
    <rPh sb="0" eb="1">
      <t>ギョウ</t>
    </rPh>
    <rPh sb="2" eb="3">
      <t>レツ</t>
    </rPh>
    <rPh sb="4" eb="5">
      <t>サ</t>
    </rPh>
    <phoneticPr fontId="3"/>
  </si>
  <si>
    <t>移輸入額（建設業を修正するか否か）</t>
    <rPh sb="0" eb="1">
      <t>ウツリ</t>
    </rPh>
    <rPh sb="1" eb="4">
      <t>ユニュウガク</t>
    </rPh>
    <phoneticPr fontId="3"/>
  </si>
  <si>
    <t>域内生産額（建設業を修正するか否か）</t>
    <rPh sb="0" eb="2">
      <t>イキナイ</t>
    </rPh>
    <rPh sb="2" eb="5">
      <t>セイサンガク</t>
    </rPh>
    <rPh sb="6" eb="8">
      <t>ケンセツ</t>
    </rPh>
    <rPh sb="8" eb="9">
      <t>ギョウ</t>
    </rPh>
    <rPh sb="10" eb="12">
      <t>シュウセイ</t>
    </rPh>
    <rPh sb="15" eb="16">
      <t>イナ</t>
    </rPh>
    <phoneticPr fontId="3"/>
  </si>
  <si>
    <t>域内生産額（公務修正）</t>
    <rPh sb="0" eb="2">
      <t>イキナイ</t>
    </rPh>
    <rPh sb="2" eb="4">
      <t>セイサン</t>
    </rPh>
    <rPh sb="4" eb="5">
      <t>ガク</t>
    </rPh>
    <rPh sb="6" eb="8">
      <t>コウム</t>
    </rPh>
    <rPh sb="8" eb="10">
      <t>シュウセイ</t>
    </rPh>
    <phoneticPr fontId="3"/>
  </si>
  <si>
    <t>移輸入額（公務修正）</t>
    <rPh sb="0" eb="1">
      <t>イ</t>
    </rPh>
    <rPh sb="1" eb="3">
      <t>ユニュウ</t>
    </rPh>
    <rPh sb="3" eb="4">
      <t>ガク</t>
    </rPh>
    <rPh sb="5" eb="7">
      <t>コウム</t>
    </rPh>
    <rPh sb="7" eb="9">
      <t>シュウセイ</t>
    </rPh>
    <phoneticPr fontId="3"/>
  </si>
  <si>
    <t>公務修正分×投入係数</t>
    <rPh sb="0" eb="2">
      <t>コウム</t>
    </rPh>
    <rPh sb="2" eb="4">
      <t>シュウセイ</t>
    </rPh>
    <rPh sb="4" eb="5">
      <t>ブン</t>
    </rPh>
    <rPh sb="6" eb="8">
      <t>トウニュウ</t>
    </rPh>
    <rPh sb="8" eb="10">
      <t>ケイスウ</t>
    </rPh>
    <phoneticPr fontId="3"/>
  </si>
  <si>
    <t>建設業修正分×投入係数</t>
    <rPh sb="0" eb="2">
      <t>ケンセツ</t>
    </rPh>
    <rPh sb="2" eb="3">
      <t>ギョウ</t>
    </rPh>
    <rPh sb="3" eb="5">
      <t>シュウセイ</t>
    </rPh>
    <rPh sb="5" eb="6">
      <t>ブン</t>
    </rPh>
    <rPh sb="7" eb="9">
      <t>トウニュウ</t>
    </rPh>
    <rPh sb="9" eb="11">
      <t>ケイスウ</t>
    </rPh>
    <phoneticPr fontId="3"/>
  </si>
  <si>
    <t>域内生産額（建設業修正）</t>
    <rPh sb="0" eb="2">
      <t>イキナイ</t>
    </rPh>
    <rPh sb="2" eb="4">
      <t>セイサン</t>
    </rPh>
    <rPh sb="4" eb="5">
      <t>ガク</t>
    </rPh>
    <rPh sb="6" eb="8">
      <t>ケンセツ</t>
    </rPh>
    <rPh sb="8" eb="9">
      <t>ギョウ</t>
    </rPh>
    <rPh sb="9" eb="11">
      <t>シュウセイ</t>
    </rPh>
    <phoneticPr fontId="3"/>
  </si>
  <si>
    <t>移輸入額（建設業修正）</t>
    <rPh sb="0" eb="1">
      <t>イ</t>
    </rPh>
    <rPh sb="1" eb="3">
      <t>ユニュウ</t>
    </rPh>
    <rPh sb="3" eb="4">
      <t>ガク</t>
    </rPh>
    <rPh sb="5" eb="7">
      <t>ケンセツ</t>
    </rPh>
    <rPh sb="7" eb="8">
      <t>ギョウ</t>
    </rPh>
    <rPh sb="8" eb="10">
      <t>シュウセイ</t>
    </rPh>
    <phoneticPr fontId="3"/>
  </si>
  <si>
    <t>域内生産額（分類不明修正）</t>
    <rPh sb="0" eb="2">
      <t>イキナイ</t>
    </rPh>
    <rPh sb="2" eb="4">
      <t>セイサン</t>
    </rPh>
    <rPh sb="4" eb="5">
      <t>ガク</t>
    </rPh>
    <rPh sb="6" eb="8">
      <t>ブンルイ</t>
    </rPh>
    <rPh sb="8" eb="10">
      <t>フメイ</t>
    </rPh>
    <rPh sb="10" eb="12">
      <t>シュウセイ</t>
    </rPh>
    <phoneticPr fontId="3"/>
  </si>
  <si>
    <t>移輸入額修正</t>
    <rPh sb="0" eb="1">
      <t>イ</t>
    </rPh>
    <rPh sb="1" eb="3">
      <t>ユニュウ</t>
    </rPh>
    <rPh sb="3" eb="4">
      <t>ガク</t>
    </rPh>
    <rPh sb="4" eb="6">
      <t>シュウセイ</t>
    </rPh>
    <phoneticPr fontId="6"/>
  </si>
  <si>
    <t>直接効果を100%とするか否か</t>
    <rPh sb="0" eb="2">
      <t>チョクセツ</t>
    </rPh>
    <rPh sb="2" eb="4">
      <t>コウカ</t>
    </rPh>
    <rPh sb="13" eb="14">
      <t>イナ</t>
    </rPh>
    <phoneticPr fontId="3"/>
  </si>
  <si>
    <t>ES</t>
    <phoneticPr fontId="6"/>
  </si>
  <si>
    <t>Xh</t>
    <phoneticPr fontId="6"/>
  </si>
  <si>
    <t>X</t>
    <phoneticPr fontId="6"/>
  </si>
  <si>
    <t>域内生産額（分類不明修正）</t>
    <rPh sb="0" eb="2">
      <t>イキナイ</t>
    </rPh>
    <rPh sb="2" eb="4">
      <t>セイサン</t>
    </rPh>
    <rPh sb="4" eb="5">
      <t>ガク</t>
    </rPh>
    <rPh sb="6" eb="8">
      <t>ブンルイ</t>
    </rPh>
    <rPh sb="8" eb="10">
      <t>フメイ</t>
    </rPh>
    <rPh sb="10" eb="12">
      <t>シュウセイ</t>
    </rPh>
    <phoneticPr fontId="6"/>
  </si>
  <si>
    <t>Es1</t>
    <phoneticPr fontId="6"/>
  </si>
  <si>
    <t>Ms1</t>
    <phoneticPr fontId="6"/>
  </si>
  <si>
    <t>DIFs1</t>
    <phoneticPr fontId="6"/>
  </si>
  <si>
    <t>Ms2</t>
    <phoneticPr fontId="6"/>
  </si>
  <si>
    <t>Xs2</t>
    <phoneticPr fontId="3"/>
  </si>
  <si>
    <t>Xs3</t>
    <phoneticPr fontId="3"/>
  </si>
  <si>
    <t>Ms3</t>
    <phoneticPr fontId="3"/>
  </si>
  <si>
    <t>Xs4</t>
    <phoneticPr fontId="3"/>
  </si>
  <si>
    <t>Ms4</t>
    <phoneticPr fontId="3"/>
  </si>
  <si>
    <t>DIFs2</t>
    <phoneticPr fontId="3"/>
  </si>
  <si>
    <t>Us</t>
    <phoneticPr fontId="3"/>
  </si>
  <si>
    <t>Ds</t>
    <phoneticPr fontId="3"/>
  </si>
  <si>
    <t>Iccs</t>
    <phoneticPr fontId="3"/>
  </si>
  <si>
    <t>Icps</t>
    <phoneticPr fontId="3"/>
  </si>
  <si>
    <t>GtJ</t>
    <phoneticPr fontId="6"/>
  </si>
  <si>
    <t>NfJ</t>
    <phoneticPr fontId="6"/>
  </si>
  <si>
    <t>EtF</t>
    <phoneticPr fontId="6"/>
  </si>
  <si>
    <t>MfF</t>
    <phoneticPr fontId="6"/>
  </si>
  <si>
    <t>NG</t>
    <phoneticPr fontId="6"/>
  </si>
  <si>
    <t>Nfh</t>
    <phoneticPr fontId="6"/>
  </si>
  <si>
    <t>対象地域県内からの移入</t>
    <rPh sb="0" eb="2">
      <t>タイショウ</t>
    </rPh>
    <rPh sb="2" eb="4">
      <t>チイキ</t>
    </rPh>
    <rPh sb="4" eb="6">
      <t>ケンナイ</t>
    </rPh>
    <rPh sb="9" eb="11">
      <t>イニュウ</t>
    </rPh>
    <phoneticPr fontId="3"/>
  </si>
  <si>
    <t>対象地域県外からの移入</t>
    <rPh sb="0" eb="2">
      <t>タイショウ</t>
    </rPh>
    <rPh sb="2" eb="4">
      <t>チイキ</t>
    </rPh>
    <rPh sb="4" eb="6">
      <t>ケンガイ</t>
    </rPh>
    <rPh sb="9" eb="11">
      <t>イニュウ</t>
    </rPh>
    <phoneticPr fontId="3"/>
  </si>
  <si>
    <t>Xs1</t>
    <phoneticPr fontId="3"/>
  </si>
  <si>
    <t>Xn1</t>
    <phoneticPr fontId="3"/>
  </si>
  <si>
    <t>En</t>
    <phoneticPr fontId="6"/>
  </si>
  <si>
    <t>Mn1</t>
    <phoneticPr fontId="6"/>
  </si>
  <si>
    <t>Mn2</t>
    <phoneticPr fontId="3"/>
  </si>
  <si>
    <t>Icpn</t>
    <phoneticPr fontId="3"/>
  </si>
  <si>
    <t>Xn2</t>
    <phoneticPr fontId="3"/>
  </si>
  <si>
    <t>Iccn</t>
    <phoneticPr fontId="3"/>
  </si>
  <si>
    <t>Mn3</t>
    <phoneticPr fontId="3"/>
  </si>
  <si>
    <t>Xn3</t>
    <phoneticPr fontId="3"/>
  </si>
  <si>
    <t>Mn4</t>
    <phoneticPr fontId="3"/>
  </si>
  <si>
    <t>DIFn</t>
    <phoneticPr fontId="3"/>
  </si>
  <si>
    <t>Un</t>
    <phoneticPr fontId="3"/>
  </si>
  <si>
    <t>Xn4</t>
    <phoneticPr fontId="3"/>
  </si>
  <si>
    <t>Dn</t>
    <phoneticPr fontId="3"/>
  </si>
  <si>
    <t>DIFs1&lt;0のときMs1+DIFs1</t>
    <phoneticPr fontId="3"/>
  </si>
  <si>
    <t>移輸入額（公務に関する修正）</t>
    <rPh sb="0" eb="1">
      <t>イ</t>
    </rPh>
    <rPh sb="1" eb="3">
      <t>ユニュウ</t>
    </rPh>
    <rPh sb="3" eb="4">
      <t>ガク</t>
    </rPh>
    <rPh sb="5" eb="7">
      <t>コウム</t>
    </rPh>
    <rPh sb="8" eb="9">
      <t>カン</t>
    </rPh>
    <rPh sb="11" eb="13">
      <t>シュウセイ</t>
    </rPh>
    <phoneticPr fontId="3"/>
  </si>
  <si>
    <t>域内生産額（公務に関する修正）</t>
    <rPh sb="0" eb="2">
      <t>イキナイ</t>
    </rPh>
    <rPh sb="2" eb="4">
      <t>セイサン</t>
    </rPh>
    <rPh sb="4" eb="5">
      <t>ガク</t>
    </rPh>
    <rPh sb="6" eb="8">
      <t>コウム</t>
    </rPh>
    <rPh sb="9" eb="10">
      <t>カン</t>
    </rPh>
    <rPh sb="12" eb="14">
      <t>シュウセイ</t>
    </rPh>
    <phoneticPr fontId="3"/>
  </si>
  <si>
    <t>公務以外についてMs2-Icps</t>
    <rPh sb="0" eb="2">
      <t>コウム</t>
    </rPh>
    <rPh sb="2" eb="4">
      <t>イガイ</t>
    </rPh>
    <phoneticPr fontId="3"/>
  </si>
  <si>
    <t>Ms5</t>
    <phoneticPr fontId="3"/>
  </si>
  <si>
    <t>域内生産額（建設業に関する修正）</t>
    <rPh sb="0" eb="2">
      <t>イキナイ</t>
    </rPh>
    <rPh sb="2" eb="4">
      <t>セイサン</t>
    </rPh>
    <rPh sb="4" eb="5">
      <t>ガク</t>
    </rPh>
    <rPh sb="6" eb="8">
      <t>ケンセツ</t>
    </rPh>
    <rPh sb="8" eb="9">
      <t>ギョウ</t>
    </rPh>
    <rPh sb="10" eb="11">
      <t>カン</t>
    </rPh>
    <rPh sb="13" eb="15">
      <t>シュウセイ</t>
    </rPh>
    <phoneticPr fontId="3"/>
  </si>
  <si>
    <t>移輸入額（建設業に関する修正）</t>
    <rPh sb="0" eb="1">
      <t>イ</t>
    </rPh>
    <rPh sb="1" eb="3">
      <t>ユニュウ</t>
    </rPh>
    <rPh sb="3" eb="4">
      <t>ガク</t>
    </rPh>
    <rPh sb="5" eb="7">
      <t>ケンセツ</t>
    </rPh>
    <rPh sb="7" eb="8">
      <t>ギョウ</t>
    </rPh>
    <rPh sb="9" eb="10">
      <t>カン</t>
    </rPh>
    <rPh sb="12" eb="14">
      <t>シュウセイ</t>
    </rPh>
    <phoneticPr fontId="3"/>
  </si>
  <si>
    <t>公務についてX-Ms2</t>
    <rPh sb="0" eb="2">
      <t>コウム</t>
    </rPh>
    <phoneticPr fontId="3"/>
  </si>
  <si>
    <t>公務のMs2×投入係数</t>
    <rPh sb="0" eb="2">
      <t>コウム</t>
    </rPh>
    <rPh sb="7" eb="9">
      <t>トウニュウ</t>
    </rPh>
    <rPh sb="9" eb="11">
      <t>ケイスウ</t>
    </rPh>
    <phoneticPr fontId="3"/>
  </si>
  <si>
    <t>建設業のMs3×投入係数</t>
    <rPh sb="0" eb="2">
      <t>ケンセツ</t>
    </rPh>
    <rPh sb="2" eb="3">
      <t>ギョウ</t>
    </rPh>
    <rPh sb="8" eb="10">
      <t>トウニュウ</t>
    </rPh>
    <rPh sb="10" eb="12">
      <t>ケイスウ</t>
    </rPh>
    <phoneticPr fontId="3"/>
  </si>
  <si>
    <t>建設業以外についてMs3-Iccs</t>
    <rPh sb="0" eb="2">
      <t>ケンセツ</t>
    </rPh>
    <rPh sb="2" eb="3">
      <t>ギョウ</t>
    </rPh>
    <rPh sb="3" eb="5">
      <t>イガイ</t>
    </rPh>
    <phoneticPr fontId="3"/>
  </si>
  <si>
    <t>Xs1またはXs2</t>
    <phoneticPr fontId="3"/>
  </si>
  <si>
    <t>Ms3またはMs4</t>
    <phoneticPr fontId="3"/>
  </si>
  <si>
    <t>X-(ES+F+Es1+Ms1)</t>
    <phoneticPr fontId="3"/>
  </si>
  <si>
    <t>Xs3-(ES+F+Es1+Ms5+Icps+Iccs)</t>
    <phoneticPr fontId="3"/>
  </si>
  <si>
    <t>分類不明＋DIFs2</t>
    <rPh sb="0" eb="2">
      <t>ブンルイ</t>
    </rPh>
    <rPh sb="2" eb="4">
      <t>フメイ</t>
    </rPh>
    <phoneticPr fontId="3"/>
  </si>
  <si>
    <t>分類不明についてXs3+[DIFs2の合計]</t>
    <rPh sb="0" eb="2">
      <t>ブンルイ</t>
    </rPh>
    <rPh sb="2" eb="4">
      <t>フメイ</t>
    </rPh>
    <rPh sb="19" eb="21">
      <t>ゴウケイ</t>
    </rPh>
    <phoneticPr fontId="3"/>
  </si>
  <si>
    <t>Xs4-(Es1+Ms5)</t>
    <phoneticPr fontId="3"/>
  </si>
  <si>
    <t>Gh×(X/Xh)</t>
    <phoneticPr fontId="3"/>
  </si>
  <si>
    <t>Nh×(X/Xh)</t>
    <phoneticPr fontId="3"/>
  </si>
  <si>
    <t>Eh×(X/Xh)</t>
    <phoneticPr fontId="3"/>
  </si>
  <si>
    <t>Mh×(X/Xh)</t>
    <phoneticPr fontId="3"/>
  </si>
  <si>
    <t>(X/[Xの合計])/(Xh/[Xhの合計])</t>
    <rPh sb="6" eb="8">
      <t>ゴウケイ</t>
    </rPh>
    <rPh sb="19" eb="21">
      <t>ゴウケイ</t>
    </rPh>
    <phoneticPr fontId="3"/>
  </si>
  <si>
    <t>X-(ES+F+GtJ+NfJ+EtF+MfF)</t>
    <phoneticPr fontId="3"/>
  </si>
  <si>
    <t>Gth</t>
    <phoneticPr fontId="6"/>
  </si>
  <si>
    <t>LQ&gt;=1のときNG
LQ&lt;1のとき0</t>
    <phoneticPr fontId="3"/>
  </si>
  <si>
    <t>LQ&gt;=1のとき0
LQ&lt;1のときNG</t>
    <phoneticPr fontId="3"/>
  </si>
  <si>
    <t>Nfh+NfJ+MfF</t>
    <phoneticPr fontId="3"/>
  </si>
  <si>
    <t>Gth+GtJ+EtF</t>
    <phoneticPr fontId="3"/>
  </si>
  <si>
    <t>X-Mn1</t>
    <phoneticPr fontId="3"/>
  </si>
  <si>
    <t>公務のMn1×投入係数</t>
    <rPh sb="0" eb="2">
      <t>コウム</t>
    </rPh>
    <rPh sb="7" eb="9">
      <t>トウニュウ</t>
    </rPh>
    <rPh sb="9" eb="11">
      <t>ケイスウ</t>
    </rPh>
    <phoneticPr fontId="3"/>
  </si>
  <si>
    <t>公務以外についてMn1-Icpn</t>
    <rPh sb="0" eb="2">
      <t>コウム</t>
    </rPh>
    <rPh sb="2" eb="4">
      <t>イガイ</t>
    </rPh>
    <phoneticPr fontId="3"/>
  </si>
  <si>
    <t>建設業についてXn1-Mn2</t>
    <rPh sb="0" eb="3">
      <t>ケンセツギョウ</t>
    </rPh>
    <phoneticPr fontId="3"/>
  </si>
  <si>
    <t>建設業のMn2×投入係数</t>
    <rPh sb="0" eb="2">
      <t>ケンセツ</t>
    </rPh>
    <rPh sb="2" eb="3">
      <t>ギョウ</t>
    </rPh>
    <rPh sb="8" eb="10">
      <t>トウニュウ</t>
    </rPh>
    <rPh sb="10" eb="12">
      <t>ケイスウ</t>
    </rPh>
    <phoneticPr fontId="3"/>
  </si>
  <si>
    <t>建設業以外についてMn2-Iccn</t>
    <rPh sb="0" eb="2">
      <t>ケンセツ</t>
    </rPh>
    <rPh sb="2" eb="3">
      <t>ギョウ</t>
    </rPh>
    <rPh sb="3" eb="5">
      <t>イガイ</t>
    </rPh>
    <phoneticPr fontId="3"/>
  </si>
  <si>
    <t>建設業についてXs1-Ms3</t>
    <rPh sb="0" eb="3">
      <t>ケンセツギョウ</t>
    </rPh>
    <phoneticPr fontId="3"/>
  </si>
  <si>
    <t>Xn1またはXn2</t>
    <phoneticPr fontId="3"/>
  </si>
  <si>
    <t>Mn2またはMn3</t>
    <phoneticPr fontId="3"/>
  </si>
  <si>
    <t>分類不明＋DIFn</t>
    <rPh sb="0" eb="2">
      <t>ブンルイ</t>
    </rPh>
    <rPh sb="2" eb="4">
      <t>フメイ</t>
    </rPh>
    <phoneticPr fontId="3"/>
  </si>
  <si>
    <t>分類不明についてXn3+[DIFnの合計]</t>
    <rPh sb="0" eb="2">
      <t>ブンルイ</t>
    </rPh>
    <rPh sb="2" eb="4">
      <t>フメイ</t>
    </rPh>
    <rPh sb="18" eb="20">
      <t>ゴウケイ</t>
    </rPh>
    <phoneticPr fontId="3"/>
  </si>
  <si>
    <t>Xn4-(En+Mn4)</t>
    <phoneticPr fontId="3"/>
  </si>
  <si>
    <t>CP</t>
    <phoneticPr fontId="3"/>
  </si>
  <si>
    <t>TP</t>
    <phoneticPr fontId="3"/>
  </si>
  <si>
    <t>TC</t>
    <phoneticPr fontId="3"/>
  </si>
  <si>
    <t>Xd</t>
    <phoneticPr fontId="3"/>
  </si>
  <si>
    <t>AVd</t>
    <phoneticPr fontId="3"/>
  </si>
  <si>
    <t>Xd×AVR</t>
    <phoneticPr fontId="3"/>
  </si>
  <si>
    <t>Xd×IER</t>
    <phoneticPr fontId="3"/>
  </si>
  <si>
    <t>X1</t>
  </si>
  <si>
    <t>X2</t>
  </si>
  <si>
    <t>Xt</t>
  </si>
  <si>
    <t>Xd×IW</t>
  </si>
  <si>
    <t>Xd×IE</t>
  </si>
  <si>
    <t>Xd×投入係数</t>
    <rPh sb="3" eb="5">
      <t>トウニュウ</t>
    </rPh>
    <rPh sb="5" eb="7">
      <t>ケイスウ</t>
    </rPh>
    <phoneticPr fontId="3"/>
  </si>
  <si>
    <t>X1×AVR</t>
  </si>
  <si>
    <t>X1×IER</t>
  </si>
  <si>
    <t>X1×IW</t>
  </si>
  <si>
    <t>X1×IE</t>
  </si>
  <si>
    <t>AVR×X2</t>
  </si>
  <si>
    <t>X2×IW</t>
  </si>
  <si>
    <t>X2×IE</t>
  </si>
  <si>
    <t>Xd+X1+X2</t>
  </si>
  <si>
    <t>F1</t>
    <phoneticPr fontId="3"/>
  </si>
  <si>
    <t>IC</t>
    <phoneticPr fontId="3"/>
  </si>
  <si>
    <t>F2</t>
    <phoneticPr fontId="3"/>
  </si>
  <si>
    <t>C</t>
    <phoneticPr fontId="3"/>
  </si>
  <si>
    <t>AV2</t>
    <phoneticPr fontId="3"/>
  </si>
  <si>
    <t>AV1</t>
    <phoneticPr fontId="3"/>
  </si>
  <si>
    <t>AVt</t>
    <phoneticPr fontId="3"/>
  </si>
  <si>
    <t>AVd+AV1+AV2</t>
    <phoneticPr fontId="3"/>
  </si>
  <si>
    <t>IC×SS</t>
    <phoneticPr fontId="3"/>
  </si>
  <si>
    <t>F1×逆行列係数</t>
    <rPh sb="3" eb="6">
      <t>ギャクギョウレツ</t>
    </rPh>
    <phoneticPr fontId="3"/>
  </si>
  <si>
    <t>C×SS</t>
    <phoneticPr fontId="3"/>
  </si>
  <si>
    <t>F2×逆行列係数</t>
    <rPh sb="3" eb="6">
      <t>ギャクギョウレツ</t>
    </rPh>
    <rPh sb="6" eb="8">
      <t>ケイスウ</t>
    </rPh>
    <phoneticPr fontId="3"/>
  </si>
  <si>
    <t>民間消費支出×CP</t>
    <rPh sb="0" eb="2">
      <t>ミンカン</t>
    </rPh>
    <rPh sb="2" eb="4">
      <t>ショウヒ</t>
    </rPh>
    <rPh sb="4" eb="6">
      <t>シシュツ</t>
    </rPh>
    <phoneticPr fontId="3"/>
  </si>
  <si>
    <t>Sd×TC</t>
    <phoneticPr fontId="3"/>
  </si>
  <si>
    <t>Id×TP</t>
    <phoneticPr fontId="3"/>
  </si>
  <si>
    <t>S1×TC</t>
    <phoneticPr fontId="3"/>
  </si>
  <si>
    <t>I1×TP</t>
    <phoneticPr fontId="3"/>
  </si>
  <si>
    <t>DTC1＋DTP1</t>
    <phoneticPr fontId="3"/>
  </si>
  <si>
    <t>DTCd+DTPd</t>
    <phoneticPr fontId="3"/>
  </si>
  <si>
    <t>DTC2+DTP2</t>
    <phoneticPr fontId="3"/>
  </si>
  <si>
    <t>I2×TP</t>
    <phoneticPr fontId="3"/>
  </si>
  <si>
    <t>S2×TC</t>
    <phoneticPr fontId="3"/>
  </si>
  <si>
    <t>属性</t>
    <rPh sb="0" eb="2">
      <t>ゾクセイ</t>
    </rPh>
    <phoneticPr fontId="3"/>
  </si>
  <si>
    <t>属性のカテゴリ</t>
    <rPh sb="0" eb="2">
      <t>ゾクセイ</t>
    </rPh>
    <phoneticPr fontId="3"/>
  </si>
  <si>
    <t>居住地</t>
    <rPh sb="0" eb="3">
      <t>キョジュウチ</t>
    </rPh>
    <phoneticPr fontId="3"/>
  </si>
  <si>
    <t>総数</t>
    <rPh sb="0" eb="2">
      <t>ソウスウ</t>
    </rPh>
    <phoneticPr fontId="3"/>
  </si>
  <si>
    <t>建設業の移輸出額・移輸入額を0にするか否か</t>
    <rPh sb="6" eb="7">
      <t>シュツ</t>
    </rPh>
    <phoneticPr fontId="3"/>
  </si>
  <si>
    <t>観光客属性</t>
    <rPh sb="0" eb="3">
      <t>カンコウキャク</t>
    </rPh>
    <rPh sb="3" eb="5">
      <t>ゾクセイ</t>
    </rPh>
    <phoneticPr fontId="3"/>
  </si>
  <si>
    <t>４．推計する期間（１年間）にあたる地域の観光入込客数を入力してください。</t>
    <rPh sb="2" eb="4">
      <t>スイケイ</t>
    </rPh>
    <rPh sb="6" eb="8">
      <t>キカン</t>
    </rPh>
    <rPh sb="10" eb="11">
      <t>ネン</t>
    </rPh>
    <rPh sb="11" eb="12">
      <t>カン</t>
    </rPh>
    <rPh sb="17" eb="19">
      <t>チイキ</t>
    </rPh>
    <rPh sb="20" eb="22">
      <t>カンコウ</t>
    </rPh>
    <rPh sb="22" eb="24">
      <t>イリコミ</t>
    </rPh>
    <rPh sb="24" eb="26">
      <t>キャクスウ</t>
    </rPh>
    <rPh sb="27" eb="29">
      <t>ニュウリョク</t>
    </rPh>
    <phoneticPr fontId="3"/>
  </si>
  <si>
    <t>※観光客属性を変更する場合は、属性の名前を入力してください。</t>
    <rPh sb="1" eb="4">
      <t>カンコウキャク</t>
    </rPh>
    <rPh sb="4" eb="6">
      <t>ゾクセイ</t>
    </rPh>
    <rPh sb="7" eb="9">
      <t>ヘンコウ</t>
    </rPh>
    <rPh sb="11" eb="13">
      <t>バアイ</t>
    </rPh>
    <rPh sb="15" eb="17">
      <t>ゾクセイ</t>
    </rPh>
    <rPh sb="18" eb="20">
      <t>ナマエ</t>
    </rPh>
    <rPh sb="21" eb="23">
      <t>ニュウリョク</t>
    </rPh>
    <phoneticPr fontId="3"/>
  </si>
  <si>
    <t>観光消費需要
消費項目（質問項目）
（大分類）</t>
    <rPh sb="0" eb="2">
      <t>カンコウ</t>
    </rPh>
    <rPh sb="2" eb="4">
      <t>ショウヒ</t>
    </rPh>
    <rPh sb="4" eb="6">
      <t>ジュヨウ</t>
    </rPh>
    <rPh sb="7" eb="9">
      <t>ショウヒ</t>
    </rPh>
    <rPh sb="9" eb="11">
      <t>コウモク</t>
    </rPh>
    <rPh sb="12" eb="14">
      <t>シツモン</t>
    </rPh>
    <rPh sb="14" eb="16">
      <t>コウモク</t>
    </rPh>
    <rPh sb="19" eb="22">
      <t>ダイブンルイ</t>
    </rPh>
    <phoneticPr fontId="3"/>
  </si>
  <si>
    <t>観光消費需要
消費項目（質問項目）
（小分類）</t>
    <rPh sb="0" eb="2">
      <t>カンコウ</t>
    </rPh>
    <rPh sb="2" eb="4">
      <t>ショウヒ</t>
    </rPh>
    <rPh sb="4" eb="6">
      <t>ジュヨウ</t>
    </rPh>
    <rPh sb="7" eb="9">
      <t>ショウヒ</t>
    </rPh>
    <rPh sb="9" eb="11">
      <t>コウモク</t>
    </rPh>
    <rPh sb="12" eb="14">
      <t>シツモン</t>
    </rPh>
    <rPh sb="14" eb="16">
      <t>コウモク</t>
    </rPh>
    <rPh sb="19" eb="20">
      <t>ショウ</t>
    </rPh>
    <rPh sb="20" eb="22">
      <t>ブンルイ</t>
    </rPh>
    <phoneticPr fontId="3"/>
  </si>
  <si>
    <t>日帰り・宿泊</t>
    <rPh sb="0" eb="2">
      <t>ヒガエ</t>
    </rPh>
    <rPh sb="4" eb="6">
      <t>シュクハク</t>
    </rPh>
    <phoneticPr fontId="3"/>
  </si>
  <si>
    <t>観光入込客数 （人）</t>
    <phoneticPr fontId="3"/>
  </si>
  <si>
    <t>観光消費需要
消費項目
（大分類）</t>
    <rPh sb="0" eb="2">
      <t>カンコウ</t>
    </rPh>
    <rPh sb="2" eb="4">
      <t>ショウヒ</t>
    </rPh>
    <rPh sb="4" eb="6">
      <t>ジュヨウ</t>
    </rPh>
    <rPh sb="7" eb="9">
      <t>ショウヒ</t>
    </rPh>
    <rPh sb="9" eb="11">
      <t>コウモク</t>
    </rPh>
    <rPh sb="13" eb="16">
      <t>ダイブンルイ</t>
    </rPh>
    <phoneticPr fontId="3"/>
  </si>
  <si>
    <t>合計</t>
    <rPh sb="0" eb="2">
      <t>ゴウケイ</t>
    </rPh>
    <phoneticPr fontId="3"/>
  </si>
  <si>
    <t>ドロップダウンリストより「1.シミュレーションを行う」を選択し、入力欄に観光入込客数を入力してください。</t>
    <rPh sb="24" eb="25">
      <t>オコナ</t>
    </rPh>
    <rPh sb="32" eb="34">
      <t>ニュウリョク</t>
    </rPh>
    <rPh sb="34" eb="35">
      <t>ラン</t>
    </rPh>
    <rPh sb="36" eb="38">
      <t>カンコウ</t>
    </rPh>
    <rPh sb="38" eb="40">
      <t>イリコミ</t>
    </rPh>
    <rPh sb="40" eb="42">
      <t>キャクスウ</t>
    </rPh>
    <rPh sb="43" eb="45">
      <t>ニュウリョク</t>
    </rPh>
    <phoneticPr fontId="3"/>
  </si>
  <si>
    <t>ドロップダウンリストより「1.シミュレーションを行う」を選択し、入力欄に観光消費単価を入力してください。</t>
    <rPh sb="32" eb="34">
      <t>ニュウリョク</t>
    </rPh>
    <rPh sb="34" eb="35">
      <t>ラン</t>
    </rPh>
    <rPh sb="36" eb="38">
      <t>カンコウ</t>
    </rPh>
    <rPh sb="38" eb="40">
      <t>ショウヒ</t>
    </rPh>
    <rPh sb="40" eb="42">
      <t>タンカ</t>
    </rPh>
    <rPh sb="43" eb="45">
      <t>ニュウリョク</t>
    </rPh>
    <phoneticPr fontId="3"/>
  </si>
  <si>
    <t>ドロップダウンリストより「1.シミュレーションを行う」を選択し、入力欄に数値を入力してください。</t>
    <phoneticPr fontId="3"/>
  </si>
  <si>
    <t>生産誘発額
（百万円）</t>
    <rPh sb="7" eb="10">
      <t>ヒャクマンエン</t>
    </rPh>
    <phoneticPr fontId="3"/>
  </si>
  <si>
    <t>粗付加価値
（百万円）</t>
    <rPh sb="0" eb="1">
      <t>アラ</t>
    </rPh>
    <phoneticPr fontId="3"/>
  </si>
  <si>
    <t>所得誘発額
（百万円）</t>
    <phoneticPr fontId="3"/>
  </si>
  <si>
    <t>税収効果
（百万円）</t>
    <phoneticPr fontId="3"/>
  </si>
  <si>
    <t>雇用誘発数
（人）</t>
    <rPh sb="7" eb="8">
      <t>ニン</t>
    </rPh>
    <phoneticPr fontId="3"/>
  </si>
  <si>
    <t>観光消費需要
消費項目
（小分類）</t>
    <rPh sb="0" eb="2">
      <t>カンコウ</t>
    </rPh>
    <rPh sb="2" eb="4">
      <t>ショウヒ</t>
    </rPh>
    <rPh sb="4" eb="6">
      <t>ジュヨウ</t>
    </rPh>
    <rPh sb="13" eb="16">
      <t>ショウブンルイ</t>
    </rPh>
    <phoneticPr fontId="3"/>
  </si>
  <si>
    <t>１のドロップダウンリストで「観光客属性」を選択した上で、2のドロップダウンリストで属性を選択すると、</t>
    <rPh sb="14" eb="17">
      <t>カンコウキャク</t>
    </rPh>
    <rPh sb="17" eb="19">
      <t>ゾクセイ</t>
    </rPh>
    <rPh sb="21" eb="23">
      <t>センタク</t>
    </rPh>
    <rPh sb="25" eb="26">
      <t>ウエ</t>
    </rPh>
    <rPh sb="41" eb="43">
      <t>ゾクセイ</t>
    </rPh>
    <rPh sb="44" eb="46">
      <t>センタク</t>
    </rPh>
    <phoneticPr fontId="3"/>
  </si>
  <si>
    <t>※また、１のドロップダウンリストで「カテゴリごとの総数」を選択した上で、2のドロップダウンリストでカテゴリを選択すると、</t>
    <rPh sb="25" eb="27">
      <t>ソウスウ</t>
    </rPh>
    <phoneticPr fontId="3"/>
  </si>
  <si>
    <t>　総数の観光消費額をカテゴリごとの合計値とした上で、その観光消費額による経済波及効果が推計されます。</t>
    <rPh sb="1" eb="3">
      <t>ソウスウ</t>
    </rPh>
    <rPh sb="4" eb="6">
      <t>カンコウ</t>
    </rPh>
    <rPh sb="6" eb="8">
      <t>ショウヒ</t>
    </rPh>
    <rPh sb="8" eb="9">
      <t>ガク</t>
    </rPh>
    <rPh sb="17" eb="19">
      <t>ゴウケイ</t>
    </rPh>
    <rPh sb="19" eb="20">
      <t>チ</t>
    </rPh>
    <rPh sb="23" eb="24">
      <t>ウエ</t>
    </rPh>
    <rPh sb="28" eb="30">
      <t>カンコウ</t>
    </rPh>
    <rPh sb="30" eb="33">
      <t>ショウヒガク</t>
    </rPh>
    <rPh sb="36" eb="38">
      <t>ケイザイ</t>
    </rPh>
    <rPh sb="38" eb="40">
      <t>ハキュウ</t>
    </rPh>
    <rPh sb="40" eb="42">
      <t>コウカ</t>
    </rPh>
    <rPh sb="43" eb="45">
      <t>スイケイ</t>
    </rPh>
    <phoneticPr fontId="3"/>
  </si>
  <si>
    <t>右の3列目で設定されていない結果の分類は赤色で塗りつぶされます。</t>
    <rPh sb="3" eb="4">
      <t>レツ</t>
    </rPh>
    <rPh sb="4" eb="5">
      <t>メ</t>
    </rPh>
    <phoneticPr fontId="3"/>
  </si>
  <si>
    <t>設定されていない結果の分類がないようにしてください。</t>
    <rPh sb="0" eb="2">
      <t>セッテイ</t>
    </rPh>
    <rPh sb="8" eb="10">
      <t>ケッカ</t>
    </rPh>
    <rPh sb="11" eb="13">
      <t>ブンルイ</t>
    </rPh>
    <phoneticPr fontId="3"/>
  </si>
  <si>
    <t>①分類項目のうち、農林水産業、商業、運輸、建設、公務に該当するものはドロップダウンリストから選択してください。</t>
    <rPh sb="1" eb="3">
      <t>ブンルイ</t>
    </rPh>
    <rPh sb="3" eb="5">
      <t>コウモク</t>
    </rPh>
    <rPh sb="9" eb="11">
      <t>ノウリン</t>
    </rPh>
    <rPh sb="11" eb="13">
      <t>スイサン</t>
    </rPh>
    <rPh sb="13" eb="14">
      <t>ギョウ</t>
    </rPh>
    <rPh sb="15" eb="17">
      <t>ショウギョウ</t>
    </rPh>
    <rPh sb="18" eb="20">
      <t>ウンユ</t>
    </rPh>
    <rPh sb="21" eb="23">
      <t>ケンセツ</t>
    </rPh>
    <rPh sb="24" eb="26">
      <t>コウム</t>
    </rPh>
    <rPh sb="27" eb="29">
      <t>ガイトウ</t>
    </rPh>
    <rPh sb="46" eb="48">
      <t>センタク</t>
    </rPh>
    <phoneticPr fontId="3"/>
  </si>
  <si>
    <t>農林水産業</t>
  </si>
  <si>
    <t>非一次産業生産額</t>
    <rPh sb="0" eb="1">
      <t>ヒ</t>
    </rPh>
    <rPh sb="1" eb="3">
      <t>イチジ</t>
    </rPh>
    <rPh sb="3" eb="5">
      <t>サンギョウ</t>
    </rPh>
    <rPh sb="5" eb="7">
      <t>セイサン</t>
    </rPh>
    <rPh sb="7" eb="8">
      <t>ガク</t>
    </rPh>
    <phoneticPr fontId="6"/>
  </si>
  <si>
    <t>小分類</t>
  </si>
  <si>
    <t>◎北海道産業連関表は5年ごとに作成。</t>
  </si>
  <si>
    <t>平成</t>
    <rPh sb="0" eb="2">
      <t>ヘイセイ</t>
    </rPh>
    <phoneticPr fontId="3"/>
  </si>
  <si>
    <t>年</t>
    <rPh sb="0" eb="1">
      <t>ネン</t>
    </rPh>
    <phoneticPr fontId="3"/>
  </si>
  <si>
    <t>４．北海道基本取引表の年次の西暦への変換</t>
    <rPh sb="2" eb="5">
      <t>ホッカイドウ</t>
    </rPh>
    <rPh sb="5" eb="7">
      <t>キホン</t>
    </rPh>
    <rPh sb="7" eb="9">
      <t>トリヒキ</t>
    </rPh>
    <rPh sb="9" eb="10">
      <t>ヒョウ</t>
    </rPh>
    <rPh sb="11" eb="13">
      <t>ネンジ</t>
    </rPh>
    <rPh sb="14" eb="16">
      <t>セイレキ</t>
    </rPh>
    <rPh sb="18" eb="20">
      <t>ヘンカン</t>
    </rPh>
    <phoneticPr fontId="3"/>
  </si>
  <si>
    <t>５．生産額の推計</t>
    <rPh sb="2" eb="4">
      <t>セイサン</t>
    </rPh>
    <rPh sb="4" eb="5">
      <t>ガク</t>
    </rPh>
    <rPh sb="6" eb="8">
      <t>スイケイ</t>
    </rPh>
    <phoneticPr fontId="3"/>
  </si>
  <si>
    <t>６．総観光消費額の購入者価格の生産者価格への変換</t>
    <rPh sb="2" eb="3">
      <t>ソウ</t>
    </rPh>
    <rPh sb="3" eb="5">
      <t>カンコウ</t>
    </rPh>
    <rPh sb="5" eb="8">
      <t>ショウヒガク</t>
    </rPh>
    <rPh sb="9" eb="12">
      <t>コウニュウシャ</t>
    </rPh>
    <rPh sb="12" eb="14">
      <t>カカク</t>
    </rPh>
    <rPh sb="15" eb="18">
      <t>セイサンシャ</t>
    </rPh>
    <rPh sb="18" eb="20">
      <t>カカク</t>
    </rPh>
    <rPh sb="22" eb="24">
      <t>ヘンカン</t>
    </rPh>
    <phoneticPr fontId="3"/>
  </si>
  <si>
    <t>７．移輸入額の購入者価格の生産者価格への変換</t>
    <rPh sb="2" eb="3">
      <t>ウツリ</t>
    </rPh>
    <rPh sb="3" eb="6">
      <t>ユニュウガク</t>
    </rPh>
    <rPh sb="7" eb="10">
      <t>コウニュウシャ</t>
    </rPh>
    <rPh sb="10" eb="12">
      <t>カカク</t>
    </rPh>
    <rPh sb="13" eb="16">
      <t>セイサンシャ</t>
    </rPh>
    <rPh sb="16" eb="18">
      <t>カカク</t>
    </rPh>
    <rPh sb="20" eb="22">
      <t>ヘンカン</t>
    </rPh>
    <phoneticPr fontId="3"/>
  </si>
  <si>
    <t>８．商業マージン率・国内貨物運賃率の計算</t>
    <rPh sb="2" eb="4">
      <t>ショウギョウ</t>
    </rPh>
    <rPh sb="8" eb="9">
      <t>リツ</t>
    </rPh>
    <rPh sb="10" eb="12">
      <t>コクナイ</t>
    </rPh>
    <rPh sb="12" eb="14">
      <t>カモツ</t>
    </rPh>
    <rPh sb="14" eb="16">
      <t>ウンチン</t>
    </rPh>
    <rPh sb="16" eb="17">
      <t>リツ</t>
    </rPh>
    <rPh sb="18" eb="20">
      <t>ケイサン</t>
    </rPh>
    <phoneticPr fontId="3"/>
  </si>
  <si>
    <t>９．観光入込客数が実数かシミュレーションか</t>
    <rPh sb="2" eb="4">
      <t>カンコウ</t>
    </rPh>
    <rPh sb="4" eb="6">
      <t>イリコミ</t>
    </rPh>
    <rPh sb="6" eb="8">
      <t>キャクスウ</t>
    </rPh>
    <phoneticPr fontId="3"/>
  </si>
  <si>
    <t>１０．観光消費単価が実数かシミュレーションか</t>
    <rPh sb="3" eb="5">
      <t>カンコウ</t>
    </rPh>
    <rPh sb="5" eb="7">
      <t>ショウヒ</t>
    </rPh>
    <rPh sb="7" eb="9">
      <t>タンカ</t>
    </rPh>
    <phoneticPr fontId="3"/>
  </si>
  <si>
    <t>１１．結果１に入力する値の計算</t>
    <rPh sb="3" eb="5">
      <t>ケッカ</t>
    </rPh>
    <rPh sb="7" eb="9">
      <t>ニュウリョク</t>
    </rPh>
    <rPh sb="11" eb="12">
      <t>アタイ</t>
    </rPh>
    <rPh sb="13" eb="15">
      <t>ケイサン</t>
    </rPh>
    <phoneticPr fontId="3"/>
  </si>
  <si>
    <t>回収の割合（％）</t>
    <rPh sb="0" eb="2">
      <t>カイシュウ</t>
    </rPh>
    <rPh sb="3" eb="5">
      <t>ワリアイ</t>
    </rPh>
    <phoneticPr fontId="3"/>
  </si>
  <si>
    <t>回収票数（件）</t>
    <rPh sb="0" eb="2">
      <t>カイシュウ</t>
    </rPh>
    <rPh sb="2" eb="4">
      <t>ヒョウスウ</t>
    </rPh>
    <rPh sb="5" eb="6">
      <t>ケン</t>
    </rPh>
    <phoneticPr fontId="3"/>
  </si>
  <si>
    <t>事業所数（件）</t>
    <rPh sb="0" eb="3">
      <t>ジギョウショ</t>
    </rPh>
    <rPh sb="3" eb="4">
      <t>スウ</t>
    </rPh>
    <rPh sb="5" eb="6">
      <t>ケン</t>
    </rPh>
    <phoneticPr fontId="3"/>
  </si>
  <si>
    <t>（円）</t>
    <rPh sb="1" eb="2">
      <t>エン</t>
    </rPh>
    <phoneticPr fontId="3"/>
  </si>
  <si>
    <t>（百万円）</t>
    <rPh sb="1" eb="3">
      <t>ヒャクマン</t>
    </rPh>
    <rPh sb="3" eb="4">
      <t>エン</t>
    </rPh>
    <phoneticPr fontId="3"/>
  </si>
  <si>
    <t>カテゴリごとの総数</t>
  </si>
  <si>
    <t>雇用者数（人）</t>
    <rPh sb="0" eb="3">
      <t>コヨウシャ</t>
    </rPh>
    <rPh sb="3" eb="4">
      <t>スウ</t>
    </rPh>
    <rPh sb="5" eb="6">
      <t>ニン</t>
    </rPh>
    <phoneticPr fontId="3"/>
  </si>
  <si>
    <t>（百万円）</t>
    <rPh sb="1" eb="4">
      <t>ヒャクマンエン</t>
    </rPh>
    <phoneticPr fontId="3"/>
  </si>
  <si>
    <t>（円）</t>
    <rPh sb="1" eb="2">
      <t>エン</t>
    </rPh>
    <phoneticPr fontId="3"/>
  </si>
  <si>
    <t>北海道産業連関表_基本取引表</t>
    <rPh sb="0" eb="3">
      <t>ホッカイドウ</t>
    </rPh>
    <rPh sb="3" eb="5">
      <t>サンギョウ</t>
    </rPh>
    <rPh sb="5" eb="7">
      <t>レンカン</t>
    </rPh>
    <rPh sb="7" eb="8">
      <t>ヒョウ</t>
    </rPh>
    <rPh sb="9" eb="11">
      <t>キホン</t>
    </rPh>
    <rPh sb="11" eb="13">
      <t>トリヒキ</t>
    </rPh>
    <rPh sb="13" eb="14">
      <t>ヒョウ</t>
    </rPh>
    <phoneticPr fontId="3"/>
  </si>
  <si>
    <t>（百万円）</t>
    <phoneticPr fontId="3"/>
  </si>
  <si>
    <t>日帰り・宿泊</t>
  </si>
  <si>
    <t>ほっかい市</t>
    <rPh sb="4" eb="5">
      <t>シ</t>
    </rPh>
    <phoneticPr fontId="3"/>
  </si>
  <si>
    <t>域内調達率</t>
    <rPh sb="0" eb="2">
      <t>イキナイ</t>
    </rPh>
    <rPh sb="2" eb="5">
      <t>チョウタツリツ</t>
    </rPh>
    <phoneticPr fontId="3"/>
  </si>
  <si>
    <t>収入額</t>
    <rPh sb="0" eb="3">
      <t>シュウニュウガク</t>
    </rPh>
    <phoneticPr fontId="3"/>
  </si>
  <si>
    <t>(百万円)</t>
    <rPh sb="1" eb="4">
      <t>ヒャクマンエン</t>
    </rPh>
    <phoneticPr fontId="3"/>
  </si>
  <si>
    <t>©北海道経済部観光局</t>
  </si>
  <si>
    <t>従業者数（人）</t>
    <rPh sb="0" eb="1">
      <t>ジュウ</t>
    </rPh>
    <rPh sb="1" eb="4">
      <t>ギョウシャスウ</t>
    </rPh>
    <rPh sb="5" eb="6">
      <t>ニン</t>
    </rPh>
    <phoneticPr fontId="3"/>
  </si>
  <si>
    <t>個人事業主（人）</t>
    <rPh sb="6" eb="7">
      <t>ニン</t>
    </rPh>
    <phoneticPr fontId="3"/>
  </si>
  <si>
    <t>家族従業者（人）</t>
    <rPh sb="6" eb="7">
      <t>ニン</t>
    </rPh>
    <phoneticPr fontId="3"/>
  </si>
  <si>
    <t>建設業</t>
  </si>
  <si>
    <t>観光客の属性別の数値が分かる場合は、入力してください。</t>
    <rPh sb="0" eb="2">
      <t>カンコウ</t>
    </rPh>
    <rPh sb="2" eb="3">
      <t>キャク</t>
    </rPh>
    <rPh sb="4" eb="6">
      <t>ゾクセイ</t>
    </rPh>
    <rPh sb="6" eb="7">
      <t>ベツ</t>
    </rPh>
    <rPh sb="8" eb="10">
      <t>スウチ</t>
    </rPh>
    <rPh sb="11" eb="12">
      <t>ワ</t>
    </rPh>
    <rPh sb="14" eb="16">
      <t>バアイ</t>
    </rPh>
    <rPh sb="18" eb="20">
      <t>ニュウリョク</t>
    </rPh>
    <phoneticPr fontId="3"/>
  </si>
  <si>
    <t>　 同じカテゴリに属する属性は、属性のカテゴリの欄に同じ名前のカテゴリ名を入力してください。</t>
    <rPh sb="16" eb="18">
      <t>ゾクセイ</t>
    </rPh>
    <rPh sb="24" eb="25">
      <t>ラン</t>
    </rPh>
    <phoneticPr fontId="3"/>
  </si>
  <si>
    <t>観光客の属性別の単価が分かる場合は、入力してください。</t>
    <rPh sb="4" eb="6">
      <t>ゾクセイ</t>
    </rPh>
    <rPh sb="6" eb="7">
      <t>ベツ</t>
    </rPh>
    <rPh sb="8" eb="10">
      <t>タンカ</t>
    </rPh>
    <rPh sb="11" eb="12">
      <t>ワ</t>
    </rPh>
    <rPh sb="14" eb="16">
      <t>バアイ</t>
    </rPh>
    <rPh sb="18" eb="20">
      <t>ニュウリョク</t>
    </rPh>
    <phoneticPr fontId="3"/>
  </si>
  <si>
    <t>各消費項目の観光消費単価を入力してください。大分類と小分類のいずれか、または両方に入力してください。</t>
    <rPh sb="0" eb="1">
      <t>カク</t>
    </rPh>
    <rPh sb="1" eb="3">
      <t>ショウヒ</t>
    </rPh>
    <rPh sb="3" eb="5">
      <t>コウモク</t>
    </rPh>
    <rPh sb="6" eb="8">
      <t>カンコウ</t>
    </rPh>
    <rPh sb="8" eb="10">
      <t>ショウヒ</t>
    </rPh>
    <rPh sb="10" eb="12">
      <t>タンカ</t>
    </rPh>
    <rPh sb="13" eb="15">
      <t>ニュウリョク</t>
    </rPh>
    <rPh sb="38" eb="40">
      <t>リョウホウ</t>
    </rPh>
    <phoneticPr fontId="3"/>
  </si>
  <si>
    <t>以下では入力された観光入込客数・観光消費単価より各消費項目の総額を計算しています。</t>
    <phoneticPr fontId="3"/>
  </si>
  <si>
    <t>6．推計に使用する分類（大分類・小分類）を選択してください。</t>
    <phoneticPr fontId="3"/>
  </si>
  <si>
    <t>また、観光客の属性別の観光消費単価を入力した場合は、</t>
    <rPh sb="7" eb="9">
      <t>ゾクセイ</t>
    </rPh>
    <rPh sb="9" eb="10">
      <t>ベツ</t>
    </rPh>
    <rPh sb="11" eb="13">
      <t>カンコウ</t>
    </rPh>
    <rPh sb="13" eb="15">
      <t>ショウヒ</t>
    </rPh>
    <rPh sb="15" eb="17">
      <t>タンカ</t>
    </rPh>
    <rPh sb="18" eb="20">
      <t>ニュウリョク</t>
    </rPh>
    <rPh sb="22" eb="24">
      <t>バアイ</t>
    </rPh>
    <phoneticPr fontId="3"/>
  </si>
  <si>
    <t>選択した属性だけの観光消費額による経済波及効果が推計されます。</t>
    <rPh sb="0" eb="2">
      <t>センタク</t>
    </rPh>
    <rPh sb="4" eb="6">
      <t>ゾクセイ</t>
    </rPh>
    <rPh sb="9" eb="11">
      <t>カンコウ</t>
    </rPh>
    <rPh sb="11" eb="14">
      <t>ショウヒガク</t>
    </rPh>
    <rPh sb="17" eb="19">
      <t>ケイザイ</t>
    </rPh>
    <rPh sb="19" eb="21">
      <t>ハキュウ</t>
    </rPh>
    <rPh sb="21" eb="23">
      <t>コウカ</t>
    </rPh>
    <rPh sb="24" eb="26">
      <t>スイケイ</t>
    </rPh>
    <phoneticPr fontId="3"/>
  </si>
  <si>
    <t>参照：総務省「家計調査」</t>
    <rPh sb="0" eb="2">
      <t>サンショウ</t>
    </rPh>
    <rPh sb="3" eb="6">
      <t>ソウムショウ</t>
    </rPh>
    <rPh sb="7" eb="9">
      <t>カケイ</t>
    </rPh>
    <rPh sb="9" eb="11">
      <t>チョウサ</t>
    </rPh>
    <phoneticPr fontId="3"/>
  </si>
  <si>
    <t>参照：総務省「財政状況資料集」</t>
    <rPh sb="0" eb="2">
      <t>サンショウ</t>
    </rPh>
    <rPh sb="3" eb="6">
      <t>ソウムショウ</t>
    </rPh>
    <rPh sb="7" eb="9">
      <t>ザイセイ</t>
    </rPh>
    <rPh sb="9" eb="11">
      <t>ジョウキョウ</t>
    </rPh>
    <rPh sb="11" eb="14">
      <t>シリョウシュウ</t>
    </rPh>
    <phoneticPr fontId="3"/>
  </si>
  <si>
    <t>歳出合計</t>
    <rPh sb="0" eb="2">
      <t>サイシュツ</t>
    </rPh>
    <rPh sb="2" eb="4">
      <t>ゴウケイ</t>
    </rPh>
    <phoneticPr fontId="3"/>
  </si>
  <si>
    <t>※個人均等割と所得割の合計を入力してください。</t>
    <rPh sb="1" eb="3">
      <t>コジン</t>
    </rPh>
    <rPh sb="3" eb="6">
      <t>キントウワリ</t>
    </rPh>
    <rPh sb="7" eb="10">
      <t>ショトクワリ</t>
    </rPh>
    <rPh sb="11" eb="13">
      <t>ゴウケイ</t>
    </rPh>
    <rPh sb="14" eb="16">
      <t>ニュウリョク</t>
    </rPh>
    <phoneticPr fontId="3"/>
  </si>
  <si>
    <t>※法人均等割と法人税割の合計を入力してください。</t>
    <rPh sb="1" eb="3">
      <t>ホウジン</t>
    </rPh>
    <rPh sb="3" eb="6">
      <t>キントウワリ</t>
    </rPh>
    <rPh sb="7" eb="10">
      <t>ホウジンゼイ</t>
    </rPh>
    <rPh sb="10" eb="11">
      <t>ワ</t>
    </rPh>
    <rPh sb="12" eb="14">
      <t>ゴウケイ</t>
    </rPh>
    <rPh sb="15" eb="17">
      <t>ニュウリョク</t>
    </rPh>
    <phoneticPr fontId="3"/>
  </si>
  <si>
    <t>※</t>
    <phoneticPr fontId="3"/>
  </si>
  <si>
    <t>入力・選択項目</t>
    <rPh sb="0" eb="2">
      <t>ニュウリョク</t>
    </rPh>
    <rPh sb="3" eb="5">
      <t>センタク</t>
    </rPh>
    <rPh sb="5" eb="7">
      <t>コウモク</t>
    </rPh>
    <phoneticPr fontId="3"/>
  </si>
  <si>
    <t>※入力できる範囲で構いません。</t>
    <rPh sb="1" eb="3">
      <t>ニュウリョク</t>
    </rPh>
    <rPh sb="6" eb="8">
      <t>ハンイ</t>
    </rPh>
    <rPh sb="9" eb="10">
      <t>カマ</t>
    </rPh>
    <phoneticPr fontId="3"/>
  </si>
  <si>
    <t>９．対象市町村のホームページなどから「財政状況資料集」を入手し、以下のデータを入力してください。</t>
    <rPh sb="2" eb="4">
      <t>タイショウ</t>
    </rPh>
    <rPh sb="4" eb="7">
      <t>シチョウソン</t>
    </rPh>
    <rPh sb="19" eb="21">
      <t>ザイセイ</t>
    </rPh>
    <rPh sb="21" eb="23">
      <t>ジョウキョウ</t>
    </rPh>
    <rPh sb="23" eb="26">
      <t>シリョウシュウ</t>
    </rPh>
    <rPh sb="28" eb="30">
      <t>ニュウシュ</t>
    </rPh>
    <rPh sb="32" eb="34">
      <t>イカ</t>
    </rPh>
    <rPh sb="39" eb="41">
      <t>ニュウリョク</t>
    </rPh>
    <phoneticPr fontId="3"/>
  </si>
  <si>
    <t>参照：総務省「国勢調査」（リンク先から国勢調査を選択）</t>
    <rPh sb="0" eb="2">
      <t>サンショウ</t>
    </rPh>
    <rPh sb="3" eb="6">
      <t>ソウムショウ</t>
    </rPh>
    <rPh sb="7" eb="9">
      <t>コクセイ</t>
    </rPh>
    <rPh sb="9" eb="11">
      <t>チョウサ</t>
    </rPh>
    <rPh sb="16" eb="17">
      <t>サキ</t>
    </rPh>
    <rPh sb="19" eb="21">
      <t>コクセイ</t>
    </rPh>
    <rPh sb="21" eb="23">
      <t>チョウサ</t>
    </rPh>
    <rPh sb="24" eb="26">
      <t>センタク</t>
    </rPh>
    <phoneticPr fontId="3"/>
  </si>
  <si>
    <t>参照：総務省・経済産業省「経済センサス（活動調査）」</t>
    <rPh sb="0" eb="2">
      <t>サンショウ</t>
    </rPh>
    <rPh sb="3" eb="6">
      <t>ソウムショウ</t>
    </rPh>
    <rPh sb="7" eb="9">
      <t>ケイザイ</t>
    </rPh>
    <rPh sb="9" eb="12">
      <t>サンギョウショウ</t>
    </rPh>
    <rPh sb="13" eb="15">
      <t>ケイザイ</t>
    </rPh>
    <rPh sb="20" eb="22">
      <t>カツドウ</t>
    </rPh>
    <rPh sb="22" eb="24">
      <t>チョウサ</t>
    </rPh>
    <phoneticPr fontId="3"/>
  </si>
  <si>
    <t>A-01</t>
    <phoneticPr fontId="3"/>
  </si>
  <si>
    <t>A-02</t>
    <phoneticPr fontId="3"/>
  </si>
  <si>
    <t>B</t>
    <phoneticPr fontId="3"/>
  </si>
  <si>
    <t>C</t>
    <phoneticPr fontId="3"/>
  </si>
  <si>
    <t>E</t>
    <phoneticPr fontId="3"/>
  </si>
  <si>
    <t>D</t>
    <phoneticPr fontId="3"/>
  </si>
  <si>
    <t>F</t>
    <phoneticPr fontId="3"/>
  </si>
  <si>
    <t>I</t>
    <phoneticPr fontId="3"/>
  </si>
  <si>
    <t>J、K</t>
    <phoneticPr fontId="3"/>
  </si>
  <si>
    <t>G、H</t>
    <phoneticPr fontId="3"/>
  </si>
  <si>
    <t>S</t>
    <phoneticPr fontId="3"/>
  </si>
  <si>
    <t>L～R</t>
    <phoneticPr fontId="3"/>
  </si>
  <si>
    <t>S／北海道内市町村の給与・定員管理の状況より</t>
    <rPh sb="2" eb="5">
      <t>ホッカイドウ</t>
    </rPh>
    <rPh sb="5" eb="6">
      <t>ナイ</t>
    </rPh>
    <rPh sb="6" eb="9">
      <t>シチョウソン</t>
    </rPh>
    <rPh sb="10" eb="12">
      <t>キュウヨ</t>
    </rPh>
    <rPh sb="13" eb="15">
      <t>テイイン</t>
    </rPh>
    <rPh sb="15" eb="17">
      <t>カンリ</t>
    </rPh>
    <rPh sb="18" eb="20">
      <t>ジョウキョウ</t>
    </rPh>
    <phoneticPr fontId="3"/>
  </si>
  <si>
    <t>（参考）国の統計上の産業分類</t>
    <rPh sb="1" eb="3">
      <t>サンコウ</t>
    </rPh>
    <rPh sb="4" eb="5">
      <t>クニ</t>
    </rPh>
    <rPh sb="6" eb="9">
      <t>トウケイジョウ</t>
    </rPh>
    <rPh sb="10" eb="12">
      <t>サンギョウ</t>
    </rPh>
    <rPh sb="12" eb="14">
      <t>ブンルイ</t>
    </rPh>
    <phoneticPr fontId="3"/>
  </si>
  <si>
    <t>必要に応じて入力・更新する項目</t>
    <rPh sb="0" eb="2">
      <t>ヒツヨウ</t>
    </rPh>
    <rPh sb="3" eb="4">
      <t>オウ</t>
    </rPh>
    <rPh sb="6" eb="8">
      <t>ニュウリョク</t>
    </rPh>
    <rPh sb="9" eb="11">
      <t>コウシン</t>
    </rPh>
    <rPh sb="13" eb="15">
      <t>コウモク</t>
    </rPh>
    <phoneticPr fontId="3"/>
  </si>
  <si>
    <t>１．対象の市町村・地域・エリア名を入力してください。</t>
    <rPh sb="2" eb="4">
      <t>タイショウ</t>
    </rPh>
    <rPh sb="5" eb="8">
      <t>シチョウソン</t>
    </rPh>
    <rPh sb="9" eb="11">
      <t>チイキ</t>
    </rPh>
    <rPh sb="15" eb="16">
      <t>メイ</t>
    </rPh>
    <rPh sb="17" eb="19">
      <t>ニュウリョク</t>
    </rPh>
    <phoneticPr fontId="3"/>
  </si>
  <si>
    <t>市町村・地域・エリア名</t>
    <rPh sb="0" eb="3">
      <t>シチョウソン</t>
    </rPh>
    <rPh sb="4" eb="6">
      <t>チイキ</t>
    </rPh>
    <rPh sb="10" eb="11">
      <t>メイ</t>
    </rPh>
    <phoneticPr fontId="3"/>
  </si>
  <si>
    <t>年度</t>
    <rPh sb="1" eb="2">
      <t>ド</t>
    </rPh>
    <phoneticPr fontId="3"/>
  </si>
  <si>
    <t>対象期間：</t>
    <rPh sb="0" eb="2">
      <t>タイショウ</t>
    </rPh>
    <rPh sb="2" eb="4">
      <t>キカン</t>
    </rPh>
    <phoneticPr fontId="3"/>
  </si>
  <si>
    <t>参照：北海道経済部観光局「観光入込客数統計調査報告書」</t>
    <rPh sb="0" eb="2">
      <t>サンショウ</t>
    </rPh>
    <rPh sb="3" eb="6">
      <t>ホッカイドウ</t>
    </rPh>
    <rPh sb="6" eb="9">
      <t>ケイザイブ</t>
    </rPh>
    <rPh sb="9" eb="12">
      <t>カンコウキョク</t>
    </rPh>
    <rPh sb="13" eb="15">
      <t>カンコウ</t>
    </rPh>
    <rPh sb="15" eb="16">
      <t>イ</t>
    </rPh>
    <rPh sb="16" eb="17">
      <t>コ</t>
    </rPh>
    <rPh sb="17" eb="18">
      <t>キャク</t>
    </rPh>
    <rPh sb="18" eb="19">
      <t>スウ</t>
    </rPh>
    <rPh sb="19" eb="21">
      <t>トウケイ</t>
    </rPh>
    <rPh sb="21" eb="23">
      <t>チョウサ</t>
    </rPh>
    <rPh sb="23" eb="26">
      <t>ホウコクショ</t>
    </rPh>
    <phoneticPr fontId="3"/>
  </si>
  <si>
    <t>参照：北海道総合政策部情報統計局統計課</t>
    <rPh sb="0" eb="2">
      <t>サンショウ</t>
    </rPh>
    <phoneticPr fontId="3"/>
  </si>
  <si>
    <t>歳出額-(公債費+投資的経費)</t>
    <rPh sb="0" eb="2">
      <t>サイシュツ</t>
    </rPh>
    <rPh sb="2" eb="3">
      <t>ガク</t>
    </rPh>
    <rPh sb="5" eb="7">
      <t>コウサイ</t>
    </rPh>
    <rPh sb="7" eb="8">
      <t>ヒ</t>
    </rPh>
    <rPh sb="9" eb="12">
      <t>トウシテキ</t>
    </rPh>
    <rPh sb="12" eb="14">
      <t>ケイヒ</t>
    </rPh>
    <phoneticPr fontId="3"/>
  </si>
  <si>
    <t>行列の差</t>
    <rPh sb="0" eb="2">
      <t>ギョウレツ</t>
    </rPh>
    <rPh sb="3" eb="4">
      <t>サ</t>
    </rPh>
    <phoneticPr fontId="3"/>
  </si>
  <si>
    <t>過去5年分の投資的経費</t>
    <rPh sb="0" eb="2">
      <t>カコ</t>
    </rPh>
    <rPh sb="3" eb="5">
      <t>ネンブン</t>
    </rPh>
    <rPh sb="6" eb="9">
      <t>トウシテキ</t>
    </rPh>
    <rPh sb="9" eb="11">
      <t>ケイヒ</t>
    </rPh>
    <phoneticPr fontId="3"/>
  </si>
  <si>
    <t>投資的経費</t>
    <rPh sb="0" eb="3">
      <t>トウシテキ</t>
    </rPh>
    <rPh sb="3" eb="5">
      <t>ケイヒ</t>
    </rPh>
    <phoneticPr fontId="3"/>
  </si>
  <si>
    <t>Icn</t>
    <phoneticPr fontId="3"/>
  </si>
  <si>
    <t>IcpnまたはIcpn+Iccn</t>
    <phoneticPr fontId="3"/>
  </si>
  <si>
    <t>Xn3-(ES+F+En+Mn4+Icn)</t>
    <phoneticPr fontId="3"/>
  </si>
  <si>
    <t>生産額修正分×投入係数（建設業を修正するか否か）</t>
    <rPh sb="0" eb="2">
      <t>セイサン</t>
    </rPh>
    <rPh sb="2" eb="3">
      <t>ガク</t>
    </rPh>
    <rPh sb="3" eb="5">
      <t>シュウセイ</t>
    </rPh>
    <rPh sb="5" eb="6">
      <t>ブン</t>
    </rPh>
    <rPh sb="7" eb="9">
      <t>トウニュウ</t>
    </rPh>
    <rPh sb="9" eb="11">
      <t>ケイスウ</t>
    </rPh>
    <phoneticPr fontId="3"/>
  </si>
  <si>
    <t>７．事業者アンケート調査を実施した場合は、移輸出額を推計して入力してください。</t>
    <rPh sb="2" eb="5">
      <t>ジギョウシャ</t>
    </rPh>
    <rPh sb="10" eb="12">
      <t>チョウサ</t>
    </rPh>
    <rPh sb="13" eb="15">
      <t>ジッシ</t>
    </rPh>
    <rPh sb="17" eb="19">
      <t>バアイ</t>
    </rPh>
    <rPh sb="21" eb="22">
      <t>イ</t>
    </rPh>
    <rPh sb="22" eb="24">
      <t>ユシュツ</t>
    </rPh>
    <rPh sb="24" eb="25">
      <t>ガク</t>
    </rPh>
    <rPh sb="26" eb="28">
      <t>スイケイ</t>
    </rPh>
    <rPh sb="30" eb="32">
      <t>ニュウリョク</t>
    </rPh>
    <phoneticPr fontId="3"/>
  </si>
  <si>
    <t>平成29年度</t>
    <rPh sb="0" eb="2">
      <t>ヘイセイ</t>
    </rPh>
    <rPh sb="4" eb="5">
      <t>ネン</t>
    </rPh>
    <rPh sb="5" eb="6">
      <t>ド</t>
    </rPh>
    <phoneticPr fontId="3"/>
  </si>
  <si>
    <t>平成29年度</t>
    <rPh sb="5" eb="6">
      <t>ド</t>
    </rPh>
    <phoneticPr fontId="3"/>
  </si>
  <si>
    <t>平成28年度</t>
    <rPh sb="5" eb="6">
      <t>ド</t>
    </rPh>
    <phoneticPr fontId="3"/>
  </si>
  <si>
    <t>平成27年度</t>
    <rPh sb="5" eb="6">
      <t>ド</t>
    </rPh>
    <phoneticPr fontId="3"/>
  </si>
  <si>
    <t>平成26年度</t>
    <rPh sb="5" eb="6">
      <t>ド</t>
    </rPh>
    <phoneticPr fontId="3"/>
  </si>
  <si>
    <t>平成25年度</t>
    <rPh sb="5" eb="6">
      <t>ド</t>
    </rPh>
    <phoneticPr fontId="3"/>
  </si>
  <si>
    <t>１０．「国勢調査」から対象市町村、北海道の人口を「入力」シートに入力してください。</t>
    <phoneticPr fontId="3"/>
  </si>
  <si>
    <t>８．「家計調査」（二人以上世帯・勤労世帯（農林漁家含む））より、</t>
    <rPh sb="3" eb="5">
      <t>カケイ</t>
    </rPh>
    <rPh sb="5" eb="7">
      <t>チョウサ</t>
    </rPh>
    <rPh sb="9" eb="11">
      <t>フタリ</t>
    </rPh>
    <rPh sb="11" eb="13">
      <t>イジョウ</t>
    </rPh>
    <rPh sb="13" eb="15">
      <t>セタイ</t>
    </rPh>
    <rPh sb="16" eb="18">
      <t>キンロウ</t>
    </rPh>
    <rPh sb="18" eb="20">
      <t>セタイ</t>
    </rPh>
    <phoneticPr fontId="2"/>
  </si>
  <si>
    <t>１１．「経済センサス（活動調査）」より最新のデータから、対象市町村の産業分類別の</t>
    <rPh sb="4" eb="6">
      <t>ケイザイ</t>
    </rPh>
    <rPh sb="11" eb="13">
      <t>カツドウ</t>
    </rPh>
    <rPh sb="13" eb="15">
      <t>チョウサ</t>
    </rPh>
    <rPh sb="19" eb="21">
      <t>サイシン</t>
    </rPh>
    <rPh sb="28" eb="30">
      <t>タイショウ</t>
    </rPh>
    <rPh sb="30" eb="33">
      <t>シチョウソン</t>
    </rPh>
    <rPh sb="34" eb="36">
      <t>サンギョウ</t>
    </rPh>
    <rPh sb="36" eb="38">
      <t>ブンルイ</t>
    </rPh>
    <rPh sb="38" eb="39">
      <t>ベツ</t>
    </rPh>
    <phoneticPr fontId="3"/>
  </si>
  <si>
    <t>１２．「経済センサス（活動調査）」で以下の分類の収入額が分かりましたら、入力してください。</t>
    <rPh sb="4" eb="6">
      <t>ケイザイ</t>
    </rPh>
    <rPh sb="18" eb="20">
      <t>イカ</t>
    </rPh>
    <rPh sb="21" eb="23">
      <t>ブンルイ</t>
    </rPh>
    <rPh sb="24" eb="26">
      <t>シュウニュウ</t>
    </rPh>
    <rPh sb="26" eb="27">
      <t>ガク</t>
    </rPh>
    <rPh sb="28" eb="29">
      <t>ワ</t>
    </rPh>
    <rPh sb="36" eb="38">
      <t>ニュウリョク</t>
    </rPh>
    <phoneticPr fontId="3"/>
  </si>
  <si>
    <t>(%)</t>
    <phoneticPr fontId="3"/>
  </si>
  <si>
    <t xml:space="preserve">観光ＧＤＰ </t>
    <rPh sb="0" eb="2">
      <t>カンコウ</t>
    </rPh>
    <phoneticPr fontId="3"/>
  </si>
  <si>
    <t>（分析結果）</t>
    <rPh sb="1" eb="3">
      <t>ブンセキ</t>
    </rPh>
    <rPh sb="3" eb="5">
      <t>ケッカ</t>
    </rPh>
    <phoneticPr fontId="3"/>
  </si>
  <si>
    <t>2. 既存統計の活用</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</si>
</sst>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5">
    <numFmt numFmtId="176" formatCode="#,##0.000000_ ;[Red]\-#,##0.000000\ "/>
    <numFmt numFmtId="177" formatCode="#,##0_ ;[Red]\-#,##0\ "/>
    <numFmt numFmtId="178" formatCode="#,##0_ "/>
    <numFmt numFmtId="179" formatCode="0.00_ "/>
    <numFmt numFmtId="180" formatCode="0_ "/>
    <numFmt numFmtId="181" formatCode="#,##0;&quot;▲ &quot;#,##0"/>
    <numFmt numFmtId="182" formatCode="#,##0.000000_ "/>
    <numFmt numFmtId="183" formatCode="0;&quot;▲ &quot;0"/>
    <numFmt numFmtId="184" formatCode="#,##0.000000;&quot;▲ &quot;#,##0.000000"/>
    <numFmt numFmtId="185" formatCode="0.00;&quot;▲ &quot;0.00"/>
    <numFmt numFmtId="186" formatCode="0.00_);[Red]\(0.00\)"/>
    <numFmt numFmtId="187" formatCode="&quot;&quot;"/>
    <numFmt numFmtId="188" formatCode="0.0_ &quot;%&quot;"/>
    <numFmt numFmtId="189" formatCode="#,##0_);[Red]\(#,##0\)"/>
    <numFmt numFmtId="190" formatCode="0.000000_ "/>
    <numFmt numFmtId="191" formatCode="#,##0.00_ "/>
    <numFmt numFmtId="192" formatCode="#,##0.000_ ;[Red]\-#,##0.000\ "/>
    <numFmt numFmtId="193" formatCode="#,##0.0;&quot;▲ &quot;#,##0.0"/>
    <numFmt numFmtId="194" formatCode="0.000_);[Red]\(0.000\)"/>
    <numFmt numFmtId="195" formatCode="0.000000;&quot;▲ &quot;0.000000"/>
    <numFmt numFmtId="196" formatCode="#,##0.0;[Red]\-#,##0.0"/>
    <numFmt numFmtId="197" formatCode="0.00000000000_ "/>
    <numFmt numFmtId="198" formatCode="0.000000_);[Red]\(0.000000\)"/>
    <numFmt numFmtId="199" formatCode="#,##0_&quot;&quot;百&quot;&quot;万&quot;&quot;円&quot;;;"/>
    <numFmt numFmtId="200" formatCode="0_);[Red]\(0\)"/>
  </numFmts>
  <fonts count="60" x14ac:knownFonts="1">
    <font>
      <sz val="11"/>
      <color theme="1"/>
      <name val="Meiryo UI"/>
      <family val="2"/>
      <charset val="128"/>
      <scheme val="minor"/>
    </font>
    <font>
      <sz val="11"/>
      <color theme="1"/>
      <name val="Meiryo UI"/>
      <family val="2"/>
      <charset val="128"/>
      <scheme val="minor"/>
    </font>
    <font>
      <b/>
      <sz val="18"/>
      <color theme="3"/>
      <name val="Meiryo UI"/>
      <family val="2"/>
      <charset val="128"/>
      <scheme val="major"/>
    </font>
    <font>
      <sz val="6"/>
      <name val="Meiryo UI"/>
      <family val="2"/>
      <charset val="128"/>
      <scheme val="minor"/>
    </font>
    <font>
      <sz val="11"/>
      <name val="ＭＳ Ｐゴシック"/>
      <family val="3"/>
      <charset val="128"/>
    </font>
    <font>
      <sz val="8"/>
      <name val="ＭＳ Ｐ明朝"/>
      <family val="1"/>
      <charset val="128"/>
    </font>
    <font>
      <sz val="6"/>
      <name val="ＭＳ Ｐゴシック"/>
      <family val="3"/>
      <charset val="128"/>
    </font>
    <font>
      <sz val="11"/>
      <name val="ＭＳ Ｐ明朝"/>
      <family val="1"/>
      <charset val="128"/>
    </font>
    <font>
      <sz val="11"/>
      <color theme="1"/>
      <name val="HG丸ｺﾞｼｯｸM-PRO"/>
      <family val="3"/>
      <charset val="128"/>
    </font>
    <font>
      <sz val="10"/>
      <name val="Meiryo UI"/>
      <family val="3"/>
      <charset val="128"/>
    </font>
    <font>
      <sz val="10"/>
      <color rgb="FF00B050"/>
      <name val="Meiryo UI"/>
      <family val="3"/>
      <charset val="128"/>
    </font>
    <font>
      <sz val="8"/>
      <name val="Meiryo UI"/>
      <family val="3"/>
      <charset val="128"/>
    </font>
    <font>
      <sz val="11"/>
      <color theme="9" tint="-0.499984740745262"/>
      <name val="Meiryo UI"/>
      <family val="3"/>
      <charset val="128"/>
    </font>
    <font>
      <sz val="11"/>
      <name val="Meiryo UI"/>
      <family val="3"/>
      <charset val="128"/>
    </font>
    <font>
      <sz val="6"/>
      <name val="Meiryo UI"/>
      <family val="3"/>
      <charset val="128"/>
      <scheme val="minor"/>
    </font>
    <font>
      <sz val="11"/>
      <color theme="1"/>
      <name val="Meiryo UI"/>
      <family val="2"/>
      <scheme val="minor"/>
    </font>
    <font>
      <sz val="11"/>
      <color theme="1"/>
      <name val="Meiryo UI"/>
      <family val="3"/>
      <charset val="128"/>
    </font>
    <font>
      <sz val="8"/>
      <color theme="1"/>
      <name val="Meiryo UI"/>
      <family val="3"/>
      <charset val="128"/>
    </font>
    <font>
      <b/>
      <sz val="11"/>
      <color theme="1"/>
      <name val="Meiryo UI"/>
      <family val="3"/>
      <charset val="128"/>
    </font>
    <font>
      <sz val="7"/>
      <name val="Meiryo UI"/>
      <family val="3"/>
      <charset val="128"/>
    </font>
    <font>
      <sz val="6"/>
      <name val="Meiryo UI"/>
      <family val="3"/>
      <charset val="128"/>
    </font>
    <font>
      <sz val="11"/>
      <color indexed="8"/>
      <name val="ＭＳ ゴシック"/>
      <family val="3"/>
      <charset val="128"/>
    </font>
    <font>
      <sz val="8"/>
      <color rgb="FFCC0099"/>
      <name val="Meiryo UI"/>
      <family val="3"/>
      <charset val="128"/>
    </font>
    <font>
      <sz val="8"/>
      <color rgb="FF33CC33"/>
      <name val="Meiryo UI"/>
      <family val="3"/>
      <charset val="128"/>
    </font>
    <font>
      <sz val="10"/>
      <color rgb="FF33CC33"/>
      <name val="Meiryo UI"/>
      <family val="3"/>
      <charset val="128"/>
    </font>
    <font>
      <sz val="10"/>
      <color theme="1"/>
      <name val="Meiryo UI"/>
      <family val="3"/>
      <charset val="128"/>
    </font>
    <font>
      <b/>
      <sz val="16"/>
      <color theme="1"/>
      <name val="HGPｺﾞｼｯｸM"/>
      <family val="3"/>
      <charset val="128"/>
    </font>
    <font>
      <vertAlign val="superscript"/>
      <sz val="10"/>
      <name val="ＭＳ Ｐゴシック"/>
      <family val="3"/>
      <charset val="128"/>
    </font>
    <font>
      <b/>
      <sz val="11"/>
      <color theme="1"/>
      <name val="Meiryo UI"/>
      <family val="3"/>
      <charset val="128"/>
      <scheme val="minor"/>
    </font>
    <font>
      <sz val="11"/>
      <color theme="0"/>
      <name val="HG丸ｺﾞｼｯｸM-PRO"/>
      <family val="3"/>
      <charset val="128"/>
    </font>
    <font>
      <sz val="11"/>
      <color rgb="FF33CC33"/>
      <name val="Meiryo UI"/>
      <family val="2"/>
      <charset val="128"/>
      <scheme val="minor"/>
    </font>
    <font>
      <sz val="11"/>
      <color theme="0"/>
      <name val="Meiryo UI"/>
      <family val="3"/>
      <charset val="128"/>
    </font>
    <font>
      <sz val="10"/>
      <color rgb="FF3333FF"/>
      <name val="Meiryo UI"/>
      <family val="3"/>
      <charset val="128"/>
    </font>
    <font>
      <sz val="11"/>
      <color rgb="FF3333FF"/>
      <name val="Meiryo UI"/>
      <family val="3"/>
      <charset val="128"/>
    </font>
    <font>
      <sz val="11"/>
      <color rgb="FF3333FF"/>
      <name val="Meiryo UI"/>
      <family val="2"/>
      <charset val="128"/>
      <scheme val="minor"/>
    </font>
    <font>
      <sz val="8"/>
      <color rgb="FF3333FF"/>
      <name val="Meiryo UI"/>
      <family val="3"/>
      <charset val="128"/>
    </font>
    <font>
      <sz val="8"/>
      <color rgb="FF3333FF"/>
      <name val="ＭＳ Ｐ明朝"/>
      <family val="1"/>
      <charset val="128"/>
    </font>
    <font>
      <sz val="11"/>
      <color rgb="FFCC0099"/>
      <name val="Meiryo UI"/>
      <family val="2"/>
      <charset val="128"/>
      <scheme val="minor"/>
    </font>
    <font>
      <sz val="11"/>
      <name val="Meiryo UI"/>
      <family val="2"/>
      <scheme val="minor"/>
    </font>
    <font>
      <sz val="8"/>
      <color rgb="FF00B050"/>
      <name val="Meiryo UI"/>
      <family val="3"/>
      <charset val="128"/>
    </font>
    <font>
      <b/>
      <sz val="11"/>
      <name val="Meiryo UI"/>
      <family val="3"/>
      <charset val="128"/>
    </font>
    <font>
      <sz val="11"/>
      <name val="Meiryo UI"/>
      <family val="2"/>
      <charset val="128"/>
      <scheme val="minor"/>
    </font>
    <font>
      <sz val="11"/>
      <color rgb="FF660066"/>
      <name val="Meiryo UI"/>
      <family val="3"/>
      <charset val="128"/>
    </font>
    <font>
      <sz val="11"/>
      <color rgb="FF660066"/>
      <name val="Meiryo UI"/>
      <family val="2"/>
      <charset val="128"/>
      <scheme val="minor"/>
    </font>
    <font>
      <sz val="8"/>
      <color rgb="FF660066"/>
      <name val="Meiryo UI"/>
      <family val="3"/>
      <charset val="128"/>
    </font>
    <font>
      <sz val="10"/>
      <color rgb="FF660066"/>
      <name val="Meiryo UI"/>
      <family val="3"/>
      <charset val="128"/>
    </font>
    <font>
      <sz val="9"/>
      <color rgb="FF33CC33"/>
      <name val="Meiryo UI"/>
      <family val="2"/>
      <charset val="128"/>
      <scheme val="minor"/>
    </font>
    <font>
      <sz val="11"/>
      <color theme="0"/>
      <name val="Meiryo UI"/>
      <family val="2"/>
      <charset val="128"/>
      <scheme val="minor"/>
    </font>
    <font>
      <sz val="11"/>
      <color theme="0"/>
      <name val="Meiryo UI"/>
      <family val="2"/>
      <charset val="128"/>
    </font>
    <font>
      <sz val="11"/>
      <color rgb="FFCC0099"/>
      <name val="Meiryo UI"/>
      <family val="3"/>
      <charset val="128"/>
    </font>
    <font>
      <sz val="11"/>
      <color rgb="FFCC0099"/>
      <name val="Meiryo UI"/>
      <family val="3"/>
      <charset val="128"/>
      <scheme val="minor"/>
    </font>
    <font>
      <sz val="11"/>
      <color rgb="FF92D050"/>
      <name val="Meiryo UI"/>
      <family val="3"/>
      <charset val="128"/>
    </font>
    <font>
      <sz val="11"/>
      <color rgb="FF92D050"/>
      <name val="Meiryo UI"/>
      <family val="2"/>
      <charset val="128"/>
      <scheme val="minor"/>
    </font>
    <font>
      <sz val="11"/>
      <color rgb="FF660066"/>
      <name val="Meiryo UI"/>
      <family val="3"/>
      <charset val="128"/>
      <scheme val="minor"/>
    </font>
    <font>
      <sz val="8"/>
      <color theme="1"/>
      <name val="Meiryo UI"/>
      <family val="2"/>
      <charset val="128"/>
      <scheme val="minor"/>
    </font>
    <font>
      <sz val="11"/>
      <name val="Meiryo UI"/>
      <family val="3"/>
      <charset val="128"/>
      <scheme val="minor"/>
    </font>
    <font>
      <b/>
      <sz val="11"/>
      <color rgb="FF000000"/>
      <name val="HGPｺﾞｼｯｸM"/>
      <family val="3"/>
      <charset val="128"/>
    </font>
    <font>
      <u/>
      <sz val="11"/>
      <color theme="10"/>
      <name val="Meiryo UI"/>
      <family val="2"/>
      <charset val="128"/>
      <scheme val="minor"/>
    </font>
    <font>
      <b/>
      <sz val="12"/>
      <color rgb="FFFF0000"/>
      <name val="Meiryo UI"/>
      <family val="3"/>
      <charset val="128"/>
    </font>
    <font>
      <sz val="11"/>
      <color rgb="FFFF0000"/>
      <name val="Meiryo UI"/>
      <family val="3"/>
      <charset val="128"/>
    </font>
  </fonts>
  <fills count="12">
    <fill>
      <patternFill patternType="none"/>
    </fill>
    <fill>
      <patternFill patternType="gray125"/>
    </fill>
    <fill>
      <patternFill patternType="solid">
        <fgColor theme="8" tint="0.79998168889431442"/>
        <bgColor indexed="64"/>
      </patternFill>
    </fill>
    <fill>
      <patternFill patternType="solid">
        <fgColor theme="9" tint="0.79998168889431442"/>
        <bgColor indexed="64"/>
      </patternFill>
    </fill>
    <fill>
      <patternFill patternType="solid">
        <fgColor theme="4"/>
        <bgColor indexed="64"/>
      </patternFill>
    </fill>
    <fill>
      <patternFill patternType="solid">
        <fgColor theme="0"/>
        <bgColor indexed="64"/>
      </patternFill>
    </fill>
    <fill>
      <patternFill patternType="solid">
        <fgColor theme="8" tint="0.59999389629810485"/>
        <bgColor indexed="64"/>
      </patternFill>
    </fill>
    <fill>
      <patternFill patternType="solid">
        <fgColor rgb="FFE8F5F8"/>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6" tint="0.59999389629810485"/>
        <bgColor indexed="64"/>
      </patternFill>
    </fill>
    <fill>
      <patternFill patternType="solid">
        <fgColor theme="8" tint="0.39997558519241921"/>
        <bgColor indexed="64"/>
      </patternFill>
    </fill>
  </fills>
  <borders count="90">
    <border>
      <left/>
      <right/>
      <top/>
      <bottom/>
      <diagonal/>
    </border>
    <border>
      <left style="thin">
        <color indexed="64"/>
      </left>
      <right/>
      <top style="thin">
        <color indexed="64"/>
      </top>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top/>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top style="hair">
        <color indexed="64"/>
      </top>
      <bottom/>
      <diagonal/>
    </border>
    <border>
      <left/>
      <right/>
      <top style="hair">
        <color indexed="64"/>
      </top>
      <bottom/>
      <diagonal/>
    </border>
    <border>
      <left style="thin">
        <color indexed="64"/>
      </left>
      <right style="thin">
        <color indexed="64"/>
      </right>
      <top style="hair">
        <color indexed="64"/>
      </top>
      <bottom/>
      <diagonal/>
    </border>
    <border>
      <left style="thin">
        <color indexed="64"/>
      </left>
      <right/>
      <top/>
      <bottom style="hair">
        <color indexed="64"/>
      </bottom>
      <diagonal/>
    </border>
    <border>
      <left/>
      <right/>
      <top/>
      <bottom style="hair">
        <color indexed="64"/>
      </bottom>
      <diagonal/>
    </border>
    <border>
      <left style="thin">
        <color indexed="64"/>
      </left>
      <right style="thin">
        <color indexed="64"/>
      </right>
      <top/>
      <bottom style="hair">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auto="1"/>
      </right>
      <top style="thin">
        <color auto="1"/>
      </top>
      <bottom style="thin">
        <color auto="1"/>
      </bottom>
      <diagonal/>
    </border>
    <border>
      <left/>
      <right style="thin">
        <color indexed="64"/>
      </right>
      <top/>
      <bottom/>
      <diagonal/>
    </border>
    <border>
      <left style="medium">
        <color auto="1"/>
      </left>
      <right/>
      <top style="medium">
        <color auto="1"/>
      </top>
      <bottom/>
      <diagonal/>
    </border>
    <border>
      <left style="medium">
        <color auto="1"/>
      </left>
      <right/>
      <top/>
      <bottom/>
      <diagonal/>
    </border>
    <border>
      <left/>
      <right/>
      <top/>
      <bottom style="medium">
        <color auto="1"/>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style="thin">
        <color auto="1"/>
      </right>
      <top/>
      <bottom/>
      <diagonal/>
    </border>
    <border>
      <left style="thin">
        <color auto="1"/>
      </left>
      <right style="medium">
        <color auto="1"/>
      </right>
      <top/>
      <bottom/>
      <diagonal/>
    </border>
    <border>
      <left style="medium">
        <color auto="1"/>
      </left>
      <right style="thin">
        <color auto="1"/>
      </right>
      <top/>
      <bottom style="medium">
        <color auto="1"/>
      </bottom>
      <diagonal/>
    </border>
    <border>
      <left style="thin">
        <color auto="1"/>
      </left>
      <right style="thin">
        <color auto="1"/>
      </right>
      <top/>
      <bottom style="medium">
        <color auto="1"/>
      </bottom>
      <diagonal/>
    </border>
    <border>
      <left style="thin">
        <color auto="1"/>
      </left>
      <right style="medium">
        <color auto="1"/>
      </right>
      <top/>
      <bottom style="medium">
        <color auto="1"/>
      </bottom>
      <diagonal/>
    </border>
    <border>
      <left style="thin">
        <color auto="1"/>
      </left>
      <right/>
      <top style="medium">
        <color auto="1"/>
      </top>
      <bottom/>
      <diagonal/>
    </border>
    <border>
      <left style="thin">
        <color auto="1"/>
      </left>
      <right/>
      <top/>
      <bottom style="medium">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medium">
        <color auto="1"/>
      </right>
      <top style="medium">
        <color auto="1"/>
      </top>
      <bottom style="medium">
        <color auto="1"/>
      </bottom>
      <diagonal/>
    </border>
    <border>
      <left/>
      <right style="thin">
        <color auto="1"/>
      </right>
      <top style="thin">
        <color auto="1"/>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hair">
        <color indexed="64"/>
      </top>
      <bottom/>
      <diagonal/>
    </border>
    <border>
      <left style="medium">
        <color indexed="64"/>
      </left>
      <right style="thin">
        <color indexed="64"/>
      </right>
      <top/>
      <bottom style="hair">
        <color indexed="64"/>
      </bottom>
      <diagonal/>
    </border>
    <border>
      <left style="medium">
        <color indexed="64"/>
      </left>
      <right/>
      <top style="thin">
        <color indexed="64"/>
      </top>
      <bottom/>
      <diagonal/>
    </border>
    <border>
      <left/>
      <right style="thin">
        <color auto="1"/>
      </right>
      <top/>
      <bottom style="medium">
        <color auto="1"/>
      </bottom>
      <diagonal/>
    </border>
    <border>
      <left/>
      <right style="thin">
        <color auto="1"/>
      </right>
      <top/>
      <bottom style="thin">
        <color indexed="64"/>
      </bottom>
      <diagonal/>
    </border>
    <border>
      <left style="thin">
        <color auto="1"/>
      </left>
      <right style="medium">
        <color auto="1"/>
      </right>
      <top style="thin">
        <color auto="1"/>
      </top>
      <bottom style="thin">
        <color auto="1"/>
      </bottom>
      <diagonal/>
    </border>
    <border>
      <left style="thin">
        <color auto="1"/>
      </left>
      <right style="thin">
        <color theme="7" tint="-0.24994659260841701"/>
      </right>
      <top style="medium">
        <color auto="1"/>
      </top>
      <bottom style="thin">
        <color auto="1"/>
      </bottom>
      <diagonal/>
    </border>
    <border>
      <left style="thin">
        <color theme="7" tint="-0.24994659260841701"/>
      </left>
      <right style="medium">
        <color auto="1"/>
      </right>
      <top style="medium">
        <color auto="1"/>
      </top>
      <bottom style="thin">
        <color auto="1"/>
      </bottom>
      <diagonal/>
    </border>
    <border>
      <left style="medium">
        <color auto="1"/>
      </left>
      <right/>
      <top style="medium">
        <color auto="1"/>
      </top>
      <bottom style="thin">
        <color auto="1"/>
      </bottom>
      <diagonal/>
    </border>
    <border>
      <left style="thin">
        <color indexed="64"/>
      </left>
      <right style="hair">
        <color indexed="64"/>
      </right>
      <top style="thin">
        <color indexed="64"/>
      </top>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right style="thin">
        <color indexed="64"/>
      </right>
      <top style="hair">
        <color indexed="64"/>
      </top>
      <bottom/>
      <diagonal/>
    </border>
    <border>
      <left/>
      <right style="thin">
        <color indexed="64"/>
      </right>
      <top/>
      <bottom style="hair">
        <color indexed="64"/>
      </bottom>
      <diagonal/>
    </border>
    <border>
      <left style="thin">
        <color auto="1"/>
      </left>
      <right style="medium">
        <color auto="1"/>
      </right>
      <top style="hair">
        <color indexed="64"/>
      </top>
      <bottom/>
      <diagonal/>
    </border>
    <border>
      <left style="thin">
        <color auto="1"/>
      </left>
      <right style="medium">
        <color auto="1"/>
      </right>
      <top/>
      <bottom style="hair">
        <color indexed="64"/>
      </bottom>
      <diagonal/>
    </border>
    <border>
      <left style="thin">
        <color auto="1"/>
      </left>
      <right style="thin">
        <color auto="1"/>
      </right>
      <top style="thin">
        <color auto="1"/>
      </top>
      <bottom style="medium">
        <color auto="1"/>
      </bottom>
      <diagonal/>
    </border>
    <border>
      <left style="medium">
        <color indexed="64"/>
      </left>
      <right style="medium">
        <color indexed="64"/>
      </right>
      <top style="thin">
        <color indexed="64"/>
      </top>
      <bottom/>
      <diagonal/>
    </border>
    <border>
      <left style="medium">
        <color indexed="64"/>
      </left>
      <right style="medium">
        <color indexed="64"/>
      </right>
      <top/>
      <bottom/>
      <diagonal/>
    </border>
    <border>
      <left style="medium">
        <color indexed="64"/>
      </left>
      <right style="medium">
        <color indexed="64"/>
      </right>
      <top/>
      <bottom style="medium">
        <color auto="1"/>
      </bottom>
      <diagonal/>
    </border>
    <border>
      <left style="thin">
        <color indexed="64"/>
      </left>
      <right style="thin">
        <color theme="0" tint="-0.24994659260841701"/>
      </right>
      <top style="thin">
        <color theme="0" tint="-0.24994659260841701"/>
      </top>
      <bottom style="thin">
        <color theme="0" tint="-0.24994659260841701"/>
      </bottom>
      <diagonal/>
    </border>
    <border>
      <left style="thick">
        <color indexed="64"/>
      </left>
      <right style="thick">
        <color indexed="64"/>
      </right>
      <top style="thick">
        <color indexed="64"/>
      </top>
      <bottom style="thick">
        <color indexed="64"/>
      </bottom>
      <diagonal/>
    </border>
    <border>
      <left style="thick">
        <color indexed="64"/>
      </left>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style="thick">
        <color indexed="64"/>
      </right>
      <top style="thick">
        <color indexed="64"/>
      </top>
      <bottom style="thin">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thick">
        <color indexed="64"/>
      </left>
      <right/>
      <top style="thick">
        <color indexed="64"/>
      </top>
      <bottom style="thin">
        <color indexed="64"/>
      </bottom>
      <diagonal/>
    </border>
    <border>
      <left/>
      <right style="thin">
        <color auto="1"/>
      </right>
      <top style="thick">
        <color indexed="64"/>
      </top>
      <bottom style="thin">
        <color indexed="64"/>
      </bottom>
      <diagonal/>
    </border>
    <border>
      <left style="thick">
        <color indexed="64"/>
      </left>
      <right/>
      <top style="thin">
        <color indexed="64"/>
      </top>
      <bottom style="thin">
        <color indexed="64"/>
      </bottom>
      <diagonal/>
    </border>
    <border>
      <left style="thick">
        <color indexed="64"/>
      </left>
      <right/>
      <top style="thin">
        <color indexed="64"/>
      </top>
      <bottom style="thick">
        <color indexed="64"/>
      </bottom>
      <diagonal/>
    </border>
    <border>
      <left style="thick">
        <color indexed="64"/>
      </left>
      <right style="thick">
        <color indexed="64"/>
      </right>
      <top style="thick">
        <color indexed="64"/>
      </top>
      <bottom style="thin">
        <color indexed="64"/>
      </bottom>
      <diagonal/>
    </border>
    <border>
      <left style="thick">
        <color indexed="64"/>
      </left>
      <right style="thick">
        <color indexed="64"/>
      </right>
      <top style="thin">
        <color indexed="64"/>
      </top>
      <bottom style="thin">
        <color indexed="64"/>
      </bottom>
      <diagonal/>
    </border>
    <border>
      <left style="thick">
        <color indexed="64"/>
      </left>
      <right style="thick">
        <color indexed="64"/>
      </right>
      <top style="thin">
        <color indexed="64"/>
      </top>
      <bottom style="thick">
        <color indexed="64"/>
      </bottom>
      <diagonal/>
    </border>
    <border>
      <left style="thin">
        <color indexed="64"/>
      </left>
      <right style="thick">
        <color indexed="64"/>
      </right>
      <top style="thin">
        <color indexed="64"/>
      </top>
      <bottom/>
      <diagonal/>
    </border>
    <border>
      <left style="thick">
        <color indexed="64"/>
      </left>
      <right style="thin">
        <color indexed="64"/>
      </right>
      <top style="thick">
        <color indexed="64"/>
      </top>
      <bottom style="thick">
        <color indexed="64"/>
      </bottom>
      <diagonal/>
    </border>
    <border>
      <left style="thin">
        <color indexed="64"/>
      </left>
      <right style="thick">
        <color indexed="64"/>
      </right>
      <top style="thick">
        <color indexed="64"/>
      </top>
      <bottom style="thick">
        <color indexed="64"/>
      </bottom>
      <diagonal/>
    </border>
    <border>
      <left/>
      <right style="thick">
        <color indexed="64"/>
      </right>
      <top style="thick">
        <color indexed="64"/>
      </top>
      <bottom style="thin">
        <color indexed="64"/>
      </bottom>
      <diagonal/>
    </border>
    <border>
      <left/>
      <right style="thick">
        <color indexed="64"/>
      </right>
      <top style="thin">
        <color indexed="64"/>
      </top>
      <bottom style="thick">
        <color indexed="64"/>
      </bottom>
      <diagonal/>
    </border>
    <border>
      <left/>
      <right style="thick">
        <color indexed="64"/>
      </right>
      <top style="thin">
        <color indexed="64"/>
      </top>
      <bottom style="thin">
        <color indexed="64"/>
      </bottom>
      <diagonal/>
    </border>
    <border>
      <left style="thin">
        <color indexed="64"/>
      </left>
      <right style="thick">
        <color indexed="64"/>
      </right>
      <top/>
      <bottom/>
      <diagonal/>
    </border>
    <border>
      <left style="thin">
        <color indexed="64"/>
      </left>
      <right style="thick">
        <color indexed="64"/>
      </right>
      <top/>
      <bottom style="thin">
        <color indexed="64"/>
      </bottom>
      <diagonal/>
    </border>
  </borders>
  <cellStyleXfs count="6">
    <xf numFmtId="0" fontId="0" fillId="0" borderId="0">
      <alignment vertical="center"/>
    </xf>
    <xf numFmtId="38" fontId="1" fillId="0" borderId="0" applyFont="0" applyFill="0" applyBorder="0" applyAlignment="0" applyProtection="0">
      <alignment vertical="center"/>
    </xf>
    <xf numFmtId="0" fontId="4" fillId="0" borderId="0"/>
    <xf numFmtId="0" fontId="1" fillId="0" borderId="0">
      <alignment vertical="center"/>
    </xf>
    <xf numFmtId="0" fontId="15" fillId="0" borderId="0"/>
    <xf numFmtId="0" fontId="57" fillId="0" borderId="0" applyNumberFormat="0" applyFill="0" applyBorder="0" applyAlignment="0" applyProtection="0">
      <alignment vertical="center"/>
    </xf>
  </cellStyleXfs>
  <cellXfs count="838">
    <xf numFmtId="0" fontId="0" fillId="0" borderId="0" xfId="0">
      <alignment vertical="center"/>
    </xf>
    <xf numFmtId="0" fontId="8" fillId="0" borderId="0" xfId="0" applyFont="1">
      <alignment vertical="center"/>
    </xf>
    <xf numFmtId="0" fontId="8" fillId="0" borderId="0" xfId="0" applyFont="1" applyAlignment="1">
      <alignment vertical="center" shrinkToFit="1"/>
    </xf>
    <xf numFmtId="0" fontId="5" fillId="0" borderId="0" xfId="0" applyFont="1" applyFill="1" applyAlignment="1">
      <alignment horizontal="center" vertical="center"/>
    </xf>
    <xf numFmtId="0" fontId="5" fillId="0" borderId="0" xfId="0" applyFont="1" applyFill="1" applyAlignment="1">
      <alignment vertical="center"/>
    </xf>
    <xf numFmtId="0" fontId="7" fillId="0" borderId="0" xfId="0" applyFont="1" applyFill="1" applyAlignment="1">
      <alignment vertical="center"/>
    </xf>
    <xf numFmtId="177" fontId="5" fillId="0" borderId="0" xfId="0" applyNumberFormat="1" applyFont="1" applyFill="1" applyAlignment="1">
      <alignment vertical="center"/>
    </xf>
    <xf numFmtId="49" fontId="5" fillId="0" borderId="0" xfId="0" applyNumberFormat="1" applyFont="1" applyFill="1" applyAlignment="1">
      <alignment horizontal="center" vertical="center"/>
    </xf>
    <xf numFmtId="0" fontId="5" fillId="0" borderId="0" xfId="0" applyFont="1" applyFill="1" applyAlignment="1">
      <alignment horizontal="distributed" vertical="center"/>
    </xf>
    <xf numFmtId="0" fontId="9" fillId="0" borderId="0" xfId="0" applyFont="1" applyFill="1" applyAlignment="1">
      <alignment horizontal="right" vertical="center"/>
    </xf>
    <xf numFmtId="0" fontId="9" fillId="0" borderId="0" xfId="0" applyFont="1" applyFill="1" applyAlignment="1">
      <alignment vertical="center" wrapText="1"/>
    </xf>
    <xf numFmtId="0" fontId="10" fillId="0" borderId="0" xfId="0" applyFont="1" applyFill="1" applyAlignment="1">
      <alignment vertical="center" wrapText="1"/>
    </xf>
    <xf numFmtId="0" fontId="9" fillId="0" borderId="0" xfId="0" applyFont="1" applyFill="1" applyBorder="1" applyAlignment="1">
      <alignment horizontal="center" vertical="center" wrapText="1" shrinkToFit="1"/>
    </xf>
    <xf numFmtId="0" fontId="9" fillId="0" borderId="0" xfId="0" applyFont="1" applyFill="1" applyAlignment="1">
      <alignment vertical="center"/>
    </xf>
    <xf numFmtId="0" fontId="11" fillId="0" borderId="0" xfId="3" applyFont="1" applyFill="1" applyAlignment="1">
      <alignment vertical="center"/>
    </xf>
    <xf numFmtId="0" fontId="11" fillId="0" borderId="0" xfId="3" applyFont="1" applyFill="1" applyAlignment="1">
      <alignment horizontal="center" vertical="center"/>
    </xf>
    <xf numFmtId="0" fontId="12" fillId="0" borderId="0" xfId="3" applyFont="1" applyFill="1" applyBorder="1" applyAlignment="1">
      <alignment vertical="center"/>
    </xf>
    <xf numFmtId="0" fontId="13" fillId="0" borderId="0" xfId="3" applyFont="1" applyFill="1" applyAlignment="1">
      <alignment vertical="center"/>
    </xf>
    <xf numFmtId="49" fontId="11" fillId="0" borderId="1" xfId="3" applyNumberFormat="1" applyFont="1" applyFill="1" applyBorder="1" applyAlignment="1">
      <alignment horizontal="center" vertical="center"/>
    </xf>
    <xf numFmtId="49" fontId="11" fillId="0" borderId="2" xfId="3" applyNumberFormat="1" applyFont="1" applyFill="1" applyBorder="1" applyAlignment="1">
      <alignment horizontal="center" vertical="center"/>
    </xf>
    <xf numFmtId="49" fontId="11" fillId="0" borderId="3" xfId="3" applyNumberFormat="1" applyFont="1" applyFill="1" applyBorder="1" applyAlignment="1">
      <alignment horizontal="center" vertical="center"/>
    </xf>
    <xf numFmtId="49" fontId="11" fillId="0" borderId="5" xfId="3" applyNumberFormat="1" applyFont="1" applyFill="1" applyBorder="1" applyAlignment="1">
      <alignment horizontal="center" vertical="center"/>
    </xf>
    <xf numFmtId="177" fontId="11" fillId="0" borderId="0" xfId="3" applyNumberFormat="1" applyFont="1" applyFill="1" applyAlignment="1">
      <alignment vertical="center"/>
    </xf>
    <xf numFmtId="176" fontId="11" fillId="0" borderId="5" xfId="3" applyNumberFormat="1" applyFont="1" applyFill="1" applyBorder="1" applyAlignment="1">
      <alignment vertical="center"/>
    </xf>
    <xf numFmtId="176" fontId="11" fillId="0" borderId="11" xfId="3" applyNumberFormat="1" applyFont="1" applyFill="1" applyBorder="1" applyAlignment="1">
      <alignment vertical="center"/>
    </xf>
    <xf numFmtId="176" fontId="11" fillId="0" borderId="14" xfId="3" applyNumberFormat="1" applyFont="1" applyFill="1" applyBorder="1" applyAlignment="1">
      <alignment vertical="center"/>
    </xf>
    <xf numFmtId="176" fontId="11" fillId="0" borderId="15" xfId="3" applyNumberFormat="1" applyFont="1" applyFill="1" applyBorder="1" applyAlignment="1">
      <alignment vertical="center"/>
    </xf>
    <xf numFmtId="176" fontId="11" fillId="0" borderId="16" xfId="3" applyNumberFormat="1" applyFont="1" applyFill="1" applyBorder="1" applyAlignment="1">
      <alignment vertical="center"/>
    </xf>
    <xf numFmtId="176" fontId="11" fillId="0" borderId="17" xfId="3" applyNumberFormat="1" applyFont="1" applyFill="1" applyBorder="1" applyAlignment="1">
      <alignment vertical="center"/>
    </xf>
    <xf numFmtId="176" fontId="11" fillId="0" borderId="6" xfId="3" applyNumberFormat="1" applyFont="1" applyFill="1" applyBorder="1" applyAlignment="1">
      <alignment vertical="center"/>
    </xf>
    <xf numFmtId="176" fontId="11" fillId="0" borderId="7" xfId="3" applyNumberFormat="1" applyFont="1" applyFill="1" applyBorder="1" applyAlignment="1">
      <alignment vertical="center"/>
    </xf>
    <xf numFmtId="176" fontId="11" fillId="0" borderId="8" xfId="3" applyNumberFormat="1" applyFont="1" applyFill="1" applyBorder="1" applyAlignment="1">
      <alignment vertical="center"/>
    </xf>
    <xf numFmtId="49" fontId="11" fillId="0" borderId="0" xfId="3" applyNumberFormat="1" applyFont="1" applyFill="1" applyAlignment="1">
      <alignment horizontal="center" vertical="center"/>
    </xf>
    <xf numFmtId="0" fontId="11" fillId="0" borderId="0" xfId="3" applyFont="1" applyFill="1" applyAlignment="1">
      <alignment horizontal="distributed" vertical="center"/>
    </xf>
    <xf numFmtId="0" fontId="15" fillId="0" borderId="0" xfId="4" applyAlignment="1">
      <alignment vertical="center"/>
    </xf>
    <xf numFmtId="0" fontId="15" fillId="0" borderId="0" xfId="4"/>
    <xf numFmtId="0" fontId="5" fillId="0" borderId="0" xfId="4" applyFont="1" applyFill="1" applyAlignment="1">
      <alignment vertical="center"/>
    </xf>
    <xf numFmtId="0" fontId="5" fillId="0" borderId="0" xfId="4" applyFont="1" applyFill="1" applyAlignment="1">
      <alignment horizontal="center" vertical="center"/>
    </xf>
    <xf numFmtId="0" fontId="7" fillId="0" borderId="0" xfId="4" applyFont="1" applyFill="1" applyAlignment="1">
      <alignment vertical="center"/>
    </xf>
    <xf numFmtId="177" fontId="5" fillId="0" borderId="0" xfId="4" applyNumberFormat="1" applyFont="1" applyFill="1" applyAlignment="1">
      <alignment vertical="center"/>
    </xf>
    <xf numFmtId="49" fontId="5" fillId="0" borderId="0" xfId="4" applyNumberFormat="1" applyFont="1" applyFill="1" applyAlignment="1">
      <alignment horizontal="center" vertical="center"/>
    </xf>
    <xf numFmtId="0" fontId="16" fillId="0" borderId="0" xfId="0" applyFont="1">
      <alignment vertical="center"/>
    </xf>
    <xf numFmtId="0" fontId="13" fillId="0" borderId="0" xfId="3" applyFont="1" applyFill="1" applyAlignment="1">
      <alignment horizontal="center" vertical="center"/>
    </xf>
    <xf numFmtId="177" fontId="13" fillId="0" borderId="0" xfId="3" applyNumberFormat="1" applyFont="1" applyFill="1" applyAlignment="1">
      <alignment vertical="center"/>
    </xf>
    <xf numFmtId="0" fontId="0" fillId="0" borderId="0" xfId="0" applyAlignment="1">
      <alignment vertical="center" wrapText="1"/>
    </xf>
    <xf numFmtId="0" fontId="11" fillId="0" borderId="2" xfId="3" applyFont="1" applyFill="1" applyBorder="1" applyAlignment="1">
      <alignment vertical="center"/>
    </xf>
    <xf numFmtId="0" fontId="11" fillId="0" borderId="0" xfId="3" applyFont="1" applyFill="1" applyBorder="1" applyAlignment="1">
      <alignment vertical="center"/>
    </xf>
    <xf numFmtId="0" fontId="11" fillId="0" borderId="16" xfId="3" applyFont="1" applyFill="1" applyBorder="1" applyAlignment="1">
      <alignment vertical="center"/>
    </xf>
    <xf numFmtId="0" fontId="11" fillId="0" borderId="7" xfId="3" applyFont="1" applyFill="1" applyBorder="1" applyAlignment="1">
      <alignment vertical="center"/>
    </xf>
    <xf numFmtId="0" fontId="17" fillId="0" borderId="18" xfId="0" applyFont="1" applyBorder="1" applyAlignment="1">
      <alignment vertical="center"/>
    </xf>
    <xf numFmtId="0" fontId="17" fillId="0" borderId="17" xfId="0" applyFont="1" applyBorder="1" applyAlignment="1">
      <alignment horizontal="center" vertical="center" wrapText="1"/>
    </xf>
    <xf numFmtId="0" fontId="11" fillId="0" borderId="3" xfId="3" applyFont="1" applyFill="1" applyBorder="1" applyAlignment="1">
      <alignment horizontal="center" vertical="center"/>
    </xf>
    <xf numFmtId="0" fontId="17" fillId="0" borderId="17" xfId="0" applyFont="1" applyBorder="1">
      <alignment vertical="center"/>
    </xf>
    <xf numFmtId="0" fontId="17" fillId="0" borderId="5" xfId="0" applyFont="1" applyBorder="1">
      <alignment vertical="center"/>
    </xf>
    <xf numFmtId="0" fontId="17" fillId="0" borderId="8" xfId="0" applyFont="1" applyBorder="1">
      <alignment vertical="center"/>
    </xf>
    <xf numFmtId="49" fontId="11" fillId="0" borderId="17" xfId="3" applyNumberFormat="1" applyFont="1" applyFill="1" applyBorder="1" applyAlignment="1">
      <alignment horizontal="center" vertical="center"/>
    </xf>
    <xf numFmtId="49" fontId="11" fillId="0" borderId="8" xfId="3" applyNumberFormat="1" applyFont="1" applyFill="1" applyBorder="1" applyAlignment="1">
      <alignment horizontal="center" vertical="center"/>
    </xf>
    <xf numFmtId="0" fontId="16" fillId="0" borderId="0" xfId="0" applyFont="1" applyBorder="1">
      <alignment vertical="center"/>
    </xf>
    <xf numFmtId="0" fontId="8" fillId="5" borderId="17" xfId="0" applyFont="1" applyFill="1" applyBorder="1" applyAlignment="1">
      <alignment vertical="center"/>
    </xf>
    <xf numFmtId="0" fontId="8" fillId="5" borderId="17" xfId="0" applyFont="1" applyFill="1" applyBorder="1" applyAlignment="1">
      <alignment vertical="center" wrapText="1"/>
    </xf>
    <xf numFmtId="0" fontId="8" fillId="5" borderId="8" xfId="0" applyFont="1" applyFill="1" applyBorder="1" applyAlignment="1">
      <alignment vertical="center" shrinkToFit="1"/>
    </xf>
    <xf numFmtId="0" fontId="16" fillId="0" borderId="0" xfId="0" applyFont="1" applyFill="1">
      <alignment vertical="center"/>
    </xf>
    <xf numFmtId="0" fontId="13" fillId="0" borderId="0" xfId="0" applyFont="1" applyFill="1" applyAlignment="1">
      <alignment vertical="center"/>
    </xf>
    <xf numFmtId="0" fontId="11" fillId="0" borderId="0" xfId="0" applyFont="1" applyFill="1" applyAlignment="1">
      <alignment horizontal="right" vertical="center"/>
    </xf>
    <xf numFmtId="49" fontId="11" fillId="0" borderId="2" xfId="0" applyNumberFormat="1" applyFont="1" applyFill="1" applyBorder="1" applyAlignment="1">
      <alignment horizontal="center" vertical="center"/>
    </xf>
    <xf numFmtId="49" fontId="11" fillId="0" borderId="3" xfId="0" applyNumberFormat="1" applyFont="1" applyFill="1" applyBorder="1" applyAlignment="1">
      <alignment horizontal="center" vertical="center"/>
    </xf>
    <xf numFmtId="49" fontId="11" fillId="0" borderId="4" xfId="0" applyNumberFormat="1" applyFont="1" applyFill="1" applyBorder="1" applyAlignment="1">
      <alignment horizontal="center" vertical="center"/>
    </xf>
    <xf numFmtId="177" fontId="11" fillId="0" borderId="0" xfId="0" applyNumberFormat="1" applyFont="1" applyFill="1" applyAlignment="1">
      <alignment vertical="center"/>
    </xf>
    <xf numFmtId="177" fontId="13" fillId="0" borderId="0" xfId="0" applyNumberFormat="1" applyFont="1" applyFill="1" applyAlignment="1">
      <alignment vertical="center"/>
    </xf>
    <xf numFmtId="178" fontId="16" fillId="0" borderId="0" xfId="0" applyNumberFormat="1" applyFont="1" applyFill="1">
      <alignment vertical="center"/>
    </xf>
    <xf numFmtId="0" fontId="9" fillId="0" borderId="0" xfId="0" applyFont="1" applyFill="1" applyAlignment="1">
      <alignment horizontal="right" vertical="center" wrapText="1"/>
    </xf>
    <xf numFmtId="0" fontId="9" fillId="0" borderId="0" xfId="0" applyFont="1" applyFill="1" applyBorder="1" applyAlignment="1">
      <alignment horizontal="center" vertical="center" wrapText="1"/>
    </xf>
    <xf numFmtId="0" fontId="9" fillId="0" borderId="0" xfId="0" applyFont="1" applyFill="1" applyBorder="1" applyAlignment="1">
      <alignment vertical="center" wrapText="1"/>
    </xf>
    <xf numFmtId="0" fontId="9" fillId="0" borderId="22" xfId="0" applyFont="1" applyFill="1" applyBorder="1" applyAlignment="1">
      <alignment horizontal="center" vertical="center" wrapText="1"/>
    </xf>
    <xf numFmtId="0" fontId="9" fillId="0" borderId="26" xfId="0" applyFont="1" applyFill="1" applyBorder="1" applyAlignment="1">
      <alignment horizontal="center" vertical="center" wrapText="1"/>
    </xf>
    <xf numFmtId="0" fontId="9" fillId="0" borderId="28" xfId="0" applyFont="1" applyFill="1" applyBorder="1" applyAlignment="1">
      <alignment horizontal="center" vertical="center" wrapText="1"/>
    </xf>
    <xf numFmtId="0" fontId="16" fillId="0" borderId="0" xfId="0" applyFont="1" applyAlignment="1">
      <alignment vertical="center" wrapText="1"/>
    </xf>
    <xf numFmtId="0" fontId="11" fillId="0" borderId="0" xfId="3" applyFont="1" applyFill="1" applyAlignment="1">
      <alignment vertical="center" wrapText="1"/>
    </xf>
    <xf numFmtId="0" fontId="16" fillId="0" borderId="0" xfId="0" applyFont="1" applyFill="1" applyAlignment="1">
      <alignment vertical="center" wrapText="1"/>
    </xf>
    <xf numFmtId="0" fontId="18" fillId="0" borderId="0" xfId="0" applyFont="1">
      <alignment vertical="center"/>
    </xf>
    <xf numFmtId="0" fontId="0" fillId="0" borderId="0" xfId="0" applyBorder="1">
      <alignment vertical="center"/>
    </xf>
    <xf numFmtId="0" fontId="11" fillId="0" borderId="0" xfId="0" applyFont="1" applyFill="1" applyAlignment="1">
      <alignment horizontal="center" vertical="center"/>
    </xf>
    <xf numFmtId="0" fontId="11" fillId="0" borderId="0" xfId="0" applyFont="1" applyFill="1" applyAlignment="1">
      <alignment vertical="center"/>
    </xf>
    <xf numFmtId="0" fontId="11" fillId="0" borderId="1" xfId="0" applyFont="1" applyFill="1" applyBorder="1" applyAlignment="1">
      <alignment horizontal="center" vertical="center"/>
    </xf>
    <xf numFmtId="0" fontId="11" fillId="0" borderId="2" xfId="0" applyFont="1" applyFill="1" applyBorder="1" applyAlignment="1">
      <alignment horizontal="center" vertical="center"/>
    </xf>
    <xf numFmtId="0" fontId="16" fillId="2" borderId="17" xfId="0" applyFont="1" applyFill="1" applyBorder="1">
      <alignment vertical="center"/>
    </xf>
    <xf numFmtId="0" fontId="16" fillId="5" borderId="17" xfId="0" applyFont="1" applyFill="1" applyBorder="1">
      <alignment vertical="center"/>
    </xf>
    <xf numFmtId="0" fontId="16" fillId="0" borderId="17" xfId="0" applyFont="1" applyBorder="1">
      <alignment vertical="center"/>
    </xf>
    <xf numFmtId="0" fontId="9" fillId="0" borderId="5" xfId="0" applyFont="1" applyFill="1" applyBorder="1" applyAlignment="1">
      <alignment horizontal="center" vertical="center" wrapText="1"/>
    </xf>
    <xf numFmtId="0" fontId="9" fillId="0" borderId="27" xfId="0" applyFont="1" applyFill="1" applyBorder="1" applyAlignment="1">
      <alignment horizontal="center" vertical="center" wrapText="1"/>
    </xf>
    <xf numFmtId="0" fontId="9" fillId="0" borderId="29" xfId="0" applyFont="1" applyFill="1" applyBorder="1" applyAlignment="1">
      <alignment horizontal="center" vertical="center" wrapText="1"/>
    </xf>
    <xf numFmtId="0" fontId="9" fillId="0" borderId="30" xfId="0" applyFont="1" applyFill="1" applyBorder="1" applyAlignment="1">
      <alignment horizontal="center" vertical="center" wrapText="1"/>
    </xf>
    <xf numFmtId="0" fontId="9" fillId="0" borderId="4" xfId="0" applyFont="1" applyFill="1" applyBorder="1" applyAlignment="1">
      <alignment horizontal="center" vertical="center" wrapText="1"/>
    </xf>
    <xf numFmtId="0" fontId="9" fillId="0" borderId="32" xfId="0" applyFont="1" applyFill="1" applyBorder="1" applyAlignment="1">
      <alignment horizontal="center" vertical="center" wrapText="1"/>
    </xf>
    <xf numFmtId="0" fontId="9" fillId="0" borderId="17" xfId="0" applyFont="1" applyFill="1" applyBorder="1" applyAlignment="1">
      <alignment horizontal="center" vertical="center" shrinkToFit="1"/>
    </xf>
    <xf numFmtId="181" fontId="8" fillId="5" borderId="3" xfId="0" applyNumberFormat="1" applyFont="1" applyFill="1" applyBorder="1" applyAlignment="1">
      <alignment vertical="center" shrinkToFit="1"/>
    </xf>
    <xf numFmtId="181" fontId="8" fillId="5" borderId="5" xfId="0" applyNumberFormat="1" applyFont="1" applyFill="1" applyBorder="1" applyAlignment="1">
      <alignment vertical="center" shrinkToFit="1"/>
    </xf>
    <xf numFmtId="181" fontId="8" fillId="5" borderId="8" xfId="0" applyNumberFormat="1" applyFont="1" applyFill="1" applyBorder="1" applyAlignment="1">
      <alignment vertical="center" shrinkToFit="1"/>
    </xf>
    <xf numFmtId="181" fontId="8" fillId="5" borderId="1" xfId="0" applyNumberFormat="1" applyFont="1" applyFill="1" applyBorder="1" applyAlignment="1">
      <alignment vertical="center" shrinkToFit="1"/>
    </xf>
    <xf numFmtId="0" fontId="23" fillId="0" borderId="0" xfId="3" applyFont="1" applyFill="1" applyAlignment="1">
      <alignment vertical="center" wrapText="1"/>
    </xf>
    <xf numFmtId="0" fontId="24" fillId="0" borderId="0" xfId="0" applyFont="1" applyFill="1" applyAlignment="1">
      <alignment vertical="center" wrapText="1"/>
    </xf>
    <xf numFmtId="0" fontId="22" fillId="0" borderId="17" xfId="0" applyFont="1" applyBorder="1" applyAlignment="1">
      <alignment horizontal="center" vertical="center" wrapText="1"/>
    </xf>
    <xf numFmtId="176" fontId="22" fillId="0" borderId="5" xfId="3" applyNumberFormat="1" applyFont="1" applyFill="1" applyBorder="1" applyAlignment="1">
      <alignment vertical="center"/>
    </xf>
    <xf numFmtId="176" fontId="22" fillId="0" borderId="11" xfId="3" applyNumberFormat="1" applyFont="1" applyFill="1" applyBorder="1" applyAlignment="1">
      <alignment vertical="center"/>
    </xf>
    <xf numFmtId="176" fontId="22" fillId="0" borderId="14" xfId="3" applyNumberFormat="1" applyFont="1" applyFill="1" applyBorder="1" applyAlignment="1">
      <alignment vertical="center"/>
    </xf>
    <xf numFmtId="0" fontId="11" fillId="0" borderId="0" xfId="0" applyFont="1" applyFill="1" applyBorder="1" applyAlignment="1">
      <alignment horizontal="center" vertical="center" wrapText="1"/>
    </xf>
    <xf numFmtId="49" fontId="11" fillId="0" borderId="0" xfId="0" applyNumberFormat="1" applyFont="1" applyFill="1" applyBorder="1" applyAlignment="1">
      <alignment horizontal="center" vertical="center" wrapText="1"/>
    </xf>
    <xf numFmtId="180" fontId="22" fillId="0" borderId="17" xfId="0" applyNumberFormat="1" applyFont="1" applyFill="1" applyBorder="1" applyAlignment="1">
      <alignment vertical="center"/>
    </xf>
    <xf numFmtId="182" fontId="11" fillId="0" borderId="5" xfId="3" applyNumberFormat="1" applyFont="1" applyFill="1" applyBorder="1" applyAlignment="1">
      <alignment vertical="center"/>
    </xf>
    <xf numFmtId="182" fontId="11" fillId="0" borderId="11" xfId="3" applyNumberFormat="1" applyFont="1" applyFill="1" applyBorder="1" applyAlignment="1">
      <alignment vertical="center"/>
    </xf>
    <xf numFmtId="182" fontId="11" fillId="0" borderId="14" xfId="3" applyNumberFormat="1" applyFont="1" applyFill="1" applyBorder="1" applyAlignment="1">
      <alignment vertical="center"/>
    </xf>
    <xf numFmtId="182" fontId="11" fillId="0" borderId="17" xfId="3" applyNumberFormat="1" applyFont="1" applyFill="1" applyBorder="1" applyAlignment="1">
      <alignment vertical="center"/>
    </xf>
    <xf numFmtId="182" fontId="11" fillId="0" borderId="8" xfId="3" applyNumberFormat="1" applyFont="1" applyFill="1" applyBorder="1" applyAlignment="1">
      <alignment vertical="center"/>
    </xf>
    <xf numFmtId="0" fontId="0" fillId="5" borderId="0" xfId="0" applyFill="1">
      <alignment vertical="center"/>
    </xf>
    <xf numFmtId="0" fontId="0" fillId="5" borderId="19" xfId="0" applyFill="1" applyBorder="1">
      <alignment vertical="center"/>
    </xf>
    <xf numFmtId="0" fontId="0" fillId="0" borderId="0" xfId="0" applyFill="1">
      <alignment vertical="center"/>
    </xf>
    <xf numFmtId="0" fontId="16" fillId="5" borderId="0" xfId="0" applyFont="1" applyFill="1">
      <alignment vertical="center"/>
    </xf>
    <xf numFmtId="0" fontId="16" fillId="2" borderId="17" xfId="0" applyFont="1" applyFill="1" applyBorder="1" applyAlignment="1">
      <alignment horizontal="centerContinuous" vertical="center" wrapText="1"/>
    </xf>
    <xf numFmtId="0" fontId="16" fillId="2" borderId="17" xfId="0" applyFont="1" applyFill="1" applyBorder="1" applyAlignment="1">
      <alignment vertical="center" wrapText="1"/>
    </xf>
    <xf numFmtId="0" fontId="16" fillId="0" borderId="17" xfId="0" applyFont="1" applyBorder="1" applyAlignment="1">
      <alignment vertical="center"/>
    </xf>
    <xf numFmtId="0" fontId="13" fillId="0" borderId="17" xfId="3" applyFont="1" applyFill="1" applyBorder="1" applyAlignment="1">
      <alignment vertical="center"/>
    </xf>
    <xf numFmtId="0" fontId="16" fillId="0" borderId="17" xfId="4" applyFont="1" applyBorder="1"/>
    <xf numFmtId="0" fontId="28" fillId="0" borderId="0" xfId="0" applyFont="1">
      <alignment vertical="center"/>
    </xf>
    <xf numFmtId="0" fontId="16" fillId="5" borderId="16" xfId="0" applyFont="1" applyFill="1" applyBorder="1">
      <alignment vertical="center"/>
    </xf>
    <xf numFmtId="0" fontId="11" fillId="0" borderId="3" xfId="0" applyFont="1" applyFill="1" applyBorder="1" applyAlignment="1">
      <alignment horizontal="center" vertical="center"/>
    </xf>
    <xf numFmtId="187" fontId="29" fillId="5" borderId="8" xfId="0" applyNumberFormat="1" applyFont="1" applyFill="1" applyBorder="1" applyAlignment="1">
      <alignment vertical="center" shrinkToFit="1"/>
    </xf>
    <xf numFmtId="0" fontId="16" fillId="6" borderId="17" xfId="0" applyFont="1" applyFill="1" applyBorder="1">
      <alignment vertical="center"/>
    </xf>
    <xf numFmtId="0" fontId="8" fillId="0" borderId="0" xfId="0" applyFont="1" applyAlignment="1">
      <alignment horizontal="right" vertical="center"/>
    </xf>
    <xf numFmtId="0" fontId="8" fillId="5" borderId="17" xfId="0" applyFont="1" applyFill="1" applyBorder="1" applyAlignment="1">
      <alignment horizontal="centerContinuous" vertical="center"/>
    </xf>
    <xf numFmtId="0" fontId="16" fillId="0" borderId="17" xfId="0" applyFont="1" applyBorder="1" applyProtection="1">
      <alignment vertical="center"/>
      <protection locked="0"/>
    </xf>
    <xf numFmtId="178" fontId="13" fillId="5" borderId="8" xfId="0" applyNumberFormat="1" applyFont="1" applyFill="1" applyBorder="1" applyProtection="1">
      <alignment vertical="center"/>
      <protection locked="0"/>
    </xf>
    <xf numFmtId="0" fontId="13" fillId="5" borderId="17" xfId="0" applyFont="1" applyFill="1" applyBorder="1" applyProtection="1">
      <alignment vertical="center"/>
      <protection locked="0"/>
    </xf>
    <xf numFmtId="0" fontId="16" fillId="0" borderId="0" xfId="0" applyFont="1" applyAlignment="1">
      <alignment vertical="center"/>
    </xf>
    <xf numFmtId="0" fontId="0" fillId="0" borderId="2" xfId="0" applyBorder="1" applyAlignment="1">
      <alignment vertical="center" wrapText="1"/>
    </xf>
    <xf numFmtId="0" fontId="0" fillId="0" borderId="0" xfId="0" applyBorder="1" applyAlignment="1">
      <alignment vertical="center" wrapText="1"/>
    </xf>
    <xf numFmtId="0" fontId="16" fillId="6" borderId="3" xfId="0" applyFont="1" applyFill="1" applyBorder="1">
      <alignment vertical="center"/>
    </xf>
    <xf numFmtId="0" fontId="16" fillId="6" borderId="17" xfId="0" applyFont="1" applyFill="1" applyBorder="1" applyAlignment="1">
      <alignment horizontal="center" vertical="center"/>
    </xf>
    <xf numFmtId="0" fontId="16" fillId="6" borderId="8" xfId="0" applyFont="1" applyFill="1" applyBorder="1">
      <alignment vertical="center"/>
    </xf>
    <xf numFmtId="0" fontId="13" fillId="6" borderId="17" xfId="0" applyFont="1" applyFill="1" applyBorder="1" applyAlignment="1">
      <alignment horizontal="center" vertical="center"/>
    </xf>
    <xf numFmtId="0" fontId="13" fillId="6" borderId="17" xfId="0" applyFont="1" applyFill="1" applyBorder="1">
      <alignment vertical="center"/>
    </xf>
    <xf numFmtId="0" fontId="0" fillId="0" borderId="2" xfId="0" applyBorder="1">
      <alignment vertical="center"/>
    </xf>
    <xf numFmtId="0" fontId="17" fillId="0" borderId="17" xfId="0" applyFont="1" applyFill="1" applyBorder="1" applyAlignment="1">
      <alignment vertical="center"/>
    </xf>
    <xf numFmtId="0" fontId="22" fillId="0" borderId="17" xfId="0" applyFont="1" applyFill="1" applyBorder="1" applyAlignment="1">
      <alignment vertical="center"/>
    </xf>
    <xf numFmtId="0" fontId="11" fillId="0" borderId="1" xfId="0" applyFont="1" applyFill="1" applyBorder="1" applyAlignment="1">
      <alignment horizontal="center" vertical="center" wrapText="1"/>
    </xf>
    <xf numFmtId="0" fontId="11" fillId="0" borderId="2" xfId="0" applyFont="1" applyFill="1" applyBorder="1" applyAlignment="1">
      <alignment horizontal="center" vertical="center" wrapText="1"/>
    </xf>
    <xf numFmtId="49" fontId="11" fillId="0" borderId="2" xfId="0" applyNumberFormat="1" applyFont="1" applyFill="1" applyBorder="1" applyAlignment="1">
      <alignment horizontal="center" vertical="center" wrapText="1"/>
    </xf>
    <xf numFmtId="0" fontId="30" fillId="0" borderId="0" xfId="0" applyFont="1" applyAlignment="1">
      <alignment vertical="center" wrapText="1"/>
    </xf>
    <xf numFmtId="0" fontId="5" fillId="0" borderId="0" xfId="0" applyFont="1" applyFill="1" applyBorder="1" applyAlignment="1">
      <alignment horizontal="center" vertical="center"/>
    </xf>
    <xf numFmtId="0" fontId="26" fillId="0" borderId="0" xfId="0" applyFont="1" applyFill="1" applyAlignment="1">
      <alignment horizontal="center" vertical="center" wrapText="1"/>
    </xf>
    <xf numFmtId="0" fontId="16" fillId="0" borderId="15" xfId="0" applyFont="1" applyBorder="1">
      <alignment vertical="center"/>
    </xf>
    <xf numFmtId="0" fontId="0" fillId="0" borderId="4" xfId="0" applyBorder="1">
      <alignment vertical="center"/>
    </xf>
    <xf numFmtId="0" fontId="31" fillId="4" borderId="15" xfId="0" applyFont="1" applyFill="1" applyBorder="1" applyAlignment="1">
      <alignment horizontal="left" vertical="center"/>
    </xf>
    <xf numFmtId="0" fontId="31" fillId="4" borderId="18" xfId="0" applyFont="1" applyFill="1" applyBorder="1" applyAlignment="1">
      <alignment horizontal="left" vertical="center"/>
    </xf>
    <xf numFmtId="0" fontId="16" fillId="5" borderId="15" xfId="0" applyFont="1" applyFill="1" applyBorder="1" applyAlignment="1">
      <alignment horizontal="left" vertical="center"/>
    </xf>
    <xf numFmtId="0" fontId="16" fillId="5" borderId="18" xfId="0" applyFont="1" applyFill="1" applyBorder="1" applyAlignment="1">
      <alignment horizontal="left" vertical="center"/>
    </xf>
    <xf numFmtId="0" fontId="16" fillId="3" borderId="17" xfId="0" applyFont="1" applyFill="1" applyBorder="1">
      <alignment vertical="center"/>
    </xf>
    <xf numFmtId="178" fontId="16" fillId="5" borderId="17" xfId="0" applyNumberFormat="1" applyFont="1" applyFill="1" applyBorder="1">
      <alignment vertical="center"/>
    </xf>
    <xf numFmtId="178" fontId="16" fillId="3" borderId="17" xfId="0" applyNumberFormat="1" applyFont="1" applyFill="1" applyBorder="1">
      <alignment vertical="center"/>
    </xf>
    <xf numFmtId="0" fontId="31" fillId="4" borderId="15" xfId="0" applyFont="1" applyFill="1" applyBorder="1">
      <alignment vertical="center"/>
    </xf>
    <xf numFmtId="0" fontId="31" fillId="4" borderId="18" xfId="0" applyFont="1" applyFill="1" applyBorder="1">
      <alignment vertical="center"/>
    </xf>
    <xf numFmtId="0" fontId="16" fillId="5" borderId="18" xfId="0" applyFont="1" applyFill="1" applyBorder="1">
      <alignment vertical="center"/>
    </xf>
    <xf numFmtId="0" fontId="16" fillId="0" borderId="39" xfId="0" applyFont="1" applyBorder="1">
      <alignment vertical="center"/>
    </xf>
    <xf numFmtId="0" fontId="16" fillId="6" borderId="3" xfId="0" applyFont="1" applyFill="1" applyBorder="1" applyAlignment="1">
      <alignment vertical="center" wrapText="1"/>
    </xf>
    <xf numFmtId="0" fontId="16" fillId="6" borderId="2" xfId="0" applyFont="1" applyFill="1" applyBorder="1" applyAlignment="1">
      <alignment vertical="center" wrapText="1"/>
    </xf>
    <xf numFmtId="0" fontId="16" fillId="6" borderId="8" xfId="0" applyFont="1" applyFill="1" applyBorder="1" applyAlignment="1">
      <alignment vertical="center" wrapText="1"/>
    </xf>
    <xf numFmtId="0" fontId="16" fillId="0" borderId="17" xfId="0" applyFont="1" applyBorder="1" applyAlignment="1" applyProtection="1">
      <alignment vertical="center" wrapText="1"/>
      <protection locked="0"/>
    </xf>
    <xf numFmtId="181" fontId="11" fillId="0" borderId="0" xfId="0" applyNumberFormat="1" applyFont="1" applyFill="1" applyAlignment="1">
      <alignment vertical="center"/>
    </xf>
    <xf numFmtId="190" fontId="17" fillId="0" borderId="0" xfId="4" applyNumberFormat="1" applyFont="1"/>
    <xf numFmtId="0" fontId="8" fillId="0" borderId="17" xfId="0" applyFont="1" applyFill="1" applyBorder="1" applyAlignment="1">
      <alignment vertical="center"/>
    </xf>
    <xf numFmtId="0" fontId="8" fillId="0" borderId="17" xfId="0" applyFont="1" applyFill="1" applyBorder="1" applyAlignment="1">
      <alignment horizontal="centerContinuous" vertical="center"/>
    </xf>
    <xf numFmtId="0" fontId="8" fillId="0" borderId="17" xfId="0" applyFont="1" applyFill="1" applyBorder="1" applyAlignment="1">
      <alignment horizontal="center" vertical="center"/>
    </xf>
    <xf numFmtId="0" fontId="8" fillId="0" borderId="17" xfId="0" applyFont="1" applyFill="1" applyBorder="1" applyAlignment="1">
      <alignment vertical="center" wrapText="1"/>
    </xf>
    <xf numFmtId="0" fontId="0" fillId="0" borderId="0" xfId="0" applyFill="1" applyBorder="1" applyAlignment="1">
      <alignment vertical="center"/>
    </xf>
    <xf numFmtId="0" fontId="8" fillId="0" borderId="0" xfId="0" applyFont="1" applyFill="1" applyBorder="1" applyAlignment="1">
      <alignment vertical="center" wrapText="1"/>
    </xf>
    <xf numFmtId="0" fontId="0" fillId="0" borderId="0" xfId="0" applyFill="1" applyBorder="1" applyAlignment="1">
      <alignment vertical="center" wrapText="1"/>
    </xf>
    <xf numFmtId="0" fontId="8" fillId="0" borderId="0" xfId="0" applyFont="1" applyFill="1" applyBorder="1" applyAlignment="1">
      <alignment vertical="center" shrinkToFit="1"/>
    </xf>
    <xf numFmtId="181" fontId="25" fillId="0" borderId="0" xfId="0" applyNumberFormat="1" applyFont="1" applyFill="1" applyBorder="1" applyAlignment="1">
      <alignment horizontal="right" vertical="center" shrinkToFit="1"/>
    </xf>
    <xf numFmtId="178" fontId="33" fillId="0" borderId="17" xfId="0" applyNumberFormat="1" applyFont="1" applyBorder="1">
      <alignment vertical="center"/>
    </xf>
    <xf numFmtId="0" fontId="33" fillId="0" borderId="17" xfId="0" applyFont="1" applyBorder="1">
      <alignment vertical="center"/>
    </xf>
    <xf numFmtId="0" fontId="33" fillId="2" borderId="17" xfId="0" applyFont="1" applyFill="1" applyBorder="1" applyAlignment="1">
      <alignment horizontal="centerContinuous" vertical="center" wrapText="1"/>
    </xf>
    <xf numFmtId="0" fontId="33" fillId="0" borderId="17" xfId="0" applyFont="1" applyFill="1" applyBorder="1">
      <alignment vertical="center"/>
    </xf>
    <xf numFmtId="0" fontId="33" fillId="0" borderId="17" xfId="0" applyFont="1" applyBorder="1" applyAlignment="1">
      <alignment vertical="center"/>
    </xf>
    <xf numFmtId="0" fontId="33" fillId="0" borderId="17" xfId="4" applyFont="1" applyBorder="1"/>
    <xf numFmtId="0" fontId="34" fillId="0" borderId="17" xfId="0" applyFont="1" applyBorder="1">
      <alignment vertical="center"/>
    </xf>
    <xf numFmtId="38" fontId="32" fillId="0" borderId="17" xfId="1" applyFont="1" applyFill="1" applyBorder="1" applyAlignment="1">
      <alignment vertical="center" shrinkToFit="1"/>
    </xf>
    <xf numFmtId="178" fontId="33" fillId="0" borderId="15" xfId="0" applyNumberFormat="1" applyFont="1" applyBorder="1">
      <alignment vertical="center"/>
    </xf>
    <xf numFmtId="179" fontId="33" fillId="0" borderId="39" xfId="0" applyNumberFormat="1" applyFont="1" applyBorder="1">
      <alignment vertical="center"/>
    </xf>
    <xf numFmtId="179" fontId="33" fillId="0" borderId="17" xfId="0" applyNumberFormat="1" applyFont="1" applyBorder="1">
      <alignment vertical="center"/>
    </xf>
    <xf numFmtId="178" fontId="33" fillId="0" borderId="17" xfId="0" applyNumberFormat="1" applyFont="1" applyFill="1" applyBorder="1">
      <alignment vertical="center"/>
    </xf>
    <xf numFmtId="178" fontId="33" fillId="0" borderId="15" xfId="0" applyNumberFormat="1" applyFont="1" applyFill="1" applyBorder="1">
      <alignment vertical="center"/>
    </xf>
    <xf numFmtId="179" fontId="33" fillId="0" borderId="39" xfId="0" applyNumberFormat="1" applyFont="1" applyFill="1" applyBorder="1">
      <alignment vertical="center"/>
    </xf>
    <xf numFmtId="179" fontId="33" fillId="0" borderId="17" xfId="0" applyNumberFormat="1" applyFont="1" applyFill="1" applyBorder="1">
      <alignment vertical="center"/>
    </xf>
    <xf numFmtId="0" fontId="35" fillId="0" borderId="0" xfId="3" applyFont="1" applyFill="1" applyBorder="1" applyAlignment="1">
      <alignment vertical="center"/>
    </xf>
    <xf numFmtId="182" fontId="35" fillId="0" borderId="4" xfId="3" applyNumberFormat="1" applyFont="1" applyFill="1" applyBorder="1" applyAlignment="1">
      <alignment vertical="center"/>
    </xf>
    <xf numFmtId="182" fontId="35" fillId="0" borderId="0" xfId="3" applyNumberFormat="1" applyFont="1" applyFill="1" applyBorder="1" applyAlignment="1">
      <alignment vertical="center"/>
    </xf>
    <xf numFmtId="0" fontId="35" fillId="0" borderId="10" xfId="3" applyFont="1" applyFill="1" applyBorder="1" applyAlignment="1">
      <alignment vertical="center"/>
    </xf>
    <xf numFmtId="182" fontId="35" fillId="0" borderId="9" xfId="3" applyNumberFormat="1" applyFont="1" applyFill="1" applyBorder="1" applyAlignment="1">
      <alignment vertical="center"/>
    </xf>
    <xf numFmtId="182" fontId="35" fillId="0" borderId="10" xfId="3" applyNumberFormat="1" applyFont="1" applyFill="1" applyBorder="1" applyAlignment="1">
      <alignment vertical="center"/>
    </xf>
    <xf numFmtId="0" fontId="35" fillId="0" borderId="13" xfId="3" applyFont="1" applyFill="1" applyBorder="1" applyAlignment="1">
      <alignment vertical="center"/>
    </xf>
    <xf numFmtId="182" fontId="35" fillId="0" borderId="12" xfId="3" applyNumberFormat="1" applyFont="1" applyFill="1" applyBorder="1" applyAlignment="1">
      <alignment vertical="center"/>
    </xf>
    <xf numFmtId="182" fontId="35" fillId="0" borderId="13" xfId="3" applyNumberFormat="1" applyFont="1" applyFill="1" applyBorder="1" applyAlignment="1">
      <alignment vertical="center"/>
    </xf>
    <xf numFmtId="0" fontId="35" fillId="0" borderId="0" xfId="3" applyFont="1" applyFill="1" applyBorder="1" applyAlignment="1">
      <alignment vertical="center" shrinkToFit="1"/>
    </xf>
    <xf numFmtId="0" fontId="35" fillId="0" borderId="18" xfId="0" applyFont="1" applyBorder="1" applyAlignment="1">
      <alignment vertical="center"/>
    </xf>
    <xf numFmtId="0" fontId="35" fillId="0" borderId="16" xfId="0" applyFont="1" applyBorder="1" applyAlignment="1">
      <alignment horizontal="center" vertical="center" wrapText="1"/>
    </xf>
    <xf numFmtId="0" fontId="35" fillId="0" borderId="16" xfId="3" applyFont="1" applyFill="1" applyBorder="1" applyAlignment="1">
      <alignment vertical="center"/>
    </xf>
    <xf numFmtId="182" fontId="35" fillId="0" borderId="15" xfId="3" applyNumberFormat="1" applyFont="1" applyFill="1" applyBorder="1" applyAlignment="1">
      <alignment vertical="center"/>
    </xf>
    <xf numFmtId="182" fontId="35" fillId="0" borderId="16" xfId="3" applyNumberFormat="1" applyFont="1" applyFill="1" applyBorder="1" applyAlignment="1">
      <alignment vertical="center"/>
    </xf>
    <xf numFmtId="0" fontId="35" fillId="0" borderId="8" xfId="0" applyFont="1" applyBorder="1" applyAlignment="1">
      <alignment horizontal="center" vertical="center" wrapText="1"/>
    </xf>
    <xf numFmtId="0" fontId="35" fillId="0" borderId="7" xfId="0" applyFont="1" applyFill="1" applyBorder="1" applyAlignment="1">
      <alignment horizontal="center" vertical="center" wrapText="1"/>
    </xf>
    <xf numFmtId="0" fontId="35" fillId="0" borderId="6" xfId="0" applyFont="1" applyFill="1" applyBorder="1" applyAlignment="1">
      <alignment horizontal="center" vertical="center" wrapText="1"/>
    </xf>
    <xf numFmtId="0" fontId="35" fillId="0" borderId="8" xfId="0" applyFont="1" applyFill="1" applyBorder="1" applyAlignment="1">
      <alignment horizontal="center" vertical="center" wrapText="1"/>
    </xf>
    <xf numFmtId="180" fontId="35" fillId="0" borderId="4" xfId="3" applyNumberFormat="1" applyFont="1" applyFill="1" applyBorder="1" applyAlignment="1">
      <alignment vertical="center"/>
    </xf>
    <xf numFmtId="180" fontId="35" fillId="0" borderId="0" xfId="3" applyNumberFormat="1" applyFont="1" applyFill="1" applyBorder="1" applyAlignment="1">
      <alignment vertical="center"/>
    </xf>
    <xf numFmtId="180" fontId="35" fillId="0" borderId="5" xfId="3" applyNumberFormat="1" applyFont="1" applyFill="1" applyBorder="1" applyAlignment="1">
      <alignment vertical="center"/>
    </xf>
    <xf numFmtId="180" fontId="35" fillId="0" borderId="0" xfId="0" applyNumberFormat="1" applyFont="1" applyFill="1" applyBorder="1" applyAlignment="1">
      <alignment vertical="center"/>
    </xf>
    <xf numFmtId="180" fontId="35" fillId="0" borderId="4" xfId="0" applyNumberFormat="1" applyFont="1" applyFill="1" applyBorder="1" applyAlignment="1">
      <alignment vertical="center"/>
    </xf>
    <xf numFmtId="180" fontId="35" fillId="0" borderId="5" xfId="0" applyNumberFormat="1" applyFont="1" applyFill="1" applyBorder="1" applyAlignment="1">
      <alignment vertical="center"/>
    </xf>
    <xf numFmtId="180" fontId="35" fillId="0" borderId="9" xfId="3" applyNumberFormat="1" applyFont="1" applyFill="1" applyBorder="1" applyAlignment="1">
      <alignment vertical="center"/>
    </xf>
    <xf numFmtId="180" fontId="35" fillId="0" borderId="10" xfId="3" applyNumberFormat="1" applyFont="1" applyFill="1" applyBorder="1" applyAlignment="1">
      <alignment vertical="center"/>
    </xf>
    <xf numFmtId="180" fontId="35" fillId="0" borderId="11" xfId="3" applyNumberFormat="1" applyFont="1" applyFill="1" applyBorder="1" applyAlignment="1">
      <alignment vertical="center"/>
    </xf>
    <xf numFmtId="180" fontId="35" fillId="0" borderId="10" xfId="0" applyNumberFormat="1" applyFont="1" applyFill="1" applyBorder="1" applyAlignment="1">
      <alignment vertical="center"/>
    </xf>
    <xf numFmtId="180" fontId="35" fillId="0" borderId="9" xfId="0" applyNumberFormat="1" applyFont="1" applyFill="1" applyBorder="1" applyAlignment="1">
      <alignment vertical="center"/>
    </xf>
    <xf numFmtId="180" fontId="35" fillId="0" borderId="11" xfId="0" applyNumberFormat="1" applyFont="1" applyFill="1" applyBorder="1" applyAlignment="1">
      <alignment vertical="center"/>
    </xf>
    <xf numFmtId="180" fontId="35" fillId="0" borderId="12" xfId="3" applyNumberFormat="1" applyFont="1" applyFill="1" applyBorder="1" applyAlignment="1">
      <alignment vertical="center"/>
    </xf>
    <xf numFmtId="180" fontId="35" fillId="0" borderId="13" xfId="3" applyNumberFormat="1" applyFont="1" applyFill="1" applyBorder="1" applyAlignment="1">
      <alignment vertical="center"/>
    </xf>
    <xf numFmtId="180" fontId="35" fillId="0" borderId="14" xfId="3" applyNumberFormat="1" applyFont="1" applyFill="1" applyBorder="1" applyAlignment="1">
      <alignment vertical="center"/>
    </xf>
    <xf numFmtId="180" fontId="35" fillId="0" borderId="13" xfId="0" applyNumberFormat="1" applyFont="1" applyFill="1" applyBorder="1" applyAlignment="1">
      <alignment vertical="center"/>
    </xf>
    <xf numFmtId="180" fontId="35" fillId="0" borderId="12" xfId="0" applyNumberFormat="1" applyFont="1" applyFill="1" applyBorder="1" applyAlignment="1">
      <alignment vertical="center"/>
    </xf>
    <xf numFmtId="180" fontId="35" fillId="0" borderId="14" xfId="0" applyNumberFormat="1" applyFont="1" applyFill="1" applyBorder="1" applyAlignment="1">
      <alignment vertical="center"/>
    </xf>
    <xf numFmtId="180" fontId="35" fillId="0" borderId="15" xfId="3" applyNumberFormat="1" applyFont="1" applyFill="1" applyBorder="1" applyAlignment="1">
      <alignment vertical="center"/>
    </xf>
    <xf numFmtId="180" fontId="35" fillId="0" borderId="16" xfId="3" applyNumberFormat="1" applyFont="1" applyFill="1" applyBorder="1" applyAlignment="1">
      <alignment vertical="center"/>
    </xf>
    <xf numFmtId="180" fontId="35" fillId="0" borderId="17" xfId="3" applyNumberFormat="1" applyFont="1" applyFill="1" applyBorder="1" applyAlignment="1">
      <alignment vertical="center"/>
    </xf>
    <xf numFmtId="180" fontId="35" fillId="0" borderId="16" xfId="0" applyNumberFormat="1" applyFont="1" applyFill="1" applyBorder="1" applyAlignment="1">
      <alignment vertical="center"/>
    </xf>
    <xf numFmtId="180" fontId="35" fillId="0" borderId="15" xfId="0" applyNumberFormat="1" applyFont="1" applyFill="1" applyBorder="1" applyAlignment="1">
      <alignment vertical="center"/>
    </xf>
    <xf numFmtId="180" fontId="35" fillId="0" borderId="17" xfId="0" applyNumberFormat="1" applyFont="1" applyFill="1" applyBorder="1" applyAlignment="1">
      <alignment vertical="center"/>
    </xf>
    <xf numFmtId="180" fontId="35" fillId="0" borderId="0" xfId="0" applyNumberFormat="1" applyFont="1" applyFill="1" applyAlignment="1">
      <alignment vertical="center"/>
    </xf>
    <xf numFmtId="177" fontId="36" fillId="0" borderId="0" xfId="0" applyNumberFormat="1" applyFont="1" applyFill="1" applyAlignment="1">
      <alignment vertical="center"/>
    </xf>
    <xf numFmtId="0" fontId="35" fillId="0" borderId="7" xfId="3" applyFont="1" applyFill="1" applyBorder="1" applyAlignment="1">
      <alignment vertical="center"/>
    </xf>
    <xf numFmtId="177" fontId="35" fillId="0" borderId="7" xfId="3" applyNumberFormat="1" applyFont="1" applyFill="1" applyBorder="1" applyAlignment="1">
      <alignment vertical="center"/>
    </xf>
    <xf numFmtId="177" fontId="35" fillId="0" borderId="8" xfId="3" applyNumberFormat="1" applyFont="1" applyFill="1" applyBorder="1" applyAlignment="1">
      <alignment vertical="center"/>
    </xf>
    <xf numFmtId="177" fontId="35" fillId="0" borderId="0" xfId="0" applyNumberFormat="1" applyFont="1" applyFill="1" applyAlignment="1">
      <alignment vertical="center"/>
    </xf>
    <xf numFmtId="190" fontId="35" fillId="0" borderId="0" xfId="4" applyNumberFormat="1" applyFont="1"/>
    <xf numFmtId="182" fontId="35" fillId="0" borderId="5" xfId="3" applyNumberFormat="1" applyFont="1" applyFill="1" applyBorder="1" applyAlignment="1">
      <alignment vertical="center"/>
    </xf>
    <xf numFmtId="182" fontId="35" fillId="0" borderId="11" xfId="3" applyNumberFormat="1" applyFont="1" applyFill="1" applyBorder="1" applyAlignment="1">
      <alignment vertical="center"/>
    </xf>
    <xf numFmtId="182" fontId="35" fillId="0" borderId="14" xfId="3" applyNumberFormat="1" applyFont="1" applyFill="1" applyBorder="1" applyAlignment="1">
      <alignment vertical="center"/>
    </xf>
    <xf numFmtId="182" fontId="35" fillId="0" borderId="17" xfId="3" applyNumberFormat="1" applyFont="1" applyFill="1" applyBorder="1" applyAlignment="1">
      <alignment vertical="center"/>
    </xf>
    <xf numFmtId="182" fontId="35" fillId="0" borderId="6" xfId="3" applyNumberFormat="1" applyFont="1" applyFill="1" applyBorder="1" applyAlignment="1">
      <alignment vertical="center"/>
    </xf>
    <xf numFmtId="182" fontId="35" fillId="0" borderId="7" xfId="3" applyNumberFormat="1" applyFont="1" applyFill="1" applyBorder="1" applyAlignment="1">
      <alignment vertical="center"/>
    </xf>
    <xf numFmtId="182" fontId="35" fillId="0" borderId="8" xfId="3" applyNumberFormat="1" applyFont="1" applyFill="1" applyBorder="1" applyAlignment="1">
      <alignment vertical="center"/>
    </xf>
    <xf numFmtId="0" fontId="37" fillId="0" borderId="0" xfId="0" applyFont="1">
      <alignment vertical="center"/>
    </xf>
    <xf numFmtId="0" fontId="16" fillId="0" borderId="0" xfId="4" applyFont="1" applyBorder="1"/>
    <xf numFmtId="180" fontId="33" fillId="0" borderId="0" xfId="4" applyNumberFormat="1" applyFont="1" applyBorder="1"/>
    <xf numFmtId="0" fontId="34" fillId="0" borderId="0" xfId="0" applyFont="1" applyBorder="1">
      <alignment vertical="center"/>
    </xf>
    <xf numFmtId="180" fontId="33" fillId="0" borderId="0" xfId="4" applyNumberFormat="1" applyFont="1" applyFill="1" applyBorder="1"/>
    <xf numFmtId="191" fontId="16" fillId="0" borderId="0" xfId="0" applyNumberFormat="1" applyFont="1" applyFill="1">
      <alignment vertical="center"/>
    </xf>
    <xf numFmtId="180" fontId="0" fillId="0" borderId="0" xfId="0" applyNumberFormat="1">
      <alignment vertical="center"/>
    </xf>
    <xf numFmtId="181" fontId="35" fillId="0" borderId="5" xfId="3" applyNumberFormat="1" applyFont="1" applyFill="1" applyBorder="1" applyAlignment="1">
      <alignment vertical="center"/>
    </xf>
    <xf numFmtId="181" fontId="35" fillId="0" borderId="11" xfId="3" applyNumberFormat="1" applyFont="1" applyFill="1" applyBorder="1" applyAlignment="1">
      <alignment vertical="center"/>
    </xf>
    <xf numFmtId="181" fontId="35" fillId="0" borderId="14" xfId="3" applyNumberFormat="1" applyFont="1" applyFill="1" applyBorder="1" applyAlignment="1">
      <alignment vertical="center"/>
    </xf>
    <xf numFmtId="181" fontId="35" fillId="0" borderId="5" xfId="3" applyNumberFormat="1" applyFont="1" applyFill="1" applyBorder="1" applyAlignment="1">
      <alignment vertical="center" shrinkToFit="1"/>
    </xf>
    <xf numFmtId="181" fontId="35" fillId="0" borderId="4" xfId="3" applyNumberFormat="1" applyFont="1" applyFill="1" applyBorder="1" applyAlignment="1">
      <alignment vertical="center"/>
    </xf>
    <xf numFmtId="181" fontId="35" fillId="0" borderId="9" xfId="3" applyNumberFormat="1" applyFont="1" applyFill="1" applyBorder="1" applyAlignment="1">
      <alignment vertical="center"/>
    </xf>
    <xf numFmtId="181" fontId="35" fillId="0" borderId="12" xfId="3" applyNumberFormat="1" applyFont="1" applyFill="1" applyBorder="1" applyAlignment="1">
      <alignment vertical="center"/>
    </xf>
    <xf numFmtId="181" fontId="35" fillId="0" borderId="4" xfId="3" applyNumberFormat="1" applyFont="1" applyFill="1" applyBorder="1" applyAlignment="1">
      <alignment vertical="center" shrinkToFit="1"/>
    </xf>
    <xf numFmtId="181" fontId="35" fillId="0" borderId="26" xfId="3" applyNumberFormat="1" applyFont="1" applyFill="1" applyBorder="1" applyAlignment="1">
      <alignment vertical="center"/>
    </xf>
    <xf numFmtId="181" fontId="35" fillId="0" borderId="41" xfId="3" applyNumberFormat="1" applyFont="1" applyFill="1" applyBorder="1" applyAlignment="1">
      <alignment vertical="center"/>
    </xf>
    <xf numFmtId="181" fontId="35" fillId="0" borderId="42" xfId="3" applyNumberFormat="1" applyFont="1" applyFill="1" applyBorder="1" applyAlignment="1">
      <alignment vertical="center"/>
    </xf>
    <xf numFmtId="181" fontId="35" fillId="0" borderId="26" xfId="3" applyNumberFormat="1" applyFont="1" applyFill="1" applyBorder="1" applyAlignment="1">
      <alignment vertical="center" shrinkToFit="1"/>
    </xf>
    <xf numFmtId="0" fontId="35" fillId="0" borderId="17" xfId="0" applyFont="1" applyBorder="1" applyAlignment="1">
      <alignment vertical="center"/>
    </xf>
    <xf numFmtId="0" fontId="35" fillId="0" borderId="5" xfId="3" applyFont="1" applyFill="1" applyBorder="1" applyAlignment="1">
      <alignment vertical="center"/>
    </xf>
    <xf numFmtId="0" fontId="35" fillId="0" borderId="11" xfId="3" applyFont="1" applyFill="1" applyBorder="1" applyAlignment="1">
      <alignment vertical="center"/>
    </xf>
    <xf numFmtId="0" fontId="35" fillId="0" borderId="14" xfId="3" applyFont="1" applyFill="1" applyBorder="1" applyAlignment="1">
      <alignment vertical="center"/>
    </xf>
    <xf numFmtId="0" fontId="35" fillId="0" borderId="5" xfId="3" applyFont="1" applyFill="1" applyBorder="1" applyAlignment="1">
      <alignment vertical="center" shrinkToFit="1"/>
    </xf>
    <xf numFmtId="0" fontId="35" fillId="0" borderId="17" xfId="0" applyFont="1" applyBorder="1" applyAlignment="1">
      <alignment horizontal="center" vertical="center" wrapText="1"/>
    </xf>
    <xf numFmtId="0" fontId="11" fillId="0" borderId="2" xfId="3" applyFont="1" applyFill="1" applyBorder="1" applyAlignment="1">
      <alignment horizontal="centerContinuous" vertical="center"/>
    </xf>
    <xf numFmtId="0" fontId="11" fillId="0" borderId="38" xfId="3" applyFont="1" applyFill="1" applyBorder="1" applyAlignment="1">
      <alignment horizontal="centerContinuous" vertical="center"/>
    </xf>
    <xf numFmtId="0" fontId="35" fillId="0" borderId="15" xfId="0" applyFont="1" applyBorder="1" applyAlignment="1">
      <alignment horizontal="center" vertical="center" wrapText="1"/>
    </xf>
    <xf numFmtId="0" fontId="11" fillId="0" borderId="43" xfId="3" applyFont="1" applyFill="1" applyBorder="1" applyAlignment="1">
      <alignment horizontal="centerContinuous" vertical="center"/>
    </xf>
    <xf numFmtId="0" fontId="35" fillId="0" borderId="39" xfId="0" applyFont="1" applyBorder="1" applyAlignment="1">
      <alignment horizontal="center" vertical="center" wrapText="1"/>
    </xf>
    <xf numFmtId="192" fontId="5" fillId="0" borderId="0" xfId="0" applyNumberFormat="1" applyFont="1" applyFill="1" applyAlignment="1">
      <alignment vertical="center"/>
    </xf>
    <xf numFmtId="193" fontId="32" fillId="0" borderId="20" xfId="1" applyNumberFormat="1" applyFont="1" applyFill="1" applyBorder="1" applyAlignment="1">
      <alignment vertical="center" wrapText="1"/>
    </xf>
    <xf numFmtId="193" fontId="32" fillId="0" borderId="23" xfId="1" applyNumberFormat="1" applyFont="1" applyFill="1" applyBorder="1" applyAlignment="1">
      <alignment vertical="center" wrapText="1"/>
    </xf>
    <xf numFmtId="193" fontId="32" fillId="0" borderId="24" xfId="1" applyNumberFormat="1" applyFont="1" applyFill="1" applyBorder="1" applyAlignment="1">
      <alignment vertical="center" wrapText="1"/>
    </xf>
    <xf numFmtId="193" fontId="32" fillId="0" borderId="31" xfId="1" applyNumberFormat="1" applyFont="1" applyFill="1" applyBorder="1" applyAlignment="1">
      <alignment vertical="center" wrapText="1"/>
    </xf>
    <xf numFmtId="193" fontId="32" fillId="0" borderId="25" xfId="1" applyNumberFormat="1" applyFont="1" applyFill="1" applyBorder="1" applyAlignment="1">
      <alignment vertical="center" wrapText="1"/>
    </xf>
    <xf numFmtId="193" fontId="32" fillId="0" borderId="5" xfId="1" applyNumberFormat="1" applyFont="1" applyFill="1" applyBorder="1" applyAlignment="1">
      <alignment vertical="center" wrapText="1"/>
    </xf>
    <xf numFmtId="193" fontId="32" fillId="0" borderId="21" xfId="1" applyNumberFormat="1" applyFont="1" applyFill="1" applyBorder="1" applyAlignment="1">
      <alignment vertical="center" wrapText="1"/>
    </xf>
    <xf numFmtId="193" fontId="32" fillId="0" borderId="26" xfId="1" applyNumberFormat="1" applyFont="1" applyFill="1" applyBorder="1" applyAlignment="1">
      <alignment vertical="center" wrapText="1"/>
    </xf>
    <xf numFmtId="193" fontId="32" fillId="0" borderId="4" xfId="1" applyNumberFormat="1" applyFont="1" applyFill="1" applyBorder="1" applyAlignment="1">
      <alignment vertical="center" wrapText="1"/>
    </xf>
    <xf numFmtId="193" fontId="32" fillId="0" borderId="27" xfId="1" applyNumberFormat="1" applyFont="1" applyFill="1" applyBorder="1" applyAlignment="1">
      <alignment vertical="center" wrapText="1"/>
    </xf>
    <xf numFmtId="183" fontId="35" fillId="0" borderId="0" xfId="3" applyNumberFormat="1" applyFont="1" applyFill="1" applyBorder="1" applyAlignment="1">
      <alignment vertical="center"/>
    </xf>
    <xf numFmtId="194" fontId="5" fillId="0" borderId="0" xfId="0" applyNumberFormat="1" applyFont="1" applyFill="1" applyAlignment="1">
      <alignment vertical="center"/>
    </xf>
    <xf numFmtId="0" fontId="38" fillId="0" borderId="4" xfId="4" applyFont="1" applyFill="1" applyBorder="1" applyAlignment="1">
      <alignment vertical="center"/>
    </xf>
    <xf numFmtId="188" fontId="16" fillId="5" borderId="17" xfId="0" applyNumberFormat="1" applyFont="1" applyFill="1" applyBorder="1" applyAlignment="1">
      <alignment horizontal="right" vertical="center"/>
    </xf>
    <xf numFmtId="180" fontId="13" fillId="6" borderId="17" xfId="1" applyNumberFormat="1" applyFont="1" applyFill="1" applyBorder="1" applyAlignment="1">
      <alignment vertical="center" shrinkToFit="1"/>
    </xf>
    <xf numFmtId="181" fontId="13" fillId="0" borderId="17" xfId="1" applyNumberFormat="1" applyFont="1" applyFill="1" applyBorder="1" applyAlignment="1" applyProtection="1">
      <alignment vertical="center" shrinkToFit="1"/>
      <protection locked="0"/>
    </xf>
    <xf numFmtId="181" fontId="32" fillId="0" borderId="17" xfId="1" applyNumberFormat="1" applyFont="1" applyFill="1" applyBorder="1" applyAlignment="1">
      <alignment vertical="center" shrinkToFit="1"/>
    </xf>
    <xf numFmtId="188" fontId="16" fillId="5" borderId="17" xfId="0" applyNumberFormat="1" applyFont="1" applyFill="1" applyBorder="1" applyAlignment="1" applyProtection="1">
      <alignment horizontal="right" vertical="center"/>
      <protection locked="0"/>
    </xf>
    <xf numFmtId="0" fontId="39" fillId="0" borderId="0" xfId="3" applyFont="1" applyFill="1" applyAlignment="1">
      <alignment vertical="center" wrapText="1"/>
    </xf>
    <xf numFmtId="188" fontId="16" fillId="5" borderId="0" xfId="0" applyNumberFormat="1" applyFont="1" applyFill="1" applyBorder="1" applyAlignment="1">
      <alignment horizontal="right" vertical="center"/>
    </xf>
    <xf numFmtId="0" fontId="35" fillId="0" borderId="7" xfId="0" applyFont="1" applyBorder="1" applyAlignment="1">
      <alignment horizontal="center" vertical="center" wrapText="1"/>
    </xf>
    <xf numFmtId="0" fontId="33" fillId="0" borderId="0" xfId="0" applyFont="1">
      <alignment vertical="center"/>
    </xf>
    <xf numFmtId="0" fontId="16" fillId="0" borderId="19" xfId="0" applyFont="1" applyFill="1" applyBorder="1">
      <alignment vertical="center"/>
    </xf>
    <xf numFmtId="0" fontId="16" fillId="0" borderId="19" xfId="0" applyFont="1" applyBorder="1">
      <alignment vertical="center"/>
    </xf>
    <xf numFmtId="0" fontId="13" fillId="7" borderId="17" xfId="0" applyFont="1" applyFill="1" applyBorder="1" applyProtection="1">
      <alignment vertical="center"/>
    </xf>
    <xf numFmtId="0" fontId="13" fillId="0" borderId="0" xfId="0" applyFont="1">
      <alignment vertical="center"/>
    </xf>
    <xf numFmtId="0" fontId="40" fillId="0" borderId="0" xfId="0" applyFont="1">
      <alignment vertical="center"/>
    </xf>
    <xf numFmtId="0" fontId="13" fillId="0" borderId="0" xfId="0" applyFont="1" applyBorder="1" applyAlignment="1">
      <alignment horizontal="center" vertical="center"/>
    </xf>
    <xf numFmtId="178" fontId="41" fillId="0" borderId="0" xfId="0" applyNumberFormat="1" applyFont="1" applyFill="1">
      <alignment vertical="center"/>
    </xf>
    <xf numFmtId="0" fontId="13" fillId="0" borderId="2" xfId="0" applyFont="1" applyFill="1" applyBorder="1">
      <alignment vertical="center"/>
    </xf>
    <xf numFmtId="0" fontId="13" fillId="0" borderId="0" xfId="0" applyFont="1" applyFill="1" applyBorder="1">
      <alignment vertical="center"/>
    </xf>
    <xf numFmtId="0" fontId="13" fillId="0" borderId="7" xfId="0" applyFont="1" applyFill="1" applyBorder="1">
      <alignment vertical="center"/>
    </xf>
    <xf numFmtId="0" fontId="13" fillId="7" borderId="18" xfId="0" applyFont="1" applyFill="1" applyBorder="1" applyAlignment="1">
      <alignment horizontal="center" vertical="center"/>
    </xf>
    <xf numFmtId="0" fontId="41" fillId="0" borderId="0" xfId="0" applyFont="1">
      <alignment vertical="center"/>
    </xf>
    <xf numFmtId="0" fontId="13" fillId="2" borderId="17" xfId="0" applyFont="1" applyFill="1" applyBorder="1">
      <alignment vertical="center"/>
    </xf>
    <xf numFmtId="0" fontId="13" fillId="0" borderId="0" xfId="0" applyFont="1" applyFill="1">
      <alignment vertical="center"/>
    </xf>
    <xf numFmtId="178" fontId="13" fillId="0" borderId="17" xfId="0" applyNumberFormat="1" applyFont="1" applyBorder="1" applyProtection="1">
      <alignment vertical="center"/>
      <protection locked="0"/>
    </xf>
    <xf numFmtId="0" fontId="40" fillId="0" borderId="0" xfId="0" applyFont="1" applyFill="1">
      <alignment vertical="center"/>
    </xf>
    <xf numFmtId="0" fontId="13" fillId="0" borderId="0" xfId="0" applyFont="1" applyBorder="1">
      <alignment vertical="center"/>
    </xf>
    <xf numFmtId="0" fontId="13" fillId="6" borderId="17" xfId="0" applyFont="1" applyFill="1" applyBorder="1" applyAlignment="1">
      <alignment horizontal="center" vertical="center" wrapText="1"/>
    </xf>
    <xf numFmtId="0" fontId="13" fillId="2" borderId="17" xfId="0" applyFont="1" applyFill="1" applyBorder="1" applyAlignment="1">
      <alignment horizontal="center" vertical="center"/>
    </xf>
    <xf numFmtId="178" fontId="13" fillId="0" borderId="17" xfId="0" applyNumberFormat="1" applyFont="1" applyFill="1" applyBorder="1" applyProtection="1">
      <alignment vertical="center"/>
      <protection locked="0"/>
    </xf>
    <xf numFmtId="0" fontId="13" fillId="0" borderId="17" xfId="0" applyFont="1" applyBorder="1" applyProtection="1">
      <alignment vertical="center"/>
      <protection locked="0"/>
    </xf>
    <xf numFmtId="178" fontId="13" fillId="7" borderId="17" xfId="0" applyNumberFormat="1" applyFont="1" applyFill="1" applyBorder="1" applyProtection="1">
      <alignment vertical="center"/>
    </xf>
    <xf numFmtId="0" fontId="13" fillId="0" borderId="4" xfId="0" applyFont="1" applyFill="1" applyBorder="1">
      <alignment vertical="center"/>
    </xf>
    <xf numFmtId="0" fontId="13" fillId="0" borderId="15" xfId="0" applyFont="1" applyBorder="1" applyProtection="1">
      <alignment vertical="center"/>
      <protection locked="0"/>
    </xf>
    <xf numFmtId="0" fontId="13" fillId="5" borderId="0" xfId="0" applyFont="1" applyFill="1">
      <alignment vertical="center"/>
    </xf>
    <xf numFmtId="0" fontId="13" fillId="5" borderId="0" xfId="0" applyFont="1" applyFill="1" applyBorder="1">
      <alignment vertical="center"/>
    </xf>
    <xf numFmtId="0" fontId="40" fillId="5" borderId="0" xfId="0" applyFont="1" applyFill="1">
      <alignment vertical="center"/>
    </xf>
    <xf numFmtId="0" fontId="13" fillId="6" borderId="15" xfId="0" applyFont="1" applyFill="1" applyBorder="1" applyAlignment="1">
      <alignment horizontal="center" vertical="center" wrapText="1"/>
    </xf>
    <xf numFmtId="180" fontId="13" fillId="5" borderId="17" xfId="0" applyNumberFormat="1" applyFont="1" applyFill="1" applyBorder="1" applyProtection="1">
      <alignment vertical="center"/>
      <protection locked="0"/>
    </xf>
    <xf numFmtId="180" fontId="13" fillId="0" borderId="17" xfId="0" applyNumberFormat="1" applyFont="1" applyBorder="1" applyProtection="1">
      <alignment vertical="center"/>
      <protection locked="0"/>
    </xf>
    <xf numFmtId="0" fontId="13" fillId="6" borderId="3" xfId="0" applyFont="1" applyFill="1" applyBorder="1">
      <alignment vertical="center"/>
    </xf>
    <xf numFmtId="0" fontId="13" fillId="6" borderId="5" xfId="0" applyFont="1" applyFill="1" applyBorder="1">
      <alignment vertical="center"/>
    </xf>
    <xf numFmtId="0" fontId="13" fillId="0" borderId="4" xfId="0" applyFont="1" applyFill="1" applyBorder="1" applyAlignment="1">
      <alignment horizontal="center" vertical="center"/>
    </xf>
    <xf numFmtId="0" fontId="13" fillId="6" borderId="8" xfId="0" applyFont="1" applyFill="1" applyBorder="1">
      <alignment vertical="center"/>
    </xf>
    <xf numFmtId="0" fontId="13" fillId="6" borderId="17" xfId="0" applyFont="1" applyFill="1" applyBorder="1" applyAlignment="1">
      <alignment horizontal="centerContinuous" vertical="center"/>
    </xf>
    <xf numFmtId="0" fontId="13" fillId="5" borderId="16" xfId="0" applyFont="1" applyFill="1" applyBorder="1">
      <alignment vertical="center"/>
    </xf>
    <xf numFmtId="0" fontId="13" fillId="0" borderId="16" xfId="0" applyFont="1" applyFill="1" applyBorder="1">
      <alignment vertical="center"/>
    </xf>
    <xf numFmtId="0" fontId="13" fillId="6" borderId="34" xfId="0" applyFont="1" applyFill="1" applyBorder="1">
      <alignment vertical="center"/>
    </xf>
    <xf numFmtId="189" fontId="13" fillId="7" borderId="17" xfId="0" applyNumberFormat="1" applyFont="1" applyFill="1" applyBorder="1" applyProtection="1">
      <alignment vertical="center"/>
    </xf>
    <xf numFmtId="3" fontId="13" fillId="0" borderId="0" xfId="0" applyNumberFormat="1" applyFont="1">
      <alignment vertical="center"/>
    </xf>
    <xf numFmtId="0" fontId="13" fillId="6" borderId="17" xfId="0" applyFont="1" applyFill="1" applyBorder="1" applyAlignment="1">
      <alignment horizontal="centerContinuous" vertical="center" wrapText="1"/>
    </xf>
    <xf numFmtId="178" fontId="13" fillId="0" borderId="0" xfId="0" applyNumberFormat="1" applyFont="1">
      <alignment vertical="center"/>
    </xf>
    <xf numFmtId="0" fontId="13" fillId="7" borderId="17" xfId="0" applyFont="1" applyFill="1" applyBorder="1">
      <alignment vertical="center"/>
    </xf>
    <xf numFmtId="178" fontId="13" fillId="7" borderId="17" xfId="0" applyNumberFormat="1" applyFont="1" applyFill="1" applyBorder="1">
      <alignment vertical="center"/>
    </xf>
    <xf numFmtId="0" fontId="13" fillId="0" borderId="18" xfId="0" applyFont="1" applyBorder="1" applyProtection="1">
      <alignment vertical="center"/>
      <protection locked="0"/>
    </xf>
    <xf numFmtId="0" fontId="13" fillId="0" borderId="16" xfId="0" applyFont="1" applyBorder="1">
      <alignment vertical="center"/>
    </xf>
    <xf numFmtId="0" fontId="38" fillId="0" borderId="0" xfId="4" applyFont="1"/>
    <xf numFmtId="0" fontId="16" fillId="8" borderId="17" xfId="0" applyFont="1" applyFill="1" applyBorder="1">
      <alignment vertical="center"/>
    </xf>
    <xf numFmtId="0" fontId="9" fillId="8" borderId="17" xfId="0" applyFont="1" applyFill="1" applyBorder="1" applyAlignment="1">
      <alignment horizontal="center" vertical="center" shrinkToFit="1"/>
    </xf>
    <xf numFmtId="0" fontId="42" fillId="2" borderId="17" xfId="0" applyFont="1" applyFill="1" applyBorder="1">
      <alignment vertical="center"/>
    </xf>
    <xf numFmtId="0" fontId="42" fillId="0" borderId="17" xfId="0" applyFont="1" applyBorder="1" applyAlignment="1">
      <alignment vertical="center"/>
    </xf>
    <xf numFmtId="0" fontId="42" fillId="0" borderId="17" xfId="4" applyFont="1" applyBorder="1"/>
    <xf numFmtId="0" fontId="42" fillId="0" borderId="17" xfId="4" applyFont="1" applyFill="1" applyBorder="1"/>
    <xf numFmtId="0" fontId="43" fillId="0" borderId="17" xfId="0" applyFont="1" applyBorder="1">
      <alignment vertical="center"/>
    </xf>
    <xf numFmtId="0" fontId="42" fillId="0" borderId="17" xfId="0" applyFont="1" applyBorder="1">
      <alignment vertical="center"/>
    </xf>
    <xf numFmtId="0" fontId="43" fillId="0" borderId="0" xfId="0" applyFont="1">
      <alignment vertical="center"/>
    </xf>
    <xf numFmtId="0" fontId="42" fillId="0" borderId="17" xfId="0" applyFont="1" applyFill="1" applyBorder="1">
      <alignment vertical="center"/>
    </xf>
    <xf numFmtId="0" fontId="44" fillId="0" borderId="16" xfId="0" applyFont="1" applyBorder="1" applyAlignment="1">
      <alignment horizontal="center" vertical="center" wrapText="1"/>
    </xf>
    <xf numFmtId="0" fontId="44" fillId="0" borderId="0" xfId="3" applyFont="1" applyFill="1" applyBorder="1" applyAlignment="1">
      <alignment vertical="center"/>
    </xf>
    <xf numFmtId="0" fontId="44" fillId="0" borderId="10" xfId="3" applyFont="1" applyFill="1" applyBorder="1" applyAlignment="1">
      <alignment vertical="center"/>
    </xf>
    <xf numFmtId="0" fontId="44" fillId="0" borderId="13" xfId="3" applyFont="1" applyFill="1" applyBorder="1" applyAlignment="1">
      <alignment vertical="center"/>
    </xf>
    <xf numFmtId="0" fontId="44" fillId="0" borderId="0" xfId="3" applyFont="1" applyFill="1" applyBorder="1" applyAlignment="1">
      <alignment vertical="center" shrinkToFit="1"/>
    </xf>
    <xf numFmtId="49" fontId="11" fillId="0" borderId="16" xfId="3" applyNumberFormat="1" applyFont="1" applyFill="1" applyBorder="1" applyAlignment="1">
      <alignment horizontal="center" vertical="center"/>
    </xf>
    <xf numFmtId="177" fontId="35" fillId="0" borderId="6" xfId="3" applyNumberFormat="1" applyFont="1" applyFill="1" applyBorder="1" applyAlignment="1">
      <alignment vertical="center"/>
    </xf>
    <xf numFmtId="0" fontId="9" fillId="0" borderId="3" xfId="0" applyFont="1" applyFill="1" applyBorder="1" applyAlignment="1">
      <alignment horizontal="center" vertical="center" shrinkToFit="1"/>
    </xf>
    <xf numFmtId="180" fontId="32" fillId="0" borderId="3" xfId="1" applyNumberFormat="1" applyFont="1" applyFill="1" applyBorder="1" applyAlignment="1">
      <alignment vertical="center" shrinkToFit="1"/>
    </xf>
    <xf numFmtId="185" fontId="32" fillId="0" borderId="3" xfId="1" applyNumberFormat="1" applyFont="1" applyFill="1" applyBorder="1" applyAlignment="1">
      <alignment vertical="center" shrinkToFit="1"/>
    </xf>
    <xf numFmtId="186" fontId="32" fillId="0" borderId="3" xfId="1" applyNumberFormat="1" applyFont="1" applyFill="1" applyBorder="1" applyAlignment="1">
      <alignment vertical="center" shrinkToFit="1"/>
    </xf>
    <xf numFmtId="0" fontId="9" fillId="0" borderId="5" xfId="0" applyFont="1" applyFill="1" applyBorder="1" applyAlignment="1">
      <alignment horizontal="center" vertical="center" shrinkToFit="1"/>
    </xf>
    <xf numFmtId="180" fontId="32" fillId="0" borderId="5" xfId="1" applyNumberFormat="1" applyFont="1" applyFill="1" applyBorder="1" applyAlignment="1">
      <alignment vertical="center" shrinkToFit="1"/>
    </xf>
    <xf numFmtId="183" fontId="32" fillId="0" borderId="5" xfId="1" applyNumberFormat="1" applyFont="1" applyFill="1" applyBorder="1" applyAlignment="1">
      <alignment vertical="center" shrinkToFit="1"/>
    </xf>
    <xf numFmtId="185" fontId="32" fillId="0" borderId="5" xfId="1" applyNumberFormat="1" applyFont="1" applyFill="1" applyBorder="1" applyAlignment="1">
      <alignment vertical="center" shrinkToFit="1"/>
    </xf>
    <xf numFmtId="186" fontId="32" fillId="0" borderId="5" xfId="1" applyNumberFormat="1" applyFont="1" applyFill="1" applyBorder="1" applyAlignment="1">
      <alignment vertical="center" shrinkToFit="1"/>
    </xf>
    <xf numFmtId="0" fontId="9" fillId="0" borderId="8" xfId="0" applyFont="1" applyFill="1" applyBorder="1" applyAlignment="1">
      <alignment horizontal="center" vertical="center" shrinkToFit="1"/>
    </xf>
    <xf numFmtId="180" fontId="32" fillId="0" borderId="8" xfId="1" applyNumberFormat="1" applyFont="1" applyFill="1" applyBorder="1" applyAlignment="1">
      <alignment vertical="center" shrinkToFit="1"/>
    </xf>
    <xf numFmtId="183" fontId="32" fillId="0" borderId="8" xfId="1" applyNumberFormat="1" applyFont="1" applyFill="1" applyBorder="1" applyAlignment="1">
      <alignment vertical="center" shrinkToFit="1"/>
    </xf>
    <xf numFmtId="186" fontId="32" fillId="0" borderId="8" xfId="1" applyNumberFormat="1" applyFont="1" applyFill="1" applyBorder="1" applyAlignment="1">
      <alignment vertical="center" shrinkToFit="1"/>
    </xf>
    <xf numFmtId="185" fontId="32" fillId="0" borderId="8" xfId="1" applyNumberFormat="1" applyFont="1" applyFill="1" applyBorder="1" applyAlignment="1">
      <alignment vertical="center" shrinkToFit="1"/>
    </xf>
    <xf numFmtId="0" fontId="9" fillId="0" borderId="38" xfId="0" applyFont="1" applyFill="1" applyBorder="1" applyAlignment="1">
      <alignment horizontal="center" vertical="center" shrinkToFit="1"/>
    </xf>
    <xf numFmtId="0" fontId="9" fillId="0" borderId="19" xfId="0" applyFont="1" applyFill="1" applyBorder="1" applyAlignment="1">
      <alignment horizontal="center" vertical="center" wrapText="1" shrinkToFit="1"/>
    </xf>
    <xf numFmtId="0" fontId="9" fillId="0" borderId="44" xfId="0" applyFont="1" applyFill="1" applyBorder="1" applyAlignment="1">
      <alignment horizontal="center" vertical="center" shrinkToFit="1"/>
    </xf>
    <xf numFmtId="0" fontId="9" fillId="0" borderId="45" xfId="0" applyFont="1" applyFill="1" applyBorder="1" applyAlignment="1">
      <alignment horizontal="center" vertical="center" shrinkToFit="1"/>
    </xf>
    <xf numFmtId="38" fontId="9" fillId="0" borderId="0" xfId="1" applyFont="1" applyFill="1" applyBorder="1" applyAlignment="1">
      <alignment vertical="center" wrapText="1"/>
    </xf>
    <xf numFmtId="0" fontId="9" fillId="0" borderId="1" xfId="0" applyFont="1" applyFill="1" applyBorder="1" applyAlignment="1">
      <alignment horizontal="center" vertical="center" wrapText="1"/>
    </xf>
    <xf numFmtId="0" fontId="9" fillId="0" borderId="2" xfId="0" applyFont="1" applyFill="1" applyBorder="1" applyAlignment="1">
      <alignment horizontal="center" vertical="center" wrapText="1"/>
    </xf>
    <xf numFmtId="0" fontId="9" fillId="0" borderId="39" xfId="0" applyFont="1" applyFill="1" applyBorder="1" applyAlignment="1">
      <alignment horizontal="centerContinuous" vertical="center" wrapText="1"/>
    </xf>
    <xf numFmtId="0" fontId="9" fillId="0" borderId="17" xfId="0" applyFont="1" applyFill="1" applyBorder="1" applyAlignment="1">
      <alignment horizontal="centerContinuous" vertical="center" wrapText="1"/>
    </xf>
    <xf numFmtId="0" fontId="9" fillId="0" borderId="15" xfId="0" applyFont="1" applyFill="1" applyBorder="1" applyAlignment="1">
      <alignment horizontal="centerContinuous" vertical="center" wrapText="1"/>
    </xf>
    <xf numFmtId="0" fontId="9" fillId="0" borderId="46" xfId="0" applyFont="1" applyFill="1" applyBorder="1" applyAlignment="1">
      <alignment horizontal="centerContinuous" vertical="center" wrapText="1"/>
    </xf>
    <xf numFmtId="0" fontId="9" fillId="0" borderId="4" xfId="0" applyFont="1" applyFill="1" applyBorder="1" applyAlignment="1">
      <alignment vertical="center" wrapText="1"/>
    </xf>
    <xf numFmtId="0" fontId="9" fillId="0" borderId="24" xfId="0" applyFont="1" applyFill="1" applyBorder="1" applyAlignment="1">
      <alignment horizontal="center" vertical="center" wrapText="1"/>
    </xf>
    <xf numFmtId="0" fontId="9" fillId="0" borderId="47" xfId="0" applyFont="1" applyFill="1" applyBorder="1" applyAlignment="1">
      <alignment vertical="center" wrapText="1"/>
    </xf>
    <xf numFmtId="0" fontId="32" fillId="0" borderId="48" xfId="0" applyFont="1" applyFill="1" applyBorder="1" applyAlignment="1">
      <alignment vertical="center" wrapText="1"/>
    </xf>
    <xf numFmtId="193" fontId="32" fillId="0" borderId="49" xfId="1" applyNumberFormat="1" applyFont="1" applyFill="1" applyBorder="1" applyAlignment="1">
      <alignment vertical="center" wrapText="1"/>
    </xf>
    <xf numFmtId="193" fontId="32" fillId="0" borderId="33" xfId="1" applyNumberFormat="1" applyFont="1" applyFill="1" applyBorder="1" applyAlignment="1">
      <alignment vertical="center" wrapText="1"/>
    </xf>
    <xf numFmtId="193" fontId="32" fillId="0" borderId="34" xfId="1" applyNumberFormat="1" applyFont="1" applyFill="1" applyBorder="1" applyAlignment="1">
      <alignment vertical="center" wrapText="1"/>
    </xf>
    <xf numFmtId="193" fontId="32" fillId="0" borderId="35" xfId="1" applyNumberFormat="1" applyFont="1" applyFill="1" applyBorder="1" applyAlignment="1">
      <alignment vertical="center" wrapText="1"/>
    </xf>
    <xf numFmtId="193" fontId="32" fillId="0" borderId="36" xfId="1" applyNumberFormat="1" applyFont="1" applyFill="1" applyBorder="1" applyAlignment="1">
      <alignment vertical="center" wrapText="1"/>
    </xf>
    <xf numFmtId="0" fontId="13" fillId="6" borderId="17" xfId="0" applyFont="1" applyFill="1" applyBorder="1" applyAlignment="1">
      <alignment horizontal="center" vertical="center" wrapText="1" shrinkToFit="1"/>
    </xf>
    <xf numFmtId="0" fontId="13" fillId="0" borderId="0" xfId="0" applyFont="1" applyAlignment="1">
      <alignment horizontal="right" vertical="center"/>
    </xf>
    <xf numFmtId="0" fontId="16" fillId="6" borderId="7" xfId="0" applyFont="1" applyFill="1" applyBorder="1" applyAlignment="1">
      <alignment horizontal="centerContinuous" vertical="center" wrapText="1"/>
    </xf>
    <xf numFmtId="0" fontId="16" fillId="5" borderId="3" xfId="0" applyFont="1" applyFill="1" applyBorder="1" applyAlignment="1" applyProtection="1">
      <alignment vertical="center" wrapText="1"/>
      <protection locked="0"/>
    </xf>
    <xf numFmtId="0" fontId="16" fillId="5" borderId="5" xfId="0" applyFont="1" applyFill="1" applyBorder="1" applyAlignment="1" applyProtection="1">
      <alignment vertical="center" wrapText="1"/>
      <protection locked="0"/>
    </xf>
    <xf numFmtId="0" fontId="16" fillId="5" borderId="8" xfId="0" applyFont="1" applyFill="1" applyBorder="1" applyAlignment="1" applyProtection="1">
      <alignment vertical="center" wrapText="1"/>
      <protection locked="0"/>
    </xf>
    <xf numFmtId="0" fontId="9" fillId="5" borderId="37" xfId="0" applyFont="1" applyFill="1" applyBorder="1" applyAlignment="1" applyProtection="1">
      <alignment horizontal="center" vertical="center" shrinkToFit="1"/>
      <protection locked="0"/>
    </xf>
    <xf numFmtId="0" fontId="16" fillId="5" borderId="17" xfId="0" applyFont="1" applyFill="1" applyBorder="1" applyAlignment="1" applyProtection="1">
      <alignment vertical="center"/>
      <protection locked="0"/>
    </xf>
    <xf numFmtId="0" fontId="13" fillId="5" borderId="17" xfId="3" applyFont="1" applyFill="1" applyBorder="1" applyAlignment="1" applyProtection="1">
      <alignment vertical="center"/>
      <protection locked="0"/>
    </xf>
    <xf numFmtId="0" fontId="16" fillId="5" borderId="50" xfId="0" applyFont="1" applyFill="1" applyBorder="1" applyAlignment="1" applyProtection="1">
      <alignment vertical="center" wrapText="1"/>
      <protection locked="0"/>
    </xf>
    <xf numFmtId="0" fontId="16" fillId="5" borderId="51" xfId="0" applyFont="1" applyFill="1" applyBorder="1" applyAlignment="1" applyProtection="1">
      <alignment vertical="center" wrapText="1"/>
      <protection locked="0"/>
    </xf>
    <xf numFmtId="0" fontId="16" fillId="5" borderId="52" xfId="0" applyFont="1" applyFill="1" applyBorder="1" applyAlignment="1" applyProtection="1">
      <alignment vertical="center" wrapText="1"/>
      <protection locked="0"/>
    </xf>
    <xf numFmtId="0" fontId="16" fillId="6" borderId="17" xfId="4" applyFont="1" applyFill="1" applyBorder="1"/>
    <xf numFmtId="0" fontId="16" fillId="6" borderId="17" xfId="4" applyFont="1" applyFill="1" applyBorder="1" applyAlignment="1">
      <alignment horizontal="center" vertical="center"/>
    </xf>
    <xf numFmtId="0" fontId="16" fillId="6" borderId="46" xfId="0" applyFont="1" applyFill="1" applyBorder="1" applyAlignment="1">
      <alignment horizontal="center" vertical="center"/>
    </xf>
    <xf numFmtId="0" fontId="16" fillId="6" borderId="17" xfId="0" applyFont="1" applyFill="1" applyBorder="1" applyAlignment="1">
      <alignment vertical="center"/>
    </xf>
    <xf numFmtId="0" fontId="13" fillId="6" borderId="17" xfId="3" applyFont="1" applyFill="1" applyBorder="1" applyAlignment="1">
      <alignment horizontal="center" vertical="center"/>
    </xf>
    <xf numFmtId="0" fontId="35" fillId="0" borderId="5" xfId="0" applyFont="1" applyBorder="1" applyAlignment="1">
      <alignment vertical="center"/>
    </xf>
    <xf numFmtId="0" fontId="35" fillId="0" borderId="5" xfId="0" applyFont="1" applyBorder="1" applyAlignment="1">
      <alignment horizontal="center" vertical="center" wrapText="1"/>
    </xf>
    <xf numFmtId="0" fontId="35" fillId="0" borderId="4" xfId="0" applyFont="1" applyBorder="1" applyAlignment="1">
      <alignment horizontal="center" vertical="center" wrapText="1"/>
    </xf>
    <xf numFmtId="0" fontId="35" fillId="0" borderId="26" xfId="0" applyFont="1" applyBorder="1" applyAlignment="1">
      <alignment horizontal="center" vertical="center" wrapText="1"/>
    </xf>
    <xf numFmtId="49" fontId="11" fillId="0" borderId="15" xfId="3" applyNumberFormat="1" applyFont="1" applyFill="1" applyBorder="1" applyAlignment="1">
      <alignment horizontal="center" vertical="center"/>
    </xf>
    <xf numFmtId="49" fontId="11" fillId="0" borderId="18" xfId="3" applyNumberFormat="1" applyFont="1" applyFill="1" applyBorder="1" applyAlignment="1">
      <alignment horizontal="center" vertical="center"/>
    </xf>
    <xf numFmtId="176" fontId="22" fillId="0" borderId="8" xfId="3" applyNumberFormat="1" applyFont="1" applyFill="1" applyBorder="1" applyAlignment="1">
      <alignment vertical="center"/>
    </xf>
    <xf numFmtId="0" fontId="35" fillId="0" borderId="8" xfId="3" applyFont="1" applyFill="1" applyBorder="1" applyAlignment="1">
      <alignment vertical="center"/>
    </xf>
    <xf numFmtId="181" fontId="35" fillId="0" borderId="8" xfId="3" applyNumberFormat="1" applyFont="1" applyFill="1" applyBorder="1" applyAlignment="1">
      <alignment vertical="center"/>
    </xf>
    <xf numFmtId="181" fontId="35" fillId="0" borderId="6" xfId="3" applyNumberFormat="1" applyFont="1" applyFill="1" applyBorder="1" applyAlignment="1">
      <alignment vertical="center"/>
    </xf>
    <xf numFmtId="181" fontId="35" fillId="0" borderId="40" xfId="3" applyNumberFormat="1" applyFont="1" applyFill="1" applyBorder="1" applyAlignment="1">
      <alignment vertical="center"/>
    </xf>
    <xf numFmtId="182" fontId="44" fillId="0" borderId="4" xfId="3" applyNumberFormat="1" applyFont="1" applyFill="1" applyBorder="1" applyAlignment="1">
      <alignment vertical="center"/>
    </xf>
    <xf numFmtId="182" fontId="44" fillId="0" borderId="0" xfId="3" applyNumberFormat="1" applyFont="1" applyFill="1" applyBorder="1" applyAlignment="1">
      <alignment vertical="center"/>
    </xf>
    <xf numFmtId="182" fontId="44" fillId="0" borderId="9" xfId="3" applyNumberFormat="1" applyFont="1" applyFill="1" applyBorder="1" applyAlignment="1">
      <alignment vertical="center"/>
    </xf>
    <xf numFmtId="182" fontId="44" fillId="0" borderId="10" xfId="3" applyNumberFormat="1" applyFont="1" applyFill="1" applyBorder="1" applyAlignment="1">
      <alignment vertical="center"/>
    </xf>
    <xf numFmtId="182" fontId="44" fillId="0" borderId="12" xfId="3" applyNumberFormat="1" applyFont="1" applyFill="1" applyBorder="1" applyAlignment="1">
      <alignment vertical="center"/>
    </xf>
    <xf numFmtId="182" fontId="44" fillId="0" borderId="13" xfId="3" applyNumberFormat="1" applyFont="1" applyFill="1" applyBorder="1" applyAlignment="1">
      <alignment vertical="center"/>
    </xf>
    <xf numFmtId="0" fontId="44" fillId="0" borderId="7" xfId="3" applyFont="1" applyFill="1" applyBorder="1" applyAlignment="1">
      <alignment vertical="center"/>
    </xf>
    <xf numFmtId="182" fontId="44" fillId="0" borderId="6" xfId="3" applyNumberFormat="1" applyFont="1" applyFill="1" applyBorder="1" applyAlignment="1">
      <alignment vertical="center"/>
    </xf>
    <xf numFmtId="182" fontId="44" fillId="0" borderId="7" xfId="3" applyNumberFormat="1" applyFont="1" applyFill="1" applyBorder="1" applyAlignment="1">
      <alignment vertical="center"/>
    </xf>
    <xf numFmtId="0" fontId="11" fillId="0" borderId="18" xfId="0" applyFont="1" applyBorder="1" applyAlignment="1">
      <alignment vertical="center"/>
    </xf>
    <xf numFmtId="0" fontId="45" fillId="0" borderId="25" xfId="0" applyFont="1" applyFill="1" applyBorder="1" applyAlignment="1">
      <alignment vertical="center" wrapText="1"/>
    </xf>
    <xf numFmtId="193" fontId="45" fillId="0" borderId="20" xfId="1" applyNumberFormat="1" applyFont="1" applyFill="1" applyBorder="1" applyAlignment="1">
      <alignment vertical="center" wrapText="1"/>
    </xf>
    <xf numFmtId="0" fontId="45" fillId="0" borderId="27" xfId="0" applyFont="1" applyFill="1" applyBorder="1" applyAlignment="1">
      <alignment vertical="center" wrapText="1"/>
    </xf>
    <xf numFmtId="193" fontId="45" fillId="0" borderId="21" xfId="1" applyNumberFormat="1" applyFont="1" applyFill="1" applyBorder="1" applyAlignment="1">
      <alignment vertical="center" wrapText="1"/>
    </xf>
    <xf numFmtId="193" fontId="45" fillId="0" borderId="23" xfId="1" applyNumberFormat="1" applyFont="1" applyFill="1" applyBorder="1" applyAlignment="1">
      <alignment vertical="center" wrapText="1"/>
    </xf>
    <xf numFmtId="193" fontId="45" fillId="0" borderId="26" xfId="1" applyNumberFormat="1" applyFont="1" applyFill="1" applyBorder="1" applyAlignment="1">
      <alignment vertical="center" wrapText="1"/>
    </xf>
    <xf numFmtId="193" fontId="45" fillId="0" borderId="24" xfId="1" applyNumberFormat="1" applyFont="1" applyFill="1" applyBorder="1" applyAlignment="1">
      <alignment vertical="center" wrapText="1"/>
    </xf>
    <xf numFmtId="193" fontId="45" fillId="0" borderId="5" xfId="1" applyNumberFormat="1" applyFont="1" applyFill="1" applyBorder="1" applyAlignment="1">
      <alignment vertical="center" wrapText="1"/>
    </xf>
    <xf numFmtId="0" fontId="30" fillId="0" borderId="0" xfId="0" applyFont="1">
      <alignment vertical="center"/>
    </xf>
    <xf numFmtId="195" fontId="33" fillId="0" borderId="17" xfId="0" applyNumberFormat="1" applyFont="1" applyBorder="1">
      <alignment vertical="center"/>
    </xf>
    <xf numFmtId="195" fontId="33" fillId="5" borderId="17" xfId="0" applyNumberFormat="1" applyFont="1" applyFill="1" applyBorder="1">
      <alignment vertical="center"/>
    </xf>
    <xf numFmtId="195" fontId="33" fillId="0" borderId="17" xfId="0" applyNumberFormat="1" applyFont="1" applyFill="1" applyBorder="1">
      <alignment vertical="center"/>
    </xf>
    <xf numFmtId="0" fontId="16" fillId="0" borderId="17" xfId="0" applyFont="1" applyFill="1" applyBorder="1">
      <alignment vertical="center"/>
    </xf>
    <xf numFmtId="196" fontId="32" fillId="0" borderId="17" xfId="1" applyNumberFormat="1" applyFont="1" applyFill="1" applyBorder="1" applyAlignment="1">
      <alignment vertical="center" shrinkToFit="1"/>
    </xf>
    <xf numFmtId="0" fontId="9" fillId="0" borderId="5" xfId="0" applyFont="1" applyFill="1" applyBorder="1" applyAlignment="1">
      <alignment vertical="center" shrinkToFit="1"/>
    </xf>
    <xf numFmtId="0" fontId="9" fillId="0" borderId="5" xfId="0" applyFont="1" applyFill="1" applyBorder="1" applyAlignment="1">
      <alignment horizontal="center" vertical="center" wrapText="1" shrinkToFit="1"/>
    </xf>
    <xf numFmtId="0" fontId="9" fillId="0" borderId="5" xfId="0" applyFont="1" applyFill="1" applyBorder="1" applyAlignment="1">
      <alignment vertical="center"/>
    </xf>
    <xf numFmtId="0" fontId="9" fillId="0" borderId="29" xfId="0" applyFont="1" applyFill="1" applyBorder="1" applyAlignment="1">
      <alignment horizontal="center" vertical="center" shrinkToFit="1"/>
    </xf>
    <xf numFmtId="0" fontId="9" fillId="0" borderId="34" xfId="0" applyFont="1" applyFill="1" applyBorder="1" applyAlignment="1">
      <alignment horizontal="center" vertical="center" shrinkToFit="1"/>
    </xf>
    <xf numFmtId="185" fontId="32" fillId="0" borderId="38" xfId="1" applyNumberFormat="1" applyFont="1" applyFill="1" applyBorder="1" applyAlignment="1">
      <alignment vertical="center" shrinkToFit="1"/>
    </xf>
    <xf numFmtId="185" fontId="32" fillId="0" borderId="19" xfId="1" applyNumberFormat="1" applyFont="1" applyFill="1" applyBorder="1" applyAlignment="1">
      <alignment vertical="center" shrinkToFit="1"/>
    </xf>
    <xf numFmtId="183" fontId="32" fillId="0" borderId="19" xfId="1" applyNumberFormat="1" applyFont="1" applyFill="1" applyBorder="1" applyAlignment="1">
      <alignment vertical="center" shrinkToFit="1"/>
    </xf>
    <xf numFmtId="183" fontId="32" fillId="0" borderId="45" xfId="1" applyNumberFormat="1" applyFont="1" applyFill="1" applyBorder="1" applyAlignment="1">
      <alignment vertical="center" shrinkToFit="1"/>
    </xf>
    <xf numFmtId="186" fontId="32" fillId="0" borderId="38" xfId="1" applyNumberFormat="1" applyFont="1" applyFill="1" applyBorder="1" applyAlignment="1">
      <alignment vertical="center" shrinkToFit="1"/>
    </xf>
    <xf numFmtId="186" fontId="32" fillId="0" borderId="19" xfId="1" applyNumberFormat="1" applyFont="1" applyFill="1" applyBorder="1" applyAlignment="1">
      <alignment vertical="center" shrinkToFit="1"/>
    </xf>
    <xf numFmtId="186" fontId="32" fillId="0" borderId="45" xfId="1" applyNumberFormat="1" applyFont="1" applyFill="1" applyBorder="1" applyAlignment="1">
      <alignment vertical="center" shrinkToFit="1"/>
    </xf>
    <xf numFmtId="0" fontId="9" fillId="0" borderId="53" xfId="0" applyFont="1" applyFill="1" applyBorder="1" applyAlignment="1">
      <alignment horizontal="center" vertical="center" shrinkToFit="1"/>
    </xf>
    <xf numFmtId="0" fontId="9" fillId="0" borderId="27" xfId="0" applyFont="1" applyFill="1" applyBorder="1" applyAlignment="1">
      <alignment horizontal="center" vertical="center" wrapText="1" shrinkToFit="1"/>
    </xf>
    <xf numFmtId="0" fontId="9" fillId="0" borderId="30" xfId="0" applyFont="1" applyFill="1" applyBorder="1" applyAlignment="1">
      <alignment horizontal="center" vertical="center" shrinkToFit="1"/>
    </xf>
    <xf numFmtId="0" fontId="9" fillId="0" borderId="54" xfId="0" applyFont="1" applyFill="1" applyBorder="1" applyAlignment="1">
      <alignment horizontal="center" vertical="center" shrinkToFit="1"/>
    </xf>
    <xf numFmtId="186" fontId="32" fillId="0" borderId="53" xfId="1" applyNumberFormat="1" applyFont="1" applyFill="1" applyBorder="1" applyAlignment="1">
      <alignment vertical="center" shrinkToFit="1"/>
    </xf>
    <xf numFmtId="186" fontId="32" fillId="0" borderId="27" xfId="1" applyNumberFormat="1" applyFont="1" applyFill="1" applyBorder="1" applyAlignment="1">
      <alignment vertical="center" shrinkToFit="1"/>
    </xf>
    <xf numFmtId="186" fontId="32" fillId="0" borderId="54" xfId="1" applyNumberFormat="1" applyFont="1" applyFill="1" applyBorder="1" applyAlignment="1">
      <alignment vertical="center" shrinkToFit="1"/>
    </xf>
    <xf numFmtId="185" fontId="35" fillId="0" borderId="5" xfId="3" applyNumberFormat="1" applyFont="1" applyFill="1" applyBorder="1" applyAlignment="1">
      <alignment vertical="center"/>
    </xf>
    <xf numFmtId="185" fontId="35" fillId="0" borderId="11" xfId="3" applyNumberFormat="1" applyFont="1" applyFill="1" applyBorder="1" applyAlignment="1">
      <alignment vertical="center"/>
    </xf>
    <xf numFmtId="185" fontId="35" fillId="0" borderId="14" xfId="3" applyNumberFormat="1" applyFont="1" applyFill="1" applyBorder="1" applyAlignment="1">
      <alignment vertical="center"/>
    </xf>
    <xf numFmtId="185" fontId="35" fillId="0" borderId="5" xfId="3" applyNumberFormat="1" applyFont="1" applyFill="1" applyBorder="1" applyAlignment="1">
      <alignment vertical="center" shrinkToFit="1"/>
    </xf>
    <xf numFmtId="185" fontId="35" fillId="0" borderId="8" xfId="3" applyNumberFormat="1" applyFont="1" applyFill="1" applyBorder="1" applyAlignment="1">
      <alignment vertical="center"/>
    </xf>
    <xf numFmtId="197" fontId="35" fillId="0" borderId="0" xfId="0" applyNumberFormat="1" applyFont="1" applyFill="1" applyBorder="1" applyAlignment="1">
      <alignment vertical="center"/>
    </xf>
    <xf numFmtId="197" fontId="35" fillId="0" borderId="10" xfId="0" applyNumberFormat="1" applyFont="1" applyFill="1" applyBorder="1" applyAlignment="1">
      <alignment vertical="center"/>
    </xf>
    <xf numFmtId="197" fontId="35" fillId="0" borderId="13" xfId="0" applyNumberFormat="1" applyFont="1" applyFill="1" applyBorder="1" applyAlignment="1">
      <alignment vertical="center"/>
    </xf>
    <xf numFmtId="0" fontId="40" fillId="0" borderId="0" xfId="0" applyFont="1" applyFill="1" applyBorder="1">
      <alignment vertical="center"/>
    </xf>
    <xf numFmtId="0" fontId="13" fillId="6" borderId="18" xfId="0" applyFont="1" applyFill="1" applyBorder="1" applyAlignment="1">
      <alignment horizontal="center" vertical="center" wrapText="1"/>
    </xf>
    <xf numFmtId="0" fontId="13" fillId="0" borderId="18" xfId="0" applyFont="1" applyFill="1" applyBorder="1" applyProtection="1">
      <alignment vertical="center"/>
      <protection locked="0"/>
    </xf>
    <xf numFmtId="0" fontId="13" fillId="0" borderId="15" xfId="0" applyFont="1" applyBorder="1" applyAlignment="1" applyProtection="1">
      <alignment horizontal="left" vertical="center"/>
      <protection locked="0"/>
    </xf>
    <xf numFmtId="0" fontId="13" fillId="6" borderId="17" xfId="0" applyFont="1" applyFill="1" applyBorder="1" applyAlignment="1">
      <alignment vertical="center" wrapText="1"/>
    </xf>
    <xf numFmtId="0" fontId="5" fillId="0" borderId="0" xfId="0" applyFont="1" applyFill="1" applyAlignment="1">
      <alignment horizontal="center" vertical="center" wrapText="1"/>
    </xf>
    <xf numFmtId="0" fontId="35" fillId="0" borderId="17" xfId="0" applyFont="1" applyFill="1" applyBorder="1" applyAlignment="1">
      <alignment horizontal="center" vertical="center" wrapText="1"/>
    </xf>
    <xf numFmtId="0" fontId="9" fillId="0" borderId="17" xfId="0" applyFont="1" applyFill="1" applyBorder="1" applyAlignment="1">
      <alignment horizontal="left" vertical="center"/>
    </xf>
    <xf numFmtId="0" fontId="13" fillId="0" borderId="0" xfId="0" applyFont="1" applyBorder="1" applyProtection="1">
      <alignment vertical="center"/>
    </xf>
    <xf numFmtId="0" fontId="13" fillId="0" borderId="0" xfId="0" applyFont="1" applyFill="1" applyBorder="1" applyAlignment="1" applyProtection="1">
      <alignment horizontal="left" vertical="center" wrapText="1"/>
    </xf>
    <xf numFmtId="0" fontId="13" fillId="0" borderId="0" xfId="0" applyFont="1" applyFill="1" applyBorder="1" applyProtection="1">
      <alignment vertical="center"/>
    </xf>
    <xf numFmtId="180" fontId="13" fillId="0" borderId="0" xfId="0" applyNumberFormat="1" applyFont="1" applyFill="1" applyBorder="1" applyProtection="1">
      <alignment vertical="center"/>
    </xf>
    <xf numFmtId="178" fontId="13" fillId="0" borderId="0" xfId="0" applyNumberFormat="1" applyFont="1" applyFill="1" applyBorder="1" applyProtection="1">
      <alignment vertical="center"/>
    </xf>
    <xf numFmtId="0" fontId="13" fillId="0" borderId="0" xfId="0" applyFont="1" applyProtection="1">
      <alignment vertical="center"/>
    </xf>
    <xf numFmtId="0" fontId="9" fillId="0" borderId="0" xfId="0" applyFont="1" applyFill="1" applyAlignment="1" applyProtection="1">
      <alignment vertical="center"/>
    </xf>
    <xf numFmtId="178" fontId="41" fillId="0" borderId="0" xfId="0" applyNumberFormat="1" applyFont="1" applyFill="1" applyBorder="1" applyAlignment="1" applyProtection="1">
      <alignment vertical="center"/>
    </xf>
    <xf numFmtId="178" fontId="13" fillId="0" borderId="4" xfId="0" applyNumberFormat="1" applyFont="1" applyFill="1" applyBorder="1" applyProtection="1">
      <alignment vertical="center"/>
    </xf>
    <xf numFmtId="0" fontId="16" fillId="5" borderId="17" xfId="4" applyFont="1" applyFill="1" applyBorder="1" applyProtection="1">
      <protection locked="0"/>
    </xf>
    <xf numFmtId="0" fontId="0" fillId="5" borderId="17" xfId="0" applyFill="1" applyBorder="1" applyProtection="1">
      <alignment vertical="center"/>
      <protection locked="0"/>
    </xf>
    <xf numFmtId="0" fontId="0" fillId="5" borderId="17" xfId="0" applyFill="1" applyBorder="1" applyAlignment="1" applyProtection="1">
      <alignment horizontal="center" vertical="center"/>
      <protection locked="0"/>
    </xf>
    <xf numFmtId="0" fontId="9" fillId="5" borderId="0" xfId="0" applyFont="1" applyFill="1" applyBorder="1" applyAlignment="1" applyProtection="1">
      <alignment horizontal="center" vertical="center" shrinkToFit="1"/>
    </xf>
    <xf numFmtId="0" fontId="16" fillId="2" borderId="3" xfId="0" applyFont="1" applyFill="1" applyBorder="1">
      <alignment vertical="center"/>
    </xf>
    <xf numFmtId="0" fontId="16" fillId="2" borderId="8" xfId="0" applyFont="1" applyFill="1" applyBorder="1">
      <alignment vertical="center"/>
    </xf>
    <xf numFmtId="0" fontId="16" fillId="0" borderId="17" xfId="0" applyFont="1" applyBorder="1" applyAlignment="1">
      <alignment vertical="center" wrapText="1"/>
    </xf>
    <xf numFmtId="0" fontId="9" fillId="0" borderId="17" xfId="0" applyFont="1" applyFill="1" applyBorder="1" applyAlignment="1">
      <alignment horizontal="center" vertical="center" wrapText="1" shrinkToFit="1"/>
    </xf>
    <xf numFmtId="181" fontId="35" fillId="0" borderId="19" xfId="3" applyNumberFormat="1" applyFont="1" applyFill="1" applyBorder="1" applyAlignment="1">
      <alignment vertical="center"/>
    </xf>
    <xf numFmtId="177" fontId="5" fillId="0" borderId="37" xfId="0" applyNumberFormat="1" applyFont="1" applyFill="1" applyBorder="1" applyAlignment="1">
      <alignment vertical="center"/>
    </xf>
    <xf numFmtId="0" fontId="9" fillId="0" borderId="1" xfId="0" applyFont="1" applyFill="1" applyBorder="1" applyAlignment="1">
      <alignment horizontal="center" vertical="center" shrinkToFit="1"/>
    </xf>
    <xf numFmtId="0" fontId="9" fillId="0" borderId="4" xfId="0" applyFont="1" applyFill="1" applyBorder="1" applyAlignment="1">
      <alignment horizontal="center" vertical="center" wrapText="1" shrinkToFit="1"/>
    </xf>
    <xf numFmtId="0" fontId="9" fillId="0" borderId="32" xfId="0" applyFont="1" applyFill="1" applyBorder="1" applyAlignment="1">
      <alignment horizontal="center" vertical="center" shrinkToFit="1"/>
    </xf>
    <xf numFmtId="0" fontId="9" fillId="0" borderId="6" xfId="0" applyFont="1" applyFill="1" applyBorder="1" applyAlignment="1">
      <alignment horizontal="center" vertical="center" shrinkToFit="1"/>
    </xf>
    <xf numFmtId="185" fontId="32" fillId="0" borderId="1" xfId="1" applyNumberFormat="1" applyFont="1" applyFill="1" applyBorder="1" applyAlignment="1">
      <alignment vertical="center" shrinkToFit="1"/>
    </xf>
    <xf numFmtId="185" fontId="32" fillId="0" borderId="4" xfId="1" applyNumberFormat="1" applyFont="1" applyFill="1" applyBorder="1" applyAlignment="1">
      <alignment vertical="center" shrinkToFit="1"/>
    </xf>
    <xf numFmtId="183" fontId="32" fillId="0" borderId="4" xfId="1" applyNumberFormat="1" applyFont="1" applyFill="1" applyBorder="1" applyAlignment="1">
      <alignment vertical="center" shrinkToFit="1"/>
    </xf>
    <xf numFmtId="183" fontId="32" fillId="0" borderId="6" xfId="1" applyNumberFormat="1" applyFont="1" applyFill="1" applyBorder="1" applyAlignment="1">
      <alignment vertical="center" shrinkToFit="1"/>
    </xf>
    <xf numFmtId="0" fontId="35" fillId="0" borderId="18" xfId="0" applyFont="1" applyBorder="1" applyAlignment="1">
      <alignment horizontal="center" vertical="center" wrapText="1"/>
    </xf>
    <xf numFmtId="0" fontId="35" fillId="0" borderId="19" xfId="0" applyFont="1" applyBorder="1" applyAlignment="1">
      <alignment horizontal="center" vertical="center" wrapText="1"/>
    </xf>
    <xf numFmtId="181" fontId="35" fillId="0" borderId="55" xfId="3" applyNumberFormat="1" applyFont="1" applyFill="1" applyBorder="1" applyAlignment="1">
      <alignment vertical="center"/>
    </xf>
    <xf numFmtId="181" fontId="35" fillId="0" borderId="56" xfId="3" applyNumberFormat="1" applyFont="1" applyFill="1" applyBorder="1" applyAlignment="1">
      <alignment vertical="center"/>
    </xf>
    <xf numFmtId="181" fontId="35" fillId="0" borderId="19" xfId="3" applyNumberFormat="1" applyFont="1" applyFill="1" applyBorder="1" applyAlignment="1">
      <alignment vertical="center" shrinkToFit="1"/>
    </xf>
    <xf numFmtId="181" fontId="35" fillId="0" borderId="45" xfId="3" applyNumberFormat="1" applyFont="1" applyFill="1" applyBorder="1" applyAlignment="1">
      <alignment vertical="center"/>
    </xf>
    <xf numFmtId="0" fontId="11" fillId="0" borderId="53" xfId="3" applyFont="1" applyFill="1" applyBorder="1" applyAlignment="1">
      <alignment horizontal="centerContinuous" vertical="center"/>
    </xf>
    <xf numFmtId="0" fontId="35" fillId="0" borderId="46" xfId="0" applyFont="1" applyFill="1" applyBorder="1" applyAlignment="1">
      <alignment horizontal="center" vertical="center" wrapText="1"/>
    </xf>
    <xf numFmtId="0" fontId="35" fillId="0" borderId="27" xfId="0" applyFont="1" applyBorder="1" applyAlignment="1">
      <alignment horizontal="center" vertical="center" wrapText="1"/>
    </xf>
    <xf numFmtId="181" fontId="35" fillId="0" borderId="27" xfId="3" applyNumberFormat="1" applyFont="1" applyFill="1" applyBorder="1" applyAlignment="1">
      <alignment vertical="center"/>
    </xf>
    <xf numFmtId="181" fontId="35" fillId="0" borderId="57" xfId="3" applyNumberFormat="1" applyFont="1" applyFill="1" applyBorder="1" applyAlignment="1">
      <alignment vertical="center"/>
    </xf>
    <xf numFmtId="181" fontId="35" fillId="0" borderId="58" xfId="3" applyNumberFormat="1" applyFont="1" applyFill="1" applyBorder="1" applyAlignment="1">
      <alignment vertical="center"/>
    </xf>
    <xf numFmtId="181" fontId="35" fillId="0" borderId="27" xfId="3" applyNumberFormat="1" applyFont="1" applyFill="1" applyBorder="1" applyAlignment="1">
      <alignment vertical="center" shrinkToFit="1"/>
    </xf>
    <xf numFmtId="181" fontId="35" fillId="0" borderId="54" xfId="3" applyNumberFormat="1" applyFont="1" applyFill="1" applyBorder="1" applyAlignment="1">
      <alignment vertical="center"/>
    </xf>
    <xf numFmtId="0" fontId="11" fillId="0" borderId="15" xfId="3" applyFont="1" applyFill="1" applyBorder="1" applyAlignment="1">
      <alignment horizontal="centerContinuous" vertical="center"/>
    </xf>
    <xf numFmtId="0" fontId="11" fillId="0" borderId="18" xfId="3" applyFont="1" applyFill="1" applyBorder="1" applyAlignment="1">
      <alignment horizontal="centerContinuous" vertical="center"/>
    </xf>
    <xf numFmtId="0" fontId="5" fillId="6" borderId="59" xfId="0" applyFont="1" applyFill="1" applyBorder="1" applyAlignment="1">
      <alignment horizontal="center" vertical="center" wrapText="1"/>
    </xf>
    <xf numFmtId="0" fontId="43" fillId="9" borderId="0" xfId="0" applyFont="1" applyFill="1">
      <alignment vertical="center"/>
    </xf>
    <xf numFmtId="0" fontId="0" fillId="9" borderId="0" xfId="0" applyFill="1">
      <alignment vertical="center"/>
    </xf>
    <xf numFmtId="198" fontId="35" fillId="0" borderId="15" xfId="3" applyNumberFormat="1" applyFont="1" applyFill="1" applyBorder="1" applyAlignment="1">
      <alignment vertical="center"/>
    </xf>
    <xf numFmtId="198" fontId="35" fillId="0" borderId="16" xfId="3" applyNumberFormat="1" applyFont="1" applyFill="1" applyBorder="1" applyAlignment="1">
      <alignment vertical="center"/>
    </xf>
    <xf numFmtId="198" fontId="11" fillId="0" borderId="17" xfId="3" applyNumberFormat="1" applyFont="1" applyFill="1" applyBorder="1" applyAlignment="1">
      <alignment vertical="center"/>
    </xf>
    <xf numFmtId="0" fontId="46" fillId="0" borderId="0" xfId="0" applyFont="1" applyAlignment="1">
      <alignment vertical="center" wrapText="1"/>
    </xf>
    <xf numFmtId="0" fontId="5" fillId="0" borderId="19" xfId="0" applyFont="1" applyFill="1" applyBorder="1" applyAlignment="1">
      <alignment horizontal="center" vertical="center" wrapText="1"/>
    </xf>
    <xf numFmtId="0" fontId="9" fillId="0" borderId="60" xfId="0" applyFont="1" applyFill="1" applyBorder="1" applyAlignment="1">
      <alignment horizontal="center" vertical="center" wrapText="1"/>
    </xf>
    <xf numFmtId="0" fontId="9" fillId="0" borderId="61" xfId="0" applyFont="1" applyFill="1" applyBorder="1" applyAlignment="1">
      <alignment horizontal="center" vertical="center" wrapText="1"/>
    </xf>
    <xf numFmtId="0" fontId="9" fillId="0" borderId="62" xfId="0" applyFont="1" applyFill="1" applyBorder="1" applyAlignment="1">
      <alignment horizontal="center" vertical="center" wrapText="1"/>
    </xf>
    <xf numFmtId="0" fontId="13" fillId="5" borderId="8" xfId="0" applyFont="1" applyFill="1" applyBorder="1" applyProtection="1">
      <alignment vertical="center"/>
      <protection locked="0"/>
    </xf>
    <xf numFmtId="0" fontId="47" fillId="0" borderId="0" xfId="0" applyFont="1">
      <alignment vertical="center"/>
    </xf>
    <xf numFmtId="0" fontId="48" fillId="0" borderId="0" xfId="0" applyFont="1">
      <alignment vertical="center"/>
    </xf>
    <xf numFmtId="0" fontId="13" fillId="6" borderId="15" xfId="0" applyFont="1" applyFill="1" applyBorder="1" applyAlignment="1">
      <alignment horizontal="centerContinuous" vertical="center" wrapText="1"/>
    </xf>
    <xf numFmtId="0" fontId="13" fillId="6" borderId="18" xfId="0" applyFont="1" applyFill="1" applyBorder="1" applyAlignment="1">
      <alignment horizontal="centerContinuous" vertical="center" wrapText="1"/>
    </xf>
    <xf numFmtId="178" fontId="13" fillId="10" borderId="17" xfId="0" applyNumberFormat="1" applyFont="1" applyFill="1" applyBorder="1" applyProtection="1">
      <alignment vertical="center"/>
    </xf>
    <xf numFmtId="0" fontId="13" fillId="6" borderId="16" xfId="0" applyFont="1" applyFill="1" applyBorder="1" applyAlignment="1">
      <alignment horizontal="centerContinuous" vertical="center" wrapText="1"/>
    </xf>
    <xf numFmtId="0" fontId="49" fillId="2" borderId="17" xfId="0" applyFont="1" applyFill="1" applyBorder="1">
      <alignment vertical="center"/>
    </xf>
    <xf numFmtId="0" fontId="50" fillId="0" borderId="17" xfId="0" applyFont="1" applyFill="1" applyBorder="1">
      <alignment vertical="center"/>
    </xf>
    <xf numFmtId="0" fontId="49" fillId="6" borderId="17" xfId="0" applyFont="1" applyFill="1" applyBorder="1" applyAlignment="1">
      <alignment horizontal="center" vertical="center"/>
    </xf>
    <xf numFmtId="0" fontId="49" fillId="2" borderId="17" xfId="0" applyFont="1" applyFill="1" applyBorder="1" applyAlignment="1">
      <alignment horizontal="center" vertical="center"/>
    </xf>
    <xf numFmtId="178" fontId="49" fillId="0" borderId="17" xfId="0" applyNumberFormat="1" applyFont="1" applyFill="1" applyBorder="1" applyProtection="1">
      <alignment vertical="center"/>
      <protection locked="0"/>
    </xf>
    <xf numFmtId="178" fontId="49" fillId="0" borderId="17" xfId="0" applyNumberFormat="1" applyFont="1" applyBorder="1" applyProtection="1">
      <alignment vertical="center"/>
      <protection locked="0"/>
    </xf>
    <xf numFmtId="0" fontId="49" fillId="0" borderId="17" xfId="0" applyFont="1" applyBorder="1" applyProtection="1">
      <alignment vertical="center"/>
      <protection locked="0"/>
    </xf>
    <xf numFmtId="180" fontId="49" fillId="5" borderId="17" xfId="0" applyNumberFormat="1" applyFont="1" applyFill="1" applyBorder="1" applyProtection="1">
      <alignment vertical="center"/>
      <protection locked="0"/>
    </xf>
    <xf numFmtId="180" fontId="49" fillId="0" borderId="17" xfId="0" applyNumberFormat="1" applyFont="1" applyBorder="1" applyProtection="1">
      <alignment vertical="center"/>
      <protection locked="0"/>
    </xf>
    <xf numFmtId="178" fontId="33" fillId="0" borderId="17" xfId="0" applyNumberFormat="1" applyFont="1" applyBorder="1" applyProtection="1">
      <alignment vertical="center"/>
      <protection locked="0"/>
    </xf>
    <xf numFmtId="180" fontId="33" fillId="0" borderId="17" xfId="0" applyNumberFormat="1" applyFont="1" applyBorder="1" applyProtection="1">
      <alignment vertical="center"/>
      <protection locked="0"/>
    </xf>
    <xf numFmtId="0" fontId="49" fillId="0" borderId="15" xfId="0" applyFont="1" applyFill="1" applyBorder="1" applyProtection="1">
      <alignment vertical="center"/>
      <protection locked="0"/>
    </xf>
    <xf numFmtId="0" fontId="49" fillId="0" borderId="15" xfId="0" applyFont="1" applyBorder="1" applyProtection="1">
      <alignment vertical="center"/>
      <protection locked="0"/>
    </xf>
    <xf numFmtId="0" fontId="49" fillId="0" borderId="15" xfId="0" applyFont="1" applyBorder="1" applyAlignment="1" applyProtection="1">
      <alignment horizontal="left" vertical="center"/>
      <protection locked="0"/>
    </xf>
    <xf numFmtId="0" fontId="13" fillId="0" borderId="0" xfId="0" applyFont="1" applyFill="1" applyBorder="1" applyAlignment="1" applyProtection="1">
      <alignment horizontal="left" vertical="center"/>
    </xf>
    <xf numFmtId="178" fontId="13" fillId="7" borderId="17" xfId="0" applyNumberFormat="1" applyFont="1" applyFill="1" applyBorder="1" applyAlignment="1" applyProtection="1">
      <alignment vertical="center" wrapText="1"/>
    </xf>
    <xf numFmtId="0" fontId="51" fillId="0" borderId="0" xfId="0" applyFont="1" applyBorder="1" applyProtection="1">
      <alignment vertical="center"/>
    </xf>
    <xf numFmtId="0" fontId="51" fillId="5" borderId="0" xfId="0" applyFont="1" applyFill="1">
      <alignment vertical="center"/>
    </xf>
    <xf numFmtId="0" fontId="52" fillId="0" borderId="0" xfId="0" applyFont="1" applyAlignment="1">
      <alignment vertical="center" wrapText="1"/>
    </xf>
    <xf numFmtId="0" fontId="13" fillId="6" borderId="17" xfId="0" applyFont="1" applyFill="1" applyBorder="1" applyAlignment="1" applyProtection="1">
      <alignment horizontal="center" vertical="center"/>
    </xf>
    <xf numFmtId="0" fontId="13" fillId="2" borderId="17" xfId="0" applyFont="1" applyFill="1" applyBorder="1" applyAlignment="1" applyProtection="1">
      <alignment horizontal="center" vertical="center"/>
    </xf>
    <xf numFmtId="0" fontId="13" fillId="2" borderId="15" xfId="0" applyFont="1" applyFill="1" applyBorder="1" applyProtection="1">
      <alignment vertical="center"/>
    </xf>
    <xf numFmtId="0" fontId="13" fillId="2" borderId="18" xfId="0" applyFont="1" applyFill="1" applyBorder="1" applyProtection="1">
      <alignment vertical="center"/>
    </xf>
    <xf numFmtId="0" fontId="13" fillId="2" borderId="15" xfId="0" applyFont="1" applyFill="1" applyBorder="1" applyAlignment="1" applyProtection="1">
      <alignment horizontal="left" vertical="center"/>
    </xf>
    <xf numFmtId="0" fontId="13" fillId="2" borderId="16" xfId="0" applyFont="1" applyFill="1" applyBorder="1" applyProtection="1">
      <alignment vertical="center"/>
    </xf>
    <xf numFmtId="0" fontId="16" fillId="2" borderId="17" xfId="0" applyFont="1" applyFill="1" applyBorder="1" applyAlignment="1">
      <alignment horizontal="center" vertical="center" wrapText="1"/>
    </xf>
    <xf numFmtId="0" fontId="13" fillId="6" borderId="3" xfId="0" applyFont="1" applyFill="1" applyBorder="1" applyAlignment="1">
      <alignment horizontal="center" vertical="center" wrapText="1"/>
    </xf>
    <xf numFmtId="0" fontId="13" fillId="6" borderId="8" xfId="0" applyFont="1" applyFill="1" applyBorder="1" applyAlignment="1">
      <alignment vertical="center" wrapText="1"/>
    </xf>
    <xf numFmtId="0" fontId="13" fillId="6" borderId="8" xfId="0" applyFont="1" applyFill="1" applyBorder="1" applyAlignment="1">
      <alignment horizontal="center" vertical="center" wrapText="1"/>
    </xf>
    <xf numFmtId="0" fontId="13" fillId="6" borderId="3" xfId="0" applyFont="1" applyFill="1" applyBorder="1" applyAlignment="1" applyProtection="1">
      <alignment horizontal="center" vertical="center" wrapText="1"/>
    </xf>
    <xf numFmtId="0" fontId="13" fillId="6" borderId="1" xfId="0" applyFont="1" applyFill="1" applyBorder="1" applyAlignment="1" applyProtection="1">
      <alignment horizontal="center" vertical="center" wrapText="1"/>
    </xf>
    <xf numFmtId="0" fontId="13" fillId="6" borderId="8" xfId="0" applyFont="1" applyFill="1" applyBorder="1" applyAlignment="1" applyProtection="1">
      <alignment horizontal="center" vertical="center" wrapText="1"/>
    </xf>
    <xf numFmtId="0" fontId="34" fillId="0" borderId="0" xfId="0" applyFont="1">
      <alignment vertical="center"/>
    </xf>
    <xf numFmtId="178" fontId="33" fillId="10" borderId="17" xfId="0" applyNumberFormat="1" applyFont="1" applyFill="1" applyBorder="1" applyProtection="1">
      <alignment vertical="center"/>
    </xf>
    <xf numFmtId="178" fontId="49" fillId="0" borderId="17" xfId="0" applyNumberFormat="1" applyFont="1" applyFill="1" applyBorder="1" applyProtection="1">
      <alignment vertical="center"/>
    </xf>
    <xf numFmtId="0" fontId="34" fillId="0" borderId="63" xfId="0" applyFont="1" applyBorder="1" applyAlignment="1">
      <alignment horizontal="center" vertical="center"/>
    </xf>
    <xf numFmtId="178" fontId="34" fillId="0" borderId="63" xfId="0" applyNumberFormat="1" applyFont="1" applyBorder="1">
      <alignment vertical="center"/>
    </xf>
    <xf numFmtId="0" fontId="16" fillId="0" borderId="0" xfId="0" applyFont="1" applyFill="1" applyBorder="1" applyAlignment="1">
      <alignment vertical="center"/>
    </xf>
    <xf numFmtId="0" fontId="0" fillId="0" borderId="17" xfId="0" applyBorder="1">
      <alignment vertical="center"/>
    </xf>
    <xf numFmtId="180" fontId="11" fillId="0" borderId="17" xfId="0" applyNumberFormat="1" applyFont="1" applyFill="1" applyBorder="1" applyAlignment="1">
      <alignment vertical="center"/>
    </xf>
    <xf numFmtId="0" fontId="34" fillId="0" borderId="4" xfId="0" applyFont="1" applyFill="1" applyBorder="1">
      <alignment vertical="center"/>
    </xf>
    <xf numFmtId="180" fontId="42" fillId="0" borderId="17" xfId="4" applyNumberFormat="1" applyFont="1" applyFill="1" applyBorder="1"/>
    <xf numFmtId="180" fontId="42" fillId="0" borderId="17" xfId="4" applyNumberFormat="1" applyFont="1" applyBorder="1"/>
    <xf numFmtId="0" fontId="53" fillId="0" borderId="17" xfId="0" applyFont="1" applyBorder="1">
      <alignment vertical="center"/>
    </xf>
    <xf numFmtId="0" fontId="9" fillId="0" borderId="37" xfId="0" applyFont="1" applyFill="1" applyBorder="1" applyAlignment="1" applyProtection="1">
      <alignment horizontal="center" vertical="center"/>
      <protection locked="0"/>
    </xf>
    <xf numFmtId="0" fontId="9" fillId="0" borderId="37" xfId="3" applyFont="1" applyFill="1" applyBorder="1" applyAlignment="1" applyProtection="1">
      <alignment horizontal="center" vertical="center"/>
      <protection locked="0"/>
    </xf>
    <xf numFmtId="0" fontId="34" fillId="0" borderId="0" xfId="0" applyFont="1" applyAlignment="1">
      <alignment horizontal="right" vertical="center"/>
    </xf>
    <xf numFmtId="0" fontId="13" fillId="11" borderId="3" xfId="4" applyFont="1" applyFill="1" applyBorder="1" applyAlignment="1">
      <alignment vertical="center"/>
    </xf>
    <xf numFmtId="0" fontId="16" fillId="2" borderId="17" xfId="0" applyFont="1" applyFill="1" applyBorder="1" applyAlignment="1">
      <alignment horizontal="center" vertical="center"/>
    </xf>
    <xf numFmtId="0" fontId="54" fillId="5" borderId="0" xfId="0" applyFont="1" applyFill="1">
      <alignment vertical="center"/>
    </xf>
    <xf numFmtId="178" fontId="55" fillId="0" borderId="17" xfId="0" applyNumberFormat="1" applyFont="1" applyBorder="1" applyAlignment="1" applyProtection="1">
      <alignment vertical="center"/>
      <protection locked="0"/>
    </xf>
    <xf numFmtId="0" fontId="13" fillId="11" borderId="17" xfId="4" applyFont="1" applyFill="1" applyBorder="1" applyAlignment="1">
      <alignment vertical="center"/>
    </xf>
    <xf numFmtId="0" fontId="55" fillId="11" borderId="3" xfId="4" applyFont="1" applyFill="1" applyBorder="1" applyAlignment="1">
      <alignment horizontal="center" vertical="center"/>
    </xf>
    <xf numFmtId="0" fontId="0" fillId="2" borderId="17" xfId="0" applyFill="1" applyBorder="1" applyAlignment="1">
      <alignment horizontal="center" vertical="center"/>
    </xf>
    <xf numFmtId="0" fontId="0" fillId="2" borderId="17" xfId="0" applyFill="1" applyBorder="1">
      <alignment vertical="center"/>
    </xf>
    <xf numFmtId="0" fontId="56" fillId="0" borderId="0" xfId="0" applyFont="1">
      <alignment vertical="center"/>
    </xf>
    <xf numFmtId="199" fontId="0" fillId="0" borderId="17" xfId="0" applyNumberFormat="1" applyFont="1" applyBorder="1">
      <alignment vertical="center"/>
    </xf>
    <xf numFmtId="0" fontId="13" fillId="11" borderId="8" xfId="4" applyFont="1" applyFill="1" applyBorder="1" applyAlignment="1">
      <alignment vertical="center"/>
    </xf>
    <xf numFmtId="0" fontId="57" fillId="0" borderId="0" xfId="5">
      <alignment vertical="center"/>
    </xf>
    <xf numFmtId="0" fontId="57" fillId="0" borderId="0" xfId="5" applyFill="1">
      <alignment vertical="center"/>
    </xf>
    <xf numFmtId="0" fontId="57" fillId="5" borderId="0" xfId="5" applyFill="1">
      <alignment vertical="center"/>
    </xf>
    <xf numFmtId="179" fontId="13" fillId="8" borderId="5" xfId="0" applyNumberFormat="1" applyFont="1" applyFill="1" applyBorder="1">
      <alignment vertical="center"/>
    </xf>
    <xf numFmtId="179" fontId="13" fillId="8" borderId="8" xfId="0" applyNumberFormat="1" applyFont="1" applyFill="1" applyBorder="1">
      <alignment vertical="center"/>
    </xf>
    <xf numFmtId="181" fontId="13" fillId="8" borderId="17" xfId="1" applyNumberFormat="1" applyFont="1" applyFill="1" applyBorder="1" applyAlignment="1" applyProtection="1">
      <alignment vertical="center" shrinkToFit="1"/>
    </xf>
    <xf numFmtId="0" fontId="13" fillId="6" borderId="15" xfId="0" applyFont="1" applyFill="1" applyBorder="1" applyAlignment="1">
      <alignment horizontal="center" vertical="center"/>
    </xf>
    <xf numFmtId="0" fontId="13" fillId="0" borderId="64" xfId="0" applyFont="1" applyBorder="1" applyAlignment="1" applyProtection="1">
      <alignment horizontal="center" vertical="center"/>
      <protection locked="0"/>
    </xf>
    <xf numFmtId="0" fontId="13" fillId="0" borderId="65" xfId="0" applyFont="1" applyBorder="1" applyAlignment="1" applyProtection="1">
      <alignment horizontal="center" vertical="center"/>
      <protection locked="0"/>
    </xf>
    <xf numFmtId="0" fontId="13" fillId="0" borderId="66" xfId="0" applyFont="1" applyBorder="1" applyAlignment="1" applyProtection="1">
      <alignment horizontal="center" vertical="center"/>
      <protection locked="0"/>
    </xf>
    <xf numFmtId="0" fontId="13" fillId="0" borderId="64" xfId="0" applyFont="1" applyBorder="1" applyAlignment="1" applyProtection="1">
      <alignment horizontal="center" vertical="center" wrapText="1"/>
      <protection locked="0"/>
    </xf>
    <xf numFmtId="0" fontId="13" fillId="5" borderId="67" xfId="0" applyFont="1" applyFill="1" applyBorder="1" applyProtection="1">
      <alignment vertical="center"/>
      <protection locked="0"/>
    </xf>
    <xf numFmtId="0" fontId="13" fillId="5" borderId="70" xfId="0" applyFont="1" applyFill="1" applyBorder="1" applyProtection="1">
      <alignment vertical="center"/>
      <protection locked="0"/>
    </xf>
    <xf numFmtId="178" fontId="13" fillId="0" borderId="71" xfId="0" applyNumberFormat="1" applyFont="1" applyBorder="1" applyProtection="1">
      <alignment vertical="center"/>
      <protection locked="0"/>
    </xf>
    <xf numFmtId="0" fontId="13" fillId="5" borderId="72" xfId="0" applyFont="1" applyFill="1" applyBorder="1" applyProtection="1">
      <alignment vertical="center"/>
      <protection locked="0"/>
    </xf>
    <xf numFmtId="178" fontId="13" fillId="0" borderId="74" xfId="0" applyNumberFormat="1" applyFont="1" applyBorder="1" applyProtection="1">
      <alignment vertical="center"/>
      <protection locked="0"/>
    </xf>
    <xf numFmtId="178" fontId="13" fillId="0" borderId="18" xfId="0" applyNumberFormat="1" applyFont="1" applyFill="1" applyBorder="1" applyProtection="1">
      <alignment vertical="center"/>
      <protection locked="0"/>
    </xf>
    <xf numFmtId="178" fontId="13" fillId="0" borderId="18" xfId="0" applyNumberFormat="1" applyFont="1" applyBorder="1" applyProtection="1">
      <alignment vertical="center"/>
      <protection locked="0"/>
    </xf>
    <xf numFmtId="0" fontId="13" fillId="6" borderId="1" xfId="0" applyFont="1" applyFill="1" applyBorder="1" applyAlignment="1">
      <alignment horizontal="centerContinuous" vertical="center" wrapText="1"/>
    </xf>
    <xf numFmtId="0" fontId="13" fillId="6" borderId="38" xfId="0" applyFont="1" applyFill="1" applyBorder="1" applyAlignment="1">
      <alignment horizontal="centerContinuous" vertical="center" wrapText="1"/>
    </xf>
    <xf numFmtId="0" fontId="13" fillId="6" borderId="3" xfId="0" applyFont="1" applyFill="1" applyBorder="1" applyAlignment="1">
      <alignment horizontal="center" vertical="center"/>
    </xf>
    <xf numFmtId="0" fontId="13" fillId="2" borderId="3" xfId="0" applyFont="1" applyFill="1" applyBorder="1" applyAlignment="1">
      <alignment horizontal="center" vertical="center"/>
    </xf>
    <xf numFmtId="178" fontId="13" fillId="0" borderId="68" xfId="0" applyNumberFormat="1" applyFont="1" applyFill="1" applyBorder="1" applyProtection="1">
      <alignment vertical="center"/>
      <protection locked="0"/>
    </xf>
    <xf numFmtId="178" fontId="13" fillId="0" borderId="69" xfId="0" applyNumberFormat="1" applyFont="1" applyFill="1" applyBorder="1" applyProtection="1">
      <alignment vertical="center"/>
      <protection locked="0"/>
    </xf>
    <xf numFmtId="178" fontId="13" fillId="0" borderId="71" xfId="0" applyNumberFormat="1" applyFont="1" applyFill="1" applyBorder="1" applyProtection="1">
      <alignment vertical="center"/>
      <protection locked="0"/>
    </xf>
    <xf numFmtId="0" fontId="13" fillId="0" borderId="77" xfId="0" applyFont="1" applyBorder="1" applyProtection="1">
      <alignment vertical="center"/>
      <protection locked="0"/>
    </xf>
    <xf numFmtId="180" fontId="13" fillId="5" borderId="18" xfId="0" applyNumberFormat="1" applyFont="1" applyFill="1" applyBorder="1" applyProtection="1">
      <alignment vertical="center"/>
      <protection locked="0"/>
    </xf>
    <xf numFmtId="180" fontId="13" fillId="0" borderId="18" xfId="0" applyNumberFormat="1" applyFont="1" applyBorder="1" applyProtection="1">
      <alignment vertical="center"/>
      <protection locked="0"/>
    </xf>
    <xf numFmtId="180" fontId="13" fillId="5" borderId="68" xfId="0" applyNumberFormat="1" applyFont="1" applyFill="1" applyBorder="1" applyProtection="1">
      <alignment vertical="center"/>
      <protection locked="0"/>
    </xf>
    <xf numFmtId="180" fontId="13" fillId="5" borderId="69" xfId="0" applyNumberFormat="1" applyFont="1" applyFill="1" applyBorder="1" applyProtection="1">
      <alignment vertical="center"/>
      <protection locked="0"/>
    </xf>
    <xf numFmtId="180" fontId="13" fillId="0" borderId="71" xfId="0" applyNumberFormat="1" applyFont="1" applyBorder="1" applyProtection="1">
      <alignment vertical="center"/>
      <protection locked="0"/>
    </xf>
    <xf numFmtId="180" fontId="13" fillId="0" borderId="73" xfId="0" applyNumberFormat="1" applyFont="1" applyBorder="1" applyProtection="1">
      <alignment vertical="center"/>
      <protection locked="0"/>
    </xf>
    <xf numFmtId="180" fontId="13" fillId="0" borderId="74" xfId="0" applyNumberFormat="1" applyFont="1" applyBorder="1" applyProtection="1">
      <alignment vertical="center"/>
      <protection locked="0"/>
    </xf>
    <xf numFmtId="0" fontId="13" fillId="6" borderId="5" xfId="0" applyFont="1" applyFill="1" applyBorder="1" applyAlignment="1">
      <alignment horizontal="center" vertical="center" wrapText="1"/>
    </xf>
    <xf numFmtId="0" fontId="13" fillId="7" borderId="8" xfId="0" applyFont="1" applyFill="1" applyBorder="1" applyProtection="1">
      <alignment vertical="center"/>
    </xf>
    <xf numFmtId="178" fontId="13" fillId="5" borderId="68" xfId="0" applyNumberFormat="1" applyFont="1" applyFill="1" applyBorder="1" applyProtection="1">
      <alignment vertical="center"/>
      <protection locked="0"/>
    </xf>
    <xf numFmtId="178" fontId="13" fillId="0" borderId="3" xfId="0" applyNumberFormat="1" applyFont="1" applyBorder="1" applyProtection="1">
      <alignment vertical="center"/>
      <protection locked="0"/>
    </xf>
    <xf numFmtId="178" fontId="13" fillId="0" borderId="82" xfId="0" applyNumberFormat="1" applyFont="1" applyBorder="1" applyProtection="1">
      <alignment vertical="center"/>
      <protection locked="0"/>
    </xf>
    <xf numFmtId="178" fontId="13" fillId="0" borderId="68" xfId="0" applyNumberFormat="1" applyFont="1" applyBorder="1" applyProtection="1">
      <alignment vertical="center"/>
      <protection locked="0"/>
    </xf>
    <xf numFmtId="180" fontId="13" fillId="0" borderId="3" xfId="0" applyNumberFormat="1" applyFont="1" applyBorder="1" applyProtection="1">
      <alignment vertical="center"/>
      <protection locked="0"/>
    </xf>
    <xf numFmtId="180" fontId="13" fillId="0" borderId="82" xfId="0" applyNumberFormat="1" applyFont="1" applyBorder="1" applyProtection="1">
      <alignment vertical="center"/>
      <protection locked="0"/>
    </xf>
    <xf numFmtId="180" fontId="13" fillId="0" borderId="68" xfId="0" applyNumberFormat="1" applyFont="1" applyBorder="1" applyProtection="1">
      <alignment vertical="center"/>
      <protection locked="0"/>
    </xf>
    <xf numFmtId="180" fontId="13" fillId="6" borderId="15" xfId="1" applyNumberFormat="1" applyFont="1" applyFill="1" applyBorder="1" applyAlignment="1">
      <alignment vertical="center" shrinkToFit="1"/>
    </xf>
    <xf numFmtId="181" fontId="13" fillId="8" borderId="18" xfId="1" applyNumberFormat="1" applyFont="1" applyFill="1" applyBorder="1" applyAlignment="1" applyProtection="1">
      <alignment vertical="center" shrinkToFit="1"/>
    </xf>
    <xf numFmtId="181" fontId="13" fillId="0" borderId="8" xfId="1" applyNumberFormat="1" applyFont="1" applyFill="1" applyBorder="1" applyAlignment="1" applyProtection="1">
      <alignment vertical="center" shrinkToFit="1"/>
      <protection locked="0"/>
    </xf>
    <xf numFmtId="181" fontId="13" fillId="0" borderId="67" xfId="1" applyNumberFormat="1" applyFont="1" applyFill="1" applyBorder="1" applyAlignment="1" applyProtection="1">
      <alignment vertical="center" shrinkToFit="1"/>
      <protection locked="0"/>
    </xf>
    <xf numFmtId="181" fontId="13" fillId="0" borderId="68" xfId="1" applyNumberFormat="1" applyFont="1" applyFill="1" applyBorder="1" applyAlignment="1" applyProtection="1">
      <alignment vertical="center" shrinkToFit="1"/>
      <protection locked="0"/>
    </xf>
    <xf numFmtId="181" fontId="13" fillId="0" borderId="69" xfId="1" applyNumberFormat="1" applyFont="1" applyFill="1" applyBorder="1" applyAlignment="1" applyProtection="1">
      <alignment vertical="center" shrinkToFit="1"/>
      <protection locked="0"/>
    </xf>
    <xf numFmtId="181" fontId="13" fillId="0" borderId="70" xfId="1" applyNumberFormat="1" applyFont="1" applyFill="1" applyBorder="1" applyAlignment="1" applyProtection="1">
      <alignment vertical="center" shrinkToFit="1"/>
      <protection locked="0"/>
    </xf>
    <xf numFmtId="181" fontId="13" fillId="0" borderId="71" xfId="1" applyNumberFormat="1" applyFont="1" applyFill="1" applyBorder="1" applyAlignment="1" applyProtection="1">
      <alignment vertical="center" shrinkToFit="1"/>
      <protection locked="0"/>
    </xf>
    <xf numFmtId="181" fontId="13" fillId="0" borderId="72" xfId="1" applyNumberFormat="1" applyFont="1" applyFill="1" applyBorder="1" applyAlignment="1" applyProtection="1">
      <alignment vertical="center" shrinkToFit="1"/>
      <protection locked="0"/>
    </xf>
    <xf numFmtId="181" fontId="13" fillId="0" borderId="73" xfId="1" applyNumberFormat="1" applyFont="1" applyFill="1" applyBorder="1" applyAlignment="1" applyProtection="1">
      <alignment vertical="center" shrinkToFit="1"/>
      <protection locked="0"/>
    </xf>
    <xf numFmtId="181" fontId="13" fillId="0" borderId="74" xfId="1" applyNumberFormat="1" applyFont="1" applyFill="1" applyBorder="1" applyAlignment="1" applyProtection="1">
      <alignment vertical="center" shrinkToFit="1"/>
      <protection locked="0"/>
    </xf>
    <xf numFmtId="0" fontId="13" fillId="5" borderId="7" xfId="0" applyFont="1" applyFill="1" applyBorder="1">
      <alignment vertical="center"/>
    </xf>
    <xf numFmtId="0" fontId="13" fillId="5" borderId="64" xfId="0" applyFont="1" applyFill="1" applyBorder="1" applyAlignment="1" applyProtection="1">
      <alignment horizontal="center" vertical="center"/>
      <protection locked="0"/>
    </xf>
    <xf numFmtId="0" fontId="13" fillId="6" borderId="15" xfId="0" applyFont="1" applyFill="1" applyBorder="1">
      <alignment vertical="center"/>
    </xf>
    <xf numFmtId="189" fontId="13" fillId="5" borderId="69" xfId="0" applyNumberFormat="1" applyFont="1" applyFill="1" applyBorder="1" applyProtection="1">
      <alignment vertical="center"/>
      <protection locked="0"/>
    </xf>
    <xf numFmtId="189" fontId="13" fillId="5" borderId="74" xfId="0" applyNumberFormat="1" applyFont="1" applyFill="1" applyBorder="1" applyProtection="1">
      <alignment vertical="center"/>
      <protection locked="0"/>
    </xf>
    <xf numFmtId="189" fontId="13" fillId="5" borderId="71" xfId="0" applyNumberFormat="1" applyFont="1" applyFill="1" applyBorder="1" applyProtection="1">
      <alignment vertical="center"/>
      <protection locked="0"/>
    </xf>
    <xf numFmtId="189" fontId="13" fillId="7" borderId="8" xfId="0" applyNumberFormat="1" applyFont="1" applyFill="1" applyBorder="1" applyProtection="1">
      <alignment vertical="center"/>
    </xf>
    <xf numFmtId="178" fontId="13" fillId="3" borderId="5" xfId="0" applyNumberFormat="1" applyFont="1" applyFill="1" applyBorder="1" applyProtection="1">
      <alignment vertical="center"/>
      <protection locked="0"/>
    </xf>
    <xf numFmtId="178" fontId="13" fillId="3" borderId="8" xfId="0" applyNumberFormat="1" applyFont="1" applyFill="1" applyBorder="1" applyProtection="1">
      <alignment vertical="center"/>
      <protection locked="0"/>
    </xf>
    <xf numFmtId="0" fontId="13" fillId="3" borderId="18" xfId="0" applyFont="1" applyFill="1" applyBorder="1" applyProtection="1">
      <alignment vertical="center"/>
      <protection locked="0"/>
    </xf>
    <xf numFmtId="189" fontId="13" fillId="3" borderId="17" xfId="0" applyNumberFormat="1" applyFont="1" applyFill="1" applyBorder="1" applyProtection="1">
      <alignment vertical="center"/>
      <protection locked="0"/>
    </xf>
    <xf numFmtId="0" fontId="13" fillId="0" borderId="64" xfId="0" applyFont="1" applyBorder="1" applyProtection="1">
      <alignment vertical="center"/>
      <protection locked="0"/>
    </xf>
    <xf numFmtId="0" fontId="13" fillId="0" borderId="64" xfId="0" applyFont="1" applyFill="1" applyBorder="1" applyProtection="1">
      <alignment vertical="center"/>
      <protection locked="0"/>
    </xf>
    <xf numFmtId="0" fontId="13" fillId="5" borderId="83" xfId="0" applyFont="1" applyFill="1" applyBorder="1" applyProtection="1">
      <alignment vertical="center"/>
      <protection locked="0"/>
    </xf>
    <xf numFmtId="178" fontId="13" fillId="5" borderId="84" xfId="0" applyNumberFormat="1" applyFont="1" applyFill="1" applyBorder="1" applyProtection="1">
      <alignment vertical="center"/>
      <protection locked="0"/>
    </xf>
    <xf numFmtId="178" fontId="13" fillId="3" borderId="17" xfId="0" applyNumberFormat="1" applyFont="1" applyFill="1" applyBorder="1" applyProtection="1">
      <alignment vertical="center"/>
      <protection locked="0"/>
    </xf>
    <xf numFmtId="0" fontId="13" fillId="0" borderId="75" xfId="0" applyFont="1" applyBorder="1" applyAlignment="1" applyProtection="1">
      <alignment horizontal="center" vertical="center"/>
      <protection locked="0"/>
    </xf>
    <xf numFmtId="0" fontId="13" fillId="0" borderId="85" xfId="0" applyFont="1" applyBorder="1" applyAlignment="1" applyProtection="1">
      <alignment horizontal="center" vertical="center"/>
      <protection locked="0"/>
    </xf>
    <xf numFmtId="0" fontId="13" fillId="0" borderId="78" xfId="0" applyFont="1" applyBorder="1" applyAlignment="1" applyProtection="1">
      <alignment horizontal="center" vertical="center"/>
      <protection locked="0"/>
    </xf>
    <xf numFmtId="0" fontId="13" fillId="0" borderId="86" xfId="0" applyFont="1" applyBorder="1" applyAlignment="1" applyProtection="1">
      <alignment horizontal="center" vertical="center"/>
      <protection locked="0"/>
    </xf>
    <xf numFmtId="178" fontId="13" fillId="0" borderId="8" xfId="0" applyNumberFormat="1" applyFont="1" applyFill="1" applyBorder="1" applyProtection="1">
      <alignment vertical="center"/>
      <protection locked="0"/>
    </xf>
    <xf numFmtId="178" fontId="13" fillId="0" borderId="67" xfId="0" applyNumberFormat="1" applyFont="1" applyBorder="1" applyProtection="1">
      <alignment vertical="center"/>
      <protection locked="0"/>
    </xf>
    <xf numFmtId="178" fontId="13" fillId="0" borderId="69" xfId="0" applyNumberFormat="1" applyFont="1" applyBorder="1" applyProtection="1">
      <alignment vertical="center"/>
      <protection locked="0"/>
    </xf>
    <xf numFmtId="178" fontId="13" fillId="0" borderId="70" xfId="0" applyNumberFormat="1" applyFont="1" applyBorder="1" applyProtection="1">
      <alignment vertical="center"/>
      <protection locked="0"/>
    </xf>
    <xf numFmtId="178" fontId="13" fillId="0" borderId="70" xfId="0" applyNumberFormat="1" applyFont="1" applyFill="1" applyBorder="1" applyProtection="1">
      <alignment vertical="center"/>
      <protection locked="0"/>
    </xf>
    <xf numFmtId="178" fontId="13" fillId="0" borderId="72" xfId="0" applyNumberFormat="1" applyFont="1" applyFill="1" applyBorder="1" applyProtection="1">
      <alignment vertical="center"/>
      <protection locked="0"/>
    </xf>
    <xf numFmtId="178" fontId="13" fillId="0" borderId="73" xfId="0" applyNumberFormat="1" applyFont="1" applyFill="1" applyBorder="1" applyProtection="1">
      <alignment vertical="center"/>
      <protection locked="0"/>
    </xf>
    <xf numFmtId="178" fontId="13" fillId="0" borderId="74" xfId="0" applyNumberFormat="1" applyFont="1" applyFill="1" applyBorder="1" applyProtection="1">
      <alignment vertical="center"/>
      <protection locked="0"/>
    </xf>
    <xf numFmtId="178" fontId="13" fillId="3" borderId="18" xfId="0" applyNumberFormat="1" applyFont="1" applyFill="1" applyBorder="1" applyProtection="1">
      <alignment vertical="center"/>
      <protection locked="0"/>
    </xf>
    <xf numFmtId="0" fontId="13" fillId="0" borderId="7" xfId="0" applyFont="1" applyBorder="1">
      <alignment vertical="center"/>
    </xf>
    <xf numFmtId="0" fontId="13" fillId="11" borderId="15" xfId="4" applyFont="1" applyFill="1" applyBorder="1" applyAlignment="1">
      <alignment vertical="center"/>
    </xf>
    <xf numFmtId="178" fontId="55" fillId="0" borderId="8" xfId="0" applyNumberFormat="1" applyFont="1" applyBorder="1" applyAlignment="1" applyProtection="1">
      <alignment vertical="center"/>
      <protection locked="0"/>
    </xf>
    <xf numFmtId="178" fontId="55" fillId="0" borderId="79" xfId="0" applyNumberFormat="1" applyFont="1" applyBorder="1" applyAlignment="1" applyProtection="1">
      <alignment vertical="center"/>
      <protection locked="0"/>
    </xf>
    <xf numFmtId="178" fontId="55" fillId="0" borderId="80" xfId="0" applyNumberFormat="1" applyFont="1" applyBorder="1" applyAlignment="1" applyProtection="1">
      <alignment vertical="center"/>
      <protection locked="0"/>
    </xf>
    <xf numFmtId="178" fontId="55" fillId="0" borderId="81" xfId="0" applyNumberFormat="1" applyFont="1" applyBorder="1" applyAlignment="1" applyProtection="1">
      <alignment vertical="center"/>
      <protection locked="0"/>
    </xf>
    <xf numFmtId="0" fontId="13" fillId="5" borderId="15" xfId="0" applyFont="1" applyFill="1" applyBorder="1" applyAlignment="1" applyProtection="1">
      <alignment horizontal="center" vertical="center"/>
      <protection locked="0"/>
    </xf>
    <xf numFmtId="0" fontId="13" fillId="8" borderId="77" xfId="0" applyFont="1" applyFill="1" applyBorder="1" applyAlignment="1">
      <alignment horizontal="center" vertical="center"/>
    </xf>
    <xf numFmtId="179" fontId="13" fillId="8" borderId="18" xfId="0" applyNumberFormat="1" applyFont="1" applyFill="1" applyBorder="1" applyAlignment="1">
      <alignment horizontal="center" vertical="center"/>
    </xf>
    <xf numFmtId="0" fontId="41" fillId="0" borderId="0" xfId="5" applyFont="1">
      <alignment vertical="center"/>
    </xf>
    <xf numFmtId="0" fontId="16" fillId="0" borderId="64" xfId="0" applyFont="1" applyBorder="1" applyAlignment="1" applyProtection="1">
      <alignment vertical="center" wrapText="1"/>
      <protection locked="0"/>
    </xf>
    <xf numFmtId="0" fontId="13" fillId="2" borderId="15" xfId="0" applyFont="1" applyFill="1" applyBorder="1">
      <alignment vertical="center"/>
    </xf>
    <xf numFmtId="178" fontId="13" fillId="5" borderId="79" xfId="0" applyNumberFormat="1" applyFont="1" applyFill="1" applyBorder="1" applyProtection="1">
      <alignment vertical="center"/>
      <protection locked="0"/>
    </xf>
    <xf numFmtId="178" fontId="13" fillId="5" borderId="80" xfId="0" applyNumberFormat="1" applyFont="1" applyFill="1" applyBorder="1" applyProtection="1">
      <alignment vertical="center"/>
      <protection locked="0"/>
    </xf>
    <xf numFmtId="178" fontId="13" fillId="5" borderId="81" xfId="0" applyNumberFormat="1" applyFont="1" applyFill="1" applyBorder="1" applyProtection="1">
      <alignment vertical="center"/>
      <protection locked="0"/>
    </xf>
    <xf numFmtId="178" fontId="13" fillId="0" borderId="8" xfId="0" applyNumberFormat="1" applyFont="1" applyBorder="1" applyProtection="1">
      <alignment vertical="center"/>
      <protection locked="0"/>
    </xf>
    <xf numFmtId="178" fontId="13" fillId="0" borderId="67" xfId="0" applyNumberFormat="1" applyFont="1" applyFill="1" applyBorder="1" applyProtection="1">
      <alignment vertical="center"/>
      <protection locked="0"/>
    </xf>
    <xf numFmtId="178" fontId="13" fillId="0" borderId="72" xfId="0" applyNumberFormat="1" applyFont="1" applyBorder="1" applyProtection="1">
      <alignment vertical="center"/>
      <protection locked="0"/>
    </xf>
    <xf numFmtId="178" fontId="13" fillId="0" borderId="73" xfId="0" applyNumberFormat="1" applyFont="1" applyBorder="1" applyProtection="1">
      <alignment vertical="center"/>
      <protection locked="0"/>
    </xf>
    <xf numFmtId="180" fontId="13" fillId="0" borderId="8" xfId="0" applyNumberFormat="1" applyFont="1" applyBorder="1" applyProtection="1">
      <alignment vertical="center"/>
      <protection locked="0"/>
    </xf>
    <xf numFmtId="180" fontId="13" fillId="5" borderId="67" xfId="0" applyNumberFormat="1" applyFont="1" applyFill="1" applyBorder="1" applyProtection="1">
      <alignment vertical="center"/>
      <protection locked="0"/>
    </xf>
    <xf numFmtId="180" fontId="13" fillId="0" borderId="70" xfId="0" applyNumberFormat="1" applyFont="1" applyBorder="1" applyProtection="1">
      <alignment vertical="center"/>
      <protection locked="0"/>
    </xf>
    <xf numFmtId="180" fontId="13" fillId="0" borderId="72" xfId="0" applyNumberFormat="1" applyFont="1" applyBorder="1" applyProtection="1">
      <alignment vertical="center"/>
      <protection locked="0"/>
    </xf>
    <xf numFmtId="0" fontId="16" fillId="6" borderId="15" xfId="0" applyFont="1" applyFill="1" applyBorder="1">
      <alignment vertical="center"/>
    </xf>
    <xf numFmtId="0" fontId="16" fillId="6" borderId="3" xfId="0" applyFont="1" applyFill="1" applyBorder="1" applyAlignment="1">
      <alignment horizontal="center" vertical="center"/>
    </xf>
    <xf numFmtId="188" fontId="16" fillId="5" borderId="8" xfId="0" applyNumberFormat="1" applyFont="1" applyFill="1" applyBorder="1" applyAlignment="1" applyProtection="1">
      <alignment horizontal="right" vertical="center"/>
      <protection locked="0"/>
    </xf>
    <xf numFmtId="188" fontId="16" fillId="5" borderId="79" xfId="0" applyNumberFormat="1" applyFont="1" applyFill="1" applyBorder="1" applyAlignment="1" applyProtection="1">
      <alignment horizontal="right" vertical="center"/>
      <protection locked="0"/>
    </xf>
    <xf numFmtId="188" fontId="16" fillId="5" borderId="80" xfId="0" applyNumberFormat="1" applyFont="1" applyFill="1" applyBorder="1" applyAlignment="1" applyProtection="1">
      <alignment horizontal="right" vertical="center"/>
      <protection locked="0"/>
    </xf>
    <xf numFmtId="188" fontId="16" fillId="5" borderId="81" xfId="0" applyNumberFormat="1" applyFont="1" applyFill="1" applyBorder="1" applyAlignment="1" applyProtection="1">
      <alignment horizontal="right" vertical="center"/>
      <protection locked="0"/>
    </xf>
    <xf numFmtId="178" fontId="13" fillId="5" borderId="85" xfId="0" applyNumberFormat="1" applyFont="1" applyFill="1" applyBorder="1" applyProtection="1">
      <alignment vertical="center"/>
      <protection locked="0"/>
    </xf>
    <xf numFmtId="178" fontId="13" fillId="5" borderId="87" xfId="0" applyNumberFormat="1" applyFont="1" applyFill="1" applyBorder="1" applyProtection="1">
      <alignment vertical="center"/>
      <protection locked="0"/>
    </xf>
    <xf numFmtId="178" fontId="13" fillId="5" borderId="86" xfId="0" applyNumberFormat="1" applyFont="1" applyFill="1" applyBorder="1" applyProtection="1">
      <alignment vertical="center"/>
      <protection locked="0"/>
    </xf>
    <xf numFmtId="0" fontId="13" fillId="3" borderId="17" xfId="0" applyFont="1" applyFill="1" applyBorder="1" applyProtection="1">
      <alignment vertical="center"/>
      <protection locked="0"/>
    </xf>
    <xf numFmtId="0" fontId="13" fillId="3" borderId="71" xfId="0" applyFont="1" applyFill="1" applyBorder="1" applyProtection="1">
      <alignment vertical="center"/>
      <protection locked="0"/>
    </xf>
    <xf numFmtId="178" fontId="13" fillId="0" borderId="76" xfId="0" applyNumberFormat="1" applyFont="1" applyFill="1" applyBorder="1" applyProtection="1">
      <alignment vertical="center"/>
      <protection locked="0"/>
    </xf>
    <xf numFmtId="0" fontId="13" fillId="3" borderId="15" xfId="0" applyFont="1" applyFill="1" applyBorder="1" applyProtection="1">
      <alignment vertical="center"/>
      <protection locked="0"/>
    </xf>
    <xf numFmtId="0" fontId="13" fillId="3" borderId="87" xfId="0" applyFont="1" applyFill="1" applyBorder="1" applyProtection="1">
      <alignment vertical="center"/>
      <protection locked="0"/>
    </xf>
    <xf numFmtId="180" fontId="13" fillId="5" borderId="76" xfId="0" applyNumberFormat="1" applyFont="1" applyFill="1" applyBorder="1" applyProtection="1">
      <alignment vertical="center"/>
      <protection locked="0"/>
    </xf>
    <xf numFmtId="180" fontId="13" fillId="0" borderId="38" xfId="0" applyNumberFormat="1" applyFont="1" applyBorder="1" applyProtection="1">
      <alignment vertical="center"/>
      <protection locked="0"/>
    </xf>
    <xf numFmtId="0" fontId="13" fillId="0" borderId="87" xfId="0" applyFont="1" applyBorder="1" applyProtection="1">
      <alignment vertical="center"/>
      <protection locked="0"/>
    </xf>
    <xf numFmtId="0" fontId="13" fillId="3" borderId="15" xfId="0" applyFont="1" applyFill="1" applyBorder="1" applyAlignment="1" applyProtection="1">
      <alignment horizontal="left" vertical="center"/>
      <protection locked="0"/>
    </xf>
    <xf numFmtId="0" fontId="13" fillId="3" borderId="18" xfId="0" applyFont="1" applyFill="1" applyBorder="1" applyAlignment="1">
      <alignment horizontal="center" vertical="center"/>
    </xf>
    <xf numFmtId="0" fontId="0" fillId="0" borderId="0" xfId="0" applyAlignment="1">
      <alignment horizontal="center" vertical="center"/>
    </xf>
    <xf numFmtId="200" fontId="5" fillId="0" borderId="0" xfId="0" applyNumberFormat="1" applyFont="1" applyFill="1" applyAlignment="1">
      <alignment vertical="center"/>
    </xf>
    <xf numFmtId="0" fontId="11" fillId="0" borderId="4" xfId="0" applyFont="1" applyFill="1" applyBorder="1" applyAlignment="1">
      <alignment horizontal="center" vertical="center"/>
    </xf>
    <xf numFmtId="0" fontId="35" fillId="0" borderId="4" xfId="0" applyFont="1" applyFill="1" applyBorder="1" applyAlignment="1">
      <alignment horizontal="center" vertical="center" wrapText="1"/>
    </xf>
    <xf numFmtId="0" fontId="35" fillId="0" borderId="15" xfId="0" applyFont="1" applyFill="1" applyBorder="1" applyAlignment="1">
      <alignment horizontal="center" vertical="center" wrapText="1"/>
    </xf>
    <xf numFmtId="181" fontId="35" fillId="0" borderId="0" xfId="0" applyNumberFormat="1" applyFont="1" applyFill="1" applyBorder="1" applyAlignment="1">
      <alignment vertical="center"/>
    </xf>
    <xf numFmtId="181" fontId="35" fillId="0" borderId="10" xfId="0" applyNumberFormat="1" applyFont="1" applyFill="1" applyBorder="1" applyAlignment="1">
      <alignment vertical="center"/>
    </xf>
    <xf numFmtId="181" fontId="35" fillId="0" borderId="13" xfId="0" applyNumberFormat="1" applyFont="1" applyFill="1" applyBorder="1" applyAlignment="1">
      <alignment vertical="center"/>
    </xf>
    <xf numFmtId="0" fontId="58" fillId="0" borderId="0" xfId="0" applyFont="1" applyAlignment="1">
      <alignment horizontal="center" vertical="center"/>
    </xf>
    <xf numFmtId="0" fontId="59" fillId="0" borderId="64" xfId="0" applyFont="1" applyBorder="1">
      <alignment vertical="center"/>
    </xf>
    <xf numFmtId="0" fontId="59" fillId="0" borderId="0" xfId="0" applyFont="1">
      <alignment vertical="center"/>
    </xf>
    <xf numFmtId="0" fontId="59" fillId="3" borderId="17" xfId="0" applyFont="1" applyFill="1" applyBorder="1">
      <alignment vertical="center"/>
    </xf>
    <xf numFmtId="0" fontId="16" fillId="3" borderId="17" xfId="4" applyFont="1" applyFill="1" applyBorder="1" applyAlignment="1" applyProtection="1">
      <alignment horizontal="center" vertical="center"/>
      <protection locked="0"/>
    </xf>
    <xf numFmtId="181" fontId="11" fillId="3" borderId="4" xfId="0" applyNumberFormat="1" applyFont="1" applyFill="1" applyBorder="1" applyAlignment="1" applyProtection="1">
      <alignment vertical="center"/>
      <protection locked="0"/>
    </xf>
    <xf numFmtId="181" fontId="11" fillId="3" borderId="0" xfId="0" applyNumberFormat="1" applyFont="1" applyFill="1" applyBorder="1" applyAlignment="1" applyProtection="1">
      <alignment vertical="center"/>
      <protection locked="0"/>
    </xf>
    <xf numFmtId="181" fontId="11" fillId="3" borderId="5" xfId="0" applyNumberFormat="1" applyFont="1" applyFill="1" applyBorder="1" applyAlignment="1" applyProtection="1">
      <alignment vertical="center"/>
      <protection locked="0"/>
    </xf>
    <xf numFmtId="181" fontId="11" fillId="3" borderId="9" xfId="0" applyNumberFormat="1" applyFont="1" applyFill="1" applyBorder="1" applyAlignment="1" applyProtection="1">
      <alignment vertical="center"/>
      <protection locked="0"/>
    </xf>
    <xf numFmtId="181" fontId="11" fillId="3" borderId="10" xfId="0" applyNumberFormat="1" applyFont="1" applyFill="1" applyBorder="1" applyAlignment="1" applyProtection="1">
      <alignment vertical="center"/>
      <protection locked="0"/>
    </xf>
    <xf numFmtId="181" fontId="11" fillId="3" borderId="11" xfId="0" applyNumberFormat="1" applyFont="1" applyFill="1" applyBorder="1" applyAlignment="1" applyProtection="1">
      <alignment vertical="center"/>
      <protection locked="0"/>
    </xf>
    <xf numFmtId="181" fontId="11" fillId="3" borderId="12" xfId="0" applyNumberFormat="1" applyFont="1" applyFill="1" applyBorder="1" applyAlignment="1" applyProtection="1">
      <alignment vertical="center"/>
      <protection locked="0"/>
    </xf>
    <xf numFmtId="181" fontId="11" fillId="3" borderId="13" xfId="0" applyNumberFormat="1" applyFont="1" applyFill="1" applyBorder="1" applyAlignment="1" applyProtection="1">
      <alignment vertical="center"/>
      <protection locked="0"/>
    </xf>
    <xf numFmtId="181" fontId="11" fillId="3" borderId="14" xfId="0" applyNumberFormat="1" applyFont="1" applyFill="1" applyBorder="1" applyAlignment="1" applyProtection="1">
      <alignment vertical="center"/>
      <protection locked="0"/>
    </xf>
    <xf numFmtId="181" fontId="11" fillId="3" borderId="15" xfId="0" applyNumberFormat="1" applyFont="1" applyFill="1" applyBorder="1" applyAlignment="1" applyProtection="1">
      <alignment vertical="center"/>
      <protection locked="0"/>
    </xf>
    <xf numFmtId="181" fontId="11" fillId="3" borderId="16" xfId="0" applyNumberFormat="1" applyFont="1" applyFill="1" applyBorder="1" applyAlignment="1" applyProtection="1">
      <alignment vertical="center"/>
      <protection locked="0"/>
    </xf>
    <xf numFmtId="181" fontId="11" fillId="3" borderId="17" xfId="0" applyNumberFormat="1" applyFont="1" applyFill="1" applyBorder="1" applyAlignment="1" applyProtection="1">
      <alignment vertical="center"/>
      <protection locked="0"/>
    </xf>
    <xf numFmtId="181" fontId="11" fillId="3" borderId="6" xfId="0" applyNumberFormat="1" applyFont="1" applyFill="1" applyBorder="1" applyAlignment="1" applyProtection="1">
      <alignment vertical="center"/>
      <protection locked="0"/>
    </xf>
    <xf numFmtId="181" fontId="11" fillId="3" borderId="7" xfId="0" applyNumberFormat="1" applyFont="1" applyFill="1" applyBorder="1" applyAlignment="1" applyProtection="1">
      <alignment vertical="center"/>
      <protection locked="0"/>
    </xf>
    <xf numFmtId="181" fontId="11" fillId="3" borderId="8" xfId="0" applyNumberFormat="1" applyFont="1" applyFill="1" applyBorder="1" applyAlignment="1" applyProtection="1">
      <alignment vertical="center"/>
      <protection locked="0"/>
    </xf>
    <xf numFmtId="49" fontId="11" fillId="2" borderId="4" xfId="0" applyNumberFormat="1" applyFont="1" applyFill="1" applyBorder="1" applyAlignment="1" applyProtection="1">
      <alignment horizontal="center" vertical="center"/>
    </xf>
    <xf numFmtId="0" fontId="11" fillId="2" borderId="0" xfId="0" applyNumberFormat="1" applyFont="1" applyFill="1" applyBorder="1" applyAlignment="1" applyProtection="1">
      <alignment vertical="center"/>
    </xf>
    <xf numFmtId="0" fontId="11" fillId="2" borderId="10" xfId="0" applyNumberFormat="1" applyFont="1" applyFill="1" applyBorder="1" applyAlignment="1" applyProtection="1">
      <alignment vertical="center"/>
    </xf>
    <xf numFmtId="0" fontId="11" fillId="2" borderId="13" xfId="0" applyNumberFormat="1" applyFont="1" applyFill="1" applyBorder="1" applyAlignment="1" applyProtection="1">
      <alignment vertical="center"/>
    </xf>
    <xf numFmtId="0" fontId="11" fillId="2" borderId="0" xfId="0" applyNumberFormat="1" applyFont="1" applyFill="1" applyBorder="1" applyAlignment="1" applyProtection="1">
      <alignment vertical="center" shrinkToFit="1"/>
    </xf>
    <xf numFmtId="49" fontId="11" fillId="2" borderId="15" xfId="0" applyNumberFormat="1" applyFont="1" applyFill="1" applyBorder="1" applyAlignment="1" applyProtection="1">
      <alignment horizontal="center" vertical="center"/>
    </xf>
    <xf numFmtId="0" fontId="11" fillId="2" borderId="16" xfId="0" applyNumberFormat="1" applyFont="1" applyFill="1" applyBorder="1" applyAlignment="1" applyProtection="1">
      <alignment vertical="center"/>
    </xf>
    <xf numFmtId="0" fontId="20" fillId="2" borderId="0" xfId="0" applyNumberFormat="1" applyFont="1" applyFill="1" applyBorder="1" applyAlignment="1" applyProtection="1">
      <alignment vertical="center" shrinkToFit="1"/>
    </xf>
    <xf numFmtId="49" fontId="11" fillId="2" borderId="6" xfId="0" applyNumberFormat="1" applyFont="1" applyFill="1" applyBorder="1" applyAlignment="1" applyProtection="1">
      <alignment horizontal="center" vertical="center"/>
    </xf>
    <xf numFmtId="0" fontId="11" fillId="2" borderId="7" xfId="0" applyNumberFormat="1" applyFont="1" applyFill="1" applyBorder="1" applyAlignment="1" applyProtection="1">
      <alignment vertical="center"/>
    </xf>
    <xf numFmtId="0" fontId="11" fillId="6" borderId="1" xfId="0" applyFont="1" applyFill="1" applyBorder="1" applyAlignment="1" applyProtection="1">
      <alignment horizontal="center" vertical="center"/>
    </xf>
    <xf numFmtId="0" fontId="11" fillId="6" borderId="2" xfId="0" applyFont="1" applyFill="1" applyBorder="1" applyAlignment="1" applyProtection="1">
      <alignment horizontal="center" vertical="center"/>
    </xf>
    <xf numFmtId="49" fontId="11" fillId="6" borderId="1" xfId="0" applyNumberFormat="1" applyFont="1" applyFill="1" applyBorder="1" applyAlignment="1" applyProtection="1">
      <alignment horizontal="center" vertical="center"/>
    </xf>
    <xf numFmtId="49" fontId="11" fillId="6" borderId="2" xfId="0" applyNumberFormat="1" applyFont="1" applyFill="1" applyBorder="1" applyAlignment="1" applyProtection="1">
      <alignment horizontal="center" vertical="center"/>
    </xf>
    <xf numFmtId="49" fontId="11" fillId="6" borderId="0" xfId="0" applyNumberFormat="1" applyFont="1" applyFill="1" applyBorder="1" applyAlignment="1" applyProtection="1">
      <alignment horizontal="center" vertical="center"/>
    </xf>
    <xf numFmtId="49" fontId="11" fillId="6" borderId="3" xfId="0" applyNumberFormat="1" applyFont="1" applyFill="1" applyBorder="1" applyAlignment="1" applyProtection="1">
      <alignment horizontal="center" vertical="center"/>
    </xf>
    <xf numFmtId="0" fontId="11" fillId="6" borderId="6" xfId="0" applyFont="1" applyFill="1" applyBorder="1" applyAlignment="1" applyProtection="1">
      <alignment horizontal="center" vertical="center"/>
    </xf>
    <xf numFmtId="0" fontId="11" fillId="6" borderId="7" xfId="0" applyFont="1" applyFill="1" applyBorder="1" applyAlignment="1" applyProtection="1">
      <alignment horizontal="distributed" vertical="center"/>
    </xf>
    <xf numFmtId="0" fontId="11" fillId="6" borderId="6" xfId="0" applyFont="1" applyFill="1" applyBorder="1" applyAlignment="1" applyProtection="1">
      <alignment vertical="center" wrapText="1"/>
    </xf>
    <xf numFmtId="0" fontId="11" fillId="6" borderId="7" xfId="0" applyFont="1" applyFill="1" applyBorder="1" applyAlignment="1" applyProtection="1">
      <alignment vertical="center" wrapText="1"/>
    </xf>
    <xf numFmtId="0" fontId="19" fillId="6" borderId="7" xfId="0" applyFont="1" applyFill="1" applyBorder="1" applyAlignment="1" applyProtection="1">
      <alignment vertical="center" wrapText="1" shrinkToFit="1"/>
    </xf>
    <xf numFmtId="0" fontId="11" fillId="6" borderId="7" xfId="0" applyFont="1" applyFill="1" applyBorder="1" applyAlignment="1" applyProtection="1">
      <alignment vertical="center" wrapText="1" shrinkToFit="1"/>
    </xf>
    <xf numFmtId="0" fontId="11" fillId="6" borderId="8" xfId="0" applyFont="1" applyFill="1" applyBorder="1" applyAlignment="1" applyProtection="1">
      <alignment vertical="center" wrapText="1"/>
    </xf>
    <xf numFmtId="0" fontId="11" fillId="6" borderId="3" xfId="3" applyFont="1" applyFill="1" applyBorder="1" applyAlignment="1" applyProtection="1">
      <alignment horizontal="center" vertical="center"/>
    </xf>
    <xf numFmtId="0" fontId="11" fillId="6" borderId="2" xfId="3" applyFont="1" applyFill="1" applyBorder="1" applyAlignment="1" applyProtection="1">
      <alignment vertical="center"/>
    </xf>
    <xf numFmtId="49" fontId="11" fillId="6" borderId="15" xfId="3" applyNumberFormat="1" applyFont="1" applyFill="1" applyBorder="1" applyAlignment="1" applyProtection="1">
      <alignment horizontal="center" vertical="center"/>
    </xf>
    <xf numFmtId="49" fontId="11" fillId="6" borderId="16" xfId="3" applyNumberFormat="1" applyFont="1" applyFill="1" applyBorder="1" applyAlignment="1" applyProtection="1">
      <alignment horizontal="center" vertical="center"/>
    </xf>
    <xf numFmtId="49" fontId="11" fillId="6" borderId="7" xfId="3" applyNumberFormat="1" applyFont="1" applyFill="1" applyBorder="1" applyAlignment="1" applyProtection="1">
      <alignment horizontal="center" vertical="center"/>
    </xf>
    <xf numFmtId="49" fontId="11" fillId="6" borderId="18" xfId="3" applyNumberFormat="1" applyFont="1" applyFill="1" applyBorder="1" applyAlignment="1" applyProtection="1">
      <alignment horizontal="center" vertical="center"/>
    </xf>
    <xf numFmtId="49" fontId="11" fillId="6" borderId="3" xfId="3" applyNumberFormat="1" applyFont="1" applyFill="1" applyBorder="1" applyAlignment="1" applyProtection="1">
      <alignment horizontal="center" vertical="center"/>
    </xf>
    <xf numFmtId="0" fontId="17" fillId="6" borderId="17" xfId="0" applyFont="1" applyFill="1" applyBorder="1" applyProtection="1">
      <alignment vertical="center"/>
    </xf>
    <xf numFmtId="0" fontId="17" fillId="6" borderId="18" xfId="0" applyFont="1" applyFill="1" applyBorder="1" applyAlignment="1" applyProtection="1">
      <alignment vertical="center"/>
    </xf>
    <xf numFmtId="0" fontId="17" fillId="6" borderId="16" xfId="0" applyFont="1" applyFill="1" applyBorder="1" applyAlignment="1" applyProtection="1">
      <alignment vertical="center" wrapText="1"/>
    </xf>
    <xf numFmtId="0" fontId="17" fillId="6" borderId="17" xfId="0" applyFont="1" applyFill="1" applyBorder="1" applyAlignment="1" applyProtection="1">
      <alignment vertical="center" wrapText="1"/>
    </xf>
    <xf numFmtId="0" fontId="17" fillId="2" borderId="5" xfId="0" applyFont="1" applyFill="1" applyBorder="1" applyProtection="1">
      <alignment vertical="center"/>
    </xf>
    <xf numFmtId="0" fontId="11" fillId="2" borderId="0" xfId="3" applyFont="1" applyFill="1" applyBorder="1" applyAlignment="1" applyProtection="1">
      <alignment vertical="center"/>
    </xf>
    <xf numFmtId="0" fontId="11" fillId="2" borderId="10" xfId="3" applyFont="1" applyFill="1" applyBorder="1" applyAlignment="1" applyProtection="1">
      <alignment vertical="center"/>
    </xf>
    <xf numFmtId="0" fontId="11" fillId="2" borderId="13" xfId="3" applyFont="1" applyFill="1" applyBorder="1" applyAlignment="1" applyProtection="1">
      <alignment vertical="center"/>
    </xf>
    <xf numFmtId="0" fontId="11" fillId="2" borderId="0" xfId="3" applyFont="1" applyFill="1" applyBorder="1" applyAlignment="1" applyProtection="1">
      <alignment vertical="center" shrinkToFit="1"/>
    </xf>
    <xf numFmtId="49" fontId="11" fillId="2" borderId="17" xfId="3" applyNumberFormat="1" applyFont="1" applyFill="1" applyBorder="1" applyAlignment="1" applyProtection="1">
      <alignment horizontal="center" vertical="center"/>
    </xf>
    <xf numFmtId="0" fontId="11" fillId="2" borderId="16" xfId="3" applyFont="1" applyFill="1" applyBorder="1" applyAlignment="1" applyProtection="1">
      <alignment vertical="center"/>
    </xf>
    <xf numFmtId="49" fontId="11" fillId="2" borderId="5" xfId="3" applyNumberFormat="1" applyFont="1" applyFill="1" applyBorder="1" applyAlignment="1" applyProtection="1">
      <alignment horizontal="center" vertical="center"/>
    </xf>
    <xf numFmtId="49" fontId="11" fillId="2" borderId="8" xfId="3" applyNumberFormat="1" applyFont="1" applyFill="1" applyBorder="1" applyAlignment="1" applyProtection="1">
      <alignment horizontal="center" vertical="center"/>
    </xf>
    <xf numFmtId="0" fontId="11" fillId="2" borderId="7" xfId="3" applyFont="1" applyFill="1" applyBorder="1" applyAlignment="1" applyProtection="1">
      <alignment vertical="center"/>
    </xf>
    <xf numFmtId="184" fontId="11" fillId="3" borderId="4" xfId="3" applyNumberFormat="1" applyFont="1" applyFill="1" applyBorder="1" applyAlignment="1" applyProtection="1">
      <alignment vertical="center"/>
      <protection locked="0"/>
    </xf>
    <xf numFmtId="184" fontId="11" fillId="3" borderId="0" xfId="3" applyNumberFormat="1" applyFont="1" applyFill="1" applyBorder="1" applyAlignment="1" applyProtection="1">
      <alignment vertical="center"/>
      <protection locked="0"/>
    </xf>
    <xf numFmtId="184" fontId="11" fillId="3" borderId="5" xfId="3" applyNumberFormat="1" applyFont="1" applyFill="1" applyBorder="1" applyAlignment="1" applyProtection="1">
      <alignment vertical="center"/>
      <protection locked="0"/>
    </xf>
    <xf numFmtId="184" fontId="11" fillId="3" borderId="9" xfId="3" applyNumberFormat="1" applyFont="1" applyFill="1" applyBorder="1" applyAlignment="1" applyProtection="1">
      <alignment vertical="center"/>
      <protection locked="0"/>
    </xf>
    <xf numFmtId="184" fontId="11" fillId="3" borderId="10" xfId="3" applyNumberFormat="1" applyFont="1" applyFill="1" applyBorder="1" applyAlignment="1" applyProtection="1">
      <alignment vertical="center"/>
      <protection locked="0"/>
    </xf>
    <xf numFmtId="184" fontId="11" fillId="3" borderId="11" xfId="3" applyNumberFormat="1" applyFont="1" applyFill="1" applyBorder="1" applyAlignment="1" applyProtection="1">
      <alignment vertical="center"/>
      <protection locked="0"/>
    </xf>
    <xf numFmtId="184" fontId="11" fillId="3" borderId="12" xfId="3" applyNumberFormat="1" applyFont="1" applyFill="1" applyBorder="1" applyAlignment="1" applyProtection="1">
      <alignment vertical="center"/>
      <protection locked="0"/>
    </xf>
    <xf numFmtId="184" fontId="11" fillId="3" borderId="13" xfId="3" applyNumberFormat="1" applyFont="1" applyFill="1" applyBorder="1" applyAlignment="1" applyProtection="1">
      <alignment vertical="center"/>
      <protection locked="0"/>
    </xf>
    <xf numFmtId="184" fontId="11" fillId="3" borderId="14" xfId="3" applyNumberFormat="1" applyFont="1" applyFill="1" applyBorder="1" applyAlignment="1" applyProtection="1">
      <alignment vertical="center"/>
      <protection locked="0"/>
    </xf>
    <xf numFmtId="184" fontId="11" fillId="3" borderId="15" xfId="3" applyNumberFormat="1" applyFont="1" applyFill="1" applyBorder="1" applyAlignment="1" applyProtection="1">
      <alignment vertical="center"/>
      <protection locked="0"/>
    </xf>
    <xf numFmtId="184" fontId="11" fillId="3" borderId="16" xfId="3" applyNumberFormat="1" applyFont="1" applyFill="1" applyBorder="1" applyAlignment="1" applyProtection="1">
      <alignment vertical="center"/>
      <protection locked="0"/>
    </xf>
    <xf numFmtId="184" fontId="11" fillId="3" borderId="17" xfId="3" applyNumberFormat="1" applyFont="1" applyFill="1" applyBorder="1" applyAlignment="1" applyProtection="1">
      <alignment vertical="center"/>
      <protection locked="0"/>
    </xf>
    <xf numFmtId="184" fontId="11" fillId="3" borderId="6" xfId="3" applyNumberFormat="1" applyFont="1" applyFill="1" applyBorder="1" applyAlignment="1" applyProtection="1">
      <alignment vertical="center"/>
      <protection locked="0"/>
    </xf>
    <xf numFmtId="184" fontId="11" fillId="3" borderId="7" xfId="3" applyNumberFormat="1" applyFont="1" applyFill="1" applyBorder="1" applyAlignment="1" applyProtection="1">
      <alignment vertical="center"/>
      <protection locked="0"/>
    </xf>
    <xf numFmtId="184" fontId="11" fillId="3" borderId="8" xfId="3" applyNumberFormat="1" applyFont="1" applyFill="1" applyBorder="1" applyAlignment="1" applyProtection="1">
      <alignment vertical="center"/>
      <protection locked="0"/>
    </xf>
    <xf numFmtId="0" fontId="9" fillId="3" borderId="37" xfId="3" applyFont="1" applyFill="1" applyBorder="1" applyAlignment="1" applyProtection="1">
      <alignment horizontal="center" vertical="center"/>
      <protection locked="0"/>
    </xf>
    <xf numFmtId="0" fontId="9" fillId="3" borderId="37" xfId="0" applyFont="1" applyFill="1" applyBorder="1" applyAlignment="1" applyProtection="1">
      <alignment horizontal="center" vertical="center"/>
      <protection locked="0"/>
    </xf>
    <xf numFmtId="178" fontId="16" fillId="3" borderId="5" xfId="0" applyNumberFormat="1" applyFont="1" applyFill="1" applyBorder="1" applyProtection="1">
      <alignment vertical="center"/>
      <protection locked="0"/>
    </xf>
    <xf numFmtId="0" fontId="16" fillId="0" borderId="0" xfId="0" applyFont="1" applyAlignment="1">
      <alignment horizontal="right" vertical="center"/>
    </xf>
    <xf numFmtId="188" fontId="16" fillId="5" borderId="0" xfId="0" applyNumberFormat="1" applyFont="1" applyFill="1" applyBorder="1" applyAlignment="1">
      <alignment horizontal="left" vertical="center"/>
    </xf>
    <xf numFmtId="188" fontId="16" fillId="5" borderId="70" xfId="0" applyNumberFormat="1" applyFont="1" applyFill="1" applyBorder="1" applyAlignment="1" applyProtection="1">
      <alignment horizontal="right" vertical="center"/>
      <protection locked="0"/>
    </xf>
    <xf numFmtId="0" fontId="16" fillId="5" borderId="4" xfId="0" applyFont="1" applyFill="1" applyBorder="1" applyAlignment="1">
      <alignment horizontal="center" vertical="center"/>
    </xf>
    <xf numFmtId="0" fontId="8" fillId="0" borderId="17" xfId="0" applyFont="1" applyFill="1" applyBorder="1" applyAlignment="1">
      <alignment vertical="center"/>
    </xf>
    <xf numFmtId="0" fontId="0" fillId="0" borderId="17" xfId="0" applyFill="1" applyBorder="1" applyAlignment="1">
      <alignment vertical="center"/>
    </xf>
    <xf numFmtId="0" fontId="8" fillId="0" borderId="17" xfId="0" applyFont="1" applyFill="1" applyBorder="1" applyAlignment="1">
      <alignment vertical="center" wrapText="1"/>
    </xf>
    <xf numFmtId="0" fontId="0" fillId="0" borderId="17" xfId="0" applyFill="1" applyBorder="1" applyAlignment="1">
      <alignment vertical="center" wrapText="1"/>
    </xf>
    <xf numFmtId="0" fontId="8" fillId="5" borderId="3" xfId="0" applyFont="1" applyFill="1" applyBorder="1" applyAlignment="1">
      <alignment vertical="center" shrinkToFit="1"/>
    </xf>
    <xf numFmtId="0" fontId="0" fillId="0" borderId="8" xfId="0" applyBorder="1" applyAlignment="1">
      <alignment vertical="center" shrinkToFit="1"/>
    </xf>
    <xf numFmtId="0" fontId="8" fillId="5" borderId="3" xfId="0" applyFont="1" applyFill="1" applyBorder="1" applyAlignment="1">
      <alignment vertical="center" wrapText="1"/>
    </xf>
    <xf numFmtId="0" fontId="0" fillId="0" borderId="8" xfId="0" applyBorder="1" applyAlignment="1">
      <alignment vertical="center" wrapText="1"/>
    </xf>
    <xf numFmtId="0" fontId="8" fillId="5" borderId="3" xfId="0" applyFont="1" applyFill="1" applyBorder="1" applyAlignment="1">
      <alignment vertical="center"/>
    </xf>
    <xf numFmtId="0" fontId="0" fillId="0" borderId="8" xfId="0" applyBorder="1" applyAlignment="1">
      <alignment vertical="center"/>
    </xf>
    <xf numFmtId="0" fontId="0" fillId="5" borderId="8" xfId="0" applyFill="1" applyBorder="1" applyAlignment="1">
      <alignment vertical="center" shrinkToFit="1"/>
    </xf>
    <xf numFmtId="0" fontId="13" fillId="6" borderId="82" xfId="0" applyFont="1" applyFill="1" applyBorder="1" applyAlignment="1">
      <alignment horizontal="center" vertical="center"/>
    </xf>
    <xf numFmtId="0" fontId="0" fillId="0" borderId="88" xfId="0" applyBorder="1" applyAlignment="1">
      <alignment horizontal="center" vertical="center"/>
    </xf>
    <xf numFmtId="0" fontId="0" fillId="0" borderId="89" xfId="0" applyBorder="1" applyAlignment="1">
      <alignment horizontal="center" vertical="center"/>
    </xf>
  </cellXfs>
  <cellStyles count="6">
    <cellStyle name="ハイパーリンク" xfId="5" builtinId="8"/>
    <cellStyle name="桁区切り" xfId="1" builtinId="6"/>
    <cellStyle name="標準" xfId="0" builtinId="0"/>
    <cellStyle name="標準 2" xfId="2"/>
    <cellStyle name="標準 2 2" xfId="3"/>
    <cellStyle name="標準 3" xfId="4"/>
  </cellStyles>
  <dxfs count="126">
    <dxf>
      <font>
        <color theme="0" tint="-0.24994659260841701"/>
      </font>
    </dxf>
    <dxf>
      <font>
        <color theme="0" tint="-0.24994659260841701"/>
      </font>
    </dxf>
    <dxf>
      <font>
        <color theme="0" tint="-0.24994659260841701"/>
      </font>
    </dxf>
    <dxf>
      <font>
        <color theme="0" tint="-0.24994659260841701"/>
      </font>
    </dxf>
    <dxf>
      <font>
        <color theme="0" tint="-0.24994659260841701"/>
      </font>
    </dxf>
    <dxf>
      <border>
        <bottom style="hair">
          <color auto="1"/>
        </bottom>
        <vertical/>
        <horizontal/>
      </border>
    </dxf>
    <dxf>
      <font>
        <color theme="0" tint="-0.24994659260841701"/>
      </font>
    </dxf>
    <dxf>
      <border>
        <bottom style="hair">
          <color auto="1"/>
        </bottom>
        <vertical/>
        <horizontal/>
      </border>
    </dxf>
    <dxf>
      <font>
        <color theme="0" tint="-0.24994659260841701"/>
      </font>
    </dxf>
    <dxf>
      <border>
        <bottom style="hair">
          <color auto="1"/>
        </bottom>
        <vertical/>
        <horizontal/>
      </border>
    </dxf>
    <dxf>
      <font>
        <color theme="0" tint="-0.24994659260841701"/>
      </font>
    </dxf>
    <dxf>
      <border>
        <bottom style="hair">
          <color auto="1"/>
        </bottom>
        <vertical/>
        <horizontal/>
      </border>
    </dxf>
    <dxf>
      <font>
        <color theme="0" tint="-0.24994659260841701"/>
      </font>
      <fill>
        <patternFill patternType="none">
          <bgColor auto="1"/>
        </patternFill>
      </fill>
    </dxf>
    <dxf>
      <font>
        <color theme="0" tint="-0.24994659260841701"/>
      </font>
      <fill>
        <patternFill patternType="none">
          <bgColor auto="1"/>
        </patternFill>
      </fill>
    </dxf>
    <dxf>
      <numFmt numFmtId="180" formatCode="0_ "/>
    </dxf>
    <dxf>
      <font>
        <color theme="0" tint="-0.24994659260841701"/>
      </font>
      <fill>
        <patternFill patternType="none">
          <bgColor auto="1"/>
        </patternFill>
      </fill>
    </dxf>
    <dxf>
      <font>
        <color theme="0" tint="-0.24994659260841701"/>
      </font>
      <fill>
        <patternFill patternType="none">
          <bgColor auto="1"/>
        </patternFill>
      </fill>
    </dxf>
    <dxf>
      <numFmt numFmtId="180" formatCode="0_ "/>
    </dxf>
    <dxf>
      <font>
        <color theme="0" tint="-0.24994659260841701"/>
      </font>
      <fill>
        <patternFill patternType="none">
          <bgColor auto="1"/>
        </patternFill>
      </fill>
    </dxf>
    <dxf>
      <font>
        <color theme="0" tint="-0.24994659260841701"/>
      </font>
      <fill>
        <patternFill patternType="none">
          <bgColor auto="1"/>
        </patternFill>
      </fill>
    </dxf>
    <dxf>
      <numFmt numFmtId="180" formatCode="0_ "/>
    </dxf>
    <dxf>
      <font>
        <color theme="0" tint="-0.24994659260841701"/>
      </font>
      <fill>
        <patternFill patternType="none">
          <bgColor auto="1"/>
        </patternFill>
      </fill>
    </dxf>
    <dxf>
      <font>
        <color theme="0" tint="-0.24994659260841701"/>
      </font>
      <fill>
        <patternFill patternType="none">
          <bgColor auto="1"/>
        </patternFill>
      </fill>
    </dxf>
    <dxf>
      <numFmt numFmtId="180" formatCode="0_ "/>
    </dxf>
    <dxf>
      <font>
        <color theme="0" tint="-0.24994659260841701"/>
      </font>
      <fill>
        <patternFill patternType="none">
          <bgColor auto="1"/>
        </patternFill>
      </fill>
    </dxf>
    <dxf>
      <font>
        <color theme="0" tint="-0.24994659260841701"/>
      </font>
      <fill>
        <patternFill patternType="none">
          <bgColor auto="1"/>
        </patternFill>
      </fill>
    </dxf>
    <dxf>
      <numFmt numFmtId="180" formatCode="0_ "/>
    </dxf>
    <dxf>
      <font>
        <color theme="0" tint="-0.24994659260841701"/>
      </font>
      <fill>
        <patternFill patternType="none">
          <bgColor auto="1"/>
        </patternFill>
      </fill>
    </dxf>
    <dxf>
      <font>
        <color theme="0" tint="-0.24994659260841701"/>
      </font>
      <fill>
        <patternFill patternType="none">
          <bgColor auto="1"/>
        </patternFill>
      </fill>
    </dxf>
    <dxf>
      <numFmt numFmtId="180" formatCode="0_ "/>
    </dxf>
    <dxf>
      <font>
        <color theme="0" tint="-0.24994659260841701"/>
      </font>
      <fill>
        <patternFill patternType="none">
          <bgColor auto="1"/>
        </patternFill>
      </fill>
    </dxf>
    <dxf>
      <font>
        <color theme="0" tint="-0.24994659260841701"/>
      </font>
      <fill>
        <patternFill patternType="none">
          <bgColor auto="1"/>
        </patternFill>
      </fill>
    </dxf>
    <dxf>
      <numFmt numFmtId="180" formatCode="0_ "/>
    </dxf>
    <dxf>
      <font>
        <color theme="0" tint="-0.24994659260841701"/>
      </font>
      <fill>
        <patternFill patternType="none">
          <bgColor auto="1"/>
        </patternFill>
      </fill>
    </dxf>
    <dxf>
      <font>
        <color theme="0" tint="-0.24994659260841701"/>
      </font>
      <fill>
        <patternFill patternType="none">
          <bgColor auto="1"/>
        </patternFill>
      </fill>
    </dxf>
    <dxf>
      <numFmt numFmtId="180" formatCode="0_ "/>
    </dxf>
    <dxf>
      <font>
        <color theme="0" tint="-0.24994659260841701"/>
      </font>
      <fill>
        <patternFill patternType="none">
          <bgColor auto="1"/>
        </patternFill>
      </fill>
    </dxf>
    <dxf>
      <font>
        <color theme="0" tint="-0.24994659260841701"/>
      </font>
      <fill>
        <patternFill patternType="none">
          <bgColor auto="1"/>
        </patternFill>
      </fill>
    </dxf>
    <dxf>
      <font>
        <color theme="0" tint="-0.24994659260841701"/>
      </font>
      <fill>
        <patternFill patternType="none">
          <bgColor auto="1"/>
        </patternFill>
      </fill>
    </dxf>
    <dxf>
      <font>
        <color theme="0" tint="-0.24994659260841701"/>
      </font>
      <fill>
        <patternFill patternType="none">
          <bgColor auto="1"/>
        </patternFill>
      </fill>
    </dxf>
    <dxf>
      <font>
        <color theme="0" tint="-0.24994659260841701"/>
      </font>
      <fill>
        <patternFill patternType="none">
          <bgColor auto="1"/>
        </patternFill>
      </fill>
    </dxf>
    <dxf>
      <font>
        <color theme="0" tint="-0.24994659260841701"/>
      </font>
      <fill>
        <patternFill patternType="none">
          <bgColor auto="1"/>
        </patternFill>
      </fill>
    </dxf>
    <dxf>
      <font>
        <color theme="0" tint="-0.24994659260841701"/>
      </font>
      <fill>
        <patternFill patternType="none">
          <bgColor auto="1"/>
        </patternFill>
      </fill>
    </dxf>
    <dxf>
      <font>
        <color theme="0" tint="-0.24994659260841701"/>
      </font>
      <fill>
        <patternFill patternType="none">
          <bgColor auto="1"/>
        </patternFill>
      </fill>
    </dxf>
    <dxf>
      <font>
        <color theme="0" tint="-0.24994659260841701"/>
      </font>
      <fill>
        <patternFill patternType="none">
          <bgColor auto="1"/>
        </patternFill>
      </fill>
    </dxf>
    <dxf>
      <numFmt numFmtId="180" formatCode="0_ "/>
    </dxf>
    <dxf>
      <font>
        <color theme="0" tint="-0.24994659260841701"/>
      </font>
      <fill>
        <patternFill patternType="none">
          <bgColor auto="1"/>
        </patternFill>
      </fill>
    </dxf>
    <dxf>
      <font>
        <color theme="0" tint="-0.24994659260841701"/>
      </font>
      <fill>
        <patternFill patternType="none">
          <bgColor auto="1"/>
        </patternFill>
      </fill>
    </dxf>
    <dxf>
      <numFmt numFmtId="180" formatCode="0_ "/>
    </dxf>
    <dxf>
      <font>
        <color theme="0" tint="-0.24994659260841701"/>
      </font>
      <fill>
        <patternFill patternType="none">
          <bgColor auto="1"/>
        </patternFill>
      </fill>
    </dxf>
    <dxf>
      <font>
        <color theme="0" tint="-0.24994659260841701"/>
      </font>
      <fill>
        <patternFill patternType="none">
          <bgColor auto="1"/>
        </patternFill>
      </fill>
    </dxf>
    <dxf>
      <numFmt numFmtId="180" formatCode="0_ "/>
    </dxf>
    <dxf>
      <font>
        <color theme="0" tint="-0.24994659260841701"/>
      </font>
      <fill>
        <patternFill patternType="none">
          <bgColor auto="1"/>
        </patternFill>
      </fill>
    </dxf>
    <dxf>
      <font>
        <color theme="0" tint="-0.24994659260841701"/>
      </font>
      <fill>
        <patternFill patternType="none">
          <bgColor auto="1"/>
        </patternFill>
      </fill>
    </dxf>
    <dxf>
      <numFmt numFmtId="180" formatCode="0_ "/>
    </dxf>
    <dxf>
      <fill>
        <patternFill>
          <bgColor theme="0" tint="-0.24994659260841701"/>
        </patternFill>
      </fill>
    </dxf>
    <dxf>
      <fill>
        <patternFill>
          <bgColor theme="0" tint="-0.24994659260841701"/>
        </patternFill>
      </fill>
    </dxf>
    <dxf>
      <numFmt numFmtId="180" formatCode="0_ "/>
    </dxf>
    <dxf>
      <fill>
        <patternFill>
          <bgColor theme="0" tint="-0.24994659260841701"/>
        </patternFill>
      </fill>
    </dxf>
    <dxf>
      <fill>
        <patternFill>
          <bgColor theme="0" tint="-0.24994659260841701"/>
        </patternFill>
      </fill>
    </dxf>
    <dxf>
      <numFmt numFmtId="180" formatCode="0_ "/>
    </dxf>
    <dxf>
      <fill>
        <patternFill>
          <bgColor theme="0" tint="-0.24994659260841701"/>
        </patternFill>
      </fill>
    </dxf>
    <dxf>
      <fill>
        <patternFill>
          <bgColor theme="0" tint="-0.24994659260841701"/>
        </patternFill>
      </fill>
    </dxf>
    <dxf>
      <numFmt numFmtId="180" formatCode="0_ "/>
    </dxf>
    <dxf>
      <fill>
        <patternFill>
          <bgColor theme="0" tint="-0.24994659260841701"/>
        </patternFill>
      </fill>
    </dxf>
    <dxf>
      <fill>
        <patternFill>
          <bgColor theme="0" tint="-0.24994659260841701"/>
        </patternFill>
      </fill>
    </dxf>
    <dxf>
      <numFmt numFmtId="180" formatCode="0_ "/>
    </dxf>
    <dxf>
      <fill>
        <patternFill>
          <bgColor theme="0" tint="-0.24994659260841701"/>
        </patternFill>
      </fill>
    </dxf>
    <dxf>
      <fill>
        <patternFill>
          <bgColor theme="0" tint="-0.24994659260841701"/>
        </patternFill>
      </fill>
    </dxf>
    <dxf>
      <numFmt numFmtId="180" formatCode="0_ "/>
    </dxf>
    <dxf>
      <fill>
        <patternFill>
          <bgColor theme="0" tint="-0.24994659260841701"/>
        </patternFill>
      </fill>
    </dxf>
    <dxf>
      <fill>
        <patternFill>
          <bgColor theme="0" tint="-0.24994659260841701"/>
        </patternFill>
      </fill>
    </dxf>
    <dxf>
      <numFmt numFmtId="180" formatCode="0_ "/>
    </dxf>
    <dxf>
      <font>
        <color theme="0" tint="-0.24994659260841701"/>
      </font>
      <fill>
        <patternFill patternType="none">
          <bgColor auto="1"/>
        </patternFill>
      </fill>
    </dxf>
    <dxf>
      <font>
        <color theme="0" tint="-0.24994659260841701"/>
      </font>
      <fill>
        <patternFill patternType="none">
          <bgColor auto="1"/>
        </patternFill>
      </fill>
    </dxf>
    <dxf>
      <numFmt numFmtId="180" formatCode="0_ "/>
    </dxf>
    <dxf>
      <fill>
        <patternFill>
          <bgColor theme="0" tint="-0.24994659260841701"/>
        </patternFill>
      </fill>
    </dxf>
    <dxf>
      <fill>
        <patternFill>
          <bgColor theme="0" tint="-0.24994659260841701"/>
        </patternFill>
      </fill>
    </dxf>
    <dxf>
      <numFmt numFmtId="180" formatCode="0_ "/>
    </dxf>
    <dxf>
      <font>
        <color theme="0" tint="-0.24994659260841701"/>
      </font>
      <fill>
        <patternFill patternType="none">
          <bgColor auto="1"/>
        </patternFill>
      </fill>
    </dxf>
    <dxf>
      <font>
        <color theme="0" tint="-0.24994659260841701"/>
      </font>
      <fill>
        <patternFill patternType="none">
          <bgColor auto="1"/>
        </patternFill>
      </fill>
    </dxf>
    <dxf>
      <numFmt numFmtId="180" formatCode="0_ "/>
    </dxf>
    <dxf>
      <fill>
        <patternFill>
          <bgColor theme="0" tint="-0.24994659260841701"/>
        </patternFill>
      </fill>
    </dxf>
    <dxf>
      <fill>
        <patternFill>
          <bgColor theme="0" tint="-0.24994659260841701"/>
        </patternFill>
      </fill>
    </dxf>
    <dxf>
      <numFmt numFmtId="180" formatCode="0_ "/>
    </dxf>
    <dxf>
      <font>
        <color theme="0" tint="-0.24994659260841701"/>
      </font>
      <fill>
        <patternFill patternType="none">
          <bgColor auto="1"/>
        </patternFill>
      </fill>
    </dxf>
    <dxf>
      <font>
        <color theme="0" tint="-0.24994659260841701"/>
      </font>
      <fill>
        <patternFill patternType="none">
          <bgColor auto="1"/>
        </patternFill>
      </fill>
    </dxf>
    <dxf>
      <numFmt numFmtId="180" formatCode="0_ "/>
    </dxf>
    <dxf>
      <fill>
        <patternFill>
          <bgColor theme="0" tint="-0.24994659260841701"/>
        </patternFill>
      </fill>
    </dxf>
    <dxf>
      <fill>
        <patternFill>
          <bgColor theme="0" tint="-0.24994659260841701"/>
        </patternFill>
      </fill>
    </dxf>
    <dxf>
      <numFmt numFmtId="180" formatCode="0_ "/>
    </dxf>
    <dxf>
      <fill>
        <patternFill>
          <bgColor rgb="FFFF0000"/>
        </patternFill>
      </fill>
    </dxf>
    <dxf>
      <fill>
        <patternFill>
          <bgColor theme="0" tint="-0.24994659260841701"/>
        </patternFill>
      </fill>
    </dxf>
    <dxf>
      <fill>
        <patternFill>
          <bgColor theme="0" tint="-0.24994659260841701"/>
        </patternFill>
      </fill>
    </dxf>
    <dxf>
      <numFmt numFmtId="180" formatCode="0_ "/>
    </dxf>
    <dxf>
      <fill>
        <patternFill>
          <bgColor theme="0" tint="-0.24994659260841701"/>
        </patternFill>
      </fill>
    </dxf>
    <dxf>
      <fill>
        <patternFill>
          <bgColor theme="0" tint="-0.24994659260841701"/>
        </patternFill>
      </fill>
    </dxf>
    <dxf>
      <numFmt numFmtId="180" formatCode="0_ "/>
    </dxf>
    <dxf>
      <fill>
        <patternFill>
          <bgColor theme="0" tint="-0.24994659260841701"/>
        </patternFill>
      </fill>
    </dxf>
    <dxf>
      <fill>
        <patternFill>
          <bgColor theme="0" tint="-0.24994659260841701"/>
        </patternFill>
      </fill>
    </dxf>
    <dxf>
      <numFmt numFmtId="180" formatCode="0_ "/>
    </dxf>
    <dxf>
      <fill>
        <patternFill>
          <bgColor theme="0" tint="-0.24994659260841701"/>
        </patternFill>
      </fill>
    </dxf>
    <dxf>
      <fill>
        <patternFill>
          <bgColor theme="0" tint="-0.24994659260841701"/>
        </patternFill>
      </fill>
    </dxf>
    <dxf>
      <numFmt numFmtId="180" formatCode="0_ "/>
    </dxf>
    <dxf>
      <fill>
        <patternFill>
          <bgColor theme="0" tint="-0.24994659260841701"/>
        </patternFill>
      </fill>
    </dxf>
    <dxf>
      <fill>
        <patternFill>
          <bgColor theme="0" tint="-0.24994659260841701"/>
        </patternFill>
      </fill>
    </dxf>
    <dxf>
      <numFmt numFmtId="180" formatCode="0_ "/>
    </dxf>
    <dxf>
      <fill>
        <patternFill>
          <bgColor theme="0" tint="-0.24994659260841701"/>
        </patternFill>
      </fill>
    </dxf>
    <dxf>
      <fill>
        <patternFill>
          <bgColor theme="0" tint="-0.24994659260841701"/>
        </patternFill>
      </fill>
    </dxf>
    <dxf>
      <numFmt numFmtId="180" formatCode="0_ "/>
    </dxf>
    <dxf>
      <fill>
        <patternFill>
          <bgColor theme="0" tint="-0.24994659260841701"/>
        </patternFill>
      </fill>
    </dxf>
    <dxf>
      <fill>
        <patternFill>
          <bgColor theme="0" tint="-0.24994659260841701"/>
        </patternFill>
      </fill>
    </dxf>
    <dxf>
      <numFmt numFmtId="180" formatCode="0_ "/>
    </dxf>
    <dxf>
      <fill>
        <patternFill>
          <bgColor theme="0" tint="-0.24994659260841701"/>
        </patternFill>
      </fill>
    </dxf>
    <dxf>
      <fill>
        <patternFill>
          <bgColor theme="0" tint="-0.24994659260841701"/>
        </patternFill>
      </fill>
    </dxf>
    <dxf>
      <numFmt numFmtId="180" formatCode="0_ "/>
    </dxf>
    <dxf>
      <fill>
        <patternFill>
          <bgColor theme="0" tint="-0.24994659260841701"/>
        </patternFill>
      </fill>
    </dxf>
    <dxf>
      <fill>
        <patternFill>
          <bgColor theme="0" tint="-0.24994659260841701"/>
        </patternFill>
      </fill>
    </dxf>
    <dxf>
      <numFmt numFmtId="180" formatCode="0_ "/>
    </dxf>
    <dxf>
      <font>
        <condense val="0"/>
        <extend val="0"/>
        <color indexed="9"/>
      </font>
      <fill>
        <patternFill patternType="none">
          <bgColor indexed="65"/>
        </patternFill>
      </fill>
    </dxf>
    <dxf>
      <font>
        <color theme="0" tint="-4.9989318521683403E-2"/>
      </font>
      <fill>
        <patternFill>
          <bgColor theme="0" tint="-4.9989318521683403E-2"/>
        </patternFill>
      </fill>
      <border>
        <right style="thin">
          <color theme="0" tint="-0.24994659260841701"/>
        </right>
        <top style="thin">
          <color theme="0" tint="-0.24994659260841701"/>
        </top>
        <bottom style="thin">
          <color theme="0" tint="-0.24994659260841701"/>
        </bottom>
        <vertical/>
        <horizontal/>
      </border>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ont>
        <color theme="0" tint="-4.9989318521683403E-2"/>
      </font>
      <fill>
        <patternFill patternType="solid">
          <bgColor theme="0" tint="-4.9989318521683403E-2"/>
        </patternFill>
      </fill>
      <border>
        <right style="thin">
          <color theme="0" tint="-0.24994659260841701"/>
        </right>
        <top style="thin">
          <color theme="0" tint="-0.24994659260841701"/>
        </top>
        <bottom style="thin">
          <color theme="0" tint="-0.24994659260841701"/>
        </bottom>
        <vertical/>
        <horizontal/>
      </border>
    </dxf>
  </dxfs>
  <tableStyles count="0" defaultTableStyle="TableStyleMedium9" defaultPivotStyle="PivotStyleLight16"/>
  <colors>
    <mruColors>
      <color rgb="FF3333FF"/>
      <color rgb="FF660066"/>
      <color rgb="FFCC0099"/>
      <color rgb="FFE8F5F8"/>
      <color rgb="FF33CC33"/>
      <color rgb="FF000066"/>
      <color rgb="FFD7E4BD"/>
      <color rgb="FF92D050"/>
      <color rgb="FF5D2785"/>
      <color rgb="FF421C5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&#65279;<?xml version="1.0" encoding="utf-8" standalone="yes"?>
<Relationships xmlns="http://schemas.openxmlformats.org/package/2006/relationships">
  <Relationship Id="rId8" Type="http://schemas.openxmlformats.org/officeDocument/2006/relationships/worksheet" Target="worksheets/sheet8.xml" />
  <Relationship Id="rId13" Type="http://schemas.openxmlformats.org/officeDocument/2006/relationships/worksheet" Target="worksheets/sheet13.xml" />
  <Relationship Id="rId18" Type="http://schemas.openxmlformats.org/officeDocument/2006/relationships/worksheet" Target="worksheets/sheet18.xml" />
  <Relationship Id="rId26" Type="http://schemas.openxmlformats.org/officeDocument/2006/relationships/worksheet" Target="worksheets/sheet26.xml" />
  <Relationship Id="rId3" Type="http://schemas.openxmlformats.org/officeDocument/2006/relationships/worksheet" Target="worksheets/sheet3.xml" />
  <Relationship Id="rId21" Type="http://schemas.openxmlformats.org/officeDocument/2006/relationships/worksheet" Target="worksheets/sheet21.xml" />
  <Relationship Id="rId7" Type="http://schemas.openxmlformats.org/officeDocument/2006/relationships/worksheet" Target="worksheets/sheet7.xml" />
  <Relationship Id="rId12" Type="http://schemas.openxmlformats.org/officeDocument/2006/relationships/worksheet" Target="worksheets/sheet12.xml" />
  <Relationship Id="rId17" Type="http://schemas.openxmlformats.org/officeDocument/2006/relationships/worksheet" Target="worksheets/sheet17.xml" />
  <Relationship Id="rId25" Type="http://schemas.openxmlformats.org/officeDocument/2006/relationships/worksheet" Target="worksheets/sheet25.xml" />
  <Relationship Id="rId2" Type="http://schemas.openxmlformats.org/officeDocument/2006/relationships/worksheet" Target="worksheets/sheet2.xml" />
  <Relationship Id="rId16" Type="http://schemas.openxmlformats.org/officeDocument/2006/relationships/worksheet" Target="worksheets/sheet16.xml" />
  <Relationship Id="rId20" Type="http://schemas.openxmlformats.org/officeDocument/2006/relationships/worksheet" Target="worksheets/sheet20.xml" />
  <Relationship Id="rId29" Type="http://schemas.openxmlformats.org/officeDocument/2006/relationships/sharedStrings" Target="sharedStrings.xml" />
  <Relationship Id="rId1" Type="http://schemas.openxmlformats.org/officeDocument/2006/relationships/worksheet" Target="worksheets/sheet1.xml" />
  <Relationship Id="rId6" Type="http://schemas.openxmlformats.org/officeDocument/2006/relationships/worksheet" Target="worksheets/sheet6.xml" />
  <Relationship Id="rId11" Type="http://schemas.openxmlformats.org/officeDocument/2006/relationships/worksheet" Target="worksheets/sheet11.xml" />
  <Relationship Id="rId24" Type="http://schemas.openxmlformats.org/officeDocument/2006/relationships/worksheet" Target="worksheets/sheet24.xml" />
  <Relationship Id="rId5" Type="http://schemas.openxmlformats.org/officeDocument/2006/relationships/worksheet" Target="worksheets/sheet5.xml" />
  <Relationship Id="rId15" Type="http://schemas.openxmlformats.org/officeDocument/2006/relationships/worksheet" Target="worksheets/sheet15.xml" />
  <Relationship Id="rId23" Type="http://schemas.openxmlformats.org/officeDocument/2006/relationships/worksheet" Target="worksheets/sheet23.xml" />
  <Relationship Id="rId28" Type="http://schemas.openxmlformats.org/officeDocument/2006/relationships/styles" Target="styles.xml" />
  <Relationship Id="rId10" Type="http://schemas.openxmlformats.org/officeDocument/2006/relationships/worksheet" Target="worksheets/sheet10.xml" />
  <Relationship Id="rId19" Type="http://schemas.openxmlformats.org/officeDocument/2006/relationships/worksheet" Target="worksheets/sheet19.xml" />
  <Relationship Id="rId4" Type="http://schemas.openxmlformats.org/officeDocument/2006/relationships/worksheet" Target="worksheets/sheet4.xml" />
  <Relationship Id="rId9" Type="http://schemas.openxmlformats.org/officeDocument/2006/relationships/worksheet" Target="worksheets/sheet9.xml" />
  <Relationship Id="rId14" Type="http://schemas.openxmlformats.org/officeDocument/2006/relationships/worksheet" Target="worksheets/sheet14.xml" />
  <Relationship Id="rId22" Type="http://schemas.openxmlformats.org/officeDocument/2006/relationships/worksheet" Target="worksheets/sheet22.xml" />
  <Relationship Id="rId27" Type="http://schemas.openxmlformats.org/officeDocument/2006/relationships/theme" Target="theme/theme1.xml" />
  <Relationship Id="rId30" Type="http://schemas.openxmlformats.org/officeDocument/2006/relationships/calcChain" Target="calcChain.xml" />
</Relationships>
</file>

<file path=xl/drawings/_rels/drawing1.xml.rels>&#65279;<?xml version="1.0" encoding="utf-8" standalone="yes"?>
<Relationships xmlns="http://schemas.openxmlformats.org/package/2006/relationships">
  <Relationship Id="rId8" Type="http://schemas.openxmlformats.org/officeDocument/2006/relationships/image" Target="../media/image8.emf" />
  <Relationship Id="rId3" Type="http://schemas.openxmlformats.org/officeDocument/2006/relationships/image" Target="../media/image3.emf" />
  <Relationship Id="rId7" Type="http://schemas.openxmlformats.org/officeDocument/2006/relationships/image" Target="../media/image7.emf" />
  <Relationship Id="rId2" Type="http://schemas.openxmlformats.org/officeDocument/2006/relationships/image" Target="../media/image2.png" />
  <Relationship Id="rId1" Type="http://schemas.openxmlformats.org/officeDocument/2006/relationships/image" Target="../media/image1.png" />
  <Relationship Id="rId6" Type="http://schemas.openxmlformats.org/officeDocument/2006/relationships/image" Target="../media/image6.emf" />
  <Relationship Id="rId5" Type="http://schemas.openxmlformats.org/officeDocument/2006/relationships/image" Target="../media/image5.emf" />
  <Relationship Id="rId10" Type="http://schemas.openxmlformats.org/officeDocument/2006/relationships/image" Target="../media/image10.emf" />
  <Relationship Id="rId4" Type="http://schemas.openxmlformats.org/officeDocument/2006/relationships/image" Target="../media/image4.emf" />
  <Relationship Id="rId9" Type="http://schemas.openxmlformats.org/officeDocument/2006/relationships/image" Target="../media/image9.emf" />
</Relationships>
</file>

<file path=xl/drawings/_rels/drawing2.xml.rels>&#65279;<?xml version="1.0" encoding="utf-8" standalone="yes"?>
<Relationships xmlns="http://schemas.openxmlformats.org/package/2006/relationships">
  <Relationship Id="rId3" Type="http://schemas.openxmlformats.org/officeDocument/2006/relationships/image" Target="../media/image21.emf" />
  <Relationship Id="rId2" Type="http://schemas.openxmlformats.org/officeDocument/2006/relationships/image" Target="../media/image20.emf" />
  <Relationship Id="rId1" Type="http://schemas.openxmlformats.org/officeDocument/2006/relationships/image" Target="../media/image19.emf" />
  <Relationship Id="rId5" Type="http://schemas.openxmlformats.org/officeDocument/2006/relationships/image" Target="../media/image23.emf" />
  <Relationship Id="rId4" Type="http://schemas.openxmlformats.org/officeDocument/2006/relationships/image" Target="../media/image22.emf" />
</Relationships>
</file>

<file path=xl/drawings/_rels/vmlDrawing1.vml.rels>&#65279;<?xml version="1.0" encoding="utf-8" standalone="yes"?>
<Relationships xmlns="http://schemas.openxmlformats.org/package/2006/relationships">
  <Relationship Id="rId8" Type="http://schemas.openxmlformats.org/officeDocument/2006/relationships/image" Target="../media/image18.emf" />
  <Relationship Id="rId3" Type="http://schemas.openxmlformats.org/officeDocument/2006/relationships/image" Target="../media/image13.emf" />
  <Relationship Id="rId7" Type="http://schemas.openxmlformats.org/officeDocument/2006/relationships/image" Target="../media/image17.emf" />
  <Relationship Id="rId2" Type="http://schemas.openxmlformats.org/officeDocument/2006/relationships/image" Target="../media/image12.emf" />
  <Relationship Id="rId1" Type="http://schemas.openxmlformats.org/officeDocument/2006/relationships/image" Target="../media/image11.emf" />
  <Relationship Id="rId6" Type="http://schemas.openxmlformats.org/officeDocument/2006/relationships/image" Target="../media/image16.emf" />
  <Relationship Id="rId5" Type="http://schemas.openxmlformats.org/officeDocument/2006/relationships/image" Target="../media/image15.emf" />
  <Relationship Id="rId4" Type="http://schemas.openxmlformats.org/officeDocument/2006/relationships/image" Target="../media/image14.emf" />
</Relationships>
</file>

<file path=xl/drawings/_rels/vmlDrawing2.vml.rels>&#65279;<?xml version="1.0" encoding="utf-8" standalone="yes"?>
<Relationships xmlns="http://schemas.openxmlformats.org/package/2006/relationships">
  <Relationship Id="rId3" Type="http://schemas.openxmlformats.org/officeDocument/2006/relationships/image" Target="../media/image26.emf" />
  <Relationship Id="rId2" Type="http://schemas.openxmlformats.org/officeDocument/2006/relationships/image" Target="../media/image25.emf" />
  <Relationship Id="rId1" Type="http://schemas.openxmlformats.org/officeDocument/2006/relationships/image" Target="../media/image24.emf" />
  <Relationship Id="rId5" Type="http://schemas.openxmlformats.org/officeDocument/2006/relationships/image" Target="../media/image28.emf" />
  <Relationship Id="rId4" Type="http://schemas.openxmlformats.org/officeDocument/2006/relationships/image" Target="../media/image27.emf" />
</Relationships>
</file>

<file path=xl/drawings/drawing1.xml><?xml version="1.0" encoding="utf-8"?>
<xdr:wsDr xmlns:xdr="http://schemas.openxmlformats.org/drawingml/2006/spreadsheetDrawing" xmlns:a="http://schemas.openxmlformats.org/drawingml/2006/main">
  <xdr:twoCellAnchor editAs="oneCell">
    <xdr:from>
      <xdr:col>17</xdr:col>
      <xdr:colOff>587375</xdr:colOff>
      <xdr:row>46</xdr:row>
      <xdr:rowOff>99220</xdr:rowOff>
    </xdr:from>
    <xdr:to>
      <xdr:col>18</xdr:col>
      <xdr:colOff>576791</xdr:colOff>
      <xdr:row>50</xdr:row>
      <xdr:rowOff>19844</xdr:rowOff>
    </xdr:to>
    <xdr:pic>
      <xdr:nvPicPr>
        <xdr:cNvPr id="5" name="図 4">
          <a:extLst>
            <a:ext uri="{FF2B5EF4-FFF2-40B4-BE49-F238E27FC236}">
              <a16:creationId xmlns:a16="http://schemas.microsoft.com/office/drawing/2014/main" id="{00000000-0008-0000-0000-000005000000}"/>
            </a:ext>
          </a:extLst>
        </xdr:cNvPr>
        <xdr:cNvPicPr>
          <a:picLocks noChangeAspect="1"/>
        </xdr:cNvPicPr>
      </xdr:nvPicPr>
      <xdr:blipFill rotWithShape="1">
        <a:blip xmlns:r="http://schemas.openxmlformats.org/officeDocument/2006/relationships" r:embed="rId1"/>
        <a:srcRect r="34902" b="38970"/>
        <a:stretch/>
      </xdr:blipFill>
      <xdr:spPr>
        <a:xfrm>
          <a:off x="13557250" y="8481220"/>
          <a:ext cx="746124" cy="746124"/>
        </a:xfrm>
        <a:prstGeom prst="rect">
          <a:avLst/>
        </a:prstGeom>
      </xdr:spPr>
    </xdr:pic>
    <xdr:clientData/>
  </xdr:twoCellAnchor>
  <xdr:twoCellAnchor editAs="oneCell">
    <xdr:from>
      <xdr:col>1</xdr:col>
      <xdr:colOff>43656</xdr:colOff>
      <xdr:row>1</xdr:row>
      <xdr:rowOff>55562</xdr:rowOff>
    </xdr:from>
    <xdr:to>
      <xdr:col>2</xdr:col>
      <xdr:colOff>193702</xdr:colOff>
      <xdr:row>5</xdr:row>
      <xdr:rowOff>15627</xdr:rowOff>
    </xdr:to>
    <xdr:pic>
      <xdr:nvPicPr>
        <xdr:cNvPr id="6" name="図 5">
          <a:extLst>
            <a:ext uri="{FF2B5EF4-FFF2-40B4-BE49-F238E27FC236}">
              <a16:creationId xmlns:a16="http://schemas.microsoft.com/office/drawing/2014/main" id="{00000000-0008-0000-0000-000006000000}"/>
            </a:ext>
          </a:extLst>
        </xdr:cNvPr>
        <xdr:cNvPicPr>
          <a:picLocks noChangeAspect="1"/>
        </xdr:cNvPicPr>
      </xdr:nvPicPr>
      <xdr:blipFill rotWithShape="1">
        <a:blip xmlns:r="http://schemas.openxmlformats.org/officeDocument/2006/relationships" r:embed="rId2"/>
        <a:srcRect l="22261" t="35600"/>
        <a:stretch/>
      </xdr:blipFill>
      <xdr:spPr>
        <a:xfrm>
          <a:off x="2091531" y="579437"/>
          <a:ext cx="906755" cy="785565"/>
        </a:xfrm>
        <a:prstGeom prst="rect">
          <a:avLst/>
        </a:prstGeom>
      </xdr:spPr>
    </xdr:pic>
    <xdr:clientData/>
  </xdr:twoCellAnchor>
  <xdr:twoCellAnchor>
    <xdr:from>
      <xdr:col>1</xdr:col>
      <xdr:colOff>87314</xdr:colOff>
      <xdr:row>6</xdr:row>
      <xdr:rowOff>168851</xdr:rowOff>
    </xdr:from>
    <xdr:to>
      <xdr:col>9</xdr:col>
      <xdr:colOff>571502</xdr:colOff>
      <xdr:row>18</xdr:row>
      <xdr:rowOff>166687</xdr:rowOff>
    </xdr:to>
    <xdr:sp macro="" textlink="">
      <xdr:nvSpPr>
        <xdr:cNvPr id="3" name="正方形/長方形 2">
          <a:extLst>
            <a:ext uri="{FF2B5EF4-FFF2-40B4-BE49-F238E27FC236}">
              <a16:creationId xmlns:a16="http://schemas.microsoft.com/office/drawing/2014/main" id="{00000000-0008-0000-0000-000003000000}"/>
            </a:ext>
          </a:extLst>
        </xdr:cNvPr>
        <xdr:cNvSpPr/>
      </xdr:nvSpPr>
      <xdr:spPr>
        <a:xfrm>
          <a:off x="849314" y="1383289"/>
          <a:ext cx="6580188" cy="2426711"/>
        </a:xfrm>
        <a:prstGeom prst="rect">
          <a:avLst/>
        </a:prstGeom>
        <a:pattFill prst="pct40">
          <a:fgClr>
            <a:schemeClr val="accent1"/>
          </a:fgClr>
          <a:bgClr>
            <a:schemeClr val="bg1"/>
          </a:bgClr>
        </a:patt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1</xdr:col>
          <xdr:colOff>146846</xdr:colOff>
          <xdr:row>7</xdr:row>
          <xdr:rowOff>141066</xdr:rowOff>
        </xdr:from>
        <xdr:to>
          <xdr:col>9</xdr:col>
          <xdr:colOff>533291</xdr:colOff>
          <xdr:row>17</xdr:row>
          <xdr:rowOff>137828</xdr:rowOff>
        </xdr:to>
        <xdr:pic>
          <xdr:nvPicPr>
            <xdr:cNvPr id="14" name="図 13">
              <a:extLst>
                <a:ext uri="{FF2B5EF4-FFF2-40B4-BE49-F238E27FC236}">
                  <a16:creationId xmlns:a16="http://schemas.microsoft.com/office/drawing/2014/main" id="{00000000-0008-0000-0000-00000E000000}"/>
                </a:ext>
              </a:extLst>
            </xdr:cNvPr>
            <xdr:cNvPicPr>
              <a:picLocks noChangeAspect="1" noChangeArrowheads="1"/>
              <a:extLst>
                <a:ext uri="{84589F7E-364E-4C9E-8A38-B11213B215E9}">
                  <a14:cameraTool cellRange="結果_観光入込客数!$C$3:$F$20" spid="_x0000_s958881"/>
                </a:ext>
              </a:extLst>
            </xdr:cNvPicPr>
          </xdr:nvPicPr>
          <xdr:blipFill>
            <a:blip xmlns:r="http://schemas.openxmlformats.org/officeDocument/2006/relationships" r:embed="rId3"/>
            <a:srcRect/>
            <a:stretch>
              <a:fillRect/>
            </a:stretch>
          </xdr:blipFill>
          <xdr:spPr bwMode="auto">
            <a:xfrm>
              <a:off x="908846" y="1557910"/>
              <a:ext cx="6482445" cy="2020824"/>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120505</xdr:colOff>
          <xdr:row>22</xdr:row>
          <xdr:rowOff>67830</xdr:rowOff>
        </xdr:from>
        <xdr:to>
          <xdr:col>4</xdr:col>
          <xdr:colOff>297657</xdr:colOff>
          <xdr:row>34</xdr:row>
          <xdr:rowOff>58305</xdr:rowOff>
        </xdr:to>
        <xdr:pic>
          <xdr:nvPicPr>
            <xdr:cNvPr id="17" name="図 16">
              <a:extLst>
                <a:ext uri="{FF2B5EF4-FFF2-40B4-BE49-F238E27FC236}">
                  <a16:creationId xmlns:a16="http://schemas.microsoft.com/office/drawing/2014/main" id="{00000000-0008-0000-0000-000011000000}"/>
                </a:ext>
              </a:extLst>
            </xdr:cNvPr>
            <xdr:cNvPicPr>
              <a:picLocks noChangeAspect="1" noChangeArrowheads="1"/>
              <a:extLst>
                <a:ext uri="{84589F7E-364E-4C9E-8A38-B11213B215E9}">
                  <a14:cameraTool cellRange="結果_自給率!$B$2:$C$122" spid="_x0000_s958882"/>
                </a:ext>
              </a:extLst>
            </xdr:cNvPicPr>
          </xdr:nvPicPr>
          <xdr:blipFill>
            <a:blip xmlns:r="http://schemas.openxmlformats.org/officeDocument/2006/relationships" r:embed="rId4"/>
            <a:stretch>
              <a:fillRect/>
            </a:stretch>
          </xdr:blipFill>
          <xdr:spPr bwMode="auto">
            <a:xfrm>
              <a:off x="882505" y="4520768"/>
              <a:ext cx="2463152" cy="241935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111123</xdr:colOff>
          <xdr:row>37</xdr:row>
          <xdr:rowOff>71445</xdr:rowOff>
        </xdr:from>
        <xdr:to>
          <xdr:col>9</xdr:col>
          <xdr:colOff>607623</xdr:colOff>
          <xdr:row>48</xdr:row>
          <xdr:rowOff>123356</xdr:rowOff>
        </xdr:to>
        <xdr:pic>
          <xdr:nvPicPr>
            <xdr:cNvPr id="18" name="図 17">
              <a:extLst>
                <a:ext uri="{FF2B5EF4-FFF2-40B4-BE49-F238E27FC236}">
                  <a16:creationId xmlns:a16="http://schemas.microsoft.com/office/drawing/2014/main" id="{00000000-0008-0000-0000-000012000000}"/>
                </a:ext>
              </a:extLst>
            </xdr:cNvPr>
            <xdr:cNvPicPr>
              <a:picLocks noChangeAspect="1" noChangeArrowheads="1"/>
              <a:extLst>
                <a:ext uri="{84589F7E-364E-4C9E-8A38-B11213B215E9}">
                  <a14:cameraTool cellRange="結果_要約!$B$2:$G$10" spid="_x0000_s958883"/>
                </a:ext>
              </a:extLst>
            </xdr:cNvPicPr>
          </xdr:nvPicPr>
          <xdr:blipFill>
            <a:blip xmlns:r="http://schemas.openxmlformats.org/officeDocument/2006/relationships" r:embed="rId5"/>
            <a:srcRect/>
            <a:stretch>
              <a:fillRect/>
            </a:stretch>
          </xdr:blipFill>
          <xdr:spPr bwMode="auto">
            <a:xfrm>
              <a:off x="873123" y="7560476"/>
              <a:ext cx="6592500" cy="22783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295494</xdr:colOff>
          <xdr:row>5</xdr:row>
          <xdr:rowOff>141073</xdr:rowOff>
        </xdr:from>
        <xdr:to>
          <xdr:col>18</xdr:col>
          <xdr:colOff>500061</xdr:colOff>
          <xdr:row>28</xdr:row>
          <xdr:rowOff>96574</xdr:rowOff>
        </xdr:to>
        <xdr:pic>
          <xdr:nvPicPr>
            <xdr:cNvPr id="20" name="図 19">
              <a:extLst>
                <a:ext uri="{FF2B5EF4-FFF2-40B4-BE49-F238E27FC236}">
                  <a16:creationId xmlns:a16="http://schemas.microsoft.com/office/drawing/2014/main" id="{00000000-0008-0000-0000-000014000000}"/>
                </a:ext>
              </a:extLst>
            </xdr:cNvPr>
            <xdr:cNvPicPr>
              <a:picLocks noChangeAspect="1" noChangeArrowheads="1"/>
              <a:extLst>
                <a:ext uri="{84589F7E-364E-4C9E-8A38-B11213B215E9}">
                  <a14:cameraTool cellRange="結果_生産誘発!$B$4:$I$247" spid="_x0000_s958884"/>
                </a:ext>
              </a:extLst>
            </xdr:cNvPicPr>
          </xdr:nvPicPr>
          <xdr:blipFill>
            <a:blip xmlns:r="http://schemas.openxmlformats.org/officeDocument/2006/relationships" r:embed="rId6"/>
            <a:srcRect/>
            <a:stretch>
              <a:fillRect/>
            </a:stretch>
          </xdr:blipFill>
          <xdr:spPr bwMode="auto">
            <a:xfrm>
              <a:off x="7915494" y="1153104"/>
              <a:ext cx="6300567" cy="4610845"/>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xdr:from>
      <xdr:col>1</xdr:col>
      <xdr:colOff>184150</xdr:colOff>
      <xdr:row>1</xdr:row>
      <xdr:rowOff>89859</xdr:rowOff>
    </xdr:from>
    <xdr:to>
      <xdr:col>7</xdr:col>
      <xdr:colOff>559593</xdr:colOff>
      <xdr:row>3</xdr:row>
      <xdr:rowOff>35717</xdr:rowOff>
    </xdr:to>
    <xdr:sp macro="" textlink="">
      <xdr:nvSpPr>
        <xdr:cNvPr id="2" name="テキスト ボックス 1">
          <a:extLst>
            <a:ext uri="{FF2B5EF4-FFF2-40B4-BE49-F238E27FC236}">
              <a16:creationId xmlns:a16="http://schemas.microsoft.com/office/drawing/2014/main" id="{00000000-0008-0000-0000-000002000000}"/>
            </a:ext>
          </a:extLst>
        </xdr:cNvPr>
        <xdr:cNvSpPr txBox="1"/>
      </xdr:nvSpPr>
      <xdr:spPr>
        <a:xfrm>
          <a:off x="2232924" y="602052"/>
          <a:ext cx="4472990" cy="287321"/>
        </a:xfrm>
        <a:prstGeom prst="roundRect">
          <a:avLst/>
        </a:prstGeom>
        <a:solidFill>
          <a:schemeClr val="accent1">
            <a:lumMod val="7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1600" b="1">
              <a:solidFill>
                <a:schemeClr val="bg1"/>
              </a:solidFill>
              <a:latin typeface="Broadway" panose="04040905080B02020502" pitchFamily="82" charset="0"/>
            </a:rPr>
            <a:t>Result</a:t>
          </a:r>
          <a:endParaRPr kumimoji="1" lang="ja-JP" altLang="en-US" sz="1600" b="1">
            <a:solidFill>
              <a:schemeClr val="bg1"/>
            </a:solidFill>
            <a:latin typeface="Broadway" panose="04040905080B02020502" pitchFamily="82" charset="0"/>
          </a:endParaRPr>
        </a:p>
      </xdr:txBody>
    </xdr:sp>
    <xdr:clientData/>
  </xdr:twoCellAnchor>
  <xdr:twoCellAnchor>
    <xdr:from>
      <xdr:col>1</xdr:col>
      <xdr:colOff>193674</xdr:colOff>
      <xdr:row>5</xdr:row>
      <xdr:rowOff>86517</xdr:rowOff>
    </xdr:from>
    <xdr:to>
      <xdr:col>5</xdr:col>
      <xdr:colOff>57149</xdr:colOff>
      <xdr:row>6</xdr:row>
      <xdr:rowOff>140492</xdr:rowOff>
    </xdr:to>
    <xdr:sp macro="" textlink="">
      <xdr:nvSpPr>
        <xdr:cNvPr id="9" name="テキスト ボックス 8">
          <a:extLst>
            <a:ext uri="{FF2B5EF4-FFF2-40B4-BE49-F238E27FC236}">
              <a16:creationId xmlns:a16="http://schemas.microsoft.com/office/drawing/2014/main" id="{00000000-0008-0000-0000-000009000000}"/>
            </a:ext>
          </a:extLst>
        </xdr:cNvPr>
        <xdr:cNvSpPr txBox="1"/>
      </xdr:nvSpPr>
      <xdr:spPr>
        <a:xfrm>
          <a:off x="2265362" y="1253330"/>
          <a:ext cx="2625725" cy="2206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latin typeface="HGPｺﾞｼｯｸM" panose="020B0600000000000000" pitchFamily="50" charset="-128"/>
              <a:ea typeface="HGPｺﾞｼｯｸM" panose="020B0600000000000000" pitchFamily="50" charset="-128"/>
            </a:rPr>
            <a:t>１ 観光消費の実態</a:t>
          </a:r>
        </a:p>
      </xdr:txBody>
    </xdr:sp>
    <xdr:clientData/>
  </xdr:twoCellAnchor>
  <xdr:twoCellAnchor>
    <xdr:from>
      <xdr:col>1</xdr:col>
      <xdr:colOff>203200</xdr:colOff>
      <xdr:row>20</xdr:row>
      <xdr:rowOff>171452</xdr:rowOff>
    </xdr:from>
    <xdr:to>
      <xdr:col>3</xdr:col>
      <xdr:colOff>416720</xdr:colOff>
      <xdr:row>22</xdr:row>
      <xdr:rowOff>47624</xdr:rowOff>
    </xdr:to>
    <xdr:sp macro="" textlink="">
      <xdr:nvSpPr>
        <xdr:cNvPr id="13" name="テキスト ボックス 12">
          <a:extLst>
            <a:ext uri="{FF2B5EF4-FFF2-40B4-BE49-F238E27FC236}">
              <a16:creationId xmlns:a16="http://schemas.microsoft.com/office/drawing/2014/main" id="{00000000-0008-0000-0000-00000D000000}"/>
            </a:ext>
          </a:extLst>
        </xdr:cNvPr>
        <xdr:cNvSpPr txBox="1"/>
      </xdr:nvSpPr>
      <xdr:spPr>
        <a:xfrm>
          <a:off x="965200" y="4219577"/>
          <a:ext cx="1737520" cy="28098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latin typeface="HGPｺﾞｼｯｸM" panose="020B0600000000000000" pitchFamily="50" charset="-128"/>
              <a:ea typeface="HGPｺﾞｼｯｸM" panose="020B0600000000000000" pitchFamily="50" charset="-128"/>
            </a:rPr>
            <a:t>２ 産業の域内調達率</a:t>
          </a:r>
        </a:p>
      </xdr:txBody>
    </xdr:sp>
    <xdr:clientData/>
  </xdr:twoCellAnchor>
  <xdr:twoCellAnchor>
    <xdr:from>
      <xdr:col>1</xdr:col>
      <xdr:colOff>165099</xdr:colOff>
      <xdr:row>35</xdr:row>
      <xdr:rowOff>98712</xdr:rowOff>
    </xdr:from>
    <xdr:to>
      <xdr:col>5</xdr:col>
      <xdr:colOff>28574</xdr:colOff>
      <xdr:row>36</xdr:row>
      <xdr:rowOff>151244</xdr:rowOff>
    </xdr:to>
    <xdr:sp macro="" textlink="">
      <xdr:nvSpPr>
        <xdr:cNvPr id="15" name="テキスト ボックス 14">
          <a:extLst>
            <a:ext uri="{FF2B5EF4-FFF2-40B4-BE49-F238E27FC236}">
              <a16:creationId xmlns:a16="http://schemas.microsoft.com/office/drawing/2014/main" id="{00000000-0008-0000-0000-00000F000000}"/>
            </a:ext>
          </a:extLst>
        </xdr:cNvPr>
        <xdr:cNvSpPr txBox="1"/>
      </xdr:nvSpPr>
      <xdr:spPr>
        <a:xfrm>
          <a:off x="2243281" y="6506439"/>
          <a:ext cx="2634384" cy="22571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latin typeface="HGPｺﾞｼｯｸM" panose="020B0600000000000000" pitchFamily="50" charset="-128"/>
              <a:ea typeface="HGPｺﾞｼｯｸM" panose="020B0600000000000000" pitchFamily="50" charset="-128"/>
            </a:rPr>
            <a:t>３ 経済波及効果</a:t>
          </a:r>
        </a:p>
      </xdr:txBody>
    </xdr:sp>
    <xdr:clientData/>
  </xdr:twoCellAnchor>
  <xdr:twoCellAnchor>
    <xdr:from>
      <xdr:col>10</xdr:col>
      <xdr:colOff>342757</xdr:colOff>
      <xdr:row>4</xdr:row>
      <xdr:rowOff>174987</xdr:rowOff>
    </xdr:from>
    <xdr:to>
      <xdr:col>14</xdr:col>
      <xdr:colOff>206232</xdr:colOff>
      <xdr:row>6</xdr:row>
      <xdr:rowOff>26556</xdr:rowOff>
    </xdr:to>
    <xdr:sp macro="" textlink="">
      <xdr:nvSpPr>
        <xdr:cNvPr id="16" name="テキスト ボックス 15">
          <a:extLst>
            <a:ext uri="{FF2B5EF4-FFF2-40B4-BE49-F238E27FC236}">
              <a16:creationId xmlns:a16="http://schemas.microsoft.com/office/drawing/2014/main" id="{00000000-0008-0000-0000-000010000000}"/>
            </a:ext>
          </a:extLst>
        </xdr:cNvPr>
        <xdr:cNvSpPr txBox="1"/>
      </xdr:nvSpPr>
      <xdr:spPr>
        <a:xfrm>
          <a:off x="7962757" y="984612"/>
          <a:ext cx="2911475" cy="2563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latin typeface="HGPｺﾞｼｯｸM" panose="020B0600000000000000" pitchFamily="50" charset="-128"/>
              <a:ea typeface="HGPｺﾞｼｯｸM" panose="020B0600000000000000" pitchFamily="50" charset="-128"/>
            </a:rPr>
            <a:t>４ 産業別の観光による経済波及効果</a:t>
          </a:r>
        </a:p>
      </xdr:txBody>
    </xdr:sp>
    <xdr:clientData/>
  </xdr:twoCellAnchor>
  <xdr:twoCellAnchor>
    <xdr:from>
      <xdr:col>10</xdr:col>
      <xdr:colOff>481239</xdr:colOff>
      <xdr:row>48</xdr:row>
      <xdr:rowOff>184095</xdr:rowOff>
    </xdr:from>
    <xdr:to>
      <xdr:col>18</xdr:col>
      <xdr:colOff>360589</xdr:colOff>
      <xdr:row>50</xdr:row>
      <xdr:rowOff>43344</xdr:rowOff>
    </xdr:to>
    <xdr:sp macro="" textlink="">
      <xdr:nvSpPr>
        <xdr:cNvPr id="21" name="テキスト ボックス 20">
          <a:extLst>
            <a:ext uri="{FF2B5EF4-FFF2-40B4-BE49-F238E27FC236}">
              <a16:creationId xmlns:a16="http://schemas.microsoft.com/office/drawing/2014/main" id="{00000000-0008-0000-0000-000015000000}"/>
            </a:ext>
          </a:extLst>
        </xdr:cNvPr>
        <xdr:cNvSpPr txBox="1"/>
      </xdr:nvSpPr>
      <xdr:spPr>
        <a:xfrm>
          <a:off x="8101239" y="9981238"/>
          <a:ext cx="5975350" cy="267463"/>
        </a:xfrm>
        <a:prstGeom prst="rect">
          <a:avLst/>
        </a:prstGeom>
        <a:solidFill>
          <a:schemeClr val="accent1">
            <a:lumMod val="7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100">
              <a:solidFill>
                <a:schemeClr val="bg1"/>
              </a:solidFill>
            </a:rPr>
            <a:t>北海道経済部観光局　</a:t>
          </a:r>
          <a:r>
            <a:rPr kumimoji="1" lang="en-US" altLang="ja-JP" sz="1100">
              <a:solidFill>
                <a:schemeClr val="bg1"/>
              </a:solidFill>
            </a:rPr>
            <a:t> </a:t>
          </a:r>
          <a:r>
            <a:rPr kumimoji="1" lang="ja-JP" altLang="en-US" sz="1100">
              <a:solidFill>
                <a:schemeClr val="bg1"/>
              </a:solidFill>
              <a:latin typeface="HGPｺﾞｼｯｸM" panose="020B0600000000000000" pitchFamily="50" charset="-128"/>
              <a:ea typeface="HGPｺﾞｼｯｸM" panose="020B0600000000000000" pitchFamily="50" charset="-128"/>
            </a:rPr>
            <a:t>「稼ぐ観光」具体化調査実践モデル事業 経済波及効果「見える化」ツール</a:t>
          </a:r>
        </a:p>
      </xdr:txBody>
    </xdr:sp>
    <xdr:clientData/>
  </xdr:twoCellAnchor>
  <mc:AlternateContent xmlns:mc="http://schemas.openxmlformats.org/markup-compatibility/2006">
    <mc:Choice xmlns:a14="http://schemas.microsoft.com/office/drawing/2010/main" Requires="a14">
      <xdr:twoCellAnchor editAs="oneCell">
        <xdr:from>
          <xdr:col>0</xdr:col>
          <xdr:colOff>400050</xdr:colOff>
          <xdr:row>3</xdr:row>
          <xdr:rowOff>95250</xdr:rowOff>
        </xdr:from>
        <xdr:to>
          <xdr:col>6</xdr:col>
          <xdr:colOff>394952</xdr:colOff>
          <xdr:row>5</xdr:row>
          <xdr:rowOff>9236</xdr:rowOff>
        </xdr:to>
        <xdr:pic>
          <xdr:nvPicPr>
            <xdr:cNvPr id="25" name="図 24">
              <a:extLst>
                <a:ext uri="{FF2B5EF4-FFF2-40B4-BE49-F238E27FC236}">
                  <a16:creationId xmlns:a16="http://schemas.microsoft.com/office/drawing/2014/main" id="{00000000-0008-0000-0000-000019000000}"/>
                </a:ext>
              </a:extLst>
            </xdr:cNvPr>
            <xdr:cNvPicPr>
              <a:picLocks noChangeAspect="1" noChangeArrowheads="1"/>
              <a:extLst>
                <a:ext uri="{84589F7E-364E-4C9E-8A38-B11213B215E9}">
                  <a14:cameraTool cellRange="結果_タイトル!$B$3" spid="_x0000_s958885"/>
                </a:ext>
              </a:extLst>
            </xdr:cNvPicPr>
          </xdr:nvPicPr>
          <xdr:blipFill>
            <a:blip xmlns:r="http://schemas.openxmlformats.org/officeDocument/2006/relationships" r:embed="rId7"/>
            <a:srcRect/>
            <a:stretch>
              <a:fillRect/>
            </a:stretch>
          </xdr:blipFill>
          <xdr:spPr bwMode="auto">
            <a:xfrm>
              <a:off x="1785505" y="961159"/>
              <a:ext cx="4600575" cy="32385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418822</xdr:colOff>
          <xdr:row>3</xdr:row>
          <xdr:rowOff>165987</xdr:rowOff>
        </xdr:from>
        <xdr:to>
          <xdr:col>9</xdr:col>
          <xdr:colOff>504265</xdr:colOff>
          <xdr:row>5</xdr:row>
          <xdr:rowOff>152335</xdr:rowOff>
        </xdr:to>
        <xdr:pic>
          <xdr:nvPicPr>
            <xdr:cNvPr id="28" name="図 27">
              <a:extLst>
                <a:ext uri="{FF2B5EF4-FFF2-40B4-BE49-F238E27FC236}">
                  <a16:creationId xmlns:a16="http://schemas.microsoft.com/office/drawing/2014/main" id="{00000000-0008-0000-0000-00001C000000}"/>
                </a:ext>
              </a:extLst>
            </xdr:cNvPr>
            <xdr:cNvPicPr>
              <a:picLocks noChangeAspect="1" noChangeArrowheads="1"/>
              <a:extLst>
                <a:ext uri="{84589F7E-364E-4C9E-8A38-B11213B215E9}">
                  <a14:cameraTool cellRange="結果_ヘッダー!$B$2:$E$3" spid="_x0000_s958886"/>
                </a:ext>
              </a:extLst>
            </xdr:cNvPicPr>
          </xdr:nvPicPr>
          <xdr:blipFill>
            <a:blip xmlns:r="http://schemas.openxmlformats.org/officeDocument/2006/relationships" r:embed="rId8"/>
            <a:srcRect/>
            <a:stretch>
              <a:fillRect/>
            </a:stretch>
          </xdr:blipFill>
          <xdr:spPr bwMode="auto">
            <a:xfrm>
              <a:off x="5752822" y="771105"/>
              <a:ext cx="1609443" cy="389759"/>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142877</xdr:colOff>
          <xdr:row>29</xdr:row>
          <xdr:rowOff>164044</xdr:rowOff>
        </xdr:from>
        <xdr:to>
          <xdr:col>18</xdr:col>
          <xdr:colOff>704750</xdr:colOff>
          <xdr:row>46</xdr:row>
          <xdr:rowOff>69588</xdr:rowOff>
        </xdr:to>
        <xdr:pic>
          <xdr:nvPicPr>
            <xdr:cNvPr id="26" name="図 25">
              <a:extLst>
                <a:ext uri="{FF2B5EF4-FFF2-40B4-BE49-F238E27FC236}">
                  <a16:creationId xmlns:a16="http://schemas.microsoft.com/office/drawing/2014/main" id="{00000000-0008-0000-0000-00001A000000}"/>
                </a:ext>
              </a:extLst>
            </xdr:cNvPr>
            <xdr:cNvPicPr>
              <a:picLocks noChangeAspect="1" noChangeArrowheads="1"/>
              <a:extLst>
                <a:ext uri="{84589F7E-364E-4C9E-8A38-B11213B215E9}">
                  <a14:cameraTool cellRange="結果_フロー図!$B$2:$L$26" spid="_x0000_s958887"/>
                </a:ext>
              </a:extLst>
            </xdr:cNvPicPr>
          </xdr:nvPicPr>
          <xdr:blipFill>
            <a:blip xmlns:r="http://schemas.openxmlformats.org/officeDocument/2006/relationships" r:embed="rId9"/>
            <a:srcRect/>
            <a:stretch>
              <a:fillRect/>
            </a:stretch>
          </xdr:blipFill>
          <xdr:spPr bwMode="auto">
            <a:xfrm>
              <a:off x="7762877" y="6033825"/>
              <a:ext cx="6657873" cy="3346451"/>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559594</xdr:colOff>
          <xdr:row>22</xdr:row>
          <xdr:rowOff>65943</xdr:rowOff>
        </xdr:from>
        <xdr:to>
          <xdr:col>7</xdr:col>
          <xdr:colOff>560294</xdr:colOff>
          <xdr:row>34</xdr:row>
          <xdr:rowOff>58616</xdr:rowOff>
        </xdr:to>
        <xdr:pic>
          <xdr:nvPicPr>
            <xdr:cNvPr id="22" name="図 21">
              <a:extLst>
                <a:ext uri="{FF2B5EF4-FFF2-40B4-BE49-F238E27FC236}">
                  <a16:creationId xmlns:a16="http://schemas.microsoft.com/office/drawing/2014/main" id="{00000000-0008-0000-0000-000016000000}"/>
                </a:ext>
              </a:extLst>
            </xdr:cNvPr>
            <xdr:cNvPicPr>
              <a:picLocks noChangeAspect="1" noChangeArrowheads="1"/>
              <a:extLst>
                <a:ext uri="{84589F7E-364E-4C9E-8A38-B11213B215E9}">
                  <a14:cameraTool cellRange="結果_経済センサス!$B$3:$C$16" spid="_x0000_s958888"/>
                </a:ext>
              </a:extLst>
            </xdr:cNvPicPr>
          </xdr:nvPicPr>
          <xdr:blipFill>
            <a:blip xmlns:r="http://schemas.openxmlformats.org/officeDocument/2006/relationships" r:embed="rId10"/>
            <a:stretch>
              <a:fillRect/>
            </a:stretch>
          </xdr:blipFill>
          <xdr:spPr bwMode="auto">
            <a:xfrm>
              <a:off x="3607594" y="4503472"/>
              <a:ext cx="2286700" cy="2413144"/>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xdr:from>
      <xdr:col>5</xdr:col>
      <xdr:colOff>145677</xdr:colOff>
      <xdr:row>33</xdr:row>
      <xdr:rowOff>186302</xdr:rowOff>
    </xdr:from>
    <xdr:to>
      <xdr:col>8</xdr:col>
      <xdr:colOff>33619</xdr:colOff>
      <xdr:row>35</xdr:row>
      <xdr:rowOff>89648</xdr:rowOff>
    </xdr:to>
    <xdr:sp macro="" textlink="">
      <xdr:nvSpPr>
        <xdr:cNvPr id="23" name="テキスト ボックス 22">
          <a:extLst>
            <a:ext uri="{FF2B5EF4-FFF2-40B4-BE49-F238E27FC236}">
              <a16:creationId xmlns:a16="http://schemas.microsoft.com/office/drawing/2014/main" id="{00000000-0008-0000-0000-000017000000}"/>
            </a:ext>
          </a:extLst>
        </xdr:cNvPr>
        <xdr:cNvSpPr txBox="1"/>
      </xdr:nvSpPr>
      <xdr:spPr>
        <a:xfrm>
          <a:off x="3955677" y="6842596"/>
          <a:ext cx="2173942" cy="3067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b="0">
              <a:latin typeface="HGPｺﾞｼｯｸM" panose="020B0600000000000000" pitchFamily="50" charset="-128"/>
              <a:ea typeface="HGPｺﾞｼｯｸM" panose="020B0600000000000000" pitchFamily="50" charset="-128"/>
            </a:rPr>
            <a:t>※</a:t>
          </a:r>
          <a:r>
            <a:rPr kumimoji="1" lang="ja-JP" altLang="en-US" sz="800" b="0">
              <a:latin typeface="HGPｺﾞｼｯｸM" panose="020B0600000000000000" pitchFamily="50" charset="-128"/>
              <a:ea typeface="HGPｺﾞｼｯｸM" panose="020B0600000000000000" pitchFamily="50" charset="-128"/>
            </a:rPr>
            <a:t>「入力シート」</a:t>
          </a:r>
          <a:r>
            <a:rPr kumimoji="1" lang="en-US" altLang="ja-JP" sz="800" b="0">
              <a:latin typeface="HGPｺﾞｼｯｸM" panose="020B0600000000000000" pitchFamily="50" charset="-128"/>
              <a:ea typeface="HGPｺﾞｼｯｸM" panose="020B0600000000000000" pitchFamily="50" charset="-128"/>
            </a:rPr>
            <a:t>12</a:t>
          </a:r>
          <a:r>
            <a:rPr kumimoji="1" lang="ja-JP" altLang="en-US" sz="800" b="0">
              <a:latin typeface="HGPｺﾞｼｯｸM" panose="020B0600000000000000" pitchFamily="50" charset="-128"/>
              <a:ea typeface="HGPｺﾞｼｯｸM" panose="020B0600000000000000" pitchFamily="50" charset="-128"/>
            </a:rPr>
            <a:t>に入力すると反映されます。</a:t>
          </a:r>
          <a:r>
            <a:rPr kumimoji="1" lang="ja-JP" altLang="en-US" sz="1100" b="0">
              <a:latin typeface="HGPｺﾞｼｯｸM" panose="020B0600000000000000" pitchFamily="50" charset="-128"/>
              <a:ea typeface="HGPｺﾞｼｯｸM" panose="020B0600000000000000" pitchFamily="50" charset="-128"/>
            </a:rPr>
            <a:t>　</a:t>
          </a:r>
        </a:p>
      </xdr:txBody>
    </xdr:sp>
    <xdr:clientData/>
  </xdr:twoCellAnchor>
  <xdr:twoCellAnchor>
    <xdr:from>
      <xdr:col>4</xdr:col>
      <xdr:colOff>459441</xdr:colOff>
      <xdr:row>20</xdr:row>
      <xdr:rowOff>179294</xdr:rowOff>
    </xdr:from>
    <xdr:to>
      <xdr:col>9</xdr:col>
      <xdr:colOff>433013</xdr:colOff>
      <xdr:row>22</xdr:row>
      <xdr:rowOff>149397</xdr:rowOff>
    </xdr:to>
    <xdr:sp macro="" textlink="">
      <xdr:nvSpPr>
        <xdr:cNvPr id="24" name="テキスト ボックス 23">
          <a:extLst>
            <a:ext uri="{FF2B5EF4-FFF2-40B4-BE49-F238E27FC236}">
              <a16:creationId xmlns:a16="http://schemas.microsoft.com/office/drawing/2014/main" id="{00000000-0008-0000-0000-000018000000}"/>
            </a:ext>
          </a:extLst>
        </xdr:cNvPr>
        <xdr:cNvSpPr txBox="1"/>
      </xdr:nvSpPr>
      <xdr:spPr>
        <a:xfrm>
          <a:off x="3507441" y="4213412"/>
          <a:ext cx="3783572" cy="37351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latin typeface="HGPｺﾞｼｯｸM" panose="020B0600000000000000" pitchFamily="50" charset="-128"/>
              <a:ea typeface="HGPｺﾞｼｯｸM" panose="020B0600000000000000" pitchFamily="50" charset="-128"/>
            </a:rPr>
            <a:t>（参考）各産業の１年間の収入（売上）／経済センサスより</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198671</xdr:colOff>
      <xdr:row>3</xdr:row>
      <xdr:rowOff>122465</xdr:rowOff>
    </xdr:from>
    <xdr:to>
      <xdr:col>3</xdr:col>
      <xdr:colOff>131386</xdr:colOff>
      <xdr:row>7</xdr:row>
      <xdr:rowOff>156666</xdr:rowOff>
    </xdr:to>
    <xdr:sp macro="" textlink="">
      <xdr:nvSpPr>
        <xdr:cNvPr id="3" name="コンテンツ プレースホルダー 2">
          <a:extLst>
            <a:ext uri="{FF2B5EF4-FFF2-40B4-BE49-F238E27FC236}">
              <a16:creationId xmlns:a16="http://schemas.microsoft.com/office/drawing/2014/main" id="{00000000-0008-0000-0100-000003000000}"/>
            </a:ext>
          </a:extLst>
        </xdr:cNvPr>
        <xdr:cNvSpPr txBox="1">
          <a:spLocks/>
        </xdr:cNvSpPr>
      </xdr:nvSpPr>
      <xdr:spPr bwMode="auto">
        <a:xfrm>
          <a:off x="879028" y="653144"/>
          <a:ext cx="1633608" cy="741772"/>
        </a:xfrm>
        <a:prstGeom prst="rect">
          <a:avLst/>
        </a:prstGeom>
        <a:solidFill>
          <a:schemeClr val="bg1"/>
        </a:solidFill>
        <a:ln w="9525">
          <a:solidFill>
            <a:schemeClr val="bg1">
              <a:lumMod val="50000"/>
            </a:schemeClr>
          </a:solidFill>
          <a:miter lim="800000"/>
          <a:headEnd/>
          <a:tailEnd/>
        </a:ln>
        <a:effectLst/>
        <a:extLst/>
      </xdr:spPr>
      <xdr:txBody>
        <a:bodyPr vert="horz" wrap="square" lIns="91440" tIns="45720" rIns="91440" bIns="45720" numCol="1" anchor="b" anchorCtr="0" compatLnSpc="1">
          <a:prstTxWarp prst="textNoShape">
            <a:avLst/>
          </a:prstTxWarp>
          <a:noAutofit/>
        </a:bodyPr>
        <a:lstStyle>
          <a:defPPr>
            <a:defRPr lang="ja-JP"/>
          </a:defPPr>
          <a:lvl1pPr algn="l" rtl="0" eaLnBrk="0" fontAlgn="base" hangingPunct="0">
            <a:spcBef>
              <a:spcPct val="0"/>
            </a:spcBef>
            <a:spcAft>
              <a:spcPct val="0"/>
            </a:spcAft>
            <a:defRPr kumimoji="1" kern="1200">
              <a:solidFill>
                <a:schemeClr val="tx1"/>
              </a:solidFill>
              <a:latin typeface="News Gothic MT"/>
              <a:ea typeface="メイリオ" panose="020B0604030504040204" pitchFamily="50" charset="-128"/>
              <a:cs typeface="メイリオ" panose="020B0604030504040204" pitchFamily="50" charset="-128"/>
            </a:defRPr>
          </a:lvl1pPr>
          <a:lvl2pPr marL="457200" algn="l" rtl="0" eaLnBrk="0" fontAlgn="base" hangingPunct="0">
            <a:spcBef>
              <a:spcPct val="0"/>
            </a:spcBef>
            <a:spcAft>
              <a:spcPct val="0"/>
            </a:spcAft>
            <a:defRPr kumimoji="1" kern="1200">
              <a:solidFill>
                <a:schemeClr val="tx1"/>
              </a:solidFill>
              <a:latin typeface="News Gothic MT"/>
              <a:ea typeface="メイリオ" panose="020B0604030504040204" pitchFamily="50" charset="-128"/>
              <a:cs typeface="メイリオ" panose="020B0604030504040204" pitchFamily="50" charset="-128"/>
            </a:defRPr>
          </a:lvl2pPr>
          <a:lvl3pPr marL="914400" algn="l" rtl="0" eaLnBrk="0" fontAlgn="base" hangingPunct="0">
            <a:spcBef>
              <a:spcPct val="0"/>
            </a:spcBef>
            <a:spcAft>
              <a:spcPct val="0"/>
            </a:spcAft>
            <a:defRPr kumimoji="1" kern="1200">
              <a:solidFill>
                <a:schemeClr val="tx1"/>
              </a:solidFill>
              <a:latin typeface="News Gothic MT"/>
              <a:ea typeface="メイリオ" panose="020B0604030504040204" pitchFamily="50" charset="-128"/>
              <a:cs typeface="メイリオ" panose="020B0604030504040204" pitchFamily="50" charset="-128"/>
            </a:defRPr>
          </a:lvl3pPr>
          <a:lvl4pPr marL="1371600" algn="l" rtl="0" eaLnBrk="0" fontAlgn="base" hangingPunct="0">
            <a:spcBef>
              <a:spcPct val="0"/>
            </a:spcBef>
            <a:spcAft>
              <a:spcPct val="0"/>
            </a:spcAft>
            <a:defRPr kumimoji="1" kern="1200">
              <a:solidFill>
                <a:schemeClr val="tx1"/>
              </a:solidFill>
              <a:latin typeface="News Gothic MT"/>
              <a:ea typeface="メイリオ" panose="020B0604030504040204" pitchFamily="50" charset="-128"/>
              <a:cs typeface="メイリオ" panose="020B0604030504040204" pitchFamily="50" charset="-128"/>
            </a:defRPr>
          </a:lvl4pPr>
          <a:lvl5pPr marL="1828800" algn="l" rtl="0" eaLnBrk="0" fontAlgn="base" hangingPunct="0">
            <a:spcBef>
              <a:spcPct val="0"/>
            </a:spcBef>
            <a:spcAft>
              <a:spcPct val="0"/>
            </a:spcAft>
            <a:defRPr kumimoji="1" kern="1200">
              <a:solidFill>
                <a:schemeClr val="tx1"/>
              </a:solidFill>
              <a:latin typeface="News Gothic MT"/>
              <a:ea typeface="メイリオ" panose="020B0604030504040204" pitchFamily="50" charset="-128"/>
              <a:cs typeface="メイリオ" panose="020B0604030504040204" pitchFamily="50" charset="-128"/>
            </a:defRPr>
          </a:lvl5pPr>
          <a:lvl6pPr marL="2286000" algn="l" defTabSz="914400" rtl="0" eaLnBrk="1" latinLnBrk="0" hangingPunct="1">
            <a:defRPr kumimoji="1" kern="1200">
              <a:solidFill>
                <a:schemeClr val="tx1"/>
              </a:solidFill>
              <a:latin typeface="News Gothic MT"/>
              <a:ea typeface="メイリオ" panose="020B0604030504040204" pitchFamily="50" charset="-128"/>
              <a:cs typeface="メイリオ" panose="020B0604030504040204" pitchFamily="50" charset="-128"/>
            </a:defRPr>
          </a:lvl6pPr>
          <a:lvl7pPr marL="2743200" algn="l" defTabSz="914400" rtl="0" eaLnBrk="1" latinLnBrk="0" hangingPunct="1">
            <a:defRPr kumimoji="1" kern="1200">
              <a:solidFill>
                <a:schemeClr val="tx1"/>
              </a:solidFill>
              <a:latin typeface="News Gothic MT"/>
              <a:ea typeface="メイリオ" panose="020B0604030504040204" pitchFamily="50" charset="-128"/>
              <a:cs typeface="メイリオ" panose="020B0604030504040204" pitchFamily="50" charset="-128"/>
            </a:defRPr>
          </a:lvl7pPr>
          <a:lvl8pPr marL="3200400" algn="l" defTabSz="914400" rtl="0" eaLnBrk="1" latinLnBrk="0" hangingPunct="1">
            <a:defRPr kumimoji="1" kern="1200">
              <a:solidFill>
                <a:schemeClr val="tx1"/>
              </a:solidFill>
              <a:latin typeface="News Gothic MT"/>
              <a:ea typeface="メイリオ" panose="020B0604030504040204" pitchFamily="50" charset="-128"/>
              <a:cs typeface="メイリオ" panose="020B0604030504040204" pitchFamily="50" charset="-128"/>
            </a:defRPr>
          </a:lvl8pPr>
          <a:lvl9pPr marL="3657600" algn="l" defTabSz="914400" rtl="0" eaLnBrk="1" latinLnBrk="0" hangingPunct="1">
            <a:defRPr kumimoji="1" kern="1200">
              <a:solidFill>
                <a:schemeClr val="tx1"/>
              </a:solidFill>
              <a:latin typeface="News Gothic MT"/>
              <a:ea typeface="メイリオ" panose="020B0604030504040204" pitchFamily="50" charset="-128"/>
              <a:cs typeface="メイリオ" panose="020B0604030504040204" pitchFamily="50" charset="-128"/>
            </a:defRPr>
          </a:lvl9pPr>
        </a:lstStyle>
        <a:p>
          <a:pPr marL="0" indent="0" algn="ctr">
            <a:lnSpc>
              <a:spcPts val="1260"/>
            </a:lnSpc>
            <a:buNone/>
          </a:pPr>
          <a:r>
            <a:rPr lang="ja-JP" altLang="en-US" sz="1050" b="0">
              <a:cs typeface="Meiryo UI" panose="020B0604030504040204" pitchFamily="50" charset="-128"/>
            </a:rPr>
            <a:t>観光客による</a:t>
          </a:r>
          <a:endParaRPr lang="en-US" altLang="ja-JP" sz="1050" b="0">
            <a:cs typeface="Meiryo UI" panose="020B0604030504040204" pitchFamily="50" charset="-128"/>
          </a:endParaRPr>
        </a:p>
        <a:p>
          <a:pPr marL="0" indent="0" algn="ctr">
            <a:lnSpc>
              <a:spcPts val="1260"/>
            </a:lnSpc>
            <a:buNone/>
          </a:pPr>
          <a:r>
            <a:rPr lang="ja-JP" altLang="en-US" sz="1050" b="0">
              <a:cs typeface="Meiryo UI" panose="020B0604030504040204" pitchFamily="50" charset="-128"/>
            </a:rPr>
            <a:t>消費の発生</a:t>
          </a:r>
          <a:endParaRPr lang="ja-JP" altLang="en-US" sz="700" b="0">
            <a:cs typeface="Meiryo UI" panose="020B0604030504040204" pitchFamily="50" charset="-128"/>
          </a:endParaRPr>
        </a:p>
      </xdr:txBody>
    </xdr:sp>
    <xdr:clientData/>
  </xdr:twoCellAnchor>
  <xdr:twoCellAnchor>
    <xdr:from>
      <xdr:col>3</xdr:col>
      <xdr:colOff>429405</xdr:colOff>
      <xdr:row>6</xdr:row>
      <xdr:rowOff>156533</xdr:rowOff>
    </xdr:from>
    <xdr:to>
      <xdr:col>4</xdr:col>
      <xdr:colOff>214306</xdr:colOff>
      <xdr:row>8</xdr:row>
      <xdr:rowOff>119864</xdr:rowOff>
    </xdr:to>
    <xdr:sp macro="" textlink="">
      <xdr:nvSpPr>
        <xdr:cNvPr id="6" name="右矢印 5">
          <a:extLst>
            <a:ext uri="{FF2B5EF4-FFF2-40B4-BE49-F238E27FC236}">
              <a16:creationId xmlns:a16="http://schemas.microsoft.com/office/drawing/2014/main" id="{00000000-0008-0000-0100-000006000000}"/>
            </a:ext>
          </a:extLst>
        </xdr:cNvPr>
        <xdr:cNvSpPr/>
      </xdr:nvSpPr>
      <xdr:spPr>
        <a:xfrm>
          <a:off x="2810655" y="1217890"/>
          <a:ext cx="601330" cy="317117"/>
        </a:xfrm>
        <a:prstGeom prst="rightArrow">
          <a:avLst/>
        </a:prstGeom>
        <a:solidFill>
          <a:srgbClr val="BADDE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algn="l" rtl="0" eaLnBrk="0" fontAlgn="base" hangingPunct="0">
            <a:spcBef>
              <a:spcPct val="0"/>
            </a:spcBef>
            <a:spcAft>
              <a:spcPct val="0"/>
            </a:spcAft>
            <a:defRPr kumimoji="1" kern="1200">
              <a:solidFill>
                <a:schemeClr val="lt1"/>
              </a:solidFill>
              <a:latin typeface="+mn-lt"/>
              <a:ea typeface="+mn-ea"/>
              <a:cs typeface="+mn-cs"/>
            </a:defRPr>
          </a:lvl1pPr>
          <a:lvl2pPr marL="457200" algn="l" rtl="0" eaLnBrk="0" fontAlgn="base" hangingPunct="0">
            <a:spcBef>
              <a:spcPct val="0"/>
            </a:spcBef>
            <a:spcAft>
              <a:spcPct val="0"/>
            </a:spcAft>
            <a:defRPr kumimoji="1" kern="1200">
              <a:solidFill>
                <a:schemeClr val="lt1"/>
              </a:solidFill>
              <a:latin typeface="+mn-lt"/>
              <a:ea typeface="+mn-ea"/>
              <a:cs typeface="+mn-cs"/>
            </a:defRPr>
          </a:lvl2pPr>
          <a:lvl3pPr marL="914400" algn="l" rtl="0" eaLnBrk="0" fontAlgn="base" hangingPunct="0">
            <a:spcBef>
              <a:spcPct val="0"/>
            </a:spcBef>
            <a:spcAft>
              <a:spcPct val="0"/>
            </a:spcAft>
            <a:defRPr kumimoji="1" kern="1200">
              <a:solidFill>
                <a:schemeClr val="lt1"/>
              </a:solidFill>
              <a:latin typeface="+mn-lt"/>
              <a:ea typeface="+mn-ea"/>
              <a:cs typeface="+mn-cs"/>
            </a:defRPr>
          </a:lvl3pPr>
          <a:lvl4pPr marL="1371600" algn="l" rtl="0" eaLnBrk="0" fontAlgn="base" hangingPunct="0">
            <a:spcBef>
              <a:spcPct val="0"/>
            </a:spcBef>
            <a:spcAft>
              <a:spcPct val="0"/>
            </a:spcAft>
            <a:defRPr kumimoji="1" kern="1200">
              <a:solidFill>
                <a:schemeClr val="lt1"/>
              </a:solidFill>
              <a:latin typeface="+mn-lt"/>
              <a:ea typeface="+mn-ea"/>
              <a:cs typeface="+mn-cs"/>
            </a:defRPr>
          </a:lvl4pPr>
          <a:lvl5pPr marL="1828800" algn="l" rtl="0" eaLnBrk="0" fontAlgn="base" hangingPunct="0">
            <a:spcBef>
              <a:spcPct val="0"/>
            </a:spcBef>
            <a:spcAft>
              <a:spcPct val="0"/>
            </a:spcAft>
            <a:defRPr kumimoji="1" kern="1200">
              <a:solidFill>
                <a:schemeClr val="lt1"/>
              </a:solidFill>
              <a:latin typeface="+mn-lt"/>
              <a:ea typeface="+mn-ea"/>
              <a:cs typeface="+mn-cs"/>
            </a:defRPr>
          </a:lvl5pPr>
          <a:lvl6pPr marL="2286000" algn="l" defTabSz="914400" rtl="0" eaLnBrk="1" latinLnBrk="0" hangingPunct="1">
            <a:defRPr kumimoji="1" kern="1200">
              <a:solidFill>
                <a:schemeClr val="lt1"/>
              </a:solidFill>
              <a:latin typeface="+mn-lt"/>
              <a:ea typeface="+mn-ea"/>
              <a:cs typeface="+mn-cs"/>
            </a:defRPr>
          </a:lvl6pPr>
          <a:lvl7pPr marL="2743200" algn="l" defTabSz="914400" rtl="0" eaLnBrk="1" latinLnBrk="0" hangingPunct="1">
            <a:defRPr kumimoji="1" kern="1200">
              <a:solidFill>
                <a:schemeClr val="lt1"/>
              </a:solidFill>
              <a:latin typeface="+mn-lt"/>
              <a:ea typeface="+mn-ea"/>
              <a:cs typeface="+mn-cs"/>
            </a:defRPr>
          </a:lvl7pPr>
          <a:lvl8pPr marL="3200400" algn="l" defTabSz="914400" rtl="0" eaLnBrk="1" latinLnBrk="0" hangingPunct="1">
            <a:defRPr kumimoji="1" kern="1200">
              <a:solidFill>
                <a:schemeClr val="lt1"/>
              </a:solidFill>
              <a:latin typeface="+mn-lt"/>
              <a:ea typeface="+mn-ea"/>
              <a:cs typeface="+mn-cs"/>
            </a:defRPr>
          </a:lvl8pPr>
          <a:lvl9pPr marL="3657600" algn="l" defTabSz="914400" rtl="0" eaLnBrk="1" latinLnBrk="0" hangingPunct="1">
            <a:defRPr kumimoji="1" kern="1200">
              <a:solidFill>
                <a:schemeClr val="lt1"/>
              </a:solidFill>
              <a:latin typeface="+mn-lt"/>
              <a:ea typeface="+mn-ea"/>
              <a:cs typeface="+mn-cs"/>
            </a:defRPr>
          </a:lvl9pPr>
        </a:lstStyle>
        <a:p>
          <a:pPr algn="ctr"/>
          <a:endParaRPr kumimoji="1" lang="ja-JP" altLang="en-US">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6</xdr:col>
      <xdr:colOff>776944</xdr:colOff>
      <xdr:row>6</xdr:row>
      <xdr:rowOff>120698</xdr:rowOff>
    </xdr:from>
    <xdr:to>
      <xdr:col>7</xdr:col>
      <xdr:colOff>653150</xdr:colOff>
      <xdr:row>8</xdr:row>
      <xdr:rowOff>112940</xdr:rowOff>
    </xdr:to>
    <xdr:sp macro="" textlink="">
      <xdr:nvSpPr>
        <xdr:cNvPr id="7" name="右矢印 6">
          <a:extLst>
            <a:ext uri="{FF2B5EF4-FFF2-40B4-BE49-F238E27FC236}">
              <a16:creationId xmlns:a16="http://schemas.microsoft.com/office/drawing/2014/main" id="{00000000-0008-0000-0100-000007000000}"/>
            </a:ext>
          </a:extLst>
        </xdr:cNvPr>
        <xdr:cNvSpPr/>
      </xdr:nvSpPr>
      <xdr:spPr>
        <a:xfrm>
          <a:off x="5607480" y="1182055"/>
          <a:ext cx="692634" cy="346028"/>
        </a:xfrm>
        <a:prstGeom prst="rightArrow">
          <a:avLst/>
        </a:prstGeom>
        <a:solidFill>
          <a:srgbClr val="BADDE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algn="l" rtl="0" eaLnBrk="0" fontAlgn="base" hangingPunct="0">
            <a:spcBef>
              <a:spcPct val="0"/>
            </a:spcBef>
            <a:spcAft>
              <a:spcPct val="0"/>
            </a:spcAft>
            <a:defRPr kumimoji="1" kern="1200">
              <a:solidFill>
                <a:schemeClr val="lt1"/>
              </a:solidFill>
              <a:latin typeface="+mn-lt"/>
              <a:ea typeface="+mn-ea"/>
              <a:cs typeface="+mn-cs"/>
            </a:defRPr>
          </a:lvl1pPr>
          <a:lvl2pPr marL="457200" algn="l" rtl="0" eaLnBrk="0" fontAlgn="base" hangingPunct="0">
            <a:spcBef>
              <a:spcPct val="0"/>
            </a:spcBef>
            <a:spcAft>
              <a:spcPct val="0"/>
            </a:spcAft>
            <a:defRPr kumimoji="1" kern="1200">
              <a:solidFill>
                <a:schemeClr val="lt1"/>
              </a:solidFill>
              <a:latin typeface="+mn-lt"/>
              <a:ea typeface="+mn-ea"/>
              <a:cs typeface="+mn-cs"/>
            </a:defRPr>
          </a:lvl2pPr>
          <a:lvl3pPr marL="914400" algn="l" rtl="0" eaLnBrk="0" fontAlgn="base" hangingPunct="0">
            <a:spcBef>
              <a:spcPct val="0"/>
            </a:spcBef>
            <a:spcAft>
              <a:spcPct val="0"/>
            </a:spcAft>
            <a:defRPr kumimoji="1" kern="1200">
              <a:solidFill>
                <a:schemeClr val="lt1"/>
              </a:solidFill>
              <a:latin typeface="+mn-lt"/>
              <a:ea typeface="+mn-ea"/>
              <a:cs typeface="+mn-cs"/>
            </a:defRPr>
          </a:lvl3pPr>
          <a:lvl4pPr marL="1371600" algn="l" rtl="0" eaLnBrk="0" fontAlgn="base" hangingPunct="0">
            <a:spcBef>
              <a:spcPct val="0"/>
            </a:spcBef>
            <a:spcAft>
              <a:spcPct val="0"/>
            </a:spcAft>
            <a:defRPr kumimoji="1" kern="1200">
              <a:solidFill>
                <a:schemeClr val="lt1"/>
              </a:solidFill>
              <a:latin typeface="+mn-lt"/>
              <a:ea typeface="+mn-ea"/>
              <a:cs typeface="+mn-cs"/>
            </a:defRPr>
          </a:lvl4pPr>
          <a:lvl5pPr marL="1828800" algn="l" rtl="0" eaLnBrk="0" fontAlgn="base" hangingPunct="0">
            <a:spcBef>
              <a:spcPct val="0"/>
            </a:spcBef>
            <a:spcAft>
              <a:spcPct val="0"/>
            </a:spcAft>
            <a:defRPr kumimoji="1" kern="1200">
              <a:solidFill>
                <a:schemeClr val="lt1"/>
              </a:solidFill>
              <a:latin typeface="+mn-lt"/>
              <a:ea typeface="+mn-ea"/>
              <a:cs typeface="+mn-cs"/>
            </a:defRPr>
          </a:lvl5pPr>
          <a:lvl6pPr marL="2286000" algn="l" defTabSz="914400" rtl="0" eaLnBrk="1" latinLnBrk="0" hangingPunct="1">
            <a:defRPr kumimoji="1" kern="1200">
              <a:solidFill>
                <a:schemeClr val="lt1"/>
              </a:solidFill>
              <a:latin typeface="+mn-lt"/>
              <a:ea typeface="+mn-ea"/>
              <a:cs typeface="+mn-cs"/>
            </a:defRPr>
          </a:lvl6pPr>
          <a:lvl7pPr marL="2743200" algn="l" defTabSz="914400" rtl="0" eaLnBrk="1" latinLnBrk="0" hangingPunct="1">
            <a:defRPr kumimoji="1" kern="1200">
              <a:solidFill>
                <a:schemeClr val="lt1"/>
              </a:solidFill>
              <a:latin typeface="+mn-lt"/>
              <a:ea typeface="+mn-ea"/>
              <a:cs typeface="+mn-cs"/>
            </a:defRPr>
          </a:lvl7pPr>
          <a:lvl8pPr marL="3200400" algn="l" defTabSz="914400" rtl="0" eaLnBrk="1" latinLnBrk="0" hangingPunct="1">
            <a:defRPr kumimoji="1" kern="1200">
              <a:solidFill>
                <a:schemeClr val="lt1"/>
              </a:solidFill>
              <a:latin typeface="+mn-lt"/>
              <a:ea typeface="+mn-ea"/>
              <a:cs typeface="+mn-cs"/>
            </a:defRPr>
          </a:lvl8pPr>
          <a:lvl9pPr marL="3657600" algn="l" defTabSz="914400" rtl="0" eaLnBrk="1" latinLnBrk="0" hangingPunct="1">
            <a:defRPr kumimoji="1" kern="1200">
              <a:solidFill>
                <a:schemeClr val="lt1"/>
              </a:solidFill>
              <a:latin typeface="+mn-lt"/>
              <a:ea typeface="+mn-ea"/>
              <a:cs typeface="+mn-cs"/>
            </a:defRPr>
          </a:lvl9pPr>
        </a:lstStyle>
        <a:p>
          <a:pPr algn="ctr"/>
          <a:endParaRPr kumimoji="1" lang="ja-JP" altLang="en-US">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5</xdr:col>
      <xdr:colOff>8846</xdr:colOff>
      <xdr:row>10</xdr:row>
      <xdr:rowOff>145166</xdr:rowOff>
    </xdr:from>
    <xdr:to>
      <xdr:col>5</xdr:col>
      <xdr:colOff>259504</xdr:colOff>
      <xdr:row>16</xdr:row>
      <xdr:rowOff>134732</xdr:rowOff>
    </xdr:to>
    <xdr:sp macro="" textlink="">
      <xdr:nvSpPr>
        <xdr:cNvPr id="8" name="右矢印 7">
          <a:extLst>
            <a:ext uri="{FF2B5EF4-FFF2-40B4-BE49-F238E27FC236}">
              <a16:creationId xmlns:a16="http://schemas.microsoft.com/office/drawing/2014/main" id="{00000000-0008-0000-0100-000008000000}"/>
            </a:ext>
          </a:extLst>
        </xdr:cNvPr>
        <xdr:cNvSpPr/>
      </xdr:nvSpPr>
      <xdr:spPr>
        <a:xfrm rot="4889137">
          <a:off x="3622820" y="2314228"/>
          <a:ext cx="1050923" cy="250658"/>
        </a:xfrm>
        <a:prstGeom prst="rightArrow">
          <a:avLst/>
        </a:prstGeom>
        <a:solidFill>
          <a:srgbClr val="BADDE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algn="l" rtl="0" eaLnBrk="0" fontAlgn="base" hangingPunct="0">
            <a:spcBef>
              <a:spcPct val="0"/>
            </a:spcBef>
            <a:spcAft>
              <a:spcPct val="0"/>
            </a:spcAft>
            <a:defRPr kumimoji="1" kern="1200">
              <a:solidFill>
                <a:schemeClr val="lt1"/>
              </a:solidFill>
              <a:latin typeface="+mn-lt"/>
              <a:ea typeface="+mn-ea"/>
              <a:cs typeface="+mn-cs"/>
            </a:defRPr>
          </a:lvl1pPr>
          <a:lvl2pPr marL="457200" algn="l" rtl="0" eaLnBrk="0" fontAlgn="base" hangingPunct="0">
            <a:spcBef>
              <a:spcPct val="0"/>
            </a:spcBef>
            <a:spcAft>
              <a:spcPct val="0"/>
            </a:spcAft>
            <a:defRPr kumimoji="1" kern="1200">
              <a:solidFill>
                <a:schemeClr val="lt1"/>
              </a:solidFill>
              <a:latin typeface="+mn-lt"/>
              <a:ea typeface="+mn-ea"/>
              <a:cs typeface="+mn-cs"/>
            </a:defRPr>
          </a:lvl2pPr>
          <a:lvl3pPr marL="914400" algn="l" rtl="0" eaLnBrk="0" fontAlgn="base" hangingPunct="0">
            <a:spcBef>
              <a:spcPct val="0"/>
            </a:spcBef>
            <a:spcAft>
              <a:spcPct val="0"/>
            </a:spcAft>
            <a:defRPr kumimoji="1" kern="1200">
              <a:solidFill>
                <a:schemeClr val="lt1"/>
              </a:solidFill>
              <a:latin typeface="+mn-lt"/>
              <a:ea typeface="+mn-ea"/>
              <a:cs typeface="+mn-cs"/>
            </a:defRPr>
          </a:lvl3pPr>
          <a:lvl4pPr marL="1371600" algn="l" rtl="0" eaLnBrk="0" fontAlgn="base" hangingPunct="0">
            <a:spcBef>
              <a:spcPct val="0"/>
            </a:spcBef>
            <a:spcAft>
              <a:spcPct val="0"/>
            </a:spcAft>
            <a:defRPr kumimoji="1" kern="1200">
              <a:solidFill>
                <a:schemeClr val="lt1"/>
              </a:solidFill>
              <a:latin typeface="+mn-lt"/>
              <a:ea typeface="+mn-ea"/>
              <a:cs typeface="+mn-cs"/>
            </a:defRPr>
          </a:lvl4pPr>
          <a:lvl5pPr marL="1828800" algn="l" rtl="0" eaLnBrk="0" fontAlgn="base" hangingPunct="0">
            <a:spcBef>
              <a:spcPct val="0"/>
            </a:spcBef>
            <a:spcAft>
              <a:spcPct val="0"/>
            </a:spcAft>
            <a:defRPr kumimoji="1" kern="1200">
              <a:solidFill>
                <a:schemeClr val="lt1"/>
              </a:solidFill>
              <a:latin typeface="+mn-lt"/>
              <a:ea typeface="+mn-ea"/>
              <a:cs typeface="+mn-cs"/>
            </a:defRPr>
          </a:lvl5pPr>
          <a:lvl6pPr marL="2286000" algn="l" defTabSz="914400" rtl="0" eaLnBrk="1" latinLnBrk="0" hangingPunct="1">
            <a:defRPr kumimoji="1" kern="1200">
              <a:solidFill>
                <a:schemeClr val="lt1"/>
              </a:solidFill>
              <a:latin typeface="+mn-lt"/>
              <a:ea typeface="+mn-ea"/>
              <a:cs typeface="+mn-cs"/>
            </a:defRPr>
          </a:lvl6pPr>
          <a:lvl7pPr marL="2743200" algn="l" defTabSz="914400" rtl="0" eaLnBrk="1" latinLnBrk="0" hangingPunct="1">
            <a:defRPr kumimoji="1" kern="1200">
              <a:solidFill>
                <a:schemeClr val="lt1"/>
              </a:solidFill>
              <a:latin typeface="+mn-lt"/>
              <a:ea typeface="+mn-ea"/>
              <a:cs typeface="+mn-cs"/>
            </a:defRPr>
          </a:lvl7pPr>
          <a:lvl8pPr marL="3200400" algn="l" defTabSz="914400" rtl="0" eaLnBrk="1" latinLnBrk="0" hangingPunct="1">
            <a:defRPr kumimoji="1" kern="1200">
              <a:solidFill>
                <a:schemeClr val="lt1"/>
              </a:solidFill>
              <a:latin typeface="+mn-lt"/>
              <a:ea typeface="+mn-ea"/>
              <a:cs typeface="+mn-cs"/>
            </a:defRPr>
          </a:lvl8pPr>
          <a:lvl9pPr marL="3657600" algn="l" defTabSz="914400" rtl="0" eaLnBrk="1" latinLnBrk="0" hangingPunct="1">
            <a:defRPr kumimoji="1" kern="1200">
              <a:solidFill>
                <a:schemeClr val="lt1"/>
              </a:solidFill>
              <a:latin typeface="+mn-lt"/>
              <a:ea typeface="+mn-ea"/>
              <a:cs typeface="+mn-cs"/>
            </a:defRPr>
          </a:lvl9pPr>
        </a:lstStyle>
        <a:p>
          <a:pPr algn="ctr"/>
          <a:endParaRPr kumimoji="1" lang="ja-JP" altLang="en-US">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6</xdr:col>
      <xdr:colOff>424143</xdr:colOff>
      <xdr:row>12</xdr:row>
      <xdr:rowOff>97453</xdr:rowOff>
    </xdr:from>
    <xdr:to>
      <xdr:col>8</xdr:col>
      <xdr:colOff>469476</xdr:colOff>
      <xdr:row>14</xdr:row>
      <xdr:rowOff>37110</xdr:rowOff>
    </xdr:to>
    <xdr:sp macro="" textlink="">
      <xdr:nvSpPr>
        <xdr:cNvPr id="9" name="右矢印 8">
          <a:extLst>
            <a:ext uri="{FF2B5EF4-FFF2-40B4-BE49-F238E27FC236}">
              <a16:creationId xmlns:a16="http://schemas.microsoft.com/office/drawing/2014/main" id="{00000000-0008-0000-0100-000009000000}"/>
            </a:ext>
          </a:extLst>
        </xdr:cNvPr>
        <xdr:cNvSpPr/>
      </xdr:nvSpPr>
      <xdr:spPr>
        <a:xfrm rot="8630076">
          <a:off x="5254679" y="2220167"/>
          <a:ext cx="1678190" cy="293443"/>
        </a:xfrm>
        <a:prstGeom prst="rightArrow">
          <a:avLst/>
        </a:prstGeom>
        <a:solidFill>
          <a:srgbClr val="BADDE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algn="l" rtl="0" eaLnBrk="0" fontAlgn="base" hangingPunct="0">
            <a:spcBef>
              <a:spcPct val="0"/>
            </a:spcBef>
            <a:spcAft>
              <a:spcPct val="0"/>
            </a:spcAft>
            <a:defRPr kumimoji="1" kern="1200">
              <a:solidFill>
                <a:schemeClr val="lt1"/>
              </a:solidFill>
              <a:latin typeface="+mn-lt"/>
              <a:ea typeface="+mn-ea"/>
              <a:cs typeface="+mn-cs"/>
            </a:defRPr>
          </a:lvl1pPr>
          <a:lvl2pPr marL="457200" algn="l" rtl="0" eaLnBrk="0" fontAlgn="base" hangingPunct="0">
            <a:spcBef>
              <a:spcPct val="0"/>
            </a:spcBef>
            <a:spcAft>
              <a:spcPct val="0"/>
            </a:spcAft>
            <a:defRPr kumimoji="1" kern="1200">
              <a:solidFill>
                <a:schemeClr val="lt1"/>
              </a:solidFill>
              <a:latin typeface="+mn-lt"/>
              <a:ea typeface="+mn-ea"/>
              <a:cs typeface="+mn-cs"/>
            </a:defRPr>
          </a:lvl2pPr>
          <a:lvl3pPr marL="914400" algn="l" rtl="0" eaLnBrk="0" fontAlgn="base" hangingPunct="0">
            <a:spcBef>
              <a:spcPct val="0"/>
            </a:spcBef>
            <a:spcAft>
              <a:spcPct val="0"/>
            </a:spcAft>
            <a:defRPr kumimoji="1" kern="1200">
              <a:solidFill>
                <a:schemeClr val="lt1"/>
              </a:solidFill>
              <a:latin typeface="+mn-lt"/>
              <a:ea typeface="+mn-ea"/>
              <a:cs typeface="+mn-cs"/>
            </a:defRPr>
          </a:lvl3pPr>
          <a:lvl4pPr marL="1371600" algn="l" rtl="0" eaLnBrk="0" fontAlgn="base" hangingPunct="0">
            <a:spcBef>
              <a:spcPct val="0"/>
            </a:spcBef>
            <a:spcAft>
              <a:spcPct val="0"/>
            </a:spcAft>
            <a:defRPr kumimoji="1" kern="1200">
              <a:solidFill>
                <a:schemeClr val="lt1"/>
              </a:solidFill>
              <a:latin typeface="+mn-lt"/>
              <a:ea typeface="+mn-ea"/>
              <a:cs typeface="+mn-cs"/>
            </a:defRPr>
          </a:lvl4pPr>
          <a:lvl5pPr marL="1828800" algn="l" rtl="0" eaLnBrk="0" fontAlgn="base" hangingPunct="0">
            <a:spcBef>
              <a:spcPct val="0"/>
            </a:spcBef>
            <a:spcAft>
              <a:spcPct val="0"/>
            </a:spcAft>
            <a:defRPr kumimoji="1" kern="1200">
              <a:solidFill>
                <a:schemeClr val="lt1"/>
              </a:solidFill>
              <a:latin typeface="+mn-lt"/>
              <a:ea typeface="+mn-ea"/>
              <a:cs typeface="+mn-cs"/>
            </a:defRPr>
          </a:lvl5pPr>
          <a:lvl6pPr marL="2286000" algn="l" defTabSz="914400" rtl="0" eaLnBrk="1" latinLnBrk="0" hangingPunct="1">
            <a:defRPr kumimoji="1" kern="1200">
              <a:solidFill>
                <a:schemeClr val="lt1"/>
              </a:solidFill>
              <a:latin typeface="+mn-lt"/>
              <a:ea typeface="+mn-ea"/>
              <a:cs typeface="+mn-cs"/>
            </a:defRPr>
          </a:lvl6pPr>
          <a:lvl7pPr marL="2743200" algn="l" defTabSz="914400" rtl="0" eaLnBrk="1" latinLnBrk="0" hangingPunct="1">
            <a:defRPr kumimoji="1" kern="1200">
              <a:solidFill>
                <a:schemeClr val="lt1"/>
              </a:solidFill>
              <a:latin typeface="+mn-lt"/>
              <a:ea typeface="+mn-ea"/>
              <a:cs typeface="+mn-cs"/>
            </a:defRPr>
          </a:lvl7pPr>
          <a:lvl8pPr marL="3200400" algn="l" defTabSz="914400" rtl="0" eaLnBrk="1" latinLnBrk="0" hangingPunct="1">
            <a:defRPr kumimoji="1" kern="1200">
              <a:solidFill>
                <a:schemeClr val="lt1"/>
              </a:solidFill>
              <a:latin typeface="+mn-lt"/>
              <a:ea typeface="+mn-ea"/>
              <a:cs typeface="+mn-cs"/>
            </a:defRPr>
          </a:lvl8pPr>
          <a:lvl9pPr marL="3657600" algn="l" defTabSz="914400" rtl="0" eaLnBrk="1" latinLnBrk="0" hangingPunct="1">
            <a:defRPr kumimoji="1" kern="1200">
              <a:solidFill>
                <a:schemeClr val="lt1"/>
              </a:solidFill>
              <a:latin typeface="+mn-lt"/>
              <a:ea typeface="+mn-ea"/>
              <a:cs typeface="+mn-cs"/>
            </a:defRPr>
          </a:lvl9pPr>
        </a:lstStyle>
        <a:p>
          <a:pPr algn="ctr"/>
          <a:endParaRPr kumimoji="1" lang="ja-JP" altLang="en-US">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3</xdr:col>
      <xdr:colOff>151990</xdr:colOff>
      <xdr:row>4</xdr:row>
      <xdr:rowOff>55413</xdr:rowOff>
    </xdr:from>
    <xdr:to>
      <xdr:col>4</xdr:col>
      <xdr:colOff>295402</xdr:colOff>
      <xdr:row>6</xdr:row>
      <xdr:rowOff>132645</xdr:rowOff>
    </xdr:to>
    <xdr:sp macro="" textlink="">
      <xdr:nvSpPr>
        <xdr:cNvPr id="12" name="コンテンツ プレースホルダー 2">
          <a:extLst>
            <a:ext uri="{FF2B5EF4-FFF2-40B4-BE49-F238E27FC236}">
              <a16:creationId xmlns:a16="http://schemas.microsoft.com/office/drawing/2014/main" id="{00000000-0008-0000-0100-00000C000000}"/>
            </a:ext>
          </a:extLst>
        </xdr:cNvPr>
        <xdr:cNvSpPr txBox="1">
          <a:spLocks/>
        </xdr:cNvSpPr>
      </xdr:nvSpPr>
      <xdr:spPr bwMode="auto">
        <a:xfrm>
          <a:off x="2533240" y="762984"/>
          <a:ext cx="959841" cy="431018"/>
        </a:xfrm>
        <a:prstGeom prst="rect">
          <a:avLst/>
        </a:prstGeom>
        <a:noFill/>
        <a:ln w="9525">
          <a:noFill/>
          <a:miter lim="800000"/>
          <a:headEnd/>
          <a:tailEnd/>
        </a:ln>
        <a:effectLst/>
        <a:extLst>
          <a:ext uri="{909E8E84-426E-40DD-AFC4-6F175D3DCCD1}">
            <a14:hiddenFill xmlns:a14="http://schemas.microsoft.com/office/drawing/2010/main">
              <a:solidFill>
                <a:schemeClr val="accent1"/>
              </a:solid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txBody>
        <a:bodyPr vert="horz" wrap="square" lIns="91440" tIns="45720" rIns="91440" bIns="45720" numCol="1" anchor="ctr" anchorCtr="0" compatLnSpc="1">
          <a:prstTxWarp prst="textNoShape">
            <a:avLst/>
          </a:prstTxWarp>
          <a:noAutofit/>
        </a:bodyPr>
        <a:lstStyle>
          <a:defPPr>
            <a:defRPr lang="ja-JP"/>
          </a:defPPr>
          <a:lvl1pPr algn="l" rtl="0" eaLnBrk="0" fontAlgn="base" hangingPunct="0">
            <a:spcBef>
              <a:spcPct val="0"/>
            </a:spcBef>
            <a:spcAft>
              <a:spcPct val="0"/>
            </a:spcAft>
            <a:defRPr kumimoji="1" kern="1200">
              <a:solidFill>
                <a:schemeClr val="tx1"/>
              </a:solidFill>
              <a:latin typeface="News Gothic MT"/>
              <a:ea typeface="メイリオ" panose="020B0604030504040204" pitchFamily="50" charset="-128"/>
              <a:cs typeface="メイリオ" panose="020B0604030504040204" pitchFamily="50" charset="-128"/>
            </a:defRPr>
          </a:lvl1pPr>
          <a:lvl2pPr marL="457200" algn="l" rtl="0" eaLnBrk="0" fontAlgn="base" hangingPunct="0">
            <a:spcBef>
              <a:spcPct val="0"/>
            </a:spcBef>
            <a:spcAft>
              <a:spcPct val="0"/>
            </a:spcAft>
            <a:defRPr kumimoji="1" kern="1200">
              <a:solidFill>
                <a:schemeClr val="tx1"/>
              </a:solidFill>
              <a:latin typeface="News Gothic MT"/>
              <a:ea typeface="メイリオ" panose="020B0604030504040204" pitchFamily="50" charset="-128"/>
              <a:cs typeface="メイリオ" panose="020B0604030504040204" pitchFamily="50" charset="-128"/>
            </a:defRPr>
          </a:lvl2pPr>
          <a:lvl3pPr marL="914400" algn="l" rtl="0" eaLnBrk="0" fontAlgn="base" hangingPunct="0">
            <a:spcBef>
              <a:spcPct val="0"/>
            </a:spcBef>
            <a:spcAft>
              <a:spcPct val="0"/>
            </a:spcAft>
            <a:defRPr kumimoji="1" kern="1200">
              <a:solidFill>
                <a:schemeClr val="tx1"/>
              </a:solidFill>
              <a:latin typeface="News Gothic MT"/>
              <a:ea typeface="メイリオ" panose="020B0604030504040204" pitchFamily="50" charset="-128"/>
              <a:cs typeface="メイリオ" panose="020B0604030504040204" pitchFamily="50" charset="-128"/>
            </a:defRPr>
          </a:lvl3pPr>
          <a:lvl4pPr marL="1371600" algn="l" rtl="0" eaLnBrk="0" fontAlgn="base" hangingPunct="0">
            <a:spcBef>
              <a:spcPct val="0"/>
            </a:spcBef>
            <a:spcAft>
              <a:spcPct val="0"/>
            </a:spcAft>
            <a:defRPr kumimoji="1" kern="1200">
              <a:solidFill>
                <a:schemeClr val="tx1"/>
              </a:solidFill>
              <a:latin typeface="News Gothic MT"/>
              <a:ea typeface="メイリオ" panose="020B0604030504040204" pitchFamily="50" charset="-128"/>
              <a:cs typeface="メイリオ" panose="020B0604030504040204" pitchFamily="50" charset="-128"/>
            </a:defRPr>
          </a:lvl4pPr>
          <a:lvl5pPr marL="1828800" algn="l" rtl="0" eaLnBrk="0" fontAlgn="base" hangingPunct="0">
            <a:spcBef>
              <a:spcPct val="0"/>
            </a:spcBef>
            <a:spcAft>
              <a:spcPct val="0"/>
            </a:spcAft>
            <a:defRPr kumimoji="1" kern="1200">
              <a:solidFill>
                <a:schemeClr val="tx1"/>
              </a:solidFill>
              <a:latin typeface="News Gothic MT"/>
              <a:ea typeface="メイリオ" panose="020B0604030504040204" pitchFamily="50" charset="-128"/>
              <a:cs typeface="メイリオ" panose="020B0604030504040204" pitchFamily="50" charset="-128"/>
            </a:defRPr>
          </a:lvl5pPr>
          <a:lvl6pPr marL="2286000" algn="l" defTabSz="914400" rtl="0" eaLnBrk="1" latinLnBrk="0" hangingPunct="1">
            <a:defRPr kumimoji="1" kern="1200">
              <a:solidFill>
                <a:schemeClr val="tx1"/>
              </a:solidFill>
              <a:latin typeface="News Gothic MT"/>
              <a:ea typeface="メイリオ" panose="020B0604030504040204" pitchFamily="50" charset="-128"/>
              <a:cs typeface="メイリオ" panose="020B0604030504040204" pitchFamily="50" charset="-128"/>
            </a:defRPr>
          </a:lvl6pPr>
          <a:lvl7pPr marL="2743200" algn="l" defTabSz="914400" rtl="0" eaLnBrk="1" latinLnBrk="0" hangingPunct="1">
            <a:defRPr kumimoji="1" kern="1200">
              <a:solidFill>
                <a:schemeClr val="tx1"/>
              </a:solidFill>
              <a:latin typeface="News Gothic MT"/>
              <a:ea typeface="メイリオ" panose="020B0604030504040204" pitchFamily="50" charset="-128"/>
              <a:cs typeface="メイリオ" panose="020B0604030504040204" pitchFamily="50" charset="-128"/>
            </a:defRPr>
          </a:lvl7pPr>
          <a:lvl8pPr marL="3200400" algn="l" defTabSz="914400" rtl="0" eaLnBrk="1" latinLnBrk="0" hangingPunct="1">
            <a:defRPr kumimoji="1" kern="1200">
              <a:solidFill>
                <a:schemeClr val="tx1"/>
              </a:solidFill>
              <a:latin typeface="News Gothic MT"/>
              <a:ea typeface="メイリオ" panose="020B0604030504040204" pitchFamily="50" charset="-128"/>
              <a:cs typeface="メイリオ" panose="020B0604030504040204" pitchFamily="50" charset="-128"/>
            </a:defRPr>
          </a:lvl8pPr>
          <a:lvl9pPr marL="3657600" algn="l" defTabSz="914400" rtl="0" eaLnBrk="1" latinLnBrk="0" hangingPunct="1">
            <a:defRPr kumimoji="1" kern="1200">
              <a:solidFill>
                <a:schemeClr val="tx1"/>
              </a:solidFill>
              <a:latin typeface="News Gothic MT"/>
              <a:ea typeface="メイリオ" panose="020B0604030504040204" pitchFamily="50" charset="-128"/>
              <a:cs typeface="メイリオ" panose="020B0604030504040204" pitchFamily="50" charset="-128"/>
            </a:defRPr>
          </a:lvl9pPr>
        </a:lstStyle>
        <a:p>
          <a:pPr marL="0" indent="0" algn="ctr">
            <a:lnSpc>
              <a:spcPts val="1260"/>
            </a:lnSpc>
            <a:buNone/>
          </a:pPr>
          <a:r>
            <a:rPr lang="en-US" altLang="ja-JP" sz="1050" b="0">
              <a:solidFill>
                <a:srgbClr val="224B50"/>
              </a:solidFill>
              <a:cs typeface="Meiryo UI" panose="020B0604030504040204" pitchFamily="50" charset="-128"/>
            </a:rPr>
            <a:t>×</a:t>
          </a:r>
          <a:r>
            <a:rPr lang="ja-JP" altLang="en-US" sz="1050" b="0">
              <a:solidFill>
                <a:srgbClr val="224B50"/>
              </a:solidFill>
              <a:cs typeface="Meiryo UI" panose="020B0604030504040204" pitchFamily="50" charset="-128"/>
            </a:rPr>
            <a:t>域内</a:t>
          </a:r>
          <a:endParaRPr lang="en-US" altLang="ja-JP" sz="1050" b="0">
            <a:solidFill>
              <a:srgbClr val="224B50"/>
            </a:solidFill>
            <a:cs typeface="Meiryo UI" panose="020B0604030504040204" pitchFamily="50" charset="-128"/>
          </a:endParaRPr>
        </a:p>
        <a:p>
          <a:pPr marL="0" indent="0" algn="ctr">
            <a:lnSpc>
              <a:spcPts val="1260"/>
            </a:lnSpc>
            <a:buNone/>
          </a:pPr>
          <a:r>
            <a:rPr lang="ja-JP" altLang="en-US" sz="1050" b="0">
              <a:solidFill>
                <a:srgbClr val="224B50"/>
              </a:solidFill>
              <a:cs typeface="Meiryo UI" panose="020B0604030504040204" pitchFamily="50" charset="-128"/>
            </a:rPr>
            <a:t>自給率</a:t>
          </a:r>
        </a:p>
      </xdr:txBody>
    </xdr:sp>
    <xdr:clientData/>
  </xdr:twoCellAnchor>
  <xdr:twoCellAnchor>
    <xdr:from>
      <xdr:col>1</xdr:col>
      <xdr:colOff>447302</xdr:colOff>
      <xdr:row>7</xdr:row>
      <xdr:rowOff>142706</xdr:rowOff>
    </xdr:from>
    <xdr:to>
      <xdr:col>3</xdr:col>
      <xdr:colOff>186409</xdr:colOff>
      <xdr:row>9</xdr:row>
      <xdr:rowOff>148920</xdr:rowOff>
    </xdr:to>
    <xdr:sp macro="" textlink="">
      <xdr:nvSpPr>
        <xdr:cNvPr id="13" name="角丸四角形 12">
          <a:extLst>
            <a:ext uri="{FF2B5EF4-FFF2-40B4-BE49-F238E27FC236}">
              <a16:creationId xmlns:a16="http://schemas.microsoft.com/office/drawing/2014/main" id="{00000000-0008-0000-0100-00000D000000}"/>
            </a:ext>
          </a:extLst>
        </xdr:cNvPr>
        <xdr:cNvSpPr/>
      </xdr:nvSpPr>
      <xdr:spPr>
        <a:xfrm>
          <a:off x="1127659" y="1380956"/>
          <a:ext cx="1440000" cy="360000"/>
        </a:xfrm>
        <a:prstGeom prst="roundRect">
          <a:avLst/>
        </a:prstGeom>
        <a:solidFill>
          <a:srgbClr val="D7E4B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tIns="90000" rtlCol="0" anchor="ctr"/>
        <a:lstStyle>
          <a:defPPr>
            <a:defRPr lang="ja-JP"/>
          </a:defPPr>
          <a:lvl1pPr algn="l" rtl="0" eaLnBrk="0" fontAlgn="base" hangingPunct="0">
            <a:spcBef>
              <a:spcPct val="0"/>
            </a:spcBef>
            <a:spcAft>
              <a:spcPct val="0"/>
            </a:spcAft>
            <a:defRPr kumimoji="1" kern="1200">
              <a:solidFill>
                <a:schemeClr val="lt1"/>
              </a:solidFill>
              <a:latin typeface="+mn-lt"/>
              <a:ea typeface="+mn-ea"/>
              <a:cs typeface="+mn-cs"/>
            </a:defRPr>
          </a:lvl1pPr>
          <a:lvl2pPr marL="457200" algn="l" rtl="0" eaLnBrk="0" fontAlgn="base" hangingPunct="0">
            <a:spcBef>
              <a:spcPct val="0"/>
            </a:spcBef>
            <a:spcAft>
              <a:spcPct val="0"/>
            </a:spcAft>
            <a:defRPr kumimoji="1" kern="1200">
              <a:solidFill>
                <a:schemeClr val="lt1"/>
              </a:solidFill>
              <a:latin typeface="+mn-lt"/>
              <a:ea typeface="+mn-ea"/>
              <a:cs typeface="+mn-cs"/>
            </a:defRPr>
          </a:lvl2pPr>
          <a:lvl3pPr marL="914400" algn="l" rtl="0" eaLnBrk="0" fontAlgn="base" hangingPunct="0">
            <a:spcBef>
              <a:spcPct val="0"/>
            </a:spcBef>
            <a:spcAft>
              <a:spcPct val="0"/>
            </a:spcAft>
            <a:defRPr kumimoji="1" kern="1200">
              <a:solidFill>
                <a:schemeClr val="lt1"/>
              </a:solidFill>
              <a:latin typeface="+mn-lt"/>
              <a:ea typeface="+mn-ea"/>
              <a:cs typeface="+mn-cs"/>
            </a:defRPr>
          </a:lvl3pPr>
          <a:lvl4pPr marL="1371600" algn="l" rtl="0" eaLnBrk="0" fontAlgn="base" hangingPunct="0">
            <a:spcBef>
              <a:spcPct val="0"/>
            </a:spcBef>
            <a:spcAft>
              <a:spcPct val="0"/>
            </a:spcAft>
            <a:defRPr kumimoji="1" kern="1200">
              <a:solidFill>
                <a:schemeClr val="lt1"/>
              </a:solidFill>
              <a:latin typeface="+mn-lt"/>
              <a:ea typeface="+mn-ea"/>
              <a:cs typeface="+mn-cs"/>
            </a:defRPr>
          </a:lvl4pPr>
          <a:lvl5pPr marL="1828800" algn="l" rtl="0" eaLnBrk="0" fontAlgn="base" hangingPunct="0">
            <a:spcBef>
              <a:spcPct val="0"/>
            </a:spcBef>
            <a:spcAft>
              <a:spcPct val="0"/>
            </a:spcAft>
            <a:defRPr kumimoji="1" kern="1200">
              <a:solidFill>
                <a:schemeClr val="lt1"/>
              </a:solidFill>
              <a:latin typeface="+mn-lt"/>
              <a:ea typeface="+mn-ea"/>
              <a:cs typeface="+mn-cs"/>
            </a:defRPr>
          </a:lvl5pPr>
          <a:lvl6pPr marL="2286000" algn="l" defTabSz="914400" rtl="0" eaLnBrk="1" latinLnBrk="0" hangingPunct="1">
            <a:defRPr kumimoji="1" kern="1200">
              <a:solidFill>
                <a:schemeClr val="lt1"/>
              </a:solidFill>
              <a:latin typeface="+mn-lt"/>
              <a:ea typeface="+mn-ea"/>
              <a:cs typeface="+mn-cs"/>
            </a:defRPr>
          </a:lvl6pPr>
          <a:lvl7pPr marL="2743200" algn="l" defTabSz="914400" rtl="0" eaLnBrk="1" latinLnBrk="0" hangingPunct="1">
            <a:defRPr kumimoji="1" kern="1200">
              <a:solidFill>
                <a:schemeClr val="lt1"/>
              </a:solidFill>
              <a:latin typeface="+mn-lt"/>
              <a:ea typeface="+mn-ea"/>
              <a:cs typeface="+mn-cs"/>
            </a:defRPr>
          </a:lvl7pPr>
          <a:lvl8pPr marL="3200400" algn="l" defTabSz="914400" rtl="0" eaLnBrk="1" latinLnBrk="0" hangingPunct="1">
            <a:defRPr kumimoji="1" kern="1200">
              <a:solidFill>
                <a:schemeClr val="lt1"/>
              </a:solidFill>
              <a:latin typeface="+mn-lt"/>
              <a:ea typeface="+mn-ea"/>
              <a:cs typeface="+mn-cs"/>
            </a:defRPr>
          </a:lvl8pPr>
          <a:lvl9pPr marL="3657600" algn="l" defTabSz="914400" rtl="0" eaLnBrk="1" latinLnBrk="0" hangingPunct="1">
            <a:defRPr kumimoji="1" kern="1200">
              <a:solidFill>
                <a:schemeClr val="lt1"/>
              </a:solidFill>
              <a:latin typeface="+mn-lt"/>
              <a:ea typeface="+mn-ea"/>
              <a:cs typeface="+mn-cs"/>
            </a:defRPr>
          </a:lvl9pPr>
        </a:lstStyle>
        <a:p>
          <a:pPr algn="ctr">
            <a:lnSpc>
              <a:spcPts val="1200"/>
            </a:lnSpc>
          </a:pPr>
          <a:endParaRPr kumimoji="1" lang="ja-JP" altLang="en-US" sz="1000">
            <a:solidFill>
              <a:schemeClr val="tx1"/>
            </a:solidFill>
          </a:endParaRPr>
        </a:p>
      </xdr:txBody>
    </xdr:sp>
    <xdr:clientData/>
  </xdr:twoCellAnchor>
  <xdr:twoCellAnchor>
    <xdr:from>
      <xdr:col>8</xdr:col>
      <xdr:colOff>237490</xdr:colOff>
      <xdr:row>4</xdr:row>
      <xdr:rowOff>5476</xdr:rowOff>
    </xdr:from>
    <xdr:to>
      <xdr:col>10</xdr:col>
      <xdr:colOff>186534</xdr:colOff>
      <xdr:row>8</xdr:row>
      <xdr:rowOff>39676</xdr:rowOff>
    </xdr:to>
    <xdr:sp macro="" textlink="">
      <xdr:nvSpPr>
        <xdr:cNvPr id="15" name="コンテンツ プレースホルダー 2">
          <a:extLst>
            <a:ext uri="{FF2B5EF4-FFF2-40B4-BE49-F238E27FC236}">
              <a16:creationId xmlns:a16="http://schemas.microsoft.com/office/drawing/2014/main" id="{00000000-0008-0000-0100-00000F000000}"/>
            </a:ext>
          </a:extLst>
        </xdr:cNvPr>
        <xdr:cNvSpPr txBox="1">
          <a:spLocks/>
        </xdr:cNvSpPr>
      </xdr:nvSpPr>
      <xdr:spPr bwMode="auto">
        <a:xfrm>
          <a:off x="6700883" y="713047"/>
          <a:ext cx="1609115" cy="741772"/>
        </a:xfrm>
        <a:prstGeom prst="rect">
          <a:avLst/>
        </a:prstGeom>
        <a:solidFill>
          <a:schemeClr val="bg1"/>
        </a:solidFill>
        <a:ln w="9525">
          <a:solidFill>
            <a:schemeClr val="bg1">
              <a:lumMod val="50000"/>
            </a:schemeClr>
          </a:solidFill>
          <a:miter lim="800000"/>
          <a:headEnd/>
          <a:tailEnd/>
        </a:ln>
        <a:effectLst/>
        <a:extLst/>
      </xdr:spPr>
      <xdr:txBody>
        <a:bodyPr vert="horz" wrap="square" lIns="91440" tIns="45720" rIns="91440" bIns="45720" numCol="1" anchor="b" anchorCtr="0" compatLnSpc="1">
          <a:prstTxWarp prst="textNoShape">
            <a:avLst/>
          </a:prstTxWarp>
          <a:noAutofit/>
        </a:bodyPr>
        <a:lstStyle>
          <a:defPPr>
            <a:defRPr lang="ja-JP"/>
          </a:defPPr>
          <a:lvl1pPr algn="l" rtl="0" eaLnBrk="0" fontAlgn="base" hangingPunct="0">
            <a:spcBef>
              <a:spcPct val="0"/>
            </a:spcBef>
            <a:spcAft>
              <a:spcPct val="0"/>
            </a:spcAft>
            <a:defRPr kumimoji="1" kern="1200">
              <a:solidFill>
                <a:schemeClr val="tx1"/>
              </a:solidFill>
              <a:latin typeface="News Gothic MT"/>
              <a:ea typeface="メイリオ" panose="020B0604030504040204" pitchFamily="50" charset="-128"/>
              <a:cs typeface="メイリオ" panose="020B0604030504040204" pitchFamily="50" charset="-128"/>
            </a:defRPr>
          </a:lvl1pPr>
          <a:lvl2pPr marL="457200" algn="l" rtl="0" eaLnBrk="0" fontAlgn="base" hangingPunct="0">
            <a:spcBef>
              <a:spcPct val="0"/>
            </a:spcBef>
            <a:spcAft>
              <a:spcPct val="0"/>
            </a:spcAft>
            <a:defRPr kumimoji="1" kern="1200">
              <a:solidFill>
                <a:schemeClr val="tx1"/>
              </a:solidFill>
              <a:latin typeface="News Gothic MT"/>
              <a:ea typeface="メイリオ" panose="020B0604030504040204" pitchFamily="50" charset="-128"/>
              <a:cs typeface="メイリオ" panose="020B0604030504040204" pitchFamily="50" charset="-128"/>
            </a:defRPr>
          </a:lvl2pPr>
          <a:lvl3pPr marL="914400" algn="l" rtl="0" eaLnBrk="0" fontAlgn="base" hangingPunct="0">
            <a:spcBef>
              <a:spcPct val="0"/>
            </a:spcBef>
            <a:spcAft>
              <a:spcPct val="0"/>
            </a:spcAft>
            <a:defRPr kumimoji="1" kern="1200">
              <a:solidFill>
                <a:schemeClr val="tx1"/>
              </a:solidFill>
              <a:latin typeface="News Gothic MT"/>
              <a:ea typeface="メイリオ" panose="020B0604030504040204" pitchFamily="50" charset="-128"/>
              <a:cs typeface="メイリオ" panose="020B0604030504040204" pitchFamily="50" charset="-128"/>
            </a:defRPr>
          </a:lvl3pPr>
          <a:lvl4pPr marL="1371600" algn="l" rtl="0" eaLnBrk="0" fontAlgn="base" hangingPunct="0">
            <a:spcBef>
              <a:spcPct val="0"/>
            </a:spcBef>
            <a:spcAft>
              <a:spcPct val="0"/>
            </a:spcAft>
            <a:defRPr kumimoji="1" kern="1200">
              <a:solidFill>
                <a:schemeClr val="tx1"/>
              </a:solidFill>
              <a:latin typeface="News Gothic MT"/>
              <a:ea typeface="メイリオ" panose="020B0604030504040204" pitchFamily="50" charset="-128"/>
              <a:cs typeface="メイリオ" panose="020B0604030504040204" pitchFamily="50" charset="-128"/>
            </a:defRPr>
          </a:lvl4pPr>
          <a:lvl5pPr marL="1828800" algn="l" rtl="0" eaLnBrk="0" fontAlgn="base" hangingPunct="0">
            <a:spcBef>
              <a:spcPct val="0"/>
            </a:spcBef>
            <a:spcAft>
              <a:spcPct val="0"/>
            </a:spcAft>
            <a:defRPr kumimoji="1" kern="1200">
              <a:solidFill>
                <a:schemeClr val="tx1"/>
              </a:solidFill>
              <a:latin typeface="News Gothic MT"/>
              <a:ea typeface="メイリオ" panose="020B0604030504040204" pitchFamily="50" charset="-128"/>
              <a:cs typeface="メイリオ" panose="020B0604030504040204" pitchFamily="50" charset="-128"/>
            </a:defRPr>
          </a:lvl5pPr>
          <a:lvl6pPr marL="2286000" algn="l" defTabSz="914400" rtl="0" eaLnBrk="1" latinLnBrk="0" hangingPunct="1">
            <a:defRPr kumimoji="1" kern="1200">
              <a:solidFill>
                <a:schemeClr val="tx1"/>
              </a:solidFill>
              <a:latin typeface="News Gothic MT"/>
              <a:ea typeface="メイリオ" panose="020B0604030504040204" pitchFamily="50" charset="-128"/>
              <a:cs typeface="メイリオ" panose="020B0604030504040204" pitchFamily="50" charset="-128"/>
            </a:defRPr>
          </a:lvl6pPr>
          <a:lvl7pPr marL="2743200" algn="l" defTabSz="914400" rtl="0" eaLnBrk="1" latinLnBrk="0" hangingPunct="1">
            <a:defRPr kumimoji="1" kern="1200">
              <a:solidFill>
                <a:schemeClr val="tx1"/>
              </a:solidFill>
              <a:latin typeface="News Gothic MT"/>
              <a:ea typeface="メイリオ" panose="020B0604030504040204" pitchFamily="50" charset="-128"/>
              <a:cs typeface="メイリオ" panose="020B0604030504040204" pitchFamily="50" charset="-128"/>
            </a:defRPr>
          </a:lvl7pPr>
          <a:lvl8pPr marL="3200400" algn="l" defTabSz="914400" rtl="0" eaLnBrk="1" latinLnBrk="0" hangingPunct="1">
            <a:defRPr kumimoji="1" kern="1200">
              <a:solidFill>
                <a:schemeClr val="tx1"/>
              </a:solidFill>
              <a:latin typeface="News Gothic MT"/>
              <a:ea typeface="メイリオ" panose="020B0604030504040204" pitchFamily="50" charset="-128"/>
              <a:cs typeface="メイリオ" panose="020B0604030504040204" pitchFamily="50" charset="-128"/>
            </a:defRPr>
          </a:lvl8pPr>
          <a:lvl9pPr marL="3657600" algn="l" defTabSz="914400" rtl="0" eaLnBrk="1" latinLnBrk="0" hangingPunct="1">
            <a:defRPr kumimoji="1" kern="1200">
              <a:solidFill>
                <a:schemeClr val="tx1"/>
              </a:solidFill>
              <a:latin typeface="News Gothic MT"/>
              <a:ea typeface="メイリオ" panose="020B0604030504040204" pitchFamily="50" charset="-128"/>
              <a:cs typeface="メイリオ" panose="020B0604030504040204" pitchFamily="50" charset="-128"/>
            </a:defRPr>
          </a:lvl9pPr>
        </a:lstStyle>
        <a:p>
          <a:pPr marL="0" indent="0" algn="ctr">
            <a:lnSpc>
              <a:spcPts val="1260"/>
            </a:lnSpc>
            <a:buNone/>
          </a:pPr>
          <a:r>
            <a:rPr lang="ja-JP" altLang="en-US" sz="1050" b="0">
              <a:cs typeface="Meiryo UI" panose="020B0604030504040204" pitchFamily="50" charset="-128"/>
            </a:rPr>
            <a:t>原材料の生産の増加</a:t>
          </a:r>
          <a:endParaRPr lang="en-US" altLang="ja-JP" sz="1050" b="0">
            <a:cs typeface="Meiryo UI" panose="020B0604030504040204" pitchFamily="50" charset="-128"/>
          </a:endParaRPr>
        </a:p>
        <a:p>
          <a:pPr marL="0" indent="0" algn="ctr">
            <a:lnSpc>
              <a:spcPts val="1260"/>
            </a:lnSpc>
            <a:buNone/>
          </a:pPr>
          <a:endParaRPr lang="en-US" altLang="ja-JP" sz="1050" b="0">
            <a:cs typeface="Meiryo UI" panose="020B0604030504040204" pitchFamily="50" charset="-128"/>
          </a:endParaRPr>
        </a:p>
      </xdr:txBody>
    </xdr:sp>
    <xdr:clientData/>
  </xdr:twoCellAnchor>
  <xdr:twoCellAnchor>
    <xdr:from>
      <xdr:col>7</xdr:col>
      <xdr:colOff>6879</xdr:colOff>
      <xdr:row>18</xdr:row>
      <xdr:rowOff>25998</xdr:rowOff>
    </xdr:from>
    <xdr:to>
      <xdr:col>7</xdr:col>
      <xdr:colOff>700901</xdr:colOff>
      <xdr:row>19</xdr:row>
      <xdr:rowOff>147991</xdr:rowOff>
    </xdr:to>
    <xdr:sp macro="" textlink="">
      <xdr:nvSpPr>
        <xdr:cNvPr id="22" name="右矢印 21">
          <a:extLst>
            <a:ext uri="{FF2B5EF4-FFF2-40B4-BE49-F238E27FC236}">
              <a16:creationId xmlns:a16="http://schemas.microsoft.com/office/drawing/2014/main" id="{00000000-0008-0000-0100-000016000000}"/>
            </a:ext>
          </a:extLst>
        </xdr:cNvPr>
        <xdr:cNvSpPr/>
      </xdr:nvSpPr>
      <xdr:spPr>
        <a:xfrm>
          <a:off x="5653843" y="3210069"/>
          <a:ext cx="694022" cy="298886"/>
        </a:xfrm>
        <a:prstGeom prst="rightArrow">
          <a:avLst/>
        </a:prstGeom>
        <a:solidFill>
          <a:srgbClr val="BADDE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algn="l" rtl="0" eaLnBrk="0" fontAlgn="base" hangingPunct="0">
            <a:spcBef>
              <a:spcPct val="0"/>
            </a:spcBef>
            <a:spcAft>
              <a:spcPct val="0"/>
            </a:spcAft>
            <a:defRPr kumimoji="1" kern="1200">
              <a:solidFill>
                <a:schemeClr val="lt1"/>
              </a:solidFill>
              <a:latin typeface="+mn-lt"/>
              <a:ea typeface="+mn-ea"/>
              <a:cs typeface="+mn-cs"/>
            </a:defRPr>
          </a:lvl1pPr>
          <a:lvl2pPr marL="457200" algn="l" rtl="0" eaLnBrk="0" fontAlgn="base" hangingPunct="0">
            <a:spcBef>
              <a:spcPct val="0"/>
            </a:spcBef>
            <a:spcAft>
              <a:spcPct val="0"/>
            </a:spcAft>
            <a:defRPr kumimoji="1" kern="1200">
              <a:solidFill>
                <a:schemeClr val="lt1"/>
              </a:solidFill>
              <a:latin typeface="+mn-lt"/>
              <a:ea typeface="+mn-ea"/>
              <a:cs typeface="+mn-cs"/>
            </a:defRPr>
          </a:lvl2pPr>
          <a:lvl3pPr marL="914400" algn="l" rtl="0" eaLnBrk="0" fontAlgn="base" hangingPunct="0">
            <a:spcBef>
              <a:spcPct val="0"/>
            </a:spcBef>
            <a:spcAft>
              <a:spcPct val="0"/>
            </a:spcAft>
            <a:defRPr kumimoji="1" kern="1200">
              <a:solidFill>
                <a:schemeClr val="lt1"/>
              </a:solidFill>
              <a:latin typeface="+mn-lt"/>
              <a:ea typeface="+mn-ea"/>
              <a:cs typeface="+mn-cs"/>
            </a:defRPr>
          </a:lvl3pPr>
          <a:lvl4pPr marL="1371600" algn="l" rtl="0" eaLnBrk="0" fontAlgn="base" hangingPunct="0">
            <a:spcBef>
              <a:spcPct val="0"/>
            </a:spcBef>
            <a:spcAft>
              <a:spcPct val="0"/>
            </a:spcAft>
            <a:defRPr kumimoji="1" kern="1200">
              <a:solidFill>
                <a:schemeClr val="lt1"/>
              </a:solidFill>
              <a:latin typeface="+mn-lt"/>
              <a:ea typeface="+mn-ea"/>
              <a:cs typeface="+mn-cs"/>
            </a:defRPr>
          </a:lvl4pPr>
          <a:lvl5pPr marL="1828800" algn="l" rtl="0" eaLnBrk="0" fontAlgn="base" hangingPunct="0">
            <a:spcBef>
              <a:spcPct val="0"/>
            </a:spcBef>
            <a:spcAft>
              <a:spcPct val="0"/>
            </a:spcAft>
            <a:defRPr kumimoji="1" kern="1200">
              <a:solidFill>
                <a:schemeClr val="lt1"/>
              </a:solidFill>
              <a:latin typeface="+mn-lt"/>
              <a:ea typeface="+mn-ea"/>
              <a:cs typeface="+mn-cs"/>
            </a:defRPr>
          </a:lvl5pPr>
          <a:lvl6pPr marL="2286000" algn="l" defTabSz="914400" rtl="0" eaLnBrk="1" latinLnBrk="0" hangingPunct="1">
            <a:defRPr kumimoji="1" kern="1200">
              <a:solidFill>
                <a:schemeClr val="lt1"/>
              </a:solidFill>
              <a:latin typeface="+mn-lt"/>
              <a:ea typeface="+mn-ea"/>
              <a:cs typeface="+mn-cs"/>
            </a:defRPr>
          </a:lvl6pPr>
          <a:lvl7pPr marL="2743200" algn="l" defTabSz="914400" rtl="0" eaLnBrk="1" latinLnBrk="0" hangingPunct="1">
            <a:defRPr kumimoji="1" kern="1200">
              <a:solidFill>
                <a:schemeClr val="lt1"/>
              </a:solidFill>
              <a:latin typeface="+mn-lt"/>
              <a:ea typeface="+mn-ea"/>
              <a:cs typeface="+mn-cs"/>
            </a:defRPr>
          </a:lvl7pPr>
          <a:lvl8pPr marL="3200400" algn="l" defTabSz="914400" rtl="0" eaLnBrk="1" latinLnBrk="0" hangingPunct="1">
            <a:defRPr kumimoji="1" kern="1200">
              <a:solidFill>
                <a:schemeClr val="lt1"/>
              </a:solidFill>
              <a:latin typeface="+mn-lt"/>
              <a:ea typeface="+mn-ea"/>
              <a:cs typeface="+mn-cs"/>
            </a:defRPr>
          </a:lvl8pPr>
          <a:lvl9pPr marL="3657600" algn="l" defTabSz="914400" rtl="0" eaLnBrk="1" latinLnBrk="0" hangingPunct="1">
            <a:defRPr kumimoji="1" kern="1200">
              <a:solidFill>
                <a:schemeClr val="lt1"/>
              </a:solidFill>
              <a:latin typeface="+mn-lt"/>
              <a:ea typeface="+mn-ea"/>
              <a:cs typeface="+mn-cs"/>
            </a:defRPr>
          </a:lvl9pPr>
        </a:lstStyle>
        <a:p>
          <a:pPr algn="ctr"/>
          <a:endParaRPr kumimoji="1" lang="ja-JP" altLang="en-US">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8</xdr:col>
      <xdr:colOff>303437</xdr:colOff>
      <xdr:row>18</xdr:row>
      <xdr:rowOff>23630</xdr:rowOff>
    </xdr:from>
    <xdr:to>
      <xdr:col>10</xdr:col>
      <xdr:colOff>262006</xdr:colOff>
      <xdr:row>22</xdr:row>
      <xdr:rowOff>57830</xdr:rowOff>
    </xdr:to>
    <xdr:sp macro="" textlink="">
      <xdr:nvSpPr>
        <xdr:cNvPr id="24" name="コンテンツ プレースホルダー 2">
          <a:extLst>
            <a:ext uri="{FF2B5EF4-FFF2-40B4-BE49-F238E27FC236}">
              <a16:creationId xmlns:a16="http://schemas.microsoft.com/office/drawing/2014/main" id="{00000000-0008-0000-0100-000018000000}"/>
            </a:ext>
          </a:extLst>
        </xdr:cNvPr>
        <xdr:cNvSpPr txBox="1">
          <a:spLocks/>
        </xdr:cNvSpPr>
      </xdr:nvSpPr>
      <xdr:spPr bwMode="auto">
        <a:xfrm>
          <a:off x="6766830" y="3207701"/>
          <a:ext cx="1618640" cy="741772"/>
        </a:xfrm>
        <a:prstGeom prst="rect">
          <a:avLst/>
        </a:prstGeom>
        <a:solidFill>
          <a:schemeClr val="bg1"/>
        </a:solidFill>
        <a:ln w="9525">
          <a:solidFill>
            <a:schemeClr val="bg1">
              <a:lumMod val="50000"/>
            </a:schemeClr>
          </a:solidFill>
          <a:miter lim="800000"/>
          <a:headEnd/>
          <a:tailEnd/>
        </a:ln>
        <a:effectLst/>
        <a:extLst/>
      </xdr:spPr>
      <xdr:txBody>
        <a:bodyPr vert="horz" wrap="square" lIns="91440" tIns="45720" rIns="91440" bIns="45720" numCol="1" anchor="b" anchorCtr="0" compatLnSpc="1">
          <a:prstTxWarp prst="textNoShape">
            <a:avLst/>
          </a:prstTxWarp>
          <a:noAutofit/>
        </a:bodyPr>
        <a:lstStyle>
          <a:defPPr>
            <a:defRPr lang="ja-JP"/>
          </a:defPPr>
          <a:lvl1pPr algn="l" rtl="0" eaLnBrk="0" fontAlgn="base" hangingPunct="0">
            <a:spcBef>
              <a:spcPct val="0"/>
            </a:spcBef>
            <a:spcAft>
              <a:spcPct val="0"/>
            </a:spcAft>
            <a:defRPr kumimoji="1" kern="1200">
              <a:solidFill>
                <a:schemeClr val="tx1"/>
              </a:solidFill>
              <a:latin typeface="News Gothic MT"/>
              <a:ea typeface="メイリオ" panose="020B0604030504040204" pitchFamily="50" charset="-128"/>
              <a:cs typeface="メイリオ" panose="020B0604030504040204" pitchFamily="50" charset="-128"/>
            </a:defRPr>
          </a:lvl1pPr>
          <a:lvl2pPr marL="457200" algn="l" rtl="0" eaLnBrk="0" fontAlgn="base" hangingPunct="0">
            <a:spcBef>
              <a:spcPct val="0"/>
            </a:spcBef>
            <a:spcAft>
              <a:spcPct val="0"/>
            </a:spcAft>
            <a:defRPr kumimoji="1" kern="1200">
              <a:solidFill>
                <a:schemeClr val="tx1"/>
              </a:solidFill>
              <a:latin typeface="News Gothic MT"/>
              <a:ea typeface="メイリオ" panose="020B0604030504040204" pitchFamily="50" charset="-128"/>
              <a:cs typeface="メイリオ" panose="020B0604030504040204" pitchFamily="50" charset="-128"/>
            </a:defRPr>
          </a:lvl2pPr>
          <a:lvl3pPr marL="914400" algn="l" rtl="0" eaLnBrk="0" fontAlgn="base" hangingPunct="0">
            <a:spcBef>
              <a:spcPct val="0"/>
            </a:spcBef>
            <a:spcAft>
              <a:spcPct val="0"/>
            </a:spcAft>
            <a:defRPr kumimoji="1" kern="1200">
              <a:solidFill>
                <a:schemeClr val="tx1"/>
              </a:solidFill>
              <a:latin typeface="News Gothic MT"/>
              <a:ea typeface="メイリオ" panose="020B0604030504040204" pitchFamily="50" charset="-128"/>
              <a:cs typeface="メイリオ" panose="020B0604030504040204" pitchFamily="50" charset="-128"/>
            </a:defRPr>
          </a:lvl3pPr>
          <a:lvl4pPr marL="1371600" algn="l" rtl="0" eaLnBrk="0" fontAlgn="base" hangingPunct="0">
            <a:spcBef>
              <a:spcPct val="0"/>
            </a:spcBef>
            <a:spcAft>
              <a:spcPct val="0"/>
            </a:spcAft>
            <a:defRPr kumimoji="1" kern="1200">
              <a:solidFill>
                <a:schemeClr val="tx1"/>
              </a:solidFill>
              <a:latin typeface="News Gothic MT"/>
              <a:ea typeface="メイリオ" panose="020B0604030504040204" pitchFamily="50" charset="-128"/>
              <a:cs typeface="メイリオ" panose="020B0604030504040204" pitchFamily="50" charset="-128"/>
            </a:defRPr>
          </a:lvl4pPr>
          <a:lvl5pPr marL="1828800" algn="l" rtl="0" eaLnBrk="0" fontAlgn="base" hangingPunct="0">
            <a:spcBef>
              <a:spcPct val="0"/>
            </a:spcBef>
            <a:spcAft>
              <a:spcPct val="0"/>
            </a:spcAft>
            <a:defRPr kumimoji="1" kern="1200">
              <a:solidFill>
                <a:schemeClr val="tx1"/>
              </a:solidFill>
              <a:latin typeface="News Gothic MT"/>
              <a:ea typeface="メイリオ" panose="020B0604030504040204" pitchFamily="50" charset="-128"/>
              <a:cs typeface="メイリオ" panose="020B0604030504040204" pitchFamily="50" charset="-128"/>
            </a:defRPr>
          </a:lvl5pPr>
          <a:lvl6pPr marL="2286000" algn="l" defTabSz="914400" rtl="0" eaLnBrk="1" latinLnBrk="0" hangingPunct="1">
            <a:defRPr kumimoji="1" kern="1200">
              <a:solidFill>
                <a:schemeClr val="tx1"/>
              </a:solidFill>
              <a:latin typeface="News Gothic MT"/>
              <a:ea typeface="メイリオ" panose="020B0604030504040204" pitchFamily="50" charset="-128"/>
              <a:cs typeface="メイリオ" panose="020B0604030504040204" pitchFamily="50" charset="-128"/>
            </a:defRPr>
          </a:lvl6pPr>
          <a:lvl7pPr marL="2743200" algn="l" defTabSz="914400" rtl="0" eaLnBrk="1" latinLnBrk="0" hangingPunct="1">
            <a:defRPr kumimoji="1" kern="1200">
              <a:solidFill>
                <a:schemeClr val="tx1"/>
              </a:solidFill>
              <a:latin typeface="News Gothic MT"/>
              <a:ea typeface="メイリオ" panose="020B0604030504040204" pitchFamily="50" charset="-128"/>
              <a:cs typeface="メイリオ" panose="020B0604030504040204" pitchFamily="50" charset="-128"/>
            </a:defRPr>
          </a:lvl7pPr>
          <a:lvl8pPr marL="3200400" algn="l" defTabSz="914400" rtl="0" eaLnBrk="1" latinLnBrk="0" hangingPunct="1">
            <a:defRPr kumimoji="1" kern="1200">
              <a:solidFill>
                <a:schemeClr val="tx1"/>
              </a:solidFill>
              <a:latin typeface="News Gothic MT"/>
              <a:ea typeface="メイリオ" panose="020B0604030504040204" pitchFamily="50" charset="-128"/>
              <a:cs typeface="メイリオ" panose="020B0604030504040204" pitchFamily="50" charset="-128"/>
            </a:defRPr>
          </a:lvl8pPr>
          <a:lvl9pPr marL="3657600" algn="l" defTabSz="914400" rtl="0" eaLnBrk="1" latinLnBrk="0" hangingPunct="1">
            <a:defRPr kumimoji="1" kern="1200">
              <a:solidFill>
                <a:schemeClr val="tx1"/>
              </a:solidFill>
              <a:latin typeface="News Gothic MT"/>
              <a:ea typeface="メイリオ" panose="020B0604030504040204" pitchFamily="50" charset="-128"/>
              <a:cs typeface="メイリオ" panose="020B0604030504040204" pitchFamily="50" charset="-128"/>
            </a:defRPr>
          </a:lvl9pPr>
        </a:lstStyle>
        <a:p>
          <a:pPr marL="0" indent="0" algn="ctr">
            <a:lnSpc>
              <a:spcPts val="1260"/>
            </a:lnSpc>
            <a:buNone/>
          </a:pPr>
          <a:r>
            <a:rPr lang="ja-JP" altLang="en-US" sz="1050" b="0">
              <a:cs typeface="Meiryo UI" panose="020B0604030504040204" pitchFamily="50" charset="-128"/>
            </a:rPr>
            <a:t>消費の増加による生産の増加</a:t>
          </a:r>
          <a:endParaRPr lang="en-US" altLang="ja-JP" sz="1050" b="0">
            <a:cs typeface="Meiryo UI" panose="020B0604030504040204" pitchFamily="50" charset="-128"/>
          </a:endParaRPr>
        </a:p>
      </xdr:txBody>
    </xdr:sp>
    <xdr:clientData/>
  </xdr:twoCellAnchor>
  <xdr:twoCellAnchor>
    <xdr:from>
      <xdr:col>5</xdr:col>
      <xdr:colOff>210723</xdr:colOff>
      <xdr:row>12</xdr:row>
      <xdr:rowOff>171898</xdr:rowOff>
    </xdr:from>
    <xdr:to>
      <xdr:col>6</xdr:col>
      <xdr:colOff>360939</xdr:colOff>
      <xdr:row>15</xdr:row>
      <xdr:rowOff>75948</xdr:rowOff>
    </xdr:to>
    <xdr:sp macro="" textlink="">
      <xdr:nvSpPr>
        <xdr:cNvPr id="29" name="コンテンツ プレースホルダー 2">
          <a:extLst>
            <a:ext uri="{FF2B5EF4-FFF2-40B4-BE49-F238E27FC236}">
              <a16:creationId xmlns:a16="http://schemas.microsoft.com/office/drawing/2014/main" id="{00000000-0008-0000-0100-00001D000000}"/>
            </a:ext>
          </a:extLst>
        </xdr:cNvPr>
        <xdr:cNvSpPr txBox="1">
          <a:spLocks/>
        </xdr:cNvSpPr>
      </xdr:nvSpPr>
      <xdr:spPr bwMode="auto">
        <a:xfrm>
          <a:off x="4224830" y="2294612"/>
          <a:ext cx="966645" cy="434729"/>
        </a:xfrm>
        <a:prstGeom prst="rect">
          <a:avLst/>
        </a:prstGeom>
        <a:noFill/>
        <a:ln w="9525">
          <a:noFill/>
          <a:miter lim="800000"/>
          <a:headEnd/>
          <a:tailEnd/>
        </a:ln>
        <a:effectLst/>
        <a:extLst>
          <a:ext uri="{909E8E84-426E-40DD-AFC4-6F175D3DCCD1}">
            <a14:hiddenFill xmlns:a14="http://schemas.microsoft.com/office/drawing/2010/main">
              <a:solidFill>
                <a:schemeClr val="accent1"/>
              </a:solid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txBody>
        <a:bodyPr vert="horz" wrap="square" lIns="91440" tIns="45720" rIns="91440" bIns="45720" numCol="1" anchor="ctr" anchorCtr="0" compatLnSpc="1">
          <a:prstTxWarp prst="textNoShape">
            <a:avLst/>
          </a:prstTxWarp>
          <a:noAutofit/>
        </a:bodyPr>
        <a:lstStyle>
          <a:defPPr>
            <a:defRPr lang="ja-JP"/>
          </a:defPPr>
          <a:lvl1pPr algn="l" rtl="0" eaLnBrk="0" fontAlgn="base" hangingPunct="0">
            <a:spcBef>
              <a:spcPct val="0"/>
            </a:spcBef>
            <a:spcAft>
              <a:spcPct val="0"/>
            </a:spcAft>
            <a:defRPr kumimoji="1" kern="1200">
              <a:solidFill>
                <a:schemeClr val="tx1"/>
              </a:solidFill>
              <a:latin typeface="News Gothic MT"/>
              <a:ea typeface="メイリオ" panose="020B0604030504040204" pitchFamily="50" charset="-128"/>
              <a:cs typeface="メイリオ" panose="020B0604030504040204" pitchFamily="50" charset="-128"/>
            </a:defRPr>
          </a:lvl1pPr>
          <a:lvl2pPr marL="457200" algn="l" rtl="0" eaLnBrk="0" fontAlgn="base" hangingPunct="0">
            <a:spcBef>
              <a:spcPct val="0"/>
            </a:spcBef>
            <a:spcAft>
              <a:spcPct val="0"/>
            </a:spcAft>
            <a:defRPr kumimoji="1" kern="1200">
              <a:solidFill>
                <a:schemeClr val="tx1"/>
              </a:solidFill>
              <a:latin typeface="News Gothic MT"/>
              <a:ea typeface="メイリオ" panose="020B0604030504040204" pitchFamily="50" charset="-128"/>
              <a:cs typeface="メイリオ" panose="020B0604030504040204" pitchFamily="50" charset="-128"/>
            </a:defRPr>
          </a:lvl2pPr>
          <a:lvl3pPr marL="914400" algn="l" rtl="0" eaLnBrk="0" fontAlgn="base" hangingPunct="0">
            <a:spcBef>
              <a:spcPct val="0"/>
            </a:spcBef>
            <a:spcAft>
              <a:spcPct val="0"/>
            </a:spcAft>
            <a:defRPr kumimoji="1" kern="1200">
              <a:solidFill>
                <a:schemeClr val="tx1"/>
              </a:solidFill>
              <a:latin typeface="News Gothic MT"/>
              <a:ea typeface="メイリオ" panose="020B0604030504040204" pitchFamily="50" charset="-128"/>
              <a:cs typeface="メイリオ" panose="020B0604030504040204" pitchFamily="50" charset="-128"/>
            </a:defRPr>
          </a:lvl3pPr>
          <a:lvl4pPr marL="1371600" algn="l" rtl="0" eaLnBrk="0" fontAlgn="base" hangingPunct="0">
            <a:spcBef>
              <a:spcPct val="0"/>
            </a:spcBef>
            <a:spcAft>
              <a:spcPct val="0"/>
            </a:spcAft>
            <a:defRPr kumimoji="1" kern="1200">
              <a:solidFill>
                <a:schemeClr val="tx1"/>
              </a:solidFill>
              <a:latin typeface="News Gothic MT"/>
              <a:ea typeface="メイリオ" panose="020B0604030504040204" pitchFamily="50" charset="-128"/>
              <a:cs typeface="メイリオ" panose="020B0604030504040204" pitchFamily="50" charset="-128"/>
            </a:defRPr>
          </a:lvl4pPr>
          <a:lvl5pPr marL="1828800" algn="l" rtl="0" eaLnBrk="0" fontAlgn="base" hangingPunct="0">
            <a:spcBef>
              <a:spcPct val="0"/>
            </a:spcBef>
            <a:spcAft>
              <a:spcPct val="0"/>
            </a:spcAft>
            <a:defRPr kumimoji="1" kern="1200">
              <a:solidFill>
                <a:schemeClr val="tx1"/>
              </a:solidFill>
              <a:latin typeface="News Gothic MT"/>
              <a:ea typeface="メイリオ" panose="020B0604030504040204" pitchFamily="50" charset="-128"/>
              <a:cs typeface="メイリオ" panose="020B0604030504040204" pitchFamily="50" charset="-128"/>
            </a:defRPr>
          </a:lvl5pPr>
          <a:lvl6pPr marL="2286000" algn="l" defTabSz="914400" rtl="0" eaLnBrk="1" latinLnBrk="0" hangingPunct="1">
            <a:defRPr kumimoji="1" kern="1200">
              <a:solidFill>
                <a:schemeClr val="tx1"/>
              </a:solidFill>
              <a:latin typeface="News Gothic MT"/>
              <a:ea typeface="メイリオ" panose="020B0604030504040204" pitchFamily="50" charset="-128"/>
              <a:cs typeface="メイリオ" panose="020B0604030504040204" pitchFamily="50" charset="-128"/>
            </a:defRPr>
          </a:lvl6pPr>
          <a:lvl7pPr marL="2743200" algn="l" defTabSz="914400" rtl="0" eaLnBrk="1" latinLnBrk="0" hangingPunct="1">
            <a:defRPr kumimoji="1" kern="1200">
              <a:solidFill>
                <a:schemeClr val="tx1"/>
              </a:solidFill>
              <a:latin typeface="News Gothic MT"/>
              <a:ea typeface="メイリオ" panose="020B0604030504040204" pitchFamily="50" charset="-128"/>
              <a:cs typeface="メイリオ" panose="020B0604030504040204" pitchFamily="50" charset="-128"/>
            </a:defRPr>
          </a:lvl7pPr>
          <a:lvl8pPr marL="3200400" algn="l" defTabSz="914400" rtl="0" eaLnBrk="1" latinLnBrk="0" hangingPunct="1">
            <a:defRPr kumimoji="1" kern="1200">
              <a:solidFill>
                <a:schemeClr val="tx1"/>
              </a:solidFill>
              <a:latin typeface="News Gothic MT"/>
              <a:ea typeface="メイリオ" panose="020B0604030504040204" pitchFamily="50" charset="-128"/>
              <a:cs typeface="メイリオ" panose="020B0604030504040204" pitchFamily="50" charset="-128"/>
            </a:defRPr>
          </a:lvl8pPr>
          <a:lvl9pPr marL="3657600" algn="l" defTabSz="914400" rtl="0" eaLnBrk="1" latinLnBrk="0" hangingPunct="1">
            <a:defRPr kumimoji="1" kern="1200">
              <a:solidFill>
                <a:schemeClr val="tx1"/>
              </a:solidFill>
              <a:latin typeface="News Gothic MT"/>
              <a:ea typeface="メイリオ" panose="020B0604030504040204" pitchFamily="50" charset="-128"/>
              <a:cs typeface="メイリオ" panose="020B0604030504040204" pitchFamily="50" charset="-128"/>
            </a:defRPr>
          </a:lvl9pPr>
        </a:lstStyle>
        <a:p>
          <a:pPr marL="0" indent="0" algn="ctr">
            <a:lnSpc>
              <a:spcPts val="1260"/>
            </a:lnSpc>
            <a:buNone/>
          </a:pPr>
          <a:r>
            <a:rPr lang="en-US" altLang="ja-JP" sz="1050" b="0">
              <a:solidFill>
                <a:srgbClr val="224B50"/>
              </a:solidFill>
              <a:cs typeface="Meiryo UI" panose="020B0604030504040204" pitchFamily="50" charset="-128"/>
            </a:rPr>
            <a:t>×</a:t>
          </a:r>
          <a:r>
            <a:rPr lang="ja-JP" altLang="en-US" sz="1050" b="0">
              <a:solidFill>
                <a:srgbClr val="224B50"/>
              </a:solidFill>
              <a:cs typeface="Meiryo UI" panose="020B0604030504040204" pitchFamily="50" charset="-128"/>
            </a:rPr>
            <a:t>雇用者</a:t>
          </a:r>
          <a:endParaRPr lang="en-US" altLang="ja-JP" sz="1050" b="0">
            <a:solidFill>
              <a:srgbClr val="224B50"/>
            </a:solidFill>
            <a:cs typeface="Meiryo UI" panose="020B0604030504040204" pitchFamily="50" charset="-128"/>
          </a:endParaRPr>
        </a:p>
        <a:p>
          <a:pPr marL="0" indent="0" algn="ctr">
            <a:lnSpc>
              <a:spcPts val="1260"/>
            </a:lnSpc>
            <a:buNone/>
          </a:pPr>
          <a:r>
            <a:rPr lang="ja-JP" altLang="en-US" sz="1050" b="0">
              <a:solidFill>
                <a:srgbClr val="224B50"/>
              </a:solidFill>
              <a:cs typeface="Meiryo UI" panose="020B0604030504040204" pitchFamily="50" charset="-128"/>
            </a:rPr>
            <a:t>所得率</a:t>
          </a:r>
          <a:endParaRPr lang="ja-JP" altLang="en-US" sz="700" b="0">
            <a:solidFill>
              <a:srgbClr val="224B50"/>
            </a:solidFill>
            <a:cs typeface="Meiryo UI" panose="020B0604030504040204" pitchFamily="50" charset="-128"/>
          </a:endParaRPr>
        </a:p>
      </xdr:txBody>
    </xdr:sp>
    <xdr:clientData/>
  </xdr:twoCellAnchor>
  <xdr:twoCellAnchor>
    <xdr:from>
      <xdr:col>6</xdr:col>
      <xdr:colOff>741596</xdr:colOff>
      <xdr:row>20</xdr:row>
      <xdr:rowOff>104043</xdr:rowOff>
    </xdr:from>
    <xdr:to>
      <xdr:col>8</xdr:col>
      <xdr:colOff>261615</xdr:colOff>
      <xdr:row>23</xdr:row>
      <xdr:rowOff>25181</xdr:rowOff>
    </xdr:to>
    <xdr:sp macro="" textlink="">
      <xdr:nvSpPr>
        <xdr:cNvPr id="30" name="コンテンツ プレースホルダー 2">
          <a:extLst>
            <a:ext uri="{FF2B5EF4-FFF2-40B4-BE49-F238E27FC236}">
              <a16:creationId xmlns:a16="http://schemas.microsoft.com/office/drawing/2014/main" id="{00000000-0008-0000-0100-00001E000000}"/>
            </a:ext>
          </a:extLst>
        </xdr:cNvPr>
        <xdr:cNvSpPr txBox="1">
          <a:spLocks/>
        </xdr:cNvSpPr>
      </xdr:nvSpPr>
      <xdr:spPr bwMode="auto">
        <a:xfrm>
          <a:off x="5572132" y="3641900"/>
          <a:ext cx="1152876" cy="451817"/>
        </a:xfrm>
        <a:prstGeom prst="rect">
          <a:avLst/>
        </a:prstGeom>
        <a:noFill/>
        <a:ln w="9525">
          <a:noFill/>
          <a:miter lim="800000"/>
          <a:headEnd/>
          <a:tailEnd/>
        </a:ln>
        <a:effectLst/>
        <a:extLst>
          <a:ext uri="{909E8E84-426E-40DD-AFC4-6F175D3DCCD1}">
            <a14:hiddenFill xmlns:a14="http://schemas.microsoft.com/office/drawing/2010/main">
              <a:solidFill>
                <a:schemeClr val="accent1"/>
              </a:solid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txBody>
        <a:bodyPr vert="horz" wrap="square" lIns="91440" tIns="45720" rIns="91440" bIns="45720" numCol="1" anchor="ctr" anchorCtr="0" compatLnSpc="1">
          <a:prstTxWarp prst="textNoShape">
            <a:avLst/>
          </a:prstTxWarp>
          <a:noAutofit/>
        </a:bodyPr>
        <a:lstStyle>
          <a:defPPr>
            <a:defRPr lang="ja-JP"/>
          </a:defPPr>
          <a:lvl1pPr algn="l" rtl="0" eaLnBrk="0" fontAlgn="base" hangingPunct="0">
            <a:spcBef>
              <a:spcPct val="0"/>
            </a:spcBef>
            <a:spcAft>
              <a:spcPct val="0"/>
            </a:spcAft>
            <a:defRPr kumimoji="1" kern="1200">
              <a:solidFill>
                <a:schemeClr val="tx1"/>
              </a:solidFill>
              <a:latin typeface="News Gothic MT"/>
              <a:ea typeface="メイリオ" panose="020B0604030504040204" pitchFamily="50" charset="-128"/>
              <a:cs typeface="メイリオ" panose="020B0604030504040204" pitchFamily="50" charset="-128"/>
            </a:defRPr>
          </a:lvl1pPr>
          <a:lvl2pPr marL="457200" algn="l" rtl="0" eaLnBrk="0" fontAlgn="base" hangingPunct="0">
            <a:spcBef>
              <a:spcPct val="0"/>
            </a:spcBef>
            <a:spcAft>
              <a:spcPct val="0"/>
            </a:spcAft>
            <a:defRPr kumimoji="1" kern="1200">
              <a:solidFill>
                <a:schemeClr val="tx1"/>
              </a:solidFill>
              <a:latin typeface="News Gothic MT"/>
              <a:ea typeface="メイリオ" panose="020B0604030504040204" pitchFamily="50" charset="-128"/>
              <a:cs typeface="メイリオ" panose="020B0604030504040204" pitchFamily="50" charset="-128"/>
            </a:defRPr>
          </a:lvl2pPr>
          <a:lvl3pPr marL="914400" algn="l" rtl="0" eaLnBrk="0" fontAlgn="base" hangingPunct="0">
            <a:spcBef>
              <a:spcPct val="0"/>
            </a:spcBef>
            <a:spcAft>
              <a:spcPct val="0"/>
            </a:spcAft>
            <a:defRPr kumimoji="1" kern="1200">
              <a:solidFill>
                <a:schemeClr val="tx1"/>
              </a:solidFill>
              <a:latin typeface="News Gothic MT"/>
              <a:ea typeface="メイリオ" panose="020B0604030504040204" pitchFamily="50" charset="-128"/>
              <a:cs typeface="メイリオ" panose="020B0604030504040204" pitchFamily="50" charset="-128"/>
            </a:defRPr>
          </a:lvl3pPr>
          <a:lvl4pPr marL="1371600" algn="l" rtl="0" eaLnBrk="0" fontAlgn="base" hangingPunct="0">
            <a:spcBef>
              <a:spcPct val="0"/>
            </a:spcBef>
            <a:spcAft>
              <a:spcPct val="0"/>
            </a:spcAft>
            <a:defRPr kumimoji="1" kern="1200">
              <a:solidFill>
                <a:schemeClr val="tx1"/>
              </a:solidFill>
              <a:latin typeface="News Gothic MT"/>
              <a:ea typeface="メイリオ" panose="020B0604030504040204" pitchFamily="50" charset="-128"/>
              <a:cs typeface="メイリオ" panose="020B0604030504040204" pitchFamily="50" charset="-128"/>
            </a:defRPr>
          </a:lvl4pPr>
          <a:lvl5pPr marL="1828800" algn="l" rtl="0" eaLnBrk="0" fontAlgn="base" hangingPunct="0">
            <a:spcBef>
              <a:spcPct val="0"/>
            </a:spcBef>
            <a:spcAft>
              <a:spcPct val="0"/>
            </a:spcAft>
            <a:defRPr kumimoji="1" kern="1200">
              <a:solidFill>
                <a:schemeClr val="tx1"/>
              </a:solidFill>
              <a:latin typeface="News Gothic MT"/>
              <a:ea typeface="メイリオ" panose="020B0604030504040204" pitchFamily="50" charset="-128"/>
              <a:cs typeface="メイリオ" panose="020B0604030504040204" pitchFamily="50" charset="-128"/>
            </a:defRPr>
          </a:lvl5pPr>
          <a:lvl6pPr marL="2286000" algn="l" defTabSz="914400" rtl="0" eaLnBrk="1" latinLnBrk="0" hangingPunct="1">
            <a:defRPr kumimoji="1" kern="1200">
              <a:solidFill>
                <a:schemeClr val="tx1"/>
              </a:solidFill>
              <a:latin typeface="News Gothic MT"/>
              <a:ea typeface="メイリオ" panose="020B0604030504040204" pitchFamily="50" charset="-128"/>
              <a:cs typeface="メイリオ" panose="020B0604030504040204" pitchFamily="50" charset="-128"/>
            </a:defRPr>
          </a:lvl6pPr>
          <a:lvl7pPr marL="2743200" algn="l" defTabSz="914400" rtl="0" eaLnBrk="1" latinLnBrk="0" hangingPunct="1">
            <a:defRPr kumimoji="1" kern="1200">
              <a:solidFill>
                <a:schemeClr val="tx1"/>
              </a:solidFill>
              <a:latin typeface="News Gothic MT"/>
              <a:ea typeface="メイリオ" panose="020B0604030504040204" pitchFamily="50" charset="-128"/>
              <a:cs typeface="メイリオ" panose="020B0604030504040204" pitchFamily="50" charset="-128"/>
            </a:defRPr>
          </a:lvl7pPr>
          <a:lvl8pPr marL="3200400" algn="l" defTabSz="914400" rtl="0" eaLnBrk="1" latinLnBrk="0" hangingPunct="1">
            <a:defRPr kumimoji="1" kern="1200">
              <a:solidFill>
                <a:schemeClr val="tx1"/>
              </a:solidFill>
              <a:latin typeface="News Gothic MT"/>
              <a:ea typeface="メイリオ" panose="020B0604030504040204" pitchFamily="50" charset="-128"/>
              <a:cs typeface="メイリオ" panose="020B0604030504040204" pitchFamily="50" charset="-128"/>
            </a:defRPr>
          </a:lvl8pPr>
          <a:lvl9pPr marL="3657600" algn="l" defTabSz="914400" rtl="0" eaLnBrk="1" latinLnBrk="0" hangingPunct="1">
            <a:defRPr kumimoji="1" kern="1200">
              <a:solidFill>
                <a:schemeClr val="tx1"/>
              </a:solidFill>
              <a:latin typeface="News Gothic MT"/>
              <a:ea typeface="メイリオ" panose="020B0604030504040204" pitchFamily="50" charset="-128"/>
              <a:cs typeface="メイリオ" panose="020B0604030504040204" pitchFamily="50" charset="-128"/>
            </a:defRPr>
          </a:lvl9pPr>
        </a:lstStyle>
        <a:p>
          <a:pPr marL="0" indent="0" algn="ctr">
            <a:lnSpc>
              <a:spcPts val="1260"/>
            </a:lnSpc>
            <a:buNone/>
          </a:pPr>
          <a:r>
            <a:rPr lang="en-US" altLang="ja-JP" sz="1050" b="0">
              <a:solidFill>
                <a:srgbClr val="224B50"/>
              </a:solidFill>
              <a:cs typeface="Meiryo UI" panose="020B0604030504040204" pitchFamily="50" charset="-128"/>
            </a:rPr>
            <a:t>×</a:t>
          </a:r>
          <a:r>
            <a:rPr lang="ja-JP" altLang="en-US" sz="1050" b="0">
              <a:solidFill>
                <a:srgbClr val="224B50"/>
              </a:solidFill>
              <a:cs typeface="Meiryo UI" panose="020B0604030504040204" pitchFamily="50" charset="-128"/>
            </a:rPr>
            <a:t>消費性向</a:t>
          </a:r>
          <a:endParaRPr lang="en-US" altLang="ja-JP" sz="1050" b="0">
            <a:solidFill>
              <a:srgbClr val="224B50"/>
            </a:solidFill>
            <a:cs typeface="Meiryo UI" panose="020B0604030504040204" pitchFamily="50" charset="-128"/>
          </a:endParaRPr>
        </a:p>
        <a:p>
          <a:pPr marL="0" indent="0" algn="ctr">
            <a:lnSpc>
              <a:spcPts val="1260"/>
            </a:lnSpc>
            <a:buNone/>
          </a:pPr>
          <a:r>
            <a:rPr lang="ja-JP" altLang="en-US" sz="1050" b="0">
              <a:solidFill>
                <a:srgbClr val="224B50"/>
              </a:solidFill>
              <a:cs typeface="Meiryo UI" panose="020B0604030504040204" pitchFamily="50" charset="-128"/>
            </a:rPr>
            <a:t>（消費の増加）</a:t>
          </a:r>
          <a:endParaRPr lang="ja-JP" altLang="en-US" sz="700" b="0">
            <a:solidFill>
              <a:srgbClr val="224B50"/>
            </a:solidFill>
            <a:cs typeface="Meiryo UI" panose="020B0604030504040204" pitchFamily="50" charset="-128"/>
          </a:endParaRPr>
        </a:p>
      </xdr:txBody>
    </xdr:sp>
    <xdr:clientData/>
  </xdr:twoCellAnchor>
  <xdr:twoCellAnchor>
    <xdr:from>
      <xdr:col>4</xdr:col>
      <xdr:colOff>473026</xdr:colOff>
      <xdr:row>3</xdr:row>
      <xdr:rowOff>174309</xdr:rowOff>
    </xdr:from>
    <xdr:to>
      <xdr:col>6</xdr:col>
      <xdr:colOff>473776</xdr:colOff>
      <xdr:row>8</xdr:row>
      <xdr:rowOff>37060</xdr:rowOff>
    </xdr:to>
    <xdr:sp macro="" textlink="">
      <xdr:nvSpPr>
        <xdr:cNvPr id="31" name="コンテンツ プレースホルダー 2">
          <a:extLst>
            <a:ext uri="{FF2B5EF4-FFF2-40B4-BE49-F238E27FC236}">
              <a16:creationId xmlns:a16="http://schemas.microsoft.com/office/drawing/2014/main" id="{00000000-0008-0000-0100-00001F000000}"/>
            </a:ext>
          </a:extLst>
        </xdr:cNvPr>
        <xdr:cNvSpPr txBox="1">
          <a:spLocks/>
        </xdr:cNvSpPr>
      </xdr:nvSpPr>
      <xdr:spPr bwMode="auto">
        <a:xfrm>
          <a:off x="3670705" y="704988"/>
          <a:ext cx="1633607" cy="747215"/>
        </a:xfrm>
        <a:prstGeom prst="rect">
          <a:avLst/>
        </a:prstGeom>
        <a:solidFill>
          <a:schemeClr val="bg1"/>
        </a:solidFill>
        <a:ln w="9525">
          <a:solidFill>
            <a:schemeClr val="bg1">
              <a:lumMod val="50000"/>
            </a:schemeClr>
          </a:solidFill>
          <a:miter lim="800000"/>
          <a:headEnd/>
          <a:tailEnd/>
        </a:ln>
        <a:effectLst/>
        <a:extLst/>
      </xdr:spPr>
      <xdr:txBody>
        <a:bodyPr vert="horz" wrap="square" lIns="91440" tIns="45720" rIns="91440" bIns="45720" numCol="1" anchor="b" anchorCtr="0" compatLnSpc="1">
          <a:prstTxWarp prst="textNoShape">
            <a:avLst/>
          </a:prstTxWarp>
          <a:noAutofit/>
        </a:bodyPr>
        <a:lstStyle>
          <a:defPPr>
            <a:defRPr lang="ja-JP"/>
          </a:defPPr>
          <a:lvl1pPr algn="l" rtl="0" eaLnBrk="0" fontAlgn="base" hangingPunct="0">
            <a:spcBef>
              <a:spcPct val="0"/>
            </a:spcBef>
            <a:spcAft>
              <a:spcPct val="0"/>
            </a:spcAft>
            <a:defRPr kumimoji="1" kern="1200">
              <a:solidFill>
                <a:schemeClr val="tx1"/>
              </a:solidFill>
              <a:latin typeface="News Gothic MT"/>
              <a:ea typeface="メイリオ" panose="020B0604030504040204" pitchFamily="50" charset="-128"/>
              <a:cs typeface="メイリオ" panose="020B0604030504040204" pitchFamily="50" charset="-128"/>
            </a:defRPr>
          </a:lvl1pPr>
          <a:lvl2pPr marL="457200" algn="l" rtl="0" eaLnBrk="0" fontAlgn="base" hangingPunct="0">
            <a:spcBef>
              <a:spcPct val="0"/>
            </a:spcBef>
            <a:spcAft>
              <a:spcPct val="0"/>
            </a:spcAft>
            <a:defRPr kumimoji="1" kern="1200">
              <a:solidFill>
                <a:schemeClr val="tx1"/>
              </a:solidFill>
              <a:latin typeface="News Gothic MT"/>
              <a:ea typeface="メイリオ" panose="020B0604030504040204" pitchFamily="50" charset="-128"/>
              <a:cs typeface="メイリオ" panose="020B0604030504040204" pitchFamily="50" charset="-128"/>
            </a:defRPr>
          </a:lvl2pPr>
          <a:lvl3pPr marL="914400" algn="l" rtl="0" eaLnBrk="0" fontAlgn="base" hangingPunct="0">
            <a:spcBef>
              <a:spcPct val="0"/>
            </a:spcBef>
            <a:spcAft>
              <a:spcPct val="0"/>
            </a:spcAft>
            <a:defRPr kumimoji="1" kern="1200">
              <a:solidFill>
                <a:schemeClr val="tx1"/>
              </a:solidFill>
              <a:latin typeface="News Gothic MT"/>
              <a:ea typeface="メイリオ" panose="020B0604030504040204" pitchFamily="50" charset="-128"/>
              <a:cs typeface="メイリオ" panose="020B0604030504040204" pitchFamily="50" charset="-128"/>
            </a:defRPr>
          </a:lvl3pPr>
          <a:lvl4pPr marL="1371600" algn="l" rtl="0" eaLnBrk="0" fontAlgn="base" hangingPunct="0">
            <a:spcBef>
              <a:spcPct val="0"/>
            </a:spcBef>
            <a:spcAft>
              <a:spcPct val="0"/>
            </a:spcAft>
            <a:defRPr kumimoji="1" kern="1200">
              <a:solidFill>
                <a:schemeClr val="tx1"/>
              </a:solidFill>
              <a:latin typeface="News Gothic MT"/>
              <a:ea typeface="メイリオ" panose="020B0604030504040204" pitchFamily="50" charset="-128"/>
              <a:cs typeface="メイリオ" panose="020B0604030504040204" pitchFamily="50" charset="-128"/>
            </a:defRPr>
          </a:lvl4pPr>
          <a:lvl5pPr marL="1828800" algn="l" rtl="0" eaLnBrk="0" fontAlgn="base" hangingPunct="0">
            <a:spcBef>
              <a:spcPct val="0"/>
            </a:spcBef>
            <a:spcAft>
              <a:spcPct val="0"/>
            </a:spcAft>
            <a:defRPr kumimoji="1" kern="1200">
              <a:solidFill>
                <a:schemeClr val="tx1"/>
              </a:solidFill>
              <a:latin typeface="News Gothic MT"/>
              <a:ea typeface="メイリオ" panose="020B0604030504040204" pitchFamily="50" charset="-128"/>
              <a:cs typeface="メイリオ" panose="020B0604030504040204" pitchFamily="50" charset="-128"/>
            </a:defRPr>
          </a:lvl5pPr>
          <a:lvl6pPr marL="2286000" algn="l" defTabSz="914400" rtl="0" eaLnBrk="1" latinLnBrk="0" hangingPunct="1">
            <a:defRPr kumimoji="1" kern="1200">
              <a:solidFill>
                <a:schemeClr val="tx1"/>
              </a:solidFill>
              <a:latin typeface="News Gothic MT"/>
              <a:ea typeface="メイリオ" panose="020B0604030504040204" pitchFamily="50" charset="-128"/>
              <a:cs typeface="メイリオ" panose="020B0604030504040204" pitchFamily="50" charset="-128"/>
            </a:defRPr>
          </a:lvl6pPr>
          <a:lvl7pPr marL="2743200" algn="l" defTabSz="914400" rtl="0" eaLnBrk="1" latinLnBrk="0" hangingPunct="1">
            <a:defRPr kumimoji="1" kern="1200">
              <a:solidFill>
                <a:schemeClr val="tx1"/>
              </a:solidFill>
              <a:latin typeface="News Gothic MT"/>
              <a:ea typeface="メイリオ" panose="020B0604030504040204" pitchFamily="50" charset="-128"/>
              <a:cs typeface="メイリオ" panose="020B0604030504040204" pitchFamily="50" charset="-128"/>
            </a:defRPr>
          </a:lvl7pPr>
          <a:lvl8pPr marL="3200400" algn="l" defTabSz="914400" rtl="0" eaLnBrk="1" latinLnBrk="0" hangingPunct="1">
            <a:defRPr kumimoji="1" kern="1200">
              <a:solidFill>
                <a:schemeClr val="tx1"/>
              </a:solidFill>
              <a:latin typeface="News Gothic MT"/>
              <a:ea typeface="メイリオ" panose="020B0604030504040204" pitchFamily="50" charset="-128"/>
              <a:cs typeface="メイリオ" panose="020B0604030504040204" pitchFamily="50" charset="-128"/>
            </a:defRPr>
          </a:lvl8pPr>
          <a:lvl9pPr marL="3657600" algn="l" defTabSz="914400" rtl="0" eaLnBrk="1" latinLnBrk="0" hangingPunct="1">
            <a:defRPr kumimoji="1" kern="1200">
              <a:solidFill>
                <a:schemeClr val="tx1"/>
              </a:solidFill>
              <a:latin typeface="News Gothic MT"/>
              <a:ea typeface="メイリオ" panose="020B0604030504040204" pitchFamily="50" charset="-128"/>
              <a:cs typeface="メイリオ" panose="020B0604030504040204" pitchFamily="50" charset="-128"/>
            </a:defRPr>
          </a:lvl9pPr>
        </a:lstStyle>
        <a:p>
          <a:pPr marL="0" indent="0" algn="ctr">
            <a:lnSpc>
              <a:spcPts val="1260"/>
            </a:lnSpc>
            <a:buNone/>
          </a:pPr>
          <a:r>
            <a:rPr lang="ja-JP" altLang="en-US" sz="1050" b="0">
              <a:cs typeface="Meiryo UI" panose="020B0604030504040204" pitchFamily="50" charset="-128"/>
            </a:rPr>
            <a:t>域内の生産の増加</a:t>
          </a:r>
          <a:endParaRPr lang="en-US" altLang="ja-JP" sz="1050" b="0">
            <a:cs typeface="Meiryo UI" panose="020B0604030504040204" pitchFamily="50" charset="-128"/>
          </a:endParaRPr>
        </a:p>
        <a:p>
          <a:pPr marL="0" indent="0" algn="ctr">
            <a:lnSpc>
              <a:spcPts val="1260"/>
            </a:lnSpc>
            <a:buNone/>
          </a:pPr>
          <a:endParaRPr lang="en-US" altLang="ja-JP" sz="1050" b="0">
            <a:cs typeface="Meiryo UI" panose="020B0604030504040204" pitchFamily="50" charset="-128"/>
          </a:endParaRPr>
        </a:p>
      </xdr:txBody>
    </xdr:sp>
    <xdr:clientData/>
  </xdr:twoCellAnchor>
  <xdr:twoCellAnchor>
    <xdr:from>
      <xdr:col>4</xdr:col>
      <xdr:colOff>738323</xdr:colOff>
      <xdr:row>7</xdr:row>
      <xdr:rowOff>130193</xdr:rowOff>
    </xdr:from>
    <xdr:to>
      <xdr:col>6</xdr:col>
      <xdr:colOff>545466</xdr:colOff>
      <xdr:row>9</xdr:row>
      <xdr:rowOff>136407</xdr:rowOff>
    </xdr:to>
    <xdr:sp macro="" textlink="">
      <xdr:nvSpPr>
        <xdr:cNvPr id="32" name="角丸四角形 31">
          <a:extLst>
            <a:ext uri="{FF2B5EF4-FFF2-40B4-BE49-F238E27FC236}">
              <a16:creationId xmlns:a16="http://schemas.microsoft.com/office/drawing/2014/main" id="{00000000-0008-0000-0100-000020000000}"/>
            </a:ext>
          </a:extLst>
        </xdr:cNvPr>
        <xdr:cNvSpPr/>
      </xdr:nvSpPr>
      <xdr:spPr>
        <a:xfrm>
          <a:off x="3936002" y="1368443"/>
          <a:ext cx="1440000" cy="360000"/>
        </a:xfrm>
        <a:prstGeom prst="roundRect">
          <a:avLst/>
        </a:prstGeom>
        <a:solidFill>
          <a:srgbClr val="8AC6C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tIns="90000" rtlCol="0" anchor="ctr"/>
        <a:lstStyle>
          <a:defPPr>
            <a:defRPr lang="ja-JP"/>
          </a:defPPr>
          <a:lvl1pPr algn="l" rtl="0" eaLnBrk="0" fontAlgn="base" hangingPunct="0">
            <a:spcBef>
              <a:spcPct val="0"/>
            </a:spcBef>
            <a:spcAft>
              <a:spcPct val="0"/>
            </a:spcAft>
            <a:defRPr kumimoji="1" kern="1200">
              <a:solidFill>
                <a:schemeClr val="lt1"/>
              </a:solidFill>
              <a:latin typeface="+mn-lt"/>
              <a:ea typeface="+mn-ea"/>
              <a:cs typeface="+mn-cs"/>
            </a:defRPr>
          </a:lvl1pPr>
          <a:lvl2pPr marL="457200" algn="l" rtl="0" eaLnBrk="0" fontAlgn="base" hangingPunct="0">
            <a:spcBef>
              <a:spcPct val="0"/>
            </a:spcBef>
            <a:spcAft>
              <a:spcPct val="0"/>
            </a:spcAft>
            <a:defRPr kumimoji="1" kern="1200">
              <a:solidFill>
                <a:schemeClr val="lt1"/>
              </a:solidFill>
              <a:latin typeface="+mn-lt"/>
              <a:ea typeface="+mn-ea"/>
              <a:cs typeface="+mn-cs"/>
            </a:defRPr>
          </a:lvl2pPr>
          <a:lvl3pPr marL="914400" algn="l" rtl="0" eaLnBrk="0" fontAlgn="base" hangingPunct="0">
            <a:spcBef>
              <a:spcPct val="0"/>
            </a:spcBef>
            <a:spcAft>
              <a:spcPct val="0"/>
            </a:spcAft>
            <a:defRPr kumimoji="1" kern="1200">
              <a:solidFill>
                <a:schemeClr val="lt1"/>
              </a:solidFill>
              <a:latin typeface="+mn-lt"/>
              <a:ea typeface="+mn-ea"/>
              <a:cs typeface="+mn-cs"/>
            </a:defRPr>
          </a:lvl3pPr>
          <a:lvl4pPr marL="1371600" algn="l" rtl="0" eaLnBrk="0" fontAlgn="base" hangingPunct="0">
            <a:spcBef>
              <a:spcPct val="0"/>
            </a:spcBef>
            <a:spcAft>
              <a:spcPct val="0"/>
            </a:spcAft>
            <a:defRPr kumimoji="1" kern="1200">
              <a:solidFill>
                <a:schemeClr val="lt1"/>
              </a:solidFill>
              <a:latin typeface="+mn-lt"/>
              <a:ea typeface="+mn-ea"/>
              <a:cs typeface="+mn-cs"/>
            </a:defRPr>
          </a:lvl4pPr>
          <a:lvl5pPr marL="1828800" algn="l" rtl="0" eaLnBrk="0" fontAlgn="base" hangingPunct="0">
            <a:spcBef>
              <a:spcPct val="0"/>
            </a:spcBef>
            <a:spcAft>
              <a:spcPct val="0"/>
            </a:spcAft>
            <a:defRPr kumimoji="1" kern="1200">
              <a:solidFill>
                <a:schemeClr val="lt1"/>
              </a:solidFill>
              <a:latin typeface="+mn-lt"/>
              <a:ea typeface="+mn-ea"/>
              <a:cs typeface="+mn-cs"/>
            </a:defRPr>
          </a:lvl5pPr>
          <a:lvl6pPr marL="2286000" algn="l" defTabSz="914400" rtl="0" eaLnBrk="1" latinLnBrk="0" hangingPunct="1">
            <a:defRPr kumimoji="1" kern="1200">
              <a:solidFill>
                <a:schemeClr val="lt1"/>
              </a:solidFill>
              <a:latin typeface="+mn-lt"/>
              <a:ea typeface="+mn-ea"/>
              <a:cs typeface="+mn-cs"/>
            </a:defRPr>
          </a:lvl6pPr>
          <a:lvl7pPr marL="2743200" algn="l" defTabSz="914400" rtl="0" eaLnBrk="1" latinLnBrk="0" hangingPunct="1">
            <a:defRPr kumimoji="1" kern="1200">
              <a:solidFill>
                <a:schemeClr val="lt1"/>
              </a:solidFill>
              <a:latin typeface="+mn-lt"/>
              <a:ea typeface="+mn-ea"/>
              <a:cs typeface="+mn-cs"/>
            </a:defRPr>
          </a:lvl7pPr>
          <a:lvl8pPr marL="3200400" algn="l" defTabSz="914400" rtl="0" eaLnBrk="1" latinLnBrk="0" hangingPunct="1">
            <a:defRPr kumimoji="1" kern="1200">
              <a:solidFill>
                <a:schemeClr val="lt1"/>
              </a:solidFill>
              <a:latin typeface="+mn-lt"/>
              <a:ea typeface="+mn-ea"/>
              <a:cs typeface="+mn-cs"/>
            </a:defRPr>
          </a:lvl8pPr>
          <a:lvl9pPr marL="3657600" algn="l" defTabSz="914400" rtl="0" eaLnBrk="1" latinLnBrk="0" hangingPunct="1">
            <a:defRPr kumimoji="1" kern="1200">
              <a:solidFill>
                <a:schemeClr val="lt1"/>
              </a:solidFill>
              <a:latin typeface="+mn-lt"/>
              <a:ea typeface="+mn-ea"/>
              <a:cs typeface="+mn-cs"/>
            </a:defRPr>
          </a:lvl9pPr>
        </a:lstStyle>
        <a:p>
          <a:pPr algn="ctr">
            <a:lnSpc>
              <a:spcPts val="1200"/>
            </a:lnSpc>
          </a:pPr>
          <a:endParaRPr kumimoji="1" lang="ja-JP" altLang="en-US" sz="1000">
            <a:solidFill>
              <a:schemeClr val="tx1"/>
            </a:solidFill>
          </a:endParaRPr>
        </a:p>
      </xdr:txBody>
    </xdr:sp>
    <xdr:clientData/>
  </xdr:twoCellAnchor>
  <xdr:twoCellAnchor>
    <xdr:from>
      <xdr:col>4</xdr:col>
      <xdr:colOff>547713</xdr:colOff>
      <xdr:row>18</xdr:row>
      <xdr:rowOff>46130</xdr:rowOff>
    </xdr:from>
    <xdr:to>
      <xdr:col>6</xdr:col>
      <xdr:colOff>557988</xdr:colOff>
      <xdr:row>22</xdr:row>
      <xdr:rowOff>85773</xdr:rowOff>
    </xdr:to>
    <xdr:sp macro="" textlink="">
      <xdr:nvSpPr>
        <xdr:cNvPr id="41" name="コンテンツ プレースホルダー 2">
          <a:extLst>
            <a:ext uri="{FF2B5EF4-FFF2-40B4-BE49-F238E27FC236}">
              <a16:creationId xmlns:a16="http://schemas.microsoft.com/office/drawing/2014/main" id="{00000000-0008-0000-0100-000029000000}"/>
            </a:ext>
          </a:extLst>
        </xdr:cNvPr>
        <xdr:cNvSpPr txBox="1">
          <a:spLocks/>
        </xdr:cNvSpPr>
      </xdr:nvSpPr>
      <xdr:spPr bwMode="auto">
        <a:xfrm>
          <a:off x="3745392" y="3230201"/>
          <a:ext cx="1643132" cy="747215"/>
        </a:xfrm>
        <a:prstGeom prst="rect">
          <a:avLst/>
        </a:prstGeom>
        <a:solidFill>
          <a:schemeClr val="bg1"/>
        </a:solidFill>
        <a:ln w="9525">
          <a:solidFill>
            <a:schemeClr val="bg1">
              <a:lumMod val="50000"/>
            </a:schemeClr>
          </a:solidFill>
          <a:miter lim="800000"/>
          <a:headEnd/>
          <a:tailEnd/>
        </a:ln>
        <a:effectLst/>
        <a:extLst/>
      </xdr:spPr>
      <xdr:txBody>
        <a:bodyPr vert="horz" wrap="square" lIns="91440" tIns="45720" rIns="91440" bIns="45720" numCol="1" anchor="b" anchorCtr="0" compatLnSpc="1">
          <a:prstTxWarp prst="textNoShape">
            <a:avLst/>
          </a:prstTxWarp>
          <a:noAutofit/>
        </a:bodyPr>
        <a:lstStyle>
          <a:defPPr>
            <a:defRPr lang="ja-JP"/>
          </a:defPPr>
          <a:lvl1pPr algn="l" rtl="0" eaLnBrk="0" fontAlgn="base" hangingPunct="0">
            <a:spcBef>
              <a:spcPct val="0"/>
            </a:spcBef>
            <a:spcAft>
              <a:spcPct val="0"/>
            </a:spcAft>
            <a:defRPr kumimoji="1" kern="1200">
              <a:solidFill>
                <a:schemeClr val="tx1"/>
              </a:solidFill>
              <a:latin typeface="News Gothic MT"/>
              <a:ea typeface="メイリオ" panose="020B0604030504040204" pitchFamily="50" charset="-128"/>
              <a:cs typeface="メイリオ" panose="020B0604030504040204" pitchFamily="50" charset="-128"/>
            </a:defRPr>
          </a:lvl1pPr>
          <a:lvl2pPr marL="457200" algn="l" rtl="0" eaLnBrk="0" fontAlgn="base" hangingPunct="0">
            <a:spcBef>
              <a:spcPct val="0"/>
            </a:spcBef>
            <a:spcAft>
              <a:spcPct val="0"/>
            </a:spcAft>
            <a:defRPr kumimoji="1" kern="1200">
              <a:solidFill>
                <a:schemeClr val="tx1"/>
              </a:solidFill>
              <a:latin typeface="News Gothic MT"/>
              <a:ea typeface="メイリオ" panose="020B0604030504040204" pitchFamily="50" charset="-128"/>
              <a:cs typeface="メイリオ" panose="020B0604030504040204" pitchFamily="50" charset="-128"/>
            </a:defRPr>
          </a:lvl2pPr>
          <a:lvl3pPr marL="914400" algn="l" rtl="0" eaLnBrk="0" fontAlgn="base" hangingPunct="0">
            <a:spcBef>
              <a:spcPct val="0"/>
            </a:spcBef>
            <a:spcAft>
              <a:spcPct val="0"/>
            </a:spcAft>
            <a:defRPr kumimoji="1" kern="1200">
              <a:solidFill>
                <a:schemeClr val="tx1"/>
              </a:solidFill>
              <a:latin typeface="News Gothic MT"/>
              <a:ea typeface="メイリオ" panose="020B0604030504040204" pitchFamily="50" charset="-128"/>
              <a:cs typeface="メイリオ" panose="020B0604030504040204" pitchFamily="50" charset="-128"/>
            </a:defRPr>
          </a:lvl3pPr>
          <a:lvl4pPr marL="1371600" algn="l" rtl="0" eaLnBrk="0" fontAlgn="base" hangingPunct="0">
            <a:spcBef>
              <a:spcPct val="0"/>
            </a:spcBef>
            <a:spcAft>
              <a:spcPct val="0"/>
            </a:spcAft>
            <a:defRPr kumimoji="1" kern="1200">
              <a:solidFill>
                <a:schemeClr val="tx1"/>
              </a:solidFill>
              <a:latin typeface="News Gothic MT"/>
              <a:ea typeface="メイリオ" panose="020B0604030504040204" pitchFamily="50" charset="-128"/>
              <a:cs typeface="メイリオ" panose="020B0604030504040204" pitchFamily="50" charset="-128"/>
            </a:defRPr>
          </a:lvl4pPr>
          <a:lvl5pPr marL="1828800" algn="l" rtl="0" eaLnBrk="0" fontAlgn="base" hangingPunct="0">
            <a:spcBef>
              <a:spcPct val="0"/>
            </a:spcBef>
            <a:spcAft>
              <a:spcPct val="0"/>
            </a:spcAft>
            <a:defRPr kumimoji="1" kern="1200">
              <a:solidFill>
                <a:schemeClr val="tx1"/>
              </a:solidFill>
              <a:latin typeface="News Gothic MT"/>
              <a:ea typeface="メイリオ" panose="020B0604030504040204" pitchFamily="50" charset="-128"/>
              <a:cs typeface="メイリオ" panose="020B0604030504040204" pitchFamily="50" charset="-128"/>
            </a:defRPr>
          </a:lvl5pPr>
          <a:lvl6pPr marL="2286000" algn="l" defTabSz="914400" rtl="0" eaLnBrk="1" latinLnBrk="0" hangingPunct="1">
            <a:defRPr kumimoji="1" kern="1200">
              <a:solidFill>
                <a:schemeClr val="tx1"/>
              </a:solidFill>
              <a:latin typeface="News Gothic MT"/>
              <a:ea typeface="メイリオ" panose="020B0604030504040204" pitchFamily="50" charset="-128"/>
              <a:cs typeface="メイリオ" panose="020B0604030504040204" pitchFamily="50" charset="-128"/>
            </a:defRPr>
          </a:lvl6pPr>
          <a:lvl7pPr marL="2743200" algn="l" defTabSz="914400" rtl="0" eaLnBrk="1" latinLnBrk="0" hangingPunct="1">
            <a:defRPr kumimoji="1" kern="1200">
              <a:solidFill>
                <a:schemeClr val="tx1"/>
              </a:solidFill>
              <a:latin typeface="News Gothic MT"/>
              <a:ea typeface="メイリオ" panose="020B0604030504040204" pitchFamily="50" charset="-128"/>
              <a:cs typeface="メイリオ" panose="020B0604030504040204" pitchFamily="50" charset="-128"/>
            </a:defRPr>
          </a:lvl7pPr>
          <a:lvl8pPr marL="3200400" algn="l" defTabSz="914400" rtl="0" eaLnBrk="1" latinLnBrk="0" hangingPunct="1">
            <a:defRPr kumimoji="1" kern="1200">
              <a:solidFill>
                <a:schemeClr val="tx1"/>
              </a:solidFill>
              <a:latin typeface="News Gothic MT"/>
              <a:ea typeface="メイリオ" panose="020B0604030504040204" pitchFamily="50" charset="-128"/>
              <a:cs typeface="メイリオ" panose="020B0604030504040204" pitchFamily="50" charset="-128"/>
            </a:defRPr>
          </a:lvl8pPr>
          <a:lvl9pPr marL="3657600" algn="l" defTabSz="914400" rtl="0" eaLnBrk="1" latinLnBrk="0" hangingPunct="1">
            <a:defRPr kumimoji="1" kern="1200">
              <a:solidFill>
                <a:schemeClr val="tx1"/>
              </a:solidFill>
              <a:latin typeface="News Gothic MT"/>
              <a:ea typeface="メイリオ" panose="020B0604030504040204" pitchFamily="50" charset="-128"/>
              <a:cs typeface="メイリオ" panose="020B0604030504040204" pitchFamily="50" charset="-128"/>
            </a:defRPr>
          </a:lvl9pPr>
        </a:lstStyle>
        <a:p>
          <a:pPr marL="0" indent="0" algn="ctr">
            <a:lnSpc>
              <a:spcPts val="1260"/>
            </a:lnSpc>
            <a:buNone/>
          </a:pPr>
          <a:r>
            <a:rPr lang="ja-JP" altLang="en-US" sz="1050" b="0">
              <a:cs typeface="Meiryo UI" panose="020B0604030504040204" pitchFamily="50" charset="-128"/>
            </a:rPr>
            <a:t>雇用者の所得の増加</a:t>
          </a:r>
          <a:endParaRPr lang="en-US" altLang="ja-JP" sz="1050" b="0">
            <a:cs typeface="Meiryo UI" panose="020B0604030504040204" pitchFamily="50" charset="-128"/>
          </a:endParaRPr>
        </a:p>
        <a:p>
          <a:pPr marL="0" indent="0" algn="ctr">
            <a:lnSpc>
              <a:spcPts val="1260"/>
            </a:lnSpc>
            <a:buNone/>
          </a:pPr>
          <a:endParaRPr lang="en-US" altLang="ja-JP" sz="1050" b="0">
            <a:cs typeface="Meiryo UI" panose="020B0604030504040204" pitchFamily="50" charset="-128"/>
          </a:endParaRPr>
        </a:p>
      </xdr:txBody>
    </xdr:sp>
    <xdr:clientData/>
  </xdr:twoCellAnchor>
  <xdr:twoCellAnchor>
    <xdr:from>
      <xdr:col>5</xdr:col>
      <xdr:colOff>8761</xdr:colOff>
      <xdr:row>21</xdr:row>
      <xdr:rowOff>175546</xdr:rowOff>
    </xdr:from>
    <xdr:to>
      <xdr:col>6</xdr:col>
      <xdr:colOff>632332</xdr:colOff>
      <xdr:row>24</xdr:row>
      <xdr:rowOff>4867</xdr:rowOff>
    </xdr:to>
    <xdr:sp macro="" textlink="">
      <xdr:nvSpPr>
        <xdr:cNvPr id="42" name="角丸四角形 41">
          <a:extLst>
            <a:ext uri="{FF2B5EF4-FFF2-40B4-BE49-F238E27FC236}">
              <a16:creationId xmlns:a16="http://schemas.microsoft.com/office/drawing/2014/main" id="{00000000-0008-0000-0100-00002A000000}"/>
            </a:ext>
          </a:extLst>
        </xdr:cNvPr>
        <xdr:cNvSpPr/>
      </xdr:nvSpPr>
      <xdr:spPr>
        <a:xfrm>
          <a:off x="4022868" y="3890296"/>
          <a:ext cx="1440000" cy="360000"/>
        </a:xfrm>
        <a:prstGeom prst="roundRect">
          <a:avLst/>
        </a:prstGeom>
        <a:solidFill>
          <a:srgbClr val="D7E4B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tIns="90000" rtlCol="0" anchor="ctr"/>
        <a:lstStyle>
          <a:defPPr>
            <a:defRPr lang="ja-JP"/>
          </a:defPPr>
          <a:lvl1pPr algn="l" rtl="0" eaLnBrk="0" fontAlgn="base" hangingPunct="0">
            <a:spcBef>
              <a:spcPct val="0"/>
            </a:spcBef>
            <a:spcAft>
              <a:spcPct val="0"/>
            </a:spcAft>
            <a:defRPr kumimoji="1" kern="1200">
              <a:solidFill>
                <a:schemeClr val="lt1"/>
              </a:solidFill>
              <a:latin typeface="+mn-lt"/>
              <a:ea typeface="+mn-ea"/>
              <a:cs typeface="+mn-cs"/>
            </a:defRPr>
          </a:lvl1pPr>
          <a:lvl2pPr marL="457200" algn="l" rtl="0" eaLnBrk="0" fontAlgn="base" hangingPunct="0">
            <a:spcBef>
              <a:spcPct val="0"/>
            </a:spcBef>
            <a:spcAft>
              <a:spcPct val="0"/>
            </a:spcAft>
            <a:defRPr kumimoji="1" kern="1200">
              <a:solidFill>
                <a:schemeClr val="lt1"/>
              </a:solidFill>
              <a:latin typeface="+mn-lt"/>
              <a:ea typeface="+mn-ea"/>
              <a:cs typeface="+mn-cs"/>
            </a:defRPr>
          </a:lvl2pPr>
          <a:lvl3pPr marL="914400" algn="l" rtl="0" eaLnBrk="0" fontAlgn="base" hangingPunct="0">
            <a:spcBef>
              <a:spcPct val="0"/>
            </a:spcBef>
            <a:spcAft>
              <a:spcPct val="0"/>
            </a:spcAft>
            <a:defRPr kumimoji="1" kern="1200">
              <a:solidFill>
                <a:schemeClr val="lt1"/>
              </a:solidFill>
              <a:latin typeface="+mn-lt"/>
              <a:ea typeface="+mn-ea"/>
              <a:cs typeface="+mn-cs"/>
            </a:defRPr>
          </a:lvl3pPr>
          <a:lvl4pPr marL="1371600" algn="l" rtl="0" eaLnBrk="0" fontAlgn="base" hangingPunct="0">
            <a:spcBef>
              <a:spcPct val="0"/>
            </a:spcBef>
            <a:spcAft>
              <a:spcPct val="0"/>
            </a:spcAft>
            <a:defRPr kumimoji="1" kern="1200">
              <a:solidFill>
                <a:schemeClr val="lt1"/>
              </a:solidFill>
              <a:latin typeface="+mn-lt"/>
              <a:ea typeface="+mn-ea"/>
              <a:cs typeface="+mn-cs"/>
            </a:defRPr>
          </a:lvl4pPr>
          <a:lvl5pPr marL="1828800" algn="l" rtl="0" eaLnBrk="0" fontAlgn="base" hangingPunct="0">
            <a:spcBef>
              <a:spcPct val="0"/>
            </a:spcBef>
            <a:spcAft>
              <a:spcPct val="0"/>
            </a:spcAft>
            <a:defRPr kumimoji="1" kern="1200">
              <a:solidFill>
                <a:schemeClr val="lt1"/>
              </a:solidFill>
              <a:latin typeface="+mn-lt"/>
              <a:ea typeface="+mn-ea"/>
              <a:cs typeface="+mn-cs"/>
            </a:defRPr>
          </a:lvl5pPr>
          <a:lvl6pPr marL="2286000" algn="l" defTabSz="914400" rtl="0" eaLnBrk="1" latinLnBrk="0" hangingPunct="1">
            <a:defRPr kumimoji="1" kern="1200">
              <a:solidFill>
                <a:schemeClr val="lt1"/>
              </a:solidFill>
              <a:latin typeface="+mn-lt"/>
              <a:ea typeface="+mn-ea"/>
              <a:cs typeface="+mn-cs"/>
            </a:defRPr>
          </a:lvl6pPr>
          <a:lvl7pPr marL="2743200" algn="l" defTabSz="914400" rtl="0" eaLnBrk="1" latinLnBrk="0" hangingPunct="1">
            <a:defRPr kumimoji="1" kern="1200">
              <a:solidFill>
                <a:schemeClr val="lt1"/>
              </a:solidFill>
              <a:latin typeface="+mn-lt"/>
              <a:ea typeface="+mn-ea"/>
              <a:cs typeface="+mn-cs"/>
            </a:defRPr>
          </a:lvl7pPr>
          <a:lvl8pPr marL="3200400" algn="l" defTabSz="914400" rtl="0" eaLnBrk="1" latinLnBrk="0" hangingPunct="1">
            <a:defRPr kumimoji="1" kern="1200">
              <a:solidFill>
                <a:schemeClr val="lt1"/>
              </a:solidFill>
              <a:latin typeface="+mn-lt"/>
              <a:ea typeface="+mn-ea"/>
              <a:cs typeface="+mn-cs"/>
            </a:defRPr>
          </a:lvl8pPr>
          <a:lvl9pPr marL="3657600" algn="l" defTabSz="914400" rtl="0" eaLnBrk="1" latinLnBrk="0" hangingPunct="1">
            <a:defRPr kumimoji="1" kern="1200">
              <a:solidFill>
                <a:schemeClr val="lt1"/>
              </a:solidFill>
              <a:latin typeface="+mn-lt"/>
              <a:ea typeface="+mn-ea"/>
              <a:cs typeface="+mn-cs"/>
            </a:defRPr>
          </a:lvl9pPr>
        </a:lstStyle>
        <a:p>
          <a:pPr algn="ctr">
            <a:lnSpc>
              <a:spcPts val="1200"/>
            </a:lnSpc>
          </a:pPr>
          <a:endParaRPr kumimoji="1" lang="ja-JP" altLang="en-US" sz="1000">
            <a:solidFill>
              <a:schemeClr val="tx1"/>
            </a:solidFill>
          </a:endParaRPr>
        </a:p>
      </xdr:txBody>
    </xdr:sp>
    <xdr:clientData/>
  </xdr:twoCellAnchor>
  <mc:AlternateContent xmlns:mc="http://schemas.openxmlformats.org/markup-compatibility/2006">
    <mc:Choice xmlns:a14="http://schemas.microsoft.com/office/drawing/2010/main" Requires="a14">
      <xdr:twoCellAnchor editAs="oneCell">
        <xdr:from>
          <xdr:col>1</xdr:col>
          <xdr:colOff>122470</xdr:colOff>
          <xdr:row>8</xdr:row>
          <xdr:rowOff>36739</xdr:rowOff>
        </xdr:from>
        <xdr:to>
          <xdr:col>2</xdr:col>
          <xdr:colOff>205944</xdr:colOff>
          <xdr:row>9</xdr:row>
          <xdr:rowOff>90075</xdr:rowOff>
        </xdr:to>
        <xdr:pic>
          <xdr:nvPicPr>
            <xdr:cNvPr id="35" name="図 34">
              <a:extLst>
                <a:ext uri="{FF2B5EF4-FFF2-40B4-BE49-F238E27FC236}">
                  <a16:creationId xmlns:a16="http://schemas.microsoft.com/office/drawing/2014/main" id="{00000000-0008-0000-0100-000023000000}"/>
                </a:ext>
              </a:extLst>
            </xdr:cNvPr>
            <xdr:cNvPicPr>
              <a:picLocks noChangeAspect="1" noChangeArrowheads="1"/>
              <a:extLst>
                <a:ext uri="{84589F7E-364E-4C9E-8A38-B11213B215E9}">
                  <a14:cameraTool cellRange="$C$33" spid="_x0000_s985089"/>
                </a:ext>
              </a:extLst>
            </xdr:cNvPicPr>
          </xdr:nvPicPr>
          <xdr:blipFill>
            <a:blip xmlns:r="http://schemas.openxmlformats.org/officeDocument/2006/relationships" r:embed="rId1"/>
            <a:srcRect/>
            <a:stretch>
              <a:fillRect/>
            </a:stretch>
          </xdr:blipFill>
          <xdr:spPr bwMode="auto">
            <a:xfrm>
              <a:off x="802827" y="1451882"/>
              <a:ext cx="1090403" cy="257443"/>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xdr:from>
      <xdr:col>2</xdr:col>
      <xdr:colOff>197310</xdr:colOff>
      <xdr:row>8</xdr:row>
      <xdr:rowOff>65315</xdr:rowOff>
    </xdr:from>
    <xdr:to>
      <xdr:col>3</xdr:col>
      <xdr:colOff>98160</xdr:colOff>
      <xdr:row>9</xdr:row>
      <xdr:rowOff>73865</xdr:rowOff>
    </xdr:to>
    <xdr:sp macro="" textlink="">
      <xdr:nvSpPr>
        <xdr:cNvPr id="10" name="テキスト ボックス 9">
          <a:extLst>
            <a:ext uri="{FF2B5EF4-FFF2-40B4-BE49-F238E27FC236}">
              <a16:creationId xmlns:a16="http://schemas.microsoft.com/office/drawing/2014/main" id="{00000000-0008-0000-0100-00000A000000}"/>
            </a:ext>
          </a:extLst>
        </xdr:cNvPr>
        <xdr:cNvSpPr txBox="1"/>
      </xdr:nvSpPr>
      <xdr:spPr>
        <a:xfrm>
          <a:off x="1762131" y="1480458"/>
          <a:ext cx="717279" cy="1854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latin typeface="Meiryo UI" panose="020B0604030504040204" pitchFamily="50" charset="-128"/>
              <a:ea typeface="Meiryo UI" panose="020B0604030504040204" pitchFamily="50" charset="-128"/>
              <a:cs typeface="Meiryo UI" panose="020B0604030504040204" pitchFamily="50" charset="-128"/>
            </a:rPr>
            <a:t>百万円</a:t>
          </a:r>
        </a:p>
      </xdr:txBody>
    </xdr:sp>
    <xdr:clientData/>
  </xdr:twoCellAnchor>
  <mc:AlternateContent xmlns:mc="http://schemas.openxmlformats.org/markup-compatibility/2006">
    <mc:Choice xmlns:a14="http://schemas.microsoft.com/office/drawing/2010/main" Requires="a14">
      <xdr:twoCellAnchor editAs="oneCell">
        <xdr:from>
          <xdr:col>4</xdr:col>
          <xdr:colOff>425909</xdr:colOff>
          <xdr:row>8</xdr:row>
          <xdr:rowOff>36739</xdr:rowOff>
        </xdr:from>
        <xdr:to>
          <xdr:col>5</xdr:col>
          <xdr:colOff>591027</xdr:colOff>
          <xdr:row>9</xdr:row>
          <xdr:rowOff>90075</xdr:rowOff>
        </xdr:to>
        <xdr:pic>
          <xdr:nvPicPr>
            <xdr:cNvPr id="36" name="図 35">
              <a:extLst>
                <a:ext uri="{FF2B5EF4-FFF2-40B4-BE49-F238E27FC236}">
                  <a16:creationId xmlns:a16="http://schemas.microsoft.com/office/drawing/2014/main" id="{00000000-0008-0000-0100-000024000000}"/>
                </a:ext>
              </a:extLst>
            </xdr:cNvPr>
            <xdr:cNvPicPr>
              <a:picLocks noChangeAspect="1" noChangeArrowheads="1"/>
              <a:extLst>
                <a:ext uri="{84589F7E-364E-4C9E-8A38-B11213B215E9}">
                  <a14:cameraTool cellRange="$D$33" spid="_x0000_s985090"/>
                </a:ext>
              </a:extLst>
            </xdr:cNvPicPr>
          </xdr:nvPicPr>
          <xdr:blipFill>
            <a:blip xmlns:r="http://schemas.openxmlformats.org/officeDocument/2006/relationships" r:embed="rId2"/>
            <a:srcRect/>
            <a:stretch>
              <a:fillRect/>
            </a:stretch>
          </xdr:blipFill>
          <xdr:spPr bwMode="auto">
            <a:xfrm>
              <a:off x="3623588" y="1451882"/>
              <a:ext cx="1090404" cy="257443"/>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xdr:from>
      <xdr:col>5</xdr:col>
      <xdr:colOff>594639</xdr:colOff>
      <xdr:row>8</xdr:row>
      <xdr:rowOff>70758</xdr:rowOff>
    </xdr:from>
    <xdr:to>
      <xdr:col>6</xdr:col>
      <xdr:colOff>505013</xdr:colOff>
      <xdr:row>9</xdr:row>
      <xdr:rowOff>79308</xdr:rowOff>
    </xdr:to>
    <xdr:sp macro="" textlink="">
      <xdr:nvSpPr>
        <xdr:cNvPr id="37" name="テキスト ボックス 36">
          <a:extLst>
            <a:ext uri="{FF2B5EF4-FFF2-40B4-BE49-F238E27FC236}">
              <a16:creationId xmlns:a16="http://schemas.microsoft.com/office/drawing/2014/main" id="{00000000-0008-0000-0100-000025000000}"/>
            </a:ext>
          </a:extLst>
        </xdr:cNvPr>
        <xdr:cNvSpPr txBox="1"/>
      </xdr:nvSpPr>
      <xdr:spPr>
        <a:xfrm>
          <a:off x="4608746" y="1485901"/>
          <a:ext cx="726803" cy="1854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百万円</a:t>
          </a:r>
        </a:p>
      </xdr:txBody>
    </xdr:sp>
    <xdr:clientData/>
  </xdr:twoCellAnchor>
  <xdr:twoCellAnchor>
    <xdr:from>
      <xdr:col>8</xdr:col>
      <xdr:colOff>477065</xdr:colOff>
      <xdr:row>7</xdr:row>
      <xdr:rowOff>128832</xdr:rowOff>
    </xdr:from>
    <xdr:to>
      <xdr:col>10</xdr:col>
      <xdr:colOff>256994</xdr:colOff>
      <xdr:row>9</xdr:row>
      <xdr:rowOff>135046</xdr:rowOff>
    </xdr:to>
    <xdr:sp macro="" textlink="">
      <xdr:nvSpPr>
        <xdr:cNvPr id="38" name="角丸四角形 37">
          <a:extLst>
            <a:ext uri="{FF2B5EF4-FFF2-40B4-BE49-F238E27FC236}">
              <a16:creationId xmlns:a16="http://schemas.microsoft.com/office/drawing/2014/main" id="{00000000-0008-0000-0100-000026000000}"/>
            </a:ext>
          </a:extLst>
        </xdr:cNvPr>
        <xdr:cNvSpPr/>
      </xdr:nvSpPr>
      <xdr:spPr>
        <a:xfrm>
          <a:off x="6940458" y="1367082"/>
          <a:ext cx="1440000" cy="360000"/>
        </a:xfrm>
        <a:prstGeom prst="roundRect">
          <a:avLst/>
        </a:prstGeom>
        <a:solidFill>
          <a:srgbClr val="8AC6C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tIns="90000" rtlCol="0" anchor="ctr"/>
        <a:lstStyle>
          <a:defPPr>
            <a:defRPr lang="ja-JP"/>
          </a:defPPr>
          <a:lvl1pPr algn="l" rtl="0" eaLnBrk="0" fontAlgn="base" hangingPunct="0">
            <a:spcBef>
              <a:spcPct val="0"/>
            </a:spcBef>
            <a:spcAft>
              <a:spcPct val="0"/>
            </a:spcAft>
            <a:defRPr kumimoji="1" kern="1200">
              <a:solidFill>
                <a:schemeClr val="lt1"/>
              </a:solidFill>
              <a:latin typeface="+mn-lt"/>
              <a:ea typeface="+mn-ea"/>
              <a:cs typeface="+mn-cs"/>
            </a:defRPr>
          </a:lvl1pPr>
          <a:lvl2pPr marL="457200" algn="l" rtl="0" eaLnBrk="0" fontAlgn="base" hangingPunct="0">
            <a:spcBef>
              <a:spcPct val="0"/>
            </a:spcBef>
            <a:spcAft>
              <a:spcPct val="0"/>
            </a:spcAft>
            <a:defRPr kumimoji="1" kern="1200">
              <a:solidFill>
                <a:schemeClr val="lt1"/>
              </a:solidFill>
              <a:latin typeface="+mn-lt"/>
              <a:ea typeface="+mn-ea"/>
              <a:cs typeface="+mn-cs"/>
            </a:defRPr>
          </a:lvl2pPr>
          <a:lvl3pPr marL="914400" algn="l" rtl="0" eaLnBrk="0" fontAlgn="base" hangingPunct="0">
            <a:spcBef>
              <a:spcPct val="0"/>
            </a:spcBef>
            <a:spcAft>
              <a:spcPct val="0"/>
            </a:spcAft>
            <a:defRPr kumimoji="1" kern="1200">
              <a:solidFill>
                <a:schemeClr val="lt1"/>
              </a:solidFill>
              <a:latin typeface="+mn-lt"/>
              <a:ea typeface="+mn-ea"/>
              <a:cs typeface="+mn-cs"/>
            </a:defRPr>
          </a:lvl3pPr>
          <a:lvl4pPr marL="1371600" algn="l" rtl="0" eaLnBrk="0" fontAlgn="base" hangingPunct="0">
            <a:spcBef>
              <a:spcPct val="0"/>
            </a:spcBef>
            <a:spcAft>
              <a:spcPct val="0"/>
            </a:spcAft>
            <a:defRPr kumimoji="1" kern="1200">
              <a:solidFill>
                <a:schemeClr val="lt1"/>
              </a:solidFill>
              <a:latin typeface="+mn-lt"/>
              <a:ea typeface="+mn-ea"/>
              <a:cs typeface="+mn-cs"/>
            </a:defRPr>
          </a:lvl4pPr>
          <a:lvl5pPr marL="1828800" algn="l" rtl="0" eaLnBrk="0" fontAlgn="base" hangingPunct="0">
            <a:spcBef>
              <a:spcPct val="0"/>
            </a:spcBef>
            <a:spcAft>
              <a:spcPct val="0"/>
            </a:spcAft>
            <a:defRPr kumimoji="1" kern="1200">
              <a:solidFill>
                <a:schemeClr val="lt1"/>
              </a:solidFill>
              <a:latin typeface="+mn-lt"/>
              <a:ea typeface="+mn-ea"/>
              <a:cs typeface="+mn-cs"/>
            </a:defRPr>
          </a:lvl5pPr>
          <a:lvl6pPr marL="2286000" algn="l" defTabSz="914400" rtl="0" eaLnBrk="1" latinLnBrk="0" hangingPunct="1">
            <a:defRPr kumimoji="1" kern="1200">
              <a:solidFill>
                <a:schemeClr val="lt1"/>
              </a:solidFill>
              <a:latin typeface="+mn-lt"/>
              <a:ea typeface="+mn-ea"/>
              <a:cs typeface="+mn-cs"/>
            </a:defRPr>
          </a:lvl6pPr>
          <a:lvl7pPr marL="2743200" algn="l" defTabSz="914400" rtl="0" eaLnBrk="1" latinLnBrk="0" hangingPunct="1">
            <a:defRPr kumimoji="1" kern="1200">
              <a:solidFill>
                <a:schemeClr val="lt1"/>
              </a:solidFill>
              <a:latin typeface="+mn-lt"/>
              <a:ea typeface="+mn-ea"/>
              <a:cs typeface="+mn-cs"/>
            </a:defRPr>
          </a:lvl7pPr>
          <a:lvl8pPr marL="3200400" algn="l" defTabSz="914400" rtl="0" eaLnBrk="1" latinLnBrk="0" hangingPunct="1">
            <a:defRPr kumimoji="1" kern="1200">
              <a:solidFill>
                <a:schemeClr val="lt1"/>
              </a:solidFill>
              <a:latin typeface="+mn-lt"/>
              <a:ea typeface="+mn-ea"/>
              <a:cs typeface="+mn-cs"/>
            </a:defRPr>
          </a:lvl8pPr>
          <a:lvl9pPr marL="3657600" algn="l" defTabSz="914400" rtl="0" eaLnBrk="1" latinLnBrk="0" hangingPunct="1">
            <a:defRPr kumimoji="1" kern="1200">
              <a:solidFill>
                <a:schemeClr val="lt1"/>
              </a:solidFill>
              <a:latin typeface="+mn-lt"/>
              <a:ea typeface="+mn-ea"/>
              <a:cs typeface="+mn-cs"/>
            </a:defRPr>
          </a:lvl9pPr>
        </a:lstStyle>
        <a:p>
          <a:pPr algn="ctr">
            <a:lnSpc>
              <a:spcPts val="1200"/>
            </a:lnSpc>
          </a:pPr>
          <a:endParaRPr kumimoji="1" lang="ja-JP" altLang="en-US" sz="1000">
            <a:solidFill>
              <a:schemeClr val="tx1"/>
            </a:solidFill>
          </a:endParaRPr>
        </a:p>
      </xdr:txBody>
    </xdr:sp>
    <xdr:clientData/>
  </xdr:twoCellAnchor>
  <xdr:twoCellAnchor>
    <xdr:from>
      <xdr:col>8</xdr:col>
      <xdr:colOff>539661</xdr:colOff>
      <xdr:row>22</xdr:row>
      <xdr:rowOff>11811</xdr:rowOff>
    </xdr:from>
    <xdr:to>
      <xdr:col>10</xdr:col>
      <xdr:colOff>319590</xdr:colOff>
      <xdr:row>24</xdr:row>
      <xdr:rowOff>18025</xdr:rowOff>
    </xdr:to>
    <xdr:sp macro="" textlink="">
      <xdr:nvSpPr>
        <xdr:cNvPr id="39" name="角丸四角形 38">
          <a:extLst>
            <a:ext uri="{FF2B5EF4-FFF2-40B4-BE49-F238E27FC236}">
              <a16:creationId xmlns:a16="http://schemas.microsoft.com/office/drawing/2014/main" id="{00000000-0008-0000-0100-000027000000}"/>
            </a:ext>
          </a:extLst>
        </xdr:cNvPr>
        <xdr:cNvSpPr/>
      </xdr:nvSpPr>
      <xdr:spPr>
        <a:xfrm>
          <a:off x="7003054" y="3903454"/>
          <a:ext cx="1440000" cy="360000"/>
        </a:xfrm>
        <a:prstGeom prst="roundRect">
          <a:avLst/>
        </a:prstGeom>
        <a:solidFill>
          <a:srgbClr val="8AC6C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tIns="90000" rtlCol="0" anchor="ctr"/>
        <a:lstStyle>
          <a:defPPr>
            <a:defRPr lang="ja-JP"/>
          </a:defPPr>
          <a:lvl1pPr algn="l" rtl="0" eaLnBrk="0" fontAlgn="base" hangingPunct="0">
            <a:spcBef>
              <a:spcPct val="0"/>
            </a:spcBef>
            <a:spcAft>
              <a:spcPct val="0"/>
            </a:spcAft>
            <a:defRPr kumimoji="1" kern="1200">
              <a:solidFill>
                <a:schemeClr val="lt1"/>
              </a:solidFill>
              <a:latin typeface="+mn-lt"/>
              <a:ea typeface="+mn-ea"/>
              <a:cs typeface="+mn-cs"/>
            </a:defRPr>
          </a:lvl1pPr>
          <a:lvl2pPr marL="457200" algn="l" rtl="0" eaLnBrk="0" fontAlgn="base" hangingPunct="0">
            <a:spcBef>
              <a:spcPct val="0"/>
            </a:spcBef>
            <a:spcAft>
              <a:spcPct val="0"/>
            </a:spcAft>
            <a:defRPr kumimoji="1" kern="1200">
              <a:solidFill>
                <a:schemeClr val="lt1"/>
              </a:solidFill>
              <a:latin typeface="+mn-lt"/>
              <a:ea typeface="+mn-ea"/>
              <a:cs typeface="+mn-cs"/>
            </a:defRPr>
          </a:lvl2pPr>
          <a:lvl3pPr marL="914400" algn="l" rtl="0" eaLnBrk="0" fontAlgn="base" hangingPunct="0">
            <a:spcBef>
              <a:spcPct val="0"/>
            </a:spcBef>
            <a:spcAft>
              <a:spcPct val="0"/>
            </a:spcAft>
            <a:defRPr kumimoji="1" kern="1200">
              <a:solidFill>
                <a:schemeClr val="lt1"/>
              </a:solidFill>
              <a:latin typeface="+mn-lt"/>
              <a:ea typeface="+mn-ea"/>
              <a:cs typeface="+mn-cs"/>
            </a:defRPr>
          </a:lvl3pPr>
          <a:lvl4pPr marL="1371600" algn="l" rtl="0" eaLnBrk="0" fontAlgn="base" hangingPunct="0">
            <a:spcBef>
              <a:spcPct val="0"/>
            </a:spcBef>
            <a:spcAft>
              <a:spcPct val="0"/>
            </a:spcAft>
            <a:defRPr kumimoji="1" kern="1200">
              <a:solidFill>
                <a:schemeClr val="lt1"/>
              </a:solidFill>
              <a:latin typeface="+mn-lt"/>
              <a:ea typeface="+mn-ea"/>
              <a:cs typeface="+mn-cs"/>
            </a:defRPr>
          </a:lvl4pPr>
          <a:lvl5pPr marL="1828800" algn="l" rtl="0" eaLnBrk="0" fontAlgn="base" hangingPunct="0">
            <a:spcBef>
              <a:spcPct val="0"/>
            </a:spcBef>
            <a:spcAft>
              <a:spcPct val="0"/>
            </a:spcAft>
            <a:defRPr kumimoji="1" kern="1200">
              <a:solidFill>
                <a:schemeClr val="lt1"/>
              </a:solidFill>
              <a:latin typeface="+mn-lt"/>
              <a:ea typeface="+mn-ea"/>
              <a:cs typeface="+mn-cs"/>
            </a:defRPr>
          </a:lvl5pPr>
          <a:lvl6pPr marL="2286000" algn="l" defTabSz="914400" rtl="0" eaLnBrk="1" latinLnBrk="0" hangingPunct="1">
            <a:defRPr kumimoji="1" kern="1200">
              <a:solidFill>
                <a:schemeClr val="lt1"/>
              </a:solidFill>
              <a:latin typeface="+mn-lt"/>
              <a:ea typeface="+mn-ea"/>
              <a:cs typeface="+mn-cs"/>
            </a:defRPr>
          </a:lvl6pPr>
          <a:lvl7pPr marL="2743200" algn="l" defTabSz="914400" rtl="0" eaLnBrk="1" latinLnBrk="0" hangingPunct="1">
            <a:defRPr kumimoji="1" kern="1200">
              <a:solidFill>
                <a:schemeClr val="lt1"/>
              </a:solidFill>
              <a:latin typeface="+mn-lt"/>
              <a:ea typeface="+mn-ea"/>
              <a:cs typeface="+mn-cs"/>
            </a:defRPr>
          </a:lvl7pPr>
          <a:lvl8pPr marL="3200400" algn="l" defTabSz="914400" rtl="0" eaLnBrk="1" latinLnBrk="0" hangingPunct="1">
            <a:defRPr kumimoji="1" kern="1200">
              <a:solidFill>
                <a:schemeClr val="lt1"/>
              </a:solidFill>
              <a:latin typeface="+mn-lt"/>
              <a:ea typeface="+mn-ea"/>
              <a:cs typeface="+mn-cs"/>
            </a:defRPr>
          </a:lvl8pPr>
          <a:lvl9pPr marL="3657600" algn="l" defTabSz="914400" rtl="0" eaLnBrk="1" latinLnBrk="0" hangingPunct="1">
            <a:defRPr kumimoji="1" kern="1200">
              <a:solidFill>
                <a:schemeClr val="lt1"/>
              </a:solidFill>
              <a:latin typeface="+mn-lt"/>
              <a:ea typeface="+mn-ea"/>
              <a:cs typeface="+mn-cs"/>
            </a:defRPr>
          </a:lvl9pPr>
        </a:lstStyle>
        <a:p>
          <a:pPr algn="ctr">
            <a:lnSpc>
              <a:spcPts val="1200"/>
            </a:lnSpc>
          </a:pPr>
          <a:endParaRPr kumimoji="1" lang="ja-JP" altLang="en-US" sz="1000">
            <a:solidFill>
              <a:schemeClr val="tx1"/>
            </a:solidFill>
          </a:endParaRPr>
        </a:p>
      </xdr:txBody>
    </xdr:sp>
    <xdr:clientData/>
  </xdr:twoCellAnchor>
  <xdr:twoCellAnchor>
    <xdr:from>
      <xdr:col>9</xdr:col>
      <xdr:colOff>348349</xdr:colOff>
      <xdr:row>8</xdr:row>
      <xdr:rowOff>46265</xdr:rowOff>
    </xdr:from>
    <xdr:to>
      <xdr:col>10</xdr:col>
      <xdr:colOff>219264</xdr:colOff>
      <xdr:row>9</xdr:row>
      <xdr:rowOff>54815</xdr:rowOff>
    </xdr:to>
    <xdr:sp macro="" textlink="">
      <xdr:nvSpPr>
        <xdr:cNvPr id="40" name="テキスト ボックス 39">
          <a:extLst>
            <a:ext uri="{FF2B5EF4-FFF2-40B4-BE49-F238E27FC236}">
              <a16:creationId xmlns:a16="http://schemas.microsoft.com/office/drawing/2014/main" id="{00000000-0008-0000-0100-000028000000}"/>
            </a:ext>
          </a:extLst>
        </xdr:cNvPr>
        <xdr:cNvSpPr txBox="1"/>
      </xdr:nvSpPr>
      <xdr:spPr>
        <a:xfrm>
          <a:off x="7628170" y="1461408"/>
          <a:ext cx="714558" cy="1854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百万円</a:t>
          </a:r>
        </a:p>
      </xdr:txBody>
    </xdr:sp>
    <xdr:clientData/>
  </xdr:twoCellAnchor>
  <xdr:twoCellAnchor>
    <xdr:from>
      <xdr:col>5</xdr:col>
      <xdr:colOff>654509</xdr:colOff>
      <xdr:row>22</xdr:row>
      <xdr:rowOff>93889</xdr:rowOff>
    </xdr:from>
    <xdr:to>
      <xdr:col>6</xdr:col>
      <xdr:colOff>564884</xdr:colOff>
      <xdr:row>23</xdr:row>
      <xdr:rowOff>102439</xdr:rowOff>
    </xdr:to>
    <xdr:sp macro="" textlink="">
      <xdr:nvSpPr>
        <xdr:cNvPr id="43" name="テキスト ボックス 42">
          <a:extLst>
            <a:ext uri="{FF2B5EF4-FFF2-40B4-BE49-F238E27FC236}">
              <a16:creationId xmlns:a16="http://schemas.microsoft.com/office/drawing/2014/main" id="{00000000-0008-0000-0100-00002B000000}"/>
            </a:ext>
          </a:extLst>
        </xdr:cNvPr>
        <xdr:cNvSpPr txBox="1"/>
      </xdr:nvSpPr>
      <xdr:spPr>
        <a:xfrm>
          <a:off x="4668616" y="3985532"/>
          <a:ext cx="726804" cy="1854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百万円</a:t>
          </a:r>
        </a:p>
      </xdr:txBody>
    </xdr:sp>
    <xdr:clientData/>
  </xdr:twoCellAnchor>
  <xdr:twoCellAnchor>
    <xdr:from>
      <xdr:col>9</xdr:col>
      <xdr:colOff>325220</xdr:colOff>
      <xdr:row>22</xdr:row>
      <xdr:rowOff>115662</xdr:rowOff>
    </xdr:from>
    <xdr:to>
      <xdr:col>10</xdr:col>
      <xdr:colOff>196135</xdr:colOff>
      <xdr:row>23</xdr:row>
      <xdr:rowOff>124211</xdr:rowOff>
    </xdr:to>
    <xdr:sp macro="" textlink="">
      <xdr:nvSpPr>
        <xdr:cNvPr id="45" name="テキスト ボックス 44">
          <a:extLst>
            <a:ext uri="{FF2B5EF4-FFF2-40B4-BE49-F238E27FC236}">
              <a16:creationId xmlns:a16="http://schemas.microsoft.com/office/drawing/2014/main" id="{00000000-0008-0000-0100-00002D000000}"/>
            </a:ext>
          </a:extLst>
        </xdr:cNvPr>
        <xdr:cNvSpPr txBox="1"/>
      </xdr:nvSpPr>
      <xdr:spPr>
        <a:xfrm>
          <a:off x="7605041" y="4007305"/>
          <a:ext cx="714558" cy="1854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百万円</a:t>
          </a:r>
        </a:p>
      </xdr:txBody>
    </xdr:sp>
    <xdr:clientData/>
  </xdr:twoCellAnchor>
  <mc:AlternateContent xmlns:mc="http://schemas.openxmlformats.org/markup-compatibility/2006">
    <mc:Choice xmlns:a14="http://schemas.microsoft.com/office/drawing/2010/main" Requires="a14">
      <xdr:twoCellAnchor editAs="oneCell">
        <xdr:from>
          <xdr:col>8</xdr:col>
          <xdr:colOff>193228</xdr:colOff>
          <xdr:row>8</xdr:row>
          <xdr:rowOff>20410</xdr:rowOff>
        </xdr:from>
        <xdr:to>
          <xdr:col>9</xdr:col>
          <xdr:colOff>346101</xdr:colOff>
          <xdr:row>9</xdr:row>
          <xdr:rowOff>79189</xdr:rowOff>
        </xdr:to>
        <xdr:pic>
          <xdr:nvPicPr>
            <xdr:cNvPr id="47" name="図 46">
              <a:extLst>
                <a:ext uri="{FF2B5EF4-FFF2-40B4-BE49-F238E27FC236}">
                  <a16:creationId xmlns:a16="http://schemas.microsoft.com/office/drawing/2014/main" id="{00000000-0008-0000-0100-00002F000000}"/>
                </a:ext>
              </a:extLst>
            </xdr:cNvPr>
            <xdr:cNvPicPr>
              <a:picLocks noChangeAspect="1" noChangeArrowheads="1"/>
              <a:extLst>
                <a:ext uri="{84589F7E-364E-4C9E-8A38-B11213B215E9}">
                  <a14:cameraTool cellRange="$E$33" spid="_x0000_s985091"/>
                </a:ext>
              </a:extLst>
            </xdr:cNvPicPr>
          </xdr:nvPicPr>
          <xdr:blipFill>
            <a:blip xmlns:r="http://schemas.openxmlformats.org/officeDocument/2006/relationships" r:embed="rId3"/>
            <a:srcRect/>
            <a:stretch>
              <a:fillRect/>
            </a:stretch>
          </xdr:blipFill>
          <xdr:spPr bwMode="auto">
            <a:xfrm>
              <a:off x="6656621" y="1435553"/>
              <a:ext cx="1078159" cy="262886"/>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151049</xdr:colOff>
          <xdr:row>22</xdr:row>
          <xdr:rowOff>89807</xdr:rowOff>
        </xdr:from>
        <xdr:to>
          <xdr:col>9</xdr:col>
          <xdr:colOff>303920</xdr:colOff>
          <xdr:row>23</xdr:row>
          <xdr:rowOff>150853</xdr:rowOff>
        </xdr:to>
        <xdr:pic>
          <xdr:nvPicPr>
            <xdr:cNvPr id="49" name="図 48">
              <a:extLst>
                <a:ext uri="{FF2B5EF4-FFF2-40B4-BE49-F238E27FC236}">
                  <a16:creationId xmlns:a16="http://schemas.microsoft.com/office/drawing/2014/main" id="{00000000-0008-0000-0100-000031000000}"/>
                </a:ext>
              </a:extLst>
            </xdr:cNvPr>
            <xdr:cNvPicPr>
              <a:picLocks noChangeAspect="1" noChangeArrowheads="1"/>
              <a:extLst>
                <a:ext uri="{84589F7E-364E-4C9E-8A38-B11213B215E9}">
                  <a14:cameraTool cellRange="$F$33" spid="_x0000_s985092"/>
                </a:ext>
              </a:extLst>
            </xdr:cNvPicPr>
          </xdr:nvPicPr>
          <xdr:blipFill>
            <a:blip xmlns:r="http://schemas.openxmlformats.org/officeDocument/2006/relationships" r:embed="rId4"/>
            <a:srcRect/>
            <a:stretch>
              <a:fillRect/>
            </a:stretch>
          </xdr:blipFill>
          <xdr:spPr bwMode="auto">
            <a:xfrm>
              <a:off x="6614442" y="3981450"/>
              <a:ext cx="1078157" cy="26288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464009</xdr:colOff>
          <xdr:row>22</xdr:row>
          <xdr:rowOff>55788</xdr:rowOff>
        </xdr:from>
        <xdr:to>
          <xdr:col>5</xdr:col>
          <xdr:colOff>629126</xdr:colOff>
          <xdr:row>23</xdr:row>
          <xdr:rowOff>114566</xdr:rowOff>
        </xdr:to>
        <xdr:pic>
          <xdr:nvPicPr>
            <xdr:cNvPr id="50" name="図 49">
              <a:extLst>
                <a:ext uri="{FF2B5EF4-FFF2-40B4-BE49-F238E27FC236}">
                  <a16:creationId xmlns:a16="http://schemas.microsoft.com/office/drawing/2014/main" id="{00000000-0008-0000-0100-000032000000}"/>
                </a:ext>
              </a:extLst>
            </xdr:cNvPr>
            <xdr:cNvPicPr>
              <a:picLocks noChangeAspect="1" noChangeArrowheads="1"/>
              <a:extLst>
                <a:ext uri="{84589F7E-364E-4C9E-8A38-B11213B215E9}">
                  <a14:cameraTool cellRange="$I$33" spid="_x0000_s985093"/>
                </a:ext>
              </a:extLst>
            </xdr:cNvPicPr>
          </xdr:nvPicPr>
          <xdr:blipFill>
            <a:blip xmlns:r="http://schemas.openxmlformats.org/officeDocument/2006/relationships" r:embed="rId5"/>
            <a:srcRect/>
            <a:stretch>
              <a:fillRect/>
            </a:stretch>
          </xdr:blipFill>
          <xdr:spPr bwMode="auto">
            <a:xfrm>
              <a:off x="3661688" y="3947431"/>
              <a:ext cx="1090403" cy="262885"/>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xdr:from>
      <xdr:col>1</xdr:col>
      <xdr:colOff>163166</xdr:colOff>
      <xdr:row>3</xdr:row>
      <xdr:rowOff>96518</xdr:rowOff>
    </xdr:from>
    <xdr:to>
      <xdr:col>2</xdr:col>
      <xdr:colOff>355981</xdr:colOff>
      <xdr:row>5</xdr:row>
      <xdr:rowOff>41619</xdr:rowOff>
    </xdr:to>
    <xdr:sp macro="" textlink="">
      <xdr:nvSpPr>
        <xdr:cNvPr id="2" name="コンテンツ プレースホルダー 2">
          <a:extLst>
            <a:ext uri="{FF2B5EF4-FFF2-40B4-BE49-F238E27FC236}">
              <a16:creationId xmlns:a16="http://schemas.microsoft.com/office/drawing/2014/main" id="{00000000-0008-0000-0100-000002000000}"/>
            </a:ext>
          </a:extLst>
        </xdr:cNvPr>
        <xdr:cNvSpPr txBox="1">
          <a:spLocks/>
        </xdr:cNvSpPr>
      </xdr:nvSpPr>
      <xdr:spPr bwMode="auto">
        <a:xfrm>
          <a:off x="848966" y="610868"/>
          <a:ext cx="1078640" cy="288001"/>
        </a:xfrm>
        <a:prstGeom prst="roundRect">
          <a:avLst/>
        </a:prstGeom>
        <a:solidFill>
          <a:srgbClr val="224B50"/>
        </a:solidFill>
        <a:ln w="9525">
          <a:noFill/>
          <a:miter lim="800000"/>
          <a:headEnd/>
          <a:tailEnd/>
        </a:ln>
        <a:effectLst/>
        <a:extLst/>
      </xdr:spPr>
      <xdr:txBody>
        <a:bodyPr vert="horz" wrap="square" lIns="91440" tIns="45720" rIns="91440" bIns="45720" numCol="1" anchor="ctr" anchorCtr="0" compatLnSpc="1">
          <a:prstTxWarp prst="textNoShape">
            <a:avLst/>
          </a:prstTxWarp>
          <a:noAutofit/>
        </a:bodyPr>
        <a:lstStyle>
          <a:defPPr>
            <a:defRPr lang="ja-JP"/>
          </a:defPPr>
          <a:lvl1pPr algn="l" rtl="0" eaLnBrk="0" fontAlgn="base" hangingPunct="0">
            <a:spcBef>
              <a:spcPct val="0"/>
            </a:spcBef>
            <a:spcAft>
              <a:spcPct val="0"/>
            </a:spcAft>
            <a:defRPr kumimoji="1" kern="1200">
              <a:solidFill>
                <a:schemeClr val="tx1"/>
              </a:solidFill>
              <a:latin typeface="News Gothic MT"/>
              <a:ea typeface="メイリオ" panose="020B0604030504040204" pitchFamily="50" charset="-128"/>
              <a:cs typeface="メイリオ" panose="020B0604030504040204" pitchFamily="50" charset="-128"/>
            </a:defRPr>
          </a:lvl1pPr>
          <a:lvl2pPr marL="457200" algn="l" rtl="0" eaLnBrk="0" fontAlgn="base" hangingPunct="0">
            <a:spcBef>
              <a:spcPct val="0"/>
            </a:spcBef>
            <a:spcAft>
              <a:spcPct val="0"/>
            </a:spcAft>
            <a:defRPr kumimoji="1" kern="1200">
              <a:solidFill>
                <a:schemeClr val="tx1"/>
              </a:solidFill>
              <a:latin typeface="News Gothic MT"/>
              <a:ea typeface="メイリオ" panose="020B0604030504040204" pitchFamily="50" charset="-128"/>
              <a:cs typeface="メイリオ" panose="020B0604030504040204" pitchFamily="50" charset="-128"/>
            </a:defRPr>
          </a:lvl2pPr>
          <a:lvl3pPr marL="914400" algn="l" rtl="0" eaLnBrk="0" fontAlgn="base" hangingPunct="0">
            <a:spcBef>
              <a:spcPct val="0"/>
            </a:spcBef>
            <a:spcAft>
              <a:spcPct val="0"/>
            </a:spcAft>
            <a:defRPr kumimoji="1" kern="1200">
              <a:solidFill>
                <a:schemeClr val="tx1"/>
              </a:solidFill>
              <a:latin typeface="News Gothic MT"/>
              <a:ea typeface="メイリオ" panose="020B0604030504040204" pitchFamily="50" charset="-128"/>
              <a:cs typeface="メイリオ" panose="020B0604030504040204" pitchFamily="50" charset="-128"/>
            </a:defRPr>
          </a:lvl3pPr>
          <a:lvl4pPr marL="1371600" algn="l" rtl="0" eaLnBrk="0" fontAlgn="base" hangingPunct="0">
            <a:spcBef>
              <a:spcPct val="0"/>
            </a:spcBef>
            <a:spcAft>
              <a:spcPct val="0"/>
            </a:spcAft>
            <a:defRPr kumimoji="1" kern="1200">
              <a:solidFill>
                <a:schemeClr val="tx1"/>
              </a:solidFill>
              <a:latin typeface="News Gothic MT"/>
              <a:ea typeface="メイリオ" panose="020B0604030504040204" pitchFamily="50" charset="-128"/>
              <a:cs typeface="メイリオ" panose="020B0604030504040204" pitchFamily="50" charset="-128"/>
            </a:defRPr>
          </a:lvl4pPr>
          <a:lvl5pPr marL="1828800" algn="l" rtl="0" eaLnBrk="0" fontAlgn="base" hangingPunct="0">
            <a:spcBef>
              <a:spcPct val="0"/>
            </a:spcBef>
            <a:spcAft>
              <a:spcPct val="0"/>
            </a:spcAft>
            <a:defRPr kumimoji="1" kern="1200">
              <a:solidFill>
                <a:schemeClr val="tx1"/>
              </a:solidFill>
              <a:latin typeface="News Gothic MT"/>
              <a:ea typeface="メイリオ" panose="020B0604030504040204" pitchFamily="50" charset="-128"/>
              <a:cs typeface="メイリオ" panose="020B0604030504040204" pitchFamily="50" charset="-128"/>
            </a:defRPr>
          </a:lvl5pPr>
          <a:lvl6pPr marL="2286000" algn="l" defTabSz="914400" rtl="0" eaLnBrk="1" latinLnBrk="0" hangingPunct="1">
            <a:defRPr kumimoji="1" kern="1200">
              <a:solidFill>
                <a:schemeClr val="tx1"/>
              </a:solidFill>
              <a:latin typeface="News Gothic MT"/>
              <a:ea typeface="メイリオ" panose="020B0604030504040204" pitchFamily="50" charset="-128"/>
              <a:cs typeface="メイリオ" panose="020B0604030504040204" pitchFamily="50" charset="-128"/>
            </a:defRPr>
          </a:lvl6pPr>
          <a:lvl7pPr marL="2743200" algn="l" defTabSz="914400" rtl="0" eaLnBrk="1" latinLnBrk="0" hangingPunct="1">
            <a:defRPr kumimoji="1" kern="1200">
              <a:solidFill>
                <a:schemeClr val="tx1"/>
              </a:solidFill>
              <a:latin typeface="News Gothic MT"/>
              <a:ea typeface="メイリオ" panose="020B0604030504040204" pitchFamily="50" charset="-128"/>
              <a:cs typeface="メイリオ" panose="020B0604030504040204" pitchFamily="50" charset="-128"/>
            </a:defRPr>
          </a:lvl7pPr>
          <a:lvl8pPr marL="3200400" algn="l" defTabSz="914400" rtl="0" eaLnBrk="1" latinLnBrk="0" hangingPunct="1">
            <a:defRPr kumimoji="1" kern="1200">
              <a:solidFill>
                <a:schemeClr val="tx1"/>
              </a:solidFill>
              <a:latin typeface="News Gothic MT"/>
              <a:ea typeface="メイリオ" panose="020B0604030504040204" pitchFamily="50" charset="-128"/>
              <a:cs typeface="メイリオ" panose="020B0604030504040204" pitchFamily="50" charset="-128"/>
            </a:defRPr>
          </a:lvl8pPr>
          <a:lvl9pPr marL="3657600" algn="l" defTabSz="914400" rtl="0" eaLnBrk="1" latinLnBrk="0" hangingPunct="1">
            <a:defRPr kumimoji="1" kern="1200">
              <a:solidFill>
                <a:schemeClr val="tx1"/>
              </a:solidFill>
              <a:latin typeface="News Gothic MT"/>
              <a:ea typeface="メイリオ" panose="020B0604030504040204" pitchFamily="50" charset="-128"/>
              <a:cs typeface="メイリオ" panose="020B0604030504040204" pitchFamily="50" charset="-128"/>
            </a:defRPr>
          </a:lvl9pPr>
        </a:lstStyle>
        <a:p>
          <a:pPr marL="0" indent="0" algn="ctr">
            <a:lnSpc>
              <a:spcPts val="1260"/>
            </a:lnSpc>
            <a:buNone/>
          </a:pPr>
          <a:r>
            <a:rPr lang="ja-JP" altLang="en-US" sz="1050">
              <a:solidFill>
                <a:schemeClr val="bg1"/>
              </a:solidFill>
              <a:cs typeface="Meiryo UI" panose="020B0604030504040204" pitchFamily="50" charset="-128"/>
            </a:rPr>
            <a:t>最終需要額</a:t>
          </a:r>
          <a:endParaRPr lang="ja-JP" altLang="en-US" sz="700">
            <a:solidFill>
              <a:schemeClr val="bg1"/>
            </a:solidFill>
            <a:cs typeface="Meiryo UI" panose="020B0604030504040204" pitchFamily="50" charset="-128"/>
          </a:endParaRPr>
        </a:p>
      </xdr:txBody>
    </xdr:sp>
    <xdr:clientData/>
  </xdr:twoCellAnchor>
  <xdr:twoCellAnchor>
    <xdr:from>
      <xdr:col>4</xdr:col>
      <xdr:colOff>437951</xdr:colOff>
      <xdr:row>3</xdr:row>
      <xdr:rowOff>65314</xdr:rowOff>
    </xdr:from>
    <xdr:to>
      <xdr:col>5</xdr:col>
      <xdr:colOff>717852</xdr:colOff>
      <xdr:row>5</xdr:row>
      <xdr:rowOff>4972</xdr:rowOff>
    </xdr:to>
    <xdr:sp macro="" textlink="">
      <xdr:nvSpPr>
        <xdr:cNvPr id="4" name="コンテンツ プレースホルダー 2">
          <a:extLst>
            <a:ext uri="{FF2B5EF4-FFF2-40B4-BE49-F238E27FC236}">
              <a16:creationId xmlns:a16="http://schemas.microsoft.com/office/drawing/2014/main" id="{00000000-0008-0000-0100-000004000000}"/>
            </a:ext>
          </a:extLst>
        </xdr:cNvPr>
        <xdr:cNvSpPr txBox="1">
          <a:spLocks/>
        </xdr:cNvSpPr>
      </xdr:nvSpPr>
      <xdr:spPr bwMode="auto">
        <a:xfrm>
          <a:off x="3628826" y="579664"/>
          <a:ext cx="1089526" cy="282558"/>
        </a:xfrm>
        <a:prstGeom prst="roundRect">
          <a:avLst/>
        </a:prstGeom>
        <a:solidFill>
          <a:srgbClr val="224B50"/>
        </a:solidFill>
        <a:ln w="9525">
          <a:noFill/>
          <a:miter lim="800000"/>
          <a:headEnd/>
          <a:tailEnd/>
        </a:ln>
        <a:effectLst/>
        <a:extLst/>
      </xdr:spPr>
      <xdr:txBody>
        <a:bodyPr vert="horz" wrap="square" lIns="91440" tIns="45720" rIns="91440" bIns="45720" numCol="1" anchor="ctr" anchorCtr="0" compatLnSpc="1">
          <a:prstTxWarp prst="textNoShape">
            <a:avLst/>
          </a:prstTxWarp>
          <a:noAutofit/>
        </a:bodyPr>
        <a:lstStyle>
          <a:defPPr>
            <a:defRPr lang="ja-JP"/>
          </a:defPPr>
          <a:lvl1pPr algn="l" rtl="0" eaLnBrk="0" fontAlgn="base" hangingPunct="0">
            <a:spcBef>
              <a:spcPct val="0"/>
            </a:spcBef>
            <a:spcAft>
              <a:spcPct val="0"/>
            </a:spcAft>
            <a:defRPr kumimoji="1" kern="1200">
              <a:solidFill>
                <a:schemeClr val="tx1"/>
              </a:solidFill>
              <a:latin typeface="News Gothic MT"/>
              <a:ea typeface="メイリオ" panose="020B0604030504040204" pitchFamily="50" charset="-128"/>
              <a:cs typeface="メイリオ" panose="020B0604030504040204" pitchFamily="50" charset="-128"/>
            </a:defRPr>
          </a:lvl1pPr>
          <a:lvl2pPr marL="457200" algn="l" rtl="0" eaLnBrk="0" fontAlgn="base" hangingPunct="0">
            <a:spcBef>
              <a:spcPct val="0"/>
            </a:spcBef>
            <a:spcAft>
              <a:spcPct val="0"/>
            </a:spcAft>
            <a:defRPr kumimoji="1" kern="1200">
              <a:solidFill>
                <a:schemeClr val="tx1"/>
              </a:solidFill>
              <a:latin typeface="News Gothic MT"/>
              <a:ea typeface="メイリオ" panose="020B0604030504040204" pitchFamily="50" charset="-128"/>
              <a:cs typeface="メイリオ" panose="020B0604030504040204" pitchFamily="50" charset="-128"/>
            </a:defRPr>
          </a:lvl2pPr>
          <a:lvl3pPr marL="914400" algn="l" rtl="0" eaLnBrk="0" fontAlgn="base" hangingPunct="0">
            <a:spcBef>
              <a:spcPct val="0"/>
            </a:spcBef>
            <a:spcAft>
              <a:spcPct val="0"/>
            </a:spcAft>
            <a:defRPr kumimoji="1" kern="1200">
              <a:solidFill>
                <a:schemeClr val="tx1"/>
              </a:solidFill>
              <a:latin typeface="News Gothic MT"/>
              <a:ea typeface="メイリオ" panose="020B0604030504040204" pitchFamily="50" charset="-128"/>
              <a:cs typeface="メイリオ" panose="020B0604030504040204" pitchFamily="50" charset="-128"/>
            </a:defRPr>
          </a:lvl3pPr>
          <a:lvl4pPr marL="1371600" algn="l" rtl="0" eaLnBrk="0" fontAlgn="base" hangingPunct="0">
            <a:spcBef>
              <a:spcPct val="0"/>
            </a:spcBef>
            <a:spcAft>
              <a:spcPct val="0"/>
            </a:spcAft>
            <a:defRPr kumimoji="1" kern="1200">
              <a:solidFill>
                <a:schemeClr val="tx1"/>
              </a:solidFill>
              <a:latin typeface="News Gothic MT"/>
              <a:ea typeface="メイリオ" panose="020B0604030504040204" pitchFamily="50" charset="-128"/>
              <a:cs typeface="メイリオ" panose="020B0604030504040204" pitchFamily="50" charset="-128"/>
            </a:defRPr>
          </a:lvl4pPr>
          <a:lvl5pPr marL="1828800" algn="l" rtl="0" eaLnBrk="0" fontAlgn="base" hangingPunct="0">
            <a:spcBef>
              <a:spcPct val="0"/>
            </a:spcBef>
            <a:spcAft>
              <a:spcPct val="0"/>
            </a:spcAft>
            <a:defRPr kumimoji="1" kern="1200">
              <a:solidFill>
                <a:schemeClr val="tx1"/>
              </a:solidFill>
              <a:latin typeface="News Gothic MT"/>
              <a:ea typeface="メイリオ" panose="020B0604030504040204" pitchFamily="50" charset="-128"/>
              <a:cs typeface="メイリオ" panose="020B0604030504040204" pitchFamily="50" charset="-128"/>
            </a:defRPr>
          </a:lvl5pPr>
          <a:lvl6pPr marL="2286000" algn="l" defTabSz="914400" rtl="0" eaLnBrk="1" latinLnBrk="0" hangingPunct="1">
            <a:defRPr kumimoji="1" kern="1200">
              <a:solidFill>
                <a:schemeClr val="tx1"/>
              </a:solidFill>
              <a:latin typeface="News Gothic MT"/>
              <a:ea typeface="メイリオ" panose="020B0604030504040204" pitchFamily="50" charset="-128"/>
              <a:cs typeface="メイリオ" panose="020B0604030504040204" pitchFamily="50" charset="-128"/>
            </a:defRPr>
          </a:lvl6pPr>
          <a:lvl7pPr marL="2743200" algn="l" defTabSz="914400" rtl="0" eaLnBrk="1" latinLnBrk="0" hangingPunct="1">
            <a:defRPr kumimoji="1" kern="1200">
              <a:solidFill>
                <a:schemeClr val="tx1"/>
              </a:solidFill>
              <a:latin typeface="News Gothic MT"/>
              <a:ea typeface="メイリオ" panose="020B0604030504040204" pitchFamily="50" charset="-128"/>
              <a:cs typeface="メイリオ" panose="020B0604030504040204" pitchFamily="50" charset="-128"/>
            </a:defRPr>
          </a:lvl7pPr>
          <a:lvl8pPr marL="3200400" algn="l" defTabSz="914400" rtl="0" eaLnBrk="1" latinLnBrk="0" hangingPunct="1">
            <a:defRPr kumimoji="1" kern="1200">
              <a:solidFill>
                <a:schemeClr val="tx1"/>
              </a:solidFill>
              <a:latin typeface="News Gothic MT"/>
              <a:ea typeface="メイリオ" panose="020B0604030504040204" pitchFamily="50" charset="-128"/>
              <a:cs typeface="メイリオ" panose="020B0604030504040204" pitchFamily="50" charset="-128"/>
            </a:defRPr>
          </a:lvl8pPr>
          <a:lvl9pPr marL="3657600" algn="l" defTabSz="914400" rtl="0" eaLnBrk="1" latinLnBrk="0" hangingPunct="1">
            <a:defRPr kumimoji="1" kern="1200">
              <a:solidFill>
                <a:schemeClr val="tx1"/>
              </a:solidFill>
              <a:latin typeface="News Gothic MT"/>
              <a:ea typeface="メイリオ" panose="020B0604030504040204" pitchFamily="50" charset="-128"/>
              <a:cs typeface="メイリオ" panose="020B0604030504040204" pitchFamily="50" charset="-128"/>
            </a:defRPr>
          </a:lvl9pPr>
        </a:lstStyle>
        <a:p>
          <a:pPr marL="0" indent="0" algn="ctr">
            <a:lnSpc>
              <a:spcPts val="1260"/>
            </a:lnSpc>
            <a:buNone/>
          </a:pPr>
          <a:r>
            <a:rPr lang="ja-JP" altLang="en-US" sz="1050">
              <a:solidFill>
                <a:schemeClr val="bg1"/>
              </a:solidFill>
              <a:cs typeface="Meiryo UI" panose="020B0604030504040204" pitchFamily="50" charset="-128"/>
            </a:rPr>
            <a:t>直接効果</a:t>
          </a:r>
          <a:endParaRPr lang="ja-JP" altLang="en-US" sz="700">
            <a:solidFill>
              <a:schemeClr val="bg1"/>
            </a:solidFill>
            <a:cs typeface="Meiryo UI" panose="020B0604030504040204" pitchFamily="50" charset="-128"/>
          </a:endParaRPr>
        </a:p>
      </xdr:txBody>
    </xdr:sp>
    <xdr:clientData/>
  </xdr:twoCellAnchor>
  <xdr:twoCellAnchor>
    <xdr:from>
      <xdr:col>8</xdr:col>
      <xdr:colOff>209436</xdr:colOff>
      <xdr:row>3</xdr:row>
      <xdr:rowOff>32655</xdr:rowOff>
    </xdr:from>
    <xdr:to>
      <xdr:col>9</xdr:col>
      <xdr:colOff>467565</xdr:colOff>
      <xdr:row>5</xdr:row>
      <xdr:rowOff>49755</xdr:rowOff>
    </xdr:to>
    <xdr:sp macro="" textlink="">
      <xdr:nvSpPr>
        <xdr:cNvPr id="5" name="コンテンツ プレースホルダー 2">
          <a:extLst>
            <a:ext uri="{FF2B5EF4-FFF2-40B4-BE49-F238E27FC236}">
              <a16:creationId xmlns:a16="http://schemas.microsoft.com/office/drawing/2014/main" id="{00000000-0008-0000-0100-000005000000}"/>
            </a:ext>
          </a:extLst>
        </xdr:cNvPr>
        <xdr:cNvSpPr txBox="1">
          <a:spLocks/>
        </xdr:cNvSpPr>
      </xdr:nvSpPr>
      <xdr:spPr bwMode="auto">
        <a:xfrm>
          <a:off x="6638811" y="547005"/>
          <a:ext cx="1067754" cy="360000"/>
        </a:xfrm>
        <a:prstGeom prst="roundRect">
          <a:avLst/>
        </a:prstGeom>
        <a:solidFill>
          <a:srgbClr val="224B50"/>
        </a:solidFill>
        <a:ln w="9525">
          <a:noFill/>
          <a:miter lim="800000"/>
          <a:headEnd/>
          <a:tailEnd/>
        </a:ln>
        <a:effectLst/>
        <a:extLst/>
      </xdr:spPr>
      <xdr:txBody>
        <a:bodyPr vert="horz" wrap="square" lIns="91440" tIns="45720" rIns="91440" bIns="45720" numCol="1" anchor="ctr" anchorCtr="0" compatLnSpc="1">
          <a:prstTxWarp prst="textNoShape">
            <a:avLst/>
          </a:prstTxWarp>
          <a:noAutofit/>
        </a:bodyPr>
        <a:lstStyle>
          <a:defPPr>
            <a:defRPr lang="ja-JP"/>
          </a:defPPr>
          <a:lvl1pPr algn="l" rtl="0" eaLnBrk="0" fontAlgn="base" hangingPunct="0">
            <a:spcBef>
              <a:spcPct val="0"/>
            </a:spcBef>
            <a:spcAft>
              <a:spcPct val="0"/>
            </a:spcAft>
            <a:defRPr kumimoji="1" kern="1200">
              <a:solidFill>
                <a:schemeClr val="tx1"/>
              </a:solidFill>
              <a:latin typeface="News Gothic MT"/>
              <a:ea typeface="メイリオ" panose="020B0604030504040204" pitchFamily="50" charset="-128"/>
              <a:cs typeface="メイリオ" panose="020B0604030504040204" pitchFamily="50" charset="-128"/>
            </a:defRPr>
          </a:lvl1pPr>
          <a:lvl2pPr marL="457200" algn="l" rtl="0" eaLnBrk="0" fontAlgn="base" hangingPunct="0">
            <a:spcBef>
              <a:spcPct val="0"/>
            </a:spcBef>
            <a:spcAft>
              <a:spcPct val="0"/>
            </a:spcAft>
            <a:defRPr kumimoji="1" kern="1200">
              <a:solidFill>
                <a:schemeClr val="tx1"/>
              </a:solidFill>
              <a:latin typeface="News Gothic MT"/>
              <a:ea typeface="メイリオ" panose="020B0604030504040204" pitchFamily="50" charset="-128"/>
              <a:cs typeface="メイリオ" panose="020B0604030504040204" pitchFamily="50" charset="-128"/>
            </a:defRPr>
          </a:lvl2pPr>
          <a:lvl3pPr marL="914400" algn="l" rtl="0" eaLnBrk="0" fontAlgn="base" hangingPunct="0">
            <a:spcBef>
              <a:spcPct val="0"/>
            </a:spcBef>
            <a:spcAft>
              <a:spcPct val="0"/>
            </a:spcAft>
            <a:defRPr kumimoji="1" kern="1200">
              <a:solidFill>
                <a:schemeClr val="tx1"/>
              </a:solidFill>
              <a:latin typeface="News Gothic MT"/>
              <a:ea typeface="メイリオ" panose="020B0604030504040204" pitchFamily="50" charset="-128"/>
              <a:cs typeface="メイリオ" panose="020B0604030504040204" pitchFamily="50" charset="-128"/>
            </a:defRPr>
          </a:lvl3pPr>
          <a:lvl4pPr marL="1371600" algn="l" rtl="0" eaLnBrk="0" fontAlgn="base" hangingPunct="0">
            <a:spcBef>
              <a:spcPct val="0"/>
            </a:spcBef>
            <a:spcAft>
              <a:spcPct val="0"/>
            </a:spcAft>
            <a:defRPr kumimoji="1" kern="1200">
              <a:solidFill>
                <a:schemeClr val="tx1"/>
              </a:solidFill>
              <a:latin typeface="News Gothic MT"/>
              <a:ea typeface="メイリオ" panose="020B0604030504040204" pitchFamily="50" charset="-128"/>
              <a:cs typeface="メイリオ" panose="020B0604030504040204" pitchFamily="50" charset="-128"/>
            </a:defRPr>
          </a:lvl4pPr>
          <a:lvl5pPr marL="1828800" algn="l" rtl="0" eaLnBrk="0" fontAlgn="base" hangingPunct="0">
            <a:spcBef>
              <a:spcPct val="0"/>
            </a:spcBef>
            <a:spcAft>
              <a:spcPct val="0"/>
            </a:spcAft>
            <a:defRPr kumimoji="1" kern="1200">
              <a:solidFill>
                <a:schemeClr val="tx1"/>
              </a:solidFill>
              <a:latin typeface="News Gothic MT"/>
              <a:ea typeface="メイリオ" panose="020B0604030504040204" pitchFamily="50" charset="-128"/>
              <a:cs typeface="メイリオ" panose="020B0604030504040204" pitchFamily="50" charset="-128"/>
            </a:defRPr>
          </a:lvl5pPr>
          <a:lvl6pPr marL="2286000" algn="l" defTabSz="914400" rtl="0" eaLnBrk="1" latinLnBrk="0" hangingPunct="1">
            <a:defRPr kumimoji="1" kern="1200">
              <a:solidFill>
                <a:schemeClr val="tx1"/>
              </a:solidFill>
              <a:latin typeface="News Gothic MT"/>
              <a:ea typeface="メイリオ" panose="020B0604030504040204" pitchFamily="50" charset="-128"/>
              <a:cs typeface="メイリオ" panose="020B0604030504040204" pitchFamily="50" charset="-128"/>
            </a:defRPr>
          </a:lvl6pPr>
          <a:lvl7pPr marL="2743200" algn="l" defTabSz="914400" rtl="0" eaLnBrk="1" latinLnBrk="0" hangingPunct="1">
            <a:defRPr kumimoji="1" kern="1200">
              <a:solidFill>
                <a:schemeClr val="tx1"/>
              </a:solidFill>
              <a:latin typeface="News Gothic MT"/>
              <a:ea typeface="メイリオ" panose="020B0604030504040204" pitchFamily="50" charset="-128"/>
              <a:cs typeface="メイリオ" panose="020B0604030504040204" pitchFamily="50" charset="-128"/>
            </a:defRPr>
          </a:lvl7pPr>
          <a:lvl8pPr marL="3200400" algn="l" defTabSz="914400" rtl="0" eaLnBrk="1" latinLnBrk="0" hangingPunct="1">
            <a:defRPr kumimoji="1" kern="1200">
              <a:solidFill>
                <a:schemeClr val="tx1"/>
              </a:solidFill>
              <a:latin typeface="News Gothic MT"/>
              <a:ea typeface="メイリオ" panose="020B0604030504040204" pitchFamily="50" charset="-128"/>
              <a:cs typeface="メイリオ" panose="020B0604030504040204" pitchFamily="50" charset="-128"/>
            </a:defRPr>
          </a:lvl8pPr>
          <a:lvl9pPr marL="3657600" algn="l" defTabSz="914400" rtl="0" eaLnBrk="1" latinLnBrk="0" hangingPunct="1">
            <a:defRPr kumimoji="1" kern="1200">
              <a:solidFill>
                <a:schemeClr val="tx1"/>
              </a:solidFill>
              <a:latin typeface="News Gothic MT"/>
              <a:ea typeface="メイリオ" panose="020B0604030504040204" pitchFamily="50" charset="-128"/>
              <a:cs typeface="メイリオ" panose="020B0604030504040204" pitchFamily="50" charset="-128"/>
            </a:defRPr>
          </a:lvl9pPr>
        </a:lstStyle>
        <a:p>
          <a:pPr marL="0" indent="0" algn="ctr">
            <a:lnSpc>
              <a:spcPts val="1080"/>
            </a:lnSpc>
            <a:buNone/>
          </a:pPr>
          <a:r>
            <a:rPr lang="ja-JP" altLang="en-US" sz="900">
              <a:solidFill>
                <a:schemeClr val="bg1"/>
              </a:solidFill>
              <a:cs typeface="Meiryo UI" panose="020B0604030504040204" pitchFamily="50" charset="-128"/>
            </a:rPr>
            <a:t>１次生産</a:t>
          </a:r>
          <a:endParaRPr lang="en-US" altLang="ja-JP" sz="900">
            <a:solidFill>
              <a:schemeClr val="bg1"/>
            </a:solidFill>
            <a:cs typeface="Meiryo UI" panose="020B0604030504040204" pitchFamily="50" charset="-128"/>
          </a:endParaRPr>
        </a:p>
        <a:p>
          <a:pPr marL="0" indent="0" algn="ctr">
            <a:lnSpc>
              <a:spcPts val="1080"/>
            </a:lnSpc>
            <a:buNone/>
          </a:pPr>
          <a:r>
            <a:rPr lang="ja-JP" altLang="en-US" sz="900">
              <a:solidFill>
                <a:schemeClr val="bg1"/>
              </a:solidFill>
              <a:cs typeface="Meiryo UI" panose="020B0604030504040204" pitchFamily="50" charset="-128"/>
            </a:rPr>
            <a:t>誘発効果</a:t>
          </a:r>
          <a:endParaRPr lang="en-US" altLang="ja-JP" sz="900">
            <a:solidFill>
              <a:schemeClr val="bg1"/>
            </a:solidFill>
            <a:cs typeface="Meiryo UI" panose="020B0604030504040204" pitchFamily="50" charset="-128"/>
          </a:endParaRPr>
        </a:p>
      </xdr:txBody>
    </xdr:sp>
    <xdr:clientData/>
  </xdr:twoCellAnchor>
  <xdr:twoCellAnchor>
    <xdr:from>
      <xdr:col>4</xdr:col>
      <xdr:colOff>516950</xdr:colOff>
      <xdr:row>17</xdr:row>
      <xdr:rowOff>57057</xdr:rowOff>
    </xdr:from>
    <xdr:to>
      <xdr:col>5</xdr:col>
      <xdr:colOff>794129</xdr:colOff>
      <xdr:row>19</xdr:row>
      <xdr:rowOff>74157</xdr:rowOff>
    </xdr:to>
    <xdr:sp macro="" textlink="">
      <xdr:nvSpPr>
        <xdr:cNvPr id="51" name="コンテンツ プレースホルダー 2">
          <a:extLst>
            <a:ext uri="{FF2B5EF4-FFF2-40B4-BE49-F238E27FC236}">
              <a16:creationId xmlns:a16="http://schemas.microsoft.com/office/drawing/2014/main" id="{00000000-0008-0000-0100-000033000000}"/>
            </a:ext>
          </a:extLst>
        </xdr:cNvPr>
        <xdr:cNvSpPr txBox="1">
          <a:spLocks/>
        </xdr:cNvSpPr>
      </xdr:nvSpPr>
      <xdr:spPr bwMode="auto">
        <a:xfrm>
          <a:off x="3707825" y="2971707"/>
          <a:ext cx="1086804" cy="360000"/>
        </a:xfrm>
        <a:prstGeom prst="roundRect">
          <a:avLst/>
        </a:prstGeom>
        <a:solidFill>
          <a:srgbClr val="224B50"/>
        </a:solidFill>
        <a:ln w="9525">
          <a:noFill/>
          <a:miter lim="800000"/>
          <a:headEnd/>
          <a:tailEnd/>
        </a:ln>
        <a:effectLst/>
        <a:extLst/>
      </xdr:spPr>
      <xdr:txBody>
        <a:bodyPr vert="horz" wrap="square" lIns="91440" tIns="45720" rIns="91440" bIns="45720" numCol="1" anchor="ctr" anchorCtr="0" compatLnSpc="1">
          <a:prstTxWarp prst="textNoShape">
            <a:avLst/>
          </a:prstTxWarp>
          <a:noAutofit/>
        </a:bodyPr>
        <a:lstStyle>
          <a:defPPr>
            <a:defRPr lang="ja-JP"/>
          </a:defPPr>
          <a:lvl1pPr algn="l" rtl="0" eaLnBrk="0" fontAlgn="base" hangingPunct="0">
            <a:spcBef>
              <a:spcPct val="0"/>
            </a:spcBef>
            <a:spcAft>
              <a:spcPct val="0"/>
            </a:spcAft>
            <a:defRPr kumimoji="1" kern="1200">
              <a:solidFill>
                <a:schemeClr val="tx1"/>
              </a:solidFill>
              <a:latin typeface="News Gothic MT"/>
              <a:ea typeface="メイリオ" panose="020B0604030504040204" pitchFamily="50" charset="-128"/>
              <a:cs typeface="メイリオ" panose="020B0604030504040204" pitchFamily="50" charset="-128"/>
            </a:defRPr>
          </a:lvl1pPr>
          <a:lvl2pPr marL="457200" algn="l" rtl="0" eaLnBrk="0" fontAlgn="base" hangingPunct="0">
            <a:spcBef>
              <a:spcPct val="0"/>
            </a:spcBef>
            <a:spcAft>
              <a:spcPct val="0"/>
            </a:spcAft>
            <a:defRPr kumimoji="1" kern="1200">
              <a:solidFill>
                <a:schemeClr val="tx1"/>
              </a:solidFill>
              <a:latin typeface="News Gothic MT"/>
              <a:ea typeface="メイリオ" panose="020B0604030504040204" pitchFamily="50" charset="-128"/>
              <a:cs typeface="メイリオ" panose="020B0604030504040204" pitchFamily="50" charset="-128"/>
            </a:defRPr>
          </a:lvl2pPr>
          <a:lvl3pPr marL="914400" algn="l" rtl="0" eaLnBrk="0" fontAlgn="base" hangingPunct="0">
            <a:spcBef>
              <a:spcPct val="0"/>
            </a:spcBef>
            <a:spcAft>
              <a:spcPct val="0"/>
            </a:spcAft>
            <a:defRPr kumimoji="1" kern="1200">
              <a:solidFill>
                <a:schemeClr val="tx1"/>
              </a:solidFill>
              <a:latin typeface="News Gothic MT"/>
              <a:ea typeface="メイリオ" panose="020B0604030504040204" pitchFamily="50" charset="-128"/>
              <a:cs typeface="メイリオ" panose="020B0604030504040204" pitchFamily="50" charset="-128"/>
            </a:defRPr>
          </a:lvl3pPr>
          <a:lvl4pPr marL="1371600" algn="l" rtl="0" eaLnBrk="0" fontAlgn="base" hangingPunct="0">
            <a:spcBef>
              <a:spcPct val="0"/>
            </a:spcBef>
            <a:spcAft>
              <a:spcPct val="0"/>
            </a:spcAft>
            <a:defRPr kumimoji="1" kern="1200">
              <a:solidFill>
                <a:schemeClr val="tx1"/>
              </a:solidFill>
              <a:latin typeface="News Gothic MT"/>
              <a:ea typeface="メイリオ" panose="020B0604030504040204" pitchFamily="50" charset="-128"/>
              <a:cs typeface="メイリオ" panose="020B0604030504040204" pitchFamily="50" charset="-128"/>
            </a:defRPr>
          </a:lvl4pPr>
          <a:lvl5pPr marL="1828800" algn="l" rtl="0" eaLnBrk="0" fontAlgn="base" hangingPunct="0">
            <a:spcBef>
              <a:spcPct val="0"/>
            </a:spcBef>
            <a:spcAft>
              <a:spcPct val="0"/>
            </a:spcAft>
            <a:defRPr kumimoji="1" kern="1200">
              <a:solidFill>
                <a:schemeClr val="tx1"/>
              </a:solidFill>
              <a:latin typeface="News Gothic MT"/>
              <a:ea typeface="メイリオ" panose="020B0604030504040204" pitchFamily="50" charset="-128"/>
              <a:cs typeface="メイリオ" panose="020B0604030504040204" pitchFamily="50" charset="-128"/>
            </a:defRPr>
          </a:lvl5pPr>
          <a:lvl6pPr marL="2286000" algn="l" defTabSz="914400" rtl="0" eaLnBrk="1" latinLnBrk="0" hangingPunct="1">
            <a:defRPr kumimoji="1" kern="1200">
              <a:solidFill>
                <a:schemeClr val="tx1"/>
              </a:solidFill>
              <a:latin typeface="News Gothic MT"/>
              <a:ea typeface="メイリオ" panose="020B0604030504040204" pitchFamily="50" charset="-128"/>
              <a:cs typeface="メイリオ" panose="020B0604030504040204" pitchFamily="50" charset="-128"/>
            </a:defRPr>
          </a:lvl6pPr>
          <a:lvl7pPr marL="2743200" algn="l" defTabSz="914400" rtl="0" eaLnBrk="1" latinLnBrk="0" hangingPunct="1">
            <a:defRPr kumimoji="1" kern="1200">
              <a:solidFill>
                <a:schemeClr val="tx1"/>
              </a:solidFill>
              <a:latin typeface="News Gothic MT"/>
              <a:ea typeface="メイリオ" panose="020B0604030504040204" pitchFamily="50" charset="-128"/>
              <a:cs typeface="メイリオ" panose="020B0604030504040204" pitchFamily="50" charset="-128"/>
            </a:defRPr>
          </a:lvl7pPr>
          <a:lvl8pPr marL="3200400" algn="l" defTabSz="914400" rtl="0" eaLnBrk="1" latinLnBrk="0" hangingPunct="1">
            <a:defRPr kumimoji="1" kern="1200">
              <a:solidFill>
                <a:schemeClr val="tx1"/>
              </a:solidFill>
              <a:latin typeface="News Gothic MT"/>
              <a:ea typeface="メイリオ" panose="020B0604030504040204" pitchFamily="50" charset="-128"/>
              <a:cs typeface="メイリオ" panose="020B0604030504040204" pitchFamily="50" charset="-128"/>
            </a:defRPr>
          </a:lvl8pPr>
          <a:lvl9pPr marL="3657600" algn="l" defTabSz="914400" rtl="0" eaLnBrk="1" latinLnBrk="0" hangingPunct="1">
            <a:defRPr kumimoji="1" kern="1200">
              <a:solidFill>
                <a:schemeClr val="tx1"/>
              </a:solidFill>
              <a:latin typeface="News Gothic MT"/>
              <a:ea typeface="メイリオ" panose="020B0604030504040204" pitchFamily="50" charset="-128"/>
              <a:cs typeface="メイリオ" panose="020B0604030504040204" pitchFamily="50" charset="-128"/>
            </a:defRPr>
          </a:lvl9pPr>
        </a:lstStyle>
        <a:p>
          <a:pPr marL="0" indent="0" algn="ctr">
            <a:lnSpc>
              <a:spcPts val="1260"/>
            </a:lnSpc>
            <a:buNone/>
          </a:pPr>
          <a:r>
            <a:rPr lang="ja-JP" altLang="en-US" sz="900">
              <a:solidFill>
                <a:schemeClr val="bg1"/>
              </a:solidFill>
              <a:cs typeface="Meiryo UI" panose="020B0604030504040204" pitchFamily="50" charset="-128"/>
            </a:rPr>
            <a:t>雇用者所得</a:t>
          </a:r>
          <a:endParaRPr lang="en-US" altLang="ja-JP" sz="900">
            <a:solidFill>
              <a:schemeClr val="bg1"/>
            </a:solidFill>
            <a:cs typeface="Meiryo UI" panose="020B0604030504040204" pitchFamily="50" charset="-128"/>
          </a:endParaRPr>
        </a:p>
        <a:p>
          <a:pPr marL="0" indent="0" algn="ctr">
            <a:lnSpc>
              <a:spcPts val="1260"/>
            </a:lnSpc>
            <a:buNone/>
          </a:pPr>
          <a:r>
            <a:rPr lang="ja-JP" altLang="en-US" sz="900">
              <a:solidFill>
                <a:schemeClr val="bg1"/>
              </a:solidFill>
              <a:cs typeface="Meiryo UI" panose="020B0604030504040204" pitchFamily="50" charset="-128"/>
            </a:rPr>
            <a:t>誘発額</a:t>
          </a:r>
          <a:endParaRPr lang="ja-JP" altLang="en-US" sz="500">
            <a:solidFill>
              <a:schemeClr val="bg1"/>
            </a:solidFill>
            <a:cs typeface="Meiryo UI" panose="020B0604030504040204" pitchFamily="50" charset="-128"/>
          </a:endParaRPr>
        </a:p>
      </xdr:txBody>
    </xdr:sp>
    <xdr:clientData/>
  </xdr:twoCellAnchor>
  <xdr:twoCellAnchor>
    <xdr:from>
      <xdr:col>8</xdr:col>
      <xdr:colOff>286997</xdr:colOff>
      <xdr:row>17</xdr:row>
      <xdr:rowOff>48986</xdr:rowOff>
    </xdr:from>
    <xdr:to>
      <xdr:col>9</xdr:col>
      <xdr:colOff>545126</xdr:colOff>
      <xdr:row>19</xdr:row>
      <xdr:rowOff>66086</xdr:rowOff>
    </xdr:to>
    <xdr:sp macro="" textlink="">
      <xdr:nvSpPr>
        <xdr:cNvPr id="52" name="コンテンツ プレースホルダー 2">
          <a:extLst>
            <a:ext uri="{FF2B5EF4-FFF2-40B4-BE49-F238E27FC236}">
              <a16:creationId xmlns:a16="http://schemas.microsoft.com/office/drawing/2014/main" id="{00000000-0008-0000-0100-000034000000}"/>
            </a:ext>
          </a:extLst>
        </xdr:cNvPr>
        <xdr:cNvSpPr txBox="1">
          <a:spLocks/>
        </xdr:cNvSpPr>
      </xdr:nvSpPr>
      <xdr:spPr bwMode="auto">
        <a:xfrm>
          <a:off x="6716372" y="2963636"/>
          <a:ext cx="1067754" cy="360000"/>
        </a:xfrm>
        <a:prstGeom prst="roundRect">
          <a:avLst/>
        </a:prstGeom>
        <a:solidFill>
          <a:srgbClr val="224B50"/>
        </a:solidFill>
        <a:ln w="9525">
          <a:noFill/>
          <a:miter lim="800000"/>
          <a:headEnd/>
          <a:tailEnd/>
        </a:ln>
        <a:effectLst/>
        <a:extLst/>
      </xdr:spPr>
      <xdr:txBody>
        <a:bodyPr vert="horz" wrap="square" lIns="91440" tIns="45720" rIns="91440" bIns="45720" numCol="1" anchor="ctr" anchorCtr="0" compatLnSpc="1">
          <a:prstTxWarp prst="textNoShape">
            <a:avLst/>
          </a:prstTxWarp>
          <a:noAutofit/>
        </a:bodyPr>
        <a:lstStyle>
          <a:defPPr>
            <a:defRPr lang="ja-JP"/>
          </a:defPPr>
          <a:lvl1pPr algn="l" rtl="0" eaLnBrk="0" fontAlgn="base" hangingPunct="0">
            <a:spcBef>
              <a:spcPct val="0"/>
            </a:spcBef>
            <a:spcAft>
              <a:spcPct val="0"/>
            </a:spcAft>
            <a:defRPr kumimoji="1" kern="1200">
              <a:solidFill>
                <a:schemeClr val="tx1"/>
              </a:solidFill>
              <a:latin typeface="News Gothic MT"/>
              <a:ea typeface="メイリオ" panose="020B0604030504040204" pitchFamily="50" charset="-128"/>
              <a:cs typeface="メイリオ" panose="020B0604030504040204" pitchFamily="50" charset="-128"/>
            </a:defRPr>
          </a:lvl1pPr>
          <a:lvl2pPr marL="457200" algn="l" rtl="0" eaLnBrk="0" fontAlgn="base" hangingPunct="0">
            <a:spcBef>
              <a:spcPct val="0"/>
            </a:spcBef>
            <a:spcAft>
              <a:spcPct val="0"/>
            </a:spcAft>
            <a:defRPr kumimoji="1" kern="1200">
              <a:solidFill>
                <a:schemeClr val="tx1"/>
              </a:solidFill>
              <a:latin typeface="News Gothic MT"/>
              <a:ea typeface="メイリオ" panose="020B0604030504040204" pitchFamily="50" charset="-128"/>
              <a:cs typeface="メイリオ" panose="020B0604030504040204" pitchFamily="50" charset="-128"/>
            </a:defRPr>
          </a:lvl2pPr>
          <a:lvl3pPr marL="914400" algn="l" rtl="0" eaLnBrk="0" fontAlgn="base" hangingPunct="0">
            <a:spcBef>
              <a:spcPct val="0"/>
            </a:spcBef>
            <a:spcAft>
              <a:spcPct val="0"/>
            </a:spcAft>
            <a:defRPr kumimoji="1" kern="1200">
              <a:solidFill>
                <a:schemeClr val="tx1"/>
              </a:solidFill>
              <a:latin typeface="News Gothic MT"/>
              <a:ea typeface="メイリオ" panose="020B0604030504040204" pitchFamily="50" charset="-128"/>
              <a:cs typeface="メイリオ" panose="020B0604030504040204" pitchFamily="50" charset="-128"/>
            </a:defRPr>
          </a:lvl3pPr>
          <a:lvl4pPr marL="1371600" algn="l" rtl="0" eaLnBrk="0" fontAlgn="base" hangingPunct="0">
            <a:spcBef>
              <a:spcPct val="0"/>
            </a:spcBef>
            <a:spcAft>
              <a:spcPct val="0"/>
            </a:spcAft>
            <a:defRPr kumimoji="1" kern="1200">
              <a:solidFill>
                <a:schemeClr val="tx1"/>
              </a:solidFill>
              <a:latin typeface="News Gothic MT"/>
              <a:ea typeface="メイリオ" panose="020B0604030504040204" pitchFamily="50" charset="-128"/>
              <a:cs typeface="メイリオ" panose="020B0604030504040204" pitchFamily="50" charset="-128"/>
            </a:defRPr>
          </a:lvl4pPr>
          <a:lvl5pPr marL="1828800" algn="l" rtl="0" eaLnBrk="0" fontAlgn="base" hangingPunct="0">
            <a:spcBef>
              <a:spcPct val="0"/>
            </a:spcBef>
            <a:spcAft>
              <a:spcPct val="0"/>
            </a:spcAft>
            <a:defRPr kumimoji="1" kern="1200">
              <a:solidFill>
                <a:schemeClr val="tx1"/>
              </a:solidFill>
              <a:latin typeface="News Gothic MT"/>
              <a:ea typeface="メイリオ" panose="020B0604030504040204" pitchFamily="50" charset="-128"/>
              <a:cs typeface="メイリオ" panose="020B0604030504040204" pitchFamily="50" charset="-128"/>
            </a:defRPr>
          </a:lvl5pPr>
          <a:lvl6pPr marL="2286000" algn="l" defTabSz="914400" rtl="0" eaLnBrk="1" latinLnBrk="0" hangingPunct="1">
            <a:defRPr kumimoji="1" kern="1200">
              <a:solidFill>
                <a:schemeClr val="tx1"/>
              </a:solidFill>
              <a:latin typeface="News Gothic MT"/>
              <a:ea typeface="メイリオ" panose="020B0604030504040204" pitchFamily="50" charset="-128"/>
              <a:cs typeface="メイリオ" panose="020B0604030504040204" pitchFamily="50" charset="-128"/>
            </a:defRPr>
          </a:lvl6pPr>
          <a:lvl7pPr marL="2743200" algn="l" defTabSz="914400" rtl="0" eaLnBrk="1" latinLnBrk="0" hangingPunct="1">
            <a:defRPr kumimoji="1" kern="1200">
              <a:solidFill>
                <a:schemeClr val="tx1"/>
              </a:solidFill>
              <a:latin typeface="News Gothic MT"/>
              <a:ea typeface="メイリオ" panose="020B0604030504040204" pitchFamily="50" charset="-128"/>
              <a:cs typeface="メイリオ" panose="020B0604030504040204" pitchFamily="50" charset="-128"/>
            </a:defRPr>
          </a:lvl7pPr>
          <a:lvl8pPr marL="3200400" algn="l" defTabSz="914400" rtl="0" eaLnBrk="1" latinLnBrk="0" hangingPunct="1">
            <a:defRPr kumimoji="1" kern="1200">
              <a:solidFill>
                <a:schemeClr val="tx1"/>
              </a:solidFill>
              <a:latin typeface="News Gothic MT"/>
              <a:ea typeface="メイリオ" panose="020B0604030504040204" pitchFamily="50" charset="-128"/>
              <a:cs typeface="メイリオ" panose="020B0604030504040204" pitchFamily="50" charset="-128"/>
            </a:defRPr>
          </a:lvl8pPr>
          <a:lvl9pPr marL="3657600" algn="l" defTabSz="914400" rtl="0" eaLnBrk="1" latinLnBrk="0" hangingPunct="1">
            <a:defRPr kumimoji="1" kern="1200">
              <a:solidFill>
                <a:schemeClr val="tx1"/>
              </a:solidFill>
              <a:latin typeface="News Gothic MT"/>
              <a:ea typeface="メイリオ" panose="020B0604030504040204" pitchFamily="50" charset="-128"/>
              <a:cs typeface="メイリオ" panose="020B0604030504040204" pitchFamily="50" charset="-128"/>
            </a:defRPr>
          </a:lvl9pPr>
        </a:lstStyle>
        <a:p>
          <a:pPr marL="0" indent="0" algn="ctr">
            <a:lnSpc>
              <a:spcPts val="1080"/>
            </a:lnSpc>
            <a:buNone/>
          </a:pPr>
          <a:r>
            <a:rPr lang="ja-JP" altLang="en-US" sz="900">
              <a:solidFill>
                <a:schemeClr val="bg1"/>
              </a:solidFill>
              <a:cs typeface="Meiryo UI" panose="020B0604030504040204" pitchFamily="50" charset="-128"/>
            </a:rPr>
            <a:t>２次生産</a:t>
          </a:r>
          <a:endParaRPr lang="en-US" altLang="ja-JP" sz="900">
            <a:solidFill>
              <a:schemeClr val="bg1"/>
            </a:solidFill>
            <a:cs typeface="Meiryo UI" panose="020B0604030504040204" pitchFamily="50" charset="-128"/>
          </a:endParaRPr>
        </a:p>
        <a:p>
          <a:pPr marL="0" indent="0" algn="ctr">
            <a:lnSpc>
              <a:spcPts val="1080"/>
            </a:lnSpc>
            <a:buNone/>
          </a:pPr>
          <a:r>
            <a:rPr lang="ja-JP" altLang="en-US" sz="900">
              <a:solidFill>
                <a:schemeClr val="bg1"/>
              </a:solidFill>
              <a:cs typeface="Meiryo UI" panose="020B0604030504040204" pitchFamily="50" charset="-128"/>
            </a:rPr>
            <a:t>誘発効果</a:t>
          </a:r>
          <a:endParaRPr lang="en-US" altLang="ja-JP" sz="900">
            <a:solidFill>
              <a:schemeClr val="bg1"/>
            </a:solidFill>
            <a:cs typeface="Meiryo UI" panose="020B0604030504040204" pitchFamily="50" charset="-128"/>
          </a:endParaRP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Meiryo UI">
      <a:majorFont>
        <a:latin typeface="Cambria"/>
        <a:ea typeface="Meiryo UI"/>
        <a:cs typeface=""/>
      </a:majorFont>
      <a:minorFont>
        <a:latin typeface="Calibri"/>
        <a:ea typeface="Meiryo UI"/>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&#65279;<?xml version="1.0" encoding="utf-8" standalone="yes"?>
<Relationships xmlns="http://schemas.openxmlformats.org/package/2006/relationships">
  <Relationship Id="rId3" Type="http://schemas.openxmlformats.org/officeDocument/2006/relationships/vmlDrawing" Target="../drawings/vmlDrawing1.vml" />
  <Relationship Id="rId2" Type="http://schemas.openxmlformats.org/officeDocument/2006/relationships/drawing" Target="../drawings/drawing1.xml" />
</Relationships>
</file>

<file path=xl/worksheets/_rels/sheet11.xml.rels>&#65279;<?xml version="1.0" encoding="utf-8" standalone="yes"?>
<Relationships xmlns="http://schemas.openxmlformats.org/package/2006/relationships">
  <Relationship Id="rId8" Type="http://schemas.openxmlformats.org/officeDocument/2006/relationships/hyperlink" Target="http://www.pref.hokkaido.lg.jp/ss/tuk/" TargetMode="External" />
  <Relationship Id="rId3" Type="http://schemas.openxmlformats.org/officeDocument/2006/relationships/hyperlink" Target="http://www.soumu.go.jp/iken/zaisei/jyoukyou_shiryou/index.html" TargetMode="External" />
  <Relationship Id="rId7" Type="http://schemas.openxmlformats.org/officeDocument/2006/relationships/hyperlink" Target="http://www.pref.hokkaido.lg.jp/ss/scs/kyuuyo/index.htm" TargetMode="External" />
  <Relationship Id="rId2" Type="http://schemas.openxmlformats.org/officeDocument/2006/relationships/hyperlink" Target="http://www.stat.go.jp/data/kakei/index3.html" TargetMode="External" />
  <Relationship Id="rId1" Type="http://schemas.openxmlformats.org/officeDocument/2006/relationships/hyperlink" Target="http://www.pref.hokkaido.lg.jp/kz/kkd/irikomi.htm" TargetMode="External" />
  <Relationship Id="rId6" Type="http://schemas.openxmlformats.org/officeDocument/2006/relationships/hyperlink" Target="http://www.stat.go.jp/data/e-census/index.html" TargetMode="External" />
  <Relationship Id="rId5" Type="http://schemas.openxmlformats.org/officeDocument/2006/relationships/hyperlink" Target="http://www.stat.go.jp/data/e-census/index.html" TargetMode="External" />
  <Relationship Id="rId4" Type="http://schemas.openxmlformats.org/officeDocument/2006/relationships/hyperlink" Target="http://www.stat.go.jp/data/index.html" TargetMode="External" />
  <Relationship Id="rId9" Type="http://schemas.openxmlformats.org/officeDocument/2006/relationships/hyperlink" Target="http://www.stat.go.jp/data/index.html" TargetMode="External" />
</Relationships>
</file>

<file path=xl/worksheets/_rels/sheet12.xml.rels>&#65279;<?xml version="1.0" encoding="utf-8" standalone="yes"?>
<Relationships xmlns="http://schemas.openxmlformats.org/package/2006/relationships" />
</file>

<file path=xl/worksheets/_rels/sheet15.xml.rels>&#65279;<?xml version="1.0" encoding="utf-8" standalone="yes"?>
<Relationships xmlns="http://schemas.openxmlformats.org/package/2006/relationships" />
</file>

<file path=xl/worksheets/_rels/sheet2.xml.rels>&#65279;<?xml version="1.0" encoding="utf-8" standalone="yes"?>
<Relationships xmlns="http://schemas.openxmlformats.org/package/2006/relationships">
  <Relationship Id="rId2" Type="http://schemas.openxmlformats.org/officeDocument/2006/relationships/vmlDrawing" Target="../drawings/vmlDrawing2.vml" />
  <Relationship Id="rId1" Type="http://schemas.openxmlformats.org/officeDocument/2006/relationships/drawing" Target="../drawings/drawing2.xml" />
</Relationships>
</file>

<file path=xl/worksheets/_rels/sheet6.xml.rels>&#65279;<?xml version="1.0" encoding="utf-8" standalone="yes"?>
<Relationships xmlns="http://schemas.openxmlformats.org/package/2006/relationships" />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92D050"/>
    <pageSetUpPr fitToPage="1"/>
  </sheetPr>
  <dimension ref="B2:S51"/>
  <sheetViews>
    <sheetView tabSelected="1" view="pageBreakPreview" zoomScale="85" zoomScaleNormal="80" zoomScaleSheetLayoutView="85" workbookViewId="0">
      <selection activeCell="C51" sqref="C51"/>
    </sheetView>
  </sheetViews>
  <sheetFormatPr defaultRowHeight="15.75" x14ac:dyDescent="0.25"/>
  <sheetData>
    <row r="2" spans="2:19" x14ac:dyDescent="0.25">
      <c r="B2" s="113"/>
      <c r="C2" s="113"/>
      <c r="D2" s="113"/>
      <c r="E2" s="113"/>
      <c r="F2" s="113"/>
      <c r="G2" s="113"/>
      <c r="H2" s="113"/>
      <c r="I2" s="113"/>
      <c r="J2" s="114"/>
      <c r="K2" s="113"/>
      <c r="L2" s="113"/>
      <c r="M2" s="113"/>
      <c r="N2" s="113"/>
      <c r="O2" s="113"/>
      <c r="P2" s="113"/>
      <c r="Q2" s="113"/>
      <c r="R2" s="113"/>
      <c r="S2" s="113"/>
    </row>
    <row r="3" spans="2:19" x14ac:dyDescent="0.25">
      <c r="B3" s="113"/>
      <c r="C3" s="113"/>
      <c r="D3" s="113"/>
      <c r="E3" s="113"/>
      <c r="F3" s="113"/>
      <c r="G3" s="113"/>
      <c r="H3" s="113"/>
      <c r="I3" s="113"/>
      <c r="J3" s="114"/>
      <c r="K3" s="113"/>
      <c r="L3" s="113"/>
      <c r="M3" s="113"/>
      <c r="N3" s="113"/>
      <c r="O3" s="113"/>
      <c r="P3" s="113"/>
      <c r="Q3" s="113"/>
      <c r="R3" s="113"/>
      <c r="S3" s="113"/>
    </row>
    <row r="4" spans="2:19" x14ac:dyDescent="0.25">
      <c r="B4" s="113"/>
      <c r="C4" s="113"/>
      <c r="D4" s="113"/>
      <c r="E4" s="113"/>
      <c r="F4" s="113"/>
      <c r="G4" s="113"/>
      <c r="H4" s="113"/>
      <c r="I4" s="113"/>
      <c r="J4" s="114"/>
      <c r="K4" s="113"/>
      <c r="L4" s="113"/>
      <c r="M4" s="113"/>
      <c r="N4" s="113"/>
      <c r="O4" s="113"/>
      <c r="P4" s="113"/>
      <c r="Q4" s="113"/>
      <c r="R4" s="113"/>
      <c r="S4" s="113"/>
    </row>
    <row r="5" spans="2:19" x14ac:dyDescent="0.25">
      <c r="B5" s="113"/>
      <c r="C5" s="113"/>
      <c r="D5" s="113"/>
      <c r="E5" s="113"/>
      <c r="F5" s="113"/>
      <c r="G5" s="113"/>
      <c r="H5" s="113"/>
      <c r="I5" s="113"/>
      <c r="J5" s="114"/>
      <c r="K5" s="113"/>
      <c r="L5" s="113"/>
      <c r="M5" s="113"/>
      <c r="N5" s="113"/>
      <c r="O5" s="113"/>
      <c r="P5" s="113"/>
      <c r="Q5" s="113"/>
      <c r="R5" s="113"/>
      <c r="S5" s="113"/>
    </row>
    <row r="6" spans="2:19" x14ac:dyDescent="0.25">
      <c r="B6" s="113"/>
      <c r="C6" s="113"/>
      <c r="D6" s="113"/>
      <c r="E6" s="113"/>
      <c r="F6" s="113"/>
      <c r="G6" s="113"/>
      <c r="H6" s="113"/>
      <c r="J6" s="114"/>
      <c r="K6" s="113"/>
      <c r="L6" s="113"/>
      <c r="M6" s="113"/>
      <c r="N6" s="113"/>
      <c r="O6" s="113"/>
      <c r="P6" s="113"/>
      <c r="Q6" s="113"/>
      <c r="R6" s="113"/>
      <c r="S6" s="113"/>
    </row>
    <row r="7" spans="2:19" x14ac:dyDescent="0.25">
      <c r="B7" s="113"/>
      <c r="C7" s="113"/>
      <c r="D7" s="113"/>
      <c r="E7" s="113"/>
      <c r="F7" s="113"/>
      <c r="G7" s="113"/>
      <c r="H7" s="113"/>
      <c r="I7" s="113"/>
      <c r="J7" s="114"/>
      <c r="K7" s="113"/>
      <c r="L7" s="113"/>
      <c r="M7" s="113"/>
      <c r="N7" s="113"/>
      <c r="O7" s="113"/>
      <c r="P7" s="113"/>
      <c r="Q7" s="113"/>
      <c r="R7" s="113"/>
      <c r="S7" s="113"/>
    </row>
    <row r="8" spans="2:19" x14ac:dyDescent="0.25">
      <c r="B8" s="113"/>
      <c r="C8" s="113"/>
      <c r="D8" s="113"/>
      <c r="E8" s="113"/>
      <c r="F8" s="113"/>
      <c r="G8" s="113"/>
      <c r="H8" s="113"/>
      <c r="I8" s="113"/>
      <c r="J8" s="114"/>
      <c r="K8" s="113"/>
      <c r="L8" s="113"/>
      <c r="M8" s="113"/>
      <c r="N8" s="113"/>
      <c r="O8" s="113"/>
      <c r="P8" s="113"/>
      <c r="Q8" s="113"/>
      <c r="R8" s="113"/>
      <c r="S8" s="113"/>
    </row>
    <row r="9" spans="2:19" x14ac:dyDescent="0.25">
      <c r="B9" s="113"/>
      <c r="C9" s="113"/>
      <c r="D9" s="113"/>
      <c r="E9" s="113"/>
      <c r="F9" s="113"/>
      <c r="G9" s="113"/>
      <c r="H9" s="113"/>
      <c r="I9" s="113"/>
      <c r="J9" s="114"/>
      <c r="K9" s="113"/>
      <c r="L9" s="113"/>
      <c r="M9" s="113"/>
      <c r="N9" s="113"/>
      <c r="O9" s="113"/>
      <c r="P9" s="113"/>
      <c r="Q9" s="113"/>
      <c r="R9" s="113"/>
      <c r="S9" s="113"/>
    </row>
    <row r="10" spans="2:19" x14ac:dyDescent="0.25">
      <c r="B10" s="113"/>
      <c r="C10" s="113"/>
      <c r="D10" s="113"/>
      <c r="E10" s="113"/>
      <c r="F10" s="113"/>
      <c r="G10" s="113"/>
      <c r="H10" s="113"/>
      <c r="I10" s="113"/>
      <c r="J10" s="114"/>
      <c r="K10" s="113"/>
      <c r="L10" s="113"/>
      <c r="M10" s="113"/>
      <c r="N10" s="113"/>
      <c r="O10" s="113"/>
      <c r="P10" s="113"/>
      <c r="Q10" s="113"/>
      <c r="R10" s="113"/>
      <c r="S10" s="113"/>
    </row>
    <row r="11" spans="2:19" x14ac:dyDescent="0.25">
      <c r="B11" s="113"/>
      <c r="C11" s="113"/>
      <c r="D11" s="113"/>
      <c r="E11" s="113"/>
      <c r="F11" s="113"/>
      <c r="G11" s="113"/>
      <c r="H11" s="113"/>
      <c r="I11" s="113"/>
      <c r="J11" s="114"/>
      <c r="K11" s="113"/>
      <c r="L11" s="113"/>
      <c r="M11" s="113"/>
      <c r="N11" s="113"/>
      <c r="O11" s="113"/>
      <c r="P11" s="113"/>
      <c r="Q11" s="113"/>
      <c r="R11" s="113"/>
      <c r="S11" s="113"/>
    </row>
    <row r="12" spans="2:19" x14ac:dyDescent="0.25">
      <c r="B12" s="113"/>
      <c r="C12" s="113"/>
      <c r="D12" s="113"/>
      <c r="E12" s="113"/>
      <c r="F12" s="113"/>
      <c r="G12" s="113"/>
      <c r="H12" s="113"/>
      <c r="I12" s="113"/>
      <c r="J12" s="114"/>
      <c r="K12" s="113"/>
      <c r="L12" s="113"/>
      <c r="M12" s="113"/>
      <c r="N12" s="113"/>
      <c r="O12" s="113"/>
      <c r="P12" s="113"/>
      <c r="Q12" s="113"/>
      <c r="R12" s="113"/>
      <c r="S12" s="113"/>
    </row>
    <row r="13" spans="2:19" x14ac:dyDescent="0.25">
      <c r="B13" s="113"/>
      <c r="C13" s="113"/>
      <c r="D13" s="113"/>
      <c r="E13" s="113"/>
      <c r="F13" s="113"/>
      <c r="G13" s="113"/>
      <c r="H13" s="113"/>
      <c r="I13" s="113"/>
      <c r="J13" s="114"/>
      <c r="K13" s="113"/>
      <c r="L13" s="113"/>
      <c r="M13" s="113"/>
      <c r="N13" s="113"/>
      <c r="O13" s="113"/>
      <c r="P13" s="113"/>
      <c r="Q13" s="113"/>
      <c r="R13" s="113"/>
      <c r="S13" s="113"/>
    </row>
    <row r="14" spans="2:19" x14ac:dyDescent="0.25">
      <c r="B14" s="113"/>
      <c r="C14" s="113"/>
      <c r="D14" s="113"/>
      <c r="E14" s="113"/>
      <c r="F14" s="113"/>
      <c r="G14" s="113"/>
      <c r="H14" s="113"/>
      <c r="I14" s="113"/>
      <c r="J14" s="114"/>
      <c r="K14" s="113"/>
      <c r="L14" s="113"/>
      <c r="M14" s="113"/>
      <c r="N14" s="113"/>
      <c r="O14" s="113"/>
      <c r="P14" s="113"/>
      <c r="Q14" s="113"/>
      <c r="R14" s="113"/>
      <c r="S14" s="113"/>
    </row>
    <row r="15" spans="2:19" x14ac:dyDescent="0.25">
      <c r="B15" s="113"/>
      <c r="C15" s="113"/>
      <c r="D15" s="113"/>
      <c r="E15" s="113"/>
      <c r="F15" s="113"/>
      <c r="G15" s="113"/>
      <c r="H15" s="113"/>
      <c r="I15" s="113"/>
      <c r="J15" s="114"/>
      <c r="K15" s="113"/>
      <c r="L15" s="113"/>
      <c r="M15" s="113"/>
      <c r="N15" s="113"/>
      <c r="O15" s="113"/>
      <c r="P15" s="113"/>
      <c r="Q15" s="113"/>
      <c r="R15" s="113"/>
      <c r="S15" s="113"/>
    </row>
    <row r="16" spans="2:19" x14ac:dyDescent="0.25">
      <c r="B16" s="113"/>
      <c r="C16" s="113"/>
      <c r="D16" s="113"/>
      <c r="E16" s="113"/>
      <c r="F16" s="113"/>
      <c r="G16" s="113"/>
      <c r="H16" s="113"/>
      <c r="I16" s="113"/>
      <c r="J16" s="114"/>
      <c r="K16" s="113"/>
      <c r="L16" s="113"/>
      <c r="M16" s="113"/>
      <c r="N16" s="113"/>
      <c r="O16" s="113"/>
      <c r="P16" s="113"/>
      <c r="Q16" s="113"/>
      <c r="R16" s="113"/>
      <c r="S16" s="113"/>
    </row>
    <row r="17" spans="2:19" x14ac:dyDescent="0.25">
      <c r="B17" s="113"/>
      <c r="C17" s="113"/>
      <c r="D17" s="113"/>
      <c r="E17" s="113"/>
      <c r="F17" s="113"/>
      <c r="G17" s="113"/>
      <c r="H17" s="113"/>
      <c r="I17" s="113"/>
      <c r="J17" s="114"/>
      <c r="K17" s="113"/>
      <c r="L17" s="113"/>
      <c r="M17" s="113"/>
      <c r="N17" s="113"/>
      <c r="O17" s="113"/>
      <c r="P17" s="113"/>
      <c r="Q17" s="113"/>
      <c r="R17" s="113"/>
      <c r="S17" s="113"/>
    </row>
    <row r="18" spans="2:19" x14ac:dyDescent="0.25">
      <c r="B18" s="113"/>
      <c r="C18" s="113"/>
      <c r="D18" s="113"/>
      <c r="E18" s="113"/>
      <c r="F18" s="113"/>
      <c r="G18" s="113"/>
      <c r="H18" s="113"/>
      <c r="I18" s="113"/>
      <c r="J18" s="114"/>
      <c r="K18" s="113"/>
      <c r="L18" s="113"/>
      <c r="M18" s="113"/>
      <c r="N18" s="113"/>
      <c r="O18" s="113"/>
      <c r="P18" s="113"/>
      <c r="Q18" s="113"/>
      <c r="R18" s="113"/>
      <c r="S18" s="113"/>
    </row>
    <row r="19" spans="2:19" x14ac:dyDescent="0.25">
      <c r="B19" s="113"/>
      <c r="C19" s="113"/>
      <c r="D19" s="113"/>
      <c r="E19" s="113"/>
      <c r="F19" s="113"/>
      <c r="G19" s="113"/>
      <c r="H19" s="113"/>
      <c r="I19" s="113"/>
      <c r="J19" s="114"/>
      <c r="K19" s="113"/>
      <c r="L19" s="113"/>
      <c r="M19" s="113"/>
      <c r="N19" s="113"/>
      <c r="O19" s="113"/>
      <c r="P19" s="113"/>
      <c r="Q19" s="113"/>
      <c r="R19" s="113"/>
      <c r="S19" s="113"/>
    </row>
    <row r="20" spans="2:19" x14ac:dyDescent="0.25">
      <c r="B20" s="113"/>
      <c r="C20" s="113"/>
      <c r="D20" s="113"/>
      <c r="E20" s="113"/>
      <c r="F20" s="113"/>
      <c r="G20" s="113"/>
      <c r="H20" s="113"/>
      <c r="I20" s="113"/>
      <c r="J20" s="114"/>
      <c r="K20" s="113"/>
      <c r="L20" s="113"/>
      <c r="M20" s="113"/>
      <c r="N20" s="113"/>
      <c r="O20" s="113"/>
      <c r="P20" s="113"/>
      <c r="Q20" s="113"/>
      <c r="R20" s="113"/>
      <c r="S20" s="113"/>
    </row>
    <row r="21" spans="2:19" x14ac:dyDescent="0.25">
      <c r="B21" s="113"/>
      <c r="C21" s="113"/>
      <c r="D21" s="113"/>
      <c r="E21" s="113"/>
      <c r="F21" s="113"/>
      <c r="G21" s="113"/>
      <c r="H21" s="113"/>
      <c r="I21" s="113"/>
      <c r="J21" s="114"/>
      <c r="K21" s="113"/>
      <c r="L21" s="113"/>
      <c r="M21" s="113"/>
      <c r="N21" s="113"/>
      <c r="O21" s="113"/>
      <c r="P21" s="113"/>
      <c r="Q21" s="113"/>
      <c r="R21" s="113"/>
      <c r="S21" s="113"/>
    </row>
    <row r="22" spans="2:19" x14ac:dyDescent="0.25">
      <c r="B22" s="113"/>
      <c r="C22" s="113"/>
      <c r="D22" s="113"/>
      <c r="E22" s="113"/>
      <c r="F22" s="113"/>
      <c r="G22" s="113"/>
      <c r="H22" s="113"/>
      <c r="I22" s="113"/>
      <c r="J22" s="114"/>
      <c r="K22" s="113"/>
      <c r="L22" s="113"/>
      <c r="M22" s="113"/>
      <c r="N22" s="113"/>
      <c r="O22" s="113"/>
      <c r="P22" s="113"/>
      <c r="Q22" s="113"/>
      <c r="R22" s="113"/>
      <c r="S22" s="113"/>
    </row>
    <row r="23" spans="2:19" x14ac:dyDescent="0.25">
      <c r="B23" s="113"/>
      <c r="C23" s="113"/>
      <c r="D23" s="113"/>
      <c r="E23" s="113"/>
      <c r="F23" s="113"/>
      <c r="G23" s="113"/>
      <c r="H23" s="113"/>
      <c r="I23" s="113"/>
      <c r="J23" s="114"/>
      <c r="K23" s="113"/>
      <c r="L23" s="113"/>
      <c r="M23" s="113"/>
      <c r="N23" s="113"/>
      <c r="O23" s="113"/>
      <c r="P23" s="113"/>
      <c r="Q23" s="113"/>
      <c r="R23" s="113"/>
      <c r="S23" s="113"/>
    </row>
    <row r="24" spans="2:19" x14ac:dyDescent="0.25">
      <c r="B24" s="113"/>
      <c r="C24" s="113"/>
      <c r="D24" s="113"/>
      <c r="E24" s="113"/>
      <c r="F24" s="113"/>
      <c r="G24" s="113"/>
      <c r="H24" s="113"/>
      <c r="I24" s="113"/>
      <c r="J24" s="114"/>
      <c r="K24" s="113"/>
      <c r="L24" s="113"/>
      <c r="M24" s="113"/>
      <c r="N24" s="113"/>
      <c r="O24" s="113"/>
      <c r="P24" s="113"/>
      <c r="Q24" s="113"/>
      <c r="R24" s="113"/>
      <c r="S24" s="113"/>
    </row>
    <row r="25" spans="2:19" x14ac:dyDescent="0.25">
      <c r="B25" s="113"/>
      <c r="C25" s="113"/>
      <c r="D25" s="113"/>
      <c r="E25" s="113"/>
      <c r="F25" s="113"/>
      <c r="G25" s="113"/>
      <c r="H25" s="113"/>
      <c r="I25" s="113"/>
      <c r="J25" s="114"/>
      <c r="K25" s="113"/>
      <c r="L25" s="113"/>
      <c r="M25" s="113"/>
      <c r="N25" s="113"/>
      <c r="O25" s="113"/>
      <c r="P25" s="113"/>
      <c r="Q25" s="113"/>
      <c r="R25" s="113"/>
      <c r="S25" s="113"/>
    </row>
    <row r="26" spans="2:19" x14ac:dyDescent="0.25">
      <c r="B26" s="113"/>
      <c r="C26" s="113"/>
      <c r="D26" s="113"/>
      <c r="E26" s="113"/>
      <c r="F26" s="113"/>
      <c r="G26" s="113"/>
      <c r="H26" s="113"/>
      <c r="I26" s="603"/>
      <c r="J26" s="114"/>
      <c r="K26" s="113"/>
      <c r="L26" s="113"/>
      <c r="M26" s="113"/>
      <c r="N26" s="113"/>
      <c r="O26" s="113"/>
      <c r="P26" s="113"/>
      <c r="Q26" s="113"/>
      <c r="R26" s="113"/>
      <c r="S26" s="113"/>
    </row>
    <row r="27" spans="2:19" x14ac:dyDescent="0.25">
      <c r="B27" s="113"/>
      <c r="C27" s="113"/>
      <c r="D27" s="113"/>
      <c r="E27" s="113"/>
      <c r="F27" s="113"/>
      <c r="G27" s="113"/>
      <c r="H27" s="113"/>
      <c r="I27" s="113"/>
      <c r="J27" s="114"/>
      <c r="K27" s="113"/>
      <c r="L27" s="113"/>
      <c r="M27" s="113"/>
      <c r="N27" s="113"/>
      <c r="O27" s="113"/>
      <c r="P27" s="113"/>
      <c r="Q27" s="113"/>
      <c r="R27" s="113"/>
      <c r="S27" s="113"/>
    </row>
    <row r="28" spans="2:19" x14ac:dyDescent="0.25">
      <c r="B28" s="113"/>
      <c r="C28" s="113"/>
      <c r="D28" s="113"/>
      <c r="E28" s="113"/>
      <c r="F28" s="113"/>
      <c r="G28" s="113"/>
      <c r="H28" s="113"/>
      <c r="I28" s="113"/>
      <c r="J28" s="114"/>
      <c r="K28" s="113"/>
      <c r="L28" s="113"/>
      <c r="M28" s="113"/>
      <c r="N28" s="113"/>
      <c r="O28" s="113"/>
      <c r="P28" s="113"/>
      <c r="Q28" s="113"/>
      <c r="R28" s="113"/>
      <c r="S28" s="113"/>
    </row>
    <row r="29" spans="2:19" x14ac:dyDescent="0.25">
      <c r="B29" s="113"/>
      <c r="C29" s="113"/>
      <c r="D29" s="113"/>
      <c r="E29" s="113"/>
      <c r="F29" s="113"/>
      <c r="G29" s="113"/>
      <c r="H29" s="113"/>
      <c r="I29" s="113"/>
      <c r="J29" s="114"/>
      <c r="K29" s="113"/>
      <c r="L29" s="113"/>
      <c r="M29" s="113"/>
      <c r="N29" s="113"/>
      <c r="O29" s="113"/>
      <c r="P29" s="113"/>
      <c r="Q29" s="113"/>
      <c r="R29" s="113"/>
      <c r="S29" s="113"/>
    </row>
    <row r="30" spans="2:19" x14ac:dyDescent="0.25">
      <c r="B30" s="113"/>
      <c r="C30" s="113"/>
      <c r="D30" s="113"/>
      <c r="E30" s="113"/>
      <c r="F30" s="113"/>
      <c r="G30" s="113"/>
      <c r="H30" s="113"/>
      <c r="I30" s="113"/>
      <c r="J30" s="114"/>
      <c r="K30" s="113"/>
      <c r="L30" s="113"/>
      <c r="M30" s="113"/>
      <c r="N30" s="113"/>
      <c r="O30" s="113"/>
      <c r="P30" s="113"/>
      <c r="Q30" s="113"/>
      <c r="R30" s="113"/>
      <c r="S30" s="113"/>
    </row>
    <row r="31" spans="2:19" x14ac:dyDescent="0.25">
      <c r="B31" s="113"/>
      <c r="C31" s="113"/>
      <c r="D31" s="113"/>
      <c r="E31" s="113"/>
      <c r="F31" s="113"/>
      <c r="G31" s="113"/>
      <c r="H31" s="113"/>
      <c r="I31" s="113"/>
      <c r="J31" s="114"/>
      <c r="K31" s="113"/>
      <c r="L31" s="113"/>
      <c r="M31" s="113"/>
      <c r="N31" s="113"/>
      <c r="O31" s="113"/>
      <c r="P31" s="113"/>
      <c r="Q31" s="113"/>
      <c r="R31" s="113"/>
      <c r="S31" s="113"/>
    </row>
    <row r="32" spans="2:19" x14ac:dyDescent="0.25">
      <c r="B32" s="113"/>
      <c r="C32" s="113"/>
      <c r="D32" s="113"/>
      <c r="E32" s="113"/>
      <c r="F32" s="113"/>
      <c r="G32" s="113"/>
      <c r="H32" s="113"/>
      <c r="I32" s="113"/>
      <c r="J32" s="114"/>
      <c r="K32" s="113"/>
      <c r="L32" s="113"/>
      <c r="M32" s="113"/>
      <c r="N32" s="113"/>
      <c r="O32" s="113"/>
      <c r="P32" s="113"/>
      <c r="Q32" s="113"/>
      <c r="R32" s="113"/>
      <c r="S32" s="113"/>
    </row>
    <row r="33" spans="2:19" x14ac:dyDescent="0.25">
      <c r="B33" s="113"/>
      <c r="C33" s="113"/>
      <c r="D33" s="113"/>
      <c r="E33" s="113"/>
      <c r="F33" s="113"/>
      <c r="G33" s="113"/>
      <c r="H33" s="113"/>
      <c r="I33" s="113"/>
      <c r="J33" s="114"/>
      <c r="K33" s="113"/>
      <c r="L33" s="113"/>
      <c r="M33" s="113"/>
      <c r="N33" s="113"/>
      <c r="O33" s="113"/>
      <c r="P33" s="113"/>
      <c r="Q33" s="113"/>
      <c r="R33" s="113"/>
      <c r="S33" s="113"/>
    </row>
    <row r="34" spans="2:19" x14ac:dyDescent="0.25">
      <c r="B34" s="113"/>
      <c r="C34" s="113"/>
      <c r="D34" s="113"/>
      <c r="E34" s="113"/>
      <c r="F34" s="113"/>
      <c r="G34" s="113"/>
      <c r="H34" s="113"/>
      <c r="I34" s="113"/>
      <c r="J34" s="114"/>
      <c r="K34" s="113"/>
      <c r="L34" s="113"/>
      <c r="M34" s="113"/>
      <c r="N34" s="113"/>
      <c r="O34" s="113"/>
      <c r="P34" s="113"/>
      <c r="Q34" s="113"/>
      <c r="R34" s="113"/>
      <c r="S34" s="113"/>
    </row>
    <row r="35" spans="2:19" x14ac:dyDescent="0.25">
      <c r="B35" s="113"/>
      <c r="C35" s="113"/>
      <c r="D35" s="113"/>
      <c r="E35" s="113"/>
      <c r="F35" s="113"/>
      <c r="G35" s="113"/>
      <c r="H35" s="113"/>
      <c r="I35" s="113"/>
      <c r="J35" s="114"/>
      <c r="K35" s="113"/>
      <c r="L35" s="113"/>
      <c r="M35" s="113"/>
      <c r="N35" s="113"/>
      <c r="O35" s="113"/>
      <c r="P35" s="113"/>
      <c r="Q35" s="113"/>
      <c r="R35" s="113"/>
      <c r="S35" s="113"/>
    </row>
    <row r="36" spans="2:19" x14ac:dyDescent="0.25">
      <c r="B36" s="113"/>
      <c r="C36" s="113"/>
      <c r="D36" s="113"/>
      <c r="E36" s="113"/>
      <c r="F36" s="113"/>
      <c r="G36" s="113"/>
      <c r="H36" s="113"/>
      <c r="I36" s="113"/>
      <c r="J36" s="114"/>
      <c r="K36" s="113"/>
      <c r="L36" s="113"/>
      <c r="M36" s="113"/>
      <c r="N36" s="113"/>
      <c r="O36" s="113"/>
      <c r="P36" s="113"/>
      <c r="Q36" s="113"/>
      <c r="R36" s="113"/>
      <c r="S36" s="113"/>
    </row>
    <row r="37" spans="2:19" x14ac:dyDescent="0.25">
      <c r="B37" s="113"/>
      <c r="C37" s="113"/>
      <c r="D37" s="113"/>
      <c r="E37" s="113"/>
      <c r="F37" s="113"/>
      <c r="G37" s="113"/>
      <c r="H37" s="113"/>
      <c r="I37" s="113"/>
      <c r="J37" s="114"/>
      <c r="K37" s="113"/>
      <c r="L37" s="113"/>
      <c r="M37" s="113"/>
      <c r="N37" s="113"/>
      <c r="O37" s="113"/>
      <c r="P37" s="113"/>
      <c r="Q37" s="113"/>
      <c r="R37" s="113"/>
      <c r="S37" s="113"/>
    </row>
    <row r="38" spans="2:19" x14ac:dyDescent="0.25">
      <c r="B38" s="113"/>
      <c r="C38" s="113"/>
      <c r="D38" s="113"/>
      <c r="E38" s="113"/>
      <c r="F38" s="113"/>
      <c r="G38" s="113"/>
      <c r="H38" s="113"/>
      <c r="I38" s="113"/>
      <c r="J38" s="114"/>
      <c r="K38" s="113"/>
      <c r="L38" s="113"/>
      <c r="M38" s="113"/>
      <c r="N38" s="113"/>
      <c r="O38" s="113"/>
      <c r="P38" s="113"/>
      <c r="Q38" s="113"/>
      <c r="R38" s="113"/>
      <c r="S38" s="113"/>
    </row>
    <row r="39" spans="2:19" x14ac:dyDescent="0.25">
      <c r="B39" s="113"/>
      <c r="C39" s="113"/>
      <c r="D39" s="113"/>
      <c r="E39" s="113"/>
      <c r="F39" s="113"/>
      <c r="G39" s="113"/>
      <c r="H39" s="113"/>
      <c r="I39" s="113"/>
      <c r="J39" s="114"/>
      <c r="K39" s="113"/>
      <c r="L39" s="113"/>
      <c r="M39" s="113"/>
      <c r="N39" s="113"/>
      <c r="O39" s="113"/>
      <c r="P39" s="113"/>
      <c r="Q39" s="113"/>
      <c r="R39" s="113"/>
      <c r="S39" s="113"/>
    </row>
    <row r="40" spans="2:19" x14ac:dyDescent="0.25">
      <c r="B40" s="113"/>
      <c r="C40" s="113"/>
      <c r="D40" s="113"/>
      <c r="E40" s="113"/>
      <c r="F40" s="113"/>
      <c r="G40" s="113"/>
      <c r="H40" s="113"/>
      <c r="I40" s="113"/>
      <c r="J40" s="114"/>
      <c r="K40" s="113"/>
      <c r="L40" s="113"/>
      <c r="M40" s="113"/>
      <c r="N40" s="113"/>
      <c r="O40" s="113"/>
      <c r="P40" s="113"/>
      <c r="Q40" s="113"/>
      <c r="R40" s="113"/>
      <c r="S40" s="113"/>
    </row>
    <row r="41" spans="2:19" x14ac:dyDescent="0.25">
      <c r="B41" s="113"/>
      <c r="C41" s="113"/>
      <c r="D41" s="113"/>
      <c r="E41" s="113"/>
      <c r="F41" s="113"/>
      <c r="G41" s="113"/>
      <c r="H41" s="113"/>
      <c r="I41" s="113"/>
      <c r="J41" s="114"/>
      <c r="K41" s="113"/>
      <c r="L41" s="113"/>
      <c r="M41" s="113"/>
      <c r="N41" s="113"/>
      <c r="O41" s="113"/>
      <c r="P41" s="113"/>
      <c r="Q41" s="113"/>
      <c r="R41" s="113"/>
      <c r="S41" s="113"/>
    </row>
    <row r="42" spans="2:19" x14ac:dyDescent="0.25">
      <c r="B42" s="113"/>
      <c r="C42" s="113"/>
      <c r="D42" s="113"/>
      <c r="E42" s="113"/>
      <c r="F42" s="113"/>
      <c r="G42" s="113"/>
      <c r="H42" s="113"/>
      <c r="I42" s="113"/>
      <c r="J42" s="114"/>
      <c r="K42" s="113"/>
      <c r="L42" s="113"/>
      <c r="M42" s="113"/>
      <c r="N42" s="113"/>
      <c r="O42" s="113"/>
      <c r="P42" s="113"/>
      <c r="Q42" s="113"/>
      <c r="R42" s="113"/>
      <c r="S42" s="113"/>
    </row>
    <row r="43" spans="2:19" x14ac:dyDescent="0.25">
      <c r="B43" s="113"/>
      <c r="C43" s="113"/>
      <c r="D43" s="113"/>
      <c r="E43" s="113"/>
      <c r="F43" s="113"/>
      <c r="G43" s="113"/>
      <c r="H43" s="113"/>
      <c r="I43" s="113"/>
      <c r="J43" s="114"/>
      <c r="K43" s="113"/>
      <c r="L43" s="113"/>
      <c r="M43" s="113"/>
      <c r="N43" s="113"/>
      <c r="O43" s="113"/>
      <c r="P43" s="113"/>
      <c r="Q43" s="113"/>
      <c r="R43" s="113"/>
      <c r="S43" s="113"/>
    </row>
    <row r="44" spans="2:19" x14ac:dyDescent="0.25">
      <c r="B44" s="113"/>
      <c r="C44" s="113"/>
      <c r="D44" s="113"/>
      <c r="E44" s="113"/>
      <c r="F44" s="113"/>
      <c r="G44" s="113"/>
      <c r="H44" s="113"/>
      <c r="I44" s="113"/>
      <c r="J44" s="114"/>
      <c r="K44" s="113"/>
      <c r="L44" s="113"/>
      <c r="M44" s="113"/>
      <c r="N44" s="113"/>
      <c r="O44" s="113"/>
      <c r="P44" s="113"/>
      <c r="Q44" s="113"/>
      <c r="R44" s="113"/>
      <c r="S44" s="113"/>
    </row>
    <row r="45" spans="2:19" x14ac:dyDescent="0.25">
      <c r="B45" s="113"/>
      <c r="C45" s="113"/>
      <c r="D45" s="113"/>
      <c r="E45" s="113"/>
      <c r="F45" s="113"/>
      <c r="G45" s="113"/>
      <c r="H45" s="113"/>
      <c r="I45" s="113"/>
      <c r="J45" s="114"/>
      <c r="K45" s="113"/>
      <c r="L45" s="113"/>
      <c r="M45" s="113"/>
      <c r="N45" s="113"/>
      <c r="O45" s="113"/>
      <c r="P45" s="113"/>
      <c r="Q45" s="113"/>
      <c r="R45" s="113"/>
      <c r="S45" s="113"/>
    </row>
    <row r="46" spans="2:19" x14ac:dyDescent="0.25">
      <c r="B46" s="113"/>
      <c r="C46" s="113"/>
      <c r="D46" s="113"/>
      <c r="E46" s="113"/>
      <c r="F46" s="113"/>
      <c r="G46" s="113"/>
      <c r="H46" s="113"/>
      <c r="I46" s="113"/>
      <c r="J46" s="114"/>
      <c r="K46" s="113"/>
      <c r="L46" s="113"/>
      <c r="M46" s="113"/>
      <c r="N46" s="113"/>
      <c r="O46" s="113"/>
      <c r="P46" s="113"/>
      <c r="Q46" s="113"/>
      <c r="R46" s="113"/>
      <c r="S46" s="113"/>
    </row>
    <row r="47" spans="2:19" x14ac:dyDescent="0.25">
      <c r="B47" s="113"/>
      <c r="C47" s="113"/>
      <c r="D47" s="113"/>
      <c r="E47" s="113"/>
      <c r="F47" s="113"/>
      <c r="G47" s="113"/>
      <c r="H47" s="113"/>
      <c r="I47" s="113"/>
      <c r="J47" s="114"/>
      <c r="K47" s="113"/>
      <c r="L47" s="113"/>
      <c r="M47" s="113"/>
      <c r="N47" s="113"/>
      <c r="O47" s="113"/>
      <c r="P47" s="113"/>
      <c r="Q47" s="113"/>
      <c r="R47" s="113"/>
      <c r="S47" s="113"/>
    </row>
    <row r="48" spans="2:19" x14ac:dyDescent="0.25">
      <c r="B48" s="113"/>
      <c r="C48" s="113"/>
      <c r="D48" s="113"/>
      <c r="E48" s="113"/>
      <c r="F48" s="113"/>
      <c r="G48" s="113"/>
      <c r="H48" s="113"/>
      <c r="I48" s="113"/>
      <c r="J48" s="114"/>
      <c r="K48" s="113"/>
      <c r="L48" s="113"/>
      <c r="M48" s="113"/>
      <c r="N48" s="113"/>
      <c r="O48" s="113"/>
      <c r="P48" s="113"/>
      <c r="Q48" s="113"/>
      <c r="R48" s="113"/>
      <c r="S48" s="113"/>
    </row>
    <row r="49" spans="2:19" x14ac:dyDescent="0.25">
      <c r="B49" s="113"/>
      <c r="C49" s="113"/>
      <c r="D49" s="113"/>
      <c r="E49" s="113"/>
      <c r="F49" s="113"/>
      <c r="G49" s="113"/>
      <c r="H49" s="113"/>
      <c r="I49" s="113"/>
      <c r="J49" s="114"/>
      <c r="K49" s="113"/>
      <c r="L49" s="113"/>
      <c r="M49" s="113"/>
      <c r="N49" s="113"/>
      <c r="O49" s="113"/>
      <c r="P49" s="113"/>
      <c r="Q49" s="113"/>
      <c r="R49" s="113"/>
      <c r="S49" s="113"/>
    </row>
    <row r="50" spans="2:19" x14ac:dyDescent="0.25">
      <c r="B50" s="113"/>
      <c r="C50" s="113"/>
      <c r="D50" s="113"/>
      <c r="E50" s="113"/>
      <c r="F50" s="113"/>
      <c r="G50" s="113"/>
      <c r="H50" s="113"/>
      <c r="I50" s="113"/>
      <c r="J50" s="114"/>
      <c r="K50" s="113"/>
      <c r="L50" s="113"/>
      <c r="M50" s="113"/>
      <c r="N50" s="113"/>
      <c r="O50" s="113"/>
      <c r="P50" s="113"/>
      <c r="Q50" s="113"/>
      <c r="R50" s="113"/>
      <c r="S50" s="113"/>
    </row>
    <row r="51" spans="2:19" x14ac:dyDescent="0.25">
      <c r="B51" s="113"/>
      <c r="C51" s="113"/>
      <c r="D51" s="113"/>
      <c r="E51" s="113"/>
      <c r="F51" s="113"/>
      <c r="G51" s="113"/>
      <c r="H51" s="113"/>
      <c r="I51" s="113"/>
      <c r="J51" s="114"/>
      <c r="K51" s="113"/>
      <c r="L51" s="113"/>
      <c r="M51" s="113"/>
      <c r="N51" s="113"/>
      <c r="O51" s="113"/>
      <c r="P51" s="113"/>
      <c r="Q51" s="113"/>
      <c r="R51" s="597" t="s">
        <v>828</v>
      </c>
      <c r="S51" s="113"/>
    </row>
  </sheetData>
  <sheetProtection formatColumns="0" formatRows="0"/>
  <phoneticPr fontId="3"/>
  <pageMargins left="0" right="0" top="0" bottom="0" header="0" footer="0"/>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D283"/>
  <sheetViews>
    <sheetView workbookViewId="0">
      <selection activeCell="D134" sqref="D134"/>
    </sheetView>
  </sheetViews>
  <sheetFormatPr defaultRowHeight="15.75" x14ac:dyDescent="0.25"/>
  <cols>
    <col min="2" max="2" width="19" customWidth="1"/>
    <col min="3" max="4" width="10.77734375" customWidth="1"/>
    <col min="6" max="7" width="16.33203125" bestFit="1" customWidth="1"/>
  </cols>
  <sheetData>
    <row r="1" spans="1:4" x14ac:dyDescent="0.25">
      <c r="B1" s="115"/>
    </row>
    <row r="2" spans="1:4" ht="13.5" customHeight="1" x14ac:dyDescent="0.25">
      <c r="B2" s="85"/>
      <c r="C2" s="596" t="s">
        <v>825</v>
      </c>
      <c r="D2" s="86" t="s">
        <v>521</v>
      </c>
    </row>
    <row r="3" spans="1:4" ht="13.5" customHeight="1" x14ac:dyDescent="0.25">
      <c r="A3">
        <v>1</v>
      </c>
      <c r="B3" s="85" t="str">
        <f t="array" ref="B3:B122">分類_出力</f>
        <v>農業</v>
      </c>
      <c r="C3" s="293">
        <f ca="1">計算_係数!D8*100</f>
        <v>73.603276332589544</v>
      </c>
      <c r="D3" s="293">
        <f ca="1">100-C3</f>
        <v>26.396723667410456</v>
      </c>
    </row>
    <row r="4" spans="1:4" ht="13.5" customHeight="1" x14ac:dyDescent="0.25">
      <c r="A4">
        <v>2</v>
      </c>
      <c r="B4" s="85" t="str">
        <v>林業</v>
      </c>
      <c r="C4" s="293">
        <f ca="1">計算_係数!D9*100</f>
        <v>88.95658567505032</v>
      </c>
      <c r="D4" s="293">
        <f t="shared" ref="D4:D14" ca="1" si="0">100-C4</f>
        <v>11.04341432494968</v>
      </c>
    </row>
    <row r="5" spans="1:4" ht="13.5" customHeight="1" x14ac:dyDescent="0.25">
      <c r="A5">
        <v>3</v>
      </c>
      <c r="B5" s="85" t="str">
        <v>漁業</v>
      </c>
      <c r="C5" s="293">
        <f ca="1">計算_係数!D10*100</f>
        <v>77.546239520182667</v>
      </c>
      <c r="D5" s="293">
        <f t="shared" ca="1" si="0"/>
        <v>22.453760479817333</v>
      </c>
    </row>
    <row r="6" spans="1:4" ht="13.5" customHeight="1" x14ac:dyDescent="0.25">
      <c r="A6">
        <v>4</v>
      </c>
      <c r="B6" s="85" t="str">
        <v>鉱業</v>
      </c>
      <c r="C6" s="293">
        <f ca="1">計算_係数!D11*100</f>
        <v>0</v>
      </c>
      <c r="D6" s="293">
        <f t="shared" ca="1" si="0"/>
        <v>100</v>
      </c>
    </row>
    <row r="7" spans="1:4" ht="13.5" customHeight="1" x14ac:dyDescent="0.25">
      <c r="A7">
        <v>5</v>
      </c>
      <c r="B7" s="85" t="str">
        <v>製造業</v>
      </c>
      <c r="C7" s="293">
        <f ca="1">計算_係数!D12*100</f>
        <v>25.968839433005197</v>
      </c>
      <c r="D7" s="293">
        <f t="shared" ca="1" si="0"/>
        <v>74.031160566994799</v>
      </c>
    </row>
    <row r="8" spans="1:4" ht="13.5" customHeight="1" x14ac:dyDescent="0.25">
      <c r="A8">
        <v>6</v>
      </c>
      <c r="B8" s="85" t="str">
        <v>建設業</v>
      </c>
      <c r="C8" s="293">
        <f ca="1">計算_係数!D13*100</f>
        <v>100</v>
      </c>
      <c r="D8" s="293">
        <f t="shared" ca="1" si="0"/>
        <v>0</v>
      </c>
    </row>
    <row r="9" spans="1:4" ht="13.5" customHeight="1" x14ac:dyDescent="0.25">
      <c r="A9">
        <v>7</v>
      </c>
      <c r="B9" s="85" t="str">
        <v>電気・ガス・水道</v>
      </c>
      <c r="C9" s="293">
        <f ca="1">計算_係数!D14*100</f>
        <v>98.136210383998332</v>
      </c>
      <c r="D9" s="293">
        <f t="shared" ca="1" si="0"/>
        <v>1.863789616001668</v>
      </c>
    </row>
    <row r="10" spans="1:4" ht="13.5" customHeight="1" x14ac:dyDescent="0.25">
      <c r="A10">
        <v>8</v>
      </c>
      <c r="B10" s="85" t="str">
        <v>商業</v>
      </c>
      <c r="C10" s="293">
        <f ca="1">計算_係数!D15*100</f>
        <v>73.061931077661455</v>
      </c>
      <c r="D10" s="293">
        <f t="shared" ca="1" si="0"/>
        <v>26.938068922338545</v>
      </c>
    </row>
    <row r="11" spans="1:4" ht="13.5" customHeight="1" x14ac:dyDescent="0.25">
      <c r="A11">
        <v>9</v>
      </c>
      <c r="B11" s="85" t="str">
        <v>金融・保険・不動産</v>
      </c>
      <c r="C11" s="293">
        <f ca="1">計算_係数!D16*100</f>
        <v>65.414472062997618</v>
      </c>
      <c r="D11" s="293">
        <f t="shared" ca="1" si="0"/>
        <v>34.585527937002382</v>
      </c>
    </row>
    <row r="12" spans="1:4" ht="13.5" customHeight="1" x14ac:dyDescent="0.25">
      <c r="A12">
        <v>10</v>
      </c>
      <c r="B12" s="85" t="str">
        <v>運輸・情報通信</v>
      </c>
      <c r="C12" s="293">
        <f ca="1">計算_係数!D17*100</f>
        <v>47.885363782328085</v>
      </c>
      <c r="D12" s="293">
        <f t="shared" ca="1" si="0"/>
        <v>52.114636217671915</v>
      </c>
    </row>
    <row r="13" spans="1:4" ht="13.5" customHeight="1" x14ac:dyDescent="0.25">
      <c r="A13">
        <v>11</v>
      </c>
      <c r="B13" s="85" t="str">
        <v>公務</v>
      </c>
      <c r="C13" s="293">
        <f ca="1">計算_係数!D18*100</f>
        <v>100</v>
      </c>
      <c r="D13" s="293">
        <f t="shared" ca="1" si="0"/>
        <v>0</v>
      </c>
    </row>
    <row r="14" spans="1:4" ht="13.5" customHeight="1" x14ac:dyDescent="0.25">
      <c r="A14">
        <v>12</v>
      </c>
      <c r="B14" s="85" t="str">
        <v>サービス業</v>
      </c>
      <c r="C14" s="293">
        <f ca="1">計算_係数!D19*100</f>
        <v>69.07382670758237</v>
      </c>
      <c r="D14" s="293">
        <f t="shared" ca="1" si="0"/>
        <v>30.92617329241763</v>
      </c>
    </row>
    <row r="15" spans="1:4" ht="13.5" customHeight="1" x14ac:dyDescent="0.25">
      <c r="A15">
        <v>13</v>
      </c>
      <c r="B15" s="85" t="str">
        <v>分類不明</v>
      </c>
      <c r="C15" s="293">
        <f ca="1">計算_係数!D20*100</f>
        <v>89.453827689278413</v>
      </c>
      <c r="D15" s="293">
        <f t="shared" ref="D15" ca="1" si="1">100-C15</f>
        <v>10.546172310721587</v>
      </c>
    </row>
    <row r="16" spans="1:4" ht="13.5" hidden="1" customHeight="1" x14ac:dyDescent="0.25">
      <c r="A16">
        <v>14</v>
      </c>
      <c r="B16" s="86" t="str">
        <v>-</v>
      </c>
      <c r="C16" s="293" t="e">
        <f ca="1">計算_係数!D21*100</f>
        <v>#DIV/0!</v>
      </c>
      <c r="D16" s="293" t="e">
        <f t="shared" ref="D16:D79" ca="1" si="2">100-C16</f>
        <v>#DIV/0!</v>
      </c>
    </row>
    <row r="17" spans="1:4" ht="13.5" hidden="1" customHeight="1" x14ac:dyDescent="0.25">
      <c r="A17">
        <v>15</v>
      </c>
      <c r="B17" s="86" t="str">
        <v>-</v>
      </c>
      <c r="C17" s="293" t="e">
        <f ca="1">計算_係数!D22*100</f>
        <v>#DIV/0!</v>
      </c>
      <c r="D17" s="293" t="e">
        <f t="shared" ca="1" si="2"/>
        <v>#DIV/0!</v>
      </c>
    </row>
    <row r="18" spans="1:4" ht="13.5" hidden="1" customHeight="1" x14ac:dyDescent="0.25">
      <c r="A18">
        <v>16</v>
      </c>
      <c r="B18" s="86" t="str">
        <v>-</v>
      </c>
      <c r="C18" s="293" t="e">
        <f ca="1">計算_係数!D23*100</f>
        <v>#DIV/0!</v>
      </c>
      <c r="D18" s="293" t="e">
        <f t="shared" ca="1" si="2"/>
        <v>#DIV/0!</v>
      </c>
    </row>
    <row r="19" spans="1:4" ht="13.5" hidden="1" customHeight="1" x14ac:dyDescent="0.25">
      <c r="A19">
        <v>17</v>
      </c>
      <c r="B19" s="86" t="str">
        <v>-</v>
      </c>
      <c r="C19" s="293" t="e">
        <f ca="1">計算_係数!D24*100</f>
        <v>#DIV/0!</v>
      </c>
      <c r="D19" s="293" t="e">
        <f t="shared" ca="1" si="2"/>
        <v>#DIV/0!</v>
      </c>
    </row>
    <row r="20" spans="1:4" ht="13.5" hidden="1" customHeight="1" x14ac:dyDescent="0.25">
      <c r="A20">
        <v>18</v>
      </c>
      <c r="B20" s="86" t="str">
        <v>-</v>
      </c>
      <c r="C20" s="293" t="e">
        <f ca="1">計算_係数!D25*100</f>
        <v>#DIV/0!</v>
      </c>
      <c r="D20" s="293" t="e">
        <f t="shared" ca="1" si="2"/>
        <v>#DIV/0!</v>
      </c>
    </row>
    <row r="21" spans="1:4" ht="13.5" hidden="1" customHeight="1" x14ac:dyDescent="0.25">
      <c r="A21">
        <v>19</v>
      </c>
      <c r="B21" s="86" t="str">
        <v>-</v>
      </c>
      <c r="C21" s="293" t="e">
        <f ca="1">計算_係数!D26*100</f>
        <v>#DIV/0!</v>
      </c>
      <c r="D21" s="293" t="e">
        <f t="shared" ca="1" si="2"/>
        <v>#DIV/0!</v>
      </c>
    </row>
    <row r="22" spans="1:4" ht="13.5" hidden="1" customHeight="1" x14ac:dyDescent="0.25">
      <c r="A22">
        <v>20</v>
      </c>
      <c r="B22" s="86" t="str">
        <v>-</v>
      </c>
      <c r="C22" s="293" t="e">
        <f ca="1">計算_係数!D27*100</f>
        <v>#DIV/0!</v>
      </c>
      <c r="D22" s="293" t="e">
        <f t="shared" ca="1" si="2"/>
        <v>#DIV/0!</v>
      </c>
    </row>
    <row r="23" spans="1:4" ht="13.5" hidden="1" customHeight="1" x14ac:dyDescent="0.25">
      <c r="A23">
        <v>21</v>
      </c>
      <c r="B23" s="86" t="str">
        <v>-</v>
      </c>
      <c r="C23" s="293" t="e">
        <f ca="1">計算_係数!D28*100</f>
        <v>#DIV/0!</v>
      </c>
      <c r="D23" s="293" t="e">
        <f t="shared" ca="1" si="2"/>
        <v>#DIV/0!</v>
      </c>
    </row>
    <row r="24" spans="1:4" ht="13.5" hidden="1" customHeight="1" x14ac:dyDescent="0.25">
      <c r="A24">
        <v>22</v>
      </c>
      <c r="B24" s="86" t="str">
        <v>-</v>
      </c>
      <c r="C24" s="293" t="e">
        <f ca="1">計算_係数!D29*100</f>
        <v>#DIV/0!</v>
      </c>
      <c r="D24" s="293" t="e">
        <f t="shared" ca="1" si="2"/>
        <v>#DIV/0!</v>
      </c>
    </row>
    <row r="25" spans="1:4" ht="13.5" hidden="1" customHeight="1" x14ac:dyDescent="0.25">
      <c r="A25">
        <v>23</v>
      </c>
      <c r="B25" s="86" t="str">
        <v>-</v>
      </c>
      <c r="C25" s="293" t="e">
        <f ca="1">計算_係数!D30*100</f>
        <v>#DIV/0!</v>
      </c>
      <c r="D25" s="293" t="e">
        <f t="shared" ca="1" si="2"/>
        <v>#DIV/0!</v>
      </c>
    </row>
    <row r="26" spans="1:4" ht="13.5" hidden="1" customHeight="1" x14ac:dyDescent="0.25">
      <c r="A26">
        <v>24</v>
      </c>
      <c r="B26" s="86" t="str">
        <v>-</v>
      </c>
      <c r="C26" s="293" t="e">
        <f ca="1">計算_係数!D31*100</f>
        <v>#DIV/0!</v>
      </c>
      <c r="D26" s="293" t="e">
        <f t="shared" ca="1" si="2"/>
        <v>#DIV/0!</v>
      </c>
    </row>
    <row r="27" spans="1:4" ht="13.5" hidden="1" customHeight="1" x14ac:dyDescent="0.25">
      <c r="A27">
        <v>25</v>
      </c>
      <c r="B27" s="86" t="str">
        <v>-</v>
      </c>
      <c r="C27" s="293" t="e">
        <f ca="1">計算_係数!D32*100</f>
        <v>#DIV/0!</v>
      </c>
      <c r="D27" s="293" t="e">
        <f t="shared" ca="1" si="2"/>
        <v>#DIV/0!</v>
      </c>
    </row>
    <row r="28" spans="1:4" ht="13.5" hidden="1" customHeight="1" x14ac:dyDescent="0.25">
      <c r="A28">
        <v>26</v>
      </c>
      <c r="B28" s="86" t="str">
        <v>-</v>
      </c>
      <c r="C28" s="293" t="e">
        <f ca="1">計算_係数!D33*100</f>
        <v>#DIV/0!</v>
      </c>
      <c r="D28" s="293" t="e">
        <f t="shared" ca="1" si="2"/>
        <v>#DIV/0!</v>
      </c>
    </row>
    <row r="29" spans="1:4" ht="13.5" hidden="1" customHeight="1" x14ac:dyDescent="0.25">
      <c r="A29">
        <v>27</v>
      </c>
      <c r="B29" s="86" t="str">
        <v>-</v>
      </c>
      <c r="C29" s="293" t="e">
        <f ca="1">計算_係数!D34*100</f>
        <v>#DIV/0!</v>
      </c>
      <c r="D29" s="293" t="e">
        <f t="shared" ca="1" si="2"/>
        <v>#DIV/0!</v>
      </c>
    </row>
    <row r="30" spans="1:4" ht="13.5" hidden="1" customHeight="1" x14ac:dyDescent="0.25">
      <c r="A30">
        <v>28</v>
      </c>
      <c r="B30" s="86" t="str">
        <v>-</v>
      </c>
      <c r="C30" s="293" t="e">
        <f ca="1">計算_係数!D35*100</f>
        <v>#DIV/0!</v>
      </c>
      <c r="D30" s="293" t="e">
        <f t="shared" ca="1" si="2"/>
        <v>#DIV/0!</v>
      </c>
    </row>
    <row r="31" spans="1:4" ht="13.5" hidden="1" customHeight="1" x14ac:dyDescent="0.25">
      <c r="A31">
        <v>29</v>
      </c>
      <c r="B31" s="86" t="str">
        <v>-</v>
      </c>
      <c r="C31" s="293" t="e">
        <f ca="1">計算_係数!D36*100</f>
        <v>#DIV/0!</v>
      </c>
      <c r="D31" s="293" t="e">
        <f t="shared" ca="1" si="2"/>
        <v>#DIV/0!</v>
      </c>
    </row>
    <row r="32" spans="1:4" ht="13.5" hidden="1" customHeight="1" x14ac:dyDescent="0.25">
      <c r="A32">
        <v>30</v>
      </c>
      <c r="B32" s="86" t="str">
        <v>-</v>
      </c>
      <c r="C32" s="293" t="e">
        <f ca="1">計算_係数!D37*100</f>
        <v>#DIV/0!</v>
      </c>
      <c r="D32" s="293" t="e">
        <f t="shared" ca="1" si="2"/>
        <v>#DIV/0!</v>
      </c>
    </row>
    <row r="33" spans="1:4" ht="13.5" hidden="1" customHeight="1" x14ac:dyDescent="0.25">
      <c r="A33">
        <v>31</v>
      </c>
      <c r="B33" s="86" t="str">
        <v>-</v>
      </c>
      <c r="C33" s="293" t="e">
        <f ca="1">計算_係数!D38*100</f>
        <v>#DIV/0!</v>
      </c>
      <c r="D33" s="293" t="e">
        <f t="shared" ca="1" si="2"/>
        <v>#DIV/0!</v>
      </c>
    </row>
    <row r="34" spans="1:4" ht="13.5" hidden="1" customHeight="1" x14ac:dyDescent="0.25">
      <c r="A34">
        <v>32</v>
      </c>
      <c r="B34" s="86" t="str">
        <v>-</v>
      </c>
      <c r="C34" s="293" t="e">
        <f ca="1">計算_係数!D39*100</f>
        <v>#DIV/0!</v>
      </c>
      <c r="D34" s="293" t="e">
        <f t="shared" ca="1" si="2"/>
        <v>#DIV/0!</v>
      </c>
    </row>
    <row r="35" spans="1:4" ht="13.5" hidden="1" customHeight="1" x14ac:dyDescent="0.25">
      <c r="A35">
        <v>33</v>
      </c>
      <c r="B35" s="86" t="str">
        <v>-</v>
      </c>
      <c r="C35" s="293" t="e">
        <f ca="1">計算_係数!D40*100</f>
        <v>#DIV/0!</v>
      </c>
      <c r="D35" s="293" t="e">
        <f t="shared" ca="1" si="2"/>
        <v>#DIV/0!</v>
      </c>
    </row>
    <row r="36" spans="1:4" ht="13.5" hidden="1" customHeight="1" x14ac:dyDescent="0.25">
      <c r="A36">
        <v>34</v>
      </c>
      <c r="B36" s="86" t="str">
        <v>-</v>
      </c>
      <c r="C36" s="293" t="e">
        <f ca="1">計算_係数!D41*100</f>
        <v>#DIV/0!</v>
      </c>
      <c r="D36" s="293" t="e">
        <f t="shared" ca="1" si="2"/>
        <v>#DIV/0!</v>
      </c>
    </row>
    <row r="37" spans="1:4" ht="13.5" hidden="1" customHeight="1" x14ac:dyDescent="0.25">
      <c r="A37">
        <v>35</v>
      </c>
      <c r="B37" s="86" t="str">
        <v>-</v>
      </c>
      <c r="C37" s="293" t="e">
        <f ca="1">計算_係数!D42*100</f>
        <v>#DIV/0!</v>
      </c>
      <c r="D37" s="293" t="e">
        <f t="shared" ca="1" si="2"/>
        <v>#DIV/0!</v>
      </c>
    </row>
    <row r="38" spans="1:4" ht="13.5" hidden="1" customHeight="1" x14ac:dyDescent="0.25">
      <c r="A38">
        <v>36</v>
      </c>
      <c r="B38" s="86" t="str">
        <v>-</v>
      </c>
      <c r="C38" s="293" t="e">
        <f ca="1">計算_係数!D43*100</f>
        <v>#DIV/0!</v>
      </c>
      <c r="D38" s="293" t="e">
        <f t="shared" ca="1" si="2"/>
        <v>#DIV/0!</v>
      </c>
    </row>
    <row r="39" spans="1:4" ht="13.5" hidden="1" customHeight="1" x14ac:dyDescent="0.25">
      <c r="A39">
        <v>37</v>
      </c>
      <c r="B39" s="86" t="str">
        <v>-</v>
      </c>
      <c r="C39" s="293" t="e">
        <f ca="1">計算_係数!D44*100</f>
        <v>#DIV/0!</v>
      </c>
      <c r="D39" s="293" t="e">
        <f t="shared" ca="1" si="2"/>
        <v>#DIV/0!</v>
      </c>
    </row>
    <row r="40" spans="1:4" ht="13.5" hidden="1" customHeight="1" x14ac:dyDescent="0.25">
      <c r="A40">
        <v>38</v>
      </c>
      <c r="B40" s="86" t="str">
        <v>-</v>
      </c>
      <c r="C40" s="293" t="e">
        <f ca="1">計算_係数!D45*100</f>
        <v>#DIV/0!</v>
      </c>
      <c r="D40" s="293" t="e">
        <f t="shared" ca="1" si="2"/>
        <v>#DIV/0!</v>
      </c>
    </row>
    <row r="41" spans="1:4" ht="13.5" hidden="1" customHeight="1" x14ac:dyDescent="0.25">
      <c r="A41">
        <v>39</v>
      </c>
      <c r="B41" s="86" t="str">
        <v>-</v>
      </c>
      <c r="C41" s="293" t="e">
        <f ca="1">計算_係数!D46*100</f>
        <v>#DIV/0!</v>
      </c>
      <c r="D41" s="293" t="e">
        <f t="shared" ca="1" si="2"/>
        <v>#DIV/0!</v>
      </c>
    </row>
    <row r="42" spans="1:4" ht="13.5" hidden="1" customHeight="1" x14ac:dyDescent="0.25">
      <c r="A42">
        <v>40</v>
      </c>
      <c r="B42" s="86" t="str">
        <v>-</v>
      </c>
      <c r="C42" s="293" t="e">
        <f ca="1">計算_係数!D47*100</f>
        <v>#DIV/0!</v>
      </c>
      <c r="D42" s="293" t="e">
        <f t="shared" ca="1" si="2"/>
        <v>#DIV/0!</v>
      </c>
    </row>
    <row r="43" spans="1:4" ht="13.5" hidden="1" customHeight="1" x14ac:dyDescent="0.25">
      <c r="A43">
        <v>41</v>
      </c>
      <c r="B43" s="86" t="str">
        <v>-</v>
      </c>
      <c r="C43" s="293" t="e">
        <f ca="1">計算_係数!D48*100</f>
        <v>#DIV/0!</v>
      </c>
      <c r="D43" s="293" t="e">
        <f t="shared" ca="1" si="2"/>
        <v>#DIV/0!</v>
      </c>
    </row>
    <row r="44" spans="1:4" ht="13.5" hidden="1" customHeight="1" x14ac:dyDescent="0.25">
      <c r="A44">
        <v>42</v>
      </c>
      <c r="B44" s="86" t="str">
        <v>-</v>
      </c>
      <c r="C44" s="293" t="e">
        <f ca="1">計算_係数!D49*100</f>
        <v>#DIV/0!</v>
      </c>
      <c r="D44" s="293" t="e">
        <f t="shared" ca="1" si="2"/>
        <v>#DIV/0!</v>
      </c>
    </row>
    <row r="45" spans="1:4" ht="13.5" hidden="1" customHeight="1" x14ac:dyDescent="0.25">
      <c r="A45">
        <v>43</v>
      </c>
      <c r="B45" s="86" t="str">
        <v>-</v>
      </c>
      <c r="C45" s="293" t="e">
        <f ca="1">計算_係数!D50*100</f>
        <v>#DIV/0!</v>
      </c>
      <c r="D45" s="293" t="e">
        <f t="shared" ca="1" si="2"/>
        <v>#DIV/0!</v>
      </c>
    </row>
    <row r="46" spans="1:4" ht="13.5" hidden="1" customHeight="1" x14ac:dyDescent="0.25">
      <c r="A46">
        <v>44</v>
      </c>
      <c r="B46" s="86" t="str">
        <v>-</v>
      </c>
      <c r="C46" s="293" t="e">
        <f ca="1">計算_係数!D51*100</f>
        <v>#DIV/0!</v>
      </c>
      <c r="D46" s="293" t="e">
        <f t="shared" ca="1" si="2"/>
        <v>#DIV/0!</v>
      </c>
    </row>
    <row r="47" spans="1:4" ht="13.5" hidden="1" customHeight="1" x14ac:dyDescent="0.25">
      <c r="A47">
        <v>45</v>
      </c>
      <c r="B47" s="86" t="str">
        <v>-</v>
      </c>
      <c r="C47" s="293" t="e">
        <f ca="1">計算_係数!D52*100</f>
        <v>#DIV/0!</v>
      </c>
      <c r="D47" s="293" t="e">
        <f t="shared" ca="1" si="2"/>
        <v>#DIV/0!</v>
      </c>
    </row>
    <row r="48" spans="1:4" ht="13.5" hidden="1" customHeight="1" x14ac:dyDescent="0.25">
      <c r="A48">
        <v>46</v>
      </c>
      <c r="B48" s="86" t="str">
        <v>-</v>
      </c>
      <c r="C48" s="293" t="e">
        <f ca="1">計算_係数!D53*100</f>
        <v>#DIV/0!</v>
      </c>
      <c r="D48" s="293" t="e">
        <f t="shared" ca="1" si="2"/>
        <v>#DIV/0!</v>
      </c>
    </row>
    <row r="49" spans="1:4" ht="13.5" hidden="1" customHeight="1" x14ac:dyDescent="0.25">
      <c r="A49">
        <v>47</v>
      </c>
      <c r="B49" s="86" t="str">
        <v>-</v>
      </c>
      <c r="C49" s="293" t="e">
        <f ca="1">計算_係数!D54*100</f>
        <v>#DIV/0!</v>
      </c>
      <c r="D49" s="293" t="e">
        <f t="shared" ca="1" si="2"/>
        <v>#DIV/0!</v>
      </c>
    </row>
    <row r="50" spans="1:4" ht="13.5" hidden="1" customHeight="1" x14ac:dyDescent="0.25">
      <c r="A50">
        <v>48</v>
      </c>
      <c r="B50" s="86" t="str">
        <v>-</v>
      </c>
      <c r="C50" s="293" t="e">
        <f ca="1">計算_係数!D55*100</f>
        <v>#DIV/0!</v>
      </c>
      <c r="D50" s="293" t="e">
        <f t="shared" ca="1" si="2"/>
        <v>#DIV/0!</v>
      </c>
    </row>
    <row r="51" spans="1:4" ht="13.5" hidden="1" customHeight="1" x14ac:dyDescent="0.25">
      <c r="A51">
        <v>49</v>
      </c>
      <c r="B51" s="86" t="str">
        <v>-</v>
      </c>
      <c r="C51" s="293" t="e">
        <f ca="1">計算_係数!D56*100</f>
        <v>#DIV/0!</v>
      </c>
      <c r="D51" s="293" t="e">
        <f t="shared" ca="1" si="2"/>
        <v>#DIV/0!</v>
      </c>
    </row>
    <row r="52" spans="1:4" ht="13.5" hidden="1" customHeight="1" x14ac:dyDescent="0.25">
      <c r="A52">
        <v>50</v>
      </c>
      <c r="B52" s="86" t="str">
        <v>-</v>
      </c>
      <c r="C52" s="293" t="e">
        <f ca="1">計算_係数!D57*100</f>
        <v>#DIV/0!</v>
      </c>
      <c r="D52" s="293" t="e">
        <f t="shared" ca="1" si="2"/>
        <v>#DIV/0!</v>
      </c>
    </row>
    <row r="53" spans="1:4" ht="13.5" hidden="1" customHeight="1" x14ac:dyDescent="0.25">
      <c r="A53">
        <v>51</v>
      </c>
      <c r="B53" s="86" t="str">
        <v>-</v>
      </c>
      <c r="C53" s="293" t="e">
        <f ca="1">計算_係数!D58*100</f>
        <v>#DIV/0!</v>
      </c>
      <c r="D53" s="293" t="e">
        <f t="shared" ca="1" si="2"/>
        <v>#DIV/0!</v>
      </c>
    </row>
    <row r="54" spans="1:4" ht="13.5" hidden="1" customHeight="1" x14ac:dyDescent="0.25">
      <c r="A54">
        <v>52</v>
      </c>
      <c r="B54" s="86" t="str">
        <v>-</v>
      </c>
      <c r="C54" s="293" t="e">
        <f ca="1">計算_係数!D59*100</f>
        <v>#DIV/0!</v>
      </c>
      <c r="D54" s="293" t="e">
        <f t="shared" ca="1" si="2"/>
        <v>#DIV/0!</v>
      </c>
    </row>
    <row r="55" spans="1:4" ht="13.5" hidden="1" customHeight="1" x14ac:dyDescent="0.25">
      <c r="A55">
        <v>53</v>
      </c>
      <c r="B55" s="86" t="str">
        <v>-</v>
      </c>
      <c r="C55" s="293" t="e">
        <f ca="1">計算_係数!D60*100</f>
        <v>#DIV/0!</v>
      </c>
      <c r="D55" s="293" t="e">
        <f t="shared" ca="1" si="2"/>
        <v>#DIV/0!</v>
      </c>
    </row>
    <row r="56" spans="1:4" ht="13.5" hidden="1" customHeight="1" x14ac:dyDescent="0.25">
      <c r="A56">
        <v>54</v>
      </c>
      <c r="B56" s="86" t="str">
        <v>-</v>
      </c>
      <c r="C56" s="293" t="e">
        <f ca="1">計算_係数!D61*100</f>
        <v>#DIV/0!</v>
      </c>
      <c r="D56" s="293" t="e">
        <f t="shared" ca="1" si="2"/>
        <v>#DIV/0!</v>
      </c>
    </row>
    <row r="57" spans="1:4" ht="13.5" hidden="1" customHeight="1" x14ac:dyDescent="0.25">
      <c r="A57">
        <v>55</v>
      </c>
      <c r="B57" s="86" t="str">
        <v>-</v>
      </c>
      <c r="C57" s="293" t="e">
        <f ca="1">計算_係数!D62*100</f>
        <v>#DIV/0!</v>
      </c>
      <c r="D57" s="293" t="e">
        <f t="shared" ca="1" si="2"/>
        <v>#DIV/0!</v>
      </c>
    </row>
    <row r="58" spans="1:4" ht="13.5" hidden="1" customHeight="1" x14ac:dyDescent="0.25">
      <c r="A58">
        <v>56</v>
      </c>
      <c r="B58" s="86" t="str">
        <v>-</v>
      </c>
      <c r="C58" s="293" t="e">
        <f ca="1">計算_係数!D63*100</f>
        <v>#DIV/0!</v>
      </c>
      <c r="D58" s="293" t="e">
        <f t="shared" ca="1" si="2"/>
        <v>#DIV/0!</v>
      </c>
    </row>
    <row r="59" spans="1:4" ht="13.5" hidden="1" customHeight="1" x14ac:dyDescent="0.25">
      <c r="A59">
        <v>57</v>
      </c>
      <c r="B59" s="86" t="str">
        <v>-</v>
      </c>
      <c r="C59" s="293" t="e">
        <f ca="1">計算_係数!D64*100</f>
        <v>#DIV/0!</v>
      </c>
      <c r="D59" s="293" t="e">
        <f t="shared" ca="1" si="2"/>
        <v>#DIV/0!</v>
      </c>
    </row>
    <row r="60" spans="1:4" ht="13.5" hidden="1" customHeight="1" x14ac:dyDescent="0.25">
      <c r="A60">
        <v>58</v>
      </c>
      <c r="B60" s="86" t="str">
        <v>-</v>
      </c>
      <c r="C60" s="293" t="e">
        <f ca="1">計算_係数!D65*100</f>
        <v>#DIV/0!</v>
      </c>
      <c r="D60" s="293" t="e">
        <f t="shared" ca="1" si="2"/>
        <v>#DIV/0!</v>
      </c>
    </row>
    <row r="61" spans="1:4" ht="13.5" hidden="1" customHeight="1" x14ac:dyDescent="0.25">
      <c r="A61">
        <v>59</v>
      </c>
      <c r="B61" s="86" t="str">
        <v>-</v>
      </c>
      <c r="C61" s="293" t="e">
        <f ca="1">計算_係数!D66*100</f>
        <v>#DIV/0!</v>
      </c>
      <c r="D61" s="293" t="e">
        <f t="shared" ca="1" si="2"/>
        <v>#DIV/0!</v>
      </c>
    </row>
    <row r="62" spans="1:4" ht="13.5" hidden="1" customHeight="1" x14ac:dyDescent="0.25">
      <c r="A62">
        <v>60</v>
      </c>
      <c r="B62" s="86" t="str">
        <v>-</v>
      </c>
      <c r="C62" s="293" t="e">
        <f ca="1">計算_係数!D67*100</f>
        <v>#DIV/0!</v>
      </c>
      <c r="D62" s="293" t="e">
        <f t="shared" ca="1" si="2"/>
        <v>#DIV/0!</v>
      </c>
    </row>
    <row r="63" spans="1:4" ht="13.5" hidden="1" customHeight="1" x14ac:dyDescent="0.25">
      <c r="A63">
        <v>61</v>
      </c>
      <c r="B63" s="86" t="str">
        <v>-</v>
      </c>
      <c r="C63" s="293" t="e">
        <f ca="1">計算_係数!D68*100</f>
        <v>#DIV/0!</v>
      </c>
      <c r="D63" s="293" t="e">
        <f t="shared" ca="1" si="2"/>
        <v>#DIV/0!</v>
      </c>
    </row>
    <row r="64" spans="1:4" ht="13.5" hidden="1" customHeight="1" x14ac:dyDescent="0.25">
      <c r="A64">
        <v>62</v>
      </c>
      <c r="B64" s="86" t="str">
        <v>-</v>
      </c>
      <c r="C64" s="293" t="e">
        <f ca="1">計算_係数!D69*100</f>
        <v>#DIV/0!</v>
      </c>
      <c r="D64" s="293" t="e">
        <f t="shared" ca="1" si="2"/>
        <v>#DIV/0!</v>
      </c>
    </row>
    <row r="65" spans="1:4" ht="13.5" hidden="1" customHeight="1" x14ac:dyDescent="0.25">
      <c r="A65">
        <v>63</v>
      </c>
      <c r="B65" s="86" t="str">
        <v>-</v>
      </c>
      <c r="C65" s="293" t="e">
        <f ca="1">計算_係数!D70*100</f>
        <v>#DIV/0!</v>
      </c>
      <c r="D65" s="293" t="e">
        <f t="shared" ca="1" si="2"/>
        <v>#DIV/0!</v>
      </c>
    </row>
    <row r="66" spans="1:4" ht="13.5" hidden="1" customHeight="1" x14ac:dyDescent="0.25">
      <c r="A66">
        <v>64</v>
      </c>
      <c r="B66" s="86" t="str">
        <v>-</v>
      </c>
      <c r="C66" s="293" t="e">
        <f ca="1">計算_係数!D71*100</f>
        <v>#DIV/0!</v>
      </c>
      <c r="D66" s="293" t="e">
        <f t="shared" ca="1" si="2"/>
        <v>#DIV/0!</v>
      </c>
    </row>
    <row r="67" spans="1:4" ht="13.5" hidden="1" customHeight="1" x14ac:dyDescent="0.25">
      <c r="A67">
        <v>65</v>
      </c>
      <c r="B67" s="86" t="str">
        <v>-</v>
      </c>
      <c r="C67" s="293" t="e">
        <f ca="1">計算_係数!D72*100</f>
        <v>#DIV/0!</v>
      </c>
      <c r="D67" s="293" t="e">
        <f t="shared" ca="1" si="2"/>
        <v>#DIV/0!</v>
      </c>
    </row>
    <row r="68" spans="1:4" ht="13.5" hidden="1" customHeight="1" x14ac:dyDescent="0.25">
      <c r="A68">
        <v>66</v>
      </c>
      <c r="B68" s="86" t="str">
        <v>-</v>
      </c>
      <c r="C68" s="293" t="e">
        <f ca="1">計算_係数!D73*100</f>
        <v>#DIV/0!</v>
      </c>
      <c r="D68" s="293" t="e">
        <f t="shared" ca="1" si="2"/>
        <v>#DIV/0!</v>
      </c>
    </row>
    <row r="69" spans="1:4" ht="13.5" hidden="1" customHeight="1" x14ac:dyDescent="0.25">
      <c r="A69">
        <v>67</v>
      </c>
      <c r="B69" s="86" t="str">
        <v>-</v>
      </c>
      <c r="C69" s="293" t="e">
        <f ca="1">計算_係数!D74*100</f>
        <v>#DIV/0!</v>
      </c>
      <c r="D69" s="293" t="e">
        <f t="shared" ca="1" si="2"/>
        <v>#DIV/0!</v>
      </c>
    </row>
    <row r="70" spans="1:4" ht="13.5" hidden="1" customHeight="1" x14ac:dyDescent="0.25">
      <c r="A70">
        <v>68</v>
      </c>
      <c r="B70" s="86" t="str">
        <v>-</v>
      </c>
      <c r="C70" s="293" t="e">
        <f ca="1">計算_係数!D75*100</f>
        <v>#DIV/0!</v>
      </c>
      <c r="D70" s="293" t="e">
        <f t="shared" ca="1" si="2"/>
        <v>#DIV/0!</v>
      </c>
    </row>
    <row r="71" spans="1:4" ht="13.5" hidden="1" customHeight="1" x14ac:dyDescent="0.25">
      <c r="A71">
        <v>69</v>
      </c>
      <c r="B71" s="86" t="str">
        <v>-</v>
      </c>
      <c r="C71" s="293" t="e">
        <f ca="1">計算_係数!D76*100</f>
        <v>#DIV/0!</v>
      </c>
      <c r="D71" s="293" t="e">
        <f t="shared" ca="1" si="2"/>
        <v>#DIV/0!</v>
      </c>
    </row>
    <row r="72" spans="1:4" ht="13.5" hidden="1" customHeight="1" x14ac:dyDescent="0.25">
      <c r="A72">
        <v>70</v>
      </c>
      <c r="B72" s="86" t="str">
        <v>-</v>
      </c>
      <c r="C72" s="293" t="e">
        <f ca="1">計算_係数!D77*100</f>
        <v>#DIV/0!</v>
      </c>
      <c r="D72" s="293" t="e">
        <f t="shared" ca="1" si="2"/>
        <v>#DIV/0!</v>
      </c>
    </row>
    <row r="73" spans="1:4" ht="13.5" hidden="1" customHeight="1" x14ac:dyDescent="0.25">
      <c r="A73">
        <v>71</v>
      </c>
      <c r="B73" s="86" t="str">
        <v>-</v>
      </c>
      <c r="C73" s="293" t="e">
        <f ca="1">計算_係数!D78*100</f>
        <v>#DIV/0!</v>
      </c>
      <c r="D73" s="293" t="e">
        <f t="shared" ca="1" si="2"/>
        <v>#DIV/0!</v>
      </c>
    </row>
    <row r="74" spans="1:4" ht="13.5" hidden="1" customHeight="1" x14ac:dyDescent="0.25">
      <c r="A74">
        <v>72</v>
      </c>
      <c r="B74" s="86" t="str">
        <v>-</v>
      </c>
      <c r="C74" s="293" t="e">
        <f ca="1">計算_係数!D79*100</f>
        <v>#DIV/0!</v>
      </c>
      <c r="D74" s="293" t="e">
        <f t="shared" ca="1" si="2"/>
        <v>#DIV/0!</v>
      </c>
    </row>
    <row r="75" spans="1:4" ht="13.5" hidden="1" customHeight="1" x14ac:dyDescent="0.25">
      <c r="A75">
        <v>73</v>
      </c>
      <c r="B75" s="86" t="str">
        <v>-</v>
      </c>
      <c r="C75" s="293" t="e">
        <f ca="1">計算_係数!D80*100</f>
        <v>#DIV/0!</v>
      </c>
      <c r="D75" s="293" t="e">
        <f t="shared" ca="1" si="2"/>
        <v>#DIV/0!</v>
      </c>
    </row>
    <row r="76" spans="1:4" ht="13.5" hidden="1" customHeight="1" x14ac:dyDescent="0.25">
      <c r="A76">
        <v>74</v>
      </c>
      <c r="B76" s="86" t="str">
        <v>-</v>
      </c>
      <c r="C76" s="293" t="e">
        <f ca="1">計算_係数!D81*100</f>
        <v>#DIV/0!</v>
      </c>
      <c r="D76" s="293" t="e">
        <f t="shared" ca="1" si="2"/>
        <v>#DIV/0!</v>
      </c>
    </row>
    <row r="77" spans="1:4" ht="13.5" hidden="1" customHeight="1" x14ac:dyDescent="0.25">
      <c r="A77">
        <v>75</v>
      </c>
      <c r="B77" s="86" t="str">
        <v>-</v>
      </c>
      <c r="C77" s="293" t="e">
        <f ca="1">計算_係数!D82*100</f>
        <v>#DIV/0!</v>
      </c>
      <c r="D77" s="293" t="e">
        <f t="shared" ca="1" si="2"/>
        <v>#DIV/0!</v>
      </c>
    </row>
    <row r="78" spans="1:4" ht="13.5" hidden="1" customHeight="1" x14ac:dyDescent="0.25">
      <c r="A78">
        <v>76</v>
      </c>
      <c r="B78" s="86" t="str">
        <v>-</v>
      </c>
      <c r="C78" s="293" t="e">
        <f ca="1">計算_係数!D83*100</f>
        <v>#DIV/0!</v>
      </c>
      <c r="D78" s="293" t="e">
        <f t="shared" ca="1" si="2"/>
        <v>#DIV/0!</v>
      </c>
    </row>
    <row r="79" spans="1:4" ht="13.5" hidden="1" customHeight="1" x14ac:dyDescent="0.25">
      <c r="A79">
        <v>77</v>
      </c>
      <c r="B79" s="86" t="str">
        <v>-</v>
      </c>
      <c r="C79" s="293" t="e">
        <f ca="1">計算_係数!D84*100</f>
        <v>#DIV/0!</v>
      </c>
      <c r="D79" s="293" t="e">
        <f t="shared" ca="1" si="2"/>
        <v>#DIV/0!</v>
      </c>
    </row>
    <row r="80" spans="1:4" ht="13.5" hidden="1" customHeight="1" x14ac:dyDescent="0.25">
      <c r="A80">
        <v>78</v>
      </c>
      <c r="B80" s="86" t="str">
        <v>-</v>
      </c>
      <c r="C80" s="293" t="e">
        <f ca="1">計算_係数!D85*100</f>
        <v>#DIV/0!</v>
      </c>
      <c r="D80" s="293" t="e">
        <f t="shared" ref="D80:D122" ca="1" si="3">100-C80</f>
        <v>#DIV/0!</v>
      </c>
    </row>
    <row r="81" spans="1:4" ht="13.5" hidden="1" customHeight="1" x14ac:dyDescent="0.25">
      <c r="A81">
        <v>79</v>
      </c>
      <c r="B81" s="86" t="str">
        <v>-</v>
      </c>
      <c r="C81" s="293" t="e">
        <f ca="1">計算_係数!D86*100</f>
        <v>#DIV/0!</v>
      </c>
      <c r="D81" s="293" t="e">
        <f t="shared" ca="1" si="3"/>
        <v>#DIV/0!</v>
      </c>
    </row>
    <row r="82" spans="1:4" ht="13.5" hidden="1" customHeight="1" x14ac:dyDescent="0.25">
      <c r="A82">
        <v>80</v>
      </c>
      <c r="B82" s="86" t="str">
        <v>-</v>
      </c>
      <c r="C82" s="293" t="e">
        <f ca="1">計算_係数!D87*100</f>
        <v>#DIV/0!</v>
      </c>
      <c r="D82" s="293" t="e">
        <f t="shared" ca="1" si="3"/>
        <v>#DIV/0!</v>
      </c>
    </row>
    <row r="83" spans="1:4" ht="13.5" hidden="1" customHeight="1" x14ac:dyDescent="0.25">
      <c r="A83">
        <v>81</v>
      </c>
      <c r="B83" s="86" t="str">
        <v>-</v>
      </c>
      <c r="C83" s="293" t="e">
        <f ca="1">計算_係数!D88*100</f>
        <v>#DIV/0!</v>
      </c>
      <c r="D83" s="293" t="e">
        <f t="shared" ca="1" si="3"/>
        <v>#DIV/0!</v>
      </c>
    </row>
    <row r="84" spans="1:4" ht="13.5" hidden="1" customHeight="1" x14ac:dyDescent="0.25">
      <c r="A84">
        <v>82</v>
      </c>
      <c r="B84" s="86" t="str">
        <v>-</v>
      </c>
      <c r="C84" s="293" t="e">
        <f ca="1">計算_係数!D89*100</f>
        <v>#DIV/0!</v>
      </c>
      <c r="D84" s="293" t="e">
        <f t="shared" ca="1" si="3"/>
        <v>#DIV/0!</v>
      </c>
    </row>
    <row r="85" spans="1:4" ht="13.5" hidden="1" customHeight="1" x14ac:dyDescent="0.25">
      <c r="A85">
        <v>83</v>
      </c>
      <c r="B85" s="86" t="str">
        <v>-</v>
      </c>
      <c r="C85" s="293" t="e">
        <f ca="1">計算_係数!D90*100</f>
        <v>#DIV/0!</v>
      </c>
      <c r="D85" s="293" t="e">
        <f t="shared" ca="1" si="3"/>
        <v>#DIV/0!</v>
      </c>
    </row>
    <row r="86" spans="1:4" ht="13.5" hidden="1" customHeight="1" x14ac:dyDescent="0.25">
      <c r="A86">
        <v>84</v>
      </c>
      <c r="B86" s="86" t="str">
        <v>-</v>
      </c>
      <c r="C86" s="293" t="e">
        <f ca="1">計算_係数!D91*100</f>
        <v>#DIV/0!</v>
      </c>
      <c r="D86" s="293" t="e">
        <f t="shared" ca="1" si="3"/>
        <v>#DIV/0!</v>
      </c>
    </row>
    <row r="87" spans="1:4" ht="13.5" hidden="1" customHeight="1" x14ac:dyDescent="0.25">
      <c r="A87">
        <v>85</v>
      </c>
      <c r="B87" s="86" t="str">
        <v>-</v>
      </c>
      <c r="C87" s="293" t="e">
        <f ca="1">計算_係数!D92*100</f>
        <v>#DIV/0!</v>
      </c>
      <c r="D87" s="293" t="e">
        <f t="shared" ca="1" si="3"/>
        <v>#DIV/0!</v>
      </c>
    </row>
    <row r="88" spans="1:4" ht="13.5" hidden="1" customHeight="1" x14ac:dyDescent="0.25">
      <c r="A88">
        <v>86</v>
      </c>
      <c r="B88" s="86" t="str">
        <v>-</v>
      </c>
      <c r="C88" s="293" t="e">
        <f ca="1">計算_係数!D93*100</f>
        <v>#DIV/0!</v>
      </c>
      <c r="D88" s="293" t="e">
        <f t="shared" ca="1" si="3"/>
        <v>#DIV/0!</v>
      </c>
    </row>
    <row r="89" spans="1:4" ht="13.5" hidden="1" customHeight="1" x14ac:dyDescent="0.25">
      <c r="A89">
        <v>87</v>
      </c>
      <c r="B89" s="86" t="str">
        <v>-</v>
      </c>
      <c r="C89" s="293" t="e">
        <f ca="1">計算_係数!D94*100</f>
        <v>#DIV/0!</v>
      </c>
      <c r="D89" s="293" t="e">
        <f t="shared" ca="1" si="3"/>
        <v>#DIV/0!</v>
      </c>
    </row>
    <row r="90" spans="1:4" ht="13.5" hidden="1" customHeight="1" x14ac:dyDescent="0.25">
      <c r="A90">
        <v>88</v>
      </c>
      <c r="B90" s="86" t="str">
        <v>-</v>
      </c>
      <c r="C90" s="293" t="e">
        <f ca="1">計算_係数!D95*100</f>
        <v>#DIV/0!</v>
      </c>
      <c r="D90" s="293" t="e">
        <f t="shared" ca="1" si="3"/>
        <v>#DIV/0!</v>
      </c>
    </row>
    <row r="91" spans="1:4" ht="13.5" hidden="1" customHeight="1" x14ac:dyDescent="0.25">
      <c r="A91">
        <v>89</v>
      </c>
      <c r="B91" s="86" t="str">
        <v>-</v>
      </c>
      <c r="C91" s="293" t="e">
        <f ca="1">計算_係数!D96*100</f>
        <v>#DIV/0!</v>
      </c>
      <c r="D91" s="293" t="e">
        <f t="shared" ca="1" si="3"/>
        <v>#DIV/0!</v>
      </c>
    </row>
    <row r="92" spans="1:4" ht="13.5" hidden="1" customHeight="1" x14ac:dyDescent="0.25">
      <c r="A92">
        <v>90</v>
      </c>
      <c r="B92" s="86" t="str">
        <v>-</v>
      </c>
      <c r="C92" s="293" t="e">
        <f ca="1">計算_係数!D97*100</f>
        <v>#DIV/0!</v>
      </c>
      <c r="D92" s="293" t="e">
        <f t="shared" ca="1" si="3"/>
        <v>#DIV/0!</v>
      </c>
    </row>
    <row r="93" spans="1:4" ht="13.5" hidden="1" customHeight="1" x14ac:dyDescent="0.25">
      <c r="A93">
        <v>91</v>
      </c>
      <c r="B93" s="86" t="str">
        <v>-</v>
      </c>
      <c r="C93" s="293" t="e">
        <f ca="1">計算_係数!D98*100</f>
        <v>#DIV/0!</v>
      </c>
      <c r="D93" s="293" t="e">
        <f t="shared" ca="1" si="3"/>
        <v>#DIV/0!</v>
      </c>
    </row>
    <row r="94" spans="1:4" ht="13.5" hidden="1" customHeight="1" x14ac:dyDescent="0.25">
      <c r="A94">
        <v>92</v>
      </c>
      <c r="B94" s="86" t="str">
        <v>-</v>
      </c>
      <c r="C94" s="293" t="e">
        <f ca="1">計算_係数!D99*100</f>
        <v>#DIV/0!</v>
      </c>
      <c r="D94" s="293" t="e">
        <f t="shared" ca="1" si="3"/>
        <v>#DIV/0!</v>
      </c>
    </row>
    <row r="95" spans="1:4" ht="13.5" hidden="1" customHeight="1" x14ac:dyDescent="0.25">
      <c r="A95">
        <v>93</v>
      </c>
      <c r="B95" s="86" t="str">
        <v>-</v>
      </c>
      <c r="C95" s="293" t="e">
        <f ca="1">計算_係数!D100*100</f>
        <v>#DIV/0!</v>
      </c>
      <c r="D95" s="293" t="e">
        <f t="shared" ca="1" si="3"/>
        <v>#DIV/0!</v>
      </c>
    </row>
    <row r="96" spans="1:4" ht="13.5" hidden="1" customHeight="1" x14ac:dyDescent="0.25">
      <c r="A96">
        <v>94</v>
      </c>
      <c r="B96" s="86" t="str">
        <v>-</v>
      </c>
      <c r="C96" s="293" t="e">
        <f ca="1">計算_係数!D101*100</f>
        <v>#DIV/0!</v>
      </c>
      <c r="D96" s="293" t="e">
        <f t="shared" ca="1" si="3"/>
        <v>#DIV/0!</v>
      </c>
    </row>
    <row r="97" spans="1:4" ht="13.5" hidden="1" customHeight="1" x14ac:dyDescent="0.25">
      <c r="A97">
        <v>95</v>
      </c>
      <c r="B97" s="86" t="str">
        <v>-</v>
      </c>
      <c r="C97" s="293" t="e">
        <f ca="1">計算_係数!D102*100</f>
        <v>#DIV/0!</v>
      </c>
      <c r="D97" s="293" t="e">
        <f t="shared" ca="1" si="3"/>
        <v>#DIV/0!</v>
      </c>
    </row>
    <row r="98" spans="1:4" ht="13.5" hidden="1" customHeight="1" x14ac:dyDescent="0.25">
      <c r="A98">
        <v>96</v>
      </c>
      <c r="B98" s="86" t="str">
        <v>-</v>
      </c>
      <c r="C98" s="293" t="e">
        <f ca="1">計算_係数!D103*100</f>
        <v>#DIV/0!</v>
      </c>
      <c r="D98" s="293" t="e">
        <f t="shared" ca="1" si="3"/>
        <v>#DIV/0!</v>
      </c>
    </row>
    <row r="99" spans="1:4" ht="13.5" hidden="1" customHeight="1" x14ac:dyDescent="0.25">
      <c r="A99">
        <v>97</v>
      </c>
      <c r="B99" s="86" t="str">
        <v>-</v>
      </c>
      <c r="C99" s="293" t="e">
        <f ca="1">計算_係数!D104*100</f>
        <v>#DIV/0!</v>
      </c>
      <c r="D99" s="293" t="e">
        <f t="shared" ca="1" si="3"/>
        <v>#DIV/0!</v>
      </c>
    </row>
    <row r="100" spans="1:4" ht="13.5" hidden="1" customHeight="1" x14ac:dyDescent="0.25">
      <c r="A100">
        <v>98</v>
      </c>
      <c r="B100" s="86" t="str">
        <v>-</v>
      </c>
      <c r="C100" s="293" t="e">
        <f ca="1">計算_係数!D105*100</f>
        <v>#DIV/0!</v>
      </c>
      <c r="D100" s="293" t="e">
        <f t="shared" ca="1" si="3"/>
        <v>#DIV/0!</v>
      </c>
    </row>
    <row r="101" spans="1:4" ht="13.5" hidden="1" customHeight="1" x14ac:dyDescent="0.25">
      <c r="A101">
        <v>99</v>
      </c>
      <c r="B101" s="86" t="str">
        <v>-</v>
      </c>
      <c r="C101" s="293" t="e">
        <f ca="1">計算_係数!D106*100</f>
        <v>#DIV/0!</v>
      </c>
      <c r="D101" s="293" t="e">
        <f t="shared" ca="1" si="3"/>
        <v>#DIV/0!</v>
      </c>
    </row>
    <row r="102" spans="1:4" ht="13.5" hidden="1" customHeight="1" x14ac:dyDescent="0.25">
      <c r="A102">
        <v>100</v>
      </c>
      <c r="B102" s="86" t="str">
        <v>-</v>
      </c>
      <c r="C102" s="293" t="e">
        <f ca="1">計算_係数!D107*100</f>
        <v>#DIV/0!</v>
      </c>
      <c r="D102" s="293" t="e">
        <f t="shared" ca="1" si="3"/>
        <v>#DIV/0!</v>
      </c>
    </row>
    <row r="103" spans="1:4" ht="13.5" hidden="1" customHeight="1" x14ac:dyDescent="0.25">
      <c r="A103">
        <v>101</v>
      </c>
      <c r="B103" s="86" t="str">
        <v>-</v>
      </c>
      <c r="C103" s="293" t="e">
        <f ca="1">計算_係数!D108*100</f>
        <v>#DIV/0!</v>
      </c>
      <c r="D103" s="293" t="e">
        <f t="shared" ca="1" si="3"/>
        <v>#DIV/0!</v>
      </c>
    </row>
    <row r="104" spans="1:4" ht="13.5" hidden="1" customHeight="1" x14ac:dyDescent="0.25">
      <c r="A104">
        <v>102</v>
      </c>
      <c r="B104" s="86" t="str">
        <v>-</v>
      </c>
      <c r="C104" s="293" t="e">
        <f ca="1">計算_係数!D109*100</f>
        <v>#DIV/0!</v>
      </c>
      <c r="D104" s="293" t="e">
        <f t="shared" ca="1" si="3"/>
        <v>#DIV/0!</v>
      </c>
    </row>
    <row r="105" spans="1:4" ht="13.5" hidden="1" customHeight="1" x14ac:dyDescent="0.25">
      <c r="A105">
        <v>103</v>
      </c>
      <c r="B105" s="86" t="str">
        <v>-</v>
      </c>
      <c r="C105" s="293" t="e">
        <f ca="1">計算_係数!D110*100</f>
        <v>#DIV/0!</v>
      </c>
      <c r="D105" s="293" t="e">
        <f t="shared" ca="1" si="3"/>
        <v>#DIV/0!</v>
      </c>
    </row>
    <row r="106" spans="1:4" ht="13.5" hidden="1" customHeight="1" x14ac:dyDescent="0.25">
      <c r="A106">
        <v>104</v>
      </c>
      <c r="B106" s="86" t="str">
        <v>-</v>
      </c>
      <c r="C106" s="293" t="e">
        <f ca="1">計算_係数!D111*100</f>
        <v>#DIV/0!</v>
      </c>
      <c r="D106" s="293" t="e">
        <f t="shared" ca="1" si="3"/>
        <v>#DIV/0!</v>
      </c>
    </row>
    <row r="107" spans="1:4" ht="13.5" hidden="1" customHeight="1" x14ac:dyDescent="0.25">
      <c r="A107">
        <v>105</v>
      </c>
      <c r="B107" s="86" t="str">
        <v>-</v>
      </c>
      <c r="C107" s="293" t="e">
        <f ca="1">計算_係数!D112*100</f>
        <v>#DIV/0!</v>
      </c>
      <c r="D107" s="293" t="e">
        <f t="shared" ca="1" si="3"/>
        <v>#DIV/0!</v>
      </c>
    </row>
    <row r="108" spans="1:4" ht="13.5" hidden="1" customHeight="1" x14ac:dyDescent="0.25">
      <c r="A108">
        <v>106</v>
      </c>
      <c r="B108" s="86" t="str">
        <v>-</v>
      </c>
      <c r="C108" s="293" t="e">
        <f ca="1">計算_係数!D113*100</f>
        <v>#DIV/0!</v>
      </c>
      <c r="D108" s="293" t="e">
        <f t="shared" ca="1" si="3"/>
        <v>#DIV/0!</v>
      </c>
    </row>
    <row r="109" spans="1:4" ht="13.5" hidden="1" customHeight="1" x14ac:dyDescent="0.25">
      <c r="A109">
        <v>107</v>
      </c>
      <c r="B109" s="86" t="str">
        <v>-</v>
      </c>
      <c r="C109" s="293" t="e">
        <f ca="1">計算_係数!D114*100</f>
        <v>#DIV/0!</v>
      </c>
      <c r="D109" s="293" t="e">
        <f t="shared" ca="1" si="3"/>
        <v>#DIV/0!</v>
      </c>
    </row>
    <row r="110" spans="1:4" ht="13.5" hidden="1" customHeight="1" x14ac:dyDescent="0.25">
      <c r="A110">
        <v>108</v>
      </c>
      <c r="B110" s="86" t="str">
        <v>-</v>
      </c>
      <c r="C110" s="293" t="e">
        <f ca="1">計算_係数!D115*100</f>
        <v>#DIV/0!</v>
      </c>
      <c r="D110" s="293" t="e">
        <f t="shared" ca="1" si="3"/>
        <v>#DIV/0!</v>
      </c>
    </row>
    <row r="111" spans="1:4" ht="13.5" hidden="1" customHeight="1" x14ac:dyDescent="0.25">
      <c r="A111">
        <v>109</v>
      </c>
      <c r="B111" s="86" t="str">
        <v>-</v>
      </c>
      <c r="C111" s="293" t="e">
        <f ca="1">計算_係数!D116*100</f>
        <v>#DIV/0!</v>
      </c>
      <c r="D111" s="293" t="e">
        <f t="shared" ca="1" si="3"/>
        <v>#DIV/0!</v>
      </c>
    </row>
    <row r="112" spans="1:4" ht="13.5" hidden="1" customHeight="1" x14ac:dyDescent="0.25">
      <c r="A112">
        <v>110</v>
      </c>
      <c r="B112" s="86" t="str">
        <v>-</v>
      </c>
      <c r="C112" s="293" t="e">
        <f ca="1">計算_係数!D117*100</f>
        <v>#DIV/0!</v>
      </c>
      <c r="D112" s="293" t="e">
        <f t="shared" ca="1" si="3"/>
        <v>#DIV/0!</v>
      </c>
    </row>
    <row r="113" spans="1:4" ht="13.5" hidden="1" customHeight="1" x14ac:dyDescent="0.25">
      <c r="A113">
        <v>111</v>
      </c>
      <c r="B113" s="86" t="str">
        <v>-</v>
      </c>
      <c r="C113" s="293" t="e">
        <f ca="1">計算_係数!D118*100</f>
        <v>#DIV/0!</v>
      </c>
      <c r="D113" s="293" t="e">
        <f t="shared" ca="1" si="3"/>
        <v>#DIV/0!</v>
      </c>
    </row>
    <row r="114" spans="1:4" ht="13.5" hidden="1" customHeight="1" x14ac:dyDescent="0.25">
      <c r="A114">
        <v>112</v>
      </c>
      <c r="B114" s="86" t="str">
        <v>-</v>
      </c>
      <c r="C114" s="293" t="e">
        <f ca="1">計算_係数!D119*100</f>
        <v>#DIV/0!</v>
      </c>
      <c r="D114" s="293" t="e">
        <f t="shared" ca="1" si="3"/>
        <v>#DIV/0!</v>
      </c>
    </row>
    <row r="115" spans="1:4" ht="13.5" hidden="1" customHeight="1" x14ac:dyDescent="0.25">
      <c r="A115">
        <v>113</v>
      </c>
      <c r="B115" s="86" t="str">
        <v>-</v>
      </c>
      <c r="C115" s="293" t="e">
        <f ca="1">計算_係数!D120*100</f>
        <v>#DIV/0!</v>
      </c>
      <c r="D115" s="293" t="e">
        <f t="shared" ca="1" si="3"/>
        <v>#DIV/0!</v>
      </c>
    </row>
    <row r="116" spans="1:4" ht="13.5" hidden="1" customHeight="1" x14ac:dyDescent="0.25">
      <c r="A116">
        <v>114</v>
      </c>
      <c r="B116" s="86" t="str">
        <v>-</v>
      </c>
      <c r="C116" s="293" t="e">
        <f ca="1">計算_係数!D121*100</f>
        <v>#DIV/0!</v>
      </c>
      <c r="D116" s="293" t="e">
        <f t="shared" ca="1" si="3"/>
        <v>#DIV/0!</v>
      </c>
    </row>
    <row r="117" spans="1:4" ht="13.5" hidden="1" customHeight="1" x14ac:dyDescent="0.25">
      <c r="A117">
        <v>115</v>
      </c>
      <c r="B117" s="86" t="str">
        <v>-</v>
      </c>
      <c r="C117" s="293" t="e">
        <f ca="1">計算_係数!D122*100</f>
        <v>#DIV/0!</v>
      </c>
      <c r="D117" s="293" t="e">
        <f t="shared" ca="1" si="3"/>
        <v>#DIV/0!</v>
      </c>
    </row>
    <row r="118" spans="1:4" ht="13.5" hidden="1" customHeight="1" x14ac:dyDescent="0.25">
      <c r="A118">
        <v>116</v>
      </c>
      <c r="B118" s="86" t="str">
        <v>-</v>
      </c>
      <c r="C118" s="293" t="e">
        <f ca="1">計算_係数!D123*100</f>
        <v>#DIV/0!</v>
      </c>
      <c r="D118" s="293" t="e">
        <f t="shared" ca="1" si="3"/>
        <v>#DIV/0!</v>
      </c>
    </row>
    <row r="119" spans="1:4" ht="13.5" hidden="1" customHeight="1" x14ac:dyDescent="0.25">
      <c r="A119">
        <v>117</v>
      </c>
      <c r="B119" s="86" t="str">
        <v>-</v>
      </c>
      <c r="C119" s="293" t="e">
        <f ca="1">計算_係数!D124*100</f>
        <v>#DIV/0!</v>
      </c>
      <c r="D119" s="293" t="e">
        <f t="shared" ca="1" si="3"/>
        <v>#DIV/0!</v>
      </c>
    </row>
    <row r="120" spans="1:4" ht="13.5" hidden="1" customHeight="1" x14ac:dyDescent="0.25">
      <c r="A120">
        <v>118</v>
      </c>
      <c r="B120" s="86" t="str">
        <v>-</v>
      </c>
      <c r="C120" s="293" t="e">
        <f ca="1">計算_係数!D125*100</f>
        <v>#DIV/0!</v>
      </c>
      <c r="D120" s="293" t="e">
        <f t="shared" ca="1" si="3"/>
        <v>#DIV/0!</v>
      </c>
    </row>
    <row r="121" spans="1:4" ht="13.5" hidden="1" customHeight="1" x14ac:dyDescent="0.25">
      <c r="A121">
        <v>119</v>
      </c>
      <c r="B121" s="86" t="str">
        <v>-</v>
      </c>
      <c r="C121" s="293" t="e">
        <f ca="1">計算_係数!D126*100</f>
        <v>#DIV/0!</v>
      </c>
      <c r="D121" s="293" t="e">
        <f t="shared" ca="1" si="3"/>
        <v>#DIV/0!</v>
      </c>
    </row>
    <row r="122" spans="1:4" ht="13.5" hidden="1" customHeight="1" x14ac:dyDescent="0.25">
      <c r="A122">
        <v>120</v>
      </c>
      <c r="B122" s="86" t="str">
        <v>-</v>
      </c>
      <c r="C122" s="293" t="e">
        <f ca="1">計算_係数!D127*100</f>
        <v>#DIV/0!</v>
      </c>
      <c r="D122" s="293" t="e">
        <f t="shared" ca="1" si="3"/>
        <v>#DIV/0!</v>
      </c>
    </row>
    <row r="283" spans="3:3" x14ac:dyDescent="0.25">
      <c r="C283">
        <f>結果_自給率!$BV7</f>
        <v>0</v>
      </c>
    </row>
  </sheetData>
  <phoneticPr fontId="3"/>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5" tint="0.79998168889431442"/>
  </sheetPr>
  <dimension ref="A1:T979"/>
  <sheetViews>
    <sheetView showGridLines="0" topLeftCell="A848" zoomScale="80" zoomScaleNormal="80" workbookViewId="0">
      <selection activeCell="E866" sqref="E866"/>
    </sheetView>
  </sheetViews>
  <sheetFormatPr defaultColWidth="9.109375" defaultRowHeight="21" customHeight="1" x14ac:dyDescent="0.25"/>
  <cols>
    <col min="1" max="1" width="9.109375" style="41"/>
    <col min="2" max="2" width="19" style="41" customWidth="1"/>
    <col min="3" max="10" width="14.5546875" style="41" customWidth="1"/>
    <col min="11" max="20" width="14.5546875" style="41" hidden="1" customWidth="1"/>
    <col min="21" max="16384" width="9.109375" style="41"/>
  </cols>
  <sheetData>
    <row r="1" spans="1:7" s="305" customFormat="1" ht="21" customHeight="1" thickBot="1" x14ac:dyDescent="0.3"/>
    <row r="2" spans="1:7" s="305" customFormat="1" ht="21" customHeight="1" thickTop="1" thickBot="1" x14ac:dyDescent="0.3">
      <c r="A2" s="738" t="s">
        <v>846</v>
      </c>
      <c r="B2" s="739"/>
      <c r="C2" s="740" t="s">
        <v>847</v>
      </c>
      <c r="D2" s="741"/>
      <c r="E2" s="740" t="s">
        <v>866</v>
      </c>
    </row>
    <row r="3" spans="1:7" s="305" customFormat="1" ht="21" customHeight="1" thickTop="1" thickBot="1" x14ac:dyDescent="0.3">
      <c r="B3" s="305" t="s">
        <v>867</v>
      </c>
    </row>
    <row r="4" spans="1:7" s="305" customFormat="1" ht="21" customHeight="1" thickTop="1" thickBot="1" x14ac:dyDescent="0.3">
      <c r="B4" s="612" t="s">
        <v>868</v>
      </c>
      <c r="C4" s="613" t="s">
        <v>824</v>
      </c>
      <c r="D4" s="307"/>
      <c r="E4" s="307"/>
      <c r="G4" s="308"/>
    </row>
    <row r="5" spans="1:7" s="310" customFormat="1" ht="21" customHeight="1" thickTop="1" x14ac:dyDescent="0.25">
      <c r="B5" s="309"/>
      <c r="G5" s="308"/>
    </row>
    <row r="6" spans="1:7" s="310" customFormat="1" ht="21" customHeight="1" thickBot="1" x14ac:dyDescent="0.3">
      <c r="B6" s="311" t="s">
        <v>487</v>
      </c>
      <c r="E6" s="311"/>
      <c r="G6" s="308"/>
    </row>
    <row r="7" spans="1:7" s="305" customFormat="1" ht="21" customHeight="1" thickTop="1" thickBot="1" x14ac:dyDescent="0.3">
      <c r="B7" s="612" t="s">
        <v>363</v>
      </c>
      <c r="C7" s="614" t="s">
        <v>367</v>
      </c>
      <c r="D7" s="615">
        <v>30</v>
      </c>
      <c r="E7" s="729" t="s">
        <v>869</v>
      </c>
      <c r="G7" s="308"/>
    </row>
    <row r="8" spans="1:7" s="305" customFormat="1" ht="21" customHeight="1" thickTop="1" x14ac:dyDescent="0.25">
      <c r="G8" s="308"/>
    </row>
    <row r="9" spans="1:7" s="305" customFormat="1" ht="21" customHeight="1" thickBot="1" x14ac:dyDescent="0.3">
      <c r="B9" s="305" t="s">
        <v>488</v>
      </c>
      <c r="G9" s="308"/>
    </row>
    <row r="10" spans="1:7" s="305" customFormat="1" ht="43.5" customHeight="1" thickTop="1" thickBot="1" x14ac:dyDescent="0.3">
      <c r="B10" s="612" t="s">
        <v>452</v>
      </c>
      <c r="C10" s="616" t="s">
        <v>895</v>
      </c>
      <c r="G10" s="308"/>
    </row>
    <row r="11" spans="1:7" s="305" customFormat="1" ht="21" customHeight="1" thickTop="1" x14ac:dyDescent="0.25">
      <c r="B11" s="306"/>
      <c r="G11" s="308"/>
    </row>
    <row r="12" spans="1:7" s="305" customFormat="1" ht="21" customHeight="1" x14ac:dyDescent="0.25">
      <c r="B12" s="305" t="s">
        <v>775</v>
      </c>
    </row>
    <row r="13" spans="1:7" s="305" customFormat="1" ht="21" customHeight="1" x14ac:dyDescent="0.25">
      <c r="B13" s="305" t="s">
        <v>833</v>
      </c>
    </row>
    <row r="14" spans="1:7" s="305" customFormat="1" ht="21" customHeight="1" x14ac:dyDescent="0.25">
      <c r="B14" s="305" t="s">
        <v>776</v>
      </c>
    </row>
    <row r="15" spans="1:7" s="305" customFormat="1" ht="21" customHeight="1" x14ac:dyDescent="0.25">
      <c r="B15" s="305" t="s">
        <v>834</v>
      </c>
    </row>
    <row r="16" spans="1:7" s="305" customFormat="1" ht="32.25" thickBot="1" x14ac:dyDescent="0.3">
      <c r="B16" s="574" t="s">
        <v>774</v>
      </c>
      <c r="C16" s="574" t="s">
        <v>770</v>
      </c>
      <c r="D16" s="574" t="s">
        <v>543</v>
      </c>
      <c r="E16"/>
      <c r="F16"/>
      <c r="G16" s="313"/>
    </row>
    <row r="17" spans="2:9" s="305" customFormat="1" ht="21" customHeight="1" thickTop="1" x14ac:dyDescent="0.25">
      <c r="B17" s="720" t="s">
        <v>772</v>
      </c>
      <c r="C17" s="721" t="s">
        <v>772</v>
      </c>
      <c r="D17" s="717">
        <v>1000000</v>
      </c>
      <c r="E17" s="542">
        <f>IF(F17="-", "", COUNTA($F$17:$F17)-COUNTIF($F$17:$F17, "-"))</f>
        <v>1</v>
      </c>
      <c r="F17" s="542" t="str">
        <f>IF(COUNTIF($C$17:$C17, $C17)=1, $C17, "-")</f>
        <v>総数</v>
      </c>
      <c r="G17" s="542">
        <v>1</v>
      </c>
      <c r="H17" s="543" t="str">
        <f t="shared" ref="H17:H32" si="0">VLOOKUP(G17, $E$17:$F$32, 2, FALSE)</f>
        <v>総数</v>
      </c>
    </row>
    <row r="18" spans="2:9" s="305" customFormat="1" ht="21" customHeight="1" x14ac:dyDescent="0.25">
      <c r="B18" s="720" t="s">
        <v>300</v>
      </c>
      <c r="C18" s="721" t="s">
        <v>779</v>
      </c>
      <c r="D18" s="718">
        <v>750000</v>
      </c>
      <c r="E18" s="542">
        <f>IF(F18="-", "", COUNTA($F$17:$F18)-COUNTIF($F$17:$F18, "-"))</f>
        <v>2</v>
      </c>
      <c r="F18" s="542" t="str">
        <f>IF(COUNTIF($C$17:$C18, $C18)=1, $C18, "-")</f>
        <v>日帰り・宿泊</v>
      </c>
      <c r="G18" s="542">
        <v>2</v>
      </c>
      <c r="H18" s="543" t="str">
        <f t="shared" si="0"/>
        <v>日帰り・宿泊</v>
      </c>
      <c r="I18" s="315"/>
    </row>
    <row r="19" spans="2:9" s="305" customFormat="1" ht="21" customHeight="1" x14ac:dyDescent="0.25">
      <c r="B19" s="720" t="s">
        <v>301</v>
      </c>
      <c r="C19" s="721" t="s">
        <v>779</v>
      </c>
      <c r="D19" s="718">
        <v>250000</v>
      </c>
      <c r="E19" s="542" t="str">
        <f>IF(F19="-", "", COUNTA($F$17:$F19)-COUNTIF($F$17:$F19, "-"))</f>
        <v/>
      </c>
      <c r="F19" s="542" t="str">
        <f>IF(COUNTIF($C$17:$C19, $C19)=1, $C19, "-")</f>
        <v>-</v>
      </c>
      <c r="G19" s="542">
        <v>3</v>
      </c>
      <c r="H19" s="543" t="str">
        <f t="shared" si="0"/>
        <v>居住地</v>
      </c>
    </row>
    <row r="20" spans="2:9" s="305" customFormat="1" ht="21" customHeight="1" x14ac:dyDescent="0.25">
      <c r="B20" s="720" t="s">
        <v>236</v>
      </c>
      <c r="C20" s="721" t="s">
        <v>771</v>
      </c>
      <c r="D20" s="718">
        <v>800000</v>
      </c>
      <c r="E20" s="542">
        <f>IF(F20="-", "", COUNTA($F$17:$F20)-COUNTIF($F$17:$F20, "-"))</f>
        <v>3</v>
      </c>
      <c r="F20" s="542" t="str">
        <f>IF(COUNTIF($C$17:$C20, $C20)=1, $C20, "-")</f>
        <v>居住地</v>
      </c>
      <c r="G20" s="542">
        <v>4</v>
      </c>
      <c r="H20" s="543" t="e">
        <f t="shared" si="0"/>
        <v>#N/A</v>
      </c>
    </row>
    <row r="21" spans="2:9" s="305" customFormat="1" ht="21" customHeight="1" x14ac:dyDescent="0.25">
      <c r="B21" s="720" t="s">
        <v>237</v>
      </c>
      <c r="C21" s="721" t="s">
        <v>771</v>
      </c>
      <c r="D21" s="718">
        <v>200000</v>
      </c>
      <c r="E21" s="542" t="str">
        <f>IF(F21="-", "", COUNTA($F$17:$F21)-COUNTIF($F$17:$F21, "-"))</f>
        <v/>
      </c>
      <c r="F21" s="542" t="str">
        <f>IF(COUNTIF($C$17:$C21, $C21)=1, $C21, "-")</f>
        <v>-</v>
      </c>
      <c r="G21" s="542">
        <v>5</v>
      </c>
      <c r="H21" s="543" t="e">
        <f t="shared" si="0"/>
        <v>#N/A</v>
      </c>
    </row>
    <row r="22" spans="2:9" s="305" customFormat="1" ht="21" customHeight="1" thickBot="1" x14ac:dyDescent="0.3">
      <c r="B22" s="720" t="s">
        <v>238</v>
      </c>
      <c r="C22" s="721" t="s">
        <v>771</v>
      </c>
      <c r="D22" s="719">
        <v>0</v>
      </c>
      <c r="E22" s="542" t="str">
        <f>IF(F22="-", "", COUNTA($F$17:$F22)-COUNTIF($F$17:$F22, "-"))</f>
        <v/>
      </c>
      <c r="F22" s="542" t="str">
        <f>IF(COUNTIF($C$17:$C22, $C22)=1, $C22, "-")</f>
        <v>-</v>
      </c>
      <c r="G22" s="542">
        <v>6</v>
      </c>
      <c r="H22" s="543" t="e">
        <f t="shared" si="0"/>
        <v>#N/A</v>
      </c>
    </row>
    <row r="23" spans="2:9" s="305" customFormat="1" ht="21" customHeight="1" thickTop="1" x14ac:dyDescent="0.25">
      <c r="B23" s="541"/>
      <c r="C23" s="541"/>
      <c r="D23" s="641"/>
      <c r="E23" s="542" t="str">
        <f>IF(F23="-", "", COUNTA($F$17:$F23)-COUNTIF($F$17:$F23, "-"))</f>
        <v/>
      </c>
      <c r="F23" s="542" t="str">
        <f>IF(COUNTIF($C$17:$C23, $C23)=1, $C23, "-")</f>
        <v>-</v>
      </c>
      <c r="G23" s="542">
        <v>7</v>
      </c>
      <c r="H23" s="543" t="e">
        <f t="shared" si="0"/>
        <v>#N/A</v>
      </c>
    </row>
    <row r="24" spans="2:9" s="305" customFormat="1" ht="21" hidden="1" customHeight="1" x14ac:dyDescent="0.25">
      <c r="B24" s="131"/>
      <c r="C24" s="131"/>
      <c r="D24" s="316"/>
      <c r="E24" s="542" t="str">
        <f>IF(F24="-", "", COUNTA($F$17:$F24)-COUNTIF($F$17:$F24, "-"))</f>
        <v/>
      </c>
      <c r="F24" s="542" t="str">
        <f>IF(COUNTIF($C$17:$C24, $C24)=1, $C24, "-")</f>
        <v>-</v>
      </c>
      <c r="G24" s="542">
        <v>8</v>
      </c>
      <c r="H24" s="543" t="e">
        <f t="shared" si="0"/>
        <v>#N/A</v>
      </c>
    </row>
    <row r="25" spans="2:9" s="305" customFormat="1" ht="21" hidden="1" customHeight="1" x14ac:dyDescent="0.25">
      <c r="B25" s="131"/>
      <c r="C25" s="131"/>
      <c r="D25" s="316"/>
      <c r="E25" s="542" t="str">
        <f>IF(F25="-", "", COUNTA($F$17:$F25)-COUNTIF($F$17:$F25, "-"))</f>
        <v/>
      </c>
      <c r="F25" s="542" t="str">
        <f>IF(COUNTIF($C$17:$C25, $C25)=1, $C25, "-")</f>
        <v>-</v>
      </c>
      <c r="G25" s="542">
        <v>9</v>
      </c>
      <c r="H25" s="543" t="e">
        <f t="shared" si="0"/>
        <v>#N/A</v>
      </c>
    </row>
    <row r="26" spans="2:9" s="305" customFormat="1" ht="21" hidden="1" customHeight="1" x14ac:dyDescent="0.25">
      <c r="B26" s="131"/>
      <c r="C26" s="131"/>
      <c r="D26" s="316"/>
      <c r="E26" s="542" t="str">
        <f>IF(F26="-", "", COUNTA($F$17:$F26)-COUNTIF($F$17:$F26, "-"))</f>
        <v/>
      </c>
      <c r="F26" s="542" t="str">
        <f>IF(COUNTIF($C$17:$C26, $C26)=1, $C26, "-")</f>
        <v>-</v>
      </c>
      <c r="G26" s="542">
        <v>10</v>
      </c>
      <c r="H26" s="543" t="e">
        <f t="shared" si="0"/>
        <v>#N/A</v>
      </c>
    </row>
    <row r="27" spans="2:9" s="305" customFormat="1" ht="21" hidden="1" customHeight="1" x14ac:dyDescent="0.25">
      <c r="B27" s="131"/>
      <c r="C27" s="131"/>
      <c r="D27" s="316"/>
      <c r="E27" s="542" t="str">
        <f>IF(F27="-", "", COUNTA($F$17:$F27)-COUNTIF($F$17:$F27, "-"))</f>
        <v/>
      </c>
      <c r="F27" s="542" t="str">
        <f>IF(COUNTIF($C$17:$C27, $C27)=1, $C27, "-")</f>
        <v>-</v>
      </c>
      <c r="G27" s="542">
        <v>11</v>
      </c>
      <c r="H27" s="543" t="e">
        <f t="shared" si="0"/>
        <v>#N/A</v>
      </c>
    </row>
    <row r="28" spans="2:9" s="305" customFormat="1" ht="21" hidden="1" customHeight="1" x14ac:dyDescent="0.25">
      <c r="B28" s="131"/>
      <c r="C28" s="131"/>
      <c r="D28" s="316"/>
      <c r="E28" s="542" t="str">
        <f>IF(F28="-", "", COUNTA($F$17:$F28)-COUNTIF($F$17:$F28, "-"))</f>
        <v/>
      </c>
      <c r="F28" s="542" t="str">
        <f>IF(COUNTIF($C$17:$C28, $C28)=1, $C28, "-")</f>
        <v>-</v>
      </c>
      <c r="G28" s="542">
        <v>12</v>
      </c>
      <c r="H28" s="543" t="e">
        <f t="shared" si="0"/>
        <v>#N/A</v>
      </c>
    </row>
    <row r="29" spans="2:9" s="305" customFormat="1" ht="21" hidden="1" customHeight="1" x14ac:dyDescent="0.25">
      <c r="B29" s="131"/>
      <c r="C29" s="131"/>
      <c r="D29" s="316"/>
      <c r="E29" s="542" t="str">
        <f>IF(F29="-", "", COUNTA($F$17:$F29)-COUNTIF($F$17:$F29, "-"))</f>
        <v/>
      </c>
      <c r="F29" s="542" t="str">
        <f>IF(COUNTIF($C$17:$C29, $C29)=1, $C29, "-")</f>
        <v>-</v>
      </c>
      <c r="G29" s="542">
        <v>13</v>
      </c>
      <c r="H29" s="543" t="e">
        <f t="shared" si="0"/>
        <v>#N/A</v>
      </c>
    </row>
    <row r="30" spans="2:9" s="305" customFormat="1" ht="21" hidden="1" customHeight="1" x14ac:dyDescent="0.25">
      <c r="B30" s="131"/>
      <c r="C30" s="131"/>
      <c r="D30" s="316"/>
      <c r="E30" s="542" t="str">
        <f>IF(F30="-", "", COUNTA($F$17:$F30)-COUNTIF($F$17:$F30, "-"))</f>
        <v/>
      </c>
      <c r="F30" s="542" t="str">
        <f>IF(COUNTIF($C$17:$C30, $C30)=1, $C30, "-")</f>
        <v>-</v>
      </c>
      <c r="G30" s="542">
        <v>14</v>
      </c>
      <c r="H30" s="543" t="e">
        <f t="shared" si="0"/>
        <v>#N/A</v>
      </c>
    </row>
    <row r="31" spans="2:9" s="305" customFormat="1" ht="21" hidden="1" customHeight="1" x14ac:dyDescent="0.25">
      <c r="B31" s="131"/>
      <c r="C31" s="131"/>
      <c r="D31" s="316"/>
      <c r="E31" s="542" t="str">
        <f>IF(F31="-", "", COUNTA($F$17:$F31)-COUNTIF($F$17:$F31, "-"))</f>
        <v/>
      </c>
      <c r="F31" s="542" t="str">
        <f>IF(COUNTIF($C$17:$C31, $C31)=1, $C31, "-")</f>
        <v>-</v>
      </c>
      <c r="G31" s="542">
        <v>15</v>
      </c>
      <c r="H31" s="543" t="e">
        <f t="shared" si="0"/>
        <v>#N/A</v>
      </c>
    </row>
    <row r="32" spans="2:9" s="305" customFormat="1" ht="21" customHeight="1" x14ac:dyDescent="0.25">
      <c r="B32" s="131"/>
      <c r="C32" s="131"/>
      <c r="D32" s="316"/>
      <c r="E32" s="542" t="str">
        <f>IF(F32="-", "", COUNTA($F$17:$F32)-COUNTIF($F$17:$F32, "-"))</f>
        <v/>
      </c>
      <c r="F32" s="542" t="str">
        <f>IF(COUNTIF($C$17:$C32, $C32)=1, $C32, "-")</f>
        <v>-</v>
      </c>
      <c r="G32" s="542">
        <v>16</v>
      </c>
      <c r="H32" s="543" t="e">
        <f t="shared" si="0"/>
        <v>#N/A</v>
      </c>
    </row>
    <row r="33" spans="1:19" s="305" customFormat="1" ht="21" customHeight="1" x14ac:dyDescent="0.25">
      <c r="B33" s="606" t="s">
        <v>871</v>
      </c>
    </row>
    <row r="34" spans="1:19" s="305" customFormat="1" ht="21" customHeight="1" x14ac:dyDescent="0.25">
      <c r="A34" s="315"/>
      <c r="B34" s="317"/>
      <c r="C34" s="315"/>
      <c r="D34" s="315"/>
    </row>
    <row r="35" spans="1:19" s="305" customFormat="1" ht="21" customHeight="1" x14ac:dyDescent="0.25">
      <c r="A35" s="315"/>
      <c r="B35" s="315" t="s">
        <v>583</v>
      </c>
      <c r="C35" s="315"/>
      <c r="D35" s="315"/>
    </row>
    <row r="36" spans="1:19" s="313" customFormat="1" ht="15.75" x14ac:dyDescent="0.25">
      <c r="A36" s="305"/>
      <c r="B36" s="305" t="s">
        <v>836</v>
      </c>
      <c r="C36" s="305"/>
      <c r="D36" s="305"/>
      <c r="E36" s="305"/>
      <c r="F36" s="318"/>
      <c r="G36" s="318"/>
      <c r="H36" s="305"/>
      <c r="I36" s="13"/>
      <c r="J36" s="13"/>
      <c r="K36" s="13"/>
      <c r="L36" s="13"/>
      <c r="M36" s="13"/>
      <c r="N36" s="13"/>
      <c r="O36" s="13"/>
      <c r="P36" s="13"/>
      <c r="Q36" s="13"/>
      <c r="R36" s="13"/>
      <c r="S36" s="13"/>
    </row>
    <row r="37" spans="1:19" s="313" customFormat="1" ht="15.75" x14ac:dyDescent="0.25">
      <c r="A37" s="305"/>
      <c r="B37" s="305" t="s">
        <v>835</v>
      </c>
      <c r="C37" s="305"/>
      <c r="D37" s="305"/>
      <c r="E37" s="305"/>
      <c r="F37" s="318"/>
      <c r="G37" s="318"/>
      <c r="H37" s="305"/>
      <c r="I37" s="13"/>
      <c r="J37" s="13"/>
      <c r="K37" s="13"/>
      <c r="L37" s="13"/>
      <c r="M37" s="13"/>
      <c r="N37" s="13"/>
      <c r="O37" s="13"/>
      <c r="P37" s="13"/>
      <c r="Q37" s="13"/>
      <c r="R37" s="13"/>
      <c r="S37" s="13"/>
    </row>
    <row r="38" spans="1:19" s="313" customFormat="1" ht="15.75" x14ac:dyDescent="0.25">
      <c r="A38" s="305"/>
      <c r="B38" s="306" t="s">
        <v>516</v>
      </c>
      <c r="C38" s="305"/>
      <c r="D38" s="305" t="s">
        <v>815</v>
      </c>
      <c r="E38" s="305"/>
      <c r="F38" s="318"/>
      <c r="G38" s="318"/>
      <c r="H38" s="305"/>
      <c r="I38" s="13"/>
      <c r="J38" s="13"/>
      <c r="K38" s="13"/>
      <c r="L38" s="13"/>
      <c r="M38" s="13"/>
      <c r="N38" s="13"/>
      <c r="O38" s="13"/>
      <c r="P38" s="13"/>
      <c r="Q38" s="13"/>
      <c r="R38" s="13"/>
      <c r="S38" s="13"/>
    </row>
    <row r="39" spans="1:19" s="313" customFormat="1" ht="48" thickBot="1" x14ac:dyDescent="0.3">
      <c r="A39" s="305"/>
      <c r="B39" s="624" t="s">
        <v>777</v>
      </c>
      <c r="C39" s="625"/>
      <c r="D39" s="626" t="str">
        <f t="array" ref="D39:S39">TRANSPOSE(観光客属性)</f>
        <v>総数</v>
      </c>
      <c r="E39" s="627" t="str">
        <v>日帰り客</v>
      </c>
      <c r="F39" s="627" t="str">
        <v>宿泊客</v>
      </c>
      <c r="G39" s="627" t="str">
        <v>道内客</v>
      </c>
      <c r="H39" s="627" t="str">
        <v>道外客</v>
      </c>
      <c r="I39" s="627" t="str">
        <v>外国人客</v>
      </c>
      <c r="J39" s="320">
        <v>0</v>
      </c>
      <c r="K39" s="320">
        <v>0</v>
      </c>
      <c r="L39" s="320">
        <v>0</v>
      </c>
      <c r="M39" s="320">
        <v>0</v>
      </c>
      <c r="N39" s="320">
        <v>0</v>
      </c>
      <c r="O39" s="320">
        <v>0</v>
      </c>
      <c r="P39" s="320">
        <v>0</v>
      </c>
      <c r="Q39" s="320">
        <v>0</v>
      </c>
      <c r="R39" s="320">
        <v>0</v>
      </c>
      <c r="S39" s="320">
        <v>0</v>
      </c>
    </row>
    <row r="40" spans="1:19" s="313" customFormat="1" ht="16.5" thickTop="1" x14ac:dyDescent="0.25">
      <c r="A40" s="305"/>
      <c r="B40" s="723" t="s">
        <v>450</v>
      </c>
      <c r="C40" s="724"/>
      <c r="D40" s="722">
        <v>978.78260869565213</v>
      </c>
      <c r="E40" s="628">
        <v>566.45021645021643</v>
      </c>
      <c r="F40" s="628">
        <v>1853</v>
      </c>
      <c r="G40" s="628">
        <v>823.88316151202753</v>
      </c>
      <c r="H40" s="628">
        <v>1822.1568627450981</v>
      </c>
      <c r="I40" s="629">
        <v>0</v>
      </c>
      <c r="J40" s="622"/>
      <c r="K40" s="321"/>
      <c r="L40" s="321"/>
      <c r="M40" s="321"/>
      <c r="N40" s="321"/>
      <c r="O40" s="321"/>
      <c r="P40" s="321"/>
      <c r="Q40" s="321"/>
      <c r="R40" s="321"/>
      <c r="S40" s="321"/>
    </row>
    <row r="41" spans="1:19" s="313" customFormat="1" ht="15.75" x14ac:dyDescent="0.25">
      <c r="A41" s="305"/>
      <c r="B41" s="723" t="s">
        <v>267</v>
      </c>
      <c r="C41" s="724"/>
      <c r="D41" s="622">
        <v>1722.0289855072465</v>
      </c>
      <c r="E41" s="321">
        <v>161.03896103896105</v>
      </c>
      <c r="F41" s="321">
        <v>5062.727272727273</v>
      </c>
      <c r="G41" s="321">
        <v>1236.426116838488</v>
      </c>
      <c r="H41" s="321">
        <v>4143.1372549019607</v>
      </c>
      <c r="I41" s="630">
        <v>0</v>
      </c>
      <c r="J41" s="622"/>
      <c r="K41" s="321"/>
      <c r="L41" s="321"/>
      <c r="M41" s="321"/>
      <c r="N41" s="321"/>
      <c r="O41" s="321"/>
      <c r="P41" s="321"/>
      <c r="Q41" s="321"/>
      <c r="R41" s="321"/>
      <c r="S41" s="321"/>
    </row>
    <row r="42" spans="1:19" s="313" customFormat="1" ht="15.75" x14ac:dyDescent="0.25">
      <c r="A42" s="305"/>
      <c r="B42" s="723" t="s">
        <v>268</v>
      </c>
      <c r="C42" s="724"/>
      <c r="D42" s="622">
        <v>1508.608695652174</v>
      </c>
      <c r="E42" s="321">
        <v>744.02597402597405</v>
      </c>
      <c r="F42" s="321">
        <v>3060</v>
      </c>
      <c r="G42" s="321">
        <v>1350.9278350515465</v>
      </c>
      <c r="H42" s="321">
        <v>2369.6078431372548</v>
      </c>
      <c r="I42" s="630">
        <v>0</v>
      </c>
      <c r="J42" s="622"/>
      <c r="K42" s="321"/>
      <c r="L42" s="321"/>
      <c r="M42" s="321"/>
      <c r="N42" s="321"/>
      <c r="O42" s="321"/>
      <c r="P42" s="321"/>
      <c r="Q42" s="321"/>
      <c r="R42" s="321"/>
      <c r="S42" s="321"/>
    </row>
    <row r="43" spans="1:19" s="313" customFormat="1" ht="15.75" x14ac:dyDescent="0.25">
      <c r="A43" s="305"/>
      <c r="B43" s="723" t="s">
        <v>269</v>
      </c>
      <c r="C43" s="724"/>
      <c r="D43" s="622">
        <v>1730.927536231884</v>
      </c>
      <c r="E43" s="321">
        <v>1850.952380952381</v>
      </c>
      <c r="F43" s="321">
        <v>1523.6363636363637</v>
      </c>
      <c r="G43" s="321">
        <v>1636.6666666666667</v>
      </c>
      <c r="H43" s="321">
        <v>2331.372549019608</v>
      </c>
      <c r="I43" s="630">
        <v>0</v>
      </c>
      <c r="J43" s="622"/>
      <c r="K43" s="321"/>
      <c r="L43" s="321"/>
      <c r="M43" s="321"/>
      <c r="N43" s="321"/>
      <c r="O43" s="321"/>
      <c r="P43" s="321"/>
      <c r="Q43" s="321"/>
      <c r="R43" s="321"/>
      <c r="S43" s="321"/>
    </row>
    <row r="44" spans="1:19" s="313" customFormat="1" ht="16.5" thickBot="1" x14ac:dyDescent="0.3">
      <c r="A44" s="305"/>
      <c r="B44" s="723" t="s">
        <v>278</v>
      </c>
      <c r="C44" s="724"/>
      <c r="D44" s="623">
        <v>389.38953488372096</v>
      </c>
      <c r="E44" s="316">
        <v>329.22077922077921</v>
      </c>
      <c r="F44" s="316">
        <v>531.19266055045875</v>
      </c>
      <c r="G44" s="316">
        <v>331.89655172413791</v>
      </c>
      <c r="H44" s="316">
        <v>739.21568627450984</v>
      </c>
      <c r="I44" s="619">
        <v>0</v>
      </c>
      <c r="J44" s="623"/>
      <c r="K44" s="316"/>
      <c r="L44" s="316"/>
      <c r="M44" s="316"/>
      <c r="N44" s="316"/>
      <c r="O44" s="316"/>
      <c r="P44" s="316"/>
      <c r="Q44" s="316"/>
      <c r="R44" s="316"/>
      <c r="S44" s="316"/>
    </row>
    <row r="45" spans="1:19" s="313" customFormat="1" ht="16.5" hidden="1" thickBot="1" x14ac:dyDescent="0.3">
      <c r="A45" s="305"/>
      <c r="B45" s="631"/>
      <c r="C45" s="346"/>
      <c r="D45" s="316"/>
      <c r="E45" s="316"/>
      <c r="F45" s="316"/>
      <c r="G45" s="316"/>
      <c r="H45" s="316"/>
      <c r="I45" s="619"/>
      <c r="J45" s="623"/>
      <c r="K45" s="316"/>
      <c r="L45" s="316"/>
      <c r="M45" s="316"/>
      <c r="N45" s="316"/>
      <c r="O45" s="316"/>
      <c r="P45" s="316"/>
      <c r="Q45" s="316"/>
      <c r="R45" s="316"/>
      <c r="S45" s="316"/>
    </row>
    <row r="46" spans="1:19" s="313" customFormat="1" ht="16.5" hidden="1" thickBot="1" x14ac:dyDescent="0.3">
      <c r="A46" s="305"/>
      <c r="B46" s="631"/>
      <c r="C46" s="346"/>
      <c r="D46" s="316"/>
      <c r="E46" s="316"/>
      <c r="F46" s="316"/>
      <c r="G46" s="316"/>
      <c r="H46" s="316"/>
      <c r="I46" s="619"/>
      <c r="J46" s="623"/>
      <c r="K46" s="316"/>
      <c r="L46" s="316"/>
      <c r="M46" s="316"/>
      <c r="N46" s="316"/>
      <c r="O46" s="316"/>
      <c r="P46" s="316"/>
      <c r="Q46" s="316"/>
      <c r="R46" s="316"/>
      <c r="S46" s="316"/>
    </row>
    <row r="47" spans="1:19" s="313" customFormat="1" ht="16.5" hidden="1" thickBot="1" x14ac:dyDescent="0.3">
      <c r="A47" s="305"/>
      <c r="B47" s="631"/>
      <c r="C47" s="346"/>
      <c r="D47" s="316"/>
      <c r="E47" s="316"/>
      <c r="F47" s="316"/>
      <c r="G47" s="316"/>
      <c r="H47" s="316"/>
      <c r="I47" s="619"/>
      <c r="J47" s="623"/>
      <c r="K47" s="316"/>
      <c r="L47" s="316"/>
      <c r="M47" s="316"/>
      <c r="N47" s="316"/>
      <c r="O47" s="316"/>
      <c r="P47" s="316"/>
      <c r="Q47" s="316"/>
      <c r="R47" s="316"/>
      <c r="S47" s="316"/>
    </row>
    <row r="48" spans="1:19" s="313" customFormat="1" ht="16.5" hidden="1" thickBot="1" x14ac:dyDescent="0.3">
      <c r="A48" s="305"/>
      <c r="B48" s="631"/>
      <c r="C48" s="346"/>
      <c r="D48" s="316"/>
      <c r="E48" s="316"/>
      <c r="F48" s="316"/>
      <c r="G48" s="316"/>
      <c r="H48" s="316"/>
      <c r="I48" s="619"/>
      <c r="J48" s="623"/>
      <c r="K48" s="316"/>
      <c r="L48" s="316"/>
      <c r="M48" s="316"/>
      <c r="N48" s="316"/>
      <c r="O48" s="316"/>
      <c r="P48" s="316"/>
      <c r="Q48" s="316"/>
      <c r="R48" s="316"/>
      <c r="S48" s="316"/>
    </row>
    <row r="49" spans="1:19" s="313" customFormat="1" ht="16.5" hidden="1" thickBot="1" x14ac:dyDescent="0.3">
      <c r="A49" s="305"/>
      <c r="B49" s="631"/>
      <c r="C49" s="346"/>
      <c r="D49" s="316"/>
      <c r="E49" s="316"/>
      <c r="F49" s="316"/>
      <c r="G49" s="316"/>
      <c r="H49" s="316"/>
      <c r="I49" s="619"/>
      <c r="J49" s="623"/>
      <c r="K49" s="316"/>
      <c r="L49" s="316"/>
      <c r="M49" s="316"/>
      <c r="N49" s="316"/>
      <c r="O49" s="316"/>
      <c r="P49" s="316"/>
      <c r="Q49" s="316"/>
      <c r="R49" s="316"/>
      <c r="S49" s="316"/>
    </row>
    <row r="50" spans="1:19" s="313" customFormat="1" ht="16.5" hidden="1" thickBot="1" x14ac:dyDescent="0.3">
      <c r="A50" s="305"/>
      <c r="B50" s="631"/>
      <c r="C50" s="346"/>
      <c r="D50" s="316"/>
      <c r="E50" s="316"/>
      <c r="F50" s="316"/>
      <c r="G50" s="316"/>
      <c r="H50" s="316"/>
      <c r="I50" s="619"/>
      <c r="J50" s="623"/>
      <c r="K50" s="316"/>
      <c r="L50" s="316"/>
      <c r="M50" s="316"/>
      <c r="N50" s="316"/>
      <c r="O50" s="316"/>
      <c r="P50" s="316"/>
      <c r="Q50" s="316"/>
      <c r="R50" s="316"/>
      <c r="S50" s="316"/>
    </row>
    <row r="51" spans="1:19" s="313" customFormat="1" ht="16.5" hidden="1" thickBot="1" x14ac:dyDescent="0.3">
      <c r="A51" s="305"/>
      <c r="B51" s="631"/>
      <c r="C51" s="346"/>
      <c r="D51" s="316"/>
      <c r="E51" s="316"/>
      <c r="F51" s="316"/>
      <c r="G51" s="316"/>
      <c r="H51" s="316"/>
      <c r="I51" s="619"/>
      <c r="J51" s="623"/>
      <c r="K51" s="316"/>
      <c r="L51" s="316"/>
      <c r="M51" s="316"/>
      <c r="N51" s="316"/>
      <c r="O51" s="316"/>
      <c r="P51" s="316"/>
      <c r="Q51" s="316"/>
      <c r="R51" s="316"/>
      <c r="S51" s="316"/>
    </row>
    <row r="52" spans="1:19" s="313" customFormat="1" ht="16.5" hidden="1" thickBot="1" x14ac:dyDescent="0.3">
      <c r="A52" s="305"/>
      <c r="B52" s="631"/>
      <c r="C52" s="346"/>
      <c r="D52" s="316"/>
      <c r="E52" s="316"/>
      <c r="F52" s="316"/>
      <c r="G52" s="316"/>
      <c r="H52" s="316"/>
      <c r="I52" s="619"/>
      <c r="J52" s="623"/>
      <c r="K52" s="316"/>
      <c r="L52" s="316"/>
      <c r="M52" s="316"/>
      <c r="N52" s="316"/>
      <c r="O52" s="316"/>
      <c r="P52" s="316"/>
      <c r="Q52" s="316"/>
      <c r="R52" s="316"/>
      <c r="S52" s="316"/>
    </row>
    <row r="53" spans="1:19" s="313" customFormat="1" ht="16.5" hidden="1" thickBot="1" x14ac:dyDescent="0.3">
      <c r="A53" s="305"/>
      <c r="B53" s="631"/>
      <c r="C53" s="346"/>
      <c r="D53" s="316"/>
      <c r="E53" s="316"/>
      <c r="F53" s="316"/>
      <c r="G53" s="316"/>
      <c r="H53" s="316"/>
      <c r="I53" s="619"/>
      <c r="J53" s="623"/>
      <c r="K53" s="316"/>
      <c r="L53" s="316"/>
      <c r="M53" s="316"/>
      <c r="N53" s="316"/>
      <c r="O53" s="316"/>
      <c r="P53" s="316"/>
      <c r="Q53" s="316"/>
      <c r="R53" s="316"/>
      <c r="S53" s="316"/>
    </row>
    <row r="54" spans="1:19" s="313" customFormat="1" ht="16.5" hidden="1" thickBot="1" x14ac:dyDescent="0.3">
      <c r="A54" s="305"/>
      <c r="B54" s="631"/>
      <c r="C54" s="346"/>
      <c r="D54" s="316"/>
      <c r="E54" s="316"/>
      <c r="F54" s="316"/>
      <c r="G54" s="316"/>
      <c r="H54" s="316"/>
      <c r="I54" s="619"/>
      <c r="J54" s="623"/>
      <c r="K54" s="316"/>
      <c r="L54" s="316"/>
      <c r="M54" s="316"/>
      <c r="N54" s="316"/>
      <c r="O54" s="316"/>
      <c r="P54" s="316"/>
      <c r="Q54" s="316"/>
      <c r="R54" s="316"/>
      <c r="S54" s="316"/>
    </row>
    <row r="55" spans="1:19" s="313" customFormat="1" ht="16.5" hidden="1" thickBot="1" x14ac:dyDescent="0.3">
      <c r="A55" s="305"/>
      <c r="B55" s="631"/>
      <c r="C55" s="346"/>
      <c r="D55" s="316"/>
      <c r="E55" s="316"/>
      <c r="F55" s="316"/>
      <c r="G55" s="316"/>
      <c r="H55" s="316"/>
      <c r="I55" s="619"/>
      <c r="J55" s="623"/>
      <c r="K55" s="316"/>
      <c r="L55" s="316"/>
      <c r="M55" s="316"/>
      <c r="N55" s="316"/>
      <c r="O55" s="316"/>
      <c r="P55" s="316"/>
      <c r="Q55" s="316"/>
      <c r="R55" s="316"/>
      <c r="S55" s="316"/>
    </row>
    <row r="56" spans="1:19" s="313" customFormat="1" ht="16.5" hidden="1" thickBot="1" x14ac:dyDescent="0.3">
      <c r="A56" s="305"/>
      <c r="B56" s="631"/>
      <c r="C56" s="346"/>
      <c r="D56" s="316"/>
      <c r="E56" s="316"/>
      <c r="F56" s="316"/>
      <c r="G56" s="316"/>
      <c r="H56" s="316"/>
      <c r="I56" s="619"/>
      <c r="J56" s="623"/>
      <c r="K56" s="316"/>
      <c r="L56" s="316"/>
      <c r="M56" s="316"/>
      <c r="N56" s="316"/>
      <c r="O56" s="316"/>
      <c r="P56" s="316"/>
      <c r="Q56" s="316"/>
      <c r="R56" s="316"/>
      <c r="S56" s="316"/>
    </row>
    <row r="57" spans="1:19" s="313" customFormat="1" ht="16.5" hidden="1" thickBot="1" x14ac:dyDescent="0.3">
      <c r="A57" s="305"/>
      <c r="B57" s="631"/>
      <c r="C57" s="346"/>
      <c r="D57" s="316"/>
      <c r="E57" s="316"/>
      <c r="F57" s="316"/>
      <c r="G57" s="316"/>
      <c r="H57" s="316"/>
      <c r="I57" s="619"/>
      <c r="J57" s="623"/>
      <c r="K57" s="316"/>
      <c r="L57" s="316"/>
      <c r="M57" s="316"/>
      <c r="N57" s="316"/>
      <c r="O57" s="316"/>
      <c r="P57" s="316"/>
      <c r="Q57" s="316"/>
      <c r="R57" s="316"/>
      <c r="S57" s="316"/>
    </row>
    <row r="58" spans="1:19" s="313" customFormat="1" ht="16.5" hidden="1" thickBot="1" x14ac:dyDescent="0.3">
      <c r="A58" s="305"/>
      <c r="B58" s="631"/>
      <c r="C58" s="346"/>
      <c r="D58" s="316"/>
      <c r="E58" s="316"/>
      <c r="F58" s="316"/>
      <c r="G58" s="316"/>
      <c r="H58" s="316"/>
      <c r="I58" s="619"/>
      <c r="J58" s="623"/>
      <c r="K58" s="316"/>
      <c r="L58" s="316"/>
      <c r="M58" s="316"/>
      <c r="N58" s="316"/>
      <c r="O58" s="316"/>
      <c r="P58" s="316"/>
      <c r="Q58" s="316"/>
      <c r="R58" s="316"/>
      <c r="S58" s="316"/>
    </row>
    <row r="59" spans="1:19" s="313" customFormat="1" ht="16.5" hidden="1" thickBot="1" x14ac:dyDescent="0.3">
      <c r="A59" s="305"/>
      <c r="B59" s="631"/>
      <c r="C59" s="346"/>
      <c r="D59" s="316"/>
      <c r="E59" s="316"/>
      <c r="F59" s="316"/>
      <c r="G59" s="316"/>
      <c r="H59" s="316"/>
      <c r="I59" s="619"/>
      <c r="J59" s="623"/>
      <c r="K59" s="316"/>
      <c r="L59" s="316"/>
      <c r="M59" s="316"/>
      <c r="N59" s="316"/>
      <c r="O59" s="316"/>
      <c r="P59" s="316"/>
      <c r="Q59" s="316"/>
      <c r="R59" s="316"/>
      <c r="S59" s="316"/>
    </row>
    <row r="60" spans="1:19" s="313" customFormat="1" ht="16.5" hidden="1" thickBot="1" x14ac:dyDescent="0.3">
      <c r="A60" s="305"/>
      <c r="B60" s="631"/>
      <c r="C60" s="346"/>
      <c r="D60" s="316"/>
      <c r="E60" s="316"/>
      <c r="F60" s="316"/>
      <c r="G60" s="316"/>
      <c r="H60" s="316"/>
      <c r="I60" s="619"/>
      <c r="J60" s="623"/>
      <c r="K60" s="316"/>
      <c r="L60" s="316"/>
      <c r="M60" s="316"/>
      <c r="N60" s="316"/>
      <c r="O60" s="316"/>
      <c r="P60" s="316"/>
      <c r="Q60" s="316"/>
      <c r="R60" s="316"/>
      <c r="S60" s="316"/>
    </row>
    <row r="61" spans="1:19" s="313" customFormat="1" ht="16.5" hidden="1" thickBot="1" x14ac:dyDescent="0.3">
      <c r="A61" s="305"/>
      <c r="B61" s="631"/>
      <c r="C61" s="346"/>
      <c r="D61" s="316"/>
      <c r="E61" s="316"/>
      <c r="F61" s="316"/>
      <c r="G61" s="316"/>
      <c r="H61" s="316"/>
      <c r="I61" s="619"/>
      <c r="J61" s="623"/>
      <c r="K61" s="316"/>
      <c r="L61" s="316"/>
      <c r="M61" s="316"/>
      <c r="N61" s="316"/>
      <c r="O61" s="316"/>
      <c r="P61" s="316"/>
      <c r="Q61" s="316"/>
      <c r="R61" s="316"/>
      <c r="S61" s="316"/>
    </row>
    <row r="62" spans="1:19" s="313" customFormat="1" ht="16.5" hidden="1" thickBot="1" x14ac:dyDescent="0.3">
      <c r="A62" s="305"/>
      <c r="B62" s="631"/>
      <c r="C62" s="346"/>
      <c r="D62" s="316"/>
      <c r="E62" s="316"/>
      <c r="F62" s="316"/>
      <c r="G62" s="316"/>
      <c r="H62" s="316"/>
      <c r="I62" s="619"/>
      <c r="J62" s="623"/>
      <c r="K62" s="316"/>
      <c r="L62" s="316"/>
      <c r="M62" s="316"/>
      <c r="N62" s="316"/>
      <c r="O62" s="316"/>
      <c r="P62" s="316"/>
      <c r="Q62" s="316"/>
      <c r="R62" s="316"/>
      <c r="S62" s="316"/>
    </row>
    <row r="63" spans="1:19" s="313" customFormat="1" ht="16.5" hidden="1" thickBot="1" x14ac:dyDescent="0.3">
      <c r="A63" s="305"/>
      <c r="B63" s="631"/>
      <c r="C63" s="346"/>
      <c r="D63" s="316"/>
      <c r="E63" s="316"/>
      <c r="F63" s="316"/>
      <c r="G63" s="316"/>
      <c r="H63" s="316"/>
      <c r="I63" s="619"/>
      <c r="J63" s="623"/>
      <c r="K63" s="316"/>
      <c r="L63" s="316"/>
      <c r="M63" s="316"/>
      <c r="N63" s="316"/>
      <c r="O63" s="316"/>
      <c r="P63" s="316"/>
      <c r="Q63" s="316"/>
      <c r="R63" s="316"/>
      <c r="S63" s="316"/>
    </row>
    <row r="64" spans="1:19" s="313" customFormat="1" ht="16.5" hidden="1" thickBot="1" x14ac:dyDescent="0.3">
      <c r="A64" s="305"/>
      <c r="B64" s="631"/>
      <c r="C64" s="346"/>
      <c r="D64" s="316"/>
      <c r="E64" s="316"/>
      <c r="F64" s="316"/>
      <c r="G64" s="316"/>
      <c r="H64" s="316"/>
      <c r="I64" s="619"/>
      <c r="J64" s="623"/>
      <c r="K64" s="316"/>
      <c r="L64" s="316"/>
      <c r="M64" s="316"/>
      <c r="N64" s="316"/>
      <c r="O64" s="316"/>
      <c r="P64" s="316"/>
      <c r="Q64" s="316"/>
      <c r="R64" s="316"/>
      <c r="S64" s="316"/>
    </row>
    <row r="65" spans="1:19" s="313" customFormat="1" ht="16.5" hidden="1" thickBot="1" x14ac:dyDescent="0.3">
      <c r="A65" s="305"/>
      <c r="B65" s="631"/>
      <c r="C65" s="346"/>
      <c r="D65" s="316"/>
      <c r="E65" s="316"/>
      <c r="F65" s="316"/>
      <c r="G65" s="316"/>
      <c r="H65" s="316"/>
      <c r="I65" s="619"/>
      <c r="J65" s="623"/>
      <c r="K65" s="316"/>
      <c r="L65" s="316"/>
      <c r="M65" s="316"/>
      <c r="N65" s="316"/>
      <c r="O65" s="316"/>
      <c r="P65" s="316"/>
      <c r="Q65" s="316"/>
      <c r="R65" s="316"/>
      <c r="S65" s="316"/>
    </row>
    <row r="66" spans="1:19" s="313" customFormat="1" ht="16.5" hidden="1" thickBot="1" x14ac:dyDescent="0.3">
      <c r="A66" s="305"/>
      <c r="B66" s="631"/>
      <c r="C66" s="346"/>
      <c r="D66" s="316"/>
      <c r="E66" s="316"/>
      <c r="F66" s="316"/>
      <c r="G66" s="316"/>
      <c r="H66" s="316"/>
      <c r="I66" s="619"/>
      <c r="J66" s="623"/>
      <c r="K66" s="316"/>
      <c r="L66" s="316"/>
      <c r="M66" s="316"/>
      <c r="N66" s="316"/>
      <c r="O66" s="316"/>
      <c r="P66" s="316"/>
      <c r="Q66" s="316"/>
      <c r="R66" s="316"/>
      <c r="S66" s="316"/>
    </row>
    <row r="67" spans="1:19" s="313" customFormat="1" ht="16.5" hidden="1" thickBot="1" x14ac:dyDescent="0.3">
      <c r="A67" s="305"/>
      <c r="B67" s="631"/>
      <c r="C67" s="346"/>
      <c r="D67" s="316"/>
      <c r="E67" s="316"/>
      <c r="F67" s="316"/>
      <c r="G67" s="316"/>
      <c r="H67" s="316"/>
      <c r="I67" s="619"/>
      <c r="J67" s="623"/>
      <c r="K67" s="316"/>
      <c r="L67" s="316"/>
      <c r="M67" s="316"/>
      <c r="N67" s="316"/>
      <c r="O67" s="316"/>
      <c r="P67" s="316"/>
      <c r="Q67" s="316"/>
      <c r="R67" s="316"/>
      <c r="S67" s="316"/>
    </row>
    <row r="68" spans="1:19" s="313" customFormat="1" ht="16.5" hidden="1" thickBot="1" x14ac:dyDescent="0.3">
      <c r="A68" s="305"/>
      <c r="B68" s="631"/>
      <c r="C68" s="346"/>
      <c r="D68" s="316"/>
      <c r="E68" s="316"/>
      <c r="F68" s="316"/>
      <c r="G68" s="316"/>
      <c r="H68" s="316"/>
      <c r="I68" s="619"/>
      <c r="J68" s="623"/>
      <c r="K68" s="316"/>
      <c r="L68" s="316"/>
      <c r="M68" s="316"/>
      <c r="N68" s="316"/>
      <c r="O68" s="316"/>
      <c r="P68" s="316"/>
      <c r="Q68" s="316"/>
      <c r="R68" s="316"/>
      <c r="S68" s="316"/>
    </row>
    <row r="69" spans="1:19" s="313" customFormat="1" ht="16.5" hidden="1" thickBot="1" x14ac:dyDescent="0.3">
      <c r="A69" s="305"/>
      <c r="B69" s="631"/>
      <c r="C69" s="346"/>
      <c r="D69" s="316"/>
      <c r="E69" s="316"/>
      <c r="F69" s="316"/>
      <c r="G69" s="316"/>
      <c r="H69" s="316"/>
      <c r="I69" s="619"/>
      <c r="J69" s="623"/>
      <c r="K69" s="316"/>
      <c r="L69" s="316"/>
      <c r="M69" s="316"/>
      <c r="N69" s="316"/>
      <c r="O69" s="316"/>
      <c r="P69" s="316"/>
      <c r="Q69" s="316"/>
      <c r="R69" s="316"/>
      <c r="S69" s="316"/>
    </row>
    <row r="70" spans="1:19" s="313" customFormat="1" ht="16.5" hidden="1" thickBot="1" x14ac:dyDescent="0.3">
      <c r="A70" s="305"/>
      <c r="B70" s="631"/>
      <c r="C70" s="346"/>
      <c r="D70" s="316"/>
      <c r="E70" s="316"/>
      <c r="F70" s="316"/>
      <c r="G70" s="316"/>
      <c r="H70" s="316"/>
      <c r="I70" s="619"/>
      <c r="J70" s="623"/>
      <c r="K70" s="316"/>
      <c r="L70" s="316"/>
      <c r="M70" s="316"/>
      <c r="N70" s="316"/>
      <c r="O70" s="316"/>
      <c r="P70" s="316"/>
      <c r="Q70" s="316"/>
      <c r="R70" s="316"/>
      <c r="S70" s="316"/>
    </row>
    <row r="71" spans="1:19" s="313" customFormat="1" ht="16.5" hidden="1" thickBot="1" x14ac:dyDescent="0.3">
      <c r="A71" s="305"/>
      <c r="B71" s="631"/>
      <c r="C71" s="346"/>
      <c r="D71" s="316"/>
      <c r="E71" s="316"/>
      <c r="F71" s="316"/>
      <c r="G71" s="316"/>
      <c r="H71" s="316"/>
      <c r="I71" s="619"/>
      <c r="J71" s="623"/>
      <c r="K71" s="316"/>
      <c r="L71" s="316"/>
      <c r="M71" s="316"/>
      <c r="N71" s="316"/>
      <c r="O71" s="316"/>
      <c r="P71" s="316"/>
      <c r="Q71" s="316"/>
      <c r="R71" s="316"/>
      <c r="S71" s="316"/>
    </row>
    <row r="72" spans="1:19" s="313" customFormat="1" ht="16.5" hidden="1" thickBot="1" x14ac:dyDescent="0.3">
      <c r="A72" s="305"/>
      <c r="B72" s="631"/>
      <c r="C72" s="346"/>
      <c r="D72" s="316"/>
      <c r="E72" s="316"/>
      <c r="F72" s="316"/>
      <c r="G72" s="316"/>
      <c r="H72" s="316"/>
      <c r="I72" s="619"/>
      <c r="J72" s="623"/>
      <c r="K72" s="316"/>
      <c r="L72" s="316"/>
      <c r="M72" s="316"/>
      <c r="N72" s="316"/>
      <c r="O72" s="316"/>
      <c r="P72" s="316"/>
      <c r="Q72" s="316"/>
      <c r="R72" s="316"/>
      <c r="S72" s="316"/>
    </row>
    <row r="73" spans="1:19" s="313" customFormat="1" ht="16.5" hidden="1" thickBot="1" x14ac:dyDescent="0.3">
      <c r="A73" s="305"/>
      <c r="B73" s="631"/>
      <c r="C73" s="346"/>
      <c r="D73" s="316"/>
      <c r="E73" s="316"/>
      <c r="F73" s="316"/>
      <c r="G73" s="316"/>
      <c r="H73" s="316"/>
      <c r="I73" s="619"/>
      <c r="J73" s="623"/>
      <c r="K73" s="316"/>
      <c r="L73" s="316"/>
      <c r="M73" s="316"/>
      <c r="N73" s="316"/>
      <c r="O73" s="316"/>
      <c r="P73" s="316"/>
      <c r="Q73" s="316"/>
      <c r="R73" s="316"/>
      <c r="S73" s="316"/>
    </row>
    <row r="74" spans="1:19" s="313" customFormat="1" ht="16.5" hidden="1" thickBot="1" x14ac:dyDescent="0.3">
      <c r="A74" s="305"/>
      <c r="B74" s="631"/>
      <c r="C74" s="346"/>
      <c r="D74" s="316"/>
      <c r="E74" s="316"/>
      <c r="F74" s="316"/>
      <c r="G74" s="316"/>
      <c r="H74" s="316"/>
      <c r="I74" s="619"/>
      <c r="J74" s="623"/>
      <c r="K74" s="316"/>
      <c r="L74" s="316"/>
      <c r="M74" s="316"/>
      <c r="N74" s="316"/>
      <c r="O74" s="316"/>
      <c r="P74" s="316"/>
      <c r="Q74" s="316"/>
      <c r="R74" s="316"/>
      <c r="S74" s="316"/>
    </row>
    <row r="75" spans="1:19" s="313" customFormat="1" ht="16.5" hidden="1" thickBot="1" x14ac:dyDescent="0.3">
      <c r="A75" s="305"/>
      <c r="B75" s="631"/>
      <c r="C75" s="346"/>
      <c r="D75" s="316"/>
      <c r="E75" s="316"/>
      <c r="F75" s="316"/>
      <c r="G75" s="316"/>
      <c r="H75" s="316"/>
      <c r="I75" s="619"/>
      <c r="J75" s="623"/>
      <c r="K75" s="316"/>
      <c r="L75" s="316"/>
      <c r="M75" s="316"/>
      <c r="N75" s="316"/>
      <c r="O75" s="316"/>
      <c r="P75" s="316"/>
      <c r="Q75" s="316"/>
      <c r="R75" s="316"/>
      <c r="S75" s="316"/>
    </row>
    <row r="76" spans="1:19" s="313" customFormat="1" ht="16.5" hidden="1" thickBot="1" x14ac:dyDescent="0.3">
      <c r="A76" s="305"/>
      <c r="B76" s="631"/>
      <c r="C76" s="346"/>
      <c r="D76" s="316"/>
      <c r="E76" s="316"/>
      <c r="F76" s="316"/>
      <c r="G76" s="316"/>
      <c r="H76" s="316"/>
      <c r="I76" s="619"/>
      <c r="J76" s="623"/>
      <c r="K76" s="316"/>
      <c r="L76" s="316"/>
      <c r="M76" s="316"/>
      <c r="N76" s="316"/>
      <c r="O76" s="316"/>
      <c r="P76" s="316"/>
      <c r="Q76" s="316"/>
      <c r="R76" s="316"/>
      <c r="S76" s="316"/>
    </row>
    <row r="77" spans="1:19" s="313" customFormat="1" ht="16.5" hidden="1" thickBot="1" x14ac:dyDescent="0.3">
      <c r="A77" s="305"/>
      <c r="B77" s="631"/>
      <c r="C77" s="346"/>
      <c r="D77" s="316"/>
      <c r="E77" s="316"/>
      <c r="F77" s="316"/>
      <c r="G77" s="316"/>
      <c r="H77" s="316"/>
      <c r="I77" s="619"/>
      <c r="J77" s="623"/>
      <c r="K77" s="316"/>
      <c r="L77" s="316"/>
      <c r="M77" s="316"/>
      <c r="N77" s="316"/>
      <c r="O77" s="316"/>
      <c r="P77" s="316"/>
      <c r="Q77" s="316"/>
      <c r="R77" s="316"/>
      <c r="S77" s="316"/>
    </row>
    <row r="78" spans="1:19" s="313" customFormat="1" ht="16.5" hidden="1" thickBot="1" x14ac:dyDescent="0.3">
      <c r="A78" s="305"/>
      <c r="B78" s="631"/>
      <c r="C78" s="346"/>
      <c r="D78" s="316"/>
      <c r="E78" s="316"/>
      <c r="F78" s="316"/>
      <c r="G78" s="316"/>
      <c r="H78" s="316"/>
      <c r="I78" s="619"/>
      <c r="J78" s="623"/>
      <c r="K78" s="316"/>
      <c r="L78" s="316"/>
      <c r="M78" s="316"/>
      <c r="N78" s="316"/>
      <c r="O78" s="316"/>
      <c r="P78" s="316"/>
      <c r="Q78" s="316"/>
      <c r="R78" s="316"/>
      <c r="S78" s="316"/>
    </row>
    <row r="79" spans="1:19" s="313" customFormat="1" ht="16.5" hidden="1" thickBot="1" x14ac:dyDescent="0.3">
      <c r="A79" s="305"/>
      <c r="B79" s="631"/>
      <c r="C79" s="346"/>
      <c r="D79" s="316"/>
      <c r="E79" s="316"/>
      <c r="F79" s="316"/>
      <c r="G79" s="316"/>
      <c r="H79" s="316"/>
      <c r="I79" s="619"/>
      <c r="J79" s="623"/>
      <c r="K79" s="316"/>
      <c r="L79" s="316"/>
      <c r="M79" s="316"/>
      <c r="N79" s="316"/>
      <c r="O79" s="316"/>
      <c r="P79" s="316"/>
      <c r="Q79" s="316"/>
      <c r="R79" s="316"/>
      <c r="S79" s="316"/>
    </row>
    <row r="80" spans="1:19" s="313" customFormat="1" ht="16.5" hidden="1" thickBot="1" x14ac:dyDescent="0.3">
      <c r="A80" s="305"/>
      <c r="B80" s="631"/>
      <c r="C80" s="346"/>
      <c r="D80" s="316"/>
      <c r="E80" s="316"/>
      <c r="F80" s="316"/>
      <c r="G80" s="316"/>
      <c r="H80" s="316"/>
      <c r="I80" s="619"/>
      <c r="J80" s="623"/>
      <c r="K80" s="316"/>
      <c r="L80" s="316"/>
      <c r="M80" s="316"/>
      <c r="N80" s="316"/>
      <c r="O80" s="316"/>
      <c r="P80" s="316"/>
      <c r="Q80" s="316"/>
      <c r="R80" s="316"/>
      <c r="S80" s="316"/>
    </row>
    <row r="81" spans="1:19" s="313" customFormat="1" ht="16.5" hidden="1" thickBot="1" x14ac:dyDescent="0.3">
      <c r="A81" s="305"/>
      <c r="B81" s="631"/>
      <c r="C81" s="346"/>
      <c r="D81" s="316"/>
      <c r="E81" s="316"/>
      <c r="F81" s="316"/>
      <c r="G81" s="316"/>
      <c r="H81" s="316"/>
      <c r="I81" s="619"/>
      <c r="J81" s="623"/>
      <c r="K81" s="316"/>
      <c r="L81" s="316"/>
      <c r="M81" s="316"/>
      <c r="N81" s="316"/>
      <c r="O81" s="316"/>
      <c r="P81" s="316"/>
      <c r="Q81" s="316"/>
      <c r="R81" s="316"/>
      <c r="S81" s="316"/>
    </row>
    <row r="82" spans="1:19" s="313" customFormat="1" ht="16.5" hidden="1" thickBot="1" x14ac:dyDescent="0.3">
      <c r="A82" s="305"/>
      <c r="B82" s="631"/>
      <c r="C82" s="346"/>
      <c r="D82" s="316"/>
      <c r="E82" s="316"/>
      <c r="F82" s="316"/>
      <c r="G82" s="316"/>
      <c r="H82" s="316"/>
      <c r="I82" s="619"/>
      <c r="J82" s="623"/>
      <c r="K82" s="316"/>
      <c r="L82" s="316"/>
      <c r="M82" s="316"/>
      <c r="N82" s="316"/>
      <c r="O82" s="316"/>
      <c r="P82" s="316"/>
      <c r="Q82" s="316"/>
      <c r="R82" s="316"/>
      <c r="S82" s="316"/>
    </row>
    <row r="83" spans="1:19" s="313" customFormat="1" ht="16.5" hidden="1" thickBot="1" x14ac:dyDescent="0.3">
      <c r="A83" s="305"/>
      <c r="B83" s="631"/>
      <c r="C83" s="346"/>
      <c r="D83" s="316"/>
      <c r="E83" s="316"/>
      <c r="F83" s="316"/>
      <c r="G83" s="316"/>
      <c r="H83" s="316"/>
      <c r="I83" s="619"/>
      <c r="J83" s="623"/>
      <c r="K83" s="316"/>
      <c r="L83" s="316"/>
      <c r="M83" s="316"/>
      <c r="N83" s="316"/>
      <c r="O83" s="316"/>
      <c r="P83" s="316"/>
      <c r="Q83" s="316"/>
      <c r="R83" s="316"/>
      <c r="S83" s="316"/>
    </row>
    <row r="84" spans="1:19" s="313" customFormat="1" ht="16.5" hidden="1" thickBot="1" x14ac:dyDescent="0.3">
      <c r="A84" s="305"/>
      <c r="B84" s="631"/>
      <c r="C84" s="346"/>
      <c r="D84" s="316"/>
      <c r="E84" s="316"/>
      <c r="F84" s="316"/>
      <c r="G84" s="316"/>
      <c r="H84" s="316"/>
      <c r="I84" s="619"/>
      <c r="J84" s="623"/>
      <c r="K84" s="316"/>
      <c r="L84" s="316"/>
      <c r="M84" s="316"/>
      <c r="N84" s="316"/>
      <c r="O84" s="316"/>
      <c r="P84" s="316"/>
      <c r="Q84" s="316"/>
      <c r="R84" s="316"/>
      <c r="S84" s="316"/>
    </row>
    <row r="85" spans="1:19" s="313" customFormat="1" ht="16.5" hidden="1" thickBot="1" x14ac:dyDescent="0.3">
      <c r="A85" s="305"/>
      <c r="B85" s="631"/>
      <c r="C85" s="346"/>
      <c r="D85" s="316"/>
      <c r="E85" s="316"/>
      <c r="F85" s="316"/>
      <c r="G85" s="316"/>
      <c r="H85" s="316"/>
      <c r="I85" s="619"/>
      <c r="J85" s="623"/>
      <c r="K85" s="316"/>
      <c r="L85" s="316"/>
      <c r="M85" s="316"/>
      <c r="N85" s="316"/>
      <c r="O85" s="316"/>
      <c r="P85" s="316"/>
      <c r="Q85" s="316"/>
      <c r="R85" s="316"/>
      <c r="S85" s="316"/>
    </row>
    <row r="86" spans="1:19" s="313" customFormat="1" ht="16.5" hidden="1" thickBot="1" x14ac:dyDescent="0.3">
      <c r="A86" s="305"/>
      <c r="B86" s="631"/>
      <c r="C86" s="346"/>
      <c r="D86" s="316"/>
      <c r="E86" s="316"/>
      <c r="F86" s="316"/>
      <c r="G86" s="316"/>
      <c r="H86" s="316"/>
      <c r="I86" s="619"/>
      <c r="J86" s="623"/>
      <c r="K86" s="316"/>
      <c r="L86" s="316"/>
      <c r="M86" s="316"/>
      <c r="N86" s="316"/>
      <c r="O86" s="316"/>
      <c r="P86" s="316"/>
      <c r="Q86" s="316"/>
      <c r="R86" s="316"/>
      <c r="S86" s="316"/>
    </row>
    <row r="87" spans="1:19" s="313" customFormat="1" ht="16.5" hidden="1" thickBot="1" x14ac:dyDescent="0.3">
      <c r="A87" s="305"/>
      <c r="B87" s="631"/>
      <c r="C87" s="346"/>
      <c r="D87" s="316"/>
      <c r="E87" s="316"/>
      <c r="F87" s="316"/>
      <c r="G87" s="316"/>
      <c r="H87" s="316"/>
      <c r="I87" s="619"/>
      <c r="J87" s="623"/>
      <c r="K87" s="316"/>
      <c r="L87" s="316"/>
      <c r="M87" s="316"/>
      <c r="N87" s="316"/>
      <c r="O87" s="316"/>
      <c r="P87" s="316"/>
      <c r="Q87" s="316"/>
      <c r="R87" s="316"/>
      <c r="S87" s="316"/>
    </row>
    <row r="88" spans="1:19" s="313" customFormat="1" ht="16.5" hidden="1" thickBot="1" x14ac:dyDescent="0.3">
      <c r="A88" s="305"/>
      <c r="B88" s="631"/>
      <c r="C88" s="346"/>
      <c r="D88" s="316"/>
      <c r="E88" s="316"/>
      <c r="F88" s="316"/>
      <c r="G88" s="316"/>
      <c r="H88" s="316"/>
      <c r="I88" s="619"/>
      <c r="J88" s="623"/>
      <c r="K88" s="316"/>
      <c r="L88" s="316"/>
      <c r="M88" s="316"/>
      <c r="N88" s="316"/>
      <c r="O88" s="316"/>
      <c r="P88" s="316"/>
      <c r="Q88" s="316"/>
      <c r="R88" s="316"/>
      <c r="S88" s="316"/>
    </row>
    <row r="89" spans="1:19" s="313" customFormat="1" ht="16.5" hidden="1" thickBot="1" x14ac:dyDescent="0.3">
      <c r="A89" s="305"/>
      <c r="B89" s="631"/>
      <c r="C89" s="346"/>
      <c r="D89" s="316"/>
      <c r="E89" s="316"/>
      <c r="F89" s="316"/>
      <c r="G89" s="316"/>
      <c r="H89" s="316"/>
      <c r="I89" s="619"/>
      <c r="J89" s="623"/>
      <c r="K89" s="316"/>
      <c r="L89" s="316"/>
      <c r="M89" s="316"/>
      <c r="N89" s="316"/>
      <c r="O89" s="316"/>
      <c r="P89" s="316"/>
      <c r="Q89" s="316"/>
      <c r="R89" s="316"/>
      <c r="S89" s="316"/>
    </row>
    <row r="90" spans="1:19" s="313" customFormat="1" ht="16.5" hidden="1" thickBot="1" x14ac:dyDescent="0.3">
      <c r="A90" s="305"/>
      <c r="B90" s="631"/>
      <c r="C90" s="346"/>
      <c r="D90" s="316"/>
      <c r="E90" s="316"/>
      <c r="F90" s="316"/>
      <c r="G90" s="316"/>
      <c r="H90" s="316"/>
      <c r="I90" s="619"/>
      <c r="J90" s="623"/>
      <c r="K90" s="316"/>
      <c r="L90" s="316"/>
      <c r="M90" s="316"/>
      <c r="N90" s="316"/>
      <c r="O90" s="316"/>
      <c r="P90" s="316"/>
      <c r="Q90" s="316"/>
      <c r="R90" s="316"/>
      <c r="S90" s="316"/>
    </row>
    <row r="91" spans="1:19" s="313" customFormat="1" ht="16.5" hidden="1" thickBot="1" x14ac:dyDescent="0.3">
      <c r="A91" s="305"/>
      <c r="B91" s="631"/>
      <c r="C91" s="346"/>
      <c r="D91" s="316"/>
      <c r="E91" s="316"/>
      <c r="F91" s="316"/>
      <c r="G91" s="316"/>
      <c r="H91" s="316"/>
      <c r="I91" s="619"/>
      <c r="J91" s="623"/>
      <c r="K91" s="316"/>
      <c r="L91" s="316"/>
      <c r="M91" s="316"/>
      <c r="N91" s="316"/>
      <c r="O91" s="316"/>
      <c r="P91" s="316"/>
      <c r="Q91" s="316"/>
      <c r="R91" s="316"/>
      <c r="S91" s="316"/>
    </row>
    <row r="92" spans="1:19" s="313" customFormat="1" ht="16.5" hidden="1" thickBot="1" x14ac:dyDescent="0.3">
      <c r="A92" s="305"/>
      <c r="B92" s="631"/>
      <c r="C92" s="346"/>
      <c r="D92" s="316"/>
      <c r="E92" s="316"/>
      <c r="F92" s="316"/>
      <c r="G92" s="316"/>
      <c r="H92" s="316"/>
      <c r="I92" s="619"/>
      <c r="J92" s="623"/>
      <c r="K92" s="316"/>
      <c r="L92" s="316"/>
      <c r="M92" s="316"/>
      <c r="N92" s="316"/>
      <c r="O92" s="316"/>
      <c r="P92" s="316"/>
      <c r="Q92" s="316"/>
      <c r="R92" s="316"/>
      <c r="S92" s="316"/>
    </row>
    <row r="93" spans="1:19" s="313" customFormat="1" ht="16.5" hidden="1" thickBot="1" x14ac:dyDescent="0.3">
      <c r="A93" s="305"/>
      <c r="B93" s="631"/>
      <c r="C93" s="346"/>
      <c r="D93" s="316"/>
      <c r="E93" s="316"/>
      <c r="F93" s="316"/>
      <c r="G93" s="316"/>
      <c r="H93" s="316"/>
      <c r="I93" s="619"/>
      <c r="J93" s="623"/>
      <c r="K93" s="316"/>
      <c r="L93" s="316"/>
      <c r="M93" s="316"/>
      <c r="N93" s="316"/>
      <c r="O93" s="316"/>
      <c r="P93" s="316"/>
      <c r="Q93" s="316"/>
      <c r="R93" s="316"/>
      <c r="S93" s="316"/>
    </row>
    <row r="94" spans="1:19" s="313" customFormat="1" ht="16.5" hidden="1" thickBot="1" x14ac:dyDescent="0.3">
      <c r="A94" s="305"/>
      <c r="B94" s="631"/>
      <c r="C94" s="346"/>
      <c r="D94" s="316"/>
      <c r="E94" s="316"/>
      <c r="F94" s="316"/>
      <c r="G94" s="316"/>
      <c r="H94" s="316"/>
      <c r="I94" s="619"/>
      <c r="J94" s="623"/>
      <c r="K94" s="316"/>
      <c r="L94" s="316"/>
      <c r="M94" s="316"/>
      <c r="N94" s="316"/>
      <c r="O94" s="316"/>
      <c r="P94" s="316"/>
      <c r="Q94" s="316"/>
      <c r="R94" s="316"/>
      <c r="S94" s="316"/>
    </row>
    <row r="95" spans="1:19" s="313" customFormat="1" ht="16.5" hidden="1" thickBot="1" x14ac:dyDescent="0.3">
      <c r="A95" s="305"/>
      <c r="B95" s="631"/>
      <c r="C95" s="346"/>
      <c r="D95" s="316"/>
      <c r="E95" s="316"/>
      <c r="F95" s="316"/>
      <c r="G95" s="316"/>
      <c r="H95" s="316"/>
      <c r="I95" s="619"/>
      <c r="J95" s="623"/>
      <c r="K95" s="316"/>
      <c r="L95" s="316"/>
      <c r="M95" s="316"/>
      <c r="N95" s="316"/>
      <c r="O95" s="316"/>
      <c r="P95" s="316"/>
      <c r="Q95" s="316"/>
      <c r="R95" s="316"/>
      <c r="S95" s="316"/>
    </row>
    <row r="96" spans="1:19" s="313" customFormat="1" ht="16.5" hidden="1" thickBot="1" x14ac:dyDescent="0.3">
      <c r="A96" s="305"/>
      <c r="B96" s="631"/>
      <c r="C96" s="346"/>
      <c r="D96" s="316"/>
      <c r="E96" s="316"/>
      <c r="F96" s="316"/>
      <c r="G96" s="316"/>
      <c r="H96" s="316"/>
      <c r="I96" s="619"/>
      <c r="J96" s="623"/>
      <c r="K96" s="316"/>
      <c r="L96" s="316"/>
      <c r="M96" s="316"/>
      <c r="N96" s="316"/>
      <c r="O96" s="316"/>
      <c r="P96" s="316"/>
      <c r="Q96" s="316"/>
      <c r="R96" s="316"/>
      <c r="S96" s="316"/>
    </row>
    <row r="97" spans="1:19" s="313" customFormat="1" ht="16.5" hidden="1" thickBot="1" x14ac:dyDescent="0.3">
      <c r="A97" s="305"/>
      <c r="B97" s="631"/>
      <c r="C97" s="346"/>
      <c r="D97" s="316"/>
      <c r="E97" s="316"/>
      <c r="F97" s="316"/>
      <c r="G97" s="316"/>
      <c r="H97" s="316"/>
      <c r="I97" s="619"/>
      <c r="J97" s="623"/>
      <c r="K97" s="316"/>
      <c r="L97" s="316"/>
      <c r="M97" s="316"/>
      <c r="N97" s="316"/>
      <c r="O97" s="316"/>
      <c r="P97" s="316"/>
      <c r="Q97" s="316"/>
      <c r="R97" s="316"/>
      <c r="S97" s="316"/>
    </row>
    <row r="98" spans="1:19" s="313" customFormat="1" ht="16.5" hidden="1" thickBot="1" x14ac:dyDescent="0.3">
      <c r="A98" s="305"/>
      <c r="B98" s="631"/>
      <c r="C98" s="346"/>
      <c r="D98" s="316"/>
      <c r="E98" s="316"/>
      <c r="F98" s="316"/>
      <c r="G98" s="316"/>
      <c r="H98" s="316"/>
      <c r="I98" s="619"/>
      <c r="J98" s="623"/>
      <c r="K98" s="316"/>
      <c r="L98" s="316"/>
      <c r="M98" s="316"/>
      <c r="N98" s="316"/>
      <c r="O98" s="316"/>
      <c r="P98" s="316"/>
      <c r="Q98" s="316"/>
      <c r="R98" s="316"/>
      <c r="S98" s="316"/>
    </row>
    <row r="99" spans="1:19" s="313" customFormat="1" ht="16.5" hidden="1" thickBot="1" x14ac:dyDescent="0.3">
      <c r="A99" s="305"/>
      <c r="B99" s="631"/>
      <c r="C99" s="346"/>
      <c r="D99" s="316"/>
      <c r="E99" s="316"/>
      <c r="F99" s="316"/>
      <c r="G99" s="316"/>
      <c r="H99" s="316"/>
      <c r="I99" s="619"/>
      <c r="J99" s="623"/>
      <c r="K99" s="316"/>
      <c r="L99" s="316"/>
      <c r="M99" s="316"/>
      <c r="N99" s="316"/>
      <c r="O99" s="316"/>
      <c r="P99" s="316"/>
      <c r="Q99" s="316"/>
      <c r="R99" s="316"/>
      <c r="S99" s="316"/>
    </row>
    <row r="100" spans="1:19" s="313" customFormat="1" ht="16.5" hidden="1" thickBot="1" x14ac:dyDescent="0.3">
      <c r="A100" s="305"/>
      <c r="B100" s="631"/>
      <c r="C100" s="346"/>
      <c r="D100" s="316"/>
      <c r="E100" s="316"/>
      <c r="F100" s="316"/>
      <c r="G100" s="316"/>
      <c r="H100" s="316"/>
      <c r="I100" s="619"/>
      <c r="J100" s="623"/>
      <c r="K100" s="316"/>
      <c r="L100" s="316"/>
      <c r="M100" s="316"/>
      <c r="N100" s="316"/>
      <c r="O100" s="316"/>
      <c r="P100" s="316"/>
      <c r="Q100" s="316"/>
      <c r="R100" s="316"/>
      <c r="S100" s="316"/>
    </row>
    <row r="101" spans="1:19" s="313" customFormat="1" ht="16.5" hidden="1" thickBot="1" x14ac:dyDescent="0.3">
      <c r="A101" s="305"/>
      <c r="B101" s="631"/>
      <c r="C101" s="346"/>
      <c r="D101" s="316"/>
      <c r="E101" s="316"/>
      <c r="F101" s="316"/>
      <c r="G101" s="316"/>
      <c r="H101" s="316"/>
      <c r="I101" s="619"/>
      <c r="J101" s="623"/>
      <c r="K101" s="316"/>
      <c r="L101" s="316"/>
      <c r="M101" s="316"/>
      <c r="N101" s="316"/>
      <c r="O101" s="316"/>
      <c r="P101" s="316"/>
      <c r="Q101" s="316"/>
      <c r="R101" s="316"/>
      <c r="S101" s="316"/>
    </row>
    <row r="102" spans="1:19" s="313" customFormat="1" ht="16.5" hidden="1" thickBot="1" x14ac:dyDescent="0.3">
      <c r="A102" s="305"/>
      <c r="B102" s="631"/>
      <c r="C102" s="346"/>
      <c r="D102" s="316"/>
      <c r="E102" s="316"/>
      <c r="F102" s="316"/>
      <c r="G102" s="316"/>
      <c r="H102" s="316"/>
      <c r="I102" s="619"/>
      <c r="J102" s="623"/>
      <c r="K102" s="316"/>
      <c r="L102" s="316"/>
      <c r="M102" s="316"/>
      <c r="N102" s="316"/>
      <c r="O102" s="316"/>
      <c r="P102" s="316"/>
      <c r="Q102" s="316"/>
      <c r="R102" s="316"/>
      <c r="S102" s="316"/>
    </row>
    <row r="103" spans="1:19" s="313" customFormat="1" ht="16.5" hidden="1" thickBot="1" x14ac:dyDescent="0.3">
      <c r="A103" s="305"/>
      <c r="B103" s="631"/>
      <c r="C103" s="346"/>
      <c r="D103" s="316"/>
      <c r="E103" s="316"/>
      <c r="F103" s="316"/>
      <c r="G103" s="316"/>
      <c r="H103" s="316"/>
      <c r="I103" s="619"/>
      <c r="J103" s="623"/>
      <c r="K103" s="316"/>
      <c r="L103" s="316"/>
      <c r="M103" s="316"/>
      <c r="N103" s="316"/>
      <c r="O103" s="316"/>
      <c r="P103" s="316"/>
      <c r="Q103" s="316"/>
      <c r="R103" s="316"/>
      <c r="S103" s="316"/>
    </row>
    <row r="104" spans="1:19" s="313" customFormat="1" ht="16.5" hidden="1" thickBot="1" x14ac:dyDescent="0.3">
      <c r="A104" s="305"/>
      <c r="B104" s="631"/>
      <c r="C104" s="346"/>
      <c r="D104" s="316"/>
      <c r="E104" s="316"/>
      <c r="F104" s="316"/>
      <c r="G104" s="316"/>
      <c r="H104" s="316"/>
      <c r="I104" s="619"/>
      <c r="J104" s="623"/>
      <c r="K104" s="316"/>
      <c r="L104" s="316"/>
      <c r="M104" s="316"/>
      <c r="N104" s="316"/>
      <c r="O104" s="316"/>
      <c r="P104" s="316"/>
      <c r="Q104" s="316"/>
      <c r="R104" s="316"/>
      <c r="S104" s="316"/>
    </row>
    <row r="105" spans="1:19" s="313" customFormat="1" ht="16.5" hidden="1" thickBot="1" x14ac:dyDescent="0.3">
      <c r="A105" s="305"/>
      <c r="B105" s="631"/>
      <c r="C105" s="346"/>
      <c r="D105" s="316"/>
      <c r="E105" s="316"/>
      <c r="F105" s="316"/>
      <c r="G105" s="316"/>
      <c r="H105" s="316"/>
      <c r="I105" s="619"/>
      <c r="J105" s="623"/>
      <c r="K105" s="316"/>
      <c r="L105" s="316"/>
      <c r="M105" s="316"/>
      <c r="N105" s="316"/>
      <c r="O105" s="316"/>
      <c r="P105" s="316"/>
      <c r="Q105" s="316"/>
      <c r="R105" s="316"/>
      <c r="S105" s="316"/>
    </row>
    <row r="106" spans="1:19" s="313" customFormat="1" ht="16.5" hidden="1" thickBot="1" x14ac:dyDescent="0.3">
      <c r="A106" s="305"/>
      <c r="B106" s="631"/>
      <c r="C106" s="346"/>
      <c r="D106" s="316"/>
      <c r="E106" s="316"/>
      <c r="F106" s="316"/>
      <c r="G106" s="316"/>
      <c r="H106" s="316"/>
      <c r="I106" s="619"/>
      <c r="J106" s="623"/>
      <c r="K106" s="316"/>
      <c r="L106" s="316"/>
      <c r="M106" s="316"/>
      <c r="N106" s="316"/>
      <c r="O106" s="316"/>
      <c r="P106" s="316"/>
      <c r="Q106" s="316"/>
      <c r="R106" s="316"/>
      <c r="S106" s="316"/>
    </row>
    <row r="107" spans="1:19" s="313" customFormat="1" ht="16.5" hidden="1" thickBot="1" x14ac:dyDescent="0.3">
      <c r="A107" s="305"/>
      <c r="B107" s="631"/>
      <c r="C107" s="346"/>
      <c r="D107" s="316"/>
      <c r="E107" s="316"/>
      <c r="F107" s="316"/>
      <c r="G107" s="316"/>
      <c r="H107" s="316"/>
      <c r="I107" s="619"/>
      <c r="J107" s="623"/>
      <c r="K107" s="316"/>
      <c r="L107" s="316"/>
      <c r="M107" s="316"/>
      <c r="N107" s="316"/>
      <c r="O107" s="316"/>
      <c r="P107" s="316"/>
      <c r="Q107" s="316"/>
      <c r="R107" s="316"/>
      <c r="S107" s="316"/>
    </row>
    <row r="108" spans="1:19" s="313" customFormat="1" ht="16.5" hidden="1" thickBot="1" x14ac:dyDescent="0.3">
      <c r="A108" s="305"/>
      <c r="B108" s="631"/>
      <c r="C108" s="346"/>
      <c r="D108" s="316"/>
      <c r="E108" s="316"/>
      <c r="F108" s="316"/>
      <c r="G108" s="316"/>
      <c r="H108" s="316"/>
      <c r="I108" s="619"/>
      <c r="J108" s="623"/>
      <c r="K108" s="316"/>
      <c r="L108" s="316"/>
      <c r="M108" s="316"/>
      <c r="N108" s="316"/>
      <c r="O108" s="316"/>
      <c r="P108" s="316"/>
      <c r="Q108" s="316"/>
      <c r="R108" s="316"/>
      <c r="S108" s="316"/>
    </row>
    <row r="109" spans="1:19" s="313" customFormat="1" ht="16.5" hidden="1" thickBot="1" x14ac:dyDescent="0.3">
      <c r="A109" s="305"/>
      <c r="B109" s="631"/>
      <c r="C109" s="346"/>
      <c r="D109" s="316"/>
      <c r="E109" s="316"/>
      <c r="F109" s="316"/>
      <c r="G109" s="316"/>
      <c r="H109" s="316"/>
      <c r="I109" s="619"/>
      <c r="J109" s="623"/>
      <c r="K109" s="316"/>
      <c r="L109" s="316"/>
      <c r="M109" s="316"/>
      <c r="N109" s="316"/>
      <c r="O109" s="316"/>
      <c r="P109" s="316"/>
      <c r="Q109" s="316"/>
      <c r="R109" s="316"/>
      <c r="S109" s="316"/>
    </row>
    <row r="110" spans="1:19" s="313" customFormat="1" ht="16.5" hidden="1" thickBot="1" x14ac:dyDescent="0.3">
      <c r="A110" s="305"/>
      <c r="B110" s="631"/>
      <c r="C110" s="346"/>
      <c r="D110" s="316"/>
      <c r="E110" s="316"/>
      <c r="F110" s="316"/>
      <c r="G110" s="316"/>
      <c r="H110" s="316"/>
      <c r="I110" s="619"/>
      <c r="J110" s="623"/>
      <c r="K110" s="316"/>
      <c r="L110" s="316"/>
      <c r="M110" s="316"/>
      <c r="N110" s="316"/>
      <c r="O110" s="316"/>
      <c r="P110" s="316"/>
      <c r="Q110" s="316"/>
      <c r="R110" s="316"/>
      <c r="S110" s="316"/>
    </row>
    <row r="111" spans="1:19" s="313" customFormat="1" ht="16.5" hidden="1" thickBot="1" x14ac:dyDescent="0.3">
      <c r="A111" s="305"/>
      <c r="B111" s="631"/>
      <c r="C111" s="346"/>
      <c r="D111" s="316"/>
      <c r="E111" s="316"/>
      <c r="F111" s="316"/>
      <c r="G111" s="316"/>
      <c r="H111" s="316"/>
      <c r="I111" s="619"/>
      <c r="J111" s="623"/>
      <c r="K111" s="316"/>
      <c r="L111" s="316"/>
      <c r="M111" s="316"/>
      <c r="N111" s="316"/>
      <c r="O111" s="316"/>
      <c r="P111" s="316"/>
      <c r="Q111" s="316"/>
      <c r="R111" s="316"/>
      <c r="S111" s="316"/>
    </row>
    <row r="112" spans="1:19" s="313" customFormat="1" ht="16.5" hidden="1" thickBot="1" x14ac:dyDescent="0.3">
      <c r="A112" s="305"/>
      <c r="B112" s="631"/>
      <c r="C112" s="346"/>
      <c r="D112" s="316"/>
      <c r="E112" s="316"/>
      <c r="F112" s="316"/>
      <c r="G112" s="316"/>
      <c r="H112" s="316"/>
      <c r="I112" s="619"/>
      <c r="J112" s="623"/>
      <c r="K112" s="316"/>
      <c r="L112" s="316"/>
      <c r="M112" s="316"/>
      <c r="N112" s="316"/>
      <c r="O112" s="316"/>
      <c r="P112" s="316"/>
      <c r="Q112" s="316"/>
      <c r="R112" s="316"/>
      <c r="S112" s="316"/>
    </row>
    <row r="113" spans="1:19" s="313" customFormat="1" ht="16.5" hidden="1" thickBot="1" x14ac:dyDescent="0.3">
      <c r="A113" s="305"/>
      <c r="B113" s="631"/>
      <c r="C113" s="346"/>
      <c r="D113" s="316"/>
      <c r="E113" s="316"/>
      <c r="F113" s="316"/>
      <c r="G113" s="316"/>
      <c r="H113" s="316"/>
      <c r="I113" s="619"/>
      <c r="J113" s="623"/>
      <c r="K113" s="316"/>
      <c r="L113" s="316"/>
      <c r="M113" s="316"/>
      <c r="N113" s="316"/>
      <c r="O113" s="316"/>
      <c r="P113" s="316"/>
      <c r="Q113" s="316"/>
      <c r="R113" s="316"/>
      <c r="S113" s="316"/>
    </row>
    <row r="114" spans="1:19" s="313" customFormat="1" ht="16.5" hidden="1" thickBot="1" x14ac:dyDescent="0.3">
      <c r="A114" s="305"/>
      <c r="B114" s="631"/>
      <c r="C114" s="346"/>
      <c r="D114" s="316"/>
      <c r="E114" s="316"/>
      <c r="F114" s="316"/>
      <c r="G114" s="316"/>
      <c r="H114" s="316"/>
      <c r="I114" s="619"/>
      <c r="J114" s="623"/>
      <c r="K114" s="316"/>
      <c r="L114" s="316"/>
      <c r="M114" s="316"/>
      <c r="N114" s="316"/>
      <c r="O114" s="316"/>
      <c r="P114" s="316"/>
      <c r="Q114" s="316"/>
      <c r="R114" s="316"/>
      <c r="S114" s="316"/>
    </row>
    <row r="115" spans="1:19" s="313" customFormat="1" ht="16.5" hidden="1" thickBot="1" x14ac:dyDescent="0.3">
      <c r="A115" s="305"/>
      <c r="B115" s="631"/>
      <c r="C115" s="346"/>
      <c r="D115" s="316"/>
      <c r="E115" s="316"/>
      <c r="F115" s="316"/>
      <c r="G115" s="316"/>
      <c r="H115" s="316"/>
      <c r="I115" s="619"/>
      <c r="J115" s="623"/>
      <c r="K115" s="316"/>
      <c r="L115" s="316"/>
      <c r="M115" s="316"/>
      <c r="N115" s="316"/>
      <c r="O115" s="316"/>
      <c r="P115" s="316"/>
      <c r="Q115" s="316"/>
      <c r="R115" s="316"/>
      <c r="S115" s="316"/>
    </row>
    <row r="116" spans="1:19" s="313" customFormat="1" ht="16.5" hidden="1" thickBot="1" x14ac:dyDescent="0.3">
      <c r="A116" s="305"/>
      <c r="B116" s="631"/>
      <c r="C116" s="346"/>
      <c r="D116" s="316"/>
      <c r="E116" s="316"/>
      <c r="F116" s="316"/>
      <c r="G116" s="316"/>
      <c r="H116" s="316"/>
      <c r="I116" s="619"/>
      <c r="J116" s="623"/>
      <c r="K116" s="316"/>
      <c r="L116" s="316"/>
      <c r="M116" s="316"/>
      <c r="N116" s="316"/>
      <c r="O116" s="316"/>
      <c r="P116" s="316"/>
      <c r="Q116" s="316"/>
      <c r="R116" s="316"/>
      <c r="S116" s="316"/>
    </row>
    <row r="117" spans="1:19" s="313" customFormat="1" ht="16.5" hidden="1" thickBot="1" x14ac:dyDescent="0.3">
      <c r="A117" s="305"/>
      <c r="B117" s="631"/>
      <c r="C117" s="346"/>
      <c r="D117" s="316"/>
      <c r="E117" s="316"/>
      <c r="F117" s="316"/>
      <c r="G117" s="316"/>
      <c r="H117" s="316"/>
      <c r="I117" s="619"/>
      <c r="J117" s="623"/>
      <c r="K117" s="316"/>
      <c r="L117" s="316"/>
      <c r="M117" s="316"/>
      <c r="N117" s="316"/>
      <c r="O117" s="316"/>
      <c r="P117" s="316"/>
      <c r="Q117" s="316"/>
      <c r="R117" s="316"/>
      <c r="S117" s="316"/>
    </row>
    <row r="118" spans="1:19" s="313" customFormat="1" ht="16.5" hidden="1" thickBot="1" x14ac:dyDescent="0.3">
      <c r="A118" s="305"/>
      <c r="B118" s="631"/>
      <c r="C118" s="346"/>
      <c r="D118" s="316"/>
      <c r="E118" s="316"/>
      <c r="F118" s="316"/>
      <c r="G118" s="316"/>
      <c r="H118" s="316"/>
      <c r="I118" s="619"/>
      <c r="J118" s="623"/>
      <c r="K118" s="316"/>
      <c r="L118" s="316"/>
      <c r="M118" s="316"/>
      <c r="N118" s="316"/>
      <c r="O118" s="316"/>
      <c r="P118" s="316"/>
      <c r="Q118" s="316"/>
      <c r="R118" s="316"/>
      <c r="S118" s="316"/>
    </row>
    <row r="119" spans="1:19" s="313" customFormat="1" ht="16.5" hidden="1" thickBot="1" x14ac:dyDescent="0.3">
      <c r="A119" s="305"/>
      <c r="B119" s="631"/>
      <c r="C119" s="346"/>
      <c r="D119" s="316"/>
      <c r="E119" s="316"/>
      <c r="F119" s="316"/>
      <c r="G119" s="316"/>
      <c r="H119" s="316"/>
      <c r="I119" s="619"/>
      <c r="J119" s="623"/>
      <c r="K119" s="316"/>
      <c r="L119" s="316"/>
      <c r="M119" s="316"/>
      <c r="N119" s="316"/>
      <c r="O119" s="316"/>
      <c r="P119" s="316"/>
      <c r="Q119" s="316"/>
      <c r="R119" s="316"/>
      <c r="S119" s="316"/>
    </row>
    <row r="120" spans="1:19" s="313" customFormat="1" ht="16.5" hidden="1" thickBot="1" x14ac:dyDescent="0.3">
      <c r="A120" s="305"/>
      <c r="B120" s="631"/>
      <c r="C120" s="346"/>
      <c r="D120" s="316"/>
      <c r="E120" s="316"/>
      <c r="F120" s="316"/>
      <c r="G120" s="316"/>
      <c r="H120" s="316"/>
      <c r="I120" s="619"/>
      <c r="J120" s="623"/>
      <c r="K120" s="316"/>
      <c r="L120" s="316"/>
      <c r="M120" s="316"/>
      <c r="N120" s="316"/>
      <c r="O120" s="316"/>
      <c r="P120" s="316"/>
      <c r="Q120" s="316"/>
      <c r="R120" s="316"/>
      <c r="S120" s="316"/>
    </row>
    <row r="121" spans="1:19" s="313" customFormat="1" ht="16.5" hidden="1" thickBot="1" x14ac:dyDescent="0.3">
      <c r="A121" s="305"/>
      <c r="B121" s="631"/>
      <c r="C121" s="346"/>
      <c r="D121" s="316"/>
      <c r="E121" s="316"/>
      <c r="F121" s="316"/>
      <c r="G121" s="316"/>
      <c r="H121" s="316"/>
      <c r="I121" s="619"/>
      <c r="J121" s="623"/>
      <c r="K121" s="316"/>
      <c r="L121" s="316"/>
      <c r="M121" s="316"/>
      <c r="N121" s="316"/>
      <c r="O121" s="316"/>
      <c r="P121" s="316"/>
      <c r="Q121" s="316"/>
      <c r="R121" s="316"/>
      <c r="S121" s="316"/>
    </row>
    <row r="122" spans="1:19" s="313" customFormat="1" ht="16.5" hidden="1" thickBot="1" x14ac:dyDescent="0.3">
      <c r="A122" s="305"/>
      <c r="B122" s="631"/>
      <c r="C122" s="346"/>
      <c r="D122" s="316"/>
      <c r="E122" s="316"/>
      <c r="F122" s="316"/>
      <c r="G122" s="316"/>
      <c r="H122" s="316"/>
      <c r="I122" s="619"/>
      <c r="J122" s="623"/>
      <c r="K122" s="316"/>
      <c r="L122" s="316"/>
      <c r="M122" s="316"/>
      <c r="N122" s="316"/>
      <c r="O122" s="316"/>
      <c r="P122" s="316"/>
      <c r="Q122" s="316"/>
      <c r="R122" s="316"/>
      <c r="S122" s="316"/>
    </row>
    <row r="123" spans="1:19" s="313" customFormat="1" ht="16.5" hidden="1" thickBot="1" x14ac:dyDescent="0.3">
      <c r="A123" s="305"/>
      <c r="B123" s="631"/>
      <c r="C123" s="346"/>
      <c r="D123" s="316"/>
      <c r="E123" s="316"/>
      <c r="F123" s="316"/>
      <c r="G123" s="316"/>
      <c r="H123" s="316"/>
      <c r="I123" s="619"/>
      <c r="J123" s="623"/>
      <c r="K123" s="316"/>
      <c r="L123" s="316"/>
      <c r="M123" s="316"/>
      <c r="N123" s="316"/>
      <c r="O123" s="316"/>
      <c r="P123" s="316"/>
      <c r="Q123" s="316"/>
      <c r="R123" s="316"/>
      <c r="S123" s="316"/>
    </row>
    <row r="124" spans="1:19" s="313" customFormat="1" ht="16.5" hidden="1" thickBot="1" x14ac:dyDescent="0.3">
      <c r="A124" s="305"/>
      <c r="B124" s="631"/>
      <c r="C124" s="346"/>
      <c r="D124" s="316"/>
      <c r="E124" s="316"/>
      <c r="F124" s="316"/>
      <c r="G124" s="316"/>
      <c r="H124" s="316"/>
      <c r="I124" s="619"/>
      <c r="J124" s="623"/>
      <c r="K124" s="316"/>
      <c r="L124" s="316"/>
      <c r="M124" s="316"/>
      <c r="N124" s="316"/>
      <c r="O124" s="316"/>
      <c r="P124" s="316"/>
      <c r="Q124" s="316"/>
      <c r="R124" s="316"/>
      <c r="S124" s="316"/>
    </row>
    <row r="125" spans="1:19" s="313" customFormat="1" ht="16.5" hidden="1" thickBot="1" x14ac:dyDescent="0.3">
      <c r="A125" s="305"/>
      <c r="B125" s="631"/>
      <c r="C125" s="346"/>
      <c r="D125" s="316"/>
      <c r="E125" s="316"/>
      <c r="F125" s="316"/>
      <c r="G125" s="316"/>
      <c r="H125" s="316"/>
      <c r="I125" s="619"/>
      <c r="J125" s="623"/>
      <c r="K125" s="316"/>
      <c r="L125" s="316"/>
      <c r="M125" s="316"/>
      <c r="N125" s="316"/>
      <c r="O125" s="316"/>
      <c r="P125" s="316"/>
      <c r="Q125" s="316"/>
      <c r="R125" s="316"/>
      <c r="S125" s="316"/>
    </row>
    <row r="126" spans="1:19" s="313" customFormat="1" ht="16.5" hidden="1" thickBot="1" x14ac:dyDescent="0.3">
      <c r="A126" s="305"/>
      <c r="B126" s="631"/>
      <c r="C126" s="346"/>
      <c r="D126" s="316"/>
      <c r="E126" s="316"/>
      <c r="F126" s="316"/>
      <c r="G126" s="316"/>
      <c r="H126" s="316"/>
      <c r="I126" s="619"/>
      <c r="J126" s="623"/>
      <c r="K126" s="316"/>
      <c r="L126" s="316"/>
      <c r="M126" s="316"/>
      <c r="N126" s="316"/>
      <c r="O126" s="316"/>
      <c r="P126" s="316"/>
      <c r="Q126" s="316"/>
      <c r="R126" s="316"/>
      <c r="S126" s="316"/>
    </row>
    <row r="127" spans="1:19" s="313" customFormat="1" ht="16.5" hidden="1" thickBot="1" x14ac:dyDescent="0.3">
      <c r="A127" s="305"/>
      <c r="B127" s="631"/>
      <c r="C127" s="346"/>
      <c r="D127" s="316"/>
      <c r="E127" s="316"/>
      <c r="F127" s="316"/>
      <c r="G127" s="316"/>
      <c r="H127" s="316"/>
      <c r="I127" s="619"/>
      <c r="J127" s="623"/>
      <c r="K127" s="316"/>
      <c r="L127" s="316"/>
      <c r="M127" s="316"/>
      <c r="N127" s="316"/>
      <c r="O127" s="316"/>
      <c r="P127" s="316"/>
      <c r="Q127" s="316"/>
      <c r="R127" s="316"/>
      <c r="S127" s="316"/>
    </row>
    <row r="128" spans="1:19" s="313" customFormat="1" ht="16.5" hidden="1" thickBot="1" x14ac:dyDescent="0.3">
      <c r="A128" s="305"/>
      <c r="B128" s="631"/>
      <c r="C128" s="346"/>
      <c r="D128" s="316"/>
      <c r="E128" s="316"/>
      <c r="F128" s="316"/>
      <c r="G128" s="316"/>
      <c r="H128" s="316"/>
      <c r="I128" s="619"/>
      <c r="J128" s="623"/>
      <c r="K128" s="316"/>
      <c r="L128" s="316"/>
      <c r="M128" s="316"/>
      <c r="N128" s="316"/>
      <c r="O128" s="316"/>
      <c r="P128" s="316"/>
      <c r="Q128" s="316"/>
      <c r="R128" s="316"/>
      <c r="S128" s="316"/>
    </row>
    <row r="129" spans="1:19" s="313" customFormat="1" ht="16.5" hidden="1" thickBot="1" x14ac:dyDescent="0.3">
      <c r="A129" s="305"/>
      <c r="B129" s="631"/>
      <c r="C129" s="346"/>
      <c r="D129" s="316"/>
      <c r="E129" s="316"/>
      <c r="F129" s="316"/>
      <c r="G129" s="316"/>
      <c r="H129" s="316"/>
      <c r="I129" s="619"/>
      <c r="J129" s="623"/>
      <c r="K129" s="316"/>
      <c r="L129" s="316"/>
      <c r="M129" s="316"/>
      <c r="N129" s="316"/>
      <c r="O129" s="316"/>
      <c r="P129" s="316"/>
      <c r="Q129" s="316"/>
      <c r="R129" s="316"/>
      <c r="S129" s="316"/>
    </row>
    <row r="130" spans="1:19" s="313" customFormat="1" ht="16.5" hidden="1" thickBot="1" x14ac:dyDescent="0.3">
      <c r="A130" s="305"/>
      <c r="B130" s="631"/>
      <c r="C130" s="346"/>
      <c r="D130" s="316"/>
      <c r="E130" s="316"/>
      <c r="F130" s="316"/>
      <c r="G130" s="316"/>
      <c r="H130" s="316"/>
      <c r="I130" s="619"/>
      <c r="J130" s="623"/>
      <c r="K130" s="316"/>
      <c r="L130" s="316"/>
      <c r="M130" s="316"/>
      <c r="N130" s="316"/>
      <c r="O130" s="316"/>
      <c r="P130" s="316"/>
      <c r="Q130" s="316"/>
      <c r="R130" s="316"/>
      <c r="S130" s="316"/>
    </row>
    <row r="131" spans="1:19" s="313" customFormat="1" ht="16.5" hidden="1" thickBot="1" x14ac:dyDescent="0.3">
      <c r="A131" s="305"/>
      <c r="B131" s="631"/>
      <c r="C131" s="346"/>
      <c r="D131" s="316"/>
      <c r="E131" s="316"/>
      <c r="F131" s="316"/>
      <c r="G131" s="316"/>
      <c r="H131" s="316"/>
      <c r="I131" s="619"/>
      <c r="J131" s="623"/>
      <c r="K131" s="316"/>
      <c r="L131" s="316"/>
      <c r="M131" s="316"/>
      <c r="N131" s="316"/>
      <c r="O131" s="316"/>
      <c r="P131" s="316"/>
      <c r="Q131" s="316"/>
      <c r="R131" s="316"/>
      <c r="S131" s="316"/>
    </row>
    <row r="132" spans="1:19" s="313" customFormat="1" ht="16.5" hidden="1" thickBot="1" x14ac:dyDescent="0.3">
      <c r="A132" s="305"/>
      <c r="B132" s="631"/>
      <c r="C132" s="346"/>
      <c r="D132" s="316"/>
      <c r="E132" s="316"/>
      <c r="F132" s="316"/>
      <c r="G132" s="316"/>
      <c r="H132" s="316"/>
      <c r="I132" s="619"/>
      <c r="J132" s="623"/>
      <c r="K132" s="316"/>
      <c r="L132" s="316"/>
      <c r="M132" s="316"/>
      <c r="N132" s="316"/>
      <c r="O132" s="316"/>
      <c r="P132" s="316"/>
      <c r="Q132" s="316"/>
      <c r="R132" s="316"/>
      <c r="S132" s="316"/>
    </row>
    <row r="133" spans="1:19" s="313" customFormat="1" ht="16.5" hidden="1" thickBot="1" x14ac:dyDescent="0.3">
      <c r="A133" s="305"/>
      <c r="B133" s="631"/>
      <c r="C133" s="346"/>
      <c r="D133" s="316"/>
      <c r="E133" s="316"/>
      <c r="F133" s="316"/>
      <c r="G133" s="316"/>
      <c r="H133" s="316"/>
      <c r="I133" s="619"/>
      <c r="J133" s="623"/>
      <c r="K133" s="316"/>
      <c r="L133" s="316"/>
      <c r="M133" s="316"/>
      <c r="N133" s="316"/>
      <c r="O133" s="316"/>
      <c r="P133" s="316"/>
      <c r="Q133" s="316"/>
      <c r="R133" s="316"/>
      <c r="S133" s="316"/>
    </row>
    <row r="134" spans="1:19" s="313" customFormat="1" ht="16.5" hidden="1" thickBot="1" x14ac:dyDescent="0.3">
      <c r="A134" s="305"/>
      <c r="B134" s="631"/>
      <c r="C134" s="346"/>
      <c r="D134" s="316"/>
      <c r="E134" s="316"/>
      <c r="F134" s="316"/>
      <c r="G134" s="316"/>
      <c r="H134" s="316"/>
      <c r="I134" s="619"/>
      <c r="J134" s="623"/>
      <c r="K134" s="316"/>
      <c r="L134" s="316"/>
      <c r="M134" s="316"/>
      <c r="N134" s="316"/>
      <c r="O134" s="316"/>
      <c r="P134" s="316"/>
      <c r="Q134" s="316"/>
      <c r="R134" s="316"/>
      <c r="S134" s="316"/>
    </row>
    <row r="135" spans="1:19" s="313" customFormat="1" ht="16.5" hidden="1" thickBot="1" x14ac:dyDescent="0.3">
      <c r="A135" s="305"/>
      <c r="B135" s="631"/>
      <c r="C135" s="346"/>
      <c r="D135" s="316"/>
      <c r="E135" s="316"/>
      <c r="F135" s="316"/>
      <c r="G135" s="316"/>
      <c r="H135" s="316"/>
      <c r="I135" s="619"/>
      <c r="J135" s="623"/>
      <c r="K135" s="316"/>
      <c r="L135" s="316"/>
      <c r="M135" s="316"/>
      <c r="N135" s="316"/>
      <c r="O135" s="316"/>
      <c r="P135" s="316"/>
      <c r="Q135" s="316"/>
      <c r="R135" s="316"/>
      <c r="S135" s="316"/>
    </row>
    <row r="136" spans="1:19" s="313" customFormat="1" ht="16.5" hidden="1" thickBot="1" x14ac:dyDescent="0.3">
      <c r="A136" s="305"/>
      <c r="B136" s="631"/>
      <c r="C136" s="346"/>
      <c r="D136" s="316"/>
      <c r="E136" s="316"/>
      <c r="F136" s="316"/>
      <c r="G136" s="316"/>
      <c r="H136" s="316"/>
      <c r="I136" s="619"/>
      <c r="J136" s="623"/>
      <c r="K136" s="316"/>
      <c r="L136" s="316"/>
      <c r="M136" s="316"/>
      <c r="N136" s="316"/>
      <c r="O136" s="316"/>
      <c r="P136" s="316"/>
      <c r="Q136" s="316"/>
      <c r="R136" s="316"/>
      <c r="S136" s="316"/>
    </row>
    <row r="137" spans="1:19" s="313" customFormat="1" ht="16.5" hidden="1" thickBot="1" x14ac:dyDescent="0.3">
      <c r="A137" s="305"/>
      <c r="B137" s="631"/>
      <c r="C137" s="346"/>
      <c r="D137" s="316"/>
      <c r="E137" s="316"/>
      <c r="F137" s="316"/>
      <c r="G137" s="316"/>
      <c r="H137" s="316"/>
      <c r="I137" s="619"/>
      <c r="J137" s="623"/>
      <c r="K137" s="316"/>
      <c r="L137" s="316"/>
      <c r="M137" s="316"/>
      <c r="N137" s="316"/>
      <c r="O137" s="316"/>
      <c r="P137" s="316"/>
      <c r="Q137" s="316"/>
      <c r="R137" s="316"/>
      <c r="S137" s="316"/>
    </row>
    <row r="138" spans="1:19" s="313" customFormat="1" ht="16.5" hidden="1" thickBot="1" x14ac:dyDescent="0.3">
      <c r="A138" s="305"/>
      <c r="B138" s="631"/>
      <c r="C138" s="346"/>
      <c r="D138" s="316"/>
      <c r="E138" s="316"/>
      <c r="F138" s="316"/>
      <c r="G138" s="316"/>
      <c r="H138" s="316"/>
      <c r="I138" s="619"/>
      <c r="J138" s="623"/>
      <c r="K138" s="316"/>
      <c r="L138" s="316"/>
      <c r="M138" s="316"/>
      <c r="N138" s="316"/>
      <c r="O138" s="316"/>
      <c r="P138" s="316"/>
      <c r="Q138" s="316"/>
      <c r="R138" s="316"/>
      <c r="S138" s="316"/>
    </row>
    <row r="139" spans="1:19" s="313" customFormat="1" ht="16.5" hidden="1" thickBot="1" x14ac:dyDescent="0.3">
      <c r="A139" s="305"/>
      <c r="B139" s="631"/>
      <c r="C139" s="346"/>
      <c r="D139" s="316"/>
      <c r="E139" s="316"/>
      <c r="F139" s="316"/>
      <c r="G139" s="316"/>
      <c r="H139" s="316"/>
      <c r="I139" s="619"/>
      <c r="J139" s="623"/>
      <c r="K139" s="316"/>
      <c r="L139" s="316"/>
      <c r="M139" s="316"/>
      <c r="N139" s="316"/>
      <c r="O139" s="316"/>
      <c r="P139" s="316"/>
      <c r="Q139" s="316"/>
      <c r="R139" s="316"/>
      <c r="S139" s="316"/>
    </row>
    <row r="140" spans="1:19" s="313" customFormat="1" ht="16.5" hidden="1" thickBot="1" x14ac:dyDescent="0.3">
      <c r="A140" s="305"/>
      <c r="B140" s="631"/>
      <c r="C140" s="346"/>
      <c r="D140" s="316"/>
      <c r="E140" s="316"/>
      <c r="F140" s="316"/>
      <c r="G140" s="316"/>
      <c r="H140" s="316"/>
      <c r="I140" s="619"/>
      <c r="J140" s="623"/>
      <c r="K140" s="316"/>
      <c r="L140" s="316"/>
      <c r="M140" s="316"/>
      <c r="N140" s="316"/>
      <c r="O140" s="316"/>
      <c r="P140" s="316"/>
      <c r="Q140" s="316"/>
      <c r="R140" s="316"/>
      <c r="S140" s="316"/>
    </row>
    <row r="141" spans="1:19" s="313" customFormat="1" ht="16.5" hidden="1" thickBot="1" x14ac:dyDescent="0.3">
      <c r="A141" s="305"/>
      <c r="B141" s="631"/>
      <c r="C141" s="346"/>
      <c r="D141" s="316"/>
      <c r="E141" s="316"/>
      <c r="F141" s="316"/>
      <c r="G141" s="316"/>
      <c r="H141" s="316"/>
      <c r="I141" s="619"/>
      <c r="J141" s="623"/>
      <c r="K141" s="316"/>
      <c r="L141" s="316"/>
      <c r="M141" s="316"/>
      <c r="N141" s="316"/>
      <c r="O141" s="316"/>
      <c r="P141" s="316"/>
      <c r="Q141" s="316"/>
      <c r="R141" s="316"/>
      <c r="S141" s="316"/>
    </row>
    <row r="142" spans="1:19" s="313" customFormat="1" ht="16.5" hidden="1" thickBot="1" x14ac:dyDescent="0.3">
      <c r="A142" s="305"/>
      <c r="B142" s="631"/>
      <c r="C142" s="346"/>
      <c r="D142" s="316"/>
      <c r="E142" s="316"/>
      <c r="F142" s="316"/>
      <c r="G142" s="316"/>
      <c r="H142" s="316"/>
      <c r="I142" s="619"/>
      <c r="J142" s="623"/>
      <c r="K142" s="316"/>
      <c r="L142" s="316"/>
      <c r="M142" s="316"/>
      <c r="N142" s="316"/>
      <c r="O142" s="316"/>
      <c r="P142" s="316"/>
      <c r="Q142" s="316"/>
      <c r="R142" s="316"/>
      <c r="S142" s="316"/>
    </row>
    <row r="143" spans="1:19" s="313" customFormat="1" ht="16.5" hidden="1" thickBot="1" x14ac:dyDescent="0.3">
      <c r="A143" s="305"/>
      <c r="B143" s="631"/>
      <c r="C143" s="346"/>
      <c r="D143" s="316"/>
      <c r="E143" s="316"/>
      <c r="F143" s="316"/>
      <c r="G143" s="316"/>
      <c r="H143" s="316"/>
      <c r="I143" s="619"/>
      <c r="J143" s="623"/>
      <c r="K143" s="316"/>
      <c r="L143" s="316"/>
      <c r="M143" s="316"/>
      <c r="N143" s="316"/>
      <c r="O143" s="316"/>
      <c r="P143" s="316"/>
      <c r="Q143" s="316"/>
      <c r="R143" s="316"/>
      <c r="S143" s="316"/>
    </row>
    <row r="144" spans="1:19" s="313" customFormat="1" ht="16.5" hidden="1" thickBot="1" x14ac:dyDescent="0.3">
      <c r="A144" s="305"/>
      <c r="B144" s="631"/>
      <c r="C144" s="346"/>
      <c r="D144" s="316"/>
      <c r="E144" s="316"/>
      <c r="F144" s="316"/>
      <c r="G144" s="316"/>
      <c r="H144" s="316"/>
      <c r="I144" s="619"/>
      <c r="J144" s="623"/>
      <c r="K144" s="316"/>
      <c r="L144" s="316"/>
      <c r="M144" s="316"/>
      <c r="N144" s="316"/>
      <c r="O144" s="316"/>
      <c r="P144" s="316"/>
      <c r="Q144" s="316"/>
      <c r="R144" s="316"/>
      <c r="S144" s="316"/>
    </row>
    <row r="145" spans="1:19" s="313" customFormat="1" ht="16.5" hidden="1" thickBot="1" x14ac:dyDescent="0.3">
      <c r="A145" s="305"/>
      <c r="B145" s="631"/>
      <c r="C145" s="346"/>
      <c r="D145" s="316"/>
      <c r="E145" s="316"/>
      <c r="F145" s="316"/>
      <c r="G145" s="316"/>
      <c r="H145" s="316"/>
      <c r="I145" s="619"/>
      <c r="J145" s="623"/>
      <c r="K145" s="316"/>
      <c r="L145" s="316"/>
      <c r="M145" s="316"/>
      <c r="N145" s="316"/>
      <c r="O145" s="316"/>
      <c r="P145" s="316"/>
      <c r="Q145" s="316"/>
      <c r="R145" s="316"/>
      <c r="S145" s="316"/>
    </row>
    <row r="146" spans="1:19" s="313" customFormat="1" ht="16.5" hidden="1" thickBot="1" x14ac:dyDescent="0.3">
      <c r="A146" s="305"/>
      <c r="B146" s="631"/>
      <c r="C146" s="346"/>
      <c r="D146" s="316"/>
      <c r="E146" s="316"/>
      <c r="F146" s="316"/>
      <c r="G146" s="316"/>
      <c r="H146" s="316"/>
      <c r="I146" s="619"/>
      <c r="J146" s="623"/>
      <c r="K146" s="316"/>
      <c r="L146" s="316"/>
      <c r="M146" s="316"/>
      <c r="N146" s="316"/>
      <c r="O146" s="316"/>
      <c r="P146" s="316"/>
      <c r="Q146" s="316"/>
      <c r="R146" s="316"/>
      <c r="S146" s="316"/>
    </row>
    <row r="147" spans="1:19" s="313" customFormat="1" ht="16.5" hidden="1" thickBot="1" x14ac:dyDescent="0.3">
      <c r="A147" s="305"/>
      <c r="B147" s="631"/>
      <c r="C147" s="346"/>
      <c r="D147" s="316"/>
      <c r="E147" s="316"/>
      <c r="F147" s="316"/>
      <c r="G147" s="316"/>
      <c r="H147" s="316"/>
      <c r="I147" s="619"/>
      <c r="J147" s="623"/>
      <c r="K147" s="316"/>
      <c r="L147" s="316"/>
      <c r="M147" s="316"/>
      <c r="N147" s="316"/>
      <c r="O147" s="316"/>
      <c r="P147" s="316"/>
      <c r="Q147" s="316"/>
      <c r="R147" s="316"/>
      <c r="S147" s="316"/>
    </row>
    <row r="148" spans="1:19" s="313" customFormat="1" ht="16.5" hidden="1" thickBot="1" x14ac:dyDescent="0.3">
      <c r="A148" s="305"/>
      <c r="B148" s="631"/>
      <c r="C148" s="346"/>
      <c r="D148" s="316"/>
      <c r="E148" s="316"/>
      <c r="F148" s="316"/>
      <c r="G148" s="316"/>
      <c r="H148" s="316"/>
      <c r="I148" s="619"/>
      <c r="J148" s="623"/>
      <c r="K148" s="316"/>
      <c r="L148" s="316"/>
      <c r="M148" s="316"/>
      <c r="N148" s="316"/>
      <c r="O148" s="316"/>
      <c r="P148" s="316"/>
      <c r="Q148" s="316"/>
      <c r="R148" s="316"/>
      <c r="S148" s="316"/>
    </row>
    <row r="149" spans="1:19" s="313" customFormat="1" ht="16.5" hidden="1" thickBot="1" x14ac:dyDescent="0.3">
      <c r="A149" s="305"/>
      <c r="B149" s="631"/>
      <c r="C149" s="346"/>
      <c r="D149" s="316"/>
      <c r="E149" s="316"/>
      <c r="F149" s="316"/>
      <c r="G149" s="316"/>
      <c r="H149" s="316"/>
      <c r="I149" s="619"/>
      <c r="J149" s="623"/>
      <c r="K149" s="316"/>
      <c r="L149" s="316"/>
      <c r="M149" s="316"/>
      <c r="N149" s="316"/>
      <c r="O149" s="316"/>
      <c r="P149" s="316"/>
      <c r="Q149" s="316"/>
      <c r="R149" s="316"/>
      <c r="S149" s="316"/>
    </row>
    <row r="150" spans="1:19" s="313" customFormat="1" ht="16.5" hidden="1" thickBot="1" x14ac:dyDescent="0.3">
      <c r="A150" s="305"/>
      <c r="B150" s="631"/>
      <c r="C150" s="346"/>
      <c r="D150" s="316"/>
      <c r="E150" s="316"/>
      <c r="F150" s="316"/>
      <c r="G150" s="316"/>
      <c r="H150" s="316"/>
      <c r="I150" s="619"/>
      <c r="J150" s="623"/>
      <c r="K150" s="316"/>
      <c r="L150" s="316"/>
      <c r="M150" s="316"/>
      <c r="N150" s="316"/>
      <c r="O150" s="316"/>
      <c r="P150" s="316"/>
      <c r="Q150" s="316"/>
      <c r="R150" s="316"/>
      <c r="S150" s="316"/>
    </row>
    <row r="151" spans="1:19" s="313" customFormat="1" ht="16.5" hidden="1" thickBot="1" x14ac:dyDescent="0.3">
      <c r="A151" s="305"/>
      <c r="B151" s="631"/>
      <c r="C151" s="346"/>
      <c r="D151" s="316"/>
      <c r="E151" s="316"/>
      <c r="F151" s="316"/>
      <c r="G151" s="316"/>
      <c r="H151" s="316"/>
      <c r="I151" s="619"/>
      <c r="J151" s="623"/>
      <c r="K151" s="316"/>
      <c r="L151" s="316"/>
      <c r="M151" s="316"/>
      <c r="N151" s="316"/>
      <c r="O151" s="316"/>
      <c r="P151" s="316"/>
      <c r="Q151" s="316"/>
      <c r="R151" s="316"/>
      <c r="S151" s="316"/>
    </row>
    <row r="152" spans="1:19" s="313" customFormat="1" ht="16.5" hidden="1" thickBot="1" x14ac:dyDescent="0.3">
      <c r="A152" s="305"/>
      <c r="B152" s="631"/>
      <c r="C152" s="346"/>
      <c r="D152" s="316"/>
      <c r="E152" s="316"/>
      <c r="F152" s="316"/>
      <c r="G152" s="316"/>
      <c r="H152" s="316"/>
      <c r="I152" s="619"/>
      <c r="J152" s="623"/>
      <c r="K152" s="316"/>
      <c r="L152" s="316"/>
      <c r="M152" s="316"/>
      <c r="N152" s="316"/>
      <c r="O152" s="316"/>
      <c r="P152" s="316"/>
      <c r="Q152" s="316"/>
      <c r="R152" s="316"/>
      <c r="S152" s="316"/>
    </row>
    <row r="153" spans="1:19" s="313" customFormat="1" ht="16.5" hidden="1" thickBot="1" x14ac:dyDescent="0.3">
      <c r="A153" s="305"/>
      <c r="B153" s="631"/>
      <c r="C153" s="346"/>
      <c r="D153" s="316"/>
      <c r="E153" s="316"/>
      <c r="F153" s="316"/>
      <c r="G153" s="316"/>
      <c r="H153" s="316"/>
      <c r="I153" s="619"/>
      <c r="J153" s="623"/>
      <c r="K153" s="316"/>
      <c r="L153" s="316"/>
      <c r="M153" s="316"/>
      <c r="N153" s="316"/>
      <c r="O153" s="316"/>
      <c r="P153" s="316"/>
      <c r="Q153" s="316"/>
      <c r="R153" s="316"/>
      <c r="S153" s="316"/>
    </row>
    <row r="154" spans="1:19" s="313" customFormat="1" ht="16.5" hidden="1" thickBot="1" x14ac:dyDescent="0.3">
      <c r="A154" s="305"/>
      <c r="B154" s="631"/>
      <c r="C154" s="346"/>
      <c r="D154" s="316"/>
      <c r="E154" s="316"/>
      <c r="F154" s="316"/>
      <c r="G154" s="316"/>
      <c r="H154" s="316"/>
      <c r="I154" s="619"/>
      <c r="J154" s="623"/>
      <c r="K154" s="316"/>
      <c r="L154" s="316"/>
      <c r="M154" s="316"/>
      <c r="N154" s="316"/>
      <c r="O154" s="316"/>
      <c r="P154" s="316"/>
      <c r="Q154" s="316"/>
      <c r="R154" s="316"/>
      <c r="S154" s="316"/>
    </row>
    <row r="155" spans="1:19" s="313" customFormat="1" ht="16.5" hidden="1" thickBot="1" x14ac:dyDescent="0.3">
      <c r="A155" s="305"/>
      <c r="B155" s="631"/>
      <c r="C155" s="346"/>
      <c r="D155" s="316"/>
      <c r="E155" s="316"/>
      <c r="F155" s="316"/>
      <c r="G155" s="316"/>
      <c r="H155" s="316"/>
      <c r="I155" s="619"/>
      <c r="J155" s="623"/>
      <c r="K155" s="316"/>
      <c r="L155" s="316"/>
      <c r="M155" s="316"/>
      <c r="N155" s="316"/>
      <c r="O155" s="316"/>
      <c r="P155" s="316"/>
      <c r="Q155" s="316"/>
      <c r="R155" s="316"/>
      <c r="S155" s="316"/>
    </row>
    <row r="156" spans="1:19" s="313" customFormat="1" ht="16.5" hidden="1" thickBot="1" x14ac:dyDescent="0.3">
      <c r="A156" s="305"/>
      <c r="B156" s="631"/>
      <c r="C156" s="346"/>
      <c r="D156" s="316"/>
      <c r="E156" s="316"/>
      <c r="F156" s="316"/>
      <c r="G156" s="316"/>
      <c r="H156" s="316"/>
      <c r="I156" s="619"/>
      <c r="J156" s="623"/>
      <c r="K156" s="316"/>
      <c r="L156" s="316"/>
      <c r="M156" s="316"/>
      <c r="N156" s="316"/>
      <c r="O156" s="316"/>
      <c r="P156" s="316"/>
      <c r="Q156" s="316"/>
      <c r="R156" s="316"/>
      <c r="S156" s="316"/>
    </row>
    <row r="157" spans="1:19" s="313" customFormat="1" ht="16.5" hidden="1" thickBot="1" x14ac:dyDescent="0.3">
      <c r="A157" s="305"/>
      <c r="B157" s="631"/>
      <c r="C157" s="346"/>
      <c r="D157" s="642"/>
      <c r="E157" s="642"/>
      <c r="F157" s="642"/>
      <c r="G157" s="642"/>
      <c r="H157" s="642"/>
      <c r="I157" s="643"/>
      <c r="J157" s="623"/>
      <c r="K157" s="316"/>
      <c r="L157" s="316"/>
      <c r="M157" s="316"/>
      <c r="N157" s="316"/>
      <c r="O157" s="316"/>
      <c r="P157" s="316"/>
      <c r="Q157" s="316"/>
      <c r="R157" s="316"/>
      <c r="S157" s="316"/>
    </row>
    <row r="158" spans="1:19" s="313" customFormat="1" ht="16.5" thickTop="1" x14ac:dyDescent="0.25">
      <c r="A158" s="305"/>
      <c r="B158" s="325"/>
      <c r="C158" s="346"/>
      <c r="D158" s="644"/>
      <c r="E158" s="644"/>
      <c r="F158" s="644"/>
      <c r="G158" s="644"/>
      <c r="H158" s="644"/>
      <c r="I158" s="644"/>
      <c r="J158" s="623"/>
      <c r="K158" s="316"/>
      <c r="L158" s="316"/>
      <c r="M158" s="316"/>
      <c r="N158" s="316"/>
      <c r="O158" s="316"/>
      <c r="P158" s="316"/>
      <c r="Q158" s="316"/>
      <c r="R158" s="316"/>
      <c r="S158" s="316"/>
    </row>
    <row r="159" spans="1:19" s="313" customFormat="1" ht="15.75" x14ac:dyDescent="0.25">
      <c r="A159" s="305"/>
      <c r="B159" s="325"/>
      <c r="C159" s="346"/>
      <c r="D159" s="322"/>
      <c r="E159" s="322"/>
      <c r="F159" s="322"/>
      <c r="G159" s="322"/>
      <c r="H159" s="322"/>
      <c r="I159" s="322"/>
      <c r="J159" s="346"/>
      <c r="K159" s="322"/>
      <c r="L159" s="322"/>
      <c r="M159" s="322"/>
      <c r="N159" s="322"/>
      <c r="O159" s="322"/>
      <c r="P159" s="322"/>
      <c r="Q159" s="322"/>
      <c r="R159" s="322"/>
      <c r="S159" s="322"/>
    </row>
    <row r="160" spans="1:19" s="313" customFormat="1" ht="15.75" x14ac:dyDescent="0.25">
      <c r="A160" s="305"/>
      <c r="B160" s="487"/>
      <c r="C160" s="487"/>
      <c r="D160" s="487"/>
      <c r="E160" s="487"/>
      <c r="F160" s="487"/>
      <c r="G160" s="487"/>
      <c r="H160" s="487"/>
      <c r="I160" s="305"/>
      <c r="J160" s="305"/>
      <c r="K160" s="305"/>
      <c r="L160" s="305"/>
      <c r="M160" s="305"/>
      <c r="N160" s="305"/>
      <c r="O160" s="305"/>
      <c r="P160" s="305"/>
      <c r="Q160" s="305"/>
      <c r="R160" s="305"/>
      <c r="S160" s="305"/>
    </row>
    <row r="161" spans="1:19" s="313" customFormat="1" ht="15.75" x14ac:dyDescent="0.25">
      <c r="A161" s="305"/>
      <c r="B161" s="328" t="s">
        <v>517</v>
      </c>
      <c r="C161" s="326"/>
      <c r="D161" s="326" t="s">
        <v>815</v>
      </c>
      <c r="E161" s="327"/>
      <c r="F161" s="318"/>
      <c r="G161" s="305"/>
      <c r="H161" s="13"/>
      <c r="I161" s="305"/>
      <c r="J161" s="305"/>
      <c r="K161" s="305"/>
      <c r="L161" s="305"/>
      <c r="M161" s="305"/>
      <c r="N161" s="305"/>
      <c r="O161" s="305"/>
      <c r="P161" s="305"/>
      <c r="Q161" s="305"/>
      <c r="R161" s="305"/>
      <c r="S161" s="305"/>
    </row>
    <row r="162" spans="1:19" s="313" customFormat="1" ht="48" thickBot="1" x14ac:dyDescent="0.3">
      <c r="A162" s="305"/>
      <c r="B162" s="624" t="s">
        <v>778</v>
      </c>
      <c r="C162" s="625"/>
      <c r="D162" s="626" t="str">
        <f t="array" ref="D162:S162">TRANSPOSE(観光客属性)</f>
        <v>総数</v>
      </c>
      <c r="E162" s="627" t="str">
        <v>日帰り客</v>
      </c>
      <c r="F162" s="627" t="str">
        <v>宿泊客</v>
      </c>
      <c r="G162" s="627" t="str">
        <v>道内客</v>
      </c>
      <c r="H162" s="627" t="str">
        <v>道外客</v>
      </c>
      <c r="I162" s="627" t="str">
        <v>外国人客</v>
      </c>
      <c r="J162" s="320">
        <v>0</v>
      </c>
      <c r="K162" s="320">
        <v>0</v>
      </c>
      <c r="L162" s="320">
        <v>0</v>
      </c>
      <c r="M162" s="320">
        <v>0</v>
      </c>
      <c r="N162" s="320">
        <v>0</v>
      </c>
      <c r="O162" s="320">
        <v>0</v>
      </c>
      <c r="P162" s="320">
        <v>0</v>
      </c>
      <c r="Q162" s="320">
        <v>0</v>
      </c>
      <c r="R162" s="320">
        <v>0</v>
      </c>
      <c r="S162" s="320">
        <v>0</v>
      </c>
    </row>
    <row r="163" spans="1:19" s="313" customFormat="1" ht="15.75" customHeight="1" thickTop="1" x14ac:dyDescent="0.25">
      <c r="A163" s="305"/>
      <c r="B163" s="728" t="s">
        <v>261</v>
      </c>
      <c r="C163" s="724"/>
      <c r="D163" s="725">
        <v>67.85546875</v>
      </c>
      <c r="E163" s="634">
        <v>11.560693641618498</v>
      </c>
      <c r="F163" s="634">
        <v>194.56962025316454</v>
      </c>
      <c r="G163" s="634">
        <v>36.174468085106383</v>
      </c>
      <c r="H163" s="634">
        <v>492.77777777777777</v>
      </c>
      <c r="I163" s="635">
        <v>0</v>
      </c>
      <c r="J163" s="632"/>
      <c r="K163" s="330"/>
      <c r="L163" s="330"/>
      <c r="M163" s="330"/>
      <c r="N163" s="330"/>
      <c r="O163" s="330"/>
      <c r="P163" s="330"/>
      <c r="Q163" s="330"/>
      <c r="R163" s="330"/>
      <c r="S163" s="330"/>
    </row>
    <row r="164" spans="1:19" s="313" customFormat="1" ht="15.75" customHeight="1" x14ac:dyDescent="0.25">
      <c r="A164" s="305"/>
      <c r="B164" s="728" t="s">
        <v>262</v>
      </c>
      <c r="C164" s="724"/>
      <c r="D164" s="633">
        <v>1787.8688524590164</v>
      </c>
      <c r="E164" s="331">
        <v>1617.6470588235295</v>
      </c>
      <c r="F164" s="331">
        <v>2234.7368421052633</v>
      </c>
      <c r="G164" s="331">
        <v>1457.7617328519855</v>
      </c>
      <c r="H164" s="331">
        <v>5460</v>
      </c>
      <c r="I164" s="636">
        <v>0</v>
      </c>
      <c r="J164" s="633"/>
      <c r="K164" s="331"/>
      <c r="L164" s="331"/>
      <c r="M164" s="331"/>
      <c r="N164" s="331"/>
      <c r="O164" s="331"/>
      <c r="P164" s="331"/>
      <c r="Q164" s="331"/>
      <c r="R164" s="331"/>
      <c r="S164" s="331"/>
    </row>
    <row r="165" spans="1:19" s="313" customFormat="1" ht="15.75" customHeight="1" x14ac:dyDescent="0.25">
      <c r="A165" s="305"/>
      <c r="B165" s="728" t="s">
        <v>263</v>
      </c>
      <c r="C165" s="724"/>
      <c r="D165" s="633">
        <v>478.57142857142856</v>
      </c>
      <c r="E165" s="331">
        <v>640.98360655737702</v>
      </c>
      <c r="F165" s="331">
        <v>126.58227848101266</v>
      </c>
      <c r="G165" s="331">
        <v>156.48535564853557</v>
      </c>
      <c r="H165" s="331">
        <v>3745.8333333333335</v>
      </c>
      <c r="I165" s="636">
        <v>0</v>
      </c>
      <c r="J165" s="633"/>
      <c r="K165" s="331"/>
      <c r="L165" s="331"/>
      <c r="M165" s="331"/>
      <c r="N165" s="331"/>
      <c r="O165" s="331"/>
      <c r="P165" s="331"/>
      <c r="Q165" s="331"/>
      <c r="R165" s="331"/>
      <c r="S165" s="331"/>
    </row>
    <row r="166" spans="1:19" s="313" customFormat="1" ht="15.75" customHeight="1" x14ac:dyDescent="0.25">
      <c r="A166" s="305"/>
      <c r="B166" s="728" t="s">
        <v>264</v>
      </c>
      <c r="C166" s="724"/>
      <c r="D166" s="633">
        <v>699.4052044609665</v>
      </c>
      <c r="E166" s="331">
        <v>646.92307692307691</v>
      </c>
      <c r="F166" s="331">
        <v>848.19277108433732</v>
      </c>
      <c r="G166" s="331">
        <v>612.81632653061229</v>
      </c>
      <c r="H166" s="331">
        <v>1619.047619047619</v>
      </c>
      <c r="I166" s="636">
        <v>0</v>
      </c>
      <c r="J166" s="633"/>
      <c r="K166" s="331"/>
      <c r="L166" s="331"/>
      <c r="M166" s="331"/>
      <c r="N166" s="331"/>
      <c r="O166" s="331"/>
      <c r="P166" s="331"/>
      <c r="Q166" s="331"/>
      <c r="R166" s="331"/>
      <c r="S166" s="331"/>
    </row>
    <row r="167" spans="1:19" s="313" customFormat="1" ht="15.75" customHeight="1" x14ac:dyDescent="0.25">
      <c r="A167" s="305"/>
      <c r="B167" s="728" t="s">
        <v>265</v>
      </c>
      <c r="C167" s="724"/>
      <c r="D167" s="633">
        <v>117.3046875</v>
      </c>
      <c r="E167" s="331">
        <v>46.24277456647399</v>
      </c>
      <c r="F167" s="331">
        <v>240.8860759493671</v>
      </c>
      <c r="G167" s="331">
        <v>93.61702127659575</v>
      </c>
      <c r="H167" s="331">
        <v>446.11111111111109</v>
      </c>
      <c r="I167" s="636">
        <v>0</v>
      </c>
      <c r="J167" s="633"/>
      <c r="K167" s="331"/>
      <c r="L167" s="331"/>
      <c r="M167" s="331"/>
      <c r="N167" s="331"/>
      <c r="O167" s="331"/>
      <c r="P167" s="331"/>
      <c r="Q167" s="331"/>
      <c r="R167" s="331"/>
      <c r="S167" s="331"/>
    </row>
    <row r="168" spans="1:19" s="313" customFormat="1" ht="15.75" customHeight="1" x14ac:dyDescent="0.25">
      <c r="A168" s="305"/>
      <c r="B168" s="728" t="s">
        <v>266</v>
      </c>
      <c r="C168" s="724"/>
      <c r="D168" s="633">
        <v>15.56420233463035</v>
      </c>
      <c r="E168" s="331">
        <v>22.988505747126435</v>
      </c>
      <c r="F168" s="331">
        <v>0</v>
      </c>
      <c r="G168" s="331">
        <v>16.949152542372882</v>
      </c>
      <c r="H168" s="331">
        <v>0</v>
      </c>
      <c r="I168" s="636">
        <v>0</v>
      </c>
      <c r="J168" s="633"/>
      <c r="K168" s="331"/>
      <c r="L168" s="331"/>
      <c r="M168" s="331"/>
      <c r="N168" s="331"/>
      <c r="O168" s="331"/>
      <c r="P168" s="331"/>
      <c r="Q168" s="331"/>
      <c r="R168" s="331"/>
      <c r="S168" s="331"/>
    </row>
    <row r="169" spans="1:19" s="313" customFormat="1" ht="15.75" customHeight="1" x14ac:dyDescent="0.25">
      <c r="A169" s="305"/>
      <c r="B169" s="728" t="s">
        <v>513</v>
      </c>
      <c r="C169" s="724"/>
      <c r="D169" s="633">
        <v>1722.0289855072465</v>
      </c>
      <c r="E169" s="331">
        <v>161.03896103896105</v>
      </c>
      <c r="F169" s="331">
        <v>5062.727272727273</v>
      </c>
      <c r="G169" s="331">
        <v>1236.426116838488</v>
      </c>
      <c r="H169" s="331">
        <v>4143.1372549019607</v>
      </c>
      <c r="I169" s="636">
        <v>0</v>
      </c>
      <c r="J169" s="633"/>
      <c r="K169" s="331"/>
      <c r="L169" s="331"/>
      <c r="M169" s="331"/>
      <c r="N169" s="331"/>
      <c r="O169" s="331"/>
      <c r="P169" s="331"/>
      <c r="Q169" s="331"/>
      <c r="R169" s="331"/>
      <c r="S169" s="331"/>
    </row>
    <row r="170" spans="1:19" s="313" customFormat="1" ht="15.75" customHeight="1" x14ac:dyDescent="0.25">
      <c r="A170" s="305"/>
      <c r="B170" s="728" t="s">
        <v>514</v>
      </c>
      <c r="C170" s="724"/>
      <c r="D170" s="633">
        <v>1508.608695652174</v>
      </c>
      <c r="E170" s="331">
        <v>744.02597402597405</v>
      </c>
      <c r="F170" s="331">
        <v>3060</v>
      </c>
      <c r="G170" s="331">
        <v>1350.9278350515465</v>
      </c>
      <c r="H170" s="331">
        <v>2369.6078431372548</v>
      </c>
      <c r="I170" s="636">
        <v>0</v>
      </c>
      <c r="J170" s="633"/>
      <c r="K170" s="331"/>
      <c r="L170" s="331"/>
      <c r="M170" s="331"/>
      <c r="N170" s="331"/>
      <c r="O170" s="331"/>
      <c r="P170" s="331"/>
      <c r="Q170" s="331"/>
      <c r="R170" s="331"/>
      <c r="S170" s="331"/>
    </row>
    <row r="171" spans="1:19" s="313" customFormat="1" ht="15.75" customHeight="1" x14ac:dyDescent="0.25">
      <c r="A171" s="305"/>
      <c r="B171" s="728" t="s">
        <v>270</v>
      </c>
      <c r="C171" s="724"/>
      <c r="D171" s="633">
        <v>372.25</v>
      </c>
      <c r="E171" s="331">
        <v>412.65625</v>
      </c>
      <c r="F171" s="331">
        <v>297.61904761904759</v>
      </c>
      <c r="G171" s="331">
        <v>246.55870445344129</v>
      </c>
      <c r="H171" s="331">
        <v>1444.3333333333333</v>
      </c>
      <c r="I171" s="636">
        <v>0</v>
      </c>
      <c r="J171" s="633"/>
      <c r="K171" s="331"/>
      <c r="L171" s="331"/>
      <c r="M171" s="331"/>
      <c r="N171" s="331"/>
      <c r="O171" s="331"/>
      <c r="P171" s="331"/>
      <c r="Q171" s="331"/>
      <c r="R171" s="331"/>
      <c r="S171" s="331"/>
    </row>
    <row r="172" spans="1:19" s="313" customFormat="1" ht="15.75" customHeight="1" x14ac:dyDescent="0.25">
      <c r="A172" s="305"/>
      <c r="B172" s="728" t="s">
        <v>271</v>
      </c>
      <c r="C172" s="724"/>
      <c r="D172" s="633">
        <v>65.648854961832058</v>
      </c>
      <c r="E172" s="331">
        <v>37.853107344632768</v>
      </c>
      <c r="F172" s="331">
        <v>129.62962962962962</v>
      </c>
      <c r="G172" s="331">
        <v>17.721518987341771</v>
      </c>
      <c r="H172" s="331">
        <v>590.90909090909088</v>
      </c>
      <c r="I172" s="636">
        <v>0</v>
      </c>
      <c r="J172" s="633"/>
      <c r="K172" s="331"/>
      <c r="L172" s="331"/>
      <c r="M172" s="331"/>
      <c r="N172" s="331"/>
      <c r="O172" s="331"/>
      <c r="P172" s="331"/>
      <c r="Q172" s="331"/>
      <c r="R172" s="331"/>
      <c r="S172" s="331"/>
    </row>
    <row r="173" spans="1:19" s="313" customFormat="1" ht="15.75" customHeight="1" x14ac:dyDescent="0.25">
      <c r="A173" s="305"/>
      <c r="B173" s="728" t="s">
        <v>272</v>
      </c>
      <c r="C173" s="724"/>
      <c r="D173" s="633">
        <v>167.34082397003746</v>
      </c>
      <c r="E173" s="331">
        <v>154.88888888888889</v>
      </c>
      <c r="F173" s="331">
        <v>202.40963855421685</v>
      </c>
      <c r="G173" s="331">
        <v>32.21757322175732</v>
      </c>
      <c r="H173" s="331">
        <v>1479.2</v>
      </c>
      <c r="I173" s="636">
        <v>0</v>
      </c>
      <c r="J173" s="633"/>
      <c r="K173" s="331"/>
      <c r="L173" s="331"/>
      <c r="M173" s="331"/>
      <c r="N173" s="331"/>
      <c r="O173" s="331"/>
      <c r="P173" s="331"/>
      <c r="Q173" s="331"/>
      <c r="R173" s="331"/>
      <c r="S173" s="331"/>
    </row>
    <row r="174" spans="1:19" s="313" customFormat="1" ht="15.75" customHeight="1" x14ac:dyDescent="0.25">
      <c r="A174" s="305"/>
      <c r="B174" s="728" t="s">
        <v>273</v>
      </c>
      <c r="C174" s="724"/>
      <c r="D174" s="633">
        <v>57.945736434108525</v>
      </c>
      <c r="E174" s="331">
        <v>85.428571428571431</v>
      </c>
      <c r="F174" s="331">
        <v>0</v>
      </c>
      <c r="G174" s="331">
        <v>42.16101694915254</v>
      </c>
      <c r="H174" s="331">
        <v>263.15789473684208</v>
      </c>
      <c r="I174" s="636">
        <v>0</v>
      </c>
      <c r="J174" s="633"/>
      <c r="K174" s="331"/>
      <c r="L174" s="331"/>
      <c r="M174" s="331"/>
      <c r="N174" s="331"/>
      <c r="O174" s="331"/>
      <c r="P174" s="331"/>
      <c r="Q174" s="331"/>
      <c r="R174" s="331"/>
      <c r="S174" s="331"/>
    </row>
    <row r="175" spans="1:19" s="313" customFormat="1" ht="15.75" customHeight="1" x14ac:dyDescent="0.25">
      <c r="A175" s="305"/>
      <c r="B175" s="728" t="s">
        <v>274</v>
      </c>
      <c r="C175" s="724"/>
      <c r="D175" s="633">
        <v>1334.2056074766356</v>
      </c>
      <c r="E175" s="331">
        <v>1162.7522935779816</v>
      </c>
      <c r="F175" s="331">
        <v>1750.5154639175257</v>
      </c>
      <c r="G175" s="331">
        <v>1186.6312056737588</v>
      </c>
      <c r="H175" s="331">
        <v>2545.8333333333335</v>
      </c>
      <c r="I175" s="636">
        <v>0</v>
      </c>
      <c r="J175" s="633"/>
      <c r="K175" s="331"/>
      <c r="L175" s="331"/>
      <c r="M175" s="331"/>
      <c r="N175" s="331"/>
      <c r="O175" s="331"/>
      <c r="P175" s="331"/>
      <c r="Q175" s="331"/>
      <c r="R175" s="331"/>
      <c r="S175" s="331"/>
    </row>
    <row r="176" spans="1:19" s="313" customFormat="1" ht="15.75" customHeight="1" x14ac:dyDescent="0.25">
      <c r="A176" s="305"/>
      <c r="B176" s="728" t="s">
        <v>275</v>
      </c>
      <c r="C176" s="724"/>
      <c r="D176" s="633">
        <v>165.25096525096524</v>
      </c>
      <c r="E176" s="331">
        <v>148.57142857142858</v>
      </c>
      <c r="F176" s="331">
        <v>208.86075949367088</v>
      </c>
      <c r="G176" s="331">
        <v>179.83193277310923</v>
      </c>
      <c r="H176" s="331">
        <v>0</v>
      </c>
      <c r="I176" s="636">
        <v>0</v>
      </c>
      <c r="J176" s="633"/>
      <c r="K176" s="331"/>
      <c r="L176" s="331"/>
      <c r="M176" s="331"/>
      <c r="N176" s="331"/>
      <c r="O176" s="331"/>
      <c r="P176" s="331"/>
      <c r="Q176" s="331"/>
      <c r="R176" s="331"/>
      <c r="S176" s="331"/>
    </row>
    <row r="177" spans="1:19" s="313" customFormat="1" ht="15.75" customHeight="1" x14ac:dyDescent="0.25">
      <c r="A177" s="305"/>
      <c r="B177" s="728" t="s">
        <v>276</v>
      </c>
      <c r="C177" s="724"/>
      <c r="D177" s="633">
        <v>457.36434108527129</v>
      </c>
      <c r="E177" s="331">
        <v>103.44827586206897</v>
      </c>
      <c r="F177" s="331">
        <v>0</v>
      </c>
      <c r="G177" s="331">
        <v>497.89029535864978</v>
      </c>
      <c r="H177" s="331">
        <v>0</v>
      </c>
      <c r="I177" s="636">
        <v>0</v>
      </c>
      <c r="J177" s="633"/>
      <c r="K177" s="331"/>
      <c r="L177" s="331"/>
      <c r="M177" s="331"/>
      <c r="N177" s="331"/>
      <c r="O177" s="331"/>
      <c r="P177" s="331"/>
      <c r="Q177" s="331"/>
      <c r="R177" s="331"/>
      <c r="S177" s="331"/>
    </row>
    <row r="178" spans="1:19" s="313" customFormat="1" ht="15.75" customHeight="1" x14ac:dyDescent="0.25">
      <c r="A178" s="305"/>
      <c r="B178" s="728" t="s">
        <v>277</v>
      </c>
      <c r="C178" s="724"/>
      <c r="D178" s="633">
        <v>100.30418250950571</v>
      </c>
      <c r="E178" s="331">
        <v>141.78770949720669</v>
      </c>
      <c r="F178" s="331">
        <v>12.5</v>
      </c>
      <c r="G178" s="331">
        <v>59.535864978902957</v>
      </c>
      <c r="H178" s="331">
        <v>533.47826086956525</v>
      </c>
      <c r="I178" s="636">
        <v>0</v>
      </c>
      <c r="J178" s="633"/>
      <c r="K178" s="331"/>
      <c r="L178" s="331"/>
      <c r="M178" s="331"/>
      <c r="N178" s="331"/>
      <c r="O178" s="331"/>
      <c r="P178" s="331"/>
      <c r="Q178" s="331"/>
      <c r="R178" s="331"/>
      <c r="S178" s="331"/>
    </row>
    <row r="179" spans="1:19" s="313" customFormat="1" ht="15.75" customHeight="1" x14ac:dyDescent="0.25">
      <c r="A179" s="305"/>
      <c r="B179" s="728" t="s">
        <v>279</v>
      </c>
      <c r="C179" s="724"/>
      <c r="D179" s="633">
        <v>89.433962264150949</v>
      </c>
      <c r="E179" s="331">
        <v>94.97206703910615</v>
      </c>
      <c r="F179" s="331">
        <v>70.370370370370367</v>
      </c>
      <c r="G179" s="331">
        <v>32.083333333333336</v>
      </c>
      <c r="H179" s="331">
        <v>727.27272727272725</v>
      </c>
      <c r="I179" s="636">
        <v>0</v>
      </c>
      <c r="J179" s="633"/>
      <c r="K179" s="331"/>
      <c r="L179" s="331"/>
      <c r="M179" s="331"/>
      <c r="N179" s="331"/>
      <c r="O179" s="331"/>
      <c r="P179" s="331"/>
      <c r="Q179" s="331"/>
      <c r="R179" s="331"/>
      <c r="S179" s="331"/>
    </row>
    <row r="180" spans="1:19" s="313" customFormat="1" ht="15.75" customHeight="1" x14ac:dyDescent="0.25">
      <c r="A180" s="305"/>
      <c r="B180" s="728" t="s">
        <v>280</v>
      </c>
      <c r="C180" s="724"/>
      <c r="D180" s="633">
        <v>322.09737827715355</v>
      </c>
      <c r="E180" s="331">
        <v>251.69491525423729</v>
      </c>
      <c r="F180" s="331">
        <v>481.97674418604652</v>
      </c>
      <c r="G180" s="331">
        <v>321.0204081632653</v>
      </c>
      <c r="H180" s="331">
        <v>386.84210526315792</v>
      </c>
      <c r="I180" s="636">
        <v>0</v>
      </c>
      <c r="J180" s="633"/>
      <c r="K180" s="331"/>
      <c r="L180" s="331"/>
      <c r="M180" s="331"/>
      <c r="N180" s="331"/>
      <c r="O180" s="331"/>
      <c r="P180" s="331"/>
      <c r="Q180" s="331"/>
      <c r="R180" s="331"/>
      <c r="S180" s="331"/>
    </row>
    <row r="181" spans="1:19" s="313" customFormat="1" ht="15.75" customHeight="1" x14ac:dyDescent="0.25">
      <c r="A181" s="305"/>
      <c r="B181" s="728" t="s">
        <v>281</v>
      </c>
      <c r="C181" s="724"/>
      <c r="D181" s="633">
        <v>224.26415094339623</v>
      </c>
      <c r="E181" s="331">
        <v>170.55865921787711</v>
      </c>
      <c r="F181" s="331">
        <v>332.09876543209879</v>
      </c>
      <c r="G181" s="331">
        <v>86.075949367088612</v>
      </c>
      <c r="H181" s="331">
        <v>1542.9166666666667</v>
      </c>
      <c r="I181" s="636">
        <v>0</v>
      </c>
      <c r="J181" s="633"/>
      <c r="K181" s="331"/>
      <c r="L181" s="331"/>
      <c r="M181" s="331"/>
      <c r="N181" s="331"/>
      <c r="O181" s="331"/>
      <c r="P181" s="331"/>
      <c r="Q181" s="331"/>
      <c r="R181" s="331"/>
      <c r="S181" s="331"/>
    </row>
    <row r="182" spans="1:19" s="313" customFormat="1" ht="15.75" customHeight="1" thickBot="1" x14ac:dyDescent="0.3">
      <c r="A182" s="305"/>
      <c r="B182" s="728" t="s">
        <v>282</v>
      </c>
      <c r="C182" s="724"/>
      <c r="D182" s="633">
        <v>0</v>
      </c>
      <c r="E182" s="331">
        <v>0</v>
      </c>
      <c r="F182" s="331">
        <v>0</v>
      </c>
      <c r="G182" s="331">
        <v>0</v>
      </c>
      <c r="H182" s="331">
        <v>0</v>
      </c>
      <c r="I182" s="636">
        <v>0</v>
      </c>
      <c r="J182" s="633"/>
      <c r="K182" s="331"/>
      <c r="L182" s="331"/>
      <c r="M182" s="331"/>
      <c r="N182" s="331"/>
      <c r="O182" s="331"/>
      <c r="P182" s="331"/>
      <c r="Q182" s="331"/>
      <c r="R182" s="331"/>
      <c r="S182" s="331"/>
    </row>
    <row r="183" spans="1:19" s="313" customFormat="1" ht="15.75" hidden="1" customHeight="1" x14ac:dyDescent="0.25">
      <c r="A183" s="305"/>
      <c r="B183" s="482"/>
      <c r="C183" s="727"/>
      <c r="D183" s="633"/>
      <c r="E183" s="331"/>
      <c r="F183" s="331"/>
      <c r="G183" s="331"/>
      <c r="H183" s="331"/>
      <c r="I183" s="636"/>
      <c r="J183" s="633"/>
      <c r="K183" s="331"/>
      <c r="L183" s="331"/>
      <c r="M183" s="331"/>
      <c r="N183" s="331"/>
      <c r="O183" s="331"/>
      <c r="P183" s="331"/>
      <c r="Q183" s="331"/>
      <c r="R183" s="331"/>
      <c r="S183" s="331"/>
    </row>
    <row r="184" spans="1:19" s="313" customFormat="1" ht="15.75" hidden="1" customHeight="1" x14ac:dyDescent="0.25">
      <c r="A184" s="305"/>
      <c r="B184" s="482"/>
      <c r="C184" s="727"/>
      <c r="D184" s="633"/>
      <c r="E184" s="331"/>
      <c r="F184" s="331"/>
      <c r="G184" s="331"/>
      <c r="H184" s="331"/>
      <c r="I184" s="636"/>
      <c r="J184" s="633"/>
      <c r="K184" s="331"/>
      <c r="L184" s="331"/>
      <c r="M184" s="331"/>
      <c r="N184" s="331"/>
      <c r="O184" s="331"/>
      <c r="P184" s="331"/>
      <c r="Q184" s="331"/>
      <c r="R184" s="331"/>
      <c r="S184" s="331"/>
    </row>
    <row r="185" spans="1:19" s="313" customFormat="1" ht="15.75" hidden="1" customHeight="1" x14ac:dyDescent="0.25">
      <c r="A185" s="305"/>
      <c r="B185" s="482"/>
      <c r="C185" s="727"/>
      <c r="D185" s="633"/>
      <c r="E185" s="331"/>
      <c r="F185" s="331"/>
      <c r="G185" s="331"/>
      <c r="H185" s="331"/>
      <c r="I185" s="636"/>
      <c r="J185" s="633"/>
      <c r="K185" s="331"/>
      <c r="L185" s="331"/>
      <c r="M185" s="331"/>
      <c r="N185" s="331"/>
      <c r="O185" s="331"/>
      <c r="P185" s="331"/>
      <c r="Q185" s="331"/>
      <c r="R185" s="331"/>
      <c r="S185" s="331"/>
    </row>
    <row r="186" spans="1:19" s="313" customFormat="1" ht="15.75" hidden="1" customHeight="1" x14ac:dyDescent="0.25">
      <c r="A186" s="305"/>
      <c r="B186" s="482"/>
      <c r="C186" s="727"/>
      <c r="D186" s="633"/>
      <c r="E186" s="331"/>
      <c r="F186" s="331"/>
      <c r="G186" s="331"/>
      <c r="H186" s="331"/>
      <c r="I186" s="636"/>
      <c r="J186" s="633"/>
      <c r="K186" s="331"/>
      <c r="L186" s="331"/>
      <c r="M186" s="331"/>
      <c r="N186" s="331"/>
      <c r="O186" s="331"/>
      <c r="P186" s="331"/>
      <c r="Q186" s="331"/>
      <c r="R186" s="331"/>
      <c r="S186" s="331"/>
    </row>
    <row r="187" spans="1:19" s="313" customFormat="1" ht="15.75" hidden="1" customHeight="1" x14ac:dyDescent="0.25">
      <c r="A187" s="305"/>
      <c r="B187" s="482"/>
      <c r="C187" s="727"/>
      <c r="D187" s="633"/>
      <c r="E187" s="331"/>
      <c r="F187" s="331"/>
      <c r="G187" s="331"/>
      <c r="H187" s="331"/>
      <c r="I187" s="636"/>
      <c r="J187" s="633"/>
      <c r="K187" s="331"/>
      <c r="L187" s="331"/>
      <c r="M187" s="331"/>
      <c r="N187" s="331"/>
      <c r="O187" s="331"/>
      <c r="P187" s="331"/>
      <c r="Q187" s="331"/>
      <c r="R187" s="331"/>
      <c r="S187" s="331"/>
    </row>
    <row r="188" spans="1:19" s="313" customFormat="1" ht="15.75" hidden="1" customHeight="1" x14ac:dyDescent="0.25">
      <c r="A188" s="305"/>
      <c r="B188" s="482"/>
      <c r="C188" s="727"/>
      <c r="D188" s="633"/>
      <c r="E188" s="331"/>
      <c r="F188" s="331"/>
      <c r="G188" s="331"/>
      <c r="H188" s="331"/>
      <c r="I188" s="636"/>
      <c r="J188" s="633"/>
      <c r="K188" s="331"/>
      <c r="L188" s="331"/>
      <c r="M188" s="331"/>
      <c r="N188" s="331"/>
      <c r="O188" s="331"/>
      <c r="P188" s="331"/>
      <c r="Q188" s="331"/>
      <c r="R188" s="331"/>
      <c r="S188" s="331"/>
    </row>
    <row r="189" spans="1:19" s="313" customFormat="1" ht="15.75" hidden="1" customHeight="1" x14ac:dyDescent="0.25">
      <c r="A189" s="305"/>
      <c r="B189" s="482"/>
      <c r="C189" s="727"/>
      <c r="D189" s="633"/>
      <c r="E189" s="331"/>
      <c r="F189" s="331"/>
      <c r="G189" s="331"/>
      <c r="H189" s="331"/>
      <c r="I189" s="636"/>
      <c r="J189" s="633"/>
      <c r="K189" s="331"/>
      <c r="L189" s="331"/>
      <c r="M189" s="331"/>
      <c r="N189" s="331"/>
      <c r="O189" s="331"/>
      <c r="P189" s="331"/>
      <c r="Q189" s="331"/>
      <c r="R189" s="331"/>
      <c r="S189" s="331"/>
    </row>
    <row r="190" spans="1:19" s="313" customFormat="1" ht="15.75" hidden="1" customHeight="1" x14ac:dyDescent="0.25">
      <c r="A190" s="305"/>
      <c r="B190" s="482"/>
      <c r="C190" s="727"/>
      <c r="D190" s="633"/>
      <c r="E190" s="331"/>
      <c r="F190" s="331"/>
      <c r="G190" s="331"/>
      <c r="H190" s="331"/>
      <c r="I190" s="636"/>
      <c r="J190" s="633"/>
      <c r="K190" s="331"/>
      <c r="L190" s="331"/>
      <c r="M190" s="331"/>
      <c r="N190" s="331"/>
      <c r="O190" s="331"/>
      <c r="P190" s="331"/>
      <c r="Q190" s="331"/>
      <c r="R190" s="331"/>
      <c r="S190" s="331"/>
    </row>
    <row r="191" spans="1:19" s="313" customFormat="1" ht="15.75" hidden="1" customHeight="1" x14ac:dyDescent="0.25">
      <c r="A191" s="305"/>
      <c r="B191" s="482"/>
      <c r="C191" s="727"/>
      <c r="D191" s="633"/>
      <c r="E191" s="331"/>
      <c r="F191" s="331"/>
      <c r="G191" s="331"/>
      <c r="H191" s="331"/>
      <c r="I191" s="636"/>
      <c r="J191" s="633"/>
      <c r="K191" s="331"/>
      <c r="L191" s="331"/>
      <c r="M191" s="331"/>
      <c r="N191" s="331"/>
      <c r="O191" s="331"/>
      <c r="P191" s="331"/>
      <c r="Q191" s="331"/>
      <c r="R191" s="331"/>
      <c r="S191" s="331"/>
    </row>
    <row r="192" spans="1:19" s="313" customFormat="1" ht="15.75" hidden="1" customHeight="1" x14ac:dyDescent="0.25">
      <c r="A192" s="305"/>
      <c r="B192" s="482"/>
      <c r="C192" s="727"/>
      <c r="D192" s="633"/>
      <c r="E192" s="331"/>
      <c r="F192" s="331"/>
      <c r="G192" s="331"/>
      <c r="H192" s="331"/>
      <c r="I192" s="636"/>
      <c r="J192" s="633"/>
      <c r="K192" s="331"/>
      <c r="L192" s="331"/>
      <c r="M192" s="331"/>
      <c r="N192" s="331"/>
      <c r="O192" s="331"/>
      <c r="P192" s="331"/>
      <c r="Q192" s="331"/>
      <c r="R192" s="331"/>
      <c r="S192" s="331"/>
    </row>
    <row r="193" spans="1:19" s="313" customFormat="1" ht="15.75" hidden="1" customHeight="1" x14ac:dyDescent="0.25">
      <c r="A193" s="305"/>
      <c r="B193" s="482"/>
      <c r="C193" s="727"/>
      <c r="D193" s="633"/>
      <c r="E193" s="331"/>
      <c r="F193" s="331"/>
      <c r="G193" s="331"/>
      <c r="H193" s="331"/>
      <c r="I193" s="636"/>
      <c r="J193" s="633"/>
      <c r="K193" s="331"/>
      <c r="L193" s="331"/>
      <c r="M193" s="331"/>
      <c r="N193" s="331"/>
      <c r="O193" s="331"/>
      <c r="P193" s="331"/>
      <c r="Q193" s="331"/>
      <c r="R193" s="331"/>
      <c r="S193" s="331"/>
    </row>
    <row r="194" spans="1:19" s="313" customFormat="1" ht="15.75" hidden="1" customHeight="1" x14ac:dyDescent="0.25">
      <c r="A194" s="305"/>
      <c r="B194" s="482"/>
      <c r="C194" s="727"/>
      <c r="D194" s="633"/>
      <c r="E194" s="331"/>
      <c r="F194" s="331"/>
      <c r="G194" s="331"/>
      <c r="H194" s="331"/>
      <c r="I194" s="636"/>
      <c r="J194" s="633"/>
      <c r="K194" s="331"/>
      <c r="L194" s="331"/>
      <c r="M194" s="331"/>
      <c r="N194" s="331"/>
      <c r="O194" s="331"/>
      <c r="P194" s="331"/>
      <c r="Q194" s="331"/>
      <c r="R194" s="331"/>
      <c r="S194" s="331"/>
    </row>
    <row r="195" spans="1:19" s="313" customFormat="1" ht="15.75" hidden="1" customHeight="1" x14ac:dyDescent="0.25">
      <c r="A195" s="305"/>
      <c r="B195" s="482"/>
      <c r="C195" s="727"/>
      <c r="D195" s="633"/>
      <c r="E195" s="331"/>
      <c r="F195" s="331"/>
      <c r="G195" s="331"/>
      <c r="H195" s="331"/>
      <c r="I195" s="636"/>
      <c r="J195" s="633"/>
      <c r="K195" s="331"/>
      <c r="L195" s="331"/>
      <c r="M195" s="331"/>
      <c r="N195" s="331"/>
      <c r="O195" s="331"/>
      <c r="P195" s="331"/>
      <c r="Q195" s="331"/>
      <c r="R195" s="331"/>
      <c r="S195" s="331"/>
    </row>
    <row r="196" spans="1:19" s="313" customFormat="1" ht="15.75" hidden="1" customHeight="1" x14ac:dyDescent="0.25">
      <c r="A196" s="305"/>
      <c r="B196" s="482"/>
      <c r="C196" s="727"/>
      <c r="D196" s="633"/>
      <c r="E196" s="331"/>
      <c r="F196" s="331"/>
      <c r="G196" s="331"/>
      <c r="H196" s="331"/>
      <c r="I196" s="636"/>
      <c r="J196" s="633"/>
      <c r="K196" s="331"/>
      <c r="L196" s="331"/>
      <c r="M196" s="331"/>
      <c r="N196" s="331"/>
      <c r="O196" s="331"/>
      <c r="P196" s="331"/>
      <c r="Q196" s="331"/>
      <c r="R196" s="331"/>
      <c r="S196" s="331"/>
    </row>
    <row r="197" spans="1:19" s="313" customFormat="1" ht="15.75" hidden="1" customHeight="1" x14ac:dyDescent="0.25">
      <c r="A197" s="305"/>
      <c r="B197" s="482"/>
      <c r="C197" s="727"/>
      <c r="D197" s="633"/>
      <c r="E197" s="331"/>
      <c r="F197" s="331"/>
      <c r="G197" s="331"/>
      <c r="H197" s="331"/>
      <c r="I197" s="636"/>
      <c r="J197" s="633"/>
      <c r="K197" s="331"/>
      <c r="L197" s="331"/>
      <c r="M197" s="331"/>
      <c r="N197" s="331"/>
      <c r="O197" s="331"/>
      <c r="P197" s="331"/>
      <c r="Q197" s="331"/>
      <c r="R197" s="331"/>
      <c r="S197" s="331"/>
    </row>
    <row r="198" spans="1:19" s="313" customFormat="1" ht="15.75" hidden="1" customHeight="1" x14ac:dyDescent="0.25">
      <c r="A198" s="305"/>
      <c r="B198" s="482"/>
      <c r="C198" s="727"/>
      <c r="D198" s="633"/>
      <c r="E198" s="331"/>
      <c r="F198" s="331"/>
      <c r="G198" s="331"/>
      <c r="H198" s="331"/>
      <c r="I198" s="636"/>
      <c r="J198" s="633"/>
      <c r="K198" s="331"/>
      <c r="L198" s="331"/>
      <c r="M198" s="331"/>
      <c r="N198" s="331"/>
      <c r="O198" s="331"/>
      <c r="P198" s="331"/>
      <c r="Q198" s="331"/>
      <c r="R198" s="331"/>
      <c r="S198" s="331"/>
    </row>
    <row r="199" spans="1:19" s="313" customFormat="1" ht="15.75" hidden="1" customHeight="1" x14ac:dyDescent="0.25">
      <c r="A199" s="305"/>
      <c r="B199" s="482"/>
      <c r="C199" s="727"/>
      <c r="D199" s="633"/>
      <c r="E199" s="331"/>
      <c r="F199" s="331"/>
      <c r="G199" s="331"/>
      <c r="H199" s="331"/>
      <c r="I199" s="636"/>
      <c r="J199" s="633"/>
      <c r="K199" s="331"/>
      <c r="L199" s="331"/>
      <c r="M199" s="331"/>
      <c r="N199" s="331"/>
      <c r="O199" s="331"/>
      <c r="P199" s="331"/>
      <c r="Q199" s="331"/>
      <c r="R199" s="331"/>
      <c r="S199" s="331"/>
    </row>
    <row r="200" spans="1:19" s="313" customFormat="1" ht="15.75" hidden="1" customHeight="1" x14ac:dyDescent="0.25">
      <c r="A200" s="305"/>
      <c r="B200" s="482"/>
      <c r="C200" s="727"/>
      <c r="D200" s="633"/>
      <c r="E200" s="331"/>
      <c r="F200" s="331"/>
      <c r="G200" s="331"/>
      <c r="H200" s="331"/>
      <c r="I200" s="636"/>
      <c r="J200" s="633"/>
      <c r="K200" s="331"/>
      <c r="L200" s="331"/>
      <c r="M200" s="331"/>
      <c r="N200" s="331"/>
      <c r="O200" s="331"/>
      <c r="P200" s="331"/>
      <c r="Q200" s="331"/>
      <c r="R200" s="331"/>
      <c r="S200" s="331"/>
    </row>
    <row r="201" spans="1:19" s="313" customFormat="1" ht="15.75" hidden="1" customHeight="1" x14ac:dyDescent="0.25">
      <c r="A201" s="305"/>
      <c r="B201" s="482"/>
      <c r="C201" s="727"/>
      <c r="D201" s="633"/>
      <c r="E201" s="331"/>
      <c r="F201" s="331"/>
      <c r="G201" s="331"/>
      <c r="H201" s="331"/>
      <c r="I201" s="636"/>
      <c r="J201" s="633"/>
      <c r="K201" s="331"/>
      <c r="L201" s="331"/>
      <c r="M201" s="331"/>
      <c r="N201" s="331"/>
      <c r="O201" s="331"/>
      <c r="P201" s="331"/>
      <c r="Q201" s="331"/>
      <c r="R201" s="331"/>
      <c r="S201" s="331"/>
    </row>
    <row r="202" spans="1:19" s="313" customFormat="1" ht="15.75" hidden="1" customHeight="1" x14ac:dyDescent="0.25">
      <c r="A202" s="305"/>
      <c r="B202" s="482"/>
      <c r="C202" s="727"/>
      <c r="D202" s="633"/>
      <c r="E202" s="331"/>
      <c r="F202" s="331"/>
      <c r="G202" s="331"/>
      <c r="H202" s="331"/>
      <c r="I202" s="636"/>
      <c r="J202" s="633"/>
      <c r="K202" s="331"/>
      <c r="L202" s="331"/>
      <c r="M202" s="331"/>
      <c r="N202" s="331"/>
      <c r="O202" s="331"/>
      <c r="P202" s="331"/>
      <c r="Q202" s="331"/>
      <c r="R202" s="331"/>
      <c r="S202" s="331"/>
    </row>
    <row r="203" spans="1:19" s="313" customFormat="1" ht="15.75" hidden="1" customHeight="1" x14ac:dyDescent="0.25">
      <c r="A203" s="305"/>
      <c r="B203" s="482"/>
      <c r="C203" s="727"/>
      <c r="D203" s="633"/>
      <c r="E203" s="331"/>
      <c r="F203" s="331"/>
      <c r="G203" s="331"/>
      <c r="H203" s="331"/>
      <c r="I203" s="636"/>
      <c r="J203" s="633"/>
      <c r="K203" s="331"/>
      <c r="L203" s="331"/>
      <c r="M203" s="331"/>
      <c r="N203" s="331"/>
      <c r="O203" s="331"/>
      <c r="P203" s="331"/>
      <c r="Q203" s="331"/>
      <c r="R203" s="331"/>
      <c r="S203" s="331"/>
    </row>
    <row r="204" spans="1:19" s="313" customFormat="1" ht="15.75" hidden="1" customHeight="1" x14ac:dyDescent="0.25">
      <c r="A204" s="305"/>
      <c r="B204" s="482"/>
      <c r="C204" s="727"/>
      <c r="D204" s="633"/>
      <c r="E204" s="331"/>
      <c r="F204" s="331"/>
      <c r="G204" s="331"/>
      <c r="H204" s="331"/>
      <c r="I204" s="636"/>
      <c r="J204" s="633"/>
      <c r="K204" s="331"/>
      <c r="L204" s="331"/>
      <c r="M204" s="331"/>
      <c r="N204" s="331"/>
      <c r="O204" s="331"/>
      <c r="P204" s="331"/>
      <c r="Q204" s="331"/>
      <c r="R204" s="331"/>
      <c r="S204" s="331"/>
    </row>
    <row r="205" spans="1:19" s="313" customFormat="1" ht="15.75" hidden="1" customHeight="1" x14ac:dyDescent="0.25">
      <c r="A205" s="305"/>
      <c r="B205" s="482"/>
      <c r="C205" s="727"/>
      <c r="D205" s="633"/>
      <c r="E205" s="331"/>
      <c r="F205" s="331"/>
      <c r="G205" s="331"/>
      <c r="H205" s="331"/>
      <c r="I205" s="636"/>
      <c r="J205" s="633"/>
      <c r="K205" s="331"/>
      <c r="L205" s="331"/>
      <c r="M205" s="331"/>
      <c r="N205" s="331"/>
      <c r="O205" s="331"/>
      <c r="P205" s="331"/>
      <c r="Q205" s="331"/>
      <c r="R205" s="331"/>
      <c r="S205" s="331"/>
    </row>
    <row r="206" spans="1:19" s="313" customFormat="1" ht="15.75" hidden="1" customHeight="1" x14ac:dyDescent="0.25">
      <c r="A206" s="305"/>
      <c r="B206" s="482"/>
      <c r="C206" s="727"/>
      <c r="D206" s="633"/>
      <c r="E206" s="331"/>
      <c r="F206" s="331"/>
      <c r="G206" s="331"/>
      <c r="H206" s="331"/>
      <c r="I206" s="636"/>
      <c r="J206" s="633"/>
      <c r="K206" s="331"/>
      <c r="L206" s="331"/>
      <c r="M206" s="331"/>
      <c r="N206" s="331"/>
      <c r="O206" s="331"/>
      <c r="P206" s="331"/>
      <c r="Q206" s="331"/>
      <c r="R206" s="331"/>
      <c r="S206" s="331"/>
    </row>
    <row r="207" spans="1:19" s="313" customFormat="1" ht="15.75" hidden="1" customHeight="1" x14ac:dyDescent="0.25">
      <c r="A207" s="305"/>
      <c r="B207" s="482"/>
      <c r="C207" s="727"/>
      <c r="D207" s="633"/>
      <c r="E207" s="331"/>
      <c r="F207" s="331"/>
      <c r="G207" s="331"/>
      <c r="H207" s="331"/>
      <c r="I207" s="636"/>
      <c r="J207" s="633"/>
      <c r="K207" s="331"/>
      <c r="L207" s="331"/>
      <c r="M207" s="331"/>
      <c r="N207" s="331"/>
      <c r="O207" s="331"/>
      <c r="P207" s="331"/>
      <c r="Q207" s="331"/>
      <c r="R207" s="331"/>
      <c r="S207" s="331"/>
    </row>
    <row r="208" spans="1:19" s="313" customFormat="1" ht="15.75" hidden="1" customHeight="1" x14ac:dyDescent="0.25">
      <c r="A208" s="305"/>
      <c r="B208" s="482"/>
      <c r="C208" s="727"/>
      <c r="D208" s="633"/>
      <c r="E208" s="331"/>
      <c r="F208" s="331"/>
      <c r="G208" s="331"/>
      <c r="H208" s="331"/>
      <c r="I208" s="636"/>
      <c r="J208" s="633"/>
      <c r="K208" s="331"/>
      <c r="L208" s="331"/>
      <c r="M208" s="331"/>
      <c r="N208" s="331"/>
      <c r="O208" s="331"/>
      <c r="P208" s="331"/>
      <c r="Q208" s="331"/>
      <c r="R208" s="331"/>
      <c r="S208" s="331"/>
    </row>
    <row r="209" spans="1:19" s="313" customFormat="1" ht="15.75" hidden="1" customHeight="1" x14ac:dyDescent="0.25">
      <c r="A209" s="305"/>
      <c r="B209" s="482"/>
      <c r="C209" s="727"/>
      <c r="D209" s="633"/>
      <c r="E209" s="331"/>
      <c r="F209" s="331"/>
      <c r="G209" s="331"/>
      <c r="H209" s="331"/>
      <c r="I209" s="636"/>
      <c r="J209" s="633"/>
      <c r="K209" s="331"/>
      <c r="L209" s="331"/>
      <c r="M209" s="331"/>
      <c r="N209" s="331"/>
      <c r="O209" s="331"/>
      <c r="P209" s="331"/>
      <c r="Q209" s="331"/>
      <c r="R209" s="331"/>
      <c r="S209" s="331"/>
    </row>
    <row r="210" spans="1:19" s="313" customFormat="1" ht="15.75" hidden="1" customHeight="1" x14ac:dyDescent="0.25">
      <c r="A210" s="305"/>
      <c r="B210" s="482"/>
      <c r="C210" s="727"/>
      <c r="D210" s="633"/>
      <c r="E210" s="331"/>
      <c r="F210" s="331"/>
      <c r="G210" s="331"/>
      <c r="H210" s="331"/>
      <c r="I210" s="636"/>
      <c r="J210" s="633"/>
      <c r="K210" s="331"/>
      <c r="L210" s="331"/>
      <c r="M210" s="331"/>
      <c r="N210" s="331"/>
      <c r="O210" s="331"/>
      <c r="P210" s="331"/>
      <c r="Q210" s="331"/>
      <c r="R210" s="331"/>
      <c r="S210" s="331"/>
    </row>
    <row r="211" spans="1:19" s="313" customFormat="1" ht="15.75" hidden="1" customHeight="1" x14ac:dyDescent="0.25">
      <c r="A211" s="305"/>
      <c r="B211" s="482"/>
      <c r="C211" s="727"/>
      <c r="D211" s="633"/>
      <c r="E211" s="331"/>
      <c r="F211" s="331"/>
      <c r="G211" s="331"/>
      <c r="H211" s="331"/>
      <c r="I211" s="636"/>
      <c r="J211" s="633"/>
      <c r="K211" s="331"/>
      <c r="L211" s="331"/>
      <c r="M211" s="331"/>
      <c r="N211" s="331"/>
      <c r="O211" s="331"/>
      <c r="P211" s="331"/>
      <c r="Q211" s="331"/>
      <c r="R211" s="331"/>
      <c r="S211" s="331"/>
    </row>
    <row r="212" spans="1:19" s="313" customFormat="1" ht="15.75" hidden="1" customHeight="1" x14ac:dyDescent="0.25">
      <c r="A212" s="305"/>
      <c r="B212" s="482"/>
      <c r="C212" s="727"/>
      <c r="D212" s="633"/>
      <c r="E212" s="331"/>
      <c r="F212" s="331"/>
      <c r="G212" s="331"/>
      <c r="H212" s="331"/>
      <c r="I212" s="636"/>
      <c r="J212" s="633"/>
      <c r="K212" s="331"/>
      <c r="L212" s="331"/>
      <c r="M212" s="331"/>
      <c r="N212" s="331"/>
      <c r="O212" s="331"/>
      <c r="P212" s="331"/>
      <c r="Q212" s="331"/>
      <c r="R212" s="331"/>
      <c r="S212" s="331"/>
    </row>
    <row r="213" spans="1:19" s="313" customFormat="1" ht="15.75" hidden="1" customHeight="1" x14ac:dyDescent="0.25">
      <c r="A213" s="305"/>
      <c r="B213" s="482"/>
      <c r="C213" s="727"/>
      <c r="D213" s="633"/>
      <c r="E213" s="331"/>
      <c r="F213" s="331"/>
      <c r="G213" s="331"/>
      <c r="H213" s="331"/>
      <c r="I213" s="636"/>
      <c r="J213" s="633"/>
      <c r="K213" s="331"/>
      <c r="L213" s="331"/>
      <c r="M213" s="331"/>
      <c r="N213" s="331"/>
      <c r="O213" s="331"/>
      <c r="P213" s="331"/>
      <c r="Q213" s="331"/>
      <c r="R213" s="331"/>
      <c r="S213" s="331"/>
    </row>
    <row r="214" spans="1:19" s="313" customFormat="1" ht="15.75" hidden="1" customHeight="1" x14ac:dyDescent="0.25">
      <c r="A214" s="305"/>
      <c r="B214" s="482"/>
      <c r="C214" s="727"/>
      <c r="D214" s="633"/>
      <c r="E214" s="331"/>
      <c r="F214" s="331"/>
      <c r="G214" s="331"/>
      <c r="H214" s="331"/>
      <c r="I214" s="636"/>
      <c r="J214" s="633"/>
      <c r="K214" s="331"/>
      <c r="L214" s="331"/>
      <c r="M214" s="331"/>
      <c r="N214" s="331"/>
      <c r="O214" s="331"/>
      <c r="P214" s="331"/>
      <c r="Q214" s="331"/>
      <c r="R214" s="331"/>
      <c r="S214" s="331"/>
    </row>
    <row r="215" spans="1:19" s="313" customFormat="1" ht="15.75" hidden="1" customHeight="1" x14ac:dyDescent="0.25">
      <c r="A215" s="305"/>
      <c r="B215" s="482"/>
      <c r="C215" s="727"/>
      <c r="D215" s="633"/>
      <c r="E215" s="331"/>
      <c r="F215" s="331"/>
      <c r="G215" s="331"/>
      <c r="H215" s="331"/>
      <c r="I215" s="636"/>
      <c r="J215" s="633"/>
      <c r="K215" s="331"/>
      <c r="L215" s="331"/>
      <c r="M215" s="331"/>
      <c r="N215" s="331"/>
      <c r="O215" s="331"/>
      <c r="P215" s="331"/>
      <c r="Q215" s="331"/>
      <c r="R215" s="331"/>
      <c r="S215" s="331"/>
    </row>
    <row r="216" spans="1:19" s="313" customFormat="1" ht="15.75" hidden="1" customHeight="1" x14ac:dyDescent="0.25">
      <c r="A216" s="305"/>
      <c r="B216" s="482"/>
      <c r="C216" s="727"/>
      <c r="D216" s="633"/>
      <c r="E216" s="331"/>
      <c r="F216" s="331"/>
      <c r="G216" s="331"/>
      <c r="H216" s="331"/>
      <c r="I216" s="636"/>
      <c r="J216" s="633"/>
      <c r="K216" s="331"/>
      <c r="L216" s="331"/>
      <c r="M216" s="331"/>
      <c r="N216" s="331"/>
      <c r="O216" s="331"/>
      <c r="P216" s="331"/>
      <c r="Q216" s="331"/>
      <c r="R216" s="331"/>
      <c r="S216" s="331"/>
    </row>
    <row r="217" spans="1:19" s="313" customFormat="1" ht="15.75" hidden="1" customHeight="1" x14ac:dyDescent="0.25">
      <c r="A217" s="305"/>
      <c r="B217" s="482"/>
      <c r="C217" s="727"/>
      <c r="D217" s="633"/>
      <c r="E217" s="331"/>
      <c r="F217" s="331"/>
      <c r="G217" s="331"/>
      <c r="H217" s="331"/>
      <c r="I217" s="636"/>
      <c r="J217" s="633"/>
      <c r="K217" s="331"/>
      <c r="L217" s="331"/>
      <c r="M217" s="331"/>
      <c r="N217" s="331"/>
      <c r="O217" s="331"/>
      <c r="P217" s="331"/>
      <c r="Q217" s="331"/>
      <c r="R217" s="331"/>
      <c r="S217" s="331"/>
    </row>
    <row r="218" spans="1:19" s="313" customFormat="1" ht="15.75" hidden="1" customHeight="1" x14ac:dyDescent="0.25">
      <c r="A218" s="305"/>
      <c r="B218" s="482"/>
      <c r="C218" s="727"/>
      <c r="D218" s="633"/>
      <c r="E218" s="331"/>
      <c r="F218" s="331"/>
      <c r="G218" s="331"/>
      <c r="H218" s="331"/>
      <c r="I218" s="636"/>
      <c r="J218" s="633"/>
      <c r="K218" s="331"/>
      <c r="L218" s="331"/>
      <c r="M218" s="331"/>
      <c r="N218" s="331"/>
      <c r="O218" s="331"/>
      <c r="P218" s="331"/>
      <c r="Q218" s="331"/>
      <c r="R218" s="331"/>
      <c r="S218" s="331"/>
    </row>
    <row r="219" spans="1:19" s="313" customFormat="1" ht="15.75" hidden="1" customHeight="1" x14ac:dyDescent="0.25">
      <c r="A219" s="305"/>
      <c r="B219" s="482"/>
      <c r="C219" s="727"/>
      <c r="D219" s="633"/>
      <c r="E219" s="331"/>
      <c r="F219" s="331"/>
      <c r="G219" s="331"/>
      <c r="H219" s="331"/>
      <c r="I219" s="636"/>
      <c r="J219" s="633"/>
      <c r="K219" s="331"/>
      <c r="L219" s="331"/>
      <c r="M219" s="331"/>
      <c r="N219" s="331"/>
      <c r="O219" s="331"/>
      <c r="P219" s="331"/>
      <c r="Q219" s="331"/>
      <c r="R219" s="331"/>
      <c r="S219" s="331"/>
    </row>
    <row r="220" spans="1:19" s="313" customFormat="1" ht="15.75" hidden="1" customHeight="1" x14ac:dyDescent="0.25">
      <c r="A220" s="305"/>
      <c r="B220" s="482"/>
      <c r="C220" s="727"/>
      <c r="D220" s="633"/>
      <c r="E220" s="331"/>
      <c r="F220" s="331"/>
      <c r="G220" s="331"/>
      <c r="H220" s="331"/>
      <c r="I220" s="636"/>
      <c r="J220" s="633"/>
      <c r="K220" s="331"/>
      <c r="L220" s="331"/>
      <c r="M220" s="331"/>
      <c r="N220" s="331"/>
      <c r="O220" s="331"/>
      <c r="P220" s="331"/>
      <c r="Q220" s="331"/>
      <c r="R220" s="331"/>
      <c r="S220" s="331"/>
    </row>
    <row r="221" spans="1:19" s="313" customFormat="1" ht="15.75" hidden="1" customHeight="1" x14ac:dyDescent="0.25">
      <c r="A221" s="305"/>
      <c r="B221" s="482"/>
      <c r="C221" s="727"/>
      <c r="D221" s="633"/>
      <c r="E221" s="331"/>
      <c r="F221" s="331"/>
      <c r="G221" s="331"/>
      <c r="H221" s="331"/>
      <c r="I221" s="636"/>
      <c r="J221" s="633"/>
      <c r="K221" s="331"/>
      <c r="L221" s="331"/>
      <c r="M221" s="331"/>
      <c r="N221" s="331"/>
      <c r="O221" s="331"/>
      <c r="P221" s="331"/>
      <c r="Q221" s="331"/>
      <c r="R221" s="331"/>
      <c r="S221" s="331"/>
    </row>
    <row r="222" spans="1:19" s="313" customFormat="1" ht="15.75" hidden="1" customHeight="1" x14ac:dyDescent="0.25">
      <c r="A222" s="305"/>
      <c r="B222" s="482"/>
      <c r="C222" s="727"/>
      <c r="D222" s="633"/>
      <c r="E222" s="331"/>
      <c r="F222" s="331"/>
      <c r="G222" s="331"/>
      <c r="H222" s="331"/>
      <c r="I222" s="636"/>
      <c r="J222" s="633"/>
      <c r="K222" s="331"/>
      <c r="L222" s="331"/>
      <c r="M222" s="331"/>
      <c r="N222" s="331"/>
      <c r="O222" s="331"/>
      <c r="P222" s="331"/>
      <c r="Q222" s="331"/>
      <c r="R222" s="331"/>
      <c r="S222" s="331"/>
    </row>
    <row r="223" spans="1:19" s="313" customFormat="1" ht="15.75" hidden="1" customHeight="1" x14ac:dyDescent="0.25">
      <c r="A223" s="305"/>
      <c r="B223" s="482"/>
      <c r="C223" s="727"/>
      <c r="D223" s="633"/>
      <c r="E223" s="331"/>
      <c r="F223" s="331"/>
      <c r="G223" s="331"/>
      <c r="H223" s="331"/>
      <c r="I223" s="636"/>
      <c r="J223" s="633"/>
      <c r="K223" s="331"/>
      <c r="L223" s="331"/>
      <c r="M223" s="331"/>
      <c r="N223" s="331"/>
      <c r="O223" s="331"/>
      <c r="P223" s="331"/>
      <c r="Q223" s="331"/>
      <c r="R223" s="331"/>
      <c r="S223" s="331"/>
    </row>
    <row r="224" spans="1:19" s="313" customFormat="1" ht="15.75" hidden="1" customHeight="1" x14ac:dyDescent="0.25">
      <c r="A224" s="305"/>
      <c r="B224" s="482"/>
      <c r="C224" s="727"/>
      <c r="D224" s="633"/>
      <c r="E224" s="331"/>
      <c r="F224" s="331"/>
      <c r="G224" s="331"/>
      <c r="H224" s="331"/>
      <c r="I224" s="636"/>
      <c r="J224" s="633"/>
      <c r="K224" s="331"/>
      <c r="L224" s="331"/>
      <c r="M224" s="331"/>
      <c r="N224" s="331"/>
      <c r="O224" s="331"/>
      <c r="P224" s="331"/>
      <c r="Q224" s="331"/>
      <c r="R224" s="331"/>
      <c r="S224" s="331"/>
    </row>
    <row r="225" spans="1:19" s="313" customFormat="1" ht="15.75" hidden="1" customHeight="1" x14ac:dyDescent="0.25">
      <c r="A225" s="305"/>
      <c r="B225" s="482"/>
      <c r="C225" s="727"/>
      <c r="D225" s="633"/>
      <c r="E225" s="331"/>
      <c r="F225" s="331"/>
      <c r="G225" s="331"/>
      <c r="H225" s="331"/>
      <c r="I225" s="636"/>
      <c r="J225" s="633"/>
      <c r="K225" s="331"/>
      <c r="L225" s="331"/>
      <c r="M225" s="331"/>
      <c r="N225" s="331"/>
      <c r="O225" s="331"/>
      <c r="P225" s="331"/>
      <c r="Q225" s="331"/>
      <c r="R225" s="331"/>
      <c r="S225" s="331"/>
    </row>
    <row r="226" spans="1:19" s="313" customFormat="1" ht="15.75" hidden="1" customHeight="1" x14ac:dyDescent="0.25">
      <c r="A226" s="305"/>
      <c r="B226" s="482"/>
      <c r="C226" s="727"/>
      <c r="D226" s="633"/>
      <c r="E226" s="331"/>
      <c r="F226" s="331"/>
      <c r="G226" s="331"/>
      <c r="H226" s="331"/>
      <c r="I226" s="636"/>
      <c r="J226" s="633"/>
      <c r="K226" s="331"/>
      <c r="L226" s="331"/>
      <c r="M226" s="331"/>
      <c r="N226" s="331"/>
      <c r="O226" s="331"/>
      <c r="P226" s="331"/>
      <c r="Q226" s="331"/>
      <c r="R226" s="331"/>
      <c r="S226" s="331"/>
    </row>
    <row r="227" spans="1:19" s="313" customFormat="1" ht="15.75" hidden="1" customHeight="1" x14ac:dyDescent="0.25">
      <c r="A227" s="305"/>
      <c r="B227" s="482"/>
      <c r="C227" s="727"/>
      <c r="D227" s="633"/>
      <c r="E227" s="331"/>
      <c r="F227" s="331"/>
      <c r="G227" s="331"/>
      <c r="H227" s="331"/>
      <c r="I227" s="636"/>
      <c r="J227" s="633"/>
      <c r="K227" s="331"/>
      <c r="L227" s="331"/>
      <c r="M227" s="331"/>
      <c r="N227" s="331"/>
      <c r="O227" s="331"/>
      <c r="P227" s="331"/>
      <c r="Q227" s="331"/>
      <c r="R227" s="331"/>
      <c r="S227" s="331"/>
    </row>
    <row r="228" spans="1:19" s="313" customFormat="1" ht="15.75" hidden="1" customHeight="1" x14ac:dyDescent="0.25">
      <c r="A228" s="305"/>
      <c r="B228" s="482"/>
      <c r="C228" s="727"/>
      <c r="D228" s="633"/>
      <c r="E228" s="331"/>
      <c r="F228" s="331"/>
      <c r="G228" s="331"/>
      <c r="H228" s="331"/>
      <c r="I228" s="636"/>
      <c r="J228" s="633"/>
      <c r="K228" s="331"/>
      <c r="L228" s="331"/>
      <c r="M228" s="331"/>
      <c r="N228" s="331"/>
      <c r="O228" s="331"/>
      <c r="P228" s="331"/>
      <c r="Q228" s="331"/>
      <c r="R228" s="331"/>
      <c r="S228" s="331"/>
    </row>
    <row r="229" spans="1:19" s="313" customFormat="1" ht="15.75" hidden="1" customHeight="1" x14ac:dyDescent="0.25">
      <c r="A229" s="305"/>
      <c r="B229" s="482"/>
      <c r="C229" s="727"/>
      <c r="D229" s="633"/>
      <c r="E229" s="331"/>
      <c r="F229" s="331"/>
      <c r="G229" s="331"/>
      <c r="H229" s="331"/>
      <c r="I229" s="636"/>
      <c r="J229" s="633"/>
      <c r="K229" s="331"/>
      <c r="L229" s="331"/>
      <c r="M229" s="331"/>
      <c r="N229" s="331"/>
      <c r="O229" s="331"/>
      <c r="P229" s="331"/>
      <c r="Q229" s="331"/>
      <c r="R229" s="331"/>
      <c r="S229" s="331"/>
    </row>
    <row r="230" spans="1:19" s="313" customFormat="1" ht="15.75" hidden="1" customHeight="1" x14ac:dyDescent="0.25">
      <c r="A230" s="305"/>
      <c r="B230" s="482"/>
      <c r="C230" s="727"/>
      <c r="D230" s="633"/>
      <c r="E230" s="331"/>
      <c r="F230" s="331"/>
      <c r="G230" s="331"/>
      <c r="H230" s="331"/>
      <c r="I230" s="636"/>
      <c r="J230" s="633"/>
      <c r="K230" s="331"/>
      <c r="L230" s="331"/>
      <c r="M230" s="331"/>
      <c r="N230" s="331"/>
      <c r="O230" s="331"/>
      <c r="P230" s="331"/>
      <c r="Q230" s="331"/>
      <c r="R230" s="331"/>
      <c r="S230" s="331"/>
    </row>
    <row r="231" spans="1:19" s="313" customFormat="1" ht="15.75" hidden="1" customHeight="1" x14ac:dyDescent="0.25">
      <c r="A231" s="305"/>
      <c r="B231" s="482"/>
      <c r="C231" s="727"/>
      <c r="D231" s="633"/>
      <c r="E231" s="331"/>
      <c r="F231" s="331"/>
      <c r="G231" s="331"/>
      <c r="H231" s="331"/>
      <c r="I231" s="636"/>
      <c r="J231" s="633"/>
      <c r="K231" s="331"/>
      <c r="L231" s="331"/>
      <c r="M231" s="331"/>
      <c r="N231" s="331"/>
      <c r="O231" s="331"/>
      <c r="P231" s="331"/>
      <c r="Q231" s="331"/>
      <c r="R231" s="331"/>
      <c r="S231" s="331"/>
    </row>
    <row r="232" spans="1:19" s="313" customFormat="1" ht="15.75" hidden="1" customHeight="1" x14ac:dyDescent="0.25">
      <c r="A232" s="305"/>
      <c r="B232" s="482"/>
      <c r="C232" s="727"/>
      <c r="D232" s="633"/>
      <c r="E232" s="331"/>
      <c r="F232" s="331"/>
      <c r="G232" s="331"/>
      <c r="H232" s="331"/>
      <c r="I232" s="636"/>
      <c r="J232" s="633"/>
      <c r="K232" s="331"/>
      <c r="L232" s="331"/>
      <c r="M232" s="331"/>
      <c r="N232" s="331"/>
      <c r="O232" s="331"/>
      <c r="P232" s="331"/>
      <c r="Q232" s="331"/>
      <c r="R232" s="331"/>
      <c r="S232" s="331"/>
    </row>
    <row r="233" spans="1:19" s="313" customFormat="1" ht="15.75" hidden="1" customHeight="1" x14ac:dyDescent="0.25">
      <c r="A233" s="305"/>
      <c r="B233" s="482"/>
      <c r="C233" s="727"/>
      <c r="D233" s="633"/>
      <c r="E233" s="331"/>
      <c r="F233" s="331"/>
      <c r="G233" s="331"/>
      <c r="H233" s="331"/>
      <c r="I233" s="636"/>
      <c r="J233" s="633"/>
      <c r="K233" s="331"/>
      <c r="L233" s="331"/>
      <c r="M233" s="331"/>
      <c r="N233" s="331"/>
      <c r="O233" s="331"/>
      <c r="P233" s="331"/>
      <c r="Q233" s="331"/>
      <c r="R233" s="331"/>
      <c r="S233" s="331"/>
    </row>
    <row r="234" spans="1:19" s="313" customFormat="1" ht="15.75" hidden="1" customHeight="1" x14ac:dyDescent="0.25">
      <c r="A234" s="305"/>
      <c r="B234" s="482"/>
      <c r="C234" s="727"/>
      <c r="D234" s="633"/>
      <c r="E234" s="331"/>
      <c r="F234" s="331"/>
      <c r="G234" s="331"/>
      <c r="H234" s="331"/>
      <c r="I234" s="636"/>
      <c r="J234" s="633"/>
      <c r="K234" s="331"/>
      <c r="L234" s="331"/>
      <c r="M234" s="331"/>
      <c r="N234" s="331"/>
      <c r="O234" s="331"/>
      <c r="P234" s="331"/>
      <c r="Q234" s="331"/>
      <c r="R234" s="331"/>
      <c r="S234" s="331"/>
    </row>
    <row r="235" spans="1:19" s="313" customFormat="1" ht="15.75" hidden="1" customHeight="1" x14ac:dyDescent="0.25">
      <c r="A235" s="305"/>
      <c r="B235" s="482"/>
      <c r="C235" s="727"/>
      <c r="D235" s="633"/>
      <c r="E235" s="331"/>
      <c r="F235" s="331"/>
      <c r="G235" s="331"/>
      <c r="H235" s="331"/>
      <c r="I235" s="636"/>
      <c r="J235" s="633"/>
      <c r="K235" s="331"/>
      <c r="L235" s="331"/>
      <c r="M235" s="331"/>
      <c r="N235" s="331"/>
      <c r="O235" s="331"/>
      <c r="P235" s="331"/>
      <c r="Q235" s="331"/>
      <c r="R235" s="331"/>
      <c r="S235" s="331"/>
    </row>
    <row r="236" spans="1:19" s="313" customFormat="1" ht="15.75" hidden="1" customHeight="1" x14ac:dyDescent="0.25">
      <c r="A236" s="305"/>
      <c r="B236" s="482"/>
      <c r="C236" s="727"/>
      <c r="D236" s="633"/>
      <c r="E236" s="331"/>
      <c r="F236" s="331"/>
      <c r="G236" s="331"/>
      <c r="H236" s="331"/>
      <c r="I236" s="636"/>
      <c r="J236" s="633"/>
      <c r="K236" s="331"/>
      <c r="L236" s="331"/>
      <c r="M236" s="331"/>
      <c r="N236" s="331"/>
      <c r="O236" s="331"/>
      <c r="P236" s="331"/>
      <c r="Q236" s="331"/>
      <c r="R236" s="331"/>
      <c r="S236" s="331"/>
    </row>
    <row r="237" spans="1:19" s="313" customFormat="1" ht="15.75" hidden="1" customHeight="1" x14ac:dyDescent="0.25">
      <c r="A237" s="305"/>
      <c r="B237" s="482"/>
      <c r="C237" s="727"/>
      <c r="D237" s="633"/>
      <c r="E237" s="331"/>
      <c r="F237" s="331"/>
      <c r="G237" s="331"/>
      <c r="H237" s="331"/>
      <c r="I237" s="636"/>
      <c r="J237" s="633"/>
      <c r="K237" s="331"/>
      <c r="L237" s="331"/>
      <c r="M237" s="331"/>
      <c r="N237" s="331"/>
      <c r="O237" s="331"/>
      <c r="P237" s="331"/>
      <c r="Q237" s="331"/>
      <c r="R237" s="331"/>
      <c r="S237" s="331"/>
    </row>
    <row r="238" spans="1:19" s="313" customFormat="1" ht="15.75" hidden="1" customHeight="1" x14ac:dyDescent="0.25">
      <c r="A238" s="305"/>
      <c r="B238" s="482"/>
      <c r="C238" s="727"/>
      <c r="D238" s="633"/>
      <c r="E238" s="331"/>
      <c r="F238" s="331"/>
      <c r="G238" s="331"/>
      <c r="H238" s="331"/>
      <c r="I238" s="636"/>
      <c r="J238" s="633"/>
      <c r="K238" s="331"/>
      <c r="L238" s="331"/>
      <c r="M238" s="331"/>
      <c r="N238" s="331"/>
      <c r="O238" s="331"/>
      <c r="P238" s="331"/>
      <c r="Q238" s="331"/>
      <c r="R238" s="331"/>
      <c r="S238" s="331"/>
    </row>
    <row r="239" spans="1:19" s="313" customFormat="1" ht="15.75" hidden="1" customHeight="1" x14ac:dyDescent="0.25">
      <c r="A239" s="305"/>
      <c r="B239" s="482"/>
      <c r="C239" s="727"/>
      <c r="D239" s="633"/>
      <c r="E239" s="331"/>
      <c r="F239" s="331"/>
      <c r="G239" s="331"/>
      <c r="H239" s="331"/>
      <c r="I239" s="636"/>
      <c r="J239" s="633"/>
      <c r="K239" s="331"/>
      <c r="L239" s="331"/>
      <c r="M239" s="331"/>
      <c r="N239" s="331"/>
      <c r="O239" s="331"/>
      <c r="P239" s="331"/>
      <c r="Q239" s="331"/>
      <c r="R239" s="331"/>
      <c r="S239" s="331"/>
    </row>
    <row r="240" spans="1:19" s="313" customFormat="1" ht="15.75" hidden="1" customHeight="1" x14ac:dyDescent="0.25">
      <c r="A240" s="305"/>
      <c r="B240" s="482"/>
      <c r="C240" s="727"/>
      <c r="D240" s="633"/>
      <c r="E240" s="331"/>
      <c r="F240" s="331"/>
      <c r="G240" s="331"/>
      <c r="H240" s="331"/>
      <c r="I240" s="636"/>
      <c r="J240" s="633"/>
      <c r="K240" s="331"/>
      <c r="L240" s="331"/>
      <c r="M240" s="331"/>
      <c r="N240" s="331"/>
      <c r="O240" s="331"/>
      <c r="P240" s="331"/>
      <c r="Q240" s="331"/>
      <c r="R240" s="331"/>
      <c r="S240" s="331"/>
    </row>
    <row r="241" spans="1:19" s="313" customFormat="1" ht="15.75" hidden="1" customHeight="1" x14ac:dyDescent="0.25">
      <c r="A241" s="305"/>
      <c r="B241" s="482"/>
      <c r="C241" s="727"/>
      <c r="D241" s="633"/>
      <c r="E241" s="331"/>
      <c r="F241" s="331"/>
      <c r="G241" s="331"/>
      <c r="H241" s="331"/>
      <c r="I241" s="636"/>
      <c r="J241" s="633"/>
      <c r="K241" s="331"/>
      <c r="L241" s="331"/>
      <c r="M241" s="331"/>
      <c r="N241" s="331"/>
      <c r="O241" s="331"/>
      <c r="P241" s="331"/>
      <c r="Q241" s="331"/>
      <c r="R241" s="331"/>
      <c r="S241" s="331"/>
    </row>
    <row r="242" spans="1:19" s="313" customFormat="1" ht="15.75" hidden="1" customHeight="1" x14ac:dyDescent="0.25">
      <c r="A242" s="305"/>
      <c r="B242" s="482"/>
      <c r="C242" s="727"/>
      <c r="D242" s="633"/>
      <c r="E242" s="331"/>
      <c r="F242" s="331"/>
      <c r="G242" s="331"/>
      <c r="H242" s="331"/>
      <c r="I242" s="636"/>
      <c r="J242" s="633"/>
      <c r="K242" s="331"/>
      <c r="L242" s="331"/>
      <c r="M242" s="331"/>
      <c r="N242" s="331"/>
      <c r="O242" s="331"/>
      <c r="P242" s="331"/>
      <c r="Q242" s="331"/>
      <c r="R242" s="331"/>
      <c r="S242" s="331"/>
    </row>
    <row r="243" spans="1:19" s="313" customFormat="1" ht="15.75" hidden="1" customHeight="1" x14ac:dyDescent="0.25">
      <c r="A243" s="305"/>
      <c r="B243" s="482"/>
      <c r="C243" s="727"/>
      <c r="D243" s="633"/>
      <c r="E243" s="331"/>
      <c r="F243" s="331"/>
      <c r="G243" s="331"/>
      <c r="H243" s="331"/>
      <c r="I243" s="636"/>
      <c r="J243" s="633"/>
      <c r="K243" s="331"/>
      <c r="L243" s="331"/>
      <c r="M243" s="331"/>
      <c r="N243" s="331"/>
      <c r="O243" s="331"/>
      <c r="P243" s="331"/>
      <c r="Q243" s="331"/>
      <c r="R243" s="331"/>
      <c r="S243" s="331"/>
    </row>
    <row r="244" spans="1:19" s="313" customFormat="1" ht="15.75" hidden="1" customHeight="1" x14ac:dyDescent="0.25">
      <c r="A244" s="305"/>
      <c r="B244" s="482"/>
      <c r="C244" s="727"/>
      <c r="D244" s="633"/>
      <c r="E244" s="331"/>
      <c r="F244" s="331"/>
      <c r="G244" s="331"/>
      <c r="H244" s="331"/>
      <c r="I244" s="636"/>
      <c r="J244" s="633"/>
      <c r="K244" s="331"/>
      <c r="L244" s="331"/>
      <c r="M244" s="331"/>
      <c r="N244" s="331"/>
      <c r="O244" s="331"/>
      <c r="P244" s="331"/>
      <c r="Q244" s="331"/>
      <c r="R244" s="331"/>
      <c r="S244" s="331"/>
    </row>
    <row r="245" spans="1:19" s="313" customFormat="1" ht="15.75" hidden="1" customHeight="1" x14ac:dyDescent="0.25">
      <c r="A245" s="305"/>
      <c r="B245" s="482"/>
      <c r="C245" s="727"/>
      <c r="D245" s="633"/>
      <c r="E245" s="331"/>
      <c r="F245" s="331"/>
      <c r="G245" s="331"/>
      <c r="H245" s="331"/>
      <c r="I245" s="636"/>
      <c r="J245" s="633"/>
      <c r="K245" s="331"/>
      <c r="L245" s="331"/>
      <c r="M245" s="331"/>
      <c r="N245" s="331"/>
      <c r="O245" s="331"/>
      <c r="P245" s="331"/>
      <c r="Q245" s="331"/>
      <c r="R245" s="331"/>
      <c r="S245" s="331"/>
    </row>
    <row r="246" spans="1:19" s="313" customFormat="1" ht="15.75" hidden="1" customHeight="1" x14ac:dyDescent="0.25">
      <c r="A246" s="305"/>
      <c r="B246" s="482"/>
      <c r="C246" s="727"/>
      <c r="D246" s="633"/>
      <c r="E246" s="331"/>
      <c r="F246" s="331"/>
      <c r="G246" s="331"/>
      <c r="H246" s="331"/>
      <c r="I246" s="636"/>
      <c r="J246" s="633"/>
      <c r="K246" s="331"/>
      <c r="L246" s="331"/>
      <c r="M246" s="331"/>
      <c r="N246" s="331"/>
      <c r="O246" s="331"/>
      <c r="P246" s="331"/>
      <c r="Q246" s="331"/>
      <c r="R246" s="331"/>
      <c r="S246" s="331"/>
    </row>
    <row r="247" spans="1:19" s="313" customFormat="1" ht="15.75" hidden="1" customHeight="1" x14ac:dyDescent="0.25">
      <c r="A247" s="305"/>
      <c r="B247" s="482"/>
      <c r="C247" s="727"/>
      <c r="D247" s="633"/>
      <c r="E247" s="331"/>
      <c r="F247" s="331"/>
      <c r="G247" s="331"/>
      <c r="H247" s="331"/>
      <c r="I247" s="636"/>
      <c r="J247" s="633"/>
      <c r="K247" s="331"/>
      <c r="L247" s="331"/>
      <c r="M247" s="331"/>
      <c r="N247" s="331"/>
      <c r="O247" s="331"/>
      <c r="P247" s="331"/>
      <c r="Q247" s="331"/>
      <c r="R247" s="331"/>
      <c r="S247" s="331"/>
    </row>
    <row r="248" spans="1:19" s="313" customFormat="1" ht="15.75" hidden="1" customHeight="1" x14ac:dyDescent="0.25">
      <c r="A248" s="305"/>
      <c r="B248" s="482"/>
      <c r="C248" s="727"/>
      <c r="D248" s="633"/>
      <c r="E248" s="331"/>
      <c r="F248" s="331"/>
      <c r="G248" s="331"/>
      <c r="H248" s="331"/>
      <c r="I248" s="636"/>
      <c r="J248" s="633"/>
      <c r="K248" s="331"/>
      <c r="L248" s="331"/>
      <c r="M248" s="331"/>
      <c r="N248" s="331"/>
      <c r="O248" s="331"/>
      <c r="P248" s="331"/>
      <c r="Q248" s="331"/>
      <c r="R248" s="331"/>
      <c r="S248" s="331"/>
    </row>
    <row r="249" spans="1:19" s="313" customFormat="1" ht="15.75" hidden="1" customHeight="1" x14ac:dyDescent="0.25">
      <c r="A249" s="305"/>
      <c r="B249" s="482"/>
      <c r="C249" s="727"/>
      <c r="D249" s="633"/>
      <c r="E249" s="331"/>
      <c r="F249" s="331"/>
      <c r="G249" s="331"/>
      <c r="H249" s="331"/>
      <c r="I249" s="636"/>
      <c r="J249" s="633"/>
      <c r="K249" s="331"/>
      <c r="L249" s="331"/>
      <c r="M249" s="331"/>
      <c r="N249" s="331"/>
      <c r="O249" s="331"/>
      <c r="P249" s="331"/>
      <c r="Q249" s="331"/>
      <c r="R249" s="331"/>
      <c r="S249" s="331"/>
    </row>
    <row r="250" spans="1:19" s="313" customFormat="1" ht="15.75" hidden="1" customHeight="1" x14ac:dyDescent="0.25">
      <c r="A250" s="305"/>
      <c r="B250" s="482"/>
      <c r="C250" s="727"/>
      <c r="D250" s="633"/>
      <c r="E250" s="331"/>
      <c r="F250" s="331"/>
      <c r="G250" s="331"/>
      <c r="H250" s="331"/>
      <c r="I250" s="636"/>
      <c r="J250" s="633"/>
      <c r="K250" s="331"/>
      <c r="L250" s="331"/>
      <c r="M250" s="331"/>
      <c r="N250" s="331"/>
      <c r="O250" s="331"/>
      <c r="P250" s="331"/>
      <c r="Q250" s="331"/>
      <c r="R250" s="331"/>
      <c r="S250" s="331"/>
    </row>
    <row r="251" spans="1:19" s="313" customFormat="1" ht="15.75" hidden="1" customHeight="1" x14ac:dyDescent="0.25">
      <c r="A251" s="305"/>
      <c r="B251" s="482"/>
      <c r="C251" s="727"/>
      <c r="D251" s="633"/>
      <c r="E251" s="331"/>
      <c r="F251" s="331"/>
      <c r="G251" s="331"/>
      <c r="H251" s="331"/>
      <c r="I251" s="636"/>
      <c r="J251" s="633"/>
      <c r="K251" s="331"/>
      <c r="L251" s="331"/>
      <c r="M251" s="331"/>
      <c r="N251" s="331"/>
      <c r="O251" s="331"/>
      <c r="P251" s="331"/>
      <c r="Q251" s="331"/>
      <c r="R251" s="331"/>
      <c r="S251" s="331"/>
    </row>
    <row r="252" spans="1:19" s="313" customFormat="1" ht="15.75" hidden="1" customHeight="1" x14ac:dyDescent="0.25">
      <c r="A252" s="305"/>
      <c r="B252" s="482"/>
      <c r="C252" s="727"/>
      <c r="D252" s="633"/>
      <c r="E252" s="331"/>
      <c r="F252" s="331"/>
      <c r="G252" s="331"/>
      <c r="H252" s="331"/>
      <c r="I252" s="636"/>
      <c r="J252" s="633"/>
      <c r="K252" s="331"/>
      <c r="L252" s="331"/>
      <c r="M252" s="331"/>
      <c r="N252" s="331"/>
      <c r="O252" s="331"/>
      <c r="P252" s="331"/>
      <c r="Q252" s="331"/>
      <c r="R252" s="331"/>
      <c r="S252" s="331"/>
    </row>
    <row r="253" spans="1:19" s="313" customFormat="1" ht="15.75" hidden="1" customHeight="1" x14ac:dyDescent="0.25">
      <c r="A253" s="305"/>
      <c r="B253" s="482"/>
      <c r="C253" s="727"/>
      <c r="D253" s="633"/>
      <c r="E253" s="331"/>
      <c r="F253" s="331"/>
      <c r="G253" s="331"/>
      <c r="H253" s="331"/>
      <c r="I253" s="636"/>
      <c r="J253" s="633"/>
      <c r="K253" s="331"/>
      <c r="L253" s="331"/>
      <c r="M253" s="331"/>
      <c r="N253" s="331"/>
      <c r="O253" s="331"/>
      <c r="P253" s="331"/>
      <c r="Q253" s="331"/>
      <c r="R253" s="331"/>
      <c r="S253" s="331"/>
    </row>
    <row r="254" spans="1:19" s="313" customFormat="1" ht="15.75" hidden="1" customHeight="1" x14ac:dyDescent="0.25">
      <c r="A254" s="305"/>
      <c r="B254" s="482"/>
      <c r="C254" s="727"/>
      <c r="D254" s="633"/>
      <c r="E254" s="331"/>
      <c r="F254" s="331"/>
      <c r="G254" s="331"/>
      <c r="H254" s="331"/>
      <c r="I254" s="636"/>
      <c r="J254" s="633"/>
      <c r="K254" s="331"/>
      <c r="L254" s="331"/>
      <c r="M254" s="331"/>
      <c r="N254" s="331"/>
      <c r="O254" s="331"/>
      <c r="P254" s="331"/>
      <c r="Q254" s="331"/>
      <c r="R254" s="331"/>
      <c r="S254" s="331"/>
    </row>
    <row r="255" spans="1:19" s="313" customFormat="1" ht="15.75" hidden="1" customHeight="1" x14ac:dyDescent="0.25">
      <c r="A255" s="305"/>
      <c r="B255" s="482"/>
      <c r="C255" s="727"/>
      <c r="D255" s="633"/>
      <c r="E255" s="331"/>
      <c r="F255" s="331"/>
      <c r="G255" s="331"/>
      <c r="H255" s="331"/>
      <c r="I255" s="636"/>
      <c r="J255" s="633"/>
      <c r="K255" s="331"/>
      <c r="L255" s="331"/>
      <c r="M255" s="331"/>
      <c r="N255" s="331"/>
      <c r="O255" s="331"/>
      <c r="P255" s="331"/>
      <c r="Q255" s="331"/>
      <c r="R255" s="331"/>
      <c r="S255" s="331"/>
    </row>
    <row r="256" spans="1:19" s="313" customFormat="1" ht="15.75" hidden="1" customHeight="1" x14ac:dyDescent="0.25">
      <c r="A256" s="305"/>
      <c r="B256" s="482"/>
      <c r="C256" s="727"/>
      <c r="D256" s="633"/>
      <c r="E256" s="331"/>
      <c r="F256" s="331"/>
      <c r="G256" s="331"/>
      <c r="H256" s="331"/>
      <c r="I256" s="636"/>
      <c r="J256" s="633"/>
      <c r="K256" s="331"/>
      <c r="L256" s="331"/>
      <c r="M256" s="331"/>
      <c r="N256" s="331"/>
      <c r="O256" s="331"/>
      <c r="P256" s="331"/>
      <c r="Q256" s="331"/>
      <c r="R256" s="331"/>
      <c r="S256" s="331"/>
    </row>
    <row r="257" spans="1:19" s="313" customFormat="1" ht="15.75" hidden="1" customHeight="1" x14ac:dyDescent="0.25">
      <c r="A257" s="305"/>
      <c r="B257" s="482"/>
      <c r="C257" s="727"/>
      <c r="D257" s="633"/>
      <c r="E257" s="331"/>
      <c r="F257" s="331"/>
      <c r="G257" s="331"/>
      <c r="H257" s="331"/>
      <c r="I257" s="636"/>
      <c r="J257" s="633"/>
      <c r="K257" s="331"/>
      <c r="L257" s="331"/>
      <c r="M257" s="331"/>
      <c r="N257" s="331"/>
      <c r="O257" s="331"/>
      <c r="P257" s="331"/>
      <c r="Q257" s="331"/>
      <c r="R257" s="331"/>
      <c r="S257" s="331"/>
    </row>
    <row r="258" spans="1:19" s="313" customFormat="1" ht="15.75" hidden="1" customHeight="1" x14ac:dyDescent="0.25">
      <c r="A258" s="305"/>
      <c r="B258" s="482"/>
      <c r="C258" s="727"/>
      <c r="D258" s="633"/>
      <c r="E258" s="331"/>
      <c r="F258" s="331"/>
      <c r="G258" s="331"/>
      <c r="H258" s="331"/>
      <c r="I258" s="636"/>
      <c r="J258" s="633"/>
      <c r="K258" s="331"/>
      <c r="L258" s="331"/>
      <c r="M258" s="331"/>
      <c r="N258" s="331"/>
      <c r="O258" s="331"/>
      <c r="P258" s="331"/>
      <c r="Q258" s="331"/>
      <c r="R258" s="331"/>
      <c r="S258" s="331"/>
    </row>
    <row r="259" spans="1:19" s="313" customFormat="1" ht="15.75" hidden="1" customHeight="1" x14ac:dyDescent="0.25">
      <c r="A259" s="305"/>
      <c r="B259" s="482"/>
      <c r="C259" s="727"/>
      <c r="D259" s="633"/>
      <c r="E259" s="331"/>
      <c r="F259" s="331"/>
      <c r="G259" s="331"/>
      <c r="H259" s="331"/>
      <c r="I259" s="636"/>
      <c r="J259" s="633"/>
      <c r="K259" s="331"/>
      <c r="L259" s="331"/>
      <c r="M259" s="331"/>
      <c r="N259" s="331"/>
      <c r="O259" s="331"/>
      <c r="P259" s="331"/>
      <c r="Q259" s="331"/>
      <c r="R259" s="331"/>
      <c r="S259" s="331"/>
    </row>
    <row r="260" spans="1:19" s="313" customFormat="1" ht="15.75" hidden="1" customHeight="1" x14ac:dyDescent="0.25">
      <c r="A260" s="305"/>
      <c r="B260" s="482"/>
      <c r="C260" s="727"/>
      <c r="D260" s="633"/>
      <c r="E260" s="331"/>
      <c r="F260" s="331"/>
      <c r="G260" s="331"/>
      <c r="H260" s="331"/>
      <c r="I260" s="636"/>
      <c r="J260" s="633"/>
      <c r="K260" s="331"/>
      <c r="L260" s="331"/>
      <c r="M260" s="331"/>
      <c r="N260" s="331"/>
      <c r="O260" s="331"/>
      <c r="P260" s="331"/>
      <c r="Q260" s="331"/>
      <c r="R260" s="331"/>
      <c r="S260" s="331"/>
    </row>
    <row r="261" spans="1:19" s="313" customFormat="1" ht="15.75" hidden="1" customHeight="1" x14ac:dyDescent="0.25">
      <c r="A261" s="305"/>
      <c r="B261" s="482"/>
      <c r="C261" s="727"/>
      <c r="D261" s="633"/>
      <c r="E261" s="331"/>
      <c r="F261" s="331"/>
      <c r="G261" s="331"/>
      <c r="H261" s="331"/>
      <c r="I261" s="636"/>
      <c r="J261" s="633"/>
      <c r="K261" s="331"/>
      <c r="L261" s="331"/>
      <c r="M261" s="331"/>
      <c r="N261" s="331"/>
      <c r="O261" s="331"/>
      <c r="P261" s="331"/>
      <c r="Q261" s="331"/>
      <c r="R261" s="331"/>
      <c r="S261" s="331"/>
    </row>
    <row r="262" spans="1:19" s="313" customFormat="1" ht="15.75" hidden="1" customHeight="1" x14ac:dyDescent="0.25">
      <c r="A262" s="305"/>
      <c r="B262" s="482"/>
      <c r="C262" s="727"/>
      <c r="D262" s="633"/>
      <c r="E262" s="331"/>
      <c r="F262" s="331"/>
      <c r="G262" s="331"/>
      <c r="H262" s="331"/>
      <c r="I262" s="636"/>
      <c r="J262" s="633"/>
      <c r="K262" s="331"/>
      <c r="L262" s="331"/>
      <c r="M262" s="331"/>
      <c r="N262" s="331"/>
      <c r="O262" s="331"/>
      <c r="P262" s="331"/>
      <c r="Q262" s="331"/>
      <c r="R262" s="331"/>
      <c r="S262" s="331"/>
    </row>
    <row r="263" spans="1:19" s="313" customFormat="1" ht="15.75" hidden="1" customHeight="1" x14ac:dyDescent="0.25">
      <c r="A263" s="305"/>
      <c r="B263" s="482"/>
      <c r="C263" s="727"/>
      <c r="D263" s="633"/>
      <c r="E263" s="331"/>
      <c r="F263" s="331"/>
      <c r="G263" s="331"/>
      <c r="H263" s="331"/>
      <c r="I263" s="636"/>
      <c r="J263" s="633"/>
      <c r="K263" s="331"/>
      <c r="L263" s="331"/>
      <c r="M263" s="331"/>
      <c r="N263" s="331"/>
      <c r="O263" s="331"/>
      <c r="P263" s="331"/>
      <c r="Q263" s="331"/>
      <c r="R263" s="331"/>
      <c r="S263" s="331"/>
    </row>
    <row r="264" spans="1:19" s="313" customFormat="1" ht="15.75" hidden="1" customHeight="1" x14ac:dyDescent="0.25">
      <c r="A264" s="305"/>
      <c r="B264" s="482"/>
      <c r="C264" s="727"/>
      <c r="D264" s="633"/>
      <c r="E264" s="331"/>
      <c r="F264" s="331"/>
      <c r="G264" s="331"/>
      <c r="H264" s="331"/>
      <c r="I264" s="636"/>
      <c r="J264" s="633"/>
      <c r="K264" s="331"/>
      <c r="L264" s="331"/>
      <c r="M264" s="331"/>
      <c r="N264" s="331"/>
      <c r="O264" s="331"/>
      <c r="P264" s="331"/>
      <c r="Q264" s="331"/>
      <c r="R264" s="331"/>
      <c r="S264" s="331"/>
    </row>
    <row r="265" spans="1:19" s="313" customFormat="1" ht="15.75" hidden="1" customHeight="1" x14ac:dyDescent="0.25">
      <c r="A265" s="305"/>
      <c r="B265" s="482"/>
      <c r="C265" s="727"/>
      <c r="D265" s="633"/>
      <c r="E265" s="331"/>
      <c r="F265" s="331"/>
      <c r="G265" s="331"/>
      <c r="H265" s="331"/>
      <c r="I265" s="636"/>
      <c r="J265" s="633"/>
      <c r="K265" s="331"/>
      <c r="L265" s="331"/>
      <c r="M265" s="331"/>
      <c r="N265" s="331"/>
      <c r="O265" s="331"/>
      <c r="P265" s="331"/>
      <c r="Q265" s="331"/>
      <c r="R265" s="331"/>
      <c r="S265" s="331"/>
    </row>
    <row r="266" spans="1:19" s="313" customFormat="1" ht="15.75" hidden="1" customHeight="1" x14ac:dyDescent="0.25">
      <c r="A266" s="305"/>
      <c r="B266" s="482"/>
      <c r="C266" s="727"/>
      <c r="D266" s="633"/>
      <c r="E266" s="331"/>
      <c r="F266" s="331"/>
      <c r="G266" s="331"/>
      <c r="H266" s="331"/>
      <c r="I266" s="636"/>
      <c r="J266" s="633"/>
      <c r="K266" s="331"/>
      <c r="L266" s="331"/>
      <c r="M266" s="331"/>
      <c r="N266" s="331"/>
      <c r="O266" s="331"/>
      <c r="P266" s="331"/>
      <c r="Q266" s="331"/>
      <c r="R266" s="331"/>
      <c r="S266" s="331"/>
    </row>
    <row r="267" spans="1:19" s="313" customFormat="1" ht="15.75" hidden="1" customHeight="1" x14ac:dyDescent="0.25">
      <c r="A267" s="305"/>
      <c r="B267" s="482"/>
      <c r="C267" s="727"/>
      <c r="D267" s="633"/>
      <c r="E267" s="331"/>
      <c r="F267" s="331"/>
      <c r="G267" s="331"/>
      <c r="H267" s="331"/>
      <c r="I267" s="636"/>
      <c r="J267" s="633"/>
      <c r="K267" s="331"/>
      <c r="L267" s="331"/>
      <c r="M267" s="331"/>
      <c r="N267" s="331"/>
      <c r="O267" s="331"/>
      <c r="P267" s="331"/>
      <c r="Q267" s="331"/>
      <c r="R267" s="331"/>
      <c r="S267" s="331"/>
    </row>
    <row r="268" spans="1:19" s="313" customFormat="1" ht="15.75" hidden="1" customHeight="1" x14ac:dyDescent="0.25">
      <c r="A268" s="305"/>
      <c r="B268" s="482"/>
      <c r="C268" s="727"/>
      <c r="D268" s="633"/>
      <c r="E268" s="331"/>
      <c r="F268" s="331"/>
      <c r="G268" s="331"/>
      <c r="H268" s="331"/>
      <c r="I268" s="636"/>
      <c r="J268" s="633"/>
      <c r="K268" s="331"/>
      <c r="L268" s="331"/>
      <c r="M268" s="331"/>
      <c r="N268" s="331"/>
      <c r="O268" s="331"/>
      <c r="P268" s="331"/>
      <c r="Q268" s="331"/>
      <c r="R268" s="331"/>
      <c r="S268" s="331"/>
    </row>
    <row r="269" spans="1:19" s="313" customFormat="1" ht="15.75" hidden="1" customHeight="1" x14ac:dyDescent="0.25">
      <c r="A269" s="305"/>
      <c r="B269" s="482"/>
      <c r="C269" s="727"/>
      <c r="D269" s="633"/>
      <c r="E269" s="331"/>
      <c r="F269" s="331"/>
      <c r="G269" s="331"/>
      <c r="H269" s="331"/>
      <c r="I269" s="636"/>
      <c r="J269" s="633"/>
      <c r="K269" s="331"/>
      <c r="L269" s="331"/>
      <c r="M269" s="331"/>
      <c r="N269" s="331"/>
      <c r="O269" s="331"/>
      <c r="P269" s="331"/>
      <c r="Q269" s="331"/>
      <c r="R269" s="331"/>
      <c r="S269" s="331"/>
    </row>
    <row r="270" spans="1:19" s="313" customFormat="1" ht="15.75" hidden="1" customHeight="1" x14ac:dyDescent="0.25">
      <c r="A270" s="305"/>
      <c r="B270" s="482"/>
      <c r="C270" s="727"/>
      <c r="D270" s="633"/>
      <c r="E270" s="331"/>
      <c r="F270" s="331"/>
      <c r="G270" s="331"/>
      <c r="H270" s="331"/>
      <c r="I270" s="636"/>
      <c r="J270" s="633"/>
      <c r="K270" s="331"/>
      <c r="L270" s="331"/>
      <c r="M270" s="331"/>
      <c r="N270" s="331"/>
      <c r="O270" s="331"/>
      <c r="P270" s="331"/>
      <c r="Q270" s="331"/>
      <c r="R270" s="331"/>
      <c r="S270" s="331"/>
    </row>
    <row r="271" spans="1:19" s="313" customFormat="1" ht="15.75" hidden="1" customHeight="1" x14ac:dyDescent="0.25">
      <c r="A271" s="305"/>
      <c r="B271" s="482"/>
      <c r="C271" s="727"/>
      <c r="D271" s="633"/>
      <c r="E271" s="331"/>
      <c r="F271" s="331"/>
      <c r="G271" s="331"/>
      <c r="H271" s="331"/>
      <c r="I271" s="636"/>
      <c r="J271" s="633"/>
      <c r="K271" s="331"/>
      <c r="L271" s="331"/>
      <c r="M271" s="331"/>
      <c r="N271" s="331"/>
      <c r="O271" s="331"/>
      <c r="P271" s="331"/>
      <c r="Q271" s="331"/>
      <c r="R271" s="331"/>
      <c r="S271" s="331"/>
    </row>
    <row r="272" spans="1:19" s="313" customFormat="1" ht="15.75" hidden="1" customHeight="1" x14ac:dyDescent="0.25">
      <c r="A272" s="305"/>
      <c r="B272" s="482"/>
      <c r="C272" s="727"/>
      <c r="D272" s="633"/>
      <c r="E272" s="331"/>
      <c r="F272" s="331"/>
      <c r="G272" s="331"/>
      <c r="H272" s="331"/>
      <c r="I272" s="636"/>
      <c r="J272" s="633"/>
      <c r="K272" s="331"/>
      <c r="L272" s="331"/>
      <c r="M272" s="331"/>
      <c r="N272" s="331"/>
      <c r="O272" s="331"/>
      <c r="P272" s="331"/>
      <c r="Q272" s="331"/>
      <c r="R272" s="331"/>
      <c r="S272" s="331"/>
    </row>
    <row r="273" spans="1:19" s="313" customFormat="1" ht="15.75" hidden="1" customHeight="1" x14ac:dyDescent="0.25">
      <c r="A273" s="305"/>
      <c r="B273" s="482"/>
      <c r="C273" s="727"/>
      <c r="D273" s="633"/>
      <c r="E273" s="331"/>
      <c r="F273" s="331"/>
      <c r="G273" s="331"/>
      <c r="H273" s="331"/>
      <c r="I273" s="636"/>
      <c r="J273" s="633"/>
      <c r="K273" s="331"/>
      <c r="L273" s="331"/>
      <c r="M273" s="331"/>
      <c r="N273" s="331"/>
      <c r="O273" s="331"/>
      <c r="P273" s="331"/>
      <c r="Q273" s="331"/>
      <c r="R273" s="331"/>
      <c r="S273" s="331"/>
    </row>
    <row r="274" spans="1:19" s="313" customFormat="1" ht="15.75" hidden="1" customHeight="1" x14ac:dyDescent="0.25">
      <c r="A274" s="305"/>
      <c r="B274" s="482"/>
      <c r="C274" s="727"/>
      <c r="D274" s="633"/>
      <c r="E274" s="331"/>
      <c r="F274" s="331"/>
      <c r="G274" s="331"/>
      <c r="H274" s="331"/>
      <c r="I274" s="636"/>
      <c r="J274" s="633"/>
      <c r="K274" s="331"/>
      <c r="L274" s="331"/>
      <c r="M274" s="331"/>
      <c r="N274" s="331"/>
      <c r="O274" s="331"/>
      <c r="P274" s="331"/>
      <c r="Q274" s="331"/>
      <c r="R274" s="331"/>
      <c r="S274" s="331"/>
    </row>
    <row r="275" spans="1:19" s="313" customFormat="1" ht="15.75" hidden="1" customHeight="1" x14ac:dyDescent="0.25">
      <c r="A275" s="305"/>
      <c r="B275" s="482"/>
      <c r="C275" s="727"/>
      <c r="D275" s="633"/>
      <c r="E275" s="331"/>
      <c r="F275" s="331"/>
      <c r="G275" s="331"/>
      <c r="H275" s="331"/>
      <c r="I275" s="636"/>
      <c r="J275" s="633"/>
      <c r="K275" s="331"/>
      <c r="L275" s="331"/>
      <c r="M275" s="331"/>
      <c r="N275" s="331"/>
      <c r="O275" s="331"/>
      <c r="P275" s="331"/>
      <c r="Q275" s="331"/>
      <c r="R275" s="331"/>
      <c r="S275" s="331"/>
    </row>
    <row r="276" spans="1:19" s="313" customFormat="1" ht="15.75" hidden="1" customHeight="1" x14ac:dyDescent="0.25">
      <c r="A276" s="305"/>
      <c r="B276" s="482"/>
      <c r="C276" s="727"/>
      <c r="D276" s="633"/>
      <c r="E276" s="331"/>
      <c r="F276" s="331"/>
      <c r="G276" s="331"/>
      <c r="H276" s="331"/>
      <c r="I276" s="636"/>
      <c r="J276" s="633"/>
      <c r="K276" s="331"/>
      <c r="L276" s="331"/>
      <c r="M276" s="331"/>
      <c r="N276" s="331"/>
      <c r="O276" s="331"/>
      <c r="P276" s="331"/>
      <c r="Q276" s="331"/>
      <c r="R276" s="331"/>
      <c r="S276" s="331"/>
    </row>
    <row r="277" spans="1:19" s="313" customFormat="1" ht="15.75" hidden="1" customHeight="1" x14ac:dyDescent="0.25">
      <c r="A277" s="305"/>
      <c r="B277" s="482"/>
      <c r="C277" s="727"/>
      <c r="D277" s="633"/>
      <c r="E277" s="331"/>
      <c r="F277" s="331"/>
      <c r="G277" s="331"/>
      <c r="H277" s="331"/>
      <c r="I277" s="636"/>
      <c r="J277" s="633"/>
      <c r="K277" s="331"/>
      <c r="L277" s="331"/>
      <c r="M277" s="331"/>
      <c r="N277" s="331"/>
      <c r="O277" s="331"/>
      <c r="P277" s="331"/>
      <c r="Q277" s="331"/>
      <c r="R277" s="331"/>
      <c r="S277" s="331"/>
    </row>
    <row r="278" spans="1:19" s="313" customFormat="1" ht="15.75" hidden="1" customHeight="1" x14ac:dyDescent="0.25">
      <c r="A278" s="305"/>
      <c r="B278" s="482"/>
      <c r="C278" s="727"/>
      <c r="D278" s="633"/>
      <c r="E278" s="331"/>
      <c r="F278" s="331"/>
      <c r="G278" s="331"/>
      <c r="H278" s="331"/>
      <c r="I278" s="636"/>
      <c r="J278" s="633"/>
      <c r="K278" s="331"/>
      <c r="L278" s="331"/>
      <c r="M278" s="331"/>
      <c r="N278" s="331"/>
      <c r="O278" s="331"/>
      <c r="P278" s="331"/>
      <c r="Q278" s="331"/>
      <c r="R278" s="331"/>
      <c r="S278" s="331"/>
    </row>
    <row r="279" spans="1:19" s="313" customFormat="1" ht="15.75" hidden="1" customHeight="1" x14ac:dyDescent="0.25">
      <c r="A279" s="305"/>
      <c r="B279" s="482"/>
      <c r="C279" s="727"/>
      <c r="D279" s="633"/>
      <c r="E279" s="331"/>
      <c r="F279" s="331"/>
      <c r="G279" s="331"/>
      <c r="H279" s="331"/>
      <c r="I279" s="636"/>
      <c r="J279" s="633"/>
      <c r="K279" s="331"/>
      <c r="L279" s="331"/>
      <c r="M279" s="331"/>
      <c r="N279" s="331"/>
      <c r="O279" s="331"/>
      <c r="P279" s="331"/>
      <c r="Q279" s="331"/>
      <c r="R279" s="331"/>
      <c r="S279" s="331"/>
    </row>
    <row r="280" spans="1:19" s="313" customFormat="1" ht="15.75" hidden="1" customHeight="1" x14ac:dyDescent="0.25">
      <c r="A280" s="305"/>
      <c r="B280" s="482"/>
      <c r="C280" s="727"/>
      <c r="D280" s="633"/>
      <c r="E280" s="331"/>
      <c r="F280" s="331"/>
      <c r="G280" s="331"/>
      <c r="H280" s="331"/>
      <c r="I280" s="636"/>
      <c r="J280" s="633"/>
      <c r="K280" s="331"/>
      <c r="L280" s="331"/>
      <c r="M280" s="331"/>
      <c r="N280" s="331"/>
      <c r="O280" s="331"/>
      <c r="P280" s="331"/>
      <c r="Q280" s="331"/>
      <c r="R280" s="331"/>
      <c r="S280" s="331"/>
    </row>
    <row r="281" spans="1:19" s="313" customFormat="1" ht="15.75" hidden="1" customHeight="1" x14ac:dyDescent="0.25">
      <c r="A281" s="305"/>
      <c r="B281" s="482"/>
      <c r="C281" s="727"/>
      <c r="D281" s="726"/>
      <c r="E281" s="645"/>
      <c r="F281" s="645"/>
      <c r="G281" s="645"/>
      <c r="H281" s="645"/>
      <c r="I281" s="646"/>
      <c r="J281" s="633"/>
      <c r="K281" s="331"/>
      <c r="L281" s="331"/>
      <c r="M281" s="331"/>
      <c r="N281" s="331"/>
      <c r="O281" s="331"/>
      <c r="P281" s="331"/>
      <c r="Q281" s="331"/>
      <c r="R281" s="331"/>
      <c r="S281" s="331"/>
    </row>
    <row r="282" spans="1:19" s="313" customFormat="1" ht="15.75" customHeight="1" thickTop="1" x14ac:dyDescent="0.25">
      <c r="A282" s="305"/>
      <c r="B282" s="482"/>
      <c r="C282" s="346"/>
      <c r="D282" s="647"/>
      <c r="E282" s="647"/>
      <c r="F282" s="647"/>
      <c r="G282" s="647"/>
      <c r="H282" s="647"/>
      <c r="I282" s="647"/>
      <c r="J282" s="633"/>
      <c r="K282" s="331"/>
      <c r="L282" s="331"/>
      <c r="M282" s="331"/>
      <c r="N282" s="331"/>
      <c r="O282" s="331"/>
      <c r="P282" s="331"/>
      <c r="Q282" s="331"/>
      <c r="R282" s="331"/>
      <c r="S282" s="331"/>
    </row>
    <row r="283" spans="1:19" s="313" customFormat="1" ht="15.75" customHeight="1" x14ac:dyDescent="0.25">
      <c r="A283" s="305"/>
      <c r="B283" s="482"/>
      <c r="C283" s="346"/>
      <c r="D283" s="331"/>
      <c r="E283" s="331"/>
      <c r="F283" s="331"/>
      <c r="G283" s="331"/>
      <c r="H283" s="331"/>
      <c r="I283" s="331"/>
      <c r="J283" s="633"/>
      <c r="K283" s="331"/>
      <c r="L283" s="331"/>
      <c r="M283" s="331"/>
      <c r="N283" s="331"/>
      <c r="O283" s="331"/>
      <c r="P283" s="331"/>
      <c r="Q283" s="331"/>
      <c r="R283" s="331"/>
      <c r="S283" s="331"/>
    </row>
    <row r="284" spans="1:19" s="313" customFormat="1" ht="17.25" customHeight="1" x14ac:dyDescent="0.25">
      <c r="A284" s="305"/>
      <c r="B284" s="488"/>
      <c r="C284" s="489"/>
      <c r="D284" s="490"/>
      <c r="E284" s="491"/>
      <c r="F284" s="487"/>
      <c r="G284" s="492"/>
      <c r="H284" s="493"/>
      <c r="I284" s="305"/>
      <c r="J284" s="305"/>
      <c r="K284" s="305"/>
      <c r="L284" s="305"/>
      <c r="M284" s="305"/>
      <c r="N284" s="305"/>
      <c r="O284" s="305"/>
      <c r="P284" s="305"/>
      <c r="Q284" s="305"/>
      <c r="R284" s="305"/>
      <c r="S284" s="305"/>
    </row>
    <row r="285" spans="1:19" s="313" customFormat="1" ht="17.25" customHeight="1" x14ac:dyDescent="0.25">
      <c r="A285" s="305"/>
      <c r="B285" s="562" t="s">
        <v>838</v>
      </c>
      <c r="C285" s="489"/>
      <c r="D285" s="490"/>
      <c r="E285" s="491"/>
      <c r="F285" s="487"/>
      <c r="G285" s="492"/>
      <c r="H285" s="493"/>
      <c r="I285" s="305"/>
      <c r="J285" s="305"/>
      <c r="K285" s="305"/>
      <c r="L285" s="305"/>
      <c r="M285" s="305"/>
      <c r="N285" s="305"/>
      <c r="O285" s="305"/>
      <c r="P285" s="305"/>
      <c r="Q285" s="305"/>
      <c r="R285" s="305"/>
      <c r="S285" s="305"/>
    </row>
    <row r="286" spans="1:19" s="313" customFormat="1" ht="16.5" thickBot="1" x14ac:dyDescent="0.3">
      <c r="A286" s="305"/>
      <c r="B286" s="305" t="s">
        <v>837</v>
      </c>
      <c r="C286" s="305"/>
      <c r="D286" s="305"/>
      <c r="E286" s="305"/>
      <c r="F286" s="318"/>
      <c r="G286" s="318"/>
      <c r="H286" s="305"/>
      <c r="I286" s="13"/>
      <c r="J286" s="13"/>
      <c r="K286" s="13"/>
      <c r="L286" s="13"/>
      <c r="M286" s="13"/>
      <c r="N286" s="13"/>
      <c r="O286" s="13"/>
      <c r="P286" s="13"/>
      <c r="Q286" s="13"/>
      <c r="R286" s="13"/>
      <c r="S286" s="13"/>
    </row>
    <row r="287" spans="1:19" s="313" customFormat="1" ht="17.25" thickTop="1" thickBot="1" x14ac:dyDescent="0.3">
      <c r="A287" s="305"/>
      <c r="B287" s="670" t="s">
        <v>800</v>
      </c>
      <c r="C287" s="305"/>
      <c r="D287" s="305"/>
      <c r="E287" s="305"/>
      <c r="F287" s="318"/>
      <c r="G287" s="318"/>
      <c r="H287" s="305"/>
      <c r="I287" s="13"/>
      <c r="J287" s="13"/>
      <c r="K287" s="13"/>
      <c r="L287" s="13"/>
      <c r="M287" s="13"/>
      <c r="N287" s="13"/>
      <c r="O287" s="13"/>
      <c r="P287" s="13"/>
      <c r="Q287" s="13"/>
      <c r="R287" s="13"/>
      <c r="S287" s="13"/>
    </row>
    <row r="288" spans="1:19" s="313" customFormat="1" ht="16.5" thickTop="1" x14ac:dyDescent="0.25">
      <c r="A288" s="305"/>
      <c r="B288" s="305"/>
      <c r="C288" s="305"/>
      <c r="D288" s="305"/>
      <c r="E288" s="305"/>
      <c r="F288" s="318"/>
      <c r="G288" s="318"/>
      <c r="H288" s="305"/>
      <c r="I288" s="13"/>
      <c r="J288" s="13"/>
      <c r="K288" s="13"/>
      <c r="L288" s="13"/>
      <c r="M288" s="13"/>
      <c r="N288" s="13"/>
      <c r="O288" s="13"/>
      <c r="P288" s="13"/>
      <c r="Q288" s="13"/>
      <c r="R288" s="13"/>
      <c r="S288" s="13"/>
    </row>
    <row r="289" spans="1:20" s="313" customFormat="1" ht="15.75" x14ac:dyDescent="0.25">
      <c r="A289" s="305"/>
      <c r="B289" s="305" t="s">
        <v>839</v>
      </c>
      <c r="C289" s="305"/>
      <c r="D289" s="305"/>
      <c r="E289" s="305"/>
      <c r="F289" s="318"/>
      <c r="G289" s="318"/>
      <c r="H289" s="305"/>
      <c r="I289" s="13"/>
      <c r="J289" s="13"/>
      <c r="K289" s="13"/>
      <c r="L289" s="13"/>
      <c r="M289" s="13"/>
      <c r="N289" s="13"/>
      <c r="O289" s="13"/>
      <c r="P289" s="13"/>
      <c r="Q289" s="13"/>
      <c r="R289" s="13"/>
      <c r="S289" s="13"/>
    </row>
    <row r="290" spans="1:20" s="313" customFormat="1" ht="15.75" x14ac:dyDescent="0.25">
      <c r="A290" s="305"/>
      <c r="B290" s="305" t="s">
        <v>792</v>
      </c>
      <c r="C290" s="305"/>
      <c r="D290" s="305"/>
      <c r="E290" s="305"/>
      <c r="F290" s="318"/>
      <c r="G290" s="318"/>
      <c r="H290" s="305"/>
      <c r="I290" s="13"/>
      <c r="J290" s="13"/>
      <c r="K290" s="13"/>
      <c r="L290" s="13"/>
      <c r="M290" s="13"/>
      <c r="N290" s="13"/>
      <c r="O290" s="13"/>
      <c r="P290" s="13"/>
      <c r="Q290" s="13"/>
      <c r="R290" s="13"/>
      <c r="S290" s="13"/>
    </row>
    <row r="291" spans="1:20" s="313" customFormat="1" ht="15.75" x14ac:dyDescent="0.25">
      <c r="A291" s="305"/>
      <c r="B291" s="305" t="s">
        <v>840</v>
      </c>
      <c r="C291" s="305"/>
      <c r="D291" s="305"/>
      <c r="E291" s="305"/>
      <c r="F291" s="318"/>
      <c r="G291" s="318"/>
      <c r="H291" s="305"/>
      <c r="I291" s="13"/>
      <c r="J291" s="13"/>
      <c r="K291" s="13"/>
      <c r="L291" s="13"/>
      <c r="M291" s="13"/>
      <c r="N291" s="13"/>
      <c r="O291" s="13"/>
      <c r="P291" s="13"/>
      <c r="Q291" s="13"/>
      <c r="R291" s="13"/>
      <c r="S291" s="13"/>
    </row>
    <row r="292" spans="1:20" s="313" customFormat="1" ht="15.75" x14ac:dyDescent="0.25">
      <c r="A292" s="305"/>
      <c r="B292" s="305" t="s">
        <v>793</v>
      </c>
      <c r="C292" s="305"/>
      <c r="D292" s="305"/>
      <c r="E292" s="305"/>
      <c r="F292" s="318"/>
      <c r="G292" s="318"/>
      <c r="H292" s="305"/>
      <c r="I292" s="13"/>
      <c r="J292" s="13"/>
      <c r="K292" s="13"/>
      <c r="L292" s="13"/>
      <c r="M292" s="13"/>
      <c r="N292" s="13"/>
      <c r="O292" s="13"/>
      <c r="P292" s="13"/>
      <c r="Q292" s="13"/>
      <c r="R292" s="13"/>
      <c r="S292" s="13"/>
    </row>
    <row r="293" spans="1:20" s="313" customFormat="1" ht="16.5" thickBot="1" x14ac:dyDescent="0.3">
      <c r="A293" s="305"/>
      <c r="B293" s="305" t="s">
        <v>794</v>
      </c>
      <c r="C293" s="305"/>
      <c r="D293" s="305"/>
      <c r="E293" s="305"/>
      <c r="F293" s="318"/>
      <c r="G293" s="318"/>
      <c r="H293" s="305"/>
      <c r="I293" s="13"/>
      <c r="J293" s="13"/>
      <c r="K293" s="13"/>
      <c r="L293" s="13"/>
      <c r="M293" s="13"/>
      <c r="N293" s="13"/>
      <c r="O293" s="13"/>
      <c r="P293" s="13"/>
      <c r="Q293" s="13"/>
      <c r="R293" s="13"/>
      <c r="S293" s="13"/>
    </row>
    <row r="294" spans="1:20" s="313" customFormat="1" ht="17.25" thickTop="1" thickBot="1" x14ac:dyDescent="0.3">
      <c r="A294" s="305">
        <v>1</v>
      </c>
      <c r="B294" s="670" t="s">
        <v>817</v>
      </c>
      <c r="C294" s="305"/>
      <c r="D294" s="305"/>
      <c r="E294" s="305"/>
      <c r="F294" s="318"/>
      <c r="G294" s="318"/>
      <c r="H294" s="305"/>
      <c r="I294" s="13"/>
      <c r="J294" s="13"/>
      <c r="K294" s="13"/>
      <c r="L294" s="13"/>
      <c r="M294" s="13"/>
      <c r="N294" s="13"/>
      <c r="O294" s="13"/>
      <c r="P294" s="13"/>
      <c r="Q294" s="13"/>
      <c r="R294" s="13"/>
      <c r="S294" s="13"/>
    </row>
    <row r="295" spans="1:20" s="313" customFormat="1" ht="17.25" thickTop="1" thickBot="1" x14ac:dyDescent="0.3">
      <c r="A295" s="305">
        <v>2</v>
      </c>
      <c r="B295" s="671" t="s">
        <v>823</v>
      </c>
      <c r="C295" s="305"/>
      <c r="D295" s="305"/>
      <c r="E295" s="305"/>
      <c r="F295" s="318"/>
      <c r="G295" s="318"/>
      <c r="H295" s="305"/>
      <c r="I295" s="13"/>
      <c r="J295" s="13"/>
      <c r="K295" s="13"/>
      <c r="L295" s="13"/>
      <c r="M295" s="13"/>
      <c r="N295" s="13"/>
      <c r="O295" s="13"/>
      <c r="P295" s="13"/>
      <c r="Q295" s="13"/>
      <c r="R295" s="13"/>
      <c r="S295" s="13"/>
    </row>
    <row r="296" spans="1:20" s="313" customFormat="1" ht="16.5" thickTop="1" x14ac:dyDescent="0.25">
      <c r="A296" s="305"/>
      <c r="B296"/>
      <c r="C296" s="305"/>
      <c r="D296" s="305"/>
      <c r="E296" s="305"/>
      <c r="F296" s="318"/>
      <c r="G296" s="318"/>
      <c r="H296" s="305"/>
      <c r="I296" s="13"/>
      <c r="J296" s="13"/>
      <c r="K296" s="13"/>
      <c r="L296" s="13"/>
      <c r="M296" s="13"/>
      <c r="N296" s="13"/>
      <c r="O296" s="13"/>
      <c r="P296" s="13"/>
      <c r="Q296" s="13"/>
      <c r="R296" s="13"/>
      <c r="S296" s="13"/>
    </row>
    <row r="297" spans="1:20" s="313" customFormat="1" ht="15.75" x14ac:dyDescent="0.25">
      <c r="A297" s="305"/>
      <c r="B297" s="479" t="s">
        <v>516</v>
      </c>
      <c r="C297" s="305"/>
      <c r="D297" s="305" t="s">
        <v>816</v>
      </c>
      <c r="E297" s="305"/>
      <c r="F297" s="318"/>
      <c r="G297" s="318"/>
      <c r="H297" s="305"/>
      <c r="I297" s="13"/>
      <c r="J297" s="13"/>
      <c r="K297" s="13"/>
      <c r="L297" s="13"/>
      <c r="M297" s="13"/>
      <c r="N297" s="13"/>
      <c r="O297" s="13"/>
      <c r="P297" s="13"/>
      <c r="Q297" s="13"/>
      <c r="R297" s="13"/>
      <c r="S297" s="13"/>
    </row>
    <row r="298" spans="1:20" s="313" customFormat="1" ht="47.25" x14ac:dyDescent="0.25">
      <c r="A298" s="305"/>
      <c r="B298" s="574" t="s">
        <v>781</v>
      </c>
      <c r="C298" s="574" t="s">
        <v>586</v>
      </c>
      <c r="D298" s="138" t="str">
        <f t="array" ref="D298:S298">TRANSPOSE(観光客属性)</f>
        <v>総数</v>
      </c>
      <c r="E298" s="320" t="str">
        <v>日帰り客</v>
      </c>
      <c r="F298" s="320" t="str">
        <v>宿泊客</v>
      </c>
      <c r="G298" s="320" t="str">
        <v>道内客</v>
      </c>
      <c r="H298" s="320" t="str">
        <v>道外客</v>
      </c>
      <c r="I298" s="320" t="str">
        <v>外国人客</v>
      </c>
      <c r="J298" s="320">
        <v>0</v>
      </c>
      <c r="K298" s="320">
        <v>0</v>
      </c>
      <c r="L298" s="320">
        <v>0</v>
      </c>
      <c r="M298" s="320">
        <v>0</v>
      </c>
      <c r="N298" s="320">
        <v>0</v>
      </c>
      <c r="O298" s="320">
        <v>0</v>
      </c>
      <c r="P298" s="320">
        <v>0</v>
      </c>
      <c r="Q298" s="320">
        <v>0</v>
      </c>
      <c r="R298" s="320">
        <v>0</v>
      </c>
      <c r="S298" s="320">
        <v>0</v>
      </c>
      <c r="T298" s="583" t="str">
        <f>IF($B$294="カテゴリごとの総数", _スイッチ_観光客属性)</f>
        <v>日帰り・宿泊</v>
      </c>
    </row>
    <row r="299" spans="1:20" s="313" customFormat="1" ht="15.75" x14ac:dyDescent="0.25">
      <c r="A299" s="305"/>
      <c r="B299" s="575"/>
      <c r="C299" s="576"/>
      <c r="D299" s="138" t="str">
        <f t="array" ref="D299:S299">TRANSPOSE(属性のカテゴリ)</f>
        <v>総数</v>
      </c>
      <c r="E299" s="320" t="str">
        <v>日帰り・宿泊</v>
      </c>
      <c r="F299" s="320" t="str">
        <v>日帰り・宿泊</v>
      </c>
      <c r="G299" s="320" t="str">
        <v>居住地</v>
      </c>
      <c r="H299" s="320" t="str">
        <v>居住地</v>
      </c>
      <c r="I299" s="320" t="str">
        <v>居住地</v>
      </c>
      <c r="J299" s="320">
        <v>0</v>
      </c>
      <c r="K299" s="320">
        <v>0</v>
      </c>
      <c r="L299" s="320">
        <v>0</v>
      </c>
      <c r="M299" s="320">
        <v>0</v>
      </c>
      <c r="N299" s="320">
        <v>0</v>
      </c>
      <c r="O299" s="320">
        <v>0</v>
      </c>
      <c r="P299" s="320">
        <v>0</v>
      </c>
      <c r="Q299" s="320">
        <v>0</v>
      </c>
      <c r="R299" s="320">
        <v>0</v>
      </c>
      <c r="S299" s="320">
        <v>0</v>
      </c>
      <c r="T299" s="583"/>
    </row>
    <row r="300" spans="1:20" s="313" customFormat="1" ht="15.75" x14ac:dyDescent="0.25">
      <c r="A300" s="305"/>
      <c r="B300" s="323" t="str">
        <f t="shared" ref="B300:B331" si="1">IF(B40="", "", B40)</f>
        <v>交通費</v>
      </c>
      <c r="C300" s="723" t="s">
        <v>252</v>
      </c>
      <c r="D300" s="323">
        <f>計算!D573*VLOOKUP(D$298, 観光入込客数_実数かSIMか, 2, FALSE)/1000000</f>
        <v>978.78260869565213</v>
      </c>
      <c r="E300" s="323">
        <f>計算!E573*VLOOKUP(E$298, 観光入込客数_実数かSIMか, 2, FALSE)/1000000</f>
        <v>424.83766233766232</v>
      </c>
      <c r="F300" s="323">
        <f>計算!F573*VLOOKUP(F$298, 観光入込客数_実数かSIMか, 2, FALSE)/1000000</f>
        <v>463.25</v>
      </c>
      <c r="G300" s="323">
        <f>計算!G573*VLOOKUP(G$298, 観光入込客数_実数かSIMか, 2, FALSE)/1000000</f>
        <v>659.10652920962207</v>
      </c>
      <c r="H300" s="323">
        <f>計算!H573*VLOOKUP(H$298, 観光入込客数_実数かSIMか, 2, FALSE)/1000000</f>
        <v>364.43137254901961</v>
      </c>
      <c r="I300" s="323">
        <f>計算!I573*VLOOKUP(I$298, 観光入込客数_実数かSIMか, 2, FALSE)/1000000</f>
        <v>0</v>
      </c>
      <c r="J300" s="323">
        <f>計算!J573*VLOOKUP(J$298, 観光入込客数_実数かSIMか, 2, FALSE)/1000000</f>
        <v>0</v>
      </c>
      <c r="K300" s="323">
        <f>計算!K573*VLOOKUP(K$298, 観光入込客数_実数かSIMか, 2, FALSE)/1000000</f>
        <v>0</v>
      </c>
      <c r="L300" s="323">
        <f>計算!L573*VLOOKUP(L$298, 観光入込客数_実数かSIMか, 2, FALSE)/1000000</f>
        <v>0</v>
      </c>
      <c r="M300" s="323">
        <f>計算!M573*VLOOKUP(M$298, 観光入込客数_実数かSIMか, 2, FALSE)/1000000</f>
        <v>0</v>
      </c>
      <c r="N300" s="323">
        <f>計算!N573*VLOOKUP(N$298, 観光入込客数_実数かSIMか, 2, FALSE)/1000000</f>
        <v>0</v>
      </c>
      <c r="O300" s="323">
        <f>計算!O573*VLOOKUP(O$298, 観光入込客数_実数かSIMか, 2, FALSE)/1000000</f>
        <v>0</v>
      </c>
      <c r="P300" s="323">
        <f>計算!P573*VLOOKUP(P$298, 観光入込客数_実数かSIMか, 2, FALSE)/1000000</f>
        <v>0</v>
      </c>
      <c r="Q300" s="323">
        <f>計算!Q573*VLOOKUP(Q$298, 観光入込客数_実数かSIMか, 2, FALSE)/1000000</f>
        <v>0</v>
      </c>
      <c r="R300" s="323">
        <f>計算!R573*VLOOKUP(R$298, 観光入込客数_実数かSIMか, 2, FALSE)/1000000</f>
        <v>0</v>
      </c>
      <c r="S300" s="323">
        <f>計算!S573*VLOOKUP(S$298, 観光入込客数_実数かSIMか, 2, FALSE)/1000000</f>
        <v>0</v>
      </c>
      <c r="T300" s="584">
        <f t="shared" ref="T300:T331" si="2">SUMIF($D$299:$S$299, _スイッチ_観光客属性, $D300:$S300)</f>
        <v>888.08766233766232</v>
      </c>
    </row>
    <row r="301" spans="1:20" s="313" customFormat="1" ht="15.75" x14ac:dyDescent="0.25">
      <c r="A301" s="305"/>
      <c r="B301" s="323" t="str">
        <f t="shared" si="1"/>
        <v>宿泊費</v>
      </c>
      <c r="C301" s="723" t="s">
        <v>254</v>
      </c>
      <c r="D301" s="323">
        <f>計算!D574*VLOOKUP(D$298, 観光入込客数_実数かSIMか, 2, FALSE)/1000000</f>
        <v>1722.0289855072465</v>
      </c>
      <c r="E301" s="323">
        <f>計算!E574*VLOOKUP(E$298, 観光入込客数_実数かSIMか, 2, FALSE)/1000000</f>
        <v>120.77922077922079</v>
      </c>
      <c r="F301" s="323">
        <f>計算!F574*VLOOKUP(F$298, 観光入込客数_実数かSIMか, 2, FALSE)/1000000</f>
        <v>1265.6818181818182</v>
      </c>
      <c r="G301" s="323">
        <f>計算!G574*VLOOKUP(G$298, 観光入込客数_実数かSIMか, 2, FALSE)/1000000</f>
        <v>989.14089347079039</v>
      </c>
      <c r="H301" s="323">
        <f>計算!H574*VLOOKUP(H$298, 観光入込客数_実数かSIMか, 2, FALSE)/1000000</f>
        <v>828.62745098039215</v>
      </c>
      <c r="I301" s="323">
        <f>計算!I574*VLOOKUP(I$298, 観光入込客数_実数かSIMか, 2, FALSE)/1000000</f>
        <v>0</v>
      </c>
      <c r="J301" s="323">
        <f>計算!J574*VLOOKUP(J$298, 観光入込客数_実数かSIMか, 2, FALSE)/1000000</f>
        <v>0</v>
      </c>
      <c r="K301" s="323">
        <f>計算!K574*VLOOKUP(K$298, 観光入込客数_実数かSIMか, 2, FALSE)/1000000</f>
        <v>0</v>
      </c>
      <c r="L301" s="323">
        <f>計算!L574*VLOOKUP(L$298, 観光入込客数_実数かSIMか, 2, FALSE)/1000000</f>
        <v>0</v>
      </c>
      <c r="M301" s="323">
        <f>計算!M574*VLOOKUP(M$298, 観光入込客数_実数かSIMか, 2, FALSE)/1000000</f>
        <v>0</v>
      </c>
      <c r="N301" s="323">
        <f>計算!N574*VLOOKUP(N$298, 観光入込客数_実数かSIMか, 2, FALSE)/1000000</f>
        <v>0</v>
      </c>
      <c r="O301" s="323">
        <f>計算!O574*VLOOKUP(O$298, 観光入込客数_実数かSIMか, 2, FALSE)/1000000</f>
        <v>0</v>
      </c>
      <c r="P301" s="323">
        <f>計算!P574*VLOOKUP(P$298, 観光入込客数_実数かSIMか, 2, FALSE)/1000000</f>
        <v>0</v>
      </c>
      <c r="Q301" s="323">
        <f>計算!Q574*VLOOKUP(Q$298, 観光入込客数_実数かSIMか, 2, FALSE)/1000000</f>
        <v>0</v>
      </c>
      <c r="R301" s="323">
        <f>計算!R574*VLOOKUP(R$298, 観光入込客数_実数かSIMか, 2, FALSE)/1000000</f>
        <v>0</v>
      </c>
      <c r="S301" s="323">
        <f>計算!S574*VLOOKUP(S$298, 観光入込客数_実数かSIMか, 2, FALSE)/1000000</f>
        <v>0</v>
      </c>
      <c r="T301" s="584">
        <f t="shared" si="2"/>
        <v>1386.4610389610391</v>
      </c>
    </row>
    <row r="302" spans="1:20" s="313" customFormat="1" ht="15.75" x14ac:dyDescent="0.25">
      <c r="A302" s="305"/>
      <c r="B302" s="323" t="str">
        <f t="shared" si="1"/>
        <v>飲食費</v>
      </c>
      <c r="C302" s="723" t="s">
        <v>254</v>
      </c>
      <c r="D302" s="323">
        <f>計算!D575*VLOOKUP(D$298, 観光入込客数_実数かSIMか, 2, FALSE)/1000000</f>
        <v>1508.608695652174</v>
      </c>
      <c r="E302" s="323">
        <f>計算!E575*VLOOKUP(E$298, 観光入込客数_実数かSIMか, 2, FALSE)/1000000</f>
        <v>558.01948051948057</v>
      </c>
      <c r="F302" s="323">
        <f>計算!F575*VLOOKUP(F$298, 観光入込客数_実数かSIMか, 2, FALSE)/1000000</f>
        <v>765</v>
      </c>
      <c r="G302" s="323">
        <f>計算!G575*VLOOKUP(G$298, 観光入込客数_実数かSIMか, 2, FALSE)/1000000</f>
        <v>1080.7422680412371</v>
      </c>
      <c r="H302" s="323">
        <f>計算!H575*VLOOKUP(H$298, 観光入込客数_実数かSIMか, 2, FALSE)/1000000</f>
        <v>473.92156862745094</v>
      </c>
      <c r="I302" s="323">
        <f>計算!I575*VLOOKUP(I$298, 観光入込客数_実数かSIMか, 2, FALSE)/1000000</f>
        <v>0</v>
      </c>
      <c r="J302" s="323">
        <f>計算!J575*VLOOKUP(J$298, 観光入込客数_実数かSIMか, 2, FALSE)/1000000</f>
        <v>0</v>
      </c>
      <c r="K302" s="323">
        <f>計算!K575*VLOOKUP(K$298, 観光入込客数_実数かSIMか, 2, FALSE)/1000000</f>
        <v>0</v>
      </c>
      <c r="L302" s="323">
        <f>計算!L575*VLOOKUP(L$298, 観光入込客数_実数かSIMか, 2, FALSE)/1000000</f>
        <v>0</v>
      </c>
      <c r="M302" s="323">
        <f>計算!M575*VLOOKUP(M$298, 観光入込客数_実数かSIMか, 2, FALSE)/1000000</f>
        <v>0</v>
      </c>
      <c r="N302" s="323">
        <f>計算!N575*VLOOKUP(N$298, 観光入込客数_実数かSIMか, 2, FALSE)/1000000</f>
        <v>0</v>
      </c>
      <c r="O302" s="323">
        <f>計算!O575*VLOOKUP(O$298, 観光入込客数_実数かSIMか, 2, FALSE)/1000000</f>
        <v>0</v>
      </c>
      <c r="P302" s="323">
        <f>計算!P575*VLOOKUP(P$298, 観光入込客数_実数かSIMか, 2, FALSE)/1000000</f>
        <v>0</v>
      </c>
      <c r="Q302" s="323">
        <f>計算!Q575*VLOOKUP(Q$298, 観光入込客数_実数かSIMか, 2, FALSE)/1000000</f>
        <v>0</v>
      </c>
      <c r="R302" s="323">
        <f>計算!R575*VLOOKUP(R$298, 観光入込客数_実数かSIMか, 2, FALSE)/1000000</f>
        <v>0</v>
      </c>
      <c r="S302" s="323">
        <f>計算!S575*VLOOKUP(S$298, 観光入込客数_実数かSIMか, 2, FALSE)/1000000</f>
        <v>0</v>
      </c>
      <c r="T302" s="584">
        <f t="shared" si="2"/>
        <v>1323.0194805194806</v>
      </c>
    </row>
    <row r="303" spans="1:20" s="313" customFormat="1" ht="15.75" x14ac:dyDescent="0.25">
      <c r="A303" s="305"/>
      <c r="B303" s="323" t="str">
        <f t="shared" si="1"/>
        <v>買い物費</v>
      </c>
      <c r="C303" s="723" t="s">
        <v>247</v>
      </c>
      <c r="D303" s="323">
        <f>計算!D576*VLOOKUP(D$298, 観光入込客数_実数かSIMか, 2, FALSE)/1000000</f>
        <v>1730.927536231884</v>
      </c>
      <c r="E303" s="323">
        <f>計算!E576*VLOOKUP(E$298, 観光入込客数_実数かSIMか, 2, FALSE)/1000000</f>
        <v>1388.2142857142856</v>
      </c>
      <c r="F303" s="323">
        <f>計算!F576*VLOOKUP(F$298, 観光入込客数_実数かSIMか, 2, FALSE)/1000000</f>
        <v>380.90909090909093</v>
      </c>
      <c r="G303" s="323">
        <f>計算!G576*VLOOKUP(G$298, 観光入込客数_実数かSIMか, 2, FALSE)/1000000</f>
        <v>1309.3333333333335</v>
      </c>
      <c r="H303" s="323">
        <f>計算!H576*VLOOKUP(H$298, 観光入込客数_実数かSIMか, 2, FALSE)/1000000</f>
        <v>466.2745098039216</v>
      </c>
      <c r="I303" s="323">
        <f>計算!I576*VLOOKUP(I$298, 観光入込客数_実数かSIMか, 2, FALSE)/1000000</f>
        <v>0</v>
      </c>
      <c r="J303" s="323">
        <f>計算!J576*VLOOKUP(J$298, 観光入込客数_実数かSIMか, 2, FALSE)/1000000</f>
        <v>0</v>
      </c>
      <c r="K303" s="323">
        <f>計算!K576*VLOOKUP(K$298, 観光入込客数_実数かSIMか, 2, FALSE)/1000000</f>
        <v>0</v>
      </c>
      <c r="L303" s="323">
        <f>計算!L576*VLOOKUP(L$298, 観光入込客数_実数かSIMか, 2, FALSE)/1000000</f>
        <v>0</v>
      </c>
      <c r="M303" s="323">
        <f>計算!M576*VLOOKUP(M$298, 観光入込客数_実数かSIMか, 2, FALSE)/1000000</f>
        <v>0</v>
      </c>
      <c r="N303" s="323">
        <f>計算!N576*VLOOKUP(N$298, 観光入込客数_実数かSIMか, 2, FALSE)/1000000</f>
        <v>0</v>
      </c>
      <c r="O303" s="323">
        <f>計算!O576*VLOOKUP(O$298, 観光入込客数_実数かSIMか, 2, FALSE)/1000000</f>
        <v>0</v>
      </c>
      <c r="P303" s="323">
        <f>計算!P576*VLOOKUP(P$298, 観光入込客数_実数かSIMか, 2, FALSE)/1000000</f>
        <v>0</v>
      </c>
      <c r="Q303" s="323">
        <f>計算!Q576*VLOOKUP(Q$298, 観光入込客数_実数かSIMか, 2, FALSE)/1000000</f>
        <v>0</v>
      </c>
      <c r="R303" s="323">
        <f>計算!R576*VLOOKUP(R$298, 観光入込客数_実数かSIMか, 2, FALSE)/1000000</f>
        <v>0</v>
      </c>
      <c r="S303" s="323">
        <f>計算!S576*VLOOKUP(S$298, 観光入込客数_実数かSIMか, 2, FALSE)/1000000</f>
        <v>0</v>
      </c>
      <c r="T303" s="584">
        <f t="shared" si="2"/>
        <v>1769.1233766233765</v>
      </c>
    </row>
    <row r="304" spans="1:20" s="313" customFormat="1" ht="15.75" x14ac:dyDescent="0.25">
      <c r="A304" s="305"/>
      <c r="B304" s="323" t="str">
        <f t="shared" si="1"/>
        <v>その他（入場料など）</v>
      </c>
      <c r="C304" s="723" t="s">
        <v>254</v>
      </c>
      <c r="D304" s="323">
        <f>計算!D577*VLOOKUP(D$298, 観光入込客数_実数かSIMか, 2, FALSE)/1000000</f>
        <v>389.38953488372096</v>
      </c>
      <c r="E304" s="323">
        <f>計算!E577*VLOOKUP(E$298, 観光入込客数_実数かSIMか, 2, FALSE)/1000000</f>
        <v>246.91558441558442</v>
      </c>
      <c r="F304" s="323">
        <f>計算!F577*VLOOKUP(F$298, 観光入込客数_実数かSIMか, 2, FALSE)/1000000</f>
        <v>132.79816513761469</v>
      </c>
      <c r="G304" s="323">
        <f>計算!G577*VLOOKUP(G$298, 観光入込客数_実数かSIMか, 2, FALSE)/1000000</f>
        <v>265.51724137931035</v>
      </c>
      <c r="H304" s="323">
        <f>計算!H577*VLOOKUP(H$298, 観光入込客数_実数かSIMか, 2, FALSE)/1000000</f>
        <v>147.84313725490196</v>
      </c>
      <c r="I304" s="323">
        <f>計算!I577*VLOOKUP(I$298, 観光入込客数_実数かSIMか, 2, FALSE)/1000000</f>
        <v>0</v>
      </c>
      <c r="J304" s="323">
        <f>計算!J577*VLOOKUP(J$298, 観光入込客数_実数かSIMか, 2, FALSE)/1000000</f>
        <v>0</v>
      </c>
      <c r="K304" s="323">
        <f>計算!K577*VLOOKUP(K$298, 観光入込客数_実数かSIMか, 2, FALSE)/1000000</f>
        <v>0</v>
      </c>
      <c r="L304" s="323">
        <f>計算!L577*VLOOKUP(L$298, 観光入込客数_実数かSIMか, 2, FALSE)/1000000</f>
        <v>0</v>
      </c>
      <c r="M304" s="323">
        <f>計算!M577*VLOOKUP(M$298, 観光入込客数_実数かSIMか, 2, FALSE)/1000000</f>
        <v>0</v>
      </c>
      <c r="N304" s="323">
        <f>計算!N577*VLOOKUP(N$298, 観光入込客数_実数かSIMか, 2, FALSE)/1000000</f>
        <v>0</v>
      </c>
      <c r="O304" s="323">
        <f>計算!O577*VLOOKUP(O$298, 観光入込客数_実数かSIMか, 2, FALSE)/1000000</f>
        <v>0</v>
      </c>
      <c r="P304" s="323">
        <f>計算!P577*VLOOKUP(P$298, 観光入込客数_実数かSIMか, 2, FALSE)/1000000</f>
        <v>0</v>
      </c>
      <c r="Q304" s="323">
        <f>計算!Q577*VLOOKUP(Q$298, 観光入込客数_実数かSIMか, 2, FALSE)/1000000</f>
        <v>0</v>
      </c>
      <c r="R304" s="323">
        <f>計算!R577*VLOOKUP(R$298, 観光入込客数_実数かSIMか, 2, FALSE)/1000000</f>
        <v>0</v>
      </c>
      <c r="S304" s="323">
        <f>計算!S577*VLOOKUP(S$298, 観光入込客数_実数かSIMか, 2, FALSE)/1000000</f>
        <v>0</v>
      </c>
      <c r="T304" s="584">
        <f t="shared" si="2"/>
        <v>379.71374955319914</v>
      </c>
    </row>
    <row r="305" spans="1:20" s="313" customFormat="1" ht="15.75" hidden="1" x14ac:dyDescent="0.25">
      <c r="A305" s="305"/>
      <c r="B305" s="323" t="str">
        <f t="shared" si="1"/>
        <v/>
      </c>
      <c r="C305" s="325"/>
      <c r="D305" s="323">
        <f>計算!D578*VLOOKUP(D$298, 観光入込客数_実数かSIMか, 2, FALSE)/1000000</f>
        <v>0</v>
      </c>
      <c r="E305" s="323">
        <f>計算!E578*VLOOKUP(E$298, 観光入込客数_実数かSIMか, 2, FALSE)/1000000</f>
        <v>0</v>
      </c>
      <c r="F305" s="323">
        <f>計算!F578*VLOOKUP(F$298, 観光入込客数_実数かSIMか, 2, FALSE)/1000000</f>
        <v>0</v>
      </c>
      <c r="G305" s="323">
        <f>計算!G578*VLOOKUP(G$298, 観光入込客数_実数かSIMか, 2, FALSE)/1000000</f>
        <v>0</v>
      </c>
      <c r="H305" s="323">
        <f>計算!H578*VLOOKUP(H$298, 観光入込客数_実数かSIMか, 2, FALSE)/1000000</f>
        <v>0</v>
      </c>
      <c r="I305" s="323">
        <f>計算!I578*VLOOKUP(I$298, 観光入込客数_実数かSIMか, 2, FALSE)/1000000</f>
        <v>0</v>
      </c>
      <c r="J305" s="323">
        <f>計算!J578*VLOOKUP(J$298, 観光入込客数_実数かSIMか, 2, FALSE)/1000000</f>
        <v>0</v>
      </c>
      <c r="K305" s="323">
        <f>計算!K578*VLOOKUP(K$298, 観光入込客数_実数かSIMか, 2, FALSE)/1000000</f>
        <v>0</v>
      </c>
      <c r="L305" s="323">
        <f>計算!L578*VLOOKUP(L$298, 観光入込客数_実数かSIMか, 2, FALSE)/1000000</f>
        <v>0</v>
      </c>
      <c r="M305" s="323">
        <f>計算!M578*VLOOKUP(M$298, 観光入込客数_実数かSIMか, 2, FALSE)/1000000</f>
        <v>0</v>
      </c>
      <c r="N305" s="323">
        <f>計算!N578*VLOOKUP(N$298, 観光入込客数_実数かSIMか, 2, FALSE)/1000000</f>
        <v>0</v>
      </c>
      <c r="O305" s="323">
        <f>計算!O578*VLOOKUP(O$298, 観光入込客数_実数かSIMか, 2, FALSE)/1000000</f>
        <v>0</v>
      </c>
      <c r="P305" s="323">
        <f>計算!P578*VLOOKUP(P$298, 観光入込客数_実数かSIMか, 2, FALSE)/1000000</f>
        <v>0</v>
      </c>
      <c r="Q305" s="323">
        <f>計算!Q578*VLOOKUP(Q$298, 観光入込客数_実数かSIMか, 2, FALSE)/1000000</f>
        <v>0</v>
      </c>
      <c r="R305" s="323">
        <f>計算!R578*VLOOKUP(R$298, 観光入込客数_実数かSIMか, 2, FALSE)/1000000</f>
        <v>0</v>
      </c>
      <c r="S305" s="323">
        <f>計算!S578*VLOOKUP(S$298, 観光入込客数_実数かSIMか, 2, FALSE)/1000000</f>
        <v>0</v>
      </c>
      <c r="T305" s="584">
        <f t="shared" si="2"/>
        <v>0</v>
      </c>
    </row>
    <row r="306" spans="1:20" s="313" customFormat="1" ht="15.75" hidden="1" x14ac:dyDescent="0.25">
      <c r="A306" s="305"/>
      <c r="B306" s="323" t="str">
        <f t="shared" si="1"/>
        <v/>
      </c>
      <c r="C306" s="325"/>
      <c r="D306" s="323">
        <f>計算!D579*VLOOKUP(D$298, 観光入込客数_実数かSIMか, 2, FALSE)/1000000</f>
        <v>0</v>
      </c>
      <c r="E306" s="323">
        <f>計算!E579*VLOOKUP(E$298, 観光入込客数_実数かSIMか, 2, FALSE)/1000000</f>
        <v>0</v>
      </c>
      <c r="F306" s="323">
        <f>計算!F579*VLOOKUP(F$298, 観光入込客数_実数かSIMか, 2, FALSE)/1000000</f>
        <v>0</v>
      </c>
      <c r="G306" s="323">
        <f>計算!G579*VLOOKUP(G$298, 観光入込客数_実数かSIMか, 2, FALSE)/1000000</f>
        <v>0</v>
      </c>
      <c r="H306" s="323">
        <f>計算!H579*VLOOKUP(H$298, 観光入込客数_実数かSIMか, 2, FALSE)/1000000</f>
        <v>0</v>
      </c>
      <c r="I306" s="323">
        <f>計算!I579*VLOOKUP(I$298, 観光入込客数_実数かSIMか, 2, FALSE)/1000000</f>
        <v>0</v>
      </c>
      <c r="J306" s="323">
        <f>計算!J579*VLOOKUP(J$298, 観光入込客数_実数かSIMか, 2, FALSE)/1000000</f>
        <v>0</v>
      </c>
      <c r="K306" s="323">
        <f>計算!K579*VLOOKUP(K$298, 観光入込客数_実数かSIMか, 2, FALSE)/1000000</f>
        <v>0</v>
      </c>
      <c r="L306" s="323">
        <f>計算!L579*VLOOKUP(L$298, 観光入込客数_実数かSIMか, 2, FALSE)/1000000</f>
        <v>0</v>
      </c>
      <c r="M306" s="323">
        <f>計算!M579*VLOOKUP(M$298, 観光入込客数_実数かSIMか, 2, FALSE)/1000000</f>
        <v>0</v>
      </c>
      <c r="N306" s="323">
        <f>計算!N579*VLOOKUP(N$298, 観光入込客数_実数かSIMか, 2, FALSE)/1000000</f>
        <v>0</v>
      </c>
      <c r="O306" s="323">
        <f>計算!O579*VLOOKUP(O$298, 観光入込客数_実数かSIMか, 2, FALSE)/1000000</f>
        <v>0</v>
      </c>
      <c r="P306" s="323">
        <f>計算!P579*VLOOKUP(P$298, 観光入込客数_実数かSIMか, 2, FALSE)/1000000</f>
        <v>0</v>
      </c>
      <c r="Q306" s="323">
        <f>計算!Q579*VLOOKUP(Q$298, 観光入込客数_実数かSIMか, 2, FALSE)/1000000</f>
        <v>0</v>
      </c>
      <c r="R306" s="323">
        <f>計算!R579*VLOOKUP(R$298, 観光入込客数_実数かSIMか, 2, FALSE)/1000000</f>
        <v>0</v>
      </c>
      <c r="S306" s="323">
        <f>計算!S579*VLOOKUP(S$298, 観光入込客数_実数かSIMか, 2, FALSE)/1000000</f>
        <v>0</v>
      </c>
      <c r="T306" s="584">
        <f t="shared" si="2"/>
        <v>0</v>
      </c>
    </row>
    <row r="307" spans="1:20" s="313" customFormat="1" ht="15.75" hidden="1" x14ac:dyDescent="0.25">
      <c r="A307" s="305"/>
      <c r="B307" s="323" t="str">
        <f t="shared" si="1"/>
        <v/>
      </c>
      <c r="C307" s="325"/>
      <c r="D307" s="323">
        <f>計算!D580*VLOOKUP(D$298, 観光入込客数_実数かSIMか, 2, FALSE)/1000000</f>
        <v>0</v>
      </c>
      <c r="E307" s="323">
        <f>計算!E580*VLOOKUP(E$298, 観光入込客数_実数かSIMか, 2, FALSE)/1000000</f>
        <v>0</v>
      </c>
      <c r="F307" s="323">
        <f>計算!F580*VLOOKUP(F$298, 観光入込客数_実数かSIMか, 2, FALSE)/1000000</f>
        <v>0</v>
      </c>
      <c r="G307" s="323">
        <f>計算!G580*VLOOKUP(G$298, 観光入込客数_実数かSIMか, 2, FALSE)/1000000</f>
        <v>0</v>
      </c>
      <c r="H307" s="323">
        <f>計算!H580*VLOOKUP(H$298, 観光入込客数_実数かSIMか, 2, FALSE)/1000000</f>
        <v>0</v>
      </c>
      <c r="I307" s="323">
        <f>計算!I580*VLOOKUP(I$298, 観光入込客数_実数かSIMか, 2, FALSE)/1000000</f>
        <v>0</v>
      </c>
      <c r="J307" s="323">
        <f>計算!J580*VLOOKUP(J$298, 観光入込客数_実数かSIMか, 2, FALSE)/1000000</f>
        <v>0</v>
      </c>
      <c r="K307" s="323">
        <f>計算!K580*VLOOKUP(K$298, 観光入込客数_実数かSIMか, 2, FALSE)/1000000</f>
        <v>0</v>
      </c>
      <c r="L307" s="323">
        <f>計算!L580*VLOOKUP(L$298, 観光入込客数_実数かSIMか, 2, FALSE)/1000000</f>
        <v>0</v>
      </c>
      <c r="M307" s="323">
        <f>計算!M580*VLOOKUP(M$298, 観光入込客数_実数かSIMか, 2, FALSE)/1000000</f>
        <v>0</v>
      </c>
      <c r="N307" s="323">
        <f>計算!N580*VLOOKUP(N$298, 観光入込客数_実数かSIMか, 2, FALSE)/1000000</f>
        <v>0</v>
      </c>
      <c r="O307" s="323">
        <f>計算!O580*VLOOKUP(O$298, 観光入込客数_実数かSIMか, 2, FALSE)/1000000</f>
        <v>0</v>
      </c>
      <c r="P307" s="323">
        <f>計算!P580*VLOOKUP(P$298, 観光入込客数_実数かSIMか, 2, FALSE)/1000000</f>
        <v>0</v>
      </c>
      <c r="Q307" s="323">
        <f>計算!Q580*VLOOKUP(Q$298, 観光入込客数_実数かSIMか, 2, FALSE)/1000000</f>
        <v>0</v>
      </c>
      <c r="R307" s="323">
        <f>計算!R580*VLOOKUP(R$298, 観光入込客数_実数かSIMか, 2, FALSE)/1000000</f>
        <v>0</v>
      </c>
      <c r="S307" s="323">
        <f>計算!S580*VLOOKUP(S$298, 観光入込客数_実数かSIMか, 2, FALSE)/1000000</f>
        <v>0</v>
      </c>
      <c r="T307" s="584">
        <f t="shared" si="2"/>
        <v>0</v>
      </c>
    </row>
    <row r="308" spans="1:20" s="313" customFormat="1" ht="15.75" hidden="1" x14ac:dyDescent="0.25">
      <c r="A308" s="305"/>
      <c r="B308" s="323" t="str">
        <f t="shared" si="1"/>
        <v/>
      </c>
      <c r="C308" s="325"/>
      <c r="D308" s="323">
        <f>計算!D581*VLOOKUP(D$298, 観光入込客数_実数かSIMか, 2, FALSE)/1000000</f>
        <v>0</v>
      </c>
      <c r="E308" s="323">
        <f>計算!E581*VLOOKUP(E$298, 観光入込客数_実数かSIMか, 2, FALSE)/1000000</f>
        <v>0</v>
      </c>
      <c r="F308" s="323">
        <f>計算!F581*VLOOKUP(F$298, 観光入込客数_実数かSIMか, 2, FALSE)/1000000</f>
        <v>0</v>
      </c>
      <c r="G308" s="323">
        <f>計算!G581*VLOOKUP(G$298, 観光入込客数_実数かSIMか, 2, FALSE)/1000000</f>
        <v>0</v>
      </c>
      <c r="H308" s="323">
        <f>計算!H581*VLOOKUP(H$298, 観光入込客数_実数かSIMか, 2, FALSE)/1000000</f>
        <v>0</v>
      </c>
      <c r="I308" s="323">
        <f>計算!I581*VLOOKUP(I$298, 観光入込客数_実数かSIMか, 2, FALSE)/1000000</f>
        <v>0</v>
      </c>
      <c r="J308" s="323">
        <f>計算!J581*VLOOKUP(J$298, 観光入込客数_実数かSIMか, 2, FALSE)/1000000</f>
        <v>0</v>
      </c>
      <c r="K308" s="323">
        <f>計算!K581*VLOOKUP(K$298, 観光入込客数_実数かSIMか, 2, FALSE)/1000000</f>
        <v>0</v>
      </c>
      <c r="L308" s="323">
        <f>計算!L581*VLOOKUP(L$298, 観光入込客数_実数かSIMか, 2, FALSE)/1000000</f>
        <v>0</v>
      </c>
      <c r="M308" s="323">
        <f>計算!M581*VLOOKUP(M$298, 観光入込客数_実数かSIMか, 2, FALSE)/1000000</f>
        <v>0</v>
      </c>
      <c r="N308" s="323">
        <f>計算!N581*VLOOKUP(N$298, 観光入込客数_実数かSIMか, 2, FALSE)/1000000</f>
        <v>0</v>
      </c>
      <c r="O308" s="323">
        <f>計算!O581*VLOOKUP(O$298, 観光入込客数_実数かSIMか, 2, FALSE)/1000000</f>
        <v>0</v>
      </c>
      <c r="P308" s="323">
        <f>計算!P581*VLOOKUP(P$298, 観光入込客数_実数かSIMか, 2, FALSE)/1000000</f>
        <v>0</v>
      </c>
      <c r="Q308" s="323">
        <f>計算!Q581*VLOOKUP(Q$298, 観光入込客数_実数かSIMか, 2, FALSE)/1000000</f>
        <v>0</v>
      </c>
      <c r="R308" s="323">
        <f>計算!R581*VLOOKUP(R$298, 観光入込客数_実数かSIMか, 2, FALSE)/1000000</f>
        <v>0</v>
      </c>
      <c r="S308" s="323">
        <f>計算!S581*VLOOKUP(S$298, 観光入込客数_実数かSIMか, 2, FALSE)/1000000</f>
        <v>0</v>
      </c>
      <c r="T308" s="584">
        <f t="shared" si="2"/>
        <v>0</v>
      </c>
    </row>
    <row r="309" spans="1:20" s="313" customFormat="1" ht="15.75" hidden="1" x14ac:dyDescent="0.25">
      <c r="A309" s="305"/>
      <c r="B309" s="323" t="str">
        <f t="shared" si="1"/>
        <v/>
      </c>
      <c r="C309" s="325"/>
      <c r="D309" s="323">
        <f>計算!D582*VLOOKUP(D$298, 観光入込客数_実数かSIMか, 2, FALSE)/1000000</f>
        <v>0</v>
      </c>
      <c r="E309" s="323">
        <f>計算!E582*VLOOKUP(E$298, 観光入込客数_実数かSIMか, 2, FALSE)/1000000</f>
        <v>0</v>
      </c>
      <c r="F309" s="323">
        <f>計算!F582*VLOOKUP(F$298, 観光入込客数_実数かSIMか, 2, FALSE)/1000000</f>
        <v>0</v>
      </c>
      <c r="G309" s="323">
        <f>計算!G582*VLOOKUP(G$298, 観光入込客数_実数かSIMか, 2, FALSE)/1000000</f>
        <v>0</v>
      </c>
      <c r="H309" s="323">
        <f>計算!H582*VLOOKUP(H$298, 観光入込客数_実数かSIMか, 2, FALSE)/1000000</f>
        <v>0</v>
      </c>
      <c r="I309" s="323">
        <f>計算!I582*VLOOKUP(I$298, 観光入込客数_実数かSIMか, 2, FALSE)/1000000</f>
        <v>0</v>
      </c>
      <c r="J309" s="323">
        <f>計算!J582*VLOOKUP(J$298, 観光入込客数_実数かSIMか, 2, FALSE)/1000000</f>
        <v>0</v>
      </c>
      <c r="K309" s="323">
        <f>計算!K582*VLOOKUP(K$298, 観光入込客数_実数かSIMか, 2, FALSE)/1000000</f>
        <v>0</v>
      </c>
      <c r="L309" s="323">
        <f>計算!L582*VLOOKUP(L$298, 観光入込客数_実数かSIMか, 2, FALSE)/1000000</f>
        <v>0</v>
      </c>
      <c r="M309" s="323">
        <f>計算!M582*VLOOKUP(M$298, 観光入込客数_実数かSIMか, 2, FALSE)/1000000</f>
        <v>0</v>
      </c>
      <c r="N309" s="323">
        <f>計算!N582*VLOOKUP(N$298, 観光入込客数_実数かSIMか, 2, FALSE)/1000000</f>
        <v>0</v>
      </c>
      <c r="O309" s="323">
        <f>計算!O582*VLOOKUP(O$298, 観光入込客数_実数かSIMか, 2, FALSE)/1000000</f>
        <v>0</v>
      </c>
      <c r="P309" s="323">
        <f>計算!P582*VLOOKUP(P$298, 観光入込客数_実数かSIMか, 2, FALSE)/1000000</f>
        <v>0</v>
      </c>
      <c r="Q309" s="323">
        <f>計算!Q582*VLOOKUP(Q$298, 観光入込客数_実数かSIMか, 2, FALSE)/1000000</f>
        <v>0</v>
      </c>
      <c r="R309" s="323">
        <f>計算!R582*VLOOKUP(R$298, 観光入込客数_実数かSIMか, 2, FALSE)/1000000</f>
        <v>0</v>
      </c>
      <c r="S309" s="323">
        <f>計算!S582*VLOOKUP(S$298, 観光入込客数_実数かSIMか, 2, FALSE)/1000000</f>
        <v>0</v>
      </c>
      <c r="T309" s="584">
        <f t="shared" si="2"/>
        <v>0</v>
      </c>
    </row>
    <row r="310" spans="1:20" s="313" customFormat="1" ht="15.75" hidden="1" x14ac:dyDescent="0.25">
      <c r="A310" s="305"/>
      <c r="B310" s="323" t="str">
        <f t="shared" si="1"/>
        <v/>
      </c>
      <c r="C310" s="325"/>
      <c r="D310" s="323">
        <f>計算!D583*VLOOKUP(D$298, 観光入込客数_実数かSIMか, 2, FALSE)/1000000</f>
        <v>0</v>
      </c>
      <c r="E310" s="323">
        <f>計算!E583*VLOOKUP(E$298, 観光入込客数_実数かSIMか, 2, FALSE)/1000000</f>
        <v>0</v>
      </c>
      <c r="F310" s="323">
        <f>計算!F583*VLOOKUP(F$298, 観光入込客数_実数かSIMか, 2, FALSE)/1000000</f>
        <v>0</v>
      </c>
      <c r="G310" s="323">
        <f>計算!G583*VLOOKUP(G$298, 観光入込客数_実数かSIMか, 2, FALSE)/1000000</f>
        <v>0</v>
      </c>
      <c r="H310" s="323">
        <f>計算!H583*VLOOKUP(H$298, 観光入込客数_実数かSIMか, 2, FALSE)/1000000</f>
        <v>0</v>
      </c>
      <c r="I310" s="323">
        <f>計算!I583*VLOOKUP(I$298, 観光入込客数_実数かSIMか, 2, FALSE)/1000000</f>
        <v>0</v>
      </c>
      <c r="J310" s="323">
        <f>計算!J583*VLOOKUP(J$298, 観光入込客数_実数かSIMか, 2, FALSE)/1000000</f>
        <v>0</v>
      </c>
      <c r="K310" s="323">
        <f>計算!K583*VLOOKUP(K$298, 観光入込客数_実数かSIMか, 2, FALSE)/1000000</f>
        <v>0</v>
      </c>
      <c r="L310" s="323">
        <f>計算!L583*VLOOKUP(L$298, 観光入込客数_実数かSIMか, 2, FALSE)/1000000</f>
        <v>0</v>
      </c>
      <c r="M310" s="323">
        <f>計算!M583*VLOOKUP(M$298, 観光入込客数_実数かSIMか, 2, FALSE)/1000000</f>
        <v>0</v>
      </c>
      <c r="N310" s="323">
        <f>計算!N583*VLOOKUP(N$298, 観光入込客数_実数かSIMか, 2, FALSE)/1000000</f>
        <v>0</v>
      </c>
      <c r="O310" s="323">
        <f>計算!O583*VLOOKUP(O$298, 観光入込客数_実数かSIMか, 2, FALSE)/1000000</f>
        <v>0</v>
      </c>
      <c r="P310" s="323">
        <f>計算!P583*VLOOKUP(P$298, 観光入込客数_実数かSIMか, 2, FALSE)/1000000</f>
        <v>0</v>
      </c>
      <c r="Q310" s="323">
        <f>計算!Q583*VLOOKUP(Q$298, 観光入込客数_実数かSIMか, 2, FALSE)/1000000</f>
        <v>0</v>
      </c>
      <c r="R310" s="323">
        <f>計算!R583*VLOOKUP(R$298, 観光入込客数_実数かSIMか, 2, FALSE)/1000000</f>
        <v>0</v>
      </c>
      <c r="S310" s="323">
        <f>計算!S583*VLOOKUP(S$298, 観光入込客数_実数かSIMか, 2, FALSE)/1000000</f>
        <v>0</v>
      </c>
      <c r="T310" s="584">
        <f t="shared" si="2"/>
        <v>0</v>
      </c>
    </row>
    <row r="311" spans="1:20" s="313" customFormat="1" ht="15.75" hidden="1" x14ac:dyDescent="0.25">
      <c r="A311" s="305"/>
      <c r="B311" s="323" t="str">
        <f t="shared" si="1"/>
        <v/>
      </c>
      <c r="C311" s="325"/>
      <c r="D311" s="323">
        <f>計算!D584*VLOOKUP(D$298, 観光入込客数_実数かSIMか, 2, FALSE)/1000000</f>
        <v>0</v>
      </c>
      <c r="E311" s="323">
        <f>計算!E584*VLOOKUP(E$298, 観光入込客数_実数かSIMか, 2, FALSE)/1000000</f>
        <v>0</v>
      </c>
      <c r="F311" s="323">
        <f>計算!F584*VLOOKUP(F$298, 観光入込客数_実数かSIMか, 2, FALSE)/1000000</f>
        <v>0</v>
      </c>
      <c r="G311" s="323">
        <f>計算!G584*VLOOKUP(G$298, 観光入込客数_実数かSIMか, 2, FALSE)/1000000</f>
        <v>0</v>
      </c>
      <c r="H311" s="323">
        <f>計算!H584*VLOOKUP(H$298, 観光入込客数_実数かSIMか, 2, FALSE)/1000000</f>
        <v>0</v>
      </c>
      <c r="I311" s="323">
        <f>計算!I584*VLOOKUP(I$298, 観光入込客数_実数かSIMか, 2, FALSE)/1000000</f>
        <v>0</v>
      </c>
      <c r="J311" s="323">
        <f>計算!J584*VLOOKUP(J$298, 観光入込客数_実数かSIMか, 2, FALSE)/1000000</f>
        <v>0</v>
      </c>
      <c r="K311" s="323">
        <f>計算!K584*VLOOKUP(K$298, 観光入込客数_実数かSIMか, 2, FALSE)/1000000</f>
        <v>0</v>
      </c>
      <c r="L311" s="323">
        <f>計算!L584*VLOOKUP(L$298, 観光入込客数_実数かSIMか, 2, FALSE)/1000000</f>
        <v>0</v>
      </c>
      <c r="M311" s="323">
        <f>計算!M584*VLOOKUP(M$298, 観光入込客数_実数かSIMか, 2, FALSE)/1000000</f>
        <v>0</v>
      </c>
      <c r="N311" s="323">
        <f>計算!N584*VLOOKUP(N$298, 観光入込客数_実数かSIMか, 2, FALSE)/1000000</f>
        <v>0</v>
      </c>
      <c r="O311" s="323">
        <f>計算!O584*VLOOKUP(O$298, 観光入込客数_実数かSIMか, 2, FALSE)/1000000</f>
        <v>0</v>
      </c>
      <c r="P311" s="323">
        <f>計算!P584*VLOOKUP(P$298, 観光入込客数_実数かSIMか, 2, FALSE)/1000000</f>
        <v>0</v>
      </c>
      <c r="Q311" s="323">
        <f>計算!Q584*VLOOKUP(Q$298, 観光入込客数_実数かSIMか, 2, FALSE)/1000000</f>
        <v>0</v>
      </c>
      <c r="R311" s="323">
        <f>計算!R584*VLOOKUP(R$298, 観光入込客数_実数かSIMか, 2, FALSE)/1000000</f>
        <v>0</v>
      </c>
      <c r="S311" s="323">
        <f>計算!S584*VLOOKUP(S$298, 観光入込客数_実数かSIMか, 2, FALSE)/1000000</f>
        <v>0</v>
      </c>
      <c r="T311" s="584">
        <f t="shared" si="2"/>
        <v>0</v>
      </c>
    </row>
    <row r="312" spans="1:20" s="313" customFormat="1" ht="15.75" hidden="1" x14ac:dyDescent="0.25">
      <c r="A312" s="305"/>
      <c r="B312" s="323" t="str">
        <f t="shared" si="1"/>
        <v/>
      </c>
      <c r="C312" s="325"/>
      <c r="D312" s="323">
        <f>計算!D585*VLOOKUP(D$298, 観光入込客数_実数かSIMか, 2, FALSE)/1000000</f>
        <v>0</v>
      </c>
      <c r="E312" s="323">
        <f>計算!E585*VLOOKUP(E$298, 観光入込客数_実数かSIMか, 2, FALSE)/1000000</f>
        <v>0</v>
      </c>
      <c r="F312" s="323">
        <f>計算!F585*VLOOKUP(F$298, 観光入込客数_実数かSIMか, 2, FALSE)/1000000</f>
        <v>0</v>
      </c>
      <c r="G312" s="323">
        <f>計算!G585*VLOOKUP(G$298, 観光入込客数_実数かSIMか, 2, FALSE)/1000000</f>
        <v>0</v>
      </c>
      <c r="H312" s="323">
        <f>計算!H585*VLOOKUP(H$298, 観光入込客数_実数かSIMか, 2, FALSE)/1000000</f>
        <v>0</v>
      </c>
      <c r="I312" s="323">
        <f>計算!I585*VLOOKUP(I$298, 観光入込客数_実数かSIMか, 2, FALSE)/1000000</f>
        <v>0</v>
      </c>
      <c r="J312" s="323">
        <f>計算!J585*VLOOKUP(J$298, 観光入込客数_実数かSIMか, 2, FALSE)/1000000</f>
        <v>0</v>
      </c>
      <c r="K312" s="323">
        <f>計算!K585*VLOOKUP(K$298, 観光入込客数_実数かSIMか, 2, FALSE)/1000000</f>
        <v>0</v>
      </c>
      <c r="L312" s="323">
        <f>計算!L585*VLOOKUP(L$298, 観光入込客数_実数かSIMか, 2, FALSE)/1000000</f>
        <v>0</v>
      </c>
      <c r="M312" s="323">
        <f>計算!M585*VLOOKUP(M$298, 観光入込客数_実数かSIMか, 2, FALSE)/1000000</f>
        <v>0</v>
      </c>
      <c r="N312" s="323">
        <f>計算!N585*VLOOKUP(N$298, 観光入込客数_実数かSIMか, 2, FALSE)/1000000</f>
        <v>0</v>
      </c>
      <c r="O312" s="323">
        <f>計算!O585*VLOOKUP(O$298, 観光入込客数_実数かSIMか, 2, FALSE)/1000000</f>
        <v>0</v>
      </c>
      <c r="P312" s="323">
        <f>計算!P585*VLOOKUP(P$298, 観光入込客数_実数かSIMか, 2, FALSE)/1000000</f>
        <v>0</v>
      </c>
      <c r="Q312" s="323">
        <f>計算!Q585*VLOOKUP(Q$298, 観光入込客数_実数かSIMか, 2, FALSE)/1000000</f>
        <v>0</v>
      </c>
      <c r="R312" s="323">
        <f>計算!R585*VLOOKUP(R$298, 観光入込客数_実数かSIMか, 2, FALSE)/1000000</f>
        <v>0</v>
      </c>
      <c r="S312" s="323">
        <f>計算!S585*VLOOKUP(S$298, 観光入込客数_実数かSIMか, 2, FALSE)/1000000</f>
        <v>0</v>
      </c>
      <c r="T312" s="584">
        <f t="shared" si="2"/>
        <v>0</v>
      </c>
    </row>
    <row r="313" spans="1:20" s="313" customFormat="1" ht="15.75" hidden="1" x14ac:dyDescent="0.25">
      <c r="A313" s="305"/>
      <c r="B313" s="323" t="str">
        <f t="shared" si="1"/>
        <v/>
      </c>
      <c r="C313" s="325"/>
      <c r="D313" s="323">
        <f>計算!D586*VLOOKUP(D$298, 観光入込客数_実数かSIMか, 2, FALSE)/1000000</f>
        <v>0</v>
      </c>
      <c r="E313" s="323">
        <f>計算!E586*VLOOKUP(E$298, 観光入込客数_実数かSIMか, 2, FALSE)/1000000</f>
        <v>0</v>
      </c>
      <c r="F313" s="323">
        <f>計算!F586*VLOOKUP(F$298, 観光入込客数_実数かSIMか, 2, FALSE)/1000000</f>
        <v>0</v>
      </c>
      <c r="G313" s="323">
        <f>計算!G586*VLOOKUP(G$298, 観光入込客数_実数かSIMか, 2, FALSE)/1000000</f>
        <v>0</v>
      </c>
      <c r="H313" s="323">
        <f>計算!H586*VLOOKUP(H$298, 観光入込客数_実数かSIMか, 2, FALSE)/1000000</f>
        <v>0</v>
      </c>
      <c r="I313" s="323">
        <f>計算!I586*VLOOKUP(I$298, 観光入込客数_実数かSIMか, 2, FALSE)/1000000</f>
        <v>0</v>
      </c>
      <c r="J313" s="323">
        <f>計算!J586*VLOOKUP(J$298, 観光入込客数_実数かSIMか, 2, FALSE)/1000000</f>
        <v>0</v>
      </c>
      <c r="K313" s="323">
        <f>計算!K586*VLOOKUP(K$298, 観光入込客数_実数かSIMか, 2, FALSE)/1000000</f>
        <v>0</v>
      </c>
      <c r="L313" s="323">
        <f>計算!L586*VLOOKUP(L$298, 観光入込客数_実数かSIMか, 2, FALSE)/1000000</f>
        <v>0</v>
      </c>
      <c r="M313" s="323">
        <f>計算!M586*VLOOKUP(M$298, 観光入込客数_実数かSIMか, 2, FALSE)/1000000</f>
        <v>0</v>
      </c>
      <c r="N313" s="323">
        <f>計算!N586*VLOOKUP(N$298, 観光入込客数_実数かSIMか, 2, FALSE)/1000000</f>
        <v>0</v>
      </c>
      <c r="O313" s="323">
        <f>計算!O586*VLOOKUP(O$298, 観光入込客数_実数かSIMか, 2, FALSE)/1000000</f>
        <v>0</v>
      </c>
      <c r="P313" s="323">
        <f>計算!P586*VLOOKUP(P$298, 観光入込客数_実数かSIMか, 2, FALSE)/1000000</f>
        <v>0</v>
      </c>
      <c r="Q313" s="323">
        <f>計算!Q586*VLOOKUP(Q$298, 観光入込客数_実数かSIMか, 2, FALSE)/1000000</f>
        <v>0</v>
      </c>
      <c r="R313" s="323">
        <f>計算!R586*VLOOKUP(R$298, 観光入込客数_実数かSIMか, 2, FALSE)/1000000</f>
        <v>0</v>
      </c>
      <c r="S313" s="323">
        <f>計算!S586*VLOOKUP(S$298, 観光入込客数_実数かSIMか, 2, FALSE)/1000000</f>
        <v>0</v>
      </c>
      <c r="T313" s="584">
        <f t="shared" si="2"/>
        <v>0</v>
      </c>
    </row>
    <row r="314" spans="1:20" s="313" customFormat="1" ht="15.75" hidden="1" x14ac:dyDescent="0.25">
      <c r="A314" s="305"/>
      <c r="B314" s="323" t="str">
        <f t="shared" si="1"/>
        <v/>
      </c>
      <c r="C314" s="325"/>
      <c r="D314" s="323">
        <f>計算!D587*VLOOKUP(D$298, 観光入込客数_実数かSIMか, 2, FALSE)/1000000</f>
        <v>0</v>
      </c>
      <c r="E314" s="323">
        <f>計算!E587*VLOOKUP(E$298, 観光入込客数_実数かSIMか, 2, FALSE)/1000000</f>
        <v>0</v>
      </c>
      <c r="F314" s="323">
        <f>計算!F587*VLOOKUP(F$298, 観光入込客数_実数かSIMか, 2, FALSE)/1000000</f>
        <v>0</v>
      </c>
      <c r="G314" s="323">
        <f>計算!G587*VLOOKUP(G$298, 観光入込客数_実数かSIMか, 2, FALSE)/1000000</f>
        <v>0</v>
      </c>
      <c r="H314" s="323">
        <f>計算!H587*VLOOKUP(H$298, 観光入込客数_実数かSIMか, 2, FALSE)/1000000</f>
        <v>0</v>
      </c>
      <c r="I314" s="323">
        <f>計算!I587*VLOOKUP(I$298, 観光入込客数_実数かSIMか, 2, FALSE)/1000000</f>
        <v>0</v>
      </c>
      <c r="J314" s="323">
        <f>計算!J587*VLOOKUP(J$298, 観光入込客数_実数かSIMか, 2, FALSE)/1000000</f>
        <v>0</v>
      </c>
      <c r="K314" s="323">
        <f>計算!K587*VLOOKUP(K$298, 観光入込客数_実数かSIMか, 2, FALSE)/1000000</f>
        <v>0</v>
      </c>
      <c r="L314" s="323">
        <f>計算!L587*VLOOKUP(L$298, 観光入込客数_実数かSIMか, 2, FALSE)/1000000</f>
        <v>0</v>
      </c>
      <c r="M314" s="323">
        <f>計算!M587*VLOOKUP(M$298, 観光入込客数_実数かSIMか, 2, FALSE)/1000000</f>
        <v>0</v>
      </c>
      <c r="N314" s="323">
        <f>計算!N587*VLOOKUP(N$298, 観光入込客数_実数かSIMか, 2, FALSE)/1000000</f>
        <v>0</v>
      </c>
      <c r="O314" s="323">
        <f>計算!O587*VLOOKUP(O$298, 観光入込客数_実数かSIMか, 2, FALSE)/1000000</f>
        <v>0</v>
      </c>
      <c r="P314" s="323">
        <f>計算!P587*VLOOKUP(P$298, 観光入込客数_実数かSIMか, 2, FALSE)/1000000</f>
        <v>0</v>
      </c>
      <c r="Q314" s="323">
        <f>計算!Q587*VLOOKUP(Q$298, 観光入込客数_実数かSIMか, 2, FALSE)/1000000</f>
        <v>0</v>
      </c>
      <c r="R314" s="323">
        <f>計算!R587*VLOOKUP(R$298, 観光入込客数_実数かSIMか, 2, FALSE)/1000000</f>
        <v>0</v>
      </c>
      <c r="S314" s="323">
        <f>計算!S587*VLOOKUP(S$298, 観光入込客数_実数かSIMか, 2, FALSE)/1000000</f>
        <v>0</v>
      </c>
      <c r="T314" s="584">
        <f t="shared" si="2"/>
        <v>0</v>
      </c>
    </row>
    <row r="315" spans="1:20" s="313" customFormat="1" ht="15.75" hidden="1" x14ac:dyDescent="0.25">
      <c r="A315" s="305"/>
      <c r="B315" s="323" t="str">
        <f t="shared" si="1"/>
        <v/>
      </c>
      <c r="C315" s="325"/>
      <c r="D315" s="323">
        <f>計算!D588*VLOOKUP(D$298, 観光入込客数_実数かSIMか, 2, FALSE)/1000000</f>
        <v>0</v>
      </c>
      <c r="E315" s="323">
        <f>計算!E588*VLOOKUP(E$298, 観光入込客数_実数かSIMか, 2, FALSE)/1000000</f>
        <v>0</v>
      </c>
      <c r="F315" s="323">
        <f>計算!F588*VLOOKUP(F$298, 観光入込客数_実数かSIMか, 2, FALSE)/1000000</f>
        <v>0</v>
      </c>
      <c r="G315" s="323">
        <f>計算!G588*VLOOKUP(G$298, 観光入込客数_実数かSIMか, 2, FALSE)/1000000</f>
        <v>0</v>
      </c>
      <c r="H315" s="323">
        <f>計算!H588*VLOOKUP(H$298, 観光入込客数_実数かSIMか, 2, FALSE)/1000000</f>
        <v>0</v>
      </c>
      <c r="I315" s="323">
        <f>計算!I588*VLOOKUP(I$298, 観光入込客数_実数かSIMか, 2, FALSE)/1000000</f>
        <v>0</v>
      </c>
      <c r="J315" s="323">
        <f>計算!J588*VLOOKUP(J$298, 観光入込客数_実数かSIMか, 2, FALSE)/1000000</f>
        <v>0</v>
      </c>
      <c r="K315" s="323">
        <f>計算!K588*VLOOKUP(K$298, 観光入込客数_実数かSIMか, 2, FALSE)/1000000</f>
        <v>0</v>
      </c>
      <c r="L315" s="323">
        <f>計算!L588*VLOOKUP(L$298, 観光入込客数_実数かSIMか, 2, FALSE)/1000000</f>
        <v>0</v>
      </c>
      <c r="M315" s="323">
        <f>計算!M588*VLOOKUP(M$298, 観光入込客数_実数かSIMか, 2, FALSE)/1000000</f>
        <v>0</v>
      </c>
      <c r="N315" s="323">
        <f>計算!N588*VLOOKUP(N$298, 観光入込客数_実数かSIMか, 2, FALSE)/1000000</f>
        <v>0</v>
      </c>
      <c r="O315" s="323">
        <f>計算!O588*VLOOKUP(O$298, 観光入込客数_実数かSIMか, 2, FALSE)/1000000</f>
        <v>0</v>
      </c>
      <c r="P315" s="323">
        <f>計算!P588*VLOOKUP(P$298, 観光入込客数_実数かSIMか, 2, FALSE)/1000000</f>
        <v>0</v>
      </c>
      <c r="Q315" s="323">
        <f>計算!Q588*VLOOKUP(Q$298, 観光入込客数_実数かSIMか, 2, FALSE)/1000000</f>
        <v>0</v>
      </c>
      <c r="R315" s="323">
        <f>計算!R588*VLOOKUP(R$298, 観光入込客数_実数かSIMか, 2, FALSE)/1000000</f>
        <v>0</v>
      </c>
      <c r="S315" s="323">
        <f>計算!S588*VLOOKUP(S$298, 観光入込客数_実数かSIMか, 2, FALSE)/1000000</f>
        <v>0</v>
      </c>
      <c r="T315" s="584">
        <f t="shared" si="2"/>
        <v>0</v>
      </c>
    </row>
    <row r="316" spans="1:20" s="313" customFormat="1" ht="15.75" hidden="1" x14ac:dyDescent="0.25">
      <c r="A316" s="305"/>
      <c r="B316" s="323" t="str">
        <f t="shared" si="1"/>
        <v/>
      </c>
      <c r="C316" s="325"/>
      <c r="D316" s="323">
        <f>計算!D589*VLOOKUP(D$298, 観光入込客数_実数かSIMか, 2, FALSE)/1000000</f>
        <v>0</v>
      </c>
      <c r="E316" s="323">
        <f>計算!E589*VLOOKUP(E$298, 観光入込客数_実数かSIMか, 2, FALSE)/1000000</f>
        <v>0</v>
      </c>
      <c r="F316" s="323">
        <f>計算!F589*VLOOKUP(F$298, 観光入込客数_実数かSIMか, 2, FALSE)/1000000</f>
        <v>0</v>
      </c>
      <c r="G316" s="323">
        <f>計算!G589*VLOOKUP(G$298, 観光入込客数_実数かSIMか, 2, FALSE)/1000000</f>
        <v>0</v>
      </c>
      <c r="H316" s="323">
        <f>計算!H589*VLOOKUP(H$298, 観光入込客数_実数かSIMか, 2, FALSE)/1000000</f>
        <v>0</v>
      </c>
      <c r="I316" s="323">
        <f>計算!I589*VLOOKUP(I$298, 観光入込客数_実数かSIMか, 2, FALSE)/1000000</f>
        <v>0</v>
      </c>
      <c r="J316" s="323">
        <f>計算!J589*VLOOKUP(J$298, 観光入込客数_実数かSIMか, 2, FALSE)/1000000</f>
        <v>0</v>
      </c>
      <c r="K316" s="323">
        <f>計算!K589*VLOOKUP(K$298, 観光入込客数_実数かSIMか, 2, FALSE)/1000000</f>
        <v>0</v>
      </c>
      <c r="L316" s="323">
        <f>計算!L589*VLOOKUP(L$298, 観光入込客数_実数かSIMか, 2, FALSE)/1000000</f>
        <v>0</v>
      </c>
      <c r="M316" s="323">
        <f>計算!M589*VLOOKUP(M$298, 観光入込客数_実数かSIMか, 2, FALSE)/1000000</f>
        <v>0</v>
      </c>
      <c r="N316" s="323">
        <f>計算!N589*VLOOKUP(N$298, 観光入込客数_実数かSIMか, 2, FALSE)/1000000</f>
        <v>0</v>
      </c>
      <c r="O316" s="323">
        <f>計算!O589*VLOOKUP(O$298, 観光入込客数_実数かSIMか, 2, FALSE)/1000000</f>
        <v>0</v>
      </c>
      <c r="P316" s="323">
        <f>計算!P589*VLOOKUP(P$298, 観光入込客数_実数かSIMか, 2, FALSE)/1000000</f>
        <v>0</v>
      </c>
      <c r="Q316" s="323">
        <f>計算!Q589*VLOOKUP(Q$298, 観光入込客数_実数かSIMか, 2, FALSE)/1000000</f>
        <v>0</v>
      </c>
      <c r="R316" s="323">
        <f>計算!R589*VLOOKUP(R$298, 観光入込客数_実数かSIMか, 2, FALSE)/1000000</f>
        <v>0</v>
      </c>
      <c r="S316" s="323">
        <f>計算!S589*VLOOKUP(S$298, 観光入込客数_実数かSIMか, 2, FALSE)/1000000</f>
        <v>0</v>
      </c>
      <c r="T316" s="584">
        <f t="shared" si="2"/>
        <v>0</v>
      </c>
    </row>
    <row r="317" spans="1:20" s="313" customFormat="1" ht="15.75" hidden="1" x14ac:dyDescent="0.25">
      <c r="A317" s="305"/>
      <c r="B317" s="323" t="str">
        <f t="shared" si="1"/>
        <v/>
      </c>
      <c r="C317" s="325"/>
      <c r="D317" s="323">
        <f>計算!D590*VLOOKUP(D$298, 観光入込客数_実数かSIMか, 2, FALSE)/1000000</f>
        <v>0</v>
      </c>
      <c r="E317" s="323">
        <f>計算!E590*VLOOKUP(E$298, 観光入込客数_実数かSIMか, 2, FALSE)/1000000</f>
        <v>0</v>
      </c>
      <c r="F317" s="323">
        <f>計算!F590*VLOOKUP(F$298, 観光入込客数_実数かSIMか, 2, FALSE)/1000000</f>
        <v>0</v>
      </c>
      <c r="G317" s="323">
        <f>計算!G590*VLOOKUP(G$298, 観光入込客数_実数かSIMか, 2, FALSE)/1000000</f>
        <v>0</v>
      </c>
      <c r="H317" s="323">
        <f>計算!H590*VLOOKUP(H$298, 観光入込客数_実数かSIMか, 2, FALSE)/1000000</f>
        <v>0</v>
      </c>
      <c r="I317" s="323">
        <f>計算!I590*VLOOKUP(I$298, 観光入込客数_実数かSIMか, 2, FALSE)/1000000</f>
        <v>0</v>
      </c>
      <c r="J317" s="323">
        <f>計算!J590*VLOOKUP(J$298, 観光入込客数_実数かSIMか, 2, FALSE)/1000000</f>
        <v>0</v>
      </c>
      <c r="K317" s="323">
        <f>計算!K590*VLOOKUP(K$298, 観光入込客数_実数かSIMか, 2, FALSE)/1000000</f>
        <v>0</v>
      </c>
      <c r="L317" s="323">
        <f>計算!L590*VLOOKUP(L$298, 観光入込客数_実数かSIMか, 2, FALSE)/1000000</f>
        <v>0</v>
      </c>
      <c r="M317" s="323">
        <f>計算!M590*VLOOKUP(M$298, 観光入込客数_実数かSIMか, 2, FALSE)/1000000</f>
        <v>0</v>
      </c>
      <c r="N317" s="323">
        <f>計算!N590*VLOOKUP(N$298, 観光入込客数_実数かSIMか, 2, FALSE)/1000000</f>
        <v>0</v>
      </c>
      <c r="O317" s="323">
        <f>計算!O590*VLOOKUP(O$298, 観光入込客数_実数かSIMか, 2, FALSE)/1000000</f>
        <v>0</v>
      </c>
      <c r="P317" s="323">
        <f>計算!P590*VLOOKUP(P$298, 観光入込客数_実数かSIMか, 2, FALSE)/1000000</f>
        <v>0</v>
      </c>
      <c r="Q317" s="323">
        <f>計算!Q590*VLOOKUP(Q$298, 観光入込客数_実数かSIMか, 2, FALSE)/1000000</f>
        <v>0</v>
      </c>
      <c r="R317" s="323">
        <f>計算!R590*VLOOKUP(R$298, 観光入込客数_実数かSIMか, 2, FALSE)/1000000</f>
        <v>0</v>
      </c>
      <c r="S317" s="323">
        <f>計算!S590*VLOOKUP(S$298, 観光入込客数_実数かSIMか, 2, FALSE)/1000000</f>
        <v>0</v>
      </c>
      <c r="T317" s="584">
        <f t="shared" si="2"/>
        <v>0</v>
      </c>
    </row>
    <row r="318" spans="1:20" s="313" customFormat="1" ht="15.75" hidden="1" x14ac:dyDescent="0.25">
      <c r="A318" s="305"/>
      <c r="B318" s="323" t="str">
        <f t="shared" si="1"/>
        <v/>
      </c>
      <c r="C318" s="325"/>
      <c r="D318" s="323">
        <f>計算!D591*VLOOKUP(D$298, 観光入込客数_実数かSIMか, 2, FALSE)/1000000</f>
        <v>0</v>
      </c>
      <c r="E318" s="323">
        <f>計算!E591*VLOOKUP(E$298, 観光入込客数_実数かSIMか, 2, FALSE)/1000000</f>
        <v>0</v>
      </c>
      <c r="F318" s="323">
        <f>計算!F591*VLOOKUP(F$298, 観光入込客数_実数かSIMか, 2, FALSE)/1000000</f>
        <v>0</v>
      </c>
      <c r="G318" s="323">
        <f>計算!G591*VLOOKUP(G$298, 観光入込客数_実数かSIMか, 2, FALSE)/1000000</f>
        <v>0</v>
      </c>
      <c r="H318" s="323">
        <f>計算!H591*VLOOKUP(H$298, 観光入込客数_実数かSIMか, 2, FALSE)/1000000</f>
        <v>0</v>
      </c>
      <c r="I318" s="323">
        <f>計算!I591*VLOOKUP(I$298, 観光入込客数_実数かSIMか, 2, FALSE)/1000000</f>
        <v>0</v>
      </c>
      <c r="J318" s="323">
        <f>計算!J591*VLOOKUP(J$298, 観光入込客数_実数かSIMか, 2, FALSE)/1000000</f>
        <v>0</v>
      </c>
      <c r="K318" s="323">
        <f>計算!K591*VLOOKUP(K$298, 観光入込客数_実数かSIMか, 2, FALSE)/1000000</f>
        <v>0</v>
      </c>
      <c r="L318" s="323">
        <f>計算!L591*VLOOKUP(L$298, 観光入込客数_実数かSIMか, 2, FALSE)/1000000</f>
        <v>0</v>
      </c>
      <c r="M318" s="323">
        <f>計算!M591*VLOOKUP(M$298, 観光入込客数_実数かSIMか, 2, FALSE)/1000000</f>
        <v>0</v>
      </c>
      <c r="N318" s="323">
        <f>計算!N591*VLOOKUP(N$298, 観光入込客数_実数かSIMか, 2, FALSE)/1000000</f>
        <v>0</v>
      </c>
      <c r="O318" s="323">
        <f>計算!O591*VLOOKUP(O$298, 観光入込客数_実数かSIMか, 2, FALSE)/1000000</f>
        <v>0</v>
      </c>
      <c r="P318" s="323">
        <f>計算!P591*VLOOKUP(P$298, 観光入込客数_実数かSIMか, 2, FALSE)/1000000</f>
        <v>0</v>
      </c>
      <c r="Q318" s="323">
        <f>計算!Q591*VLOOKUP(Q$298, 観光入込客数_実数かSIMか, 2, FALSE)/1000000</f>
        <v>0</v>
      </c>
      <c r="R318" s="323">
        <f>計算!R591*VLOOKUP(R$298, 観光入込客数_実数かSIMか, 2, FALSE)/1000000</f>
        <v>0</v>
      </c>
      <c r="S318" s="323">
        <f>計算!S591*VLOOKUP(S$298, 観光入込客数_実数かSIMか, 2, FALSE)/1000000</f>
        <v>0</v>
      </c>
      <c r="T318" s="584">
        <f t="shared" si="2"/>
        <v>0</v>
      </c>
    </row>
    <row r="319" spans="1:20" s="313" customFormat="1" ht="15.75" hidden="1" x14ac:dyDescent="0.25">
      <c r="A319" s="305"/>
      <c r="B319" s="323" t="str">
        <f t="shared" si="1"/>
        <v/>
      </c>
      <c r="C319" s="325"/>
      <c r="D319" s="323">
        <f>計算!D592*VLOOKUP(D$298, 観光入込客数_実数かSIMか, 2, FALSE)/1000000</f>
        <v>0</v>
      </c>
      <c r="E319" s="323">
        <f>計算!E592*VLOOKUP(E$298, 観光入込客数_実数かSIMか, 2, FALSE)/1000000</f>
        <v>0</v>
      </c>
      <c r="F319" s="323">
        <f>計算!F592*VLOOKUP(F$298, 観光入込客数_実数かSIMか, 2, FALSE)/1000000</f>
        <v>0</v>
      </c>
      <c r="G319" s="323">
        <f>計算!G592*VLOOKUP(G$298, 観光入込客数_実数かSIMか, 2, FALSE)/1000000</f>
        <v>0</v>
      </c>
      <c r="H319" s="323">
        <f>計算!H592*VLOOKUP(H$298, 観光入込客数_実数かSIMか, 2, FALSE)/1000000</f>
        <v>0</v>
      </c>
      <c r="I319" s="323">
        <f>計算!I592*VLOOKUP(I$298, 観光入込客数_実数かSIMか, 2, FALSE)/1000000</f>
        <v>0</v>
      </c>
      <c r="J319" s="323">
        <f>計算!J592*VLOOKUP(J$298, 観光入込客数_実数かSIMか, 2, FALSE)/1000000</f>
        <v>0</v>
      </c>
      <c r="K319" s="323">
        <f>計算!K592*VLOOKUP(K$298, 観光入込客数_実数かSIMか, 2, FALSE)/1000000</f>
        <v>0</v>
      </c>
      <c r="L319" s="323">
        <f>計算!L592*VLOOKUP(L$298, 観光入込客数_実数かSIMか, 2, FALSE)/1000000</f>
        <v>0</v>
      </c>
      <c r="M319" s="323">
        <f>計算!M592*VLOOKUP(M$298, 観光入込客数_実数かSIMか, 2, FALSE)/1000000</f>
        <v>0</v>
      </c>
      <c r="N319" s="323">
        <f>計算!N592*VLOOKUP(N$298, 観光入込客数_実数かSIMか, 2, FALSE)/1000000</f>
        <v>0</v>
      </c>
      <c r="O319" s="323">
        <f>計算!O592*VLOOKUP(O$298, 観光入込客数_実数かSIMか, 2, FALSE)/1000000</f>
        <v>0</v>
      </c>
      <c r="P319" s="323">
        <f>計算!P592*VLOOKUP(P$298, 観光入込客数_実数かSIMか, 2, FALSE)/1000000</f>
        <v>0</v>
      </c>
      <c r="Q319" s="323">
        <f>計算!Q592*VLOOKUP(Q$298, 観光入込客数_実数かSIMか, 2, FALSE)/1000000</f>
        <v>0</v>
      </c>
      <c r="R319" s="323">
        <f>計算!R592*VLOOKUP(R$298, 観光入込客数_実数かSIMか, 2, FALSE)/1000000</f>
        <v>0</v>
      </c>
      <c r="S319" s="323">
        <f>計算!S592*VLOOKUP(S$298, 観光入込客数_実数かSIMか, 2, FALSE)/1000000</f>
        <v>0</v>
      </c>
      <c r="T319" s="584">
        <f t="shared" si="2"/>
        <v>0</v>
      </c>
    </row>
    <row r="320" spans="1:20" s="313" customFormat="1" ht="15.75" hidden="1" x14ac:dyDescent="0.25">
      <c r="A320" s="305"/>
      <c r="B320" s="323" t="str">
        <f t="shared" si="1"/>
        <v/>
      </c>
      <c r="C320" s="325"/>
      <c r="D320" s="323">
        <f>計算!D593*VLOOKUP(D$298, 観光入込客数_実数かSIMか, 2, FALSE)/1000000</f>
        <v>0</v>
      </c>
      <c r="E320" s="323">
        <f>計算!E593*VLOOKUP(E$298, 観光入込客数_実数かSIMか, 2, FALSE)/1000000</f>
        <v>0</v>
      </c>
      <c r="F320" s="323">
        <f>計算!F593*VLOOKUP(F$298, 観光入込客数_実数かSIMか, 2, FALSE)/1000000</f>
        <v>0</v>
      </c>
      <c r="G320" s="323">
        <f>計算!G593*VLOOKUP(G$298, 観光入込客数_実数かSIMか, 2, FALSE)/1000000</f>
        <v>0</v>
      </c>
      <c r="H320" s="323">
        <f>計算!H593*VLOOKUP(H$298, 観光入込客数_実数かSIMか, 2, FALSE)/1000000</f>
        <v>0</v>
      </c>
      <c r="I320" s="323">
        <f>計算!I593*VLOOKUP(I$298, 観光入込客数_実数かSIMか, 2, FALSE)/1000000</f>
        <v>0</v>
      </c>
      <c r="J320" s="323">
        <f>計算!J593*VLOOKUP(J$298, 観光入込客数_実数かSIMか, 2, FALSE)/1000000</f>
        <v>0</v>
      </c>
      <c r="K320" s="323">
        <f>計算!K593*VLOOKUP(K$298, 観光入込客数_実数かSIMか, 2, FALSE)/1000000</f>
        <v>0</v>
      </c>
      <c r="L320" s="323">
        <f>計算!L593*VLOOKUP(L$298, 観光入込客数_実数かSIMか, 2, FALSE)/1000000</f>
        <v>0</v>
      </c>
      <c r="M320" s="323">
        <f>計算!M593*VLOOKUP(M$298, 観光入込客数_実数かSIMか, 2, FALSE)/1000000</f>
        <v>0</v>
      </c>
      <c r="N320" s="323">
        <f>計算!N593*VLOOKUP(N$298, 観光入込客数_実数かSIMか, 2, FALSE)/1000000</f>
        <v>0</v>
      </c>
      <c r="O320" s="323">
        <f>計算!O593*VLOOKUP(O$298, 観光入込客数_実数かSIMか, 2, FALSE)/1000000</f>
        <v>0</v>
      </c>
      <c r="P320" s="323">
        <f>計算!P593*VLOOKUP(P$298, 観光入込客数_実数かSIMか, 2, FALSE)/1000000</f>
        <v>0</v>
      </c>
      <c r="Q320" s="323">
        <f>計算!Q593*VLOOKUP(Q$298, 観光入込客数_実数かSIMか, 2, FALSE)/1000000</f>
        <v>0</v>
      </c>
      <c r="R320" s="323">
        <f>計算!R593*VLOOKUP(R$298, 観光入込客数_実数かSIMか, 2, FALSE)/1000000</f>
        <v>0</v>
      </c>
      <c r="S320" s="323">
        <f>計算!S593*VLOOKUP(S$298, 観光入込客数_実数かSIMか, 2, FALSE)/1000000</f>
        <v>0</v>
      </c>
      <c r="T320" s="584">
        <f t="shared" si="2"/>
        <v>0</v>
      </c>
    </row>
    <row r="321" spans="1:20" s="313" customFormat="1" ht="15.75" hidden="1" x14ac:dyDescent="0.25">
      <c r="A321" s="305"/>
      <c r="B321" s="323" t="str">
        <f t="shared" si="1"/>
        <v/>
      </c>
      <c r="C321" s="325"/>
      <c r="D321" s="323">
        <f>計算!D594*VLOOKUP(D$298, 観光入込客数_実数かSIMか, 2, FALSE)/1000000</f>
        <v>0</v>
      </c>
      <c r="E321" s="323">
        <f>計算!E594*VLOOKUP(E$298, 観光入込客数_実数かSIMか, 2, FALSE)/1000000</f>
        <v>0</v>
      </c>
      <c r="F321" s="323">
        <f>計算!F594*VLOOKUP(F$298, 観光入込客数_実数かSIMか, 2, FALSE)/1000000</f>
        <v>0</v>
      </c>
      <c r="G321" s="323">
        <f>計算!G594*VLOOKUP(G$298, 観光入込客数_実数かSIMか, 2, FALSE)/1000000</f>
        <v>0</v>
      </c>
      <c r="H321" s="323">
        <f>計算!H594*VLOOKUP(H$298, 観光入込客数_実数かSIMか, 2, FALSE)/1000000</f>
        <v>0</v>
      </c>
      <c r="I321" s="323">
        <f>計算!I594*VLOOKUP(I$298, 観光入込客数_実数かSIMか, 2, FALSE)/1000000</f>
        <v>0</v>
      </c>
      <c r="J321" s="323">
        <f>計算!J594*VLOOKUP(J$298, 観光入込客数_実数かSIMか, 2, FALSE)/1000000</f>
        <v>0</v>
      </c>
      <c r="K321" s="323">
        <f>計算!K594*VLOOKUP(K$298, 観光入込客数_実数かSIMか, 2, FALSE)/1000000</f>
        <v>0</v>
      </c>
      <c r="L321" s="323">
        <f>計算!L594*VLOOKUP(L$298, 観光入込客数_実数かSIMか, 2, FALSE)/1000000</f>
        <v>0</v>
      </c>
      <c r="M321" s="323">
        <f>計算!M594*VLOOKUP(M$298, 観光入込客数_実数かSIMか, 2, FALSE)/1000000</f>
        <v>0</v>
      </c>
      <c r="N321" s="323">
        <f>計算!N594*VLOOKUP(N$298, 観光入込客数_実数かSIMか, 2, FALSE)/1000000</f>
        <v>0</v>
      </c>
      <c r="O321" s="323">
        <f>計算!O594*VLOOKUP(O$298, 観光入込客数_実数かSIMか, 2, FALSE)/1000000</f>
        <v>0</v>
      </c>
      <c r="P321" s="323">
        <f>計算!P594*VLOOKUP(P$298, 観光入込客数_実数かSIMか, 2, FALSE)/1000000</f>
        <v>0</v>
      </c>
      <c r="Q321" s="323">
        <f>計算!Q594*VLOOKUP(Q$298, 観光入込客数_実数かSIMか, 2, FALSE)/1000000</f>
        <v>0</v>
      </c>
      <c r="R321" s="323">
        <f>計算!R594*VLOOKUP(R$298, 観光入込客数_実数かSIMか, 2, FALSE)/1000000</f>
        <v>0</v>
      </c>
      <c r="S321" s="323">
        <f>計算!S594*VLOOKUP(S$298, 観光入込客数_実数かSIMか, 2, FALSE)/1000000</f>
        <v>0</v>
      </c>
      <c r="T321" s="584">
        <f t="shared" si="2"/>
        <v>0</v>
      </c>
    </row>
    <row r="322" spans="1:20" s="313" customFormat="1" ht="15.75" hidden="1" x14ac:dyDescent="0.25">
      <c r="A322" s="305"/>
      <c r="B322" s="323" t="str">
        <f t="shared" si="1"/>
        <v/>
      </c>
      <c r="C322" s="325"/>
      <c r="D322" s="323">
        <f>計算!D595*VLOOKUP(D$298, 観光入込客数_実数かSIMか, 2, FALSE)/1000000</f>
        <v>0</v>
      </c>
      <c r="E322" s="323">
        <f>計算!E595*VLOOKUP(E$298, 観光入込客数_実数かSIMか, 2, FALSE)/1000000</f>
        <v>0</v>
      </c>
      <c r="F322" s="323">
        <f>計算!F595*VLOOKUP(F$298, 観光入込客数_実数かSIMか, 2, FALSE)/1000000</f>
        <v>0</v>
      </c>
      <c r="G322" s="323">
        <f>計算!G595*VLOOKUP(G$298, 観光入込客数_実数かSIMか, 2, FALSE)/1000000</f>
        <v>0</v>
      </c>
      <c r="H322" s="323">
        <f>計算!H595*VLOOKUP(H$298, 観光入込客数_実数かSIMか, 2, FALSE)/1000000</f>
        <v>0</v>
      </c>
      <c r="I322" s="323">
        <f>計算!I595*VLOOKUP(I$298, 観光入込客数_実数かSIMか, 2, FALSE)/1000000</f>
        <v>0</v>
      </c>
      <c r="J322" s="323">
        <f>計算!J595*VLOOKUP(J$298, 観光入込客数_実数かSIMか, 2, FALSE)/1000000</f>
        <v>0</v>
      </c>
      <c r="K322" s="323">
        <f>計算!K595*VLOOKUP(K$298, 観光入込客数_実数かSIMか, 2, FALSE)/1000000</f>
        <v>0</v>
      </c>
      <c r="L322" s="323">
        <f>計算!L595*VLOOKUP(L$298, 観光入込客数_実数かSIMか, 2, FALSE)/1000000</f>
        <v>0</v>
      </c>
      <c r="M322" s="323">
        <f>計算!M595*VLOOKUP(M$298, 観光入込客数_実数かSIMか, 2, FALSE)/1000000</f>
        <v>0</v>
      </c>
      <c r="N322" s="323">
        <f>計算!N595*VLOOKUP(N$298, 観光入込客数_実数かSIMか, 2, FALSE)/1000000</f>
        <v>0</v>
      </c>
      <c r="O322" s="323">
        <f>計算!O595*VLOOKUP(O$298, 観光入込客数_実数かSIMか, 2, FALSE)/1000000</f>
        <v>0</v>
      </c>
      <c r="P322" s="323">
        <f>計算!P595*VLOOKUP(P$298, 観光入込客数_実数かSIMか, 2, FALSE)/1000000</f>
        <v>0</v>
      </c>
      <c r="Q322" s="323">
        <f>計算!Q595*VLOOKUP(Q$298, 観光入込客数_実数かSIMか, 2, FALSE)/1000000</f>
        <v>0</v>
      </c>
      <c r="R322" s="323">
        <f>計算!R595*VLOOKUP(R$298, 観光入込客数_実数かSIMか, 2, FALSE)/1000000</f>
        <v>0</v>
      </c>
      <c r="S322" s="323">
        <f>計算!S595*VLOOKUP(S$298, 観光入込客数_実数かSIMか, 2, FALSE)/1000000</f>
        <v>0</v>
      </c>
      <c r="T322" s="584">
        <f t="shared" si="2"/>
        <v>0</v>
      </c>
    </row>
    <row r="323" spans="1:20" s="313" customFormat="1" ht="15.75" hidden="1" x14ac:dyDescent="0.25">
      <c r="A323" s="305"/>
      <c r="B323" s="323" t="str">
        <f t="shared" si="1"/>
        <v/>
      </c>
      <c r="C323" s="325"/>
      <c r="D323" s="323">
        <f>計算!D596*VLOOKUP(D$298, 観光入込客数_実数かSIMか, 2, FALSE)/1000000</f>
        <v>0</v>
      </c>
      <c r="E323" s="323">
        <f>計算!E596*VLOOKUP(E$298, 観光入込客数_実数かSIMか, 2, FALSE)/1000000</f>
        <v>0</v>
      </c>
      <c r="F323" s="323">
        <f>計算!F596*VLOOKUP(F$298, 観光入込客数_実数かSIMか, 2, FALSE)/1000000</f>
        <v>0</v>
      </c>
      <c r="G323" s="323">
        <f>計算!G596*VLOOKUP(G$298, 観光入込客数_実数かSIMか, 2, FALSE)/1000000</f>
        <v>0</v>
      </c>
      <c r="H323" s="323">
        <f>計算!H596*VLOOKUP(H$298, 観光入込客数_実数かSIMか, 2, FALSE)/1000000</f>
        <v>0</v>
      </c>
      <c r="I323" s="323">
        <f>計算!I596*VLOOKUP(I$298, 観光入込客数_実数かSIMか, 2, FALSE)/1000000</f>
        <v>0</v>
      </c>
      <c r="J323" s="323">
        <f>計算!J596*VLOOKUP(J$298, 観光入込客数_実数かSIMか, 2, FALSE)/1000000</f>
        <v>0</v>
      </c>
      <c r="K323" s="323">
        <f>計算!K596*VLOOKUP(K$298, 観光入込客数_実数かSIMか, 2, FALSE)/1000000</f>
        <v>0</v>
      </c>
      <c r="L323" s="323">
        <f>計算!L596*VLOOKUP(L$298, 観光入込客数_実数かSIMか, 2, FALSE)/1000000</f>
        <v>0</v>
      </c>
      <c r="M323" s="323">
        <f>計算!M596*VLOOKUP(M$298, 観光入込客数_実数かSIMか, 2, FALSE)/1000000</f>
        <v>0</v>
      </c>
      <c r="N323" s="323">
        <f>計算!N596*VLOOKUP(N$298, 観光入込客数_実数かSIMか, 2, FALSE)/1000000</f>
        <v>0</v>
      </c>
      <c r="O323" s="323">
        <f>計算!O596*VLOOKUP(O$298, 観光入込客数_実数かSIMか, 2, FALSE)/1000000</f>
        <v>0</v>
      </c>
      <c r="P323" s="323">
        <f>計算!P596*VLOOKUP(P$298, 観光入込客数_実数かSIMか, 2, FALSE)/1000000</f>
        <v>0</v>
      </c>
      <c r="Q323" s="323">
        <f>計算!Q596*VLOOKUP(Q$298, 観光入込客数_実数かSIMか, 2, FALSE)/1000000</f>
        <v>0</v>
      </c>
      <c r="R323" s="323">
        <f>計算!R596*VLOOKUP(R$298, 観光入込客数_実数かSIMか, 2, FALSE)/1000000</f>
        <v>0</v>
      </c>
      <c r="S323" s="323">
        <f>計算!S596*VLOOKUP(S$298, 観光入込客数_実数かSIMか, 2, FALSE)/1000000</f>
        <v>0</v>
      </c>
      <c r="T323" s="584">
        <f t="shared" si="2"/>
        <v>0</v>
      </c>
    </row>
    <row r="324" spans="1:20" s="313" customFormat="1" ht="15.75" hidden="1" x14ac:dyDescent="0.25">
      <c r="A324" s="305"/>
      <c r="B324" s="323" t="str">
        <f t="shared" si="1"/>
        <v/>
      </c>
      <c r="C324" s="325"/>
      <c r="D324" s="323">
        <f>計算!D597*VLOOKUP(D$298, 観光入込客数_実数かSIMか, 2, FALSE)/1000000</f>
        <v>0</v>
      </c>
      <c r="E324" s="323">
        <f>計算!E597*VLOOKUP(E$298, 観光入込客数_実数かSIMか, 2, FALSE)/1000000</f>
        <v>0</v>
      </c>
      <c r="F324" s="323">
        <f>計算!F597*VLOOKUP(F$298, 観光入込客数_実数かSIMか, 2, FALSE)/1000000</f>
        <v>0</v>
      </c>
      <c r="G324" s="323">
        <f>計算!G597*VLOOKUP(G$298, 観光入込客数_実数かSIMか, 2, FALSE)/1000000</f>
        <v>0</v>
      </c>
      <c r="H324" s="323">
        <f>計算!H597*VLOOKUP(H$298, 観光入込客数_実数かSIMか, 2, FALSE)/1000000</f>
        <v>0</v>
      </c>
      <c r="I324" s="323">
        <f>計算!I597*VLOOKUP(I$298, 観光入込客数_実数かSIMか, 2, FALSE)/1000000</f>
        <v>0</v>
      </c>
      <c r="J324" s="323">
        <f>計算!J597*VLOOKUP(J$298, 観光入込客数_実数かSIMか, 2, FALSE)/1000000</f>
        <v>0</v>
      </c>
      <c r="K324" s="323">
        <f>計算!K597*VLOOKUP(K$298, 観光入込客数_実数かSIMか, 2, FALSE)/1000000</f>
        <v>0</v>
      </c>
      <c r="L324" s="323">
        <f>計算!L597*VLOOKUP(L$298, 観光入込客数_実数かSIMか, 2, FALSE)/1000000</f>
        <v>0</v>
      </c>
      <c r="M324" s="323">
        <f>計算!M597*VLOOKUP(M$298, 観光入込客数_実数かSIMか, 2, FALSE)/1000000</f>
        <v>0</v>
      </c>
      <c r="N324" s="323">
        <f>計算!N597*VLOOKUP(N$298, 観光入込客数_実数かSIMか, 2, FALSE)/1000000</f>
        <v>0</v>
      </c>
      <c r="O324" s="323">
        <f>計算!O597*VLOOKUP(O$298, 観光入込客数_実数かSIMか, 2, FALSE)/1000000</f>
        <v>0</v>
      </c>
      <c r="P324" s="323">
        <f>計算!P597*VLOOKUP(P$298, 観光入込客数_実数かSIMか, 2, FALSE)/1000000</f>
        <v>0</v>
      </c>
      <c r="Q324" s="323">
        <f>計算!Q597*VLOOKUP(Q$298, 観光入込客数_実数かSIMか, 2, FALSE)/1000000</f>
        <v>0</v>
      </c>
      <c r="R324" s="323">
        <f>計算!R597*VLOOKUP(R$298, 観光入込客数_実数かSIMか, 2, FALSE)/1000000</f>
        <v>0</v>
      </c>
      <c r="S324" s="323">
        <f>計算!S597*VLOOKUP(S$298, 観光入込客数_実数かSIMか, 2, FALSE)/1000000</f>
        <v>0</v>
      </c>
      <c r="T324" s="584">
        <f t="shared" si="2"/>
        <v>0</v>
      </c>
    </row>
    <row r="325" spans="1:20" s="313" customFormat="1" ht="15.75" hidden="1" x14ac:dyDescent="0.25">
      <c r="A325" s="305"/>
      <c r="B325" s="323" t="str">
        <f t="shared" si="1"/>
        <v/>
      </c>
      <c r="C325" s="325"/>
      <c r="D325" s="323">
        <f>計算!D598*VLOOKUP(D$298, 観光入込客数_実数かSIMか, 2, FALSE)/1000000</f>
        <v>0</v>
      </c>
      <c r="E325" s="323">
        <f>計算!E598*VLOOKUP(E$298, 観光入込客数_実数かSIMか, 2, FALSE)/1000000</f>
        <v>0</v>
      </c>
      <c r="F325" s="323">
        <f>計算!F598*VLOOKUP(F$298, 観光入込客数_実数かSIMか, 2, FALSE)/1000000</f>
        <v>0</v>
      </c>
      <c r="G325" s="323">
        <f>計算!G598*VLOOKUP(G$298, 観光入込客数_実数かSIMか, 2, FALSE)/1000000</f>
        <v>0</v>
      </c>
      <c r="H325" s="323">
        <f>計算!H598*VLOOKUP(H$298, 観光入込客数_実数かSIMか, 2, FALSE)/1000000</f>
        <v>0</v>
      </c>
      <c r="I325" s="323">
        <f>計算!I598*VLOOKUP(I$298, 観光入込客数_実数かSIMか, 2, FALSE)/1000000</f>
        <v>0</v>
      </c>
      <c r="J325" s="323">
        <f>計算!J598*VLOOKUP(J$298, 観光入込客数_実数かSIMか, 2, FALSE)/1000000</f>
        <v>0</v>
      </c>
      <c r="K325" s="323">
        <f>計算!K598*VLOOKUP(K$298, 観光入込客数_実数かSIMか, 2, FALSE)/1000000</f>
        <v>0</v>
      </c>
      <c r="L325" s="323">
        <f>計算!L598*VLOOKUP(L$298, 観光入込客数_実数かSIMか, 2, FALSE)/1000000</f>
        <v>0</v>
      </c>
      <c r="M325" s="323">
        <f>計算!M598*VLOOKUP(M$298, 観光入込客数_実数かSIMか, 2, FALSE)/1000000</f>
        <v>0</v>
      </c>
      <c r="N325" s="323">
        <f>計算!N598*VLOOKUP(N$298, 観光入込客数_実数かSIMか, 2, FALSE)/1000000</f>
        <v>0</v>
      </c>
      <c r="O325" s="323">
        <f>計算!O598*VLOOKUP(O$298, 観光入込客数_実数かSIMか, 2, FALSE)/1000000</f>
        <v>0</v>
      </c>
      <c r="P325" s="323">
        <f>計算!P598*VLOOKUP(P$298, 観光入込客数_実数かSIMか, 2, FALSE)/1000000</f>
        <v>0</v>
      </c>
      <c r="Q325" s="323">
        <f>計算!Q598*VLOOKUP(Q$298, 観光入込客数_実数かSIMか, 2, FALSE)/1000000</f>
        <v>0</v>
      </c>
      <c r="R325" s="323">
        <f>計算!R598*VLOOKUP(R$298, 観光入込客数_実数かSIMか, 2, FALSE)/1000000</f>
        <v>0</v>
      </c>
      <c r="S325" s="323">
        <f>計算!S598*VLOOKUP(S$298, 観光入込客数_実数かSIMか, 2, FALSE)/1000000</f>
        <v>0</v>
      </c>
      <c r="T325" s="584">
        <f t="shared" si="2"/>
        <v>0</v>
      </c>
    </row>
    <row r="326" spans="1:20" s="313" customFormat="1" ht="15.75" hidden="1" x14ac:dyDescent="0.25">
      <c r="A326" s="305"/>
      <c r="B326" s="323" t="str">
        <f t="shared" si="1"/>
        <v/>
      </c>
      <c r="C326" s="325"/>
      <c r="D326" s="323">
        <f>計算!D599*VLOOKUP(D$298, 観光入込客数_実数かSIMか, 2, FALSE)/1000000</f>
        <v>0</v>
      </c>
      <c r="E326" s="323">
        <f>計算!E599*VLOOKUP(E$298, 観光入込客数_実数かSIMか, 2, FALSE)/1000000</f>
        <v>0</v>
      </c>
      <c r="F326" s="323">
        <f>計算!F599*VLOOKUP(F$298, 観光入込客数_実数かSIMか, 2, FALSE)/1000000</f>
        <v>0</v>
      </c>
      <c r="G326" s="323">
        <f>計算!G599*VLOOKUP(G$298, 観光入込客数_実数かSIMか, 2, FALSE)/1000000</f>
        <v>0</v>
      </c>
      <c r="H326" s="323">
        <f>計算!H599*VLOOKUP(H$298, 観光入込客数_実数かSIMか, 2, FALSE)/1000000</f>
        <v>0</v>
      </c>
      <c r="I326" s="323">
        <f>計算!I599*VLOOKUP(I$298, 観光入込客数_実数かSIMか, 2, FALSE)/1000000</f>
        <v>0</v>
      </c>
      <c r="J326" s="323">
        <f>計算!J599*VLOOKUP(J$298, 観光入込客数_実数かSIMか, 2, FALSE)/1000000</f>
        <v>0</v>
      </c>
      <c r="K326" s="323">
        <f>計算!K599*VLOOKUP(K$298, 観光入込客数_実数かSIMか, 2, FALSE)/1000000</f>
        <v>0</v>
      </c>
      <c r="L326" s="323">
        <f>計算!L599*VLOOKUP(L$298, 観光入込客数_実数かSIMか, 2, FALSE)/1000000</f>
        <v>0</v>
      </c>
      <c r="M326" s="323">
        <f>計算!M599*VLOOKUP(M$298, 観光入込客数_実数かSIMか, 2, FALSE)/1000000</f>
        <v>0</v>
      </c>
      <c r="N326" s="323">
        <f>計算!N599*VLOOKUP(N$298, 観光入込客数_実数かSIMか, 2, FALSE)/1000000</f>
        <v>0</v>
      </c>
      <c r="O326" s="323">
        <f>計算!O599*VLOOKUP(O$298, 観光入込客数_実数かSIMか, 2, FALSE)/1000000</f>
        <v>0</v>
      </c>
      <c r="P326" s="323">
        <f>計算!P599*VLOOKUP(P$298, 観光入込客数_実数かSIMか, 2, FALSE)/1000000</f>
        <v>0</v>
      </c>
      <c r="Q326" s="323">
        <f>計算!Q599*VLOOKUP(Q$298, 観光入込客数_実数かSIMか, 2, FALSE)/1000000</f>
        <v>0</v>
      </c>
      <c r="R326" s="323">
        <f>計算!R599*VLOOKUP(R$298, 観光入込客数_実数かSIMか, 2, FALSE)/1000000</f>
        <v>0</v>
      </c>
      <c r="S326" s="323">
        <f>計算!S599*VLOOKUP(S$298, 観光入込客数_実数かSIMか, 2, FALSE)/1000000</f>
        <v>0</v>
      </c>
      <c r="T326" s="584">
        <f t="shared" si="2"/>
        <v>0</v>
      </c>
    </row>
    <row r="327" spans="1:20" s="313" customFormat="1" ht="15.75" hidden="1" x14ac:dyDescent="0.25">
      <c r="A327" s="305"/>
      <c r="B327" s="323" t="str">
        <f t="shared" si="1"/>
        <v/>
      </c>
      <c r="C327" s="325"/>
      <c r="D327" s="323">
        <f>計算!D600*VLOOKUP(D$298, 観光入込客数_実数かSIMか, 2, FALSE)/1000000</f>
        <v>0</v>
      </c>
      <c r="E327" s="323">
        <f>計算!E600*VLOOKUP(E$298, 観光入込客数_実数かSIMか, 2, FALSE)/1000000</f>
        <v>0</v>
      </c>
      <c r="F327" s="323">
        <f>計算!F600*VLOOKUP(F$298, 観光入込客数_実数かSIMか, 2, FALSE)/1000000</f>
        <v>0</v>
      </c>
      <c r="G327" s="323">
        <f>計算!G600*VLOOKUP(G$298, 観光入込客数_実数かSIMか, 2, FALSE)/1000000</f>
        <v>0</v>
      </c>
      <c r="H327" s="323">
        <f>計算!H600*VLOOKUP(H$298, 観光入込客数_実数かSIMか, 2, FALSE)/1000000</f>
        <v>0</v>
      </c>
      <c r="I327" s="323">
        <f>計算!I600*VLOOKUP(I$298, 観光入込客数_実数かSIMか, 2, FALSE)/1000000</f>
        <v>0</v>
      </c>
      <c r="J327" s="323">
        <f>計算!J600*VLOOKUP(J$298, 観光入込客数_実数かSIMか, 2, FALSE)/1000000</f>
        <v>0</v>
      </c>
      <c r="K327" s="323">
        <f>計算!K600*VLOOKUP(K$298, 観光入込客数_実数かSIMか, 2, FALSE)/1000000</f>
        <v>0</v>
      </c>
      <c r="L327" s="323">
        <f>計算!L600*VLOOKUP(L$298, 観光入込客数_実数かSIMか, 2, FALSE)/1000000</f>
        <v>0</v>
      </c>
      <c r="M327" s="323">
        <f>計算!M600*VLOOKUP(M$298, 観光入込客数_実数かSIMか, 2, FALSE)/1000000</f>
        <v>0</v>
      </c>
      <c r="N327" s="323">
        <f>計算!N600*VLOOKUP(N$298, 観光入込客数_実数かSIMか, 2, FALSE)/1000000</f>
        <v>0</v>
      </c>
      <c r="O327" s="323">
        <f>計算!O600*VLOOKUP(O$298, 観光入込客数_実数かSIMか, 2, FALSE)/1000000</f>
        <v>0</v>
      </c>
      <c r="P327" s="323">
        <f>計算!P600*VLOOKUP(P$298, 観光入込客数_実数かSIMか, 2, FALSE)/1000000</f>
        <v>0</v>
      </c>
      <c r="Q327" s="323">
        <f>計算!Q600*VLOOKUP(Q$298, 観光入込客数_実数かSIMか, 2, FALSE)/1000000</f>
        <v>0</v>
      </c>
      <c r="R327" s="323">
        <f>計算!R600*VLOOKUP(R$298, 観光入込客数_実数かSIMか, 2, FALSE)/1000000</f>
        <v>0</v>
      </c>
      <c r="S327" s="323">
        <f>計算!S600*VLOOKUP(S$298, 観光入込客数_実数かSIMか, 2, FALSE)/1000000</f>
        <v>0</v>
      </c>
      <c r="T327" s="584">
        <f t="shared" si="2"/>
        <v>0</v>
      </c>
    </row>
    <row r="328" spans="1:20" s="313" customFormat="1" ht="15.75" hidden="1" x14ac:dyDescent="0.25">
      <c r="A328" s="305"/>
      <c r="B328" s="323" t="str">
        <f t="shared" si="1"/>
        <v/>
      </c>
      <c r="C328" s="325"/>
      <c r="D328" s="323">
        <f>計算!D601*VLOOKUP(D$298, 観光入込客数_実数かSIMか, 2, FALSE)/1000000</f>
        <v>0</v>
      </c>
      <c r="E328" s="323">
        <f>計算!E601*VLOOKUP(E$298, 観光入込客数_実数かSIMか, 2, FALSE)/1000000</f>
        <v>0</v>
      </c>
      <c r="F328" s="323">
        <f>計算!F601*VLOOKUP(F$298, 観光入込客数_実数かSIMか, 2, FALSE)/1000000</f>
        <v>0</v>
      </c>
      <c r="G328" s="323">
        <f>計算!G601*VLOOKUP(G$298, 観光入込客数_実数かSIMか, 2, FALSE)/1000000</f>
        <v>0</v>
      </c>
      <c r="H328" s="323">
        <f>計算!H601*VLOOKUP(H$298, 観光入込客数_実数かSIMか, 2, FALSE)/1000000</f>
        <v>0</v>
      </c>
      <c r="I328" s="323">
        <f>計算!I601*VLOOKUP(I$298, 観光入込客数_実数かSIMか, 2, FALSE)/1000000</f>
        <v>0</v>
      </c>
      <c r="J328" s="323">
        <f>計算!J601*VLOOKUP(J$298, 観光入込客数_実数かSIMか, 2, FALSE)/1000000</f>
        <v>0</v>
      </c>
      <c r="K328" s="323">
        <f>計算!K601*VLOOKUP(K$298, 観光入込客数_実数かSIMか, 2, FALSE)/1000000</f>
        <v>0</v>
      </c>
      <c r="L328" s="323">
        <f>計算!L601*VLOOKUP(L$298, 観光入込客数_実数かSIMか, 2, FALSE)/1000000</f>
        <v>0</v>
      </c>
      <c r="M328" s="323">
        <f>計算!M601*VLOOKUP(M$298, 観光入込客数_実数かSIMか, 2, FALSE)/1000000</f>
        <v>0</v>
      </c>
      <c r="N328" s="323">
        <f>計算!N601*VLOOKUP(N$298, 観光入込客数_実数かSIMか, 2, FALSE)/1000000</f>
        <v>0</v>
      </c>
      <c r="O328" s="323">
        <f>計算!O601*VLOOKUP(O$298, 観光入込客数_実数かSIMか, 2, FALSE)/1000000</f>
        <v>0</v>
      </c>
      <c r="P328" s="323">
        <f>計算!P601*VLOOKUP(P$298, 観光入込客数_実数かSIMか, 2, FALSE)/1000000</f>
        <v>0</v>
      </c>
      <c r="Q328" s="323">
        <f>計算!Q601*VLOOKUP(Q$298, 観光入込客数_実数かSIMか, 2, FALSE)/1000000</f>
        <v>0</v>
      </c>
      <c r="R328" s="323">
        <f>計算!R601*VLOOKUP(R$298, 観光入込客数_実数かSIMか, 2, FALSE)/1000000</f>
        <v>0</v>
      </c>
      <c r="S328" s="323">
        <f>計算!S601*VLOOKUP(S$298, 観光入込客数_実数かSIMか, 2, FALSE)/1000000</f>
        <v>0</v>
      </c>
      <c r="T328" s="584">
        <f t="shared" si="2"/>
        <v>0</v>
      </c>
    </row>
    <row r="329" spans="1:20" s="313" customFormat="1" ht="15.75" hidden="1" x14ac:dyDescent="0.25">
      <c r="A329" s="305"/>
      <c r="B329" s="323" t="str">
        <f t="shared" si="1"/>
        <v/>
      </c>
      <c r="C329" s="325"/>
      <c r="D329" s="323">
        <f>計算!D602*VLOOKUP(D$298, 観光入込客数_実数かSIMか, 2, FALSE)/1000000</f>
        <v>0</v>
      </c>
      <c r="E329" s="323">
        <f>計算!E602*VLOOKUP(E$298, 観光入込客数_実数かSIMか, 2, FALSE)/1000000</f>
        <v>0</v>
      </c>
      <c r="F329" s="323">
        <f>計算!F602*VLOOKUP(F$298, 観光入込客数_実数かSIMか, 2, FALSE)/1000000</f>
        <v>0</v>
      </c>
      <c r="G329" s="323">
        <f>計算!G602*VLOOKUP(G$298, 観光入込客数_実数かSIMか, 2, FALSE)/1000000</f>
        <v>0</v>
      </c>
      <c r="H329" s="323">
        <f>計算!H602*VLOOKUP(H$298, 観光入込客数_実数かSIMか, 2, FALSE)/1000000</f>
        <v>0</v>
      </c>
      <c r="I329" s="323">
        <f>計算!I602*VLOOKUP(I$298, 観光入込客数_実数かSIMか, 2, FALSE)/1000000</f>
        <v>0</v>
      </c>
      <c r="J329" s="323">
        <f>計算!J602*VLOOKUP(J$298, 観光入込客数_実数かSIMか, 2, FALSE)/1000000</f>
        <v>0</v>
      </c>
      <c r="K329" s="323">
        <f>計算!K602*VLOOKUP(K$298, 観光入込客数_実数かSIMか, 2, FALSE)/1000000</f>
        <v>0</v>
      </c>
      <c r="L329" s="323">
        <f>計算!L602*VLOOKUP(L$298, 観光入込客数_実数かSIMか, 2, FALSE)/1000000</f>
        <v>0</v>
      </c>
      <c r="M329" s="323">
        <f>計算!M602*VLOOKUP(M$298, 観光入込客数_実数かSIMか, 2, FALSE)/1000000</f>
        <v>0</v>
      </c>
      <c r="N329" s="323">
        <f>計算!N602*VLOOKUP(N$298, 観光入込客数_実数かSIMか, 2, FALSE)/1000000</f>
        <v>0</v>
      </c>
      <c r="O329" s="323">
        <f>計算!O602*VLOOKUP(O$298, 観光入込客数_実数かSIMか, 2, FALSE)/1000000</f>
        <v>0</v>
      </c>
      <c r="P329" s="323">
        <f>計算!P602*VLOOKUP(P$298, 観光入込客数_実数かSIMか, 2, FALSE)/1000000</f>
        <v>0</v>
      </c>
      <c r="Q329" s="323">
        <f>計算!Q602*VLOOKUP(Q$298, 観光入込客数_実数かSIMか, 2, FALSE)/1000000</f>
        <v>0</v>
      </c>
      <c r="R329" s="323">
        <f>計算!R602*VLOOKUP(R$298, 観光入込客数_実数かSIMか, 2, FALSE)/1000000</f>
        <v>0</v>
      </c>
      <c r="S329" s="323">
        <f>計算!S602*VLOOKUP(S$298, 観光入込客数_実数かSIMか, 2, FALSE)/1000000</f>
        <v>0</v>
      </c>
      <c r="T329" s="584">
        <f t="shared" si="2"/>
        <v>0</v>
      </c>
    </row>
    <row r="330" spans="1:20" s="313" customFormat="1" ht="15.75" hidden="1" x14ac:dyDescent="0.25">
      <c r="A330" s="305"/>
      <c r="B330" s="323" t="str">
        <f t="shared" si="1"/>
        <v/>
      </c>
      <c r="C330" s="325"/>
      <c r="D330" s="323">
        <f>計算!D603*VLOOKUP(D$298, 観光入込客数_実数かSIMか, 2, FALSE)/1000000</f>
        <v>0</v>
      </c>
      <c r="E330" s="323">
        <f>計算!E603*VLOOKUP(E$298, 観光入込客数_実数かSIMか, 2, FALSE)/1000000</f>
        <v>0</v>
      </c>
      <c r="F330" s="323">
        <f>計算!F603*VLOOKUP(F$298, 観光入込客数_実数かSIMか, 2, FALSE)/1000000</f>
        <v>0</v>
      </c>
      <c r="G330" s="323">
        <f>計算!G603*VLOOKUP(G$298, 観光入込客数_実数かSIMか, 2, FALSE)/1000000</f>
        <v>0</v>
      </c>
      <c r="H330" s="323">
        <f>計算!H603*VLOOKUP(H$298, 観光入込客数_実数かSIMか, 2, FALSE)/1000000</f>
        <v>0</v>
      </c>
      <c r="I330" s="323">
        <f>計算!I603*VLOOKUP(I$298, 観光入込客数_実数かSIMか, 2, FALSE)/1000000</f>
        <v>0</v>
      </c>
      <c r="J330" s="323">
        <f>計算!J603*VLOOKUP(J$298, 観光入込客数_実数かSIMか, 2, FALSE)/1000000</f>
        <v>0</v>
      </c>
      <c r="K330" s="323">
        <f>計算!K603*VLOOKUP(K$298, 観光入込客数_実数かSIMか, 2, FALSE)/1000000</f>
        <v>0</v>
      </c>
      <c r="L330" s="323">
        <f>計算!L603*VLOOKUP(L$298, 観光入込客数_実数かSIMか, 2, FALSE)/1000000</f>
        <v>0</v>
      </c>
      <c r="M330" s="323">
        <f>計算!M603*VLOOKUP(M$298, 観光入込客数_実数かSIMか, 2, FALSE)/1000000</f>
        <v>0</v>
      </c>
      <c r="N330" s="323">
        <f>計算!N603*VLOOKUP(N$298, 観光入込客数_実数かSIMか, 2, FALSE)/1000000</f>
        <v>0</v>
      </c>
      <c r="O330" s="323">
        <f>計算!O603*VLOOKUP(O$298, 観光入込客数_実数かSIMか, 2, FALSE)/1000000</f>
        <v>0</v>
      </c>
      <c r="P330" s="323">
        <f>計算!P603*VLOOKUP(P$298, 観光入込客数_実数かSIMか, 2, FALSE)/1000000</f>
        <v>0</v>
      </c>
      <c r="Q330" s="323">
        <f>計算!Q603*VLOOKUP(Q$298, 観光入込客数_実数かSIMか, 2, FALSE)/1000000</f>
        <v>0</v>
      </c>
      <c r="R330" s="323">
        <f>計算!R603*VLOOKUP(R$298, 観光入込客数_実数かSIMか, 2, FALSE)/1000000</f>
        <v>0</v>
      </c>
      <c r="S330" s="323">
        <f>計算!S603*VLOOKUP(S$298, 観光入込客数_実数かSIMか, 2, FALSE)/1000000</f>
        <v>0</v>
      </c>
      <c r="T330" s="584">
        <f t="shared" si="2"/>
        <v>0</v>
      </c>
    </row>
    <row r="331" spans="1:20" s="313" customFormat="1" ht="15.75" hidden="1" x14ac:dyDescent="0.25">
      <c r="A331" s="305"/>
      <c r="B331" s="323" t="str">
        <f t="shared" si="1"/>
        <v/>
      </c>
      <c r="C331" s="325"/>
      <c r="D331" s="323">
        <f>計算!D604*VLOOKUP(D$298, 観光入込客数_実数かSIMか, 2, FALSE)/1000000</f>
        <v>0</v>
      </c>
      <c r="E331" s="323">
        <f>計算!E604*VLOOKUP(E$298, 観光入込客数_実数かSIMか, 2, FALSE)/1000000</f>
        <v>0</v>
      </c>
      <c r="F331" s="323">
        <f>計算!F604*VLOOKUP(F$298, 観光入込客数_実数かSIMか, 2, FALSE)/1000000</f>
        <v>0</v>
      </c>
      <c r="G331" s="323">
        <f>計算!G604*VLOOKUP(G$298, 観光入込客数_実数かSIMか, 2, FALSE)/1000000</f>
        <v>0</v>
      </c>
      <c r="H331" s="323">
        <f>計算!H604*VLOOKUP(H$298, 観光入込客数_実数かSIMか, 2, FALSE)/1000000</f>
        <v>0</v>
      </c>
      <c r="I331" s="323">
        <f>計算!I604*VLOOKUP(I$298, 観光入込客数_実数かSIMか, 2, FALSE)/1000000</f>
        <v>0</v>
      </c>
      <c r="J331" s="323">
        <f>計算!J604*VLOOKUP(J$298, 観光入込客数_実数かSIMか, 2, FALSE)/1000000</f>
        <v>0</v>
      </c>
      <c r="K331" s="323">
        <f>計算!K604*VLOOKUP(K$298, 観光入込客数_実数かSIMか, 2, FALSE)/1000000</f>
        <v>0</v>
      </c>
      <c r="L331" s="323">
        <f>計算!L604*VLOOKUP(L$298, 観光入込客数_実数かSIMか, 2, FALSE)/1000000</f>
        <v>0</v>
      </c>
      <c r="M331" s="323">
        <f>計算!M604*VLOOKUP(M$298, 観光入込客数_実数かSIMか, 2, FALSE)/1000000</f>
        <v>0</v>
      </c>
      <c r="N331" s="323">
        <f>計算!N604*VLOOKUP(N$298, 観光入込客数_実数かSIMか, 2, FALSE)/1000000</f>
        <v>0</v>
      </c>
      <c r="O331" s="323">
        <f>計算!O604*VLOOKUP(O$298, 観光入込客数_実数かSIMか, 2, FALSE)/1000000</f>
        <v>0</v>
      </c>
      <c r="P331" s="323">
        <f>計算!P604*VLOOKUP(P$298, 観光入込客数_実数かSIMか, 2, FALSE)/1000000</f>
        <v>0</v>
      </c>
      <c r="Q331" s="323">
        <f>計算!Q604*VLOOKUP(Q$298, 観光入込客数_実数かSIMか, 2, FALSE)/1000000</f>
        <v>0</v>
      </c>
      <c r="R331" s="323">
        <f>計算!R604*VLOOKUP(R$298, 観光入込客数_実数かSIMか, 2, FALSE)/1000000</f>
        <v>0</v>
      </c>
      <c r="S331" s="323">
        <f>計算!S604*VLOOKUP(S$298, 観光入込客数_実数かSIMか, 2, FALSE)/1000000</f>
        <v>0</v>
      </c>
      <c r="T331" s="584">
        <f t="shared" si="2"/>
        <v>0</v>
      </c>
    </row>
    <row r="332" spans="1:20" s="313" customFormat="1" ht="15.75" hidden="1" x14ac:dyDescent="0.25">
      <c r="A332" s="305"/>
      <c r="B332" s="323" t="str">
        <f t="shared" ref="B332:B363" si="3">IF(B72="", "", B72)</f>
        <v/>
      </c>
      <c r="C332" s="325"/>
      <c r="D332" s="323">
        <f>計算!D605*VLOOKUP(D$298, 観光入込客数_実数かSIMか, 2, FALSE)/1000000</f>
        <v>0</v>
      </c>
      <c r="E332" s="323">
        <f>計算!E605*VLOOKUP(E$298, 観光入込客数_実数かSIMか, 2, FALSE)/1000000</f>
        <v>0</v>
      </c>
      <c r="F332" s="323">
        <f>計算!F605*VLOOKUP(F$298, 観光入込客数_実数かSIMか, 2, FALSE)/1000000</f>
        <v>0</v>
      </c>
      <c r="G332" s="323">
        <f>計算!G605*VLOOKUP(G$298, 観光入込客数_実数かSIMか, 2, FALSE)/1000000</f>
        <v>0</v>
      </c>
      <c r="H332" s="323">
        <f>計算!H605*VLOOKUP(H$298, 観光入込客数_実数かSIMか, 2, FALSE)/1000000</f>
        <v>0</v>
      </c>
      <c r="I332" s="323">
        <f>計算!I605*VLOOKUP(I$298, 観光入込客数_実数かSIMか, 2, FALSE)/1000000</f>
        <v>0</v>
      </c>
      <c r="J332" s="323">
        <f>計算!J605*VLOOKUP(J$298, 観光入込客数_実数かSIMか, 2, FALSE)/1000000</f>
        <v>0</v>
      </c>
      <c r="K332" s="323">
        <f>計算!K605*VLOOKUP(K$298, 観光入込客数_実数かSIMか, 2, FALSE)/1000000</f>
        <v>0</v>
      </c>
      <c r="L332" s="323">
        <f>計算!L605*VLOOKUP(L$298, 観光入込客数_実数かSIMか, 2, FALSE)/1000000</f>
        <v>0</v>
      </c>
      <c r="M332" s="323">
        <f>計算!M605*VLOOKUP(M$298, 観光入込客数_実数かSIMか, 2, FALSE)/1000000</f>
        <v>0</v>
      </c>
      <c r="N332" s="323">
        <f>計算!N605*VLOOKUP(N$298, 観光入込客数_実数かSIMか, 2, FALSE)/1000000</f>
        <v>0</v>
      </c>
      <c r="O332" s="323">
        <f>計算!O605*VLOOKUP(O$298, 観光入込客数_実数かSIMか, 2, FALSE)/1000000</f>
        <v>0</v>
      </c>
      <c r="P332" s="323">
        <f>計算!P605*VLOOKUP(P$298, 観光入込客数_実数かSIMか, 2, FALSE)/1000000</f>
        <v>0</v>
      </c>
      <c r="Q332" s="323">
        <f>計算!Q605*VLOOKUP(Q$298, 観光入込客数_実数かSIMか, 2, FALSE)/1000000</f>
        <v>0</v>
      </c>
      <c r="R332" s="323">
        <f>計算!R605*VLOOKUP(R$298, 観光入込客数_実数かSIMか, 2, FALSE)/1000000</f>
        <v>0</v>
      </c>
      <c r="S332" s="323">
        <f>計算!S605*VLOOKUP(S$298, 観光入込客数_実数かSIMか, 2, FALSE)/1000000</f>
        <v>0</v>
      </c>
      <c r="T332" s="584">
        <f t="shared" ref="T332:T363" si="4">SUMIF($D$299:$S$299, _スイッチ_観光客属性, $D332:$S332)</f>
        <v>0</v>
      </c>
    </row>
    <row r="333" spans="1:20" s="313" customFormat="1" ht="15.75" hidden="1" x14ac:dyDescent="0.25">
      <c r="A333" s="305"/>
      <c r="B333" s="323" t="str">
        <f t="shared" si="3"/>
        <v/>
      </c>
      <c r="C333" s="325"/>
      <c r="D333" s="323">
        <f>計算!D606*VLOOKUP(D$298, 観光入込客数_実数かSIMか, 2, FALSE)/1000000</f>
        <v>0</v>
      </c>
      <c r="E333" s="323">
        <f>計算!E606*VLOOKUP(E$298, 観光入込客数_実数かSIMか, 2, FALSE)/1000000</f>
        <v>0</v>
      </c>
      <c r="F333" s="323">
        <f>計算!F606*VLOOKUP(F$298, 観光入込客数_実数かSIMか, 2, FALSE)/1000000</f>
        <v>0</v>
      </c>
      <c r="G333" s="323">
        <f>計算!G606*VLOOKUP(G$298, 観光入込客数_実数かSIMか, 2, FALSE)/1000000</f>
        <v>0</v>
      </c>
      <c r="H333" s="323">
        <f>計算!H606*VLOOKUP(H$298, 観光入込客数_実数かSIMか, 2, FALSE)/1000000</f>
        <v>0</v>
      </c>
      <c r="I333" s="323">
        <f>計算!I606*VLOOKUP(I$298, 観光入込客数_実数かSIMか, 2, FALSE)/1000000</f>
        <v>0</v>
      </c>
      <c r="J333" s="323">
        <f>計算!J606*VLOOKUP(J$298, 観光入込客数_実数かSIMか, 2, FALSE)/1000000</f>
        <v>0</v>
      </c>
      <c r="K333" s="323">
        <f>計算!K606*VLOOKUP(K$298, 観光入込客数_実数かSIMか, 2, FALSE)/1000000</f>
        <v>0</v>
      </c>
      <c r="L333" s="323">
        <f>計算!L606*VLOOKUP(L$298, 観光入込客数_実数かSIMか, 2, FALSE)/1000000</f>
        <v>0</v>
      </c>
      <c r="M333" s="323">
        <f>計算!M606*VLOOKUP(M$298, 観光入込客数_実数かSIMか, 2, FALSE)/1000000</f>
        <v>0</v>
      </c>
      <c r="N333" s="323">
        <f>計算!N606*VLOOKUP(N$298, 観光入込客数_実数かSIMか, 2, FALSE)/1000000</f>
        <v>0</v>
      </c>
      <c r="O333" s="323">
        <f>計算!O606*VLOOKUP(O$298, 観光入込客数_実数かSIMか, 2, FALSE)/1000000</f>
        <v>0</v>
      </c>
      <c r="P333" s="323">
        <f>計算!P606*VLOOKUP(P$298, 観光入込客数_実数かSIMか, 2, FALSE)/1000000</f>
        <v>0</v>
      </c>
      <c r="Q333" s="323">
        <f>計算!Q606*VLOOKUP(Q$298, 観光入込客数_実数かSIMか, 2, FALSE)/1000000</f>
        <v>0</v>
      </c>
      <c r="R333" s="323">
        <f>計算!R606*VLOOKUP(R$298, 観光入込客数_実数かSIMか, 2, FALSE)/1000000</f>
        <v>0</v>
      </c>
      <c r="S333" s="323">
        <f>計算!S606*VLOOKUP(S$298, 観光入込客数_実数かSIMか, 2, FALSE)/1000000</f>
        <v>0</v>
      </c>
      <c r="T333" s="584">
        <f t="shared" si="4"/>
        <v>0</v>
      </c>
    </row>
    <row r="334" spans="1:20" s="313" customFormat="1" ht="15.75" hidden="1" x14ac:dyDescent="0.25">
      <c r="A334" s="305"/>
      <c r="B334" s="323" t="str">
        <f t="shared" si="3"/>
        <v/>
      </c>
      <c r="C334" s="325"/>
      <c r="D334" s="323">
        <f>計算!D607*VLOOKUP(D$298, 観光入込客数_実数かSIMか, 2, FALSE)/1000000</f>
        <v>0</v>
      </c>
      <c r="E334" s="323">
        <f>計算!E607*VLOOKUP(E$298, 観光入込客数_実数かSIMか, 2, FALSE)/1000000</f>
        <v>0</v>
      </c>
      <c r="F334" s="323">
        <f>計算!F607*VLOOKUP(F$298, 観光入込客数_実数かSIMか, 2, FALSE)/1000000</f>
        <v>0</v>
      </c>
      <c r="G334" s="323">
        <f>計算!G607*VLOOKUP(G$298, 観光入込客数_実数かSIMか, 2, FALSE)/1000000</f>
        <v>0</v>
      </c>
      <c r="H334" s="323">
        <f>計算!H607*VLOOKUP(H$298, 観光入込客数_実数かSIMか, 2, FALSE)/1000000</f>
        <v>0</v>
      </c>
      <c r="I334" s="323">
        <f>計算!I607*VLOOKUP(I$298, 観光入込客数_実数かSIMか, 2, FALSE)/1000000</f>
        <v>0</v>
      </c>
      <c r="J334" s="323">
        <f>計算!J607*VLOOKUP(J$298, 観光入込客数_実数かSIMか, 2, FALSE)/1000000</f>
        <v>0</v>
      </c>
      <c r="K334" s="323">
        <f>計算!K607*VLOOKUP(K$298, 観光入込客数_実数かSIMか, 2, FALSE)/1000000</f>
        <v>0</v>
      </c>
      <c r="L334" s="323">
        <f>計算!L607*VLOOKUP(L$298, 観光入込客数_実数かSIMか, 2, FALSE)/1000000</f>
        <v>0</v>
      </c>
      <c r="M334" s="323">
        <f>計算!M607*VLOOKUP(M$298, 観光入込客数_実数かSIMか, 2, FALSE)/1000000</f>
        <v>0</v>
      </c>
      <c r="N334" s="323">
        <f>計算!N607*VLOOKUP(N$298, 観光入込客数_実数かSIMか, 2, FALSE)/1000000</f>
        <v>0</v>
      </c>
      <c r="O334" s="323">
        <f>計算!O607*VLOOKUP(O$298, 観光入込客数_実数かSIMか, 2, FALSE)/1000000</f>
        <v>0</v>
      </c>
      <c r="P334" s="323">
        <f>計算!P607*VLOOKUP(P$298, 観光入込客数_実数かSIMか, 2, FALSE)/1000000</f>
        <v>0</v>
      </c>
      <c r="Q334" s="323">
        <f>計算!Q607*VLOOKUP(Q$298, 観光入込客数_実数かSIMか, 2, FALSE)/1000000</f>
        <v>0</v>
      </c>
      <c r="R334" s="323">
        <f>計算!R607*VLOOKUP(R$298, 観光入込客数_実数かSIMか, 2, FALSE)/1000000</f>
        <v>0</v>
      </c>
      <c r="S334" s="323">
        <f>計算!S607*VLOOKUP(S$298, 観光入込客数_実数かSIMか, 2, FALSE)/1000000</f>
        <v>0</v>
      </c>
      <c r="T334" s="584">
        <f t="shared" si="4"/>
        <v>0</v>
      </c>
    </row>
    <row r="335" spans="1:20" s="313" customFormat="1" ht="15.75" hidden="1" x14ac:dyDescent="0.25">
      <c r="A335" s="305"/>
      <c r="B335" s="323" t="str">
        <f t="shared" si="3"/>
        <v/>
      </c>
      <c r="C335" s="325"/>
      <c r="D335" s="323">
        <f>計算!D608*VLOOKUP(D$298, 観光入込客数_実数かSIMか, 2, FALSE)/1000000</f>
        <v>0</v>
      </c>
      <c r="E335" s="323">
        <f>計算!E608*VLOOKUP(E$298, 観光入込客数_実数かSIMか, 2, FALSE)/1000000</f>
        <v>0</v>
      </c>
      <c r="F335" s="323">
        <f>計算!F608*VLOOKUP(F$298, 観光入込客数_実数かSIMか, 2, FALSE)/1000000</f>
        <v>0</v>
      </c>
      <c r="G335" s="323">
        <f>計算!G608*VLOOKUP(G$298, 観光入込客数_実数かSIMか, 2, FALSE)/1000000</f>
        <v>0</v>
      </c>
      <c r="H335" s="323">
        <f>計算!H608*VLOOKUP(H$298, 観光入込客数_実数かSIMか, 2, FALSE)/1000000</f>
        <v>0</v>
      </c>
      <c r="I335" s="323">
        <f>計算!I608*VLOOKUP(I$298, 観光入込客数_実数かSIMか, 2, FALSE)/1000000</f>
        <v>0</v>
      </c>
      <c r="J335" s="323">
        <f>計算!J608*VLOOKUP(J$298, 観光入込客数_実数かSIMか, 2, FALSE)/1000000</f>
        <v>0</v>
      </c>
      <c r="K335" s="323">
        <f>計算!K608*VLOOKUP(K$298, 観光入込客数_実数かSIMか, 2, FALSE)/1000000</f>
        <v>0</v>
      </c>
      <c r="L335" s="323">
        <f>計算!L608*VLOOKUP(L$298, 観光入込客数_実数かSIMか, 2, FALSE)/1000000</f>
        <v>0</v>
      </c>
      <c r="M335" s="323">
        <f>計算!M608*VLOOKUP(M$298, 観光入込客数_実数かSIMか, 2, FALSE)/1000000</f>
        <v>0</v>
      </c>
      <c r="N335" s="323">
        <f>計算!N608*VLOOKUP(N$298, 観光入込客数_実数かSIMか, 2, FALSE)/1000000</f>
        <v>0</v>
      </c>
      <c r="O335" s="323">
        <f>計算!O608*VLOOKUP(O$298, 観光入込客数_実数かSIMか, 2, FALSE)/1000000</f>
        <v>0</v>
      </c>
      <c r="P335" s="323">
        <f>計算!P608*VLOOKUP(P$298, 観光入込客数_実数かSIMか, 2, FALSE)/1000000</f>
        <v>0</v>
      </c>
      <c r="Q335" s="323">
        <f>計算!Q608*VLOOKUP(Q$298, 観光入込客数_実数かSIMか, 2, FALSE)/1000000</f>
        <v>0</v>
      </c>
      <c r="R335" s="323">
        <f>計算!R608*VLOOKUP(R$298, 観光入込客数_実数かSIMか, 2, FALSE)/1000000</f>
        <v>0</v>
      </c>
      <c r="S335" s="323">
        <f>計算!S608*VLOOKUP(S$298, 観光入込客数_実数かSIMか, 2, FALSE)/1000000</f>
        <v>0</v>
      </c>
      <c r="T335" s="584">
        <f t="shared" si="4"/>
        <v>0</v>
      </c>
    </row>
    <row r="336" spans="1:20" s="313" customFormat="1" ht="15.75" hidden="1" x14ac:dyDescent="0.25">
      <c r="A336" s="305"/>
      <c r="B336" s="323" t="str">
        <f t="shared" si="3"/>
        <v/>
      </c>
      <c r="C336" s="325"/>
      <c r="D336" s="323">
        <f>計算!D609*VLOOKUP(D$298, 観光入込客数_実数かSIMか, 2, FALSE)/1000000</f>
        <v>0</v>
      </c>
      <c r="E336" s="323">
        <f>計算!E609*VLOOKUP(E$298, 観光入込客数_実数かSIMか, 2, FALSE)/1000000</f>
        <v>0</v>
      </c>
      <c r="F336" s="323">
        <f>計算!F609*VLOOKUP(F$298, 観光入込客数_実数かSIMか, 2, FALSE)/1000000</f>
        <v>0</v>
      </c>
      <c r="G336" s="323">
        <f>計算!G609*VLOOKUP(G$298, 観光入込客数_実数かSIMか, 2, FALSE)/1000000</f>
        <v>0</v>
      </c>
      <c r="H336" s="323">
        <f>計算!H609*VLOOKUP(H$298, 観光入込客数_実数かSIMか, 2, FALSE)/1000000</f>
        <v>0</v>
      </c>
      <c r="I336" s="323">
        <f>計算!I609*VLOOKUP(I$298, 観光入込客数_実数かSIMか, 2, FALSE)/1000000</f>
        <v>0</v>
      </c>
      <c r="J336" s="323">
        <f>計算!J609*VLOOKUP(J$298, 観光入込客数_実数かSIMか, 2, FALSE)/1000000</f>
        <v>0</v>
      </c>
      <c r="K336" s="323">
        <f>計算!K609*VLOOKUP(K$298, 観光入込客数_実数かSIMか, 2, FALSE)/1000000</f>
        <v>0</v>
      </c>
      <c r="L336" s="323">
        <f>計算!L609*VLOOKUP(L$298, 観光入込客数_実数かSIMか, 2, FALSE)/1000000</f>
        <v>0</v>
      </c>
      <c r="M336" s="323">
        <f>計算!M609*VLOOKUP(M$298, 観光入込客数_実数かSIMか, 2, FALSE)/1000000</f>
        <v>0</v>
      </c>
      <c r="N336" s="323">
        <f>計算!N609*VLOOKUP(N$298, 観光入込客数_実数かSIMか, 2, FALSE)/1000000</f>
        <v>0</v>
      </c>
      <c r="O336" s="323">
        <f>計算!O609*VLOOKUP(O$298, 観光入込客数_実数かSIMか, 2, FALSE)/1000000</f>
        <v>0</v>
      </c>
      <c r="P336" s="323">
        <f>計算!P609*VLOOKUP(P$298, 観光入込客数_実数かSIMか, 2, FALSE)/1000000</f>
        <v>0</v>
      </c>
      <c r="Q336" s="323">
        <f>計算!Q609*VLOOKUP(Q$298, 観光入込客数_実数かSIMか, 2, FALSE)/1000000</f>
        <v>0</v>
      </c>
      <c r="R336" s="323">
        <f>計算!R609*VLOOKUP(R$298, 観光入込客数_実数かSIMか, 2, FALSE)/1000000</f>
        <v>0</v>
      </c>
      <c r="S336" s="323">
        <f>計算!S609*VLOOKUP(S$298, 観光入込客数_実数かSIMか, 2, FALSE)/1000000</f>
        <v>0</v>
      </c>
      <c r="T336" s="584">
        <f t="shared" si="4"/>
        <v>0</v>
      </c>
    </row>
    <row r="337" spans="1:20" s="313" customFormat="1" ht="15.75" hidden="1" x14ac:dyDescent="0.25">
      <c r="A337" s="305"/>
      <c r="B337" s="323" t="str">
        <f t="shared" si="3"/>
        <v/>
      </c>
      <c r="C337" s="325"/>
      <c r="D337" s="323">
        <f>計算!D610*VLOOKUP(D$298, 観光入込客数_実数かSIMか, 2, FALSE)/1000000</f>
        <v>0</v>
      </c>
      <c r="E337" s="323">
        <f>計算!E610*VLOOKUP(E$298, 観光入込客数_実数かSIMか, 2, FALSE)/1000000</f>
        <v>0</v>
      </c>
      <c r="F337" s="323">
        <f>計算!F610*VLOOKUP(F$298, 観光入込客数_実数かSIMか, 2, FALSE)/1000000</f>
        <v>0</v>
      </c>
      <c r="G337" s="323">
        <f>計算!G610*VLOOKUP(G$298, 観光入込客数_実数かSIMか, 2, FALSE)/1000000</f>
        <v>0</v>
      </c>
      <c r="H337" s="323">
        <f>計算!H610*VLOOKUP(H$298, 観光入込客数_実数かSIMか, 2, FALSE)/1000000</f>
        <v>0</v>
      </c>
      <c r="I337" s="323">
        <f>計算!I610*VLOOKUP(I$298, 観光入込客数_実数かSIMか, 2, FALSE)/1000000</f>
        <v>0</v>
      </c>
      <c r="J337" s="323">
        <f>計算!J610*VLOOKUP(J$298, 観光入込客数_実数かSIMか, 2, FALSE)/1000000</f>
        <v>0</v>
      </c>
      <c r="K337" s="323">
        <f>計算!K610*VLOOKUP(K$298, 観光入込客数_実数かSIMか, 2, FALSE)/1000000</f>
        <v>0</v>
      </c>
      <c r="L337" s="323">
        <f>計算!L610*VLOOKUP(L$298, 観光入込客数_実数かSIMか, 2, FALSE)/1000000</f>
        <v>0</v>
      </c>
      <c r="M337" s="323">
        <f>計算!M610*VLOOKUP(M$298, 観光入込客数_実数かSIMか, 2, FALSE)/1000000</f>
        <v>0</v>
      </c>
      <c r="N337" s="323">
        <f>計算!N610*VLOOKUP(N$298, 観光入込客数_実数かSIMか, 2, FALSE)/1000000</f>
        <v>0</v>
      </c>
      <c r="O337" s="323">
        <f>計算!O610*VLOOKUP(O$298, 観光入込客数_実数かSIMか, 2, FALSE)/1000000</f>
        <v>0</v>
      </c>
      <c r="P337" s="323">
        <f>計算!P610*VLOOKUP(P$298, 観光入込客数_実数かSIMか, 2, FALSE)/1000000</f>
        <v>0</v>
      </c>
      <c r="Q337" s="323">
        <f>計算!Q610*VLOOKUP(Q$298, 観光入込客数_実数かSIMか, 2, FALSE)/1000000</f>
        <v>0</v>
      </c>
      <c r="R337" s="323">
        <f>計算!R610*VLOOKUP(R$298, 観光入込客数_実数かSIMか, 2, FALSE)/1000000</f>
        <v>0</v>
      </c>
      <c r="S337" s="323">
        <f>計算!S610*VLOOKUP(S$298, 観光入込客数_実数かSIMか, 2, FALSE)/1000000</f>
        <v>0</v>
      </c>
      <c r="T337" s="584">
        <f t="shared" si="4"/>
        <v>0</v>
      </c>
    </row>
    <row r="338" spans="1:20" s="313" customFormat="1" ht="15.75" hidden="1" x14ac:dyDescent="0.25">
      <c r="A338" s="305"/>
      <c r="B338" s="323" t="str">
        <f t="shared" si="3"/>
        <v/>
      </c>
      <c r="C338" s="325"/>
      <c r="D338" s="323">
        <f>計算!D611*VLOOKUP(D$298, 観光入込客数_実数かSIMか, 2, FALSE)/1000000</f>
        <v>0</v>
      </c>
      <c r="E338" s="323">
        <f>計算!E611*VLOOKUP(E$298, 観光入込客数_実数かSIMか, 2, FALSE)/1000000</f>
        <v>0</v>
      </c>
      <c r="F338" s="323">
        <f>計算!F611*VLOOKUP(F$298, 観光入込客数_実数かSIMか, 2, FALSE)/1000000</f>
        <v>0</v>
      </c>
      <c r="G338" s="323">
        <f>計算!G611*VLOOKUP(G$298, 観光入込客数_実数かSIMか, 2, FALSE)/1000000</f>
        <v>0</v>
      </c>
      <c r="H338" s="323">
        <f>計算!H611*VLOOKUP(H$298, 観光入込客数_実数かSIMか, 2, FALSE)/1000000</f>
        <v>0</v>
      </c>
      <c r="I338" s="323">
        <f>計算!I611*VLOOKUP(I$298, 観光入込客数_実数かSIMか, 2, FALSE)/1000000</f>
        <v>0</v>
      </c>
      <c r="J338" s="323">
        <f>計算!J611*VLOOKUP(J$298, 観光入込客数_実数かSIMか, 2, FALSE)/1000000</f>
        <v>0</v>
      </c>
      <c r="K338" s="323">
        <f>計算!K611*VLOOKUP(K$298, 観光入込客数_実数かSIMか, 2, FALSE)/1000000</f>
        <v>0</v>
      </c>
      <c r="L338" s="323">
        <f>計算!L611*VLOOKUP(L$298, 観光入込客数_実数かSIMか, 2, FALSE)/1000000</f>
        <v>0</v>
      </c>
      <c r="M338" s="323">
        <f>計算!M611*VLOOKUP(M$298, 観光入込客数_実数かSIMか, 2, FALSE)/1000000</f>
        <v>0</v>
      </c>
      <c r="N338" s="323">
        <f>計算!N611*VLOOKUP(N$298, 観光入込客数_実数かSIMか, 2, FALSE)/1000000</f>
        <v>0</v>
      </c>
      <c r="O338" s="323">
        <f>計算!O611*VLOOKUP(O$298, 観光入込客数_実数かSIMか, 2, FALSE)/1000000</f>
        <v>0</v>
      </c>
      <c r="P338" s="323">
        <f>計算!P611*VLOOKUP(P$298, 観光入込客数_実数かSIMか, 2, FALSE)/1000000</f>
        <v>0</v>
      </c>
      <c r="Q338" s="323">
        <f>計算!Q611*VLOOKUP(Q$298, 観光入込客数_実数かSIMか, 2, FALSE)/1000000</f>
        <v>0</v>
      </c>
      <c r="R338" s="323">
        <f>計算!R611*VLOOKUP(R$298, 観光入込客数_実数かSIMか, 2, FALSE)/1000000</f>
        <v>0</v>
      </c>
      <c r="S338" s="323">
        <f>計算!S611*VLOOKUP(S$298, 観光入込客数_実数かSIMか, 2, FALSE)/1000000</f>
        <v>0</v>
      </c>
      <c r="T338" s="584">
        <f t="shared" si="4"/>
        <v>0</v>
      </c>
    </row>
    <row r="339" spans="1:20" s="313" customFormat="1" ht="15.75" hidden="1" x14ac:dyDescent="0.25">
      <c r="A339" s="305"/>
      <c r="B339" s="323" t="str">
        <f t="shared" si="3"/>
        <v/>
      </c>
      <c r="C339" s="325"/>
      <c r="D339" s="323">
        <f>計算!D612*VLOOKUP(D$298, 観光入込客数_実数かSIMか, 2, FALSE)/1000000</f>
        <v>0</v>
      </c>
      <c r="E339" s="323">
        <f>計算!E612*VLOOKUP(E$298, 観光入込客数_実数かSIMか, 2, FALSE)/1000000</f>
        <v>0</v>
      </c>
      <c r="F339" s="323">
        <f>計算!F612*VLOOKUP(F$298, 観光入込客数_実数かSIMか, 2, FALSE)/1000000</f>
        <v>0</v>
      </c>
      <c r="G339" s="323">
        <f>計算!G612*VLOOKUP(G$298, 観光入込客数_実数かSIMか, 2, FALSE)/1000000</f>
        <v>0</v>
      </c>
      <c r="H339" s="323">
        <f>計算!H612*VLOOKUP(H$298, 観光入込客数_実数かSIMか, 2, FALSE)/1000000</f>
        <v>0</v>
      </c>
      <c r="I339" s="323">
        <f>計算!I612*VLOOKUP(I$298, 観光入込客数_実数かSIMか, 2, FALSE)/1000000</f>
        <v>0</v>
      </c>
      <c r="J339" s="323">
        <f>計算!J612*VLOOKUP(J$298, 観光入込客数_実数かSIMか, 2, FALSE)/1000000</f>
        <v>0</v>
      </c>
      <c r="K339" s="323">
        <f>計算!K612*VLOOKUP(K$298, 観光入込客数_実数かSIMか, 2, FALSE)/1000000</f>
        <v>0</v>
      </c>
      <c r="L339" s="323">
        <f>計算!L612*VLOOKUP(L$298, 観光入込客数_実数かSIMか, 2, FALSE)/1000000</f>
        <v>0</v>
      </c>
      <c r="M339" s="323">
        <f>計算!M612*VLOOKUP(M$298, 観光入込客数_実数かSIMか, 2, FALSE)/1000000</f>
        <v>0</v>
      </c>
      <c r="N339" s="323">
        <f>計算!N612*VLOOKUP(N$298, 観光入込客数_実数かSIMか, 2, FALSE)/1000000</f>
        <v>0</v>
      </c>
      <c r="O339" s="323">
        <f>計算!O612*VLOOKUP(O$298, 観光入込客数_実数かSIMか, 2, FALSE)/1000000</f>
        <v>0</v>
      </c>
      <c r="P339" s="323">
        <f>計算!P612*VLOOKUP(P$298, 観光入込客数_実数かSIMか, 2, FALSE)/1000000</f>
        <v>0</v>
      </c>
      <c r="Q339" s="323">
        <f>計算!Q612*VLOOKUP(Q$298, 観光入込客数_実数かSIMか, 2, FALSE)/1000000</f>
        <v>0</v>
      </c>
      <c r="R339" s="323">
        <f>計算!R612*VLOOKUP(R$298, 観光入込客数_実数かSIMか, 2, FALSE)/1000000</f>
        <v>0</v>
      </c>
      <c r="S339" s="323">
        <f>計算!S612*VLOOKUP(S$298, 観光入込客数_実数かSIMか, 2, FALSE)/1000000</f>
        <v>0</v>
      </c>
      <c r="T339" s="584">
        <f t="shared" si="4"/>
        <v>0</v>
      </c>
    </row>
    <row r="340" spans="1:20" s="313" customFormat="1" ht="15.75" hidden="1" x14ac:dyDescent="0.25">
      <c r="A340" s="305"/>
      <c r="B340" s="323" t="str">
        <f t="shared" si="3"/>
        <v/>
      </c>
      <c r="C340" s="325"/>
      <c r="D340" s="323">
        <f>計算!D613*VLOOKUP(D$298, 観光入込客数_実数かSIMか, 2, FALSE)/1000000</f>
        <v>0</v>
      </c>
      <c r="E340" s="323">
        <f>計算!E613*VLOOKUP(E$298, 観光入込客数_実数かSIMか, 2, FALSE)/1000000</f>
        <v>0</v>
      </c>
      <c r="F340" s="323">
        <f>計算!F613*VLOOKUP(F$298, 観光入込客数_実数かSIMか, 2, FALSE)/1000000</f>
        <v>0</v>
      </c>
      <c r="G340" s="323">
        <f>計算!G613*VLOOKUP(G$298, 観光入込客数_実数かSIMか, 2, FALSE)/1000000</f>
        <v>0</v>
      </c>
      <c r="H340" s="323">
        <f>計算!H613*VLOOKUP(H$298, 観光入込客数_実数かSIMか, 2, FALSE)/1000000</f>
        <v>0</v>
      </c>
      <c r="I340" s="323">
        <f>計算!I613*VLOOKUP(I$298, 観光入込客数_実数かSIMか, 2, FALSE)/1000000</f>
        <v>0</v>
      </c>
      <c r="J340" s="323">
        <f>計算!J613*VLOOKUP(J$298, 観光入込客数_実数かSIMか, 2, FALSE)/1000000</f>
        <v>0</v>
      </c>
      <c r="K340" s="323">
        <f>計算!K613*VLOOKUP(K$298, 観光入込客数_実数かSIMか, 2, FALSE)/1000000</f>
        <v>0</v>
      </c>
      <c r="L340" s="323">
        <f>計算!L613*VLOOKUP(L$298, 観光入込客数_実数かSIMか, 2, FALSE)/1000000</f>
        <v>0</v>
      </c>
      <c r="M340" s="323">
        <f>計算!M613*VLOOKUP(M$298, 観光入込客数_実数かSIMか, 2, FALSE)/1000000</f>
        <v>0</v>
      </c>
      <c r="N340" s="323">
        <f>計算!N613*VLOOKUP(N$298, 観光入込客数_実数かSIMか, 2, FALSE)/1000000</f>
        <v>0</v>
      </c>
      <c r="O340" s="323">
        <f>計算!O613*VLOOKUP(O$298, 観光入込客数_実数かSIMか, 2, FALSE)/1000000</f>
        <v>0</v>
      </c>
      <c r="P340" s="323">
        <f>計算!P613*VLOOKUP(P$298, 観光入込客数_実数かSIMか, 2, FALSE)/1000000</f>
        <v>0</v>
      </c>
      <c r="Q340" s="323">
        <f>計算!Q613*VLOOKUP(Q$298, 観光入込客数_実数かSIMか, 2, FALSE)/1000000</f>
        <v>0</v>
      </c>
      <c r="R340" s="323">
        <f>計算!R613*VLOOKUP(R$298, 観光入込客数_実数かSIMか, 2, FALSE)/1000000</f>
        <v>0</v>
      </c>
      <c r="S340" s="323">
        <f>計算!S613*VLOOKUP(S$298, 観光入込客数_実数かSIMか, 2, FALSE)/1000000</f>
        <v>0</v>
      </c>
      <c r="T340" s="584">
        <f t="shared" si="4"/>
        <v>0</v>
      </c>
    </row>
    <row r="341" spans="1:20" s="313" customFormat="1" ht="15.75" hidden="1" x14ac:dyDescent="0.25">
      <c r="A341" s="305"/>
      <c r="B341" s="323" t="str">
        <f t="shared" si="3"/>
        <v/>
      </c>
      <c r="C341" s="325"/>
      <c r="D341" s="323">
        <f>計算!D614*VLOOKUP(D$298, 観光入込客数_実数かSIMか, 2, FALSE)/1000000</f>
        <v>0</v>
      </c>
      <c r="E341" s="323">
        <f>計算!E614*VLOOKUP(E$298, 観光入込客数_実数かSIMか, 2, FALSE)/1000000</f>
        <v>0</v>
      </c>
      <c r="F341" s="323">
        <f>計算!F614*VLOOKUP(F$298, 観光入込客数_実数かSIMか, 2, FALSE)/1000000</f>
        <v>0</v>
      </c>
      <c r="G341" s="323">
        <f>計算!G614*VLOOKUP(G$298, 観光入込客数_実数かSIMか, 2, FALSE)/1000000</f>
        <v>0</v>
      </c>
      <c r="H341" s="323">
        <f>計算!H614*VLOOKUP(H$298, 観光入込客数_実数かSIMか, 2, FALSE)/1000000</f>
        <v>0</v>
      </c>
      <c r="I341" s="323">
        <f>計算!I614*VLOOKUP(I$298, 観光入込客数_実数かSIMか, 2, FALSE)/1000000</f>
        <v>0</v>
      </c>
      <c r="J341" s="323">
        <f>計算!J614*VLOOKUP(J$298, 観光入込客数_実数かSIMか, 2, FALSE)/1000000</f>
        <v>0</v>
      </c>
      <c r="K341" s="323">
        <f>計算!K614*VLOOKUP(K$298, 観光入込客数_実数かSIMか, 2, FALSE)/1000000</f>
        <v>0</v>
      </c>
      <c r="L341" s="323">
        <f>計算!L614*VLOOKUP(L$298, 観光入込客数_実数かSIMか, 2, FALSE)/1000000</f>
        <v>0</v>
      </c>
      <c r="M341" s="323">
        <f>計算!M614*VLOOKUP(M$298, 観光入込客数_実数かSIMか, 2, FALSE)/1000000</f>
        <v>0</v>
      </c>
      <c r="N341" s="323">
        <f>計算!N614*VLOOKUP(N$298, 観光入込客数_実数かSIMか, 2, FALSE)/1000000</f>
        <v>0</v>
      </c>
      <c r="O341" s="323">
        <f>計算!O614*VLOOKUP(O$298, 観光入込客数_実数かSIMか, 2, FALSE)/1000000</f>
        <v>0</v>
      </c>
      <c r="P341" s="323">
        <f>計算!P614*VLOOKUP(P$298, 観光入込客数_実数かSIMか, 2, FALSE)/1000000</f>
        <v>0</v>
      </c>
      <c r="Q341" s="323">
        <f>計算!Q614*VLOOKUP(Q$298, 観光入込客数_実数かSIMか, 2, FALSE)/1000000</f>
        <v>0</v>
      </c>
      <c r="R341" s="323">
        <f>計算!R614*VLOOKUP(R$298, 観光入込客数_実数かSIMか, 2, FALSE)/1000000</f>
        <v>0</v>
      </c>
      <c r="S341" s="323">
        <f>計算!S614*VLOOKUP(S$298, 観光入込客数_実数かSIMか, 2, FALSE)/1000000</f>
        <v>0</v>
      </c>
      <c r="T341" s="584">
        <f t="shared" si="4"/>
        <v>0</v>
      </c>
    </row>
    <row r="342" spans="1:20" s="313" customFormat="1" ht="15.75" hidden="1" x14ac:dyDescent="0.25">
      <c r="A342" s="305"/>
      <c r="B342" s="323" t="str">
        <f t="shared" si="3"/>
        <v/>
      </c>
      <c r="C342" s="325"/>
      <c r="D342" s="323">
        <f>計算!D615*VLOOKUP(D$298, 観光入込客数_実数かSIMか, 2, FALSE)/1000000</f>
        <v>0</v>
      </c>
      <c r="E342" s="323">
        <f>計算!E615*VLOOKUP(E$298, 観光入込客数_実数かSIMか, 2, FALSE)/1000000</f>
        <v>0</v>
      </c>
      <c r="F342" s="323">
        <f>計算!F615*VLOOKUP(F$298, 観光入込客数_実数かSIMか, 2, FALSE)/1000000</f>
        <v>0</v>
      </c>
      <c r="G342" s="323">
        <f>計算!G615*VLOOKUP(G$298, 観光入込客数_実数かSIMか, 2, FALSE)/1000000</f>
        <v>0</v>
      </c>
      <c r="H342" s="323">
        <f>計算!H615*VLOOKUP(H$298, 観光入込客数_実数かSIMか, 2, FALSE)/1000000</f>
        <v>0</v>
      </c>
      <c r="I342" s="323">
        <f>計算!I615*VLOOKUP(I$298, 観光入込客数_実数かSIMか, 2, FALSE)/1000000</f>
        <v>0</v>
      </c>
      <c r="J342" s="323">
        <f>計算!J615*VLOOKUP(J$298, 観光入込客数_実数かSIMか, 2, FALSE)/1000000</f>
        <v>0</v>
      </c>
      <c r="K342" s="323">
        <f>計算!K615*VLOOKUP(K$298, 観光入込客数_実数かSIMか, 2, FALSE)/1000000</f>
        <v>0</v>
      </c>
      <c r="L342" s="323">
        <f>計算!L615*VLOOKUP(L$298, 観光入込客数_実数かSIMか, 2, FALSE)/1000000</f>
        <v>0</v>
      </c>
      <c r="M342" s="323">
        <f>計算!M615*VLOOKUP(M$298, 観光入込客数_実数かSIMか, 2, FALSE)/1000000</f>
        <v>0</v>
      </c>
      <c r="N342" s="323">
        <f>計算!N615*VLOOKUP(N$298, 観光入込客数_実数かSIMか, 2, FALSE)/1000000</f>
        <v>0</v>
      </c>
      <c r="O342" s="323">
        <f>計算!O615*VLOOKUP(O$298, 観光入込客数_実数かSIMか, 2, FALSE)/1000000</f>
        <v>0</v>
      </c>
      <c r="P342" s="323">
        <f>計算!P615*VLOOKUP(P$298, 観光入込客数_実数かSIMか, 2, FALSE)/1000000</f>
        <v>0</v>
      </c>
      <c r="Q342" s="323">
        <f>計算!Q615*VLOOKUP(Q$298, 観光入込客数_実数かSIMか, 2, FALSE)/1000000</f>
        <v>0</v>
      </c>
      <c r="R342" s="323">
        <f>計算!R615*VLOOKUP(R$298, 観光入込客数_実数かSIMか, 2, FALSE)/1000000</f>
        <v>0</v>
      </c>
      <c r="S342" s="323">
        <f>計算!S615*VLOOKUP(S$298, 観光入込客数_実数かSIMか, 2, FALSE)/1000000</f>
        <v>0</v>
      </c>
      <c r="T342" s="584">
        <f t="shared" si="4"/>
        <v>0</v>
      </c>
    </row>
    <row r="343" spans="1:20" s="313" customFormat="1" ht="15.75" hidden="1" x14ac:dyDescent="0.25">
      <c r="A343" s="305"/>
      <c r="B343" s="323" t="str">
        <f t="shared" si="3"/>
        <v/>
      </c>
      <c r="C343" s="325"/>
      <c r="D343" s="323">
        <f>計算!D616*VLOOKUP(D$298, 観光入込客数_実数かSIMか, 2, FALSE)/1000000</f>
        <v>0</v>
      </c>
      <c r="E343" s="323">
        <f>計算!E616*VLOOKUP(E$298, 観光入込客数_実数かSIMか, 2, FALSE)/1000000</f>
        <v>0</v>
      </c>
      <c r="F343" s="323">
        <f>計算!F616*VLOOKUP(F$298, 観光入込客数_実数かSIMか, 2, FALSE)/1000000</f>
        <v>0</v>
      </c>
      <c r="G343" s="323">
        <f>計算!G616*VLOOKUP(G$298, 観光入込客数_実数かSIMか, 2, FALSE)/1000000</f>
        <v>0</v>
      </c>
      <c r="H343" s="323">
        <f>計算!H616*VLOOKUP(H$298, 観光入込客数_実数かSIMか, 2, FALSE)/1000000</f>
        <v>0</v>
      </c>
      <c r="I343" s="323">
        <f>計算!I616*VLOOKUP(I$298, 観光入込客数_実数かSIMか, 2, FALSE)/1000000</f>
        <v>0</v>
      </c>
      <c r="J343" s="323">
        <f>計算!J616*VLOOKUP(J$298, 観光入込客数_実数かSIMか, 2, FALSE)/1000000</f>
        <v>0</v>
      </c>
      <c r="K343" s="323">
        <f>計算!K616*VLOOKUP(K$298, 観光入込客数_実数かSIMか, 2, FALSE)/1000000</f>
        <v>0</v>
      </c>
      <c r="L343" s="323">
        <f>計算!L616*VLOOKUP(L$298, 観光入込客数_実数かSIMか, 2, FALSE)/1000000</f>
        <v>0</v>
      </c>
      <c r="M343" s="323">
        <f>計算!M616*VLOOKUP(M$298, 観光入込客数_実数かSIMか, 2, FALSE)/1000000</f>
        <v>0</v>
      </c>
      <c r="N343" s="323">
        <f>計算!N616*VLOOKUP(N$298, 観光入込客数_実数かSIMか, 2, FALSE)/1000000</f>
        <v>0</v>
      </c>
      <c r="O343" s="323">
        <f>計算!O616*VLOOKUP(O$298, 観光入込客数_実数かSIMか, 2, FALSE)/1000000</f>
        <v>0</v>
      </c>
      <c r="P343" s="323">
        <f>計算!P616*VLOOKUP(P$298, 観光入込客数_実数かSIMか, 2, FALSE)/1000000</f>
        <v>0</v>
      </c>
      <c r="Q343" s="323">
        <f>計算!Q616*VLOOKUP(Q$298, 観光入込客数_実数かSIMか, 2, FALSE)/1000000</f>
        <v>0</v>
      </c>
      <c r="R343" s="323">
        <f>計算!R616*VLOOKUP(R$298, 観光入込客数_実数かSIMか, 2, FALSE)/1000000</f>
        <v>0</v>
      </c>
      <c r="S343" s="323">
        <f>計算!S616*VLOOKUP(S$298, 観光入込客数_実数かSIMか, 2, FALSE)/1000000</f>
        <v>0</v>
      </c>
      <c r="T343" s="584">
        <f t="shared" si="4"/>
        <v>0</v>
      </c>
    </row>
    <row r="344" spans="1:20" s="313" customFormat="1" ht="15.75" hidden="1" x14ac:dyDescent="0.25">
      <c r="A344" s="305"/>
      <c r="B344" s="323" t="str">
        <f t="shared" si="3"/>
        <v/>
      </c>
      <c r="C344" s="325"/>
      <c r="D344" s="323">
        <f>計算!D617*VLOOKUP(D$298, 観光入込客数_実数かSIMか, 2, FALSE)/1000000</f>
        <v>0</v>
      </c>
      <c r="E344" s="323">
        <f>計算!E617*VLOOKUP(E$298, 観光入込客数_実数かSIMか, 2, FALSE)/1000000</f>
        <v>0</v>
      </c>
      <c r="F344" s="323">
        <f>計算!F617*VLOOKUP(F$298, 観光入込客数_実数かSIMか, 2, FALSE)/1000000</f>
        <v>0</v>
      </c>
      <c r="G344" s="323">
        <f>計算!G617*VLOOKUP(G$298, 観光入込客数_実数かSIMか, 2, FALSE)/1000000</f>
        <v>0</v>
      </c>
      <c r="H344" s="323">
        <f>計算!H617*VLOOKUP(H$298, 観光入込客数_実数かSIMか, 2, FALSE)/1000000</f>
        <v>0</v>
      </c>
      <c r="I344" s="323">
        <f>計算!I617*VLOOKUP(I$298, 観光入込客数_実数かSIMか, 2, FALSE)/1000000</f>
        <v>0</v>
      </c>
      <c r="J344" s="323">
        <f>計算!J617*VLOOKUP(J$298, 観光入込客数_実数かSIMか, 2, FALSE)/1000000</f>
        <v>0</v>
      </c>
      <c r="K344" s="323">
        <f>計算!K617*VLOOKUP(K$298, 観光入込客数_実数かSIMか, 2, FALSE)/1000000</f>
        <v>0</v>
      </c>
      <c r="L344" s="323">
        <f>計算!L617*VLOOKUP(L$298, 観光入込客数_実数かSIMか, 2, FALSE)/1000000</f>
        <v>0</v>
      </c>
      <c r="M344" s="323">
        <f>計算!M617*VLOOKUP(M$298, 観光入込客数_実数かSIMか, 2, FALSE)/1000000</f>
        <v>0</v>
      </c>
      <c r="N344" s="323">
        <f>計算!N617*VLOOKUP(N$298, 観光入込客数_実数かSIMか, 2, FALSE)/1000000</f>
        <v>0</v>
      </c>
      <c r="O344" s="323">
        <f>計算!O617*VLOOKUP(O$298, 観光入込客数_実数かSIMか, 2, FALSE)/1000000</f>
        <v>0</v>
      </c>
      <c r="P344" s="323">
        <f>計算!P617*VLOOKUP(P$298, 観光入込客数_実数かSIMか, 2, FALSE)/1000000</f>
        <v>0</v>
      </c>
      <c r="Q344" s="323">
        <f>計算!Q617*VLOOKUP(Q$298, 観光入込客数_実数かSIMか, 2, FALSE)/1000000</f>
        <v>0</v>
      </c>
      <c r="R344" s="323">
        <f>計算!R617*VLOOKUP(R$298, 観光入込客数_実数かSIMか, 2, FALSE)/1000000</f>
        <v>0</v>
      </c>
      <c r="S344" s="323">
        <f>計算!S617*VLOOKUP(S$298, 観光入込客数_実数かSIMか, 2, FALSE)/1000000</f>
        <v>0</v>
      </c>
      <c r="T344" s="584">
        <f t="shared" si="4"/>
        <v>0</v>
      </c>
    </row>
    <row r="345" spans="1:20" s="313" customFormat="1" ht="15.75" hidden="1" x14ac:dyDescent="0.25">
      <c r="A345" s="305"/>
      <c r="B345" s="323" t="str">
        <f t="shared" si="3"/>
        <v/>
      </c>
      <c r="C345" s="325"/>
      <c r="D345" s="323">
        <f>計算!D618*VLOOKUP(D$298, 観光入込客数_実数かSIMか, 2, FALSE)/1000000</f>
        <v>0</v>
      </c>
      <c r="E345" s="323">
        <f>計算!E618*VLOOKUP(E$298, 観光入込客数_実数かSIMか, 2, FALSE)/1000000</f>
        <v>0</v>
      </c>
      <c r="F345" s="323">
        <f>計算!F618*VLOOKUP(F$298, 観光入込客数_実数かSIMか, 2, FALSE)/1000000</f>
        <v>0</v>
      </c>
      <c r="G345" s="323">
        <f>計算!G618*VLOOKUP(G$298, 観光入込客数_実数かSIMか, 2, FALSE)/1000000</f>
        <v>0</v>
      </c>
      <c r="H345" s="323">
        <f>計算!H618*VLOOKUP(H$298, 観光入込客数_実数かSIMか, 2, FALSE)/1000000</f>
        <v>0</v>
      </c>
      <c r="I345" s="323">
        <f>計算!I618*VLOOKUP(I$298, 観光入込客数_実数かSIMか, 2, FALSE)/1000000</f>
        <v>0</v>
      </c>
      <c r="J345" s="323">
        <f>計算!J618*VLOOKUP(J$298, 観光入込客数_実数かSIMか, 2, FALSE)/1000000</f>
        <v>0</v>
      </c>
      <c r="K345" s="323">
        <f>計算!K618*VLOOKUP(K$298, 観光入込客数_実数かSIMか, 2, FALSE)/1000000</f>
        <v>0</v>
      </c>
      <c r="L345" s="323">
        <f>計算!L618*VLOOKUP(L$298, 観光入込客数_実数かSIMか, 2, FALSE)/1000000</f>
        <v>0</v>
      </c>
      <c r="M345" s="323">
        <f>計算!M618*VLOOKUP(M$298, 観光入込客数_実数かSIMか, 2, FALSE)/1000000</f>
        <v>0</v>
      </c>
      <c r="N345" s="323">
        <f>計算!N618*VLOOKUP(N$298, 観光入込客数_実数かSIMか, 2, FALSE)/1000000</f>
        <v>0</v>
      </c>
      <c r="O345" s="323">
        <f>計算!O618*VLOOKUP(O$298, 観光入込客数_実数かSIMか, 2, FALSE)/1000000</f>
        <v>0</v>
      </c>
      <c r="P345" s="323">
        <f>計算!P618*VLOOKUP(P$298, 観光入込客数_実数かSIMか, 2, FALSE)/1000000</f>
        <v>0</v>
      </c>
      <c r="Q345" s="323">
        <f>計算!Q618*VLOOKUP(Q$298, 観光入込客数_実数かSIMか, 2, FALSE)/1000000</f>
        <v>0</v>
      </c>
      <c r="R345" s="323">
        <f>計算!R618*VLOOKUP(R$298, 観光入込客数_実数かSIMか, 2, FALSE)/1000000</f>
        <v>0</v>
      </c>
      <c r="S345" s="323">
        <f>計算!S618*VLOOKUP(S$298, 観光入込客数_実数かSIMか, 2, FALSE)/1000000</f>
        <v>0</v>
      </c>
      <c r="T345" s="584">
        <f t="shared" si="4"/>
        <v>0</v>
      </c>
    </row>
    <row r="346" spans="1:20" s="313" customFormat="1" ht="15.75" hidden="1" x14ac:dyDescent="0.25">
      <c r="A346" s="305"/>
      <c r="B346" s="323" t="str">
        <f t="shared" si="3"/>
        <v/>
      </c>
      <c r="C346" s="325"/>
      <c r="D346" s="323">
        <f>計算!D619*VLOOKUP(D$298, 観光入込客数_実数かSIMか, 2, FALSE)/1000000</f>
        <v>0</v>
      </c>
      <c r="E346" s="323">
        <f>計算!E619*VLOOKUP(E$298, 観光入込客数_実数かSIMか, 2, FALSE)/1000000</f>
        <v>0</v>
      </c>
      <c r="F346" s="323">
        <f>計算!F619*VLOOKUP(F$298, 観光入込客数_実数かSIMか, 2, FALSE)/1000000</f>
        <v>0</v>
      </c>
      <c r="G346" s="323">
        <f>計算!G619*VLOOKUP(G$298, 観光入込客数_実数かSIMか, 2, FALSE)/1000000</f>
        <v>0</v>
      </c>
      <c r="H346" s="323">
        <f>計算!H619*VLOOKUP(H$298, 観光入込客数_実数かSIMか, 2, FALSE)/1000000</f>
        <v>0</v>
      </c>
      <c r="I346" s="323">
        <f>計算!I619*VLOOKUP(I$298, 観光入込客数_実数かSIMか, 2, FALSE)/1000000</f>
        <v>0</v>
      </c>
      <c r="J346" s="323">
        <f>計算!J619*VLOOKUP(J$298, 観光入込客数_実数かSIMか, 2, FALSE)/1000000</f>
        <v>0</v>
      </c>
      <c r="K346" s="323">
        <f>計算!K619*VLOOKUP(K$298, 観光入込客数_実数かSIMか, 2, FALSE)/1000000</f>
        <v>0</v>
      </c>
      <c r="L346" s="323">
        <f>計算!L619*VLOOKUP(L$298, 観光入込客数_実数かSIMか, 2, FALSE)/1000000</f>
        <v>0</v>
      </c>
      <c r="M346" s="323">
        <f>計算!M619*VLOOKUP(M$298, 観光入込客数_実数かSIMか, 2, FALSE)/1000000</f>
        <v>0</v>
      </c>
      <c r="N346" s="323">
        <f>計算!N619*VLOOKUP(N$298, 観光入込客数_実数かSIMか, 2, FALSE)/1000000</f>
        <v>0</v>
      </c>
      <c r="O346" s="323">
        <f>計算!O619*VLOOKUP(O$298, 観光入込客数_実数かSIMか, 2, FALSE)/1000000</f>
        <v>0</v>
      </c>
      <c r="P346" s="323">
        <f>計算!P619*VLOOKUP(P$298, 観光入込客数_実数かSIMか, 2, FALSE)/1000000</f>
        <v>0</v>
      </c>
      <c r="Q346" s="323">
        <f>計算!Q619*VLOOKUP(Q$298, 観光入込客数_実数かSIMか, 2, FALSE)/1000000</f>
        <v>0</v>
      </c>
      <c r="R346" s="323">
        <f>計算!R619*VLOOKUP(R$298, 観光入込客数_実数かSIMか, 2, FALSE)/1000000</f>
        <v>0</v>
      </c>
      <c r="S346" s="323">
        <f>計算!S619*VLOOKUP(S$298, 観光入込客数_実数かSIMか, 2, FALSE)/1000000</f>
        <v>0</v>
      </c>
      <c r="T346" s="584">
        <f t="shared" si="4"/>
        <v>0</v>
      </c>
    </row>
    <row r="347" spans="1:20" s="313" customFormat="1" ht="15.75" hidden="1" x14ac:dyDescent="0.25">
      <c r="A347" s="305"/>
      <c r="B347" s="323" t="str">
        <f t="shared" si="3"/>
        <v/>
      </c>
      <c r="C347" s="325"/>
      <c r="D347" s="323">
        <f>計算!D620*VLOOKUP(D$298, 観光入込客数_実数かSIMか, 2, FALSE)/1000000</f>
        <v>0</v>
      </c>
      <c r="E347" s="323">
        <f>計算!E620*VLOOKUP(E$298, 観光入込客数_実数かSIMか, 2, FALSE)/1000000</f>
        <v>0</v>
      </c>
      <c r="F347" s="323">
        <f>計算!F620*VLOOKUP(F$298, 観光入込客数_実数かSIMか, 2, FALSE)/1000000</f>
        <v>0</v>
      </c>
      <c r="G347" s="323">
        <f>計算!G620*VLOOKUP(G$298, 観光入込客数_実数かSIMか, 2, FALSE)/1000000</f>
        <v>0</v>
      </c>
      <c r="H347" s="323">
        <f>計算!H620*VLOOKUP(H$298, 観光入込客数_実数かSIMか, 2, FALSE)/1000000</f>
        <v>0</v>
      </c>
      <c r="I347" s="323">
        <f>計算!I620*VLOOKUP(I$298, 観光入込客数_実数かSIMか, 2, FALSE)/1000000</f>
        <v>0</v>
      </c>
      <c r="J347" s="323">
        <f>計算!J620*VLOOKUP(J$298, 観光入込客数_実数かSIMか, 2, FALSE)/1000000</f>
        <v>0</v>
      </c>
      <c r="K347" s="323">
        <f>計算!K620*VLOOKUP(K$298, 観光入込客数_実数かSIMか, 2, FALSE)/1000000</f>
        <v>0</v>
      </c>
      <c r="L347" s="323">
        <f>計算!L620*VLOOKUP(L$298, 観光入込客数_実数かSIMか, 2, FALSE)/1000000</f>
        <v>0</v>
      </c>
      <c r="M347" s="323">
        <f>計算!M620*VLOOKUP(M$298, 観光入込客数_実数かSIMか, 2, FALSE)/1000000</f>
        <v>0</v>
      </c>
      <c r="N347" s="323">
        <f>計算!N620*VLOOKUP(N$298, 観光入込客数_実数かSIMか, 2, FALSE)/1000000</f>
        <v>0</v>
      </c>
      <c r="O347" s="323">
        <f>計算!O620*VLOOKUP(O$298, 観光入込客数_実数かSIMか, 2, FALSE)/1000000</f>
        <v>0</v>
      </c>
      <c r="P347" s="323">
        <f>計算!P620*VLOOKUP(P$298, 観光入込客数_実数かSIMか, 2, FALSE)/1000000</f>
        <v>0</v>
      </c>
      <c r="Q347" s="323">
        <f>計算!Q620*VLOOKUP(Q$298, 観光入込客数_実数かSIMか, 2, FALSE)/1000000</f>
        <v>0</v>
      </c>
      <c r="R347" s="323">
        <f>計算!R620*VLOOKUP(R$298, 観光入込客数_実数かSIMか, 2, FALSE)/1000000</f>
        <v>0</v>
      </c>
      <c r="S347" s="323">
        <f>計算!S620*VLOOKUP(S$298, 観光入込客数_実数かSIMか, 2, FALSE)/1000000</f>
        <v>0</v>
      </c>
      <c r="T347" s="584">
        <f t="shared" si="4"/>
        <v>0</v>
      </c>
    </row>
    <row r="348" spans="1:20" s="313" customFormat="1" ht="15.75" hidden="1" x14ac:dyDescent="0.25">
      <c r="A348" s="305"/>
      <c r="B348" s="323" t="str">
        <f t="shared" si="3"/>
        <v/>
      </c>
      <c r="C348" s="325"/>
      <c r="D348" s="323">
        <f>計算!D621*VLOOKUP(D$298, 観光入込客数_実数かSIMか, 2, FALSE)/1000000</f>
        <v>0</v>
      </c>
      <c r="E348" s="323">
        <f>計算!E621*VLOOKUP(E$298, 観光入込客数_実数かSIMか, 2, FALSE)/1000000</f>
        <v>0</v>
      </c>
      <c r="F348" s="323">
        <f>計算!F621*VLOOKUP(F$298, 観光入込客数_実数かSIMか, 2, FALSE)/1000000</f>
        <v>0</v>
      </c>
      <c r="G348" s="323">
        <f>計算!G621*VLOOKUP(G$298, 観光入込客数_実数かSIMか, 2, FALSE)/1000000</f>
        <v>0</v>
      </c>
      <c r="H348" s="323">
        <f>計算!H621*VLOOKUP(H$298, 観光入込客数_実数かSIMか, 2, FALSE)/1000000</f>
        <v>0</v>
      </c>
      <c r="I348" s="323">
        <f>計算!I621*VLOOKUP(I$298, 観光入込客数_実数かSIMか, 2, FALSE)/1000000</f>
        <v>0</v>
      </c>
      <c r="J348" s="323">
        <f>計算!J621*VLOOKUP(J$298, 観光入込客数_実数かSIMか, 2, FALSE)/1000000</f>
        <v>0</v>
      </c>
      <c r="K348" s="323">
        <f>計算!K621*VLOOKUP(K$298, 観光入込客数_実数かSIMか, 2, FALSE)/1000000</f>
        <v>0</v>
      </c>
      <c r="L348" s="323">
        <f>計算!L621*VLOOKUP(L$298, 観光入込客数_実数かSIMか, 2, FALSE)/1000000</f>
        <v>0</v>
      </c>
      <c r="M348" s="323">
        <f>計算!M621*VLOOKUP(M$298, 観光入込客数_実数かSIMか, 2, FALSE)/1000000</f>
        <v>0</v>
      </c>
      <c r="N348" s="323">
        <f>計算!N621*VLOOKUP(N$298, 観光入込客数_実数かSIMか, 2, FALSE)/1000000</f>
        <v>0</v>
      </c>
      <c r="O348" s="323">
        <f>計算!O621*VLOOKUP(O$298, 観光入込客数_実数かSIMか, 2, FALSE)/1000000</f>
        <v>0</v>
      </c>
      <c r="P348" s="323">
        <f>計算!P621*VLOOKUP(P$298, 観光入込客数_実数かSIMか, 2, FALSE)/1000000</f>
        <v>0</v>
      </c>
      <c r="Q348" s="323">
        <f>計算!Q621*VLOOKUP(Q$298, 観光入込客数_実数かSIMか, 2, FALSE)/1000000</f>
        <v>0</v>
      </c>
      <c r="R348" s="323">
        <f>計算!R621*VLOOKUP(R$298, 観光入込客数_実数かSIMか, 2, FALSE)/1000000</f>
        <v>0</v>
      </c>
      <c r="S348" s="323">
        <f>計算!S621*VLOOKUP(S$298, 観光入込客数_実数かSIMか, 2, FALSE)/1000000</f>
        <v>0</v>
      </c>
      <c r="T348" s="584">
        <f t="shared" si="4"/>
        <v>0</v>
      </c>
    </row>
    <row r="349" spans="1:20" s="313" customFormat="1" ht="15.75" hidden="1" x14ac:dyDescent="0.25">
      <c r="A349" s="305"/>
      <c r="B349" s="323" t="str">
        <f t="shared" si="3"/>
        <v/>
      </c>
      <c r="C349" s="325"/>
      <c r="D349" s="323">
        <f>計算!D622*VLOOKUP(D$298, 観光入込客数_実数かSIMか, 2, FALSE)/1000000</f>
        <v>0</v>
      </c>
      <c r="E349" s="323">
        <f>計算!E622*VLOOKUP(E$298, 観光入込客数_実数かSIMか, 2, FALSE)/1000000</f>
        <v>0</v>
      </c>
      <c r="F349" s="323">
        <f>計算!F622*VLOOKUP(F$298, 観光入込客数_実数かSIMか, 2, FALSE)/1000000</f>
        <v>0</v>
      </c>
      <c r="G349" s="323">
        <f>計算!G622*VLOOKUP(G$298, 観光入込客数_実数かSIMか, 2, FALSE)/1000000</f>
        <v>0</v>
      </c>
      <c r="H349" s="323">
        <f>計算!H622*VLOOKUP(H$298, 観光入込客数_実数かSIMか, 2, FALSE)/1000000</f>
        <v>0</v>
      </c>
      <c r="I349" s="323">
        <f>計算!I622*VLOOKUP(I$298, 観光入込客数_実数かSIMか, 2, FALSE)/1000000</f>
        <v>0</v>
      </c>
      <c r="J349" s="323">
        <f>計算!J622*VLOOKUP(J$298, 観光入込客数_実数かSIMか, 2, FALSE)/1000000</f>
        <v>0</v>
      </c>
      <c r="K349" s="323">
        <f>計算!K622*VLOOKUP(K$298, 観光入込客数_実数かSIMか, 2, FALSE)/1000000</f>
        <v>0</v>
      </c>
      <c r="L349" s="323">
        <f>計算!L622*VLOOKUP(L$298, 観光入込客数_実数かSIMか, 2, FALSE)/1000000</f>
        <v>0</v>
      </c>
      <c r="M349" s="323">
        <f>計算!M622*VLOOKUP(M$298, 観光入込客数_実数かSIMか, 2, FALSE)/1000000</f>
        <v>0</v>
      </c>
      <c r="N349" s="323">
        <f>計算!N622*VLOOKUP(N$298, 観光入込客数_実数かSIMか, 2, FALSE)/1000000</f>
        <v>0</v>
      </c>
      <c r="O349" s="323">
        <f>計算!O622*VLOOKUP(O$298, 観光入込客数_実数かSIMか, 2, FALSE)/1000000</f>
        <v>0</v>
      </c>
      <c r="P349" s="323">
        <f>計算!P622*VLOOKUP(P$298, 観光入込客数_実数かSIMか, 2, FALSE)/1000000</f>
        <v>0</v>
      </c>
      <c r="Q349" s="323">
        <f>計算!Q622*VLOOKUP(Q$298, 観光入込客数_実数かSIMか, 2, FALSE)/1000000</f>
        <v>0</v>
      </c>
      <c r="R349" s="323">
        <f>計算!R622*VLOOKUP(R$298, 観光入込客数_実数かSIMか, 2, FALSE)/1000000</f>
        <v>0</v>
      </c>
      <c r="S349" s="323">
        <f>計算!S622*VLOOKUP(S$298, 観光入込客数_実数かSIMか, 2, FALSE)/1000000</f>
        <v>0</v>
      </c>
      <c r="T349" s="584">
        <f t="shared" si="4"/>
        <v>0</v>
      </c>
    </row>
    <row r="350" spans="1:20" s="313" customFormat="1" ht="15.75" hidden="1" x14ac:dyDescent="0.25">
      <c r="A350" s="305"/>
      <c r="B350" s="323" t="str">
        <f t="shared" si="3"/>
        <v/>
      </c>
      <c r="C350" s="325"/>
      <c r="D350" s="323">
        <f>計算!D623*VLOOKUP(D$298, 観光入込客数_実数かSIMか, 2, FALSE)/1000000</f>
        <v>0</v>
      </c>
      <c r="E350" s="323">
        <f>計算!E623*VLOOKUP(E$298, 観光入込客数_実数かSIMか, 2, FALSE)/1000000</f>
        <v>0</v>
      </c>
      <c r="F350" s="323">
        <f>計算!F623*VLOOKUP(F$298, 観光入込客数_実数かSIMか, 2, FALSE)/1000000</f>
        <v>0</v>
      </c>
      <c r="G350" s="323">
        <f>計算!G623*VLOOKUP(G$298, 観光入込客数_実数かSIMか, 2, FALSE)/1000000</f>
        <v>0</v>
      </c>
      <c r="H350" s="323">
        <f>計算!H623*VLOOKUP(H$298, 観光入込客数_実数かSIMか, 2, FALSE)/1000000</f>
        <v>0</v>
      </c>
      <c r="I350" s="323">
        <f>計算!I623*VLOOKUP(I$298, 観光入込客数_実数かSIMか, 2, FALSE)/1000000</f>
        <v>0</v>
      </c>
      <c r="J350" s="323">
        <f>計算!J623*VLOOKUP(J$298, 観光入込客数_実数かSIMか, 2, FALSE)/1000000</f>
        <v>0</v>
      </c>
      <c r="K350" s="323">
        <f>計算!K623*VLOOKUP(K$298, 観光入込客数_実数かSIMか, 2, FALSE)/1000000</f>
        <v>0</v>
      </c>
      <c r="L350" s="323">
        <f>計算!L623*VLOOKUP(L$298, 観光入込客数_実数かSIMか, 2, FALSE)/1000000</f>
        <v>0</v>
      </c>
      <c r="M350" s="323">
        <f>計算!M623*VLOOKUP(M$298, 観光入込客数_実数かSIMか, 2, FALSE)/1000000</f>
        <v>0</v>
      </c>
      <c r="N350" s="323">
        <f>計算!N623*VLOOKUP(N$298, 観光入込客数_実数かSIMか, 2, FALSE)/1000000</f>
        <v>0</v>
      </c>
      <c r="O350" s="323">
        <f>計算!O623*VLOOKUP(O$298, 観光入込客数_実数かSIMか, 2, FALSE)/1000000</f>
        <v>0</v>
      </c>
      <c r="P350" s="323">
        <f>計算!P623*VLOOKUP(P$298, 観光入込客数_実数かSIMか, 2, FALSE)/1000000</f>
        <v>0</v>
      </c>
      <c r="Q350" s="323">
        <f>計算!Q623*VLOOKUP(Q$298, 観光入込客数_実数かSIMか, 2, FALSE)/1000000</f>
        <v>0</v>
      </c>
      <c r="R350" s="323">
        <f>計算!R623*VLOOKUP(R$298, 観光入込客数_実数かSIMか, 2, FALSE)/1000000</f>
        <v>0</v>
      </c>
      <c r="S350" s="323">
        <f>計算!S623*VLOOKUP(S$298, 観光入込客数_実数かSIMか, 2, FALSE)/1000000</f>
        <v>0</v>
      </c>
      <c r="T350" s="584">
        <f t="shared" si="4"/>
        <v>0</v>
      </c>
    </row>
    <row r="351" spans="1:20" s="313" customFormat="1" ht="15.75" hidden="1" x14ac:dyDescent="0.25">
      <c r="A351" s="305"/>
      <c r="B351" s="323" t="str">
        <f t="shared" si="3"/>
        <v/>
      </c>
      <c r="C351" s="325"/>
      <c r="D351" s="323">
        <f>計算!D624*VLOOKUP(D$298, 観光入込客数_実数かSIMか, 2, FALSE)/1000000</f>
        <v>0</v>
      </c>
      <c r="E351" s="323">
        <f>計算!E624*VLOOKUP(E$298, 観光入込客数_実数かSIMか, 2, FALSE)/1000000</f>
        <v>0</v>
      </c>
      <c r="F351" s="323">
        <f>計算!F624*VLOOKUP(F$298, 観光入込客数_実数かSIMか, 2, FALSE)/1000000</f>
        <v>0</v>
      </c>
      <c r="G351" s="323">
        <f>計算!G624*VLOOKUP(G$298, 観光入込客数_実数かSIMか, 2, FALSE)/1000000</f>
        <v>0</v>
      </c>
      <c r="H351" s="323">
        <f>計算!H624*VLOOKUP(H$298, 観光入込客数_実数かSIMか, 2, FALSE)/1000000</f>
        <v>0</v>
      </c>
      <c r="I351" s="323">
        <f>計算!I624*VLOOKUP(I$298, 観光入込客数_実数かSIMか, 2, FALSE)/1000000</f>
        <v>0</v>
      </c>
      <c r="J351" s="323">
        <f>計算!J624*VLOOKUP(J$298, 観光入込客数_実数かSIMか, 2, FALSE)/1000000</f>
        <v>0</v>
      </c>
      <c r="K351" s="323">
        <f>計算!K624*VLOOKUP(K$298, 観光入込客数_実数かSIMか, 2, FALSE)/1000000</f>
        <v>0</v>
      </c>
      <c r="L351" s="323">
        <f>計算!L624*VLOOKUP(L$298, 観光入込客数_実数かSIMか, 2, FALSE)/1000000</f>
        <v>0</v>
      </c>
      <c r="M351" s="323">
        <f>計算!M624*VLOOKUP(M$298, 観光入込客数_実数かSIMか, 2, FALSE)/1000000</f>
        <v>0</v>
      </c>
      <c r="N351" s="323">
        <f>計算!N624*VLOOKUP(N$298, 観光入込客数_実数かSIMか, 2, FALSE)/1000000</f>
        <v>0</v>
      </c>
      <c r="O351" s="323">
        <f>計算!O624*VLOOKUP(O$298, 観光入込客数_実数かSIMか, 2, FALSE)/1000000</f>
        <v>0</v>
      </c>
      <c r="P351" s="323">
        <f>計算!P624*VLOOKUP(P$298, 観光入込客数_実数かSIMか, 2, FALSE)/1000000</f>
        <v>0</v>
      </c>
      <c r="Q351" s="323">
        <f>計算!Q624*VLOOKUP(Q$298, 観光入込客数_実数かSIMか, 2, FALSE)/1000000</f>
        <v>0</v>
      </c>
      <c r="R351" s="323">
        <f>計算!R624*VLOOKUP(R$298, 観光入込客数_実数かSIMか, 2, FALSE)/1000000</f>
        <v>0</v>
      </c>
      <c r="S351" s="323">
        <f>計算!S624*VLOOKUP(S$298, 観光入込客数_実数かSIMか, 2, FALSE)/1000000</f>
        <v>0</v>
      </c>
      <c r="T351" s="584">
        <f t="shared" si="4"/>
        <v>0</v>
      </c>
    </row>
    <row r="352" spans="1:20" s="313" customFormat="1" ht="15.75" hidden="1" x14ac:dyDescent="0.25">
      <c r="A352" s="305"/>
      <c r="B352" s="323" t="str">
        <f t="shared" si="3"/>
        <v/>
      </c>
      <c r="C352" s="325"/>
      <c r="D352" s="323">
        <f>計算!D625*VLOOKUP(D$298, 観光入込客数_実数かSIMか, 2, FALSE)/1000000</f>
        <v>0</v>
      </c>
      <c r="E352" s="323">
        <f>計算!E625*VLOOKUP(E$298, 観光入込客数_実数かSIMか, 2, FALSE)/1000000</f>
        <v>0</v>
      </c>
      <c r="F352" s="323">
        <f>計算!F625*VLOOKUP(F$298, 観光入込客数_実数かSIMか, 2, FALSE)/1000000</f>
        <v>0</v>
      </c>
      <c r="G352" s="323">
        <f>計算!G625*VLOOKUP(G$298, 観光入込客数_実数かSIMか, 2, FALSE)/1000000</f>
        <v>0</v>
      </c>
      <c r="H352" s="323">
        <f>計算!H625*VLOOKUP(H$298, 観光入込客数_実数かSIMか, 2, FALSE)/1000000</f>
        <v>0</v>
      </c>
      <c r="I352" s="323">
        <f>計算!I625*VLOOKUP(I$298, 観光入込客数_実数かSIMか, 2, FALSE)/1000000</f>
        <v>0</v>
      </c>
      <c r="J352" s="323">
        <f>計算!J625*VLOOKUP(J$298, 観光入込客数_実数かSIMか, 2, FALSE)/1000000</f>
        <v>0</v>
      </c>
      <c r="K352" s="323">
        <f>計算!K625*VLOOKUP(K$298, 観光入込客数_実数かSIMか, 2, FALSE)/1000000</f>
        <v>0</v>
      </c>
      <c r="L352" s="323">
        <f>計算!L625*VLOOKUP(L$298, 観光入込客数_実数かSIMか, 2, FALSE)/1000000</f>
        <v>0</v>
      </c>
      <c r="M352" s="323">
        <f>計算!M625*VLOOKUP(M$298, 観光入込客数_実数かSIMか, 2, FALSE)/1000000</f>
        <v>0</v>
      </c>
      <c r="N352" s="323">
        <f>計算!N625*VLOOKUP(N$298, 観光入込客数_実数かSIMか, 2, FALSE)/1000000</f>
        <v>0</v>
      </c>
      <c r="O352" s="323">
        <f>計算!O625*VLOOKUP(O$298, 観光入込客数_実数かSIMか, 2, FALSE)/1000000</f>
        <v>0</v>
      </c>
      <c r="P352" s="323">
        <f>計算!P625*VLOOKUP(P$298, 観光入込客数_実数かSIMか, 2, FALSE)/1000000</f>
        <v>0</v>
      </c>
      <c r="Q352" s="323">
        <f>計算!Q625*VLOOKUP(Q$298, 観光入込客数_実数かSIMか, 2, FALSE)/1000000</f>
        <v>0</v>
      </c>
      <c r="R352" s="323">
        <f>計算!R625*VLOOKUP(R$298, 観光入込客数_実数かSIMか, 2, FALSE)/1000000</f>
        <v>0</v>
      </c>
      <c r="S352" s="323">
        <f>計算!S625*VLOOKUP(S$298, 観光入込客数_実数かSIMか, 2, FALSE)/1000000</f>
        <v>0</v>
      </c>
      <c r="T352" s="584">
        <f t="shared" si="4"/>
        <v>0</v>
      </c>
    </row>
    <row r="353" spans="1:20" s="313" customFormat="1" ht="15.75" hidden="1" x14ac:dyDescent="0.25">
      <c r="A353" s="305"/>
      <c r="B353" s="323" t="str">
        <f t="shared" si="3"/>
        <v/>
      </c>
      <c r="C353" s="325"/>
      <c r="D353" s="323">
        <f>計算!D626*VLOOKUP(D$298, 観光入込客数_実数かSIMか, 2, FALSE)/1000000</f>
        <v>0</v>
      </c>
      <c r="E353" s="323">
        <f>計算!E626*VLOOKUP(E$298, 観光入込客数_実数かSIMか, 2, FALSE)/1000000</f>
        <v>0</v>
      </c>
      <c r="F353" s="323">
        <f>計算!F626*VLOOKUP(F$298, 観光入込客数_実数かSIMか, 2, FALSE)/1000000</f>
        <v>0</v>
      </c>
      <c r="G353" s="323">
        <f>計算!G626*VLOOKUP(G$298, 観光入込客数_実数かSIMか, 2, FALSE)/1000000</f>
        <v>0</v>
      </c>
      <c r="H353" s="323">
        <f>計算!H626*VLOOKUP(H$298, 観光入込客数_実数かSIMか, 2, FALSE)/1000000</f>
        <v>0</v>
      </c>
      <c r="I353" s="323">
        <f>計算!I626*VLOOKUP(I$298, 観光入込客数_実数かSIMか, 2, FALSE)/1000000</f>
        <v>0</v>
      </c>
      <c r="J353" s="323">
        <f>計算!J626*VLOOKUP(J$298, 観光入込客数_実数かSIMか, 2, FALSE)/1000000</f>
        <v>0</v>
      </c>
      <c r="K353" s="323">
        <f>計算!K626*VLOOKUP(K$298, 観光入込客数_実数かSIMか, 2, FALSE)/1000000</f>
        <v>0</v>
      </c>
      <c r="L353" s="323">
        <f>計算!L626*VLOOKUP(L$298, 観光入込客数_実数かSIMか, 2, FALSE)/1000000</f>
        <v>0</v>
      </c>
      <c r="M353" s="323">
        <f>計算!M626*VLOOKUP(M$298, 観光入込客数_実数かSIMか, 2, FALSE)/1000000</f>
        <v>0</v>
      </c>
      <c r="N353" s="323">
        <f>計算!N626*VLOOKUP(N$298, 観光入込客数_実数かSIMか, 2, FALSE)/1000000</f>
        <v>0</v>
      </c>
      <c r="O353" s="323">
        <f>計算!O626*VLOOKUP(O$298, 観光入込客数_実数かSIMか, 2, FALSE)/1000000</f>
        <v>0</v>
      </c>
      <c r="P353" s="323">
        <f>計算!P626*VLOOKUP(P$298, 観光入込客数_実数かSIMか, 2, FALSE)/1000000</f>
        <v>0</v>
      </c>
      <c r="Q353" s="323">
        <f>計算!Q626*VLOOKUP(Q$298, 観光入込客数_実数かSIMか, 2, FALSE)/1000000</f>
        <v>0</v>
      </c>
      <c r="R353" s="323">
        <f>計算!R626*VLOOKUP(R$298, 観光入込客数_実数かSIMか, 2, FALSE)/1000000</f>
        <v>0</v>
      </c>
      <c r="S353" s="323">
        <f>計算!S626*VLOOKUP(S$298, 観光入込客数_実数かSIMか, 2, FALSE)/1000000</f>
        <v>0</v>
      </c>
      <c r="T353" s="584">
        <f t="shared" si="4"/>
        <v>0</v>
      </c>
    </row>
    <row r="354" spans="1:20" s="313" customFormat="1" ht="15.75" hidden="1" x14ac:dyDescent="0.25">
      <c r="A354" s="305"/>
      <c r="B354" s="323" t="str">
        <f t="shared" si="3"/>
        <v/>
      </c>
      <c r="C354" s="325"/>
      <c r="D354" s="323">
        <f>計算!D627*VLOOKUP(D$298, 観光入込客数_実数かSIMか, 2, FALSE)/1000000</f>
        <v>0</v>
      </c>
      <c r="E354" s="323">
        <f>計算!E627*VLOOKUP(E$298, 観光入込客数_実数かSIMか, 2, FALSE)/1000000</f>
        <v>0</v>
      </c>
      <c r="F354" s="323">
        <f>計算!F627*VLOOKUP(F$298, 観光入込客数_実数かSIMか, 2, FALSE)/1000000</f>
        <v>0</v>
      </c>
      <c r="G354" s="323">
        <f>計算!G627*VLOOKUP(G$298, 観光入込客数_実数かSIMか, 2, FALSE)/1000000</f>
        <v>0</v>
      </c>
      <c r="H354" s="323">
        <f>計算!H627*VLOOKUP(H$298, 観光入込客数_実数かSIMか, 2, FALSE)/1000000</f>
        <v>0</v>
      </c>
      <c r="I354" s="323">
        <f>計算!I627*VLOOKUP(I$298, 観光入込客数_実数かSIMか, 2, FALSE)/1000000</f>
        <v>0</v>
      </c>
      <c r="J354" s="323">
        <f>計算!J627*VLOOKUP(J$298, 観光入込客数_実数かSIMか, 2, FALSE)/1000000</f>
        <v>0</v>
      </c>
      <c r="K354" s="323">
        <f>計算!K627*VLOOKUP(K$298, 観光入込客数_実数かSIMか, 2, FALSE)/1000000</f>
        <v>0</v>
      </c>
      <c r="L354" s="323">
        <f>計算!L627*VLOOKUP(L$298, 観光入込客数_実数かSIMか, 2, FALSE)/1000000</f>
        <v>0</v>
      </c>
      <c r="M354" s="323">
        <f>計算!M627*VLOOKUP(M$298, 観光入込客数_実数かSIMか, 2, FALSE)/1000000</f>
        <v>0</v>
      </c>
      <c r="N354" s="323">
        <f>計算!N627*VLOOKUP(N$298, 観光入込客数_実数かSIMか, 2, FALSE)/1000000</f>
        <v>0</v>
      </c>
      <c r="O354" s="323">
        <f>計算!O627*VLOOKUP(O$298, 観光入込客数_実数かSIMか, 2, FALSE)/1000000</f>
        <v>0</v>
      </c>
      <c r="P354" s="323">
        <f>計算!P627*VLOOKUP(P$298, 観光入込客数_実数かSIMか, 2, FALSE)/1000000</f>
        <v>0</v>
      </c>
      <c r="Q354" s="323">
        <f>計算!Q627*VLOOKUP(Q$298, 観光入込客数_実数かSIMか, 2, FALSE)/1000000</f>
        <v>0</v>
      </c>
      <c r="R354" s="323">
        <f>計算!R627*VLOOKUP(R$298, 観光入込客数_実数かSIMか, 2, FALSE)/1000000</f>
        <v>0</v>
      </c>
      <c r="S354" s="323">
        <f>計算!S627*VLOOKUP(S$298, 観光入込客数_実数かSIMか, 2, FALSE)/1000000</f>
        <v>0</v>
      </c>
      <c r="T354" s="584">
        <f t="shared" si="4"/>
        <v>0</v>
      </c>
    </row>
    <row r="355" spans="1:20" s="313" customFormat="1" ht="15.75" hidden="1" x14ac:dyDescent="0.25">
      <c r="A355" s="305"/>
      <c r="B355" s="323" t="str">
        <f t="shared" si="3"/>
        <v/>
      </c>
      <c r="C355" s="325"/>
      <c r="D355" s="323">
        <f>計算!D628*VLOOKUP(D$298, 観光入込客数_実数かSIMか, 2, FALSE)/1000000</f>
        <v>0</v>
      </c>
      <c r="E355" s="323">
        <f>計算!E628*VLOOKUP(E$298, 観光入込客数_実数かSIMか, 2, FALSE)/1000000</f>
        <v>0</v>
      </c>
      <c r="F355" s="323">
        <f>計算!F628*VLOOKUP(F$298, 観光入込客数_実数かSIMか, 2, FALSE)/1000000</f>
        <v>0</v>
      </c>
      <c r="G355" s="323">
        <f>計算!G628*VLOOKUP(G$298, 観光入込客数_実数かSIMか, 2, FALSE)/1000000</f>
        <v>0</v>
      </c>
      <c r="H355" s="323">
        <f>計算!H628*VLOOKUP(H$298, 観光入込客数_実数かSIMか, 2, FALSE)/1000000</f>
        <v>0</v>
      </c>
      <c r="I355" s="323">
        <f>計算!I628*VLOOKUP(I$298, 観光入込客数_実数かSIMか, 2, FALSE)/1000000</f>
        <v>0</v>
      </c>
      <c r="J355" s="323">
        <f>計算!J628*VLOOKUP(J$298, 観光入込客数_実数かSIMか, 2, FALSE)/1000000</f>
        <v>0</v>
      </c>
      <c r="K355" s="323">
        <f>計算!K628*VLOOKUP(K$298, 観光入込客数_実数かSIMか, 2, FALSE)/1000000</f>
        <v>0</v>
      </c>
      <c r="L355" s="323">
        <f>計算!L628*VLOOKUP(L$298, 観光入込客数_実数かSIMか, 2, FALSE)/1000000</f>
        <v>0</v>
      </c>
      <c r="M355" s="323">
        <f>計算!M628*VLOOKUP(M$298, 観光入込客数_実数かSIMか, 2, FALSE)/1000000</f>
        <v>0</v>
      </c>
      <c r="N355" s="323">
        <f>計算!N628*VLOOKUP(N$298, 観光入込客数_実数かSIMか, 2, FALSE)/1000000</f>
        <v>0</v>
      </c>
      <c r="O355" s="323">
        <f>計算!O628*VLOOKUP(O$298, 観光入込客数_実数かSIMか, 2, FALSE)/1000000</f>
        <v>0</v>
      </c>
      <c r="P355" s="323">
        <f>計算!P628*VLOOKUP(P$298, 観光入込客数_実数かSIMか, 2, FALSE)/1000000</f>
        <v>0</v>
      </c>
      <c r="Q355" s="323">
        <f>計算!Q628*VLOOKUP(Q$298, 観光入込客数_実数かSIMか, 2, FALSE)/1000000</f>
        <v>0</v>
      </c>
      <c r="R355" s="323">
        <f>計算!R628*VLOOKUP(R$298, 観光入込客数_実数かSIMか, 2, FALSE)/1000000</f>
        <v>0</v>
      </c>
      <c r="S355" s="323">
        <f>計算!S628*VLOOKUP(S$298, 観光入込客数_実数かSIMか, 2, FALSE)/1000000</f>
        <v>0</v>
      </c>
      <c r="T355" s="584">
        <f t="shared" si="4"/>
        <v>0</v>
      </c>
    </row>
    <row r="356" spans="1:20" s="313" customFormat="1" ht="15.75" hidden="1" x14ac:dyDescent="0.25">
      <c r="A356" s="305"/>
      <c r="B356" s="323" t="str">
        <f t="shared" si="3"/>
        <v/>
      </c>
      <c r="C356" s="325"/>
      <c r="D356" s="323">
        <f>計算!D629*VLOOKUP(D$298, 観光入込客数_実数かSIMか, 2, FALSE)/1000000</f>
        <v>0</v>
      </c>
      <c r="E356" s="323">
        <f>計算!E629*VLOOKUP(E$298, 観光入込客数_実数かSIMか, 2, FALSE)/1000000</f>
        <v>0</v>
      </c>
      <c r="F356" s="323">
        <f>計算!F629*VLOOKUP(F$298, 観光入込客数_実数かSIMか, 2, FALSE)/1000000</f>
        <v>0</v>
      </c>
      <c r="G356" s="323">
        <f>計算!G629*VLOOKUP(G$298, 観光入込客数_実数かSIMか, 2, FALSE)/1000000</f>
        <v>0</v>
      </c>
      <c r="H356" s="323">
        <f>計算!H629*VLOOKUP(H$298, 観光入込客数_実数かSIMか, 2, FALSE)/1000000</f>
        <v>0</v>
      </c>
      <c r="I356" s="323">
        <f>計算!I629*VLOOKUP(I$298, 観光入込客数_実数かSIMか, 2, FALSE)/1000000</f>
        <v>0</v>
      </c>
      <c r="J356" s="323">
        <f>計算!J629*VLOOKUP(J$298, 観光入込客数_実数かSIMか, 2, FALSE)/1000000</f>
        <v>0</v>
      </c>
      <c r="K356" s="323">
        <f>計算!K629*VLOOKUP(K$298, 観光入込客数_実数かSIMか, 2, FALSE)/1000000</f>
        <v>0</v>
      </c>
      <c r="L356" s="323">
        <f>計算!L629*VLOOKUP(L$298, 観光入込客数_実数かSIMか, 2, FALSE)/1000000</f>
        <v>0</v>
      </c>
      <c r="M356" s="323">
        <f>計算!M629*VLOOKUP(M$298, 観光入込客数_実数かSIMか, 2, FALSE)/1000000</f>
        <v>0</v>
      </c>
      <c r="N356" s="323">
        <f>計算!N629*VLOOKUP(N$298, 観光入込客数_実数かSIMか, 2, FALSE)/1000000</f>
        <v>0</v>
      </c>
      <c r="O356" s="323">
        <f>計算!O629*VLOOKUP(O$298, 観光入込客数_実数かSIMか, 2, FALSE)/1000000</f>
        <v>0</v>
      </c>
      <c r="P356" s="323">
        <f>計算!P629*VLOOKUP(P$298, 観光入込客数_実数かSIMか, 2, FALSE)/1000000</f>
        <v>0</v>
      </c>
      <c r="Q356" s="323">
        <f>計算!Q629*VLOOKUP(Q$298, 観光入込客数_実数かSIMか, 2, FALSE)/1000000</f>
        <v>0</v>
      </c>
      <c r="R356" s="323">
        <f>計算!R629*VLOOKUP(R$298, 観光入込客数_実数かSIMか, 2, FALSE)/1000000</f>
        <v>0</v>
      </c>
      <c r="S356" s="323">
        <f>計算!S629*VLOOKUP(S$298, 観光入込客数_実数かSIMか, 2, FALSE)/1000000</f>
        <v>0</v>
      </c>
      <c r="T356" s="584">
        <f t="shared" si="4"/>
        <v>0</v>
      </c>
    </row>
    <row r="357" spans="1:20" s="313" customFormat="1" ht="15.75" hidden="1" x14ac:dyDescent="0.25">
      <c r="A357" s="305"/>
      <c r="B357" s="323" t="str">
        <f t="shared" si="3"/>
        <v/>
      </c>
      <c r="C357" s="325"/>
      <c r="D357" s="323">
        <f>計算!D630*VLOOKUP(D$298, 観光入込客数_実数かSIMか, 2, FALSE)/1000000</f>
        <v>0</v>
      </c>
      <c r="E357" s="323">
        <f>計算!E630*VLOOKUP(E$298, 観光入込客数_実数かSIMか, 2, FALSE)/1000000</f>
        <v>0</v>
      </c>
      <c r="F357" s="323">
        <f>計算!F630*VLOOKUP(F$298, 観光入込客数_実数かSIMか, 2, FALSE)/1000000</f>
        <v>0</v>
      </c>
      <c r="G357" s="323">
        <f>計算!G630*VLOOKUP(G$298, 観光入込客数_実数かSIMか, 2, FALSE)/1000000</f>
        <v>0</v>
      </c>
      <c r="H357" s="323">
        <f>計算!H630*VLOOKUP(H$298, 観光入込客数_実数かSIMか, 2, FALSE)/1000000</f>
        <v>0</v>
      </c>
      <c r="I357" s="323">
        <f>計算!I630*VLOOKUP(I$298, 観光入込客数_実数かSIMか, 2, FALSE)/1000000</f>
        <v>0</v>
      </c>
      <c r="J357" s="323">
        <f>計算!J630*VLOOKUP(J$298, 観光入込客数_実数かSIMか, 2, FALSE)/1000000</f>
        <v>0</v>
      </c>
      <c r="K357" s="323">
        <f>計算!K630*VLOOKUP(K$298, 観光入込客数_実数かSIMか, 2, FALSE)/1000000</f>
        <v>0</v>
      </c>
      <c r="L357" s="323">
        <f>計算!L630*VLOOKUP(L$298, 観光入込客数_実数かSIMか, 2, FALSE)/1000000</f>
        <v>0</v>
      </c>
      <c r="M357" s="323">
        <f>計算!M630*VLOOKUP(M$298, 観光入込客数_実数かSIMか, 2, FALSE)/1000000</f>
        <v>0</v>
      </c>
      <c r="N357" s="323">
        <f>計算!N630*VLOOKUP(N$298, 観光入込客数_実数かSIMか, 2, FALSE)/1000000</f>
        <v>0</v>
      </c>
      <c r="O357" s="323">
        <f>計算!O630*VLOOKUP(O$298, 観光入込客数_実数かSIMか, 2, FALSE)/1000000</f>
        <v>0</v>
      </c>
      <c r="P357" s="323">
        <f>計算!P630*VLOOKUP(P$298, 観光入込客数_実数かSIMか, 2, FALSE)/1000000</f>
        <v>0</v>
      </c>
      <c r="Q357" s="323">
        <f>計算!Q630*VLOOKUP(Q$298, 観光入込客数_実数かSIMか, 2, FALSE)/1000000</f>
        <v>0</v>
      </c>
      <c r="R357" s="323">
        <f>計算!R630*VLOOKUP(R$298, 観光入込客数_実数かSIMか, 2, FALSE)/1000000</f>
        <v>0</v>
      </c>
      <c r="S357" s="323">
        <f>計算!S630*VLOOKUP(S$298, 観光入込客数_実数かSIMか, 2, FALSE)/1000000</f>
        <v>0</v>
      </c>
      <c r="T357" s="584">
        <f t="shared" si="4"/>
        <v>0</v>
      </c>
    </row>
    <row r="358" spans="1:20" s="313" customFormat="1" ht="15.75" hidden="1" x14ac:dyDescent="0.25">
      <c r="A358" s="305"/>
      <c r="B358" s="323" t="str">
        <f t="shared" si="3"/>
        <v/>
      </c>
      <c r="C358" s="325"/>
      <c r="D358" s="323">
        <f>計算!D631*VLOOKUP(D$298, 観光入込客数_実数かSIMか, 2, FALSE)/1000000</f>
        <v>0</v>
      </c>
      <c r="E358" s="323">
        <f>計算!E631*VLOOKUP(E$298, 観光入込客数_実数かSIMか, 2, FALSE)/1000000</f>
        <v>0</v>
      </c>
      <c r="F358" s="323">
        <f>計算!F631*VLOOKUP(F$298, 観光入込客数_実数かSIMか, 2, FALSE)/1000000</f>
        <v>0</v>
      </c>
      <c r="G358" s="323">
        <f>計算!G631*VLOOKUP(G$298, 観光入込客数_実数かSIMか, 2, FALSE)/1000000</f>
        <v>0</v>
      </c>
      <c r="H358" s="323">
        <f>計算!H631*VLOOKUP(H$298, 観光入込客数_実数かSIMか, 2, FALSE)/1000000</f>
        <v>0</v>
      </c>
      <c r="I358" s="323">
        <f>計算!I631*VLOOKUP(I$298, 観光入込客数_実数かSIMか, 2, FALSE)/1000000</f>
        <v>0</v>
      </c>
      <c r="J358" s="323">
        <f>計算!J631*VLOOKUP(J$298, 観光入込客数_実数かSIMか, 2, FALSE)/1000000</f>
        <v>0</v>
      </c>
      <c r="K358" s="323">
        <f>計算!K631*VLOOKUP(K$298, 観光入込客数_実数かSIMか, 2, FALSE)/1000000</f>
        <v>0</v>
      </c>
      <c r="L358" s="323">
        <f>計算!L631*VLOOKUP(L$298, 観光入込客数_実数かSIMか, 2, FALSE)/1000000</f>
        <v>0</v>
      </c>
      <c r="M358" s="323">
        <f>計算!M631*VLOOKUP(M$298, 観光入込客数_実数かSIMか, 2, FALSE)/1000000</f>
        <v>0</v>
      </c>
      <c r="N358" s="323">
        <f>計算!N631*VLOOKUP(N$298, 観光入込客数_実数かSIMか, 2, FALSE)/1000000</f>
        <v>0</v>
      </c>
      <c r="O358" s="323">
        <f>計算!O631*VLOOKUP(O$298, 観光入込客数_実数かSIMか, 2, FALSE)/1000000</f>
        <v>0</v>
      </c>
      <c r="P358" s="323">
        <f>計算!P631*VLOOKUP(P$298, 観光入込客数_実数かSIMか, 2, FALSE)/1000000</f>
        <v>0</v>
      </c>
      <c r="Q358" s="323">
        <f>計算!Q631*VLOOKUP(Q$298, 観光入込客数_実数かSIMか, 2, FALSE)/1000000</f>
        <v>0</v>
      </c>
      <c r="R358" s="323">
        <f>計算!R631*VLOOKUP(R$298, 観光入込客数_実数かSIMか, 2, FALSE)/1000000</f>
        <v>0</v>
      </c>
      <c r="S358" s="323">
        <f>計算!S631*VLOOKUP(S$298, 観光入込客数_実数かSIMか, 2, FALSE)/1000000</f>
        <v>0</v>
      </c>
      <c r="T358" s="584">
        <f t="shared" si="4"/>
        <v>0</v>
      </c>
    </row>
    <row r="359" spans="1:20" s="313" customFormat="1" ht="15.75" hidden="1" x14ac:dyDescent="0.25">
      <c r="A359" s="305"/>
      <c r="B359" s="323" t="str">
        <f t="shared" si="3"/>
        <v/>
      </c>
      <c r="C359" s="325"/>
      <c r="D359" s="323">
        <f>計算!D632*VLOOKUP(D$298, 観光入込客数_実数かSIMか, 2, FALSE)/1000000</f>
        <v>0</v>
      </c>
      <c r="E359" s="323">
        <f>計算!E632*VLOOKUP(E$298, 観光入込客数_実数かSIMか, 2, FALSE)/1000000</f>
        <v>0</v>
      </c>
      <c r="F359" s="323">
        <f>計算!F632*VLOOKUP(F$298, 観光入込客数_実数かSIMか, 2, FALSE)/1000000</f>
        <v>0</v>
      </c>
      <c r="G359" s="323">
        <f>計算!G632*VLOOKUP(G$298, 観光入込客数_実数かSIMか, 2, FALSE)/1000000</f>
        <v>0</v>
      </c>
      <c r="H359" s="323">
        <f>計算!H632*VLOOKUP(H$298, 観光入込客数_実数かSIMか, 2, FALSE)/1000000</f>
        <v>0</v>
      </c>
      <c r="I359" s="323">
        <f>計算!I632*VLOOKUP(I$298, 観光入込客数_実数かSIMか, 2, FALSE)/1000000</f>
        <v>0</v>
      </c>
      <c r="J359" s="323">
        <f>計算!J632*VLOOKUP(J$298, 観光入込客数_実数かSIMか, 2, FALSE)/1000000</f>
        <v>0</v>
      </c>
      <c r="K359" s="323">
        <f>計算!K632*VLOOKUP(K$298, 観光入込客数_実数かSIMか, 2, FALSE)/1000000</f>
        <v>0</v>
      </c>
      <c r="L359" s="323">
        <f>計算!L632*VLOOKUP(L$298, 観光入込客数_実数かSIMか, 2, FALSE)/1000000</f>
        <v>0</v>
      </c>
      <c r="M359" s="323">
        <f>計算!M632*VLOOKUP(M$298, 観光入込客数_実数かSIMか, 2, FALSE)/1000000</f>
        <v>0</v>
      </c>
      <c r="N359" s="323">
        <f>計算!N632*VLOOKUP(N$298, 観光入込客数_実数かSIMか, 2, FALSE)/1000000</f>
        <v>0</v>
      </c>
      <c r="O359" s="323">
        <f>計算!O632*VLOOKUP(O$298, 観光入込客数_実数かSIMか, 2, FALSE)/1000000</f>
        <v>0</v>
      </c>
      <c r="P359" s="323">
        <f>計算!P632*VLOOKUP(P$298, 観光入込客数_実数かSIMか, 2, FALSE)/1000000</f>
        <v>0</v>
      </c>
      <c r="Q359" s="323">
        <f>計算!Q632*VLOOKUP(Q$298, 観光入込客数_実数かSIMか, 2, FALSE)/1000000</f>
        <v>0</v>
      </c>
      <c r="R359" s="323">
        <f>計算!R632*VLOOKUP(R$298, 観光入込客数_実数かSIMか, 2, FALSE)/1000000</f>
        <v>0</v>
      </c>
      <c r="S359" s="323">
        <f>計算!S632*VLOOKUP(S$298, 観光入込客数_実数かSIMか, 2, FALSE)/1000000</f>
        <v>0</v>
      </c>
      <c r="T359" s="584">
        <f t="shared" si="4"/>
        <v>0</v>
      </c>
    </row>
    <row r="360" spans="1:20" s="313" customFormat="1" ht="15.75" hidden="1" x14ac:dyDescent="0.25">
      <c r="A360" s="305"/>
      <c r="B360" s="323" t="str">
        <f t="shared" si="3"/>
        <v/>
      </c>
      <c r="C360" s="325"/>
      <c r="D360" s="323">
        <f>計算!D633*VLOOKUP(D$298, 観光入込客数_実数かSIMか, 2, FALSE)/1000000</f>
        <v>0</v>
      </c>
      <c r="E360" s="323">
        <f>計算!E633*VLOOKUP(E$298, 観光入込客数_実数かSIMか, 2, FALSE)/1000000</f>
        <v>0</v>
      </c>
      <c r="F360" s="323">
        <f>計算!F633*VLOOKUP(F$298, 観光入込客数_実数かSIMか, 2, FALSE)/1000000</f>
        <v>0</v>
      </c>
      <c r="G360" s="323">
        <f>計算!G633*VLOOKUP(G$298, 観光入込客数_実数かSIMか, 2, FALSE)/1000000</f>
        <v>0</v>
      </c>
      <c r="H360" s="323">
        <f>計算!H633*VLOOKUP(H$298, 観光入込客数_実数かSIMか, 2, FALSE)/1000000</f>
        <v>0</v>
      </c>
      <c r="I360" s="323">
        <f>計算!I633*VLOOKUP(I$298, 観光入込客数_実数かSIMか, 2, FALSE)/1000000</f>
        <v>0</v>
      </c>
      <c r="J360" s="323">
        <f>計算!J633*VLOOKUP(J$298, 観光入込客数_実数かSIMか, 2, FALSE)/1000000</f>
        <v>0</v>
      </c>
      <c r="K360" s="323">
        <f>計算!K633*VLOOKUP(K$298, 観光入込客数_実数かSIMか, 2, FALSE)/1000000</f>
        <v>0</v>
      </c>
      <c r="L360" s="323">
        <f>計算!L633*VLOOKUP(L$298, 観光入込客数_実数かSIMか, 2, FALSE)/1000000</f>
        <v>0</v>
      </c>
      <c r="M360" s="323">
        <f>計算!M633*VLOOKUP(M$298, 観光入込客数_実数かSIMか, 2, FALSE)/1000000</f>
        <v>0</v>
      </c>
      <c r="N360" s="323">
        <f>計算!N633*VLOOKUP(N$298, 観光入込客数_実数かSIMか, 2, FALSE)/1000000</f>
        <v>0</v>
      </c>
      <c r="O360" s="323">
        <f>計算!O633*VLOOKUP(O$298, 観光入込客数_実数かSIMか, 2, FALSE)/1000000</f>
        <v>0</v>
      </c>
      <c r="P360" s="323">
        <f>計算!P633*VLOOKUP(P$298, 観光入込客数_実数かSIMか, 2, FALSE)/1000000</f>
        <v>0</v>
      </c>
      <c r="Q360" s="323">
        <f>計算!Q633*VLOOKUP(Q$298, 観光入込客数_実数かSIMか, 2, FALSE)/1000000</f>
        <v>0</v>
      </c>
      <c r="R360" s="323">
        <f>計算!R633*VLOOKUP(R$298, 観光入込客数_実数かSIMか, 2, FALSE)/1000000</f>
        <v>0</v>
      </c>
      <c r="S360" s="323">
        <f>計算!S633*VLOOKUP(S$298, 観光入込客数_実数かSIMか, 2, FALSE)/1000000</f>
        <v>0</v>
      </c>
      <c r="T360" s="584">
        <f t="shared" si="4"/>
        <v>0</v>
      </c>
    </row>
    <row r="361" spans="1:20" s="313" customFormat="1" ht="15.75" hidden="1" x14ac:dyDescent="0.25">
      <c r="A361" s="305"/>
      <c r="B361" s="323" t="str">
        <f t="shared" si="3"/>
        <v/>
      </c>
      <c r="C361" s="325"/>
      <c r="D361" s="323">
        <f>計算!D634*VLOOKUP(D$298, 観光入込客数_実数かSIMか, 2, FALSE)/1000000</f>
        <v>0</v>
      </c>
      <c r="E361" s="323">
        <f>計算!E634*VLOOKUP(E$298, 観光入込客数_実数かSIMか, 2, FALSE)/1000000</f>
        <v>0</v>
      </c>
      <c r="F361" s="323">
        <f>計算!F634*VLOOKUP(F$298, 観光入込客数_実数かSIMか, 2, FALSE)/1000000</f>
        <v>0</v>
      </c>
      <c r="G361" s="323">
        <f>計算!G634*VLOOKUP(G$298, 観光入込客数_実数かSIMか, 2, FALSE)/1000000</f>
        <v>0</v>
      </c>
      <c r="H361" s="323">
        <f>計算!H634*VLOOKUP(H$298, 観光入込客数_実数かSIMか, 2, FALSE)/1000000</f>
        <v>0</v>
      </c>
      <c r="I361" s="323">
        <f>計算!I634*VLOOKUP(I$298, 観光入込客数_実数かSIMか, 2, FALSE)/1000000</f>
        <v>0</v>
      </c>
      <c r="J361" s="323">
        <f>計算!J634*VLOOKUP(J$298, 観光入込客数_実数かSIMか, 2, FALSE)/1000000</f>
        <v>0</v>
      </c>
      <c r="K361" s="323">
        <f>計算!K634*VLOOKUP(K$298, 観光入込客数_実数かSIMか, 2, FALSE)/1000000</f>
        <v>0</v>
      </c>
      <c r="L361" s="323">
        <f>計算!L634*VLOOKUP(L$298, 観光入込客数_実数かSIMか, 2, FALSE)/1000000</f>
        <v>0</v>
      </c>
      <c r="M361" s="323">
        <f>計算!M634*VLOOKUP(M$298, 観光入込客数_実数かSIMか, 2, FALSE)/1000000</f>
        <v>0</v>
      </c>
      <c r="N361" s="323">
        <f>計算!N634*VLOOKUP(N$298, 観光入込客数_実数かSIMか, 2, FALSE)/1000000</f>
        <v>0</v>
      </c>
      <c r="O361" s="323">
        <f>計算!O634*VLOOKUP(O$298, 観光入込客数_実数かSIMか, 2, FALSE)/1000000</f>
        <v>0</v>
      </c>
      <c r="P361" s="323">
        <f>計算!P634*VLOOKUP(P$298, 観光入込客数_実数かSIMか, 2, FALSE)/1000000</f>
        <v>0</v>
      </c>
      <c r="Q361" s="323">
        <f>計算!Q634*VLOOKUP(Q$298, 観光入込客数_実数かSIMか, 2, FALSE)/1000000</f>
        <v>0</v>
      </c>
      <c r="R361" s="323">
        <f>計算!R634*VLOOKUP(R$298, 観光入込客数_実数かSIMか, 2, FALSE)/1000000</f>
        <v>0</v>
      </c>
      <c r="S361" s="323">
        <f>計算!S634*VLOOKUP(S$298, 観光入込客数_実数かSIMか, 2, FALSE)/1000000</f>
        <v>0</v>
      </c>
      <c r="T361" s="584">
        <f t="shared" si="4"/>
        <v>0</v>
      </c>
    </row>
    <row r="362" spans="1:20" s="313" customFormat="1" ht="15.75" hidden="1" x14ac:dyDescent="0.25">
      <c r="A362" s="305"/>
      <c r="B362" s="323" t="str">
        <f t="shared" si="3"/>
        <v/>
      </c>
      <c r="C362" s="325"/>
      <c r="D362" s="323">
        <f>計算!D635*VLOOKUP(D$298, 観光入込客数_実数かSIMか, 2, FALSE)/1000000</f>
        <v>0</v>
      </c>
      <c r="E362" s="323">
        <f>計算!E635*VLOOKUP(E$298, 観光入込客数_実数かSIMか, 2, FALSE)/1000000</f>
        <v>0</v>
      </c>
      <c r="F362" s="323">
        <f>計算!F635*VLOOKUP(F$298, 観光入込客数_実数かSIMか, 2, FALSE)/1000000</f>
        <v>0</v>
      </c>
      <c r="G362" s="323">
        <f>計算!G635*VLOOKUP(G$298, 観光入込客数_実数かSIMか, 2, FALSE)/1000000</f>
        <v>0</v>
      </c>
      <c r="H362" s="323">
        <f>計算!H635*VLOOKUP(H$298, 観光入込客数_実数かSIMか, 2, FALSE)/1000000</f>
        <v>0</v>
      </c>
      <c r="I362" s="323">
        <f>計算!I635*VLOOKUP(I$298, 観光入込客数_実数かSIMか, 2, FALSE)/1000000</f>
        <v>0</v>
      </c>
      <c r="J362" s="323">
        <f>計算!J635*VLOOKUP(J$298, 観光入込客数_実数かSIMか, 2, FALSE)/1000000</f>
        <v>0</v>
      </c>
      <c r="K362" s="323">
        <f>計算!K635*VLOOKUP(K$298, 観光入込客数_実数かSIMか, 2, FALSE)/1000000</f>
        <v>0</v>
      </c>
      <c r="L362" s="323">
        <f>計算!L635*VLOOKUP(L$298, 観光入込客数_実数かSIMか, 2, FALSE)/1000000</f>
        <v>0</v>
      </c>
      <c r="M362" s="323">
        <f>計算!M635*VLOOKUP(M$298, 観光入込客数_実数かSIMか, 2, FALSE)/1000000</f>
        <v>0</v>
      </c>
      <c r="N362" s="323">
        <f>計算!N635*VLOOKUP(N$298, 観光入込客数_実数かSIMか, 2, FALSE)/1000000</f>
        <v>0</v>
      </c>
      <c r="O362" s="323">
        <f>計算!O635*VLOOKUP(O$298, 観光入込客数_実数かSIMか, 2, FALSE)/1000000</f>
        <v>0</v>
      </c>
      <c r="P362" s="323">
        <f>計算!P635*VLOOKUP(P$298, 観光入込客数_実数かSIMか, 2, FALSE)/1000000</f>
        <v>0</v>
      </c>
      <c r="Q362" s="323">
        <f>計算!Q635*VLOOKUP(Q$298, 観光入込客数_実数かSIMか, 2, FALSE)/1000000</f>
        <v>0</v>
      </c>
      <c r="R362" s="323">
        <f>計算!R635*VLOOKUP(R$298, 観光入込客数_実数かSIMか, 2, FALSE)/1000000</f>
        <v>0</v>
      </c>
      <c r="S362" s="323">
        <f>計算!S635*VLOOKUP(S$298, 観光入込客数_実数かSIMか, 2, FALSE)/1000000</f>
        <v>0</v>
      </c>
      <c r="T362" s="584">
        <f t="shared" si="4"/>
        <v>0</v>
      </c>
    </row>
    <row r="363" spans="1:20" s="313" customFormat="1" ht="15.75" hidden="1" x14ac:dyDescent="0.25">
      <c r="A363" s="305"/>
      <c r="B363" s="323" t="str">
        <f t="shared" si="3"/>
        <v/>
      </c>
      <c r="C363" s="325"/>
      <c r="D363" s="323">
        <f>計算!D636*VLOOKUP(D$298, 観光入込客数_実数かSIMか, 2, FALSE)/1000000</f>
        <v>0</v>
      </c>
      <c r="E363" s="323">
        <f>計算!E636*VLOOKUP(E$298, 観光入込客数_実数かSIMか, 2, FALSE)/1000000</f>
        <v>0</v>
      </c>
      <c r="F363" s="323">
        <f>計算!F636*VLOOKUP(F$298, 観光入込客数_実数かSIMか, 2, FALSE)/1000000</f>
        <v>0</v>
      </c>
      <c r="G363" s="323">
        <f>計算!G636*VLOOKUP(G$298, 観光入込客数_実数かSIMか, 2, FALSE)/1000000</f>
        <v>0</v>
      </c>
      <c r="H363" s="323">
        <f>計算!H636*VLOOKUP(H$298, 観光入込客数_実数かSIMか, 2, FALSE)/1000000</f>
        <v>0</v>
      </c>
      <c r="I363" s="323">
        <f>計算!I636*VLOOKUP(I$298, 観光入込客数_実数かSIMか, 2, FALSE)/1000000</f>
        <v>0</v>
      </c>
      <c r="J363" s="323">
        <f>計算!J636*VLOOKUP(J$298, 観光入込客数_実数かSIMか, 2, FALSE)/1000000</f>
        <v>0</v>
      </c>
      <c r="K363" s="323">
        <f>計算!K636*VLOOKUP(K$298, 観光入込客数_実数かSIMか, 2, FALSE)/1000000</f>
        <v>0</v>
      </c>
      <c r="L363" s="323">
        <f>計算!L636*VLOOKUP(L$298, 観光入込客数_実数かSIMか, 2, FALSE)/1000000</f>
        <v>0</v>
      </c>
      <c r="M363" s="323">
        <f>計算!M636*VLOOKUP(M$298, 観光入込客数_実数かSIMか, 2, FALSE)/1000000</f>
        <v>0</v>
      </c>
      <c r="N363" s="323">
        <f>計算!N636*VLOOKUP(N$298, 観光入込客数_実数かSIMか, 2, FALSE)/1000000</f>
        <v>0</v>
      </c>
      <c r="O363" s="323">
        <f>計算!O636*VLOOKUP(O$298, 観光入込客数_実数かSIMか, 2, FALSE)/1000000</f>
        <v>0</v>
      </c>
      <c r="P363" s="323">
        <f>計算!P636*VLOOKUP(P$298, 観光入込客数_実数かSIMか, 2, FALSE)/1000000</f>
        <v>0</v>
      </c>
      <c r="Q363" s="323">
        <f>計算!Q636*VLOOKUP(Q$298, 観光入込客数_実数かSIMか, 2, FALSE)/1000000</f>
        <v>0</v>
      </c>
      <c r="R363" s="323">
        <f>計算!R636*VLOOKUP(R$298, 観光入込客数_実数かSIMか, 2, FALSE)/1000000</f>
        <v>0</v>
      </c>
      <c r="S363" s="323">
        <f>計算!S636*VLOOKUP(S$298, 観光入込客数_実数かSIMか, 2, FALSE)/1000000</f>
        <v>0</v>
      </c>
      <c r="T363" s="584">
        <f t="shared" si="4"/>
        <v>0</v>
      </c>
    </row>
    <row r="364" spans="1:20" s="313" customFormat="1" ht="15.75" hidden="1" x14ac:dyDescent="0.25">
      <c r="A364" s="305"/>
      <c r="B364" s="323" t="str">
        <f t="shared" ref="B364:B395" si="5">IF(B104="", "", B104)</f>
        <v/>
      </c>
      <c r="C364" s="325"/>
      <c r="D364" s="323">
        <f>計算!D637*VLOOKUP(D$298, 観光入込客数_実数かSIMか, 2, FALSE)/1000000</f>
        <v>0</v>
      </c>
      <c r="E364" s="323">
        <f>計算!E637*VLOOKUP(E$298, 観光入込客数_実数かSIMか, 2, FALSE)/1000000</f>
        <v>0</v>
      </c>
      <c r="F364" s="323">
        <f>計算!F637*VLOOKUP(F$298, 観光入込客数_実数かSIMか, 2, FALSE)/1000000</f>
        <v>0</v>
      </c>
      <c r="G364" s="323">
        <f>計算!G637*VLOOKUP(G$298, 観光入込客数_実数かSIMか, 2, FALSE)/1000000</f>
        <v>0</v>
      </c>
      <c r="H364" s="323">
        <f>計算!H637*VLOOKUP(H$298, 観光入込客数_実数かSIMか, 2, FALSE)/1000000</f>
        <v>0</v>
      </c>
      <c r="I364" s="323">
        <f>計算!I637*VLOOKUP(I$298, 観光入込客数_実数かSIMか, 2, FALSE)/1000000</f>
        <v>0</v>
      </c>
      <c r="J364" s="323">
        <f>計算!J637*VLOOKUP(J$298, 観光入込客数_実数かSIMか, 2, FALSE)/1000000</f>
        <v>0</v>
      </c>
      <c r="K364" s="323">
        <f>計算!K637*VLOOKUP(K$298, 観光入込客数_実数かSIMか, 2, FALSE)/1000000</f>
        <v>0</v>
      </c>
      <c r="L364" s="323">
        <f>計算!L637*VLOOKUP(L$298, 観光入込客数_実数かSIMか, 2, FALSE)/1000000</f>
        <v>0</v>
      </c>
      <c r="M364" s="323">
        <f>計算!M637*VLOOKUP(M$298, 観光入込客数_実数かSIMか, 2, FALSE)/1000000</f>
        <v>0</v>
      </c>
      <c r="N364" s="323">
        <f>計算!N637*VLOOKUP(N$298, 観光入込客数_実数かSIMか, 2, FALSE)/1000000</f>
        <v>0</v>
      </c>
      <c r="O364" s="323">
        <f>計算!O637*VLOOKUP(O$298, 観光入込客数_実数かSIMか, 2, FALSE)/1000000</f>
        <v>0</v>
      </c>
      <c r="P364" s="323">
        <f>計算!P637*VLOOKUP(P$298, 観光入込客数_実数かSIMか, 2, FALSE)/1000000</f>
        <v>0</v>
      </c>
      <c r="Q364" s="323">
        <f>計算!Q637*VLOOKUP(Q$298, 観光入込客数_実数かSIMか, 2, FALSE)/1000000</f>
        <v>0</v>
      </c>
      <c r="R364" s="323">
        <f>計算!R637*VLOOKUP(R$298, 観光入込客数_実数かSIMか, 2, FALSE)/1000000</f>
        <v>0</v>
      </c>
      <c r="S364" s="323">
        <f>計算!S637*VLOOKUP(S$298, 観光入込客数_実数かSIMか, 2, FALSE)/1000000</f>
        <v>0</v>
      </c>
      <c r="T364" s="584">
        <f t="shared" ref="T364:T395" si="6">SUMIF($D$299:$S$299, _スイッチ_観光客属性, $D364:$S364)</f>
        <v>0</v>
      </c>
    </row>
    <row r="365" spans="1:20" s="313" customFormat="1" ht="15.75" hidden="1" x14ac:dyDescent="0.25">
      <c r="A365" s="305"/>
      <c r="B365" s="323" t="str">
        <f t="shared" si="5"/>
        <v/>
      </c>
      <c r="C365" s="325"/>
      <c r="D365" s="323">
        <f>計算!D638*VLOOKUP(D$298, 観光入込客数_実数かSIMか, 2, FALSE)/1000000</f>
        <v>0</v>
      </c>
      <c r="E365" s="323">
        <f>計算!E638*VLOOKUP(E$298, 観光入込客数_実数かSIMか, 2, FALSE)/1000000</f>
        <v>0</v>
      </c>
      <c r="F365" s="323">
        <f>計算!F638*VLOOKUP(F$298, 観光入込客数_実数かSIMか, 2, FALSE)/1000000</f>
        <v>0</v>
      </c>
      <c r="G365" s="323">
        <f>計算!G638*VLOOKUP(G$298, 観光入込客数_実数かSIMか, 2, FALSE)/1000000</f>
        <v>0</v>
      </c>
      <c r="H365" s="323">
        <f>計算!H638*VLOOKUP(H$298, 観光入込客数_実数かSIMか, 2, FALSE)/1000000</f>
        <v>0</v>
      </c>
      <c r="I365" s="323">
        <f>計算!I638*VLOOKUP(I$298, 観光入込客数_実数かSIMか, 2, FALSE)/1000000</f>
        <v>0</v>
      </c>
      <c r="J365" s="323">
        <f>計算!J638*VLOOKUP(J$298, 観光入込客数_実数かSIMか, 2, FALSE)/1000000</f>
        <v>0</v>
      </c>
      <c r="K365" s="323">
        <f>計算!K638*VLOOKUP(K$298, 観光入込客数_実数かSIMか, 2, FALSE)/1000000</f>
        <v>0</v>
      </c>
      <c r="L365" s="323">
        <f>計算!L638*VLOOKUP(L$298, 観光入込客数_実数かSIMか, 2, FALSE)/1000000</f>
        <v>0</v>
      </c>
      <c r="M365" s="323">
        <f>計算!M638*VLOOKUP(M$298, 観光入込客数_実数かSIMか, 2, FALSE)/1000000</f>
        <v>0</v>
      </c>
      <c r="N365" s="323">
        <f>計算!N638*VLOOKUP(N$298, 観光入込客数_実数かSIMか, 2, FALSE)/1000000</f>
        <v>0</v>
      </c>
      <c r="O365" s="323">
        <f>計算!O638*VLOOKUP(O$298, 観光入込客数_実数かSIMか, 2, FALSE)/1000000</f>
        <v>0</v>
      </c>
      <c r="P365" s="323">
        <f>計算!P638*VLOOKUP(P$298, 観光入込客数_実数かSIMか, 2, FALSE)/1000000</f>
        <v>0</v>
      </c>
      <c r="Q365" s="323">
        <f>計算!Q638*VLOOKUP(Q$298, 観光入込客数_実数かSIMか, 2, FALSE)/1000000</f>
        <v>0</v>
      </c>
      <c r="R365" s="323">
        <f>計算!R638*VLOOKUP(R$298, 観光入込客数_実数かSIMか, 2, FALSE)/1000000</f>
        <v>0</v>
      </c>
      <c r="S365" s="323">
        <f>計算!S638*VLOOKUP(S$298, 観光入込客数_実数かSIMか, 2, FALSE)/1000000</f>
        <v>0</v>
      </c>
      <c r="T365" s="584">
        <f t="shared" si="6"/>
        <v>0</v>
      </c>
    </row>
    <row r="366" spans="1:20" s="313" customFormat="1" ht="15.75" hidden="1" x14ac:dyDescent="0.25">
      <c r="A366" s="305"/>
      <c r="B366" s="323" t="str">
        <f t="shared" si="5"/>
        <v/>
      </c>
      <c r="C366" s="325"/>
      <c r="D366" s="323">
        <f>計算!D639*VLOOKUP(D$298, 観光入込客数_実数かSIMか, 2, FALSE)/1000000</f>
        <v>0</v>
      </c>
      <c r="E366" s="323">
        <f>計算!E639*VLOOKUP(E$298, 観光入込客数_実数かSIMか, 2, FALSE)/1000000</f>
        <v>0</v>
      </c>
      <c r="F366" s="323">
        <f>計算!F639*VLOOKUP(F$298, 観光入込客数_実数かSIMか, 2, FALSE)/1000000</f>
        <v>0</v>
      </c>
      <c r="G366" s="323">
        <f>計算!G639*VLOOKUP(G$298, 観光入込客数_実数かSIMか, 2, FALSE)/1000000</f>
        <v>0</v>
      </c>
      <c r="H366" s="323">
        <f>計算!H639*VLOOKUP(H$298, 観光入込客数_実数かSIMか, 2, FALSE)/1000000</f>
        <v>0</v>
      </c>
      <c r="I366" s="323">
        <f>計算!I639*VLOOKUP(I$298, 観光入込客数_実数かSIMか, 2, FALSE)/1000000</f>
        <v>0</v>
      </c>
      <c r="J366" s="323">
        <f>計算!J639*VLOOKUP(J$298, 観光入込客数_実数かSIMか, 2, FALSE)/1000000</f>
        <v>0</v>
      </c>
      <c r="K366" s="323">
        <f>計算!K639*VLOOKUP(K$298, 観光入込客数_実数かSIMか, 2, FALSE)/1000000</f>
        <v>0</v>
      </c>
      <c r="L366" s="323">
        <f>計算!L639*VLOOKUP(L$298, 観光入込客数_実数かSIMか, 2, FALSE)/1000000</f>
        <v>0</v>
      </c>
      <c r="M366" s="323">
        <f>計算!M639*VLOOKUP(M$298, 観光入込客数_実数かSIMか, 2, FALSE)/1000000</f>
        <v>0</v>
      </c>
      <c r="N366" s="323">
        <f>計算!N639*VLOOKUP(N$298, 観光入込客数_実数かSIMか, 2, FALSE)/1000000</f>
        <v>0</v>
      </c>
      <c r="O366" s="323">
        <f>計算!O639*VLOOKUP(O$298, 観光入込客数_実数かSIMか, 2, FALSE)/1000000</f>
        <v>0</v>
      </c>
      <c r="P366" s="323">
        <f>計算!P639*VLOOKUP(P$298, 観光入込客数_実数かSIMか, 2, FALSE)/1000000</f>
        <v>0</v>
      </c>
      <c r="Q366" s="323">
        <f>計算!Q639*VLOOKUP(Q$298, 観光入込客数_実数かSIMか, 2, FALSE)/1000000</f>
        <v>0</v>
      </c>
      <c r="R366" s="323">
        <f>計算!R639*VLOOKUP(R$298, 観光入込客数_実数かSIMか, 2, FALSE)/1000000</f>
        <v>0</v>
      </c>
      <c r="S366" s="323">
        <f>計算!S639*VLOOKUP(S$298, 観光入込客数_実数かSIMか, 2, FALSE)/1000000</f>
        <v>0</v>
      </c>
      <c r="T366" s="584">
        <f t="shared" si="6"/>
        <v>0</v>
      </c>
    </row>
    <row r="367" spans="1:20" s="313" customFormat="1" ht="15.75" hidden="1" x14ac:dyDescent="0.25">
      <c r="A367" s="305"/>
      <c r="B367" s="323" t="str">
        <f t="shared" si="5"/>
        <v/>
      </c>
      <c r="C367" s="325"/>
      <c r="D367" s="323">
        <f>計算!D640*VLOOKUP(D$298, 観光入込客数_実数かSIMか, 2, FALSE)/1000000</f>
        <v>0</v>
      </c>
      <c r="E367" s="323">
        <f>計算!E640*VLOOKUP(E$298, 観光入込客数_実数かSIMか, 2, FALSE)/1000000</f>
        <v>0</v>
      </c>
      <c r="F367" s="323">
        <f>計算!F640*VLOOKUP(F$298, 観光入込客数_実数かSIMか, 2, FALSE)/1000000</f>
        <v>0</v>
      </c>
      <c r="G367" s="323">
        <f>計算!G640*VLOOKUP(G$298, 観光入込客数_実数かSIMか, 2, FALSE)/1000000</f>
        <v>0</v>
      </c>
      <c r="H367" s="323">
        <f>計算!H640*VLOOKUP(H$298, 観光入込客数_実数かSIMか, 2, FALSE)/1000000</f>
        <v>0</v>
      </c>
      <c r="I367" s="323">
        <f>計算!I640*VLOOKUP(I$298, 観光入込客数_実数かSIMか, 2, FALSE)/1000000</f>
        <v>0</v>
      </c>
      <c r="J367" s="323">
        <f>計算!J640*VLOOKUP(J$298, 観光入込客数_実数かSIMか, 2, FALSE)/1000000</f>
        <v>0</v>
      </c>
      <c r="K367" s="323">
        <f>計算!K640*VLOOKUP(K$298, 観光入込客数_実数かSIMか, 2, FALSE)/1000000</f>
        <v>0</v>
      </c>
      <c r="L367" s="323">
        <f>計算!L640*VLOOKUP(L$298, 観光入込客数_実数かSIMか, 2, FALSE)/1000000</f>
        <v>0</v>
      </c>
      <c r="M367" s="323">
        <f>計算!M640*VLOOKUP(M$298, 観光入込客数_実数かSIMか, 2, FALSE)/1000000</f>
        <v>0</v>
      </c>
      <c r="N367" s="323">
        <f>計算!N640*VLOOKUP(N$298, 観光入込客数_実数かSIMか, 2, FALSE)/1000000</f>
        <v>0</v>
      </c>
      <c r="O367" s="323">
        <f>計算!O640*VLOOKUP(O$298, 観光入込客数_実数かSIMか, 2, FALSE)/1000000</f>
        <v>0</v>
      </c>
      <c r="P367" s="323">
        <f>計算!P640*VLOOKUP(P$298, 観光入込客数_実数かSIMか, 2, FALSE)/1000000</f>
        <v>0</v>
      </c>
      <c r="Q367" s="323">
        <f>計算!Q640*VLOOKUP(Q$298, 観光入込客数_実数かSIMか, 2, FALSE)/1000000</f>
        <v>0</v>
      </c>
      <c r="R367" s="323">
        <f>計算!R640*VLOOKUP(R$298, 観光入込客数_実数かSIMか, 2, FALSE)/1000000</f>
        <v>0</v>
      </c>
      <c r="S367" s="323">
        <f>計算!S640*VLOOKUP(S$298, 観光入込客数_実数かSIMか, 2, FALSE)/1000000</f>
        <v>0</v>
      </c>
      <c r="T367" s="584">
        <f t="shared" si="6"/>
        <v>0</v>
      </c>
    </row>
    <row r="368" spans="1:20" s="313" customFormat="1" ht="15.75" hidden="1" x14ac:dyDescent="0.25">
      <c r="A368" s="305"/>
      <c r="B368" s="323" t="str">
        <f t="shared" si="5"/>
        <v/>
      </c>
      <c r="C368" s="325"/>
      <c r="D368" s="323">
        <f>計算!D641*VLOOKUP(D$298, 観光入込客数_実数かSIMか, 2, FALSE)/1000000</f>
        <v>0</v>
      </c>
      <c r="E368" s="323">
        <f>計算!E641*VLOOKUP(E$298, 観光入込客数_実数かSIMか, 2, FALSE)/1000000</f>
        <v>0</v>
      </c>
      <c r="F368" s="323">
        <f>計算!F641*VLOOKUP(F$298, 観光入込客数_実数かSIMか, 2, FALSE)/1000000</f>
        <v>0</v>
      </c>
      <c r="G368" s="323">
        <f>計算!G641*VLOOKUP(G$298, 観光入込客数_実数かSIMか, 2, FALSE)/1000000</f>
        <v>0</v>
      </c>
      <c r="H368" s="323">
        <f>計算!H641*VLOOKUP(H$298, 観光入込客数_実数かSIMか, 2, FALSE)/1000000</f>
        <v>0</v>
      </c>
      <c r="I368" s="323">
        <f>計算!I641*VLOOKUP(I$298, 観光入込客数_実数かSIMか, 2, FALSE)/1000000</f>
        <v>0</v>
      </c>
      <c r="J368" s="323">
        <f>計算!J641*VLOOKUP(J$298, 観光入込客数_実数かSIMか, 2, FALSE)/1000000</f>
        <v>0</v>
      </c>
      <c r="K368" s="323">
        <f>計算!K641*VLOOKUP(K$298, 観光入込客数_実数かSIMか, 2, FALSE)/1000000</f>
        <v>0</v>
      </c>
      <c r="L368" s="323">
        <f>計算!L641*VLOOKUP(L$298, 観光入込客数_実数かSIMか, 2, FALSE)/1000000</f>
        <v>0</v>
      </c>
      <c r="M368" s="323">
        <f>計算!M641*VLOOKUP(M$298, 観光入込客数_実数かSIMか, 2, FALSE)/1000000</f>
        <v>0</v>
      </c>
      <c r="N368" s="323">
        <f>計算!N641*VLOOKUP(N$298, 観光入込客数_実数かSIMか, 2, FALSE)/1000000</f>
        <v>0</v>
      </c>
      <c r="O368" s="323">
        <f>計算!O641*VLOOKUP(O$298, 観光入込客数_実数かSIMか, 2, FALSE)/1000000</f>
        <v>0</v>
      </c>
      <c r="P368" s="323">
        <f>計算!P641*VLOOKUP(P$298, 観光入込客数_実数かSIMか, 2, FALSE)/1000000</f>
        <v>0</v>
      </c>
      <c r="Q368" s="323">
        <f>計算!Q641*VLOOKUP(Q$298, 観光入込客数_実数かSIMか, 2, FALSE)/1000000</f>
        <v>0</v>
      </c>
      <c r="R368" s="323">
        <f>計算!R641*VLOOKUP(R$298, 観光入込客数_実数かSIMか, 2, FALSE)/1000000</f>
        <v>0</v>
      </c>
      <c r="S368" s="323">
        <f>計算!S641*VLOOKUP(S$298, 観光入込客数_実数かSIMか, 2, FALSE)/1000000</f>
        <v>0</v>
      </c>
      <c r="T368" s="584">
        <f t="shared" si="6"/>
        <v>0</v>
      </c>
    </row>
    <row r="369" spans="1:20" s="313" customFormat="1" ht="15.75" hidden="1" x14ac:dyDescent="0.25">
      <c r="A369" s="305"/>
      <c r="B369" s="323" t="str">
        <f t="shared" si="5"/>
        <v/>
      </c>
      <c r="C369" s="325"/>
      <c r="D369" s="323">
        <f>計算!D642*VLOOKUP(D$298, 観光入込客数_実数かSIMか, 2, FALSE)/1000000</f>
        <v>0</v>
      </c>
      <c r="E369" s="323">
        <f>計算!E642*VLOOKUP(E$298, 観光入込客数_実数かSIMか, 2, FALSE)/1000000</f>
        <v>0</v>
      </c>
      <c r="F369" s="323">
        <f>計算!F642*VLOOKUP(F$298, 観光入込客数_実数かSIMか, 2, FALSE)/1000000</f>
        <v>0</v>
      </c>
      <c r="G369" s="323">
        <f>計算!G642*VLOOKUP(G$298, 観光入込客数_実数かSIMか, 2, FALSE)/1000000</f>
        <v>0</v>
      </c>
      <c r="H369" s="323">
        <f>計算!H642*VLOOKUP(H$298, 観光入込客数_実数かSIMか, 2, FALSE)/1000000</f>
        <v>0</v>
      </c>
      <c r="I369" s="323">
        <f>計算!I642*VLOOKUP(I$298, 観光入込客数_実数かSIMか, 2, FALSE)/1000000</f>
        <v>0</v>
      </c>
      <c r="J369" s="323">
        <f>計算!J642*VLOOKUP(J$298, 観光入込客数_実数かSIMか, 2, FALSE)/1000000</f>
        <v>0</v>
      </c>
      <c r="K369" s="323">
        <f>計算!K642*VLOOKUP(K$298, 観光入込客数_実数かSIMか, 2, FALSE)/1000000</f>
        <v>0</v>
      </c>
      <c r="L369" s="323">
        <f>計算!L642*VLOOKUP(L$298, 観光入込客数_実数かSIMか, 2, FALSE)/1000000</f>
        <v>0</v>
      </c>
      <c r="M369" s="323">
        <f>計算!M642*VLOOKUP(M$298, 観光入込客数_実数かSIMか, 2, FALSE)/1000000</f>
        <v>0</v>
      </c>
      <c r="N369" s="323">
        <f>計算!N642*VLOOKUP(N$298, 観光入込客数_実数かSIMか, 2, FALSE)/1000000</f>
        <v>0</v>
      </c>
      <c r="O369" s="323">
        <f>計算!O642*VLOOKUP(O$298, 観光入込客数_実数かSIMか, 2, FALSE)/1000000</f>
        <v>0</v>
      </c>
      <c r="P369" s="323">
        <f>計算!P642*VLOOKUP(P$298, 観光入込客数_実数かSIMか, 2, FALSE)/1000000</f>
        <v>0</v>
      </c>
      <c r="Q369" s="323">
        <f>計算!Q642*VLOOKUP(Q$298, 観光入込客数_実数かSIMか, 2, FALSE)/1000000</f>
        <v>0</v>
      </c>
      <c r="R369" s="323">
        <f>計算!R642*VLOOKUP(R$298, 観光入込客数_実数かSIMか, 2, FALSE)/1000000</f>
        <v>0</v>
      </c>
      <c r="S369" s="323">
        <f>計算!S642*VLOOKUP(S$298, 観光入込客数_実数かSIMか, 2, FALSE)/1000000</f>
        <v>0</v>
      </c>
      <c r="T369" s="584">
        <f t="shared" si="6"/>
        <v>0</v>
      </c>
    </row>
    <row r="370" spans="1:20" s="313" customFormat="1" ht="15.75" hidden="1" x14ac:dyDescent="0.25">
      <c r="A370" s="305"/>
      <c r="B370" s="323" t="str">
        <f t="shared" si="5"/>
        <v/>
      </c>
      <c r="C370" s="325"/>
      <c r="D370" s="323">
        <f>計算!D643*VLOOKUP(D$298, 観光入込客数_実数かSIMか, 2, FALSE)/1000000</f>
        <v>0</v>
      </c>
      <c r="E370" s="323">
        <f>計算!E643*VLOOKUP(E$298, 観光入込客数_実数かSIMか, 2, FALSE)/1000000</f>
        <v>0</v>
      </c>
      <c r="F370" s="323">
        <f>計算!F643*VLOOKUP(F$298, 観光入込客数_実数かSIMか, 2, FALSE)/1000000</f>
        <v>0</v>
      </c>
      <c r="G370" s="323">
        <f>計算!G643*VLOOKUP(G$298, 観光入込客数_実数かSIMか, 2, FALSE)/1000000</f>
        <v>0</v>
      </c>
      <c r="H370" s="323">
        <f>計算!H643*VLOOKUP(H$298, 観光入込客数_実数かSIMか, 2, FALSE)/1000000</f>
        <v>0</v>
      </c>
      <c r="I370" s="323">
        <f>計算!I643*VLOOKUP(I$298, 観光入込客数_実数かSIMか, 2, FALSE)/1000000</f>
        <v>0</v>
      </c>
      <c r="J370" s="323">
        <f>計算!J643*VLOOKUP(J$298, 観光入込客数_実数かSIMか, 2, FALSE)/1000000</f>
        <v>0</v>
      </c>
      <c r="K370" s="323">
        <f>計算!K643*VLOOKUP(K$298, 観光入込客数_実数かSIMか, 2, FALSE)/1000000</f>
        <v>0</v>
      </c>
      <c r="L370" s="323">
        <f>計算!L643*VLOOKUP(L$298, 観光入込客数_実数かSIMか, 2, FALSE)/1000000</f>
        <v>0</v>
      </c>
      <c r="M370" s="323">
        <f>計算!M643*VLOOKUP(M$298, 観光入込客数_実数かSIMか, 2, FALSE)/1000000</f>
        <v>0</v>
      </c>
      <c r="N370" s="323">
        <f>計算!N643*VLOOKUP(N$298, 観光入込客数_実数かSIMか, 2, FALSE)/1000000</f>
        <v>0</v>
      </c>
      <c r="O370" s="323">
        <f>計算!O643*VLOOKUP(O$298, 観光入込客数_実数かSIMか, 2, FALSE)/1000000</f>
        <v>0</v>
      </c>
      <c r="P370" s="323">
        <f>計算!P643*VLOOKUP(P$298, 観光入込客数_実数かSIMか, 2, FALSE)/1000000</f>
        <v>0</v>
      </c>
      <c r="Q370" s="323">
        <f>計算!Q643*VLOOKUP(Q$298, 観光入込客数_実数かSIMか, 2, FALSE)/1000000</f>
        <v>0</v>
      </c>
      <c r="R370" s="323">
        <f>計算!R643*VLOOKUP(R$298, 観光入込客数_実数かSIMか, 2, FALSE)/1000000</f>
        <v>0</v>
      </c>
      <c r="S370" s="323">
        <f>計算!S643*VLOOKUP(S$298, 観光入込客数_実数かSIMか, 2, FALSE)/1000000</f>
        <v>0</v>
      </c>
      <c r="T370" s="584">
        <f t="shared" si="6"/>
        <v>0</v>
      </c>
    </row>
    <row r="371" spans="1:20" s="313" customFormat="1" ht="15.75" hidden="1" x14ac:dyDescent="0.25">
      <c r="A371" s="305"/>
      <c r="B371" s="323" t="str">
        <f t="shared" si="5"/>
        <v/>
      </c>
      <c r="C371" s="325"/>
      <c r="D371" s="323">
        <f>計算!D644*VLOOKUP(D$298, 観光入込客数_実数かSIMか, 2, FALSE)/1000000</f>
        <v>0</v>
      </c>
      <c r="E371" s="323">
        <f>計算!E644*VLOOKUP(E$298, 観光入込客数_実数かSIMか, 2, FALSE)/1000000</f>
        <v>0</v>
      </c>
      <c r="F371" s="323">
        <f>計算!F644*VLOOKUP(F$298, 観光入込客数_実数かSIMか, 2, FALSE)/1000000</f>
        <v>0</v>
      </c>
      <c r="G371" s="323">
        <f>計算!G644*VLOOKUP(G$298, 観光入込客数_実数かSIMか, 2, FALSE)/1000000</f>
        <v>0</v>
      </c>
      <c r="H371" s="323">
        <f>計算!H644*VLOOKUP(H$298, 観光入込客数_実数かSIMか, 2, FALSE)/1000000</f>
        <v>0</v>
      </c>
      <c r="I371" s="323">
        <f>計算!I644*VLOOKUP(I$298, 観光入込客数_実数かSIMか, 2, FALSE)/1000000</f>
        <v>0</v>
      </c>
      <c r="J371" s="323">
        <f>計算!J644*VLOOKUP(J$298, 観光入込客数_実数かSIMか, 2, FALSE)/1000000</f>
        <v>0</v>
      </c>
      <c r="K371" s="323">
        <f>計算!K644*VLOOKUP(K$298, 観光入込客数_実数かSIMか, 2, FALSE)/1000000</f>
        <v>0</v>
      </c>
      <c r="L371" s="323">
        <f>計算!L644*VLOOKUP(L$298, 観光入込客数_実数かSIMか, 2, FALSE)/1000000</f>
        <v>0</v>
      </c>
      <c r="M371" s="323">
        <f>計算!M644*VLOOKUP(M$298, 観光入込客数_実数かSIMか, 2, FALSE)/1000000</f>
        <v>0</v>
      </c>
      <c r="N371" s="323">
        <f>計算!N644*VLOOKUP(N$298, 観光入込客数_実数かSIMか, 2, FALSE)/1000000</f>
        <v>0</v>
      </c>
      <c r="O371" s="323">
        <f>計算!O644*VLOOKUP(O$298, 観光入込客数_実数かSIMか, 2, FALSE)/1000000</f>
        <v>0</v>
      </c>
      <c r="P371" s="323">
        <f>計算!P644*VLOOKUP(P$298, 観光入込客数_実数かSIMか, 2, FALSE)/1000000</f>
        <v>0</v>
      </c>
      <c r="Q371" s="323">
        <f>計算!Q644*VLOOKUP(Q$298, 観光入込客数_実数かSIMか, 2, FALSE)/1000000</f>
        <v>0</v>
      </c>
      <c r="R371" s="323">
        <f>計算!R644*VLOOKUP(R$298, 観光入込客数_実数かSIMか, 2, FALSE)/1000000</f>
        <v>0</v>
      </c>
      <c r="S371" s="323">
        <f>計算!S644*VLOOKUP(S$298, 観光入込客数_実数かSIMか, 2, FALSE)/1000000</f>
        <v>0</v>
      </c>
      <c r="T371" s="584">
        <f t="shared" si="6"/>
        <v>0</v>
      </c>
    </row>
    <row r="372" spans="1:20" s="313" customFormat="1" ht="15.75" hidden="1" x14ac:dyDescent="0.25">
      <c r="A372" s="305"/>
      <c r="B372" s="323" t="str">
        <f t="shared" si="5"/>
        <v/>
      </c>
      <c r="C372" s="325"/>
      <c r="D372" s="323">
        <f>計算!D645*VLOOKUP(D$298, 観光入込客数_実数かSIMか, 2, FALSE)/1000000</f>
        <v>0</v>
      </c>
      <c r="E372" s="323">
        <f>計算!E645*VLOOKUP(E$298, 観光入込客数_実数かSIMか, 2, FALSE)/1000000</f>
        <v>0</v>
      </c>
      <c r="F372" s="323">
        <f>計算!F645*VLOOKUP(F$298, 観光入込客数_実数かSIMか, 2, FALSE)/1000000</f>
        <v>0</v>
      </c>
      <c r="G372" s="323">
        <f>計算!G645*VLOOKUP(G$298, 観光入込客数_実数かSIMか, 2, FALSE)/1000000</f>
        <v>0</v>
      </c>
      <c r="H372" s="323">
        <f>計算!H645*VLOOKUP(H$298, 観光入込客数_実数かSIMか, 2, FALSE)/1000000</f>
        <v>0</v>
      </c>
      <c r="I372" s="323">
        <f>計算!I645*VLOOKUP(I$298, 観光入込客数_実数かSIMか, 2, FALSE)/1000000</f>
        <v>0</v>
      </c>
      <c r="J372" s="323">
        <f>計算!J645*VLOOKUP(J$298, 観光入込客数_実数かSIMか, 2, FALSE)/1000000</f>
        <v>0</v>
      </c>
      <c r="K372" s="323">
        <f>計算!K645*VLOOKUP(K$298, 観光入込客数_実数かSIMか, 2, FALSE)/1000000</f>
        <v>0</v>
      </c>
      <c r="L372" s="323">
        <f>計算!L645*VLOOKUP(L$298, 観光入込客数_実数かSIMか, 2, FALSE)/1000000</f>
        <v>0</v>
      </c>
      <c r="M372" s="323">
        <f>計算!M645*VLOOKUP(M$298, 観光入込客数_実数かSIMか, 2, FALSE)/1000000</f>
        <v>0</v>
      </c>
      <c r="N372" s="323">
        <f>計算!N645*VLOOKUP(N$298, 観光入込客数_実数かSIMか, 2, FALSE)/1000000</f>
        <v>0</v>
      </c>
      <c r="O372" s="323">
        <f>計算!O645*VLOOKUP(O$298, 観光入込客数_実数かSIMか, 2, FALSE)/1000000</f>
        <v>0</v>
      </c>
      <c r="P372" s="323">
        <f>計算!P645*VLOOKUP(P$298, 観光入込客数_実数かSIMか, 2, FALSE)/1000000</f>
        <v>0</v>
      </c>
      <c r="Q372" s="323">
        <f>計算!Q645*VLOOKUP(Q$298, 観光入込客数_実数かSIMか, 2, FALSE)/1000000</f>
        <v>0</v>
      </c>
      <c r="R372" s="323">
        <f>計算!R645*VLOOKUP(R$298, 観光入込客数_実数かSIMか, 2, FALSE)/1000000</f>
        <v>0</v>
      </c>
      <c r="S372" s="323">
        <f>計算!S645*VLOOKUP(S$298, 観光入込客数_実数かSIMか, 2, FALSE)/1000000</f>
        <v>0</v>
      </c>
      <c r="T372" s="584">
        <f t="shared" si="6"/>
        <v>0</v>
      </c>
    </row>
    <row r="373" spans="1:20" s="313" customFormat="1" ht="15.75" hidden="1" x14ac:dyDescent="0.25">
      <c r="A373" s="305"/>
      <c r="B373" s="323" t="str">
        <f t="shared" si="5"/>
        <v/>
      </c>
      <c r="C373" s="325"/>
      <c r="D373" s="323">
        <f>計算!D646*VLOOKUP(D$298, 観光入込客数_実数かSIMか, 2, FALSE)/1000000</f>
        <v>0</v>
      </c>
      <c r="E373" s="323">
        <f>計算!E646*VLOOKUP(E$298, 観光入込客数_実数かSIMか, 2, FALSE)/1000000</f>
        <v>0</v>
      </c>
      <c r="F373" s="323">
        <f>計算!F646*VLOOKUP(F$298, 観光入込客数_実数かSIMか, 2, FALSE)/1000000</f>
        <v>0</v>
      </c>
      <c r="G373" s="323">
        <f>計算!G646*VLOOKUP(G$298, 観光入込客数_実数かSIMか, 2, FALSE)/1000000</f>
        <v>0</v>
      </c>
      <c r="H373" s="323">
        <f>計算!H646*VLOOKUP(H$298, 観光入込客数_実数かSIMか, 2, FALSE)/1000000</f>
        <v>0</v>
      </c>
      <c r="I373" s="323">
        <f>計算!I646*VLOOKUP(I$298, 観光入込客数_実数かSIMか, 2, FALSE)/1000000</f>
        <v>0</v>
      </c>
      <c r="J373" s="323">
        <f>計算!J646*VLOOKUP(J$298, 観光入込客数_実数かSIMか, 2, FALSE)/1000000</f>
        <v>0</v>
      </c>
      <c r="K373" s="323">
        <f>計算!K646*VLOOKUP(K$298, 観光入込客数_実数かSIMか, 2, FALSE)/1000000</f>
        <v>0</v>
      </c>
      <c r="L373" s="323">
        <f>計算!L646*VLOOKUP(L$298, 観光入込客数_実数かSIMか, 2, FALSE)/1000000</f>
        <v>0</v>
      </c>
      <c r="M373" s="323">
        <f>計算!M646*VLOOKUP(M$298, 観光入込客数_実数かSIMか, 2, FALSE)/1000000</f>
        <v>0</v>
      </c>
      <c r="N373" s="323">
        <f>計算!N646*VLOOKUP(N$298, 観光入込客数_実数かSIMか, 2, FALSE)/1000000</f>
        <v>0</v>
      </c>
      <c r="O373" s="323">
        <f>計算!O646*VLOOKUP(O$298, 観光入込客数_実数かSIMか, 2, FALSE)/1000000</f>
        <v>0</v>
      </c>
      <c r="P373" s="323">
        <f>計算!P646*VLOOKUP(P$298, 観光入込客数_実数かSIMか, 2, FALSE)/1000000</f>
        <v>0</v>
      </c>
      <c r="Q373" s="323">
        <f>計算!Q646*VLOOKUP(Q$298, 観光入込客数_実数かSIMか, 2, FALSE)/1000000</f>
        <v>0</v>
      </c>
      <c r="R373" s="323">
        <f>計算!R646*VLOOKUP(R$298, 観光入込客数_実数かSIMか, 2, FALSE)/1000000</f>
        <v>0</v>
      </c>
      <c r="S373" s="323">
        <f>計算!S646*VLOOKUP(S$298, 観光入込客数_実数かSIMか, 2, FALSE)/1000000</f>
        <v>0</v>
      </c>
      <c r="T373" s="584">
        <f t="shared" si="6"/>
        <v>0</v>
      </c>
    </row>
    <row r="374" spans="1:20" s="313" customFormat="1" ht="15.75" hidden="1" x14ac:dyDescent="0.25">
      <c r="A374" s="305"/>
      <c r="B374" s="323" t="str">
        <f t="shared" si="5"/>
        <v/>
      </c>
      <c r="C374" s="325"/>
      <c r="D374" s="323">
        <f>計算!D647*VLOOKUP(D$298, 観光入込客数_実数かSIMか, 2, FALSE)/1000000</f>
        <v>0</v>
      </c>
      <c r="E374" s="323">
        <f>計算!E647*VLOOKUP(E$298, 観光入込客数_実数かSIMか, 2, FALSE)/1000000</f>
        <v>0</v>
      </c>
      <c r="F374" s="323">
        <f>計算!F647*VLOOKUP(F$298, 観光入込客数_実数かSIMか, 2, FALSE)/1000000</f>
        <v>0</v>
      </c>
      <c r="G374" s="323">
        <f>計算!G647*VLOOKUP(G$298, 観光入込客数_実数かSIMか, 2, FALSE)/1000000</f>
        <v>0</v>
      </c>
      <c r="H374" s="323">
        <f>計算!H647*VLOOKUP(H$298, 観光入込客数_実数かSIMか, 2, FALSE)/1000000</f>
        <v>0</v>
      </c>
      <c r="I374" s="323">
        <f>計算!I647*VLOOKUP(I$298, 観光入込客数_実数かSIMか, 2, FALSE)/1000000</f>
        <v>0</v>
      </c>
      <c r="J374" s="323">
        <f>計算!J647*VLOOKUP(J$298, 観光入込客数_実数かSIMか, 2, FALSE)/1000000</f>
        <v>0</v>
      </c>
      <c r="K374" s="323">
        <f>計算!K647*VLOOKUP(K$298, 観光入込客数_実数かSIMか, 2, FALSE)/1000000</f>
        <v>0</v>
      </c>
      <c r="L374" s="323">
        <f>計算!L647*VLOOKUP(L$298, 観光入込客数_実数かSIMか, 2, FALSE)/1000000</f>
        <v>0</v>
      </c>
      <c r="M374" s="323">
        <f>計算!M647*VLOOKUP(M$298, 観光入込客数_実数かSIMか, 2, FALSE)/1000000</f>
        <v>0</v>
      </c>
      <c r="N374" s="323">
        <f>計算!N647*VLOOKUP(N$298, 観光入込客数_実数かSIMか, 2, FALSE)/1000000</f>
        <v>0</v>
      </c>
      <c r="O374" s="323">
        <f>計算!O647*VLOOKUP(O$298, 観光入込客数_実数かSIMか, 2, FALSE)/1000000</f>
        <v>0</v>
      </c>
      <c r="P374" s="323">
        <f>計算!P647*VLOOKUP(P$298, 観光入込客数_実数かSIMか, 2, FALSE)/1000000</f>
        <v>0</v>
      </c>
      <c r="Q374" s="323">
        <f>計算!Q647*VLOOKUP(Q$298, 観光入込客数_実数かSIMか, 2, FALSE)/1000000</f>
        <v>0</v>
      </c>
      <c r="R374" s="323">
        <f>計算!R647*VLOOKUP(R$298, 観光入込客数_実数かSIMか, 2, FALSE)/1000000</f>
        <v>0</v>
      </c>
      <c r="S374" s="323">
        <f>計算!S647*VLOOKUP(S$298, 観光入込客数_実数かSIMか, 2, FALSE)/1000000</f>
        <v>0</v>
      </c>
      <c r="T374" s="584">
        <f t="shared" si="6"/>
        <v>0</v>
      </c>
    </row>
    <row r="375" spans="1:20" s="313" customFormat="1" ht="15.75" hidden="1" x14ac:dyDescent="0.25">
      <c r="A375" s="305"/>
      <c r="B375" s="323" t="str">
        <f t="shared" si="5"/>
        <v/>
      </c>
      <c r="C375" s="325"/>
      <c r="D375" s="323">
        <f>計算!D648*VLOOKUP(D$298, 観光入込客数_実数かSIMか, 2, FALSE)/1000000</f>
        <v>0</v>
      </c>
      <c r="E375" s="323">
        <f>計算!E648*VLOOKUP(E$298, 観光入込客数_実数かSIMか, 2, FALSE)/1000000</f>
        <v>0</v>
      </c>
      <c r="F375" s="323">
        <f>計算!F648*VLOOKUP(F$298, 観光入込客数_実数かSIMか, 2, FALSE)/1000000</f>
        <v>0</v>
      </c>
      <c r="G375" s="323">
        <f>計算!G648*VLOOKUP(G$298, 観光入込客数_実数かSIMか, 2, FALSE)/1000000</f>
        <v>0</v>
      </c>
      <c r="H375" s="323">
        <f>計算!H648*VLOOKUP(H$298, 観光入込客数_実数かSIMか, 2, FALSE)/1000000</f>
        <v>0</v>
      </c>
      <c r="I375" s="323">
        <f>計算!I648*VLOOKUP(I$298, 観光入込客数_実数かSIMか, 2, FALSE)/1000000</f>
        <v>0</v>
      </c>
      <c r="J375" s="323">
        <f>計算!J648*VLOOKUP(J$298, 観光入込客数_実数かSIMか, 2, FALSE)/1000000</f>
        <v>0</v>
      </c>
      <c r="K375" s="323">
        <f>計算!K648*VLOOKUP(K$298, 観光入込客数_実数かSIMか, 2, FALSE)/1000000</f>
        <v>0</v>
      </c>
      <c r="L375" s="323">
        <f>計算!L648*VLOOKUP(L$298, 観光入込客数_実数かSIMか, 2, FALSE)/1000000</f>
        <v>0</v>
      </c>
      <c r="M375" s="323">
        <f>計算!M648*VLOOKUP(M$298, 観光入込客数_実数かSIMか, 2, FALSE)/1000000</f>
        <v>0</v>
      </c>
      <c r="N375" s="323">
        <f>計算!N648*VLOOKUP(N$298, 観光入込客数_実数かSIMか, 2, FALSE)/1000000</f>
        <v>0</v>
      </c>
      <c r="O375" s="323">
        <f>計算!O648*VLOOKUP(O$298, 観光入込客数_実数かSIMか, 2, FALSE)/1000000</f>
        <v>0</v>
      </c>
      <c r="P375" s="323">
        <f>計算!P648*VLOOKUP(P$298, 観光入込客数_実数かSIMか, 2, FALSE)/1000000</f>
        <v>0</v>
      </c>
      <c r="Q375" s="323">
        <f>計算!Q648*VLOOKUP(Q$298, 観光入込客数_実数かSIMか, 2, FALSE)/1000000</f>
        <v>0</v>
      </c>
      <c r="R375" s="323">
        <f>計算!R648*VLOOKUP(R$298, 観光入込客数_実数かSIMか, 2, FALSE)/1000000</f>
        <v>0</v>
      </c>
      <c r="S375" s="323">
        <f>計算!S648*VLOOKUP(S$298, 観光入込客数_実数かSIMか, 2, FALSE)/1000000</f>
        <v>0</v>
      </c>
      <c r="T375" s="584">
        <f t="shared" si="6"/>
        <v>0</v>
      </c>
    </row>
    <row r="376" spans="1:20" s="313" customFormat="1" ht="15.75" hidden="1" x14ac:dyDescent="0.25">
      <c r="A376" s="305"/>
      <c r="B376" s="323" t="str">
        <f t="shared" si="5"/>
        <v/>
      </c>
      <c r="C376" s="325"/>
      <c r="D376" s="323">
        <f>計算!D649*VLOOKUP(D$298, 観光入込客数_実数かSIMか, 2, FALSE)/1000000</f>
        <v>0</v>
      </c>
      <c r="E376" s="323">
        <f>計算!E649*VLOOKUP(E$298, 観光入込客数_実数かSIMか, 2, FALSE)/1000000</f>
        <v>0</v>
      </c>
      <c r="F376" s="323">
        <f>計算!F649*VLOOKUP(F$298, 観光入込客数_実数かSIMか, 2, FALSE)/1000000</f>
        <v>0</v>
      </c>
      <c r="G376" s="323">
        <f>計算!G649*VLOOKUP(G$298, 観光入込客数_実数かSIMか, 2, FALSE)/1000000</f>
        <v>0</v>
      </c>
      <c r="H376" s="323">
        <f>計算!H649*VLOOKUP(H$298, 観光入込客数_実数かSIMか, 2, FALSE)/1000000</f>
        <v>0</v>
      </c>
      <c r="I376" s="323">
        <f>計算!I649*VLOOKUP(I$298, 観光入込客数_実数かSIMか, 2, FALSE)/1000000</f>
        <v>0</v>
      </c>
      <c r="J376" s="323">
        <f>計算!J649*VLOOKUP(J$298, 観光入込客数_実数かSIMか, 2, FALSE)/1000000</f>
        <v>0</v>
      </c>
      <c r="K376" s="323">
        <f>計算!K649*VLOOKUP(K$298, 観光入込客数_実数かSIMか, 2, FALSE)/1000000</f>
        <v>0</v>
      </c>
      <c r="L376" s="323">
        <f>計算!L649*VLOOKUP(L$298, 観光入込客数_実数かSIMか, 2, FALSE)/1000000</f>
        <v>0</v>
      </c>
      <c r="M376" s="323">
        <f>計算!M649*VLOOKUP(M$298, 観光入込客数_実数かSIMか, 2, FALSE)/1000000</f>
        <v>0</v>
      </c>
      <c r="N376" s="323">
        <f>計算!N649*VLOOKUP(N$298, 観光入込客数_実数かSIMか, 2, FALSE)/1000000</f>
        <v>0</v>
      </c>
      <c r="O376" s="323">
        <f>計算!O649*VLOOKUP(O$298, 観光入込客数_実数かSIMか, 2, FALSE)/1000000</f>
        <v>0</v>
      </c>
      <c r="P376" s="323">
        <f>計算!P649*VLOOKUP(P$298, 観光入込客数_実数かSIMか, 2, FALSE)/1000000</f>
        <v>0</v>
      </c>
      <c r="Q376" s="323">
        <f>計算!Q649*VLOOKUP(Q$298, 観光入込客数_実数かSIMか, 2, FALSE)/1000000</f>
        <v>0</v>
      </c>
      <c r="R376" s="323">
        <f>計算!R649*VLOOKUP(R$298, 観光入込客数_実数かSIMか, 2, FALSE)/1000000</f>
        <v>0</v>
      </c>
      <c r="S376" s="323">
        <f>計算!S649*VLOOKUP(S$298, 観光入込客数_実数かSIMか, 2, FALSE)/1000000</f>
        <v>0</v>
      </c>
      <c r="T376" s="584">
        <f t="shared" si="6"/>
        <v>0</v>
      </c>
    </row>
    <row r="377" spans="1:20" s="313" customFormat="1" ht="15.75" hidden="1" x14ac:dyDescent="0.25">
      <c r="A377" s="305"/>
      <c r="B377" s="323" t="str">
        <f t="shared" si="5"/>
        <v/>
      </c>
      <c r="C377" s="325"/>
      <c r="D377" s="323">
        <f>計算!D650*VLOOKUP(D$298, 観光入込客数_実数かSIMか, 2, FALSE)/1000000</f>
        <v>0</v>
      </c>
      <c r="E377" s="323">
        <f>計算!E650*VLOOKUP(E$298, 観光入込客数_実数かSIMか, 2, FALSE)/1000000</f>
        <v>0</v>
      </c>
      <c r="F377" s="323">
        <f>計算!F650*VLOOKUP(F$298, 観光入込客数_実数かSIMか, 2, FALSE)/1000000</f>
        <v>0</v>
      </c>
      <c r="G377" s="323">
        <f>計算!G650*VLOOKUP(G$298, 観光入込客数_実数かSIMか, 2, FALSE)/1000000</f>
        <v>0</v>
      </c>
      <c r="H377" s="323">
        <f>計算!H650*VLOOKUP(H$298, 観光入込客数_実数かSIMか, 2, FALSE)/1000000</f>
        <v>0</v>
      </c>
      <c r="I377" s="323">
        <f>計算!I650*VLOOKUP(I$298, 観光入込客数_実数かSIMか, 2, FALSE)/1000000</f>
        <v>0</v>
      </c>
      <c r="J377" s="323">
        <f>計算!J650*VLOOKUP(J$298, 観光入込客数_実数かSIMか, 2, FALSE)/1000000</f>
        <v>0</v>
      </c>
      <c r="K377" s="323">
        <f>計算!K650*VLOOKUP(K$298, 観光入込客数_実数かSIMか, 2, FALSE)/1000000</f>
        <v>0</v>
      </c>
      <c r="L377" s="323">
        <f>計算!L650*VLOOKUP(L$298, 観光入込客数_実数かSIMか, 2, FALSE)/1000000</f>
        <v>0</v>
      </c>
      <c r="M377" s="323">
        <f>計算!M650*VLOOKUP(M$298, 観光入込客数_実数かSIMか, 2, FALSE)/1000000</f>
        <v>0</v>
      </c>
      <c r="N377" s="323">
        <f>計算!N650*VLOOKUP(N$298, 観光入込客数_実数かSIMか, 2, FALSE)/1000000</f>
        <v>0</v>
      </c>
      <c r="O377" s="323">
        <f>計算!O650*VLOOKUP(O$298, 観光入込客数_実数かSIMか, 2, FALSE)/1000000</f>
        <v>0</v>
      </c>
      <c r="P377" s="323">
        <f>計算!P650*VLOOKUP(P$298, 観光入込客数_実数かSIMか, 2, FALSE)/1000000</f>
        <v>0</v>
      </c>
      <c r="Q377" s="323">
        <f>計算!Q650*VLOOKUP(Q$298, 観光入込客数_実数かSIMか, 2, FALSE)/1000000</f>
        <v>0</v>
      </c>
      <c r="R377" s="323">
        <f>計算!R650*VLOOKUP(R$298, 観光入込客数_実数かSIMか, 2, FALSE)/1000000</f>
        <v>0</v>
      </c>
      <c r="S377" s="323">
        <f>計算!S650*VLOOKUP(S$298, 観光入込客数_実数かSIMか, 2, FALSE)/1000000</f>
        <v>0</v>
      </c>
      <c r="T377" s="584">
        <f t="shared" si="6"/>
        <v>0</v>
      </c>
    </row>
    <row r="378" spans="1:20" s="313" customFormat="1" ht="15.75" hidden="1" x14ac:dyDescent="0.25">
      <c r="A378" s="305"/>
      <c r="B378" s="323" t="str">
        <f t="shared" si="5"/>
        <v/>
      </c>
      <c r="C378" s="325"/>
      <c r="D378" s="323">
        <f>計算!D651*VLOOKUP(D$298, 観光入込客数_実数かSIMか, 2, FALSE)/1000000</f>
        <v>0</v>
      </c>
      <c r="E378" s="323">
        <f>計算!E651*VLOOKUP(E$298, 観光入込客数_実数かSIMか, 2, FALSE)/1000000</f>
        <v>0</v>
      </c>
      <c r="F378" s="323">
        <f>計算!F651*VLOOKUP(F$298, 観光入込客数_実数かSIMか, 2, FALSE)/1000000</f>
        <v>0</v>
      </c>
      <c r="G378" s="323">
        <f>計算!G651*VLOOKUP(G$298, 観光入込客数_実数かSIMか, 2, FALSE)/1000000</f>
        <v>0</v>
      </c>
      <c r="H378" s="323">
        <f>計算!H651*VLOOKUP(H$298, 観光入込客数_実数かSIMか, 2, FALSE)/1000000</f>
        <v>0</v>
      </c>
      <c r="I378" s="323">
        <f>計算!I651*VLOOKUP(I$298, 観光入込客数_実数かSIMか, 2, FALSE)/1000000</f>
        <v>0</v>
      </c>
      <c r="J378" s="323">
        <f>計算!J651*VLOOKUP(J$298, 観光入込客数_実数かSIMか, 2, FALSE)/1000000</f>
        <v>0</v>
      </c>
      <c r="K378" s="323">
        <f>計算!K651*VLOOKUP(K$298, 観光入込客数_実数かSIMか, 2, FALSE)/1000000</f>
        <v>0</v>
      </c>
      <c r="L378" s="323">
        <f>計算!L651*VLOOKUP(L$298, 観光入込客数_実数かSIMか, 2, FALSE)/1000000</f>
        <v>0</v>
      </c>
      <c r="M378" s="323">
        <f>計算!M651*VLOOKUP(M$298, 観光入込客数_実数かSIMか, 2, FALSE)/1000000</f>
        <v>0</v>
      </c>
      <c r="N378" s="323">
        <f>計算!N651*VLOOKUP(N$298, 観光入込客数_実数かSIMか, 2, FALSE)/1000000</f>
        <v>0</v>
      </c>
      <c r="O378" s="323">
        <f>計算!O651*VLOOKUP(O$298, 観光入込客数_実数かSIMか, 2, FALSE)/1000000</f>
        <v>0</v>
      </c>
      <c r="P378" s="323">
        <f>計算!P651*VLOOKUP(P$298, 観光入込客数_実数かSIMか, 2, FALSE)/1000000</f>
        <v>0</v>
      </c>
      <c r="Q378" s="323">
        <f>計算!Q651*VLOOKUP(Q$298, 観光入込客数_実数かSIMか, 2, FALSE)/1000000</f>
        <v>0</v>
      </c>
      <c r="R378" s="323">
        <f>計算!R651*VLOOKUP(R$298, 観光入込客数_実数かSIMか, 2, FALSE)/1000000</f>
        <v>0</v>
      </c>
      <c r="S378" s="323">
        <f>計算!S651*VLOOKUP(S$298, 観光入込客数_実数かSIMか, 2, FALSE)/1000000</f>
        <v>0</v>
      </c>
      <c r="T378" s="584">
        <f t="shared" si="6"/>
        <v>0</v>
      </c>
    </row>
    <row r="379" spans="1:20" s="313" customFormat="1" ht="15.75" hidden="1" x14ac:dyDescent="0.25">
      <c r="A379" s="305"/>
      <c r="B379" s="323" t="str">
        <f t="shared" si="5"/>
        <v/>
      </c>
      <c r="C379" s="325"/>
      <c r="D379" s="323">
        <f>計算!D652*VLOOKUP(D$298, 観光入込客数_実数かSIMか, 2, FALSE)/1000000</f>
        <v>0</v>
      </c>
      <c r="E379" s="323">
        <f>計算!E652*VLOOKUP(E$298, 観光入込客数_実数かSIMか, 2, FALSE)/1000000</f>
        <v>0</v>
      </c>
      <c r="F379" s="323">
        <f>計算!F652*VLOOKUP(F$298, 観光入込客数_実数かSIMか, 2, FALSE)/1000000</f>
        <v>0</v>
      </c>
      <c r="G379" s="323">
        <f>計算!G652*VLOOKUP(G$298, 観光入込客数_実数かSIMか, 2, FALSE)/1000000</f>
        <v>0</v>
      </c>
      <c r="H379" s="323">
        <f>計算!H652*VLOOKUP(H$298, 観光入込客数_実数かSIMか, 2, FALSE)/1000000</f>
        <v>0</v>
      </c>
      <c r="I379" s="323">
        <f>計算!I652*VLOOKUP(I$298, 観光入込客数_実数かSIMか, 2, FALSE)/1000000</f>
        <v>0</v>
      </c>
      <c r="J379" s="323">
        <f>計算!J652*VLOOKUP(J$298, 観光入込客数_実数かSIMか, 2, FALSE)/1000000</f>
        <v>0</v>
      </c>
      <c r="K379" s="323">
        <f>計算!K652*VLOOKUP(K$298, 観光入込客数_実数かSIMか, 2, FALSE)/1000000</f>
        <v>0</v>
      </c>
      <c r="L379" s="323">
        <f>計算!L652*VLOOKUP(L$298, 観光入込客数_実数かSIMか, 2, FALSE)/1000000</f>
        <v>0</v>
      </c>
      <c r="M379" s="323">
        <f>計算!M652*VLOOKUP(M$298, 観光入込客数_実数かSIMか, 2, FALSE)/1000000</f>
        <v>0</v>
      </c>
      <c r="N379" s="323">
        <f>計算!N652*VLOOKUP(N$298, 観光入込客数_実数かSIMか, 2, FALSE)/1000000</f>
        <v>0</v>
      </c>
      <c r="O379" s="323">
        <f>計算!O652*VLOOKUP(O$298, 観光入込客数_実数かSIMか, 2, FALSE)/1000000</f>
        <v>0</v>
      </c>
      <c r="P379" s="323">
        <f>計算!P652*VLOOKUP(P$298, 観光入込客数_実数かSIMか, 2, FALSE)/1000000</f>
        <v>0</v>
      </c>
      <c r="Q379" s="323">
        <f>計算!Q652*VLOOKUP(Q$298, 観光入込客数_実数かSIMか, 2, FALSE)/1000000</f>
        <v>0</v>
      </c>
      <c r="R379" s="323">
        <f>計算!R652*VLOOKUP(R$298, 観光入込客数_実数かSIMか, 2, FALSE)/1000000</f>
        <v>0</v>
      </c>
      <c r="S379" s="323">
        <f>計算!S652*VLOOKUP(S$298, 観光入込客数_実数かSIMか, 2, FALSE)/1000000</f>
        <v>0</v>
      </c>
      <c r="T379" s="584">
        <f t="shared" si="6"/>
        <v>0</v>
      </c>
    </row>
    <row r="380" spans="1:20" s="313" customFormat="1" ht="15.75" hidden="1" x14ac:dyDescent="0.25">
      <c r="A380" s="305"/>
      <c r="B380" s="323" t="str">
        <f t="shared" si="5"/>
        <v/>
      </c>
      <c r="C380" s="325"/>
      <c r="D380" s="323">
        <f>計算!D653*VLOOKUP(D$298, 観光入込客数_実数かSIMか, 2, FALSE)/1000000</f>
        <v>0</v>
      </c>
      <c r="E380" s="323">
        <f>計算!E653*VLOOKUP(E$298, 観光入込客数_実数かSIMか, 2, FALSE)/1000000</f>
        <v>0</v>
      </c>
      <c r="F380" s="323">
        <f>計算!F653*VLOOKUP(F$298, 観光入込客数_実数かSIMか, 2, FALSE)/1000000</f>
        <v>0</v>
      </c>
      <c r="G380" s="323">
        <f>計算!G653*VLOOKUP(G$298, 観光入込客数_実数かSIMか, 2, FALSE)/1000000</f>
        <v>0</v>
      </c>
      <c r="H380" s="323">
        <f>計算!H653*VLOOKUP(H$298, 観光入込客数_実数かSIMか, 2, FALSE)/1000000</f>
        <v>0</v>
      </c>
      <c r="I380" s="323">
        <f>計算!I653*VLOOKUP(I$298, 観光入込客数_実数かSIMか, 2, FALSE)/1000000</f>
        <v>0</v>
      </c>
      <c r="J380" s="323">
        <f>計算!J653*VLOOKUP(J$298, 観光入込客数_実数かSIMか, 2, FALSE)/1000000</f>
        <v>0</v>
      </c>
      <c r="K380" s="323">
        <f>計算!K653*VLOOKUP(K$298, 観光入込客数_実数かSIMか, 2, FALSE)/1000000</f>
        <v>0</v>
      </c>
      <c r="L380" s="323">
        <f>計算!L653*VLOOKUP(L$298, 観光入込客数_実数かSIMか, 2, FALSE)/1000000</f>
        <v>0</v>
      </c>
      <c r="M380" s="323">
        <f>計算!M653*VLOOKUP(M$298, 観光入込客数_実数かSIMか, 2, FALSE)/1000000</f>
        <v>0</v>
      </c>
      <c r="N380" s="323">
        <f>計算!N653*VLOOKUP(N$298, 観光入込客数_実数かSIMか, 2, FALSE)/1000000</f>
        <v>0</v>
      </c>
      <c r="O380" s="323">
        <f>計算!O653*VLOOKUP(O$298, 観光入込客数_実数かSIMか, 2, FALSE)/1000000</f>
        <v>0</v>
      </c>
      <c r="P380" s="323">
        <f>計算!P653*VLOOKUP(P$298, 観光入込客数_実数かSIMか, 2, FALSE)/1000000</f>
        <v>0</v>
      </c>
      <c r="Q380" s="323">
        <f>計算!Q653*VLOOKUP(Q$298, 観光入込客数_実数かSIMか, 2, FALSE)/1000000</f>
        <v>0</v>
      </c>
      <c r="R380" s="323">
        <f>計算!R653*VLOOKUP(R$298, 観光入込客数_実数かSIMか, 2, FALSE)/1000000</f>
        <v>0</v>
      </c>
      <c r="S380" s="323">
        <f>計算!S653*VLOOKUP(S$298, 観光入込客数_実数かSIMか, 2, FALSE)/1000000</f>
        <v>0</v>
      </c>
      <c r="T380" s="584">
        <f t="shared" si="6"/>
        <v>0</v>
      </c>
    </row>
    <row r="381" spans="1:20" s="313" customFormat="1" ht="15.75" hidden="1" x14ac:dyDescent="0.25">
      <c r="A381" s="305"/>
      <c r="B381" s="323" t="str">
        <f t="shared" si="5"/>
        <v/>
      </c>
      <c r="C381" s="325"/>
      <c r="D381" s="323">
        <f>計算!D654*VLOOKUP(D$298, 観光入込客数_実数かSIMか, 2, FALSE)/1000000</f>
        <v>0</v>
      </c>
      <c r="E381" s="323">
        <f>計算!E654*VLOOKUP(E$298, 観光入込客数_実数かSIMか, 2, FALSE)/1000000</f>
        <v>0</v>
      </c>
      <c r="F381" s="323">
        <f>計算!F654*VLOOKUP(F$298, 観光入込客数_実数かSIMか, 2, FALSE)/1000000</f>
        <v>0</v>
      </c>
      <c r="G381" s="323">
        <f>計算!G654*VLOOKUP(G$298, 観光入込客数_実数かSIMか, 2, FALSE)/1000000</f>
        <v>0</v>
      </c>
      <c r="H381" s="323">
        <f>計算!H654*VLOOKUP(H$298, 観光入込客数_実数かSIMか, 2, FALSE)/1000000</f>
        <v>0</v>
      </c>
      <c r="I381" s="323">
        <f>計算!I654*VLOOKUP(I$298, 観光入込客数_実数かSIMか, 2, FALSE)/1000000</f>
        <v>0</v>
      </c>
      <c r="J381" s="323">
        <f>計算!J654*VLOOKUP(J$298, 観光入込客数_実数かSIMか, 2, FALSE)/1000000</f>
        <v>0</v>
      </c>
      <c r="K381" s="323">
        <f>計算!K654*VLOOKUP(K$298, 観光入込客数_実数かSIMか, 2, FALSE)/1000000</f>
        <v>0</v>
      </c>
      <c r="L381" s="323">
        <f>計算!L654*VLOOKUP(L$298, 観光入込客数_実数かSIMか, 2, FALSE)/1000000</f>
        <v>0</v>
      </c>
      <c r="M381" s="323">
        <f>計算!M654*VLOOKUP(M$298, 観光入込客数_実数かSIMか, 2, FALSE)/1000000</f>
        <v>0</v>
      </c>
      <c r="N381" s="323">
        <f>計算!N654*VLOOKUP(N$298, 観光入込客数_実数かSIMか, 2, FALSE)/1000000</f>
        <v>0</v>
      </c>
      <c r="O381" s="323">
        <f>計算!O654*VLOOKUP(O$298, 観光入込客数_実数かSIMか, 2, FALSE)/1000000</f>
        <v>0</v>
      </c>
      <c r="P381" s="323">
        <f>計算!P654*VLOOKUP(P$298, 観光入込客数_実数かSIMか, 2, FALSE)/1000000</f>
        <v>0</v>
      </c>
      <c r="Q381" s="323">
        <f>計算!Q654*VLOOKUP(Q$298, 観光入込客数_実数かSIMか, 2, FALSE)/1000000</f>
        <v>0</v>
      </c>
      <c r="R381" s="323">
        <f>計算!R654*VLOOKUP(R$298, 観光入込客数_実数かSIMか, 2, FALSE)/1000000</f>
        <v>0</v>
      </c>
      <c r="S381" s="323">
        <f>計算!S654*VLOOKUP(S$298, 観光入込客数_実数かSIMか, 2, FALSE)/1000000</f>
        <v>0</v>
      </c>
      <c r="T381" s="584">
        <f t="shared" si="6"/>
        <v>0</v>
      </c>
    </row>
    <row r="382" spans="1:20" s="313" customFormat="1" ht="15.75" hidden="1" x14ac:dyDescent="0.25">
      <c r="A382" s="305"/>
      <c r="B382" s="323" t="str">
        <f t="shared" si="5"/>
        <v/>
      </c>
      <c r="C382" s="325"/>
      <c r="D382" s="323">
        <f>計算!D655*VLOOKUP(D$298, 観光入込客数_実数かSIMか, 2, FALSE)/1000000</f>
        <v>0</v>
      </c>
      <c r="E382" s="323">
        <f>計算!E655*VLOOKUP(E$298, 観光入込客数_実数かSIMか, 2, FALSE)/1000000</f>
        <v>0</v>
      </c>
      <c r="F382" s="323">
        <f>計算!F655*VLOOKUP(F$298, 観光入込客数_実数かSIMか, 2, FALSE)/1000000</f>
        <v>0</v>
      </c>
      <c r="G382" s="323">
        <f>計算!G655*VLOOKUP(G$298, 観光入込客数_実数かSIMか, 2, FALSE)/1000000</f>
        <v>0</v>
      </c>
      <c r="H382" s="323">
        <f>計算!H655*VLOOKUP(H$298, 観光入込客数_実数かSIMか, 2, FALSE)/1000000</f>
        <v>0</v>
      </c>
      <c r="I382" s="323">
        <f>計算!I655*VLOOKUP(I$298, 観光入込客数_実数かSIMか, 2, FALSE)/1000000</f>
        <v>0</v>
      </c>
      <c r="J382" s="323">
        <f>計算!J655*VLOOKUP(J$298, 観光入込客数_実数かSIMか, 2, FALSE)/1000000</f>
        <v>0</v>
      </c>
      <c r="K382" s="323">
        <f>計算!K655*VLOOKUP(K$298, 観光入込客数_実数かSIMか, 2, FALSE)/1000000</f>
        <v>0</v>
      </c>
      <c r="L382" s="323">
        <f>計算!L655*VLOOKUP(L$298, 観光入込客数_実数かSIMか, 2, FALSE)/1000000</f>
        <v>0</v>
      </c>
      <c r="M382" s="323">
        <f>計算!M655*VLOOKUP(M$298, 観光入込客数_実数かSIMか, 2, FALSE)/1000000</f>
        <v>0</v>
      </c>
      <c r="N382" s="323">
        <f>計算!N655*VLOOKUP(N$298, 観光入込客数_実数かSIMか, 2, FALSE)/1000000</f>
        <v>0</v>
      </c>
      <c r="O382" s="323">
        <f>計算!O655*VLOOKUP(O$298, 観光入込客数_実数かSIMか, 2, FALSE)/1000000</f>
        <v>0</v>
      </c>
      <c r="P382" s="323">
        <f>計算!P655*VLOOKUP(P$298, 観光入込客数_実数かSIMか, 2, FALSE)/1000000</f>
        <v>0</v>
      </c>
      <c r="Q382" s="323">
        <f>計算!Q655*VLOOKUP(Q$298, 観光入込客数_実数かSIMか, 2, FALSE)/1000000</f>
        <v>0</v>
      </c>
      <c r="R382" s="323">
        <f>計算!R655*VLOOKUP(R$298, 観光入込客数_実数かSIMか, 2, FALSE)/1000000</f>
        <v>0</v>
      </c>
      <c r="S382" s="323">
        <f>計算!S655*VLOOKUP(S$298, 観光入込客数_実数かSIMか, 2, FALSE)/1000000</f>
        <v>0</v>
      </c>
      <c r="T382" s="584">
        <f t="shared" si="6"/>
        <v>0</v>
      </c>
    </row>
    <row r="383" spans="1:20" s="313" customFormat="1" ht="15.75" hidden="1" x14ac:dyDescent="0.25">
      <c r="A383" s="305"/>
      <c r="B383" s="323" t="str">
        <f t="shared" si="5"/>
        <v/>
      </c>
      <c r="C383" s="325"/>
      <c r="D383" s="323">
        <f>計算!D656*VLOOKUP(D$298, 観光入込客数_実数かSIMか, 2, FALSE)/1000000</f>
        <v>0</v>
      </c>
      <c r="E383" s="323">
        <f>計算!E656*VLOOKUP(E$298, 観光入込客数_実数かSIMか, 2, FALSE)/1000000</f>
        <v>0</v>
      </c>
      <c r="F383" s="323">
        <f>計算!F656*VLOOKUP(F$298, 観光入込客数_実数かSIMか, 2, FALSE)/1000000</f>
        <v>0</v>
      </c>
      <c r="G383" s="323">
        <f>計算!G656*VLOOKUP(G$298, 観光入込客数_実数かSIMか, 2, FALSE)/1000000</f>
        <v>0</v>
      </c>
      <c r="H383" s="323">
        <f>計算!H656*VLOOKUP(H$298, 観光入込客数_実数かSIMか, 2, FALSE)/1000000</f>
        <v>0</v>
      </c>
      <c r="I383" s="323">
        <f>計算!I656*VLOOKUP(I$298, 観光入込客数_実数かSIMか, 2, FALSE)/1000000</f>
        <v>0</v>
      </c>
      <c r="J383" s="323">
        <f>計算!J656*VLOOKUP(J$298, 観光入込客数_実数かSIMか, 2, FALSE)/1000000</f>
        <v>0</v>
      </c>
      <c r="K383" s="323">
        <f>計算!K656*VLOOKUP(K$298, 観光入込客数_実数かSIMか, 2, FALSE)/1000000</f>
        <v>0</v>
      </c>
      <c r="L383" s="323">
        <f>計算!L656*VLOOKUP(L$298, 観光入込客数_実数かSIMか, 2, FALSE)/1000000</f>
        <v>0</v>
      </c>
      <c r="M383" s="323">
        <f>計算!M656*VLOOKUP(M$298, 観光入込客数_実数かSIMか, 2, FALSE)/1000000</f>
        <v>0</v>
      </c>
      <c r="N383" s="323">
        <f>計算!N656*VLOOKUP(N$298, 観光入込客数_実数かSIMか, 2, FALSE)/1000000</f>
        <v>0</v>
      </c>
      <c r="O383" s="323">
        <f>計算!O656*VLOOKUP(O$298, 観光入込客数_実数かSIMか, 2, FALSE)/1000000</f>
        <v>0</v>
      </c>
      <c r="P383" s="323">
        <f>計算!P656*VLOOKUP(P$298, 観光入込客数_実数かSIMか, 2, FALSE)/1000000</f>
        <v>0</v>
      </c>
      <c r="Q383" s="323">
        <f>計算!Q656*VLOOKUP(Q$298, 観光入込客数_実数かSIMか, 2, FALSE)/1000000</f>
        <v>0</v>
      </c>
      <c r="R383" s="323">
        <f>計算!R656*VLOOKUP(R$298, 観光入込客数_実数かSIMか, 2, FALSE)/1000000</f>
        <v>0</v>
      </c>
      <c r="S383" s="323">
        <f>計算!S656*VLOOKUP(S$298, 観光入込客数_実数かSIMか, 2, FALSE)/1000000</f>
        <v>0</v>
      </c>
      <c r="T383" s="584">
        <f t="shared" si="6"/>
        <v>0</v>
      </c>
    </row>
    <row r="384" spans="1:20" s="313" customFormat="1" ht="15.75" hidden="1" x14ac:dyDescent="0.25">
      <c r="A384" s="305"/>
      <c r="B384" s="323" t="str">
        <f t="shared" si="5"/>
        <v/>
      </c>
      <c r="C384" s="325"/>
      <c r="D384" s="323">
        <f>計算!D657*VLOOKUP(D$298, 観光入込客数_実数かSIMか, 2, FALSE)/1000000</f>
        <v>0</v>
      </c>
      <c r="E384" s="323">
        <f>計算!E657*VLOOKUP(E$298, 観光入込客数_実数かSIMか, 2, FALSE)/1000000</f>
        <v>0</v>
      </c>
      <c r="F384" s="323">
        <f>計算!F657*VLOOKUP(F$298, 観光入込客数_実数かSIMか, 2, FALSE)/1000000</f>
        <v>0</v>
      </c>
      <c r="G384" s="323">
        <f>計算!G657*VLOOKUP(G$298, 観光入込客数_実数かSIMか, 2, FALSE)/1000000</f>
        <v>0</v>
      </c>
      <c r="H384" s="323">
        <f>計算!H657*VLOOKUP(H$298, 観光入込客数_実数かSIMか, 2, FALSE)/1000000</f>
        <v>0</v>
      </c>
      <c r="I384" s="323">
        <f>計算!I657*VLOOKUP(I$298, 観光入込客数_実数かSIMか, 2, FALSE)/1000000</f>
        <v>0</v>
      </c>
      <c r="J384" s="323">
        <f>計算!J657*VLOOKUP(J$298, 観光入込客数_実数かSIMか, 2, FALSE)/1000000</f>
        <v>0</v>
      </c>
      <c r="K384" s="323">
        <f>計算!K657*VLOOKUP(K$298, 観光入込客数_実数かSIMか, 2, FALSE)/1000000</f>
        <v>0</v>
      </c>
      <c r="L384" s="323">
        <f>計算!L657*VLOOKUP(L$298, 観光入込客数_実数かSIMか, 2, FALSE)/1000000</f>
        <v>0</v>
      </c>
      <c r="M384" s="323">
        <f>計算!M657*VLOOKUP(M$298, 観光入込客数_実数かSIMか, 2, FALSE)/1000000</f>
        <v>0</v>
      </c>
      <c r="N384" s="323">
        <f>計算!N657*VLOOKUP(N$298, 観光入込客数_実数かSIMか, 2, FALSE)/1000000</f>
        <v>0</v>
      </c>
      <c r="O384" s="323">
        <f>計算!O657*VLOOKUP(O$298, 観光入込客数_実数かSIMか, 2, FALSE)/1000000</f>
        <v>0</v>
      </c>
      <c r="P384" s="323">
        <f>計算!P657*VLOOKUP(P$298, 観光入込客数_実数かSIMか, 2, FALSE)/1000000</f>
        <v>0</v>
      </c>
      <c r="Q384" s="323">
        <f>計算!Q657*VLOOKUP(Q$298, 観光入込客数_実数かSIMか, 2, FALSE)/1000000</f>
        <v>0</v>
      </c>
      <c r="R384" s="323">
        <f>計算!R657*VLOOKUP(R$298, 観光入込客数_実数かSIMか, 2, FALSE)/1000000</f>
        <v>0</v>
      </c>
      <c r="S384" s="323">
        <f>計算!S657*VLOOKUP(S$298, 観光入込客数_実数かSIMか, 2, FALSE)/1000000</f>
        <v>0</v>
      </c>
      <c r="T384" s="584">
        <f t="shared" si="6"/>
        <v>0</v>
      </c>
    </row>
    <row r="385" spans="1:20" s="313" customFormat="1" ht="15.75" hidden="1" x14ac:dyDescent="0.25">
      <c r="A385" s="305"/>
      <c r="B385" s="323" t="str">
        <f t="shared" si="5"/>
        <v/>
      </c>
      <c r="C385" s="325"/>
      <c r="D385" s="323">
        <f>計算!D658*VLOOKUP(D$298, 観光入込客数_実数かSIMか, 2, FALSE)/1000000</f>
        <v>0</v>
      </c>
      <c r="E385" s="323">
        <f>計算!E658*VLOOKUP(E$298, 観光入込客数_実数かSIMか, 2, FALSE)/1000000</f>
        <v>0</v>
      </c>
      <c r="F385" s="323">
        <f>計算!F658*VLOOKUP(F$298, 観光入込客数_実数かSIMか, 2, FALSE)/1000000</f>
        <v>0</v>
      </c>
      <c r="G385" s="323">
        <f>計算!G658*VLOOKUP(G$298, 観光入込客数_実数かSIMか, 2, FALSE)/1000000</f>
        <v>0</v>
      </c>
      <c r="H385" s="323">
        <f>計算!H658*VLOOKUP(H$298, 観光入込客数_実数かSIMか, 2, FALSE)/1000000</f>
        <v>0</v>
      </c>
      <c r="I385" s="323">
        <f>計算!I658*VLOOKUP(I$298, 観光入込客数_実数かSIMか, 2, FALSE)/1000000</f>
        <v>0</v>
      </c>
      <c r="J385" s="323">
        <f>計算!J658*VLOOKUP(J$298, 観光入込客数_実数かSIMか, 2, FALSE)/1000000</f>
        <v>0</v>
      </c>
      <c r="K385" s="323">
        <f>計算!K658*VLOOKUP(K$298, 観光入込客数_実数かSIMか, 2, FALSE)/1000000</f>
        <v>0</v>
      </c>
      <c r="L385" s="323">
        <f>計算!L658*VLOOKUP(L$298, 観光入込客数_実数かSIMか, 2, FALSE)/1000000</f>
        <v>0</v>
      </c>
      <c r="M385" s="323">
        <f>計算!M658*VLOOKUP(M$298, 観光入込客数_実数かSIMか, 2, FALSE)/1000000</f>
        <v>0</v>
      </c>
      <c r="N385" s="323">
        <f>計算!N658*VLOOKUP(N$298, 観光入込客数_実数かSIMか, 2, FALSE)/1000000</f>
        <v>0</v>
      </c>
      <c r="O385" s="323">
        <f>計算!O658*VLOOKUP(O$298, 観光入込客数_実数かSIMか, 2, FALSE)/1000000</f>
        <v>0</v>
      </c>
      <c r="P385" s="323">
        <f>計算!P658*VLOOKUP(P$298, 観光入込客数_実数かSIMか, 2, FALSE)/1000000</f>
        <v>0</v>
      </c>
      <c r="Q385" s="323">
        <f>計算!Q658*VLOOKUP(Q$298, 観光入込客数_実数かSIMか, 2, FALSE)/1000000</f>
        <v>0</v>
      </c>
      <c r="R385" s="323">
        <f>計算!R658*VLOOKUP(R$298, 観光入込客数_実数かSIMか, 2, FALSE)/1000000</f>
        <v>0</v>
      </c>
      <c r="S385" s="323">
        <f>計算!S658*VLOOKUP(S$298, 観光入込客数_実数かSIMか, 2, FALSE)/1000000</f>
        <v>0</v>
      </c>
      <c r="T385" s="584">
        <f t="shared" si="6"/>
        <v>0</v>
      </c>
    </row>
    <row r="386" spans="1:20" s="313" customFormat="1" ht="15.75" hidden="1" x14ac:dyDescent="0.25">
      <c r="A386" s="305"/>
      <c r="B386" s="323" t="str">
        <f t="shared" si="5"/>
        <v/>
      </c>
      <c r="C386" s="325"/>
      <c r="D386" s="323">
        <f>計算!D659*VLOOKUP(D$298, 観光入込客数_実数かSIMか, 2, FALSE)/1000000</f>
        <v>0</v>
      </c>
      <c r="E386" s="323">
        <f>計算!E659*VLOOKUP(E$298, 観光入込客数_実数かSIMか, 2, FALSE)/1000000</f>
        <v>0</v>
      </c>
      <c r="F386" s="323">
        <f>計算!F659*VLOOKUP(F$298, 観光入込客数_実数かSIMか, 2, FALSE)/1000000</f>
        <v>0</v>
      </c>
      <c r="G386" s="323">
        <f>計算!G659*VLOOKUP(G$298, 観光入込客数_実数かSIMか, 2, FALSE)/1000000</f>
        <v>0</v>
      </c>
      <c r="H386" s="323">
        <f>計算!H659*VLOOKUP(H$298, 観光入込客数_実数かSIMか, 2, FALSE)/1000000</f>
        <v>0</v>
      </c>
      <c r="I386" s="323">
        <f>計算!I659*VLOOKUP(I$298, 観光入込客数_実数かSIMか, 2, FALSE)/1000000</f>
        <v>0</v>
      </c>
      <c r="J386" s="323">
        <f>計算!J659*VLOOKUP(J$298, 観光入込客数_実数かSIMか, 2, FALSE)/1000000</f>
        <v>0</v>
      </c>
      <c r="K386" s="323">
        <f>計算!K659*VLOOKUP(K$298, 観光入込客数_実数かSIMか, 2, FALSE)/1000000</f>
        <v>0</v>
      </c>
      <c r="L386" s="323">
        <f>計算!L659*VLOOKUP(L$298, 観光入込客数_実数かSIMか, 2, FALSE)/1000000</f>
        <v>0</v>
      </c>
      <c r="M386" s="323">
        <f>計算!M659*VLOOKUP(M$298, 観光入込客数_実数かSIMか, 2, FALSE)/1000000</f>
        <v>0</v>
      </c>
      <c r="N386" s="323">
        <f>計算!N659*VLOOKUP(N$298, 観光入込客数_実数かSIMか, 2, FALSE)/1000000</f>
        <v>0</v>
      </c>
      <c r="O386" s="323">
        <f>計算!O659*VLOOKUP(O$298, 観光入込客数_実数かSIMか, 2, FALSE)/1000000</f>
        <v>0</v>
      </c>
      <c r="P386" s="323">
        <f>計算!P659*VLOOKUP(P$298, 観光入込客数_実数かSIMか, 2, FALSE)/1000000</f>
        <v>0</v>
      </c>
      <c r="Q386" s="323">
        <f>計算!Q659*VLOOKUP(Q$298, 観光入込客数_実数かSIMか, 2, FALSE)/1000000</f>
        <v>0</v>
      </c>
      <c r="R386" s="323">
        <f>計算!R659*VLOOKUP(R$298, 観光入込客数_実数かSIMか, 2, FALSE)/1000000</f>
        <v>0</v>
      </c>
      <c r="S386" s="323">
        <f>計算!S659*VLOOKUP(S$298, 観光入込客数_実数かSIMか, 2, FALSE)/1000000</f>
        <v>0</v>
      </c>
      <c r="T386" s="584">
        <f t="shared" si="6"/>
        <v>0</v>
      </c>
    </row>
    <row r="387" spans="1:20" s="313" customFormat="1" ht="15.75" hidden="1" x14ac:dyDescent="0.25">
      <c r="A387" s="305"/>
      <c r="B387" s="323" t="str">
        <f t="shared" si="5"/>
        <v/>
      </c>
      <c r="C387" s="325"/>
      <c r="D387" s="323">
        <f>計算!D660*VLOOKUP(D$298, 観光入込客数_実数かSIMか, 2, FALSE)/1000000</f>
        <v>0</v>
      </c>
      <c r="E387" s="323">
        <f>計算!E660*VLOOKUP(E$298, 観光入込客数_実数かSIMか, 2, FALSE)/1000000</f>
        <v>0</v>
      </c>
      <c r="F387" s="323">
        <f>計算!F660*VLOOKUP(F$298, 観光入込客数_実数かSIMか, 2, FALSE)/1000000</f>
        <v>0</v>
      </c>
      <c r="G387" s="323">
        <f>計算!G660*VLOOKUP(G$298, 観光入込客数_実数かSIMか, 2, FALSE)/1000000</f>
        <v>0</v>
      </c>
      <c r="H387" s="323">
        <f>計算!H660*VLOOKUP(H$298, 観光入込客数_実数かSIMか, 2, FALSE)/1000000</f>
        <v>0</v>
      </c>
      <c r="I387" s="323">
        <f>計算!I660*VLOOKUP(I$298, 観光入込客数_実数かSIMか, 2, FALSE)/1000000</f>
        <v>0</v>
      </c>
      <c r="J387" s="323">
        <f>計算!J660*VLOOKUP(J$298, 観光入込客数_実数かSIMか, 2, FALSE)/1000000</f>
        <v>0</v>
      </c>
      <c r="K387" s="323">
        <f>計算!K660*VLOOKUP(K$298, 観光入込客数_実数かSIMか, 2, FALSE)/1000000</f>
        <v>0</v>
      </c>
      <c r="L387" s="323">
        <f>計算!L660*VLOOKUP(L$298, 観光入込客数_実数かSIMか, 2, FALSE)/1000000</f>
        <v>0</v>
      </c>
      <c r="M387" s="323">
        <f>計算!M660*VLOOKUP(M$298, 観光入込客数_実数かSIMか, 2, FALSE)/1000000</f>
        <v>0</v>
      </c>
      <c r="N387" s="323">
        <f>計算!N660*VLOOKUP(N$298, 観光入込客数_実数かSIMか, 2, FALSE)/1000000</f>
        <v>0</v>
      </c>
      <c r="O387" s="323">
        <f>計算!O660*VLOOKUP(O$298, 観光入込客数_実数かSIMか, 2, FALSE)/1000000</f>
        <v>0</v>
      </c>
      <c r="P387" s="323">
        <f>計算!P660*VLOOKUP(P$298, 観光入込客数_実数かSIMか, 2, FALSE)/1000000</f>
        <v>0</v>
      </c>
      <c r="Q387" s="323">
        <f>計算!Q660*VLOOKUP(Q$298, 観光入込客数_実数かSIMか, 2, FALSE)/1000000</f>
        <v>0</v>
      </c>
      <c r="R387" s="323">
        <f>計算!R660*VLOOKUP(R$298, 観光入込客数_実数かSIMか, 2, FALSE)/1000000</f>
        <v>0</v>
      </c>
      <c r="S387" s="323">
        <f>計算!S660*VLOOKUP(S$298, 観光入込客数_実数かSIMか, 2, FALSE)/1000000</f>
        <v>0</v>
      </c>
      <c r="T387" s="584">
        <f t="shared" si="6"/>
        <v>0</v>
      </c>
    </row>
    <row r="388" spans="1:20" s="313" customFormat="1" ht="15.75" hidden="1" x14ac:dyDescent="0.25">
      <c r="A388" s="305"/>
      <c r="B388" s="323" t="str">
        <f t="shared" si="5"/>
        <v/>
      </c>
      <c r="C388" s="325"/>
      <c r="D388" s="323">
        <f>計算!D661*VLOOKUP(D$298, 観光入込客数_実数かSIMか, 2, FALSE)/1000000</f>
        <v>0</v>
      </c>
      <c r="E388" s="323">
        <f>計算!E661*VLOOKUP(E$298, 観光入込客数_実数かSIMか, 2, FALSE)/1000000</f>
        <v>0</v>
      </c>
      <c r="F388" s="323">
        <f>計算!F661*VLOOKUP(F$298, 観光入込客数_実数かSIMか, 2, FALSE)/1000000</f>
        <v>0</v>
      </c>
      <c r="G388" s="323">
        <f>計算!G661*VLOOKUP(G$298, 観光入込客数_実数かSIMか, 2, FALSE)/1000000</f>
        <v>0</v>
      </c>
      <c r="H388" s="323">
        <f>計算!H661*VLOOKUP(H$298, 観光入込客数_実数かSIMか, 2, FALSE)/1000000</f>
        <v>0</v>
      </c>
      <c r="I388" s="323">
        <f>計算!I661*VLOOKUP(I$298, 観光入込客数_実数かSIMか, 2, FALSE)/1000000</f>
        <v>0</v>
      </c>
      <c r="J388" s="323">
        <f>計算!J661*VLOOKUP(J$298, 観光入込客数_実数かSIMか, 2, FALSE)/1000000</f>
        <v>0</v>
      </c>
      <c r="K388" s="323">
        <f>計算!K661*VLOOKUP(K$298, 観光入込客数_実数かSIMか, 2, FALSE)/1000000</f>
        <v>0</v>
      </c>
      <c r="L388" s="323">
        <f>計算!L661*VLOOKUP(L$298, 観光入込客数_実数かSIMか, 2, FALSE)/1000000</f>
        <v>0</v>
      </c>
      <c r="M388" s="323">
        <f>計算!M661*VLOOKUP(M$298, 観光入込客数_実数かSIMか, 2, FALSE)/1000000</f>
        <v>0</v>
      </c>
      <c r="N388" s="323">
        <f>計算!N661*VLOOKUP(N$298, 観光入込客数_実数かSIMか, 2, FALSE)/1000000</f>
        <v>0</v>
      </c>
      <c r="O388" s="323">
        <f>計算!O661*VLOOKUP(O$298, 観光入込客数_実数かSIMか, 2, FALSE)/1000000</f>
        <v>0</v>
      </c>
      <c r="P388" s="323">
        <f>計算!P661*VLOOKUP(P$298, 観光入込客数_実数かSIMか, 2, FALSE)/1000000</f>
        <v>0</v>
      </c>
      <c r="Q388" s="323">
        <f>計算!Q661*VLOOKUP(Q$298, 観光入込客数_実数かSIMか, 2, FALSE)/1000000</f>
        <v>0</v>
      </c>
      <c r="R388" s="323">
        <f>計算!R661*VLOOKUP(R$298, 観光入込客数_実数かSIMか, 2, FALSE)/1000000</f>
        <v>0</v>
      </c>
      <c r="S388" s="323">
        <f>計算!S661*VLOOKUP(S$298, 観光入込客数_実数かSIMか, 2, FALSE)/1000000</f>
        <v>0</v>
      </c>
      <c r="T388" s="584">
        <f t="shared" si="6"/>
        <v>0</v>
      </c>
    </row>
    <row r="389" spans="1:20" s="313" customFormat="1" ht="15.75" hidden="1" x14ac:dyDescent="0.25">
      <c r="A389" s="305"/>
      <c r="B389" s="323" t="str">
        <f t="shared" si="5"/>
        <v/>
      </c>
      <c r="C389" s="325"/>
      <c r="D389" s="323">
        <f>計算!D662*VLOOKUP(D$298, 観光入込客数_実数かSIMか, 2, FALSE)/1000000</f>
        <v>0</v>
      </c>
      <c r="E389" s="323">
        <f>計算!E662*VLOOKUP(E$298, 観光入込客数_実数かSIMか, 2, FALSE)/1000000</f>
        <v>0</v>
      </c>
      <c r="F389" s="323">
        <f>計算!F662*VLOOKUP(F$298, 観光入込客数_実数かSIMか, 2, FALSE)/1000000</f>
        <v>0</v>
      </c>
      <c r="G389" s="323">
        <f>計算!G662*VLOOKUP(G$298, 観光入込客数_実数かSIMか, 2, FALSE)/1000000</f>
        <v>0</v>
      </c>
      <c r="H389" s="323">
        <f>計算!H662*VLOOKUP(H$298, 観光入込客数_実数かSIMか, 2, FALSE)/1000000</f>
        <v>0</v>
      </c>
      <c r="I389" s="323">
        <f>計算!I662*VLOOKUP(I$298, 観光入込客数_実数かSIMか, 2, FALSE)/1000000</f>
        <v>0</v>
      </c>
      <c r="J389" s="323">
        <f>計算!J662*VLOOKUP(J$298, 観光入込客数_実数かSIMか, 2, FALSE)/1000000</f>
        <v>0</v>
      </c>
      <c r="K389" s="323">
        <f>計算!K662*VLOOKUP(K$298, 観光入込客数_実数かSIMか, 2, FALSE)/1000000</f>
        <v>0</v>
      </c>
      <c r="L389" s="323">
        <f>計算!L662*VLOOKUP(L$298, 観光入込客数_実数かSIMか, 2, FALSE)/1000000</f>
        <v>0</v>
      </c>
      <c r="M389" s="323">
        <f>計算!M662*VLOOKUP(M$298, 観光入込客数_実数かSIMか, 2, FALSE)/1000000</f>
        <v>0</v>
      </c>
      <c r="N389" s="323">
        <f>計算!N662*VLOOKUP(N$298, 観光入込客数_実数かSIMか, 2, FALSE)/1000000</f>
        <v>0</v>
      </c>
      <c r="O389" s="323">
        <f>計算!O662*VLOOKUP(O$298, 観光入込客数_実数かSIMか, 2, FALSE)/1000000</f>
        <v>0</v>
      </c>
      <c r="P389" s="323">
        <f>計算!P662*VLOOKUP(P$298, 観光入込客数_実数かSIMか, 2, FALSE)/1000000</f>
        <v>0</v>
      </c>
      <c r="Q389" s="323">
        <f>計算!Q662*VLOOKUP(Q$298, 観光入込客数_実数かSIMか, 2, FALSE)/1000000</f>
        <v>0</v>
      </c>
      <c r="R389" s="323">
        <f>計算!R662*VLOOKUP(R$298, 観光入込客数_実数かSIMか, 2, FALSE)/1000000</f>
        <v>0</v>
      </c>
      <c r="S389" s="323">
        <f>計算!S662*VLOOKUP(S$298, 観光入込客数_実数かSIMか, 2, FALSE)/1000000</f>
        <v>0</v>
      </c>
      <c r="T389" s="584">
        <f t="shared" si="6"/>
        <v>0</v>
      </c>
    </row>
    <row r="390" spans="1:20" s="313" customFormat="1" ht="15.75" hidden="1" x14ac:dyDescent="0.25">
      <c r="A390" s="305"/>
      <c r="B390" s="323" t="str">
        <f t="shared" si="5"/>
        <v/>
      </c>
      <c r="C390" s="325"/>
      <c r="D390" s="323">
        <f>計算!D663*VLOOKUP(D$298, 観光入込客数_実数かSIMか, 2, FALSE)/1000000</f>
        <v>0</v>
      </c>
      <c r="E390" s="323">
        <f>計算!E663*VLOOKUP(E$298, 観光入込客数_実数かSIMか, 2, FALSE)/1000000</f>
        <v>0</v>
      </c>
      <c r="F390" s="323">
        <f>計算!F663*VLOOKUP(F$298, 観光入込客数_実数かSIMか, 2, FALSE)/1000000</f>
        <v>0</v>
      </c>
      <c r="G390" s="323">
        <f>計算!G663*VLOOKUP(G$298, 観光入込客数_実数かSIMか, 2, FALSE)/1000000</f>
        <v>0</v>
      </c>
      <c r="H390" s="323">
        <f>計算!H663*VLOOKUP(H$298, 観光入込客数_実数かSIMか, 2, FALSE)/1000000</f>
        <v>0</v>
      </c>
      <c r="I390" s="323">
        <f>計算!I663*VLOOKUP(I$298, 観光入込客数_実数かSIMか, 2, FALSE)/1000000</f>
        <v>0</v>
      </c>
      <c r="J390" s="323">
        <f>計算!J663*VLOOKUP(J$298, 観光入込客数_実数かSIMか, 2, FALSE)/1000000</f>
        <v>0</v>
      </c>
      <c r="K390" s="323">
        <f>計算!K663*VLOOKUP(K$298, 観光入込客数_実数かSIMか, 2, FALSE)/1000000</f>
        <v>0</v>
      </c>
      <c r="L390" s="323">
        <f>計算!L663*VLOOKUP(L$298, 観光入込客数_実数かSIMか, 2, FALSE)/1000000</f>
        <v>0</v>
      </c>
      <c r="M390" s="323">
        <f>計算!M663*VLOOKUP(M$298, 観光入込客数_実数かSIMか, 2, FALSE)/1000000</f>
        <v>0</v>
      </c>
      <c r="N390" s="323">
        <f>計算!N663*VLOOKUP(N$298, 観光入込客数_実数かSIMか, 2, FALSE)/1000000</f>
        <v>0</v>
      </c>
      <c r="O390" s="323">
        <f>計算!O663*VLOOKUP(O$298, 観光入込客数_実数かSIMか, 2, FALSE)/1000000</f>
        <v>0</v>
      </c>
      <c r="P390" s="323">
        <f>計算!P663*VLOOKUP(P$298, 観光入込客数_実数かSIMか, 2, FALSE)/1000000</f>
        <v>0</v>
      </c>
      <c r="Q390" s="323">
        <f>計算!Q663*VLOOKUP(Q$298, 観光入込客数_実数かSIMか, 2, FALSE)/1000000</f>
        <v>0</v>
      </c>
      <c r="R390" s="323">
        <f>計算!R663*VLOOKUP(R$298, 観光入込客数_実数かSIMか, 2, FALSE)/1000000</f>
        <v>0</v>
      </c>
      <c r="S390" s="323">
        <f>計算!S663*VLOOKUP(S$298, 観光入込客数_実数かSIMか, 2, FALSE)/1000000</f>
        <v>0</v>
      </c>
      <c r="T390" s="584">
        <f t="shared" si="6"/>
        <v>0</v>
      </c>
    </row>
    <row r="391" spans="1:20" s="313" customFormat="1" ht="15.75" hidden="1" x14ac:dyDescent="0.25">
      <c r="A391" s="305"/>
      <c r="B391" s="323" t="str">
        <f t="shared" si="5"/>
        <v/>
      </c>
      <c r="C391" s="325"/>
      <c r="D391" s="323">
        <f>計算!D664*VLOOKUP(D$298, 観光入込客数_実数かSIMか, 2, FALSE)/1000000</f>
        <v>0</v>
      </c>
      <c r="E391" s="323">
        <f>計算!E664*VLOOKUP(E$298, 観光入込客数_実数かSIMか, 2, FALSE)/1000000</f>
        <v>0</v>
      </c>
      <c r="F391" s="323">
        <f>計算!F664*VLOOKUP(F$298, 観光入込客数_実数かSIMか, 2, FALSE)/1000000</f>
        <v>0</v>
      </c>
      <c r="G391" s="323">
        <f>計算!G664*VLOOKUP(G$298, 観光入込客数_実数かSIMか, 2, FALSE)/1000000</f>
        <v>0</v>
      </c>
      <c r="H391" s="323">
        <f>計算!H664*VLOOKUP(H$298, 観光入込客数_実数かSIMか, 2, FALSE)/1000000</f>
        <v>0</v>
      </c>
      <c r="I391" s="323">
        <f>計算!I664*VLOOKUP(I$298, 観光入込客数_実数かSIMか, 2, FALSE)/1000000</f>
        <v>0</v>
      </c>
      <c r="J391" s="323">
        <f>計算!J664*VLOOKUP(J$298, 観光入込客数_実数かSIMか, 2, FALSE)/1000000</f>
        <v>0</v>
      </c>
      <c r="K391" s="323">
        <f>計算!K664*VLOOKUP(K$298, 観光入込客数_実数かSIMか, 2, FALSE)/1000000</f>
        <v>0</v>
      </c>
      <c r="L391" s="323">
        <f>計算!L664*VLOOKUP(L$298, 観光入込客数_実数かSIMか, 2, FALSE)/1000000</f>
        <v>0</v>
      </c>
      <c r="M391" s="323">
        <f>計算!M664*VLOOKUP(M$298, 観光入込客数_実数かSIMか, 2, FALSE)/1000000</f>
        <v>0</v>
      </c>
      <c r="N391" s="323">
        <f>計算!N664*VLOOKUP(N$298, 観光入込客数_実数かSIMか, 2, FALSE)/1000000</f>
        <v>0</v>
      </c>
      <c r="O391" s="323">
        <f>計算!O664*VLOOKUP(O$298, 観光入込客数_実数かSIMか, 2, FALSE)/1000000</f>
        <v>0</v>
      </c>
      <c r="P391" s="323">
        <f>計算!P664*VLOOKUP(P$298, 観光入込客数_実数かSIMか, 2, FALSE)/1000000</f>
        <v>0</v>
      </c>
      <c r="Q391" s="323">
        <f>計算!Q664*VLOOKUP(Q$298, 観光入込客数_実数かSIMか, 2, FALSE)/1000000</f>
        <v>0</v>
      </c>
      <c r="R391" s="323">
        <f>計算!R664*VLOOKUP(R$298, 観光入込客数_実数かSIMか, 2, FALSE)/1000000</f>
        <v>0</v>
      </c>
      <c r="S391" s="323">
        <f>計算!S664*VLOOKUP(S$298, 観光入込客数_実数かSIMか, 2, FALSE)/1000000</f>
        <v>0</v>
      </c>
      <c r="T391" s="584">
        <f t="shared" si="6"/>
        <v>0</v>
      </c>
    </row>
    <row r="392" spans="1:20" s="313" customFormat="1" ht="15.75" hidden="1" x14ac:dyDescent="0.25">
      <c r="A392" s="305"/>
      <c r="B392" s="323" t="str">
        <f t="shared" si="5"/>
        <v/>
      </c>
      <c r="C392" s="325"/>
      <c r="D392" s="323">
        <f>計算!D665*VLOOKUP(D$298, 観光入込客数_実数かSIMか, 2, FALSE)/1000000</f>
        <v>0</v>
      </c>
      <c r="E392" s="323">
        <f>計算!E665*VLOOKUP(E$298, 観光入込客数_実数かSIMか, 2, FALSE)/1000000</f>
        <v>0</v>
      </c>
      <c r="F392" s="323">
        <f>計算!F665*VLOOKUP(F$298, 観光入込客数_実数かSIMか, 2, FALSE)/1000000</f>
        <v>0</v>
      </c>
      <c r="G392" s="323">
        <f>計算!G665*VLOOKUP(G$298, 観光入込客数_実数かSIMか, 2, FALSE)/1000000</f>
        <v>0</v>
      </c>
      <c r="H392" s="323">
        <f>計算!H665*VLOOKUP(H$298, 観光入込客数_実数かSIMか, 2, FALSE)/1000000</f>
        <v>0</v>
      </c>
      <c r="I392" s="323">
        <f>計算!I665*VLOOKUP(I$298, 観光入込客数_実数かSIMか, 2, FALSE)/1000000</f>
        <v>0</v>
      </c>
      <c r="J392" s="323">
        <f>計算!J665*VLOOKUP(J$298, 観光入込客数_実数かSIMか, 2, FALSE)/1000000</f>
        <v>0</v>
      </c>
      <c r="K392" s="323">
        <f>計算!K665*VLOOKUP(K$298, 観光入込客数_実数かSIMか, 2, FALSE)/1000000</f>
        <v>0</v>
      </c>
      <c r="L392" s="323">
        <f>計算!L665*VLOOKUP(L$298, 観光入込客数_実数かSIMか, 2, FALSE)/1000000</f>
        <v>0</v>
      </c>
      <c r="M392" s="323">
        <f>計算!M665*VLOOKUP(M$298, 観光入込客数_実数かSIMか, 2, FALSE)/1000000</f>
        <v>0</v>
      </c>
      <c r="N392" s="323">
        <f>計算!N665*VLOOKUP(N$298, 観光入込客数_実数かSIMか, 2, FALSE)/1000000</f>
        <v>0</v>
      </c>
      <c r="O392" s="323">
        <f>計算!O665*VLOOKUP(O$298, 観光入込客数_実数かSIMか, 2, FALSE)/1000000</f>
        <v>0</v>
      </c>
      <c r="P392" s="323">
        <f>計算!P665*VLOOKUP(P$298, 観光入込客数_実数かSIMか, 2, FALSE)/1000000</f>
        <v>0</v>
      </c>
      <c r="Q392" s="323">
        <f>計算!Q665*VLOOKUP(Q$298, 観光入込客数_実数かSIMか, 2, FALSE)/1000000</f>
        <v>0</v>
      </c>
      <c r="R392" s="323">
        <f>計算!R665*VLOOKUP(R$298, 観光入込客数_実数かSIMか, 2, FALSE)/1000000</f>
        <v>0</v>
      </c>
      <c r="S392" s="323">
        <f>計算!S665*VLOOKUP(S$298, 観光入込客数_実数かSIMか, 2, FALSE)/1000000</f>
        <v>0</v>
      </c>
      <c r="T392" s="584">
        <f t="shared" si="6"/>
        <v>0</v>
      </c>
    </row>
    <row r="393" spans="1:20" s="313" customFormat="1" ht="15.75" hidden="1" x14ac:dyDescent="0.25">
      <c r="A393" s="305"/>
      <c r="B393" s="323" t="str">
        <f t="shared" si="5"/>
        <v/>
      </c>
      <c r="C393" s="325"/>
      <c r="D393" s="323">
        <f>計算!D666*VLOOKUP(D$298, 観光入込客数_実数かSIMか, 2, FALSE)/1000000</f>
        <v>0</v>
      </c>
      <c r="E393" s="323">
        <f>計算!E666*VLOOKUP(E$298, 観光入込客数_実数かSIMか, 2, FALSE)/1000000</f>
        <v>0</v>
      </c>
      <c r="F393" s="323">
        <f>計算!F666*VLOOKUP(F$298, 観光入込客数_実数かSIMか, 2, FALSE)/1000000</f>
        <v>0</v>
      </c>
      <c r="G393" s="323">
        <f>計算!G666*VLOOKUP(G$298, 観光入込客数_実数かSIMか, 2, FALSE)/1000000</f>
        <v>0</v>
      </c>
      <c r="H393" s="323">
        <f>計算!H666*VLOOKUP(H$298, 観光入込客数_実数かSIMか, 2, FALSE)/1000000</f>
        <v>0</v>
      </c>
      <c r="I393" s="323">
        <f>計算!I666*VLOOKUP(I$298, 観光入込客数_実数かSIMか, 2, FALSE)/1000000</f>
        <v>0</v>
      </c>
      <c r="J393" s="323">
        <f>計算!J666*VLOOKUP(J$298, 観光入込客数_実数かSIMか, 2, FALSE)/1000000</f>
        <v>0</v>
      </c>
      <c r="K393" s="323">
        <f>計算!K666*VLOOKUP(K$298, 観光入込客数_実数かSIMか, 2, FALSE)/1000000</f>
        <v>0</v>
      </c>
      <c r="L393" s="323">
        <f>計算!L666*VLOOKUP(L$298, 観光入込客数_実数かSIMか, 2, FALSE)/1000000</f>
        <v>0</v>
      </c>
      <c r="M393" s="323">
        <f>計算!M666*VLOOKUP(M$298, 観光入込客数_実数かSIMか, 2, FALSE)/1000000</f>
        <v>0</v>
      </c>
      <c r="N393" s="323">
        <f>計算!N666*VLOOKUP(N$298, 観光入込客数_実数かSIMか, 2, FALSE)/1000000</f>
        <v>0</v>
      </c>
      <c r="O393" s="323">
        <f>計算!O666*VLOOKUP(O$298, 観光入込客数_実数かSIMか, 2, FALSE)/1000000</f>
        <v>0</v>
      </c>
      <c r="P393" s="323">
        <f>計算!P666*VLOOKUP(P$298, 観光入込客数_実数かSIMか, 2, FALSE)/1000000</f>
        <v>0</v>
      </c>
      <c r="Q393" s="323">
        <f>計算!Q666*VLOOKUP(Q$298, 観光入込客数_実数かSIMか, 2, FALSE)/1000000</f>
        <v>0</v>
      </c>
      <c r="R393" s="323">
        <f>計算!R666*VLOOKUP(R$298, 観光入込客数_実数かSIMか, 2, FALSE)/1000000</f>
        <v>0</v>
      </c>
      <c r="S393" s="323">
        <f>計算!S666*VLOOKUP(S$298, 観光入込客数_実数かSIMか, 2, FALSE)/1000000</f>
        <v>0</v>
      </c>
      <c r="T393" s="584">
        <f t="shared" si="6"/>
        <v>0</v>
      </c>
    </row>
    <row r="394" spans="1:20" s="313" customFormat="1" ht="15.75" hidden="1" x14ac:dyDescent="0.25">
      <c r="A394" s="305"/>
      <c r="B394" s="323" t="str">
        <f t="shared" si="5"/>
        <v/>
      </c>
      <c r="C394" s="325"/>
      <c r="D394" s="323">
        <f>計算!D667*VLOOKUP(D$298, 観光入込客数_実数かSIMか, 2, FALSE)/1000000</f>
        <v>0</v>
      </c>
      <c r="E394" s="323">
        <f>計算!E667*VLOOKUP(E$298, 観光入込客数_実数かSIMか, 2, FALSE)/1000000</f>
        <v>0</v>
      </c>
      <c r="F394" s="323">
        <f>計算!F667*VLOOKUP(F$298, 観光入込客数_実数かSIMか, 2, FALSE)/1000000</f>
        <v>0</v>
      </c>
      <c r="G394" s="323">
        <f>計算!G667*VLOOKUP(G$298, 観光入込客数_実数かSIMか, 2, FALSE)/1000000</f>
        <v>0</v>
      </c>
      <c r="H394" s="323">
        <f>計算!H667*VLOOKUP(H$298, 観光入込客数_実数かSIMか, 2, FALSE)/1000000</f>
        <v>0</v>
      </c>
      <c r="I394" s="323">
        <f>計算!I667*VLOOKUP(I$298, 観光入込客数_実数かSIMか, 2, FALSE)/1000000</f>
        <v>0</v>
      </c>
      <c r="J394" s="323">
        <f>計算!J667*VLOOKUP(J$298, 観光入込客数_実数かSIMか, 2, FALSE)/1000000</f>
        <v>0</v>
      </c>
      <c r="K394" s="323">
        <f>計算!K667*VLOOKUP(K$298, 観光入込客数_実数かSIMか, 2, FALSE)/1000000</f>
        <v>0</v>
      </c>
      <c r="L394" s="323">
        <f>計算!L667*VLOOKUP(L$298, 観光入込客数_実数かSIMか, 2, FALSE)/1000000</f>
        <v>0</v>
      </c>
      <c r="M394" s="323">
        <f>計算!M667*VLOOKUP(M$298, 観光入込客数_実数かSIMか, 2, FALSE)/1000000</f>
        <v>0</v>
      </c>
      <c r="N394" s="323">
        <f>計算!N667*VLOOKUP(N$298, 観光入込客数_実数かSIMか, 2, FALSE)/1000000</f>
        <v>0</v>
      </c>
      <c r="O394" s="323">
        <f>計算!O667*VLOOKUP(O$298, 観光入込客数_実数かSIMか, 2, FALSE)/1000000</f>
        <v>0</v>
      </c>
      <c r="P394" s="323">
        <f>計算!P667*VLOOKUP(P$298, 観光入込客数_実数かSIMか, 2, FALSE)/1000000</f>
        <v>0</v>
      </c>
      <c r="Q394" s="323">
        <f>計算!Q667*VLOOKUP(Q$298, 観光入込客数_実数かSIMか, 2, FALSE)/1000000</f>
        <v>0</v>
      </c>
      <c r="R394" s="323">
        <f>計算!R667*VLOOKUP(R$298, 観光入込客数_実数かSIMか, 2, FALSE)/1000000</f>
        <v>0</v>
      </c>
      <c r="S394" s="323">
        <f>計算!S667*VLOOKUP(S$298, 観光入込客数_実数かSIMか, 2, FALSE)/1000000</f>
        <v>0</v>
      </c>
      <c r="T394" s="584">
        <f t="shared" si="6"/>
        <v>0</v>
      </c>
    </row>
    <row r="395" spans="1:20" s="313" customFormat="1" ht="15.75" hidden="1" x14ac:dyDescent="0.25">
      <c r="A395" s="305"/>
      <c r="B395" s="323" t="str">
        <f t="shared" si="5"/>
        <v/>
      </c>
      <c r="C395" s="325"/>
      <c r="D395" s="323">
        <f>計算!D668*VLOOKUP(D$298, 観光入込客数_実数かSIMか, 2, FALSE)/1000000</f>
        <v>0</v>
      </c>
      <c r="E395" s="323">
        <f>計算!E668*VLOOKUP(E$298, 観光入込客数_実数かSIMか, 2, FALSE)/1000000</f>
        <v>0</v>
      </c>
      <c r="F395" s="323">
        <f>計算!F668*VLOOKUP(F$298, 観光入込客数_実数かSIMか, 2, FALSE)/1000000</f>
        <v>0</v>
      </c>
      <c r="G395" s="323">
        <f>計算!G668*VLOOKUP(G$298, 観光入込客数_実数かSIMか, 2, FALSE)/1000000</f>
        <v>0</v>
      </c>
      <c r="H395" s="323">
        <f>計算!H668*VLOOKUP(H$298, 観光入込客数_実数かSIMか, 2, FALSE)/1000000</f>
        <v>0</v>
      </c>
      <c r="I395" s="323">
        <f>計算!I668*VLOOKUP(I$298, 観光入込客数_実数かSIMか, 2, FALSE)/1000000</f>
        <v>0</v>
      </c>
      <c r="J395" s="323">
        <f>計算!J668*VLOOKUP(J$298, 観光入込客数_実数かSIMか, 2, FALSE)/1000000</f>
        <v>0</v>
      </c>
      <c r="K395" s="323">
        <f>計算!K668*VLOOKUP(K$298, 観光入込客数_実数かSIMか, 2, FALSE)/1000000</f>
        <v>0</v>
      </c>
      <c r="L395" s="323">
        <f>計算!L668*VLOOKUP(L$298, 観光入込客数_実数かSIMか, 2, FALSE)/1000000</f>
        <v>0</v>
      </c>
      <c r="M395" s="323">
        <f>計算!M668*VLOOKUP(M$298, 観光入込客数_実数かSIMか, 2, FALSE)/1000000</f>
        <v>0</v>
      </c>
      <c r="N395" s="323">
        <f>計算!N668*VLOOKUP(N$298, 観光入込客数_実数かSIMか, 2, FALSE)/1000000</f>
        <v>0</v>
      </c>
      <c r="O395" s="323">
        <f>計算!O668*VLOOKUP(O$298, 観光入込客数_実数かSIMか, 2, FALSE)/1000000</f>
        <v>0</v>
      </c>
      <c r="P395" s="323">
        <f>計算!P668*VLOOKUP(P$298, 観光入込客数_実数かSIMか, 2, FALSE)/1000000</f>
        <v>0</v>
      </c>
      <c r="Q395" s="323">
        <f>計算!Q668*VLOOKUP(Q$298, 観光入込客数_実数かSIMか, 2, FALSE)/1000000</f>
        <v>0</v>
      </c>
      <c r="R395" s="323">
        <f>計算!R668*VLOOKUP(R$298, 観光入込客数_実数かSIMか, 2, FALSE)/1000000</f>
        <v>0</v>
      </c>
      <c r="S395" s="323">
        <f>計算!S668*VLOOKUP(S$298, 観光入込客数_実数かSIMか, 2, FALSE)/1000000</f>
        <v>0</v>
      </c>
      <c r="T395" s="584">
        <f t="shared" si="6"/>
        <v>0</v>
      </c>
    </row>
    <row r="396" spans="1:20" s="313" customFormat="1" ht="15.75" hidden="1" x14ac:dyDescent="0.25">
      <c r="A396" s="305"/>
      <c r="B396" s="323" t="str">
        <f t="shared" ref="B396:B419" si="7">IF(B136="", "", B136)</f>
        <v/>
      </c>
      <c r="C396" s="325"/>
      <c r="D396" s="323">
        <f>計算!D669*VLOOKUP(D$298, 観光入込客数_実数かSIMか, 2, FALSE)/1000000</f>
        <v>0</v>
      </c>
      <c r="E396" s="323">
        <f>計算!E669*VLOOKUP(E$298, 観光入込客数_実数かSIMか, 2, FALSE)/1000000</f>
        <v>0</v>
      </c>
      <c r="F396" s="323">
        <f>計算!F669*VLOOKUP(F$298, 観光入込客数_実数かSIMか, 2, FALSE)/1000000</f>
        <v>0</v>
      </c>
      <c r="G396" s="323">
        <f>計算!G669*VLOOKUP(G$298, 観光入込客数_実数かSIMか, 2, FALSE)/1000000</f>
        <v>0</v>
      </c>
      <c r="H396" s="323">
        <f>計算!H669*VLOOKUP(H$298, 観光入込客数_実数かSIMか, 2, FALSE)/1000000</f>
        <v>0</v>
      </c>
      <c r="I396" s="323">
        <f>計算!I669*VLOOKUP(I$298, 観光入込客数_実数かSIMか, 2, FALSE)/1000000</f>
        <v>0</v>
      </c>
      <c r="J396" s="323">
        <f>計算!J669*VLOOKUP(J$298, 観光入込客数_実数かSIMか, 2, FALSE)/1000000</f>
        <v>0</v>
      </c>
      <c r="K396" s="323">
        <f>計算!K669*VLOOKUP(K$298, 観光入込客数_実数かSIMか, 2, FALSE)/1000000</f>
        <v>0</v>
      </c>
      <c r="L396" s="323">
        <f>計算!L669*VLOOKUP(L$298, 観光入込客数_実数かSIMか, 2, FALSE)/1000000</f>
        <v>0</v>
      </c>
      <c r="M396" s="323">
        <f>計算!M669*VLOOKUP(M$298, 観光入込客数_実数かSIMか, 2, FALSE)/1000000</f>
        <v>0</v>
      </c>
      <c r="N396" s="323">
        <f>計算!N669*VLOOKUP(N$298, 観光入込客数_実数かSIMか, 2, FALSE)/1000000</f>
        <v>0</v>
      </c>
      <c r="O396" s="323">
        <f>計算!O669*VLOOKUP(O$298, 観光入込客数_実数かSIMか, 2, FALSE)/1000000</f>
        <v>0</v>
      </c>
      <c r="P396" s="323">
        <f>計算!P669*VLOOKUP(P$298, 観光入込客数_実数かSIMか, 2, FALSE)/1000000</f>
        <v>0</v>
      </c>
      <c r="Q396" s="323">
        <f>計算!Q669*VLOOKUP(Q$298, 観光入込客数_実数かSIMか, 2, FALSE)/1000000</f>
        <v>0</v>
      </c>
      <c r="R396" s="323">
        <f>計算!R669*VLOOKUP(R$298, 観光入込客数_実数かSIMか, 2, FALSE)/1000000</f>
        <v>0</v>
      </c>
      <c r="S396" s="323">
        <f>計算!S669*VLOOKUP(S$298, 観光入込客数_実数かSIMか, 2, FALSE)/1000000</f>
        <v>0</v>
      </c>
      <c r="T396" s="584">
        <f t="shared" ref="T396:T420" si="8">SUMIF($D$299:$S$299, _スイッチ_観光客属性, $D396:$S396)</f>
        <v>0</v>
      </c>
    </row>
    <row r="397" spans="1:20" s="313" customFormat="1" ht="15.75" hidden="1" x14ac:dyDescent="0.25">
      <c r="A397" s="305"/>
      <c r="B397" s="323" t="str">
        <f t="shared" si="7"/>
        <v/>
      </c>
      <c r="C397" s="325"/>
      <c r="D397" s="323">
        <f>計算!D670*VLOOKUP(D$298, 観光入込客数_実数かSIMか, 2, FALSE)/1000000</f>
        <v>0</v>
      </c>
      <c r="E397" s="323">
        <f>計算!E670*VLOOKUP(E$298, 観光入込客数_実数かSIMか, 2, FALSE)/1000000</f>
        <v>0</v>
      </c>
      <c r="F397" s="323">
        <f>計算!F670*VLOOKUP(F$298, 観光入込客数_実数かSIMか, 2, FALSE)/1000000</f>
        <v>0</v>
      </c>
      <c r="G397" s="323">
        <f>計算!G670*VLOOKUP(G$298, 観光入込客数_実数かSIMか, 2, FALSE)/1000000</f>
        <v>0</v>
      </c>
      <c r="H397" s="323">
        <f>計算!H670*VLOOKUP(H$298, 観光入込客数_実数かSIMか, 2, FALSE)/1000000</f>
        <v>0</v>
      </c>
      <c r="I397" s="323">
        <f>計算!I670*VLOOKUP(I$298, 観光入込客数_実数かSIMか, 2, FALSE)/1000000</f>
        <v>0</v>
      </c>
      <c r="J397" s="323">
        <f>計算!J670*VLOOKUP(J$298, 観光入込客数_実数かSIMか, 2, FALSE)/1000000</f>
        <v>0</v>
      </c>
      <c r="K397" s="323">
        <f>計算!K670*VLOOKUP(K$298, 観光入込客数_実数かSIMか, 2, FALSE)/1000000</f>
        <v>0</v>
      </c>
      <c r="L397" s="323">
        <f>計算!L670*VLOOKUP(L$298, 観光入込客数_実数かSIMか, 2, FALSE)/1000000</f>
        <v>0</v>
      </c>
      <c r="M397" s="323">
        <f>計算!M670*VLOOKUP(M$298, 観光入込客数_実数かSIMか, 2, FALSE)/1000000</f>
        <v>0</v>
      </c>
      <c r="N397" s="323">
        <f>計算!N670*VLOOKUP(N$298, 観光入込客数_実数かSIMか, 2, FALSE)/1000000</f>
        <v>0</v>
      </c>
      <c r="O397" s="323">
        <f>計算!O670*VLOOKUP(O$298, 観光入込客数_実数かSIMか, 2, FALSE)/1000000</f>
        <v>0</v>
      </c>
      <c r="P397" s="323">
        <f>計算!P670*VLOOKUP(P$298, 観光入込客数_実数かSIMか, 2, FALSE)/1000000</f>
        <v>0</v>
      </c>
      <c r="Q397" s="323">
        <f>計算!Q670*VLOOKUP(Q$298, 観光入込客数_実数かSIMか, 2, FALSE)/1000000</f>
        <v>0</v>
      </c>
      <c r="R397" s="323">
        <f>計算!R670*VLOOKUP(R$298, 観光入込客数_実数かSIMか, 2, FALSE)/1000000</f>
        <v>0</v>
      </c>
      <c r="S397" s="323">
        <f>計算!S670*VLOOKUP(S$298, 観光入込客数_実数かSIMか, 2, FALSE)/1000000</f>
        <v>0</v>
      </c>
      <c r="T397" s="584">
        <f t="shared" si="8"/>
        <v>0</v>
      </c>
    </row>
    <row r="398" spans="1:20" s="313" customFormat="1" ht="15.75" hidden="1" x14ac:dyDescent="0.25">
      <c r="A398" s="305"/>
      <c r="B398" s="323" t="str">
        <f t="shared" si="7"/>
        <v/>
      </c>
      <c r="C398" s="325"/>
      <c r="D398" s="323">
        <f>計算!D671*VLOOKUP(D$298, 観光入込客数_実数かSIMか, 2, FALSE)/1000000</f>
        <v>0</v>
      </c>
      <c r="E398" s="323">
        <f>計算!E671*VLOOKUP(E$298, 観光入込客数_実数かSIMか, 2, FALSE)/1000000</f>
        <v>0</v>
      </c>
      <c r="F398" s="323">
        <f>計算!F671*VLOOKUP(F$298, 観光入込客数_実数かSIMか, 2, FALSE)/1000000</f>
        <v>0</v>
      </c>
      <c r="G398" s="323">
        <f>計算!G671*VLOOKUP(G$298, 観光入込客数_実数かSIMか, 2, FALSE)/1000000</f>
        <v>0</v>
      </c>
      <c r="H398" s="323">
        <f>計算!H671*VLOOKUP(H$298, 観光入込客数_実数かSIMか, 2, FALSE)/1000000</f>
        <v>0</v>
      </c>
      <c r="I398" s="323">
        <f>計算!I671*VLOOKUP(I$298, 観光入込客数_実数かSIMか, 2, FALSE)/1000000</f>
        <v>0</v>
      </c>
      <c r="J398" s="323">
        <f>計算!J671*VLOOKUP(J$298, 観光入込客数_実数かSIMか, 2, FALSE)/1000000</f>
        <v>0</v>
      </c>
      <c r="K398" s="323">
        <f>計算!K671*VLOOKUP(K$298, 観光入込客数_実数かSIMか, 2, FALSE)/1000000</f>
        <v>0</v>
      </c>
      <c r="L398" s="323">
        <f>計算!L671*VLOOKUP(L$298, 観光入込客数_実数かSIMか, 2, FALSE)/1000000</f>
        <v>0</v>
      </c>
      <c r="M398" s="323">
        <f>計算!M671*VLOOKUP(M$298, 観光入込客数_実数かSIMか, 2, FALSE)/1000000</f>
        <v>0</v>
      </c>
      <c r="N398" s="323">
        <f>計算!N671*VLOOKUP(N$298, 観光入込客数_実数かSIMか, 2, FALSE)/1000000</f>
        <v>0</v>
      </c>
      <c r="O398" s="323">
        <f>計算!O671*VLOOKUP(O$298, 観光入込客数_実数かSIMか, 2, FALSE)/1000000</f>
        <v>0</v>
      </c>
      <c r="P398" s="323">
        <f>計算!P671*VLOOKUP(P$298, 観光入込客数_実数かSIMか, 2, FALSE)/1000000</f>
        <v>0</v>
      </c>
      <c r="Q398" s="323">
        <f>計算!Q671*VLOOKUP(Q$298, 観光入込客数_実数かSIMか, 2, FALSE)/1000000</f>
        <v>0</v>
      </c>
      <c r="R398" s="323">
        <f>計算!R671*VLOOKUP(R$298, 観光入込客数_実数かSIMか, 2, FALSE)/1000000</f>
        <v>0</v>
      </c>
      <c r="S398" s="323">
        <f>計算!S671*VLOOKUP(S$298, 観光入込客数_実数かSIMか, 2, FALSE)/1000000</f>
        <v>0</v>
      </c>
      <c r="T398" s="584">
        <f t="shared" si="8"/>
        <v>0</v>
      </c>
    </row>
    <row r="399" spans="1:20" s="313" customFormat="1" ht="15.75" hidden="1" x14ac:dyDescent="0.25">
      <c r="A399" s="305"/>
      <c r="B399" s="323" t="str">
        <f t="shared" si="7"/>
        <v/>
      </c>
      <c r="C399" s="325"/>
      <c r="D399" s="323">
        <f>計算!D672*VLOOKUP(D$298, 観光入込客数_実数かSIMか, 2, FALSE)/1000000</f>
        <v>0</v>
      </c>
      <c r="E399" s="323">
        <f>計算!E672*VLOOKUP(E$298, 観光入込客数_実数かSIMか, 2, FALSE)/1000000</f>
        <v>0</v>
      </c>
      <c r="F399" s="323">
        <f>計算!F672*VLOOKUP(F$298, 観光入込客数_実数かSIMか, 2, FALSE)/1000000</f>
        <v>0</v>
      </c>
      <c r="G399" s="323">
        <f>計算!G672*VLOOKUP(G$298, 観光入込客数_実数かSIMか, 2, FALSE)/1000000</f>
        <v>0</v>
      </c>
      <c r="H399" s="323">
        <f>計算!H672*VLOOKUP(H$298, 観光入込客数_実数かSIMか, 2, FALSE)/1000000</f>
        <v>0</v>
      </c>
      <c r="I399" s="323">
        <f>計算!I672*VLOOKUP(I$298, 観光入込客数_実数かSIMか, 2, FALSE)/1000000</f>
        <v>0</v>
      </c>
      <c r="J399" s="323">
        <f>計算!J672*VLOOKUP(J$298, 観光入込客数_実数かSIMか, 2, FALSE)/1000000</f>
        <v>0</v>
      </c>
      <c r="K399" s="323">
        <f>計算!K672*VLOOKUP(K$298, 観光入込客数_実数かSIMか, 2, FALSE)/1000000</f>
        <v>0</v>
      </c>
      <c r="L399" s="323">
        <f>計算!L672*VLOOKUP(L$298, 観光入込客数_実数かSIMか, 2, FALSE)/1000000</f>
        <v>0</v>
      </c>
      <c r="M399" s="323">
        <f>計算!M672*VLOOKUP(M$298, 観光入込客数_実数かSIMか, 2, FALSE)/1000000</f>
        <v>0</v>
      </c>
      <c r="N399" s="323">
        <f>計算!N672*VLOOKUP(N$298, 観光入込客数_実数かSIMか, 2, FALSE)/1000000</f>
        <v>0</v>
      </c>
      <c r="O399" s="323">
        <f>計算!O672*VLOOKUP(O$298, 観光入込客数_実数かSIMか, 2, FALSE)/1000000</f>
        <v>0</v>
      </c>
      <c r="P399" s="323">
        <f>計算!P672*VLOOKUP(P$298, 観光入込客数_実数かSIMか, 2, FALSE)/1000000</f>
        <v>0</v>
      </c>
      <c r="Q399" s="323">
        <f>計算!Q672*VLOOKUP(Q$298, 観光入込客数_実数かSIMか, 2, FALSE)/1000000</f>
        <v>0</v>
      </c>
      <c r="R399" s="323">
        <f>計算!R672*VLOOKUP(R$298, 観光入込客数_実数かSIMか, 2, FALSE)/1000000</f>
        <v>0</v>
      </c>
      <c r="S399" s="323">
        <f>計算!S672*VLOOKUP(S$298, 観光入込客数_実数かSIMか, 2, FALSE)/1000000</f>
        <v>0</v>
      </c>
      <c r="T399" s="584">
        <f t="shared" si="8"/>
        <v>0</v>
      </c>
    </row>
    <row r="400" spans="1:20" s="313" customFormat="1" ht="15.75" hidden="1" x14ac:dyDescent="0.25">
      <c r="A400" s="305"/>
      <c r="B400" s="323" t="str">
        <f t="shared" si="7"/>
        <v/>
      </c>
      <c r="C400" s="325"/>
      <c r="D400" s="323">
        <f>計算!D673*VLOOKUP(D$298, 観光入込客数_実数かSIMか, 2, FALSE)/1000000</f>
        <v>0</v>
      </c>
      <c r="E400" s="323">
        <f>計算!E673*VLOOKUP(E$298, 観光入込客数_実数かSIMか, 2, FALSE)/1000000</f>
        <v>0</v>
      </c>
      <c r="F400" s="323">
        <f>計算!F673*VLOOKUP(F$298, 観光入込客数_実数かSIMか, 2, FALSE)/1000000</f>
        <v>0</v>
      </c>
      <c r="G400" s="323">
        <f>計算!G673*VLOOKUP(G$298, 観光入込客数_実数かSIMか, 2, FALSE)/1000000</f>
        <v>0</v>
      </c>
      <c r="H400" s="323">
        <f>計算!H673*VLOOKUP(H$298, 観光入込客数_実数かSIMか, 2, FALSE)/1000000</f>
        <v>0</v>
      </c>
      <c r="I400" s="323">
        <f>計算!I673*VLOOKUP(I$298, 観光入込客数_実数かSIMか, 2, FALSE)/1000000</f>
        <v>0</v>
      </c>
      <c r="J400" s="323">
        <f>計算!J673*VLOOKUP(J$298, 観光入込客数_実数かSIMか, 2, FALSE)/1000000</f>
        <v>0</v>
      </c>
      <c r="K400" s="323">
        <f>計算!K673*VLOOKUP(K$298, 観光入込客数_実数かSIMか, 2, FALSE)/1000000</f>
        <v>0</v>
      </c>
      <c r="L400" s="323">
        <f>計算!L673*VLOOKUP(L$298, 観光入込客数_実数かSIMか, 2, FALSE)/1000000</f>
        <v>0</v>
      </c>
      <c r="M400" s="323">
        <f>計算!M673*VLOOKUP(M$298, 観光入込客数_実数かSIMか, 2, FALSE)/1000000</f>
        <v>0</v>
      </c>
      <c r="N400" s="323">
        <f>計算!N673*VLOOKUP(N$298, 観光入込客数_実数かSIMか, 2, FALSE)/1000000</f>
        <v>0</v>
      </c>
      <c r="O400" s="323">
        <f>計算!O673*VLOOKUP(O$298, 観光入込客数_実数かSIMか, 2, FALSE)/1000000</f>
        <v>0</v>
      </c>
      <c r="P400" s="323">
        <f>計算!P673*VLOOKUP(P$298, 観光入込客数_実数かSIMか, 2, FALSE)/1000000</f>
        <v>0</v>
      </c>
      <c r="Q400" s="323">
        <f>計算!Q673*VLOOKUP(Q$298, 観光入込客数_実数かSIMか, 2, FALSE)/1000000</f>
        <v>0</v>
      </c>
      <c r="R400" s="323">
        <f>計算!R673*VLOOKUP(R$298, 観光入込客数_実数かSIMか, 2, FALSE)/1000000</f>
        <v>0</v>
      </c>
      <c r="S400" s="323">
        <f>計算!S673*VLOOKUP(S$298, 観光入込客数_実数かSIMか, 2, FALSE)/1000000</f>
        <v>0</v>
      </c>
      <c r="T400" s="584">
        <f t="shared" si="8"/>
        <v>0</v>
      </c>
    </row>
    <row r="401" spans="1:20" s="313" customFormat="1" ht="15.75" hidden="1" x14ac:dyDescent="0.25">
      <c r="A401" s="305"/>
      <c r="B401" s="323" t="str">
        <f t="shared" si="7"/>
        <v/>
      </c>
      <c r="C401" s="325"/>
      <c r="D401" s="323">
        <f>計算!D674*VLOOKUP(D$298, 観光入込客数_実数かSIMか, 2, FALSE)/1000000</f>
        <v>0</v>
      </c>
      <c r="E401" s="323">
        <f>計算!E674*VLOOKUP(E$298, 観光入込客数_実数かSIMか, 2, FALSE)/1000000</f>
        <v>0</v>
      </c>
      <c r="F401" s="323">
        <f>計算!F674*VLOOKUP(F$298, 観光入込客数_実数かSIMか, 2, FALSE)/1000000</f>
        <v>0</v>
      </c>
      <c r="G401" s="323">
        <f>計算!G674*VLOOKUP(G$298, 観光入込客数_実数かSIMか, 2, FALSE)/1000000</f>
        <v>0</v>
      </c>
      <c r="H401" s="323">
        <f>計算!H674*VLOOKUP(H$298, 観光入込客数_実数かSIMか, 2, FALSE)/1000000</f>
        <v>0</v>
      </c>
      <c r="I401" s="323">
        <f>計算!I674*VLOOKUP(I$298, 観光入込客数_実数かSIMか, 2, FALSE)/1000000</f>
        <v>0</v>
      </c>
      <c r="J401" s="323">
        <f>計算!J674*VLOOKUP(J$298, 観光入込客数_実数かSIMか, 2, FALSE)/1000000</f>
        <v>0</v>
      </c>
      <c r="K401" s="323">
        <f>計算!K674*VLOOKUP(K$298, 観光入込客数_実数かSIMか, 2, FALSE)/1000000</f>
        <v>0</v>
      </c>
      <c r="L401" s="323">
        <f>計算!L674*VLOOKUP(L$298, 観光入込客数_実数かSIMか, 2, FALSE)/1000000</f>
        <v>0</v>
      </c>
      <c r="M401" s="323">
        <f>計算!M674*VLOOKUP(M$298, 観光入込客数_実数かSIMか, 2, FALSE)/1000000</f>
        <v>0</v>
      </c>
      <c r="N401" s="323">
        <f>計算!N674*VLOOKUP(N$298, 観光入込客数_実数かSIMか, 2, FALSE)/1000000</f>
        <v>0</v>
      </c>
      <c r="O401" s="323">
        <f>計算!O674*VLOOKUP(O$298, 観光入込客数_実数かSIMか, 2, FALSE)/1000000</f>
        <v>0</v>
      </c>
      <c r="P401" s="323">
        <f>計算!P674*VLOOKUP(P$298, 観光入込客数_実数かSIMか, 2, FALSE)/1000000</f>
        <v>0</v>
      </c>
      <c r="Q401" s="323">
        <f>計算!Q674*VLOOKUP(Q$298, 観光入込客数_実数かSIMか, 2, FALSE)/1000000</f>
        <v>0</v>
      </c>
      <c r="R401" s="323">
        <f>計算!R674*VLOOKUP(R$298, 観光入込客数_実数かSIMか, 2, FALSE)/1000000</f>
        <v>0</v>
      </c>
      <c r="S401" s="323">
        <f>計算!S674*VLOOKUP(S$298, 観光入込客数_実数かSIMか, 2, FALSE)/1000000</f>
        <v>0</v>
      </c>
      <c r="T401" s="584">
        <f t="shared" si="8"/>
        <v>0</v>
      </c>
    </row>
    <row r="402" spans="1:20" s="313" customFormat="1" ht="15.75" hidden="1" x14ac:dyDescent="0.25">
      <c r="A402" s="305"/>
      <c r="B402" s="323" t="str">
        <f t="shared" si="7"/>
        <v/>
      </c>
      <c r="C402" s="325"/>
      <c r="D402" s="323">
        <f>計算!D675*VLOOKUP(D$298, 観光入込客数_実数かSIMか, 2, FALSE)/1000000</f>
        <v>0</v>
      </c>
      <c r="E402" s="323">
        <f>計算!E675*VLOOKUP(E$298, 観光入込客数_実数かSIMか, 2, FALSE)/1000000</f>
        <v>0</v>
      </c>
      <c r="F402" s="323">
        <f>計算!F675*VLOOKUP(F$298, 観光入込客数_実数かSIMか, 2, FALSE)/1000000</f>
        <v>0</v>
      </c>
      <c r="G402" s="323">
        <f>計算!G675*VLOOKUP(G$298, 観光入込客数_実数かSIMか, 2, FALSE)/1000000</f>
        <v>0</v>
      </c>
      <c r="H402" s="323">
        <f>計算!H675*VLOOKUP(H$298, 観光入込客数_実数かSIMか, 2, FALSE)/1000000</f>
        <v>0</v>
      </c>
      <c r="I402" s="323">
        <f>計算!I675*VLOOKUP(I$298, 観光入込客数_実数かSIMか, 2, FALSE)/1000000</f>
        <v>0</v>
      </c>
      <c r="J402" s="323">
        <f>計算!J675*VLOOKUP(J$298, 観光入込客数_実数かSIMか, 2, FALSE)/1000000</f>
        <v>0</v>
      </c>
      <c r="K402" s="323">
        <f>計算!K675*VLOOKUP(K$298, 観光入込客数_実数かSIMか, 2, FALSE)/1000000</f>
        <v>0</v>
      </c>
      <c r="L402" s="323">
        <f>計算!L675*VLOOKUP(L$298, 観光入込客数_実数かSIMか, 2, FALSE)/1000000</f>
        <v>0</v>
      </c>
      <c r="M402" s="323">
        <f>計算!M675*VLOOKUP(M$298, 観光入込客数_実数かSIMか, 2, FALSE)/1000000</f>
        <v>0</v>
      </c>
      <c r="N402" s="323">
        <f>計算!N675*VLOOKUP(N$298, 観光入込客数_実数かSIMか, 2, FALSE)/1000000</f>
        <v>0</v>
      </c>
      <c r="O402" s="323">
        <f>計算!O675*VLOOKUP(O$298, 観光入込客数_実数かSIMか, 2, FALSE)/1000000</f>
        <v>0</v>
      </c>
      <c r="P402" s="323">
        <f>計算!P675*VLOOKUP(P$298, 観光入込客数_実数かSIMか, 2, FALSE)/1000000</f>
        <v>0</v>
      </c>
      <c r="Q402" s="323">
        <f>計算!Q675*VLOOKUP(Q$298, 観光入込客数_実数かSIMか, 2, FALSE)/1000000</f>
        <v>0</v>
      </c>
      <c r="R402" s="323">
        <f>計算!R675*VLOOKUP(R$298, 観光入込客数_実数かSIMか, 2, FALSE)/1000000</f>
        <v>0</v>
      </c>
      <c r="S402" s="323">
        <f>計算!S675*VLOOKUP(S$298, 観光入込客数_実数かSIMか, 2, FALSE)/1000000</f>
        <v>0</v>
      </c>
      <c r="T402" s="584">
        <f t="shared" si="8"/>
        <v>0</v>
      </c>
    </row>
    <row r="403" spans="1:20" s="313" customFormat="1" ht="15.75" hidden="1" x14ac:dyDescent="0.25">
      <c r="A403" s="305"/>
      <c r="B403" s="323" t="str">
        <f t="shared" si="7"/>
        <v/>
      </c>
      <c r="C403" s="325"/>
      <c r="D403" s="323">
        <f>計算!D676*VLOOKUP(D$298, 観光入込客数_実数かSIMか, 2, FALSE)/1000000</f>
        <v>0</v>
      </c>
      <c r="E403" s="323">
        <f>計算!E676*VLOOKUP(E$298, 観光入込客数_実数かSIMか, 2, FALSE)/1000000</f>
        <v>0</v>
      </c>
      <c r="F403" s="323">
        <f>計算!F676*VLOOKUP(F$298, 観光入込客数_実数かSIMか, 2, FALSE)/1000000</f>
        <v>0</v>
      </c>
      <c r="G403" s="323">
        <f>計算!G676*VLOOKUP(G$298, 観光入込客数_実数かSIMか, 2, FALSE)/1000000</f>
        <v>0</v>
      </c>
      <c r="H403" s="323">
        <f>計算!H676*VLOOKUP(H$298, 観光入込客数_実数かSIMか, 2, FALSE)/1000000</f>
        <v>0</v>
      </c>
      <c r="I403" s="323">
        <f>計算!I676*VLOOKUP(I$298, 観光入込客数_実数かSIMか, 2, FALSE)/1000000</f>
        <v>0</v>
      </c>
      <c r="J403" s="323">
        <f>計算!J676*VLOOKUP(J$298, 観光入込客数_実数かSIMか, 2, FALSE)/1000000</f>
        <v>0</v>
      </c>
      <c r="K403" s="323">
        <f>計算!K676*VLOOKUP(K$298, 観光入込客数_実数かSIMか, 2, FALSE)/1000000</f>
        <v>0</v>
      </c>
      <c r="L403" s="323">
        <f>計算!L676*VLOOKUP(L$298, 観光入込客数_実数かSIMか, 2, FALSE)/1000000</f>
        <v>0</v>
      </c>
      <c r="M403" s="323">
        <f>計算!M676*VLOOKUP(M$298, 観光入込客数_実数かSIMか, 2, FALSE)/1000000</f>
        <v>0</v>
      </c>
      <c r="N403" s="323">
        <f>計算!N676*VLOOKUP(N$298, 観光入込客数_実数かSIMか, 2, FALSE)/1000000</f>
        <v>0</v>
      </c>
      <c r="O403" s="323">
        <f>計算!O676*VLOOKUP(O$298, 観光入込客数_実数かSIMか, 2, FALSE)/1000000</f>
        <v>0</v>
      </c>
      <c r="P403" s="323">
        <f>計算!P676*VLOOKUP(P$298, 観光入込客数_実数かSIMか, 2, FALSE)/1000000</f>
        <v>0</v>
      </c>
      <c r="Q403" s="323">
        <f>計算!Q676*VLOOKUP(Q$298, 観光入込客数_実数かSIMか, 2, FALSE)/1000000</f>
        <v>0</v>
      </c>
      <c r="R403" s="323">
        <f>計算!R676*VLOOKUP(R$298, 観光入込客数_実数かSIMか, 2, FALSE)/1000000</f>
        <v>0</v>
      </c>
      <c r="S403" s="323">
        <f>計算!S676*VLOOKUP(S$298, 観光入込客数_実数かSIMか, 2, FALSE)/1000000</f>
        <v>0</v>
      </c>
      <c r="T403" s="584">
        <f t="shared" si="8"/>
        <v>0</v>
      </c>
    </row>
    <row r="404" spans="1:20" s="313" customFormat="1" ht="15.75" hidden="1" x14ac:dyDescent="0.25">
      <c r="A404" s="305"/>
      <c r="B404" s="323" t="str">
        <f t="shared" si="7"/>
        <v/>
      </c>
      <c r="C404" s="325"/>
      <c r="D404" s="323">
        <f>計算!D677*VLOOKUP(D$298, 観光入込客数_実数かSIMか, 2, FALSE)/1000000</f>
        <v>0</v>
      </c>
      <c r="E404" s="323">
        <f>計算!E677*VLOOKUP(E$298, 観光入込客数_実数かSIMか, 2, FALSE)/1000000</f>
        <v>0</v>
      </c>
      <c r="F404" s="323">
        <f>計算!F677*VLOOKUP(F$298, 観光入込客数_実数かSIMか, 2, FALSE)/1000000</f>
        <v>0</v>
      </c>
      <c r="G404" s="323">
        <f>計算!G677*VLOOKUP(G$298, 観光入込客数_実数かSIMか, 2, FALSE)/1000000</f>
        <v>0</v>
      </c>
      <c r="H404" s="323">
        <f>計算!H677*VLOOKUP(H$298, 観光入込客数_実数かSIMか, 2, FALSE)/1000000</f>
        <v>0</v>
      </c>
      <c r="I404" s="323">
        <f>計算!I677*VLOOKUP(I$298, 観光入込客数_実数かSIMか, 2, FALSE)/1000000</f>
        <v>0</v>
      </c>
      <c r="J404" s="323">
        <f>計算!J677*VLOOKUP(J$298, 観光入込客数_実数かSIMか, 2, FALSE)/1000000</f>
        <v>0</v>
      </c>
      <c r="K404" s="323">
        <f>計算!K677*VLOOKUP(K$298, 観光入込客数_実数かSIMか, 2, FALSE)/1000000</f>
        <v>0</v>
      </c>
      <c r="L404" s="323">
        <f>計算!L677*VLOOKUP(L$298, 観光入込客数_実数かSIMか, 2, FALSE)/1000000</f>
        <v>0</v>
      </c>
      <c r="M404" s="323">
        <f>計算!M677*VLOOKUP(M$298, 観光入込客数_実数かSIMか, 2, FALSE)/1000000</f>
        <v>0</v>
      </c>
      <c r="N404" s="323">
        <f>計算!N677*VLOOKUP(N$298, 観光入込客数_実数かSIMか, 2, FALSE)/1000000</f>
        <v>0</v>
      </c>
      <c r="O404" s="323">
        <f>計算!O677*VLOOKUP(O$298, 観光入込客数_実数かSIMか, 2, FALSE)/1000000</f>
        <v>0</v>
      </c>
      <c r="P404" s="323">
        <f>計算!P677*VLOOKUP(P$298, 観光入込客数_実数かSIMか, 2, FALSE)/1000000</f>
        <v>0</v>
      </c>
      <c r="Q404" s="323">
        <f>計算!Q677*VLOOKUP(Q$298, 観光入込客数_実数かSIMか, 2, FALSE)/1000000</f>
        <v>0</v>
      </c>
      <c r="R404" s="323">
        <f>計算!R677*VLOOKUP(R$298, 観光入込客数_実数かSIMか, 2, FALSE)/1000000</f>
        <v>0</v>
      </c>
      <c r="S404" s="323">
        <f>計算!S677*VLOOKUP(S$298, 観光入込客数_実数かSIMか, 2, FALSE)/1000000</f>
        <v>0</v>
      </c>
      <c r="T404" s="584">
        <f t="shared" si="8"/>
        <v>0</v>
      </c>
    </row>
    <row r="405" spans="1:20" s="313" customFormat="1" ht="15.75" hidden="1" x14ac:dyDescent="0.25">
      <c r="A405" s="305"/>
      <c r="B405" s="323" t="str">
        <f t="shared" si="7"/>
        <v/>
      </c>
      <c r="C405" s="325"/>
      <c r="D405" s="323">
        <f>計算!D678*VLOOKUP(D$298, 観光入込客数_実数かSIMか, 2, FALSE)/1000000</f>
        <v>0</v>
      </c>
      <c r="E405" s="323">
        <f>計算!E678*VLOOKUP(E$298, 観光入込客数_実数かSIMか, 2, FALSE)/1000000</f>
        <v>0</v>
      </c>
      <c r="F405" s="323">
        <f>計算!F678*VLOOKUP(F$298, 観光入込客数_実数かSIMか, 2, FALSE)/1000000</f>
        <v>0</v>
      </c>
      <c r="G405" s="323">
        <f>計算!G678*VLOOKUP(G$298, 観光入込客数_実数かSIMか, 2, FALSE)/1000000</f>
        <v>0</v>
      </c>
      <c r="H405" s="323">
        <f>計算!H678*VLOOKUP(H$298, 観光入込客数_実数かSIMか, 2, FALSE)/1000000</f>
        <v>0</v>
      </c>
      <c r="I405" s="323">
        <f>計算!I678*VLOOKUP(I$298, 観光入込客数_実数かSIMか, 2, FALSE)/1000000</f>
        <v>0</v>
      </c>
      <c r="J405" s="323">
        <f>計算!J678*VLOOKUP(J$298, 観光入込客数_実数かSIMか, 2, FALSE)/1000000</f>
        <v>0</v>
      </c>
      <c r="K405" s="323">
        <f>計算!K678*VLOOKUP(K$298, 観光入込客数_実数かSIMか, 2, FALSE)/1000000</f>
        <v>0</v>
      </c>
      <c r="L405" s="323">
        <f>計算!L678*VLOOKUP(L$298, 観光入込客数_実数かSIMか, 2, FALSE)/1000000</f>
        <v>0</v>
      </c>
      <c r="M405" s="323">
        <f>計算!M678*VLOOKUP(M$298, 観光入込客数_実数かSIMか, 2, FALSE)/1000000</f>
        <v>0</v>
      </c>
      <c r="N405" s="323">
        <f>計算!N678*VLOOKUP(N$298, 観光入込客数_実数かSIMか, 2, FALSE)/1000000</f>
        <v>0</v>
      </c>
      <c r="O405" s="323">
        <f>計算!O678*VLOOKUP(O$298, 観光入込客数_実数かSIMか, 2, FALSE)/1000000</f>
        <v>0</v>
      </c>
      <c r="P405" s="323">
        <f>計算!P678*VLOOKUP(P$298, 観光入込客数_実数かSIMか, 2, FALSE)/1000000</f>
        <v>0</v>
      </c>
      <c r="Q405" s="323">
        <f>計算!Q678*VLOOKUP(Q$298, 観光入込客数_実数かSIMか, 2, FALSE)/1000000</f>
        <v>0</v>
      </c>
      <c r="R405" s="323">
        <f>計算!R678*VLOOKUP(R$298, 観光入込客数_実数かSIMか, 2, FALSE)/1000000</f>
        <v>0</v>
      </c>
      <c r="S405" s="323">
        <f>計算!S678*VLOOKUP(S$298, 観光入込客数_実数かSIMか, 2, FALSE)/1000000</f>
        <v>0</v>
      </c>
      <c r="T405" s="584">
        <f t="shared" si="8"/>
        <v>0</v>
      </c>
    </row>
    <row r="406" spans="1:20" s="313" customFormat="1" ht="15.75" hidden="1" x14ac:dyDescent="0.25">
      <c r="A406" s="305"/>
      <c r="B406" s="323" t="str">
        <f t="shared" si="7"/>
        <v/>
      </c>
      <c r="C406" s="325"/>
      <c r="D406" s="323">
        <f>計算!D679*VLOOKUP(D$298, 観光入込客数_実数かSIMか, 2, FALSE)/1000000</f>
        <v>0</v>
      </c>
      <c r="E406" s="323">
        <f>計算!E679*VLOOKUP(E$298, 観光入込客数_実数かSIMか, 2, FALSE)/1000000</f>
        <v>0</v>
      </c>
      <c r="F406" s="323">
        <f>計算!F679*VLOOKUP(F$298, 観光入込客数_実数かSIMか, 2, FALSE)/1000000</f>
        <v>0</v>
      </c>
      <c r="G406" s="323">
        <f>計算!G679*VLOOKUP(G$298, 観光入込客数_実数かSIMか, 2, FALSE)/1000000</f>
        <v>0</v>
      </c>
      <c r="H406" s="323">
        <f>計算!H679*VLOOKUP(H$298, 観光入込客数_実数かSIMか, 2, FALSE)/1000000</f>
        <v>0</v>
      </c>
      <c r="I406" s="323">
        <f>計算!I679*VLOOKUP(I$298, 観光入込客数_実数かSIMか, 2, FALSE)/1000000</f>
        <v>0</v>
      </c>
      <c r="J406" s="323">
        <f>計算!J679*VLOOKUP(J$298, 観光入込客数_実数かSIMか, 2, FALSE)/1000000</f>
        <v>0</v>
      </c>
      <c r="K406" s="323">
        <f>計算!K679*VLOOKUP(K$298, 観光入込客数_実数かSIMか, 2, FALSE)/1000000</f>
        <v>0</v>
      </c>
      <c r="L406" s="323">
        <f>計算!L679*VLOOKUP(L$298, 観光入込客数_実数かSIMか, 2, FALSE)/1000000</f>
        <v>0</v>
      </c>
      <c r="M406" s="323">
        <f>計算!M679*VLOOKUP(M$298, 観光入込客数_実数かSIMか, 2, FALSE)/1000000</f>
        <v>0</v>
      </c>
      <c r="N406" s="323">
        <f>計算!N679*VLOOKUP(N$298, 観光入込客数_実数かSIMか, 2, FALSE)/1000000</f>
        <v>0</v>
      </c>
      <c r="O406" s="323">
        <f>計算!O679*VLOOKUP(O$298, 観光入込客数_実数かSIMか, 2, FALSE)/1000000</f>
        <v>0</v>
      </c>
      <c r="P406" s="323">
        <f>計算!P679*VLOOKUP(P$298, 観光入込客数_実数かSIMか, 2, FALSE)/1000000</f>
        <v>0</v>
      </c>
      <c r="Q406" s="323">
        <f>計算!Q679*VLOOKUP(Q$298, 観光入込客数_実数かSIMか, 2, FALSE)/1000000</f>
        <v>0</v>
      </c>
      <c r="R406" s="323">
        <f>計算!R679*VLOOKUP(R$298, 観光入込客数_実数かSIMか, 2, FALSE)/1000000</f>
        <v>0</v>
      </c>
      <c r="S406" s="323">
        <f>計算!S679*VLOOKUP(S$298, 観光入込客数_実数かSIMか, 2, FALSE)/1000000</f>
        <v>0</v>
      </c>
      <c r="T406" s="584">
        <f t="shared" si="8"/>
        <v>0</v>
      </c>
    </row>
    <row r="407" spans="1:20" s="313" customFormat="1" ht="15.75" hidden="1" x14ac:dyDescent="0.25">
      <c r="A407" s="305"/>
      <c r="B407" s="323" t="str">
        <f t="shared" si="7"/>
        <v/>
      </c>
      <c r="C407" s="325"/>
      <c r="D407" s="323">
        <f>計算!D680*VLOOKUP(D$298, 観光入込客数_実数かSIMか, 2, FALSE)/1000000</f>
        <v>0</v>
      </c>
      <c r="E407" s="323">
        <f>計算!E680*VLOOKUP(E$298, 観光入込客数_実数かSIMか, 2, FALSE)/1000000</f>
        <v>0</v>
      </c>
      <c r="F407" s="323">
        <f>計算!F680*VLOOKUP(F$298, 観光入込客数_実数かSIMか, 2, FALSE)/1000000</f>
        <v>0</v>
      </c>
      <c r="G407" s="323">
        <f>計算!G680*VLOOKUP(G$298, 観光入込客数_実数かSIMか, 2, FALSE)/1000000</f>
        <v>0</v>
      </c>
      <c r="H407" s="323">
        <f>計算!H680*VLOOKUP(H$298, 観光入込客数_実数かSIMか, 2, FALSE)/1000000</f>
        <v>0</v>
      </c>
      <c r="I407" s="323">
        <f>計算!I680*VLOOKUP(I$298, 観光入込客数_実数かSIMか, 2, FALSE)/1000000</f>
        <v>0</v>
      </c>
      <c r="J407" s="323">
        <f>計算!J680*VLOOKUP(J$298, 観光入込客数_実数かSIMか, 2, FALSE)/1000000</f>
        <v>0</v>
      </c>
      <c r="K407" s="323">
        <f>計算!K680*VLOOKUP(K$298, 観光入込客数_実数かSIMか, 2, FALSE)/1000000</f>
        <v>0</v>
      </c>
      <c r="L407" s="323">
        <f>計算!L680*VLOOKUP(L$298, 観光入込客数_実数かSIMか, 2, FALSE)/1000000</f>
        <v>0</v>
      </c>
      <c r="M407" s="323">
        <f>計算!M680*VLOOKUP(M$298, 観光入込客数_実数かSIMか, 2, FALSE)/1000000</f>
        <v>0</v>
      </c>
      <c r="N407" s="323">
        <f>計算!N680*VLOOKUP(N$298, 観光入込客数_実数かSIMか, 2, FALSE)/1000000</f>
        <v>0</v>
      </c>
      <c r="O407" s="323">
        <f>計算!O680*VLOOKUP(O$298, 観光入込客数_実数かSIMか, 2, FALSE)/1000000</f>
        <v>0</v>
      </c>
      <c r="P407" s="323">
        <f>計算!P680*VLOOKUP(P$298, 観光入込客数_実数かSIMか, 2, FALSE)/1000000</f>
        <v>0</v>
      </c>
      <c r="Q407" s="323">
        <f>計算!Q680*VLOOKUP(Q$298, 観光入込客数_実数かSIMか, 2, FALSE)/1000000</f>
        <v>0</v>
      </c>
      <c r="R407" s="323">
        <f>計算!R680*VLOOKUP(R$298, 観光入込客数_実数かSIMか, 2, FALSE)/1000000</f>
        <v>0</v>
      </c>
      <c r="S407" s="323">
        <f>計算!S680*VLOOKUP(S$298, 観光入込客数_実数かSIMか, 2, FALSE)/1000000</f>
        <v>0</v>
      </c>
      <c r="T407" s="584">
        <f t="shared" si="8"/>
        <v>0</v>
      </c>
    </row>
    <row r="408" spans="1:20" s="313" customFormat="1" ht="15.75" hidden="1" x14ac:dyDescent="0.25">
      <c r="A408" s="305"/>
      <c r="B408" s="323" t="str">
        <f t="shared" si="7"/>
        <v/>
      </c>
      <c r="C408" s="325"/>
      <c r="D408" s="323">
        <f>計算!D681*VLOOKUP(D$298, 観光入込客数_実数かSIMか, 2, FALSE)/1000000</f>
        <v>0</v>
      </c>
      <c r="E408" s="323">
        <f>計算!E681*VLOOKUP(E$298, 観光入込客数_実数かSIMか, 2, FALSE)/1000000</f>
        <v>0</v>
      </c>
      <c r="F408" s="323">
        <f>計算!F681*VLOOKUP(F$298, 観光入込客数_実数かSIMか, 2, FALSE)/1000000</f>
        <v>0</v>
      </c>
      <c r="G408" s="323">
        <f>計算!G681*VLOOKUP(G$298, 観光入込客数_実数かSIMか, 2, FALSE)/1000000</f>
        <v>0</v>
      </c>
      <c r="H408" s="323">
        <f>計算!H681*VLOOKUP(H$298, 観光入込客数_実数かSIMか, 2, FALSE)/1000000</f>
        <v>0</v>
      </c>
      <c r="I408" s="323">
        <f>計算!I681*VLOOKUP(I$298, 観光入込客数_実数かSIMか, 2, FALSE)/1000000</f>
        <v>0</v>
      </c>
      <c r="J408" s="323">
        <f>計算!J681*VLOOKUP(J$298, 観光入込客数_実数かSIMか, 2, FALSE)/1000000</f>
        <v>0</v>
      </c>
      <c r="K408" s="323">
        <f>計算!K681*VLOOKUP(K$298, 観光入込客数_実数かSIMか, 2, FALSE)/1000000</f>
        <v>0</v>
      </c>
      <c r="L408" s="323">
        <f>計算!L681*VLOOKUP(L$298, 観光入込客数_実数かSIMか, 2, FALSE)/1000000</f>
        <v>0</v>
      </c>
      <c r="M408" s="323">
        <f>計算!M681*VLOOKUP(M$298, 観光入込客数_実数かSIMか, 2, FALSE)/1000000</f>
        <v>0</v>
      </c>
      <c r="N408" s="323">
        <f>計算!N681*VLOOKUP(N$298, 観光入込客数_実数かSIMか, 2, FALSE)/1000000</f>
        <v>0</v>
      </c>
      <c r="O408" s="323">
        <f>計算!O681*VLOOKUP(O$298, 観光入込客数_実数かSIMか, 2, FALSE)/1000000</f>
        <v>0</v>
      </c>
      <c r="P408" s="323">
        <f>計算!P681*VLOOKUP(P$298, 観光入込客数_実数かSIMか, 2, FALSE)/1000000</f>
        <v>0</v>
      </c>
      <c r="Q408" s="323">
        <f>計算!Q681*VLOOKUP(Q$298, 観光入込客数_実数かSIMか, 2, FALSE)/1000000</f>
        <v>0</v>
      </c>
      <c r="R408" s="323">
        <f>計算!R681*VLOOKUP(R$298, 観光入込客数_実数かSIMか, 2, FALSE)/1000000</f>
        <v>0</v>
      </c>
      <c r="S408" s="323">
        <f>計算!S681*VLOOKUP(S$298, 観光入込客数_実数かSIMか, 2, FALSE)/1000000</f>
        <v>0</v>
      </c>
      <c r="T408" s="584">
        <f t="shared" si="8"/>
        <v>0</v>
      </c>
    </row>
    <row r="409" spans="1:20" s="313" customFormat="1" ht="15.75" hidden="1" x14ac:dyDescent="0.25">
      <c r="A409" s="305"/>
      <c r="B409" s="323" t="str">
        <f t="shared" si="7"/>
        <v/>
      </c>
      <c r="C409" s="325"/>
      <c r="D409" s="323">
        <f>計算!D682*VLOOKUP(D$298, 観光入込客数_実数かSIMか, 2, FALSE)/1000000</f>
        <v>0</v>
      </c>
      <c r="E409" s="323">
        <f>計算!E682*VLOOKUP(E$298, 観光入込客数_実数かSIMか, 2, FALSE)/1000000</f>
        <v>0</v>
      </c>
      <c r="F409" s="323">
        <f>計算!F682*VLOOKUP(F$298, 観光入込客数_実数かSIMか, 2, FALSE)/1000000</f>
        <v>0</v>
      </c>
      <c r="G409" s="323">
        <f>計算!G682*VLOOKUP(G$298, 観光入込客数_実数かSIMか, 2, FALSE)/1000000</f>
        <v>0</v>
      </c>
      <c r="H409" s="323">
        <f>計算!H682*VLOOKUP(H$298, 観光入込客数_実数かSIMか, 2, FALSE)/1000000</f>
        <v>0</v>
      </c>
      <c r="I409" s="323">
        <f>計算!I682*VLOOKUP(I$298, 観光入込客数_実数かSIMか, 2, FALSE)/1000000</f>
        <v>0</v>
      </c>
      <c r="J409" s="323">
        <f>計算!J682*VLOOKUP(J$298, 観光入込客数_実数かSIMか, 2, FALSE)/1000000</f>
        <v>0</v>
      </c>
      <c r="K409" s="323">
        <f>計算!K682*VLOOKUP(K$298, 観光入込客数_実数かSIMか, 2, FALSE)/1000000</f>
        <v>0</v>
      </c>
      <c r="L409" s="323">
        <f>計算!L682*VLOOKUP(L$298, 観光入込客数_実数かSIMか, 2, FALSE)/1000000</f>
        <v>0</v>
      </c>
      <c r="M409" s="323">
        <f>計算!M682*VLOOKUP(M$298, 観光入込客数_実数かSIMか, 2, FALSE)/1000000</f>
        <v>0</v>
      </c>
      <c r="N409" s="323">
        <f>計算!N682*VLOOKUP(N$298, 観光入込客数_実数かSIMか, 2, FALSE)/1000000</f>
        <v>0</v>
      </c>
      <c r="O409" s="323">
        <f>計算!O682*VLOOKUP(O$298, 観光入込客数_実数かSIMか, 2, FALSE)/1000000</f>
        <v>0</v>
      </c>
      <c r="P409" s="323">
        <f>計算!P682*VLOOKUP(P$298, 観光入込客数_実数かSIMか, 2, FALSE)/1000000</f>
        <v>0</v>
      </c>
      <c r="Q409" s="323">
        <f>計算!Q682*VLOOKUP(Q$298, 観光入込客数_実数かSIMか, 2, FALSE)/1000000</f>
        <v>0</v>
      </c>
      <c r="R409" s="323">
        <f>計算!R682*VLOOKUP(R$298, 観光入込客数_実数かSIMか, 2, FALSE)/1000000</f>
        <v>0</v>
      </c>
      <c r="S409" s="323">
        <f>計算!S682*VLOOKUP(S$298, 観光入込客数_実数かSIMか, 2, FALSE)/1000000</f>
        <v>0</v>
      </c>
      <c r="T409" s="584">
        <f t="shared" si="8"/>
        <v>0</v>
      </c>
    </row>
    <row r="410" spans="1:20" s="313" customFormat="1" ht="15.75" hidden="1" x14ac:dyDescent="0.25">
      <c r="A410" s="305"/>
      <c r="B410" s="323" t="str">
        <f t="shared" si="7"/>
        <v/>
      </c>
      <c r="C410" s="325"/>
      <c r="D410" s="323">
        <f>計算!D683*VLOOKUP(D$298, 観光入込客数_実数かSIMか, 2, FALSE)/1000000</f>
        <v>0</v>
      </c>
      <c r="E410" s="323">
        <f>計算!E683*VLOOKUP(E$298, 観光入込客数_実数かSIMか, 2, FALSE)/1000000</f>
        <v>0</v>
      </c>
      <c r="F410" s="323">
        <f>計算!F683*VLOOKUP(F$298, 観光入込客数_実数かSIMか, 2, FALSE)/1000000</f>
        <v>0</v>
      </c>
      <c r="G410" s="323">
        <f>計算!G683*VLOOKUP(G$298, 観光入込客数_実数かSIMか, 2, FALSE)/1000000</f>
        <v>0</v>
      </c>
      <c r="H410" s="323">
        <f>計算!H683*VLOOKUP(H$298, 観光入込客数_実数かSIMか, 2, FALSE)/1000000</f>
        <v>0</v>
      </c>
      <c r="I410" s="323">
        <f>計算!I683*VLOOKUP(I$298, 観光入込客数_実数かSIMか, 2, FALSE)/1000000</f>
        <v>0</v>
      </c>
      <c r="J410" s="323">
        <f>計算!J683*VLOOKUP(J$298, 観光入込客数_実数かSIMか, 2, FALSE)/1000000</f>
        <v>0</v>
      </c>
      <c r="K410" s="323">
        <f>計算!K683*VLOOKUP(K$298, 観光入込客数_実数かSIMか, 2, FALSE)/1000000</f>
        <v>0</v>
      </c>
      <c r="L410" s="323">
        <f>計算!L683*VLOOKUP(L$298, 観光入込客数_実数かSIMか, 2, FALSE)/1000000</f>
        <v>0</v>
      </c>
      <c r="M410" s="323">
        <f>計算!M683*VLOOKUP(M$298, 観光入込客数_実数かSIMか, 2, FALSE)/1000000</f>
        <v>0</v>
      </c>
      <c r="N410" s="323">
        <f>計算!N683*VLOOKUP(N$298, 観光入込客数_実数かSIMか, 2, FALSE)/1000000</f>
        <v>0</v>
      </c>
      <c r="O410" s="323">
        <f>計算!O683*VLOOKUP(O$298, 観光入込客数_実数かSIMか, 2, FALSE)/1000000</f>
        <v>0</v>
      </c>
      <c r="P410" s="323">
        <f>計算!P683*VLOOKUP(P$298, 観光入込客数_実数かSIMか, 2, FALSE)/1000000</f>
        <v>0</v>
      </c>
      <c r="Q410" s="323">
        <f>計算!Q683*VLOOKUP(Q$298, 観光入込客数_実数かSIMか, 2, FALSE)/1000000</f>
        <v>0</v>
      </c>
      <c r="R410" s="323">
        <f>計算!R683*VLOOKUP(R$298, 観光入込客数_実数かSIMか, 2, FALSE)/1000000</f>
        <v>0</v>
      </c>
      <c r="S410" s="323">
        <f>計算!S683*VLOOKUP(S$298, 観光入込客数_実数かSIMか, 2, FALSE)/1000000</f>
        <v>0</v>
      </c>
      <c r="T410" s="584">
        <f t="shared" si="8"/>
        <v>0</v>
      </c>
    </row>
    <row r="411" spans="1:20" s="313" customFormat="1" ht="15.75" hidden="1" x14ac:dyDescent="0.25">
      <c r="A411" s="305"/>
      <c r="B411" s="323" t="str">
        <f t="shared" si="7"/>
        <v/>
      </c>
      <c r="C411" s="325"/>
      <c r="D411" s="323">
        <f>計算!D684*VLOOKUP(D$298, 観光入込客数_実数かSIMか, 2, FALSE)/1000000</f>
        <v>0</v>
      </c>
      <c r="E411" s="323">
        <f>計算!E684*VLOOKUP(E$298, 観光入込客数_実数かSIMか, 2, FALSE)/1000000</f>
        <v>0</v>
      </c>
      <c r="F411" s="323">
        <f>計算!F684*VLOOKUP(F$298, 観光入込客数_実数かSIMか, 2, FALSE)/1000000</f>
        <v>0</v>
      </c>
      <c r="G411" s="323">
        <f>計算!G684*VLOOKUP(G$298, 観光入込客数_実数かSIMか, 2, FALSE)/1000000</f>
        <v>0</v>
      </c>
      <c r="H411" s="323">
        <f>計算!H684*VLOOKUP(H$298, 観光入込客数_実数かSIMか, 2, FALSE)/1000000</f>
        <v>0</v>
      </c>
      <c r="I411" s="323">
        <f>計算!I684*VLOOKUP(I$298, 観光入込客数_実数かSIMか, 2, FALSE)/1000000</f>
        <v>0</v>
      </c>
      <c r="J411" s="323">
        <f>計算!J684*VLOOKUP(J$298, 観光入込客数_実数かSIMか, 2, FALSE)/1000000</f>
        <v>0</v>
      </c>
      <c r="K411" s="323">
        <f>計算!K684*VLOOKUP(K$298, 観光入込客数_実数かSIMか, 2, FALSE)/1000000</f>
        <v>0</v>
      </c>
      <c r="L411" s="323">
        <f>計算!L684*VLOOKUP(L$298, 観光入込客数_実数かSIMか, 2, FALSE)/1000000</f>
        <v>0</v>
      </c>
      <c r="M411" s="323">
        <f>計算!M684*VLOOKUP(M$298, 観光入込客数_実数かSIMか, 2, FALSE)/1000000</f>
        <v>0</v>
      </c>
      <c r="N411" s="323">
        <f>計算!N684*VLOOKUP(N$298, 観光入込客数_実数かSIMか, 2, FALSE)/1000000</f>
        <v>0</v>
      </c>
      <c r="O411" s="323">
        <f>計算!O684*VLOOKUP(O$298, 観光入込客数_実数かSIMか, 2, FALSE)/1000000</f>
        <v>0</v>
      </c>
      <c r="P411" s="323">
        <f>計算!P684*VLOOKUP(P$298, 観光入込客数_実数かSIMか, 2, FALSE)/1000000</f>
        <v>0</v>
      </c>
      <c r="Q411" s="323">
        <f>計算!Q684*VLOOKUP(Q$298, 観光入込客数_実数かSIMか, 2, FALSE)/1000000</f>
        <v>0</v>
      </c>
      <c r="R411" s="323">
        <f>計算!R684*VLOOKUP(R$298, 観光入込客数_実数かSIMか, 2, FALSE)/1000000</f>
        <v>0</v>
      </c>
      <c r="S411" s="323">
        <f>計算!S684*VLOOKUP(S$298, 観光入込客数_実数かSIMか, 2, FALSE)/1000000</f>
        <v>0</v>
      </c>
      <c r="T411" s="584">
        <f t="shared" si="8"/>
        <v>0</v>
      </c>
    </row>
    <row r="412" spans="1:20" s="313" customFormat="1" ht="15.75" hidden="1" x14ac:dyDescent="0.25">
      <c r="A412" s="305"/>
      <c r="B412" s="323" t="str">
        <f t="shared" si="7"/>
        <v/>
      </c>
      <c r="C412" s="325"/>
      <c r="D412" s="323">
        <f>計算!D685*VLOOKUP(D$298, 観光入込客数_実数かSIMか, 2, FALSE)/1000000</f>
        <v>0</v>
      </c>
      <c r="E412" s="323">
        <f>計算!E685*VLOOKUP(E$298, 観光入込客数_実数かSIMか, 2, FALSE)/1000000</f>
        <v>0</v>
      </c>
      <c r="F412" s="323">
        <f>計算!F685*VLOOKUP(F$298, 観光入込客数_実数かSIMか, 2, FALSE)/1000000</f>
        <v>0</v>
      </c>
      <c r="G412" s="323">
        <f>計算!G685*VLOOKUP(G$298, 観光入込客数_実数かSIMか, 2, FALSE)/1000000</f>
        <v>0</v>
      </c>
      <c r="H412" s="323">
        <f>計算!H685*VLOOKUP(H$298, 観光入込客数_実数かSIMか, 2, FALSE)/1000000</f>
        <v>0</v>
      </c>
      <c r="I412" s="323">
        <f>計算!I685*VLOOKUP(I$298, 観光入込客数_実数かSIMか, 2, FALSE)/1000000</f>
        <v>0</v>
      </c>
      <c r="J412" s="323">
        <f>計算!J685*VLOOKUP(J$298, 観光入込客数_実数かSIMか, 2, FALSE)/1000000</f>
        <v>0</v>
      </c>
      <c r="K412" s="323">
        <f>計算!K685*VLOOKUP(K$298, 観光入込客数_実数かSIMか, 2, FALSE)/1000000</f>
        <v>0</v>
      </c>
      <c r="L412" s="323">
        <f>計算!L685*VLOOKUP(L$298, 観光入込客数_実数かSIMか, 2, FALSE)/1000000</f>
        <v>0</v>
      </c>
      <c r="M412" s="323">
        <f>計算!M685*VLOOKUP(M$298, 観光入込客数_実数かSIMか, 2, FALSE)/1000000</f>
        <v>0</v>
      </c>
      <c r="N412" s="323">
        <f>計算!N685*VLOOKUP(N$298, 観光入込客数_実数かSIMか, 2, FALSE)/1000000</f>
        <v>0</v>
      </c>
      <c r="O412" s="323">
        <f>計算!O685*VLOOKUP(O$298, 観光入込客数_実数かSIMか, 2, FALSE)/1000000</f>
        <v>0</v>
      </c>
      <c r="P412" s="323">
        <f>計算!P685*VLOOKUP(P$298, 観光入込客数_実数かSIMか, 2, FALSE)/1000000</f>
        <v>0</v>
      </c>
      <c r="Q412" s="323">
        <f>計算!Q685*VLOOKUP(Q$298, 観光入込客数_実数かSIMか, 2, FALSE)/1000000</f>
        <v>0</v>
      </c>
      <c r="R412" s="323">
        <f>計算!R685*VLOOKUP(R$298, 観光入込客数_実数かSIMか, 2, FALSE)/1000000</f>
        <v>0</v>
      </c>
      <c r="S412" s="323">
        <f>計算!S685*VLOOKUP(S$298, 観光入込客数_実数かSIMか, 2, FALSE)/1000000</f>
        <v>0</v>
      </c>
      <c r="T412" s="584">
        <f t="shared" si="8"/>
        <v>0</v>
      </c>
    </row>
    <row r="413" spans="1:20" s="313" customFormat="1" ht="15.75" hidden="1" x14ac:dyDescent="0.25">
      <c r="A413" s="305"/>
      <c r="B413" s="323" t="str">
        <f t="shared" si="7"/>
        <v/>
      </c>
      <c r="C413" s="325"/>
      <c r="D413" s="323">
        <f>計算!D686*VLOOKUP(D$298, 観光入込客数_実数かSIMか, 2, FALSE)/1000000</f>
        <v>0</v>
      </c>
      <c r="E413" s="323">
        <f>計算!E686*VLOOKUP(E$298, 観光入込客数_実数かSIMか, 2, FALSE)/1000000</f>
        <v>0</v>
      </c>
      <c r="F413" s="323">
        <f>計算!F686*VLOOKUP(F$298, 観光入込客数_実数かSIMか, 2, FALSE)/1000000</f>
        <v>0</v>
      </c>
      <c r="G413" s="323">
        <f>計算!G686*VLOOKUP(G$298, 観光入込客数_実数かSIMか, 2, FALSE)/1000000</f>
        <v>0</v>
      </c>
      <c r="H413" s="323">
        <f>計算!H686*VLOOKUP(H$298, 観光入込客数_実数かSIMか, 2, FALSE)/1000000</f>
        <v>0</v>
      </c>
      <c r="I413" s="323">
        <f>計算!I686*VLOOKUP(I$298, 観光入込客数_実数かSIMか, 2, FALSE)/1000000</f>
        <v>0</v>
      </c>
      <c r="J413" s="323">
        <f>計算!J686*VLOOKUP(J$298, 観光入込客数_実数かSIMか, 2, FALSE)/1000000</f>
        <v>0</v>
      </c>
      <c r="K413" s="323">
        <f>計算!K686*VLOOKUP(K$298, 観光入込客数_実数かSIMか, 2, FALSE)/1000000</f>
        <v>0</v>
      </c>
      <c r="L413" s="323">
        <f>計算!L686*VLOOKUP(L$298, 観光入込客数_実数かSIMか, 2, FALSE)/1000000</f>
        <v>0</v>
      </c>
      <c r="M413" s="323">
        <f>計算!M686*VLOOKUP(M$298, 観光入込客数_実数かSIMか, 2, FALSE)/1000000</f>
        <v>0</v>
      </c>
      <c r="N413" s="323">
        <f>計算!N686*VLOOKUP(N$298, 観光入込客数_実数かSIMか, 2, FALSE)/1000000</f>
        <v>0</v>
      </c>
      <c r="O413" s="323">
        <f>計算!O686*VLOOKUP(O$298, 観光入込客数_実数かSIMか, 2, FALSE)/1000000</f>
        <v>0</v>
      </c>
      <c r="P413" s="323">
        <f>計算!P686*VLOOKUP(P$298, 観光入込客数_実数かSIMか, 2, FALSE)/1000000</f>
        <v>0</v>
      </c>
      <c r="Q413" s="323">
        <f>計算!Q686*VLOOKUP(Q$298, 観光入込客数_実数かSIMか, 2, FALSE)/1000000</f>
        <v>0</v>
      </c>
      <c r="R413" s="323">
        <f>計算!R686*VLOOKUP(R$298, 観光入込客数_実数かSIMか, 2, FALSE)/1000000</f>
        <v>0</v>
      </c>
      <c r="S413" s="323">
        <f>計算!S686*VLOOKUP(S$298, 観光入込客数_実数かSIMか, 2, FALSE)/1000000</f>
        <v>0</v>
      </c>
      <c r="T413" s="584">
        <f t="shared" si="8"/>
        <v>0</v>
      </c>
    </row>
    <row r="414" spans="1:20" s="313" customFormat="1" ht="15.75" hidden="1" x14ac:dyDescent="0.25">
      <c r="A414" s="305"/>
      <c r="B414" s="323" t="str">
        <f t="shared" si="7"/>
        <v/>
      </c>
      <c r="C414" s="325"/>
      <c r="D414" s="323">
        <f>計算!D687*VLOOKUP(D$298, 観光入込客数_実数かSIMか, 2, FALSE)/1000000</f>
        <v>0</v>
      </c>
      <c r="E414" s="323">
        <f>計算!E687*VLOOKUP(E$298, 観光入込客数_実数かSIMか, 2, FALSE)/1000000</f>
        <v>0</v>
      </c>
      <c r="F414" s="323">
        <f>計算!F687*VLOOKUP(F$298, 観光入込客数_実数かSIMか, 2, FALSE)/1000000</f>
        <v>0</v>
      </c>
      <c r="G414" s="323">
        <f>計算!G687*VLOOKUP(G$298, 観光入込客数_実数かSIMか, 2, FALSE)/1000000</f>
        <v>0</v>
      </c>
      <c r="H414" s="323">
        <f>計算!H687*VLOOKUP(H$298, 観光入込客数_実数かSIMか, 2, FALSE)/1000000</f>
        <v>0</v>
      </c>
      <c r="I414" s="323">
        <f>計算!I687*VLOOKUP(I$298, 観光入込客数_実数かSIMか, 2, FALSE)/1000000</f>
        <v>0</v>
      </c>
      <c r="J414" s="323">
        <f>計算!J687*VLOOKUP(J$298, 観光入込客数_実数かSIMか, 2, FALSE)/1000000</f>
        <v>0</v>
      </c>
      <c r="K414" s="323">
        <f>計算!K687*VLOOKUP(K$298, 観光入込客数_実数かSIMか, 2, FALSE)/1000000</f>
        <v>0</v>
      </c>
      <c r="L414" s="323">
        <f>計算!L687*VLOOKUP(L$298, 観光入込客数_実数かSIMか, 2, FALSE)/1000000</f>
        <v>0</v>
      </c>
      <c r="M414" s="323">
        <f>計算!M687*VLOOKUP(M$298, 観光入込客数_実数かSIMか, 2, FALSE)/1000000</f>
        <v>0</v>
      </c>
      <c r="N414" s="323">
        <f>計算!N687*VLOOKUP(N$298, 観光入込客数_実数かSIMか, 2, FALSE)/1000000</f>
        <v>0</v>
      </c>
      <c r="O414" s="323">
        <f>計算!O687*VLOOKUP(O$298, 観光入込客数_実数かSIMか, 2, FALSE)/1000000</f>
        <v>0</v>
      </c>
      <c r="P414" s="323">
        <f>計算!P687*VLOOKUP(P$298, 観光入込客数_実数かSIMか, 2, FALSE)/1000000</f>
        <v>0</v>
      </c>
      <c r="Q414" s="323">
        <f>計算!Q687*VLOOKUP(Q$298, 観光入込客数_実数かSIMか, 2, FALSE)/1000000</f>
        <v>0</v>
      </c>
      <c r="R414" s="323">
        <f>計算!R687*VLOOKUP(R$298, 観光入込客数_実数かSIMか, 2, FALSE)/1000000</f>
        <v>0</v>
      </c>
      <c r="S414" s="323">
        <f>計算!S687*VLOOKUP(S$298, 観光入込客数_実数かSIMか, 2, FALSE)/1000000</f>
        <v>0</v>
      </c>
      <c r="T414" s="584">
        <f t="shared" si="8"/>
        <v>0</v>
      </c>
    </row>
    <row r="415" spans="1:20" s="313" customFormat="1" ht="15.75" hidden="1" x14ac:dyDescent="0.25">
      <c r="A415" s="305"/>
      <c r="B415" s="323" t="str">
        <f t="shared" si="7"/>
        <v/>
      </c>
      <c r="C415" s="325"/>
      <c r="D415" s="323">
        <f>計算!D688*VLOOKUP(D$298, 観光入込客数_実数かSIMか, 2, FALSE)/1000000</f>
        <v>0</v>
      </c>
      <c r="E415" s="323">
        <f>計算!E688*VLOOKUP(E$298, 観光入込客数_実数かSIMか, 2, FALSE)/1000000</f>
        <v>0</v>
      </c>
      <c r="F415" s="323">
        <f>計算!F688*VLOOKUP(F$298, 観光入込客数_実数かSIMか, 2, FALSE)/1000000</f>
        <v>0</v>
      </c>
      <c r="G415" s="323">
        <f>計算!G688*VLOOKUP(G$298, 観光入込客数_実数かSIMか, 2, FALSE)/1000000</f>
        <v>0</v>
      </c>
      <c r="H415" s="323">
        <f>計算!H688*VLOOKUP(H$298, 観光入込客数_実数かSIMか, 2, FALSE)/1000000</f>
        <v>0</v>
      </c>
      <c r="I415" s="323">
        <f>計算!I688*VLOOKUP(I$298, 観光入込客数_実数かSIMか, 2, FALSE)/1000000</f>
        <v>0</v>
      </c>
      <c r="J415" s="323">
        <f>計算!J688*VLOOKUP(J$298, 観光入込客数_実数かSIMか, 2, FALSE)/1000000</f>
        <v>0</v>
      </c>
      <c r="K415" s="323">
        <f>計算!K688*VLOOKUP(K$298, 観光入込客数_実数かSIMか, 2, FALSE)/1000000</f>
        <v>0</v>
      </c>
      <c r="L415" s="323">
        <f>計算!L688*VLOOKUP(L$298, 観光入込客数_実数かSIMか, 2, FALSE)/1000000</f>
        <v>0</v>
      </c>
      <c r="M415" s="323">
        <f>計算!M688*VLOOKUP(M$298, 観光入込客数_実数かSIMか, 2, FALSE)/1000000</f>
        <v>0</v>
      </c>
      <c r="N415" s="323">
        <f>計算!N688*VLOOKUP(N$298, 観光入込客数_実数かSIMか, 2, FALSE)/1000000</f>
        <v>0</v>
      </c>
      <c r="O415" s="323">
        <f>計算!O688*VLOOKUP(O$298, 観光入込客数_実数かSIMか, 2, FALSE)/1000000</f>
        <v>0</v>
      </c>
      <c r="P415" s="323">
        <f>計算!P688*VLOOKUP(P$298, 観光入込客数_実数かSIMか, 2, FALSE)/1000000</f>
        <v>0</v>
      </c>
      <c r="Q415" s="323">
        <f>計算!Q688*VLOOKUP(Q$298, 観光入込客数_実数かSIMか, 2, FALSE)/1000000</f>
        <v>0</v>
      </c>
      <c r="R415" s="323">
        <f>計算!R688*VLOOKUP(R$298, 観光入込客数_実数かSIMか, 2, FALSE)/1000000</f>
        <v>0</v>
      </c>
      <c r="S415" s="323">
        <f>計算!S688*VLOOKUP(S$298, 観光入込客数_実数かSIMか, 2, FALSE)/1000000</f>
        <v>0</v>
      </c>
      <c r="T415" s="584">
        <f t="shared" si="8"/>
        <v>0</v>
      </c>
    </row>
    <row r="416" spans="1:20" s="313" customFormat="1" ht="15.75" hidden="1" x14ac:dyDescent="0.25">
      <c r="A416" s="305"/>
      <c r="B416" s="323" t="str">
        <f t="shared" si="7"/>
        <v/>
      </c>
      <c r="C416" s="325"/>
      <c r="D416" s="323">
        <f>計算!D689*VLOOKUP(D$298, 観光入込客数_実数かSIMか, 2, FALSE)/1000000</f>
        <v>0</v>
      </c>
      <c r="E416" s="323">
        <f>計算!E689*VLOOKUP(E$298, 観光入込客数_実数かSIMか, 2, FALSE)/1000000</f>
        <v>0</v>
      </c>
      <c r="F416" s="323">
        <f>計算!F689*VLOOKUP(F$298, 観光入込客数_実数かSIMか, 2, FALSE)/1000000</f>
        <v>0</v>
      </c>
      <c r="G416" s="323">
        <f>計算!G689*VLOOKUP(G$298, 観光入込客数_実数かSIMか, 2, FALSE)/1000000</f>
        <v>0</v>
      </c>
      <c r="H416" s="323">
        <f>計算!H689*VLOOKUP(H$298, 観光入込客数_実数かSIMか, 2, FALSE)/1000000</f>
        <v>0</v>
      </c>
      <c r="I416" s="323">
        <f>計算!I689*VLOOKUP(I$298, 観光入込客数_実数かSIMか, 2, FALSE)/1000000</f>
        <v>0</v>
      </c>
      <c r="J416" s="323">
        <f>計算!J689*VLOOKUP(J$298, 観光入込客数_実数かSIMか, 2, FALSE)/1000000</f>
        <v>0</v>
      </c>
      <c r="K416" s="323">
        <f>計算!K689*VLOOKUP(K$298, 観光入込客数_実数かSIMか, 2, FALSE)/1000000</f>
        <v>0</v>
      </c>
      <c r="L416" s="323">
        <f>計算!L689*VLOOKUP(L$298, 観光入込客数_実数かSIMか, 2, FALSE)/1000000</f>
        <v>0</v>
      </c>
      <c r="M416" s="323">
        <f>計算!M689*VLOOKUP(M$298, 観光入込客数_実数かSIMか, 2, FALSE)/1000000</f>
        <v>0</v>
      </c>
      <c r="N416" s="323">
        <f>計算!N689*VLOOKUP(N$298, 観光入込客数_実数かSIMか, 2, FALSE)/1000000</f>
        <v>0</v>
      </c>
      <c r="O416" s="323">
        <f>計算!O689*VLOOKUP(O$298, 観光入込客数_実数かSIMか, 2, FALSE)/1000000</f>
        <v>0</v>
      </c>
      <c r="P416" s="323">
        <f>計算!P689*VLOOKUP(P$298, 観光入込客数_実数かSIMか, 2, FALSE)/1000000</f>
        <v>0</v>
      </c>
      <c r="Q416" s="323">
        <f>計算!Q689*VLOOKUP(Q$298, 観光入込客数_実数かSIMか, 2, FALSE)/1000000</f>
        <v>0</v>
      </c>
      <c r="R416" s="323">
        <f>計算!R689*VLOOKUP(R$298, 観光入込客数_実数かSIMか, 2, FALSE)/1000000</f>
        <v>0</v>
      </c>
      <c r="S416" s="323">
        <f>計算!S689*VLOOKUP(S$298, 観光入込客数_実数かSIMか, 2, FALSE)/1000000</f>
        <v>0</v>
      </c>
      <c r="T416" s="584">
        <f t="shared" si="8"/>
        <v>0</v>
      </c>
    </row>
    <row r="417" spans="1:20" s="313" customFormat="1" ht="15.75" hidden="1" x14ac:dyDescent="0.25">
      <c r="A417" s="305"/>
      <c r="B417" s="323" t="str">
        <f t="shared" si="7"/>
        <v/>
      </c>
      <c r="C417" s="325"/>
      <c r="D417" s="323">
        <f>計算!D690*VLOOKUP(D$298, 観光入込客数_実数かSIMか, 2, FALSE)/1000000</f>
        <v>0</v>
      </c>
      <c r="E417" s="323">
        <f>計算!E690*VLOOKUP(E$298, 観光入込客数_実数かSIMか, 2, FALSE)/1000000</f>
        <v>0</v>
      </c>
      <c r="F417" s="323">
        <f>計算!F690*VLOOKUP(F$298, 観光入込客数_実数かSIMか, 2, FALSE)/1000000</f>
        <v>0</v>
      </c>
      <c r="G417" s="323">
        <f>計算!G690*VLOOKUP(G$298, 観光入込客数_実数かSIMか, 2, FALSE)/1000000</f>
        <v>0</v>
      </c>
      <c r="H417" s="323">
        <f>計算!H690*VLOOKUP(H$298, 観光入込客数_実数かSIMか, 2, FALSE)/1000000</f>
        <v>0</v>
      </c>
      <c r="I417" s="323">
        <f>計算!I690*VLOOKUP(I$298, 観光入込客数_実数かSIMか, 2, FALSE)/1000000</f>
        <v>0</v>
      </c>
      <c r="J417" s="323">
        <f>計算!J690*VLOOKUP(J$298, 観光入込客数_実数かSIMか, 2, FALSE)/1000000</f>
        <v>0</v>
      </c>
      <c r="K417" s="323">
        <f>計算!K690*VLOOKUP(K$298, 観光入込客数_実数かSIMか, 2, FALSE)/1000000</f>
        <v>0</v>
      </c>
      <c r="L417" s="323">
        <f>計算!L690*VLOOKUP(L$298, 観光入込客数_実数かSIMか, 2, FALSE)/1000000</f>
        <v>0</v>
      </c>
      <c r="M417" s="323">
        <f>計算!M690*VLOOKUP(M$298, 観光入込客数_実数かSIMか, 2, FALSE)/1000000</f>
        <v>0</v>
      </c>
      <c r="N417" s="323">
        <f>計算!N690*VLOOKUP(N$298, 観光入込客数_実数かSIMか, 2, FALSE)/1000000</f>
        <v>0</v>
      </c>
      <c r="O417" s="323">
        <f>計算!O690*VLOOKUP(O$298, 観光入込客数_実数かSIMか, 2, FALSE)/1000000</f>
        <v>0</v>
      </c>
      <c r="P417" s="323">
        <f>計算!P690*VLOOKUP(P$298, 観光入込客数_実数かSIMか, 2, FALSE)/1000000</f>
        <v>0</v>
      </c>
      <c r="Q417" s="323">
        <f>計算!Q690*VLOOKUP(Q$298, 観光入込客数_実数かSIMか, 2, FALSE)/1000000</f>
        <v>0</v>
      </c>
      <c r="R417" s="323">
        <f>計算!R690*VLOOKUP(R$298, 観光入込客数_実数かSIMか, 2, FALSE)/1000000</f>
        <v>0</v>
      </c>
      <c r="S417" s="323">
        <f>計算!S690*VLOOKUP(S$298, 観光入込客数_実数かSIMか, 2, FALSE)/1000000</f>
        <v>0</v>
      </c>
      <c r="T417" s="584">
        <f t="shared" si="8"/>
        <v>0</v>
      </c>
    </row>
    <row r="418" spans="1:20" s="313" customFormat="1" ht="15.75" x14ac:dyDescent="0.25">
      <c r="A418" s="305"/>
      <c r="B418" s="323" t="str">
        <f t="shared" si="7"/>
        <v/>
      </c>
      <c r="C418" s="723"/>
      <c r="D418" s="323">
        <f>計算!D691*VLOOKUP(D$298, 観光入込客数_実数かSIMか, 2, FALSE)/1000000</f>
        <v>0</v>
      </c>
      <c r="E418" s="323">
        <f>計算!E691*VLOOKUP(E$298, 観光入込客数_実数かSIMか, 2, FALSE)/1000000</f>
        <v>0</v>
      </c>
      <c r="F418" s="323">
        <f>計算!F691*VLOOKUP(F$298, 観光入込客数_実数かSIMか, 2, FALSE)/1000000</f>
        <v>0</v>
      </c>
      <c r="G418" s="323">
        <f>計算!G691*VLOOKUP(G$298, 観光入込客数_実数かSIMか, 2, FALSE)/1000000</f>
        <v>0</v>
      </c>
      <c r="H418" s="323">
        <f>計算!H691*VLOOKUP(H$298, 観光入込客数_実数かSIMか, 2, FALSE)/1000000</f>
        <v>0</v>
      </c>
      <c r="I418" s="323">
        <f>計算!I691*VLOOKUP(I$298, 観光入込客数_実数かSIMか, 2, FALSE)/1000000</f>
        <v>0</v>
      </c>
      <c r="J418" s="323">
        <f>計算!J691*VLOOKUP(J$298, 観光入込客数_実数かSIMか, 2, FALSE)/1000000</f>
        <v>0</v>
      </c>
      <c r="K418" s="323">
        <f>計算!K691*VLOOKUP(K$298, 観光入込客数_実数かSIMか, 2, FALSE)/1000000</f>
        <v>0</v>
      </c>
      <c r="L418" s="323">
        <f>計算!L691*VLOOKUP(L$298, 観光入込客数_実数かSIMか, 2, FALSE)/1000000</f>
        <v>0</v>
      </c>
      <c r="M418" s="323">
        <f>計算!M691*VLOOKUP(M$298, 観光入込客数_実数かSIMか, 2, FALSE)/1000000</f>
        <v>0</v>
      </c>
      <c r="N418" s="323">
        <f>計算!N691*VLOOKUP(N$298, 観光入込客数_実数かSIMか, 2, FALSE)/1000000</f>
        <v>0</v>
      </c>
      <c r="O418" s="323">
        <f>計算!O691*VLOOKUP(O$298, 観光入込客数_実数かSIMか, 2, FALSE)/1000000</f>
        <v>0</v>
      </c>
      <c r="P418" s="323">
        <f>計算!P691*VLOOKUP(P$298, 観光入込客数_実数かSIMか, 2, FALSE)/1000000</f>
        <v>0</v>
      </c>
      <c r="Q418" s="323">
        <f>計算!Q691*VLOOKUP(Q$298, 観光入込客数_実数かSIMか, 2, FALSE)/1000000</f>
        <v>0</v>
      </c>
      <c r="R418" s="323">
        <f>計算!R691*VLOOKUP(R$298, 観光入込客数_実数かSIMか, 2, FALSE)/1000000</f>
        <v>0</v>
      </c>
      <c r="S418" s="323">
        <f>計算!S691*VLOOKUP(S$298, 観光入込客数_実数かSIMか, 2, FALSE)/1000000</f>
        <v>0</v>
      </c>
      <c r="T418" s="584">
        <f t="shared" si="8"/>
        <v>0</v>
      </c>
    </row>
    <row r="419" spans="1:20" s="313" customFormat="1" ht="15.75" x14ac:dyDescent="0.25">
      <c r="A419" s="305"/>
      <c r="B419" s="323" t="str">
        <f t="shared" si="7"/>
        <v/>
      </c>
      <c r="C419" s="723"/>
      <c r="D419" s="323">
        <f>計算!D692*VLOOKUP(D$298, 観光入込客数_実数かSIMか, 2, FALSE)/1000000</f>
        <v>0</v>
      </c>
      <c r="E419" s="323">
        <f>計算!E692*VLOOKUP(E$298, 観光入込客数_実数かSIMか, 2, FALSE)/1000000</f>
        <v>0</v>
      </c>
      <c r="F419" s="323">
        <f>計算!F692*VLOOKUP(F$298, 観光入込客数_実数かSIMか, 2, FALSE)/1000000</f>
        <v>0</v>
      </c>
      <c r="G419" s="323">
        <f>計算!G692*VLOOKUP(G$298, 観光入込客数_実数かSIMか, 2, FALSE)/1000000</f>
        <v>0</v>
      </c>
      <c r="H419" s="323">
        <f>計算!H692*VLOOKUP(H$298, 観光入込客数_実数かSIMか, 2, FALSE)/1000000</f>
        <v>0</v>
      </c>
      <c r="I419" s="323">
        <f>計算!I692*VLOOKUP(I$298, 観光入込客数_実数かSIMか, 2, FALSE)/1000000</f>
        <v>0</v>
      </c>
      <c r="J419" s="323">
        <f>計算!J692*VLOOKUP(J$298, 観光入込客数_実数かSIMか, 2, FALSE)/1000000</f>
        <v>0</v>
      </c>
      <c r="K419" s="323">
        <f>計算!K692*VLOOKUP(K$298, 観光入込客数_実数かSIMか, 2, FALSE)/1000000</f>
        <v>0</v>
      </c>
      <c r="L419" s="323">
        <f>計算!L692*VLOOKUP(L$298, 観光入込客数_実数かSIMか, 2, FALSE)/1000000</f>
        <v>0</v>
      </c>
      <c r="M419" s="323">
        <f>計算!M692*VLOOKUP(M$298, 観光入込客数_実数かSIMか, 2, FALSE)/1000000</f>
        <v>0</v>
      </c>
      <c r="N419" s="323">
        <f>計算!N692*VLOOKUP(N$298, 観光入込客数_実数かSIMか, 2, FALSE)/1000000</f>
        <v>0</v>
      </c>
      <c r="O419" s="323">
        <f>計算!O692*VLOOKUP(O$298, 観光入込客数_実数かSIMか, 2, FALSE)/1000000</f>
        <v>0</v>
      </c>
      <c r="P419" s="323">
        <f>計算!P692*VLOOKUP(P$298, 観光入込客数_実数かSIMか, 2, FALSE)/1000000</f>
        <v>0</v>
      </c>
      <c r="Q419" s="323">
        <f>計算!Q692*VLOOKUP(Q$298, 観光入込客数_実数かSIMか, 2, FALSE)/1000000</f>
        <v>0</v>
      </c>
      <c r="R419" s="323">
        <f>計算!R692*VLOOKUP(R$298, 観光入込客数_実数かSIMか, 2, FALSE)/1000000</f>
        <v>0</v>
      </c>
      <c r="S419" s="323">
        <f>計算!S692*VLOOKUP(S$298, 観光入込客数_実数かSIMか, 2, FALSE)/1000000</f>
        <v>0</v>
      </c>
      <c r="T419" s="584">
        <f t="shared" si="8"/>
        <v>0</v>
      </c>
    </row>
    <row r="420" spans="1:20" s="313" customFormat="1" ht="15.75" x14ac:dyDescent="0.25">
      <c r="A420" s="305"/>
      <c r="B420" s="323" t="s">
        <v>782</v>
      </c>
      <c r="C420" s="304"/>
      <c r="D420" s="323">
        <f t="shared" ref="D420:S420" si="9">_xlfn.AGGREGATE(9,6,D300:D419)</f>
        <v>6329.7373609706774</v>
      </c>
      <c r="E420" s="323">
        <f t="shared" si="9"/>
        <v>2738.7662337662337</v>
      </c>
      <c r="F420" s="323">
        <f t="shared" si="9"/>
        <v>3007.6390742285239</v>
      </c>
      <c r="G420" s="323">
        <f t="shared" si="9"/>
        <v>4303.8402654342935</v>
      </c>
      <c r="H420" s="323">
        <f t="shared" si="9"/>
        <v>2281.0980392156866</v>
      </c>
      <c r="I420" s="323">
        <f t="shared" si="9"/>
        <v>0</v>
      </c>
      <c r="J420" s="323">
        <f t="shared" si="9"/>
        <v>0</v>
      </c>
      <c r="K420" s="323">
        <f t="shared" si="9"/>
        <v>0</v>
      </c>
      <c r="L420" s="323">
        <f t="shared" si="9"/>
        <v>0</v>
      </c>
      <c r="M420" s="323">
        <f t="shared" si="9"/>
        <v>0</v>
      </c>
      <c r="N420" s="323">
        <f t="shared" si="9"/>
        <v>0</v>
      </c>
      <c r="O420" s="323">
        <f t="shared" si="9"/>
        <v>0</v>
      </c>
      <c r="P420" s="323">
        <f t="shared" si="9"/>
        <v>0</v>
      </c>
      <c r="Q420" s="323">
        <f t="shared" si="9"/>
        <v>0</v>
      </c>
      <c r="R420" s="323">
        <f t="shared" si="9"/>
        <v>0</v>
      </c>
      <c r="S420" s="323">
        <f t="shared" si="9"/>
        <v>0</v>
      </c>
      <c r="T420" s="584">
        <f t="shared" si="8"/>
        <v>5746.4053079947571</v>
      </c>
    </row>
    <row r="421" spans="1:20" s="313" customFormat="1" ht="15.75" x14ac:dyDescent="0.25">
      <c r="A421" s="305"/>
      <c r="B421" s="326"/>
      <c r="C421" s="326"/>
      <c r="D421" s="326"/>
      <c r="E421" s="327"/>
      <c r="F421" s="318"/>
      <c r="G421" s="305"/>
      <c r="H421" s="13"/>
      <c r="I421" s="305"/>
      <c r="J421" s="305"/>
      <c r="K421" s="305"/>
      <c r="L421" s="305"/>
      <c r="M421" s="305"/>
      <c r="N421" s="305"/>
      <c r="O421" s="305"/>
      <c r="P421" s="305"/>
      <c r="Q421" s="305"/>
      <c r="R421" s="305"/>
      <c r="S421" s="305"/>
      <c r="T421" s="580"/>
    </row>
    <row r="422" spans="1:20" s="313" customFormat="1" ht="15.75" x14ac:dyDescent="0.25">
      <c r="A422" s="305"/>
      <c r="B422" s="328" t="s">
        <v>517</v>
      </c>
      <c r="C422" s="326"/>
      <c r="D422" s="326" t="s">
        <v>816</v>
      </c>
      <c r="E422" s="327"/>
      <c r="F422" s="318"/>
      <c r="G422" s="305"/>
      <c r="H422" s="13"/>
      <c r="I422" s="305"/>
      <c r="J422" s="305"/>
      <c r="K422" s="305"/>
      <c r="L422" s="305"/>
      <c r="M422" s="305"/>
      <c r="N422" s="305"/>
      <c r="O422" s="305"/>
      <c r="P422" s="305"/>
      <c r="Q422" s="305"/>
      <c r="R422" s="305"/>
      <c r="S422" s="305"/>
      <c r="T422" s="580"/>
    </row>
    <row r="423" spans="1:20" s="313" customFormat="1" ht="47.25" x14ac:dyDescent="0.25">
      <c r="A423" s="305"/>
      <c r="B423" s="577" t="s">
        <v>791</v>
      </c>
      <c r="C423" s="578" t="s">
        <v>586</v>
      </c>
      <c r="D423" s="567" t="str">
        <f t="array" ref="D423:S423">TRANSPOSE(観光客属性)</f>
        <v>総数</v>
      </c>
      <c r="E423" s="568" t="str">
        <v>日帰り客</v>
      </c>
      <c r="F423" s="568" t="str">
        <v>宿泊客</v>
      </c>
      <c r="G423" s="568" t="str">
        <v>道内客</v>
      </c>
      <c r="H423" s="568" t="str">
        <v>道外客</v>
      </c>
      <c r="I423" s="568" t="str">
        <v>外国人客</v>
      </c>
      <c r="J423" s="568">
        <v>0</v>
      </c>
      <c r="K423" s="568">
        <v>0</v>
      </c>
      <c r="L423" s="568">
        <v>0</v>
      </c>
      <c r="M423" s="568">
        <v>0</v>
      </c>
      <c r="N423" s="568">
        <v>0</v>
      </c>
      <c r="O423" s="568">
        <v>0</v>
      </c>
      <c r="P423" s="568">
        <v>0</v>
      </c>
      <c r="Q423" s="568">
        <v>0</v>
      </c>
      <c r="R423" s="568">
        <v>0</v>
      </c>
      <c r="S423" s="568">
        <v>0</v>
      </c>
      <c r="T423" s="583" t="str">
        <f>IF($B$294="カテゴリごとの総数", _スイッチ_観光客属性)</f>
        <v>日帰り・宿泊</v>
      </c>
    </row>
    <row r="424" spans="1:20" s="313" customFormat="1" ht="15.75" x14ac:dyDescent="0.25">
      <c r="A424" s="305"/>
      <c r="B424" s="579"/>
      <c r="C424" s="579"/>
      <c r="D424" s="567" t="str">
        <f t="array" ref="D424:S424">TRANSPOSE(属性のカテゴリ)</f>
        <v>総数</v>
      </c>
      <c r="E424" s="568" t="str">
        <v>日帰り・宿泊</v>
      </c>
      <c r="F424" s="568" t="str">
        <v>日帰り・宿泊</v>
      </c>
      <c r="G424" s="568" t="str">
        <v>居住地</v>
      </c>
      <c r="H424" s="568" t="str">
        <v>居住地</v>
      </c>
      <c r="I424" s="568" t="str">
        <v>居住地</v>
      </c>
      <c r="J424" s="568">
        <v>0</v>
      </c>
      <c r="K424" s="568">
        <v>0</v>
      </c>
      <c r="L424" s="568">
        <v>0</v>
      </c>
      <c r="M424" s="568">
        <v>0</v>
      </c>
      <c r="N424" s="568">
        <v>0</v>
      </c>
      <c r="O424" s="568">
        <v>0</v>
      </c>
      <c r="P424" s="568">
        <v>0</v>
      </c>
      <c r="Q424" s="568">
        <v>0</v>
      </c>
      <c r="R424" s="568">
        <v>0</v>
      </c>
      <c r="S424" s="568">
        <v>0</v>
      </c>
      <c r="T424" s="583"/>
    </row>
    <row r="425" spans="1:20" s="313" customFormat="1" ht="31.5" customHeight="1" x14ac:dyDescent="0.25">
      <c r="A425" s="305"/>
      <c r="B425" s="563" t="str">
        <f t="shared" ref="B425:B456" si="10">IF(B163="", "", B163)</f>
        <v>鉄道（ロープウェイ・ケーブルカー等含む）</v>
      </c>
      <c r="C425" s="723" t="s">
        <v>292</v>
      </c>
      <c r="D425" s="323">
        <f>計算!D697*VLOOKUP(D$423, 観光入込客数_実数かSIMか, 2, FALSE)/1000000</f>
        <v>67.85546875</v>
      </c>
      <c r="E425" s="323">
        <f>計算!E697*VLOOKUP(E$423, 観光入込客数_実数かSIMか, 2, FALSE)/1000000</f>
        <v>8.6705202312138727</v>
      </c>
      <c r="F425" s="323">
        <f>計算!F697*VLOOKUP(F$423, 観光入込客数_実数かSIMか, 2, FALSE)/1000000</f>
        <v>48.642405063291136</v>
      </c>
      <c r="G425" s="323">
        <f>計算!G697*VLOOKUP(G$423, 観光入込客数_実数かSIMか, 2, FALSE)/1000000</f>
        <v>28.939574468085105</v>
      </c>
      <c r="H425" s="323">
        <f>計算!H697*VLOOKUP(H$423, 観光入込客数_実数かSIMか, 2, FALSE)/1000000</f>
        <v>98.555555555555557</v>
      </c>
      <c r="I425" s="323">
        <f>計算!I697*VLOOKUP(I$423, 観光入込客数_実数かSIMか, 2, FALSE)/1000000</f>
        <v>0</v>
      </c>
      <c r="J425" s="323">
        <f>計算!J697*VLOOKUP(J$423, 観光入込客数_実数かSIMか, 2, FALSE)/1000000</f>
        <v>0</v>
      </c>
      <c r="K425" s="323">
        <f>計算!K697*VLOOKUP(K$423, 観光入込客数_実数かSIMか, 2, FALSE)/1000000</f>
        <v>0</v>
      </c>
      <c r="L425" s="323">
        <f>計算!L697*VLOOKUP(L$423, 観光入込客数_実数かSIMか, 2, FALSE)/1000000</f>
        <v>0</v>
      </c>
      <c r="M425" s="323">
        <f>計算!M697*VLOOKUP(M$423, 観光入込客数_実数かSIMか, 2, FALSE)/1000000</f>
        <v>0</v>
      </c>
      <c r="N425" s="323">
        <f>計算!N697*VLOOKUP(N$423, 観光入込客数_実数かSIMか, 2, FALSE)/1000000</f>
        <v>0</v>
      </c>
      <c r="O425" s="323">
        <f>計算!O697*VLOOKUP(O$423, 観光入込客数_実数かSIMか, 2, FALSE)/1000000</f>
        <v>0</v>
      </c>
      <c r="P425" s="323">
        <f>計算!P697*VLOOKUP(P$423, 観光入込客数_実数かSIMか, 2, FALSE)/1000000</f>
        <v>0</v>
      </c>
      <c r="Q425" s="323">
        <f>計算!Q697*VLOOKUP(Q$423, 観光入込客数_実数かSIMか, 2, FALSE)/1000000</f>
        <v>0</v>
      </c>
      <c r="R425" s="323">
        <f>計算!R697*VLOOKUP(R$423, 観光入込客数_実数かSIMか, 2, FALSE)/1000000</f>
        <v>0</v>
      </c>
      <c r="S425" s="323">
        <f>計算!S697*VLOOKUP(S$423, 観光入込客数_実数かSIMか, 2, FALSE)/1000000</f>
        <v>0</v>
      </c>
      <c r="T425" s="584">
        <f t="shared" ref="T425:T456" si="11">SUMIF($D$424:$S$424, _スイッチ_観光客属性, $D425:$S425)</f>
        <v>57.312925294505007</v>
      </c>
    </row>
    <row r="426" spans="1:20" s="313" customFormat="1" ht="31.5" customHeight="1" x14ac:dyDescent="0.25">
      <c r="A426" s="305"/>
      <c r="B426" s="563" t="str">
        <f t="shared" si="10"/>
        <v>レンタカー代</v>
      </c>
      <c r="C426" s="723" t="s">
        <v>252</v>
      </c>
      <c r="D426" s="323">
        <f>計算!D698*VLOOKUP(D$423, 観光入込客数_実数かSIMか, 2, FALSE)/1000000</f>
        <v>1787.8688524590164</v>
      </c>
      <c r="E426" s="323">
        <f>計算!E698*VLOOKUP(E$423, 観光入込客数_実数かSIMか, 2, FALSE)/1000000</f>
        <v>1213.2352941176471</v>
      </c>
      <c r="F426" s="323">
        <f>計算!F698*VLOOKUP(F$423, 観光入込客数_実数かSIMか, 2, FALSE)/1000000</f>
        <v>558.68421052631584</v>
      </c>
      <c r="G426" s="323">
        <f>計算!G698*VLOOKUP(G$423, 観光入込客数_実数かSIMか, 2, FALSE)/1000000</f>
        <v>1166.2093862815884</v>
      </c>
      <c r="H426" s="323">
        <f>計算!H698*VLOOKUP(H$423, 観光入込客数_実数かSIMか, 2, FALSE)/1000000</f>
        <v>1092</v>
      </c>
      <c r="I426" s="323">
        <f>計算!I698*VLOOKUP(I$423, 観光入込客数_実数かSIMか, 2, FALSE)/1000000</f>
        <v>0</v>
      </c>
      <c r="J426" s="323">
        <f>計算!J698*VLOOKUP(J$423, 観光入込客数_実数かSIMか, 2, FALSE)/1000000</f>
        <v>0</v>
      </c>
      <c r="K426" s="323">
        <f>計算!K698*VLOOKUP(K$423, 観光入込客数_実数かSIMか, 2, FALSE)/1000000</f>
        <v>0</v>
      </c>
      <c r="L426" s="323">
        <f>計算!L698*VLOOKUP(L$423, 観光入込客数_実数かSIMか, 2, FALSE)/1000000</f>
        <v>0</v>
      </c>
      <c r="M426" s="323">
        <f>計算!M698*VLOOKUP(M$423, 観光入込客数_実数かSIMか, 2, FALSE)/1000000</f>
        <v>0</v>
      </c>
      <c r="N426" s="323">
        <f>計算!N698*VLOOKUP(N$423, 観光入込客数_実数かSIMか, 2, FALSE)/1000000</f>
        <v>0</v>
      </c>
      <c r="O426" s="323">
        <f>計算!O698*VLOOKUP(O$423, 観光入込客数_実数かSIMか, 2, FALSE)/1000000</f>
        <v>0</v>
      </c>
      <c r="P426" s="323">
        <f>計算!P698*VLOOKUP(P$423, 観光入込客数_実数かSIMか, 2, FALSE)/1000000</f>
        <v>0</v>
      </c>
      <c r="Q426" s="323">
        <f>計算!Q698*VLOOKUP(Q$423, 観光入込客数_実数かSIMか, 2, FALSE)/1000000</f>
        <v>0</v>
      </c>
      <c r="R426" s="323">
        <f>計算!R698*VLOOKUP(R$423, 観光入込客数_実数かSIMか, 2, FALSE)/1000000</f>
        <v>0</v>
      </c>
      <c r="S426" s="323">
        <f>計算!S698*VLOOKUP(S$423, 観光入込客数_実数かSIMか, 2, FALSE)/1000000</f>
        <v>0</v>
      </c>
      <c r="T426" s="584">
        <f t="shared" si="11"/>
        <v>1771.9195046439629</v>
      </c>
    </row>
    <row r="427" spans="1:20" s="313" customFormat="1" ht="31.5" customHeight="1" x14ac:dyDescent="0.25">
      <c r="A427" s="305"/>
      <c r="B427" s="563" t="str">
        <f t="shared" si="10"/>
        <v>バス・タクシー・ハイヤー</v>
      </c>
      <c r="C427" s="723" t="s">
        <v>252</v>
      </c>
      <c r="D427" s="323">
        <f>計算!D699*VLOOKUP(D$423, 観光入込客数_実数かSIMか, 2, FALSE)/1000000</f>
        <v>478.57142857142856</v>
      </c>
      <c r="E427" s="323">
        <f>計算!E699*VLOOKUP(E$423, 観光入込客数_実数かSIMか, 2, FALSE)/1000000</f>
        <v>480.73770491803276</v>
      </c>
      <c r="F427" s="323">
        <f>計算!F699*VLOOKUP(F$423, 観光入込客数_実数かSIMか, 2, FALSE)/1000000</f>
        <v>31.64556962025317</v>
      </c>
      <c r="G427" s="323">
        <f>計算!G699*VLOOKUP(G$423, 観光入込客数_実数かSIMか, 2, FALSE)/1000000</f>
        <v>125.18828451882847</v>
      </c>
      <c r="H427" s="323">
        <f>計算!H699*VLOOKUP(H$423, 観光入込客数_実数かSIMか, 2, FALSE)/1000000</f>
        <v>749.16666666666674</v>
      </c>
      <c r="I427" s="323">
        <f>計算!I699*VLOOKUP(I$423, 観光入込客数_実数かSIMか, 2, FALSE)/1000000</f>
        <v>0</v>
      </c>
      <c r="J427" s="323">
        <f>計算!J699*VLOOKUP(J$423, 観光入込客数_実数かSIMか, 2, FALSE)/1000000</f>
        <v>0</v>
      </c>
      <c r="K427" s="323">
        <f>計算!K699*VLOOKUP(K$423, 観光入込客数_実数かSIMか, 2, FALSE)/1000000</f>
        <v>0</v>
      </c>
      <c r="L427" s="323">
        <f>計算!L699*VLOOKUP(L$423, 観光入込客数_実数かSIMか, 2, FALSE)/1000000</f>
        <v>0</v>
      </c>
      <c r="M427" s="323">
        <f>計算!M699*VLOOKUP(M$423, 観光入込客数_実数かSIMか, 2, FALSE)/1000000</f>
        <v>0</v>
      </c>
      <c r="N427" s="323">
        <f>計算!N699*VLOOKUP(N$423, 観光入込客数_実数かSIMか, 2, FALSE)/1000000</f>
        <v>0</v>
      </c>
      <c r="O427" s="323">
        <f>計算!O699*VLOOKUP(O$423, 観光入込客数_実数かSIMか, 2, FALSE)/1000000</f>
        <v>0</v>
      </c>
      <c r="P427" s="323">
        <f>計算!P699*VLOOKUP(P$423, 観光入込客数_実数かSIMか, 2, FALSE)/1000000</f>
        <v>0</v>
      </c>
      <c r="Q427" s="323">
        <f>計算!Q699*VLOOKUP(Q$423, 観光入込客数_実数かSIMか, 2, FALSE)/1000000</f>
        <v>0</v>
      </c>
      <c r="R427" s="323">
        <f>計算!R699*VLOOKUP(R$423, 観光入込客数_実数かSIMか, 2, FALSE)/1000000</f>
        <v>0</v>
      </c>
      <c r="S427" s="323">
        <f>計算!S699*VLOOKUP(S$423, 観光入込客数_実数かSIMか, 2, FALSE)/1000000</f>
        <v>0</v>
      </c>
      <c r="T427" s="584">
        <f t="shared" si="11"/>
        <v>512.38327453828595</v>
      </c>
    </row>
    <row r="428" spans="1:20" s="313" customFormat="1" ht="31.5" customHeight="1" x14ac:dyDescent="0.25">
      <c r="A428" s="305"/>
      <c r="B428" s="563" t="str">
        <f t="shared" si="10"/>
        <v>ガソリン代</v>
      </c>
      <c r="C428" s="723" t="s">
        <v>515</v>
      </c>
      <c r="D428" s="323">
        <f>計算!D700*VLOOKUP(D$423, 観光入込客数_実数かSIMか, 2, FALSE)/1000000</f>
        <v>699.4052044609665</v>
      </c>
      <c r="E428" s="323">
        <f>計算!E700*VLOOKUP(E$423, 観光入込客数_実数かSIMか, 2, FALSE)/1000000</f>
        <v>485.19230769230768</v>
      </c>
      <c r="F428" s="323">
        <f>計算!F700*VLOOKUP(F$423, 観光入込客数_実数かSIMか, 2, FALSE)/1000000</f>
        <v>212.04819277108433</v>
      </c>
      <c r="G428" s="323">
        <f>計算!G700*VLOOKUP(G$423, 観光入込客数_実数かSIMか, 2, FALSE)/1000000</f>
        <v>490.25306122448978</v>
      </c>
      <c r="H428" s="323">
        <f>計算!H700*VLOOKUP(H$423, 観光入込客数_実数かSIMか, 2, FALSE)/1000000</f>
        <v>323.8095238095238</v>
      </c>
      <c r="I428" s="323">
        <f>計算!I700*VLOOKUP(I$423, 観光入込客数_実数かSIMか, 2, FALSE)/1000000</f>
        <v>0</v>
      </c>
      <c r="J428" s="323">
        <f>計算!J700*VLOOKUP(J$423, 観光入込客数_実数かSIMか, 2, FALSE)/1000000</f>
        <v>0</v>
      </c>
      <c r="K428" s="323">
        <f>計算!K700*VLOOKUP(K$423, 観光入込客数_実数かSIMか, 2, FALSE)/1000000</f>
        <v>0</v>
      </c>
      <c r="L428" s="323">
        <f>計算!L700*VLOOKUP(L$423, 観光入込客数_実数かSIMか, 2, FALSE)/1000000</f>
        <v>0</v>
      </c>
      <c r="M428" s="323">
        <f>計算!M700*VLOOKUP(M$423, 観光入込客数_実数かSIMか, 2, FALSE)/1000000</f>
        <v>0</v>
      </c>
      <c r="N428" s="323">
        <f>計算!N700*VLOOKUP(N$423, 観光入込客数_実数かSIMか, 2, FALSE)/1000000</f>
        <v>0</v>
      </c>
      <c r="O428" s="323">
        <f>計算!O700*VLOOKUP(O$423, 観光入込客数_実数かSIMか, 2, FALSE)/1000000</f>
        <v>0</v>
      </c>
      <c r="P428" s="323">
        <f>計算!P700*VLOOKUP(P$423, 観光入込客数_実数かSIMか, 2, FALSE)/1000000</f>
        <v>0</v>
      </c>
      <c r="Q428" s="323">
        <f>計算!Q700*VLOOKUP(Q$423, 観光入込客数_実数かSIMか, 2, FALSE)/1000000</f>
        <v>0</v>
      </c>
      <c r="R428" s="323">
        <f>計算!R700*VLOOKUP(R$423, 観光入込客数_実数かSIMか, 2, FALSE)/1000000</f>
        <v>0</v>
      </c>
      <c r="S428" s="323">
        <f>計算!S700*VLOOKUP(S$423, 観光入込客数_実数かSIMか, 2, FALSE)/1000000</f>
        <v>0</v>
      </c>
      <c r="T428" s="584">
        <f t="shared" si="11"/>
        <v>697.24050046339198</v>
      </c>
    </row>
    <row r="429" spans="1:20" s="313" customFormat="1" ht="31.5" customHeight="1" x14ac:dyDescent="0.25">
      <c r="A429" s="305"/>
      <c r="B429" s="563" t="str">
        <f t="shared" si="10"/>
        <v>有料道路、駐車料金</v>
      </c>
      <c r="C429" s="723" t="s">
        <v>252</v>
      </c>
      <c r="D429" s="323">
        <f>計算!D701*VLOOKUP(D$423, 観光入込客数_実数かSIMか, 2, FALSE)/1000000</f>
        <v>117.3046875</v>
      </c>
      <c r="E429" s="323">
        <f>計算!E701*VLOOKUP(E$423, 観光入込客数_実数かSIMか, 2, FALSE)/1000000</f>
        <v>34.682080924855491</v>
      </c>
      <c r="F429" s="323">
        <f>計算!F701*VLOOKUP(F$423, 観光入込客数_実数かSIMか, 2, FALSE)/1000000</f>
        <v>60.221518987341774</v>
      </c>
      <c r="G429" s="323">
        <f>計算!G701*VLOOKUP(G$423, 観光入込客数_実数かSIMか, 2, FALSE)/1000000</f>
        <v>74.893617021276597</v>
      </c>
      <c r="H429" s="323">
        <f>計算!H701*VLOOKUP(H$423, 観光入込客数_実数かSIMか, 2, FALSE)/1000000</f>
        <v>89.222222222222229</v>
      </c>
      <c r="I429" s="323">
        <f>計算!I701*VLOOKUP(I$423, 観光入込客数_実数かSIMか, 2, FALSE)/1000000</f>
        <v>0</v>
      </c>
      <c r="J429" s="323">
        <f>計算!J701*VLOOKUP(J$423, 観光入込客数_実数かSIMか, 2, FALSE)/1000000</f>
        <v>0</v>
      </c>
      <c r="K429" s="323">
        <f>計算!K701*VLOOKUP(K$423, 観光入込客数_実数かSIMか, 2, FALSE)/1000000</f>
        <v>0</v>
      </c>
      <c r="L429" s="323">
        <f>計算!L701*VLOOKUP(L$423, 観光入込客数_実数かSIMか, 2, FALSE)/1000000</f>
        <v>0</v>
      </c>
      <c r="M429" s="323">
        <f>計算!M701*VLOOKUP(M$423, 観光入込客数_実数かSIMか, 2, FALSE)/1000000</f>
        <v>0</v>
      </c>
      <c r="N429" s="323">
        <f>計算!N701*VLOOKUP(N$423, 観光入込客数_実数かSIMか, 2, FALSE)/1000000</f>
        <v>0</v>
      </c>
      <c r="O429" s="323">
        <f>計算!O701*VLOOKUP(O$423, 観光入込客数_実数かSIMか, 2, FALSE)/1000000</f>
        <v>0</v>
      </c>
      <c r="P429" s="323">
        <f>計算!P701*VLOOKUP(P$423, 観光入込客数_実数かSIMか, 2, FALSE)/1000000</f>
        <v>0</v>
      </c>
      <c r="Q429" s="323">
        <f>計算!Q701*VLOOKUP(Q$423, 観光入込客数_実数かSIMか, 2, FALSE)/1000000</f>
        <v>0</v>
      </c>
      <c r="R429" s="323">
        <f>計算!R701*VLOOKUP(R$423, 観光入込客数_実数かSIMか, 2, FALSE)/1000000</f>
        <v>0</v>
      </c>
      <c r="S429" s="323">
        <f>計算!S701*VLOOKUP(S$423, 観光入込客数_実数かSIMか, 2, FALSE)/1000000</f>
        <v>0</v>
      </c>
      <c r="T429" s="584">
        <f t="shared" si="11"/>
        <v>94.903599912197265</v>
      </c>
    </row>
    <row r="430" spans="1:20" s="313" customFormat="1" ht="31.5" customHeight="1" x14ac:dyDescent="0.25">
      <c r="A430" s="305"/>
      <c r="B430" s="563" t="str">
        <f t="shared" si="10"/>
        <v>その他の交通費</v>
      </c>
      <c r="C430" s="723" t="s">
        <v>252</v>
      </c>
      <c r="D430" s="323">
        <f>計算!D702*VLOOKUP(D$423, 観光入込客数_実数かSIMか, 2, FALSE)/1000000</f>
        <v>15.56420233463035</v>
      </c>
      <c r="E430" s="323">
        <f>計算!E702*VLOOKUP(E$423, 観光入込客数_実数かSIMか, 2, FALSE)/1000000</f>
        <v>17.241379310344826</v>
      </c>
      <c r="F430" s="323">
        <f>計算!F702*VLOOKUP(F$423, 観光入込客数_実数かSIMか, 2, FALSE)/1000000</f>
        <v>0</v>
      </c>
      <c r="G430" s="323">
        <f>計算!G702*VLOOKUP(G$423, 観光入込客数_実数かSIMか, 2, FALSE)/1000000</f>
        <v>13.559322033898304</v>
      </c>
      <c r="H430" s="323">
        <f>計算!H702*VLOOKUP(H$423, 観光入込客数_実数かSIMか, 2, FALSE)/1000000</f>
        <v>0</v>
      </c>
      <c r="I430" s="323">
        <f>計算!I702*VLOOKUP(I$423, 観光入込客数_実数かSIMか, 2, FALSE)/1000000</f>
        <v>0</v>
      </c>
      <c r="J430" s="323">
        <f>計算!J702*VLOOKUP(J$423, 観光入込客数_実数かSIMか, 2, FALSE)/1000000</f>
        <v>0</v>
      </c>
      <c r="K430" s="323">
        <f>計算!K702*VLOOKUP(K$423, 観光入込客数_実数かSIMか, 2, FALSE)/1000000</f>
        <v>0</v>
      </c>
      <c r="L430" s="323">
        <f>計算!L702*VLOOKUP(L$423, 観光入込客数_実数かSIMか, 2, FALSE)/1000000</f>
        <v>0</v>
      </c>
      <c r="M430" s="323">
        <f>計算!M702*VLOOKUP(M$423, 観光入込客数_実数かSIMか, 2, FALSE)/1000000</f>
        <v>0</v>
      </c>
      <c r="N430" s="323">
        <f>計算!N702*VLOOKUP(N$423, 観光入込客数_実数かSIMか, 2, FALSE)/1000000</f>
        <v>0</v>
      </c>
      <c r="O430" s="323">
        <f>計算!O702*VLOOKUP(O$423, 観光入込客数_実数かSIMか, 2, FALSE)/1000000</f>
        <v>0</v>
      </c>
      <c r="P430" s="323">
        <f>計算!P702*VLOOKUP(P$423, 観光入込客数_実数かSIMか, 2, FALSE)/1000000</f>
        <v>0</v>
      </c>
      <c r="Q430" s="323">
        <f>計算!Q702*VLOOKUP(Q$423, 観光入込客数_実数かSIMか, 2, FALSE)/1000000</f>
        <v>0</v>
      </c>
      <c r="R430" s="323">
        <f>計算!R702*VLOOKUP(R$423, 観光入込客数_実数かSIMか, 2, FALSE)/1000000</f>
        <v>0</v>
      </c>
      <c r="S430" s="323">
        <f>計算!S702*VLOOKUP(S$423, 観光入込客数_実数かSIMか, 2, FALSE)/1000000</f>
        <v>0</v>
      </c>
      <c r="T430" s="584">
        <f t="shared" si="11"/>
        <v>17.241379310344826</v>
      </c>
    </row>
    <row r="431" spans="1:20" s="313" customFormat="1" ht="31.5" customHeight="1" x14ac:dyDescent="0.25">
      <c r="A431" s="305"/>
      <c r="B431" s="563" t="str">
        <f t="shared" si="10"/>
        <v>宿泊</v>
      </c>
      <c r="C431" s="723" t="s">
        <v>293</v>
      </c>
      <c r="D431" s="323">
        <f>計算!D703*VLOOKUP(D$423, 観光入込客数_実数かSIMか, 2, FALSE)/1000000</f>
        <v>1722.0289855072465</v>
      </c>
      <c r="E431" s="323">
        <f>計算!E703*VLOOKUP(E$423, 観光入込客数_実数かSIMか, 2, FALSE)/1000000</f>
        <v>120.77922077922079</v>
      </c>
      <c r="F431" s="323">
        <f>計算!F703*VLOOKUP(F$423, 観光入込客数_実数かSIMか, 2, FALSE)/1000000</f>
        <v>1265.6818181818182</v>
      </c>
      <c r="G431" s="323">
        <f>計算!G703*VLOOKUP(G$423, 観光入込客数_実数かSIMか, 2, FALSE)/1000000</f>
        <v>989.14089347079039</v>
      </c>
      <c r="H431" s="323">
        <f>計算!H703*VLOOKUP(H$423, 観光入込客数_実数かSIMか, 2, FALSE)/1000000</f>
        <v>828.62745098039215</v>
      </c>
      <c r="I431" s="323">
        <f>計算!I703*VLOOKUP(I$423, 観光入込客数_実数かSIMか, 2, FALSE)/1000000</f>
        <v>0</v>
      </c>
      <c r="J431" s="323">
        <f>計算!J703*VLOOKUP(J$423, 観光入込客数_実数かSIMか, 2, FALSE)/1000000</f>
        <v>0</v>
      </c>
      <c r="K431" s="323">
        <f>計算!K703*VLOOKUP(K$423, 観光入込客数_実数かSIMか, 2, FALSE)/1000000</f>
        <v>0</v>
      </c>
      <c r="L431" s="323">
        <f>計算!L703*VLOOKUP(L$423, 観光入込客数_実数かSIMか, 2, FALSE)/1000000</f>
        <v>0</v>
      </c>
      <c r="M431" s="323">
        <f>計算!M703*VLOOKUP(M$423, 観光入込客数_実数かSIMか, 2, FALSE)/1000000</f>
        <v>0</v>
      </c>
      <c r="N431" s="323">
        <f>計算!N703*VLOOKUP(N$423, 観光入込客数_実数かSIMか, 2, FALSE)/1000000</f>
        <v>0</v>
      </c>
      <c r="O431" s="323">
        <f>計算!O703*VLOOKUP(O$423, 観光入込客数_実数かSIMか, 2, FALSE)/1000000</f>
        <v>0</v>
      </c>
      <c r="P431" s="323">
        <f>計算!P703*VLOOKUP(P$423, 観光入込客数_実数かSIMか, 2, FALSE)/1000000</f>
        <v>0</v>
      </c>
      <c r="Q431" s="323">
        <f>計算!Q703*VLOOKUP(Q$423, 観光入込客数_実数かSIMか, 2, FALSE)/1000000</f>
        <v>0</v>
      </c>
      <c r="R431" s="323">
        <f>計算!R703*VLOOKUP(R$423, 観光入込客数_実数かSIMか, 2, FALSE)/1000000</f>
        <v>0</v>
      </c>
      <c r="S431" s="323">
        <f>計算!S703*VLOOKUP(S$423, 観光入込客数_実数かSIMか, 2, FALSE)/1000000</f>
        <v>0</v>
      </c>
      <c r="T431" s="584">
        <f t="shared" si="11"/>
        <v>1386.4610389610391</v>
      </c>
    </row>
    <row r="432" spans="1:20" s="313" customFormat="1" ht="31.5" customHeight="1" x14ac:dyDescent="0.25">
      <c r="A432" s="305"/>
      <c r="B432" s="563" t="str">
        <f t="shared" si="10"/>
        <v>飲食</v>
      </c>
      <c r="C432" s="723" t="s">
        <v>293</v>
      </c>
      <c r="D432" s="323">
        <f>計算!D704*VLOOKUP(D$423, 観光入込客数_実数かSIMか, 2, FALSE)/1000000</f>
        <v>1508.608695652174</v>
      </c>
      <c r="E432" s="323">
        <f>計算!E704*VLOOKUP(E$423, 観光入込客数_実数かSIMか, 2, FALSE)/1000000</f>
        <v>558.01948051948057</v>
      </c>
      <c r="F432" s="323">
        <f>計算!F704*VLOOKUP(F$423, 観光入込客数_実数かSIMか, 2, FALSE)/1000000</f>
        <v>765</v>
      </c>
      <c r="G432" s="323">
        <f>計算!G704*VLOOKUP(G$423, 観光入込客数_実数かSIMか, 2, FALSE)/1000000</f>
        <v>1080.7422680412371</v>
      </c>
      <c r="H432" s="323">
        <f>計算!H704*VLOOKUP(H$423, 観光入込客数_実数かSIMか, 2, FALSE)/1000000</f>
        <v>473.92156862745094</v>
      </c>
      <c r="I432" s="323">
        <f>計算!I704*VLOOKUP(I$423, 観光入込客数_実数かSIMか, 2, FALSE)/1000000</f>
        <v>0</v>
      </c>
      <c r="J432" s="323">
        <f>計算!J704*VLOOKUP(J$423, 観光入込客数_実数かSIMか, 2, FALSE)/1000000</f>
        <v>0</v>
      </c>
      <c r="K432" s="323">
        <f>計算!K704*VLOOKUP(K$423, 観光入込客数_実数かSIMか, 2, FALSE)/1000000</f>
        <v>0</v>
      </c>
      <c r="L432" s="323">
        <f>計算!L704*VLOOKUP(L$423, 観光入込客数_実数かSIMか, 2, FALSE)/1000000</f>
        <v>0</v>
      </c>
      <c r="M432" s="323">
        <f>計算!M704*VLOOKUP(M$423, 観光入込客数_実数かSIMか, 2, FALSE)/1000000</f>
        <v>0</v>
      </c>
      <c r="N432" s="323">
        <f>計算!N704*VLOOKUP(N$423, 観光入込客数_実数かSIMか, 2, FALSE)/1000000</f>
        <v>0</v>
      </c>
      <c r="O432" s="323">
        <f>計算!O704*VLOOKUP(O$423, 観光入込客数_実数かSIMか, 2, FALSE)/1000000</f>
        <v>0</v>
      </c>
      <c r="P432" s="323">
        <f>計算!P704*VLOOKUP(P$423, 観光入込客数_実数かSIMか, 2, FALSE)/1000000</f>
        <v>0</v>
      </c>
      <c r="Q432" s="323">
        <f>計算!Q704*VLOOKUP(Q$423, 観光入込客数_実数かSIMか, 2, FALSE)/1000000</f>
        <v>0</v>
      </c>
      <c r="R432" s="323">
        <f>計算!R704*VLOOKUP(R$423, 観光入込客数_実数かSIMか, 2, FALSE)/1000000</f>
        <v>0</v>
      </c>
      <c r="S432" s="323">
        <f>計算!S704*VLOOKUP(S$423, 観光入込客数_実数かSIMか, 2, FALSE)/1000000</f>
        <v>0</v>
      </c>
      <c r="T432" s="584">
        <f t="shared" si="11"/>
        <v>1323.0194805194806</v>
      </c>
    </row>
    <row r="433" spans="1:20" s="313" customFormat="1" ht="31.5" customHeight="1" x14ac:dyDescent="0.25">
      <c r="A433" s="305"/>
      <c r="B433" s="563" t="str">
        <f t="shared" si="10"/>
        <v>農産品(果物・野菜・花など)</v>
      </c>
      <c r="C433" s="723" t="s">
        <v>289</v>
      </c>
      <c r="D433" s="323">
        <f>計算!D705*VLOOKUP(D$423, 観光入込客数_実数かSIMか, 2, FALSE)/1000000</f>
        <v>372.25</v>
      </c>
      <c r="E433" s="323">
        <f>計算!E705*VLOOKUP(E$423, 観光入込客数_実数かSIMか, 2, FALSE)/1000000</f>
        <v>309.4921875</v>
      </c>
      <c r="F433" s="323">
        <f>計算!F705*VLOOKUP(F$423, 観光入込客数_実数かSIMか, 2, FALSE)/1000000</f>
        <v>74.404761904761898</v>
      </c>
      <c r="G433" s="323">
        <f>計算!G705*VLOOKUP(G$423, 観光入込客数_実数かSIMか, 2, FALSE)/1000000</f>
        <v>197.24696356275302</v>
      </c>
      <c r="H433" s="323">
        <f>計算!H705*VLOOKUP(H$423, 観光入込客数_実数かSIMか, 2, FALSE)/1000000</f>
        <v>288.86666666666662</v>
      </c>
      <c r="I433" s="323">
        <f>計算!I705*VLOOKUP(I$423, 観光入込客数_実数かSIMか, 2, FALSE)/1000000</f>
        <v>0</v>
      </c>
      <c r="J433" s="323">
        <f>計算!J705*VLOOKUP(J$423, 観光入込客数_実数かSIMか, 2, FALSE)/1000000</f>
        <v>0</v>
      </c>
      <c r="K433" s="323">
        <f>計算!K705*VLOOKUP(K$423, 観光入込客数_実数かSIMか, 2, FALSE)/1000000</f>
        <v>0</v>
      </c>
      <c r="L433" s="323">
        <f>計算!L705*VLOOKUP(L$423, 観光入込客数_実数かSIMか, 2, FALSE)/1000000</f>
        <v>0</v>
      </c>
      <c r="M433" s="323">
        <f>計算!M705*VLOOKUP(M$423, 観光入込客数_実数かSIMか, 2, FALSE)/1000000</f>
        <v>0</v>
      </c>
      <c r="N433" s="323">
        <f>計算!N705*VLOOKUP(N$423, 観光入込客数_実数かSIMか, 2, FALSE)/1000000</f>
        <v>0</v>
      </c>
      <c r="O433" s="323">
        <f>計算!O705*VLOOKUP(O$423, 観光入込客数_実数かSIMか, 2, FALSE)/1000000</f>
        <v>0</v>
      </c>
      <c r="P433" s="323">
        <f>計算!P705*VLOOKUP(P$423, 観光入込客数_実数かSIMか, 2, FALSE)/1000000</f>
        <v>0</v>
      </c>
      <c r="Q433" s="323">
        <f>計算!Q705*VLOOKUP(Q$423, 観光入込客数_実数かSIMか, 2, FALSE)/1000000</f>
        <v>0</v>
      </c>
      <c r="R433" s="323">
        <f>計算!R705*VLOOKUP(R$423, 観光入込客数_実数かSIMか, 2, FALSE)/1000000</f>
        <v>0</v>
      </c>
      <c r="S433" s="323">
        <f>計算!S705*VLOOKUP(S$423, 観光入込客数_実数かSIMか, 2, FALSE)/1000000</f>
        <v>0</v>
      </c>
      <c r="T433" s="584">
        <f t="shared" si="11"/>
        <v>383.89694940476193</v>
      </c>
    </row>
    <row r="434" spans="1:20" s="313" customFormat="1" ht="31.5" customHeight="1" x14ac:dyDescent="0.25">
      <c r="A434" s="305"/>
      <c r="B434" s="563" t="str">
        <f t="shared" si="10"/>
        <v>農畜産加工品(ハム・乳製品など)</v>
      </c>
      <c r="C434" s="723" t="s">
        <v>290</v>
      </c>
      <c r="D434" s="323">
        <f>計算!D706*VLOOKUP(D$423, 観光入込客数_実数かSIMか, 2, FALSE)/1000000</f>
        <v>65.648854961832058</v>
      </c>
      <c r="E434" s="323">
        <f>計算!E706*VLOOKUP(E$423, 観光入込客数_実数かSIMか, 2, FALSE)/1000000</f>
        <v>28.389830508474578</v>
      </c>
      <c r="F434" s="323">
        <f>計算!F706*VLOOKUP(F$423, 観光入込客数_実数かSIMか, 2, FALSE)/1000000</f>
        <v>32.407407407407405</v>
      </c>
      <c r="G434" s="323">
        <f>計算!G706*VLOOKUP(G$423, 観光入込客数_実数かSIMか, 2, FALSE)/1000000</f>
        <v>14.177215189873415</v>
      </c>
      <c r="H434" s="323">
        <f>計算!H706*VLOOKUP(H$423, 観光入込客数_実数かSIMか, 2, FALSE)/1000000</f>
        <v>118.18181818181817</v>
      </c>
      <c r="I434" s="323">
        <f>計算!I706*VLOOKUP(I$423, 観光入込客数_実数かSIMか, 2, FALSE)/1000000</f>
        <v>0</v>
      </c>
      <c r="J434" s="323">
        <f>計算!J706*VLOOKUP(J$423, 観光入込客数_実数かSIMか, 2, FALSE)/1000000</f>
        <v>0</v>
      </c>
      <c r="K434" s="323">
        <f>計算!K706*VLOOKUP(K$423, 観光入込客数_実数かSIMか, 2, FALSE)/1000000</f>
        <v>0</v>
      </c>
      <c r="L434" s="323">
        <f>計算!L706*VLOOKUP(L$423, 観光入込客数_実数かSIMか, 2, FALSE)/1000000</f>
        <v>0</v>
      </c>
      <c r="M434" s="323">
        <f>計算!M706*VLOOKUP(M$423, 観光入込客数_実数かSIMか, 2, FALSE)/1000000</f>
        <v>0</v>
      </c>
      <c r="N434" s="323">
        <f>計算!N706*VLOOKUP(N$423, 観光入込客数_実数かSIMか, 2, FALSE)/1000000</f>
        <v>0</v>
      </c>
      <c r="O434" s="323">
        <f>計算!O706*VLOOKUP(O$423, 観光入込客数_実数かSIMか, 2, FALSE)/1000000</f>
        <v>0</v>
      </c>
      <c r="P434" s="323">
        <f>計算!P706*VLOOKUP(P$423, 観光入込客数_実数かSIMか, 2, FALSE)/1000000</f>
        <v>0</v>
      </c>
      <c r="Q434" s="323">
        <f>計算!Q706*VLOOKUP(Q$423, 観光入込客数_実数かSIMか, 2, FALSE)/1000000</f>
        <v>0</v>
      </c>
      <c r="R434" s="323">
        <f>計算!R706*VLOOKUP(R$423, 観光入込客数_実数かSIMか, 2, FALSE)/1000000</f>
        <v>0</v>
      </c>
      <c r="S434" s="323">
        <f>計算!S706*VLOOKUP(S$423, 観光入込客数_実数かSIMか, 2, FALSE)/1000000</f>
        <v>0</v>
      </c>
      <c r="T434" s="584">
        <f t="shared" si="11"/>
        <v>60.797237915881979</v>
      </c>
    </row>
    <row r="435" spans="1:20" s="313" customFormat="1" ht="31.5" customHeight="1" x14ac:dyDescent="0.25">
      <c r="A435" s="305"/>
      <c r="B435" s="563" t="str">
        <f t="shared" si="10"/>
        <v>その他の食料品（お菓子・お酒・弁当など）</v>
      </c>
      <c r="C435" s="723" t="s">
        <v>290</v>
      </c>
      <c r="D435" s="323">
        <f>計算!D707*VLOOKUP(D$423, 観光入込客数_実数かSIMか, 2, FALSE)/1000000</f>
        <v>167.34082397003746</v>
      </c>
      <c r="E435" s="323">
        <f>計算!E707*VLOOKUP(E$423, 観光入込客数_実数かSIMか, 2, FALSE)/1000000</f>
        <v>116.16666666666667</v>
      </c>
      <c r="F435" s="323">
        <f>計算!F707*VLOOKUP(F$423, 観光入込客数_実数かSIMか, 2, FALSE)/1000000</f>
        <v>50.602409638554214</v>
      </c>
      <c r="G435" s="323">
        <f>計算!G707*VLOOKUP(G$423, 観光入込客数_実数かSIMか, 2, FALSE)/1000000</f>
        <v>25.774058577405857</v>
      </c>
      <c r="H435" s="323">
        <f>計算!H707*VLOOKUP(H$423, 観光入込客数_実数かSIMか, 2, FALSE)/1000000</f>
        <v>295.83999999999997</v>
      </c>
      <c r="I435" s="323">
        <f>計算!I707*VLOOKUP(I$423, 観光入込客数_実数かSIMか, 2, FALSE)/1000000</f>
        <v>0</v>
      </c>
      <c r="J435" s="323">
        <f>計算!J707*VLOOKUP(J$423, 観光入込客数_実数かSIMか, 2, FALSE)/1000000</f>
        <v>0</v>
      </c>
      <c r="K435" s="323">
        <f>計算!K707*VLOOKUP(K$423, 観光入込客数_実数かSIMか, 2, FALSE)/1000000</f>
        <v>0</v>
      </c>
      <c r="L435" s="323">
        <f>計算!L707*VLOOKUP(L$423, 観光入込客数_実数かSIMか, 2, FALSE)/1000000</f>
        <v>0</v>
      </c>
      <c r="M435" s="323">
        <f>計算!M707*VLOOKUP(M$423, 観光入込客数_実数かSIMか, 2, FALSE)/1000000</f>
        <v>0</v>
      </c>
      <c r="N435" s="323">
        <f>計算!N707*VLOOKUP(N$423, 観光入込客数_実数かSIMか, 2, FALSE)/1000000</f>
        <v>0</v>
      </c>
      <c r="O435" s="323">
        <f>計算!O707*VLOOKUP(O$423, 観光入込客数_実数かSIMか, 2, FALSE)/1000000</f>
        <v>0</v>
      </c>
      <c r="P435" s="323">
        <f>計算!P707*VLOOKUP(P$423, 観光入込客数_実数かSIMか, 2, FALSE)/1000000</f>
        <v>0</v>
      </c>
      <c r="Q435" s="323">
        <f>計算!Q707*VLOOKUP(Q$423, 観光入込客数_実数かSIMか, 2, FALSE)/1000000</f>
        <v>0</v>
      </c>
      <c r="R435" s="323">
        <f>計算!R707*VLOOKUP(R$423, 観光入込客数_実数かSIMか, 2, FALSE)/1000000</f>
        <v>0</v>
      </c>
      <c r="S435" s="323">
        <f>計算!S707*VLOOKUP(S$423, 観光入込客数_実数かSIMか, 2, FALSE)/1000000</f>
        <v>0</v>
      </c>
      <c r="T435" s="584">
        <f t="shared" si="11"/>
        <v>166.76907630522089</v>
      </c>
    </row>
    <row r="436" spans="1:20" s="313" customFormat="1" ht="31.5" customHeight="1" x14ac:dyDescent="0.25">
      <c r="A436" s="305"/>
      <c r="B436" s="563" t="str">
        <f t="shared" si="10"/>
        <v>電器製品（カメラ・電池など）</v>
      </c>
      <c r="C436" s="723" t="s">
        <v>290</v>
      </c>
      <c r="D436" s="323">
        <f>計算!D708*VLOOKUP(D$423, 観光入込客数_実数かSIMか, 2, FALSE)/1000000</f>
        <v>57.945736434108525</v>
      </c>
      <c r="E436" s="323">
        <f>計算!E708*VLOOKUP(E$423, 観光入込客数_実数かSIMか, 2, FALSE)/1000000</f>
        <v>64.071428571428569</v>
      </c>
      <c r="F436" s="323">
        <f>計算!F708*VLOOKUP(F$423, 観光入込客数_実数かSIMか, 2, FALSE)/1000000</f>
        <v>0</v>
      </c>
      <c r="G436" s="323">
        <f>計算!G708*VLOOKUP(G$423, 観光入込客数_実数かSIMか, 2, FALSE)/1000000</f>
        <v>33.728813559322028</v>
      </c>
      <c r="H436" s="323">
        <f>計算!H708*VLOOKUP(H$423, 観光入込客数_実数かSIMか, 2, FALSE)/1000000</f>
        <v>52.631578947368411</v>
      </c>
      <c r="I436" s="323">
        <f>計算!I708*VLOOKUP(I$423, 観光入込客数_実数かSIMか, 2, FALSE)/1000000</f>
        <v>0</v>
      </c>
      <c r="J436" s="323">
        <f>計算!J708*VLOOKUP(J$423, 観光入込客数_実数かSIMか, 2, FALSE)/1000000</f>
        <v>0</v>
      </c>
      <c r="K436" s="323">
        <f>計算!K708*VLOOKUP(K$423, 観光入込客数_実数かSIMか, 2, FALSE)/1000000</f>
        <v>0</v>
      </c>
      <c r="L436" s="323">
        <f>計算!L708*VLOOKUP(L$423, 観光入込客数_実数かSIMか, 2, FALSE)/1000000</f>
        <v>0</v>
      </c>
      <c r="M436" s="323">
        <f>計算!M708*VLOOKUP(M$423, 観光入込客数_実数かSIMか, 2, FALSE)/1000000</f>
        <v>0</v>
      </c>
      <c r="N436" s="323">
        <f>計算!N708*VLOOKUP(N$423, 観光入込客数_実数かSIMか, 2, FALSE)/1000000</f>
        <v>0</v>
      </c>
      <c r="O436" s="323">
        <f>計算!O708*VLOOKUP(O$423, 観光入込客数_実数かSIMか, 2, FALSE)/1000000</f>
        <v>0</v>
      </c>
      <c r="P436" s="323">
        <f>計算!P708*VLOOKUP(P$423, 観光入込客数_実数かSIMか, 2, FALSE)/1000000</f>
        <v>0</v>
      </c>
      <c r="Q436" s="323">
        <f>計算!Q708*VLOOKUP(Q$423, 観光入込客数_実数かSIMか, 2, FALSE)/1000000</f>
        <v>0</v>
      </c>
      <c r="R436" s="323">
        <f>計算!R708*VLOOKUP(R$423, 観光入込客数_実数かSIMか, 2, FALSE)/1000000</f>
        <v>0</v>
      </c>
      <c r="S436" s="323">
        <f>計算!S708*VLOOKUP(S$423, 観光入込客数_実数かSIMか, 2, FALSE)/1000000</f>
        <v>0</v>
      </c>
      <c r="T436" s="584">
        <f t="shared" si="11"/>
        <v>64.071428571428569</v>
      </c>
    </row>
    <row r="437" spans="1:20" s="313" customFormat="1" ht="31.5" customHeight="1" x14ac:dyDescent="0.25">
      <c r="A437" s="305"/>
      <c r="B437" s="563" t="str">
        <f t="shared" si="10"/>
        <v>水産品(鮮魚・魚介類など)</v>
      </c>
      <c r="C437" s="723" t="s">
        <v>6</v>
      </c>
      <c r="D437" s="323">
        <f>計算!D709*VLOOKUP(D$423, 観光入込客数_実数かSIMか, 2, FALSE)/1000000</f>
        <v>1334.2056074766358</v>
      </c>
      <c r="E437" s="323">
        <f>計算!E709*VLOOKUP(E$423, 観光入込客数_実数かSIMか, 2, FALSE)/1000000</f>
        <v>872.06422018348621</v>
      </c>
      <c r="F437" s="323">
        <f>計算!F709*VLOOKUP(F$423, 観光入込客数_実数かSIMか, 2, FALSE)/1000000</f>
        <v>437.62886597938143</v>
      </c>
      <c r="G437" s="323">
        <f>計算!G709*VLOOKUP(G$423, 観光入込客数_実数かSIMか, 2, FALSE)/1000000</f>
        <v>949.30496453900707</v>
      </c>
      <c r="H437" s="323">
        <f>計算!H709*VLOOKUP(H$423, 観光入込客数_実数かSIMか, 2, FALSE)/1000000</f>
        <v>509.16666666666669</v>
      </c>
      <c r="I437" s="323">
        <f>計算!I709*VLOOKUP(I$423, 観光入込客数_実数かSIMか, 2, FALSE)/1000000</f>
        <v>0</v>
      </c>
      <c r="J437" s="323">
        <f>計算!J709*VLOOKUP(J$423, 観光入込客数_実数かSIMか, 2, FALSE)/1000000</f>
        <v>0</v>
      </c>
      <c r="K437" s="323">
        <f>計算!K709*VLOOKUP(K$423, 観光入込客数_実数かSIMか, 2, FALSE)/1000000</f>
        <v>0</v>
      </c>
      <c r="L437" s="323">
        <f>計算!L709*VLOOKUP(L$423, 観光入込客数_実数かSIMか, 2, FALSE)/1000000</f>
        <v>0</v>
      </c>
      <c r="M437" s="323">
        <f>計算!M709*VLOOKUP(M$423, 観光入込客数_実数かSIMか, 2, FALSE)/1000000</f>
        <v>0</v>
      </c>
      <c r="N437" s="323">
        <f>計算!N709*VLOOKUP(N$423, 観光入込客数_実数かSIMか, 2, FALSE)/1000000</f>
        <v>0</v>
      </c>
      <c r="O437" s="323">
        <f>計算!O709*VLOOKUP(O$423, 観光入込客数_実数かSIMか, 2, FALSE)/1000000</f>
        <v>0</v>
      </c>
      <c r="P437" s="323">
        <f>計算!P709*VLOOKUP(P$423, 観光入込客数_実数かSIMか, 2, FALSE)/1000000</f>
        <v>0</v>
      </c>
      <c r="Q437" s="323">
        <f>計算!Q709*VLOOKUP(Q$423, 観光入込客数_実数かSIMか, 2, FALSE)/1000000</f>
        <v>0</v>
      </c>
      <c r="R437" s="323">
        <f>計算!R709*VLOOKUP(R$423, 観光入込客数_実数かSIMか, 2, FALSE)/1000000</f>
        <v>0</v>
      </c>
      <c r="S437" s="323">
        <f>計算!S709*VLOOKUP(S$423, 観光入込客数_実数かSIMか, 2, FALSE)/1000000</f>
        <v>0</v>
      </c>
      <c r="T437" s="584">
        <f t="shared" si="11"/>
        <v>1309.6930861628675</v>
      </c>
    </row>
    <row r="438" spans="1:20" s="313" customFormat="1" ht="31.5" customHeight="1" x14ac:dyDescent="0.25">
      <c r="A438" s="305"/>
      <c r="B438" s="563" t="str">
        <f t="shared" si="10"/>
        <v>水産加工品(干物・練製品など)</v>
      </c>
      <c r="C438" s="723" t="s">
        <v>290</v>
      </c>
      <c r="D438" s="323">
        <f>計算!D710*VLOOKUP(D$423, 観光入込客数_実数かSIMか, 2, FALSE)/1000000</f>
        <v>165.25096525096524</v>
      </c>
      <c r="E438" s="323">
        <f>計算!E710*VLOOKUP(E$423, 観光入込客数_実数かSIMか, 2, FALSE)/1000000</f>
        <v>111.42857142857143</v>
      </c>
      <c r="F438" s="323">
        <f>計算!F710*VLOOKUP(F$423, 観光入込客数_実数かSIMか, 2, FALSE)/1000000</f>
        <v>52.215189873417721</v>
      </c>
      <c r="G438" s="323">
        <f>計算!G710*VLOOKUP(G$423, 観光入込客数_実数かSIMか, 2, FALSE)/1000000</f>
        <v>143.8655462184874</v>
      </c>
      <c r="H438" s="323">
        <f>計算!H710*VLOOKUP(H$423, 観光入込客数_実数かSIMか, 2, FALSE)/1000000</f>
        <v>0</v>
      </c>
      <c r="I438" s="323">
        <f>計算!I710*VLOOKUP(I$423, 観光入込客数_実数かSIMか, 2, FALSE)/1000000</f>
        <v>0</v>
      </c>
      <c r="J438" s="323">
        <f>計算!J710*VLOOKUP(J$423, 観光入込客数_実数かSIMか, 2, FALSE)/1000000</f>
        <v>0</v>
      </c>
      <c r="K438" s="323">
        <f>計算!K710*VLOOKUP(K$423, 観光入込客数_実数かSIMか, 2, FALSE)/1000000</f>
        <v>0</v>
      </c>
      <c r="L438" s="323">
        <f>計算!L710*VLOOKUP(L$423, 観光入込客数_実数かSIMか, 2, FALSE)/1000000</f>
        <v>0</v>
      </c>
      <c r="M438" s="323">
        <f>計算!M710*VLOOKUP(M$423, 観光入込客数_実数かSIMか, 2, FALSE)/1000000</f>
        <v>0</v>
      </c>
      <c r="N438" s="323">
        <f>計算!N710*VLOOKUP(N$423, 観光入込客数_実数かSIMか, 2, FALSE)/1000000</f>
        <v>0</v>
      </c>
      <c r="O438" s="323">
        <f>計算!O710*VLOOKUP(O$423, 観光入込客数_実数かSIMか, 2, FALSE)/1000000</f>
        <v>0</v>
      </c>
      <c r="P438" s="323">
        <f>計算!P710*VLOOKUP(P$423, 観光入込客数_実数かSIMか, 2, FALSE)/1000000</f>
        <v>0</v>
      </c>
      <c r="Q438" s="323">
        <f>計算!Q710*VLOOKUP(Q$423, 観光入込客数_実数かSIMか, 2, FALSE)/1000000</f>
        <v>0</v>
      </c>
      <c r="R438" s="323">
        <f>計算!R710*VLOOKUP(R$423, 観光入込客数_実数かSIMか, 2, FALSE)/1000000</f>
        <v>0</v>
      </c>
      <c r="S438" s="323">
        <f>計算!S710*VLOOKUP(S$423, 観光入込客数_実数かSIMか, 2, FALSE)/1000000</f>
        <v>0</v>
      </c>
      <c r="T438" s="584">
        <f t="shared" si="11"/>
        <v>163.64376130198914</v>
      </c>
    </row>
    <row r="439" spans="1:20" s="313" customFormat="1" ht="31.5" customHeight="1" x14ac:dyDescent="0.25">
      <c r="A439" s="305"/>
      <c r="B439" s="563" t="str">
        <f t="shared" si="10"/>
        <v>繊維製品(衣料品、帽子など)</v>
      </c>
      <c r="C439" s="723" t="s">
        <v>290</v>
      </c>
      <c r="D439" s="323">
        <f>計算!D711*VLOOKUP(D$423, 観光入込客数_実数かSIMか, 2, FALSE)/1000000</f>
        <v>457.36434108527129</v>
      </c>
      <c r="E439" s="323">
        <f>計算!E711*VLOOKUP(E$423, 観光入込客数_実数かSIMか, 2, FALSE)/1000000</f>
        <v>77.58620689655173</v>
      </c>
      <c r="F439" s="323">
        <f>計算!F711*VLOOKUP(F$423, 観光入込客数_実数かSIMか, 2, FALSE)/1000000</f>
        <v>0</v>
      </c>
      <c r="G439" s="323">
        <f>計算!G711*VLOOKUP(G$423, 観光入込客数_実数かSIMか, 2, FALSE)/1000000</f>
        <v>398.31223628691981</v>
      </c>
      <c r="H439" s="323">
        <f>計算!H711*VLOOKUP(H$423, 観光入込客数_実数かSIMか, 2, FALSE)/1000000</f>
        <v>0</v>
      </c>
      <c r="I439" s="323">
        <f>計算!I711*VLOOKUP(I$423, 観光入込客数_実数かSIMか, 2, FALSE)/1000000</f>
        <v>0</v>
      </c>
      <c r="J439" s="323">
        <f>計算!J711*VLOOKUP(J$423, 観光入込客数_実数かSIMか, 2, FALSE)/1000000</f>
        <v>0</v>
      </c>
      <c r="K439" s="323">
        <f>計算!K711*VLOOKUP(K$423, 観光入込客数_実数かSIMか, 2, FALSE)/1000000</f>
        <v>0</v>
      </c>
      <c r="L439" s="323">
        <f>計算!L711*VLOOKUP(L$423, 観光入込客数_実数かSIMか, 2, FALSE)/1000000</f>
        <v>0</v>
      </c>
      <c r="M439" s="323">
        <f>計算!M711*VLOOKUP(M$423, 観光入込客数_実数かSIMか, 2, FALSE)/1000000</f>
        <v>0</v>
      </c>
      <c r="N439" s="323">
        <f>計算!N711*VLOOKUP(N$423, 観光入込客数_実数かSIMか, 2, FALSE)/1000000</f>
        <v>0</v>
      </c>
      <c r="O439" s="323">
        <f>計算!O711*VLOOKUP(O$423, 観光入込客数_実数かSIMか, 2, FALSE)/1000000</f>
        <v>0</v>
      </c>
      <c r="P439" s="323">
        <f>計算!P711*VLOOKUP(P$423, 観光入込客数_実数かSIMか, 2, FALSE)/1000000</f>
        <v>0</v>
      </c>
      <c r="Q439" s="323">
        <f>計算!Q711*VLOOKUP(Q$423, 観光入込客数_実数かSIMか, 2, FALSE)/1000000</f>
        <v>0</v>
      </c>
      <c r="R439" s="323">
        <f>計算!R711*VLOOKUP(R$423, 観光入込客数_実数かSIMか, 2, FALSE)/1000000</f>
        <v>0</v>
      </c>
      <c r="S439" s="323">
        <f>計算!S711*VLOOKUP(S$423, 観光入込客数_実数かSIMか, 2, FALSE)/1000000</f>
        <v>0</v>
      </c>
      <c r="T439" s="584">
        <f t="shared" si="11"/>
        <v>77.58620689655173</v>
      </c>
    </row>
    <row r="440" spans="1:20" s="313" customFormat="1" ht="31.5" customHeight="1" x14ac:dyDescent="0.25">
      <c r="A440" s="305"/>
      <c r="B440" s="563" t="str">
        <f t="shared" si="10"/>
        <v>その他の製造品（化粧品・ガラス製品など）</v>
      </c>
      <c r="C440" s="723" t="s">
        <v>290</v>
      </c>
      <c r="D440" s="323">
        <f>計算!D712*VLOOKUP(D$423, 観光入込客数_実数かSIMか, 2, FALSE)/1000000</f>
        <v>100.30418250950571</v>
      </c>
      <c r="E440" s="323">
        <f>計算!E712*VLOOKUP(E$423, 観光入込客数_実数かSIMか, 2, FALSE)/1000000</f>
        <v>106.34078212290501</v>
      </c>
      <c r="F440" s="323">
        <f>計算!F712*VLOOKUP(F$423, 観光入込客数_実数かSIMか, 2, FALSE)/1000000</f>
        <v>3.125</v>
      </c>
      <c r="G440" s="323">
        <f>計算!G712*VLOOKUP(G$423, 観光入込客数_実数かSIMか, 2, FALSE)/1000000</f>
        <v>47.628691983122366</v>
      </c>
      <c r="H440" s="323">
        <f>計算!H712*VLOOKUP(H$423, 観光入込客数_実数かSIMか, 2, FALSE)/1000000</f>
        <v>106.69565217391305</v>
      </c>
      <c r="I440" s="323">
        <f>計算!I712*VLOOKUP(I$423, 観光入込客数_実数かSIMか, 2, FALSE)/1000000</f>
        <v>0</v>
      </c>
      <c r="J440" s="323">
        <f>計算!J712*VLOOKUP(J$423, 観光入込客数_実数かSIMか, 2, FALSE)/1000000</f>
        <v>0</v>
      </c>
      <c r="K440" s="323">
        <f>計算!K712*VLOOKUP(K$423, 観光入込客数_実数かSIMか, 2, FALSE)/1000000</f>
        <v>0</v>
      </c>
      <c r="L440" s="323">
        <f>計算!L712*VLOOKUP(L$423, 観光入込客数_実数かSIMか, 2, FALSE)/1000000</f>
        <v>0</v>
      </c>
      <c r="M440" s="323">
        <f>計算!M712*VLOOKUP(M$423, 観光入込客数_実数かSIMか, 2, FALSE)/1000000</f>
        <v>0</v>
      </c>
      <c r="N440" s="323">
        <f>計算!N712*VLOOKUP(N$423, 観光入込客数_実数かSIMか, 2, FALSE)/1000000</f>
        <v>0</v>
      </c>
      <c r="O440" s="323">
        <f>計算!O712*VLOOKUP(O$423, 観光入込客数_実数かSIMか, 2, FALSE)/1000000</f>
        <v>0</v>
      </c>
      <c r="P440" s="323">
        <f>計算!P712*VLOOKUP(P$423, 観光入込客数_実数かSIMか, 2, FALSE)/1000000</f>
        <v>0</v>
      </c>
      <c r="Q440" s="323">
        <f>計算!Q712*VLOOKUP(Q$423, 観光入込客数_実数かSIMか, 2, FALSE)/1000000</f>
        <v>0</v>
      </c>
      <c r="R440" s="323">
        <f>計算!R712*VLOOKUP(R$423, 観光入込客数_実数かSIMか, 2, FALSE)/1000000</f>
        <v>0</v>
      </c>
      <c r="S440" s="323">
        <f>計算!S712*VLOOKUP(S$423, 観光入込客数_実数かSIMか, 2, FALSE)/1000000</f>
        <v>0</v>
      </c>
      <c r="T440" s="584">
        <f t="shared" si="11"/>
        <v>109.46578212290501</v>
      </c>
    </row>
    <row r="441" spans="1:20" s="313" customFormat="1" ht="31.5" customHeight="1" x14ac:dyDescent="0.25">
      <c r="A441" s="305"/>
      <c r="B441" s="563" t="str">
        <f t="shared" si="10"/>
        <v>美術館・博物館・動物園・水族館・植物園など</v>
      </c>
      <c r="C441" s="723" t="s">
        <v>293</v>
      </c>
      <c r="D441" s="323">
        <f>計算!D713*VLOOKUP(D$423, 観光入込客数_実数かSIMか, 2, FALSE)/1000000</f>
        <v>89.433962264150949</v>
      </c>
      <c r="E441" s="323">
        <f>計算!E713*VLOOKUP(E$423, 観光入込客数_実数かSIMか, 2, FALSE)/1000000</f>
        <v>71.229050279329613</v>
      </c>
      <c r="F441" s="323">
        <f>計算!F713*VLOOKUP(F$423, 観光入込客数_実数かSIMか, 2, FALSE)/1000000</f>
        <v>17.592592592592592</v>
      </c>
      <c r="G441" s="323">
        <f>計算!G713*VLOOKUP(G$423, 観光入込客数_実数かSIMか, 2, FALSE)/1000000</f>
        <v>25.666666666666668</v>
      </c>
      <c r="H441" s="323">
        <f>計算!H713*VLOOKUP(H$423, 観光入込客数_実数かSIMか, 2, FALSE)/1000000</f>
        <v>145.45454545454544</v>
      </c>
      <c r="I441" s="323">
        <f>計算!I713*VLOOKUP(I$423, 観光入込客数_実数かSIMか, 2, FALSE)/1000000</f>
        <v>0</v>
      </c>
      <c r="J441" s="323">
        <f>計算!J713*VLOOKUP(J$423, 観光入込客数_実数かSIMか, 2, FALSE)/1000000</f>
        <v>0</v>
      </c>
      <c r="K441" s="323">
        <f>計算!K713*VLOOKUP(K$423, 観光入込客数_実数かSIMか, 2, FALSE)/1000000</f>
        <v>0</v>
      </c>
      <c r="L441" s="323">
        <f>計算!L713*VLOOKUP(L$423, 観光入込客数_実数かSIMか, 2, FALSE)/1000000</f>
        <v>0</v>
      </c>
      <c r="M441" s="323">
        <f>計算!M713*VLOOKUP(M$423, 観光入込客数_実数かSIMか, 2, FALSE)/1000000</f>
        <v>0</v>
      </c>
      <c r="N441" s="323">
        <f>計算!N713*VLOOKUP(N$423, 観光入込客数_実数かSIMか, 2, FALSE)/1000000</f>
        <v>0</v>
      </c>
      <c r="O441" s="323">
        <f>計算!O713*VLOOKUP(O$423, 観光入込客数_実数かSIMか, 2, FALSE)/1000000</f>
        <v>0</v>
      </c>
      <c r="P441" s="323">
        <f>計算!P713*VLOOKUP(P$423, 観光入込客数_実数かSIMか, 2, FALSE)/1000000</f>
        <v>0</v>
      </c>
      <c r="Q441" s="323">
        <f>計算!Q713*VLOOKUP(Q$423, 観光入込客数_実数かSIMか, 2, FALSE)/1000000</f>
        <v>0</v>
      </c>
      <c r="R441" s="323">
        <f>計算!R713*VLOOKUP(R$423, 観光入込客数_実数かSIMか, 2, FALSE)/1000000</f>
        <v>0</v>
      </c>
      <c r="S441" s="323">
        <f>計算!S713*VLOOKUP(S$423, 観光入込客数_実数かSIMか, 2, FALSE)/1000000</f>
        <v>0</v>
      </c>
      <c r="T441" s="584">
        <f t="shared" si="11"/>
        <v>88.821642871922208</v>
      </c>
    </row>
    <row r="442" spans="1:20" s="313" customFormat="1" ht="31.5" customHeight="1" x14ac:dyDescent="0.25">
      <c r="A442" s="305"/>
      <c r="B442" s="563" t="str">
        <f t="shared" si="10"/>
        <v>立ち寄り温泉・混浴施設・エステ</v>
      </c>
      <c r="C442" s="723" t="s">
        <v>293</v>
      </c>
      <c r="D442" s="323">
        <f>計算!D714*VLOOKUP(D$423, 観光入込客数_実数かSIMか, 2, FALSE)/1000000</f>
        <v>322.09737827715355</v>
      </c>
      <c r="E442" s="323">
        <f>計算!E714*VLOOKUP(E$423, 観光入込客数_実数かSIMか, 2, FALSE)/1000000</f>
        <v>188.77118644067798</v>
      </c>
      <c r="F442" s="323">
        <f>計算!F714*VLOOKUP(F$423, 観光入込客数_実数かSIMか, 2, FALSE)/1000000</f>
        <v>120.49418604651163</v>
      </c>
      <c r="G442" s="323">
        <f>計算!G714*VLOOKUP(G$423, 観光入込客数_実数かSIMか, 2, FALSE)/1000000</f>
        <v>256.81632653061223</v>
      </c>
      <c r="H442" s="323">
        <f>計算!H714*VLOOKUP(H$423, 観光入込客数_実数かSIMか, 2, FALSE)/1000000</f>
        <v>77.368421052631589</v>
      </c>
      <c r="I442" s="323">
        <f>計算!I714*VLOOKUP(I$423, 観光入込客数_実数かSIMか, 2, FALSE)/1000000</f>
        <v>0</v>
      </c>
      <c r="J442" s="323">
        <f>計算!J714*VLOOKUP(J$423, 観光入込客数_実数かSIMか, 2, FALSE)/1000000</f>
        <v>0</v>
      </c>
      <c r="K442" s="323">
        <f>計算!K714*VLOOKUP(K$423, 観光入込客数_実数かSIMか, 2, FALSE)/1000000</f>
        <v>0</v>
      </c>
      <c r="L442" s="323">
        <f>計算!L714*VLOOKUP(L$423, 観光入込客数_実数かSIMか, 2, FALSE)/1000000</f>
        <v>0</v>
      </c>
      <c r="M442" s="323">
        <f>計算!M714*VLOOKUP(M$423, 観光入込客数_実数かSIMか, 2, FALSE)/1000000</f>
        <v>0</v>
      </c>
      <c r="N442" s="323">
        <f>計算!N714*VLOOKUP(N$423, 観光入込客数_実数かSIMか, 2, FALSE)/1000000</f>
        <v>0</v>
      </c>
      <c r="O442" s="323">
        <f>計算!O714*VLOOKUP(O$423, 観光入込客数_実数かSIMか, 2, FALSE)/1000000</f>
        <v>0</v>
      </c>
      <c r="P442" s="323">
        <f>計算!P714*VLOOKUP(P$423, 観光入込客数_実数かSIMか, 2, FALSE)/1000000</f>
        <v>0</v>
      </c>
      <c r="Q442" s="323">
        <f>計算!Q714*VLOOKUP(Q$423, 観光入込客数_実数かSIMか, 2, FALSE)/1000000</f>
        <v>0</v>
      </c>
      <c r="R442" s="323">
        <f>計算!R714*VLOOKUP(R$423, 観光入込客数_実数かSIMか, 2, FALSE)/1000000</f>
        <v>0</v>
      </c>
      <c r="S442" s="323">
        <f>計算!S714*VLOOKUP(S$423, 観光入込客数_実数かSIMか, 2, FALSE)/1000000</f>
        <v>0</v>
      </c>
      <c r="T442" s="584">
        <f t="shared" si="11"/>
        <v>309.26537248718961</v>
      </c>
    </row>
    <row r="443" spans="1:20" s="313" customFormat="1" ht="31.5" customHeight="1" x14ac:dyDescent="0.25">
      <c r="A443" s="305"/>
      <c r="B443" s="563" t="str">
        <f t="shared" si="10"/>
        <v>レクリエーション・スポーツ・スポーツ観戦・芸術鑑賞</v>
      </c>
      <c r="C443" s="720" t="s">
        <v>293</v>
      </c>
      <c r="D443" s="323">
        <f>計算!D715*VLOOKUP(D$423, 観光入込客数_実数かSIMか, 2, FALSE)/1000000</f>
        <v>224.26415094339623</v>
      </c>
      <c r="E443" s="323">
        <f>計算!E715*VLOOKUP(E$423, 観光入込客数_実数かSIMか, 2, FALSE)/1000000</f>
        <v>127.91899441340783</v>
      </c>
      <c r="F443" s="323">
        <f>計算!F715*VLOOKUP(F$423, 観光入込客数_実数かSIMか, 2, FALSE)/1000000</f>
        <v>83.024691358024697</v>
      </c>
      <c r="G443" s="323">
        <f>計算!G715*VLOOKUP(G$423, 観光入込客数_実数かSIMか, 2, FALSE)/1000000</f>
        <v>68.860759493670898</v>
      </c>
      <c r="H443" s="323">
        <f>計算!H715*VLOOKUP(H$423, 観光入込客数_実数かSIMか, 2, FALSE)/1000000</f>
        <v>308.58333333333337</v>
      </c>
      <c r="I443" s="323">
        <f>計算!I715*VLOOKUP(I$423, 観光入込客数_実数かSIMか, 2, FALSE)/1000000</f>
        <v>0</v>
      </c>
      <c r="J443" s="323">
        <f>計算!J715*VLOOKUP(J$423, 観光入込客数_実数かSIMか, 2, FALSE)/1000000</f>
        <v>0</v>
      </c>
      <c r="K443" s="323">
        <f>計算!K715*VLOOKUP(K$423, 観光入込客数_実数かSIMか, 2, FALSE)/1000000</f>
        <v>0</v>
      </c>
      <c r="L443" s="323">
        <f>計算!L715*VLOOKUP(L$423, 観光入込客数_実数かSIMか, 2, FALSE)/1000000</f>
        <v>0</v>
      </c>
      <c r="M443" s="323">
        <f>計算!M715*VLOOKUP(M$423, 観光入込客数_実数かSIMか, 2, FALSE)/1000000</f>
        <v>0</v>
      </c>
      <c r="N443" s="323">
        <f>計算!N715*VLOOKUP(N$423, 観光入込客数_実数かSIMか, 2, FALSE)/1000000</f>
        <v>0</v>
      </c>
      <c r="O443" s="323">
        <f>計算!O715*VLOOKUP(O$423, 観光入込客数_実数かSIMか, 2, FALSE)/1000000</f>
        <v>0</v>
      </c>
      <c r="P443" s="323">
        <f>計算!P715*VLOOKUP(P$423, 観光入込客数_実数かSIMか, 2, FALSE)/1000000</f>
        <v>0</v>
      </c>
      <c r="Q443" s="323">
        <f>計算!Q715*VLOOKUP(Q$423, 観光入込客数_実数かSIMか, 2, FALSE)/1000000</f>
        <v>0</v>
      </c>
      <c r="R443" s="323">
        <f>計算!R715*VLOOKUP(R$423, 観光入込客数_実数かSIMか, 2, FALSE)/1000000</f>
        <v>0</v>
      </c>
      <c r="S443" s="323">
        <f>計算!S715*VLOOKUP(S$423, 観光入込客数_実数かSIMか, 2, FALSE)/1000000</f>
        <v>0</v>
      </c>
      <c r="T443" s="584">
        <f t="shared" si="11"/>
        <v>210.94368577143251</v>
      </c>
    </row>
    <row r="444" spans="1:20" s="313" customFormat="1" ht="31.5" customHeight="1" x14ac:dyDescent="0.25">
      <c r="A444" s="305"/>
      <c r="B444" s="563" t="str">
        <f t="shared" si="10"/>
        <v>遊漁船（釣り等）・ガイド料（現地ツアー等）</v>
      </c>
      <c r="C444" s="720" t="s">
        <v>293</v>
      </c>
      <c r="D444" s="323">
        <f>計算!D716*VLOOKUP(D$423, 観光入込客数_実数かSIMか, 2, FALSE)/1000000</f>
        <v>0</v>
      </c>
      <c r="E444" s="323">
        <f>計算!E716*VLOOKUP(E$423, 観光入込客数_実数かSIMか, 2, FALSE)/1000000</f>
        <v>0</v>
      </c>
      <c r="F444" s="323">
        <f>計算!F716*VLOOKUP(F$423, 観光入込客数_実数かSIMか, 2, FALSE)/1000000</f>
        <v>0</v>
      </c>
      <c r="G444" s="323">
        <f>計算!G716*VLOOKUP(G$423, 観光入込客数_実数かSIMか, 2, FALSE)/1000000</f>
        <v>0</v>
      </c>
      <c r="H444" s="323">
        <f>計算!H716*VLOOKUP(H$423, 観光入込客数_実数かSIMか, 2, FALSE)/1000000</f>
        <v>0</v>
      </c>
      <c r="I444" s="323">
        <f>計算!I716*VLOOKUP(I$423, 観光入込客数_実数かSIMか, 2, FALSE)/1000000</f>
        <v>0</v>
      </c>
      <c r="J444" s="323">
        <f>計算!J716*VLOOKUP(J$423, 観光入込客数_実数かSIMか, 2, FALSE)/1000000</f>
        <v>0</v>
      </c>
      <c r="K444" s="323">
        <f>計算!K716*VLOOKUP(K$423, 観光入込客数_実数かSIMか, 2, FALSE)/1000000</f>
        <v>0</v>
      </c>
      <c r="L444" s="323">
        <f>計算!L716*VLOOKUP(L$423, 観光入込客数_実数かSIMか, 2, FALSE)/1000000</f>
        <v>0</v>
      </c>
      <c r="M444" s="323">
        <f>計算!M716*VLOOKUP(M$423, 観光入込客数_実数かSIMか, 2, FALSE)/1000000</f>
        <v>0</v>
      </c>
      <c r="N444" s="323">
        <f>計算!N716*VLOOKUP(N$423, 観光入込客数_実数かSIMか, 2, FALSE)/1000000</f>
        <v>0</v>
      </c>
      <c r="O444" s="323">
        <f>計算!O716*VLOOKUP(O$423, 観光入込客数_実数かSIMか, 2, FALSE)/1000000</f>
        <v>0</v>
      </c>
      <c r="P444" s="323">
        <f>計算!P716*VLOOKUP(P$423, 観光入込客数_実数かSIMか, 2, FALSE)/1000000</f>
        <v>0</v>
      </c>
      <c r="Q444" s="323">
        <f>計算!Q716*VLOOKUP(Q$423, 観光入込客数_実数かSIMか, 2, FALSE)/1000000</f>
        <v>0</v>
      </c>
      <c r="R444" s="323">
        <f>計算!R716*VLOOKUP(R$423, 観光入込客数_実数かSIMか, 2, FALSE)/1000000</f>
        <v>0</v>
      </c>
      <c r="S444" s="323">
        <f>計算!S716*VLOOKUP(S$423, 観光入込客数_実数かSIMか, 2, FALSE)/1000000</f>
        <v>0</v>
      </c>
      <c r="T444" s="584">
        <f t="shared" si="11"/>
        <v>0</v>
      </c>
    </row>
    <row r="445" spans="1:20" s="313" customFormat="1" ht="31.5" hidden="1" customHeight="1" x14ac:dyDescent="0.25">
      <c r="A445" s="305"/>
      <c r="B445" s="563" t="str">
        <f t="shared" si="10"/>
        <v/>
      </c>
      <c r="C445" s="720"/>
      <c r="D445" s="323">
        <f>計算!D717*VLOOKUP(D$423, 観光入込客数_実数かSIMか, 2, FALSE)/1000000</f>
        <v>0</v>
      </c>
      <c r="E445" s="323">
        <f>計算!E717*VLOOKUP(E$423, 観光入込客数_実数かSIMか, 2, FALSE)/1000000</f>
        <v>0</v>
      </c>
      <c r="F445" s="323">
        <f>計算!F717*VLOOKUP(F$423, 観光入込客数_実数かSIMか, 2, FALSE)/1000000</f>
        <v>0</v>
      </c>
      <c r="G445" s="323">
        <f>計算!G717*VLOOKUP(G$423, 観光入込客数_実数かSIMか, 2, FALSE)/1000000</f>
        <v>0</v>
      </c>
      <c r="H445" s="323">
        <f>計算!H717*VLOOKUP(H$423, 観光入込客数_実数かSIMか, 2, FALSE)/1000000</f>
        <v>0</v>
      </c>
      <c r="I445" s="323">
        <f>計算!I717*VLOOKUP(I$423, 観光入込客数_実数かSIMか, 2, FALSE)/1000000</f>
        <v>0</v>
      </c>
      <c r="J445" s="323">
        <f>計算!J717*VLOOKUP(J$423, 観光入込客数_実数かSIMか, 2, FALSE)/1000000</f>
        <v>0</v>
      </c>
      <c r="K445" s="323">
        <f>計算!K717*VLOOKUP(K$423, 観光入込客数_実数かSIMか, 2, FALSE)/1000000</f>
        <v>0</v>
      </c>
      <c r="L445" s="323">
        <f>計算!L717*VLOOKUP(L$423, 観光入込客数_実数かSIMか, 2, FALSE)/1000000</f>
        <v>0</v>
      </c>
      <c r="M445" s="323">
        <f>計算!M717*VLOOKUP(M$423, 観光入込客数_実数かSIMか, 2, FALSE)/1000000</f>
        <v>0</v>
      </c>
      <c r="N445" s="323">
        <f>計算!N717*VLOOKUP(N$423, 観光入込客数_実数かSIMか, 2, FALSE)/1000000</f>
        <v>0</v>
      </c>
      <c r="O445" s="323">
        <f>計算!O717*VLOOKUP(O$423, 観光入込客数_実数かSIMか, 2, FALSE)/1000000</f>
        <v>0</v>
      </c>
      <c r="P445" s="323">
        <f>計算!P717*VLOOKUP(P$423, 観光入込客数_実数かSIMか, 2, FALSE)/1000000</f>
        <v>0</v>
      </c>
      <c r="Q445" s="323">
        <f>計算!Q717*VLOOKUP(Q$423, 観光入込客数_実数かSIMか, 2, FALSE)/1000000</f>
        <v>0</v>
      </c>
      <c r="R445" s="323">
        <f>計算!R717*VLOOKUP(R$423, 観光入込客数_実数かSIMか, 2, FALSE)/1000000</f>
        <v>0</v>
      </c>
      <c r="S445" s="323">
        <f>計算!S717*VLOOKUP(S$423, 観光入込客数_実数かSIMか, 2, FALSE)/1000000</f>
        <v>0</v>
      </c>
      <c r="T445" s="584">
        <f t="shared" si="11"/>
        <v>0</v>
      </c>
    </row>
    <row r="446" spans="1:20" s="313" customFormat="1" ht="31.5" hidden="1" customHeight="1" x14ac:dyDescent="0.25">
      <c r="A446" s="305"/>
      <c r="B446" s="563" t="str">
        <f t="shared" si="10"/>
        <v/>
      </c>
      <c r="C446" s="720"/>
      <c r="D446" s="323">
        <f>計算!D718*VLOOKUP(D$423, 観光入込客数_実数かSIMか, 2, FALSE)/1000000</f>
        <v>0</v>
      </c>
      <c r="E446" s="323">
        <f>計算!E718*VLOOKUP(E$423, 観光入込客数_実数かSIMか, 2, FALSE)/1000000</f>
        <v>0</v>
      </c>
      <c r="F446" s="323">
        <f>計算!F718*VLOOKUP(F$423, 観光入込客数_実数かSIMか, 2, FALSE)/1000000</f>
        <v>0</v>
      </c>
      <c r="G446" s="323">
        <f>計算!G718*VLOOKUP(G$423, 観光入込客数_実数かSIMか, 2, FALSE)/1000000</f>
        <v>0</v>
      </c>
      <c r="H446" s="323">
        <f>計算!H718*VLOOKUP(H$423, 観光入込客数_実数かSIMか, 2, FALSE)/1000000</f>
        <v>0</v>
      </c>
      <c r="I446" s="323">
        <f>計算!I718*VLOOKUP(I$423, 観光入込客数_実数かSIMか, 2, FALSE)/1000000</f>
        <v>0</v>
      </c>
      <c r="J446" s="323">
        <f>計算!J718*VLOOKUP(J$423, 観光入込客数_実数かSIMか, 2, FALSE)/1000000</f>
        <v>0</v>
      </c>
      <c r="K446" s="323">
        <f>計算!K718*VLOOKUP(K$423, 観光入込客数_実数かSIMか, 2, FALSE)/1000000</f>
        <v>0</v>
      </c>
      <c r="L446" s="323">
        <f>計算!L718*VLOOKUP(L$423, 観光入込客数_実数かSIMか, 2, FALSE)/1000000</f>
        <v>0</v>
      </c>
      <c r="M446" s="323">
        <f>計算!M718*VLOOKUP(M$423, 観光入込客数_実数かSIMか, 2, FALSE)/1000000</f>
        <v>0</v>
      </c>
      <c r="N446" s="323">
        <f>計算!N718*VLOOKUP(N$423, 観光入込客数_実数かSIMか, 2, FALSE)/1000000</f>
        <v>0</v>
      </c>
      <c r="O446" s="323">
        <f>計算!O718*VLOOKUP(O$423, 観光入込客数_実数かSIMか, 2, FALSE)/1000000</f>
        <v>0</v>
      </c>
      <c r="P446" s="323">
        <f>計算!P718*VLOOKUP(P$423, 観光入込客数_実数かSIMか, 2, FALSE)/1000000</f>
        <v>0</v>
      </c>
      <c r="Q446" s="323">
        <f>計算!Q718*VLOOKUP(Q$423, 観光入込客数_実数かSIMか, 2, FALSE)/1000000</f>
        <v>0</v>
      </c>
      <c r="R446" s="323">
        <f>計算!R718*VLOOKUP(R$423, 観光入込客数_実数かSIMか, 2, FALSE)/1000000</f>
        <v>0</v>
      </c>
      <c r="S446" s="323">
        <f>計算!S718*VLOOKUP(S$423, 観光入込客数_実数かSIMか, 2, FALSE)/1000000</f>
        <v>0</v>
      </c>
      <c r="T446" s="584">
        <f t="shared" si="11"/>
        <v>0</v>
      </c>
    </row>
    <row r="447" spans="1:20" s="313" customFormat="1" ht="31.5" hidden="1" customHeight="1" x14ac:dyDescent="0.25">
      <c r="A447" s="305"/>
      <c r="B447" s="563" t="str">
        <f t="shared" si="10"/>
        <v/>
      </c>
      <c r="C447" s="720"/>
      <c r="D447" s="323">
        <f>計算!D719*VLOOKUP(D$423, 観光入込客数_実数かSIMか, 2, FALSE)/1000000</f>
        <v>0</v>
      </c>
      <c r="E447" s="323">
        <f>計算!E719*VLOOKUP(E$423, 観光入込客数_実数かSIMか, 2, FALSE)/1000000</f>
        <v>0</v>
      </c>
      <c r="F447" s="323">
        <f>計算!F719*VLOOKUP(F$423, 観光入込客数_実数かSIMか, 2, FALSE)/1000000</f>
        <v>0</v>
      </c>
      <c r="G447" s="323">
        <f>計算!G719*VLOOKUP(G$423, 観光入込客数_実数かSIMか, 2, FALSE)/1000000</f>
        <v>0</v>
      </c>
      <c r="H447" s="323">
        <f>計算!H719*VLOOKUP(H$423, 観光入込客数_実数かSIMか, 2, FALSE)/1000000</f>
        <v>0</v>
      </c>
      <c r="I447" s="323">
        <f>計算!I719*VLOOKUP(I$423, 観光入込客数_実数かSIMか, 2, FALSE)/1000000</f>
        <v>0</v>
      </c>
      <c r="J447" s="323">
        <f>計算!J719*VLOOKUP(J$423, 観光入込客数_実数かSIMか, 2, FALSE)/1000000</f>
        <v>0</v>
      </c>
      <c r="K447" s="323">
        <f>計算!K719*VLOOKUP(K$423, 観光入込客数_実数かSIMか, 2, FALSE)/1000000</f>
        <v>0</v>
      </c>
      <c r="L447" s="323">
        <f>計算!L719*VLOOKUP(L$423, 観光入込客数_実数かSIMか, 2, FALSE)/1000000</f>
        <v>0</v>
      </c>
      <c r="M447" s="323">
        <f>計算!M719*VLOOKUP(M$423, 観光入込客数_実数かSIMか, 2, FALSE)/1000000</f>
        <v>0</v>
      </c>
      <c r="N447" s="323">
        <f>計算!N719*VLOOKUP(N$423, 観光入込客数_実数かSIMか, 2, FALSE)/1000000</f>
        <v>0</v>
      </c>
      <c r="O447" s="323">
        <f>計算!O719*VLOOKUP(O$423, 観光入込客数_実数かSIMか, 2, FALSE)/1000000</f>
        <v>0</v>
      </c>
      <c r="P447" s="323">
        <f>計算!P719*VLOOKUP(P$423, 観光入込客数_実数かSIMか, 2, FALSE)/1000000</f>
        <v>0</v>
      </c>
      <c r="Q447" s="323">
        <f>計算!Q719*VLOOKUP(Q$423, 観光入込客数_実数かSIMか, 2, FALSE)/1000000</f>
        <v>0</v>
      </c>
      <c r="R447" s="323">
        <f>計算!R719*VLOOKUP(R$423, 観光入込客数_実数かSIMか, 2, FALSE)/1000000</f>
        <v>0</v>
      </c>
      <c r="S447" s="323">
        <f>計算!S719*VLOOKUP(S$423, 観光入込客数_実数かSIMか, 2, FALSE)/1000000</f>
        <v>0</v>
      </c>
      <c r="T447" s="584">
        <f t="shared" si="11"/>
        <v>0</v>
      </c>
    </row>
    <row r="448" spans="1:20" s="313" customFormat="1" ht="31.5" hidden="1" customHeight="1" x14ac:dyDescent="0.25">
      <c r="A448" s="305"/>
      <c r="B448" s="563" t="str">
        <f t="shared" si="10"/>
        <v/>
      </c>
      <c r="C448" s="720"/>
      <c r="D448" s="323">
        <f>計算!D720*VLOOKUP(D$423, 観光入込客数_実数かSIMか, 2, FALSE)/1000000</f>
        <v>0</v>
      </c>
      <c r="E448" s="323">
        <f>計算!E720*VLOOKUP(E$423, 観光入込客数_実数かSIMか, 2, FALSE)/1000000</f>
        <v>0</v>
      </c>
      <c r="F448" s="323">
        <f>計算!F720*VLOOKUP(F$423, 観光入込客数_実数かSIMか, 2, FALSE)/1000000</f>
        <v>0</v>
      </c>
      <c r="G448" s="323">
        <f>計算!G720*VLOOKUP(G$423, 観光入込客数_実数かSIMか, 2, FALSE)/1000000</f>
        <v>0</v>
      </c>
      <c r="H448" s="323">
        <f>計算!H720*VLOOKUP(H$423, 観光入込客数_実数かSIMか, 2, FALSE)/1000000</f>
        <v>0</v>
      </c>
      <c r="I448" s="323">
        <f>計算!I720*VLOOKUP(I$423, 観光入込客数_実数かSIMか, 2, FALSE)/1000000</f>
        <v>0</v>
      </c>
      <c r="J448" s="323">
        <f>計算!J720*VLOOKUP(J$423, 観光入込客数_実数かSIMか, 2, FALSE)/1000000</f>
        <v>0</v>
      </c>
      <c r="K448" s="323">
        <f>計算!K720*VLOOKUP(K$423, 観光入込客数_実数かSIMか, 2, FALSE)/1000000</f>
        <v>0</v>
      </c>
      <c r="L448" s="323">
        <f>計算!L720*VLOOKUP(L$423, 観光入込客数_実数かSIMか, 2, FALSE)/1000000</f>
        <v>0</v>
      </c>
      <c r="M448" s="323">
        <f>計算!M720*VLOOKUP(M$423, 観光入込客数_実数かSIMか, 2, FALSE)/1000000</f>
        <v>0</v>
      </c>
      <c r="N448" s="323">
        <f>計算!N720*VLOOKUP(N$423, 観光入込客数_実数かSIMか, 2, FALSE)/1000000</f>
        <v>0</v>
      </c>
      <c r="O448" s="323">
        <f>計算!O720*VLOOKUP(O$423, 観光入込客数_実数かSIMか, 2, FALSE)/1000000</f>
        <v>0</v>
      </c>
      <c r="P448" s="323">
        <f>計算!P720*VLOOKUP(P$423, 観光入込客数_実数かSIMか, 2, FALSE)/1000000</f>
        <v>0</v>
      </c>
      <c r="Q448" s="323">
        <f>計算!Q720*VLOOKUP(Q$423, 観光入込客数_実数かSIMか, 2, FALSE)/1000000</f>
        <v>0</v>
      </c>
      <c r="R448" s="323">
        <f>計算!R720*VLOOKUP(R$423, 観光入込客数_実数かSIMか, 2, FALSE)/1000000</f>
        <v>0</v>
      </c>
      <c r="S448" s="323">
        <f>計算!S720*VLOOKUP(S$423, 観光入込客数_実数かSIMか, 2, FALSE)/1000000</f>
        <v>0</v>
      </c>
      <c r="T448" s="584">
        <f t="shared" si="11"/>
        <v>0</v>
      </c>
    </row>
    <row r="449" spans="1:20" s="313" customFormat="1" ht="31.5" hidden="1" customHeight="1" x14ac:dyDescent="0.25">
      <c r="A449" s="305"/>
      <c r="B449" s="563" t="str">
        <f t="shared" si="10"/>
        <v/>
      </c>
      <c r="C449" s="720"/>
      <c r="D449" s="323">
        <f>計算!D721*VLOOKUP(D$423, 観光入込客数_実数かSIMか, 2, FALSE)/1000000</f>
        <v>0</v>
      </c>
      <c r="E449" s="323">
        <f>計算!E721*VLOOKUP(E$423, 観光入込客数_実数かSIMか, 2, FALSE)/1000000</f>
        <v>0</v>
      </c>
      <c r="F449" s="323">
        <f>計算!F721*VLOOKUP(F$423, 観光入込客数_実数かSIMか, 2, FALSE)/1000000</f>
        <v>0</v>
      </c>
      <c r="G449" s="323">
        <f>計算!G721*VLOOKUP(G$423, 観光入込客数_実数かSIMか, 2, FALSE)/1000000</f>
        <v>0</v>
      </c>
      <c r="H449" s="323">
        <f>計算!H721*VLOOKUP(H$423, 観光入込客数_実数かSIMか, 2, FALSE)/1000000</f>
        <v>0</v>
      </c>
      <c r="I449" s="323">
        <f>計算!I721*VLOOKUP(I$423, 観光入込客数_実数かSIMか, 2, FALSE)/1000000</f>
        <v>0</v>
      </c>
      <c r="J449" s="323">
        <f>計算!J721*VLOOKUP(J$423, 観光入込客数_実数かSIMか, 2, FALSE)/1000000</f>
        <v>0</v>
      </c>
      <c r="K449" s="323">
        <f>計算!K721*VLOOKUP(K$423, 観光入込客数_実数かSIMか, 2, FALSE)/1000000</f>
        <v>0</v>
      </c>
      <c r="L449" s="323">
        <f>計算!L721*VLOOKUP(L$423, 観光入込客数_実数かSIMか, 2, FALSE)/1000000</f>
        <v>0</v>
      </c>
      <c r="M449" s="323">
        <f>計算!M721*VLOOKUP(M$423, 観光入込客数_実数かSIMか, 2, FALSE)/1000000</f>
        <v>0</v>
      </c>
      <c r="N449" s="323">
        <f>計算!N721*VLOOKUP(N$423, 観光入込客数_実数かSIMか, 2, FALSE)/1000000</f>
        <v>0</v>
      </c>
      <c r="O449" s="323">
        <f>計算!O721*VLOOKUP(O$423, 観光入込客数_実数かSIMか, 2, FALSE)/1000000</f>
        <v>0</v>
      </c>
      <c r="P449" s="323">
        <f>計算!P721*VLOOKUP(P$423, 観光入込客数_実数かSIMか, 2, FALSE)/1000000</f>
        <v>0</v>
      </c>
      <c r="Q449" s="323">
        <f>計算!Q721*VLOOKUP(Q$423, 観光入込客数_実数かSIMか, 2, FALSE)/1000000</f>
        <v>0</v>
      </c>
      <c r="R449" s="323">
        <f>計算!R721*VLOOKUP(R$423, 観光入込客数_実数かSIMか, 2, FALSE)/1000000</f>
        <v>0</v>
      </c>
      <c r="S449" s="323">
        <f>計算!S721*VLOOKUP(S$423, 観光入込客数_実数かSIMか, 2, FALSE)/1000000</f>
        <v>0</v>
      </c>
      <c r="T449" s="584">
        <f t="shared" si="11"/>
        <v>0</v>
      </c>
    </row>
    <row r="450" spans="1:20" s="313" customFormat="1" ht="31.5" hidden="1" customHeight="1" x14ac:dyDescent="0.25">
      <c r="A450" s="305"/>
      <c r="B450" s="563" t="str">
        <f t="shared" si="10"/>
        <v/>
      </c>
      <c r="C450" s="720"/>
      <c r="D450" s="323">
        <f>計算!D722*VLOOKUP(D$423, 観光入込客数_実数かSIMか, 2, FALSE)/1000000</f>
        <v>0</v>
      </c>
      <c r="E450" s="323">
        <f>計算!E722*VLOOKUP(E$423, 観光入込客数_実数かSIMか, 2, FALSE)/1000000</f>
        <v>0</v>
      </c>
      <c r="F450" s="323">
        <f>計算!F722*VLOOKUP(F$423, 観光入込客数_実数かSIMか, 2, FALSE)/1000000</f>
        <v>0</v>
      </c>
      <c r="G450" s="323">
        <f>計算!G722*VLOOKUP(G$423, 観光入込客数_実数かSIMか, 2, FALSE)/1000000</f>
        <v>0</v>
      </c>
      <c r="H450" s="323">
        <f>計算!H722*VLOOKUP(H$423, 観光入込客数_実数かSIMか, 2, FALSE)/1000000</f>
        <v>0</v>
      </c>
      <c r="I450" s="323">
        <f>計算!I722*VLOOKUP(I$423, 観光入込客数_実数かSIMか, 2, FALSE)/1000000</f>
        <v>0</v>
      </c>
      <c r="J450" s="323">
        <f>計算!J722*VLOOKUP(J$423, 観光入込客数_実数かSIMか, 2, FALSE)/1000000</f>
        <v>0</v>
      </c>
      <c r="K450" s="323">
        <f>計算!K722*VLOOKUP(K$423, 観光入込客数_実数かSIMか, 2, FALSE)/1000000</f>
        <v>0</v>
      </c>
      <c r="L450" s="323">
        <f>計算!L722*VLOOKUP(L$423, 観光入込客数_実数かSIMか, 2, FALSE)/1000000</f>
        <v>0</v>
      </c>
      <c r="M450" s="323">
        <f>計算!M722*VLOOKUP(M$423, 観光入込客数_実数かSIMか, 2, FALSE)/1000000</f>
        <v>0</v>
      </c>
      <c r="N450" s="323">
        <f>計算!N722*VLOOKUP(N$423, 観光入込客数_実数かSIMか, 2, FALSE)/1000000</f>
        <v>0</v>
      </c>
      <c r="O450" s="323">
        <f>計算!O722*VLOOKUP(O$423, 観光入込客数_実数かSIMか, 2, FALSE)/1000000</f>
        <v>0</v>
      </c>
      <c r="P450" s="323">
        <f>計算!P722*VLOOKUP(P$423, 観光入込客数_実数かSIMか, 2, FALSE)/1000000</f>
        <v>0</v>
      </c>
      <c r="Q450" s="323">
        <f>計算!Q722*VLOOKUP(Q$423, 観光入込客数_実数かSIMか, 2, FALSE)/1000000</f>
        <v>0</v>
      </c>
      <c r="R450" s="323">
        <f>計算!R722*VLOOKUP(R$423, 観光入込客数_実数かSIMか, 2, FALSE)/1000000</f>
        <v>0</v>
      </c>
      <c r="S450" s="323">
        <f>計算!S722*VLOOKUP(S$423, 観光入込客数_実数かSIMか, 2, FALSE)/1000000</f>
        <v>0</v>
      </c>
      <c r="T450" s="584">
        <f t="shared" si="11"/>
        <v>0</v>
      </c>
    </row>
    <row r="451" spans="1:20" s="313" customFormat="1" ht="31.5" hidden="1" customHeight="1" x14ac:dyDescent="0.25">
      <c r="A451" s="305"/>
      <c r="B451" s="563" t="str">
        <f t="shared" si="10"/>
        <v/>
      </c>
      <c r="C451" s="720"/>
      <c r="D451" s="323">
        <f>計算!D723*VLOOKUP(D$423, 観光入込客数_実数かSIMか, 2, FALSE)/1000000</f>
        <v>0</v>
      </c>
      <c r="E451" s="323">
        <f>計算!E723*VLOOKUP(E$423, 観光入込客数_実数かSIMか, 2, FALSE)/1000000</f>
        <v>0</v>
      </c>
      <c r="F451" s="323">
        <f>計算!F723*VLOOKUP(F$423, 観光入込客数_実数かSIMか, 2, FALSE)/1000000</f>
        <v>0</v>
      </c>
      <c r="G451" s="323">
        <f>計算!G723*VLOOKUP(G$423, 観光入込客数_実数かSIMか, 2, FALSE)/1000000</f>
        <v>0</v>
      </c>
      <c r="H451" s="323">
        <f>計算!H723*VLOOKUP(H$423, 観光入込客数_実数かSIMか, 2, FALSE)/1000000</f>
        <v>0</v>
      </c>
      <c r="I451" s="323">
        <f>計算!I723*VLOOKUP(I$423, 観光入込客数_実数かSIMか, 2, FALSE)/1000000</f>
        <v>0</v>
      </c>
      <c r="J451" s="323">
        <f>計算!J723*VLOOKUP(J$423, 観光入込客数_実数かSIMか, 2, FALSE)/1000000</f>
        <v>0</v>
      </c>
      <c r="K451" s="323">
        <f>計算!K723*VLOOKUP(K$423, 観光入込客数_実数かSIMか, 2, FALSE)/1000000</f>
        <v>0</v>
      </c>
      <c r="L451" s="323">
        <f>計算!L723*VLOOKUP(L$423, 観光入込客数_実数かSIMか, 2, FALSE)/1000000</f>
        <v>0</v>
      </c>
      <c r="M451" s="323">
        <f>計算!M723*VLOOKUP(M$423, 観光入込客数_実数かSIMか, 2, FALSE)/1000000</f>
        <v>0</v>
      </c>
      <c r="N451" s="323">
        <f>計算!N723*VLOOKUP(N$423, 観光入込客数_実数かSIMか, 2, FALSE)/1000000</f>
        <v>0</v>
      </c>
      <c r="O451" s="323">
        <f>計算!O723*VLOOKUP(O$423, 観光入込客数_実数かSIMか, 2, FALSE)/1000000</f>
        <v>0</v>
      </c>
      <c r="P451" s="323">
        <f>計算!P723*VLOOKUP(P$423, 観光入込客数_実数かSIMか, 2, FALSE)/1000000</f>
        <v>0</v>
      </c>
      <c r="Q451" s="323">
        <f>計算!Q723*VLOOKUP(Q$423, 観光入込客数_実数かSIMか, 2, FALSE)/1000000</f>
        <v>0</v>
      </c>
      <c r="R451" s="323">
        <f>計算!R723*VLOOKUP(R$423, 観光入込客数_実数かSIMか, 2, FALSE)/1000000</f>
        <v>0</v>
      </c>
      <c r="S451" s="323">
        <f>計算!S723*VLOOKUP(S$423, 観光入込客数_実数かSIMか, 2, FALSE)/1000000</f>
        <v>0</v>
      </c>
      <c r="T451" s="584">
        <f t="shared" si="11"/>
        <v>0</v>
      </c>
    </row>
    <row r="452" spans="1:20" s="313" customFormat="1" ht="31.5" hidden="1" customHeight="1" x14ac:dyDescent="0.25">
      <c r="A452" s="305"/>
      <c r="B452" s="563" t="str">
        <f t="shared" si="10"/>
        <v/>
      </c>
      <c r="C452" s="720"/>
      <c r="D452" s="323">
        <f>計算!D724*VLOOKUP(D$423, 観光入込客数_実数かSIMか, 2, FALSE)/1000000</f>
        <v>0</v>
      </c>
      <c r="E452" s="323">
        <f>計算!E724*VLOOKUP(E$423, 観光入込客数_実数かSIMか, 2, FALSE)/1000000</f>
        <v>0</v>
      </c>
      <c r="F452" s="323">
        <f>計算!F724*VLOOKUP(F$423, 観光入込客数_実数かSIMか, 2, FALSE)/1000000</f>
        <v>0</v>
      </c>
      <c r="G452" s="323">
        <f>計算!G724*VLOOKUP(G$423, 観光入込客数_実数かSIMか, 2, FALSE)/1000000</f>
        <v>0</v>
      </c>
      <c r="H452" s="323">
        <f>計算!H724*VLOOKUP(H$423, 観光入込客数_実数かSIMか, 2, FALSE)/1000000</f>
        <v>0</v>
      </c>
      <c r="I452" s="323">
        <f>計算!I724*VLOOKUP(I$423, 観光入込客数_実数かSIMか, 2, FALSE)/1000000</f>
        <v>0</v>
      </c>
      <c r="J452" s="323">
        <f>計算!J724*VLOOKUP(J$423, 観光入込客数_実数かSIMか, 2, FALSE)/1000000</f>
        <v>0</v>
      </c>
      <c r="K452" s="323">
        <f>計算!K724*VLOOKUP(K$423, 観光入込客数_実数かSIMか, 2, FALSE)/1000000</f>
        <v>0</v>
      </c>
      <c r="L452" s="323">
        <f>計算!L724*VLOOKUP(L$423, 観光入込客数_実数かSIMか, 2, FALSE)/1000000</f>
        <v>0</v>
      </c>
      <c r="M452" s="323">
        <f>計算!M724*VLOOKUP(M$423, 観光入込客数_実数かSIMか, 2, FALSE)/1000000</f>
        <v>0</v>
      </c>
      <c r="N452" s="323">
        <f>計算!N724*VLOOKUP(N$423, 観光入込客数_実数かSIMか, 2, FALSE)/1000000</f>
        <v>0</v>
      </c>
      <c r="O452" s="323">
        <f>計算!O724*VLOOKUP(O$423, 観光入込客数_実数かSIMか, 2, FALSE)/1000000</f>
        <v>0</v>
      </c>
      <c r="P452" s="323">
        <f>計算!P724*VLOOKUP(P$423, 観光入込客数_実数かSIMか, 2, FALSE)/1000000</f>
        <v>0</v>
      </c>
      <c r="Q452" s="323">
        <f>計算!Q724*VLOOKUP(Q$423, 観光入込客数_実数かSIMか, 2, FALSE)/1000000</f>
        <v>0</v>
      </c>
      <c r="R452" s="323">
        <f>計算!R724*VLOOKUP(R$423, 観光入込客数_実数かSIMか, 2, FALSE)/1000000</f>
        <v>0</v>
      </c>
      <c r="S452" s="323">
        <f>計算!S724*VLOOKUP(S$423, 観光入込客数_実数かSIMか, 2, FALSE)/1000000</f>
        <v>0</v>
      </c>
      <c r="T452" s="584">
        <f t="shared" si="11"/>
        <v>0</v>
      </c>
    </row>
    <row r="453" spans="1:20" s="313" customFormat="1" ht="31.5" hidden="1" customHeight="1" x14ac:dyDescent="0.25">
      <c r="A453" s="305"/>
      <c r="B453" s="563" t="str">
        <f t="shared" si="10"/>
        <v/>
      </c>
      <c r="C453" s="720"/>
      <c r="D453" s="323">
        <f>計算!D725*VLOOKUP(D$423, 観光入込客数_実数かSIMか, 2, FALSE)/1000000</f>
        <v>0</v>
      </c>
      <c r="E453" s="323">
        <f>計算!E725*VLOOKUP(E$423, 観光入込客数_実数かSIMか, 2, FALSE)/1000000</f>
        <v>0</v>
      </c>
      <c r="F453" s="323">
        <f>計算!F725*VLOOKUP(F$423, 観光入込客数_実数かSIMか, 2, FALSE)/1000000</f>
        <v>0</v>
      </c>
      <c r="G453" s="323">
        <f>計算!G725*VLOOKUP(G$423, 観光入込客数_実数かSIMか, 2, FALSE)/1000000</f>
        <v>0</v>
      </c>
      <c r="H453" s="323">
        <f>計算!H725*VLOOKUP(H$423, 観光入込客数_実数かSIMか, 2, FALSE)/1000000</f>
        <v>0</v>
      </c>
      <c r="I453" s="323">
        <f>計算!I725*VLOOKUP(I$423, 観光入込客数_実数かSIMか, 2, FALSE)/1000000</f>
        <v>0</v>
      </c>
      <c r="J453" s="323">
        <f>計算!J725*VLOOKUP(J$423, 観光入込客数_実数かSIMか, 2, FALSE)/1000000</f>
        <v>0</v>
      </c>
      <c r="K453" s="323">
        <f>計算!K725*VLOOKUP(K$423, 観光入込客数_実数かSIMか, 2, FALSE)/1000000</f>
        <v>0</v>
      </c>
      <c r="L453" s="323">
        <f>計算!L725*VLOOKUP(L$423, 観光入込客数_実数かSIMか, 2, FALSE)/1000000</f>
        <v>0</v>
      </c>
      <c r="M453" s="323">
        <f>計算!M725*VLOOKUP(M$423, 観光入込客数_実数かSIMか, 2, FALSE)/1000000</f>
        <v>0</v>
      </c>
      <c r="N453" s="323">
        <f>計算!N725*VLOOKUP(N$423, 観光入込客数_実数かSIMか, 2, FALSE)/1000000</f>
        <v>0</v>
      </c>
      <c r="O453" s="323">
        <f>計算!O725*VLOOKUP(O$423, 観光入込客数_実数かSIMか, 2, FALSE)/1000000</f>
        <v>0</v>
      </c>
      <c r="P453" s="323">
        <f>計算!P725*VLOOKUP(P$423, 観光入込客数_実数かSIMか, 2, FALSE)/1000000</f>
        <v>0</v>
      </c>
      <c r="Q453" s="323">
        <f>計算!Q725*VLOOKUP(Q$423, 観光入込客数_実数かSIMか, 2, FALSE)/1000000</f>
        <v>0</v>
      </c>
      <c r="R453" s="323">
        <f>計算!R725*VLOOKUP(R$423, 観光入込客数_実数かSIMか, 2, FALSE)/1000000</f>
        <v>0</v>
      </c>
      <c r="S453" s="323">
        <f>計算!S725*VLOOKUP(S$423, 観光入込客数_実数かSIMか, 2, FALSE)/1000000</f>
        <v>0</v>
      </c>
      <c r="T453" s="584">
        <f t="shared" si="11"/>
        <v>0</v>
      </c>
    </row>
    <row r="454" spans="1:20" s="313" customFormat="1" ht="31.5" hidden="1" customHeight="1" x14ac:dyDescent="0.25">
      <c r="A454" s="305"/>
      <c r="B454" s="563" t="str">
        <f t="shared" si="10"/>
        <v/>
      </c>
      <c r="C454" s="720"/>
      <c r="D454" s="323">
        <f>計算!D726*VLOOKUP(D$423, 観光入込客数_実数かSIMか, 2, FALSE)/1000000</f>
        <v>0</v>
      </c>
      <c r="E454" s="323">
        <f>計算!E726*VLOOKUP(E$423, 観光入込客数_実数かSIMか, 2, FALSE)/1000000</f>
        <v>0</v>
      </c>
      <c r="F454" s="323">
        <f>計算!F726*VLOOKUP(F$423, 観光入込客数_実数かSIMか, 2, FALSE)/1000000</f>
        <v>0</v>
      </c>
      <c r="G454" s="323">
        <f>計算!G726*VLOOKUP(G$423, 観光入込客数_実数かSIMか, 2, FALSE)/1000000</f>
        <v>0</v>
      </c>
      <c r="H454" s="323">
        <f>計算!H726*VLOOKUP(H$423, 観光入込客数_実数かSIMか, 2, FALSE)/1000000</f>
        <v>0</v>
      </c>
      <c r="I454" s="323">
        <f>計算!I726*VLOOKUP(I$423, 観光入込客数_実数かSIMか, 2, FALSE)/1000000</f>
        <v>0</v>
      </c>
      <c r="J454" s="323">
        <f>計算!J726*VLOOKUP(J$423, 観光入込客数_実数かSIMか, 2, FALSE)/1000000</f>
        <v>0</v>
      </c>
      <c r="K454" s="323">
        <f>計算!K726*VLOOKUP(K$423, 観光入込客数_実数かSIMか, 2, FALSE)/1000000</f>
        <v>0</v>
      </c>
      <c r="L454" s="323">
        <f>計算!L726*VLOOKUP(L$423, 観光入込客数_実数かSIMか, 2, FALSE)/1000000</f>
        <v>0</v>
      </c>
      <c r="M454" s="323">
        <f>計算!M726*VLOOKUP(M$423, 観光入込客数_実数かSIMか, 2, FALSE)/1000000</f>
        <v>0</v>
      </c>
      <c r="N454" s="323">
        <f>計算!N726*VLOOKUP(N$423, 観光入込客数_実数かSIMか, 2, FALSE)/1000000</f>
        <v>0</v>
      </c>
      <c r="O454" s="323">
        <f>計算!O726*VLOOKUP(O$423, 観光入込客数_実数かSIMか, 2, FALSE)/1000000</f>
        <v>0</v>
      </c>
      <c r="P454" s="323">
        <f>計算!P726*VLOOKUP(P$423, 観光入込客数_実数かSIMか, 2, FALSE)/1000000</f>
        <v>0</v>
      </c>
      <c r="Q454" s="323">
        <f>計算!Q726*VLOOKUP(Q$423, 観光入込客数_実数かSIMか, 2, FALSE)/1000000</f>
        <v>0</v>
      </c>
      <c r="R454" s="323">
        <f>計算!R726*VLOOKUP(R$423, 観光入込客数_実数かSIMか, 2, FALSE)/1000000</f>
        <v>0</v>
      </c>
      <c r="S454" s="323">
        <f>計算!S726*VLOOKUP(S$423, 観光入込客数_実数かSIMか, 2, FALSE)/1000000</f>
        <v>0</v>
      </c>
      <c r="T454" s="584">
        <f t="shared" si="11"/>
        <v>0</v>
      </c>
    </row>
    <row r="455" spans="1:20" s="313" customFormat="1" ht="31.5" hidden="1" customHeight="1" x14ac:dyDescent="0.25">
      <c r="A455" s="305"/>
      <c r="B455" s="563" t="str">
        <f t="shared" si="10"/>
        <v/>
      </c>
      <c r="C455" s="720"/>
      <c r="D455" s="323">
        <f>計算!D727*VLOOKUP(D$423, 観光入込客数_実数かSIMか, 2, FALSE)/1000000</f>
        <v>0</v>
      </c>
      <c r="E455" s="323">
        <f>計算!E727*VLOOKUP(E$423, 観光入込客数_実数かSIMか, 2, FALSE)/1000000</f>
        <v>0</v>
      </c>
      <c r="F455" s="323">
        <f>計算!F727*VLOOKUP(F$423, 観光入込客数_実数かSIMか, 2, FALSE)/1000000</f>
        <v>0</v>
      </c>
      <c r="G455" s="323">
        <f>計算!G727*VLOOKUP(G$423, 観光入込客数_実数かSIMか, 2, FALSE)/1000000</f>
        <v>0</v>
      </c>
      <c r="H455" s="323">
        <f>計算!H727*VLOOKUP(H$423, 観光入込客数_実数かSIMか, 2, FALSE)/1000000</f>
        <v>0</v>
      </c>
      <c r="I455" s="323">
        <f>計算!I727*VLOOKUP(I$423, 観光入込客数_実数かSIMか, 2, FALSE)/1000000</f>
        <v>0</v>
      </c>
      <c r="J455" s="323">
        <f>計算!J727*VLOOKUP(J$423, 観光入込客数_実数かSIMか, 2, FALSE)/1000000</f>
        <v>0</v>
      </c>
      <c r="K455" s="323">
        <f>計算!K727*VLOOKUP(K$423, 観光入込客数_実数かSIMか, 2, FALSE)/1000000</f>
        <v>0</v>
      </c>
      <c r="L455" s="323">
        <f>計算!L727*VLOOKUP(L$423, 観光入込客数_実数かSIMか, 2, FALSE)/1000000</f>
        <v>0</v>
      </c>
      <c r="M455" s="323">
        <f>計算!M727*VLOOKUP(M$423, 観光入込客数_実数かSIMか, 2, FALSE)/1000000</f>
        <v>0</v>
      </c>
      <c r="N455" s="323">
        <f>計算!N727*VLOOKUP(N$423, 観光入込客数_実数かSIMか, 2, FALSE)/1000000</f>
        <v>0</v>
      </c>
      <c r="O455" s="323">
        <f>計算!O727*VLOOKUP(O$423, 観光入込客数_実数かSIMか, 2, FALSE)/1000000</f>
        <v>0</v>
      </c>
      <c r="P455" s="323">
        <f>計算!P727*VLOOKUP(P$423, 観光入込客数_実数かSIMか, 2, FALSE)/1000000</f>
        <v>0</v>
      </c>
      <c r="Q455" s="323">
        <f>計算!Q727*VLOOKUP(Q$423, 観光入込客数_実数かSIMか, 2, FALSE)/1000000</f>
        <v>0</v>
      </c>
      <c r="R455" s="323">
        <f>計算!R727*VLOOKUP(R$423, 観光入込客数_実数かSIMか, 2, FALSE)/1000000</f>
        <v>0</v>
      </c>
      <c r="S455" s="323">
        <f>計算!S727*VLOOKUP(S$423, 観光入込客数_実数かSIMか, 2, FALSE)/1000000</f>
        <v>0</v>
      </c>
      <c r="T455" s="584">
        <f t="shared" si="11"/>
        <v>0</v>
      </c>
    </row>
    <row r="456" spans="1:20" s="313" customFormat="1" ht="31.5" hidden="1" customHeight="1" x14ac:dyDescent="0.25">
      <c r="A456" s="305"/>
      <c r="B456" s="563" t="str">
        <f t="shared" si="10"/>
        <v/>
      </c>
      <c r="C456" s="720"/>
      <c r="D456" s="323">
        <f>計算!D728*VLOOKUP(D$423, 観光入込客数_実数かSIMか, 2, FALSE)/1000000</f>
        <v>0</v>
      </c>
      <c r="E456" s="323">
        <f>計算!E728*VLOOKUP(E$423, 観光入込客数_実数かSIMか, 2, FALSE)/1000000</f>
        <v>0</v>
      </c>
      <c r="F456" s="323">
        <f>計算!F728*VLOOKUP(F$423, 観光入込客数_実数かSIMか, 2, FALSE)/1000000</f>
        <v>0</v>
      </c>
      <c r="G456" s="323">
        <f>計算!G728*VLOOKUP(G$423, 観光入込客数_実数かSIMか, 2, FALSE)/1000000</f>
        <v>0</v>
      </c>
      <c r="H456" s="323">
        <f>計算!H728*VLOOKUP(H$423, 観光入込客数_実数かSIMか, 2, FALSE)/1000000</f>
        <v>0</v>
      </c>
      <c r="I456" s="323">
        <f>計算!I728*VLOOKUP(I$423, 観光入込客数_実数かSIMか, 2, FALSE)/1000000</f>
        <v>0</v>
      </c>
      <c r="J456" s="323">
        <f>計算!J728*VLOOKUP(J$423, 観光入込客数_実数かSIMか, 2, FALSE)/1000000</f>
        <v>0</v>
      </c>
      <c r="K456" s="323">
        <f>計算!K728*VLOOKUP(K$423, 観光入込客数_実数かSIMか, 2, FALSE)/1000000</f>
        <v>0</v>
      </c>
      <c r="L456" s="323">
        <f>計算!L728*VLOOKUP(L$423, 観光入込客数_実数かSIMか, 2, FALSE)/1000000</f>
        <v>0</v>
      </c>
      <c r="M456" s="323">
        <f>計算!M728*VLOOKUP(M$423, 観光入込客数_実数かSIMか, 2, FALSE)/1000000</f>
        <v>0</v>
      </c>
      <c r="N456" s="323">
        <f>計算!N728*VLOOKUP(N$423, 観光入込客数_実数かSIMか, 2, FALSE)/1000000</f>
        <v>0</v>
      </c>
      <c r="O456" s="323">
        <f>計算!O728*VLOOKUP(O$423, 観光入込客数_実数かSIMか, 2, FALSE)/1000000</f>
        <v>0</v>
      </c>
      <c r="P456" s="323">
        <f>計算!P728*VLOOKUP(P$423, 観光入込客数_実数かSIMか, 2, FALSE)/1000000</f>
        <v>0</v>
      </c>
      <c r="Q456" s="323">
        <f>計算!Q728*VLOOKUP(Q$423, 観光入込客数_実数かSIMか, 2, FALSE)/1000000</f>
        <v>0</v>
      </c>
      <c r="R456" s="323">
        <f>計算!R728*VLOOKUP(R$423, 観光入込客数_実数かSIMか, 2, FALSE)/1000000</f>
        <v>0</v>
      </c>
      <c r="S456" s="323">
        <f>計算!S728*VLOOKUP(S$423, 観光入込客数_実数かSIMか, 2, FALSE)/1000000</f>
        <v>0</v>
      </c>
      <c r="T456" s="584">
        <f t="shared" si="11"/>
        <v>0</v>
      </c>
    </row>
    <row r="457" spans="1:20" s="313" customFormat="1" ht="31.5" hidden="1" customHeight="1" x14ac:dyDescent="0.25">
      <c r="A457" s="305"/>
      <c r="B457" s="563" t="str">
        <f t="shared" ref="B457:B488" si="12">IF(B195="", "", B195)</f>
        <v/>
      </c>
      <c r="C457" s="720"/>
      <c r="D457" s="323">
        <f>計算!D729*VLOOKUP(D$423, 観光入込客数_実数かSIMか, 2, FALSE)/1000000</f>
        <v>0</v>
      </c>
      <c r="E457" s="323">
        <f>計算!E729*VLOOKUP(E$423, 観光入込客数_実数かSIMか, 2, FALSE)/1000000</f>
        <v>0</v>
      </c>
      <c r="F457" s="323">
        <f>計算!F729*VLOOKUP(F$423, 観光入込客数_実数かSIMか, 2, FALSE)/1000000</f>
        <v>0</v>
      </c>
      <c r="G457" s="323">
        <f>計算!G729*VLOOKUP(G$423, 観光入込客数_実数かSIMか, 2, FALSE)/1000000</f>
        <v>0</v>
      </c>
      <c r="H457" s="323">
        <f>計算!H729*VLOOKUP(H$423, 観光入込客数_実数かSIMか, 2, FALSE)/1000000</f>
        <v>0</v>
      </c>
      <c r="I457" s="323">
        <f>計算!I729*VLOOKUP(I$423, 観光入込客数_実数かSIMか, 2, FALSE)/1000000</f>
        <v>0</v>
      </c>
      <c r="J457" s="323">
        <f>計算!J729*VLOOKUP(J$423, 観光入込客数_実数かSIMか, 2, FALSE)/1000000</f>
        <v>0</v>
      </c>
      <c r="K457" s="323">
        <f>計算!K729*VLOOKUP(K$423, 観光入込客数_実数かSIMか, 2, FALSE)/1000000</f>
        <v>0</v>
      </c>
      <c r="L457" s="323">
        <f>計算!L729*VLOOKUP(L$423, 観光入込客数_実数かSIMか, 2, FALSE)/1000000</f>
        <v>0</v>
      </c>
      <c r="M457" s="323">
        <f>計算!M729*VLOOKUP(M$423, 観光入込客数_実数かSIMか, 2, FALSE)/1000000</f>
        <v>0</v>
      </c>
      <c r="N457" s="323">
        <f>計算!N729*VLOOKUP(N$423, 観光入込客数_実数かSIMか, 2, FALSE)/1000000</f>
        <v>0</v>
      </c>
      <c r="O457" s="323">
        <f>計算!O729*VLOOKUP(O$423, 観光入込客数_実数かSIMか, 2, FALSE)/1000000</f>
        <v>0</v>
      </c>
      <c r="P457" s="323">
        <f>計算!P729*VLOOKUP(P$423, 観光入込客数_実数かSIMか, 2, FALSE)/1000000</f>
        <v>0</v>
      </c>
      <c r="Q457" s="323">
        <f>計算!Q729*VLOOKUP(Q$423, 観光入込客数_実数かSIMか, 2, FALSE)/1000000</f>
        <v>0</v>
      </c>
      <c r="R457" s="323">
        <f>計算!R729*VLOOKUP(R$423, 観光入込客数_実数かSIMか, 2, FALSE)/1000000</f>
        <v>0</v>
      </c>
      <c r="S457" s="323">
        <f>計算!S729*VLOOKUP(S$423, 観光入込客数_実数かSIMか, 2, FALSE)/1000000</f>
        <v>0</v>
      </c>
      <c r="T457" s="584">
        <f t="shared" ref="T457:T488" si="13">SUMIF($D$424:$S$424, _スイッチ_観光客属性, $D457:$S457)</f>
        <v>0</v>
      </c>
    </row>
    <row r="458" spans="1:20" s="313" customFormat="1" ht="31.5" hidden="1" customHeight="1" x14ac:dyDescent="0.25">
      <c r="A458" s="305"/>
      <c r="B458" s="563" t="str">
        <f t="shared" si="12"/>
        <v/>
      </c>
      <c r="C458" s="720"/>
      <c r="D458" s="323">
        <f>計算!D730*VLOOKUP(D$423, 観光入込客数_実数かSIMか, 2, FALSE)/1000000</f>
        <v>0</v>
      </c>
      <c r="E458" s="323">
        <f>計算!E730*VLOOKUP(E$423, 観光入込客数_実数かSIMか, 2, FALSE)/1000000</f>
        <v>0</v>
      </c>
      <c r="F458" s="323">
        <f>計算!F730*VLOOKUP(F$423, 観光入込客数_実数かSIMか, 2, FALSE)/1000000</f>
        <v>0</v>
      </c>
      <c r="G458" s="323">
        <f>計算!G730*VLOOKUP(G$423, 観光入込客数_実数かSIMか, 2, FALSE)/1000000</f>
        <v>0</v>
      </c>
      <c r="H458" s="323">
        <f>計算!H730*VLOOKUP(H$423, 観光入込客数_実数かSIMか, 2, FALSE)/1000000</f>
        <v>0</v>
      </c>
      <c r="I458" s="323">
        <f>計算!I730*VLOOKUP(I$423, 観光入込客数_実数かSIMか, 2, FALSE)/1000000</f>
        <v>0</v>
      </c>
      <c r="J458" s="323">
        <f>計算!J730*VLOOKUP(J$423, 観光入込客数_実数かSIMか, 2, FALSE)/1000000</f>
        <v>0</v>
      </c>
      <c r="K458" s="323">
        <f>計算!K730*VLOOKUP(K$423, 観光入込客数_実数かSIMか, 2, FALSE)/1000000</f>
        <v>0</v>
      </c>
      <c r="L458" s="323">
        <f>計算!L730*VLOOKUP(L$423, 観光入込客数_実数かSIMか, 2, FALSE)/1000000</f>
        <v>0</v>
      </c>
      <c r="M458" s="323">
        <f>計算!M730*VLOOKUP(M$423, 観光入込客数_実数かSIMか, 2, FALSE)/1000000</f>
        <v>0</v>
      </c>
      <c r="N458" s="323">
        <f>計算!N730*VLOOKUP(N$423, 観光入込客数_実数かSIMか, 2, FALSE)/1000000</f>
        <v>0</v>
      </c>
      <c r="O458" s="323">
        <f>計算!O730*VLOOKUP(O$423, 観光入込客数_実数かSIMか, 2, FALSE)/1000000</f>
        <v>0</v>
      </c>
      <c r="P458" s="323">
        <f>計算!P730*VLOOKUP(P$423, 観光入込客数_実数かSIMか, 2, FALSE)/1000000</f>
        <v>0</v>
      </c>
      <c r="Q458" s="323">
        <f>計算!Q730*VLOOKUP(Q$423, 観光入込客数_実数かSIMか, 2, FALSE)/1000000</f>
        <v>0</v>
      </c>
      <c r="R458" s="323">
        <f>計算!R730*VLOOKUP(R$423, 観光入込客数_実数かSIMか, 2, FALSE)/1000000</f>
        <v>0</v>
      </c>
      <c r="S458" s="323">
        <f>計算!S730*VLOOKUP(S$423, 観光入込客数_実数かSIMか, 2, FALSE)/1000000</f>
        <v>0</v>
      </c>
      <c r="T458" s="584">
        <f t="shared" si="13"/>
        <v>0</v>
      </c>
    </row>
    <row r="459" spans="1:20" s="313" customFormat="1" ht="31.5" hidden="1" customHeight="1" x14ac:dyDescent="0.25">
      <c r="A459" s="305"/>
      <c r="B459" s="563" t="str">
        <f t="shared" si="12"/>
        <v/>
      </c>
      <c r="C459" s="720"/>
      <c r="D459" s="323">
        <f>計算!D731*VLOOKUP(D$423, 観光入込客数_実数かSIMか, 2, FALSE)/1000000</f>
        <v>0</v>
      </c>
      <c r="E459" s="323">
        <f>計算!E731*VLOOKUP(E$423, 観光入込客数_実数かSIMか, 2, FALSE)/1000000</f>
        <v>0</v>
      </c>
      <c r="F459" s="323">
        <f>計算!F731*VLOOKUP(F$423, 観光入込客数_実数かSIMか, 2, FALSE)/1000000</f>
        <v>0</v>
      </c>
      <c r="G459" s="323">
        <f>計算!G731*VLOOKUP(G$423, 観光入込客数_実数かSIMか, 2, FALSE)/1000000</f>
        <v>0</v>
      </c>
      <c r="H459" s="323">
        <f>計算!H731*VLOOKUP(H$423, 観光入込客数_実数かSIMか, 2, FALSE)/1000000</f>
        <v>0</v>
      </c>
      <c r="I459" s="323">
        <f>計算!I731*VLOOKUP(I$423, 観光入込客数_実数かSIMか, 2, FALSE)/1000000</f>
        <v>0</v>
      </c>
      <c r="J459" s="323">
        <f>計算!J731*VLOOKUP(J$423, 観光入込客数_実数かSIMか, 2, FALSE)/1000000</f>
        <v>0</v>
      </c>
      <c r="K459" s="323">
        <f>計算!K731*VLOOKUP(K$423, 観光入込客数_実数かSIMか, 2, FALSE)/1000000</f>
        <v>0</v>
      </c>
      <c r="L459" s="323">
        <f>計算!L731*VLOOKUP(L$423, 観光入込客数_実数かSIMか, 2, FALSE)/1000000</f>
        <v>0</v>
      </c>
      <c r="M459" s="323">
        <f>計算!M731*VLOOKUP(M$423, 観光入込客数_実数かSIMか, 2, FALSE)/1000000</f>
        <v>0</v>
      </c>
      <c r="N459" s="323">
        <f>計算!N731*VLOOKUP(N$423, 観光入込客数_実数かSIMか, 2, FALSE)/1000000</f>
        <v>0</v>
      </c>
      <c r="O459" s="323">
        <f>計算!O731*VLOOKUP(O$423, 観光入込客数_実数かSIMか, 2, FALSE)/1000000</f>
        <v>0</v>
      </c>
      <c r="P459" s="323">
        <f>計算!P731*VLOOKUP(P$423, 観光入込客数_実数かSIMか, 2, FALSE)/1000000</f>
        <v>0</v>
      </c>
      <c r="Q459" s="323">
        <f>計算!Q731*VLOOKUP(Q$423, 観光入込客数_実数かSIMか, 2, FALSE)/1000000</f>
        <v>0</v>
      </c>
      <c r="R459" s="323">
        <f>計算!R731*VLOOKUP(R$423, 観光入込客数_実数かSIMか, 2, FALSE)/1000000</f>
        <v>0</v>
      </c>
      <c r="S459" s="323">
        <f>計算!S731*VLOOKUP(S$423, 観光入込客数_実数かSIMか, 2, FALSE)/1000000</f>
        <v>0</v>
      </c>
      <c r="T459" s="584">
        <f t="shared" si="13"/>
        <v>0</v>
      </c>
    </row>
    <row r="460" spans="1:20" s="313" customFormat="1" ht="31.5" hidden="1" customHeight="1" x14ac:dyDescent="0.25">
      <c r="A460" s="305"/>
      <c r="B460" s="563" t="str">
        <f t="shared" si="12"/>
        <v/>
      </c>
      <c r="C460" s="720"/>
      <c r="D460" s="323">
        <f>計算!D732*VLOOKUP(D$423, 観光入込客数_実数かSIMか, 2, FALSE)/1000000</f>
        <v>0</v>
      </c>
      <c r="E460" s="323">
        <f>計算!E732*VLOOKUP(E$423, 観光入込客数_実数かSIMか, 2, FALSE)/1000000</f>
        <v>0</v>
      </c>
      <c r="F460" s="323">
        <f>計算!F732*VLOOKUP(F$423, 観光入込客数_実数かSIMか, 2, FALSE)/1000000</f>
        <v>0</v>
      </c>
      <c r="G460" s="323">
        <f>計算!G732*VLOOKUP(G$423, 観光入込客数_実数かSIMか, 2, FALSE)/1000000</f>
        <v>0</v>
      </c>
      <c r="H460" s="323">
        <f>計算!H732*VLOOKUP(H$423, 観光入込客数_実数かSIMか, 2, FALSE)/1000000</f>
        <v>0</v>
      </c>
      <c r="I460" s="323">
        <f>計算!I732*VLOOKUP(I$423, 観光入込客数_実数かSIMか, 2, FALSE)/1000000</f>
        <v>0</v>
      </c>
      <c r="J460" s="323">
        <f>計算!J732*VLOOKUP(J$423, 観光入込客数_実数かSIMか, 2, FALSE)/1000000</f>
        <v>0</v>
      </c>
      <c r="K460" s="323">
        <f>計算!K732*VLOOKUP(K$423, 観光入込客数_実数かSIMか, 2, FALSE)/1000000</f>
        <v>0</v>
      </c>
      <c r="L460" s="323">
        <f>計算!L732*VLOOKUP(L$423, 観光入込客数_実数かSIMか, 2, FALSE)/1000000</f>
        <v>0</v>
      </c>
      <c r="M460" s="323">
        <f>計算!M732*VLOOKUP(M$423, 観光入込客数_実数かSIMか, 2, FALSE)/1000000</f>
        <v>0</v>
      </c>
      <c r="N460" s="323">
        <f>計算!N732*VLOOKUP(N$423, 観光入込客数_実数かSIMか, 2, FALSE)/1000000</f>
        <v>0</v>
      </c>
      <c r="O460" s="323">
        <f>計算!O732*VLOOKUP(O$423, 観光入込客数_実数かSIMか, 2, FALSE)/1000000</f>
        <v>0</v>
      </c>
      <c r="P460" s="323">
        <f>計算!P732*VLOOKUP(P$423, 観光入込客数_実数かSIMか, 2, FALSE)/1000000</f>
        <v>0</v>
      </c>
      <c r="Q460" s="323">
        <f>計算!Q732*VLOOKUP(Q$423, 観光入込客数_実数かSIMか, 2, FALSE)/1000000</f>
        <v>0</v>
      </c>
      <c r="R460" s="323">
        <f>計算!R732*VLOOKUP(R$423, 観光入込客数_実数かSIMか, 2, FALSE)/1000000</f>
        <v>0</v>
      </c>
      <c r="S460" s="323">
        <f>計算!S732*VLOOKUP(S$423, 観光入込客数_実数かSIMか, 2, FALSE)/1000000</f>
        <v>0</v>
      </c>
      <c r="T460" s="584">
        <f t="shared" si="13"/>
        <v>0</v>
      </c>
    </row>
    <row r="461" spans="1:20" s="313" customFormat="1" ht="31.5" hidden="1" customHeight="1" x14ac:dyDescent="0.25">
      <c r="A461" s="305"/>
      <c r="B461" s="563" t="str">
        <f t="shared" si="12"/>
        <v/>
      </c>
      <c r="C461" s="720"/>
      <c r="D461" s="323">
        <f>計算!D733*VLOOKUP(D$423, 観光入込客数_実数かSIMか, 2, FALSE)/1000000</f>
        <v>0</v>
      </c>
      <c r="E461" s="323">
        <f>計算!E733*VLOOKUP(E$423, 観光入込客数_実数かSIMか, 2, FALSE)/1000000</f>
        <v>0</v>
      </c>
      <c r="F461" s="323">
        <f>計算!F733*VLOOKUP(F$423, 観光入込客数_実数かSIMか, 2, FALSE)/1000000</f>
        <v>0</v>
      </c>
      <c r="G461" s="323">
        <f>計算!G733*VLOOKUP(G$423, 観光入込客数_実数かSIMか, 2, FALSE)/1000000</f>
        <v>0</v>
      </c>
      <c r="H461" s="323">
        <f>計算!H733*VLOOKUP(H$423, 観光入込客数_実数かSIMか, 2, FALSE)/1000000</f>
        <v>0</v>
      </c>
      <c r="I461" s="323">
        <f>計算!I733*VLOOKUP(I$423, 観光入込客数_実数かSIMか, 2, FALSE)/1000000</f>
        <v>0</v>
      </c>
      <c r="J461" s="323">
        <f>計算!J733*VLOOKUP(J$423, 観光入込客数_実数かSIMか, 2, FALSE)/1000000</f>
        <v>0</v>
      </c>
      <c r="K461" s="323">
        <f>計算!K733*VLOOKUP(K$423, 観光入込客数_実数かSIMか, 2, FALSE)/1000000</f>
        <v>0</v>
      </c>
      <c r="L461" s="323">
        <f>計算!L733*VLOOKUP(L$423, 観光入込客数_実数かSIMか, 2, FALSE)/1000000</f>
        <v>0</v>
      </c>
      <c r="M461" s="323">
        <f>計算!M733*VLOOKUP(M$423, 観光入込客数_実数かSIMか, 2, FALSE)/1000000</f>
        <v>0</v>
      </c>
      <c r="N461" s="323">
        <f>計算!N733*VLOOKUP(N$423, 観光入込客数_実数かSIMか, 2, FALSE)/1000000</f>
        <v>0</v>
      </c>
      <c r="O461" s="323">
        <f>計算!O733*VLOOKUP(O$423, 観光入込客数_実数かSIMか, 2, FALSE)/1000000</f>
        <v>0</v>
      </c>
      <c r="P461" s="323">
        <f>計算!P733*VLOOKUP(P$423, 観光入込客数_実数かSIMか, 2, FALSE)/1000000</f>
        <v>0</v>
      </c>
      <c r="Q461" s="323">
        <f>計算!Q733*VLOOKUP(Q$423, 観光入込客数_実数かSIMか, 2, FALSE)/1000000</f>
        <v>0</v>
      </c>
      <c r="R461" s="323">
        <f>計算!R733*VLOOKUP(R$423, 観光入込客数_実数かSIMか, 2, FALSE)/1000000</f>
        <v>0</v>
      </c>
      <c r="S461" s="323">
        <f>計算!S733*VLOOKUP(S$423, 観光入込客数_実数かSIMか, 2, FALSE)/1000000</f>
        <v>0</v>
      </c>
      <c r="T461" s="584">
        <f t="shared" si="13"/>
        <v>0</v>
      </c>
    </row>
    <row r="462" spans="1:20" s="313" customFormat="1" ht="31.5" hidden="1" customHeight="1" x14ac:dyDescent="0.25">
      <c r="A462" s="305"/>
      <c r="B462" s="563" t="str">
        <f t="shared" si="12"/>
        <v/>
      </c>
      <c r="C462" s="720"/>
      <c r="D462" s="323">
        <f>計算!D734*VLOOKUP(D$423, 観光入込客数_実数かSIMか, 2, FALSE)/1000000</f>
        <v>0</v>
      </c>
      <c r="E462" s="323">
        <f>計算!E734*VLOOKUP(E$423, 観光入込客数_実数かSIMか, 2, FALSE)/1000000</f>
        <v>0</v>
      </c>
      <c r="F462" s="323">
        <f>計算!F734*VLOOKUP(F$423, 観光入込客数_実数かSIMか, 2, FALSE)/1000000</f>
        <v>0</v>
      </c>
      <c r="G462" s="323">
        <f>計算!G734*VLOOKUP(G$423, 観光入込客数_実数かSIMか, 2, FALSE)/1000000</f>
        <v>0</v>
      </c>
      <c r="H462" s="323">
        <f>計算!H734*VLOOKUP(H$423, 観光入込客数_実数かSIMか, 2, FALSE)/1000000</f>
        <v>0</v>
      </c>
      <c r="I462" s="323">
        <f>計算!I734*VLOOKUP(I$423, 観光入込客数_実数かSIMか, 2, FALSE)/1000000</f>
        <v>0</v>
      </c>
      <c r="J462" s="323">
        <f>計算!J734*VLOOKUP(J$423, 観光入込客数_実数かSIMか, 2, FALSE)/1000000</f>
        <v>0</v>
      </c>
      <c r="K462" s="323">
        <f>計算!K734*VLOOKUP(K$423, 観光入込客数_実数かSIMか, 2, FALSE)/1000000</f>
        <v>0</v>
      </c>
      <c r="L462" s="323">
        <f>計算!L734*VLOOKUP(L$423, 観光入込客数_実数かSIMか, 2, FALSE)/1000000</f>
        <v>0</v>
      </c>
      <c r="M462" s="323">
        <f>計算!M734*VLOOKUP(M$423, 観光入込客数_実数かSIMか, 2, FALSE)/1000000</f>
        <v>0</v>
      </c>
      <c r="N462" s="323">
        <f>計算!N734*VLOOKUP(N$423, 観光入込客数_実数かSIMか, 2, FALSE)/1000000</f>
        <v>0</v>
      </c>
      <c r="O462" s="323">
        <f>計算!O734*VLOOKUP(O$423, 観光入込客数_実数かSIMか, 2, FALSE)/1000000</f>
        <v>0</v>
      </c>
      <c r="P462" s="323">
        <f>計算!P734*VLOOKUP(P$423, 観光入込客数_実数かSIMか, 2, FALSE)/1000000</f>
        <v>0</v>
      </c>
      <c r="Q462" s="323">
        <f>計算!Q734*VLOOKUP(Q$423, 観光入込客数_実数かSIMか, 2, FALSE)/1000000</f>
        <v>0</v>
      </c>
      <c r="R462" s="323">
        <f>計算!R734*VLOOKUP(R$423, 観光入込客数_実数かSIMか, 2, FALSE)/1000000</f>
        <v>0</v>
      </c>
      <c r="S462" s="323">
        <f>計算!S734*VLOOKUP(S$423, 観光入込客数_実数かSIMか, 2, FALSE)/1000000</f>
        <v>0</v>
      </c>
      <c r="T462" s="584">
        <f t="shared" si="13"/>
        <v>0</v>
      </c>
    </row>
    <row r="463" spans="1:20" s="313" customFormat="1" ht="31.5" hidden="1" customHeight="1" x14ac:dyDescent="0.25">
      <c r="A463" s="305"/>
      <c r="B463" s="563" t="str">
        <f t="shared" si="12"/>
        <v/>
      </c>
      <c r="C463" s="720"/>
      <c r="D463" s="323">
        <f>計算!D735*VLOOKUP(D$423, 観光入込客数_実数かSIMか, 2, FALSE)/1000000</f>
        <v>0</v>
      </c>
      <c r="E463" s="323">
        <f>計算!E735*VLOOKUP(E$423, 観光入込客数_実数かSIMか, 2, FALSE)/1000000</f>
        <v>0</v>
      </c>
      <c r="F463" s="323">
        <f>計算!F735*VLOOKUP(F$423, 観光入込客数_実数かSIMか, 2, FALSE)/1000000</f>
        <v>0</v>
      </c>
      <c r="G463" s="323">
        <f>計算!G735*VLOOKUP(G$423, 観光入込客数_実数かSIMか, 2, FALSE)/1000000</f>
        <v>0</v>
      </c>
      <c r="H463" s="323">
        <f>計算!H735*VLOOKUP(H$423, 観光入込客数_実数かSIMか, 2, FALSE)/1000000</f>
        <v>0</v>
      </c>
      <c r="I463" s="323">
        <f>計算!I735*VLOOKUP(I$423, 観光入込客数_実数かSIMか, 2, FALSE)/1000000</f>
        <v>0</v>
      </c>
      <c r="J463" s="323">
        <f>計算!J735*VLOOKUP(J$423, 観光入込客数_実数かSIMか, 2, FALSE)/1000000</f>
        <v>0</v>
      </c>
      <c r="K463" s="323">
        <f>計算!K735*VLOOKUP(K$423, 観光入込客数_実数かSIMか, 2, FALSE)/1000000</f>
        <v>0</v>
      </c>
      <c r="L463" s="323">
        <f>計算!L735*VLOOKUP(L$423, 観光入込客数_実数かSIMか, 2, FALSE)/1000000</f>
        <v>0</v>
      </c>
      <c r="M463" s="323">
        <f>計算!M735*VLOOKUP(M$423, 観光入込客数_実数かSIMか, 2, FALSE)/1000000</f>
        <v>0</v>
      </c>
      <c r="N463" s="323">
        <f>計算!N735*VLOOKUP(N$423, 観光入込客数_実数かSIMか, 2, FALSE)/1000000</f>
        <v>0</v>
      </c>
      <c r="O463" s="323">
        <f>計算!O735*VLOOKUP(O$423, 観光入込客数_実数かSIMか, 2, FALSE)/1000000</f>
        <v>0</v>
      </c>
      <c r="P463" s="323">
        <f>計算!P735*VLOOKUP(P$423, 観光入込客数_実数かSIMか, 2, FALSE)/1000000</f>
        <v>0</v>
      </c>
      <c r="Q463" s="323">
        <f>計算!Q735*VLOOKUP(Q$423, 観光入込客数_実数かSIMか, 2, FALSE)/1000000</f>
        <v>0</v>
      </c>
      <c r="R463" s="323">
        <f>計算!R735*VLOOKUP(R$423, 観光入込客数_実数かSIMか, 2, FALSE)/1000000</f>
        <v>0</v>
      </c>
      <c r="S463" s="323">
        <f>計算!S735*VLOOKUP(S$423, 観光入込客数_実数かSIMか, 2, FALSE)/1000000</f>
        <v>0</v>
      </c>
      <c r="T463" s="584">
        <f t="shared" si="13"/>
        <v>0</v>
      </c>
    </row>
    <row r="464" spans="1:20" s="313" customFormat="1" ht="31.5" hidden="1" customHeight="1" x14ac:dyDescent="0.25">
      <c r="A464" s="305"/>
      <c r="B464" s="563" t="str">
        <f t="shared" si="12"/>
        <v/>
      </c>
      <c r="C464" s="720"/>
      <c r="D464" s="323">
        <f>計算!D736*VLOOKUP(D$423, 観光入込客数_実数かSIMか, 2, FALSE)/1000000</f>
        <v>0</v>
      </c>
      <c r="E464" s="323">
        <f>計算!E736*VLOOKUP(E$423, 観光入込客数_実数かSIMか, 2, FALSE)/1000000</f>
        <v>0</v>
      </c>
      <c r="F464" s="323">
        <f>計算!F736*VLOOKUP(F$423, 観光入込客数_実数かSIMか, 2, FALSE)/1000000</f>
        <v>0</v>
      </c>
      <c r="G464" s="323">
        <f>計算!G736*VLOOKUP(G$423, 観光入込客数_実数かSIMか, 2, FALSE)/1000000</f>
        <v>0</v>
      </c>
      <c r="H464" s="323">
        <f>計算!H736*VLOOKUP(H$423, 観光入込客数_実数かSIMか, 2, FALSE)/1000000</f>
        <v>0</v>
      </c>
      <c r="I464" s="323">
        <f>計算!I736*VLOOKUP(I$423, 観光入込客数_実数かSIMか, 2, FALSE)/1000000</f>
        <v>0</v>
      </c>
      <c r="J464" s="323">
        <f>計算!J736*VLOOKUP(J$423, 観光入込客数_実数かSIMか, 2, FALSE)/1000000</f>
        <v>0</v>
      </c>
      <c r="K464" s="323">
        <f>計算!K736*VLOOKUP(K$423, 観光入込客数_実数かSIMか, 2, FALSE)/1000000</f>
        <v>0</v>
      </c>
      <c r="L464" s="323">
        <f>計算!L736*VLOOKUP(L$423, 観光入込客数_実数かSIMか, 2, FALSE)/1000000</f>
        <v>0</v>
      </c>
      <c r="M464" s="323">
        <f>計算!M736*VLOOKUP(M$423, 観光入込客数_実数かSIMか, 2, FALSE)/1000000</f>
        <v>0</v>
      </c>
      <c r="N464" s="323">
        <f>計算!N736*VLOOKUP(N$423, 観光入込客数_実数かSIMか, 2, FALSE)/1000000</f>
        <v>0</v>
      </c>
      <c r="O464" s="323">
        <f>計算!O736*VLOOKUP(O$423, 観光入込客数_実数かSIMか, 2, FALSE)/1000000</f>
        <v>0</v>
      </c>
      <c r="P464" s="323">
        <f>計算!P736*VLOOKUP(P$423, 観光入込客数_実数かSIMか, 2, FALSE)/1000000</f>
        <v>0</v>
      </c>
      <c r="Q464" s="323">
        <f>計算!Q736*VLOOKUP(Q$423, 観光入込客数_実数かSIMか, 2, FALSE)/1000000</f>
        <v>0</v>
      </c>
      <c r="R464" s="323">
        <f>計算!R736*VLOOKUP(R$423, 観光入込客数_実数かSIMか, 2, FALSE)/1000000</f>
        <v>0</v>
      </c>
      <c r="S464" s="323">
        <f>計算!S736*VLOOKUP(S$423, 観光入込客数_実数かSIMか, 2, FALSE)/1000000</f>
        <v>0</v>
      </c>
      <c r="T464" s="584">
        <f t="shared" si="13"/>
        <v>0</v>
      </c>
    </row>
    <row r="465" spans="1:20" s="313" customFormat="1" ht="31.5" hidden="1" customHeight="1" x14ac:dyDescent="0.25">
      <c r="A465" s="305"/>
      <c r="B465" s="563" t="str">
        <f t="shared" si="12"/>
        <v/>
      </c>
      <c r="C465" s="720"/>
      <c r="D465" s="323">
        <f>計算!D737*VLOOKUP(D$423, 観光入込客数_実数かSIMか, 2, FALSE)/1000000</f>
        <v>0</v>
      </c>
      <c r="E465" s="323">
        <f>計算!E737*VLOOKUP(E$423, 観光入込客数_実数かSIMか, 2, FALSE)/1000000</f>
        <v>0</v>
      </c>
      <c r="F465" s="323">
        <f>計算!F737*VLOOKUP(F$423, 観光入込客数_実数かSIMか, 2, FALSE)/1000000</f>
        <v>0</v>
      </c>
      <c r="G465" s="323">
        <f>計算!G737*VLOOKUP(G$423, 観光入込客数_実数かSIMか, 2, FALSE)/1000000</f>
        <v>0</v>
      </c>
      <c r="H465" s="323">
        <f>計算!H737*VLOOKUP(H$423, 観光入込客数_実数かSIMか, 2, FALSE)/1000000</f>
        <v>0</v>
      </c>
      <c r="I465" s="323">
        <f>計算!I737*VLOOKUP(I$423, 観光入込客数_実数かSIMか, 2, FALSE)/1000000</f>
        <v>0</v>
      </c>
      <c r="J465" s="323">
        <f>計算!J737*VLOOKUP(J$423, 観光入込客数_実数かSIMか, 2, FALSE)/1000000</f>
        <v>0</v>
      </c>
      <c r="K465" s="323">
        <f>計算!K737*VLOOKUP(K$423, 観光入込客数_実数かSIMか, 2, FALSE)/1000000</f>
        <v>0</v>
      </c>
      <c r="L465" s="323">
        <f>計算!L737*VLOOKUP(L$423, 観光入込客数_実数かSIMか, 2, FALSE)/1000000</f>
        <v>0</v>
      </c>
      <c r="M465" s="323">
        <f>計算!M737*VLOOKUP(M$423, 観光入込客数_実数かSIMか, 2, FALSE)/1000000</f>
        <v>0</v>
      </c>
      <c r="N465" s="323">
        <f>計算!N737*VLOOKUP(N$423, 観光入込客数_実数かSIMか, 2, FALSE)/1000000</f>
        <v>0</v>
      </c>
      <c r="O465" s="323">
        <f>計算!O737*VLOOKUP(O$423, 観光入込客数_実数かSIMか, 2, FALSE)/1000000</f>
        <v>0</v>
      </c>
      <c r="P465" s="323">
        <f>計算!P737*VLOOKUP(P$423, 観光入込客数_実数かSIMか, 2, FALSE)/1000000</f>
        <v>0</v>
      </c>
      <c r="Q465" s="323">
        <f>計算!Q737*VLOOKUP(Q$423, 観光入込客数_実数かSIMか, 2, FALSE)/1000000</f>
        <v>0</v>
      </c>
      <c r="R465" s="323">
        <f>計算!R737*VLOOKUP(R$423, 観光入込客数_実数かSIMか, 2, FALSE)/1000000</f>
        <v>0</v>
      </c>
      <c r="S465" s="323">
        <f>計算!S737*VLOOKUP(S$423, 観光入込客数_実数かSIMか, 2, FALSE)/1000000</f>
        <v>0</v>
      </c>
      <c r="T465" s="584">
        <f t="shared" si="13"/>
        <v>0</v>
      </c>
    </row>
    <row r="466" spans="1:20" s="313" customFormat="1" ht="31.5" hidden="1" customHeight="1" x14ac:dyDescent="0.25">
      <c r="A466" s="305"/>
      <c r="B466" s="563" t="str">
        <f t="shared" si="12"/>
        <v/>
      </c>
      <c r="C466" s="720"/>
      <c r="D466" s="323">
        <f>計算!D738*VLOOKUP(D$423, 観光入込客数_実数かSIMか, 2, FALSE)/1000000</f>
        <v>0</v>
      </c>
      <c r="E466" s="323">
        <f>計算!E738*VLOOKUP(E$423, 観光入込客数_実数かSIMか, 2, FALSE)/1000000</f>
        <v>0</v>
      </c>
      <c r="F466" s="323">
        <f>計算!F738*VLOOKUP(F$423, 観光入込客数_実数かSIMか, 2, FALSE)/1000000</f>
        <v>0</v>
      </c>
      <c r="G466" s="323">
        <f>計算!G738*VLOOKUP(G$423, 観光入込客数_実数かSIMか, 2, FALSE)/1000000</f>
        <v>0</v>
      </c>
      <c r="H466" s="323">
        <f>計算!H738*VLOOKUP(H$423, 観光入込客数_実数かSIMか, 2, FALSE)/1000000</f>
        <v>0</v>
      </c>
      <c r="I466" s="323">
        <f>計算!I738*VLOOKUP(I$423, 観光入込客数_実数かSIMか, 2, FALSE)/1000000</f>
        <v>0</v>
      </c>
      <c r="J466" s="323">
        <f>計算!J738*VLOOKUP(J$423, 観光入込客数_実数かSIMか, 2, FALSE)/1000000</f>
        <v>0</v>
      </c>
      <c r="K466" s="323">
        <f>計算!K738*VLOOKUP(K$423, 観光入込客数_実数かSIMか, 2, FALSE)/1000000</f>
        <v>0</v>
      </c>
      <c r="L466" s="323">
        <f>計算!L738*VLOOKUP(L$423, 観光入込客数_実数かSIMか, 2, FALSE)/1000000</f>
        <v>0</v>
      </c>
      <c r="M466" s="323">
        <f>計算!M738*VLOOKUP(M$423, 観光入込客数_実数かSIMか, 2, FALSE)/1000000</f>
        <v>0</v>
      </c>
      <c r="N466" s="323">
        <f>計算!N738*VLOOKUP(N$423, 観光入込客数_実数かSIMか, 2, FALSE)/1000000</f>
        <v>0</v>
      </c>
      <c r="O466" s="323">
        <f>計算!O738*VLOOKUP(O$423, 観光入込客数_実数かSIMか, 2, FALSE)/1000000</f>
        <v>0</v>
      </c>
      <c r="P466" s="323">
        <f>計算!P738*VLOOKUP(P$423, 観光入込客数_実数かSIMか, 2, FALSE)/1000000</f>
        <v>0</v>
      </c>
      <c r="Q466" s="323">
        <f>計算!Q738*VLOOKUP(Q$423, 観光入込客数_実数かSIMか, 2, FALSE)/1000000</f>
        <v>0</v>
      </c>
      <c r="R466" s="323">
        <f>計算!R738*VLOOKUP(R$423, 観光入込客数_実数かSIMか, 2, FALSE)/1000000</f>
        <v>0</v>
      </c>
      <c r="S466" s="323">
        <f>計算!S738*VLOOKUP(S$423, 観光入込客数_実数かSIMか, 2, FALSE)/1000000</f>
        <v>0</v>
      </c>
      <c r="T466" s="584">
        <f t="shared" si="13"/>
        <v>0</v>
      </c>
    </row>
    <row r="467" spans="1:20" s="313" customFormat="1" ht="31.5" hidden="1" customHeight="1" x14ac:dyDescent="0.25">
      <c r="A467" s="305"/>
      <c r="B467" s="563" t="str">
        <f t="shared" si="12"/>
        <v/>
      </c>
      <c r="C467" s="720"/>
      <c r="D467" s="323">
        <f>計算!D739*VLOOKUP(D$423, 観光入込客数_実数かSIMか, 2, FALSE)/1000000</f>
        <v>0</v>
      </c>
      <c r="E467" s="323">
        <f>計算!E739*VLOOKUP(E$423, 観光入込客数_実数かSIMか, 2, FALSE)/1000000</f>
        <v>0</v>
      </c>
      <c r="F467" s="323">
        <f>計算!F739*VLOOKUP(F$423, 観光入込客数_実数かSIMか, 2, FALSE)/1000000</f>
        <v>0</v>
      </c>
      <c r="G467" s="323">
        <f>計算!G739*VLOOKUP(G$423, 観光入込客数_実数かSIMか, 2, FALSE)/1000000</f>
        <v>0</v>
      </c>
      <c r="H467" s="323">
        <f>計算!H739*VLOOKUP(H$423, 観光入込客数_実数かSIMか, 2, FALSE)/1000000</f>
        <v>0</v>
      </c>
      <c r="I467" s="323">
        <f>計算!I739*VLOOKUP(I$423, 観光入込客数_実数かSIMか, 2, FALSE)/1000000</f>
        <v>0</v>
      </c>
      <c r="J467" s="323">
        <f>計算!J739*VLOOKUP(J$423, 観光入込客数_実数かSIMか, 2, FALSE)/1000000</f>
        <v>0</v>
      </c>
      <c r="K467" s="323">
        <f>計算!K739*VLOOKUP(K$423, 観光入込客数_実数かSIMか, 2, FALSE)/1000000</f>
        <v>0</v>
      </c>
      <c r="L467" s="323">
        <f>計算!L739*VLOOKUP(L$423, 観光入込客数_実数かSIMか, 2, FALSE)/1000000</f>
        <v>0</v>
      </c>
      <c r="M467" s="323">
        <f>計算!M739*VLOOKUP(M$423, 観光入込客数_実数かSIMか, 2, FALSE)/1000000</f>
        <v>0</v>
      </c>
      <c r="N467" s="323">
        <f>計算!N739*VLOOKUP(N$423, 観光入込客数_実数かSIMか, 2, FALSE)/1000000</f>
        <v>0</v>
      </c>
      <c r="O467" s="323">
        <f>計算!O739*VLOOKUP(O$423, 観光入込客数_実数かSIMか, 2, FALSE)/1000000</f>
        <v>0</v>
      </c>
      <c r="P467" s="323">
        <f>計算!P739*VLOOKUP(P$423, 観光入込客数_実数かSIMか, 2, FALSE)/1000000</f>
        <v>0</v>
      </c>
      <c r="Q467" s="323">
        <f>計算!Q739*VLOOKUP(Q$423, 観光入込客数_実数かSIMか, 2, FALSE)/1000000</f>
        <v>0</v>
      </c>
      <c r="R467" s="323">
        <f>計算!R739*VLOOKUP(R$423, 観光入込客数_実数かSIMか, 2, FALSE)/1000000</f>
        <v>0</v>
      </c>
      <c r="S467" s="323">
        <f>計算!S739*VLOOKUP(S$423, 観光入込客数_実数かSIMか, 2, FALSE)/1000000</f>
        <v>0</v>
      </c>
      <c r="T467" s="584">
        <f t="shared" si="13"/>
        <v>0</v>
      </c>
    </row>
    <row r="468" spans="1:20" s="313" customFormat="1" ht="31.5" hidden="1" customHeight="1" x14ac:dyDescent="0.25">
      <c r="A468" s="305"/>
      <c r="B468" s="563" t="str">
        <f t="shared" si="12"/>
        <v/>
      </c>
      <c r="C468" s="720"/>
      <c r="D468" s="323">
        <f>計算!D740*VLOOKUP(D$423, 観光入込客数_実数かSIMか, 2, FALSE)/1000000</f>
        <v>0</v>
      </c>
      <c r="E468" s="323">
        <f>計算!E740*VLOOKUP(E$423, 観光入込客数_実数かSIMか, 2, FALSE)/1000000</f>
        <v>0</v>
      </c>
      <c r="F468" s="323">
        <f>計算!F740*VLOOKUP(F$423, 観光入込客数_実数かSIMか, 2, FALSE)/1000000</f>
        <v>0</v>
      </c>
      <c r="G468" s="323">
        <f>計算!G740*VLOOKUP(G$423, 観光入込客数_実数かSIMか, 2, FALSE)/1000000</f>
        <v>0</v>
      </c>
      <c r="H468" s="323">
        <f>計算!H740*VLOOKUP(H$423, 観光入込客数_実数かSIMか, 2, FALSE)/1000000</f>
        <v>0</v>
      </c>
      <c r="I468" s="323">
        <f>計算!I740*VLOOKUP(I$423, 観光入込客数_実数かSIMか, 2, FALSE)/1000000</f>
        <v>0</v>
      </c>
      <c r="J468" s="323">
        <f>計算!J740*VLOOKUP(J$423, 観光入込客数_実数かSIMか, 2, FALSE)/1000000</f>
        <v>0</v>
      </c>
      <c r="K468" s="323">
        <f>計算!K740*VLOOKUP(K$423, 観光入込客数_実数かSIMか, 2, FALSE)/1000000</f>
        <v>0</v>
      </c>
      <c r="L468" s="323">
        <f>計算!L740*VLOOKUP(L$423, 観光入込客数_実数かSIMか, 2, FALSE)/1000000</f>
        <v>0</v>
      </c>
      <c r="M468" s="323">
        <f>計算!M740*VLOOKUP(M$423, 観光入込客数_実数かSIMか, 2, FALSE)/1000000</f>
        <v>0</v>
      </c>
      <c r="N468" s="323">
        <f>計算!N740*VLOOKUP(N$423, 観光入込客数_実数かSIMか, 2, FALSE)/1000000</f>
        <v>0</v>
      </c>
      <c r="O468" s="323">
        <f>計算!O740*VLOOKUP(O$423, 観光入込客数_実数かSIMか, 2, FALSE)/1000000</f>
        <v>0</v>
      </c>
      <c r="P468" s="323">
        <f>計算!P740*VLOOKUP(P$423, 観光入込客数_実数かSIMか, 2, FALSE)/1000000</f>
        <v>0</v>
      </c>
      <c r="Q468" s="323">
        <f>計算!Q740*VLOOKUP(Q$423, 観光入込客数_実数かSIMか, 2, FALSE)/1000000</f>
        <v>0</v>
      </c>
      <c r="R468" s="323">
        <f>計算!R740*VLOOKUP(R$423, 観光入込客数_実数かSIMか, 2, FALSE)/1000000</f>
        <v>0</v>
      </c>
      <c r="S468" s="323">
        <f>計算!S740*VLOOKUP(S$423, 観光入込客数_実数かSIMか, 2, FALSE)/1000000</f>
        <v>0</v>
      </c>
      <c r="T468" s="584">
        <f t="shared" si="13"/>
        <v>0</v>
      </c>
    </row>
    <row r="469" spans="1:20" s="313" customFormat="1" ht="31.5" hidden="1" customHeight="1" x14ac:dyDescent="0.25">
      <c r="A469" s="305"/>
      <c r="B469" s="563" t="str">
        <f t="shared" si="12"/>
        <v/>
      </c>
      <c r="C469" s="720"/>
      <c r="D469" s="323">
        <f>計算!D741*VLOOKUP(D$423, 観光入込客数_実数かSIMか, 2, FALSE)/1000000</f>
        <v>0</v>
      </c>
      <c r="E469" s="323">
        <f>計算!E741*VLOOKUP(E$423, 観光入込客数_実数かSIMか, 2, FALSE)/1000000</f>
        <v>0</v>
      </c>
      <c r="F469" s="323">
        <f>計算!F741*VLOOKUP(F$423, 観光入込客数_実数かSIMか, 2, FALSE)/1000000</f>
        <v>0</v>
      </c>
      <c r="G469" s="323">
        <f>計算!G741*VLOOKUP(G$423, 観光入込客数_実数かSIMか, 2, FALSE)/1000000</f>
        <v>0</v>
      </c>
      <c r="H469" s="323">
        <f>計算!H741*VLOOKUP(H$423, 観光入込客数_実数かSIMか, 2, FALSE)/1000000</f>
        <v>0</v>
      </c>
      <c r="I469" s="323">
        <f>計算!I741*VLOOKUP(I$423, 観光入込客数_実数かSIMか, 2, FALSE)/1000000</f>
        <v>0</v>
      </c>
      <c r="J469" s="323">
        <f>計算!J741*VLOOKUP(J$423, 観光入込客数_実数かSIMか, 2, FALSE)/1000000</f>
        <v>0</v>
      </c>
      <c r="K469" s="323">
        <f>計算!K741*VLOOKUP(K$423, 観光入込客数_実数かSIMか, 2, FALSE)/1000000</f>
        <v>0</v>
      </c>
      <c r="L469" s="323">
        <f>計算!L741*VLOOKUP(L$423, 観光入込客数_実数かSIMか, 2, FALSE)/1000000</f>
        <v>0</v>
      </c>
      <c r="M469" s="323">
        <f>計算!M741*VLOOKUP(M$423, 観光入込客数_実数かSIMか, 2, FALSE)/1000000</f>
        <v>0</v>
      </c>
      <c r="N469" s="323">
        <f>計算!N741*VLOOKUP(N$423, 観光入込客数_実数かSIMか, 2, FALSE)/1000000</f>
        <v>0</v>
      </c>
      <c r="O469" s="323">
        <f>計算!O741*VLOOKUP(O$423, 観光入込客数_実数かSIMか, 2, FALSE)/1000000</f>
        <v>0</v>
      </c>
      <c r="P469" s="323">
        <f>計算!P741*VLOOKUP(P$423, 観光入込客数_実数かSIMか, 2, FALSE)/1000000</f>
        <v>0</v>
      </c>
      <c r="Q469" s="323">
        <f>計算!Q741*VLOOKUP(Q$423, 観光入込客数_実数かSIMか, 2, FALSE)/1000000</f>
        <v>0</v>
      </c>
      <c r="R469" s="323">
        <f>計算!R741*VLOOKUP(R$423, 観光入込客数_実数かSIMか, 2, FALSE)/1000000</f>
        <v>0</v>
      </c>
      <c r="S469" s="323">
        <f>計算!S741*VLOOKUP(S$423, 観光入込客数_実数かSIMか, 2, FALSE)/1000000</f>
        <v>0</v>
      </c>
      <c r="T469" s="584">
        <f t="shared" si="13"/>
        <v>0</v>
      </c>
    </row>
    <row r="470" spans="1:20" s="313" customFormat="1" ht="31.5" hidden="1" customHeight="1" x14ac:dyDescent="0.25">
      <c r="A470" s="305"/>
      <c r="B470" s="563" t="str">
        <f t="shared" si="12"/>
        <v/>
      </c>
      <c r="C470" s="720"/>
      <c r="D470" s="323">
        <f>計算!D742*VLOOKUP(D$423, 観光入込客数_実数かSIMか, 2, FALSE)/1000000</f>
        <v>0</v>
      </c>
      <c r="E470" s="323">
        <f>計算!E742*VLOOKUP(E$423, 観光入込客数_実数かSIMか, 2, FALSE)/1000000</f>
        <v>0</v>
      </c>
      <c r="F470" s="323">
        <f>計算!F742*VLOOKUP(F$423, 観光入込客数_実数かSIMか, 2, FALSE)/1000000</f>
        <v>0</v>
      </c>
      <c r="G470" s="323">
        <f>計算!G742*VLOOKUP(G$423, 観光入込客数_実数かSIMか, 2, FALSE)/1000000</f>
        <v>0</v>
      </c>
      <c r="H470" s="323">
        <f>計算!H742*VLOOKUP(H$423, 観光入込客数_実数かSIMか, 2, FALSE)/1000000</f>
        <v>0</v>
      </c>
      <c r="I470" s="323">
        <f>計算!I742*VLOOKUP(I$423, 観光入込客数_実数かSIMか, 2, FALSE)/1000000</f>
        <v>0</v>
      </c>
      <c r="J470" s="323">
        <f>計算!J742*VLOOKUP(J$423, 観光入込客数_実数かSIMか, 2, FALSE)/1000000</f>
        <v>0</v>
      </c>
      <c r="K470" s="323">
        <f>計算!K742*VLOOKUP(K$423, 観光入込客数_実数かSIMか, 2, FALSE)/1000000</f>
        <v>0</v>
      </c>
      <c r="L470" s="323">
        <f>計算!L742*VLOOKUP(L$423, 観光入込客数_実数かSIMか, 2, FALSE)/1000000</f>
        <v>0</v>
      </c>
      <c r="M470" s="323">
        <f>計算!M742*VLOOKUP(M$423, 観光入込客数_実数かSIMか, 2, FALSE)/1000000</f>
        <v>0</v>
      </c>
      <c r="N470" s="323">
        <f>計算!N742*VLOOKUP(N$423, 観光入込客数_実数かSIMか, 2, FALSE)/1000000</f>
        <v>0</v>
      </c>
      <c r="O470" s="323">
        <f>計算!O742*VLOOKUP(O$423, 観光入込客数_実数かSIMか, 2, FALSE)/1000000</f>
        <v>0</v>
      </c>
      <c r="P470" s="323">
        <f>計算!P742*VLOOKUP(P$423, 観光入込客数_実数かSIMか, 2, FALSE)/1000000</f>
        <v>0</v>
      </c>
      <c r="Q470" s="323">
        <f>計算!Q742*VLOOKUP(Q$423, 観光入込客数_実数かSIMか, 2, FALSE)/1000000</f>
        <v>0</v>
      </c>
      <c r="R470" s="323">
        <f>計算!R742*VLOOKUP(R$423, 観光入込客数_実数かSIMか, 2, FALSE)/1000000</f>
        <v>0</v>
      </c>
      <c r="S470" s="323">
        <f>計算!S742*VLOOKUP(S$423, 観光入込客数_実数かSIMか, 2, FALSE)/1000000</f>
        <v>0</v>
      </c>
      <c r="T470" s="584">
        <f t="shared" si="13"/>
        <v>0</v>
      </c>
    </row>
    <row r="471" spans="1:20" s="313" customFormat="1" ht="31.5" hidden="1" customHeight="1" x14ac:dyDescent="0.25">
      <c r="A471" s="305"/>
      <c r="B471" s="563" t="str">
        <f t="shared" si="12"/>
        <v/>
      </c>
      <c r="C471" s="720"/>
      <c r="D471" s="323">
        <f>計算!D743*VLOOKUP(D$423, 観光入込客数_実数かSIMか, 2, FALSE)/1000000</f>
        <v>0</v>
      </c>
      <c r="E471" s="323">
        <f>計算!E743*VLOOKUP(E$423, 観光入込客数_実数かSIMか, 2, FALSE)/1000000</f>
        <v>0</v>
      </c>
      <c r="F471" s="323">
        <f>計算!F743*VLOOKUP(F$423, 観光入込客数_実数かSIMか, 2, FALSE)/1000000</f>
        <v>0</v>
      </c>
      <c r="G471" s="323">
        <f>計算!G743*VLOOKUP(G$423, 観光入込客数_実数かSIMか, 2, FALSE)/1000000</f>
        <v>0</v>
      </c>
      <c r="H471" s="323">
        <f>計算!H743*VLOOKUP(H$423, 観光入込客数_実数かSIMか, 2, FALSE)/1000000</f>
        <v>0</v>
      </c>
      <c r="I471" s="323">
        <f>計算!I743*VLOOKUP(I$423, 観光入込客数_実数かSIMか, 2, FALSE)/1000000</f>
        <v>0</v>
      </c>
      <c r="J471" s="323">
        <f>計算!J743*VLOOKUP(J$423, 観光入込客数_実数かSIMか, 2, FALSE)/1000000</f>
        <v>0</v>
      </c>
      <c r="K471" s="323">
        <f>計算!K743*VLOOKUP(K$423, 観光入込客数_実数かSIMか, 2, FALSE)/1000000</f>
        <v>0</v>
      </c>
      <c r="L471" s="323">
        <f>計算!L743*VLOOKUP(L$423, 観光入込客数_実数かSIMか, 2, FALSE)/1000000</f>
        <v>0</v>
      </c>
      <c r="M471" s="323">
        <f>計算!M743*VLOOKUP(M$423, 観光入込客数_実数かSIMか, 2, FALSE)/1000000</f>
        <v>0</v>
      </c>
      <c r="N471" s="323">
        <f>計算!N743*VLOOKUP(N$423, 観光入込客数_実数かSIMか, 2, FALSE)/1000000</f>
        <v>0</v>
      </c>
      <c r="O471" s="323">
        <f>計算!O743*VLOOKUP(O$423, 観光入込客数_実数かSIMか, 2, FALSE)/1000000</f>
        <v>0</v>
      </c>
      <c r="P471" s="323">
        <f>計算!P743*VLOOKUP(P$423, 観光入込客数_実数かSIMか, 2, FALSE)/1000000</f>
        <v>0</v>
      </c>
      <c r="Q471" s="323">
        <f>計算!Q743*VLOOKUP(Q$423, 観光入込客数_実数かSIMか, 2, FALSE)/1000000</f>
        <v>0</v>
      </c>
      <c r="R471" s="323">
        <f>計算!R743*VLOOKUP(R$423, 観光入込客数_実数かSIMか, 2, FALSE)/1000000</f>
        <v>0</v>
      </c>
      <c r="S471" s="323">
        <f>計算!S743*VLOOKUP(S$423, 観光入込客数_実数かSIMか, 2, FALSE)/1000000</f>
        <v>0</v>
      </c>
      <c r="T471" s="584">
        <f t="shared" si="13"/>
        <v>0</v>
      </c>
    </row>
    <row r="472" spans="1:20" s="313" customFormat="1" ht="31.5" hidden="1" customHeight="1" x14ac:dyDescent="0.25">
      <c r="A472" s="305"/>
      <c r="B472" s="563" t="str">
        <f t="shared" si="12"/>
        <v/>
      </c>
      <c r="C472" s="720"/>
      <c r="D472" s="323">
        <f>計算!D744*VLOOKUP(D$423, 観光入込客数_実数かSIMか, 2, FALSE)/1000000</f>
        <v>0</v>
      </c>
      <c r="E472" s="323">
        <f>計算!E744*VLOOKUP(E$423, 観光入込客数_実数かSIMか, 2, FALSE)/1000000</f>
        <v>0</v>
      </c>
      <c r="F472" s="323">
        <f>計算!F744*VLOOKUP(F$423, 観光入込客数_実数かSIMか, 2, FALSE)/1000000</f>
        <v>0</v>
      </c>
      <c r="G472" s="323">
        <f>計算!G744*VLOOKUP(G$423, 観光入込客数_実数かSIMか, 2, FALSE)/1000000</f>
        <v>0</v>
      </c>
      <c r="H472" s="323">
        <f>計算!H744*VLOOKUP(H$423, 観光入込客数_実数かSIMか, 2, FALSE)/1000000</f>
        <v>0</v>
      </c>
      <c r="I472" s="323">
        <f>計算!I744*VLOOKUP(I$423, 観光入込客数_実数かSIMか, 2, FALSE)/1000000</f>
        <v>0</v>
      </c>
      <c r="J472" s="323">
        <f>計算!J744*VLOOKUP(J$423, 観光入込客数_実数かSIMか, 2, FALSE)/1000000</f>
        <v>0</v>
      </c>
      <c r="K472" s="323">
        <f>計算!K744*VLOOKUP(K$423, 観光入込客数_実数かSIMか, 2, FALSE)/1000000</f>
        <v>0</v>
      </c>
      <c r="L472" s="323">
        <f>計算!L744*VLOOKUP(L$423, 観光入込客数_実数かSIMか, 2, FALSE)/1000000</f>
        <v>0</v>
      </c>
      <c r="M472" s="323">
        <f>計算!M744*VLOOKUP(M$423, 観光入込客数_実数かSIMか, 2, FALSE)/1000000</f>
        <v>0</v>
      </c>
      <c r="N472" s="323">
        <f>計算!N744*VLOOKUP(N$423, 観光入込客数_実数かSIMか, 2, FALSE)/1000000</f>
        <v>0</v>
      </c>
      <c r="O472" s="323">
        <f>計算!O744*VLOOKUP(O$423, 観光入込客数_実数かSIMか, 2, FALSE)/1000000</f>
        <v>0</v>
      </c>
      <c r="P472" s="323">
        <f>計算!P744*VLOOKUP(P$423, 観光入込客数_実数かSIMか, 2, FALSE)/1000000</f>
        <v>0</v>
      </c>
      <c r="Q472" s="323">
        <f>計算!Q744*VLOOKUP(Q$423, 観光入込客数_実数かSIMか, 2, FALSE)/1000000</f>
        <v>0</v>
      </c>
      <c r="R472" s="323">
        <f>計算!R744*VLOOKUP(R$423, 観光入込客数_実数かSIMか, 2, FALSE)/1000000</f>
        <v>0</v>
      </c>
      <c r="S472" s="323">
        <f>計算!S744*VLOOKUP(S$423, 観光入込客数_実数かSIMか, 2, FALSE)/1000000</f>
        <v>0</v>
      </c>
      <c r="T472" s="584">
        <f t="shared" si="13"/>
        <v>0</v>
      </c>
    </row>
    <row r="473" spans="1:20" s="313" customFormat="1" ht="31.5" hidden="1" customHeight="1" x14ac:dyDescent="0.25">
      <c r="A473" s="305"/>
      <c r="B473" s="563" t="str">
        <f t="shared" si="12"/>
        <v/>
      </c>
      <c r="C473" s="720"/>
      <c r="D473" s="323">
        <f>計算!D745*VLOOKUP(D$423, 観光入込客数_実数かSIMか, 2, FALSE)/1000000</f>
        <v>0</v>
      </c>
      <c r="E473" s="323">
        <f>計算!E745*VLOOKUP(E$423, 観光入込客数_実数かSIMか, 2, FALSE)/1000000</f>
        <v>0</v>
      </c>
      <c r="F473" s="323">
        <f>計算!F745*VLOOKUP(F$423, 観光入込客数_実数かSIMか, 2, FALSE)/1000000</f>
        <v>0</v>
      </c>
      <c r="G473" s="323">
        <f>計算!G745*VLOOKUP(G$423, 観光入込客数_実数かSIMか, 2, FALSE)/1000000</f>
        <v>0</v>
      </c>
      <c r="H473" s="323">
        <f>計算!H745*VLOOKUP(H$423, 観光入込客数_実数かSIMか, 2, FALSE)/1000000</f>
        <v>0</v>
      </c>
      <c r="I473" s="323">
        <f>計算!I745*VLOOKUP(I$423, 観光入込客数_実数かSIMか, 2, FALSE)/1000000</f>
        <v>0</v>
      </c>
      <c r="J473" s="323">
        <f>計算!J745*VLOOKUP(J$423, 観光入込客数_実数かSIMか, 2, FALSE)/1000000</f>
        <v>0</v>
      </c>
      <c r="K473" s="323">
        <f>計算!K745*VLOOKUP(K$423, 観光入込客数_実数かSIMか, 2, FALSE)/1000000</f>
        <v>0</v>
      </c>
      <c r="L473" s="323">
        <f>計算!L745*VLOOKUP(L$423, 観光入込客数_実数かSIMか, 2, FALSE)/1000000</f>
        <v>0</v>
      </c>
      <c r="M473" s="323">
        <f>計算!M745*VLOOKUP(M$423, 観光入込客数_実数かSIMか, 2, FALSE)/1000000</f>
        <v>0</v>
      </c>
      <c r="N473" s="323">
        <f>計算!N745*VLOOKUP(N$423, 観光入込客数_実数かSIMか, 2, FALSE)/1000000</f>
        <v>0</v>
      </c>
      <c r="O473" s="323">
        <f>計算!O745*VLOOKUP(O$423, 観光入込客数_実数かSIMか, 2, FALSE)/1000000</f>
        <v>0</v>
      </c>
      <c r="P473" s="323">
        <f>計算!P745*VLOOKUP(P$423, 観光入込客数_実数かSIMか, 2, FALSE)/1000000</f>
        <v>0</v>
      </c>
      <c r="Q473" s="323">
        <f>計算!Q745*VLOOKUP(Q$423, 観光入込客数_実数かSIMか, 2, FALSE)/1000000</f>
        <v>0</v>
      </c>
      <c r="R473" s="323">
        <f>計算!R745*VLOOKUP(R$423, 観光入込客数_実数かSIMか, 2, FALSE)/1000000</f>
        <v>0</v>
      </c>
      <c r="S473" s="323">
        <f>計算!S745*VLOOKUP(S$423, 観光入込客数_実数かSIMか, 2, FALSE)/1000000</f>
        <v>0</v>
      </c>
      <c r="T473" s="584">
        <f t="shared" si="13"/>
        <v>0</v>
      </c>
    </row>
    <row r="474" spans="1:20" s="313" customFormat="1" ht="31.5" hidden="1" customHeight="1" x14ac:dyDescent="0.25">
      <c r="A474" s="305"/>
      <c r="B474" s="563" t="str">
        <f t="shared" si="12"/>
        <v/>
      </c>
      <c r="C474" s="720"/>
      <c r="D474" s="323">
        <f>計算!D746*VLOOKUP(D$423, 観光入込客数_実数かSIMか, 2, FALSE)/1000000</f>
        <v>0</v>
      </c>
      <c r="E474" s="323">
        <f>計算!E746*VLOOKUP(E$423, 観光入込客数_実数かSIMか, 2, FALSE)/1000000</f>
        <v>0</v>
      </c>
      <c r="F474" s="323">
        <f>計算!F746*VLOOKUP(F$423, 観光入込客数_実数かSIMか, 2, FALSE)/1000000</f>
        <v>0</v>
      </c>
      <c r="G474" s="323">
        <f>計算!G746*VLOOKUP(G$423, 観光入込客数_実数かSIMか, 2, FALSE)/1000000</f>
        <v>0</v>
      </c>
      <c r="H474" s="323">
        <f>計算!H746*VLOOKUP(H$423, 観光入込客数_実数かSIMか, 2, FALSE)/1000000</f>
        <v>0</v>
      </c>
      <c r="I474" s="323">
        <f>計算!I746*VLOOKUP(I$423, 観光入込客数_実数かSIMか, 2, FALSE)/1000000</f>
        <v>0</v>
      </c>
      <c r="J474" s="323">
        <f>計算!J746*VLOOKUP(J$423, 観光入込客数_実数かSIMか, 2, FALSE)/1000000</f>
        <v>0</v>
      </c>
      <c r="K474" s="323">
        <f>計算!K746*VLOOKUP(K$423, 観光入込客数_実数かSIMか, 2, FALSE)/1000000</f>
        <v>0</v>
      </c>
      <c r="L474" s="323">
        <f>計算!L746*VLOOKUP(L$423, 観光入込客数_実数かSIMか, 2, FALSE)/1000000</f>
        <v>0</v>
      </c>
      <c r="M474" s="323">
        <f>計算!M746*VLOOKUP(M$423, 観光入込客数_実数かSIMか, 2, FALSE)/1000000</f>
        <v>0</v>
      </c>
      <c r="N474" s="323">
        <f>計算!N746*VLOOKUP(N$423, 観光入込客数_実数かSIMか, 2, FALSE)/1000000</f>
        <v>0</v>
      </c>
      <c r="O474" s="323">
        <f>計算!O746*VLOOKUP(O$423, 観光入込客数_実数かSIMか, 2, FALSE)/1000000</f>
        <v>0</v>
      </c>
      <c r="P474" s="323">
        <f>計算!P746*VLOOKUP(P$423, 観光入込客数_実数かSIMか, 2, FALSE)/1000000</f>
        <v>0</v>
      </c>
      <c r="Q474" s="323">
        <f>計算!Q746*VLOOKUP(Q$423, 観光入込客数_実数かSIMか, 2, FALSE)/1000000</f>
        <v>0</v>
      </c>
      <c r="R474" s="323">
        <f>計算!R746*VLOOKUP(R$423, 観光入込客数_実数かSIMか, 2, FALSE)/1000000</f>
        <v>0</v>
      </c>
      <c r="S474" s="323">
        <f>計算!S746*VLOOKUP(S$423, 観光入込客数_実数かSIMか, 2, FALSE)/1000000</f>
        <v>0</v>
      </c>
      <c r="T474" s="584">
        <f t="shared" si="13"/>
        <v>0</v>
      </c>
    </row>
    <row r="475" spans="1:20" s="313" customFormat="1" ht="31.5" hidden="1" customHeight="1" x14ac:dyDescent="0.25">
      <c r="A475" s="305"/>
      <c r="B475" s="563" t="str">
        <f t="shared" si="12"/>
        <v/>
      </c>
      <c r="C475" s="720"/>
      <c r="D475" s="323">
        <f>計算!D747*VLOOKUP(D$423, 観光入込客数_実数かSIMか, 2, FALSE)/1000000</f>
        <v>0</v>
      </c>
      <c r="E475" s="323">
        <f>計算!E747*VLOOKUP(E$423, 観光入込客数_実数かSIMか, 2, FALSE)/1000000</f>
        <v>0</v>
      </c>
      <c r="F475" s="323">
        <f>計算!F747*VLOOKUP(F$423, 観光入込客数_実数かSIMか, 2, FALSE)/1000000</f>
        <v>0</v>
      </c>
      <c r="G475" s="323">
        <f>計算!G747*VLOOKUP(G$423, 観光入込客数_実数かSIMか, 2, FALSE)/1000000</f>
        <v>0</v>
      </c>
      <c r="H475" s="323">
        <f>計算!H747*VLOOKUP(H$423, 観光入込客数_実数かSIMか, 2, FALSE)/1000000</f>
        <v>0</v>
      </c>
      <c r="I475" s="323">
        <f>計算!I747*VLOOKUP(I$423, 観光入込客数_実数かSIMか, 2, FALSE)/1000000</f>
        <v>0</v>
      </c>
      <c r="J475" s="323">
        <f>計算!J747*VLOOKUP(J$423, 観光入込客数_実数かSIMか, 2, FALSE)/1000000</f>
        <v>0</v>
      </c>
      <c r="K475" s="323">
        <f>計算!K747*VLOOKUP(K$423, 観光入込客数_実数かSIMか, 2, FALSE)/1000000</f>
        <v>0</v>
      </c>
      <c r="L475" s="323">
        <f>計算!L747*VLOOKUP(L$423, 観光入込客数_実数かSIMか, 2, FALSE)/1000000</f>
        <v>0</v>
      </c>
      <c r="M475" s="323">
        <f>計算!M747*VLOOKUP(M$423, 観光入込客数_実数かSIMか, 2, FALSE)/1000000</f>
        <v>0</v>
      </c>
      <c r="N475" s="323">
        <f>計算!N747*VLOOKUP(N$423, 観光入込客数_実数かSIMか, 2, FALSE)/1000000</f>
        <v>0</v>
      </c>
      <c r="O475" s="323">
        <f>計算!O747*VLOOKUP(O$423, 観光入込客数_実数かSIMか, 2, FALSE)/1000000</f>
        <v>0</v>
      </c>
      <c r="P475" s="323">
        <f>計算!P747*VLOOKUP(P$423, 観光入込客数_実数かSIMか, 2, FALSE)/1000000</f>
        <v>0</v>
      </c>
      <c r="Q475" s="323">
        <f>計算!Q747*VLOOKUP(Q$423, 観光入込客数_実数かSIMか, 2, FALSE)/1000000</f>
        <v>0</v>
      </c>
      <c r="R475" s="323">
        <f>計算!R747*VLOOKUP(R$423, 観光入込客数_実数かSIMか, 2, FALSE)/1000000</f>
        <v>0</v>
      </c>
      <c r="S475" s="323">
        <f>計算!S747*VLOOKUP(S$423, 観光入込客数_実数かSIMか, 2, FALSE)/1000000</f>
        <v>0</v>
      </c>
      <c r="T475" s="584">
        <f t="shared" si="13"/>
        <v>0</v>
      </c>
    </row>
    <row r="476" spans="1:20" s="313" customFormat="1" ht="31.5" hidden="1" customHeight="1" x14ac:dyDescent="0.25">
      <c r="A476" s="305"/>
      <c r="B476" s="563" t="str">
        <f t="shared" si="12"/>
        <v/>
      </c>
      <c r="C476" s="720"/>
      <c r="D476" s="323">
        <f>計算!D748*VLOOKUP(D$423, 観光入込客数_実数かSIMか, 2, FALSE)/1000000</f>
        <v>0</v>
      </c>
      <c r="E476" s="323">
        <f>計算!E748*VLOOKUP(E$423, 観光入込客数_実数かSIMか, 2, FALSE)/1000000</f>
        <v>0</v>
      </c>
      <c r="F476" s="323">
        <f>計算!F748*VLOOKUP(F$423, 観光入込客数_実数かSIMか, 2, FALSE)/1000000</f>
        <v>0</v>
      </c>
      <c r="G476" s="323">
        <f>計算!G748*VLOOKUP(G$423, 観光入込客数_実数かSIMか, 2, FALSE)/1000000</f>
        <v>0</v>
      </c>
      <c r="H476" s="323">
        <f>計算!H748*VLOOKUP(H$423, 観光入込客数_実数かSIMか, 2, FALSE)/1000000</f>
        <v>0</v>
      </c>
      <c r="I476" s="323">
        <f>計算!I748*VLOOKUP(I$423, 観光入込客数_実数かSIMか, 2, FALSE)/1000000</f>
        <v>0</v>
      </c>
      <c r="J476" s="323">
        <f>計算!J748*VLOOKUP(J$423, 観光入込客数_実数かSIMか, 2, FALSE)/1000000</f>
        <v>0</v>
      </c>
      <c r="K476" s="323">
        <f>計算!K748*VLOOKUP(K$423, 観光入込客数_実数かSIMか, 2, FALSE)/1000000</f>
        <v>0</v>
      </c>
      <c r="L476" s="323">
        <f>計算!L748*VLOOKUP(L$423, 観光入込客数_実数かSIMか, 2, FALSE)/1000000</f>
        <v>0</v>
      </c>
      <c r="M476" s="323">
        <f>計算!M748*VLOOKUP(M$423, 観光入込客数_実数かSIMか, 2, FALSE)/1000000</f>
        <v>0</v>
      </c>
      <c r="N476" s="323">
        <f>計算!N748*VLOOKUP(N$423, 観光入込客数_実数かSIMか, 2, FALSE)/1000000</f>
        <v>0</v>
      </c>
      <c r="O476" s="323">
        <f>計算!O748*VLOOKUP(O$423, 観光入込客数_実数かSIMか, 2, FALSE)/1000000</f>
        <v>0</v>
      </c>
      <c r="P476" s="323">
        <f>計算!P748*VLOOKUP(P$423, 観光入込客数_実数かSIMか, 2, FALSE)/1000000</f>
        <v>0</v>
      </c>
      <c r="Q476" s="323">
        <f>計算!Q748*VLOOKUP(Q$423, 観光入込客数_実数かSIMか, 2, FALSE)/1000000</f>
        <v>0</v>
      </c>
      <c r="R476" s="323">
        <f>計算!R748*VLOOKUP(R$423, 観光入込客数_実数かSIMか, 2, FALSE)/1000000</f>
        <v>0</v>
      </c>
      <c r="S476" s="323">
        <f>計算!S748*VLOOKUP(S$423, 観光入込客数_実数かSIMか, 2, FALSE)/1000000</f>
        <v>0</v>
      </c>
      <c r="T476" s="584">
        <f t="shared" si="13"/>
        <v>0</v>
      </c>
    </row>
    <row r="477" spans="1:20" s="313" customFormat="1" ht="31.5" hidden="1" customHeight="1" x14ac:dyDescent="0.25">
      <c r="A477" s="305"/>
      <c r="B477" s="563" t="str">
        <f t="shared" si="12"/>
        <v/>
      </c>
      <c r="C477" s="720"/>
      <c r="D477" s="323">
        <f>計算!D749*VLOOKUP(D$423, 観光入込客数_実数かSIMか, 2, FALSE)/1000000</f>
        <v>0</v>
      </c>
      <c r="E477" s="323">
        <f>計算!E749*VLOOKUP(E$423, 観光入込客数_実数かSIMか, 2, FALSE)/1000000</f>
        <v>0</v>
      </c>
      <c r="F477" s="323">
        <f>計算!F749*VLOOKUP(F$423, 観光入込客数_実数かSIMか, 2, FALSE)/1000000</f>
        <v>0</v>
      </c>
      <c r="G477" s="323">
        <f>計算!G749*VLOOKUP(G$423, 観光入込客数_実数かSIMか, 2, FALSE)/1000000</f>
        <v>0</v>
      </c>
      <c r="H477" s="323">
        <f>計算!H749*VLOOKUP(H$423, 観光入込客数_実数かSIMか, 2, FALSE)/1000000</f>
        <v>0</v>
      </c>
      <c r="I477" s="323">
        <f>計算!I749*VLOOKUP(I$423, 観光入込客数_実数かSIMか, 2, FALSE)/1000000</f>
        <v>0</v>
      </c>
      <c r="J477" s="323">
        <f>計算!J749*VLOOKUP(J$423, 観光入込客数_実数かSIMか, 2, FALSE)/1000000</f>
        <v>0</v>
      </c>
      <c r="K477" s="323">
        <f>計算!K749*VLOOKUP(K$423, 観光入込客数_実数かSIMか, 2, FALSE)/1000000</f>
        <v>0</v>
      </c>
      <c r="L477" s="323">
        <f>計算!L749*VLOOKUP(L$423, 観光入込客数_実数かSIMか, 2, FALSE)/1000000</f>
        <v>0</v>
      </c>
      <c r="M477" s="323">
        <f>計算!M749*VLOOKUP(M$423, 観光入込客数_実数かSIMか, 2, FALSE)/1000000</f>
        <v>0</v>
      </c>
      <c r="N477" s="323">
        <f>計算!N749*VLOOKUP(N$423, 観光入込客数_実数かSIMか, 2, FALSE)/1000000</f>
        <v>0</v>
      </c>
      <c r="O477" s="323">
        <f>計算!O749*VLOOKUP(O$423, 観光入込客数_実数かSIMか, 2, FALSE)/1000000</f>
        <v>0</v>
      </c>
      <c r="P477" s="323">
        <f>計算!P749*VLOOKUP(P$423, 観光入込客数_実数かSIMか, 2, FALSE)/1000000</f>
        <v>0</v>
      </c>
      <c r="Q477" s="323">
        <f>計算!Q749*VLOOKUP(Q$423, 観光入込客数_実数かSIMか, 2, FALSE)/1000000</f>
        <v>0</v>
      </c>
      <c r="R477" s="323">
        <f>計算!R749*VLOOKUP(R$423, 観光入込客数_実数かSIMか, 2, FALSE)/1000000</f>
        <v>0</v>
      </c>
      <c r="S477" s="323">
        <f>計算!S749*VLOOKUP(S$423, 観光入込客数_実数かSIMか, 2, FALSE)/1000000</f>
        <v>0</v>
      </c>
      <c r="T477" s="584">
        <f t="shared" si="13"/>
        <v>0</v>
      </c>
    </row>
    <row r="478" spans="1:20" s="313" customFormat="1" ht="31.5" hidden="1" customHeight="1" x14ac:dyDescent="0.25">
      <c r="A478" s="305"/>
      <c r="B478" s="563" t="str">
        <f t="shared" si="12"/>
        <v/>
      </c>
      <c r="C478" s="720"/>
      <c r="D478" s="323">
        <f>計算!D750*VLOOKUP(D$423, 観光入込客数_実数かSIMか, 2, FALSE)/1000000</f>
        <v>0</v>
      </c>
      <c r="E478" s="323">
        <f>計算!E750*VLOOKUP(E$423, 観光入込客数_実数かSIMか, 2, FALSE)/1000000</f>
        <v>0</v>
      </c>
      <c r="F478" s="323">
        <f>計算!F750*VLOOKUP(F$423, 観光入込客数_実数かSIMか, 2, FALSE)/1000000</f>
        <v>0</v>
      </c>
      <c r="G478" s="323">
        <f>計算!G750*VLOOKUP(G$423, 観光入込客数_実数かSIMか, 2, FALSE)/1000000</f>
        <v>0</v>
      </c>
      <c r="H478" s="323">
        <f>計算!H750*VLOOKUP(H$423, 観光入込客数_実数かSIMか, 2, FALSE)/1000000</f>
        <v>0</v>
      </c>
      <c r="I478" s="323">
        <f>計算!I750*VLOOKUP(I$423, 観光入込客数_実数かSIMか, 2, FALSE)/1000000</f>
        <v>0</v>
      </c>
      <c r="J478" s="323">
        <f>計算!J750*VLOOKUP(J$423, 観光入込客数_実数かSIMか, 2, FALSE)/1000000</f>
        <v>0</v>
      </c>
      <c r="K478" s="323">
        <f>計算!K750*VLOOKUP(K$423, 観光入込客数_実数かSIMか, 2, FALSE)/1000000</f>
        <v>0</v>
      </c>
      <c r="L478" s="323">
        <f>計算!L750*VLOOKUP(L$423, 観光入込客数_実数かSIMか, 2, FALSE)/1000000</f>
        <v>0</v>
      </c>
      <c r="M478" s="323">
        <f>計算!M750*VLOOKUP(M$423, 観光入込客数_実数かSIMか, 2, FALSE)/1000000</f>
        <v>0</v>
      </c>
      <c r="N478" s="323">
        <f>計算!N750*VLOOKUP(N$423, 観光入込客数_実数かSIMか, 2, FALSE)/1000000</f>
        <v>0</v>
      </c>
      <c r="O478" s="323">
        <f>計算!O750*VLOOKUP(O$423, 観光入込客数_実数かSIMか, 2, FALSE)/1000000</f>
        <v>0</v>
      </c>
      <c r="P478" s="323">
        <f>計算!P750*VLOOKUP(P$423, 観光入込客数_実数かSIMか, 2, FALSE)/1000000</f>
        <v>0</v>
      </c>
      <c r="Q478" s="323">
        <f>計算!Q750*VLOOKUP(Q$423, 観光入込客数_実数かSIMか, 2, FALSE)/1000000</f>
        <v>0</v>
      </c>
      <c r="R478" s="323">
        <f>計算!R750*VLOOKUP(R$423, 観光入込客数_実数かSIMか, 2, FALSE)/1000000</f>
        <v>0</v>
      </c>
      <c r="S478" s="323">
        <f>計算!S750*VLOOKUP(S$423, 観光入込客数_実数かSIMか, 2, FALSE)/1000000</f>
        <v>0</v>
      </c>
      <c r="T478" s="584">
        <f t="shared" si="13"/>
        <v>0</v>
      </c>
    </row>
    <row r="479" spans="1:20" s="313" customFormat="1" ht="31.5" hidden="1" customHeight="1" x14ac:dyDescent="0.25">
      <c r="A479" s="305"/>
      <c r="B479" s="563" t="str">
        <f t="shared" si="12"/>
        <v/>
      </c>
      <c r="C479" s="720"/>
      <c r="D479" s="323">
        <f>計算!D751*VLOOKUP(D$423, 観光入込客数_実数かSIMか, 2, FALSE)/1000000</f>
        <v>0</v>
      </c>
      <c r="E479" s="323">
        <f>計算!E751*VLOOKUP(E$423, 観光入込客数_実数かSIMか, 2, FALSE)/1000000</f>
        <v>0</v>
      </c>
      <c r="F479" s="323">
        <f>計算!F751*VLOOKUP(F$423, 観光入込客数_実数かSIMか, 2, FALSE)/1000000</f>
        <v>0</v>
      </c>
      <c r="G479" s="323">
        <f>計算!G751*VLOOKUP(G$423, 観光入込客数_実数かSIMか, 2, FALSE)/1000000</f>
        <v>0</v>
      </c>
      <c r="H479" s="323">
        <f>計算!H751*VLOOKUP(H$423, 観光入込客数_実数かSIMか, 2, FALSE)/1000000</f>
        <v>0</v>
      </c>
      <c r="I479" s="323">
        <f>計算!I751*VLOOKUP(I$423, 観光入込客数_実数かSIMか, 2, FALSE)/1000000</f>
        <v>0</v>
      </c>
      <c r="J479" s="323">
        <f>計算!J751*VLOOKUP(J$423, 観光入込客数_実数かSIMか, 2, FALSE)/1000000</f>
        <v>0</v>
      </c>
      <c r="K479" s="323">
        <f>計算!K751*VLOOKUP(K$423, 観光入込客数_実数かSIMか, 2, FALSE)/1000000</f>
        <v>0</v>
      </c>
      <c r="L479" s="323">
        <f>計算!L751*VLOOKUP(L$423, 観光入込客数_実数かSIMか, 2, FALSE)/1000000</f>
        <v>0</v>
      </c>
      <c r="M479" s="323">
        <f>計算!M751*VLOOKUP(M$423, 観光入込客数_実数かSIMか, 2, FALSE)/1000000</f>
        <v>0</v>
      </c>
      <c r="N479" s="323">
        <f>計算!N751*VLOOKUP(N$423, 観光入込客数_実数かSIMか, 2, FALSE)/1000000</f>
        <v>0</v>
      </c>
      <c r="O479" s="323">
        <f>計算!O751*VLOOKUP(O$423, 観光入込客数_実数かSIMか, 2, FALSE)/1000000</f>
        <v>0</v>
      </c>
      <c r="P479" s="323">
        <f>計算!P751*VLOOKUP(P$423, 観光入込客数_実数かSIMか, 2, FALSE)/1000000</f>
        <v>0</v>
      </c>
      <c r="Q479" s="323">
        <f>計算!Q751*VLOOKUP(Q$423, 観光入込客数_実数かSIMか, 2, FALSE)/1000000</f>
        <v>0</v>
      </c>
      <c r="R479" s="323">
        <f>計算!R751*VLOOKUP(R$423, 観光入込客数_実数かSIMか, 2, FALSE)/1000000</f>
        <v>0</v>
      </c>
      <c r="S479" s="323">
        <f>計算!S751*VLOOKUP(S$423, 観光入込客数_実数かSIMか, 2, FALSE)/1000000</f>
        <v>0</v>
      </c>
      <c r="T479" s="584">
        <f t="shared" si="13"/>
        <v>0</v>
      </c>
    </row>
    <row r="480" spans="1:20" s="313" customFormat="1" ht="31.5" hidden="1" customHeight="1" x14ac:dyDescent="0.25">
      <c r="A480" s="305"/>
      <c r="B480" s="563" t="str">
        <f t="shared" si="12"/>
        <v/>
      </c>
      <c r="C480" s="720"/>
      <c r="D480" s="323">
        <f>計算!D752*VLOOKUP(D$423, 観光入込客数_実数かSIMか, 2, FALSE)/1000000</f>
        <v>0</v>
      </c>
      <c r="E480" s="323">
        <f>計算!E752*VLOOKUP(E$423, 観光入込客数_実数かSIMか, 2, FALSE)/1000000</f>
        <v>0</v>
      </c>
      <c r="F480" s="323">
        <f>計算!F752*VLOOKUP(F$423, 観光入込客数_実数かSIMか, 2, FALSE)/1000000</f>
        <v>0</v>
      </c>
      <c r="G480" s="323">
        <f>計算!G752*VLOOKUP(G$423, 観光入込客数_実数かSIMか, 2, FALSE)/1000000</f>
        <v>0</v>
      </c>
      <c r="H480" s="323">
        <f>計算!H752*VLOOKUP(H$423, 観光入込客数_実数かSIMか, 2, FALSE)/1000000</f>
        <v>0</v>
      </c>
      <c r="I480" s="323">
        <f>計算!I752*VLOOKUP(I$423, 観光入込客数_実数かSIMか, 2, FALSE)/1000000</f>
        <v>0</v>
      </c>
      <c r="J480" s="323">
        <f>計算!J752*VLOOKUP(J$423, 観光入込客数_実数かSIMか, 2, FALSE)/1000000</f>
        <v>0</v>
      </c>
      <c r="K480" s="323">
        <f>計算!K752*VLOOKUP(K$423, 観光入込客数_実数かSIMか, 2, FALSE)/1000000</f>
        <v>0</v>
      </c>
      <c r="L480" s="323">
        <f>計算!L752*VLOOKUP(L$423, 観光入込客数_実数かSIMか, 2, FALSE)/1000000</f>
        <v>0</v>
      </c>
      <c r="M480" s="323">
        <f>計算!M752*VLOOKUP(M$423, 観光入込客数_実数かSIMか, 2, FALSE)/1000000</f>
        <v>0</v>
      </c>
      <c r="N480" s="323">
        <f>計算!N752*VLOOKUP(N$423, 観光入込客数_実数かSIMか, 2, FALSE)/1000000</f>
        <v>0</v>
      </c>
      <c r="O480" s="323">
        <f>計算!O752*VLOOKUP(O$423, 観光入込客数_実数かSIMか, 2, FALSE)/1000000</f>
        <v>0</v>
      </c>
      <c r="P480" s="323">
        <f>計算!P752*VLOOKUP(P$423, 観光入込客数_実数かSIMか, 2, FALSE)/1000000</f>
        <v>0</v>
      </c>
      <c r="Q480" s="323">
        <f>計算!Q752*VLOOKUP(Q$423, 観光入込客数_実数かSIMか, 2, FALSE)/1000000</f>
        <v>0</v>
      </c>
      <c r="R480" s="323">
        <f>計算!R752*VLOOKUP(R$423, 観光入込客数_実数かSIMか, 2, FALSE)/1000000</f>
        <v>0</v>
      </c>
      <c r="S480" s="323">
        <f>計算!S752*VLOOKUP(S$423, 観光入込客数_実数かSIMか, 2, FALSE)/1000000</f>
        <v>0</v>
      </c>
      <c r="T480" s="584">
        <f t="shared" si="13"/>
        <v>0</v>
      </c>
    </row>
    <row r="481" spans="1:20" s="313" customFormat="1" ht="31.5" hidden="1" customHeight="1" x14ac:dyDescent="0.25">
      <c r="A481" s="305"/>
      <c r="B481" s="563" t="str">
        <f t="shared" si="12"/>
        <v/>
      </c>
      <c r="C481" s="720"/>
      <c r="D481" s="323">
        <f>計算!D753*VLOOKUP(D$423, 観光入込客数_実数かSIMか, 2, FALSE)/1000000</f>
        <v>0</v>
      </c>
      <c r="E481" s="323">
        <f>計算!E753*VLOOKUP(E$423, 観光入込客数_実数かSIMか, 2, FALSE)/1000000</f>
        <v>0</v>
      </c>
      <c r="F481" s="323">
        <f>計算!F753*VLOOKUP(F$423, 観光入込客数_実数かSIMか, 2, FALSE)/1000000</f>
        <v>0</v>
      </c>
      <c r="G481" s="323">
        <f>計算!G753*VLOOKUP(G$423, 観光入込客数_実数かSIMか, 2, FALSE)/1000000</f>
        <v>0</v>
      </c>
      <c r="H481" s="323">
        <f>計算!H753*VLOOKUP(H$423, 観光入込客数_実数かSIMか, 2, FALSE)/1000000</f>
        <v>0</v>
      </c>
      <c r="I481" s="323">
        <f>計算!I753*VLOOKUP(I$423, 観光入込客数_実数かSIMか, 2, FALSE)/1000000</f>
        <v>0</v>
      </c>
      <c r="J481" s="323">
        <f>計算!J753*VLOOKUP(J$423, 観光入込客数_実数かSIMか, 2, FALSE)/1000000</f>
        <v>0</v>
      </c>
      <c r="K481" s="323">
        <f>計算!K753*VLOOKUP(K$423, 観光入込客数_実数かSIMか, 2, FALSE)/1000000</f>
        <v>0</v>
      </c>
      <c r="L481" s="323">
        <f>計算!L753*VLOOKUP(L$423, 観光入込客数_実数かSIMか, 2, FALSE)/1000000</f>
        <v>0</v>
      </c>
      <c r="M481" s="323">
        <f>計算!M753*VLOOKUP(M$423, 観光入込客数_実数かSIMか, 2, FALSE)/1000000</f>
        <v>0</v>
      </c>
      <c r="N481" s="323">
        <f>計算!N753*VLOOKUP(N$423, 観光入込客数_実数かSIMか, 2, FALSE)/1000000</f>
        <v>0</v>
      </c>
      <c r="O481" s="323">
        <f>計算!O753*VLOOKUP(O$423, 観光入込客数_実数かSIMか, 2, FALSE)/1000000</f>
        <v>0</v>
      </c>
      <c r="P481" s="323">
        <f>計算!P753*VLOOKUP(P$423, 観光入込客数_実数かSIMか, 2, FALSE)/1000000</f>
        <v>0</v>
      </c>
      <c r="Q481" s="323">
        <f>計算!Q753*VLOOKUP(Q$423, 観光入込客数_実数かSIMか, 2, FALSE)/1000000</f>
        <v>0</v>
      </c>
      <c r="R481" s="323">
        <f>計算!R753*VLOOKUP(R$423, 観光入込客数_実数かSIMか, 2, FALSE)/1000000</f>
        <v>0</v>
      </c>
      <c r="S481" s="323">
        <f>計算!S753*VLOOKUP(S$423, 観光入込客数_実数かSIMか, 2, FALSE)/1000000</f>
        <v>0</v>
      </c>
      <c r="T481" s="584">
        <f t="shared" si="13"/>
        <v>0</v>
      </c>
    </row>
    <row r="482" spans="1:20" s="313" customFormat="1" ht="31.5" hidden="1" customHeight="1" x14ac:dyDescent="0.25">
      <c r="A482" s="305"/>
      <c r="B482" s="563" t="str">
        <f t="shared" si="12"/>
        <v/>
      </c>
      <c r="C482" s="720"/>
      <c r="D482" s="323">
        <f>計算!D754*VLOOKUP(D$423, 観光入込客数_実数かSIMか, 2, FALSE)/1000000</f>
        <v>0</v>
      </c>
      <c r="E482" s="323">
        <f>計算!E754*VLOOKUP(E$423, 観光入込客数_実数かSIMか, 2, FALSE)/1000000</f>
        <v>0</v>
      </c>
      <c r="F482" s="323">
        <f>計算!F754*VLOOKUP(F$423, 観光入込客数_実数かSIMか, 2, FALSE)/1000000</f>
        <v>0</v>
      </c>
      <c r="G482" s="323">
        <f>計算!G754*VLOOKUP(G$423, 観光入込客数_実数かSIMか, 2, FALSE)/1000000</f>
        <v>0</v>
      </c>
      <c r="H482" s="323">
        <f>計算!H754*VLOOKUP(H$423, 観光入込客数_実数かSIMか, 2, FALSE)/1000000</f>
        <v>0</v>
      </c>
      <c r="I482" s="323">
        <f>計算!I754*VLOOKUP(I$423, 観光入込客数_実数かSIMか, 2, FALSE)/1000000</f>
        <v>0</v>
      </c>
      <c r="J482" s="323">
        <f>計算!J754*VLOOKUP(J$423, 観光入込客数_実数かSIMか, 2, FALSE)/1000000</f>
        <v>0</v>
      </c>
      <c r="K482" s="323">
        <f>計算!K754*VLOOKUP(K$423, 観光入込客数_実数かSIMか, 2, FALSE)/1000000</f>
        <v>0</v>
      </c>
      <c r="L482" s="323">
        <f>計算!L754*VLOOKUP(L$423, 観光入込客数_実数かSIMか, 2, FALSE)/1000000</f>
        <v>0</v>
      </c>
      <c r="M482" s="323">
        <f>計算!M754*VLOOKUP(M$423, 観光入込客数_実数かSIMか, 2, FALSE)/1000000</f>
        <v>0</v>
      </c>
      <c r="N482" s="323">
        <f>計算!N754*VLOOKUP(N$423, 観光入込客数_実数かSIMか, 2, FALSE)/1000000</f>
        <v>0</v>
      </c>
      <c r="O482" s="323">
        <f>計算!O754*VLOOKUP(O$423, 観光入込客数_実数かSIMか, 2, FALSE)/1000000</f>
        <v>0</v>
      </c>
      <c r="P482" s="323">
        <f>計算!P754*VLOOKUP(P$423, 観光入込客数_実数かSIMか, 2, FALSE)/1000000</f>
        <v>0</v>
      </c>
      <c r="Q482" s="323">
        <f>計算!Q754*VLOOKUP(Q$423, 観光入込客数_実数かSIMか, 2, FALSE)/1000000</f>
        <v>0</v>
      </c>
      <c r="R482" s="323">
        <f>計算!R754*VLOOKUP(R$423, 観光入込客数_実数かSIMか, 2, FALSE)/1000000</f>
        <v>0</v>
      </c>
      <c r="S482" s="323">
        <f>計算!S754*VLOOKUP(S$423, 観光入込客数_実数かSIMか, 2, FALSE)/1000000</f>
        <v>0</v>
      </c>
      <c r="T482" s="584">
        <f t="shared" si="13"/>
        <v>0</v>
      </c>
    </row>
    <row r="483" spans="1:20" s="313" customFormat="1" ht="31.5" hidden="1" customHeight="1" x14ac:dyDescent="0.25">
      <c r="A483" s="305"/>
      <c r="B483" s="563" t="str">
        <f t="shared" si="12"/>
        <v/>
      </c>
      <c r="C483" s="720"/>
      <c r="D483" s="323">
        <f>計算!D755*VLOOKUP(D$423, 観光入込客数_実数かSIMか, 2, FALSE)/1000000</f>
        <v>0</v>
      </c>
      <c r="E483" s="323">
        <f>計算!E755*VLOOKUP(E$423, 観光入込客数_実数かSIMか, 2, FALSE)/1000000</f>
        <v>0</v>
      </c>
      <c r="F483" s="323">
        <f>計算!F755*VLOOKUP(F$423, 観光入込客数_実数かSIMか, 2, FALSE)/1000000</f>
        <v>0</v>
      </c>
      <c r="G483" s="323">
        <f>計算!G755*VLOOKUP(G$423, 観光入込客数_実数かSIMか, 2, FALSE)/1000000</f>
        <v>0</v>
      </c>
      <c r="H483" s="323">
        <f>計算!H755*VLOOKUP(H$423, 観光入込客数_実数かSIMか, 2, FALSE)/1000000</f>
        <v>0</v>
      </c>
      <c r="I483" s="323">
        <f>計算!I755*VLOOKUP(I$423, 観光入込客数_実数かSIMか, 2, FALSE)/1000000</f>
        <v>0</v>
      </c>
      <c r="J483" s="323">
        <f>計算!J755*VLOOKUP(J$423, 観光入込客数_実数かSIMか, 2, FALSE)/1000000</f>
        <v>0</v>
      </c>
      <c r="K483" s="323">
        <f>計算!K755*VLOOKUP(K$423, 観光入込客数_実数かSIMか, 2, FALSE)/1000000</f>
        <v>0</v>
      </c>
      <c r="L483" s="323">
        <f>計算!L755*VLOOKUP(L$423, 観光入込客数_実数かSIMか, 2, FALSE)/1000000</f>
        <v>0</v>
      </c>
      <c r="M483" s="323">
        <f>計算!M755*VLOOKUP(M$423, 観光入込客数_実数かSIMか, 2, FALSE)/1000000</f>
        <v>0</v>
      </c>
      <c r="N483" s="323">
        <f>計算!N755*VLOOKUP(N$423, 観光入込客数_実数かSIMか, 2, FALSE)/1000000</f>
        <v>0</v>
      </c>
      <c r="O483" s="323">
        <f>計算!O755*VLOOKUP(O$423, 観光入込客数_実数かSIMか, 2, FALSE)/1000000</f>
        <v>0</v>
      </c>
      <c r="P483" s="323">
        <f>計算!P755*VLOOKUP(P$423, 観光入込客数_実数かSIMか, 2, FALSE)/1000000</f>
        <v>0</v>
      </c>
      <c r="Q483" s="323">
        <f>計算!Q755*VLOOKUP(Q$423, 観光入込客数_実数かSIMか, 2, FALSE)/1000000</f>
        <v>0</v>
      </c>
      <c r="R483" s="323">
        <f>計算!R755*VLOOKUP(R$423, 観光入込客数_実数かSIMか, 2, FALSE)/1000000</f>
        <v>0</v>
      </c>
      <c r="S483" s="323">
        <f>計算!S755*VLOOKUP(S$423, 観光入込客数_実数かSIMか, 2, FALSE)/1000000</f>
        <v>0</v>
      </c>
      <c r="T483" s="584">
        <f t="shared" si="13"/>
        <v>0</v>
      </c>
    </row>
    <row r="484" spans="1:20" s="313" customFormat="1" ht="31.5" hidden="1" customHeight="1" x14ac:dyDescent="0.25">
      <c r="A484" s="305"/>
      <c r="B484" s="563" t="str">
        <f t="shared" si="12"/>
        <v/>
      </c>
      <c r="C484" s="720"/>
      <c r="D484" s="323">
        <f>計算!D756*VLOOKUP(D$423, 観光入込客数_実数かSIMか, 2, FALSE)/1000000</f>
        <v>0</v>
      </c>
      <c r="E484" s="323">
        <f>計算!E756*VLOOKUP(E$423, 観光入込客数_実数かSIMか, 2, FALSE)/1000000</f>
        <v>0</v>
      </c>
      <c r="F484" s="323">
        <f>計算!F756*VLOOKUP(F$423, 観光入込客数_実数かSIMか, 2, FALSE)/1000000</f>
        <v>0</v>
      </c>
      <c r="G484" s="323">
        <f>計算!G756*VLOOKUP(G$423, 観光入込客数_実数かSIMか, 2, FALSE)/1000000</f>
        <v>0</v>
      </c>
      <c r="H484" s="323">
        <f>計算!H756*VLOOKUP(H$423, 観光入込客数_実数かSIMか, 2, FALSE)/1000000</f>
        <v>0</v>
      </c>
      <c r="I484" s="323">
        <f>計算!I756*VLOOKUP(I$423, 観光入込客数_実数かSIMか, 2, FALSE)/1000000</f>
        <v>0</v>
      </c>
      <c r="J484" s="323">
        <f>計算!J756*VLOOKUP(J$423, 観光入込客数_実数かSIMか, 2, FALSE)/1000000</f>
        <v>0</v>
      </c>
      <c r="K484" s="323">
        <f>計算!K756*VLOOKUP(K$423, 観光入込客数_実数かSIMか, 2, FALSE)/1000000</f>
        <v>0</v>
      </c>
      <c r="L484" s="323">
        <f>計算!L756*VLOOKUP(L$423, 観光入込客数_実数かSIMか, 2, FALSE)/1000000</f>
        <v>0</v>
      </c>
      <c r="M484" s="323">
        <f>計算!M756*VLOOKUP(M$423, 観光入込客数_実数かSIMか, 2, FALSE)/1000000</f>
        <v>0</v>
      </c>
      <c r="N484" s="323">
        <f>計算!N756*VLOOKUP(N$423, 観光入込客数_実数かSIMか, 2, FALSE)/1000000</f>
        <v>0</v>
      </c>
      <c r="O484" s="323">
        <f>計算!O756*VLOOKUP(O$423, 観光入込客数_実数かSIMか, 2, FALSE)/1000000</f>
        <v>0</v>
      </c>
      <c r="P484" s="323">
        <f>計算!P756*VLOOKUP(P$423, 観光入込客数_実数かSIMか, 2, FALSE)/1000000</f>
        <v>0</v>
      </c>
      <c r="Q484" s="323">
        <f>計算!Q756*VLOOKUP(Q$423, 観光入込客数_実数かSIMか, 2, FALSE)/1000000</f>
        <v>0</v>
      </c>
      <c r="R484" s="323">
        <f>計算!R756*VLOOKUP(R$423, 観光入込客数_実数かSIMか, 2, FALSE)/1000000</f>
        <v>0</v>
      </c>
      <c r="S484" s="323">
        <f>計算!S756*VLOOKUP(S$423, 観光入込客数_実数かSIMか, 2, FALSE)/1000000</f>
        <v>0</v>
      </c>
      <c r="T484" s="584">
        <f t="shared" si="13"/>
        <v>0</v>
      </c>
    </row>
    <row r="485" spans="1:20" s="313" customFormat="1" ht="31.5" hidden="1" customHeight="1" x14ac:dyDescent="0.25">
      <c r="A485" s="305"/>
      <c r="B485" s="563" t="str">
        <f t="shared" si="12"/>
        <v/>
      </c>
      <c r="C485" s="720"/>
      <c r="D485" s="323">
        <f>計算!D757*VLOOKUP(D$423, 観光入込客数_実数かSIMか, 2, FALSE)/1000000</f>
        <v>0</v>
      </c>
      <c r="E485" s="323">
        <f>計算!E757*VLOOKUP(E$423, 観光入込客数_実数かSIMか, 2, FALSE)/1000000</f>
        <v>0</v>
      </c>
      <c r="F485" s="323">
        <f>計算!F757*VLOOKUP(F$423, 観光入込客数_実数かSIMか, 2, FALSE)/1000000</f>
        <v>0</v>
      </c>
      <c r="G485" s="323">
        <f>計算!G757*VLOOKUP(G$423, 観光入込客数_実数かSIMか, 2, FALSE)/1000000</f>
        <v>0</v>
      </c>
      <c r="H485" s="323">
        <f>計算!H757*VLOOKUP(H$423, 観光入込客数_実数かSIMか, 2, FALSE)/1000000</f>
        <v>0</v>
      </c>
      <c r="I485" s="323">
        <f>計算!I757*VLOOKUP(I$423, 観光入込客数_実数かSIMか, 2, FALSE)/1000000</f>
        <v>0</v>
      </c>
      <c r="J485" s="323">
        <f>計算!J757*VLOOKUP(J$423, 観光入込客数_実数かSIMか, 2, FALSE)/1000000</f>
        <v>0</v>
      </c>
      <c r="K485" s="323">
        <f>計算!K757*VLOOKUP(K$423, 観光入込客数_実数かSIMか, 2, FALSE)/1000000</f>
        <v>0</v>
      </c>
      <c r="L485" s="323">
        <f>計算!L757*VLOOKUP(L$423, 観光入込客数_実数かSIMか, 2, FALSE)/1000000</f>
        <v>0</v>
      </c>
      <c r="M485" s="323">
        <f>計算!M757*VLOOKUP(M$423, 観光入込客数_実数かSIMか, 2, FALSE)/1000000</f>
        <v>0</v>
      </c>
      <c r="N485" s="323">
        <f>計算!N757*VLOOKUP(N$423, 観光入込客数_実数かSIMか, 2, FALSE)/1000000</f>
        <v>0</v>
      </c>
      <c r="O485" s="323">
        <f>計算!O757*VLOOKUP(O$423, 観光入込客数_実数かSIMか, 2, FALSE)/1000000</f>
        <v>0</v>
      </c>
      <c r="P485" s="323">
        <f>計算!P757*VLOOKUP(P$423, 観光入込客数_実数かSIMか, 2, FALSE)/1000000</f>
        <v>0</v>
      </c>
      <c r="Q485" s="323">
        <f>計算!Q757*VLOOKUP(Q$423, 観光入込客数_実数かSIMか, 2, FALSE)/1000000</f>
        <v>0</v>
      </c>
      <c r="R485" s="323">
        <f>計算!R757*VLOOKUP(R$423, 観光入込客数_実数かSIMか, 2, FALSE)/1000000</f>
        <v>0</v>
      </c>
      <c r="S485" s="323">
        <f>計算!S757*VLOOKUP(S$423, 観光入込客数_実数かSIMか, 2, FALSE)/1000000</f>
        <v>0</v>
      </c>
      <c r="T485" s="584">
        <f t="shared" si="13"/>
        <v>0</v>
      </c>
    </row>
    <row r="486" spans="1:20" s="313" customFormat="1" ht="31.5" hidden="1" customHeight="1" x14ac:dyDescent="0.25">
      <c r="A486" s="305"/>
      <c r="B486" s="563" t="str">
        <f t="shared" si="12"/>
        <v/>
      </c>
      <c r="C486" s="720"/>
      <c r="D486" s="323">
        <f>計算!D758*VLOOKUP(D$423, 観光入込客数_実数かSIMか, 2, FALSE)/1000000</f>
        <v>0</v>
      </c>
      <c r="E486" s="323">
        <f>計算!E758*VLOOKUP(E$423, 観光入込客数_実数かSIMか, 2, FALSE)/1000000</f>
        <v>0</v>
      </c>
      <c r="F486" s="323">
        <f>計算!F758*VLOOKUP(F$423, 観光入込客数_実数かSIMか, 2, FALSE)/1000000</f>
        <v>0</v>
      </c>
      <c r="G486" s="323">
        <f>計算!G758*VLOOKUP(G$423, 観光入込客数_実数かSIMか, 2, FALSE)/1000000</f>
        <v>0</v>
      </c>
      <c r="H486" s="323">
        <f>計算!H758*VLOOKUP(H$423, 観光入込客数_実数かSIMか, 2, FALSE)/1000000</f>
        <v>0</v>
      </c>
      <c r="I486" s="323">
        <f>計算!I758*VLOOKUP(I$423, 観光入込客数_実数かSIMか, 2, FALSE)/1000000</f>
        <v>0</v>
      </c>
      <c r="J486" s="323">
        <f>計算!J758*VLOOKUP(J$423, 観光入込客数_実数かSIMか, 2, FALSE)/1000000</f>
        <v>0</v>
      </c>
      <c r="K486" s="323">
        <f>計算!K758*VLOOKUP(K$423, 観光入込客数_実数かSIMか, 2, FALSE)/1000000</f>
        <v>0</v>
      </c>
      <c r="L486" s="323">
        <f>計算!L758*VLOOKUP(L$423, 観光入込客数_実数かSIMか, 2, FALSE)/1000000</f>
        <v>0</v>
      </c>
      <c r="M486" s="323">
        <f>計算!M758*VLOOKUP(M$423, 観光入込客数_実数かSIMか, 2, FALSE)/1000000</f>
        <v>0</v>
      </c>
      <c r="N486" s="323">
        <f>計算!N758*VLOOKUP(N$423, 観光入込客数_実数かSIMか, 2, FALSE)/1000000</f>
        <v>0</v>
      </c>
      <c r="O486" s="323">
        <f>計算!O758*VLOOKUP(O$423, 観光入込客数_実数かSIMか, 2, FALSE)/1000000</f>
        <v>0</v>
      </c>
      <c r="P486" s="323">
        <f>計算!P758*VLOOKUP(P$423, 観光入込客数_実数かSIMか, 2, FALSE)/1000000</f>
        <v>0</v>
      </c>
      <c r="Q486" s="323">
        <f>計算!Q758*VLOOKUP(Q$423, 観光入込客数_実数かSIMか, 2, FALSE)/1000000</f>
        <v>0</v>
      </c>
      <c r="R486" s="323">
        <f>計算!R758*VLOOKUP(R$423, 観光入込客数_実数かSIMか, 2, FALSE)/1000000</f>
        <v>0</v>
      </c>
      <c r="S486" s="323">
        <f>計算!S758*VLOOKUP(S$423, 観光入込客数_実数かSIMか, 2, FALSE)/1000000</f>
        <v>0</v>
      </c>
      <c r="T486" s="584">
        <f t="shared" si="13"/>
        <v>0</v>
      </c>
    </row>
    <row r="487" spans="1:20" s="313" customFormat="1" ht="31.5" hidden="1" customHeight="1" x14ac:dyDescent="0.25">
      <c r="A487" s="305"/>
      <c r="B487" s="563" t="str">
        <f t="shared" si="12"/>
        <v/>
      </c>
      <c r="C487" s="720"/>
      <c r="D487" s="323">
        <f>計算!D759*VLOOKUP(D$423, 観光入込客数_実数かSIMか, 2, FALSE)/1000000</f>
        <v>0</v>
      </c>
      <c r="E487" s="323">
        <f>計算!E759*VLOOKUP(E$423, 観光入込客数_実数かSIMか, 2, FALSE)/1000000</f>
        <v>0</v>
      </c>
      <c r="F487" s="323">
        <f>計算!F759*VLOOKUP(F$423, 観光入込客数_実数かSIMか, 2, FALSE)/1000000</f>
        <v>0</v>
      </c>
      <c r="G487" s="323">
        <f>計算!G759*VLOOKUP(G$423, 観光入込客数_実数かSIMか, 2, FALSE)/1000000</f>
        <v>0</v>
      </c>
      <c r="H487" s="323">
        <f>計算!H759*VLOOKUP(H$423, 観光入込客数_実数かSIMか, 2, FALSE)/1000000</f>
        <v>0</v>
      </c>
      <c r="I487" s="323">
        <f>計算!I759*VLOOKUP(I$423, 観光入込客数_実数かSIMか, 2, FALSE)/1000000</f>
        <v>0</v>
      </c>
      <c r="J487" s="323">
        <f>計算!J759*VLOOKUP(J$423, 観光入込客数_実数かSIMか, 2, FALSE)/1000000</f>
        <v>0</v>
      </c>
      <c r="K487" s="323">
        <f>計算!K759*VLOOKUP(K$423, 観光入込客数_実数かSIMか, 2, FALSE)/1000000</f>
        <v>0</v>
      </c>
      <c r="L487" s="323">
        <f>計算!L759*VLOOKUP(L$423, 観光入込客数_実数かSIMか, 2, FALSE)/1000000</f>
        <v>0</v>
      </c>
      <c r="M487" s="323">
        <f>計算!M759*VLOOKUP(M$423, 観光入込客数_実数かSIMか, 2, FALSE)/1000000</f>
        <v>0</v>
      </c>
      <c r="N487" s="323">
        <f>計算!N759*VLOOKUP(N$423, 観光入込客数_実数かSIMか, 2, FALSE)/1000000</f>
        <v>0</v>
      </c>
      <c r="O487" s="323">
        <f>計算!O759*VLOOKUP(O$423, 観光入込客数_実数かSIMか, 2, FALSE)/1000000</f>
        <v>0</v>
      </c>
      <c r="P487" s="323">
        <f>計算!P759*VLOOKUP(P$423, 観光入込客数_実数かSIMか, 2, FALSE)/1000000</f>
        <v>0</v>
      </c>
      <c r="Q487" s="323">
        <f>計算!Q759*VLOOKUP(Q$423, 観光入込客数_実数かSIMか, 2, FALSE)/1000000</f>
        <v>0</v>
      </c>
      <c r="R487" s="323">
        <f>計算!R759*VLOOKUP(R$423, 観光入込客数_実数かSIMか, 2, FALSE)/1000000</f>
        <v>0</v>
      </c>
      <c r="S487" s="323">
        <f>計算!S759*VLOOKUP(S$423, 観光入込客数_実数かSIMか, 2, FALSE)/1000000</f>
        <v>0</v>
      </c>
      <c r="T487" s="584">
        <f t="shared" si="13"/>
        <v>0</v>
      </c>
    </row>
    <row r="488" spans="1:20" s="313" customFormat="1" ht="31.5" hidden="1" customHeight="1" x14ac:dyDescent="0.25">
      <c r="A488" s="305"/>
      <c r="B488" s="563" t="str">
        <f t="shared" si="12"/>
        <v/>
      </c>
      <c r="C488" s="720"/>
      <c r="D488" s="323">
        <f>計算!D760*VLOOKUP(D$423, 観光入込客数_実数かSIMか, 2, FALSE)/1000000</f>
        <v>0</v>
      </c>
      <c r="E488" s="323">
        <f>計算!E760*VLOOKUP(E$423, 観光入込客数_実数かSIMか, 2, FALSE)/1000000</f>
        <v>0</v>
      </c>
      <c r="F488" s="323">
        <f>計算!F760*VLOOKUP(F$423, 観光入込客数_実数かSIMか, 2, FALSE)/1000000</f>
        <v>0</v>
      </c>
      <c r="G488" s="323">
        <f>計算!G760*VLOOKUP(G$423, 観光入込客数_実数かSIMか, 2, FALSE)/1000000</f>
        <v>0</v>
      </c>
      <c r="H488" s="323">
        <f>計算!H760*VLOOKUP(H$423, 観光入込客数_実数かSIMか, 2, FALSE)/1000000</f>
        <v>0</v>
      </c>
      <c r="I488" s="323">
        <f>計算!I760*VLOOKUP(I$423, 観光入込客数_実数かSIMか, 2, FALSE)/1000000</f>
        <v>0</v>
      </c>
      <c r="J488" s="323">
        <f>計算!J760*VLOOKUP(J$423, 観光入込客数_実数かSIMか, 2, FALSE)/1000000</f>
        <v>0</v>
      </c>
      <c r="K488" s="323">
        <f>計算!K760*VLOOKUP(K$423, 観光入込客数_実数かSIMか, 2, FALSE)/1000000</f>
        <v>0</v>
      </c>
      <c r="L488" s="323">
        <f>計算!L760*VLOOKUP(L$423, 観光入込客数_実数かSIMか, 2, FALSE)/1000000</f>
        <v>0</v>
      </c>
      <c r="M488" s="323">
        <f>計算!M760*VLOOKUP(M$423, 観光入込客数_実数かSIMか, 2, FALSE)/1000000</f>
        <v>0</v>
      </c>
      <c r="N488" s="323">
        <f>計算!N760*VLOOKUP(N$423, 観光入込客数_実数かSIMか, 2, FALSE)/1000000</f>
        <v>0</v>
      </c>
      <c r="O488" s="323">
        <f>計算!O760*VLOOKUP(O$423, 観光入込客数_実数かSIMか, 2, FALSE)/1000000</f>
        <v>0</v>
      </c>
      <c r="P488" s="323">
        <f>計算!P760*VLOOKUP(P$423, 観光入込客数_実数かSIMか, 2, FALSE)/1000000</f>
        <v>0</v>
      </c>
      <c r="Q488" s="323">
        <f>計算!Q760*VLOOKUP(Q$423, 観光入込客数_実数かSIMか, 2, FALSE)/1000000</f>
        <v>0</v>
      </c>
      <c r="R488" s="323">
        <f>計算!R760*VLOOKUP(R$423, 観光入込客数_実数かSIMか, 2, FALSE)/1000000</f>
        <v>0</v>
      </c>
      <c r="S488" s="323">
        <f>計算!S760*VLOOKUP(S$423, 観光入込客数_実数かSIMか, 2, FALSE)/1000000</f>
        <v>0</v>
      </c>
      <c r="T488" s="584">
        <f t="shared" si="13"/>
        <v>0</v>
      </c>
    </row>
    <row r="489" spans="1:20" s="313" customFormat="1" ht="31.5" hidden="1" customHeight="1" x14ac:dyDescent="0.25">
      <c r="A489" s="305"/>
      <c r="B489" s="563" t="str">
        <f t="shared" ref="B489:B520" si="14">IF(B227="", "", B227)</f>
        <v/>
      </c>
      <c r="C489" s="720"/>
      <c r="D489" s="323">
        <f>計算!D761*VLOOKUP(D$423, 観光入込客数_実数かSIMか, 2, FALSE)/1000000</f>
        <v>0</v>
      </c>
      <c r="E489" s="323">
        <f>計算!E761*VLOOKUP(E$423, 観光入込客数_実数かSIMか, 2, FALSE)/1000000</f>
        <v>0</v>
      </c>
      <c r="F489" s="323">
        <f>計算!F761*VLOOKUP(F$423, 観光入込客数_実数かSIMか, 2, FALSE)/1000000</f>
        <v>0</v>
      </c>
      <c r="G489" s="323">
        <f>計算!G761*VLOOKUP(G$423, 観光入込客数_実数かSIMか, 2, FALSE)/1000000</f>
        <v>0</v>
      </c>
      <c r="H489" s="323">
        <f>計算!H761*VLOOKUP(H$423, 観光入込客数_実数かSIMか, 2, FALSE)/1000000</f>
        <v>0</v>
      </c>
      <c r="I489" s="323">
        <f>計算!I761*VLOOKUP(I$423, 観光入込客数_実数かSIMか, 2, FALSE)/1000000</f>
        <v>0</v>
      </c>
      <c r="J489" s="323">
        <f>計算!J761*VLOOKUP(J$423, 観光入込客数_実数かSIMか, 2, FALSE)/1000000</f>
        <v>0</v>
      </c>
      <c r="K489" s="323">
        <f>計算!K761*VLOOKUP(K$423, 観光入込客数_実数かSIMか, 2, FALSE)/1000000</f>
        <v>0</v>
      </c>
      <c r="L489" s="323">
        <f>計算!L761*VLOOKUP(L$423, 観光入込客数_実数かSIMか, 2, FALSE)/1000000</f>
        <v>0</v>
      </c>
      <c r="M489" s="323">
        <f>計算!M761*VLOOKUP(M$423, 観光入込客数_実数かSIMか, 2, FALSE)/1000000</f>
        <v>0</v>
      </c>
      <c r="N489" s="323">
        <f>計算!N761*VLOOKUP(N$423, 観光入込客数_実数かSIMか, 2, FALSE)/1000000</f>
        <v>0</v>
      </c>
      <c r="O489" s="323">
        <f>計算!O761*VLOOKUP(O$423, 観光入込客数_実数かSIMか, 2, FALSE)/1000000</f>
        <v>0</v>
      </c>
      <c r="P489" s="323">
        <f>計算!P761*VLOOKUP(P$423, 観光入込客数_実数かSIMか, 2, FALSE)/1000000</f>
        <v>0</v>
      </c>
      <c r="Q489" s="323">
        <f>計算!Q761*VLOOKUP(Q$423, 観光入込客数_実数かSIMか, 2, FALSE)/1000000</f>
        <v>0</v>
      </c>
      <c r="R489" s="323">
        <f>計算!R761*VLOOKUP(R$423, 観光入込客数_実数かSIMか, 2, FALSE)/1000000</f>
        <v>0</v>
      </c>
      <c r="S489" s="323">
        <f>計算!S761*VLOOKUP(S$423, 観光入込客数_実数かSIMか, 2, FALSE)/1000000</f>
        <v>0</v>
      </c>
      <c r="T489" s="584">
        <f t="shared" ref="T489:T520" si="15">SUMIF($D$424:$S$424, _スイッチ_観光客属性, $D489:$S489)</f>
        <v>0</v>
      </c>
    </row>
    <row r="490" spans="1:20" s="313" customFormat="1" ht="31.5" hidden="1" customHeight="1" x14ac:dyDescent="0.25">
      <c r="A490" s="305"/>
      <c r="B490" s="563" t="str">
        <f t="shared" si="14"/>
        <v/>
      </c>
      <c r="C490" s="720"/>
      <c r="D490" s="323">
        <f>計算!D762*VLOOKUP(D$423, 観光入込客数_実数かSIMか, 2, FALSE)/1000000</f>
        <v>0</v>
      </c>
      <c r="E490" s="323">
        <f>計算!E762*VLOOKUP(E$423, 観光入込客数_実数かSIMか, 2, FALSE)/1000000</f>
        <v>0</v>
      </c>
      <c r="F490" s="323">
        <f>計算!F762*VLOOKUP(F$423, 観光入込客数_実数かSIMか, 2, FALSE)/1000000</f>
        <v>0</v>
      </c>
      <c r="G490" s="323">
        <f>計算!G762*VLOOKUP(G$423, 観光入込客数_実数かSIMか, 2, FALSE)/1000000</f>
        <v>0</v>
      </c>
      <c r="H490" s="323">
        <f>計算!H762*VLOOKUP(H$423, 観光入込客数_実数かSIMか, 2, FALSE)/1000000</f>
        <v>0</v>
      </c>
      <c r="I490" s="323">
        <f>計算!I762*VLOOKUP(I$423, 観光入込客数_実数かSIMか, 2, FALSE)/1000000</f>
        <v>0</v>
      </c>
      <c r="J490" s="323">
        <f>計算!J762*VLOOKUP(J$423, 観光入込客数_実数かSIMか, 2, FALSE)/1000000</f>
        <v>0</v>
      </c>
      <c r="K490" s="323">
        <f>計算!K762*VLOOKUP(K$423, 観光入込客数_実数かSIMか, 2, FALSE)/1000000</f>
        <v>0</v>
      </c>
      <c r="L490" s="323">
        <f>計算!L762*VLOOKUP(L$423, 観光入込客数_実数かSIMか, 2, FALSE)/1000000</f>
        <v>0</v>
      </c>
      <c r="M490" s="323">
        <f>計算!M762*VLOOKUP(M$423, 観光入込客数_実数かSIMか, 2, FALSE)/1000000</f>
        <v>0</v>
      </c>
      <c r="N490" s="323">
        <f>計算!N762*VLOOKUP(N$423, 観光入込客数_実数かSIMか, 2, FALSE)/1000000</f>
        <v>0</v>
      </c>
      <c r="O490" s="323">
        <f>計算!O762*VLOOKUP(O$423, 観光入込客数_実数かSIMか, 2, FALSE)/1000000</f>
        <v>0</v>
      </c>
      <c r="P490" s="323">
        <f>計算!P762*VLOOKUP(P$423, 観光入込客数_実数かSIMか, 2, FALSE)/1000000</f>
        <v>0</v>
      </c>
      <c r="Q490" s="323">
        <f>計算!Q762*VLOOKUP(Q$423, 観光入込客数_実数かSIMか, 2, FALSE)/1000000</f>
        <v>0</v>
      </c>
      <c r="R490" s="323">
        <f>計算!R762*VLOOKUP(R$423, 観光入込客数_実数かSIMか, 2, FALSE)/1000000</f>
        <v>0</v>
      </c>
      <c r="S490" s="323">
        <f>計算!S762*VLOOKUP(S$423, 観光入込客数_実数かSIMか, 2, FALSE)/1000000</f>
        <v>0</v>
      </c>
      <c r="T490" s="584">
        <f t="shared" si="15"/>
        <v>0</v>
      </c>
    </row>
    <row r="491" spans="1:20" s="313" customFormat="1" ht="31.5" hidden="1" customHeight="1" x14ac:dyDescent="0.25">
      <c r="A491" s="305"/>
      <c r="B491" s="563" t="str">
        <f t="shared" si="14"/>
        <v/>
      </c>
      <c r="C491" s="720"/>
      <c r="D491" s="323">
        <f>計算!D763*VLOOKUP(D$423, 観光入込客数_実数かSIMか, 2, FALSE)/1000000</f>
        <v>0</v>
      </c>
      <c r="E491" s="323">
        <f>計算!E763*VLOOKUP(E$423, 観光入込客数_実数かSIMか, 2, FALSE)/1000000</f>
        <v>0</v>
      </c>
      <c r="F491" s="323">
        <f>計算!F763*VLOOKUP(F$423, 観光入込客数_実数かSIMか, 2, FALSE)/1000000</f>
        <v>0</v>
      </c>
      <c r="G491" s="323">
        <f>計算!G763*VLOOKUP(G$423, 観光入込客数_実数かSIMか, 2, FALSE)/1000000</f>
        <v>0</v>
      </c>
      <c r="H491" s="323">
        <f>計算!H763*VLOOKUP(H$423, 観光入込客数_実数かSIMか, 2, FALSE)/1000000</f>
        <v>0</v>
      </c>
      <c r="I491" s="323">
        <f>計算!I763*VLOOKUP(I$423, 観光入込客数_実数かSIMか, 2, FALSE)/1000000</f>
        <v>0</v>
      </c>
      <c r="J491" s="323">
        <f>計算!J763*VLOOKUP(J$423, 観光入込客数_実数かSIMか, 2, FALSE)/1000000</f>
        <v>0</v>
      </c>
      <c r="K491" s="323">
        <f>計算!K763*VLOOKUP(K$423, 観光入込客数_実数かSIMか, 2, FALSE)/1000000</f>
        <v>0</v>
      </c>
      <c r="L491" s="323">
        <f>計算!L763*VLOOKUP(L$423, 観光入込客数_実数かSIMか, 2, FALSE)/1000000</f>
        <v>0</v>
      </c>
      <c r="M491" s="323">
        <f>計算!M763*VLOOKUP(M$423, 観光入込客数_実数かSIMか, 2, FALSE)/1000000</f>
        <v>0</v>
      </c>
      <c r="N491" s="323">
        <f>計算!N763*VLOOKUP(N$423, 観光入込客数_実数かSIMか, 2, FALSE)/1000000</f>
        <v>0</v>
      </c>
      <c r="O491" s="323">
        <f>計算!O763*VLOOKUP(O$423, 観光入込客数_実数かSIMか, 2, FALSE)/1000000</f>
        <v>0</v>
      </c>
      <c r="P491" s="323">
        <f>計算!P763*VLOOKUP(P$423, 観光入込客数_実数かSIMか, 2, FALSE)/1000000</f>
        <v>0</v>
      </c>
      <c r="Q491" s="323">
        <f>計算!Q763*VLOOKUP(Q$423, 観光入込客数_実数かSIMか, 2, FALSE)/1000000</f>
        <v>0</v>
      </c>
      <c r="R491" s="323">
        <f>計算!R763*VLOOKUP(R$423, 観光入込客数_実数かSIMか, 2, FALSE)/1000000</f>
        <v>0</v>
      </c>
      <c r="S491" s="323">
        <f>計算!S763*VLOOKUP(S$423, 観光入込客数_実数かSIMか, 2, FALSE)/1000000</f>
        <v>0</v>
      </c>
      <c r="T491" s="584">
        <f t="shared" si="15"/>
        <v>0</v>
      </c>
    </row>
    <row r="492" spans="1:20" s="313" customFormat="1" ht="31.5" hidden="1" customHeight="1" x14ac:dyDescent="0.25">
      <c r="A492" s="305"/>
      <c r="B492" s="563" t="str">
        <f t="shared" si="14"/>
        <v/>
      </c>
      <c r="C492" s="720"/>
      <c r="D492" s="323">
        <f>計算!D764*VLOOKUP(D$423, 観光入込客数_実数かSIMか, 2, FALSE)/1000000</f>
        <v>0</v>
      </c>
      <c r="E492" s="323">
        <f>計算!E764*VLOOKUP(E$423, 観光入込客数_実数かSIMか, 2, FALSE)/1000000</f>
        <v>0</v>
      </c>
      <c r="F492" s="323">
        <f>計算!F764*VLOOKUP(F$423, 観光入込客数_実数かSIMか, 2, FALSE)/1000000</f>
        <v>0</v>
      </c>
      <c r="G492" s="323">
        <f>計算!G764*VLOOKUP(G$423, 観光入込客数_実数かSIMか, 2, FALSE)/1000000</f>
        <v>0</v>
      </c>
      <c r="H492" s="323">
        <f>計算!H764*VLOOKUP(H$423, 観光入込客数_実数かSIMか, 2, FALSE)/1000000</f>
        <v>0</v>
      </c>
      <c r="I492" s="323">
        <f>計算!I764*VLOOKUP(I$423, 観光入込客数_実数かSIMか, 2, FALSE)/1000000</f>
        <v>0</v>
      </c>
      <c r="J492" s="323">
        <f>計算!J764*VLOOKUP(J$423, 観光入込客数_実数かSIMか, 2, FALSE)/1000000</f>
        <v>0</v>
      </c>
      <c r="K492" s="323">
        <f>計算!K764*VLOOKUP(K$423, 観光入込客数_実数かSIMか, 2, FALSE)/1000000</f>
        <v>0</v>
      </c>
      <c r="L492" s="323">
        <f>計算!L764*VLOOKUP(L$423, 観光入込客数_実数かSIMか, 2, FALSE)/1000000</f>
        <v>0</v>
      </c>
      <c r="M492" s="323">
        <f>計算!M764*VLOOKUP(M$423, 観光入込客数_実数かSIMか, 2, FALSE)/1000000</f>
        <v>0</v>
      </c>
      <c r="N492" s="323">
        <f>計算!N764*VLOOKUP(N$423, 観光入込客数_実数かSIMか, 2, FALSE)/1000000</f>
        <v>0</v>
      </c>
      <c r="O492" s="323">
        <f>計算!O764*VLOOKUP(O$423, 観光入込客数_実数かSIMか, 2, FALSE)/1000000</f>
        <v>0</v>
      </c>
      <c r="P492" s="323">
        <f>計算!P764*VLOOKUP(P$423, 観光入込客数_実数かSIMか, 2, FALSE)/1000000</f>
        <v>0</v>
      </c>
      <c r="Q492" s="323">
        <f>計算!Q764*VLOOKUP(Q$423, 観光入込客数_実数かSIMか, 2, FALSE)/1000000</f>
        <v>0</v>
      </c>
      <c r="R492" s="323">
        <f>計算!R764*VLOOKUP(R$423, 観光入込客数_実数かSIMか, 2, FALSE)/1000000</f>
        <v>0</v>
      </c>
      <c r="S492" s="323">
        <f>計算!S764*VLOOKUP(S$423, 観光入込客数_実数かSIMか, 2, FALSE)/1000000</f>
        <v>0</v>
      </c>
      <c r="T492" s="584">
        <f t="shared" si="15"/>
        <v>0</v>
      </c>
    </row>
    <row r="493" spans="1:20" s="313" customFormat="1" ht="31.5" hidden="1" customHeight="1" x14ac:dyDescent="0.25">
      <c r="A493" s="305"/>
      <c r="B493" s="563" t="str">
        <f t="shared" si="14"/>
        <v/>
      </c>
      <c r="C493" s="720"/>
      <c r="D493" s="323">
        <f>計算!D765*VLOOKUP(D$423, 観光入込客数_実数かSIMか, 2, FALSE)/1000000</f>
        <v>0</v>
      </c>
      <c r="E493" s="323">
        <f>計算!E765*VLOOKUP(E$423, 観光入込客数_実数かSIMか, 2, FALSE)/1000000</f>
        <v>0</v>
      </c>
      <c r="F493" s="323">
        <f>計算!F765*VLOOKUP(F$423, 観光入込客数_実数かSIMか, 2, FALSE)/1000000</f>
        <v>0</v>
      </c>
      <c r="G493" s="323">
        <f>計算!G765*VLOOKUP(G$423, 観光入込客数_実数かSIMか, 2, FALSE)/1000000</f>
        <v>0</v>
      </c>
      <c r="H493" s="323">
        <f>計算!H765*VLOOKUP(H$423, 観光入込客数_実数かSIMか, 2, FALSE)/1000000</f>
        <v>0</v>
      </c>
      <c r="I493" s="323">
        <f>計算!I765*VLOOKUP(I$423, 観光入込客数_実数かSIMか, 2, FALSE)/1000000</f>
        <v>0</v>
      </c>
      <c r="J493" s="323">
        <f>計算!J765*VLOOKUP(J$423, 観光入込客数_実数かSIMか, 2, FALSE)/1000000</f>
        <v>0</v>
      </c>
      <c r="K493" s="323">
        <f>計算!K765*VLOOKUP(K$423, 観光入込客数_実数かSIMか, 2, FALSE)/1000000</f>
        <v>0</v>
      </c>
      <c r="L493" s="323">
        <f>計算!L765*VLOOKUP(L$423, 観光入込客数_実数かSIMか, 2, FALSE)/1000000</f>
        <v>0</v>
      </c>
      <c r="M493" s="323">
        <f>計算!M765*VLOOKUP(M$423, 観光入込客数_実数かSIMか, 2, FALSE)/1000000</f>
        <v>0</v>
      </c>
      <c r="N493" s="323">
        <f>計算!N765*VLOOKUP(N$423, 観光入込客数_実数かSIMか, 2, FALSE)/1000000</f>
        <v>0</v>
      </c>
      <c r="O493" s="323">
        <f>計算!O765*VLOOKUP(O$423, 観光入込客数_実数かSIMか, 2, FALSE)/1000000</f>
        <v>0</v>
      </c>
      <c r="P493" s="323">
        <f>計算!P765*VLOOKUP(P$423, 観光入込客数_実数かSIMか, 2, FALSE)/1000000</f>
        <v>0</v>
      </c>
      <c r="Q493" s="323">
        <f>計算!Q765*VLOOKUP(Q$423, 観光入込客数_実数かSIMか, 2, FALSE)/1000000</f>
        <v>0</v>
      </c>
      <c r="R493" s="323">
        <f>計算!R765*VLOOKUP(R$423, 観光入込客数_実数かSIMか, 2, FALSE)/1000000</f>
        <v>0</v>
      </c>
      <c r="S493" s="323">
        <f>計算!S765*VLOOKUP(S$423, 観光入込客数_実数かSIMか, 2, FALSE)/1000000</f>
        <v>0</v>
      </c>
      <c r="T493" s="584">
        <f t="shared" si="15"/>
        <v>0</v>
      </c>
    </row>
    <row r="494" spans="1:20" s="313" customFormat="1" ht="31.5" hidden="1" customHeight="1" x14ac:dyDescent="0.25">
      <c r="A494" s="305"/>
      <c r="B494" s="563" t="str">
        <f t="shared" si="14"/>
        <v/>
      </c>
      <c r="C494" s="720"/>
      <c r="D494" s="323">
        <f>計算!D766*VLOOKUP(D$423, 観光入込客数_実数かSIMか, 2, FALSE)/1000000</f>
        <v>0</v>
      </c>
      <c r="E494" s="323">
        <f>計算!E766*VLOOKUP(E$423, 観光入込客数_実数かSIMか, 2, FALSE)/1000000</f>
        <v>0</v>
      </c>
      <c r="F494" s="323">
        <f>計算!F766*VLOOKUP(F$423, 観光入込客数_実数かSIMか, 2, FALSE)/1000000</f>
        <v>0</v>
      </c>
      <c r="G494" s="323">
        <f>計算!G766*VLOOKUP(G$423, 観光入込客数_実数かSIMか, 2, FALSE)/1000000</f>
        <v>0</v>
      </c>
      <c r="H494" s="323">
        <f>計算!H766*VLOOKUP(H$423, 観光入込客数_実数かSIMか, 2, FALSE)/1000000</f>
        <v>0</v>
      </c>
      <c r="I494" s="323">
        <f>計算!I766*VLOOKUP(I$423, 観光入込客数_実数かSIMか, 2, FALSE)/1000000</f>
        <v>0</v>
      </c>
      <c r="J494" s="323">
        <f>計算!J766*VLOOKUP(J$423, 観光入込客数_実数かSIMか, 2, FALSE)/1000000</f>
        <v>0</v>
      </c>
      <c r="K494" s="323">
        <f>計算!K766*VLOOKUP(K$423, 観光入込客数_実数かSIMか, 2, FALSE)/1000000</f>
        <v>0</v>
      </c>
      <c r="L494" s="323">
        <f>計算!L766*VLOOKUP(L$423, 観光入込客数_実数かSIMか, 2, FALSE)/1000000</f>
        <v>0</v>
      </c>
      <c r="M494" s="323">
        <f>計算!M766*VLOOKUP(M$423, 観光入込客数_実数かSIMか, 2, FALSE)/1000000</f>
        <v>0</v>
      </c>
      <c r="N494" s="323">
        <f>計算!N766*VLOOKUP(N$423, 観光入込客数_実数かSIMか, 2, FALSE)/1000000</f>
        <v>0</v>
      </c>
      <c r="O494" s="323">
        <f>計算!O766*VLOOKUP(O$423, 観光入込客数_実数かSIMか, 2, FALSE)/1000000</f>
        <v>0</v>
      </c>
      <c r="P494" s="323">
        <f>計算!P766*VLOOKUP(P$423, 観光入込客数_実数かSIMか, 2, FALSE)/1000000</f>
        <v>0</v>
      </c>
      <c r="Q494" s="323">
        <f>計算!Q766*VLOOKUP(Q$423, 観光入込客数_実数かSIMか, 2, FALSE)/1000000</f>
        <v>0</v>
      </c>
      <c r="R494" s="323">
        <f>計算!R766*VLOOKUP(R$423, 観光入込客数_実数かSIMか, 2, FALSE)/1000000</f>
        <v>0</v>
      </c>
      <c r="S494" s="323">
        <f>計算!S766*VLOOKUP(S$423, 観光入込客数_実数かSIMか, 2, FALSE)/1000000</f>
        <v>0</v>
      </c>
      <c r="T494" s="584">
        <f t="shared" si="15"/>
        <v>0</v>
      </c>
    </row>
    <row r="495" spans="1:20" s="313" customFormat="1" ht="31.5" hidden="1" customHeight="1" x14ac:dyDescent="0.25">
      <c r="A495" s="305"/>
      <c r="B495" s="563" t="str">
        <f t="shared" si="14"/>
        <v/>
      </c>
      <c r="C495" s="720"/>
      <c r="D495" s="323">
        <f>計算!D767*VLOOKUP(D$423, 観光入込客数_実数かSIMか, 2, FALSE)/1000000</f>
        <v>0</v>
      </c>
      <c r="E495" s="323">
        <f>計算!E767*VLOOKUP(E$423, 観光入込客数_実数かSIMか, 2, FALSE)/1000000</f>
        <v>0</v>
      </c>
      <c r="F495" s="323">
        <f>計算!F767*VLOOKUP(F$423, 観光入込客数_実数かSIMか, 2, FALSE)/1000000</f>
        <v>0</v>
      </c>
      <c r="G495" s="323">
        <f>計算!G767*VLOOKUP(G$423, 観光入込客数_実数かSIMか, 2, FALSE)/1000000</f>
        <v>0</v>
      </c>
      <c r="H495" s="323">
        <f>計算!H767*VLOOKUP(H$423, 観光入込客数_実数かSIMか, 2, FALSE)/1000000</f>
        <v>0</v>
      </c>
      <c r="I495" s="323">
        <f>計算!I767*VLOOKUP(I$423, 観光入込客数_実数かSIMか, 2, FALSE)/1000000</f>
        <v>0</v>
      </c>
      <c r="J495" s="323">
        <f>計算!J767*VLOOKUP(J$423, 観光入込客数_実数かSIMか, 2, FALSE)/1000000</f>
        <v>0</v>
      </c>
      <c r="K495" s="323">
        <f>計算!K767*VLOOKUP(K$423, 観光入込客数_実数かSIMか, 2, FALSE)/1000000</f>
        <v>0</v>
      </c>
      <c r="L495" s="323">
        <f>計算!L767*VLOOKUP(L$423, 観光入込客数_実数かSIMか, 2, FALSE)/1000000</f>
        <v>0</v>
      </c>
      <c r="M495" s="323">
        <f>計算!M767*VLOOKUP(M$423, 観光入込客数_実数かSIMか, 2, FALSE)/1000000</f>
        <v>0</v>
      </c>
      <c r="N495" s="323">
        <f>計算!N767*VLOOKUP(N$423, 観光入込客数_実数かSIMか, 2, FALSE)/1000000</f>
        <v>0</v>
      </c>
      <c r="O495" s="323">
        <f>計算!O767*VLOOKUP(O$423, 観光入込客数_実数かSIMか, 2, FALSE)/1000000</f>
        <v>0</v>
      </c>
      <c r="P495" s="323">
        <f>計算!P767*VLOOKUP(P$423, 観光入込客数_実数かSIMか, 2, FALSE)/1000000</f>
        <v>0</v>
      </c>
      <c r="Q495" s="323">
        <f>計算!Q767*VLOOKUP(Q$423, 観光入込客数_実数かSIMか, 2, FALSE)/1000000</f>
        <v>0</v>
      </c>
      <c r="R495" s="323">
        <f>計算!R767*VLOOKUP(R$423, 観光入込客数_実数かSIMか, 2, FALSE)/1000000</f>
        <v>0</v>
      </c>
      <c r="S495" s="323">
        <f>計算!S767*VLOOKUP(S$423, 観光入込客数_実数かSIMか, 2, FALSE)/1000000</f>
        <v>0</v>
      </c>
      <c r="T495" s="584">
        <f t="shared" si="15"/>
        <v>0</v>
      </c>
    </row>
    <row r="496" spans="1:20" s="313" customFormat="1" ht="31.5" hidden="1" customHeight="1" x14ac:dyDescent="0.25">
      <c r="A496" s="305"/>
      <c r="B496" s="563" t="str">
        <f t="shared" si="14"/>
        <v/>
      </c>
      <c r="C496" s="720"/>
      <c r="D496" s="323">
        <f>計算!D768*VLOOKUP(D$423, 観光入込客数_実数かSIMか, 2, FALSE)/1000000</f>
        <v>0</v>
      </c>
      <c r="E496" s="323">
        <f>計算!E768*VLOOKUP(E$423, 観光入込客数_実数かSIMか, 2, FALSE)/1000000</f>
        <v>0</v>
      </c>
      <c r="F496" s="323">
        <f>計算!F768*VLOOKUP(F$423, 観光入込客数_実数かSIMか, 2, FALSE)/1000000</f>
        <v>0</v>
      </c>
      <c r="G496" s="323">
        <f>計算!G768*VLOOKUP(G$423, 観光入込客数_実数かSIMか, 2, FALSE)/1000000</f>
        <v>0</v>
      </c>
      <c r="H496" s="323">
        <f>計算!H768*VLOOKUP(H$423, 観光入込客数_実数かSIMか, 2, FALSE)/1000000</f>
        <v>0</v>
      </c>
      <c r="I496" s="323">
        <f>計算!I768*VLOOKUP(I$423, 観光入込客数_実数かSIMか, 2, FALSE)/1000000</f>
        <v>0</v>
      </c>
      <c r="J496" s="323">
        <f>計算!J768*VLOOKUP(J$423, 観光入込客数_実数かSIMか, 2, FALSE)/1000000</f>
        <v>0</v>
      </c>
      <c r="K496" s="323">
        <f>計算!K768*VLOOKUP(K$423, 観光入込客数_実数かSIMか, 2, FALSE)/1000000</f>
        <v>0</v>
      </c>
      <c r="L496" s="323">
        <f>計算!L768*VLOOKUP(L$423, 観光入込客数_実数かSIMか, 2, FALSE)/1000000</f>
        <v>0</v>
      </c>
      <c r="M496" s="323">
        <f>計算!M768*VLOOKUP(M$423, 観光入込客数_実数かSIMか, 2, FALSE)/1000000</f>
        <v>0</v>
      </c>
      <c r="N496" s="323">
        <f>計算!N768*VLOOKUP(N$423, 観光入込客数_実数かSIMか, 2, FALSE)/1000000</f>
        <v>0</v>
      </c>
      <c r="O496" s="323">
        <f>計算!O768*VLOOKUP(O$423, 観光入込客数_実数かSIMか, 2, FALSE)/1000000</f>
        <v>0</v>
      </c>
      <c r="P496" s="323">
        <f>計算!P768*VLOOKUP(P$423, 観光入込客数_実数かSIMか, 2, FALSE)/1000000</f>
        <v>0</v>
      </c>
      <c r="Q496" s="323">
        <f>計算!Q768*VLOOKUP(Q$423, 観光入込客数_実数かSIMか, 2, FALSE)/1000000</f>
        <v>0</v>
      </c>
      <c r="R496" s="323">
        <f>計算!R768*VLOOKUP(R$423, 観光入込客数_実数かSIMか, 2, FALSE)/1000000</f>
        <v>0</v>
      </c>
      <c r="S496" s="323">
        <f>計算!S768*VLOOKUP(S$423, 観光入込客数_実数かSIMか, 2, FALSE)/1000000</f>
        <v>0</v>
      </c>
      <c r="T496" s="584">
        <f t="shared" si="15"/>
        <v>0</v>
      </c>
    </row>
    <row r="497" spans="1:20" s="313" customFormat="1" ht="31.5" hidden="1" customHeight="1" x14ac:dyDescent="0.25">
      <c r="A497" s="305"/>
      <c r="B497" s="563" t="str">
        <f t="shared" si="14"/>
        <v/>
      </c>
      <c r="C497" s="720"/>
      <c r="D497" s="323">
        <f>計算!D769*VLOOKUP(D$423, 観光入込客数_実数かSIMか, 2, FALSE)/1000000</f>
        <v>0</v>
      </c>
      <c r="E497" s="323">
        <f>計算!E769*VLOOKUP(E$423, 観光入込客数_実数かSIMか, 2, FALSE)/1000000</f>
        <v>0</v>
      </c>
      <c r="F497" s="323">
        <f>計算!F769*VLOOKUP(F$423, 観光入込客数_実数かSIMか, 2, FALSE)/1000000</f>
        <v>0</v>
      </c>
      <c r="G497" s="323">
        <f>計算!G769*VLOOKUP(G$423, 観光入込客数_実数かSIMか, 2, FALSE)/1000000</f>
        <v>0</v>
      </c>
      <c r="H497" s="323">
        <f>計算!H769*VLOOKUP(H$423, 観光入込客数_実数かSIMか, 2, FALSE)/1000000</f>
        <v>0</v>
      </c>
      <c r="I497" s="323">
        <f>計算!I769*VLOOKUP(I$423, 観光入込客数_実数かSIMか, 2, FALSE)/1000000</f>
        <v>0</v>
      </c>
      <c r="J497" s="323">
        <f>計算!J769*VLOOKUP(J$423, 観光入込客数_実数かSIMか, 2, FALSE)/1000000</f>
        <v>0</v>
      </c>
      <c r="K497" s="323">
        <f>計算!K769*VLOOKUP(K$423, 観光入込客数_実数かSIMか, 2, FALSE)/1000000</f>
        <v>0</v>
      </c>
      <c r="L497" s="323">
        <f>計算!L769*VLOOKUP(L$423, 観光入込客数_実数かSIMか, 2, FALSE)/1000000</f>
        <v>0</v>
      </c>
      <c r="M497" s="323">
        <f>計算!M769*VLOOKUP(M$423, 観光入込客数_実数かSIMか, 2, FALSE)/1000000</f>
        <v>0</v>
      </c>
      <c r="N497" s="323">
        <f>計算!N769*VLOOKUP(N$423, 観光入込客数_実数かSIMか, 2, FALSE)/1000000</f>
        <v>0</v>
      </c>
      <c r="O497" s="323">
        <f>計算!O769*VLOOKUP(O$423, 観光入込客数_実数かSIMか, 2, FALSE)/1000000</f>
        <v>0</v>
      </c>
      <c r="P497" s="323">
        <f>計算!P769*VLOOKUP(P$423, 観光入込客数_実数かSIMか, 2, FALSE)/1000000</f>
        <v>0</v>
      </c>
      <c r="Q497" s="323">
        <f>計算!Q769*VLOOKUP(Q$423, 観光入込客数_実数かSIMか, 2, FALSE)/1000000</f>
        <v>0</v>
      </c>
      <c r="R497" s="323">
        <f>計算!R769*VLOOKUP(R$423, 観光入込客数_実数かSIMか, 2, FALSE)/1000000</f>
        <v>0</v>
      </c>
      <c r="S497" s="323">
        <f>計算!S769*VLOOKUP(S$423, 観光入込客数_実数かSIMか, 2, FALSE)/1000000</f>
        <v>0</v>
      </c>
      <c r="T497" s="584">
        <f t="shared" si="15"/>
        <v>0</v>
      </c>
    </row>
    <row r="498" spans="1:20" s="313" customFormat="1" ht="31.5" hidden="1" customHeight="1" x14ac:dyDescent="0.25">
      <c r="A498" s="305"/>
      <c r="B498" s="563" t="str">
        <f t="shared" si="14"/>
        <v/>
      </c>
      <c r="C498" s="720"/>
      <c r="D498" s="323">
        <f>計算!D770*VLOOKUP(D$423, 観光入込客数_実数かSIMか, 2, FALSE)/1000000</f>
        <v>0</v>
      </c>
      <c r="E498" s="323">
        <f>計算!E770*VLOOKUP(E$423, 観光入込客数_実数かSIMか, 2, FALSE)/1000000</f>
        <v>0</v>
      </c>
      <c r="F498" s="323">
        <f>計算!F770*VLOOKUP(F$423, 観光入込客数_実数かSIMか, 2, FALSE)/1000000</f>
        <v>0</v>
      </c>
      <c r="G498" s="323">
        <f>計算!G770*VLOOKUP(G$423, 観光入込客数_実数かSIMか, 2, FALSE)/1000000</f>
        <v>0</v>
      </c>
      <c r="H498" s="323">
        <f>計算!H770*VLOOKUP(H$423, 観光入込客数_実数かSIMか, 2, FALSE)/1000000</f>
        <v>0</v>
      </c>
      <c r="I498" s="323">
        <f>計算!I770*VLOOKUP(I$423, 観光入込客数_実数かSIMか, 2, FALSE)/1000000</f>
        <v>0</v>
      </c>
      <c r="J498" s="323">
        <f>計算!J770*VLOOKUP(J$423, 観光入込客数_実数かSIMか, 2, FALSE)/1000000</f>
        <v>0</v>
      </c>
      <c r="K498" s="323">
        <f>計算!K770*VLOOKUP(K$423, 観光入込客数_実数かSIMか, 2, FALSE)/1000000</f>
        <v>0</v>
      </c>
      <c r="L498" s="323">
        <f>計算!L770*VLOOKUP(L$423, 観光入込客数_実数かSIMか, 2, FALSE)/1000000</f>
        <v>0</v>
      </c>
      <c r="M498" s="323">
        <f>計算!M770*VLOOKUP(M$423, 観光入込客数_実数かSIMか, 2, FALSE)/1000000</f>
        <v>0</v>
      </c>
      <c r="N498" s="323">
        <f>計算!N770*VLOOKUP(N$423, 観光入込客数_実数かSIMか, 2, FALSE)/1000000</f>
        <v>0</v>
      </c>
      <c r="O498" s="323">
        <f>計算!O770*VLOOKUP(O$423, 観光入込客数_実数かSIMか, 2, FALSE)/1000000</f>
        <v>0</v>
      </c>
      <c r="P498" s="323">
        <f>計算!P770*VLOOKUP(P$423, 観光入込客数_実数かSIMか, 2, FALSE)/1000000</f>
        <v>0</v>
      </c>
      <c r="Q498" s="323">
        <f>計算!Q770*VLOOKUP(Q$423, 観光入込客数_実数かSIMか, 2, FALSE)/1000000</f>
        <v>0</v>
      </c>
      <c r="R498" s="323">
        <f>計算!R770*VLOOKUP(R$423, 観光入込客数_実数かSIMか, 2, FALSE)/1000000</f>
        <v>0</v>
      </c>
      <c r="S498" s="323">
        <f>計算!S770*VLOOKUP(S$423, 観光入込客数_実数かSIMか, 2, FALSE)/1000000</f>
        <v>0</v>
      </c>
      <c r="T498" s="584">
        <f t="shared" si="15"/>
        <v>0</v>
      </c>
    </row>
    <row r="499" spans="1:20" s="313" customFormat="1" ht="31.5" hidden="1" customHeight="1" x14ac:dyDescent="0.25">
      <c r="A499" s="305"/>
      <c r="B499" s="563" t="str">
        <f t="shared" si="14"/>
        <v/>
      </c>
      <c r="C499" s="720"/>
      <c r="D499" s="323">
        <f>計算!D771*VLOOKUP(D$423, 観光入込客数_実数かSIMか, 2, FALSE)/1000000</f>
        <v>0</v>
      </c>
      <c r="E499" s="323">
        <f>計算!E771*VLOOKUP(E$423, 観光入込客数_実数かSIMか, 2, FALSE)/1000000</f>
        <v>0</v>
      </c>
      <c r="F499" s="323">
        <f>計算!F771*VLOOKUP(F$423, 観光入込客数_実数かSIMか, 2, FALSE)/1000000</f>
        <v>0</v>
      </c>
      <c r="G499" s="323">
        <f>計算!G771*VLOOKUP(G$423, 観光入込客数_実数かSIMか, 2, FALSE)/1000000</f>
        <v>0</v>
      </c>
      <c r="H499" s="323">
        <f>計算!H771*VLOOKUP(H$423, 観光入込客数_実数かSIMか, 2, FALSE)/1000000</f>
        <v>0</v>
      </c>
      <c r="I499" s="323">
        <f>計算!I771*VLOOKUP(I$423, 観光入込客数_実数かSIMか, 2, FALSE)/1000000</f>
        <v>0</v>
      </c>
      <c r="J499" s="323">
        <f>計算!J771*VLOOKUP(J$423, 観光入込客数_実数かSIMか, 2, FALSE)/1000000</f>
        <v>0</v>
      </c>
      <c r="K499" s="323">
        <f>計算!K771*VLOOKUP(K$423, 観光入込客数_実数かSIMか, 2, FALSE)/1000000</f>
        <v>0</v>
      </c>
      <c r="L499" s="323">
        <f>計算!L771*VLOOKUP(L$423, 観光入込客数_実数かSIMか, 2, FALSE)/1000000</f>
        <v>0</v>
      </c>
      <c r="M499" s="323">
        <f>計算!M771*VLOOKUP(M$423, 観光入込客数_実数かSIMか, 2, FALSE)/1000000</f>
        <v>0</v>
      </c>
      <c r="N499" s="323">
        <f>計算!N771*VLOOKUP(N$423, 観光入込客数_実数かSIMか, 2, FALSE)/1000000</f>
        <v>0</v>
      </c>
      <c r="O499" s="323">
        <f>計算!O771*VLOOKUP(O$423, 観光入込客数_実数かSIMか, 2, FALSE)/1000000</f>
        <v>0</v>
      </c>
      <c r="P499" s="323">
        <f>計算!P771*VLOOKUP(P$423, 観光入込客数_実数かSIMか, 2, FALSE)/1000000</f>
        <v>0</v>
      </c>
      <c r="Q499" s="323">
        <f>計算!Q771*VLOOKUP(Q$423, 観光入込客数_実数かSIMか, 2, FALSE)/1000000</f>
        <v>0</v>
      </c>
      <c r="R499" s="323">
        <f>計算!R771*VLOOKUP(R$423, 観光入込客数_実数かSIMか, 2, FALSE)/1000000</f>
        <v>0</v>
      </c>
      <c r="S499" s="323">
        <f>計算!S771*VLOOKUP(S$423, 観光入込客数_実数かSIMか, 2, FALSE)/1000000</f>
        <v>0</v>
      </c>
      <c r="T499" s="584">
        <f t="shared" si="15"/>
        <v>0</v>
      </c>
    </row>
    <row r="500" spans="1:20" s="313" customFormat="1" ht="31.5" hidden="1" customHeight="1" x14ac:dyDescent="0.25">
      <c r="A500" s="305"/>
      <c r="B500" s="563" t="str">
        <f t="shared" si="14"/>
        <v/>
      </c>
      <c r="C500" s="720"/>
      <c r="D500" s="323">
        <f>計算!D772*VLOOKUP(D$423, 観光入込客数_実数かSIMか, 2, FALSE)/1000000</f>
        <v>0</v>
      </c>
      <c r="E500" s="323">
        <f>計算!E772*VLOOKUP(E$423, 観光入込客数_実数かSIMか, 2, FALSE)/1000000</f>
        <v>0</v>
      </c>
      <c r="F500" s="323">
        <f>計算!F772*VLOOKUP(F$423, 観光入込客数_実数かSIMか, 2, FALSE)/1000000</f>
        <v>0</v>
      </c>
      <c r="G500" s="323">
        <f>計算!G772*VLOOKUP(G$423, 観光入込客数_実数かSIMか, 2, FALSE)/1000000</f>
        <v>0</v>
      </c>
      <c r="H500" s="323">
        <f>計算!H772*VLOOKUP(H$423, 観光入込客数_実数かSIMか, 2, FALSE)/1000000</f>
        <v>0</v>
      </c>
      <c r="I500" s="323">
        <f>計算!I772*VLOOKUP(I$423, 観光入込客数_実数かSIMか, 2, FALSE)/1000000</f>
        <v>0</v>
      </c>
      <c r="J500" s="323">
        <f>計算!J772*VLOOKUP(J$423, 観光入込客数_実数かSIMか, 2, FALSE)/1000000</f>
        <v>0</v>
      </c>
      <c r="K500" s="323">
        <f>計算!K772*VLOOKUP(K$423, 観光入込客数_実数かSIMか, 2, FALSE)/1000000</f>
        <v>0</v>
      </c>
      <c r="L500" s="323">
        <f>計算!L772*VLOOKUP(L$423, 観光入込客数_実数かSIMか, 2, FALSE)/1000000</f>
        <v>0</v>
      </c>
      <c r="M500" s="323">
        <f>計算!M772*VLOOKUP(M$423, 観光入込客数_実数かSIMか, 2, FALSE)/1000000</f>
        <v>0</v>
      </c>
      <c r="N500" s="323">
        <f>計算!N772*VLOOKUP(N$423, 観光入込客数_実数かSIMか, 2, FALSE)/1000000</f>
        <v>0</v>
      </c>
      <c r="O500" s="323">
        <f>計算!O772*VLOOKUP(O$423, 観光入込客数_実数かSIMか, 2, FALSE)/1000000</f>
        <v>0</v>
      </c>
      <c r="P500" s="323">
        <f>計算!P772*VLOOKUP(P$423, 観光入込客数_実数かSIMか, 2, FALSE)/1000000</f>
        <v>0</v>
      </c>
      <c r="Q500" s="323">
        <f>計算!Q772*VLOOKUP(Q$423, 観光入込客数_実数かSIMか, 2, FALSE)/1000000</f>
        <v>0</v>
      </c>
      <c r="R500" s="323">
        <f>計算!R772*VLOOKUP(R$423, 観光入込客数_実数かSIMか, 2, FALSE)/1000000</f>
        <v>0</v>
      </c>
      <c r="S500" s="323">
        <f>計算!S772*VLOOKUP(S$423, 観光入込客数_実数かSIMか, 2, FALSE)/1000000</f>
        <v>0</v>
      </c>
      <c r="T500" s="584">
        <f t="shared" si="15"/>
        <v>0</v>
      </c>
    </row>
    <row r="501" spans="1:20" s="313" customFormat="1" ht="31.5" hidden="1" customHeight="1" x14ac:dyDescent="0.25">
      <c r="A501" s="305"/>
      <c r="B501" s="563" t="str">
        <f t="shared" si="14"/>
        <v/>
      </c>
      <c r="C501" s="720"/>
      <c r="D501" s="323">
        <f>計算!D773*VLOOKUP(D$423, 観光入込客数_実数かSIMか, 2, FALSE)/1000000</f>
        <v>0</v>
      </c>
      <c r="E501" s="323">
        <f>計算!E773*VLOOKUP(E$423, 観光入込客数_実数かSIMか, 2, FALSE)/1000000</f>
        <v>0</v>
      </c>
      <c r="F501" s="323">
        <f>計算!F773*VLOOKUP(F$423, 観光入込客数_実数かSIMか, 2, FALSE)/1000000</f>
        <v>0</v>
      </c>
      <c r="G501" s="323">
        <f>計算!G773*VLOOKUP(G$423, 観光入込客数_実数かSIMか, 2, FALSE)/1000000</f>
        <v>0</v>
      </c>
      <c r="H501" s="323">
        <f>計算!H773*VLOOKUP(H$423, 観光入込客数_実数かSIMか, 2, FALSE)/1000000</f>
        <v>0</v>
      </c>
      <c r="I501" s="323">
        <f>計算!I773*VLOOKUP(I$423, 観光入込客数_実数かSIMか, 2, FALSE)/1000000</f>
        <v>0</v>
      </c>
      <c r="J501" s="323">
        <f>計算!J773*VLOOKUP(J$423, 観光入込客数_実数かSIMか, 2, FALSE)/1000000</f>
        <v>0</v>
      </c>
      <c r="K501" s="323">
        <f>計算!K773*VLOOKUP(K$423, 観光入込客数_実数かSIMか, 2, FALSE)/1000000</f>
        <v>0</v>
      </c>
      <c r="L501" s="323">
        <f>計算!L773*VLOOKUP(L$423, 観光入込客数_実数かSIMか, 2, FALSE)/1000000</f>
        <v>0</v>
      </c>
      <c r="M501" s="323">
        <f>計算!M773*VLOOKUP(M$423, 観光入込客数_実数かSIMか, 2, FALSE)/1000000</f>
        <v>0</v>
      </c>
      <c r="N501" s="323">
        <f>計算!N773*VLOOKUP(N$423, 観光入込客数_実数かSIMか, 2, FALSE)/1000000</f>
        <v>0</v>
      </c>
      <c r="O501" s="323">
        <f>計算!O773*VLOOKUP(O$423, 観光入込客数_実数かSIMか, 2, FALSE)/1000000</f>
        <v>0</v>
      </c>
      <c r="P501" s="323">
        <f>計算!P773*VLOOKUP(P$423, 観光入込客数_実数かSIMか, 2, FALSE)/1000000</f>
        <v>0</v>
      </c>
      <c r="Q501" s="323">
        <f>計算!Q773*VLOOKUP(Q$423, 観光入込客数_実数かSIMか, 2, FALSE)/1000000</f>
        <v>0</v>
      </c>
      <c r="R501" s="323">
        <f>計算!R773*VLOOKUP(R$423, 観光入込客数_実数かSIMか, 2, FALSE)/1000000</f>
        <v>0</v>
      </c>
      <c r="S501" s="323">
        <f>計算!S773*VLOOKUP(S$423, 観光入込客数_実数かSIMか, 2, FALSE)/1000000</f>
        <v>0</v>
      </c>
      <c r="T501" s="584">
        <f t="shared" si="15"/>
        <v>0</v>
      </c>
    </row>
    <row r="502" spans="1:20" s="313" customFormat="1" ht="31.5" hidden="1" customHeight="1" x14ac:dyDescent="0.25">
      <c r="A502" s="305"/>
      <c r="B502" s="563" t="str">
        <f t="shared" si="14"/>
        <v/>
      </c>
      <c r="C502" s="720"/>
      <c r="D502" s="323">
        <f>計算!D774*VLOOKUP(D$423, 観光入込客数_実数かSIMか, 2, FALSE)/1000000</f>
        <v>0</v>
      </c>
      <c r="E502" s="323">
        <f>計算!E774*VLOOKUP(E$423, 観光入込客数_実数かSIMか, 2, FALSE)/1000000</f>
        <v>0</v>
      </c>
      <c r="F502" s="323">
        <f>計算!F774*VLOOKUP(F$423, 観光入込客数_実数かSIMか, 2, FALSE)/1000000</f>
        <v>0</v>
      </c>
      <c r="G502" s="323">
        <f>計算!G774*VLOOKUP(G$423, 観光入込客数_実数かSIMか, 2, FALSE)/1000000</f>
        <v>0</v>
      </c>
      <c r="H502" s="323">
        <f>計算!H774*VLOOKUP(H$423, 観光入込客数_実数かSIMか, 2, FALSE)/1000000</f>
        <v>0</v>
      </c>
      <c r="I502" s="323">
        <f>計算!I774*VLOOKUP(I$423, 観光入込客数_実数かSIMか, 2, FALSE)/1000000</f>
        <v>0</v>
      </c>
      <c r="J502" s="323">
        <f>計算!J774*VLOOKUP(J$423, 観光入込客数_実数かSIMか, 2, FALSE)/1000000</f>
        <v>0</v>
      </c>
      <c r="K502" s="323">
        <f>計算!K774*VLOOKUP(K$423, 観光入込客数_実数かSIMか, 2, FALSE)/1000000</f>
        <v>0</v>
      </c>
      <c r="L502" s="323">
        <f>計算!L774*VLOOKUP(L$423, 観光入込客数_実数かSIMか, 2, FALSE)/1000000</f>
        <v>0</v>
      </c>
      <c r="M502" s="323">
        <f>計算!M774*VLOOKUP(M$423, 観光入込客数_実数かSIMか, 2, FALSE)/1000000</f>
        <v>0</v>
      </c>
      <c r="N502" s="323">
        <f>計算!N774*VLOOKUP(N$423, 観光入込客数_実数かSIMか, 2, FALSE)/1000000</f>
        <v>0</v>
      </c>
      <c r="O502" s="323">
        <f>計算!O774*VLOOKUP(O$423, 観光入込客数_実数かSIMか, 2, FALSE)/1000000</f>
        <v>0</v>
      </c>
      <c r="P502" s="323">
        <f>計算!P774*VLOOKUP(P$423, 観光入込客数_実数かSIMか, 2, FALSE)/1000000</f>
        <v>0</v>
      </c>
      <c r="Q502" s="323">
        <f>計算!Q774*VLOOKUP(Q$423, 観光入込客数_実数かSIMか, 2, FALSE)/1000000</f>
        <v>0</v>
      </c>
      <c r="R502" s="323">
        <f>計算!R774*VLOOKUP(R$423, 観光入込客数_実数かSIMか, 2, FALSE)/1000000</f>
        <v>0</v>
      </c>
      <c r="S502" s="323">
        <f>計算!S774*VLOOKUP(S$423, 観光入込客数_実数かSIMか, 2, FALSE)/1000000</f>
        <v>0</v>
      </c>
      <c r="T502" s="584">
        <f t="shared" si="15"/>
        <v>0</v>
      </c>
    </row>
    <row r="503" spans="1:20" s="313" customFormat="1" ht="31.5" hidden="1" customHeight="1" x14ac:dyDescent="0.25">
      <c r="A503" s="305"/>
      <c r="B503" s="563" t="str">
        <f t="shared" si="14"/>
        <v/>
      </c>
      <c r="C503" s="720"/>
      <c r="D503" s="323">
        <f>計算!D775*VLOOKUP(D$423, 観光入込客数_実数かSIMか, 2, FALSE)/1000000</f>
        <v>0</v>
      </c>
      <c r="E503" s="323">
        <f>計算!E775*VLOOKUP(E$423, 観光入込客数_実数かSIMか, 2, FALSE)/1000000</f>
        <v>0</v>
      </c>
      <c r="F503" s="323">
        <f>計算!F775*VLOOKUP(F$423, 観光入込客数_実数かSIMか, 2, FALSE)/1000000</f>
        <v>0</v>
      </c>
      <c r="G503" s="323">
        <f>計算!G775*VLOOKUP(G$423, 観光入込客数_実数かSIMか, 2, FALSE)/1000000</f>
        <v>0</v>
      </c>
      <c r="H503" s="323">
        <f>計算!H775*VLOOKUP(H$423, 観光入込客数_実数かSIMか, 2, FALSE)/1000000</f>
        <v>0</v>
      </c>
      <c r="I503" s="323">
        <f>計算!I775*VLOOKUP(I$423, 観光入込客数_実数かSIMか, 2, FALSE)/1000000</f>
        <v>0</v>
      </c>
      <c r="J503" s="323">
        <f>計算!J775*VLOOKUP(J$423, 観光入込客数_実数かSIMか, 2, FALSE)/1000000</f>
        <v>0</v>
      </c>
      <c r="K503" s="323">
        <f>計算!K775*VLOOKUP(K$423, 観光入込客数_実数かSIMか, 2, FALSE)/1000000</f>
        <v>0</v>
      </c>
      <c r="L503" s="323">
        <f>計算!L775*VLOOKUP(L$423, 観光入込客数_実数かSIMか, 2, FALSE)/1000000</f>
        <v>0</v>
      </c>
      <c r="M503" s="323">
        <f>計算!M775*VLOOKUP(M$423, 観光入込客数_実数かSIMか, 2, FALSE)/1000000</f>
        <v>0</v>
      </c>
      <c r="N503" s="323">
        <f>計算!N775*VLOOKUP(N$423, 観光入込客数_実数かSIMか, 2, FALSE)/1000000</f>
        <v>0</v>
      </c>
      <c r="O503" s="323">
        <f>計算!O775*VLOOKUP(O$423, 観光入込客数_実数かSIMか, 2, FALSE)/1000000</f>
        <v>0</v>
      </c>
      <c r="P503" s="323">
        <f>計算!P775*VLOOKUP(P$423, 観光入込客数_実数かSIMか, 2, FALSE)/1000000</f>
        <v>0</v>
      </c>
      <c r="Q503" s="323">
        <f>計算!Q775*VLOOKUP(Q$423, 観光入込客数_実数かSIMか, 2, FALSE)/1000000</f>
        <v>0</v>
      </c>
      <c r="R503" s="323">
        <f>計算!R775*VLOOKUP(R$423, 観光入込客数_実数かSIMか, 2, FALSE)/1000000</f>
        <v>0</v>
      </c>
      <c r="S503" s="323">
        <f>計算!S775*VLOOKUP(S$423, 観光入込客数_実数かSIMか, 2, FALSE)/1000000</f>
        <v>0</v>
      </c>
      <c r="T503" s="584">
        <f t="shared" si="15"/>
        <v>0</v>
      </c>
    </row>
    <row r="504" spans="1:20" s="313" customFormat="1" ht="31.5" hidden="1" customHeight="1" x14ac:dyDescent="0.25">
      <c r="A504" s="305"/>
      <c r="B504" s="563" t="str">
        <f t="shared" si="14"/>
        <v/>
      </c>
      <c r="C504" s="720"/>
      <c r="D504" s="323">
        <f>計算!D776*VLOOKUP(D$423, 観光入込客数_実数かSIMか, 2, FALSE)/1000000</f>
        <v>0</v>
      </c>
      <c r="E504" s="323">
        <f>計算!E776*VLOOKUP(E$423, 観光入込客数_実数かSIMか, 2, FALSE)/1000000</f>
        <v>0</v>
      </c>
      <c r="F504" s="323">
        <f>計算!F776*VLOOKUP(F$423, 観光入込客数_実数かSIMか, 2, FALSE)/1000000</f>
        <v>0</v>
      </c>
      <c r="G504" s="323">
        <f>計算!G776*VLOOKUP(G$423, 観光入込客数_実数かSIMか, 2, FALSE)/1000000</f>
        <v>0</v>
      </c>
      <c r="H504" s="323">
        <f>計算!H776*VLOOKUP(H$423, 観光入込客数_実数かSIMか, 2, FALSE)/1000000</f>
        <v>0</v>
      </c>
      <c r="I504" s="323">
        <f>計算!I776*VLOOKUP(I$423, 観光入込客数_実数かSIMか, 2, FALSE)/1000000</f>
        <v>0</v>
      </c>
      <c r="J504" s="323">
        <f>計算!J776*VLOOKUP(J$423, 観光入込客数_実数かSIMか, 2, FALSE)/1000000</f>
        <v>0</v>
      </c>
      <c r="K504" s="323">
        <f>計算!K776*VLOOKUP(K$423, 観光入込客数_実数かSIMか, 2, FALSE)/1000000</f>
        <v>0</v>
      </c>
      <c r="L504" s="323">
        <f>計算!L776*VLOOKUP(L$423, 観光入込客数_実数かSIMか, 2, FALSE)/1000000</f>
        <v>0</v>
      </c>
      <c r="M504" s="323">
        <f>計算!M776*VLOOKUP(M$423, 観光入込客数_実数かSIMか, 2, FALSE)/1000000</f>
        <v>0</v>
      </c>
      <c r="N504" s="323">
        <f>計算!N776*VLOOKUP(N$423, 観光入込客数_実数かSIMか, 2, FALSE)/1000000</f>
        <v>0</v>
      </c>
      <c r="O504" s="323">
        <f>計算!O776*VLOOKUP(O$423, 観光入込客数_実数かSIMか, 2, FALSE)/1000000</f>
        <v>0</v>
      </c>
      <c r="P504" s="323">
        <f>計算!P776*VLOOKUP(P$423, 観光入込客数_実数かSIMか, 2, FALSE)/1000000</f>
        <v>0</v>
      </c>
      <c r="Q504" s="323">
        <f>計算!Q776*VLOOKUP(Q$423, 観光入込客数_実数かSIMか, 2, FALSE)/1000000</f>
        <v>0</v>
      </c>
      <c r="R504" s="323">
        <f>計算!R776*VLOOKUP(R$423, 観光入込客数_実数かSIMか, 2, FALSE)/1000000</f>
        <v>0</v>
      </c>
      <c r="S504" s="323">
        <f>計算!S776*VLOOKUP(S$423, 観光入込客数_実数かSIMか, 2, FALSE)/1000000</f>
        <v>0</v>
      </c>
      <c r="T504" s="584">
        <f t="shared" si="15"/>
        <v>0</v>
      </c>
    </row>
    <row r="505" spans="1:20" s="313" customFormat="1" ht="31.5" hidden="1" customHeight="1" x14ac:dyDescent="0.25">
      <c r="A505" s="305"/>
      <c r="B505" s="563" t="str">
        <f t="shared" si="14"/>
        <v/>
      </c>
      <c r="C505" s="720"/>
      <c r="D505" s="323">
        <f>計算!D777*VLOOKUP(D$423, 観光入込客数_実数かSIMか, 2, FALSE)/1000000</f>
        <v>0</v>
      </c>
      <c r="E505" s="323">
        <f>計算!E777*VLOOKUP(E$423, 観光入込客数_実数かSIMか, 2, FALSE)/1000000</f>
        <v>0</v>
      </c>
      <c r="F505" s="323">
        <f>計算!F777*VLOOKUP(F$423, 観光入込客数_実数かSIMか, 2, FALSE)/1000000</f>
        <v>0</v>
      </c>
      <c r="G505" s="323">
        <f>計算!G777*VLOOKUP(G$423, 観光入込客数_実数かSIMか, 2, FALSE)/1000000</f>
        <v>0</v>
      </c>
      <c r="H505" s="323">
        <f>計算!H777*VLOOKUP(H$423, 観光入込客数_実数かSIMか, 2, FALSE)/1000000</f>
        <v>0</v>
      </c>
      <c r="I505" s="323">
        <f>計算!I777*VLOOKUP(I$423, 観光入込客数_実数かSIMか, 2, FALSE)/1000000</f>
        <v>0</v>
      </c>
      <c r="J505" s="323">
        <f>計算!J777*VLOOKUP(J$423, 観光入込客数_実数かSIMか, 2, FALSE)/1000000</f>
        <v>0</v>
      </c>
      <c r="K505" s="323">
        <f>計算!K777*VLOOKUP(K$423, 観光入込客数_実数かSIMか, 2, FALSE)/1000000</f>
        <v>0</v>
      </c>
      <c r="L505" s="323">
        <f>計算!L777*VLOOKUP(L$423, 観光入込客数_実数かSIMか, 2, FALSE)/1000000</f>
        <v>0</v>
      </c>
      <c r="M505" s="323">
        <f>計算!M777*VLOOKUP(M$423, 観光入込客数_実数かSIMか, 2, FALSE)/1000000</f>
        <v>0</v>
      </c>
      <c r="N505" s="323">
        <f>計算!N777*VLOOKUP(N$423, 観光入込客数_実数かSIMか, 2, FALSE)/1000000</f>
        <v>0</v>
      </c>
      <c r="O505" s="323">
        <f>計算!O777*VLOOKUP(O$423, 観光入込客数_実数かSIMか, 2, FALSE)/1000000</f>
        <v>0</v>
      </c>
      <c r="P505" s="323">
        <f>計算!P777*VLOOKUP(P$423, 観光入込客数_実数かSIMか, 2, FALSE)/1000000</f>
        <v>0</v>
      </c>
      <c r="Q505" s="323">
        <f>計算!Q777*VLOOKUP(Q$423, 観光入込客数_実数かSIMか, 2, FALSE)/1000000</f>
        <v>0</v>
      </c>
      <c r="R505" s="323">
        <f>計算!R777*VLOOKUP(R$423, 観光入込客数_実数かSIMか, 2, FALSE)/1000000</f>
        <v>0</v>
      </c>
      <c r="S505" s="323">
        <f>計算!S777*VLOOKUP(S$423, 観光入込客数_実数かSIMか, 2, FALSE)/1000000</f>
        <v>0</v>
      </c>
      <c r="T505" s="584">
        <f t="shared" si="15"/>
        <v>0</v>
      </c>
    </row>
    <row r="506" spans="1:20" s="313" customFormat="1" ht="31.5" hidden="1" customHeight="1" x14ac:dyDescent="0.25">
      <c r="A506" s="305"/>
      <c r="B506" s="563" t="str">
        <f t="shared" si="14"/>
        <v/>
      </c>
      <c r="C506" s="720"/>
      <c r="D506" s="323">
        <f>計算!D778*VLOOKUP(D$423, 観光入込客数_実数かSIMか, 2, FALSE)/1000000</f>
        <v>0</v>
      </c>
      <c r="E506" s="323">
        <f>計算!E778*VLOOKUP(E$423, 観光入込客数_実数かSIMか, 2, FALSE)/1000000</f>
        <v>0</v>
      </c>
      <c r="F506" s="323">
        <f>計算!F778*VLOOKUP(F$423, 観光入込客数_実数かSIMか, 2, FALSE)/1000000</f>
        <v>0</v>
      </c>
      <c r="G506" s="323">
        <f>計算!G778*VLOOKUP(G$423, 観光入込客数_実数かSIMか, 2, FALSE)/1000000</f>
        <v>0</v>
      </c>
      <c r="H506" s="323">
        <f>計算!H778*VLOOKUP(H$423, 観光入込客数_実数かSIMか, 2, FALSE)/1000000</f>
        <v>0</v>
      </c>
      <c r="I506" s="323">
        <f>計算!I778*VLOOKUP(I$423, 観光入込客数_実数かSIMか, 2, FALSE)/1000000</f>
        <v>0</v>
      </c>
      <c r="J506" s="323">
        <f>計算!J778*VLOOKUP(J$423, 観光入込客数_実数かSIMか, 2, FALSE)/1000000</f>
        <v>0</v>
      </c>
      <c r="K506" s="323">
        <f>計算!K778*VLOOKUP(K$423, 観光入込客数_実数かSIMか, 2, FALSE)/1000000</f>
        <v>0</v>
      </c>
      <c r="L506" s="323">
        <f>計算!L778*VLOOKUP(L$423, 観光入込客数_実数かSIMか, 2, FALSE)/1000000</f>
        <v>0</v>
      </c>
      <c r="M506" s="323">
        <f>計算!M778*VLOOKUP(M$423, 観光入込客数_実数かSIMか, 2, FALSE)/1000000</f>
        <v>0</v>
      </c>
      <c r="N506" s="323">
        <f>計算!N778*VLOOKUP(N$423, 観光入込客数_実数かSIMか, 2, FALSE)/1000000</f>
        <v>0</v>
      </c>
      <c r="O506" s="323">
        <f>計算!O778*VLOOKUP(O$423, 観光入込客数_実数かSIMか, 2, FALSE)/1000000</f>
        <v>0</v>
      </c>
      <c r="P506" s="323">
        <f>計算!P778*VLOOKUP(P$423, 観光入込客数_実数かSIMか, 2, FALSE)/1000000</f>
        <v>0</v>
      </c>
      <c r="Q506" s="323">
        <f>計算!Q778*VLOOKUP(Q$423, 観光入込客数_実数かSIMか, 2, FALSE)/1000000</f>
        <v>0</v>
      </c>
      <c r="R506" s="323">
        <f>計算!R778*VLOOKUP(R$423, 観光入込客数_実数かSIMか, 2, FALSE)/1000000</f>
        <v>0</v>
      </c>
      <c r="S506" s="323">
        <f>計算!S778*VLOOKUP(S$423, 観光入込客数_実数かSIMか, 2, FALSE)/1000000</f>
        <v>0</v>
      </c>
      <c r="T506" s="584">
        <f t="shared" si="15"/>
        <v>0</v>
      </c>
    </row>
    <row r="507" spans="1:20" s="313" customFormat="1" ht="31.5" hidden="1" customHeight="1" x14ac:dyDescent="0.25">
      <c r="A507" s="305"/>
      <c r="B507" s="563" t="str">
        <f t="shared" si="14"/>
        <v/>
      </c>
      <c r="C507" s="720"/>
      <c r="D507" s="323">
        <f>計算!D779*VLOOKUP(D$423, 観光入込客数_実数かSIMか, 2, FALSE)/1000000</f>
        <v>0</v>
      </c>
      <c r="E507" s="323">
        <f>計算!E779*VLOOKUP(E$423, 観光入込客数_実数かSIMか, 2, FALSE)/1000000</f>
        <v>0</v>
      </c>
      <c r="F507" s="323">
        <f>計算!F779*VLOOKUP(F$423, 観光入込客数_実数かSIMか, 2, FALSE)/1000000</f>
        <v>0</v>
      </c>
      <c r="G507" s="323">
        <f>計算!G779*VLOOKUP(G$423, 観光入込客数_実数かSIMか, 2, FALSE)/1000000</f>
        <v>0</v>
      </c>
      <c r="H507" s="323">
        <f>計算!H779*VLOOKUP(H$423, 観光入込客数_実数かSIMか, 2, FALSE)/1000000</f>
        <v>0</v>
      </c>
      <c r="I507" s="323">
        <f>計算!I779*VLOOKUP(I$423, 観光入込客数_実数かSIMか, 2, FALSE)/1000000</f>
        <v>0</v>
      </c>
      <c r="J507" s="323">
        <f>計算!J779*VLOOKUP(J$423, 観光入込客数_実数かSIMか, 2, FALSE)/1000000</f>
        <v>0</v>
      </c>
      <c r="K507" s="323">
        <f>計算!K779*VLOOKUP(K$423, 観光入込客数_実数かSIMか, 2, FALSE)/1000000</f>
        <v>0</v>
      </c>
      <c r="L507" s="323">
        <f>計算!L779*VLOOKUP(L$423, 観光入込客数_実数かSIMか, 2, FALSE)/1000000</f>
        <v>0</v>
      </c>
      <c r="M507" s="323">
        <f>計算!M779*VLOOKUP(M$423, 観光入込客数_実数かSIMか, 2, FALSE)/1000000</f>
        <v>0</v>
      </c>
      <c r="N507" s="323">
        <f>計算!N779*VLOOKUP(N$423, 観光入込客数_実数かSIMか, 2, FALSE)/1000000</f>
        <v>0</v>
      </c>
      <c r="O507" s="323">
        <f>計算!O779*VLOOKUP(O$423, 観光入込客数_実数かSIMか, 2, FALSE)/1000000</f>
        <v>0</v>
      </c>
      <c r="P507" s="323">
        <f>計算!P779*VLOOKUP(P$423, 観光入込客数_実数かSIMか, 2, FALSE)/1000000</f>
        <v>0</v>
      </c>
      <c r="Q507" s="323">
        <f>計算!Q779*VLOOKUP(Q$423, 観光入込客数_実数かSIMか, 2, FALSE)/1000000</f>
        <v>0</v>
      </c>
      <c r="R507" s="323">
        <f>計算!R779*VLOOKUP(R$423, 観光入込客数_実数かSIMか, 2, FALSE)/1000000</f>
        <v>0</v>
      </c>
      <c r="S507" s="323">
        <f>計算!S779*VLOOKUP(S$423, 観光入込客数_実数かSIMか, 2, FALSE)/1000000</f>
        <v>0</v>
      </c>
      <c r="T507" s="584">
        <f t="shared" si="15"/>
        <v>0</v>
      </c>
    </row>
    <row r="508" spans="1:20" s="313" customFormat="1" ht="31.5" hidden="1" customHeight="1" x14ac:dyDescent="0.25">
      <c r="A508" s="305"/>
      <c r="B508" s="563" t="str">
        <f t="shared" si="14"/>
        <v/>
      </c>
      <c r="C508" s="720"/>
      <c r="D508" s="323">
        <f>計算!D780*VLOOKUP(D$423, 観光入込客数_実数かSIMか, 2, FALSE)/1000000</f>
        <v>0</v>
      </c>
      <c r="E508" s="323">
        <f>計算!E780*VLOOKUP(E$423, 観光入込客数_実数かSIMか, 2, FALSE)/1000000</f>
        <v>0</v>
      </c>
      <c r="F508" s="323">
        <f>計算!F780*VLOOKUP(F$423, 観光入込客数_実数かSIMか, 2, FALSE)/1000000</f>
        <v>0</v>
      </c>
      <c r="G508" s="323">
        <f>計算!G780*VLOOKUP(G$423, 観光入込客数_実数かSIMか, 2, FALSE)/1000000</f>
        <v>0</v>
      </c>
      <c r="H508" s="323">
        <f>計算!H780*VLOOKUP(H$423, 観光入込客数_実数かSIMか, 2, FALSE)/1000000</f>
        <v>0</v>
      </c>
      <c r="I508" s="323">
        <f>計算!I780*VLOOKUP(I$423, 観光入込客数_実数かSIMか, 2, FALSE)/1000000</f>
        <v>0</v>
      </c>
      <c r="J508" s="323">
        <f>計算!J780*VLOOKUP(J$423, 観光入込客数_実数かSIMか, 2, FALSE)/1000000</f>
        <v>0</v>
      </c>
      <c r="K508" s="323">
        <f>計算!K780*VLOOKUP(K$423, 観光入込客数_実数かSIMか, 2, FALSE)/1000000</f>
        <v>0</v>
      </c>
      <c r="L508" s="323">
        <f>計算!L780*VLOOKUP(L$423, 観光入込客数_実数かSIMか, 2, FALSE)/1000000</f>
        <v>0</v>
      </c>
      <c r="M508" s="323">
        <f>計算!M780*VLOOKUP(M$423, 観光入込客数_実数かSIMか, 2, FALSE)/1000000</f>
        <v>0</v>
      </c>
      <c r="N508" s="323">
        <f>計算!N780*VLOOKUP(N$423, 観光入込客数_実数かSIMか, 2, FALSE)/1000000</f>
        <v>0</v>
      </c>
      <c r="O508" s="323">
        <f>計算!O780*VLOOKUP(O$423, 観光入込客数_実数かSIMか, 2, FALSE)/1000000</f>
        <v>0</v>
      </c>
      <c r="P508" s="323">
        <f>計算!P780*VLOOKUP(P$423, 観光入込客数_実数かSIMか, 2, FALSE)/1000000</f>
        <v>0</v>
      </c>
      <c r="Q508" s="323">
        <f>計算!Q780*VLOOKUP(Q$423, 観光入込客数_実数かSIMか, 2, FALSE)/1000000</f>
        <v>0</v>
      </c>
      <c r="R508" s="323">
        <f>計算!R780*VLOOKUP(R$423, 観光入込客数_実数かSIMか, 2, FALSE)/1000000</f>
        <v>0</v>
      </c>
      <c r="S508" s="323">
        <f>計算!S780*VLOOKUP(S$423, 観光入込客数_実数かSIMか, 2, FALSE)/1000000</f>
        <v>0</v>
      </c>
      <c r="T508" s="584">
        <f t="shared" si="15"/>
        <v>0</v>
      </c>
    </row>
    <row r="509" spans="1:20" s="313" customFormat="1" ht="31.5" hidden="1" customHeight="1" x14ac:dyDescent="0.25">
      <c r="A509" s="305"/>
      <c r="B509" s="563" t="str">
        <f t="shared" si="14"/>
        <v/>
      </c>
      <c r="C509" s="720"/>
      <c r="D509" s="323">
        <f>計算!D781*VLOOKUP(D$423, 観光入込客数_実数かSIMか, 2, FALSE)/1000000</f>
        <v>0</v>
      </c>
      <c r="E509" s="323">
        <f>計算!E781*VLOOKUP(E$423, 観光入込客数_実数かSIMか, 2, FALSE)/1000000</f>
        <v>0</v>
      </c>
      <c r="F509" s="323">
        <f>計算!F781*VLOOKUP(F$423, 観光入込客数_実数かSIMか, 2, FALSE)/1000000</f>
        <v>0</v>
      </c>
      <c r="G509" s="323">
        <f>計算!G781*VLOOKUP(G$423, 観光入込客数_実数かSIMか, 2, FALSE)/1000000</f>
        <v>0</v>
      </c>
      <c r="H509" s="323">
        <f>計算!H781*VLOOKUP(H$423, 観光入込客数_実数かSIMか, 2, FALSE)/1000000</f>
        <v>0</v>
      </c>
      <c r="I509" s="323">
        <f>計算!I781*VLOOKUP(I$423, 観光入込客数_実数かSIMか, 2, FALSE)/1000000</f>
        <v>0</v>
      </c>
      <c r="J509" s="323">
        <f>計算!J781*VLOOKUP(J$423, 観光入込客数_実数かSIMか, 2, FALSE)/1000000</f>
        <v>0</v>
      </c>
      <c r="K509" s="323">
        <f>計算!K781*VLOOKUP(K$423, 観光入込客数_実数かSIMか, 2, FALSE)/1000000</f>
        <v>0</v>
      </c>
      <c r="L509" s="323">
        <f>計算!L781*VLOOKUP(L$423, 観光入込客数_実数かSIMか, 2, FALSE)/1000000</f>
        <v>0</v>
      </c>
      <c r="M509" s="323">
        <f>計算!M781*VLOOKUP(M$423, 観光入込客数_実数かSIMか, 2, FALSE)/1000000</f>
        <v>0</v>
      </c>
      <c r="N509" s="323">
        <f>計算!N781*VLOOKUP(N$423, 観光入込客数_実数かSIMか, 2, FALSE)/1000000</f>
        <v>0</v>
      </c>
      <c r="O509" s="323">
        <f>計算!O781*VLOOKUP(O$423, 観光入込客数_実数かSIMか, 2, FALSE)/1000000</f>
        <v>0</v>
      </c>
      <c r="P509" s="323">
        <f>計算!P781*VLOOKUP(P$423, 観光入込客数_実数かSIMか, 2, FALSE)/1000000</f>
        <v>0</v>
      </c>
      <c r="Q509" s="323">
        <f>計算!Q781*VLOOKUP(Q$423, 観光入込客数_実数かSIMか, 2, FALSE)/1000000</f>
        <v>0</v>
      </c>
      <c r="R509" s="323">
        <f>計算!R781*VLOOKUP(R$423, 観光入込客数_実数かSIMか, 2, FALSE)/1000000</f>
        <v>0</v>
      </c>
      <c r="S509" s="323">
        <f>計算!S781*VLOOKUP(S$423, 観光入込客数_実数かSIMか, 2, FALSE)/1000000</f>
        <v>0</v>
      </c>
      <c r="T509" s="584">
        <f t="shared" si="15"/>
        <v>0</v>
      </c>
    </row>
    <row r="510" spans="1:20" s="313" customFormat="1" ht="31.5" hidden="1" customHeight="1" x14ac:dyDescent="0.25">
      <c r="A510" s="305"/>
      <c r="B510" s="563" t="str">
        <f t="shared" si="14"/>
        <v/>
      </c>
      <c r="C510" s="720"/>
      <c r="D510" s="323">
        <f>計算!D782*VLOOKUP(D$423, 観光入込客数_実数かSIMか, 2, FALSE)/1000000</f>
        <v>0</v>
      </c>
      <c r="E510" s="323">
        <f>計算!E782*VLOOKUP(E$423, 観光入込客数_実数かSIMか, 2, FALSE)/1000000</f>
        <v>0</v>
      </c>
      <c r="F510" s="323">
        <f>計算!F782*VLOOKUP(F$423, 観光入込客数_実数かSIMか, 2, FALSE)/1000000</f>
        <v>0</v>
      </c>
      <c r="G510" s="323">
        <f>計算!G782*VLOOKUP(G$423, 観光入込客数_実数かSIMか, 2, FALSE)/1000000</f>
        <v>0</v>
      </c>
      <c r="H510" s="323">
        <f>計算!H782*VLOOKUP(H$423, 観光入込客数_実数かSIMか, 2, FALSE)/1000000</f>
        <v>0</v>
      </c>
      <c r="I510" s="323">
        <f>計算!I782*VLOOKUP(I$423, 観光入込客数_実数かSIMか, 2, FALSE)/1000000</f>
        <v>0</v>
      </c>
      <c r="J510" s="323">
        <f>計算!J782*VLOOKUP(J$423, 観光入込客数_実数かSIMか, 2, FALSE)/1000000</f>
        <v>0</v>
      </c>
      <c r="K510" s="323">
        <f>計算!K782*VLOOKUP(K$423, 観光入込客数_実数かSIMか, 2, FALSE)/1000000</f>
        <v>0</v>
      </c>
      <c r="L510" s="323">
        <f>計算!L782*VLOOKUP(L$423, 観光入込客数_実数かSIMか, 2, FALSE)/1000000</f>
        <v>0</v>
      </c>
      <c r="M510" s="323">
        <f>計算!M782*VLOOKUP(M$423, 観光入込客数_実数かSIMか, 2, FALSE)/1000000</f>
        <v>0</v>
      </c>
      <c r="N510" s="323">
        <f>計算!N782*VLOOKUP(N$423, 観光入込客数_実数かSIMか, 2, FALSE)/1000000</f>
        <v>0</v>
      </c>
      <c r="O510" s="323">
        <f>計算!O782*VLOOKUP(O$423, 観光入込客数_実数かSIMか, 2, FALSE)/1000000</f>
        <v>0</v>
      </c>
      <c r="P510" s="323">
        <f>計算!P782*VLOOKUP(P$423, 観光入込客数_実数かSIMか, 2, FALSE)/1000000</f>
        <v>0</v>
      </c>
      <c r="Q510" s="323">
        <f>計算!Q782*VLOOKUP(Q$423, 観光入込客数_実数かSIMか, 2, FALSE)/1000000</f>
        <v>0</v>
      </c>
      <c r="R510" s="323">
        <f>計算!R782*VLOOKUP(R$423, 観光入込客数_実数かSIMか, 2, FALSE)/1000000</f>
        <v>0</v>
      </c>
      <c r="S510" s="323">
        <f>計算!S782*VLOOKUP(S$423, 観光入込客数_実数かSIMか, 2, FALSE)/1000000</f>
        <v>0</v>
      </c>
      <c r="T510" s="584">
        <f t="shared" si="15"/>
        <v>0</v>
      </c>
    </row>
    <row r="511" spans="1:20" s="313" customFormat="1" ht="31.5" hidden="1" customHeight="1" x14ac:dyDescent="0.25">
      <c r="A511" s="305"/>
      <c r="B511" s="563" t="str">
        <f t="shared" si="14"/>
        <v/>
      </c>
      <c r="C511" s="720"/>
      <c r="D511" s="323">
        <f>計算!D783*VLOOKUP(D$423, 観光入込客数_実数かSIMか, 2, FALSE)/1000000</f>
        <v>0</v>
      </c>
      <c r="E511" s="323">
        <f>計算!E783*VLOOKUP(E$423, 観光入込客数_実数かSIMか, 2, FALSE)/1000000</f>
        <v>0</v>
      </c>
      <c r="F511" s="323">
        <f>計算!F783*VLOOKUP(F$423, 観光入込客数_実数かSIMか, 2, FALSE)/1000000</f>
        <v>0</v>
      </c>
      <c r="G511" s="323">
        <f>計算!G783*VLOOKUP(G$423, 観光入込客数_実数かSIMか, 2, FALSE)/1000000</f>
        <v>0</v>
      </c>
      <c r="H511" s="323">
        <f>計算!H783*VLOOKUP(H$423, 観光入込客数_実数かSIMか, 2, FALSE)/1000000</f>
        <v>0</v>
      </c>
      <c r="I511" s="323">
        <f>計算!I783*VLOOKUP(I$423, 観光入込客数_実数かSIMか, 2, FALSE)/1000000</f>
        <v>0</v>
      </c>
      <c r="J511" s="323">
        <f>計算!J783*VLOOKUP(J$423, 観光入込客数_実数かSIMか, 2, FALSE)/1000000</f>
        <v>0</v>
      </c>
      <c r="K511" s="323">
        <f>計算!K783*VLOOKUP(K$423, 観光入込客数_実数かSIMか, 2, FALSE)/1000000</f>
        <v>0</v>
      </c>
      <c r="L511" s="323">
        <f>計算!L783*VLOOKUP(L$423, 観光入込客数_実数かSIMか, 2, FALSE)/1000000</f>
        <v>0</v>
      </c>
      <c r="M511" s="323">
        <f>計算!M783*VLOOKUP(M$423, 観光入込客数_実数かSIMか, 2, FALSE)/1000000</f>
        <v>0</v>
      </c>
      <c r="N511" s="323">
        <f>計算!N783*VLOOKUP(N$423, 観光入込客数_実数かSIMか, 2, FALSE)/1000000</f>
        <v>0</v>
      </c>
      <c r="O511" s="323">
        <f>計算!O783*VLOOKUP(O$423, 観光入込客数_実数かSIMか, 2, FALSE)/1000000</f>
        <v>0</v>
      </c>
      <c r="P511" s="323">
        <f>計算!P783*VLOOKUP(P$423, 観光入込客数_実数かSIMか, 2, FALSE)/1000000</f>
        <v>0</v>
      </c>
      <c r="Q511" s="323">
        <f>計算!Q783*VLOOKUP(Q$423, 観光入込客数_実数かSIMか, 2, FALSE)/1000000</f>
        <v>0</v>
      </c>
      <c r="R511" s="323">
        <f>計算!R783*VLOOKUP(R$423, 観光入込客数_実数かSIMか, 2, FALSE)/1000000</f>
        <v>0</v>
      </c>
      <c r="S511" s="323">
        <f>計算!S783*VLOOKUP(S$423, 観光入込客数_実数かSIMか, 2, FALSE)/1000000</f>
        <v>0</v>
      </c>
      <c r="T511" s="584">
        <f t="shared" si="15"/>
        <v>0</v>
      </c>
    </row>
    <row r="512" spans="1:20" s="313" customFormat="1" ht="31.5" hidden="1" customHeight="1" x14ac:dyDescent="0.25">
      <c r="A512" s="305"/>
      <c r="B512" s="563" t="str">
        <f t="shared" si="14"/>
        <v/>
      </c>
      <c r="C512" s="720"/>
      <c r="D512" s="323">
        <f>計算!D784*VLOOKUP(D$423, 観光入込客数_実数かSIMか, 2, FALSE)/1000000</f>
        <v>0</v>
      </c>
      <c r="E512" s="323">
        <f>計算!E784*VLOOKUP(E$423, 観光入込客数_実数かSIMか, 2, FALSE)/1000000</f>
        <v>0</v>
      </c>
      <c r="F512" s="323">
        <f>計算!F784*VLOOKUP(F$423, 観光入込客数_実数かSIMか, 2, FALSE)/1000000</f>
        <v>0</v>
      </c>
      <c r="G512" s="323">
        <f>計算!G784*VLOOKUP(G$423, 観光入込客数_実数かSIMか, 2, FALSE)/1000000</f>
        <v>0</v>
      </c>
      <c r="H512" s="323">
        <f>計算!H784*VLOOKUP(H$423, 観光入込客数_実数かSIMか, 2, FALSE)/1000000</f>
        <v>0</v>
      </c>
      <c r="I512" s="323">
        <f>計算!I784*VLOOKUP(I$423, 観光入込客数_実数かSIMか, 2, FALSE)/1000000</f>
        <v>0</v>
      </c>
      <c r="J512" s="323">
        <f>計算!J784*VLOOKUP(J$423, 観光入込客数_実数かSIMか, 2, FALSE)/1000000</f>
        <v>0</v>
      </c>
      <c r="K512" s="323">
        <f>計算!K784*VLOOKUP(K$423, 観光入込客数_実数かSIMか, 2, FALSE)/1000000</f>
        <v>0</v>
      </c>
      <c r="L512" s="323">
        <f>計算!L784*VLOOKUP(L$423, 観光入込客数_実数かSIMか, 2, FALSE)/1000000</f>
        <v>0</v>
      </c>
      <c r="M512" s="323">
        <f>計算!M784*VLOOKUP(M$423, 観光入込客数_実数かSIMか, 2, FALSE)/1000000</f>
        <v>0</v>
      </c>
      <c r="N512" s="323">
        <f>計算!N784*VLOOKUP(N$423, 観光入込客数_実数かSIMか, 2, FALSE)/1000000</f>
        <v>0</v>
      </c>
      <c r="O512" s="323">
        <f>計算!O784*VLOOKUP(O$423, 観光入込客数_実数かSIMか, 2, FALSE)/1000000</f>
        <v>0</v>
      </c>
      <c r="P512" s="323">
        <f>計算!P784*VLOOKUP(P$423, 観光入込客数_実数かSIMか, 2, FALSE)/1000000</f>
        <v>0</v>
      </c>
      <c r="Q512" s="323">
        <f>計算!Q784*VLOOKUP(Q$423, 観光入込客数_実数かSIMか, 2, FALSE)/1000000</f>
        <v>0</v>
      </c>
      <c r="R512" s="323">
        <f>計算!R784*VLOOKUP(R$423, 観光入込客数_実数かSIMか, 2, FALSE)/1000000</f>
        <v>0</v>
      </c>
      <c r="S512" s="323">
        <f>計算!S784*VLOOKUP(S$423, 観光入込客数_実数かSIMか, 2, FALSE)/1000000</f>
        <v>0</v>
      </c>
      <c r="T512" s="584">
        <f t="shared" si="15"/>
        <v>0</v>
      </c>
    </row>
    <row r="513" spans="1:20" s="313" customFormat="1" ht="31.5" hidden="1" customHeight="1" x14ac:dyDescent="0.25">
      <c r="A513" s="305"/>
      <c r="B513" s="563" t="str">
        <f t="shared" si="14"/>
        <v/>
      </c>
      <c r="C513" s="720"/>
      <c r="D513" s="323">
        <f>計算!D785*VLOOKUP(D$423, 観光入込客数_実数かSIMか, 2, FALSE)/1000000</f>
        <v>0</v>
      </c>
      <c r="E513" s="323">
        <f>計算!E785*VLOOKUP(E$423, 観光入込客数_実数かSIMか, 2, FALSE)/1000000</f>
        <v>0</v>
      </c>
      <c r="F513" s="323">
        <f>計算!F785*VLOOKUP(F$423, 観光入込客数_実数かSIMか, 2, FALSE)/1000000</f>
        <v>0</v>
      </c>
      <c r="G513" s="323">
        <f>計算!G785*VLOOKUP(G$423, 観光入込客数_実数かSIMか, 2, FALSE)/1000000</f>
        <v>0</v>
      </c>
      <c r="H513" s="323">
        <f>計算!H785*VLOOKUP(H$423, 観光入込客数_実数かSIMか, 2, FALSE)/1000000</f>
        <v>0</v>
      </c>
      <c r="I513" s="323">
        <f>計算!I785*VLOOKUP(I$423, 観光入込客数_実数かSIMか, 2, FALSE)/1000000</f>
        <v>0</v>
      </c>
      <c r="J513" s="323">
        <f>計算!J785*VLOOKUP(J$423, 観光入込客数_実数かSIMか, 2, FALSE)/1000000</f>
        <v>0</v>
      </c>
      <c r="K513" s="323">
        <f>計算!K785*VLOOKUP(K$423, 観光入込客数_実数かSIMか, 2, FALSE)/1000000</f>
        <v>0</v>
      </c>
      <c r="L513" s="323">
        <f>計算!L785*VLOOKUP(L$423, 観光入込客数_実数かSIMか, 2, FALSE)/1000000</f>
        <v>0</v>
      </c>
      <c r="M513" s="323">
        <f>計算!M785*VLOOKUP(M$423, 観光入込客数_実数かSIMか, 2, FALSE)/1000000</f>
        <v>0</v>
      </c>
      <c r="N513" s="323">
        <f>計算!N785*VLOOKUP(N$423, 観光入込客数_実数かSIMか, 2, FALSE)/1000000</f>
        <v>0</v>
      </c>
      <c r="O513" s="323">
        <f>計算!O785*VLOOKUP(O$423, 観光入込客数_実数かSIMか, 2, FALSE)/1000000</f>
        <v>0</v>
      </c>
      <c r="P513" s="323">
        <f>計算!P785*VLOOKUP(P$423, 観光入込客数_実数かSIMか, 2, FALSE)/1000000</f>
        <v>0</v>
      </c>
      <c r="Q513" s="323">
        <f>計算!Q785*VLOOKUP(Q$423, 観光入込客数_実数かSIMか, 2, FALSE)/1000000</f>
        <v>0</v>
      </c>
      <c r="R513" s="323">
        <f>計算!R785*VLOOKUP(R$423, 観光入込客数_実数かSIMか, 2, FALSE)/1000000</f>
        <v>0</v>
      </c>
      <c r="S513" s="323">
        <f>計算!S785*VLOOKUP(S$423, 観光入込客数_実数かSIMか, 2, FALSE)/1000000</f>
        <v>0</v>
      </c>
      <c r="T513" s="584">
        <f t="shared" si="15"/>
        <v>0</v>
      </c>
    </row>
    <row r="514" spans="1:20" s="313" customFormat="1" ht="31.5" hidden="1" customHeight="1" x14ac:dyDescent="0.25">
      <c r="A514" s="305"/>
      <c r="B514" s="563" t="str">
        <f t="shared" si="14"/>
        <v/>
      </c>
      <c r="C514" s="720"/>
      <c r="D514" s="323">
        <f>計算!D786*VLOOKUP(D$423, 観光入込客数_実数かSIMか, 2, FALSE)/1000000</f>
        <v>0</v>
      </c>
      <c r="E514" s="323">
        <f>計算!E786*VLOOKUP(E$423, 観光入込客数_実数かSIMか, 2, FALSE)/1000000</f>
        <v>0</v>
      </c>
      <c r="F514" s="323">
        <f>計算!F786*VLOOKUP(F$423, 観光入込客数_実数かSIMか, 2, FALSE)/1000000</f>
        <v>0</v>
      </c>
      <c r="G514" s="323">
        <f>計算!G786*VLOOKUP(G$423, 観光入込客数_実数かSIMか, 2, FALSE)/1000000</f>
        <v>0</v>
      </c>
      <c r="H514" s="323">
        <f>計算!H786*VLOOKUP(H$423, 観光入込客数_実数かSIMか, 2, FALSE)/1000000</f>
        <v>0</v>
      </c>
      <c r="I514" s="323">
        <f>計算!I786*VLOOKUP(I$423, 観光入込客数_実数かSIMか, 2, FALSE)/1000000</f>
        <v>0</v>
      </c>
      <c r="J514" s="323">
        <f>計算!J786*VLOOKUP(J$423, 観光入込客数_実数かSIMか, 2, FALSE)/1000000</f>
        <v>0</v>
      </c>
      <c r="K514" s="323">
        <f>計算!K786*VLOOKUP(K$423, 観光入込客数_実数かSIMか, 2, FALSE)/1000000</f>
        <v>0</v>
      </c>
      <c r="L514" s="323">
        <f>計算!L786*VLOOKUP(L$423, 観光入込客数_実数かSIMか, 2, FALSE)/1000000</f>
        <v>0</v>
      </c>
      <c r="M514" s="323">
        <f>計算!M786*VLOOKUP(M$423, 観光入込客数_実数かSIMか, 2, FALSE)/1000000</f>
        <v>0</v>
      </c>
      <c r="N514" s="323">
        <f>計算!N786*VLOOKUP(N$423, 観光入込客数_実数かSIMか, 2, FALSE)/1000000</f>
        <v>0</v>
      </c>
      <c r="O514" s="323">
        <f>計算!O786*VLOOKUP(O$423, 観光入込客数_実数かSIMか, 2, FALSE)/1000000</f>
        <v>0</v>
      </c>
      <c r="P514" s="323">
        <f>計算!P786*VLOOKUP(P$423, 観光入込客数_実数かSIMか, 2, FALSE)/1000000</f>
        <v>0</v>
      </c>
      <c r="Q514" s="323">
        <f>計算!Q786*VLOOKUP(Q$423, 観光入込客数_実数かSIMか, 2, FALSE)/1000000</f>
        <v>0</v>
      </c>
      <c r="R514" s="323">
        <f>計算!R786*VLOOKUP(R$423, 観光入込客数_実数かSIMか, 2, FALSE)/1000000</f>
        <v>0</v>
      </c>
      <c r="S514" s="323">
        <f>計算!S786*VLOOKUP(S$423, 観光入込客数_実数かSIMか, 2, FALSE)/1000000</f>
        <v>0</v>
      </c>
      <c r="T514" s="584">
        <f t="shared" si="15"/>
        <v>0</v>
      </c>
    </row>
    <row r="515" spans="1:20" s="313" customFormat="1" ht="31.5" hidden="1" customHeight="1" x14ac:dyDescent="0.25">
      <c r="A515" s="305"/>
      <c r="B515" s="563" t="str">
        <f t="shared" si="14"/>
        <v/>
      </c>
      <c r="C515" s="720"/>
      <c r="D515" s="323">
        <f>計算!D787*VLOOKUP(D$423, 観光入込客数_実数かSIMか, 2, FALSE)/1000000</f>
        <v>0</v>
      </c>
      <c r="E515" s="323">
        <f>計算!E787*VLOOKUP(E$423, 観光入込客数_実数かSIMか, 2, FALSE)/1000000</f>
        <v>0</v>
      </c>
      <c r="F515" s="323">
        <f>計算!F787*VLOOKUP(F$423, 観光入込客数_実数かSIMか, 2, FALSE)/1000000</f>
        <v>0</v>
      </c>
      <c r="G515" s="323">
        <f>計算!G787*VLOOKUP(G$423, 観光入込客数_実数かSIMか, 2, FALSE)/1000000</f>
        <v>0</v>
      </c>
      <c r="H515" s="323">
        <f>計算!H787*VLOOKUP(H$423, 観光入込客数_実数かSIMか, 2, FALSE)/1000000</f>
        <v>0</v>
      </c>
      <c r="I515" s="323">
        <f>計算!I787*VLOOKUP(I$423, 観光入込客数_実数かSIMか, 2, FALSE)/1000000</f>
        <v>0</v>
      </c>
      <c r="J515" s="323">
        <f>計算!J787*VLOOKUP(J$423, 観光入込客数_実数かSIMか, 2, FALSE)/1000000</f>
        <v>0</v>
      </c>
      <c r="K515" s="323">
        <f>計算!K787*VLOOKUP(K$423, 観光入込客数_実数かSIMか, 2, FALSE)/1000000</f>
        <v>0</v>
      </c>
      <c r="L515" s="323">
        <f>計算!L787*VLOOKUP(L$423, 観光入込客数_実数かSIMか, 2, FALSE)/1000000</f>
        <v>0</v>
      </c>
      <c r="M515" s="323">
        <f>計算!M787*VLOOKUP(M$423, 観光入込客数_実数かSIMか, 2, FALSE)/1000000</f>
        <v>0</v>
      </c>
      <c r="N515" s="323">
        <f>計算!N787*VLOOKUP(N$423, 観光入込客数_実数かSIMか, 2, FALSE)/1000000</f>
        <v>0</v>
      </c>
      <c r="O515" s="323">
        <f>計算!O787*VLOOKUP(O$423, 観光入込客数_実数かSIMか, 2, FALSE)/1000000</f>
        <v>0</v>
      </c>
      <c r="P515" s="323">
        <f>計算!P787*VLOOKUP(P$423, 観光入込客数_実数かSIMか, 2, FALSE)/1000000</f>
        <v>0</v>
      </c>
      <c r="Q515" s="323">
        <f>計算!Q787*VLOOKUP(Q$423, 観光入込客数_実数かSIMか, 2, FALSE)/1000000</f>
        <v>0</v>
      </c>
      <c r="R515" s="323">
        <f>計算!R787*VLOOKUP(R$423, 観光入込客数_実数かSIMか, 2, FALSE)/1000000</f>
        <v>0</v>
      </c>
      <c r="S515" s="323">
        <f>計算!S787*VLOOKUP(S$423, 観光入込客数_実数かSIMか, 2, FALSE)/1000000</f>
        <v>0</v>
      </c>
      <c r="T515" s="584">
        <f t="shared" si="15"/>
        <v>0</v>
      </c>
    </row>
    <row r="516" spans="1:20" s="313" customFormat="1" ht="31.5" hidden="1" customHeight="1" x14ac:dyDescent="0.25">
      <c r="A516" s="305"/>
      <c r="B516" s="563" t="str">
        <f t="shared" si="14"/>
        <v/>
      </c>
      <c r="C516" s="720"/>
      <c r="D516" s="323">
        <f>計算!D788*VLOOKUP(D$423, 観光入込客数_実数かSIMか, 2, FALSE)/1000000</f>
        <v>0</v>
      </c>
      <c r="E516" s="323">
        <f>計算!E788*VLOOKUP(E$423, 観光入込客数_実数かSIMか, 2, FALSE)/1000000</f>
        <v>0</v>
      </c>
      <c r="F516" s="323">
        <f>計算!F788*VLOOKUP(F$423, 観光入込客数_実数かSIMか, 2, FALSE)/1000000</f>
        <v>0</v>
      </c>
      <c r="G516" s="323">
        <f>計算!G788*VLOOKUP(G$423, 観光入込客数_実数かSIMか, 2, FALSE)/1000000</f>
        <v>0</v>
      </c>
      <c r="H516" s="323">
        <f>計算!H788*VLOOKUP(H$423, 観光入込客数_実数かSIMか, 2, FALSE)/1000000</f>
        <v>0</v>
      </c>
      <c r="I516" s="323">
        <f>計算!I788*VLOOKUP(I$423, 観光入込客数_実数かSIMか, 2, FALSE)/1000000</f>
        <v>0</v>
      </c>
      <c r="J516" s="323">
        <f>計算!J788*VLOOKUP(J$423, 観光入込客数_実数かSIMか, 2, FALSE)/1000000</f>
        <v>0</v>
      </c>
      <c r="K516" s="323">
        <f>計算!K788*VLOOKUP(K$423, 観光入込客数_実数かSIMか, 2, FALSE)/1000000</f>
        <v>0</v>
      </c>
      <c r="L516" s="323">
        <f>計算!L788*VLOOKUP(L$423, 観光入込客数_実数かSIMか, 2, FALSE)/1000000</f>
        <v>0</v>
      </c>
      <c r="M516" s="323">
        <f>計算!M788*VLOOKUP(M$423, 観光入込客数_実数かSIMか, 2, FALSE)/1000000</f>
        <v>0</v>
      </c>
      <c r="N516" s="323">
        <f>計算!N788*VLOOKUP(N$423, 観光入込客数_実数かSIMか, 2, FALSE)/1000000</f>
        <v>0</v>
      </c>
      <c r="O516" s="323">
        <f>計算!O788*VLOOKUP(O$423, 観光入込客数_実数かSIMか, 2, FALSE)/1000000</f>
        <v>0</v>
      </c>
      <c r="P516" s="323">
        <f>計算!P788*VLOOKUP(P$423, 観光入込客数_実数かSIMか, 2, FALSE)/1000000</f>
        <v>0</v>
      </c>
      <c r="Q516" s="323">
        <f>計算!Q788*VLOOKUP(Q$423, 観光入込客数_実数かSIMか, 2, FALSE)/1000000</f>
        <v>0</v>
      </c>
      <c r="R516" s="323">
        <f>計算!R788*VLOOKUP(R$423, 観光入込客数_実数かSIMか, 2, FALSE)/1000000</f>
        <v>0</v>
      </c>
      <c r="S516" s="323">
        <f>計算!S788*VLOOKUP(S$423, 観光入込客数_実数かSIMか, 2, FALSE)/1000000</f>
        <v>0</v>
      </c>
      <c r="T516" s="584">
        <f t="shared" si="15"/>
        <v>0</v>
      </c>
    </row>
    <row r="517" spans="1:20" s="313" customFormat="1" ht="31.5" hidden="1" customHeight="1" x14ac:dyDescent="0.25">
      <c r="A517" s="305"/>
      <c r="B517" s="563" t="str">
        <f t="shared" si="14"/>
        <v/>
      </c>
      <c r="C517" s="720"/>
      <c r="D517" s="323">
        <f>計算!D789*VLOOKUP(D$423, 観光入込客数_実数かSIMか, 2, FALSE)/1000000</f>
        <v>0</v>
      </c>
      <c r="E517" s="323">
        <f>計算!E789*VLOOKUP(E$423, 観光入込客数_実数かSIMか, 2, FALSE)/1000000</f>
        <v>0</v>
      </c>
      <c r="F517" s="323">
        <f>計算!F789*VLOOKUP(F$423, 観光入込客数_実数かSIMか, 2, FALSE)/1000000</f>
        <v>0</v>
      </c>
      <c r="G517" s="323">
        <f>計算!G789*VLOOKUP(G$423, 観光入込客数_実数かSIMか, 2, FALSE)/1000000</f>
        <v>0</v>
      </c>
      <c r="H517" s="323">
        <f>計算!H789*VLOOKUP(H$423, 観光入込客数_実数かSIMか, 2, FALSE)/1000000</f>
        <v>0</v>
      </c>
      <c r="I517" s="323">
        <f>計算!I789*VLOOKUP(I$423, 観光入込客数_実数かSIMか, 2, FALSE)/1000000</f>
        <v>0</v>
      </c>
      <c r="J517" s="323">
        <f>計算!J789*VLOOKUP(J$423, 観光入込客数_実数かSIMか, 2, FALSE)/1000000</f>
        <v>0</v>
      </c>
      <c r="K517" s="323">
        <f>計算!K789*VLOOKUP(K$423, 観光入込客数_実数かSIMか, 2, FALSE)/1000000</f>
        <v>0</v>
      </c>
      <c r="L517" s="323">
        <f>計算!L789*VLOOKUP(L$423, 観光入込客数_実数かSIMか, 2, FALSE)/1000000</f>
        <v>0</v>
      </c>
      <c r="M517" s="323">
        <f>計算!M789*VLOOKUP(M$423, 観光入込客数_実数かSIMか, 2, FALSE)/1000000</f>
        <v>0</v>
      </c>
      <c r="N517" s="323">
        <f>計算!N789*VLOOKUP(N$423, 観光入込客数_実数かSIMか, 2, FALSE)/1000000</f>
        <v>0</v>
      </c>
      <c r="O517" s="323">
        <f>計算!O789*VLOOKUP(O$423, 観光入込客数_実数かSIMか, 2, FALSE)/1000000</f>
        <v>0</v>
      </c>
      <c r="P517" s="323">
        <f>計算!P789*VLOOKUP(P$423, 観光入込客数_実数かSIMか, 2, FALSE)/1000000</f>
        <v>0</v>
      </c>
      <c r="Q517" s="323">
        <f>計算!Q789*VLOOKUP(Q$423, 観光入込客数_実数かSIMか, 2, FALSE)/1000000</f>
        <v>0</v>
      </c>
      <c r="R517" s="323">
        <f>計算!R789*VLOOKUP(R$423, 観光入込客数_実数かSIMか, 2, FALSE)/1000000</f>
        <v>0</v>
      </c>
      <c r="S517" s="323">
        <f>計算!S789*VLOOKUP(S$423, 観光入込客数_実数かSIMか, 2, FALSE)/1000000</f>
        <v>0</v>
      </c>
      <c r="T517" s="584">
        <f t="shared" si="15"/>
        <v>0</v>
      </c>
    </row>
    <row r="518" spans="1:20" s="313" customFormat="1" ht="31.5" hidden="1" customHeight="1" x14ac:dyDescent="0.25">
      <c r="A518" s="305"/>
      <c r="B518" s="563" t="str">
        <f t="shared" si="14"/>
        <v/>
      </c>
      <c r="C518" s="720"/>
      <c r="D518" s="323">
        <f>計算!D790*VLOOKUP(D$423, 観光入込客数_実数かSIMか, 2, FALSE)/1000000</f>
        <v>0</v>
      </c>
      <c r="E518" s="323">
        <f>計算!E790*VLOOKUP(E$423, 観光入込客数_実数かSIMか, 2, FALSE)/1000000</f>
        <v>0</v>
      </c>
      <c r="F518" s="323">
        <f>計算!F790*VLOOKUP(F$423, 観光入込客数_実数かSIMか, 2, FALSE)/1000000</f>
        <v>0</v>
      </c>
      <c r="G518" s="323">
        <f>計算!G790*VLOOKUP(G$423, 観光入込客数_実数かSIMか, 2, FALSE)/1000000</f>
        <v>0</v>
      </c>
      <c r="H518" s="323">
        <f>計算!H790*VLOOKUP(H$423, 観光入込客数_実数かSIMか, 2, FALSE)/1000000</f>
        <v>0</v>
      </c>
      <c r="I518" s="323">
        <f>計算!I790*VLOOKUP(I$423, 観光入込客数_実数かSIMか, 2, FALSE)/1000000</f>
        <v>0</v>
      </c>
      <c r="J518" s="323">
        <f>計算!J790*VLOOKUP(J$423, 観光入込客数_実数かSIMか, 2, FALSE)/1000000</f>
        <v>0</v>
      </c>
      <c r="K518" s="323">
        <f>計算!K790*VLOOKUP(K$423, 観光入込客数_実数かSIMか, 2, FALSE)/1000000</f>
        <v>0</v>
      </c>
      <c r="L518" s="323">
        <f>計算!L790*VLOOKUP(L$423, 観光入込客数_実数かSIMか, 2, FALSE)/1000000</f>
        <v>0</v>
      </c>
      <c r="M518" s="323">
        <f>計算!M790*VLOOKUP(M$423, 観光入込客数_実数かSIMか, 2, FALSE)/1000000</f>
        <v>0</v>
      </c>
      <c r="N518" s="323">
        <f>計算!N790*VLOOKUP(N$423, 観光入込客数_実数かSIMか, 2, FALSE)/1000000</f>
        <v>0</v>
      </c>
      <c r="O518" s="323">
        <f>計算!O790*VLOOKUP(O$423, 観光入込客数_実数かSIMか, 2, FALSE)/1000000</f>
        <v>0</v>
      </c>
      <c r="P518" s="323">
        <f>計算!P790*VLOOKUP(P$423, 観光入込客数_実数かSIMか, 2, FALSE)/1000000</f>
        <v>0</v>
      </c>
      <c r="Q518" s="323">
        <f>計算!Q790*VLOOKUP(Q$423, 観光入込客数_実数かSIMか, 2, FALSE)/1000000</f>
        <v>0</v>
      </c>
      <c r="R518" s="323">
        <f>計算!R790*VLOOKUP(R$423, 観光入込客数_実数かSIMか, 2, FALSE)/1000000</f>
        <v>0</v>
      </c>
      <c r="S518" s="323">
        <f>計算!S790*VLOOKUP(S$423, 観光入込客数_実数かSIMか, 2, FALSE)/1000000</f>
        <v>0</v>
      </c>
      <c r="T518" s="584">
        <f t="shared" si="15"/>
        <v>0</v>
      </c>
    </row>
    <row r="519" spans="1:20" s="313" customFormat="1" ht="31.5" hidden="1" customHeight="1" x14ac:dyDescent="0.25">
      <c r="A519" s="305"/>
      <c r="B519" s="563" t="str">
        <f t="shared" si="14"/>
        <v/>
      </c>
      <c r="C519" s="720"/>
      <c r="D519" s="323">
        <f>計算!D791*VLOOKUP(D$423, 観光入込客数_実数かSIMか, 2, FALSE)/1000000</f>
        <v>0</v>
      </c>
      <c r="E519" s="323">
        <f>計算!E791*VLOOKUP(E$423, 観光入込客数_実数かSIMか, 2, FALSE)/1000000</f>
        <v>0</v>
      </c>
      <c r="F519" s="323">
        <f>計算!F791*VLOOKUP(F$423, 観光入込客数_実数かSIMか, 2, FALSE)/1000000</f>
        <v>0</v>
      </c>
      <c r="G519" s="323">
        <f>計算!G791*VLOOKUP(G$423, 観光入込客数_実数かSIMか, 2, FALSE)/1000000</f>
        <v>0</v>
      </c>
      <c r="H519" s="323">
        <f>計算!H791*VLOOKUP(H$423, 観光入込客数_実数かSIMか, 2, FALSE)/1000000</f>
        <v>0</v>
      </c>
      <c r="I519" s="323">
        <f>計算!I791*VLOOKUP(I$423, 観光入込客数_実数かSIMか, 2, FALSE)/1000000</f>
        <v>0</v>
      </c>
      <c r="J519" s="323">
        <f>計算!J791*VLOOKUP(J$423, 観光入込客数_実数かSIMか, 2, FALSE)/1000000</f>
        <v>0</v>
      </c>
      <c r="K519" s="323">
        <f>計算!K791*VLOOKUP(K$423, 観光入込客数_実数かSIMか, 2, FALSE)/1000000</f>
        <v>0</v>
      </c>
      <c r="L519" s="323">
        <f>計算!L791*VLOOKUP(L$423, 観光入込客数_実数かSIMか, 2, FALSE)/1000000</f>
        <v>0</v>
      </c>
      <c r="M519" s="323">
        <f>計算!M791*VLOOKUP(M$423, 観光入込客数_実数かSIMか, 2, FALSE)/1000000</f>
        <v>0</v>
      </c>
      <c r="N519" s="323">
        <f>計算!N791*VLOOKUP(N$423, 観光入込客数_実数かSIMか, 2, FALSE)/1000000</f>
        <v>0</v>
      </c>
      <c r="O519" s="323">
        <f>計算!O791*VLOOKUP(O$423, 観光入込客数_実数かSIMか, 2, FALSE)/1000000</f>
        <v>0</v>
      </c>
      <c r="P519" s="323">
        <f>計算!P791*VLOOKUP(P$423, 観光入込客数_実数かSIMか, 2, FALSE)/1000000</f>
        <v>0</v>
      </c>
      <c r="Q519" s="323">
        <f>計算!Q791*VLOOKUP(Q$423, 観光入込客数_実数かSIMか, 2, FALSE)/1000000</f>
        <v>0</v>
      </c>
      <c r="R519" s="323">
        <f>計算!R791*VLOOKUP(R$423, 観光入込客数_実数かSIMか, 2, FALSE)/1000000</f>
        <v>0</v>
      </c>
      <c r="S519" s="323">
        <f>計算!S791*VLOOKUP(S$423, 観光入込客数_実数かSIMか, 2, FALSE)/1000000</f>
        <v>0</v>
      </c>
      <c r="T519" s="584">
        <f t="shared" si="15"/>
        <v>0</v>
      </c>
    </row>
    <row r="520" spans="1:20" s="313" customFormat="1" ht="31.5" hidden="1" customHeight="1" x14ac:dyDescent="0.25">
      <c r="A520" s="305"/>
      <c r="B520" s="563" t="str">
        <f t="shared" si="14"/>
        <v/>
      </c>
      <c r="C520" s="720"/>
      <c r="D520" s="323">
        <f>計算!D792*VLOOKUP(D$423, 観光入込客数_実数かSIMか, 2, FALSE)/1000000</f>
        <v>0</v>
      </c>
      <c r="E520" s="323">
        <f>計算!E792*VLOOKUP(E$423, 観光入込客数_実数かSIMか, 2, FALSE)/1000000</f>
        <v>0</v>
      </c>
      <c r="F520" s="323">
        <f>計算!F792*VLOOKUP(F$423, 観光入込客数_実数かSIMか, 2, FALSE)/1000000</f>
        <v>0</v>
      </c>
      <c r="G520" s="323">
        <f>計算!G792*VLOOKUP(G$423, 観光入込客数_実数かSIMか, 2, FALSE)/1000000</f>
        <v>0</v>
      </c>
      <c r="H520" s="323">
        <f>計算!H792*VLOOKUP(H$423, 観光入込客数_実数かSIMか, 2, FALSE)/1000000</f>
        <v>0</v>
      </c>
      <c r="I520" s="323">
        <f>計算!I792*VLOOKUP(I$423, 観光入込客数_実数かSIMか, 2, FALSE)/1000000</f>
        <v>0</v>
      </c>
      <c r="J520" s="323">
        <f>計算!J792*VLOOKUP(J$423, 観光入込客数_実数かSIMか, 2, FALSE)/1000000</f>
        <v>0</v>
      </c>
      <c r="K520" s="323">
        <f>計算!K792*VLOOKUP(K$423, 観光入込客数_実数かSIMか, 2, FALSE)/1000000</f>
        <v>0</v>
      </c>
      <c r="L520" s="323">
        <f>計算!L792*VLOOKUP(L$423, 観光入込客数_実数かSIMか, 2, FALSE)/1000000</f>
        <v>0</v>
      </c>
      <c r="M520" s="323">
        <f>計算!M792*VLOOKUP(M$423, 観光入込客数_実数かSIMか, 2, FALSE)/1000000</f>
        <v>0</v>
      </c>
      <c r="N520" s="323">
        <f>計算!N792*VLOOKUP(N$423, 観光入込客数_実数かSIMか, 2, FALSE)/1000000</f>
        <v>0</v>
      </c>
      <c r="O520" s="323">
        <f>計算!O792*VLOOKUP(O$423, 観光入込客数_実数かSIMか, 2, FALSE)/1000000</f>
        <v>0</v>
      </c>
      <c r="P520" s="323">
        <f>計算!P792*VLOOKUP(P$423, 観光入込客数_実数かSIMか, 2, FALSE)/1000000</f>
        <v>0</v>
      </c>
      <c r="Q520" s="323">
        <f>計算!Q792*VLOOKUP(Q$423, 観光入込客数_実数かSIMか, 2, FALSE)/1000000</f>
        <v>0</v>
      </c>
      <c r="R520" s="323">
        <f>計算!R792*VLOOKUP(R$423, 観光入込客数_実数かSIMか, 2, FALSE)/1000000</f>
        <v>0</v>
      </c>
      <c r="S520" s="323">
        <f>計算!S792*VLOOKUP(S$423, 観光入込客数_実数かSIMか, 2, FALSE)/1000000</f>
        <v>0</v>
      </c>
      <c r="T520" s="584">
        <f t="shared" si="15"/>
        <v>0</v>
      </c>
    </row>
    <row r="521" spans="1:20" s="313" customFormat="1" ht="31.5" hidden="1" customHeight="1" x14ac:dyDescent="0.25">
      <c r="A521" s="305"/>
      <c r="B521" s="563" t="str">
        <f t="shared" ref="B521:B544" si="16">IF(B259="", "", B259)</f>
        <v/>
      </c>
      <c r="C521" s="720"/>
      <c r="D521" s="323">
        <f>計算!D793*VLOOKUP(D$423, 観光入込客数_実数かSIMか, 2, FALSE)/1000000</f>
        <v>0</v>
      </c>
      <c r="E521" s="323">
        <f>計算!E793*VLOOKUP(E$423, 観光入込客数_実数かSIMか, 2, FALSE)/1000000</f>
        <v>0</v>
      </c>
      <c r="F521" s="323">
        <f>計算!F793*VLOOKUP(F$423, 観光入込客数_実数かSIMか, 2, FALSE)/1000000</f>
        <v>0</v>
      </c>
      <c r="G521" s="323">
        <f>計算!G793*VLOOKUP(G$423, 観光入込客数_実数かSIMか, 2, FALSE)/1000000</f>
        <v>0</v>
      </c>
      <c r="H521" s="323">
        <f>計算!H793*VLOOKUP(H$423, 観光入込客数_実数かSIMか, 2, FALSE)/1000000</f>
        <v>0</v>
      </c>
      <c r="I521" s="323">
        <f>計算!I793*VLOOKUP(I$423, 観光入込客数_実数かSIMか, 2, FALSE)/1000000</f>
        <v>0</v>
      </c>
      <c r="J521" s="323">
        <f>計算!J793*VLOOKUP(J$423, 観光入込客数_実数かSIMか, 2, FALSE)/1000000</f>
        <v>0</v>
      </c>
      <c r="K521" s="323">
        <f>計算!K793*VLOOKUP(K$423, 観光入込客数_実数かSIMか, 2, FALSE)/1000000</f>
        <v>0</v>
      </c>
      <c r="L521" s="323">
        <f>計算!L793*VLOOKUP(L$423, 観光入込客数_実数かSIMか, 2, FALSE)/1000000</f>
        <v>0</v>
      </c>
      <c r="M521" s="323">
        <f>計算!M793*VLOOKUP(M$423, 観光入込客数_実数かSIMか, 2, FALSE)/1000000</f>
        <v>0</v>
      </c>
      <c r="N521" s="323">
        <f>計算!N793*VLOOKUP(N$423, 観光入込客数_実数かSIMか, 2, FALSE)/1000000</f>
        <v>0</v>
      </c>
      <c r="O521" s="323">
        <f>計算!O793*VLOOKUP(O$423, 観光入込客数_実数かSIMか, 2, FALSE)/1000000</f>
        <v>0</v>
      </c>
      <c r="P521" s="323">
        <f>計算!P793*VLOOKUP(P$423, 観光入込客数_実数かSIMか, 2, FALSE)/1000000</f>
        <v>0</v>
      </c>
      <c r="Q521" s="323">
        <f>計算!Q793*VLOOKUP(Q$423, 観光入込客数_実数かSIMか, 2, FALSE)/1000000</f>
        <v>0</v>
      </c>
      <c r="R521" s="323">
        <f>計算!R793*VLOOKUP(R$423, 観光入込客数_実数かSIMか, 2, FALSE)/1000000</f>
        <v>0</v>
      </c>
      <c r="S521" s="323">
        <f>計算!S793*VLOOKUP(S$423, 観光入込客数_実数かSIMか, 2, FALSE)/1000000</f>
        <v>0</v>
      </c>
      <c r="T521" s="584">
        <f t="shared" ref="T521:T545" si="17">SUMIF($D$424:$S$424, _スイッチ_観光客属性, $D521:$S521)</f>
        <v>0</v>
      </c>
    </row>
    <row r="522" spans="1:20" s="313" customFormat="1" ht="31.5" hidden="1" customHeight="1" x14ac:dyDescent="0.25">
      <c r="A522" s="305"/>
      <c r="B522" s="563" t="str">
        <f t="shared" si="16"/>
        <v/>
      </c>
      <c r="C522" s="720"/>
      <c r="D522" s="323">
        <f>計算!D794*VLOOKUP(D$423, 観光入込客数_実数かSIMか, 2, FALSE)/1000000</f>
        <v>0</v>
      </c>
      <c r="E522" s="323">
        <f>計算!E794*VLOOKUP(E$423, 観光入込客数_実数かSIMか, 2, FALSE)/1000000</f>
        <v>0</v>
      </c>
      <c r="F522" s="323">
        <f>計算!F794*VLOOKUP(F$423, 観光入込客数_実数かSIMか, 2, FALSE)/1000000</f>
        <v>0</v>
      </c>
      <c r="G522" s="323">
        <f>計算!G794*VLOOKUP(G$423, 観光入込客数_実数かSIMか, 2, FALSE)/1000000</f>
        <v>0</v>
      </c>
      <c r="H522" s="323">
        <f>計算!H794*VLOOKUP(H$423, 観光入込客数_実数かSIMか, 2, FALSE)/1000000</f>
        <v>0</v>
      </c>
      <c r="I522" s="323">
        <f>計算!I794*VLOOKUP(I$423, 観光入込客数_実数かSIMか, 2, FALSE)/1000000</f>
        <v>0</v>
      </c>
      <c r="J522" s="323">
        <f>計算!J794*VLOOKUP(J$423, 観光入込客数_実数かSIMか, 2, FALSE)/1000000</f>
        <v>0</v>
      </c>
      <c r="K522" s="323">
        <f>計算!K794*VLOOKUP(K$423, 観光入込客数_実数かSIMか, 2, FALSE)/1000000</f>
        <v>0</v>
      </c>
      <c r="L522" s="323">
        <f>計算!L794*VLOOKUP(L$423, 観光入込客数_実数かSIMか, 2, FALSE)/1000000</f>
        <v>0</v>
      </c>
      <c r="M522" s="323">
        <f>計算!M794*VLOOKUP(M$423, 観光入込客数_実数かSIMか, 2, FALSE)/1000000</f>
        <v>0</v>
      </c>
      <c r="N522" s="323">
        <f>計算!N794*VLOOKUP(N$423, 観光入込客数_実数かSIMか, 2, FALSE)/1000000</f>
        <v>0</v>
      </c>
      <c r="O522" s="323">
        <f>計算!O794*VLOOKUP(O$423, 観光入込客数_実数かSIMか, 2, FALSE)/1000000</f>
        <v>0</v>
      </c>
      <c r="P522" s="323">
        <f>計算!P794*VLOOKUP(P$423, 観光入込客数_実数かSIMか, 2, FALSE)/1000000</f>
        <v>0</v>
      </c>
      <c r="Q522" s="323">
        <f>計算!Q794*VLOOKUP(Q$423, 観光入込客数_実数かSIMか, 2, FALSE)/1000000</f>
        <v>0</v>
      </c>
      <c r="R522" s="323">
        <f>計算!R794*VLOOKUP(R$423, 観光入込客数_実数かSIMか, 2, FALSE)/1000000</f>
        <v>0</v>
      </c>
      <c r="S522" s="323">
        <f>計算!S794*VLOOKUP(S$423, 観光入込客数_実数かSIMか, 2, FALSE)/1000000</f>
        <v>0</v>
      </c>
      <c r="T522" s="584">
        <f t="shared" si="17"/>
        <v>0</v>
      </c>
    </row>
    <row r="523" spans="1:20" s="313" customFormat="1" ht="31.5" hidden="1" customHeight="1" x14ac:dyDescent="0.25">
      <c r="A523" s="305"/>
      <c r="B523" s="563" t="str">
        <f t="shared" si="16"/>
        <v/>
      </c>
      <c r="C523" s="720"/>
      <c r="D523" s="323">
        <f>計算!D795*VLOOKUP(D$423, 観光入込客数_実数かSIMか, 2, FALSE)/1000000</f>
        <v>0</v>
      </c>
      <c r="E523" s="323">
        <f>計算!E795*VLOOKUP(E$423, 観光入込客数_実数かSIMか, 2, FALSE)/1000000</f>
        <v>0</v>
      </c>
      <c r="F523" s="323">
        <f>計算!F795*VLOOKUP(F$423, 観光入込客数_実数かSIMか, 2, FALSE)/1000000</f>
        <v>0</v>
      </c>
      <c r="G523" s="323">
        <f>計算!G795*VLOOKUP(G$423, 観光入込客数_実数かSIMか, 2, FALSE)/1000000</f>
        <v>0</v>
      </c>
      <c r="H523" s="323">
        <f>計算!H795*VLOOKUP(H$423, 観光入込客数_実数かSIMか, 2, FALSE)/1000000</f>
        <v>0</v>
      </c>
      <c r="I523" s="323">
        <f>計算!I795*VLOOKUP(I$423, 観光入込客数_実数かSIMか, 2, FALSE)/1000000</f>
        <v>0</v>
      </c>
      <c r="J523" s="323">
        <f>計算!J795*VLOOKUP(J$423, 観光入込客数_実数かSIMか, 2, FALSE)/1000000</f>
        <v>0</v>
      </c>
      <c r="K523" s="323">
        <f>計算!K795*VLOOKUP(K$423, 観光入込客数_実数かSIMか, 2, FALSE)/1000000</f>
        <v>0</v>
      </c>
      <c r="L523" s="323">
        <f>計算!L795*VLOOKUP(L$423, 観光入込客数_実数かSIMか, 2, FALSE)/1000000</f>
        <v>0</v>
      </c>
      <c r="M523" s="323">
        <f>計算!M795*VLOOKUP(M$423, 観光入込客数_実数かSIMか, 2, FALSE)/1000000</f>
        <v>0</v>
      </c>
      <c r="N523" s="323">
        <f>計算!N795*VLOOKUP(N$423, 観光入込客数_実数かSIMか, 2, FALSE)/1000000</f>
        <v>0</v>
      </c>
      <c r="O523" s="323">
        <f>計算!O795*VLOOKUP(O$423, 観光入込客数_実数かSIMか, 2, FALSE)/1000000</f>
        <v>0</v>
      </c>
      <c r="P523" s="323">
        <f>計算!P795*VLOOKUP(P$423, 観光入込客数_実数かSIMか, 2, FALSE)/1000000</f>
        <v>0</v>
      </c>
      <c r="Q523" s="323">
        <f>計算!Q795*VLOOKUP(Q$423, 観光入込客数_実数かSIMか, 2, FALSE)/1000000</f>
        <v>0</v>
      </c>
      <c r="R523" s="323">
        <f>計算!R795*VLOOKUP(R$423, 観光入込客数_実数かSIMか, 2, FALSE)/1000000</f>
        <v>0</v>
      </c>
      <c r="S523" s="323">
        <f>計算!S795*VLOOKUP(S$423, 観光入込客数_実数かSIMか, 2, FALSE)/1000000</f>
        <v>0</v>
      </c>
      <c r="T523" s="584">
        <f t="shared" si="17"/>
        <v>0</v>
      </c>
    </row>
    <row r="524" spans="1:20" s="313" customFormat="1" ht="31.5" hidden="1" customHeight="1" x14ac:dyDescent="0.25">
      <c r="A524" s="305"/>
      <c r="B524" s="563" t="str">
        <f t="shared" si="16"/>
        <v/>
      </c>
      <c r="C524" s="720"/>
      <c r="D524" s="323">
        <f>計算!D796*VLOOKUP(D$423, 観光入込客数_実数かSIMか, 2, FALSE)/1000000</f>
        <v>0</v>
      </c>
      <c r="E524" s="323">
        <f>計算!E796*VLOOKUP(E$423, 観光入込客数_実数かSIMか, 2, FALSE)/1000000</f>
        <v>0</v>
      </c>
      <c r="F524" s="323">
        <f>計算!F796*VLOOKUP(F$423, 観光入込客数_実数かSIMか, 2, FALSE)/1000000</f>
        <v>0</v>
      </c>
      <c r="G524" s="323">
        <f>計算!G796*VLOOKUP(G$423, 観光入込客数_実数かSIMか, 2, FALSE)/1000000</f>
        <v>0</v>
      </c>
      <c r="H524" s="323">
        <f>計算!H796*VLOOKUP(H$423, 観光入込客数_実数かSIMか, 2, FALSE)/1000000</f>
        <v>0</v>
      </c>
      <c r="I524" s="323">
        <f>計算!I796*VLOOKUP(I$423, 観光入込客数_実数かSIMか, 2, FALSE)/1000000</f>
        <v>0</v>
      </c>
      <c r="J524" s="323">
        <f>計算!J796*VLOOKUP(J$423, 観光入込客数_実数かSIMか, 2, FALSE)/1000000</f>
        <v>0</v>
      </c>
      <c r="K524" s="323">
        <f>計算!K796*VLOOKUP(K$423, 観光入込客数_実数かSIMか, 2, FALSE)/1000000</f>
        <v>0</v>
      </c>
      <c r="L524" s="323">
        <f>計算!L796*VLOOKUP(L$423, 観光入込客数_実数かSIMか, 2, FALSE)/1000000</f>
        <v>0</v>
      </c>
      <c r="M524" s="323">
        <f>計算!M796*VLOOKUP(M$423, 観光入込客数_実数かSIMか, 2, FALSE)/1000000</f>
        <v>0</v>
      </c>
      <c r="N524" s="323">
        <f>計算!N796*VLOOKUP(N$423, 観光入込客数_実数かSIMか, 2, FALSE)/1000000</f>
        <v>0</v>
      </c>
      <c r="O524" s="323">
        <f>計算!O796*VLOOKUP(O$423, 観光入込客数_実数かSIMか, 2, FALSE)/1000000</f>
        <v>0</v>
      </c>
      <c r="P524" s="323">
        <f>計算!P796*VLOOKUP(P$423, 観光入込客数_実数かSIMか, 2, FALSE)/1000000</f>
        <v>0</v>
      </c>
      <c r="Q524" s="323">
        <f>計算!Q796*VLOOKUP(Q$423, 観光入込客数_実数かSIMか, 2, FALSE)/1000000</f>
        <v>0</v>
      </c>
      <c r="R524" s="323">
        <f>計算!R796*VLOOKUP(R$423, 観光入込客数_実数かSIMか, 2, FALSE)/1000000</f>
        <v>0</v>
      </c>
      <c r="S524" s="323">
        <f>計算!S796*VLOOKUP(S$423, 観光入込客数_実数かSIMか, 2, FALSE)/1000000</f>
        <v>0</v>
      </c>
      <c r="T524" s="584">
        <f t="shared" si="17"/>
        <v>0</v>
      </c>
    </row>
    <row r="525" spans="1:20" s="313" customFormat="1" ht="31.5" hidden="1" customHeight="1" x14ac:dyDescent="0.25">
      <c r="A525" s="305"/>
      <c r="B525" s="563" t="str">
        <f t="shared" si="16"/>
        <v/>
      </c>
      <c r="C525" s="720"/>
      <c r="D525" s="323">
        <f>計算!D797*VLOOKUP(D$423, 観光入込客数_実数かSIMか, 2, FALSE)/1000000</f>
        <v>0</v>
      </c>
      <c r="E525" s="323">
        <f>計算!E797*VLOOKUP(E$423, 観光入込客数_実数かSIMか, 2, FALSE)/1000000</f>
        <v>0</v>
      </c>
      <c r="F525" s="323">
        <f>計算!F797*VLOOKUP(F$423, 観光入込客数_実数かSIMか, 2, FALSE)/1000000</f>
        <v>0</v>
      </c>
      <c r="G525" s="323">
        <f>計算!G797*VLOOKUP(G$423, 観光入込客数_実数かSIMか, 2, FALSE)/1000000</f>
        <v>0</v>
      </c>
      <c r="H525" s="323">
        <f>計算!H797*VLOOKUP(H$423, 観光入込客数_実数かSIMか, 2, FALSE)/1000000</f>
        <v>0</v>
      </c>
      <c r="I525" s="323">
        <f>計算!I797*VLOOKUP(I$423, 観光入込客数_実数かSIMか, 2, FALSE)/1000000</f>
        <v>0</v>
      </c>
      <c r="J525" s="323">
        <f>計算!J797*VLOOKUP(J$423, 観光入込客数_実数かSIMか, 2, FALSE)/1000000</f>
        <v>0</v>
      </c>
      <c r="K525" s="323">
        <f>計算!K797*VLOOKUP(K$423, 観光入込客数_実数かSIMか, 2, FALSE)/1000000</f>
        <v>0</v>
      </c>
      <c r="L525" s="323">
        <f>計算!L797*VLOOKUP(L$423, 観光入込客数_実数かSIMか, 2, FALSE)/1000000</f>
        <v>0</v>
      </c>
      <c r="M525" s="323">
        <f>計算!M797*VLOOKUP(M$423, 観光入込客数_実数かSIMか, 2, FALSE)/1000000</f>
        <v>0</v>
      </c>
      <c r="N525" s="323">
        <f>計算!N797*VLOOKUP(N$423, 観光入込客数_実数かSIMか, 2, FALSE)/1000000</f>
        <v>0</v>
      </c>
      <c r="O525" s="323">
        <f>計算!O797*VLOOKUP(O$423, 観光入込客数_実数かSIMか, 2, FALSE)/1000000</f>
        <v>0</v>
      </c>
      <c r="P525" s="323">
        <f>計算!P797*VLOOKUP(P$423, 観光入込客数_実数かSIMか, 2, FALSE)/1000000</f>
        <v>0</v>
      </c>
      <c r="Q525" s="323">
        <f>計算!Q797*VLOOKUP(Q$423, 観光入込客数_実数かSIMか, 2, FALSE)/1000000</f>
        <v>0</v>
      </c>
      <c r="R525" s="323">
        <f>計算!R797*VLOOKUP(R$423, 観光入込客数_実数かSIMか, 2, FALSE)/1000000</f>
        <v>0</v>
      </c>
      <c r="S525" s="323">
        <f>計算!S797*VLOOKUP(S$423, 観光入込客数_実数かSIMか, 2, FALSE)/1000000</f>
        <v>0</v>
      </c>
      <c r="T525" s="584">
        <f t="shared" si="17"/>
        <v>0</v>
      </c>
    </row>
    <row r="526" spans="1:20" s="313" customFormat="1" ht="31.5" hidden="1" customHeight="1" x14ac:dyDescent="0.25">
      <c r="A526" s="305"/>
      <c r="B526" s="563" t="str">
        <f t="shared" si="16"/>
        <v/>
      </c>
      <c r="C526" s="720"/>
      <c r="D526" s="323">
        <f>計算!D798*VLOOKUP(D$423, 観光入込客数_実数かSIMか, 2, FALSE)/1000000</f>
        <v>0</v>
      </c>
      <c r="E526" s="323">
        <f>計算!E798*VLOOKUP(E$423, 観光入込客数_実数かSIMか, 2, FALSE)/1000000</f>
        <v>0</v>
      </c>
      <c r="F526" s="323">
        <f>計算!F798*VLOOKUP(F$423, 観光入込客数_実数かSIMか, 2, FALSE)/1000000</f>
        <v>0</v>
      </c>
      <c r="G526" s="323">
        <f>計算!G798*VLOOKUP(G$423, 観光入込客数_実数かSIMか, 2, FALSE)/1000000</f>
        <v>0</v>
      </c>
      <c r="H526" s="323">
        <f>計算!H798*VLOOKUP(H$423, 観光入込客数_実数かSIMか, 2, FALSE)/1000000</f>
        <v>0</v>
      </c>
      <c r="I526" s="323">
        <f>計算!I798*VLOOKUP(I$423, 観光入込客数_実数かSIMか, 2, FALSE)/1000000</f>
        <v>0</v>
      </c>
      <c r="J526" s="323">
        <f>計算!J798*VLOOKUP(J$423, 観光入込客数_実数かSIMか, 2, FALSE)/1000000</f>
        <v>0</v>
      </c>
      <c r="K526" s="323">
        <f>計算!K798*VLOOKUP(K$423, 観光入込客数_実数かSIMか, 2, FALSE)/1000000</f>
        <v>0</v>
      </c>
      <c r="L526" s="323">
        <f>計算!L798*VLOOKUP(L$423, 観光入込客数_実数かSIMか, 2, FALSE)/1000000</f>
        <v>0</v>
      </c>
      <c r="M526" s="323">
        <f>計算!M798*VLOOKUP(M$423, 観光入込客数_実数かSIMか, 2, FALSE)/1000000</f>
        <v>0</v>
      </c>
      <c r="N526" s="323">
        <f>計算!N798*VLOOKUP(N$423, 観光入込客数_実数かSIMか, 2, FALSE)/1000000</f>
        <v>0</v>
      </c>
      <c r="O526" s="323">
        <f>計算!O798*VLOOKUP(O$423, 観光入込客数_実数かSIMか, 2, FALSE)/1000000</f>
        <v>0</v>
      </c>
      <c r="P526" s="323">
        <f>計算!P798*VLOOKUP(P$423, 観光入込客数_実数かSIMか, 2, FALSE)/1000000</f>
        <v>0</v>
      </c>
      <c r="Q526" s="323">
        <f>計算!Q798*VLOOKUP(Q$423, 観光入込客数_実数かSIMか, 2, FALSE)/1000000</f>
        <v>0</v>
      </c>
      <c r="R526" s="323">
        <f>計算!R798*VLOOKUP(R$423, 観光入込客数_実数かSIMか, 2, FALSE)/1000000</f>
        <v>0</v>
      </c>
      <c r="S526" s="323">
        <f>計算!S798*VLOOKUP(S$423, 観光入込客数_実数かSIMか, 2, FALSE)/1000000</f>
        <v>0</v>
      </c>
      <c r="T526" s="584">
        <f t="shared" si="17"/>
        <v>0</v>
      </c>
    </row>
    <row r="527" spans="1:20" s="313" customFormat="1" ht="31.5" hidden="1" customHeight="1" x14ac:dyDescent="0.25">
      <c r="A527" s="305"/>
      <c r="B527" s="563" t="str">
        <f t="shared" si="16"/>
        <v/>
      </c>
      <c r="C527" s="720"/>
      <c r="D527" s="323">
        <f>計算!D799*VLOOKUP(D$423, 観光入込客数_実数かSIMか, 2, FALSE)/1000000</f>
        <v>0</v>
      </c>
      <c r="E527" s="323">
        <f>計算!E799*VLOOKUP(E$423, 観光入込客数_実数かSIMか, 2, FALSE)/1000000</f>
        <v>0</v>
      </c>
      <c r="F527" s="323">
        <f>計算!F799*VLOOKUP(F$423, 観光入込客数_実数かSIMか, 2, FALSE)/1000000</f>
        <v>0</v>
      </c>
      <c r="G527" s="323">
        <f>計算!G799*VLOOKUP(G$423, 観光入込客数_実数かSIMか, 2, FALSE)/1000000</f>
        <v>0</v>
      </c>
      <c r="H527" s="323">
        <f>計算!H799*VLOOKUP(H$423, 観光入込客数_実数かSIMか, 2, FALSE)/1000000</f>
        <v>0</v>
      </c>
      <c r="I527" s="323">
        <f>計算!I799*VLOOKUP(I$423, 観光入込客数_実数かSIMか, 2, FALSE)/1000000</f>
        <v>0</v>
      </c>
      <c r="J527" s="323">
        <f>計算!J799*VLOOKUP(J$423, 観光入込客数_実数かSIMか, 2, FALSE)/1000000</f>
        <v>0</v>
      </c>
      <c r="K527" s="323">
        <f>計算!K799*VLOOKUP(K$423, 観光入込客数_実数かSIMか, 2, FALSE)/1000000</f>
        <v>0</v>
      </c>
      <c r="L527" s="323">
        <f>計算!L799*VLOOKUP(L$423, 観光入込客数_実数かSIMか, 2, FALSE)/1000000</f>
        <v>0</v>
      </c>
      <c r="M527" s="323">
        <f>計算!M799*VLOOKUP(M$423, 観光入込客数_実数かSIMか, 2, FALSE)/1000000</f>
        <v>0</v>
      </c>
      <c r="N527" s="323">
        <f>計算!N799*VLOOKUP(N$423, 観光入込客数_実数かSIMか, 2, FALSE)/1000000</f>
        <v>0</v>
      </c>
      <c r="O527" s="323">
        <f>計算!O799*VLOOKUP(O$423, 観光入込客数_実数かSIMか, 2, FALSE)/1000000</f>
        <v>0</v>
      </c>
      <c r="P527" s="323">
        <f>計算!P799*VLOOKUP(P$423, 観光入込客数_実数かSIMか, 2, FALSE)/1000000</f>
        <v>0</v>
      </c>
      <c r="Q527" s="323">
        <f>計算!Q799*VLOOKUP(Q$423, 観光入込客数_実数かSIMか, 2, FALSE)/1000000</f>
        <v>0</v>
      </c>
      <c r="R527" s="323">
        <f>計算!R799*VLOOKUP(R$423, 観光入込客数_実数かSIMか, 2, FALSE)/1000000</f>
        <v>0</v>
      </c>
      <c r="S527" s="323">
        <f>計算!S799*VLOOKUP(S$423, 観光入込客数_実数かSIMか, 2, FALSE)/1000000</f>
        <v>0</v>
      </c>
      <c r="T527" s="584">
        <f t="shared" si="17"/>
        <v>0</v>
      </c>
    </row>
    <row r="528" spans="1:20" s="313" customFormat="1" ht="31.5" hidden="1" customHeight="1" x14ac:dyDescent="0.25">
      <c r="A528" s="305"/>
      <c r="B528" s="563" t="str">
        <f t="shared" si="16"/>
        <v/>
      </c>
      <c r="C528" s="720"/>
      <c r="D528" s="323">
        <f>計算!D800*VLOOKUP(D$423, 観光入込客数_実数かSIMか, 2, FALSE)/1000000</f>
        <v>0</v>
      </c>
      <c r="E528" s="323">
        <f>計算!E800*VLOOKUP(E$423, 観光入込客数_実数かSIMか, 2, FALSE)/1000000</f>
        <v>0</v>
      </c>
      <c r="F528" s="323">
        <f>計算!F800*VLOOKUP(F$423, 観光入込客数_実数かSIMか, 2, FALSE)/1000000</f>
        <v>0</v>
      </c>
      <c r="G528" s="323">
        <f>計算!G800*VLOOKUP(G$423, 観光入込客数_実数かSIMか, 2, FALSE)/1000000</f>
        <v>0</v>
      </c>
      <c r="H528" s="323">
        <f>計算!H800*VLOOKUP(H$423, 観光入込客数_実数かSIMか, 2, FALSE)/1000000</f>
        <v>0</v>
      </c>
      <c r="I528" s="323">
        <f>計算!I800*VLOOKUP(I$423, 観光入込客数_実数かSIMか, 2, FALSE)/1000000</f>
        <v>0</v>
      </c>
      <c r="J528" s="323">
        <f>計算!J800*VLOOKUP(J$423, 観光入込客数_実数かSIMか, 2, FALSE)/1000000</f>
        <v>0</v>
      </c>
      <c r="K528" s="323">
        <f>計算!K800*VLOOKUP(K$423, 観光入込客数_実数かSIMか, 2, FALSE)/1000000</f>
        <v>0</v>
      </c>
      <c r="L528" s="323">
        <f>計算!L800*VLOOKUP(L$423, 観光入込客数_実数かSIMか, 2, FALSE)/1000000</f>
        <v>0</v>
      </c>
      <c r="M528" s="323">
        <f>計算!M800*VLOOKUP(M$423, 観光入込客数_実数かSIMか, 2, FALSE)/1000000</f>
        <v>0</v>
      </c>
      <c r="N528" s="323">
        <f>計算!N800*VLOOKUP(N$423, 観光入込客数_実数かSIMか, 2, FALSE)/1000000</f>
        <v>0</v>
      </c>
      <c r="O528" s="323">
        <f>計算!O800*VLOOKUP(O$423, 観光入込客数_実数かSIMか, 2, FALSE)/1000000</f>
        <v>0</v>
      </c>
      <c r="P528" s="323">
        <f>計算!P800*VLOOKUP(P$423, 観光入込客数_実数かSIMか, 2, FALSE)/1000000</f>
        <v>0</v>
      </c>
      <c r="Q528" s="323">
        <f>計算!Q800*VLOOKUP(Q$423, 観光入込客数_実数かSIMか, 2, FALSE)/1000000</f>
        <v>0</v>
      </c>
      <c r="R528" s="323">
        <f>計算!R800*VLOOKUP(R$423, 観光入込客数_実数かSIMか, 2, FALSE)/1000000</f>
        <v>0</v>
      </c>
      <c r="S528" s="323">
        <f>計算!S800*VLOOKUP(S$423, 観光入込客数_実数かSIMか, 2, FALSE)/1000000</f>
        <v>0</v>
      </c>
      <c r="T528" s="584">
        <f t="shared" si="17"/>
        <v>0</v>
      </c>
    </row>
    <row r="529" spans="1:20" s="313" customFormat="1" ht="31.5" hidden="1" customHeight="1" x14ac:dyDescent="0.25">
      <c r="A529" s="305"/>
      <c r="B529" s="563" t="str">
        <f t="shared" si="16"/>
        <v/>
      </c>
      <c r="C529" s="720"/>
      <c r="D529" s="323">
        <f>計算!D801*VLOOKUP(D$423, 観光入込客数_実数かSIMか, 2, FALSE)/1000000</f>
        <v>0</v>
      </c>
      <c r="E529" s="323">
        <f>計算!E801*VLOOKUP(E$423, 観光入込客数_実数かSIMか, 2, FALSE)/1000000</f>
        <v>0</v>
      </c>
      <c r="F529" s="323">
        <f>計算!F801*VLOOKUP(F$423, 観光入込客数_実数かSIMか, 2, FALSE)/1000000</f>
        <v>0</v>
      </c>
      <c r="G529" s="323">
        <f>計算!G801*VLOOKUP(G$423, 観光入込客数_実数かSIMか, 2, FALSE)/1000000</f>
        <v>0</v>
      </c>
      <c r="H529" s="323">
        <f>計算!H801*VLOOKUP(H$423, 観光入込客数_実数かSIMか, 2, FALSE)/1000000</f>
        <v>0</v>
      </c>
      <c r="I529" s="323">
        <f>計算!I801*VLOOKUP(I$423, 観光入込客数_実数かSIMか, 2, FALSE)/1000000</f>
        <v>0</v>
      </c>
      <c r="J529" s="323">
        <f>計算!J801*VLOOKUP(J$423, 観光入込客数_実数かSIMか, 2, FALSE)/1000000</f>
        <v>0</v>
      </c>
      <c r="K529" s="323">
        <f>計算!K801*VLOOKUP(K$423, 観光入込客数_実数かSIMか, 2, FALSE)/1000000</f>
        <v>0</v>
      </c>
      <c r="L529" s="323">
        <f>計算!L801*VLOOKUP(L$423, 観光入込客数_実数かSIMか, 2, FALSE)/1000000</f>
        <v>0</v>
      </c>
      <c r="M529" s="323">
        <f>計算!M801*VLOOKUP(M$423, 観光入込客数_実数かSIMか, 2, FALSE)/1000000</f>
        <v>0</v>
      </c>
      <c r="N529" s="323">
        <f>計算!N801*VLOOKUP(N$423, 観光入込客数_実数かSIMか, 2, FALSE)/1000000</f>
        <v>0</v>
      </c>
      <c r="O529" s="323">
        <f>計算!O801*VLOOKUP(O$423, 観光入込客数_実数かSIMか, 2, FALSE)/1000000</f>
        <v>0</v>
      </c>
      <c r="P529" s="323">
        <f>計算!P801*VLOOKUP(P$423, 観光入込客数_実数かSIMか, 2, FALSE)/1000000</f>
        <v>0</v>
      </c>
      <c r="Q529" s="323">
        <f>計算!Q801*VLOOKUP(Q$423, 観光入込客数_実数かSIMか, 2, FALSE)/1000000</f>
        <v>0</v>
      </c>
      <c r="R529" s="323">
        <f>計算!R801*VLOOKUP(R$423, 観光入込客数_実数かSIMか, 2, FALSE)/1000000</f>
        <v>0</v>
      </c>
      <c r="S529" s="323">
        <f>計算!S801*VLOOKUP(S$423, 観光入込客数_実数かSIMか, 2, FALSE)/1000000</f>
        <v>0</v>
      </c>
      <c r="T529" s="584">
        <f t="shared" si="17"/>
        <v>0</v>
      </c>
    </row>
    <row r="530" spans="1:20" s="313" customFormat="1" ht="31.5" hidden="1" customHeight="1" x14ac:dyDescent="0.25">
      <c r="A530" s="305"/>
      <c r="B530" s="563" t="str">
        <f t="shared" si="16"/>
        <v/>
      </c>
      <c r="C530" s="720"/>
      <c r="D530" s="323">
        <f>計算!D802*VLOOKUP(D$423, 観光入込客数_実数かSIMか, 2, FALSE)/1000000</f>
        <v>0</v>
      </c>
      <c r="E530" s="323">
        <f>計算!E802*VLOOKUP(E$423, 観光入込客数_実数かSIMか, 2, FALSE)/1000000</f>
        <v>0</v>
      </c>
      <c r="F530" s="323">
        <f>計算!F802*VLOOKUP(F$423, 観光入込客数_実数かSIMか, 2, FALSE)/1000000</f>
        <v>0</v>
      </c>
      <c r="G530" s="323">
        <f>計算!G802*VLOOKUP(G$423, 観光入込客数_実数かSIMか, 2, FALSE)/1000000</f>
        <v>0</v>
      </c>
      <c r="H530" s="323">
        <f>計算!H802*VLOOKUP(H$423, 観光入込客数_実数かSIMか, 2, FALSE)/1000000</f>
        <v>0</v>
      </c>
      <c r="I530" s="323">
        <f>計算!I802*VLOOKUP(I$423, 観光入込客数_実数かSIMか, 2, FALSE)/1000000</f>
        <v>0</v>
      </c>
      <c r="J530" s="323">
        <f>計算!J802*VLOOKUP(J$423, 観光入込客数_実数かSIMか, 2, FALSE)/1000000</f>
        <v>0</v>
      </c>
      <c r="K530" s="323">
        <f>計算!K802*VLOOKUP(K$423, 観光入込客数_実数かSIMか, 2, FALSE)/1000000</f>
        <v>0</v>
      </c>
      <c r="L530" s="323">
        <f>計算!L802*VLOOKUP(L$423, 観光入込客数_実数かSIMか, 2, FALSE)/1000000</f>
        <v>0</v>
      </c>
      <c r="M530" s="323">
        <f>計算!M802*VLOOKUP(M$423, 観光入込客数_実数かSIMか, 2, FALSE)/1000000</f>
        <v>0</v>
      </c>
      <c r="N530" s="323">
        <f>計算!N802*VLOOKUP(N$423, 観光入込客数_実数かSIMか, 2, FALSE)/1000000</f>
        <v>0</v>
      </c>
      <c r="O530" s="323">
        <f>計算!O802*VLOOKUP(O$423, 観光入込客数_実数かSIMか, 2, FALSE)/1000000</f>
        <v>0</v>
      </c>
      <c r="P530" s="323">
        <f>計算!P802*VLOOKUP(P$423, 観光入込客数_実数かSIMか, 2, FALSE)/1000000</f>
        <v>0</v>
      </c>
      <c r="Q530" s="323">
        <f>計算!Q802*VLOOKUP(Q$423, 観光入込客数_実数かSIMか, 2, FALSE)/1000000</f>
        <v>0</v>
      </c>
      <c r="R530" s="323">
        <f>計算!R802*VLOOKUP(R$423, 観光入込客数_実数かSIMか, 2, FALSE)/1000000</f>
        <v>0</v>
      </c>
      <c r="S530" s="323">
        <f>計算!S802*VLOOKUP(S$423, 観光入込客数_実数かSIMか, 2, FALSE)/1000000</f>
        <v>0</v>
      </c>
      <c r="T530" s="584">
        <f t="shared" si="17"/>
        <v>0</v>
      </c>
    </row>
    <row r="531" spans="1:20" s="313" customFormat="1" ht="31.5" hidden="1" customHeight="1" x14ac:dyDescent="0.25">
      <c r="A531" s="305"/>
      <c r="B531" s="563" t="str">
        <f t="shared" si="16"/>
        <v/>
      </c>
      <c r="C531" s="720"/>
      <c r="D531" s="323">
        <f>計算!D803*VLOOKUP(D$423, 観光入込客数_実数かSIMか, 2, FALSE)/1000000</f>
        <v>0</v>
      </c>
      <c r="E531" s="323">
        <f>計算!E803*VLOOKUP(E$423, 観光入込客数_実数かSIMか, 2, FALSE)/1000000</f>
        <v>0</v>
      </c>
      <c r="F531" s="323">
        <f>計算!F803*VLOOKUP(F$423, 観光入込客数_実数かSIMか, 2, FALSE)/1000000</f>
        <v>0</v>
      </c>
      <c r="G531" s="323">
        <f>計算!G803*VLOOKUP(G$423, 観光入込客数_実数かSIMか, 2, FALSE)/1000000</f>
        <v>0</v>
      </c>
      <c r="H531" s="323">
        <f>計算!H803*VLOOKUP(H$423, 観光入込客数_実数かSIMか, 2, FALSE)/1000000</f>
        <v>0</v>
      </c>
      <c r="I531" s="323">
        <f>計算!I803*VLOOKUP(I$423, 観光入込客数_実数かSIMか, 2, FALSE)/1000000</f>
        <v>0</v>
      </c>
      <c r="J531" s="323">
        <f>計算!J803*VLOOKUP(J$423, 観光入込客数_実数かSIMか, 2, FALSE)/1000000</f>
        <v>0</v>
      </c>
      <c r="K531" s="323">
        <f>計算!K803*VLOOKUP(K$423, 観光入込客数_実数かSIMか, 2, FALSE)/1000000</f>
        <v>0</v>
      </c>
      <c r="L531" s="323">
        <f>計算!L803*VLOOKUP(L$423, 観光入込客数_実数かSIMか, 2, FALSE)/1000000</f>
        <v>0</v>
      </c>
      <c r="M531" s="323">
        <f>計算!M803*VLOOKUP(M$423, 観光入込客数_実数かSIMか, 2, FALSE)/1000000</f>
        <v>0</v>
      </c>
      <c r="N531" s="323">
        <f>計算!N803*VLOOKUP(N$423, 観光入込客数_実数かSIMか, 2, FALSE)/1000000</f>
        <v>0</v>
      </c>
      <c r="O531" s="323">
        <f>計算!O803*VLOOKUP(O$423, 観光入込客数_実数かSIMか, 2, FALSE)/1000000</f>
        <v>0</v>
      </c>
      <c r="P531" s="323">
        <f>計算!P803*VLOOKUP(P$423, 観光入込客数_実数かSIMか, 2, FALSE)/1000000</f>
        <v>0</v>
      </c>
      <c r="Q531" s="323">
        <f>計算!Q803*VLOOKUP(Q$423, 観光入込客数_実数かSIMか, 2, FALSE)/1000000</f>
        <v>0</v>
      </c>
      <c r="R531" s="323">
        <f>計算!R803*VLOOKUP(R$423, 観光入込客数_実数かSIMか, 2, FALSE)/1000000</f>
        <v>0</v>
      </c>
      <c r="S531" s="323">
        <f>計算!S803*VLOOKUP(S$423, 観光入込客数_実数かSIMか, 2, FALSE)/1000000</f>
        <v>0</v>
      </c>
      <c r="T531" s="584">
        <f t="shared" si="17"/>
        <v>0</v>
      </c>
    </row>
    <row r="532" spans="1:20" s="313" customFormat="1" ht="31.5" hidden="1" customHeight="1" x14ac:dyDescent="0.25">
      <c r="A532" s="305"/>
      <c r="B532" s="563" t="str">
        <f t="shared" si="16"/>
        <v/>
      </c>
      <c r="C532" s="720"/>
      <c r="D532" s="323">
        <f>計算!D804*VLOOKUP(D$423, 観光入込客数_実数かSIMか, 2, FALSE)/1000000</f>
        <v>0</v>
      </c>
      <c r="E532" s="323">
        <f>計算!E804*VLOOKUP(E$423, 観光入込客数_実数かSIMか, 2, FALSE)/1000000</f>
        <v>0</v>
      </c>
      <c r="F532" s="323">
        <f>計算!F804*VLOOKUP(F$423, 観光入込客数_実数かSIMか, 2, FALSE)/1000000</f>
        <v>0</v>
      </c>
      <c r="G532" s="323">
        <f>計算!G804*VLOOKUP(G$423, 観光入込客数_実数かSIMか, 2, FALSE)/1000000</f>
        <v>0</v>
      </c>
      <c r="H532" s="323">
        <f>計算!H804*VLOOKUP(H$423, 観光入込客数_実数かSIMか, 2, FALSE)/1000000</f>
        <v>0</v>
      </c>
      <c r="I532" s="323">
        <f>計算!I804*VLOOKUP(I$423, 観光入込客数_実数かSIMか, 2, FALSE)/1000000</f>
        <v>0</v>
      </c>
      <c r="J532" s="323">
        <f>計算!J804*VLOOKUP(J$423, 観光入込客数_実数かSIMか, 2, FALSE)/1000000</f>
        <v>0</v>
      </c>
      <c r="K532" s="323">
        <f>計算!K804*VLOOKUP(K$423, 観光入込客数_実数かSIMか, 2, FALSE)/1000000</f>
        <v>0</v>
      </c>
      <c r="L532" s="323">
        <f>計算!L804*VLOOKUP(L$423, 観光入込客数_実数かSIMか, 2, FALSE)/1000000</f>
        <v>0</v>
      </c>
      <c r="M532" s="323">
        <f>計算!M804*VLOOKUP(M$423, 観光入込客数_実数かSIMか, 2, FALSE)/1000000</f>
        <v>0</v>
      </c>
      <c r="N532" s="323">
        <f>計算!N804*VLOOKUP(N$423, 観光入込客数_実数かSIMか, 2, FALSE)/1000000</f>
        <v>0</v>
      </c>
      <c r="O532" s="323">
        <f>計算!O804*VLOOKUP(O$423, 観光入込客数_実数かSIMか, 2, FALSE)/1000000</f>
        <v>0</v>
      </c>
      <c r="P532" s="323">
        <f>計算!P804*VLOOKUP(P$423, 観光入込客数_実数かSIMか, 2, FALSE)/1000000</f>
        <v>0</v>
      </c>
      <c r="Q532" s="323">
        <f>計算!Q804*VLOOKUP(Q$423, 観光入込客数_実数かSIMか, 2, FALSE)/1000000</f>
        <v>0</v>
      </c>
      <c r="R532" s="323">
        <f>計算!R804*VLOOKUP(R$423, 観光入込客数_実数かSIMか, 2, FALSE)/1000000</f>
        <v>0</v>
      </c>
      <c r="S532" s="323">
        <f>計算!S804*VLOOKUP(S$423, 観光入込客数_実数かSIMか, 2, FALSE)/1000000</f>
        <v>0</v>
      </c>
      <c r="T532" s="584">
        <f t="shared" si="17"/>
        <v>0</v>
      </c>
    </row>
    <row r="533" spans="1:20" s="313" customFormat="1" ht="31.5" hidden="1" customHeight="1" x14ac:dyDescent="0.25">
      <c r="A533" s="305"/>
      <c r="B533" s="563" t="str">
        <f t="shared" si="16"/>
        <v/>
      </c>
      <c r="C533" s="720"/>
      <c r="D533" s="323">
        <f>計算!D805*VLOOKUP(D$423, 観光入込客数_実数かSIMか, 2, FALSE)/1000000</f>
        <v>0</v>
      </c>
      <c r="E533" s="323">
        <f>計算!E805*VLOOKUP(E$423, 観光入込客数_実数かSIMか, 2, FALSE)/1000000</f>
        <v>0</v>
      </c>
      <c r="F533" s="323">
        <f>計算!F805*VLOOKUP(F$423, 観光入込客数_実数かSIMか, 2, FALSE)/1000000</f>
        <v>0</v>
      </c>
      <c r="G533" s="323">
        <f>計算!G805*VLOOKUP(G$423, 観光入込客数_実数かSIMか, 2, FALSE)/1000000</f>
        <v>0</v>
      </c>
      <c r="H533" s="323">
        <f>計算!H805*VLOOKUP(H$423, 観光入込客数_実数かSIMか, 2, FALSE)/1000000</f>
        <v>0</v>
      </c>
      <c r="I533" s="323">
        <f>計算!I805*VLOOKUP(I$423, 観光入込客数_実数かSIMか, 2, FALSE)/1000000</f>
        <v>0</v>
      </c>
      <c r="J533" s="323">
        <f>計算!J805*VLOOKUP(J$423, 観光入込客数_実数かSIMか, 2, FALSE)/1000000</f>
        <v>0</v>
      </c>
      <c r="K533" s="323">
        <f>計算!K805*VLOOKUP(K$423, 観光入込客数_実数かSIMか, 2, FALSE)/1000000</f>
        <v>0</v>
      </c>
      <c r="L533" s="323">
        <f>計算!L805*VLOOKUP(L$423, 観光入込客数_実数かSIMか, 2, FALSE)/1000000</f>
        <v>0</v>
      </c>
      <c r="M533" s="323">
        <f>計算!M805*VLOOKUP(M$423, 観光入込客数_実数かSIMか, 2, FALSE)/1000000</f>
        <v>0</v>
      </c>
      <c r="N533" s="323">
        <f>計算!N805*VLOOKUP(N$423, 観光入込客数_実数かSIMか, 2, FALSE)/1000000</f>
        <v>0</v>
      </c>
      <c r="O533" s="323">
        <f>計算!O805*VLOOKUP(O$423, 観光入込客数_実数かSIMか, 2, FALSE)/1000000</f>
        <v>0</v>
      </c>
      <c r="P533" s="323">
        <f>計算!P805*VLOOKUP(P$423, 観光入込客数_実数かSIMか, 2, FALSE)/1000000</f>
        <v>0</v>
      </c>
      <c r="Q533" s="323">
        <f>計算!Q805*VLOOKUP(Q$423, 観光入込客数_実数かSIMか, 2, FALSE)/1000000</f>
        <v>0</v>
      </c>
      <c r="R533" s="323">
        <f>計算!R805*VLOOKUP(R$423, 観光入込客数_実数かSIMか, 2, FALSE)/1000000</f>
        <v>0</v>
      </c>
      <c r="S533" s="323">
        <f>計算!S805*VLOOKUP(S$423, 観光入込客数_実数かSIMか, 2, FALSE)/1000000</f>
        <v>0</v>
      </c>
      <c r="T533" s="584">
        <f t="shared" si="17"/>
        <v>0</v>
      </c>
    </row>
    <row r="534" spans="1:20" s="313" customFormat="1" ht="31.5" hidden="1" customHeight="1" x14ac:dyDescent="0.25">
      <c r="A534" s="305"/>
      <c r="B534" s="563" t="str">
        <f t="shared" si="16"/>
        <v/>
      </c>
      <c r="C534" s="720"/>
      <c r="D534" s="323">
        <f>計算!D806*VLOOKUP(D$423, 観光入込客数_実数かSIMか, 2, FALSE)/1000000</f>
        <v>0</v>
      </c>
      <c r="E534" s="323">
        <f>計算!E806*VLOOKUP(E$423, 観光入込客数_実数かSIMか, 2, FALSE)/1000000</f>
        <v>0</v>
      </c>
      <c r="F534" s="323">
        <f>計算!F806*VLOOKUP(F$423, 観光入込客数_実数かSIMか, 2, FALSE)/1000000</f>
        <v>0</v>
      </c>
      <c r="G534" s="323">
        <f>計算!G806*VLOOKUP(G$423, 観光入込客数_実数かSIMか, 2, FALSE)/1000000</f>
        <v>0</v>
      </c>
      <c r="H534" s="323">
        <f>計算!H806*VLOOKUP(H$423, 観光入込客数_実数かSIMか, 2, FALSE)/1000000</f>
        <v>0</v>
      </c>
      <c r="I534" s="323">
        <f>計算!I806*VLOOKUP(I$423, 観光入込客数_実数かSIMか, 2, FALSE)/1000000</f>
        <v>0</v>
      </c>
      <c r="J534" s="323">
        <f>計算!J806*VLOOKUP(J$423, 観光入込客数_実数かSIMか, 2, FALSE)/1000000</f>
        <v>0</v>
      </c>
      <c r="K534" s="323">
        <f>計算!K806*VLOOKUP(K$423, 観光入込客数_実数かSIMか, 2, FALSE)/1000000</f>
        <v>0</v>
      </c>
      <c r="L534" s="323">
        <f>計算!L806*VLOOKUP(L$423, 観光入込客数_実数かSIMか, 2, FALSE)/1000000</f>
        <v>0</v>
      </c>
      <c r="M534" s="323">
        <f>計算!M806*VLOOKUP(M$423, 観光入込客数_実数かSIMか, 2, FALSE)/1000000</f>
        <v>0</v>
      </c>
      <c r="N534" s="323">
        <f>計算!N806*VLOOKUP(N$423, 観光入込客数_実数かSIMか, 2, FALSE)/1000000</f>
        <v>0</v>
      </c>
      <c r="O534" s="323">
        <f>計算!O806*VLOOKUP(O$423, 観光入込客数_実数かSIMか, 2, FALSE)/1000000</f>
        <v>0</v>
      </c>
      <c r="P534" s="323">
        <f>計算!P806*VLOOKUP(P$423, 観光入込客数_実数かSIMか, 2, FALSE)/1000000</f>
        <v>0</v>
      </c>
      <c r="Q534" s="323">
        <f>計算!Q806*VLOOKUP(Q$423, 観光入込客数_実数かSIMか, 2, FALSE)/1000000</f>
        <v>0</v>
      </c>
      <c r="R534" s="323">
        <f>計算!R806*VLOOKUP(R$423, 観光入込客数_実数かSIMか, 2, FALSE)/1000000</f>
        <v>0</v>
      </c>
      <c r="S534" s="323">
        <f>計算!S806*VLOOKUP(S$423, 観光入込客数_実数かSIMか, 2, FALSE)/1000000</f>
        <v>0</v>
      </c>
      <c r="T534" s="584">
        <f t="shared" si="17"/>
        <v>0</v>
      </c>
    </row>
    <row r="535" spans="1:20" s="313" customFormat="1" ht="31.5" hidden="1" customHeight="1" x14ac:dyDescent="0.25">
      <c r="A535" s="305"/>
      <c r="B535" s="563" t="str">
        <f t="shared" si="16"/>
        <v/>
      </c>
      <c r="C535" s="720"/>
      <c r="D535" s="323">
        <f>計算!D807*VLOOKUP(D$423, 観光入込客数_実数かSIMか, 2, FALSE)/1000000</f>
        <v>0</v>
      </c>
      <c r="E535" s="323">
        <f>計算!E807*VLOOKUP(E$423, 観光入込客数_実数かSIMか, 2, FALSE)/1000000</f>
        <v>0</v>
      </c>
      <c r="F535" s="323">
        <f>計算!F807*VLOOKUP(F$423, 観光入込客数_実数かSIMか, 2, FALSE)/1000000</f>
        <v>0</v>
      </c>
      <c r="G535" s="323">
        <f>計算!G807*VLOOKUP(G$423, 観光入込客数_実数かSIMか, 2, FALSE)/1000000</f>
        <v>0</v>
      </c>
      <c r="H535" s="323">
        <f>計算!H807*VLOOKUP(H$423, 観光入込客数_実数かSIMか, 2, FALSE)/1000000</f>
        <v>0</v>
      </c>
      <c r="I535" s="323">
        <f>計算!I807*VLOOKUP(I$423, 観光入込客数_実数かSIMか, 2, FALSE)/1000000</f>
        <v>0</v>
      </c>
      <c r="J535" s="323">
        <f>計算!J807*VLOOKUP(J$423, 観光入込客数_実数かSIMか, 2, FALSE)/1000000</f>
        <v>0</v>
      </c>
      <c r="K535" s="323">
        <f>計算!K807*VLOOKUP(K$423, 観光入込客数_実数かSIMか, 2, FALSE)/1000000</f>
        <v>0</v>
      </c>
      <c r="L535" s="323">
        <f>計算!L807*VLOOKUP(L$423, 観光入込客数_実数かSIMか, 2, FALSE)/1000000</f>
        <v>0</v>
      </c>
      <c r="M535" s="323">
        <f>計算!M807*VLOOKUP(M$423, 観光入込客数_実数かSIMか, 2, FALSE)/1000000</f>
        <v>0</v>
      </c>
      <c r="N535" s="323">
        <f>計算!N807*VLOOKUP(N$423, 観光入込客数_実数かSIMか, 2, FALSE)/1000000</f>
        <v>0</v>
      </c>
      <c r="O535" s="323">
        <f>計算!O807*VLOOKUP(O$423, 観光入込客数_実数かSIMか, 2, FALSE)/1000000</f>
        <v>0</v>
      </c>
      <c r="P535" s="323">
        <f>計算!P807*VLOOKUP(P$423, 観光入込客数_実数かSIMか, 2, FALSE)/1000000</f>
        <v>0</v>
      </c>
      <c r="Q535" s="323">
        <f>計算!Q807*VLOOKUP(Q$423, 観光入込客数_実数かSIMか, 2, FALSE)/1000000</f>
        <v>0</v>
      </c>
      <c r="R535" s="323">
        <f>計算!R807*VLOOKUP(R$423, 観光入込客数_実数かSIMか, 2, FALSE)/1000000</f>
        <v>0</v>
      </c>
      <c r="S535" s="323">
        <f>計算!S807*VLOOKUP(S$423, 観光入込客数_実数かSIMか, 2, FALSE)/1000000</f>
        <v>0</v>
      </c>
      <c r="T535" s="584">
        <f t="shared" si="17"/>
        <v>0</v>
      </c>
    </row>
    <row r="536" spans="1:20" s="313" customFormat="1" ht="31.5" hidden="1" customHeight="1" x14ac:dyDescent="0.25">
      <c r="A536" s="305"/>
      <c r="B536" s="563" t="str">
        <f t="shared" si="16"/>
        <v/>
      </c>
      <c r="C536" s="720"/>
      <c r="D536" s="323">
        <f>計算!D808*VLOOKUP(D$423, 観光入込客数_実数かSIMか, 2, FALSE)/1000000</f>
        <v>0</v>
      </c>
      <c r="E536" s="323">
        <f>計算!E808*VLOOKUP(E$423, 観光入込客数_実数かSIMか, 2, FALSE)/1000000</f>
        <v>0</v>
      </c>
      <c r="F536" s="323">
        <f>計算!F808*VLOOKUP(F$423, 観光入込客数_実数かSIMか, 2, FALSE)/1000000</f>
        <v>0</v>
      </c>
      <c r="G536" s="323">
        <f>計算!G808*VLOOKUP(G$423, 観光入込客数_実数かSIMか, 2, FALSE)/1000000</f>
        <v>0</v>
      </c>
      <c r="H536" s="323">
        <f>計算!H808*VLOOKUP(H$423, 観光入込客数_実数かSIMか, 2, FALSE)/1000000</f>
        <v>0</v>
      </c>
      <c r="I536" s="323">
        <f>計算!I808*VLOOKUP(I$423, 観光入込客数_実数かSIMか, 2, FALSE)/1000000</f>
        <v>0</v>
      </c>
      <c r="J536" s="323">
        <f>計算!J808*VLOOKUP(J$423, 観光入込客数_実数かSIMか, 2, FALSE)/1000000</f>
        <v>0</v>
      </c>
      <c r="K536" s="323">
        <f>計算!K808*VLOOKUP(K$423, 観光入込客数_実数かSIMか, 2, FALSE)/1000000</f>
        <v>0</v>
      </c>
      <c r="L536" s="323">
        <f>計算!L808*VLOOKUP(L$423, 観光入込客数_実数かSIMか, 2, FALSE)/1000000</f>
        <v>0</v>
      </c>
      <c r="M536" s="323">
        <f>計算!M808*VLOOKUP(M$423, 観光入込客数_実数かSIMか, 2, FALSE)/1000000</f>
        <v>0</v>
      </c>
      <c r="N536" s="323">
        <f>計算!N808*VLOOKUP(N$423, 観光入込客数_実数かSIMか, 2, FALSE)/1000000</f>
        <v>0</v>
      </c>
      <c r="O536" s="323">
        <f>計算!O808*VLOOKUP(O$423, 観光入込客数_実数かSIMか, 2, FALSE)/1000000</f>
        <v>0</v>
      </c>
      <c r="P536" s="323">
        <f>計算!P808*VLOOKUP(P$423, 観光入込客数_実数かSIMか, 2, FALSE)/1000000</f>
        <v>0</v>
      </c>
      <c r="Q536" s="323">
        <f>計算!Q808*VLOOKUP(Q$423, 観光入込客数_実数かSIMか, 2, FALSE)/1000000</f>
        <v>0</v>
      </c>
      <c r="R536" s="323">
        <f>計算!R808*VLOOKUP(R$423, 観光入込客数_実数かSIMか, 2, FALSE)/1000000</f>
        <v>0</v>
      </c>
      <c r="S536" s="323">
        <f>計算!S808*VLOOKUP(S$423, 観光入込客数_実数かSIMか, 2, FALSE)/1000000</f>
        <v>0</v>
      </c>
      <c r="T536" s="584">
        <f t="shared" si="17"/>
        <v>0</v>
      </c>
    </row>
    <row r="537" spans="1:20" s="313" customFormat="1" ht="31.5" hidden="1" customHeight="1" x14ac:dyDescent="0.25">
      <c r="A537" s="305"/>
      <c r="B537" s="563" t="str">
        <f t="shared" si="16"/>
        <v/>
      </c>
      <c r="C537" s="720"/>
      <c r="D537" s="323">
        <f>計算!D809*VLOOKUP(D$423, 観光入込客数_実数かSIMか, 2, FALSE)/1000000</f>
        <v>0</v>
      </c>
      <c r="E537" s="323">
        <f>計算!E809*VLOOKUP(E$423, 観光入込客数_実数かSIMか, 2, FALSE)/1000000</f>
        <v>0</v>
      </c>
      <c r="F537" s="323">
        <f>計算!F809*VLOOKUP(F$423, 観光入込客数_実数かSIMか, 2, FALSE)/1000000</f>
        <v>0</v>
      </c>
      <c r="G537" s="323">
        <f>計算!G809*VLOOKUP(G$423, 観光入込客数_実数かSIMか, 2, FALSE)/1000000</f>
        <v>0</v>
      </c>
      <c r="H537" s="323">
        <f>計算!H809*VLOOKUP(H$423, 観光入込客数_実数かSIMか, 2, FALSE)/1000000</f>
        <v>0</v>
      </c>
      <c r="I537" s="323">
        <f>計算!I809*VLOOKUP(I$423, 観光入込客数_実数かSIMか, 2, FALSE)/1000000</f>
        <v>0</v>
      </c>
      <c r="J537" s="323">
        <f>計算!J809*VLOOKUP(J$423, 観光入込客数_実数かSIMか, 2, FALSE)/1000000</f>
        <v>0</v>
      </c>
      <c r="K537" s="323">
        <f>計算!K809*VLOOKUP(K$423, 観光入込客数_実数かSIMか, 2, FALSE)/1000000</f>
        <v>0</v>
      </c>
      <c r="L537" s="323">
        <f>計算!L809*VLOOKUP(L$423, 観光入込客数_実数かSIMか, 2, FALSE)/1000000</f>
        <v>0</v>
      </c>
      <c r="M537" s="323">
        <f>計算!M809*VLOOKUP(M$423, 観光入込客数_実数かSIMか, 2, FALSE)/1000000</f>
        <v>0</v>
      </c>
      <c r="N537" s="323">
        <f>計算!N809*VLOOKUP(N$423, 観光入込客数_実数かSIMか, 2, FALSE)/1000000</f>
        <v>0</v>
      </c>
      <c r="O537" s="323">
        <f>計算!O809*VLOOKUP(O$423, 観光入込客数_実数かSIMか, 2, FALSE)/1000000</f>
        <v>0</v>
      </c>
      <c r="P537" s="323">
        <f>計算!P809*VLOOKUP(P$423, 観光入込客数_実数かSIMか, 2, FALSE)/1000000</f>
        <v>0</v>
      </c>
      <c r="Q537" s="323">
        <f>計算!Q809*VLOOKUP(Q$423, 観光入込客数_実数かSIMか, 2, FALSE)/1000000</f>
        <v>0</v>
      </c>
      <c r="R537" s="323">
        <f>計算!R809*VLOOKUP(R$423, 観光入込客数_実数かSIMか, 2, FALSE)/1000000</f>
        <v>0</v>
      </c>
      <c r="S537" s="323">
        <f>計算!S809*VLOOKUP(S$423, 観光入込客数_実数かSIMか, 2, FALSE)/1000000</f>
        <v>0</v>
      </c>
      <c r="T537" s="584">
        <f t="shared" si="17"/>
        <v>0</v>
      </c>
    </row>
    <row r="538" spans="1:20" s="313" customFormat="1" ht="31.5" hidden="1" customHeight="1" x14ac:dyDescent="0.25">
      <c r="A538" s="305"/>
      <c r="B538" s="563" t="str">
        <f t="shared" si="16"/>
        <v/>
      </c>
      <c r="C538" s="720"/>
      <c r="D538" s="323">
        <f>計算!D810*VLOOKUP(D$423, 観光入込客数_実数かSIMか, 2, FALSE)/1000000</f>
        <v>0</v>
      </c>
      <c r="E538" s="323">
        <f>計算!E810*VLOOKUP(E$423, 観光入込客数_実数かSIMか, 2, FALSE)/1000000</f>
        <v>0</v>
      </c>
      <c r="F538" s="323">
        <f>計算!F810*VLOOKUP(F$423, 観光入込客数_実数かSIMか, 2, FALSE)/1000000</f>
        <v>0</v>
      </c>
      <c r="G538" s="323">
        <f>計算!G810*VLOOKUP(G$423, 観光入込客数_実数かSIMか, 2, FALSE)/1000000</f>
        <v>0</v>
      </c>
      <c r="H538" s="323">
        <f>計算!H810*VLOOKUP(H$423, 観光入込客数_実数かSIMか, 2, FALSE)/1000000</f>
        <v>0</v>
      </c>
      <c r="I538" s="323">
        <f>計算!I810*VLOOKUP(I$423, 観光入込客数_実数かSIMか, 2, FALSE)/1000000</f>
        <v>0</v>
      </c>
      <c r="J538" s="323">
        <f>計算!J810*VLOOKUP(J$423, 観光入込客数_実数かSIMか, 2, FALSE)/1000000</f>
        <v>0</v>
      </c>
      <c r="K538" s="323">
        <f>計算!K810*VLOOKUP(K$423, 観光入込客数_実数かSIMか, 2, FALSE)/1000000</f>
        <v>0</v>
      </c>
      <c r="L538" s="323">
        <f>計算!L810*VLOOKUP(L$423, 観光入込客数_実数かSIMか, 2, FALSE)/1000000</f>
        <v>0</v>
      </c>
      <c r="M538" s="323">
        <f>計算!M810*VLOOKUP(M$423, 観光入込客数_実数かSIMか, 2, FALSE)/1000000</f>
        <v>0</v>
      </c>
      <c r="N538" s="323">
        <f>計算!N810*VLOOKUP(N$423, 観光入込客数_実数かSIMか, 2, FALSE)/1000000</f>
        <v>0</v>
      </c>
      <c r="O538" s="323">
        <f>計算!O810*VLOOKUP(O$423, 観光入込客数_実数かSIMか, 2, FALSE)/1000000</f>
        <v>0</v>
      </c>
      <c r="P538" s="323">
        <f>計算!P810*VLOOKUP(P$423, 観光入込客数_実数かSIMか, 2, FALSE)/1000000</f>
        <v>0</v>
      </c>
      <c r="Q538" s="323">
        <f>計算!Q810*VLOOKUP(Q$423, 観光入込客数_実数かSIMか, 2, FALSE)/1000000</f>
        <v>0</v>
      </c>
      <c r="R538" s="323">
        <f>計算!R810*VLOOKUP(R$423, 観光入込客数_実数かSIMか, 2, FALSE)/1000000</f>
        <v>0</v>
      </c>
      <c r="S538" s="323">
        <f>計算!S810*VLOOKUP(S$423, 観光入込客数_実数かSIMか, 2, FALSE)/1000000</f>
        <v>0</v>
      </c>
      <c r="T538" s="584">
        <f t="shared" si="17"/>
        <v>0</v>
      </c>
    </row>
    <row r="539" spans="1:20" s="313" customFormat="1" ht="31.5" hidden="1" customHeight="1" x14ac:dyDescent="0.25">
      <c r="A539" s="305"/>
      <c r="B539" s="563" t="str">
        <f t="shared" si="16"/>
        <v/>
      </c>
      <c r="C539" s="720"/>
      <c r="D539" s="323">
        <f>計算!D811*VLOOKUP(D$423, 観光入込客数_実数かSIMか, 2, FALSE)/1000000</f>
        <v>0</v>
      </c>
      <c r="E539" s="323">
        <f>計算!E811*VLOOKUP(E$423, 観光入込客数_実数かSIMか, 2, FALSE)/1000000</f>
        <v>0</v>
      </c>
      <c r="F539" s="323">
        <f>計算!F811*VLOOKUP(F$423, 観光入込客数_実数かSIMか, 2, FALSE)/1000000</f>
        <v>0</v>
      </c>
      <c r="G539" s="323">
        <f>計算!G811*VLOOKUP(G$423, 観光入込客数_実数かSIMか, 2, FALSE)/1000000</f>
        <v>0</v>
      </c>
      <c r="H539" s="323">
        <f>計算!H811*VLOOKUP(H$423, 観光入込客数_実数かSIMか, 2, FALSE)/1000000</f>
        <v>0</v>
      </c>
      <c r="I539" s="323">
        <f>計算!I811*VLOOKUP(I$423, 観光入込客数_実数かSIMか, 2, FALSE)/1000000</f>
        <v>0</v>
      </c>
      <c r="J539" s="323">
        <f>計算!J811*VLOOKUP(J$423, 観光入込客数_実数かSIMか, 2, FALSE)/1000000</f>
        <v>0</v>
      </c>
      <c r="K539" s="323">
        <f>計算!K811*VLOOKUP(K$423, 観光入込客数_実数かSIMか, 2, FALSE)/1000000</f>
        <v>0</v>
      </c>
      <c r="L539" s="323">
        <f>計算!L811*VLOOKUP(L$423, 観光入込客数_実数かSIMか, 2, FALSE)/1000000</f>
        <v>0</v>
      </c>
      <c r="M539" s="323">
        <f>計算!M811*VLOOKUP(M$423, 観光入込客数_実数かSIMか, 2, FALSE)/1000000</f>
        <v>0</v>
      </c>
      <c r="N539" s="323">
        <f>計算!N811*VLOOKUP(N$423, 観光入込客数_実数かSIMか, 2, FALSE)/1000000</f>
        <v>0</v>
      </c>
      <c r="O539" s="323">
        <f>計算!O811*VLOOKUP(O$423, 観光入込客数_実数かSIMか, 2, FALSE)/1000000</f>
        <v>0</v>
      </c>
      <c r="P539" s="323">
        <f>計算!P811*VLOOKUP(P$423, 観光入込客数_実数かSIMか, 2, FALSE)/1000000</f>
        <v>0</v>
      </c>
      <c r="Q539" s="323">
        <f>計算!Q811*VLOOKUP(Q$423, 観光入込客数_実数かSIMか, 2, FALSE)/1000000</f>
        <v>0</v>
      </c>
      <c r="R539" s="323">
        <f>計算!R811*VLOOKUP(R$423, 観光入込客数_実数かSIMか, 2, FALSE)/1000000</f>
        <v>0</v>
      </c>
      <c r="S539" s="323">
        <f>計算!S811*VLOOKUP(S$423, 観光入込客数_実数かSIMか, 2, FALSE)/1000000</f>
        <v>0</v>
      </c>
      <c r="T539" s="584">
        <f t="shared" si="17"/>
        <v>0</v>
      </c>
    </row>
    <row r="540" spans="1:20" s="313" customFormat="1" ht="31.5" hidden="1" customHeight="1" x14ac:dyDescent="0.25">
      <c r="A540" s="305"/>
      <c r="B540" s="563" t="str">
        <f t="shared" si="16"/>
        <v/>
      </c>
      <c r="C540" s="720"/>
      <c r="D540" s="323">
        <f>計算!D812*VLOOKUP(D$423, 観光入込客数_実数かSIMか, 2, FALSE)/1000000</f>
        <v>0</v>
      </c>
      <c r="E540" s="323">
        <f>計算!E812*VLOOKUP(E$423, 観光入込客数_実数かSIMか, 2, FALSE)/1000000</f>
        <v>0</v>
      </c>
      <c r="F540" s="323">
        <f>計算!F812*VLOOKUP(F$423, 観光入込客数_実数かSIMか, 2, FALSE)/1000000</f>
        <v>0</v>
      </c>
      <c r="G540" s="323">
        <f>計算!G812*VLOOKUP(G$423, 観光入込客数_実数かSIMか, 2, FALSE)/1000000</f>
        <v>0</v>
      </c>
      <c r="H540" s="323">
        <f>計算!H812*VLOOKUP(H$423, 観光入込客数_実数かSIMか, 2, FALSE)/1000000</f>
        <v>0</v>
      </c>
      <c r="I540" s="323">
        <f>計算!I812*VLOOKUP(I$423, 観光入込客数_実数かSIMか, 2, FALSE)/1000000</f>
        <v>0</v>
      </c>
      <c r="J540" s="323">
        <f>計算!J812*VLOOKUP(J$423, 観光入込客数_実数かSIMか, 2, FALSE)/1000000</f>
        <v>0</v>
      </c>
      <c r="K540" s="323">
        <f>計算!K812*VLOOKUP(K$423, 観光入込客数_実数かSIMか, 2, FALSE)/1000000</f>
        <v>0</v>
      </c>
      <c r="L540" s="323">
        <f>計算!L812*VLOOKUP(L$423, 観光入込客数_実数かSIMか, 2, FALSE)/1000000</f>
        <v>0</v>
      </c>
      <c r="M540" s="323">
        <f>計算!M812*VLOOKUP(M$423, 観光入込客数_実数かSIMか, 2, FALSE)/1000000</f>
        <v>0</v>
      </c>
      <c r="N540" s="323">
        <f>計算!N812*VLOOKUP(N$423, 観光入込客数_実数かSIMか, 2, FALSE)/1000000</f>
        <v>0</v>
      </c>
      <c r="O540" s="323">
        <f>計算!O812*VLOOKUP(O$423, 観光入込客数_実数かSIMか, 2, FALSE)/1000000</f>
        <v>0</v>
      </c>
      <c r="P540" s="323">
        <f>計算!P812*VLOOKUP(P$423, 観光入込客数_実数かSIMか, 2, FALSE)/1000000</f>
        <v>0</v>
      </c>
      <c r="Q540" s="323">
        <f>計算!Q812*VLOOKUP(Q$423, 観光入込客数_実数かSIMか, 2, FALSE)/1000000</f>
        <v>0</v>
      </c>
      <c r="R540" s="323">
        <f>計算!R812*VLOOKUP(R$423, 観光入込客数_実数かSIMか, 2, FALSE)/1000000</f>
        <v>0</v>
      </c>
      <c r="S540" s="323">
        <f>計算!S812*VLOOKUP(S$423, 観光入込客数_実数かSIMか, 2, FALSE)/1000000</f>
        <v>0</v>
      </c>
      <c r="T540" s="584">
        <f t="shared" si="17"/>
        <v>0</v>
      </c>
    </row>
    <row r="541" spans="1:20" s="313" customFormat="1" ht="31.5" hidden="1" customHeight="1" x14ac:dyDescent="0.25">
      <c r="A541" s="305"/>
      <c r="B541" s="563" t="str">
        <f t="shared" si="16"/>
        <v/>
      </c>
      <c r="C541" s="720"/>
      <c r="D541" s="323">
        <f>計算!D813*VLOOKUP(D$423, 観光入込客数_実数かSIMか, 2, FALSE)/1000000</f>
        <v>0</v>
      </c>
      <c r="E541" s="323">
        <f>計算!E813*VLOOKUP(E$423, 観光入込客数_実数かSIMか, 2, FALSE)/1000000</f>
        <v>0</v>
      </c>
      <c r="F541" s="323">
        <f>計算!F813*VLOOKUP(F$423, 観光入込客数_実数かSIMか, 2, FALSE)/1000000</f>
        <v>0</v>
      </c>
      <c r="G541" s="323">
        <f>計算!G813*VLOOKUP(G$423, 観光入込客数_実数かSIMか, 2, FALSE)/1000000</f>
        <v>0</v>
      </c>
      <c r="H541" s="323">
        <f>計算!H813*VLOOKUP(H$423, 観光入込客数_実数かSIMか, 2, FALSE)/1000000</f>
        <v>0</v>
      </c>
      <c r="I541" s="323">
        <f>計算!I813*VLOOKUP(I$423, 観光入込客数_実数かSIMか, 2, FALSE)/1000000</f>
        <v>0</v>
      </c>
      <c r="J541" s="323">
        <f>計算!J813*VLOOKUP(J$423, 観光入込客数_実数かSIMか, 2, FALSE)/1000000</f>
        <v>0</v>
      </c>
      <c r="K541" s="323">
        <f>計算!K813*VLOOKUP(K$423, 観光入込客数_実数かSIMか, 2, FALSE)/1000000</f>
        <v>0</v>
      </c>
      <c r="L541" s="323">
        <f>計算!L813*VLOOKUP(L$423, 観光入込客数_実数かSIMか, 2, FALSE)/1000000</f>
        <v>0</v>
      </c>
      <c r="M541" s="323">
        <f>計算!M813*VLOOKUP(M$423, 観光入込客数_実数かSIMか, 2, FALSE)/1000000</f>
        <v>0</v>
      </c>
      <c r="N541" s="323">
        <f>計算!N813*VLOOKUP(N$423, 観光入込客数_実数かSIMか, 2, FALSE)/1000000</f>
        <v>0</v>
      </c>
      <c r="O541" s="323">
        <f>計算!O813*VLOOKUP(O$423, 観光入込客数_実数かSIMか, 2, FALSE)/1000000</f>
        <v>0</v>
      </c>
      <c r="P541" s="323">
        <f>計算!P813*VLOOKUP(P$423, 観光入込客数_実数かSIMか, 2, FALSE)/1000000</f>
        <v>0</v>
      </c>
      <c r="Q541" s="323">
        <f>計算!Q813*VLOOKUP(Q$423, 観光入込客数_実数かSIMか, 2, FALSE)/1000000</f>
        <v>0</v>
      </c>
      <c r="R541" s="323">
        <f>計算!R813*VLOOKUP(R$423, 観光入込客数_実数かSIMか, 2, FALSE)/1000000</f>
        <v>0</v>
      </c>
      <c r="S541" s="323">
        <f>計算!S813*VLOOKUP(S$423, 観光入込客数_実数かSIMか, 2, FALSE)/1000000</f>
        <v>0</v>
      </c>
      <c r="T541" s="584">
        <f t="shared" si="17"/>
        <v>0</v>
      </c>
    </row>
    <row r="542" spans="1:20" s="313" customFormat="1" ht="31.5" hidden="1" customHeight="1" x14ac:dyDescent="0.25">
      <c r="A542" s="305"/>
      <c r="B542" s="563" t="str">
        <f t="shared" si="16"/>
        <v/>
      </c>
      <c r="C542" s="720"/>
      <c r="D542" s="323">
        <f>計算!D814*VLOOKUP(D$423, 観光入込客数_実数かSIMか, 2, FALSE)/1000000</f>
        <v>0</v>
      </c>
      <c r="E542" s="323">
        <f>計算!E814*VLOOKUP(E$423, 観光入込客数_実数かSIMか, 2, FALSE)/1000000</f>
        <v>0</v>
      </c>
      <c r="F542" s="323">
        <f>計算!F814*VLOOKUP(F$423, 観光入込客数_実数かSIMか, 2, FALSE)/1000000</f>
        <v>0</v>
      </c>
      <c r="G542" s="323">
        <f>計算!G814*VLOOKUP(G$423, 観光入込客数_実数かSIMか, 2, FALSE)/1000000</f>
        <v>0</v>
      </c>
      <c r="H542" s="323">
        <f>計算!H814*VLOOKUP(H$423, 観光入込客数_実数かSIMか, 2, FALSE)/1000000</f>
        <v>0</v>
      </c>
      <c r="I542" s="323">
        <f>計算!I814*VLOOKUP(I$423, 観光入込客数_実数かSIMか, 2, FALSE)/1000000</f>
        <v>0</v>
      </c>
      <c r="J542" s="323">
        <f>計算!J814*VLOOKUP(J$423, 観光入込客数_実数かSIMか, 2, FALSE)/1000000</f>
        <v>0</v>
      </c>
      <c r="K542" s="323">
        <f>計算!K814*VLOOKUP(K$423, 観光入込客数_実数かSIMか, 2, FALSE)/1000000</f>
        <v>0</v>
      </c>
      <c r="L542" s="323">
        <f>計算!L814*VLOOKUP(L$423, 観光入込客数_実数かSIMか, 2, FALSE)/1000000</f>
        <v>0</v>
      </c>
      <c r="M542" s="323">
        <f>計算!M814*VLOOKUP(M$423, 観光入込客数_実数かSIMか, 2, FALSE)/1000000</f>
        <v>0</v>
      </c>
      <c r="N542" s="323">
        <f>計算!N814*VLOOKUP(N$423, 観光入込客数_実数かSIMか, 2, FALSE)/1000000</f>
        <v>0</v>
      </c>
      <c r="O542" s="323">
        <f>計算!O814*VLOOKUP(O$423, 観光入込客数_実数かSIMか, 2, FALSE)/1000000</f>
        <v>0</v>
      </c>
      <c r="P542" s="323">
        <f>計算!P814*VLOOKUP(P$423, 観光入込客数_実数かSIMか, 2, FALSE)/1000000</f>
        <v>0</v>
      </c>
      <c r="Q542" s="323">
        <f>計算!Q814*VLOOKUP(Q$423, 観光入込客数_実数かSIMか, 2, FALSE)/1000000</f>
        <v>0</v>
      </c>
      <c r="R542" s="323">
        <f>計算!R814*VLOOKUP(R$423, 観光入込客数_実数かSIMか, 2, FALSE)/1000000</f>
        <v>0</v>
      </c>
      <c r="S542" s="323">
        <f>計算!S814*VLOOKUP(S$423, 観光入込客数_実数かSIMか, 2, FALSE)/1000000</f>
        <v>0</v>
      </c>
      <c r="T542" s="584">
        <f t="shared" si="17"/>
        <v>0</v>
      </c>
    </row>
    <row r="543" spans="1:20" s="313" customFormat="1" ht="31.5" customHeight="1" x14ac:dyDescent="0.25">
      <c r="A543" s="305"/>
      <c r="B543" s="563" t="str">
        <f t="shared" si="16"/>
        <v/>
      </c>
      <c r="C543" s="720"/>
      <c r="D543" s="323">
        <f>計算!D815*VLOOKUP(D$423, 観光入込客数_実数かSIMか, 2, FALSE)/1000000</f>
        <v>0</v>
      </c>
      <c r="E543" s="323">
        <f>計算!E815*VLOOKUP(E$423, 観光入込客数_実数かSIMか, 2, FALSE)/1000000</f>
        <v>0</v>
      </c>
      <c r="F543" s="323">
        <f>計算!F815*VLOOKUP(F$423, 観光入込客数_実数かSIMか, 2, FALSE)/1000000</f>
        <v>0</v>
      </c>
      <c r="G543" s="323">
        <f>計算!G815*VLOOKUP(G$423, 観光入込客数_実数かSIMか, 2, FALSE)/1000000</f>
        <v>0</v>
      </c>
      <c r="H543" s="323">
        <f>計算!H815*VLOOKUP(H$423, 観光入込客数_実数かSIMか, 2, FALSE)/1000000</f>
        <v>0</v>
      </c>
      <c r="I543" s="323">
        <f>計算!I815*VLOOKUP(I$423, 観光入込客数_実数かSIMか, 2, FALSE)/1000000</f>
        <v>0</v>
      </c>
      <c r="J543" s="323">
        <f>計算!J815*VLOOKUP(J$423, 観光入込客数_実数かSIMか, 2, FALSE)/1000000</f>
        <v>0</v>
      </c>
      <c r="K543" s="323">
        <f>計算!K815*VLOOKUP(K$423, 観光入込客数_実数かSIMか, 2, FALSE)/1000000</f>
        <v>0</v>
      </c>
      <c r="L543" s="323">
        <f>計算!L815*VLOOKUP(L$423, 観光入込客数_実数かSIMか, 2, FALSE)/1000000</f>
        <v>0</v>
      </c>
      <c r="M543" s="323">
        <f>計算!M815*VLOOKUP(M$423, 観光入込客数_実数かSIMか, 2, FALSE)/1000000</f>
        <v>0</v>
      </c>
      <c r="N543" s="323">
        <f>計算!N815*VLOOKUP(N$423, 観光入込客数_実数かSIMか, 2, FALSE)/1000000</f>
        <v>0</v>
      </c>
      <c r="O543" s="323">
        <f>計算!O815*VLOOKUP(O$423, 観光入込客数_実数かSIMか, 2, FALSE)/1000000</f>
        <v>0</v>
      </c>
      <c r="P543" s="323">
        <f>計算!P815*VLOOKUP(P$423, 観光入込客数_実数かSIMか, 2, FALSE)/1000000</f>
        <v>0</v>
      </c>
      <c r="Q543" s="323">
        <f>計算!Q815*VLOOKUP(Q$423, 観光入込客数_実数かSIMか, 2, FALSE)/1000000</f>
        <v>0</v>
      </c>
      <c r="R543" s="323">
        <f>計算!R815*VLOOKUP(R$423, 観光入込客数_実数かSIMか, 2, FALSE)/1000000</f>
        <v>0</v>
      </c>
      <c r="S543" s="323">
        <f>計算!S815*VLOOKUP(S$423, 観光入込客数_実数かSIMか, 2, FALSE)/1000000</f>
        <v>0</v>
      </c>
      <c r="T543" s="584">
        <f t="shared" si="17"/>
        <v>0</v>
      </c>
    </row>
    <row r="544" spans="1:20" s="313" customFormat="1" ht="31.5" customHeight="1" x14ac:dyDescent="0.25">
      <c r="A544" s="305"/>
      <c r="B544" s="563" t="str">
        <f t="shared" si="16"/>
        <v/>
      </c>
      <c r="C544" s="720"/>
      <c r="D544" s="323">
        <f>計算!D816*VLOOKUP(D$423, 観光入込客数_実数かSIMか, 2, FALSE)/1000000</f>
        <v>0</v>
      </c>
      <c r="E544" s="323">
        <f>計算!E816*VLOOKUP(E$423, 観光入込客数_実数かSIMか, 2, FALSE)/1000000</f>
        <v>0</v>
      </c>
      <c r="F544" s="323">
        <f>計算!F816*VLOOKUP(F$423, 観光入込客数_実数かSIMか, 2, FALSE)/1000000</f>
        <v>0</v>
      </c>
      <c r="G544" s="323">
        <f>計算!G816*VLOOKUP(G$423, 観光入込客数_実数かSIMか, 2, FALSE)/1000000</f>
        <v>0</v>
      </c>
      <c r="H544" s="323">
        <f>計算!H816*VLOOKUP(H$423, 観光入込客数_実数かSIMか, 2, FALSE)/1000000</f>
        <v>0</v>
      </c>
      <c r="I544" s="323">
        <f>計算!I816*VLOOKUP(I$423, 観光入込客数_実数かSIMか, 2, FALSE)/1000000</f>
        <v>0</v>
      </c>
      <c r="J544" s="323">
        <f>計算!J816*VLOOKUP(J$423, 観光入込客数_実数かSIMか, 2, FALSE)/1000000</f>
        <v>0</v>
      </c>
      <c r="K544" s="323">
        <f>計算!K816*VLOOKUP(K$423, 観光入込客数_実数かSIMか, 2, FALSE)/1000000</f>
        <v>0</v>
      </c>
      <c r="L544" s="323">
        <f>計算!L816*VLOOKUP(L$423, 観光入込客数_実数かSIMか, 2, FALSE)/1000000</f>
        <v>0</v>
      </c>
      <c r="M544" s="323">
        <f>計算!M816*VLOOKUP(M$423, 観光入込客数_実数かSIMか, 2, FALSE)/1000000</f>
        <v>0</v>
      </c>
      <c r="N544" s="323">
        <f>計算!N816*VLOOKUP(N$423, 観光入込客数_実数かSIMか, 2, FALSE)/1000000</f>
        <v>0</v>
      </c>
      <c r="O544" s="323">
        <f>計算!O816*VLOOKUP(O$423, 観光入込客数_実数かSIMか, 2, FALSE)/1000000</f>
        <v>0</v>
      </c>
      <c r="P544" s="323">
        <f>計算!P816*VLOOKUP(P$423, 観光入込客数_実数かSIMか, 2, FALSE)/1000000</f>
        <v>0</v>
      </c>
      <c r="Q544" s="323">
        <f>計算!Q816*VLOOKUP(Q$423, 観光入込客数_実数かSIMか, 2, FALSE)/1000000</f>
        <v>0</v>
      </c>
      <c r="R544" s="323">
        <f>計算!R816*VLOOKUP(R$423, 観光入込客数_実数かSIMか, 2, FALSE)/1000000</f>
        <v>0</v>
      </c>
      <c r="S544" s="323">
        <f>計算!S816*VLOOKUP(S$423, 観光入込客数_実数かSIMか, 2, FALSE)/1000000</f>
        <v>0</v>
      </c>
      <c r="T544" s="584">
        <f t="shared" si="17"/>
        <v>0</v>
      </c>
    </row>
    <row r="545" spans="1:20" s="313" customFormat="1" ht="31.5" customHeight="1" x14ac:dyDescent="0.25">
      <c r="A545" s="305"/>
      <c r="B545" s="563" t="s">
        <v>782</v>
      </c>
      <c r="C545" s="304"/>
      <c r="D545" s="323">
        <f t="shared" ref="D545:S545" si="18">_xlfn.AGGREGATE(9,6,D425:D544)</f>
        <v>9753.3135284085201</v>
      </c>
      <c r="E545" s="323">
        <f t="shared" si="18"/>
        <v>4992.0171135046021</v>
      </c>
      <c r="F545" s="323">
        <f t="shared" si="18"/>
        <v>3813.4188199507557</v>
      </c>
      <c r="G545" s="323">
        <f t="shared" si="18"/>
        <v>6130.3086496680344</v>
      </c>
      <c r="H545" s="323">
        <f t="shared" si="18"/>
        <v>5558.0916703387538</v>
      </c>
      <c r="I545" s="323">
        <f t="shared" si="18"/>
        <v>0</v>
      </c>
      <c r="J545" s="323">
        <f t="shared" si="18"/>
        <v>0</v>
      </c>
      <c r="K545" s="323">
        <f t="shared" si="18"/>
        <v>0</v>
      </c>
      <c r="L545" s="323">
        <f t="shared" si="18"/>
        <v>0</v>
      </c>
      <c r="M545" s="323">
        <f t="shared" si="18"/>
        <v>0</v>
      </c>
      <c r="N545" s="323">
        <f t="shared" si="18"/>
        <v>0</v>
      </c>
      <c r="O545" s="323">
        <f t="shared" si="18"/>
        <v>0</v>
      </c>
      <c r="P545" s="323">
        <f t="shared" si="18"/>
        <v>0</v>
      </c>
      <c r="Q545" s="323">
        <f t="shared" si="18"/>
        <v>0</v>
      </c>
      <c r="R545" s="323">
        <f t="shared" si="18"/>
        <v>0</v>
      </c>
      <c r="S545" s="323">
        <f t="shared" si="18"/>
        <v>0</v>
      </c>
      <c r="T545" s="584">
        <f t="shared" si="17"/>
        <v>8805.4359334553574</v>
      </c>
    </row>
    <row r="546" spans="1:20" s="313" customFormat="1" ht="15.75" x14ac:dyDescent="0.25">
      <c r="A546" s="305"/>
      <c r="B546" s="305"/>
      <c r="C546" s="305"/>
      <c r="D546" s="305"/>
      <c r="E546" s="305"/>
      <c r="F546" s="318"/>
      <c r="G546" s="318"/>
      <c r="H546" s="305"/>
      <c r="I546" s="13"/>
      <c r="J546" s="13"/>
      <c r="K546" s="13"/>
      <c r="L546" s="13"/>
      <c r="M546" s="13"/>
      <c r="N546" s="13"/>
      <c r="O546" s="13"/>
      <c r="P546" s="13"/>
      <c r="Q546" s="13"/>
      <c r="R546" s="13"/>
      <c r="S546" s="13"/>
    </row>
    <row r="547" spans="1:20" s="313" customFormat="1" ht="15.75" x14ac:dyDescent="0.25">
      <c r="A547" s="305"/>
      <c r="B547" s="305"/>
      <c r="C547" s="305"/>
      <c r="D547" s="305"/>
      <c r="E547" s="305"/>
      <c r="F547" s="318"/>
      <c r="G547" s="318"/>
      <c r="H547" s="305"/>
      <c r="I547" s="13"/>
      <c r="J547" s="13"/>
      <c r="K547" s="13"/>
      <c r="L547" s="13"/>
      <c r="M547" s="13"/>
      <c r="N547" s="13"/>
      <c r="O547" s="13"/>
      <c r="P547" s="13"/>
      <c r="Q547" s="13"/>
      <c r="R547" s="13"/>
      <c r="S547" s="13"/>
    </row>
    <row r="548" spans="1:20" s="305" customFormat="1" ht="21" customHeight="1" thickBot="1" x14ac:dyDescent="0.3">
      <c r="B548" s="305" t="s">
        <v>881</v>
      </c>
      <c r="G548" s="308"/>
    </row>
    <row r="549" spans="1:20" s="305" customFormat="1" ht="21" customHeight="1" thickTop="1" thickBot="1" x14ac:dyDescent="0.3">
      <c r="B549" s="401" t="s">
        <v>585</v>
      </c>
      <c r="C549" s="613">
        <v>0</v>
      </c>
      <c r="D549" s="305" t="s">
        <v>584</v>
      </c>
      <c r="G549" s="308"/>
    </row>
    <row r="550" spans="1:20" s="313" customFormat="1" ht="17.25" thickTop="1" thickBot="1" x14ac:dyDescent="0.3">
      <c r="B550" s="400"/>
      <c r="C550" s="639" t="s">
        <v>497</v>
      </c>
      <c r="D550" s="574" t="s">
        <v>512</v>
      </c>
      <c r="E550" s="574" t="s">
        <v>814</v>
      </c>
      <c r="F550" s="574" t="s">
        <v>813</v>
      </c>
      <c r="G550" s="319" t="s">
        <v>812</v>
      </c>
    </row>
    <row r="551" spans="1:20" s="313" customFormat="1" ht="21" customHeight="1" thickTop="1" x14ac:dyDescent="0.25">
      <c r="A551" s="313">
        <v>1</v>
      </c>
      <c r="B551" s="648" t="str">
        <f t="array" ref="B551:B670">分類_出力</f>
        <v>農業</v>
      </c>
      <c r="C551" s="651"/>
      <c r="D551" s="652"/>
      <c r="E551" s="652"/>
      <c r="F551" s="653"/>
      <c r="G551" s="649">
        <f t="shared" ref="G551:G614" si="19">IFERROR($F551/$E551*100, 0)</f>
        <v>0</v>
      </c>
      <c r="H551" s="308"/>
      <c r="I551" s="308"/>
      <c r="J551" s="308"/>
      <c r="K551" s="308"/>
      <c r="L551" s="308"/>
      <c r="M551" s="308"/>
      <c r="N551" s="308"/>
      <c r="O551" s="308"/>
      <c r="P551" s="308"/>
      <c r="Q551" s="308"/>
      <c r="R551" s="308"/>
      <c r="S551" s="308"/>
    </row>
    <row r="552" spans="1:20" s="313" customFormat="1" ht="21" customHeight="1" x14ac:dyDescent="0.25">
      <c r="A552" s="313">
        <v>2</v>
      </c>
      <c r="B552" s="648" t="str">
        <v>林業</v>
      </c>
      <c r="C552" s="654"/>
      <c r="D552" s="295"/>
      <c r="E552" s="295"/>
      <c r="F552" s="655"/>
      <c r="G552" s="649">
        <f t="shared" si="19"/>
        <v>0</v>
      </c>
      <c r="H552" s="308"/>
      <c r="I552" s="308"/>
      <c r="J552" s="308"/>
      <c r="K552" s="308"/>
      <c r="L552" s="308"/>
      <c r="M552" s="308"/>
      <c r="N552" s="308"/>
      <c r="O552" s="308"/>
      <c r="P552" s="308"/>
      <c r="Q552" s="308"/>
      <c r="R552" s="308"/>
      <c r="S552" s="308"/>
    </row>
    <row r="553" spans="1:20" s="313" customFormat="1" ht="21" customHeight="1" x14ac:dyDescent="0.25">
      <c r="A553" s="313">
        <v>3</v>
      </c>
      <c r="B553" s="648" t="str">
        <v>漁業</v>
      </c>
      <c r="C553" s="654"/>
      <c r="D553" s="295"/>
      <c r="E553" s="295"/>
      <c r="F553" s="655"/>
      <c r="G553" s="649">
        <f t="shared" si="19"/>
        <v>0</v>
      </c>
      <c r="H553" s="308"/>
      <c r="I553" s="308"/>
      <c r="J553" s="308"/>
      <c r="K553" s="308"/>
      <c r="L553" s="308"/>
      <c r="M553" s="308"/>
      <c r="N553" s="308"/>
      <c r="O553" s="308"/>
      <c r="P553" s="308"/>
      <c r="Q553" s="308"/>
      <c r="R553" s="308"/>
      <c r="S553" s="308"/>
    </row>
    <row r="554" spans="1:20" s="313" customFormat="1" ht="21" customHeight="1" x14ac:dyDescent="0.25">
      <c r="A554" s="313">
        <v>4</v>
      </c>
      <c r="B554" s="648" t="str">
        <v>鉱業</v>
      </c>
      <c r="C554" s="654"/>
      <c r="D554" s="295"/>
      <c r="E554" s="295"/>
      <c r="F554" s="655"/>
      <c r="G554" s="649">
        <f t="shared" si="19"/>
        <v>0</v>
      </c>
      <c r="H554" s="308"/>
      <c r="I554" s="308"/>
      <c r="J554" s="308"/>
      <c r="K554" s="308"/>
      <c r="L554" s="308"/>
      <c r="M554" s="308"/>
      <c r="N554" s="308"/>
      <c r="O554" s="308"/>
      <c r="P554" s="308"/>
      <c r="Q554" s="308"/>
      <c r="R554" s="308"/>
      <c r="S554" s="308"/>
    </row>
    <row r="555" spans="1:20" s="313" customFormat="1" ht="21" customHeight="1" x14ac:dyDescent="0.25">
      <c r="A555" s="313">
        <v>5</v>
      </c>
      <c r="B555" s="648" t="str">
        <v>製造業</v>
      </c>
      <c r="C555" s="654"/>
      <c r="D555" s="295"/>
      <c r="E555" s="295"/>
      <c r="F555" s="655"/>
      <c r="G555" s="649">
        <f t="shared" si="19"/>
        <v>0</v>
      </c>
      <c r="H555" s="308"/>
      <c r="I555" s="308"/>
      <c r="J555" s="308"/>
      <c r="K555" s="308"/>
      <c r="L555" s="308"/>
      <c r="M555" s="308"/>
      <c r="N555" s="308"/>
      <c r="O555" s="308"/>
      <c r="P555" s="308"/>
      <c r="Q555" s="308"/>
      <c r="R555" s="308"/>
      <c r="S555" s="308"/>
    </row>
    <row r="556" spans="1:20" s="313" customFormat="1" ht="21" customHeight="1" x14ac:dyDescent="0.25">
      <c r="A556" s="313">
        <v>6</v>
      </c>
      <c r="B556" s="648" t="str">
        <v>建設業</v>
      </c>
      <c r="C556" s="654"/>
      <c r="D556" s="295"/>
      <c r="E556" s="295"/>
      <c r="F556" s="655"/>
      <c r="G556" s="649">
        <f t="shared" si="19"/>
        <v>0</v>
      </c>
      <c r="H556" s="308"/>
      <c r="I556" s="308"/>
      <c r="J556" s="308"/>
      <c r="K556" s="308"/>
      <c r="L556" s="308"/>
      <c r="M556" s="308"/>
      <c r="N556" s="308"/>
      <c r="O556" s="308"/>
      <c r="P556" s="308"/>
      <c r="Q556" s="308"/>
      <c r="R556" s="308"/>
      <c r="S556" s="308"/>
    </row>
    <row r="557" spans="1:20" s="313" customFormat="1" ht="21" customHeight="1" x14ac:dyDescent="0.25">
      <c r="A557" s="313">
        <v>7</v>
      </c>
      <c r="B557" s="648" t="str">
        <v>電気・ガス・水道</v>
      </c>
      <c r="C557" s="654"/>
      <c r="D557" s="295"/>
      <c r="E557" s="295"/>
      <c r="F557" s="655"/>
      <c r="G557" s="649">
        <f t="shared" si="19"/>
        <v>0</v>
      </c>
      <c r="H557" s="308"/>
      <c r="I557" s="308"/>
      <c r="J557" s="308"/>
      <c r="K557" s="308"/>
      <c r="L557" s="308"/>
      <c r="M557" s="308"/>
      <c r="N557" s="308"/>
      <c r="O557" s="308"/>
      <c r="P557" s="308"/>
      <c r="Q557" s="308"/>
      <c r="R557" s="308"/>
      <c r="S557" s="308"/>
    </row>
    <row r="558" spans="1:20" s="313" customFormat="1" ht="21" customHeight="1" x14ac:dyDescent="0.25">
      <c r="A558" s="313">
        <v>8</v>
      </c>
      <c r="B558" s="648" t="str">
        <v>商業</v>
      </c>
      <c r="C558" s="654"/>
      <c r="D558" s="295"/>
      <c r="E558" s="295"/>
      <c r="F558" s="655"/>
      <c r="G558" s="649">
        <f t="shared" si="19"/>
        <v>0</v>
      </c>
      <c r="H558" s="308"/>
      <c r="I558" s="308"/>
      <c r="J558" s="308"/>
      <c r="K558" s="308"/>
      <c r="L558" s="308"/>
      <c r="M558" s="308"/>
      <c r="N558" s="308"/>
      <c r="O558" s="308"/>
      <c r="P558" s="308"/>
      <c r="Q558" s="308"/>
      <c r="R558" s="308"/>
      <c r="S558" s="308"/>
    </row>
    <row r="559" spans="1:20" s="313" customFormat="1" ht="21" customHeight="1" x14ac:dyDescent="0.25">
      <c r="A559" s="313">
        <v>9</v>
      </c>
      <c r="B559" s="648" t="str">
        <v>金融・保険・不動産</v>
      </c>
      <c r="C559" s="654"/>
      <c r="D559" s="295"/>
      <c r="E559" s="295"/>
      <c r="F559" s="655"/>
      <c r="G559" s="649">
        <f t="shared" si="19"/>
        <v>0</v>
      </c>
      <c r="H559" s="308"/>
      <c r="I559" s="308"/>
      <c r="J559" s="308"/>
      <c r="K559" s="308"/>
      <c r="L559" s="308"/>
      <c r="M559" s="308"/>
      <c r="N559" s="308"/>
      <c r="O559" s="308"/>
      <c r="P559" s="308"/>
      <c r="Q559" s="308"/>
      <c r="R559" s="308"/>
      <c r="S559" s="308"/>
    </row>
    <row r="560" spans="1:20" s="313" customFormat="1" ht="21" customHeight="1" x14ac:dyDescent="0.25">
      <c r="A560" s="313">
        <v>10</v>
      </c>
      <c r="B560" s="648" t="str">
        <v>運輸・情報通信</v>
      </c>
      <c r="C560" s="654"/>
      <c r="D560" s="295"/>
      <c r="E560" s="295"/>
      <c r="F560" s="655"/>
      <c r="G560" s="649">
        <f t="shared" si="19"/>
        <v>0</v>
      </c>
      <c r="H560" s="308"/>
      <c r="I560" s="308"/>
      <c r="J560" s="308"/>
      <c r="K560" s="308"/>
      <c r="L560" s="308"/>
      <c r="M560" s="308"/>
      <c r="N560" s="308"/>
      <c r="O560" s="308"/>
      <c r="P560" s="308"/>
      <c r="Q560" s="308"/>
      <c r="R560" s="308"/>
      <c r="S560" s="308"/>
    </row>
    <row r="561" spans="1:19" s="313" customFormat="1" ht="21" customHeight="1" x14ac:dyDescent="0.25">
      <c r="A561" s="313">
        <v>11</v>
      </c>
      <c r="B561" s="648" t="str">
        <v>公務</v>
      </c>
      <c r="C561" s="654"/>
      <c r="D561" s="295"/>
      <c r="E561" s="295"/>
      <c r="F561" s="655"/>
      <c r="G561" s="649">
        <f t="shared" si="19"/>
        <v>0</v>
      </c>
      <c r="H561" s="308"/>
      <c r="I561" s="308"/>
      <c r="J561" s="308"/>
      <c r="K561" s="308"/>
      <c r="L561" s="308"/>
      <c r="M561" s="308"/>
      <c r="N561" s="308"/>
      <c r="O561" s="308"/>
      <c r="P561" s="308"/>
      <c r="Q561" s="308"/>
      <c r="R561" s="308"/>
      <c r="S561" s="308"/>
    </row>
    <row r="562" spans="1:19" s="313" customFormat="1" ht="21" customHeight="1" x14ac:dyDescent="0.25">
      <c r="A562" s="313">
        <v>12</v>
      </c>
      <c r="B562" s="648" t="str">
        <v>サービス業</v>
      </c>
      <c r="C562" s="654"/>
      <c r="D562" s="295"/>
      <c r="E562" s="295"/>
      <c r="F562" s="655"/>
      <c r="G562" s="649">
        <f t="shared" si="19"/>
        <v>0</v>
      </c>
      <c r="H562" s="308"/>
      <c r="I562" s="308"/>
      <c r="J562" s="308"/>
      <c r="K562" s="308"/>
      <c r="L562" s="308"/>
      <c r="M562" s="308"/>
      <c r="N562" s="308"/>
      <c r="O562" s="308"/>
      <c r="P562" s="308"/>
      <c r="Q562" s="308"/>
      <c r="R562" s="308"/>
      <c r="S562" s="308"/>
    </row>
    <row r="563" spans="1:19" s="313" customFormat="1" ht="21" customHeight="1" thickBot="1" x14ac:dyDescent="0.3">
      <c r="A563" s="313">
        <v>13</v>
      </c>
      <c r="B563" s="648" t="str">
        <v>分類不明</v>
      </c>
      <c r="C563" s="656"/>
      <c r="D563" s="657"/>
      <c r="E563" s="657"/>
      <c r="F563" s="658"/>
      <c r="G563" s="649">
        <f t="shared" si="19"/>
        <v>0</v>
      </c>
    </row>
    <row r="564" spans="1:19" s="313" customFormat="1" ht="21" hidden="1" customHeight="1" x14ac:dyDescent="0.25">
      <c r="A564" s="313">
        <v>14</v>
      </c>
      <c r="B564" s="294" t="str">
        <v>-</v>
      </c>
      <c r="C564" s="650"/>
      <c r="D564" s="650"/>
      <c r="E564" s="650"/>
      <c r="F564" s="650"/>
      <c r="G564" s="611">
        <f t="shared" si="19"/>
        <v>0</v>
      </c>
    </row>
    <row r="565" spans="1:19" s="313" customFormat="1" ht="21" hidden="1" customHeight="1" x14ac:dyDescent="0.25">
      <c r="A565" s="313">
        <v>15</v>
      </c>
      <c r="B565" s="294" t="str">
        <v>-</v>
      </c>
      <c r="C565" s="295"/>
      <c r="D565" s="295"/>
      <c r="E565" s="295"/>
      <c r="F565" s="295"/>
      <c r="G565" s="611">
        <f t="shared" si="19"/>
        <v>0</v>
      </c>
    </row>
    <row r="566" spans="1:19" s="313" customFormat="1" ht="21" hidden="1" customHeight="1" x14ac:dyDescent="0.25">
      <c r="A566" s="313">
        <v>16</v>
      </c>
      <c r="B566" s="294" t="str">
        <v>-</v>
      </c>
      <c r="C566" s="295"/>
      <c r="D566" s="295"/>
      <c r="E566" s="295"/>
      <c r="F566" s="295"/>
      <c r="G566" s="611">
        <f t="shared" si="19"/>
        <v>0</v>
      </c>
    </row>
    <row r="567" spans="1:19" s="313" customFormat="1" ht="21" hidden="1" customHeight="1" x14ac:dyDescent="0.25">
      <c r="A567" s="313">
        <v>17</v>
      </c>
      <c r="B567" s="294" t="str">
        <v>-</v>
      </c>
      <c r="C567" s="295"/>
      <c r="D567" s="295"/>
      <c r="E567" s="295"/>
      <c r="F567" s="295"/>
      <c r="G567" s="611">
        <f t="shared" si="19"/>
        <v>0</v>
      </c>
    </row>
    <row r="568" spans="1:19" s="313" customFormat="1" ht="21" hidden="1" customHeight="1" x14ac:dyDescent="0.25">
      <c r="A568" s="313">
        <v>18</v>
      </c>
      <c r="B568" s="294" t="str">
        <v>-</v>
      </c>
      <c r="C568" s="295"/>
      <c r="D568" s="295"/>
      <c r="E568" s="295"/>
      <c r="F568" s="295"/>
      <c r="G568" s="611">
        <f t="shared" si="19"/>
        <v>0</v>
      </c>
    </row>
    <row r="569" spans="1:19" s="313" customFormat="1" ht="21" hidden="1" customHeight="1" x14ac:dyDescent="0.25">
      <c r="A569" s="313">
        <v>19</v>
      </c>
      <c r="B569" s="294" t="str">
        <v>-</v>
      </c>
      <c r="C569" s="295"/>
      <c r="D569" s="295"/>
      <c r="E569" s="295"/>
      <c r="F569" s="295"/>
      <c r="G569" s="611">
        <f t="shared" si="19"/>
        <v>0</v>
      </c>
    </row>
    <row r="570" spans="1:19" s="313" customFormat="1" ht="21" hidden="1" customHeight="1" x14ac:dyDescent="0.25">
      <c r="A570" s="313">
        <v>20</v>
      </c>
      <c r="B570" s="294" t="str">
        <v>-</v>
      </c>
      <c r="C570" s="295"/>
      <c r="D570" s="295"/>
      <c r="E570" s="295"/>
      <c r="F570" s="295"/>
      <c r="G570" s="611">
        <f t="shared" si="19"/>
        <v>0</v>
      </c>
    </row>
    <row r="571" spans="1:19" s="313" customFormat="1" ht="21" hidden="1" customHeight="1" x14ac:dyDescent="0.25">
      <c r="A571" s="313">
        <v>21</v>
      </c>
      <c r="B571" s="294" t="str">
        <v>-</v>
      </c>
      <c r="C571" s="295"/>
      <c r="D571" s="295"/>
      <c r="E571" s="295"/>
      <c r="F571" s="295"/>
      <c r="G571" s="611">
        <f t="shared" si="19"/>
        <v>0</v>
      </c>
    </row>
    <row r="572" spans="1:19" s="313" customFormat="1" ht="21" hidden="1" customHeight="1" x14ac:dyDescent="0.25">
      <c r="A572" s="313">
        <v>22</v>
      </c>
      <c r="B572" s="294" t="str">
        <v>-</v>
      </c>
      <c r="C572" s="295"/>
      <c r="D572" s="295"/>
      <c r="E572" s="295"/>
      <c r="F572" s="295"/>
      <c r="G572" s="611">
        <f t="shared" si="19"/>
        <v>0</v>
      </c>
    </row>
    <row r="573" spans="1:19" s="313" customFormat="1" ht="21" hidden="1" customHeight="1" x14ac:dyDescent="0.25">
      <c r="A573" s="313">
        <v>23</v>
      </c>
      <c r="B573" s="294" t="str">
        <v>-</v>
      </c>
      <c r="C573" s="295"/>
      <c r="D573" s="295"/>
      <c r="E573" s="295"/>
      <c r="F573" s="295"/>
      <c r="G573" s="611">
        <f t="shared" si="19"/>
        <v>0</v>
      </c>
    </row>
    <row r="574" spans="1:19" s="313" customFormat="1" ht="21" hidden="1" customHeight="1" x14ac:dyDescent="0.25">
      <c r="A574" s="313">
        <v>24</v>
      </c>
      <c r="B574" s="294" t="str">
        <v>-</v>
      </c>
      <c r="C574" s="295"/>
      <c r="D574" s="295"/>
      <c r="E574" s="295"/>
      <c r="F574" s="295"/>
      <c r="G574" s="611">
        <f t="shared" si="19"/>
        <v>0</v>
      </c>
    </row>
    <row r="575" spans="1:19" s="313" customFormat="1" ht="21" hidden="1" customHeight="1" x14ac:dyDescent="0.25">
      <c r="A575" s="313">
        <v>25</v>
      </c>
      <c r="B575" s="294" t="str">
        <v>-</v>
      </c>
      <c r="C575" s="295"/>
      <c r="D575" s="295"/>
      <c r="E575" s="295"/>
      <c r="F575" s="295"/>
      <c r="G575" s="611">
        <f t="shared" si="19"/>
        <v>0</v>
      </c>
    </row>
    <row r="576" spans="1:19" s="313" customFormat="1" ht="21" hidden="1" customHeight="1" x14ac:dyDescent="0.25">
      <c r="A576" s="313">
        <v>26</v>
      </c>
      <c r="B576" s="294" t="str">
        <v>-</v>
      </c>
      <c r="C576" s="295"/>
      <c r="D576" s="295"/>
      <c r="E576" s="295"/>
      <c r="F576" s="295"/>
      <c r="G576" s="611">
        <f t="shared" si="19"/>
        <v>0</v>
      </c>
    </row>
    <row r="577" spans="1:7" s="313" customFormat="1" ht="21" hidden="1" customHeight="1" x14ac:dyDescent="0.25">
      <c r="A577" s="313">
        <v>27</v>
      </c>
      <c r="B577" s="294" t="str">
        <v>-</v>
      </c>
      <c r="C577" s="295"/>
      <c r="D577" s="295"/>
      <c r="E577" s="295"/>
      <c r="F577" s="295"/>
      <c r="G577" s="611">
        <f t="shared" si="19"/>
        <v>0</v>
      </c>
    </row>
    <row r="578" spans="1:7" s="313" customFormat="1" ht="21" hidden="1" customHeight="1" x14ac:dyDescent="0.25">
      <c r="A578" s="313">
        <v>28</v>
      </c>
      <c r="B578" s="294" t="str">
        <v>-</v>
      </c>
      <c r="C578" s="295"/>
      <c r="D578" s="295"/>
      <c r="E578" s="295"/>
      <c r="F578" s="295"/>
      <c r="G578" s="611">
        <f t="shared" si="19"/>
        <v>0</v>
      </c>
    </row>
    <row r="579" spans="1:7" s="313" customFormat="1" ht="21" hidden="1" customHeight="1" x14ac:dyDescent="0.25">
      <c r="A579" s="313">
        <v>29</v>
      </c>
      <c r="B579" s="294" t="str">
        <v>-</v>
      </c>
      <c r="C579" s="295"/>
      <c r="D579" s="295"/>
      <c r="E579" s="295"/>
      <c r="F579" s="295"/>
      <c r="G579" s="611">
        <f t="shared" si="19"/>
        <v>0</v>
      </c>
    </row>
    <row r="580" spans="1:7" s="313" customFormat="1" ht="21" hidden="1" customHeight="1" x14ac:dyDescent="0.25">
      <c r="A580" s="313">
        <v>30</v>
      </c>
      <c r="B580" s="294" t="str">
        <v>-</v>
      </c>
      <c r="C580" s="295"/>
      <c r="D580" s="295"/>
      <c r="E580" s="295"/>
      <c r="F580" s="295"/>
      <c r="G580" s="611">
        <f t="shared" si="19"/>
        <v>0</v>
      </c>
    </row>
    <row r="581" spans="1:7" s="313" customFormat="1" ht="21" hidden="1" customHeight="1" x14ac:dyDescent="0.25">
      <c r="A581" s="313">
        <v>31</v>
      </c>
      <c r="B581" s="294" t="str">
        <v>-</v>
      </c>
      <c r="C581" s="295"/>
      <c r="D581" s="295"/>
      <c r="E581" s="295"/>
      <c r="F581" s="295"/>
      <c r="G581" s="611">
        <f t="shared" si="19"/>
        <v>0</v>
      </c>
    </row>
    <row r="582" spans="1:7" s="313" customFormat="1" ht="21" hidden="1" customHeight="1" x14ac:dyDescent="0.25">
      <c r="A582" s="313">
        <v>32</v>
      </c>
      <c r="B582" s="294" t="str">
        <v>-</v>
      </c>
      <c r="C582" s="295"/>
      <c r="D582" s="295"/>
      <c r="E582" s="295"/>
      <c r="F582" s="295"/>
      <c r="G582" s="611">
        <f t="shared" si="19"/>
        <v>0</v>
      </c>
    </row>
    <row r="583" spans="1:7" s="313" customFormat="1" ht="21" hidden="1" customHeight="1" x14ac:dyDescent="0.25">
      <c r="A583" s="313">
        <v>33</v>
      </c>
      <c r="B583" s="294" t="str">
        <v>-</v>
      </c>
      <c r="C583" s="295"/>
      <c r="D583" s="295"/>
      <c r="E583" s="295"/>
      <c r="F583" s="295"/>
      <c r="G583" s="611">
        <f t="shared" si="19"/>
        <v>0</v>
      </c>
    </row>
    <row r="584" spans="1:7" s="313" customFormat="1" ht="21" hidden="1" customHeight="1" x14ac:dyDescent="0.25">
      <c r="A584" s="313">
        <v>34</v>
      </c>
      <c r="B584" s="294" t="str">
        <v>-</v>
      </c>
      <c r="C584" s="295"/>
      <c r="D584" s="295"/>
      <c r="E584" s="295"/>
      <c r="F584" s="295"/>
      <c r="G584" s="611">
        <f t="shared" si="19"/>
        <v>0</v>
      </c>
    </row>
    <row r="585" spans="1:7" s="313" customFormat="1" ht="21" hidden="1" customHeight="1" x14ac:dyDescent="0.25">
      <c r="A585" s="313">
        <v>35</v>
      </c>
      <c r="B585" s="294" t="str">
        <v>-</v>
      </c>
      <c r="C585" s="295"/>
      <c r="D585" s="295"/>
      <c r="E585" s="295"/>
      <c r="F585" s="295"/>
      <c r="G585" s="611">
        <f t="shared" si="19"/>
        <v>0</v>
      </c>
    </row>
    <row r="586" spans="1:7" s="313" customFormat="1" ht="21" hidden="1" customHeight="1" x14ac:dyDescent="0.25">
      <c r="A586" s="313">
        <v>36</v>
      </c>
      <c r="B586" s="294" t="str">
        <v>-</v>
      </c>
      <c r="C586" s="295"/>
      <c r="D586" s="295"/>
      <c r="E586" s="295"/>
      <c r="F586" s="295"/>
      <c r="G586" s="611">
        <f t="shared" si="19"/>
        <v>0</v>
      </c>
    </row>
    <row r="587" spans="1:7" s="313" customFormat="1" ht="21" hidden="1" customHeight="1" x14ac:dyDescent="0.25">
      <c r="A587" s="313">
        <v>37</v>
      </c>
      <c r="B587" s="294" t="str">
        <v>-</v>
      </c>
      <c r="C587" s="295"/>
      <c r="D587" s="295"/>
      <c r="E587" s="295"/>
      <c r="F587" s="295"/>
      <c r="G587" s="611">
        <f t="shared" si="19"/>
        <v>0</v>
      </c>
    </row>
    <row r="588" spans="1:7" s="313" customFormat="1" ht="21" hidden="1" customHeight="1" x14ac:dyDescent="0.25">
      <c r="A588" s="313">
        <v>38</v>
      </c>
      <c r="B588" s="294" t="str">
        <v>-</v>
      </c>
      <c r="C588" s="295"/>
      <c r="D588" s="295"/>
      <c r="E588" s="295"/>
      <c r="F588" s="295"/>
      <c r="G588" s="611">
        <f t="shared" si="19"/>
        <v>0</v>
      </c>
    </row>
    <row r="589" spans="1:7" s="313" customFormat="1" ht="21" hidden="1" customHeight="1" x14ac:dyDescent="0.25">
      <c r="A589" s="313">
        <v>39</v>
      </c>
      <c r="B589" s="294" t="str">
        <v>-</v>
      </c>
      <c r="C589" s="295"/>
      <c r="D589" s="295"/>
      <c r="E589" s="295"/>
      <c r="F589" s="295"/>
      <c r="G589" s="611">
        <f t="shared" si="19"/>
        <v>0</v>
      </c>
    </row>
    <row r="590" spans="1:7" s="313" customFormat="1" ht="21" hidden="1" customHeight="1" x14ac:dyDescent="0.25">
      <c r="A590" s="313">
        <v>40</v>
      </c>
      <c r="B590" s="294" t="str">
        <v>-</v>
      </c>
      <c r="C590" s="295"/>
      <c r="D590" s="295"/>
      <c r="E590" s="295"/>
      <c r="F590" s="295"/>
      <c r="G590" s="611">
        <f t="shared" si="19"/>
        <v>0</v>
      </c>
    </row>
    <row r="591" spans="1:7" s="313" customFormat="1" ht="21" hidden="1" customHeight="1" x14ac:dyDescent="0.25">
      <c r="A591" s="313">
        <v>41</v>
      </c>
      <c r="B591" s="294" t="str">
        <v>-</v>
      </c>
      <c r="C591" s="295"/>
      <c r="D591" s="295"/>
      <c r="E591" s="295"/>
      <c r="F591" s="295"/>
      <c r="G591" s="611">
        <f t="shared" si="19"/>
        <v>0</v>
      </c>
    </row>
    <row r="592" spans="1:7" s="313" customFormat="1" ht="21" hidden="1" customHeight="1" x14ac:dyDescent="0.25">
      <c r="A592" s="313">
        <v>42</v>
      </c>
      <c r="B592" s="294" t="str">
        <v>-</v>
      </c>
      <c r="C592" s="295"/>
      <c r="D592" s="295"/>
      <c r="E592" s="295"/>
      <c r="F592" s="295"/>
      <c r="G592" s="611">
        <f t="shared" si="19"/>
        <v>0</v>
      </c>
    </row>
    <row r="593" spans="1:7" s="313" customFormat="1" ht="21" hidden="1" customHeight="1" x14ac:dyDescent="0.25">
      <c r="A593" s="313">
        <v>43</v>
      </c>
      <c r="B593" s="294" t="str">
        <v>-</v>
      </c>
      <c r="C593" s="295"/>
      <c r="D593" s="295"/>
      <c r="E593" s="295"/>
      <c r="F593" s="295"/>
      <c r="G593" s="611">
        <f t="shared" si="19"/>
        <v>0</v>
      </c>
    </row>
    <row r="594" spans="1:7" s="313" customFormat="1" ht="21" hidden="1" customHeight="1" x14ac:dyDescent="0.25">
      <c r="A594" s="313">
        <v>44</v>
      </c>
      <c r="B594" s="294" t="str">
        <v>-</v>
      </c>
      <c r="C594" s="295"/>
      <c r="D594" s="295"/>
      <c r="E594" s="295"/>
      <c r="F594" s="295"/>
      <c r="G594" s="611">
        <f t="shared" si="19"/>
        <v>0</v>
      </c>
    </row>
    <row r="595" spans="1:7" s="313" customFormat="1" ht="21" hidden="1" customHeight="1" x14ac:dyDescent="0.25">
      <c r="A595" s="313">
        <v>45</v>
      </c>
      <c r="B595" s="294" t="str">
        <v>-</v>
      </c>
      <c r="C595" s="295"/>
      <c r="D595" s="295"/>
      <c r="E595" s="295"/>
      <c r="F595" s="295"/>
      <c r="G595" s="611">
        <f t="shared" si="19"/>
        <v>0</v>
      </c>
    </row>
    <row r="596" spans="1:7" s="313" customFormat="1" ht="21" hidden="1" customHeight="1" x14ac:dyDescent="0.25">
      <c r="A596" s="313">
        <v>46</v>
      </c>
      <c r="B596" s="294" t="str">
        <v>-</v>
      </c>
      <c r="C596" s="295"/>
      <c r="D596" s="295"/>
      <c r="E596" s="295"/>
      <c r="F596" s="295"/>
      <c r="G596" s="611">
        <f t="shared" si="19"/>
        <v>0</v>
      </c>
    </row>
    <row r="597" spans="1:7" s="313" customFormat="1" ht="21" hidden="1" customHeight="1" x14ac:dyDescent="0.25">
      <c r="A597" s="313">
        <v>47</v>
      </c>
      <c r="B597" s="294" t="str">
        <v>-</v>
      </c>
      <c r="C597" s="295"/>
      <c r="D597" s="295"/>
      <c r="E597" s="295"/>
      <c r="F597" s="295"/>
      <c r="G597" s="611">
        <f t="shared" si="19"/>
        <v>0</v>
      </c>
    </row>
    <row r="598" spans="1:7" s="313" customFormat="1" ht="21" hidden="1" customHeight="1" x14ac:dyDescent="0.25">
      <c r="A598" s="313">
        <v>48</v>
      </c>
      <c r="B598" s="294" t="str">
        <v>-</v>
      </c>
      <c r="C598" s="295"/>
      <c r="D598" s="295"/>
      <c r="E598" s="295"/>
      <c r="F598" s="295"/>
      <c r="G598" s="611">
        <f t="shared" si="19"/>
        <v>0</v>
      </c>
    </row>
    <row r="599" spans="1:7" s="313" customFormat="1" ht="21" hidden="1" customHeight="1" x14ac:dyDescent="0.25">
      <c r="A599" s="313">
        <v>49</v>
      </c>
      <c r="B599" s="294" t="str">
        <v>-</v>
      </c>
      <c r="C599" s="295"/>
      <c r="D599" s="295"/>
      <c r="E599" s="295"/>
      <c r="F599" s="295"/>
      <c r="G599" s="611">
        <f t="shared" si="19"/>
        <v>0</v>
      </c>
    </row>
    <row r="600" spans="1:7" s="313" customFormat="1" ht="21" hidden="1" customHeight="1" x14ac:dyDescent="0.25">
      <c r="A600" s="313">
        <v>50</v>
      </c>
      <c r="B600" s="294" t="str">
        <v>-</v>
      </c>
      <c r="C600" s="295"/>
      <c r="D600" s="295"/>
      <c r="E600" s="295"/>
      <c r="F600" s="295"/>
      <c r="G600" s="611">
        <f t="shared" si="19"/>
        <v>0</v>
      </c>
    </row>
    <row r="601" spans="1:7" s="313" customFormat="1" ht="21" hidden="1" customHeight="1" x14ac:dyDescent="0.25">
      <c r="A601" s="313">
        <v>51</v>
      </c>
      <c r="B601" s="294" t="str">
        <v>-</v>
      </c>
      <c r="C601" s="295"/>
      <c r="D601" s="295"/>
      <c r="E601" s="295"/>
      <c r="F601" s="295"/>
      <c r="G601" s="611">
        <f t="shared" si="19"/>
        <v>0</v>
      </c>
    </row>
    <row r="602" spans="1:7" s="313" customFormat="1" ht="21" hidden="1" customHeight="1" x14ac:dyDescent="0.25">
      <c r="A602" s="313">
        <v>52</v>
      </c>
      <c r="B602" s="294" t="str">
        <v>-</v>
      </c>
      <c r="C602" s="295"/>
      <c r="D602" s="295"/>
      <c r="E602" s="295"/>
      <c r="F602" s="295"/>
      <c r="G602" s="611">
        <f t="shared" si="19"/>
        <v>0</v>
      </c>
    </row>
    <row r="603" spans="1:7" s="313" customFormat="1" ht="21" hidden="1" customHeight="1" x14ac:dyDescent="0.25">
      <c r="A603" s="313">
        <v>53</v>
      </c>
      <c r="B603" s="294" t="str">
        <v>-</v>
      </c>
      <c r="C603" s="295"/>
      <c r="D603" s="295"/>
      <c r="E603" s="295"/>
      <c r="F603" s="295"/>
      <c r="G603" s="611">
        <f t="shared" si="19"/>
        <v>0</v>
      </c>
    </row>
    <row r="604" spans="1:7" s="313" customFormat="1" ht="21" hidden="1" customHeight="1" x14ac:dyDescent="0.25">
      <c r="A604" s="313">
        <v>54</v>
      </c>
      <c r="B604" s="294" t="str">
        <v>-</v>
      </c>
      <c r="C604" s="295"/>
      <c r="D604" s="295"/>
      <c r="E604" s="295"/>
      <c r="F604" s="295"/>
      <c r="G604" s="611">
        <f t="shared" si="19"/>
        <v>0</v>
      </c>
    </row>
    <row r="605" spans="1:7" s="313" customFormat="1" ht="21" hidden="1" customHeight="1" x14ac:dyDescent="0.25">
      <c r="A605" s="313">
        <v>55</v>
      </c>
      <c r="B605" s="294" t="str">
        <v>-</v>
      </c>
      <c r="C605" s="295"/>
      <c r="D605" s="295"/>
      <c r="E605" s="295"/>
      <c r="F605" s="295"/>
      <c r="G605" s="611">
        <f t="shared" si="19"/>
        <v>0</v>
      </c>
    </row>
    <row r="606" spans="1:7" s="313" customFormat="1" ht="21" hidden="1" customHeight="1" x14ac:dyDescent="0.25">
      <c r="A606" s="313">
        <v>56</v>
      </c>
      <c r="B606" s="294" t="str">
        <v>-</v>
      </c>
      <c r="C606" s="295"/>
      <c r="D606" s="295"/>
      <c r="E606" s="295"/>
      <c r="F606" s="295"/>
      <c r="G606" s="611">
        <f t="shared" si="19"/>
        <v>0</v>
      </c>
    </row>
    <row r="607" spans="1:7" s="313" customFormat="1" ht="21" hidden="1" customHeight="1" x14ac:dyDescent="0.25">
      <c r="A607" s="313">
        <v>57</v>
      </c>
      <c r="B607" s="294" t="str">
        <v>-</v>
      </c>
      <c r="C607" s="295"/>
      <c r="D607" s="295"/>
      <c r="E607" s="295"/>
      <c r="F607" s="295"/>
      <c r="G607" s="611">
        <f t="shared" si="19"/>
        <v>0</v>
      </c>
    </row>
    <row r="608" spans="1:7" s="313" customFormat="1" ht="21" hidden="1" customHeight="1" x14ac:dyDescent="0.25">
      <c r="A608" s="313">
        <v>58</v>
      </c>
      <c r="B608" s="294" t="str">
        <v>-</v>
      </c>
      <c r="C608" s="295"/>
      <c r="D608" s="295"/>
      <c r="E608" s="295"/>
      <c r="F608" s="295"/>
      <c r="G608" s="611">
        <f t="shared" si="19"/>
        <v>0</v>
      </c>
    </row>
    <row r="609" spans="1:7" s="313" customFormat="1" ht="21" hidden="1" customHeight="1" x14ac:dyDescent="0.25">
      <c r="A609" s="313">
        <v>59</v>
      </c>
      <c r="B609" s="294" t="str">
        <v>-</v>
      </c>
      <c r="C609" s="295"/>
      <c r="D609" s="295"/>
      <c r="E609" s="295"/>
      <c r="F609" s="295"/>
      <c r="G609" s="611">
        <f t="shared" si="19"/>
        <v>0</v>
      </c>
    </row>
    <row r="610" spans="1:7" s="313" customFormat="1" ht="21" hidden="1" customHeight="1" x14ac:dyDescent="0.25">
      <c r="A610" s="313">
        <v>60</v>
      </c>
      <c r="B610" s="294" t="str">
        <v>-</v>
      </c>
      <c r="C610" s="295"/>
      <c r="D610" s="295"/>
      <c r="E610" s="295"/>
      <c r="F610" s="295"/>
      <c r="G610" s="611">
        <f t="shared" si="19"/>
        <v>0</v>
      </c>
    </row>
    <row r="611" spans="1:7" s="313" customFormat="1" ht="21" hidden="1" customHeight="1" x14ac:dyDescent="0.25">
      <c r="A611" s="313">
        <v>61</v>
      </c>
      <c r="B611" s="294" t="str">
        <v>-</v>
      </c>
      <c r="C611" s="295"/>
      <c r="D611" s="295"/>
      <c r="E611" s="295"/>
      <c r="F611" s="295"/>
      <c r="G611" s="611">
        <f t="shared" si="19"/>
        <v>0</v>
      </c>
    </row>
    <row r="612" spans="1:7" s="313" customFormat="1" ht="21" hidden="1" customHeight="1" x14ac:dyDescent="0.25">
      <c r="A612" s="313">
        <v>62</v>
      </c>
      <c r="B612" s="294" t="str">
        <v>-</v>
      </c>
      <c r="C612" s="295"/>
      <c r="D612" s="295"/>
      <c r="E612" s="295"/>
      <c r="F612" s="295"/>
      <c r="G612" s="611">
        <f t="shared" si="19"/>
        <v>0</v>
      </c>
    </row>
    <row r="613" spans="1:7" s="313" customFormat="1" ht="21" hidden="1" customHeight="1" x14ac:dyDescent="0.25">
      <c r="A613" s="313">
        <v>63</v>
      </c>
      <c r="B613" s="294" t="str">
        <v>-</v>
      </c>
      <c r="C613" s="295"/>
      <c r="D613" s="295"/>
      <c r="E613" s="295"/>
      <c r="F613" s="295"/>
      <c r="G613" s="611">
        <f t="shared" si="19"/>
        <v>0</v>
      </c>
    </row>
    <row r="614" spans="1:7" s="313" customFormat="1" ht="21" hidden="1" customHeight="1" x14ac:dyDescent="0.25">
      <c r="A614" s="313">
        <v>64</v>
      </c>
      <c r="B614" s="294" t="str">
        <v>-</v>
      </c>
      <c r="C614" s="295"/>
      <c r="D614" s="295"/>
      <c r="E614" s="295"/>
      <c r="F614" s="295"/>
      <c r="G614" s="611">
        <f t="shared" si="19"/>
        <v>0</v>
      </c>
    </row>
    <row r="615" spans="1:7" s="313" customFormat="1" ht="21" hidden="1" customHeight="1" x14ac:dyDescent="0.25">
      <c r="A615" s="313">
        <v>65</v>
      </c>
      <c r="B615" s="294" t="str">
        <v>-</v>
      </c>
      <c r="C615" s="295"/>
      <c r="D615" s="295"/>
      <c r="E615" s="295"/>
      <c r="F615" s="295"/>
      <c r="G615" s="611">
        <f t="shared" ref="G615:G670" si="20">IFERROR($F615/$E615*100, 0)</f>
        <v>0</v>
      </c>
    </row>
    <row r="616" spans="1:7" s="313" customFormat="1" ht="21" hidden="1" customHeight="1" x14ac:dyDescent="0.25">
      <c r="A616" s="313">
        <v>66</v>
      </c>
      <c r="B616" s="294" t="str">
        <v>-</v>
      </c>
      <c r="C616" s="295"/>
      <c r="D616" s="295"/>
      <c r="E616" s="295"/>
      <c r="F616" s="295"/>
      <c r="G616" s="611">
        <f t="shared" si="20"/>
        <v>0</v>
      </c>
    </row>
    <row r="617" spans="1:7" s="313" customFormat="1" ht="21" hidden="1" customHeight="1" x14ac:dyDescent="0.25">
      <c r="A617" s="313">
        <v>67</v>
      </c>
      <c r="B617" s="294" t="str">
        <v>-</v>
      </c>
      <c r="C617" s="295"/>
      <c r="D617" s="295"/>
      <c r="E617" s="295"/>
      <c r="F617" s="295"/>
      <c r="G617" s="611">
        <f t="shared" si="20"/>
        <v>0</v>
      </c>
    </row>
    <row r="618" spans="1:7" s="313" customFormat="1" ht="21" hidden="1" customHeight="1" x14ac:dyDescent="0.25">
      <c r="A618" s="313">
        <v>68</v>
      </c>
      <c r="B618" s="294" t="str">
        <v>-</v>
      </c>
      <c r="C618" s="295"/>
      <c r="D618" s="295"/>
      <c r="E618" s="295"/>
      <c r="F618" s="295"/>
      <c r="G618" s="611">
        <f t="shared" si="20"/>
        <v>0</v>
      </c>
    </row>
    <row r="619" spans="1:7" s="313" customFormat="1" ht="21" hidden="1" customHeight="1" x14ac:dyDescent="0.25">
      <c r="A619" s="313">
        <v>69</v>
      </c>
      <c r="B619" s="294" t="str">
        <v>-</v>
      </c>
      <c r="C619" s="295"/>
      <c r="D619" s="295"/>
      <c r="E619" s="295"/>
      <c r="F619" s="295"/>
      <c r="G619" s="611">
        <f t="shared" si="20"/>
        <v>0</v>
      </c>
    </row>
    <row r="620" spans="1:7" s="313" customFormat="1" ht="21" hidden="1" customHeight="1" x14ac:dyDescent="0.25">
      <c r="A620" s="313">
        <v>70</v>
      </c>
      <c r="B620" s="294" t="str">
        <v>-</v>
      </c>
      <c r="C620" s="295"/>
      <c r="D620" s="295"/>
      <c r="E620" s="295"/>
      <c r="F620" s="295"/>
      <c r="G620" s="611">
        <f t="shared" si="20"/>
        <v>0</v>
      </c>
    </row>
    <row r="621" spans="1:7" s="313" customFormat="1" ht="21" hidden="1" customHeight="1" x14ac:dyDescent="0.25">
      <c r="A621" s="313">
        <v>71</v>
      </c>
      <c r="B621" s="294" t="str">
        <v>-</v>
      </c>
      <c r="C621" s="295"/>
      <c r="D621" s="295"/>
      <c r="E621" s="295"/>
      <c r="F621" s="295"/>
      <c r="G621" s="611">
        <f t="shared" si="20"/>
        <v>0</v>
      </c>
    </row>
    <row r="622" spans="1:7" s="313" customFormat="1" ht="21" hidden="1" customHeight="1" x14ac:dyDescent="0.25">
      <c r="A622" s="313">
        <v>72</v>
      </c>
      <c r="B622" s="294" t="str">
        <v>-</v>
      </c>
      <c r="C622" s="295"/>
      <c r="D622" s="295"/>
      <c r="E622" s="295"/>
      <c r="F622" s="295"/>
      <c r="G622" s="611">
        <f t="shared" si="20"/>
        <v>0</v>
      </c>
    </row>
    <row r="623" spans="1:7" s="313" customFormat="1" ht="21" hidden="1" customHeight="1" x14ac:dyDescent="0.25">
      <c r="A623" s="313">
        <v>73</v>
      </c>
      <c r="B623" s="294" t="str">
        <v>-</v>
      </c>
      <c r="C623" s="295"/>
      <c r="D623" s="295"/>
      <c r="E623" s="295"/>
      <c r="F623" s="295"/>
      <c r="G623" s="611">
        <f t="shared" si="20"/>
        <v>0</v>
      </c>
    </row>
    <row r="624" spans="1:7" s="313" customFormat="1" ht="21" hidden="1" customHeight="1" x14ac:dyDescent="0.25">
      <c r="A624" s="313">
        <v>74</v>
      </c>
      <c r="B624" s="294" t="str">
        <v>-</v>
      </c>
      <c r="C624" s="295"/>
      <c r="D624" s="295"/>
      <c r="E624" s="295"/>
      <c r="F624" s="295"/>
      <c r="G624" s="611">
        <f t="shared" si="20"/>
        <v>0</v>
      </c>
    </row>
    <row r="625" spans="1:7" s="313" customFormat="1" ht="21" hidden="1" customHeight="1" x14ac:dyDescent="0.25">
      <c r="A625" s="313">
        <v>75</v>
      </c>
      <c r="B625" s="294" t="str">
        <v>-</v>
      </c>
      <c r="C625" s="295"/>
      <c r="D625" s="295"/>
      <c r="E625" s="295"/>
      <c r="F625" s="295"/>
      <c r="G625" s="611">
        <f t="shared" si="20"/>
        <v>0</v>
      </c>
    </row>
    <row r="626" spans="1:7" s="313" customFormat="1" ht="21" hidden="1" customHeight="1" x14ac:dyDescent="0.25">
      <c r="A626" s="313">
        <v>76</v>
      </c>
      <c r="B626" s="294" t="str">
        <v>-</v>
      </c>
      <c r="C626" s="295"/>
      <c r="D626" s="295"/>
      <c r="E626" s="295"/>
      <c r="F626" s="295"/>
      <c r="G626" s="611">
        <f t="shared" si="20"/>
        <v>0</v>
      </c>
    </row>
    <row r="627" spans="1:7" s="313" customFormat="1" ht="21" hidden="1" customHeight="1" x14ac:dyDescent="0.25">
      <c r="A627" s="313">
        <v>77</v>
      </c>
      <c r="B627" s="294" t="str">
        <v>-</v>
      </c>
      <c r="C627" s="295"/>
      <c r="D627" s="295"/>
      <c r="E627" s="295"/>
      <c r="F627" s="295"/>
      <c r="G627" s="611">
        <f t="shared" si="20"/>
        <v>0</v>
      </c>
    </row>
    <row r="628" spans="1:7" s="313" customFormat="1" ht="21" hidden="1" customHeight="1" x14ac:dyDescent="0.25">
      <c r="A628" s="313">
        <v>78</v>
      </c>
      <c r="B628" s="294" t="str">
        <v>-</v>
      </c>
      <c r="C628" s="295"/>
      <c r="D628" s="295"/>
      <c r="E628" s="295"/>
      <c r="F628" s="295"/>
      <c r="G628" s="611">
        <f t="shared" si="20"/>
        <v>0</v>
      </c>
    </row>
    <row r="629" spans="1:7" s="313" customFormat="1" ht="21" hidden="1" customHeight="1" x14ac:dyDescent="0.25">
      <c r="A629" s="313">
        <v>79</v>
      </c>
      <c r="B629" s="294" t="str">
        <v>-</v>
      </c>
      <c r="C629" s="295"/>
      <c r="D629" s="295"/>
      <c r="E629" s="295"/>
      <c r="F629" s="295"/>
      <c r="G629" s="611">
        <f t="shared" si="20"/>
        <v>0</v>
      </c>
    </row>
    <row r="630" spans="1:7" s="313" customFormat="1" ht="21" hidden="1" customHeight="1" x14ac:dyDescent="0.25">
      <c r="A630" s="313">
        <v>80</v>
      </c>
      <c r="B630" s="294" t="str">
        <v>-</v>
      </c>
      <c r="C630" s="295"/>
      <c r="D630" s="295"/>
      <c r="E630" s="295"/>
      <c r="F630" s="295"/>
      <c r="G630" s="611">
        <f t="shared" si="20"/>
        <v>0</v>
      </c>
    </row>
    <row r="631" spans="1:7" s="313" customFormat="1" ht="21" hidden="1" customHeight="1" x14ac:dyDescent="0.25">
      <c r="A631" s="313">
        <v>81</v>
      </c>
      <c r="B631" s="294" t="str">
        <v>-</v>
      </c>
      <c r="C631" s="295"/>
      <c r="D631" s="295"/>
      <c r="E631" s="295"/>
      <c r="F631" s="295"/>
      <c r="G631" s="611">
        <f t="shared" si="20"/>
        <v>0</v>
      </c>
    </row>
    <row r="632" spans="1:7" s="313" customFormat="1" ht="21" hidden="1" customHeight="1" x14ac:dyDescent="0.25">
      <c r="A632" s="313">
        <v>82</v>
      </c>
      <c r="B632" s="294" t="str">
        <v>-</v>
      </c>
      <c r="C632" s="295"/>
      <c r="D632" s="295"/>
      <c r="E632" s="295"/>
      <c r="F632" s="295"/>
      <c r="G632" s="611">
        <f t="shared" si="20"/>
        <v>0</v>
      </c>
    </row>
    <row r="633" spans="1:7" s="313" customFormat="1" ht="21" hidden="1" customHeight="1" x14ac:dyDescent="0.25">
      <c r="A633" s="313">
        <v>83</v>
      </c>
      <c r="B633" s="294" t="str">
        <v>-</v>
      </c>
      <c r="C633" s="295"/>
      <c r="D633" s="295"/>
      <c r="E633" s="295"/>
      <c r="F633" s="295"/>
      <c r="G633" s="611">
        <f t="shared" si="20"/>
        <v>0</v>
      </c>
    </row>
    <row r="634" spans="1:7" s="313" customFormat="1" ht="21" hidden="1" customHeight="1" x14ac:dyDescent="0.25">
      <c r="A634" s="313">
        <v>84</v>
      </c>
      <c r="B634" s="294" t="str">
        <v>-</v>
      </c>
      <c r="C634" s="295"/>
      <c r="D634" s="295"/>
      <c r="E634" s="295"/>
      <c r="F634" s="295"/>
      <c r="G634" s="611">
        <f t="shared" si="20"/>
        <v>0</v>
      </c>
    </row>
    <row r="635" spans="1:7" s="313" customFormat="1" ht="21" hidden="1" customHeight="1" x14ac:dyDescent="0.25">
      <c r="A635" s="313">
        <v>85</v>
      </c>
      <c r="B635" s="294" t="str">
        <v>-</v>
      </c>
      <c r="C635" s="295"/>
      <c r="D635" s="295"/>
      <c r="E635" s="295"/>
      <c r="F635" s="295"/>
      <c r="G635" s="611">
        <f t="shared" si="20"/>
        <v>0</v>
      </c>
    </row>
    <row r="636" spans="1:7" s="313" customFormat="1" ht="21" hidden="1" customHeight="1" x14ac:dyDescent="0.25">
      <c r="A636" s="313">
        <v>86</v>
      </c>
      <c r="B636" s="294" t="str">
        <v>-</v>
      </c>
      <c r="C636" s="295"/>
      <c r="D636" s="295"/>
      <c r="E636" s="295"/>
      <c r="F636" s="295"/>
      <c r="G636" s="611">
        <f t="shared" si="20"/>
        <v>0</v>
      </c>
    </row>
    <row r="637" spans="1:7" s="313" customFormat="1" ht="21" hidden="1" customHeight="1" x14ac:dyDescent="0.25">
      <c r="A637" s="313">
        <v>87</v>
      </c>
      <c r="B637" s="294" t="str">
        <v>-</v>
      </c>
      <c r="C637" s="295"/>
      <c r="D637" s="295"/>
      <c r="E637" s="295"/>
      <c r="F637" s="295"/>
      <c r="G637" s="611">
        <f t="shared" si="20"/>
        <v>0</v>
      </c>
    </row>
    <row r="638" spans="1:7" s="313" customFormat="1" ht="21" hidden="1" customHeight="1" x14ac:dyDescent="0.25">
      <c r="A638" s="313">
        <v>88</v>
      </c>
      <c r="B638" s="294" t="str">
        <v>-</v>
      </c>
      <c r="C638" s="295"/>
      <c r="D638" s="295"/>
      <c r="E638" s="295"/>
      <c r="F638" s="295"/>
      <c r="G638" s="611">
        <f t="shared" si="20"/>
        <v>0</v>
      </c>
    </row>
    <row r="639" spans="1:7" s="313" customFormat="1" ht="21" hidden="1" customHeight="1" x14ac:dyDescent="0.25">
      <c r="A639" s="313">
        <v>89</v>
      </c>
      <c r="B639" s="294" t="str">
        <v>-</v>
      </c>
      <c r="C639" s="295"/>
      <c r="D639" s="295"/>
      <c r="E639" s="295"/>
      <c r="F639" s="295"/>
      <c r="G639" s="611">
        <f t="shared" si="20"/>
        <v>0</v>
      </c>
    </row>
    <row r="640" spans="1:7" s="313" customFormat="1" ht="21" hidden="1" customHeight="1" x14ac:dyDescent="0.25">
      <c r="A640" s="313">
        <v>90</v>
      </c>
      <c r="B640" s="294" t="str">
        <v>-</v>
      </c>
      <c r="C640" s="295"/>
      <c r="D640" s="295"/>
      <c r="E640" s="295"/>
      <c r="F640" s="295"/>
      <c r="G640" s="611">
        <f t="shared" si="20"/>
        <v>0</v>
      </c>
    </row>
    <row r="641" spans="1:7" s="313" customFormat="1" ht="21" hidden="1" customHeight="1" x14ac:dyDescent="0.25">
      <c r="A641" s="313">
        <v>91</v>
      </c>
      <c r="B641" s="294" t="str">
        <v>-</v>
      </c>
      <c r="C641" s="295"/>
      <c r="D641" s="295"/>
      <c r="E641" s="295"/>
      <c r="F641" s="295"/>
      <c r="G641" s="611">
        <f t="shared" si="20"/>
        <v>0</v>
      </c>
    </row>
    <row r="642" spans="1:7" s="313" customFormat="1" ht="21" hidden="1" customHeight="1" x14ac:dyDescent="0.25">
      <c r="A642" s="313">
        <v>92</v>
      </c>
      <c r="B642" s="294" t="str">
        <v>-</v>
      </c>
      <c r="C642" s="295"/>
      <c r="D642" s="295"/>
      <c r="E642" s="295"/>
      <c r="F642" s="295"/>
      <c r="G642" s="611">
        <f t="shared" si="20"/>
        <v>0</v>
      </c>
    </row>
    <row r="643" spans="1:7" s="313" customFormat="1" ht="21" hidden="1" customHeight="1" x14ac:dyDescent="0.25">
      <c r="A643" s="313">
        <v>93</v>
      </c>
      <c r="B643" s="294" t="str">
        <v>-</v>
      </c>
      <c r="C643" s="295"/>
      <c r="D643" s="295"/>
      <c r="E643" s="295"/>
      <c r="F643" s="295"/>
      <c r="G643" s="611">
        <f t="shared" si="20"/>
        <v>0</v>
      </c>
    </row>
    <row r="644" spans="1:7" s="313" customFormat="1" ht="21" hidden="1" customHeight="1" x14ac:dyDescent="0.25">
      <c r="A644" s="313">
        <v>94</v>
      </c>
      <c r="B644" s="294" t="str">
        <v>-</v>
      </c>
      <c r="C644" s="295"/>
      <c r="D644" s="295"/>
      <c r="E644" s="295"/>
      <c r="F644" s="295"/>
      <c r="G644" s="611">
        <f t="shared" si="20"/>
        <v>0</v>
      </c>
    </row>
    <row r="645" spans="1:7" s="313" customFormat="1" ht="21" hidden="1" customHeight="1" x14ac:dyDescent="0.25">
      <c r="A645" s="313">
        <v>95</v>
      </c>
      <c r="B645" s="294" t="str">
        <v>-</v>
      </c>
      <c r="C645" s="295"/>
      <c r="D645" s="295"/>
      <c r="E645" s="295"/>
      <c r="F645" s="295"/>
      <c r="G645" s="611">
        <f t="shared" si="20"/>
        <v>0</v>
      </c>
    </row>
    <row r="646" spans="1:7" s="313" customFormat="1" ht="21" hidden="1" customHeight="1" x14ac:dyDescent="0.25">
      <c r="A646" s="313">
        <v>96</v>
      </c>
      <c r="B646" s="294" t="str">
        <v>-</v>
      </c>
      <c r="C646" s="295"/>
      <c r="D646" s="295"/>
      <c r="E646" s="295"/>
      <c r="F646" s="295"/>
      <c r="G646" s="611">
        <f t="shared" si="20"/>
        <v>0</v>
      </c>
    </row>
    <row r="647" spans="1:7" s="313" customFormat="1" ht="21" hidden="1" customHeight="1" x14ac:dyDescent="0.25">
      <c r="A647" s="313">
        <v>97</v>
      </c>
      <c r="B647" s="294" t="str">
        <v>-</v>
      </c>
      <c r="C647" s="295"/>
      <c r="D647" s="295"/>
      <c r="E647" s="295"/>
      <c r="F647" s="295"/>
      <c r="G647" s="611">
        <f t="shared" si="20"/>
        <v>0</v>
      </c>
    </row>
    <row r="648" spans="1:7" s="313" customFormat="1" ht="21" hidden="1" customHeight="1" x14ac:dyDescent="0.25">
      <c r="A648" s="313">
        <v>98</v>
      </c>
      <c r="B648" s="294" t="str">
        <v>-</v>
      </c>
      <c r="C648" s="295"/>
      <c r="D648" s="295"/>
      <c r="E648" s="295"/>
      <c r="F648" s="295"/>
      <c r="G648" s="611">
        <f t="shared" si="20"/>
        <v>0</v>
      </c>
    </row>
    <row r="649" spans="1:7" s="313" customFormat="1" ht="21" hidden="1" customHeight="1" x14ac:dyDescent="0.25">
      <c r="A649" s="313">
        <v>99</v>
      </c>
      <c r="B649" s="294" t="str">
        <v>-</v>
      </c>
      <c r="C649" s="295"/>
      <c r="D649" s="295"/>
      <c r="E649" s="295"/>
      <c r="F649" s="295"/>
      <c r="G649" s="611">
        <f t="shared" si="20"/>
        <v>0</v>
      </c>
    </row>
    <row r="650" spans="1:7" s="313" customFormat="1" ht="21" hidden="1" customHeight="1" x14ac:dyDescent="0.25">
      <c r="A650" s="313">
        <v>100</v>
      </c>
      <c r="B650" s="294" t="str">
        <v>-</v>
      </c>
      <c r="C650" s="295"/>
      <c r="D650" s="295"/>
      <c r="E650" s="295"/>
      <c r="F650" s="295"/>
      <c r="G650" s="611">
        <f t="shared" si="20"/>
        <v>0</v>
      </c>
    </row>
    <row r="651" spans="1:7" s="313" customFormat="1" ht="21" hidden="1" customHeight="1" x14ac:dyDescent="0.25">
      <c r="A651" s="313">
        <v>101</v>
      </c>
      <c r="B651" s="294" t="str">
        <v>-</v>
      </c>
      <c r="C651" s="295"/>
      <c r="D651" s="295"/>
      <c r="E651" s="295"/>
      <c r="F651" s="295"/>
      <c r="G651" s="611">
        <f t="shared" si="20"/>
        <v>0</v>
      </c>
    </row>
    <row r="652" spans="1:7" s="313" customFormat="1" ht="21" hidden="1" customHeight="1" x14ac:dyDescent="0.25">
      <c r="A652" s="313">
        <v>102</v>
      </c>
      <c r="B652" s="294" t="str">
        <v>-</v>
      </c>
      <c r="C652" s="295"/>
      <c r="D652" s="295"/>
      <c r="E652" s="295"/>
      <c r="F652" s="295"/>
      <c r="G652" s="611">
        <f t="shared" si="20"/>
        <v>0</v>
      </c>
    </row>
    <row r="653" spans="1:7" s="313" customFormat="1" ht="21" hidden="1" customHeight="1" x14ac:dyDescent="0.25">
      <c r="A653" s="313">
        <v>103</v>
      </c>
      <c r="B653" s="294" t="str">
        <v>-</v>
      </c>
      <c r="C653" s="295"/>
      <c r="D653" s="295"/>
      <c r="E653" s="295"/>
      <c r="F653" s="295"/>
      <c r="G653" s="611">
        <f t="shared" si="20"/>
        <v>0</v>
      </c>
    </row>
    <row r="654" spans="1:7" s="313" customFormat="1" ht="21" hidden="1" customHeight="1" x14ac:dyDescent="0.25">
      <c r="A654" s="313">
        <v>104</v>
      </c>
      <c r="B654" s="294" t="str">
        <v>-</v>
      </c>
      <c r="C654" s="295"/>
      <c r="D654" s="295"/>
      <c r="E654" s="295"/>
      <c r="F654" s="295"/>
      <c r="G654" s="611">
        <f t="shared" si="20"/>
        <v>0</v>
      </c>
    </row>
    <row r="655" spans="1:7" s="313" customFormat="1" ht="21" hidden="1" customHeight="1" x14ac:dyDescent="0.25">
      <c r="A655" s="313">
        <v>105</v>
      </c>
      <c r="B655" s="294" t="str">
        <v>-</v>
      </c>
      <c r="C655" s="295"/>
      <c r="D655" s="295"/>
      <c r="E655" s="295"/>
      <c r="F655" s="295"/>
      <c r="G655" s="611">
        <f t="shared" si="20"/>
        <v>0</v>
      </c>
    </row>
    <row r="656" spans="1:7" s="313" customFormat="1" ht="21" hidden="1" customHeight="1" x14ac:dyDescent="0.25">
      <c r="A656" s="313">
        <v>106</v>
      </c>
      <c r="B656" s="294" t="str">
        <v>-</v>
      </c>
      <c r="C656" s="295"/>
      <c r="D656" s="295"/>
      <c r="E656" s="295"/>
      <c r="F656" s="295"/>
      <c r="G656" s="611">
        <f t="shared" si="20"/>
        <v>0</v>
      </c>
    </row>
    <row r="657" spans="1:19" s="313" customFormat="1" ht="21" hidden="1" customHeight="1" x14ac:dyDescent="0.25">
      <c r="A657" s="313">
        <v>107</v>
      </c>
      <c r="B657" s="294" t="str">
        <v>-</v>
      </c>
      <c r="C657" s="295"/>
      <c r="D657" s="295"/>
      <c r="E657" s="295"/>
      <c r="F657" s="295"/>
      <c r="G657" s="611">
        <f t="shared" si="20"/>
        <v>0</v>
      </c>
    </row>
    <row r="658" spans="1:19" s="313" customFormat="1" ht="21" hidden="1" customHeight="1" x14ac:dyDescent="0.25">
      <c r="A658" s="313">
        <v>108</v>
      </c>
      <c r="B658" s="294" t="str">
        <v>-</v>
      </c>
      <c r="C658" s="295"/>
      <c r="D658" s="295"/>
      <c r="E658" s="295"/>
      <c r="F658" s="295"/>
      <c r="G658" s="611">
        <f t="shared" si="20"/>
        <v>0</v>
      </c>
    </row>
    <row r="659" spans="1:19" s="313" customFormat="1" ht="21" hidden="1" customHeight="1" x14ac:dyDescent="0.25">
      <c r="A659" s="313">
        <v>109</v>
      </c>
      <c r="B659" s="294" t="str">
        <v>-</v>
      </c>
      <c r="C659" s="295"/>
      <c r="D659" s="295"/>
      <c r="E659" s="295"/>
      <c r="F659" s="295"/>
      <c r="G659" s="611">
        <f t="shared" si="20"/>
        <v>0</v>
      </c>
    </row>
    <row r="660" spans="1:19" s="313" customFormat="1" ht="21" hidden="1" customHeight="1" x14ac:dyDescent="0.25">
      <c r="A660" s="313">
        <v>110</v>
      </c>
      <c r="B660" s="294" t="str">
        <v>-</v>
      </c>
      <c r="C660" s="295"/>
      <c r="D660" s="295"/>
      <c r="E660" s="295"/>
      <c r="F660" s="295"/>
      <c r="G660" s="611">
        <f t="shared" si="20"/>
        <v>0</v>
      </c>
    </row>
    <row r="661" spans="1:19" s="313" customFormat="1" ht="21" hidden="1" customHeight="1" x14ac:dyDescent="0.25">
      <c r="A661" s="313">
        <v>111</v>
      </c>
      <c r="B661" s="294" t="str">
        <v>-</v>
      </c>
      <c r="C661" s="295"/>
      <c r="D661" s="295"/>
      <c r="E661" s="295"/>
      <c r="F661" s="295"/>
      <c r="G661" s="611">
        <f t="shared" si="20"/>
        <v>0</v>
      </c>
    </row>
    <row r="662" spans="1:19" s="313" customFormat="1" ht="21" hidden="1" customHeight="1" x14ac:dyDescent="0.25">
      <c r="A662" s="313">
        <v>112</v>
      </c>
      <c r="B662" s="294" t="str">
        <v>-</v>
      </c>
      <c r="C662" s="295"/>
      <c r="D662" s="295"/>
      <c r="E662" s="295"/>
      <c r="F662" s="295"/>
      <c r="G662" s="611">
        <f t="shared" si="20"/>
        <v>0</v>
      </c>
    </row>
    <row r="663" spans="1:19" s="313" customFormat="1" ht="21" hidden="1" customHeight="1" x14ac:dyDescent="0.25">
      <c r="A663" s="313">
        <v>113</v>
      </c>
      <c r="B663" s="294" t="str">
        <v>-</v>
      </c>
      <c r="C663" s="295"/>
      <c r="D663" s="295"/>
      <c r="E663" s="295"/>
      <c r="F663" s="295"/>
      <c r="G663" s="611">
        <f t="shared" si="20"/>
        <v>0</v>
      </c>
    </row>
    <row r="664" spans="1:19" s="313" customFormat="1" ht="21" hidden="1" customHeight="1" x14ac:dyDescent="0.25">
      <c r="A664" s="313">
        <v>114</v>
      </c>
      <c r="B664" s="294" t="str">
        <v>-</v>
      </c>
      <c r="C664" s="295"/>
      <c r="D664" s="295"/>
      <c r="E664" s="295"/>
      <c r="F664" s="295"/>
      <c r="G664" s="611">
        <f t="shared" si="20"/>
        <v>0</v>
      </c>
    </row>
    <row r="665" spans="1:19" s="313" customFormat="1" ht="21" hidden="1" customHeight="1" x14ac:dyDescent="0.25">
      <c r="A665" s="313">
        <v>115</v>
      </c>
      <c r="B665" s="294" t="str">
        <v>-</v>
      </c>
      <c r="C665" s="295"/>
      <c r="D665" s="295"/>
      <c r="E665" s="295"/>
      <c r="F665" s="295"/>
      <c r="G665" s="611">
        <f t="shared" si="20"/>
        <v>0</v>
      </c>
    </row>
    <row r="666" spans="1:19" s="313" customFormat="1" ht="21" hidden="1" customHeight="1" x14ac:dyDescent="0.25">
      <c r="A666" s="313">
        <v>116</v>
      </c>
      <c r="B666" s="294" t="str">
        <v>-</v>
      </c>
      <c r="C666" s="295"/>
      <c r="D666" s="295"/>
      <c r="E666" s="295"/>
      <c r="F666" s="295"/>
      <c r="G666" s="611">
        <f t="shared" si="20"/>
        <v>0</v>
      </c>
    </row>
    <row r="667" spans="1:19" s="313" customFormat="1" ht="21" hidden="1" customHeight="1" x14ac:dyDescent="0.25">
      <c r="A667" s="313">
        <v>117</v>
      </c>
      <c r="B667" s="294" t="str">
        <v>-</v>
      </c>
      <c r="C667" s="295"/>
      <c r="D667" s="295"/>
      <c r="E667" s="295"/>
      <c r="F667" s="295"/>
      <c r="G667" s="611">
        <f t="shared" si="20"/>
        <v>0</v>
      </c>
    </row>
    <row r="668" spans="1:19" s="313" customFormat="1" ht="21" hidden="1" customHeight="1" x14ac:dyDescent="0.25">
      <c r="A668" s="313">
        <v>118</v>
      </c>
      <c r="B668" s="294" t="str">
        <v>-</v>
      </c>
      <c r="C668" s="295"/>
      <c r="D668" s="295"/>
      <c r="E668" s="295"/>
      <c r="F668" s="295"/>
      <c r="G668" s="611">
        <f t="shared" si="20"/>
        <v>0</v>
      </c>
    </row>
    <row r="669" spans="1:19" s="313" customFormat="1" ht="21" customHeight="1" thickTop="1" x14ac:dyDescent="0.25">
      <c r="A669" s="313">
        <v>119</v>
      </c>
      <c r="B669" s="294" t="str">
        <v>-</v>
      </c>
      <c r="C669" s="295"/>
      <c r="D669" s="295"/>
      <c r="E669" s="295"/>
      <c r="F669" s="295"/>
      <c r="G669" s="611">
        <f t="shared" si="20"/>
        <v>0</v>
      </c>
    </row>
    <row r="670" spans="1:19" s="313" customFormat="1" ht="21" customHeight="1" x14ac:dyDescent="0.25">
      <c r="A670" s="313">
        <v>120</v>
      </c>
      <c r="B670" s="294" t="str">
        <v>-</v>
      </c>
      <c r="C670" s="295"/>
      <c r="D670" s="295"/>
      <c r="E670" s="295"/>
      <c r="F670" s="295"/>
      <c r="G670" s="611">
        <f t="shared" si="20"/>
        <v>0</v>
      </c>
    </row>
    <row r="671" spans="1:19" s="313" customFormat="1" ht="21" customHeight="1" x14ac:dyDescent="0.25"/>
    <row r="672" spans="1:19" s="313" customFormat="1" ht="15.75" x14ac:dyDescent="0.25">
      <c r="A672" s="305"/>
      <c r="B672" s="305"/>
      <c r="C672" s="305"/>
      <c r="D672" s="305"/>
      <c r="E672" s="305"/>
      <c r="F672" s="318"/>
      <c r="G672" s="318"/>
      <c r="H672" s="305"/>
      <c r="I672" s="13"/>
      <c r="J672" s="13"/>
      <c r="K672" s="13"/>
      <c r="L672" s="13"/>
      <c r="M672" s="13"/>
      <c r="N672" s="13"/>
      <c r="O672" s="13"/>
      <c r="P672" s="13"/>
      <c r="Q672" s="13"/>
      <c r="R672" s="13"/>
      <c r="S672" s="13"/>
    </row>
    <row r="673" spans="1:8" s="305" customFormat="1" ht="21" customHeight="1" x14ac:dyDescent="0.25">
      <c r="A673" s="315"/>
      <c r="B673" s="315" t="s">
        <v>889</v>
      </c>
      <c r="C673" s="315"/>
      <c r="D673" s="315"/>
      <c r="E673" s="315"/>
      <c r="F673" s="315"/>
      <c r="G673" s="315"/>
      <c r="H673" s="315"/>
    </row>
    <row r="674" spans="1:8" s="305" customFormat="1" ht="21" customHeight="1" x14ac:dyDescent="0.25">
      <c r="A674" s="315"/>
      <c r="B674" s="315" t="s">
        <v>489</v>
      </c>
      <c r="C674" s="315"/>
      <c r="D674" s="315"/>
      <c r="E674" s="315"/>
      <c r="F674" s="315"/>
      <c r="G674" s="315"/>
      <c r="H674" s="315"/>
    </row>
    <row r="675" spans="1:8" s="305" customFormat="1" ht="21" customHeight="1" x14ac:dyDescent="0.25">
      <c r="A675" s="315"/>
      <c r="B675" s="315" t="s">
        <v>486</v>
      </c>
      <c r="C675" s="315"/>
      <c r="D675" s="315"/>
      <c r="E675" s="315"/>
      <c r="F675" s="315"/>
      <c r="G675" s="315"/>
      <c r="H675" s="315"/>
    </row>
    <row r="676" spans="1:8" s="305" customFormat="1" ht="21" customHeight="1" x14ac:dyDescent="0.25">
      <c r="A676" s="315"/>
      <c r="B676" s="607" t="s">
        <v>841</v>
      </c>
      <c r="C676" s="607" t="s">
        <v>872</v>
      </c>
      <c r="E676" s="315"/>
      <c r="F676" s="315"/>
      <c r="G676" s="315"/>
      <c r="H676" s="315"/>
    </row>
    <row r="677" spans="1:8" s="305" customFormat="1" ht="21" customHeight="1" thickBot="1" x14ac:dyDescent="0.3">
      <c r="A677" s="315"/>
      <c r="B677" s="310"/>
      <c r="C677" s="310"/>
      <c r="D677" s="310"/>
      <c r="E677" s="310"/>
      <c r="F677" s="310"/>
      <c r="G677" s="310"/>
      <c r="H677" s="315"/>
    </row>
    <row r="678" spans="1:8" s="305" customFormat="1" ht="21" customHeight="1" thickTop="1" thickBot="1" x14ac:dyDescent="0.3">
      <c r="A678" s="315"/>
      <c r="B678" s="660" t="s">
        <v>396</v>
      </c>
      <c r="C678" s="695" t="s">
        <v>194</v>
      </c>
      <c r="D678" s="696">
        <f>VLOOKUP($B678, $B$684:$F$688, 5, FALSE)</f>
        <v>0.75108695652173918</v>
      </c>
      <c r="E678" s="326"/>
      <c r="F678" s="326"/>
      <c r="G678" s="315"/>
      <c r="H678" s="315"/>
    </row>
    <row r="679" spans="1:8" s="305" customFormat="1" ht="21" customHeight="1" thickTop="1" x14ac:dyDescent="0.25">
      <c r="A679" s="315"/>
      <c r="B679" s="659"/>
      <c r="C679" s="327"/>
      <c r="D679" s="327"/>
      <c r="E679" s="327"/>
      <c r="F679" s="327" t="s">
        <v>380</v>
      </c>
      <c r="G679" s="310"/>
      <c r="H679" s="315"/>
    </row>
    <row r="680" spans="1:8" s="305" customFormat="1" ht="21" customHeight="1" x14ac:dyDescent="0.25">
      <c r="A680" s="315"/>
      <c r="B680" s="332"/>
      <c r="C680" s="332"/>
      <c r="D680" s="332"/>
      <c r="E680" s="332"/>
      <c r="F680" s="332"/>
      <c r="G680" s="324"/>
      <c r="H680" s="315"/>
    </row>
    <row r="681" spans="1:8" s="305" customFormat="1" ht="21" customHeight="1" x14ac:dyDescent="0.25">
      <c r="A681" s="315"/>
      <c r="B681" s="333"/>
      <c r="C681" s="333" t="s">
        <v>182</v>
      </c>
      <c r="D681" s="333" t="s">
        <v>350</v>
      </c>
      <c r="E681" s="333" t="s">
        <v>183</v>
      </c>
      <c r="F681" s="333" t="s">
        <v>181</v>
      </c>
      <c r="G681" s="324"/>
      <c r="H681" s="315"/>
    </row>
    <row r="682" spans="1:8" s="305" customFormat="1" ht="21" customHeight="1" x14ac:dyDescent="0.25">
      <c r="A682" s="315"/>
      <c r="B682" s="333"/>
      <c r="C682" s="138" t="s">
        <v>351</v>
      </c>
      <c r="D682" s="138" t="s">
        <v>352</v>
      </c>
      <c r="E682" s="138" t="s">
        <v>376</v>
      </c>
      <c r="F682" s="138" t="s">
        <v>377</v>
      </c>
      <c r="G682" s="334"/>
      <c r="H682" s="315"/>
    </row>
    <row r="683" spans="1:8" s="305" customFormat="1" ht="21" customHeight="1" x14ac:dyDescent="0.25">
      <c r="A683" s="315"/>
      <c r="B683" s="335"/>
      <c r="C683" s="138"/>
      <c r="D683" s="138"/>
      <c r="E683" s="138" t="s">
        <v>374</v>
      </c>
      <c r="F683" s="138" t="s">
        <v>375</v>
      </c>
      <c r="G683" s="334"/>
      <c r="H683" s="315"/>
    </row>
    <row r="684" spans="1:8" s="305" customFormat="1" ht="21" customHeight="1" x14ac:dyDescent="0.25">
      <c r="A684" s="315"/>
      <c r="B684" s="333" t="s">
        <v>392</v>
      </c>
      <c r="C684" s="666">
        <v>298650</v>
      </c>
      <c r="D684" s="666">
        <v>491575</v>
      </c>
      <c r="E684" s="666">
        <v>403812</v>
      </c>
      <c r="F684" s="609">
        <f t="shared" ref="F684:F688" si="21">$C684/$E684</f>
        <v>0.73957683278357256</v>
      </c>
      <c r="G684" s="495"/>
      <c r="H684" s="315"/>
    </row>
    <row r="685" spans="1:8" s="305" customFormat="1" ht="21" customHeight="1" x14ac:dyDescent="0.25">
      <c r="A685" s="315"/>
      <c r="B685" s="333" t="s">
        <v>393</v>
      </c>
      <c r="C685" s="666">
        <v>297648</v>
      </c>
      <c r="D685" s="666">
        <v>493328</v>
      </c>
      <c r="E685" s="666">
        <v>405459</v>
      </c>
      <c r="F685" s="609">
        <f t="shared" si="21"/>
        <v>0.73410135180129188</v>
      </c>
      <c r="G685" s="495"/>
      <c r="H685" s="315"/>
    </row>
    <row r="686" spans="1:8" s="305" customFormat="1" ht="21" customHeight="1" x14ac:dyDescent="0.25">
      <c r="A686" s="315"/>
      <c r="B686" s="333" t="s">
        <v>394</v>
      </c>
      <c r="C686" s="666">
        <v>291773</v>
      </c>
      <c r="D686" s="666">
        <v>518399</v>
      </c>
      <c r="E686" s="666">
        <v>425560</v>
      </c>
      <c r="F686" s="609">
        <f t="shared" si="21"/>
        <v>0.68562129899426638</v>
      </c>
      <c r="G686" s="495"/>
      <c r="H686" s="315"/>
    </row>
    <row r="687" spans="1:8" s="305" customFormat="1" ht="21" customHeight="1" x14ac:dyDescent="0.25">
      <c r="A687" s="315"/>
      <c r="B687" s="333" t="s">
        <v>395</v>
      </c>
      <c r="C687" s="666">
        <v>282386</v>
      </c>
      <c r="D687" s="666">
        <v>473550</v>
      </c>
      <c r="E687" s="666">
        <v>387683</v>
      </c>
      <c r="F687" s="609">
        <f t="shared" si="21"/>
        <v>0.7283940745402816</v>
      </c>
      <c r="G687" s="495"/>
      <c r="H687" s="315"/>
    </row>
    <row r="688" spans="1:8" s="305" customFormat="1" ht="21" customHeight="1" x14ac:dyDescent="0.25">
      <c r="A688" s="315"/>
      <c r="B688" s="335" t="s">
        <v>396</v>
      </c>
      <c r="C688" s="667">
        <v>301276</v>
      </c>
      <c r="D688" s="667">
        <v>487720</v>
      </c>
      <c r="E688" s="667">
        <v>401120</v>
      </c>
      <c r="F688" s="610">
        <f t="shared" si="21"/>
        <v>0.75108695652173918</v>
      </c>
      <c r="G688" s="495"/>
      <c r="H688" s="315"/>
    </row>
    <row r="689" spans="1:8" s="305" customFormat="1" ht="21" customHeight="1" x14ac:dyDescent="0.25">
      <c r="A689" s="315"/>
      <c r="C689" s="315"/>
      <c r="D689" s="315"/>
      <c r="E689" s="315"/>
      <c r="F689" s="315"/>
      <c r="G689" s="315"/>
      <c r="H689" s="315"/>
    </row>
    <row r="690" spans="1:8" s="305" customFormat="1" ht="21" customHeight="1" x14ac:dyDescent="0.25">
      <c r="A690" s="315"/>
      <c r="B690" s="315"/>
      <c r="C690" s="315"/>
      <c r="D690" s="315"/>
      <c r="E690" s="315"/>
      <c r="F690" s="315"/>
      <c r="G690" s="315"/>
      <c r="H690" s="315"/>
    </row>
    <row r="691" spans="1:8" s="305" customFormat="1" ht="21" customHeight="1" x14ac:dyDescent="0.25">
      <c r="B691" s="305" t="s">
        <v>849</v>
      </c>
    </row>
    <row r="692" spans="1:8" s="305" customFormat="1" ht="21" customHeight="1" x14ac:dyDescent="0.25">
      <c r="B692" s="608" t="s">
        <v>842</v>
      </c>
      <c r="C692" s="326"/>
      <c r="D692" s="326"/>
      <c r="E692" s="326"/>
      <c r="F692" s="326" t="s">
        <v>379</v>
      </c>
    </row>
    <row r="693" spans="1:8" s="305" customFormat="1" ht="21" customHeight="1" x14ac:dyDescent="0.25">
      <c r="B693" s="332"/>
      <c r="C693" s="336" t="str">
        <f>_市町村</f>
        <v>ほっかい市</v>
      </c>
      <c r="D693" s="336"/>
      <c r="E693" s="336" t="s">
        <v>302</v>
      </c>
      <c r="F693" s="336"/>
    </row>
    <row r="694" spans="1:8" s="305" customFormat="1" ht="21" customHeight="1" thickBot="1" x14ac:dyDescent="0.3">
      <c r="B694" s="335"/>
      <c r="C694" s="626" t="s">
        <v>391</v>
      </c>
      <c r="D694" s="626" t="s">
        <v>451</v>
      </c>
      <c r="E694" s="138" t="s">
        <v>391</v>
      </c>
      <c r="F694" s="138" t="s">
        <v>451</v>
      </c>
    </row>
    <row r="695" spans="1:8" s="305" customFormat="1" ht="21" customHeight="1" thickTop="1" x14ac:dyDescent="0.25">
      <c r="B695" s="612" t="s">
        <v>843</v>
      </c>
      <c r="C695" s="617" t="s">
        <v>882</v>
      </c>
      <c r="D695" s="662">
        <v>22000</v>
      </c>
      <c r="E695" s="668" t="s">
        <v>882</v>
      </c>
      <c r="F695" s="669">
        <v>2427419</v>
      </c>
    </row>
    <row r="696" spans="1:8" s="305" customFormat="1" ht="21" customHeight="1" thickBot="1" x14ac:dyDescent="0.3">
      <c r="B696" s="612" t="s">
        <v>303</v>
      </c>
      <c r="C696" s="620" t="s">
        <v>882</v>
      </c>
      <c r="D696" s="663">
        <v>2000</v>
      </c>
      <c r="E696" s="668" t="s">
        <v>882</v>
      </c>
      <c r="F696" s="669">
        <v>410239</v>
      </c>
    </row>
    <row r="697" spans="1:8" s="305" customFormat="1" ht="21" customHeight="1" thickTop="1" x14ac:dyDescent="0.25">
      <c r="B697" s="337"/>
      <c r="C697" s="659"/>
      <c r="D697" s="659"/>
      <c r="E697" s="337"/>
      <c r="F697" s="326" t="s">
        <v>379</v>
      </c>
    </row>
    <row r="698" spans="1:8" s="305" customFormat="1" ht="21" customHeight="1" x14ac:dyDescent="0.25">
      <c r="B698" s="332"/>
      <c r="C698" s="336" t="str">
        <f>_市町村</f>
        <v>ほっかい市</v>
      </c>
      <c r="D698" s="336"/>
      <c r="E698" s="336" t="s">
        <v>302</v>
      </c>
      <c r="F698" s="336"/>
    </row>
    <row r="699" spans="1:8" s="305" customFormat="1" ht="21" customHeight="1" thickBot="1" x14ac:dyDescent="0.3">
      <c r="B699" s="335"/>
      <c r="C699" s="626" t="s">
        <v>363</v>
      </c>
      <c r="D699" s="626" t="s">
        <v>451</v>
      </c>
      <c r="E699" s="138" t="s">
        <v>363</v>
      </c>
      <c r="F699" s="138" t="s">
        <v>451</v>
      </c>
    </row>
    <row r="700" spans="1:8" s="305" customFormat="1" ht="21" customHeight="1" thickTop="1" x14ac:dyDescent="0.25">
      <c r="B700" s="835" t="s">
        <v>876</v>
      </c>
      <c r="C700" s="617" t="s">
        <v>883</v>
      </c>
      <c r="D700" s="662">
        <v>3300</v>
      </c>
      <c r="E700" s="668" t="s">
        <v>883</v>
      </c>
      <c r="F700" s="669">
        <v>460466</v>
      </c>
    </row>
    <row r="701" spans="1:8" s="305" customFormat="1" ht="21" customHeight="1" x14ac:dyDescent="0.25">
      <c r="B701" s="836"/>
      <c r="C701" s="618" t="s">
        <v>884</v>
      </c>
      <c r="D701" s="664">
        <v>5000</v>
      </c>
      <c r="E701" s="668" t="s">
        <v>884</v>
      </c>
      <c r="F701" s="669">
        <v>453969</v>
      </c>
    </row>
    <row r="702" spans="1:8" s="305" customFormat="1" ht="21" customHeight="1" x14ac:dyDescent="0.25">
      <c r="B702" s="836"/>
      <c r="C702" s="618" t="s">
        <v>885</v>
      </c>
      <c r="D702" s="664">
        <v>5000</v>
      </c>
      <c r="E702" s="668" t="s">
        <v>885</v>
      </c>
      <c r="F702" s="669">
        <v>394182</v>
      </c>
    </row>
    <row r="703" spans="1:8" s="305" customFormat="1" ht="21" customHeight="1" x14ac:dyDescent="0.25">
      <c r="B703" s="836"/>
      <c r="C703" s="618" t="s">
        <v>886</v>
      </c>
      <c r="D703" s="664">
        <v>5000</v>
      </c>
      <c r="E703" s="668" t="s">
        <v>886</v>
      </c>
      <c r="F703" s="669">
        <v>428704</v>
      </c>
    </row>
    <row r="704" spans="1:8" s="305" customFormat="1" ht="21" customHeight="1" thickBot="1" x14ac:dyDescent="0.3">
      <c r="B704" s="837"/>
      <c r="C704" s="620" t="s">
        <v>887</v>
      </c>
      <c r="D704" s="663">
        <v>3000</v>
      </c>
      <c r="E704" s="668" t="s">
        <v>887</v>
      </c>
      <c r="F704" s="669">
        <v>438743</v>
      </c>
    </row>
    <row r="705" spans="2:6" s="305" customFormat="1" ht="21" customHeight="1" thickTop="1" x14ac:dyDescent="0.25">
      <c r="B705" s="338"/>
      <c r="C705" s="311"/>
      <c r="D705" s="326" t="s">
        <v>379</v>
      </c>
      <c r="E705" s="309"/>
      <c r="F705" s="309"/>
    </row>
    <row r="706" spans="2:6" s="305" customFormat="1" ht="21" customHeight="1" x14ac:dyDescent="0.25">
      <c r="B706" s="332"/>
      <c r="C706" s="336" t="str">
        <f>_市町村</f>
        <v>ほっかい市</v>
      </c>
      <c r="D706" s="336"/>
      <c r="E706" s="150"/>
      <c r="F706" s="80"/>
    </row>
    <row r="707" spans="2:6" s="305" customFormat="1" ht="21" customHeight="1" thickBot="1" x14ac:dyDescent="0.3">
      <c r="B707" s="335"/>
      <c r="C707" s="626" t="s">
        <v>363</v>
      </c>
      <c r="D707" s="626" t="s">
        <v>451</v>
      </c>
      <c r="E707"/>
      <c r="F707"/>
    </row>
    <row r="708" spans="2:6" s="305" customFormat="1" ht="21" customHeight="1" thickTop="1" x14ac:dyDescent="0.25">
      <c r="B708" s="612" t="s">
        <v>599</v>
      </c>
      <c r="C708" s="617" t="s">
        <v>481</v>
      </c>
      <c r="D708" s="662">
        <v>1500</v>
      </c>
      <c r="E708" t="s">
        <v>844</v>
      </c>
      <c r="F708"/>
    </row>
    <row r="709" spans="2:6" s="305" customFormat="1" ht="21" customHeight="1" thickBot="1" x14ac:dyDescent="0.3">
      <c r="B709" s="612" t="s">
        <v>381</v>
      </c>
      <c r="C709" s="620" t="s">
        <v>481</v>
      </c>
      <c r="D709" s="663">
        <v>300</v>
      </c>
      <c r="E709" t="s">
        <v>845</v>
      </c>
      <c r="F709"/>
    </row>
    <row r="710" spans="2:6" s="305" customFormat="1" ht="21" hidden="1" customHeight="1" x14ac:dyDescent="0.25">
      <c r="B710" s="339" t="s">
        <v>304</v>
      </c>
      <c r="C710" s="640"/>
      <c r="D710" s="665">
        <f>$D$708</f>
        <v>1500</v>
      </c>
      <c r="E710"/>
      <c r="F710"/>
    </row>
    <row r="711" spans="2:6" s="305" customFormat="1" ht="21" hidden="1" customHeight="1" x14ac:dyDescent="0.25">
      <c r="B711" s="139" t="s">
        <v>305</v>
      </c>
      <c r="C711" s="304"/>
      <c r="D711" s="340">
        <f>SUM($D$709:$D$709)</f>
        <v>300</v>
      </c>
      <c r="E711"/>
      <c r="F711"/>
    </row>
    <row r="712" spans="2:6" s="305" customFormat="1" ht="21" customHeight="1" thickTop="1" x14ac:dyDescent="0.25">
      <c r="F712" s="341"/>
    </row>
    <row r="713" spans="2:6" s="305" customFormat="1" ht="21" customHeight="1" x14ac:dyDescent="0.25">
      <c r="F713" s="341"/>
    </row>
    <row r="714" spans="2:6" s="305" customFormat="1" ht="21" customHeight="1" x14ac:dyDescent="0.25">
      <c r="B714" s="305" t="s">
        <v>888</v>
      </c>
    </row>
    <row r="715" spans="2:6" s="305" customFormat="1" ht="21" customHeight="1" x14ac:dyDescent="0.25">
      <c r="B715" s="305" t="s">
        <v>524</v>
      </c>
      <c r="D715" s="606" t="s">
        <v>850</v>
      </c>
    </row>
    <row r="716" spans="2:6" s="305" customFormat="1" ht="21" customHeight="1" x14ac:dyDescent="0.25">
      <c r="B716" s="332"/>
      <c r="C716" s="336" t="str">
        <f>_市町村</f>
        <v>ほっかい市</v>
      </c>
      <c r="D716" s="336"/>
      <c r="E716" s="336" t="s">
        <v>302</v>
      </c>
      <c r="F716" s="336"/>
    </row>
    <row r="717" spans="2:6" s="305" customFormat="1" ht="21" customHeight="1" thickBot="1" x14ac:dyDescent="0.3">
      <c r="B717" s="335"/>
      <c r="C717" s="626" t="s">
        <v>363</v>
      </c>
      <c r="D717" s="626" t="s">
        <v>544</v>
      </c>
      <c r="E717" s="138" t="s">
        <v>363</v>
      </c>
      <c r="F717" s="138" t="s">
        <v>544</v>
      </c>
    </row>
    <row r="718" spans="2:6" s="305" customFormat="1" ht="21" customHeight="1" thickTop="1" thickBot="1" x14ac:dyDescent="0.3">
      <c r="B718" s="612" t="s">
        <v>490</v>
      </c>
      <c r="C718" s="672" t="s">
        <v>454</v>
      </c>
      <c r="D718" s="673">
        <v>30000</v>
      </c>
      <c r="E718" s="668" t="s">
        <v>454</v>
      </c>
      <c r="F718" s="674">
        <v>5381733</v>
      </c>
    </row>
    <row r="719" spans="2:6" s="305" customFormat="1" ht="21" customHeight="1" thickTop="1" x14ac:dyDescent="0.25"/>
    <row r="720" spans="2:6" s="305" customFormat="1" ht="21" customHeight="1" x14ac:dyDescent="0.25"/>
    <row r="721" spans="1:19" s="305" customFormat="1" ht="21" customHeight="1" x14ac:dyDescent="0.25">
      <c r="B721" s="315" t="s">
        <v>890</v>
      </c>
    </row>
    <row r="722" spans="1:19" s="305" customFormat="1" ht="21" customHeight="1" x14ac:dyDescent="0.25">
      <c r="B722" s="305" t="s">
        <v>378</v>
      </c>
    </row>
    <row r="723" spans="1:19" s="305" customFormat="1" ht="21" customHeight="1" x14ac:dyDescent="0.25">
      <c r="B723" s="305" t="s">
        <v>366</v>
      </c>
    </row>
    <row r="724" spans="1:19" s="305" customFormat="1" ht="21" customHeight="1" thickBot="1" x14ac:dyDescent="0.3">
      <c r="B724" s="305" t="s">
        <v>522</v>
      </c>
      <c r="E724" s="606" t="s">
        <v>851</v>
      </c>
      <c r="H724" s="606" t="s">
        <v>850</v>
      </c>
    </row>
    <row r="725" spans="1:19" s="305" customFormat="1" ht="21" customHeight="1" thickTop="1" x14ac:dyDescent="0.25">
      <c r="B725" s="612" t="s">
        <v>364</v>
      </c>
      <c r="C725" s="675" t="s">
        <v>367</v>
      </c>
      <c r="D725" s="676">
        <v>28</v>
      </c>
      <c r="E725" s="312" t="s">
        <v>368</v>
      </c>
      <c r="F725" s="326"/>
      <c r="G725" s="326"/>
    </row>
    <row r="726" spans="1:19" s="305" customFormat="1" ht="21" customHeight="1" thickBot="1" x14ac:dyDescent="0.3">
      <c r="B726" s="612" t="s">
        <v>365</v>
      </c>
      <c r="C726" s="677" t="s">
        <v>367</v>
      </c>
      <c r="D726" s="678">
        <v>24</v>
      </c>
      <c r="E726" s="312" t="s">
        <v>368</v>
      </c>
      <c r="F726" s="326"/>
      <c r="G726" s="326"/>
    </row>
    <row r="727" spans="1:19" s="305" customFormat="1" ht="21" customHeight="1" thickTop="1" x14ac:dyDescent="0.25">
      <c r="B727" s="326"/>
      <c r="C727" s="326"/>
      <c r="D727" s="326"/>
      <c r="E727" s="326"/>
      <c r="F727" s="326"/>
      <c r="G727" s="326"/>
    </row>
    <row r="728" spans="1:19" s="305" customFormat="1" ht="31.5" x14ac:dyDescent="0.25">
      <c r="B728" s="332"/>
      <c r="C728" s="342" t="str">
        <f>_市町村&amp;"（"&amp;_元号_最新&amp;_最新年次&amp;"年）"</f>
        <v>ほっかい市（平成28年）</v>
      </c>
      <c r="D728" s="342"/>
      <c r="E728" s="342"/>
      <c r="F728" s="342" t="str">
        <f>"北海道" &amp;"（"&amp;_元号_最新&amp;_最新年次&amp;"年）"</f>
        <v>北海道（平成28年）</v>
      </c>
      <c r="G728" s="342" t="str">
        <f>"北海道" &amp;"（"&amp;_元号_前回&amp;_前回年次&amp;"年）"</f>
        <v>北海道（平成24年）</v>
      </c>
    </row>
    <row r="729" spans="1:19" s="305" customFormat="1" ht="21" customHeight="1" thickBot="1" x14ac:dyDescent="0.3">
      <c r="B729" s="335"/>
      <c r="C729" s="574" t="s">
        <v>829</v>
      </c>
      <c r="D729" s="574" t="s">
        <v>830</v>
      </c>
      <c r="E729" s="574" t="s">
        <v>831</v>
      </c>
      <c r="F729" s="319" t="s">
        <v>829</v>
      </c>
      <c r="G729" s="319" t="s">
        <v>829</v>
      </c>
      <c r="H729" s="305" t="s">
        <v>865</v>
      </c>
    </row>
    <row r="730" spans="1:19" s="305" customFormat="1" ht="21" customHeight="1" thickTop="1" x14ac:dyDescent="0.25">
      <c r="A730" s="305">
        <v>1</v>
      </c>
      <c r="B730" s="661" t="str">
        <f t="array" ref="B730:B838">分類_出力</f>
        <v>農業</v>
      </c>
      <c r="C730" s="680">
        <v>250</v>
      </c>
      <c r="D730" s="644">
        <v>0</v>
      </c>
      <c r="E730" s="681">
        <v>0</v>
      </c>
      <c r="F730" s="687">
        <v>30711</v>
      </c>
      <c r="G730" s="674">
        <v>30539</v>
      </c>
      <c r="H730" s="305" t="s">
        <v>852</v>
      </c>
    </row>
    <row r="731" spans="1:19" s="305" customFormat="1" ht="21" customHeight="1" x14ac:dyDescent="0.25">
      <c r="A731" s="305">
        <v>2</v>
      </c>
      <c r="B731" s="661" t="str">
        <v>林業</v>
      </c>
      <c r="C731" s="682">
        <v>50</v>
      </c>
      <c r="D731" s="316">
        <v>0</v>
      </c>
      <c r="E731" s="619">
        <v>0</v>
      </c>
      <c r="F731" s="687">
        <v>4506</v>
      </c>
      <c r="G731" s="674">
        <v>4512</v>
      </c>
      <c r="H731" s="305" t="s">
        <v>853</v>
      </c>
    </row>
    <row r="732" spans="1:19" s="305" customFormat="1" ht="21" customHeight="1" x14ac:dyDescent="0.25">
      <c r="A732" s="305">
        <v>3</v>
      </c>
      <c r="B732" s="661" t="str">
        <v>漁業</v>
      </c>
      <c r="C732" s="682">
        <v>50</v>
      </c>
      <c r="D732" s="316">
        <v>0</v>
      </c>
      <c r="E732" s="619">
        <v>0</v>
      </c>
      <c r="F732" s="687">
        <v>6187</v>
      </c>
      <c r="G732" s="674">
        <v>5769</v>
      </c>
      <c r="H732" s="305" t="s">
        <v>854</v>
      </c>
      <c r="I732" s="343"/>
      <c r="J732" s="343"/>
      <c r="K732" s="343"/>
      <c r="L732" s="343"/>
      <c r="M732" s="343"/>
      <c r="N732" s="343"/>
      <c r="O732" s="343"/>
      <c r="P732" s="343"/>
      <c r="Q732" s="343"/>
      <c r="R732" s="343"/>
      <c r="S732" s="343"/>
    </row>
    <row r="733" spans="1:19" s="305" customFormat="1" ht="21" customHeight="1" x14ac:dyDescent="0.25">
      <c r="A733" s="305">
        <v>4</v>
      </c>
      <c r="B733" s="661" t="str">
        <v>鉱業</v>
      </c>
      <c r="C733" s="682">
        <v>30</v>
      </c>
      <c r="D733" s="316">
        <v>0</v>
      </c>
      <c r="E733" s="619">
        <v>0</v>
      </c>
      <c r="F733" s="687">
        <v>1849</v>
      </c>
      <c r="G733" s="674">
        <v>2325</v>
      </c>
      <c r="H733" s="305" t="s">
        <v>855</v>
      </c>
    </row>
    <row r="734" spans="1:19" s="305" customFormat="1" ht="21" customHeight="1" x14ac:dyDescent="0.25">
      <c r="A734" s="305">
        <v>5</v>
      </c>
      <c r="B734" s="661" t="str">
        <v>製造業</v>
      </c>
      <c r="C734" s="682">
        <v>800</v>
      </c>
      <c r="D734" s="316">
        <v>10</v>
      </c>
      <c r="E734" s="619">
        <v>5</v>
      </c>
      <c r="F734" s="687">
        <v>195081</v>
      </c>
      <c r="G734" s="674">
        <v>189508</v>
      </c>
      <c r="H734" s="305" t="s">
        <v>856</v>
      </c>
    </row>
    <row r="735" spans="1:19" s="305" customFormat="1" ht="21" customHeight="1" x14ac:dyDescent="0.25">
      <c r="A735" s="305">
        <v>6</v>
      </c>
      <c r="B735" s="661" t="str">
        <v>建設業</v>
      </c>
      <c r="C735" s="682">
        <v>1000</v>
      </c>
      <c r="D735" s="316">
        <v>35</v>
      </c>
      <c r="E735" s="619">
        <v>10</v>
      </c>
      <c r="F735" s="687">
        <v>182143</v>
      </c>
      <c r="G735" s="674">
        <v>200273</v>
      </c>
      <c r="H735" s="305" t="s">
        <v>857</v>
      </c>
    </row>
    <row r="736" spans="1:19" s="305" customFormat="1" ht="21" customHeight="1" x14ac:dyDescent="0.25">
      <c r="A736" s="305">
        <v>7</v>
      </c>
      <c r="B736" s="661" t="str">
        <v>電気・ガス・水道</v>
      </c>
      <c r="C736" s="682">
        <v>100</v>
      </c>
      <c r="D736" s="316">
        <v>0</v>
      </c>
      <c r="E736" s="619">
        <v>0</v>
      </c>
      <c r="F736" s="687">
        <v>9004</v>
      </c>
      <c r="G736" s="674">
        <v>8565</v>
      </c>
      <c r="H736" s="305" t="s">
        <v>858</v>
      </c>
    </row>
    <row r="737" spans="1:8" s="305" customFormat="1" ht="21" customHeight="1" x14ac:dyDescent="0.25">
      <c r="A737" s="305">
        <v>8</v>
      </c>
      <c r="B737" s="661" t="str">
        <v>商業</v>
      </c>
      <c r="C737" s="682">
        <v>3000</v>
      </c>
      <c r="D737" s="316">
        <v>100</v>
      </c>
      <c r="E737" s="619">
        <v>30</v>
      </c>
      <c r="F737" s="687">
        <v>472228</v>
      </c>
      <c r="G737" s="674">
        <v>475044</v>
      </c>
      <c r="H737" s="305" t="s">
        <v>859</v>
      </c>
    </row>
    <row r="738" spans="1:8" s="305" customFormat="1" ht="21" customHeight="1" x14ac:dyDescent="0.25">
      <c r="A738" s="305">
        <v>9</v>
      </c>
      <c r="B738" s="661" t="str">
        <v>金融・保険・不動産</v>
      </c>
      <c r="C738" s="682">
        <v>500</v>
      </c>
      <c r="D738" s="316">
        <v>120</v>
      </c>
      <c r="E738" s="619">
        <v>30</v>
      </c>
      <c r="F738" s="687">
        <v>110383</v>
      </c>
      <c r="G738" s="674">
        <v>119381</v>
      </c>
      <c r="H738" s="305" t="s">
        <v>860</v>
      </c>
    </row>
    <row r="739" spans="1:8" s="305" customFormat="1" ht="21" customHeight="1" x14ac:dyDescent="0.25">
      <c r="A739" s="305">
        <v>10</v>
      </c>
      <c r="B739" s="661" t="str">
        <v>運輸・情報通信</v>
      </c>
      <c r="C739" s="682">
        <v>750</v>
      </c>
      <c r="D739" s="316">
        <v>0</v>
      </c>
      <c r="E739" s="619">
        <v>0</v>
      </c>
      <c r="F739" s="687">
        <v>170408</v>
      </c>
      <c r="G739" s="674">
        <v>187059</v>
      </c>
      <c r="H739" s="305" t="s">
        <v>861</v>
      </c>
    </row>
    <row r="740" spans="1:8" s="305" customFormat="1" ht="21" customHeight="1" x14ac:dyDescent="0.25">
      <c r="A740" s="305">
        <v>11</v>
      </c>
      <c r="B740" s="661" t="str">
        <v>公務</v>
      </c>
      <c r="C740" s="683">
        <v>400</v>
      </c>
      <c r="D740" s="321">
        <v>0</v>
      </c>
      <c r="E740" s="630">
        <v>0</v>
      </c>
      <c r="F740" s="687">
        <v>45220</v>
      </c>
      <c r="G740" s="674">
        <v>46192</v>
      </c>
      <c r="H740" s="606" t="s">
        <v>864</v>
      </c>
    </row>
    <row r="741" spans="1:8" s="305" customFormat="1" ht="21" customHeight="1" x14ac:dyDescent="0.25">
      <c r="A741" s="305">
        <v>12</v>
      </c>
      <c r="B741" s="661" t="str">
        <v>サービス業</v>
      </c>
      <c r="C741" s="682">
        <v>5000</v>
      </c>
      <c r="D741" s="316">
        <v>350</v>
      </c>
      <c r="E741" s="619">
        <v>50</v>
      </c>
      <c r="F741" s="687">
        <v>983346</v>
      </c>
      <c r="G741" s="674">
        <v>935635</v>
      </c>
      <c r="H741" s="305" t="s">
        <v>863</v>
      </c>
    </row>
    <row r="742" spans="1:8" s="305" customFormat="1" ht="21" customHeight="1" thickBot="1" x14ac:dyDescent="0.3">
      <c r="A742" s="305">
        <v>13</v>
      </c>
      <c r="B742" s="661" t="str">
        <v>分類不明</v>
      </c>
      <c r="C742" s="684"/>
      <c r="D742" s="685"/>
      <c r="E742" s="686"/>
      <c r="F742" s="687"/>
      <c r="G742" s="674"/>
    </row>
    <row r="743" spans="1:8" s="305" customFormat="1" ht="21" hidden="1" customHeight="1" x14ac:dyDescent="0.25">
      <c r="A743" s="305">
        <v>14</v>
      </c>
      <c r="B743" s="139" t="str">
        <v>-</v>
      </c>
      <c r="C743" s="679"/>
      <c r="D743" s="679"/>
      <c r="E743" s="679"/>
      <c r="F743" s="321"/>
      <c r="G743" s="321"/>
    </row>
    <row r="744" spans="1:8" s="305" customFormat="1" ht="21" hidden="1" customHeight="1" x14ac:dyDescent="0.25">
      <c r="A744" s="305">
        <v>15</v>
      </c>
      <c r="B744" s="139" t="str">
        <v>-</v>
      </c>
      <c r="C744" s="321"/>
      <c r="D744" s="321"/>
      <c r="E744" s="321"/>
      <c r="F744" s="321"/>
      <c r="G744" s="321"/>
    </row>
    <row r="745" spans="1:8" s="305" customFormat="1" ht="21" hidden="1" customHeight="1" x14ac:dyDescent="0.25">
      <c r="A745" s="305">
        <v>16</v>
      </c>
      <c r="B745" s="139" t="str">
        <v>-</v>
      </c>
      <c r="C745" s="321"/>
      <c r="D745" s="321"/>
      <c r="E745" s="321"/>
      <c r="F745" s="321"/>
      <c r="G745" s="321"/>
    </row>
    <row r="746" spans="1:8" s="305" customFormat="1" ht="21" hidden="1" customHeight="1" x14ac:dyDescent="0.25">
      <c r="A746" s="305">
        <v>17</v>
      </c>
      <c r="B746" s="139" t="str">
        <v>-</v>
      </c>
      <c r="C746" s="321"/>
      <c r="D746" s="321"/>
      <c r="E746" s="321"/>
      <c r="F746" s="321"/>
      <c r="G746" s="321"/>
    </row>
    <row r="747" spans="1:8" s="305" customFormat="1" ht="21" hidden="1" customHeight="1" x14ac:dyDescent="0.25">
      <c r="A747" s="305">
        <v>18</v>
      </c>
      <c r="B747" s="139" t="str">
        <v>-</v>
      </c>
      <c r="C747" s="321"/>
      <c r="D747" s="321"/>
      <c r="E747" s="321"/>
      <c r="F747" s="321"/>
      <c r="G747" s="321"/>
    </row>
    <row r="748" spans="1:8" s="305" customFormat="1" ht="21" hidden="1" customHeight="1" x14ac:dyDescent="0.25">
      <c r="A748" s="305">
        <v>19</v>
      </c>
      <c r="B748" s="139" t="str">
        <v>-</v>
      </c>
      <c r="C748" s="321"/>
      <c r="D748" s="321"/>
      <c r="E748" s="321"/>
      <c r="F748" s="321"/>
      <c r="G748" s="321"/>
    </row>
    <row r="749" spans="1:8" s="305" customFormat="1" ht="21" hidden="1" customHeight="1" x14ac:dyDescent="0.25">
      <c r="A749" s="305">
        <v>20</v>
      </c>
      <c r="B749" s="139" t="str">
        <v>-</v>
      </c>
      <c r="C749" s="321"/>
      <c r="D749" s="321"/>
      <c r="E749" s="321"/>
      <c r="F749" s="321"/>
      <c r="G749" s="321"/>
    </row>
    <row r="750" spans="1:8" s="305" customFormat="1" ht="21" hidden="1" customHeight="1" x14ac:dyDescent="0.25">
      <c r="A750" s="305">
        <v>21</v>
      </c>
      <c r="B750" s="139" t="str">
        <v>-</v>
      </c>
      <c r="C750" s="321"/>
      <c r="D750" s="321"/>
      <c r="E750" s="321"/>
      <c r="F750" s="321"/>
      <c r="G750" s="321"/>
    </row>
    <row r="751" spans="1:8" s="305" customFormat="1" ht="21" hidden="1" customHeight="1" x14ac:dyDescent="0.25">
      <c r="A751" s="305">
        <v>22</v>
      </c>
      <c r="B751" s="139" t="str">
        <v>-</v>
      </c>
      <c r="C751" s="321"/>
      <c r="D751" s="321"/>
      <c r="E751" s="321"/>
      <c r="F751" s="321"/>
      <c r="G751" s="321"/>
    </row>
    <row r="752" spans="1:8" s="305" customFormat="1" ht="21" hidden="1" customHeight="1" x14ac:dyDescent="0.25">
      <c r="A752" s="305">
        <v>23</v>
      </c>
      <c r="B752" s="139" t="str">
        <v>-</v>
      </c>
      <c r="C752" s="321"/>
      <c r="D752" s="321"/>
      <c r="E752" s="321"/>
      <c r="F752" s="321"/>
      <c r="G752" s="321"/>
    </row>
    <row r="753" spans="1:7" s="305" customFormat="1" ht="21" hidden="1" customHeight="1" x14ac:dyDescent="0.25">
      <c r="A753" s="305">
        <v>24</v>
      </c>
      <c r="B753" s="139" t="str">
        <v>-</v>
      </c>
      <c r="C753" s="321"/>
      <c r="D753" s="321"/>
      <c r="E753" s="321"/>
      <c r="F753" s="321"/>
      <c r="G753" s="321"/>
    </row>
    <row r="754" spans="1:7" s="305" customFormat="1" ht="21" hidden="1" customHeight="1" x14ac:dyDescent="0.25">
      <c r="A754" s="305">
        <v>25</v>
      </c>
      <c r="B754" s="139" t="str">
        <v>-</v>
      </c>
      <c r="C754" s="321"/>
      <c r="D754" s="321"/>
      <c r="E754" s="321"/>
      <c r="F754" s="321"/>
      <c r="G754" s="321"/>
    </row>
    <row r="755" spans="1:7" s="305" customFormat="1" ht="21" hidden="1" customHeight="1" x14ac:dyDescent="0.25">
      <c r="A755" s="305">
        <v>26</v>
      </c>
      <c r="B755" s="139" t="str">
        <v>-</v>
      </c>
      <c r="C755" s="321"/>
      <c r="D755" s="321"/>
      <c r="E755" s="321"/>
      <c r="F755" s="321"/>
      <c r="G755" s="321"/>
    </row>
    <row r="756" spans="1:7" s="305" customFormat="1" ht="21" hidden="1" customHeight="1" x14ac:dyDescent="0.25">
      <c r="A756" s="305">
        <v>27</v>
      </c>
      <c r="B756" s="139" t="str">
        <v>-</v>
      </c>
      <c r="C756" s="321"/>
      <c r="D756" s="321"/>
      <c r="E756" s="321"/>
      <c r="F756" s="321"/>
      <c r="G756" s="321"/>
    </row>
    <row r="757" spans="1:7" s="305" customFormat="1" ht="21" hidden="1" customHeight="1" x14ac:dyDescent="0.25">
      <c r="A757" s="305">
        <v>28</v>
      </c>
      <c r="B757" s="139" t="str">
        <v>-</v>
      </c>
      <c r="C757" s="321"/>
      <c r="D757" s="321"/>
      <c r="E757" s="321"/>
      <c r="F757" s="321"/>
      <c r="G757" s="321"/>
    </row>
    <row r="758" spans="1:7" s="305" customFormat="1" ht="21" hidden="1" customHeight="1" x14ac:dyDescent="0.25">
      <c r="A758" s="305">
        <v>29</v>
      </c>
      <c r="B758" s="139" t="str">
        <v>-</v>
      </c>
      <c r="C758" s="321"/>
      <c r="D758" s="321"/>
      <c r="E758" s="321"/>
      <c r="F758" s="321"/>
      <c r="G758" s="321"/>
    </row>
    <row r="759" spans="1:7" s="305" customFormat="1" ht="21" hidden="1" customHeight="1" x14ac:dyDescent="0.25">
      <c r="A759" s="305">
        <v>30</v>
      </c>
      <c r="B759" s="139" t="str">
        <v>-</v>
      </c>
      <c r="C759" s="321"/>
      <c r="D759" s="321"/>
      <c r="E759" s="321"/>
      <c r="F759" s="321"/>
      <c r="G759" s="321"/>
    </row>
    <row r="760" spans="1:7" s="305" customFormat="1" ht="21" hidden="1" customHeight="1" x14ac:dyDescent="0.25">
      <c r="A760" s="305">
        <v>31</v>
      </c>
      <c r="B760" s="139" t="str">
        <v>-</v>
      </c>
      <c r="C760" s="321"/>
      <c r="D760" s="321"/>
      <c r="E760" s="321"/>
      <c r="F760" s="321"/>
      <c r="G760" s="321"/>
    </row>
    <row r="761" spans="1:7" s="305" customFormat="1" ht="21" hidden="1" customHeight="1" x14ac:dyDescent="0.25">
      <c r="A761" s="305">
        <v>32</v>
      </c>
      <c r="B761" s="139" t="str">
        <v>-</v>
      </c>
      <c r="C761" s="321"/>
      <c r="D761" s="321"/>
      <c r="E761" s="321"/>
      <c r="F761" s="321"/>
      <c r="G761" s="321"/>
    </row>
    <row r="762" spans="1:7" s="305" customFormat="1" ht="21" hidden="1" customHeight="1" x14ac:dyDescent="0.25">
      <c r="A762" s="305">
        <v>33</v>
      </c>
      <c r="B762" s="139" t="str">
        <v>-</v>
      </c>
      <c r="C762" s="321"/>
      <c r="D762" s="321"/>
      <c r="E762" s="321"/>
      <c r="F762" s="321"/>
      <c r="G762" s="321"/>
    </row>
    <row r="763" spans="1:7" s="305" customFormat="1" ht="21" hidden="1" customHeight="1" x14ac:dyDescent="0.25">
      <c r="A763" s="305">
        <v>34</v>
      </c>
      <c r="B763" s="139" t="str">
        <v>-</v>
      </c>
      <c r="C763" s="321"/>
      <c r="D763" s="321"/>
      <c r="E763" s="321"/>
      <c r="F763" s="321"/>
      <c r="G763" s="321"/>
    </row>
    <row r="764" spans="1:7" s="305" customFormat="1" ht="21" hidden="1" customHeight="1" x14ac:dyDescent="0.25">
      <c r="A764" s="305">
        <v>35</v>
      </c>
      <c r="B764" s="139" t="str">
        <v>-</v>
      </c>
      <c r="C764" s="321"/>
      <c r="D764" s="321"/>
      <c r="E764" s="321"/>
      <c r="F764" s="321"/>
      <c r="G764" s="321"/>
    </row>
    <row r="765" spans="1:7" s="305" customFormat="1" ht="21" hidden="1" customHeight="1" x14ac:dyDescent="0.25">
      <c r="A765" s="305">
        <v>36</v>
      </c>
      <c r="B765" s="139" t="str">
        <v>-</v>
      </c>
      <c r="C765" s="321"/>
      <c r="D765" s="321"/>
      <c r="E765" s="321"/>
      <c r="F765" s="321"/>
      <c r="G765" s="321"/>
    </row>
    <row r="766" spans="1:7" s="305" customFormat="1" ht="21" hidden="1" customHeight="1" x14ac:dyDescent="0.25">
      <c r="A766" s="305">
        <v>37</v>
      </c>
      <c r="B766" s="139" t="str">
        <v>-</v>
      </c>
      <c r="C766" s="321"/>
      <c r="D766" s="321"/>
      <c r="E766" s="321"/>
      <c r="F766" s="321"/>
      <c r="G766" s="321"/>
    </row>
    <row r="767" spans="1:7" s="305" customFormat="1" ht="21" hidden="1" customHeight="1" x14ac:dyDescent="0.25">
      <c r="A767" s="305">
        <v>38</v>
      </c>
      <c r="B767" s="139" t="str">
        <v>-</v>
      </c>
      <c r="C767" s="321"/>
      <c r="D767" s="321"/>
      <c r="E767" s="321"/>
      <c r="F767" s="321"/>
      <c r="G767" s="321"/>
    </row>
    <row r="768" spans="1:7" s="305" customFormat="1" ht="21" hidden="1" customHeight="1" x14ac:dyDescent="0.25">
      <c r="A768" s="305">
        <v>39</v>
      </c>
      <c r="B768" s="139" t="str">
        <v>-</v>
      </c>
      <c r="C768" s="321"/>
      <c r="D768" s="321"/>
      <c r="E768" s="321"/>
      <c r="F768" s="321"/>
      <c r="G768" s="321"/>
    </row>
    <row r="769" spans="1:7" s="305" customFormat="1" ht="21" hidden="1" customHeight="1" x14ac:dyDescent="0.25">
      <c r="A769" s="305">
        <v>40</v>
      </c>
      <c r="B769" s="139" t="str">
        <v>-</v>
      </c>
      <c r="C769" s="321"/>
      <c r="D769" s="321"/>
      <c r="E769" s="321"/>
      <c r="F769" s="321"/>
      <c r="G769" s="321"/>
    </row>
    <row r="770" spans="1:7" s="305" customFormat="1" ht="21" hidden="1" customHeight="1" x14ac:dyDescent="0.25">
      <c r="A770" s="305">
        <v>41</v>
      </c>
      <c r="B770" s="139" t="str">
        <v>-</v>
      </c>
      <c r="C770" s="321"/>
      <c r="D770" s="321"/>
      <c r="E770" s="321"/>
      <c r="F770" s="321"/>
      <c r="G770" s="321"/>
    </row>
    <row r="771" spans="1:7" s="305" customFormat="1" ht="21" hidden="1" customHeight="1" x14ac:dyDescent="0.25">
      <c r="A771" s="305">
        <v>42</v>
      </c>
      <c r="B771" s="139" t="str">
        <v>-</v>
      </c>
      <c r="C771" s="321"/>
      <c r="D771" s="321"/>
      <c r="E771" s="321"/>
      <c r="F771" s="321"/>
      <c r="G771" s="321"/>
    </row>
    <row r="772" spans="1:7" s="305" customFormat="1" ht="21" hidden="1" customHeight="1" x14ac:dyDescent="0.25">
      <c r="A772" s="305">
        <v>43</v>
      </c>
      <c r="B772" s="139" t="str">
        <v>-</v>
      </c>
      <c r="C772" s="321"/>
      <c r="D772" s="321"/>
      <c r="E772" s="321"/>
      <c r="F772" s="321"/>
      <c r="G772" s="321"/>
    </row>
    <row r="773" spans="1:7" s="305" customFormat="1" ht="21" hidden="1" customHeight="1" x14ac:dyDescent="0.25">
      <c r="A773" s="305">
        <v>44</v>
      </c>
      <c r="B773" s="139" t="str">
        <v>-</v>
      </c>
      <c r="C773" s="321"/>
      <c r="D773" s="321"/>
      <c r="E773" s="321"/>
      <c r="F773" s="321"/>
      <c r="G773" s="321"/>
    </row>
    <row r="774" spans="1:7" s="305" customFormat="1" ht="21" hidden="1" customHeight="1" x14ac:dyDescent="0.25">
      <c r="A774" s="305">
        <v>45</v>
      </c>
      <c r="B774" s="139" t="str">
        <v>-</v>
      </c>
      <c r="C774" s="321"/>
      <c r="D774" s="321"/>
      <c r="E774" s="321"/>
      <c r="F774" s="321"/>
      <c r="G774" s="321"/>
    </row>
    <row r="775" spans="1:7" s="305" customFormat="1" ht="21" hidden="1" customHeight="1" x14ac:dyDescent="0.25">
      <c r="A775" s="305">
        <v>46</v>
      </c>
      <c r="B775" s="139" t="str">
        <v>-</v>
      </c>
      <c r="C775" s="321"/>
      <c r="D775" s="321"/>
      <c r="E775" s="321"/>
      <c r="F775" s="321"/>
      <c r="G775" s="321"/>
    </row>
    <row r="776" spans="1:7" s="305" customFormat="1" ht="21" hidden="1" customHeight="1" x14ac:dyDescent="0.25">
      <c r="A776" s="305">
        <v>47</v>
      </c>
      <c r="B776" s="139" t="str">
        <v>-</v>
      </c>
      <c r="C776" s="321"/>
      <c r="D776" s="321"/>
      <c r="E776" s="321"/>
      <c r="F776" s="321"/>
      <c r="G776" s="321"/>
    </row>
    <row r="777" spans="1:7" s="305" customFormat="1" ht="21" hidden="1" customHeight="1" x14ac:dyDescent="0.25">
      <c r="A777" s="305">
        <v>48</v>
      </c>
      <c r="B777" s="139" t="str">
        <v>-</v>
      </c>
      <c r="C777" s="321"/>
      <c r="D777" s="321"/>
      <c r="E777" s="321"/>
      <c r="F777" s="321"/>
      <c r="G777" s="321"/>
    </row>
    <row r="778" spans="1:7" s="305" customFormat="1" ht="21" hidden="1" customHeight="1" x14ac:dyDescent="0.25">
      <c r="A778" s="305">
        <v>49</v>
      </c>
      <c r="B778" s="139" t="str">
        <v>-</v>
      </c>
      <c r="C778" s="321"/>
      <c r="D778" s="321"/>
      <c r="E778" s="321"/>
      <c r="F778" s="321"/>
      <c r="G778" s="321"/>
    </row>
    <row r="779" spans="1:7" s="305" customFormat="1" ht="21" hidden="1" customHeight="1" x14ac:dyDescent="0.25">
      <c r="A779" s="305">
        <v>50</v>
      </c>
      <c r="B779" s="139" t="str">
        <v>-</v>
      </c>
      <c r="C779" s="321"/>
      <c r="D779" s="321"/>
      <c r="E779" s="321"/>
      <c r="F779" s="321"/>
      <c r="G779" s="321"/>
    </row>
    <row r="780" spans="1:7" s="305" customFormat="1" ht="21" hidden="1" customHeight="1" x14ac:dyDescent="0.25">
      <c r="A780" s="305">
        <v>51</v>
      </c>
      <c r="B780" s="139" t="str">
        <v>-</v>
      </c>
      <c r="C780" s="321"/>
      <c r="D780" s="321"/>
      <c r="E780" s="321"/>
      <c r="F780" s="321"/>
      <c r="G780" s="321"/>
    </row>
    <row r="781" spans="1:7" s="305" customFormat="1" ht="21" hidden="1" customHeight="1" x14ac:dyDescent="0.25">
      <c r="A781" s="305">
        <v>52</v>
      </c>
      <c r="B781" s="139" t="str">
        <v>-</v>
      </c>
      <c r="C781" s="321"/>
      <c r="D781" s="321"/>
      <c r="E781" s="321"/>
      <c r="F781" s="321"/>
      <c r="G781" s="321"/>
    </row>
    <row r="782" spans="1:7" s="305" customFormat="1" ht="21" hidden="1" customHeight="1" x14ac:dyDescent="0.25">
      <c r="A782" s="305">
        <v>53</v>
      </c>
      <c r="B782" s="139" t="str">
        <v>-</v>
      </c>
      <c r="C782" s="321"/>
      <c r="D782" s="321"/>
      <c r="E782" s="321"/>
      <c r="F782" s="321"/>
      <c r="G782" s="321"/>
    </row>
    <row r="783" spans="1:7" s="305" customFormat="1" ht="21" hidden="1" customHeight="1" x14ac:dyDescent="0.25">
      <c r="A783" s="305">
        <v>54</v>
      </c>
      <c r="B783" s="139" t="str">
        <v>-</v>
      </c>
      <c r="C783" s="321"/>
      <c r="D783" s="321"/>
      <c r="E783" s="321"/>
      <c r="F783" s="321"/>
      <c r="G783" s="321"/>
    </row>
    <row r="784" spans="1:7" s="305" customFormat="1" ht="21" hidden="1" customHeight="1" x14ac:dyDescent="0.25">
      <c r="A784" s="305">
        <v>55</v>
      </c>
      <c r="B784" s="139" t="str">
        <v>-</v>
      </c>
      <c r="C784" s="321"/>
      <c r="D784" s="321"/>
      <c r="E784" s="321"/>
      <c r="F784" s="321"/>
      <c r="G784" s="321"/>
    </row>
    <row r="785" spans="1:7" s="305" customFormat="1" ht="21" hidden="1" customHeight="1" x14ac:dyDescent="0.25">
      <c r="A785" s="305">
        <v>56</v>
      </c>
      <c r="B785" s="139" t="str">
        <v>-</v>
      </c>
      <c r="C785" s="321"/>
      <c r="D785" s="321"/>
      <c r="E785" s="321"/>
      <c r="F785" s="321"/>
      <c r="G785" s="321"/>
    </row>
    <row r="786" spans="1:7" s="305" customFormat="1" ht="21" hidden="1" customHeight="1" x14ac:dyDescent="0.25">
      <c r="A786" s="305">
        <v>57</v>
      </c>
      <c r="B786" s="139" t="str">
        <v>-</v>
      </c>
      <c r="C786" s="321"/>
      <c r="D786" s="321"/>
      <c r="E786" s="321"/>
      <c r="F786" s="321"/>
      <c r="G786" s="321"/>
    </row>
    <row r="787" spans="1:7" s="305" customFormat="1" ht="21" hidden="1" customHeight="1" x14ac:dyDescent="0.25">
      <c r="A787" s="305">
        <v>58</v>
      </c>
      <c r="B787" s="139" t="str">
        <v>-</v>
      </c>
      <c r="C787" s="321"/>
      <c r="D787" s="321"/>
      <c r="E787" s="321"/>
      <c r="F787" s="321"/>
      <c r="G787" s="321"/>
    </row>
    <row r="788" spans="1:7" s="305" customFormat="1" ht="21" hidden="1" customHeight="1" x14ac:dyDescent="0.25">
      <c r="A788" s="305">
        <v>59</v>
      </c>
      <c r="B788" s="139" t="str">
        <v>-</v>
      </c>
      <c r="C788" s="321"/>
      <c r="D788" s="321"/>
      <c r="E788" s="321"/>
      <c r="F788" s="321"/>
      <c r="G788" s="321"/>
    </row>
    <row r="789" spans="1:7" s="305" customFormat="1" ht="21" hidden="1" customHeight="1" x14ac:dyDescent="0.25">
      <c r="A789" s="305">
        <v>60</v>
      </c>
      <c r="B789" s="139" t="str">
        <v>-</v>
      </c>
      <c r="C789" s="321"/>
      <c r="D789" s="321"/>
      <c r="E789" s="321"/>
      <c r="F789" s="321"/>
      <c r="G789" s="321"/>
    </row>
    <row r="790" spans="1:7" s="305" customFormat="1" ht="21" hidden="1" customHeight="1" x14ac:dyDescent="0.25">
      <c r="A790" s="305">
        <v>61</v>
      </c>
      <c r="B790" s="139" t="str">
        <v>-</v>
      </c>
      <c r="C790" s="321"/>
      <c r="D790" s="321"/>
      <c r="E790" s="321"/>
      <c r="F790" s="321"/>
      <c r="G790" s="321"/>
    </row>
    <row r="791" spans="1:7" s="305" customFormat="1" ht="21" hidden="1" customHeight="1" x14ac:dyDescent="0.25">
      <c r="A791" s="305">
        <v>62</v>
      </c>
      <c r="B791" s="139" t="str">
        <v>-</v>
      </c>
      <c r="C791" s="321"/>
      <c r="D791" s="321"/>
      <c r="E791" s="321"/>
      <c r="F791" s="321"/>
      <c r="G791" s="321"/>
    </row>
    <row r="792" spans="1:7" s="305" customFormat="1" ht="21" hidden="1" customHeight="1" x14ac:dyDescent="0.25">
      <c r="A792" s="305">
        <v>63</v>
      </c>
      <c r="B792" s="139" t="str">
        <v>-</v>
      </c>
      <c r="C792" s="321"/>
      <c r="D792" s="321"/>
      <c r="E792" s="321"/>
      <c r="F792" s="321"/>
      <c r="G792" s="321"/>
    </row>
    <row r="793" spans="1:7" s="305" customFormat="1" ht="21" hidden="1" customHeight="1" x14ac:dyDescent="0.25">
      <c r="A793" s="305">
        <v>64</v>
      </c>
      <c r="B793" s="139" t="str">
        <v>-</v>
      </c>
      <c r="C793" s="321"/>
      <c r="D793" s="321"/>
      <c r="E793" s="321"/>
      <c r="F793" s="321"/>
      <c r="G793" s="321"/>
    </row>
    <row r="794" spans="1:7" s="305" customFormat="1" ht="21" hidden="1" customHeight="1" x14ac:dyDescent="0.25">
      <c r="A794" s="305">
        <v>65</v>
      </c>
      <c r="B794" s="139" t="str">
        <v>-</v>
      </c>
      <c r="C794" s="321"/>
      <c r="D794" s="321"/>
      <c r="E794" s="321"/>
      <c r="F794" s="321"/>
      <c r="G794" s="321"/>
    </row>
    <row r="795" spans="1:7" s="305" customFormat="1" ht="21" hidden="1" customHeight="1" x14ac:dyDescent="0.25">
      <c r="A795" s="305">
        <v>66</v>
      </c>
      <c r="B795" s="139" t="str">
        <v>-</v>
      </c>
      <c r="C795" s="321"/>
      <c r="D795" s="321"/>
      <c r="E795" s="321"/>
      <c r="F795" s="321"/>
      <c r="G795" s="321"/>
    </row>
    <row r="796" spans="1:7" s="305" customFormat="1" ht="21" hidden="1" customHeight="1" x14ac:dyDescent="0.25">
      <c r="A796" s="305">
        <v>67</v>
      </c>
      <c r="B796" s="139" t="str">
        <v>-</v>
      </c>
      <c r="C796" s="321"/>
      <c r="D796" s="321"/>
      <c r="E796" s="321"/>
      <c r="F796" s="321"/>
      <c r="G796" s="321"/>
    </row>
    <row r="797" spans="1:7" s="305" customFormat="1" ht="21" hidden="1" customHeight="1" x14ac:dyDescent="0.25">
      <c r="A797" s="305">
        <v>68</v>
      </c>
      <c r="B797" s="139" t="str">
        <v>-</v>
      </c>
      <c r="C797" s="321"/>
      <c r="D797" s="321"/>
      <c r="E797" s="321"/>
      <c r="F797" s="321"/>
      <c r="G797" s="321"/>
    </row>
    <row r="798" spans="1:7" s="305" customFormat="1" ht="21" hidden="1" customHeight="1" x14ac:dyDescent="0.25">
      <c r="A798" s="305">
        <v>69</v>
      </c>
      <c r="B798" s="139" t="str">
        <v>-</v>
      </c>
      <c r="C798" s="321"/>
      <c r="D798" s="321"/>
      <c r="E798" s="321"/>
      <c r="F798" s="321"/>
      <c r="G798" s="321"/>
    </row>
    <row r="799" spans="1:7" s="305" customFormat="1" ht="21" hidden="1" customHeight="1" x14ac:dyDescent="0.25">
      <c r="A799" s="305">
        <v>70</v>
      </c>
      <c r="B799" s="139" t="str">
        <v>-</v>
      </c>
      <c r="C799" s="321"/>
      <c r="D799" s="321"/>
      <c r="E799" s="321"/>
      <c r="F799" s="321"/>
      <c r="G799" s="321"/>
    </row>
    <row r="800" spans="1:7" s="305" customFormat="1" ht="21" hidden="1" customHeight="1" x14ac:dyDescent="0.25">
      <c r="A800" s="305">
        <v>71</v>
      </c>
      <c r="B800" s="139" t="str">
        <v>-</v>
      </c>
      <c r="C800" s="321"/>
      <c r="D800" s="321"/>
      <c r="E800" s="321"/>
      <c r="F800" s="321"/>
      <c r="G800" s="321"/>
    </row>
    <row r="801" spans="1:7" s="305" customFormat="1" ht="21" hidden="1" customHeight="1" x14ac:dyDescent="0.25">
      <c r="A801" s="305">
        <v>72</v>
      </c>
      <c r="B801" s="139" t="str">
        <v>-</v>
      </c>
      <c r="C801" s="321"/>
      <c r="D801" s="321"/>
      <c r="E801" s="321"/>
      <c r="F801" s="321"/>
      <c r="G801" s="321"/>
    </row>
    <row r="802" spans="1:7" s="305" customFormat="1" ht="21" hidden="1" customHeight="1" x14ac:dyDescent="0.25">
      <c r="A802" s="305">
        <v>73</v>
      </c>
      <c r="B802" s="139" t="str">
        <v>-</v>
      </c>
      <c r="C802" s="321"/>
      <c r="D802" s="321"/>
      <c r="E802" s="321"/>
      <c r="F802" s="321"/>
      <c r="G802" s="321"/>
    </row>
    <row r="803" spans="1:7" s="305" customFormat="1" ht="21" hidden="1" customHeight="1" x14ac:dyDescent="0.25">
      <c r="A803" s="305">
        <v>74</v>
      </c>
      <c r="B803" s="139" t="str">
        <v>-</v>
      </c>
      <c r="C803" s="321"/>
      <c r="D803" s="321"/>
      <c r="E803" s="321"/>
      <c r="F803" s="321"/>
      <c r="G803" s="321"/>
    </row>
    <row r="804" spans="1:7" s="305" customFormat="1" ht="21" hidden="1" customHeight="1" x14ac:dyDescent="0.25">
      <c r="A804" s="305">
        <v>75</v>
      </c>
      <c r="B804" s="139" t="str">
        <v>-</v>
      </c>
      <c r="C804" s="321"/>
      <c r="D804" s="321"/>
      <c r="E804" s="321"/>
      <c r="F804" s="321"/>
      <c r="G804" s="321"/>
    </row>
    <row r="805" spans="1:7" s="305" customFormat="1" ht="21" hidden="1" customHeight="1" x14ac:dyDescent="0.25">
      <c r="A805" s="305">
        <v>76</v>
      </c>
      <c r="B805" s="139" t="str">
        <v>-</v>
      </c>
      <c r="C805" s="321"/>
      <c r="D805" s="321"/>
      <c r="E805" s="321"/>
      <c r="F805" s="321"/>
      <c r="G805" s="321"/>
    </row>
    <row r="806" spans="1:7" s="305" customFormat="1" ht="21" hidden="1" customHeight="1" x14ac:dyDescent="0.25">
      <c r="A806" s="305">
        <v>77</v>
      </c>
      <c r="B806" s="139" t="str">
        <v>-</v>
      </c>
      <c r="C806" s="321"/>
      <c r="D806" s="321"/>
      <c r="E806" s="321"/>
      <c r="F806" s="321"/>
      <c r="G806" s="321"/>
    </row>
    <row r="807" spans="1:7" s="305" customFormat="1" ht="21" hidden="1" customHeight="1" x14ac:dyDescent="0.25">
      <c r="A807" s="305">
        <v>78</v>
      </c>
      <c r="B807" s="139" t="str">
        <v>-</v>
      </c>
      <c r="C807" s="321"/>
      <c r="D807" s="321"/>
      <c r="E807" s="321"/>
      <c r="F807" s="321"/>
      <c r="G807" s="321"/>
    </row>
    <row r="808" spans="1:7" s="305" customFormat="1" ht="21" hidden="1" customHeight="1" x14ac:dyDescent="0.25">
      <c r="A808" s="305">
        <v>79</v>
      </c>
      <c r="B808" s="139" t="str">
        <v>-</v>
      </c>
      <c r="C808" s="321"/>
      <c r="D808" s="321"/>
      <c r="E808" s="321"/>
      <c r="F808" s="321"/>
      <c r="G808" s="321"/>
    </row>
    <row r="809" spans="1:7" s="305" customFormat="1" ht="21" hidden="1" customHeight="1" x14ac:dyDescent="0.25">
      <c r="A809" s="305">
        <v>80</v>
      </c>
      <c r="B809" s="139" t="str">
        <v>-</v>
      </c>
      <c r="C809" s="321"/>
      <c r="D809" s="321"/>
      <c r="E809" s="321"/>
      <c r="F809" s="321"/>
      <c r="G809" s="321"/>
    </row>
    <row r="810" spans="1:7" s="305" customFormat="1" ht="21" hidden="1" customHeight="1" x14ac:dyDescent="0.25">
      <c r="A810" s="305">
        <v>81</v>
      </c>
      <c r="B810" s="139" t="str">
        <v>-</v>
      </c>
      <c r="C810" s="321"/>
      <c r="D810" s="321"/>
      <c r="E810" s="321"/>
      <c r="F810" s="321"/>
      <c r="G810" s="321"/>
    </row>
    <row r="811" spans="1:7" s="305" customFormat="1" ht="21" hidden="1" customHeight="1" x14ac:dyDescent="0.25">
      <c r="A811" s="305">
        <v>82</v>
      </c>
      <c r="B811" s="139" t="str">
        <v>-</v>
      </c>
      <c r="C811" s="321"/>
      <c r="D811" s="321"/>
      <c r="E811" s="321"/>
      <c r="F811" s="321"/>
      <c r="G811" s="321"/>
    </row>
    <row r="812" spans="1:7" s="305" customFormat="1" ht="21" hidden="1" customHeight="1" x14ac:dyDescent="0.25">
      <c r="A812" s="305">
        <v>83</v>
      </c>
      <c r="B812" s="139" t="str">
        <v>-</v>
      </c>
      <c r="C812" s="321"/>
      <c r="D812" s="321"/>
      <c r="E812" s="321"/>
      <c r="F812" s="321"/>
      <c r="G812" s="321"/>
    </row>
    <row r="813" spans="1:7" s="305" customFormat="1" ht="21" hidden="1" customHeight="1" x14ac:dyDescent="0.25">
      <c r="A813" s="305">
        <v>84</v>
      </c>
      <c r="B813" s="139" t="str">
        <v>-</v>
      </c>
      <c r="C813" s="321"/>
      <c r="D813" s="321"/>
      <c r="E813" s="321"/>
      <c r="F813" s="321"/>
      <c r="G813" s="321"/>
    </row>
    <row r="814" spans="1:7" s="305" customFormat="1" ht="21" hidden="1" customHeight="1" x14ac:dyDescent="0.25">
      <c r="A814" s="305">
        <v>85</v>
      </c>
      <c r="B814" s="139" t="str">
        <v>-</v>
      </c>
      <c r="C814" s="321"/>
      <c r="D814" s="321"/>
      <c r="E814" s="321"/>
      <c r="F814" s="321"/>
      <c r="G814" s="321"/>
    </row>
    <row r="815" spans="1:7" s="305" customFormat="1" ht="21" hidden="1" customHeight="1" x14ac:dyDescent="0.25">
      <c r="A815" s="305">
        <v>86</v>
      </c>
      <c r="B815" s="139" t="str">
        <v>-</v>
      </c>
      <c r="C815" s="321"/>
      <c r="D815" s="321"/>
      <c r="E815" s="321"/>
      <c r="F815" s="321"/>
      <c r="G815" s="321"/>
    </row>
    <row r="816" spans="1:7" s="305" customFormat="1" ht="21" hidden="1" customHeight="1" x14ac:dyDescent="0.25">
      <c r="A816" s="305">
        <v>87</v>
      </c>
      <c r="B816" s="139" t="str">
        <v>-</v>
      </c>
      <c r="C816" s="321"/>
      <c r="D816" s="321"/>
      <c r="E816" s="321"/>
      <c r="F816" s="321"/>
      <c r="G816" s="321"/>
    </row>
    <row r="817" spans="1:7" s="305" customFormat="1" ht="21" hidden="1" customHeight="1" x14ac:dyDescent="0.25">
      <c r="A817" s="305">
        <v>88</v>
      </c>
      <c r="B817" s="139" t="str">
        <v>-</v>
      </c>
      <c r="C817" s="321"/>
      <c r="D817" s="321"/>
      <c r="E817" s="321"/>
      <c r="F817" s="321"/>
      <c r="G817" s="321"/>
    </row>
    <row r="818" spans="1:7" s="305" customFormat="1" ht="21" hidden="1" customHeight="1" x14ac:dyDescent="0.25">
      <c r="A818" s="305">
        <v>89</v>
      </c>
      <c r="B818" s="139" t="str">
        <v>-</v>
      </c>
      <c r="C818" s="321"/>
      <c r="D818" s="321"/>
      <c r="E818" s="321"/>
      <c r="F818" s="321"/>
      <c r="G818" s="321"/>
    </row>
    <row r="819" spans="1:7" s="305" customFormat="1" ht="21" hidden="1" customHeight="1" x14ac:dyDescent="0.25">
      <c r="A819" s="305">
        <v>90</v>
      </c>
      <c r="B819" s="139" t="str">
        <v>-</v>
      </c>
      <c r="C819" s="321"/>
      <c r="D819" s="321"/>
      <c r="E819" s="321"/>
      <c r="F819" s="321"/>
      <c r="G819" s="321"/>
    </row>
    <row r="820" spans="1:7" s="305" customFormat="1" ht="21" hidden="1" customHeight="1" x14ac:dyDescent="0.25">
      <c r="A820" s="305">
        <v>91</v>
      </c>
      <c r="B820" s="139" t="str">
        <v>-</v>
      </c>
      <c r="C820" s="321"/>
      <c r="D820" s="321"/>
      <c r="E820" s="321"/>
      <c r="F820" s="321"/>
      <c r="G820" s="321"/>
    </row>
    <row r="821" spans="1:7" s="305" customFormat="1" ht="21" hidden="1" customHeight="1" x14ac:dyDescent="0.25">
      <c r="A821" s="305">
        <v>92</v>
      </c>
      <c r="B821" s="139" t="str">
        <v>-</v>
      </c>
      <c r="C821" s="321"/>
      <c r="D821" s="321"/>
      <c r="E821" s="321"/>
      <c r="F821" s="321"/>
      <c r="G821" s="321"/>
    </row>
    <row r="822" spans="1:7" s="305" customFormat="1" ht="21" hidden="1" customHeight="1" x14ac:dyDescent="0.25">
      <c r="A822" s="305">
        <v>93</v>
      </c>
      <c r="B822" s="139" t="str">
        <v>-</v>
      </c>
      <c r="C822" s="321"/>
      <c r="D822" s="321"/>
      <c r="E822" s="321"/>
      <c r="F822" s="321"/>
      <c r="G822" s="321"/>
    </row>
    <row r="823" spans="1:7" s="305" customFormat="1" ht="21" hidden="1" customHeight="1" x14ac:dyDescent="0.25">
      <c r="A823" s="305">
        <v>94</v>
      </c>
      <c r="B823" s="139" t="str">
        <v>-</v>
      </c>
      <c r="C823" s="321"/>
      <c r="D823" s="321"/>
      <c r="E823" s="321"/>
      <c r="F823" s="321"/>
      <c r="G823" s="321"/>
    </row>
    <row r="824" spans="1:7" s="305" customFormat="1" ht="21" hidden="1" customHeight="1" x14ac:dyDescent="0.25">
      <c r="A824" s="305">
        <v>95</v>
      </c>
      <c r="B824" s="139" t="str">
        <v>-</v>
      </c>
      <c r="C824" s="321"/>
      <c r="D824" s="321"/>
      <c r="E824" s="321"/>
      <c r="F824" s="321"/>
      <c r="G824" s="321"/>
    </row>
    <row r="825" spans="1:7" s="305" customFormat="1" ht="21" hidden="1" customHeight="1" x14ac:dyDescent="0.25">
      <c r="A825" s="305">
        <v>96</v>
      </c>
      <c r="B825" s="139" t="str">
        <v>-</v>
      </c>
      <c r="C825" s="321"/>
      <c r="D825" s="321"/>
      <c r="E825" s="321"/>
      <c r="F825" s="321"/>
      <c r="G825" s="321"/>
    </row>
    <row r="826" spans="1:7" s="305" customFormat="1" ht="21" hidden="1" customHeight="1" x14ac:dyDescent="0.25">
      <c r="A826" s="305">
        <v>97</v>
      </c>
      <c r="B826" s="139" t="str">
        <v>-</v>
      </c>
      <c r="C826" s="321"/>
      <c r="D826" s="321"/>
      <c r="E826" s="321"/>
      <c r="F826" s="321"/>
      <c r="G826" s="321"/>
    </row>
    <row r="827" spans="1:7" s="305" customFormat="1" ht="21" hidden="1" customHeight="1" x14ac:dyDescent="0.25">
      <c r="A827" s="305">
        <v>98</v>
      </c>
      <c r="B827" s="139" t="str">
        <v>-</v>
      </c>
      <c r="C827" s="321"/>
      <c r="D827" s="321"/>
      <c r="E827" s="321"/>
      <c r="F827" s="321"/>
      <c r="G827" s="321"/>
    </row>
    <row r="828" spans="1:7" s="305" customFormat="1" ht="21" hidden="1" customHeight="1" x14ac:dyDescent="0.25">
      <c r="A828" s="305">
        <v>99</v>
      </c>
      <c r="B828" s="139" t="str">
        <v>-</v>
      </c>
      <c r="C828" s="321"/>
      <c r="D828" s="321"/>
      <c r="E828" s="321"/>
      <c r="F828" s="321"/>
      <c r="G828" s="321"/>
    </row>
    <row r="829" spans="1:7" s="305" customFormat="1" ht="21" hidden="1" customHeight="1" x14ac:dyDescent="0.25">
      <c r="A829" s="305">
        <v>100</v>
      </c>
      <c r="B829" s="139" t="str">
        <v>-</v>
      </c>
      <c r="C829" s="321"/>
      <c r="D829" s="321"/>
      <c r="E829" s="321"/>
      <c r="F829" s="321"/>
      <c r="G829" s="321"/>
    </row>
    <row r="830" spans="1:7" s="305" customFormat="1" ht="21" hidden="1" customHeight="1" x14ac:dyDescent="0.25">
      <c r="A830" s="305">
        <v>101</v>
      </c>
      <c r="B830" s="139" t="str">
        <v>-</v>
      </c>
      <c r="C830" s="321"/>
      <c r="D830" s="321"/>
      <c r="E830" s="321"/>
      <c r="F830" s="321"/>
      <c r="G830" s="321"/>
    </row>
    <row r="831" spans="1:7" s="305" customFormat="1" ht="21" hidden="1" customHeight="1" x14ac:dyDescent="0.25">
      <c r="A831" s="305">
        <v>102</v>
      </c>
      <c r="B831" s="139" t="str">
        <v>-</v>
      </c>
      <c r="C831" s="321"/>
      <c r="D831" s="321"/>
      <c r="E831" s="321"/>
      <c r="F831" s="321"/>
      <c r="G831" s="321"/>
    </row>
    <row r="832" spans="1:7" s="305" customFormat="1" ht="21" hidden="1" customHeight="1" x14ac:dyDescent="0.25">
      <c r="A832" s="305">
        <v>103</v>
      </c>
      <c r="B832" s="139" t="str">
        <v>-</v>
      </c>
      <c r="C832" s="321"/>
      <c r="D832" s="321"/>
      <c r="E832" s="321"/>
      <c r="F832" s="321"/>
      <c r="G832" s="321"/>
    </row>
    <row r="833" spans="1:7" s="305" customFormat="1" ht="21" hidden="1" customHeight="1" x14ac:dyDescent="0.25">
      <c r="A833" s="305">
        <v>104</v>
      </c>
      <c r="B833" s="139" t="str">
        <v>-</v>
      </c>
      <c r="C833" s="321"/>
      <c r="D833" s="321"/>
      <c r="E833" s="321"/>
      <c r="F833" s="321"/>
      <c r="G833" s="321"/>
    </row>
    <row r="834" spans="1:7" s="305" customFormat="1" ht="21" hidden="1" customHeight="1" x14ac:dyDescent="0.25">
      <c r="A834" s="305">
        <v>105</v>
      </c>
      <c r="B834" s="139" t="str">
        <v>-</v>
      </c>
      <c r="C834" s="321"/>
      <c r="D834" s="321"/>
      <c r="E834" s="321"/>
      <c r="F834" s="321"/>
      <c r="G834" s="321"/>
    </row>
    <row r="835" spans="1:7" s="305" customFormat="1" ht="21" hidden="1" customHeight="1" x14ac:dyDescent="0.25">
      <c r="A835" s="305">
        <v>106</v>
      </c>
      <c r="B835" s="139" t="str">
        <v>-</v>
      </c>
      <c r="C835" s="321"/>
      <c r="D835" s="321"/>
      <c r="E835" s="321"/>
      <c r="F835" s="321"/>
      <c r="G835" s="321"/>
    </row>
    <row r="836" spans="1:7" s="305" customFormat="1" ht="21" hidden="1" customHeight="1" x14ac:dyDescent="0.25">
      <c r="A836" s="305">
        <v>107</v>
      </c>
      <c r="B836" s="139" t="str">
        <v>-</v>
      </c>
      <c r="C836" s="321"/>
      <c r="D836" s="321"/>
      <c r="E836" s="321"/>
      <c r="F836" s="321"/>
      <c r="G836" s="321"/>
    </row>
    <row r="837" spans="1:7" s="305" customFormat="1" ht="21" hidden="1" customHeight="1" x14ac:dyDescent="0.25">
      <c r="A837" s="305">
        <v>108</v>
      </c>
      <c r="B837" s="139" t="str">
        <v>-</v>
      </c>
      <c r="C837" s="321"/>
      <c r="D837" s="321"/>
      <c r="E837" s="321"/>
      <c r="F837" s="321"/>
      <c r="G837" s="321"/>
    </row>
    <row r="838" spans="1:7" s="305" customFormat="1" ht="21" hidden="1" customHeight="1" x14ac:dyDescent="0.25">
      <c r="A838" s="305">
        <v>109</v>
      </c>
      <c r="B838" s="139" t="str">
        <v>-</v>
      </c>
      <c r="C838" s="321"/>
      <c r="D838" s="321"/>
      <c r="E838" s="321"/>
      <c r="F838" s="321"/>
      <c r="G838" s="321"/>
    </row>
    <row r="839" spans="1:7" s="305" customFormat="1" ht="21" hidden="1" customHeight="1" x14ac:dyDescent="0.25">
      <c r="A839" s="305">
        <v>110</v>
      </c>
      <c r="B839" s="139" t="s">
        <v>569</v>
      </c>
      <c r="C839" s="321"/>
      <c r="D839" s="321"/>
      <c r="E839" s="321"/>
      <c r="F839" s="321"/>
      <c r="G839" s="321"/>
    </row>
    <row r="840" spans="1:7" s="305" customFormat="1" ht="21" hidden="1" customHeight="1" x14ac:dyDescent="0.25">
      <c r="A840" s="305">
        <v>111</v>
      </c>
      <c r="B840" s="139" t="s">
        <v>569</v>
      </c>
      <c r="C840" s="321"/>
      <c r="D840" s="321"/>
      <c r="E840" s="321"/>
      <c r="F840" s="321"/>
      <c r="G840" s="321"/>
    </row>
    <row r="841" spans="1:7" s="305" customFormat="1" ht="21" hidden="1" customHeight="1" x14ac:dyDescent="0.25">
      <c r="A841" s="305">
        <v>112</v>
      </c>
      <c r="B841" s="139" t="s">
        <v>569</v>
      </c>
      <c r="C841" s="321"/>
      <c r="D841" s="321"/>
      <c r="E841" s="321"/>
      <c r="F841" s="321"/>
      <c r="G841" s="321"/>
    </row>
    <row r="842" spans="1:7" s="305" customFormat="1" ht="21" hidden="1" customHeight="1" x14ac:dyDescent="0.25">
      <c r="A842" s="305">
        <v>113</v>
      </c>
      <c r="B842" s="139" t="s">
        <v>569</v>
      </c>
      <c r="C842" s="321"/>
      <c r="D842" s="321"/>
      <c r="E842" s="321"/>
      <c r="F842" s="321"/>
      <c r="G842" s="321"/>
    </row>
    <row r="843" spans="1:7" s="305" customFormat="1" ht="21" hidden="1" customHeight="1" x14ac:dyDescent="0.25">
      <c r="A843" s="305">
        <v>114</v>
      </c>
      <c r="B843" s="139" t="s">
        <v>569</v>
      </c>
      <c r="C843" s="321"/>
      <c r="D843" s="321"/>
      <c r="E843" s="321"/>
      <c r="F843" s="321"/>
      <c r="G843" s="321"/>
    </row>
    <row r="844" spans="1:7" s="305" customFormat="1" ht="21" hidden="1" customHeight="1" x14ac:dyDescent="0.25">
      <c r="A844" s="305">
        <v>115</v>
      </c>
      <c r="B844" s="139" t="s">
        <v>569</v>
      </c>
      <c r="C844" s="321"/>
      <c r="D844" s="321"/>
      <c r="E844" s="321"/>
      <c r="F844" s="321"/>
      <c r="G844" s="321"/>
    </row>
    <row r="845" spans="1:7" s="305" customFormat="1" ht="21" hidden="1" customHeight="1" x14ac:dyDescent="0.25">
      <c r="A845" s="305">
        <v>116</v>
      </c>
      <c r="B845" s="139" t="s">
        <v>569</v>
      </c>
      <c r="C845" s="321"/>
      <c r="D845" s="321"/>
      <c r="E845" s="321"/>
      <c r="F845" s="321"/>
      <c r="G845" s="321"/>
    </row>
    <row r="846" spans="1:7" s="305" customFormat="1" ht="21" hidden="1" customHeight="1" x14ac:dyDescent="0.25">
      <c r="A846" s="305">
        <v>117</v>
      </c>
      <c r="B846" s="139" t="s">
        <v>569</v>
      </c>
      <c r="C846" s="321"/>
      <c r="D846" s="321"/>
      <c r="E846" s="321"/>
      <c r="F846" s="321"/>
      <c r="G846" s="321"/>
    </row>
    <row r="847" spans="1:7" s="305" customFormat="1" ht="21" hidden="1" customHeight="1" x14ac:dyDescent="0.25">
      <c r="A847" s="305">
        <v>118</v>
      </c>
      <c r="B847" s="139" t="s">
        <v>569</v>
      </c>
      <c r="C847" s="321"/>
      <c r="D847" s="321"/>
      <c r="E847" s="321"/>
      <c r="F847" s="321"/>
      <c r="G847" s="321"/>
    </row>
    <row r="848" spans="1:7" s="305" customFormat="1" ht="21" customHeight="1" thickTop="1" x14ac:dyDescent="0.25">
      <c r="A848" s="305">
        <v>119</v>
      </c>
      <c r="B848" s="139" t="s">
        <v>569</v>
      </c>
      <c r="C848" s="321"/>
      <c r="D848" s="321"/>
      <c r="E848" s="321"/>
      <c r="F848" s="321"/>
      <c r="G848" s="321"/>
    </row>
    <row r="849" spans="1:7" s="305" customFormat="1" ht="21" customHeight="1" x14ac:dyDescent="0.25">
      <c r="A849" s="305">
        <v>120</v>
      </c>
      <c r="B849" s="139" t="s">
        <v>569</v>
      </c>
      <c r="C849" s="321"/>
      <c r="D849" s="321"/>
      <c r="E849" s="321"/>
      <c r="F849" s="321"/>
      <c r="G849" s="321"/>
    </row>
    <row r="850" spans="1:7" s="305" customFormat="1" ht="21" customHeight="1" x14ac:dyDescent="0.25">
      <c r="B850" s="344" t="s">
        <v>353</v>
      </c>
      <c r="C850" s="345">
        <f>SUM(C$730:C$849)</f>
        <v>11930</v>
      </c>
      <c r="D850" s="345">
        <f>SUM(D$730:D$849)</f>
        <v>615</v>
      </c>
      <c r="E850" s="345">
        <f>SUM(E$730:E$849)</f>
        <v>125</v>
      </c>
      <c r="F850" s="345">
        <f>SUM(F$730:F$849)</f>
        <v>2211066</v>
      </c>
      <c r="G850" s="345">
        <f>SUM(G$730:G$849)</f>
        <v>2204802</v>
      </c>
    </row>
    <row r="851" spans="1:7" s="305" customFormat="1" ht="21" customHeight="1" x14ac:dyDescent="0.25"/>
    <row r="852" spans="1:7" s="305" customFormat="1" ht="21" customHeight="1" x14ac:dyDescent="0.25"/>
    <row r="853" spans="1:7" s="313" customFormat="1" ht="21" customHeight="1" x14ac:dyDescent="0.25">
      <c r="B853" s="305" t="s">
        <v>891</v>
      </c>
      <c r="C853" s="305"/>
      <c r="D853" s="305"/>
      <c r="E853" s="305"/>
    </row>
    <row r="854" spans="1:7" s="313" customFormat="1" ht="21" customHeight="1" thickBot="1" x14ac:dyDescent="0.3">
      <c r="B854" s="305" t="s">
        <v>523</v>
      </c>
      <c r="C854" s="305"/>
      <c r="D854" s="305"/>
      <c r="E854" s="606" t="s">
        <v>851</v>
      </c>
    </row>
    <row r="855" spans="1:7" s="313" customFormat="1" ht="21" customHeight="1" thickTop="1" thickBot="1" x14ac:dyDescent="0.3">
      <c r="B855" s="694" t="s">
        <v>479</v>
      </c>
      <c r="C855" s="613" t="s">
        <v>480</v>
      </c>
      <c r="D855" s="310"/>
      <c r="E855" s="305"/>
    </row>
    <row r="856" spans="1:7" s="313" customFormat="1" ht="21" customHeight="1" thickTop="1" x14ac:dyDescent="0.25">
      <c r="B856" s="347"/>
      <c r="C856" s="688" t="s">
        <v>379</v>
      </c>
      <c r="D856" s="310"/>
      <c r="E856" s="305"/>
    </row>
    <row r="857" spans="1:7" s="313" customFormat="1" ht="21" customHeight="1" x14ac:dyDescent="0.25">
      <c r="B857" s="595"/>
      <c r="C857" s="600" t="str">
        <f>_市町村</f>
        <v>ほっかい市</v>
      </c>
      <c r="D857" s="292"/>
      <c r="E857" s="348"/>
    </row>
    <row r="858" spans="1:7" s="313" customFormat="1" ht="21" customHeight="1" thickBot="1" x14ac:dyDescent="0.3">
      <c r="B858" s="605"/>
      <c r="C858" s="600" t="s">
        <v>826</v>
      </c>
      <c r="D858" s="305" t="s">
        <v>865</v>
      </c>
      <c r="E858" s="348"/>
    </row>
    <row r="859" spans="1:7" s="313" customFormat="1" ht="21" customHeight="1" thickTop="1" x14ac:dyDescent="0.25">
      <c r="A859" s="305">
        <v>1</v>
      </c>
      <c r="B859" s="689" t="str">
        <f t="array" ref="B859:B978">分類_出力</f>
        <v>農業</v>
      </c>
      <c r="C859" s="691"/>
      <c r="D859" s="305" t="s">
        <v>852</v>
      </c>
    </row>
    <row r="860" spans="1:7" s="313" customFormat="1" ht="21" customHeight="1" x14ac:dyDescent="0.25">
      <c r="A860" s="305">
        <v>2</v>
      </c>
      <c r="B860" s="689" t="str">
        <v>林業</v>
      </c>
      <c r="C860" s="692"/>
      <c r="D860" s="305" t="s">
        <v>853</v>
      </c>
    </row>
    <row r="861" spans="1:7" s="313" customFormat="1" ht="21" customHeight="1" x14ac:dyDescent="0.25">
      <c r="A861" s="305">
        <v>3</v>
      </c>
      <c r="B861" s="689" t="str">
        <v>漁業</v>
      </c>
      <c r="C861" s="692"/>
      <c r="D861" s="305" t="s">
        <v>854</v>
      </c>
    </row>
    <row r="862" spans="1:7" s="313" customFormat="1" ht="21" customHeight="1" x14ac:dyDescent="0.25">
      <c r="A862" s="305">
        <v>4</v>
      </c>
      <c r="B862" s="689" t="str">
        <v>鉱業</v>
      </c>
      <c r="C862" s="692"/>
      <c r="D862" s="305" t="s">
        <v>855</v>
      </c>
    </row>
    <row r="863" spans="1:7" s="313" customFormat="1" ht="21" customHeight="1" x14ac:dyDescent="0.25">
      <c r="A863" s="305">
        <v>5</v>
      </c>
      <c r="B863" s="689" t="str">
        <v>製造業</v>
      </c>
      <c r="C863" s="692"/>
      <c r="D863" s="305" t="s">
        <v>856</v>
      </c>
    </row>
    <row r="864" spans="1:7" s="313" customFormat="1" ht="21" customHeight="1" x14ac:dyDescent="0.25">
      <c r="A864" s="305">
        <v>6</v>
      </c>
      <c r="B864" s="689" t="str">
        <v>建設業</v>
      </c>
      <c r="C864" s="692"/>
      <c r="D864" s="305" t="s">
        <v>857</v>
      </c>
    </row>
    <row r="865" spans="1:4" s="313" customFormat="1" ht="21" customHeight="1" x14ac:dyDescent="0.25">
      <c r="A865" s="305">
        <v>7</v>
      </c>
      <c r="B865" s="689" t="str">
        <v>電気・ガス・水道</v>
      </c>
      <c r="C865" s="692"/>
      <c r="D865" s="305" t="s">
        <v>858</v>
      </c>
    </row>
    <row r="866" spans="1:4" s="313" customFormat="1" ht="21" customHeight="1" x14ac:dyDescent="0.25">
      <c r="A866" s="305">
        <v>8</v>
      </c>
      <c r="B866" s="689" t="str">
        <v>商業</v>
      </c>
      <c r="C866" s="692"/>
      <c r="D866" s="305" t="s">
        <v>859</v>
      </c>
    </row>
    <row r="867" spans="1:4" s="313" customFormat="1" ht="21" customHeight="1" x14ac:dyDescent="0.25">
      <c r="A867" s="305">
        <v>9</v>
      </c>
      <c r="B867" s="689" t="str">
        <v>金融・保険・不動産</v>
      </c>
      <c r="C867" s="692"/>
      <c r="D867" s="305" t="s">
        <v>860</v>
      </c>
    </row>
    <row r="868" spans="1:4" s="313" customFormat="1" ht="21" customHeight="1" x14ac:dyDescent="0.25">
      <c r="A868" s="305">
        <v>10</v>
      </c>
      <c r="B868" s="689" t="str">
        <v>運輸・情報通信</v>
      </c>
      <c r="C868" s="692"/>
      <c r="D868" s="305" t="s">
        <v>861</v>
      </c>
    </row>
    <row r="869" spans="1:4" s="313" customFormat="1" ht="21" customHeight="1" x14ac:dyDescent="0.25">
      <c r="A869" s="305">
        <v>11</v>
      </c>
      <c r="B869" s="689" t="str">
        <v>公務</v>
      </c>
      <c r="C869" s="692"/>
      <c r="D869" s="697" t="s">
        <v>862</v>
      </c>
    </row>
    <row r="870" spans="1:4" s="313" customFormat="1" ht="21" customHeight="1" x14ac:dyDescent="0.25">
      <c r="A870" s="305">
        <v>12</v>
      </c>
      <c r="B870" s="689" t="str">
        <v>サービス業</v>
      </c>
      <c r="C870" s="692"/>
      <c r="D870" s="305" t="s">
        <v>863</v>
      </c>
    </row>
    <row r="871" spans="1:4" s="313" customFormat="1" ht="21" customHeight="1" thickBot="1" x14ac:dyDescent="0.3">
      <c r="A871" s="305">
        <v>13</v>
      </c>
      <c r="B871" s="689" t="str">
        <v>分類不明</v>
      </c>
      <c r="C871" s="693"/>
      <c r="D871" s="494"/>
    </row>
    <row r="872" spans="1:4" s="313" customFormat="1" ht="21" hidden="1" customHeight="1" x14ac:dyDescent="0.25">
      <c r="A872" s="305">
        <v>14</v>
      </c>
      <c r="B872" s="599" t="str">
        <v>-</v>
      </c>
      <c r="C872" s="690"/>
      <c r="D872" s="494"/>
    </row>
    <row r="873" spans="1:4" s="313" customFormat="1" ht="21" hidden="1" customHeight="1" x14ac:dyDescent="0.25">
      <c r="A873" s="305">
        <v>15</v>
      </c>
      <c r="B873" s="599" t="str">
        <v>-</v>
      </c>
      <c r="C873" s="598"/>
      <c r="D873" s="494"/>
    </row>
    <row r="874" spans="1:4" s="313" customFormat="1" ht="21" hidden="1" customHeight="1" x14ac:dyDescent="0.25">
      <c r="A874" s="305">
        <v>16</v>
      </c>
      <c r="B874" s="599" t="str">
        <v>-</v>
      </c>
      <c r="C874" s="598"/>
      <c r="D874" s="494"/>
    </row>
    <row r="875" spans="1:4" s="313" customFormat="1" ht="21" hidden="1" customHeight="1" x14ac:dyDescent="0.25">
      <c r="A875" s="305">
        <v>17</v>
      </c>
      <c r="B875" s="599" t="str">
        <v>-</v>
      </c>
      <c r="C875" s="598"/>
      <c r="D875" s="494"/>
    </row>
    <row r="876" spans="1:4" s="313" customFormat="1" ht="21" hidden="1" customHeight="1" x14ac:dyDescent="0.25">
      <c r="A876" s="305">
        <v>18</v>
      </c>
      <c r="B876" s="599" t="str">
        <v>-</v>
      </c>
      <c r="C876" s="598"/>
      <c r="D876" s="494"/>
    </row>
    <row r="877" spans="1:4" s="313" customFormat="1" ht="21" hidden="1" customHeight="1" x14ac:dyDescent="0.25">
      <c r="A877" s="305">
        <v>19</v>
      </c>
      <c r="B877" s="599" t="str">
        <v>-</v>
      </c>
      <c r="C877" s="598"/>
      <c r="D877" s="494"/>
    </row>
    <row r="878" spans="1:4" s="313" customFormat="1" ht="21" hidden="1" customHeight="1" x14ac:dyDescent="0.25">
      <c r="A878" s="305">
        <v>20</v>
      </c>
      <c r="B878" s="599" t="str">
        <v>-</v>
      </c>
      <c r="C878" s="598"/>
      <c r="D878" s="494"/>
    </row>
    <row r="879" spans="1:4" s="313" customFormat="1" ht="21" hidden="1" customHeight="1" x14ac:dyDescent="0.25">
      <c r="A879" s="305">
        <v>21</v>
      </c>
      <c r="B879" s="599" t="str">
        <v>-</v>
      </c>
      <c r="C879" s="598"/>
      <c r="D879" s="494"/>
    </row>
    <row r="880" spans="1:4" s="313" customFormat="1" ht="21" hidden="1" customHeight="1" x14ac:dyDescent="0.25">
      <c r="A880" s="305">
        <v>22</v>
      </c>
      <c r="B880" s="599" t="str">
        <v>-</v>
      </c>
      <c r="C880" s="598"/>
      <c r="D880" s="494"/>
    </row>
    <row r="881" spans="1:4" s="313" customFormat="1" ht="21" hidden="1" customHeight="1" x14ac:dyDescent="0.25">
      <c r="A881" s="305">
        <v>23</v>
      </c>
      <c r="B881" s="599" t="str">
        <v>-</v>
      </c>
      <c r="C881" s="598"/>
      <c r="D881" s="494"/>
    </row>
    <row r="882" spans="1:4" s="313" customFormat="1" ht="21" hidden="1" customHeight="1" x14ac:dyDescent="0.25">
      <c r="A882" s="305">
        <v>24</v>
      </c>
      <c r="B882" s="599" t="str">
        <v>-</v>
      </c>
      <c r="C882" s="598"/>
      <c r="D882" s="494"/>
    </row>
    <row r="883" spans="1:4" s="313" customFormat="1" ht="21" hidden="1" customHeight="1" x14ac:dyDescent="0.25">
      <c r="A883" s="305">
        <v>25</v>
      </c>
      <c r="B883" s="599" t="str">
        <v>-</v>
      </c>
      <c r="C883" s="598"/>
      <c r="D883" s="494"/>
    </row>
    <row r="884" spans="1:4" s="313" customFormat="1" ht="21" hidden="1" customHeight="1" x14ac:dyDescent="0.25">
      <c r="A884" s="305">
        <v>26</v>
      </c>
      <c r="B884" s="599" t="str">
        <v>-</v>
      </c>
      <c r="C884" s="598"/>
      <c r="D884" s="494"/>
    </row>
    <row r="885" spans="1:4" s="313" customFormat="1" ht="21" hidden="1" customHeight="1" x14ac:dyDescent="0.25">
      <c r="A885" s="305">
        <v>27</v>
      </c>
      <c r="B885" s="599" t="str">
        <v>-</v>
      </c>
      <c r="C885" s="598"/>
      <c r="D885" s="494"/>
    </row>
    <row r="886" spans="1:4" s="313" customFormat="1" ht="21" hidden="1" customHeight="1" x14ac:dyDescent="0.25">
      <c r="A886" s="305">
        <v>28</v>
      </c>
      <c r="B886" s="599" t="str">
        <v>-</v>
      </c>
      <c r="C886" s="598"/>
      <c r="D886" s="494"/>
    </row>
    <row r="887" spans="1:4" s="313" customFormat="1" ht="21" hidden="1" customHeight="1" x14ac:dyDescent="0.25">
      <c r="A887" s="305">
        <v>29</v>
      </c>
      <c r="B887" s="599" t="str">
        <v>-</v>
      </c>
      <c r="C887" s="598"/>
      <c r="D887" s="494"/>
    </row>
    <row r="888" spans="1:4" s="313" customFormat="1" ht="21" hidden="1" customHeight="1" x14ac:dyDescent="0.25">
      <c r="A888" s="305">
        <v>30</v>
      </c>
      <c r="B888" s="599" t="str">
        <v>-</v>
      </c>
      <c r="C888" s="598"/>
      <c r="D888" s="494"/>
    </row>
    <row r="889" spans="1:4" s="313" customFormat="1" ht="21" hidden="1" customHeight="1" x14ac:dyDescent="0.25">
      <c r="A889" s="305">
        <v>31</v>
      </c>
      <c r="B889" s="599" t="str">
        <v>-</v>
      </c>
      <c r="C889" s="598"/>
      <c r="D889" s="494"/>
    </row>
    <row r="890" spans="1:4" s="313" customFormat="1" ht="21" hidden="1" customHeight="1" x14ac:dyDescent="0.25">
      <c r="A890" s="305">
        <v>32</v>
      </c>
      <c r="B890" s="599" t="str">
        <v>-</v>
      </c>
      <c r="C890" s="598"/>
      <c r="D890" s="494"/>
    </row>
    <row r="891" spans="1:4" s="313" customFormat="1" ht="21" hidden="1" customHeight="1" x14ac:dyDescent="0.25">
      <c r="A891" s="305">
        <v>33</v>
      </c>
      <c r="B891" s="599" t="str">
        <v>-</v>
      </c>
      <c r="C891" s="598"/>
      <c r="D891" s="494"/>
    </row>
    <row r="892" spans="1:4" s="313" customFormat="1" ht="21" hidden="1" customHeight="1" x14ac:dyDescent="0.25">
      <c r="A892" s="305">
        <v>34</v>
      </c>
      <c r="B892" s="599" t="str">
        <v>-</v>
      </c>
      <c r="C892" s="598"/>
      <c r="D892" s="494"/>
    </row>
    <row r="893" spans="1:4" s="313" customFormat="1" ht="21" hidden="1" customHeight="1" x14ac:dyDescent="0.25">
      <c r="A893" s="305">
        <v>35</v>
      </c>
      <c r="B893" s="599" t="str">
        <v>-</v>
      </c>
      <c r="C893" s="598"/>
      <c r="D893" s="494"/>
    </row>
    <row r="894" spans="1:4" s="313" customFormat="1" ht="21" hidden="1" customHeight="1" x14ac:dyDescent="0.25">
      <c r="A894" s="305">
        <v>36</v>
      </c>
      <c r="B894" s="599" t="str">
        <v>-</v>
      </c>
      <c r="C894" s="598"/>
      <c r="D894" s="494"/>
    </row>
    <row r="895" spans="1:4" s="313" customFormat="1" ht="21" hidden="1" customHeight="1" x14ac:dyDescent="0.25">
      <c r="A895" s="305">
        <v>37</v>
      </c>
      <c r="B895" s="599" t="str">
        <v>-</v>
      </c>
      <c r="C895" s="598"/>
      <c r="D895" s="494"/>
    </row>
    <row r="896" spans="1:4" s="313" customFormat="1" ht="21" hidden="1" customHeight="1" x14ac:dyDescent="0.25">
      <c r="A896" s="305">
        <v>38</v>
      </c>
      <c r="B896" s="599" t="str">
        <v>-</v>
      </c>
      <c r="C896" s="598"/>
      <c r="D896" s="494"/>
    </row>
    <row r="897" spans="1:4" s="313" customFormat="1" ht="21" hidden="1" customHeight="1" x14ac:dyDescent="0.25">
      <c r="A897" s="305">
        <v>39</v>
      </c>
      <c r="B897" s="599" t="str">
        <v>-</v>
      </c>
      <c r="C897" s="598"/>
      <c r="D897" s="494"/>
    </row>
    <row r="898" spans="1:4" s="313" customFormat="1" ht="21" hidden="1" customHeight="1" x14ac:dyDescent="0.25">
      <c r="A898" s="305">
        <v>40</v>
      </c>
      <c r="B898" s="599" t="str">
        <v>-</v>
      </c>
      <c r="C898" s="598"/>
      <c r="D898" s="494"/>
    </row>
    <row r="899" spans="1:4" s="313" customFormat="1" ht="21" hidden="1" customHeight="1" x14ac:dyDescent="0.25">
      <c r="A899" s="305">
        <v>41</v>
      </c>
      <c r="B899" s="599" t="str">
        <v>-</v>
      </c>
      <c r="C899" s="598"/>
      <c r="D899" s="494"/>
    </row>
    <row r="900" spans="1:4" s="313" customFormat="1" ht="21" hidden="1" customHeight="1" x14ac:dyDescent="0.25">
      <c r="A900" s="305">
        <v>42</v>
      </c>
      <c r="B900" s="599" t="str">
        <v>-</v>
      </c>
      <c r="C900" s="598"/>
      <c r="D900" s="494"/>
    </row>
    <row r="901" spans="1:4" s="313" customFormat="1" ht="21" hidden="1" customHeight="1" x14ac:dyDescent="0.25">
      <c r="A901" s="305">
        <v>43</v>
      </c>
      <c r="B901" s="599" t="str">
        <v>-</v>
      </c>
      <c r="C901" s="598"/>
      <c r="D901" s="494"/>
    </row>
    <row r="902" spans="1:4" s="313" customFormat="1" ht="21" hidden="1" customHeight="1" x14ac:dyDescent="0.25">
      <c r="A902" s="305">
        <v>44</v>
      </c>
      <c r="B902" s="599" t="str">
        <v>-</v>
      </c>
      <c r="C902" s="598"/>
      <c r="D902" s="494"/>
    </row>
    <row r="903" spans="1:4" s="313" customFormat="1" ht="21" hidden="1" customHeight="1" x14ac:dyDescent="0.25">
      <c r="A903" s="305">
        <v>45</v>
      </c>
      <c r="B903" s="599" t="str">
        <v>-</v>
      </c>
      <c r="C903" s="598"/>
      <c r="D903" s="494"/>
    </row>
    <row r="904" spans="1:4" s="313" customFormat="1" ht="21" hidden="1" customHeight="1" x14ac:dyDescent="0.25">
      <c r="A904" s="305">
        <v>46</v>
      </c>
      <c r="B904" s="599" t="str">
        <v>-</v>
      </c>
      <c r="C904" s="598"/>
      <c r="D904" s="494"/>
    </row>
    <row r="905" spans="1:4" s="313" customFormat="1" ht="21" hidden="1" customHeight="1" x14ac:dyDescent="0.25">
      <c r="A905" s="305">
        <v>47</v>
      </c>
      <c r="B905" s="599" t="str">
        <v>-</v>
      </c>
      <c r="C905" s="598"/>
      <c r="D905" s="494"/>
    </row>
    <row r="906" spans="1:4" s="313" customFormat="1" ht="21" hidden="1" customHeight="1" x14ac:dyDescent="0.25">
      <c r="A906" s="305">
        <v>48</v>
      </c>
      <c r="B906" s="599" t="str">
        <v>-</v>
      </c>
      <c r="C906" s="598"/>
      <c r="D906" s="494"/>
    </row>
    <row r="907" spans="1:4" s="313" customFormat="1" ht="21" hidden="1" customHeight="1" x14ac:dyDescent="0.25">
      <c r="A907" s="305">
        <v>49</v>
      </c>
      <c r="B907" s="599" t="str">
        <v>-</v>
      </c>
      <c r="C907" s="598"/>
      <c r="D907" s="494"/>
    </row>
    <row r="908" spans="1:4" s="313" customFormat="1" ht="21" hidden="1" customHeight="1" x14ac:dyDescent="0.25">
      <c r="A908" s="305">
        <v>50</v>
      </c>
      <c r="B908" s="599" t="str">
        <v>-</v>
      </c>
      <c r="C908" s="598"/>
      <c r="D908" s="494"/>
    </row>
    <row r="909" spans="1:4" s="313" customFormat="1" ht="21" hidden="1" customHeight="1" x14ac:dyDescent="0.25">
      <c r="A909" s="305">
        <v>51</v>
      </c>
      <c r="B909" s="599" t="str">
        <v>-</v>
      </c>
      <c r="C909" s="598"/>
      <c r="D909" s="494"/>
    </row>
    <row r="910" spans="1:4" s="313" customFormat="1" ht="21" hidden="1" customHeight="1" x14ac:dyDescent="0.25">
      <c r="A910" s="305">
        <v>52</v>
      </c>
      <c r="B910" s="599" t="str">
        <v>-</v>
      </c>
      <c r="C910" s="598"/>
      <c r="D910" s="494"/>
    </row>
    <row r="911" spans="1:4" s="313" customFormat="1" ht="21" hidden="1" customHeight="1" x14ac:dyDescent="0.25">
      <c r="A911" s="305">
        <v>53</v>
      </c>
      <c r="B911" s="599" t="str">
        <v>-</v>
      </c>
      <c r="C911" s="598"/>
      <c r="D911" s="494"/>
    </row>
    <row r="912" spans="1:4" s="313" customFormat="1" ht="21" hidden="1" customHeight="1" x14ac:dyDescent="0.25">
      <c r="A912" s="305">
        <v>54</v>
      </c>
      <c r="B912" s="599" t="str">
        <v>-</v>
      </c>
      <c r="C912" s="598"/>
      <c r="D912" s="494"/>
    </row>
    <row r="913" spans="1:4" s="313" customFormat="1" ht="21" hidden="1" customHeight="1" x14ac:dyDescent="0.25">
      <c r="A913" s="305">
        <v>55</v>
      </c>
      <c r="B913" s="599" t="str">
        <v>-</v>
      </c>
      <c r="C913" s="598"/>
      <c r="D913" s="494"/>
    </row>
    <row r="914" spans="1:4" s="313" customFormat="1" ht="21" hidden="1" customHeight="1" x14ac:dyDescent="0.25">
      <c r="A914" s="305">
        <v>56</v>
      </c>
      <c r="B914" s="599" t="str">
        <v>-</v>
      </c>
      <c r="C914" s="598"/>
      <c r="D914" s="494"/>
    </row>
    <row r="915" spans="1:4" s="313" customFormat="1" ht="21" hidden="1" customHeight="1" x14ac:dyDescent="0.25">
      <c r="A915" s="305">
        <v>57</v>
      </c>
      <c r="B915" s="599" t="str">
        <v>-</v>
      </c>
      <c r="C915" s="598"/>
      <c r="D915" s="494"/>
    </row>
    <row r="916" spans="1:4" s="313" customFormat="1" ht="21" hidden="1" customHeight="1" x14ac:dyDescent="0.25">
      <c r="A916" s="305">
        <v>58</v>
      </c>
      <c r="B916" s="599" t="str">
        <v>-</v>
      </c>
      <c r="C916" s="598"/>
      <c r="D916" s="494"/>
    </row>
    <row r="917" spans="1:4" s="313" customFormat="1" ht="21" hidden="1" customHeight="1" x14ac:dyDescent="0.25">
      <c r="A917" s="305">
        <v>59</v>
      </c>
      <c r="B917" s="599" t="str">
        <v>-</v>
      </c>
      <c r="C917" s="598"/>
      <c r="D917" s="494"/>
    </row>
    <row r="918" spans="1:4" s="313" customFormat="1" ht="21" hidden="1" customHeight="1" x14ac:dyDescent="0.25">
      <c r="A918" s="305">
        <v>60</v>
      </c>
      <c r="B918" s="599" t="str">
        <v>-</v>
      </c>
      <c r="C918" s="598"/>
      <c r="D918" s="494"/>
    </row>
    <row r="919" spans="1:4" s="313" customFormat="1" ht="21" hidden="1" customHeight="1" x14ac:dyDescent="0.25">
      <c r="A919" s="305">
        <v>61</v>
      </c>
      <c r="B919" s="599" t="str">
        <v>-</v>
      </c>
      <c r="C919" s="598"/>
      <c r="D919" s="494"/>
    </row>
    <row r="920" spans="1:4" s="313" customFormat="1" ht="21" hidden="1" customHeight="1" x14ac:dyDescent="0.25">
      <c r="A920" s="305">
        <v>62</v>
      </c>
      <c r="B920" s="599" t="str">
        <v>-</v>
      </c>
      <c r="C920" s="598"/>
      <c r="D920" s="494"/>
    </row>
    <row r="921" spans="1:4" s="313" customFormat="1" ht="21" hidden="1" customHeight="1" x14ac:dyDescent="0.25">
      <c r="A921" s="305">
        <v>63</v>
      </c>
      <c r="B921" s="599" t="str">
        <v>-</v>
      </c>
      <c r="C921" s="598"/>
      <c r="D921" s="494"/>
    </row>
    <row r="922" spans="1:4" s="313" customFormat="1" ht="21" hidden="1" customHeight="1" x14ac:dyDescent="0.25">
      <c r="A922" s="305">
        <v>64</v>
      </c>
      <c r="B922" s="599" t="str">
        <v>-</v>
      </c>
      <c r="C922" s="598"/>
      <c r="D922" s="494"/>
    </row>
    <row r="923" spans="1:4" s="313" customFormat="1" ht="21" hidden="1" customHeight="1" x14ac:dyDescent="0.25">
      <c r="A923" s="305">
        <v>65</v>
      </c>
      <c r="B923" s="599" t="str">
        <v>-</v>
      </c>
      <c r="C923" s="598"/>
      <c r="D923" s="494"/>
    </row>
    <row r="924" spans="1:4" s="313" customFormat="1" ht="21" hidden="1" customHeight="1" x14ac:dyDescent="0.25">
      <c r="A924" s="305">
        <v>66</v>
      </c>
      <c r="B924" s="599" t="str">
        <v>-</v>
      </c>
      <c r="C924" s="598"/>
      <c r="D924" s="494"/>
    </row>
    <row r="925" spans="1:4" s="313" customFormat="1" ht="21" hidden="1" customHeight="1" x14ac:dyDescent="0.25">
      <c r="A925" s="305">
        <v>67</v>
      </c>
      <c r="B925" s="599" t="str">
        <v>-</v>
      </c>
      <c r="C925" s="598"/>
      <c r="D925" s="494"/>
    </row>
    <row r="926" spans="1:4" s="313" customFormat="1" ht="21" hidden="1" customHeight="1" x14ac:dyDescent="0.25">
      <c r="A926" s="305">
        <v>68</v>
      </c>
      <c r="B926" s="599" t="str">
        <v>-</v>
      </c>
      <c r="C926" s="598"/>
      <c r="D926" s="494"/>
    </row>
    <row r="927" spans="1:4" s="313" customFormat="1" ht="21" hidden="1" customHeight="1" x14ac:dyDescent="0.25">
      <c r="A927" s="305">
        <v>69</v>
      </c>
      <c r="B927" s="599" t="str">
        <v>-</v>
      </c>
      <c r="C927" s="598"/>
      <c r="D927" s="494"/>
    </row>
    <row r="928" spans="1:4" s="313" customFormat="1" ht="21" hidden="1" customHeight="1" x14ac:dyDescent="0.25">
      <c r="A928" s="305">
        <v>70</v>
      </c>
      <c r="B928" s="599" t="str">
        <v>-</v>
      </c>
      <c r="C928" s="598"/>
      <c r="D928" s="494"/>
    </row>
    <row r="929" spans="1:4" s="313" customFormat="1" ht="21" hidden="1" customHeight="1" x14ac:dyDescent="0.25">
      <c r="A929" s="305">
        <v>71</v>
      </c>
      <c r="B929" s="599" t="str">
        <v>-</v>
      </c>
      <c r="C929" s="598"/>
      <c r="D929" s="494"/>
    </row>
    <row r="930" spans="1:4" s="313" customFormat="1" ht="21" hidden="1" customHeight="1" x14ac:dyDescent="0.25">
      <c r="A930" s="305">
        <v>72</v>
      </c>
      <c r="B930" s="599" t="str">
        <v>-</v>
      </c>
      <c r="C930" s="598"/>
      <c r="D930" s="494"/>
    </row>
    <row r="931" spans="1:4" s="313" customFormat="1" ht="21" hidden="1" customHeight="1" x14ac:dyDescent="0.25">
      <c r="A931" s="305">
        <v>73</v>
      </c>
      <c r="B931" s="599" t="str">
        <v>-</v>
      </c>
      <c r="C931" s="598"/>
      <c r="D931" s="494"/>
    </row>
    <row r="932" spans="1:4" s="313" customFormat="1" ht="21" hidden="1" customHeight="1" x14ac:dyDescent="0.25">
      <c r="A932" s="305">
        <v>74</v>
      </c>
      <c r="B932" s="599" t="str">
        <v>-</v>
      </c>
      <c r="C932" s="598"/>
      <c r="D932" s="494"/>
    </row>
    <row r="933" spans="1:4" s="313" customFormat="1" ht="21" hidden="1" customHeight="1" x14ac:dyDescent="0.25">
      <c r="A933" s="305">
        <v>75</v>
      </c>
      <c r="B933" s="599" t="str">
        <v>-</v>
      </c>
      <c r="C933" s="598"/>
      <c r="D933" s="494"/>
    </row>
    <row r="934" spans="1:4" s="313" customFormat="1" ht="21" hidden="1" customHeight="1" x14ac:dyDescent="0.25">
      <c r="A934" s="305">
        <v>76</v>
      </c>
      <c r="B934" s="599" t="str">
        <v>-</v>
      </c>
      <c r="C934" s="598"/>
      <c r="D934" s="494"/>
    </row>
    <row r="935" spans="1:4" s="313" customFormat="1" ht="21" hidden="1" customHeight="1" x14ac:dyDescent="0.25">
      <c r="A935" s="305">
        <v>77</v>
      </c>
      <c r="B935" s="599" t="str">
        <v>-</v>
      </c>
      <c r="C935" s="598"/>
      <c r="D935" s="494"/>
    </row>
    <row r="936" spans="1:4" s="313" customFormat="1" ht="21" hidden="1" customHeight="1" x14ac:dyDescent="0.25">
      <c r="A936" s="305">
        <v>78</v>
      </c>
      <c r="B936" s="599" t="str">
        <v>-</v>
      </c>
      <c r="C936" s="598"/>
      <c r="D936" s="494"/>
    </row>
    <row r="937" spans="1:4" s="313" customFormat="1" ht="21" hidden="1" customHeight="1" x14ac:dyDescent="0.25">
      <c r="A937" s="305">
        <v>79</v>
      </c>
      <c r="B937" s="599" t="str">
        <v>-</v>
      </c>
      <c r="C937" s="598"/>
      <c r="D937" s="494"/>
    </row>
    <row r="938" spans="1:4" s="313" customFormat="1" ht="21" hidden="1" customHeight="1" x14ac:dyDescent="0.25">
      <c r="A938" s="305">
        <v>80</v>
      </c>
      <c r="B938" s="599" t="str">
        <v>-</v>
      </c>
      <c r="C938" s="598"/>
      <c r="D938" s="494"/>
    </row>
    <row r="939" spans="1:4" s="313" customFormat="1" ht="21" hidden="1" customHeight="1" x14ac:dyDescent="0.25">
      <c r="A939" s="305">
        <v>81</v>
      </c>
      <c r="B939" s="599" t="str">
        <v>-</v>
      </c>
      <c r="C939" s="598"/>
      <c r="D939" s="494"/>
    </row>
    <row r="940" spans="1:4" s="313" customFormat="1" ht="21" hidden="1" customHeight="1" x14ac:dyDescent="0.25">
      <c r="A940" s="305">
        <v>82</v>
      </c>
      <c r="B940" s="599" t="str">
        <v>-</v>
      </c>
      <c r="C940" s="598"/>
      <c r="D940" s="494"/>
    </row>
    <row r="941" spans="1:4" s="313" customFormat="1" ht="21" hidden="1" customHeight="1" x14ac:dyDescent="0.25">
      <c r="A941" s="305">
        <v>83</v>
      </c>
      <c r="B941" s="599" t="str">
        <v>-</v>
      </c>
      <c r="C941" s="598"/>
      <c r="D941" s="494"/>
    </row>
    <row r="942" spans="1:4" s="313" customFormat="1" ht="21" hidden="1" customHeight="1" x14ac:dyDescent="0.25">
      <c r="A942" s="305">
        <v>84</v>
      </c>
      <c r="B942" s="599" t="str">
        <v>-</v>
      </c>
      <c r="C942" s="598"/>
      <c r="D942" s="494"/>
    </row>
    <row r="943" spans="1:4" s="313" customFormat="1" ht="21" hidden="1" customHeight="1" x14ac:dyDescent="0.25">
      <c r="A943" s="305">
        <v>85</v>
      </c>
      <c r="B943" s="599" t="str">
        <v>-</v>
      </c>
      <c r="C943" s="598"/>
      <c r="D943" s="494"/>
    </row>
    <row r="944" spans="1:4" s="313" customFormat="1" ht="21" hidden="1" customHeight="1" x14ac:dyDescent="0.25">
      <c r="A944" s="305">
        <v>86</v>
      </c>
      <c r="B944" s="599" t="str">
        <v>-</v>
      </c>
      <c r="C944" s="598"/>
      <c r="D944" s="494"/>
    </row>
    <row r="945" spans="1:4" s="313" customFormat="1" ht="21" hidden="1" customHeight="1" x14ac:dyDescent="0.25">
      <c r="A945" s="305">
        <v>87</v>
      </c>
      <c r="B945" s="599" t="str">
        <v>-</v>
      </c>
      <c r="C945" s="598"/>
      <c r="D945" s="494"/>
    </row>
    <row r="946" spans="1:4" s="313" customFormat="1" ht="21" hidden="1" customHeight="1" x14ac:dyDescent="0.25">
      <c r="A946" s="305">
        <v>88</v>
      </c>
      <c r="B946" s="599" t="str">
        <v>-</v>
      </c>
      <c r="C946" s="598"/>
      <c r="D946" s="494"/>
    </row>
    <row r="947" spans="1:4" s="313" customFormat="1" ht="21" hidden="1" customHeight="1" x14ac:dyDescent="0.25">
      <c r="A947" s="305">
        <v>89</v>
      </c>
      <c r="B947" s="599" t="str">
        <v>-</v>
      </c>
      <c r="C947" s="598"/>
      <c r="D947" s="494"/>
    </row>
    <row r="948" spans="1:4" s="313" customFormat="1" ht="21" hidden="1" customHeight="1" x14ac:dyDescent="0.25">
      <c r="A948" s="305">
        <v>90</v>
      </c>
      <c r="B948" s="599" t="str">
        <v>-</v>
      </c>
      <c r="C948" s="598"/>
      <c r="D948" s="494"/>
    </row>
    <row r="949" spans="1:4" s="313" customFormat="1" ht="21" hidden="1" customHeight="1" x14ac:dyDescent="0.25">
      <c r="A949" s="305">
        <v>91</v>
      </c>
      <c r="B949" s="599" t="str">
        <v>-</v>
      </c>
      <c r="C949" s="598"/>
      <c r="D949" s="494"/>
    </row>
    <row r="950" spans="1:4" s="313" customFormat="1" ht="21" hidden="1" customHeight="1" x14ac:dyDescent="0.25">
      <c r="A950" s="305">
        <v>92</v>
      </c>
      <c r="B950" s="599" t="str">
        <v>-</v>
      </c>
      <c r="C950" s="598"/>
      <c r="D950" s="494"/>
    </row>
    <row r="951" spans="1:4" s="313" customFormat="1" ht="21" hidden="1" customHeight="1" x14ac:dyDescent="0.25">
      <c r="A951" s="305">
        <v>93</v>
      </c>
      <c r="B951" s="599" t="str">
        <v>-</v>
      </c>
      <c r="C951" s="598"/>
      <c r="D951" s="494"/>
    </row>
    <row r="952" spans="1:4" s="313" customFormat="1" ht="21" hidden="1" customHeight="1" x14ac:dyDescent="0.25">
      <c r="A952" s="305">
        <v>94</v>
      </c>
      <c r="B952" s="599" t="str">
        <v>-</v>
      </c>
      <c r="C952" s="598"/>
      <c r="D952" s="494"/>
    </row>
    <row r="953" spans="1:4" s="313" customFormat="1" ht="21" hidden="1" customHeight="1" x14ac:dyDescent="0.25">
      <c r="A953" s="305">
        <v>95</v>
      </c>
      <c r="B953" s="599" t="str">
        <v>-</v>
      </c>
      <c r="C953" s="598"/>
      <c r="D953" s="494"/>
    </row>
    <row r="954" spans="1:4" s="313" customFormat="1" ht="21" hidden="1" customHeight="1" x14ac:dyDescent="0.25">
      <c r="A954" s="305">
        <v>96</v>
      </c>
      <c r="B954" s="599" t="str">
        <v>-</v>
      </c>
      <c r="C954" s="598"/>
      <c r="D954" s="494"/>
    </row>
    <row r="955" spans="1:4" s="313" customFormat="1" ht="21" hidden="1" customHeight="1" x14ac:dyDescent="0.25">
      <c r="A955" s="305">
        <v>97</v>
      </c>
      <c r="B955" s="599" t="str">
        <v>-</v>
      </c>
      <c r="C955" s="598"/>
      <c r="D955" s="494"/>
    </row>
    <row r="956" spans="1:4" s="313" customFormat="1" ht="21" hidden="1" customHeight="1" x14ac:dyDescent="0.25">
      <c r="A956" s="305">
        <v>98</v>
      </c>
      <c r="B956" s="599" t="str">
        <v>-</v>
      </c>
      <c r="C956" s="598"/>
      <c r="D956" s="494"/>
    </row>
    <row r="957" spans="1:4" s="313" customFormat="1" ht="21" hidden="1" customHeight="1" x14ac:dyDescent="0.25">
      <c r="A957" s="305">
        <v>99</v>
      </c>
      <c r="B957" s="599" t="str">
        <v>-</v>
      </c>
      <c r="C957" s="598"/>
      <c r="D957" s="494"/>
    </row>
    <row r="958" spans="1:4" s="313" customFormat="1" ht="21" hidden="1" customHeight="1" x14ac:dyDescent="0.25">
      <c r="A958" s="305">
        <v>100</v>
      </c>
      <c r="B958" s="599" t="str">
        <v>-</v>
      </c>
      <c r="C958" s="598"/>
      <c r="D958" s="494"/>
    </row>
    <row r="959" spans="1:4" s="313" customFormat="1" ht="21" hidden="1" customHeight="1" x14ac:dyDescent="0.25">
      <c r="A959" s="305">
        <v>101</v>
      </c>
      <c r="B959" s="599" t="str">
        <v>-</v>
      </c>
      <c r="C959" s="598"/>
      <c r="D959" s="494"/>
    </row>
    <row r="960" spans="1:4" s="313" customFormat="1" ht="21" hidden="1" customHeight="1" x14ac:dyDescent="0.25">
      <c r="A960" s="305">
        <v>102</v>
      </c>
      <c r="B960" s="599" t="str">
        <v>-</v>
      </c>
      <c r="C960" s="598"/>
      <c r="D960" s="494"/>
    </row>
    <row r="961" spans="1:4" s="313" customFormat="1" ht="21" hidden="1" customHeight="1" x14ac:dyDescent="0.25">
      <c r="A961" s="305">
        <v>103</v>
      </c>
      <c r="B961" s="599" t="str">
        <v>-</v>
      </c>
      <c r="C961" s="598"/>
      <c r="D961" s="494"/>
    </row>
    <row r="962" spans="1:4" s="313" customFormat="1" ht="21" hidden="1" customHeight="1" x14ac:dyDescent="0.25">
      <c r="A962" s="305">
        <v>104</v>
      </c>
      <c r="B962" s="599" t="str">
        <v>-</v>
      </c>
      <c r="C962" s="598"/>
      <c r="D962" s="494"/>
    </row>
    <row r="963" spans="1:4" s="313" customFormat="1" ht="21" hidden="1" customHeight="1" x14ac:dyDescent="0.25">
      <c r="A963" s="305">
        <v>105</v>
      </c>
      <c r="B963" s="599" t="str">
        <v>-</v>
      </c>
      <c r="C963" s="598"/>
      <c r="D963" s="494"/>
    </row>
    <row r="964" spans="1:4" s="313" customFormat="1" ht="21" hidden="1" customHeight="1" x14ac:dyDescent="0.25">
      <c r="A964" s="305">
        <v>106</v>
      </c>
      <c r="B964" s="599" t="str">
        <v>-</v>
      </c>
      <c r="C964" s="598"/>
      <c r="D964" s="494"/>
    </row>
    <row r="965" spans="1:4" s="313" customFormat="1" ht="21" hidden="1" customHeight="1" x14ac:dyDescent="0.25">
      <c r="A965" s="305">
        <v>107</v>
      </c>
      <c r="B965" s="599" t="str">
        <v>-</v>
      </c>
      <c r="C965" s="598"/>
      <c r="D965" s="494"/>
    </row>
    <row r="966" spans="1:4" s="313" customFormat="1" ht="21" hidden="1" customHeight="1" x14ac:dyDescent="0.25">
      <c r="A966" s="305">
        <v>108</v>
      </c>
      <c r="B966" s="599" t="str">
        <v>-</v>
      </c>
      <c r="C966" s="598"/>
      <c r="D966" s="494"/>
    </row>
    <row r="967" spans="1:4" s="313" customFormat="1" ht="21" hidden="1" customHeight="1" x14ac:dyDescent="0.25">
      <c r="A967" s="305">
        <v>109</v>
      </c>
      <c r="B967" s="599" t="str">
        <v>-</v>
      </c>
      <c r="C967" s="598"/>
      <c r="D967" s="494"/>
    </row>
    <row r="968" spans="1:4" s="313" customFormat="1" ht="21" hidden="1" customHeight="1" x14ac:dyDescent="0.25">
      <c r="A968" s="305">
        <v>110</v>
      </c>
      <c r="B968" s="599" t="str">
        <v>-</v>
      </c>
      <c r="C968" s="598"/>
      <c r="D968" s="494"/>
    </row>
    <row r="969" spans="1:4" s="313" customFormat="1" ht="21" hidden="1" customHeight="1" x14ac:dyDescent="0.25">
      <c r="A969" s="305">
        <v>111</v>
      </c>
      <c r="B969" s="599" t="str">
        <v>-</v>
      </c>
      <c r="C969" s="598"/>
      <c r="D969" s="494"/>
    </row>
    <row r="970" spans="1:4" s="313" customFormat="1" ht="21" hidden="1" customHeight="1" x14ac:dyDescent="0.25">
      <c r="A970" s="305">
        <v>112</v>
      </c>
      <c r="B970" s="599" t="str">
        <v>-</v>
      </c>
      <c r="C970" s="598"/>
      <c r="D970" s="494"/>
    </row>
    <row r="971" spans="1:4" s="313" customFormat="1" ht="21" hidden="1" customHeight="1" x14ac:dyDescent="0.25">
      <c r="A971" s="305">
        <v>113</v>
      </c>
      <c r="B971" s="599" t="str">
        <v>-</v>
      </c>
      <c r="C971" s="598"/>
      <c r="D971" s="494"/>
    </row>
    <row r="972" spans="1:4" s="313" customFormat="1" ht="21" hidden="1" customHeight="1" x14ac:dyDescent="0.25">
      <c r="A972" s="305">
        <v>114</v>
      </c>
      <c r="B972" s="599" t="str">
        <v>-</v>
      </c>
      <c r="C972" s="598"/>
      <c r="D972" s="494"/>
    </row>
    <row r="973" spans="1:4" s="313" customFormat="1" ht="21" hidden="1" customHeight="1" x14ac:dyDescent="0.25">
      <c r="A973" s="305">
        <v>115</v>
      </c>
      <c r="B973" s="599" t="str">
        <v>-</v>
      </c>
      <c r="C973" s="598"/>
      <c r="D973" s="494"/>
    </row>
    <row r="974" spans="1:4" s="313" customFormat="1" ht="21" hidden="1" customHeight="1" x14ac:dyDescent="0.25">
      <c r="A974" s="305">
        <v>116</v>
      </c>
      <c r="B974" s="599" t="str">
        <v>-</v>
      </c>
      <c r="C974" s="598"/>
      <c r="D974" s="494"/>
    </row>
    <row r="975" spans="1:4" s="313" customFormat="1" ht="21" hidden="1" customHeight="1" x14ac:dyDescent="0.25">
      <c r="A975" s="305">
        <v>117</v>
      </c>
      <c r="B975" s="599" t="str">
        <v>-</v>
      </c>
      <c r="C975" s="598"/>
      <c r="D975" s="494"/>
    </row>
    <row r="976" spans="1:4" s="313" customFormat="1" ht="21" hidden="1" customHeight="1" x14ac:dyDescent="0.25">
      <c r="A976" s="305">
        <v>118</v>
      </c>
      <c r="B976" s="599" t="str">
        <v>-</v>
      </c>
      <c r="C976" s="598"/>
      <c r="D976" s="494"/>
    </row>
    <row r="977" spans="1:4" s="313" customFormat="1" ht="21" customHeight="1" thickTop="1" x14ac:dyDescent="0.25">
      <c r="A977" s="305">
        <v>119</v>
      </c>
      <c r="B977" s="599" t="str">
        <v>-</v>
      </c>
      <c r="C977" s="598"/>
      <c r="D977" s="494"/>
    </row>
    <row r="978" spans="1:4" s="305" customFormat="1" ht="21" customHeight="1" x14ac:dyDescent="0.25">
      <c r="A978" s="305">
        <v>120</v>
      </c>
      <c r="B978" s="599" t="str">
        <v>-</v>
      </c>
      <c r="C978" s="598"/>
      <c r="D978" s="492"/>
    </row>
    <row r="979" spans="1:4" ht="21" customHeight="1" x14ac:dyDescent="0.25">
      <c r="C979" s="41" t="s">
        <v>848</v>
      </c>
    </row>
  </sheetData>
  <sheetProtection formatColumns="0" formatRows="0"/>
  <mergeCells count="1">
    <mergeCell ref="B700:B704"/>
  </mergeCells>
  <phoneticPr fontId="3"/>
  <conditionalFormatting sqref="D39:S159 D162:S283 D298:S420 D423:S545">
    <cfRule type="expression" dxfId="125" priority="14">
      <formula>IF(D$39=0, TRUE, FALSE)</formula>
    </cfRule>
  </conditionalFormatting>
  <conditionalFormatting sqref="D298:S420">
    <cfRule type="expression" dxfId="124" priority="2">
      <formula>IF(AND($B$287="大分類", $B$295=D$299), TRUE, FALSE)</formula>
    </cfRule>
    <cfRule type="expression" dxfId="123" priority="60">
      <formula>IF(AND($B$287="大分類", $B$295=D$298), TRUE, FALSE)</formula>
    </cfRule>
  </conditionalFormatting>
  <conditionalFormatting sqref="D423:S545">
    <cfRule type="expression" dxfId="122" priority="1">
      <formula>IF(AND($B$287="小分類", $B$295=D$424), TRUE, FALSE)</formula>
    </cfRule>
    <cfRule type="expression" dxfId="121" priority="61">
      <formula>IF(AND($B$287="小分類", $B$295=D$423), TRUE, FALSE)</formula>
    </cfRule>
  </conditionalFormatting>
  <dataValidations count="5">
    <dataValidation type="list" allowBlank="1" showInputMessage="1" showErrorMessage="1" sqref="C10">
      <formula1>"1. アンケート調査, 2. 既存統計の活用"</formula1>
    </dataValidation>
    <dataValidation type="list" allowBlank="1" showInputMessage="1" showErrorMessage="1" sqref="B287">
      <formula1>"大分類, 小分類"</formula1>
    </dataValidation>
    <dataValidation type="list" allowBlank="1" showInputMessage="1" showErrorMessage="1" sqref="C163:C285 C425:C544 C300:C419">
      <formula1>分類_出力</formula1>
    </dataValidation>
    <dataValidation type="list" allowBlank="1" showInputMessage="1" showErrorMessage="1" sqref="B295">
      <formula1>IF($B$294="観光客属性", 観光客属性, IF($B$294="カテゴリごとの総数", OFFSET($H$17, 0, 0, MAX($E$17:$E$32), 1)))</formula1>
    </dataValidation>
    <dataValidation type="list" allowBlank="1" showInputMessage="1" showErrorMessage="1" sqref="B294">
      <formula1>"観光客属性,カテゴリごとの総数"</formula1>
    </dataValidation>
  </dataValidations>
  <hyperlinks>
    <hyperlink ref="B33" r:id="rId1" display="参照：北海道観光入込客数統計調査報告書"/>
    <hyperlink ref="B676" r:id="rId2"/>
    <hyperlink ref="B692" r:id="rId3"/>
    <hyperlink ref="D715" r:id="rId4" display="参照：総務省「国勢調査」"/>
    <hyperlink ref="E724" r:id="rId5" display="参照：総務省「経済センサス（活動調査）」"/>
    <hyperlink ref="E854" r:id="rId6" display="参照：総務省「経済センサス（活動調査）」"/>
    <hyperlink ref="H740" r:id="rId7"/>
    <hyperlink ref="C676" r:id="rId8"/>
    <hyperlink ref="H724" r:id="rId9" display="参照：総務省「国勢調査」"/>
  </hyperlinks>
  <pageMargins left="0.7" right="0.7" top="0.75" bottom="0.75" header="0.3" footer="0.3"/>
  <rowBreaks count="3" manualBreakCount="3">
    <brk id="33" max="16383" man="1"/>
    <brk id="690" max="7" man="1"/>
    <brk id="720" max="7" man="1"/>
  </rowBreaks>
  <ignoredErrors>
    <ignoredError sqref="H20:H32" evalError="1"/>
    <ignoredError sqref="D425:S544" unlockedFormula="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79998168889431442"/>
  </sheetPr>
  <dimension ref="A3:S398"/>
  <sheetViews>
    <sheetView showGridLines="0" zoomScale="80" zoomScaleNormal="80" workbookViewId="0">
      <selection activeCell="E282" sqref="E282"/>
    </sheetView>
  </sheetViews>
  <sheetFormatPr defaultRowHeight="15.75" x14ac:dyDescent="0.25"/>
  <cols>
    <col min="2" max="2" width="14.5546875" customWidth="1"/>
    <col min="3" max="3" width="21.88671875" customWidth="1"/>
    <col min="4" max="10" width="14.5546875" customWidth="1"/>
    <col min="11" max="19" width="14.5546875" hidden="1" customWidth="1"/>
  </cols>
  <sheetData>
    <row r="3" spans="1:19" s="305" customFormat="1" ht="21" customHeight="1" x14ac:dyDescent="0.25">
      <c r="B3" s="305" t="s">
        <v>612</v>
      </c>
    </row>
    <row r="4" spans="1:19" s="305" customFormat="1" ht="21" customHeight="1" thickBot="1" x14ac:dyDescent="0.3">
      <c r="B4" s="305" t="s">
        <v>783</v>
      </c>
    </row>
    <row r="5" spans="1:19" ht="33" thickTop="1" thickBot="1" x14ac:dyDescent="0.3">
      <c r="A5" s="41"/>
      <c r="B5" s="698" t="s">
        <v>548</v>
      </c>
      <c r="C5" s="41"/>
      <c r="D5" s="41"/>
      <c r="E5" s="41"/>
      <c r="F5" s="57"/>
      <c r="G5" s="57"/>
      <c r="H5" s="41"/>
      <c r="I5" s="13"/>
      <c r="J5" s="13"/>
      <c r="K5" s="13"/>
      <c r="L5" s="13"/>
      <c r="M5" s="13"/>
      <c r="N5" s="13"/>
      <c r="O5" s="13"/>
      <c r="P5" s="13"/>
      <c r="Q5" s="13"/>
      <c r="R5" s="13"/>
      <c r="S5" s="13"/>
    </row>
    <row r="6" spans="1:19" s="305" customFormat="1" ht="17.25" thickTop="1" thickBot="1" x14ac:dyDescent="0.3">
      <c r="B6" s="333"/>
      <c r="C6" s="574" t="s">
        <v>543</v>
      </c>
      <c r="D6"/>
      <c r="E6"/>
      <c r="F6" s="313"/>
    </row>
    <row r="7" spans="1:19" s="305" customFormat="1" ht="21" customHeight="1" thickTop="1" x14ac:dyDescent="0.25">
      <c r="B7" s="699" t="str">
        <f t="array" ref="B7:B22">IF(観光客属性="", "", 観光客属性)</f>
        <v>総数</v>
      </c>
      <c r="C7" s="700"/>
      <c r="D7"/>
      <c r="E7"/>
      <c r="F7" s="313"/>
    </row>
    <row r="8" spans="1:19" s="305" customFormat="1" ht="21" customHeight="1" x14ac:dyDescent="0.25">
      <c r="B8" s="699" t="str">
        <v>日帰り客</v>
      </c>
      <c r="C8" s="701"/>
      <c r="D8"/>
      <c r="E8"/>
      <c r="F8" s="313"/>
      <c r="H8" s="315"/>
    </row>
    <row r="9" spans="1:19" s="305" customFormat="1" ht="21" customHeight="1" x14ac:dyDescent="0.25">
      <c r="B9" s="699" t="str">
        <v>宿泊客</v>
      </c>
      <c r="C9" s="701"/>
      <c r="D9"/>
      <c r="E9"/>
      <c r="F9" s="313"/>
    </row>
    <row r="10" spans="1:19" s="305" customFormat="1" ht="21" customHeight="1" x14ac:dyDescent="0.25">
      <c r="B10" s="699" t="str">
        <v>道内客</v>
      </c>
      <c r="C10" s="701"/>
      <c r="D10"/>
      <c r="E10"/>
      <c r="F10" s="313"/>
    </row>
    <row r="11" spans="1:19" s="305" customFormat="1" ht="21" customHeight="1" x14ac:dyDescent="0.25">
      <c r="B11" s="699" t="str">
        <v>道外客</v>
      </c>
      <c r="C11" s="701"/>
      <c r="D11"/>
      <c r="E11"/>
      <c r="F11" s="313"/>
    </row>
    <row r="12" spans="1:19" s="305" customFormat="1" ht="21" customHeight="1" thickBot="1" x14ac:dyDescent="0.3">
      <c r="B12" s="699" t="str">
        <v>外国人客</v>
      </c>
      <c r="C12" s="702"/>
      <c r="D12"/>
      <c r="E12"/>
      <c r="F12" s="313"/>
    </row>
    <row r="13" spans="1:19" s="305" customFormat="1" ht="21" hidden="1" customHeight="1" x14ac:dyDescent="0.25">
      <c r="B13" s="314" t="str">
        <v/>
      </c>
      <c r="C13" s="130"/>
      <c r="D13"/>
      <c r="E13"/>
      <c r="F13" s="313"/>
    </row>
    <row r="14" spans="1:19" s="305" customFormat="1" ht="21" hidden="1" customHeight="1" x14ac:dyDescent="0.25">
      <c r="B14" s="314" t="str">
        <v/>
      </c>
      <c r="C14" s="316"/>
      <c r="D14"/>
      <c r="E14"/>
      <c r="F14" s="313"/>
    </row>
    <row r="15" spans="1:19" s="305" customFormat="1" ht="21" hidden="1" customHeight="1" x14ac:dyDescent="0.25">
      <c r="B15" s="314" t="str">
        <v/>
      </c>
      <c r="C15" s="316"/>
      <c r="D15"/>
      <c r="E15"/>
      <c r="F15" s="313"/>
    </row>
    <row r="16" spans="1:19" s="305" customFormat="1" ht="21" hidden="1" customHeight="1" x14ac:dyDescent="0.25">
      <c r="B16" s="314" t="str">
        <v/>
      </c>
      <c r="C16" s="316"/>
      <c r="D16"/>
      <c r="E16"/>
      <c r="F16" s="313"/>
    </row>
    <row r="17" spans="1:19" s="305" customFormat="1" ht="21" hidden="1" customHeight="1" x14ac:dyDescent="0.25">
      <c r="B17" s="314" t="str">
        <v/>
      </c>
      <c r="C17" s="316"/>
      <c r="D17"/>
      <c r="E17"/>
      <c r="F17" s="313"/>
    </row>
    <row r="18" spans="1:19" s="305" customFormat="1" ht="21" hidden="1" customHeight="1" x14ac:dyDescent="0.25">
      <c r="B18" s="314" t="str">
        <v/>
      </c>
      <c r="C18" s="316"/>
      <c r="D18"/>
      <c r="E18"/>
      <c r="F18" s="313"/>
    </row>
    <row r="19" spans="1:19" s="305" customFormat="1" ht="21" hidden="1" customHeight="1" x14ac:dyDescent="0.25">
      <c r="B19" s="314" t="str">
        <v/>
      </c>
      <c r="C19" s="316"/>
      <c r="D19"/>
      <c r="E19"/>
      <c r="F19" s="313"/>
    </row>
    <row r="20" spans="1:19" s="305" customFormat="1" ht="21" hidden="1" customHeight="1" x14ac:dyDescent="0.25">
      <c r="B20" s="314" t="str">
        <v/>
      </c>
      <c r="C20" s="316"/>
      <c r="D20"/>
      <c r="E20"/>
      <c r="F20" s="313"/>
    </row>
    <row r="21" spans="1:19" s="305" customFormat="1" ht="21" customHeight="1" thickTop="1" x14ac:dyDescent="0.25">
      <c r="B21" s="314" t="str">
        <v/>
      </c>
      <c r="C21" s="316"/>
      <c r="D21"/>
      <c r="E21"/>
      <c r="F21" s="313"/>
    </row>
    <row r="22" spans="1:19" s="305" customFormat="1" ht="21" customHeight="1" x14ac:dyDescent="0.25">
      <c r="B22" s="314" t="str">
        <v/>
      </c>
      <c r="C22" s="316"/>
      <c r="D22"/>
      <c r="E22"/>
      <c r="F22" s="313"/>
    </row>
    <row r="23" spans="1:19" s="305" customFormat="1" ht="21" customHeight="1" x14ac:dyDescent="0.25"/>
    <row r="24" spans="1:19" s="305" customFormat="1" ht="21" customHeight="1" x14ac:dyDescent="0.25"/>
    <row r="25" spans="1:19" s="305" customFormat="1" ht="21" customHeight="1" x14ac:dyDescent="0.25">
      <c r="A25" s="315"/>
      <c r="B25" s="315" t="s">
        <v>613</v>
      </c>
      <c r="C25" s="315"/>
      <c r="D25" s="315"/>
    </row>
    <row r="26" spans="1:19" s="305" customFormat="1" ht="21" customHeight="1" thickBot="1" x14ac:dyDescent="0.3">
      <c r="A26" s="315"/>
      <c r="B26" s="315" t="s">
        <v>784</v>
      </c>
      <c r="C26" s="315"/>
      <c r="D26" s="315"/>
    </row>
    <row r="27" spans="1:19" ht="33" thickTop="1" thickBot="1" x14ac:dyDescent="0.3">
      <c r="A27" s="41"/>
      <c r="B27" s="698" t="s">
        <v>548</v>
      </c>
      <c r="C27" s="41"/>
      <c r="D27" s="41"/>
      <c r="E27" s="41"/>
      <c r="F27" s="57"/>
      <c r="G27" s="57"/>
      <c r="H27" s="41"/>
      <c r="I27" s="13"/>
      <c r="J27" s="13"/>
      <c r="K27" s="13"/>
      <c r="L27" s="13"/>
      <c r="M27" s="13"/>
      <c r="N27" s="13"/>
      <c r="O27" s="13"/>
      <c r="P27" s="13"/>
      <c r="Q27" s="13"/>
      <c r="R27" s="13"/>
      <c r="S27" s="13"/>
    </row>
    <row r="28" spans="1:19" s="313" customFormat="1" ht="16.5" thickTop="1" x14ac:dyDescent="0.25">
      <c r="A28" s="305"/>
      <c r="B28" s="306" t="s">
        <v>516</v>
      </c>
      <c r="C28" s="305"/>
      <c r="D28" s="305" t="s">
        <v>820</v>
      </c>
      <c r="E28" s="305"/>
      <c r="F28" s="318"/>
      <c r="G28" s="318"/>
      <c r="H28" s="305"/>
      <c r="I28" s="13"/>
      <c r="J28" s="13"/>
      <c r="K28" s="13"/>
      <c r="L28" s="13"/>
      <c r="M28" s="13"/>
      <c r="N28" s="13"/>
      <c r="O28" s="13"/>
      <c r="P28" s="13"/>
      <c r="Q28" s="13"/>
      <c r="R28" s="13"/>
      <c r="S28" s="13"/>
    </row>
    <row r="29" spans="1:19" s="313" customFormat="1" ht="48" thickBot="1" x14ac:dyDescent="0.3">
      <c r="A29" s="305"/>
      <c r="B29" s="544" t="s">
        <v>777</v>
      </c>
      <c r="C29" s="545"/>
      <c r="D29" s="626" t="str">
        <f t="array" ref="D29:S29">TRANSPOSE(観光客属性)</f>
        <v>総数</v>
      </c>
      <c r="E29" s="627" t="str">
        <v>日帰り客</v>
      </c>
      <c r="F29" s="627" t="str">
        <v>宿泊客</v>
      </c>
      <c r="G29" s="627" t="str">
        <v>道内客</v>
      </c>
      <c r="H29" s="627" t="str">
        <v>道外客</v>
      </c>
      <c r="I29" s="627" t="str">
        <v>外国人客</v>
      </c>
      <c r="J29" s="320">
        <v>0</v>
      </c>
      <c r="K29" s="320">
        <v>0</v>
      </c>
      <c r="L29" s="320">
        <v>0</v>
      </c>
      <c r="M29" s="320">
        <v>0</v>
      </c>
      <c r="N29" s="320">
        <v>0</v>
      </c>
      <c r="O29" s="320">
        <v>0</v>
      </c>
      <c r="P29" s="320">
        <v>0</v>
      </c>
      <c r="Q29" s="320">
        <v>0</v>
      </c>
      <c r="R29" s="320">
        <v>0</v>
      </c>
      <c r="S29" s="320">
        <v>0</v>
      </c>
    </row>
    <row r="30" spans="1:19" s="313" customFormat="1" ht="16.5" thickTop="1" x14ac:dyDescent="0.25">
      <c r="A30" s="305"/>
      <c r="B30" s="569" t="str">
        <f t="array" ref="B30:B149">IF(消費項目_大分類="", "", 消費項目_大分類)</f>
        <v>交通費</v>
      </c>
      <c r="C30" s="572" t="str">
        <f>IF(入力!C40="", "", 入力!C40)</f>
        <v/>
      </c>
      <c r="D30" s="704"/>
      <c r="E30" s="628"/>
      <c r="F30" s="628"/>
      <c r="G30" s="628"/>
      <c r="H30" s="628"/>
      <c r="I30" s="629"/>
      <c r="J30" s="622"/>
      <c r="K30" s="321"/>
      <c r="L30" s="321"/>
      <c r="M30" s="321"/>
      <c r="N30" s="321"/>
      <c r="O30" s="321"/>
      <c r="P30" s="321"/>
      <c r="Q30" s="321"/>
      <c r="R30" s="321"/>
      <c r="S30" s="321"/>
    </row>
    <row r="31" spans="1:19" s="313" customFormat="1" x14ac:dyDescent="0.25">
      <c r="A31" s="305"/>
      <c r="B31" s="569" t="str">
        <v>宿泊費</v>
      </c>
      <c r="C31" s="572" t="str">
        <f>IF(入力!C41="", "", 入力!C41)</f>
        <v/>
      </c>
      <c r="D31" s="683"/>
      <c r="E31" s="321"/>
      <c r="F31" s="321"/>
      <c r="G31" s="321"/>
      <c r="H31" s="321"/>
      <c r="I31" s="630"/>
      <c r="J31" s="622"/>
      <c r="K31" s="321"/>
      <c r="L31" s="321"/>
      <c r="M31" s="321"/>
      <c r="N31" s="321"/>
      <c r="O31" s="321"/>
      <c r="P31" s="321"/>
      <c r="Q31" s="321"/>
      <c r="R31" s="321"/>
      <c r="S31" s="321"/>
    </row>
    <row r="32" spans="1:19" s="313" customFormat="1" x14ac:dyDescent="0.25">
      <c r="A32" s="305"/>
      <c r="B32" s="569" t="str">
        <v>飲食費</v>
      </c>
      <c r="C32" s="572" t="str">
        <f>IF(入力!C42="", "", 入力!C42)</f>
        <v/>
      </c>
      <c r="D32" s="683"/>
      <c r="E32" s="321"/>
      <c r="F32" s="321"/>
      <c r="G32" s="321"/>
      <c r="H32" s="321"/>
      <c r="I32" s="630"/>
      <c r="J32" s="622"/>
      <c r="K32" s="321"/>
      <c r="L32" s="321"/>
      <c r="M32" s="321"/>
      <c r="N32" s="321"/>
      <c r="O32" s="321"/>
      <c r="P32" s="321"/>
      <c r="Q32" s="321"/>
      <c r="R32" s="321"/>
      <c r="S32" s="321"/>
    </row>
    <row r="33" spans="1:19" s="313" customFormat="1" x14ac:dyDescent="0.25">
      <c r="A33" s="305"/>
      <c r="B33" s="569" t="str">
        <v>買い物費</v>
      </c>
      <c r="C33" s="572" t="str">
        <f>IF(入力!C43="", "", 入力!C43)</f>
        <v/>
      </c>
      <c r="D33" s="683"/>
      <c r="E33" s="321"/>
      <c r="F33" s="321"/>
      <c r="G33" s="321"/>
      <c r="H33" s="321"/>
      <c r="I33" s="630"/>
      <c r="J33" s="622"/>
      <c r="K33" s="321"/>
      <c r="L33" s="321"/>
      <c r="M33" s="321"/>
      <c r="N33" s="321"/>
      <c r="O33" s="321"/>
      <c r="P33" s="321"/>
      <c r="Q33" s="321"/>
      <c r="R33" s="321"/>
      <c r="S33" s="321"/>
    </row>
    <row r="34" spans="1:19" s="313" customFormat="1" ht="16.5" thickBot="1" x14ac:dyDescent="0.3">
      <c r="A34" s="305"/>
      <c r="B34" s="569" t="str">
        <v>その他（入場料など）</v>
      </c>
      <c r="C34" s="572" t="str">
        <f>IF(入力!C44="", "", 入力!C44)</f>
        <v/>
      </c>
      <c r="D34" s="705"/>
      <c r="E34" s="706"/>
      <c r="F34" s="706"/>
      <c r="G34" s="706"/>
      <c r="H34" s="706"/>
      <c r="I34" s="621"/>
      <c r="J34" s="623"/>
      <c r="K34" s="316"/>
      <c r="L34" s="316"/>
      <c r="M34" s="316"/>
      <c r="N34" s="316"/>
      <c r="O34" s="316"/>
      <c r="P34" s="316"/>
      <c r="Q34" s="316"/>
      <c r="R34" s="316"/>
      <c r="S34" s="316"/>
    </row>
    <row r="35" spans="1:19" s="313" customFormat="1" hidden="1" x14ac:dyDescent="0.25">
      <c r="A35" s="305"/>
      <c r="B35" s="569" t="str">
        <v/>
      </c>
      <c r="C35" s="570" t="str">
        <f>IF(入力!C45="", "", 入力!C45)</f>
        <v/>
      </c>
      <c r="D35" s="703"/>
      <c r="E35" s="703"/>
      <c r="F35" s="703"/>
      <c r="G35" s="703"/>
      <c r="H35" s="703"/>
      <c r="I35" s="703"/>
      <c r="J35" s="316"/>
      <c r="K35" s="316"/>
      <c r="L35" s="316"/>
      <c r="M35" s="316"/>
      <c r="N35" s="316"/>
      <c r="O35" s="316"/>
      <c r="P35" s="316"/>
      <c r="Q35" s="316"/>
      <c r="R35" s="316"/>
      <c r="S35" s="316"/>
    </row>
    <row r="36" spans="1:19" s="313" customFormat="1" hidden="1" x14ac:dyDescent="0.25">
      <c r="A36" s="305"/>
      <c r="B36" s="569" t="str">
        <v/>
      </c>
      <c r="C36" s="570" t="str">
        <f>IF(入力!C46="", "", 入力!C46)</f>
        <v/>
      </c>
      <c r="D36" s="316"/>
      <c r="E36" s="316"/>
      <c r="F36" s="316"/>
      <c r="G36" s="316"/>
      <c r="H36" s="316"/>
      <c r="I36" s="316"/>
      <c r="J36" s="316"/>
      <c r="K36" s="316"/>
      <c r="L36" s="316"/>
      <c r="M36" s="316"/>
      <c r="N36" s="316"/>
      <c r="O36" s="316"/>
      <c r="P36" s="316"/>
      <c r="Q36" s="316"/>
      <c r="R36" s="316"/>
      <c r="S36" s="316"/>
    </row>
    <row r="37" spans="1:19" s="313" customFormat="1" hidden="1" x14ac:dyDescent="0.25">
      <c r="A37" s="305"/>
      <c r="B37" s="569" t="str">
        <v/>
      </c>
      <c r="C37" s="570" t="str">
        <f>IF(入力!C47="", "", 入力!C47)</f>
        <v/>
      </c>
      <c r="D37" s="316"/>
      <c r="E37" s="316"/>
      <c r="F37" s="316"/>
      <c r="G37" s="316"/>
      <c r="H37" s="316"/>
      <c r="I37" s="316"/>
      <c r="J37" s="316"/>
      <c r="K37" s="316"/>
      <c r="L37" s="316"/>
      <c r="M37" s="316"/>
      <c r="N37" s="316"/>
      <c r="O37" s="316"/>
      <c r="P37" s="316"/>
      <c r="Q37" s="316"/>
      <c r="R37" s="316"/>
      <c r="S37" s="316"/>
    </row>
    <row r="38" spans="1:19" s="313" customFormat="1" hidden="1" x14ac:dyDescent="0.25">
      <c r="A38" s="305"/>
      <c r="B38" s="569" t="str">
        <v/>
      </c>
      <c r="C38" s="570" t="str">
        <f>IF(入力!C48="", "", 入力!C48)</f>
        <v/>
      </c>
      <c r="D38" s="316"/>
      <c r="E38" s="316"/>
      <c r="F38" s="316"/>
      <c r="G38" s="316"/>
      <c r="H38" s="316"/>
      <c r="I38" s="316"/>
      <c r="J38" s="316"/>
      <c r="K38" s="316"/>
      <c r="L38" s="316"/>
      <c r="M38" s="316"/>
      <c r="N38" s="316"/>
      <c r="O38" s="316"/>
      <c r="P38" s="316"/>
      <c r="Q38" s="316"/>
      <c r="R38" s="316"/>
      <c r="S38" s="316"/>
    </row>
    <row r="39" spans="1:19" s="313" customFormat="1" hidden="1" x14ac:dyDescent="0.25">
      <c r="A39" s="305"/>
      <c r="B39" s="569" t="str">
        <v/>
      </c>
      <c r="C39" s="570" t="str">
        <f>IF(入力!C49="", "", 入力!C49)</f>
        <v/>
      </c>
      <c r="D39" s="316"/>
      <c r="E39" s="316"/>
      <c r="F39" s="316"/>
      <c r="G39" s="316"/>
      <c r="H39" s="316"/>
      <c r="I39" s="316"/>
      <c r="J39" s="316"/>
      <c r="K39" s="316"/>
      <c r="L39" s="316"/>
      <c r="M39" s="316"/>
      <c r="N39" s="316"/>
      <c r="O39" s="316"/>
      <c r="P39" s="316"/>
      <c r="Q39" s="316"/>
      <c r="R39" s="316"/>
      <c r="S39" s="316"/>
    </row>
    <row r="40" spans="1:19" s="313" customFormat="1" hidden="1" x14ac:dyDescent="0.25">
      <c r="A40" s="305"/>
      <c r="B40" s="569" t="str">
        <v/>
      </c>
      <c r="C40" s="570" t="str">
        <f>IF(入力!C50="", "", 入力!C50)</f>
        <v/>
      </c>
      <c r="D40" s="316"/>
      <c r="E40" s="316"/>
      <c r="F40" s="316"/>
      <c r="G40" s="316"/>
      <c r="H40" s="316"/>
      <c r="I40" s="316"/>
      <c r="J40" s="316"/>
      <c r="K40" s="316"/>
      <c r="L40" s="316"/>
      <c r="M40" s="316"/>
      <c r="N40" s="316"/>
      <c r="O40" s="316"/>
      <c r="P40" s="316"/>
      <c r="Q40" s="316"/>
      <c r="R40" s="316"/>
      <c r="S40" s="316"/>
    </row>
    <row r="41" spans="1:19" s="313" customFormat="1" hidden="1" x14ac:dyDescent="0.25">
      <c r="A41" s="305"/>
      <c r="B41" s="569" t="str">
        <v/>
      </c>
      <c r="C41" s="570" t="str">
        <f>IF(入力!C51="", "", 入力!C51)</f>
        <v/>
      </c>
      <c r="D41" s="316"/>
      <c r="E41" s="316"/>
      <c r="F41" s="316"/>
      <c r="G41" s="316"/>
      <c r="H41" s="316"/>
      <c r="I41" s="316"/>
      <c r="J41" s="316"/>
      <c r="K41" s="316"/>
      <c r="L41" s="316"/>
      <c r="M41" s="316"/>
      <c r="N41" s="316"/>
      <c r="O41" s="316"/>
      <c r="P41" s="316"/>
      <c r="Q41" s="316"/>
      <c r="R41" s="316"/>
      <c r="S41" s="316"/>
    </row>
    <row r="42" spans="1:19" s="313" customFormat="1" hidden="1" x14ac:dyDescent="0.25">
      <c r="A42" s="305"/>
      <c r="B42" s="569" t="str">
        <v/>
      </c>
      <c r="C42" s="570" t="str">
        <f>IF(入力!C52="", "", 入力!C52)</f>
        <v/>
      </c>
      <c r="D42" s="316"/>
      <c r="E42" s="316"/>
      <c r="F42" s="316"/>
      <c r="G42" s="316"/>
      <c r="H42" s="316"/>
      <c r="I42" s="316"/>
      <c r="J42" s="316"/>
      <c r="K42" s="316"/>
      <c r="L42" s="316"/>
      <c r="M42" s="316"/>
      <c r="N42" s="316"/>
      <c r="O42" s="316"/>
      <c r="P42" s="316"/>
      <c r="Q42" s="316"/>
      <c r="R42" s="316"/>
      <c r="S42" s="316"/>
    </row>
    <row r="43" spans="1:19" s="313" customFormat="1" hidden="1" x14ac:dyDescent="0.25">
      <c r="A43" s="305"/>
      <c r="B43" s="569" t="str">
        <v/>
      </c>
      <c r="C43" s="570" t="str">
        <f>IF(入力!C53="", "", 入力!C53)</f>
        <v/>
      </c>
      <c r="D43" s="316"/>
      <c r="E43" s="316"/>
      <c r="F43" s="316"/>
      <c r="G43" s="316"/>
      <c r="H43" s="316"/>
      <c r="I43" s="316"/>
      <c r="J43" s="316"/>
      <c r="K43" s="316"/>
      <c r="L43" s="316"/>
      <c r="M43" s="316"/>
      <c r="N43" s="316"/>
      <c r="O43" s="316"/>
      <c r="P43" s="316"/>
      <c r="Q43" s="316"/>
      <c r="R43" s="316"/>
      <c r="S43" s="316"/>
    </row>
    <row r="44" spans="1:19" s="313" customFormat="1" hidden="1" x14ac:dyDescent="0.25">
      <c r="A44" s="305"/>
      <c r="B44" s="569" t="str">
        <v/>
      </c>
      <c r="C44" s="570" t="str">
        <f>IF(入力!C54="", "", 入力!C54)</f>
        <v/>
      </c>
      <c r="D44" s="316"/>
      <c r="E44" s="316"/>
      <c r="F44" s="316"/>
      <c r="G44" s="316"/>
      <c r="H44" s="316"/>
      <c r="I44" s="316"/>
      <c r="J44" s="316"/>
      <c r="K44" s="316"/>
      <c r="L44" s="316"/>
      <c r="M44" s="316"/>
      <c r="N44" s="316"/>
      <c r="O44" s="316"/>
      <c r="P44" s="316"/>
      <c r="Q44" s="316"/>
      <c r="R44" s="316"/>
      <c r="S44" s="316"/>
    </row>
    <row r="45" spans="1:19" s="313" customFormat="1" hidden="1" x14ac:dyDescent="0.25">
      <c r="A45" s="305"/>
      <c r="B45" s="569" t="str">
        <v/>
      </c>
      <c r="C45" s="570" t="str">
        <f>IF(入力!C55="", "", 入力!C55)</f>
        <v/>
      </c>
      <c r="D45" s="316"/>
      <c r="E45" s="316"/>
      <c r="F45" s="316"/>
      <c r="G45" s="316"/>
      <c r="H45" s="316"/>
      <c r="I45" s="316"/>
      <c r="J45" s="316"/>
      <c r="K45" s="316"/>
      <c r="L45" s="316"/>
      <c r="M45" s="316"/>
      <c r="N45" s="316"/>
      <c r="O45" s="316"/>
      <c r="P45" s="316"/>
      <c r="Q45" s="316"/>
      <c r="R45" s="316"/>
      <c r="S45" s="316"/>
    </row>
    <row r="46" spans="1:19" s="313" customFormat="1" hidden="1" x14ac:dyDescent="0.25">
      <c r="A46" s="305"/>
      <c r="B46" s="569" t="str">
        <v/>
      </c>
      <c r="C46" s="570" t="str">
        <f>IF(入力!C56="", "", 入力!C56)</f>
        <v/>
      </c>
      <c r="D46" s="316"/>
      <c r="E46" s="316"/>
      <c r="F46" s="316"/>
      <c r="G46" s="316"/>
      <c r="H46" s="316"/>
      <c r="I46" s="316"/>
      <c r="J46" s="316"/>
      <c r="K46" s="316"/>
      <c r="L46" s="316"/>
      <c r="M46" s="316"/>
      <c r="N46" s="316"/>
      <c r="O46" s="316"/>
      <c r="P46" s="316"/>
      <c r="Q46" s="316"/>
      <c r="R46" s="316"/>
      <c r="S46" s="316"/>
    </row>
    <row r="47" spans="1:19" s="313" customFormat="1" hidden="1" x14ac:dyDescent="0.25">
      <c r="A47" s="305"/>
      <c r="B47" s="569" t="str">
        <v/>
      </c>
      <c r="C47" s="570" t="str">
        <f>IF(入力!C57="", "", 入力!C57)</f>
        <v/>
      </c>
      <c r="D47" s="316"/>
      <c r="E47" s="316"/>
      <c r="F47" s="316"/>
      <c r="G47" s="316"/>
      <c r="H47" s="316"/>
      <c r="I47" s="316"/>
      <c r="J47" s="316"/>
      <c r="K47" s="316"/>
      <c r="L47" s="316"/>
      <c r="M47" s="316"/>
      <c r="N47" s="316"/>
      <c r="O47" s="316"/>
      <c r="P47" s="316"/>
      <c r="Q47" s="316"/>
      <c r="R47" s="316"/>
      <c r="S47" s="316"/>
    </row>
    <row r="48" spans="1:19" s="313" customFormat="1" hidden="1" x14ac:dyDescent="0.25">
      <c r="A48" s="305"/>
      <c r="B48" s="569" t="str">
        <v/>
      </c>
      <c r="C48" s="570" t="str">
        <f>IF(入力!C58="", "", 入力!C58)</f>
        <v/>
      </c>
      <c r="D48" s="316"/>
      <c r="E48" s="316"/>
      <c r="F48" s="316"/>
      <c r="G48" s="316"/>
      <c r="H48" s="316"/>
      <c r="I48" s="316"/>
      <c r="J48" s="316"/>
      <c r="K48" s="316"/>
      <c r="L48" s="316"/>
      <c r="M48" s="316"/>
      <c r="N48" s="316"/>
      <c r="O48" s="316"/>
      <c r="P48" s="316"/>
      <c r="Q48" s="316"/>
      <c r="R48" s="316"/>
      <c r="S48" s="316"/>
    </row>
    <row r="49" spans="1:19" s="313" customFormat="1" hidden="1" x14ac:dyDescent="0.25">
      <c r="A49" s="305"/>
      <c r="B49" s="569" t="str">
        <v/>
      </c>
      <c r="C49" s="570" t="str">
        <f>IF(入力!C59="", "", 入力!C59)</f>
        <v/>
      </c>
      <c r="D49" s="316"/>
      <c r="E49" s="316"/>
      <c r="F49" s="316"/>
      <c r="G49" s="316"/>
      <c r="H49" s="316"/>
      <c r="I49" s="316"/>
      <c r="J49" s="316"/>
      <c r="K49" s="316"/>
      <c r="L49" s="316"/>
      <c r="M49" s="316"/>
      <c r="N49" s="316"/>
      <c r="O49" s="316"/>
      <c r="P49" s="316"/>
      <c r="Q49" s="316"/>
      <c r="R49" s="316"/>
      <c r="S49" s="316"/>
    </row>
    <row r="50" spans="1:19" s="313" customFormat="1" hidden="1" x14ac:dyDescent="0.25">
      <c r="A50" s="305"/>
      <c r="B50" s="569" t="str">
        <v/>
      </c>
      <c r="C50" s="570" t="str">
        <f>IF(入力!C60="", "", 入力!C60)</f>
        <v/>
      </c>
      <c r="D50" s="316"/>
      <c r="E50" s="316"/>
      <c r="F50" s="316"/>
      <c r="G50" s="316"/>
      <c r="H50" s="316"/>
      <c r="I50" s="316"/>
      <c r="J50" s="316"/>
      <c r="K50" s="316"/>
      <c r="L50" s="316"/>
      <c r="M50" s="316"/>
      <c r="N50" s="316"/>
      <c r="O50" s="316"/>
      <c r="P50" s="316"/>
      <c r="Q50" s="316"/>
      <c r="R50" s="316"/>
      <c r="S50" s="316"/>
    </row>
    <row r="51" spans="1:19" s="313" customFormat="1" hidden="1" x14ac:dyDescent="0.25">
      <c r="A51" s="305"/>
      <c r="B51" s="569" t="str">
        <v/>
      </c>
      <c r="C51" s="570" t="str">
        <f>IF(入力!C61="", "", 入力!C61)</f>
        <v/>
      </c>
      <c r="D51" s="316"/>
      <c r="E51" s="316"/>
      <c r="F51" s="316"/>
      <c r="G51" s="316"/>
      <c r="H51" s="316"/>
      <c r="I51" s="316"/>
      <c r="J51" s="316"/>
      <c r="K51" s="316"/>
      <c r="L51" s="316"/>
      <c r="M51" s="316"/>
      <c r="N51" s="316"/>
      <c r="O51" s="316"/>
      <c r="P51" s="316"/>
      <c r="Q51" s="316"/>
      <c r="R51" s="316"/>
      <c r="S51" s="316"/>
    </row>
    <row r="52" spans="1:19" s="313" customFormat="1" hidden="1" x14ac:dyDescent="0.25">
      <c r="A52" s="305"/>
      <c r="B52" s="569" t="str">
        <v/>
      </c>
      <c r="C52" s="570" t="str">
        <f>IF(入力!C62="", "", 入力!C62)</f>
        <v/>
      </c>
      <c r="D52" s="316"/>
      <c r="E52" s="316"/>
      <c r="F52" s="316"/>
      <c r="G52" s="316"/>
      <c r="H52" s="316"/>
      <c r="I52" s="316"/>
      <c r="J52" s="316"/>
      <c r="K52" s="316"/>
      <c r="L52" s="316"/>
      <c r="M52" s="316"/>
      <c r="N52" s="316"/>
      <c r="O52" s="316"/>
      <c r="P52" s="316"/>
      <c r="Q52" s="316"/>
      <c r="R52" s="316"/>
      <c r="S52" s="316"/>
    </row>
    <row r="53" spans="1:19" s="313" customFormat="1" hidden="1" x14ac:dyDescent="0.25">
      <c r="A53" s="305"/>
      <c r="B53" s="569" t="str">
        <v/>
      </c>
      <c r="C53" s="570" t="str">
        <f>IF(入力!C63="", "", 入力!C63)</f>
        <v/>
      </c>
      <c r="D53" s="316"/>
      <c r="E53" s="316"/>
      <c r="F53" s="316"/>
      <c r="G53" s="316"/>
      <c r="H53" s="316"/>
      <c r="I53" s="316"/>
      <c r="J53" s="316"/>
      <c r="K53" s="316"/>
      <c r="L53" s="316"/>
      <c r="M53" s="316"/>
      <c r="N53" s="316"/>
      <c r="O53" s="316"/>
      <c r="P53" s="316"/>
      <c r="Q53" s="316"/>
      <c r="R53" s="316"/>
      <c r="S53" s="316"/>
    </row>
    <row r="54" spans="1:19" s="313" customFormat="1" hidden="1" x14ac:dyDescent="0.25">
      <c r="A54" s="305"/>
      <c r="B54" s="569" t="str">
        <v/>
      </c>
      <c r="C54" s="570" t="str">
        <f>IF(入力!C64="", "", 入力!C64)</f>
        <v/>
      </c>
      <c r="D54" s="316"/>
      <c r="E54" s="316"/>
      <c r="F54" s="316"/>
      <c r="G54" s="316"/>
      <c r="H54" s="316"/>
      <c r="I54" s="316"/>
      <c r="J54" s="316"/>
      <c r="K54" s="316"/>
      <c r="L54" s="316"/>
      <c r="M54" s="316"/>
      <c r="N54" s="316"/>
      <c r="O54" s="316"/>
      <c r="P54" s="316"/>
      <c r="Q54" s="316"/>
      <c r="R54" s="316"/>
      <c r="S54" s="316"/>
    </row>
    <row r="55" spans="1:19" s="313" customFormat="1" hidden="1" x14ac:dyDescent="0.25">
      <c r="A55" s="305"/>
      <c r="B55" s="569" t="str">
        <v/>
      </c>
      <c r="C55" s="570" t="str">
        <f>IF(入力!C65="", "", 入力!C65)</f>
        <v/>
      </c>
      <c r="D55" s="316"/>
      <c r="E55" s="316"/>
      <c r="F55" s="316"/>
      <c r="G55" s="316"/>
      <c r="H55" s="316"/>
      <c r="I55" s="316"/>
      <c r="J55" s="316"/>
      <c r="K55" s="316"/>
      <c r="L55" s="316"/>
      <c r="M55" s="316"/>
      <c r="N55" s="316"/>
      <c r="O55" s="316"/>
      <c r="P55" s="316"/>
      <c r="Q55" s="316"/>
      <c r="R55" s="316"/>
      <c r="S55" s="316"/>
    </row>
    <row r="56" spans="1:19" s="313" customFormat="1" hidden="1" x14ac:dyDescent="0.25">
      <c r="A56" s="305"/>
      <c r="B56" s="569" t="str">
        <v/>
      </c>
      <c r="C56" s="570" t="str">
        <f>IF(入力!C66="", "", 入力!C66)</f>
        <v/>
      </c>
      <c r="D56" s="316"/>
      <c r="E56" s="316"/>
      <c r="F56" s="316"/>
      <c r="G56" s="316"/>
      <c r="H56" s="316"/>
      <c r="I56" s="316"/>
      <c r="J56" s="316"/>
      <c r="K56" s="316"/>
      <c r="L56" s="316"/>
      <c r="M56" s="316"/>
      <c r="N56" s="316"/>
      <c r="O56" s="316"/>
      <c r="P56" s="316"/>
      <c r="Q56" s="316"/>
      <c r="R56" s="316"/>
      <c r="S56" s="316"/>
    </row>
    <row r="57" spans="1:19" s="313" customFormat="1" hidden="1" x14ac:dyDescent="0.25">
      <c r="A57" s="305"/>
      <c r="B57" s="569" t="str">
        <v/>
      </c>
      <c r="C57" s="570" t="str">
        <f>IF(入力!C67="", "", 入力!C67)</f>
        <v/>
      </c>
      <c r="D57" s="316"/>
      <c r="E57" s="316"/>
      <c r="F57" s="316"/>
      <c r="G57" s="316"/>
      <c r="H57" s="316"/>
      <c r="I57" s="316"/>
      <c r="J57" s="316"/>
      <c r="K57" s="316"/>
      <c r="L57" s="316"/>
      <c r="M57" s="316"/>
      <c r="N57" s="316"/>
      <c r="O57" s="316"/>
      <c r="P57" s="316"/>
      <c r="Q57" s="316"/>
      <c r="R57" s="316"/>
      <c r="S57" s="316"/>
    </row>
    <row r="58" spans="1:19" s="313" customFormat="1" hidden="1" x14ac:dyDescent="0.25">
      <c r="A58" s="305"/>
      <c r="B58" s="569" t="str">
        <v/>
      </c>
      <c r="C58" s="570" t="str">
        <f>IF(入力!C68="", "", 入力!C68)</f>
        <v/>
      </c>
      <c r="D58" s="316"/>
      <c r="E58" s="316"/>
      <c r="F58" s="316"/>
      <c r="G58" s="316"/>
      <c r="H58" s="316"/>
      <c r="I58" s="316"/>
      <c r="J58" s="316"/>
      <c r="K58" s="316"/>
      <c r="L58" s="316"/>
      <c r="M58" s="316"/>
      <c r="N58" s="316"/>
      <c r="O58" s="316"/>
      <c r="P58" s="316"/>
      <c r="Q58" s="316"/>
      <c r="R58" s="316"/>
      <c r="S58" s="316"/>
    </row>
    <row r="59" spans="1:19" s="313" customFormat="1" hidden="1" x14ac:dyDescent="0.25">
      <c r="A59" s="305"/>
      <c r="B59" s="569" t="str">
        <v/>
      </c>
      <c r="C59" s="570" t="str">
        <f>IF(入力!C69="", "", 入力!C69)</f>
        <v/>
      </c>
      <c r="D59" s="316"/>
      <c r="E59" s="316"/>
      <c r="F59" s="316"/>
      <c r="G59" s="316"/>
      <c r="H59" s="316"/>
      <c r="I59" s="316"/>
      <c r="J59" s="316"/>
      <c r="K59" s="316"/>
      <c r="L59" s="316"/>
      <c r="M59" s="316"/>
      <c r="N59" s="316"/>
      <c r="O59" s="316"/>
      <c r="P59" s="316"/>
      <c r="Q59" s="316"/>
      <c r="R59" s="316"/>
      <c r="S59" s="316"/>
    </row>
    <row r="60" spans="1:19" s="313" customFormat="1" hidden="1" x14ac:dyDescent="0.25">
      <c r="A60" s="305"/>
      <c r="B60" s="569" t="str">
        <v/>
      </c>
      <c r="C60" s="570" t="str">
        <f>IF(入力!C70="", "", 入力!C70)</f>
        <v/>
      </c>
      <c r="D60" s="316"/>
      <c r="E60" s="316"/>
      <c r="F60" s="316"/>
      <c r="G60" s="316"/>
      <c r="H60" s="316"/>
      <c r="I60" s="316"/>
      <c r="J60" s="316"/>
      <c r="K60" s="316"/>
      <c r="L60" s="316"/>
      <c r="M60" s="316"/>
      <c r="N60" s="316"/>
      <c r="O60" s="316"/>
      <c r="P60" s="316"/>
      <c r="Q60" s="316"/>
      <c r="R60" s="316"/>
      <c r="S60" s="316"/>
    </row>
    <row r="61" spans="1:19" s="313" customFormat="1" hidden="1" x14ac:dyDescent="0.25">
      <c r="A61" s="305"/>
      <c r="B61" s="569" t="str">
        <v/>
      </c>
      <c r="C61" s="570" t="str">
        <f>IF(入力!C71="", "", 入力!C71)</f>
        <v/>
      </c>
      <c r="D61" s="316"/>
      <c r="E61" s="316"/>
      <c r="F61" s="316"/>
      <c r="G61" s="316"/>
      <c r="H61" s="316"/>
      <c r="I61" s="316"/>
      <c r="J61" s="316"/>
      <c r="K61" s="316"/>
      <c r="L61" s="316"/>
      <c r="M61" s="316"/>
      <c r="N61" s="316"/>
      <c r="O61" s="316"/>
      <c r="P61" s="316"/>
      <c r="Q61" s="316"/>
      <c r="R61" s="316"/>
      <c r="S61" s="316"/>
    </row>
    <row r="62" spans="1:19" s="313" customFormat="1" hidden="1" x14ac:dyDescent="0.25">
      <c r="A62" s="305"/>
      <c r="B62" s="569" t="str">
        <v/>
      </c>
      <c r="C62" s="570" t="str">
        <f>IF(入力!C72="", "", 入力!C72)</f>
        <v/>
      </c>
      <c r="D62" s="316"/>
      <c r="E62" s="316"/>
      <c r="F62" s="316"/>
      <c r="G62" s="316"/>
      <c r="H62" s="316"/>
      <c r="I62" s="316"/>
      <c r="J62" s="316"/>
      <c r="K62" s="316"/>
      <c r="L62" s="316"/>
      <c r="M62" s="316"/>
      <c r="N62" s="316"/>
      <c r="O62" s="316"/>
      <c r="P62" s="316"/>
      <c r="Q62" s="316"/>
      <c r="R62" s="316"/>
      <c r="S62" s="316"/>
    </row>
    <row r="63" spans="1:19" s="313" customFormat="1" hidden="1" x14ac:dyDescent="0.25">
      <c r="A63" s="305"/>
      <c r="B63" s="569" t="str">
        <v/>
      </c>
      <c r="C63" s="570" t="str">
        <f>IF(入力!C73="", "", 入力!C73)</f>
        <v/>
      </c>
      <c r="D63" s="316"/>
      <c r="E63" s="316"/>
      <c r="F63" s="316"/>
      <c r="G63" s="316"/>
      <c r="H63" s="316"/>
      <c r="I63" s="316"/>
      <c r="J63" s="316"/>
      <c r="K63" s="316"/>
      <c r="L63" s="316"/>
      <c r="M63" s="316"/>
      <c r="N63" s="316"/>
      <c r="O63" s="316"/>
      <c r="P63" s="316"/>
      <c r="Q63" s="316"/>
      <c r="R63" s="316"/>
      <c r="S63" s="316"/>
    </row>
    <row r="64" spans="1:19" s="313" customFormat="1" hidden="1" x14ac:dyDescent="0.25">
      <c r="A64" s="305"/>
      <c r="B64" s="569" t="str">
        <v/>
      </c>
      <c r="C64" s="570" t="str">
        <f>IF(入力!C74="", "", 入力!C74)</f>
        <v/>
      </c>
      <c r="D64" s="316"/>
      <c r="E64" s="316"/>
      <c r="F64" s="316"/>
      <c r="G64" s="316"/>
      <c r="H64" s="316"/>
      <c r="I64" s="316"/>
      <c r="J64" s="316"/>
      <c r="K64" s="316"/>
      <c r="L64" s="316"/>
      <c r="M64" s="316"/>
      <c r="N64" s="316"/>
      <c r="O64" s="316"/>
      <c r="P64" s="316"/>
      <c r="Q64" s="316"/>
      <c r="R64" s="316"/>
      <c r="S64" s="316"/>
    </row>
    <row r="65" spans="1:19" s="313" customFormat="1" hidden="1" x14ac:dyDescent="0.25">
      <c r="A65" s="305"/>
      <c r="B65" s="569" t="str">
        <v/>
      </c>
      <c r="C65" s="570" t="str">
        <f>IF(入力!C75="", "", 入力!C75)</f>
        <v/>
      </c>
      <c r="D65" s="316"/>
      <c r="E65" s="316"/>
      <c r="F65" s="316"/>
      <c r="G65" s="316"/>
      <c r="H65" s="316"/>
      <c r="I65" s="316"/>
      <c r="J65" s="316"/>
      <c r="K65" s="316"/>
      <c r="L65" s="316"/>
      <c r="M65" s="316"/>
      <c r="N65" s="316"/>
      <c r="O65" s="316"/>
      <c r="P65" s="316"/>
      <c r="Q65" s="316"/>
      <c r="R65" s="316"/>
      <c r="S65" s="316"/>
    </row>
    <row r="66" spans="1:19" s="313" customFormat="1" hidden="1" x14ac:dyDescent="0.25">
      <c r="A66" s="305"/>
      <c r="B66" s="569" t="str">
        <v/>
      </c>
      <c r="C66" s="570" t="str">
        <f>IF(入力!C76="", "", 入力!C76)</f>
        <v/>
      </c>
      <c r="D66" s="316"/>
      <c r="E66" s="316"/>
      <c r="F66" s="316"/>
      <c r="G66" s="316"/>
      <c r="H66" s="316"/>
      <c r="I66" s="316"/>
      <c r="J66" s="316"/>
      <c r="K66" s="316"/>
      <c r="L66" s="316"/>
      <c r="M66" s="316"/>
      <c r="N66" s="316"/>
      <c r="O66" s="316"/>
      <c r="P66" s="316"/>
      <c r="Q66" s="316"/>
      <c r="R66" s="316"/>
      <c r="S66" s="316"/>
    </row>
    <row r="67" spans="1:19" s="313" customFormat="1" hidden="1" x14ac:dyDescent="0.25">
      <c r="A67" s="305"/>
      <c r="B67" s="569" t="str">
        <v/>
      </c>
      <c r="C67" s="570" t="str">
        <f>IF(入力!C77="", "", 入力!C77)</f>
        <v/>
      </c>
      <c r="D67" s="316"/>
      <c r="E67" s="316"/>
      <c r="F67" s="316"/>
      <c r="G67" s="316"/>
      <c r="H67" s="316"/>
      <c r="I67" s="316"/>
      <c r="J67" s="316"/>
      <c r="K67" s="316"/>
      <c r="L67" s="316"/>
      <c r="M67" s="316"/>
      <c r="N67" s="316"/>
      <c r="O67" s="316"/>
      <c r="P67" s="316"/>
      <c r="Q67" s="316"/>
      <c r="R67" s="316"/>
      <c r="S67" s="316"/>
    </row>
    <row r="68" spans="1:19" s="313" customFormat="1" hidden="1" x14ac:dyDescent="0.25">
      <c r="A68" s="305"/>
      <c r="B68" s="569" t="str">
        <v/>
      </c>
      <c r="C68" s="570" t="str">
        <f>IF(入力!C78="", "", 入力!C78)</f>
        <v/>
      </c>
      <c r="D68" s="316"/>
      <c r="E68" s="316"/>
      <c r="F68" s="316"/>
      <c r="G68" s="316"/>
      <c r="H68" s="316"/>
      <c r="I68" s="316"/>
      <c r="J68" s="316"/>
      <c r="K68" s="316"/>
      <c r="L68" s="316"/>
      <c r="M68" s="316"/>
      <c r="N68" s="316"/>
      <c r="O68" s="316"/>
      <c r="P68" s="316"/>
      <c r="Q68" s="316"/>
      <c r="R68" s="316"/>
      <c r="S68" s="316"/>
    </row>
    <row r="69" spans="1:19" s="313" customFormat="1" hidden="1" x14ac:dyDescent="0.25">
      <c r="A69" s="305"/>
      <c r="B69" s="569" t="str">
        <v/>
      </c>
      <c r="C69" s="570" t="str">
        <f>IF(入力!C79="", "", 入力!C79)</f>
        <v/>
      </c>
      <c r="D69" s="316"/>
      <c r="E69" s="316"/>
      <c r="F69" s="316"/>
      <c r="G69" s="316"/>
      <c r="H69" s="316"/>
      <c r="I69" s="316"/>
      <c r="J69" s="316"/>
      <c r="K69" s="316"/>
      <c r="L69" s="316"/>
      <c r="M69" s="316"/>
      <c r="N69" s="316"/>
      <c r="O69" s="316"/>
      <c r="P69" s="316"/>
      <c r="Q69" s="316"/>
      <c r="R69" s="316"/>
      <c r="S69" s="316"/>
    </row>
    <row r="70" spans="1:19" s="313" customFormat="1" hidden="1" x14ac:dyDescent="0.25">
      <c r="A70" s="305"/>
      <c r="B70" s="569" t="str">
        <v/>
      </c>
      <c r="C70" s="570" t="str">
        <f>IF(入力!C80="", "", 入力!C80)</f>
        <v/>
      </c>
      <c r="D70" s="316"/>
      <c r="E70" s="316"/>
      <c r="F70" s="316"/>
      <c r="G70" s="316"/>
      <c r="H70" s="316"/>
      <c r="I70" s="316"/>
      <c r="J70" s="316"/>
      <c r="K70" s="316"/>
      <c r="L70" s="316"/>
      <c r="M70" s="316"/>
      <c r="N70" s="316"/>
      <c r="O70" s="316"/>
      <c r="P70" s="316"/>
      <c r="Q70" s="316"/>
      <c r="R70" s="316"/>
      <c r="S70" s="316"/>
    </row>
    <row r="71" spans="1:19" s="313" customFormat="1" hidden="1" x14ac:dyDescent="0.25">
      <c r="A71" s="305"/>
      <c r="B71" s="569" t="str">
        <v/>
      </c>
      <c r="C71" s="570" t="str">
        <f>IF(入力!C81="", "", 入力!C81)</f>
        <v/>
      </c>
      <c r="D71" s="316"/>
      <c r="E71" s="316"/>
      <c r="F71" s="316"/>
      <c r="G71" s="316"/>
      <c r="H71" s="316"/>
      <c r="I71" s="316"/>
      <c r="J71" s="316"/>
      <c r="K71" s="316"/>
      <c r="L71" s="316"/>
      <c r="M71" s="316"/>
      <c r="N71" s="316"/>
      <c r="O71" s="316"/>
      <c r="P71" s="316"/>
      <c r="Q71" s="316"/>
      <c r="R71" s="316"/>
      <c r="S71" s="316"/>
    </row>
    <row r="72" spans="1:19" s="313" customFormat="1" hidden="1" x14ac:dyDescent="0.25">
      <c r="A72" s="305"/>
      <c r="B72" s="569" t="str">
        <v/>
      </c>
      <c r="C72" s="570" t="str">
        <f>IF(入力!C82="", "", 入力!C82)</f>
        <v/>
      </c>
      <c r="D72" s="316"/>
      <c r="E72" s="316"/>
      <c r="F72" s="316"/>
      <c r="G72" s="316"/>
      <c r="H72" s="316"/>
      <c r="I72" s="316"/>
      <c r="J72" s="316"/>
      <c r="K72" s="316"/>
      <c r="L72" s="316"/>
      <c r="M72" s="316"/>
      <c r="N72" s="316"/>
      <c r="O72" s="316"/>
      <c r="P72" s="316"/>
      <c r="Q72" s="316"/>
      <c r="R72" s="316"/>
      <c r="S72" s="316"/>
    </row>
    <row r="73" spans="1:19" s="313" customFormat="1" hidden="1" x14ac:dyDescent="0.25">
      <c r="A73" s="305"/>
      <c r="B73" s="569" t="str">
        <v/>
      </c>
      <c r="C73" s="570" t="str">
        <f>IF(入力!C83="", "", 入力!C83)</f>
        <v/>
      </c>
      <c r="D73" s="316"/>
      <c r="E73" s="316"/>
      <c r="F73" s="316"/>
      <c r="G73" s="316"/>
      <c r="H73" s="316"/>
      <c r="I73" s="316"/>
      <c r="J73" s="316"/>
      <c r="K73" s="316"/>
      <c r="L73" s="316"/>
      <c r="M73" s="316"/>
      <c r="N73" s="316"/>
      <c r="O73" s="316"/>
      <c r="P73" s="316"/>
      <c r="Q73" s="316"/>
      <c r="R73" s="316"/>
      <c r="S73" s="316"/>
    </row>
    <row r="74" spans="1:19" s="313" customFormat="1" hidden="1" x14ac:dyDescent="0.25">
      <c r="A74" s="305"/>
      <c r="B74" s="569" t="str">
        <v/>
      </c>
      <c r="C74" s="570" t="str">
        <f>IF(入力!C84="", "", 入力!C84)</f>
        <v/>
      </c>
      <c r="D74" s="316"/>
      <c r="E74" s="316"/>
      <c r="F74" s="316"/>
      <c r="G74" s="316"/>
      <c r="H74" s="316"/>
      <c r="I74" s="316"/>
      <c r="J74" s="316"/>
      <c r="K74" s="316"/>
      <c r="L74" s="316"/>
      <c r="M74" s="316"/>
      <c r="N74" s="316"/>
      <c r="O74" s="316"/>
      <c r="P74" s="316"/>
      <c r="Q74" s="316"/>
      <c r="R74" s="316"/>
      <c r="S74" s="316"/>
    </row>
    <row r="75" spans="1:19" s="313" customFormat="1" hidden="1" x14ac:dyDescent="0.25">
      <c r="A75" s="305"/>
      <c r="B75" s="569" t="str">
        <v/>
      </c>
      <c r="C75" s="570" t="str">
        <f>IF(入力!C85="", "", 入力!C85)</f>
        <v/>
      </c>
      <c r="D75" s="316"/>
      <c r="E75" s="316"/>
      <c r="F75" s="316"/>
      <c r="G75" s="316"/>
      <c r="H75" s="316"/>
      <c r="I75" s="316"/>
      <c r="J75" s="316"/>
      <c r="K75" s="316"/>
      <c r="L75" s="316"/>
      <c r="M75" s="316"/>
      <c r="N75" s="316"/>
      <c r="O75" s="316"/>
      <c r="P75" s="316"/>
      <c r="Q75" s="316"/>
      <c r="R75" s="316"/>
      <c r="S75" s="316"/>
    </row>
    <row r="76" spans="1:19" s="313" customFormat="1" hidden="1" x14ac:dyDescent="0.25">
      <c r="A76" s="305"/>
      <c r="B76" s="569" t="str">
        <v/>
      </c>
      <c r="C76" s="570" t="str">
        <f>IF(入力!C86="", "", 入力!C86)</f>
        <v/>
      </c>
      <c r="D76" s="316"/>
      <c r="E76" s="316"/>
      <c r="F76" s="316"/>
      <c r="G76" s="316"/>
      <c r="H76" s="316"/>
      <c r="I76" s="316"/>
      <c r="J76" s="316"/>
      <c r="K76" s="316"/>
      <c r="L76" s="316"/>
      <c r="M76" s="316"/>
      <c r="N76" s="316"/>
      <c r="O76" s="316"/>
      <c r="P76" s="316"/>
      <c r="Q76" s="316"/>
      <c r="R76" s="316"/>
      <c r="S76" s="316"/>
    </row>
    <row r="77" spans="1:19" s="313" customFormat="1" hidden="1" x14ac:dyDescent="0.25">
      <c r="A77" s="305"/>
      <c r="B77" s="569" t="str">
        <v/>
      </c>
      <c r="C77" s="570" t="str">
        <f>IF(入力!C87="", "", 入力!C87)</f>
        <v/>
      </c>
      <c r="D77" s="316"/>
      <c r="E77" s="316"/>
      <c r="F77" s="316"/>
      <c r="G77" s="316"/>
      <c r="H77" s="316"/>
      <c r="I77" s="316"/>
      <c r="J77" s="316"/>
      <c r="K77" s="316"/>
      <c r="L77" s="316"/>
      <c r="M77" s="316"/>
      <c r="N77" s="316"/>
      <c r="O77" s="316"/>
      <c r="P77" s="316"/>
      <c r="Q77" s="316"/>
      <c r="R77" s="316"/>
      <c r="S77" s="316"/>
    </row>
    <row r="78" spans="1:19" s="313" customFormat="1" hidden="1" x14ac:dyDescent="0.25">
      <c r="A78" s="305"/>
      <c r="B78" s="569" t="str">
        <v/>
      </c>
      <c r="C78" s="570" t="str">
        <f>IF(入力!C88="", "", 入力!C88)</f>
        <v/>
      </c>
      <c r="D78" s="316"/>
      <c r="E78" s="316"/>
      <c r="F78" s="316"/>
      <c r="G78" s="316"/>
      <c r="H78" s="316"/>
      <c r="I78" s="316"/>
      <c r="J78" s="316"/>
      <c r="K78" s="316"/>
      <c r="L78" s="316"/>
      <c r="M78" s="316"/>
      <c r="N78" s="316"/>
      <c r="O78" s="316"/>
      <c r="P78" s="316"/>
      <c r="Q78" s="316"/>
      <c r="R78" s="316"/>
      <c r="S78" s="316"/>
    </row>
    <row r="79" spans="1:19" s="313" customFormat="1" hidden="1" x14ac:dyDescent="0.25">
      <c r="A79" s="305"/>
      <c r="B79" s="569" t="str">
        <v/>
      </c>
      <c r="C79" s="570" t="str">
        <f>IF(入力!C89="", "", 入力!C89)</f>
        <v/>
      </c>
      <c r="D79" s="316"/>
      <c r="E79" s="316"/>
      <c r="F79" s="316"/>
      <c r="G79" s="316"/>
      <c r="H79" s="316"/>
      <c r="I79" s="316"/>
      <c r="J79" s="316"/>
      <c r="K79" s="316"/>
      <c r="L79" s="316"/>
      <c r="M79" s="316"/>
      <c r="N79" s="316"/>
      <c r="O79" s="316"/>
      <c r="P79" s="316"/>
      <c r="Q79" s="316"/>
      <c r="R79" s="316"/>
      <c r="S79" s="316"/>
    </row>
    <row r="80" spans="1:19" s="313" customFormat="1" hidden="1" x14ac:dyDescent="0.25">
      <c r="A80" s="305"/>
      <c r="B80" s="569" t="str">
        <v/>
      </c>
      <c r="C80" s="570" t="str">
        <f>IF(入力!C90="", "", 入力!C90)</f>
        <v/>
      </c>
      <c r="D80" s="316"/>
      <c r="E80" s="316"/>
      <c r="F80" s="316"/>
      <c r="G80" s="316"/>
      <c r="H80" s="316"/>
      <c r="I80" s="316"/>
      <c r="J80" s="316"/>
      <c r="K80" s="316"/>
      <c r="L80" s="316"/>
      <c r="M80" s="316"/>
      <c r="N80" s="316"/>
      <c r="O80" s="316"/>
      <c r="P80" s="316"/>
      <c r="Q80" s="316"/>
      <c r="R80" s="316"/>
      <c r="S80" s="316"/>
    </row>
    <row r="81" spans="1:19" s="313" customFormat="1" hidden="1" x14ac:dyDescent="0.25">
      <c r="A81" s="305"/>
      <c r="B81" s="569" t="str">
        <v/>
      </c>
      <c r="C81" s="570" t="str">
        <f>IF(入力!C91="", "", 入力!C91)</f>
        <v/>
      </c>
      <c r="D81" s="316"/>
      <c r="E81" s="316"/>
      <c r="F81" s="316"/>
      <c r="G81" s="316"/>
      <c r="H81" s="316"/>
      <c r="I81" s="316"/>
      <c r="J81" s="316"/>
      <c r="K81" s="316"/>
      <c r="L81" s="316"/>
      <c r="M81" s="316"/>
      <c r="N81" s="316"/>
      <c r="O81" s="316"/>
      <c r="P81" s="316"/>
      <c r="Q81" s="316"/>
      <c r="R81" s="316"/>
      <c r="S81" s="316"/>
    </row>
    <row r="82" spans="1:19" s="313" customFormat="1" hidden="1" x14ac:dyDescent="0.25">
      <c r="A82" s="305"/>
      <c r="B82" s="569" t="str">
        <v/>
      </c>
      <c r="C82" s="570" t="str">
        <f>IF(入力!C92="", "", 入力!C92)</f>
        <v/>
      </c>
      <c r="D82" s="316"/>
      <c r="E82" s="316"/>
      <c r="F82" s="316"/>
      <c r="G82" s="316"/>
      <c r="H82" s="316"/>
      <c r="I82" s="316"/>
      <c r="J82" s="316"/>
      <c r="K82" s="316"/>
      <c r="L82" s="316"/>
      <c r="M82" s="316"/>
      <c r="N82" s="316"/>
      <c r="O82" s="316"/>
      <c r="P82" s="316"/>
      <c r="Q82" s="316"/>
      <c r="R82" s="316"/>
      <c r="S82" s="316"/>
    </row>
    <row r="83" spans="1:19" s="313" customFormat="1" hidden="1" x14ac:dyDescent="0.25">
      <c r="A83" s="305"/>
      <c r="B83" s="569" t="str">
        <v/>
      </c>
      <c r="C83" s="570" t="str">
        <f>IF(入力!C93="", "", 入力!C93)</f>
        <v/>
      </c>
      <c r="D83" s="316"/>
      <c r="E83" s="316"/>
      <c r="F83" s="316"/>
      <c r="G83" s="316"/>
      <c r="H83" s="316"/>
      <c r="I83" s="316"/>
      <c r="J83" s="316"/>
      <c r="K83" s="316"/>
      <c r="L83" s="316"/>
      <c r="M83" s="316"/>
      <c r="N83" s="316"/>
      <c r="O83" s="316"/>
      <c r="P83" s="316"/>
      <c r="Q83" s="316"/>
      <c r="R83" s="316"/>
      <c r="S83" s="316"/>
    </row>
    <row r="84" spans="1:19" s="313" customFormat="1" hidden="1" x14ac:dyDescent="0.25">
      <c r="A84" s="305"/>
      <c r="B84" s="569" t="str">
        <v/>
      </c>
      <c r="C84" s="570" t="str">
        <f>IF(入力!C94="", "", 入力!C94)</f>
        <v/>
      </c>
      <c r="D84" s="316"/>
      <c r="E84" s="316"/>
      <c r="F84" s="316"/>
      <c r="G84" s="316"/>
      <c r="H84" s="316"/>
      <c r="I84" s="316"/>
      <c r="J84" s="316"/>
      <c r="K84" s="316"/>
      <c r="L84" s="316"/>
      <c r="M84" s="316"/>
      <c r="N84" s="316"/>
      <c r="O84" s="316"/>
      <c r="P84" s="316"/>
      <c r="Q84" s="316"/>
      <c r="R84" s="316"/>
      <c r="S84" s="316"/>
    </row>
    <row r="85" spans="1:19" s="313" customFormat="1" hidden="1" x14ac:dyDescent="0.25">
      <c r="A85" s="305"/>
      <c r="B85" s="569" t="str">
        <v/>
      </c>
      <c r="C85" s="570" t="str">
        <f>IF(入力!C95="", "", 入力!C95)</f>
        <v/>
      </c>
      <c r="D85" s="316"/>
      <c r="E85" s="316"/>
      <c r="F85" s="316"/>
      <c r="G85" s="316"/>
      <c r="H85" s="316"/>
      <c r="I85" s="316"/>
      <c r="J85" s="316"/>
      <c r="K85" s="316"/>
      <c r="L85" s="316"/>
      <c r="M85" s="316"/>
      <c r="N85" s="316"/>
      <c r="O85" s="316"/>
      <c r="P85" s="316"/>
      <c r="Q85" s="316"/>
      <c r="R85" s="316"/>
      <c r="S85" s="316"/>
    </row>
    <row r="86" spans="1:19" s="313" customFormat="1" hidden="1" x14ac:dyDescent="0.25">
      <c r="A86" s="305"/>
      <c r="B86" s="569" t="str">
        <v/>
      </c>
      <c r="C86" s="570" t="str">
        <f>IF(入力!C96="", "", 入力!C96)</f>
        <v/>
      </c>
      <c r="D86" s="316"/>
      <c r="E86" s="316"/>
      <c r="F86" s="316"/>
      <c r="G86" s="316"/>
      <c r="H86" s="316"/>
      <c r="I86" s="316"/>
      <c r="J86" s="316"/>
      <c r="K86" s="316"/>
      <c r="L86" s="316"/>
      <c r="M86" s="316"/>
      <c r="N86" s="316"/>
      <c r="O86" s="316"/>
      <c r="P86" s="316"/>
      <c r="Q86" s="316"/>
      <c r="R86" s="316"/>
      <c r="S86" s="316"/>
    </row>
    <row r="87" spans="1:19" s="313" customFormat="1" hidden="1" x14ac:dyDescent="0.25">
      <c r="A87" s="305"/>
      <c r="B87" s="569" t="str">
        <v/>
      </c>
      <c r="C87" s="570" t="str">
        <f>IF(入力!C97="", "", 入力!C97)</f>
        <v/>
      </c>
      <c r="D87" s="316"/>
      <c r="E87" s="316"/>
      <c r="F87" s="316"/>
      <c r="G87" s="316"/>
      <c r="H87" s="316"/>
      <c r="I87" s="316"/>
      <c r="J87" s="316"/>
      <c r="K87" s="316"/>
      <c r="L87" s="316"/>
      <c r="M87" s="316"/>
      <c r="N87" s="316"/>
      <c r="O87" s="316"/>
      <c r="P87" s="316"/>
      <c r="Q87" s="316"/>
      <c r="R87" s="316"/>
      <c r="S87" s="316"/>
    </row>
    <row r="88" spans="1:19" s="313" customFormat="1" hidden="1" x14ac:dyDescent="0.25">
      <c r="A88" s="305"/>
      <c r="B88" s="569" t="str">
        <v/>
      </c>
      <c r="C88" s="570" t="str">
        <f>IF(入力!C98="", "", 入力!C98)</f>
        <v/>
      </c>
      <c r="D88" s="316"/>
      <c r="E88" s="316"/>
      <c r="F88" s="316"/>
      <c r="G88" s="316"/>
      <c r="H88" s="316"/>
      <c r="I88" s="316"/>
      <c r="J88" s="316"/>
      <c r="K88" s="316"/>
      <c r="L88" s="316"/>
      <c r="M88" s="316"/>
      <c r="N88" s="316"/>
      <c r="O88" s="316"/>
      <c r="P88" s="316"/>
      <c r="Q88" s="316"/>
      <c r="R88" s="316"/>
      <c r="S88" s="316"/>
    </row>
    <row r="89" spans="1:19" s="313" customFormat="1" hidden="1" x14ac:dyDescent="0.25">
      <c r="A89" s="305"/>
      <c r="B89" s="569" t="str">
        <v/>
      </c>
      <c r="C89" s="570" t="str">
        <f>IF(入力!C99="", "", 入力!C99)</f>
        <v/>
      </c>
      <c r="D89" s="316"/>
      <c r="E89" s="316"/>
      <c r="F89" s="316"/>
      <c r="G89" s="316"/>
      <c r="H89" s="316"/>
      <c r="I89" s="316"/>
      <c r="J89" s="316"/>
      <c r="K89" s="316"/>
      <c r="L89" s="316"/>
      <c r="M89" s="316"/>
      <c r="N89" s="316"/>
      <c r="O89" s="316"/>
      <c r="P89" s="316"/>
      <c r="Q89" s="316"/>
      <c r="R89" s="316"/>
      <c r="S89" s="316"/>
    </row>
    <row r="90" spans="1:19" s="313" customFormat="1" hidden="1" x14ac:dyDescent="0.25">
      <c r="A90" s="305"/>
      <c r="B90" s="569" t="str">
        <v/>
      </c>
      <c r="C90" s="570" t="str">
        <f>IF(入力!C100="", "", 入力!C100)</f>
        <v/>
      </c>
      <c r="D90" s="316"/>
      <c r="E90" s="316"/>
      <c r="F90" s="316"/>
      <c r="G90" s="316"/>
      <c r="H90" s="316"/>
      <c r="I90" s="316"/>
      <c r="J90" s="316"/>
      <c r="K90" s="316"/>
      <c r="L90" s="316"/>
      <c r="M90" s="316"/>
      <c r="N90" s="316"/>
      <c r="O90" s="316"/>
      <c r="P90" s="316"/>
      <c r="Q90" s="316"/>
      <c r="R90" s="316"/>
      <c r="S90" s="316"/>
    </row>
    <row r="91" spans="1:19" s="313" customFormat="1" hidden="1" x14ac:dyDescent="0.25">
      <c r="A91" s="305"/>
      <c r="B91" s="569" t="str">
        <v/>
      </c>
      <c r="C91" s="570" t="str">
        <f>IF(入力!C101="", "", 入力!C101)</f>
        <v/>
      </c>
      <c r="D91" s="316"/>
      <c r="E91" s="316"/>
      <c r="F91" s="316"/>
      <c r="G91" s="316"/>
      <c r="H91" s="316"/>
      <c r="I91" s="316"/>
      <c r="J91" s="316"/>
      <c r="K91" s="316"/>
      <c r="L91" s="316"/>
      <c r="M91" s="316"/>
      <c r="N91" s="316"/>
      <c r="O91" s="316"/>
      <c r="P91" s="316"/>
      <c r="Q91" s="316"/>
      <c r="R91" s="316"/>
      <c r="S91" s="316"/>
    </row>
    <row r="92" spans="1:19" s="313" customFormat="1" hidden="1" x14ac:dyDescent="0.25">
      <c r="A92" s="305"/>
      <c r="B92" s="569" t="str">
        <v/>
      </c>
      <c r="C92" s="570" t="str">
        <f>IF(入力!C102="", "", 入力!C102)</f>
        <v/>
      </c>
      <c r="D92" s="316"/>
      <c r="E92" s="316"/>
      <c r="F92" s="316"/>
      <c r="G92" s="316"/>
      <c r="H92" s="316"/>
      <c r="I92" s="316"/>
      <c r="J92" s="316"/>
      <c r="K92" s="316"/>
      <c r="L92" s="316"/>
      <c r="M92" s="316"/>
      <c r="N92" s="316"/>
      <c r="O92" s="316"/>
      <c r="P92" s="316"/>
      <c r="Q92" s="316"/>
      <c r="R92" s="316"/>
      <c r="S92" s="316"/>
    </row>
    <row r="93" spans="1:19" s="313" customFormat="1" hidden="1" x14ac:dyDescent="0.25">
      <c r="A93" s="305"/>
      <c r="B93" s="569" t="str">
        <v/>
      </c>
      <c r="C93" s="570" t="str">
        <f>IF(入力!C103="", "", 入力!C103)</f>
        <v/>
      </c>
      <c r="D93" s="316"/>
      <c r="E93" s="316"/>
      <c r="F93" s="316"/>
      <c r="G93" s="316"/>
      <c r="H93" s="316"/>
      <c r="I93" s="316"/>
      <c r="J93" s="316"/>
      <c r="K93" s="316"/>
      <c r="L93" s="316"/>
      <c r="M93" s="316"/>
      <c r="N93" s="316"/>
      <c r="O93" s="316"/>
      <c r="P93" s="316"/>
      <c r="Q93" s="316"/>
      <c r="R93" s="316"/>
      <c r="S93" s="316"/>
    </row>
    <row r="94" spans="1:19" s="313" customFormat="1" hidden="1" x14ac:dyDescent="0.25">
      <c r="A94" s="305"/>
      <c r="B94" s="569" t="str">
        <v/>
      </c>
      <c r="C94" s="570" t="str">
        <f>IF(入力!C104="", "", 入力!C104)</f>
        <v/>
      </c>
      <c r="D94" s="316"/>
      <c r="E94" s="316"/>
      <c r="F94" s="316"/>
      <c r="G94" s="316"/>
      <c r="H94" s="316"/>
      <c r="I94" s="316"/>
      <c r="J94" s="316"/>
      <c r="K94" s="316"/>
      <c r="L94" s="316"/>
      <c r="M94" s="316"/>
      <c r="N94" s="316"/>
      <c r="O94" s="316"/>
      <c r="P94" s="316"/>
      <c r="Q94" s="316"/>
      <c r="R94" s="316"/>
      <c r="S94" s="316"/>
    </row>
    <row r="95" spans="1:19" s="313" customFormat="1" hidden="1" x14ac:dyDescent="0.25">
      <c r="A95" s="305"/>
      <c r="B95" s="569" t="str">
        <v/>
      </c>
      <c r="C95" s="570" t="str">
        <f>IF(入力!C105="", "", 入力!C105)</f>
        <v/>
      </c>
      <c r="D95" s="316"/>
      <c r="E95" s="316"/>
      <c r="F95" s="316"/>
      <c r="G95" s="316"/>
      <c r="H95" s="316"/>
      <c r="I95" s="316"/>
      <c r="J95" s="316"/>
      <c r="K95" s="316"/>
      <c r="L95" s="316"/>
      <c r="M95" s="316"/>
      <c r="N95" s="316"/>
      <c r="O95" s="316"/>
      <c r="P95" s="316"/>
      <c r="Q95" s="316"/>
      <c r="R95" s="316"/>
      <c r="S95" s="316"/>
    </row>
    <row r="96" spans="1:19" s="313" customFormat="1" hidden="1" x14ac:dyDescent="0.25">
      <c r="A96" s="305"/>
      <c r="B96" s="569" t="str">
        <v/>
      </c>
      <c r="C96" s="570" t="str">
        <f>IF(入力!C106="", "", 入力!C106)</f>
        <v/>
      </c>
      <c r="D96" s="316"/>
      <c r="E96" s="316"/>
      <c r="F96" s="316"/>
      <c r="G96" s="316"/>
      <c r="H96" s="316"/>
      <c r="I96" s="316"/>
      <c r="J96" s="316"/>
      <c r="K96" s="316"/>
      <c r="L96" s="316"/>
      <c r="M96" s="316"/>
      <c r="N96" s="316"/>
      <c r="O96" s="316"/>
      <c r="P96" s="316"/>
      <c r="Q96" s="316"/>
      <c r="R96" s="316"/>
      <c r="S96" s="316"/>
    </row>
    <row r="97" spans="1:19" s="313" customFormat="1" hidden="1" x14ac:dyDescent="0.25">
      <c r="A97" s="305"/>
      <c r="B97" s="569" t="str">
        <v/>
      </c>
      <c r="C97" s="570" t="str">
        <f>IF(入力!C107="", "", 入力!C107)</f>
        <v/>
      </c>
      <c r="D97" s="316"/>
      <c r="E97" s="316"/>
      <c r="F97" s="316"/>
      <c r="G97" s="316"/>
      <c r="H97" s="316"/>
      <c r="I97" s="316"/>
      <c r="J97" s="316"/>
      <c r="K97" s="316"/>
      <c r="L97" s="316"/>
      <c r="M97" s="316"/>
      <c r="N97" s="316"/>
      <c r="O97" s="316"/>
      <c r="P97" s="316"/>
      <c r="Q97" s="316"/>
      <c r="R97" s="316"/>
      <c r="S97" s="316"/>
    </row>
    <row r="98" spans="1:19" s="313" customFormat="1" hidden="1" x14ac:dyDescent="0.25">
      <c r="A98" s="305"/>
      <c r="B98" s="569" t="str">
        <v/>
      </c>
      <c r="C98" s="570" t="str">
        <f>IF(入力!C108="", "", 入力!C108)</f>
        <v/>
      </c>
      <c r="D98" s="316"/>
      <c r="E98" s="316"/>
      <c r="F98" s="316"/>
      <c r="G98" s="316"/>
      <c r="H98" s="316"/>
      <c r="I98" s="316"/>
      <c r="J98" s="316"/>
      <c r="K98" s="316"/>
      <c r="L98" s="316"/>
      <c r="M98" s="316"/>
      <c r="N98" s="316"/>
      <c r="O98" s="316"/>
      <c r="P98" s="316"/>
      <c r="Q98" s="316"/>
      <c r="R98" s="316"/>
      <c r="S98" s="316"/>
    </row>
    <row r="99" spans="1:19" s="313" customFormat="1" hidden="1" x14ac:dyDescent="0.25">
      <c r="A99" s="305"/>
      <c r="B99" s="569" t="str">
        <v/>
      </c>
      <c r="C99" s="570" t="str">
        <f>IF(入力!C109="", "", 入力!C109)</f>
        <v/>
      </c>
      <c r="D99" s="316"/>
      <c r="E99" s="316"/>
      <c r="F99" s="316"/>
      <c r="G99" s="316"/>
      <c r="H99" s="316"/>
      <c r="I99" s="316"/>
      <c r="J99" s="316"/>
      <c r="K99" s="316"/>
      <c r="L99" s="316"/>
      <c r="M99" s="316"/>
      <c r="N99" s="316"/>
      <c r="O99" s="316"/>
      <c r="P99" s="316"/>
      <c r="Q99" s="316"/>
      <c r="R99" s="316"/>
      <c r="S99" s="316"/>
    </row>
    <row r="100" spans="1:19" s="313" customFormat="1" hidden="1" x14ac:dyDescent="0.25">
      <c r="A100" s="305"/>
      <c r="B100" s="569" t="str">
        <v/>
      </c>
      <c r="C100" s="570" t="str">
        <f>IF(入力!C110="", "", 入力!C110)</f>
        <v/>
      </c>
      <c r="D100" s="316"/>
      <c r="E100" s="316"/>
      <c r="F100" s="316"/>
      <c r="G100" s="316"/>
      <c r="H100" s="316"/>
      <c r="I100" s="316"/>
      <c r="J100" s="316"/>
      <c r="K100" s="316"/>
      <c r="L100" s="316"/>
      <c r="M100" s="316"/>
      <c r="N100" s="316"/>
      <c r="O100" s="316"/>
      <c r="P100" s="316"/>
      <c r="Q100" s="316"/>
      <c r="R100" s="316"/>
      <c r="S100" s="316"/>
    </row>
    <row r="101" spans="1:19" s="313" customFormat="1" hidden="1" x14ac:dyDescent="0.25">
      <c r="A101" s="305"/>
      <c r="B101" s="569" t="str">
        <v/>
      </c>
      <c r="C101" s="570" t="str">
        <f>IF(入力!C111="", "", 入力!C111)</f>
        <v/>
      </c>
      <c r="D101" s="316"/>
      <c r="E101" s="316"/>
      <c r="F101" s="316"/>
      <c r="G101" s="316"/>
      <c r="H101" s="316"/>
      <c r="I101" s="316"/>
      <c r="J101" s="316"/>
      <c r="K101" s="316"/>
      <c r="L101" s="316"/>
      <c r="M101" s="316"/>
      <c r="N101" s="316"/>
      <c r="O101" s="316"/>
      <c r="P101" s="316"/>
      <c r="Q101" s="316"/>
      <c r="R101" s="316"/>
      <c r="S101" s="316"/>
    </row>
    <row r="102" spans="1:19" s="313" customFormat="1" hidden="1" x14ac:dyDescent="0.25">
      <c r="A102" s="305"/>
      <c r="B102" s="569" t="str">
        <v/>
      </c>
      <c r="C102" s="570" t="str">
        <f>IF(入力!C112="", "", 入力!C112)</f>
        <v/>
      </c>
      <c r="D102" s="316"/>
      <c r="E102" s="316"/>
      <c r="F102" s="316"/>
      <c r="G102" s="316"/>
      <c r="H102" s="316"/>
      <c r="I102" s="316"/>
      <c r="J102" s="316"/>
      <c r="K102" s="316"/>
      <c r="L102" s="316"/>
      <c r="M102" s="316"/>
      <c r="N102" s="316"/>
      <c r="O102" s="316"/>
      <c r="P102" s="316"/>
      <c r="Q102" s="316"/>
      <c r="R102" s="316"/>
      <c r="S102" s="316"/>
    </row>
    <row r="103" spans="1:19" s="313" customFormat="1" hidden="1" x14ac:dyDescent="0.25">
      <c r="A103" s="305"/>
      <c r="B103" s="569" t="str">
        <v/>
      </c>
      <c r="C103" s="570" t="str">
        <f>IF(入力!C113="", "", 入力!C113)</f>
        <v/>
      </c>
      <c r="D103" s="316"/>
      <c r="E103" s="316"/>
      <c r="F103" s="316"/>
      <c r="G103" s="316"/>
      <c r="H103" s="316"/>
      <c r="I103" s="316"/>
      <c r="J103" s="316"/>
      <c r="K103" s="316"/>
      <c r="L103" s="316"/>
      <c r="M103" s="316"/>
      <c r="N103" s="316"/>
      <c r="O103" s="316"/>
      <c r="P103" s="316"/>
      <c r="Q103" s="316"/>
      <c r="R103" s="316"/>
      <c r="S103" s="316"/>
    </row>
    <row r="104" spans="1:19" s="313" customFormat="1" hidden="1" x14ac:dyDescent="0.25">
      <c r="A104" s="305"/>
      <c r="B104" s="569" t="str">
        <v/>
      </c>
      <c r="C104" s="570" t="str">
        <f>IF(入力!C114="", "", 入力!C114)</f>
        <v/>
      </c>
      <c r="D104" s="316"/>
      <c r="E104" s="316"/>
      <c r="F104" s="316"/>
      <c r="G104" s="316"/>
      <c r="H104" s="316"/>
      <c r="I104" s="316"/>
      <c r="J104" s="316"/>
      <c r="K104" s="316"/>
      <c r="L104" s="316"/>
      <c r="M104" s="316"/>
      <c r="N104" s="316"/>
      <c r="O104" s="316"/>
      <c r="P104" s="316"/>
      <c r="Q104" s="316"/>
      <c r="R104" s="316"/>
      <c r="S104" s="316"/>
    </row>
    <row r="105" spans="1:19" s="313" customFormat="1" hidden="1" x14ac:dyDescent="0.25">
      <c r="A105" s="305"/>
      <c r="B105" s="569" t="str">
        <v/>
      </c>
      <c r="C105" s="570" t="str">
        <f>IF(入力!C115="", "", 入力!C115)</f>
        <v/>
      </c>
      <c r="D105" s="316"/>
      <c r="E105" s="316"/>
      <c r="F105" s="316"/>
      <c r="G105" s="316"/>
      <c r="H105" s="316"/>
      <c r="I105" s="316"/>
      <c r="J105" s="316"/>
      <c r="K105" s="316"/>
      <c r="L105" s="316"/>
      <c r="M105" s="316"/>
      <c r="N105" s="316"/>
      <c r="O105" s="316"/>
      <c r="P105" s="316"/>
      <c r="Q105" s="316"/>
      <c r="R105" s="316"/>
      <c r="S105" s="316"/>
    </row>
    <row r="106" spans="1:19" s="313" customFormat="1" hidden="1" x14ac:dyDescent="0.25">
      <c r="A106" s="305"/>
      <c r="B106" s="569" t="str">
        <v/>
      </c>
      <c r="C106" s="570" t="str">
        <f>IF(入力!C116="", "", 入力!C116)</f>
        <v/>
      </c>
      <c r="D106" s="316"/>
      <c r="E106" s="316"/>
      <c r="F106" s="316"/>
      <c r="G106" s="316"/>
      <c r="H106" s="316"/>
      <c r="I106" s="316"/>
      <c r="J106" s="316"/>
      <c r="K106" s="316"/>
      <c r="L106" s="316"/>
      <c r="M106" s="316"/>
      <c r="N106" s="316"/>
      <c r="O106" s="316"/>
      <c r="P106" s="316"/>
      <c r="Q106" s="316"/>
      <c r="R106" s="316"/>
      <c r="S106" s="316"/>
    </row>
    <row r="107" spans="1:19" s="313" customFormat="1" hidden="1" x14ac:dyDescent="0.25">
      <c r="A107" s="305"/>
      <c r="B107" s="569" t="str">
        <v/>
      </c>
      <c r="C107" s="570" t="str">
        <f>IF(入力!C117="", "", 入力!C117)</f>
        <v/>
      </c>
      <c r="D107" s="316"/>
      <c r="E107" s="316"/>
      <c r="F107" s="316"/>
      <c r="G107" s="316"/>
      <c r="H107" s="316"/>
      <c r="I107" s="316"/>
      <c r="J107" s="316"/>
      <c r="K107" s="316"/>
      <c r="L107" s="316"/>
      <c r="M107" s="316"/>
      <c r="N107" s="316"/>
      <c r="O107" s="316"/>
      <c r="P107" s="316"/>
      <c r="Q107" s="316"/>
      <c r="R107" s="316"/>
      <c r="S107" s="316"/>
    </row>
    <row r="108" spans="1:19" s="313" customFormat="1" hidden="1" x14ac:dyDescent="0.25">
      <c r="A108" s="305"/>
      <c r="B108" s="569" t="str">
        <v/>
      </c>
      <c r="C108" s="570" t="str">
        <f>IF(入力!C118="", "", 入力!C118)</f>
        <v/>
      </c>
      <c r="D108" s="316"/>
      <c r="E108" s="316"/>
      <c r="F108" s="316"/>
      <c r="G108" s="316"/>
      <c r="H108" s="316"/>
      <c r="I108" s="316"/>
      <c r="J108" s="316"/>
      <c r="K108" s="316"/>
      <c r="L108" s="316"/>
      <c r="M108" s="316"/>
      <c r="N108" s="316"/>
      <c r="O108" s="316"/>
      <c r="P108" s="316"/>
      <c r="Q108" s="316"/>
      <c r="R108" s="316"/>
      <c r="S108" s="316"/>
    </row>
    <row r="109" spans="1:19" s="313" customFormat="1" hidden="1" x14ac:dyDescent="0.25">
      <c r="A109" s="305"/>
      <c r="B109" s="569" t="str">
        <v/>
      </c>
      <c r="C109" s="570" t="str">
        <f>IF(入力!C119="", "", 入力!C119)</f>
        <v/>
      </c>
      <c r="D109" s="316"/>
      <c r="E109" s="316"/>
      <c r="F109" s="316"/>
      <c r="G109" s="316"/>
      <c r="H109" s="316"/>
      <c r="I109" s="316"/>
      <c r="J109" s="316"/>
      <c r="K109" s="316"/>
      <c r="L109" s="316"/>
      <c r="M109" s="316"/>
      <c r="N109" s="316"/>
      <c r="O109" s="316"/>
      <c r="P109" s="316"/>
      <c r="Q109" s="316"/>
      <c r="R109" s="316"/>
      <c r="S109" s="316"/>
    </row>
    <row r="110" spans="1:19" s="313" customFormat="1" hidden="1" x14ac:dyDescent="0.25">
      <c r="A110" s="305"/>
      <c r="B110" s="569" t="str">
        <v/>
      </c>
      <c r="C110" s="570" t="str">
        <f>IF(入力!C120="", "", 入力!C120)</f>
        <v/>
      </c>
      <c r="D110" s="316"/>
      <c r="E110" s="316"/>
      <c r="F110" s="316"/>
      <c r="G110" s="316"/>
      <c r="H110" s="316"/>
      <c r="I110" s="316"/>
      <c r="J110" s="316"/>
      <c r="K110" s="316"/>
      <c r="L110" s="316"/>
      <c r="M110" s="316"/>
      <c r="N110" s="316"/>
      <c r="O110" s="316"/>
      <c r="P110" s="316"/>
      <c r="Q110" s="316"/>
      <c r="R110" s="316"/>
      <c r="S110" s="316"/>
    </row>
    <row r="111" spans="1:19" s="313" customFormat="1" hidden="1" x14ac:dyDescent="0.25">
      <c r="A111" s="305"/>
      <c r="B111" s="569" t="str">
        <v/>
      </c>
      <c r="C111" s="570" t="str">
        <f>IF(入力!C121="", "", 入力!C121)</f>
        <v/>
      </c>
      <c r="D111" s="316"/>
      <c r="E111" s="316"/>
      <c r="F111" s="316"/>
      <c r="G111" s="316"/>
      <c r="H111" s="316"/>
      <c r="I111" s="316"/>
      <c r="J111" s="316"/>
      <c r="K111" s="316"/>
      <c r="L111" s="316"/>
      <c r="M111" s="316"/>
      <c r="N111" s="316"/>
      <c r="O111" s="316"/>
      <c r="P111" s="316"/>
      <c r="Q111" s="316"/>
      <c r="R111" s="316"/>
      <c r="S111" s="316"/>
    </row>
    <row r="112" spans="1:19" s="313" customFormat="1" hidden="1" x14ac:dyDescent="0.25">
      <c r="A112" s="305"/>
      <c r="B112" s="569" t="str">
        <v/>
      </c>
      <c r="C112" s="570" t="str">
        <f>IF(入力!C122="", "", 入力!C122)</f>
        <v/>
      </c>
      <c r="D112" s="316"/>
      <c r="E112" s="316"/>
      <c r="F112" s="316"/>
      <c r="G112" s="316"/>
      <c r="H112" s="316"/>
      <c r="I112" s="316"/>
      <c r="J112" s="316"/>
      <c r="K112" s="316"/>
      <c r="L112" s="316"/>
      <c r="M112" s="316"/>
      <c r="N112" s="316"/>
      <c r="O112" s="316"/>
      <c r="P112" s="316"/>
      <c r="Q112" s="316"/>
      <c r="R112" s="316"/>
      <c r="S112" s="316"/>
    </row>
    <row r="113" spans="1:19" s="313" customFormat="1" hidden="1" x14ac:dyDescent="0.25">
      <c r="A113" s="305"/>
      <c r="B113" s="569" t="str">
        <v/>
      </c>
      <c r="C113" s="570" t="str">
        <f>IF(入力!C123="", "", 入力!C123)</f>
        <v/>
      </c>
      <c r="D113" s="316"/>
      <c r="E113" s="316"/>
      <c r="F113" s="316"/>
      <c r="G113" s="316"/>
      <c r="H113" s="316"/>
      <c r="I113" s="316"/>
      <c r="J113" s="316"/>
      <c r="K113" s="316"/>
      <c r="L113" s="316"/>
      <c r="M113" s="316"/>
      <c r="N113" s="316"/>
      <c r="O113" s="316"/>
      <c r="P113" s="316"/>
      <c r="Q113" s="316"/>
      <c r="R113" s="316"/>
      <c r="S113" s="316"/>
    </row>
    <row r="114" spans="1:19" s="313" customFormat="1" hidden="1" x14ac:dyDescent="0.25">
      <c r="A114" s="305"/>
      <c r="B114" s="569" t="str">
        <v/>
      </c>
      <c r="C114" s="570" t="str">
        <f>IF(入力!C124="", "", 入力!C124)</f>
        <v/>
      </c>
      <c r="D114" s="316"/>
      <c r="E114" s="316"/>
      <c r="F114" s="316"/>
      <c r="G114" s="316"/>
      <c r="H114" s="316"/>
      <c r="I114" s="316"/>
      <c r="J114" s="316"/>
      <c r="K114" s="316"/>
      <c r="L114" s="316"/>
      <c r="M114" s="316"/>
      <c r="N114" s="316"/>
      <c r="O114" s="316"/>
      <c r="P114" s="316"/>
      <c r="Q114" s="316"/>
      <c r="R114" s="316"/>
      <c r="S114" s="316"/>
    </row>
    <row r="115" spans="1:19" s="313" customFormat="1" hidden="1" x14ac:dyDescent="0.25">
      <c r="A115" s="305"/>
      <c r="B115" s="569" t="str">
        <v/>
      </c>
      <c r="C115" s="570" t="str">
        <f>IF(入力!C125="", "", 入力!C125)</f>
        <v/>
      </c>
      <c r="D115" s="316"/>
      <c r="E115" s="316"/>
      <c r="F115" s="316"/>
      <c r="G115" s="316"/>
      <c r="H115" s="316"/>
      <c r="I115" s="316"/>
      <c r="J115" s="316"/>
      <c r="K115" s="316"/>
      <c r="L115" s="316"/>
      <c r="M115" s="316"/>
      <c r="N115" s="316"/>
      <c r="O115" s="316"/>
      <c r="P115" s="316"/>
      <c r="Q115" s="316"/>
      <c r="R115" s="316"/>
      <c r="S115" s="316"/>
    </row>
    <row r="116" spans="1:19" s="313" customFormat="1" hidden="1" x14ac:dyDescent="0.25">
      <c r="A116" s="305"/>
      <c r="B116" s="569" t="str">
        <v/>
      </c>
      <c r="C116" s="570" t="str">
        <f>IF(入力!C126="", "", 入力!C126)</f>
        <v/>
      </c>
      <c r="D116" s="316"/>
      <c r="E116" s="316"/>
      <c r="F116" s="316"/>
      <c r="G116" s="316"/>
      <c r="H116" s="316"/>
      <c r="I116" s="316"/>
      <c r="J116" s="316"/>
      <c r="K116" s="316"/>
      <c r="L116" s="316"/>
      <c r="M116" s="316"/>
      <c r="N116" s="316"/>
      <c r="O116" s="316"/>
      <c r="P116" s="316"/>
      <c r="Q116" s="316"/>
      <c r="R116" s="316"/>
      <c r="S116" s="316"/>
    </row>
    <row r="117" spans="1:19" s="313" customFormat="1" hidden="1" x14ac:dyDescent="0.25">
      <c r="A117" s="305"/>
      <c r="B117" s="569" t="str">
        <v/>
      </c>
      <c r="C117" s="570" t="str">
        <f>IF(入力!C127="", "", 入力!C127)</f>
        <v/>
      </c>
      <c r="D117" s="316"/>
      <c r="E117" s="316"/>
      <c r="F117" s="316"/>
      <c r="G117" s="316"/>
      <c r="H117" s="316"/>
      <c r="I117" s="316"/>
      <c r="J117" s="316"/>
      <c r="K117" s="316"/>
      <c r="L117" s="316"/>
      <c r="M117" s="316"/>
      <c r="N117" s="316"/>
      <c r="O117" s="316"/>
      <c r="P117" s="316"/>
      <c r="Q117" s="316"/>
      <c r="R117" s="316"/>
      <c r="S117" s="316"/>
    </row>
    <row r="118" spans="1:19" s="313" customFormat="1" hidden="1" x14ac:dyDescent="0.25">
      <c r="A118" s="305"/>
      <c r="B118" s="569" t="str">
        <v/>
      </c>
      <c r="C118" s="570" t="str">
        <f>IF(入力!C128="", "", 入力!C128)</f>
        <v/>
      </c>
      <c r="D118" s="316"/>
      <c r="E118" s="316"/>
      <c r="F118" s="316"/>
      <c r="G118" s="316"/>
      <c r="H118" s="316"/>
      <c r="I118" s="316"/>
      <c r="J118" s="316"/>
      <c r="K118" s="316"/>
      <c r="L118" s="316"/>
      <c r="M118" s="316"/>
      <c r="N118" s="316"/>
      <c r="O118" s="316"/>
      <c r="P118" s="316"/>
      <c r="Q118" s="316"/>
      <c r="R118" s="316"/>
      <c r="S118" s="316"/>
    </row>
    <row r="119" spans="1:19" s="313" customFormat="1" hidden="1" x14ac:dyDescent="0.25">
      <c r="A119" s="305"/>
      <c r="B119" s="569" t="str">
        <v/>
      </c>
      <c r="C119" s="570" t="str">
        <f>IF(入力!C129="", "", 入力!C129)</f>
        <v/>
      </c>
      <c r="D119" s="316"/>
      <c r="E119" s="316"/>
      <c r="F119" s="316"/>
      <c r="G119" s="316"/>
      <c r="H119" s="316"/>
      <c r="I119" s="316"/>
      <c r="J119" s="316"/>
      <c r="K119" s="316"/>
      <c r="L119" s="316"/>
      <c r="M119" s="316"/>
      <c r="N119" s="316"/>
      <c r="O119" s="316"/>
      <c r="P119" s="316"/>
      <c r="Q119" s="316"/>
      <c r="R119" s="316"/>
      <c r="S119" s="316"/>
    </row>
    <row r="120" spans="1:19" s="313" customFormat="1" hidden="1" x14ac:dyDescent="0.25">
      <c r="A120" s="305"/>
      <c r="B120" s="569" t="str">
        <v/>
      </c>
      <c r="C120" s="570" t="str">
        <f>IF(入力!C130="", "", 入力!C130)</f>
        <v/>
      </c>
      <c r="D120" s="316"/>
      <c r="E120" s="316"/>
      <c r="F120" s="316"/>
      <c r="G120" s="316"/>
      <c r="H120" s="316"/>
      <c r="I120" s="316"/>
      <c r="J120" s="316"/>
      <c r="K120" s="316"/>
      <c r="L120" s="316"/>
      <c r="M120" s="316"/>
      <c r="N120" s="316"/>
      <c r="O120" s="316"/>
      <c r="P120" s="316"/>
      <c r="Q120" s="316"/>
      <c r="R120" s="316"/>
      <c r="S120" s="316"/>
    </row>
    <row r="121" spans="1:19" s="313" customFormat="1" hidden="1" x14ac:dyDescent="0.25">
      <c r="A121" s="305"/>
      <c r="B121" s="569" t="str">
        <v/>
      </c>
      <c r="C121" s="570" t="str">
        <f>IF(入力!C131="", "", 入力!C131)</f>
        <v/>
      </c>
      <c r="D121" s="316"/>
      <c r="E121" s="316"/>
      <c r="F121" s="316"/>
      <c r="G121" s="316"/>
      <c r="H121" s="316"/>
      <c r="I121" s="316"/>
      <c r="J121" s="316"/>
      <c r="K121" s="316"/>
      <c r="L121" s="316"/>
      <c r="M121" s="316"/>
      <c r="N121" s="316"/>
      <c r="O121" s="316"/>
      <c r="P121" s="316"/>
      <c r="Q121" s="316"/>
      <c r="R121" s="316"/>
      <c r="S121" s="316"/>
    </row>
    <row r="122" spans="1:19" s="313" customFormat="1" hidden="1" x14ac:dyDescent="0.25">
      <c r="A122" s="305"/>
      <c r="B122" s="569" t="str">
        <v/>
      </c>
      <c r="C122" s="570" t="str">
        <f>IF(入力!C132="", "", 入力!C132)</f>
        <v/>
      </c>
      <c r="D122" s="316"/>
      <c r="E122" s="316"/>
      <c r="F122" s="316"/>
      <c r="G122" s="316"/>
      <c r="H122" s="316"/>
      <c r="I122" s="316"/>
      <c r="J122" s="316"/>
      <c r="K122" s="316"/>
      <c r="L122" s="316"/>
      <c r="M122" s="316"/>
      <c r="N122" s="316"/>
      <c r="O122" s="316"/>
      <c r="P122" s="316"/>
      <c r="Q122" s="316"/>
      <c r="R122" s="316"/>
      <c r="S122" s="316"/>
    </row>
    <row r="123" spans="1:19" s="313" customFormat="1" hidden="1" x14ac:dyDescent="0.25">
      <c r="A123" s="305"/>
      <c r="B123" s="569" t="str">
        <v/>
      </c>
      <c r="C123" s="570" t="str">
        <f>IF(入力!C133="", "", 入力!C133)</f>
        <v/>
      </c>
      <c r="D123" s="316"/>
      <c r="E123" s="316"/>
      <c r="F123" s="316"/>
      <c r="G123" s="316"/>
      <c r="H123" s="316"/>
      <c r="I123" s="316"/>
      <c r="J123" s="316"/>
      <c r="K123" s="316"/>
      <c r="L123" s="316"/>
      <c r="M123" s="316"/>
      <c r="N123" s="316"/>
      <c r="O123" s="316"/>
      <c r="P123" s="316"/>
      <c r="Q123" s="316"/>
      <c r="R123" s="316"/>
      <c r="S123" s="316"/>
    </row>
    <row r="124" spans="1:19" s="313" customFormat="1" hidden="1" x14ac:dyDescent="0.25">
      <c r="A124" s="305"/>
      <c r="B124" s="569" t="str">
        <v/>
      </c>
      <c r="C124" s="570" t="str">
        <f>IF(入力!C134="", "", 入力!C134)</f>
        <v/>
      </c>
      <c r="D124" s="316"/>
      <c r="E124" s="316"/>
      <c r="F124" s="316"/>
      <c r="G124" s="316"/>
      <c r="H124" s="316"/>
      <c r="I124" s="316"/>
      <c r="J124" s="316"/>
      <c r="K124" s="316"/>
      <c r="L124" s="316"/>
      <c r="M124" s="316"/>
      <c r="N124" s="316"/>
      <c r="O124" s="316"/>
      <c r="P124" s="316"/>
      <c r="Q124" s="316"/>
      <c r="R124" s="316"/>
      <c r="S124" s="316"/>
    </row>
    <row r="125" spans="1:19" s="313" customFormat="1" hidden="1" x14ac:dyDescent="0.25">
      <c r="A125" s="305"/>
      <c r="B125" s="569" t="str">
        <v/>
      </c>
      <c r="C125" s="570" t="str">
        <f>IF(入力!C135="", "", 入力!C135)</f>
        <v/>
      </c>
      <c r="D125" s="316"/>
      <c r="E125" s="316"/>
      <c r="F125" s="316"/>
      <c r="G125" s="316"/>
      <c r="H125" s="316"/>
      <c r="I125" s="316"/>
      <c r="J125" s="316"/>
      <c r="K125" s="316"/>
      <c r="L125" s="316"/>
      <c r="M125" s="316"/>
      <c r="N125" s="316"/>
      <c r="O125" s="316"/>
      <c r="P125" s="316"/>
      <c r="Q125" s="316"/>
      <c r="R125" s="316"/>
      <c r="S125" s="316"/>
    </row>
    <row r="126" spans="1:19" s="313" customFormat="1" hidden="1" x14ac:dyDescent="0.25">
      <c r="A126" s="305"/>
      <c r="B126" s="569" t="str">
        <v/>
      </c>
      <c r="C126" s="570" t="str">
        <f>IF(入力!C136="", "", 入力!C136)</f>
        <v/>
      </c>
      <c r="D126" s="316"/>
      <c r="E126" s="316"/>
      <c r="F126" s="316"/>
      <c r="G126" s="316"/>
      <c r="H126" s="316"/>
      <c r="I126" s="316"/>
      <c r="J126" s="316"/>
      <c r="K126" s="316"/>
      <c r="L126" s="316"/>
      <c r="M126" s="316"/>
      <c r="N126" s="316"/>
      <c r="O126" s="316"/>
      <c r="P126" s="316"/>
      <c r="Q126" s="316"/>
      <c r="R126" s="316"/>
      <c r="S126" s="316"/>
    </row>
    <row r="127" spans="1:19" s="313" customFormat="1" hidden="1" x14ac:dyDescent="0.25">
      <c r="A127" s="305"/>
      <c r="B127" s="569" t="str">
        <v/>
      </c>
      <c r="C127" s="570" t="str">
        <f>IF(入力!C137="", "", 入力!C137)</f>
        <v/>
      </c>
      <c r="D127" s="316"/>
      <c r="E127" s="316"/>
      <c r="F127" s="316"/>
      <c r="G127" s="316"/>
      <c r="H127" s="316"/>
      <c r="I127" s="316"/>
      <c r="J127" s="316"/>
      <c r="K127" s="316"/>
      <c r="L127" s="316"/>
      <c r="M127" s="316"/>
      <c r="N127" s="316"/>
      <c r="O127" s="316"/>
      <c r="P127" s="316"/>
      <c r="Q127" s="316"/>
      <c r="R127" s="316"/>
      <c r="S127" s="316"/>
    </row>
    <row r="128" spans="1:19" s="313" customFormat="1" hidden="1" x14ac:dyDescent="0.25">
      <c r="A128" s="305"/>
      <c r="B128" s="569" t="str">
        <v/>
      </c>
      <c r="C128" s="570" t="str">
        <f>IF(入力!C138="", "", 入力!C138)</f>
        <v/>
      </c>
      <c r="D128" s="316"/>
      <c r="E128" s="316"/>
      <c r="F128" s="316"/>
      <c r="G128" s="316"/>
      <c r="H128" s="316"/>
      <c r="I128" s="316"/>
      <c r="J128" s="316"/>
      <c r="K128" s="316"/>
      <c r="L128" s="316"/>
      <c r="M128" s="316"/>
      <c r="N128" s="316"/>
      <c r="O128" s="316"/>
      <c r="P128" s="316"/>
      <c r="Q128" s="316"/>
      <c r="R128" s="316"/>
      <c r="S128" s="316"/>
    </row>
    <row r="129" spans="1:19" s="313" customFormat="1" hidden="1" x14ac:dyDescent="0.25">
      <c r="A129" s="305"/>
      <c r="B129" s="569" t="str">
        <v/>
      </c>
      <c r="C129" s="570" t="str">
        <f>IF(入力!C139="", "", 入力!C139)</f>
        <v/>
      </c>
      <c r="D129" s="316"/>
      <c r="E129" s="316"/>
      <c r="F129" s="316"/>
      <c r="G129" s="316"/>
      <c r="H129" s="316"/>
      <c r="I129" s="316"/>
      <c r="J129" s="316"/>
      <c r="K129" s="316"/>
      <c r="L129" s="316"/>
      <c r="M129" s="316"/>
      <c r="N129" s="316"/>
      <c r="O129" s="316"/>
      <c r="P129" s="316"/>
      <c r="Q129" s="316"/>
      <c r="R129" s="316"/>
      <c r="S129" s="316"/>
    </row>
    <row r="130" spans="1:19" s="313" customFormat="1" hidden="1" x14ac:dyDescent="0.25">
      <c r="A130" s="305"/>
      <c r="B130" s="569" t="str">
        <v/>
      </c>
      <c r="C130" s="570" t="str">
        <f>IF(入力!C140="", "", 入力!C140)</f>
        <v/>
      </c>
      <c r="D130" s="316"/>
      <c r="E130" s="316"/>
      <c r="F130" s="316"/>
      <c r="G130" s="316"/>
      <c r="H130" s="316"/>
      <c r="I130" s="316"/>
      <c r="J130" s="316"/>
      <c r="K130" s="316"/>
      <c r="L130" s="316"/>
      <c r="M130" s="316"/>
      <c r="N130" s="316"/>
      <c r="O130" s="316"/>
      <c r="P130" s="316"/>
      <c r="Q130" s="316"/>
      <c r="R130" s="316"/>
      <c r="S130" s="316"/>
    </row>
    <row r="131" spans="1:19" s="313" customFormat="1" hidden="1" x14ac:dyDescent="0.25">
      <c r="A131" s="305"/>
      <c r="B131" s="569" t="str">
        <v/>
      </c>
      <c r="C131" s="570" t="str">
        <f>IF(入力!C141="", "", 入力!C141)</f>
        <v/>
      </c>
      <c r="D131" s="316"/>
      <c r="E131" s="316"/>
      <c r="F131" s="316"/>
      <c r="G131" s="316"/>
      <c r="H131" s="316"/>
      <c r="I131" s="316"/>
      <c r="J131" s="316"/>
      <c r="K131" s="316"/>
      <c r="L131" s="316"/>
      <c r="M131" s="316"/>
      <c r="N131" s="316"/>
      <c r="O131" s="316"/>
      <c r="P131" s="316"/>
      <c r="Q131" s="316"/>
      <c r="R131" s="316"/>
      <c r="S131" s="316"/>
    </row>
    <row r="132" spans="1:19" s="313" customFormat="1" hidden="1" x14ac:dyDescent="0.25">
      <c r="A132" s="305"/>
      <c r="B132" s="569" t="str">
        <v/>
      </c>
      <c r="C132" s="570" t="str">
        <f>IF(入力!C142="", "", 入力!C142)</f>
        <v/>
      </c>
      <c r="D132" s="316"/>
      <c r="E132" s="316"/>
      <c r="F132" s="316"/>
      <c r="G132" s="316"/>
      <c r="H132" s="316"/>
      <c r="I132" s="316"/>
      <c r="J132" s="316"/>
      <c r="K132" s="316"/>
      <c r="L132" s="316"/>
      <c r="M132" s="316"/>
      <c r="N132" s="316"/>
      <c r="O132" s="316"/>
      <c r="P132" s="316"/>
      <c r="Q132" s="316"/>
      <c r="R132" s="316"/>
      <c r="S132" s="316"/>
    </row>
    <row r="133" spans="1:19" s="313" customFormat="1" hidden="1" x14ac:dyDescent="0.25">
      <c r="A133" s="305"/>
      <c r="B133" s="569" t="str">
        <v/>
      </c>
      <c r="C133" s="570" t="str">
        <f>IF(入力!C143="", "", 入力!C143)</f>
        <v/>
      </c>
      <c r="D133" s="316"/>
      <c r="E133" s="316"/>
      <c r="F133" s="316"/>
      <c r="G133" s="316"/>
      <c r="H133" s="316"/>
      <c r="I133" s="316"/>
      <c r="J133" s="316"/>
      <c r="K133" s="316"/>
      <c r="L133" s="316"/>
      <c r="M133" s="316"/>
      <c r="N133" s="316"/>
      <c r="O133" s="316"/>
      <c r="P133" s="316"/>
      <c r="Q133" s="316"/>
      <c r="R133" s="316"/>
      <c r="S133" s="316"/>
    </row>
    <row r="134" spans="1:19" s="313" customFormat="1" hidden="1" x14ac:dyDescent="0.25">
      <c r="A134" s="305"/>
      <c r="B134" s="569" t="str">
        <v/>
      </c>
      <c r="C134" s="570" t="str">
        <f>IF(入力!C144="", "", 入力!C144)</f>
        <v/>
      </c>
      <c r="D134" s="316"/>
      <c r="E134" s="316"/>
      <c r="F134" s="316"/>
      <c r="G134" s="316"/>
      <c r="H134" s="316"/>
      <c r="I134" s="316"/>
      <c r="J134" s="316"/>
      <c r="K134" s="316"/>
      <c r="L134" s="316"/>
      <c r="M134" s="316"/>
      <c r="N134" s="316"/>
      <c r="O134" s="316"/>
      <c r="P134" s="316"/>
      <c r="Q134" s="316"/>
      <c r="R134" s="316"/>
      <c r="S134" s="316"/>
    </row>
    <row r="135" spans="1:19" s="313" customFormat="1" hidden="1" x14ac:dyDescent="0.25">
      <c r="A135" s="305"/>
      <c r="B135" s="569" t="str">
        <v/>
      </c>
      <c r="C135" s="570" t="str">
        <f>IF(入力!C145="", "", 入力!C145)</f>
        <v/>
      </c>
      <c r="D135" s="316"/>
      <c r="E135" s="316"/>
      <c r="F135" s="316"/>
      <c r="G135" s="316"/>
      <c r="H135" s="316"/>
      <c r="I135" s="316"/>
      <c r="J135" s="316"/>
      <c r="K135" s="316"/>
      <c r="L135" s="316"/>
      <c r="M135" s="316"/>
      <c r="N135" s="316"/>
      <c r="O135" s="316"/>
      <c r="P135" s="316"/>
      <c r="Q135" s="316"/>
      <c r="R135" s="316"/>
      <c r="S135" s="316"/>
    </row>
    <row r="136" spans="1:19" s="313" customFormat="1" hidden="1" x14ac:dyDescent="0.25">
      <c r="A136" s="305"/>
      <c r="B136" s="569" t="str">
        <v/>
      </c>
      <c r="C136" s="570" t="str">
        <f>IF(入力!C146="", "", 入力!C146)</f>
        <v/>
      </c>
      <c r="D136" s="316"/>
      <c r="E136" s="316"/>
      <c r="F136" s="316"/>
      <c r="G136" s="316"/>
      <c r="H136" s="316"/>
      <c r="I136" s="316"/>
      <c r="J136" s="316"/>
      <c r="K136" s="316"/>
      <c r="L136" s="316"/>
      <c r="M136" s="316"/>
      <c r="N136" s="316"/>
      <c r="O136" s="316"/>
      <c r="P136" s="316"/>
      <c r="Q136" s="316"/>
      <c r="R136" s="316"/>
      <c r="S136" s="316"/>
    </row>
    <row r="137" spans="1:19" s="313" customFormat="1" hidden="1" x14ac:dyDescent="0.25">
      <c r="A137" s="305"/>
      <c r="B137" s="569" t="str">
        <v/>
      </c>
      <c r="C137" s="570" t="str">
        <f>IF(入力!C147="", "", 入力!C147)</f>
        <v/>
      </c>
      <c r="D137" s="316"/>
      <c r="E137" s="316"/>
      <c r="F137" s="316"/>
      <c r="G137" s="316"/>
      <c r="H137" s="316"/>
      <c r="I137" s="316"/>
      <c r="J137" s="316"/>
      <c r="K137" s="316"/>
      <c r="L137" s="316"/>
      <c r="M137" s="316"/>
      <c r="N137" s="316"/>
      <c r="O137" s="316"/>
      <c r="P137" s="316"/>
      <c r="Q137" s="316"/>
      <c r="R137" s="316"/>
      <c r="S137" s="316"/>
    </row>
    <row r="138" spans="1:19" s="313" customFormat="1" hidden="1" x14ac:dyDescent="0.25">
      <c r="A138" s="305"/>
      <c r="B138" s="569" t="str">
        <v/>
      </c>
      <c r="C138" s="570" t="str">
        <f>IF(入力!C148="", "", 入力!C148)</f>
        <v/>
      </c>
      <c r="D138" s="316"/>
      <c r="E138" s="316"/>
      <c r="F138" s="316"/>
      <c r="G138" s="316"/>
      <c r="H138" s="316"/>
      <c r="I138" s="316"/>
      <c r="J138" s="316"/>
      <c r="K138" s="316"/>
      <c r="L138" s="316"/>
      <c r="M138" s="316"/>
      <c r="N138" s="316"/>
      <c r="O138" s="316"/>
      <c r="P138" s="316"/>
      <c r="Q138" s="316"/>
      <c r="R138" s="316"/>
      <c r="S138" s="316"/>
    </row>
    <row r="139" spans="1:19" s="313" customFormat="1" hidden="1" x14ac:dyDescent="0.25">
      <c r="A139" s="305"/>
      <c r="B139" s="569" t="str">
        <v/>
      </c>
      <c r="C139" s="570" t="str">
        <f>IF(入力!C149="", "", 入力!C149)</f>
        <v/>
      </c>
      <c r="D139" s="316"/>
      <c r="E139" s="316"/>
      <c r="F139" s="316"/>
      <c r="G139" s="316"/>
      <c r="H139" s="316"/>
      <c r="I139" s="316"/>
      <c r="J139" s="316"/>
      <c r="K139" s="316"/>
      <c r="L139" s="316"/>
      <c r="M139" s="316"/>
      <c r="N139" s="316"/>
      <c r="O139" s="316"/>
      <c r="P139" s="316"/>
      <c r="Q139" s="316"/>
      <c r="R139" s="316"/>
      <c r="S139" s="316"/>
    </row>
    <row r="140" spans="1:19" s="313" customFormat="1" hidden="1" x14ac:dyDescent="0.25">
      <c r="A140" s="305"/>
      <c r="B140" s="569" t="str">
        <v/>
      </c>
      <c r="C140" s="570" t="str">
        <f>IF(入力!C150="", "", 入力!C150)</f>
        <v/>
      </c>
      <c r="D140" s="316"/>
      <c r="E140" s="316"/>
      <c r="F140" s="316"/>
      <c r="G140" s="316"/>
      <c r="H140" s="316"/>
      <c r="I140" s="316"/>
      <c r="J140" s="316"/>
      <c r="K140" s="316"/>
      <c r="L140" s="316"/>
      <c r="M140" s="316"/>
      <c r="N140" s="316"/>
      <c r="O140" s="316"/>
      <c r="P140" s="316"/>
      <c r="Q140" s="316"/>
      <c r="R140" s="316"/>
      <c r="S140" s="316"/>
    </row>
    <row r="141" spans="1:19" s="313" customFormat="1" hidden="1" x14ac:dyDescent="0.25">
      <c r="A141" s="305"/>
      <c r="B141" s="569" t="str">
        <v/>
      </c>
      <c r="C141" s="570" t="str">
        <f>IF(入力!C151="", "", 入力!C151)</f>
        <v/>
      </c>
      <c r="D141" s="316"/>
      <c r="E141" s="316"/>
      <c r="F141" s="316"/>
      <c r="G141" s="316"/>
      <c r="H141" s="316"/>
      <c r="I141" s="316"/>
      <c r="J141" s="316"/>
      <c r="K141" s="316"/>
      <c r="L141" s="316"/>
      <c r="M141" s="316"/>
      <c r="N141" s="316"/>
      <c r="O141" s="316"/>
      <c r="P141" s="316"/>
      <c r="Q141" s="316"/>
      <c r="R141" s="316"/>
      <c r="S141" s="316"/>
    </row>
    <row r="142" spans="1:19" s="313" customFormat="1" hidden="1" x14ac:dyDescent="0.25">
      <c r="A142" s="305"/>
      <c r="B142" s="569" t="str">
        <v/>
      </c>
      <c r="C142" s="570" t="str">
        <f>IF(入力!C152="", "", 入力!C152)</f>
        <v/>
      </c>
      <c r="D142" s="316"/>
      <c r="E142" s="316"/>
      <c r="F142" s="316"/>
      <c r="G142" s="316"/>
      <c r="H142" s="316"/>
      <c r="I142" s="316"/>
      <c r="J142" s="316"/>
      <c r="K142" s="316"/>
      <c r="L142" s="316"/>
      <c r="M142" s="316"/>
      <c r="N142" s="316"/>
      <c r="O142" s="316"/>
      <c r="P142" s="316"/>
      <c r="Q142" s="316"/>
      <c r="R142" s="316"/>
      <c r="S142" s="316"/>
    </row>
    <row r="143" spans="1:19" s="313" customFormat="1" hidden="1" x14ac:dyDescent="0.25">
      <c r="A143" s="305"/>
      <c r="B143" s="569" t="str">
        <v/>
      </c>
      <c r="C143" s="570" t="str">
        <f>IF(入力!C153="", "", 入力!C153)</f>
        <v/>
      </c>
      <c r="D143" s="316"/>
      <c r="E143" s="316"/>
      <c r="F143" s="316"/>
      <c r="G143" s="316"/>
      <c r="H143" s="316"/>
      <c r="I143" s="316"/>
      <c r="J143" s="316"/>
      <c r="K143" s="316"/>
      <c r="L143" s="316"/>
      <c r="M143" s="316"/>
      <c r="N143" s="316"/>
      <c r="O143" s="316"/>
      <c r="P143" s="316"/>
      <c r="Q143" s="316"/>
      <c r="R143" s="316"/>
      <c r="S143" s="316"/>
    </row>
    <row r="144" spans="1:19" s="313" customFormat="1" hidden="1" x14ac:dyDescent="0.25">
      <c r="A144" s="305"/>
      <c r="B144" s="569" t="str">
        <v/>
      </c>
      <c r="C144" s="570" t="str">
        <f>IF(入力!C154="", "", 入力!C154)</f>
        <v/>
      </c>
      <c r="D144" s="316"/>
      <c r="E144" s="316"/>
      <c r="F144" s="316"/>
      <c r="G144" s="316"/>
      <c r="H144" s="316"/>
      <c r="I144" s="316"/>
      <c r="J144" s="316"/>
      <c r="K144" s="316"/>
      <c r="L144" s="316"/>
      <c r="M144" s="316"/>
      <c r="N144" s="316"/>
      <c r="O144" s="316"/>
      <c r="P144" s="316"/>
      <c r="Q144" s="316"/>
      <c r="R144" s="316"/>
      <c r="S144" s="316"/>
    </row>
    <row r="145" spans="1:19" s="313" customFormat="1" hidden="1" x14ac:dyDescent="0.25">
      <c r="A145" s="305"/>
      <c r="B145" s="569" t="str">
        <v/>
      </c>
      <c r="C145" s="570" t="str">
        <f>IF(入力!C155="", "", 入力!C155)</f>
        <v/>
      </c>
      <c r="D145" s="316"/>
      <c r="E145" s="316"/>
      <c r="F145" s="316"/>
      <c r="G145" s="316"/>
      <c r="H145" s="316"/>
      <c r="I145" s="316"/>
      <c r="J145" s="316"/>
      <c r="K145" s="316"/>
      <c r="L145" s="316"/>
      <c r="M145" s="316"/>
      <c r="N145" s="316"/>
      <c r="O145" s="316"/>
      <c r="P145" s="316"/>
      <c r="Q145" s="316"/>
      <c r="R145" s="316"/>
      <c r="S145" s="316"/>
    </row>
    <row r="146" spans="1:19" s="313" customFormat="1" hidden="1" x14ac:dyDescent="0.25">
      <c r="A146" s="305"/>
      <c r="B146" s="569" t="str">
        <v/>
      </c>
      <c r="C146" s="570" t="str">
        <f>IF(入力!C156="", "", 入力!C156)</f>
        <v/>
      </c>
      <c r="D146" s="316"/>
      <c r="E146" s="316"/>
      <c r="F146" s="316"/>
      <c r="G146" s="316"/>
      <c r="H146" s="316"/>
      <c r="I146" s="316"/>
      <c r="J146" s="316"/>
      <c r="K146" s="316"/>
      <c r="L146" s="316"/>
      <c r="M146" s="316"/>
      <c r="N146" s="316"/>
      <c r="O146" s="316"/>
      <c r="P146" s="316"/>
      <c r="Q146" s="316"/>
      <c r="R146" s="316"/>
      <c r="S146" s="316"/>
    </row>
    <row r="147" spans="1:19" s="313" customFormat="1" hidden="1" x14ac:dyDescent="0.25">
      <c r="A147" s="305"/>
      <c r="B147" s="569" t="str">
        <v/>
      </c>
      <c r="C147" s="570" t="str">
        <f>IF(入力!C157="", "", 入力!C157)</f>
        <v/>
      </c>
      <c r="D147" s="316"/>
      <c r="E147" s="316"/>
      <c r="F147" s="316"/>
      <c r="G147" s="316"/>
      <c r="H147" s="316"/>
      <c r="I147" s="316"/>
      <c r="J147" s="316"/>
      <c r="K147" s="316"/>
      <c r="L147" s="316"/>
      <c r="M147" s="316"/>
      <c r="N147" s="316"/>
      <c r="O147" s="316"/>
      <c r="P147" s="316"/>
      <c r="Q147" s="316"/>
      <c r="R147" s="316"/>
      <c r="S147" s="316"/>
    </row>
    <row r="148" spans="1:19" s="313" customFormat="1" ht="16.5" thickTop="1" x14ac:dyDescent="0.25">
      <c r="A148" s="305"/>
      <c r="B148" s="569" t="str">
        <v/>
      </c>
      <c r="C148" s="570" t="str">
        <f>IF(入力!C158="", "", 入力!C158)</f>
        <v/>
      </c>
      <c r="D148" s="316"/>
      <c r="E148" s="316"/>
      <c r="F148" s="316"/>
      <c r="G148" s="316"/>
      <c r="H148" s="316"/>
      <c r="I148" s="316"/>
      <c r="J148" s="316"/>
      <c r="K148" s="316"/>
      <c r="L148" s="316"/>
      <c r="M148" s="316"/>
      <c r="N148" s="316"/>
      <c r="O148" s="316"/>
      <c r="P148" s="316"/>
      <c r="Q148" s="316"/>
      <c r="R148" s="316"/>
      <c r="S148" s="316"/>
    </row>
    <row r="149" spans="1:19" s="313" customFormat="1" x14ac:dyDescent="0.25">
      <c r="A149" s="305"/>
      <c r="B149" s="569" t="str">
        <v/>
      </c>
      <c r="C149" s="570" t="str">
        <f>IF(入力!C159="", "", 入力!C159)</f>
        <v/>
      </c>
      <c r="D149" s="322"/>
      <c r="E149" s="322"/>
      <c r="F149" s="322"/>
      <c r="G149" s="322"/>
      <c r="H149" s="322"/>
      <c r="I149" s="322"/>
      <c r="J149" s="322"/>
      <c r="K149" s="322"/>
      <c r="L149" s="322"/>
      <c r="M149" s="322"/>
      <c r="N149" s="322"/>
      <c r="O149" s="322"/>
      <c r="P149" s="322"/>
      <c r="Q149" s="322"/>
      <c r="R149" s="322"/>
      <c r="S149" s="322"/>
    </row>
    <row r="150" spans="1:19" s="313" customFormat="1" x14ac:dyDescent="0.25">
      <c r="A150" s="305"/>
      <c r="B150" s="487"/>
      <c r="C150" s="487"/>
      <c r="D150" s="487"/>
      <c r="E150" s="487"/>
      <c r="F150" s="487"/>
      <c r="G150" s="487"/>
      <c r="H150" s="487"/>
      <c r="I150" s="305"/>
      <c r="J150" s="305"/>
      <c r="K150" s="305"/>
      <c r="L150" s="305"/>
      <c r="M150" s="305"/>
      <c r="N150" s="305"/>
      <c r="O150" s="305"/>
      <c r="P150" s="305"/>
      <c r="Q150" s="305"/>
      <c r="R150" s="305"/>
      <c r="S150" s="305"/>
    </row>
    <row r="151" spans="1:19" s="313" customFormat="1" x14ac:dyDescent="0.25">
      <c r="A151" s="305"/>
      <c r="B151" s="328" t="s">
        <v>517</v>
      </c>
      <c r="C151" s="327"/>
      <c r="D151" s="326" t="s">
        <v>820</v>
      </c>
      <c r="E151" s="327"/>
      <c r="F151" s="318"/>
      <c r="G151" s="305"/>
      <c r="H151" s="13"/>
      <c r="I151" s="305"/>
      <c r="J151" s="305"/>
      <c r="K151" s="305"/>
      <c r="L151" s="305"/>
      <c r="M151" s="305"/>
      <c r="N151" s="305"/>
      <c r="O151" s="305"/>
      <c r="P151" s="305"/>
      <c r="Q151" s="305"/>
      <c r="R151" s="305"/>
      <c r="S151" s="305"/>
    </row>
    <row r="152" spans="1:19" s="313" customFormat="1" ht="48" thickBot="1" x14ac:dyDescent="0.3">
      <c r="A152" s="305"/>
      <c r="B152" s="544" t="s">
        <v>778</v>
      </c>
      <c r="C152" s="547"/>
      <c r="D152" s="626" t="str">
        <f t="array" ref="D152:S152">TRANSPOSE(観光客属性)</f>
        <v>総数</v>
      </c>
      <c r="E152" s="627" t="str">
        <v>日帰り客</v>
      </c>
      <c r="F152" s="627" t="str">
        <v>宿泊客</v>
      </c>
      <c r="G152" s="627" t="str">
        <v>道内客</v>
      </c>
      <c r="H152" s="627" t="str">
        <v>道外客</v>
      </c>
      <c r="I152" s="627" t="str">
        <v>外国人客</v>
      </c>
      <c r="J152" s="320">
        <v>0</v>
      </c>
      <c r="K152" s="320">
        <v>0</v>
      </c>
      <c r="L152" s="320">
        <v>0</v>
      </c>
      <c r="M152" s="320">
        <v>0</v>
      </c>
      <c r="N152" s="320">
        <v>0</v>
      </c>
      <c r="O152" s="320">
        <v>0</v>
      </c>
      <c r="P152" s="320">
        <v>0</v>
      </c>
      <c r="Q152" s="320">
        <v>0</v>
      </c>
      <c r="R152" s="320">
        <v>0</v>
      </c>
      <c r="S152" s="320">
        <v>0</v>
      </c>
    </row>
    <row r="153" spans="1:19" s="313" customFormat="1" ht="15.75" customHeight="1" thickTop="1" x14ac:dyDescent="0.25">
      <c r="A153" s="305"/>
      <c r="B153" s="571" t="str">
        <f t="array" ref="B153:B272">IF(消費項目_小分類="", "", 消費項目_小分類)</f>
        <v>鉄道（ロープウェイ・ケーブルカー等含む）</v>
      </c>
      <c r="C153" s="572"/>
      <c r="D153" s="708"/>
      <c r="E153" s="634"/>
      <c r="F153" s="634"/>
      <c r="G153" s="634"/>
      <c r="H153" s="634"/>
      <c r="I153" s="635"/>
      <c r="J153" s="632"/>
      <c r="K153" s="330"/>
      <c r="L153" s="330"/>
      <c r="M153" s="330"/>
      <c r="N153" s="330"/>
      <c r="O153" s="330"/>
      <c r="P153" s="330"/>
      <c r="Q153" s="330"/>
      <c r="R153" s="330"/>
      <c r="S153" s="330"/>
    </row>
    <row r="154" spans="1:19" s="313" customFormat="1" ht="15.75" customHeight="1" x14ac:dyDescent="0.25">
      <c r="A154" s="305"/>
      <c r="B154" s="571" t="str">
        <v>レンタカー代</v>
      </c>
      <c r="C154" s="572"/>
      <c r="D154" s="709"/>
      <c r="E154" s="331"/>
      <c r="F154" s="331"/>
      <c r="G154" s="331"/>
      <c r="H154" s="331"/>
      <c r="I154" s="636"/>
      <c r="J154" s="633"/>
      <c r="K154" s="331"/>
      <c r="L154" s="331"/>
      <c r="M154" s="331"/>
      <c r="N154" s="331"/>
      <c r="O154" s="331"/>
      <c r="P154" s="331"/>
      <c r="Q154" s="331"/>
      <c r="R154" s="331"/>
      <c r="S154" s="331"/>
    </row>
    <row r="155" spans="1:19" s="313" customFormat="1" ht="15.75" customHeight="1" x14ac:dyDescent="0.25">
      <c r="A155" s="305"/>
      <c r="B155" s="571" t="str">
        <v>バス・タクシー・ハイヤー</v>
      </c>
      <c r="C155" s="572"/>
      <c r="D155" s="709"/>
      <c r="E155" s="331"/>
      <c r="F155" s="331"/>
      <c r="G155" s="331"/>
      <c r="H155" s="331"/>
      <c r="I155" s="636"/>
      <c r="J155" s="633"/>
      <c r="K155" s="331"/>
      <c r="L155" s="331"/>
      <c r="M155" s="331"/>
      <c r="N155" s="331"/>
      <c r="O155" s="331"/>
      <c r="P155" s="331"/>
      <c r="Q155" s="331"/>
      <c r="R155" s="331"/>
      <c r="S155" s="331"/>
    </row>
    <row r="156" spans="1:19" s="313" customFormat="1" ht="15.75" customHeight="1" x14ac:dyDescent="0.25">
      <c r="A156" s="305"/>
      <c r="B156" s="571" t="str">
        <v>ガソリン代</v>
      </c>
      <c r="C156" s="572"/>
      <c r="D156" s="709"/>
      <c r="E156" s="331"/>
      <c r="F156" s="331"/>
      <c r="G156" s="331"/>
      <c r="H156" s="331"/>
      <c r="I156" s="636"/>
      <c r="J156" s="633"/>
      <c r="K156" s="331"/>
      <c r="L156" s="331"/>
      <c r="M156" s="331"/>
      <c r="N156" s="331"/>
      <c r="O156" s="331"/>
      <c r="P156" s="331"/>
      <c r="Q156" s="331"/>
      <c r="R156" s="331"/>
      <c r="S156" s="331"/>
    </row>
    <row r="157" spans="1:19" s="313" customFormat="1" ht="15.75" customHeight="1" x14ac:dyDescent="0.25">
      <c r="A157" s="305"/>
      <c r="B157" s="571" t="str">
        <v>有料道路、駐車料金</v>
      </c>
      <c r="C157" s="572"/>
      <c r="D157" s="709"/>
      <c r="E157" s="331"/>
      <c r="F157" s="331"/>
      <c r="G157" s="331"/>
      <c r="H157" s="331"/>
      <c r="I157" s="636"/>
      <c r="J157" s="633"/>
      <c r="K157" s="331"/>
      <c r="L157" s="331"/>
      <c r="M157" s="331"/>
      <c r="N157" s="331"/>
      <c r="O157" s="331"/>
      <c r="P157" s="331"/>
      <c r="Q157" s="331"/>
      <c r="R157" s="331"/>
      <c r="S157" s="331"/>
    </row>
    <row r="158" spans="1:19" s="313" customFormat="1" ht="15.75" customHeight="1" x14ac:dyDescent="0.25">
      <c r="A158" s="305"/>
      <c r="B158" s="571" t="str">
        <v>その他の交通費</v>
      </c>
      <c r="C158" s="572"/>
      <c r="D158" s="709"/>
      <c r="E158" s="331"/>
      <c r="F158" s="331"/>
      <c r="G158" s="331"/>
      <c r="H158" s="331"/>
      <c r="I158" s="636"/>
      <c r="J158" s="633"/>
      <c r="K158" s="331"/>
      <c r="L158" s="331"/>
      <c r="M158" s="331"/>
      <c r="N158" s="331"/>
      <c r="O158" s="331"/>
      <c r="P158" s="331"/>
      <c r="Q158" s="331"/>
      <c r="R158" s="331"/>
      <c r="S158" s="331"/>
    </row>
    <row r="159" spans="1:19" s="313" customFormat="1" ht="15.75" customHeight="1" x14ac:dyDescent="0.25">
      <c r="A159" s="305"/>
      <c r="B159" s="571" t="str">
        <v>宿泊</v>
      </c>
      <c r="C159" s="572"/>
      <c r="D159" s="709"/>
      <c r="E159" s="331"/>
      <c r="F159" s="331"/>
      <c r="G159" s="331"/>
      <c r="H159" s="331"/>
      <c r="I159" s="636"/>
      <c r="J159" s="633"/>
      <c r="K159" s="331"/>
      <c r="L159" s="331"/>
      <c r="M159" s="331"/>
      <c r="N159" s="331"/>
      <c r="O159" s="331"/>
      <c r="P159" s="331"/>
      <c r="Q159" s="331"/>
      <c r="R159" s="331"/>
      <c r="S159" s="331"/>
    </row>
    <row r="160" spans="1:19" s="313" customFormat="1" ht="15.75" customHeight="1" x14ac:dyDescent="0.25">
      <c r="A160" s="305"/>
      <c r="B160" s="571" t="str">
        <v>飲食</v>
      </c>
      <c r="C160" s="572"/>
      <c r="D160" s="709"/>
      <c r="E160" s="331"/>
      <c r="F160" s="331"/>
      <c r="G160" s="331"/>
      <c r="H160" s="331"/>
      <c r="I160" s="636"/>
      <c r="J160" s="633"/>
      <c r="K160" s="331"/>
      <c r="L160" s="331"/>
      <c r="M160" s="331"/>
      <c r="N160" s="331"/>
      <c r="O160" s="331"/>
      <c r="P160" s="331"/>
      <c r="Q160" s="331"/>
      <c r="R160" s="331"/>
      <c r="S160" s="331"/>
    </row>
    <row r="161" spans="1:19" s="313" customFormat="1" ht="15.75" customHeight="1" x14ac:dyDescent="0.25">
      <c r="A161" s="305"/>
      <c r="B161" s="571" t="str">
        <v>農産品(果物・野菜・花など)</v>
      </c>
      <c r="C161" s="572"/>
      <c r="D161" s="709"/>
      <c r="E161" s="331"/>
      <c r="F161" s="331"/>
      <c r="G161" s="331"/>
      <c r="H161" s="331"/>
      <c r="I161" s="636"/>
      <c r="J161" s="633"/>
      <c r="K161" s="331"/>
      <c r="L161" s="331"/>
      <c r="M161" s="331"/>
      <c r="N161" s="331"/>
      <c r="O161" s="331"/>
      <c r="P161" s="331"/>
      <c r="Q161" s="331"/>
      <c r="R161" s="331"/>
      <c r="S161" s="331"/>
    </row>
    <row r="162" spans="1:19" s="313" customFormat="1" ht="15.75" customHeight="1" x14ac:dyDescent="0.25">
      <c r="A162" s="305"/>
      <c r="B162" s="571" t="str">
        <v>農畜産加工品(ハム・乳製品など)</v>
      </c>
      <c r="C162" s="572"/>
      <c r="D162" s="709"/>
      <c r="E162" s="331"/>
      <c r="F162" s="331"/>
      <c r="G162" s="331"/>
      <c r="H162" s="331"/>
      <c r="I162" s="636"/>
      <c r="J162" s="633"/>
      <c r="K162" s="331"/>
      <c r="L162" s="331"/>
      <c r="M162" s="331"/>
      <c r="N162" s="331"/>
      <c r="O162" s="331"/>
      <c r="P162" s="331"/>
      <c r="Q162" s="331"/>
      <c r="R162" s="331"/>
      <c r="S162" s="331"/>
    </row>
    <row r="163" spans="1:19" s="313" customFormat="1" ht="15.75" customHeight="1" x14ac:dyDescent="0.25">
      <c r="A163" s="305"/>
      <c r="B163" s="571" t="str">
        <v>その他の食料品（お菓子・お酒・弁当など）</v>
      </c>
      <c r="C163" s="572"/>
      <c r="D163" s="709"/>
      <c r="E163" s="331"/>
      <c r="F163" s="331"/>
      <c r="G163" s="331"/>
      <c r="H163" s="331"/>
      <c r="I163" s="636"/>
      <c r="J163" s="633"/>
      <c r="K163" s="331"/>
      <c r="L163" s="331"/>
      <c r="M163" s="331"/>
      <c r="N163" s="331"/>
      <c r="O163" s="331"/>
      <c r="P163" s="331"/>
      <c r="Q163" s="331"/>
      <c r="R163" s="331"/>
      <c r="S163" s="331"/>
    </row>
    <row r="164" spans="1:19" s="313" customFormat="1" ht="15.75" customHeight="1" x14ac:dyDescent="0.25">
      <c r="A164" s="305"/>
      <c r="B164" s="571" t="str">
        <v>電器製品（カメラ・電池など）</v>
      </c>
      <c r="C164" s="572"/>
      <c r="D164" s="709"/>
      <c r="E164" s="331"/>
      <c r="F164" s="331"/>
      <c r="G164" s="331"/>
      <c r="H164" s="331"/>
      <c r="I164" s="636"/>
      <c r="J164" s="633"/>
      <c r="K164" s="331"/>
      <c r="L164" s="331"/>
      <c r="M164" s="331"/>
      <c r="N164" s="331"/>
      <c r="O164" s="331"/>
      <c r="P164" s="331"/>
      <c r="Q164" s="331"/>
      <c r="R164" s="331"/>
      <c r="S164" s="331"/>
    </row>
    <row r="165" spans="1:19" s="313" customFormat="1" ht="15.75" customHeight="1" x14ac:dyDescent="0.25">
      <c r="A165" s="305"/>
      <c r="B165" s="571" t="str">
        <v>水産品(鮮魚・魚介類など)</v>
      </c>
      <c r="C165" s="572"/>
      <c r="D165" s="709"/>
      <c r="E165" s="331"/>
      <c r="F165" s="331"/>
      <c r="G165" s="331"/>
      <c r="H165" s="331"/>
      <c r="I165" s="636"/>
      <c r="J165" s="633"/>
      <c r="K165" s="331"/>
      <c r="L165" s="331"/>
      <c r="M165" s="331"/>
      <c r="N165" s="331"/>
      <c r="O165" s="331"/>
      <c r="P165" s="331"/>
      <c r="Q165" s="331"/>
      <c r="R165" s="331"/>
      <c r="S165" s="331"/>
    </row>
    <row r="166" spans="1:19" s="313" customFormat="1" ht="15.75" customHeight="1" x14ac:dyDescent="0.25">
      <c r="A166" s="305"/>
      <c r="B166" s="571" t="str">
        <v>水産加工品(干物・練製品など)</v>
      </c>
      <c r="C166" s="572"/>
      <c r="D166" s="709"/>
      <c r="E166" s="331"/>
      <c r="F166" s="331"/>
      <c r="G166" s="331"/>
      <c r="H166" s="331"/>
      <c r="I166" s="636"/>
      <c r="J166" s="633"/>
      <c r="K166" s="331"/>
      <c r="L166" s="331"/>
      <c r="M166" s="331"/>
      <c r="N166" s="331"/>
      <c r="O166" s="331"/>
      <c r="P166" s="331"/>
      <c r="Q166" s="331"/>
      <c r="R166" s="331"/>
      <c r="S166" s="331"/>
    </row>
    <row r="167" spans="1:19" s="313" customFormat="1" ht="15.75" customHeight="1" x14ac:dyDescent="0.25">
      <c r="A167" s="305"/>
      <c r="B167" s="571" t="str">
        <v>繊維製品(衣料品、帽子など)</v>
      </c>
      <c r="C167" s="572"/>
      <c r="D167" s="709"/>
      <c r="E167" s="331"/>
      <c r="F167" s="331"/>
      <c r="G167" s="331"/>
      <c r="H167" s="331"/>
      <c r="I167" s="636"/>
      <c r="J167" s="633"/>
      <c r="K167" s="331"/>
      <c r="L167" s="331"/>
      <c r="M167" s="331"/>
      <c r="N167" s="331"/>
      <c r="O167" s="331"/>
      <c r="P167" s="331"/>
      <c r="Q167" s="331"/>
      <c r="R167" s="331"/>
      <c r="S167" s="331"/>
    </row>
    <row r="168" spans="1:19" s="313" customFormat="1" ht="15.75" customHeight="1" x14ac:dyDescent="0.25">
      <c r="A168" s="305"/>
      <c r="B168" s="571" t="str">
        <v>その他の製造品（化粧品・ガラス製品など）</v>
      </c>
      <c r="C168" s="572"/>
      <c r="D168" s="709"/>
      <c r="E168" s="331"/>
      <c r="F168" s="331"/>
      <c r="G168" s="331"/>
      <c r="H168" s="331"/>
      <c r="I168" s="636"/>
      <c r="J168" s="633"/>
      <c r="K168" s="331"/>
      <c r="L168" s="331"/>
      <c r="M168" s="331"/>
      <c r="N168" s="331"/>
      <c r="O168" s="331"/>
      <c r="P168" s="331"/>
      <c r="Q168" s="331"/>
      <c r="R168" s="331"/>
      <c r="S168" s="331"/>
    </row>
    <row r="169" spans="1:19" s="313" customFormat="1" ht="15.75" customHeight="1" x14ac:dyDescent="0.25">
      <c r="A169" s="305"/>
      <c r="B169" s="571" t="str">
        <v>美術館・博物館・動物園・水族館・植物園など</v>
      </c>
      <c r="C169" s="572"/>
      <c r="D169" s="709"/>
      <c r="E169" s="331"/>
      <c r="F169" s="331"/>
      <c r="G169" s="331"/>
      <c r="H169" s="331"/>
      <c r="I169" s="636"/>
      <c r="J169" s="633"/>
      <c r="K169" s="331"/>
      <c r="L169" s="331"/>
      <c r="M169" s="331"/>
      <c r="N169" s="331"/>
      <c r="O169" s="331"/>
      <c r="P169" s="331"/>
      <c r="Q169" s="331"/>
      <c r="R169" s="331"/>
      <c r="S169" s="331"/>
    </row>
    <row r="170" spans="1:19" s="313" customFormat="1" ht="15.75" customHeight="1" x14ac:dyDescent="0.25">
      <c r="A170" s="305"/>
      <c r="B170" s="571" t="str">
        <v>立ち寄り温泉・混浴施設・エステ</v>
      </c>
      <c r="C170" s="572"/>
      <c r="D170" s="709"/>
      <c r="E170" s="331"/>
      <c r="F170" s="331"/>
      <c r="G170" s="331"/>
      <c r="H170" s="331"/>
      <c r="I170" s="636"/>
      <c r="J170" s="633"/>
      <c r="K170" s="331"/>
      <c r="L170" s="331"/>
      <c r="M170" s="331"/>
      <c r="N170" s="331"/>
      <c r="O170" s="331"/>
      <c r="P170" s="331"/>
      <c r="Q170" s="331"/>
      <c r="R170" s="331"/>
      <c r="S170" s="331"/>
    </row>
    <row r="171" spans="1:19" s="313" customFormat="1" ht="15.75" customHeight="1" x14ac:dyDescent="0.25">
      <c r="A171" s="305"/>
      <c r="B171" s="571" t="str">
        <v>レクリエーション・スポーツ・スポーツ観戦・芸術鑑賞</v>
      </c>
      <c r="C171" s="572"/>
      <c r="D171" s="709"/>
      <c r="E171" s="331"/>
      <c r="F171" s="331"/>
      <c r="G171" s="331"/>
      <c r="H171" s="331"/>
      <c r="I171" s="636"/>
      <c r="J171" s="633"/>
      <c r="K171" s="331"/>
      <c r="L171" s="331"/>
      <c r="M171" s="331"/>
      <c r="N171" s="331"/>
      <c r="O171" s="331"/>
      <c r="P171" s="331"/>
      <c r="Q171" s="331"/>
      <c r="R171" s="331"/>
      <c r="S171" s="331"/>
    </row>
    <row r="172" spans="1:19" s="313" customFormat="1" ht="15.75" customHeight="1" thickBot="1" x14ac:dyDescent="0.3">
      <c r="A172" s="305"/>
      <c r="B172" s="571" t="str">
        <v>遊漁船（釣り等）・ガイド料（現地ツアー等）</v>
      </c>
      <c r="C172" s="572"/>
      <c r="D172" s="710"/>
      <c r="E172" s="637"/>
      <c r="F172" s="637"/>
      <c r="G172" s="637"/>
      <c r="H172" s="637"/>
      <c r="I172" s="638"/>
      <c r="J172" s="633"/>
      <c r="K172" s="331"/>
      <c r="L172" s="331"/>
      <c r="M172" s="331"/>
      <c r="N172" s="331"/>
      <c r="O172" s="331"/>
      <c r="P172" s="331"/>
      <c r="Q172" s="331"/>
      <c r="R172" s="331"/>
      <c r="S172" s="331"/>
    </row>
    <row r="173" spans="1:19" s="313" customFormat="1" ht="15.75" hidden="1" customHeight="1" x14ac:dyDescent="0.25">
      <c r="A173" s="305"/>
      <c r="B173" s="571" t="str">
        <v/>
      </c>
      <c r="C173" s="570"/>
      <c r="D173" s="707"/>
      <c r="E173" s="707"/>
      <c r="F173" s="707"/>
      <c r="G173" s="707"/>
      <c r="H173" s="707"/>
      <c r="I173" s="707"/>
      <c r="J173" s="331"/>
      <c r="K173" s="331"/>
      <c r="L173" s="331"/>
      <c r="M173" s="331"/>
      <c r="N173" s="331"/>
      <c r="O173" s="331"/>
      <c r="P173" s="331"/>
      <c r="Q173" s="331"/>
      <c r="R173" s="331"/>
      <c r="S173" s="331"/>
    </row>
    <row r="174" spans="1:19" s="313" customFormat="1" ht="15.75" hidden="1" customHeight="1" x14ac:dyDescent="0.25">
      <c r="A174" s="305"/>
      <c r="B174" s="571" t="str">
        <v/>
      </c>
      <c r="C174" s="570"/>
      <c r="D174" s="331"/>
      <c r="E174" s="331"/>
      <c r="F174" s="331"/>
      <c r="G174" s="331"/>
      <c r="H174" s="331"/>
      <c r="I174" s="331"/>
      <c r="J174" s="331"/>
      <c r="K174" s="331"/>
      <c r="L174" s="331"/>
      <c r="M174" s="331"/>
      <c r="N174" s="331"/>
      <c r="O174" s="331"/>
      <c r="P174" s="331"/>
      <c r="Q174" s="331"/>
      <c r="R174" s="331"/>
      <c r="S174" s="331"/>
    </row>
    <row r="175" spans="1:19" s="313" customFormat="1" ht="15.75" hidden="1" customHeight="1" x14ac:dyDescent="0.25">
      <c r="A175" s="305"/>
      <c r="B175" s="571" t="str">
        <v/>
      </c>
      <c r="C175" s="570"/>
      <c r="D175" s="331"/>
      <c r="E175" s="331"/>
      <c r="F175" s="331"/>
      <c r="G175" s="331"/>
      <c r="H175" s="331"/>
      <c r="I175" s="331"/>
      <c r="J175" s="331"/>
      <c r="K175" s="331"/>
      <c r="L175" s="331"/>
      <c r="M175" s="331"/>
      <c r="N175" s="331"/>
      <c r="O175" s="331"/>
      <c r="P175" s="331"/>
      <c r="Q175" s="331"/>
      <c r="R175" s="331"/>
      <c r="S175" s="331"/>
    </row>
    <row r="176" spans="1:19" s="313" customFormat="1" ht="15.75" hidden="1" customHeight="1" x14ac:dyDescent="0.25">
      <c r="A176" s="305"/>
      <c r="B176" s="571" t="str">
        <v/>
      </c>
      <c r="C176" s="570"/>
      <c r="D176" s="331"/>
      <c r="E176" s="331"/>
      <c r="F176" s="331"/>
      <c r="G176" s="331"/>
      <c r="H176" s="331"/>
      <c r="I176" s="331"/>
      <c r="J176" s="331"/>
      <c r="K176" s="331"/>
      <c r="L176" s="331"/>
      <c r="M176" s="331"/>
      <c r="N176" s="331"/>
      <c r="O176" s="331"/>
      <c r="P176" s="331"/>
      <c r="Q176" s="331"/>
      <c r="R176" s="331"/>
      <c r="S176" s="331"/>
    </row>
    <row r="177" spans="1:19" s="313" customFormat="1" ht="15.75" hidden="1" customHeight="1" x14ac:dyDescent="0.25">
      <c r="A177" s="305"/>
      <c r="B177" s="571" t="str">
        <v/>
      </c>
      <c r="C177" s="570"/>
      <c r="D177" s="331"/>
      <c r="E177" s="331"/>
      <c r="F177" s="331"/>
      <c r="G177" s="331"/>
      <c r="H177" s="331"/>
      <c r="I177" s="331"/>
      <c r="J177" s="331"/>
      <c r="K177" s="331"/>
      <c r="L177" s="331"/>
      <c r="M177" s="331"/>
      <c r="N177" s="331"/>
      <c r="O177" s="331"/>
      <c r="P177" s="331"/>
      <c r="Q177" s="331"/>
      <c r="R177" s="331"/>
      <c r="S177" s="331"/>
    </row>
    <row r="178" spans="1:19" s="313" customFormat="1" ht="15.75" hidden="1" customHeight="1" x14ac:dyDescent="0.25">
      <c r="A178" s="305"/>
      <c r="B178" s="571" t="str">
        <v/>
      </c>
      <c r="C178" s="570"/>
      <c r="D178" s="331"/>
      <c r="E178" s="331"/>
      <c r="F178" s="331"/>
      <c r="G178" s="331"/>
      <c r="H178" s="331"/>
      <c r="I178" s="331"/>
      <c r="J178" s="331"/>
      <c r="K178" s="331"/>
      <c r="L178" s="331"/>
      <c r="M178" s="331"/>
      <c r="N178" s="331"/>
      <c r="O178" s="331"/>
      <c r="P178" s="331"/>
      <c r="Q178" s="331"/>
      <c r="R178" s="331"/>
      <c r="S178" s="331"/>
    </row>
    <row r="179" spans="1:19" s="313" customFormat="1" ht="15.75" hidden="1" customHeight="1" x14ac:dyDescent="0.25">
      <c r="A179" s="305"/>
      <c r="B179" s="571" t="str">
        <v/>
      </c>
      <c r="C179" s="570"/>
      <c r="D179" s="331"/>
      <c r="E179" s="331"/>
      <c r="F179" s="331"/>
      <c r="G179" s="331"/>
      <c r="H179" s="331"/>
      <c r="I179" s="331"/>
      <c r="J179" s="331"/>
      <c r="K179" s="331"/>
      <c r="L179" s="331"/>
      <c r="M179" s="331"/>
      <c r="N179" s="331"/>
      <c r="O179" s="331"/>
      <c r="P179" s="331"/>
      <c r="Q179" s="331"/>
      <c r="R179" s="331"/>
      <c r="S179" s="331"/>
    </row>
    <row r="180" spans="1:19" s="313" customFormat="1" ht="15.75" hidden="1" customHeight="1" x14ac:dyDescent="0.25">
      <c r="A180" s="305"/>
      <c r="B180" s="571" t="str">
        <v/>
      </c>
      <c r="C180" s="570"/>
      <c r="D180" s="331"/>
      <c r="E180" s="331"/>
      <c r="F180" s="331"/>
      <c r="G180" s="331"/>
      <c r="H180" s="331"/>
      <c r="I180" s="331"/>
      <c r="J180" s="331"/>
      <c r="K180" s="331"/>
      <c r="L180" s="331"/>
      <c r="M180" s="331"/>
      <c r="N180" s="331"/>
      <c r="O180" s="331"/>
      <c r="P180" s="331"/>
      <c r="Q180" s="331"/>
      <c r="R180" s="331"/>
      <c r="S180" s="331"/>
    </row>
    <row r="181" spans="1:19" s="313" customFormat="1" ht="15.75" hidden="1" customHeight="1" x14ac:dyDescent="0.25">
      <c r="A181" s="305"/>
      <c r="B181" s="571" t="str">
        <v/>
      </c>
      <c r="C181" s="570"/>
      <c r="D181" s="331"/>
      <c r="E181" s="331"/>
      <c r="F181" s="331"/>
      <c r="G181" s="331"/>
      <c r="H181" s="331"/>
      <c r="I181" s="331"/>
      <c r="J181" s="331"/>
      <c r="K181" s="331"/>
      <c r="L181" s="331"/>
      <c r="M181" s="331"/>
      <c r="N181" s="331"/>
      <c r="O181" s="331"/>
      <c r="P181" s="331"/>
      <c r="Q181" s="331"/>
      <c r="R181" s="331"/>
      <c r="S181" s="331"/>
    </row>
    <row r="182" spans="1:19" s="313" customFormat="1" ht="15.75" hidden="1" customHeight="1" x14ac:dyDescent="0.25">
      <c r="A182" s="305"/>
      <c r="B182" s="571" t="str">
        <v/>
      </c>
      <c r="C182" s="570"/>
      <c r="D182" s="331"/>
      <c r="E182" s="331"/>
      <c r="F182" s="331"/>
      <c r="G182" s="331"/>
      <c r="H182" s="331"/>
      <c r="I182" s="331"/>
      <c r="J182" s="331"/>
      <c r="K182" s="331"/>
      <c r="L182" s="331"/>
      <c r="M182" s="331"/>
      <c r="N182" s="331"/>
      <c r="O182" s="331"/>
      <c r="P182" s="331"/>
      <c r="Q182" s="331"/>
      <c r="R182" s="331"/>
      <c r="S182" s="331"/>
    </row>
    <row r="183" spans="1:19" s="313" customFormat="1" ht="15.75" hidden="1" customHeight="1" x14ac:dyDescent="0.25">
      <c r="A183" s="305"/>
      <c r="B183" s="571" t="str">
        <v/>
      </c>
      <c r="C183" s="570"/>
      <c r="D183" s="331"/>
      <c r="E183" s="331"/>
      <c r="F183" s="331"/>
      <c r="G183" s="331"/>
      <c r="H183" s="331"/>
      <c r="I183" s="331"/>
      <c r="J183" s="331"/>
      <c r="K183" s="331"/>
      <c r="L183" s="331"/>
      <c r="M183" s="331"/>
      <c r="N183" s="331"/>
      <c r="O183" s="331"/>
      <c r="P183" s="331"/>
      <c r="Q183" s="331"/>
      <c r="R183" s="331"/>
      <c r="S183" s="331"/>
    </row>
    <row r="184" spans="1:19" s="313" customFormat="1" ht="15.75" hidden="1" customHeight="1" x14ac:dyDescent="0.25">
      <c r="A184" s="305"/>
      <c r="B184" s="571" t="str">
        <v/>
      </c>
      <c r="C184" s="570"/>
      <c r="D184" s="331"/>
      <c r="E184" s="331"/>
      <c r="F184" s="331"/>
      <c r="G184" s="331"/>
      <c r="H184" s="331"/>
      <c r="I184" s="331"/>
      <c r="J184" s="331"/>
      <c r="K184" s="331"/>
      <c r="L184" s="331"/>
      <c r="M184" s="331"/>
      <c r="N184" s="331"/>
      <c r="O184" s="331"/>
      <c r="P184" s="331"/>
      <c r="Q184" s="331"/>
      <c r="R184" s="331"/>
      <c r="S184" s="331"/>
    </row>
    <row r="185" spans="1:19" s="313" customFormat="1" ht="15.75" hidden="1" customHeight="1" x14ac:dyDescent="0.25">
      <c r="A185" s="305"/>
      <c r="B185" s="571" t="str">
        <v/>
      </c>
      <c r="C185" s="570"/>
      <c r="D185" s="331"/>
      <c r="E185" s="331"/>
      <c r="F185" s="331"/>
      <c r="G185" s="331"/>
      <c r="H185" s="331"/>
      <c r="I185" s="331"/>
      <c r="J185" s="331"/>
      <c r="K185" s="331"/>
      <c r="L185" s="331"/>
      <c r="M185" s="331"/>
      <c r="N185" s="331"/>
      <c r="O185" s="331"/>
      <c r="P185" s="331"/>
      <c r="Q185" s="331"/>
      <c r="R185" s="331"/>
      <c r="S185" s="331"/>
    </row>
    <row r="186" spans="1:19" s="313" customFormat="1" ht="15.75" hidden="1" customHeight="1" x14ac:dyDescent="0.25">
      <c r="A186" s="305"/>
      <c r="B186" s="571" t="str">
        <v/>
      </c>
      <c r="C186" s="570"/>
      <c r="D186" s="331"/>
      <c r="E186" s="331"/>
      <c r="F186" s="331"/>
      <c r="G186" s="331"/>
      <c r="H186" s="331"/>
      <c r="I186" s="331"/>
      <c r="J186" s="331"/>
      <c r="K186" s="331"/>
      <c r="L186" s="331"/>
      <c r="M186" s="331"/>
      <c r="N186" s="331"/>
      <c r="O186" s="331"/>
      <c r="P186" s="331"/>
      <c r="Q186" s="331"/>
      <c r="R186" s="331"/>
      <c r="S186" s="331"/>
    </row>
    <row r="187" spans="1:19" s="313" customFormat="1" ht="15.75" hidden="1" customHeight="1" x14ac:dyDescent="0.25">
      <c r="A187" s="305"/>
      <c r="B187" s="571" t="str">
        <v/>
      </c>
      <c r="C187" s="570"/>
      <c r="D187" s="331"/>
      <c r="E187" s="331"/>
      <c r="F187" s="331"/>
      <c r="G187" s="331"/>
      <c r="H187" s="331"/>
      <c r="I187" s="331"/>
      <c r="J187" s="331"/>
      <c r="K187" s="331"/>
      <c r="L187" s="331"/>
      <c r="M187" s="331"/>
      <c r="N187" s="331"/>
      <c r="O187" s="331"/>
      <c r="P187" s="331"/>
      <c r="Q187" s="331"/>
      <c r="R187" s="331"/>
      <c r="S187" s="331"/>
    </row>
    <row r="188" spans="1:19" s="313" customFormat="1" ht="15.75" hidden="1" customHeight="1" x14ac:dyDescent="0.25">
      <c r="A188" s="305"/>
      <c r="B188" s="571" t="str">
        <v/>
      </c>
      <c r="C188" s="570"/>
      <c r="D188" s="331"/>
      <c r="E188" s="331"/>
      <c r="F188" s="331"/>
      <c r="G188" s="331"/>
      <c r="H188" s="331"/>
      <c r="I188" s="331"/>
      <c r="J188" s="331"/>
      <c r="K188" s="331"/>
      <c r="L188" s="331"/>
      <c r="M188" s="331"/>
      <c r="N188" s="331"/>
      <c r="O188" s="331"/>
      <c r="P188" s="331"/>
      <c r="Q188" s="331"/>
      <c r="R188" s="331"/>
      <c r="S188" s="331"/>
    </row>
    <row r="189" spans="1:19" s="313" customFormat="1" ht="15.75" hidden="1" customHeight="1" x14ac:dyDescent="0.25">
      <c r="A189" s="305"/>
      <c r="B189" s="571" t="str">
        <v/>
      </c>
      <c r="C189" s="570"/>
      <c r="D189" s="331"/>
      <c r="E189" s="331"/>
      <c r="F189" s="331"/>
      <c r="G189" s="331"/>
      <c r="H189" s="331"/>
      <c r="I189" s="331"/>
      <c r="J189" s="331"/>
      <c r="K189" s="331"/>
      <c r="L189" s="331"/>
      <c r="M189" s="331"/>
      <c r="N189" s="331"/>
      <c r="O189" s="331"/>
      <c r="P189" s="331"/>
      <c r="Q189" s="331"/>
      <c r="R189" s="331"/>
      <c r="S189" s="331"/>
    </row>
    <row r="190" spans="1:19" s="313" customFormat="1" ht="15.75" hidden="1" customHeight="1" x14ac:dyDescent="0.25">
      <c r="A190" s="305"/>
      <c r="B190" s="571" t="str">
        <v/>
      </c>
      <c r="C190" s="570"/>
      <c r="D190" s="331"/>
      <c r="E190" s="331"/>
      <c r="F190" s="331"/>
      <c r="G190" s="331"/>
      <c r="H190" s="331"/>
      <c r="I190" s="331"/>
      <c r="J190" s="331"/>
      <c r="K190" s="331"/>
      <c r="L190" s="331"/>
      <c r="M190" s="331"/>
      <c r="N190" s="331"/>
      <c r="O190" s="331"/>
      <c r="P190" s="331"/>
      <c r="Q190" s="331"/>
      <c r="R190" s="331"/>
      <c r="S190" s="331"/>
    </row>
    <row r="191" spans="1:19" s="313" customFormat="1" ht="15.75" hidden="1" customHeight="1" x14ac:dyDescent="0.25">
      <c r="A191" s="305"/>
      <c r="B191" s="571" t="str">
        <v/>
      </c>
      <c r="C191" s="570"/>
      <c r="D191" s="331"/>
      <c r="E191" s="331"/>
      <c r="F191" s="331"/>
      <c r="G191" s="331"/>
      <c r="H191" s="331"/>
      <c r="I191" s="331"/>
      <c r="J191" s="331"/>
      <c r="K191" s="331"/>
      <c r="L191" s="331"/>
      <c r="M191" s="331"/>
      <c r="N191" s="331"/>
      <c r="O191" s="331"/>
      <c r="P191" s="331"/>
      <c r="Q191" s="331"/>
      <c r="R191" s="331"/>
      <c r="S191" s="331"/>
    </row>
    <row r="192" spans="1:19" s="313" customFormat="1" ht="15.75" hidden="1" customHeight="1" x14ac:dyDescent="0.25">
      <c r="A192" s="305"/>
      <c r="B192" s="571" t="str">
        <v/>
      </c>
      <c r="C192" s="570"/>
      <c r="D192" s="331"/>
      <c r="E192" s="331"/>
      <c r="F192" s="331"/>
      <c r="G192" s="331"/>
      <c r="H192" s="331"/>
      <c r="I192" s="331"/>
      <c r="J192" s="331"/>
      <c r="K192" s="331"/>
      <c r="L192" s="331"/>
      <c r="M192" s="331"/>
      <c r="N192" s="331"/>
      <c r="O192" s="331"/>
      <c r="P192" s="331"/>
      <c r="Q192" s="331"/>
      <c r="R192" s="331"/>
      <c r="S192" s="331"/>
    </row>
    <row r="193" spans="1:19" s="313" customFormat="1" ht="15.75" hidden="1" customHeight="1" x14ac:dyDescent="0.25">
      <c r="A193" s="305"/>
      <c r="B193" s="571" t="str">
        <v/>
      </c>
      <c r="C193" s="570"/>
      <c r="D193" s="331"/>
      <c r="E193" s="331"/>
      <c r="F193" s="331"/>
      <c r="G193" s="331"/>
      <c r="H193" s="331"/>
      <c r="I193" s="331"/>
      <c r="J193" s="331"/>
      <c r="K193" s="331"/>
      <c r="L193" s="331"/>
      <c r="M193" s="331"/>
      <c r="N193" s="331"/>
      <c r="O193" s="331"/>
      <c r="P193" s="331"/>
      <c r="Q193" s="331"/>
      <c r="R193" s="331"/>
      <c r="S193" s="331"/>
    </row>
    <row r="194" spans="1:19" s="313" customFormat="1" ht="15.75" hidden="1" customHeight="1" x14ac:dyDescent="0.25">
      <c r="A194" s="305"/>
      <c r="B194" s="571" t="str">
        <v/>
      </c>
      <c r="C194" s="570"/>
      <c r="D194" s="331"/>
      <c r="E194" s="331"/>
      <c r="F194" s="331"/>
      <c r="G194" s="331"/>
      <c r="H194" s="331"/>
      <c r="I194" s="331"/>
      <c r="J194" s="331"/>
      <c r="K194" s="331"/>
      <c r="L194" s="331"/>
      <c r="M194" s="331"/>
      <c r="N194" s="331"/>
      <c r="O194" s="331"/>
      <c r="P194" s="331"/>
      <c r="Q194" s="331"/>
      <c r="R194" s="331"/>
      <c r="S194" s="331"/>
    </row>
    <row r="195" spans="1:19" s="313" customFormat="1" ht="15.75" hidden="1" customHeight="1" x14ac:dyDescent="0.25">
      <c r="A195" s="305"/>
      <c r="B195" s="571" t="str">
        <v/>
      </c>
      <c r="C195" s="570"/>
      <c r="D195" s="331"/>
      <c r="E195" s="331"/>
      <c r="F195" s="331"/>
      <c r="G195" s="331"/>
      <c r="H195" s="331"/>
      <c r="I195" s="331"/>
      <c r="J195" s="331"/>
      <c r="K195" s="331"/>
      <c r="L195" s="331"/>
      <c r="M195" s="331"/>
      <c r="N195" s="331"/>
      <c r="O195" s="331"/>
      <c r="P195" s="331"/>
      <c r="Q195" s="331"/>
      <c r="R195" s="331"/>
      <c r="S195" s="331"/>
    </row>
    <row r="196" spans="1:19" s="313" customFormat="1" ht="15.75" hidden="1" customHeight="1" x14ac:dyDescent="0.25">
      <c r="A196" s="305"/>
      <c r="B196" s="571" t="str">
        <v/>
      </c>
      <c r="C196" s="570"/>
      <c r="D196" s="331"/>
      <c r="E196" s="331"/>
      <c r="F196" s="331"/>
      <c r="G196" s="331"/>
      <c r="H196" s="331"/>
      <c r="I196" s="331"/>
      <c r="J196" s="331"/>
      <c r="K196" s="331"/>
      <c r="L196" s="331"/>
      <c r="M196" s="331"/>
      <c r="N196" s="331"/>
      <c r="O196" s="331"/>
      <c r="P196" s="331"/>
      <c r="Q196" s="331"/>
      <c r="R196" s="331"/>
      <c r="S196" s="331"/>
    </row>
    <row r="197" spans="1:19" s="313" customFormat="1" ht="15.75" hidden="1" customHeight="1" x14ac:dyDescent="0.25">
      <c r="A197" s="305"/>
      <c r="B197" s="571" t="str">
        <v/>
      </c>
      <c r="C197" s="570"/>
      <c r="D197" s="331"/>
      <c r="E197" s="331"/>
      <c r="F197" s="331"/>
      <c r="G197" s="331"/>
      <c r="H197" s="331"/>
      <c r="I197" s="331"/>
      <c r="J197" s="331"/>
      <c r="K197" s="331"/>
      <c r="L197" s="331"/>
      <c r="M197" s="331"/>
      <c r="N197" s="331"/>
      <c r="O197" s="331"/>
      <c r="P197" s="331"/>
      <c r="Q197" s="331"/>
      <c r="R197" s="331"/>
      <c r="S197" s="331"/>
    </row>
    <row r="198" spans="1:19" s="313" customFormat="1" ht="15.75" hidden="1" customHeight="1" x14ac:dyDescent="0.25">
      <c r="A198" s="305"/>
      <c r="B198" s="571" t="str">
        <v/>
      </c>
      <c r="C198" s="570"/>
      <c r="D198" s="331"/>
      <c r="E198" s="331"/>
      <c r="F198" s="331"/>
      <c r="G198" s="331"/>
      <c r="H198" s="331"/>
      <c r="I198" s="331"/>
      <c r="J198" s="331"/>
      <c r="K198" s="331"/>
      <c r="L198" s="331"/>
      <c r="M198" s="331"/>
      <c r="N198" s="331"/>
      <c r="O198" s="331"/>
      <c r="P198" s="331"/>
      <c r="Q198" s="331"/>
      <c r="R198" s="331"/>
      <c r="S198" s="331"/>
    </row>
    <row r="199" spans="1:19" s="313" customFormat="1" ht="15.75" hidden="1" customHeight="1" x14ac:dyDescent="0.25">
      <c r="A199" s="305"/>
      <c r="B199" s="571" t="str">
        <v/>
      </c>
      <c r="C199" s="570"/>
      <c r="D199" s="331"/>
      <c r="E199" s="331"/>
      <c r="F199" s="331"/>
      <c r="G199" s="331"/>
      <c r="H199" s="331"/>
      <c r="I199" s="331"/>
      <c r="J199" s="331"/>
      <c r="K199" s="331"/>
      <c r="L199" s="331"/>
      <c r="M199" s="331"/>
      <c r="N199" s="331"/>
      <c r="O199" s="331"/>
      <c r="P199" s="331"/>
      <c r="Q199" s="331"/>
      <c r="R199" s="331"/>
      <c r="S199" s="331"/>
    </row>
    <row r="200" spans="1:19" s="313" customFormat="1" ht="15.75" hidden="1" customHeight="1" x14ac:dyDescent="0.25">
      <c r="A200" s="305"/>
      <c r="B200" s="571" t="str">
        <v/>
      </c>
      <c r="C200" s="570"/>
      <c r="D200" s="331"/>
      <c r="E200" s="331"/>
      <c r="F200" s="331"/>
      <c r="G200" s="331"/>
      <c r="H200" s="331"/>
      <c r="I200" s="331"/>
      <c r="J200" s="331"/>
      <c r="K200" s="331"/>
      <c r="L200" s="331"/>
      <c r="M200" s="331"/>
      <c r="N200" s="331"/>
      <c r="O200" s="331"/>
      <c r="P200" s="331"/>
      <c r="Q200" s="331"/>
      <c r="R200" s="331"/>
      <c r="S200" s="331"/>
    </row>
    <row r="201" spans="1:19" s="313" customFormat="1" ht="15.75" hidden="1" customHeight="1" x14ac:dyDescent="0.25">
      <c r="A201" s="305"/>
      <c r="B201" s="571" t="str">
        <v/>
      </c>
      <c r="C201" s="570"/>
      <c r="D201" s="331"/>
      <c r="E201" s="331"/>
      <c r="F201" s="331"/>
      <c r="G201" s="331"/>
      <c r="H201" s="331"/>
      <c r="I201" s="331"/>
      <c r="J201" s="331"/>
      <c r="K201" s="331"/>
      <c r="L201" s="331"/>
      <c r="M201" s="331"/>
      <c r="N201" s="331"/>
      <c r="O201" s="331"/>
      <c r="P201" s="331"/>
      <c r="Q201" s="331"/>
      <c r="R201" s="331"/>
      <c r="S201" s="331"/>
    </row>
    <row r="202" spans="1:19" s="313" customFormat="1" ht="15.75" hidden="1" customHeight="1" x14ac:dyDescent="0.25">
      <c r="A202" s="305"/>
      <c r="B202" s="571" t="str">
        <v/>
      </c>
      <c r="C202" s="570"/>
      <c r="D202" s="331"/>
      <c r="E202" s="331"/>
      <c r="F202" s="331"/>
      <c r="G202" s="331"/>
      <c r="H202" s="331"/>
      <c r="I202" s="331"/>
      <c r="J202" s="331"/>
      <c r="K202" s="331"/>
      <c r="L202" s="331"/>
      <c r="M202" s="331"/>
      <c r="N202" s="331"/>
      <c r="O202" s="331"/>
      <c r="P202" s="331"/>
      <c r="Q202" s="331"/>
      <c r="R202" s="331"/>
      <c r="S202" s="331"/>
    </row>
    <row r="203" spans="1:19" s="313" customFormat="1" ht="15.75" hidden="1" customHeight="1" x14ac:dyDescent="0.25">
      <c r="A203" s="305"/>
      <c r="B203" s="571" t="str">
        <v/>
      </c>
      <c r="C203" s="570"/>
      <c r="D203" s="331"/>
      <c r="E203" s="331"/>
      <c r="F203" s="331"/>
      <c r="G203" s="331"/>
      <c r="H203" s="331"/>
      <c r="I203" s="331"/>
      <c r="J203" s="331"/>
      <c r="K203" s="331"/>
      <c r="L203" s="331"/>
      <c r="M203" s="331"/>
      <c r="N203" s="331"/>
      <c r="O203" s="331"/>
      <c r="P203" s="331"/>
      <c r="Q203" s="331"/>
      <c r="R203" s="331"/>
      <c r="S203" s="331"/>
    </row>
    <row r="204" spans="1:19" s="313" customFormat="1" ht="15.75" hidden="1" customHeight="1" x14ac:dyDescent="0.25">
      <c r="A204" s="305"/>
      <c r="B204" s="571" t="str">
        <v/>
      </c>
      <c r="C204" s="570"/>
      <c r="D204" s="331"/>
      <c r="E204" s="331"/>
      <c r="F204" s="331"/>
      <c r="G204" s="331"/>
      <c r="H204" s="331"/>
      <c r="I204" s="331"/>
      <c r="J204" s="331"/>
      <c r="K204" s="331"/>
      <c r="L204" s="331"/>
      <c r="M204" s="331"/>
      <c r="N204" s="331"/>
      <c r="O204" s="331"/>
      <c r="P204" s="331"/>
      <c r="Q204" s="331"/>
      <c r="R204" s="331"/>
      <c r="S204" s="331"/>
    </row>
    <row r="205" spans="1:19" s="313" customFormat="1" ht="15.75" hidden="1" customHeight="1" x14ac:dyDescent="0.25">
      <c r="A205" s="305"/>
      <c r="B205" s="571" t="str">
        <v/>
      </c>
      <c r="C205" s="570"/>
      <c r="D205" s="331"/>
      <c r="E205" s="331"/>
      <c r="F205" s="331"/>
      <c r="G205" s="331"/>
      <c r="H205" s="331"/>
      <c r="I205" s="331"/>
      <c r="J205" s="331"/>
      <c r="K205" s="331"/>
      <c r="L205" s="331"/>
      <c r="M205" s="331"/>
      <c r="N205" s="331"/>
      <c r="O205" s="331"/>
      <c r="P205" s="331"/>
      <c r="Q205" s="331"/>
      <c r="R205" s="331"/>
      <c r="S205" s="331"/>
    </row>
    <row r="206" spans="1:19" s="313" customFormat="1" ht="15.75" hidden="1" customHeight="1" x14ac:dyDescent="0.25">
      <c r="A206" s="305"/>
      <c r="B206" s="571" t="str">
        <v/>
      </c>
      <c r="C206" s="570"/>
      <c r="D206" s="331"/>
      <c r="E206" s="331"/>
      <c r="F206" s="331"/>
      <c r="G206" s="331"/>
      <c r="H206" s="331"/>
      <c r="I206" s="331"/>
      <c r="J206" s="331"/>
      <c r="K206" s="331"/>
      <c r="L206" s="331"/>
      <c r="M206" s="331"/>
      <c r="N206" s="331"/>
      <c r="O206" s="331"/>
      <c r="P206" s="331"/>
      <c r="Q206" s="331"/>
      <c r="R206" s="331"/>
      <c r="S206" s="331"/>
    </row>
    <row r="207" spans="1:19" s="313" customFormat="1" ht="15.75" hidden="1" customHeight="1" x14ac:dyDescent="0.25">
      <c r="A207" s="305"/>
      <c r="B207" s="571" t="str">
        <v/>
      </c>
      <c r="C207" s="570"/>
      <c r="D207" s="331"/>
      <c r="E207" s="331"/>
      <c r="F207" s="331"/>
      <c r="G207" s="331"/>
      <c r="H207" s="331"/>
      <c r="I207" s="331"/>
      <c r="J207" s="331"/>
      <c r="K207" s="331"/>
      <c r="L207" s="331"/>
      <c r="M207" s="331"/>
      <c r="N207" s="331"/>
      <c r="O207" s="331"/>
      <c r="P207" s="331"/>
      <c r="Q207" s="331"/>
      <c r="R207" s="331"/>
      <c r="S207" s="331"/>
    </row>
    <row r="208" spans="1:19" s="313" customFormat="1" ht="15.75" hidden="1" customHeight="1" x14ac:dyDescent="0.25">
      <c r="A208" s="305"/>
      <c r="B208" s="571" t="str">
        <v/>
      </c>
      <c r="C208" s="570"/>
      <c r="D208" s="331"/>
      <c r="E208" s="331"/>
      <c r="F208" s="331"/>
      <c r="G208" s="331"/>
      <c r="H208" s="331"/>
      <c r="I208" s="331"/>
      <c r="J208" s="331"/>
      <c r="K208" s="331"/>
      <c r="L208" s="331"/>
      <c r="M208" s="331"/>
      <c r="N208" s="331"/>
      <c r="O208" s="331"/>
      <c r="P208" s="331"/>
      <c r="Q208" s="331"/>
      <c r="R208" s="331"/>
      <c r="S208" s="331"/>
    </row>
    <row r="209" spans="1:19" s="313" customFormat="1" ht="15.75" hidden="1" customHeight="1" x14ac:dyDescent="0.25">
      <c r="A209" s="305"/>
      <c r="B209" s="571" t="str">
        <v/>
      </c>
      <c r="C209" s="570"/>
      <c r="D209" s="331"/>
      <c r="E209" s="331"/>
      <c r="F209" s="331"/>
      <c r="G209" s="331"/>
      <c r="H209" s="331"/>
      <c r="I209" s="331"/>
      <c r="J209" s="331"/>
      <c r="K209" s="331"/>
      <c r="L209" s="331"/>
      <c r="M209" s="331"/>
      <c r="N209" s="331"/>
      <c r="O209" s="331"/>
      <c r="P209" s="331"/>
      <c r="Q209" s="331"/>
      <c r="R209" s="331"/>
      <c r="S209" s="331"/>
    </row>
    <row r="210" spans="1:19" s="313" customFormat="1" ht="15.75" hidden="1" customHeight="1" x14ac:dyDescent="0.25">
      <c r="A210" s="305"/>
      <c r="B210" s="571" t="str">
        <v/>
      </c>
      <c r="C210" s="570"/>
      <c r="D210" s="331"/>
      <c r="E210" s="331"/>
      <c r="F210" s="331"/>
      <c r="G210" s="331"/>
      <c r="H210" s="331"/>
      <c r="I210" s="331"/>
      <c r="J210" s="331"/>
      <c r="K210" s="331"/>
      <c r="L210" s="331"/>
      <c r="M210" s="331"/>
      <c r="N210" s="331"/>
      <c r="O210" s="331"/>
      <c r="P210" s="331"/>
      <c r="Q210" s="331"/>
      <c r="R210" s="331"/>
      <c r="S210" s="331"/>
    </row>
    <row r="211" spans="1:19" s="313" customFormat="1" ht="15.75" hidden="1" customHeight="1" x14ac:dyDescent="0.25">
      <c r="A211" s="305"/>
      <c r="B211" s="571" t="str">
        <v/>
      </c>
      <c r="C211" s="570"/>
      <c r="D211" s="331"/>
      <c r="E211" s="331"/>
      <c r="F211" s="331"/>
      <c r="G211" s="331"/>
      <c r="H211" s="331"/>
      <c r="I211" s="331"/>
      <c r="J211" s="331"/>
      <c r="K211" s="331"/>
      <c r="L211" s="331"/>
      <c r="M211" s="331"/>
      <c r="N211" s="331"/>
      <c r="O211" s="331"/>
      <c r="P211" s="331"/>
      <c r="Q211" s="331"/>
      <c r="R211" s="331"/>
      <c r="S211" s="331"/>
    </row>
    <row r="212" spans="1:19" s="313" customFormat="1" ht="15.75" hidden="1" customHeight="1" x14ac:dyDescent="0.25">
      <c r="A212" s="305"/>
      <c r="B212" s="571" t="str">
        <v/>
      </c>
      <c r="C212" s="570"/>
      <c r="D212" s="331"/>
      <c r="E212" s="331"/>
      <c r="F212" s="331"/>
      <c r="G212" s="331"/>
      <c r="H212" s="331"/>
      <c r="I212" s="331"/>
      <c r="J212" s="331"/>
      <c r="K212" s="331"/>
      <c r="L212" s="331"/>
      <c r="M212" s="331"/>
      <c r="N212" s="331"/>
      <c r="O212" s="331"/>
      <c r="P212" s="331"/>
      <c r="Q212" s="331"/>
      <c r="R212" s="331"/>
      <c r="S212" s="331"/>
    </row>
    <row r="213" spans="1:19" s="313" customFormat="1" ht="15.75" hidden="1" customHeight="1" x14ac:dyDescent="0.25">
      <c r="A213" s="305"/>
      <c r="B213" s="571" t="str">
        <v/>
      </c>
      <c r="C213" s="570"/>
      <c r="D213" s="331"/>
      <c r="E213" s="331"/>
      <c r="F213" s="331"/>
      <c r="G213" s="331"/>
      <c r="H213" s="331"/>
      <c r="I213" s="331"/>
      <c r="J213" s="331"/>
      <c r="K213" s="331"/>
      <c r="L213" s="331"/>
      <c r="M213" s="331"/>
      <c r="N213" s="331"/>
      <c r="O213" s="331"/>
      <c r="P213" s="331"/>
      <c r="Q213" s="331"/>
      <c r="R213" s="331"/>
      <c r="S213" s="331"/>
    </row>
    <row r="214" spans="1:19" s="313" customFormat="1" ht="15.75" hidden="1" customHeight="1" x14ac:dyDescent="0.25">
      <c r="A214" s="305"/>
      <c r="B214" s="571" t="str">
        <v/>
      </c>
      <c r="C214" s="570"/>
      <c r="D214" s="331"/>
      <c r="E214" s="331"/>
      <c r="F214" s="331"/>
      <c r="G214" s="331"/>
      <c r="H214" s="331"/>
      <c r="I214" s="331"/>
      <c r="J214" s="331"/>
      <c r="K214" s="331"/>
      <c r="L214" s="331"/>
      <c r="M214" s="331"/>
      <c r="N214" s="331"/>
      <c r="O214" s="331"/>
      <c r="P214" s="331"/>
      <c r="Q214" s="331"/>
      <c r="R214" s="331"/>
      <c r="S214" s="331"/>
    </row>
    <row r="215" spans="1:19" s="313" customFormat="1" ht="15.75" hidden="1" customHeight="1" x14ac:dyDescent="0.25">
      <c r="A215" s="305"/>
      <c r="B215" s="571" t="str">
        <v/>
      </c>
      <c r="C215" s="570"/>
      <c r="D215" s="331"/>
      <c r="E215" s="331"/>
      <c r="F215" s="331"/>
      <c r="G215" s="331"/>
      <c r="H215" s="331"/>
      <c r="I215" s="331"/>
      <c r="J215" s="331"/>
      <c r="K215" s="331"/>
      <c r="L215" s="331"/>
      <c r="M215" s="331"/>
      <c r="N215" s="331"/>
      <c r="O215" s="331"/>
      <c r="P215" s="331"/>
      <c r="Q215" s="331"/>
      <c r="R215" s="331"/>
      <c r="S215" s="331"/>
    </row>
    <row r="216" spans="1:19" s="313" customFormat="1" ht="15.75" hidden="1" customHeight="1" x14ac:dyDescent="0.25">
      <c r="A216" s="305"/>
      <c r="B216" s="571" t="str">
        <v/>
      </c>
      <c r="C216" s="570"/>
      <c r="D216" s="331"/>
      <c r="E216" s="331"/>
      <c r="F216" s="331"/>
      <c r="G216" s="331"/>
      <c r="H216" s="331"/>
      <c r="I216" s="331"/>
      <c r="J216" s="331"/>
      <c r="K216" s="331"/>
      <c r="L216" s="331"/>
      <c r="M216" s="331"/>
      <c r="N216" s="331"/>
      <c r="O216" s="331"/>
      <c r="P216" s="331"/>
      <c r="Q216" s="331"/>
      <c r="R216" s="331"/>
      <c r="S216" s="331"/>
    </row>
    <row r="217" spans="1:19" s="313" customFormat="1" ht="15.75" hidden="1" customHeight="1" x14ac:dyDescent="0.25">
      <c r="A217" s="305"/>
      <c r="B217" s="571" t="str">
        <v/>
      </c>
      <c r="C217" s="570"/>
      <c r="D217" s="331"/>
      <c r="E217" s="331"/>
      <c r="F217" s="331"/>
      <c r="G217" s="331"/>
      <c r="H217" s="331"/>
      <c r="I217" s="331"/>
      <c r="J217" s="331"/>
      <c r="K217" s="331"/>
      <c r="L217" s="331"/>
      <c r="M217" s="331"/>
      <c r="N217" s="331"/>
      <c r="O217" s="331"/>
      <c r="P217" s="331"/>
      <c r="Q217" s="331"/>
      <c r="R217" s="331"/>
      <c r="S217" s="331"/>
    </row>
    <row r="218" spans="1:19" s="313" customFormat="1" ht="15.75" hidden="1" customHeight="1" x14ac:dyDescent="0.25">
      <c r="A218" s="305"/>
      <c r="B218" s="571" t="str">
        <v/>
      </c>
      <c r="C218" s="570"/>
      <c r="D218" s="331"/>
      <c r="E218" s="331"/>
      <c r="F218" s="331"/>
      <c r="G218" s="331"/>
      <c r="H218" s="331"/>
      <c r="I218" s="331"/>
      <c r="J218" s="331"/>
      <c r="K218" s="331"/>
      <c r="L218" s="331"/>
      <c r="M218" s="331"/>
      <c r="N218" s="331"/>
      <c r="O218" s="331"/>
      <c r="P218" s="331"/>
      <c r="Q218" s="331"/>
      <c r="R218" s="331"/>
      <c r="S218" s="331"/>
    </row>
    <row r="219" spans="1:19" s="313" customFormat="1" ht="15.75" hidden="1" customHeight="1" x14ac:dyDescent="0.25">
      <c r="A219" s="305"/>
      <c r="B219" s="571" t="str">
        <v/>
      </c>
      <c r="C219" s="570"/>
      <c r="D219" s="331"/>
      <c r="E219" s="331"/>
      <c r="F219" s="331"/>
      <c r="G219" s="331"/>
      <c r="H219" s="331"/>
      <c r="I219" s="331"/>
      <c r="J219" s="331"/>
      <c r="K219" s="331"/>
      <c r="L219" s="331"/>
      <c r="M219" s="331"/>
      <c r="N219" s="331"/>
      <c r="O219" s="331"/>
      <c r="P219" s="331"/>
      <c r="Q219" s="331"/>
      <c r="R219" s="331"/>
      <c r="S219" s="331"/>
    </row>
    <row r="220" spans="1:19" s="313" customFormat="1" ht="15.75" hidden="1" customHeight="1" x14ac:dyDescent="0.25">
      <c r="A220" s="305"/>
      <c r="B220" s="571" t="str">
        <v/>
      </c>
      <c r="C220" s="570"/>
      <c r="D220" s="331"/>
      <c r="E220" s="331"/>
      <c r="F220" s="331"/>
      <c r="G220" s="331"/>
      <c r="H220" s="331"/>
      <c r="I220" s="331"/>
      <c r="J220" s="331"/>
      <c r="K220" s="331"/>
      <c r="L220" s="331"/>
      <c r="M220" s="331"/>
      <c r="N220" s="331"/>
      <c r="O220" s="331"/>
      <c r="P220" s="331"/>
      <c r="Q220" s="331"/>
      <c r="R220" s="331"/>
      <c r="S220" s="331"/>
    </row>
    <row r="221" spans="1:19" s="313" customFormat="1" ht="15.75" hidden="1" customHeight="1" x14ac:dyDescent="0.25">
      <c r="A221" s="305"/>
      <c r="B221" s="571" t="str">
        <v/>
      </c>
      <c r="C221" s="570"/>
      <c r="D221" s="331"/>
      <c r="E221" s="331"/>
      <c r="F221" s="331"/>
      <c r="G221" s="331"/>
      <c r="H221" s="331"/>
      <c r="I221" s="331"/>
      <c r="J221" s="331"/>
      <c r="K221" s="331"/>
      <c r="L221" s="331"/>
      <c r="M221" s="331"/>
      <c r="N221" s="331"/>
      <c r="O221" s="331"/>
      <c r="P221" s="331"/>
      <c r="Q221" s="331"/>
      <c r="R221" s="331"/>
      <c r="S221" s="331"/>
    </row>
    <row r="222" spans="1:19" s="313" customFormat="1" ht="15.75" hidden="1" customHeight="1" x14ac:dyDescent="0.25">
      <c r="A222" s="305"/>
      <c r="B222" s="571" t="str">
        <v/>
      </c>
      <c r="C222" s="570"/>
      <c r="D222" s="331"/>
      <c r="E222" s="331"/>
      <c r="F222" s="331"/>
      <c r="G222" s="331"/>
      <c r="H222" s="331"/>
      <c r="I222" s="331"/>
      <c r="J222" s="331"/>
      <c r="K222" s="331"/>
      <c r="L222" s="331"/>
      <c r="M222" s="331"/>
      <c r="N222" s="331"/>
      <c r="O222" s="331"/>
      <c r="P222" s="331"/>
      <c r="Q222" s="331"/>
      <c r="R222" s="331"/>
      <c r="S222" s="331"/>
    </row>
    <row r="223" spans="1:19" s="313" customFormat="1" ht="15.75" hidden="1" customHeight="1" x14ac:dyDescent="0.25">
      <c r="A223" s="305"/>
      <c r="B223" s="571" t="str">
        <v/>
      </c>
      <c r="C223" s="570"/>
      <c r="D223" s="331"/>
      <c r="E223" s="331"/>
      <c r="F223" s="331"/>
      <c r="G223" s="331"/>
      <c r="H223" s="331"/>
      <c r="I223" s="331"/>
      <c r="J223" s="331"/>
      <c r="K223" s="331"/>
      <c r="L223" s="331"/>
      <c r="M223" s="331"/>
      <c r="N223" s="331"/>
      <c r="O223" s="331"/>
      <c r="P223" s="331"/>
      <c r="Q223" s="331"/>
      <c r="R223" s="331"/>
      <c r="S223" s="331"/>
    </row>
    <row r="224" spans="1:19" s="313" customFormat="1" ht="15.75" hidden="1" customHeight="1" x14ac:dyDescent="0.25">
      <c r="A224" s="305"/>
      <c r="B224" s="571" t="str">
        <v/>
      </c>
      <c r="C224" s="570"/>
      <c r="D224" s="331"/>
      <c r="E224" s="331"/>
      <c r="F224" s="331"/>
      <c r="G224" s="331"/>
      <c r="H224" s="331"/>
      <c r="I224" s="331"/>
      <c r="J224" s="331"/>
      <c r="K224" s="331"/>
      <c r="L224" s="331"/>
      <c r="M224" s="331"/>
      <c r="N224" s="331"/>
      <c r="O224" s="331"/>
      <c r="P224" s="331"/>
      <c r="Q224" s="331"/>
      <c r="R224" s="331"/>
      <c r="S224" s="331"/>
    </row>
    <row r="225" spans="1:19" s="313" customFormat="1" ht="15.75" hidden="1" customHeight="1" x14ac:dyDescent="0.25">
      <c r="A225" s="305"/>
      <c r="B225" s="571" t="str">
        <v/>
      </c>
      <c r="C225" s="570"/>
      <c r="D225" s="331"/>
      <c r="E225" s="331"/>
      <c r="F225" s="331"/>
      <c r="G225" s="331"/>
      <c r="H225" s="331"/>
      <c r="I225" s="331"/>
      <c r="J225" s="331"/>
      <c r="K225" s="331"/>
      <c r="L225" s="331"/>
      <c r="M225" s="331"/>
      <c r="N225" s="331"/>
      <c r="O225" s="331"/>
      <c r="P225" s="331"/>
      <c r="Q225" s="331"/>
      <c r="R225" s="331"/>
      <c r="S225" s="331"/>
    </row>
    <row r="226" spans="1:19" s="313" customFormat="1" ht="15.75" hidden="1" customHeight="1" x14ac:dyDescent="0.25">
      <c r="A226" s="305"/>
      <c r="B226" s="571" t="str">
        <v/>
      </c>
      <c r="C226" s="570"/>
      <c r="D226" s="331"/>
      <c r="E226" s="331"/>
      <c r="F226" s="331"/>
      <c r="G226" s="331"/>
      <c r="H226" s="331"/>
      <c r="I226" s="331"/>
      <c r="J226" s="331"/>
      <c r="K226" s="331"/>
      <c r="L226" s="331"/>
      <c r="M226" s="331"/>
      <c r="N226" s="331"/>
      <c r="O226" s="331"/>
      <c r="P226" s="331"/>
      <c r="Q226" s="331"/>
      <c r="R226" s="331"/>
      <c r="S226" s="331"/>
    </row>
    <row r="227" spans="1:19" s="313" customFormat="1" ht="15.75" hidden="1" customHeight="1" x14ac:dyDescent="0.25">
      <c r="A227" s="305"/>
      <c r="B227" s="571" t="str">
        <v/>
      </c>
      <c r="C227" s="570"/>
      <c r="D227" s="331"/>
      <c r="E227" s="331"/>
      <c r="F227" s="331"/>
      <c r="G227" s="331"/>
      <c r="H227" s="331"/>
      <c r="I227" s="331"/>
      <c r="J227" s="331"/>
      <c r="K227" s="331"/>
      <c r="L227" s="331"/>
      <c r="M227" s="331"/>
      <c r="N227" s="331"/>
      <c r="O227" s="331"/>
      <c r="P227" s="331"/>
      <c r="Q227" s="331"/>
      <c r="R227" s="331"/>
      <c r="S227" s="331"/>
    </row>
    <row r="228" spans="1:19" s="313" customFormat="1" ht="15.75" hidden="1" customHeight="1" x14ac:dyDescent="0.25">
      <c r="A228" s="305"/>
      <c r="B228" s="571" t="str">
        <v/>
      </c>
      <c r="C228" s="570"/>
      <c r="D228" s="331"/>
      <c r="E228" s="331"/>
      <c r="F228" s="331"/>
      <c r="G228" s="331"/>
      <c r="H228" s="331"/>
      <c r="I228" s="331"/>
      <c r="J228" s="331"/>
      <c r="K228" s="331"/>
      <c r="L228" s="331"/>
      <c r="M228" s="331"/>
      <c r="N228" s="331"/>
      <c r="O228" s="331"/>
      <c r="P228" s="331"/>
      <c r="Q228" s="331"/>
      <c r="R228" s="331"/>
      <c r="S228" s="331"/>
    </row>
    <row r="229" spans="1:19" s="313" customFormat="1" ht="15.75" hidden="1" customHeight="1" x14ac:dyDescent="0.25">
      <c r="A229" s="305"/>
      <c r="B229" s="571" t="str">
        <v/>
      </c>
      <c r="C229" s="570"/>
      <c r="D229" s="331"/>
      <c r="E229" s="331"/>
      <c r="F229" s="331"/>
      <c r="G229" s="331"/>
      <c r="H229" s="331"/>
      <c r="I229" s="331"/>
      <c r="J229" s="331"/>
      <c r="K229" s="331"/>
      <c r="L229" s="331"/>
      <c r="M229" s="331"/>
      <c r="N229" s="331"/>
      <c r="O229" s="331"/>
      <c r="P229" s="331"/>
      <c r="Q229" s="331"/>
      <c r="R229" s="331"/>
      <c r="S229" s="331"/>
    </row>
    <row r="230" spans="1:19" s="313" customFormat="1" ht="15.75" hidden="1" customHeight="1" x14ac:dyDescent="0.25">
      <c r="A230" s="305"/>
      <c r="B230" s="571" t="str">
        <v/>
      </c>
      <c r="C230" s="570"/>
      <c r="D230" s="331"/>
      <c r="E230" s="331"/>
      <c r="F230" s="331"/>
      <c r="G230" s="331"/>
      <c r="H230" s="331"/>
      <c r="I230" s="331"/>
      <c r="J230" s="331"/>
      <c r="K230" s="331"/>
      <c r="L230" s="331"/>
      <c r="M230" s="331"/>
      <c r="N230" s="331"/>
      <c r="O230" s="331"/>
      <c r="P230" s="331"/>
      <c r="Q230" s="331"/>
      <c r="R230" s="331"/>
      <c r="S230" s="331"/>
    </row>
    <row r="231" spans="1:19" s="313" customFormat="1" ht="15.75" hidden="1" customHeight="1" x14ac:dyDescent="0.25">
      <c r="A231" s="305"/>
      <c r="B231" s="571" t="str">
        <v/>
      </c>
      <c r="C231" s="570"/>
      <c r="D231" s="331"/>
      <c r="E231" s="331"/>
      <c r="F231" s="331"/>
      <c r="G231" s="331"/>
      <c r="H231" s="331"/>
      <c r="I231" s="331"/>
      <c r="J231" s="331"/>
      <c r="K231" s="331"/>
      <c r="L231" s="331"/>
      <c r="M231" s="331"/>
      <c r="N231" s="331"/>
      <c r="O231" s="331"/>
      <c r="P231" s="331"/>
      <c r="Q231" s="331"/>
      <c r="R231" s="331"/>
      <c r="S231" s="331"/>
    </row>
    <row r="232" spans="1:19" s="313" customFormat="1" ht="15.75" hidden="1" customHeight="1" x14ac:dyDescent="0.25">
      <c r="A232" s="305"/>
      <c r="B232" s="571" t="str">
        <v/>
      </c>
      <c r="C232" s="570"/>
      <c r="D232" s="331"/>
      <c r="E232" s="331"/>
      <c r="F232" s="331"/>
      <c r="G232" s="331"/>
      <c r="H232" s="331"/>
      <c r="I232" s="331"/>
      <c r="J232" s="331"/>
      <c r="K232" s="331"/>
      <c r="L232" s="331"/>
      <c r="M232" s="331"/>
      <c r="N232" s="331"/>
      <c r="O232" s="331"/>
      <c r="P232" s="331"/>
      <c r="Q232" s="331"/>
      <c r="R232" s="331"/>
      <c r="S232" s="331"/>
    </row>
    <row r="233" spans="1:19" s="313" customFormat="1" ht="15.75" hidden="1" customHeight="1" x14ac:dyDescent="0.25">
      <c r="A233" s="305"/>
      <c r="B233" s="571" t="str">
        <v/>
      </c>
      <c r="C233" s="570"/>
      <c r="D233" s="331"/>
      <c r="E233" s="331"/>
      <c r="F233" s="331"/>
      <c r="G233" s="331"/>
      <c r="H233" s="331"/>
      <c r="I233" s="331"/>
      <c r="J233" s="331"/>
      <c r="K233" s="331"/>
      <c r="L233" s="331"/>
      <c r="M233" s="331"/>
      <c r="N233" s="331"/>
      <c r="O233" s="331"/>
      <c r="P233" s="331"/>
      <c r="Q233" s="331"/>
      <c r="R233" s="331"/>
      <c r="S233" s="331"/>
    </row>
    <row r="234" spans="1:19" s="313" customFormat="1" ht="15.75" hidden="1" customHeight="1" x14ac:dyDescent="0.25">
      <c r="A234" s="305"/>
      <c r="B234" s="571" t="str">
        <v/>
      </c>
      <c r="C234" s="570"/>
      <c r="D234" s="331"/>
      <c r="E234" s="331"/>
      <c r="F234" s="331"/>
      <c r="G234" s="331"/>
      <c r="H234" s="331"/>
      <c r="I234" s="331"/>
      <c r="J234" s="331"/>
      <c r="K234" s="331"/>
      <c r="L234" s="331"/>
      <c r="M234" s="331"/>
      <c r="N234" s="331"/>
      <c r="O234" s="331"/>
      <c r="P234" s="331"/>
      <c r="Q234" s="331"/>
      <c r="R234" s="331"/>
      <c r="S234" s="331"/>
    </row>
    <row r="235" spans="1:19" s="313" customFormat="1" ht="15.75" hidden="1" customHeight="1" x14ac:dyDescent="0.25">
      <c r="A235" s="305"/>
      <c r="B235" s="571" t="str">
        <v/>
      </c>
      <c r="C235" s="570"/>
      <c r="D235" s="331"/>
      <c r="E235" s="331"/>
      <c r="F235" s="331"/>
      <c r="G235" s="331"/>
      <c r="H235" s="331"/>
      <c r="I235" s="331"/>
      <c r="J235" s="331"/>
      <c r="K235" s="331"/>
      <c r="L235" s="331"/>
      <c r="M235" s="331"/>
      <c r="N235" s="331"/>
      <c r="O235" s="331"/>
      <c r="P235" s="331"/>
      <c r="Q235" s="331"/>
      <c r="R235" s="331"/>
      <c r="S235" s="331"/>
    </row>
    <row r="236" spans="1:19" s="313" customFormat="1" ht="15.75" hidden="1" customHeight="1" x14ac:dyDescent="0.25">
      <c r="A236" s="305"/>
      <c r="B236" s="571" t="str">
        <v/>
      </c>
      <c r="C236" s="570"/>
      <c r="D236" s="331"/>
      <c r="E236" s="331"/>
      <c r="F236" s="331"/>
      <c r="G236" s="331"/>
      <c r="H236" s="331"/>
      <c r="I236" s="331"/>
      <c r="J236" s="331"/>
      <c r="K236" s="331"/>
      <c r="L236" s="331"/>
      <c r="M236" s="331"/>
      <c r="N236" s="331"/>
      <c r="O236" s="331"/>
      <c r="P236" s="331"/>
      <c r="Q236" s="331"/>
      <c r="R236" s="331"/>
      <c r="S236" s="331"/>
    </row>
    <row r="237" spans="1:19" s="313" customFormat="1" ht="15.75" hidden="1" customHeight="1" x14ac:dyDescent="0.25">
      <c r="A237" s="305"/>
      <c r="B237" s="571" t="str">
        <v/>
      </c>
      <c r="C237" s="570"/>
      <c r="D237" s="331"/>
      <c r="E237" s="331"/>
      <c r="F237" s="331"/>
      <c r="G237" s="331"/>
      <c r="H237" s="331"/>
      <c r="I237" s="331"/>
      <c r="J237" s="331"/>
      <c r="K237" s="331"/>
      <c r="L237" s="331"/>
      <c r="M237" s="331"/>
      <c r="N237" s="331"/>
      <c r="O237" s="331"/>
      <c r="P237" s="331"/>
      <c r="Q237" s="331"/>
      <c r="R237" s="331"/>
      <c r="S237" s="331"/>
    </row>
    <row r="238" spans="1:19" s="313" customFormat="1" ht="15.75" hidden="1" customHeight="1" x14ac:dyDescent="0.25">
      <c r="A238" s="305"/>
      <c r="B238" s="571" t="str">
        <v/>
      </c>
      <c r="C238" s="570"/>
      <c r="D238" s="331"/>
      <c r="E238" s="331"/>
      <c r="F238" s="331"/>
      <c r="G238" s="331"/>
      <c r="H238" s="331"/>
      <c r="I238" s="331"/>
      <c r="J238" s="331"/>
      <c r="K238" s="331"/>
      <c r="L238" s="331"/>
      <c r="M238" s="331"/>
      <c r="N238" s="331"/>
      <c r="O238" s="331"/>
      <c r="P238" s="331"/>
      <c r="Q238" s="331"/>
      <c r="R238" s="331"/>
      <c r="S238" s="331"/>
    </row>
    <row r="239" spans="1:19" s="313" customFormat="1" ht="15.75" hidden="1" customHeight="1" x14ac:dyDescent="0.25">
      <c r="A239" s="305"/>
      <c r="B239" s="571" t="str">
        <v/>
      </c>
      <c r="C239" s="570"/>
      <c r="D239" s="331"/>
      <c r="E239" s="331"/>
      <c r="F239" s="331"/>
      <c r="G239" s="331"/>
      <c r="H239" s="331"/>
      <c r="I239" s="331"/>
      <c r="J239" s="331"/>
      <c r="K239" s="331"/>
      <c r="L239" s="331"/>
      <c r="M239" s="331"/>
      <c r="N239" s="331"/>
      <c r="O239" s="331"/>
      <c r="P239" s="331"/>
      <c r="Q239" s="331"/>
      <c r="R239" s="331"/>
      <c r="S239" s="331"/>
    </row>
    <row r="240" spans="1:19" s="313" customFormat="1" ht="15.75" hidden="1" customHeight="1" x14ac:dyDescent="0.25">
      <c r="A240" s="305"/>
      <c r="B240" s="571" t="str">
        <v/>
      </c>
      <c r="C240" s="570"/>
      <c r="D240" s="331"/>
      <c r="E240" s="331"/>
      <c r="F240" s="331"/>
      <c r="G240" s="331"/>
      <c r="H240" s="331"/>
      <c r="I240" s="331"/>
      <c r="J240" s="331"/>
      <c r="K240" s="331"/>
      <c r="L240" s="331"/>
      <c r="M240" s="331"/>
      <c r="N240" s="331"/>
      <c r="O240" s="331"/>
      <c r="P240" s="331"/>
      <c r="Q240" s="331"/>
      <c r="R240" s="331"/>
      <c r="S240" s="331"/>
    </row>
    <row r="241" spans="1:19" s="313" customFormat="1" ht="15.75" hidden="1" customHeight="1" x14ac:dyDescent="0.25">
      <c r="A241" s="305"/>
      <c r="B241" s="571" t="str">
        <v/>
      </c>
      <c r="C241" s="570"/>
      <c r="D241" s="331"/>
      <c r="E241" s="331"/>
      <c r="F241" s="331"/>
      <c r="G241" s="331"/>
      <c r="H241" s="331"/>
      <c r="I241" s="331"/>
      <c r="J241" s="331"/>
      <c r="K241" s="331"/>
      <c r="L241" s="331"/>
      <c r="M241" s="331"/>
      <c r="N241" s="331"/>
      <c r="O241" s="331"/>
      <c r="P241" s="331"/>
      <c r="Q241" s="331"/>
      <c r="R241" s="331"/>
      <c r="S241" s="331"/>
    </row>
    <row r="242" spans="1:19" s="313" customFormat="1" ht="15.75" hidden="1" customHeight="1" x14ac:dyDescent="0.25">
      <c r="A242" s="305"/>
      <c r="B242" s="571" t="str">
        <v/>
      </c>
      <c r="C242" s="570"/>
      <c r="D242" s="331"/>
      <c r="E242" s="331"/>
      <c r="F242" s="331"/>
      <c r="G242" s="331"/>
      <c r="H242" s="331"/>
      <c r="I242" s="331"/>
      <c r="J242" s="331"/>
      <c r="K242" s="331"/>
      <c r="L242" s="331"/>
      <c r="M242" s="331"/>
      <c r="N242" s="331"/>
      <c r="O242" s="331"/>
      <c r="P242" s="331"/>
      <c r="Q242" s="331"/>
      <c r="R242" s="331"/>
      <c r="S242" s="331"/>
    </row>
    <row r="243" spans="1:19" s="313" customFormat="1" ht="15.75" hidden="1" customHeight="1" x14ac:dyDescent="0.25">
      <c r="A243" s="305"/>
      <c r="B243" s="571" t="str">
        <v/>
      </c>
      <c r="C243" s="570"/>
      <c r="D243" s="331"/>
      <c r="E243" s="331"/>
      <c r="F243" s="331"/>
      <c r="G243" s="331"/>
      <c r="H243" s="331"/>
      <c r="I243" s="331"/>
      <c r="J243" s="331"/>
      <c r="K243" s="331"/>
      <c r="L243" s="331"/>
      <c r="M243" s="331"/>
      <c r="N243" s="331"/>
      <c r="O243" s="331"/>
      <c r="P243" s="331"/>
      <c r="Q243" s="331"/>
      <c r="R243" s="331"/>
      <c r="S243" s="331"/>
    </row>
    <row r="244" spans="1:19" s="313" customFormat="1" ht="15.75" hidden="1" customHeight="1" x14ac:dyDescent="0.25">
      <c r="A244" s="305"/>
      <c r="B244" s="571" t="str">
        <v/>
      </c>
      <c r="C244" s="570"/>
      <c r="D244" s="331"/>
      <c r="E244" s="331"/>
      <c r="F244" s="331"/>
      <c r="G244" s="331"/>
      <c r="H244" s="331"/>
      <c r="I244" s="331"/>
      <c r="J244" s="331"/>
      <c r="K244" s="331"/>
      <c r="L244" s="331"/>
      <c r="M244" s="331"/>
      <c r="N244" s="331"/>
      <c r="O244" s="331"/>
      <c r="P244" s="331"/>
      <c r="Q244" s="331"/>
      <c r="R244" s="331"/>
      <c r="S244" s="331"/>
    </row>
    <row r="245" spans="1:19" s="313" customFormat="1" ht="15.75" hidden="1" customHeight="1" x14ac:dyDescent="0.25">
      <c r="A245" s="305"/>
      <c r="B245" s="571" t="str">
        <v/>
      </c>
      <c r="C245" s="570"/>
      <c r="D245" s="331"/>
      <c r="E245" s="331"/>
      <c r="F245" s="331"/>
      <c r="G245" s="331"/>
      <c r="H245" s="331"/>
      <c r="I245" s="331"/>
      <c r="J245" s="331"/>
      <c r="K245" s="331"/>
      <c r="L245" s="331"/>
      <c r="M245" s="331"/>
      <c r="N245" s="331"/>
      <c r="O245" s="331"/>
      <c r="P245" s="331"/>
      <c r="Q245" s="331"/>
      <c r="R245" s="331"/>
      <c r="S245" s="331"/>
    </row>
    <row r="246" spans="1:19" s="313" customFormat="1" ht="15.75" hidden="1" customHeight="1" x14ac:dyDescent="0.25">
      <c r="A246" s="305"/>
      <c r="B246" s="571" t="str">
        <v/>
      </c>
      <c r="C246" s="570"/>
      <c r="D246" s="331"/>
      <c r="E246" s="331"/>
      <c r="F246" s="331"/>
      <c r="G246" s="331"/>
      <c r="H246" s="331"/>
      <c r="I246" s="331"/>
      <c r="J246" s="331"/>
      <c r="K246" s="331"/>
      <c r="L246" s="331"/>
      <c r="M246" s="331"/>
      <c r="N246" s="331"/>
      <c r="O246" s="331"/>
      <c r="P246" s="331"/>
      <c r="Q246" s="331"/>
      <c r="R246" s="331"/>
      <c r="S246" s="331"/>
    </row>
    <row r="247" spans="1:19" s="313" customFormat="1" ht="15.75" hidden="1" customHeight="1" x14ac:dyDescent="0.25">
      <c r="A247" s="305"/>
      <c r="B247" s="571" t="str">
        <v/>
      </c>
      <c r="C247" s="570"/>
      <c r="D247" s="331"/>
      <c r="E247" s="331"/>
      <c r="F247" s="331"/>
      <c r="G247" s="331"/>
      <c r="H247" s="331"/>
      <c r="I247" s="331"/>
      <c r="J247" s="331"/>
      <c r="K247" s="331"/>
      <c r="L247" s="331"/>
      <c r="M247" s="331"/>
      <c r="N247" s="331"/>
      <c r="O247" s="331"/>
      <c r="P247" s="331"/>
      <c r="Q247" s="331"/>
      <c r="R247" s="331"/>
      <c r="S247" s="331"/>
    </row>
    <row r="248" spans="1:19" s="313" customFormat="1" ht="15.75" hidden="1" customHeight="1" x14ac:dyDescent="0.25">
      <c r="A248" s="305"/>
      <c r="B248" s="571" t="str">
        <v/>
      </c>
      <c r="C248" s="570"/>
      <c r="D248" s="331"/>
      <c r="E248" s="331"/>
      <c r="F248" s="331"/>
      <c r="G248" s="331"/>
      <c r="H248" s="331"/>
      <c r="I248" s="331"/>
      <c r="J248" s="331"/>
      <c r="K248" s="331"/>
      <c r="L248" s="331"/>
      <c r="M248" s="331"/>
      <c r="N248" s="331"/>
      <c r="O248" s="331"/>
      <c r="P248" s="331"/>
      <c r="Q248" s="331"/>
      <c r="R248" s="331"/>
      <c r="S248" s="331"/>
    </row>
    <row r="249" spans="1:19" s="313" customFormat="1" ht="15.75" hidden="1" customHeight="1" x14ac:dyDescent="0.25">
      <c r="A249" s="305"/>
      <c r="B249" s="571" t="str">
        <v/>
      </c>
      <c r="C249" s="570"/>
      <c r="D249" s="331"/>
      <c r="E249" s="331"/>
      <c r="F249" s="331"/>
      <c r="G249" s="331"/>
      <c r="H249" s="331"/>
      <c r="I249" s="331"/>
      <c r="J249" s="331"/>
      <c r="K249" s="331"/>
      <c r="L249" s="331"/>
      <c r="M249" s="331"/>
      <c r="N249" s="331"/>
      <c r="O249" s="331"/>
      <c r="P249" s="331"/>
      <c r="Q249" s="331"/>
      <c r="R249" s="331"/>
      <c r="S249" s="331"/>
    </row>
    <row r="250" spans="1:19" s="313" customFormat="1" ht="15.75" hidden="1" customHeight="1" x14ac:dyDescent="0.25">
      <c r="A250" s="305"/>
      <c r="B250" s="571" t="str">
        <v/>
      </c>
      <c r="C250" s="570"/>
      <c r="D250" s="331"/>
      <c r="E250" s="331"/>
      <c r="F250" s="331"/>
      <c r="G250" s="331"/>
      <c r="H250" s="331"/>
      <c r="I250" s="331"/>
      <c r="J250" s="331"/>
      <c r="K250" s="331"/>
      <c r="L250" s="331"/>
      <c r="M250" s="331"/>
      <c r="N250" s="331"/>
      <c r="O250" s="331"/>
      <c r="P250" s="331"/>
      <c r="Q250" s="331"/>
      <c r="R250" s="331"/>
      <c r="S250" s="331"/>
    </row>
    <row r="251" spans="1:19" s="313" customFormat="1" ht="15.75" hidden="1" customHeight="1" x14ac:dyDescent="0.25">
      <c r="A251" s="305"/>
      <c r="B251" s="571" t="str">
        <v/>
      </c>
      <c r="C251" s="570"/>
      <c r="D251" s="331"/>
      <c r="E251" s="331"/>
      <c r="F251" s="331"/>
      <c r="G251" s="331"/>
      <c r="H251" s="331"/>
      <c r="I251" s="331"/>
      <c r="J251" s="331"/>
      <c r="K251" s="331"/>
      <c r="L251" s="331"/>
      <c r="M251" s="331"/>
      <c r="N251" s="331"/>
      <c r="O251" s="331"/>
      <c r="P251" s="331"/>
      <c r="Q251" s="331"/>
      <c r="R251" s="331"/>
      <c r="S251" s="331"/>
    </row>
    <row r="252" spans="1:19" s="313" customFormat="1" ht="15.75" hidden="1" customHeight="1" x14ac:dyDescent="0.25">
      <c r="A252" s="305"/>
      <c r="B252" s="571" t="str">
        <v/>
      </c>
      <c r="C252" s="570"/>
      <c r="D252" s="331"/>
      <c r="E252" s="331"/>
      <c r="F252" s="331"/>
      <c r="G252" s="331"/>
      <c r="H252" s="331"/>
      <c r="I252" s="331"/>
      <c r="J252" s="331"/>
      <c r="K252" s="331"/>
      <c r="L252" s="331"/>
      <c r="M252" s="331"/>
      <c r="N252" s="331"/>
      <c r="O252" s="331"/>
      <c r="P252" s="331"/>
      <c r="Q252" s="331"/>
      <c r="R252" s="331"/>
      <c r="S252" s="331"/>
    </row>
    <row r="253" spans="1:19" s="313" customFormat="1" ht="15.75" hidden="1" customHeight="1" x14ac:dyDescent="0.25">
      <c r="A253" s="305"/>
      <c r="B253" s="571" t="str">
        <v/>
      </c>
      <c r="C253" s="570"/>
      <c r="D253" s="331"/>
      <c r="E253" s="331"/>
      <c r="F253" s="331"/>
      <c r="G253" s="331"/>
      <c r="H253" s="331"/>
      <c r="I253" s="331"/>
      <c r="J253" s="331"/>
      <c r="K253" s="331"/>
      <c r="L253" s="331"/>
      <c r="M253" s="331"/>
      <c r="N253" s="331"/>
      <c r="O253" s="331"/>
      <c r="P253" s="331"/>
      <c r="Q253" s="331"/>
      <c r="R253" s="331"/>
      <c r="S253" s="331"/>
    </row>
    <row r="254" spans="1:19" s="313" customFormat="1" ht="15.75" hidden="1" customHeight="1" x14ac:dyDescent="0.25">
      <c r="A254" s="305"/>
      <c r="B254" s="571" t="str">
        <v/>
      </c>
      <c r="C254" s="570"/>
      <c r="D254" s="331"/>
      <c r="E254" s="331"/>
      <c r="F254" s="331"/>
      <c r="G254" s="331"/>
      <c r="H254" s="331"/>
      <c r="I254" s="331"/>
      <c r="J254" s="331"/>
      <c r="K254" s="331"/>
      <c r="L254" s="331"/>
      <c r="M254" s="331"/>
      <c r="N254" s="331"/>
      <c r="O254" s="331"/>
      <c r="P254" s="331"/>
      <c r="Q254" s="331"/>
      <c r="R254" s="331"/>
      <c r="S254" s="331"/>
    </row>
    <row r="255" spans="1:19" s="313" customFormat="1" ht="15.75" hidden="1" customHeight="1" x14ac:dyDescent="0.25">
      <c r="A255" s="305"/>
      <c r="B255" s="571" t="str">
        <v/>
      </c>
      <c r="C255" s="570"/>
      <c r="D255" s="331"/>
      <c r="E255" s="331"/>
      <c r="F255" s="331"/>
      <c r="G255" s="331"/>
      <c r="H255" s="331"/>
      <c r="I255" s="331"/>
      <c r="J255" s="331"/>
      <c r="K255" s="331"/>
      <c r="L255" s="331"/>
      <c r="M255" s="331"/>
      <c r="N255" s="331"/>
      <c r="O255" s="331"/>
      <c r="P255" s="331"/>
      <c r="Q255" s="331"/>
      <c r="R255" s="331"/>
      <c r="S255" s="331"/>
    </row>
    <row r="256" spans="1:19" s="313" customFormat="1" ht="15.75" hidden="1" customHeight="1" x14ac:dyDescent="0.25">
      <c r="A256" s="305"/>
      <c r="B256" s="571" t="str">
        <v/>
      </c>
      <c r="C256" s="570"/>
      <c r="D256" s="331"/>
      <c r="E256" s="331"/>
      <c r="F256" s="331"/>
      <c r="G256" s="331"/>
      <c r="H256" s="331"/>
      <c r="I256" s="331"/>
      <c r="J256" s="331"/>
      <c r="K256" s="331"/>
      <c r="L256" s="331"/>
      <c r="M256" s="331"/>
      <c r="N256" s="331"/>
      <c r="O256" s="331"/>
      <c r="P256" s="331"/>
      <c r="Q256" s="331"/>
      <c r="R256" s="331"/>
      <c r="S256" s="331"/>
    </row>
    <row r="257" spans="1:19" s="313" customFormat="1" ht="15.75" hidden="1" customHeight="1" x14ac:dyDescent="0.25">
      <c r="A257" s="305"/>
      <c r="B257" s="571" t="str">
        <v/>
      </c>
      <c r="C257" s="570"/>
      <c r="D257" s="331"/>
      <c r="E257" s="331"/>
      <c r="F257" s="331"/>
      <c r="G257" s="331"/>
      <c r="H257" s="331"/>
      <c r="I257" s="331"/>
      <c r="J257" s="331"/>
      <c r="K257" s="331"/>
      <c r="L257" s="331"/>
      <c r="M257" s="331"/>
      <c r="N257" s="331"/>
      <c r="O257" s="331"/>
      <c r="P257" s="331"/>
      <c r="Q257" s="331"/>
      <c r="R257" s="331"/>
      <c r="S257" s="331"/>
    </row>
    <row r="258" spans="1:19" s="313" customFormat="1" ht="15.75" hidden="1" customHeight="1" x14ac:dyDescent="0.25">
      <c r="A258" s="305"/>
      <c r="B258" s="571" t="str">
        <v/>
      </c>
      <c r="C258" s="570"/>
      <c r="D258" s="331"/>
      <c r="E258" s="331"/>
      <c r="F258" s="331"/>
      <c r="G258" s="331"/>
      <c r="H258" s="331"/>
      <c r="I258" s="331"/>
      <c r="J258" s="331"/>
      <c r="K258" s="331"/>
      <c r="L258" s="331"/>
      <c r="M258" s="331"/>
      <c r="N258" s="331"/>
      <c r="O258" s="331"/>
      <c r="P258" s="331"/>
      <c r="Q258" s="331"/>
      <c r="R258" s="331"/>
      <c r="S258" s="331"/>
    </row>
    <row r="259" spans="1:19" s="313" customFormat="1" ht="15.75" hidden="1" customHeight="1" x14ac:dyDescent="0.25">
      <c r="A259" s="305"/>
      <c r="B259" s="571" t="str">
        <v/>
      </c>
      <c r="C259" s="570"/>
      <c r="D259" s="331"/>
      <c r="E259" s="331"/>
      <c r="F259" s="331"/>
      <c r="G259" s="331"/>
      <c r="H259" s="331"/>
      <c r="I259" s="331"/>
      <c r="J259" s="331"/>
      <c r="K259" s="331"/>
      <c r="L259" s="331"/>
      <c r="M259" s="331"/>
      <c r="N259" s="331"/>
      <c r="O259" s="331"/>
      <c r="P259" s="331"/>
      <c r="Q259" s="331"/>
      <c r="R259" s="331"/>
      <c r="S259" s="331"/>
    </row>
    <row r="260" spans="1:19" s="313" customFormat="1" ht="15.75" hidden="1" customHeight="1" x14ac:dyDescent="0.25">
      <c r="A260" s="305"/>
      <c r="B260" s="571" t="str">
        <v/>
      </c>
      <c r="C260" s="570"/>
      <c r="D260" s="331"/>
      <c r="E260" s="331"/>
      <c r="F260" s="331"/>
      <c r="G260" s="331"/>
      <c r="H260" s="331"/>
      <c r="I260" s="331"/>
      <c r="J260" s="331"/>
      <c r="K260" s="331"/>
      <c r="L260" s="331"/>
      <c r="M260" s="331"/>
      <c r="N260" s="331"/>
      <c r="O260" s="331"/>
      <c r="P260" s="331"/>
      <c r="Q260" s="331"/>
      <c r="R260" s="331"/>
      <c r="S260" s="331"/>
    </row>
    <row r="261" spans="1:19" s="313" customFormat="1" ht="15.75" hidden="1" customHeight="1" x14ac:dyDescent="0.25">
      <c r="A261" s="305"/>
      <c r="B261" s="571" t="str">
        <v/>
      </c>
      <c r="C261" s="570"/>
      <c r="D261" s="331"/>
      <c r="E261" s="331"/>
      <c r="F261" s="331"/>
      <c r="G261" s="331"/>
      <c r="H261" s="331"/>
      <c r="I261" s="331"/>
      <c r="J261" s="331"/>
      <c r="K261" s="331"/>
      <c r="L261" s="331"/>
      <c r="M261" s="331"/>
      <c r="N261" s="331"/>
      <c r="O261" s="331"/>
      <c r="P261" s="331"/>
      <c r="Q261" s="331"/>
      <c r="R261" s="331"/>
      <c r="S261" s="331"/>
    </row>
    <row r="262" spans="1:19" s="313" customFormat="1" ht="15.75" hidden="1" customHeight="1" x14ac:dyDescent="0.25">
      <c r="A262" s="305"/>
      <c r="B262" s="571" t="str">
        <v/>
      </c>
      <c r="C262" s="570"/>
      <c r="D262" s="331"/>
      <c r="E262" s="331"/>
      <c r="F262" s="331"/>
      <c r="G262" s="331"/>
      <c r="H262" s="331"/>
      <c r="I262" s="331"/>
      <c r="J262" s="331"/>
      <c r="K262" s="331"/>
      <c r="L262" s="331"/>
      <c r="M262" s="331"/>
      <c r="N262" s="331"/>
      <c r="O262" s="331"/>
      <c r="P262" s="331"/>
      <c r="Q262" s="331"/>
      <c r="R262" s="331"/>
      <c r="S262" s="331"/>
    </row>
    <row r="263" spans="1:19" s="313" customFormat="1" ht="15.75" hidden="1" customHeight="1" x14ac:dyDescent="0.25">
      <c r="A263" s="305"/>
      <c r="B263" s="571" t="str">
        <v/>
      </c>
      <c r="C263" s="570"/>
      <c r="D263" s="331"/>
      <c r="E263" s="331"/>
      <c r="F263" s="331"/>
      <c r="G263" s="331"/>
      <c r="H263" s="331"/>
      <c r="I263" s="331"/>
      <c r="J263" s="331"/>
      <c r="K263" s="331"/>
      <c r="L263" s="331"/>
      <c r="M263" s="331"/>
      <c r="N263" s="331"/>
      <c r="O263" s="331"/>
      <c r="P263" s="331"/>
      <c r="Q263" s="331"/>
      <c r="R263" s="331"/>
      <c r="S263" s="331"/>
    </row>
    <row r="264" spans="1:19" s="313" customFormat="1" ht="15.75" hidden="1" customHeight="1" x14ac:dyDescent="0.25">
      <c r="A264" s="305"/>
      <c r="B264" s="571" t="str">
        <v/>
      </c>
      <c r="C264" s="570"/>
      <c r="D264" s="331"/>
      <c r="E264" s="331"/>
      <c r="F264" s="331"/>
      <c r="G264" s="331"/>
      <c r="H264" s="331"/>
      <c r="I264" s="331"/>
      <c r="J264" s="331"/>
      <c r="K264" s="331"/>
      <c r="L264" s="331"/>
      <c r="M264" s="331"/>
      <c r="N264" s="331"/>
      <c r="O264" s="331"/>
      <c r="P264" s="331"/>
      <c r="Q264" s="331"/>
      <c r="R264" s="331"/>
      <c r="S264" s="331"/>
    </row>
    <row r="265" spans="1:19" s="313" customFormat="1" ht="15.75" hidden="1" customHeight="1" x14ac:dyDescent="0.25">
      <c r="A265" s="305"/>
      <c r="B265" s="571" t="str">
        <v/>
      </c>
      <c r="C265" s="570"/>
      <c r="D265" s="331"/>
      <c r="E265" s="331"/>
      <c r="F265" s="331"/>
      <c r="G265" s="331"/>
      <c r="H265" s="331"/>
      <c r="I265" s="331"/>
      <c r="J265" s="331"/>
      <c r="K265" s="331"/>
      <c r="L265" s="331"/>
      <c r="M265" s="331"/>
      <c r="N265" s="331"/>
      <c r="O265" s="331"/>
      <c r="P265" s="331"/>
      <c r="Q265" s="331"/>
      <c r="R265" s="331"/>
      <c r="S265" s="331"/>
    </row>
    <row r="266" spans="1:19" s="313" customFormat="1" ht="15.75" hidden="1" customHeight="1" x14ac:dyDescent="0.25">
      <c r="A266" s="305"/>
      <c r="B266" s="571" t="str">
        <v/>
      </c>
      <c r="C266" s="570"/>
      <c r="D266" s="331"/>
      <c r="E266" s="331"/>
      <c r="F266" s="331"/>
      <c r="G266" s="331"/>
      <c r="H266" s="331"/>
      <c r="I266" s="331"/>
      <c r="J266" s="331"/>
      <c r="K266" s="331"/>
      <c r="L266" s="331"/>
      <c r="M266" s="331"/>
      <c r="N266" s="331"/>
      <c r="O266" s="331"/>
      <c r="P266" s="331"/>
      <c r="Q266" s="331"/>
      <c r="R266" s="331"/>
      <c r="S266" s="331"/>
    </row>
    <row r="267" spans="1:19" s="313" customFormat="1" ht="15.75" hidden="1" customHeight="1" x14ac:dyDescent="0.25">
      <c r="A267" s="305"/>
      <c r="B267" s="571" t="str">
        <v/>
      </c>
      <c r="C267" s="570"/>
      <c r="D267" s="331"/>
      <c r="E267" s="331"/>
      <c r="F267" s="331"/>
      <c r="G267" s="331"/>
      <c r="H267" s="331"/>
      <c r="I267" s="331"/>
      <c r="J267" s="331"/>
      <c r="K267" s="331"/>
      <c r="L267" s="331"/>
      <c r="M267" s="331"/>
      <c r="N267" s="331"/>
      <c r="O267" s="331"/>
      <c r="P267" s="331"/>
      <c r="Q267" s="331"/>
      <c r="R267" s="331"/>
      <c r="S267" s="331"/>
    </row>
    <row r="268" spans="1:19" s="313" customFormat="1" ht="15.75" hidden="1" customHeight="1" x14ac:dyDescent="0.25">
      <c r="A268" s="305"/>
      <c r="B268" s="571" t="str">
        <v/>
      </c>
      <c r="C268" s="570"/>
      <c r="D268" s="331"/>
      <c r="E268" s="331"/>
      <c r="F268" s="331"/>
      <c r="G268" s="331"/>
      <c r="H268" s="331"/>
      <c r="I268" s="331"/>
      <c r="J268" s="331"/>
      <c r="K268" s="331"/>
      <c r="L268" s="331"/>
      <c r="M268" s="331"/>
      <c r="N268" s="331"/>
      <c r="O268" s="331"/>
      <c r="P268" s="331"/>
      <c r="Q268" s="331"/>
      <c r="R268" s="331"/>
      <c r="S268" s="331"/>
    </row>
    <row r="269" spans="1:19" s="313" customFormat="1" ht="15.75" hidden="1" customHeight="1" x14ac:dyDescent="0.25">
      <c r="A269" s="305"/>
      <c r="B269" s="571" t="str">
        <v/>
      </c>
      <c r="C269" s="570"/>
      <c r="D269" s="331"/>
      <c r="E269" s="331"/>
      <c r="F269" s="331"/>
      <c r="G269" s="331"/>
      <c r="H269" s="331"/>
      <c r="I269" s="331"/>
      <c r="J269" s="331"/>
      <c r="K269" s="331"/>
      <c r="L269" s="331"/>
      <c r="M269" s="331"/>
      <c r="N269" s="331"/>
      <c r="O269" s="331"/>
      <c r="P269" s="331"/>
      <c r="Q269" s="331"/>
      <c r="R269" s="331"/>
      <c r="S269" s="331"/>
    </row>
    <row r="270" spans="1:19" s="313" customFormat="1" ht="15.75" hidden="1" customHeight="1" x14ac:dyDescent="0.25">
      <c r="A270" s="305"/>
      <c r="B270" s="571" t="str">
        <v/>
      </c>
      <c r="C270" s="570"/>
      <c r="D270" s="331"/>
      <c r="E270" s="331"/>
      <c r="F270" s="331"/>
      <c r="G270" s="331"/>
      <c r="H270" s="331"/>
      <c r="I270" s="331"/>
      <c r="J270" s="331"/>
      <c r="K270" s="331"/>
      <c r="L270" s="331"/>
      <c r="M270" s="331"/>
      <c r="N270" s="331"/>
      <c r="O270" s="331"/>
      <c r="P270" s="331"/>
      <c r="Q270" s="331"/>
      <c r="R270" s="331"/>
      <c r="S270" s="331"/>
    </row>
    <row r="271" spans="1:19" s="313" customFormat="1" ht="15.75" customHeight="1" thickTop="1" x14ac:dyDescent="0.25">
      <c r="A271" s="305"/>
      <c r="B271" s="571" t="str">
        <v/>
      </c>
      <c r="C271" s="570"/>
      <c r="D271" s="331"/>
      <c r="E271" s="331"/>
      <c r="F271" s="331"/>
      <c r="G271" s="331"/>
      <c r="H271" s="331"/>
      <c r="I271" s="331"/>
      <c r="J271" s="331"/>
      <c r="K271" s="331"/>
      <c r="L271" s="331"/>
      <c r="M271" s="331"/>
      <c r="N271" s="331"/>
      <c r="O271" s="331"/>
      <c r="P271" s="331"/>
      <c r="Q271" s="331"/>
      <c r="R271" s="331"/>
      <c r="S271" s="331"/>
    </row>
    <row r="272" spans="1:19" s="313" customFormat="1" ht="15.75" customHeight="1" x14ac:dyDescent="0.25">
      <c r="A272" s="305"/>
      <c r="B272" s="571" t="str">
        <v/>
      </c>
      <c r="C272" s="570"/>
      <c r="D272" s="331"/>
      <c r="E272" s="331"/>
      <c r="F272" s="331"/>
      <c r="G272" s="331"/>
      <c r="H272" s="331"/>
      <c r="I272" s="331"/>
      <c r="J272" s="331"/>
      <c r="K272" s="331"/>
      <c r="L272" s="331"/>
      <c r="M272" s="331"/>
      <c r="N272" s="331"/>
      <c r="O272" s="331"/>
      <c r="P272" s="331"/>
      <c r="Q272" s="331"/>
      <c r="R272" s="331"/>
      <c r="S272" s="331"/>
    </row>
    <row r="273" spans="1:19" s="313" customFormat="1" x14ac:dyDescent="0.25">
      <c r="A273" s="305"/>
      <c r="B273" s="305"/>
      <c r="C273" s="305"/>
      <c r="D273" s="305"/>
      <c r="E273" s="305"/>
      <c r="F273" s="318"/>
      <c r="G273" s="318"/>
      <c r="H273" s="305"/>
      <c r="I273" s="13"/>
      <c r="J273" s="13"/>
      <c r="K273" s="13"/>
      <c r="L273" s="13"/>
      <c r="M273" s="13"/>
      <c r="N273" s="13"/>
      <c r="O273" s="13"/>
      <c r="P273" s="13"/>
      <c r="Q273" s="13"/>
      <c r="R273" s="13"/>
      <c r="S273" s="13"/>
    </row>
    <row r="275" spans="1:19" x14ac:dyDescent="0.25">
      <c r="A275" s="41"/>
      <c r="B275" s="41" t="s">
        <v>611</v>
      </c>
      <c r="C275" s="41"/>
      <c r="D275" s="41"/>
      <c r="E275" s="41"/>
      <c r="F275" s="57"/>
      <c r="G275" s="57"/>
      <c r="H275" s="41"/>
      <c r="I275" s="13"/>
      <c r="J275" s="13"/>
      <c r="K275" s="13"/>
      <c r="L275" s="13"/>
      <c r="M275" s="13"/>
      <c r="N275" s="13"/>
      <c r="O275" s="13"/>
      <c r="P275" s="13"/>
      <c r="Q275" s="13"/>
      <c r="R275" s="13"/>
      <c r="S275" s="13"/>
    </row>
    <row r="276" spans="1:19" ht="16.5" thickBot="1" x14ac:dyDescent="0.3">
      <c r="A276" s="41"/>
      <c r="B276" s="41" t="s">
        <v>785</v>
      </c>
      <c r="C276" s="41"/>
      <c r="D276" s="41"/>
      <c r="E276" s="41"/>
      <c r="F276" s="57"/>
      <c r="G276" s="57"/>
      <c r="H276" s="41"/>
      <c r="I276" s="13"/>
      <c r="J276" s="13"/>
      <c r="K276" s="13"/>
      <c r="L276" s="13"/>
      <c r="M276" s="13"/>
      <c r="N276" s="13"/>
      <c r="O276" s="13"/>
      <c r="P276" s="13"/>
      <c r="Q276" s="13"/>
      <c r="R276" s="13"/>
      <c r="S276" s="13"/>
    </row>
    <row r="277" spans="1:19" ht="33" thickTop="1" thickBot="1" x14ac:dyDescent="0.3">
      <c r="A277" s="41"/>
      <c r="B277" s="698" t="s">
        <v>548</v>
      </c>
      <c r="C277" s="820" t="s">
        <v>892</v>
      </c>
      <c r="D277" s="41"/>
      <c r="E277" s="41"/>
      <c r="F277" s="57"/>
      <c r="G277" s="57"/>
      <c r="H277" s="41"/>
      <c r="I277" s="13"/>
      <c r="J277" s="13"/>
      <c r="K277" s="13"/>
      <c r="L277" s="13"/>
      <c r="M277" s="13"/>
      <c r="N277" s="13"/>
      <c r="O277" s="13"/>
      <c r="P277" s="13"/>
      <c r="Q277" s="13"/>
      <c r="R277" s="13"/>
      <c r="S277" s="13"/>
    </row>
    <row r="278" spans="1:19" ht="17.25" thickTop="1" thickBot="1" x14ac:dyDescent="0.3">
      <c r="A278" s="41"/>
      <c r="B278" s="137"/>
      <c r="C278" s="712" t="s">
        <v>825</v>
      </c>
      <c r="D278" s="823" t="s">
        <v>894</v>
      </c>
      <c r="E278" s="41"/>
      <c r="F278" s="57"/>
      <c r="G278" s="57"/>
      <c r="H278" s="41"/>
      <c r="I278" s="13"/>
      <c r="J278" s="13"/>
      <c r="K278" s="13"/>
      <c r="L278" s="13"/>
      <c r="M278" s="13"/>
      <c r="N278" s="13"/>
      <c r="O278" s="13"/>
      <c r="P278" s="13"/>
      <c r="Q278" s="13"/>
      <c r="R278" s="13"/>
      <c r="S278" s="13"/>
    </row>
    <row r="279" spans="1:19" ht="16.5" thickTop="1" x14ac:dyDescent="0.25">
      <c r="A279" s="41">
        <v>1</v>
      </c>
      <c r="B279" s="711" t="str">
        <f t="array" ref="B279:B398">分類_出力</f>
        <v>農業</v>
      </c>
      <c r="C279" s="714"/>
      <c r="D279" s="822">
        <f ca="1">結果_自給率!C3</f>
        <v>73.603276332589544</v>
      </c>
      <c r="E279" s="41"/>
      <c r="F279" s="57"/>
      <c r="G279" s="57"/>
      <c r="H279" s="41"/>
      <c r="I279" s="13"/>
      <c r="J279" s="13"/>
      <c r="K279" s="13"/>
      <c r="L279" s="13"/>
      <c r="M279" s="13"/>
      <c r="N279" s="13"/>
      <c r="O279" s="13"/>
      <c r="P279" s="13"/>
      <c r="Q279" s="13"/>
      <c r="R279" s="13"/>
      <c r="S279" s="13"/>
    </row>
    <row r="280" spans="1:19" x14ac:dyDescent="0.25">
      <c r="A280" s="41">
        <v>2</v>
      </c>
      <c r="B280" s="711" t="str">
        <v>林業</v>
      </c>
      <c r="C280" s="715"/>
      <c r="D280" s="822">
        <f ca="1">結果_自給率!C4</f>
        <v>88.95658567505032</v>
      </c>
      <c r="E280" s="41"/>
      <c r="F280" s="57"/>
      <c r="G280" s="57"/>
      <c r="H280" s="41"/>
      <c r="I280" s="13"/>
      <c r="J280" s="13"/>
      <c r="K280" s="13"/>
      <c r="L280" s="13"/>
      <c r="M280" s="13"/>
      <c r="N280" s="13"/>
      <c r="O280" s="13"/>
      <c r="P280" s="13"/>
      <c r="Q280" s="13"/>
      <c r="R280" s="13"/>
      <c r="S280" s="13"/>
    </row>
    <row r="281" spans="1:19" x14ac:dyDescent="0.25">
      <c r="A281" s="41">
        <v>3</v>
      </c>
      <c r="B281" s="711" t="str">
        <v>漁業</v>
      </c>
      <c r="C281" s="715"/>
      <c r="D281" s="822">
        <f ca="1">結果_自給率!C5</f>
        <v>77.546239520182667</v>
      </c>
      <c r="E281" s="41"/>
      <c r="F281" s="57"/>
      <c r="G281" s="57"/>
      <c r="H281" s="41"/>
      <c r="I281" s="13"/>
      <c r="J281" s="13"/>
      <c r="K281" s="13"/>
      <c r="L281" s="13"/>
      <c r="M281" s="13"/>
      <c r="N281" s="13"/>
      <c r="O281" s="13"/>
      <c r="P281" s="13"/>
      <c r="Q281" s="13"/>
      <c r="R281" s="13"/>
      <c r="S281" s="13"/>
    </row>
    <row r="282" spans="1:19" x14ac:dyDescent="0.25">
      <c r="A282" s="41">
        <v>4</v>
      </c>
      <c r="B282" s="711" t="str">
        <v>鉱業</v>
      </c>
      <c r="C282" s="715"/>
      <c r="D282" s="822">
        <f ca="1">結果_自給率!C6</f>
        <v>0</v>
      </c>
      <c r="E282" s="41"/>
      <c r="F282" s="57"/>
      <c r="G282" s="57"/>
      <c r="H282" s="41"/>
      <c r="I282" s="13"/>
      <c r="J282" s="13"/>
      <c r="K282" s="13"/>
      <c r="L282" s="13"/>
      <c r="M282" s="13"/>
      <c r="N282" s="13"/>
      <c r="O282" s="13"/>
      <c r="P282" s="13"/>
      <c r="Q282" s="13"/>
      <c r="R282" s="13"/>
      <c r="S282" s="13"/>
    </row>
    <row r="283" spans="1:19" x14ac:dyDescent="0.25">
      <c r="A283" s="41">
        <v>5</v>
      </c>
      <c r="B283" s="711" t="str">
        <v>製造業</v>
      </c>
      <c r="C283" s="715"/>
      <c r="D283" s="822">
        <f ca="1">結果_自給率!C7</f>
        <v>25.968839433005197</v>
      </c>
      <c r="E283" s="41"/>
      <c r="F283" s="57"/>
      <c r="G283" s="57"/>
      <c r="H283" s="41"/>
      <c r="I283" s="13"/>
      <c r="J283" s="13"/>
      <c r="K283" s="13"/>
      <c r="L283" s="13"/>
      <c r="M283" s="13"/>
      <c r="N283" s="13"/>
      <c r="O283" s="13"/>
      <c r="P283" s="13"/>
      <c r="Q283" s="13"/>
      <c r="R283" s="13"/>
      <c r="S283" s="13"/>
    </row>
    <row r="284" spans="1:19" x14ac:dyDescent="0.25">
      <c r="A284" s="41">
        <v>6</v>
      </c>
      <c r="B284" s="711" t="str">
        <v>建設業</v>
      </c>
      <c r="C284" s="715"/>
      <c r="D284" s="822">
        <f ca="1">結果_自給率!C8</f>
        <v>100</v>
      </c>
      <c r="E284" s="41"/>
      <c r="F284" s="57"/>
      <c r="G284" s="57"/>
      <c r="H284" s="41"/>
      <c r="I284" s="13"/>
      <c r="J284" s="13"/>
      <c r="K284" s="13"/>
      <c r="L284" s="13"/>
      <c r="M284" s="13"/>
      <c r="N284" s="13"/>
      <c r="O284" s="13"/>
      <c r="P284" s="13"/>
      <c r="Q284" s="13"/>
      <c r="R284" s="13"/>
      <c r="S284" s="13"/>
    </row>
    <row r="285" spans="1:19" x14ac:dyDescent="0.25">
      <c r="A285" s="41">
        <v>7</v>
      </c>
      <c r="B285" s="711" t="str">
        <v>電気・ガス・水道</v>
      </c>
      <c r="C285" s="715"/>
      <c r="D285" s="822">
        <f ca="1">結果_自給率!C9</f>
        <v>98.136210383998332</v>
      </c>
      <c r="E285" s="41"/>
      <c r="F285" s="57"/>
      <c r="G285" s="57"/>
      <c r="H285" s="41"/>
      <c r="I285" s="13"/>
      <c r="J285" s="13"/>
      <c r="K285" s="13"/>
      <c r="L285" s="13"/>
      <c r="M285" s="13"/>
      <c r="N285" s="13"/>
      <c r="O285" s="13"/>
      <c r="P285" s="13"/>
      <c r="Q285" s="13"/>
      <c r="R285" s="13"/>
      <c r="S285" s="13"/>
    </row>
    <row r="286" spans="1:19" x14ac:dyDescent="0.25">
      <c r="A286" s="41">
        <v>8</v>
      </c>
      <c r="B286" s="711" t="str">
        <v>商業</v>
      </c>
      <c r="C286" s="715"/>
      <c r="D286" s="822">
        <f ca="1">結果_自給率!C10</f>
        <v>73.061931077661455</v>
      </c>
      <c r="E286" s="41"/>
      <c r="F286" s="57"/>
      <c r="G286" s="57"/>
      <c r="H286" s="41"/>
      <c r="I286" s="13"/>
      <c r="J286" s="13"/>
      <c r="K286" s="13"/>
      <c r="L286" s="13"/>
      <c r="M286" s="13"/>
      <c r="N286" s="13"/>
      <c r="O286" s="13"/>
      <c r="P286" s="13"/>
      <c r="Q286" s="13"/>
      <c r="R286" s="13"/>
      <c r="S286" s="13"/>
    </row>
    <row r="287" spans="1:19" x14ac:dyDescent="0.25">
      <c r="A287" s="41">
        <v>9</v>
      </c>
      <c r="B287" s="711" t="str">
        <v>金融・保険・不動産</v>
      </c>
      <c r="C287" s="715"/>
      <c r="D287" s="822">
        <f ca="1">結果_自給率!C11</f>
        <v>65.414472062997618</v>
      </c>
      <c r="E287" s="41"/>
      <c r="F287" s="57"/>
      <c r="G287" s="57"/>
      <c r="H287" s="41"/>
      <c r="I287" s="13"/>
      <c r="J287" s="13"/>
      <c r="K287" s="13"/>
      <c r="L287" s="13"/>
      <c r="M287" s="13"/>
      <c r="N287" s="13"/>
      <c r="O287" s="13"/>
      <c r="P287" s="13"/>
      <c r="Q287" s="13"/>
      <c r="R287" s="13"/>
      <c r="S287" s="13"/>
    </row>
    <row r="288" spans="1:19" x14ac:dyDescent="0.25">
      <c r="A288" s="41">
        <v>10</v>
      </c>
      <c r="B288" s="711" t="str">
        <v>運輸・情報通信</v>
      </c>
      <c r="C288" s="715"/>
      <c r="D288" s="822">
        <f ca="1">結果_自給率!C12</f>
        <v>47.885363782328085</v>
      </c>
      <c r="E288" s="41"/>
      <c r="F288" s="57"/>
      <c r="G288" s="57"/>
      <c r="H288" s="41"/>
      <c r="I288" s="13"/>
      <c r="J288" s="13"/>
      <c r="K288" s="13"/>
      <c r="L288" s="13"/>
      <c r="M288" s="13"/>
      <c r="N288" s="13"/>
      <c r="O288" s="13"/>
      <c r="P288" s="13"/>
      <c r="Q288" s="13"/>
      <c r="R288" s="13"/>
      <c r="S288" s="13"/>
    </row>
    <row r="289" spans="1:19" x14ac:dyDescent="0.25">
      <c r="A289" s="41">
        <v>11</v>
      </c>
      <c r="B289" s="711" t="str">
        <v>公務</v>
      </c>
      <c r="C289" s="715"/>
      <c r="D289" s="822">
        <f ca="1">結果_自給率!C13</f>
        <v>100</v>
      </c>
      <c r="E289" s="41"/>
      <c r="F289" s="57"/>
      <c r="G289" s="57"/>
      <c r="H289" s="41"/>
      <c r="I289" s="13"/>
      <c r="J289" s="13"/>
      <c r="K289" s="13"/>
      <c r="L289" s="13"/>
      <c r="M289" s="13"/>
      <c r="N289" s="13"/>
      <c r="O289" s="13"/>
      <c r="P289" s="13"/>
      <c r="Q289" s="13"/>
      <c r="R289" s="13"/>
      <c r="S289" s="13"/>
    </row>
    <row r="290" spans="1:19" x14ac:dyDescent="0.25">
      <c r="A290" s="41">
        <v>12</v>
      </c>
      <c r="B290" s="711" t="str">
        <v>サービス業</v>
      </c>
      <c r="C290" s="715"/>
      <c r="D290" s="822">
        <f ca="1">結果_自給率!C14</f>
        <v>69.07382670758237</v>
      </c>
      <c r="E290" s="41"/>
      <c r="F290" s="57"/>
      <c r="G290" s="57"/>
      <c r="H290" s="41"/>
      <c r="I290" s="13"/>
      <c r="J290" s="13"/>
      <c r="K290" s="13"/>
      <c r="L290" s="13"/>
      <c r="M290" s="13"/>
      <c r="N290" s="13"/>
      <c r="O290" s="13"/>
      <c r="P290" s="13"/>
      <c r="Q290" s="13"/>
      <c r="R290" s="13"/>
      <c r="S290" s="13"/>
    </row>
    <row r="291" spans="1:19" ht="16.5" thickBot="1" x14ac:dyDescent="0.3">
      <c r="A291" s="41">
        <v>13</v>
      </c>
      <c r="B291" s="711" t="str">
        <v>分類不明</v>
      </c>
      <c r="C291" s="716"/>
      <c r="D291" s="822">
        <f ca="1">結果_自給率!C15</f>
        <v>89.453827689278413</v>
      </c>
      <c r="E291" s="41"/>
      <c r="F291" s="57"/>
      <c r="G291" s="57"/>
      <c r="H291" s="41"/>
      <c r="I291" s="13"/>
      <c r="J291" s="13"/>
      <c r="K291" s="13"/>
      <c r="L291" s="13"/>
      <c r="M291" s="13"/>
      <c r="N291" s="13"/>
      <c r="O291" s="13"/>
      <c r="P291" s="13"/>
      <c r="Q291" s="13"/>
      <c r="R291" s="13"/>
      <c r="S291" s="13"/>
    </row>
    <row r="292" spans="1:19" ht="16.5" hidden="1" thickTop="1" x14ac:dyDescent="0.25">
      <c r="A292" s="41">
        <v>14</v>
      </c>
      <c r="B292" s="126" t="str">
        <v>-</v>
      </c>
      <c r="C292" s="713"/>
      <c r="D292" s="299"/>
      <c r="E292" s="41"/>
      <c r="F292" s="57"/>
      <c r="G292" s="57"/>
      <c r="H292" s="41"/>
      <c r="I292" s="13"/>
      <c r="J292" s="13"/>
      <c r="K292" s="13"/>
      <c r="L292" s="13"/>
      <c r="M292" s="13"/>
      <c r="N292" s="13"/>
      <c r="O292" s="13"/>
      <c r="P292" s="13"/>
      <c r="Q292" s="13"/>
      <c r="R292" s="13"/>
      <c r="S292" s="13"/>
    </row>
    <row r="293" spans="1:19" ht="16.5" hidden="1" thickTop="1" x14ac:dyDescent="0.25">
      <c r="A293" s="41">
        <v>15</v>
      </c>
      <c r="B293" s="126" t="str">
        <v>-</v>
      </c>
      <c r="C293" s="297"/>
      <c r="D293" s="299"/>
      <c r="E293" s="41"/>
      <c r="F293" s="57"/>
      <c r="G293" s="57"/>
      <c r="H293" s="41"/>
      <c r="I293" s="13"/>
      <c r="J293" s="13"/>
      <c r="K293" s="13"/>
      <c r="L293" s="13"/>
      <c r="M293" s="13"/>
      <c r="N293" s="13"/>
      <c r="O293" s="13"/>
      <c r="P293" s="13"/>
      <c r="Q293" s="13"/>
      <c r="R293" s="13"/>
      <c r="S293" s="13"/>
    </row>
    <row r="294" spans="1:19" ht="16.5" hidden="1" thickTop="1" x14ac:dyDescent="0.25">
      <c r="A294" s="41">
        <v>16</v>
      </c>
      <c r="B294" s="126" t="str">
        <v>-</v>
      </c>
      <c r="C294" s="297"/>
      <c r="D294" s="299"/>
      <c r="E294" s="41"/>
      <c r="F294" s="57"/>
      <c r="G294" s="57"/>
      <c r="H294" s="41"/>
      <c r="I294" s="13"/>
      <c r="J294" s="13"/>
      <c r="K294" s="13"/>
      <c r="L294" s="13"/>
      <c r="M294" s="13"/>
      <c r="N294" s="13"/>
      <c r="O294" s="13"/>
      <c r="P294" s="13"/>
      <c r="Q294" s="13"/>
      <c r="R294" s="13"/>
      <c r="S294" s="13"/>
    </row>
    <row r="295" spans="1:19" ht="16.5" hidden="1" thickTop="1" x14ac:dyDescent="0.25">
      <c r="A295" s="41">
        <v>17</v>
      </c>
      <c r="B295" s="126" t="str">
        <v>-</v>
      </c>
      <c r="C295" s="297"/>
      <c r="D295" s="299"/>
      <c r="E295" s="41"/>
      <c r="F295" s="57"/>
      <c r="G295" s="57"/>
      <c r="H295" s="41"/>
      <c r="I295" s="13"/>
      <c r="J295" s="13"/>
      <c r="K295" s="13"/>
      <c r="L295" s="13"/>
      <c r="M295" s="13"/>
      <c r="N295" s="13"/>
      <c r="O295" s="13"/>
      <c r="P295" s="13"/>
      <c r="Q295" s="13"/>
      <c r="R295" s="13"/>
      <c r="S295" s="13"/>
    </row>
    <row r="296" spans="1:19" ht="16.5" hidden="1" thickTop="1" x14ac:dyDescent="0.25">
      <c r="A296" s="41">
        <v>18</v>
      </c>
      <c r="B296" s="126" t="str">
        <v>-</v>
      </c>
      <c r="C296" s="297"/>
      <c r="D296" s="299"/>
      <c r="E296" s="41"/>
      <c r="F296" s="57"/>
      <c r="G296" s="57"/>
      <c r="H296" s="41"/>
      <c r="I296" s="13"/>
      <c r="J296" s="13"/>
      <c r="K296" s="13"/>
      <c r="L296" s="13"/>
      <c r="M296" s="13"/>
      <c r="N296" s="13"/>
      <c r="O296" s="13"/>
      <c r="P296" s="13"/>
      <c r="Q296" s="13"/>
      <c r="R296" s="13"/>
      <c r="S296" s="13"/>
    </row>
    <row r="297" spans="1:19" ht="16.5" hidden="1" thickTop="1" x14ac:dyDescent="0.25">
      <c r="A297" s="41">
        <v>19</v>
      </c>
      <c r="B297" s="126" t="str">
        <v>-</v>
      </c>
      <c r="C297" s="297"/>
      <c r="D297" s="299"/>
      <c r="E297" s="41"/>
      <c r="F297" s="57"/>
      <c r="G297" s="57"/>
      <c r="H297" s="41"/>
      <c r="I297" s="13"/>
      <c r="J297" s="13"/>
      <c r="K297" s="13"/>
      <c r="L297" s="13"/>
      <c r="M297" s="13"/>
      <c r="N297" s="13"/>
      <c r="O297" s="13"/>
      <c r="P297" s="13"/>
      <c r="Q297" s="13"/>
      <c r="R297" s="13"/>
      <c r="S297" s="13"/>
    </row>
    <row r="298" spans="1:19" ht="16.5" hidden="1" thickTop="1" x14ac:dyDescent="0.25">
      <c r="A298" s="41">
        <v>20</v>
      </c>
      <c r="B298" s="126" t="str">
        <v>-</v>
      </c>
      <c r="C298" s="297"/>
      <c r="D298" s="299"/>
      <c r="E298" s="41"/>
      <c r="F298" s="57"/>
      <c r="G298" s="57"/>
      <c r="H298" s="41"/>
      <c r="I298" s="13"/>
      <c r="J298" s="13"/>
      <c r="K298" s="13"/>
      <c r="L298" s="13"/>
      <c r="M298" s="13"/>
      <c r="N298" s="13"/>
      <c r="O298" s="13"/>
      <c r="P298" s="13"/>
      <c r="Q298" s="13"/>
      <c r="R298" s="13"/>
      <c r="S298" s="13"/>
    </row>
    <row r="299" spans="1:19" ht="16.5" hidden="1" thickTop="1" x14ac:dyDescent="0.25">
      <c r="A299" s="41">
        <v>21</v>
      </c>
      <c r="B299" s="126" t="str">
        <v>-</v>
      </c>
      <c r="C299" s="297"/>
      <c r="D299" s="299"/>
      <c r="E299" s="41"/>
      <c r="F299" s="57"/>
      <c r="G299" s="57"/>
      <c r="H299" s="41"/>
      <c r="I299" s="13"/>
      <c r="J299" s="13"/>
      <c r="K299" s="13"/>
      <c r="L299" s="13"/>
      <c r="M299" s="13"/>
      <c r="N299" s="13"/>
      <c r="O299" s="13"/>
      <c r="P299" s="13"/>
      <c r="Q299" s="13"/>
      <c r="R299" s="13"/>
      <c r="S299" s="13"/>
    </row>
    <row r="300" spans="1:19" ht="16.5" hidden="1" thickTop="1" x14ac:dyDescent="0.25">
      <c r="A300" s="41">
        <v>22</v>
      </c>
      <c r="B300" s="126" t="str">
        <v>-</v>
      </c>
      <c r="C300" s="297"/>
      <c r="D300" s="299"/>
      <c r="E300" s="41"/>
      <c r="F300" s="57"/>
      <c r="G300" s="57"/>
      <c r="H300" s="41"/>
      <c r="I300" s="13"/>
      <c r="J300" s="13"/>
      <c r="K300" s="13"/>
      <c r="L300" s="13"/>
      <c r="M300" s="13"/>
      <c r="N300" s="13"/>
      <c r="O300" s="13"/>
      <c r="P300" s="13"/>
      <c r="Q300" s="13"/>
      <c r="R300" s="13"/>
      <c r="S300" s="13"/>
    </row>
    <row r="301" spans="1:19" ht="16.5" hidden="1" thickTop="1" x14ac:dyDescent="0.25">
      <c r="A301" s="41">
        <v>23</v>
      </c>
      <c r="B301" s="126" t="str">
        <v>-</v>
      </c>
      <c r="C301" s="297"/>
      <c r="D301" s="299"/>
      <c r="E301" s="41"/>
      <c r="F301" s="57"/>
      <c r="G301" s="57"/>
      <c r="H301" s="41"/>
      <c r="I301" s="13"/>
      <c r="J301" s="13"/>
      <c r="K301" s="13"/>
      <c r="L301" s="13"/>
      <c r="M301" s="13"/>
      <c r="N301" s="13"/>
      <c r="O301" s="13"/>
      <c r="P301" s="13"/>
      <c r="Q301" s="13"/>
      <c r="R301" s="13"/>
      <c r="S301" s="13"/>
    </row>
    <row r="302" spans="1:19" ht="16.5" hidden="1" thickTop="1" x14ac:dyDescent="0.25">
      <c r="A302" s="41">
        <v>24</v>
      </c>
      <c r="B302" s="126" t="str">
        <v>-</v>
      </c>
      <c r="C302" s="297"/>
      <c r="D302" s="299"/>
      <c r="E302" s="41"/>
      <c r="F302" s="57"/>
      <c r="G302" s="57"/>
      <c r="H302" s="41"/>
      <c r="I302" s="13"/>
      <c r="J302" s="13"/>
      <c r="K302" s="13"/>
      <c r="L302" s="13"/>
      <c r="M302" s="13"/>
      <c r="N302" s="13"/>
      <c r="O302" s="13"/>
      <c r="P302" s="13"/>
      <c r="Q302" s="13"/>
      <c r="R302" s="13"/>
      <c r="S302" s="13"/>
    </row>
    <row r="303" spans="1:19" ht="16.5" hidden="1" thickTop="1" x14ac:dyDescent="0.25">
      <c r="A303" s="41">
        <v>25</v>
      </c>
      <c r="B303" s="126" t="str">
        <v>-</v>
      </c>
      <c r="C303" s="297"/>
      <c r="D303" s="299"/>
      <c r="E303" s="41"/>
      <c r="F303" s="57"/>
      <c r="G303" s="57"/>
      <c r="H303" s="41"/>
      <c r="I303" s="13"/>
      <c r="J303" s="13"/>
      <c r="K303" s="13"/>
      <c r="L303" s="13"/>
      <c r="M303" s="13"/>
      <c r="N303" s="13"/>
      <c r="O303" s="13"/>
      <c r="P303" s="13"/>
      <c r="Q303" s="13"/>
      <c r="R303" s="13"/>
      <c r="S303" s="13"/>
    </row>
    <row r="304" spans="1:19" ht="16.5" hidden="1" thickTop="1" x14ac:dyDescent="0.25">
      <c r="A304" s="41">
        <v>26</v>
      </c>
      <c r="B304" s="126" t="str">
        <v>-</v>
      </c>
      <c r="C304" s="297"/>
      <c r="D304" s="299"/>
      <c r="E304" s="41"/>
      <c r="F304" s="57"/>
      <c r="G304" s="57"/>
      <c r="H304" s="41"/>
      <c r="I304" s="13"/>
      <c r="J304" s="13"/>
      <c r="K304" s="13"/>
      <c r="L304" s="13"/>
      <c r="M304" s="13"/>
      <c r="N304" s="13"/>
      <c r="O304" s="13"/>
      <c r="P304" s="13"/>
      <c r="Q304" s="13"/>
      <c r="R304" s="13"/>
      <c r="S304" s="13"/>
    </row>
    <row r="305" spans="1:19" ht="16.5" hidden="1" thickTop="1" x14ac:dyDescent="0.25">
      <c r="A305" s="41">
        <v>27</v>
      </c>
      <c r="B305" s="126" t="str">
        <v>-</v>
      </c>
      <c r="C305" s="297"/>
      <c r="D305" s="299"/>
      <c r="E305" s="41"/>
      <c r="F305" s="57"/>
      <c r="G305" s="57"/>
      <c r="H305" s="41"/>
      <c r="I305" s="13"/>
      <c r="J305" s="13"/>
      <c r="K305" s="13"/>
      <c r="L305" s="13"/>
      <c r="M305" s="13"/>
      <c r="N305" s="13"/>
      <c r="O305" s="13"/>
      <c r="P305" s="13"/>
      <c r="Q305" s="13"/>
      <c r="R305" s="13"/>
      <c r="S305" s="13"/>
    </row>
    <row r="306" spans="1:19" ht="16.5" hidden="1" thickTop="1" x14ac:dyDescent="0.25">
      <c r="A306" s="41">
        <v>28</v>
      </c>
      <c r="B306" s="126" t="str">
        <v>-</v>
      </c>
      <c r="C306" s="297"/>
      <c r="D306" s="299"/>
      <c r="E306" s="41"/>
      <c r="F306" s="57"/>
      <c r="G306" s="57"/>
      <c r="H306" s="41"/>
      <c r="I306" s="13"/>
      <c r="J306" s="13"/>
      <c r="K306" s="13"/>
      <c r="L306" s="13"/>
      <c r="M306" s="13"/>
      <c r="N306" s="13"/>
      <c r="O306" s="13"/>
      <c r="P306" s="13"/>
      <c r="Q306" s="13"/>
      <c r="R306" s="13"/>
      <c r="S306" s="13"/>
    </row>
    <row r="307" spans="1:19" ht="16.5" hidden="1" thickTop="1" x14ac:dyDescent="0.25">
      <c r="A307" s="41">
        <v>29</v>
      </c>
      <c r="B307" s="126" t="str">
        <v>-</v>
      </c>
      <c r="C307" s="297"/>
      <c r="D307" s="299"/>
      <c r="E307" s="41"/>
      <c r="F307" s="57"/>
      <c r="G307" s="57"/>
      <c r="H307" s="41"/>
      <c r="I307" s="13"/>
      <c r="J307" s="13"/>
      <c r="K307" s="13"/>
      <c r="L307" s="13"/>
      <c r="M307" s="13"/>
      <c r="N307" s="13"/>
      <c r="O307" s="13"/>
      <c r="P307" s="13"/>
      <c r="Q307" s="13"/>
      <c r="R307" s="13"/>
      <c r="S307" s="13"/>
    </row>
    <row r="308" spans="1:19" ht="16.5" hidden="1" thickTop="1" x14ac:dyDescent="0.25">
      <c r="A308" s="41">
        <v>30</v>
      </c>
      <c r="B308" s="126" t="str">
        <v>-</v>
      </c>
      <c r="C308" s="297"/>
      <c r="D308" s="299"/>
      <c r="E308" s="41"/>
      <c r="F308" s="57"/>
      <c r="G308" s="57"/>
      <c r="H308" s="41"/>
      <c r="I308" s="13"/>
      <c r="J308" s="13"/>
      <c r="K308" s="13"/>
      <c r="L308" s="13"/>
      <c r="M308" s="13"/>
      <c r="N308" s="13"/>
      <c r="O308" s="13"/>
      <c r="P308" s="13"/>
      <c r="Q308" s="13"/>
      <c r="R308" s="13"/>
      <c r="S308" s="13"/>
    </row>
    <row r="309" spans="1:19" ht="16.5" hidden="1" thickTop="1" x14ac:dyDescent="0.25">
      <c r="A309" s="41">
        <v>31</v>
      </c>
      <c r="B309" s="126" t="str">
        <v>-</v>
      </c>
      <c r="C309" s="297"/>
      <c r="D309" s="299"/>
      <c r="E309" s="41"/>
      <c r="F309" s="57"/>
      <c r="G309" s="57"/>
      <c r="H309" s="41"/>
      <c r="I309" s="13"/>
      <c r="J309" s="13"/>
      <c r="K309" s="13"/>
      <c r="L309" s="13"/>
      <c r="M309" s="13"/>
      <c r="N309" s="13"/>
      <c r="O309" s="13"/>
      <c r="P309" s="13"/>
      <c r="Q309" s="13"/>
      <c r="R309" s="13"/>
      <c r="S309" s="13"/>
    </row>
    <row r="310" spans="1:19" ht="16.5" hidden="1" thickTop="1" x14ac:dyDescent="0.25">
      <c r="A310" s="41">
        <v>32</v>
      </c>
      <c r="B310" s="126" t="str">
        <v>-</v>
      </c>
      <c r="C310" s="297"/>
      <c r="D310" s="299"/>
      <c r="E310" s="41"/>
      <c r="F310" s="57"/>
      <c r="G310" s="57"/>
      <c r="H310" s="41"/>
      <c r="I310" s="13"/>
      <c r="J310" s="13"/>
      <c r="K310" s="13"/>
      <c r="L310" s="13"/>
      <c r="M310" s="13"/>
      <c r="N310" s="13"/>
      <c r="O310" s="13"/>
      <c r="P310" s="13"/>
      <c r="Q310" s="13"/>
      <c r="R310" s="13"/>
      <c r="S310" s="13"/>
    </row>
    <row r="311" spans="1:19" ht="16.5" hidden="1" thickTop="1" x14ac:dyDescent="0.25">
      <c r="A311" s="41">
        <v>33</v>
      </c>
      <c r="B311" s="126" t="str">
        <v>-</v>
      </c>
      <c r="C311" s="297"/>
      <c r="D311" s="299"/>
      <c r="E311" s="41"/>
      <c r="F311" s="57"/>
      <c r="G311" s="57"/>
      <c r="H311" s="41"/>
      <c r="I311" s="13"/>
      <c r="J311" s="13"/>
      <c r="K311" s="13"/>
      <c r="L311" s="13"/>
      <c r="M311" s="13"/>
      <c r="N311" s="13"/>
      <c r="O311" s="13"/>
      <c r="P311" s="13"/>
      <c r="Q311" s="13"/>
      <c r="R311" s="13"/>
      <c r="S311" s="13"/>
    </row>
    <row r="312" spans="1:19" ht="16.5" hidden="1" thickTop="1" x14ac:dyDescent="0.25">
      <c r="A312" s="41">
        <v>34</v>
      </c>
      <c r="B312" s="126" t="str">
        <v>-</v>
      </c>
      <c r="C312" s="297"/>
      <c r="D312" s="299"/>
      <c r="E312" s="41"/>
      <c r="F312" s="57"/>
      <c r="G312" s="57"/>
      <c r="H312" s="41"/>
      <c r="I312" s="13"/>
      <c r="J312" s="13"/>
      <c r="K312" s="13"/>
      <c r="L312" s="13"/>
      <c r="M312" s="13"/>
      <c r="N312" s="13"/>
      <c r="O312" s="13"/>
      <c r="P312" s="13"/>
      <c r="Q312" s="13"/>
      <c r="R312" s="13"/>
      <c r="S312" s="13"/>
    </row>
    <row r="313" spans="1:19" ht="16.5" hidden="1" thickTop="1" x14ac:dyDescent="0.25">
      <c r="A313" s="41">
        <v>35</v>
      </c>
      <c r="B313" s="126" t="str">
        <v>-</v>
      </c>
      <c r="C313" s="297"/>
      <c r="D313" s="299"/>
      <c r="E313" s="41"/>
      <c r="F313" s="57"/>
      <c r="G313" s="57"/>
      <c r="H313" s="41"/>
      <c r="I313" s="13"/>
      <c r="J313" s="13"/>
      <c r="K313" s="13"/>
      <c r="L313" s="13"/>
      <c r="M313" s="13"/>
      <c r="N313" s="13"/>
      <c r="O313" s="13"/>
      <c r="P313" s="13"/>
      <c r="Q313" s="13"/>
      <c r="R313" s="13"/>
      <c r="S313" s="13"/>
    </row>
    <row r="314" spans="1:19" ht="16.5" hidden="1" thickTop="1" x14ac:dyDescent="0.25">
      <c r="A314" s="41">
        <v>36</v>
      </c>
      <c r="B314" s="126" t="str">
        <v>-</v>
      </c>
      <c r="C314" s="297"/>
      <c r="D314" s="299"/>
      <c r="E314" s="41"/>
      <c r="F314" s="57"/>
      <c r="G314" s="57"/>
      <c r="H314" s="41"/>
      <c r="I314" s="13"/>
      <c r="J314" s="13"/>
      <c r="K314" s="13"/>
      <c r="L314" s="13"/>
      <c r="M314" s="13"/>
      <c r="N314" s="13"/>
      <c r="O314" s="13"/>
      <c r="P314" s="13"/>
      <c r="Q314" s="13"/>
      <c r="R314" s="13"/>
      <c r="S314" s="13"/>
    </row>
    <row r="315" spans="1:19" ht="16.5" hidden="1" thickTop="1" x14ac:dyDescent="0.25">
      <c r="A315" s="41">
        <v>37</v>
      </c>
      <c r="B315" s="126" t="str">
        <v>-</v>
      </c>
      <c r="C315" s="297"/>
      <c r="D315" s="299"/>
      <c r="E315" s="41"/>
      <c r="F315" s="57"/>
      <c r="G315" s="57"/>
      <c r="H315" s="41"/>
      <c r="I315" s="13"/>
      <c r="J315" s="13"/>
      <c r="K315" s="13"/>
      <c r="L315" s="13"/>
      <c r="M315" s="13"/>
      <c r="N315" s="13"/>
      <c r="O315" s="13"/>
      <c r="P315" s="13"/>
      <c r="Q315" s="13"/>
      <c r="R315" s="13"/>
      <c r="S315" s="13"/>
    </row>
    <row r="316" spans="1:19" ht="16.5" hidden="1" thickTop="1" x14ac:dyDescent="0.25">
      <c r="A316" s="41">
        <v>38</v>
      </c>
      <c r="B316" s="126" t="str">
        <v>-</v>
      </c>
      <c r="C316" s="297"/>
      <c r="D316" s="299"/>
      <c r="E316" s="41"/>
      <c r="F316" s="57"/>
      <c r="G316" s="57"/>
      <c r="H316" s="41"/>
      <c r="I316" s="13"/>
      <c r="J316" s="13"/>
      <c r="K316" s="13"/>
      <c r="L316" s="13"/>
      <c r="M316" s="13"/>
      <c r="N316" s="13"/>
      <c r="O316" s="13"/>
      <c r="P316" s="13"/>
      <c r="Q316" s="13"/>
      <c r="R316" s="13"/>
      <c r="S316" s="13"/>
    </row>
    <row r="317" spans="1:19" ht="16.5" hidden="1" thickTop="1" x14ac:dyDescent="0.25">
      <c r="A317" s="41">
        <v>39</v>
      </c>
      <c r="B317" s="126" t="str">
        <v>-</v>
      </c>
      <c r="C317" s="297"/>
      <c r="D317" s="299"/>
      <c r="E317" s="41"/>
      <c r="F317" s="57"/>
      <c r="G317" s="57"/>
      <c r="H317" s="41"/>
      <c r="I317" s="13"/>
      <c r="J317" s="13"/>
      <c r="K317" s="13"/>
      <c r="L317" s="13"/>
      <c r="M317" s="13"/>
      <c r="N317" s="13"/>
      <c r="O317" s="13"/>
      <c r="P317" s="13"/>
      <c r="Q317" s="13"/>
      <c r="R317" s="13"/>
      <c r="S317" s="13"/>
    </row>
    <row r="318" spans="1:19" ht="16.5" hidden="1" thickTop="1" x14ac:dyDescent="0.25">
      <c r="A318" s="41">
        <v>40</v>
      </c>
      <c r="B318" s="126" t="str">
        <v>-</v>
      </c>
      <c r="C318" s="297"/>
      <c r="D318" s="299"/>
      <c r="E318" s="41"/>
      <c r="F318" s="57"/>
      <c r="G318" s="57"/>
      <c r="H318" s="41"/>
      <c r="I318" s="13"/>
      <c r="J318" s="13"/>
      <c r="K318" s="13"/>
      <c r="L318" s="13"/>
      <c r="M318" s="13"/>
      <c r="N318" s="13"/>
      <c r="O318" s="13"/>
      <c r="P318" s="13"/>
      <c r="Q318" s="13"/>
      <c r="R318" s="13"/>
      <c r="S318" s="13"/>
    </row>
    <row r="319" spans="1:19" ht="16.5" hidden="1" thickTop="1" x14ac:dyDescent="0.25">
      <c r="A319" s="41">
        <v>41</v>
      </c>
      <c r="B319" s="126" t="str">
        <v>-</v>
      </c>
      <c r="C319" s="297"/>
      <c r="D319" s="299"/>
      <c r="E319" s="41"/>
      <c r="F319" s="57"/>
      <c r="G319" s="57"/>
      <c r="H319" s="41"/>
      <c r="I319" s="13"/>
      <c r="J319" s="13"/>
      <c r="K319" s="13"/>
      <c r="L319" s="13"/>
      <c r="M319" s="13"/>
      <c r="N319" s="13"/>
      <c r="O319" s="13"/>
      <c r="P319" s="13"/>
      <c r="Q319" s="13"/>
      <c r="R319" s="13"/>
      <c r="S319" s="13"/>
    </row>
    <row r="320" spans="1:19" ht="16.5" hidden="1" thickTop="1" x14ac:dyDescent="0.25">
      <c r="A320" s="41">
        <v>42</v>
      </c>
      <c r="B320" s="126" t="str">
        <v>-</v>
      </c>
      <c r="C320" s="297"/>
      <c r="D320" s="299"/>
      <c r="E320" s="41"/>
      <c r="F320" s="57"/>
      <c r="G320" s="57"/>
      <c r="H320" s="41"/>
      <c r="I320" s="13"/>
      <c r="J320" s="13"/>
      <c r="K320" s="13"/>
      <c r="L320" s="13"/>
      <c r="M320" s="13"/>
      <c r="N320" s="13"/>
      <c r="O320" s="13"/>
      <c r="P320" s="13"/>
      <c r="Q320" s="13"/>
      <c r="R320" s="13"/>
      <c r="S320" s="13"/>
    </row>
    <row r="321" spans="1:19" ht="16.5" hidden="1" thickTop="1" x14ac:dyDescent="0.25">
      <c r="A321" s="41">
        <v>43</v>
      </c>
      <c r="B321" s="126" t="str">
        <v>-</v>
      </c>
      <c r="C321" s="297"/>
      <c r="D321" s="299"/>
      <c r="E321" s="41"/>
      <c r="F321" s="57"/>
      <c r="G321" s="57"/>
      <c r="H321" s="41"/>
      <c r="I321" s="13"/>
      <c r="J321" s="13"/>
      <c r="K321" s="13"/>
      <c r="L321" s="13"/>
      <c r="M321" s="13"/>
      <c r="N321" s="13"/>
      <c r="O321" s="13"/>
      <c r="P321" s="13"/>
      <c r="Q321" s="13"/>
      <c r="R321" s="13"/>
      <c r="S321" s="13"/>
    </row>
    <row r="322" spans="1:19" ht="16.5" hidden="1" thickTop="1" x14ac:dyDescent="0.25">
      <c r="A322" s="41">
        <v>44</v>
      </c>
      <c r="B322" s="126" t="str">
        <v>-</v>
      </c>
      <c r="C322" s="297"/>
      <c r="D322" s="299"/>
      <c r="E322" s="41"/>
      <c r="F322" s="57"/>
      <c r="G322" s="57"/>
      <c r="H322" s="41"/>
      <c r="I322" s="13"/>
      <c r="J322" s="13"/>
      <c r="K322" s="13"/>
      <c r="L322" s="13"/>
      <c r="M322" s="13"/>
      <c r="N322" s="13"/>
      <c r="O322" s="13"/>
      <c r="P322" s="13"/>
      <c r="Q322" s="13"/>
      <c r="R322" s="13"/>
      <c r="S322" s="13"/>
    </row>
    <row r="323" spans="1:19" ht="16.5" hidden="1" thickTop="1" x14ac:dyDescent="0.25">
      <c r="A323" s="41">
        <v>45</v>
      </c>
      <c r="B323" s="126" t="str">
        <v>-</v>
      </c>
      <c r="C323" s="297"/>
      <c r="D323" s="299"/>
      <c r="E323" s="41"/>
      <c r="F323" s="57"/>
      <c r="G323" s="57"/>
      <c r="H323" s="41"/>
      <c r="I323" s="13"/>
      <c r="J323" s="13"/>
      <c r="K323" s="13"/>
      <c r="L323" s="13"/>
      <c r="M323" s="13"/>
      <c r="N323" s="13"/>
      <c r="O323" s="13"/>
      <c r="P323" s="13"/>
      <c r="Q323" s="13"/>
      <c r="R323" s="13"/>
      <c r="S323" s="13"/>
    </row>
    <row r="324" spans="1:19" ht="16.5" hidden="1" thickTop="1" x14ac:dyDescent="0.25">
      <c r="A324" s="41">
        <v>46</v>
      </c>
      <c r="B324" s="126" t="str">
        <v>-</v>
      </c>
      <c r="C324" s="297"/>
      <c r="D324" s="299"/>
      <c r="E324" s="41"/>
      <c r="F324" s="57"/>
      <c r="G324" s="57"/>
      <c r="H324" s="41"/>
      <c r="I324" s="13"/>
      <c r="J324" s="13"/>
      <c r="K324" s="13"/>
      <c r="L324" s="13"/>
      <c r="M324" s="13"/>
      <c r="N324" s="13"/>
      <c r="O324" s="13"/>
      <c r="P324" s="13"/>
      <c r="Q324" s="13"/>
      <c r="R324" s="13"/>
      <c r="S324" s="13"/>
    </row>
    <row r="325" spans="1:19" ht="16.5" hidden="1" thickTop="1" x14ac:dyDescent="0.25">
      <c r="A325" s="41">
        <v>47</v>
      </c>
      <c r="B325" s="126" t="str">
        <v>-</v>
      </c>
      <c r="C325" s="297"/>
      <c r="D325" s="299"/>
      <c r="E325" s="41"/>
      <c r="F325" s="57"/>
      <c r="G325" s="57"/>
      <c r="H325" s="41"/>
      <c r="I325" s="13"/>
      <c r="J325" s="13"/>
      <c r="K325" s="13"/>
      <c r="L325" s="13"/>
      <c r="M325" s="13"/>
      <c r="N325" s="13"/>
      <c r="O325" s="13"/>
      <c r="P325" s="13"/>
      <c r="Q325" s="13"/>
      <c r="R325" s="13"/>
      <c r="S325" s="13"/>
    </row>
    <row r="326" spans="1:19" ht="16.5" hidden="1" thickTop="1" x14ac:dyDescent="0.25">
      <c r="A326" s="41">
        <v>48</v>
      </c>
      <c r="B326" s="126" t="str">
        <v>-</v>
      </c>
      <c r="C326" s="297"/>
      <c r="D326" s="299"/>
      <c r="E326" s="41"/>
      <c r="F326" s="57"/>
      <c r="G326" s="57"/>
      <c r="H326" s="41"/>
      <c r="I326" s="13"/>
      <c r="J326" s="13"/>
      <c r="K326" s="13"/>
      <c r="L326" s="13"/>
      <c r="M326" s="13"/>
      <c r="N326" s="13"/>
      <c r="O326" s="13"/>
      <c r="P326" s="13"/>
      <c r="Q326" s="13"/>
      <c r="R326" s="13"/>
      <c r="S326" s="13"/>
    </row>
    <row r="327" spans="1:19" ht="16.5" hidden="1" thickTop="1" x14ac:dyDescent="0.25">
      <c r="A327" s="41">
        <v>49</v>
      </c>
      <c r="B327" s="126" t="str">
        <v>-</v>
      </c>
      <c r="C327" s="297"/>
      <c r="D327" s="299"/>
      <c r="E327" s="41"/>
      <c r="F327" s="57"/>
      <c r="G327" s="57"/>
      <c r="H327" s="41"/>
      <c r="I327" s="13"/>
      <c r="J327" s="13"/>
      <c r="K327" s="13"/>
      <c r="L327" s="13"/>
      <c r="M327" s="13"/>
      <c r="N327" s="13"/>
      <c r="O327" s="13"/>
      <c r="P327" s="13"/>
      <c r="Q327" s="13"/>
      <c r="R327" s="13"/>
      <c r="S327" s="13"/>
    </row>
    <row r="328" spans="1:19" ht="16.5" hidden="1" thickTop="1" x14ac:dyDescent="0.25">
      <c r="A328" s="41">
        <v>50</v>
      </c>
      <c r="B328" s="126" t="str">
        <v>-</v>
      </c>
      <c r="C328" s="297"/>
      <c r="D328" s="299"/>
      <c r="E328" s="41"/>
      <c r="F328" s="57"/>
      <c r="G328" s="57"/>
      <c r="H328" s="41"/>
      <c r="I328" s="13"/>
      <c r="J328" s="13"/>
      <c r="K328" s="13"/>
      <c r="L328" s="13"/>
      <c r="M328" s="13"/>
      <c r="N328" s="13"/>
      <c r="O328" s="13"/>
      <c r="P328" s="13"/>
      <c r="Q328" s="13"/>
      <c r="R328" s="13"/>
      <c r="S328" s="13"/>
    </row>
    <row r="329" spans="1:19" ht="16.5" hidden="1" thickTop="1" x14ac:dyDescent="0.25">
      <c r="A329" s="41">
        <v>51</v>
      </c>
      <c r="B329" s="126" t="str">
        <v>-</v>
      </c>
      <c r="C329" s="297"/>
      <c r="D329" s="299"/>
      <c r="E329" s="41"/>
      <c r="F329" s="57"/>
      <c r="G329" s="57"/>
      <c r="H329" s="41"/>
      <c r="I329" s="13"/>
      <c r="J329" s="13"/>
      <c r="K329" s="13"/>
      <c r="L329" s="13"/>
      <c r="M329" s="13"/>
      <c r="N329" s="13"/>
      <c r="O329" s="13"/>
      <c r="P329" s="13"/>
      <c r="Q329" s="13"/>
      <c r="R329" s="13"/>
      <c r="S329" s="13"/>
    </row>
    <row r="330" spans="1:19" ht="16.5" hidden="1" thickTop="1" x14ac:dyDescent="0.25">
      <c r="A330" s="41">
        <v>52</v>
      </c>
      <c r="B330" s="126" t="str">
        <v>-</v>
      </c>
      <c r="C330" s="297"/>
      <c r="D330" s="299"/>
      <c r="E330" s="41"/>
      <c r="F330" s="57"/>
      <c r="G330" s="57"/>
      <c r="H330" s="41"/>
      <c r="I330" s="13"/>
      <c r="J330" s="13"/>
      <c r="K330" s="13"/>
      <c r="L330" s="13"/>
      <c r="M330" s="13"/>
      <c r="N330" s="13"/>
      <c r="O330" s="13"/>
      <c r="P330" s="13"/>
      <c r="Q330" s="13"/>
      <c r="R330" s="13"/>
      <c r="S330" s="13"/>
    </row>
    <row r="331" spans="1:19" ht="16.5" hidden="1" thickTop="1" x14ac:dyDescent="0.25">
      <c r="A331" s="41">
        <v>53</v>
      </c>
      <c r="B331" s="126" t="str">
        <v>-</v>
      </c>
      <c r="C331" s="297"/>
      <c r="D331" s="299"/>
      <c r="E331" s="41"/>
      <c r="F331" s="57"/>
      <c r="G331" s="57"/>
      <c r="H331" s="41"/>
      <c r="I331" s="13"/>
      <c r="J331" s="13"/>
      <c r="K331" s="13"/>
      <c r="L331" s="13"/>
      <c r="M331" s="13"/>
      <c r="N331" s="13"/>
      <c r="O331" s="13"/>
      <c r="P331" s="13"/>
      <c r="Q331" s="13"/>
      <c r="R331" s="13"/>
      <c r="S331" s="13"/>
    </row>
    <row r="332" spans="1:19" ht="16.5" hidden="1" thickTop="1" x14ac:dyDescent="0.25">
      <c r="A332" s="41">
        <v>54</v>
      </c>
      <c r="B332" s="126" t="str">
        <v>-</v>
      </c>
      <c r="C332" s="297"/>
      <c r="D332" s="299"/>
      <c r="E332" s="41"/>
      <c r="F332" s="57"/>
      <c r="G332" s="57"/>
      <c r="H332" s="41"/>
      <c r="I332" s="13"/>
      <c r="J332" s="13"/>
      <c r="K332" s="13"/>
      <c r="L332" s="13"/>
      <c r="M332" s="13"/>
      <c r="N332" s="13"/>
      <c r="O332" s="13"/>
      <c r="P332" s="13"/>
      <c r="Q332" s="13"/>
      <c r="R332" s="13"/>
      <c r="S332" s="13"/>
    </row>
    <row r="333" spans="1:19" ht="16.5" hidden="1" thickTop="1" x14ac:dyDescent="0.25">
      <c r="A333" s="41">
        <v>55</v>
      </c>
      <c r="B333" s="126" t="str">
        <v>-</v>
      </c>
      <c r="C333" s="297"/>
      <c r="D333" s="299"/>
      <c r="E333" s="41"/>
      <c r="F333" s="57"/>
      <c r="G333" s="57"/>
      <c r="H333" s="41"/>
      <c r="I333" s="13"/>
      <c r="J333" s="13"/>
      <c r="K333" s="13"/>
      <c r="L333" s="13"/>
      <c r="M333" s="13"/>
      <c r="N333" s="13"/>
      <c r="O333" s="13"/>
      <c r="P333" s="13"/>
      <c r="Q333" s="13"/>
      <c r="R333" s="13"/>
      <c r="S333" s="13"/>
    </row>
    <row r="334" spans="1:19" ht="16.5" hidden="1" thickTop="1" x14ac:dyDescent="0.25">
      <c r="A334" s="41">
        <v>56</v>
      </c>
      <c r="B334" s="126" t="str">
        <v>-</v>
      </c>
      <c r="C334" s="297"/>
      <c r="D334" s="299"/>
      <c r="E334" s="41"/>
      <c r="F334" s="57"/>
      <c r="G334" s="57"/>
      <c r="H334" s="41"/>
      <c r="I334" s="13"/>
      <c r="J334" s="13"/>
      <c r="K334" s="13"/>
      <c r="L334" s="13"/>
      <c r="M334" s="13"/>
      <c r="N334" s="13"/>
      <c r="O334" s="13"/>
      <c r="P334" s="13"/>
      <c r="Q334" s="13"/>
      <c r="R334" s="13"/>
      <c r="S334" s="13"/>
    </row>
    <row r="335" spans="1:19" ht="16.5" hidden="1" thickTop="1" x14ac:dyDescent="0.25">
      <c r="A335" s="41">
        <v>57</v>
      </c>
      <c r="B335" s="126" t="str">
        <v>-</v>
      </c>
      <c r="C335" s="297"/>
      <c r="D335" s="299"/>
      <c r="E335" s="41"/>
      <c r="F335" s="57"/>
      <c r="G335" s="57"/>
      <c r="H335" s="41"/>
      <c r="I335" s="13"/>
      <c r="J335" s="13"/>
      <c r="K335" s="13"/>
      <c r="L335" s="13"/>
      <c r="M335" s="13"/>
      <c r="N335" s="13"/>
      <c r="O335" s="13"/>
      <c r="P335" s="13"/>
      <c r="Q335" s="13"/>
      <c r="R335" s="13"/>
      <c r="S335" s="13"/>
    </row>
    <row r="336" spans="1:19" ht="16.5" hidden="1" thickTop="1" x14ac:dyDescent="0.25">
      <c r="A336" s="41">
        <v>58</v>
      </c>
      <c r="B336" s="126" t="str">
        <v>-</v>
      </c>
      <c r="C336" s="297"/>
      <c r="D336" s="299"/>
      <c r="E336" s="41"/>
      <c r="F336" s="57"/>
      <c r="G336" s="57"/>
      <c r="H336" s="41"/>
      <c r="I336" s="13"/>
      <c r="J336" s="13"/>
      <c r="K336" s="13"/>
      <c r="L336" s="13"/>
      <c r="M336" s="13"/>
      <c r="N336" s="13"/>
      <c r="O336" s="13"/>
      <c r="P336" s="13"/>
      <c r="Q336" s="13"/>
      <c r="R336" s="13"/>
      <c r="S336" s="13"/>
    </row>
    <row r="337" spans="1:19" ht="16.5" hidden="1" thickTop="1" x14ac:dyDescent="0.25">
      <c r="A337" s="41">
        <v>59</v>
      </c>
      <c r="B337" s="126" t="str">
        <v>-</v>
      </c>
      <c r="C337" s="297"/>
      <c r="D337" s="299"/>
      <c r="E337" s="41"/>
      <c r="F337" s="57"/>
      <c r="G337" s="57"/>
      <c r="H337" s="41"/>
      <c r="I337" s="13"/>
      <c r="J337" s="13"/>
      <c r="K337" s="13"/>
      <c r="L337" s="13"/>
      <c r="M337" s="13"/>
      <c r="N337" s="13"/>
      <c r="O337" s="13"/>
      <c r="P337" s="13"/>
      <c r="Q337" s="13"/>
      <c r="R337" s="13"/>
      <c r="S337" s="13"/>
    </row>
    <row r="338" spans="1:19" ht="16.5" hidden="1" thickTop="1" x14ac:dyDescent="0.25">
      <c r="A338" s="41">
        <v>60</v>
      </c>
      <c r="B338" s="126" t="str">
        <v>-</v>
      </c>
      <c r="C338" s="297"/>
      <c r="D338" s="299"/>
      <c r="E338" s="41"/>
      <c r="F338" s="57"/>
      <c r="G338" s="57"/>
      <c r="H338" s="41"/>
      <c r="I338" s="13"/>
      <c r="J338" s="13"/>
      <c r="K338" s="13"/>
      <c r="L338" s="13"/>
      <c r="M338" s="13"/>
      <c r="N338" s="13"/>
      <c r="O338" s="13"/>
      <c r="P338" s="13"/>
      <c r="Q338" s="13"/>
      <c r="R338" s="13"/>
      <c r="S338" s="13"/>
    </row>
    <row r="339" spans="1:19" ht="16.5" hidden="1" thickTop="1" x14ac:dyDescent="0.25">
      <c r="A339" s="41">
        <v>61</v>
      </c>
      <c r="B339" s="126" t="str">
        <v>-</v>
      </c>
      <c r="C339" s="297"/>
      <c r="D339" s="299"/>
      <c r="E339" s="41"/>
      <c r="F339" s="57"/>
      <c r="G339" s="57"/>
      <c r="H339" s="41"/>
      <c r="I339" s="13"/>
      <c r="J339" s="13"/>
      <c r="K339" s="13"/>
      <c r="L339" s="13"/>
      <c r="M339" s="13"/>
      <c r="N339" s="13"/>
      <c r="O339" s="13"/>
      <c r="P339" s="13"/>
      <c r="Q339" s="13"/>
      <c r="R339" s="13"/>
      <c r="S339" s="13"/>
    </row>
    <row r="340" spans="1:19" ht="16.5" hidden="1" thickTop="1" x14ac:dyDescent="0.25">
      <c r="A340" s="41">
        <v>62</v>
      </c>
      <c r="B340" s="126" t="str">
        <v>-</v>
      </c>
      <c r="C340" s="297"/>
      <c r="D340" s="299"/>
      <c r="E340" s="41"/>
      <c r="F340" s="57"/>
      <c r="G340" s="57"/>
      <c r="H340" s="41"/>
      <c r="I340" s="13"/>
      <c r="J340" s="13"/>
      <c r="K340" s="13"/>
      <c r="L340" s="13"/>
      <c r="M340" s="13"/>
      <c r="N340" s="13"/>
      <c r="O340" s="13"/>
      <c r="P340" s="13"/>
      <c r="Q340" s="13"/>
      <c r="R340" s="13"/>
      <c r="S340" s="13"/>
    </row>
    <row r="341" spans="1:19" ht="16.5" hidden="1" thickTop="1" x14ac:dyDescent="0.25">
      <c r="A341" s="41">
        <v>63</v>
      </c>
      <c r="B341" s="126" t="str">
        <v>-</v>
      </c>
      <c r="C341" s="297"/>
      <c r="D341" s="299"/>
      <c r="E341" s="41"/>
      <c r="F341" s="57"/>
      <c r="G341" s="57"/>
      <c r="H341" s="41"/>
      <c r="I341" s="13"/>
      <c r="J341" s="13"/>
      <c r="K341" s="13"/>
      <c r="L341" s="13"/>
      <c r="M341" s="13"/>
      <c r="N341" s="13"/>
      <c r="O341" s="13"/>
      <c r="P341" s="13"/>
      <c r="Q341" s="13"/>
      <c r="R341" s="13"/>
      <c r="S341" s="13"/>
    </row>
    <row r="342" spans="1:19" ht="16.5" hidden="1" thickTop="1" x14ac:dyDescent="0.25">
      <c r="A342" s="41">
        <v>64</v>
      </c>
      <c r="B342" s="126" t="str">
        <v>-</v>
      </c>
      <c r="C342" s="297"/>
      <c r="D342" s="299"/>
      <c r="E342" s="41"/>
      <c r="F342" s="57"/>
      <c r="G342" s="57"/>
      <c r="H342" s="41"/>
      <c r="I342" s="13"/>
      <c r="J342" s="13"/>
      <c r="K342" s="13"/>
      <c r="L342" s="13"/>
      <c r="M342" s="13"/>
      <c r="N342" s="13"/>
      <c r="O342" s="13"/>
      <c r="P342" s="13"/>
      <c r="Q342" s="13"/>
      <c r="R342" s="13"/>
      <c r="S342" s="13"/>
    </row>
    <row r="343" spans="1:19" ht="16.5" hidden="1" thickTop="1" x14ac:dyDescent="0.25">
      <c r="A343" s="41">
        <v>65</v>
      </c>
      <c r="B343" s="126" t="str">
        <v>-</v>
      </c>
      <c r="C343" s="297"/>
      <c r="D343" s="299"/>
      <c r="E343" s="41"/>
      <c r="F343" s="57"/>
      <c r="G343" s="57"/>
      <c r="H343" s="41"/>
      <c r="I343" s="13"/>
      <c r="J343" s="13"/>
      <c r="K343" s="13"/>
      <c r="L343" s="13"/>
      <c r="M343" s="13"/>
      <c r="N343" s="13"/>
      <c r="O343" s="13"/>
      <c r="P343" s="13"/>
      <c r="Q343" s="13"/>
      <c r="R343" s="13"/>
      <c r="S343" s="13"/>
    </row>
    <row r="344" spans="1:19" ht="16.5" hidden="1" thickTop="1" x14ac:dyDescent="0.25">
      <c r="A344" s="41">
        <v>66</v>
      </c>
      <c r="B344" s="126" t="str">
        <v>-</v>
      </c>
      <c r="C344" s="297"/>
      <c r="D344" s="299"/>
      <c r="E344" s="41"/>
      <c r="F344" s="57"/>
      <c r="G344" s="57"/>
      <c r="H344" s="41"/>
      <c r="I344" s="13"/>
      <c r="J344" s="13"/>
      <c r="K344" s="13"/>
      <c r="L344" s="13"/>
      <c r="M344" s="13"/>
      <c r="N344" s="13"/>
      <c r="O344" s="13"/>
      <c r="P344" s="13"/>
      <c r="Q344" s="13"/>
      <c r="R344" s="13"/>
      <c r="S344" s="13"/>
    </row>
    <row r="345" spans="1:19" ht="16.5" hidden="1" thickTop="1" x14ac:dyDescent="0.25">
      <c r="A345" s="41">
        <v>67</v>
      </c>
      <c r="B345" s="126" t="str">
        <v>-</v>
      </c>
      <c r="C345" s="297"/>
      <c r="D345" s="299"/>
      <c r="E345" s="41"/>
      <c r="F345" s="57"/>
      <c r="G345" s="57"/>
      <c r="H345" s="41"/>
      <c r="I345" s="13"/>
      <c r="J345" s="13"/>
      <c r="K345" s="13"/>
      <c r="L345" s="13"/>
      <c r="M345" s="13"/>
      <c r="N345" s="13"/>
      <c r="O345" s="13"/>
      <c r="P345" s="13"/>
      <c r="Q345" s="13"/>
      <c r="R345" s="13"/>
      <c r="S345" s="13"/>
    </row>
    <row r="346" spans="1:19" ht="16.5" hidden="1" thickTop="1" x14ac:dyDescent="0.25">
      <c r="A346" s="41">
        <v>68</v>
      </c>
      <c r="B346" s="126" t="str">
        <v>-</v>
      </c>
      <c r="C346" s="297"/>
      <c r="D346" s="299"/>
      <c r="E346" s="41"/>
      <c r="F346" s="57"/>
      <c r="G346" s="57"/>
      <c r="H346" s="41"/>
      <c r="I346" s="13"/>
      <c r="J346" s="13"/>
      <c r="K346" s="13"/>
      <c r="L346" s="13"/>
      <c r="M346" s="13"/>
      <c r="N346" s="13"/>
      <c r="O346" s="13"/>
      <c r="P346" s="13"/>
      <c r="Q346" s="13"/>
      <c r="R346" s="13"/>
      <c r="S346" s="13"/>
    </row>
    <row r="347" spans="1:19" ht="16.5" hidden="1" thickTop="1" x14ac:dyDescent="0.25">
      <c r="A347" s="41">
        <v>69</v>
      </c>
      <c r="B347" s="126" t="str">
        <v>-</v>
      </c>
      <c r="C347" s="297"/>
      <c r="D347" s="299"/>
      <c r="E347" s="41"/>
      <c r="F347" s="57"/>
      <c r="G347" s="57"/>
      <c r="H347" s="41"/>
      <c r="I347" s="13"/>
      <c r="J347" s="13"/>
      <c r="K347" s="13"/>
      <c r="L347" s="13"/>
      <c r="M347" s="13"/>
      <c r="N347" s="13"/>
      <c r="O347" s="13"/>
      <c r="P347" s="13"/>
      <c r="Q347" s="13"/>
      <c r="R347" s="13"/>
      <c r="S347" s="13"/>
    </row>
    <row r="348" spans="1:19" ht="16.5" hidden="1" thickTop="1" x14ac:dyDescent="0.25">
      <c r="A348" s="41">
        <v>70</v>
      </c>
      <c r="B348" s="126" t="str">
        <v>-</v>
      </c>
      <c r="C348" s="297"/>
      <c r="D348" s="299"/>
      <c r="E348" s="41"/>
      <c r="F348" s="57"/>
      <c r="G348" s="57"/>
      <c r="H348" s="41"/>
      <c r="I348" s="13"/>
      <c r="J348" s="13"/>
      <c r="K348" s="13"/>
      <c r="L348" s="13"/>
      <c r="M348" s="13"/>
      <c r="N348" s="13"/>
      <c r="O348" s="13"/>
      <c r="P348" s="13"/>
      <c r="Q348" s="13"/>
      <c r="R348" s="13"/>
      <c r="S348" s="13"/>
    </row>
    <row r="349" spans="1:19" ht="16.5" hidden="1" thickTop="1" x14ac:dyDescent="0.25">
      <c r="A349" s="41">
        <v>71</v>
      </c>
      <c r="B349" s="126" t="str">
        <v>-</v>
      </c>
      <c r="C349" s="297"/>
      <c r="D349" s="299"/>
      <c r="E349" s="41"/>
      <c r="F349" s="57"/>
      <c r="G349" s="57"/>
      <c r="H349" s="41"/>
      <c r="I349" s="13"/>
      <c r="J349" s="13"/>
      <c r="K349" s="13"/>
      <c r="L349" s="13"/>
      <c r="M349" s="13"/>
      <c r="N349" s="13"/>
      <c r="O349" s="13"/>
      <c r="P349" s="13"/>
      <c r="Q349" s="13"/>
      <c r="R349" s="13"/>
      <c r="S349" s="13"/>
    </row>
    <row r="350" spans="1:19" ht="16.5" hidden="1" thickTop="1" x14ac:dyDescent="0.25">
      <c r="A350" s="41">
        <v>72</v>
      </c>
      <c r="B350" s="126" t="str">
        <v>-</v>
      </c>
      <c r="C350" s="297"/>
      <c r="D350" s="299"/>
      <c r="E350" s="41"/>
      <c r="F350" s="57"/>
      <c r="G350" s="57"/>
      <c r="H350" s="41"/>
      <c r="I350" s="13"/>
      <c r="J350" s="13"/>
      <c r="K350" s="13"/>
      <c r="L350" s="13"/>
      <c r="M350" s="13"/>
      <c r="N350" s="13"/>
      <c r="O350" s="13"/>
      <c r="P350" s="13"/>
      <c r="Q350" s="13"/>
      <c r="R350" s="13"/>
      <c r="S350" s="13"/>
    </row>
    <row r="351" spans="1:19" ht="16.5" hidden="1" thickTop="1" x14ac:dyDescent="0.25">
      <c r="A351" s="41">
        <v>73</v>
      </c>
      <c r="B351" s="126" t="str">
        <v>-</v>
      </c>
      <c r="C351" s="297"/>
      <c r="D351" s="299"/>
      <c r="E351" s="41"/>
      <c r="F351" s="57"/>
      <c r="G351" s="57"/>
      <c r="H351" s="41"/>
      <c r="I351" s="13"/>
      <c r="J351" s="13"/>
      <c r="K351" s="13"/>
      <c r="L351" s="13"/>
      <c r="M351" s="13"/>
      <c r="N351" s="13"/>
      <c r="O351" s="13"/>
      <c r="P351" s="13"/>
      <c r="Q351" s="13"/>
      <c r="R351" s="13"/>
      <c r="S351" s="13"/>
    </row>
    <row r="352" spans="1:19" ht="16.5" hidden="1" thickTop="1" x14ac:dyDescent="0.25">
      <c r="A352" s="41">
        <v>74</v>
      </c>
      <c r="B352" s="126" t="str">
        <v>-</v>
      </c>
      <c r="C352" s="297"/>
      <c r="D352" s="299"/>
      <c r="E352" s="41"/>
      <c r="F352" s="57"/>
      <c r="G352" s="57"/>
      <c r="H352" s="41"/>
      <c r="I352" s="13"/>
      <c r="J352" s="13"/>
      <c r="K352" s="13"/>
      <c r="L352" s="13"/>
      <c r="M352" s="13"/>
      <c r="N352" s="13"/>
      <c r="O352" s="13"/>
      <c r="P352" s="13"/>
      <c r="Q352" s="13"/>
      <c r="R352" s="13"/>
      <c r="S352" s="13"/>
    </row>
    <row r="353" spans="1:19" ht="16.5" hidden="1" thickTop="1" x14ac:dyDescent="0.25">
      <c r="A353" s="41">
        <v>75</v>
      </c>
      <c r="B353" s="126" t="str">
        <v>-</v>
      </c>
      <c r="C353" s="297"/>
      <c r="D353" s="299"/>
      <c r="E353" s="41"/>
      <c r="F353" s="57"/>
      <c r="G353" s="57"/>
      <c r="H353" s="41"/>
      <c r="I353" s="13"/>
      <c r="J353" s="13"/>
      <c r="K353" s="13"/>
      <c r="L353" s="13"/>
      <c r="M353" s="13"/>
      <c r="N353" s="13"/>
      <c r="O353" s="13"/>
      <c r="P353" s="13"/>
      <c r="Q353" s="13"/>
      <c r="R353" s="13"/>
      <c r="S353" s="13"/>
    </row>
    <row r="354" spans="1:19" ht="16.5" hidden="1" thickTop="1" x14ac:dyDescent="0.25">
      <c r="A354" s="41">
        <v>76</v>
      </c>
      <c r="B354" s="126" t="str">
        <v>-</v>
      </c>
      <c r="C354" s="297"/>
      <c r="D354" s="299"/>
      <c r="E354" s="41"/>
      <c r="F354" s="57"/>
      <c r="G354" s="57"/>
      <c r="H354" s="41"/>
      <c r="I354" s="13"/>
      <c r="J354" s="13"/>
      <c r="K354" s="13"/>
      <c r="L354" s="13"/>
      <c r="M354" s="13"/>
      <c r="N354" s="13"/>
      <c r="O354" s="13"/>
      <c r="P354" s="13"/>
      <c r="Q354" s="13"/>
      <c r="R354" s="13"/>
      <c r="S354" s="13"/>
    </row>
    <row r="355" spans="1:19" ht="16.5" hidden="1" thickTop="1" x14ac:dyDescent="0.25">
      <c r="A355" s="41">
        <v>77</v>
      </c>
      <c r="B355" s="126" t="str">
        <v>-</v>
      </c>
      <c r="C355" s="297"/>
      <c r="D355" s="299"/>
      <c r="E355" s="41"/>
      <c r="F355" s="57"/>
      <c r="G355" s="57"/>
      <c r="H355" s="41"/>
      <c r="I355" s="13"/>
      <c r="J355" s="13"/>
      <c r="K355" s="13"/>
      <c r="L355" s="13"/>
      <c r="M355" s="13"/>
      <c r="N355" s="13"/>
      <c r="O355" s="13"/>
      <c r="P355" s="13"/>
      <c r="Q355" s="13"/>
      <c r="R355" s="13"/>
      <c r="S355" s="13"/>
    </row>
    <row r="356" spans="1:19" ht="16.5" hidden="1" thickTop="1" x14ac:dyDescent="0.25">
      <c r="A356" s="41">
        <v>78</v>
      </c>
      <c r="B356" s="126" t="str">
        <v>-</v>
      </c>
      <c r="C356" s="297"/>
      <c r="D356" s="299"/>
      <c r="E356" s="41"/>
      <c r="F356" s="57"/>
      <c r="G356" s="57"/>
      <c r="H356" s="41"/>
      <c r="I356" s="13"/>
      <c r="J356" s="13"/>
      <c r="K356" s="13"/>
      <c r="L356" s="13"/>
      <c r="M356" s="13"/>
      <c r="N356" s="13"/>
      <c r="O356" s="13"/>
      <c r="P356" s="13"/>
      <c r="Q356" s="13"/>
      <c r="R356" s="13"/>
      <c r="S356" s="13"/>
    </row>
    <row r="357" spans="1:19" ht="16.5" hidden="1" thickTop="1" x14ac:dyDescent="0.25">
      <c r="A357" s="41">
        <v>79</v>
      </c>
      <c r="B357" s="126" t="str">
        <v>-</v>
      </c>
      <c r="C357" s="297"/>
      <c r="D357" s="299"/>
      <c r="E357" s="41"/>
      <c r="F357" s="57"/>
      <c r="G357" s="57"/>
      <c r="H357" s="41"/>
      <c r="I357" s="13"/>
      <c r="J357" s="13"/>
      <c r="K357" s="13"/>
      <c r="L357" s="13"/>
      <c r="M357" s="13"/>
      <c r="N357" s="13"/>
      <c r="O357" s="13"/>
      <c r="P357" s="13"/>
      <c r="Q357" s="13"/>
      <c r="R357" s="13"/>
      <c r="S357" s="13"/>
    </row>
    <row r="358" spans="1:19" ht="16.5" hidden="1" thickTop="1" x14ac:dyDescent="0.25">
      <c r="A358" s="41">
        <v>80</v>
      </c>
      <c r="B358" s="126" t="str">
        <v>-</v>
      </c>
      <c r="C358" s="297"/>
      <c r="D358" s="299"/>
      <c r="E358" s="41"/>
      <c r="F358" s="57"/>
      <c r="G358" s="57"/>
      <c r="H358" s="41"/>
      <c r="I358" s="13"/>
      <c r="J358" s="13"/>
      <c r="K358" s="13"/>
      <c r="L358" s="13"/>
      <c r="M358" s="13"/>
      <c r="N358" s="13"/>
      <c r="O358" s="13"/>
      <c r="P358" s="13"/>
      <c r="Q358" s="13"/>
      <c r="R358" s="13"/>
      <c r="S358" s="13"/>
    </row>
    <row r="359" spans="1:19" ht="16.5" hidden="1" thickTop="1" x14ac:dyDescent="0.25">
      <c r="A359" s="41">
        <v>81</v>
      </c>
      <c r="B359" s="126" t="str">
        <v>-</v>
      </c>
      <c r="C359" s="297"/>
      <c r="D359" s="299"/>
      <c r="E359" s="41"/>
      <c r="F359" s="57"/>
      <c r="G359" s="57"/>
      <c r="H359" s="41"/>
      <c r="I359" s="13"/>
      <c r="J359" s="13"/>
      <c r="K359" s="13"/>
      <c r="L359" s="13"/>
      <c r="M359" s="13"/>
      <c r="N359" s="13"/>
      <c r="O359" s="13"/>
      <c r="P359" s="13"/>
      <c r="Q359" s="13"/>
      <c r="R359" s="13"/>
      <c r="S359" s="13"/>
    </row>
    <row r="360" spans="1:19" ht="16.5" hidden="1" thickTop="1" x14ac:dyDescent="0.25">
      <c r="A360" s="41">
        <v>82</v>
      </c>
      <c r="B360" s="126" t="str">
        <v>-</v>
      </c>
      <c r="C360" s="297"/>
      <c r="D360" s="299"/>
      <c r="E360" s="41"/>
      <c r="F360" s="57"/>
      <c r="G360" s="57"/>
      <c r="H360" s="41"/>
      <c r="I360" s="13"/>
      <c r="J360" s="13"/>
      <c r="K360" s="13"/>
      <c r="L360" s="13"/>
      <c r="M360" s="13"/>
      <c r="N360" s="13"/>
      <c r="O360" s="13"/>
      <c r="P360" s="13"/>
      <c r="Q360" s="13"/>
      <c r="R360" s="13"/>
      <c r="S360" s="13"/>
    </row>
    <row r="361" spans="1:19" ht="16.5" hidden="1" thickTop="1" x14ac:dyDescent="0.25">
      <c r="A361" s="41">
        <v>83</v>
      </c>
      <c r="B361" s="126" t="str">
        <v>-</v>
      </c>
      <c r="C361" s="297"/>
      <c r="D361" s="299"/>
      <c r="E361" s="41"/>
      <c r="F361" s="57"/>
      <c r="G361" s="57"/>
      <c r="H361" s="41"/>
      <c r="I361" s="13"/>
      <c r="J361" s="13"/>
      <c r="K361" s="13"/>
      <c r="L361" s="13"/>
      <c r="M361" s="13"/>
      <c r="N361" s="13"/>
      <c r="O361" s="13"/>
      <c r="P361" s="13"/>
      <c r="Q361" s="13"/>
      <c r="R361" s="13"/>
      <c r="S361" s="13"/>
    </row>
    <row r="362" spans="1:19" ht="16.5" hidden="1" thickTop="1" x14ac:dyDescent="0.25">
      <c r="A362" s="41">
        <v>84</v>
      </c>
      <c r="B362" s="126" t="str">
        <v>-</v>
      </c>
      <c r="C362" s="297"/>
      <c r="D362" s="299"/>
      <c r="E362" s="41"/>
      <c r="F362" s="57"/>
      <c r="G362" s="57"/>
      <c r="H362" s="41"/>
      <c r="I362" s="13"/>
      <c r="J362" s="13"/>
      <c r="K362" s="13"/>
      <c r="L362" s="13"/>
      <c r="M362" s="13"/>
      <c r="N362" s="13"/>
      <c r="O362" s="13"/>
      <c r="P362" s="13"/>
      <c r="Q362" s="13"/>
      <c r="R362" s="13"/>
      <c r="S362" s="13"/>
    </row>
    <row r="363" spans="1:19" ht="16.5" hidden="1" thickTop="1" x14ac:dyDescent="0.25">
      <c r="A363" s="41">
        <v>85</v>
      </c>
      <c r="B363" s="126" t="str">
        <v>-</v>
      </c>
      <c r="C363" s="297"/>
      <c r="D363" s="299"/>
      <c r="E363" s="41"/>
      <c r="F363" s="57"/>
      <c r="G363" s="57"/>
      <c r="H363" s="41"/>
      <c r="I363" s="13"/>
      <c r="J363" s="13"/>
      <c r="K363" s="13"/>
      <c r="L363" s="13"/>
      <c r="M363" s="13"/>
      <c r="N363" s="13"/>
      <c r="O363" s="13"/>
      <c r="P363" s="13"/>
      <c r="Q363" s="13"/>
      <c r="R363" s="13"/>
      <c r="S363" s="13"/>
    </row>
    <row r="364" spans="1:19" ht="16.5" hidden="1" thickTop="1" x14ac:dyDescent="0.25">
      <c r="A364" s="41">
        <v>86</v>
      </c>
      <c r="B364" s="126" t="str">
        <v>-</v>
      </c>
      <c r="C364" s="297"/>
      <c r="D364" s="299"/>
      <c r="E364" s="41"/>
      <c r="F364" s="57"/>
      <c r="G364" s="57"/>
      <c r="H364" s="41"/>
      <c r="I364" s="13"/>
      <c r="J364" s="13"/>
      <c r="K364" s="13"/>
      <c r="L364" s="13"/>
      <c r="M364" s="13"/>
      <c r="N364" s="13"/>
      <c r="O364" s="13"/>
      <c r="P364" s="13"/>
      <c r="Q364" s="13"/>
      <c r="R364" s="13"/>
      <c r="S364" s="13"/>
    </row>
    <row r="365" spans="1:19" ht="16.5" hidden="1" thickTop="1" x14ac:dyDescent="0.25">
      <c r="A365" s="41">
        <v>87</v>
      </c>
      <c r="B365" s="126" t="str">
        <v>-</v>
      </c>
      <c r="C365" s="297"/>
      <c r="D365" s="299"/>
      <c r="E365" s="41"/>
      <c r="F365" s="57"/>
      <c r="G365" s="57"/>
      <c r="H365" s="41"/>
      <c r="I365" s="13"/>
      <c r="J365" s="13"/>
      <c r="K365" s="13"/>
      <c r="L365" s="13"/>
      <c r="M365" s="13"/>
      <c r="N365" s="13"/>
      <c r="O365" s="13"/>
      <c r="P365" s="13"/>
      <c r="Q365" s="13"/>
      <c r="R365" s="13"/>
      <c r="S365" s="13"/>
    </row>
    <row r="366" spans="1:19" ht="16.5" hidden="1" thickTop="1" x14ac:dyDescent="0.25">
      <c r="A366" s="41">
        <v>88</v>
      </c>
      <c r="B366" s="126" t="str">
        <v>-</v>
      </c>
      <c r="C366" s="297"/>
      <c r="D366" s="299"/>
      <c r="E366" s="41"/>
      <c r="F366" s="57"/>
      <c r="G366" s="57"/>
      <c r="H366" s="41"/>
      <c r="I366" s="13"/>
      <c r="J366" s="13"/>
      <c r="K366" s="13"/>
      <c r="L366" s="13"/>
      <c r="M366" s="13"/>
      <c r="N366" s="13"/>
      <c r="O366" s="13"/>
      <c r="P366" s="13"/>
      <c r="Q366" s="13"/>
      <c r="R366" s="13"/>
      <c r="S366" s="13"/>
    </row>
    <row r="367" spans="1:19" ht="16.5" hidden="1" thickTop="1" x14ac:dyDescent="0.25">
      <c r="A367" s="41">
        <v>89</v>
      </c>
      <c r="B367" s="126" t="str">
        <v>-</v>
      </c>
      <c r="C367" s="297"/>
      <c r="D367" s="299"/>
      <c r="E367" s="41"/>
      <c r="F367" s="57"/>
      <c r="G367" s="57"/>
      <c r="H367" s="41"/>
      <c r="I367" s="13"/>
      <c r="J367" s="13"/>
      <c r="K367" s="13"/>
      <c r="L367" s="13"/>
      <c r="M367" s="13"/>
      <c r="N367" s="13"/>
      <c r="O367" s="13"/>
      <c r="P367" s="13"/>
      <c r="Q367" s="13"/>
      <c r="R367" s="13"/>
      <c r="S367" s="13"/>
    </row>
    <row r="368" spans="1:19" ht="16.5" hidden="1" thickTop="1" x14ac:dyDescent="0.25">
      <c r="A368" s="41">
        <v>90</v>
      </c>
      <c r="B368" s="126" t="str">
        <v>-</v>
      </c>
      <c r="C368" s="297"/>
      <c r="D368" s="299"/>
      <c r="E368" s="41"/>
      <c r="F368" s="57"/>
      <c r="G368" s="57"/>
      <c r="H368" s="41"/>
      <c r="I368" s="13"/>
      <c r="J368" s="13"/>
      <c r="K368" s="13"/>
      <c r="L368" s="13"/>
      <c r="M368" s="13"/>
      <c r="N368" s="13"/>
      <c r="O368" s="13"/>
      <c r="P368" s="13"/>
      <c r="Q368" s="13"/>
      <c r="R368" s="13"/>
      <c r="S368" s="13"/>
    </row>
    <row r="369" spans="1:19" ht="16.5" hidden="1" thickTop="1" x14ac:dyDescent="0.25">
      <c r="A369" s="41">
        <v>91</v>
      </c>
      <c r="B369" s="126" t="str">
        <v>-</v>
      </c>
      <c r="C369" s="297"/>
      <c r="D369" s="299"/>
      <c r="E369" s="41"/>
      <c r="F369" s="57"/>
      <c r="G369" s="57"/>
      <c r="H369" s="41"/>
      <c r="I369" s="13"/>
      <c r="J369" s="13"/>
      <c r="K369" s="13"/>
      <c r="L369" s="13"/>
      <c r="M369" s="13"/>
      <c r="N369" s="13"/>
      <c r="O369" s="13"/>
      <c r="P369" s="13"/>
      <c r="Q369" s="13"/>
      <c r="R369" s="13"/>
      <c r="S369" s="13"/>
    </row>
    <row r="370" spans="1:19" ht="16.5" hidden="1" thickTop="1" x14ac:dyDescent="0.25">
      <c r="A370" s="41">
        <v>92</v>
      </c>
      <c r="B370" s="126" t="str">
        <v>-</v>
      </c>
      <c r="C370" s="297"/>
      <c r="D370" s="299"/>
      <c r="E370" s="41"/>
      <c r="F370" s="57"/>
      <c r="G370" s="57"/>
      <c r="H370" s="41"/>
      <c r="I370" s="13"/>
      <c r="J370" s="13"/>
      <c r="K370" s="13"/>
      <c r="L370" s="13"/>
      <c r="M370" s="13"/>
      <c r="N370" s="13"/>
      <c r="O370" s="13"/>
      <c r="P370" s="13"/>
      <c r="Q370" s="13"/>
      <c r="R370" s="13"/>
      <c r="S370" s="13"/>
    </row>
    <row r="371" spans="1:19" ht="16.5" hidden="1" thickTop="1" x14ac:dyDescent="0.25">
      <c r="A371" s="41">
        <v>93</v>
      </c>
      <c r="B371" s="126" t="str">
        <v>-</v>
      </c>
      <c r="C371" s="297"/>
      <c r="D371" s="299"/>
      <c r="E371" s="41"/>
      <c r="F371" s="57"/>
      <c r="G371" s="57"/>
      <c r="H371" s="41"/>
      <c r="I371" s="13"/>
      <c r="J371" s="13"/>
      <c r="K371" s="13"/>
      <c r="L371" s="13"/>
      <c r="M371" s="13"/>
      <c r="N371" s="13"/>
      <c r="O371" s="13"/>
      <c r="P371" s="13"/>
      <c r="Q371" s="13"/>
      <c r="R371" s="13"/>
      <c r="S371" s="13"/>
    </row>
    <row r="372" spans="1:19" ht="16.5" hidden="1" thickTop="1" x14ac:dyDescent="0.25">
      <c r="A372" s="41">
        <v>94</v>
      </c>
      <c r="B372" s="126" t="str">
        <v>-</v>
      </c>
      <c r="C372" s="297"/>
      <c r="D372" s="299"/>
      <c r="E372" s="41"/>
      <c r="F372" s="57"/>
      <c r="G372" s="57"/>
      <c r="H372" s="41"/>
      <c r="I372" s="13"/>
      <c r="J372" s="13"/>
      <c r="K372" s="13"/>
      <c r="L372" s="13"/>
      <c r="M372" s="13"/>
      <c r="N372" s="13"/>
      <c r="O372" s="13"/>
      <c r="P372" s="13"/>
      <c r="Q372" s="13"/>
      <c r="R372" s="13"/>
      <c r="S372" s="13"/>
    </row>
    <row r="373" spans="1:19" ht="16.5" hidden="1" thickTop="1" x14ac:dyDescent="0.25">
      <c r="A373" s="41">
        <v>95</v>
      </c>
      <c r="B373" s="126" t="str">
        <v>-</v>
      </c>
      <c r="C373" s="297"/>
      <c r="D373" s="299"/>
      <c r="E373" s="41"/>
      <c r="F373" s="57"/>
      <c r="G373" s="57"/>
      <c r="H373" s="41"/>
      <c r="I373" s="13"/>
      <c r="J373" s="13"/>
      <c r="K373" s="13"/>
      <c r="L373" s="13"/>
      <c r="M373" s="13"/>
      <c r="N373" s="13"/>
      <c r="O373" s="13"/>
      <c r="P373" s="13"/>
      <c r="Q373" s="13"/>
      <c r="R373" s="13"/>
      <c r="S373" s="13"/>
    </row>
    <row r="374" spans="1:19" ht="16.5" hidden="1" thickTop="1" x14ac:dyDescent="0.25">
      <c r="A374" s="41">
        <v>96</v>
      </c>
      <c r="B374" s="126" t="str">
        <v>-</v>
      </c>
      <c r="C374" s="297"/>
      <c r="D374" s="299"/>
      <c r="E374" s="41"/>
      <c r="F374" s="57"/>
      <c r="G374" s="57"/>
      <c r="H374" s="41"/>
      <c r="I374" s="13"/>
      <c r="J374" s="13"/>
      <c r="K374" s="13"/>
      <c r="L374" s="13"/>
      <c r="M374" s="13"/>
      <c r="N374" s="13"/>
      <c r="O374" s="13"/>
      <c r="P374" s="13"/>
      <c r="Q374" s="13"/>
      <c r="R374" s="13"/>
      <c r="S374" s="13"/>
    </row>
    <row r="375" spans="1:19" ht="16.5" hidden="1" thickTop="1" x14ac:dyDescent="0.25">
      <c r="A375" s="41">
        <v>97</v>
      </c>
      <c r="B375" s="126" t="str">
        <v>-</v>
      </c>
      <c r="C375" s="297"/>
      <c r="D375" s="299"/>
      <c r="E375" s="41"/>
      <c r="F375" s="57"/>
      <c r="G375" s="57"/>
      <c r="H375" s="41"/>
      <c r="I375" s="13"/>
      <c r="J375" s="13"/>
      <c r="K375" s="13"/>
      <c r="L375" s="13"/>
      <c r="M375" s="13"/>
      <c r="N375" s="13"/>
      <c r="O375" s="13"/>
      <c r="P375" s="13"/>
      <c r="Q375" s="13"/>
      <c r="R375" s="13"/>
      <c r="S375" s="13"/>
    </row>
    <row r="376" spans="1:19" ht="16.5" hidden="1" thickTop="1" x14ac:dyDescent="0.25">
      <c r="A376" s="41">
        <v>98</v>
      </c>
      <c r="B376" s="126" t="str">
        <v>-</v>
      </c>
      <c r="C376" s="297"/>
      <c r="D376" s="299"/>
      <c r="E376" s="41"/>
      <c r="F376" s="57"/>
      <c r="G376" s="57"/>
      <c r="H376" s="41"/>
      <c r="I376" s="13"/>
      <c r="J376" s="13"/>
      <c r="K376" s="13"/>
      <c r="L376" s="13"/>
      <c r="M376" s="13"/>
      <c r="N376" s="13"/>
      <c r="O376" s="13"/>
      <c r="P376" s="13"/>
      <c r="Q376" s="13"/>
      <c r="R376" s="13"/>
      <c r="S376" s="13"/>
    </row>
    <row r="377" spans="1:19" ht="16.5" hidden="1" thickTop="1" x14ac:dyDescent="0.25">
      <c r="A377" s="41">
        <v>99</v>
      </c>
      <c r="B377" s="126" t="str">
        <v>-</v>
      </c>
      <c r="C377" s="297"/>
      <c r="D377" s="299"/>
      <c r="E377" s="41"/>
      <c r="F377" s="57"/>
      <c r="G377" s="57"/>
      <c r="H377" s="41"/>
      <c r="I377" s="13"/>
      <c r="J377" s="13"/>
      <c r="K377" s="13"/>
      <c r="L377" s="13"/>
      <c r="M377" s="13"/>
      <c r="N377" s="13"/>
      <c r="O377" s="13"/>
      <c r="P377" s="13"/>
      <c r="Q377" s="13"/>
      <c r="R377" s="13"/>
      <c r="S377" s="13"/>
    </row>
    <row r="378" spans="1:19" ht="16.5" hidden="1" thickTop="1" x14ac:dyDescent="0.25">
      <c r="A378" s="41">
        <v>100</v>
      </c>
      <c r="B378" s="126" t="str">
        <v>-</v>
      </c>
      <c r="C378" s="297"/>
      <c r="D378" s="299"/>
      <c r="E378" s="41"/>
      <c r="F378" s="57"/>
      <c r="G378" s="57"/>
      <c r="H378" s="41"/>
      <c r="I378" s="13"/>
      <c r="J378" s="13"/>
      <c r="K378" s="13"/>
      <c r="L378" s="13"/>
      <c r="M378" s="13"/>
      <c r="N378" s="13"/>
      <c r="O378" s="13"/>
      <c r="P378" s="13"/>
      <c r="Q378" s="13"/>
      <c r="R378" s="13"/>
      <c r="S378" s="13"/>
    </row>
    <row r="379" spans="1:19" ht="16.5" hidden="1" thickTop="1" x14ac:dyDescent="0.25">
      <c r="A379" s="41">
        <v>101</v>
      </c>
      <c r="B379" s="126" t="str">
        <v>-</v>
      </c>
      <c r="C379" s="297"/>
      <c r="D379" s="299"/>
      <c r="E379" s="41"/>
      <c r="F379" s="57"/>
      <c r="G379" s="57"/>
      <c r="H379" s="41"/>
      <c r="I379" s="13"/>
      <c r="J379" s="13"/>
      <c r="K379" s="13"/>
      <c r="L379" s="13"/>
      <c r="M379" s="13"/>
      <c r="N379" s="13"/>
      <c r="O379" s="13"/>
      <c r="P379" s="13"/>
      <c r="Q379" s="13"/>
      <c r="R379" s="13"/>
      <c r="S379" s="13"/>
    </row>
    <row r="380" spans="1:19" ht="16.5" hidden="1" thickTop="1" x14ac:dyDescent="0.25">
      <c r="A380" s="41">
        <v>102</v>
      </c>
      <c r="B380" s="126" t="str">
        <v>-</v>
      </c>
      <c r="C380" s="297"/>
      <c r="D380" s="299"/>
      <c r="E380" s="41"/>
      <c r="F380" s="57"/>
      <c r="G380" s="57"/>
      <c r="H380" s="41"/>
      <c r="I380" s="13"/>
      <c r="J380" s="13"/>
      <c r="K380" s="13"/>
      <c r="L380" s="13"/>
      <c r="M380" s="13"/>
      <c r="N380" s="13"/>
      <c r="O380" s="13"/>
      <c r="P380" s="13"/>
      <c r="Q380" s="13"/>
      <c r="R380" s="13"/>
      <c r="S380" s="13"/>
    </row>
    <row r="381" spans="1:19" ht="16.5" hidden="1" thickTop="1" x14ac:dyDescent="0.25">
      <c r="A381" s="41">
        <v>103</v>
      </c>
      <c r="B381" s="126" t="str">
        <v>-</v>
      </c>
      <c r="C381" s="297"/>
      <c r="D381" s="299"/>
      <c r="E381" s="41"/>
      <c r="F381" s="57"/>
      <c r="G381" s="57"/>
      <c r="H381" s="41"/>
      <c r="I381" s="13"/>
      <c r="J381" s="13"/>
      <c r="K381" s="13"/>
      <c r="L381" s="13"/>
      <c r="M381" s="13"/>
      <c r="N381" s="13"/>
      <c r="O381" s="13"/>
      <c r="P381" s="13"/>
      <c r="Q381" s="13"/>
      <c r="R381" s="13"/>
      <c r="S381" s="13"/>
    </row>
    <row r="382" spans="1:19" ht="16.5" hidden="1" thickTop="1" x14ac:dyDescent="0.25">
      <c r="A382" s="41">
        <v>104</v>
      </c>
      <c r="B382" s="126" t="str">
        <v>-</v>
      </c>
      <c r="C382" s="297"/>
      <c r="D382" s="299"/>
      <c r="E382" s="41"/>
      <c r="F382" s="57"/>
      <c r="G382" s="57"/>
      <c r="H382" s="41"/>
      <c r="I382" s="13"/>
      <c r="J382" s="13"/>
      <c r="K382" s="13"/>
      <c r="L382" s="13"/>
      <c r="M382" s="13"/>
      <c r="N382" s="13"/>
      <c r="O382" s="13"/>
      <c r="P382" s="13"/>
      <c r="Q382" s="13"/>
      <c r="R382" s="13"/>
      <c r="S382" s="13"/>
    </row>
    <row r="383" spans="1:19" ht="16.5" hidden="1" thickTop="1" x14ac:dyDescent="0.25">
      <c r="A383" s="41">
        <v>105</v>
      </c>
      <c r="B383" s="126" t="str">
        <v>-</v>
      </c>
      <c r="C383" s="297"/>
      <c r="D383" s="299"/>
      <c r="E383" s="41"/>
      <c r="F383" s="57"/>
      <c r="G383" s="57"/>
      <c r="H383" s="41"/>
      <c r="I383" s="13"/>
      <c r="J383" s="13"/>
      <c r="K383" s="13"/>
      <c r="L383" s="13"/>
      <c r="M383" s="13"/>
      <c r="N383" s="13"/>
      <c r="O383" s="13"/>
      <c r="P383" s="13"/>
      <c r="Q383" s="13"/>
      <c r="R383" s="13"/>
      <c r="S383" s="13"/>
    </row>
    <row r="384" spans="1:19" ht="16.5" hidden="1" thickTop="1" x14ac:dyDescent="0.25">
      <c r="A384" s="41">
        <v>106</v>
      </c>
      <c r="B384" s="126" t="str">
        <v>-</v>
      </c>
      <c r="C384" s="297"/>
      <c r="D384" s="299"/>
      <c r="E384" s="41"/>
      <c r="F384" s="57"/>
      <c r="G384" s="57"/>
      <c r="H384" s="41"/>
      <c r="I384" s="13"/>
      <c r="J384" s="13"/>
      <c r="K384" s="13"/>
      <c r="L384" s="13"/>
      <c r="M384" s="13"/>
      <c r="N384" s="13"/>
      <c r="O384" s="13"/>
      <c r="P384" s="13"/>
      <c r="Q384" s="13"/>
      <c r="R384" s="13"/>
      <c r="S384" s="13"/>
    </row>
    <row r="385" spans="1:19" ht="16.5" hidden="1" thickTop="1" x14ac:dyDescent="0.25">
      <c r="A385" s="41">
        <v>107</v>
      </c>
      <c r="B385" s="126" t="str">
        <v>-</v>
      </c>
      <c r="C385" s="297"/>
      <c r="D385" s="299"/>
      <c r="E385" s="41"/>
      <c r="F385" s="57"/>
      <c r="G385" s="57"/>
      <c r="H385" s="41"/>
      <c r="I385" s="13"/>
      <c r="J385" s="13"/>
      <c r="K385" s="13"/>
      <c r="L385" s="13"/>
      <c r="M385" s="13"/>
      <c r="N385" s="13"/>
      <c r="O385" s="13"/>
      <c r="P385" s="13"/>
      <c r="Q385" s="13"/>
      <c r="R385" s="13"/>
      <c r="S385" s="13"/>
    </row>
    <row r="386" spans="1:19" ht="16.5" hidden="1" thickTop="1" x14ac:dyDescent="0.25">
      <c r="A386" s="41">
        <v>108</v>
      </c>
      <c r="B386" s="126" t="str">
        <v>-</v>
      </c>
      <c r="C386" s="297"/>
      <c r="D386" s="299"/>
      <c r="E386" s="41"/>
      <c r="F386" s="57"/>
      <c r="G386" s="57"/>
      <c r="H386" s="41"/>
      <c r="I386" s="13"/>
      <c r="J386" s="13"/>
      <c r="K386" s="13"/>
      <c r="L386" s="13"/>
      <c r="M386" s="13"/>
      <c r="N386" s="13"/>
      <c r="O386" s="13"/>
      <c r="P386" s="13"/>
      <c r="Q386" s="13"/>
      <c r="R386" s="13"/>
      <c r="S386" s="13"/>
    </row>
    <row r="387" spans="1:19" ht="16.5" hidden="1" thickTop="1" x14ac:dyDescent="0.25">
      <c r="A387" s="41">
        <v>109</v>
      </c>
      <c r="B387" s="126" t="str">
        <v>-</v>
      </c>
      <c r="C387" s="297"/>
      <c r="D387" s="299"/>
      <c r="E387" s="41"/>
      <c r="F387" s="57"/>
      <c r="G387" s="57"/>
      <c r="H387" s="41"/>
      <c r="I387" s="13"/>
      <c r="J387" s="13"/>
      <c r="K387" s="13"/>
      <c r="L387" s="13"/>
      <c r="M387" s="13"/>
      <c r="N387" s="13"/>
      <c r="O387" s="13"/>
      <c r="P387" s="13"/>
      <c r="Q387" s="13"/>
      <c r="R387" s="13"/>
      <c r="S387" s="13"/>
    </row>
    <row r="388" spans="1:19" ht="16.5" hidden="1" thickTop="1" x14ac:dyDescent="0.25">
      <c r="A388" s="41">
        <v>110</v>
      </c>
      <c r="B388" s="126" t="str">
        <v>-</v>
      </c>
      <c r="C388" s="297"/>
      <c r="D388" s="299"/>
      <c r="E388" s="41"/>
      <c r="F388" s="57"/>
      <c r="G388" s="57"/>
      <c r="H388" s="41"/>
      <c r="I388" s="13"/>
      <c r="J388" s="13"/>
      <c r="K388" s="13"/>
      <c r="L388" s="13"/>
      <c r="M388" s="13"/>
      <c r="N388" s="13"/>
      <c r="O388" s="13"/>
      <c r="P388" s="13"/>
      <c r="Q388" s="13"/>
      <c r="R388" s="13"/>
      <c r="S388" s="13"/>
    </row>
    <row r="389" spans="1:19" ht="16.5" hidden="1" thickTop="1" x14ac:dyDescent="0.25">
      <c r="A389" s="41">
        <v>111</v>
      </c>
      <c r="B389" s="126" t="str">
        <v>-</v>
      </c>
      <c r="C389" s="297"/>
      <c r="D389" s="299"/>
      <c r="E389" s="41"/>
      <c r="F389" s="57"/>
      <c r="G389" s="57"/>
      <c r="H389" s="41"/>
      <c r="I389" s="13"/>
      <c r="J389" s="13"/>
      <c r="K389" s="13"/>
      <c r="L389" s="13"/>
      <c r="M389" s="13"/>
      <c r="N389" s="13"/>
      <c r="O389" s="13"/>
      <c r="P389" s="13"/>
      <c r="Q389" s="13"/>
      <c r="R389" s="13"/>
      <c r="S389" s="13"/>
    </row>
    <row r="390" spans="1:19" ht="16.5" hidden="1" thickTop="1" x14ac:dyDescent="0.25">
      <c r="A390" s="41">
        <v>112</v>
      </c>
      <c r="B390" s="126" t="str">
        <v>-</v>
      </c>
      <c r="C390" s="297"/>
      <c r="D390" s="299"/>
      <c r="E390" s="41"/>
      <c r="F390" s="57"/>
      <c r="G390" s="57"/>
      <c r="H390" s="41"/>
      <c r="I390" s="13"/>
      <c r="J390" s="13"/>
      <c r="K390" s="13"/>
      <c r="L390" s="13"/>
      <c r="M390" s="13"/>
      <c r="N390" s="13"/>
      <c r="O390" s="13"/>
      <c r="P390" s="13"/>
      <c r="Q390" s="13"/>
      <c r="R390" s="13"/>
      <c r="S390" s="13"/>
    </row>
    <row r="391" spans="1:19" ht="16.5" hidden="1" thickTop="1" x14ac:dyDescent="0.25">
      <c r="A391" s="41">
        <v>113</v>
      </c>
      <c r="B391" s="126" t="str">
        <v>-</v>
      </c>
      <c r="C391" s="297"/>
      <c r="D391" s="299"/>
      <c r="E391" s="41"/>
      <c r="F391" s="57"/>
      <c r="G391" s="57"/>
      <c r="H391" s="41"/>
      <c r="I391" s="13"/>
      <c r="J391" s="13"/>
      <c r="K391" s="13"/>
      <c r="L391" s="13"/>
      <c r="M391" s="13"/>
      <c r="N391" s="13"/>
      <c r="O391" s="13"/>
      <c r="P391" s="13"/>
      <c r="Q391" s="13"/>
      <c r="R391" s="13"/>
      <c r="S391" s="13"/>
    </row>
    <row r="392" spans="1:19" ht="16.5" hidden="1" thickTop="1" x14ac:dyDescent="0.25">
      <c r="A392" s="41">
        <v>114</v>
      </c>
      <c r="B392" s="126" t="str">
        <v>-</v>
      </c>
      <c r="C392" s="297"/>
      <c r="D392" s="299"/>
      <c r="E392" s="41"/>
      <c r="F392" s="57"/>
      <c r="G392" s="57"/>
      <c r="H392" s="41"/>
      <c r="I392" s="13"/>
      <c r="J392" s="13"/>
      <c r="K392" s="13"/>
      <c r="L392" s="13"/>
      <c r="M392" s="13"/>
      <c r="N392" s="13"/>
      <c r="O392" s="13"/>
      <c r="P392" s="13"/>
      <c r="Q392" s="13"/>
      <c r="R392" s="13"/>
      <c r="S392" s="13"/>
    </row>
    <row r="393" spans="1:19" ht="16.5" hidden="1" thickTop="1" x14ac:dyDescent="0.25">
      <c r="A393" s="41">
        <v>115</v>
      </c>
      <c r="B393" s="126" t="str">
        <v>-</v>
      </c>
      <c r="C393" s="297"/>
      <c r="D393" s="299"/>
      <c r="E393" s="41"/>
      <c r="F393" s="57"/>
      <c r="G393" s="57"/>
      <c r="H393" s="41"/>
      <c r="I393" s="13"/>
      <c r="J393" s="13"/>
      <c r="K393" s="13"/>
      <c r="L393" s="13"/>
      <c r="M393" s="13"/>
      <c r="N393" s="13"/>
      <c r="O393" s="13"/>
      <c r="P393" s="13"/>
      <c r="Q393" s="13"/>
      <c r="R393" s="13"/>
      <c r="S393" s="13"/>
    </row>
    <row r="394" spans="1:19" ht="16.5" hidden="1" thickTop="1" x14ac:dyDescent="0.25">
      <c r="A394" s="41">
        <v>116</v>
      </c>
      <c r="B394" s="126" t="str">
        <v>-</v>
      </c>
      <c r="C394" s="297"/>
      <c r="D394" s="299"/>
      <c r="E394" s="41"/>
      <c r="F394" s="57"/>
      <c r="G394" s="57"/>
      <c r="H394" s="41"/>
      <c r="I394" s="13"/>
      <c r="J394" s="13"/>
      <c r="K394" s="13"/>
      <c r="L394" s="13"/>
      <c r="M394" s="13"/>
      <c r="N394" s="13"/>
      <c r="O394" s="13"/>
      <c r="P394" s="13"/>
      <c r="Q394" s="13"/>
      <c r="R394" s="13"/>
      <c r="S394" s="13"/>
    </row>
    <row r="395" spans="1:19" ht="16.5" hidden="1" thickTop="1" x14ac:dyDescent="0.25">
      <c r="A395" s="41">
        <v>117</v>
      </c>
      <c r="B395" s="126" t="str">
        <v>-</v>
      </c>
      <c r="C395" s="297"/>
      <c r="D395" s="299"/>
      <c r="E395" s="41"/>
      <c r="F395" s="57"/>
      <c r="G395" s="57"/>
      <c r="H395" s="41"/>
      <c r="I395" s="13"/>
      <c r="J395" s="13"/>
      <c r="K395" s="13"/>
      <c r="L395" s="13"/>
      <c r="M395" s="13"/>
      <c r="N395" s="13"/>
      <c r="O395" s="13"/>
      <c r="P395" s="13"/>
      <c r="Q395" s="13"/>
      <c r="R395" s="13"/>
      <c r="S395" s="13"/>
    </row>
    <row r="396" spans="1:19" ht="16.5" hidden="1" thickTop="1" x14ac:dyDescent="0.25">
      <c r="A396" s="41">
        <v>118</v>
      </c>
      <c r="B396" s="126" t="str">
        <v>-</v>
      </c>
      <c r="C396" s="297"/>
      <c r="D396" s="299"/>
      <c r="E396" s="41"/>
      <c r="F396" s="57"/>
      <c r="G396" s="57"/>
      <c r="H396" s="41"/>
      <c r="I396" s="13"/>
      <c r="J396" s="13"/>
      <c r="K396" s="13"/>
      <c r="L396" s="13"/>
      <c r="M396" s="13"/>
      <c r="N396" s="13"/>
      <c r="O396" s="13"/>
      <c r="P396" s="13"/>
      <c r="Q396" s="13"/>
      <c r="R396" s="13"/>
      <c r="S396" s="13"/>
    </row>
    <row r="397" spans="1:19" ht="16.5" thickTop="1" x14ac:dyDescent="0.25">
      <c r="A397" s="41">
        <v>119</v>
      </c>
      <c r="B397" s="126" t="str">
        <v>-</v>
      </c>
      <c r="C397" s="297"/>
      <c r="D397" s="821"/>
      <c r="E397" s="41"/>
      <c r="F397" s="57"/>
      <c r="G397" s="57"/>
      <c r="H397" s="41"/>
      <c r="I397" s="13"/>
      <c r="J397" s="13"/>
      <c r="K397" s="13"/>
      <c r="L397" s="13"/>
      <c r="M397" s="13"/>
      <c r="N397" s="13"/>
      <c r="O397" s="13"/>
      <c r="P397" s="13"/>
      <c r="Q397" s="13"/>
      <c r="R397" s="13"/>
      <c r="S397" s="13"/>
    </row>
    <row r="398" spans="1:19" x14ac:dyDescent="0.25">
      <c r="A398" s="41">
        <v>120</v>
      </c>
      <c r="B398" s="126" t="str">
        <v>-</v>
      </c>
      <c r="C398" s="297"/>
      <c r="D398" s="299"/>
      <c r="E398" s="41"/>
      <c r="F398" s="57"/>
      <c r="G398" s="57"/>
      <c r="H398" s="41"/>
      <c r="I398" s="13"/>
      <c r="J398" s="13"/>
      <c r="K398" s="13"/>
      <c r="L398" s="13"/>
      <c r="M398" s="13"/>
      <c r="N398" s="13"/>
      <c r="O398" s="13"/>
      <c r="P398" s="13"/>
      <c r="Q398" s="13"/>
      <c r="R398" s="13"/>
      <c r="S398" s="13"/>
    </row>
  </sheetData>
  <sheetProtection formatColumns="0" formatRows="0"/>
  <phoneticPr fontId="3"/>
  <conditionalFormatting sqref="D29:S149 D152:S272">
    <cfRule type="expression" dxfId="120" priority="1">
      <formula>IF(D$29=0, TRUE, FALSE)</formula>
    </cfRule>
  </conditionalFormatting>
  <dataValidations disablePrompts="1" count="1">
    <dataValidation type="list" allowBlank="1" showInputMessage="1" showErrorMessage="1" sqref="B277 B5 B27">
      <formula1>"1.シミュレーションを行う, 2.シミュレーションを行わない"</formula1>
    </dataValidation>
  </dataValidations>
  <pageMargins left="0.7" right="0.7" top="0.75" bottom="0.75" header="0.3" footer="0.3"/>
  <extLst>
    <ext xmlns:x14="http://schemas.microsoft.com/office/spreadsheetml/2009/9/main" uri="{CCE6A557-97BC-4b89-ADB6-D9C93CAAB3DF}">
      <x14:dataValidations xmlns:xm="http://schemas.microsoft.com/office/excel/2006/main" disablePrompts="1" count="1">
        <x14:dataValidation type="list" allowBlank="1" showInputMessage="1" showErrorMessage="1">
          <x14:formula1>
            <xm:f>入力_産業部門の分類!$C$7:$C$18</xm:f>
          </x14:formula1>
          <xm:sqref>C153:C272</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theme="0" tint="-0.34998626667073579"/>
  </sheetPr>
  <dimension ref="A2:K127"/>
  <sheetViews>
    <sheetView zoomScale="80" zoomScaleNormal="80" workbookViewId="0">
      <selection activeCell="G6" sqref="G6"/>
    </sheetView>
  </sheetViews>
  <sheetFormatPr defaultRowHeight="15.75" x14ac:dyDescent="0.25"/>
  <cols>
    <col min="3" max="3" width="16.88671875" customWidth="1"/>
    <col min="4" max="5" width="10.109375" customWidth="1"/>
    <col min="7" max="7" width="24.88671875" customWidth="1"/>
    <col min="8" max="8" width="5.109375" customWidth="1"/>
    <col min="9" max="9" width="39.5546875" customWidth="1"/>
    <col min="10" max="10" width="20.44140625" customWidth="1"/>
  </cols>
  <sheetData>
    <row r="2" spans="1:11" x14ac:dyDescent="0.25">
      <c r="A2" s="113"/>
      <c r="B2" s="116" t="s">
        <v>589</v>
      </c>
      <c r="C2" s="113"/>
      <c r="D2" s="113"/>
      <c r="E2" s="113"/>
      <c r="F2" s="113"/>
      <c r="G2" s="113"/>
      <c r="H2" s="116" t="s">
        <v>590</v>
      </c>
      <c r="I2" s="113"/>
      <c r="J2" s="113"/>
      <c r="K2" s="113"/>
    </row>
    <row r="3" spans="1:11" x14ac:dyDescent="0.25">
      <c r="A3" s="113"/>
      <c r="B3" s="116" t="s">
        <v>797</v>
      </c>
      <c r="C3" s="113"/>
      <c r="D3" s="113"/>
      <c r="E3" s="113"/>
      <c r="F3" s="113"/>
      <c r="G3" s="113"/>
      <c r="H3" s="116" t="s">
        <v>478</v>
      </c>
      <c r="I3" s="113"/>
      <c r="J3" s="113"/>
      <c r="K3" s="113"/>
    </row>
    <row r="4" spans="1:11" ht="16.5" thickBot="1" x14ac:dyDescent="0.3">
      <c r="A4" s="113"/>
      <c r="B4" s="116" t="s">
        <v>596</v>
      </c>
      <c r="C4" s="113"/>
      <c r="D4" s="113"/>
      <c r="E4" s="113"/>
      <c r="F4" s="113"/>
      <c r="G4" s="113"/>
      <c r="H4" s="116"/>
      <c r="I4" s="113"/>
      <c r="J4" s="113"/>
      <c r="K4" s="113"/>
    </row>
    <row r="5" spans="1:11" ht="16.5" thickBot="1" x14ac:dyDescent="0.3">
      <c r="A5" s="113"/>
      <c r="B5" s="414" t="s">
        <v>495</v>
      </c>
      <c r="C5" s="406">
        <v>13</v>
      </c>
      <c r="D5" s="499"/>
      <c r="E5" s="499"/>
      <c r="F5" s="113"/>
      <c r="G5" s="113"/>
      <c r="H5" s="116"/>
      <c r="I5" s="113"/>
      <c r="J5" s="113"/>
      <c r="K5" s="113"/>
    </row>
    <row r="6" spans="1:11" x14ac:dyDescent="0.25">
      <c r="A6" s="113"/>
      <c r="B6" s="412"/>
      <c r="C6" s="413" t="s">
        <v>491</v>
      </c>
      <c r="D6" s="413" t="s">
        <v>597</v>
      </c>
      <c r="E6" s="413" t="s">
        <v>598</v>
      </c>
      <c r="F6" s="113"/>
      <c r="G6" s="113"/>
      <c r="H6" s="415"/>
      <c r="I6" s="136" t="s">
        <v>591</v>
      </c>
      <c r="J6" s="416" t="s">
        <v>588</v>
      </c>
      <c r="K6" s="113"/>
    </row>
    <row r="7" spans="1:11" x14ac:dyDescent="0.25">
      <c r="A7" s="113"/>
      <c r="B7" s="412">
        <v>1</v>
      </c>
      <c r="C7" s="496" t="s">
        <v>289</v>
      </c>
      <c r="D7" s="496" t="s">
        <v>798</v>
      </c>
      <c r="E7" s="742"/>
      <c r="F7" s="113"/>
      <c r="G7" s="113"/>
      <c r="H7" s="415">
        <v>1</v>
      </c>
      <c r="I7" s="407" t="s">
        <v>1</v>
      </c>
      <c r="J7" s="408" t="s">
        <v>289</v>
      </c>
      <c r="K7" s="113"/>
    </row>
    <row r="8" spans="1:11" x14ac:dyDescent="0.25">
      <c r="A8" s="113"/>
      <c r="B8" s="412">
        <v>2</v>
      </c>
      <c r="C8" s="496" t="s">
        <v>5</v>
      </c>
      <c r="D8" s="496" t="s">
        <v>798</v>
      </c>
      <c r="E8" s="742"/>
      <c r="F8" s="113"/>
      <c r="G8" s="113"/>
      <c r="H8" s="415">
        <v>2</v>
      </c>
      <c r="I8" s="407" t="s">
        <v>2</v>
      </c>
      <c r="J8" s="408" t="s">
        <v>289</v>
      </c>
      <c r="K8" s="113"/>
    </row>
    <row r="9" spans="1:11" x14ac:dyDescent="0.25">
      <c r="A9" s="113"/>
      <c r="B9" s="412">
        <v>3</v>
      </c>
      <c r="C9" s="496" t="s">
        <v>6</v>
      </c>
      <c r="D9" s="496" t="s">
        <v>798</v>
      </c>
      <c r="E9" s="742"/>
      <c r="F9" s="113"/>
      <c r="G9" s="113"/>
      <c r="H9" s="415">
        <v>3</v>
      </c>
      <c r="I9" s="407" t="s">
        <v>3</v>
      </c>
      <c r="J9" s="408" t="s">
        <v>289</v>
      </c>
      <c r="K9" s="113"/>
    </row>
    <row r="10" spans="1:11" x14ac:dyDescent="0.25">
      <c r="A10" s="113"/>
      <c r="B10" s="412">
        <v>4</v>
      </c>
      <c r="C10" s="496" t="s">
        <v>244</v>
      </c>
      <c r="D10" s="496"/>
      <c r="E10" s="742"/>
      <c r="F10" s="113"/>
      <c r="G10" s="113"/>
      <c r="H10" s="415">
        <v>4</v>
      </c>
      <c r="I10" s="407" t="s">
        <v>4</v>
      </c>
      <c r="J10" s="408" t="s">
        <v>289</v>
      </c>
      <c r="K10" s="113"/>
    </row>
    <row r="11" spans="1:11" x14ac:dyDescent="0.25">
      <c r="A11" s="113"/>
      <c r="B11" s="412">
        <v>5</v>
      </c>
      <c r="C11" s="496" t="s">
        <v>290</v>
      </c>
      <c r="D11" s="496"/>
      <c r="E11" s="742"/>
      <c r="F11" s="113"/>
      <c r="G11" s="113"/>
      <c r="H11" s="415">
        <v>5</v>
      </c>
      <c r="I11" s="407" t="s">
        <v>5</v>
      </c>
      <c r="J11" s="408" t="s">
        <v>5</v>
      </c>
      <c r="K11" s="113"/>
    </row>
    <row r="12" spans="1:11" x14ac:dyDescent="0.25">
      <c r="A12" s="113"/>
      <c r="B12" s="412">
        <v>6</v>
      </c>
      <c r="C12" s="496" t="s">
        <v>526</v>
      </c>
      <c r="D12" s="496" t="s">
        <v>527</v>
      </c>
      <c r="E12" s="742"/>
      <c r="F12" s="113"/>
      <c r="G12" s="113"/>
      <c r="H12" s="415">
        <v>6</v>
      </c>
      <c r="I12" s="407" t="s">
        <v>6</v>
      </c>
      <c r="J12" s="408" t="s">
        <v>6</v>
      </c>
      <c r="K12" s="113"/>
    </row>
    <row r="13" spans="1:11" x14ac:dyDescent="0.25">
      <c r="A13" s="113"/>
      <c r="B13" s="412">
        <v>7</v>
      </c>
      <c r="C13" s="496" t="s">
        <v>291</v>
      </c>
      <c r="D13" s="496"/>
      <c r="E13" s="742"/>
      <c r="F13" s="113"/>
      <c r="G13" s="113"/>
      <c r="H13" s="415">
        <v>7</v>
      </c>
      <c r="I13" s="407" t="s">
        <v>195</v>
      </c>
      <c r="J13" s="408" t="s">
        <v>244</v>
      </c>
      <c r="K13" s="113"/>
    </row>
    <row r="14" spans="1:11" x14ac:dyDescent="0.25">
      <c r="A14" s="113"/>
      <c r="B14" s="412">
        <v>8</v>
      </c>
      <c r="C14" s="496" t="s">
        <v>118</v>
      </c>
      <c r="D14" s="496" t="s">
        <v>250</v>
      </c>
      <c r="E14" s="742" t="s">
        <v>595</v>
      </c>
      <c r="F14" s="113"/>
      <c r="G14" s="113"/>
      <c r="H14" s="415">
        <v>8</v>
      </c>
      <c r="I14" s="407" t="s">
        <v>7</v>
      </c>
      <c r="J14" s="408" t="s">
        <v>244</v>
      </c>
      <c r="K14" s="113"/>
    </row>
    <row r="15" spans="1:11" x14ac:dyDescent="0.25">
      <c r="A15" s="113"/>
      <c r="B15" s="412">
        <v>9</v>
      </c>
      <c r="C15" s="496" t="s">
        <v>248</v>
      </c>
      <c r="D15" s="496"/>
      <c r="E15" s="742" t="s">
        <v>594</v>
      </c>
      <c r="F15" s="113"/>
      <c r="G15" s="113"/>
      <c r="H15" s="415">
        <v>9</v>
      </c>
      <c r="I15" s="407" t="s">
        <v>197</v>
      </c>
      <c r="J15" s="408" t="s">
        <v>290</v>
      </c>
      <c r="K15" s="113"/>
    </row>
    <row r="16" spans="1:11" x14ac:dyDescent="0.25">
      <c r="A16" s="113"/>
      <c r="B16" s="412">
        <v>10</v>
      </c>
      <c r="C16" s="496" t="s">
        <v>292</v>
      </c>
      <c r="D16" s="496" t="s">
        <v>573</v>
      </c>
      <c r="E16" s="742" t="s">
        <v>594</v>
      </c>
      <c r="F16" s="113"/>
      <c r="G16" s="113"/>
      <c r="H16" s="415">
        <v>10</v>
      </c>
      <c r="I16" s="407" t="s">
        <v>10</v>
      </c>
      <c r="J16" s="408" t="s">
        <v>290</v>
      </c>
      <c r="K16" s="113"/>
    </row>
    <row r="17" spans="1:11" x14ac:dyDescent="0.25">
      <c r="A17" s="113"/>
      <c r="B17" s="412">
        <v>11</v>
      </c>
      <c r="C17" s="496" t="s">
        <v>150</v>
      </c>
      <c r="D17" s="496" t="s">
        <v>253</v>
      </c>
      <c r="E17" s="742" t="s">
        <v>594</v>
      </c>
      <c r="F17" s="113"/>
      <c r="G17" s="113"/>
      <c r="H17" s="415">
        <v>11</v>
      </c>
      <c r="I17" s="407" t="s">
        <v>12</v>
      </c>
      <c r="J17" s="408" t="s">
        <v>290</v>
      </c>
      <c r="K17" s="113"/>
    </row>
    <row r="18" spans="1:11" x14ac:dyDescent="0.25">
      <c r="A18" s="113"/>
      <c r="B18" s="412">
        <v>12</v>
      </c>
      <c r="C18" s="496" t="s">
        <v>293</v>
      </c>
      <c r="D18" s="496"/>
      <c r="E18" s="742" t="s">
        <v>594</v>
      </c>
      <c r="F18" s="113"/>
      <c r="G18" s="113"/>
      <c r="H18" s="415">
        <v>12</v>
      </c>
      <c r="I18" s="407" t="s">
        <v>14</v>
      </c>
      <c r="J18" s="408" t="s">
        <v>290</v>
      </c>
      <c r="K18" s="113"/>
    </row>
    <row r="19" spans="1:11" x14ac:dyDescent="0.25">
      <c r="A19" s="113"/>
      <c r="B19" s="412">
        <v>13</v>
      </c>
      <c r="C19" s="496" t="s">
        <v>557</v>
      </c>
      <c r="D19" s="496"/>
      <c r="E19" s="742"/>
      <c r="F19" s="113"/>
      <c r="G19" s="113"/>
      <c r="H19" s="415">
        <v>13</v>
      </c>
      <c r="I19" s="407" t="s">
        <v>16</v>
      </c>
      <c r="J19" s="408" t="s">
        <v>290</v>
      </c>
      <c r="K19" s="113"/>
    </row>
    <row r="20" spans="1:11" x14ac:dyDescent="0.25">
      <c r="A20" s="113"/>
      <c r="B20" s="412">
        <v>14</v>
      </c>
      <c r="C20" s="497" t="s">
        <v>570</v>
      </c>
      <c r="D20" s="497"/>
      <c r="E20" s="498"/>
      <c r="F20" s="113"/>
      <c r="G20" s="113"/>
      <c r="H20" s="415">
        <v>14</v>
      </c>
      <c r="I20" s="407" t="s">
        <v>198</v>
      </c>
      <c r="J20" s="408" t="s">
        <v>290</v>
      </c>
      <c r="K20" s="113"/>
    </row>
    <row r="21" spans="1:11" x14ac:dyDescent="0.25">
      <c r="A21" s="113"/>
      <c r="B21" s="412">
        <v>15</v>
      </c>
      <c r="C21" s="497" t="s">
        <v>569</v>
      </c>
      <c r="D21" s="497"/>
      <c r="E21" s="498"/>
      <c r="F21" s="113"/>
      <c r="G21" s="113"/>
      <c r="H21" s="415">
        <v>15</v>
      </c>
      <c r="I21" s="407" t="s">
        <v>20</v>
      </c>
      <c r="J21" s="408" t="s">
        <v>290</v>
      </c>
      <c r="K21" s="113"/>
    </row>
    <row r="22" spans="1:11" x14ac:dyDescent="0.25">
      <c r="A22" s="113"/>
      <c r="B22" s="412">
        <v>16</v>
      </c>
      <c r="C22" s="497" t="s">
        <v>569</v>
      </c>
      <c r="D22" s="497"/>
      <c r="E22" s="498"/>
      <c r="F22" s="113"/>
      <c r="G22" s="113"/>
      <c r="H22" s="415">
        <v>16</v>
      </c>
      <c r="I22" s="407" t="s">
        <v>22</v>
      </c>
      <c r="J22" s="408" t="s">
        <v>290</v>
      </c>
      <c r="K22" s="113"/>
    </row>
    <row r="23" spans="1:11" x14ac:dyDescent="0.25">
      <c r="A23" s="113"/>
      <c r="B23" s="412">
        <v>17</v>
      </c>
      <c r="C23" s="497" t="s">
        <v>569</v>
      </c>
      <c r="D23" s="497"/>
      <c r="E23" s="498"/>
      <c r="F23" s="113"/>
      <c r="G23" s="113"/>
      <c r="H23" s="415">
        <v>17</v>
      </c>
      <c r="I23" s="407" t="s">
        <v>199</v>
      </c>
      <c r="J23" s="408" t="s">
        <v>290</v>
      </c>
      <c r="K23" s="113"/>
    </row>
    <row r="24" spans="1:11" x14ac:dyDescent="0.25">
      <c r="A24" s="113"/>
      <c r="B24" s="412">
        <v>18</v>
      </c>
      <c r="C24" s="497" t="s">
        <v>569</v>
      </c>
      <c r="D24" s="497"/>
      <c r="E24" s="498"/>
      <c r="F24" s="113"/>
      <c r="G24" s="113"/>
      <c r="H24" s="415">
        <v>18</v>
      </c>
      <c r="I24" s="407" t="s">
        <v>25</v>
      </c>
      <c r="J24" s="408" t="s">
        <v>290</v>
      </c>
      <c r="K24" s="113"/>
    </row>
    <row r="25" spans="1:11" x14ac:dyDescent="0.25">
      <c r="A25" s="113"/>
      <c r="B25" s="412">
        <v>19</v>
      </c>
      <c r="C25" s="497" t="s">
        <v>569</v>
      </c>
      <c r="D25" s="497"/>
      <c r="E25" s="498"/>
      <c r="F25" s="113"/>
      <c r="G25" s="113"/>
      <c r="H25" s="415">
        <v>19</v>
      </c>
      <c r="I25" s="407" t="s">
        <v>200</v>
      </c>
      <c r="J25" s="408" t="s">
        <v>290</v>
      </c>
      <c r="K25" s="113"/>
    </row>
    <row r="26" spans="1:11" x14ac:dyDescent="0.25">
      <c r="A26" s="113"/>
      <c r="B26" s="412">
        <v>20</v>
      </c>
      <c r="C26" s="497" t="s">
        <v>569</v>
      </c>
      <c r="D26" s="497"/>
      <c r="E26" s="498"/>
      <c r="F26" s="113"/>
      <c r="G26" s="113"/>
      <c r="H26" s="415">
        <v>20</v>
      </c>
      <c r="I26" s="407" t="s">
        <v>28</v>
      </c>
      <c r="J26" s="408" t="s">
        <v>290</v>
      </c>
      <c r="K26" s="113"/>
    </row>
    <row r="27" spans="1:11" x14ac:dyDescent="0.25">
      <c r="A27" s="113"/>
      <c r="B27" s="412">
        <v>21</v>
      </c>
      <c r="C27" s="497" t="s">
        <v>569</v>
      </c>
      <c r="D27" s="497"/>
      <c r="E27" s="498"/>
      <c r="F27" s="113"/>
      <c r="G27" s="113"/>
      <c r="H27" s="415">
        <v>21</v>
      </c>
      <c r="I27" s="407" t="s">
        <v>30</v>
      </c>
      <c r="J27" s="408" t="s">
        <v>290</v>
      </c>
      <c r="K27" s="113"/>
    </row>
    <row r="28" spans="1:11" x14ac:dyDescent="0.25">
      <c r="A28" s="113"/>
      <c r="B28" s="412">
        <v>22</v>
      </c>
      <c r="C28" s="497" t="s">
        <v>569</v>
      </c>
      <c r="D28" s="497"/>
      <c r="E28" s="498"/>
      <c r="F28" s="113"/>
      <c r="G28" s="113"/>
      <c r="H28" s="415">
        <v>22</v>
      </c>
      <c r="I28" s="407" t="s">
        <v>32</v>
      </c>
      <c r="J28" s="408" t="s">
        <v>290</v>
      </c>
      <c r="K28" s="113"/>
    </row>
    <row r="29" spans="1:11" x14ac:dyDescent="0.25">
      <c r="A29" s="113"/>
      <c r="B29" s="412">
        <v>23</v>
      </c>
      <c r="C29" s="497" t="s">
        <v>569</v>
      </c>
      <c r="D29" s="497"/>
      <c r="E29" s="498"/>
      <c r="F29" s="113"/>
      <c r="G29" s="113"/>
      <c r="H29" s="415">
        <v>23</v>
      </c>
      <c r="I29" s="407" t="s">
        <v>34</v>
      </c>
      <c r="J29" s="408" t="s">
        <v>290</v>
      </c>
      <c r="K29" s="113"/>
    </row>
    <row r="30" spans="1:11" x14ac:dyDescent="0.25">
      <c r="A30" s="113"/>
      <c r="B30" s="412">
        <v>24</v>
      </c>
      <c r="C30" s="497" t="s">
        <v>569</v>
      </c>
      <c r="D30" s="497"/>
      <c r="E30" s="498"/>
      <c r="F30" s="113"/>
      <c r="G30" s="113"/>
      <c r="H30" s="415">
        <v>24</v>
      </c>
      <c r="I30" s="407" t="s">
        <v>196</v>
      </c>
      <c r="J30" s="408" t="s">
        <v>290</v>
      </c>
      <c r="K30" s="113"/>
    </row>
    <row r="31" spans="1:11" x14ac:dyDescent="0.25">
      <c r="A31" s="113"/>
      <c r="B31" s="412">
        <v>25</v>
      </c>
      <c r="C31" s="497" t="s">
        <v>569</v>
      </c>
      <c r="D31" s="497"/>
      <c r="E31" s="498"/>
      <c r="F31" s="113"/>
      <c r="G31" s="113"/>
      <c r="H31" s="415">
        <v>25</v>
      </c>
      <c r="I31" s="407" t="s">
        <v>39</v>
      </c>
      <c r="J31" s="408" t="s">
        <v>290</v>
      </c>
      <c r="K31" s="113"/>
    </row>
    <row r="32" spans="1:11" x14ac:dyDescent="0.25">
      <c r="A32" s="113"/>
      <c r="B32" s="412">
        <v>26</v>
      </c>
      <c r="C32" s="497" t="s">
        <v>569</v>
      </c>
      <c r="D32" s="497"/>
      <c r="E32" s="498"/>
      <c r="F32" s="113"/>
      <c r="G32" s="113"/>
      <c r="H32" s="415">
        <v>26</v>
      </c>
      <c r="I32" s="407" t="s">
        <v>201</v>
      </c>
      <c r="J32" s="408" t="s">
        <v>290</v>
      </c>
      <c r="K32" s="113"/>
    </row>
    <row r="33" spans="1:11" x14ac:dyDescent="0.25">
      <c r="A33" s="113"/>
      <c r="B33" s="412">
        <v>27</v>
      </c>
      <c r="C33" s="497" t="s">
        <v>569</v>
      </c>
      <c r="D33" s="497"/>
      <c r="E33" s="498"/>
      <c r="F33" s="113"/>
      <c r="G33" s="113"/>
      <c r="H33" s="415">
        <v>27</v>
      </c>
      <c r="I33" s="407" t="s">
        <v>202</v>
      </c>
      <c r="J33" s="408" t="s">
        <v>290</v>
      </c>
      <c r="K33" s="113"/>
    </row>
    <row r="34" spans="1:11" x14ac:dyDescent="0.25">
      <c r="A34" s="113"/>
      <c r="B34" s="412">
        <v>28</v>
      </c>
      <c r="C34" s="497" t="s">
        <v>569</v>
      </c>
      <c r="D34" s="497"/>
      <c r="E34" s="498"/>
      <c r="F34" s="113"/>
      <c r="G34" s="113"/>
      <c r="H34" s="415">
        <v>28</v>
      </c>
      <c r="I34" s="407" t="s">
        <v>44</v>
      </c>
      <c r="J34" s="408" t="s">
        <v>290</v>
      </c>
      <c r="K34" s="113"/>
    </row>
    <row r="35" spans="1:11" x14ac:dyDescent="0.25">
      <c r="A35" s="113"/>
      <c r="B35" s="412">
        <v>29</v>
      </c>
      <c r="C35" s="497" t="s">
        <v>569</v>
      </c>
      <c r="D35" s="497"/>
      <c r="E35" s="498"/>
      <c r="F35" s="113"/>
      <c r="G35" s="113"/>
      <c r="H35" s="415">
        <v>29</v>
      </c>
      <c r="I35" s="407" t="s">
        <v>46</v>
      </c>
      <c r="J35" s="408" t="s">
        <v>290</v>
      </c>
      <c r="K35" s="113"/>
    </row>
    <row r="36" spans="1:11" x14ac:dyDescent="0.25">
      <c r="A36" s="113"/>
      <c r="B36" s="412">
        <v>30</v>
      </c>
      <c r="C36" s="497" t="s">
        <v>569</v>
      </c>
      <c r="D36" s="497"/>
      <c r="E36" s="498"/>
      <c r="F36" s="113"/>
      <c r="G36" s="113"/>
      <c r="H36" s="415">
        <v>30</v>
      </c>
      <c r="I36" s="407" t="s">
        <v>203</v>
      </c>
      <c r="J36" s="408" t="s">
        <v>290</v>
      </c>
      <c r="K36" s="113"/>
    </row>
    <row r="37" spans="1:11" x14ac:dyDescent="0.25">
      <c r="A37" s="113"/>
      <c r="B37" s="412">
        <v>31</v>
      </c>
      <c r="C37" s="497" t="s">
        <v>569</v>
      </c>
      <c r="D37" s="497"/>
      <c r="E37" s="498"/>
      <c r="F37" s="113"/>
      <c r="G37" s="113"/>
      <c r="H37" s="415">
        <v>31</v>
      </c>
      <c r="I37" s="407" t="s">
        <v>49</v>
      </c>
      <c r="J37" s="408" t="s">
        <v>290</v>
      </c>
      <c r="K37" s="113"/>
    </row>
    <row r="38" spans="1:11" x14ac:dyDescent="0.25">
      <c r="A38" s="113"/>
      <c r="B38" s="412">
        <v>32</v>
      </c>
      <c r="C38" s="497" t="s">
        <v>569</v>
      </c>
      <c r="D38" s="497"/>
      <c r="E38" s="498"/>
      <c r="F38" s="113"/>
      <c r="G38" s="113"/>
      <c r="H38" s="415">
        <v>32</v>
      </c>
      <c r="I38" s="407" t="s">
        <v>51</v>
      </c>
      <c r="J38" s="408" t="s">
        <v>290</v>
      </c>
      <c r="K38" s="113"/>
    </row>
    <row r="39" spans="1:11" x14ac:dyDescent="0.25">
      <c r="A39" s="113"/>
      <c r="B39" s="412">
        <v>33</v>
      </c>
      <c r="C39" s="497" t="s">
        <v>569</v>
      </c>
      <c r="D39" s="497"/>
      <c r="E39" s="498"/>
      <c r="F39" s="113"/>
      <c r="G39" s="113"/>
      <c r="H39" s="415">
        <v>33</v>
      </c>
      <c r="I39" s="407" t="s">
        <v>53</v>
      </c>
      <c r="J39" s="408" t="s">
        <v>290</v>
      </c>
      <c r="K39" s="113"/>
    </row>
    <row r="40" spans="1:11" x14ac:dyDescent="0.25">
      <c r="A40" s="113"/>
      <c r="B40" s="412">
        <v>34</v>
      </c>
      <c r="C40" s="497" t="s">
        <v>569</v>
      </c>
      <c r="D40" s="497"/>
      <c r="E40" s="498"/>
      <c r="F40" s="113"/>
      <c r="G40" s="113"/>
      <c r="H40" s="415">
        <v>34</v>
      </c>
      <c r="I40" s="407" t="s">
        <v>55</v>
      </c>
      <c r="J40" s="408" t="s">
        <v>290</v>
      </c>
      <c r="K40" s="113"/>
    </row>
    <row r="41" spans="1:11" x14ac:dyDescent="0.25">
      <c r="A41" s="113"/>
      <c r="B41" s="412">
        <v>35</v>
      </c>
      <c r="C41" s="497" t="s">
        <v>569</v>
      </c>
      <c r="D41" s="497"/>
      <c r="E41" s="498"/>
      <c r="F41" s="113"/>
      <c r="G41" s="113"/>
      <c r="H41" s="415">
        <v>35</v>
      </c>
      <c r="I41" s="407" t="s">
        <v>57</v>
      </c>
      <c r="J41" s="408" t="s">
        <v>290</v>
      </c>
      <c r="K41" s="113"/>
    </row>
    <row r="42" spans="1:11" x14ac:dyDescent="0.25">
      <c r="A42" s="113"/>
      <c r="B42" s="412">
        <v>36</v>
      </c>
      <c r="C42" s="497" t="s">
        <v>569</v>
      </c>
      <c r="D42" s="497"/>
      <c r="E42" s="498"/>
      <c r="F42" s="113"/>
      <c r="G42" s="113"/>
      <c r="H42" s="415">
        <v>36</v>
      </c>
      <c r="I42" s="407" t="s">
        <v>59</v>
      </c>
      <c r="J42" s="408" t="s">
        <v>290</v>
      </c>
      <c r="K42" s="113"/>
    </row>
    <row r="43" spans="1:11" x14ac:dyDescent="0.25">
      <c r="A43" s="113"/>
      <c r="B43" s="412">
        <v>37</v>
      </c>
      <c r="C43" s="497" t="s">
        <v>569</v>
      </c>
      <c r="D43" s="497"/>
      <c r="E43" s="498"/>
      <c r="F43" s="113"/>
      <c r="G43" s="113"/>
      <c r="H43" s="415">
        <v>37</v>
      </c>
      <c r="I43" s="407" t="s">
        <v>61</v>
      </c>
      <c r="J43" s="408" t="s">
        <v>290</v>
      </c>
      <c r="K43" s="113"/>
    </row>
    <row r="44" spans="1:11" x14ac:dyDescent="0.25">
      <c r="A44" s="113"/>
      <c r="B44" s="412">
        <v>38</v>
      </c>
      <c r="C44" s="497" t="s">
        <v>569</v>
      </c>
      <c r="D44" s="497"/>
      <c r="E44" s="498"/>
      <c r="F44" s="113"/>
      <c r="G44" s="113"/>
      <c r="H44" s="415">
        <v>38</v>
      </c>
      <c r="I44" s="407" t="s">
        <v>63</v>
      </c>
      <c r="J44" s="408" t="s">
        <v>290</v>
      </c>
      <c r="K44" s="113"/>
    </row>
    <row r="45" spans="1:11" x14ac:dyDescent="0.25">
      <c r="A45" s="113"/>
      <c r="B45" s="412">
        <v>39</v>
      </c>
      <c r="C45" s="497" t="s">
        <v>569</v>
      </c>
      <c r="D45" s="497"/>
      <c r="E45" s="498"/>
      <c r="F45" s="113"/>
      <c r="G45" s="113"/>
      <c r="H45" s="415">
        <v>39</v>
      </c>
      <c r="I45" s="407" t="s">
        <v>65</v>
      </c>
      <c r="J45" s="408" t="s">
        <v>290</v>
      </c>
      <c r="K45" s="113"/>
    </row>
    <row r="46" spans="1:11" x14ac:dyDescent="0.25">
      <c r="A46" s="113"/>
      <c r="B46" s="412">
        <v>40</v>
      </c>
      <c r="C46" s="497" t="s">
        <v>569</v>
      </c>
      <c r="D46" s="497"/>
      <c r="E46" s="498"/>
      <c r="F46" s="113"/>
      <c r="G46" s="113"/>
      <c r="H46" s="415">
        <v>40</v>
      </c>
      <c r="I46" s="407" t="s">
        <v>67</v>
      </c>
      <c r="J46" s="408" t="s">
        <v>290</v>
      </c>
      <c r="K46" s="113"/>
    </row>
    <row r="47" spans="1:11" x14ac:dyDescent="0.25">
      <c r="A47" s="113"/>
      <c r="B47" s="412">
        <v>41</v>
      </c>
      <c r="C47" s="497" t="s">
        <v>569</v>
      </c>
      <c r="D47" s="497"/>
      <c r="E47" s="498"/>
      <c r="F47" s="113"/>
      <c r="G47" s="113"/>
      <c r="H47" s="415">
        <v>41</v>
      </c>
      <c r="I47" s="407" t="s">
        <v>69</v>
      </c>
      <c r="J47" s="408" t="s">
        <v>290</v>
      </c>
      <c r="K47" s="113"/>
    </row>
    <row r="48" spans="1:11" x14ac:dyDescent="0.25">
      <c r="A48" s="113"/>
      <c r="B48" s="412">
        <v>42</v>
      </c>
      <c r="C48" s="497" t="s">
        <v>569</v>
      </c>
      <c r="D48" s="497"/>
      <c r="E48" s="498"/>
      <c r="F48" s="113"/>
      <c r="G48" s="113"/>
      <c r="H48" s="415">
        <v>42</v>
      </c>
      <c r="I48" s="407" t="s">
        <v>71</v>
      </c>
      <c r="J48" s="408" t="s">
        <v>290</v>
      </c>
      <c r="K48" s="113"/>
    </row>
    <row r="49" spans="1:11" x14ac:dyDescent="0.25">
      <c r="A49" s="113"/>
      <c r="B49" s="412">
        <v>43</v>
      </c>
      <c r="C49" s="497" t="s">
        <v>569</v>
      </c>
      <c r="D49" s="497"/>
      <c r="E49" s="498"/>
      <c r="F49" s="113"/>
      <c r="G49" s="113"/>
      <c r="H49" s="415">
        <v>43</v>
      </c>
      <c r="I49" s="407" t="s">
        <v>204</v>
      </c>
      <c r="J49" s="408" t="s">
        <v>290</v>
      </c>
      <c r="K49" s="113"/>
    </row>
    <row r="50" spans="1:11" x14ac:dyDescent="0.25">
      <c r="A50" s="113"/>
      <c r="B50" s="412">
        <v>44</v>
      </c>
      <c r="C50" s="497" t="s">
        <v>569</v>
      </c>
      <c r="D50" s="497"/>
      <c r="E50" s="498"/>
      <c r="F50" s="113"/>
      <c r="G50" s="113"/>
      <c r="H50" s="415">
        <v>44</v>
      </c>
      <c r="I50" s="407" t="s">
        <v>205</v>
      </c>
      <c r="J50" s="408" t="s">
        <v>290</v>
      </c>
      <c r="K50" s="113"/>
    </row>
    <row r="51" spans="1:11" x14ac:dyDescent="0.25">
      <c r="A51" s="113"/>
      <c r="B51" s="412">
        <v>45</v>
      </c>
      <c r="C51" s="497" t="s">
        <v>569</v>
      </c>
      <c r="D51" s="497"/>
      <c r="E51" s="498"/>
      <c r="F51" s="113"/>
      <c r="G51" s="113"/>
      <c r="H51" s="415">
        <v>45</v>
      </c>
      <c r="I51" s="407" t="s">
        <v>206</v>
      </c>
      <c r="J51" s="408" t="s">
        <v>290</v>
      </c>
      <c r="K51" s="113"/>
    </row>
    <row r="52" spans="1:11" x14ac:dyDescent="0.25">
      <c r="A52" s="113"/>
      <c r="B52" s="412">
        <v>46</v>
      </c>
      <c r="C52" s="497" t="s">
        <v>569</v>
      </c>
      <c r="D52" s="497"/>
      <c r="E52" s="498"/>
      <c r="F52" s="113"/>
      <c r="G52" s="113"/>
      <c r="H52" s="415">
        <v>46</v>
      </c>
      <c r="I52" s="407" t="s">
        <v>207</v>
      </c>
      <c r="J52" s="408" t="s">
        <v>290</v>
      </c>
      <c r="K52" s="113"/>
    </row>
    <row r="53" spans="1:11" x14ac:dyDescent="0.25">
      <c r="A53" s="113"/>
      <c r="B53" s="412">
        <v>47</v>
      </c>
      <c r="C53" s="497" t="s">
        <v>569</v>
      </c>
      <c r="D53" s="497"/>
      <c r="E53" s="498"/>
      <c r="F53" s="113"/>
      <c r="G53" s="113"/>
      <c r="H53" s="415">
        <v>47</v>
      </c>
      <c r="I53" s="407" t="s">
        <v>88</v>
      </c>
      <c r="J53" s="408" t="s">
        <v>290</v>
      </c>
      <c r="K53" s="113"/>
    </row>
    <row r="54" spans="1:11" x14ac:dyDescent="0.25">
      <c r="A54" s="113"/>
      <c r="B54" s="412">
        <v>48</v>
      </c>
      <c r="C54" s="497" t="s">
        <v>569</v>
      </c>
      <c r="D54" s="497"/>
      <c r="E54" s="498"/>
      <c r="F54" s="113"/>
      <c r="G54" s="113"/>
      <c r="H54" s="415">
        <v>48</v>
      </c>
      <c r="I54" s="407" t="s">
        <v>77</v>
      </c>
      <c r="J54" s="408" t="s">
        <v>290</v>
      </c>
      <c r="K54" s="113"/>
    </row>
    <row r="55" spans="1:11" x14ac:dyDescent="0.25">
      <c r="A55" s="113"/>
      <c r="B55" s="412">
        <v>49</v>
      </c>
      <c r="C55" s="497" t="s">
        <v>569</v>
      </c>
      <c r="D55" s="497"/>
      <c r="E55" s="498"/>
      <c r="F55" s="113"/>
      <c r="G55" s="113"/>
      <c r="H55" s="415">
        <v>49</v>
      </c>
      <c r="I55" s="407" t="s">
        <v>82</v>
      </c>
      <c r="J55" s="408" t="s">
        <v>290</v>
      </c>
      <c r="K55" s="113"/>
    </row>
    <row r="56" spans="1:11" x14ac:dyDescent="0.25">
      <c r="A56" s="113"/>
      <c r="B56" s="412">
        <v>50</v>
      </c>
      <c r="C56" s="497" t="s">
        <v>569</v>
      </c>
      <c r="D56" s="497"/>
      <c r="E56" s="498"/>
      <c r="F56" s="113"/>
      <c r="G56" s="113"/>
      <c r="H56" s="415">
        <v>50</v>
      </c>
      <c r="I56" s="407" t="s">
        <v>79</v>
      </c>
      <c r="J56" s="408" t="s">
        <v>290</v>
      </c>
      <c r="K56" s="113"/>
    </row>
    <row r="57" spans="1:11" x14ac:dyDescent="0.25">
      <c r="A57" s="113"/>
      <c r="B57" s="412">
        <v>51</v>
      </c>
      <c r="C57" s="497" t="s">
        <v>569</v>
      </c>
      <c r="D57" s="497"/>
      <c r="E57" s="498"/>
      <c r="F57" s="113"/>
      <c r="G57" s="113"/>
      <c r="H57" s="415">
        <v>51</v>
      </c>
      <c r="I57" s="407" t="s">
        <v>208</v>
      </c>
      <c r="J57" s="408" t="s">
        <v>290</v>
      </c>
      <c r="K57" s="113"/>
    </row>
    <row r="58" spans="1:11" x14ac:dyDescent="0.25">
      <c r="A58" s="113"/>
      <c r="B58" s="412">
        <v>52</v>
      </c>
      <c r="C58" s="497" t="s">
        <v>569</v>
      </c>
      <c r="D58" s="497"/>
      <c r="E58" s="498"/>
      <c r="F58" s="113"/>
      <c r="G58" s="113"/>
      <c r="H58" s="415">
        <v>52</v>
      </c>
      <c r="I58" s="407" t="s">
        <v>84</v>
      </c>
      <c r="J58" s="408" t="s">
        <v>290</v>
      </c>
      <c r="K58" s="113"/>
    </row>
    <row r="59" spans="1:11" x14ac:dyDescent="0.25">
      <c r="A59" s="113"/>
      <c r="B59" s="412">
        <v>53</v>
      </c>
      <c r="C59" s="497" t="s">
        <v>569</v>
      </c>
      <c r="D59" s="497"/>
      <c r="E59" s="498"/>
      <c r="F59" s="113"/>
      <c r="G59" s="113"/>
      <c r="H59" s="415">
        <v>53</v>
      </c>
      <c r="I59" s="407" t="s">
        <v>209</v>
      </c>
      <c r="J59" s="408" t="s">
        <v>290</v>
      </c>
      <c r="K59" s="113"/>
    </row>
    <row r="60" spans="1:11" x14ac:dyDescent="0.25">
      <c r="A60" s="113"/>
      <c r="B60" s="412">
        <v>54</v>
      </c>
      <c r="C60" s="497" t="s">
        <v>569</v>
      </c>
      <c r="D60" s="497"/>
      <c r="E60" s="498"/>
      <c r="F60" s="113"/>
      <c r="G60" s="113"/>
      <c r="H60" s="415">
        <v>54</v>
      </c>
      <c r="I60" s="407" t="s">
        <v>90</v>
      </c>
      <c r="J60" s="408" t="s">
        <v>290</v>
      </c>
      <c r="K60" s="113"/>
    </row>
    <row r="61" spans="1:11" x14ac:dyDescent="0.25">
      <c r="A61" s="113"/>
      <c r="B61" s="412">
        <v>55</v>
      </c>
      <c r="C61" s="497" t="s">
        <v>569</v>
      </c>
      <c r="D61" s="497"/>
      <c r="E61" s="498"/>
      <c r="F61" s="113"/>
      <c r="G61" s="113"/>
      <c r="H61" s="415">
        <v>55</v>
      </c>
      <c r="I61" s="407" t="s">
        <v>210</v>
      </c>
      <c r="J61" s="408" t="s">
        <v>290</v>
      </c>
      <c r="K61" s="113"/>
    </row>
    <row r="62" spans="1:11" x14ac:dyDescent="0.25">
      <c r="A62" s="113"/>
      <c r="B62" s="412">
        <v>56</v>
      </c>
      <c r="C62" s="497" t="s">
        <v>569</v>
      </c>
      <c r="D62" s="497"/>
      <c r="E62" s="498"/>
      <c r="F62" s="113"/>
      <c r="G62" s="113"/>
      <c r="H62" s="415">
        <v>56</v>
      </c>
      <c r="I62" s="407" t="s">
        <v>93</v>
      </c>
      <c r="J62" s="408" t="s">
        <v>290</v>
      </c>
      <c r="K62" s="113"/>
    </row>
    <row r="63" spans="1:11" x14ac:dyDescent="0.25">
      <c r="A63" s="113"/>
      <c r="B63" s="412">
        <v>57</v>
      </c>
      <c r="C63" s="497" t="s">
        <v>569</v>
      </c>
      <c r="D63" s="497"/>
      <c r="E63" s="498"/>
      <c r="F63" s="113"/>
      <c r="G63" s="113"/>
      <c r="H63" s="415">
        <v>57</v>
      </c>
      <c r="I63" s="407" t="s">
        <v>95</v>
      </c>
      <c r="J63" s="408" t="s">
        <v>290</v>
      </c>
      <c r="K63" s="113"/>
    </row>
    <row r="64" spans="1:11" x14ac:dyDescent="0.25">
      <c r="A64" s="113"/>
      <c r="B64" s="412">
        <v>58</v>
      </c>
      <c r="C64" s="497" t="s">
        <v>569</v>
      </c>
      <c r="D64" s="497"/>
      <c r="E64" s="498"/>
      <c r="F64" s="113"/>
      <c r="G64" s="113"/>
      <c r="H64" s="415">
        <v>58</v>
      </c>
      <c r="I64" s="407" t="s">
        <v>98</v>
      </c>
      <c r="J64" s="408" t="s">
        <v>290</v>
      </c>
      <c r="K64" s="113"/>
    </row>
    <row r="65" spans="1:11" x14ac:dyDescent="0.25">
      <c r="A65" s="113"/>
      <c r="B65" s="412">
        <v>59</v>
      </c>
      <c r="C65" s="497" t="s">
        <v>569</v>
      </c>
      <c r="D65" s="497"/>
      <c r="E65" s="498"/>
      <c r="F65" s="113"/>
      <c r="G65" s="113"/>
      <c r="H65" s="415">
        <v>59</v>
      </c>
      <c r="I65" s="407" t="s">
        <v>100</v>
      </c>
      <c r="J65" s="408" t="s">
        <v>290</v>
      </c>
      <c r="K65" s="113"/>
    </row>
    <row r="66" spans="1:11" x14ac:dyDescent="0.25">
      <c r="A66" s="113"/>
      <c r="B66" s="412">
        <v>60</v>
      </c>
      <c r="C66" s="497" t="s">
        <v>569</v>
      </c>
      <c r="D66" s="497"/>
      <c r="E66" s="498"/>
      <c r="F66" s="113"/>
      <c r="G66" s="113"/>
      <c r="H66" s="415">
        <v>60</v>
      </c>
      <c r="I66" s="407" t="s">
        <v>102</v>
      </c>
      <c r="J66" s="408" t="s">
        <v>526</v>
      </c>
      <c r="K66" s="113"/>
    </row>
    <row r="67" spans="1:11" x14ac:dyDescent="0.25">
      <c r="A67" s="113"/>
      <c r="B67" s="412">
        <v>61</v>
      </c>
      <c r="C67" s="497" t="s">
        <v>569</v>
      </c>
      <c r="D67" s="497"/>
      <c r="E67" s="498"/>
      <c r="F67" s="113"/>
      <c r="G67" s="113"/>
      <c r="H67" s="415">
        <v>61</v>
      </c>
      <c r="I67" s="407" t="s">
        <v>104</v>
      </c>
      <c r="J67" s="408" t="s">
        <v>526</v>
      </c>
      <c r="K67" s="113"/>
    </row>
    <row r="68" spans="1:11" x14ac:dyDescent="0.25">
      <c r="A68" s="113"/>
      <c r="B68" s="412">
        <v>62</v>
      </c>
      <c r="C68" s="497" t="s">
        <v>569</v>
      </c>
      <c r="D68" s="497"/>
      <c r="E68" s="498"/>
      <c r="F68" s="113"/>
      <c r="G68" s="113"/>
      <c r="H68" s="415">
        <v>62</v>
      </c>
      <c r="I68" s="407" t="s">
        <v>106</v>
      </c>
      <c r="J68" s="408" t="s">
        <v>526</v>
      </c>
      <c r="K68" s="113"/>
    </row>
    <row r="69" spans="1:11" x14ac:dyDescent="0.25">
      <c r="A69" s="113"/>
      <c r="B69" s="412">
        <v>63</v>
      </c>
      <c r="C69" s="497" t="s">
        <v>569</v>
      </c>
      <c r="D69" s="497"/>
      <c r="E69" s="498"/>
      <c r="F69" s="113"/>
      <c r="G69" s="113"/>
      <c r="H69" s="415">
        <v>63</v>
      </c>
      <c r="I69" s="407" t="s">
        <v>108</v>
      </c>
      <c r="J69" s="408" t="s">
        <v>526</v>
      </c>
      <c r="K69" s="113"/>
    </row>
    <row r="70" spans="1:11" x14ac:dyDescent="0.25">
      <c r="A70" s="113"/>
      <c r="B70" s="412">
        <v>64</v>
      </c>
      <c r="C70" s="497" t="s">
        <v>569</v>
      </c>
      <c r="D70" s="497"/>
      <c r="E70" s="498"/>
      <c r="F70" s="113"/>
      <c r="G70" s="113"/>
      <c r="H70" s="415">
        <v>64</v>
      </c>
      <c r="I70" s="407" t="s">
        <v>110</v>
      </c>
      <c r="J70" s="408" t="s">
        <v>291</v>
      </c>
      <c r="K70" s="113"/>
    </row>
    <row r="71" spans="1:11" x14ac:dyDescent="0.25">
      <c r="A71" s="113"/>
      <c r="B71" s="412">
        <v>65</v>
      </c>
      <c r="C71" s="497" t="s">
        <v>569</v>
      </c>
      <c r="D71" s="497"/>
      <c r="E71" s="498"/>
      <c r="F71" s="113"/>
      <c r="G71" s="113"/>
      <c r="H71" s="415">
        <v>65</v>
      </c>
      <c r="I71" s="407" t="s">
        <v>112</v>
      </c>
      <c r="J71" s="408" t="s">
        <v>291</v>
      </c>
      <c r="K71" s="113"/>
    </row>
    <row r="72" spans="1:11" x14ac:dyDescent="0.25">
      <c r="A72" s="113"/>
      <c r="B72" s="412">
        <v>66</v>
      </c>
      <c r="C72" s="497" t="s">
        <v>569</v>
      </c>
      <c r="D72" s="497"/>
      <c r="E72" s="498"/>
      <c r="F72" s="113"/>
      <c r="G72" s="113"/>
      <c r="H72" s="415">
        <v>66</v>
      </c>
      <c r="I72" s="407" t="s">
        <v>114</v>
      </c>
      <c r="J72" s="408" t="s">
        <v>291</v>
      </c>
      <c r="K72" s="113"/>
    </row>
    <row r="73" spans="1:11" x14ac:dyDescent="0.25">
      <c r="A73" s="113"/>
      <c r="B73" s="412">
        <v>67</v>
      </c>
      <c r="C73" s="497" t="s">
        <v>569</v>
      </c>
      <c r="D73" s="497"/>
      <c r="E73" s="498"/>
      <c r="F73" s="113"/>
      <c r="G73" s="113"/>
      <c r="H73" s="415">
        <v>67</v>
      </c>
      <c r="I73" s="407" t="s">
        <v>116</v>
      </c>
      <c r="J73" s="408" t="s">
        <v>291</v>
      </c>
      <c r="K73" s="113"/>
    </row>
    <row r="74" spans="1:11" x14ac:dyDescent="0.25">
      <c r="A74" s="113"/>
      <c r="B74" s="412">
        <v>68</v>
      </c>
      <c r="C74" s="497" t="s">
        <v>569</v>
      </c>
      <c r="D74" s="497"/>
      <c r="E74" s="498"/>
      <c r="F74" s="113"/>
      <c r="G74" s="113"/>
      <c r="H74" s="415">
        <v>68</v>
      </c>
      <c r="I74" s="407" t="s">
        <v>118</v>
      </c>
      <c r="J74" s="408" t="s">
        <v>118</v>
      </c>
      <c r="K74" s="113"/>
    </row>
    <row r="75" spans="1:11" x14ac:dyDescent="0.25">
      <c r="A75" s="113"/>
      <c r="B75" s="412">
        <v>69</v>
      </c>
      <c r="C75" s="497" t="s">
        <v>569</v>
      </c>
      <c r="D75" s="497"/>
      <c r="E75" s="498"/>
      <c r="F75" s="113"/>
      <c r="G75" s="113"/>
      <c r="H75" s="415">
        <v>69</v>
      </c>
      <c r="I75" s="407" t="s">
        <v>120</v>
      </c>
      <c r="J75" s="408" t="s">
        <v>248</v>
      </c>
      <c r="K75" s="113"/>
    </row>
    <row r="76" spans="1:11" x14ac:dyDescent="0.25">
      <c r="A76" s="113"/>
      <c r="B76" s="412">
        <v>70</v>
      </c>
      <c r="C76" s="497" t="s">
        <v>569</v>
      </c>
      <c r="D76" s="497"/>
      <c r="E76" s="498"/>
      <c r="F76" s="113"/>
      <c r="G76" s="113"/>
      <c r="H76" s="415">
        <v>70</v>
      </c>
      <c r="I76" s="407" t="s">
        <v>122</v>
      </c>
      <c r="J76" s="408" t="s">
        <v>248</v>
      </c>
      <c r="K76" s="113"/>
    </row>
    <row r="77" spans="1:11" x14ac:dyDescent="0.25">
      <c r="A77" s="113"/>
      <c r="B77" s="412">
        <v>71</v>
      </c>
      <c r="C77" s="497" t="s">
        <v>569</v>
      </c>
      <c r="D77" s="497"/>
      <c r="E77" s="498"/>
      <c r="F77" s="113"/>
      <c r="G77" s="113"/>
      <c r="H77" s="415">
        <v>71</v>
      </c>
      <c r="I77" s="407" t="s">
        <v>124</v>
      </c>
      <c r="J77" s="408" t="s">
        <v>248</v>
      </c>
      <c r="K77" s="113"/>
    </row>
    <row r="78" spans="1:11" x14ac:dyDescent="0.25">
      <c r="A78" s="113"/>
      <c r="B78" s="412">
        <v>72</v>
      </c>
      <c r="C78" s="497" t="s">
        <v>569</v>
      </c>
      <c r="D78" s="497"/>
      <c r="E78" s="498"/>
      <c r="F78" s="113"/>
      <c r="G78" s="113"/>
      <c r="H78" s="415">
        <v>72</v>
      </c>
      <c r="I78" s="407" t="s">
        <v>126</v>
      </c>
      <c r="J78" s="408" t="s">
        <v>248</v>
      </c>
      <c r="K78" s="113"/>
    </row>
    <row r="79" spans="1:11" x14ac:dyDescent="0.25">
      <c r="A79" s="113"/>
      <c r="B79" s="412">
        <v>73</v>
      </c>
      <c r="C79" s="497" t="s">
        <v>569</v>
      </c>
      <c r="D79" s="497"/>
      <c r="E79" s="498"/>
      <c r="F79" s="113"/>
      <c r="G79" s="113"/>
      <c r="H79" s="415">
        <v>73</v>
      </c>
      <c r="I79" s="407" t="s">
        <v>128</v>
      </c>
      <c r="J79" s="408" t="s">
        <v>292</v>
      </c>
      <c r="K79" s="113"/>
    </row>
    <row r="80" spans="1:11" x14ac:dyDescent="0.25">
      <c r="A80" s="113"/>
      <c r="B80" s="412">
        <v>74</v>
      </c>
      <c r="C80" s="497" t="s">
        <v>569</v>
      </c>
      <c r="D80" s="497"/>
      <c r="E80" s="498"/>
      <c r="F80" s="113"/>
      <c r="G80" s="113"/>
      <c r="H80" s="415">
        <v>74</v>
      </c>
      <c r="I80" s="407" t="s">
        <v>130</v>
      </c>
      <c r="J80" s="408" t="s">
        <v>292</v>
      </c>
      <c r="K80" s="113"/>
    </row>
    <row r="81" spans="1:11" x14ac:dyDescent="0.25">
      <c r="A81" s="113"/>
      <c r="B81" s="412">
        <v>75</v>
      </c>
      <c r="C81" s="497" t="s">
        <v>569</v>
      </c>
      <c r="D81" s="497"/>
      <c r="E81" s="498"/>
      <c r="F81" s="113"/>
      <c r="G81" s="113"/>
      <c r="H81" s="415">
        <v>75</v>
      </c>
      <c r="I81" s="407" t="s">
        <v>132</v>
      </c>
      <c r="J81" s="408" t="s">
        <v>292</v>
      </c>
      <c r="K81" s="113"/>
    </row>
    <row r="82" spans="1:11" x14ac:dyDescent="0.25">
      <c r="A82" s="113"/>
      <c r="B82" s="412">
        <v>76</v>
      </c>
      <c r="C82" s="497" t="s">
        <v>569</v>
      </c>
      <c r="D82" s="497"/>
      <c r="E82" s="498"/>
      <c r="F82" s="113"/>
      <c r="G82" s="113"/>
      <c r="H82" s="415">
        <v>76</v>
      </c>
      <c r="I82" s="407" t="s">
        <v>134</v>
      </c>
      <c r="J82" s="408" t="s">
        <v>292</v>
      </c>
      <c r="K82" s="113"/>
    </row>
    <row r="83" spans="1:11" x14ac:dyDescent="0.25">
      <c r="A83" s="113"/>
      <c r="B83" s="412">
        <v>77</v>
      </c>
      <c r="C83" s="497" t="s">
        <v>569</v>
      </c>
      <c r="D83" s="497"/>
      <c r="E83" s="498"/>
      <c r="F83" s="113"/>
      <c r="G83" s="113"/>
      <c r="H83" s="415">
        <v>77</v>
      </c>
      <c r="I83" s="407" t="s">
        <v>136</v>
      </c>
      <c r="J83" s="408" t="s">
        <v>292</v>
      </c>
      <c r="K83" s="113"/>
    </row>
    <row r="84" spans="1:11" x14ac:dyDescent="0.25">
      <c r="A84" s="113"/>
      <c r="B84" s="412">
        <v>78</v>
      </c>
      <c r="C84" s="497" t="s">
        <v>569</v>
      </c>
      <c r="D84" s="497"/>
      <c r="E84" s="498"/>
      <c r="F84" s="113"/>
      <c r="G84" s="113"/>
      <c r="H84" s="415">
        <v>78</v>
      </c>
      <c r="I84" s="407" t="s">
        <v>138</v>
      </c>
      <c r="J84" s="408" t="s">
        <v>292</v>
      </c>
      <c r="K84" s="113"/>
    </row>
    <row r="85" spans="1:11" x14ac:dyDescent="0.25">
      <c r="A85" s="113"/>
      <c r="B85" s="412">
        <v>79</v>
      </c>
      <c r="C85" s="497" t="s">
        <v>569</v>
      </c>
      <c r="D85" s="497"/>
      <c r="E85" s="498"/>
      <c r="F85" s="113"/>
      <c r="G85" s="113"/>
      <c r="H85" s="415">
        <v>79</v>
      </c>
      <c r="I85" s="407" t="s">
        <v>211</v>
      </c>
      <c r="J85" s="408" t="s">
        <v>292</v>
      </c>
      <c r="K85" s="113"/>
    </row>
    <row r="86" spans="1:11" x14ac:dyDescent="0.25">
      <c r="A86" s="113"/>
      <c r="B86" s="412">
        <v>80</v>
      </c>
      <c r="C86" s="497" t="s">
        <v>569</v>
      </c>
      <c r="D86" s="497"/>
      <c r="E86" s="498"/>
      <c r="F86" s="113"/>
      <c r="G86" s="113"/>
      <c r="H86" s="415">
        <v>80</v>
      </c>
      <c r="I86" s="407" t="s">
        <v>212</v>
      </c>
      <c r="J86" s="408" t="s">
        <v>292</v>
      </c>
      <c r="K86" s="113"/>
    </row>
    <row r="87" spans="1:11" x14ac:dyDescent="0.25">
      <c r="A87" s="113"/>
      <c r="B87" s="412">
        <v>81</v>
      </c>
      <c r="C87" s="497" t="s">
        <v>569</v>
      </c>
      <c r="D87" s="497"/>
      <c r="E87" s="498"/>
      <c r="F87" s="113"/>
      <c r="G87" s="113"/>
      <c r="H87" s="415">
        <v>81</v>
      </c>
      <c r="I87" s="407" t="s">
        <v>141</v>
      </c>
      <c r="J87" s="408" t="s">
        <v>292</v>
      </c>
      <c r="K87" s="113"/>
    </row>
    <row r="88" spans="1:11" x14ac:dyDescent="0.25">
      <c r="A88" s="113"/>
      <c r="B88" s="412">
        <v>82</v>
      </c>
      <c r="C88" s="497" t="s">
        <v>569</v>
      </c>
      <c r="D88" s="497"/>
      <c r="E88" s="498"/>
      <c r="F88" s="113"/>
      <c r="G88" s="113"/>
      <c r="H88" s="415">
        <v>82</v>
      </c>
      <c r="I88" s="407" t="s">
        <v>143</v>
      </c>
      <c r="J88" s="408" t="s">
        <v>292</v>
      </c>
      <c r="K88" s="113"/>
    </row>
    <row r="89" spans="1:11" x14ac:dyDescent="0.25">
      <c r="A89" s="113"/>
      <c r="B89" s="412">
        <v>83</v>
      </c>
      <c r="C89" s="497" t="s">
        <v>569</v>
      </c>
      <c r="D89" s="497"/>
      <c r="E89" s="498"/>
      <c r="F89" s="113"/>
      <c r="G89" s="113"/>
      <c r="H89" s="415">
        <v>83</v>
      </c>
      <c r="I89" s="407" t="s">
        <v>145</v>
      </c>
      <c r="J89" s="408" t="s">
        <v>292</v>
      </c>
      <c r="K89" s="113"/>
    </row>
    <row r="90" spans="1:11" x14ac:dyDescent="0.25">
      <c r="A90" s="113"/>
      <c r="B90" s="412">
        <v>84</v>
      </c>
      <c r="C90" s="497" t="s">
        <v>569</v>
      </c>
      <c r="D90" s="497"/>
      <c r="E90" s="498"/>
      <c r="F90" s="113"/>
      <c r="G90" s="113"/>
      <c r="H90" s="415">
        <v>84</v>
      </c>
      <c r="I90" s="407" t="s">
        <v>147</v>
      </c>
      <c r="J90" s="408" t="s">
        <v>292</v>
      </c>
      <c r="K90" s="113"/>
    </row>
    <row r="91" spans="1:11" x14ac:dyDescent="0.25">
      <c r="A91" s="113"/>
      <c r="B91" s="412">
        <v>85</v>
      </c>
      <c r="C91" s="497" t="s">
        <v>569</v>
      </c>
      <c r="D91" s="497"/>
      <c r="E91" s="498"/>
      <c r="F91" s="113"/>
      <c r="G91" s="113"/>
      <c r="H91" s="415">
        <v>85</v>
      </c>
      <c r="I91" s="407" t="s">
        <v>213</v>
      </c>
      <c r="J91" s="408" t="s">
        <v>292</v>
      </c>
      <c r="K91" s="113"/>
    </row>
    <row r="92" spans="1:11" x14ac:dyDescent="0.25">
      <c r="A92" s="113"/>
      <c r="B92" s="412">
        <v>86</v>
      </c>
      <c r="C92" s="497" t="s">
        <v>569</v>
      </c>
      <c r="D92" s="497"/>
      <c r="E92" s="498"/>
      <c r="F92" s="113"/>
      <c r="G92" s="113"/>
      <c r="H92" s="415">
        <v>86</v>
      </c>
      <c r="I92" s="407" t="s">
        <v>150</v>
      </c>
      <c r="J92" s="408" t="s">
        <v>150</v>
      </c>
      <c r="K92" s="113"/>
    </row>
    <row r="93" spans="1:11" x14ac:dyDescent="0.25">
      <c r="A93" s="113"/>
      <c r="B93" s="412">
        <v>87</v>
      </c>
      <c r="C93" s="497" t="s">
        <v>569</v>
      </c>
      <c r="D93" s="497"/>
      <c r="E93" s="498"/>
      <c r="F93" s="113"/>
      <c r="G93" s="113"/>
      <c r="H93" s="415">
        <v>87</v>
      </c>
      <c r="I93" s="407" t="s">
        <v>152</v>
      </c>
      <c r="J93" s="408" t="s">
        <v>293</v>
      </c>
      <c r="K93" s="113"/>
    </row>
    <row r="94" spans="1:11" x14ac:dyDescent="0.25">
      <c r="A94" s="113"/>
      <c r="B94" s="412">
        <v>88</v>
      </c>
      <c r="C94" s="497" t="s">
        <v>569</v>
      </c>
      <c r="D94" s="497"/>
      <c r="E94" s="498"/>
      <c r="F94" s="113"/>
      <c r="G94" s="113"/>
      <c r="H94" s="415">
        <v>88</v>
      </c>
      <c r="I94" s="407" t="s">
        <v>154</v>
      </c>
      <c r="J94" s="408" t="s">
        <v>293</v>
      </c>
      <c r="K94" s="113"/>
    </row>
    <row r="95" spans="1:11" x14ac:dyDescent="0.25">
      <c r="A95" s="113"/>
      <c r="B95" s="412">
        <v>89</v>
      </c>
      <c r="C95" s="497" t="s">
        <v>569</v>
      </c>
      <c r="D95" s="497"/>
      <c r="E95" s="498"/>
      <c r="F95" s="113"/>
      <c r="G95" s="113"/>
      <c r="H95" s="415">
        <v>89</v>
      </c>
      <c r="I95" s="407" t="s">
        <v>214</v>
      </c>
      <c r="J95" s="408" t="s">
        <v>293</v>
      </c>
      <c r="K95" s="113"/>
    </row>
    <row r="96" spans="1:11" x14ac:dyDescent="0.25">
      <c r="A96" s="113"/>
      <c r="B96" s="412">
        <v>90</v>
      </c>
      <c r="C96" s="497" t="s">
        <v>569</v>
      </c>
      <c r="D96" s="497"/>
      <c r="E96" s="498"/>
      <c r="F96" s="113"/>
      <c r="G96" s="113"/>
      <c r="H96" s="415">
        <v>90</v>
      </c>
      <c r="I96" s="407" t="s">
        <v>215</v>
      </c>
      <c r="J96" s="408" t="s">
        <v>293</v>
      </c>
      <c r="K96" s="113"/>
    </row>
    <row r="97" spans="1:11" x14ac:dyDescent="0.25">
      <c r="A97" s="113"/>
      <c r="B97" s="412">
        <v>91</v>
      </c>
      <c r="C97" s="497" t="s">
        <v>569</v>
      </c>
      <c r="D97" s="497"/>
      <c r="E97" s="498"/>
      <c r="F97" s="113"/>
      <c r="G97" s="113"/>
      <c r="H97" s="415">
        <v>91</v>
      </c>
      <c r="I97" s="407" t="s">
        <v>216</v>
      </c>
      <c r="J97" s="408" t="s">
        <v>293</v>
      </c>
      <c r="K97" s="113"/>
    </row>
    <row r="98" spans="1:11" x14ac:dyDescent="0.25">
      <c r="A98" s="113"/>
      <c r="B98" s="412">
        <v>92</v>
      </c>
      <c r="C98" s="497" t="s">
        <v>569</v>
      </c>
      <c r="D98" s="497"/>
      <c r="E98" s="498"/>
      <c r="F98" s="113"/>
      <c r="G98" s="113"/>
      <c r="H98" s="415">
        <v>92</v>
      </c>
      <c r="I98" s="407" t="s">
        <v>158</v>
      </c>
      <c r="J98" s="408" t="s">
        <v>293</v>
      </c>
      <c r="K98" s="113"/>
    </row>
    <row r="99" spans="1:11" x14ac:dyDescent="0.25">
      <c r="A99" s="113"/>
      <c r="B99" s="412">
        <v>93</v>
      </c>
      <c r="C99" s="497" t="s">
        <v>569</v>
      </c>
      <c r="D99" s="497"/>
      <c r="E99" s="498"/>
      <c r="F99" s="113"/>
      <c r="G99" s="113"/>
      <c r="H99" s="415">
        <v>93</v>
      </c>
      <c r="I99" s="407" t="s">
        <v>217</v>
      </c>
      <c r="J99" s="408" t="s">
        <v>293</v>
      </c>
      <c r="K99" s="113"/>
    </row>
    <row r="100" spans="1:11" x14ac:dyDescent="0.25">
      <c r="A100" s="113"/>
      <c r="B100" s="412">
        <v>94</v>
      </c>
      <c r="C100" s="497" t="s">
        <v>569</v>
      </c>
      <c r="D100" s="497"/>
      <c r="E100" s="498"/>
      <c r="F100" s="113"/>
      <c r="G100" s="113"/>
      <c r="H100" s="415">
        <v>94</v>
      </c>
      <c r="I100" s="407" t="s">
        <v>163</v>
      </c>
      <c r="J100" s="408" t="s">
        <v>293</v>
      </c>
      <c r="K100" s="113"/>
    </row>
    <row r="101" spans="1:11" x14ac:dyDescent="0.25">
      <c r="A101" s="113"/>
      <c r="B101" s="412">
        <v>95</v>
      </c>
      <c r="C101" s="497" t="s">
        <v>569</v>
      </c>
      <c r="D101" s="497"/>
      <c r="E101" s="498"/>
      <c r="F101" s="113"/>
      <c r="G101" s="113"/>
      <c r="H101" s="415">
        <v>95</v>
      </c>
      <c r="I101" s="407" t="s">
        <v>161</v>
      </c>
      <c r="J101" s="408" t="s">
        <v>293</v>
      </c>
      <c r="K101" s="113"/>
    </row>
    <row r="102" spans="1:11" x14ac:dyDescent="0.25">
      <c r="A102" s="113"/>
      <c r="B102" s="412">
        <v>96</v>
      </c>
      <c r="C102" s="497" t="s">
        <v>569</v>
      </c>
      <c r="D102" s="497"/>
      <c r="E102" s="498"/>
      <c r="F102" s="113"/>
      <c r="G102" s="113"/>
      <c r="H102" s="415">
        <v>96</v>
      </c>
      <c r="I102" s="407" t="s">
        <v>218</v>
      </c>
      <c r="J102" s="408" t="s">
        <v>293</v>
      </c>
      <c r="K102" s="113"/>
    </row>
    <row r="103" spans="1:11" x14ac:dyDescent="0.25">
      <c r="A103" s="113"/>
      <c r="B103" s="412">
        <v>97</v>
      </c>
      <c r="C103" s="497" t="s">
        <v>569</v>
      </c>
      <c r="D103" s="497"/>
      <c r="E103" s="498"/>
      <c r="F103" s="113"/>
      <c r="G103" s="113"/>
      <c r="H103" s="415">
        <v>97</v>
      </c>
      <c r="I103" s="407" t="s">
        <v>166</v>
      </c>
      <c r="J103" s="408" t="s">
        <v>293</v>
      </c>
      <c r="K103" s="113"/>
    </row>
    <row r="104" spans="1:11" x14ac:dyDescent="0.25">
      <c r="A104" s="113"/>
      <c r="B104" s="412">
        <v>98</v>
      </c>
      <c r="C104" s="497" t="s">
        <v>569</v>
      </c>
      <c r="D104" s="497"/>
      <c r="E104" s="498"/>
      <c r="F104" s="113"/>
      <c r="G104" s="113"/>
      <c r="H104" s="415">
        <v>98</v>
      </c>
      <c r="I104" s="407" t="s">
        <v>170</v>
      </c>
      <c r="J104" s="408" t="s">
        <v>293</v>
      </c>
      <c r="K104" s="113"/>
    </row>
    <row r="105" spans="1:11" x14ac:dyDescent="0.25">
      <c r="A105" s="113"/>
      <c r="B105" s="412">
        <v>99</v>
      </c>
      <c r="C105" s="497" t="s">
        <v>569</v>
      </c>
      <c r="D105" s="497"/>
      <c r="E105" s="498"/>
      <c r="F105" s="113"/>
      <c r="G105" s="113"/>
      <c r="H105" s="415">
        <v>99</v>
      </c>
      <c r="I105" s="407" t="s">
        <v>219</v>
      </c>
      <c r="J105" s="408" t="s">
        <v>293</v>
      </c>
      <c r="K105" s="113"/>
    </row>
    <row r="106" spans="1:11" x14ac:dyDescent="0.25">
      <c r="A106" s="113"/>
      <c r="B106" s="412">
        <v>100</v>
      </c>
      <c r="C106" s="497" t="s">
        <v>569</v>
      </c>
      <c r="D106" s="497"/>
      <c r="E106" s="498"/>
      <c r="F106" s="113"/>
      <c r="G106" s="113"/>
      <c r="H106" s="415">
        <v>100</v>
      </c>
      <c r="I106" s="407" t="s">
        <v>171</v>
      </c>
      <c r="J106" s="408" t="s">
        <v>293</v>
      </c>
      <c r="K106" s="113"/>
    </row>
    <row r="107" spans="1:11" x14ac:dyDescent="0.25">
      <c r="A107" s="113"/>
      <c r="B107" s="412">
        <v>101</v>
      </c>
      <c r="C107" s="497" t="s">
        <v>569</v>
      </c>
      <c r="D107" s="497"/>
      <c r="E107" s="498"/>
      <c r="F107" s="113"/>
      <c r="G107" s="113"/>
      <c r="H107" s="415">
        <v>101</v>
      </c>
      <c r="I107" s="407" t="s">
        <v>168</v>
      </c>
      <c r="J107" s="408" t="s">
        <v>293</v>
      </c>
      <c r="K107" s="113"/>
    </row>
    <row r="108" spans="1:11" x14ac:dyDescent="0.25">
      <c r="A108" s="113"/>
      <c r="B108" s="412">
        <v>102</v>
      </c>
      <c r="C108" s="497" t="s">
        <v>569</v>
      </c>
      <c r="D108" s="497"/>
      <c r="E108" s="498"/>
      <c r="F108" s="113"/>
      <c r="G108" s="113"/>
      <c r="H108" s="415">
        <v>102</v>
      </c>
      <c r="I108" s="407" t="s">
        <v>172</v>
      </c>
      <c r="J108" s="408" t="s">
        <v>293</v>
      </c>
      <c r="K108" s="113"/>
    </row>
    <row r="109" spans="1:11" x14ac:dyDescent="0.25">
      <c r="A109" s="113"/>
      <c r="B109" s="412">
        <v>103</v>
      </c>
      <c r="C109" s="497" t="s">
        <v>569</v>
      </c>
      <c r="D109" s="497"/>
      <c r="E109" s="498"/>
      <c r="F109" s="113"/>
      <c r="G109" s="113"/>
      <c r="H109" s="415">
        <v>103</v>
      </c>
      <c r="I109" s="407" t="s">
        <v>173</v>
      </c>
      <c r="J109" s="408" t="s">
        <v>290</v>
      </c>
      <c r="K109" s="113"/>
    </row>
    <row r="110" spans="1:11" x14ac:dyDescent="0.25">
      <c r="A110" s="113"/>
      <c r="B110" s="412">
        <v>104</v>
      </c>
      <c r="C110" s="497" t="s">
        <v>569</v>
      </c>
      <c r="D110" s="497"/>
      <c r="E110" s="498"/>
      <c r="F110" s="113"/>
      <c r="G110" s="113"/>
      <c r="H110" s="415">
        <v>104</v>
      </c>
      <c r="I110" s="407" t="s">
        <v>174</v>
      </c>
      <c r="J110" s="408" t="s">
        <v>174</v>
      </c>
      <c r="K110" s="113"/>
    </row>
    <row r="111" spans="1:11" x14ac:dyDescent="0.25">
      <c r="A111" s="113"/>
      <c r="B111" s="412">
        <v>105</v>
      </c>
      <c r="C111" s="497" t="s">
        <v>569</v>
      </c>
      <c r="D111" s="497"/>
      <c r="E111" s="498"/>
      <c r="F111" s="113"/>
      <c r="G111" s="113"/>
      <c r="H111" s="415">
        <v>105</v>
      </c>
      <c r="I111" s="407" t="s">
        <v>570</v>
      </c>
      <c r="J111" s="408" t="s">
        <v>568</v>
      </c>
      <c r="K111" s="113"/>
    </row>
    <row r="112" spans="1:11" x14ac:dyDescent="0.25">
      <c r="A112" s="113"/>
      <c r="B112" s="412">
        <v>106</v>
      </c>
      <c r="C112" s="497" t="s">
        <v>569</v>
      </c>
      <c r="D112" s="497"/>
      <c r="E112" s="498"/>
      <c r="F112" s="113"/>
      <c r="G112" s="113"/>
      <c r="H112" s="415">
        <v>106</v>
      </c>
      <c r="I112" s="407" t="s">
        <v>569</v>
      </c>
      <c r="J112" s="408"/>
      <c r="K112" s="113"/>
    </row>
    <row r="113" spans="1:11" x14ac:dyDescent="0.25">
      <c r="A113" s="113"/>
      <c r="B113" s="412">
        <v>107</v>
      </c>
      <c r="C113" s="497" t="s">
        <v>569</v>
      </c>
      <c r="D113" s="497"/>
      <c r="E113" s="498"/>
      <c r="F113" s="113"/>
      <c r="G113" s="113"/>
      <c r="H113" s="415">
        <v>107</v>
      </c>
      <c r="I113" s="407" t="s">
        <v>569</v>
      </c>
      <c r="J113" s="408"/>
      <c r="K113" s="113"/>
    </row>
    <row r="114" spans="1:11" x14ac:dyDescent="0.25">
      <c r="A114" s="113"/>
      <c r="B114" s="412">
        <v>108</v>
      </c>
      <c r="C114" s="497" t="s">
        <v>569</v>
      </c>
      <c r="D114" s="497"/>
      <c r="E114" s="498"/>
      <c r="F114" s="113"/>
      <c r="G114" s="113"/>
      <c r="H114" s="415">
        <v>108</v>
      </c>
      <c r="I114" s="407" t="s">
        <v>569</v>
      </c>
      <c r="J114" s="408"/>
      <c r="K114" s="113"/>
    </row>
    <row r="115" spans="1:11" x14ac:dyDescent="0.25">
      <c r="A115" s="113"/>
      <c r="B115" s="412">
        <v>109</v>
      </c>
      <c r="C115" s="497" t="s">
        <v>569</v>
      </c>
      <c r="D115" s="497"/>
      <c r="E115" s="498"/>
      <c r="F115" s="113"/>
      <c r="G115" s="113"/>
      <c r="H115" s="415">
        <v>109</v>
      </c>
      <c r="I115" s="407" t="s">
        <v>569</v>
      </c>
      <c r="J115" s="408"/>
      <c r="K115" s="113"/>
    </row>
    <row r="116" spans="1:11" x14ac:dyDescent="0.25">
      <c r="A116" s="113"/>
      <c r="B116" s="412">
        <v>110</v>
      </c>
      <c r="C116" s="497" t="s">
        <v>569</v>
      </c>
      <c r="D116" s="497"/>
      <c r="E116" s="498"/>
      <c r="F116" s="113"/>
      <c r="G116" s="113"/>
      <c r="H116" s="415">
        <v>110</v>
      </c>
      <c r="I116" s="407" t="s">
        <v>569</v>
      </c>
      <c r="J116" s="408"/>
      <c r="K116" s="113"/>
    </row>
    <row r="117" spans="1:11" x14ac:dyDescent="0.25">
      <c r="A117" s="113"/>
      <c r="B117" s="412">
        <v>111</v>
      </c>
      <c r="C117" s="497" t="s">
        <v>569</v>
      </c>
      <c r="D117" s="497"/>
      <c r="E117" s="498"/>
      <c r="F117" s="113"/>
      <c r="G117" s="113"/>
      <c r="H117" s="415">
        <v>111</v>
      </c>
      <c r="I117" s="407" t="s">
        <v>569</v>
      </c>
      <c r="J117" s="408"/>
      <c r="K117" s="113"/>
    </row>
    <row r="118" spans="1:11" x14ac:dyDescent="0.25">
      <c r="A118" s="113"/>
      <c r="B118" s="412">
        <v>112</v>
      </c>
      <c r="C118" s="497" t="s">
        <v>569</v>
      </c>
      <c r="D118" s="497"/>
      <c r="E118" s="498"/>
      <c r="F118" s="113"/>
      <c r="G118" s="113"/>
      <c r="H118" s="415">
        <v>112</v>
      </c>
      <c r="I118" s="407" t="s">
        <v>569</v>
      </c>
      <c r="J118" s="408"/>
      <c r="K118" s="113"/>
    </row>
    <row r="119" spans="1:11" x14ac:dyDescent="0.25">
      <c r="A119" s="113"/>
      <c r="B119" s="412">
        <v>113</v>
      </c>
      <c r="C119" s="497" t="s">
        <v>569</v>
      </c>
      <c r="D119" s="497"/>
      <c r="E119" s="498"/>
      <c r="F119" s="113"/>
      <c r="G119" s="113"/>
      <c r="H119" s="415">
        <v>113</v>
      </c>
      <c r="I119" s="407" t="s">
        <v>569</v>
      </c>
      <c r="J119" s="408"/>
      <c r="K119" s="113"/>
    </row>
    <row r="120" spans="1:11" x14ac:dyDescent="0.25">
      <c r="A120" s="113"/>
      <c r="B120" s="412">
        <v>114</v>
      </c>
      <c r="C120" s="497" t="s">
        <v>569</v>
      </c>
      <c r="D120" s="497"/>
      <c r="E120" s="498"/>
      <c r="F120" s="113"/>
      <c r="G120" s="113"/>
      <c r="H120" s="415">
        <v>114</v>
      </c>
      <c r="I120" s="407" t="s">
        <v>569</v>
      </c>
      <c r="J120" s="408"/>
      <c r="K120" s="113"/>
    </row>
    <row r="121" spans="1:11" x14ac:dyDescent="0.25">
      <c r="A121" s="113"/>
      <c r="B121" s="412">
        <v>115</v>
      </c>
      <c r="C121" s="497" t="s">
        <v>569</v>
      </c>
      <c r="D121" s="497"/>
      <c r="E121" s="498"/>
      <c r="F121" s="113"/>
      <c r="G121" s="113"/>
      <c r="H121" s="415">
        <v>115</v>
      </c>
      <c r="I121" s="407" t="s">
        <v>569</v>
      </c>
      <c r="J121" s="408"/>
      <c r="K121" s="113"/>
    </row>
    <row r="122" spans="1:11" x14ac:dyDescent="0.25">
      <c r="A122" s="113"/>
      <c r="B122" s="412">
        <v>116</v>
      </c>
      <c r="C122" s="497" t="s">
        <v>569</v>
      </c>
      <c r="D122" s="497"/>
      <c r="E122" s="498"/>
      <c r="F122" s="113"/>
      <c r="G122" s="113"/>
      <c r="H122" s="415">
        <v>116</v>
      </c>
      <c r="I122" s="407" t="s">
        <v>569</v>
      </c>
      <c r="J122" s="408"/>
      <c r="K122" s="113"/>
    </row>
    <row r="123" spans="1:11" x14ac:dyDescent="0.25">
      <c r="A123" s="113"/>
      <c r="B123" s="412">
        <v>117</v>
      </c>
      <c r="C123" s="497" t="s">
        <v>569</v>
      </c>
      <c r="D123" s="497"/>
      <c r="E123" s="498"/>
      <c r="F123" s="113"/>
      <c r="G123" s="113"/>
      <c r="H123" s="415">
        <v>117</v>
      </c>
      <c r="I123" s="407" t="s">
        <v>569</v>
      </c>
      <c r="J123" s="408"/>
      <c r="K123" s="113"/>
    </row>
    <row r="124" spans="1:11" x14ac:dyDescent="0.25">
      <c r="A124" s="113"/>
      <c r="B124" s="412">
        <v>118</v>
      </c>
      <c r="C124" s="497" t="s">
        <v>569</v>
      </c>
      <c r="D124" s="497"/>
      <c r="E124" s="498"/>
      <c r="F124" s="113"/>
      <c r="G124" s="113"/>
      <c r="H124" s="415">
        <v>118</v>
      </c>
      <c r="I124" s="407" t="s">
        <v>569</v>
      </c>
      <c r="J124" s="408"/>
      <c r="K124" s="113"/>
    </row>
    <row r="125" spans="1:11" x14ac:dyDescent="0.25">
      <c r="A125" s="113"/>
      <c r="B125" s="412">
        <v>119</v>
      </c>
      <c r="C125" s="497" t="s">
        <v>569</v>
      </c>
      <c r="D125" s="497"/>
      <c r="E125" s="498"/>
      <c r="F125" s="113"/>
      <c r="G125" s="113"/>
      <c r="H125" s="415">
        <v>119</v>
      </c>
      <c r="I125" s="407" t="s">
        <v>569</v>
      </c>
      <c r="J125" s="408"/>
      <c r="K125" s="113"/>
    </row>
    <row r="126" spans="1:11" x14ac:dyDescent="0.25">
      <c r="A126" s="113"/>
      <c r="B126" s="412">
        <v>120</v>
      </c>
      <c r="C126" s="497" t="s">
        <v>569</v>
      </c>
      <c r="D126" s="497"/>
      <c r="E126" s="498"/>
      <c r="F126" s="113"/>
      <c r="G126" s="113"/>
      <c r="H126" s="415">
        <v>120</v>
      </c>
      <c r="I126" s="407" t="s">
        <v>569</v>
      </c>
      <c r="J126" s="408"/>
      <c r="K126" s="113"/>
    </row>
    <row r="127" spans="1:11" x14ac:dyDescent="0.25">
      <c r="A127" s="113"/>
      <c r="B127" s="113"/>
      <c r="C127" s="113"/>
      <c r="D127" s="113"/>
      <c r="E127" s="113"/>
      <c r="F127" s="113"/>
      <c r="G127" s="113"/>
      <c r="H127" s="113"/>
      <c r="I127" s="113"/>
      <c r="J127" s="113"/>
      <c r="K127" s="113"/>
    </row>
  </sheetData>
  <sheetProtection sheet="1" objects="1" scenarios="1" formatColumns="0" formatRows="0"/>
  <phoneticPr fontId="3"/>
  <dataValidations count="2">
    <dataValidation type="list" allowBlank="1" showInputMessage="1" showErrorMessage="1" sqref="J7:J126">
      <formula1>分類_出力</formula1>
    </dataValidation>
    <dataValidation type="list" allowBlank="1" showInputMessage="1" showErrorMessage="1" sqref="D7:D126">
      <formula1>"農林水産業,建設業,商業,運輸,公務"</formula1>
    </dataValidation>
  </dataValidation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0" tint="-0.34998626667073579"/>
  </sheetPr>
  <dimension ref="B1:EO1859"/>
  <sheetViews>
    <sheetView zoomScale="80" zoomScaleNormal="80" workbookViewId="0">
      <selection activeCell="F23" sqref="F23"/>
    </sheetView>
  </sheetViews>
  <sheetFormatPr defaultColWidth="9.109375" defaultRowHeight="15.75" x14ac:dyDescent="0.25"/>
  <cols>
    <col min="1" max="1" width="3.77734375" style="41" customWidth="1"/>
    <col min="2" max="2" width="5.77734375" style="41" customWidth="1"/>
    <col min="3" max="3" width="14.109375" style="41" customWidth="1"/>
    <col min="4" max="123" width="9.33203125" style="41" customWidth="1"/>
    <col min="124" max="124" width="10.109375" style="41" customWidth="1"/>
    <col min="125" max="125" width="9.44140625" style="62" customWidth="1"/>
    <col min="126" max="126" width="11.109375" style="62" customWidth="1"/>
    <col min="127" max="127" width="10.109375" style="62" customWidth="1"/>
    <col min="128" max="128" width="9.6640625" style="62" customWidth="1"/>
    <col min="129" max="130" width="10.109375" style="62" customWidth="1"/>
    <col min="131" max="132" width="9.44140625" style="62" customWidth="1"/>
    <col min="133" max="134" width="11.109375" style="62" customWidth="1"/>
    <col min="135" max="135" width="9.44140625" style="62" customWidth="1"/>
    <col min="136" max="137" width="10.109375" style="62" customWidth="1"/>
    <col min="138" max="139" width="11.109375" style="62" customWidth="1"/>
    <col min="140" max="141" width="10.88671875" style="62" customWidth="1"/>
    <col min="142" max="142" width="9.44140625" style="62" customWidth="1"/>
    <col min="143" max="143" width="10.88671875" style="62" customWidth="1"/>
    <col min="144" max="145" width="11.109375" style="62" customWidth="1"/>
    <col min="146" max="16384" width="9.109375" style="41"/>
  </cols>
  <sheetData>
    <row r="1" spans="2:145" ht="16.5" thickBot="1" x14ac:dyDescent="0.3">
      <c r="B1" s="81"/>
      <c r="C1" s="79" t="s">
        <v>821</v>
      </c>
      <c r="D1" s="82"/>
      <c r="E1" s="82" t="s">
        <v>822</v>
      </c>
      <c r="F1" s="592" t="s">
        <v>802</v>
      </c>
      <c r="G1" s="818">
        <v>23</v>
      </c>
      <c r="H1" s="592" t="s">
        <v>803</v>
      </c>
      <c r="I1" s="82" t="s">
        <v>801</v>
      </c>
      <c r="J1" s="82"/>
      <c r="K1" s="82"/>
      <c r="L1" s="82"/>
      <c r="M1" s="82"/>
      <c r="N1" s="82"/>
      <c r="O1" s="82"/>
      <c r="P1" s="82"/>
      <c r="Q1" s="82"/>
      <c r="R1" s="82"/>
      <c r="S1" s="82"/>
      <c r="T1" s="82"/>
      <c r="U1" s="82"/>
      <c r="V1" s="82"/>
      <c r="W1" s="82"/>
      <c r="X1" s="82"/>
      <c r="Y1" s="82"/>
      <c r="Z1" s="82"/>
      <c r="AA1" s="82"/>
      <c r="AB1" s="82"/>
      <c r="AC1" s="82"/>
      <c r="AD1" s="82"/>
      <c r="AE1" s="82"/>
      <c r="AF1" s="82"/>
      <c r="AG1" s="82"/>
      <c r="AH1" s="82"/>
      <c r="AI1" s="82"/>
      <c r="AJ1" s="82"/>
      <c r="AK1" s="82"/>
      <c r="AL1" s="62"/>
      <c r="AM1" s="62"/>
      <c r="AN1" s="62"/>
      <c r="AO1" s="62"/>
      <c r="AP1" s="62"/>
      <c r="AQ1" s="62"/>
      <c r="AR1" s="62"/>
      <c r="AS1" s="62"/>
      <c r="AT1" s="62"/>
      <c r="AU1" s="62"/>
      <c r="AV1" s="62"/>
      <c r="AW1" s="62"/>
      <c r="AX1" s="62"/>
      <c r="AY1" s="62"/>
      <c r="AZ1" s="62"/>
      <c r="BA1" s="62"/>
      <c r="BB1" s="62"/>
      <c r="BC1" s="62"/>
      <c r="BD1" s="62"/>
      <c r="BE1" s="62"/>
      <c r="BF1" s="62"/>
      <c r="BG1" s="62"/>
      <c r="BH1" s="62"/>
      <c r="BI1" s="62"/>
      <c r="BJ1" s="62"/>
      <c r="BK1" s="62"/>
      <c r="BL1" s="62"/>
      <c r="BM1" s="62"/>
      <c r="BN1" s="62"/>
      <c r="BO1" s="62"/>
      <c r="BP1" s="62"/>
      <c r="BQ1" s="62"/>
      <c r="BR1" s="62"/>
      <c r="BS1" s="62"/>
      <c r="BT1" s="62"/>
      <c r="BU1" s="62"/>
      <c r="BV1" s="62"/>
      <c r="BW1" s="62"/>
      <c r="BX1" s="62"/>
      <c r="BY1" s="62"/>
      <c r="BZ1" s="62"/>
      <c r="CA1" s="62"/>
      <c r="CB1" s="62"/>
      <c r="CC1" s="62"/>
      <c r="CD1" s="62"/>
      <c r="CE1" s="62"/>
      <c r="CF1" s="62"/>
      <c r="CG1" s="62"/>
      <c r="CH1" s="62"/>
      <c r="CI1" s="62"/>
      <c r="CJ1" s="62"/>
      <c r="CK1" s="62"/>
      <c r="CL1" s="62"/>
      <c r="CM1" s="62"/>
      <c r="CN1" s="62"/>
      <c r="CO1" s="62"/>
      <c r="CP1" s="62"/>
      <c r="CQ1" s="62"/>
      <c r="CR1" s="62"/>
      <c r="CS1" s="62"/>
      <c r="CT1" s="62"/>
      <c r="CU1" s="62"/>
      <c r="CV1" s="62"/>
      <c r="CW1" s="62"/>
      <c r="CX1" s="62"/>
      <c r="CY1" s="62"/>
      <c r="CZ1" s="62"/>
      <c r="DA1" s="62"/>
      <c r="DB1" s="62"/>
      <c r="DC1" s="62"/>
      <c r="DD1" s="62"/>
      <c r="DE1" s="62"/>
      <c r="DF1" s="62"/>
      <c r="DG1" s="62"/>
      <c r="DH1" s="62"/>
      <c r="DI1" s="62"/>
      <c r="DJ1" s="62"/>
      <c r="DK1" s="62"/>
      <c r="DL1" s="62"/>
      <c r="DM1" s="62"/>
      <c r="DN1" s="62"/>
      <c r="DO1" s="62"/>
      <c r="DP1" s="62"/>
      <c r="DQ1" s="62"/>
      <c r="DR1" s="62"/>
      <c r="DS1" s="62"/>
      <c r="DT1" s="62"/>
      <c r="EO1" s="63"/>
    </row>
    <row r="2" spans="2:145" x14ac:dyDescent="0.25">
      <c r="B2" s="768"/>
      <c r="C2" s="769"/>
      <c r="D2" s="770" t="s">
        <v>574</v>
      </c>
      <c r="E2" s="771" t="s">
        <v>575</v>
      </c>
      <c r="F2" s="772" t="s">
        <v>576</v>
      </c>
      <c r="G2" s="772" t="s">
        <v>577</v>
      </c>
      <c r="H2" s="772" t="s">
        <v>578</v>
      </c>
      <c r="I2" s="771" t="s">
        <v>579</v>
      </c>
      <c r="J2" s="771" t="s">
        <v>580</v>
      </c>
      <c r="K2" s="771" t="s">
        <v>581</v>
      </c>
      <c r="L2" s="771" t="s">
        <v>582</v>
      </c>
      <c r="M2" s="771" t="s">
        <v>8</v>
      </c>
      <c r="N2" s="771" t="s">
        <v>9</v>
      </c>
      <c r="O2" s="771" t="s">
        <v>11</v>
      </c>
      <c r="P2" s="771" t="s">
        <v>13</v>
      </c>
      <c r="Q2" s="771" t="s">
        <v>15</v>
      </c>
      <c r="R2" s="771" t="s">
        <v>17</v>
      </c>
      <c r="S2" s="771" t="s">
        <v>18</v>
      </c>
      <c r="T2" s="771" t="s">
        <v>19</v>
      </c>
      <c r="U2" s="771" t="s">
        <v>21</v>
      </c>
      <c r="V2" s="771" t="s">
        <v>23</v>
      </c>
      <c r="W2" s="771" t="s">
        <v>24</v>
      </c>
      <c r="X2" s="771" t="s">
        <v>26</v>
      </c>
      <c r="Y2" s="771" t="s">
        <v>27</v>
      </c>
      <c r="Z2" s="771" t="s">
        <v>29</v>
      </c>
      <c r="AA2" s="771" t="s">
        <v>31</v>
      </c>
      <c r="AB2" s="771" t="s">
        <v>33</v>
      </c>
      <c r="AC2" s="771" t="s">
        <v>35</v>
      </c>
      <c r="AD2" s="771" t="s">
        <v>36</v>
      </c>
      <c r="AE2" s="771" t="s">
        <v>37</v>
      </c>
      <c r="AF2" s="771" t="s">
        <v>38</v>
      </c>
      <c r="AG2" s="771" t="s">
        <v>40</v>
      </c>
      <c r="AH2" s="771" t="s">
        <v>41</v>
      </c>
      <c r="AI2" s="771" t="s">
        <v>42</v>
      </c>
      <c r="AJ2" s="771" t="s">
        <v>43</v>
      </c>
      <c r="AK2" s="771" t="s">
        <v>45</v>
      </c>
      <c r="AL2" s="771" t="s">
        <v>47</v>
      </c>
      <c r="AM2" s="771" t="s">
        <v>48</v>
      </c>
      <c r="AN2" s="771" t="s">
        <v>50</v>
      </c>
      <c r="AO2" s="771" t="s">
        <v>52</v>
      </c>
      <c r="AP2" s="771" t="s">
        <v>54</v>
      </c>
      <c r="AQ2" s="771" t="s">
        <v>56</v>
      </c>
      <c r="AR2" s="771" t="s">
        <v>58</v>
      </c>
      <c r="AS2" s="771" t="s">
        <v>60</v>
      </c>
      <c r="AT2" s="771" t="s">
        <v>62</v>
      </c>
      <c r="AU2" s="771" t="s">
        <v>64</v>
      </c>
      <c r="AV2" s="771" t="s">
        <v>66</v>
      </c>
      <c r="AW2" s="771" t="s">
        <v>68</v>
      </c>
      <c r="AX2" s="771" t="s">
        <v>70</v>
      </c>
      <c r="AY2" s="771" t="s">
        <v>72</v>
      </c>
      <c r="AZ2" s="771" t="s">
        <v>73</v>
      </c>
      <c r="BA2" s="771" t="s">
        <v>74</v>
      </c>
      <c r="BB2" s="771" t="s">
        <v>75</v>
      </c>
      <c r="BC2" s="771" t="s">
        <v>76</v>
      </c>
      <c r="BD2" s="771" t="s">
        <v>78</v>
      </c>
      <c r="BE2" s="771" t="s">
        <v>80</v>
      </c>
      <c r="BF2" s="771" t="s">
        <v>81</v>
      </c>
      <c r="BG2" s="771" t="s">
        <v>83</v>
      </c>
      <c r="BH2" s="771" t="s">
        <v>85</v>
      </c>
      <c r="BI2" s="771" t="s">
        <v>86</v>
      </c>
      <c r="BJ2" s="771" t="s">
        <v>87</v>
      </c>
      <c r="BK2" s="771" t="s">
        <v>89</v>
      </c>
      <c r="BL2" s="771" t="s">
        <v>91</v>
      </c>
      <c r="BM2" s="771" t="s">
        <v>92</v>
      </c>
      <c r="BN2" s="771" t="s">
        <v>94</v>
      </c>
      <c r="BO2" s="771" t="s">
        <v>96</v>
      </c>
      <c r="BP2" s="771" t="s">
        <v>97</v>
      </c>
      <c r="BQ2" s="771" t="s">
        <v>99</v>
      </c>
      <c r="BR2" s="771" t="s">
        <v>101</v>
      </c>
      <c r="BS2" s="771" t="s">
        <v>103</v>
      </c>
      <c r="BT2" s="771" t="s">
        <v>105</v>
      </c>
      <c r="BU2" s="771" t="s">
        <v>107</v>
      </c>
      <c r="BV2" s="771" t="s">
        <v>109</v>
      </c>
      <c r="BW2" s="771" t="s">
        <v>111</v>
      </c>
      <c r="BX2" s="771" t="s">
        <v>113</v>
      </c>
      <c r="BY2" s="771" t="s">
        <v>115</v>
      </c>
      <c r="BZ2" s="771" t="s">
        <v>117</v>
      </c>
      <c r="CA2" s="771" t="s">
        <v>119</v>
      </c>
      <c r="CB2" s="771" t="s">
        <v>121</v>
      </c>
      <c r="CC2" s="771" t="s">
        <v>123</v>
      </c>
      <c r="CD2" s="771" t="s">
        <v>125</v>
      </c>
      <c r="CE2" s="771" t="s">
        <v>127</v>
      </c>
      <c r="CF2" s="771" t="s">
        <v>129</v>
      </c>
      <c r="CG2" s="771" t="s">
        <v>131</v>
      </c>
      <c r="CH2" s="771" t="s">
        <v>133</v>
      </c>
      <c r="CI2" s="771" t="s">
        <v>135</v>
      </c>
      <c r="CJ2" s="771" t="s">
        <v>137</v>
      </c>
      <c r="CK2" s="771" t="s">
        <v>139</v>
      </c>
      <c r="CL2" s="771" t="s">
        <v>140</v>
      </c>
      <c r="CM2" s="771" t="s">
        <v>142</v>
      </c>
      <c r="CN2" s="771" t="s">
        <v>144</v>
      </c>
      <c r="CO2" s="771" t="s">
        <v>146</v>
      </c>
      <c r="CP2" s="771" t="s">
        <v>148</v>
      </c>
      <c r="CQ2" s="771" t="s">
        <v>149</v>
      </c>
      <c r="CR2" s="771" t="s">
        <v>151</v>
      </c>
      <c r="CS2" s="771" t="s">
        <v>153</v>
      </c>
      <c r="CT2" s="771" t="s">
        <v>155</v>
      </c>
      <c r="CU2" s="771" t="s">
        <v>156</v>
      </c>
      <c r="CV2" s="771" t="s">
        <v>157</v>
      </c>
      <c r="CW2" s="771" t="s">
        <v>159</v>
      </c>
      <c r="CX2" s="771" t="s">
        <v>160</v>
      </c>
      <c r="CY2" s="771" t="s">
        <v>162</v>
      </c>
      <c r="CZ2" s="771" t="s">
        <v>164</v>
      </c>
      <c r="DA2" s="771" t="s">
        <v>165</v>
      </c>
      <c r="DB2" s="771" t="s">
        <v>167</v>
      </c>
      <c r="DC2" s="771" t="s">
        <v>169</v>
      </c>
      <c r="DD2" s="771" t="s">
        <v>549</v>
      </c>
      <c r="DE2" s="771" t="s">
        <v>550</v>
      </c>
      <c r="DF2" s="771" t="s">
        <v>551</v>
      </c>
      <c r="DG2" s="771" t="s">
        <v>552</v>
      </c>
      <c r="DH2" s="771" t="s">
        <v>553</v>
      </c>
      <c r="DI2" s="771" t="s">
        <v>554</v>
      </c>
      <c r="DJ2" s="771" t="s">
        <v>558</v>
      </c>
      <c r="DK2" s="771" t="s">
        <v>559</v>
      </c>
      <c r="DL2" s="771" t="s">
        <v>560</v>
      </c>
      <c r="DM2" s="771" t="s">
        <v>561</v>
      </c>
      <c r="DN2" s="771" t="s">
        <v>562</v>
      </c>
      <c r="DO2" s="771" t="s">
        <v>563</v>
      </c>
      <c r="DP2" s="771" t="s">
        <v>564</v>
      </c>
      <c r="DQ2" s="771" t="s">
        <v>565</v>
      </c>
      <c r="DR2" s="771" t="s">
        <v>566</v>
      </c>
      <c r="DS2" s="771" t="s">
        <v>567</v>
      </c>
      <c r="DT2" s="773"/>
      <c r="DU2" s="771"/>
      <c r="DV2" s="771"/>
      <c r="DW2" s="771"/>
      <c r="DX2" s="771"/>
      <c r="DY2" s="771"/>
      <c r="DZ2" s="771"/>
      <c r="EA2" s="771"/>
      <c r="EB2" s="771"/>
      <c r="EC2" s="770"/>
      <c r="ED2" s="773"/>
      <c r="EE2" s="771"/>
      <c r="EF2" s="771"/>
      <c r="EG2" s="771"/>
      <c r="EH2" s="773"/>
      <c r="EI2" s="773"/>
      <c r="EJ2" s="771"/>
      <c r="EK2" s="771"/>
      <c r="EL2" s="771"/>
      <c r="EM2" s="771"/>
      <c r="EN2" s="773"/>
      <c r="EO2" s="773"/>
    </row>
    <row r="3" spans="2:145" ht="36" x14ac:dyDescent="0.25">
      <c r="B3" s="774"/>
      <c r="C3" s="775"/>
      <c r="D3" s="776" t="str">
        <f t="array" ref="D3:DS3">TRANSPOSE(分類_中分類)</f>
        <v>食用耕種農業</v>
      </c>
      <c r="E3" s="777" t="str">
        <v>非食用耕種農業</v>
      </c>
      <c r="F3" s="777" t="str">
        <v>畜産</v>
      </c>
      <c r="G3" s="777" t="str">
        <v>農業サービス</v>
      </c>
      <c r="H3" s="777" t="str">
        <v>林業</v>
      </c>
      <c r="I3" s="777" t="str">
        <v>漁業</v>
      </c>
      <c r="J3" s="777" t="str">
        <v>金属鉱物・非金属鉱物</v>
      </c>
      <c r="K3" s="777" t="str">
        <v>石炭・原油・天然ガス</v>
      </c>
      <c r="L3" s="777" t="str">
        <v>食肉・畜産食料品</v>
      </c>
      <c r="M3" s="777" t="str">
        <v>水産食料品</v>
      </c>
      <c r="N3" s="777" t="str">
        <v>精穀・製粉</v>
      </c>
      <c r="O3" s="777" t="str">
        <v>その他の食料品</v>
      </c>
      <c r="P3" s="777" t="str">
        <v>飲料</v>
      </c>
      <c r="Q3" s="778" t="str">
        <v>飼料・有機質肥料（別掲を除く。）・たばこ</v>
      </c>
      <c r="R3" s="777" t="str">
        <v>繊維工業製品</v>
      </c>
      <c r="S3" s="777" t="str">
        <v>衣服・その他の繊維製品</v>
      </c>
      <c r="T3" s="777" t="str">
        <v>木材・木製品</v>
      </c>
      <c r="U3" s="777" t="str">
        <v>家具・装備品</v>
      </c>
      <c r="V3" s="777" t="str">
        <v>パルプ・紙・板紙・加工紙</v>
      </c>
      <c r="W3" s="777" t="str">
        <v>紙加工品</v>
      </c>
      <c r="X3" s="777" t="str">
        <v>印刷・製版・製本</v>
      </c>
      <c r="Y3" s="777" t="str">
        <v>化学肥料</v>
      </c>
      <c r="Z3" s="777" t="str">
        <v>無機化学工業製品</v>
      </c>
      <c r="AA3" s="777" t="str">
        <v>有機化学工業製品・合成樹脂</v>
      </c>
      <c r="AB3" s="777" t="str">
        <v>医薬品</v>
      </c>
      <c r="AC3" s="779" t="str">
        <v>化学最終製品（医薬品を除く。）</v>
      </c>
      <c r="AD3" s="777" t="str">
        <v>石油・石炭製品</v>
      </c>
      <c r="AE3" s="777" t="str">
        <v>プラスチック製品</v>
      </c>
      <c r="AF3" s="777" t="str">
        <v>ゴム製品</v>
      </c>
      <c r="AG3" s="777" t="str">
        <v>なめし革・毛皮・同製品</v>
      </c>
      <c r="AH3" s="777" t="str">
        <v>ガラス・ガラス製品</v>
      </c>
      <c r="AI3" s="777" t="str">
        <v>セメント・セメント製品</v>
      </c>
      <c r="AJ3" s="777" t="str">
        <v>陶磁器</v>
      </c>
      <c r="AK3" s="777" t="str">
        <v>その他の窯業・土石製品</v>
      </c>
      <c r="AL3" s="777" t="str">
        <v>銑鉄・粗鋼</v>
      </c>
      <c r="AM3" s="777" t="str">
        <v>鋼材</v>
      </c>
      <c r="AN3" s="777" t="str">
        <v>鋳鍛造品</v>
      </c>
      <c r="AO3" s="777" t="str">
        <v>その他の鉄鋼製品</v>
      </c>
      <c r="AP3" s="777" t="str">
        <v>非鉄金属製錬・精製</v>
      </c>
      <c r="AQ3" s="777" t="str">
        <v>非鉄金属加工製品</v>
      </c>
      <c r="AR3" s="777" t="str">
        <v>建設・建築用金属製品</v>
      </c>
      <c r="AS3" s="777" t="str">
        <v>その他の金属製品</v>
      </c>
      <c r="AT3" s="777" t="str">
        <v>はん用機械</v>
      </c>
      <c r="AU3" s="777" t="str">
        <v>生産用機械</v>
      </c>
      <c r="AV3" s="777" t="str">
        <v>業務用機械</v>
      </c>
      <c r="AW3" s="777" t="str">
        <v>電子デバイス</v>
      </c>
      <c r="AX3" s="777" t="str">
        <v>その他の電子部品</v>
      </c>
      <c r="AY3" s="777" t="str">
        <v>産業用電気機器</v>
      </c>
      <c r="AZ3" s="777" t="str">
        <v>民生用電気機器</v>
      </c>
      <c r="BA3" s="777" t="str">
        <v>電子応用装置・電気計測器</v>
      </c>
      <c r="BB3" s="777" t="str">
        <v>その他の電気機械</v>
      </c>
      <c r="BC3" s="777" t="str">
        <v>通信機械・同関連機器</v>
      </c>
      <c r="BD3" s="777" t="str">
        <v>電子計算機・同附属装置</v>
      </c>
      <c r="BE3" s="777" t="str">
        <v>自動車</v>
      </c>
      <c r="BF3" s="777" t="str">
        <v>自動車部品・同附属品</v>
      </c>
      <c r="BG3" s="777" t="str">
        <v>船舶・同修理</v>
      </c>
      <c r="BH3" s="777" t="str">
        <v>その他の輸送機械・同修理</v>
      </c>
      <c r="BI3" s="777" t="str">
        <v>その他の製造工業製品</v>
      </c>
      <c r="BJ3" s="777" t="str">
        <v>再生資源回収・加工処理</v>
      </c>
      <c r="BK3" s="777" t="str">
        <v>建築</v>
      </c>
      <c r="BL3" s="777" t="str">
        <v>建設補修</v>
      </c>
      <c r="BM3" s="777" t="str">
        <v>公共事業</v>
      </c>
      <c r="BN3" s="777" t="str">
        <v>その他の土木建設</v>
      </c>
      <c r="BO3" s="777" t="str">
        <v>電力</v>
      </c>
      <c r="BP3" s="777" t="str">
        <v>ガス・熱供給</v>
      </c>
      <c r="BQ3" s="777" t="str">
        <v>水道</v>
      </c>
      <c r="BR3" s="777" t="str">
        <v>廃棄物処理</v>
      </c>
      <c r="BS3" s="777" t="str">
        <v>商業</v>
      </c>
      <c r="BT3" s="777" t="str">
        <v>金融・保険</v>
      </c>
      <c r="BU3" s="777" t="str">
        <v>不動産仲介及び賃貸</v>
      </c>
      <c r="BV3" s="777" t="str">
        <v>住宅賃貸料</v>
      </c>
      <c r="BW3" s="777" t="str">
        <v>住宅賃貸料（帰属家賃）</v>
      </c>
      <c r="BX3" s="777" t="str">
        <v>鉄道輸送</v>
      </c>
      <c r="BY3" s="777" t="str">
        <v>道路輸送</v>
      </c>
      <c r="BZ3" s="777" t="str">
        <v>水運</v>
      </c>
      <c r="CA3" s="777" t="str">
        <v>航空輸送</v>
      </c>
      <c r="CB3" s="777" t="str">
        <v>貨物利用運送</v>
      </c>
      <c r="CC3" s="777" t="str">
        <v>倉庫</v>
      </c>
      <c r="CD3" s="777" t="str">
        <v>運輸附帯サービス</v>
      </c>
      <c r="CE3" s="777" t="str">
        <v>郵便・信書便</v>
      </c>
      <c r="CF3" s="777" t="str">
        <v>通信</v>
      </c>
      <c r="CG3" s="777" t="str">
        <v>放送</v>
      </c>
      <c r="CH3" s="777" t="str">
        <v>情報サービス</v>
      </c>
      <c r="CI3" s="777" t="str">
        <v>インターネット附随サービス</v>
      </c>
      <c r="CJ3" s="777" t="str">
        <v>映像・音声・文字情報制作</v>
      </c>
      <c r="CK3" s="777" t="str">
        <v>公務</v>
      </c>
      <c r="CL3" s="777" t="str">
        <v>教育</v>
      </c>
      <c r="CM3" s="777" t="str">
        <v>研究</v>
      </c>
      <c r="CN3" s="777" t="str">
        <v>医療</v>
      </c>
      <c r="CO3" s="777" t="str">
        <v>保健衛生</v>
      </c>
      <c r="CP3" s="777" t="str">
        <v>社会保険・社会福祉</v>
      </c>
      <c r="CQ3" s="777" t="str">
        <v>介護</v>
      </c>
      <c r="CR3" s="777" t="str">
        <v>その他の非営利団体サービス</v>
      </c>
      <c r="CS3" s="777" t="str">
        <v>物品賃貸サービス</v>
      </c>
      <c r="CT3" s="777" t="str">
        <v>広告</v>
      </c>
      <c r="CU3" s="777" t="str">
        <v>自動車整備・機械修理</v>
      </c>
      <c r="CV3" s="777" t="str">
        <v>その他の対事業所サービス</v>
      </c>
      <c r="CW3" s="777" t="str">
        <v>宿泊業</v>
      </c>
      <c r="CX3" s="777" t="str">
        <v>飲食サービス</v>
      </c>
      <c r="CY3" s="777" t="str">
        <v>洗濯・理容・美容・浴場業</v>
      </c>
      <c r="CZ3" s="777" t="str">
        <v>娯楽サービス</v>
      </c>
      <c r="DA3" s="777" t="str">
        <v>その他の対個人サービス</v>
      </c>
      <c r="DB3" s="777" t="str">
        <v>事務用品</v>
      </c>
      <c r="DC3" s="777" t="str">
        <v>分類不明</v>
      </c>
      <c r="DD3" s="777" t="str">
        <v>-</v>
      </c>
      <c r="DE3" s="777" t="str">
        <v>-</v>
      </c>
      <c r="DF3" s="777" t="str">
        <v>-</v>
      </c>
      <c r="DG3" s="777" t="str">
        <v>-</v>
      </c>
      <c r="DH3" s="777" t="str">
        <v>-</v>
      </c>
      <c r="DI3" s="777" t="str">
        <v>-</v>
      </c>
      <c r="DJ3" s="777" t="str">
        <v>-</v>
      </c>
      <c r="DK3" s="777" t="str">
        <v>-</v>
      </c>
      <c r="DL3" s="777" t="str">
        <v>-</v>
      </c>
      <c r="DM3" s="777" t="str">
        <v>-</v>
      </c>
      <c r="DN3" s="777" t="str">
        <v>-</v>
      </c>
      <c r="DO3" s="777" t="str">
        <v>-</v>
      </c>
      <c r="DP3" s="777" t="str">
        <v>-</v>
      </c>
      <c r="DQ3" s="777" t="str">
        <v>-</v>
      </c>
      <c r="DR3" s="777" t="str">
        <v>-</v>
      </c>
      <c r="DS3" s="777" t="str">
        <v>-</v>
      </c>
      <c r="DT3" s="780" t="s">
        <v>349</v>
      </c>
      <c r="DU3" s="777" t="s">
        <v>335</v>
      </c>
      <c r="DV3" s="777" t="s">
        <v>336</v>
      </c>
      <c r="DW3" s="777" t="s">
        <v>332</v>
      </c>
      <c r="DX3" s="779" t="s">
        <v>333</v>
      </c>
      <c r="DY3" s="777" t="s">
        <v>344</v>
      </c>
      <c r="DZ3" s="777" t="s">
        <v>345</v>
      </c>
      <c r="EA3" s="777" t="s">
        <v>257</v>
      </c>
      <c r="EB3" s="777" t="s">
        <v>258</v>
      </c>
      <c r="EC3" s="776" t="s">
        <v>346</v>
      </c>
      <c r="ED3" s="780" t="s">
        <v>347</v>
      </c>
      <c r="EE3" s="777" t="s">
        <v>337</v>
      </c>
      <c r="EF3" s="777" t="s">
        <v>338</v>
      </c>
      <c r="EG3" s="777" t="s">
        <v>260</v>
      </c>
      <c r="EH3" s="780" t="s">
        <v>334</v>
      </c>
      <c r="EI3" s="780" t="s">
        <v>259</v>
      </c>
      <c r="EJ3" s="777" t="s">
        <v>339</v>
      </c>
      <c r="EK3" s="777" t="s">
        <v>340</v>
      </c>
      <c r="EL3" s="777" t="s">
        <v>341</v>
      </c>
      <c r="EM3" s="777" t="s">
        <v>342</v>
      </c>
      <c r="EN3" s="780" t="s">
        <v>343</v>
      </c>
      <c r="EO3" s="780" t="s">
        <v>348</v>
      </c>
    </row>
    <row r="4" spans="2:145" x14ac:dyDescent="0.25">
      <c r="B4" s="758" t="s">
        <v>574</v>
      </c>
      <c r="C4" s="759" t="str">
        <f t="array" ref="C4:C123">分類_中分類</f>
        <v>食用耕種農業</v>
      </c>
      <c r="D4" s="743">
        <v>16691</v>
      </c>
      <c r="E4" s="744">
        <v>1090</v>
      </c>
      <c r="F4" s="744">
        <v>8502</v>
      </c>
      <c r="G4" s="744">
        <v>820</v>
      </c>
      <c r="H4" s="744">
        <v>143</v>
      </c>
      <c r="I4" s="744">
        <v>0</v>
      </c>
      <c r="J4" s="744">
        <v>0</v>
      </c>
      <c r="K4" s="744">
        <v>0</v>
      </c>
      <c r="L4" s="744">
        <v>223</v>
      </c>
      <c r="M4" s="744">
        <v>499</v>
      </c>
      <c r="N4" s="744">
        <v>104662</v>
      </c>
      <c r="O4" s="744">
        <v>78951</v>
      </c>
      <c r="P4" s="744">
        <v>3322</v>
      </c>
      <c r="Q4" s="744">
        <v>42992</v>
      </c>
      <c r="R4" s="744">
        <v>0</v>
      </c>
      <c r="S4" s="744">
        <v>0</v>
      </c>
      <c r="T4" s="744">
        <v>0</v>
      </c>
      <c r="U4" s="744">
        <v>0</v>
      </c>
      <c r="V4" s="744">
        <v>0</v>
      </c>
      <c r="W4" s="744">
        <v>0</v>
      </c>
      <c r="X4" s="744">
        <v>0</v>
      </c>
      <c r="Y4" s="744">
        <v>0</v>
      </c>
      <c r="Z4" s="744">
        <v>0</v>
      </c>
      <c r="AA4" s="744">
        <v>0</v>
      </c>
      <c r="AB4" s="744">
        <v>0</v>
      </c>
      <c r="AC4" s="744">
        <v>0</v>
      </c>
      <c r="AD4" s="744">
        <v>0</v>
      </c>
      <c r="AE4" s="744">
        <v>0</v>
      </c>
      <c r="AF4" s="744">
        <v>0</v>
      </c>
      <c r="AG4" s="744">
        <v>0</v>
      </c>
      <c r="AH4" s="744">
        <v>0</v>
      </c>
      <c r="AI4" s="744">
        <v>0</v>
      </c>
      <c r="AJ4" s="744">
        <v>0</v>
      </c>
      <c r="AK4" s="744">
        <v>0</v>
      </c>
      <c r="AL4" s="744">
        <v>0</v>
      </c>
      <c r="AM4" s="744">
        <v>0</v>
      </c>
      <c r="AN4" s="744">
        <v>0</v>
      </c>
      <c r="AO4" s="744">
        <v>0</v>
      </c>
      <c r="AP4" s="744">
        <v>0</v>
      </c>
      <c r="AQ4" s="744">
        <v>0</v>
      </c>
      <c r="AR4" s="744">
        <v>0</v>
      </c>
      <c r="AS4" s="744">
        <v>0</v>
      </c>
      <c r="AT4" s="744">
        <v>0</v>
      </c>
      <c r="AU4" s="744">
        <v>0</v>
      </c>
      <c r="AV4" s="744">
        <v>0</v>
      </c>
      <c r="AW4" s="744">
        <v>0</v>
      </c>
      <c r="AX4" s="744">
        <v>0</v>
      </c>
      <c r="AY4" s="744">
        <v>0</v>
      </c>
      <c r="AZ4" s="744">
        <v>0</v>
      </c>
      <c r="BA4" s="744">
        <v>0</v>
      </c>
      <c r="BB4" s="744">
        <v>0</v>
      </c>
      <c r="BC4" s="744">
        <v>0</v>
      </c>
      <c r="BD4" s="744">
        <v>0</v>
      </c>
      <c r="BE4" s="744">
        <v>0</v>
      </c>
      <c r="BF4" s="744">
        <v>0</v>
      </c>
      <c r="BG4" s="744">
        <v>0</v>
      </c>
      <c r="BH4" s="744">
        <v>0</v>
      </c>
      <c r="BI4" s="744">
        <v>143</v>
      </c>
      <c r="BJ4" s="744">
        <v>0</v>
      </c>
      <c r="BK4" s="744">
        <v>0</v>
      </c>
      <c r="BL4" s="744">
        <v>5</v>
      </c>
      <c r="BM4" s="744">
        <v>0</v>
      </c>
      <c r="BN4" s="744">
        <v>0</v>
      </c>
      <c r="BO4" s="744">
        <v>0</v>
      </c>
      <c r="BP4" s="744">
        <v>0</v>
      </c>
      <c r="BQ4" s="744">
        <v>0</v>
      </c>
      <c r="BR4" s="744">
        <v>0</v>
      </c>
      <c r="BS4" s="744">
        <v>0</v>
      </c>
      <c r="BT4" s="744">
        <v>0</v>
      </c>
      <c r="BU4" s="744">
        <v>0</v>
      </c>
      <c r="BV4" s="744">
        <v>0</v>
      </c>
      <c r="BW4" s="744">
        <v>0</v>
      </c>
      <c r="BX4" s="744">
        <v>0</v>
      </c>
      <c r="BY4" s="744">
        <v>0</v>
      </c>
      <c r="BZ4" s="744">
        <v>0</v>
      </c>
      <c r="CA4" s="744">
        <v>0</v>
      </c>
      <c r="CB4" s="744">
        <v>0</v>
      </c>
      <c r="CC4" s="744">
        <v>0</v>
      </c>
      <c r="CD4" s="744">
        <v>418</v>
      </c>
      <c r="CE4" s="744">
        <v>0</v>
      </c>
      <c r="CF4" s="744">
        <v>0</v>
      </c>
      <c r="CG4" s="744">
        <v>0</v>
      </c>
      <c r="CH4" s="744">
        <v>0</v>
      </c>
      <c r="CI4" s="744">
        <v>0</v>
      </c>
      <c r="CJ4" s="744">
        <v>0</v>
      </c>
      <c r="CK4" s="744">
        <v>222</v>
      </c>
      <c r="CL4" s="744">
        <v>15</v>
      </c>
      <c r="CM4" s="744">
        <v>0</v>
      </c>
      <c r="CN4" s="744">
        <v>1139</v>
      </c>
      <c r="CO4" s="744">
        <v>0</v>
      </c>
      <c r="CP4" s="744">
        <v>2099</v>
      </c>
      <c r="CQ4" s="744">
        <v>2198</v>
      </c>
      <c r="CR4" s="744">
        <v>252</v>
      </c>
      <c r="CS4" s="744">
        <v>0</v>
      </c>
      <c r="CT4" s="744">
        <v>0</v>
      </c>
      <c r="CU4" s="744">
        <v>0</v>
      </c>
      <c r="CV4" s="744">
        <v>0</v>
      </c>
      <c r="CW4" s="744">
        <v>6667</v>
      </c>
      <c r="CX4" s="744">
        <v>16595</v>
      </c>
      <c r="CY4" s="744">
        <v>0</v>
      </c>
      <c r="CZ4" s="744">
        <v>45</v>
      </c>
      <c r="DA4" s="744">
        <v>307</v>
      </c>
      <c r="DB4" s="744">
        <v>0</v>
      </c>
      <c r="DC4" s="744">
        <v>0</v>
      </c>
      <c r="DD4" s="744" t="s">
        <v>569</v>
      </c>
      <c r="DE4" s="744" t="s">
        <v>569</v>
      </c>
      <c r="DF4" s="744" t="s">
        <v>569</v>
      </c>
      <c r="DG4" s="744" t="s">
        <v>569</v>
      </c>
      <c r="DH4" s="744" t="s">
        <v>569</v>
      </c>
      <c r="DI4" s="744" t="s">
        <v>569</v>
      </c>
      <c r="DJ4" s="744" t="s">
        <v>569</v>
      </c>
      <c r="DK4" s="744" t="s">
        <v>569</v>
      </c>
      <c r="DL4" s="744" t="s">
        <v>569</v>
      </c>
      <c r="DM4" s="744" t="s">
        <v>569</v>
      </c>
      <c r="DN4" s="744" t="s">
        <v>569</v>
      </c>
      <c r="DO4" s="744" t="s">
        <v>569</v>
      </c>
      <c r="DP4" s="744" t="s">
        <v>569</v>
      </c>
      <c r="DQ4" s="744" t="s">
        <v>569</v>
      </c>
      <c r="DR4" s="744" t="s">
        <v>569</v>
      </c>
      <c r="DS4" s="744" t="s">
        <v>569</v>
      </c>
      <c r="DT4" s="745">
        <v>288000</v>
      </c>
      <c r="DU4" s="744">
        <v>950</v>
      </c>
      <c r="DV4" s="744">
        <v>99113</v>
      </c>
      <c r="DW4" s="744">
        <v>0</v>
      </c>
      <c r="DX4" s="744">
        <v>0</v>
      </c>
      <c r="DY4" s="744">
        <v>0</v>
      </c>
      <c r="DZ4" s="744">
        <v>457</v>
      </c>
      <c r="EA4" s="744">
        <v>-1454</v>
      </c>
      <c r="EB4" s="744">
        <v>4</v>
      </c>
      <c r="EC4" s="743">
        <v>99070</v>
      </c>
      <c r="ED4" s="745">
        <v>387070</v>
      </c>
      <c r="EE4" s="744">
        <v>117</v>
      </c>
      <c r="EF4" s="744">
        <v>287399</v>
      </c>
      <c r="EG4" s="744">
        <v>287516</v>
      </c>
      <c r="EH4" s="745">
        <v>386586</v>
      </c>
      <c r="EI4" s="745">
        <v>674586</v>
      </c>
      <c r="EJ4" s="744">
        <v>-78954</v>
      </c>
      <c r="EK4" s="744">
        <v>-113441</v>
      </c>
      <c r="EL4" s="744">
        <v>-5204</v>
      </c>
      <c r="EM4" s="744">
        <v>-197599</v>
      </c>
      <c r="EN4" s="745">
        <v>188987</v>
      </c>
      <c r="EO4" s="745">
        <v>476987</v>
      </c>
    </row>
    <row r="5" spans="2:145" x14ac:dyDescent="0.25">
      <c r="B5" s="758" t="s">
        <v>575</v>
      </c>
      <c r="C5" s="759" t="str">
        <v>非食用耕種農業</v>
      </c>
      <c r="D5" s="743">
        <v>5313</v>
      </c>
      <c r="E5" s="744">
        <v>4951</v>
      </c>
      <c r="F5" s="744">
        <v>92819</v>
      </c>
      <c r="G5" s="744">
        <v>90</v>
      </c>
      <c r="H5" s="744">
        <v>0</v>
      </c>
      <c r="I5" s="744">
        <v>0</v>
      </c>
      <c r="J5" s="744">
        <v>0</v>
      </c>
      <c r="K5" s="744">
        <v>0</v>
      </c>
      <c r="L5" s="744">
        <v>0</v>
      </c>
      <c r="M5" s="744">
        <v>0</v>
      </c>
      <c r="N5" s="744">
        <v>0</v>
      </c>
      <c r="O5" s="744">
        <v>27</v>
      </c>
      <c r="P5" s="744">
        <v>0</v>
      </c>
      <c r="Q5" s="744">
        <v>3889</v>
      </c>
      <c r="R5" s="744">
        <v>30</v>
      </c>
      <c r="S5" s="744">
        <v>116</v>
      </c>
      <c r="T5" s="744">
        <v>1</v>
      </c>
      <c r="U5" s="744">
        <v>0</v>
      </c>
      <c r="V5" s="744">
        <v>121</v>
      </c>
      <c r="W5" s="744">
        <v>1</v>
      </c>
      <c r="X5" s="744">
        <v>0</v>
      </c>
      <c r="Y5" s="744">
        <v>0</v>
      </c>
      <c r="Z5" s="744">
        <v>0</v>
      </c>
      <c r="AA5" s="744">
        <v>9</v>
      </c>
      <c r="AB5" s="744">
        <v>192</v>
      </c>
      <c r="AC5" s="744">
        <v>15</v>
      </c>
      <c r="AD5" s="744">
        <v>0</v>
      </c>
      <c r="AE5" s="744">
        <v>0</v>
      </c>
      <c r="AF5" s="744">
        <v>628</v>
      </c>
      <c r="AG5" s="744">
        <v>0</v>
      </c>
      <c r="AH5" s="744">
        <v>0</v>
      </c>
      <c r="AI5" s="744">
        <v>0</v>
      </c>
      <c r="AJ5" s="744">
        <v>0</v>
      </c>
      <c r="AK5" s="744">
        <v>12</v>
      </c>
      <c r="AL5" s="744">
        <v>0</v>
      </c>
      <c r="AM5" s="744">
        <v>0</v>
      </c>
      <c r="AN5" s="744">
        <v>0</v>
      </c>
      <c r="AO5" s="744">
        <v>0</v>
      </c>
      <c r="AP5" s="744">
        <v>0</v>
      </c>
      <c r="AQ5" s="744">
        <v>0</v>
      </c>
      <c r="AR5" s="744">
        <v>0</v>
      </c>
      <c r="AS5" s="744">
        <v>0</v>
      </c>
      <c r="AT5" s="744">
        <v>0</v>
      </c>
      <c r="AU5" s="744">
        <v>0</v>
      </c>
      <c r="AV5" s="744">
        <v>0</v>
      </c>
      <c r="AW5" s="744">
        <v>0</v>
      </c>
      <c r="AX5" s="744">
        <v>0</v>
      </c>
      <c r="AY5" s="744">
        <v>0</v>
      </c>
      <c r="AZ5" s="744">
        <v>0</v>
      </c>
      <c r="BA5" s="744">
        <v>0</v>
      </c>
      <c r="BB5" s="744">
        <v>0</v>
      </c>
      <c r="BC5" s="744">
        <v>0</v>
      </c>
      <c r="BD5" s="744">
        <v>0</v>
      </c>
      <c r="BE5" s="744">
        <v>0</v>
      </c>
      <c r="BF5" s="744">
        <v>0</v>
      </c>
      <c r="BG5" s="744">
        <v>0</v>
      </c>
      <c r="BH5" s="744">
        <v>0</v>
      </c>
      <c r="BI5" s="744">
        <v>58</v>
      </c>
      <c r="BJ5" s="744">
        <v>0</v>
      </c>
      <c r="BK5" s="744">
        <v>545</v>
      </c>
      <c r="BL5" s="744">
        <v>0</v>
      </c>
      <c r="BM5" s="744">
        <v>3795</v>
      </c>
      <c r="BN5" s="744">
        <v>284</v>
      </c>
      <c r="BO5" s="744">
        <v>0</v>
      </c>
      <c r="BP5" s="744">
        <v>0</v>
      </c>
      <c r="BQ5" s="744">
        <v>0</v>
      </c>
      <c r="BR5" s="744">
        <v>0</v>
      </c>
      <c r="BS5" s="744">
        <v>409</v>
      </c>
      <c r="BT5" s="744">
        <v>0</v>
      </c>
      <c r="BU5" s="744">
        <v>0</v>
      </c>
      <c r="BV5" s="744">
        <v>0</v>
      </c>
      <c r="BW5" s="744">
        <v>10</v>
      </c>
      <c r="BX5" s="744">
        <v>0</v>
      </c>
      <c r="BY5" s="744">
        <v>0</v>
      </c>
      <c r="BZ5" s="744">
        <v>0</v>
      </c>
      <c r="CA5" s="744">
        <v>0</v>
      </c>
      <c r="CB5" s="744">
        <v>0</v>
      </c>
      <c r="CC5" s="744">
        <v>0</v>
      </c>
      <c r="CD5" s="744">
        <v>0</v>
      </c>
      <c r="CE5" s="744">
        <v>0</v>
      </c>
      <c r="CF5" s="744">
        <v>0</v>
      </c>
      <c r="CG5" s="744">
        <v>0</v>
      </c>
      <c r="CH5" s="744">
        <v>0</v>
      </c>
      <c r="CI5" s="744">
        <v>0</v>
      </c>
      <c r="CJ5" s="744">
        <v>0</v>
      </c>
      <c r="CK5" s="744">
        <v>6</v>
      </c>
      <c r="CL5" s="744">
        <v>145</v>
      </c>
      <c r="CM5" s="744">
        <v>0</v>
      </c>
      <c r="CN5" s="744">
        <v>42</v>
      </c>
      <c r="CO5" s="744">
        <v>0</v>
      </c>
      <c r="CP5" s="744">
        <v>81</v>
      </c>
      <c r="CQ5" s="744">
        <v>14</v>
      </c>
      <c r="CR5" s="744">
        <v>164</v>
      </c>
      <c r="CS5" s="744">
        <v>22</v>
      </c>
      <c r="CT5" s="744">
        <v>0</v>
      </c>
      <c r="CU5" s="744">
        <v>0</v>
      </c>
      <c r="CV5" s="744">
        <v>1</v>
      </c>
      <c r="CW5" s="744">
        <v>127</v>
      </c>
      <c r="CX5" s="744">
        <v>213</v>
      </c>
      <c r="CY5" s="744">
        <v>14</v>
      </c>
      <c r="CZ5" s="744">
        <v>628</v>
      </c>
      <c r="DA5" s="744">
        <v>927</v>
      </c>
      <c r="DB5" s="744">
        <v>0</v>
      </c>
      <c r="DC5" s="744">
        <v>0</v>
      </c>
      <c r="DD5" s="744" t="s">
        <v>569</v>
      </c>
      <c r="DE5" s="744" t="s">
        <v>569</v>
      </c>
      <c r="DF5" s="744" t="s">
        <v>569</v>
      </c>
      <c r="DG5" s="744" t="s">
        <v>569</v>
      </c>
      <c r="DH5" s="744" t="s">
        <v>569</v>
      </c>
      <c r="DI5" s="744" t="s">
        <v>569</v>
      </c>
      <c r="DJ5" s="744" t="s">
        <v>569</v>
      </c>
      <c r="DK5" s="744" t="s">
        <v>569</v>
      </c>
      <c r="DL5" s="744" t="s">
        <v>569</v>
      </c>
      <c r="DM5" s="744" t="s">
        <v>569</v>
      </c>
      <c r="DN5" s="744" t="s">
        <v>569</v>
      </c>
      <c r="DO5" s="744" t="s">
        <v>569</v>
      </c>
      <c r="DP5" s="744" t="s">
        <v>569</v>
      </c>
      <c r="DQ5" s="744" t="s">
        <v>569</v>
      </c>
      <c r="DR5" s="744" t="s">
        <v>569</v>
      </c>
      <c r="DS5" s="744" t="s">
        <v>569</v>
      </c>
      <c r="DT5" s="745">
        <v>115699</v>
      </c>
      <c r="DU5" s="744">
        <v>713</v>
      </c>
      <c r="DV5" s="744">
        <v>13422</v>
      </c>
      <c r="DW5" s="744">
        <v>0</v>
      </c>
      <c r="DX5" s="744">
        <v>0</v>
      </c>
      <c r="DY5" s="744">
        <v>0</v>
      </c>
      <c r="DZ5" s="744">
        <v>0</v>
      </c>
      <c r="EA5" s="744">
        <v>8</v>
      </c>
      <c r="EB5" s="744">
        <v>25</v>
      </c>
      <c r="EC5" s="743">
        <v>14168</v>
      </c>
      <c r="ED5" s="745">
        <v>129867</v>
      </c>
      <c r="EE5" s="744">
        <v>492</v>
      </c>
      <c r="EF5" s="744">
        <v>75625</v>
      </c>
      <c r="EG5" s="744">
        <v>76117</v>
      </c>
      <c r="EH5" s="745">
        <v>90285</v>
      </c>
      <c r="EI5" s="745">
        <v>205984</v>
      </c>
      <c r="EJ5" s="744">
        <v>-31602</v>
      </c>
      <c r="EK5" s="744">
        <v>-15022</v>
      </c>
      <c r="EL5" s="744">
        <v>-1583</v>
      </c>
      <c r="EM5" s="744">
        <v>-48207</v>
      </c>
      <c r="EN5" s="745">
        <v>42078</v>
      </c>
      <c r="EO5" s="745">
        <v>157777</v>
      </c>
    </row>
    <row r="6" spans="2:145" x14ac:dyDescent="0.25">
      <c r="B6" s="758" t="s">
        <v>576</v>
      </c>
      <c r="C6" s="759" t="str">
        <v>畜産</v>
      </c>
      <c r="D6" s="743">
        <v>3685</v>
      </c>
      <c r="E6" s="744">
        <v>5786</v>
      </c>
      <c r="F6" s="744">
        <v>30396</v>
      </c>
      <c r="G6" s="744">
        <v>2672</v>
      </c>
      <c r="H6" s="744">
        <v>2</v>
      </c>
      <c r="I6" s="744">
        <v>0</v>
      </c>
      <c r="J6" s="744">
        <v>0</v>
      </c>
      <c r="K6" s="744">
        <v>0</v>
      </c>
      <c r="L6" s="744">
        <v>234120</v>
      </c>
      <c r="M6" s="744">
        <v>124</v>
      </c>
      <c r="N6" s="744">
        <v>0</v>
      </c>
      <c r="O6" s="744">
        <v>5892</v>
      </c>
      <c r="P6" s="744">
        <v>0</v>
      </c>
      <c r="Q6" s="744">
        <v>165</v>
      </c>
      <c r="R6" s="744">
        <v>24</v>
      </c>
      <c r="S6" s="744">
        <v>24</v>
      </c>
      <c r="T6" s="744">
        <v>0</v>
      </c>
      <c r="U6" s="744">
        <v>0</v>
      </c>
      <c r="V6" s="744">
        <v>0</v>
      </c>
      <c r="W6" s="744">
        <v>0</v>
      </c>
      <c r="X6" s="744">
        <v>0</v>
      </c>
      <c r="Y6" s="744">
        <v>53</v>
      </c>
      <c r="Z6" s="744">
        <v>0</v>
      </c>
      <c r="AA6" s="744">
        <v>0</v>
      </c>
      <c r="AB6" s="744">
        <v>1</v>
      </c>
      <c r="AC6" s="744">
        <v>0</v>
      </c>
      <c r="AD6" s="744">
        <v>0</v>
      </c>
      <c r="AE6" s="744">
        <v>0</v>
      </c>
      <c r="AF6" s="744">
        <v>0</v>
      </c>
      <c r="AG6" s="744">
        <v>152</v>
      </c>
      <c r="AH6" s="744">
        <v>0</v>
      </c>
      <c r="AI6" s="744">
        <v>0</v>
      </c>
      <c r="AJ6" s="744">
        <v>0</v>
      </c>
      <c r="AK6" s="744">
        <v>0</v>
      </c>
      <c r="AL6" s="744">
        <v>0</v>
      </c>
      <c r="AM6" s="744">
        <v>0</v>
      </c>
      <c r="AN6" s="744">
        <v>0</v>
      </c>
      <c r="AO6" s="744">
        <v>0</v>
      </c>
      <c r="AP6" s="744">
        <v>0</v>
      </c>
      <c r="AQ6" s="744">
        <v>0</v>
      </c>
      <c r="AR6" s="744">
        <v>0</v>
      </c>
      <c r="AS6" s="744">
        <v>0</v>
      </c>
      <c r="AT6" s="744">
        <v>0</v>
      </c>
      <c r="AU6" s="744">
        <v>0</v>
      </c>
      <c r="AV6" s="744">
        <v>0</v>
      </c>
      <c r="AW6" s="744">
        <v>0</v>
      </c>
      <c r="AX6" s="744">
        <v>0</v>
      </c>
      <c r="AY6" s="744">
        <v>0</v>
      </c>
      <c r="AZ6" s="744">
        <v>0</v>
      </c>
      <c r="BA6" s="744">
        <v>0</v>
      </c>
      <c r="BB6" s="744">
        <v>0</v>
      </c>
      <c r="BC6" s="744">
        <v>0</v>
      </c>
      <c r="BD6" s="744">
        <v>0</v>
      </c>
      <c r="BE6" s="744">
        <v>0</v>
      </c>
      <c r="BF6" s="744">
        <v>0</v>
      </c>
      <c r="BG6" s="744">
        <v>0</v>
      </c>
      <c r="BH6" s="744">
        <v>0</v>
      </c>
      <c r="BI6" s="744">
        <v>0</v>
      </c>
      <c r="BJ6" s="744">
        <v>0</v>
      </c>
      <c r="BK6" s="744">
        <v>0</v>
      </c>
      <c r="BL6" s="744">
        <v>0</v>
      </c>
      <c r="BM6" s="744">
        <v>0</v>
      </c>
      <c r="BN6" s="744">
        <v>0</v>
      </c>
      <c r="BO6" s="744">
        <v>0</v>
      </c>
      <c r="BP6" s="744">
        <v>0</v>
      </c>
      <c r="BQ6" s="744">
        <v>0</v>
      </c>
      <c r="BR6" s="744">
        <v>0</v>
      </c>
      <c r="BS6" s="744">
        <v>0</v>
      </c>
      <c r="BT6" s="744">
        <v>0</v>
      </c>
      <c r="BU6" s="744">
        <v>0</v>
      </c>
      <c r="BV6" s="744">
        <v>0</v>
      </c>
      <c r="BW6" s="744">
        <v>0</v>
      </c>
      <c r="BX6" s="744">
        <v>0</v>
      </c>
      <c r="BY6" s="744">
        <v>0</v>
      </c>
      <c r="BZ6" s="744">
        <v>0</v>
      </c>
      <c r="CA6" s="744">
        <v>0</v>
      </c>
      <c r="CB6" s="744">
        <v>0</v>
      </c>
      <c r="CC6" s="744">
        <v>0</v>
      </c>
      <c r="CD6" s="744">
        <v>51</v>
      </c>
      <c r="CE6" s="744">
        <v>0</v>
      </c>
      <c r="CF6" s="744">
        <v>0</v>
      </c>
      <c r="CG6" s="744">
        <v>0</v>
      </c>
      <c r="CH6" s="744">
        <v>0</v>
      </c>
      <c r="CI6" s="744">
        <v>0</v>
      </c>
      <c r="CJ6" s="744">
        <v>0</v>
      </c>
      <c r="CK6" s="744">
        <v>16</v>
      </c>
      <c r="CL6" s="744">
        <v>6</v>
      </c>
      <c r="CM6" s="744">
        <v>759</v>
      </c>
      <c r="CN6" s="744">
        <v>175</v>
      </c>
      <c r="CO6" s="744">
        <v>0</v>
      </c>
      <c r="CP6" s="744">
        <v>331</v>
      </c>
      <c r="CQ6" s="744">
        <v>341</v>
      </c>
      <c r="CR6" s="744">
        <v>0</v>
      </c>
      <c r="CS6" s="744">
        <v>0</v>
      </c>
      <c r="CT6" s="744">
        <v>0</v>
      </c>
      <c r="CU6" s="744">
        <v>0</v>
      </c>
      <c r="CV6" s="744">
        <v>0</v>
      </c>
      <c r="CW6" s="744">
        <v>1119</v>
      </c>
      <c r="CX6" s="744">
        <v>4270</v>
      </c>
      <c r="CY6" s="744">
        <v>0</v>
      </c>
      <c r="CZ6" s="744">
        <v>3</v>
      </c>
      <c r="DA6" s="744">
        <v>48</v>
      </c>
      <c r="DB6" s="744">
        <v>0</v>
      </c>
      <c r="DC6" s="744">
        <v>0</v>
      </c>
      <c r="DD6" s="744" t="s">
        <v>569</v>
      </c>
      <c r="DE6" s="744" t="s">
        <v>569</v>
      </c>
      <c r="DF6" s="744" t="s">
        <v>569</v>
      </c>
      <c r="DG6" s="744" t="s">
        <v>569</v>
      </c>
      <c r="DH6" s="744" t="s">
        <v>569</v>
      </c>
      <c r="DI6" s="744" t="s">
        <v>569</v>
      </c>
      <c r="DJ6" s="744" t="s">
        <v>569</v>
      </c>
      <c r="DK6" s="744" t="s">
        <v>569</v>
      </c>
      <c r="DL6" s="744" t="s">
        <v>569</v>
      </c>
      <c r="DM6" s="744" t="s">
        <v>569</v>
      </c>
      <c r="DN6" s="744" t="s">
        <v>569</v>
      </c>
      <c r="DO6" s="744" t="s">
        <v>569</v>
      </c>
      <c r="DP6" s="744" t="s">
        <v>569</v>
      </c>
      <c r="DQ6" s="744" t="s">
        <v>569</v>
      </c>
      <c r="DR6" s="744" t="s">
        <v>569</v>
      </c>
      <c r="DS6" s="744" t="s">
        <v>569</v>
      </c>
      <c r="DT6" s="745">
        <v>290215</v>
      </c>
      <c r="DU6" s="744">
        <v>0</v>
      </c>
      <c r="DV6" s="744">
        <v>7892</v>
      </c>
      <c r="DW6" s="744">
        <v>0</v>
      </c>
      <c r="DX6" s="744">
        <v>0</v>
      </c>
      <c r="DY6" s="744">
        <v>0</v>
      </c>
      <c r="DZ6" s="744">
        <v>39095</v>
      </c>
      <c r="EA6" s="744">
        <v>-294</v>
      </c>
      <c r="EB6" s="744">
        <v>15</v>
      </c>
      <c r="EC6" s="743">
        <v>46708</v>
      </c>
      <c r="ED6" s="745">
        <v>336923</v>
      </c>
      <c r="EE6" s="744">
        <v>312</v>
      </c>
      <c r="EF6" s="744">
        <v>219327</v>
      </c>
      <c r="EG6" s="744">
        <v>219639</v>
      </c>
      <c r="EH6" s="745">
        <v>266347</v>
      </c>
      <c r="EI6" s="745">
        <v>556562</v>
      </c>
      <c r="EJ6" s="744">
        <v>-3641</v>
      </c>
      <c r="EK6" s="744">
        <v>-9538</v>
      </c>
      <c r="EL6" s="744">
        <v>-558</v>
      </c>
      <c r="EM6" s="744">
        <v>-13737</v>
      </c>
      <c r="EN6" s="745">
        <v>252610</v>
      </c>
      <c r="EO6" s="745">
        <v>542825</v>
      </c>
    </row>
    <row r="7" spans="2:145" x14ac:dyDescent="0.25">
      <c r="B7" s="758" t="s">
        <v>577</v>
      </c>
      <c r="C7" s="759" t="str">
        <v>農業サービス</v>
      </c>
      <c r="D7" s="743">
        <v>41060</v>
      </c>
      <c r="E7" s="744">
        <v>6827</v>
      </c>
      <c r="F7" s="744">
        <v>28472</v>
      </c>
      <c r="G7" s="744">
        <v>0</v>
      </c>
      <c r="H7" s="744">
        <v>3</v>
      </c>
      <c r="I7" s="744">
        <v>0</v>
      </c>
      <c r="J7" s="744">
        <v>0</v>
      </c>
      <c r="K7" s="744">
        <v>0</v>
      </c>
      <c r="L7" s="744">
        <v>0</v>
      </c>
      <c r="M7" s="744">
        <v>0</v>
      </c>
      <c r="N7" s="744">
        <v>0</v>
      </c>
      <c r="O7" s="744">
        <v>0</v>
      </c>
      <c r="P7" s="744">
        <v>0</v>
      </c>
      <c r="Q7" s="744">
        <v>0</v>
      </c>
      <c r="R7" s="744">
        <v>0</v>
      </c>
      <c r="S7" s="744">
        <v>0</v>
      </c>
      <c r="T7" s="744">
        <v>0</v>
      </c>
      <c r="U7" s="744">
        <v>0</v>
      </c>
      <c r="V7" s="744">
        <v>0</v>
      </c>
      <c r="W7" s="744">
        <v>0</v>
      </c>
      <c r="X7" s="744">
        <v>0</v>
      </c>
      <c r="Y7" s="744">
        <v>0</v>
      </c>
      <c r="Z7" s="744">
        <v>0</v>
      </c>
      <c r="AA7" s="744">
        <v>0</v>
      </c>
      <c r="AB7" s="744">
        <v>0</v>
      </c>
      <c r="AC7" s="744">
        <v>0</v>
      </c>
      <c r="AD7" s="744">
        <v>0</v>
      </c>
      <c r="AE7" s="744">
        <v>0</v>
      </c>
      <c r="AF7" s="744">
        <v>0</v>
      </c>
      <c r="AG7" s="744">
        <v>0</v>
      </c>
      <c r="AH7" s="744">
        <v>0</v>
      </c>
      <c r="AI7" s="744">
        <v>0</v>
      </c>
      <c r="AJ7" s="744">
        <v>0</v>
      </c>
      <c r="AK7" s="744">
        <v>0</v>
      </c>
      <c r="AL7" s="744">
        <v>0</v>
      </c>
      <c r="AM7" s="744">
        <v>0</v>
      </c>
      <c r="AN7" s="744">
        <v>0</v>
      </c>
      <c r="AO7" s="744">
        <v>0</v>
      </c>
      <c r="AP7" s="744">
        <v>0</v>
      </c>
      <c r="AQ7" s="744">
        <v>0</v>
      </c>
      <c r="AR7" s="744">
        <v>0</v>
      </c>
      <c r="AS7" s="744">
        <v>0</v>
      </c>
      <c r="AT7" s="744">
        <v>0</v>
      </c>
      <c r="AU7" s="744">
        <v>0</v>
      </c>
      <c r="AV7" s="744">
        <v>0</v>
      </c>
      <c r="AW7" s="744">
        <v>0</v>
      </c>
      <c r="AX7" s="744">
        <v>0</v>
      </c>
      <c r="AY7" s="744">
        <v>0</v>
      </c>
      <c r="AZ7" s="744">
        <v>0</v>
      </c>
      <c r="BA7" s="744">
        <v>0</v>
      </c>
      <c r="BB7" s="744">
        <v>0</v>
      </c>
      <c r="BC7" s="744">
        <v>0</v>
      </c>
      <c r="BD7" s="744">
        <v>0</v>
      </c>
      <c r="BE7" s="744">
        <v>0</v>
      </c>
      <c r="BF7" s="744">
        <v>0</v>
      </c>
      <c r="BG7" s="744">
        <v>0</v>
      </c>
      <c r="BH7" s="744">
        <v>0</v>
      </c>
      <c r="BI7" s="744">
        <v>0</v>
      </c>
      <c r="BJ7" s="744">
        <v>0</v>
      </c>
      <c r="BK7" s="744">
        <v>0</v>
      </c>
      <c r="BL7" s="744">
        <v>0</v>
      </c>
      <c r="BM7" s="744">
        <v>0</v>
      </c>
      <c r="BN7" s="744">
        <v>0</v>
      </c>
      <c r="BO7" s="744">
        <v>0</v>
      </c>
      <c r="BP7" s="744">
        <v>0</v>
      </c>
      <c r="BQ7" s="744">
        <v>0</v>
      </c>
      <c r="BR7" s="744">
        <v>0</v>
      </c>
      <c r="BS7" s="744">
        <v>0</v>
      </c>
      <c r="BT7" s="744">
        <v>0</v>
      </c>
      <c r="BU7" s="744">
        <v>0</v>
      </c>
      <c r="BV7" s="744">
        <v>0</v>
      </c>
      <c r="BW7" s="744">
        <v>0</v>
      </c>
      <c r="BX7" s="744">
        <v>0</v>
      </c>
      <c r="BY7" s="744">
        <v>0</v>
      </c>
      <c r="BZ7" s="744">
        <v>0</v>
      </c>
      <c r="CA7" s="744">
        <v>0</v>
      </c>
      <c r="CB7" s="744">
        <v>0</v>
      </c>
      <c r="CC7" s="744">
        <v>0</v>
      </c>
      <c r="CD7" s="744">
        <v>0</v>
      </c>
      <c r="CE7" s="744">
        <v>0</v>
      </c>
      <c r="CF7" s="744">
        <v>0</v>
      </c>
      <c r="CG7" s="744">
        <v>0</v>
      </c>
      <c r="CH7" s="744">
        <v>0</v>
      </c>
      <c r="CI7" s="744">
        <v>0</v>
      </c>
      <c r="CJ7" s="744">
        <v>0</v>
      </c>
      <c r="CK7" s="744">
        <v>0</v>
      </c>
      <c r="CL7" s="744">
        <v>248</v>
      </c>
      <c r="CM7" s="744">
        <v>0</v>
      </c>
      <c r="CN7" s="744">
        <v>0</v>
      </c>
      <c r="CO7" s="744">
        <v>0</v>
      </c>
      <c r="CP7" s="744">
        <v>0</v>
      </c>
      <c r="CQ7" s="744">
        <v>0</v>
      </c>
      <c r="CR7" s="744">
        <v>0</v>
      </c>
      <c r="CS7" s="744">
        <v>0</v>
      </c>
      <c r="CT7" s="744">
        <v>0</v>
      </c>
      <c r="CU7" s="744">
        <v>0</v>
      </c>
      <c r="CV7" s="744">
        <v>0</v>
      </c>
      <c r="CW7" s="744">
        <v>0</v>
      </c>
      <c r="CX7" s="744">
        <v>0</v>
      </c>
      <c r="CY7" s="744">
        <v>0</v>
      </c>
      <c r="CZ7" s="744">
        <v>154</v>
      </c>
      <c r="DA7" s="744">
        <v>0</v>
      </c>
      <c r="DB7" s="744">
        <v>0</v>
      </c>
      <c r="DC7" s="744">
        <v>0</v>
      </c>
      <c r="DD7" s="744" t="s">
        <v>569</v>
      </c>
      <c r="DE7" s="744" t="s">
        <v>569</v>
      </c>
      <c r="DF7" s="744" t="s">
        <v>569</v>
      </c>
      <c r="DG7" s="744" t="s">
        <v>569</v>
      </c>
      <c r="DH7" s="744" t="s">
        <v>569</v>
      </c>
      <c r="DI7" s="744" t="s">
        <v>569</v>
      </c>
      <c r="DJ7" s="744" t="s">
        <v>569</v>
      </c>
      <c r="DK7" s="744" t="s">
        <v>569</v>
      </c>
      <c r="DL7" s="744" t="s">
        <v>569</v>
      </c>
      <c r="DM7" s="744" t="s">
        <v>569</v>
      </c>
      <c r="DN7" s="744" t="s">
        <v>569</v>
      </c>
      <c r="DO7" s="744" t="s">
        <v>569</v>
      </c>
      <c r="DP7" s="744" t="s">
        <v>569</v>
      </c>
      <c r="DQ7" s="744" t="s">
        <v>569</v>
      </c>
      <c r="DR7" s="744" t="s">
        <v>569</v>
      </c>
      <c r="DS7" s="744" t="s">
        <v>569</v>
      </c>
      <c r="DT7" s="745">
        <v>76764</v>
      </c>
      <c r="DU7" s="744">
        <v>0</v>
      </c>
      <c r="DV7" s="744">
        <v>10653</v>
      </c>
      <c r="DW7" s="744">
        <v>0</v>
      </c>
      <c r="DX7" s="744">
        <v>0</v>
      </c>
      <c r="DY7" s="744">
        <v>0</v>
      </c>
      <c r="DZ7" s="744">
        <v>0</v>
      </c>
      <c r="EA7" s="744">
        <v>0</v>
      </c>
      <c r="EB7" s="744">
        <v>0</v>
      </c>
      <c r="EC7" s="743">
        <v>10653</v>
      </c>
      <c r="ED7" s="745">
        <v>87417</v>
      </c>
      <c r="EE7" s="744">
        <v>0</v>
      </c>
      <c r="EF7" s="744">
        <v>0</v>
      </c>
      <c r="EG7" s="744">
        <v>0</v>
      </c>
      <c r="EH7" s="745">
        <v>10653</v>
      </c>
      <c r="EI7" s="745">
        <v>87417</v>
      </c>
      <c r="EJ7" s="744">
        <v>0</v>
      </c>
      <c r="EK7" s="744">
        <v>0</v>
      </c>
      <c r="EL7" s="744">
        <v>0</v>
      </c>
      <c r="EM7" s="744">
        <v>0</v>
      </c>
      <c r="EN7" s="745">
        <v>10653</v>
      </c>
      <c r="EO7" s="745">
        <v>87417</v>
      </c>
    </row>
    <row r="8" spans="2:145" x14ac:dyDescent="0.25">
      <c r="B8" s="758" t="s">
        <v>578</v>
      </c>
      <c r="C8" s="759" t="str">
        <v>林業</v>
      </c>
      <c r="D8" s="743">
        <v>201</v>
      </c>
      <c r="E8" s="744">
        <v>5</v>
      </c>
      <c r="F8" s="744">
        <v>0</v>
      </c>
      <c r="G8" s="744">
        <v>0</v>
      </c>
      <c r="H8" s="744">
        <v>19214</v>
      </c>
      <c r="I8" s="744">
        <v>30</v>
      </c>
      <c r="J8" s="744">
        <v>1</v>
      </c>
      <c r="K8" s="744">
        <v>13</v>
      </c>
      <c r="L8" s="744">
        <v>0</v>
      </c>
      <c r="M8" s="744">
        <v>95</v>
      </c>
      <c r="N8" s="744">
        <v>0</v>
      </c>
      <c r="O8" s="744">
        <v>1144</v>
      </c>
      <c r="P8" s="744">
        <v>0</v>
      </c>
      <c r="Q8" s="744">
        <v>10</v>
      </c>
      <c r="R8" s="744">
        <v>0</v>
      </c>
      <c r="S8" s="744">
        <v>0</v>
      </c>
      <c r="T8" s="744">
        <v>35587</v>
      </c>
      <c r="U8" s="744">
        <v>2</v>
      </c>
      <c r="V8" s="744">
        <v>711</v>
      </c>
      <c r="W8" s="744">
        <v>0</v>
      </c>
      <c r="X8" s="744">
        <v>0</v>
      </c>
      <c r="Y8" s="744">
        <v>0</v>
      </c>
      <c r="Z8" s="744">
        <v>6</v>
      </c>
      <c r="AA8" s="744">
        <v>0</v>
      </c>
      <c r="AB8" s="744">
        <v>0</v>
      </c>
      <c r="AC8" s="744">
        <v>41</v>
      </c>
      <c r="AD8" s="744">
        <v>0</v>
      </c>
      <c r="AE8" s="744">
        <v>0</v>
      </c>
      <c r="AF8" s="744">
        <v>0</v>
      </c>
      <c r="AG8" s="744">
        <v>43</v>
      </c>
      <c r="AH8" s="744">
        <v>0</v>
      </c>
      <c r="AI8" s="744">
        <v>0</v>
      </c>
      <c r="AJ8" s="744">
        <v>0</v>
      </c>
      <c r="AK8" s="744">
        <v>0</v>
      </c>
      <c r="AL8" s="744">
        <v>0</v>
      </c>
      <c r="AM8" s="744">
        <v>0</v>
      </c>
      <c r="AN8" s="744">
        <v>0</v>
      </c>
      <c r="AO8" s="744">
        <v>0</v>
      </c>
      <c r="AP8" s="744">
        <v>0</v>
      </c>
      <c r="AQ8" s="744">
        <v>0</v>
      </c>
      <c r="AR8" s="744">
        <v>0</v>
      </c>
      <c r="AS8" s="744">
        <v>0</v>
      </c>
      <c r="AT8" s="744">
        <v>0</v>
      </c>
      <c r="AU8" s="744">
        <v>0</v>
      </c>
      <c r="AV8" s="744">
        <v>0</v>
      </c>
      <c r="AW8" s="744">
        <v>0</v>
      </c>
      <c r="AX8" s="744">
        <v>0</v>
      </c>
      <c r="AY8" s="744">
        <v>0</v>
      </c>
      <c r="AZ8" s="744">
        <v>0</v>
      </c>
      <c r="BA8" s="744">
        <v>0</v>
      </c>
      <c r="BB8" s="744">
        <v>0</v>
      </c>
      <c r="BC8" s="744">
        <v>0</v>
      </c>
      <c r="BD8" s="744">
        <v>0</v>
      </c>
      <c r="BE8" s="744">
        <v>0</v>
      </c>
      <c r="BF8" s="744">
        <v>0</v>
      </c>
      <c r="BG8" s="744">
        <v>0</v>
      </c>
      <c r="BH8" s="744">
        <v>0</v>
      </c>
      <c r="BI8" s="744">
        <v>14</v>
      </c>
      <c r="BJ8" s="744">
        <v>0</v>
      </c>
      <c r="BK8" s="744">
        <v>15</v>
      </c>
      <c r="BL8" s="744">
        <v>17</v>
      </c>
      <c r="BM8" s="744">
        <v>93</v>
      </c>
      <c r="BN8" s="744">
        <v>5</v>
      </c>
      <c r="BO8" s="744">
        <v>0</v>
      </c>
      <c r="BP8" s="744">
        <v>0</v>
      </c>
      <c r="BQ8" s="744">
        <v>0</v>
      </c>
      <c r="BR8" s="744">
        <v>0</v>
      </c>
      <c r="BS8" s="744">
        <v>0</v>
      </c>
      <c r="BT8" s="744">
        <v>0</v>
      </c>
      <c r="BU8" s="744">
        <v>0</v>
      </c>
      <c r="BV8" s="744">
        <v>0</v>
      </c>
      <c r="BW8" s="744">
        <v>0</v>
      </c>
      <c r="BX8" s="744">
        <v>0</v>
      </c>
      <c r="BY8" s="744">
        <v>0</v>
      </c>
      <c r="BZ8" s="744">
        <v>0</v>
      </c>
      <c r="CA8" s="744">
        <v>0</v>
      </c>
      <c r="CB8" s="744">
        <v>0</v>
      </c>
      <c r="CC8" s="744">
        <v>0</v>
      </c>
      <c r="CD8" s="744">
        <v>0</v>
      </c>
      <c r="CE8" s="744">
        <v>0</v>
      </c>
      <c r="CF8" s="744">
        <v>0</v>
      </c>
      <c r="CG8" s="744">
        <v>0</v>
      </c>
      <c r="CH8" s="744">
        <v>0</v>
      </c>
      <c r="CI8" s="744">
        <v>0</v>
      </c>
      <c r="CJ8" s="744">
        <v>0</v>
      </c>
      <c r="CK8" s="744">
        <v>28</v>
      </c>
      <c r="CL8" s="744">
        <v>0</v>
      </c>
      <c r="CM8" s="744">
        <v>0</v>
      </c>
      <c r="CN8" s="744">
        <v>17</v>
      </c>
      <c r="CO8" s="744">
        <v>0</v>
      </c>
      <c r="CP8" s="744">
        <v>83</v>
      </c>
      <c r="CQ8" s="744">
        <v>106</v>
      </c>
      <c r="CR8" s="744">
        <v>0</v>
      </c>
      <c r="CS8" s="744">
        <v>0</v>
      </c>
      <c r="CT8" s="744">
        <v>0</v>
      </c>
      <c r="CU8" s="744">
        <v>0</v>
      </c>
      <c r="CV8" s="744">
        <v>0</v>
      </c>
      <c r="CW8" s="744">
        <v>857</v>
      </c>
      <c r="CX8" s="744">
        <v>2332</v>
      </c>
      <c r="CY8" s="744">
        <v>0</v>
      </c>
      <c r="CZ8" s="744">
        <v>0</v>
      </c>
      <c r="DA8" s="744">
        <v>44</v>
      </c>
      <c r="DB8" s="744">
        <v>0</v>
      </c>
      <c r="DC8" s="744">
        <v>0</v>
      </c>
      <c r="DD8" s="744" t="s">
        <v>569</v>
      </c>
      <c r="DE8" s="744" t="s">
        <v>569</v>
      </c>
      <c r="DF8" s="744" t="s">
        <v>569</v>
      </c>
      <c r="DG8" s="744" t="s">
        <v>569</v>
      </c>
      <c r="DH8" s="744" t="s">
        <v>569</v>
      </c>
      <c r="DI8" s="744" t="s">
        <v>569</v>
      </c>
      <c r="DJ8" s="744" t="s">
        <v>569</v>
      </c>
      <c r="DK8" s="744" t="s">
        <v>569</v>
      </c>
      <c r="DL8" s="744" t="s">
        <v>569</v>
      </c>
      <c r="DM8" s="744" t="s">
        <v>569</v>
      </c>
      <c r="DN8" s="744" t="s">
        <v>569</v>
      </c>
      <c r="DO8" s="744" t="s">
        <v>569</v>
      </c>
      <c r="DP8" s="744" t="s">
        <v>569</v>
      </c>
      <c r="DQ8" s="744" t="s">
        <v>569</v>
      </c>
      <c r="DR8" s="744" t="s">
        <v>569</v>
      </c>
      <c r="DS8" s="744" t="s">
        <v>569</v>
      </c>
      <c r="DT8" s="745">
        <v>60714</v>
      </c>
      <c r="DU8" s="744">
        <v>113</v>
      </c>
      <c r="DV8" s="744">
        <v>7868</v>
      </c>
      <c r="DW8" s="744">
        <v>0</v>
      </c>
      <c r="DX8" s="744">
        <v>0</v>
      </c>
      <c r="DY8" s="744">
        <v>0</v>
      </c>
      <c r="DZ8" s="744">
        <v>0</v>
      </c>
      <c r="EA8" s="744">
        <v>29692</v>
      </c>
      <c r="EB8" s="744">
        <v>5</v>
      </c>
      <c r="EC8" s="743">
        <v>37678</v>
      </c>
      <c r="ED8" s="745">
        <v>98392</v>
      </c>
      <c r="EE8" s="744">
        <v>107</v>
      </c>
      <c r="EF8" s="744">
        <v>3259</v>
      </c>
      <c r="EG8" s="744">
        <v>3366</v>
      </c>
      <c r="EH8" s="745">
        <v>41044</v>
      </c>
      <c r="EI8" s="745">
        <v>101758</v>
      </c>
      <c r="EJ8" s="744">
        <v>-7966</v>
      </c>
      <c r="EK8" s="744">
        <v>-598</v>
      </c>
      <c r="EL8" s="744">
        <v>-432</v>
      </c>
      <c r="EM8" s="744">
        <v>-8996</v>
      </c>
      <c r="EN8" s="745">
        <v>32048</v>
      </c>
      <c r="EO8" s="745">
        <v>92762</v>
      </c>
    </row>
    <row r="9" spans="2:145" x14ac:dyDescent="0.25">
      <c r="B9" s="758" t="s">
        <v>579</v>
      </c>
      <c r="C9" s="760" t="str">
        <v>漁業</v>
      </c>
      <c r="D9" s="746">
        <v>0</v>
      </c>
      <c r="E9" s="747">
        <v>0</v>
      </c>
      <c r="F9" s="747">
        <v>0</v>
      </c>
      <c r="G9" s="747">
        <v>0</v>
      </c>
      <c r="H9" s="747">
        <v>0</v>
      </c>
      <c r="I9" s="747">
        <v>4045</v>
      </c>
      <c r="J9" s="747">
        <v>0</v>
      </c>
      <c r="K9" s="747">
        <v>0</v>
      </c>
      <c r="L9" s="747">
        <v>0</v>
      </c>
      <c r="M9" s="747">
        <v>219861</v>
      </c>
      <c r="N9" s="747">
        <v>0</v>
      </c>
      <c r="O9" s="747">
        <v>1271</v>
      </c>
      <c r="P9" s="747">
        <v>0</v>
      </c>
      <c r="Q9" s="747">
        <v>211</v>
      </c>
      <c r="R9" s="747">
        <v>0</v>
      </c>
      <c r="S9" s="747">
        <v>0</v>
      </c>
      <c r="T9" s="747">
        <v>0</v>
      </c>
      <c r="U9" s="747">
        <v>0</v>
      </c>
      <c r="V9" s="747">
        <v>0</v>
      </c>
      <c r="W9" s="747">
        <v>0</v>
      </c>
      <c r="X9" s="747">
        <v>0</v>
      </c>
      <c r="Y9" s="747">
        <v>2</v>
      </c>
      <c r="Z9" s="747">
        <v>0</v>
      </c>
      <c r="AA9" s="747">
        <v>0</v>
      </c>
      <c r="AB9" s="747">
        <v>6</v>
      </c>
      <c r="AC9" s="747">
        <v>0</v>
      </c>
      <c r="AD9" s="747">
        <v>0</v>
      </c>
      <c r="AE9" s="747">
        <v>0</v>
      </c>
      <c r="AF9" s="747">
        <v>0</v>
      </c>
      <c r="AG9" s="747">
        <v>0</v>
      </c>
      <c r="AH9" s="747">
        <v>0</v>
      </c>
      <c r="AI9" s="747">
        <v>0</v>
      </c>
      <c r="AJ9" s="747">
        <v>0</v>
      </c>
      <c r="AK9" s="747">
        <v>0</v>
      </c>
      <c r="AL9" s="747">
        <v>0</v>
      </c>
      <c r="AM9" s="747">
        <v>0</v>
      </c>
      <c r="AN9" s="747">
        <v>0</v>
      </c>
      <c r="AO9" s="747">
        <v>0</v>
      </c>
      <c r="AP9" s="747">
        <v>0</v>
      </c>
      <c r="AQ9" s="747">
        <v>0</v>
      </c>
      <c r="AR9" s="747">
        <v>0</v>
      </c>
      <c r="AS9" s="747">
        <v>0</v>
      </c>
      <c r="AT9" s="747">
        <v>0</v>
      </c>
      <c r="AU9" s="747">
        <v>0</v>
      </c>
      <c r="AV9" s="747">
        <v>0</v>
      </c>
      <c r="AW9" s="747">
        <v>0</v>
      </c>
      <c r="AX9" s="747">
        <v>0</v>
      </c>
      <c r="AY9" s="747">
        <v>0</v>
      </c>
      <c r="AZ9" s="747">
        <v>0</v>
      </c>
      <c r="BA9" s="747">
        <v>0</v>
      </c>
      <c r="BB9" s="747">
        <v>0</v>
      </c>
      <c r="BC9" s="747">
        <v>0</v>
      </c>
      <c r="BD9" s="747">
        <v>0</v>
      </c>
      <c r="BE9" s="747">
        <v>0</v>
      </c>
      <c r="BF9" s="747">
        <v>0</v>
      </c>
      <c r="BG9" s="747">
        <v>0</v>
      </c>
      <c r="BH9" s="747">
        <v>0</v>
      </c>
      <c r="BI9" s="747">
        <v>17</v>
      </c>
      <c r="BJ9" s="747">
        <v>0</v>
      </c>
      <c r="BK9" s="747">
        <v>0</v>
      </c>
      <c r="BL9" s="747">
        <v>0</v>
      </c>
      <c r="BM9" s="747">
        <v>0</v>
      </c>
      <c r="BN9" s="747">
        <v>0</v>
      </c>
      <c r="BO9" s="747">
        <v>0</v>
      </c>
      <c r="BP9" s="747">
        <v>0</v>
      </c>
      <c r="BQ9" s="747">
        <v>0</v>
      </c>
      <c r="BR9" s="747">
        <v>0</v>
      </c>
      <c r="BS9" s="747">
        <v>0</v>
      </c>
      <c r="BT9" s="747">
        <v>0</v>
      </c>
      <c r="BU9" s="747">
        <v>0</v>
      </c>
      <c r="BV9" s="747">
        <v>0</v>
      </c>
      <c r="BW9" s="747">
        <v>0</v>
      </c>
      <c r="BX9" s="747">
        <v>0</v>
      </c>
      <c r="BY9" s="747">
        <v>0</v>
      </c>
      <c r="BZ9" s="747">
        <v>0</v>
      </c>
      <c r="CA9" s="747">
        <v>0</v>
      </c>
      <c r="CB9" s="747">
        <v>0</v>
      </c>
      <c r="CC9" s="747">
        <v>0</v>
      </c>
      <c r="CD9" s="747">
        <v>45</v>
      </c>
      <c r="CE9" s="747">
        <v>0</v>
      </c>
      <c r="CF9" s="747">
        <v>0</v>
      </c>
      <c r="CG9" s="747">
        <v>0</v>
      </c>
      <c r="CH9" s="747">
        <v>0</v>
      </c>
      <c r="CI9" s="747">
        <v>0</v>
      </c>
      <c r="CJ9" s="747">
        <v>0</v>
      </c>
      <c r="CK9" s="747">
        <v>27</v>
      </c>
      <c r="CL9" s="747">
        <v>0</v>
      </c>
      <c r="CM9" s="747">
        <v>0</v>
      </c>
      <c r="CN9" s="747">
        <v>224</v>
      </c>
      <c r="CO9" s="747">
        <v>0</v>
      </c>
      <c r="CP9" s="747">
        <v>427</v>
      </c>
      <c r="CQ9" s="747">
        <v>454</v>
      </c>
      <c r="CR9" s="747">
        <v>0</v>
      </c>
      <c r="CS9" s="747">
        <v>0</v>
      </c>
      <c r="CT9" s="747">
        <v>0</v>
      </c>
      <c r="CU9" s="747">
        <v>0</v>
      </c>
      <c r="CV9" s="747">
        <v>0</v>
      </c>
      <c r="CW9" s="747">
        <v>1382</v>
      </c>
      <c r="CX9" s="747">
        <v>6498</v>
      </c>
      <c r="CY9" s="747">
        <v>0</v>
      </c>
      <c r="CZ9" s="747">
        <v>11</v>
      </c>
      <c r="DA9" s="747">
        <v>85</v>
      </c>
      <c r="DB9" s="747">
        <v>0</v>
      </c>
      <c r="DC9" s="747">
        <v>0</v>
      </c>
      <c r="DD9" s="747" t="s">
        <v>569</v>
      </c>
      <c r="DE9" s="747" t="s">
        <v>569</v>
      </c>
      <c r="DF9" s="747" t="s">
        <v>569</v>
      </c>
      <c r="DG9" s="747" t="s">
        <v>569</v>
      </c>
      <c r="DH9" s="747" t="s">
        <v>569</v>
      </c>
      <c r="DI9" s="747" t="s">
        <v>569</v>
      </c>
      <c r="DJ9" s="747" t="s">
        <v>569</v>
      </c>
      <c r="DK9" s="747" t="s">
        <v>569</v>
      </c>
      <c r="DL9" s="747" t="s">
        <v>569</v>
      </c>
      <c r="DM9" s="747" t="s">
        <v>569</v>
      </c>
      <c r="DN9" s="747" t="s">
        <v>569</v>
      </c>
      <c r="DO9" s="747" t="s">
        <v>569</v>
      </c>
      <c r="DP9" s="747" t="s">
        <v>569</v>
      </c>
      <c r="DQ9" s="747" t="s">
        <v>569</v>
      </c>
      <c r="DR9" s="747" t="s">
        <v>569</v>
      </c>
      <c r="DS9" s="747" t="s">
        <v>569</v>
      </c>
      <c r="DT9" s="748">
        <v>234566</v>
      </c>
      <c r="DU9" s="747">
        <v>484</v>
      </c>
      <c r="DV9" s="747">
        <v>14572</v>
      </c>
      <c r="DW9" s="747">
        <v>0</v>
      </c>
      <c r="DX9" s="747">
        <v>0</v>
      </c>
      <c r="DY9" s="747">
        <v>0</v>
      </c>
      <c r="DZ9" s="747">
        <v>0</v>
      </c>
      <c r="EA9" s="747">
        <v>891</v>
      </c>
      <c r="EB9" s="747">
        <v>192</v>
      </c>
      <c r="EC9" s="746">
        <v>16139</v>
      </c>
      <c r="ED9" s="748">
        <v>250705</v>
      </c>
      <c r="EE9" s="747">
        <v>3845</v>
      </c>
      <c r="EF9" s="747">
        <v>74257</v>
      </c>
      <c r="EG9" s="747">
        <v>78102</v>
      </c>
      <c r="EH9" s="748">
        <v>94241</v>
      </c>
      <c r="EI9" s="748">
        <v>328807</v>
      </c>
      <c r="EJ9" s="747">
        <v>-14399</v>
      </c>
      <c r="EK9" s="747">
        <v>-30275</v>
      </c>
      <c r="EL9" s="747">
        <v>-1347</v>
      </c>
      <c r="EM9" s="747">
        <v>-46021</v>
      </c>
      <c r="EN9" s="748">
        <v>48220</v>
      </c>
      <c r="EO9" s="748">
        <v>282786</v>
      </c>
    </row>
    <row r="10" spans="2:145" x14ac:dyDescent="0.25">
      <c r="B10" s="758" t="s">
        <v>580</v>
      </c>
      <c r="C10" s="759" t="str">
        <v>金属鉱物・非金属鉱物</v>
      </c>
      <c r="D10" s="743">
        <v>0</v>
      </c>
      <c r="E10" s="744">
        <v>0</v>
      </c>
      <c r="F10" s="744">
        <v>0</v>
      </c>
      <c r="G10" s="744">
        <v>0</v>
      </c>
      <c r="H10" s="744">
        <v>17</v>
      </c>
      <c r="I10" s="744">
        <v>0</v>
      </c>
      <c r="J10" s="744">
        <v>87</v>
      </c>
      <c r="K10" s="744">
        <v>0</v>
      </c>
      <c r="L10" s="744">
        <v>0</v>
      </c>
      <c r="M10" s="744">
        <v>0</v>
      </c>
      <c r="N10" s="744">
        <v>0</v>
      </c>
      <c r="O10" s="744">
        <v>40</v>
      </c>
      <c r="P10" s="744">
        <v>0</v>
      </c>
      <c r="Q10" s="744">
        <v>0</v>
      </c>
      <c r="R10" s="744">
        <v>0</v>
      </c>
      <c r="S10" s="744">
        <v>0</v>
      </c>
      <c r="T10" s="744">
        <v>0</v>
      </c>
      <c r="U10" s="744">
        <v>0</v>
      </c>
      <c r="V10" s="744">
        <v>1411</v>
      </c>
      <c r="W10" s="744">
        <v>0</v>
      </c>
      <c r="X10" s="744">
        <v>0</v>
      </c>
      <c r="Y10" s="744">
        <v>1095</v>
      </c>
      <c r="Z10" s="744">
        <v>721</v>
      </c>
      <c r="AA10" s="744">
        <v>13</v>
      </c>
      <c r="AB10" s="744">
        <v>14</v>
      </c>
      <c r="AC10" s="744">
        <v>254</v>
      </c>
      <c r="AD10" s="744">
        <v>250</v>
      </c>
      <c r="AE10" s="744">
        <v>0</v>
      </c>
      <c r="AF10" s="744">
        <v>3</v>
      </c>
      <c r="AG10" s="744">
        <v>1</v>
      </c>
      <c r="AH10" s="744">
        <v>209</v>
      </c>
      <c r="AI10" s="744">
        <v>11180</v>
      </c>
      <c r="AJ10" s="744">
        <v>119</v>
      </c>
      <c r="AK10" s="744">
        <v>1476</v>
      </c>
      <c r="AL10" s="744">
        <v>47756</v>
      </c>
      <c r="AM10" s="744">
        <v>0</v>
      </c>
      <c r="AN10" s="744">
        <v>11</v>
      </c>
      <c r="AO10" s="744">
        <v>0</v>
      </c>
      <c r="AP10" s="744">
        <v>179</v>
      </c>
      <c r="AQ10" s="744">
        <v>5</v>
      </c>
      <c r="AR10" s="744">
        <v>5</v>
      </c>
      <c r="AS10" s="744">
        <v>0</v>
      </c>
      <c r="AT10" s="744">
        <v>0</v>
      </c>
      <c r="AU10" s="744">
        <v>3</v>
      </c>
      <c r="AV10" s="744">
        <v>0</v>
      </c>
      <c r="AW10" s="744">
        <v>0</v>
      </c>
      <c r="AX10" s="744">
        <v>0</v>
      </c>
      <c r="AY10" s="744">
        <v>0</v>
      </c>
      <c r="AZ10" s="744">
        <v>0</v>
      </c>
      <c r="BA10" s="744">
        <v>0</v>
      </c>
      <c r="BB10" s="744">
        <v>0</v>
      </c>
      <c r="BC10" s="744">
        <v>0</v>
      </c>
      <c r="BD10" s="744">
        <v>0</v>
      </c>
      <c r="BE10" s="744">
        <v>0</v>
      </c>
      <c r="BF10" s="744">
        <v>0</v>
      </c>
      <c r="BG10" s="744">
        <v>0</v>
      </c>
      <c r="BH10" s="744">
        <v>0</v>
      </c>
      <c r="BI10" s="744">
        <v>119</v>
      </c>
      <c r="BJ10" s="744">
        <v>0</v>
      </c>
      <c r="BK10" s="744">
        <v>2488</v>
      </c>
      <c r="BL10" s="744">
        <v>217</v>
      </c>
      <c r="BM10" s="744">
        <v>22859</v>
      </c>
      <c r="BN10" s="744">
        <v>5765</v>
      </c>
      <c r="BO10" s="744">
        <v>-4</v>
      </c>
      <c r="BP10" s="744">
        <v>0</v>
      </c>
      <c r="BQ10" s="744">
        <v>0</v>
      </c>
      <c r="BR10" s="744">
        <v>0</v>
      </c>
      <c r="BS10" s="744">
        <v>0</v>
      </c>
      <c r="BT10" s="744">
        <v>0</v>
      </c>
      <c r="BU10" s="744">
        <v>0</v>
      </c>
      <c r="BV10" s="744">
        <v>0</v>
      </c>
      <c r="BW10" s="744">
        <v>0</v>
      </c>
      <c r="BX10" s="744">
        <v>0</v>
      </c>
      <c r="BY10" s="744">
        <v>0</v>
      </c>
      <c r="BZ10" s="744">
        <v>0</v>
      </c>
      <c r="CA10" s="744">
        <v>0</v>
      </c>
      <c r="CB10" s="744">
        <v>0</v>
      </c>
      <c r="CC10" s="744">
        <v>0</v>
      </c>
      <c r="CD10" s="744">
        <v>0</v>
      </c>
      <c r="CE10" s="744">
        <v>0</v>
      </c>
      <c r="CF10" s="744">
        <v>0</v>
      </c>
      <c r="CG10" s="744">
        <v>0</v>
      </c>
      <c r="CH10" s="744">
        <v>0</v>
      </c>
      <c r="CI10" s="744">
        <v>0</v>
      </c>
      <c r="CJ10" s="744">
        <v>0</v>
      </c>
      <c r="CK10" s="744">
        <v>39</v>
      </c>
      <c r="CL10" s="744">
        <v>0</v>
      </c>
      <c r="CM10" s="744">
        <v>0</v>
      </c>
      <c r="CN10" s="744">
        <v>0</v>
      </c>
      <c r="CO10" s="744">
        <v>0</v>
      </c>
      <c r="CP10" s="744">
        <v>0</v>
      </c>
      <c r="CQ10" s="744">
        <v>0</v>
      </c>
      <c r="CR10" s="744">
        <v>0</v>
      </c>
      <c r="CS10" s="744">
        <v>0</v>
      </c>
      <c r="CT10" s="744">
        <v>0</v>
      </c>
      <c r="CU10" s="744">
        <v>0</v>
      </c>
      <c r="CV10" s="744">
        <v>0</v>
      </c>
      <c r="CW10" s="744">
        <v>-13</v>
      </c>
      <c r="CX10" s="744">
        <v>-23</v>
      </c>
      <c r="CY10" s="744">
        <v>0</v>
      </c>
      <c r="CZ10" s="744">
        <v>12</v>
      </c>
      <c r="DA10" s="744">
        <v>15</v>
      </c>
      <c r="DB10" s="744">
        <v>0</v>
      </c>
      <c r="DC10" s="744">
        <v>29</v>
      </c>
      <c r="DD10" s="744" t="s">
        <v>569</v>
      </c>
      <c r="DE10" s="744" t="s">
        <v>569</v>
      </c>
      <c r="DF10" s="744" t="s">
        <v>569</v>
      </c>
      <c r="DG10" s="744" t="s">
        <v>569</v>
      </c>
      <c r="DH10" s="744" t="s">
        <v>569</v>
      </c>
      <c r="DI10" s="744" t="s">
        <v>569</v>
      </c>
      <c r="DJ10" s="744" t="s">
        <v>569</v>
      </c>
      <c r="DK10" s="744" t="s">
        <v>569</v>
      </c>
      <c r="DL10" s="744" t="s">
        <v>569</v>
      </c>
      <c r="DM10" s="744" t="s">
        <v>569</v>
      </c>
      <c r="DN10" s="744" t="s">
        <v>569</v>
      </c>
      <c r="DO10" s="744" t="s">
        <v>569</v>
      </c>
      <c r="DP10" s="744" t="s">
        <v>569</v>
      </c>
      <c r="DQ10" s="744" t="s">
        <v>569</v>
      </c>
      <c r="DR10" s="744" t="s">
        <v>569</v>
      </c>
      <c r="DS10" s="744" t="s">
        <v>569</v>
      </c>
      <c r="DT10" s="745">
        <v>96352</v>
      </c>
      <c r="DU10" s="744">
        <v>-192</v>
      </c>
      <c r="DV10" s="744">
        <v>-221</v>
      </c>
      <c r="DW10" s="744">
        <v>0</v>
      </c>
      <c r="DX10" s="744">
        <v>0</v>
      </c>
      <c r="DY10" s="744">
        <v>0</v>
      </c>
      <c r="DZ10" s="744">
        <v>-104</v>
      </c>
      <c r="EA10" s="744">
        <v>40</v>
      </c>
      <c r="EB10" s="744">
        <v>11</v>
      </c>
      <c r="EC10" s="743">
        <v>-466</v>
      </c>
      <c r="ED10" s="745">
        <v>95886</v>
      </c>
      <c r="EE10" s="744">
        <v>224</v>
      </c>
      <c r="EF10" s="744">
        <v>2716</v>
      </c>
      <c r="EG10" s="744">
        <v>2940</v>
      </c>
      <c r="EH10" s="745">
        <v>2474</v>
      </c>
      <c r="EI10" s="745">
        <v>98826</v>
      </c>
      <c r="EJ10" s="744">
        <v>-48315</v>
      </c>
      <c r="EK10" s="744">
        <v>-7783</v>
      </c>
      <c r="EL10" s="744">
        <v>-2415</v>
      </c>
      <c r="EM10" s="744">
        <v>-58513</v>
      </c>
      <c r="EN10" s="745">
        <v>-56039</v>
      </c>
      <c r="EO10" s="745">
        <v>40313</v>
      </c>
    </row>
    <row r="11" spans="2:145" x14ac:dyDescent="0.25">
      <c r="B11" s="758" t="s">
        <v>581</v>
      </c>
      <c r="C11" s="759" t="str">
        <v>石炭・原油・天然ガス</v>
      </c>
      <c r="D11" s="743">
        <v>0</v>
      </c>
      <c r="E11" s="744">
        <v>0</v>
      </c>
      <c r="F11" s="744">
        <v>0</v>
      </c>
      <c r="G11" s="744">
        <v>0</v>
      </c>
      <c r="H11" s="744">
        <v>0</v>
      </c>
      <c r="I11" s="744">
        <v>0</v>
      </c>
      <c r="J11" s="744">
        <v>0</v>
      </c>
      <c r="K11" s="744">
        <v>23</v>
      </c>
      <c r="L11" s="744">
        <v>0</v>
      </c>
      <c r="M11" s="744">
        <v>0</v>
      </c>
      <c r="N11" s="744">
        <v>0</v>
      </c>
      <c r="O11" s="744">
        <v>16</v>
      </c>
      <c r="P11" s="744">
        <v>0</v>
      </c>
      <c r="Q11" s="744">
        <v>0</v>
      </c>
      <c r="R11" s="744">
        <v>0</v>
      </c>
      <c r="S11" s="744">
        <v>0</v>
      </c>
      <c r="T11" s="744">
        <v>0</v>
      </c>
      <c r="U11" s="744">
        <v>0</v>
      </c>
      <c r="V11" s="744">
        <v>12847</v>
      </c>
      <c r="W11" s="744">
        <v>2</v>
      </c>
      <c r="X11" s="744">
        <v>0</v>
      </c>
      <c r="Y11" s="744">
        <v>797</v>
      </c>
      <c r="Z11" s="744">
        <v>17</v>
      </c>
      <c r="AA11" s="744">
        <v>65</v>
      </c>
      <c r="AB11" s="744">
        <v>2</v>
      </c>
      <c r="AC11" s="744">
        <v>3</v>
      </c>
      <c r="AD11" s="744">
        <v>755557</v>
      </c>
      <c r="AE11" s="744">
        <v>0</v>
      </c>
      <c r="AF11" s="744">
        <v>3</v>
      </c>
      <c r="AG11" s="744">
        <v>0</v>
      </c>
      <c r="AH11" s="744">
        <v>3</v>
      </c>
      <c r="AI11" s="744">
        <v>8882</v>
      </c>
      <c r="AJ11" s="744">
        <v>4</v>
      </c>
      <c r="AK11" s="744">
        <v>430</v>
      </c>
      <c r="AL11" s="744">
        <v>1404</v>
      </c>
      <c r="AM11" s="744">
        <v>886</v>
      </c>
      <c r="AN11" s="744">
        <v>34</v>
      </c>
      <c r="AO11" s="744">
        <v>0</v>
      </c>
      <c r="AP11" s="744">
        <v>1</v>
      </c>
      <c r="AQ11" s="744">
        <v>1</v>
      </c>
      <c r="AR11" s="744">
        <v>2</v>
      </c>
      <c r="AS11" s="744">
        <v>2</v>
      </c>
      <c r="AT11" s="744">
        <v>0</v>
      </c>
      <c r="AU11" s="744">
        <v>1</v>
      </c>
      <c r="AV11" s="744">
        <v>0</v>
      </c>
      <c r="AW11" s="744">
        <v>0</v>
      </c>
      <c r="AX11" s="744">
        <v>2</v>
      </c>
      <c r="AY11" s="744">
        <v>2</v>
      </c>
      <c r="AZ11" s="744">
        <v>0</v>
      </c>
      <c r="BA11" s="744">
        <v>0</v>
      </c>
      <c r="BB11" s="744">
        <v>0</v>
      </c>
      <c r="BC11" s="744">
        <v>0</v>
      </c>
      <c r="BD11" s="744">
        <v>0</v>
      </c>
      <c r="BE11" s="744">
        <v>0</v>
      </c>
      <c r="BF11" s="744">
        <v>7</v>
      </c>
      <c r="BG11" s="744">
        <v>0</v>
      </c>
      <c r="BH11" s="744">
        <v>0</v>
      </c>
      <c r="BI11" s="744">
        <v>0</v>
      </c>
      <c r="BJ11" s="744">
        <v>6</v>
      </c>
      <c r="BK11" s="744">
        <v>0</v>
      </c>
      <c r="BL11" s="744">
        <v>0</v>
      </c>
      <c r="BM11" s="744">
        <v>0</v>
      </c>
      <c r="BN11" s="744">
        <v>0</v>
      </c>
      <c r="BO11" s="744">
        <v>71236</v>
      </c>
      <c r="BP11" s="744">
        <v>13337</v>
      </c>
      <c r="BQ11" s="744">
        <v>0</v>
      </c>
      <c r="BR11" s="744">
        <v>0</v>
      </c>
      <c r="BS11" s="744">
        <v>0</v>
      </c>
      <c r="BT11" s="744">
        <v>0</v>
      </c>
      <c r="BU11" s="744">
        <v>0</v>
      </c>
      <c r="BV11" s="744">
        <v>0</v>
      </c>
      <c r="BW11" s="744">
        <v>0</v>
      </c>
      <c r="BX11" s="744">
        <v>12</v>
      </c>
      <c r="BY11" s="744">
        <v>0</v>
      </c>
      <c r="BZ11" s="744">
        <v>0</v>
      </c>
      <c r="CA11" s="744">
        <v>0</v>
      </c>
      <c r="CB11" s="744">
        <v>0</v>
      </c>
      <c r="CC11" s="744">
        <v>0</v>
      </c>
      <c r="CD11" s="744">
        <v>0</v>
      </c>
      <c r="CE11" s="744">
        <v>0</v>
      </c>
      <c r="CF11" s="744">
        <v>0</v>
      </c>
      <c r="CG11" s="744">
        <v>0</v>
      </c>
      <c r="CH11" s="744">
        <v>0</v>
      </c>
      <c r="CI11" s="744">
        <v>0</v>
      </c>
      <c r="CJ11" s="744">
        <v>0</v>
      </c>
      <c r="CK11" s="744">
        <v>0</v>
      </c>
      <c r="CL11" s="744">
        <v>0</v>
      </c>
      <c r="CM11" s="744">
        <v>9</v>
      </c>
      <c r="CN11" s="744">
        <v>0</v>
      </c>
      <c r="CO11" s="744">
        <v>0</v>
      </c>
      <c r="CP11" s="744">
        <v>0</v>
      </c>
      <c r="CQ11" s="744">
        <v>0</v>
      </c>
      <c r="CR11" s="744">
        <v>0</v>
      </c>
      <c r="CS11" s="744">
        <v>0</v>
      </c>
      <c r="CT11" s="744">
        <v>0</v>
      </c>
      <c r="CU11" s="744">
        <v>0</v>
      </c>
      <c r="CV11" s="744">
        <v>0</v>
      </c>
      <c r="CW11" s="744">
        <v>0</v>
      </c>
      <c r="CX11" s="744">
        <v>0</v>
      </c>
      <c r="CY11" s="744">
        <v>0</v>
      </c>
      <c r="CZ11" s="744">
        <v>0</v>
      </c>
      <c r="DA11" s="744">
        <v>0</v>
      </c>
      <c r="DB11" s="744">
        <v>0</v>
      </c>
      <c r="DC11" s="744">
        <v>0</v>
      </c>
      <c r="DD11" s="744" t="s">
        <v>569</v>
      </c>
      <c r="DE11" s="744" t="s">
        <v>569</v>
      </c>
      <c r="DF11" s="744" t="s">
        <v>569</v>
      </c>
      <c r="DG11" s="744" t="s">
        <v>569</v>
      </c>
      <c r="DH11" s="744" t="s">
        <v>569</v>
      </c>
      <c r="DI11" s="744" t="s">
        <v>569</v>
      </c>
      <c r="DJ11" s="744" t="s">
        <v>569</v>
      </c>
      <c r="DK11" s="744" t="s">
        <v>569</v>
      </c>
      <c r="DL11" s="744" t="s">
        <v>569</v>
      </c>
      <c r="DM11" s="744" t="s">
        <v>569</v>
      </c>
      <c r="DN11" s="744" t="s">
        <v>569</v>
      </c>
      <c r="DO11" s="744" t="s">
        <v>569</v>
      </c>
      <c r="DP11" s="744" t="s">
        <v>569</v>
      </c>
      <c r="DQ11" s="744" t="s">
        <v>569</v>
      </c>
      <c r="DR11" s="744" t="s">
        <v>569</v>
      </c>
      <c r="DS11" s="744" t="s">
        <v>569</v>
      </c>
      <c r="DT11" s="745">
        <v>865593</v>
      </c>
      <c r="DU11" s="744">
        <v>0</v>
      </c>
      <c r="DV11" s="744">
        <v>1</v>
      </c>
      <c r="DW11" s="744">
        <v>0</v>
      </c>
      <c r="DX11" s="744">
        <v>0</v>
      </c>
      <c r="DY11" s="744">
        <v>0</v>
      </c>
      <c r="DZ11" s="744">
        <v>0</v>
      </c>
      <c r="EA11" s="744">
        <v>-1693</v>
      </c>
      <c r="EB11" s="744">
        <v>8</v>
      </c>
      <c r="EC11" s="743">
        <v>-1684</v>
      </c>
      <c r="ED11" s="745">
        <v>863909</v>
      </c>
      <c r="EE11" s="744">
        <v>159</v>
      </c>
      <c r="EF11" s="744">
        <v>9245</v>
      </c>
      <c r="EG11" s="744">
        <v>9404</v>
      </c>
      <c r="EH11" s="745">
        <v>7720</v>
      </c>
      <c r="EI11" s="745">
        <v>873313</v>
      </c>
      <c r="EJ11" s="744">
        <v>-761106</v>
      </c>
      <c r="EK11" s="744">
        <v>0</v>
      </c>
      <c r="EL11" s="744">
        <v>-63170</v>
      </c>
      <c r="EM11" s="744">
        <v>-824276</v>
      </c>
      <c r="EN11" s="745">
        <v>-816556</v>
      </c>
      <c r="EO11" s="745">
        <v>49037</v>
      </c>
    </row>
    <row r="12" spans="2:145" x14ac:dyDescent="0.25">
      <c r="B12" s="758" t="s">
        <v>582</v>
      </c>
      <c r="C12" s="759" t="str">
        <v>食肉・畜産食料品</v>
      </c>
      <c r="D12" s="743">
        <v>0</v>
      </c>
      <c r="E12" s="744">
        <v>0</v>
      </c>
      <c r="F12" s="744">
        <v>326</v>
      </c>
      <c r="G12" s="744">
        <v>0</v>
      </c>
      <c r="H12" s="744">
        <v>0</v>
      </c>
      <c r="I12" s="744">
        <v>0</v>
      </c>
      <c r="J12" s="744">
        <v>0</v>
      </c>
      <c r="K12" s="744">
        <v>0</v>
      </c>
      <c r="L12" s="744">
        <v>46415</v>
      </c>
      <c r="M12" s="744">
        <v>164</v>
      </c>
      <c r="N12" s="744">
        <v>0</v>
      </c>
      <c r="O12" s="744">
        <v>24252</v>
      </c>
      <c r="P12" s="744">
        <v>1468</v>
      </c>
      <c r="Q12" s="744">
        <v>1115</v>
      </c>
      <c r="R12" s="744">
        <v>0</v>
      </c>
      <c r="S12" s="744">
        <v>59</v>
      </c>
      <c r="T12" s="744">
        <v>0</v>
      </c>
      <c r="U12" s="744">
        <v>0</v>
      </c>
      <c r="V12" s="744">
        <v>172</v>
      </c>
      <c r="W12" s="744">
        <v>0</v>
      </c>
      <c r="X12" s="744">
        <v>0</v>
      </c>
      <c r="Y12" s="744">
        <v>0</v>
      </c>
      <c r="Z12" s="744">
        <v>0</v>
      </c>
      <c r="AA12" s="744">
        <v>0</v>
      </c>
      <c r="AB12" s="744">
        <v>47</v>
      </c>
      <c r="AC12" s="744">
        <v>105</v>
      </c>
      <c r="AD12" s="744">
        <v>0</v>
      </c>
      <c r="AE12" s="744">
        <v>0</v>
      </c>
      <c r="AF12" s="744">
        <v>0</v>
      </c>
      <c r="AG12" s="744">
        <v>524</v>
      </c>
      <c r="AH12" s="744">
        <v>0</v>
      </c>
      <c r="AI12" s="744">
        <v>0</v>
      </c>
      <c r="AJ12" s="744">
        <v>0</v>
      </c>
      <c r="AK12" s="744">
        <v>0</v>
      </c>
      <c r="AL12" s="744">
        <v>0</v>
      </c>
      <c r="AM12" s="744">
        <v>0</v>
      </c>
      <c r="AN12" s="744">
        <v>0</v>
      </c>
      <c r="AO12" s="744">
        <v>0</v>
      </c>
      <c r="AP12" s="744">
        <v>0</v>
      </c>
      <c r="AQ12" s="744">
        <v>0</v>
      </c>
      <c r="AR12" s="744">
        <v>0</v>
      </c>
      <c r="AS12" s="744">
        <v>0</v>
      </c>
      <c r="AT12" s="744">
        <v>0</v>
      </c>
      <c r="AU12" s="744">
        <v>0</v>
      </c>
      <c r="AV12" s="744">
        <v>0</v>
      </c>
      <c r="AW12" s="744">
        <v>0</v>
      </c>
      <c r="AX12" s="744">
        <v>0</v>
      </c>
      <c r="AY12" s="744">
        <v>0</v>
      </c>
      <c r="AZ12" s="744">
        <v>0</v>
      </c>
      <c r="BA12" s="744">
        <v>0</v>
      </c>
      <c r="BB12" s="744">
        <v>0</v>
      </c>
      <c r="BC12" s="744">
        <v>0</v>
      </c>
      <c r="BD12" s="744">
        <v>0</v>
      </c>
      <c r="BE12" s="744">
        <v>0</v>
      </c>
      <c r="BF12" s="744">
        <v>0</v>
      </c>
      <c r="BG12" s="744">
        <v>0</v>
      </c>
      <c r="BH12" s="744">
        <v>0</v>
      </c>
      <c r="BI12" s="744">
        <v>92</v>
      </c>
      <c r="BJ12" s="744">
        <v>0</v>
      </c>
      <c r="BK12" s="744">
        <v>0</v>
      </c>
      <c r="BL12" s="744">
        <v>0</v>
      </c>
      <c r="BM12" s="744">
        <v>0</v>
      </c>
      <c r="BN12" s="744">
        <v>0</v>
      </c>
      <c r="BO12" s="744">
        <v>0</v>
      </c>
      <c r="BP12" s="744">
        <v>0</v>
      </c>
      <c r="BQ12" s="744">
        <v>0</v>
      </c>
      <c r="BR12" s="744">
        <v>0</v>
      </c>
      <c r="BS12" s="744">
        <v>0</v>
      </c>
      <c r="BT12" s="744">
        <v>0</v>
      </c>
      <c r="BU12" s="744">
        <v>0</v>
      </c>
      <c r="BV12" s="744">
        <v>0</v>
      </c>
      <c r="BW12" s="744">
        <v>0</v>
      </c>
      <c r="BX12" s="744">
        <v>0</v>
      </c>
      <c r="BY12" s="744">
        <v>0</v>
      </c>
      <c r="BZ12" s="744">
        <v>0</v>
      </c>
      <c r="CA12" s="744">
        <v>0</v>
      </c>
      <c r="CB12" s="744">
        <v>0</v>
      </c>
      <c r="CC12" s="744">
        <v>0</v>
      </c>
      <c r="CD12" s="744">
        <v>325</v>
      </c>
      <c r="CE12" s="744">
        <v>0</v>
      </c>
      <c r="CF12" s="744">
        <v>0</v>
      </c>
      <c r="CG12" s="744">
        <v>0</v>
      </c>
      <c r="CH12" s="744">
        <v>0</v>
      </c>
      <c r="CI12" s="744">
        <v>0</v>
      </c>
      <c r="CJ12" s="744">
        <v>0</v>
      </c>
      <c r="CK12" s="744">
        <v>272</v>
      </c>
      <c r="CL12" s="744">
        <v>18</v>
      </c>
      <c r="CM12" s="744">
        <v>0</v>
      </c>
      <c r="CN12" s="744">
        <v>913</v>
      </c>
      <c r="CO12" s="744">
        <v>0</v>
      </c>
      <c r="CP12" s="744">
        <v>1416</v>
      </c>
      <c r="CQ12" s="744">
        <v>1317</v>
      </c>
      <c r="CR12" s="744">
        <v>0</v>
      </c>
      <c r="CS12" s="744">
        <v>0</v>
      </c>
      <c r="CT12" s="744">
        <v>0</v>
      </c>
      <c r="CU12" s="744">
        <v>0</v>
      </c>
      <c r="CV12" s="744">
        <v>0</v>
      </c>
      <c r="CW12" s="744">
        <v>6896</v>
      </c>
      <c r="CX12" s="744">
        <v>42550</v>
      </c>
      <c r="CY12" s="744">
        <v>0</v>
      </c>
      <c r="CZ12" s="744">
        <v>7</v>
      </c>
      <c r="DA12" s="744">
        <v>434</v>
      </c>
      <c r="DB12" s="744">
        <v>0</v>
      </c>
      <c r="DC12" s="744">
        <v>0</v>
      </c>
      <c r="DD12" s="744" t="s">
        <v>569</v>
      </c>
      <c r="DE12" s="744" t="s">
        <v>569</v>
      </c>
      <c r="DF12" s="744" t="s">
        <v>569</v>
      </c>
      <c r="DG12" s="744" t="s">
        <v>569</v>
      </c>
      <c r="DH12" s="744" t="s">
        <v>569</v>
      </c>
      <c r="DI12" s="744" t="s">
        <v>569</v>
      </c>
      <c r="DJ12" s="744" t="s">
        <v>569</v>
      </c>
      <c r="DK12" s="744" t="s">
        <v>569</v>
      </c>
      <c r="DL12" s="744" t="s">
        <v>569</v>
      </c>
      <c r="DM12" s="744" t="s">
        <v>569</v>
      </c>
      <c r="DN12" s="744" t="s">
        <v>569</v>
      </c>
      <c r="DO12" s="744" t="s">
        <v>569</v>
      </c>
      <c r="DP12" s="744" t="s">
        <v>569</v>
      </c>
      <c r="DQ12" s="744" t="s">
        <v>569</v>
      </c>
      <c r="DR12" s="744" t="s">
        <v>569</v>
      </c>
      <c r="DS12" s="744" t="s">
        <v>569</v>
      </c>
      <c r="DT12" s="745">
        <v>128887</v>
      </c>
      <c r="DU12" s="744">
        <v>1863</v>
      </c>
      <c r="DV12" s="744">
        <v>146273</v>
      </c>
      <c r="DW12" s="744">
        <v>0</v>
      </c>
      <c r="DX12" s="744">
        <v>0</v>
      </c>
      <c r="DY12" s="744">
        <v>0</v>
      </c>
      <c r="DZ12" s="744">
        <v>0</v>
      </c>
      <c r="EA12" s="744">
        <v>1234</v>
      </c>
      <c r="EB12" s="744">
        <v>55</v>
      </c>
      <c r="EC12" s="743">
        <v>149425</v>
      </c>
      <c r="ED12" s="745">
        <v>278312</v>
      </c>
      <c r="EE12" s="744">
        <v>1142</v>
      </c>
      <c r="EF12" s="744">
        <v>367932</v>
      </c>
      <c r="EG12" s="744">
        <v>369074</v>
      </c>
      <c r="EH12" s="745">
        <v>518499</v>
      </c>
      <c r="EI12" s="745">
        <v>647386</v>
      </c>
      <c r="EJ12" s="744">
        <v>-52705</v>
      </c>
      <c r="EK12" s="744">
        <v>-82430</v>
      </c>
      <c r="EL12" s="744">
        <v>-10735</v>
      </c>
      <c r="EM12" s="744">
        <v>-145870</v>
      </c>
      <c r="EN12" s="745">
        <v>372629</v>
      </c>
      <c r="EO12" s="745">
        <v>501516</v>
      </c>
    </row>
    <row r="13" spans="2:145" x14ac:dyDescent="0.25">
      <c r="B13" s="758" t="s">
        <v>8</v>
      </c>
      <c r="C13" s="761" t="str">
        <v>水産食料品</v>
      </c>
      <c r="D13" s="749">
        <v>0</v>
      </c>
      <c r="E13" s="750">
        <v>0</v>
      </c>
      <c r="F13" s="750">
        <v>0</v>
      </c>
      <c r="G13" s="750">
        <v>0</v>
      </c>
      <c r="H13" s="750">
        <v>0</v>
      </c>
      <c r="I13" s="750">
        <v>10135</v>
      </c>
      <c r="J13" s="750">
        <v>0</v>
      </c>
      <c r="K13" s="750">
        <v>0</v>
      </c>
      <c r="L13" s="750">
        <v>79</v>
      </c>
      <c r="M13" s="750">
        <v>54611</v>
      </c>
      <c r="N13" s="750">
        <v>0</v>
      </c>
      <c r="O13" s="750">
        <v>11171</v>
      </c>
      <c r="P13" s="750">
        <v>0</v>
      </c>
      <c r="Q13" s="750">
        <v>1018</v>
      </c>
      <c r="R13" s="750">
        <v>0</v>
      </c>
      <c r="S13" s="750">
        <v>0</v>
      </c>
      <c r="T13" s="750">
        <v>0</v>
      </c>
      <c r="U13" s="750">
        <v>0</v>
      </c>
      <c r="V13" s="750">
        <v>0</v>
      </c>
      <c r="W13" s="750">
        <v>0</v>
      </c>
      <c r="X13" s="750">
        <v>0</v>
      </c>
      <c r="Y13" s="750">
        <v>0</v>
      </c>
      <c r="Z13" s="750">
        <v>0</v>
      </c>
      <c r="AA13" s="750">
        <v>0</v>
      </c>
      <c r="AB13" s="750">
        <v>2</v>
      </c>
      <c r="AC13" s="750">
        <v>0</v>
      </c>
      <c r="AD13" s="750">
        <v>0</v>
      </c>
      <c r="AE13" s="750">
        <v>0</v>
      </c>
      <c r="AF13" s="750">
        <v>0</v>
      </c>
      <c r="AG13" s="750">
        <v>0</v>
      </c>
      <c r="AH13" s="750">
        <v>0</v>
      </c>
      <c r="AI13" s="750">
        <v>0</v>
      </c>
      <c r="AJ13" s="750">
        <v>0</v>
      </c>
      <c r="AK13" s="750">
        <v>0</v>
      </c>
      <c r="AL13" s="750">
        <v>0</v>
      </c>
      <c r="AM13" s="750">
        <v>0</v>
      </c>
      <c r="AN13" s="750">
        <v>0</v>
      </c>
      <c r="AO13" s="750">
        <v>0</v>
      </c>
      <c r="AP13" s="750">
        <v>0</v>
      </c>
      <c r="AQ13" s="750">
        <v>0</v>
      </c>
      <c r="AR13" s="750">
        <v>0</v>
      </c>
      <c r="AS13" s="750">
        <v>0</v>
      </c>
      <c r="AT13" s="750">
        <v>0</v>
      </c>
      <c r="AU13" s="750">
        <v>0</v>
      </c>
      <c r="AV13" s="750">
        <v>0</v>
      </c>
      <c r="AW13" s="750">
        <v>0</v>
      </c>
      <c r="AX13" s="750">
        <v>0</v>
      </c>
      <c r="AY13" s="750">
        <v>0</v>
      </c>
      <c r="AZ13" s="750">
        <v>0</v>
      </c>
      <c r="BA13" s="750">
        <v>0</v>
      </c>
      <c r="BB13" s="750">
        <v>0</v>
      </c>
      <c r="BC13" s="750">
        <v>0</v>
      </c>
      <c r="BD13" s="750">
        <v>0</v>
      </c>
      <c r="BE13" s="750">
        <v>0</v>
      </c>
      <c r="BF13" s="750">
        <v>0</v>
      </c>
      <c r="BG13" s="750">
        <v>0</v>
      </c>
      <c r="BH13" s="750">
        <v>0</v>
      </c>
      <c r="BI13" s="750">
        <v>0</v>
      </c>
      <c r="BJ13" s="750">
        <v>0</v>
      </c>
      <c r="BK13" s="750">
        <v>0</v>
      </c>
      <c r="BL13" s="750">
        <v>0</v>
      </c>
      <c r="BM13" s="750">
        <v>0</v>
      </c>
      <c r="BN13" s="750">
        <v>0</v>
      </c>
      <c r="BO13" s="750">
        <v>0</v>
      </c>
      <c r="BP13" s="750">
        <v>0</v>
      </c>
      <c r="BQ13" s="750">
        <v>0</v>
      </c>
      <c r="BR13" s="750">
        <v>0</v>
      </c>
      <c r="BS13" s="750">
        <v>0</v>
      </c>
      <c r="BT13" s="750">
        <v>0</v>
      </c>
      <c r="BU13" s="750">
        <v>0</v>
      </c>
      <c r="BV13" s="750">
        <v>0</v>
      </c>
      <c r="BW13" s="750">
        <v>0</v>
      </c>
      <c r="BX13" s="750">
        <v>0</v>
      </c>
      <c r="BY13" s="750">
        <v>0</v>
      </c>
      <c r="BZ13" s="750">
        <v>0</v>
      </c>
      <c r="CA13" s="750">
        <v>0</v>
      </c>
      <c r="CB13" s="750">
        <v>0</v>
      </c>
      <c r="CC13" s="750">
        <v>0</v>
      </c>
      <c r="CD13" s="750">
        <v>97</v>
      </c>
      <c r="CE13" s="750">
        <v>0</v>
      </c>
      <c r="CF13" s="750">
        <v>0</v>
      </c>
      <c r="CG13" s="750">
        <v>0</v>
      </c>
      <c r="CH13" s="750">
        <v>0</v>
      </c>
      <c r="CI13" s="750">
        <v>0</v>
      </c>
      <c r="CJ13" s="750">
        <v>0</v>
      </c>
      <c r="CK13" s="750">
        <v>258</v>
      </c>
      <c r="CL13" s="750">
        <v>8</v>
      </c>
      <c r="CM13" s="750">
        <v>0</v>
      </c>
      <c r="CN13" s="750">
        <v>818</v>
      </c>
      <c r="CO13" s="750">
        <v>0</v>
      </c>
      <c r="CP13" s="750">
        <v>1400</v>
      </c>
      <c r="CQ13" s="750">
        <v>1736</v>
      </c>
      <c r="CR13" s="750">
        <v>0</v>
      </c>
      <c r="CS13" s="750">
        <v>0</v>
      </c>
      <c r="CT13" s="750">
        <v>0</v>
      </c>
      <c r="CU13" s="750">
        <v>0</v>
      </c>
      <c r="CV13" s="750">
        <v>0</v>
      </c>
      <c r="CW13" s="750">
        <v>4915</v>
      </c>
      <c r="CX13" s="750">
        <v>20699</v>
      </c>
      <c r="CY13" s="750">
        <v>0</v>
      </c>
      <c r="CZ13" s="750">
        <v>5</v>
      </c>
      <c r="DA13" s="750">
        <v>290</v>
      </c>
      <c r="DB13" s="750">
        <v>0</v>
      </c>
      <c r="DC13" s="750">
        <v>0</v>
      </c>
      <c r="DD13" s="750" t="s">
        <v>569</v>
      </c>
      <c r="DE13" s="750" t="s">
        <v>569</v>
      </c>
      <c r="DF13" s="750" t="s">
        <v>569</v>
      </c>
      <c r="DG13" s="750" t="s">
        <v>569</v>
      </c>
      <c r="DH13" s="750" t="s">
        <v>569</v>
      </c>
      <c r="DI13" s="750" t="s">
        <v>569</v>
      </c>
      <c r="DJ13" s="750" t="s">
        <v>569</v>
      </c>
      <c r="DK13" s="750" t="s">
        <v>569</v>
      </c>
      <c r="DL13" s="750" t="s">
        <v>569</v>
      </c>
      <c r="DM13" s="750" t="s">
        <v>569</v>
      </c>
      <c r="DN13" s="750" t="s">
        <v>569</v>
      </c>
      <c r="DO13" s="750" t="s">
        <v>569</v>
      </c>
      <c r="DP13" s="750" t="s">
        <v>569</v>
      </c>
      <c r="DQ13" s="750" t="s">
        <v>569</v>
      </c>
      <c r="DR13" s="750" t="s">
        <v>569</v>
      </c>
      <c r="DS13" s="750" t="s">
        <v>569</v>
      </c>
      <c r="DT13" s="751">
        <v>107242</v>
      </c>
      <c r="DU13" s="750">
        <v>1998</v>
      </c>
      <c r="DV13" s="750">
        <v>129014</v>
      </c>
      <c r="DW13" s="750">
        <v>0</v>
      </c>
      <c r="DX13" s="750">
        <v>0</v>
      </c>
      <c r="DY13" s="750">
        <v>0</v>
      </c>
      <c r="DZ13" s="750">
        <v>0</v>
      </c>
      <c r="EA13" s="750">
        <v>-474</v>
      </c>
      <c r="EB13" s="750">
        <v>959</v>
      </c>
      <c r="EC13" s="749">
        <v>131497</v>
      </c>
      <c r="ED13" s="751">
        <v>238739</v>
      </c>
      <c r="EE13" s="750">
        <v>19288</v>
      </c>
      <c r="EF13" s="750">
        <v>476313</v>
      </c>
      <c r="EG13" s="750">
        <v>495601</v>
      </c>
      <c r="EH13" s="751">
        <v>627098</v>
      </c>
      <c r="EI13" s="751">
        <v>734340</v>
      </c>
      <c r="EJ13" s="750">
        <v>-91615</v>
      </c>
      <c r="EK13" s="750">
        <v>-58883</v>
      </c>
      <c r="EL13" s="750">
        <v>-8062</v>
      </c>
      <c r="EM13" s="750">
        <v>-158560</v>
      </c>
      <c r="EN13" s="751">
        <v>468538</v>
      </c>
      <c r="EO13" s="751">
        <v>575780</v>
      </c>
    </row>
    <row r="14" spans="2:145" x14ac:dyDescent="0.25">
      <c r="B14" s="758" t="s">
        <v>9</v>
      </c>
      <c r="C14" s="759" t="str">
        <v>精穀・製粉</v>
      </c>
      <c r="D14" s="743">
        <v>0</v>
      </c>
      <c r="E14" s="744">
        <v>0</v>
      </c>
      <c r="F14" s="744">
        <v>628</v>
      </c>
      <c r="G14" s="744">
        <v>0</v>
      </c>
      <c r="H14" s="744">
        <v>304</v>
      </c>
      <c r="I14" s="744">
        <v>0</v>
      </c>
      <c r="J14" s="744">
        <v>0</v>
      </c>
      <c r="K14" s="744">
        <v>0</v>
      </c>
      <c r="L14" s="744">
        <v>2</v>
      </c>
      <c r="M14" s="744">
        <v>52</v>
      </c>
      <c r="N14" s="744">
        <v>623</v>
      </c>
      <c r="O14" s="744">
        <v>39421</v>
      </c>
      <c r="P14" s="744">
        <v>482</v>
      </c>
      <c r="Q14" s="744">
        <v>4666</v>
      </c>
      <c r="R14" s="744">
        <v>0</v>
      </c>
      <c r="S14" s="744">
        <v>0</v>
      </c>
      <c r="T14" s="744">
        <v>246</v>
      </c>
      <c r="U14" s="744">
        <v>0</v>
      </c>
      <c r="V14" s="744">
        <v>0</v>
      </c>
      <c r="W14" s="744">
        <v>0</v>
      </c>
      <c r="X14" s="744">
        <v>0</v>
      </c>
      <c r="Y14" s="744">
        <v>0</v>
      </c>
      <c r="Z14" s="744">
        <v>0</v>
      </c>
      <c r="AA14" s="744">
        <v>0</v>
      </c>
      <c r="AB14" s="744">
        <v>0</v>
      </c>
      <c r="AC14" s="744">
        <v>2</v>
      </c>
      <c r="AD14" s="744">
        <v>0</v>
      </c>
      <c r="AE14" s="744">
        <v>0</v>
      </c>
      <c r="AF14" s="744">
        <v>0</v>
      </c>
      <c r="AG14" s="744">
        <v>0</v>
      </c>
      <c r="AH14" s="744">
        <v>0</v>
      </c>
      <c r="AI14" s="744">
        <v>0</v>
      </c>
      <c r="AJ14" s="744">
        <v>0</v>
      </c>
      <c r="AK14" s="744">
        <v>0</v>
      </c>
      <c r="AL14" s="744">
        <v>0</v>
      </c>
      <c r="AM14" s="744">
        <v>0</v>
      </c>
      <c r="AN14" s="744">
        <v>0</v>
      </c>
      <c r="AO14" s="744">
        <v>0</v>
      </c>
      <c r="AP14" s="744">
        <v>0</v>
      </c>
      <c r="AQ14" s="744">
        <v>0</v>
      </c>
      <c r="AR14" s="744">
        <v>0</v>
      </c>
      <c r="AS14" s="744">
        <v>0</v>
      </c>
      <c r="AT14" s="744">
        <v>0</v>
      </c>
      <c r="AU14" s="744">
        <v>0</v>
      </c>
      <c r="AV14" s="744">
        <v>0</v>
      </c>
      <c r="AW14" s="744">
        <v>0</v>
      </c>
      <c r="AX14" s="744">
        <v>0</v>
      </c>
      <c r="AY14" s="744">
        <v>0</v>
      </c>
      <c r="AZ14" s="744">
        <v>0</v>
      </c>
      <c r="BA14" s="744">
        <v>0</v>
      </c>
      <c r="BB14" s="744">
        <v>0</v>
      </c>
      <c r="BC14" s="744">
        <v>0</v>
      </c>
      <c r="BD14" s="744">
        <v>0</v>
      </c>
      <c r="BE14" s="744">
        <v>0</v>
      </c>
      <c r="BF14" s="744">
        <v>0</v>
      </c>
      <c r="BG14" s="744">
        <v>0</v>
      </c>
      <c r="BH14" s="744">
        <v>0</v>
      </c>
      <c r="BI14" s="744">
        <v>0</v>
      </c>
      <c r="BJ14" s="744">
        <v>0</v>
      </c>
      <c r="BK14" s="744">
        <v>0</v>
      </c>
      <c r="BL14" s="744">
        <v>0</v>
      </c>
      <c r="BM14" s="744">
        <v>0</v>
      </c>
      <c r="BN14" s="744">
        <v>0</v>
      </c>
      <c r="BO14" s="744">
        <v>0</v>
      </c>
      <c r="BP14" s="744">
        <v>0</v>
      </c>
      <c r="BQ14" s="744">
        <v>0</v>
      </c>
      <c r="BR14" s="744">
        <v>0</v>
      </c>
      <c r="BS14" s="744">
        <v>0</v>
      </c>
      <c r="BT14" s="744">
        <v>0</v>
      </c>
      <c r="BU14" s="744">
        <v>0</v>
      </c>
      <c r="BV14" s="744">
        <v>0</v>
      </c>
      <c r="BW14" s="744">
        <v>0</v>
      </c>
      <c r="BX14" s="744">
        <v>0</v>
      </c>
      <c r="BY14" s="744">
        <v>0</v>
      </c>
      <c r="BZ14" s="744">
        <v>0</v>
      </c>
      <c r="CA14" s="744">
        <v>0</v>
      </c>
      <c r="CB14" s="744">
        <v>0</v>
      </c>
      <c r="CC14" s="744">
        <v>0</v>
      </c>
      <c r="CD14" s="744">
        <v>212</v>
      </c>
      <c r="CE14" s="744">
        <v>0</v>
      </c>
      <c r="CF14" s="744">
        <v>0</v>
      </c>
      <c r="CG14" s="744">
        <v>0</v>
      </c>
      <c r="CH14" s="744">
        <v>0</v>
      </c>
      <c r="CI14" s="744">
        <v>0</v>
      </c>
      <c r="CJ14" s="744">
        <v>0</v>
      </c>
      <c r="CK14" s="744">
        <v>190</v>
      </c>
      <c r="CL14" s="744">
        <v>0</v>
      </c>
      <c r="CM14" s="744">
        <v>0</v>
      </c>
      <c r="CN14" s="744">
        <v>497</v>
      </c>
      <c r="CO14" s="744">
        <v>0</v>
      </c>
      <c r="CP14" s="744">
        <v>1262</v>
      </c>
      <c r="CQ14" s="744">
        <v>1040</v>
      </c>
      <c r="CR14" s="744">
        <v>160</v>
      </c>
      <c r="CS14" s="744">
        <v>0</v>
      </c>
      <c r="CT14" s="744">
        <v>0</v>
      </c>
      <c r="CU14" s="744">
        <v>0</v>
      </c>
      <c r="CV14" s="744">
        <v>0</v>
      </c>
      <c r="CW14" s="744">
        <v>4117</v>
      </c>
      <c r="CX14" s="744">
        <v>11846</v>
      </c>
      <c r="CY14" s="744">
        <v>0</v>
      </c>
      <c r="CZ14" s="744">
        <v>0</v>
      </c>
      <c r="DA14" s="744">
        <v>192</v>
      </c>
      <c r="DB14" s="744">
        <v>0</v>
      </c>
      <c r="DC14" s="744">
        <v>0</v>
      </c>
      <c r="DD14" s="744" t="s">
        <v>569</v>
      </c>
      <c r="DE14" s="744" t="s">
        <v>569</v>
      </c>
      <c r="DF14" s="744" t="s">
        <v>569</v>
      </c>
      <c r="DG14" s="744" t="s">
        <v>569</v>
      </c>
      <c r="DH14" s="744" t="s">
        <v>569</v>
      </c>
      <c r="DI14" s="744" t="s">
        <v>569</v>
      </c>
      <c r="DJ14" s="744" t="s">
        <v>569</v>
      </c>
      <c r="DK14" s="744" t="s">
        <v>569</v>
      </c>
      <c r="DL14" s="744" t="s">
        <v>569</v>
      </c>
      <c r="DM14" s="744" t="s">
        <v>569</v>
      </c>
      <c r="DN14" s="744" t="s">
        <v>569</v>
      </c>
      <c r="DO14" s="744" t="s">
        <v>569</v>
      </c>
      <c r="DP14" s="744" t="s">
        <v>569</v>
      </c>
      <c r="DQ14" s="744" t="s">
        <v>569</v>
      </c>
      <c r="DR14" s="744" t="s">
        <v>569</v>
      </c>
      <c r="DS14" s="744" t="s">
        <v>569</v>
      </c>
      <c r="DT14" s="745">
        <v>65942</v>
      </c>
      <c r="DU14" s="744">
        <v>129</v>
      </c>
      <c r="DV14" s="744">
        <v>65071</v>
      </c>
      <c r="DW14" s="744">
        <v>0</v>
      </c>
      <c r="DX14" s="744">
        <v>0</v>
      </c>
      <c r="DY14" s="744">
        <v>0</v>
      </c>
      <c r="DZ14" s="744">
        <v>0</v>
      </c>
      <c r="EA14" s="744">
        <v>112</v>
      </c>
      <c r="EB14" s="744">
        <v>9</v>
      </c>
      <c r="EC14" s="743">
        <v>65321</v>
      </c>
      <c r="ED14" s="745">
        <v>131263</v>
      </c>
      <c r="EE14" s="744">
        <v>197</v>
      </c>
      <c r="EF14" s="744">
        <v>21310</v>
      </c>
      <c r="EG14" s="744">
        <v>21507</v>
      </c>
      <c r="EH14" s="745">
        <v>86828</v>
      </c>
      <c r="EI14" s="745">
        <v>152770</v>
      </c>
      <c r="EJ14" s="744">
        <v>-2182</v>
      </c>
      <c r="EK14" s="744">
        <v>-15230</v>
      </c>
      <c r="EL14" s="744">
        <v>-161</v>
      </c>
      <c r="EM14" s="744">
        <v>-17573</v>
      </c>
      <c r="EN14" s="745">
        <v>69255</v>
      </c>
      <c r="EO14" s="745">
        <v>135197</v>
      </c>
    </row>
    <row r="15" spans="2:145" x14ac:dyDescent="0.25">
      <c r="B15" s="758" t="s">
        <v>11</v>
      </c>
      <c r="C15" s="759" t="str">
        <v>その他の食料品</v>
      </c>
      <c r="D15" s="743">
        <v>0</v>
      </c>
      <c r="E15" s="744">
        <v>0</v>
      </c>
      <c r="F15" s="744">
        <v>10208</v>
      </c>
      <c r="G15" s="744">
        <v>0</v>
      </c>
      <c r="H15" s="744">
        <v>360</v>
      </c>
      <c r="I15" s="744">
        <v>245</v>
      </c>
      <c r="J15" s="744">
        <v>0</v>
      </c>
      <c r="K15" s="744">
        <v>0</v>
      </c>
      <c r="L15" s="744">
        <v>14259</v>
      </c>
      <c r="M15" s="744">
        <v>8891</v>
      </c>
      <c r="N15" s="744">
        <v>48</v>
      </c>
      <c r="O15" s="744">
        <v>100116</v>
      </c>
      <c r="P15" s="744">
        <v>7450</v>
      </c>
      <c r="Q15" s="744">
        <v>19829</v>
      </c>
      <c r="R15" s="744">
        <v>0</v>
      </c>
      <c r="S15" s="744">
        <v>0</v>
      </c>
      <c r="T15" s="744">
        <v>0</v>
      </c>
      <c r="U15" s="744">
        <v>0</v>
      </c>
      <c r="V15" s="744">
        <v>979</v>
      </c>
      <c r="W15" s="744">
        <v>3</v>
      </c>
      <c r="X15" s="744">
        <v>0</v>
      </c>
      <c r="Y15" s="744">
        <v>4</v>
      </c>
      <c r="Z15" s="744">
        <v>3</v>
      </c>
      <c r="AA15" s="744">
        <v>45</v>
      </c>
      <c r="AB15" s="744">
        <v>696</v>
      </c>
      <c r="AC15" s="744">
        <v>147</v>
      </c>
      <c r="AD15" s="744">
        <v>5</v>
      </c>
      <c r="AE15" s="744">
        <v>2</v>
      </c>
      <c r="AF15" s="744">
        <v>0</v>
      </c>
      <c r="AG15" s="744">
        <v>8</v>
      </c>
      <c r="AH15" s="744">
        <v>1</v>
      </c>
      <c r="AI15" s="744">
        <v>0</v>
      </c>
      <c r="AJ15" s="744">
        <v>2</v>
      </c>
      <c r="AK15" s="744">
        <v>63</v>
      </c>
      <c r="AL15" s="744">
        <v>0</v>
      </c>
      <c r="AM15" s="744">
        <v>0</v>
      </c>
      <c r="AN15" s="744">
        <v>0</v>
      </c>
      <c r="AO15" s="744">
        <v>0</v>
      </c>
      <c r="AP15" s="744">
        <v>0</v>
      </c>
      <c r="AQ15" s="744">
        <v>0</v>
      </c>
      <c r="AR15" s="744">
        <v>0</v>
      </c>
      <c r="AS15" s="744">
        <v>0</v>
      </c>
      <c r="AT15" s="744">
        <v>0</v>
      </c>
      <c r="AU15" s="744">
        <v>0</v>
      </c>
      <c r="AV15" s="744">
        <v>0</v>
      </c>
      <c r="AW15" s="744">
        <v>0</v>
      </c>
      <c r="AX15" s="744">
        <v>0</v>
      </c>
      <c r="AY15" s="744">
        <v>0</v>
      </c>
      <c r="AZ15" s="744">
        <v>0</v>
      </c>
      <c r="BA15" s="744">
        <v>0</v>
      </c>
      <c r="BB15" s="744">
        <v>0</v>
      </c>
      <c r="BC15" s="744">
        <v>0</v>
      </c>
      <c r="BD15" s="744">
        <v>0</v>
      </c>
      <c r="BE15" s="744">
        <v>0</v>
      </c>
      <c r="BF15" s="744">
        <v>0</v>
      </c>
      <c r="BG15" s="744">
        <v>0</v>
      </c>
      <c r="BH15" s="744">
        <v>0</v>
      </c>
      <c r="BI15" s="744">
        <v>0</v>
      </c>
      <c r="BJ15" s="744">
        <v>0</v>
      </c>
      <c r="BK15" s="744">
        <v>0</v>
      </c>
      <c r="BL15" s="744">
        <v>0</v>
      </c>
      <c r="BM15" s="744">
        <v>0</v>
      </c>
      <c r="BN15" s="744">
        <v>0</v>
      </c>
      <c r="BO15" s="744">
        <v>0</v>
      </c>
      <c r="BP15" s="744">
        <v>0</v>
      </c>
      <c r="BQ15" s="744">
        <v>0</v>
      </c>
      <c r="BR15" s="744">
        <v>0</v>
      </c>
      <c r="BS15" s="744">
        <v>0</v>
      </c>
      <c r="BT15" s="744">
        <v>0</v>
      </c>
      <c r="BU15" s="744">
        <v>0</v>
      </c>
      <c r="BV15" s="744">
        <v>0</v>
      </c>
      <c r="BW15" s="744">
        <v>0</v>
      </c>
      <c r="BX15" s="744">
        <v>0</v>
      </c>
      <c r="BY15" s="744">
        <v>0</v>
      </c>
      <c r="BZ15" s="744">
        <v>0</v>
      </c>
      <c r="CA15" s="744">
        <v>0</v>
      </c>
      <c r="CB15" s="744">
        <v>0</v>
      </c>
      <c r="CC15" s="744">
        <v>0</v>
      </c>
      <c r="CD15" s="744">
        <v>464</v>
      </c>
      <c r="CE15" s="744">
        <v>0</v>
      </c>
      <c r="CF15" s="744">
        <v>0</v>
      </c>
      <c r="CG15" s="744">
        <v>0</v>
      </c>
      <c r="CH15" s="744">
        <v>0</v>
      </c>
      <c r="CI15" s="744">
        <v>0</v>
      </c>
      <c r="CJ15" s="744">
        <v>0</v>
      </c>
      <c r="CK15" s="744">
        <v>484</v>
      </c>
      <c r="CL15" s="744">
        <v>0</v>
      </c>
      <c r="CM15" s="744">
        <v>0</v>
      </c>
      <c r="CN15" s="744">
        <v>1987</v>
      </c>
      <c r="CO15" s="744">
        <v>0</v>
      </c>
      <c r="CP15" s="744">
        <v>2940</v>
      </c>
      <c r="CQ15" s="744">
        <v>2693</v>
      </c>
      <c r="CR15" s="744">
        <v>150</v>
      </c>
      <c r="CS15" s="744">
        <v>0</v>
      </c>
      <c r="CT15" s="744">
        <v>0</v>
      </c>
      <c r="CU15" s="744">
        <v>0</v>
      </c>
      <c r="CV15" s="744">
        <v>0</v>
      </c>
      <c r="CW15" s="744">
        <v>8315</v>
      </c>
      <c r="CX15" s="744">
        <v>56693</v>
      </c>
      <c r="CY15" s="744">
        <v>0</v>
      </c>
      <c r="CZ15" s="744">
        <v>0</v>
      </c>
      <c r="DA15" s="744">
        <v>534</v>
      </c>
      <c r="DB15" s="744">
        <v>0</v>
      </c>
      <c r="DC15" s="744">
        <v>0</v>
      </c>
      <c r="DD15" s="744" t="s">
        <v>569</v>
      </c>
      <c r="DE15" s="744" t="s">
        <v>569</v>
      </c>
      <c r="DF15" s="744" t="s">
        <v>569</v>
      </c>
      <c r="DG15" s="744" t="s">
        <v>569</v>
      </c>
      <c r="DH15" s="744" t="s">
        <v>569</v>
      </c>
      <c r="DI15" s="744" t="s">
        <v>569</v>
      </c>
      <c r="DJ15" s="744" t="s">
        <v>569</v>
      </c>
      <c r="DK15" s="744" t="s">
        <v>569</v>
      </c>
      <c r="DL15" s="744" t="s">
        <v>569</v>
      </c>
      <c r="DM15" s="744" t="s">
        <v>569</v>
      </c>
      <c r="DN15" s="744" t="s">
        <v>569</v>
      </c>
      <c r="DO15" s="744" t="s">
        <v>569</v>
      </c>
      <c r="DP15" s="744" t="s">
        <v>569</v>
      </c>
      <c r="DQ15" s="744" t="s">
        <v>569</v>
      </c>
      <c r="DR15" s="744" t="s">
        <v>569</v>
      </c>
      <c r="DS15" s="744" t="s">
        <v>569</v>
      </c>
      <c r="DT15" s="745">
        <v>237624</v>
      </c>
      <c r="DU15" s="744">
        <v>9589</v>
      </c>
      <c r="DV15" s="744">
        <v>448432</v>
      </c>
      <c r="DW15" s="744">
        <v>9808</v>
      </c>
      <c r="DX15" s="744">
        <v>348</v>
      </c>
      <c r="DY15" s="744">
        <v>0</v>
      </c>
      <c r="DZ15" s="744">
        <v>0</v>
      </c>
      <c r="EA15" s="744">
        <v>3957</v>
      </c>
      <c r="EB15" s="744">
        <v>48</v>
      </c>
      <c r="EC15" s="743">
        <v>472182</v>
      </c>
      <c r="ED15" s="745">
        <v>709806</v>
      </c>
      <c r="EE15" s="744">
        <v>2412</v>
      </c>
      <c r="EF15" s="744">
        <v>293608</v>
      </c>
      <c r="EG15" s="744">
        <v>296020</v>
      </c>
      <c r="EH15" s="745">
        <v>768202</v>
      </c>
      <c r="EI15" s="745">
        <v>1005826</v>
      </c>
      <c r="EJ15" s="744">
        <v>-70041</v>
      </c>
      <c r="EK15" s="744">
        <v>-301306</v>
      </c>
      <c r="EL15" s="744">
        <v>-8878</v>
      </c>
      <c r="EM15" s="744">
        <v>-380225</v>
      </c>
      <c r="EN15" s="745">
        <v>387977</v>
      </c>
      <c r="EO15" s="745">
        <v>625601</v>
      </c>
    </row>
    <row r="16" spans="2:145" x14ac:dyDescent="0.25">
      <c r="B16" s="758" t="s">
        <v>13</v>
      </c>
      <c r="C16" s="759" t="str">
        <v>飲料</v>
      </c>
      <c r="D16" s="743">
        <v>0</v>
      </c>
      <c r="E16" s="744">
        <v>0</v>
      </c>
      <c r="F16" s="744">
        <v>117</v>
      </c>
      <c r="G16" s="744">
        <v>1</v>
      </c>
      <c r="H16" s="744">
        <v>0</v>
      </c>
      <c r="I16" s="744">
        <v>3861</v>
      </c>
      <c r="J16" s="744">
        <v>0</v>
      </c>
      <c r="K16" s="744">
        <v>0</v>
      </c>
      <c r="L16" s="744">
        <v>1203</v>
      </c>
      <c r="M16" s="744">
        <v>259</v>
      </c>
      <c r="N16" s="744">
        <v>0</v>
      </c>
      <c r="O16" s="744">
        <v>606</v>
      </c>
      <c r="P16" s="744">
        <v>5839</v>
      </c>
      <c r="Q16" s="744">
        <v>0</v>
      </c>
      <c r="R16" s="744">
        <v>0</v>
      </c>
      <c r="S16" s="744">
        <v>0</v>
      </c>
      <c r="T16" s="744">
        <v>0</v>
      </c>
      <c r="U16" s="744">
        <v>0</v>
      </c>
      <c r="V16" s="744">
        <v>0</v>
      </c>
      <c r="W16" s="744">
        <v>0</v>
      </c>
      <c r="X16" s="744">
        <v>0</v>
      </c>
      <c r="Y16" s="744">
        <v>0</v>
      </c>
      <c r="Z16" s="744">
        <v>0</v>
      </c>
      <c r="AA16" s="744">
        <v>0</v>
      </c>
      <c r="AB16" s="744">
        <v>4</v>
      </c>
      <c r="AC16" s="744">
        <v>0</v>
      </c>
      <c r="AD16" s="744">
        <v>0</v>
      </c>
      <c r="AE16" s="744">
        <v>0</v>
      </c>
      <c r="AF16" s="744">
        <v>0</v>
      </c>
      <c r="AG16" s="744">
        <v>0</v>
      </c>
      <c r="AH16" s="744">
        <v>0</v>
      </c>
      <c r="AI16" s="744">
        <v>0</v>
      </c>
      <c r="AJ16" s="744">
        <v>0</v>
      </c>
      <c r="AK16" s="744">
        <v>0</v>
      </c>
      <c r="AL16" s="744">
        <v>0</v>
      </c>
      <c r="AM16" s="744">
        <v>0</v>
      </c>
      <c r="AN16" s="744">
        <v>0</v>
      </c>
      <c r="AO16" s="744">
        <v>0</v>
      </c>
      <c r="AP16" s="744">
        <v>0</v>
      </c>
      <c r="AQ16" s="744">
        <v>0</v>
      </c>
      <c r="AR16" s="744">
        <v>0</v>
      </c>
      <c r="AS16" s="744">
        <v>0</v>
      </c>
      <c r="AT16" s="744">
        <v>0</v>
      </c>
      <c r="AU16" s="744">
        <v>0</v>
      </c>
      <c r="AV16" s="744">
        <v>0</v>
      </c>
      <c r="AW16" s="744">
        <v>0</v>
      </c>
      <c r="AX16" s="744">
        <v>0</v>
      </c>
      <c r="AY16" s="744">
        <v>0</v>
      </c>
      <c r="AZ16" s="744">
        <v>0</v>
      </c>
      <c r="BA16" s="744">
        <v>0</v>
      </c>
      <c r="BB16" s="744">
        <v>0</v>
      </c>
      <c r="BC16" s="744">
        <v>0</v>
      </c>
      <c r="BD16" s="744">
        <v>0</v>
      </c>
      <c r="BE16" s="744">
        <v>0</v>
      </c>
      <c r="BF16" s="744">
        <v>0</v>
      </c>
      <c r="BG16" s="744">
        <v>0</v>
      </c>
      <c r="BH16" s="744">
        <v>0</v>
      </c>
      <c r="BI16" s="744">
        <v>0</v>
      </c>
      <c r="BJ16" s="744">
        <v>0</v>
      </c>
      <c r="BK16" s="744">
        <v>0</v>
      </c>
      <c r="BL16" s="744">
        <v>0</v>
      </c>
      <c r="BM16" s="744">
        <v>0</v>
      </c>
      <c r="BN16" s="744">
        <v>0</v>
      </c>
      <c r="BO16" s="744">
        <v>0</v>
      </c>
      <c r="BP16" s="744">
        <v>0</v>
      </c>
      <c r="BQ16" s="744">
        <v>0</v>
      </c>
      <c r="BR16" s="744">
        <v>0</v>
      </c>
      <c r="BS16" s="744">
        <v>408</v>
      </c>
      <c r="BT16" s="744">
        <v>0</v>
      </c>
      <c r="BU16" s="744">
        <v>0</v>
      </c>
      <c r="BV16" s="744">
        <v>0</v>
      </c>
      <c r="BW16" s="744">
        <v>0</v>
      </c>
      <c r="BX16" s="744">
        <v>0</v>
      </c>
      <c r="BY16" s="744">
        <v>0</v>
      </c>
      <c r="BZ16" s="744">
        <v>0</v>
      </c>
      <c r="CA16" s="744">
        <v>0</v>
      </c>
      <c r="CB16" s="744">
        <v>0</v>
      </c>
      <c r="CC16" s="744">
        <v>0</v>
      </c>
      <c r="CD16" s="744">
        <v>1389</v>
      </c>
      <c r="CE16" s="744">
        <v>0</v>
      </c>
      <c r="CF16" s="744">
        <v>0</v>
      </c>
      <c r="CG16" s="744">
        <v>0</v>
      </c>
      <c r="CH16" s="744">
        <v>0</v>
      </c>
      <c r="CI16" s="744">
        <v>0</v>
      </c>
      <c r="CJ16" s="744">
        <v>0</v>
      </c>
      <c r="CK16" s="744">
        <v>66</v>
      </c>
      <c r="CL16" s="744">
        <v>0</v>
      </c>
      <c r="CM16" s="744">
        <v>0</v>
      </c>
      <c r="CN16" s="744">
        <v>388</v>
      </c>
      <c r="CO16" s="744">
        <v>0</v>
      </c>
      <c r="CP16" s="744">
        <v>458</v>
      </c>
      <c r="CQ16" s="744">
        <v>524</v>
      </c>
      <c r="CR16" s="744">
        <v>0</v>
      </c>
      <c r="CS16" s="744">
        <v>0</v>
      </c>
      <c r="CT16" s="744">
        <v>0</v>
      </c>
      <c r="CU16" s="744">
        <v>0</v>
      </c>
      <c r="CV16" s="744">
        <v>14</v>
      </c>
      <c r="CW16" s="744">
        <v>9003</v>
      </c>
      <c r="CX16" s="744">
        <v>65216</v>
      </c>
      <c r="CY16" s="744">
        <v>0</v>
      </c>
      <c r="CZ16" s="744">
        <v>0</v>
      </c>
      <c r="DA16" s="744">
        <v>356</v>
      </c>
      <c r="DB16" s="744">
        <v>0</v>
      </c>
      <c r="DC16" s="744">
        <v>224</v>
      </c>
      <c r="DD16" s="744" t="s">
        <v>569</v>
      </c>
      <c r="DE16" s="744" t="s">
        <v>569</v>
      </c>
      <c r="DF16" s="744" t="s">
        <v>569</v>
      </c>
      <c r="DG16" s="744" t="s">
        <v>569</v>
      </c>
      <c r="DH16" s="744" t="s">
        <v>569</v>
      </c>
      <c r="DI16" s="744" t="s">
        <v>569</v>
      </c>
      <c r="DJ16" s="744" t="s">
        <v>569</v>
      </c>
      <c r="DK16" s="744" t="s">
        <v>569</v>
      </c>
      <c r="DL16" s="744" t="s">
        <v>569</v>
      </c>
      <c r="DM16" s="744" t="s">
        <v>569</v>
      </c>
      <c r="DN16" s="744" t="s">
        <v>569</v>
      </c>
      <c r="DO16" s="744" t="s">
        <v>569</v>
      </c>
      <c r="DP16" s="744" t="s">
        <v>569</v>
      </c>
      <c r="DQ16" s="744" t="s">
        <v>569</v>
      </c>
      <c r="DR16" s="744" t="s">
        <v>569</v>
      </c>
      <c r="DS16" s="744" t="s">
        <v>569</v>
      </c>
      <c r="DT16" s="745">
        <v>89936</v>
      </c>
      <c r="DU16" s="744">
        <v>9957</v>
      </c>
      <c r="DV16" s="744">
        <v>194193</v>
      </c>
      <c r="DW16" s="744">
        <v>0</v>
      </c>
      <c r="DX16" s="744">
        <v>0</v>
      </c>
      <c r="DY16" s="744">
        <v>0</v>
      </c>
      <c r="DZ16" s="744">
        <v>0</v>
      </c>
      <c r="EA16" s="744">
        <v>1755</v>
      </c>
      <c r="EB16" s="744">
        <v>2</v>
      </c>
      <c r="EC16" s="743">
        <v>205907</v>
      </c>
      <c r="ED16" s="745">
        <v>295843</v>
      </c>
      <c r="EE16" s="744">
        <v>158</v>
      </c>
      <c r="EF16" s="744">
        <v>19102</v>
      </c>
      <c r="EG16" s="744">
        <v>19260</v>
      </c>
      <c r="EH16" s="745">
        <v>225167</v>
      </c>
      <c r="EI16" s="745">
        <v>315103</v>
      </c>
      <c r="EJ16" s="744">
        <v>-16920</v>
      </c>
      <c r="EK16" s="744">
        <v>-133883</v>
      </c>
      <c r="EL16" s="744">
        <v>-5903</v>
      </c>
      <c r="EM16" s="744">
        <v>-156706</v>
      </c>
      <c r="EN16" s="745">
        <v>68461</v>
      </c>
      <c r="EO16" s="745">
        <v>158397</v>
      </c>
    </row>
    <row r="17" spans="2:145" x14ac:dyDescent="0.25">
      <c r="B17" s="758" t="s">
        <v>15</v>
      </c>
      <c r="C17" s="762" t="str">
        <v>飼料・有機質肥料（別掲を除く。）・たばこ</v>
      </c>
      <c r="D17" s="743">
        <v>3237</v>
      </c>
      <c r="E17" s="744">
        <v>5438</v>
      </c>
      <c r="F17" s="744">
        <v>112588</v>
      </c>
      <c r="G17" s="744">
        <v>1668</v>
      </c>
      <c r="H17" s="744">
        <v>2</v>
      </c>
      <c r="I17" s="744">
        <v>2290</v>
      </c>
      <c r="J17" s="744">
        <v>0</v>
      </c>
      <c r="K17" s="744">
        <v>0</v>
      </c>
      <c r="L17" s="744">
        <v>-5</v>
      </c>
      <c r="M17" s="744">
        <v>0</v>
      </c>
      <c r="N17" s="744">
        <v>0</v>
      </c>
      <c r="O17" s="744">
        <v>0</v>
      </c>
      <c r="P17" s="744">
        <v>0</v>
      </c>
      <c r="Q17" s="744">
        <v>1150</v>
      </c>
      <c r="R17" s="744">
        <v>0</v>
      </c>
      <c r="S17" s="744">
        <v>0</v>
      </c>
      <c r="T17" s="744">
        <v>0</v>
      </c>
      <c r="U17" s="744">
        <v>0</v>
      </c>
      <c r="V17" s="744">
        <v>0</v>
      </c>
      <c r="W17" s="744">
        <v>0</v>
      </c>
      <c r="X17" s="744">
        <v>0</v>
      </c>
      <c r="Y17" s="744">
        <v>14</v>
      </c>
      <c r="Z17" s="744">
        <v>0</v>
      </c>
      <c r="AA17" s="744">
        <v>0</v>
      </c>
      <c r="AB17" s="744">
        <v>0</v>
      </c>
      <c r="AC17" s="744">
        <v>0</v>
      </c>
      <c r="AD17" s="744">
        <v>0</v>
      </c>
      <c r="AE17" s="744">
        <v>0</v>
      </c>
      <c r="AF17" s="744">
        <v>0</v>
      </c>
      <c r="AG17" s="744">
        <v>0</v>
      </c>
      <c r="AH17" s="744">
        <v>0</v>
      </c>
      <c r="AI17" s="744">
        <v>0</v>
      </c>
      <c r="AJ17" s="744">
        <v>0</v>
      </c>
      <c r="AK17" s="744">
        <v>0</v>
      </c>
      <c r="AL17" s="744">
        <v>0</v>
      </c>
      <c r="AM17" s="744">
        <v>0</v>
      </c>
      <c r="AN17" s="744">
        <v>0</v>
      </c>
      <c r="AO17" s="744">
        <v>0</v>
      </c>
      <c r="AP17" s="744">
        <v>0</v>
      </c>
      <c r="AQ17" s="744">
        <v>0</v>
      </c>
      <c r="AR17" s="744">
        <v>0</v>
      </c>
      <c r="AS17" s="744">
        <v>0</v>
      </c>
      <c r="AT17" s="744">
        <v>0</v>
      </c>
      <c r="AU17" s="744">
        <v>0</v>
      </c>
      <c r="AV17" s="744">
        <v>0</v>
      </c>
      <c r="AW17" s="744">
        <v>0</v>
      </c>
      <c r="AX17" s="744">
        <v>0</v>
      </c>
      <c r="AY17" s="744">
        <v>0</v>
      </c>
      <c r="AZ17" s="744">
        <v>0</v>
      </c>
      <c r="BA17" s="744">
        <v>0</v>
      </c>
      <c r="BB17" s="744">
        <v>0</v>
      </c>
      <c r="BC17" s="744">
        <v>0</v>
      </c>
      <c r="BD17" s="744">
        <v>0</v>
      </c>
      <c r="BE17" s="744">
        <v>0</v>
      </c>
      <c r="BF17" s="744">
        <v>0</v>
      </c>
      <c r="BG17" s="744">
        <v>0</v>
      </c>
      <c r="BH17" s="744">
        <v>0</v>
      </c>
      <c r="BI17" s="744">
        <v>0</v>
      </c>
      <c r="BJ17" s="744">
        <v>0</v>
      </c>
      <c r="BK17" s="744">
        <v>0</v>
      </c>
      <c r="BL17" s="744">
        <v>0</v>
      </c>
      <c r="BM17" s="744">
        <v>102</v>
      </c>
      <c r="BN17" s="744">
        <v>0</v>
      </c>
      <c r="BO17" s="744">
        <v>0</v>
      </c>
      <c r="BP17" s="744">
        <v>0</v>
      </c>
      <c r="BQ17" s="744">
        <v>0</v>
      </c>
      <c r="BR17" s="744">
        <v>0</v>
      </c>
      <c r="BS17" s="744">
        <v>132</v>
      </c>
      <c r="BT17" s="744">
        <v>0</v>
      </c>
      <c r="BU17" s="744">
        <v>0</v>
      </c>
      <c r="BV17" s="744">
        <v>0</v>
      </c>
      <c r="BW17" s="744">
        <v>0</v>
      </c>
      <c r="BX17" s="744">
        <v>0</v>
      </c>
      <c r="BY17" s="744">
        <v>0</v>
      </c>
      <c r="BZ17" s="744">
        <v>0</v>
      </c>
      <c r="CA17" s="744">
        <v>0</v>
      </c>
      <c r="CB17" s="744">
        <v>0</v>
      </c>
      <c r="CC17" s="744">
        <v>0</v>
      </c>
      <c r="CD17" s="744">
        <v>0</v>
      </c>
      <c r="CE17" s="744">
        <v>0</v>
      </c>
      <c r="CF17" s="744">
        <v>0</v>
      </c>
      <c r="CG17" s="744">
        <v>0</v>
      </c>
      <c r="CH17" s="744">
        <v>0</v>
      </c>
      <c r="CI17" s="744">
        <v>0</v>
      </c>
      <c r="CJ17" s="744">
        <v>0</v>
      </c>
      <c r="CK17" s="744">
        <v>0</v>
      </c>
      <c r="CL17" s="744">
        <v>421</v>
      </c>
      <c r="CM17" s="744">
        <v>692</v>
      </c>
      <c r="CN17" s="744">
        <v>28</v>
      </c>
      <c r="CO17" s="744">
        <v>0</v>
      </c>
      <c r="CP17" s="744">
        <v>25</v>
      </c>
      <c r="CQ17" s="744">
        <v>7</v>
      </c>
      <c r="CR17" s="744">
        <v>0</v>
      </c>
      <c r="CS17" s="744">
        <v>0</v>
      </c>
      <c r="CT17" s="744">
        <v>0</v>
      </c>
      <c r="CU17" s="744">
        <v>0</v>
      </c>
      <c r="CV17" s="744">
        <v>0</v>
      </c>
      <c r="CW17" s="744">
        <v>0</v>
      </c>
      <c r="CX17" s="744">
        <v>0</v>
      </c>
      <c r="CY17" s="744">
        <v>0</v>
      </c>
      <c r="CZ17" s="744">
        <v>287</v>
      </c>
      <c r="DA17" s="744">
        <v>0</v>
      </c>
      <c r="DB17" s="744">
        <v>0</v>
      </c>
      <c r="DC17" s="744">
        <v>0</v>
      </c>
      <c r="DD17" s="744" t="s">
        <v>569</v>
      </c>
      <c r="DE17" s="744" t="s">
        <v>569</v>
      </c>
      <c r="DF17" s="744" t="s">
        <v>569</v>
      </c>
      <c r="DG17" s="744" t="s">
        <v>569</v>
      </c>
      <c r="DH17" s="744" t="s">
        <v>569</v>
      </c>
      <c r="DI17" s="744" t="s">
        <v>569</v>
      </c>
      <c r="DJ17" s="744" t="s">
        <v>569</v>
      </c>
      <c r="DK17" s="744" t="s">
        <v>569</v>
      </c>
      <c r="DL17" s="744" t="s">
        <v>569</v>
      </c>
      <c r="DM17" s="744" t="s">
        <v>569</v>
      </c>
      <c r="DN17" s="744" t="s">
        <v>569</v>
      </c>
      <c r="DO17" s="744" t="s">
        <v>569</v>
      </c>
      <c r="DP17" s="744" t="s">
        <v>569</v>
      </c>
      <c r="DQ17" s="744" t="s">
        <v>569</v>
      </c>
      <c r="DR17" s="744" t="s">
        <v>569</v>
      </c>
      <c r="DS17" s="744" t="s">
        <v>569</v>
      </c>
      <c r="DT17" s="745">
        <v>128076</v>
      </c>
      <c r="DU17" s="744">
        <v>6265</v>
      </c>
      <c r="DV17" s="744">
        <v>229466</v>
      </c>
      <c r="DW17" s="744">
        <v>0</v>
      </c>
      <c r="DX17" s="744">
        <v>0</v>
      </c>
      <c r="DY17" s="744">
        <v>0</v>
      </c>
      <c r="DZ17" s="744">
        <v>0</v>
      </c>
      <c r="EA17" s="744">
        <v>2354</v>
      </c>
      <c r="EB17" s="744">
        <v>9</v>
      </c>
      <c r="EC17" s="743">
        <v>238094</v>
      </c>
      <c r="ED17" s="745">
        <v>366170</v>
      </c>
      <c r="EE17" s="744">
        <v>278</v>
      </c>
      <c r="EF17" s="744">
        <v>2244</v>
      </c>
      <c r="EG17" s="744">
        <v>2522</v>
      </c>
      <c r="EH17" s="745">
        <v>240616</v>
      </c>
      <c r="EI17" s="745">
        <v>368692</v>
      </c>
      <c r="EJ17" s="744">
        <v>-29402</v>
      </c>
      <c r="EK17" s="744">
        <v>-184418</v>
      </c>
      <c r="EL17" s="744">
        <v>-39901</v>
      </c>
      <c r="EM17" s="744">
        <v>-253721</v>
      </c>
      <c r="EN17" s="745">
        <v>-13105</v>
      </c>
      <c r="EO17" s="745">
        <v>114971</v>
      </c>
    </row>
    <row r="18" spans="2:145" x14ac:dyDescent="0.25">
      <c r="B18" s="758" t="s">
        <v>17</v>
      </c>
      <c r="C18" s="759" t="str">
        <v>繊維工業製品</v>
      </c>
      <c r="D18" s="743">
        <v>24</v>
      </c>
      <c r="E18" s="744">
        <v>0</v>
      </c>
      <c r="F18" s="744">
        <v>22</v>
      </c>
      <c r="G18" s="744">
        <v>11</v>
      </c>
      <c r="H18" s="744">
        <v>148</v>
      </c>
      <c r="I18" s="744">
        <v>4697</v>
      </c>
      <c r="J18" s="744">
        <v>0</v>
      </c>
      <c r="K18" s="744">
        <v>0</v>
      </c>
      <c r="L18" s="744">
        <v>1</v>
      </c>
      <c r="M18" s="744">
        <v>0</v>
      </c>
      <c r="N18" s="744">
        <v>0</v>
      </c>
      <c r="O18" s="744">
        <v>1</v>
      </c>
      <c r="P18" s="744">
        <v>8</v>
      </c>
      <c r="Q18" s="744">
        <v>0</v>
      </c>
      <c r="R18" s="744">
        <v>473</v>
      </c>
      <c r="S18" s="744">
        <v>6950</v>
      </c>
      <c r="T18" s="744">
        <v>39</v>
      </c>
      <c r="U18" s="744">
        <v>221</v>
      </c>
      <c r="V18" s="744">
        <v>996</v>
      </c>
      <c r="W18" s="744">
        <v>163</v>
      </c>
      <c r="X18" s="744">
        <v>52</v>
      </c>
      <c r="Y18" s="744">
        <v>35</v>
      </c>
      <c r="Z18" s="744">
        <v>0</v>
      </c>
      <c r="AA18" s="744">
        <v>0</v>
      </c>
      <c r="AB18" s="744">
        <v>0</v>
      </c>
      <c r="AC18" s="744">
        <v>0</v>
      </c>
      <c r="AD18" s="744">
        <v>0</v>
      </c>
      <c r="AE18" s="744">
        <v>35</v>
      </c>
      <c r="AF18" s="744">
        <v>117</v>
      </c>
      <c r="AG18" s="744">
        <v>146</v>
      </c>
      <c r="AH18" s="744">
        <v>16</v>
      </c>
      <c r="AI18" s="744">
        <v>1</v>
      </c>
      <c r="AJ18" s="744">
        <v>0</v>
      </c>
      <c r="AK18" s="744">
        <v>20</v>
      </c>
      <c r="AL18" s="744">
        <v>0</v>
      </c>
      <c r="AM18" s="744">
        <v>0</v>
      </c>
      <c r="AN18" s="744">
        <v>0</v>
      </c>
      <c r="AO18" s="744">
        <v>0</v>
      </c>
      <c r="AP18" s="744">
        <v>0</v>
      </c>
      <c r="AQ18" s="744">
        <v>4</v>
      </c>
      <c r="AR18" s="744">
        <v>12</v>
      </c>
      <c r="AS18" s="744">
        <v>19</v>
      </c>
      <c r="AT18" s="744">
        <v>3</v>
      </c>
      <c r="AU18" s="744">
        <v>2</v>
      </c>
      <c r="AV18" s="744">
        <v>3</v>
      </c>
      <c r="AW18" s="744">
        <v>106</v>
      </c>
      <c r="AX18" s="744">
        <v>7</v>
      </c>
      <c r="AY18" s="744">
        <v>0</v>
      </c>
      <c r="AZ18" s="744">
        <v>6</v>
      </c>
      <c r="BA18" s="744">
        <v>0</v>
      </c>
      <c r="BB18" s="744">
        <v>0</v>
      </c>
      <c r="BC18" s="744">
        <v>0</v>
      </c>
      <c r="BD18" s="744">
        <v>0</v>
      </c>
      <c r="BE18" s="744">
        <v>1</v>
      </c>
      <c r="BF18" s="744">
        <v>160</v>
      </c>
      <c r="BG18" s="744">
        <v>137</v>
      </c>
      <c r="BH18" s="744">
        <v>3</v>
      </c>
      <c r="BI18" s="744">
        <v>66</v>
      </c>
      <c r="BJ18" s="744">
        <v>1</v>
      </c>
      <c r="BK18" s="744">
        <v>335</v>
      </c>
      <c r="BL18" s="744">
        <v>560</v>
      </c>
      <c r="BM18" s="744">
        <v>84</v>
      </c>
      <c r="BN18" s="744">
        <v>13</v>
      </c>
      <c r="BO18" s="744">
        <v>0</v>
      </c>
      <c r="BP18" s="744">
        <v>0</v>
      </c>
      <c r="BQ18" s="744">
        <v>20</v>
      </c>
      <c r="BR18" s="744">
        <v>8</v>
      </c>
      <c r="BS18" s="744">
        <v>1066</v>
      </c>
      <c r="BT18" s="744">
        <v>7</v>
      </c>
      <c r="BU18" s="744">
        <v>2</v>
      </c>
      <c r="BV18" s="744">
        <v>0</v>
      </c>
      <c r="BW18" s="744">
        <v>0</v>
      </c>
      <c r="BX18" s="744">
        <v>26</v>
      </c>
      <c r="BY18" s="744">
        <v>44</v>
      </c>
      <c r="BZ18" s="744">
        <v>635</v>
      </c>
      <c r="CA18" s="744">
        <v>16</v>
      </c>
      <c r="CB18" s="744">
        <v>20</v>
      </c>
      <c r="CC18" s="744">
        <v>36</v>
      </c>
      <c r="CD18" s="744">
        <v>230</v>
      </c>
      <c r="CE18" s="744">
        <v>3</v>
      </c>
      <c r="CF18" s="744">
        <v>1</v>
      </c>
      <c r="CG18" s="744">
        <v>0</v>
      </c>
      <c r="CH18" s="744">
        <v>135</v>
      </c>
      <c r="CI18" s="744">
        <v>0</v>
      </c>
      <c r="CJ18" s="744">
        <v>15</v>
      </c>
      <c r="CK18" s="744">
        <v>232</v>
      </c>
      <c r="CL18" s="744">
        <v>4</v>
      </c>
      <c r="CM18" s="744">
        <v>0</v>
      </c>
      <c r="CN18" s="744">
        <v>119</v>
      </c>
      <c r="CO18" s="744">
        <v>89</v>
      </c>
      <c r="CP18" s="744">
        <v>21</v>
      </c>
      <c r="CQ18" s="744">
        <v>24</v>
      </c>
      <c r="CR18" s="744">
        <v>39</v>
      </c>
      <c r="CS18" s="744">
        <v>30</v>
      </c>
      <c r="CT18" s="744">
        <v>0</v>
      </c>
      <c r="CU18" s="744">
        <v>6</v>
      </c>
      <c r="CV18" s="744">
        <v>768</v>
      </c>
      <c r="CW18" s="744">
        <v>122</v>
      </c>
      <c r="CX18" s="744">
        <v>0</v>
      </c>
      <c r="CY18" s="744">
        <v>59</v>
      </c>
      <c r="CZ18" s="744">
        <v>663</v>
      </c>
      <c r="DA18" s="744">
        <v>111</v>
      </c>
      <c r="DB18" s="744">
        <v>675</v>
      </c>
      <c r="DC18" s="744">
        <v>36</v>
      </c>
      <c r="DD18" s="744" t="s">
        <v>569</v>
      </c>
      <c r="DE18" s="744" t="s">
        <v>569</v>
      </c>
      <c r="DF18" s="744" t="s">
        <v>569</v>
      </c>
      <c r="DG18" s="744" t="s">
        <v>569</v>
      </c>
      <c r="DH18" s="744" t="s">
        <v>569</v>
      </c>
      <c r="DI18" s="744" t="s">
        <v>569</v>
      </c>
      <c r="DJ18" s="744" t="s">
        <v>569</v>
      </c>
      <c r="DK18" s="744" t="s">
        <v>569</v>
      </c>
      <c r="DL18" s="744" t="s">
        <v>569</v>
      </c>
      <c r="DM18" s="744" t="s">
        <v>569</v>
      </c>
      <c r="DN18" s="744" t="s">
        <v>569</v>
      </c>
      <c r="DO18" s="744" t="s">
        <v>569</v>
      </c>
      <c r="DP18" s="744" t="s">
        <v>569</v>
      </c>
      <c r="DQ18" s="744" t="s">
        <v>569</v>
      </c>
      <c r="DR18" s="744" t="s">
        <v>569</v>
      </c>
      <c r="DS18" s="744" t="s">
        <v>569</v>
      </c>
      <c r="DT18" s="745">
        <v>20960</v>
      </c>
      <c r="DU18" s="744">
        <v>42</v>
      </c>
      <c r="DV18" s="744">
        <v>3295</v>
      </c>
      <c r="DW18" s="744">
        <v>0</v>
      </c>
      <c r="DX18" s="744">
        <v>0</v>
      </c>
      <c r="DY18" s="744">
        <v>36</v>
      </c>
      <c r="DZ18" s="744">
        <v>2138</v>
      </c>
      <c r="EA18" s="744">
        <v>-471</v>
      </c>
      <c r="EB18" s="744">
        <v>23</v>
      </c>
      <c r="EC18" s="743">
        <v>5063</v>
      </c>
      <c r="ED18" s="745">
        <v>26023</v>
      </c>
      <c r="EE18" s="744">
        <v>493</v>
      </c>
      <c r="EF18" s="744">
        <v>348</v>
      </c>
      <c r="EG18" s="744">
        <v>841</v>
      </c>
      <c r="EH18" s="745">
        <v>5904</v>
      </c>
      <c r="EI18" s="745">
        <v>26864</v>
      </c>
      <c r="EJ18" s="744">
        <v>-5280</v>
      </c>
      <c r="EK18" s="744">
        <v>-18694</v>
      </c>
      <c r="EL18" s="744">
        <v>-427</v>
      </c>
      <c r="EM18" s="744">
        <v>-24401</v>
      </c>
      <c r="EN18" s="745">
        <v>-18497</v>
      </c>
      <c r="EO18" s="745">
        <v>2463</v>
      </c>
    </row>
    <row r="19" spans="2:145" x14ac:dyDescent="0.25">
      <c r="B19" s="758" t="s">
        <v>18</v>
      </c>
      <c r="C19" s="760" t="str">
        <v>衣服・その他の繊維製品</v>
      </c>
      <c r="D19" s="746">
        <v>1670</v>
      </c>
      <c r="E19" s="747">
        <v>518</v>
      </c>
      <c r="F19" s="747">
        <v>210</v>
      </c>
      <c r="G19" s="747">
        <v>253</v>
      </c>
      <c r="H19" s="747">
        <v>21</v>
      </c>
      <c r="I19" s="747">
        <v>3155</v>
      </c>
      <c r="J19" s="747">
        <v>234</v>
      </c>
      <c r="K19" s="747">
        <v>201</v>
      </c>
      <c r="L19" s="747">
        <v>431</v>
      </c>
      <c r="M19" s="747">
        <v>412</v>
      </c>
      <c r="N19" s="747">
        <v>32</v>
      </c>
      <c r="O19" s="747">
        <v>634</v>
      </c>
      <c r="P19" s="747">
        <v>67</v>
      </c>
      <c r="Q19" s="747">
        <v>5</v>
      </c>
      <c r="R19" s="747">
        <v>8</v>
      </c>
      <c r="S19" s="747">
        <v>226</v>
      </c>
      <c r="T19" s="747">
        <v>153</v>
      </c>
      <c r="U19" s="747">
        <v>76</v>
      </c>
      <c r="V19" s="747">
        <v>380</v>
      </c>
      <c r="W19" s="747">
        <v>91</v>
      </c>
      <c r="X19" s="747">
        <v>41</v>
      </c>
      <c r="Y19" s="747">
        <v>100</v>
      </c>
      <c r="Z19" s="747">
        <v>8</v>
      </c>
      <c r="AA19" s="747">
        <v>10</v>
      </c>
      <c r="AB19" s="747">
        <v>49</v>
      </c>
      <c r="AC19" s="747">
        <v>15</v>
      </c>
      <c r="AD19" s="747">
        <v>19</v>
      </c>
      <c r="AE19" s="747">
        <v>10</v>
      </c>
      <c r="AF19" s="747">
        <v>19</v>
      </c>
      <c r="AG19" s="747">
        <v>9</v>
      </c>
      <c r="AH19" s="747">
        <v>17</v>
      </c>
      <c r="AI19" s="747">
        <v>104</v>
      </c>
      <c r="AJ19" s="747">
        <v>11</v>
      </c>
      <c r="AK19" s="747">
        <v>32</v>
      </c>
      <c r="AL19" s="747">
        <v>26</v>
      </c>
      <c r="AM19" s="747">
        <v>49</v>
      </c>
      <c r="AN19" s="747">
        <v>59</v>
      </c>
      <c r="AO19" s="747">
        <v>9</v>
      </c>
      <c r="AP19" s="747">
        <v>2</v>
      </c>
      <c r="AQ19" s="747">
        <v>22</v>
      </c>
      <c r="AR19" s="747">
        <v>110</v>
      </c>
      <c r="AS19" s="747">
        <v>44</v>
      </c>
      <c r="AT19" s="747">
        <v>34</v>
      </c>
      <c r="AU19" s="747">
        <v>55</v>
      </c>
      <c r="AV19" s="747">
        <v>6</v>
      </c>
      <c r="AW19" s="747">
        <v>181</v>
      </c>
      <c r="AX19" s="747">
        <v>291</v>
      </c>
      <c r="AY19" s="747">
        <v>244</v>
      </c>
      <c r="AZ19" s="747">
        <v>15</v>
      </c>
      <c r="BA19" s="747">
        <v>4</v>
      </c>
      <c r="BB19" s="747">
        <v>3</v>
      </c>
      <c r="BC19" s="747">
        <v>47</v>
      </c>
      <c r="BD19" s="747">
        <v>4</v>
      </c>
      <c r="BE19" s="747">
        <v>18</v>
      </c>
      <c r="BF19" s="747">
        <v>89</v>
      </c>
      <c r="BG19" s="747">
        <v>40</v>
      </c>
      <c r="BH19" s="747">
        <v>14</v>
      </c>
      <c r="BI19" s="747">
        <v>81</v>
      </c>
      <c r="BJ19" s="747">
        <v>51</v>
      </c>
      <c r="BK19" s="747">
        <v>2387</v>
      </c>
      <c r="BL19" s="747">
        <v>407</v>
      </c>
      <c r="BM19" s="747">
        <v>708</v>
      </c>
      <c r="BN19" s="747">
        <v>257</v>
      </c>
      <c r="BO19" s="747">
        <v>79</v>
      </c>
      <c r="BP19" s="747">
        <v>31</v>
      </c>
      <c r="BQ19" s="747">
        <v>153</v>
      </c>
      <c r="BR19" s="747">
        <v>321</v>
      </c>
      <c r="BS19" s="747">
        <v>13610</v>
      </c>
      <c r="BT19" s="747">
        <v>1550</v>
      </c>
      <c r="BU19" s="747">
        <v>104</v>
      </c>
      <c r="BV19" s="747">
        <v>12</v>
      </c>
      <c r="BW19" s="747">
        <v>0</v>
      </c>
      <c r="BX19" s="747">
        <v>198</v>
      </c>
      <c r="BY19" s="747">
        <v>906</v>
      </c>
      <c r="BZ19" s="747">
        <v>710</v>
      </c>
      <c r="CA19" s="747">
        <v>564</v>
      </c>
      <c r="CB19" s="747">
        <v>6</v>
      </c>
      <c r="CC19" s="747">
        <v>111</v>
      </c>
      <c r="CD19" s="747">
        <v>521</v>
      </c>
      <c r="CE19" s="747">
        <v>133</v>
      </c>
      <c r="CF19" s="747">
        <v>337</v>
      </c>
      <c r="CG19" s="747">
        <v>99</v>
      </c>
      <c r="CH19" s="747">
        <v>306</v>
      </c>
      <c r="CI19" s="747">
        <v>19</v>
      </c>
      <c r="CJ19" s="747">
        <v>276</v>
      </c>
      <c r="CK19" s="747">
        <v>5820</v>
      </c>
      <c r="CL19" s="747">
        <v>250</v>
      </c>
      <c r="CM19" s="747">
        <v>596</v>
      </c>
      <c r="CN19" s="747">
        <v>6433</v>
      </c>
      <c r="CO19" s="747">
        <v>310</v>
      </c>
      <c r="CP19" s="747">
        <v>2239</v>
      </c>
      <c r="CQ19" s="747">
        <v>1412</v>
      </c>
      <c r="CR19" s="747">
        <v>5296</v>
      </c>
      <c r="CS19" s="747">
        <v>901</v>
      </c>
      <c r="CT19" s="747">
        <v>41</v>
      </c>
      <c r="CU19" s="747">
        <v>481</v>
      </c>
      <c r="CV19" s="747">
        <v>2922</v>
      </c>
      <c r="CW19" s="747">
        <v>2382</v>
      </c>
      <c r="CX19" s="747">
        <v>456</v>
      </c>
      <c r="CY19" s="747">
        <v>1302</v>
      </c>
      <c r="CZ19" s="747">
        <v>1418</v>
      </c>
      <c r="DA19" s="747">
        <v>780</v>
      </c>
      <c r="DB19" s="747">
        <v>107</v>
      </c>
      <c r="DC19" s="747">
        <v>95</v>
      </c>
      <c r="DD19" s="747" t="s">
        <v>569</v>
      </c>
      <c r="DE19" s="747" t="s">
        <v>569</v>
      </c>
      <c r="DF19" s="747" t="s">
        <v>569</v>
      </c>
      <c r="DG19" s="747" t="s">
        <v>569</v>
      </c>
      <c r="DH19" s="747" t="s">
        <v>569</v>
      </c>
      <c r="DI19" s="747" t="s">
        <v>569</v>
      </c>
      <c r="DJ19" s="747" t="s">
        <v>569</v>
      </c>
      <c r="DK19" s="747" t="s">
        <v>569</v>
      </c>
      <c r="DL19" s="747" t="s">
        <v>569</v>
      </c>
      <c r="DM19" s="747" t="s">
        <v>569</v>
      </c>
      <c r="DN19" s="747" t="s">
        <v>569</v>
      </c>
      <c r="DO19" s="747" t="s">
        <v>569</v>
      </c>
      <c r="DP19" s="747" t="s">
        <v>569</v>
      </c>
      <c r="DQ19" s="747" t="s">
        <v>569</v>
      </c>
      <c r="DR19" s="747" t="s">
        <v>569</v>
      </c>
      <c r="DS19" s="747" t="s">
        <v>569</v>
      </c>
      <c r="DT19" s="748">
        <v>67765</v>
      </c>
      <c r="DU19" s="747">
        <v>3648</v>
      </c>
      <c r="DV19" s="747">
        <v>174991</v>
      </c>
      <c r="DW19" s="747">
        <v>0</v>
      </c>
      <c r="DX19" s="747">
        <v>0</v>
      </c>
      <c r="DY19" s="747">
        <v>21</v>
      </c>
      <c r="DZ19" s="747">
        <v>4762</v>
      </c>
      <c r="EA19" s="747">
        <v>-3642</v>
      </c>
      <c r="EB19" s="747">
        <v>2</v>
      </c>
      <c r="EC19" s="746">
        <v>179782</v>
      </c>
      <c r="ED19" s="748">
        <v>247547</v>
      </c>
      <c r="EE19" s="747">
        <v>432</v>
      </c>
      <c r="EF19" s="747">
        <v>12917</v>
      </c>
      <c r="EG19" s="747">
        <v>13349</v>
      </c>
      <c r="EH19" s="748">
        <v>193131</v>
      </c>
      <c r="EI19" s="748">
        <v>260896</v>
      </c>
      <c r="EJ19" s="747">
        <v>-147500</v>
      </c>
      <c r="EK19" s="747">
        <v>-69045</v>
      </c>
      <c r="EL19" s="747">
        <v>-18465</v>
      </c>
      <c r="EM19" s="747">
        <v>-235010</v>
      </c>
      <c r="EN19" s="748">
        <v>-41879</v>
      </c>
      <c r="EO19" s="748">
        <v>25886</v>
      </c>
    </row>
    <row r="20" spans="2:145" x14ac:dyDescent="0.25">
      <c r="B20" s="758" t="s">
        <v>19</v>
      </c>
      <c r="C20" s="759" t="str">
        <v>木材・木製品</v>
      </c>
      <c r="D20" s="743">
        <v>44</v>
      </c>
      <c r="E20" s="744">
        <v>2</v>
      </c>
      <c r="F20" s="744">
        <v>1017</v>
      </c>
      <c r="G20" s="744">
        <v>8</v>
      </c>
      <c r="H20" s="744">
        <v>179</v>
      </c>
      <c r="I20" s="744">
        <v>582</v>
      </c>
      <c r="J20" s="744">
        <v>26</v>
      </c>
      <c r="K20" s="744">
        <v>26</v>
      </c>
      <c r="L20" s="744">
        <v>93</v>
      </c>
      <c r="M20" s="744">
        <v>453</v>
      </c>
      <c r="N20" s="744">
        <v>0</v>
      </c>
      <c r="O20" s="744">
        <v>114</v>
      </c>
      <c r="P20" s="744">
        <v>34</v>
      </c>
      <c r="Q20" s="744">
        <v>156</v>
      </c>
      <c r="R20" s="744">
        <v>0</v>
      </c>
      <c r="S20" s="744">
        <v>6</v>
      </c>
      <c r="T20" s="744">
        <v>13541</v>
      </c>
      <c r="U20" s="744">
        <v>4932</v>
      </c>
      <c r="V20" s="744">
        <v>37097</v>
      </c>
      <c r="W20" s="744">
        <v>47</v>
      </c>
      <c r="X20" s="744">
        <v>9</v>
      </c>
      <c r="Y20" s="744">
        <v>10</v>
      </c>
      <c r="Z20" s="744">
        <v>0</v>
      </c>
      <c r="AA20" s="744">
        <v>2</v>
      </c>
      <c r="AB20" s="744">
        <v>0</v>
      </c>
      <c r="AC20" s="744">
        <v>5</v>
      </c>
      <c r="AD20" s="744">
        <v>0</v>
      </c>
      <c r="AE20" s="744">
        <v>12</v>
      </c>
      <c r="AF20" s="744">
        <v>1</v>
      </c>
      <c r="AG20" s="744">
        <v>2</v>
      </c>
      <c r="AH20" s="744">
        <v>57</v>
      </c>
      <c r="AI20" s="744">
        <v>15</v>
      </c>
      <c r="AJ20" s="744">
        <v>17</v>
      </c>
      <c r="AK20" s="744">
        <v>58</v>
      </c>
      <c r="AL20" s="744">
        <v>0</v>
      </c>
      <c r="AM20" s="744">
        <v>2</v>
      </c>
      <c r="AN20" s="744">
        <v>16</v>
      </c>
      <c r="AO20" s="744">
        <v>0</v>
      </c>
      <c r="AP20" s="744">
        <v>0</v>
      </c>
      <c r="AQ20" s="744">
        <v>3</v>
      </c>
      <c r="AR20" s="744">
        <v>126</v>
      </c>
      <c r="AS20" s="744">
        <v>63</v>
      </c>
      <c r="AT20" s="744">
        <v>2</v>
      </c>
      <c r="AU20" s="744">
        <v>12</v>
      </c>
      <c r="AV20" s="744">
        <v>9</v>
      </c>
      <c r="AW20" s="744">
        <v>4</v>
      </c>
      <c r="AX20" s="744">
        <v>13</v>
      </c>
      <c r="AY20" s="744">
        <v>26</v>
      </c>
      <c r="AZ20" s="744">
        <v>1</v>
      </c>
      <c r="BA20" s="744">
        <v>0</v>
      </c>
      <c r="BB20" s="744">
        <v>0</v>
      </c>
      <c r="BC20" s="744">
        <v>4</v>
      </c>
      <c r="BD20" s="744">
        <v>0</v>
      </c>
      <c r="BE20" s="744">
        <v>12</v>
      </c>
      <c r="BF20" s="744">
        <v>45</v>
      </c>
      <c r="BG20" s="744">
        <v>109</v>
      </c>
      <c r="BH20" s="744">
        <v>19</v>
      </c>
      <c r="BI20" s="744">
        <v>1106</v>
      </c>
      <c r="BJ20" s="744">
        <v>0</v>
      </c>
      <c r="BK20" s="744">
        <v>48140</v>
      </c>
      <c r="BL20" s="744">
        <v>4096</v>
      </c>
      <c r="BM20" s="744">
        <v>1306</v>
      </c>
      <c r="BN20" s="744">
        <v>919</v>
      </c>
      <c r="BO20" s="744">
        <v>876</v>
      </c>
      <c r="BP20" s="744">
        <v>1</v>
      </c>
      <c r="BQ20" s="744">
        <v>0</v>
      </c>
      <c r="BR20" s="744">
        <v>1</v>
      </c>
      <c r="BS20" s="744">
        <v>2121</v>
      </c>
      <c r="BT20" s="744">
        <v>80</v>
      </c>
      <c r="BU20" s="744">
        <v>0</v>
      </c>
      <c r="BV20" s="744">
        <v>0</v>
      </c>
      <c r="BW20" s="744">
        <v>8</v>
      </c>
      <c r="BX20" s="744">
        <v>1</v>
      </c>
      <c r="BY20" s="744">
        <v>0</v>
      </c>
      <c r="BZ20" s="744">
        <v>40</v>
      </c>
      <c r="CA20" s="744">
        <v>1</v>
      </c>
      <c r="CB20" s="744">
        <v>0</v>
      </c>
      <c r="CC20" s="744">
        <v>72</v>
      </c>
      <c r="CD20" s="744">
        <v>524</v>
      </c>
      <c r="CE20" s="744">
        <v>3</v>
      </c>
      <c r="CF20" s="744">
        <v>22</v>
      </c>
      <c r="CG20" s="744">
        <v>13</v>
      </c>
      <c r="CH20" s="744">
        <v>4</v>
      </c>
      <c r="CI20" s="744">
        <v>1</v>
      </c>
      <c r="CJ20" s="744">
        <v>15</v>
      </c>
      <c r="CK20" s="744">
        <v>111</v>
      </c>
      <c r="CL20" s="744">
        <v>21</v>
      </c>
      <c r="CM20" s="744">
        <v>12</v>
      </c>
      <c r="CN20" s="744">
        <v>2</v>
      </c>
      <c r="CO20" s="744">
        <v>13</v>
      </c>
      <c r="CP20" s="744">
        <v>10</v>
      </c>
      <c r="CQ20" s="744">
        <v>8</v>
      </c>
      <c r="CR20" s="744">
        <v>20</v>
      </c>
      <c r="CS20" s="744">
        <v>12</v>
      </c>
      <c r="CT20" s="744">
        <v>0</v>
      </c>
      <c r="CU20" s="744">
        <v>41</v>
      </c>
      <c r="CV20" s="744">
        <v>307</v>
      </c>
      <c r="CW20" s="744">
        <v>46</v>
      </c>
      <c r="CX20" s="744">
        <v>553</v>
      </c>
      <c r="CY20" s="744">
        <v>86</v>
      </c>
      <c r="CZ20" s="744">
        <v>180</v>
      </c>
      <c r="DA20" s="744">
        <v>138</v>
      </c>
      <c r="DB20" s="744">
        <v>0</v>
      </c>
      <c r="DC20" s="744">
        <v>3</v>
      </c>
      <c r="DD20" s="744" t="s">
        <v>569</v>
      </c>
      <c r="DE20" s="744" t="s">
        <v>569</v>
      </c>
      <c r="DF20" s="744" t="s">
        <v>569</v>
      </c>
      <c r="DG20" s="744" t="s">
        <v>569</v>
      </c>
      <c r="DH20" s="744" t="s">
        <v>569</v>
      </c>
      <c r="DI20" s="744" t="s">
        <v>569</v>
      </c>
      <c r="DJ20" s="744" t="s">
        <v>569</v>
      </c>
      <c r="DK20" s="744" t="s">
        <v>569</v>
      </c>
      <c r="DL20" s="744" t="s">
        <v>569</v>
      </c>
      <c r="DM20" s="744" t="s">
        <v>569</v>
      </c>
      <c r="DN20" s="744" t="s">
        <v>569</v>
      </c>
      <c r="DO20" s="744" t="s">
        <v>569</v>
      </c>
      <c r="DP20" s="744" t="s">
        <v>569</v>
      </c>
      <c r="DQ20" s="744" t="s">
        <v>569</v>
      </c>
      <c r="DR20" s="744" t="s">
        <v>569</v>
      </c>
      <c r="DS20" s="744" t="s">
        <v>569</v>
      </c>
      <c r="DT20" s="745">
        <v>119924</v>
      </c>
      <c r="DU20" s="744">
        <v>178</v>
      </c>
      <c r="DV20" s="744">
        <v>1811</v>
      </c>
      <c r="DW20" s="744">
        <v>32</v>
      </c>
      <c r="DX20" s="744">
        <v>0</v>
      </c>
      <c r="DY20" s="744">
        <v>51</v>
      </c>
      <c r="DZ20" s="744">
        <v>67</v>
      </c>
      <c r="EA20" s="744">
        <v>-332</v>
      </c>
      <c r="EB20" s="744">
        <v>18</v>
      </c>
      <c r="EC20" s="743">
        <v>1825</v>
      </c>
      <c r="ED20" s="745">
        <v>121749</v>
      </c>
      <c r="EE20" s="744">
        <v>783</v>
      </c>
      <c r="EF20" s="744">
        <v>63051</v>
      </c>
      <c r="EG20" s="744">
        <v>63834</v>
      </c>
      <c r="EH20" s="745">
        <v>65659</v>
      </c>
      <c r="EI20" s="745">
        <v>185583</v>
      </c>
      <c r="EJ20" s="744">
        <v>-46715</v>
      </c>
      <c r="EK20" s="744">
        <v>-13878</v>
      </c>
      <c r="EL20" s="744">
        <v>-3121</v>
      </c>
      <c r="EM20" s="744">
        <v>-63714</v>
      </c>
      <c r="EN20" s="745">
        <v>1945</v>
      </c>
      <c r="EO20" s="745">
        <v>121869</v>
      </c>
    </row>
    <row r="21" spans="2:145" x14ac:dyDescent="0.25">
      <c r="B21" s="758" t="s">
        <v>21</v>
      </c>
      <c r="C21" s="759" t="str">
        <v>家具・装備品</v>
      </c>
      <c r="D21" s="743">
        <v>0</v>
      </c>
      <c r="E21" s="744">
        <v>0</v>
      </c>
      <c r="F21" s="744">
        <v>0</v>
      </c>
      <c r="G21" s="744">
        <v>2</v>
      </c>
      <c r="H21" s="744">
        <v>7</v>
      </c>
      <c r="I21" s="744">
        <v>121</v>
      </c>
      <c r="J21" s="744">
        <v>40</v>
      </c>
      <c r="K21" s="744">
        <v>166</v>
      </c>
      <c r="L21" s="744">
        <v>151</v>
      </c>
      <c r="M21" s="744">
        <v>68</v>
      </c>
      <c r="N21" s="744">
        <v>4</v>
      </c>
      <c r="O21" s="744">
        <v>239</v>
      </c>
      <c r="P21" s="744">
        <v>36</v>
      </c>
      <c r="Q21" s="744">
        <v>2</v>
      </c>
      <c r="R21" s="744">
        <v>0</v>
      </c>
      <c r="S21" s="744">
        <v>16</v>
      </c>
      <c r="T21" s="744">
        <v>40</v>
      </c>
      <c r="U21" s="744">
        <v>944</v>
      </c>
      <c r="V21" s="744">
        <v>313</v>
      </c>
      <c r="W21" s="744">
        <v>43</v>
      </c>
      <c r="X21" s="744">
        <v>30</v>
      </c>
      <c r="Y21" s="744">
        <v>9</v>
      </c>
      <c r="Z21" s="744">
        <v>23</v>
      </c>
      <c r="AA21" s="744">
        <v>12</v>
      </c>
      <c r="AB21" s="744">
        <v>69</v>
      </c>
      <c r="AC21" s="744">
        <v>13</v>
      </c>
      <c r="AD21" s="744">
        <v>7</v>
      </c>
      <c r="AE21" s="744">
        <v>58</v>
      </c>
      <c r="AF21" s="744">
        <v>5</v>
      </c>
      <c r="AG21" s="744">
        <v>0</v>
      </c>
      <c r="AH21" s="744">
        <v>4</v>
      </c>
      <c r="AI21" s="744">
        <v>56</v>
      </c>
      <c r="AJ21" s="744">
        <v>8</v>
      </c>
      <c r="AK21" s="744">
        <v>30</v>
      </c>
      <c r="AL21" s="744">
        <v>23</v>
      </c>
      <c r="AM21" s="744">
        <v>29</v>
      </c>
      <c r="AN21" s="744">
        <v>29</v>
      </c>
      <c r="AO21" s="744">
        <v>0</v>
      </c>
      <c r="AP21" s="744">
        <v>0</v>
      </c>
      <c r="AQ21" s="744">
        <v>14</v>
      </c>
      <c r="AR21" s="744">
        <v>29</v>
      </c>
      <c r="AS21" s="744">
        <v>13</v>
      </c>
      <c r="AT21" s="744">
        <v>11</v>
      </c>
      <c r="AU21" s="744">
        <v>21</v>
      </c>
      <c r="AV21" s="744">
        <v>2</v>
      </c>
      <c r="AW21" s="744">
        <v>62</v>
      </c>
      <c r="AX21" s="744">
        <v>77</v>
      </c>
      <c r="AY21" s="744">
        <v>74</v>
      </c>
      <c r="AZ21" s="744">
        <v>3</v>
      </c>
      <c r="BA21" s="744">
        <v>3</v>
      </c>
      <c r="BB21" s="744">
        <v>1</v>
      </c>
      <c r="BC21" s="744">
        <v>44</v>
      </c>
      <c r="BD21" s="744">
        <v>3</v>
      </c>
      <c r="BE21" s="744">
        <v>9</v>
      </c>
      <c r="BF21" s="744">
        <v>62</v>
      </c>
      <c r="BG21" s="744">
        <v>217</v>
      </c>
      <c r="BH21" s="744">
        <v>10</v>
      </c>
      <c r="BI21" s="744">
        <v>190</v>
      </c>
      <c r="BJ21" s="744">
        <v>4</v>
      </c>
      <c r="BK21" s="744">
        <v>10229</v>
      </c>
      <c r="BL21" s="744">
        <v>5417</v>
      </c>
      <c r="BM21" s="744">
        <v>43</v>
      </c>
      <c r="BN21" s="744">
        <v>32</v>
      </c>
      <c r="BO21" s="744">
        <v>448</v>
      </c>
      <c r="BP21" s="744">
        <v>40</v>
      </c>
      <c r="BQ21" s="744">
        <v>498</v>
      </c>
      <c r="BR21" s="744">
        <v>533</v>
      </c>
      <c r="BS21" s="744">
        <v>4103</v>
      </c>
      <c r="BT21" s="744">
        <v>2159</v>
      </c>
      <c r="BU21" s="744">
        <v>132</v>
      </c>
      <c r="BV21" s="744">
        <v>501</v>
      </c>
      <c r="BW21" s="744">
        <v>313</v>
      </c>
      <c r="BX21" s="744">
        <v>43</v>
      </c>
      <c r="BY21" s="744">
        <v>298</v>
      </c>
      <c r="BZ21" s="744">
        <v>268</v>
      </c>
      <c r="CA21" s="744">
        <v>233</v>
      </c>
      <c r="CB21" s="744">
        <v>6</v>
      </c>
      <c r="CC21" s="744">
        <v>277</v>
      </c>
      <c r="CD21" s="744">
        <v>538</v>
      </c>
      <c r="CE21" s="744">
        <v>22</v>
      </c>
      <c r="CF21" s="744">
        <v>1687</v>
      </c>
      <c r="CG21" s="744">
        <v>66</v>
      </c>
      <c r="CH21" s="744">
        <v>902</v>
      </c>
      <c r="CI21" s="744">
        <v>59</v>
      </c>
      <c r="CJ21" s="744">
        <v>280</v>
      </c>
      <c r="CK21" s="744">
        <v>2143</v>
      </c>
      <c r="CL21" s="744">
        <v>1347</v>
      </c>
      <c r="CM21" s="744">
        <v>353</v>
      </c>
      <c r="CN21" s="744">
        <v>3618</v>
      </c>
      <c r="CO21" s="744">
        <v>39</v>
      </c>
      <c r="CP21" s="744">
        <v>2645</v>
      </c>
      <c r="CQ21" s="744">
        <v>1143</v>
      </c>
      <c r="CR21" s="744">
        <v>2836</v>
      </c>
      <c r="CS21" s="744">
        <v>420</v>
      </c>
      <c r="CT21" s="744">
        <v>47</v>
      </c>
      <c r="CU21" s="744">
        <v>114</v>
      </c>
      <c r="CV21" s="744">
        <v>2085</v>
      </c>
      <c r="CW21" s="744">
        <v>731</v>
      </c>
      <c r="CX21" s="744">
        <v>1914</v>
      </c>
      <c r="CY21" s="744">
        <v>207</v>
      </c>
      <c r="CZ21" s="744">
        <v>1766</v>
      </c>
      <c r="DA21" s="744">
        <v>719</v>
      </c>
      <c r="DB21" s="744">
        <v>0</v>
      </c>
      <c r="DC21" s="744">
        <v>31</v>
      </c>
      <c r="DD21" s="744" t="s">
        <v>569</v>
      </c>
      <c r="DE21" s="744" t="s">
        <v>569</v>
      </c>
      <c r="DF21" s="744" t="s">
        <v>569</v>
      </c>
      <c r="DG21" s="744" t="s">
        <v>569</v>
      </c>
      <c r="DH21" s="744" t="s">
        <v>569</v>
      </c>
      <c r="DI21" s="744" t="s">
        <v>569</v>
      </c>
      <c r="DJ21" s="744" t="s">
        <v>569</v>
      </c>
      <c r="DK21" s="744" t="s">
        <v>569</v>
      </c>
      <c r="DL21" s="744" t="s">
        <v>569</v>
      </c>
      <c r="DM21" s="744" t="s">
        <v>569</v>
      </c>
      <c r="DN21" s="744" t="s">
        <v>569</v>
      </c>
      <c r="DO21" s="744" t="s">
        <v>569</v>
      </c>
      <c r="DP21" s="744" t="s">
        <v>569</v>
      </c>
      <c r="DQ21" s="744" t="s">
        <v>569</v>
      </c>
      <c r="DR21" s="744" t="s">
        <v>569</v>
      </c>
      <c r="DS21" s="744" t="s">
        <v>569</v>
      </c>
      <c r="DT21" s="745">
        <v>54731</v>
      </c>
      <c r="DU21" s="744">
        <v>733</v>
      </c>
      <c r="DV21" s="744">
        <v>6951</v>
      </c>
      <c r="DW21" s="744">
        <v>22</v>
      </c>
      <c r="DX21" s="744">
        <v>0</v>
      </c>
      <c r="DY21" s="744">
        <v>871</v>
      </c>
      <c r="DZ21" s="744">
        <v>6222</v>
      </c>
      <c r="EA21" s="744">
        <v>168</v>
      </c>
      <c r="EB21" s="744">
        <v>79</v>
      </c>
      <c r="EC21" s="743">
        <v>15046</v>
      </c>
      <c r="ED21" s="745">
        <v>69777</v>
      </c>
      <c r="EE21" s="744">
        <v>1742</v>
      </c>
      <c r="EF21" s="744">
        <v>8003</v>
      </c>
      <c r="EG21" s="744">
        <v>9745</v>
      </c>
      <c r="EH21" s="745">
        <v>24791</v>
      </c>
      <c r="EI21" s="745">
        <v>79522</v>
      </c>
      <c r="EJ21" s="744">
        <v>-12907</v>
      </c>
      <c r="EK21" s="744">
        <v>-29988</v>
      </c>
      <c r="EL21" s="744">
        <v>-675</v>
      </c>
      <c r="EM21" s="744">
        <v>-43570</v>
      </c>
      <c r="EN21" s="745">
        <v>-18779</v>
      </c>
      <c r="EO21" s="745">
        <v>35952</v>
      </c>
    </row>
    <row r="22" spans="2:145" x14ac:dyDescent="0.25">
      <c r="B22" s="758" t="s">
        <v>23</v>
      </c>
      <c r="C22" s="759" t="str">
        <v>パルプ・紙・板紙・加工紙</v>
      </c>
      <c r="D22" s="743">
        <v>5</v>
      </c>
      <c r="E22" s="744">
        <v>17</v>
      </c>
      <c r="F22" s="744">
        <v>0</v>
      </c>
      <c r="G22" s="744">
        <v>17</v>
      </c>
      <c r="H22" s="744">
        <v>0</v>
      </c>
      <c r="I22" s="744">
        <v>21</v>
      </c>
      <c r="J22" s="744">
        <v>0</v>
      </c>
      <c r="K22" s="744">
        <v>0</v>
      </c>
      <c r="L22" s="744">
        <v>47</v>
      </c>
      <c r="M22" s="744">
        <v>133</v>
      </c>
      <c r="N22" s="744">
        <v>0</v>
      </c>
      <c r="O22" s="744">
        <v>160</v>
      </c>
      <c r="P22" s="744">
        <v>40</v>
      </c>
      <c r="Q22" s="744">
        <v>5</v>
      </c>
      <c r="R22" s="744">
        <v>2</v>
      </c>
      <c r="S22" s="744">
        <v>102</v>
      </c>
      <c r="T22" s="744">
        <v>864</v>
      </c>
      <c r="U22" s="744">
        <v>659</v>
      </c>
      <c r="V22" s="744">
        <v>114867</v>
      </c>
      <c r="W22" s="744">
        <v>21533</v>
      </c>
      <c r="X22" s="744">
        <v>12682</v>
      </c>
      <c r="Y22" s="744">
        <v>0</v>
      </c>
      <c r="Z22" s="744">
        <v>8</v>
      </c>
      <c r="AA22" s="744">
        <v>0</v>
      </c>
      <c r="AB22" s="744">
        <v>203</v>
      </c>
      <c r="AC22" s="744">
        <v>19</v>
      </c>
      <c r="AD22" s="744">
        <v>0</v>
      </c>
      <c r="AE22" s="744">
        <v>354</v>
      </c>
      <c r="AF22" s="744">
        <v>29</v>
      </c>
      <c r="AG22" s="744">
        <v>6</v>
      </c>
      <c r="AH22" s="744">
        <v>49</v>
      </c>
      <c r="AI22" s="744">
        <v>0</v>
      </c>
      <c r="AJ22" s="744">
        <v>48</v>
      </c>
      <c r="AK22" s="744">
        <v>182</v>
      </c>
      <c r="AL22" s="744">
        <v>0</v>
      </c>
      <c r="AM22" s="744">
        <v>4</v>
      </c>
      <c r="AN22" s="744">
        <v>0</v>
      </c>
      <c r="AO22" s="744">
        <v>6</v>
      </c>
      <c r="AP22" s="744">
        <v>0</v>
      </c>
      <c r="AQ22" s="744">
        <v>2</v>
      </c>
      <c r="AR22" s="744">
        <v>19</v>
      </c>
      <c r="AS22" s="744">
        <v>43</v>
      </c>
      <c r="AT22" s="744">
        <v>43</v>
      </c>
      <c r="AU22" s="744">
        <v>16</v>
      </c>
      <c r="AV22" s="744">
        <v>5</v>
      </c>
      <c r="AW22" s="744">
        <v>73</v>
      </c>
      <c r="AX22" s="744">
        <v>358</v>
      </c>
      <c r="AY22" s="744">
        <v>764</v>
      </c>
      <c r="AZ22" s="744">
        <v>5</v>
      </c>
      <c r="BA22" s="744">
        <v>1</v>
      </c>
      <c r="BB22" s="744">
        <v>0</v>
      </c>
      <c r="BC22" s="744">
        <v>91</v>
      </c>
      <c r="BD22" s="744">
        <v>6</v>
      </c>
      <c r="BE22" s="744">
        <v>0</v>
      </c>
      <c r="BF22" s="744">
        <v>110</v>
      </c>
      <c r="BG22" s="744">
        <v>0</v>
      </c>
      <c r="BH22" s="744">
        <v>0</v>
      </c>
      <c r="BI22" s="744">
        <v>422</v>
      </c>
      <c r="BJ22" s="744">
        <v>8</v>
      </c>
      <c r="BK22" s="744">
        <v>4234</v>
      </c>
      <c r="BL22" s="744">
        <v>626</v>
      </c>
      <c r="BM22" s="744">
        <v>1</v>
      </c>
      <c r="BN22" s="744">
        <v>0</v>
      </c>
      <c r="BO22" s="744">
        <v>0</v>
      </c>
      <c r="BP22" s="744">
        <v>0</v>
      </c>
      <c r="BQ22" s="744">
        <v>0</v>
      </c>
      <c r="BR22" s="744">
        <v>31</v>
      </c>
      <c r="BS22" s="744">
        <v>-2096</v>
      </c>
      <c r="BT22" s="744">
        <v>449</v>
      </c>
      <c r="BU22" s="744">
        <v>0</v>
      </c>
      <c r="BV22" s="744">
        <v>0</v>
      </c>
      <c r="BW22" s="744">
        <v>262</v>
      </c>
      <c r="BX22" s="744">
        <v>0</v>
      </c>
      <c r="BY22" s="744">
        <v>202</v>
      </c>
      <c r="BZ22" s="744">
        <v>15</v>
      </c>
      <c r="CA22" s="744">
        <v>31</v>
      </c>
      <c r="CB22" s="744">
        <v>90</v>
      </c>
      <c r="CC22" s="744">
        <v>804</v>
      </c>
      <c r="CD22" s="744">
        <v>513</v>
      </c>
      <c r="CE22" s="744">
        <v>0</v>
      </c>
      <c r="CF22" s="744">
        <v>99</v>
      </c>
      <c r="CG22" s="744">
        <v>0</v>
      </c>
      <c r="CH22" s="744">
        <v>2274</v>
      </c>
      <c r="CI22" s="744">
        <v>6</v>
      </c>
      <c r="CJ22" s="744">
        <v>17504</v>
      </c>
      <c r="CK22" s="744">
        <v>447</v>
      </c>
      <c r="CL22" s="744">
        <v>2741</v>
      </c>
      <c r="CM22" s="744">
        <v>562</v>
      </c>
      <c r="CN22" s="744">
        <v>0</v>
      </c>
      <c r="CO22" s="744">
        <v>141</v>
      </c>
      <c r="CP22" s="744">
        <v>366</v>
      </c>
      <c r="CQ22" s="744">
        <v>369</v>
      </c>
      <c r="CR22" s="744">
        <v>639</v>
      </c>
      <c r="CS22" s="744">
        <v>0</v>
      </c>
      <c r="CT22" s="744">
        <v>0</v>
      </c>
      <c r="CU22" s="744">
        <v>100</v>
      </c>
      <c r="CV22" s="744">
        <v>3560</v>
      </c>
      <c r="CW22" s="744">
        <v>189</v>
      </c>
      <c r="CX22" s="744">
        <v>0</v>
      </c>
      <c r="CY22" s="744">
        <v>155</v>
      </c>
      <c r="CZ22" s="744">
        <v>189</v>
      </c>
      <c r="DA22" s="744">
        <v>19</v>
      </c>
      <c r="DB22" s="744">
        <v>5973</v>
      </c>
      <c r="DC22" s="744">
        <v>256</v>
      </c>
      <c r="DD22" s="744" t="s">
        <v>569</v>
      </c>
      <c r="DE22" s="744" t="s">
        <v>569</v>
      </c>
      <c r="DF22" s="744" t="s">
        <v>569</v>
      </c>
      <c r="DG22" s="744" t="s">
        <v>569</v>
      </c>
      <c r="DH22" s="744" t="s">
        <v>569</v>
      </c>
      <c r="DI22" s="744" t="s">
        <v>569</v>
      </c>
      <c r="DJ22" s="744" t="s">
        <v>569</v>
      </c>
      <c r="DK22" s="744" t="s">
        <v>569</v>
      </c>
      <c r="DL22" s="744" t="s">
        <v>569</v>
      </c>
      <c r="DM22" s="744" t="s">
        <v>569</v>
      </c>
      <c r="DN22" s="744" t="s">
        <v>569</v>
      </c>
      <c r="DO22" s="744" t="s">
        <v>569</v>
      </c>
      <c r="DP22" s="744" t="s">
        <v>569</v>
      </c>
      <c r="DQ22" s="744" t="s">
        <v>569</v>
      </c>
      <c r="DR22" s="744" t="s">
        <v>569</v>
      </c>
      <c r="DS22" s="744" t="s">
        <v>569</v>
      </c>
      <c r="DT22" s="745">
        <v>194779</v>
      </c>
      <c r="DU22" s="744">
        <v>-1262</v>
      </c>
      <c r="DV22" s="744">
        <v>-4589</v>
      </c>
      <c r="DW22" s="744">
        <v>0</v>
      </c>
      <c r="DX22" s="744">
        <v>0</v>
      </c>
      <c r="DY22" s="744">
        <v>0</v>
      </c>
      <c r="DZ22" s="744">
        <v>0</v>
      </c>
      <c r="EA22" s="744">
        <v>-380</v>
      </c>
      <c r="EB22" s="744">
        <v>531</v>
      </c>
      <c r="EC22" s="743">
        <v>-5700</v>
      </c>
      <c r="ED22" s="745">
        <v>189079</v>
      </c>
      <c r="EE22" s="744">
        <v>14829</v>
      </c>
      <c r="EF22" s="744">
        <v>285456</v>
      </c>
      <c r="EG22" s="744">
        <v>300285</v>
      </c>
      <c r="EH22" s="745">
        <v>294585</v>
      </c>
      <c r="EI22" s="745">
        <v>489364</v>
      </c>
      <c r="EJ22" s="744">
        <v>-16625</v>
      </c>
      <c r="EK22" s="744">
        <v>-49411</v>
      </c>
      <c r="EL22" s="744">
        <v>-832</v>
      </c>
      <c r="EM22" s="744">
        <v>-66868</v>
      </c>
      <c r="EN22" s="745">
        <v>227717</v>
      </c>
      <c r="EO22" s="745">
        <v>422496</v>
      </c>
    </row>
    <row r="23" spans="2:145" x14ac:dyDescent="0.25">
      <c r="B23" s="758" t="s">
        <v>24</v>
      </c>
      <c r="C23" s="759" t="str">
        <v>紙加工品</v>
      </c>
      <c r="D23" s="743">
        <v>10167</v>
      </c>
      <c r="E23" s="744">
        <v>241</v>
      </c>
      <c r="F23" s="744">
        <v>935</v>
      </c>
      <c r="G23" s="744">
        <v>2982</v>
      </c>
      <c r="H23" s="744">
        <v>242</v>
      </c>
      <c r="I23" s="744">
        <v>135</v>
      </c>
      <c r="J23" s="744">
        <v>0</v>
      </c>
      <c r="K23" s="744">
        <v>0</v>
      </c>
      <c r="L23" s="744">
        <v>8149</v>
      </c>
      <c r="M23" s="744">
        <v>5700</v>
      </c>
      <c r="N23" s="744">
        <v>163</v>
      </c>
      <c r="O23" s="744">
        <v>6357</v>
      </c>
      <c r="P23" s="744">
        <v>3320</v>
      </c>
      <c r="Q23" s="744">
        <v>110</v>
      </c>
      <c r="R23" s="744">
        <v>11</v>
      </c>
      <c r="S23" s="744">
        <v>94</v>
      </c>
      <c r="T23" s="744">
        <v>42</v>
      </c>
      <c r="U23" s="744">
        <v>438</v>
      </c>
      <c r="V23" s="744">
        <v>632</v>
      </c>
      <c r="W23" s="744">
        <v>213</v>
      </c>
      <c r="X23" s="744">
        <v>93</v>
      </c>
      <c r="Y23" s="744">
        <v>181</v>
      </c>
      <c r="Z23" s="744">
        <v>26</v>
      </c>
      <c r="AA23" s="744">
        <v>14</v>
      </c>
      <c r="AB23" s="744">
        <v>953</v>
      </c>
      <c r="AC23" s="744">
        <v>523</v>
      </c>
      <c r="AD23" s="744">
        <v>2</v>
      </c>
      <c r="AE23" s="744">
        <v>151</v>
      </c>
      <c r="AF23" s="744">
        <v>8</v>
      </c>
      <c r="AG23" s="744">
        <v>26</v>
      </c>
      <c r="AH23" s="744">
        <v>55</v>
      </c>
      <c r="AI23" s="744">
        <v>338</v>
      </c>
      <c r="AJ23" s="744">
        <v>60</v>
      </c>
      <c r="AK23" s="744">
        <v>160</v>
      </c>
      <c r="AL23" s="744">
        <v>0</v>
      </c>
      <c r="AM23" s="744">
        <v>0</v>
      </c>
      <c r="AN23" s="744">
        <v>0</v>
      </c>
      <c r="AO23" s="744">
        <v>10</v>
      </c>
      <c r="AP23" s="744">
        <v>0</v>
      </c>
      <c r="AQ23" s="744">
        <v>3</v>
      </c>
      <c r="AR23" s="744">
        <v>9</v>
      </c>
      <c r="AS23" s="744">
        <v>198</v>
      </c>
      <c r="AT23" s="744">
        <v>20</v>
      </c>
      <c r="AU23" s="744">
        <v>17</v>
      </c>
      <c r="AV23" s="744">
        <v>25</v>
      </c>
      <c r="AW23" s="744">
        <v>45</v>
      </c>
      <c r="AX23" s="744">
        <v>229</v>
      </c>
      <c r="AY23" s="744">
        <v>152</v>
      </c>
      <c r="AZ23" s="744">
        <v>17</v>
      </c>
      <c r="BA23" s="744">
        <v>3</v>
      </c>
      <c r="BB23" s="744">
        <v>4</v>
      </c>
      <c r="BC23" s="744">
        <v>170</v>
      </c>
      <c r="BD23" s="744">
        <v>2</v>
      </c>
      <c r="BE23" s="744">
        <v>1</v>
      </c>
      <c r="BF23" s="744">
        <v>59</v>
      </c>
      <c r="BG23" s="744">
        <v>2</v>
      </c>
      <c r="BH23" s="744">
        <v>0</v>
      </c>
      <c r="BI23" s="744">
        <v>181</v>
      </c>
      <c r="BJ23" s="744">
        <v>46</v>
      </c>
      <c r="BK23" s="744">
        <v>15</v>
      </c>
      <c r="BL23" s="744">
        <v>418</v>
      </c>
      <c r="BM23" s="744">
        <v>1</v>
      </c>
      <c r="BN23" s="744">
        <v>0</v>
      </c>
      <c r="BO23" s="744">
        <v>0</v>
      </c>
      <c r="BP23" s="744">
        <v>0</v>
      </c>
      <c r="BQ23" s="744">
        <v>60</v>
      </c>
      <c r="BR23" s="744">
        <v>102</v>
      </c>
      <c r="BS23" s="744">
        <v>26920</v>
      </c>
      <c r="BT23" s="744">
        <v>1349</v>
      </c>
      <c r="BU23" s="744">
        <v>18</v>
      </c>
      <c r="BV23" s="744">
        <v>0</v>
      </c>
      <c r="BW23" s="744">
        <v>0</v>
      </c>
      <c r="BX23" s="744">
        <v>38</v>
      </c>
      <c r="BY23" s="744">
        <v>342</v>
      </c>
      <c r="BZ23" s="744">
        <v>234</v>
      </c>
      <c r="CA23" s="744">
        <v>141</v>
      </c>
      <c r="CB23" s="744">
        <v>5</v>
      </c>
      <c r="CC23" s="744">
        <v>719</v>
      </c>
      <c r="CD23" s="744">
        <v>726</v>
      </c>
      <c r="CE23" s="744">
        <v>25</v>
      </c>
      <c r="CF23" s="744">
        <v>182</v>
      </c>
      <c r="CG23" s="744">
        <v>40</v>
      </c>
      <c r="CH23" s="744">
        <v>413</v>
      </c>
      <c r="CI23" s="744">
        <v>8</v>
      </c>
      <c r="CJ23" s="744">
        <v>95</v>
      </c>
      <c r="CK23" s="744">
        <v>377</v>
      </c>
      <c r="CL23" s="744">
        <v>898</v>
      </c>
      <c r="CM23" s="744">
        <v>697</v>
      </c>
      <c r="CN23" s="744">
        <v>1796</v>
      </c>
      <c r="CO23" s="744">
        <v>124</v>
      </c>
      <c r="CP23" s="744">
        <v>1618</v>
      </c>
      <c r="CQ23" s="744">
        <v>1947</v>
      </c>
      <c r="CR23" s="744">
        <v>497</v>
      </c>
      <c r="CS23" s="744">
        <v>2</v>
      </c>
      <c r="CT23" s="744">
        <v>33</v>
      </c>
      <c r="CU23" s="744">
        <v>1</v>
      </c>
      <c r="CV23" s="744">
        <v>2450</v>
      </c>
      <c r="CW23" s="744">
        <v>182</v>
      </c>
      <c r="CX23" s="744">
        <v>2126</v>
      </c>
      <c r="CY23" s="744">
        <v>113</v>
      </c>
      <c r="CZ23" s="744">
        <v>208</v>
      </c>
      <c r="DA23" s="744">
        <v>342</v>
      </c>
      <c r="DB23" s="744">
        <v>14386</v>
      </c>
      <c r="DC23" s="744">
        <v>148</v>
      </c>
      <c r="DD23" s="744" t="s">
        <v>569</v>
      </c>
      <c r="DE23" s="744" t="s">
        <v>569</v>
      </c>
      <c r="DF23" s="744" t="s">
        <v>569</v>
      </c>
      <c r="DG23" s="744" t="s">
        <v>569</v>
      </c>
      <c r="DH23" s="744" t="s">
        <v>569</v>
      </c>
      <c r="DI23" s="744" t="s">
        <v>569</v>
      </c>
      <c r="DJ23" s="744" t="s">
        <v>569</v>
      </c>
      <c r="DK23" s="744" t="s">
        <v>569</v>
      </c>
      <c r="DL23" s="744" t="s">
        <v>569</v>
      </c>
      <c r="DM23" s="744" t="s">
        <v>569</v>
      </c>
      <c r="DN23" s="744" t="s">
        <v>569</v>
      </c>
      <c r="DO23" s="744" t="s">
        <v>569</v>
      </c>
      <c r="DP23" s="744" t="s">
        <v>569</v>
      </c>
      <c r="DQ23" s="744" t="s">
        <v>569</v>
      </c>
      <c r="DR23" s="744" t="s">
        <v>569</v>
      </c>
      <c r="DS23" s="744" t="s">
        <v>569</v>
      </c>
      <c r="DT23" s="745">
        <v>103510</v>
      </c>
      <c r="DU23" s="744">
        <v>2781</v>
      </c>
      <c r="DV23" s="744">
        <v>10997</v>
      </c>
      <c r="DW23" s="744">
        <v>0</v>
      </c>
      <c r="DX23" s="744">
        <v>0</v>
      </c>
      <c r="DY23" s="744">
        <v>0</v>
      </c>
      <c r="DZ23" s="744">
        <v>0</v>
      </c>
      <c r="EA23" s="744">
        <v>-549</v>
      </c>
      <c r="EB23" s="744">
        <v>25</v>
      </c>
      <c r="EC23" s="743">
        <v>13254</v>
      </c>
      <c r="ED23" s="745">
        <v>116764</v>
      </c>
      <c r="EE23" s="744">
        <v>638</v>
      </c>
      <c r="EF23" s="744">
        <v>4384</v>
      </c>
      <c r="EG23" s="744">
        <v>5022</v>
      </c>
      <c r="EH23" s="745">
        <v>18276</v>
      </c>
      <c r="EI23" s="745">
        <v>121786</v>
      </c>
      <c r="EJ23" s="744">
        <v>-3246</v>
      </c>
      <c r="EK23" s="744">
        <v>-58542</v>
      </c>
      <c r="EL23" s="744">
        <v>-163</v>
      </c>
      <c r="EM23" s="744">
        <v>-61951</v>
      </c>
      <c r="EN23" s="745">
        <v>-43675</v>
      </c>
      <c r="EO23" s="745">
        <v>59835</v>
      </c>
    </row>
    <row r="24" spans="2:145" x14ac:dyDescent="0.25">
      <c r="B24" s="758" t="s">
        <v>26</v>
      </c>
      <c r="C24" s="760" t="str">
        <v>印刷・製版・製本</v>
      </c>
      <c r="D24" s="746">
        <v>0</v>
      </c>
      <c r="E24" s="747">
        <v>24</v>
      </c>
      <c r="F24" s="747">
        <v>0</v>
      </c>
      <c r="G24" s="747">
        <v>9</v>
      </c>
      <c r="H24" s="747">
        <v>2</v>
      </c>
      <c r="I24" s="747">
        <v>84</v>
      </c>
      <c r="J24" s="747">
        <v>14</v>
      </c>
      <c r="K24" s="747">
        <v>36</v>
      </c>
      <c r="L24" s="747">
        <v>3284</v>
      </c>
      <c r="M24" s="747">
        <v>2333</v>
      </c>
      <c r="N24" s="747">
        <v>436</v>
      </c>
      <c r="O24" s="747">
        <v>4683</v>
      </c>
      <c r="P24" s="747">
        <v>171</v>
      </c>
      <c r="Q24" s="747">
        <v>6</v>
      </c>
      <c r="R24" s="747">
        <v>0</v>
      </c>
      <c r="S24" s="747">
        <v>97</v>
      </c>
      <c r="T24" s="747">
        <v>76</v>
      </c>
      <c r="U24" s="747">
        <v>157</v>
      </c>
      <c r="V24" s="747">
        <v>77</v>
      </c>
      <c r="W24" s="747">
        <v>506</v>
      </c>
      <c r="X24" s="747">
        <v>4867</v>
      </c>
      <c r="Y24" s="747">
        <v>19</v>
      </c>
      <c r="Z24" s="747">
        <v>2</v>
      </c>
      <c r="AA24" s="747">
        <v>3</v>
      </c>
      <c r="AB24" s="747">
        <v>131</v>
      </c>
      <c r="AC24" s="747">
        <v>134</v>
      </c>
      <c r="AD24" s="747">
        <v>21</v>
      </c>
      <c r="AE24" s="747">
        <v>17</v>
      </c>
      <c r="AF24" s="747">
        <v>6</v>
      </c>
      <c r="AG24" s="747">
        <v>4</v>
      </c>
      <c r="AH24" s="747">
        <v>28</v>
      </c>
      <c r="AI24" s="747">
        <v>8</v>
      </c>
      <c r="AJ24" s="747">
        <v>5</v>
      </c>
      <c r="AK24" s="747">
        <v>2</v>
      </c>
      <c r="AL24" s="747">
        <v>4</v>
      </c>
      <c r="AM24" s="747">
        <v>4</v>
      </c>
      <c r="AN24" s="747">
        <v>9</v>
      </c>
      <c r="AO24" s="747">
        <v>1</v>
      </c>
      <c r="AP24" s="747">
        <v>2</v>
      </c>
      <c r="AQ24" s="747">
        <v>42</v>
      </c>
      <c r="AR24" s="747">
        <v>31</v>
      </c>
      <c r="AS24" s="747">
        <v>162</v>
      </c>
      <c r="AT24" s="747">
        <v>31</v>
      </c>
      <c r="AU24" s="747">
        <v>106</v>
      </c>
      <c r="AV24" s="747">
        <v>17</v>
      </c>
      <c r="AW24" s="747">
        <v>253</v>
      </c>
      <c r="AX24" s="747">
        <v>136</v>
      </c>
      <c r="AY24" s="747">
        <v>66</v>
      </c>
      <c r="AZ24" s="747">
        <v>30</v>
      </c>
      <c r="BA24" s="747">
        <v>5</v>
      </c>
      <c r="BB24" s="747">
        <v>0</v>
      </c>
      <c r="BC24" s="747">
        <v>269</v>
      </c>
      <c r="BD24" s="747">
        <v>7</v>
      </c>
      <c r="BE24" s="747">
        <v>20</v>
      </c>
      <c r="BF24" s="747">
        <v>64</v>
      </c>
      <c r="BG24" s="747">
        <v>42</v>
      </c>
      <c r="BH24" s="747">
        <v>100</v>
      </c>
      <c r="BI24" s="747">
        <v>199</v>
      </c>
      <c r="BJ24" s="747">
        <v>87</v>
      </c>
      <c r="BK24" s="747">
        <v>436</v>
      </c>
      <c r="BL24" s="747">
        <v>169</v>
      </c>
      <c r="BM24" s="747">
        <v>387</v>
      </c>
      <c r="BN24" s="747">
        <v>83</v>
      </c>
      <c r="BO24" s="747">
        <v>1901</v>
      </c>
      <c r="BP24" s="747">
        <v>258</v>
      </c>
      <c r="BQ24" s="747">
        <v>494</v>
      </c>
      <c r="BR24" s="747">
        <v>540</v>
      </c>
      <c r="BS24" s="747">
        <v>21840</v>
      </c>
      <c r="BT24" s="747">
        <v>15600</v>
      </c>
      <c r="BU24" s="747">
        <v>135</v>
      </c>
      <c r="BV24" s="747">
        <v>17</v>
      </c>
      <c r="BW24" s="747">
        <v>0</v>
      </c>
      <c r="BX24" s="747">
        <v>223</v>
      </c>
      <c r="BY24" s="747">
        <v>1185</v>
      </c>
      <c r="BZ24" s="747">
        <v>269</v>
      </c>
      <c r="CA24" s="747">
        <v>161</v>
      </c>
      <c r="CB24" s="747">
        <v>67</v>
      </c>
      <c r="CC24" s="747">
        <v>145</v>
      </c>
      <c r="CD24" s="747">
        <v>1316</v>
      </c>
      <c r="CE24" s="747">
        <v>497</v>
      </c>
      <c r="CF24" s="747">
        <v>4653</v>
      </c>
      <c r="CG24" s="747">
        <v>268</v>
      </c>
      <c r="CH24" s="747">
        <v>1977</v>
      </c>
      <c r="CI24" s="747">
        <v>165</v>
      </c>
      <c r="CJ24" s="747">
        <v>12424</v>
      </c>
      <c r="CK24" s="747">
        <v>14452</v>
      </c>
      <c r="CL24" s="747">
        <v>7975</v>
      </c>
      <c r="CM24" s="747">
        <v>2759</v>
      </c>
      <c r="CN24" s="747">
        <v>4305</v>
      </c>
      <c r="CO24" s="747">
        <v>231</v>
      </c>
      <c r="CP24" s="747">
        <v>3050</v>
      </c>
      <c r="CQ24" s="747">
        <v>525</v>
      </c>
      <c r="CR24" s="747">
        <v>7219</v>
      </c>
      <c r="CS24" s="747">
        <v>367</v>
      </c>
      <c r="CT24" s="747">
        <v>2958</v>
      </c>
      <c r="CU24" s="747">
        <v>503</v>
      </c>
      <c r="CV24" s="747">
        <v>4690</v>
      </c>
      <c r="CW24" s="747">
        <v>128</v>
      </c>
      <c r="CX24" s="747">
        <v>358</v>
      </c>
      <c r="CY24" s="747">
        <v>477</v>
      </c>
      <c r="CZ24" s="747">
        <v>4207</v>
      </c>
      <c r="DA24" s="747">
        <v>1014</v>
      </c>
      <c r="DB24" s="747">
        <v>0</v>
      </c>
      <c r="DC24" s="747">
        <v>17</v>
      </c>
      <c r="DD24" s="747" t="s">
        <v>569</v>
      </c>
      <c r="DE24" s="747" t="s">
        <v>569</v>
      </c>
      <c r="DF24" s="747" t="s">
        <v>569</v>
      </c>
      <c r="DG24" s="747" t="s">
        <v>569</v>
      </c>
      <c r="DH24" s="747" t="s">
        <v>569</v>
      </c>
      <c r="DI24" s="747" t="s">
        <v>569</v>
      </c>
      <c r="DJ24" s="747" t="s">
        <v>569</v>
      </c>
      <c r="DK24" s="747" t="s">
        <v>569</v>
      </c>
      <c r="DL24" s="747" t="s">
        <v>569</v>
      </c>
      <c r="DM24" s="747" t="s">
        <v>569</v>
      </c>
      <c r="DN24" s="747" t="s">
        <v>569</v>
      </c>
      <c r="DO24" s="747" t="s">
        <v>569</v>
      </c>
      <c r="DP24" s="747" t="s">
        <v>569</v>
      </c>
      <c r="DQ24" s="747" t="s">
        <v>569</v>
      </c>
      <c r="DR24" s="747" t="s">
        <v>569</v>
      </c>
      <c r="DS24" s="747" t="s">
        <v>569</v>
      </c>
      <c r="DT24" s="748">
        <v>139374</v>
      </c>
      <c r="DU24" s="747">
        <v>696</v>
      </c>
      <c r="DV24" s="747">
        <v>2495</v>
      </c>
      <c r="DW24" s="747">
        <v>0</v>
      </c>
      <c r="DX24" s="747">
        <v>0</v>
      </c>
      <c r="DY24" s="747">
        <v>0</v>
      </c>
      <c r="DZ24" s="747">
        <v>0</v>
      </c>
      <c r="EA24" s="747">
        <v>204</v>
      </c>
      <c r="EB24" s="747">
        <v>1</v>
      </c>
      <c r="EC24" s="746">
        <v>3396</v>
      </c>
      <c r="ED24" s="748">
        <v>142770</v>
      </c>
      <c r="EE24" s="747">
        <v>27</v>
      </c>
      <c r="EF24" s="747">
        <v>6591</v>
      </c>
      <c r="EG24" s="747">
        <v>6618</v>
      </c>
      <c r="EH24" s="748">
        <v>10014</v>
      </c>
      <c r="EI24" s="748">
        <v>149388</v>
      </c>
      <c r="EJ24" s="747">
        <v>-1712</v>
      </c>
      <c r="EK24" s="747">
        <v>-46521</v>
      </c>
      <c r="EL24" s="747">
        <v>-86</v>
      </c>
      <c r="EM24" s="747">
        <v>-48319</v>
      </c>
      <c r="EN24" s="748">
        <v>-38305</v>
      </c>
      <c r="EO24" s="748">
        <v>101069</v>
      </c>
    </row>
    <row r="25" spans="2:145" x14ac:dyDescent="0.25">
      <c r="B25" s="758" t="s">
        <v>27</v>
      </c>
      <c r="C25" s="759" t="str">
        <v>化学肥料</v>
      </c>
      <c r="D25" s="743">
        <v>34129</v>
      </c>
      <c r="E25" s="744">
        <v>9265</v>
      </c>
      <c r="F25" s="744">
        <v>0</v>
      </c>
      <c r="G25" s="744">
        <v>21</v>
      </c>
      <c r="H25" s="744">
        <v>8</v>
      </c>
      <c r="I25" s="744">
        <v>0</v>
      </c>
      <c r="J25" s="744">
        <v>0</v>
      </c>
      <c r="K25" s="744">
        <v>0</v>
      </c>
      <c r="L25" s="744">
        <v>0</v>
      </c>
      <c r="M25" s="744">
        <v>14</v>
      </c>
      <c r="N25" s="744">
        <v>0</v>
      </c>
      <c r="O25" s="744">
        <v>0</v>
      </c>
      <c r="P25" s="744">
        <v>13</v>
      </c>
      <c r="Q25" s="744">
        <v>0</v>
      </c>
      <c r="R25" s="744">
        <v>0</v>
      </c>
      <c r="S25" s="744">
        <v>0</v>
      </c>
      <c r="T25" s="744">
        <v>0</v>
      </c>
      <c r="U25" s="744">
        <v>0</v>
      </c>
      <c r="V25" s="744">
        <v>2</v>
      </c>
      <c r="W25" s="744">
        <v>0</v>
      </c>
      <c r="X25" s="744">
        <v>0</v>
      </c>
      <c r="Y25" s="744">
        <v>9999</v>
      </c>
      <c r="Z25" s="744">
        <v>91</v>
      </c>
      <c r="AA25" s="744">
        <v>38</v>
      </c>
      <c r="AB25" s="744">
        <v>50</v>
      </c>
      <c r="AC25" s="744">
        <v>54</v>
      </c>
      <c r="AD25" s="744">
        <v>-49</v>
      </c>
      <c r="AE25" s="744">
        <v>0</v>
      </c>
      <c r="AF25" s="744">
        <v>1</v>
      </c>
      <c r="AG25" s="744">
        <v>0</v>
      </c>
      <c r="AH25" s="744">
        <v>0</v>
      </c>
      <c r="AI25" s="744">
        <v>0</v>
      </c>
      <c r="AJ25" s="744">
        <v>0</v>
      </c>
      <c r="AK25" s="744">
        <v>1</v>
      </c>
      <c r="AL25" s="744">
        <v>-294</v>
      </c>
      <c r="AM25" s="744">
        <v>6</v>
      </c>
      <c r="AN25" s="744">
        <v>0</v>
      </c>
      <c r="AO25" s="744">
        <v>0</v>
      </c>
      <c r="AP25" s="744">
        <v>0</v>
      </c>
      <c r="AQ25" s="744">
        <v>0</v>
      </c>
      <c r="AR25" s="744">
        <v>0</v>
      </c>
      <c r="AS25" s="744">
        <v>0</v>
      </c>
      <c r="AT25" s="744">
        <v>0</v>
      </c>
      <c r="AU25" s="744">
        <v>0</v>
      </c>
      <c r="AV25" s="744">
        <v>0</v>
      </c>
      <c r="AW25" s="744">
        <v>0</v>
      </c>
      <c r="AX25" s="744">
        <v>0</v>
      </c>
      <c r="AY25" s="744">
        <v>0</v>
      </c>
      <c r="AZ25" s="744">
        <v>0</v>
      </c>
      <c r="BA25" s="744">
        <v>0</v>
      </c>
      <c r="BB25" s="744">
        <v>0</v>
      </c>
      <c r="BC25" s="744">
        <v>0</v>
      </c>
      <c r="BD25" s="744">
        <v>0</v>
      </c>
      <c r="BE25" s="744">
        <v>0</v>
      </c>
      <c r="BF25" s="744">
        <v>0</v>
      </c>
      <c r="BG25" s="744">
        <v>0</v>
      </c>
      <c r="BH25" s="744">
        <v>0</v>
      </c>
      <c r="BI25" s="744">
        <v>1</v>
      </c>
      <c r="BJ25" s="744">
        <v>0</v>
      </c>
      <c r="BK25" s="744">
        <v>0</v>
      </c>
      <c r="BL25" s="744">
        <v>0</v>
      </c>
      <c r="BM25" s="744">
        <v>292</v>
      </c>
      <c r="BN25" s="744">
        <v>45</v>
      </c>
      <c r="BO25" s="744">
        <v>48</v>
      </c>
      <c r="BP25" s="744">
        <v>4</v>
      </c>
      <c r="BQ25" s="744">
        <v>0</v>
      </c>
      <c r="BR25" s="744">
        <v>0</v>
      </c>
      <c r="BS25" s="744">
        <v>0</v>
      </c>
      <c r="BT25" s="744">
        <v>0</v>
      </c>
      <c r="BU25" s="744">
        <v>2</v>
      </c>
      <c r="BV25" s="744">
        <v>0</v>
      </c>
      <c r="BW25" s="744">
        <v>0</v>
      </c>
      <c r="BX25" s="744">
        <v>0</v>
      </c>
      <c r="BY25" s="744">
        <v>0</v>
      </c>
      <c r="BZ25" s="744">
        <v>0</v>
      </c>
      <c r="CA25" s="744">
        <v>0</v>
      </c>
      <c r="CB25" s="744">
        <v>0</v>
      </c>
      <c r="CC25" s="744">
        <v>1</v>
      </c>
      <c r="CD25" s="744">
        <v>0</v>
      </c>
      <c r="CE25" s="744">
        <v>0</v>
      </c>
      <c r="CF25" s="744">
        <v>0</v>
      </c>
      <c r="CG25" s="744">
        <v>0</v>
      </c>
      <c r="CH25" s="744">
        <v>0</v>
      </c>
      <c r="CI25" s="744">
        <v>0</v>
      </c>
      <c r="CJ25" s="744">
        <v>0</v>
      </c>
      <c r="CK25" s="744">
        <v>6</v>
      </c>
      <c r="CL25" s="744">
        <v>0</v>
      </c>
      <c r="CM25" s="744">
        <v>0</v>
      </c>
      <c r="CN25" s="744">
        <v>0</v>
      </c>
      <c r="CO25" s="744">
        <v>0</v>
      </c>
      <c r="CP25" s="744">
        <v>0</v>
      </c>
      <c r="CQ25" s="744">
        <v>0</v>
      </c>
      <c r="CR25" s="744">
        <v>0</v>
      </c>
      <c r="CS25" s="744">
        <v>0</v>
      </c>
      <c r="CT25" s="744">
        <v>0</v>
      </c>
      <c r="CU25" s="744">
        <v>0</v>
      </c>
      <c r="CV25" s="744">
        <v>0</v>
      </c>
      <c r="CW25" s="744">
        <v>0</v>
      </c>
      <c r="CX25" s="744">
        <v>0</v>
      </c>
      <c r="CY25" s="744">
        <v>0</v>
      </c>
      <c r="CZ25" s="744">
        <v>59</v>
      </c>
      <c r="DA25" s="744">
        <v>101</v>
      </c>
      <c r="DB25" s="744">
        <v>0</v>
      </c>
      <c r="DC25" s="744">
        <v>48</v>
      </c>
      <c r="DD25" s="744" t="s">
        <v>569</v>
      </c>
      <c r="DE25" s="744" t="s">
        <v>569</v>
      </c>
      <c r="DF25" s="744" t="s">
        <v>569</v>
      </c>
      <c r="DG25" s="744" t="s">
        <v>569</v>
      </c>
      <c r="DH25" s="744" t="s">
        <v>569</v>
      </c>
      <c r="DI25" s="744" t="s">
        <v>569</v>
      </c>
      <c r="DJ25" s="744" t="s">
        <v>569</v>
      </c>
      <c r="DK25" s="744" t="s">
        <v>569</v>
      </c>
      <c r="DL25" s="744" t="s">
        <v>569</v>
      </c>
      <c r="DM25" s="744" t="s">
        <v>569</v>
      </c>
      <c r="DN25" s="744" t="s">
        <v>569</v>
      </c>
      <c r="DO25" s="744" t="s">
        <v>569</v>
      </c>
      <c r="DP25" s="744" t="s">
        <v>569</v>
      </c>
      <c r="DQ25" s="744" t="s">
        <v>569</v>
      </c>
      <c r="DR25" s="744" t="s">
        <v>569</v>
      </c>
      <c r="DS25" s="744" t="s">
        <v>569</v>
      </c>
      <c r="DT25" s="745">
        <v>53956</v>
      </c>
      <c r="DU25" s="744">
        <v>0</v>
      </c>
      <c r="DV25" s="744">
        <v>321</v>
      </c>
      <c r="DW25" s="744">
        <v>0</v>
      </c>
      <c r="DX25" s="744">
        <v>0</v>
      </c>
      <c r="DY25" s="744">
        <v>0</v>
      </c>
      <c r="DZ25" s="744">
        <v>0</v>
      </c>
      <c r="EA25" s="744">
        <v>-410</v>
      </c>
      <c r="EB25" s="744">
        <v>0</v>
      </c>
      <c r="EC25" s="743">
        <v>-89</v>
      </c>
      <c r="ED25" s="745">
        <v>53867</v>
      </c>
      <c r="EE25" s="744">
        <v>6</v>
      </c>
      <c r="EF25" s="744">
        <v>20725</v>
      </c>
      <c r="EG25" s="744">
        <v>20731</v>
      </c>
      <c r="EH25" s="745">
        <v>20642</v>
      </c>
      <c r="EI25" s="745">
        <v>74598</v>
      </c>
      <c r="EJ25" s="744">
        <v>-16926</v>
      </c>
      <c r="EK25" s="744">
        <v>-19051</v>
      </c>
      <c r="EL25" s="744">
        <v>-859</v>
      </c>
      <c r="EM25" s="744">
        <v>-36836</v>
      </c>
      <c r="EN25" s="745">
        <v>-16194</v>
      </c>
      <c r="EO25" s="745">
        <v>37762</v>
      </c>
    </row>
    <row r="26" spans="2:145" x14ac:dyDescent="0.25">
      <c r="B26" s="758" t="s">
        <v>29</v>
      </c>
      <c r="C26" s="759" t="str">
        <v>無機化学工業製品</v>
      </c>
      <c r="D26" s="743">
        <v>732</v>
      </c>
      <c r="E26" s="744">
        <v>639</v>
      </c>
      <c r="F26" s="744">
        <v>492</v>
      </c>
      <c r="G26" s="744">
        <v>57</v>
      </c>
      <c r="H26" s="744">
        <v>6</v>
      </c>
      <c r="I26" s="744">
        <v>177</v>
      </c>
      <c r="J26" s="744">
        <v>5</v>
      </c>
      <c r="K26" s="744">
        <v>0</v>
      </c>
      <c r="L26" s="744">
        <v>1047</v>
      </c>
      <c r="M26" s="744">
        <v>1273</v>
      </c>
      <c r="N26" s="744">
        <v>0</v>
      </c>
      <c r="O26" s="744">
        <v>2990</v>
      </c>
      <c r="P26" s="744">
        <v>523</v>
      </c>
      <c r="Q26" s="744">
        <v>94</v>
      </c>
      <c r="R26" s="744">
        <v>30</v>
      </c>
      <c r="S26" s="744">
        <v>13</v>
      </c>
      <c r="T26" s="744">
        <v>13</v>
      </c>
      <c r="U26" s="744">
        <v>5</v>
      </c>
      <c r="V26" s="744">
        <v>6679</v>
      </c>
      <c r="W26" s="744">
        <v>52</v>
      </c>
      <c r="X26" s="744">
        <v>1</v>
      </c>
      <c r="Y26" s="744">
        <v>4236</v>
      </c>
      <c r="Z26" s="744">
        <v>3575</v>
      </c>
      <c r="AA26" s="744">
        <v>752</v>
      </c>
      <c r="AB26" s="744">
        <v>1934</v>
      </c>
      <c r="AC26" s="744">
        <v>1393</v>
      </c>
      <c r="AD26" s="744">
        <v>33</v>
      </c>
      <c r="AE26" s="744">
        <v>364</v>
      </c>
      <c r="AF26" s="744">
        <v>254</v>
      </c>
      <c r="AG26" s="744">
        <v>8</v>
      </c>
      <c r="AH26" s="744">
        <v>150</v>
      </c>
      <c r="AI26" s="744">
        <v>45</v>
      </c>
      <c r="AJ26" s="744">
        <v>47</v>
      </c>
      <c r="AK26" s="744">
        <v>53</v>
      </c>
      <c r="AL26" s="744">
        <v>1911</v>
      </c>
      <c r="AM26" s="744">
        <v>189</v>
      </c>
      <c r="AN26" s="744">
        <v>55</v>
      </c>
      <c r="AO26" s="744">
        <v>4</v>
      </c>
      <c r="AP26" s="744">
        <v>62</v>
      </c>
      <c r="AQ26" s="744">
        <v>5</v>
      </c>
      <c r="AR26" s="744">
        <v>567</v>
      </c>
      <c r="AS26" s="744">
        <v>60</v>
      </c>
      <c r="AT26" s="744">
        <v>35</v>
      </c>
      <c r="AU26" s="744">
        <v>51</v>
      </c>
      <c r="AV26" s="744">
        <v>4</v>
      </c>
      <c r="AW26" s="744">
        <v>391</v>
      </c>
      <c r="AX26" s="744">
        <v>181</v>
      </c>
      <c r="AY26" s="744">
        <v>87</v>
      </c>
      <c r="AZ26" s="744">
        <v>4</v>
      </c>
      <c r="BA26" s="744">
        <v>0</v>
      </c>
      <c r="BB26" s="744">
        <v>2</v>
      </c>
      <c r="BC26" s="744">
        <v>152</v>
      </c>
      <c r="BD26" s="744">
        <v>2</v>
      </c>
      <c r="BE26" s="744">
        <v>0</v>
      </c>
      <c r="BF26" s="744">
        <v>29</v>
      </c>
      <c r="BG26" s="744">
        <v>123</v>
      </c>
      <c r="BH26" s="744">
        <v>33</v>
      </c>
      <c r="BI26" s="744">
        <v>170</v>
      </c>
      <c r="BJ26" s="744">
        <v>10</v>
      </c>
      <c r="BK26" s="744">
        <v>115</v>
      </c>
      <c r="BL26" s="744">
        <v>88</v>
      </c>
      <c r="BM26" s="744">
        <v>609</v>
      </c>
      <c r="BN26" s="744">
        <v>313</v>
      </c>
      <c r="BO26" s="744">
        <v>3</v>
      </c>
      <c r="BP26" s="744">
        <v>2</v>
      </c>
      <c r="BQ26" s="744">
        <v>3235</v>
      </c>
      <c r="BR26" s="744">
        <v>1225</v>
      </c>
      <c r="BS26" s="744">
        <v>0</v>
      </c>
      <c r="BT26" s="744">
        <v>0</v>
      </c>
      <c r="BU26" s="744">
        <v>0</v>
      </c>
      <c r="BV26" s="744">
        <v>0</v>
      </c>
      <c r="BW26" s="744">
        <v>0</v>
      </c>
      <c r="BX26" s="744">
        <v>2</v>
      </c>
      <c r="BY26" s="744">
        <v>34</v>
      </c>
      <c r="BZ26" s="744">
        <v>0</v>
      </c>
      <c r="CA26" s="744">
        <v>0</v>
      </c>
      <c r="CB26" s="744">
        <v>0</v>
      </c>
      <c r="CC26" s="744">
        <v>102</v>
      </c>
      <c r="CD26" s="744">
        <v>20</v>
      </c>
      <c r="CE26" s="744">
        <v>0</v>
      </c>
      <c r="CF26" s="744">
        <v>0</v>
      </c>
      <c r="CG26" s="744">
        <v>0</v>
      </c>
      <c r="CH26" s="744">
        <v>0</v>
      </c>
      <c r="CI26" s="744">
        <v>0</v>
      </c>
      <c r="CJ26" s="744">
        <v>31</v>
      </c>
      <c r="CK26" s="744">
        <v>220</v>
      </c>
      <c r="CL26" s="744">
        <v>7</v>
      </c>
      <c r="CM26" s="744">
        <v>349</v>
      </c>
      <c r="CN26" s="744">
        <v>783</v>
      </c>
      <c r="CO26" s="744">
        <v>461</v>
      </c>
      <c r="CP26" s="744">
        <v>94</v>
      </c>
      <c r="CQ26" s="744">
        <v>98</v>
      </c>
      <c r="CR26" s="744">
        <v>0</v>
      </c>
      <c r="CS26" s="744">
        <v>0</v>
      </c>
      <c r="CT26" s="744">
        <v>17</v>
      </c>
      <c r="CU26" s="744">
        <v>266</v>
      </c>
      <c r="CV26" s="744">
        <v>0</v>
      </c>
      <c r="CW26" s="744">
        <v>20</v>
      </c>
      <c r="CX26" s="744">
        <v>138</v>
      </c>
      <c r="CY26" s="744">
        <v>495</v>
      </c>
      <c r="CZ26" s="744">
        <v>23</v>
      </c>
      <c r="DA26" s="744">
        <v>16</v>
      </c>
      <c r="DB26" s="744">
        <v>0</v>
      </c>
      <c r="DC26" s="744">
        <v>396</v>
      </c>
      <c r="DD26" s="744" t="s">
        <v>569</v>
      </c>
      <c r="DE26" s="744" t="s">
        <v>569</v>
      </c>
      <c r="DF26" s="744" t="s">
        <v>569</v>
      </c>
      <c r="DG26" s="744" t="s">
        <v>569</v>
      </c>
      <c r="DH26" s="744" t="s">
        <v>569</v>
      </c>
      <c r="DI26" s="744" t="s">
        <v>569</v>
      </c>
      <c r="DJ26" s="744" t="s">
        <v>569</v>
      </c>
      <c r="DK26" s="744" t="s">
        <v>569</v>
      </c>
      <c r="DL26" s="744" t="s">
        <v>569</v>
      </c>
      <c r="DM26" s="744" t="s">
        <v>569</v>
      </c>
      <c r="DN26" s="744" t="s">
        <v>569</v>
      </c>
      <c r="DO26" s="744" t="s">
        <v>569</v>
      </c>
      <c r="DP26" s="744" t="s">
        <v>569</v>
      </c>
      <c r="DQ26" s="744" t="s">
        <v>569</v>
      </c>
      <c r="DR26" s="744" t="s">
        <v>569</v>
      </c>
      <c r="DS26" s="744" t="s">
        <v>569</v>
      </c>
      <c r="DT26" s="745">
        <v>40961</v>
      </c>
      <c r="DU26" s="744">
        <v>0</v>
      </c>
      <c r="DV26" s="744">
        <v>595</v>
      </c>
      <c r="DW26" s="744">
        <v>0</v>
      </c>
      <c r="DX26" s="744">
        <v>0</v>
      </c>
      <c r="DY26" s="744">
        <v>0</v>
      </c>
      <c r="DZ26" s="744">
        <v>0</v>
      </c>
      <c r="EA26" s="744">
        <v>16</v>
      </c>
      <c r="EB26" s="744">
        <v>8</v>
      </c>
      <c r="EC26" s="743">
        <v>619</v>
      </c>
      <c r="ED26" s="745">
        <v>41580</v>
      </c>
      <c r="EE26" s="744">
        <v>267</v>
      </c>
      <c r="EF26" s="744">
        <v>2615</v>
      </c>
      <c r="EG26" s="744">
        <v>2882</v>
      </c>
      <c r="EH26" s="745">
        <v>3501</v>
      </c>
      <c r="EI26" s="745">
        <v>44462</v>
      </c>
      <c r="EJ26" s="744">
        <v>-8417</v>
      </c>
      <c r="EK26" s="744">
        <v>-11583</v>
      </c>
      <c r="EL26" s="744">
        <v>-522</v>
      </c>
      <c r="EM26" s="744">
        <v>-20522</v>
      </c>
      <c r="EN26" s="745">
        <v>-17021</v>
      </c>
      <c r="EO26" s="745">
        <v>23940</v>
      </c>
    </row>
    <row r="27" spans="2:145" x14ac:dyDescent="0.25">
      <c r="B27" s="758" t="s">
        <v>31</v>
      </c>
      <c r="C27" s="759" t="str">
        <v>有機化学工業製品・合成樹脂</v>
      </c>
      <c r="D27" s="743">
        <v>0</v>
      </c>
      <c r="E27" s="744">
        <v>0</v>
      </c>
      <c r="F27" s="744">
        <v>2</v>
      </c>
      <c r="G27" s="744">
        <v>25</v>
      </c>
      <c r="H27" s="744">
        <v>4</v>
      </c>
      <c r="I27" s="744">
        <v>0</v>
      </c>
      <c r="J27" s="744">
        <v>3</v>
      </c>
      <c r="K27" s="744">
        <v>0</v>
      </c>
      <c r="L27" s="744">
        <v>2190</v>
      </c>
      <c r="M27" s="744">
        <v>1330</v>
      </c>
      <c r="N27" s="744">
        <v>0</v>
      </c>
      <c r="O27" s="744">
        <v>1253</v>
      </c>
      <c r="P27" s="744">
        <v>442</v>
      </c>
      <c r="Q27" s="744">
        <v>86</v>
      </c>
      <c r="R27" s="744">
        <v>60</v>
      </c>
      <c r="S27" s="744">
        <v>1</v>
      </c>
      <c r="T27" s="744">
        <v>99</v>
      </c>
      <c r="U27" s="744">
        <v>209</v>
      </c>
      <c r="V27" s="744">
        <v>7786</v>
      </c>
      <c r="W27" s="744">
        <v>336</v>
      </c>
      <c r="X27" s="744">
        <v>208</v>
      </c>
      <c r="Y27" s="744">
        <v>820</v>
      </c>
      <c r="Z27" s="744">
        <v>106</v>
      </c>
      <c r="AA27" s="744">
        <v>22319</v>
      </c>
      <c r="AB27" s="744">
        <v>2506</v>
      </c>
      <c r="AC27" s="744">
        <v>2930</v>
      </c>
      <c r="AD27" s="744">
        <v>450</v>
      </c>
      <c r="AE27" s="744">
        <v>12336</v>
      </c>
      <c r="AF27" s="744">
        <v>966</v>
      </c>
      <c r="AG27" s="744">
        <v>54</v>
      </c>
      <c r="AH27" s="744">
        <v>92</v>
      </c>
      <c r="AI27" s="744">
        <v>14</v>
      </c>
      <c r="AJ27" s="744">
        <v>8</v>
      </c>
      <c r="AK27" s="744">
        <v>120</v>
      </c>
      <c r="AL27" s="744">
        <v>13</v>
      </c>
      <c r="AM27" s="744">
        <v>0</v>
      </c>
      <c r="AN27" s="744">
        <v>2</v>
      </c>
      <c r="AO27" s="744">
        <v>0</v>
      </c>
      <c r="AP27" s="744">
        <v>0</v>
      </c>
      <c r="AQ27" s="744">
        <v>6</v>
      </c>
      <c r="AR27" s="744">
        <v>14</v>
      </c>
      <c r="AS27" s="744">
        <v>19</v>
      </c>
      <c r="AT27" s="744">
        <v>12</v>
      </c>
      <c r="AU27" s="744">
        <v>9</v>
      </c>
      <c r="AV27" s="744">
        <v>32</v>
      </c>
      <c r="AW27" s="744">
        <v>348</v>
      </c>
      <c r="AX27" s="744">
        <v>327</v>
      </c>
      <c r="AY27" s="744">
        <v>322</v>
      </c>
      <c r="AZ27" s="744">
        <v>27</v>
      </c>
      <c r="BA27" s="744">
        <v>3</v>
      </c>
      <c r="BB27" s="744">
        <v>5</v>
      </c>
      <c r="BC27" s="744">
        <v>166</v>
      </c>
      <c r="BD27" s="744">
        <v>2</v>
      </c>
      <c r="BE27" s="744">
        <v>2</v>
      </c>
      <c r="BF27" s="744">
        <v>786</v>
      </c>
      <c r="BG27" s="744">
        <v>64</v>
      </c>
      <c r="BH27" s="744">
        <v>0</v>
      </c>
      <c r="BI27" s="744">
        <v>83</v>
      </c>
      <c r="BJ27" s="744">
        <v>0</v>
      </c>
      <c r="BK27" s="744">
        <v>54</v>
      </c>
      <c r="BL27" s="744">
        <v>53</v>
      </c>
      <c r="BM27" s="744">
        <v>0</v>
      </c>
      <c r="BN27" s="744">
        <v>0</v>
      </c>
      <c r="BO27" s="744">
        <v>0</v>
      </c>
      <c r="BP27" s="744">
        <v>23</v>
      </c>
      <c r="BQ27" s="744">
        <v>15</v>
      </c>
      <c r="BR27" s="744">
        <v>0</v>
      </c>
      <c r="BS27" s="744">
        <v>0</v>
      </c>
      <c r="BT27" s="744">
        <v>0</v>
      </c>
      <c r="BU27" s="744">
        <v>0</v>
      </c>
      <c r="BV27" s="744">
        <v>0</v>
      </c>
      <c r="BW27" s="744">
        <v>0</v>
      </c>
      <c r="BX27" s="744">
        <v>0</v>
      </c>
      <c r="BY27" s="744">
        <v>0</v>
      </c>
      <c r="BZ27" s="744">
        <v>0</v>
      </c>
      <c r="CA27" s="744">
        <v>0</v>
      </c>
      <c r="CB27" s="744">
        <v>0</v>
      </c>
      <c r="CC27" s="744">
        <v>5</v>
      </c>
      <c r="CD27" s="744">
        <v>31</v>
      </c>
      <c r="CE27" s="744">
        <v>0</v>
      </c>
      <c r="CF27" s="744">
        <v>0</v>
      </c>
      <c r="CG27" s="744">
        <v>0</v>
      </c>
      <c r="CH27" s="744">
        <v>0</v>
      </c>
      <c r="CI27" s="744">
        <v>0</v>
      </c>
      <c r="CJ27" s="744">
        <v>65</v>
      </c>
      <c r="CK27" s="744">
        <v>7</v>
      </c>
      <c r="CL27" s="744">
        <v>356</v>
      </c>
      <c r="CM27" s="744">
        <v>383</v>
      </c>
      <c r="CN27" s="744">
        <v>1228</v>
      </c>
      <c r="CO27" s="744">
        <v>86</v>
      </c>
      <c r="CP27" s="744">
        <v>4</v>
      </c>
      <c r="CQ27" s="744">
        <v>45</v>
      </c>
      <c r="CR27" s="744">
        <v>0</v>
      </c>
      <c r="CS27" s="744">
        <v>0</v>
      </c>
      <c r="CT27" s="744">
        <v>0</v>
      </c>
      <c r="CU27" s="744">
        <v>177</v>
      </c>
      <c r="CV27" s="744">
        <v>0</v>
      </c>
      <c r="CW27" s="744">
        <v>0</v>
      </c>
      <c r="CX27" s="744">
        <v>0</v>
      </c>
      <c r="CY27" s="744">
        <v>166</v>
      </c>
      <c r="CZ27" s="744">
        <v>0</v>
      </c>
      <c r="DA27" s="744">
        <v>19</v>
      </c>
      <c r="DB27" s="744">
        <v>0</v>
      </c>
      <c r="DC27" s="744">
        <v>682</v>
      </c>
      <c r="DD27" s="744" t="s">
        <v>569</v>
      </c>
      <c r="DE27" s="744" t="s">
        <v>569</v>
      </c>
      <c r="DF27" s="744" t="s">
        <v>569</v>
      </c>
      <c r="DG27" s="744" t="s">
        <v>569</v>
      </c>
      <c r="DH27" s="744" t="s">
        <v>569</v>
      </c>
      <c r="DI27" s="744" t="s">
        <v>569</v>
      </c>
      <c r="DJ27" s="744" t="s">
        <v>569</v>
      </c>
      <c r="DK27" s="744" t="s">
        <v>569</v>
      </c>
      <c r="DL27" s="744" t="s">
        <v>569</v>
      </c>
      <c r="DM27" s="744" t="s">
        <v>569</v>
      </c>
      <c r="DN27" s="744" t="s">
        <v>569</v>
      </c>
      <c r="DO27" s="744" t="s">
        <v>569</v>
      </c>
      <c r="DP27" s="744" t="s">
        <v>569</v>
      </c>
      <c r="DQ27" s="744" t="s">
        <v>569</v>
      </c>
      <c r="DR27" s="744" t="s">
        <v>569</v>
      </c>
      <c r="DS27" s="744" t="s">
        <v>569</v>
      </c>
      <c r="DT27" s="745">
        <v>62396</v>
      </c>
      <c r="DU27" s="744">
        <v>0</v>
      </c>
      <c r="DV27" s="744">
        <v>6</v>
      </c>
      <c r="DW27" s="744">
        <v>0</v>
      </c>
      <c r="DX27" s="744">
        <v>0</v>
      </c>
      <c r="DY27" s="744">
        <v>0</v>
      </c>
      <c r="DZ27" s="744">
        <v>0</v>
      </c>
      <c r="EA27" s="744">
        <v>207</v>
      </c>
      <c r="EB27" s="744">
        <v>724</v>
      </c>
      <c r="EC27" s="743">
        <v>937</v>
      </c>
      <c r="ED27" s="745">
        <v>63333</v>
      </c>
      <c r="EE27" s="744">
        <v>15149</v>
      </c>
      <c r="EF27" s="744">
        <v>43946</v>
      </c>
      <c r="EG27" s="744">
        <v>59095</v>
      </c>
      <c r="EH27" s="745">
        <v>60032</v>
      </c>
      <c r="EI27" s="745">
        <v>122428</v>
      </c>
      <c r="EJ27" s="744">
        <v>-7952</v>
      </c>
      <c r="EK27" s="744">
        <v>-46060</v>
      </c>
      <c r="EL27" s="744">
        <v>-505</v>
      </c>
      <c r="EM27" s="744">
        <v>-54517</v>
      </c>
      <c r="EN27" s="745">
        <v>5515</v>
      </c>
      <c r="EO27" s="745">
        <v>67911</v>
      </c>
    </row>
    <row r="28" spans="2:145" x14ac:dyDescent="0.25">
      <c r="B28" s="758" t="s">
        <v>33</v>
      </c>
      <c r="C28" s="761" t="str">
        <v>医薬品</v>
      </c>
      <c r="D28" s="749">
        <v>0</v>
      </c>
      <c r="E28" s="750">
        <v>0</v>
      </c>
      <c r="F28" s="750">
        <v>3736</v>
      </c>
      <c r="G28" s="750">
        <v>2166</v>
      </c>
      <c r="H28" s="750">
        <v>0</v>
      </c>
      <c r="I28" s="750">
        <v>646</v>
      </c>
      <c r="J28" s="750">
        <v>0</v>
      </c>
      <c r="K28" s="750">
        <v>0</v>
      </c>
      <c r="L28" s="750">
        <v>21</v>
      </c>
      <c r="M28" s="750">
        <v>6</v>
      </c>
      <c r="N28" s="750">
        <v>0</v>
      </c>
      <c r="O28" s="750">
        <v>142</v>
      </c>
      <c r="P28" s="750">
        <v>0</v>
      </c>
      <c r="Q28" s="750">
        <v>130</v>
      </c>
      <c r="R28" s="750">
        <v>0</v>
      </c>
      <c r="S28" s="750">
        <v>1</v>
      </c>
      <c r="T28" s="750">
        <v>0</v>
      </c>
      <c r="U28" s="750">
        <v>0</v>
      </c>
      <c r="V28" s="750">
        <v>0</v>
      </c>
      <c r="W28" s="750">
        <v>0</v>
      </c>
      <c r="X28" s="750">
        <v>0</v>
      </c>
      <c r="Y28" s="750">
        <v>0</v>
      </c>
      <c r="Z28" s="750">
        <v>0</v>
      </c>
      <c r="AA28" s="750">
        <v>0</v>
      </c>
      <c r="AB28" s="750">
        <v>2184</v>
      </c>
      <c r="AC28" s="750">
        <v>43</v>
      </c>
      <c r="AD28" s="750">
        <v>0</v>
      </c>
      <c r="AE28" s="750">
        <v>0</v>
      </c>
      <c r="AF28" s="750">
        <v>0</v>
      </c>
      <c r="AG28" s="750">
        <v>0</v>
      </c>
      <c r="AH28" s="750">
        <v>0</v>
      </c>
      <c r="AI28" s="750">
        <v>0</v>
      </c>
      <c r="AJ28" s="750">
        <v>0</v>
      </c>
      <c r="AK28" s="750">
        <v>0</v>
      </c>
      <c r="AL28" s="750">
        <v>0</v>
      </c>
      <c r="AM28" s="750">
        <v>0</v>
      </c>
      <c r="AN28" s="750">
        <v>0</v>
      </c>
      <c r="AO28" s="750">
        <v>0</v>
      </c>
      <c r="AP28" s="750">
        <v>0</v>
      </c>
      <c r="AQ28" s="750">
        <v>0</v>
      </c>
      <c r="AR28" s="750">
        <v>0</v>
      </c>
      <c r="AS28" s="750">
        <v>0</v>
      </c>
      <c r="AT28" s="750">
        <v>0</v>
      </c>
      <c r="AU28" s="750">
        <v>0</v>
      </c>
      <c r="AV28" s="750">
        <v>0</v>
      </c>
      <c r="AW28" s="750">
        <v>0</v>
      </c>
      <c r="AX28" s="750">
        <v>0</v>
      </c>
      <c r="AY28" s="750">
        <v>0</v>
      </c>
      <c r="AZ28" s="750">
        <v>0</v>
      </c>
      <c r="BA28" s="750">
        <v>0</v>
      </c>
      <c r="BB28" s="750">
        <v>0</v>
      </c>
      <c r="BC28" s="750">
        <v>0</v>
      </c>
      <c r="BD28" s="750">
        <v>0</v>
      </c>
      <c r="BE28" s="750">
        <v>0</v>
      </c>
      <c r="BF28" s="750">
        <v>0</v>
      </c>
      <c r="BG28" s="750">
        <v>0</v>
      </c>
      <c r="BH28" s="750">
        <v>0</v>
      </c>
      <c r="BI28" s="750">
        <v>0</v>
      </c>
      <c r="BJ28" s="750">
        <v>1</v>
      </c>
      <c r="BK28" s="750">
        <v>0</v>
      </c>
      <c r="BL28" s="750">
        <v>0</v>
      </c>
      <c r="BM28" s="750">
        <v>0</v>
      </c>
      <c r="BN28" s="750">
        <v>0</v>
      </c>
      <c r="BO28" s="750">
        <v>0</v>
      </c>
      <c r="BP28" s="750">
        <v>0</v>
      </c>
      <c r="BQ28" s="750">
        <v>7</v>
      </c>
      <c r="BR28" s="750">
        <v>1241</v>
      </c>
      <c r="BS28" s="750">
        <v>0</v>
      </c>
      <c r="BT28" s="750">
        <v>0</v>
      </c>
      <c r="BU28" s="750">
        <v>0</v>
      </c>
      <c r="BV28" s="750">
        <v>0</v>
      </c>
      <c r="BW28" s="750">
        <v>0</v>
      </c>
      <c r="BX28" s="750">
        <v>0</v>
      </c>
      <c r="BY28" s="750">
        <v>10</v>
      </c>
      <c r="BZ28" s="750">
        <v>6</v>
      </c>
      <c r="CA28" s="750">
        <v>2</v>
      </c>
      <c r="CB28" s="750">
        <v>0</v>
      </c>
      <c r="CC28" s="750">
        <v>0</v>
      </c>
      <c r="CD28" s="750">
        <v>0</v>
      </c>
      <c r="CE28" s="750">
        <v>53</v>
      </c>
      <c r="CF28" s="750">
        <v>0</v>
      </c>
      <c r="CG28" s="750">
        <v>0</v>
      </c>
      <c r="CH28" s="750">
        <v>0</v>
      </c>
      <c r="CI28" s="750">
        <v>0</v>
      </c>
      <c r="CJ28" s="750">
        <v>0</v>
      </c>
      <c r="CK28" s="750">
        <v>1001</v>
      </c>
      <c r="CL28" s="750">
        <v>99</v>
      </c>
      <c r="CM28" s="750">
        <v>266</v>
      </c>
      <c r="CN28" s="750">
        <v>384307</v>
      </c>
      <c r="CO28" s="750">
        <v>1000</v>
      </c>
      <c r="CP28" s="750">
        <v>2632</v>
      </c>
      <c r="CQ28" s="750">
        <v>1446</v>
      </c>
      <c r="CR28" s="750">
        <v>0</v>
      </c>
      <c r="CS28" s="750">
        <v>0</v>
      </c>
      <c r="CT28" s="750">
        <v>0</v>
      </c>
      <c r="CU28" s="750">
        <v>0</v>
      </c>
      <c r="CV28" s="750">
        <v>0</v>
      </c>
      <c r="CW28" s="750">
        <v>4</v>
      </c>
      <c r="CX28" s="750">
        <v>0</v>
      </c>
      <c r="CY28" s="750">
        <v>0</v>
      </c>
      <c r="CZ28" s="750">
        <v>11</v>
      </c>
      <c r="DA28" s="750">
        <v>1</v>
      </c>
      <c r="DB28" s="750">
        <v>0</v>
      </c>
      <c r="DC28" s="750">
        <v>511</v>
      </c>
      <c r="DD28" s="750" t="s">
        <v>569</v>
      </c>
      <c r="DE28" s="750" t="s">
        <v>569</v>
      </c>
      <c r="DF28" s="750" t="s">
        <v>569</v>
      </c>
      <c r="DG28" s="750" t="s">
        <v>569</v>
      </c>
      <c r="DH28" s="750" t="s">
        <v>569</v>
      </c>
      <c r="DI28" s="750" t="s">
        <v>569</v>
      </c>
      <c r="DJ28" s="750" t="s">
        <v>569</v>
      </c>
      <c r="DK28" s="750" t="s">
        <v>569</v>
      </c>
      <c r="DL28" s="750" t="s">
        <v>569</v>
      </c>
      <c r="DM28" s="750" t="s">
        <v>569</v>
      </c>
      <c r="DN28" s="750" t="s">
        <v>569</v>
      </c>
      <c r="DO28" s="750" t="s">
        <v>569</v>
      </c>
      <c r="DP28" s="750" t="s">
        <v>569</v>
      </c>
      <c r="DQ28" s="750" t="s">
        <v>569</v>
      </c>
      <c r="DR28" s="750" t="s">
        <v>569</v>
      </c>
      <c r="DS28" s="750" t="s">
        <v>569</v>
      </c>
      <c r="DT28" s="751">
        <v>401673</v>
      </c>
      <c r="DU28" s="750">
        <v>3224</v>
      </c>
      <c r="DV28" s="750">
        <v>27281</v>
      </c>
      <c r="DW28" s="750">
        <v>0</v>
      </c>
      <c r="DX28" s="750">
        <v>0</v>
      </c>
      <c r="DY28" s="750">
        <v>0</v>
      </c>
      <c r="DZ28" s="750">
        <v>0</v>
      </c>
      <c r="EA28" s="750">
        <v>2328</v>
      </c>
      <c r="EB28" s="750">
        <v>0</v>
      </c>
      <c r="EC28" s="749">
        <v>32833</v>
      </c>
      <c r="ED28" s="751">
        <v>434506</v>
      </c>
      <c r="EE28" s="750">
        <v>376</v>
      </c>
      <c r="EF28" s="750">
        <v>40352</v>
      </c>
      <c r="EG28" s="750">
        <v>40728</v>
      </c>
      <c r="EH28" s="751">
        <v>73561</v>
      </c>
      <c r="EI28" s="751">
        <v>475234</v>
      </c>
      <c r="EJ28" s="750">
        <v>-57944</v>
      </c>
      <c r="EK28" s="750">
        <v>-361499</v>
      </c>
      <c r="EL28" s="750">
        <v>-2919</v>
      </c>
      <c r="EM28" s="750">
        <v>-422362</v>
      </c>
      <c r="EN28" s="751">
        <v>-348801</v>
      </c>
      <c r="EO28" s="751">
        <v>52872</v>
      </c>
    </row>
    <row r="29" spans="2:145" x14ac:dyDescent="0.25">
      <c r="B29" s="758" t="s">
        <v>35</v>
      </c>
      <c r="C29" s="760" t="str">
        <v>化学最終製品（医薬品を除く。）</v>
      </c>
      <c r="D29" s="746">
        <v>21720</v>
      </c>
      <c r="E29" s="747">
        <v>1325</v>
      </c>
      <c r="F29" s="747">
        <v>1414</v>
      </c>
      <c r="G29" s="747">
        <v>514</v>
      </c>
      <c r="H29" s="747">
        <v>63</v>
      </c>
      <c r="I29" s="747">
        <v>747</v>
      </c>
      <c r="J29" s="747">
        <v>764</v>
      </c>
      <c r="K29" s="747">
        <v>106</v>
      </c>
      <c r="L29" s="747">
        <v>725</v>
      </c>
      <c r="M29" s="747">
        <v>48</v>
      </c>
      <c r="N29" s="747">
        <v>3</v>
      </c>
      <c r="O29" s="747">
        <v>1757</v>
      </c>
      <c r="P29" s="747">
        <v>360</v>
      </c>
      <c r="Q29" s="747">
        <v>1</v>
      </c>
      <c r="R29" s="747">
        <v>396</v>
      </c>
      <c r="S29" s="747">
        <v>1086</v>
      </c>
      <c r="T29" s="747">
        <v>4271</v>
      </c>
      <c r="U29" s="747">
        <v>995</v>
      </c>
      <c r="V29" s="747">
        <v>3090</v>
      </c>
      <c r="W29" s="747">
        <v>1080</v>
      </c>
      <c r="X29" s="747">
        <v>3801</v>
      </c>
      <c r="Y29" s="747">
        <v>154</v>
      </c>
      <c r="Z29" s="747">
        <v>206</v>
      </c>
      <c r="AA29" s="747">
        <v>400</v>
      </c>
      <c r="AB29" s="747">
        <v>740</v>
      </c>
      <c r="AC29" s="747">
        <v>6218</v>
      </c>
      <c r="AD29" s="747">
        <v>1852</v>
      </c>
      <c r="AE29" s="747">
        <v>579</v>
      </c>
      <c r="AF29" s="747">
        <v>114</v>
      </c>
      <c r="AG29" s="747">
        <v>11</v>
      </c>
      <c r="AH29" s="747">
        <v>18</v>
      </c>
      <c r="AI29" s="747">
        <v>740</v>
      </c>
      <c r="AJ29" s="747">
        <v>2</v>
      </c>
      <c r="AK29" s="747">
        <v>395</v>
      </c>
      <c r="AL29" s="747">
        <v>60</v>
      </c>
      <c r="AM29" s="747">
        <v>88</v>
      </c>
      <c r="AN29" s="747">
        <v>131</v>
      </c>
      <c r="AO29" s="747">
        <v>3</v>
      </c>
      <c r="AP29" s="747">
        <v>0</v>
      </c>
      <c r="AQ29" s="747">
        <v>43</v>
      </c>
      <c r="AR29" s="747">
        <v>949</v>
      </c>
      <c r="AS29" s="747">
        <v>507</v>
      </c>
      <c r="AT29" s="747">
        <v>82</v>
      </c>
      <c r="AU29" s="747">
        <v>270</v>
      </c>
      <c r="AV29" s="747">
        <v>94</v>
      </c>
      <c r="AW29" s="747">
        <v>107</v>
      </c>
      <c r="AX29" s="747">
        <v>347</v>
      </c>
      <c r="AY29" s="747">
        <v>469</v>
      </c>
      <c r="AZ29" s="747">
        <v>9</v>
      </c>
      <c r="BA29" s="747">
        <v>11</v>
      </c>
      <c r="BB29" s="747">
        <v>9</v>
      </c>
      <c r="BC29" s="747">
        <v>497</v>
      </c>
      <c r="BD29" s="747">
        <v>5</v>
      </c>
      <c r="BE29" s="747">
        <v>229</v>
      </c>
      <c r="BF29" s="747">
        <v>2354</v>
      </c>
      <c r="BG29" s="747">
        <v>1149</v>
      </c>
      <c r="BH29" s="747">
        <v>421</v>
      </c>
      <c r="BI29" s="747">
        <v>1128</v>
      </c>
      <c r="BJ29" s="747">
        <v>5</v>
      </c>
      <c r="BK29" s="747">
        <v>4716</v>
      </c>
      <c r="BL29" s="747">
        <v>2503</v>
      </c>
      <c r="BM29" s="747">
        <v>2491</v>
      </c>
      <c r="BN29" s="747">
        <v>399</v>
      </c>
      <c r="BO29" s="747">
        <v>85</v>
      </c>
      <c r="BP29" s="747">
        <v>388</v>
      </c>
      <c r="BQ29" s="747">
        <v>210</v>
      </c>
      <c r="BR29" s="747">
        <v>663</v>
      </c>
      <c r="BS29" s="747">
        <v>55</v>
      </c>
      <c r="BT29" s="747">
        <v>24</v>
      </c>
      <c r="BU29" s="747">
        <v>8</v>
      </c>
      <c r="BV29" s="747">
        <v>14</v>
      </c>
      <c r="BW29" s="747">
        <v>94</v>
      </c>
      <c r="BX29" s="747">
        <v>11</v>
      </c>
      <c r="BY29" s="747">
        <v>306</v>
      </c>
      <c r="BZ29" s="747">
        <v>54</v>
      </c>
      <c r="CA29" s="747">
        <v>72</v>
      </c>
      <c r="CB29" s="747">
        <v>2</v>
      </c>
      <c r="CC29" s="747">
        <v>31</v>
      </c>
      <c r="CD29" s="747">
        <v>106</v>
      </c>
      <c r="CE29" s="747">
        <v>1</v>
      </c>
      <c r="CF29" s="747">
        <v>0</v>
      </c>
      <c r="CG29" s="747">
        <v>101</v>
      </c>
      <c r="CH29" s="747">
        <v>206</v>
      </c>
      <c r="CI29" s="747">
        <v>0</v>
      </c>
      <c r="CJ29" s="747">
        <v>2047</v>
      </c>
      <c r="CK29" s="747">
        <v>778</v>
      </c>
      <c r="CL29" s="747">
        <v>27</v>
      </c>
      <c r="CM29" s="747">
        <v>634</v>
      </c>
      <c r="CN29" s="747">
        <v>4594</v>
      </c>
      <c r="CO29" s="747">
        <v>453</v>
      </c>
      <c r="CP29" s="747">
        <v>823</v>
      </c>
      <c r="CQ29" s="747">
        <v>1085</v>
      </c>
      <c r="CR29" s="747">
        <v>622</v>
      </c>
      <c r="CS29" s="747">
        <v>860</v>
      </c>
      <c r="CT29" s="747">
        <v>395</v>
      </c>
      <c r="CU29" s="747">
        <v>4355</v>
      </c>
      <c r="CV29" s="747">
        <v>5341</v>
      </c>
      <c r="CW29" s="747">
        <v>785</v>
      </c>
      <c r="CX29" s="747">
        <v>1705</v>
      </c>
      <c r="CY29" s="747">
        <v>5287</v>
      </c>
      <c r="CZ29" s="747">
        <v>852</v>
      </c>
      <c r="DA29" s="747">
        <v>2237</v>
      </c>
      <c r="DB29" s="747">
        <v>771</v>
      </c>
      <c r="DC29" s="747">
        <v>916</v>
      </c>
      <c r="DD29" s="747" t="s">
        <v>569</v>
      </c>
      <c r="DE29" s="747" t="s">
        <v>569</v>
      </c>
      <c r="DF29" s="747" t="s">
        <v>569</v>
      </c>
      <c r="DG29" s="747" t="s">
        <v>569</v>
      </c>
      <c r="DH29" s="747" t="s">
        <v>569</v>
      </c>
      <c r="DI29" s="747" t="s">
        <v>569</v>
      </c>
      <c r="DJ29" s="747" t="s">
        <v>569</v>
      </c>
      <c r="DK29" s="747" t="s">
        <v>569</v>
      </c>
      <c r="DL29" s="747" t="s">
        <v>569</v>
      </c>
      <c r="DM29" s="747" t="s">
        <v>569</v>
      </c>
      <c r="DN29" s="747" t="s">
        <v>569</v>
      </c>
      <c r="DO29" s="747" t="s">
        <v>569</v>
      </c>
      <c r="DP29" s="747" t="s">
        <v>569</v>
      </c>
      <c r="DQ29" s="747" t="s">
        <v>569</v>
      </c>
      <c r="DR29" s="747" t="s">
        <v>569</v>
      </c>
      <c r="DS29" s="747" t="s">
        <v>569</v>
      </c>
      <c r="DT29" s="748">
        <v>111769</v>
      </c>
      <c r="DU29" s="747">
        <v>2702</v>
      </c>
      <c r="DV29" s="747">
        <v>86684</v>
      </c>
      <c r="DW29" s="747">
        <v>0</v>
      </c>
      <c r="DX29" s="747">
        <v>0</v>
      </c>
      <c r="DY29" s="747">
        <v>0</v>
      </c>
      <c r="DZ29" s="747">
        <v>0</v>
      </c>
      <c r="EA29" s="747">
        <v>-342</v>
      </c>
      <c r="EB29" s="747">
        <v>34</v>
      </c>
      <c r="EC29" s="746">
        <v>89078</v>
      </c>
      <c r="ED29" s="748">
        <v>200847</v>
      </c>
      <c r="EE29" s="747">
        <v>1041</v>
      </c>
      <c r="EF29" s="747">
        <v>9261</v>
      </c>
      <c r="EG29" s="747">
        <v>10302</v>
      </c>
      <c r="EH29" s="748">
        <v>99380</v>
      </c>
      <c r="EI29" s="748">
        <v>211149</v>
      </c>
      <c r="EJ29" s="747">
        <v>-26239</v>
      </c>
      <c r="EK29" s="747">
        <v>-151678</v>
      </c>
      <c r="EL29" s="747">
        <v>-1536</v>
      </c>
      <c r="EM29" s="747">
        <v>-179453</v>
      </c>
      <c r="EN29" s="748">
        <v>-80073</v>
      </c>
      <c r="EO29" s="748">
        <v>31696</v>
      </c>
    </row>
    <row r="30" spans="2:145" x14ac:dyDescent="0.25">
      <c r="B30" s="758" t="s">
        <v>36</v>
      </c>
      <c r="C30" s="759" t="str">
        <v>石油・石炭製品</v>
      </c>
      <c r="D30" s="743">
        <v>16981</v>
      </c>
      <c r="E30" s="744">
        <v>4082</v>
      </c>
      <c r="F30" s="744">
        <v>4871</v>
      </c>
      <c r="G30" s="744">
        <v>1472</v>
      </c>
      <c r="H30" s="744">
        <v>2992</v>
      </c>
      <c r="I30" s="744">
        <v>34890</v>
      </c>
      <c r="J30" s="744">
        <v>5251</v>
      </c>
      <c r="K30" s="744">
        <v>816</v>
      </c>
      <c r="L30" s="744">
        <v>3346</v>
      </c>
      <c r="M30" s="744">
        <v>4732</v>
      </c>
      <c r="N30" s="744">
        <v>482</v>
      </c>
      <c r="O30" s="744">
        <v>9223</v>
      </c>
      <c r="P30" s="744">
        <v>972</v>
      </c>
      <c r="Q30" s="744">
        <v>2319</v>
      </c>
      <c r="R30" s="744">
        <v>51</v>
      </c>
      <c r="S30" s="744">
        <v>109</v>
      </c>
      <c r="T30" s="744">
        <v>1447</v>
      </c>
      <c r="U30" s="744">
        <v>271</v>
      </c>
      <c r="V30" s="744">
        <v>7041</v>
      </c>
      <c r="W30" s="744">
        <v>541</v>
      </c>
      <c r="X30" s="744">
        <v>556</v>
      </c>
      <c r="Y30" s="744">
        <v>1108</v>
      </c>
      <c r="Z30" s="744">
        <v>875</v>
      </c>
      <c r="AA30" s="744">
        <v>23819</v>
      </c>
      <c r="AB30" s="744">
        <v>393</v>
      </c>
      <c r="AC30" s="744">
        <v>284</v>
      </c>
      <c r="AD30" s="744">
        <v>81183</v>
      </c>
      <c r="AE30" s="744">
        <v>439</v>
      </c>
      <c r="AF30" s="744">
        <v>64</v>
      </c>
      <c r="AG30" s="744">
        <v>31</v>
      </c>
      <c r="AH30" s="744">
        <v>272</v>
      </c>
      <c r="AI30" s="744">
        <v>4523</v>
      </c>
      <c r="AJ30" s="744">
        <v>106</v>
      </c>
      <c r="AK30" s="744">
        <v>1457</v>
      </c>
      <c r="AL30" s="744">
        <v>28517</v>
      </c>
      <c r="AM30" s="744">
        <v>2372</v>
      </c>
      <c r="AN30" s="744">
        <v>707</v>
      </c>
      <c r="AO30" s="744">
        <v>108</v>
      </c>
      <c r="AP30" s="744">
        <v>131</v>
      </c>
      <c r="AQ30" s="744">
        <v>125</v>
      </c>
      <c r="AR30" s="744">
        <v>820</v>
      </c>
      <c r="AS30" s="744">
        <v>434</v>
      </c>
      <c r="AT30" s="744">
        <v>110</v>
      </c>
      <c r="AU30" s="744">
        <v>261</v>
      </c>
      <c r="AV30" s="744">
        <v>28</v>
      </c>
      <c r="AW30" s="744">
        <v>254</v>
      </c>
      <c r="AX30" s="744">
        <v>170</v>
      </c>
      <c r="AY30" s="744">
        <v>287</v>
      </c>
      <c r="AZ30" s="744">
        <v>6</v>
      </c>
      <c r="BA30" s="744">
        <v>1</v>
      </c>
      <c r="BB30" s="744">
        <v>5</v>
      </c>
      <c r="BC30" s="744">
        <v>91</v>
      </c>
      <c r="BD30" s="744">
        <v>2</v>
      </c>
      <c r="BE30" s="744">
        <v>29</v>
      </c>
      <c r="BF30" s="744">
        <v>610</v>
      </c>
      <c r="BG30" s="744">
        <v>98</v>
      </c>
      <c r="BH30" s="744">
        <v>181</v>
      </c>
      <c r="BI30" s="744">
        <v>359</v>
      </c>
      <c r="BJ30" s="744">
        <v>643</v>
      </c>
      <c r="BK30" s="744">
        <v>7007</v>
      </c>
      <c r="BL30" s="744">
        <v>3091</v>
      </c>
      <c r="BM30" s="744">
        <v>48256</v>
      </c>
      <c r="BN30" s="744">
        <v>4074</v>
      </c>
      <c r="BO30" s="744">
        <v>77572</v>
      </c>
      <c r="BP30" s="744">
        <v>16353</v>
      </c>
      <c r="BQ30" s="744">
        <v>7764</v>
      </c>
      <c r="BR30" s="744">
        <v>4488</v>
      </c>
      <c r="BS30" s="744">
        <v>64333</v>
      </c>
      <c r="BT30" s="744">
        <v>3574</v>
      </c>
      <c r="BU30" s="744">
        <v>4730</v>
      </c>
      <c r="BV30" s="744">
        <v>1621</v>
      </c>
      <c r="BW30" s="744">
        <v>650</v>
      </c>
      <c r="BX30" s="744">
        <v>1424</v>
      </c>
      <c r="BY30" s="744">
        <v>62915</v>
      </c>
      <c r="BZ30" s="744">
        <v>22284</v>
      </c>
      <c r="CA30" s="744">
        <v>64453</v>
      </c>
      <c r="CB30" s="744">
        <v>494</v>
      </c>
      <c r="CC30" s="744">
        <v>329</v>
      </c>
      <c r="CD30" s="744">
        <v>1438</v>
      </c>
      <c r="CE30" s="744">
        <v>670</v>
      </c>
      <c r="CF30" s="744">
        <v>2235</v>
      </c>
      <c r="CG30" s="744">
        <v>491</v>
      </c>
      <c r="CH30" s="744">
        <v>1645</v>
      </c>
      <c r="CI30" s="744">
        <v>33</v>
      </c>
      <c r="CJ30" s="744">
        <v>1027</v>
      </c>
      <c r="CK30" s="744">
        <v>48037</v>
      </c>
      <c r="CL30" s="744">
        <v>8846</v>
      </c>
      <c r="CM30" s="744">
        <v>3552</v>
      </c>
      <c r="CN30" s="744">
        <v>11998</v>
      </c>
      <c r="CO30" s="744">
        <v>596</v>
      </c>
      <c r="CP30" s="744">
        <v>1861</v>
      </c>
      <c r="CQ30" s="744">
        <v>2949</v>
      </c>
      <c r="CR30" s="744">
        <v>3085</v>
      </c>
      <c r="CS30" s="744">
        <v>2630</v>
      </c>
      <c r="CT30" s="744">
        <v>369</v>
      </c>
      <c r="CU30" s="744">
        <v>3129</v>
      </c>
      <c r="CV30" s="744">
        <v>9020</v>
      </c>
      <c r="CW30" s="744">
        <v>3389</v>
      </c>
      <c r="CX30" s="744">
        <v>4954</v>
      </c>
      <c r="CY30" s="744">
        <v>5532</v>
      </c>
      <c r="CZ30" s="744">
        <v>9853</v>
      </c>
      <c r="DA30" s="744">
        <v>3551</v>
      </c>
      <c r="DB30" s="744">
        <v>0</v>
      </c>
      <c r="DC30" s="744">
        <v>7503</v>
      </c>
      <c r="DD30" s="744" t="s">
        <v>569</v>
      </c>
      <c r="DE30" s="744" t="s">
        <v>569</v>
      </c>
      <c r="DF30" s="744" t="s">
        <v>569</v>
      </c>
      <c r="DG30" s="744" t="s">
        <v>569</v>
      </c>
      <c r="DH30" s="744" t="s">
        <v>569</v>
      </c>
      <c r="DI30" s="744" t="s">
        <v>569</v>
      </c>
      <c r="DJ30" s="744" t="s">
        <v>569</v>
      </c>
      <c r="DK30" s="744" t="s">
        <v>569</v>
      </c>
      <c r="DL30" s="744" t="s">
        <v>569</v>
      </c>
      <c r="DM30" s="744" t="s">
        <v>569</v>
      </c>
      <c r="DN30" s="744" t="s">
        <v>569</v>
      </c>
      <c r="DO30" s="744" t="s">
        <v>569</v>
      </c>
      <c r="DP30" s="744" t="s">
        <v>569</v>
      </c>
      <c r="DQ30" s="744" t="s">
        <v>569</v>
      </c>
      <c r="DR30" s="744" t="s">
        <v>569</v>
      </c>
      <c r="DS30" s="744" t="s">
        <v>569</v>
      </c>
      <c r="DT30" s="745">
        <v>787153</v>
      </c>
      <c r="DU30" s="744">
        <v>905</v>
      </c>
      <c r="DV30" s="744">
        <v>397243</v>
      </c>
      <c r="DW30" s="744">
        <v>0</v>
      </c>
      <c r="DX30" s="744">
        <v>0</v>
      </c>
      <c r="DY30" s="744">
        <v>0</v>
      </c>
      <c r="DZ30" s="744">
        <v>0</v>
      </c>
      <c r="EA30" s="744">
        <v>10218</v>
      </c>
      <c r="EB30" s="744">
        <v>88</v>
      </c>
      <c r="EC30" s="743">
        <v>408454</v>
      </c>
      <c r="ED30" s="745">
        <v>1195607</v>
      </c>
      <c r="EE30" s="744">
        <v>27805</v>
      </c>
      <c r="EF30" s="744">
        <v>675648</v>
      </c>
      <c r="EG30" s="744">
        <v>703453</v>
      </c>
      <c r="EH30" s="745">
        <v>1111907</v>
      </c>
      <c r="EI30" s="745">
        <v>1899060</v>
      </c>
      <c r="EJ30" s="744">
        <v>-103817</v>
      </c>
      <c r="EK30" s="744">
        <v>-496919</v>
      </c>
      <c r="EL30" s="744">
        <v>-8149</v>
      </c>
      <c r="EM30" s="744">
        <v>-608885</v>
      </c>
      <c r="EN30" s="745">
        <v>503022</v>
      </c>
      <c r="EO30" s="745">
        <v>1290175</v>
      </c>
    </row>
    <row r="31" spans="2:145" x14ac:dyDescent="0.25">
      <c r="B31" s="758" t="s">
        <v>37</v>
      </c>
      <c r="C31" s="759" t="str">
        <v>プラスチック製品</v>
      </c>
      <c r="D31" s="743">
        <v>1664</v>
      </c>
      <c r="E31" s="744">
        <v>619</v>
      </c>
      <c r="F31" s="744">
        <v>678</v>
      </c>
      <c r="G31" s="744">
        <v>450</v>
      </c>
      <c r="H31" s="744">
        <v>861</v>
      </c>
      <c r="I31" s="744">
        <v>5757</v>
      </c>
      <c r="J31" s="744">
        <v>8</v>
      </c>
      <c r="K31" s="744">
        <v>82</v>
      </c>
      <c r="L31" s="744">
        <v>2002</v>
      </c>
      <c r="M31" s="744">
        <v>14585</v>
      </c>
      <c r="N31" s="744">
        <v>200</v>
      </c>
      <c r="O31" s="744">
        <v>9519</v>
      </c>
      <c r="P31" s="744">
        <v>6253</v>
      </c>
      <c r="Q31" s="744">
        <v>5</v>
      </c>
      <c r="R31" s="744">
        <v>12</v>
      </c>
      <c r="S31" s="744">
        <v>312</v>
      </c>
      <c r="T31" s="744">
        <v>429</v>
      </c>
      <c r="U31" s="744">
        <v>934</v>
      </c>
      <c r="V31" s="744">
        <v>848</v>
      </c>
      <c r="W31" s="744">
        <v>1365</v>
      </c>
      <c r="X31" s="744">
        <v>5045</v>
      </c>
      <c r="Y31" s="744">
        <v>544</v>
      </c>
      <c r="Z31" s="744">
        <v>153</v>
      </c>
      <c r="AA31" s="744">
        <v>20</v>
      </c>
      <c r="AB31" s="744">
        <v>3378</v>
      </c>
      <c r="AC31" s="744">
        <v>465</v>
      </c>
      <c r="AD31" s="744">
        <v>160</v>
      </c>
      <c r="AE31" s="744">
        <v>17617</v>
      </c>
      <c r="AF31" s="744">
        <v>388</v>
      </c>
      <c r="AG31" s="744">
        <v>286</v>
      </c>
      <c r="AH31" s="744">
        <v>358</v>
      </c>
      <c r="AI31" s="744">
        <v>53</v>
      </c>
      <c r="AJ31" s="744">
        <v>5</v>
      </c>
      <c r="AK31" s="744">
        <v>153</v>
      </c>
      <c r="AL31" s="744">
        <v>0</v>
      </c>
      <c r="AM31" s="744">
        <v>2</v>
      </c>
      <c r="AN31" s="744">
        <v>1</v>
      </c>
      <c r="AO31" s="744">
        <v>1</v>
      </c>
      <c r="AP31" s="744">
        <v>2</v>
      </c>
      <c r="AQ31" s="744">
        <v>27</v>
      </c>
      <c r="AR31" s="744">
        <v>204</v>
      </c>
      <c r="AS31" s="744">
        <v>175</v>
      </c>
      <c r="AT31" s="744">
        <v>159</v>
      </c>
      <c r="AU31" s="744">
        <v>367</v>
      </c>
      <c r="AV31" s="744">
        <v>203</v>
      </c>
      <c r="AW31" s="744">
        <v>1215</v>
      </c>
      <c r="AX31" s="744">
        <v>913</v>
      </c>
      <c r="AY31" s="744">
        <v>1912</v>
      </c>
      <c r="AZ31" s="744">
        <v>103</v>
      </c>
      <c r="BA31" s="744">
        <v>25</v>
      </c>
      <c r="BB31" s="744">
        <v>98</v>
      </c>
      <c r="BC31" s="744">
        <v>4870</v>
      </c>
      <c r="BD31" s="744">
        <v>101</v>
      </c>
      <c r="BE31" s="744">
        <v>129</v>
      </c>
      <c r="BF31" s="744">
        <v>5835</v>
      </c>
      <c r="BG31" s="744">
        <v>118</v>
      </c>
      <c r="BH31" s="744">
        <v>23</v>
      </c>
      <c r="BI31" s="744">
        <v>2283</v>
      </c>
      <c r="BJ31" s="744">
        <v>77</v>
      </c>
      <c r="BK31" s="744">
        <v>8687</v>
      </c>
      <c r="BL31" s="744">
        <v>4356</v>
      </c>
      <c r="BM31" s="744">
        <v>11376</v>
      </c>
      <c r="BN31" s="744">
        <v>3054</v>
      </c>
      <c r="BO31" s="744">
        <v>0</v>
      </c>
      <c r="BP31" s="744">
        <v>0</v>
      </c>
      <c r="BQ31" s="744">
        <v>7729</v>
      </c>
      <c r="BR31" s="744">
        <v>327</v>
      </c>
      <c r="BS31" s="744">
        <v>18808</v>
      </c>
      <c r="BT31" s="744">
        <v>3268</v>
      </c>
      <c r="BU31" s="744">
        <v>422</v>
      </c>
      <c r="BV31" s="744">
        <v>664</v>
      </c>
      <c r="BW31" s="744">
        <v>1248</v>
      </c>
      <c r="BX31" s="744">
        <v>0</v>
      </c>
      <c r="BY31" s="744">
        <v>269</v>
      </c>
      <c r="BZ31" s="744">
        <v>74</v>
      </c>
      <c r="CA31" s="744">
        <v>212</v>
      </c>
      <c r="CB31" s="744">
        <v>28</v>
      </c>
      <c r="CC31" s="744">
        <v>430</v>
      </c>
      <c r="CD31" s="744">
        <v>286</v>
      </c>
      <c r="CE31" s="744">
        <v>0</v>
      </c>
      <c r="CF31" s="744">
        <v>22</v>
      </c>
      <c r="CG31" s="744">
        <v>103</v>
      </c>
      <c r="CH31" s="744">
        <v>1911</v>
      </c>
      <c r="CI31" s="744">
        <v>1</v>
      </c>
      <c r="CJ31" s="744">
        <v>363</v>
      </c>
      <c r="CK31" s="744">
        <v>1305</v>
      </c>
      <c r="CL31" s="744">
        <v>395</v>
      </c>
      <c r="CM31" s="744">
        <v>942</v>
      </c>
      <c r="CN31" s="744">
        <v>2519</v>
      </c>
      <c r="CO31" s="744">
        <v>2</v>
      </c>
      <c r="CP31" s="744">
        <v>54</v>
      </c>
      <c r="CQ31" s="744">
        <v>101</v>
      </c>
      <c r="CR31" s="744">
        <v>723</v>
      </c>
      <c r="CS31" s="744">
        <v>158</v>
      </c>
      <c r="CT31" s="744">
        <v>290</v>
      </c>
      <c r="CU31" s="744">
        <v>3643</v>
      </c>
      <c r="CV31" s="744">
        <v>1406</v>
      </c>
      <c r="CW31" s="744">
        <v>521</v>
      </c>
      <c r="CX31" s="744">
        <v>551</v>
      </c>
      <c r="CY31" s="744">
        <v>707</v>
      </c>
      <c r="CZ31" s="744">
        <v>1898</v>
      </c>
      <c r="DA31" s="744">
        <v>284</v>
      </c>
      <c r="DB31" s="744">
        <v>1977</v>
      </c>
      <c r="DC31" s="744">
        <v>1412</v>
      </c>
      <c r="DD31" s="744" t="s">
        <v>569</v>
      </c>
      <c r="DE31" s="744" t="s">
        <v>569</v>
      </c>
      <c r="DF31" s="744" t="s">
        <v>569</v>
      </c>
      <c r="DG31" s="744" t="s">
        <v>569</v>
      </c>
      <c r="DH31" s="744" t="s">
        <v>569</v>
      </c>
      <c r="DI31" s="744" t="s">
        <v>569</v>
      </c>
      <c r="DJ31" s="744" t="s">
        <v>569</v>
      </c>
      <c r="DK31" s="744" t="s">
        <v>569</v>
      </c>
      <c r="DL31" s="744" t="s">
        <v>569</v>
      </c>
      <c r="DM31" s="744" t="s">
        <v>569</v>
      </c>
      <c r="DN31" s="744" t="s">
        <v>569</v>
      </c>
      <c r="DO31" s="744" t="s">
        <v>569</v>
      </c>
      <c r="DP31" s="744" t="s">
        <v>569</v>
      </c>
      <c r="DQ31" s="744" t="s">
        <v>569</v>
      </c>
      <c r="DR31" s="744" t="s">
        <v>569</v>
      </c>
      <c r="DS31" s="744" t="s">
        <v>569</v>
      </c>
      <c r="DT31" s="745">
        <v>176577</v>
      </c>
      <c r="DU31" s="744">
        <v>613</v>
      </c>
      <c r="DV31" s="744">
        <v>14157</v>
      </c>
      <c r="DW31" s="744">
        <v>36</v>
      </c>
      <c r="DX31" s="744">
        <v>0</v>
      </c>
      <c r="DY31" s="744">
        <v>0</v>
      </c>
      <c r="DZ31" s="744">
        <v>0</v>
      </c>
      <c r="EA31" s="744">
        <v>675</v>
      </c>
      <c r="EB31" s="744">
        <v>23</v>
      </c>
      <c r="EC31" s="743">
        <v>15504</v>
      </c>
      <c r="ED31" s="745">
        <v>192081</v>
      </c>
      <c r="EE31" s="744">
        <v>665</v>
      </c>
      <c r="EF31" s="744">
        <v>12957</v>
      </c>
      <c r="EG31" s="744">
        <v>13622</v>
      </c>
      <c r="EH31" s="745">
        <v>29126</v>
      </c>
      <c r="EI31" s="745">
        <v>205703</v>
      </c>
      <c r="EJ31" s="744">
        <v>-11953</v>
      </c>
      <c r="EK31" s="744">
        <v>-120261</v>
      </c>
      <c r="EL31" s="744">
        <v>-897</v>
      </c>
      <c r="EM31" s="744">
        <v>-133111</v>
      </c>
      <c r="EN31" s="745">
        <v>-103985</v>
      </c>
      <c r="EO31" s="745">
        <v>72592</v>
      </c>
    </row>
    <row r="32" spans="2:145" x14ac:dyDescent="0.25">
      <c r="B32" s="758" t="s">
        <v>38</v>
      </c>
      <c r="C32" s="759" t="str">
        <v>ゴム製品</v>
      </c>
      <c r="D32" s="743">
        <v>1039</v>
      </c>
      <c r="E32" s="744">
        <v>234</v>
      </c>
      <c r="F32" s="744">
        <v>241</v>
      </c>
      <c r="G32" s="744">
        <v>348</v>
      </c>
      <c r="H32" s="744">
        <v>129</v>
      </c>
      <c r="I32" s="744">
        <v>457</v>
      </c>
      <c r="J32" s="744">
        <v>506</v>
      </c>
      <c r="K32" s="744">
        <v>305</v>
      </c>
      <c r="L32" s="744">
        <v>129</v>
      </c>
      <c r="M32" s="744">
        <v>145</v>
      </c>
      <c r="N32" s="744">
        <v>5</v>
      </c>
      <c r="O32" s="744">
        <v>143</v>
      </c>
      <c r="P32" s="744">
        <v>33</v>
      </c>
      <c r="Q32" s="744">
        <v>1</v>
      </c>
      <c r="R32" s="744">
        <v>1</v>
      </c>
      <c r="S32" s="744">
        <v>119</v>
      </c>
      <c r="T32" s="744">
        <v>50</v>
      </c>
      <c r="U32" s="744">
        <v>50</v>
      </c>
      <c r="V32" s="744">
        <v>14</v>
      </c>
      <c r="W32" s="744">
        <v>43</v>
      </c>
      <c r="X32" s="744">
        <v>34</v>
      </c>
      <c r="Y32" s="744">
        <v>29</v>
      </c>
      <c r="Z32" s="744">
        <v>3</v>
      </c>
      <c r="AA32" s="744">
        <v>9</v>
      </c>
      <c r="AB32" s="744">
        <v>38</v>
      </c>
      <c r="AC32" s="744">
        <v>17</v>
      </c>
      <c r="AD32" s="744">
        <v>22</v>
      </c>
      <c r="AE32" s="744">
        <v>29</v>
      </c>
      <c r="AF32" s="744">
        <v>459</v>
      </c>
      <c r="AG32" s="744">
        <v>10</v>
      </c>
      <c r="AH32" s="744">
        <v>2</v>
      </c>
      <c r="AI32" s="744">
        <v>321</v>
      </c>
      <c r="AJ32" s="744">
        <v>0</v>
      </c>
      <c r="AK32" s="744">
        <v>41</v>
      </c>
      <c r="AL32" s="744">
        <v>158</v>
      </c>
      <c r="AM32" s="744">
        <v>112</v>
      </c>
      <c r="AN32" s="744">
        <v>135</v>
      </c>
      <c r="AO32" s="744">
        <v>2</v>
      </c>
      <c r="AP32" s="744">
        <v>0</v>
      </c>
      <c r="AQ32" s="744">
        <v>9</v>
      </c>
      <c r="AR32" s="744">
        <v>300</v>
      </c>
      <c r="AS32" s="744">
        <v>45</v>
      </c>
      <c r="AT32" s="744">
        <v>220</v>
      </c>
      <c r="AU32" s="744">
        <v>1243</v>
      </c>
      <c r="AV32" s="744">
        <v>60</v>
      </c>
      <c r="AW32" s="744">
        <v>307</v>
      </c>
      <c r="AX32" s="744">
        <v>65</v>
      </c>
      <c r="AY32" s="744">
        <v>381</v>
      </c>
      <c r="AZ32" s="744">
        <v>20</v>
      </c>
      <c r="BA32" s="744">
        <v>6</v>
      </c>
      <c r="BB32" s="744">
        <v>8</v>
      </c>
      <c r="BC32" s="744">
        <v>483</v>
      </c>
      <c r="BD32" s="744">
        <v>5</v>
      </c>
      <c r="BE32" s="744">
        <v>604</v>
      </c>
      <c r="BF32" s="744">
        <v>2751</v>
      </c>
      <c r="BG32" s="744">
        <v>595</v>
      </c>
      <c r="BH32" s="744">
        <v>212</v>
      </c>
      <c r="BI32" s="744">
        <v>148</v>
      </c>
      <c r="BJ32" s="744">
        <v>108</v>
      </c>
      <c r="BK32" s="744">
        <v>232</v>
      </c>
      <c r="BL32" s="744">
        <v>85</v>
      </c>
      <c r="BM32" s="744">
        <v>1834</v>
      </c>
      <c r="BN32" s="744">
        <v>649</v>
      </c>
      <c r="BO32" s="744">
        <v>18</v>
      </c>
      <c r="BP32" s="744">
        <v>2</v>
      </c>
      <c r="BQ32" s="744">
        <v>226</v>
      </c>
      <c r="BR32" s="744">
        <v>1708</v>
      </c>
      <c r="BS32" s="744">
        <v>1342</v>
      </c>
      <c r="BT32" s="744">
        <v>18</v>
      </c>
      <c r="BU32" s="744">
        <v>2</v>
      </c>
      <c r="BV32" s="744">
        <v>2</v>
      </c>
      <c r="BW32" s="744">
        <v>4</v>
      </c>
      <c r="BX32" s="744">
        <v>17</v>
      </c>
      <c r="BY32" s="744">
        <v>1224</v>
      </c>
      <c r="BZ32" s="744">
        <v>619</v>
      </c>
      <c r="CA32" s="744">
        <v>2</v>
      </c>
      <c r="CB32" s="744">
        <v>15</v>
      </c>
      <c r="CC32" s="744">
        <v>84</v>
      </c>
      <c r="CD32" s="744">
        <v>11</v>
      </c>
      <c r="CE32" s="744">
        <v>26</v>
      </c>
      <c r="CF32" s="744">
        <v>138</v>
      </c>
      <c r="CG32" s="744">
        <v>8</v>
      </c>
      <c r="CH32" s="744">
        <v>17</v>
      </c>
      <c r="CI32" s="744">
        <v>6</v>
      </c>
      <c r="CJ32" s="744">
        <v>11</v>
      </c>
      <c r="CK32" s="744">
        <v>3547</v>
      </c>
      <c r="CL32" s="744">
        <v>117</v>
      </c>
      <c r="CM32" s="744">
        <v>130</v>
      </c>
      <c r="CN32" s="744">
        <v>2311</v>
      </c>
      <c r="CO32" s="744">
        <v>27</v>
      </c>
      <c r="CP32" s="744">
        <v>349</v>
      </c>
      <c r="CQ32" s="744">
        <v>445</v>
      </c>
      <c r="CR32" s="744">
        <v>1564</v>
      </c>
      <c r="CS32" s="744">
        <v>190</v>
      </c>
      <c r="CT32" s="744">
        <v>7</v>
      </c>
      <c r="CU32" s="744">
        <v>25155</v>
      </c>
      <c r="CV32" s="744">
        <v>117</v>
      </c>
      <c r="CW32" s="744">
        <v>289</v>
      </c>
      <c r="CX32" s="744">
        <v>90</v>
      </c>
      <c r="CY32" s="744">
        <v>143</v>
      </c>
      <c r="CZ32" s="744">
        <v>516</v>
      </c>
      <c r="DA32" s="744">
        <v>212</v>
      </c>
      <c r="DB32" s="744">
        <v>467</v>
      </c>
      <c r="DC32" s="744">
        <v>145</v>
      </c>
      <c r="DD32" s="744" t="s">
        <v>569</v>
      </c>
      <c r="DE32" s="744" t="s">
        <v>569</v>
      </c>
      <c r="DF32" s="744" t="s">
        <v>569</v>
      </c>
      <c r="DG32" s="744" t="s">
        <v>569</v>
      </c>
      <c r="DH32" s="744" t="s">
        <v>569</v>
      </c>
      <c r="DI32" s="744" t="s">
        <v>569</v>
      </c>
      <c r="DJ32" s="744" t="s">
        <v>569</v>
      </c>
      <c r="DK32" s="744" t="s">
        <v>569</v>
      </c>
      <c r="DL32" s="744" t="s">
        <v>569</v>
      </c>
      <c r="DM32" s="744" t="s">
        <v>569</v>
      </c>
      <c r="DN32" s="744" t="s">
        <v>569</v>
      </c>
      <c r="DO32" s="744" t="s">
        <v>569</v>
      </c>
      <c r="DP32" s="744" t="s">
        <v>569</v>
      </c>
      <c r="DQ32" s="744" t="s">
        <v>569</v>
      </c>
      <c r="DR32" s="744" t="s">
        <v>569</v>
      </c>
      <c r="DS32" s="744" t="s">
        <v>569</v>
      </c>
      <c r="DT32" s="745">
        <v>57104</v>
      </c>
      <c r="DU32" s="744">
        <v>246</v>
      </c>
      <c r="DV32" s="744">
        <v>18535</v>
      </c>
      <c r="DW32" s="744">
        <v>0</v>
      </c>
      <c r="DX32" s="744">
        <v>0</v>
      </c>
      <c r="DY32" s="744">
        <v>0</v>
      </c>
      <c r="DZ32" s="744">
        <v>0</v>
      </c>
      <c r="EA32" s="744">
        <v>-770</v>
      </c>
      <c r="EB32" s="744">
        <v>10</v>
      </c>
      <c r="EC32" s="743">
        <v>18021</v>
      </c>
      <c r="ED32" s="745">
        <v>75125</v>
      </c>
      <c r="EE32" s="744">
        <v>416</v>
      </c>
      <c r="EF32" s="744">
        <v>4607</v>
      </c>
      <c r="EG32" s="744">
        <v>5023</v>
      </c>
      <c r="EH32" s="745">
        <v>23044</v>
      </c>
      <c r="EI32" s="745">
        <v>80148</v>
      </c>
      <c r="EJ32" s="744">
        <v>-15036</v>
      </c>
      <c r="EK32" s="744">
        <v>-54164</v>
      </c>
      <c r="EL32" s="744">
        <v>-1730</v>
      </c>
      <c r="EM32" s="744">
        <v>-70930</v>
      </c>
      <c r="EN32" s="745">
        <v>-47886</v>
      </c>
      <c r="EO32" s="745">
        <v>9218</v>
      </c>
    </row>
    <row r="33" spans="2:145" x14ac:dyDescent="0.25">
      <c r="B33" s="758" t="s">
        <v>40</v>
      </c>
      <c r="C33" s="761" t="str">
        <v>なめし革・毛皮・同製品</v>
      </c>
      <c r="D33" s="749">
        <v>36</v>
      </c>
      <c r="E33" s="750">
        <v>20</v>
      </c>
      <c r="F33" s="750">
        <v>3</v>
      </c>
      <c r="G33" s="750">
        <v>0</v>
      </c>
      <c r="H33" s="750">
        <v>4</v>
      </c>
      <c r="I33" s="750">
        <v>137</v>
      </c>
      <c r="J33" s="750">
        <v>129</v>
      </c>
      <c r="K33" s="750">
        <v>0</v>
      </c>
      <c r="L33" s="750">
        <v>7</v>
      </c>
      <c r="M33" s="750">
        <v>11</v>
      </c>
      <c r="N33" s="750">
        <v>0</v>
      </c>
      <c r="O33" s="750">
        <v>21</v>
      </c>
      <c r="P33" s="750">
        <v>1</v>
      </c>
      <c r="Q33" s="750">
        <v>0</v>
      </c>
      <c r="R33" s="750">
        <v>0</v>
      </c>
      <c r="S33" s="750">
        <v>21</v>
      </c>
      <c r="T33" s="750">
        <v>43</v>
      </c>
      <c r="U33" s="750">
        <v>31</v>
      </c>
      <c r="V33" s="750">
        <v>13</v>
      </c>
      <c r="W33" s="750">
        <v>7</v>
      </c>
      <c r="X33" s="750">
        <v>31</v>
      </c>
      <c r="Y33" s="750">
        <v>4</v>
      </c>
      <c r="Z33" s="750">
        <v>0</v>
      </c>
      <c r="AA33" s="750">
        <v>4</v>
      </c>
      <c r="AB33" s="750">
        <v>0</v>
      </c>
      <c r="AC33" s="750">
        <v>27</v>
      </c>
      <c r="AD33" s="750">
        <v>18</v>
      </c>
      <c r="AE33" s="750">
        <v>6</v>
      </c>
      <c r="AF33" s="750">
        <v>6</v>
      </c>
      <c r="AG33" s="750">
        <v>351</v>
      </c>
      <c r="AH33" s="750">
        <v>0</v>
      </c>
      <c r="AI33" s="750">
        <v>28</v>
      </c>
      <c r="AJ33" s="750">
        <v>1</v>
      </c>
      <c r="AK33" s="750">
        <v>7</v>
      </c>
      <c r="AL33" s="750">
        <v>3</v>
      </c>
      <c r="AM33" s="750">
        <v>3</v>
      </c>
      <c r="AN33" s="750">
        <v>12</v>
      </c>
      <c r="AO33" s="750">
        <v>0</v>
      </c>
      <c r="AP33" s="750">
        <v>0</v>
      </c>
      <c r="AQ33" s="750">
        <v>2</v>
      </c>
      <c r="AR33" s="750">
        <v>35</v>
      </c>
      <c r="AS33" s="750">
        <v>2</v>
      </c>
      <c r="AT33" s="750">
        <v>0</v>
      </c>
      <c r="AU33" s="750">
        <v>7</v>
      </c>
      <c r="AV33" s="750">
        <v>6</v>
      </c>
      <c r="AW33" s="750">
        <v>15</v>
      </c>
      <c r="AX33" s="750">
        <v>12</v>
      </c>
      <c r="AY33" s="750">
        <v>5</v>
      </c>
      <c r="AZ33" s="750">
        <v>0</v>
      </c>
      <c r="BA33" s="750">
        <v>1</v>
      </c>
      <c r="BB33" s="750">
        <v>0</v>
      </c>
      <c r="BC33" s="750">
        <v>9</v>
      </c>
      <c r="BD33" s="750">
        <v>0</v>
      </c>
      <c r="BE33" s="750">
        <v>1</v>
      </c>
      <c r="BF33" s="750">
        <v>17</v>
      </c>
      <c r="BG33" s="750">
        <v>1</v>
      </c>
      <c r="BH33" s="750">
        <v>2</v>
      </c>
      <c r="BI33" s="750">
        <v>61</v>
      </c>
      <c r="BJ33" s="750">
        <v>4</v>
      </c>
      <c r="BK33" s="750">
        <v>4</v>
      </c>
      <c r="BL33" s="750">
        <v>5</v>
      </c>
      <c r="BM33" s="750">
        <v>8</v>
      </c>
      <c r="BN33" s="750">
        <v>5</v>
      </c>
      <c r="BO33" s="750">
        <v>23</v>
      </c>
      <c r="BP33" s="750">
        <v>240</v>
      </c>
      <c r="BQ33" s="750">
        <v>19</v>
      </c>
      <c r="BR33" s="750">
        <v>21</v>
      </c>
      <c r="BS33" s="750">
        <v>262</v>
      </c>
      <c r="BT33" s="750">
        <v>123</v>
      </c>
      <c r="BU33" s="750">
        <v>0</v>
      </c>
      <c r="BV33" s="750">
        <v>0</v>
      </c>
      <c r="BW33" s="750">
        <v>0</v>
      </c>
      <c r="BX33" s="750">
        <v>14</v>
      </c>
      <c r="BY33" s="750">
        <v>16</v>
      </c>
      <c r="BZ33" s="750">
        <v>3</v>
      </c>
      <c r="CA33" s="750">
        <v>2</v>
      </c>
      <c r="CB33" s="750">
        <v>0</v>
      </c>
      <c r="CC33" s="750">
        <v>4</v>
      </c>
      <c r="CD33" s="750">
        <v>20</v>
      </c>
      <c r="CE33" s="750">
        <v>36</v>
      </c>
      <c r="CF33" s="750">
        <v>1519</v>
      </c>
      <c r="CG33" s="750">
        <v>23</v>
      </c>
      <c r="CH33" s="750">
        <v>1</v>
      </c>
      <c r="CI33" s="750">
        <v>28</v>
      </c>
      <c r="CJ33" s="750">
        <v>5</v>
      </c>
      <c r="CK33" s="750">
        <v>322</v>
      </c>
      <c r="CL33" s="750">
        <v>63</v>
      </c>
      <c r="CM33" s="750">
        <v>247</v>
      </c>
      <c r="CN33" s="750">
        <v>49</v>
      </c>
      <c r="CO33" s="750">
        <v>14</v>
      </c>
      <c r="CP33" s="750">
        <v>23</v>
      </c>
      <c r="CQ33" s="750">
        <v>10</v>
      </c>
      <c r="CR33" s="750">
        <v>414</v>
      </c>
      <c r="CS33" s="750">
        <v>185</v>
      </c>
      <c r="CT33" s="750">
        <v>1</v>
      </c>
      <c r="CU33" s="750">
        <v>3</v>
      </c>
      <c r="CV33" s="750">
        <v>61</v>
      </c>
      <c r="CW33" s="750">
        <v>88</v>
      </c>
      <c r="CX33" s="750">
        <v>11</v>
      </c>
      <c r="CY33" s="750">
        <v>85</v>
      </c>
      <c r="CZ33" s="750">
        <v>75</v>
      </c>
      <c r="DA33" s="750">
        <v>236</v>
      </c>
      <c r="DB33" s="750">
        <v>0</v>
      </c>
      <c r="DC33" s="750">
        <v>250</v>
      </c>
      <c r="DD33" s="750" t="s">
        <v>569</v>
      </c>
      <c r="DE33" s="750" t="s">
        <v>569</v>
      </c>
      <c r="DF33" s="750" t="s">
        <v>569</v>
      </c>
      <c r="DG33" s="750" t="s">
        <v>569</v>
      </c>
      <c r="DH33" s="750" t="s">
        <v>569</v>
      </c>
      <c r="DI33" s="750" t="s">
        <v>569</v>
      </c>
      <c r="DJ33" s="750" t="s">
        <v>569</v>
      </c>
      <c r="DK33" s="750" t="s">
        <v>569</v>
      </c>
      <c r="DL33" s="750" t="s">
        <v>569</v>
      </c>
      <c r="DM33" s="750" t="s">
        <v>569</v>
      </c>
      <c r="DN33" s="750" t="s">
        <v>569</v>
      </c>
      <c r="DO33" s="750" t="s">
        <v>569</v>
      </c>
      <c r="DP33" s="750" t="s">
        <v>569</v>
      </c>
      <c r="DQ33" s="750" t="s">
        <v>569</v>
      </c>
      <c r="DR33" s="750" t="s">
        <v>569</v>
      </c>
      <c r="DS33" s="750" t="s">
        <v>569</v>
      </c>
      <c r="DT33" s="751">
        <v>5683</v>
      </c>
      <c r="DU33" s="750">
        <v>1050</v>
      </c>
      <c r="DV33" s="750">
        <v>40610</v>
      </c>
      <c r="DW33" s="750">
        <v>0</v>
      </c>
      <c r="DX33" s="750">
        <v>0</v>
      </c>
      <c r="DY33" s="750">
        <v>0</v>
      </c>
      <c r="DZ33" s="750">
        <v>0</v>
      </c>
      <c r="EA33" s="750">
        <v>-717</v>
      </c>
      <c r="EB33" s="750">
        <v>0</v>
      </c>
      <c r="EC33" s="749">
        <v>40943</v>
      </c>
      <c r="ED33" s="751">
        <v>46626</v>
      </c>
      <c r="EE33" s="750">
        <v>108</v>
      </c>
      <c r="EF33" s="750">
        <v>1552</v>
      </c>
      <c r="EG33" s="750">
        <v>1660</v>
      </c>
      <c r="EH33" s="751">
        <v>42603</v>
      </c>
      <c r="EI33" s="751">
        <v>48286</v>
      </c>
      <c r="EJ33" s="750">
        <v>-27546</v>
      </c>
      <c r="EK33" s="750">
        <v>-12184</v>
      </c>
      <c r="EL33" s="750">
        <v>-4157</v>
      </c>
      <c r="EM33" s="750">
        <v>-43887</v>
      </c>
      <c r="EN33" s="751">
        <v>-1284</v>
      </c>
      <c r="EO33" s="751">
        <v>4399</v>
      </c>
    </row>
    <row r="34" spans="2:145" x14ac:dyDescent="0.25">
      <c r="B34" s="758" t="s">
        <v>41</v>
      </c>
      <c r="C34" s="759" t="str">
        <v>ガラス・ガラス製品</v>
      </c>
      <c r="D34" s="743">
        <v>0</v>
      </c>
      <c r="E34" s="744">
        <v>0</v>
      </c>
      <c r="F34" s="744">
        <v>0</v>
      </c>
      <c r="G34" s="744">
        <v>0</v>
      </c>
      <c r="H34" s="744">
        <v>32</v>
      </c>
      <c r="I34" s="744">
        <v>0</v>
      </c>
      <c r="J34" s="744">
        <v>0</v>
      </c>
      <c r="K34" s="744">
        <v>0</v>
      </c>
      <c r="L34" s="744">
        <v>300</v>
      </c>
      <c r="M34" s="744">
        <v>535</v>
      </c>
      <c r="N34" s="744">
        <v>0</v>
      </c>
      <c r="O34" s="744">
        <v>369</v>
      </c>
      <c r="P34" s="744">
        <v>1526</v>
      </c>
      <c r="Q34" s="744">
        <v>0</v>
      </c>
      <c r="R34" s="744">
        <v>2</v>
      </c>
      <c r="S34" s="744">
        <v>25</v>
      </c>
      <c r="T34" s="744">
        <v>3</v>
      </c>
      <c r="U34" s="744">
        <v>888</v>
      </c>
      <c r="V34" s="744">
        <v>0</v>
      </c>
      <c r="W34" s="744">
        <v>0</v>
      </c>
      <c r="X34" s="744">
        <v>1</v>
      </c>
      <c r="Y34" s="744">
        <v>0</v>
      </c>
      <c r="Z34" s="744">
        <v>19</v>
      </c>
      <c r="AA34" s="744">
        <v>5</v>
      </c>
      <c r="AB34" s="744">
        <v>377</v>
      </c>
      <c r="AC34" s="744">
        <v>160</v>
      </c>
      <c r="AD34" s="744">
        <v>0</v>
      </c>
      <c r="AE34" s="744">
        <v>537</v>
      </c>
      <c r="AF34" s="744">
        <v>6</v>
      </c>
      <c r="AG34" s="744">
        <v>0</v>
      </c>
      <c r="AH34" s="744">
        <v>722</v>
      </c>
      <c r="AI34" s="744">
        <v>5</v>
      </c>
      <c r="AJ34" s="744">
        <v>0</v>
      </c>
      <c r="AK34" s="744">
        <v>51</v>
      </c>
      <c r="AL34" s="744">
        <v>0</v>
      </c>
      <c r="AM34" s="744">
        <v>0</v>
      </c>
      <c r="AN34" s="744">
        <v>0</v>
      </c>
      <c r="AO34" s="744">
        <v>0</v>
      </c>
      <c r="AP34" s="744">
        <v>0</v>
      </c>
      <c r="AQ34" s="744">
        <v>0</v>
      </c>
      <c r="AR34" s="744">
        <v>54</v>
      </c>
      <c r="AS34" s="744">
        <v>36</v>
      </c>
      <c r="AT34" s="744">
        <v>31</v>
      </c>
      <c r="AU34" s="744">
        <v>7</v>
      </c>
      <c r="AV34" s="744">
        <v>27</v>
      </c>
      <c r="AW34" s="744">
        <v>169</v>
      </c>
      <c r="AX34" s="744">
        <v>623</v>
      </c>
      <c r="AY34" s="744">
        <v>17</v>
      </c>
      <c r="AZ34" s="744">
        <v>12</v>
      </c>
      <c r="BA34" s="744">
        <v>1</v>
      </c>
      <c r="BB34" s="744">
        <v>14</v>
      </c>
      <c r="BC34" s="744">
        <v>10</v>
      </c>
      <c r="BD34" s="744">
        <v>0</v>
      </c>
      <c r="BE34" s="744">
        <v>178</v>
      </c>
      <c r="BF34" s="744">
        <v>9</v>
      </c>
      <c r="BG34" s="744">
        <v>46</v>
      </c>
      <c r="BH34" s="744">
        <v>460</v>
      </c>
      <c r="BI34" s="744">
        <v>386</v>
      </c>
      <c r="BJ34" s="744">
        <v>1</v>
      </c>
      <c r="BK34" s="744">
        <v>3994</v>
      </c>
      <c r="BL34" s="744">
        <v>735</v>
      </c>
      <c r="BM34" s="744">
        <v>52</v>
      </c>
      <c r="BN34" s="744">
        <v>23</v>
      </c>
      <c r="BO34" s="744">
        <v>0</v>
      </c>
      <c r="BP34" s="744">
        <v>0</v>
      </c>
      <c r="BQ34" s="744">
        <v>6</v>
      </c>
      <c r="BR34" s="744">
        <v>13</v>
      </c>
      <c r="BS34" s="744">
        <v>290</v>
      </c>
      <c r="BT34" s="744">
        <v>5</v>
      </c>
      <c r="BU34" s="744">
        <v>0</v>
      </c>
      <c r="BV34" s="744">
        <v>0</v>
      </c>
      <c r="BW34" s="744">
        <v>0</v>
      </c>
      <c r="BX34" s="744">
        <v>1</v>
      </c>
      <c r="BY34" s="744">
        <v>13</v>
      </c>
      <c r="BZ34" s="744">
        <v>20</v>
      </c>
      <c r="CA34" s="744">
        <v>9</v>
      </c>
      <c r="CB34" s="744">
        <v>0</v>
      </c>
      <c r="CC34" s="744">
        <v>0</v>
      </c>
      <c r="CD34" s="744">
        <v>0</v>
      </c>
      <c r="CE34" s="744">
        <v>0</v>
      </c>
      <c r="CF34" s="744">
        <v>0</v>
      </c>
      <c r="CG34" s="744">
        <v>0</v>
      </c>
      <c r="CH34" s="744">
        <v>0</v>
      </c>
      <c r="CI34" s="744">
        <v>0</v>
      </c>
      <c r="CJ34" s="744">
        <v>1</v>
      </c>
      <c r="CK34" s="744">
        <v>128</v>
      </c>
      <c r="CL34" s="744">
        <v>611</v>
      </c>
      <c r="CM34" s="744">
        <v>1340</v>
      </c>
      <c r="CN34" s="744">
        <v>546</v>
      </c>
      <c r="CO34" s="744">
        <v>233</v>
      </c>
      <c r="CP34" s="744">
        <v>60</v>
      </c>
      <c r="CQ34" s="744">
        <v>69</v>
      </c>
      <c r="CR34" s="744">
        <v>44</v>
      </c>
      <c r="CS34" s="744">
        <v>0</v>
      </c>
      <c r="CT34" s="744">
        <v>2</v>
      </c>
      <c r="CU34" s="744">
        <v>3429</v>
      </c>
      <c r="CV34" s="744">
        <v>12</v>
      </c>
      <c r="CW34" s="744">
        <v>183</v>
      </c>
      <c r="CX34" s="744">
        <v>228</v>
      </c>
      <c r="CY34" s="744">
        <v>22</v>
      </c>
      <c r="CZ34" s="744">
        <v>180</v>
      </c>
      <c r="DA34" s="744">
        <v>20</v>
      </c>
      <c r="DB34" s="744">
        <v>0</v>
      </c>
      <c r="DC34" s="744">
        <v>393</v>
      </c>
      <c r="DD34" s="744" t="s">
        <v>569</v>
      </c>
      <c r="DE34" s="744" t="s">
        <v>569</v>
      </c>
      <c r="DF34" s="744" t="s">
        <v>569</v>
      </c>
      <c r="DG34" s="744" t="s">
        <v>569</v>
      </c>
      <c r="DH34" s="744" t="s">
        <v>569</v>
      </c>
      <c r="DI34" s="744" t="s">
        <v>569</v>
      </c>
      <c r="DJ34" s="744" t="s">
        <v>569</v>
      </c>
      <c r="DK34" s="744" t="s">
        <v>569</v>
      </c>
      <c r="DL34" s="744" t="s">
        <v>569</v>
      </c>
      <c r="DM34" s="744" t="s">
        <v>569</v>
      </c>
      <c r="DN34" s="744" t="s">
        <v>569</v>
      </c>
      <c r="DO34" s="744" t="s">
        <v>569</v>
      </c>
      <c r="DP34" s="744" t="s">
        <v>569</v>
      </c>
      <c r="DQ34" s="744" t="s">
        <v>569</v>
      </c>
      <c r="DR34" s="744" t="s">
        <v>569</v>
      </c>
      <c r="DS34" s="744" t="s">
        <v>569</v>
      </c>
      <c r="DT34" s="745">
        <v>20306</v>
      </c>
      <c r="DU34" s="744">
        <v>312</v>
      </c>
      <c r="DV34" s="744">
        <v>1154</v>
      </c>
      <c r="DW34" s="744">
        <v>0</v>
      </c>
      <c r="DX34" s="744">
        <v>0</v>
      </c>
      <c r="DY34" s="744">
        <v>0</v>
      </c>
      <c r="DZ34" s="744">
        <v>0</v>
      </c>
      <c r="EA34" s="744">
        <v>-99</v>
      </c>
      <c r="EB34" s="744">
        <v>0</v>
      </c>
      <c r="EC34" s="743">
        <v>1367</v>
      </c>
      <c r="ED34" s="745">
        <v>21673</v>
      </c>
      <c r="EE34" s="744">
        <v>4</v>
      </c>
      <c r="EF34" s="744">
        <v>2772</v>
      </c>
      <c r="EG34" s="744">
        <v>2776</v>
      </c>
      <c r="EH34" s="745">
        <v>4143</v>
      </c>
      <c r="EI34" s="745">
        <v>24449</v>
      </c>
      <c r="EJ34" s="744">
        <v>-4099</v>
      </c>
      <c r="EK34" s="744">
        <v>-12980</v>
      </c>
      <c r="EL34" s="744">
        <v>-236</v>
      </c>
      <c r="EM34" s="744">
        <v>-17315</v>
      </c>
      <c r="EN34" s="745">
        <v>-13172</v>
      </c>
      <c r="EO34" s="745">
        <v>7134</v>
      </c>
    </row>
    <row r="35" spans="2:145" x14ac:dyDescent="0.25">
      <c r="B35" s="758" t="s">
        <v>42</v>
      </c>
      <c r="C35" s="759" t="str">
        <v>セメント・セメント製品</v>
      </c>
      <c r="D35" s="743">
        <v>0</v>
      </c>
      <c r="E35" s="744">
        <v>0</v>
      </c>
      <c r="F35" s="744">
        <v>0</v>
      </c>
      <c r="G35" s="744">
        <v>0</v>
      </c>
      <c r="H35" s="744">
        <v>9</v>
      </c>
      <c r="I35" s="744">
        <v>0</v>
      </c>
      <c r="J35" s="744">
        <v>2</v>
      </c>
      <c r="K35" s="744">
        <v>40</v>
      </c>
      <c r="L35" s="744">
        <v>0</v>
      </c>
      <c r="M35" s="744">
        <v>0</v>
      </c>
      <c r="N35" s="744">
        <v>0</v>
      </c>
      <c r="O35" s="744">
        <v>0</v>
      </c>
      <c r="P35" s="744">
        <v>0</v>
      </c>
      <c r="Q35" s="744">
        <v>0</v>
      </c>
      <c r="R35" s="744">
        <v>0</v>
      </c>
      <c r="S35" s="744">
        <v>0</v>
      </c>
      <c r="T35" s="744">
        <v>0</v>
      </c>
      <c r="U35" s="744">
        <v>0</v>
      </c>
      <c r="V35" s="744">
        <v>0</v>
      </c>
      <c r="W35" s="744">
        <v>0</v>
      </c>
      <c r="X35" s="744">
        <v>0</v>
      </c>
      <c r="Y35" s="744">
        <v>0</v>
      </c>
      <c r="Z35" s="744">
        <v>0</v>
      </c>
      <c r="AA35" s="744">
        <v>0</v>
      </c>
      <c r="AB35" s="744">
        <v>0</v>
      </c>
      <c r="AC35" s="744">
        <v>0</v>
      </c>
      <c r="AD35" s="744">
        <v>9</v>
      </c>
      <c r="AE35" s="744">
        <v>0</v>
      </c>
      <c r="AF35" s="744">
        <v>0</v>
      </c>
      <c r="AG35" s="744">
        <v>0</v>
      </c>
      <c r="AH35" s="744">
        <v>0</v>
      </c>
      <c r="AI35" s="744">
        <v>12580</v>
      </c>
      <c r="AJ35" s="744">
        <v>0</v>
      </c>
      <c r="AK35" s="744">
        <v>44</v>
      </c>
      <c r="AL35" s="744">
        <v>0</v>
      </c>
      <c r="AM35" s="744">
        <v>0</v>
      </c>
      <c r="AN35" s="744">
        <v>4</v>
      </c>
      <c r="AO35" s="744">
        <v>0</v>
      </c>
      <c r="AP35" s="744">
        <v>0</v>
      </c>
      <c r="AQ35" s="744">
        <v>0</v>
      </c>
      <c r="AR35" s="744">
        <v>1</v>
      </c>
      <c r="AS35" s="744">
        <v>3</v>
      </c>
      <c r="AT35" s="744">
        <v>0</v>
      </c>
      <c r="AU35" s="744">
        <v>0</v>
      </c>
      <c r="AV35" s="744">
        <v>0</v>
      </c>
      <c r="AW35" s="744">
        <v>0</v>
      </c>
      <c r="AX35" s="744">
        <v>0</v>
      </c>
      <c r="AY35" s="744">
        <v>0</v>
      </c>
      <c r="AZ35" s="744">
        <v>0</v>
      </c>
      <c r="BA35" s="744">
        <v>0</v>
      </c>
      <c r="BB35" s="744">
        <v>0</v>
      </c>
      <c r="BC35" s="744">
        <v>0</v>
      </c>
      <c r="BD35" s="744">
        <v>0</v>
      </c>
      <c r="BE35" s="744">
        <v>0</v>
      </c>
      <c r="BF35" s="744">
        <v>0</v>
      </c>
      <c r="BG35" s="744">
        <v>0</v>
      </c>
      <c r="BH35" s="744">
        <v>0</v>
      </c>
      <c r="BI35" s="744">
        <v>17</v>
      </c>
      <c r="BJ35" s="744">
        <v>0</v>
      </c>
      <c r="BK35" s="744">
        <v>26901</v>
      </c>
      <c r="BL35" s="744">
        <v>10859</v>
      </c>
      <c r="BM35" s="744">
        <v>48109</v>
      </c>
      <c r="BN35" s="744">
        <v>8021</v>
      </c>
      <c r="BO35" s="744">
        <v>0</v>
      </c>
      <c r="BP35" s="744">
        <v>1</v>
      </c>
      <c r="BQ35" s="744">
        <v>0</v>
      </c>
      <c r="BR35" s="744">
        <v>31</v>
      </c>
      <c r="BS35" s="744">
        <v>0</v>
      </c>
      <c r="BT35" s="744">
        <v>0</v>
      </c>
      <c r="BU35" s="744">
        <v>0</v>
      </c>
      <c r="BV35" s="744">
        <v>20</v>
      </c>
      <c r="BW35" s="744">
        <v>305</v>
      </c>
      <c r="BX35" s="744">
        <v>0</v>
      </c>
      <c r="BY35" s="744">
        <v>0</v>
      </c>
      <c r="BZ35" s="744">
        <v>0</v>
      </c>
      <c r="CA35" s="744">
        <v>0</v>
      </c>
      <c r="CB35" s="744">
        <v>0</v>
      </c>
      <c r="CC35" s="744">
        <v>0</v>
      </c>
      <c r="CD35" s="744">
        <v>0</v>
      </c>
      <c r="CE35" s="744">
        <v>0</v>
      </c>
      <c r="CF35" s="744">
        <v>0</v>
      </c>
      <c r="CG35" s="744">
        <v>0</v>
      </c>
      <c r="CH35" s="744">
        <v>0</v>
      </c>
      <c r="CI35" s="744">
        <v>0</v>
      </c>
      <c r="CJ35" s="744">
        <v>0</v>
      </c>
      <c r="CK35" s="744">
        <v>18</v>
      </c>
      <c r="CL35" s="744">
        <v>0</v>
      </c>
      <c r="CM35" s="744">
        <v>3</v>
      </c>
      <c r="CN35" s="744">
        <v>0</v>
      </c>
      <c r="CO35" s="744">
        <v>0</v>
      </c>
      <c r="CP35" s="744">
        <v>0</v>
      </c>
      <c r="CQ35" s="744">
        <v>0</v>
      </c>
      <c r="CR35" s="744">
        <v>0</v>
      </c>
      <c r="CS35" s="744">
        <v>0</v>
      </c>
      <c r="CT35" s="744">
        <v>0</v>
      </c>
      <c r="CU35" s="744">
        <v>0</v>
      </c>
      <c r="CV35" s="744">
        <v>0</v>
      </c>
      <c r="CW35" s="744">
        <v>0</v>
      </c>
      <c r="CX35" s="744">
        <v>0</v>
      </c>
      <c r="CY35" s="744">
        <v>0</v>
      </c>
      <c r="CZ35" s="744">
        <v>0</v>
      </c>
      <c r="DA35" s="744">
        <v>0</v>
      </c>
      <c r="DB35" s="744">
        <v>0</v>
      </c>
      <c r="DC35" s="744">
        <v>268</v>
      </c>
      <c r="DD35" s="744" t="s">
        <v>569</v>
      </c>
      <c r="DE35" s="744" t="s">
        <v>569</v>
      </c>
      <c r="DF35" s="744" t="s">
        <v>569</v>
      </c>
      <c r="DG35" s="744" t="s">
        <v>569</v>
      </c>
      <c r="DH35" s="744" t="s">
        <v>569</v>
      </c>
      <c r="DI35" s="744" t="s">
        <v>569</v>
      </c>
      <c r="DJ35" s="744" t="s">
        <v>569</v>
      </c>
      <c r="DK35" s="744" t="s">
        <v>569</v>
      </c>
      <c r="DL35" s="744" t="s">
        <v>569</v>
      </c>
      <c r="DM35" s="744" t="s">
        <v>569</v>
      </c>
      <c r="DN35" s="744" t="s">
        <v>569</v>
      </c>
      <c r="DO35" s="744" t="s">
        <v>569</v>
      </c>
      <c r="DP35" s="744" t="s">
        <v>569</v>
      </c>
      <c r="DQ35" s="744" t="s">
        <v>569</v>
      </c>
      <c r="DR35" s="744" t="s">
        <v>569</v>
      </c>
      <c r="DS35" s="744" t="s">
        <v>569</v>
      </c>
      <c r="DT35" s="745">
        <v>107245</v>
      </c>
      <c r="DU35" s="744">
        <v>0</v>
      </c>
      <c r="DV35" s="744">
        <v>67</v>
      </c>
      <c r="DW35" s="744">
        <v>0</v>
      </c>
      <c r="DX35" s="744">
        <v>0</v>
      </c>
      <c r="DY35" s="744">
        <v>0</v>
      </c>
      <c r="DZ35" s="744">
        <v>0</v>
      </c>
      <c r="EA35" s="744">
        <v>-279</v>
      </c>
      <c r="EB35" s="744">
        <v>76</v>
      </c>
      <c r="EC35" s="743">
        <v>-136</v>
      </c>
      <c r="ED35" s="745">
        <v>107109</v>
      </c>
      <c r="EE35" s="744">
        <v>1664</v>
      </c>
      <c r="EF35" s="744">
        <v>34828</v>
      </c>
      <c r="EG35" s="744">
        <v>36492</v>
      </c>
      <c r="EH35" s="745">
        <v>36356</v>
      </c>
      <c r="EI35" s="745">
        <v>143601</v>
      </c>
      <c r="EJ35" s="744">
        <v>-428</v>
      </c>
      <c r="EK35" s="744">
        <v>-6597</v>
      </c>
      <c r="EL35" s="744">
        <v>-25</v>
      </c>
      <c r="EM35" s="744">
        <v>-7050</v>
      </c>
      <c r="EN35" s="745">
        <v>29306</v>
      </c>
      <c r="EO35" s="745">
        <v>136551</v>
      </c>
    </row>
    <row r="36" spans="2:145" x14ac:dyDescent="0.25">
      <c r="B36" s="758" t="s">
        <v>43</v>
      </c>
      <c r="C36" s="759" t="str">
        <v>陶磁器</v>
      </c>
      <c r="D36" s="743">
        <v>0</v>
      </c>
      <c r="E36" s="744">
        <v>28</v>
      </c>
      <c r="F36" s="744">
        <v>0</v>
      </c>
      <c r="G36" s="744">
        <v>0</v>
      </c>
      <c r="H36" s="744">
        <v>0</v>
      </c>
      <c r="I36" s="744">
        <v>0</v>
      </c>
      <c r="J36" s="744">
        <v>0</v>
      </c>
      <c r="K36" s="744">
        <v>0</v>
      </c>
      <c r="L36" s="744">
        <v>0</v>
      </c>
      <c r="M36" s="744">
        <v>0</v>
      </c>
      <c r="N36" s="744">
        <v>0</v>
      </c>
      <c r="O36" s="744">
        <v>24</v>
      </c>
      <c r="P36" s="744">
        <v>2</v>
      </c>
      <c r="Q36" s="744">
        <v>0</v>
      </c>
      <c r="R36" s="744">
        <v>0</v>
      </c>
      <c r="S36" s="744">
        <v>0</v>
      </c>
      <c r="T36" s="744">
        <v>0</v>
      </c>
      <c r="U36" s="744">
        <v>95</v>
      </c>
      <c r="V36" s="744">
        <v>0</v>
      </c>
      <c r="W36" s="744">
        <v>0</v>
      </c>
      <c r="X36" s="744">
        <v>0</v>
      </c>
      <c r="Y36" s="744">
        <v>0</v>
      </c>
      <c r="Z36" s="744">
        <v>7</v>
      </c>
      <c r="AA36" s="744">
        <v>0</v>
      </c>
      <c r="AB36" s="744">
        <v>0</v>
      </c>
      <c r="AC36" s="744">
        <v>2</v>
      </c>
      <c r="AD36" s="744">
        <v>0</v>
      </c>
      <c r="AE36" s="744">
        <v>6</v>
      </c>
      <c r="AF36" s="744">
        <v>0</v>
      </c>
      <c r="AG36" s="744">
        <v>0</v>
      </c>
      <c r="AH36" s="744">
        <v>0</v>
      </c>
      <c r="AI36" s="744">
        <v>45</v>
      </c>
      <c r="AJ36" s="744">
        <v>26</v>
      </c>
      <c r="AK36" s="744">
        <v>0</v>
      </c>
      <c r="AL36" s="744">
        <v>0</v>
      </c>
      <c r="AM36" s="744">
        <v>0</v>
      </c>
      <c r="AN36" s="744">
        <v>0</v>
      </c>
      <c r="AO36" s="744">
        <v>0</v>
      </c>
      <c r="AP36" s="744">
        <v>0</v>
      </c>
      <c r="AQ36" s="744">
        <v>0</v>
      </c>
      <c r="AR36" s="744">
        <v>0</v>
      </c>
      <c r="AS36" s="744">
        <v>18</v>
      </c>
      <c r="AT36" s="744">
        <v>0</v>
      </c>
      <c r="AU36" s="744">
        <v>14</v>
      </c>
      <c r="AV36" s="744">
        <v>8</v>
      </c>
      <c r="AW36" s="744">
        <v>753</v>
      </c>
      <c r="AX36" s="744">
        <v>4315</v>
      </c>
      <c r="AY36" s="744">
        <v>652</v>
      </c>
      <c r="AZ36" s="744">
        <v>0</v>
      </c>
      <c r="BA36" s="744">
        <v>1</v>
      </c>
      <c r="BB36" s="744">
        <v>0</v>
      </c>
      <c r="BC36" s="744">
        <v>78</v>
      </c>
      <c r="BD36" s="744">
        <v>0</v>
      </c>
      <c r="BE36" s="744">
        <v>0</v>
      </c>
      <c r="BF36" s="744">
        <v>38</v>
      </c>
      <c r="BG36" s="744">
        <v>2</v>
      </c>
      <c r="BH36" s="744">
        <v>2</v>
      </c>
      <c r="BI36" s="744">
        <v>13</v>
      </c>
      <c r="BJ36" s="744">
        <v>4</v>
      </c>
      <c r="BK36" s="744">
        <v>4430</v>
      </c>
      <c r="BL36" s="744">
        <v>368</v>
      </c>
      <c r="BM36" s="744">
        <v>208</v>
      </c>
      <c r="BN36" s="744">
        <v>496</v>
      </c>
      <c r="BO36" s="744">
        <v>0</v>
      </c>
      <c r="BP36" s="744">
        <v>0</v>
      </c>
      <c r="BQ36" s="744">
        <v>0</v>
      </c>
      <c r="BR36" s="744">
        <v>41</v>
      </c>
      <c r="BS36" s="744">
        <v>251</v>
      </c>
      <c r="BT36" s="744">
        <v>4</v>
      </c>
      <c r="BU36" s="744">
        <v>0</v>
      </c>
      <c r="BV36" s="744">
        <v>0</v>
      </c>
      <c r="BW36" s="744">
        <v>0</v>
      </c>
      <c r="BX36" s="744">
        <v>0</v>
      </c>
      <c r="BY36" s="744">
        <v>16</v>
      </c>
      <c r="BZ36" s="744">
        <v>26</v>
      </c>
      <c r="CA36" s="744">
        <v>0</v>
      </c>
      <c r="CB36" s="744">
        <v>0</v>
      </c>
      <c r="CC36" s="744">
        <v>0</v>
      </c>
      <c r="CD36" s="744">
        <v>1</v>
      </c>
      <c r="CE36" s="744">
        <v>0</v>
      </c>
      <c r="CF36" s="744">
        <v>0</v>
      </c>
      <c r="CG36" s="744">
        <v>0</v>
      </c>
      <c r="CH36" s="744">
        <v>0</v>
      </c>
      <c r="CI36" s="744">
        <v>0</v>
      </c>
      <c r="CJ36" s="744">
        <v>0</v>
      </c>
      <c r="CK36" s="744">
        <v>103</v>
      </c>
      <c r="CL36" s="744">
        <v>143</v>
      </c>
      <c r="CM36" s="744">
        <v>0</v>
      </c>
      <c r="CN36" s="744">
        <v>414</v>
      </c>
      <c r="CO36" s="744">
        <v>9</v>
      </c>
      <c r="CP36" s="744">
        <v>255</v>
      </c>
      <c r="CQ36" s="744">
        <v>226</v>
      </c>
      <c r="CR36" s="744">
        <v>55</v>
      </c>
      <c r="CS36" s="744">
        <v>0</v>
      </c>
      <c r="CT36" s="744">
        <v>0</v>
      </c>
      <c r="CU36" s="744">
        <v>0</v>
      </c>
      <c r="CV36" s="744">
        <v>16</v>
      </c>
      <c r="CW36" s="744">
        <v>285</v>
      </c>
      <c r="CX36" s="744">
        <v>895</v>
      </c>
      <c r="CY36" s="744">
        <v>0</v>
      </c>
      <c r="CZ36" s="744">
        <v>5</v>
      </c>
      <c r="DA36" s="744">
        <v>41</v>
      </c>
      <c r="DB36" s="744">
        <v>0</v>
      </c>
      <c r="DC36" s="744">
        <v>401</v>
      </c>
      <c r="DD36" s="744" t="s">
        <v>569</v>
      </c>
      <c r="DE36" s="744" t="s">
        <v>569</v>
      </c>
      <c r="DF36" s="744" t="s">
        <v>569</v>
      </c>
      <c r="DG36" s="744" t="s">
        <v>569</v>
      </c>
      <c r="DH36" s="744" t="s">
        <v>569</v>
      </c>
      <c r="DI36" s="744" t="s">
        <v>569</v>
      </c>
      <c r="DJ36" s="744" t="s">
        <v>569</v>
      </c>
      <c r="DK36" s="744" t="s">
        <v>569</v>
      </c>
      <c r="DL36" s="744" t="s">
        <v>569</v>
      </c>
      <c r="DM36" s="744" t="s">
        <v>569</v>
      </c>
      <c r="DN36" s="744" t="s">
        <v>569</v>
      </c>
      <c r="DO36" s="744" t="s">
        <v>569</v>
      </c>
      <c r="DP36" s="744" t="s">
        <v>569</v>
      </c>
      <c r="DQ36" s="744" t="s">
        <v>569</v>
      </c>
      <c r="DR36" s="744" t="s">
        <v>569</v>
      </c>
      <c r="DS36" s="744" t="s">
        <v>569</v>
      </c>
      <c r="DT36" s="745">
        <v>14822</v>
      </c>
      <c r="DU36" s="744">
        <v>117</v>
      </c>
      <c r="DV36" s="744">
        <v>1418</v>
      </c>
      <c r="DW36" s="744">
        <v>0</v>
      </c>
      <c r="DX36" s="744">
        <v>0</v>
      </c>
      <c r="DY36" s="744">
        <v>0</v>
      </c>
      <c r="DZ36" s="744">
        <v>0</v>
      </c>
      <c r="EA36" s="744">
        <v>121</v>
      </c>
      <c r="EB36" s="744">
        <v>0</v>
      </c>
      <c r="EC36" s="743">
        <v>1656</v>
      </c>
      <c r="ED36" s="745">
        <v>16478</v>
      </c>
      <c r="EE36" s="744">
        <v>22</v>
      </c>
      <c r="EF36" s="744">
        <v>7</v>
      </c>
      <c r="EG36" s="744">
        <v>29</v>
      </c>
      <c r="EH36" s="745">
        <v>1685</v>
      </c>
      <c r="EI36" s="745">
        <v>16507</v>
      </c>
      <c r="EJ36" s="744">
        <v>-2135</v>
      </c>
      <c r="EK36" s="744">
        <v>-11700</v>
      </c>
      <c r="EL36" s="744">
        <v>-127</v>
      </c>
      <c r="EM36" s="744">
        <v>-13962</v>
      </c>
      <c r="EN36" s="745">
        <v>-12277</v>
      </c>
      <c r="EO36" s="745">
        <v>2545</v>
      </c>
    </row>
    <row r="37" spans="2:145" x14ac:dyDescent="0.25">
      <c r="B37" s="758" t="s">
        <v>45</v>
      </c>
      <c r="C37" s="759" t="str">
        <v>その他の窯業・土石製品</v>
      </c>
      <c r="D37" s="743">
        <v>717</v>
      </c>
      <c r="E37" s="744">
        <v>2226</v>
      </c>
      <c r="F37" s="744">
        <v>557</v>
      </c>
      <c r="G37" s="744">
        <v>370</v>
      </c>
      <c r="H37" s="744">
        <v>3</v>
      </c>
      <c r="I37" s="744">
        <v>20</v>
      </c>
      <c r="J37" s="744">
        <v>0</v>
      </c>
      <c r="K37" s="744">
        <v>61</v>
      </c>
      <c r="L37" s="744">
        <v>1</v>
      </c>
      <c r="M37" s="744">
        <v>0</v>
      </c>
      <c r="N37" s="744">
        <v>0</v>
      </c>
      <c r="O37" s="744">
        <v>91</v>
      </c>
      <c r="P37" s="744">
        <v>2</v>
      </c>
      <c r="Q37" s="744">
        <v>231</v>
      </c>
      <c r="R37" s="744">
        <v>0</v>
      </c>
      <c r="S37" s="744">
        <v>0</v>
      </c>
      <c r="T37" s="744">
        <v>9</v>
      </c>
      <c r="U37" s="744">
        <v>50</v>
      </c>
      <c r="V37" s="744">
        <v>556</v>
      </c>
      <c r="W37" s="744">
        <v>1</v>
      </c>
      <c r="X37" s="744">
        <v>6</v>
      </c>
      <c r="Y37" s="744">
        <v>67</v>
      </c>
      <c r="Z37" s="744">
        <v>213</v>
      </c>
      <c r="AA37" s="744">
        <v>2</v>
      </c>
      <c r="AB37" s="744">
        <v>64</v>
      </c>
      <c r="AC37" s="744">
        <v>34</v>
      </c>
      <c r="AD37" s="744">
        <v>286</v>
      </c>
      <c r="AE37" s="744">
        <v>5</v>
      </c>
      <c r="AF37" s="744">
        <v>3</v>
      </c>
      <c r="AG37" s="744">
        <v>0</v>
      </c>
      <c r="AH37" s="744">
        <v>79</v>
      </c>
      <c r="AI37" s="744">
        <v>1061</v>
      </c>
      <c r="AJ37" s="744">
        <v>67</v>
      </c>
      <c r="AK37" s="744">
        <v>705</v>
      </c>
      <c r="AL37" s="744">
        <v>3746</v>
      </c>
      <c r="AM37" s="744">
        <v>52</v>
      </c>
      <c r="AN37" s="744">
        <v>698</v>
      </c>
      <c r="AO37" s="744">
        <v>0</v>
      </c>
      <c r="AP37" s="744">
        <v>318</v>
      </c>
      <c r="AQ37" s="744">
        <v>118</v>
      </c>
      <c r="AR37" s="744">
        <v>406</v>
      </c>
      <c r="AS37" s="744">
        <v>254</v>
      </c>
      <c r="AT37" s="744">
        <v>314</v>
      </c>
      <c r="AU37" s="744">
        <v>312</v>
      </c>
      <c r="AV37" s="744">
        <v>16</v>
      </c>
      <c r="AW37" s="744">
        <v>569</v>
      </c>
      <c r="AX37" s="744">
        <v>239</v>
      </c>
      <c r="AY37" s="744">
        <v>685</v>
      </c>
      <c r="AZ37" s="744">
        <v>4</v>
      </c>
      <c r="BA37" s="744">
        <v>5</v>
      </c>
      <c r="BB37" s="744">
        <v>10</v>
      </c>
      <c r="BC37" s="744">
        <v>34</v>
      </c>
      <c r="BD37" s="744">
        <v>3</v>
      </c>
      <c r="BE37" s="744">
        <v>18</v>
      </c>
      <c r="BF37" s="744">
        <v>377</v>
      </c>
      <c r="BG37" s="744">
        <v>73</v>
      </c>
      <c r="BH37" s="744">
        <v>29</v>
      </c>
      <c r="BI37" s="744">
        <v>46</v>
      </c>
      <c r="BJ37" s="744">
        <v>0</v>
      </c>
      <c r="BK37" s="744">
        <v>5368</v>
      </c>
      <c r="BL37" s="744">
        <v>4291</v>
      </c>
      <c r="BM37" s="744">
        <v>3731</v>
      </c>
      <c r="BN37" s="744">
        <v>2805</v>
      </c>
      <c r="BO37" s="744">
        <v>23</v>
      </c>
      <c r="BP37" s="744">
        <v>6</v>
      </c>
      <c r="BQ37" s="744">
        <v>1091</v>
      </c>
      <c r="BR37" s="744">
        <v>0</v>
      </c>
      <c r="BS37" s="744">
        <v>251</v>
      </c>
      <c r="BT37" s="744">
        <v>2</v>
      </c>
      <c r="BU37" s="744">
        <v>0</v>
      </c>
      <c r="BV37" s="744">
        <v>0</v>
      </c>
      <c r="BW37" s="744">
        <v>0</v>
      </c>
      <c r="BX37" s="744">
        <v>0</v>
      </c>
      <c r="BY37" s="744">
        <v>0</v>
      </c>
      <c r="BZ37" s="744">
        <v>2</v>
      </c>
      <c r="CA37" s="744">
        <v>0</v>
      </c>
      <c r="CB37" s="744">
        <v>0</v>
      </c>
      <c r="CC37" s="744">
        <v>0</v>
      </c>
      <c r="CD37" s="744">
        <v>0</v>
      </c>
      <c r="CE37" s="744">
        <v>0</v>
      </c>
      <c r="CF37" s="744">
        <v>0</v>
      </c>
      <c r="CG37" s="744">
        <v>0</v>
      </c>
      <c r="CH37" s="744">
        <v>0</v>
      </c>
      <c r="CI37" s="744">
        <v>0</v>
      </c>
      <c r="CJ37" s="744">
        <v>11</v>
      </c>
      <c r="CK37" s="744">
        <v>86</v>
      </c>
      <c r="CL37" s="744">
        <v>1048</v>
      </c>
      <c r="CM37" s="744">
        <v>1</v>
      </c>
      <c r="CN37" s="744">
        <v>84</v>
      </c>
      <c r="CO37" s="744">
        <v>0</v>
      </c>
      <c r="CP37" s="744">
        <v>0</v>
      </c>
      <c r="CQ37" s="744">
        <v>2</v>
      </c>
      <c r="CR37" s="744">
        <v>0</v>
      </c>
      <c r="CS37" s="744">
        <v>0</v>
      </c>
      <c r="CT37" s="744">
        <v>0</v>
      </c>
      <c r="CU37" s="744">
        <v>69</v>
      </c>
      <c r="CV37" s="744">
        <v>1</v>
      </c>
      <c r="CW37" s="744">
        <v>8</v>
      </c>
      <c r="CX37" s="744">
        <v>66</v>
      </c>
      <c r="CY37" s="744">
        <v>10</v>
      </c>
      <c r="CZ37" s="744">
        <v>213</v>
      </c>
      <c r="DA37" s="744">
        <v>138</v>
      </c>
      <c r="DB37" s="744">
        <v>263</v>
      </c>
      <c r="DC37" s="744">
        <v>491</v>
      </c>
      <c r="DD37" s="744" t="s">
        <v>569</v>
      </c>
      <c r="DE37" s="744" t="s">
        <v>569</v>
      </c>
      <c r="DF37" s="744" t="s">
        <v>569</v>
      </c>
      <c r="DG37" s="744" t="s">
        <v>569</v>
      </c>
      <c r="DH37" s="744" t="s">
        <v>569</v>
      </c>
      <c r="DI37" s="744" t="s">
        <v>569</v>
      </c>
      <c r="DJ37" s="744" t="s">
        <v>569</v>
      </c>
      <c r="DK37" s="744" t="s">
        <v>569</v>
      </c>
      <c r="DL37" s="744" t="s">
        <v>569</v>
      </c>
      <c r="DM37" s="744" t="s">
        <v>569</v>
      </c>
      <c r="DN37" s="744" t="s">
        <v>569</v>
      </c>
      <c r="DO37" s="744" t="s">
        <v>569</v>
      </c>
      <c r="DP37" s="744" t="s">
        <v>569</v>
      </c>
      <c r="DQ37" s="744" t="s">
        <v>569</v>
      </c>
      <c r="DR37" s="744" t="s">
        <v>569</v>
      </c>
      <c r="DS37" s="744" t="s">
        <v>569</v>
      </c>
      <c r="DT37" s="745">
        <v>35874</v>
      </c>
      <c r="DU37" s="744">
        <v>100</v>
      </c>
      <c r="DV37" s="744">
        <v>4313</v>
      </c>
      <c r="DW37" s="744">
        <v>0</v>
      </c>
      <c r="DX37" s="744">
        <v>0</v>
      </c>
      <c r="DY37" s="744">
        <v>0</v>
      </c>
      <c r="DZ37" s="744">
        <v>0</v>
      </c>
      <c r="EA37" s="744">
        <v>-107</v>
      </c>
      <c r="EB37" s="744">
        <v>36</v>
      </c>
      <c r="EC37" s="743">
        <v>4342</v>
      </c>
      <c r="ED37" s="745">
        <v>40216</v>
      </c>
      <c r="EE37" s="744">
        <v>785</v>
      </c>
      <c r="EF37" s="744">
        <v>497</v>
      </c>
      <c r="EG37" s="744">
        <v>1282</v>
      </c>
      <c r="EH37" s="745">
        <v>5624</v>
      </c>
      <c r="EI37" s="745">
        <v>41498</v>
      </c>
      <c r="EJ37" s="744">
        <v>-5130</v>
      </c>
      <c r="EK37" s="744">
        <v>-13965</v>
      </c>
      <c r="EL37" s="744">
        <v>-283</v>
      </c>
      <c r="EM37" s="744">
        <v>-19378</v>
      </c>
      <c r="EN37" s="745">
        <v>-13754</v>
      </c>
      <c r="EO37" s="745">
        <v>22120</v>
      </c>
    </row>
    <row r="38" spans="2:145" x14ac:dyDescent="0.25">
      <c r="B38" s="758" t="s">
        <v>47</v>
      </c>
      <c r="C38" s="761" t="str">
        <v>銑鉄・粗鋼</v>
      </c>
      <c r="D38" s="749">
        <v>0</v>
      </c>
      <c r="E38" s="750">
        <v>0</v>
      </c>
      <c r="F38" s="750">
        <v>0</v>
      </c>
      <c r="G38" s="750">
        <v>0</v>
      </c>
      <c r="H38" s="750">
        <v>0</v>
      </c>
      <c r="I38" s="750">
        <v>0</v>
      </c>
      <c r="J38" s="750">
        <v>0</v>
      </c>
      <c r="K38" s="750">
        <v>0</v>
      </c>
      <c r="L38" s="750">
        <v>0</v>
      </c>
      <c r="M38" s="750">
        <v>0</v>
      </c>
      <c r="N38" s="750">
        <v>0</v>
      </c>
      <c r="O38" s="750">
        <v>0</v>
      </c>
      <c r="P38" s="750">
        <v>0</v>
      </c>
      <c r="Q38" s="750">
        <v>0</v>
      </c>
      <c r="R38" s="750">
        <v>0</v>
      </c>
      <c r="S38" s="750">
        <v>0</v>
      </c>
      <c r="T38" s="750">
        <v>0</v>
      </c>
      <c r="U38" s="750">
        <v>0</v>
      </c>
      <c r="V38" s="750">
        <v>0</v>
      </c>
      <c r="W38" s="750">
        <v>0</v>
      </c>
      <c r="X38" s="750">
        <v>0</v>
      </c>
      <c r="Y38" s="750">
        <v>0</v>
      </c>
      <c r="Z38" s="750">
        <v>1</v>
      </c>
      <c r="AA38" s="750">
        <v>0</v>
      </c>
      <c r="AB38" s="750">
        <v>0</v>
      </c>
      <c r="AC38" s="750">
        <v>0</v>
      </c>
      <c r="AD38" s="750">
        <v>0</v>
      </c>
      <c r="AE38" s="750">
        <v>0</v>
      </c>
      <c r="AF38" s="750">
        <v>0</v>
      </c>
      <c r="AG38" s="750">
        <v>0</v>
      </c>
      <c r="AH38" s="750">
        <v>0</v>
      </c>
      <c r="AI38" s="750">
        <v>-1</v>
      </c>
      <c r="AJ38" s="750">
        <v>0</v>
      </c>
      <c r="AK38" s="750">
        <v>0</v>
      </c>
      <c r="AL38" s="750">
        <v>150404</v>
      </c>
      <c r="AM38" s="750">
        <v>167185</v>
      </c>
      <c r="AN38" s="750">
        <v>8551</v>
      </c>
      <c r="AO38" s="750">
        <v>31</v>
      </c>
      <c r="AP38" s="750">
        <v>0</v>
      </c>
      <c r="AQ38" s="750">
        <v>0</v>
      </c>
      <c r="AR38" s="750">
        <v>-99</v>
      </c>
      <c r="AS38" s="750">
        <v>-157</v>
      </c>
      <c r="AT38" s="750">
        <v>-32</v>
      </c>
      <c r="AU38" s="750">
        <v>-138</v>
      </c>
      <c r="AV38" s="750">
        <v>-3</v>
      </c>
      <c r="AW38" s="750">
        <v>0</v>
      </c>
      <c r="AX38" s="750">
        <v>-1</v>
      </c>
      <c r="AY38" s="750">
        <v>-45</v>
      </c>
      <c r="AZ38" s="750">
        <v>-2</v>
      </c>
      <c r="BA38" s="750">
        <v>0</v>
      </c>
      <c r="BB38" s="750">
        <v>0</v>
      </c>
      <c r="BC38" s="750">
        <v>0</v>
      </c>
      <c r="BD38" s="750">
        <v>0</v>
      </c>
      <c r="BE38" s="750">
        <v>-22</v>
      </c>
      <c r="BF38" s="750">
        <v>-70</v>
      </c>
      <c r="BG38" s="750">
        <v>-92</v>
      </c>
      <c r="BH38" s="750">
        <v>-14</v>
      </c>
      <c r="BI38" s="750">
        <v>-3</v>
      </c>
      <c r="BJ38" s="750">
        <v>0</v>
      </c>
      <c r="BK38" s="750">
        <v>0</v>
      </c>
      <c r="BL38" s="750">
        <v>-155</v>
      </c>
      <c r="BM38" s="750">
        <v>-74</v>
      </c>
      <c r="BN38" s="750">
        <v>-41</v>
      </c>
      <c r="BO38" s="750">
        <v>0</v>
      </c>
      <c r="BP38" s="750">
        <v>0</v>
      </c>
      <c r="BQ38" s="750">
        <v>0</v>
      </c>
      <c r="BR38" s="750">
        <v>0</v>
      </c>
      <c r="BS38" s="750">
        <v>0</v>
      </c>
      <c r="BT38" s="750">
        <v>0</v>
      </c>
      <c r="BU38" s="750">
        <v>0</v>
      </c>
      <c r="BV38" s="750">
        <v>0</v>
      </c>
      <c r="BW38" s="750">
        <v>0</v>
      </c>
      <c r="BX38" s="750">
        <v>0</v>
      </c>
      <c r="BY38" s="750">
        <v>0</v>
      </c>
      <c r="BZ38" s="750">
        <v>0</v>
      </c>
      <c r="CA38" s="750">
        <v>0</v>
      </c>
      <c r="CB38" s="750">
        <v>0</v>
      </c>
      <c r="CC38" s="750">
        <v>0</v>
      </c>
      <c r="CD38" s="750">
        <v>0</v>
      </c>
      <c r="CE38" s="750">
        <v>0</v>
      </c>
      <c r="CF38" s="750">
        <v>0</v>
      </c>
      <c r="CG38" s="750">
        <v>0</v>
      </c>
      <c r="CH38" s="750">
        <v>0</v>
      </c>
      <c r="CI38" s="750">
        <v>0</v>
      </c>
      <c r="CJ38" s="750">
        <v>0</v>
      </c>
      <c r="CK38" s="750">
        <v>0</v>
      </c>
      <c r="CL38" s="750">
        <v>0</v>
      </c>
      <c r="CM38" s="750">
        <v>0</v>
      </c>
      <c r="CN38" s="750">
        <v>0</v>
      </c>
      <c r="CO38" s="750">
        <v>0</v>
      </c>
      <c r="CP38" s="750">
        <v>0</v>
      </c>
      <c r="CQ38" s="750">
        <v>0</v>
      </c>
      <c r="CR38" s="750">
        <v>0</v>
      </c>
      <c r="CS38" s="750">
        <v>0</v>
      </c>
      <c r="CT38" s="750">
        <v>0</v>
      </c>
      <c r="CU38" s="750">
        <v>0</v>
      </c>
      <c r="CV38" s="750">
        <v>0</v>
      </c>
      <c r="CW38" s="750">
        <v>0</v>
      </c>
      <c r="CX38" s="750">
        <v>0</v>
      </c>
      <c r="CY38" s="750">
        <v>0</v>
      </c>
      <c r="CZ38" s="750">
        <v>0</v>
      </c>
      <c r="DA38" s="750">
        <v>1</v>
      </c>
      <c r="DB38" s="750">
        <v>0</v>
      </c>
      <c r="DC38" s="750">
        <v>22</v>
      </c>
      <c r="DD38" s="750" t="s">
        <v>569</v>
      </c>
      <c r="DE38" s="750" t="s">
        <v>569</v>
      </c>
      <c r="DF38" s="750" t="s">
        <v>569</v>
      </c>
      <c r="DG38" s="750" t="s">
        <v>569</v>
      </c>
      <c r="DH38" s="750" t="s">
        <v>569</v>
      </c>
      <c r="DI38" s="750" t="s">
        <v>569</v>
      </c>
      <c r="DJ38" s="750" t="s">
        <v>569</v>
      </c>
      <c r="DK38" s="750" t="s">
        <v>569</v>
      </c>
      <c r="DL38" s="750" t="s">
        <v>569</v>
      </c>
      <c r="DM38" s="750" t="s">
        <v>569</v>
      </c>
      <c r="DN38" s="750" t="s">
        <v>569</v>
      </c>
      <c r="DO38" s="750" t="s">
        <v>569</v>
      </c>
      <c r="DP38" s="750" t="s">
        <v>569</v>
      </c>
      <c r="DQ38" s="750" t="s">
        <v>569</v>
      </c>
      <c r="DR38" s="750" t="s">
        <v>569</v>
      </c>
      <c r="DS38" s="750" t="s">
        <v>569</v>
      </c>
      <c r="DT38" s="751">
        <v>325246</v>
      </c>
      <c r="DU38" s="750">
        <v>0</v>
      </c>
      <c r="DV38" s="750">
        <v>-1539</v>
      </c>
      <c r="DW38" s="750">
        <v>0</v>
      </c>
      <c r="DX38" s="750">
        <v>0</v>
      </c>
      <c r="DY38" s="750">
        <v>-2020</v>
      </c>
      <c r="DZ38" s="750">
        <v>-5851</v>
      </c>
      <c r="EA38" s="750">
        <v>32</v>
      </c>
      <c r="EB38" s="750">
        <v>78</v>
      </c>
      <c r="EC38" s="749">
        <v>-9300</v>
      </c>
      <c r="ED38" s="751">
        <v>315946</v>
      </c>
      <c r="EE38" s="750">
        <v>1605</v>
      </c>
      <c r="EF38" s="750">
        <v>82624</v>
      </c>
      <c r="EG38" s="750">
        <v>84229</v>
      </c>
      <c r="EH38" s="751">
        <v>74929</v>
      </c>
      <c r="EI38" s="751">
        <v>400175</v>
      </c>
      <c r="EJ38" s="750">
        <v>-23779</v>
      </c>
      <c r="EK38" s="750">
        <v>-24845</v>
      </c>
      <c r="EL38" s="750">
        <v>-1371</v>
      </c>
      <c r="EM38" s="750">
        <v>-49995</v>
      </c>
      <c r="EN38" s="751">
        <v>24934</v>
      </c>
      <c r="EO38" s="751">
        <v>350180</v>
      </c>
    </row>
    <row r="39" spans="2:145" x14ac:dyDescent="0.25">
      <c r="B39" s="758" t="s">
        <v>48</v>
      </c>
      <c r="C39" s="759" t="str">
        <v>鋼材</v>
      </c>
      <c r="D39" s="743">
        <v>34</v>
      </c>
      <c r="E39" s="744">
        <v>0</v>
      </c>
      <c r="F39" s="744">
        <v>1</v>
      </c>
      <c r="G39" s="744">
        <v>0</v>
      </c>
      <c r="H39" s="744">
        <v>0</v>
      </c>
      <c r="I39" s="744">
        <v>27</v>
      </c>
      <c r="J39" s="744">
        <v>38</v>
      </c>
      <c r="K39" s="744">
        <v>468</v>
      </c>
      <c r="L39" s="744">
        <v>0</v>
      </c>
      <c r="M39" s="744">
        <v>0</v>
      </c>
      <c r="N39" s="744">
        <v>0</v>
      </c>
      <c r="O39" s="744">
        <v>0</v>
      </c>
      <c r="P39" s="744">
        <v>0</v>
      </c>
      <c r="Q39" s="744">
        <v>0</v>
      </c>
      <c r="R39" s="744">
        <v>0</v>
      </c>
      <c r="S39" s="744">
        <v>8</v>
      </c>
      <c r="T39" s="744">
        <v>30</v>
      </c>
      <c r="U39" s="744">
        <v>446</v>
      </c>
      <c r="V39" s="744">
        <v>0</v>
      </c>
      <c r="W39" s="744">
        <v>0</v>
      </c>
      <c r="X39" s="744">
        <v>0</v>
      </c>
      <c r="Y39" s="744">
        <v>0</v>
      </c>
      <c r="Z39" s="744">
        <v>0</v>
      </c>
      <c r="AA39" s="744">
        <v>0</v>
      </c>
      <c r="AB39" s="744">
        <v>0</v>
      </c>
      <c r="AC39" s="744">
        <v>0</v>
      </c>
      <c r="AD39" s="744">
        <v>0</v>
      </c>
      <c r="AE39" s="744">
        <v>99</v>
      </c>
      <c r="AF39" s="744">
        <v>40</v>
      </c>
      <c r="AG39" s="744">
        <v>0</v>
      </c>
      <c r="AH39" s="744">
        <v>0</v>
      </c>
      <c r="AI39" s="744">
        <v>2191</v>
      </c>
      <c r="AJ39" s="744">
        <v>0</v>
      </c>
      <c r="AK39" s="744">
        <v>117</v>
      </c>
      <c r="AL39" s="744">
        <v>0</v>
      </c>
      <c r="AM39" s="744">
        <v>11096</v>
      </c>
      <c r="AN39" s="744">
        <v>301</v>
      </c>
      <c r="AO39" s="744">
        <v>13163</v>
      </c>
      <c r="AP39" s="744">
        <v>0</v>
      </c>
      <c r="AQ39" s="744">
        <v>0</v>
      </c>
      <c r="AR39" s="744">
        <v>23720</v>
      </c>
      <c r="AS39" s="744">
        <v>8894</v>
      </c>
      <c r="AT39" s="744">
        <v>2936</v>
      </c>
      <c r="AU39" s="744">
        <v>5178</v>
      </c>
      <c r="AV39" s="744">
        <v>198</v>
      </c>
      <c r="AW39" s="744">
        <v>0</v>
      </c>
      <c r="AX39" s="744">
        <v>541</v>
      </c>
      <c r="AY39" s="744">
        <v>5201</v>
      </c>
      <c r="AZ39" s="744">
        <v>105</v>
      </c>
      <c r="BA39" s="744">
        <v>13</v>
      </c>
      <c r="BB39" s="744">
        <v>44</v>
      </c>
      <c r="BC39" s="744">
        <v>145</v>
      </c>
      <c r="BD39" s="744">
        <v>4</v>
      </c>
      <c r="BE39" s="744">
        <v>1743</v>
      </c>
      <c r="BF39" s="744">
        <v>4767</v>
      </c>
      <c r="BG39" s="744">
        <v>7003</v>
      </c>
      <c r="BH39" s="744">
        <v>234</v>
      </c>
      <c r="BI39" s="744">
        <v>170</v>
      </c>
      <c r="BJ39" s="744">
        <v>0</v>
      </c>
      <c r="BK39" s="744">
        <v>19710</v>
      </c>
      <c r="BL39" s="744">
        <v>3440</v>
      </c>
      <c r="BM39" s="744">
        <v>20365</v>
      </c>
      <c r="BN39" s="744">
        <v>10961</v>
      </c>
      <c r="BO39" s="744">
        <v>0</v>
      </c>
      <c r="BP39" s="744">
        <v>0</v>
      </c>
      <c r="BQ39" s="744">
        <v>0</v>
      </c>
      <c r="BR39" s="744">
        <v>0</v>
      </c>
      <c r="BS39" s="744">
        <v>0</v>
      </c>
      <c r="BT39" s="744">
        <v>0</v>
      </c>
      <c r="BU39" s="744">
        <v>0</v>
      </c>
      <c r="BV39" s="744">
        <v>0</v>
      </c>
      <c r="BW39" s="744">
        <v>0</v>
      </c>
      <c r="BX39" s="744">
        <v>0</v>
      </c>
      <c r="BY39" s="744">
        <v>0</v>
      </c>
      <c r="BZ39" s="744">
        <v>0</v>
      </c>
      <c r="CA39" s="744">
        <v>0</v>
      </c>
      <c r="CB39" s="744">
        <v>0</v>
      </c>
      <c r="CC39" s="744">
        <v>0</v>
      </c>
      <c r="CD39" s="744">
        <v>104</v>
      </c>
      <c r="CE39" s="744">
        <v>0</v>
      </c>
      <c r="CF39" s="744">
        <v>0</v>
      </c>
      <c r="CG39" s="744">
        <v>0</v>
      </c>
      <c r="CH39" s="744">
        <v>0</v>
      </c>
      <c r="CI39" s="744">
        <v>0</v>
      </c>
      <c r="CJ39" s="744">
        <v>0</v>
      </c>
      <c r="CK39" s="744">
        <v>7</v>
      </c>
      <c r="CL39" s="744">
        <v>0</v>
      </c>
      <c r="CM39" s="744">
        <v>0</v>
      </c>
      <c r="CN39" s="744">
        <v>0</v>
      </c>
      <c r="CO39" s="744">
        <v>0</v>
      </c>
      <c r="CP39" s="744">
        <v>0</v>
      </c>
      <c r="CQ39" s="744">
        <v>0</v>
      </c>
      <c r="CR39" s="744">
        <v>0</v>
      </c>
      <c r="CS39" s="744">
        <v>0</v>
      </c>
      <c r="CT39" s="744">
        <v>0</v>
      </c>
      <c r="CU39" s="744">
        <v>182</v>
      </c>
      <c r="CV39" s="744">
        <v>0</v>
      </c>
      <c r="CW39" s="744">
        <v>0</v>
      </c>
      <c r="CX39" s="744">
        <v>0</v>
      </c>
      <c r="CY39" s="744">
        <v>0</v>
      </c>
      <c r="CZ39" s="744">
        <v>0</v>
      </c>
      <c r="DA39" s="744">
        <v>30</v>
      </c>
      <c r="DB39" s="744">
        <v>0</v>
      </c>
      <c r="DC39" s="744">
        <v>1151</v>
      </c>
      <c r="DD39" s="744" t="s">
        <v>569</v>
      </c>
      <c r="DE39" s="744" t="s">
        <v>569</v>
      </c>
      <c r="DF39" s="744" t="s">
        <v>569</v>
      </c>
      <c r="DG39" s="744" t="s">
        <v>569</v>
      </c>
      <c r="DH39" s="744" t="s">
        <v>569</v>
      </c>
      <c r="DI39" s="744" t="s">
        <v>569</v>
      </c>
      <c r="DJ39" s="744" t="s">
        <v>569</v>
      </c>
      <c r="DK39" s="744" t="s">
        <v>569</v>
      </c>
      <c r="DL39" s="744" t="s">
        <v>569</v>
      </c>
      <c r="DM39" s="744" t="s">
        <v>569</v>
      </c>
      <c r="DN39" s="744" t="s">
        <v>569</v>
      </c>
      <c r="DO39" s="744" t="s">
        <v>569</v>
      </c>
      <c r="DP39" s="744" t="s">
        <v>569</v>
      </c>
      <c r="DQ39" s="744" t="s">
        <v>569</v>
      </c>
      <c r="DR39" s="744" t="s">
        <v>569</v>
      </c>
      <c r="DS39" s="744" t="s">
        <v>569</v>
      </c>
      <c r="DT39" s="745">
        <v>144905</v>
      </c>
      <c r="DU39" s="744">
        <v>0</v>
      </c>
      <c r="DV39" s="744">
        <v>0</v>
      </c>
      <c r="DW39" s="744">
        <v>0</v>
      </c>
      <c r="DX39" s="744">
        <v>0</v>
      </c>
      <c r="DY39" s="744">
        <v>0</v>
      </c>
      <c r="DZ39" s="744">
        <v>0</v>
      </c>
      <c r="EA39" s="744">
        <v>2808</v>
      </c>
      <c r="EB39" s="744">
        <v>614</v>
      </c>
      <c r="EC39" s="743">
        <v>3422</v>
      </c>
      <c r="ED39" s="745">
        <v>148327</v>
      </c>
      <c r="EE39" s="744">
        <v>24373</v>
      </c>
      <c r="EF39" s="744">
        <v>166851</v>
      </c>
      <c r="EG39" s="744">
        <v>191224</v>
      </c>
      <c r="EH39" s="745">
        <v>194646</v>
      </c>
      <c r="EI39" s="745">
        <v>339551</v>
      </c>
      <c r="EJ39" s="744">
        <v>-4556</v>
      </c>
      <c r="EK39" s="744">
        <v>-88174</v>
      </c>
      <c r="EL39" s="744">
        <v>-229</v>
      </c>
      <c r="EM39" s="744">
        <v>-92959</v>
      </c>
      <c r="EN39" s="745">
        <v>101687</v>
      </c>
      <c r="EO39" s="745">
        <v>246592</v>
      </c>
    </row>
    <row r="40" spans="2:145" x14ac:dyDescent="0.25">
      <c r="B40" s="758" t="s">
        <v>50</v>
      </c>
      <c r="C40" s="759" t="str">
        <v>鋳鍛造品</v>
      </c>
      <c r="D40" s="743">
        <v>0</v>
      </c>
      <c r="E40" s="744">
        <v>0</v>
      </c>
      <c r="F40" s="744">
        <v>0</v>
      </c>
      <c r="G40" s="744">
        <v>0</v>
      </c>
      <c r="H40" s="744">
        <v>0</v>
      </c>
      <c r="I40" s="744">
        <v>28</v>
      </c>
      <c r="J40" s="744">
        <v>4</v>
      </c>
      <c r="K40" s="744">
        <v>4</v>
      </c>
      <c r="L40" s="744">
        <v>0</v>
      </c>
      <c r="M40" s="744">
        <v>0</v>
      </c>
      <c r="N40" s="744">
        <v>0</v>
      </c>
      <c r="O40" s="744">
        <v>0</v>
      </c>
      <c r="P40" s="744">
        <v>0</v>
      </c>
      <c r="Q40" s="744">
        <v>0</v>
      </c>
      <c r="R40" s="744">
        <v>0</v>
      </c>
      <c r="S40" s="744">
        <v>0</v>
      </c>
      <c r="T40" s="744">
        <v>0</v>
      </c>
      <c r="U40" s="744">
        <v>11</v>
      </c>
      <c r="V40" s="744">
        <v>0</v>
      </c>
      <c r="W40" s="744">
        <v>0</v>
      </c>
      <c r="X40" s="744">
        <v>0</v>
      </c>
      <c r="Y40" s="744">
        <v>0</v>
      </c>
      <c r="Z40" s="744">
        <v>0</v>
      </c>
      <c r="AA40" s="744">
        <v>0</v>
      </c>
      <c r="AB40" s="744">
        <v>0</v>
      </c>
      <c r="AC40" s="744">
        <v>0</v>
      </c>
      <c r="AD40" s="744">
        <v>0</v>
      </c>
      <c r="AE40" s="744">
        <v>0</v>
      </c>
      <c r="AF40" s="744">
        <v>0</v>
      </c>
      <c r="AG40" s="744">
        <v>1</v>
      </c>
      <c r="AH40" s="744">
        <v>0</v>
      </c>
      <c r="AI40" s="744">
        <v>27</v>
      </c>
      <c r="AJ40" s="744">
        <v>14</v>
      </c>
      <c r="AK40" s="744">
        <v>13</v>
      </c>
      <c r="AL40" s="744">
        <v>0</v>
      </c>
      <c r="AM40" s="744">
        <v>0</v>
      </c>
      <c r="AN40" s="744">
        <v>3</v>
      </c>
      <c r="AO40" s="744">
        <v>0</v>
      </c>
      <c r="AP40" s="744">
        <v>0</v>
      </c>
      <c r="AQ40" s="744">
        <v>0</v>
      </c>
      <c r="AR40" s="744">
        <v>2413</v>
      </c>
      <c r="AS40" s="744">
        <v>768</v>
      </c>
      <c r="AT40" s="744">
        <v>566</v>
      </c>
      <c r="AU40" s="744">
        <v>2275</v>
      </c>
      <c r="AV40" s="744">
        <v>36</v>
      </c>
      <c r="AW40" s="744">
        <v>0</v>
      </c>
      <c r="AX40" s="744">
        <v>43</v>
      </c>
      <c r="AY40" s="744">
        <v>2343</v>
      </c>
      <c r="AZ40" s="744">
        <v>3</v>
      </c>
      <c r="BA40" s="744">
        <v>7</v>
      </c>
      <c r="BB40" s="744">
        <v>3</v>
      </c>
      <c r="BC40" s="744">
        <v>15</v>
      </c>
      <c r="BD40" s="744">
        <v>4</v>
      </c>
      <c r="BE40" s="744">
        <v>12</v>
      </c>
      <c r="BF40" s="744">
        <v>4909</v>
      </c>
      <c r="BG40" s="744">
        <v>613</v>
      </c>
      <c r="BH40" s="744">
        <v>86</v>
      </c>
      <c r="BI40" s="744">
        <v>41</v>
      </c>
      <c r="BJ40" s="744">
        <v>0</v>
      </c>
      <c r="BK40" s="744">
        <v>253</v>
      </c>
      <c r="BL40" s="744">
        <v>67</v>
      </c>
      <c r="BM40" s="744">
        <v>1307</v>
      </c>
      <c r="BN40" s="744">
        <v>2478</v>
      </c>
      <c r="BO40" s="744">
        <v>0</v>
      </c>
      <c r="BP40" s="744">
        <v>0</v>
      </c>
      <c r="BQ40" s="744">
        <v>129</v>
      </c>
      <c r="BR40" s="744">
        <v>0</v>
      </c>
      <c r="BS40" s="744">
        <v>0</v>
      </c>
      <c r="BT40" s="744">
        <v>0</v>
      </c>
      <c r="BU40" s="744">
        <v>0</v>
      </c>
      <c r="BV40" s="744">
        <v>0</v>
      </c>
      <c r="BW40" s="744">
        <v>0</v>
      </c>
      <c r="BX40" s="744">
        <v>0</v>
      </c>
      <c r="BY40" s="744">
        <v>0</v>
      </c>
      <c r="BZ40" s="744">
        <v>1</v>
      </c>
      <c r="CA40" s="744">
        <v>0</v>
      </c>
      <c r="CB40" s="744">
        <v>0</v>
      </c>
      <c r="CC40" s="744">
        <v>0</v>
      </c>
      <c r="CD40" s="744">
        <v>0</v>
      </c>
      <c r="CE40" s="744">
        <v>0</v>
      </c>
      <c r="CF40" s="744">
        <v>0</v>
      </c>
      <c r="CG40" s="744">
        <v>0</v>
      </c>
      <c r="CH40" s="744">
        <v>0</v>
      </c>
      <c r="CI40" s="744">
        <v>0</v>
      </c>
      <c r="CJ40" s="744">
        <v>0</v>
      </c>
      <c r="CK40" s="744">
        <v>4</v>
      </c>
      <c r="CL40" s="744">
        <v>0</v>
      </c>
      <c r="CM40" s="744">
        <v>0</v>
      </c>
      <c r="CN40" s="744">
        <v>1</v>
      </c>
      <c r="CO40" s="744">
        <v>0</v>
      </c>
      <c r="CP40" s="744">
        <v>3</v>
      </c>
      <c r="CQ40" s="744">
        <v>3</v>
      </c>
      <c r="CR40" s="744">
        <v>1</v>
      </c>
      <c r="CS40" s="744">
        <v>0</v>
      </c>
      <c r="CT40" s="744">
        <v>0</v>
      </c>
      <c r="CU40" s="744">
        <v>0</v>
      </c>
      <c r="CV40" s="744">
        <v>0</v>
      </c>
      <c r="CW40" s="744">
        <v>5</v>
      </c>
      <c r="CX40" s="744">
        <v>23</v>
      </c>
      <c r="CY40" s="744">
        <v>0</v>
      </c>
      <c r="CZ40" s="744">
        <v>1</v>
      </c>
      <c r="DA40" s="744">
        <v>8</v>
      </c>
      <c r="DB40" s="744">
        <v>1</v>
      </c>
      <c r="DC40" s="744">
        <v>561</v>
      </c>
      <c r="DD40" s="744" t="s">
        <v>569</v>
      </c>
      <c r="DE40" s="744" t="s">
        <v>569</v>
      </c>
      <c r="DF40" s="744" t="s">
        <v>569</v>
      </c>
      <c r="DG40" s="744" t="s">
        <v>569</v>
      </c>
      <c r="DH40" s="744" t="s">
        <v>569</v>
      </c>
      <c r="DI40" s="744" t="s">
        <v>569</v>
      </c>
      <c r="DJ40" s="744" t="s">
        <v>569</v>
      </c>
      <c r="DK40" s="744" t="s">
        <v>569</v>
      </c>
      <c r="DL40" s="744" t="s">
        <v>569</v>
      </c>
      <c r="DM40" s="744" t="s">
        <v>569</v>
      </c>
      <c r="DN40" s="744" t="s">
        <v>569</v>
      </c>
      <c r="DO40" s="744" t="s">
        <v>569</v>
      </c>
      <c r="DP40" s="744" t="s">
        <v>569</v>
      </c>
      <c r="DQ40" s="744" t="s">
        <v>569</v>
      </c>
      <c r="DR40" s="744" t="s">
        <v>569</v>
      </c>
      <c r="DS40" s="744" t="s">
        <v>569</v>
      </c>
      <c r="DT40" s="745">
        <v>19088</v>
      </c>
      <c r="DU40" s="744">
        <v>0</v>
      </c>
      <c r="DV40" s="744">
        <v>3</v>
      </c>
      <c r="DW40" s="744">
        <v>0</v>
      </c>
      <c r="DX40" s="744">
        <v>0</v>
      </c>
      <c r="DY40" s="744">
        <v>0</v>
      </c>
      <c r="DZ40" s="744">
        <v>0</v>
      </c>
      <c r="EA40" s="744">
        <v>-3</v>
      </c>
      <c r="EB40" s="744">
        <v>0</v>
      </c>
      <c r="EC40" s="743">
        <v>0</v>
      </c>
      <c r="ED40" s="745">
        <v>19088</v>
      </c>
      <c r="EE40" s="744">
        <v>9</v>
      </c>
      <c r="EF40" s="744">
        <v>31172</v>
      </c>
      <c r="EG40" s="744">
        <v>31181</v>
      </c>
      <c r="EH40" s="745">
        <v>31181</v>
      </c>
      <c r="EI40" s="745">
        <v>50269</v>
      </c>
      <c r="EJ40" s="744">
        <v>-219</v>
      </c>
      <c r="EK40" s="744">
        <v>-12755</v>
      </c>
      <c r="EL40" s="744">
        <v>-11</v>
      </c>
      <c r="EM40" s="744">
        <v>-12985</v>
      </c>
      <c r="EN40" s="745">
        <v>18196</v>
      </c>
      <c r="EO40" s="745">
        <v>37284</v>
      </c>
    </row>
    <row r="41" spans="2:145" x14ac:dyDescent="0.25">
      <c r="B41" s="758" t="s">
        <v>52</v>
      </c>
      <c r="C41" s="759" t="str">
        <v>その他の鉄鋼製品</v>
      </c>
      <c r="D41" s="743">
        <v>0</v>
      </c>
      <c r="E41" s="744">
        <v>0</v>
      </c>
      <c r="F41" s="744">
        <v>0</v>
      </c>
      <c r="G41" s="744">
        <v>0</v>
      </c>
      <c r="H41" s="744">
        <v>0</v>
      </c>
      <c r="I41" s="744">
        <v>0</v>
      </c>
      <c r="J41" s="744">
        <v>0</v>
      </c>
      <c r="K41" s="744">
        <v>0</v>
      </c>
      <c r="L41" s="744">
        <v>0</v>
      </c>
      <c r="M41" s="744">
        <v>0</v>
      </c>
      <c r="N41" s="744">
        <v>0</v>
      </c>
      <c r="O41" s="744">
        <v>0</v>
      </c>
      <c r="P41" s="744">
        <v>0</v>
      </c>
      <c r="Q41" s="744">
        <v>0</v>
      </c>
      <c r="R41" s="744">
        <v>0</v>
      </c>
      <c r="S41" s="744">
        <v>0</v>
      </c>
      <c r="T41" s="744">
        <v>2</v>
      </c>
      <c r="U41" s="744">
        <v>654</v>
      </c>
      <c r="V41" s="744">
        <v>0</v>
      </c>
      <c r="W41" s="744">
        <v>0</v>
      </c>
      <c r="X41" s="744">
        <v>0</v>
      </c>
      <c r="Y41" s="744">
        <v>0</v>
      </c>
      <c r="Z41" s="744">
        <v>0</v>
      </c>
      <c r="AA41" s="744">
        <v>0</v>
      </c>
      <c r="AB41" s="744">
        <v>0</v>
      </c>
      <c r="AC41" s="744">
        <v>0</v>
      </c>
      <c r="AD41" s="744">
        <v>0</v>
      </c>
      <c r="AE41" s="744">
        <v>11</v>
      </c>
      <c r="AF41" s="744">
        <v>0</v>
      </c>
      <c r="AG41" s="744">
        <v>0</v>
      </c>
      <c r="AH41" s="744">
        <v>0</v>
      </c>
      <c r="AI41" s="744">
        <v>307</v>
      </c>
      <c r="AJ41" s="744">
        <v>1</v>
      </c>
      <c r="AK41" s="744">
        <v>123</v>
      </c>
      <c r="AL41" s="744">
        <v>14</v>
      </c>
      <c r="AM41" s="744">
        <v>0</v>
      </c>
      <c r="AN41" s="744">
        <v>2</v>
      </c>
      <c r="AO41" s="744">
        <v>0</v>
      </c>
      <c r="AP41" s="744">
        <v>0</v>
      </c>
      <c r="AQ41" s="744">
        <v>34</v>
      </c>
      <c r="AR41" s="744">
        <v>13607</v>
      </c>
      <c r="AS41" s="744">
        <v>7119</v>
      </c>
      <c r="AT41" s="744">
        <v>745</v>
      </c>
      <c r="AU41" s="744">
        <v>1898</v>
      </c>
      <c r="AV41" s="744">
        <v>52</v>
      </c>
      <c r="AW41" s="744">
        <v>9</v>
      </c>
      <c r="AX41" s="744">
        <v>313</v>
      </c>
      <c r="AY41" s="744">
        <v>2227</v>
      </c>
      <c r="AZ41" s="744">
        <v>92</v>
      </c>
      <c r="BA41" s="744">
        <v>0</v>
      </c>
      <c r="BB41" s="744">
        <v>18</v>
      </c>
      <c r="BC41" s="744">
        <v>768</v>
      </c>
      <c r="BD41" s="744">
        <v>3</v>
      </c>
      <c r="BE41" s="744">
        <v>146</v>
      </c>
      <c r="BF41" s="744">
        <v>2391</v>
      </c>
      <c r="BG41" s="744">
        <v>1837</v>
      </c>
      <c r="BH41" s="744">
        <v>352</v>
      </c>
      <c r="BI41" s="744">
        <v>83</v>
      </c>
      <c r="BJ41" s="744">
        <v>0</v>
      </c>
      <c r="BK41" s="744">
        <v>238</v>
      </c>
      <c r="BL41" s="744">
        <v>203</v>
      </c>
      <c r="BM41" s="744">
        <v>397</v>
      </c>
      <c r="BN41" s="744">
        <v>34</v>
      </c>
      <c r="BO41" s="744">
        <v>0</v>
      </c>
      <c r="BP41" s="744">
        <v>0</v>
      </c>
      <c r="BQ41" s="744">
        <v>0</v>
      </c>
      <c r="BR41" s="744">
        <v>0</v>
      </c>
      <c r="BS41" s="744">
        <v>0</v>
      </c>
      <c r="BT41" s="744">
        <v>0</v>
      </c>
      <c r="BU41" s="744">
        <v>0</v>
      </c>
      <c r="BV41" s="744">
        <v>0</v>
      </c>
      <c r="BW41" s="744">
        <v>0</v>
      </c>
      <c r="BX41" s="744">
        <v>0</v>
      </c>
      <c r="BY41" s="744">
        <v>0</v>
      </c>
      <c r="BZ41" s="744">
        <v>0</v>
      </c>
      <c r="CA41" s="744">
        <v>0</v>
      </c>
      <c r="CB41" s="744">
        <v>0</v>
      </c>
      <c r="CC41" s="744">
        <v>0</v>
      </c>
      <c r="CD41" s="744">
        <v>0</v>
      </c>
      <c r="CE41" s="744">
        <v>0</v>
      </c>
      <c r="CF41" s="744">
        <v>0</v>
      </c>
      <c r="CG41" s="744">
        <v>0</v>
      </c>
      <c r="CH41" s="744">
        <v>0</v>
      </c>
      <c r="CI41" s="744">
        <v>0</v>
      </c>
      <c r="CJ41" s="744">
        <v>0</v>
      </c>
      <c r="CK41" s="744">
        <v>91</v>
      </c>
      <c r="CL41" s="744">
        <v>0</v>
      </c>
      <c r="CM41" s="744">
        <v>0</v>
      </c>
      <c r="CN41" s="744">
        <v>0</v>
      </c>
      <c r="CO41" s="744">
        <v>0</v>
      </c>
      <c r="CP41" s="744">
        <v>0</v>
      </c>
      <c r="CQ41" s="744">
        <v>0</v>
      </c>
      <c r="CR41" s="744">
        <v>0</v>
      </c>
      <c r="CS41" s="744">
        <v>0</v>
      </c>
      <c r="CT41" s="744">
        <v>0</v>
      </c>
      <c r="CU41" s="744">
        <v>190</v>
      </c>
      <c r="CV41" s="744">
        <v>0</v>
      </c>
      <c r="CW41" s="744">
        <v>0</v>
      </c>
      <c r="CX41" s="744">
        <v>0</v>
      </c>
      <c r="CY41" s="744">
        <v>0</v>
      </c>
      <c r="CZ41" s="744">
        <v>0</v>
      </c>
      <c r="DA41" s="744">
        <v>0</v>
      </c>
      <c r="DB41" s="744">
        <v>0</v>
      </c>
      <c r="DC41" s="744">
        <v>661</v>
      </c>
      <c r="DD41" s="744" t="s">
        <v>569</v>
      </c>
      <c r="DE41" s="744" t="s">
        <v>569</v>
      </c>
      <c r="DF41" s="744" t="s">
        <v>569</v>
      </c>
      <c r="DG41" s="744" t="s">
        <v>569</v>
      </c>
      <c r="DH41" s="744" t="s">
        <v>569</v>
      </c>
      <c r="DI41" s="744" t="s">
        <v>569</v>
      </c>
      <c r="DJ41" s="744" t="s">
        <v>569</v>
      </c>
      <c r="DK41" s="744" t="s">
        <v>569</v>
      </c>
      <c r="DL41" s="744" t="s">
        <v>569</v>
      </c>
      <c r="DM41" s="744" t="s">
        <v>569</v>
      </c>
      <c r="DN41" s="744" t="s">
        <v>569</v>
      </c>
      <c r="DO41" s="744" t="s">
        <v>569</v>
      </c>
      <c r="DP41" s="744" t="s">
        <v>569</v>
      </c>
      <c r="DQ41" s="744" t="s">
        <v>569</v>
      </c>
      <c r="DR41" s="744" t="s">
        <v>569</v>
      </c>
      <c r="DS41" s="744" t="s">
        <v>569</v>
      </c>
      <c r="DT41" s="745">
        <v>34622</v>
      </c>
      <c r="DU41" s="744">
        <v>0</v>
      </c>
      <c r="DV41" s="744">
        <v>0</v>
      </c>
      <c r="DW41" s="744">
        <v>0</v>
      </c>
      <c r="DX41" s="744">
        <v>0</v>
      </c>
      <c r="DY41" s="744">
        <v>0</v>
      </c>
      <c r="DZ41" s="744">
        <v>0</v>
      </c>
      <c r="EA41" s="744">
        <v>-443</v>
      </c>
      <c r="EB41" s="744">
        <v>0</v>
      </c>
      <c r="EC41" s="743">
        <v>-443</v>
      </c>
      <c r="ED41" s="745">
        <v>34179</v>
      </c>
      <c r="EE41" s="744">
        <v>0</v>
      </c>
      <c r="EF41" s="744">
        <v>0</v>
      </c>
      <c r="EG41" s="744">
        <v>0</v>
      </c>
      <c r="EH41" s="745">
        <v>-443</v>
      </c>
      <c r="EI41" s="745">
        <v>34179</v>
      </c>
      <c r="EJ41" s="744">
        <v>-2440</v>
      </c>
      <c r="EK41" s="744">
        <v>-9146</v>
      </c>
      <c r="EL41" s="744">
        <v>-122</v>
      </c>
      <c r="EM41" s="744">
        <v>-11708</v>
      </c>
      <c r="EN41" s="745">
        <v>-12151</v>
      </c>
      <c r="EO41" s="745">
        <v>22471</v>
      </c>
    </row>
    <row r="42" spans="2:145" x14ac:dyDescent="0.25">
      <c r="B42" s="758" t="s">
        <v>54</v>
      </c>
      <c r="C42" s="759" t="str">
        <v>非鉄金属製錬・精製</v>
      </c>
      <c r="D42" s="743">
        <v>0</v>
      </c>
      <c r="E42" s="744">
        <v>0</v>
      </c>
      <c r="F42" s="744">
        <v>0</v>
      </c>
      <c r="G42" s="744">
        <v>0</v>
      </c>
      <c r="H42" s="744">
        <v>0</v>
      </c>
      <c r="I42" s="744">
        <v>0</v>
      </c>
      <c r="J42" s="744">
        <v>0</v>
      </c>
      <c r="K42" s="744">
        <v>0</v>
      </c>
      <c r="L42" s="744">
        <v>0</v>
      </c>
      <c r="M42" s="744">
        <v>0</v>
      </c>
      <c r="N42" s="744">
        <v>0</v>
      </c>
      <c r="O42" s="744">
        <v>0</v>
      </c>
      <c r="P42" s="744">
        <v>0</v>
      </c>
      <c r="Q42" s="744">
        <v>0</v>
      </c>
      <c r="R42" s="744">
        <v>0</v>
      </c>
      <c r="S42" s="744">
        <v>0</v>
      </c>
      <c r="T42" s="744">
        <v>2</v>
      </c>
      <c r="U42" s="744">
        <v>8</v>
      </c>
      <c r="V42" s="744">
        <v>0</v>
      </c>
      <c r="W42" s="744">
        <v>0</v>
      </c>
      <c r="X42" s="744">
        <v>-44</v>
      </c>
      <c r="Y42" s="744">
        <v>0</v>
      </c>
      <c r="Z42" s="744">
        <v>341</v>
      </c>
      <c r="AA42" s="744">
        <v>1</v>
      </c>
      <c r="AB42" s="744">
        <v>0</v>
      </c>
      <c r="AC42" s="744">
        <v>140</v>
      </c>
      <c r="AD42" s="744">
        <v>0</v>
      </c>
      <c r="AE42" s="744">
        <v>37</v>
      </c>
      <c r="AF42" s="744">
        <v>0</v>
      </c>
      <c r="AG42" s="744">
        <v>0</v>
      </c>
      <c r="AH42" s="744">
        <v>26</v>
      </c>
      <c r="AI42" s="744">
        <v>0</v>
      </c>
      <c r="AJ42" s="744">
        <v>214</v>
      </c>
      <c r="AK42" s="744">
        <v>243</v>
      </c>
      <c r="AL42" s="744">
        <v>2250</v>
      </c>
      <c r="AM42" s="744">
        <v>271</v>
      </c>
      <c r="AN42" s="744">
        <v>16</v>
      </c>
      <c r="AO42" s="744">
        <v>-4</v>
      </c>
      <c r="AP42" s="744">
        <v>2680</v>
      </c>
      <c r="AQ42" s="744">
        <v>7229</v>
      </c>
      <c r="AR42" s="744">
        <v>27</v>
      </c>
      <c r="AS42" s="744">
        <v>1442</v>
      </c>
      <c r="AT42" s="744">
        <v>21</v>
      </c>
      <c r="AU42" s="744">
        <v>82</v>
      </c>
      <c r="AV42" s="744">
        <v>141</v>
      </c>
      <c r="AW42" s="744">
        <v>1039</v>
      </c>
      <c r="AX42" s="744">
        <v>2006</v>
      </c>
      <c r="AY42" s="744">
        <v>784</v>
      </c>
      <c r="AZ42" s="744">
        <v>2</v>
      </c>
      <c r="BA42" s="744">
        <v>2</v>
      </c>
      <c r="BB42" s="744">
        <v>54</v>
      </c>
      <c r="BC42" s="744">
        <v>105</v>
      </c>
      <c r="BD42" s="744">
        <v>0</v>
      </c>
      <c r="BE42" s="744">
        <v>-7</v>
      </c>
      <c r="BF42" s="744">
        <v>1068</v>
      </c>
      <c r="BG42" s="744">
        <v>35</v>
      </c>
      <c r="BH42" s="744">
        <v>29</v>
      </c>
      <c r="BI42" s="744">
        <v>402</v>
      </c>
      <c r="BJ42" s="744">
        <v>0</v>
      </c>
      <c r="BK42" s="744">
        <v>56</v>
      </c>
      <c r="BL42" s="744">
        <v>0</v>
      </c>
      <c r="BM42" s="744">
        <v>-2</v>
      </c>
      <c r="BN42" s="744">
        <v>-2</v>
      </c>
      <c r="BO42" s="744">
        <v>13</v>
      </c>
      <c r="BP42" s="744">
        <v>0</v>
      </c>
      <c r="BQ42" s="744">
        <v>4</v>
      </c>
      <c r="BR42" s="744">
        <v>0</v>
      </c>
      <c r="BS42" s="744">
        <v>0</v>
      </c>
      <c r="BT42" s="744">
        <v>0</v>
      </c>
      <c r="BU42" s="744">
        <v>0</v>
      </c>
      <c r="BV42" s="744">
        <v>0</v>
      </c>
      <c r="BW42" s="744">
        <v>0</v>
      </c>
      <c r="BX42" s="744">
        <v>0</v>
      </c>
      <c r="BY42" s="744">
        <v>0</v>
      </c>
      <c r="BZ42" s="744">
        <v>0</v>
      </c>
      <c r="CA42" s="744">
        <v>0</v>
      </c>
      <c r="CB42" s="744">
        <v>0</v>
      </c>
      <c r="CC42" s="744">
        <v>0</v>
      </c>
      <c r="CD42" s="744">
        <v>0</v>
      </c>
      <c r="CE42" s="744">
        <v>0</v>
      </c>
      <c r="CF42" s="744">
        <v>0</v>
      </c>
      <c r="CG42" s="744">
        <v>0</v>
      </c>
      <c r="CH42" s="744">
        <v>0</v>
      </c>
      <c r="CI42" s="744">
        <v>0</v>
      </c>
      <c r="CJ42" s="744">
        <v>38</v>
      </c>
      <c r="CK42" s="744">
        <v>3</v>
      </c>
      <c r="CL42" s="744">
        <v>0</v>
      </c>
      <c r="CM42" s="744">
        <v>4</v>
      </c>
      <c r="CN42" s="744">
        <v>0</v>
      </c>
      <c r="CO42" s="744">
        <v>0</v>
      </c>
      <c r="CP42" s="744">
        <v>0</v>
      </c>
      <c r="CQ42" s="744">
        <v>0</v>
      </c>
      <c r="CR42" s="744">
        <v>0</v>
      </c>
      <c r="CS42" s="744">
        <v>0</v>
      </c>
      <c r="CT42" s="744">
        <v>0</v>
      </c>
      <c r="CU42" s="744">
        <v>0</v>
      </c>
      <c r="CV42" s="744">
        <v>0</v>
      </c>
      <c r="CW42" s="744">
        <v>0</v>
      </c>
      <c r="CX42" s="744">
        <v>0</v>
      </c>
      <c r="CY42" s="744">
        <v>0</v>
      </c>
      <c r="CZ42" s="744">
        <v>0</v>
      </c>
      <c r="DA42" s="744">
        <v>10</v>
      </c>
      <c r="DB42" s="744">
        <v>0</v>
      </c>
      <c r="DC42" s="744">
        <v>499</v>
      </c>
      <c r="DD42" s="744" t="s">
        <v>569</v>
      </c>
      <c r="DE42" s="744" t="s">
        <v>569</v>
      </c>
      <c r="DF42" s="744" t="s">
        <v>569</v>
      </c>
      <c r="DG42" s="744" t="s">
        <v>569</v>
      </c>
      <c r="DH42" s="744" t="s">
        <v>569</v>
      </c>
      <c r="DI42" s="744" t="s">
        <v>569</v>
      </c>
      <c r="DJ42" s="744" t="s">
        <v>569</v>
      </c>
      <c r="DK42" s="744" t="s">
        <v>569</v>
      </c>
      <c r="DL42" s="744" t="s">
        <v>569</v>
      </c>
      <c r="DM42" s="744" t="s">
        <v>569</v>
      </c>
      <c r="DN42" s="744" t="s">
        <v>569</v>
      </c>
      <c r="DO42" s="744" t="s">
        <v>569</v>
      </c>
      <c r="DP42" s="744" t="s">
        <v>569</v>
      </c>
      <c r="DQ42" s="744" t="s">
        <v>569</v>
      </c>
      <c r="DR42" s="744" t="s">
        <v>569</v>
      </c>
      <c r="DS42" s="744" t="s">
        <v>569</v>
      </c>
      <c r="DT42" s="745">
        <v>21265</v>
      </c>
      <c r="DU42" s="744">
        <v>0</v>
      </c>
      <c r="DV42" s="744">
        <v>7992</v>
      </c>
      <c r="DW42" s="744">
        <v>0</v>
      </c>
      <c r="DX42" s="744">
        <v>0</v>
      </c>
      <c r="DY42" s="744">
        <v>0</v>
      </c>
      <c r="DZ42" s="744">
        <v>-568</v>
      </c>
      <c r="EA42" s="744">
        <v>-88</v>
      </c>
      <c r="EB42" s="744">
        <v>8</v>
      </c>
      <c r="EC42" s="743">
        <v>7344</v>
      </c>
      <c r="ED42" s="745">
        <v>28609</v>
      </c>
      <c r="EE42" s="744">
        <v>157</v>
      </c>
      <c r="EF42" s="744">
        <v>4827</v>
      </c>
      <c r="EG42" s="744">
        <v>4984</v>
      </c>
      <c r="EH42" s="745">
        <v>12328</v>
      </c>
      <c r="EI42" s="745">
        <v>33593</v>
      </c>
      <c r="EJ42" s="744">
        <v>-14703</v>
      </c>
      <c r="EK42" s="744">
        <v>-11888</v>
      </c>
      <c r="EL42" s="744">
        <v>-756</v>
      </c>
      <c r="EM42" s="744">
        <v>-27347</v>
      </c>
      <c r="EN42" s="745">
        <v>-15019</v>
      </c>
      <c r="EO42" s="745">
        <v>6246</v>
      </c>
    </row>
    <row r="43" spans="2:145" x14ac:dyDescent="0.25">
      <c r="B43" s="758" t="s">
        <v>56</v>
      </c>
      <c r="C43" s="759" t="str">
        <v>非鉄金属加工製品</v>
      </c>
      <c r="D43" s="743">
        <v>0</v>
      </c>
      <c r="E43" s="744">
        <v>0</v>
      </c>
      <c r="F43" s="744">
        <v>0</v>
      </c>
      <c r="G43" s="744">
        <v>0</v>
      </c>
      <c r="H43" s="744">
        <v>0</v>
      </c>
      <c r="I43" s="744">
        <v>0</v>
      </c>
      <c r="J43" s="744">
        <v>4</v>
      </c>
      <c r="K43" s="744">
        <v>126</v>
      </c>
      <c r="L43" s="744">
        <v>238</v>
      </c>
      <c r="M43" s="744">
        <v>183</v>
      </c>
      <c r="N43" s="744">
        <v>0</v>
      </c>
      <c r="O43" s="744">
        <v>1708</v>
      </c>
      <c r="P43" s="744">
        <v>679</v>
      </c>
      <c r="Q43" s="744">
        <v>0</v>
      </c>
      <c r="R43" s="744">
        <v>0</v>
      </c>
      <c r="S43" s="744">
        <v>0</v>
      </c>
      <c r="T43" s="744">
        <v>54</v>
      </c>
      <c r="U43" s="744">
        <v>318</v>
      </c>
      <c r="V43" s="744">
        <v>2</v>
      </c>
      <c r="W43" s="744">
        <v>36</v>
      </c>
      <c r="X43" s="744">
        <v>349</v>
      </c>
      <c r="Y43" s="744">
        <v>0</v>
      </c>
      <c r="Z43" s="744">
        <v>0</v>
      </c>
      <c r="AA43" s="744">
        <v>0</v>
      </c>
      <c r="AB43" s="744">
        <v>3</v>
      </c>
      <c r="AC43" s="744">
        <v>35</v>
      </c>
      <c r="AD43" s="744">
        <v>16</v>
      </c>
      <c r="AE43" s="744">
        <v>214</v>
      </c>
      <c r="AF43" s="744">
        <v>12</v>
      </c>
      <c r="AG43" s="744">
        <v>7</v>
      </c>
      <c r="AH43" s="744">
        <v>8</v>
      </c>
      <c r="AI43" s="744">
        <v>19</v>
      </c>
      <c r="AJ43" s="744">
        <v>12</v>
      </c>
      <c r="AK43" s="744">
        <v>104</v>
      </c>
      <c r="AL43" s="744">
        <v>0</v>
      </c>
      <c r="AM43" s="744">
        <v>8</v>
      </c>
      <c r="AN43" s="744">
        <v>0</v>
      </c>
      <c r="AO43" s="744">
        <v>0</v>
      </c>
      <c r="AP43" s="744">
        <v>25</v>
      </c>
      <c r="AQ43" s="744">
        <v>400</v>
      </c>
      <c r="AR43" s="744">
        <v>7141</v>
      </c>
      <c r="AS43" s="744">
        <v>3090</v>
      </c>
      <c r="AT43" s="744">
        <v>959</v>
      </c>
      <c r="AU43" s="744">
        <v>1193</v>
      </c>
      <c r="AV43" s="744">
        <v>244</v>
      </c>
      <c r="AW43" s="744">
        <v>891</v>
      </c>
      <c r="AX43" s="744">
        <v>4695</v>
      </c>
      <c r="AY43" s="744">
        <v>7804</v>
      </c>
      <c r="AZ43" s="744">
        <v>128</v>
      </c>
      <c r="BA43" s="744">
        <v>56</v>
      </c>
      <c r="BB43" s="744">
        <v>101</v>
      </c>
      <c r="BC43" s="744">
        <v>2935</v>
      </c>
      <c r="BD43" s="744">
        <v>35</v>
      </c>
      <c r="BE43" s="744">
        <v>209</v>
      </c>
      <c r="BF43" s="744">
        <v>5594</v>
      </c>
      <c r="BG43" s="744">
        <v>640</v>
      </c>
      <c r="BH43" s="744">
        <v>192</v>
      </c>
      <c r="BI43" s="744">
        <v>602</v>
      </c>
      <c r="BJ43" s="744">
        <v>0</v>
      </c>
      <c r="BK43" s="744">
        <v>6776</v>
      </c>
      <c r="BL43" s="744">
        <v>1720</v>
      </c>
      <c r="BM43" s="744">
        <v>2293</v>
      </c>
      <c r="BN43" s="744">
        <v>10280</v>
      </c>
      <c r="BO43" s="744">
        <v>1122</v>
      </c>
      <c r="BP43" s="744">
        <v>0</v>
      </c>
      <c r="BQ43" s="744">
        <v>52</v>
      </c>
      <c r="BR43" s="744">
        <v>2</v>
      </c>
      <c r="BS43" s="744">
        <v>67</v>
      </c>
      <c r="BT43" s="744">
        <v>0</v>
      </c>
      <c r="BU43" s="744">
        <v>0</v>
      </c>
      <c r="BV43" s="744">
        <v>0</v>
      </c>
      <c r="BW43" s="744">
        <v>0</v>
      </c>
      <c r="BX43" s="744">
        <v>0</v>
      </c>
      <c r="BY43" s="744">
        <v>0</v>
      </c>
      <c r="BZ43" s="744">
        <v>28</v>
      </c>
      <c r="CA43" s="744">
        <v>0</v>
      </c>
      <c r="CB43" s="744">
        <v>0</v>
      </c>
      <c r="CC43" s="744">
        <v>0</v>
      </c>
      <c r="CD43" s="744">
        <v>2</v>
      </c>
      <c r="CE43" s="744">
        <v>0</v>
      </c>
      <c r="CF43" s="744">
        <v>0</v>
      </c>
      <c r="CG43" s="744">
        <v>0</v>
      </c>
      <c r="CH43" s="744">
        <v>0</v>
      </c>
      <c r="CI43" s="744">
        <v>0</v>
      </c>
      <c r="CJ43" s="744">
        <v>103</v>
      </c>
      <c r="CK43" s="744">
        <v>755</v>
      </c>
      <c r="CL43" s="744">
        <v>0</v>
      </c>
      <c r="CM43" s="744">
        <v>10</v>
      </c>
      <c r="CN43" s="744">
        <v>4379</v>
      </c>
      <c r="CO43" s="744">
        <v>0</v>
      </c>
      <c r="CP43" s="744">
        <v>40</v>
      </c>
      <c r="CQ43" s="744">
        <v>152</v>
      </c>
      <c r="CR43" s="744">
        <v>48</v>
      </c>
      <c r="CS43" s="744">
        <v>0</v>
      </c>
      <c r="CT43" s="744">
        <v>0</v>
      </c>
      <c r="CU43" s="744">
        <v>1314</v>
      </c>
      <c r="CV43" s="744">
        <v>38</v>
      </c>
      <c r="CW43" s="744">
        <v>155</v>
      </c>
      <c r="CX43" s="744">
        <v>285</v>
      </c>
      <c r="CY43" s="744">
        <v>154</v>
      </c>
      <c r="CZ43" s="744">
        <v>0</v>
      </c>
      <c r="DA43" s="744">
        <v>105</v>
      </c>
      <c r="DB43" s="744">
        <v>48</v>
      </c>
      <c r="DC43" s="744">
        <v>1179</v>
      </c>
      <c r="DD43" s="744" t="s">
        <v>569</v>
      </c>
      <c r="DE43" s="744" t="s">
        <v>569</v>
      </c>
      <c r="DF43" s="744" t="s">
        <v>569</v>
      </c>
      <c r="DG43" s="744" t="s">
        <v>569</v>
      </c>
      <c r="DH43" s="744" t="s">
        <v>569</v>
      </c>
      <c r="DI43" s="744" t="s">
        <v>569</v>
      </c>
      <c r="DJ43" s="744" t="s">
        <v>569</v>
      </c>
      <c r="DK43" s="744" t="s">
        <v>569</v>
      </c>
      <c r="DL43" s="744" t="s">
        <v>569</v>
      </c>
      <c r="DM43" s="744" t="s">
        <v>569</v>
      </c>
      <c r="DN43" s="744" t="s">
        <v>569</v>
      </c>
      <c r="DO43" s="744" t="s">
        <v>569</v>
      </c>
      <c r="DP43" s="744" t="s">
        <v>569</v>
      </c>
      <c r="DQ43" s="744" t="s">
        <v>569</v>
      </c>
      <c r="DR43" s="744" t="s">
        <v>569</v>
      </c>
      <c r="DS43" s="744" t="s">
        <v>569</v>
      </c>
      <c r="DT43" s="745">
        <v>72176</v>
      </c>
      <c r="DU43" s="744">
        <v>49</v>
      </c>
      <c r="DV43" s="744">
        <v>637</v>
      </c>
      <c r="DW43" s="744">
        <v>0</v>
      </c>
      <c r="DX43" s="744">
        <v>0</v>
      </c>
      <c r="DY43" s="744">
        <v>0</v>
      </c>
      <c r="DZ43" s="744">
        <v>10994</v>
      </c>
      <c r="EA43" s="744">
        <v>-122</v>
      </c>
      <c r="EB43" s="744">
        <v>0</v>
      </c>
      <c r="EC43" s="743">
        <v>11558</v>
      </c>
      <c r="ED43" s="745">
        <v>83734</v>
      </c>
      <c r="EE43" s="744">
        <v>6</v>
      </c>
      <c r="EF43" s="744">
        <v>10104</v>
      </c>
      <c r="EG43" s="744">
        <v>10110</v>
      </c>
      <c r="EH43" s="745">
        <v>21668</v>
      </c>
      <c r="EI43" s="745">
        <v>93844</v>
      </c>
      <c r="EJ43" s="744">
        <v>-13007</v>
      </c>
      <c r="EK43" s="744">
        <v>-66175</v>
      </c>
      <c r="EL43" s="744">
        <v>-724</v>
      </c>
      <c r="EM43" s="744">
        <v>-79906</v>
      </c>
      <c r="EN43" s="745">
        <v>-58238</v>
      </c>
      <c r="EO43" s="745">
        <v>13938</v>
      </c>
    </row>
    <row r="44" spans="2:145" x14ac:dyDescent="0.25">
      <c r="B44" s="758" t="s">
        <v>58</v>
      </c>
      <c r="C44" s="760" t="str">
        <v>建設・建築用金属製品</v>
      </c>
      <c r="D44" s="746">
        <v>0</v>
      </c>
      <c r="E44" s="747">
        <v>0</v>
      </c>
      <c r="F44" s="747">
        <v>0</v>
      </c>
      <c r="G44" s="747">
        <v>0</v>
      </c>
      <c r="H44" s="747">
        <v>7</v>
      </c>
      <c r="I44" s="747">
        <v>91</v>
      </c>
      <c r="J44" s="747">
        <v>0</v>
      </c>
      <c r="K44" s="747">
        <v>44</v>
      </c>
      <c r="L44" s="747">
        <v>0</v>
      </c>
      <c r="M44" s="747">
        <v>0</v>
      </c>
      <c r="N44" s="747">
        <v>0</v>
      </c>
      <c r="O44" s="747">
        <v>0</v>
      </c>
      <c r="P44" s="747">
        <v>0</v>
      </c>
      <c r="Q44" s="747">
        <v>0</v>
      </c>
      <c r="R44" s="747">
        <v>0</v>
      </c>
      <c r="S44" s="747">
        <v>0</v>
      </c>
      <c r="T44" s="747">
        <v>3</v>
      </c>
      <c r="U44" s="747">
        <v>23</v>
      </c>
      <c r="V44" s="747">
        <v>0</v>
      </c>
      <c r="W44" s="747">
        <v>0</v>
      </c>
      <c r="X44" s="747">
        <v>0</v>
      </c>
      <c r="Y44" s="747">
        <v>0</v>
      </c>
      <c r="Z44" s="747">
        <v>0</v>
      </c>
      <c r="AA44" s="747">
        <v>0</v>
      </c>
      <c r="AB44" s="747">
        <v>0</v>
      </c>
      <c r="AC44" s="747">
        <v>0</v>
      </c>
      <c r="AD44" s="747">
        <v>0</v>
      </c>
      <c r="AE44" s="747">
        <v>0</v>
      </c>
      <c r="AF44" s="747">
        <v>0</v>
      </c>
      <c r="AG44" s="747">
        <v>0</v>
      </c>
      <c r="AH44" s="747">
        <v>0</v>
      </c>
      <c r="AI44" s="747">
        <v>5</v>
      </c>
      <c r="AJ44" s="747">
        <v>0</v>
      </c>
      <c r="AK44" s="747">
        <v>0</v>
      </c>
      <c r="AL44" s="747">
        <v>0</v>
      </c>
      <c r="AM44" s="747">
        <v>0</v>
      </c>
      <c r="AN44" s="747">
        <v>0</v>
      </c>
      <c r="AO44" s="747">
        <v>0</v>
      </c>
      <c r="AP44" s="747">
        <v>0</v>
      </c>
      <c r="AQ44" s="747">
        <v>0</v>
      </c>
      <c r="AR44" s="747">
        <v>2683</v>
      </c>
      <c r="AS44" s="747">
        <v>51</v>
      </c>
      <c r="AT44" s="747">
        <v>20</v>
      </c>
      <c r="AU44" s="747">
        <v>7</v>
      </c>
      <c r="AV44" s="747">
        <v>0</v>
      </c>
      <c r="AW44" s="747">
        <v>0</v>
      </c>
      <c r="AX44" s="747">
        <v>4</v>
      </c>
      <c r="AY44" s="747">
        <v>0</v>
      </c>
      <c r="AZ44" s="747">
        <v>0</v>
      </c>
      <c r="BA44" s="747">
        <v>0</v>
      </c>
      <c r="BB44" s="747">
        <v>0</v>
      </c>
      <c r="BC44" s="747">
        <v>4</v>
      </c>
      <c r="BD44" s="747">
        <v>0</v>
      </c>
      <c r="BE44" s="747">
        <v>0</v>
      </c>
      <c r="BF44" s="747">
        <v>0</v>
      </c>
      <c r="BG44" s="747">
        <v>375</v>
      </c>
      <c r="BH44" s="747">
        <v>78</v>
      </c>
      <c r="BI44" s="747">
        <v>272</v>
      </c>
      <c r="BJ44" s="747">
        <v>0</v>
      </c>
      <c r="BK44" s="747">
        <v>47377</v>
      </c>
      <c r="BL44" s="747">
        <v>22241</v>
      </c>
      <c r="BM44" s="747">
        <v>24857</v>
      </c>
      <c r="BN44" s="747">
        <v>18898</v>
      </c>
      <c r="BO44" s="747">
        <v>0</v>
      </c>
      <c r="BP44" s="747">
        <v>0</v>
      </c>
      <c r="BQ44" s="747">
        <v>0</v>
      </c>
      <c r="BR44" s="747">
        <v>0</v>
      </c>
      <c r="BS44" s="747">
        <v>0</v>
      </c>
      <c r="BT44" s="747">
        <v>0</v>
      </c>
      <c r="BU44" s="747">
        <v>0</v>
      </c>
      <c r="BV44" s="747">
        <v>51</v>
      </c>
      <c r="BW44" s="747">
        <v>18</v>
      </c>
      <c r="BX44" s="747">
        <v>3</v>
      </c>
      <c r="BY44" s="747">
        <v>0</v>
      </c>
      <c r="BZ44" s="747">
        <v>185</v>
      </c>
      <c r="CA44" s="747">
        <v>0</v>
      </c>
      <c r="CB44" s="747">
        <v>0</v>
      </c>
      <c r="CC44" s="747">
        <v>0</v>
      </c>
      <c r="CD44" s="747">
        <v>1</v>
      </c>
      <c r="CE44" s="747">
        <v>0</v>
      </c>
      <c r="CF44" s="747">
        <v>0</v>
      </c>
      <c r="CG44" s="747">
        <v>0</v>
      </c>
      <c r="CH44" s="747">
        <v>0</v>
      </c>
      <c r="CI44" s="747">
        <v>0</v>
      </c>
      <c r="CJ44" s="747">
        <v>0</v>
      </c>
      <c r="CK44" s="747">
        <v>1</v>
      </c>
      <c r="CL44" s="747">
        <v>0</v>
      </c>
      <c r="CM44" s="747">
        <v>0</v>
      </c>
      <c r="CN44" s="747">
        <v>0</v>
      </c>
      <c r="CO44" s="747">
        <v>0</v>
      </c>
      <c r="CP44" s="747">
        <v>0</v>
      </c>
      <c r="CQ44" s="747">
        <v>0</v>
      </c>
      <c r="CR44" s="747">
        <v>0</v>
      </c>
      <c r="CS44" s="747">
        <v>25</v>
      </c>
      <c r="CT44" s="747">
        <v>0</v>
      </c>
      <c r="CU44" s="747">
        <v>69</v>
      </c>
      <c r="CV44" s="747">
        <v>0</v>
      </c>
      <c r="CW44" s="747">
        <v>0</v>
      </c>
      <c r="CX44" s="747">
        <v>0</v>
      </c>
      <c r="CY44" s="747">
        <v>0</v>
      </c>
      <c r="CZ44" s="747">
        <v>0</v>
      </c>
      <c r="DA44" s="747">
        <v>0</v>
      </c>
      <c r="DB44" s="747">
        <v>0</v>
      </c>
      <c r="DC44" s="747">
        <v>183</v>
      </c>
      <c r="DD44" s="747" t="s">
        <v>569</v>
      </c>
      <c r="DE44" s="747" t="s">
        <v>569</v>
      </c>
      <c r="DF44" s="747" t="s">
        <v>569</v>
      </c>
      <c r="DG44" s="747" t="s">
        <v>569</v>
      </c>
      <c r="DH44" s="747" t="s">
        <v>569</v>
      </c>
      <c r="DI44" s="747" t="s">
        <v>569</v>
      </c>
      <c r="DJ44" s="747" t="s">
        <v>569</v>
      </c>
      <c r="DK44" s="747" t="s">
        <v>569</v>
      </c>
      <c r="DL44" s="747" t="s">
        <v>569</v>
      </c>
      <c r="DM44" s="747" t="s">
        <v>569</v>
      </c>
      <c r="DN44" s="747" t="s">
        <v>569</v>
      </c>
      <c r="DO44" s="747" t="s">
        <v>569</v>
      </c>
      <c r="DP44" s="747" t="s">
        <v>569</v>
      </c>
      <c r="DQ44" s="747" t="s">
        <v>569</v>
      </c>
      <c r="DR44" s="747" t="s">
        <v>569</v>
      </c>
      <c r="DS44" s="747" t="s">
        <v>569</v>
      </c>
      <c r="DT44" s="748">
        <v>117576</v>
      </c>
      <c r="DU44" s="747">
        <v>0</v>
      </c>
      <c r="DV44" s="747">
        <v>1238</v>
      </c>
      <c r="DW44" s="747">
        <v>16</v>
      </c>
      <c r="DX44" s="747">
        <v>0</v>
      </c>
      <c r="DY44" s="747">
        <v>37</v>
      </c>
      <c r="DZ44" s="747">
        <v>538</v>
      </c>
      <c r="EA44" s="747">
        <v>1050</v>
      </c>
      <c r="EB44" s="747">
        <v>6</v>
      </c>
      <c r="EC44" s="746">
        <v>2885</v>
      </c>
      <c r="ED44" s="748">
        <v>120461</v>
      </c>
      <c r="EE44" s="747">
        <v>332</v>
      </c>
      <c r="EF44" s="747">
        <v>30109</v>
      </c>
      <c r="EG44" s="747">
        <v>30441</v>
      </c>
      <c r="EH44" s="748">
        <v>33326</v>
      </c>
      <c r="EI44" s="748">
        <v>150902</v>
      </c>
      <c r="EJ44" s="747">
        <v>-6533</v>
      </c>
      <c r="EK44" s="747">
        <v>-34943</v>
      </c>
      <c r="EL44" s="747">
        <v>-335</v>
      </c>
      <c r="EM44" s="747">
        <v>-41811</v>
      </c>
      <c r="EN44" s="748">
        <v>-8485</v>
      </c>
      <c r="EO44" s="748">
        <v>109091</v>
      </c>
    </row>
    <row r="45" spans="2:145" x14ac:dyDescent="0.25">
      <c r="B45" s="758" t="s">
        <v>60</v>
      </c>
      <c r="C45" s="759" t="str">
        <v>その他の金属製品</v>
      </c>
      <c r="D45" s="743">
        <v>772</v>
      </c>
      <c r="E45" s="744">
        <v>15</v>
      </c>
      <c r="F45" s="744">
        <v>311</v>
      </c>
      <c r="G45" s="744">
        <v>3</v>
      </c>
      <c r="H45" s="744">
        <v>53</v>
      </c>
      <c r="I45" s="744">
        <v>354</v>
      </c>
      <c r="J45" s="744">
        <v>1272</v>
      </c>
      <c r="K45" s="744">
        <v>1246</v>
      </c>
      <c r="L45" s="744">
        <v>2184</v>
      </c>
      <c r="M45" s="744">
        <v>4300</v>
      </c>
      <c r="N45" s="744">
        <v>12</v>
      </c>
      <c r="O45" s="744">
        <v>2497</v>
      </c>
      <c r="P45" s="744">
        <v>7490</v>
      </c>
      <c r="Q45" s="744">
        <v>199</v>
      </c>
      <c r="R45" s="744">
        <v>0</v>
      </c>
      <c r="S45" s="744">
        <v>102</v>
      </c>
      <c r="T45" s="744">
        <v>538</v>
      </c>
      <c r="U45" s="744">
        <v>1322</v>
      </c>
      <c r="V45" s="744">
        <v>790</v>
      </c>
      <c r="W45" s="744">
        <v>54</v>
      </c>
      <c r="X45" s="744">
        <v>113</v>
      </c>
      <c r="Y45" s="744">
        <v>1</v>
      </c>
      <c r="Z45" s="744">
        <v>295</v>
      </c>
      <c r="AA45" s="744">
        <v>80</v>
      </c>
      <c r="AB45" s="744">
        <v>852</v>
      </c>
      <c r="AC45" s="744">
        <v>379</v>
      </c>
      <c r="AD45" s="744">
        <v>910</v>
      </c>
      <c r="AE45" s="744">
        <v>103</v>
      </c>
      <c r="AF45" s="744">
        <v>228</v>
      </c>
      <c r="AG45" s="744">
        <v>71</v>
      </c>
      <c r="AH45" s="744">
        <v>117</v>
      </c>
      <c r="AI45" s="744">
        <v>788</v>
      </c>
      <c r="AJ45" s="744">
        <v>78</v>
      </c>
      <c r="AK45" s="744">
        <v>170</v>
      </c>
      <c r="AL45" s="744">
        <v>12</v>
      </c>
      <c r="AM45" s="744">
        <v>9</v>
      </c>
      <c r="AN45" s="744">
        <v>43</v>
      </c>
      <c r="AO45" s="744">
        <v>3</v>
      </c>
      <c r="AP45" s="744">
        <v>22</v>
      </c>
      <c r="AQ45" s="744">
        <v>49</v>
      </c>
      <c r="AR45" s="744">
        <v>5095</v>
      </c>
      <c r="AS45" s="744">
        <v>3109</v>
      </c>
      <c r="AT45" s="744">
        <v>875</v>
      </c>
      <c r="AU45" s="744">
        <v>2232</v>
      </c>
      <c r="AV45" s="744">
        <v>229</v>
      </c>
      <c r="AW45" s="744">
        <v>549</v>
      </c>
      <c r="AX45" s="744">
        <v>1973</v>
      </c>
      <c r="AY45" s="744">
        <v>2581</v>
      </c>
      <c r="AZ45" s="744">
        <v>63</v>
      </c>
      <c r="BA45" s="744">
        <v>46</v>
      </c>
      <c r="BB45" s="744">
        <v>18</v>
      </c>
      <c r="BC45" s="744">
        <v>659</v>
      </c>
      <c r="BD45" s="744">
        <v>76</v>
      </c>
      <c r="BE45" s="744">
        <v>200</v>
      </c>
      <c r="BF45" s="744">
        <v>2151</v>
      </c>
      <c r="BG45" s="744">
        <v>1454</v>
      </c>
      <c r="BH45" s="744">
        <v>137</v>
      </c>
      <c r="BI45" s="744">
        <v>713</v>
      </c>
      <c r="BJ45" s="744">
        <v>6</v>
      </c>
      <c r="BK45" s="744">
        <v>17321</v>
      </c>
      <c r="BL45" s="744">
        <v>20055</v>
      </c>
      <c r="BM45" s="744">
        <v>10175</v>
      </c>
      <c r="BN45" s="744">
        <v>1430</v>
      </c>
      <c r="BO45" s="744">
        <v>350</v>
      </c>
      <c r="BP45" s="744">
        <v>108</v>
      </c>
      <c r="BQ45" s="744">
        <v>242</v>
      </c>
      <c r="BR45" s="744">
        <v>25</v>
      </c>
      <c r="BS45" s="744">
        <v>13645</v>
      </c>
      <c r="BT45" s="744">
        <v>115</v>
      </c>
      <c r="BU45" s="744">
        <v>21</v>
      </c>
      <c r="BV45" s="744">
        <v>202</v>
      </c>
      <c r="BW45" s="744">
        <v>1142</v>
      </c>
      <c r="BX45" s="744">
        <v>49</v>
      </c>
      <c r="BY45" s="744">
        <v>1051</v>
      </c>
      <c r="BZ45" s="744">
        <v>519</v>
      </c>
      <c r="CA45" s="744">
        <v>23</v>
      </c>
      <c r="CB45" s="744">
        <v>10</v>
      </c>
      <c r="CC45" s="744">
        <v>304</v>
      </c>
      <c r="CD45" s="744">
        <v>330</v>
      </c>
      <c r="CE45" s="744">
        <v>1</v>
      </c>
      <c r="CF45" s="744">
        <v>379</v>
      </c>
      <c r="CG45" s="744">
        <v>7</v>
      </c>
      <c r="CH45" s="744">
        <v>76</v>
      </c>
      <c r="CI45" s="744">
        <v>8</v>
      </c>
      <c r="CJ45" s="744">
        <v>68</v>
      </c>
      <c r="CK45" s="744">
        <v>16156</v>
      </c>
      <c r="CL45" s="744">
        <v>190</v>
      </c>
      <c r="CM45" s="744">
        <v>24</v>
      </c>
      <c r="CN45" s="744">
        <v>519</v>
      </c>
      <c r="CO45" s="744">
        <v>5</v>
      </c>
      <c r="CP45" s="744">
        <v>166</v>
      </c>
      <c r="CQ45" s="744">
        <v>164</v>
      </c>
      <c r="CR45" s="744">
        <v>599</v>
      </c>
      <c r="CS45" s="744">
        <v>346</v>
      </c>
      <c r="CT45" s="744">
        <v>1</v>
      </c>
      <c r="CU45" s="744">
        <v>2323</v>
      </c>
      <c r="CV45" s="744">
        <v>313</v>
      </c>
      <c r="CW45" s="744">
        <v>199</v>
      </c>
      <c r="CX45" s="744">
        <v>2059</v>
      </c>
      <c r="CY45" s="744">
        <v>729</v>
      </c>
      <c r="CZ45" s="744">
        <v>58</v>
      </c>
      <c r="DA45" s="744">
        <v>1132</v>
      </c>
      <c r="DB45" s="744">
        <v>17</v>
      </c>
      <c r="DC45" s="744">
        <v>658</v>
      </c>
      <c r="DD45" s="744" t="s">
        <v>569</v>
      </c>
      <c r="DE45" s="744" t="s">
        <v>569</v>
      </c>
      <c r="DF45" s="744" t="s">
        <v>569</v>
      </c>
      <c r="DG45" s="744" t="s">
        <v>569</v>
      </c>
      <c r="DH45" s="744" t="s">
        <v>569</v>
      </c>
      <c r="DI45" s="744" t="s">
        <v>569</v>
      </c>
      <c r="DJ45" s="744" t="s">
        <v>569</v>
      </c>
      <c r="DK45" s="744" t="s">
        <v>569</v>
      </c>
      <c r="DL45" s="744" t="s">
        <v>569</v>
      </c>
      <c r="DM45" s="744" t="s">
        <v>569</v>
      </c>
      <c r="DN45" s="744" t="s">
        <v>569</v>
      </c>
      <c r="DO45" s="744" t="s">
        <v>569</v>
      </c>
      <c r="DP45" s="744" t="s">
        <v>569</v>
      </c>
      <c r="DQ45" s="744" t="s">
        <v>569</v>
      </c>
      <c r="DR45" s="744" t="s">
        <v>569</v>
      </c>
      <c r="DS45" s="744" t="s">
        <v>569</v>
      </c>
      <c r="DT45" s="745">
        <v>143317</v>
      </c>
      <c r="DU45" s="744">
        <v>1090</v>
      </c>
      <c r="DV45" s="744">
        <v>12095</v>
      </c>
      <c r="DW45" s="744">
        <v>0</v>
      </c>
      <c r="DX45" s="744">
        <v>0</v>
      </c>
      <c r="DY45" s="744">
        <v>58</v>
      </c>
      <c r="DZ45" s="744">
        <v>5420</v>
      </c>
      <c r="EA45" s="744">
        <v>-76</v>
      </c>
      <c r="EB45" s="744">
        <v>24</v>
      </c>
      <c r="EC45" s="743">
        <v>18611</v>
      </c>
      <c r="ED45" s="745">
        <v>161928</v>
      </c>
      <c r="EE45" s="744">
        <v>831</v>
      </c>
      <c r="EF45" s="744">
        <v>23035</v>
      </c>
      <c r="EG45" s="744">
        <v>23866</v>
      </c>
      <c r="EH45" s="745">
        <v>42477</v>
      </c>
      <c r="EI45" s="745">
        <v>185794</v>
      </c>
      <c r="EJ45" s="744">
        <v>-16487</v>
      </c>
      <c r="EK45" s="744">
        <v>-100694</v>
      </c>
      <c r="EL45" s="744">
        <v>-927</v>
      </c>
      <c r="EM45" s="744">
        <v>-118108</v>
      </c>
      <c r="EN45" s="745">
        <v>-75631</v>
      </c>
      <c r="EO45" s="745">
        <v>67686</v>
      </c>
    </row>
    <row r="46" spans="2:145" x14ac:dyDescent="0.25">
      <c r="B46" s="758" t="s">
        <v>62</v>
      </c>
      <c r="C46" s="759" t="str">
        <v>はん用機械</v>
      </c>
      <c r="D46" s="743">
        <v>0</v>
      </c>
      <c r="E46" s="744">
        <v>0</v>
      </c>
      <c r="F46" s="744">
        <v>0</v>
      </c>
      <c r="G46" s="744">
        <v>0</v>
      </c>
      <c r="H46" s="744">
        <v>0</v>
      </c>
      <c r="I46" s="744">
        <v>0</v>
      </c>
      <c r="J46" s="744">
        <v>139</v>
      </c>
      <c r="K46" s="744">
        <v>62</v>
      </c>
      <c r="L46" s="744">
        <v>0</v>
      </c>
      <c r="M46" s="744">
        <v>0</v>
      </c>
      <c r="N46" s="744">
        <v>0</v>
      </c>
      <c r="O46" s="744">
        <v>0</v>
      </c>
      <c r="P46" s="744">
        <v>0</v>
      </c>
      <c r="Q46" s="744">
        <v>0</v>
      </c>
      <c r="R46" s="744">
        <v>0</v>
      </c>
      <c r="S46" s="744">
        <v>0</v>
      </c>
      <c r="T46" s="744">
        <v>22</v>
      </c>
      <c r="U46" s="744">
        <v>333</v>
      </c>
      <c r="V46" s="744">
        <v>0</v>
      </c>
      <c r="W46" s="744">
        <v>0</v>
      </c>
      <c r="X46" s="744">
        <v>0</v>
      </c>
      <c r="Y46" s="744">
        <v>0</v>
      </c>
      <c r="Z46" s="744">
        <v>0</v>
      </c>
      <c r="AA46" s="744">
        <v>0</v>
      </c>
      <c r="AB46" s="744">
        <v>0</v>
      </c>
      <c r="AC46" s="744">
        <v>2</v>
      </c>
      <c r="AD46" s="744">
        <v>0</v>
      </c>
      <c r="AE46" s="744">
        <v>33</v>
      </c>
      <c r="AF46" s="744">
        <v>0</v>
      </c>
      <c r="AG46" s="744">
        <v>0</v>
      </c>
      <c r="AH46" s="744">
        <v>51</v>
      </c>
      <c r="AI46" s="744">
        <v>77</v>
      </c>
      <c r="AJ46" s="744">
        <v>11</v>
      </c>
      <c r="AK46" s="744">
        <v>23</v>
      </c>
      <c r="AL46" s="744">
        <v>0</v>
      </c>
      <c r="AM46" s="744">
        <v>0</v>
      </c>
      <c r="AN46" s="744">
        <v>6</v>
      </c>
      <c r="AO46" s="744">
        <v>0</v>
      </c>
      <c r="AP46" s="744">
        <v>0</v>
      </c>
      <c r="AQ46" s="744">
        <v>0</v>
      </c>
      <c r="AR46" s="744">
        <v>148</v>
      </c>
      <c r="AS46" s="744">
        <v>60</v>
      </c>
      <c r="AT46" s="744">
        <v>4001</v>
      </c>
      <c r="AU46" s="744">
        <v>3880</v>
      </c>
      <c r="AV46" s="744">
        <v>89</v>
      </c>
      <c r="AW46" s="744">
        <v>88</v>
      </c>
      <c r="AX46" s="744">
        <v>204</v>
      </c>
      <c r="AY46" s="744">
        <v>2025</v>
      </c>
      <c r="AZ46" s="744">
        <v>65</v>
      </c>
      <c r="BA46" s="744">
        <v>7</v>
      </c>
      <c r="BB46" s="744">
        <v>2</v>
      </c>
      <c r="BC46" s="744">
        <v>91</v>
      </c>
      <c r="BD46" s="744">
        <v>3</v>
      </c>
      <c r="BE46" s="744">
        <v>33</v>
      </c>
      <c r="BF46" s="744">
        <v>2363</v>
      </c>
      <c r="BG46" s="744">
        <v>1513</v>
      </c>
      <c r="BH46" s="744">
        <v>66</v>
      </c>
      <c r="BI46" s="744">
        <v>79</v>
      </c>
      <c r="BJ46" s="744">
        <v>0</v>
      </c>
      <c r="BK46" s="744">
        <v>6693</v>
      </c>
      <c r="BL46" s="744">
        <v>189</v>
      </c>
      <c r="BM46" s="744">
        <v>3127</v>
      </c>
      <c r="BN46" s="744">
        <v>1949</v>
      </c>
      <c r="BO46" s="744">
        <v>0</v>
      </c>
      <c r="BP46" s="744">
        <v>0</v>
      </c>
      <c r="BQ46" s="744">
        <v>1650</v>
      </c>
      <c r="BR46" s="744">
        <v>0</v>
      </c>
      <c r="BS46" s="744">
        <v>15</v>
      </c>
      <c r="BT46" s="744">
        <v>0</v>
      </c>
      <c r="BU46" s="744">
        <v>0</v>
      </c>
      <c r="BV46" s="744">
        <v>0</v>
      </c>
      <c r="BW46" s="744">
        <v>0</v>
      </c>
      <c r="BX46" s="744">
        <v>16</v>
      </c>
      <c r="BY46" s="744">
        <v>3</v>
      </c>
      <c r="BZ46" s="744">
        <v>2</v>
      </c>
      <c r="CA46" s="744">
        <v>28</v>
      </c>
      <c r="CB46" s="744">
        <v>0</v>
      </c>
      <c r="CC46" s="744">
        <v>16</v>
      </c>
      <c r="CD46" s="744">
        <v>72</v>
      </c>
      <c r="CE46" s="744">
        <v>4</v>
      </c>
      <c r="CF46" s="744">
        <v>0</v>
      </c>
      <c r="CG46" s="744">
        <v>1</v>
      </c>
      <c r="CH46" s="744">
        <v>0</v>
      </c>
      <c r="CI46" s="744">
        <v>0</v>
      </c>
      <c r="CJ46" s="744">
        <v>7</v>
      </c>
      <c r="CK46" s="744">
        <v>1188</v>
      </c>
      <c r="CL46" s="744">
        <v>0</v>
      </c>
      <c r="CM46" s="744">
        <v>0</v>
      </c>
      <c r="CN46" s="744">
        <v>0</v>
      </c>
      <c r="CO46" s="744">
        <v>0</v>
      </c>
      <c r="CP46" s="744">
        <v>1</v>
      </c>
      <c r="CQ46" s="744">
        <v>0</v>
      </c>
      <c r="CR46" s="744">
        <v>0</v>
      </c>
      <c r="CS46" s="744">
        <v>1</v>
      </c>
      <c r="CT46" s="744">
        <v>0</v>
      </c>
      <c r="CU46" s="744">
        <v>18082</v>
      </c>
      <c r="CV46" s="744">
        <v>113</v>
      </c>
      <c r="CW46" s="744">
        <v>0</v>
      </c>
      <c r="CX46" s="744">
        <v>0</v>
      </c>
      <c r="CY46" s="744">
        <v>0</v>
      </c>
      <c r="CZ46" s="744">
        <v>0</v>
      </c>
      <c r="DA46" s="744">
        <v>19</v>
      </c>
      <c r="DB46" s="744">
        <v>0</v>
      </c>
      <c r="DC46" s="744">
        <v>0</v>
      </c>
      <c r="DD46" s="744" t="s">
        <v>569</v>
      </c>
      <c r="DE46" s="744" t="s">
        <v>569</v>
      </c>
      <c r="DF46" s="744" t="s">
        <v>569</v>
      </c>
      <c r="DG46" s="744" t="s">
        <v>569</v>
      </c>
      <c r="DH46" s="744" t="s">
        <v>569</v>
      </c>
      <c r="DI46" s="744" t="s">
        <v>569</v>
      </c>
      <c r="DJ46" s="744" t="s">
        <v>569</v>
      </c>
      <c r="DK46" s="744" t="s">
        <v>569</v>
      </c>
      <c r="DL46" s="744" t="s">
        <v>569</v>
      </c>
      <c r="DM46" s="744" t="s">
        <v>569</v>
      </c>
      <c r="DN46" s="744" t="s">
        <v>569</v>
      </c>
      <c r="DO46" s="744" t="s">
        <v>569</v>
      </c>
      <c r="DP46" s="744" t="s">
        <v>569</v>
      </c>
      <c r="DQ46" s="744" t="s">
        <v>569</v>
      </c>
      <c r="DR46" s="744" t="s">
        <v>569</v>
      </c>
      <c r="DS46" s="744" t="s">
        <v>569</v>
      </c>
      <c r="DT46" s="745">
        <v>48652</v>
      </c>
      <c r="DU46" s="744">
        <v>0</v>
      </c>
      <c r="DV46" s="744">
        <v>617</v>
      </c>
      <c r="DW46" s="744">
        <v>0</v>
      </c>
      <c r="DX46" s="744">
        <v>0</v>
      </c>
      <c r="DY46" s="744">
        <v>9155</v>
      </c>
      <c r="DZ46" s="744">
        <v>79795</v>
      </c>
      <c r="EA46" s="744">
        <v>483</v>
      </c>
      <c r="EB46" s="744">
        <v>366</v>
      </c>
      <c r="EC46" s="743">
        <v>90416</v>
      </c>
      <c r="ED46" s="745">
        <v>139068</v>
      </c>
      <c r="EE46" s="744">
        <v>9010</v>
      </c>
      <c r="EF46" s="744">
        <v>16976</v>
      </c>
      <c r="EG46" s="744">
        <v>25986</v>
      </c>
      <c r="EH46" s="745">
        <v>116402</v>
      </c>
      <c r="EI46" s="745">
        <v>165054</v>
      </c>
      <c r="EJ46" s="744">
        <v>-15349</v>
      </c>
      <c r="EK46" s="744">
        <v>-119387</v>
      </c>
      <c r="EL46" s="744">
        <v>-767</v>
      </c>
      <c r="EM46" s="744">
        <v>-135503</v>
      </c>
      <c r="EN46" s="745">
        <v>-19101</v>
      </c>
      <c r="EO46" s="745">
        <v>29551</v>
      </c>
    </row>
    <row r="47" spans="2:145" x14ac:dyDescent="0.25">
      <c r="B47" s="758" t="s">
        <v>64</v>
      </c>
      <c r="C47" s="759" t="str">
        <v>生産用機械</v>
      </c>
      <c r="D47" s="743">
        <v>0</v>
      </c>
      <c r="E47" s="744">
        <v>0</v>
      </c>
      <c r="F47" s="744">
        <v>0</v>
      </c>
      <c r="G47" s="744">
        <v>0</v>
      </c>
      <c r="H47" s="744">
        <v>8</v>
      </c>
      <c r="I47" s="744">
        <v>0</v>
      </c>
      <c r="J47" s="744">
        <v>94</v>
      </c>
      <c r="K47" s="744">
        <v>80</v>
      </c>
      <c r="L47" s="744">
        <v>0</v>
      </c>
      <c r="M47" s="744">
        <v>0</v>
      </c>
      <c r="N47" s="744">
        <v>0</v>
      </c>
      <c r="O47" s="744">
        <v>0</v>
      </c>
      <c r="P47" s="744">
        <v>0</v>
      </c>
      <c r="Q47" s="744">
        <v>0</v>
      </c>
      <c r="R47" s="744">
        <v>0</v>
      </c>
      <c r="S47" s="744">
        <v>0</v>
      </c>
      <c r="T47" s="744">
        <v>2</v>
      </c>
      <c r="U47" s="744">
        <v>10</v>
      </c>
      <c r="V47" s="744">
        <v>0</v>
      </c>
      <c r="W47" s="744">
        <v>0</v>
      </c>
      <c r="X47" s="744">
        <v>0</v>
      </c>
      <c r="Y47" s="744">
        <v>0</v>
      </c>
      <c r="Z47" s="744">
        <v>0</v>
      </c>
      <c r="AA47" s="744">
        <v>0</v>
      </c>
      <c r="AB47" s="744">
        <v>0</v>
      </c>
      <c r="AC47" s="744">
        <v>0</v>
      </c>
      <c r="AD47" s="744">
        <v>16</v>
      </c>
      <c r="AE47" s="744">
        <v>129</v>
      </c>
      <c r="AF47" s="744">
        <v>0</v>
      </c>
      <c r="AG47" s="744">
        <v>0</v>
      </c>
      <c r="AH47" s="744">
        <v>3</v>
      </c>
      <c r="AI47" s="744">
        <v>73</v>
      </c>
      <c r="AJ47" s="744">
        <v>9</v>
      </c>
      <c r="AK47" s="744">
        <v>27</v>
      </c>
      <c r="AL47" s="744">
        <v>0</v>
      </c>
      <c r="AM47" s="744">
        <v>0</v>
      </c>
      <c r="AN47" s="744">
        <v>4</v>
      </c>
      <c r="AO47" s="744">
        <v>6</v>
      </c>
      <c r="AP47" s="744">
        <v>1</v>
      </c>
      <c r="AQ47" s="744">
        <v>8</v>
      </c>
      <c r="AR47" s="744">
        <v>5</v>
      </c>
      <c r="AS47" s="744">
        <v>65</v>
      </c>
      <c r="AT47" s="744">
        <v>151</v>
      </c>
      <c r="AU47" s="744">
        <v>8851</v>
      </c>
      <c r="AV47" s="744">
        <v>14</v>
      </c>
      <c r="AW47" s="744">
        <v>169</v>
      </c>
      <c r="AX47" s="744">
        <v>212</v>
      </c>
      <c r="AY47" s="744">
        <v>426</v>
      </c>
      <c r="AZ47" s="744">
        <v>4</v>
      </c>
      <c r="BA47" s="744">
        <v>5</v>
      </c>
      <c r="BB47" s="744">
        <v>0</v>
      </c>
      <c r="BC47" s="744">
        <v>11</v>
      </c>
      <c r="BD47" s="744">
        <v>1</v>
      </c>
      <c r="BE47" s="744">
        <v>6</v>
      </c>
      <c r="BF47" s="744">
        <v>179</v>
      </c>
      <c r="BG47" s="744">
        <v>327</v>
      </c>
      <c r="BH47" s="744">
        <v>6</v>
      </c>
      <c r="BI47" s="744">
        <v>13</v>
      </c>
      <c r="BJ47" s="744">
        <v>0</v>
      </c>
      <c r="BK47" s="744">
        <v>16</v>
      </c>
      <c r="BL47" s="744">
        <v>26</v>
      </c>
      <c r="BM47" s="744">
        <v>108</v>
      </c>
      <c r="BN47" s="744">
        <v>4</v>
      </c>
      <c r="BO47" s="744">
        <v>0</v>
      </c>
      <c r="BP47" s="744">
        <v>3</v>
      </c>
      <c r="BQ47" s="744">
        <v>48</v>
      </c>
      <c r="BR47" s="744">
        <v>0</v>
      </c>
      <c r="BS47" s="744">
        <v>15</v>
      </c>
      <c r="BT47" s="744">
        <v>0</v>
      </c>
      <c r="BU47" s="744">
        <v>0</v>
      </c>
      <c r="BV47" s="744">
        <v>0</v>
      </c>
      <c r="BW47" s="744">
        <v>0</v>
      </c>
      <c r="BX47" s="744">
        <v>2</v>
      </c>
      <c r="BY47" s="744">
        <v>12</v>
      </c>
      <c r="BZ47" s="744">
        <v>32</v>
      </c>
      <c r="CA47" s="744">
        <v>12</v>
      </c>
      <c r="CB47" s="744">
        <v>5</v>
      </c>
      <c r="CC47" s="744">
        <v>9</v>
      </c>
      <c r="CD47" s="744">
        <v>51</v>
      </c>
      <c r="CE47" s="744">
        <v>2</v>
      </c>
      <c r="CF47" s="744">
        <v>2</v>
      </c>
      <c r="CG47" s="744">
        <v>0</v>
      </c>
      <c r="CH47" s="744">
        <v>0</v>
      </c>
      <c r="CI47" s="744">
        <v>0</v>
      </c>
      <c r="CJ47" s="744">
        <v>0</v>
      </c>
      <c r="CK47" s="744">
        <v>47</v>
      </c>
      <c r="CL47" s="744">
        <v>0</v>
      </c>
      <c r="CM47" s="744">
        <v>0</v>
      </c>
      <c r="CN47" s="744">
        <v>0</v>
      </c>
      <c r="CO47" s="744">
        <v>0</v>
      </c>
      <c r="CP47" s="744">
        <v>0</v>
      </c>
      <c r="CQ47" s="744">
        <v>0</v>
      </c>
      <c r="CR47" s="744">
        <v>0</v>
      </c>
      <c r="CS47" s="744">
        <v>38</v>
      </c>
      <c r="CT47" s="744">
        <v>0</v>
      </c>
      <c r="CU47" s="744">
        <v>25432</v>
      </c>
      <c r="CV47" s="744">
        <v>4</v>
      </c>
      <c r="CW47" s="744">
        <v>0</v>
      </c>
      <c r="CX47" s="744">
        <v>0</v>
      </c>
      <c r="CY47" s="744">
        <v>0</v>
      </c>
      <c r="CZ47" s="744">
        <v>0</v>
      </c>
      <c r="DA47" s="744">
        <v>14</v>
      </c>
      <c r="DB47" s="744">
        <v>0</v>
      </c>
      <c r="DC47" s="744">
        <v>0</v>
      </c>
      <c r="DD47" s="744" t="s">
        <v>569</v>
      </c>
      <c r="DE47" s="744" t="s">
        <v>569</v>
      </c>
      <c r="DF47" s="744" t="s">
        <v>569</v>
      </c>
      <c r="DG47" s="744" t="s">
        <v>569</v>
      </c>
      <c r="DH47" s="744" t="s">
        <v>569</v>
      </c>
      <c r="DI47" s="744" t="s">
        <v>569</v>
      </c>
      <c r="DJ47" s="744" t="s">
        <v>569</v>
      </c>
      <c r="DK47" s="744" t="s">
        <v>569</v>
      </c>
      <c r="DL47" s="744" t="s">
        <v>569</v>
      </c>
      <c r="DM47" s="744" t="s">
        <v>569</v>
      </c>
      <c r="DN47" s="744" t="s">
        <v>569</v>
      </c>
      <c r="DO47" s="744" t="s">
        <v>569</v>
      </c>
      <c r="DP47" s="744" t="s">
        <v>569</v>
      </c>
      <c r="DQ47" s="744" t="s">
        <v>569</v>
      </c>
      <c r="DR47" s="744" t="s">
        <v>569</v>
      </c>
      <c r="DS47" s="744" t="s">
        <v>569</v>
      </c>
      <c r="DT47" s="745">
        <v>36797</v>
      </c>
      <c r="DU47" s="744">
        <v>0</v>
      </c>
      <c r="DV47" s="744">
        <v>443</v>
      </c>
      <c r="DW47" s="744">
        <v>0</v>
      </c>
      <c r="DX47" s="744">
        <v>0</v>
      </c>
      <c r="DY47" s="744">
        <v>6421</v>
      </c>
      <c r="DZ47" s="744">
        <v>124713</v>
      </c>
      <c r="EA47" s="744">
        <v>323</v>
      </c>
      <c r="EB47" s="744">
        <v>437</v>
      </c>
      <c r="EC47" s="743">
        <v>132337</v>
      </c>
      <c r="ED47" s="745">
        <v>169134</v>
      </c>
      <c r="EE47" s="744">
        <v>11839</v>
      </c>
      <c r="EF47" s="744">
        <v>37059</v>
      </c>
      <c r="EG47" s="744">
        <v>48898</v>
      </c>
      <c r="EH47" s="745">
        <v>181235</v>
      </c>
      <c r="EI47" s="745">
        <v>218032</v>
      </c>
      <c r="EJ47" s="744">
        <v>-20084</v>
      </c>
      <c r="EK47" s="744">
        <v>-119721</v>
      </c>
      <c r="EL47" s="744">
        <v>-1003</v>
      </c>
      <c r="EM47" s="744">
        <v>-140808</v>
      </c>
      <c r="EN47" s="745">
        <v>40427</v>
      </c>
      <c r="EO47" s="745">
        <v>77224</v>
      </c>
    </row>
    <row r="48" spans="2:145" x14ac:dyDescent="0.25">
      <c r="B48" s="758" t="s">
        <v>66</v>
      </c>
      <c r="C48" s="761" t="str">
        <v>業務用機械</v>
      </c>
      <c r="D48" s="749">
        <v>9</v>
      </c>
      <c r="E48" s="750">
        <v>0</v>
      </c>
      <c r="F48" s="750">
        <v>0</v>
      </c>
      <c r="G48" s="750">
        <v>109</v>
      </c>
      <c r="H48" s="750">
        <v>4</v>
      </c>
      <c r="I48" s="750">
        <v>1</v>
      </c>
      <c r="J48" s="750">
        <v>0</v>
      </c>
      <c r="K48" s="750">
        <v>0</v>
      </c>
      <c r="L48" s="750">
        <v>0</v>
      </c>
      <c r="M48" s="750">
        <v>0</v>
      </c>
      <c r="N48" s="750">
        <v>0</v>
      </c>
      <c r="O48" s="750">
        <v>0</v>
      </c>
      <c r="P48" s="750">
        <v>0</v>
      </c>
      <c r="Q48" s="750">
        <v>0</v>
      </c>
      <c r="R48" s="750">
        <v>0</v>
      </c>
      <c r="S48" s="750">
        <v>0</v>
      </c>
      <c r="T48" s="750">
        <v>0</v>
      </c>
      <c r="U48" s="750">
        <v>0</v>
      </c>
      <c r="V48" s="750">
        <v>0</v>
      </c>
      <c r="W48" s="750">
        <v>0</v>
      </c>
      <c r="X48" s="750">
        <v>0</v>
      </c>
      <c r="Y48" s="750">
        <v>0</v>
      </c>
      <c r="Z48" s="750">
        <v>0</v>
      </c>
      <c r="AA48" s="750">
        <v>0</v>
      </c>
      <c r="AB48" s="750">
        <v>0</v>
      </c>
      <c r="AC48" s="750">
        <v>0</v>
      </c>
      <c r="AD48" s="750">
        <v>0</v>
      </c>
      <c r="AE48" s="750">
        <v>0</v>
      </c>
      <c r="AF48" s="750">
        <v>0</v>
      </c>
      <c r="AG48" s="750">
        <v>0</v>
      </c>
      <c r="AH48" s="750">
        <v>0</v>
      </c>
      <c r="AI48" s="750">
        <v>0</v>
      </c>
      <c r="AJ48" s="750">
        <v>0</v>
      </c>
      <c r="AK48" s="750">
        <v>0</v>
      </c>
      <c r="AL48" s="750">
        <v>0</v>
      </c>
      <c r="AM48" s="750">
        <v>0</v>
      </c>
      <c r="AN48" s="750">
        <v>0</v>
      </c>
      <c r="AO48" s="750">
        <v>0</v>
      </c>
      <c r="AP48" s="750">
        <v>0</v>
      </c>
      <c r="AQ48" s="750">
        <v>0</v>
      </c>
      <c r="AR48" s="750">
        <v>5</v>
      </c>
      <c r="AS48" s="750">
        <v>0</v>
      </c>
      <c r="AT48" s="750">
        <v>70</v>
      </c>
      <c r="AU48" s="750">
        <v>632</v>
      </c>
      <c r="AV48" s="750">
        <v>304</v>
      </c>
      <c r="AW48" s="750">
        <v>0</v>
      </c>
      <c r="AX48" s="750">
        <v>0</v>
      </c>
      <c r="AY48" s="750">
        <v>162</v>
      </c>
      <c r="AZ48" s="750">
        <v>0</v>
      </c>
      <c r="BA48" s="750">
        <v>1</v>
      </c>
      <c r="BB48" s="750">
        <v>0</v>
      </c>
      <c r="BC48" s="750">
        <v>0</v>
      </c>
      <c r="BD48" s="750">
        <v>0</v>
      </c>
      <c r="BE48" s="750">
        <v>7</v>
      </c>
      <c r="BF48" s="750">
        <v>92</v>
      </c>
      <c r="BG48" s="750">
        <v>83</v>
      </c>
      <c r="BH48" s="750">
        <v>0</v>
      </c>
      <c r="BI48" s="750">
        <v>15</v>
      </c>
      <c r="BJ48" s="750">
        <v>1</v>
      </c>
      <c r="BK48" s="750">
        <v>288</v>
      </c>
      <c r="BL48" s="750">
        <v>0</v>
      </c>
      <c r="BM48" s="750">
        <v>39</v>
      </c>
      <c r="BN48" s="750">
        <v>0</v>
      </c>
      <c r="BO48" s="750">
        <v>0</v>
      </c>
      <c r="BP48" s="750">
        <v>0</v>
      </c>
      <c r="BQ48" s="750">
        <v>22</v>
      </c>
      <c r="BR48" s="750">
        <v>7</v>
      </c>
      <c r="BS48" s="750">
        <v>4248</v>
      </c>
      <c r="BT48" s="750">
        <v>13</v>
      </c>
      <c r="BU48" s="750">
        <v>0</v>
      </c>
      <c r="BV48" s="750">
        <v>0</v>
      </c>
      <c r="BW48" s="750">
        <v>0</v>
      </c>
      <c r="BX48" s="750">
        <v>0</v>
      </c>
      <c r="BY48" s="750">
        <v>6</v>
      </c>
      <c r="BZ48" s="750">
        <v>5</v>
      </c>
      <c r="CA48" s="750">
        <v>6</v>
      </c>
      <c r="CB48" s="750">
        <v>2</v>
      </c>
      <c r="CC48" s="750">
        <v>14</v>
      </c>
      <c r="CD48" s="750">
        <v>26</v>
      </c>
      <c r="CE48" s="750">
        <v>5</v>
      </c>
      <c r="CF48" s="750">
        <v>11</v>
      </c>
      <c r="CG48" s="750">
        <v>2</v>
      </c>
      <c r="CH48" s="750">
        <v>0</v>
      </c>
      <c r="CI48" s="750">
        <v>4</v>
      </c>
      <c r="CJ48" s="750">
        <v>155</v>
      </c>
      <c r="CK48" s="750">
        <v>54786</v>
      </c>
      <c r="CL48" s="750">
        <v>0</v>
      </c>
      <c r="CM48" s="750">
        <v>0</v>
      </c>
      <c r="CN48" s="750">
        <v>25640</v>
      </c>
      <c r="CO48" s="750">
        <v>172</v>
      </c>
      <c r="CP48" s="750">
        <v>396</v>
      </c>
      <c r="CQ48" s="750">
        <v>599</v>
      </c>
      <c r="CR48" s="750">
        <v>0</v>
      </c>
      <c r="CS48" s="750">
        <v>1478</v>
      </c>
      <c r="CT48" s="750">
        <v>0</v>
      </c>
      <c r="CU48" s="750">
        <v>13184</v>
      </c>
      <c r="CV48" s="750">
        <v>133</v>
      </c>
      <c r="CW48" s="750">
        <v>7</v>
      </c>
      <c r="CX48" s="750">
        <v>0</v>
      </c>
      <c r="CY48" s="750">
        <v>3</v>
      </c>
      <c r="CZ48" s="750">
        <v>1403</v>
      </c>
      <c r="DA48" s="750">
        <v>129</v>
      </c>
      <c r="DB48" s="750">
        <v>1724</v>
      </c>
      <c r="DC48" s="750">
        <v>0</v>
      </c>
      <c r="DD48" s="750" t="s">
        <v>569</v>
      </c>
      <c r="DE48" s="750" t="s">
        <v>569</v>
      </c>
      <c r="DF48" s="750" t="s">
        <v>569</v>
      </c>
      <c r="DG48" s="750" t="s">
        <v>569</v>
      </c>
      <c r="DH48" s="750" t="s">
        <v>569</v>
      </c>
      <c r="DI48" s="750" t="s">
        <v>569</v>
      </c>
      <c r="DJ48" s="750" t="s">
        <v>569</v>
      </c>
      <c r="DK48" s="750" t="s">
        <v>569</v>
      </c>
      <c r="DL48" s="750" t="s">
        <v>569</v>
      </c>
      <c r="DM48" s="750" t="s">
        <v>569</v>
      </c>
      <c r="DN48" s="750" t="s">
        <v>569</v>
      </c>
      <c r="DO48" s="750" t="s">
        <v>569</v>
      </c>
      <c r="DP48" s="750" t="s">
        <v>569</v>
      </c>
      <c r="DQ48" s="750" t="s">
        <v>569</v>
      </c>
      <c r="DR48" s="750" t="s">
        <v>569</v>
      </c>
      <c r="DS48" s="750" t="s">
        <v>569</v>
      </c>
      <c r="DT48" s="751">
        <v>106002</v>
      </c>
      <c r="DU48" s="750">
        <v>92</v>
      </c>
      <c r="DV48" s="750">
        <v>9437</v>
      </c>
      <c r="DW48" s="750">
        <v>0</v>
      </c>
      <c r="DX48" s="750">
        <v>0</v>
      </c>
      <c r="DY48" s="750">
        <v>11176</v>
      </c>
      <c r="DZ48" s="750">
        <v>79367</v>
      </c>
      <c r="EA48" s="750">
        <v>549</v>
      </c>
      <c r="EB48" s="750">
        <v>11</v>
      </c>
      <c r="EC48" s="749">
        <v>100632</v>
      </c>
      <c r="ED48" s="751">
        <v>206634</v>
      </c>
      <c r="EE48" s="750">
        <v>339</v>
      </c>
      <c r="EF48" s="750">
        <v>1315</v>
      </c>
      <c r="EG48" s="750">
        <v>1654</v>
      </c>
      <c r="EH48" s="751">
        <v>102286</v>
      </c>
      <c r="EI48" s="751">
        <v>208288</v>
      </c>
      <c r="EJ48" s="750">
        <v>-49993</v>
      </c>
      <c r="EK48" s="750">
        <v>-147899</v>
      </c>
      <c r="EL48" s="750">
        <v>-2565</v>
      </c>
      <c r="EM48" s="750">
        <v>-200457</v>
      </c>
      <c r="EN48" s="751">
        <v>-98171</v>
      </c>
      <c r="EO48" s="751">
        <v>7831</v>
      </c>
    </row>
    <row r="49" spans="2:145" x14ac:dyDescent="0.25">
      <c r="B49" s="758" t="s">
        <v>68</v>
      </c>
      <c r="C49" s="759" t="str">
        <v>電子デバイス</v>
      </c>
      <c r="D49" s="743">
        <v>0</v>
      </c>
      <c r="E49" s="744">
        <v>0</v>
      </c>
      <c r="F49" s="744">
        <v>0</v>
      </c>
      <c r="G49" s="744">
        <v>0</v>
      </c>
      <c r="H49" s="744">
        <v>0</v>
      </c>
      <c r="I49" s="744">
        <v>0</v>
      </c>
      <c r="J49" s="744">
        <v>0</v>
      </c>
      <c r="K49" s="744">
        <v>0</v>
      </c>
      <c r="L49" s="744">
        <v>0</v>
      </c>
      <c r="M49" s="744">
        <v>0</v>
      </c>
      <c r="N49" s="744">
        <v>0</v>
      </c>
      <c r="O49" s="744">
        <v>0</v>
      </c>
      <c r="P49" s="744">
        <v>0</v>
      </c>
      <c r="Q49" s="744">
        <v>0</v>
      </c>
      <c r="R49" s="744">
        <v>0</v>
      </c>
      <c r="S49" s="744">
        <v>0</v>
      </c>
      <c r="T49" s="744">
        <v>0</v>
      </c>
      <c r="U49" s="744">
        <v>0</v>
      </c>
      <c r="V49" s="744">
        <v>0</v>
      </c>
      <c r="W49" s="744">
        <v>0</v>
      </c>
      <c r="X49" s="744">
        <v>0</v>
      </c>
      <c r="Y49" s="744">
        <v>0</v>
      </c>
      <c r="Z49" s="744">
        <v>0</v>
      </c>
      <c r="AA49" s="744">
        <v>0</v>
      </c>
      <c r="AB49" s="744">
        <v>0</v>
      </c>
      <c r="AC49" s="744">
        <v>0</v>
      </c>
      <c r="AD49" s="744">
        <v>0</v>
      </c>
      <c r="AE49" s="744">
        <v>0</v>
      </c>
      <c r="AF49" s="744">
        <v>0</v>
      </c>
      <c r="AG49" s="744">
        <v>0</v>
      </c>
      <c r="AH49" s="744">
        <v>0</v>
      </c>
      <c r="AI49" s="744">
        <v>0</v>
      </c>
      <c r="AJ49" s="744">
        <v>0</v>
      </c>
      <c r="AK49" s="744">
        <v>0</v>
      </c>
      <c r="AL49" s="744">
        <v>0</v>
      </c>
      <c r="AM49" s="744">
        <v>0</v>
      </c>
      <c r="AN49" s="744">
        <v>0</v>
      </c>
      <c r="AO49" s="744">
        <v>0</v>
      </c>
      <c r="AP49" s="744">
        <v>0</v>
      </c>
      <c r="AQ49" s="744">
        <v>0</v>
      </c>
      <c r="AR49" s="744">
        <v>0</v>
      </c>
      <c r="AS49" s="744">
        <v>18</v>
      </c>
      <c r="AT49" s="744">
        <v>58</v>
      </c>
      <c r="AU49" s="744">
        <v>76</v>
      </c>
      <c r="AV49" s="744">
        <v>605</v>
      </c>
      <c r="AW49" s="744">
        <v>2557</v>
      </c>
      <c r="AX49" s="744">
        <v>4279</v>
      </c>
      <c r="AY49" s="744">
        <v>4034</v>
      </c>
      <c r="AZ49" s="744">
        <v>338</v>
      </c>
      <c r="BA49" s="744">
        <v>399</v>
      </c>
      <c r="BB49" s="744">
        <v>444</v>
      </c>
      <c r="BC49" s="744">
        <v>19083</v>
      </c>
      <c r="BD49" s="744">
        <v>534</v>
      </c>
      <c r="BE49" s="744">
        <v>0</v>
      </c>
      <c r="BF49" s="744">
        <v>1874</v>
      </c>
      <c r="BG49" s="744">
        <v>0</v>
      </c>
      <c r="BH49" s="744">
        <v>1</v>
      </c>
      <c r="BI49" s="744">
        <v>383</v>
      </c>
      <c r="BJ49" s="744">
        <v>0</v>
      </c>
      <c r="BK49" s="744">
        <v>0</v>
      </c>
      <c r="BL49" s="744">
        <v>0</v>
      </c>
      <c r="BM49" s="744">
        <v>0</v>
      </c>
      <c r="BN49" s="744">
        <v>0</v>
      </c>
      <c r="BO49" s="744">
        <v>0</v>
      </c>
      <c r="BP49" s="744">
        <v>0</v>
      </c>
      <c r="BQ49" s="744">
        <v>0</v>
      </c>
      <c r="BR49" s="744">
        <v>0</v>
      </c>
      <c r="BS49" s="744">
        <v>0</v>
      </c>
      <c r="BT49" s="744">
        <v>0</v>
      </c>
      <c r="BU49" s="744">
        <v>0</v>
      </c>
      <c r="BV49" s="744">
        <v>0</v>
      </c>
      <c r="BW49" s="744">
        <v>0</v>
      </c>
      <c r="BX49" s="744">
        <v>0</v>
      </c>
      <c r="BY49" s="744">
        <v>0</v>
      </c>
      <c r="BZ49" s="744">
        <v>0</v>
      </c>
      <c r="CA49" s="744">
        <v>0</v>
      </c>
      <c r="CB49" s="744">
        <v>0</v>
      </c>
      <c r="CC49" s="744">
        <v>0</v>
      </c>
      <c r="CD49" s="744">
        <v>3</v>
      </c>
      <c r="CE49" s="744">
        <v>0</v>
      </c>
      <c r="CF49" s="744">
        <v>0</v>
      </c>
      <c r="CG49" s="744">
        <v>0</v>
      </c>
      <c r="CH49" s="744">
        <v>0</v>
      </c>
      <c r="CI49" s="744">
        <v>0</v>
      </c>
      <c r="CJ49" s="744">
        <v>0</v>
      </c>
      <c r="CK49" s="744">
        <v>0</v>
      </c>
      <c r="CL49" s="744">
        <v>0</v>
      </c>
      <c r="CM49" s="744">
        <v>4</v>
      </c>
      <c r="CN49" s="744">
        <v>0</v>
      </c>
      <c r="CO49" s="744">
        <v>0</v>
      </c>
      <c r="CP49" s="744">
        <v>0</v>
      </c>
      <c r="CQ49" s="744">
        <v>0</v>
      </c>
      <c r="CR49" s="744">
        <v>0</v>
      </c>
      <c r="CS49" s="744">
        <v>0</v>
      </c>
      <c r="CT49" s="744">
        <v>0</v>
      </c>
      <c r="CU49" s="744">
        <v>5067</v>
      </c>
      <c r="CV49" s="744">
        <v>0</v>
      </c>
      <c r="CW49" s="744">
        <v>0</v>
      </c>
      <c r="CX49" s="744">
        <v>0</v>
      </c>
      <c r="CY49" s="744">
        <v>0</v>
      </c>
      <c r="CZ49" s="744">
        <v>0</v>
      </c>
      <c r="DA49" s="744">
        <v>0</v>
      </c>
      <c r="DB49" s="744">
        <v>0</v>
      </c>
      <c r="DC49" s="744">
        <v>0</v>
      </c>
      <c r="DD49" s="744" t="s">
        <v>569</v>
      </c>
      <c r="DE49" s="744" t="s">
        <v>569</v>
      </c>
      <c r="DF49" s="744" t="s">
        <v>569</v>
      </c>
      <c r="DG49" s="744" t="s">
        <v>569</v>
      </c>
      <c r="DH49" s="744" t="s">
        <v>569</v>
      </c>
      <c r="DI49" s="744" t="s">
        <v>569</v>
      </c>
      <c r="DJ49" s="744" t="s">
        <v>569</v>
      </c>
      <c r="DK49" s="744" t="s">
        <v>569</v>
      </c>
      <c r="DL49" s="744" t="s">
        <v>569</v>
      </c>
      <c r="DM49" s="744" t="s">
        <v>569</v>
      </c>
      <c r="DN49" s="744" t="s">
        <v>569</v>
      </c>
      <c r="DO49" s="744" t="s">
        <v>569</v>
      </c>
      <c r="DP49" s="744" t="s">
        <v>569</v>
      </c>
      <c r="DQ49" s="744" t="s">
        <v>569</v>
      </c>
      <c r="DR49" s="744" t="s">
        <v>569</v>
      </c>
      <c r="DS49" s="744" t="s">
        <v>569</v>
      </c>
      <c r="DT49" s="745">
        <v>39757</v>
      </c>
      <c r="DU49" s="744">
        <v>0</v>
      </c>
      <c r="DV49" s="744">
        <v>43</v>
      </c>
      <c r="DW49" s="744">
        <v>0</v>
      </c>
      <c r="DX49" s="744">
        <v>0</v>
      </c>
      <c r="DY49" s="744">
        <v>0</v>
      </c>
      <c r="DZ49" s="744">
        <v>0</v>
      </c>
      <c r="EA49" s="744">
        <v>482</v>
      </c>
      <c r="EB49" s="744">
        <v>58</v>
      </c>
      <c r="EC49" s="743">
        <v>583</v>
      </c>
      <c r="ED49" s="745">
        <v>40340</v>
      </c>
      <c r="EE49" s="744">
        <v>1852</v>
      </c>
      <c r="EF49" s="744">
        <v>39762</v>
      </c>
      <c r="EG49" s="744">
        <v>41614</v>
      </c>
      <c r="EH49" s="745">
        <v>42197</v>
      </c>
      <c r="EI49" s="745">
        <v>81954</v>
      </c>
      <c r="EJ49" s="744">
        <v>-10364</v>
      </c>
      <c r="EK49" s="744">
        <v>-23150</v>
      </c>
      <c r="EL49" s="744">
        <v>-517</v>
      </c>
      <c r="EM49" s="744">
        <v>-34031</v>
      </c>
      <c r="EN49" s="745">
        <v>8166</v>
      </c>
      <c r="EO49" s="745">
        <v>47923</v>
      </c>
    </row>
    <row r="50" spans="2:145" x14ac:dyDescent="0.25">
      <c r="B50" s="758" t="s">
        <v>70</v>
      </c>
      <c r="C50" s="759" t="str">
        <v>その他の電子部品</v>
      </c>
      <c r="D50" s="743">
        <v>0</v>
      </c>
      <c r="E50" s="744">
        <v>0</v>
      </c>
      <c r="F50" s="744">
        <v>0</v>
      </c>
      <c r="G50" s="744">
        <v>0</v>
      </c>
      <c r="H50" s="744">
        <v>0</v>
      </c>
      <c r="I50" s="744">
        <v>2</v>
      </c>
      <c r="J50" s="744">
        <v>1</v>
      </c>
      <c r="K50" s="744">
        <v>0</v>
      </c>
      <c r="L50" s="744">
        <v>1</v>
      </c>
      <c r="M50" s="744">
        <v>1</v>
      </c>
      <c r="N50" s="744">
        <v>0</v>
      </c>
      <c r="O50" s="744">
        <v>0</v>
      </c>
      <c r="P50" s="744">
        <v>1</v>
      </c>
      <c r="Q50" s="744">
        <v>0</v>
      </c>
      <c r="R50" s="744">
        <v>0</v>
      </c>
      <c r="S50" s="744">
        <v>0</v>
      </c>
      <c r="T50" s="744">
        <v>0</v>
      </c>
      <c r="U50" s="744">
        <v>1</v>
      </c>
      <c r="V50" s="744">
        <v>1</v>
      </c>
      <c r="W50" s="744">
        <v>1</v>
      </c>
      <c r="X50" s="744">
        <v>49</v>
      </c>
      <c r="Y50" s="744">
        <v>0</v>
      </c>
      <c r="Z50" s="744">
        <v>0</v>
      </c>
      <c r="AA50" s="744">
        <v>0</v>
      </c>
      <c r="AB50" s="744">
        <v>0</v>
      </c>
      <c r="AC50" s="744">
        <v>0</v>
      </c>
      <c r="AD50" s="744">
        <v>0</v>
      </c>
      <c r="AE50" s="744">
        <v>0</v>
      </c>
      <c r="AF50" s="744">
        <v>0</v>
      </c>
      <c r="AG50" s="744">
        <v>0</v>
      </c>
      <c r="AH50" s="744">
        <v>0</v>
      </c>
      <c r="AI50" s="744">
        <v>0</v>
      </c>
      <c r="AJ50" s="744">
        <v>0</v>
      </c>
      <c r="AK50" s="744">
        <v>0</v>
      </c>
      <c r="AL50" s="744">
        <v>0</v>
      </c>
      <c r="AM50" s="744">
        <v>0</v>
      </c>
      <c r="AN50" s="744">
        <v>0</v>
      </c>
      <c r="AO50" s="744">
        <v>0</v>
      </c>
      <c r="AP50" s="744">
        <v>0</v>
      </c>
      <c r="AQ50" s="744">
        <v>0</v>
      </c>
      <c r="AR50" s="744">
        <v>0</v>
      </c>
      <c r="AS50" s="744">
        <v>122</v>
      </c>
      <c r="AT50" s="744">
        <v>227</v>
      </c>
      <c r="AU50" s="744">
        <v>102</v>
      </c>
      <c r="AV50" s="744">
        <v>398</v>
      </c>
      <c r="AW50" s="744">
        <v>8892</v>
      </c>
      <c r="AX50" s="744">
        <v>16259</v>
      </c>
      <c r="AY50" s="744">
        <v>2993</v>
      </c>
      <c r="AZ50" s="744">
        <v>62</v>
      </c>
      <c r="BA50" s="744">
        <v>208</v>
      </c>
      <c r="BB50" s="744">
        <v>15</v>
      </c>
      <c r="BC50" s="744">
        <v>11940</v>
      </c>
      <c r="BD50" s="744">
        <v>234</v>
      </c>
      <c r="BE50" s="744">
        <v>0</v>
      </c>
      <c r="BF50" s="744">
        <v>898</v>
      </c>
      <c r="BG50" s="744">
        <v>32</v>
      </c>
      <c r="BH50" s="744">
        <v>4</v>
      </c>
      <c r="BI50" s="744">
        <v>97</v>
      </c>
      <c r="BJ50" s="744">
        <v>0</v>
      </c>
      <c r="BK50" s="744">
        <v>347</v>
      </c>
      <c r="BL50" s="744">
        <v>46</v>
      </c>
      <c r="BM50" s="744">
        <v>59</v>
      </c>
      <c r="BN50" s="744">
        <v>4</v>
      </c>
      <c r="BO50" s="744">
        <v>2</v>
      </c>
      <c r="BP50" s="744">
        <v>0</v>
      </c>
      <c r="BQ50" s="744">
        <v>3</v>
      </c>
      <c r="BR50" s="744">
        <v>0</v>
      </c>
      <c r="BS50" s="744">
        <v>89</v>
      </c>
      <c r="BT50" s="744">
        <v>31</v>
      </c>
      <c r="BU50" s="744">
        <v>0</v>
      </c>
      <c r="BV50" s="744">
        <v>0</v>
      </c>
      <c r="BW50" s="744">
        <v>0</v>
      </c>
      <c r="BX50" s="744">
        <v>0</v>
      </c>
      <c r="BY50" s="744">
        <v>0</v>
      </c>
      <c r="BZ50" s="744">
        <v>0</v>
      </c>
      <c r="CA50" s="744">
        <v>1</v>
      </c>
      <c r="CB50" s="744">
        <v>0</v>
      </c>
      <c r="CC50" s="744">
        <v>0</v>
      </c>
      <c r="CD50" s="744">
        <v>8</v>
      </c>
      <c r="CE50" s="744">
        <v>0</v>
      </c>
      <c r="CF50" s="744">
        <v>88</v>
      </c>
      <c r="CG50" s="744">
        <v>197</v>
      </c>
      <c r="CH50" s="744">
        <v>260</v>
      </c>
      <c r="CI50" s="744">
        <v>5</v>
      </c>
      <c r="CJ50" s="744">
        <v>444</v>
      </c>
      <c r="CK50" s="744">
        <v>7095</v>
      </c>
      <c r="CL50" s="744">
        <v>36</v>
      </c>
      <c r="CM50" s="744">
        <v>227</v>
      </c>
      <c r="CN50" s="744">
        <v>0</v>
      </c>
      <c r="CO50" s="744">
        <v>0</v>
      </c>
      <c r="CP50" s="744">
        <v>8</v>
      </c>
      <c r="CQ50" s="744">
        <v>0</v>
      </c>
      <c r="CR50" s="744">
        <v>0</v>
      </c>
      <c r="CS50" s="744">
        <v>1</v>
      </c>
      <c r="CT50" s="744">
        <v>0</v>
      </c>
      <c r="CU50" s="744">
        <v>18026</v>
      </c>
      <c r="CV50" s="744">
        <v>18</v>
      </c>
      <c r="CW50" s="744">
        <v>0</v>
      </c>
      <c r="CX50" s="744">
        <v>0</v>
      </c>
      <c r="CY50" s="744">
        <v>1</v>
      </c>
      <c r="CZ50" s="744">
        <v>0</v>
      </c>
      <c r="DA50" s="744">
        <v>23</v>
      </c>
      <c r="DB50" s="744">
        <v>1221</v>
      </c>
      <c r="DC50" s="744">
        <v>0</v>
      </c>
      <c r="DD50" s="744" t="s">
        <v>569</v>
      </c>
      <c r="DE50" s="744" t="s">
        <v>569</v>
      </c>
      <c r="DF50" s="744" t="s">
        <v>569</v>
      </c>
      <c r="DG50" s="744" t="s">
        <v>569</v>
      </c>
      <c r="DH50" s="744" t="s">
        <v>569</v>
      </c>
      <c r="DI50" s="744" t="s">
        <v>569</v>
      </c>
      <c r="DJ50" s="744" t="s">
        <v>569</v>
      </c>
      <c r="DK50" s="744" t="s">
        <v>569</v>
      </c>
      <c r="DL50" s="744" t="s">
        <v>569</v>
      </c>
      <c r="DM50" s="744" t="s">
        <v>569</v>
      </c>
      <c r="DN50" s="744" t="s">
        <v>569</v>
      </c>
      <c r="DO50" s="744" t="s">
        <v>569</v>
      </c>
      <c r="DP50" s="744" t="s">
        <v>569</v>
      </c>
      <c r="DQ50" s="744" t="s">
        <v>569</v>
      </c>
      <c r="DR50" s="744" t="s">
        <v>569</v>
      </c>
      <c r="DS50" s="744" t="s">
        <v>569</v>
      </c>
      <c r="DT50" s="745">
        <v>70781</v>
      </c>
      <c r="DU50" s="744">
        <v>36</v>
      </c>
      <c r="DV50" s="744">
        <v>6334</v>
      </c>
      <c r="DW50" s="744">
        <v>0</v>
      </c>
      <c r="DX50" s="744">
        <v>0</v>
      </c>
      <c r="DY50" s="744">
        <v>0</v>
      </c>
      <c r="DZ50" s="744">
        <v>0</v>
      </c>
      <c r="EA50" s="744">
        <v>643</v>
      </c>
      <c r="EB50" s="744">
        <v>383</v>
      </c>
      <c r="EC50" s="743">
        <v>7396</v>
      </c>
      <c r="ED50" s="745">
        <v>78177</v>
      </c>
      <c r="EE50" s="744">
        <v>13442</v>
      </c>
      <c r="EF50" s="744">
        <v>57317</v>
      </c>
      <c r="EG50" s="744">
        <v>70759</v>
      </c>
      <c r="EH50" s="745">
        <v>78155</v>
      </c>
      <c r="EI50" s="745">
        <v>148936</v>
      </c>
      <c r="EJ50" s="744">
        <v>-11640</v>
      </c>
      <c r="EK50" s="744">
        <v>-55528</v>
      </c>
      <c r="EL50" s="744">
        <v>-582</v>
      </c>
      <c r="EM50" s="744">
        <v>-67750</v>
      </c>
      <c r="EN50" s="745">
        <v>10405</v>
      </c>
      <c r="EO50" s="745">
        <v>81186</v>
      </c>
    </row>
    <row r="51" spans="2:145" x14ac:dyDescent="0.25">
      <c r="B51" s="758" t="s">
        <v>72</v>
      </c>
      <c r="C51" s="759" t="str">
        <v>産業用電気機器</v>
      </c>
      <c r="D51" s="743">
        <v>0</v>
      </c>
      <c r="E51" s="744">
        <v>0</v>
      </c>
      <c r="F51" s="744">
        <v>13</v>
      </c>
      <c r="G51" s="744">
        <v>0</v>
      </c>
      <c r="H51" s="744">
        <v>0</v>
      </c>
      <c r="I51" s="744">
        <v>159</v>
      </c>
      <c r="J51" s="744">
        <v>2</v>
      </c>
      <c r="K51" s="744">
        <v>0</v>
      </c>
      <c r="L51" s="744">
        <v>0</v>
      </c>
      <c r="M51" s="744">
        <v>0</v>
      </c>
      <c r="N51" s="744">
        <v>0</v>
      </c>
      <c r="O51" s="744">
        <v>0</v>
      </c>
      <c r="P51" s="744">
        <v>0</v>
      </c>
      <c r="Q51" s="744">
        <v>0</v>
      </c>
      <c r="R51" s="744">
        <v>0</v>
      </c>
      <c r="S51" s="744">
        <v>0</v>
      </c>
      <c r="T51" s="744">
        <v>1</v>
      </c>
      <c r="U51" s="744">
        <v>3</v>
      </c>
      <c r="V51" s="744">
        <v>0</v>
      </c>
      <c r="W51" s="744">
        <v>0</v>
      </c>
      <c r="X51" s="744">
        <v>0</v>
      </c>
      <c r="Y51" s="744">
        <v>0</v>
      </c>
      <c r="Z51" s="744">
        <v>0</v>
      </c>
      <c r="AA51" s="744">
        <v>0</v>
      </c>
      <c r="AB51" s="744">
        <v>0</v>
      </c>
      <c r="AC51" s="744">
        <v>0</v>
      </c>
      <c r="AD51" s="744">
        <v>0</v>
      </c>
      <c r="AE51" s="744">
        <v>0</v>
      </c>
      <c r="AF51" s="744">
        <v>0</v>
      </c>
      <c r="AG51" s="744">
        <v>0</v>
      </c>
      <c r="AH51" s="744">
        <v>0</v>
      </c>
      <c r="AI51" s="744">
        <v>2</v>
      </c>
      <c r="AJ51" s="744">
        <v>0</v>
      </c>
      <c r="AK51" s="744">
        <v>0</v>
      </c>
      <c r="AL51" s="744">
        <v>0</v>
      </c>
      <c r="AM51" s="744">
        <v>0</v>
      </c>
      <c r="AN51" s="744">
        <v>0</v>
      </c>
      <c r="AO51" s="744">
        <v>0</v>
      </c>
      <c r="AP51" s="744">
        <v>0</v>
      </c>
      <c r="AQ51" s="744">
        <v>0</v>
      </c>
      <c r="AR51" s="744">
        <v>233</v>
      </c>
      <c r="AS51" s="744">
        <v>5</v>
      </c>
      <c r="AT51" s="744">
        <v>468</v>
      </c>
      <c r="AU51" s="744">
        <v>1749</v>
      </c>
      <c r="AV51" s="744">
        <v>99</v>
      </c>
      <c r="AW51" s="744">
        <v>0</v>
      </c>
      <c r="AX51" s="744">
        <v>120</v>
      </c>
      <c r="AY51" s="744">
        <v>5288</v>
      </c>
      <c r="AZ51" s="744">
        <v>85</v>
      </c>
      <c r="BA51" s="744">
        <v>29</v>
      </c>
      <c r="BB51" s="744">
        <v>8</v>
      </c>
      <c r="BC51" s="744">
        <v>432</v>
      </c>
      <c r="BD51" s="744">
        <v>59</v>
      </c>
      <c r="BE51" s="744">
        <v>168</v>
      </c>
      <c r="BF51" s="744">
        <v>5039</v>
      </c>
      <c r="BG51" s="744">
        <v>732</v>
      </c>
      <c r="BH51" s="744">
        <v>46</v>
      </c>
      <c r="BI51" s="744">
        <v>41</v>
      </c>
      <c r="BJ51" s="744">
        <v>0</v>
      </c>
      <c r="BK51" s="744">
        <v>1886</v>
      </c>
      <c r="BL51" s="744">
        <v>857</v>
      </c>
      <c r="BM51" s="744">
        <v>1144</v>
      </c>
      <c r="BN51" s="744">
        <v>1017</v>
      </c>
      <c r="BO51" s="744">
        <v>0</v>
      </c>
      <c r="BP51" s="744">
        <v>0</v>
      </c>
      <c r="BQ51" s="744">
        <v>0</v>
      </c>
      <c r="BR51" s="744">
        <v>0</v>
      </c>
      <c r="BS51" s="744">
        <v>2</v>
      </c>
      <c r="BT51" s="744">
        <v>0</v>
      </c>
      <c r="BU51" s="744">
        <v>0</v>
      </c>
      <c r="BV51" s="744">
        <v>0</v>
      </c>
      <c r="BW51" s="744">
        <v>0</v>
      </c>
      <c r="BX51" s="744">
        <v>10</v>
      </c>
      <c r="BY51" s="744">
        <v>0</v>
      </c>
      <c r="BZ51" s="744">
        <v>0</v>
      </c>
      <c r="CA51" s="744">
        <v>0</v>
      </c>
      <c r="CB51" s="744">
        <v>0</v>
      </c>
      <c r="CC51" s="744">
        <v>3</v>
      </c>
      <c r="CD51" s="744">
        <v>0</v>
      </c>
      <c r="CE51" s="744">
        <v>0</v>
      </c>
      <c r="CF51" s="744">
        <v>0</v>
      </c>
      <c r="CG51" s="744">
        <v>0</v>
      </c>
      <c r="CH51" s="744">
        <v>0</v>
      </c>
      <c r="CI51" s="744">
        <v>0</v>
      </c>
      <c r="CJ51" s="744">
        <v>0</v>
      </c>
      <c r="CK51" s="744">
        <v>5</v>
      </c>
      <c r="CL51" s="744">
        <v>0</v>
      </c>
      <c r="CM51" s="744">
        <v>0</v>
      </c>
      <c r="CN51" s="744">
        <v>0</v>
      </c>
      <c r="CO51" s="744">
        <v>0</v>
      </c>
      <c r="CP51" s="744">
        <v>0</v>
      </c>
      <c r="CQ51" s="744">
        <v>0</v>
      </c>
      <c r="CR51" s="744">
        <v>0</v>
      </c>
      <c r="CS51" s="744">
        <v>0</v>
      </c>
      <c r="CT51" s="744">
        <v>0</v>
      </c>
      <c r="CU51" s="744">
        <v>11190</v>
      </c>
      <c r="CV51" s="744">
        <v>0</v>
      </c>
      <c r="CW51" s="744">
        <v>0</v>
      </c>
      <c r="CX51" s="744">
        <v>0</v>
      </c>
      <c r="CY51" s="744">
        <v>0</v>
      </c>
      <c r="CZ51" s="744">
        <v>0</v>
      </c>
      <c r="DA51" s="744">
        <v>4</v>
      </c>
      <c r="DB51" s="744">
        <v>0</v>
      </c>
      <c r="DC51" s="744">
        <v>73</v>
      </c>
      <c r="DD51" s="744" t="s">
        <v>569</v>
      </c>
      <c r="DE51" s="744" t="s">
        <v>569</v>
      </c>
      <c r="DF51" s="744" t="s">
        <v>569</v>
      </c>
      <c r="DG51" s="744" t="s">
        <v>569</v>
      </c>
      <c r="DH51" s="744" t="s">
        <v>569</v>
      </c>
      <c r="DI51" s="744" t="s">
        <v>569</v>
      </c>
      <c r="DJ51" s="744" t="s">
        <v>569</v>
      </c>
      <c r="DK51" s="744" t="s">
        <v>569</v>
      </c>
      <c r="DL51" s="744" t="s">
        <v>569</v>
      </c>
      <c r="DM51" s="744" t="s">
        <v>569</v>
      </c>
      <c r="DN51" s="744" t="s">
        <v>569</v>
      </c>
      <c r="DO51" s="744" t="s">
        <v>569</v>
      </c>
      <c r="DP51" s="744" t="s">
        <v>569</v>
      </c>
      <c r="DQ51" s="744" t="s">
        <v>569</v>
      </c>
      <c r="DR51" s="744" t="s">
        <v>569</v>
      </c>
      <c r="DS51" s="744" t="s">
        <v>569</v>
      </c>
      <c r="DT51" s="745">
        <v>30972</v>
      </c>
      <c r="DU51" s="744">
        <v>1</v>
      </c>
      <c r="DV51" s="744">
        <v>529</v>
      </c>
      <c r="DW51" s="744">
        <v>0</v>
      </c>
      <c r="DX51" s="744">
        <v>0</v>
      </c>
      <c r="DY51" s="744">
        <v>3877</v>
      </c>
      <c r="DZ51" s="744">
        <v>50307</v>
      </c>
      <c r="EA51" s="744">
        <v>373</v>
      </c>
      <c r="EB51" s="744">
        <v>405</v>
      </c>
      <c r="EC51" s="743">
        <v>55492</v>
      </c>
      <c r="ED51" s="745">
        <v>86464</v>
      </c>
      <c r="EE51" s="744">
        <v>10058</v>
      </c>
      <c r="EF51" s="744">
        <v>63738</v>
      </c>
      <c r="EG51" s="744">
        <v>73796</v>
      </c>
      <c r="EH51" s="745">
        <v>129288</v>
      </c>
      <c r="EI51" s="745">
        <v>160260</v>
      </c>
      <c r="EJ51" s="744">
        <v>-17989</v>
      </c>
      <c r="EK51" s="744">
        <v>-34984</v>
      </c>
      <c r="EL51" s="744">
        <v>-899</v>
      </c>
      <c r="EM51" s="744">
        <v>-53872</v>
      </c>
      <c r="EN51" s="745">
        <v>75416</v>
      </c>
      <c r="EO51" s="745">
        <v>106388</v>
      </c>
    </row>
    <row r="52" spans="2:145" x14ac:dyDescent="0.25">
      <c r="B52" s="758" t="s">
        <v>73</v>
      </c>
      <c r="C52" s="759" t="str">
        <v>民生用電気機器</v>
      </c>
      <c r="D52" s="743">
        <v>0</v>
      </c>
      <c r="E52" s="744">
        <v>0</v>
      </c>
      <c r="F52" s="744">
        <v>0</v>
      </c>
      <c r="G52" s="744">
        <v>0</v>
      </c>
      <c r="H52" s="744">
        <v>0</v>
      </c>
      <c r="I52" s="744">
        <v>0</v>
      </c>
      <c r="J52" s="744">
        <v>0</v>
      </c>
      <c r="K52" s="744">
        <v>0</v>
      </c>
      <c r="L52" s="744">
        <v>0</v>
      </c>
      <c r="M52" s="744">
        <v>0</v>
      </c>
      <c r="N52" s="744">
        <v>0</v>
      </c>
      <c r="O52" s="744">
        <v>0</v>
      </c>
      <c r="P52" s="744">
        <v>0</v>
      </c>
      <c r="Q52" s="744">
        <v>0</v>
      </c>
      <c r="R52" s="744">
        <v>0</v>
      </c>
      <c r="S52" s="744">
        <v>0</v>
      </c>
      <c r="T52" s="744">
        <v>0</v>
      </c>
      <c r="U52" s="744">
        <v>0</v>
      </c>
      <c r="V52" s="744">
        <v>0</v>
      </c>
      <c r="W52" s="744">
        <v>0</v>
      </c>
      <c r="X52" s="744">
        <v>0</v>
      </c>
      <c r="Y52" s="744">
        <v>0</v>
      </c>
      <c r="Z52" s="744">
        <v>0</v>
      </c>
      <c r="AA52" s="744">
        <v>0</v>
      </c>
      <c r="AB52" s="744">
        <v>0</v>
      </c>
      <c r="AC52" s="744">
        <v>0</v>
      </c>
      <c r="AD52" s="744">
        <v>0</v>
      </c>
      <c r="AE52" s="744">
        <v>0</v>
      </c>
      <c r="AF52" s="744">
        <v>0</v>
      </c>
      <c r="AG52" s="744">
        <v>0</v>
      </c>
      <c r="AH52" s="744">
        <v>0</v>
      </c>
      <c r="AI52" s="744">
        <v>0</v>
      </c>
      <c r="AJ52" s="744">
        <v>0</v>
      </c>
      <c r="AK52" s="744">
        <v>0</v>
      </c>
      <c r="AL52" s="744">
        <v>0</v>
      </c>
      <c r="AM52" s="744">
        <v>0</v>
      </c>
      <c r="AN52" s="744">
        <v>0</v>
      </c>
      <c r="AO52" s="744">
        <v>0</v>
      </c>
      <c r="AP52" s="744">
        <v>0</v>
      </c>
      <c r="AQ52" s="744">
        <v>0</v>
      </c>
      <c r="AR52" s="744">
        <v>0</v>
      </c>
      <c r="AS52" s="744">
        <v>0</v>
      </c>
      <c r="AT52" s="744">
        <v>0</v>
      </c>
      <c r="AU52" s="744">
        <v>0</v>
      </c>
      <c r="AV52" s="744">
        <v>0</v>
      </c>
      <c r="AW52" s="744">
        <v>0</v>
      </c>
      <c r="AX52" s="744">
        <v>0</v>
      </c>
      <c r="AY52" s="744">
        <v>0</v>
      </c>
      <c r="AZ52" s="744">
        <v>223</v>
      </c>
      <c r="BA52" s="744">
        <v>0</v>
      </c>
      <c r="BB52" s="744">
        <v>0</v>
      </c>
      <c r="BC52" s="744">
        <v>0</v>
      </c>
      <c r="BD52" s="744">
        <v>0</v>
      </c>
      <c r="BE52" s="744">
        <v>0</v>
      </c>
      <c r="BF52" s="744">
        <v>0</v>
      </c>
      <c r="BG52" s="744">
        <v>13</v>
      </c>
      <c r="BH52" s="744">
        <v>7</v>
      </c>
      <c r="BI52" s="744">
        <v>0</v>
      </c>
      <c r="BJ52" s="744">
        <v>0</v>
      </c>
      <c r="BK52" s="744">
        <v>2979</v>
      </c>
      <c r="BL52" s="744">
        <v>0</v>
      </c>
      <c r="BM52" s="744">
        <v>0</v>
      </c>
      <c r="BN52" s="744">
        <v>0</v>
      </c>
      <c r="BO52" s="744">
        <v>0</v>
      </c>
      <c r="BP52" s="744">
        <v>0</v>
      </c>
      <c r="BQ52" s="744">
        <v>0</v>
      </c>
      <c r="BR52" s="744">
        <v>0</v>
      </c>
      <c r="BS52" s="744">
        <v>0</v>
      </c>
      <c r="BT52" s="744">
        <v>0</v>
      </c>
      <c r="BU52" s="744">
        <v>0</v>
      </c>
      <c r="BV52" s="744">
        <v>0</v>
      </c>
      <c r="BW52" s="744">
        <v>0</v>
      </c>
      <c r="BX52" s="744">
        <v>0</v>
      </c>
      <c r="BY52" s="744">
        <v>32</v>
      </c>
      <c r="BZ52" s="744">
        <v>0</v>
      </c>
      <c r="CA52" s="744">
        <v>0</v>
      </c>
      <c r="CB52" s="744">
        <v>0</v>
      </c>
      <c r="CC52" s="744">
        <v>0</v>
      </c>
      <c r="CD52" s="744">
        <v>3</v>
      </c>
      <c r="CE52" s="744">
        <v>0</v>
      </c>
      <c r="CF52" s="744">
        <v>0</v>
      </c>
      <c r="CG52" s="744">
        <v>0</v>
      </c>
      <c r="CH52" s="744">
        <v>0</v>
      </c>
      <c r="CI52" s="744">
        <v>0</v>
      </c>
      <c r="CJ52" s="744">
        <v>80</v>
      </c>
      <c r="CK52" s="744">
        <v>1230</v>
      </c>
      <c r="CL52" s="744">
        <v>0</v>
      </c>
      <c r="CM52" s="744">
        <v>0</v>
      </c>
      <c r="CN52" s="744">
        <v>0</v>
      </c>
      <c r="CO52" s="744">
        <v>0</v>
      </c>
      <c r="CP52" s="744">
        <v>0</v>
      </c>
      <c r="CQ52" s="744">
        <v>0</v>
      </c>
      <c r="CR52" s="744">
        <v>0</v>
      </c>
      <c r="CS52" s="744">
        <v>22</v>
      </c>
      <c r="CT52" s="744">
        <v>0</v>
      </c>
      <c r="CU52" s="744">
        <v>3371</v>
      </c>
      <c r="CV52" s="744">
        <v>42</v>
      </c>
      <c r="CW52" s="744">
        <v>0</v>
      </c>
      <c r="CX52" s="744">
        <v>0</v>
      </c>
      <c r="CY52" s="744">
        <v>0</v>
      </c>
      <c r="CZ52" s="744">
        <v>43</v>
      </c>
      <c r="DA52" s="744">
        <v>2</v>
      </c>
      <c r="DB52" s="744">
        <v>0</v>
      </c>
      <c r="DC52" s="744">
        <v>0</v>
      </c>
      <c r="DD52" s="744" t="s">
        <v>569</v>
      </c>
      <c r="DE52" s="744" t="s">
        <v>569</v>
      </c>
      <c r="DF52" s="744" t="s">
        <v>569</v>
      </c>
      <c r="DG52" s="744" t="s">
        <v>569</v>
      </c>
      <c r="DH52" s="744" t="s">
        <v>569</v>
      </c>
      <c r="DI52" s="744" t="s">
        <v>569</v>
      </c>
      <c r="DJ52" s="744" t="s">
        <v>569</v>
      </c>
      <c r="DK52" s="744" t="s">
        <v>569</v>
      </c>
      <c r="DL52" s="744" t="s">
        <v>569</v>
      </c>
      <c r="DM52" s="744" t="s">
        <v>569</v>
      </c>
      <c r="DN52" s="744" t="s">
        <v>569</v>
      </c>
      <c r="DO52" s="744" t="s">
        <v>569</v>
      </c>
      <c r="DP52" s="744" t="s">
        <v>569</v>
      </c>
      <c r="DQ52" s="744" t="s">
        <v>569</v>
      </c>
      <c r="DR52" s="744" t="s">
        <v>569</v>
      </c>
      <c r="DS52" s="744" t="s">
        <v>569</v>
      </c>
      <c r="DT52" s="745">
        <v>8047</v>
      </c>
      <c r="DU52" s="744">
        <v>1649</v>
      </c>
      <c r="DV52" s="744">
        <v>104732</v>
      </c>
      <c r="DW52" s="744">
        <v>0</v>
      </c>
      <c r="DX52" s="744">
        <v>0</v>
      </c>
      <c r="DY52" s="744">
        <v>262</v>
      </c>
      <c r="DZ52" s="744">
        <v>7823</v>
      </c>
      <c r="EA52" s="744">
        <v>28</v>
      </c>
      <c r="EB52" s="744">
        <v>0</v>
      </c>
      <c r="EC52" s="743">
        <v>114494</v>
      </c>
      <c r="ED52" s="745">
        <v>122541</v>
      </c>
      <c r="EE52" s="744">
        <v>51</v>
      </c>
      <c r="EF52" s="744">
        <v>1153</v>
      </c>
      <c r="EG52" s="744">
        <v>1204</v>
      </c>
      <c r="EH52" s="745">
        <v>115698</v>
      </c>
      <c r="EI52" s="745">
        <v>123745</v>
      </c>
      <c r="EJ52" s="744">
        <v>-21351</v>
      </c>
      <c r="EK52" s="744">
        <v>-98414</v>
      </c>
      <c r="EL52" s="744">
        <v>-1072</v>
      </c>
      <c r="EM52" s="744">
        <v>-120837</v>
      </c>
      <c r="EN52" s="745">
        <v>-5139</v>
      </c>
      <c r="EO52" s="745">
        <v>2908</v>
      </c>
    </row>
    <row r="53" spans="2:145" x14ac:dyDescent="0.25">
      <c r="B53" s="758" t="s">
        <v>74</v>
      </c>
      <c r="C53" s="759" t="str">
        <v>電子応用装置・電気計測器</v>
      </c>
      <c r="D53" s="743">
        <v>0</v>
      </c>
      <c r="E53" s="744">
        <v>0</v>
      </c>
      <c r="F53" s="744">
        <v>0</v>
      </c>
      <c r="G53" s="744">
        <v>0</v>
      </c>
      <c r="H53" s="744">
        <v>0</v>
      </c>
      <c r="I53" s="744">
        <v>0</v>
      </c>
      <c r="J53" s="744">
        <v>0</v>
      </c>
      <c r="K53" s="744">
        <v>0</v>
      </c>
      <c r="L53" s="744">
        <v>0</v>
      </c>
      <c r="M53" s="744">
        <v>0</v>
      </c>
      <c r="N53" s="744">
        <v>0</v>
      </c>
      <c r="O53" s="744">
        <v>0</v>
      </c>
      <c r="P53" s="744">
        <v>0</v>
      </c>
      <c r="Q53" s="744">
        <v>0</v>
      </c>
      <c r="R53" s="744">
        <v>0</v>
      </c>
      <c r="S53" s="744">
        <v>0</v>
      </c>
      <c r="T53" s="744">
        <v>0</v>
      </c>
      <c r="U53" s="744">
        <v>0</v>
      </c>
      <c r="V53" s="744">
        <v>0</v>
      </c>
      <c r="W53" s="744">
        <v>0</v>
      </c>
      <c r="X53" s="744">
        <v>0</v>
      </c>
      <c r="Y53" s="744">
        <v>0</v>
      </c>
      <c r="Z53" s="744">
        <v>0</v>
      </c>
      <c r="AA53" s="744">
        <v>0</v>
      </c>
      <c r="AB53" s="744">
        <v>0</v>
      </c>
      <c r="AC53" s="744">
        <v>0</v>
      </c>
      <c r="AD53" s="744">
        <v>0</v>
      </c>
      <c r="AE53" s="744">
        <v>0</v>
      </c>
      <c r="AF53" s="744">
        <v>0</v>
      </c>
      <c r="AG53" s="744">
        <v>0</v>
      </c>
      <c r="AH53" s="744">
        <v>0</v>
      </c>
      <c r="AI53" s="744">
        <v>0</v>
      </c>
      <c r="AJ53" s="744">
        <v>0</v>
      </c>
      <c r="AK53" s="744">
        <v>0</v>
      </c>
      <c r="AL53" s="744">
        <v>0</v>
      </c>
      <c r="AM53" s="744">
        <v>0</v>
      </c>
      <c r="AN53" s="744">
        <v>0</v>
      </c>
      <c r="AO53" s="744">
        <v>0</v>
      </c>
      <c r="AP53" s="744">
        <v>0</v>
      </c>
      <c r="AQ53" s="744">
        <v>0</v>
      </c>
      <c r="AR53" s="744">
        <v>0</v>
      </c>
      <c r="AS53" s="744">
        <v>0</v>
      </c>
      <c r="AT53" s="744">
        <v>22</v>
      </c>
      <c r="AU53" s="744">
        <v>219</v>
      </c>
      <c r="AV53" s="744">
        <v>33</v>
      </c>
      <c r="AW53" s="744">
        <v>0</v>
      </c>
      <c r="AX53" s="744">
        <v>0</v>
      </c>
      <c r="AY53" s="744">
        <v>2167</v>
      </c>
      <c r="AZ53" s="744">
        <v>0</v>
      </c>
      <c r="BA53" s="744">
        <v>202</v>
      </c>
      <c r="BB53" s="744">
        <v>0</v>
      </c>
      <c r="BC53" s="744">
        <v>342</v>
      </c>
      <c r="BD53" s="744">
        <v>0</v>
      </c>
      <c r="BE53" s="744">
        <v>0</v>
      </c>
      <c r="BF53" s="744">
        <v>1</v>
      </c>
      <c r="BG53" s="744">
        <v>305</v>
      </c>
      <c r="BH53" s="744">
        <v>15</v>
      </c>
      <c r="BI53" s="744">
        <v>0</v>
      </c>
      <c r="BJ53" s="744">
        <v>0</v>
      </c>
      <c r="BK53" s="744">
        <v>499</v>
      </c>
      <c r="BL53" s="744">
        <v>45</v>
      </c>
      <c r="BM53" s="744">
        <v>401</v>
      </c>
      <c r="BN53" s="744">
        <v>666</v>
      </c>
      <c r="BO53" s="744">
        <v>0</v>
      </c>
      <c r="BP53" s="744">
        <v>0</v>
      </c>
      <c r="BQ53" s="744">
        <v>0</v>
      </c>
      <c r="BR53" s="744">
        <v>0</v>
      </c>
      <c r="BS53" s="744">
        <v>0</v>
      </c>
      <c r="BT53" s="744">
        <v>0</v>
      </c>
      <c r="BU53" s="744">
        <v>0</v>
      </c>
      <c r="BV53" s="744">
        <v>0</v>
      </c>
      <c r="BW53" s="744">
        <v>0</v>
      </c>
      <c r="BX53" s="744">
        <v>5</v>
      </c>
      <c r="BY53" s="744">
        <v>0</v>
      </c>
      <c r="BZ53" s="744">
        <v>0</v>
      </c>
      <c r="CA53" s="744">
        <v>0</v>
      </c>
      <c r="CB53" s="744">
        <v>0</v>
      </c>
      <c r="CC53" s="744">
        <v>0</v>
      </c>
      <c r="CD53" s="744">
        <v>0</v>
      </c>
      <c r="CE53" s="744">
        <v>0</v>
      </c>
      <c r="CF53" s="744">
        <v>0</v>
      </c>
      <c r="CG53" s="744">
        <v>0</v>
      </c>
      <c r="CH53" s="744">
        <v>15</v>
      </c>
      <c r="CI53" s="744">
        <v>0</v>
      </c>
      <c r="CJ53" s="744">
        <v>0</v>
      </c>
      <c r="CK53" s="744">
        <v>6730</v>
      </c>
      <c r="CL53" s="744">
        <v>0</v>
      </c>
      <c r="CM53" s="744">
        <v>0</v>
      </c>
      <c r="CN53" s="744">
        <v>322</v>
      </c>
      <c r="CO53" s="744">
        <v>0</v>
      </c>
      <c r="CP53" s="744">
        <v>0</v>
      </c>
      <c r="CQ53" s="744">
        <v>0</v>
      </c>
      <c r="CR53" s="744">
        <v>2</v>
      </c>
      <c r="CS53" s="744">
        <v>0</v>
      </c>
      <c r="CT53" s="744">
        <v>0</v>
      </c>
      <c r="CU53" s="744">
        <v>1510</v>
      </c>
      <c r="CV53" s="744">
        <v>50</v>
      </c>
      <c r="CW53" s="744">
        <v>0</v>
      </c>
      <c r="CX53" s="744">
        <v>0</v>
      </c>
      <c r="CY53" s="744">
        <v>0</v>
      </c>
      <c r="CZ53" s="744">
        <v>0</v>
      </c>
      <c r="DA53" s="744">
        <v>0</v>
      </c>
      <c r="DB53" s="744">
        <v>0</v>
      </c>
      <c r="DC53" s="744">
        <v>0</v>
      </c>
      <c r="DD53" s="744" t="s">
        <v>569</v>
      </c>
      <c r="DE53" s="744" t="s">
        <v>569</v>
      </c>
      <c r="DF53" s="744" t="s">
        <v>569</v>
      </c>
      <c r="DG53" s="744" t="s">
        <v>569</v>
      </c>
      <c r="DH53" s="744" t="s">
        <v>569</v>
      </c>
      <c r="DI53" s="744" t="s">
        <v>569</v>
      </c>
      <c r="DJ53" s="744" t="s">
        <v>569</v>
      </c>
      <c r="DK53" s="744" t="s">
        <v>569</v>
      </c>
      <c r="DL53" s="744" t="s">
        <v>569</v>
      </c>
      <c r="DM53" s="744" t="s">
        <v>569</v>
      </c>
      <c r="DN53" s="744" t="s">
        <v>569</v>
      </c>
      <c r="DO53" s="744" t="s">
        <v>569</v>
      </c>
      <c r="DP53" s="744" t="s">
        <v>569</v>
      </c>
      <c r="DQ53" s="744" t="s">
        <v>569</v>
      </c>
      <c r="DR53" s="744" t="s">
        <v>569</v>
      </c>
      <c r="DS53" s="744" t="s">
        <v>569</v>
      </c>
      <c r="DT53" s="745">
        <v>13551</v>
      </c>
      <c r="DU53" s="744">
        <v>0</v>
      </c>
      <c r="DV53" s="744">
        <v>103</v>
      </c>
      <c r="DW53" s="744">
        <v>0</v>
      </c>
      <c r="DX53" s="744">
        <v>0</v>
      </c>
      <c r="DY53" s="744">
        <v>18641</v>
      </c>
      <c r="DZ53" s="744">
        <v>24624</v>
      </c>
      <c r="EA53" s="744">
        <v>17</v>
      </c>
      <c r="EB53" s="744">
        <v>23</v>
      </c>
      <c r="EC53" s="743">
        <v>43408</v>
      </c>
      <c r="ED53" s="745">
        <v>56959</v>
      </c>
      <c r="EE53" s="744">
        <v>539</v>
      </c>
      <c r="EF53" s="744">
        <v>320</v>
      </c>
      <c r="EG53" s="744">
        <v>859</v>
      </c>
      <c r="EH53" s="745">
        <v>44267</v>
      </c>
      <c r="EI53" s="745">
        <v>57818</v>
      </c>
      <c r="EJ53" s="744">
        <v>-21694</v>
      </c>
      <c r="EK53" s="744">
        <v>-32842</v>
      </c>
      <c r="EL53" s="744">
        <v>-1085</v>
      </c>
      <c r="EM53" s="744">
        <v>-55621</v>
      </c>
      <c r="EN53" s="745">
        <v>-11354</v>
      </c>
      <c r="EO53" s="745">
        <v>2197</v>
      </c>
    </row>
    <row r="54" spans="2:145" x14ac:dyDescent="0.25">
      <c r="B54" s="758" t="s">
        <v>75</v>
      </c>
      <c r="C54" s="760" t="str">
        <v>その他の電気機械</v>
      </c>
      <c r="D54" s="746">
        <v>8</v>
      </c>
      <c r="E54" s="747">
        <v>1</v>
      </c>
      <c r="F54" s="747">
        <v>42</v>
      </c>
      <c r="G54" s="747">
        <v>1</v>
      </c>
      <c r="H54" s="747">
        <v>0</v>
      </c>
      <c r="I54" s="747">
        <v>190</v>
      </c>
      <c r="J54" s="747">
        <v>7</v>
      </c>
      <c r="K54" s="747">
        <v>1</v>
      </c>
      <c r="L54" s="747">
        <v>2</v>
      </c>
      <c r="M54" s="747">
        <v>2</v>
      </c>
      <c r="N54" s="747">
        <v>0</v>
      </c>
      <c r="O54" s="747">
        <v>0</v>
      </c>
      <c r="P54" s="747">
        <v>0</v>
      </c>
      <c r="Q54" s="747">
        <v>0</v>
      </c>
      <c r="R54" s="747">
        <v>0</v>
      </c>
      <c r="S54" s="747">
        <v>0</v>
      </c>
      <c r="T54" s="747">
        <v>0</v>
      </c>
      <c r="U54" s="747">
        <v>25</v>
      </c>
      <c r="V54" s="747">
        <v>0</v>
      </c>
      <c r="W54" s="747">
        <v>0</v>
      </c>
      <c r="X54" s="747">
        <v>3</v>
      </c>
      <c r="Y54" s="747">
        <v>0</v>
      </c>
      <c r="Z54" s="747">
        <v>0</v>
      </c>
      <c r="AA54" s="747">
        <v>0</v>
      </c>
      <c r="AB54" s="747">
        <v>0</v>
      </c>
      <c r="AC54" s="747">
        <v>0</v>
      </c>
      <c r="AD54" s="747">
        <v>0</v>
      </c>
      <c r="AE54" s="747">
        <v>2</v>
      </c>
      <c r="AF54" s="747">
        <v>0</v>
      </c>
      <c r="AG54" s="747">
        <v>0</v>
      </c>
      <c r="AH54" s="747">
        <v>0</v>
      </c>
      <c r="AI54" s="747">
        <v>1</v>
      </c>
      <c r="AJ54" s="747">
        <v>0</v>
      </c>
      <c r="AK54" s="747">
        <v>7</v>
      </c>
      <c r="AL54" s="747">
        <v>0</v>
      </c>
      <c r="AM54" s="747">
        <v>0</v>
      </c>
      <c r="AN54" s="747">
        <v>0</v>
      </c>
      <c r="AO54" s="747">
        <v>0</v>
      </c>
      <c r="AP54" s="747">
        <v>0</v>
      </c>
      <c r="AQ54" s="747">
        <v>0</v>
      </c>
      <c r="AR54" s="747">
        <v>1</v>
      </c>
      <c r="AS54" s="747">
        <v>19</v>
      </c>
      <c r="AT54" s="747">
        <v>27</v>
      </c>
      <c r="AU54" s="747">
        <v>81</v>
      </c>
      <c r="AV54" s="747">
        <v>31</v>
      </c>
      <c r="AW54" s="747">
        <v>1278</v>
      </c>
      <c r="AX54" s="747">
        <v>775</v>
      </c>
      <c r="AY54" s="747">
        <v>814</v>
      </c>
      <c r="AZ54" s="747">
        <v>25</v>
      </c>
      <c r="BA54" s="747">
        <v>8</v>
      </c>
      <c r="BB54" s="747">
        <v>66</v>
      </c>
      <c r="BC54" s="747">
        <v>4682</v>
      </c>
      <c r="BD54" s="747">
        <v>5</v>
      </c>
      <c r="BE54" s="747">
        <v>173</v>
      </c>
      <c r="BF54" s="747">
        <v>621</v>
      </c>
      <c r="BG54" s="747">
        <v>58</v>
      </c>
      <c r="BH54" s="747">
        <v>18</v>
      </c>
      <c r="BI54" s="747">
        <v>122</v>
      </c>
      <c r="BJ54" s="747">
        <v>0</v>
      </c>
      <c r="BK54" s="747">
        <v>3698</v>
      </c>
      <c r="BL54" s="747">
        <v>758</v>
      </c>
      <c r="BM54" s="747">
        <v>647</v>
      </c>
      <c r="BN54" s="747">
        <v>1144</v>
      </c>
      <c r="BO54" s="747">
        <v>3</v>
      </c>
      <c r="BP54" s="747">
        <v>0</v>
      </c>
      <c r="BQ54" s="747">
        <v>34</v>
      </c>
      <c r="BR54" s="747">
        <v>0</v>
      </c>
      <c r="BS54" s="747">
        <v>1066</v>
      </c>
      <c r="BT54" s="747">
        <v>3</v>
      </c>
      <c r="BU54" s="747">
        <v>40</v>
      </c>
      <c r="BV54" s="747">
        <v>10</v>
      </c>
      <c r="BW54" s="747">
        <v>0</v>
      </c>
      <c r="BX54" s="747">
        <v>23</v>
      </c>
      <c r="BY54" s="747">
        <v>17</v>
      </c>
      <c r="BZ54" s="747">
        <v>57</v>
      </c>
      <c r="CA54" s="747">
        <v>16</v>
      </c>
      <c r="CB54" s="747">
        <v>0</v>
      </c>
      <c r="CC54" s="747">
        <v>6</v>
      </c>
      <c r="CD54" s="747">
        <v>417</v>
      </c>
      <c r="CE54" s="747">
        <v>0</v>
      </c>
      <c r="CF54" s="747">
        <v>0</v>
      </c>
      <c r="CG54" s="747">
        <v>86</v>
      </c>
      <c r="CH54" s="747">
        <v>7</v>
      </c>
      <c r="CI54" s="747">
        <v>0</v>
      </c>
      <c r="CJ54" s="747">
        <v>93</v>
      </c>
      <c r="CK54" s="747">
        <v>738</v>
      </c>
      <c r="CL54" s="747">
        <v>687</v>
      </c>
      <c r="CM54" s="747">
        <v>223</v>
      </c>
      <c r="CN54" s="747">
        <v>81</v>
      </c>
      <c r="CO54" s="747">
        <v>7</v>
      </c>
      <c r="CP54" s="747">
        <v>1</v>
      </c>
      <c r="CQ54" s="747">
        <v>3</v>
      </c>
      <c r="CR54" s="747">
        <v>0</v>
      </c>
      <c r="CS54" s="747">
        <v>16</v>
      </c>
      <c r="CT54" s="747">
        <v>0</v>
      </c>
      <c r="CU54" s="747">
        <v>2759</v>
      </c>
      <c r="CV54" s="747">
        <v>98</v>
      </c>
      <c r="CW54" s="747">
        <v>26</v>
      </c>
      <c r="CX54" s="747">
        <v>35</v>
      </c>
      <c r="CY54" s="747">
        <v>8</v>
      </c>
      <c r="CZ54" s="747">
        <v>164</v>
      </c>
      <c r="DA54" s="747">
        <v>27</v>
      </c>
      <c r="DB54" s="747">
        <v>0</v>
      </c>
      <c r="DC54" s="747">
        <v>202</v>
      </c>
      <c r="DD54" s="747" t="s">
        <v>569</v>
      </c>
      <c r="DE54" s="747" t="s">
        <v>569</v>
      </c>
      <c r="DF54" s="747" t="s">
        <v>569</v>
      </c>
      <c r="DG54" s="747" t="s">
        <v>569</v>
      </c>
      <c r="DH54" s="747" t="s">
        <v>569</v>
      </c>
      <c r="DI54" s="747" t="s">
        <v>569</v>
      </c>
      <c r="DJ54" s="747" t="s">
        <v>569</v>
      </c>
      <c r="DK54" s="747" t="s">
        <v>569</v>
      </c>
      <c r="DL54" s="747" t="s">
        <v>569</v>
      </c>
      <c r="DM54" s="747" t="s">
        <v>569</v>
      </c>
      <c r="DN54" s="747" t="s">
        <v>569</v>
      </c>
      <c r="DO54" s="747" t="s">
        <v>569</v>
      </c>
      <c r="DP54" s="747" t="s">
        <v>569</v>
      </c>
      <c r="DQ54" s="747" t="s">
        <v>569</v>
      </c>
      <c r="DR54" s="747" t="s">
        <v>569</v>
      </c>
      <c r="DS54" s="747" t="s">
        <v>569</v>
      </c>
      <c r="DT54" s="748">
        <v>22296</v>
      </c>
      <c r="DU54" s="747">
        <v>240</v>
      </c>
      <c r="DV54" s="747">
        <v>25761</v>
      </c>
      <c r="DW54" s="747">
        <v>0</v>
      </c>
      <c r="DX54" s="747">
        <v>0</v>
      </c>
      <c r="DY54" s="747">
        <v>3811</v>
      </c>
      <c r="DZ54" s="747">
        <v>6628</v>
      </c>
      <c r="EA54" s="747">
        <v>89</v>
      </c>
      <c r="EB54" s="747">
        <v>7</v>
      </c>
      <c r="EC54" s="746">
        <v>36536</v>
      </c>
      <c r="ED54" s="748">
        <v>58832</v>
      </c>
      <c r="EE54" s="747">
        <v>179</v>
      </c>
      <c r="EF54" s="747">
        <v>571</v>
      </c>
      <c r="EG54" s="747">
        <v>750</v>
      </c>
      <c r="EH54" s="748">
        <v>37286</v>
      </c>
      <c r="EI54" s="748">
        <v>59582</v>
      </c>
      <c r="EJ54" s="747">
        <v>-7179</v>
      </c>
      <c r="EK54" s="747">
        <v>-50262</v>
      </c>
      <c r="EL54" s="747">
        <v>-359</v>
      </c>
      <c r="EM54" s="747">
        <v>-57800</v>
      </c>
      <c r="EN54" s="748">
        <v>-20514</v>
      </c>
      <c r="EO54" s="748">
        <v>1782</v>
      </c>
    </row>
    <row r="55" spans="2:145" x14ac:dyDescent="0.25">
      <c r="B55" s="758" t="s">
        <v>76</v>
      </c>
      <c r="C55" s="759" t="str">
        <v>通信機械・同関連機器</v>
      </c>
      <c r="D55" s="743">
        <v>0</v>
      </c>
      <c r="E55" s="744">
        <v>0</v>
      </c>
      <c r="F55" s="744">
        <v>0</v>
      </c>
      <c r="G55" s="744">
        <v>3</v>
      </c>
      <c r="H55" s="744">
        <v>7</v>
      </c>
      <c r="I55" s="744">
        <v>14</v>
      </c>
      <c r="J55" s="744">
        <v>1</v>
      </c>
      <c r="K55" s="744">
        <v>0</v>
      </c>
      <c r="L55" s="744">
        <v>14</v>
      </c>
      <c r="M55" s="744">
        <v>19</v>
      </c>
      <c r="N55" s="744">
        <v>0</v>
      </c>
      <c r="O55" s="744">
        <v>8</v>
      </c>
      <c r="P55" s="744">
        <v>6</v>
      </c>
      <c r="Q55" s="744">
        <v>0</v>
      </c>
      <c r="R55" s="744">
        <v>0</v>
      </c>
      <c r="S55" s="744">
        <v>0</v>
      </c>
      <c r="T55" s="744">
        <v>2</v>
      </c>
      <c r="U55" s="744">
        <v>0</v>
      </c>
      <c r="V55" s="744">
        <v>5</v>
      </c>
      <c r="W55" s="744">
        <v>0</v>
      </c>
      <c r="X55" s="744">
        <v>2</v>
      </c>
      <c r="Y55" s="744">
        <v>1</v>
      </c>
      <c r="Z55" s="744">
        <v>0</v>
      </c>
      <c r="AA55" s="744">
        <v>0</v>
      </c>
      <c r="AB55" s="744">
        <v>8</v>
      </c>
      <c r="AC55" s="744">
        <v>1</v>
      </c>
      <c r="AD55" s="744">
        <v>4</v>
      </c>
      <c r="AE55" s="744">
        <v>0</v>
      </c>
      <c r="AF55" s="744">
        <v>0</v>
      </c>
      <c r="AG55" s="744">
        <v>0</v>
      </c>
      <c r="AH55" s="744">
        <v>0</v>
      </c>
      <c r="AI55" s="744">
        <v>0</v>
      </c>
      <c r="AJ55" s="744">
        <v>0</v>
      </c>
      <c r="AK55" s="744">
        <v>1</v>
      </c>
      <c r="AL55" s="744">
        <v>0</v>
      </c>
      <c r="AM55" s="744">
        <v>0</v>
      </c>
      <c r="AN55" s="744">
        <v>0</v>
      </c>
      <c r="AO55" s="744">
        <v>0</v>
      </c>
      <c r="AP55" s="744">
        <v>0</v>
      </c>
      <c r="AQ55" s="744">
        <v>0</v>
      </c>
      <c r="AR55" s="744">
        <v>23</v>
      </c>
      <c r="AS55" s="744">
        <v>1</v>
      </c>
      <c r="AT55" s="744">
        <v>49</v>
      </c>
      <c r="AU55" s="744">
        <v>11</v>
      </c>
      <c r="AV55" s="744">
        <v>0</v>
      </c>
      <c r="AW55" s="744">
        <v>9</v>
      </c>
      <c r="AX55" s="744">
        <v>4</v>
      </c>
      <c r="AY55" s="744">
        <v>8</v>
      </c>
      <c r="AZ55" s="744">
        <v>0</v>
      </c>
      <c r="BA55" s="744">
        <v>0</v>
      </c>
      <c r="BB55" s="744">
        <v>0</v>
      </c>
      <c r="BC55" s="744">
        <v>76</v>
      </c>
      <c r="BD55" s="744">
        <v>0</v>
      </c>
      <c r="BE55" s="744">
        <v>236</v>
      </c>
      <c r="BF55" s="744">
        <v>5</v>
      </c>
      <c r="BG55" s="744">
        <v>306</v>
      </c>
      <c r="BH55" s="744">
        <v>45</v>
      </c>
      <c r="BI55" s="744">
        <v>4</v>
      </c>
      <c r="BJ55" s="744">
        <v>4</v>
      </c>
      <c r="BK55" s="744">
        <v>1386</v>
      </c>
      <c r="BL55" s="744">
        <v>173</v>
      </c>
      <c r="BM55" s="744">
        <v>1111</v>
      </c>
      <c r="BN55" s="744">
        <v>784</v>
      </c>
      <c r="BO55" s="744">
        <v>17</v>
      </c>
      <c r="BP55" s="744">
        <v>2</v>
      </c>
      <c r="BQ55" s="744">
        <v>3</v>
      </c>
      <c r="BR55" s="744">
        <v>6</v>
      </c>
      <c r="BS55" s="744">
        <v>1780</v>
      </c>
      <c r="BT55" s="744">
        <v>202</v>
      </c>
      <c r="BU55" s="744">
        <v>153</v>
      </c>
      <c r="BV55" s="744">
        <v>80</v>
      </c>
      <c r="BW55" s="744">
        <v>0</v>
      </c>
      <c r="BX55" s="744">
        <v>12</v>
      </c>
      <c r="BY55" s="744">
        <v>232</v>
      </c>
      <c r="BZ55" s="744">
        <v>32</v>
      </c>
      <c r="CA55" s="744">
        <v>25</v>
      </c>
      <c r="CB55" s="744">
        <v>9</v>
      </c>
      <c r="CC55" s="744">
        <v>3</v>
      </c>
      <c r="CD55" s="744">
        <v>17</v>
      </c>
      <c r="CE55" s="744">
        <v>0</v>
      </c>
      <c r="CF55" s="744">
        <v>4</v>
      </c>
      <c r="CG55" s="744">
        <v>16</v>
      </c>
      <c r="CH55" s="744">
        <v>227</v>
      </c>
      <c r="CI55" s="744">
        <v>1</v>
      </c>
      <c r="CJ55" s="744">
        <v>54</v>
      </c>
      <c r="CK55" s="744">
        <v>8222</v>
      </c>
      <c r="CL55" s="744">
        <v>33</v>
      </c>
      <c r="CM55" s="744">
        <v>42</v>
      </c>
      <c r="CN55" s="744">
        <v>75</v>
      </c>
      <c r="CO55" s="744">
        <v>0</v>
      </c>
      <c r="CP55" s="744">
        <v>39</v>
      </c>
      <c r="CQ55" s="744">
        <v>2</v>
      </c>
      <c r="CR55" s="744">
        <v>30</v>
      </c>
      <c r="CS55" s="744">
        <v>45</v>
      </c>
      <c r="CT55" s="744">
        <v>49</v>
      </c>
      <c r="CU55" s="744">
        <v>1055</v>
      </c>
      <c r="CV55" s="744">
        <v>686</v>
      </c>
      <c r="CW55" s="744">
        <v>4</v>
      </c>
      <c r="CX55" s="744">
        <v>236</v>
      </c>
      <c r="CY55" s="744">
        <v>4</v>
      </c>
      <c r="CZ55" s="744">
        <v>89</v>
      </c>
      <c r="DA55" s="744">
        <v>12</v>
      </c>
      <c r="DB55" s="744">
        <v>0</v>
      </c>
      <c r="DC55" s="744">
        <v>0</v>
      </c>
      <c r="DD55" s="744" t="s">
        <v>569</v>
      </c>
      <c r="DE55" s="744" t="s">
        <v>569</v>
      </c>
      <c r="DF55" s="744" t="s">
        <v>569</v>
      </c>
      <c r="DG55" s="744" t="s">
        <v>569</v>
      </c>
      <c r="DH55" s="744" t="s">
        <v>569</v>
      </c>
      <c r="DI55" s="744" t="s">
        <v>569</v>
      </c>
      <c r="DJ55" s="744" t="s">
        <v>569</v>
      </c>
      <c r="DK55" s="744" t="s">
        <v>569</v>
      </c>
      <c r="DL55" s="744" t="s">
        <v>569</v>
      </c>
      <c r="DM55" s="744" t="s">
        <v>569</v>
      </c>
      <c r="DN55" s="744" t="s">
        <v>569</v>
      </c>
      <c r="DO55" s="744" t="s">
        <v>569</v>
      </c>
      <c r="DP55" s="744" t="s">
        <v>569</v>
      </c>
      <c r="DQ55" s="744" t="s">
        <v>569</v>
      </c>
      <c r="DR55" s="744" t="s">
        <v>569</v>
      </c>
      <c r="DS55" s="744" t="s">
        <v>569</v>
      </c>
      <c r="DT55" s="745">
        <v>17829</v>
      </c>
      <c r="DU55" s="744">
        <v>3104</v>
      </c>
      <c r="DV55" s="744">
        <v>159753</v>
      </c>
      <c r="DW55" s="744">
        <v>0</v>
      </c>
      <c r="DX55" s="744">
        <v>0</v>
      </c>
      <c r="DY55" s="744">
        <v>42422</v>
      </c>
      <c r="DZ55" s="744">
        <v>44673</v>
      </c>
      <c r="EA55" s="744">
        <v>-1286</v>
      </c>
      <c r="EB55" s="744">
        <v>0</v>
      </c>
      <c r="EC55" s="743">
        <v>248666</v>
      </c>
      <c r="ED55" s="745">
        <v>266495</v>
      </c>
      <c r="EE55" s="744">
        <v>83</v>
      </c>
      <c r="EF55" s="744">
        <v>62715</v>
      </c>
      <c r="EG55" s="744">
        <v>62798</v>
      </c>
      <c r="EH55" s="745">
        <v>311464</v>
      </c>
      <c r="EI55" s="745">
        <v>329293</v>
      </c>
      <c r="EJ55" s="744">
        <v>-66910</v>
      </c>
      <c r="EK55" s="744">
        <v>-165661</v>
      </c>
      <c r="EL55" s="744">
        <v>-3345</v>
      </c>
      <c r="EM55" s="744">
        <v>-235916</v>
      </c>
      <c r="EN55" s="745">
        <v>75548</v>
      </c>
      <c r="EO55" s="745">
        <v>93377</v>
      </c>
    </row>
    <row r="56" spans="2:145" x14ac:dyDescent="0.25">
      <c r="B56" s="758" t="s">
        <v>78</v>
      </c>
      <c r="C56" s="759" t="str">
        <v>電子計算機・同附属装置</v>
      </c>
      <c r="D56" s="743">
        <v>0</v>
      </c>
      <c r="E56" s="744">
        <v>0</v>
      </c>
      <c r="F56" s="744">
        <v>0</v>
      </c>
      <c r="G56" s="744">
        <v>0</v>
      </c>
      <c r="H56" s="744">
        <v>0</v>
      </c>
      <c r="I56" s="744">
        <v>0</v>
      </c>
      <c r="J56" s="744">
        <v>0</v>
      </c>
      <c r="K56" s="744">
        <v>0</v>
      </c>
      <c r="L56" s="744">
        <v>0</v>
      </c>
      <c r="M56" s="744">
        <v>0</v>
      </c>
      <c r="N56" s="744">
        <v>0</v>
      </c>
      <c r="O56" s="744">
        <v>0</v>
      </c>
      <c r="P56" s="744">
        <v>0</v>
      </c>
      <c r="Q56" s="744">
        <v>0</v>
      </c>
      <c r="R56" s="744">
        <v>0</v>
      </c>
      <c r="S56" s="744">
        <v>0</v>
      </c>
      <c r="T56" s="744">
        <v>0</v>
      </c>
      <c r="U56" s="744">
        <v>0</v>
      </c>
      <c r="V56" s="744">
        <v>0</v>
      </c>
      <c r="W56" s="744">
        <v>0</v>
      </c>
      <c r="X56" s="744">
        <v>0</v>
      </c>
      <c r="Y56" s="744">
        <v>0</v>
      </c>
      <c r="Z56" s="744">
        <v>0</v>
      </c>
      <c r="AA56" s="744">
        <v>0</v>
      </c>
      <c r="AB56" s="744">
        <v>0</v>
      </c>
      <c r="AC56" s="744">
        <v>0</v>
      </c>
      <c r="AD56" s="744">
        <v>0</v>
      </c>
      <c r="AE56" s="744">
        <v>0</v>
      </c>
      <c r="AF56" s="744">
        <v>0</v>
      </c>
      <c r="AG56" s="744">
        <v>0</v>
      </c>
      <c r="AH56" s="744">
        <v>0</v>
      </c>
      <c r="AI56" s="744">
        <v>0</v>
      </c>
      <c r="AJ56" s="744">
        <v>0</v>
      </c>
      <c r="AK56" s="744">
        <v>0</v>
      </c>
      <c r="AL56" s="744">
        <v>0</v>
      </c>
      <c r="AM56" s="744">
        <v>0</v>
      </c>
      <c r="AN56" s="744">
        <v>0</v>
      </c>
      <c r="AO56" s="744">
        <v>0</v>
      </c>
      <c r="AP56" s="744">
        <v>0</v>
      </c>
      <c r="AQ56" s="744">
        <v>0</v>
      </c>
      <c r="AR56" s="744">
        <v>0</v>
      </c>
      <c r="AS56" s="744">
        <v>0</v>
      </c>
      <c r="AT56" s="744">
        <v>0</v>
      </c>
      <c r="AU56" s="744">
        <v>10</v>
      </c>
      <c r="AV56" s="744">
        <v>0</v>
      </c>
      <c r="AW56" s="744">
        <v>0</v>
      </c>
      <c r="AX56" s="744">
        <v>0</v>
      </c>
      <c r="AY56" s="744">
        <v>0</v>
      </c>
      <c r="AZ56" s="744">
        <v>0</v>
      </c>
      <c r="BA56" s="744">
        <v>0</v>
      </c>
      <c r="BB56" s="744">
        <v>0</v>
      </c>
      <c r="BC56" s="744">
        <v>0</v>
      </c>
      <c r="BD56" s="744">
        <v>114</v>
      </c>
      <c r="BE56" s="744">
        <v>0</v>
      </c>
      <c r="BF56" s="744">
        <v>0</v>
      </c>
      <c r="BG56" s="744">
        <v>0</v>
      </c>
      <c r="BH56" s="744">
        <v>0</v>
      </c>
      <c r="BI56" s="744">
        <v>0</v>
      </c>
      <c r="BJ56" s="744">
        <v>0</v>
      </c>
      <c r="BK56" s="744">
        <v>0</v>
      </c>
      <c r="BL56" s="744">
        <v>0</v>
      </c>
      <c r="BM56" s="744">
        <v>0</v>
      </c>
      <c r="BN56" s="744">
        <v>0</v>
      </c>
      <c r="BO56" s="744">
        <v>0</v>
      </c>
      <c r="BP56" s="744">
        <v>0</v>
      </c>
      <c r="BQ56" s="744">
        <v>0</v>
      </c>
      <c r="BR56" s="744">
        <v>0</v>
      </c>
      <c r="BS56" s="744">
        <v>0</v>
      </c>
      <c r="BT56" s="744">
        <v>0</v>
      </c>
      <c r="BU56" s="744">
        <v>0</v>
      </c>
      <c r="BV56" s="744">
        <v>0</v>
      </c>
      <c r="BW56" s="744">
        <v>0</v>
      </c>
      <c r="BX56" s="744">
        <v>0</v>
      </c>
      <c r="BY56" s="744">
        <v>0</v>
      </c>
      <c r="BZ56" s="744">
        <v>0</v>
      </c>
      <c r="CA56" s="744">
        <v>0</v>
      </c>
      <c r="CB56" s="744">
        <v>0</v>
      </c>
      <c r="CC56" s="744">
        <v>0</v>
      </c>
      <c r="CD56" s="744">
        <v>0</v>
      </c>
      <c r="CE56" s="744">
        <v>0</v>
      </c>
      <c r="CF56" s="744">
        <v>18</v>
      </c>
      <c r="CG56" s="744">
        <v>12</v>
      </c>
      <c r="CH56" s="744">
        <v>0</v>
      </c>
      <c r="CI56" s="744">
        <v>0</v>
      </c>
      <c r="CJ56" s="744">
        <v>0</v>
      </c>
      <c r="CK56" s="744">
        <v>0</v>
      </c>
      <c r="CL56" s="744">
        <v>0</v>
      </c>
      <c r="CM56" s="744">
        <v>0</v>
      </c>
      <c r="CN56" s="744">
        <v>0</v>
      </c>
      <c r="CO56" s="744">
        <v>0</v>
      </c>
      <c r="CP56" s="744">
        <v>0</v>
      </c>
      <c r="CQ56" s="744">
        <v>0</v>
      </c>
      <c r="CR56" s="744">
        <v>0</v>
      </c>
      <c r="CS56" s="744">
        <v>0</v>
      </c>
      <c r="CT56" s="744">
        <v>0</v>
      </c>
      <c r="CU56" s="744">
        <v>1194</v>
      </c>
      <c r="CV56" s="744">
        <v>0</v>
      </c>
      <c r="CW56" s="744">
        <v>0</v>
      </c>
      <c r="CX56" s="744">
        <v>0</v>
      </c>
      <c r="CY56" s="744">
        <v>0</v>
      </c>
      <c r="CZ56" s="744">
        <v>0</v>
      </c>
      <c r="DA56" s="744">
        <v>0</v>
      </c>
      <c r="DB56" s="744">
        <v>0</v>
      </c>
      <c r="DC56" s="744">
        <v>0</v>
      </c>
      <c r="DD56" s="744" t="s">
        <v>569</v>
      </c>
      <c r="DE56" s="744" t="s">
        <v>569</v>
      </c>
      <c r="DF56" s="744" t="s">
        <v>569</v>
      </c>
      <c r="DG56" s="744" t="s">
        <v>569</v>
      </c>
      <c r="DH56" s="744" t="s">
        <v>569</v>
      </c>
      <c r="DI56" s="744" t="s">
        <v>569</v>
      </c>
      <c r="DJ56" s="744" t="s">
        <v>569</v>
      </c>
      <c r="DK56" s="744" t="s">
        <v>569</v>
      </c>
      <c r="DL56" s="744" t="s">
        <v>569</v>
      </c>
      <c r="DM56" s="744" t="s">
        <v>569</v>
      </c>
      <c r="DN56" s="744" t="s">
        <v>569</v>
      </c>
      <c r="DO56" s="744" t="s">
        <v>569</v>
      </c>
      <c r="DP56" s="744" t="s">
        <v>569</v>
      </c>
      <c r="DQ56" s="744" t="s">
        <v>569</v>
      </c>
      <c r="DR56" s="744" t="s">
        <v>569</v>
      </c>
      <c r="DS56" s="744" t="s">
        <v>569</v>
      </c>
      <c r="DT56" s="745">
        <v>1348</v>
      </c>
      <c r="DU56" s="744">
        <v>0</v>
      </c>
      <c r="DV56" s="744">
        <v>49359</v>
      </c>
      <c r="DW56" s="744">
        <v>0</v>
      </c>
      <c r="DX56" s="744">
        <v>0</v>
      </c>
      <c r="DY56" s="744">
        <v>16493</v>
      </c>
      <c r="DZ56" s="744">
        <v>42946</v>
      </c>
      <c r="EA56" s="744">
        <v>23</v>
      </c>
      <c r="EB56" s="744">
        <v>18</v>
      </c>
      <c r="EC56" s="743">
        <v>108839</v>
      </c>
      <c r="ED56" s="745">
        <v>110187</v>
      </c>
      <c r="EE56" s="744">
        <v>510</v>
      </c>
      <c r="EF56" s="744">
        <v>803</v>
      </c>
      <c r="EG56" s="744">
        <v>1313</v>
      </c>
      <c r="EH56" s="745">
        <v>110152</v>
      </c>
      <c r="EI56" s="745">
        <v>111500</v>
      </c>
      <c r="EJ56" s="744">
        <v>-76988</v>
      </c>
      <c r="EK56" s="744">
        <v>-28370</v>
      </c>
      <c r="EL56" s="744">
        <v>-3849</v>
      </c>
      <c r="EM56" s="744">
        <v>-109207</v>
      </c>
      <c r="EN56" s="745">
        <v>945</v>
      </c>
      <c r="EO56" s="745">
        <v>2293</v>
      </c>
    </row>
    <row r="57" spans="2:145" x14ac:dyDescent="0.25">
      <c r="B57" s="758" t="s">
        <v>80</v>
      </c>
      <c r="C57" s="759" t="str">
        <v>自動車</v>
      </c>
      <c r="D57" s="743">
        <v>0</v>
      </c>
      <c r="E57" s="744">
        <v>0</v>
      </c>
      <c r="F57" s="744">
        <v>0</v>
      </c>
      <c r="G57" s="744">
        <v>0</v>
      </c>
      <c r="H57" s="744">
        <v>0</v>
      </c>
      <c r="I57" s="744">
        <v>0</v>
      </c>
      <c r="J57" s="744">
        <v>0</v>
      </c>
      <c r="K57" s="744">
        <v>0</v>
      </c>
      <c r="L57" s="744">
        <v>0</v>
      </c>
      <c r="M57" s="744">
        <v>0</v>
      </c>
      <c r="N57" s="744">
        <v>0</v>
      </c>
      <c r="O57" s="744">
        <v>0</v>
      </c>
      <c r="P57" s="744">
        <v>0</v>
      </c>
      <c r="Q57" s="744">
        <v>0</v>
      </c>
      <c r="R57" s="744">
        <v>0</v>
      </c>
      <c r="S57" s="744">
        <v>0</v>
      </c>
      <c r="T57" s="744">
        <v>0</v>
      </c>
      <c r="U57" s="744">
        <v>0</v>
      </c>
      <c r="V57" s="744">
        <v>0</v>
      </c>
      <c r="W57" s="744">
        <v>0</v>
      </c>
      <c r="X57" s="744">
        <v>0</v>
      </c>
      <c r="Y57" s="744">
        <v>0</v>
      </c>
      <c r="Z57" s="744">
        <v>0</v>
      </c>
      <c r="AA57" s="744">
        <v>0</v>
      </c>
      <c r="AB57" s="744">
        <v>0</v>
      </c>
      <c r="AC57" s="744">
        <v>0</v>
      </c>
      <c r="AD57" s="744">
        <v>0</v>
      </c>
      <c r="AE57" s="744">
        <v>0</v>
      </c>
      <c r="AF57" s="744">
        <v>0</v>
      </c>
      <c r="AG57" s="744">
        <v>0</v>
      </c>
      <c r="AH57" s="744">
        <v>0</v>
      </c>
      <c r="AI57" s="744">
        <v>0</v>
      </c>
      <c r="AJ57" s="744">
        <v>0</v>
      </c>
      <c r="AK57" s="744">
        <v>0</v>
      </c>
      <c r="AL57" s="744">
        <v>0</v>
      </c>
      <c r="AM57" s="744">
        <v>0</v>
      </c>
      <c r="AN57" s="744">
        <v>0</v>
      </c>
      <c r="AO57" s="744">
        <v>0</v>
      </c>
      <c r="AP57" s="744">
        <v>0</v>
      </c>
      <c r="AQ57" s="744">
        <v>0</v>
      </c>
      <c r="AR57" s="744">
        <v>0</v>
      </c>
      <c r="AS57" s="744">
        <v>0</v>
      </c>
      <c r="AT57" s="744">
        <v>0</v>
      </c>
      <c r="AU57" s="744">
        <v>0</v>
      </c>
      <c r="AV57" s="744">
        <v>0</v>
      </c>
      <c r="AW57" s="744">
        <v>0</v>
      </c>
      <c r="AX57" s="744">
        <v>0</v>
      </c>
      <c r="AY57" s="744">
        <v>0</v>
      </c>
      <c r="AZ57" s="744">
        <v>0</v>
      </c>
      <c r="BA57" s="744">
        <v>0</v>
      </c>
      <c r="BB57" s="744">
        <v>0</v>
      </c>
      <c r="BC57" s="744">
        <v>0</v>
      </c>
      <c r="BD57" s="744">
        <v>0</v>
      </c>
      <c r="BE57" s="744">
        <v>1161</v>
      </c>
      <c r="BF57" s="744">
        <v>0</v>
      </c>
      <c r="BG57" s="744">
        <v>0</v>
      </c>
      <c r="BH57" s="744">
        <v>0</v>
      </c>
      <c r="BI57" s="744">
        <v>0</v>
      </c>
      <c r="BJ57" s="744">
        <v>0</v>
      </c>
      <c r="BK57" s="744">
        <v>0</v>
      </c>
      <c r="BL57" s="744">
        <v>0</v>
      </c>
      <c r="BM57" s="744">
        <v>0</v>
      </c>
      <c r="BN57" s="744">
        <v>0</v>
      </c>
      <c r="BO57" s="744">
        <v>0</v>
      </c>
      <c r="BP57" s="744">
        <v>0</v>
      </c>
      <c r="BQ57" s="744">
        <v>0</v>
      </c>
      <c r="BR57" s="744">
        <v>0</v>
      </c>
      <c r="BS57" s="744">
        <v>0</v>
      </c>
      <c r="BT57" s="744">
        <v>0</v>
      </c>
      <c r="BU57" s="744">
        <v>0</v>
      </c>
      <c r="BV57" s="744">
        <v>0</v>
      </c>
      <c r="BW57" s="744">
        <v>0</v>
      </c>
      <c r="BX57" s="744">
        <v>0</v>
      </c>
      <c r="BY57" s="744">
        <v>0</v>
      </c>
      <c r="BZ57" s="744">
        <v>0</v>
      </c>
      <c r="CA57" s="744">
        <v>0</v>
      </c>
      <c r="CB57" s="744">
        <v>0</v>
      </c>
      <c r="CC57" s="744">
        <v>0</v>
      </c>
      <c r="CD57" s="744">
        <v>0</v>
      </c>
      <c r="CE57" s="744">
        <v>0</v>
      </c>
      <c r="CF57" s="744">
        <v>0</v>
      </c>
      <c r="CG57" s="744">
        <v>0</v>
      </c>
      <c r="CH57" s="744">
        <v>0</v>
      </c>
      <c r="CI57" s="744">
        <v>0</v>
      </c>
      <c r="CJ57" s="744">
        <v>0</v>
      </c>
      <c r="CK57" s="744">
        <v>1490</v>
      </c>
      <c r="CL57" s="744">
        <v>0</v>
      </c>
      <c r="CM57" s="744">
        <v>0</v>
      </c>
      <c r="CN57" s="744">
        <v>0</v>
      </c>
      <c r="CO57" s="744">
        <v>0</v>
      </c>
      <c r="CP57" s="744">
        <v>0</v>
      </c>
      <c r="CQ57" s="744">
        <v>0</v>
      </c>
      <c r="CR57" s="744">
        <v>0</v>
      </c>
      <c r="CS57" s="744">
        <v>0</v>
      </c>
      <c r="CT57" s="744">
        <v>0</v>
      </c>
      <c r="CU57" s="744">
        <v>3439</v>
      </c>
      <c r="CV57" s="744">
        <v>0</v>
      </c>
      <c r="CW57" s="744">
        <v>0</v>
      </c>
      <c r="CX57" s="744">
        <v>0</v>
      </c>
      <c r="CY57" s="744">
        <v>0</v>
      </c>
      <c r="CZ57" s="744">
        <v>0</v>
      </c>
      <c r="DA57" s="744">
        <v>0</v>
      </c>
      <c r="DB57" s="744">
        <v>0</v>
      </c>
      <c r="DC57" s="744">
        <v>0</v>
      </c>
      <c r="DD57" s="744" t="s">
        <v>569</v>
      </c>
      <c r="DE57" s="744" t="s">
        <v>569</v>
      </c>
      <c r="DF57" s="744" t="s">
        <v>569</v>
      </c>
      <c r="DG57" s="744" t="s">
        <v>569</v>
      </c>
      <c r="DH57" s="744" t="s">
        <v>569</v>
      </c>
      <c r="DI57" s="744" t="s">
        <v>569</v>
      </c>
      <c r="DJ57" s="744" t="s">
        <v>569</v>
      </c>
      <c r="DK57" s="744" t="s">
        <v>569</v>
      </c>
      <c r="DL57" s="744" t="s">
        <v>569</v>
      </c>
      <c r="DM57" s="744" t="s">
        <v>569</v>
      </c>
      <c r="DN57" s="744" t="s">
        <v>569</v>
      </c>
      <c r="DO57" s="744" t="s">
        <v>569</v>
      </c>
      <c r="DP57" s="744" t="s">
        <v>569</v>
      </c>
      <c r="DQ57" s="744" t="s">
        <v>569</v>
      </c>
      <c r="DR57" s="744" t="s">
        <v>569</v>
      </c>
      <c r="DS57" s="744" t="s">
        <v>569</v>
      </c>
      <c r="DT57" s="745">
        <v>6090</v>
      </c>
      <c r="DU57" s="744">
        <v>0</v>
      </c>
      <c r="DV57" s="744">
        <v>167754</v>
      </c>
      <c r="DW57" s="744">
        <v>0</v>
      </c>
      <c r="DX57" s="744">
        <v>0</v>
      </c>
      <c r="DY57" s="744">
        <v>5181</v>
      </c>
      <c r="DZ57" s="744">
        <v>86986</v>
      </c>
      <c r="EA57" s="744">
        <v>-2649</v>
      </c>
      <c r="EB57" s="744">
        <v>7</v>
      </c>
      <c r="EC57" s="743">
        <v>257279</v>
      </c>
      <c r="ED57" s="745">
        <v>263369</v>
      </c>
      <c r="EE57" s="744">
        <v>372</v>
      </c>
      <c r="EF57" s="744">
        <v>19303</v>
      </c>
      <c r="EG57" s="744">
        <v>19675</v>
      </c>
      <c r="EH57" s="745">
        <v>276954</v>
      </c>
      <c r="EI57" s="745">
        <v>283044</v>
      </c>
      <c r="EJ57" s="744">
        <v>-22596</v>
      </c>
      <c r="EK57" s="744">
        <v>-233574</v>
      </c>
      <c r="EL57" s="744">
        <v>-1130</v>
      </c>
      <c r="EM57" s="744">
        <v>-257300</v>
      </c>
      <c r="EN57" s="745">
        <v>19654</v>
      </c>
      <c r="EO57" s="745">
        <v>25744</v>
      </c>
    </row>
    <row r="58" spans="2:145" x14ac:dyDescent="0.25">
      <c r="B58" s="758" t="s">
        <v>81</v>
      </c>
      <c r="C58" s="761" t="str">
        <v>自動車部品・同附属品</v>
      </c>
      <c r="D58" s="749">
        <v>5</v>
      </c>
      <c r="E58" s="750">
        <v>1</v>
      </c>
      <c r="F58" s="750">
        <v>0</v>
      </c>
      <c r="G58" s="750">
        <v>0</v>
      </c>
      <c r="H58" s="750">
        <v>0</v>
      </c>
      <c r="I58" s="750">
        <v>2</v>
      </c>
      <c r="J58" s="750">
        <v>2</v>
      </c>
      <c r="K58" s="750">
        <v>0</v>
      </c>
      <c r="L58" s="750">
        <v>1</v>
      </c>
      <c r="M58" s="750">
        <v>2</v>
      </c>
      <c r="N58" s="750">
        <v>0</v>
      </c>
      <c r="O58" s="750">
        <v>0</v>
      </c>
      <c r="P58" s="750">
        <v>0</v>
      </c>
      <c r="Q58" s="750">
        <v>0</v>
      </c>
      <c r="R58" s="750">
        <v>0</v>
      </c>
      <c r="S58" s="750">
        <v>0</v>
      </c>
      <c r="T58" s="750">
        <v>0</v>
      </c>
      <c r="U58" s="750">
        <v>0</v>
      </c>
      <c r="V58" s="750">
        <v>0</v>
      </c>
      <c r="W58" s="750">
        <v>0</v>
      </c>
      <c r="X58" s="750">
        <v>0</v>
      </c>
      <c r="Y58" s="750">
        <v>0</v>
      </c>
      <c r="Z58" s="750">
        <v>0</v>
      </c>
      <c r="AA58" s="750">
        <v>0</v>
      </c>
      <c r="AB58" s="750">
        <v>0</v>
      </c>
      <c r="AC58" s="750">
        <v>0</v>
      </c>
      <c r="AD58" s="750">
        <v>0</v>
      </c>
      <c r="AE58" s="750">
        <v>0</v>
      </c>
      <c r="AF58" s="750">
        <v>0</v>
      </c>
      <c r="AG58" s="750">
        <v>0</v>
      </c>
      <c r="AH58" s="750">
        <v>0</v>
      </c>
      <c r="AI58" s="750">
        <v>1</v>
      </c>
      <c r="AJ58" s="750">
        <v>0</v>
      </c>
      <c r="AK58" s="750">
        <v>0</v>
      </c>
      <c r="AL58" s="750">
        <v>0</v>
      </c>
      <c r="AM58" s="750">
        <v>0</v>
      </c>
      <c r="AN58" s="750">
        <v>0</v>
      </c>
      <c r="AO58" s="750">
        <v>0</v>
      </c>
      <c r="AP58" s="750">
        <v>0</v>
      </c>
      <c r="AQ58" s="750">
        <v>0</v>
      </c>
      <c r="AR58" s="750">
        <v>0</v>
      </c>
      <c r="AS58" s="750">
        <v>0</v>
      </c>
      <c r="AT58" s="750">
        <v>0</v>
      </c>
      <c r="AU58" s="750">
        <v>14</v>
      </c>
      <c r="AV58" s="750">
        <v>0</v>
      </c>
      <c r="AW58" s="750">
        <v>0</v>
      </c>
      <c r="AX58" s="750">
        <v>0</v>
      </c>
      <c r="AY58" s="750">
        <v>0</v>
      </c>
      <c r="AZ58" s="750">
        <v>0</v>
      </c>
      <c r="BA58" s="750">
        <v>0</v>
      </c>
      <c r="BB58" s="750">
        <v>0</v>
      </c>
      <c r="BC58" s="750">
        <v>0</v>
      </c>
      <c r="BD58" s="750">
        <v>0</v>
      </c>
      <c r="BE58" s="750">
        <v>13978</v>
      </c>
      <c r="BF58" s="750">
        <v>91280</v>
      </c>
      <c r="BG58" s="750">
        <v>0</v>
      </c>
      <c r="BH58" s="750">
        <v>77</v>
      </c>
      <c r="BI58" s="750">
        <v>0</v>
      </c>
      <c r="BJ58" s="750">
        <v>0</v>
      </c>
      <c r="BK58" s="750">
        <v>3</v>
      </c>
      <c r="BL58" s="750">
        <v>1</v>
      </c>
      <c r="BM58" s="750">
        <v>2</v>
      </c>
      <c r="BN58" s="750">
        <v>1</v>
      </c>
      <c r="BO58" s="750">
        <v>0</v>
      </c>
      <c r="BP58" s="750">
        <v>0</v>
      </c>
      <c r="BQ58" s="750">
        <v>0</v>
      </c>
      <c r="BR58" s="750">
        <v>1</v>
      </c>
      <c r="BS58" s="750">
        <v>21</v>
      </c>
      <c r="BT58" s="750">
        <v>1</v>
      </c>
      <c r="BU58" s="750">
        <v>0</v>
      </c>
      <c r="BV58" s="750">
        <v>0</v>
      </c>
      <c r="BW58" s="750">
        <v>0</v>
      </c>
      <c r="BX58" s="750">
        <v>0</v>
      </c>
      <c r="BY58" s="750">
        <v>0</v>
      </c>
      <c r="BZ58" s="750">
        <v>0</v>
      </c>
      <c r="CA58" s="750">
        <v>0</v>
      </c>
      <c r="CB58" s="750">
        <v>0</v>
      </c>
      <c r="CC58" s="750">
        <v>0</v>
      </c>
      <c r="CD58" s="750">
        <v>0</v>
      </c>
      <c r="CE58" s="750">
        <v>0</v>
      </c>
      <c r="CF58" s="750">
        <v>1</v>
      </c>
      <c r="CG58" s="750">
        <v>0</v>
      </c>
      <c r="CH58" s="750">
        <v>1</v>
      </c>
      <c r="CI58" s="750">
        <v>0</v>
      </c>
      <c r="CJ58" s="750">
        <v>0</v>
      </c>
      <c r="CK58" s="750">
        <v>2</v>
      </c>
      <c r="CL58" s="750">
        <v>1</v>
      </c>
      <c r="CM58" s="750">
        <v>0</v>
      </c>
      <c r="CN58" s="750">
        <v>2</v>
      </c>
      <c r="CO58" s="750">
        <v>0</v>
      </c>
      <c r="CP58" s="750">
        <v>0</v>
      </c>
      <c r="CQ58" s="750">
        <v>0</v>
      </c>
      <c r="CR58" s="750">
        <v>0</v>
      </c>
      <c r="CS58" s="750">
        <v>1</v>
      </c>
      <c r="CT58" s="750">
        <v>0</v>
      </c>
      <c r="CU58" s="750">
        <v>86813</v>
      </c>
      <c r="CV58" s="750">
        <v>1</v>
      </c>
      <c r="CW58" s="750">
        <v>1</v>
      </c>
      <c r="CX58" s="750">
        <v>0</v>
      </c>
      <c r="CY58" s="750">
        <v>0</v>
      </c>
      <c r="CZ58" s="750">
        <v>0</v>
      </c>
      <c r="DA58" s="750">
        <v>0</v>
      </c>
      <c r="DB58" s="750">
        <v>0</v>
      </c>
      <c r="DC58" s="750">
        <v>0</v>
      </c>
      <c r="DD58" s="750" t="s">
        <v>569</v>
      </c>
      <c r="DE58" s="750" t="s">
        <v>569</v>
      </c>
      <c r="DF58" s="750" t="s">
        <v>569</v>
      </c>
      <c r="DG58" s="750" t="s">
        <v>569</v>
      </c>
      <c r="DH58" s="750" t="s">
        <v>569</v>
      </c>
      <c r="DI58" s="750" t="s">
        <v>569</v>
      </c>
      <c r="DJ58" s="750" t="s">
        <v>569</v>
      </c>
      <c r="DK58" s="750" t="s">
        <v>569</v>
      </c>
      <c r="DL58" s="750" t="s">
        <v>569</v>
      </c>
      <c r="DM58" s="750" t="s">
        <v>569</v>
      </c>
      <c r="DN58" s="750" t="s">
        <v>569</v>
      </c>
      <c r="DO58" s="750" t="s">
        <v>569</v>
      </c>
      <c r="DP58" s="750" t="s">
        <v>569</v>
      </c>
      <c r="DQ58" s="750" t="s">
        <v>569</v>
      </c>
      <c r="DR58" s="750" t="s">
        <v>569</v>
      </c>
      <c r="DS58" s="750" t="s">
        <v>569</v>
      </c>
      <c r="DT58" s="751">
        <v>192216</v>
      </c>
      <c r="DU58" s="750">
        <v>0</v>
      </c>
      <c r="DV58" s="750">
        <v>440</v>
      </c>
      <c r="DW58" s="750">
        <v>0</v>
      </c>
      <c r="DX58" s="750">
        <v>0</v>
      </c>
      <c r="DY58" s="750">
        <v>0</v>
      </c>
      <c r="DZ58" s="750">
        <v>0</v>
      </c>
      <c r="EA58" s="750">
        <v>-111</v>
      </c>
      <c r="EB58" s="750">
        <v>983</v>
      </c>
      <c r="EC58" s="749">
        <v>1312</v>
      </c>
      <c r="ED58" s="751">
        <v>193528</v>
      </c>
      <c r="EE58" s="750">
        <v>30184</v>
      </c>
      <c r="EF58" s="750">
        <v>159827</v>
      </c>
      <c r="EG58" s="750">
        <v>190011</v>
      </c>
      <c r="EH58" s="751">
        <v>191323</v>
      </c>
      <c r="EI58" s="751">
        <v>383539</v>
      </c>
      <c r="EJ58" s="750">
        <v>-4548</v>
      </c>
      <c r="EK58" s="750">
        <v>-156153</v>
      </c>
      <c r="EL58" s="750">
        <v>-227</v>
      </c>
      <c r="EM58" s="750">
        <v>-160928</v>
      </c>
      <c r="EN58" s="751">
        <v>30395</v>
      </c>
      <c r="EO58" s="751">
        <v>222611</v>
      </c>
    </row>
    <row r="59" spans="2:145" x14ac:dyDescent="0.25">
      <c r="B59" s="758" t="s">
        <v>83</v>
      </c>
      <c r="C59" s="759" t="str">
        <v>船舶・同修理</v>
      </c>
      <c r="D59" s="743">
        <v>0</v>
      </c>
      <c r="E59" s="744">
        <v>0</v>
      </c>
      <c r="F59" s="744">
        <v>0</v>
      </c>
      <c r="G59" s="744">
        <v>0</v>
      </c>
      <c r="H59" s="744">
        <v>0</v>
      </c>
      <c r="I59" s="744">
        <v>12626</v>
      </c>
      <c r="J59" s="744">
        <v>1</v>
      </c>
      <c r="K59" s="744">
        <v>0</v>
      </c>
      <c r="L59" s="744">
        <v>0</v>
      </c>
      <c r="M59" s="744">
        <v>0</v>
      </c>
      <c r="N59" s="744">
        <v>0</v>
      </c>
      <c r="O59" s="744">
        <v>0</v>
      </c>
      <c r="P59" s="744">
        <v>0</v>
      </c>
      <c r="Q59" s="744">
        <v>0</v>
      </c>
      <c r="R59" s="744">
        <v>0</v>
      </c>
      <c r="S59" s="744">
        <v>0</v>
      </c>
      <c r="T59" s="744">
        <v>0</v>
      </c>
      <c r="U59" s="744">
        <v>0</v>
      </c>
      <c r="V59" s="744">
        <v>0</v>
      </c>
      <c r="W59" s="744">
        <v>0</v>
      </c>
      <c r="X59" s="744">
        <v>0</v>
      </c>
      <c r="Y59" s="744">
        <v>0</v>
      </c>
      <c r="Z59" s="744">
        <v>0</v>
      </c>
      <c r="AA59" s="744">
        <v>0</v>
      </c>
      <c r="AB59" s="744">
        <v>0</v>
      </c>
      <c r="AC59" s="744">
        <v>0</v>
      </c>
      <c r="AD59" s="744">
        <v>0</v>
      </c>
      <c r="AE59" s="744">
        <v>0</v>
      </c>
      <c r="AF59" s="744">
        <v>0</v>
      </c>
      <c r="AG59" s="744">
        <v>0</v>
      </c>
      <c r="AH59" s="744">
        <v>0</v>
      </c>
      <c r="AI59" s="744">
        <v>0</v>
      </c>
      <c r="AJ59" s="744">
        <v>0</v>
      </c>
      <c r="AK59" s="744">
        <v>0</v>
      </c>
      <c r="AL59" s="744">
        <v>0</v>
      </c>
      <c r="AM59" s="744">
        <v>0</v>
      </c>
      <c r="AN59" s="744">
        <v>0</v>
      </c>
      <c r="AO59" s="744">
        <v>0</v>
      </c>
      <c r="AP59" s="744">
        <v>0</v>
      </c>
      <c r="AQ59" s="744">
        <v>0</v>
      </c>
      <c r="AR59" s="744">
        <v>0</v>
      </c>
      <c r="AS59" s="744">
        <v>0</v>
      </c>
      <c r="AT59" s="744">
        <v>0</v>
      </c>
      <c r="AU59" s="744">
        <v>0</v>
      </c>
      <c r="AV59" s="744">
        <v>0</v>
      </c>
      <c r="AW59" s="744">
        <v>0</v>
      </c>
      <c r="AX59" s="744">
        <v>0</v>
      </c>
      <c r="AY59" s="744">
        <v>0</v>
      </c>
      <c r="AZ59" s="744">
        <v>0</v>
      </c>
      <c r="BA59" s="744">
        <v>0</v>
      </c>
      <c r="BB59" s="744">
        <v>0</v>
      </c>
      <c r="BC59" s="744">
        <v>0</v>
      </c>
      <c r="BD59" s="744">
        <v>0</v>
      </c>
      <c r="BE59" s="744">
        <v>0</v>
      </c>
      <c r="BF59" s="744">
        <v>0</v>
      </c>
      <c r="BG59" s="744">
        <v>6956</v>
      </c>
      <c r="BH59" s="744">
        <v>0</v>
      </c>
      <c r="BI59" s="744">
        <v>0</v>
      </c>
      <c r="BJ59" s="744">
        <v>0</v>
      </c>
      <c r="BK59" s="744">
        <v>0</v>
      </c>
      <c r="BL59" s="744">
        <v>0</v>
      </c>
      <c r="BM59" s="744">
        <v>0</v>
      </c>
      <c r="BN59" s="744">
        <v>0</v>
      </c>
      <c r="BO59" s="744">
        <v>0</v>
      </c>
      <c r="BP59" s="744">
        <v>0</v>
      </c>
      <c r="BQ59" s="744">
        <v>0</v>
      </c>
      <c r="BR59" s="744">
        <v>0</v>
      </c>
      <c r="BS59" s="744">
        <v>0</v>
      </c>
      <c r="BT59" s="744">
        <v>0</v>
      </c>
      <c r="BU59" s="744">
        <v>0</v>
      </c>
      <c r="BV59" s="744">
        <v>0</v>
      </c>
      <c r="BW59" s="744">
        <v>0</v>
      </c>
      <c r="BX59" s="744">
        <v>0</v>
      </c>
      <c r="BY59" s="744">
        <v>0</v>
      </c>
      <c r="BZ59" s="744">
        <v>4093</v>
      </c>
      <c r="CA59" s="744">
        <v>0</v>
      </c>
      <c r="CB59" s="744">
        <v>0</v>
      </c>
      <c r="CC59" s="744">
        <v>0</v>
      </c>
      <c r="CD59" s="744">
        <v>127</v>
      </c>
      <c r="CE59" s="744">
        <v>0</v>
      </c>
      <c r="CF59" s="744">
        <v>0</v>
      </c>
      <c r="CG59" s="744">
        <v>0</v>
      </c>
      <c r="CH59" s="744">
        <v>0</v>
      </c>
      <c r="CI59" s="744">
        <v>0</v>
      </c>
      <c r="CJ59" s="744">
        <v>0</v>
      </c>
      <c r="CK59" s="744">
        <v>6320</v>
      </c>
      <c r="CL59" s="744">
        <v>49</v>
      </c>
      <c r="CM59" s="744">
        <v>18</v>
      </c>
      <c r="CN59" s="744">
        <v>0</v>
      </c>
      <c r="CO59" s="744">
        <v>0</v>
      </c>
      <c r="CP59" s="744">
        <v>0</v>
      </c>
      <c r="CQ59" s="744">
        <v>0</v>
      </c>
      <c r="CR59" s="744">
        <v>0</v>
      </c>
      <c r="CS59" s="744">
        <v>1</v>
      </c>
      <c r="CT59" s="744">
        <v>0</v>
      </c>
      <c r="CU59" s="744">
        <v>0</v>
      </c>
      <c r="CV59" s="744">
        <v>1</v>
      </c>
      <c r="CW59" s="744">
        <v>0</v>
      </c>
      <c r="CX59" s="744">
        <v>0</v>
      </c>
      <c r="CY59" s="744">
        <v>0</v>
      </c>
      <c r="CZ59" s="744">
        <v>4</v>
      </c>
      <c r="DA59" s="744">
        <v>0</v>
      </c>
      <c r="DB59" s="744">
        <v>0</v>
      </c>
      <c r="DC59" s="744">
        <v>0</v>
      </c>
      <c r="DD59" s="744" t="s">
        <v>569</v>
      </c>
      <c r="DE59" s="744" t="s">
        <v>569</v>
      </c>
      <c r="DF59" s="744" t="s">
        <v>569</v>
      </c>
      <c r="DG59" s="744" t="s">
        <v>569</v>
      </c>
      <c r="DH59" s="744" t="s">
        <v>569</v>
      </c>
      <c r="DI59" s="744" t="s">
        <v>569</v>
      </c>
      <c r="DJ59" s="744" t="s">
        <v>569</v>
      </c>
      <c r="DK59" s="744" t="s">
        <v>569</v>
      </c>
      <c r="DL59" s="744" t="s">
        <v>569</v>
      </c>
      <c r="DM59" s="744" t="s">
        <v>569</v>
      </c>
      <c r="DN59" s="744" t="s">
        <v>569</v>
      </c>
      <c r="DO59" s="744" t="s">
        <v>569</v>
      </c>
      <c r="DP59" s="744" t="s">
        <v>569</v>
      </c>
      <c r="DQ59" s="744" t="s">
        <v>569</v>
      </c>
      <c r="DR59" s="744" t="s">
        <v>569</v>
      </c>
      <c r="DS59" s="744" t="s">
        <v>569</v>
      </c>
      <c r="DT59" s="745">
        <v>30196</v>
      </c>
      <c r="DU59" s="744">
        <v>0</v>
      </c>
      <c r="DV59" s="744">
        <v>437</v>
      </c>
      <c r="DW59" s="744">
        <v>0</v>
      </c>
      <c r="DX59" s="744">
        <v>0</v>
      </c>
      <c r="DY59" s="744">
        <v>3280</v>
      </c>
      <c r="DZ59" s="744">
        <v>10694</v>
      </c>
      <c r="EA59" s="744">
        <v>240</v>
      </c>
      <c r="EB59" s="744">
        <v>523</v>
      </c>
      <c r="EC59" s="743">
        <v>15174</v>
      </c>
      <c r="ED59" s="745">
        <v>45370</v>
      </c>
      <c r="EE59" s="744">
        <v>22054</v>
      </c>
      <c r="EF59" s="744">
        <v>5757</v>
      </c>
      <c r="EG59" s="744">
        <v>27811</v>
      </c>
      <c r="EH59" s="745">
        <v>42985</v>
      </c>
      <c r="EI59" s="745">
        <v>73181</v>
      </c>
      <c r="EJ59" s="744">
        <v>-1611</v>
      </c>
      <c r="EK59" s="744">
        <v>-24127</v>
      </c>
      <c r="EL59" s="744">
        <v>-51</v>
      </c>
      <c r="EM59" s="744">
        <v>-25789</v>
      </c>
      <c r="EN59" s="745">
        <v>17196</v>
      </c>
      <c r="EO59" s="745">
        <v>47392</v>
      </c>
    </row>
    <row r="60" spans="2:145" x14ac:dyDescent="0.25">
      <c r="B60" s="758" t="s">
        <v>85</v>
      </c>
      <c r="C60" s="759" t="str">
        <v>その他の輸送機械・同修理</v>
      </c>
      <c r="D60" s="743">
        <v>0</v>
      </c>
      <c r="E60" s="744">
        <v>0</v>
      </c>
      <c r="F60" s="744">
        <v>0</v>
      </c>
      <c r="G60" s="744">
        <v>0</v>
      </c>
      <c r="H60" s="744">
        <v>0</v>
      </c>
      <c r="I60" s="744">
        <v>0</v>
      </c>
      <c r="J60" s="744">
        <v>0</v>
      </c>
      <c r="K60" s="744">
        <v>0</v>
      </c>
      <c r="L60" s="744">
        <v>0</v>
      </c>
      <c r="M60" s="744">
        <v>0</v>
      </c>
      <c r="N60" s="744">
        <v>0</v>
      </c>
      <c r="O60" s="744">
        <v>0</v>
      </c>
      <c r="P60" s="744">
        <v>0</v>
      </c>
      <c r="Q60" s="744">
        <v>0</v>
      </c>
      <c r="R60" s="744">
        <v>0</v>
      </c>
      <c r="S60" s="744">
        <v>0</v>
      </c>
      <c r="T60" s="744">
        <v>0</v>
      </c>
      <c r="U60" s="744">
        <v>0</v>
      </c>
      <c r="V60" s="744">
        <v>0</v>
      </c>
      <c r="W60" s="744">
        <v>0</v>
      </c>
      <c r="X60" s="744">
        <v>0</v>
      </c>
      <c r="Y60" s="744">
        <v>0</v>
      </c>
      <c r="Z60" s="744">
        <v>0</v>
      </c>
      <c r="AA60" s="744">
        <v>0</v>
      </c>
      <c r="AB60" s="744">
        <v>0</v>
      </c>
      <c r="AC60" s="744">
        <v>0</v>
      </c>
      <c r="AD60" s="744">
        <v>0</v>
      </c>
      <c r="AE60" s="744">
        <v>0</v>
      </c>
      <c r="AF60" s="744">
        <v>0</v>
      </c>
      <c r="AG60" s="744">
        <v>0</v>
      </c>
      <c r="AH60" s="744">
        <v>0</v>
      </c>
      <c r="AI60" s="744">
        <v>0</v>
      </c>
      <c r="AJ60" s="744">
        <v>0</v>
      </c>
      <c r="AK60" s="744">
        <v>0</v>
      </c>
      <c r="AL60" s="744">
        <v>0</v>
      </c>
      <c r="AM60" s="744">
        <v>0</v>
      </c>
      <c r="AN60" s="744">
        <v>0</v>
      </c>
      <c r="AO60" s="744">
        <v>0</v>
      </c>
      <c r="AP60" s="744">
        <v>0</v>
      </c>
      <c r="AQ60" s="744">
        <v>0</v>
      </c>
      <c r="AR60" s="744">
        <v>0</v>
      </c>
      <c r="AS60" s="744">
        <v>0</v>
      </c>
      <c r="AT60" s="744">
        <v>0</v>
      </c>
      <c r="AU60" s="744">
        <v>0</v>
      </c>
      <c r="AV60" s="744">
        <v>0</v>
      </c>
      <c r="AW60" s="744">
        <v>0</v>
      </c>
      <c r="AX60" s="744">
        <v>0</v>
      </c>
      <c r="AY60" s="744">
        <v>0</v>
      </c>
      <c r="AZ60" s="744">
        <v>0</v>
      </c>
      <c r="BA60" s="744">
        <v>0</v>
      </c>
      <c r="BB60" s="744">
        <v>0</v>
      </c>
      <c r="BC60" s="744">
        <v>0</v>
      </c>
      <c r="BD60" s="744">
        <v>0</v>
      </c>
      <c r="BE60" s="744">
        <v>0</v>
      </c>
      <c r="BF60" s="744">
        <v>0</v>
      </c>
      <c r="BG60" s="744">
        <v>0</v>
      </c>
      <c r="BH60" s="744">
        <v>26876</v>
      </c>
      <c r="BI60" s="744">
        <v>0</v>
      </c>
      <c r="BJ60" s="744">
        <v>0</v>
      </c>
      <c r="BK60" s="744">
        <v>0</v>
      </c>
      <c r="BL60" s="744">
        <v>0</v>
      </c>
      <c r="BM60" s="744">
        <v>0</v>
      </c>
      <c r="BN60" s="744">
        <v>0</v>
      </c>
      <c r="BO60" s="744">
        <v>0</v>
      </c>
      <c r="BP60" s="744">
        <v>0</v>
      </c>
      <c r="BQ60" s="744">
        <v>0</v>
      </c>
      <c r="BR60" s="744">
        <v>0</v>
      </c>
      <c r="BS60" s="744">
        <v>0</v>
      </c>
      <c r="BT60" s="744">
        <v>0</v>
      </c>
      <c r="BU60" s="744">
        <v>0</v>
      </c>
      <c r="BV60" s="744">
        <v>0</v>
      </c>
      <c r="BW60" s="744">
        <v>0</v>
      </c>
      <c r="BX60" s="744">
        <v>7468</v>
      </c>
      <c r="BY60" s="744">
        <v>0</v>
      </c>
      <c r="BZ60" s="744">
        <v>0</v>
      </c>
      <c r="CA60" s="744">
        <v>35319</v>
      </c>
      <c r="CB60" s="744">
        <v>0</v>
      </c>
      <c r="CC60" s="744">
        <v>0</v>
      </c>
      <c r="CD60" s="744">
        <v>794</v>
      </c>
      <c r="CE60" s="744">
        <v>0</v>
      </c>
      <c r="CF60" s="744">
        <v>0</v>
      </c>
      <c r="CG60" s="744">
        <v>0</v>
      </c>
      <c r="CH60" s="744">
        <v>0</v>
      </c>
      <c r="CI60" s="744">
        <v>0</v>
      </c>
      <c r="CJ60" s="744">
        <v>0</v>
      </c>
      <c r="CK60" s="744">
        <v>40809</v>
      </c>
      <c r="CL60" s="744">
        <v>0</v>
      </c>
      <c r="CM60" s="744">
        <v>0</v>
      </c>
      <c r="CN60" s="744">
        <v>0</v>
      </c>
      <c r="CO60" s="744">
        <v>0</v>
      </c>
      <c r="CP60" s="744">
        <v>0</v>
      </c>
      <c r="CQ60" s="744">
        <v>0</v>
      </c>
      <c r="CR60" s="744">
        <v>0</v>
      </c>
      <c r="CS60" s="744">
        <v>0</v>
      </c>
      <c r="CT60" s="744">
        <v>0</v>
      </c>
      <c r="CU60" s="744">
        <v>2716</v>
      </c>
      <c r="CV60" s="744">
        <v>11</v>
      </c>
      <c r="CW60" s="744">
        <v>0</v>
      </c>
      <c r="CX60" s="744">
        <v>0</v>
      </c>
      <c r="CY60" s="744">
        <v>0</v>
      </c>
      <c r="CZ60" s="744">
        <v>1</v>
      </c>
      <c r="DA60" s="744">
        <v>94</v>
      </c>
      <c r="DB60" s="744">
        <v>0</v>
      </c>
      <c r="DC60" s="744">
        <v>0</v>
      </c>
      <c r="DD60" s="744" t="s">
        <v>569</v>
      </c>
      <c r="DE60" s="744" t="s">
        <v>569</v>
      </c>
      <c r="DF60" s="744" t="s">
        <v>569</v>
      </c>
      <c r="DG60" s="744" t="s">
        <v>569</v>
      </c>
      <c r="DH60" s="744" t="s">
        <v>569</v>
      </c>
      <c r="DI60" s="744" t="s">
        <v>569</v>
      </c>
      <c r="DJ60" s="744" t="s">
        <v>569</v>
      </c>
      <c r="DK60" s="744" t="s">
        <v>569</v>
      </c>
      <c r="DL60" s="744" t="s">
        <v>569</v>
      </c>
      <c r="DM60" s="744" t="s">
        <v>569</v>
      </c>
      <c r="DN60" s="744" t="s">
        <v>569</v>
      </c>
      <c r="DO60" s="744" t="s">
        <v>569</v>
      </c>
      <c r="DP60" s="744" t="s">
        <v>569</v>
      </c>
      <c r="DQ60" s="744" t="s">
        <v>569</v>
      </c>
      <c r="DR60" s="744" t="s">
        <v>569</v>
      </c>
      <c r="DS60" s="744" t="s">
        <v>569</v>
      </c>
      <c r="DT60" s="745">
        <v>114088</v>
      </c>
      <c r="DU60" s="744">
        <v>0</v>
      </c>
      <c r="DV60" s="744">
        <v>6638</v>
      </c>
      <c r="DW60" s="744">
        <v>0</v>
      </c>
      <c r="DX60" s="744">
        <v>0</v>
      </c>
      <c r="DY60" s="744">
        <v>4688</v>
      </c>
      <c r="DZ60" s="744">
        <v>21428</v>
      </c>
      <c r="EA60" s="744">
        <v>40</v>
      </c>
      <c r="EB60" s="744">
        <v>1</v>
      </c>
      <c r="EC60" s="743">
        <v>32795</v>
      </c>
      <c r="ED60" s="745">
        <v>146883</v>
      </c>
      <c r="EE60" s="744">
        <v>3525</v>
      </c>
      <c r="EF60" s="744">
        <v>19939</v>
      </c>
      <c r="EG60" s="744">
        <v>23464</v>
      </c>
      <c r="EH60" s="745">
        <v>56259</v>
      </c>
      <c r="EI60" s="745">
        <v>170347</v>
      </c>
      <c r="EJ60" s="744">
        <v>-52840</v>
      </c>
      <c r="EK60" s="744">
        <v>-63232</v>
      </c>
      <c r="EL60" s="744">
        <v>-2642</v>
      </c>
      <c r="EM60" s="744">
        <v>-118714</v>
      </c>
      <c r="EN60" s="745">
        <v>-62455</v>
      </c>
      <c r="EO60" s="745">
        <v>51633</v>
      </c>
    </row>
    <row r="61" spans="2:145" x14ac:dyDescent="0.25">
      <c r="B61" s="758" t="s">
        <v>86</v>
      </c>
      <c r="C61" s="759" t="str">
        <v>その他の製造工業製品</v>
      </c>
      <c r="D61" s="743">
        <v>107</v>
      </c>
      <c r="E61" s="744">
        <v>6</v>
      </c>
      <c r="F61" s="744">
        <v>45</v>
      </c>
      <c r="G61" s="744">
        <v>29</v>
      </c>
      <c r="H61" s="744">
        <v>28</v>
      </c>
      <c r="I61" s="744">
        <v>2543</v>
      </c>
      <c r="J61" s="744">
        <v>82</v>
      </c>
      <c r="K61" s="744">
        <v>68</v>
      </c>
      <c r="L61" s="744">
        <v>84</v>
      </c>
      <c r="M61" s="744">
        <v>151</v>
      </c>
      <c r="N61" s="744">
        <v>0</v>
      </c>
      <c r="O61" s="744">
        <v>164</v>
      </c>
      <c r="P61" s="744">
        <v>404</v>
      </c>
      <c r="Q61" s="744">
        <v>0</v>
      </c>
      <c r="R61" s="744">
        <v>1</v>
      </c>
      <c r="S61" s="744">
        <v>489</v>
      </c>
      <c r="T61" s="744">
        <v>88</v>
      </c>
      <c r="U61" s="744">
        <v>294</v>
      </c>
      <c r="V61" s="744">
        <v>98</v>
      </c>
      <c r="W61" s="744">
        <v>8</v>
      </c>
      <c r="X61" s="744">
        <v>9</v>
      </c>
      <c r="Y61" s="744">
        <v>1</v>
      </c>
      <c r="Z61" s="744">
        <v>0</v>
      </c>
      <c r="AA61" s="744">
        <v>10</v>
      </c>
      <c r="AB61" s="744">
        <v>1</v>
      </c>
      <c r="AC61" s="744">
        <v>5</v>
      </c>
      <c r="AD61" s="744">
        <v>6</v>
      </c>
      <c r="AE61" s="744">
        <v>9</v>
      </c>
      <c r="AF61" s="744">
        <v>5</v>
      </c>
      <c r="AG61" s="744">
        <v>35</v>
      </c>
      <c r="AH61" s="744">
        <v>20</v>
      </c>
      <c r="AI61" s="744">
        <v>64</v>
      </c>
      <c r="AJ61" s="744">
        <v>11</v>
      </c>
      <c r="AK61" s="744">
        <v>24</v>
      </c>
      <c r="AL61" s="744">
        <v>1</v>
      </c>
      <c r="AM61" s="744">
        <v>333</v>
      </c>
      <c r="AN61" s="744">
        <v>8</v>
      </c>
      <c r="AO61" s="744">
        <v>1</v>
      </c>
      <c r="AP61" s="744">
        <v>0</v>
      </c>
      <c r="AQ61" s="744">
        <v>56</v>
      </c>
      <c r="AR61" s="744">
        <v>5</v>
      </c>
      <c r="AS61" s="744">
        <v>15</v>
      </c>
      <c r="AT61" s="744">
        <v>0</v>
      </c>
      <c r="AU61" s="744">
        <v>33</v>
      </c>
      <c r="AV61" s="744">
        <v>13</v>
      </c>
      <c r="AW61" s="744">
        <v>10</v>
      </c>
      <c r="AX61" s="744">
        <v>84</v>
      </c>
      <c r="AY61" s="744">
        <v>101</v>
      </c>
      <c r="AZ61" s="744">
        <v>0</v>
      </c>
      <c r="BA61" s="744">
        <v>9</v>
      </c>
      <c r="BB61" s="744">
        <v>0</v>
      </c>
      <c r="BC61" s="744">
        <v>57</v>
      </c>
      <c r="BD61" s="744">
        <v>2</v>
      </c>
      <c r="BE61" s="744">
        <v>16</v>
      </c>
      <c r="BF61" s="744">
        <v>105</v>
      </c>
      <c r="BG61" s="744">
        <v>25</v>
      </c>
      <c r="BH61" s="744">
        <v>1</v>
      </c>
      <c r="BI61" s="744">
        <v>1575</v>
      </c>
      <c r="BJ61" s="744">
        <v>0</v>
      </c>
      <c r="BK61" s="744">
        <v>1127</v>
      </c>
      <c r="BL61" s="744">
        <v>1396</v>
      </c>
      <c r="BM61" s="744">
        <v>2119</v>
      </c>
      <c r="BN61" s="744">
        <v>653</v>
      </c>
      <c r="BO61" s="744">
        <v>5</v>
      </c>
      <c r="BP61" s="744">
        <v>0</v>
      </c>
      <c r="BQ61" s="744">
        <v>123</v>
      </c>
      <c r="BR61" s="744">
        <v>139</v>
      </c>
      <c r="BS61" s="744">
        <v>1395</v>
      </c>
      <c r="BT61" s="744">
        <v>185</v>
      </c>
      <c r="BU61" s="744">
        <v>22</v>
      </c>
      <c r="BV61" s="744">
        <v>6</v>
      </c>
      <c r="BW61" s="744">
        <v>0</v>
      </c>
      <c r="BX61" s="744">
        <v>4</v>
      </c>
      <c r="BY61" s="744">
        <v>189</v>
      </c>
      <c r="BZ61" s="744">
        <v>91</v>
      </c>
      <c r="CA61" s="744">
        <v>10</v>
      </c>
      <c r="CB61" s="744">
        <v>0</v>
      </c>
      <c r="CC61" s="744">
        <v>7</v>
      </c>
      <c r="CD61" s="744">
        <v>25</v>
      </c>
      <c r="CE61" s="744">
        <v>0</v>
      </c>
      <c r="CF61" s="744">
        <v>734</v>
      </c>
      <c r="CG61" s="744">
        <v>224</v>
      </c>
      <c r="CH61" s="744">
        <v>1357</v>
      </c>
      <c r="CI61" s="744">
        <v>16</v>
      </c>
      <c r="CJ61" s="744">
        <v>1931</v>
      </c>
      <c r="CK61" s="744">
        <v>2313</v>
      </c>
      <c r="CL61" s="744">
        <v>3692</v>
      </c>
      <c r="CM61" s="744">
        <v>1010</v>
      </c>
      <c r="CN61" s="744">
        <v>438</v>
      </c>
      <c r="CO61" s="744">
        <v>18</v>
      </c>
      <c r="CP61" s="744">
        <v>857</v>
      </c>
      <c r="CQ61" s="744">
        <v>764</v>
      </c>
      <c r="CR61" s="744">
        <v>960</v>
      </c>
      <c r="CS61" s="744">
        <v>1909</v>
      </c>
      <c r="CT61" s="744">
        <v>157</v>
      </c>
      <c r="CU61" s="744">
        <v>576</v>
      </c>
      <c r="CV61" s="744">
        <v>9170</v>
      </c>
      <c r="CW61" s="744">
        <v>359</v>
      </c>
      <c r="CX61" s="744">
        <v>1311</v>
      </c>
      <c r="CY61" s="744">
        <v>862</v>
      </c>
      <c r="CZ61" s="744">
        <v>2030</v>
      </c>
      <c r="DA61" s="744">
        <v>1740</v>
      </c>
      <c r="DB61" s="744">
        <v>7232</v>
      </c>
      <c r="DC61" s="744">
        <v>85</v>
      </c>
      <c r="DD61" s="744" t="s">
        <v>569</v>
      </c>
      <c r="DE61" s="744" t="s">
        <v>569</v>
      </c>
      <c r="DF61" s="744" t="s">
        <v>569</v>
      </c>
      <c r="DG61" s="744" t="s">
        <v>569</v>
      </c>
      <c r="DH61" s="744" t="s">
        <v>569</v>
      </c>
      <c r="DI61" s="744" t="s">
        <v>569</v>
      </c>
      <c r="DJ61" s="744" t="s">
        <v>569</v>
      </c>
      <c r="DK61" s="744" t="s">
        <v>569</v>
      </c>
      <c r="DL61" s="744" t="s">
        <v>569</v>
      </c>
      <c r="DM61" s="744" t="s">
        <v>569</v>
      </c>
      <c r="DN61" s="744" t="s">
        <v>569</v>
      </c>
      <c r="DO61" s="744" t="s">
        <v>569</v>
      </c>
      <c r="DP61" s="744" t="s">
        <v>569</v>
      </c>
      <c r="DQ61" s="744" t="s">
        <v>569</v>
      </c>
      <c r="DR61" s="744" t="s">
        <v>569</v>
      </c>
      <c r="DS61" s="744" t="s">
        <v>569</v>
      </c>
      <c r="DT61" s="745">
        <v>54580</v>
      </c>
      <c r="DU61" s="744">
        <v>6281</v>
      </c>
      <c r="DV61" s="744">
        <v>74769</v>
      </c>
      <c r="DW61" s="744">
        <v>0</v>
      </c>
      <c r="DX61" s="744">
        <v>0</v>
      </c>
      <c r="DY61" s="744">
        <v>6688</v>
      </c>
      <c r="DZ61" s="744">
        <v>20754</v>
      </c>
      <c r="EA61" s="744">
        <v>127</v>
      </c>
      <c r="EB61" s="744">
        <v>5</v>
      </c>
      <c r="EC61" s="743">
        <v>108624</v>
      </c>
      <c r="ED61" s="745">
        <v>163204</v>
      </c>
      <c r="EE61" s="744">
        <v>659</v>
      </c>
      <c r="EF61" s="744">
        <v>8750</v>
      </c>
      <c r="EG61" s="744">
        <v>9409</v>
      </c>
      <c r="EH61" s="745">
        <v>118033</v>
      </c>
      <c r="EI61" s="745">
        <v>172613</v>
      </c>
      <c r="EJ61" s="744">
        <v>-56118</v>
      </c>
      <c r="EK61" s="744">
        <v>-81003</v>
      </c>
      <c r="EL61" s="744">
        <v>-3183</v>
      </c>
      <c r="EM61" s="744">
        <v>-140304</v>
      </c>
      <c r="EN61" s="745">
        <v>-22271</v>
      </c>
      <c r="EO61" s="745">
        <v>32309</v>
      </c>
    </row>
    <row r="62" spans="2:145" x14ac:dyDescent="0.25">
      <c r="B62" s="758" t="s">
        <v>87</v>
      </c>
      <c r="C62" s="759" t="str">
        <v>再生資源回収・加工処理</v>
      </c>
      <c r="D62" s="743">
        <v>372</v>
      </c>
      <c r="E62" s="744">
        <v>162</v>
      </c>
      <c r="F62" s="744">
        <v>651</v>
      </c>
      <c r="G62" s="744">
        <v>1</v>
      </c>
      <c r="H62" s="744">
        <v>53</v>
      </c>
      <c r="I62" s="744">
        <v>0</v>
      </c>
      <c r="J62" s="744">
        <v>0</v>
      </c>
      <c r="K62" s="744">
        <v>0</v>
      </c>
      <c r="L62" s="744">
        <v>0</v>
      </c>
      <c r="M62" s="744">
        <v>0</v>
      </c>
      <c r="N62" s="744">
        <v>0</v>
      </c>
      <c r="O62" s="744">
        <v>0</v>
      </c>
      <c r="P62" s="744">
        <v>1359</v>
      </c>
      <c r="Q62" s="744">
        <v>211</v>
      </c>
      <c r="R62" s="744">
        <v>0</v>
      </c>
      <c r="S62" s="744">
        <v>0</v>
      </c>
      <c r="T62" s="744">
        <v>1960</v>
      </c>
      <c r="U62" s="744">
        <v>0</v>
      </c>
      <c r="V62" s="744">
        <v>6512</v>
      </c>
      <c r="W62" s="744">
        <v>0</v>
      </c>
      <c r="X62" s="744">
        <v>0</v>
      </c>
      <c r="Y62" s="744">
        <v>839</v>
      </c>
      <c r="Z62" s="744">
        <v>17</v>
      </c>
      <c r="AA62" s="744">
        <v>31</v>
      </c>
      <c r="AB62" s="744">
        <v>0</v>
      </c>
      <c r="AC62" s="744">
        <v>1</v>
      </c>
      <c r="AD62" s="744">
        <v>1032</v>
      </c>
      <c r="AE62" s="744">
        <v>843</v>
      </c>
      <c r="AF62" s="744">
        <v>1</v>
      </c>
      <c r="AG62" s="744">
        <v>0</v>
      </c>
      <c r="AH62" s="744">
        <v>45</v>
      </c>
      <c r="AI62" s="744">
        <v>515</v>
      </c>
      <c r="AJ62" s="744">
        <v>55</v>
      </c>
      <c r="AK62" s="744">
        <v>9</v>
      </c>
      <c r="AL62" s="744">
        <v>7669</v>
      </c>
      <c r="AM62" s="744">
        <v>1972</v>
      </c>
      <c r="AN62" s="744">
        <v>208</v>
      </c>
      <c r="AO62" s="744">
        <v>56</v>
      </c>
      <c r="AP62" s="744">
        <v>326</v>
      </c>
      <c r="AQ62" s="744">
        <v>60</v>
      </c>
      <c r="AR62" s="744">
        <v>0</v>
      </c>
      <c r="AS62" s="744">
        <v>0</v>
      </c>
      <c r="AT62" s="744">
        <v>0</v>
      </c>
      <c r="AU62" s="744">
        <v>0</v>
      </c>
      <c r="AV62" s="744">
        <v>0</v>
      </c>
      <c r="AW62" s="744">
        <v>16</v>
      </c>
      <c r="AX62" s="744">
        <v>0</v>
      </c>
      <c r="AY62" s="744">
        <v>0</v>
      </c>
      <c r="AZ62" s="744">
        <v>0</v>
      </c>
      <c r="BA62" s="744">
        <v>0</v>
      </c>
      <c r="BB62" s="744">
        <v>0</v>
      </c>
      <c r="BC62" s="744">
        <v>0</v>
      </c>
      <c r="BD62" s="744">
        <v>0</v>
      </c>
      <c r="BE62" s="744">
        <v>0</v>
      </c>
      <c r="BF62" s="744">
        <v>163</v>
      </c>
      <c r="BG62" s="744">
        <v>0</v>
      </c>
      <c r="BH62" s="744">
        <v>0</v>
      </c>
      <c r="BI62" s="744">
        <v>0</v>
      </c>
      <c r="BJ62" s="744">
        <v>0</v>
      </c>
      <c r="BK62" s="744">
        <v>0</v>
      </c>
      <c r="BL62" s="744">
        <v>0</v>
      </c>
      <c r="BM62" s="744">
        <v>14</v>
      </c>
      <c r="BN62" s="744">
        <v>1</v>
      </c>
      <c r="BO62" s="744">
        <v>2801</v>
      </c>
      <c r="BP62" s="744">
        <v>4356</v>
      </c>
      <c r="BQ62" s="744">
        <v>0</v>
      </c>
      <c r="BR62" s="744">
        <v>0</v>
      </c>
      <c r="BS62" s="744">
        <v>0</v>
      </c>
      <c r="BT62" s="744">
        <v>0</v>
      </c>
      <c r="BU62" s="744">
        <v>0</v>
      </c>
      <c r="BV62" s="744">
        <v>0</v>
      </c>
      <c r="BW62" s="744">
        <v>0</v>
      </c>
      <c r="BX62" s="744">
        <v>0</v>
      </c>
      <c r="BY62" s="744">
        <v>3</v>
      </c>
      <c r="BZ62" s="744">
        <v>0</v>
      </c>
      <c r="CA62" s="744">
        <v>0</v>
      </c>
      <c r="CB62" s="744">
        <v>0</v>
      </c>
      <c r="CC62" s="744">
        <v>0</v>
      </c>
      <c r="CD62" s="744">
        <v>0</v>
      </c>
      <c r="CE62" s="744">
        <v>0</v>
      </c>
      <c r="CF62" s="744">
        <v>0</v>
      </c>
      <c r="CG62" s="744">
        <v>0</v>
      </c>
      <c r="CH62" s="744">
        <v>0</v>
      </c>
      <c r="CI62" s="744">
        <v>0</v>
      </c>
      <c r="CJ62" s="744">
        <v>0</v>
      </c>
      <c r="CK62" s="744">
        <v>0</v>
      </c>
      <c r="CL62" s="744">
        <v>0</v>
      </c>
      <c r="CM62" s="744">
        <v>0</v>
      </c>
      <c r="CN62" s="744">
        <v>0</v>
      </c>
      <c r="CO62" s="744">
        <v>0</v>
      </c>
      <c r="CP62" s="744">
        <v>0</v>
      </c>
      <c r="CQ62" s="744">
        <v>0</v>
      </c>
      <c r="CR62" s="744">
        <v>0</v>
      </c>
      <c r="CS62" s="744">
        <v>0</v>
      </c>
      <c r="CT62" s="744">
        <v>0</v>
      </c>
      <c r="CU62" s="744">
        <v>0</v>
      </c>
      <c r="CV62" s="744">
        <v>0</v>
      </c>
      <c r="CW62" s="744">
        <v>0</v>
      </c>
      <c r="CX62" s="744">
        <v>107</v>
      </c>
      <c r="CY62" s="744">
        <v>0</v>
      </c>
      <c r="CZ62" s="744">
        <v>0</v>
      </c>
      <c r="DA62" s="744">
        <v>0</v>
      </c>
      <c r="DB62" s="744">
        <v>0</v>
      </c>
      <c r="DC62" s="744">
        <v>0</v>
      </c>
      <c r="DD62" s="744" t="s">
        <v>569</v>
      </c>
      <c r="DE62" s="744" t="s">
        <v>569</v>
      </c>
      <c r="DF62" s="744" t="s">
        <v>569</v>
      </c>
      <c r="DG62" s="744" t="s">
        <v>569</v>
      </c>
      <c r="DH62" s="744" t="s">
        <v>569</v>
      </c>
      <c r="DI62" s="744" t="s">
        <v>569</v>
      </c>
      <c r="DJ62" s="744" t="s">
        <v>569</v>
      </c>
      <c r="DK62" s="744" t="s">
        <v>569</v>
      </c>
      <c r="DL62" s="744" t="s">
        <v>569</v>
      </c>
      <c r="DM62" s="744" t="s">
        <v>569</v>
      </c>
      <c r="DN62" s="744" t="s">
        <v>569</v>
      </c>
      <c r="DO62" s="744" t="s">
        <v>569</v>
      </c>
      <c r="DP62" s="744" t="s">
        <v>569</v>
      </c>
      <c r="DQ62" s="744" t="s">
        <v>569</v>
      </c>
      <c r="DR62" s="744" t="s">
        <v>569</v>
      </c>
      <c r="DS62" s="744" t="s">
        <v>569</v>
      </c>
      <c r="DT62" s="745">
        <v>32421</v>
      </c>
      <c r="DU62" s="744">
        <v>0</v>
      </c>
      <c r="DV62" s="744">
        <v>2880</v>
      </c>
      <c r="DW62" s="744">
        <v>0</v>
      </c>
      <c r="DX62" s="744">
        <v>0</v>
      </c>
      <c r="DY62" s="744">
        <v>0</v>
      </c>
      <c r="DZ62" s="744">
        <v>0</v>
      </c>
      <c r="EA62" s="744">
        <v>0</v>
      </c>
      <c r="EB62" s="744">
        <v>0</v>
      </c>
      <c r="EC62" s="743">
        <v>2880</v>
      </c>
      <c r="ED62" s="745">
        <v>35301</v>
      </c>
      <c r="EE62" s="744">
        <v>0</v>
      </c>
      <c r="EF62" s="744">
        <v>18823</v>
      </c>
      <c r="EG62" s="744">
        <v>18823</v>
      </c>
      <c r="EH62" s="745">
        <v>21703</v>
      </c>
      <c r="EI62" s="745">
        <v>54124</v>
      </c>
      <c r="EJ62" s="744">
        <v>0</v>
      </c>
      <c r="EK62" s="744">
        <v>-17485</v>
      </c>
      <c r="EL62" s="744">
        <v>0</v>
      </c>
      <c r="EM62" s="744">
        <v>-17485</v>
      </c>
      <c r="EN62" s="745">
        <v>4218</v>
      </c>
      <c r="EO62" s="745">
        <v>36639</v>
      </c>
    </row>
    <row r="63" spans="2:145" x14ac:dyDescent="0.25">
      <c r="B63" s="758" t="s">
        <v>89</v>
      </c>
      <c r="C63" s="759" t="str">
        <v>建築</v>
      </c>
      <c r="D63" s="743">
        <v>0</v>
      </c>
      <c r="E63" s="744">
        <v>0</v>
      </c>
      <c r="F63" s="744">
        <v>0</v>
      </c>
      <c r="G63" s="744">
        <v>0</v>
      </c>
      <c r="H63" s="744">
        <v>0</v>
      </c>
      <c r="I63" s="744">
        <v>0</v>
      </c>
      <c r="J63" s="744">
        <v>0</v>
      </c>
      <c r="K63" s="744">
        <v>0</v>
      </c>
      <c r="L63" s="744">
        <v>0</v>
      </c>
      <c r="M63" s="744">
        <v>0</v>
      </c>
      <c r="N63" s="744">
        <v>0</v>
      </c>
      <c r="O63" s="744">
        <v>0</v>
      </c>
      <c r="P63" s="744">
        <v>0</v>
      </c>
      <c r="Q63" s="744">
        <v>0</v>
      </c>
      <c r="R63" s="744">
        <v>0</v>
      </c>
      <c r="S63" s="744">
        <v>0</v>
      </c>
      <c r="T63" s="744">
        <v>0</v>
      </c>
      <c r="U63" s="744">
        <v>0</v>
      </c>
      <c r="V63" s="744">
        <v>0</v>
      </c>
      <c r="W63" s="744">
        <v>0</v>
      </c>
      <c r="X63" s="744">
        <v>0</v>
      </c>
      <c r="Y63" s="744">
        <v>0</v>
      </c>
      <c r="Z63" s="744">
        <v>0</v>
      </c>
      <c r="AA63" s="744">
        <v>0</v>
      </c>
      <c r="AB63" s="744">
        <v>0</v>
      </c>
      <c r="AC63" s="744">
        <v>0</v>
      </c>
      <c r="AD63" s="744">
        <v>0</v>
      </c>
      <c r="AE63" s="744">
        <v>0</v>
      </c>
      <c r="AF63" s="744">
        <v>0</v>
      </c>
      <c r="AG63" s="744">
        <v>0</v>
      </c>
      <c r="AH63" s="744">
        <v>0</v>
      </c>
      <c r="AI63" s="744">
        <v>0</v>
      </c>
      <c r="AJ63" s="744">
        <v>0</v>
      </c>
      <c r="AK63" s="744">
        <v>0</v>
      </c>
      <c r="AL63" s="744">
        <v>0</v>
      </c>
      <c r="AM63" s="744">
        <v>0</v>
      </c>
      <c r="AN63" s="744">
        <v>0</v>
      </c>
      <c r="AO63" s="744">
        <v>0</v>
      </c>
      <c r="AP63" s="744">
        <v>0</v>
      </c>
      <c r="AQ63" s="744">
        <v>0</v>
      </c>
      <c r="AR63" s="744">
        <v>0</v>
      </c>
      <c r="AS63" s="744">
        <v>0</v>
      </c>
      <c r="AT63" s="744">
        <v>0</v>
      </c>
      <c r="AU63" s="744">
        <v>0</v>
      </c>
      <c r="AV63" s="744">
        <v>0</v>
      </c>
      <c r="AW63" s="744">
        <v>0</v>
      </c>
      <c r="AX63" s="744">
        <v>0</v>
      </c>
      <c r="AY63" s="744">
        <v>0</v>
      </c>
      <c r="AZ63" s="744">
        <v>0</v>
      </c>
      <c r="BA63" s="744">
        <v>0</v>
      </c>
      <c r="BB63" s="744">
        <v>0</v>
      </c>
      <c r="BC63" s="744">
        <v>0</v>
      </c>
      <c r="BD63" s="744">
        <v>0</v>
      </c>
      <c r="BE63" s="744">
        <v>0</v>
      </c>
      <c r="BF63" s="744">
        <v>0</v>
      </c>
      <c r="BG63" s="744">
        <v>0</v>
      </c>
      <c r="BH63" s="744">
        <v>0</v>
      </c>
      <c r="BI63" s="744">
        <v>0</v>
      </c>
      <c r="BJ63" s="744">
        <v>0</v>
      </c>
      <c r="BK63" s="744">
        <v>0</v>
      </c>
      <c r="BL63" s="744">
        <v>0</v>
      </c>
      <c r="BM63" s="744">
        <v>0</v>
      </c>
      <c r="BN63" s="744">
        <v>0</v>
      </c>
      <c r="BO63" s="744">
        <v>0</v>
      </c>
      <c r="BP63" s="744">
        <v>0</v>
      </c>
      <c r="BQ63" s="744">
        <v>0</v>
      </c>
      <c r="BR63" s="744">
        <v>0</v>
      </c>
      <c r="BS63" s="744">
        <v>0</v>
      </c>
      <c r="BT63" s="744">
        <v>0</v>
      </c>
      <c r="BU63" s="744">
        <v>0</v>
      </c>
      <c r="BV63" s="744">
        <v>0</v>
      </c>
      <c r="BW63" s="744">
        <v>0</v>
      </c>
      <c r="BX63" s="744">
        <v>0</v>
      </c>
      <c r="BY63" s="744">
        <v>0</v>
      </c>
      <c r="BZ63" s="744">
        <v>0</v>
      </c>
      <c r="CA63" s="744">
        <v>0</v>
      </c>
      <c r="CB63" s="744">
        <v>0</v>
      </c>
      <c r="CC63" s="744">
        <v>0</v>
      </c>
      <c r="CD63" s="744">
        <v>0</v>
      </c>
      <c r="CE63" s="744">
        <v>0</v>
      </c>
      <c r="CF63" s="744">
        <v>0</v>
      </c>
      <c r="CG63" s="744">
        <v>0</v>
      </c>
      <c r="CH63" s="744">
        <v>0</v>
      </c>
      <c r="CI63" s="744">
        <v>0</v>
      </c>
      <c r="CJ63" s="744">
        <v>0</v>
      </c>
      <c r="CK63" s="744">
        <v>0</v>
      </c>
      <c r="CL63" s="744">
        <v>0</v>
      </c>
      <c r="CM63" s="744">
        <v>0</v>
      </c>
      <c r="CN63" s="744">
        <v>0</v>
      </c>
      <c r="CO63" s="744">
        <v>0</v>
      </c>
      <c r="CP63" s="744">
        <v>0</v>
      </c>
      <c r="CQ63" s="744">
        <v>0</v>
      </c>
      <c r="CR63" s="744">
        <v>0</v>
      </c>
      <c r="CS63" s="744">
        <v>0</v>
      </c>
      <c r="CT63" s="744">
        <v>0</v>
      </c>
      <c r="CU63" s="744">
        <v>0</v>
      </c>
      <c r="CV63" s="744">
        <v>0</v>
      </c>
      <c r="CW63" s="744">
        <v>0</v>
      </c>
      <c r="CX63" s="744">
        <v>0</v>
      </c>
      <c r="CY63" s="744">
        <v>0</v>
      </c>
      <c r="CZ63" s="744">
        <v>0</v>
      </c>
      <c r="DA63" s="744">
        <v>0</v>
      </c>
      <c r="DB63" s="744">
        <v>0</v>
      </c>
      <c r="DC63" s="744">
        <v>0</v>
      </c>
      <c r="DD63" s="744" t="s">
        <v>569</v>
      </c>
      <c r="DE63" s="744" t="s">
        <v>569</v>
      </c>
      <c r="DF63" s="744" t="s">
        <v>569</v>
      </c>
      <c r="DG63" s="744" t="s">
        <v>569</v>
      </c>
      <c r="DH63" s="744" t="s">
        <v>569</v>
      </c>
      <c r="DI63" s="744" t="s">
        <v>569</v>
      </c>
      <c r="DJ63" s="744" t="s">
        <v>569</v>
      </c>
      <c r="DK63" s="744" t="s">
        <v>569</v>
      </c>
      <c r="DL63" s="744" t="s">
        <v>569</v>
      </c>
      <c r="DM63" s="744" t="s">
        <v>569</v>
      </c>
      <c r="DN63" s="744" t="s">
        <v>569</v>
      </c>
      <c r="DO63" s="744" t="s">
        <v>569</v>
      </c>
      <c r="DP63" s="744" t="s">
        <v>569</v>
      </c>
      <c r="DQ63" s="744" t="s">
        <v>569</v>
      </c>
      <c r="DR63" s="744" t="s">
        <v>569</v>
      </c>
      <c r="DS63" s="744" t="s">
        <v>569</v>
      </c>
      <c r="DT63" s="745">
        <v>0</v>
      </c>
      <c r="DU63" s="744">
        <v>0</v>
      </c>
      <c r="DV63" s="744">
        <v>0</v>
      </c>
      <c r="DW63" s="744">
        <v>0</v>
      </c>
      <c r="DX63" s="744">
        <v>0</v>
      </c>
      <c r="DY63" s="744">
        <v>141514</v>
      </c>
      <c r="DZ63" s="744">
        <v>731648</v>
      </c>
      <c r="EA63" s="744">
        <v>0</v>
      </c>
      <c r="EB63" s="744">
        <v>0</v>
      </c>
      <c r="EC63" s="743">
        <v>873162</v>
      </c>
      <c r="ED63" s="745">
        <v>873162</v>
      </c>
      <c r="EE63" s="744">
        <v>0</v>
      </c>
      <c r="EF63" s="744">
        <v>0</v>
      </c>
      <c r="EG63" s="744">
        <v>0</v>
      </c>
      <c r="EH63" s="745">
        <v>873162</v>
      </c>
      <c r="EI63" s="745">
        <v>873162</v>
      </c>
      <c r="EJ63" s="744">
        <v>0</v>
      </c>
      <c r="EK63" s="744">
        <v>0</v>
      </c>
      <c r="EL63" s="744">
        <v>0</v>
      </c>
      <c r="EM63" s="744">
        <v>0</v>
      </c>
      <c r="EN63" s="745">
        <v>873162</v>
      </c>
      <c r="EO63" s="745">
        <v>873162</v>
      </c>
    </row>
    <row r="64" spans="2:145" x14ac:dyDescent="0.25">
      <c r="B64" s="758" t="s">
        <v>91</v>
      </c>
      <c r="C64" s="760" t="str">
        <v>建設補修</v>
      </c>
      <c r="D64" s="746">
        <v>1805</v>
      </c>
      <c r="E64" s="747">
        <v>1753</v>
      </c>
      <c r="F64" s="747">
        <v>876</v>
      </c>
      <c r="G64" s="747">
        <v>170</v>
      </c>
      <c r="H64" s="747">
        <v>237</v>
      </c>
      <c r="I64" s="747">
        <v>135</v>
      </c>
      <c r="J64" s="747">
        <v>316</v>
      </c>
      <c r="K64" s="747">
        <v>272</v>
      </c>
      <c r="L64" s="747">
        <v>947</v>
      </c>
      <c r="M64" s="747">
        <v>210</v>
      </c>
      <c r="N64" s="747">
        <v>86</v>
      </c>
      <c r="O64" s="747">
        <v>530</v>
      </c>
      <c r="P64" s="747">
        <v>133</v>
      </c>
      <c r="Q64" s="747">
        <v>39</v>
      </c>
      <c r="R64" s="747">
        <v>20</v>
      </c>
      <c r="S64" s="747">
        <v>129</v>
      </c>
      <c r="T64" s="747">
        <v>157</v>
      </c>
      <c r="U64" s="747">
        <v>169</v>
      </c>
      <c r="V64" s="747">
        <v>2240</v>
      </c>
      <c r="W64" s="747">
        <v>286</v>
      </c>
      <c r="X64" s="747">
        <v>247</v>
      </c>
      <c r="Y64" s="747">
        <v>37</v>
      </c>
      <c r="Z64" s="747">
        <v>101</v>
      </c>
      <c r="AA64" s="747">
        <v>165</v>
      </c>
      <c r="AB64" s="747">
        <v>92</v>
      </c>
      <c r="AC64" s="747">
        <v>98</v>
      </c>
      <c r="AD64" s="747">
        <v>522</v>
      </c>
      <c r="AE64" s="747">
        <v>366</v>
      </c>
      <c r="AF64" s="747">
        <v>26</v>
      </c>
      <c r="AG64" s="747">
        <v>9</v>
      </c>
      <c r="AH64" s="747">
        <v>22</v>
      </c>
      <c r="AI64" s="747">
        <v>957</v>
      </c>
      <c r="AJ64" s="747">
        <v>13</v>
      </c>
      <c r="AK64" s="747">
        <v>164</v>
      </c>
      <c r="AL64" s="747">
        <v>2340</v>
      </c>
      <c r="AM64" s="747">
        <v>836</v>
      </c>
      <c r="AN64" s="747">
        <v>481</v>
      </c>
      <c r="AO64" s="747">
        <v>72</v>
      </c>
      <c r="AP64" s="747">
        <v>54</v>
      </c>
      <c r="AQ64" s="747">
        <v>71</v>
      </c>
      <c r="AR64" s="747">
        <v>702</v>
      </c>
      <c r="AS64" s="747">
        <v>281</v>
      </c>
      <c r="AT64" s="747">
        <v>104</v>
      </c>
      <c r="AU64" s="747">
        <v>297</v>
      </c>
      <c r="AV64" s="747">
        <v>27</v>
      </c>
      <c r="AW64" s="747">
        <v>99</v>
      </c>
      <c r="AX64" s="747">
        <v>803</v>
      </c>
      <c r="AY64" s="747">
        <v>291</v>
      </c>
      <c r="AZ64" s="747">
        <v>5</v>
      </c>
      <c r="BA64" s="747">
        <v>5</v>
      </c>
      <c r="BB64" s="747">
        <v>10</v>
      </c>
      <c r="BC64" s="747">
        <v>93</v>
      </c>
      <c r="BD64" s="747">
        <v>5</v>
      </c>
      <c r="BE64" s="747">
        <v>50</v>
      </c>
      <c r="BF64" s="747">
        <v>164</v>
      </c>
      <c r="BG64" s="747">
        <v>59</v>
      </c>
      <c r="BH64" s="747">
        <v>146</v>
      </c>
      <c r="BI64" s="747">
        <v>99</v>
      </c>
      <c r="BJ64" s="747">
        <v>11</v>
      </c>
      <c r="BK64" s="747">
        <v>1023</v>
      </c>
      <c r="BL64" s="747">
        <v>241</v>
      </c>
      <c r="BM64" s="747">
        <v>812</v>
      </c>
      <c r="BN64" s="747">
        <v>191</v>
      </c>
      <c r="BO64" s="747">
        <v>14273</v>
      </c>
      <c r="BP64" s="747">
        <v>3255</v>
      </c>
      <c r="BQ64" s="747">
        <v>13807</v>
      </c>
      <c r="BR64" s="747">
        <v>567</v>
      </c>
      <c r="BS64" s="747">
        <v>23207</v>
      </c>
      <c r="BT64" s="747">
        <v>4425</v>
      </c>
      <c r="BU64" s="747">
        <v>6592</v>
      </c>
      <c r="BV64" s="747">
        <v>11755</v>
      </c>
      <c r="BW64" s="747">
        <v>103026</v>
      </c>
      <c r="BX64" s="747">
        <v>3959</v>
      </c>
      <c r="BY64" s="747">
        <v>1532</v>
      </c>
      <c r="BZ64" s="747">
        <v>1103</v>
      </c>
      <c r="CA64" s="747">
        <v>42</v>
      </c>
      <c r="CB64" s="747">
        <v>120</v>
      </c>
      <c r="CC64" s="747">
        <v>1844</v>
      </c>
      <c r="CD64" s="747">
        <v>3095</v>
      </c>
      <c r="CE64" s="747">
        <v>201</v>
      </c>
      <c r="CF64" s="747">
        <v>4504</v>
      </c>
      <c r="CG64" s="747">
        <v>1193</v>
      </c>
      <c r="CH64" s="747">
        <v>306</v>
      </c>
      <c r="CI64" s="747">
        <v>290</v>
      </c>
      <c r="CJ64" s="747">
        <v>952</v>
      </c>
      <c r="CK64" s="747">
        <v>14670</v>
      </c>
      <c r="CL64" s="747">
        <v>8850</v>
      </c>
      <c r="CM64" s="747">
        <v>787</v>
      </c>
      <c r="CN64" s="747">
        <v>9593</v>
      </c>
      <c r="CO64" s="747">
        <v>140</v>
      </c>
      <c r="CP64" s="747">
        <v>1446</v>
      </c>
      <c r="CQ64" s="747">
        <v>839</v>
      </c>
      <c r="CR64" s="747">
        <v>776</v>
      </c>
      <c r="CS64" s="747">
        <v>598</v>
      </c>
      <c r="CT64" s="747">
        <v>58</v>
      </c>
      <c r="CU64" s="747">
        <v>624</v>
      </c>
      <c r="CV64" s="747">
        <v>3820</v>
      </c>
      <c r="CW64" s="747">
        <v>668</v>
      </c>
      <c r="CX64" s="747">
        <v>2099</v>
      </c>
      <c r="CY64" s="747">
        <v>873</v>
      </c>
      <c r="CZ64" s="747">
        <v>2221</v>
      </c>
      <c r="DA64" s="747">
        <v>1030</v>
      </c>
      <c r="DB64" s="747">
        <v>0</v>
      </c>
      <c r="DC64" s="747">
        <v>163</v>
      </c>
      <c r="DD64" s="747" t="s">
        <v>569</v>
      </c>
      <c r="DE64" s="747" t="s">
        <v>569</v>
      </c>
      <c r="DF64" s="747" t="s">
        <v>569</v>
      </c>
      <c r="DG64" s="747" t="s">
        <v>569</v>
      </c>
      <c r="DH64" s="747" t="s">
        <v>569</v>
      </c>
      <c r="DI64" s="747" t="s">
        <v>569</v>
      </c>
      <c r="DJ64" s="747" t="s">
        <v>569</v>
      </c>
      <c r="DK64" s="747" t="s">
        <v>569</v>
      </c>
      <c r="DL64" s="747" t="s">
        <v>569</v>
      </c>
      <c r="DM64" s="747" t="s">
        <v>569</v>
      </c>
      <c r="DN64" s="747" t="s">
        <v>569</v>
      </c>
      <c r="DO64" s="747" t="s">
        <v>569</v>
      </c>
      <c r="DP64" s="747" t="s">
        <v>569</v>
      </c>
      <c r="DQ64" s="747" t="s">
        <v>569</v>
      </c>
      <c r="DR64" s="747" t="s">
        <v>569</v>
      </c>
      <c r="DS64" s="747" t="s">
        <v>569</v>
      </c>
      <c r="DT64" s="748">
        <v>272004</v>
      </c>
      <c r="DU64" s="747">
        <v>0</v>
      </c>
      <c r="DV64" s="747">
        <v>0</v>
      </c>
      <c r="DW64" s="747">
        <v>0</v>
      </c>
      <c r="DX64" s="747">
        <v>0</v>
      </c>
      <c r="DY64" s="747">
        <v>0</v>
      </c>
      <c r="DZ64" s="747">
        <v>0</v>
      </c>
      <c r="EA64" s="747">
        <v>0</v>
      </c>
      <c r="EB64" s="747">
        <v>0</v>
      </c>
      <c r="EC64" s="746">
        <v>0</v>
      </c>
      <c r="ED64" s="748">
        <v>272004</v>
      </c>
      <c r="EE64" s="747">
        <v>0</v>
      </c>
      <c r="EF64" s="747">
        <v>0</v>
      </c>
      <c r="EG64" s="747">
        <v>0</v>
      </c>
      <c r="EH64" s="748">
        <v>0</v>
      </c>
      <c r="EI64" s="748">
        <v>272004</v>
      </c>
      <c r="EJ64" s="747">
        <v>0</v>
      </c>
      <c r="EK64" s="747">
        <v>0</v>
      </c>
      <c r="EL64" s="747">
        <v>0</v>
      </c>
      <c r="EM64" s="747">
        <v>0</v>
      </c>
      <c r="EN64" s="748">
        <v>0</v>
      </c>
      <c r="EO64" s="748">
        <v>272004</v>
      </c>
    </row>
    <row r="65" spans="2:145" x14ac:dyDescent="0.25">
      <c r="B65" s="758" t="s">
        <v>92</v>
      </c>
      <c r="C65" s="759" t="str">
        <v>公共事業</v>
      </c>
      <c r="D65" s="743">
        <v>0</v>
      </c>
      <c r="E65" s="744">
        <v>0</v>
      </c>
      <c r="F65" s="744">
        <v>0</v>
      </c>
      <c r="G65" s="744">
        <v>0</v>
      </c>
      <c r="H65" s="744">
        <v>0</v>
      </c>
      <c r="I65" s="744">
        <v>0</v>
      </c>
      <c r="J65" s="744">
        <v>0</v>
      </c>
      <c r="K65" s="744">
        <v>0</v>
      </c>
      <c r="L65" s="744">
        <v>0</v>
      </c>
      <c r="M65" s="744">
        <v>0</v>
      </c>
      <c r="N65" s="744">
        <v>0</v>
      </c>
      <c r="O65" s="744">
        <v>0</v>
      </c>
      <c r="P65" s="744">
        <v>0</v>
      </c>
      <c r="Q65" s="744">
        <v>0</v>
      </c>
      <c r="R65" s="744">
        <v>0</v>
      </c>
      <c r="S65" s="744">
        <v>0</v>
      </c>
      <c r="T65" s="744">
        <v>0</v>
      </c>
      <c r="U65" s="744">
        <v>0</v>
      </c>
      <c r="V65" s="744">
        <v>0</v>
      </c>
      <c r="W65" s="744">
        <v>0</v>
      </c>
      <c r="X65" s="744">
        <v>0</v>
      </c>
      <c r="Y65" s="744">
        <v>0</v>
      </c>
      <c r="Z65" s="744">
        <v>0</v>
      </c>
      <c r="AA65" s="744">
        <v>0</v>
      </c>
      <c r="AB65" s="744">
        <v>0</v>
      </c>
      <c r="AC65" s="744">
        <v>0</v>
      </c>
      <c r="AD65" s="744">
        <v>0</v>
      </c>
      <c r="AE65" s="744">
        <v>0</v>
      </c>
      <c r="AF65" s="744">
        <v>0</v>
      </c>
      <c r="AG65" s="744">
        <v>0</v>
      </c>
      <c r="AH65" s="744">
        <v>0</v>
      </c>
      <c r="AI65" s="744">
        <v>0</v>
      </c>
      <c r="AJ65" s="744">
        <v>0</v>
      </c>
      <c r="AK65" s="744">
        <v>0</v>
      </c>
      <c r="AL65" s="744">
        <v>0</v>
      </c>
      <c r="AM65" s="744">
        <v>0</v>
      </c>
      <c r="AN65" s="744">
        <v>0</v>
      </c>
      <c r="AO65" s="744">
        <v>0</v>
      </c>
      <c r="AP65" s="744">
        <v>0</v>
      </c>
      <c r="AQ65" s="744">
        <v>0</v>
      </c>
      <c r="AR65" s="744">
        <v>0</v>
      </c>
      <c r="AS65" s="744">
        <v>0</v>
      </c>
      <c r="AT65" s="744">
        <v>0</v>
      </c>
      <c r="AU65" s="744">
        <v>0</v>
      </c>
      <c r="AV65" s="744">
        <v>0</v>
      </c>
      <c r="AW65" s="744">
        <v>0</v>
      </c>
      <c r="AX65" s="744">
        <v>0</v>
      </c>
      <c r="AY65" s="744">
        <v>0</v>
      </c>
      <c r="AZ65" s="744">
        <v>0</v>
      </c>
      <c r="BA65" s="744">
        <v>0</v>
      </c>
      <c r="BB65" s="744">
        <v>0</v>
      </c>
      <c r="BC65" s="744">
        <v>0</v>
      </c>
      <c r="BD65" s="744">
        <v>0</v>
      </c>
      <c r="BE65" s="744">
        <v>0</v>
      </c>
      <c r="BF65" s="744">
        <v>0</v>
      </c>
      <c r="BG65" s="744">
        <v>0</v>
      </c>
      <c r="BH65" s="744">
        <v>0</v>
      </c>
      <c r="BI65" s="744">
        <v>0</v>
      </c>
      <c r="BJ65" s="744">
        <v>0</v>
      </c>
      <c r="BK65" s="744">
        <v>0</v>
      </c>
      <c r="BL65" s="744">
        <v>0</v>
      </c>
      <c r="BM65" s="744">
        <v>0</v>
      </c>
      <c r="BN65" s="744">
        <v>0</v>
      </c>
      <c r="BO65" s="744">
        <v>0</v>
      </c>
      <c r="BP65" s="744">
        <v>0</v>
      </c>
      <c r="BQ65" s="744">
        <v>0</v>
      </c>
      <c r="BR65" s="744">
        <v>0</v>
      </c>
      <c r="BS65" s="744">
        <v>0</v>
      </c>
      <c r="BT65" s="744">
        <v>0</v>
      </c>
      <c r="BU65" s="744">
        <v>0</v>
      </c>
      <c r="BV65" s="744">
        <v>0</v>
      </c>
      <c r="BW65" s="744">
        <v>0</v>
      </c>
      <c r="BX65" s="744">
        <v>0</v>
      </c>
      <c r="BY65" s="744">
        <v>0</v>
      </c>
      <c r="BZ65" s="744">
        <v>0</v>
      </c>
      <c r="CA65" s="744">
        <v>0</v>
      </c>
      <c r="CB65" s="744">
        <v>0</v>
      </c>
      <c r="CC65" s="744">
        <v>0</v>
      </c>
      <c r="CD65" s="744">
        <v>0</v>
      </c>
      <c r="CE65" s="744">
        <v>0</v>
      </c>
      <c r="CF65" s="744">
        <v>0</v>
      </c>
      <c r="CG65" s="744">
        <v>0</v>
      </c>
      <c r="CH65" s="744">
        <v>0</v>
      </c>
      <c r="CI65" s="744">
        <v>0</v>
      </c>
      <c r="CJ65" s="744">
        <v>0</v>
      </c>
      <c r="CK65" s="744">
        <v>0</v>
      </c>
      <c r="CL65" s="744">
        <v>0</v>
      </c>
      <c r="CM65" s="744">
        <v>0</v>
      </c>
      <c r="CN65" s="744">
        <v>0</v>
      </c>
      <c r="CO65" s="744">
        <v>0</v>
      </c>
      <c r="CP65" s="744">
        <v>0</v>
      </c>
      <c r="CQ65" s="744">
        <v>0</v>
      </c>
      <c r="CR65" s="744">
        <v>0</v>
      </c>
      <c r="CS65" s="744">
        <v>0</v>
      </c>
      <c r="CT65" s="744">
        <v>0</v>
      </c>
      <c r="CU65" s="744">
        <v>0</v>
      </c>
      <c r="CV65" s="744">
        <v>0</v>
      </c>
      <c r="CW65" s="744">
        <v>0</v>
      </c>
      <c r="CX65" s="744">
        <v>0</v>
      </c>
      <c r="CY65" s="744">
        <v>0</v>
      </c>
      <c r="CZ65" s="744">
        <v>0</v>
      </c>
      <c r="DA65" s="744">
        <v>0</v>
      </c>
      <c r="DB65" s="744">
        <v>0</v>
      </c>
      <c r="DC65" s="744">
        <v>0</v>
      </c>
      <c r="DD65" s="744" t="s">
        <v>569</v>
      </c>
      <c r="DE65" s="744" t="s">
        <v>569</v>
      </c>
      <c r="DF65" s="744" t="s">
        <v>569</v>
      </c>
      <c r="DG65" s="744" t="s">
        <v>569</v>
      </c>
      <c r="DH65" s="744" t="s">
        <v>569</v>
      </c>
      <c r="DI65" s="744" t="s">
        <v>569</v>
      </c>
      <c r="DJ65" s="744" t="s">
        <v>569</v>
      </c>
      <c r="DK65" s="744" t="s">
        <v>569</v>
      </c>
      <c r="DL65" s="744" t="s">
        <v>569</v>
      </c>
      <c r="DM65" s="744" t="s">
        <v>569</v>
      </c>
      <c r="DN65" s="744" t="s">
        <v>569</v>
      </c>
      <c r="DO65" s="744" t="s">
        <v>569</v>
      </c>
      <c r="DP65" s="744" t="s">
        <v>569</v>
      </c>
      <c r="DQ65" s="744" t="s">
        <v>569</v>
      </c>
      <c r="DR65" s="744" t="s">
        <v>569</v>
      </c>
      <c r="DS65" s="744" t="s">
        <v>569</v>
      </c>
      <c r="DT65" s="745">
        <v>0</v>
      </c>
      <c r="DU65" s="744">
        <v>0</v>
      </c>
      <c r="DV65" s="744">
        <v>0</v>
      </c>
      <c r="DW65" s="744">
        <v>0</v>
      </c>
      <c r="DX65" s="744">
        <v>0</v>
      </c>
      <c r="DY65" s="744">
        <v>937072</v>
      </c>
      <c r="DZ65" s="744">
        <v>624</v>
      </c>
      <c r="EA65" s="744">
        <v>0</v>
      </c>
      <c r="EB65" s="744">
        <v>0</v>
      </c>
      <c r="EC65" s="743">
        <v>937696</v>
      </c>
      <c r="ED65" s="745">
        <v>937696</v>
      </c>
      <c r="EE65" s="744">
        <v>0</v>
      </c>
      <c r="EF65" s="744">
        <v>0</v>
      </c>
      <c r="EG65" s="744">
        <v>0</v>
      </c>
      <c r="EH65" s="745">
        <v>937696</v>
      </c>
      <c r="EI65" s="745">
        <v>937696</v>
      </c>
      <c r="EJ65" s="744">
        <v>0</v>
      </c>
      <c r="EK65" s="744">
        <v>0</v>
      </c>
      <c r="EL65" s="744">
        <v>0</v>
      </c>
      <c r="EM65" s="744">
        <v>0</v>
      </c>
      <c r="EN65" s="745">
        <v>937696</v>
      </c>
      <c r="EO65" s="745">
        <v>937696</v>
      </c>
    </row>
    <row r="66" spans="2:145" x14ac:dyDescent="0.25">
      <c r="B66" s="758" t="s">
        <v>94</v>
      </c>
      <c r="C66" s="759" t="str">
        <v>その他の土木建設</v>
      </c>
      <c r="D66" s="743">
        <v>0</v>
      </c>
      <c r="E66" s="744">
        <v>0</v>
      </c>
      <c r="F66" s="744">
        <v>0</v>
      </c>
      <c r="G66" s="744">
        <v>0</v>
      </c>
      <c r="H66" s="744">
        <v>0</v>
      </c>
      <c r="I66" s="744">
        <v>0</v>
      </c>
      <c r="J66" s="744">
        <v>0</v>
      </c>
      <c r="K66" s="744">
        <v>0</v>
      </c>
      <c r="L66" s="744">
        <v>0</v>
      </c>
      <c r="M66" s="744">
        <v>0</v>
      </c>
      <c r="N66" s="744">
        <v>0</v>
      </c>
      <c r="O66" s="744">
        <v>0</v>
      </c>
      <c r="P66" s="744">
        <v>0</v>
      </c>
      <c r="Q66" s="744">
        <v>0</v>
      </c>
      <c r="R66" s="744">
        <v>0</v>
      </c>
      <c r="S66" s="744">
        <v>0</v>
      </c>
      <c r="T66" s="744">
        <v>0</v>
      </c>
      <c r="U66" s="744">
        <v>0</v>
      </c>
      <c r="V66" s="744">
        <v>0</v>
      </c>
      <c r="W66" s="744">
        <v>0</v>
      </c>
      <c r="X66" s="744">
        <v>0</v>
      </c>
      <c r="Y66" s="744">
        <v>0</v>
      </c>
      <c r="Z66" s="744">
        <v>0</v>
      </c>
      <c r="AA66" s="744">
        <v>0</v>
      </c>
      <c r="AB66" s="744">
        <v>0</v>
      </c>
      <c r="AC66" s="744">
        <v>0</v>
      </c>
      <c r="AD66" s="744">
        <v>0</v>
      </c>
      <c r="AE66" s="744">
        <v>0</v>
      </c>
      <c r="AF66" s="744">
        <v>0</v>
      </c>
      <c r="AG66" s="744">
        <v>0</v>
      </c>
      <c r="AH66" s="744">
        <v>0</v>
      </c>
      <c r="AI66" s="744">
        <v>0</v>
      </c>
      <c r="AJ66" s="744">
        <v>0</v>
      </c>
      <c r="AK66" s="744">
        <v>0</v>
      </c>
      <c r="AL66" s="744">
        <v>0</v>
      </c>
      <c r="AM66" s="744">
        <v>0</v>
      </c>
      <c r="AN66" s="744">
        <v>0</v>
      </c>
      <c r="AO66" s="744">
        <v>0</v>
      </c>
      <c r="AP66" s="744">
        <v>0</v>
      </c>
      <c r="AQ66" s="744">
        <v>0</v>
      </c>
      <c r="AR66" s="744">
        <v>0</v>
      </c>
      <c r="AS66" s="744">
        <v>0</v>
      </c>
      <c r="AT66" s="744">
        <v>0</v>
      </c>
      <c r="AU66" s="744">
        <v>0</v>
      </c>
      <c r="AV66" s="744">
        <v>0</v>
      </c>
      <c r="AW66" s="744">
        <v>0</v>
      </c>
      <c r="AX66" s="744">
        <v>0</v>
      </c>
      <c r="AY66" s="744">
        <v>0</v>
      </c>
      <c r="AZ66" s="744">
        <v>0</v>
      </c>
      <c r="BA66" s="744">
        <v>0</v>
      </c>
      <c r="BB66" s="744">
        <v>0</v>
      </c>
      <c r="BC66" s="744">
        <v>0</v>
      </c>
      <c r="BD66" s="744">
        <v>0</v>
      </c>
      <c r="BE66" s="744">
        <v>0</v>
      </c>
      <c r="BF66" s="744">
        <v>0</v>
      </c>
      <c r="BG66" s="744">
        <v>0</v>
      </c>
      <c r="BH66" s="744">
        <v>0</v>
      </c>
      <c r="BI66" s="744">
        <v>0</v>
      </c>
      <c r="BJ66" s="744">
        <v>0</v>
      </c>
      <c r="BK66" s="744">
        <v>0</v>
      </c>
      <c r="BL66" s="744">
        <v>0</v>
      </c>
      <c r="BM66" s="744">
        <v>0</v>
      </c>
      <c r="BN66" s="744">
        <v>0</v>
      </c>
      <c r="BO66" s="744">
        <v>0</v>
      </c>
      <c r="BP66" s="744">
        <v>0</v>
      </c>
      <c r="BQ66" s="744">
        <v>0</v>
      </c>
      <c r="BR66" s="744">
        <v>0</v>
      </c>
      <c r="BS66" s="744">
        <v>0</v>
      </c>
      <c r="BT66" s="744">
        <v>0</v>
      </c>
      <c r="BU66" s="744">
        <v>0</v>
      </c>
      <c r="BV66" s="744">
        <v>0</v>
      </c>
      <c r="BW66" s="744">
        <v>0</v>
      </c>
      <c r="BX66" s="744">
        <v>0</v>
      </c>
      <c r="BY66" s="744">
        <v>0</v>
      </c>
      <c r="BZ66" s="744">
        <v>0</v>
      </c>
      <c r="CA66" s="744">
        <v>0</v>
      </c>
      <c r="CB66" s="744">
        <v>0</v>
      </c>
      <c r="CC66" s="744">
        <v>0</v>
      </c>
      <c r="CD66" s="744">
        <v>0</v>
      </c>
      <c r="CE66" s="744">
        <v>0</v>
      </c>
      <c r="CF66" s="744">
        <v>0</v>
      </c>
      <c r="CG66" s="744">
        <v>0</v>
      </c>
      <c r="CH66" s="744">
        <v>0</v>
      </c>
      <c r="CI66" s="744">
        <v>0</v>
      </c>
      <c r="CJ66" s="744">
        <v>0</v>
      </c>
      <c r="CK66" s="744">
        <v>0</v>
      </c>
      <c r="CL66" s="744">
        <v>0</v>
      </c>
      <c r="CM66" s="744">
        <v>0</v>
      </c>
      <c r="CN66" s="744">
        <v>0</v>
      </c>
      <c r="CO66" s="744">
        <v>0</v>
      </c>
      <c r="CP66" s="744">
        <v>0</v>
      </c>
      <c r="CQ66" s="744">
        <v>0</v>
      </c>
      <c r="CR66" s="744">
        <v>0</v>
      </c>
      <c r="CS66" s="744">
        <v>0</v>
      </c>
      <c r="CT66" s="744">
        <v>0</v>
      </c>
      <c r="CU66" s="744">
        <v>0</v>
      </c>
      <c r="CV66" s="744">
        <v>0</v>
      </c>
      <c r="CW66" s="744">
        <v>0</v>
      </c>
      <c r="CX66" s="744">
        <v>0</v>
      </c>
      <c r="CY66" s="744">
        <v>0</v>
      </c>
      <c r="CZ66" s="744">
        <v>0</v>
      </c>
      <c r="DA66" s="744">
        <v>0</v>
      </c>
      <c r="DB66" s="744">
        <v>0</v>
      </c>
      <c r="DC66" s="744">
        <v>0</v>
      </c>
      <c r="DD66" s="744" t="s">
        <v>569</v>
      </c>
      <c r="DE66" s="744" t="s">
        <v>569</v>
      </c>
      <c r="DF66" s="744" t="s">
        <v>569</v>
      </c>
      <c r="DG66" s="744" t="s">
        <v>569</v>
      </c>
      <c r="DH66" s="744" t="s">
        <v>569</v>
      </c>
      <c r="DI66" s="744" t="s">
        <v>569</v>
      </c>
      <c r="DJ66" s="744" t="s">
        <v>569</v>
      </c>
      <c r="DK66" s="744" t="s">
        <v>569</v>
      </c>
      <c r="DL66" s="744" t="s">
        <v>569</v>
      </c>
      <c r="DM66" s="744" t="s">
        <v>569</v>
      </c>
      <c r="DN66" s="744" t="s">
        <v>569</v>
      </c>
      <c r="DO66" s="744" t="s">
        <v>569</v>
      </c>
      <c r="DP66" s="744" t="s">
        <v>569</v>
      </c>
      <c r="DQ66" s="744" t="s">
        <v>569</v>
      </c>
      <c r="DR66" s="744" t="s">
        <v>569</v>
      </c>
      <c r="DS66" s="744" t="s">
        <v>569</v>
      </c>
      <c r="DT66" s="745">
        <v>0</v>
      </c>
      <c r="DU66" s="744">
        <v>0</v>
      </c>
      <c r="DV66" s="744">
        <v>0</v>
      </c>
      <c r="DW66" s="744">
        <v>0</v>
      </c>
      <c r="DX66" s="744">
        <v>0</v>
      </c>
      <c r="DY66" s="744">
        <v>63893</v>
      </c>
      <c r="DZ66" s="744">
        <v>226669</v>
      </c>
      <c r="EA66" s="744">
        <v>0</v>
      </c>
      <c r="EB66" s="744">
        <v>0</v>
      </c>
      <c r="EC66" s="743">
        <v>290562</v>
      </c>
      <c r="ED66" s="745">
        <v>290562</v>
      </c>
      <c r="EE66" s="744">
        <v>0</v>
      </c>
      <c r="EF66" s="744">
        <v>0</v>
      </c>
      <c r="EG66" s="744">
        <v>0</v>
      </c>
      <c r="EH66" s="745">
        <v>290562</v>
      </c>
      <c r="EI66" s="745">
        <v>290562</v>
      </c>
      <c r="EJ66" s="744">
        <v>0</v>
      </c>
      <c r="EK66" s="744">
        <v>0</v>
      </c>
      <c r="EL66" s="744">
        <v>0</v>
      </c>
      <c r="EM66" s="744">
        <v>0</v>
      </c>
      <c r="EN66" s="745">
        <v>290562</v>
      </c>
      <c r="EO66" s="745">
        <v>290562</v>
      </c>
    </row>
    <row r="67" spans="2:145" x14ac:dyDescent="0.25">
      <c r="B67" s="758" t="s">
        <v>96</v>
      </c>
      <c r="C67" s="759" t="str">
        <v>電力</v>
      </c>
      <c r="D67" s="743">
        <v>2995</v>
      </c>
      <c r="E67" s="744">
        <v>1367</v>
      </c>
      <c r="F67" s="744">
        <v>6571</v>
      </c>
      <c r="G67" s="744">
        <v>3260</v>
      </c>
      <c r="H67" s="744">
        <v>455</v>
      </c>
      <c r="I67" s="744">
        <v>610</v>
      </c>
      <c r="J67" s="744">
        <v>1271</v>
      </c>
      <c r="K67" s="744">
        <v>2839</v>
      </c>
      <c r="L67" s="744">
        <v>3477</v>
      </c>
      <c r="M67" s="744">
        <v>5621</v>
      </c>
      <c r="N67" s="744">
        <v>568</v>
      </c>
      <c r="O67" s="744">
        <v>7758</v>
      </c>
      <c r="P67" s="744">
        <v>1181</v>
      </c>
      <c r="Q67" s="744">
        <v>1142</v>
      </c>
      <c r="R67" s="744">
        <v>55</v>
      </c>
      <c r="S67" s="744">
        <v>421</v>
      </c>
      <c r="T67" s="744">
        <v>1831</v>
      </c>
      <c r="U67" s="744">
        <v>378</v>
      </c>
      <c r="V67" s="744">
        <v>37335</v>
      </c>
      <c r="W67" s="744">
        <v>351</v>
      </c>
      <c r="X67" s="744">
        <v>1203</v>
      </c>
      <c r="Y67" s="744">
        <v>588</v>
      </c>
      <c r="Z67" s="744">
        <v>4319</v>
      </c>
      <c r="AA67" s="744">
        <v>354</v>
      </c>
      <c r="AB67" s="744">
        <v>302</v>
      </c>
      <c r="AC67" s="744">
        <v>399</v>
      </c>
      <c r="AD67" s="744">
        <v>7320</v>
      </c>
      <c r="AE67" s="744">
        <v>1329</v>
      </c>
      <c r="AF67" s="744">
        <v>135</v>
      </c>
      <c r="AG67" s="744">
        <v>43</v>
      </c>
      <c r="AH67" s="744">
        <v>429</v>
      </c>
      <c r="AI67" s="744">
        <v>6384</v>
      </c>
      <c r="AJ67" s="744">
        <v>28</v>
      </c>
      <c r="AK67" s="744">
        <v>562</v>
      </c>
      <c r="AL67" s="744">
        <v>8371</v>
      </c>
      <c r="AM67" s="744">
        <v>3483</v>
      </c>
      <c r="AN67" s="744">
        <v>3065</v>
      </c>
      <c r="AO67" s="744">
        <v>207</v>
      </c>
      <c r="AP67" s="744">
        <v>179</v>
      </c>
      <c r="AQ67" s="744">
        <v>217</v>
      </c>
      <c r="AR67" s="744">
        <v>1028</v>
      </c>
      <c r="AS67" s="744">
        <v>1060</v>
      </c>
      <c r="AT67" s="744">
        <v>362</v>
      </c>
      <c r="AU67" s="744">
        <v>550</v>
      </c>
      <c r="AV67" s="744">
        <v>71</v>
      </c>
      <c r="AW67" s="744">
        <v>1360</v>
      </c>
      <c r="AX67" s="744">
        <v>1717</v>
      </c>
      <c r="AY67" s="744">
        <v>1287</v>
      </c>
      <c r="AZ67" s="744">
        <v>18</v>
      </c>
      <c r="BA67" s="744">
        <v>7</v>
      </c>
      <c r="BB67" s="744">
        <v>17</v>
      </c>
      <c r="BC67" s="744">
        <v>168</v>
      </c>
      <c r="BD67" s="744">
        <v>15</v>
      </c>
      <c r="BE67" s="744">
        <v>97</v>
      </c>
      <c r="BF67" s="744">
        <v>1813</v>
      </c>
      <c r="BG67" s="744">
        <v>416</v>
      </c>
      <c r="BH67" s="744">
        <v>193</v>
      </c>
      <c r="BI67" s="744">
        <v>268</v>
      </c>
      <c r="BJ67" s="744">
        <v>1157</v>
      </c>
      <c r="BK67" s="744">
        <v>3856</v>
      </c>
      <c r="BL67" s="744">
        <v>324</v>
      </c>
      <c r="BM67" s="744">
        <v>2734</v>
      </c>
      <c r="BN67" s="744">
        <v>1301</v>
      </c>
      <c r="BO67" s="744">
        <v>90061</v>
      </c>
      <c r="BP67" s="744">
        <v>1951</v>
      </c>
      <c r="BQ67" s="744">
        <v>11496</v>
      </c>
      <c r="BR67" s="744">
        <v>8078</v>
      </c>
      <c r="BS67" s="744">
        <v>66703</v>
      </c>
      <c r="BT67" s="744">
        <v>2787</v>
      </c>
      <c r="BU67" s="744">
        <v>17319</v>
      </c>
      <c r="BV67" s="744">
        <v>2767</v>
      </c>
      <c r="BW67" s="744">
        <v>2</v>
      </c>
      <c r="BX67" s="744">
        <v>4047</v>
      </c>
      <c r="BY67" s="744">
        <v>3742</v>
      </c>
      <c r="BZ67" s="744">
        <v>219</v>
      </c>
      <c r="CA67" s="744">
        <v>575</v>
      </c>
      <c r="CB67" s="744">
        <v>53</v>
      </c>
      <c r="CC67" s="744">
        <v>6572</v>
      </c>
      <c r="CD67" s="744">
        <v>2009</v>
      </c>
      <c r="CE67" s="744">
        <v>442</v>
      </c>
      <c r="CF67" s="744">
        <v>7611</v>
      </c>
      <c r="CG67" s="744">
        <v>614</v>
      </c>
      <c r="CH67" s="744">
        <v>778</v>
      </c>
      <c r="CI67" s="744">
        <v>89</v>
      </c>
      <c r="CJ67" s="744">
        <v>624</v>
      </c>
      <c r="CK67" s="744">
        <v>19663</v>
      </c>
      <c r="CL67" s="744">
        <v>24878</v>
      </c>
      <c r="CM67" s="744">
        <v>1232</v>
      </c>
      <c r="CN67" s="744">
        <v>12369</v>
      </c>
      <c r="CO67" s="744">
        <v>903</v>
      </c>
      <c r="CP67" s="744">
        <v>5105</v>
      </c>
      <c r="CQ67" s="744">
        <v>3464</v>
      </c>
      <c r="CR67" s="744">
        <v>578</v>
      </c>
      <c r="CS67" s="744">
        <v>1846</v>
      </c>
      <c r="CT67" s="744">
        <v>250</v>
      </c>
      <c r="CU67" s="744">
        <v>1897</v>
      </c>
      <c r="CV67" s="744">
        <v>7912</v>
      </c>
      <c r="CW67" s="744">
        <v>7241</v>
      </c>
      <c r="CX67" s="744">
        <v>10088</v>
      </c>
      <c r="CY67" s="744">
        <v>5606</v>
      </c>
      <c r="CZ67" s="744">
        <v>10549</v>
      </c>
      <c r="DA67" s="744">
        <v>5833</v>
      </c>
      <c r="DB67" s="744">
        <v>0</v>
      </c>
      <c r="DC67" s="744">
        <v>2269</v>
      </c>
      <c r="DD67" s="744" t="s">
        <v>569</v>
      </c>
      <c r="DE67" s="744" t="s">
        <v>569</v>
      </c>
      <c r="DF67" s="744" t="s">
        <v>569</v>
      </c>
      <c r="DG67" s="744" t="s">
        <v>569</v>
      </c>
      <c r="DH67" s="744" t="s">
        <v>569</v>
      </c>
      <c r="DI67" s="744" t="s">
        <v>569</v>
      </c>
      <c r="DJ67" s="744" t="s">
        <v>569</v>
      </c>
      <c r="DK67" s="744" t="s">
        <v>569</v>
      </c>
      <c r="DL67" s="744" t="s">
        <v>569</v>
      </c>
      <c r="DM67" s="744" t="s">
        <v>569</v>
      </c>
      <c r="DN67" s="744" t="s">
        <v>569</v>
      </c>
      <c r="DO67" s="744" t="s">
        <v>569</v>
      </c>
      <c r="DP67" s="744" t="s">
        <v>569</v>
      </c>
      <c r="DQ67" s="744" t="s">
        <v>569</v>
      </c>
      <c r="DR67" s="744" t="s">
        <v>569</v>
      </c>
      <c r="DS67" s="744" t="s">
        <v>569</v>
      </c>
      <c r="DT67" s="745">
        <v>488444</v>
      </c>
      <c r="DU67" s="744">
        <v>143</v>
      </c>
      <c r="DV67" s="744">
        <v>229447</v>
      </c>
      <c r="DW67" s="744">
        <v>0</v>
      </c>
      <c r="DX67" s="744">
        <v>0</v>
      </c>
      <c r="DY67" s="744">
        <v>0</v>
      </c>
      <c r="DZ67" s="744">
        <v>0</v>
      </c>
      <c r="EA67" s="744">
        <v>0</v>
      </c>
      <c r="EB67" s="744">
        <v>0</v>
      </c>
      <c r="EC67" s="743">
        <v>229590</v>
      </c>
      <c r="ED67" s="745">
        <v>718034</v>
      </c>
      <c r="EE67" s="744">
        <v>131</v>
      </c>
      <c r="EF67" s="744">
        <v>944</v>
      </c>
      <c r="EG67" s="744">
        <v>1075</v>
      </c>
      <c r="EH67" s="745">
        <v>230665</v>
      </c>
      <c r="EI67" s="745">
        <v>719109</v>
      </c>
      <c r="EJ67" s="744">
        <v>0</v>
      </c>
      <c r="EK67" s="744">
        <v>-1150</v>
      </c>
      <c r="EL67" s="744">
        <v>0</v>
      </c>
      <c r="EM67" s="744">
        <v>-1150</v>
      </c>
      <c r="EN67" s="745">
        <v>229515</v>
      </c>
      <c r="EO67" s="745">
        <v>717959</v>
      </c>
    </row>
    <row r="68" spans="2:145" x14ac:dyDescent="0.25">
      <c r="B68" s="758" t="s">
        <v>97</v>
      </c>
      <c r="C68" s="761" t="str">
        <v>ガス・熱供給</v>
      </c>
      <c r="D68" s="749">
        <v>2</v>
      </c>
      <c r="E68" s="750">
        <v>2</v>
      </c>
      <c r="F68" s="750">
        <v>0</v>
      </c>
      <c r="G68" s="750">
        <v>33</v>
      </c>
      <c r="H68" s="750">
        <v>0</v>
      </c>
      <c r="I68" s="750">
        <v>2</v>
      </c>
      <c r="J68" s="750">
        <v>2</v>
      </c>
      <c r="K68" s="750">
        <v>12</v>
      </c>
      <c r="L68" s="750">
        <v>143</v>
      </c>
      <c r="M68" s="750">
        <v>69</v>
      </c>
      <c r="N68" s="750">
        <v>15</v>
      </c>
      <c r="O68" s="750">
        <v>1098</v>
      </c>
      <c r="P68" s="750">
        <v>163</v>
      </c>
      <c r="Q68" s="750">
        <v>105</v>
      </c>
      <c r="R68" s="750">
        <v>9</v>
      </c>
      <c r="S68" s="750">
        <v>21</v>
      </c>
      <c r="T68" s="750">
        <v>10</v>
      </c>
      <c r="U68" s="750">
        <v>13</v>
      </c>
      <c r="V68" s="750">
        <v>1382</v>
      </c>
      <c r="W68" s="750">
        <v>39</v>
      </c>
      <c r="X68" s="750">
        <v>55</v>
      </c>
      <c r="Y68" s="750">
        <v>83</v>
      </c>
      <c r="Z68" s="750">
        <v>48</v>
      </c>
      <c r="AA68" s="750">
        <v>18</v>
      </c>
      <c r="AB68" s="750">
        <v>51</v>
      </c>
      <c r="AC68" s="750">
        <v>20</v>
      </c>
      <c r="AD68" s="750">
        <v>22</v>
      </c>
      <c r="AE68" s="750">
        <v>336</v>
      </c>
      <c r="AF68" s="750">
        <v>18</v>
      </c>
      <c r="AG68" s="750">
        <v>1</v>
      </c>
      <c r="AH68" s="750">
        <v>28</v>
      </c>
      <c r="AI68" s="750">
        <v>15</v>
      </c>
      <c r="AJ68" s="750">
        <v>11</v>
      </c>
      <c r="AK68" s="750">
        <v>15</v>
      </c>
      <c r="AL68" s="750">
        <v>221</v>
      </c>
      <c r="AM68" s="750">
        <v>363</v>
      </c>
      <c r="AN68" s="750">
        <v>233</v>
      </c>
      <c r="AO68" s="750">
        <v>4</v>
      </c>
      <c r="AP68" s="750">
        <v>3</v>
      </c>
      <c r="AQ68" s="750">
        <v>36</v>
      </c>
      <c r="AR68" s="750">
        <v>138</v>
      </c>
      <c r="AS68" s="750">
        <v>161</v>
      </c>
      <c r="AT68" s="750">
        <v>24</v>
      </c>
      <c r="AU68" s="750">
        <v>73</v>
      </c>
      <c r="AV68" s="750">
        <v>12</v>
      </c>
      <c r="AW68" s="750">
        <v>147</v>
      </c>
      <c r="AX68" s="750">
        <v>132</v>
      </c>
      <c r="AY68" s="750">
        <v>101</v>
      </c>
      <c r="AZ68" s="750">
        <v>0</v>
      </c>
      <c r="BA68" s="750">
        <v>1</v>
      </c>
      <c r="BB68" s="750">
        <v>3</v>
      </c>
      <c r="BC68" s="750">
        <v>89</v>
      </c>
      <c r="BD68" s="750">
        <v>1</v>
      </c>
      <c r="BE68" s="750">
        <v>94</v>
      </c>
      <c r="BF68" s="750">
        <v>447</v>
      </c>
      <c r="BG68" s="750">
        <v>22</v>
      </c>
      <c r="BH68" s="750">
        <v>37</v>
      </c>
      <c r="BI68" s="750">
        <v>22</v>
      </c>
      <c r="BJ68" s="750">
        <v>67</v>
      </c>
      <c r="BK68" s="750">
        <v>393</v>
      </c>
      <c r="BL68" s="750">
        <v>133</v>
      </c>
      <c r="BM68" s="750">
        <v>275</v>
      </c>
      <c r="BN68" s="750">
        <v>88</v>
      </c>
      <c r="BO68" s="750">
        <v>356</v>
      </c>
      <c r="BP68" s="750">
        <v>841</v>
      </c>
      <c r="BQ68" s="750">
        <v>163</v>
      </c>
      <c r="BR68" s="750">
        <v>266</v>
      </c>
      <c r="BS68" s="750">
        <v>12046</v>
      </c>
      <c r="BT68" s="750">
        <v>860</v>
      </c>
      <c r="BU68" s="750">
        <v>1506</v>
      </c>
      <c r="BV68" s="750">
        <v>123</v>
      </c>
      <c r="BW68" s="750">
        <v>0</v>
      </c>
      <c r="BX68" s="750">
        <v>94</v>
      </c>
      <c r="BY68" s="750">
        <v>350</v>
      </c>
      <c r="BZ68" s="750">
        <v>129</v>
      </c>
      <c r="CA68" s="750">
        <v>92</v>
      </c>
      <c r="CB68" s="750">
        <v>8</v>
      </c>
      <c r="CC68" s="750">
        <v>14</v>
      </c>
      <c r="CD68" s="750">
        <v>113</v>
      </c>
      <c r="CE68" s="750">
        <v>50</v>
      </c>
      <c r="CF68" s="750">
        <v>529</v>
      </c>
      <c r="CG68" s="750">
        <v>109</v>
      </c>
      <c r="CH68" s="750">
        <v>32</v>
      </c>
      <c r="CI68" s="750">
        <v>19</v>
      </c>
      <c r="CJ68" s="750">
        <v>99</v>
      </c>
      <c r="CK68" s="750">
        <v>1952</v>
      </c>
      <c r="CL68" s="750">
        <v>2150</v>
      </c>
      <c r="CM68" s="750">
        <v>1254</v>
      </c>
      <c r="CN68" s="750">
        <v>2573</v>
      </c>
      <c r="CO68" s="750">
        <v>78</v>
      </c>
      <c r="CP68" s="750">
        <v>907</v>
      </c>
      <c r="CQ68" s="750">
        <v>967</v>
      </c>
      <c r="CR68" s="750">
        <v>158</v>
      </c>
      <c r="CS68" s="750">
        <v>34</v>
      </c>
      <c r="CT68" s="750">
        <v>11</v>
      </c>
      <c r="CU68" s="750">
        <v>506</v>
      </c>
      <c r="CV68" s="750">
        <v>1495</v>
      </c>
      <c r="CW68" s="750">
        <v>2166</v>
      </c>
      <c r="CX68" s="750">
        <v>6381</v>
      </c>
      <c r="CY68" s="750">
        <v>1074</v>
      </c>
      <c r="CZ68" s="750">
        <v>387</v>
      </c>
      <c r="DA68" s="750">
        <v>445</v>
      </c>
      <c r="DB68" s="750">
        <v>0</v>
      </c>
      <c r="DC68" s="750">
        <v>37</v>
      </c>
      <c r="DD68" s="750" t="s">
        <v>569</v>
      </c>
      <c r="DE68" s="750" t="s">
        <v>569</v>
      </c>
      <c r="DF68" s="750" t="s">
        <v>569</v>
      </c>
      <c r="DG68" s="750" t="s">
        <v>569</v>
      </c>
      <c r="DH68" s="750" t="s">
        <v>569</v>
      </c>
      <c r="DI68" s="750" t="s">
        <v>569</v>
      </c>
      <c r="DJ68" s="750" t="s">
        <v>569</v>
      </c>
      <c r="DK68" s="750" t="s">
        <v>569</v>
      </c>
      <c r="DL68" s="750" t="s">
        <v>569</v>
      </c>
      <c r="DM68" s="750" t="s">
        <v>569</v>
      </c>
      <c r="DN68" s="750" t="s">
        <v>569</v>
      </c>
      <c r="DO68" s="750" t="s">
        <v>569</v>
      </c>
      <c r="DP68" s="750" t="s">
        <v>569</v>
      </c>
      <c r="DQ68" s="750" t="s">
        <v>569</v>
      </c>
      <c r="DR68" s="750" t="s">
        <v>569</v>
      </c>
      <c r="DS68" s="750" t="s">
        <v>569</v>
      </c>
      <c r="DT68" s="751">
        <v>47535</v>
      </c>
      <c r="DU68" s="750">
        <v>40</v>
      </c>
      <c r="DV68" s="750">
        <v>33801</v>
      </c>
      <c r="DW68" s="750">
        <v>0</v>
      </c>
      <c r="DX68" s="750">
        <v>0</v>
      </c>
      <c r="DY68" s="750">
        <v>0</v>
      </c>
      <c r="DZ68" s="750">
        <v>0</v>
      </c>
      <c r="EA68" s="750">
        <v>0</v>
      </c>
      <c r="EB68" s="750">
        <v>0</v>
      </c>
      <c r="EC68" s="749">
        <v>33841</v>
      </c>
      <c r="ED68" s="751">
        <v>81376</v>
      </c>
      <c r="EE68" s="750">
        <v>1</v>
      </c>
      <c r="EF68" s="750">
        <v>0</v>
      </c>
      <c r="EG68" s="750">
        <v>1</v>
      </c>
      <c r="EH68" s="751">
        <v>33842</v>
      </c>
      <c r="EI68" s="751">
        <v>81377</v>
      </c>
      <c r="EJ68" s="750">
        <v>0</v>
      </c>
      <c r="EK68" s="750">
        <v>0</v>
      </c>
      <c r="EL68" s="750">
        <v>0</v>
      </c>
      <c r="EM68" s="750">
        <v>0</v>
      </c>
      <c r="EN68" s="751">
        <v>33842</v>
      </c>
      <c r="EO68" s="751">
        <v>81377</v>
      </c>
    </row>
    <row r="69" spans="2:145" x14ac:dyDescent="0.25">
      <c r="B69" s="758" t="s">
        <v>99</v>
      </c>
      <c r="C69" s="759" t="str">
        <v>水道</v>
      </c>
      <c r="D69" s="743">
        <v>302</v>
      </c>
      <c r="E69" s="744">
        <v>46</v>
      </c>
      <c r="F69" s="744">
        <v>1487</v>
      </c>
      <c r="G69" s="744">
        <v>242</v>
      </c>
      <c r="H69" s="744">
        <v>29</v>
      </c>
      <c r="I69" s="744">
        <v>99</v>
      </c>
      <c r="J69" s="744">
        <v>165</v>
      </c>
      <c r="K69" s="744">
        <v>231</v>
      </c>
      <c r="L69" s="744">
        <v>1506</v>
      </c>
      <c r="M69" s="744">
        <v>1685</v>
      </c>
      <c r="N69" s="744">
        <v>103</v>
      </c>
      <c r="O69" s="744">
        <v>1795</v>
      </c>
      <c r="P69" s="744">
        <v>494</v>
      </c>
      <c r="Q69" s="744">
        <v>31</v>
      </c>
      <c r="R69" s="744">
        <v>5</v>
      </c>
      <c r="S69" s="744">
        <v>22</v>
      </c>
      <c r="T69" s="744">
        <v>120</v>
      </c>
      <c r="U69" s="744">
        <v>31</v>
      </c>
      <c r="V69" s="744">
        <v>981</v>
      </c>
      <c r="W69" s="744">
        <v>81</v>
      </c>
      <c r="X69" s="744">
        <v>56</v>
      </c>
      <c r="Y69" s="744">
        <v>97</v>
      </c>
      <c r="Z69" s="744">
        <v>73</v>
      </c>
      <c r="AA69" s="744">
        <v>105</v>
      </c>
      <c r="AB69" s="744">
        <v>180</v>
      </c>
      <c r="AC69" s="744">
        <v>43</v>
      </c>
      <c r="AD69" s="744">
        <v>379</v>
      </c>
      <c r="AE69" s="744">
        <v>70</v>
      </c>
      <c r="AF69" s="744">
        <v>11</v>
      </c>
      <c r="AG69" s="744">
        <v>6</v>
      </c>
      <c r="AH69" s="744">
        <v>8</v>
      </c>
      <c r="AI69" s="744">
        <v>284</v>
      </c>
      <c r="AJ69" s="744">
        <v>1</v>
      </c>
      <c r="AK69" s="744">
        <v>15</v>
      </c>
      <c r="AL69" s="744">
        <v>204</v>
      </c>
      <c r="AM69" s="744">
        <v>255</v>
      </c>
      <c r="AN69" s="744">
        <v>37</v>
      </c>
      <c r="AO69" s="744">
        <v>4</v>
      </c>
      <c r="AP69" s="744">
        <v>5</v>
      </c>
      <c r="AQ69" s="744">
        <v>17</v>
      </c>
      <c r="AR69" s="744">
        <v>115</v>
      </c>
      <c r="AS69" s="744">
        <v>64</v>
      </c>
      <c r="AT69" s="744">
        <v>25</v>
      </c>
      <c r="AU69" s="744">
        <v>73</v>
      </c>
      <c r="AV69" s="744">
        <v>9</v>
      </c>
      <c r="AW69" s="744">
        <v>69</v>
      </c>
      <c r="AX69" s="744">
        <v>137</v>
      </c>
      <c r="AY69" s="744">
        <v>67</v>
      </c>
      <c r="AZ69" s="744">
        <v>1</v>
      </c>
      <c r="BA69" s="744">
        <v>0</v>
      </c>
      <c r="BB69" s="744">
        <v>1</v>
      </c>
      <c r="BC69" s="744">
        <v>12</v>
      </c>
      <c r="BD69" s="744">
        <v>0</v>
      </c>
      <c r="BE69" s="744">
        <v>4</v>
      </c>
      <c r="BF69" s="744">
        <v>63</v>
      </c>
      <c r="BG69" s="744">
        <v>57</v>
      </c>
      <c r="BH69" s="744">
        <v>33</v>
      </c>
      <c r="BI69" s="744">
        <v>36</v>
      </c>
      <c r="BJ69" s="744">
        <v>168</v>
      </c>
      <c r="BK69" s="744">
        <v>925</v>
      </c>
      <c r="BL69" s="744">
        <v>533</v>
      </c>
      <c r="BM69" s="744">
        <v>816</v>
      </c>
      <c r="BN69" s="744">
        <v>359</v>
      </c>
      <c r="BO69" s="744">
        <v>420</v>
      </c>
      <c r="BP69" s="744">
        <v>294</v>
      </c>
      <c r="BQ69" s="744">
        <v>16215</v>
      </c>
      <c r="BR69" s="744">
        <v>2900</v>
      </c>
      <c r="BS69" s="744">
        <v>20043</v>
      </c>
      <c r="BT69" s="744">
        <v>2070</v>
      </c>
      <c r="BU69" s="744">
        <v>1968</v>
      </c>
      <c r="BV69" s="744">
        <v>212</v>
      </c>
      <c r="BW69" s="744">
        <v>23</v>
      </c>
      <c r="BX69" s="744">
        <v>1201</v>
      </c>
      <c r="BY69" s="744">
        <v>1463</v>
      </c>
      <c r="BZ69" s="744">
        <v>320</v>
      </c>
      <c r="CA69" s="744">
        <v>81</v>
      </c>
      <c r="CB69" s="744">
        <v>21</v>
      </c>
      <c r="CC69" s="744">
        <v>304</v>
      </c>
      <c r="CD69" s="744">
        <v>1281</v>
      </c>
      <c r="CE69" s="744">
        <v>59</v>
      </c>
      <c r="CF69" s="744">
        <v>3744</v>
      </c>
      <c r="CG69" s="744">
        <v>95</v>
      </c>
      <c r="CH69" s="744">
        <v>210</v>
      </c>
      <c r="CI69" s="744">
        <v>43</v>
      </c>
      <c r="CJ69" s="744">
        <v>235</v>
      </c>
      <c r="CK69" s="744">
        <v>9438</v>
      </c>
      <c r="CL69" s="744">
        <v>14135</v>
      </c>
      <c r="CM69" s="744">
        <v>2570</v>
      </c>
      <c r="CN69" s="744">
        <v>10539</v>
      </c>
      <c r="CO69" s="744">
        <v>167</v>
      </c>
      <c r="CP69" s="744">
        <v>2599</v>
      </c>
      <c r="CQ69" s="744">
        <v>3972</v>
      </c>
      <c r="CR69" s="744">
        <v>866</v>
      </c>
      <c r="CS69" s="744">
        <v>302</v>
      </c>
      <c r="CT69" s="744">
        <v>47</v>
      </c>
      <c r="CU69" s="744">
        <v>611</v>
      </c>
      <c r="CV69" s="744">
        <v>2232</v>
      </c>
      <c r="CW69" s="744">
        <v>4321</v>
      </c>
      <c r="CX69" s="744">
        <v>10198</v>
      </c>
      <c r="CY69" s="744">
        <v>5056</v>
      </c>
      <c r="CZ69" s="744">
        <v>3170</v>
      </c>
      <c r="DA69" s="744">
        <v>1939</v>
      </c>
      <c r="DB69" s="744">
        <v>0</v>
      </c>
      <c r="DC69" s="744">
        <v>1121</v>
      </c>
      <c r="DD69" s="744" t="s">
        <v>569</v>
      </c>
      <c r="DE69" s="744" t="s">
        <v>569</v>
      </c>
      <c r="DF69" s="744" t="s">
        <v>569</v>
      </c>
      <c r="DG69" s="744" t="s">
        <v>569</v>
      </c>
      <c r="DH69" s="744" t="s">
        <v>569</v>
      </c>
      <c r="DI69" s="744" t="s">
        <v>569</v>
      </c>
      <c r="DJ69" s="744" t="s">
        <v>569</v>
      </c>
      <c r="DK69" s="744" t="s">
        <v>569</v>
      </c>
      <c r="DL69" s="744" t="s">
        <v>569</v>
      </c>
      <c r="DM69" s="744" t="s">
        <v>569</v>
      </c>
      <c r="DN69" s="744" t="s">
        <v>569</v>
      </c>
      <c r="DO69" s="744" t="s">
        <v>569</v>
      </c>
      <c r="DP69" s="744" t="s">
        <v>569</v>
      </c>
      <c r="DQ69" s="744" t="s">
        <v>569</v>
      </c>
      <c r="DR69" s="744" t="s">
        <v>569</v>
      </c>
      <c r="DS69" s="744" t="s">
        <v>569</v>
      </c>
      <c r="DT69" s="745">
        <v>141357</v>
      </c>
      <c r="DU69" s="744">
        <v>98</v>
      </c>
      <c r="DV69" s="744">
        <v>90249</v>
      </c>
      <c r="DW69" s="744">
        <v>-9633</v>
      </c>
      <c r="DX69" s="744">
        <v>5867</v>
      </c>
      <c r="DY69" s="744">
        <v>0</v>
      </c>
      <c r="DZ69" s="744">
        <v>0</v>
      </c>
      <c r="EA69" s="744">
        <v>0</v>
      </c>
      <c r="EB69" s="744">
        <v>0</v>
      </c>
      <c r="EC69" s="743">
        <v>86581</v>
      </c>
      <c r="ED69" s="745">
        <v>227938</v>
      </c>
      <c r="EE69" s="744">
        <v>38</v>
      </c>
      <c r="EF69" s="744">
        <v>52</v>
      </c>
      <c r="EG69" s="744">
        <v>90</v>
      </c>
      <c r="EH69" s="745">
        <v>86671</v>
      </c>
      <c r="EI69" s="745">
        <v>228028</v>
      </c>
      <c r="EJ69" s="744">
        <v>0</v>
      </c>
      <c r="EK69" s="744">
        <v>-460</v>
      </c>
      <c r="EL69" s="744">
        <v>0</v>
      </c>
      <c r="EM69" s="744">
        <v>-460</v>
      </c>
      <c r="EN69" s="745">
        <v>86211</v>
      </c>
      <c r="EO69" s="745">
        <v>227568</v>
      </c>
    </row>
    <row r="70" spans="2:145" x14ac:dyDescent="0.25">
      <c r="B70" s="758" t="s">
        <v>101</v>
      </c>
      <c r="C70" s="759" t="str">
        <v>廃棄物処理</v>
      </c>
      <c r="D70" s="743">
        <v>0</v>
      </c>
      <c r="E70" s="744">
        <v>0</v>
      </c>
      <c r="F70" s="744">
        <v>691</v>
      </c>
      <c r="G70" s="744">
        <v>124</v>
      </c>
      <c r="H70" s="744">
        <v>0</v>
      </c>
      <c r="I70" s="744">
        <v>0</v>
      </c>
      <c r="J70" s="744">
        <v>35</v>
      </c>
      <c r="K70" s="744">
        <v>134</v>
      </c>
      <c r="L70" s="744">
        <v>633</v>
      </c>
      <c r="M70" s="744">
        <v>32</v>
      </c>
      <c r="N70" s="744">
        <v>5</v>
      </c>
      <c r="O70" s="744">
        <v>728</v>
      </c>
      <c r="P70" s="744">
        <v>27</v>
      </c>
      <c r="Q70" s="744">
        <v>65</v>
      </c>
      <c r="R70" s="744">
        <v>0</v>
      </c>
      <c r="S70" s="744">
        <v>5</v>
      </c>
      <c r="T70" s="744">
        <v>44</v>
      </c>
      <c r="U70" s="744">
        <v>7</v>
      </c>
      <c r="V70" s="744">
        <v>294</v>
      </c>
      <c r="W70" s="744">
        <v>33</v>
      </c>
      <c r="X70" s="744">
        <v>52</v>
      </c>
      <c r="Y70" s="744">
        <v>99</v>
      </c>
      <c r="Z70" s="744">
        <v>195</v>
      </c>
      <c r="AA70" s="744">
        <v>98</v>
      </c>
      <c r="AB70" s="744">
        <v>51</v>
      </c>
      <c r="AC70" s="744">
        <v>43</v>
      </c>
      <c r="AD70" s="744">
        <v>5</v>
      </c>
      <c r="AE70" s="744">
        <v>2</v>
      </c>
      <c r="AF70" s="744">
        <v>0</v>
      </c>
      <c r="AG70" s="744">
        <v>3</v>
      </c>
      <c r="AH70" s="744">
        <v>6</v>
      </c>
      <c r="AI70" s="744">
        <v>368</v>
      </c>
      <c r="AJ70" s="744">
        <v>1</v>
      </c>
      <c r="AK70" s="744">
        <v>144</v>
      </c>
      <c r="AL70" s="744">
        <v>57</v>
      </c>
      <c r="AM70" s="744">
        <v>1</v>
      </c>
      <c r="AN70" s="744">
        <v>1</v>
      </c>
      <c r="AO70" s="744">
        <v>0</v>
      </c>
      <c r="AP70" s="744">
        <v>0</v>
      </c>
      <c r="AQ70" s="744">
        <v>0</v>
      </c>
      <c r="AR70" s="744">
        <v>11</v>
      </c>
      <c r="AS70" s="744">
        <v>3</v>
      </c>
      <c r="AT70" s="744">
        <v>6</v>
      </c>
      <c r="AU70" s="744">
        <v>1</v>
      </c>
      <c r="AV70" s="744">
        <v>5</v>
      </c>
      <c r="AW70" s="744">
        <v>31</v>
      </c>
      <c r="AX70" s="744">
        <v>35</v>
      </c>
      <c r="AY70" s="744">
        <v>15</v>
      </c>
      <c r="AZ70" s="744">
        <v>0</v>
      </c>
      <c r="BA70" s="744">
        <v>0</v>
      </c>
      <c r="BB70" s="744">
        <v>2</v>
      </c>
      <c r="BC70" s="744">
        <v>4</v>
      </c>
      <c r="BD70" s="744">
        <v>0</v>
      </c>
      <c r="BE70" s="744">
        <v>2</v>
      </c>
      <c r="BF70" s="744">
        <v>6</v>
      </c>
      <c r="BG70" s="744">
        <v>32</v>
      </c>
      <c r="BH70" s="744">
        <v>89</v>
      </c>
      <c r="BI70" s="744">
        <v>1</v>
      </c>
      <c r="BJ70" s="744">
        <v>0</v>
      </c>
      <c r="BK70" s="744">
        <v>254</v>
      </c>
      <c r="BL70" s="744">
        <v>2</v>
      </c>
      <c r="BM70" s="744">
        <v>2054</v>
      </c>
      <c r="BN70" s="744">
        <v>1223</v>
      </c>
      <c r="BO70" s="744">
        <v>19484</v>
      </c>
      <c r="BP70" s="744">
        <v>95</v>
      </c>
      <c r="BQ70" s="744">
        <v>293</v>
      </c>
      <c r="BR70" s="744">
        <v>0</v>
      </c>
      <c r="BS70" s="744">
        <v>5697</v>
      </c>
      <c r="BT70" s="744">
        <v>2054</v>
      </c>
      <c r="BU70" s="744">
        <v>89</v>
      </c>
      <c r="BV70" s="744">
        <v>0</v>
      </c>
      <c r="BW70" s="744">
        <v>0</v>
      </c>
      <c r="BX70" s="744">
        <v>2383</v>
      </c>
      <c r="BY70" s="744">
        <v>1434</v>
      </c>
      <c r="BZ70" s="744">
        <v>371</v>
      </c>
      <c r="CA70" s="744">
        <v>135</v>
      </c>
      <c r="CB70" s="744">
        <v>53</v>
      </c>
      <c r="CC70" s="744">
        <v>174</v>
      </c>
      <c r="CD70" s="744">
        <v>1153</v>
      </c>
      <c r="CE70" s="744">
        <v>85</v>
      </c>
      <c r="CF70" s="744">
        <v>3677</v>
      </c>
      <c r="CG70" s="744">
        <v>959</v>
      </c>
      <c r="CH70" s="744">
        <v>67</v>
      </c>
      <c r="CI70" s="744">
        <v>44</v>
      </c>
      <c r="CJ70" s="744">
        <v>144</v>
      </c>
      <c r="CK70" s="744">
        <v>33397</v>
      </c>
      <c r="CL70" s="744">
        <v>6162</v>
      </c>
      <c r="CM70" s="744">
        <v>460</v>
      </c>
      <c r="CN70" s="744">
        <v>5549</v>
      </c>
      <c r="CO70" s="744">
        <v>427</v>
      </c>
      <c r="CP70" s="744">
        <v>1183</v>
      </c>
      <c r="CQ70" s="744">
        <v>1279</v>
      </c>
      <c r="CR70" s="744">
        <v>9</v>
      </c>
      <c r="CS70" s="744">
        <v>180</v>
      </c>
      <c r="CT70" s="744">
        <v>8</v>
      </c>
      <c r="CU70" s="744">
        <v>346</v>
      </c>
      <c r="CV70" s="744">
        <v>377</v>
      </c>
      <c r="CW70" s="744">
        <v>8082</v>
      </c>
      <c r="CX70" s="744">
        <v>9455</v>
      </c>
      <c r="CY70" s="744">
        <v>2448</v>
      </c>
      <c r="CZ70" s="744">
        <v>3538</v>
      </c>
      <c r="DA70" s="744">
        <v>3119</v>
      </c>
      <c r="DB70" s="744">
        <v>0</v>
      </c>
      <c r="DC70" s="744">
        <v>886</v>
      </c>
      <c r="DD70" s="744" t="s">
        <v>569</v>
      </c>
      <c r="DE70" s="744" t="s">
        <v>569</v>
      </c>
      <c r="DF70" s="744" t="s">
        <v>569</v>
      </c>
      <c r="DG70" s="744" t="s">
        <v>569</v>
      </c>
      <c r="DH70" s="744" t="s">
        <v>569</v>
      </c>
      <c r="DI70" s="744" t="s">
        <v>569</v>
      </c>
      <c r="DJ70" s="744" t="s">
        <v>569</v>
      </c>
      <c r="DK70" s="744" t="s">
        <v>569</v>
      </c>
      <c r="DL70" s="744" t="s">
        <v>569</v>
      </c>
      <c r="DM70" s="744" t="s">
        <v>569</v>
      </c>
      <c r="DN70" s="744" t="s">
        <v>569</v>
      </c>
      <c r="DO70" s="744" t="s">
        <v>569</v>
      </c>
      <c r="DP70" s="744" t="s">
        <v>569</v>
      </c>
      <c r="DQ70" s="744" t="s">
        <v>569</v>
      </c>
      <c r="DR70" s="744" t="s">
        <v>569</v>
      </c>
      <c r="DS70" s="744" t="s">
        <v>569</v>
      </c>
      <c r="DT70" s="745">
        <v>123055</v>
      </c>
      <c r="DU70" s="744">
        <v>0</v>
      </c>
      <c r="DV70" s="744">
        <v>14462</v>
      </c>
      <c r="DW70" s="744">
        <v>39923</v>
      </c>
      <c r="DX70" s="744">
        <v>8599</v>
      </c>
      <c r="DY70" s="744">
        <v>0</v>
      </c>
      <c r="DZ70" s="744">
        <v>0</v>
      </c>
      <c r="EA70" s="744">
        <v>0</v>
      </c>
      <c r="EB70" s="744">
        <v>0</v>
      </c>
      <c r="EC70" s="743">
        <v>62984</v>
      </c>
      <c r="ED70" s="745">
        <v>186039</v>
      </c>
      <c r="EE70" s="744">
        <v>0</v>
      </c>
      <c r="EF70" s="744">
        <v>0</v>
      </c>
      <c r="EG70" s="744">
        <v>0</v>
      </c>
      <c r="EH70" s="745">
        <v>62984</v>
      </c>
      <c r="EI70" s="745">
        <v>186039</v>
      </c>
      <c r="EJ70" s="744">
        <v>0</v>
      </c>
      <c r="EK70" s="744">
        <v>0</v>
      </c>
      <c r="EL70" s="744">
        <v>0</v>
      </c>
      <c r="EM70" s="744">
        <v>0</v>
      </c>
      <c r="EN70" s="745">
        <v>62984</v>
      </c>
      <c r="EO70" s="745">
        <v>186039</v>
      </c>
    </row>
    <row r="71" spans="2:145" x14ac:dyDescent="0.25">
      <c r="B71" s="758" t="s">
        <v>103</v>
      </c>
      <c r="C71" s="759" t="str">
        <v>商業</v>
      </c>
      <c r="D71" s="743">
        <v>37783</v>
      </c>
      <c r="E71" s="744">
        <v>9633</v>
      </c>
      <c r="F71" s="744">
        <v>16989</v>
      </c>
      <c r="G71" s="744">
        <v>5159</v>
      </c>
      <c r="H71" s="744">
        <v>1572</v>
      </c>
      <c r="I71" s="744">
        <v>17867</v>
      </c>
      <c r="J71" s="744">
        <v>1632</v>
      </c>
      <c r="K71" s="744">
        <v>893</v>
      </c>
      <c r="L71" s="744">
        <v>29390</v>
      </c>
      <c r="M71" s="744">
        <v>73359</v>
      </c>
      <c r="N71" s="744">
        <v>4249</v>
      </c>
      <c r="O71" s="744">
        <v>51089</v>
      </c>
      <c r="P71" s="744">
        <v>6128</v>
      </c>
      <c r="Q71" s="744">
        <v>9320</v>
      </c>
      <c r="R71" s="744">
        <v>201</v>
      </c>
      <c r="S71" s="744">
        <v>2732</v>
      </c>
      <c r="T71" s="744">
        <v>9458</v>
      </c>
      <c r="U71" s="744">
        <v>3475</v>
      </c>
      <c r="V71" s="744">
        <v>29052</v>
      </c>
      <c r="W71" s="744">
        <v>5634</v>
      </c>
      <c r="X71" s="744">
        <v>8107</v>
      </c>
      <c r="Y71" s="744">
        <v>1169</v>
      </c>
      <c r="Z71" s="744">
        <v>690</v>
      </c>
      <c r="AA71" s="744">
        <v>730</v>
      </c>
      <c r="AB71" s="744">
        <v>2309</v>
      </c>
      <c r="AC71" s="744">
        <v>1673</v>
      </c>
      <c r="AD71" s="744">
        <v>7575</v>
      </c>
      <c r="AE71" s="744">
        <v>4749</v>
      </c>
      <c r="AF71" s="744">
        <v>617</v>
      </c>
      <c r="AG71" s="744">
        <v>448</v>
      </c>
      <c r="AH71" s="744">
        <v>289</v>
      </c>
      <c r="AI71" s="744">
        <v>4566</v>
      </c>
      <c r="AJ71" s="744">
        <v>95</v>
      </c>
      <c r="AK71" s="744">
        <v>933</v>
      </c>
      <c r="AL71" s="744">
        <v>5642</v>
      </c>
      <c r="AM71" s="744">
        <v>1421</v>
      </c>
      <c r="AN71" s="744">
        <v>645</v>
      </c>
      <c r="AO71" s="744">
        <v>2367</v>
      </c>
      <c r="AP71" s="744">
        <v>406</v>
      </c>
      <c r="AQ71" s="744">
        <v>955</v>
      </c>
      <c r="AR71" s="744">
        <v>7799</v>
      </c>
      <c r="AS71" s="744">
        <v>3786</v>
      </c>
      <c r="AT71" s="744">
        <v>1530</v>
      </c>
      <c r="AU71" s="744">
        <v>3660</v>
      </c>
      <c r="AV71" s="744">
        <v>374</v>
      </c>
      <c r="AW71" s="744">
        <v>2260</v>
      </c>
      <c r="AX71" s="744">
        <v>3411</v>
      </c>
      <c r="AY71" s="744">
        <v>5035</v>
      </c>
      <c r="AZ71" s="744">
        <v>175</v>
      </c>
      <c r="BA71" s="744">
        <v>81</v>
      </c>
      <c r="BB71" s="744">
        <v>104</v>
      </c>
      <c r="BC71" s="744">
        <v>4792</v>
      </c>
      <c r="BD71" s="744">
        <v>88</v>
      </c>
      <c r="BE71" s="744">
        <v>593</v>
      </c>
      <c r="BF71" s="744">
        <v>9912</v>
      </c>
      <c r="BG71" s="744">
        <v>3238</v>
      </c>
      <c r="BH71" s="744">
        <v>1028</v>
      </c>
      <c r="BI71" s="744">
        <v>2971</v>
      </c>
      <c r="BJ71" s="744">
        <v>227</v>
      </c>
      <c r="BK71" s="744">
        <v>79682</v>
      </c>
      <c r="BL71" s="744">
        <v>26346</v>
      </c>
      <c r="BM71" s="744">
        <v>48485</v>
      </c>
      <c r="BN71" s="744">
        <v>13905</v>
      </c>
      <c r="BO71" s="744">
        <v>6614</v>
      </c>
      <c r="BP71" s="744">
        <v>1445</v>
      </c>
      <c r="BQ71" s="744">
        <v>5214</v>
      </c>
      <c r="BR71" s="744">
        <v>4127</v>
      </c>
      <c r="BS71" s="744">
        <v>86807</v>
      </c>
      <c r="BT71" s="744">
        <v>6891</v>
      </c>
      <c r="BU71" s="744">
        <v>2390</v>
      </c>
      <c r="BV71" s="744">
        <v>2063</v>
      </c>
      <c r="BW71" s="744">
        <v>2049</v>
      </c>
      <c r="BX71" s="744">
        <v>546</v>
      </c>
      <c r="BY71" s="744">
        <v>10351</v>
      </c>
      <c r="BZ71" s="744">
        <v>3396</v>
      </c>
      <c r="CA71" s="744">
        <v>2410</v>
      </c>
      <c r="CB71" s="744">
        <v>162</v>
      </c>
      <c r="CC71" s="744">
        <v>1226</v>
      </c>
      <c r="CD71" s="744">
        <v>3279</v>
      </c>
      <c r="CE71" s="744">
        <v>567</v>
      </c>
      <c r="CF71" s="744">
        <v>3657</v>
      </c>
      <c r="CG71" s="744">
        <v>714</v>
      </c>
      <c r="CH71" s="744">
        <v>5964</v>
      </c>
      <c r="CI71" s="744">
        <v>124</v>
      </c>
      <c r="CJ71" s="744">
        <v>8858</v>
      </c>
      <c r="CK71" s="744">
        <v>34784</v>
      </c>
      <c r="CL71" s="744">
        <v>13412</v>
      </c>
      <c r="CM71" s="744">
        <v>5324</v>
      </c>
      <c r="CN71" s="744">
        <v>119441</v>
      </c>
      <c r="CO71" s="744">
        <v>1359</v>
      </c>
      <c r="CP71" s="744">
        <v>11989</v>
      </c>
      <c r="CQ71" s="744">
        <v>7878</v>
      </c>
      <c r="CR71" s="744">
        <v>12234</v>
      </c>
      <c r="CS71" s="744">
        <v>4564</v>
      </c>
      <c r="CT71" s="744">
        <v>849</v>
      </c>
      <c r="CU71" s="744">
        <v>36987</v>
      </c>
      <c r="CV71" s="744">
        <v>20018</v>
      </c>
      <c r="CW71" s="744">
        <v>19114</v>
      </c>
      <c r="CX71" s="744">
        <v>80996</v>
      </c>
      <c r="CY71" s="744">
        <v>7802</v>
      </c>
      <c r="CZ71" s="744">
        <v>10041</v>
      </c>
      <c r="DA71" s="744">
        <v>8827</v>
      </c>
      <c r="DB71" s="744">
        <v>10224</v>
      </c>
      <c r="DC71" s="744">
        <v>2940</v>
      </c>
      <c r="DD71" s="744" t="s">
        <v>569</v>
      </c>
      <c r="DE71" s="744" t="s">
        <v>569</v>
      </c>
      <c r="DF71" s="744" t="s">
        <v>569</v>
      </c>
      <c r="DG71" s="744" t="s">
        <v>569</v>
      </c>
      <c r="DH71" s="744" t="s">
        <v>569</v>
      </c>
      <c r="DI71" s="744" t="s">
        <v>569</v>
      </c>
      <c r="DJ71" s="744" t="s">
        <v>569</v>
      </c>
      <c r="DK71" s="744" t="s">
        <v>569</v>
      </c>
      <c r="DL71" s="744" t="s">
        <v>569</v>
      </c>
      <c r="DM71" s="744" t="s">
        <v>569</v>
      </c>
      <c r="DN71" s="744" t="s">
        <v>569</v>
      </c>
      <c r="DO71" s="744" t="s">
        <v>569</v>
      </c>
      <c r="DP71" s="744" t="s">
        <v>569</v>
      </c>
      <c r="DQ71" s="744" t="s">
        <v>569</v>
      </c>
      <c r="DR71" s="744" t="s">
        <v>569</v>
      </c>
      <c r="DS71" s="744" t="s">
        <v>569</v>
      </c>
      <c r="DT71" s="745">
        <v>1148120</v>
      </c>
      <c r="DU71" s="744">
        <v>55334</v>
      </c>
      <c r="DV71" s="744">
        <v>2347459</v>
      </c>
      <c r="DW71" s="744">
        <v>446</v>
      </c>
      <c r="DX71" s="744">
        <v>0</v>
      </c>
      <c r="DY71" s="744">
        <v>27078</v>
      </c>
      <c r="DZ71" s="744">
        <v>149917</v>
      </c>
      <c r="EA71" s="744">
        <v>13182</v>
      </c>
      <c r="EB71" s="744">
        <v>0</v>
      </c>
      <c r="EC71" s="743">
        <v>2593416</v>
      </c>
      <c r="ED71" s="745">
        <v>3741536</v>
      </c>
      <c r="EE71" s="744">
        <v>29249</v>
      </c>
      <c r="EF71" s="744">
        <v>906295</v>
      </c>
      <c r="EG71" s="744">
        <v>935544</v>
      </c>
      <c r="EH71" s="745">
        <v>3528960</v>
      </c>
      <c r="EI71" s="745">
        <v>4677080</v>
      </c>
      <c r="EJ71" s="744">
        <v>-8759</v>
      </c>
      <c r="EK71" s="744">
        <v>-946326</v>
      </c>
      <c r="EL71" s="744">
        <v>0</v>
      </c>
      <c r="EM71" s="744">
        <v>-955085</v>
      </c>
      <c r="EN71" s="745">
        <v>2573875</v>
      </c>
      <c r="EO71" s="745">
        <v>3721995</v>
      </c>
    </row>
    <row r="72" spans="2:145" x14ac:dyDescent="0.25">
      <c r="B72" s="758" t="s">
        <v>105</v>
      </c>
      <c r="C72" s="759" t="str">
        <v>金融・保険</v>
      </c>
      <c r="D72" s="743">
        <v>2933</v>
      </c>
      <c r="E72" s="744">
        <v>934</v>
      </c>
      <c r="F72" s="744">
        <v>3131</v>
      </c>
      <c r="G72" s="744">
        <v>603</v>
      </c>
      <c r="H72" s="744">
        <v>548</v>
      </c>
      <c r="I72" s="744">
        <v>2108</v>
      </c>
      <c r="J72" s="744">
        <v>1564</v>
      </c>
      <c r="K72" s="744">
        <v>1109</v>
      </c>
      <c r="L72" s="744">
        <v>1937</v>
      </c>
      <c r="M72" s="744">
        <v>1440</v>
      </c>
      <c r="N72" s="744">
        <v>146</v>
      </c>
      <c r="O72" s="744">
        <v>2615</v>
      </c>
      <c r="P72" s="744">
        <v>930</v>
      </c>
      <c r="Q72" s="744">
        <v>357</v>
      </c>
      <c r="R72" s="744">
        <v>35</v>
      </c>
      <c r="S72" s="744">
        <v>400</v>
      </c>
      <c r="T72" s="744">
        <v>870</v>
      </c>
      <c r="U72" s="744">
        <v>511</v>
      </c>
      <c r="V72" s="744">
        <v>2604</v>
      </c>
      <c r="W72" s="744">
        <v>412</v>
      </c>
      <c r="X72" s="744">
        <v>765</v>
      </c>
      <c r="Y72" s="744">
        <v>191</v>
      </c>
      <c r="Z72" s="744">
        <v>137</v>
      </c>
      <c r="AA72" s="744">
        <v>220</v>
      </c>
      <c r="AB72" s="744">
        <v>276</v>
      </c>
      <c r="AC72" s="744">
        <v>557</v>
      </c>
      <c r="AD72" s="744">
        <v>3263</v>
      </c>
      <c r="AE72" s="744">
        <v>157</v>
      </c>
      <c r="AF72" s="744">
        <v>40</v>
      </c>
      <c r="AG72" s="744">
        <v>21</v>
      </c>
      <c r="AH72" s="744">
        <v>50</v>
      </c>
      <c r="AI72" s="744">
        <v>1217</v>
      </c>
      <c r="AJ72" s="744">
        <v>23</v>
      </c>
      <c r="AK72" s="744">
        <v>162</v>
      </c>
      <c r="AL72" s="744">
        <v>988</v>
      </c>
      <c r="AM72" s="744">
        <v>584</v>
      </c>
      <c r="AN72" s="744">
        <v>148</v>
      </c>
      <c r="AO72" s="744">
        <v>105</v>
      </c>
      <c r="AP72" s="744">
        <v>100</v>
      </c>
      <c r="AQ72" s="744">
        <v>80</v>
      </c>
      <c r="AR72" s="744">
        <v>1340</v>
      </c>
      <c r="AS72" s="744">
        <v>543</v>
      </c>
      <c r="AT72" s="744">
        <v>177</v>
      </c>
      <c r="AU72" s="744">
        <v>420</v>
      </c>
      <c r="AV72" s="744">
        <v>84</v>
      </c>
      <c r="AW72" s="744">
        <v>317</v>
      </c>
      <c r="AX72" s="744">
        <v>379</v>
      </c>
      <c r="AY72" s="744">
        <v>416</v>
      </c>
      <c r="AZ72" s="744">
        <v>13</v>
      </c>
      <c r="BA72" s="744">
        <v>10</v>
      </c>
      <c r="BB72" s="744">
        <v>12</v>
      </c>
      <c r="BC72" s="744">
        <v>325</v>
      </c>
      <c r="BD72" s="744">
        <v>17</v>
      </c>
      <c r="BE72" s="744">
        <v>79</v>
      </c>
      <c r="BF72" s="744">
        <v>634</v>
      </c>
      <c r="BG72" s="744">
        <v>511</v>
      </c>
      <c r="BH72" s="744">
        <v>89</v>
      </c>
      <c r="BI72" s="744">
        <v>709</v>
      </c>
      <c r="BJ72" s="744">
        <v>62</v>
      </c>
      <c r="BK72" s="744">
        <v>10392</v>
      </c>
      <c r="BL72" s="744">
        <v>1998</v>
      </c>
      <c r="BM72" s="744">
        <v>17575</v>
      </c>
      <c r="BN72" s="744">
        <v>4562</v>
      </c>
      <c r="BO72" s="744">
        <v>16535</v>
      </c>
      <c r="BP72" s="744">
        <v>546</v>
      </c>
      <c r="BQ72" s="744">
        <v>748</v>
      </c>
      <c r="BR72" s="744">
        <v>1241</v>
      </c>
      <c r="BS72" s="744">
        <v>54227</v>
      </c>
      <c r="BT72" s="744">
        <v>43722</v>
      </c>
      <c r="BU72" s="744">
        <v>26338</v>
      </c>
      <c r="BV72" s="744">
        <v>29377</v>
      </c>
      <c r="BW72" s="744">
        <v>143095</v>
      </c>
      <c r="BX72" s="744">
        <v>5523</v>
      </c>
      <c r="BY72" s="744">
        <v>7326</v>
      </c>
      <c r="BZ72" s="744">
        <v>5080</v>
      </c>
      <c r="CA72" s="744">
        <v>3102</v>
      </c>
      <c r="CB72" s="744">
        <v>248</v>
      </c>
      <c r="CC72" s="744">
        <v>608</v>
      </c>
      <c r="CD72" s="744">
        <v>2082</v>
      </c>
      <c r="CE72" s="744">
        <v>121</v>
      </c>
      <c r="CF72" s="744">
        <v>4029</v>
      </c>
      <c r="CG72" s="744">
        <v>361</v>
      </c>
      <c r="CH72" s="744">
        <v>896</v>
      </c>
      <c r="CI72" s="744">
        <v>56</v>
      </c>
      <c r="CJ72" s="744">
        <v>565</v>
      </c>
      <c r="CK72" s="744">
        <v>114377</v>
      </c>
      <c r="CL72" s="744">
        <v>688</v>
      </c>
      <c r="CM72" s="744">
        <v>414</v>
      </c>
      <c r="CN72" s="744">
        <v>12043</v>
      </c>
      <c r="CO72" s="744">
        <v>615</v>
      </c>
      <c r="CP72" s="744">
        <v>1085</v>
      </c>
      <c r="CQ72" s="744">
        <v>2182</v>
      </c>
      <c r="CR72" s="744">
        <v>12381</v>
      </c>
      <c r="CS72" s="744">
        <v>14827</v>
      </c>
      <c r="CT72" s="744">
        <v>319</v>
      </c>
      <c r="CU72" s="744">
        <v>3823</v>
      </c>
      <c r="CV72" s="744">
        <v>4055</v>
      </c>
      <c r="CW72" s="744">
        <v>3241</v>
      </c>
      <c r="CX72" s="744">
        <v>3396</v>
      </c>
      <c r="CY72" s="744">
        <v>592</v>
      </c>
      <c r="CZ72" s="744">
        <v>2766</v>
      </c>
      <c r="DA72" s="744">
        <v>1006</v>
      </c>
      <c r="DB72" s="744">
        <v>0</v>
      </c>
      <c r="DC72" s="744">
        <v>1078</v>
      </c>
      <c r="DD72" s="744" t="s">
        <v>569</v>
      </c>
      <c r="DE72" s="744" t="s">
        <v>569</v>
      </c>
      <c r="DF72" s="744" t="s">
        <v>569</v>
      </c>
      <c r="DG72" s="744" t="s">
        <v>569</v>
      </c>
      <c r="DH72" s="744" t="s">
        <v>569</v>
      </c>
      <c r="DI72" s="744" t="s">
        <v>569</v>
      </c>
      <c r="DJ72" s="744" t="s">
        <v>569</v>
      </c>
      <c r="DK72" s="744" t="s">
        <v>569</v>
      </c>
      <c r="DL72" s="744" t="s">
        <v>569</v>
      </c>
      <c r="DM72" s="744" t="s">
        <v>569</v>
      </c>
      <c r="DN72" s="744" t="s">
        <v>569</v>
      </c>
      <c r="DO72" s="744" t="s">
        <v>569</v>
      </c>
      <c r="DP72" s="744" t="s">
        <v>569</v>
      </c>
      <c r="DQ72" s="744" t="s">
        <v>569</v>
      </c>
      <c r="DR72" s="744" t="s">
        <v>569</v>
      </c>
      <c r="DS72" s="744" t="s">
        <v>569</v>
      </c>
      <c r="DT72" s="745">
        <v>599649</v>
      </c>
      <c r="DU72" s="744">
        <v>6</v>
      </c>
      <c r="DV72" s="744">
        <v>565729</v>
      </c>
      <c r="DW72" s="744">
        <v>0</v>
      </c>
      <c r="DX72" s="744">
        <v>0</v>
      </c>
      <c r="DY72" s="744">
        <v>0</v>
      </c>
      <c r="DZ72" s="744">
        <v>0</v>
      </c>
      <c r="EA72" s="744">
        <v>0</v>
      </c>
      <c r="EB72" s="744">
        <v>0</v>
      </c>
      <c r="EC72" s="743">
        <v>565735</v>
      </c>
      <c r="ED72" s="745">
        <v>1165384</v>
      </c>
      <c r="EE72" s="744">
        <v>4614</v>
      </c>
      <c r="EF72" s="744">
        <v>7552</v>
      </c>
      <c r="EG72" s="744">
        <v>12166</v>
      </c>
      <c r="EH72" s="745">
        <v>577901</v>
      </c>
      <c r="EI72" s="745">
        <v>1177550</v>
      </c>
      <c r="EJ72" s="744">
        <v>-10597</v>
      </c>
      <c r="EK72" s="744">
        <v>-203788</v>
      </c>
      <c r="EL72" s="744">
        <v>0</v>
      </c>
      <c r="EM72" s="744">
        <v>-214385</v>
      </c>
      <c r="EN72" s="745">
        <v>363516</v>
      </c>
      <c r="EO72" s="745">
        <v>963165</v>
      </c>
    </row>
    <row r="73" spans="2:145" x14ac:dyDescent="0.25">
      <c r="B73" s="758" t="s">
        <v>107</v>
      </c>
      <c r="C73" s="759" t="str">
        <v>不動産仲介及び賃貸</v>
      </c>
      <c r="D73" s="743">
        <v>72</v>
      </c>
      <c r="E73" s="744">
        <v>152</v>
      </c>
      <c r="F73" s="744">
        <v>20</v>
      </c>
      <c r="G73" s="744">
        <v>1360</v>
      </c>
      <c r="H73" s="744">
        <v>65</v>
      </c>
      <c r="I73" s="744">
        <v>149</v>
      </c>
      <c r="J73" s="744">
        <v>241</v>
      </c>
      <c r="K73" s="744">
        <v>1005</v>
      </c>
      <c r="L73" s="744">
        <v>1454</v>
      </c>
      <c r="M73" s="744">
        <v>963</v>
      </c>
      <c r="N73" s="744">
        <v>132</v>
      </c>
      <c r="O73" s="744">
        <v>2107</v>
      </c>
      <c r="P73" s="744">
        <v>388</v>
      </c>
      <c r="Q73" s="744">
        <v>96</v>
      </c>
      <c r="R73" s="744">
        <v>6</v>
      </c>
      <c r="S73" s="744">
        <v>110</v>
      </c>
      <c r="T73" s="744">
        <v>183</v>
      </c>
      <c r="U73" s="744">
        <v>238</v>
      </c>
      <c r="V73" s="744">
        <v>969</v>
      </c>
      <c r="W73" s="744">
        <v>113</v>
      </c>
      <c r="X73" s="744">
        <v>512</v>
      </c>
      <c r="Y73" s="744">
        <v>39</v>
      </c>
      <c r="Z73" s="744">
        <v>72</v>
      </c>
      <c r="AA73" s="744">
        <v>123</v>
      </c>
      <c r="AB73" s="744">
        <v>172</v>
      </c>
      <c r="AC73" s="744">
        <v>135</v>
      </c>
      <c r="AD73" s="744">
        <v>392</v>
      </c>
      <c r="AE73" s="744">
        <v>161</v>
      </c>
      <c r="AF73" s="744">
        <v>23</v>
      </c>
      <c r="AG73" s="744">
        <v>13</v>
      </c>
      <c r="AH73" s="744">
        <v>15</v>
      </c>
      <c r="AI73" s="744">
        <v>668</v>
      </c>
      <c r="AJ73" s="744">
        <v>8</v>
      </c>
      <c r="AK73" s="744">
        <v>48</v>
      </c>
      <c r="AL73" s="744">
        <v>253</v>
      </c>
      <c r="AM73" s="744">
        <v>214</v>
      </c>
      <c r="AN73" s="744">
        <v>96</v>
      </c>
      <c r="AO73" s="744">
        <v>31</v>
      </c>
      <c r="AP73" s="744">
        <v>19</v>
      </c>
      <c r="AQ73" s="744">
        <v>32</v>
      </c>
      <c r="AR73" s="744">
        <v>800</v>
      </c>
      <c r="AS73" s="744">
        <v>156</v>
      </c>
      <c r="AT73" s="744">
        <v>90</v>
      </c>
      <c r="AU73" s="744">
        <v>238</v>
      </c>
      <c r="AV73" s="744">
        <v>15</v>
      </c>
      <c r="AW73" s="744">
        <v>80</v>
      </c>
      <c r="AX73" s="744">
        <v>127</v>
      </c>
      <c r="AY73" s="744">
        <v>222</v>
      </c>
      <c r="AZ73" s="744">
        <v>11</v>
      </c>
      <c r="BA73" s="744">
        <v>10</v>
      </c>
      <c r="BB73" s="744">
        <v>6</v>
      </c>
      <c r="BC73" s="744">
        <v>313</v>
      </c>
      <c r="BD73" s="744">
        <v>8</v>
      </c>
      <c r="BE73" s="744">
        <v>18</v>
      </c>
      <c r="BF73" s="744">
        <v>95</v>
      </c>
      <c r="BG73" s="744">
        <v>82</v>
      </c>
      <c r="BH73" s="744">
        <v>35</v>
      </c>
      <c r="BI73" s="744">
        <v>80</v>
      </c>
      <c r="BJ73" s="744">
        <v>8</v>
      </c>
      <c r="BK73" s="744">
        <v>6070</v>
      </c>
      <c r="BL73" s="744">
        <v>733</v>
      </c>
      <c r="BM73" s="744">
        <v>1646</v>
      </c>
      <c r="BN73" s="744">
        <v>614</v>
      </c>
      <c r="BO73" s="744">
        <v>6050</v>
      </c>
      <c r="BP73" s="744">
        <v>843</v>
      </c>
      <c r="BQ73" s="744">
        <v>343</v>
      </c>
      <c r="BR73" s="744">
        <v>405</v>
      </c>
      <c r="BS73" s="744">
        <v>141039</v>
      </c>
      <c r="BT73" s="744">
        <v>19263</v>
      </c>
      <c r="BU73" s="744">
        <v>24850</v>
      </c>
      <c r="BV73" s="744">
        <v>40434</v>
      </c>
      <c r="BW73" s="744">
        <v>4952</v>
      </c>
      <c r="BX73" s="744">
        <v>286</v>
      </c>
      <c r="BY73" s="744">
        <v>8606</v>
      </c>
      <c r="BZ73" s="744">
        <v>16201</v>
      </c>
      <c r="CA73" s="744">
        <v>1628</v>
      </c>
      <c r="CB73" s="744">
        <v>1789</v>
      </c>
      <c r="CC73" s="744">
        <v>10765</v>
      </c>
      <c r="CD73" s="744">
        <v>7482</v>
      </c>
      <c r="CE73" s="744">
        <v>1119</v>
      </c>
      <c r="CF73" s="744">
        <v>6488</v>
      </c>
      <c r="CG73" s="744">
        <v>1013</v>
      </c>
      <c r="CH73" s="744">
        <v>12119</v>
      </c>
      <c r="CI73" s="744">
        <v>1852</v>
      </c>
      <c r="CJ73" s="744">
        <v>3286</v>
      </c>
      <c r="CK73" s="744">
        <v>7515</v>
      </c>
      <c r="CL73" s="744">
        <v>1896</v>
      </c>
      <c r="CM73" s="744">
        <v>1689</v>
      </c>
      <c r="CN73" s="744">
        <v>45534</v>
      </c>
      <c r="CO73" s="744">
        <v>330</v>
      </c>
      <c r="CP73" s="744">
        <v>1638</v>
      </c>
      <c r="CQ73" s="744">
        <v>3190</v>
      </c>
      <c r="CR73" s="744">
        <v>5128</v>
      </c>
      <c r="CS73" s="744">
        <v>4990</v>
      </c>
      <c r="CT73" s="744">
        <v>92</v>
      </c>
      <c r="CU73" s="744">
        <v>1682</v>
      </c>
      <c r="CV73" s="744">
        <v>14942</v>
      </c>
      <c r="CW73" s="744">
        <v>3619</v>
      </c>
      <c r="CX73" s="744">
        <v>8851</v>
      </c>
      <c r="CY73" s="744">
        <v>7234</v>
      </c>
      <c r="CZ73" s="744">
        <v>3192</v>
      </c>
      <c r="DA73" s="744">
        <v>7095</v>
      </c>
      <c r="DB73" s="744">
        <v>0</v>
      </c>
      <c r="DC73" s="744">
        <v>7705</v>
      </c>
      <c r="DD73" s="744" t="s">
        <v>569</v>
      </c>
      <c r="DE73" s="744" t="s">
        <v>569</v>
      </c>
      <c r="DF73" s="744" t="s">
        <v>569</v>
      </c>
      <c r="DG73" s="744" t="s">
        <v>569</v>
      </c>
      <c r="DH73" s="744" t="s">
        <v>569</v>
      </c>
      <c r="DI73" s="744" t="s">
        <v>569</v>
      </c>
      <c r="DJ73" s="744" t="s">
        <v>569</v>
      </c>
      <c r="DK73" s="744" t="s">
        <v>569</v>
      </c>
      <c r="DL73" s="744" t="s">
        <v>569</v>
      </c>
      <c r="DM73" s="744" t="s">
        <v>569</v>
      </c>
      <c r="DN73" s="744" t="s">
        <v>569</v>
      </c>
      <c r="DO73" s="744" t="s">
        <v>569</v>
      </c>
      <c r="DP73" s="744" t="s">
        <v>569</v>
      </c>
      <c r="DQ73" s="744" t="s">
        <v>569</v>
      </c>
      <c r="DR73" s="744" t="s">
        <v>569</v>
      </c>
      <c r="DS73" s="744" t="s">
        <v>569</v>
      </c>
      <c r="DT73" s="745">
        <v>461441</v>
      </c>
      <c r="DU73" s="744">
        <v>0</v>
      </c>
      <c r="DV73" s="744">
        <v>16514</v>
      </c>
      <c r="DW73" s="744">
        <v>0</v>
      </c>
      <c r="DX73" s="744">
        <v>0</v>
      </c>
      <c r="DY73" s="744">
        <v>0</v>
      </c>
      <c r="DZ73" s="744">
        <v>0</v>
      </c>
      <c r="EA73" s="744">
        <v>0</v>
      </c>
      <c r="EB73" s="744">
        <v>0</v>
      </c>
      <c r="EC73" s="743">
        <v>16514</v>
      </c>
      <c r="ED73" s="745">
        <v>477955</v>
      </c>
      <c r="EE73" s="744">
        <v>2</v>
      </c>
      <c r="EF73" s="744">
        <v>26006</v>
      </c>
      <c r="EG73" s="744">
        <v>26008</v>
      </c>
      <c r="EH73" s="745">
        <v>42522</v>
      </c>
      <c r="EI73" s="745">
        <v>503963</v>
      </c>
      <c r="EJ73" s="744">
        <v>0</v>
      </c>
      <c r="EK73" s="744">
        <v>-46286</v>
      </c>
      <c r="EL73" s="744">
        <v>0</v>
      </c>
      <c r="EM73" s="744">
        <v>-46286</v>
      </c>
      <c r="EN73" s="745">
        <v>-3764</v>
      </c>
      <c r="EO73" s="745">
        <v>457677</v>
      </c>
    </row>
    <row r="74" spans="2:145" x14ac:dyDescent="0.25">
      <c r="B74" s="758" t="s">
        <v>109</v>
      </c>
      <c r="C74" s="760" t="str">
        <v>住宅賃貸料</v>
      </c>
      <c r="D74" s="746">
        <v>0</v>
      </c>
      <c r="E74" s="747">
        <v>0</v>
      </c>
      <c r="F74" s="747">
        <v>0</v>
      </c>
      <c r="G74" s="747">
        <v>0</v>
      </c>
      <c r="H74" s="747">
        <v>0</v>
      </c>
      <c r="I74" s="747">
        <v>0</v>
      </c>
      <c r="J74" s="747">
        <v>0</v>
      </c>
      <c r="K74" s="747">
        <v>0</v>
      </c>
      <c r="L74" s="747">
        <v>0</v>
      </c>
      <c r="M74" s="747">
        <v>0</v>
      </c>
      <c r="N74" s="747">
        <v>0</v>
      </c>
      <c r="O74" s="747">
        <v>0</v>
      </c>
      <c r="P74" s="747">
        <v>0</v>
      </c>
      <c r="Q74" s="747">
        <v>0</v>
      </c>
      <c r="R74" s="747">
        <v>0</v>
      </c>
      <c r="S74" s="747">
        <v>0</v>
      </c>
      <c r="T74" s="747">
        <v>0</v>
      </c>
      <c r="U74" s="747">
        <v>0</v>
      </c>
      <c r="V74" s="747">
        <v>0</v>
      </c>
      <c r="W74" s="747">
        <v>0</v>
      </c>
      <c r="X74" s="747">
        <v>0</v>
      </c>
      <c r="Y74" s="747">
        <v>0</v>
      </c>
      <c r="Z74" s="747">
        <v>0</v>
      </c>
      <c r="AA74" s="747">
        <v>0</v>
      </c>
      <c r="AB74" s="747">
        <v>0</v>
      </c>
      <c r="AC74" s="747">
        <v>0</v>
      </c>
      <c r="AD74" s="747">
        <v>0</v>
      </c>
      <c r="AE74" s="747">
        <v>0</v>
      </c>
      <c r="AF74" s="747">
        <v>0</v>
      </c>
      <c r="AG74" s="747">
        <v>0</v>
      </c>
      <c r="AH74" s="747">
        <v>0</v>
      </c>
      <c r="AI74" s="747">
        <v>0</v>
      </c>
      <c r="AJ74" s="747">
        <v>0</v>
      </c>
      <c r="AK74" s="747">
        <v>0</v>
      </c>
      <c r="AL74" s="747">
        <v>0</v>
      </c>
      <c r="AM74" s="747">
        <v>0</v>
      </c>
      <c r="AN74" s="747">
        <v>0</v>
      </c>
      <c r="AO74" s="747">
        <v>0</v>
      </c>
      <c r="AP74" s="747">
        <v>0</v>
      </c>
      <c r="AQ74" s="747">
        <v>0</v>
      </c>
      <c r="AR74" s="747">
        <v>0</v>
      </c>
      <c r="AS74" s="747">
        <v>0</v>
      </c>
      <c r="AT74" s="747">
        <v>0</v>
      </c>
      <c r="AU74" s="747">
        <v>0</v>
      </c>
      <c r="AV74" s="747">
        <v>0</v>
      </c>
      <c r="AW74" s="747">
        <v>0</v>
      </c>
      <c r="AX74" s="747">
        <v>0</v>
      </c>
      <c r="AY74" s="747">
        <v>0</v>
      </c>
      <c r="AZ74" s="747">
        <v>0</v>
      </c>
      <c r="BA74" s="747">
        <v>0</v>
      </c>
      <c r="BB74" s="747">
        <v>0</v>
      </c>
      <c r="BC74" s="747">
        <v>0</v>
      </c>
      <c r="BD74" s="747">
        <v>0</v>
      </c>
      <c r="BE74" s="747">
        <v>0</v>
      </c>
      <c r="BF74" s="747">
        <v>0</v>
      </c>
      <c r="BG74" s="747">
        <v>0</v>
      </c>
      <c r="BH74" s="747">
        <v>0</v>
      </c>
      <c r="BI74" s="747">
        <v>0</v>
      </c>
      <c r="BJ74" s="747">
        <v>0</v>
      </c>
      <c r="BK74" s="747">
        <v>0</v>
      </c>
      <c r="BL74" s="747">
        <v>0</v>
      </c>
      <c r="BM74" s="747">
        <v>0</v>
      </c>
      <c r="BN74" s="747">
        <v>0</v>
      </c>
      <c r="BO74" s="747">
        <v>0</v>
      </c>
      <c r="BP74" s="747">
        <v>0</v>
      </c>
      <c r="BQ74" s="747">
        <v>0</v>
      </c>
      <c r="BR74" s="747">
        <v>0</v>
      </c>
      <c r="BS74" s="747">
        <v>0</v>
      </c>
      <c r="BT74" s="747">
        <v>0</v>
      </c>
      <c r="BU74" s="747">
        <v>0</v>
      </c>
      <c r="BV74" s="747">
        <v>0</v>
      </c>
      <c r="BW74" s="747">
        <v>0</v>
      </c>
      <c r="BX74" s="747">
        <v>0</v>
      </c>
      <c r="BY74" s="747">
        <v>0</v>
      </c>
      <c r="BZ74" s="747">
        <v>0</v>
      </c>
      <c r="CA74" s="747">
        <v>0</v>
      </c>
      <c r="CB74" s="747">
        <v>0</v>
      </c>
      <c r="CC74" s="747">
        <v>0</v>
      </c>
      <c r="CD74" s="747">
        <v>0</v>
      </c>
      <c r="CE74" s="747">
        <v>0</v>
      </c>
      <c r="CF74" s="747">
        <v>0</v>
      </c>
      <c r="CG74" s="747">
        <v>0</v>
      </c>
      <c r="CH74" s="747">
        <v>0</v>
      </c>
      <c r="CI74" s="747">
        <v>0</v>
      </c>
      <c r="CJ74" s="747">
        <v>0</v>
      </c>
      <c r="CK74" s="747">
        <v>0</v>
      </c>
      <c r="CL74" s="747">
        <v>0</v>
      </c>
      <c r="CM74" s="747">
        <v>0</v>
      </c>
      <c r="CN74" s="747">
        <v>0</v>
      </c>
      <c r="CO74" s="747">
        <v>0</v>
      </c>
      <c r="CP74" s="747">
        <v>0</v>
      </c>
      <c r="CQ74" s="747">
        <v>0</v>
      </c>
      <c r="CR74" s="747">
        <v>0</v>
      </c>
      <c r="CS74" s="747">
        <v>0</v>
      </c>
      <c r="CT74" s="747">
        <v>0</v>
      </c>
      <c r="CU74" s="747">
        <v>0</v>
      </c>
      <c r="CV74" s="747">
        <v>0</v>
      </c>
      <c r="CW74" s="747">
        <v>0</v>
      </c>
      <c r="CX74" s="747">
        <v>0</v>
      </c>
      <c r="CY74" s="747">
        <v>0</v>
      </c>
      <c r="CZ74" s="747">
        <v>0</v>
      </c>
      <c r="DA74" s="747">
        <v>0</v>
      </c>
      <c r="DB74" s="747">
        <v>0</v>
      </c>
      <c r="DC74" s="747">
        <v>0</v>
      </c>
      <c r="DD74" s="747" t="s">
        <v>569</v>
      </c>
      <c r="DE74" s="747" t="s">
        <v>569</v>
      </c>
      <c r="DF74" s="747" t="s">
        <v>569</v>
      </c>
      <c r="DG74" s="747" t="s">
        <v>569</v>
      </c>
      <c r="DH74" s="747" t="s">
        <v>569</v>
      </c>
      <c r="DI74" s="747" t="s">
        <v>569</v>
      </c>
      <c r="DJ74" s="747" t="s">
        <v>569</v>
      </c>
      <c r="DK74" s="747" t="s">
        <v>569</v>
      </c>
      <c r="DL74" s="747" t="s">
        <v>569</v>
      </c>
      <c r="DM74" s="747" t="s">
        <v>569</v>
      </c>
      <c r="DN74" s="747" t="s">
        <v>569</v>
      </c>
      <c r="DO74" s="747" t="s">
        <v>569</v>
      </c>
      <c r="DP74" s="747" t="s">
        <v>569</v>
      </c>
      <c r="DQ74" s="747" t="s">
        <v>569</v>
      </c>
      <c r="DR74" s="747" t="s">
        <v>569</v>
      </c>
      <c r="DS74" s="747" t="s">
        <v>569</v>
      </c>
      <c r="DT74" s="748">
        <v>0</v>
      </c>
      <c r="DU74" s="747">
        <v>0</v>
      </c>
      <c r="DV74" s="747">
        <v>504930</v>
      </c>
      <c r="DW74" s="747">
        <v>900</v>
      </c>
      <c r="DX74" s="747">
        <v>0</v>
      </c>
      <c r="DY74" s="747">
        <v>0</v>
      </c>
      <c r="DZ74" s="747">
        <v>0</v>
      </c>
      <c r="EA74" s="747">
        <v>0</v>
      </c>
      <c r="EB74" s="747">
        <v>0</v>
      </c>
      <c r="EC74" s="746">
        <v>505830</v>
      </c>
      <c r="ED74" s="748">
        <v>505830</v>
      </c>
      <c r="EE74" s="747">
        <v>4</v>
      </c>
      <c r="EF74" s="747">
        <v>0</v>
      </c>
      <c r="EG74" s="747">
        <v>4</v>
      </c>
      <c r="EH74" s="748">
        <v>505834</v>
      </c>
      <c r="EI74" s="748">
        <v>505834</v>
      </c>
      <c r="EJ74" s="747">
        <v>0</v>
      </c>
      <c r="EK74" s="747">
        <v>0</v>
      </c>
      <c r="EL74" s="747">
        <v>0</v>
      </c>
      <c r="EM74" s="747">
        <v>0</v>
      </c>
      <c r="EN74" s="748">
        <v>505834</v>
      </c>
      <c r="EO74" s="748">
        <v>505834</v>
      </c>
    </row>
    <row r="75" spans="2:145" x14ac:dyDescent="0.25">
      <c r="B75" s="758" t="s">
        <v>111</v>
      </c>
      <c r="C75" s="759" t="str">
        <v>住宅賃貸料（帰属家賃）</v>
      </c>
      <c r="D75" s="743">
        <v>0</v>
      </c>
      <c r="E75" s="744">
        <v>0</v>
      </c>
      <c r="F75" s="744">
        <v>0</v>
      </c>
      <c r="G75" s="744">
        <v>0</v>
      </c>
      <c r="H75" s="744">
        <v>0</v>
      </c>
      <c r="I75" s="744">
        <v>0</v>
      </c>
      <c r="J75" s="744">
        <v>0</v>
      </c>
      <c r="K75" s="744">
        <v>0</v>
      </c>
      <c r="L75" s="744">
        <v>0</v>
      </c>
      <c r="M75" s="744">
        <v>0</v>
      </c>
      <c r="N75" s="744">
        <v>0</v>
      </c>
      <c r="O75" s="744">
        <v>0</v>
      </c>
      <c r="P75" s="744">
        <v>0</v>
      </c>
      <c r="Q75" s="744">
        <v>0</v>
      </c>
      <c r="R75" s="744">
        <v>0</v>
      </c>
      <c r="S75" s="744">
        <v>0</v>
      </c>
      <c r="T75" s="744">
        <v>0</v>
      </c>
      <c r="U75" s="744">
        <v>0</v>
      </c>
      <c r="V75" s="744">
        <v>0</v>
      </c>
      <c r="W75" s="744">
        <v>0</v>
      </c>
      <c r="X75" s="744">
        <v>0</v>
      </c>
      <c r="Y75" s="744">
        <v>0</v>
      </c>
      <c r="Z75" s="744">
        <v>0</v>
      </c>
      <c r="AA75" s="744">
        <v>0</v>
      </c>
      <c r="AB75" s="744">
        <v>0</v>
      </c>
      <c r="AC75" s="744">
        <v>0</v>
      </c>
      <c r="AD75" s="744">
        <v>0</v>
      </c>
      <c r="AE75" s="744">
        <v>0</v>
      </c>
      <c r="AF75" s="744">
        <v>0</v>
      </c>
      <c r="AG75" s="744">
        <v>0</v>
      </c>
      <c r="AH75" s="744">
        <v>0</v>
      </c>
      <c r="AI75" s="744">
        <v>0</v>
      </c>
      <c r="AJ75" s="744">
        <v>0</v>
      </c>
      <c r="AK75" s="744">
        <v>0</v>
      </c>
      <c r="AL75" s="744">
        <v>0</v>
      </c>
      <c r="AM75" s="744">
        <v>0</v>
      </c>
      <c r="AN75" s="744">
        <v>0</v>
      </c>
      <c r="AO75" s="744">
        <v>0</v>
      </c>
      <c r="AP75" s="744">
        <v>0</v>
      </c>
      <c r="AQ75" s="744">
        <v>0</v>
      </c>
      <c r="AR75" s="744">
        <v>0</v>
      </c>
      <c r="AS75" s="744">
        <v>0</v>
      </c>
      <c r="AT75" s="744">
        <v>0</v>
      </c>
      <c r="AU75" s="744">
        <v>0</v>
      </c>
      <c r="AV75" s="744">
        <v>0</v>
      </c>
      <c r="AW75" s="744">
        <v>0</v>
      </c>
      <c r="AX75" s="744">
        <v>0</v>
      </c>
      <c r="AY75" s="744">
        <v>0</v>
      </c>
      <c r="AZ75" s="744">
        <v>0</v>
      </c>
      <c r="BA75" s="744">
        <v>0</v>
      </c>
      <c r="BB75" s="744">
        <v>0</v>
      </c>
      <c r="BC75" s="744">
        <v>0</v>
      </c>
      <c r="BD75" s="744">
        <v>0</v>
      </c>
      <c r="BE75" s="744">
        <v>0</v>
      </c>
      <c r="BF75" s="744">
        <v>0</v>
      </c>
      <c r="BG75" s="744">
        <v>0</v>
      </c>
      <c r="BH75" s="744">
        <v>0</v>
      </c>
      <c r="BI75" s="744">
        <v>0</v>
      </c>
      <c r="BJ75" s="744">
        <v>0</v>
      </c>
      <c r="BK75" s="744">
        <v>0</v>
      </c>
      <c r="BL75" s="744">
        <v>0</v>
      </c>
      <c r="BM75" s="744">
        <v>0</v>
      </c>
      <c r="BN75" s="744">
        <v>0</v>
      </c>
      <c r="BO75" s="744">
        <v>0</v>
      </c>
      <c r="BP75" s="744">
        <v>0</v>
      </c>
      <c r="BQ75" s="744">
        <v>0</v>
      </c>
      <c r="BR75" s="744">
        <v>0</v>
      </c>
      <c r="BS75" s="744">
        <v>0</v>
      </c>
      <c r="BT75" s="744">
        <v>0</v>
      </c>
      <c r="BU75" s="744">
        <v>0</v>
      </c>
      <c r="BV75" s="744">
        <v>0</v>
      </c>
      <c r="BW75" s="744">
        <v>0</v>
      </c>
      <c r="BX75" s="744">
        <v>0</v>
      </c>
      <c r="BY75" s="744">
        <v>0</v>
      </c>
      <c r="BZ75" s="744">
        <v>0</v>
      </c>
      <c r="CA75" s="744">
        <v>0</v>
      </c>
      <c r="CB75" s="744">
        <v>0</v>
      </c>
      <c r="CC75" s="744">
        <v>0</v>
      </c>
      <c r="CD75" s="744">
        <v>0</v>
      </c>
      <c r="CE75" s="744">
        <v>0</v>
      </c>
      <c r="CF75" s="744">
        <v>0</v>
      </c>
      <c r="CG75" s="744">
        <v>0</v>
      </c>
      <c r="CH75" s="744">
        <v>0</v>
      </c>
      <c r="CI75" s="744">
        <v>0</v>
      </c>
      <c r="CJ75" s="744">
        <v>0</v>
      </c>
      <c r="CK75" s="744">
        <v>0</v>
      </c>
      <c r="CL75" s="744">
        <v>0</v>
      </c>
      <c r="CM75" s="744">
        <v>0</v>
      </c>
      <c r="CN75" s="744">
        <v>0</v>
      </c>
      <c r="CO75" s="744">
        <v>0</v>
      </c>
      <c r="CP75" s="744">
        <v>0</v>
      </c>
      <c r="CQ75" s="744">
        <v>0</v>
      </c>
      <c r="CR75" s="744">
        <v>0</v>
      </c>
      <c r="CS75" s="744">
        <v>0</v>
      </c>
      <c r="CT75" s="744">
        <v>0</v>
      </c>
      <c r="CU75" s="744">
        <v>0</v>
      </c>
      <c r="CV75" s="744">
        <v>0</v>
      </c>
      <c r="CW75" s="744">
        <v>0</v>
      </c>
      <c r="CX75" s="744">
        <v>0</v>
      </c>
      <c r="CY75" s="744">
        <v>0</v>
      </c>
      <c r="CZ75" s="744">
        <v>0</v>
      </c>
      <c r="DA75" s="744">
        <v>0</v>
      </c>
      <c r="DB75" s="744">
        <v>0</v>
      </c>
      <c r="DC75" s="744">
        <v>0</v>
      </c>
      <c r="DD75" s="744" t="s">
        <v>569</v>
      </c>
      <c r="DE75" s="744" t="s">
        <v>569</v>
      </c>
      <c r="DF75" s="744" t="s">
        <v>569</v>
      </c>
      <c r="DG75" s="744" t="s">
        <v>569</v>
      </c>
      <c r="DH75" s="744" t="s">
        <v>569</v>
      </c>
      <c r="DI75" s="744" t="s">
        <v>569</v>
      </c>
      <c r="DJ75" s="744" t="s">
        <v>569</v>
      </c>
      <c r="DK75" s="744" t="s">
        <v>569</v>
      </c>
      <c r="DL75" s="744" t="s">
        <v>569</v>
      </c>
      <c r="DM75" s="744" t="s">
        <v>569</v>
      </c>
      <c r="DN75" s="744" t="s">
        <v>569</v>
      </c>
      <c r="DO75" s="744" t="s">
        <v>569</v>
      </c>
      <c r="DP75" s="744" t="s">
        <v>569</v>
      </c>
      <c r="DQ75" s="744" t="s">
        <v>569</v>
      </c>
      <c r="DR75" s="744" t="s">
        <v>569</v>
      </c>
      <c r="DS75" s="744" t="s">
        <v>569</v>
      </c>
      <c r="DT75" s="745">
        <v>0</v>
      </c>
      <c r="DU75" s="744">
        <v>0</v>
      </c>
      <c r="DV75" s="744">
        <v>1882445</v>
      </c>
      <c r="DW75" s="744">
        <v>1033</v>
      </c>
      <c r="DX75" s="744">
        <v>0</v>
      </c>
      <c r="DY75" s="744">
        <v>0</v>
      </c>
      <c r="DZ75" s="744">
        <v>0</v>
      </c>
      <c r="EA75" s="744">
        <v>0</v>
      </c>
      <c r="EB75" s="744">
        <v>0</v>
      </c>
      <c r="EC75" s="743">
        <v>1883478</v>
      </c>
      <c r="ED75" s="745">
        <v>1883478</v>
      </c>
      <c r="EE75" s="744">
        <v>0</v>
      </c>
      <c r="EF75" s="744">
        <v>0</v>
      </c>
      <c r="EG75" s="744">
        <v>0</v>
      </c>
      <c r="EH75" s="745">
        <v>1883478</v>
      </c>
      <c r="EI75" s="745">
        <v>1883478</v>
      </c>
      <c r="EJ75" s="744">
        <v>0</v>
      </c>
      <c r="EK75" s="744">
        <v>0</v>
      </c>
      <c r="EL75" s="744">
        <v>0</v>
      </c>
      <c r="EM75" s="744">
        <v>0</v>
      </c>
      <c r="EN75" s="745">
        <v>1883478</v>
      </c>
      <c r="EO75" s="745">
        <v>1883478</v>
      </c>
    </row>
    <row r="76" spans="2:145" x14ac:dyDescent="0.25">
      <c r="B76" s="758" t="s">
        <v>113</v>
      </c>
      <c r="C76" s="759" t="str">
        <v>鉄道輸送</v>
      </c>
      <c r="D76" s="743">
        <v>62</v>
      </c>
      <c r="E76" s="744">
        <v>40</v>
      </c>
      <c r="F76" s="744">
        <v>91</v>
      </c>
      <c r="G76" s="744">
        <v>36</v>
      </c>
      <c r="H76" s="744">
        <v>30</v>
      </c>
      <c r="I76" s="744">
        <v>257</v>
      </c>
      <c r="J76" s="744">
        <v>98</v>
      </c>
      <c r="K76" s="744">
        <v>197</v>
      </c>
      <c r="L76" s="744">
        <v>323</v>
      </c>
      <c r="M76" s="744">
        <v>52</v>
      </c>
      <c r="N76" s="744">
        <v>234</v>
      </c>
      <c r="O76" s="744">
        <v>413</v>
      </c>
      <c r="P76" s="744">
        <v>44</v>
      </c>
      <c r="Q76" s="744">
        <v>37</v>
      </c>
      <c r="R76" s="744">
        <v>6</v>
      </c>
      <c r="S76" s="744">
        <v>46</v>
      </c>
      <c r="T76" s="744">
        <v>92</v>
      </c>
      <c r="U76" s="744">
        <v>43</v>
      </c>
      <c r="V76" s="744">
        <v>296</v>
      </c>
      <c r="W76" s="744">
        <v>65</v>
      </c>
      <c r="X76" s="744">
        <v>203</v>
      </c>
      <c r="Y76" s="744">
        <v>12</v>
      </c>
      <c r="Z76" s="744">
        <v>9</v>
      </c>
      <c r="AA76" s="744">
        <v>54</v>
      </c>
      <c r="AB76" s="744">
        <v>84</v>
      </c>
      <c r="AC76" s="744">
        <v>63</v>
      </c>
      <c r="AD76" s="744">
        <v>244</v>
      </c>
      <c r="AE76" s="744">
        <v>119</v>
      </c>
      <c r="AF76" s="744">
        <v>18</v>
      </c>
      <c r="AG76" s="744">
        <v>3</v>
      </c>
      <c r="AH76" s="744">
        <v>4</v>
      </c>
      <c r="AI76" s="744">
        <v>151</v>
      </c>
      <c r="AJ76" s="744">
        <v>4</v>
      </c>
      <c r="AK76" s="744">
        <v>135</v>
      </c>
      <c r="AL76" s="744">
        <v>109</v>
      </c>
      <c r="AM76" s="744">
        <v>76</v>
      </c>
      <c r="AN76" s="744">
        <v>39</v>
      </c>
      <c r="AO76" s="744">
        <v>5</v>
      </c>
      <c r="AP76" s="744">
        <v>4</v>
      </c>
      <c r="AQ76" s="744">
        <v>27</v>
      </c>
      <c r="AR76" s="744">
        <v>364</v>
      </c>
      <c r="AS76" s="744">
        <v>48</v>
      </c>
      <c r="AT76" s="744">
        <v>32</v>
      </c>
      <c r="AU76" s="744">
        <v>120</v>
      </c>
      <c r="AV76" s="744">
        <v>19</v>
      </c>
      <c r="AW76" s="744">
        <v>90</v>
      </c>
      <c r="AX76" s="744">
        <v>247</v>
      </c>
      <c r="AY76" s="744">
        <v>129</v>
      </c>
      <c r="AZ76" s="744">
        <v>5</v>
      </c>
      <c r="BA76" s="744">
        <v>7</v>
      </c>
      <c r="BB76" s="744">
        <v>1</v>
      </c>
      <c r="BC76" s="744">
        <v>521</v>
      </c>
      <c r="BD76" s="744">
        <v>7</v>
      </c>
      <c r="BE76" s="744">
        <v>7</v>
      </c>
      <c r="BF76" s="744">
        <v>79</v>
      </c>
      <c r="BG76" s="744">
        <v>132</v>
      </c>
      <c r="BH76" s="744">
        <v>17</v>
      </c>
      <c r="BI76" s="744">
        <v>37</v>
      </c>
      <c r="BJ76" s="744">
        <v>44</v>
      </c>
      <c r="BK76" s="744">
        <v>1061</v>
      </c>
      <c r="BL76" s="744">
        <v>303</v>
      </c>
      <c r="BM76" s="744">
        <v>1202</v>
      </c>
      <c r="BN76" s="744">
        <v>270</v>
      </c>
      <c r="BO76" s="744">
        <v>395</v>
      </c>
      <c r="BP76" s="744">
        <v>32</v>
      </c>
      <c r="BQ76" s="744">
        <v>367</v>
      </c>
      <c r="BR76" s="744">
        <v>1315</v>
      </c>
      <c r="BS76" s="744">
        <v>14199</v>
      </c>
      <c r="BT76" s="744">
        <v>7537</v>
      </c>
      <c r="BU76" s="744">
        <v>161</v>
      </c>
      <c r="BV76" s="744">
        <v>49</v>
      </c>
      <c r="BW76" s="744">
        <v>3</v>
      </c>
      <c r="BX76" s="744">
        <v>111</v>
      </c>
      <c r="BY76" s="744">
        <v>1447</v>
      </c>
      <c r="BZ76" s="744">
        <v>412</v>
      </c>
      <c r="CA76" s="744">
        <v>206</v>
      </c>
      <c r="CB76" s="744">
        <v>174</v>
      </c>
      <c r="CC76" s="744">
        <v>129</v>
      </c>
      <c r="CD76" s="744">
        <v>273</v>
      </c>
      <c r="CE76" s="744">
        <v>120</v>
      </c>
      <c r="CF76" s="744">
        <v>1008</v>
      </c>
      <c r="CG76" s="744">
        <v>335</v>
      </c>
      <c r="CH76" s="744">
        <v>125</v>
      </c>
      <c r="CI76" s="744">
        <v>62</v>
      </c>
      <c r="CJ76" s="744">
        <v>298</v>
      </c>
      <c r="CK76" s="744">
        <v>10517</v>
      </c>
      <c r="CL76" s="744">
        <v>3462</v>
      </c>
      <c r="CM76" s="744">
        <v>1865</v>
      </c>
      <c r="CN76" s="744">
        <v>3369</v>
      </c>
      <c r="CO76" s="744">
        <v>89</v>
      </c>
      <c r="CP76" s="744">
        <v>238</v>
      </c>
      <c r="CQ76" s="744">
        <v>312</v>
      </c>
      <c r="CR76" s="744">
        <v>768</v>
      </c>
      <c r="CS76" s="744">
        <v>468</v>
      </c>
      <c r="CT76" s="744">
        <v>126</v>
      </c>
      <c r="CU76" s="744">
        <v>286</v>
      </c>
      <c r="CV76" s="744">
        <v>1367</v>
      </c>
      <c r="CW76" s="744">
        <v>184</v>
      </c>
      <c r="CX76" s="744">
        <v>1385</v>
      </c>
      <c r="CY76" s="744">
        <v>262</v>
      </c>
      <c r="CZ76" s="744">
        <v>441</v>
      </c>
      <c r="DA76" s="744">
        <v>418</v>
      </c>
      <c r="DB76" s="744">
        <v>29</v>
      </c>
      <c r="DC76" s="744">
        <v>812</v>
      </c>
      <c r="DD76" s="744" t="s">
        <v>569</v>
      </c>
      <c r="DE76" s="744" t="s">
        <v>569</v>
      </c>
      <c r="DF76" s="744" t="s">
        <v>569</v>
      </c>
      <c r="DG76" s="744" t="s">
        <v>569</v>
      </c>
      <c r="DH76" s="744" t="s">
        <v>569</v>
      </c>
      <c r="DI76" s="744" t="s">
        <v>569</v>
      </c>
      <c r="DJ76" s="744" t="s">
        <v>569</v>
      </c>
      <c r="DK76" s="744" t="s">
        <v>569</v>
      </c>
      <c r="DL76" s="744" t="s">
        <v>569</v>
      </c>
      <c r="DM76" s="744" t="s">
        <v>569</v>
      </c>
      <c r="DN76" s="744" t="s">
        <v>569</v>
      </c>
      <c r="DO76" s="744" t="s">
        <v>569</v>
      </c>
      <c r="DP76" s="744" t="s">
        <v>569</v>
      </c>
      <c r="DQ76" s="744" t="s">
        <v>569</v>
      </c>
      <c r="DR76" s="744" t="s">
        <v>569</v>
      </c>
      <c r="DS76" s="744" t="s">
        <v>569</v>
      </c>
      <c r="DT76" s="745">
        <v>63723</v>
      </c>
      <c r="DU76" s="744">
        <v>669</v>
      </c>
      <c r="DV76" s="744">
        <v>122291</v>
      </c>
      <c r="DW76" s="744">
        <v>4</v>
      </c>
      <c r="DX76" s="744">
        <v>0</v>
      </c>
      <c r="DY76" s="744">
        <v>4</v>
      </c>
      <c r="DZ76" s="744">
        <v>18</v>
      </c>
      <c r="EA76" s="744">
        <v>39</v>
      </c>
      <c r="EB76" s="744">
        <v>0</v>
      </c>
      <c r="EC76" s="743">
        <v>123025</v>
      </c>
      <c r="ED76" s="745">
        <v>186748</v>
      </c>
      <c r="EE76" s="744">
        <v>1449</v>
      </c>
      <c r="EF76" s="744">
        <v>30395</v>
      </c>
      <c r="EG76" s="744">
        <v>31844</v>
      </c>
      <c r="EH76" s="745">
        <v>154869</v>
      </c>
      <c r="EI76" s="745">
        <v>218592</v>
      </c>
      <c r="EJ76" s="744">
        <v>-820</v>
      </c>
      <c r="EK76" s="744">
        <v>-82046</v>
      </c>
      <c r="EL76" s="744">
        <v>0</v>
      </c>
      <c r="EM76" s="744">
        <v>-82866</v>
      </c>
      <c r="EN76" s="745">
        <v>72003</v>
      </c>
      <c r="EO76" s="745">
        <v>135726</v>
      </c>
    </row>
    <row r="77" spans="2:145" x14ac:dyDescent="0.25">
      <c r="B77" s="758" t="s">
        <v>115</v>
      </c>
      <c r="C77" s="759" t="str">
        <v>道路輸送</v>
      </c>
      <c r="D77" s="743">
        <v>5849</v>
      </c>
      <c r="E77" s="744">
        <v>1678</v>
      </c>
      <c r="F77" s="744">
        <v>16654</v>
      </c>
      <c r="G77" s="744">
        <v>969</v>
      </c>
      <c r="H77" s="744">
        <v>1964</v>
      </c>
      <c r="I77" s="744">
        <v>2937</v>
      </c>
      <c r="J77" s="744">
        <v>709</v>
      </c>
      <c r="K77" s="744">
        <v>468</v>
      </c>
      <c r="L77" s="744">
        <v>10807</v>
      </c>
      <c r="M77" s="744">
        <v>16615</v>
      </c>
      <c r="N77" s="744">
        <v>5416</v>
      </c>
      <c r="O77" s="744">
        <v>13648</v>
      </c>
      <c r="P77" s="744">
        <v>2072</v>
      </c>
      <c r="Q77" s="744">
        <v>3483</v>
      </c>
      <c r="R77" s="744">
        <v>31</v>
      </c>
      <c r="S77" s="744">
        <v>296</v>
      </c>
      <c r="T77" s="744">
        <v>5274</v>
      </c>
      <c r="U77" s="744">
        <v>894</v>
      </c>
      <c r="V77" s="744">
        <v>9150</v>
      </c>
      <c r="W77" s="744">
        <v>2040</v>
      </c>
      <c r="X77" s="744">
        <v>1600</v>
      </c>
      <c r="Y77" s="744">
        <v>419</v>
      </c>
      <c r="Z77" s="744">
        <v>176</v>
      </c>
      <c r="AA77" s="744">
        <v>1963</v>
      </c>
      <c r="AB77" s="744">
        <v>637</v>
      </c>
      <c r="AC77" s="744">
        <v>453</v>
      </c>
      <c r="AD77" s="744">
        <v>5580</v>
      </c>
      <c r="AE77" s="744">
        <v>794</v>
      </c>
      <c r="AF77" s="744">
        <v>99</v>
      </c>
      <c r="AG77" s="744">
        <v>50</v>
      </c>
      <c r="AH77" s="744">
        <v>91</v>
      </c>
      <c r="AI77" s="744">
        <v>5519</v>
      </c>
      <c r="AJ77" s="744">
        <v>49</v>
      </c>
      <c r="AK77" s="744">
        <v>591</v>
      </c>
      <c r="AL77" s="744">
        <v>3673</v>
      </c>
      <c r="AM77" s="744">
        <v>444</v>
      </c>
      <c r="AN77" s="744">
        <v>306</v>
      </c>
      <c r="AO77" s="744">
        <v>609</v>
      </c>
      <c r="AP77" s="744">
        <v>97</v>
      </c>
      <c r="AQ77" s="744">
        <v>225</v>
      </c>
      <c r="AR77" s="744">
        <v>2079</v>
      </c>
      <c r="AS77" s="744">
        <v>862</v>
      </c>
      <c r="AT77" s="744">
        <v>339</v>
      </c>
      <c r="AU77" s="744">
        <v>753</v>
      </c>
      <c r="AV77" s="744">
        <v>82</v>
      </c>
      <c r="AW77" s="744">
        <v>539</v>
      </c>
      <c r="AX77" s="744">
        <v>842</v>
      </c>
      <c r="AY77" s="744">
        <v>1199</v>
      </c>
      <c r="AZ77" s="744">
        <v>29</v>
      </c>
      <c r="BA77" s="744">
        <v>19</v>
      </c>
      <c r="BB77" s="744">
        <v>18</v>
      </c>
      <c r="BC77" s="744">
        <v>693</v>
      </c>
      <c r="BD77" s="744">
        <v>23</v>
      </c>
      <c r="BE77" s="744">
        <v>397</v>
      </c>
      <c r="BF77" s="744">
        <v>1917</v>
      </c>
      <c r="BG77" s="744">
        <v>689</v>
      </c>
      <c r="BH77" s="744">
        <v>205</v>
      </c>
      <c r="BI77" s="744">
        <v>550</v>
      </c>
      <c r="BJ77" s="744">
        <v>12027</v>
      </c>
      <c r="BK77" s="744">
        <v>21100</v>
      </c>
      <c r="BL77" s="744">
        <v>6986</v>
      </c>
      <c r="BM77" s="744">
        <v>24940</v>
      </c>
      <c r="BN77" s="744">
        <v>8676</v>
      </c>
      <c r="BO77" s="744">
        <v>4482</v>
      </c>
      <c r="BP77" s="744">
        <v>1944</v>
      </c>
      <c r="BQ77" s="744">
        <v>1955</v>
      </c>
      <c r="BR77" s="744">
        <v>4421</v>
      </c>
      <c r="BS77" s="744">
        <v>24444</v>
      </c>
      <c r="BT77" s="744">
        <v>10716</v>
      </c>
      <c r="BU77" s="744">
        <v>590</v>
      </c>
      <c r="BV77" s="744">
        <v>486</v>
      </c>
      <c r="BW77" s="744">
        <v>171</v>
      </c>
      <c r="BX77" s="744">
        <v>345</v>
      </c>
      <c r="BY77" s="744">
        <v>3865</v>
      </c>
      <c r="BZ77" s="744">
        <v>806</v>
      </c>
      <c r="CA77" s="744">
        <v>699</v>
      </c>
      <c r="CB77" s="744">
        <v>57</v>
      </c>
      <c r="CC77" s="744">
        <v>369</v>
      </c>
      <c r="CD77" s="744">
        <v>1801</v>
      </c>
      <c r="CE77" s="744">
        <v>4826</v>
      </c>
      <c r="CF77" s="744">
        <v>3739</v>
      </c>
      <c r="CG77" s="744">
        <v>633</v>
      </c>
      <c r="CH77" s="744">
        <v>1593</v>
      </c>
      <c r="CI77" s="744">
        <v>150</v>
      </c>
      <c r="CJ77" s="744">
        <v>3174</v>
      </c>
      <c r="CK77" s="744">
        <v>20465</v>
      </c>
      <c r="CL77" s="744">
        <v>5689</v>
      </c>
      <c r="CM77" s="744">
        <v>2436</v>
      </c>
      <c r="CN77" s="744">
        <v>18579</v>
      </c>
      <c r="CO77" s="744">
        <v>419</v>
      </c>
      <c r="CP77" s="744">
        <v>2359</v>
      </c>
      <c r="CQ77" s="744">
        <v>1306</v>
      </c>
      <c r="CR77" s="744">
        <v>3821</v>
      </c>
      <c r="CS77" s="744">
        <v>1468</v>
      </c>
      <c r="CT77" s="744">
        <v>287</v>
      </c>
      <c r="CU77" s="744">
        <v>6266</v>
      </c>
      <c r="CV77" s="744">
        <v>5555</v>
      </c>
      <c r="CW77" s="744">
        <v>1775</v>
      </c>
      <c r="CX77" s="744">
        <v>11560</v>
      </c>
      <c r="CY77" s="744">
        <v>824</v>
      </c>
      <c r="CZ77" s="744">
        <v>2113</v>
      </c>
      <c r="DA77" s="744">
        <v>5457</v>
      </c>
      <c r="DB77" s="744">
        <v>1974</v>
      </c>
      <c r="DC77" s="744">
        <v>10967</v>
      </c>
      <c r="DD77" s="744" t="s">
        <v>569</v>
      </c>
      <c r="DE77" s="744" t="s">
        <v>569</v>
      </c>
      <c r="DF77" s="744" t="s">
        <v>569</v>
      </c>
      <c r="DG77" s="744" t="s">
        <v>569</v>
      </c>
      <c r="DH77" s="744" t="s">
        <v>569</v>
      </c>
      <c r="DI77" s="744" t="s">
        <v>569</v>
      </c>
      <c r="DJ77" s="744" t="s">
        <v>569</v>
      </c>
      <c r="DK77" s="744" t="s">
        <v>569</v>
      </c>
      <c r="DL77" s="744" t="s">
        <v>569</v>
      </c>
      <c r="DM77" s="744" t="s">
        <v>569</v>
      </c>
      <c r="DN77" s="744" t="s">
        <v>569</v>
      </c>
      <c r="DO77" s="744" t="s">
        <v>569</v>
      </c>
      <c r="DP77" s="744" t="s">
        <v>569</v>
      </c>
      <c r="DQ77" s="744" t="s">
        <v>569</v>
      </c>
      <c r="DR77" s="744" t="s">
        <v>569</v>
      </c>
      <c r="DS77" s="744" t="s">
        <v>569</v>
      </c>
      <c r="DT77" s="745">
        <v>383879</v>
      </c>
      <c r="DU77" s="744">
        <v>12067</v>
      </c>
      <c r="DV77" s="744">
        <v>247471</v>
      </c>
      <c r="DW77" s="744">
        <v>135</v>
      </c>
      <c r="DX77" s="744">
        <v>0</v>
      </c>
      <c r="DY77" s="744">
        <v>2083</v>
      </c>
      <c r="DZ77" s="744">
        <v>13396</v>
      </c>
      <c r="EA77" s="744">
        <v>1286</v>
      </c>
      <c r="EB77" s="744">
        <v>0</v>
      </c>
      <c r="EC77" s="743">
        <v>276438</v>
      </c>
      <c r="ED77" s="745">
        <v>660317</v>
      </c>
      <c r="EE77" s="744">
        <v>6341</v>
      </c>
      <c r="EF77" s="744">
        <v>171013</v>
      </c>
      <c r="EG77" s="744">
        <v>177354</v>
      </c>
      <c r="EH77" s="745">
        <v>453792</v>
      </c>
      <c r="EI77" s="745">
        <v>837671</v>
      </c>
      <c r="EJ77" s="744">
        <v>-1586</v>
      </c>
      <c r="EK77" s="744">
        <v>-57949</v>
      </c>
      <c r="EL77" s="744">
        <v>0</v>
      </c>
      <c r="EM77" s="744">
        <v>-59535</v>
      </c>
      <c r="EN77" s="745">
        <v>394257</v>
      </c>
      <c r="EO77" s="745">
        <v>778136</v>
      </c>
    </row>
    <row r="78" spans="2:145" x14ac:dyDescent="0.25">
      <c r="B78" s="758" t="s">
        <v>117</v>
      </c>
      <c r="C78" s="761" t="str">
        <v>水運</v>
      </c>
      <c r="D78" s="749">
        <v>1535</v>
      </c>
      <c r="E78" s="750">
        <v>879</v>
      </c>
      <c r="F78" s="750">
        <v>1664</v>
      </c>
      <c r="G78" s="750">
        <v>62</v>
      </c>
      <c r="H78" s="750">
        <v>37</v>
      </c>
      <c r="I78" s="750">
        <v>625</v>
      </c>
      <c r="J78" s="750">
        <v>62</v>
      </c>
      <c r="K78" s="750">
        <v>60</v>
      </c>
      <c r="L78" s="750">
        <v>238</v>
      </c>
      <c r="M78" s="750">
        <v>317</v>
      </c>
      <c r="N78" s="750">
        <v>628</v>
      </c>
      <c r="O78" s="750">
        <v>713</v>
      </c>
      <c r="P78" s="750">
        <v>120</v>
      </c>
      <c r="Q78" s="750">
        <v>596</v>
      </c>
      <c r="R78" s="750">
        <v>2</v>
      </c>
      <c r="S78" s="750">
        <v>8</v>
      </c>
      <c r="T78" s="750">
        <v>425</v>
      </c>
      <c r="U78" s="750">
        <v>48</v>
      </c>
      <c r="V78" s="750">
        <v>1612</v>
      </c>
      <c r="W78" s="750">
        <v>147</v>
      </c>
      <c r="X78" s="750">
        <v>90</v>
      </c>
      <c r="Y78" s="750">
        <v>70</v>
      </c>
      <c r="Z78" s="750">
        <v>130</v>
      </c>
      <c r="AA78" s="750">
        <v>157</v>
      </c>
      <c r="AB78" s="750">
        <v>47</v>
      </c>
      <c r="AC78" s="750">
        <v>37</v>
      </c>
      <c r="AD78" s="750">
        <v>9691</v>
      </c>
      <c r="AE78" s="750">
        <v>41</v>
      </c>
      <c r="AF78" s="750">
        <v>9</v>
      </c>
      <c r="AG78" s="750">
        <v>5</v>
      </c>
      <c r="AH78" s="750">
        <v>10</v>
      </c>
      <c r="AI78" s="750">
        <v>1682</v>
      </c>
      <c r="AJ78" s="750">
        <v>7</v>
      </c>
      <c r="AK78" s="750">
        <v>231</v>
      </c>
      <c r="AL78" s="750">
        <v>2246</v>
      </c>
      <c r="AM78" s="750">
        <v>89</v>
      </c>
      <c r="AN78" s="750">
        <v>64</v>
      </c>
      <c r="AO78" s="750">
        <v>163</v>
      </c>
      <c r="AP78" s="750">
        <v>17</v>
      </c>
      <c r="AQ78" s="750">
        <v>22</v>
      </c>
      <c r="AR78" s="750">
        <v>400</v>
      </c>
      <c r="AS78" s="750">
        <v>160</v>
      </c>
      <c r="AT78" s="750">
        <v>46</v>
      </c>
      <c r="AU78" s="750">
        <v>119</v>
      </c>
      <c r="AV78" s="750">
        <v>7</v>
      </c>
      <c r="AW78" s="750">
        <v>35</v>
      </c>
      <c r="AX78" s="750">
        <v>66</v>
      </c>
      <c r="AY78" s="750">
        <v>145</v>
      </c>
      <c r="AZ78" s="750">
        <v>4</v>
      </c>
      <c r="BA78" s="750">
        <v>1</v>
      </c>
      <c r="BB78" s="750">
        <v>1</v>
      </c>
      <c r="BC78" s="750">
        <v>40</v>
      </c>
      <c r="BD78" s="750">
        <v>0</v>
      </c>
      <c r="BE78" s="750">
        <v>95</v>
      </c>
      <c r="BF78" s="750">
        <v>352</v>
      </c>
      <c r="BG78" s="750">
        <v>95</v>
      </c>
      <c r="BH78" s="750">
        <v>19</v>
      </c>
      <c r="BI78" s="750">
        <v>33</v>
      </c>
      <c r="BJ78" s="750">
        <v>3991</v>
      </c>
      <c r="BK78" s="750">
        <v>2294</v>
      </c>
      <c r="BL78" s="750">
        <v>409</v>
      </c>
      <c r="BM78" s="750">
        <v>3848</v>
      </c>
      <c r="BN78" s="750">
        <v>1256</v>
      </c>
      <c r="BO78" s="750">
        <v>3749</v>
      </c>
      <c r="BP78" s="750">
        <v>586</v>
      </c>
      <c r="BQ78" s="750">
        <v>176</v>
      </c>
      <c r="BR78" s="750">
        <v>85</v>
      </c>
      <c r="BS78" s="750">
        <v>1160</v>
      </c>
      <c r="BT78" s="750">
        <v>313</v>
      </c>
      <c r="BU78" s="750">
        <v>101</v>
      </c>
      <c r="BV78" s="750">
        <v>97</v>
      </c>
      <c r="BW78" s="750">
        <v>59</v>
      </c>
      <c r="BX78" s="750">
        <v>26</v>
      </c>
      <c r="BY78" s="750">
        <v>2124</v>
      </c>
      <c r="BZ78" s="750">
        <v>109229</v>
      </c>
      <c r="CA78" s="750">
        <v>419</v>
      </c>
      <c r="CB78" s="750">
        <v>4</v>
      </c>
      <c r="CC78" s="750">
        <v>26</v>
      </c>
      <c r="CD78" s="750">
        <v>47</v>
      </c>
      <c r="CE78" s="750">
        <v>103</v>
      </c>
      <c r="CF78" s="750">
        <v>92</v>
      </c>
      <c r="CG78" s="750">
        <v>17</v>
      </c>
      <c r="CH78" s="750">
        <v>139</v>
      </c>
      <c r="CI78" s="750">
        <v>2</v>
      </c>
      <c r="CJ78" s="750">
        <v>151</v>
      </c>
      <c r="CK78" s="750">
        <v>396</v>
      </c>
      <c r="CL78" s="750">
        <v>397</v>
      </c>
      <c r="CM78" s="750">
        <v>137</v>
      </c>
      <c r="CN78" s="750">
        <v>528</v>
      </c>
      <c r="CO78" s="750">
        <v>18</v>
      </c>
      <c r="CP78" s="750">
        <v>78</v>
      </c>
      <c r="CQ78" s="750">
        <v>94</v>
      </c>
      <c r="CR78" s="750">
        <v>142</v>
      </c>
      <c r="CS78" s="750">
        <v>50</v>
      </c>
      <c r="CT78" s="750">
        <v>10</v>
      </c>
      <c r="CU78" s="750">
        <v>808</v>
      </c>
      <c r="CV78" s="750">
        <v>324</v>
      </c>
      <c r="CW78" s="750">
        <v>106</v>
      </c>
      <c r="CX78" s="750">
        <v>402</v>
      </c>
      <c r="CY78" s="750">
        <v>75</v>
      </c>
      <c r="CZ78" s="750">
        <v>132</v>
      </c>
      <c r="DA78" s="750">
        <v>124</v>
      </c>
      <c r="DB78" s="750">
        <v>145</v>
      </c>
      <c r="DC78" s="750">
        <v>174</v>
      </c>
      <c r="DD78" s="750" t="s">
        <v>569</v>
      </c>
      <c r="DE78" s="750" t="s">
        <v>569</v>
      </c>
      <c r="DF78" s="750" t="s">
        <v>569</v>
      </c>
      <c r="DG78" s="750" t="s">
        <v>569</v>
      </c>
      <c r="DH78" s="750" t="s">
        <v>569</v>
      </c>
      <c r="DI78" s="750" t="s">
        <v>569</v>
      </c>
      <c r="DJ78" s="750" t="s">
        <v>569</v>
      </c>
      <c r="DK78" s="750" t="s">
        <v>569</v>
      </c>
      <c r="DL78" s="750" t="s">
        <v>569</v>
      </c>
      <c r="DM78" s="750" t="s">
        <v>569</v>
      </c>
      <c r="DN78" s="750" t="s">
        <v>569</v>
      </c>
      <c r="DO78" s="750" t="s">
        <v>569</v>
      </c>
      <c r="DP78" s="750" t="s">
        <v>569</v>
      </c>
      <c r="DQ78" s="750" t="s">
        <v>569</v>
      </c>
      <c r="DR78" s="750" t="s">
        <v>569</v>
      </c>
      <c r="DS78" s="750" t="s">
        <v>569</v>
      </c>
      <c r="DT78" s="751">
        <v>160847</v>
      </c>
      <c r="DU78" s="750">
        <v>83</v>
      </c>
      <c r="DV78" s="750">
        <v>11944</v>
      </c>
      <c r="DW78" s="750">
        <v>0</v>
      </c>
      <c r="DX78" s="750">
        <v>0</v>
      </c>
      <c r="DY78" s="750">
        <v>74</v>
      </c>
      <c r="DZ78" s="750">
        <v>707</v>
      </c>
      <c r="EA78" s="750">
        <v>288</v>
      </c>
      <c r="EB78" s="750">
        <v>0</v>
      </c>
      <c r="EC78" s="749">
        <v>13096</v>
      </c>
      <c r="ED78" s="751">
        <v>173943</v>
      </c>
      <c r="EE78" s="750">
        <v>148733</v>
      </c>
      <c r="EF78" s="750">
        <v>61963</v>
      </c>
      <c r="EG78" s="750">
        <v>210696</v>
      </c>
      <c r="EH78" s="751">
        <v>223792</v>
      </c>
      <c r="EI78" s="751">
        <v>384639</v>
      </c>
      <c r="EJ78" s="750">
        <v>-97265</v>
      </c>
      <c r="EK78" s="750">
        <v>-10756</v>
      </c>
      <c r="EL78" s="750">
        <v>0</v>
      </c>
      <c r="EM78" s="750">
        <v>-108021</v>
      </c>
      <c r="EN78" s="751">
        <v>115771</v>
      </c>
      <c r="EO78" s="751">
        <v>276618</v>
      </c>
    </row>
    <row r="79" spans="2:145" x14ac:dyDescent="0.25">
      <c r="B79" s="758" t="s">
        <v>119</v>
      </c>
      <c r="C79" s="759" t="str">
        <v>航空輸送</v>
      </c>
      <c r="D79" s="743">
        <v>2</v>
      </c>
      <c r="E79" s="744">
        <v>0</v>
      </c>
      <c r="F79" s="744">
        <v>1</v>
      </c>
      <c r="G79" s="744">
        <v>73</v>
      </c>
      <c r="H79" s="744">
        <v>31</v>
      </c>
      <c r="I79" s="744">
        <v>126</v>
      </c>
      <c r="J79" s="744">
        <v>151</v>
      </c>
      <c r="K79" s="744">
        <v>248</v>
      </c>
      <c r="L79" s="744">
        <v>322</v>
      </c>
      <c r="M79" s="744">
        <v>14</v>
      </c>
      <c r="N79" s="744">
        <v>14</v>
      </c>
      <c r="O79" s="744">
        <v>232</v>
      </c>
      <c r="P79" s="744">
        <v>57</v>
      </c>
      <c r="Q79" s="744">
        <v>19</v>
      </c>
      <c r="R79" s="744">
        <v>2</v>
      </c>
      <c r="S79" s="744">
        <v>65</v>
      </c>
      <c r="T79" s="744">
        <v>45</v>
      </c>
      <c r="U79" s="744">
        <v>66</v>
      </c>
      <c r="V79" s="744">
        <v>337</v>
      </c>
      <c r="W79" s="744">
        <v>109</v>
      </c>
      <c r="X79" s="744">
        <v>90</v>
      </c>
      <c r="Y79" s="744">
        <v>17</v>
      </c>
      <c r="Z79" s="744">
        <v>24</v>
      </c>
      <c r="AA79" s="744">
        <v>19</v>
      </c>
      <c r="AB79" s="744">
        <v>459</v>
      </c>
      <c r="AC79" s="744">
        <v>63</v>
      </c>
      <c r="AD79" s="744">
        <v>130</v>
      </c>
      <c r="AE79" s="744">
        <v>118</v>
      </c>
      <c r="AF79" s="744">
        <v>10</v>
      </c>
      <c r="AG79" s="744">
        <v>5</v>
      </c>
      <c r="AH79" s="744">
        <v>9</v>
      </c>
      <c r="AI79" s="744">
        <v>135</v>
      </c>
      <c r="AJ79" s="744">
        <v>2</v>
      </c>
      <c r="AK79" s="744">
        <v>15</v>
      </c>
      <c r="AL79" s="744">
        <v>54</v>
      </c>
      <c r="AM79" s="744">
        <v>58</v>
      </c>
      <c r="AN79" s="744">
        <v>17</v>
      </c>
      <c r="AO79" s="744">
        <v>7</v>
      </c>
      <c r="AP79" s="744">
        <v>0</v>
      </c>
      <c r="AQ79" s="744">
        <v>12</v>
      </c>
      <c r="AR79" s="744">
        <v>183</v>
      </c>
      <c r="AS79" s="744">
        <v>38</v>
      </c>
      <c r="AT79" s="744">
        <v>36</v>
      </c>
      <c r="AU79" s="744">
        <v>77</v>
      </c>
      <c r="AV79" s="744">
        <v>8</v>
      </c>
      <c r="AW79" s="744">
        <v>28</v>
      </c>
      <c r="AX79" s="744">
        <v>54</v>
      </c>
      <c r="AY79" s="744">
        <v>112</v>
      </c>
      <c r="AZ79" s="744">
        <v>5</v>
      </c>
      <c r="BA79" s="744">
        <v>3</v>
      </c>
      <c r="BB79" s="744">
        <v>2</v>
      </c>
      <c r="BC79" s="744">
        <v>57</v>
      </c>
      <c r="BD79" s="744">
        <v>2</v>
      </c>
      <c r="BE79" s="744">
        <v>7</v>
      </c>
      <c r="BF79" s="744">
        <v>91</v>
      </c>
      <c r="BG79" s="744">
        <v>12</v>
      </c>
      <c r="BH79" s="744">
        <v>20</v>
      </c>
      <c r="BI79" s="744">
        <v>15</v>
      </c>
      <c r="BJ79" s="744">
        <v>0</v>
      </c>
      <c r="BK79" s="744">
        <v>117</v>
      </c>
      <c r="BL79" s="744">
        <v>229</v>
      </c>
      <c r="BM79" s="744">
        <v>238</v>
      </c>
      <c r="BN79" s="744">
        <v>92</v>
      </c>
      <c r="BO79" s="744">
        <v>227</v>
      </c>
      <c r="BP79" s="744">
        <v>17</v>
      </c>
      <c r="BQ79" s="744">
        <v>192</v>
      </c>
      <c r="BR79" s="744">
        <v>717</v>
      </c>
      <c r="BS79" s="744">
        <v>25872</v>
      </c>
      <c r="BT79" s="744">
        <v>1229</v>
      </c>
      <c r="BU79" s="744">
        <v>198</v>
      </c>
      <c r="BV79" s="744">
        <v>70</v>
      </c>
      <c r="BW79" s="744">
        <v>0</v>
      </c>
      <c r="BX79" s="744">
        <v>17</v>
      </c>
      <c r="BY79" s="744">
        <v>355</v>
      </c>
      <c r="BZ79" s="744">
        <v>142</v>
      </c>
      <c r="CA79" s="744">
        <v>1272</v>
      </c>
      <c r="CB79" s="744">
        <v>53</v>
      </c>
      <c r="CC79" s="744">
        <v>85</v>
      </c>
      <c r="CD79" s="744">
        <v>518</v>
      </c>
      <c r="CE79" s="744">
        <v>1267</v>
      </c>
      <c r="CF79" s="744">
        <v>684</v>
      </c>
      <c r="CG79" s="744">
        <v>934</v>
      </c>
      <c r="CH79" s="744">
        <v>2777</v>
      </c>
      <c r="CI79" s="744">
        <v>41</v>
      </c>
      <c r="CJ79" s="744">
        <v>3386</v>
      </c>
      <c r="CK79" s="744">
        <v>5339</v>
      </c>
      <c r="CL79" s="744">
        <v>6425</v>
      </c>
      <c r="CM79" s="744">
        <v>1581</v>
      </c>
      <c r="CN79" s="744">
        <v>1960</v>
      </c>
      <c r="CO79" s="744">
        <v>13</v>
      </c>
      <c r="CP79" s="744">
        <v>60</v>
      </c>
      <c r="CQ79" s="744">
        <v>131</v>
      </c>
      <c r="CR79" s="744">
        <v>1443</v>
      </c>
      <c r="CS79" s="744">
        <v>1091</v>
      </c>
      <c r="CT79" s="744">
        <v>461</v>
      </c>
      <c r="CU79" s="744">
        <v>326</v>
      </c>
      <c r="CV79" s="744">
        <v>6270</v>
      </c>
      <c r="CW79" s="744">
        <v>240</v>
      </c>
      <c r="CX79" s="744">
        <v>398</v>
      </c>
      <c r="CY79" s="744">
        <v>386</v>
      </c>
      <c r="CZ79" s="744">
        <v>875</v>
      </c>
      <c r="DA79" s="744">
        <v>457</v>
      </c>
      <c r="DB79" s="744">
        <v>4</v>
      </c>
      <c r="DC79" s="744">
        <v>1621</v>
      </c>
      <c r="DD79" s="744" t="s">
        <v>569</v>
      </c>
      <c r="DE79" s="744" t="s">
        <v>569</v>
      </c>
      <c r="DF79" s="744" t="s">
        <v>569</v>
      </c>
      <c r="DG79" s="744" t="s">
        <v>569</v>
      </c>
      <c r="DH79" s="744" t="s">
        <v>569</v>
      </c>
      <c r="DI79" s="744" t="s">
        <v>569</v>
      </c>
      <c r="DJ79" s="744" t="s">
        <v>569</v>
      </c>
      <c r="DK79" s="744" t="s">
        <v>569</v>
      </c>
      <c r="DL79" s="744" t="s">
        <v>569</v>
      </c>
      <c r="DM79" s="744" t="s">
        <v>569</v>
      </c>
      <c r="DN79" s="744" t="s">
        <v>569</v>
      </c>
      <c r="DO79" s="744" t="s">
        <v>569</v>
      </c>
      <c r="DP79" s="744" t="s">
        <v>569</v>
      </c>
      <c r="DQ79" s="744" t="s">
        <v>569</v>
      </c>
      <c r="DR79" s="744" t="s">
        <v>569</v>
      </c>
      <c r="DS79" s="744" t="s">
        <v>569</v>
      </c>
      <c r="DT79" s="745">
        <v>73718</v>
      </c>
      <c r="DU79" s="744">
        <v>461</v>
      </c>
      <c r="DV79" s="744">
        <v>88975</v>
      </c>
      <c r="DW79" s="744">
        <v>2</v>
      </c>
      <c r="DX79" s="744">
        <v>0</v>
      </c>
      <c r="DY79" s="744">
        <v>7</v>
      </c>
      <c r="DZ79" s="744">
        <v>24</v>
      </c>
      <c r="EA79" s="744">
        <v>12</v>
      </c>
      <c r="EB79" s="744">
        <v>0</v>
      </c>
      <c r="EC79" s="743">
        <v>89481</v>
      </c>
      <c r="ED79" s="745">
        <v>163199</v>
      </c>
      <c r="EE79" s="744">
        <v>6417</v>
      </c>
      <c r="EF79" s="744">
        <v>287469</v>
      </c>
      <c r="EG79" s="744">
        <v>293886</v>
      </c>
      <c r="EH79" s="745">
        <v>383367</v>
      </c>
      <c r="EI79" s="745">
        <v>457085</v>
      </c>
      <c r="EJ79" s="744">
        <v>-26237</v>
      </c>
      <c r="EK79" s="744">
        <v>-74827</v>
      </c>
      <c r="EL79" s="744">
        <v>0</v>
      </c>
      <c r="EM79" s="744">
        <v>-101064</v>
      </c>
      <c r="EN79" s="745">
        <v>282303</v>
      </c>
      <c r="EO79" s="745">
        <v>356021</v>
      </c>
    </row>
    <row r="80" spans="2:145" x14ac:dyDescent="0.25">
      <c r="B80" s="758" t="s">
        <v>121</v>
      </c>
      <c r="C80" s="759" t="str">
        <v>貨物利用運送</v>
      </c>
      <c r="D80" s="743">
        <v>209</v>
      </c>
      <c r="E80" s="744">
        <v>134</v>
      </c>
      <c r="F80" s="744">
        <v>635</v>
      </c>
      <c r="G80" s="744">
        <v>31</v>
      </c>
      <c r="H80" s="744">
        <v>11</v>
      </c>
      <c r="I80" s="744">
        <v>570</v>
      </c>
      <c r="J80" s="744">
        <v>12</v>
      </c>
      <c r="K80" s="744">
        <v>6</v>
      </c>
      <c r="L80" s="744">
        <v>280</v>
      </c>
      <c r="M80" s="744">
        <v>458</v>
      </c>
      <c r="N80" s="744">
        <v>251</v>
      </c>
      <c r="O80" s="744">
        <v>436</v>
      </c>
      <c r="P80" s="744">
        <v>66</v>
      </c>
      <c r="Q80" s="744">
        <v>101</v>
      </c>
      <c r="R80" s="744">
        <v>1</v>
      </c>
      <c r="S80" s="744">
        <v>8</v>
      </c>
      <c r="T80" s="744">
        <v>60</v>
      </c>
      <c r="U80" s="744">
        <v>26</v>
      </c>
      <c r="V80" s="744">
        <v>327</v>
      </c>
      <c r="W80" s="744">
        <v>68</v>
      </c>
      <c r="X80" s="744">
        <v>74</v>
      </c>
      <c r="Y80" s="744">
        <v>15</v>
      </c>
      <c r="Z80" s="744">
        <v>8</v>
      </c>
      <c r="AA80" s="744">
        <v>39</v>
      </c>
      <c r="AB80" s="744">
        <v>19</v>
      </c>
      <c r="AC80" s="744">
        <v>18</v>
      </c>
      <c r="AD80" s="744">
        <v>542</v>
      </c>
      <c r="AE80" s="744">
        <v>23</v>
      </c>
      <c r="AF80" s="744">
        <v>3</v>
      </c>
      <c r="AG80" s="744">
        <v>2</v>
      </c>
      <c r="AH80" s="744">
        <v>4</v>
      </c>
      <c r="AI80" s="744">
        <v>225</v>
      </c>
      <c r="AJ80" s="744">
        <v>1</v>
      </c>
      <c r="AK80" s="744">
        <v>29</v>
      </c>
      <c r="AL80" s="744">
        <v>156</v>
      </c>
      <c r="AM80" s="744">
        <v>15</v>
      </c>
      <c r="AN80" s="744">
        <v>11</v>
      </c>
      <c r="AO80" s="744">
        <v>18</v>
      </c>
      <c r="AP80" s="744">
        <v>3</v>
      </c>
      <c r="AQ80" s="744">
        <v>7</v>
      </c>
      <c r="AR80" s="744">
        <v>53</v>
      </c>
      <c r="AS80" s="744">
        <v>25</v>
      </c>
      <c r="AT80" s="744">
        <v>10</v>
      </c>
      <c r="AU80" s="744">
        <v>22</v>
      </c>
      <c r="AV80" s="744">
        <v>4</v>
      </c>
      <c r="AW80" s="744">
        <v>15</v>
      </c>
      <c r="AX80" s="744">
        <v>22</v>
      </c>
      <c r="AY80" s="744">
        <v>35</v>
      </c>
      <c r="AZ80" s="744">
        <v>1</v>
      </c>
      <c r="BA80" s="744">
        <v>1</v>
      </c>
      <c r="BB80" s="744">
        <v>1</v>
      </c>
      <c r="BC80" s="744">
        <v>26</v>
      </c>
      <c r="BD80" s="744">
        <v>1</v>
      </c>
      <c r="BE80" s="744">
        <v>15</v>
      </c>
      <c r="BF80" s="744">
        <v>66</v>
      </c>
      <c r="BG80" s="744">
        <v>21</v>
      </c>
      <c r="BH80" s="744">
        <v>6</v>
      </c>
      <c r="BI80" s="744">
        <v>16</v>
      </c>
      <c r="BJ80" s="744">
        <v>25</v>
      </c>
      <c r="BK80" s="744">
        <v>1041</v>
      </c>
      <c r="BL80" s="744">
        <v>136</v>
      </c>
      <c r="BM80" s="744">
        <v>1256</v>
      </c>
      <c r="BN80" s="744">
        <v>408</v>
      </c>
      <c r="BO80" s="744">
        <v>223</v>
      </c>
      <c r="BP80" s="744">
        <v>89</v>
      </c>
      <c r="BQ80" s="744">
        <v>36</v>
      </c>
      <c r="BR80" s="744">
        <v>31</v>
      </c>
      <c r="BS80" s="744">
        <v>383</v>
      </c>
      <c r="BT80" s="744">
        <v>52</v>
      </c>
      <c r="BU80" s="744">
        <v>23</v>
      </c>
      <c r="BV80" s="744">
        <v>25</v>
      </c>
      <c r="BW80" s="744">
        <v>8</v>
      </c>
      <c r="BX80" s="744">
        <v>540</v>
      </c>
      <c r="BY80" s="744">
        <v>368</v>
      </c>
      <c r="BZ80" s="744">
        <v>127</v>
      </c>
      <c r="CA80" s="744">
        <v>313</v>
      </c>
      <c r="CB80" s="744">
        <v>62</v>
      </c>
      <c r="CC80" s="744">
        <v>20</v>
      </c>
      <c r="CD80" s="744">
        <v>40</v>
      </c>
      <c r="CE80" s="744">
        <v>326</v>
      </c>
      <c r="CF80" s="744">
        <v>24</v>
      </c>
      <c r="CG80" s="744">
        <v>8</v>
      </c>
      <c r="CH80" s="744">
        <v>89</v>
      </c>
      <c r="CI80" s="744">
        <v>1</v>
      </c>
      <c r="CJ80" s="744">
        <v>111</v>
      </c>
      <c r="CK80" s="744">
        <v>430</v>
      </c>
      <c r="CL80" s="744">
        <v>188</v>
      </c>
      <c r="CM80" s="744">
        <v>44</v>
      </c>
      <c r="CN80" s="744">
        <v>626</v>
      </c>
      <c r="CO80" s="744">
        <v>14</v>
      </c>
      <c r="CP80" s="744">
        <v>96</v>
      </c>
      <c r="CQ80" s="744">
        <v>46</v>
      </c>
      <c r="CR80" s="744">
        <v>95</v>
      </c>
      <c r="CS80" s="744">
        <v>30</v>
      </c>
      <c r="CT80" s="744">
        <v>92</v>
      </c>
      <c r="CU80" s="744">
        <v>370</v>
      </c>
      <c r="CV80" s="744">
        <v>199</v>
      </c>
      <c r="CW80" s="744">
        <v>180</v>
      </c>
      <c r="CX80" s="744">
        <v>390</v>
      </c>
      <c r="CY80" s="744">
        <v>27</v>
      </c>
      <c r="CZ80" s="744">
        <v>66</v>
      </c>
      <c r="DA80" s="744">
        <v>54</v>
      </c>
      <c r="DB80" s="744">
        <v>76</v>
      </c>
      <c r="DC80" s="744">
        <v>319</v>
      </c>
      <c r="DD80" s="744" t="s">
        <v>569</v>
      </c>
      <c r="DE80" s="744" t="s">
        <v>569</v>
      </c>
      <c r="DF80" s="744" t="s">
        <v>569</v>
      </c>
      <c r="DG80" s="744" t="s">
        <v>569</v>
      </c>
      <c r="DH80" s="744" t="s">
        <v>569</v>
      </c>
      <c r="DI80" s="744" t="s">
        <v>569</v>
      </c>
      <c r="DJ80" s="744" t="s">
        <v>569</v>
      </c>
      <c r="DK80" s="744" t="s">
        <v>569</v>
      </c>
      <c r="DL80" s="744" t="s">
        <v>569</v>
      </c>
      <c r="DM80" s="744" t="s">
        <v>569</v>
      </c>
      <c r="DN80" s="744" t="s">
        <v>569</v>
      </c>
      <c r="DO80" s="744" t="s">
        <v>569</v>
      </c>
      <c r="DP80" s="744" t="s">
        <v>569</v>
      </c>
      <c r="DQ80" s="744" t="s">
        <v>569</v>
      </c>
      <c r="DR80" s="744" t="s">
        <v>569</v>
      </c>
      <c r="DS80" s="744" t="s">
        <v>569</v>
      </c>
      <c r="DT80" s="745">
        <v>14349</v>
      </c>
      <c r="DU80" s="744">
        <v>158</v>
      </c>
      <c r="DV80" s="744">
        <v>6349</v>
      </c>
      <c r="DW80" s="744">
        <v>3</v>
      </c>
      <c r="DX80" s="744">
        <v>0</v>
      </c>
      <c r="DY80" s="744">
        <v>101</v>
      </c>
      <c r="DZ80" s="744">
        <v>616</v>
      </c>
      <c r="EA80" s="744">
        <v>179</v>
      </c>
      <c r="EB80" s="744">
        <v>0</v>
      </c>
      <c r="EC80" s="743">
        <v>7406</v>
      </c>
      <c r="ED80" s="745">
        <v>21755</v>
      </c>
      <c r="EE80" s="744">
        <v>199</v>
      </c>
      <c r="EF80" s="744">
        <v>1603</v>
      </c>
      <c r="EG80" s="744">
        <v>1802</v>
      </c>
      <c r="EH80" s="745">
        <v>9208</v>
      </c>
      <c r="EI80" s="745">
        <v>23557</v>
      </c>
      <c r="EJ80" s="744">
        <v>0</v>
      </c>
      <c r="EK80" s="744">
        <v>-6326</v>
      </c>
      <c r="EL80" s="744">
        <v>0</v>
      </c>
      <c r="EM80" s="744">
        <v>-6326</v>
      </c>
      <c r="EN80" s="745">
        <v>2882</v>
      </c>
      <c r="EO80" s="745">
        <v>17231</v>
      </c>
    </row>
    <row r="81" spans="2:145" x14ac:dyDescent="0.25">
      <c r="B81" s="758" t="s">
        <v>123</v>
      </c>
      <c r="C81" s="759" t="str">
        <v>倉庫</v>
      </c>
      <c r="D81" s="743">
        <v>1137</v>
      </c>
      <c r="E81" s="744">
        <v>343</v>
      </c>
      <c r="F81" s="744">
        <v>1945</v>
      </c>
      <c r="G81" s="744">
        <v>160</v>
      </c>
      <c r="H81" s="744">
        <v>51</v>
      </c>
      <c r="I81" s="744">
        <v>834</v>
      </c>
      <c r="J81" s="744">
        <v>28</v>
      </c>
      <c r="K81" s="744">
        <v>18</v>
      </c>
      <c r="L81" s="744">
        <v>607</v>
      </c>
      <c r="M81" s="744">
        <v>4564</v>
      </c>
      <c r="N81" s="744">
        <v>2292</v>
      </c>
      <c r="O81" s="744">
        <v>2704</v>
      </c>
      <c r="P81" s="744">
        <v>351</v>
      </c>
      <c r="Q81" s="744">
        <v>3179</v>
      </c>
      <c r="R81" s="744">
        <v>5</v>
      </c>
      <c r="S81" s="744">
        <v>54</v>
      </c>
      <c r="T81" s="744">
        <v>227</v>
      </c>
      <c r="U81" s="744">
        <v>77</v>
      </c>
      <c r="V81" s="744">
        <v>1421</v>
      </c>
      <c r="W81" s="744">
        <v>278</v>
      </c>
      <c r="X81" s="744">
        <v>258</v>
      </c>
      <c r="Y81" s="744">
        <v>155</v>
      </c>
      <c r="Z81" s="744">
        <v>64</v>
      </c>
      <c r="AA81" s="744">
        <v>79</v>
      </c>
      <c r="AB81" s="744">
        <v>74</v>
      </c>
      <c r="AC81" s="744">
        <v>62</v>
      </c>
      <c r="AD81" s="744">
        <v>15765</v>
      </c>
      <c r="AE81" s="744">
        <v>136</v>
      </c>
      <c r="AF81" s="744">
        <v>12</v>
      </c>
      <c r="AG81" s="744">
        <v>22</v>
      </c>
      <c r="AH81" s="744">
        <v>17</v>
      </c>
      <c r="AI81" s="744">
        <v>678</v>
      </c>
      <c r="AJ81" s="744">
        <v>15</v>
      </c>
      <c r="AK81" s="744">
        <v>129</v>
      </c>
      <c r="AL81" s="744">
        <v>515</v>
      </c>
      <c r="AM81" s="744">
        <v>84</v>
      </c>
      <c r="AN81" s="744">
        <v>64</v>
      </c>
      <c r="AO81" s="744">
        <v>76</v>
      </c>
      <c r="AP81" s="744">
        <v>31</v>
      </c>
      <c r="AQ81" s="744">
        <v>100</v>
      </c>
      <c r="AR81" s="744">
        <v>236</v>
      </c>
      <c r="AS81" s="744">
        <v>136</v>
      </c>
      <c r="AT81" s="744">
        <v>44</v>
      </c>
      <c r="AU81" s="744">
        <v>96</v>
      </c>
      <c r="AV81" s="744">
        <v>19</v>
      </c>
      <c r="AW81" s="744">
        <v>72</v>
      </c>
      <c r="AX81" s="744">
        <v>114</v>
      </c>
      <c r="AY81" s="744">
        <v>207</v>
      </c>
      <c r="AZ81" s="744">
        <v>5</v>
      </c>
      <c r="BA81" s="744">
        <v>2</v>
      </c>
      <c r="BB81" s="744">
        <v>5</v>
      </c>
      <c r="BC81" s="744">
        <v>123</v>
      </c>
      <c r="BD81" s="744">
        <v>4</v>
      </c>
      <c r="BE81" s="744">
        <v>44</v>
      </c>
      <c r="BF81" s="744">
        <v>248</v>
      </c>
      <c r="BG81" s="744">
        <v>79</v>
      </c>
      <c r="BH81" s="744">
        <v>27</v>
      </c>
      <c r="BI81" s="744">
        <v>67</v>
      </c>
      <c r="BJ81" s="744">
        <v>935</v>
      </c>
      <c r="BK81" s="744">
        <v>3399</v>
      </c>
      <c r="BL81" s="744">
        <v>1099</v>
      </c>
      <c r="BM81" s="744">
        <v>2313</v>
      </c>
      <c r="BN81" s="744">
        <v>1687</v>
      </c>
      <c r="BO81" s="744">
        <v>1074</v>
      </c>
      <c r="BP81" s="744">
        <v>527</v>
      </c>
      <c r="BQ81" s="744">
        <v>126</v>
      </c>
      <c r="BR81" s="744">
        <v>38</v>
      </c>
      <c r="BS81" s="744">
        <v>1470</v>
      </c>
      <c r="BT81" s="744">
        <v>472</v>
      </c>
      <c r="BU81" s="744">
        <v>155</v>
      </c>
      <c r="BV81" s="744">
        <v>183</v>
      </c>
      <c r="BW81" s="744">
        <v>19</v>
      </c>
      <c r="BX81" s="744">
        <v>56</v>
      </c>
      <c r="BY81" s="744">
        <v>180</v>
      </c>
      <c r="BZ81" s="744">
        <v>117</v>
      </c>
      <c r="CA81" s="744">
        <v>256</v>
      </c>
      <c r="CB81" s="744">
        <v>9</v>
      </c>
      <c r="CC81" s="744">
        <v>32</v>
      </c>
      <c r="CD81" s="744">
        <v>82</v>
      </c>
      <c r="CE81" s="744">
        <v>12</v>
      </c>
      <c r="CF81" s="744">
        <v>218</v>
      </c>
      <c r="CG81" s="744">
        <v>117</v>
      </c>
      <c r="CH81" s="744">
        <v>403</v>
      </c>
      <c r="CI81" s="744">
        <v>5</v>
      </c>
      <c r="CJ81" s="744">
        <v>428</v>
      </c>
      <c r="CK81" s="744">
        <v>24421</v>
      </c>
      <c r="CL81" s="744">
        <v>1074</v>
      </c>
      <c r="CM81" s="744">
        <v>247</v>
      </c>
      <c r="CN81" s="744">
        <v>1317</v>
      </c>
      <c r="CO81" s="744">
        <v>59</v>
      </c>
      <c r="CP81" s="744">
        <v>231</v>
      </c>
      <c r="CQ81" s="744">
        <v>160</v>
      </c>
      <c r="CR81" s="744">
        <v>358</v>
      </c>
      <c r="CS81" s="744">
        <v>102</v>
      </c>
      <c r="CT81" s="744">
        <v>54</v>
      </c>
      <c r="CU81" s="744">
        <v>897</v>
      </c>
      <c r="CV81" s="744">
        <v>514</v>
      </c>
      <c r="CW81" s="744">
        <v>269</v>
      </c>
      <c r="CX81" s="744">
        <v>1579</v>
      </c>
      <c r="CY81" s="744">
        <v>73</v>
      </c>
      <c r="CZ81" s="744">
        <v>227</v>
      </c>
      <c r="DA81" s="744">
        <v>149</v>
      </c>
      <c r="DB81" s="744">
        <v>212</v>
      </c>
      <c r="DC81" s="744">
        <v>74</v>
      </c>
      <c r="DD81" s="744" t="s">
        <v>569</v>
      </c>
      <c r="DE81" s="744" t="s">
        <v>569</v>
      </c>
      <c r="DF81" s="744" t="s">
        <v>569</v>
      </c>
      <c r="DG81" s="744" t="s">
        <v>569</v>
      </c>
      <c r="DH81" s="744" t="s">
        <v>569</v>
      </c>
      <c r="DI81" s="744" t="s">
        <v>569</v>
      </c>
      <c r="DJ81" s="744" t="s">
        <v>569</v>
      </c>
      <c r="DK81" s="744" t="s">
        <v>569</v>
      </c>
      <c r="DL81" s="744" t="s">
        <v>569</v>
      </c>
      <c r="DM81" s="744" t="s">
        <v>569</v>
      </c>
      <c r="DN81" s="744" t="s">
        <v>569</v>
      </c>
      <c r="DO81" s="744" t="s">
        <v>569</v>
      </c>
      <c r="DP81" s="744" t="s">
        <v>569</v>
      </c>
      <c r="DQ81" s="744" t="s">
        <v>569</v>
      </c>
      <c r="DR81" s="744" t="s">
        <v>569</v>
      </c>
      <c r="DS81" s="744" t="s">
        <v>569</v>
      </c>
      <c r="DT81" s="745">
        <v>87568</v>
      </c>
      <c r="DU81" s="744">
        <v>292</v>
      </c>
      <c r="DV81" s="744">
        <v>8924</v>
      </c>
      <c r="DW81" s="744">
        <v>27</v>
      </c>
      <c r="DX81" s="744">
        <v>0</v>
      </c>
      <c r="DY81" s="744">
        <v>102</v>
      </c>
      <c r="DZ81" s="744">
        <v>758</v>
      </c>
      <c r="EA81" s="744">
        <v>642</v>
      </c>
      <c r="EB81" s="744">
        <v>0</v>
      </c>
      <c r="EC81" s="743">
        <v>10745</v>
      </c>
      <c r="ED81" s="745">
        <v>98313</v>
      </c>
      <c r="EE81" s="744">
        <v>882</v>
      </c>
      <c r="EF81" s="744">
        <v>35775</v>
      </c>
      <c r="EG81" s="744">
        <v>36657</v>
      </c>
      <c r="EH81" s="745">
        <v>47402</v>
      </c>
      <c r="EI81" s="745">
        <v>134970</v>
      </c>
      <c r="EJ81" s="744">
        <v>0</v>
      </c>
      <c r="EK81" s="744">
        <v>-10042</v>
      </c>
      <c r="EL81" s="744">
        <v>0</v>
      </c>
      <c r="EM81" s="744">
        <v>-10042</v>
      </c>
      <c r="EN81" s="745">
        <v>37360</v>
      </c>
      <c r="EO81" s="745">
        <v>124928</v>
      </c>
    </row>
    <row r="82" spans="2:145" x14ac:dyDescent="0.25">
      <c r="B82" s="758" t="s">
        <v>125</v>
      </c>
      <c r="C82" s="759" t="str">
        <v>運輸附帯サービス</v>
      </c>
      <c r="D82" s="743">
        <v>474</v>
      </c>
      <c r="E82" s="744">
        <v>316</v>
      </c>
      <c r="F82" s="744">
        <v>86</v>
      </c>
      <c r="G82" s="744">
        <v>23</v>
      </c>
      <c r="H82" s="744">
        <v>82</v>
      </c>
      <c r="I82" s="744">
        <v>649</v>
      </c>
      <c r="J82" s="744">
        <v>537</v>
      </c>
      <c r="K82" s="744">
        <v>175</v>
      </c>
      <c r="L82" s="744">
        <v>529</v>
      </c>
      <c r="M82" s="744">
        <v>149</v>
      </c>
      <c r="N82" s="744">
        <v>65</v>
      </c>
      <c r="O82" s="744">
        <v>500</v>
      </c>
      <c r="P82" s="744">
        <v>86</v>
      </c>
      <c r="Q82" s="744">
        <v>72</v>
      </c>
      <c r="R82" s="744">
        <v>3</v>
      </c>
      <c r="S82" s="744">
        <v>18</v>
      </c>
      <c r="T82" s="744">
        <v>96</v>
      </c>
      <c r="U82" s="744">
        <v>39</v>
      </c>
      <c r="V82" s="744">
        <v>488</v>
      </c>
      <c r="W82" s="744">
        <v>22</v>
      </c>
      <c r="X82" s="744">
        <v>141</v>
      </c>
      <c r="Y82" s="744">
        <v>42</v>
      </c>
      <c r="Z82" s="744">
        <v>19</v>
      </c>
      <c r="AA82" s="744">
        <v>62</v>
      </c>
      <c r="AB82" s="744">
        <v>15</v>
      </c>
      <c r="AC82" s="744">
        <v>39</v>
      </c>
      <c r="AD82" s="744">
        <v>46</v>
      </c>
      <c r="AE82" s="744">
        <v>17</v>
      </c>
      <c r="AF82" s="744">
        <v>4</v>
      </c>
      <c r="AG82" s="744">
        <v>4</v>
      </c>
      <c r="AH82" s="744">
        <v>10</v>
      </c>
      <c r="AI82" s="744">
        <v>265</v>
      </c>
      <c r="AJ82" s="744">
        <v>3</v>
      </c>
      <c r="AK82" s="744">
        <v>11</v>
      </c>
      <c r="AL82" s="744">
        <v>89</v>
      </c>
      <c r="AM82" s="744">
        <v>120</v>
      </c>
      <c r="AN82" s="744">
        <v>15</v>
      </c>
      <c r="AO82" s="744">
        <v>12</v>
      </c>
      <c r="AP82" s="744">
        <v>9</v>
      </c>
      <c r="AQ82" s="744">
        <v>15</v>
      </c>
      <c r="AR82" s="744">
        <v>142</v>
      </c>
      <c r="AS82" s="744">
        <v>77</v>
      </c>
      <c r="AT82" s="744">
        <v>21</v>
      </c>
      <c r="AU82" s="744">
        <v>56</v>
      </c>
      <c r="AV82" s="744">
        <v>5</v>
      </c>
      <c r="AW82" s="744">
        <v>33</v>
      </c>
      <c r="AX82" s="744">
        <v>20</v>
      </c>
      <c r="AY82" s="744">
        <v>61</v>
      </c>
      <c r="AZ82" s="744">
        <v>1</v>
      </c>
      <c r="BA82" s="744">
        <v>0</v>
      </c>
      <c r="BB82" s="744">
        <v>2</v>
      </c>
      <c r="BC82" s="744">
        <v>5</v>
      </c>
      <c r="BD82" s="744">
        <v>2</v>
      </c>
      <c r="BE82" s="744">
        <v>6</v>
      </c>
      <c r="BF82" s="744">
        <v>125</v>
      </c>
      <c r="BG82" s="744">
        <v>4</v>
      </c>
      <c r="BH82" s="744">
        <v>4</v>
      </c>
      <c r="BI82" s="744">
        <v>122</v>
      </c>
      <c r="BJ82" s="744">
        <v>23</v>
      </c>
      <c r="BK82" s="744">
        <v>2115</v>
      </c>
      <c r="BL82" s="744">
        <v>358</v>
      </c>
      <c r="BM82" s="744">
        <v>2089</v>
      </c>
      <c r="BN82" s="744">
        <v>305</v>
      </c>
      <c r="BO82" s="744">
        <v>346</v>
      </c>
      <c r="BP82" s="744">
        <v>46</v>
      </c>
      <c r="BQ82" s="744">
        <v>195</v>
      </c>
      <c r="BR82" s="744">
        <v>40</v>
      </c>
      <c r="BS82" s="744">
        <v>12859</v>
      </c>
      <c r="BT82" s="744">
        <v>811</v>
      </c>
      <c r="BU82" s="744">
        <v>149</v>
      </c>
      <c r="BV82" s="744">
        <v>287</v>
      </c>
      <c r="BW82" s="744">
        <v>285</v>
      </c>
      <c r="BX82" s="744">
        <v>1677</v>
      </c>
      <c r="BY82" s="744">
        <v>18320</v>
      </c>
      <c r="BZ82" s="744">
        <v>13696</v>
      </c>
      <c r="CA82" s="744">
        <v>102541</v>
      </c>
      <c r="CB82" s="744">
        <v>207</v>
      </c>
      <c r="CC82" s="744">
        <v>191</v>
      </c>
      <c r="CD82" s="744">
        <v>1243</v>
      </c>
      <c r="CE82" s="744">
        <v>42</v>
      </c>
      <c r="CF82" s="744">
        <v>505</v>
      </c>
      <c r="CG82" s="744">
        <v>81</v>
      </c>
      <c r="CH82" s="744">
        <v>275</v>
      </c>
      <c r="CI82" s="744">
        <v>8</v>
      </c>
      <c r="CJ82" s="744">
        <v>385</v>
      </c>
      <c r="CK82" s="744">
        <v>2494</v>
      </c>
      <c r="CL82" s="744">
        <v>807</v>
      </c>
      <c r="CM82" s="744">
        <v>197</v>
      </c>
      <c r="CN82" s="744">
        <v>986</v>
      </c>
      <c r="CO82" s="744">
        <v>30</v>
      </c>
      <c r="CP82" s="744">
        <v>146</v>
      </c>
      <c r="CQ82" s="744">
        <v>318</v>
      </c>
      <c r="CR82" s="744">
        <v>133</v>
      </c>
      <c r="CS82" s="744">
        <v>1537</v>
      </c>
      <c r="CT82" s="744">
        <v>63</v>
      </c>
      <c r="CU82" s="744">
        <v>118</v>
      </c>
      <c r="CV82" s="744">
        <v>745</v>
      </c>
      <c r="CW82" s="744">
        <v>5411</v>
      </c>
      <c r="CX82" s="744">
        <v>2110</v>
      </c>
      <c r="CY82" s="744">
        <v>186</v>
      </c>
      <c r="CZ82" s="744">
        <v>1224</v>
      </c>
      <c r="DA82" s="744">
        <v>371</v>
      </c>
      <c r="DB82" s="744">
        <v>0</v>
      </c>
      <c r="DC82" s="744">
        <v>1633</v>
      </c>
      <c r="DD82" s="744" t="s">
        <v>569</v>
      </c>
      <c r="DE82" s="744" t="s">
        <v>569</v>
      </c>
      <c r="DF82" s="744" t="s">
        <v>569</v>
      </c>
      <c r="DG82" s="744" t="s">
        <v>569</v>
      </c>
      <c r="DH82" s="744" t="s">
        <v>569</v>
      </c>
      <c r="DI82" s="744" t="s">
        <v>569</v>
      </c>
      <c r="DJ82" s="744" t="s">
        <v>569</v>
      </c>
      <c r="DK82" s="744" t="s">
        <v>569</v>
      </c>
      <c r="DL82" s="744" t="s">
        <v>569</v>
      </c>
      <c r="DM82" s="744" t="s">
        <v>569</v>
      </c>
      <c r="DN82" s="744" t="s">
        <v>569</v>
      </c>
      <c r="DO82" s="744" t="s">
        <v>569</v>
      </c>
      <c r="DP82" s="744" t="s">
        <v>569</v>
      </c>
      <c r="DQ82" s="744" t="s">
        <v>569</v>
      </c>
      <c r="DR82" s="744" t="s">
        <v>569</v>
      </c>
      <c r="DS82" s="744" t="s">
        <v>569</v>
      </c>
      <c r="DT82" s="745">
        <v>183621</v>
      </c>
      <c r="DU82" s="744">
        <v>117</v>
      </c>
      <c r="DV82" s="744">
        <v>58252</v>
      </c>
      <c r="DW82" s="744">
        <v>-8359</v>
      </c>
      <c r="DX82" s="744">
        <v>296</v>
      </c>
      <c r="DY82" s="744">
        <v>0</v>
      </c>
      <c r="DZ82" s="744">
        <v>0</v>
      </c>
      <c r="EA82" s="744">
        <v>0</v>
      </c>
      <c r="EB82" s="744">
        <v>0</v>
      </c>
      <c r="EC82" s="743">
        <v>50306</v>
      </c>
      <c r="ED82" s="745">
        <v>233927</v>
      </c>
      <c r="EE82" s="744">
        <v>29898</v>
      </c>
      <c r="EF82" s="744">
        <v>23871</v>
      </c>
      <c r="EG82" s="744">
        <v>53769</v>
      </c>
      <c r="EH82" s="745">
        <v>104075</v>
      </c>
      <c r="EI82" s="745">
        <v>287696</v>
      </c>
      <c r="EJ82" s="744">
        <v>-6358</v>
      </c>
      <c r="EK82" s="744">
        <v>-70644</v>
      </c>
      <c r="EL82" s="744">
        <v>0</v>
      </c>
      <c r="EM82" s="744">
        <v>-77002</v>
      </c>
      <c r="EN82" s="745">
        <v>27073</v>
      </c>
      <c r="EO82" s="745">
        <v>210694</v>
      </c>
    </row>
    <row r="83" spans="2:145" x14ac:dyDescent="0.25">
      <c r="B83" s="758" t="s">
        <v>127</v>
      </c>
      <c r="C83" s="759" t="str">
        <v>郵便・信書便</v>
      </c>
      <c r="D83" s="743">
        <v>47</v>
      </c>
      <c r="E83" s="744">
        <v>18</v>
      </c>
      <c r="F83" s="744">
        <v>53</v>
      </c>
      <c r="G83" s="744">
        <v>24</v>
      </c>
      <c r="H83" s="744">
        <v>24</v>
      </c>
      <c r="I83" s="744">
        <v>97</v>
      </c>
      <c r="J83" s="744">
        <v>29</v>
      </c>
      <c r="K83" s="744">
        <v>144</v>
      </c>
      <c r="L83" s="744">
        <v>98</v>
      </c>
      <c r="M83" s="744">
        <v>39</v>
      </c>
      <c r="N83" s="744">
        <v>2</v>
      </c>
      <c r="O83" s="744">
        <v>119</v>
      </c>
      <c r="P83" s="744">
        <v>32</v>
      </c>
      <c r="Q83" s="744">
        <v>7</v>
      </c>
      <c r="R83" s="744">
        <v>1</v>
      </c>
      <c r="S83" s="744">
        <v>37</v>
      </c>
      <c r="T83" s="744">
        <v>20</v>
      </c>
      <c r="U83" s="744">
        <v>21</v>
      </c>
      <c r="V83" s="744">
        <v>87</v>
      </c>
      <c r="W83" s="744">
        <v>13</v>
      </c>
      <c r="X83" s="744">
        <v>27</v>
      </c>
      <c r="Y83" s="744">
        <v>7</v>
      </c>
      <c r="Z83" s="744">
        <v>3</v>
      </c>
      <c r="AA83" s="744">
        <v>5</v>
      </c>
      <c r="AB83" s="744">
        <v>35</v>
      </c>
      <c r="AC83" s="744">
        <v>7</v>
      </c>
      <c r="AD83" s="744">
        <v>40</v>
      </c>
      <c r="AE83" s="744">
        <v>12</v>
      </c>
      <c r="AF83" s="744">
        <v>1</v>
      </c>
      <c r="AG83" s="744">
        <v>1</v>
      </c>
      <c r="AH83" s="744">
        <v>0</v>
      </c>
      <c r="AI83" s="744">
        <v>34</v>
      </c>
      <c r="AJ83" s="744">
        <v>1</v>
      </c>
      <c r="AK83" s="744">
        <v>2</v>
      </c>
      <c r="AL83" s="744">
        <v>17</v>
      </c>
      <c r="AM83" s="744">
        <v>9</v>
      </c>
      <c r="AN83" s="744">
        <v>7</v>
      </c>
      <c r="AO83" s="744">
        <v>2</v>
      </c>
      <c r="AP83" s="744">
        <v>1</v>
      </c>
      <c r="AQ83" s="744">
        <v>2</v>
      </c>
      <c r="AR83" s="744">
        <v>76</v>
      </c>
      <c r="AS83" s="744">
        <v>34</v>
      </c>
      <c r="AT83" s="744">
        <v>7</v>
      </c>
      <c r="AU83" s="744">
        <v>27</v>
      </c>
      <c r="AV83" s="744">
        <v>3</v>
      </c>
      <c r="AW83" s="744">
        <v>3</v>
      </c>
      <c r="AX83" s="744">
        <v>9</v>
      </c>
      <c r="AY83" s="744">
        <v>18</v>
      </c>
      <c r="AZ83" s="744">
        <v>0</v>
      </c>
      <c r="BA83" s="744">
        <v>0</v>
      </c>
      <c r="BB83" s="744">
        <v>0</v>
      </c>
      <c r="BC83" s="744">
        <v>9</v>
      </c>
      <c r="BD83" s="744">
        <v>0</v>
      </c>
      <c r="BE83" s="744">
        <v>1</v>
      </c>
      <c r="BF83" s="744">
        <v>19</v>
      </c>
      <c r="BG83" s="744">
        <v>8</v>
      </c>
      <c r="BH83" s="744">
        <v>26</v>
      </c>
      <c r="BI83" s="744">
        <v>7</v>
      </c>
      <c r="BJ83" s="744">
        <v>33</v>
      </c>
      <c r="BK83" s="744">
        <v>303</v>
      </c>
      <c r="BL83" s="744">
        <v>372</v>
      </c>
      <c r="BM83" s="744">
        <v>536</v>
      </c>
      <c r="BN83" s="744">
        <v>168</v>
      </c>
      <c r="BO83" s="744">
        <v>1907</v>
      </c>
      <c r="BP83" s="744">
        <v>310</v>
      </c>
      <c r="BQ83" s="744">
        <v>395</v>
      </c>
      <c r="BR83" s="744">
        <v>141</v>
      </c>
      <c r="BS83" s="744">
        <v>6705</v>
      </c>
      <c r="BT83" s="744">
        <v>9563</v>
      </c>
      <c r="BU83" s="744">
        <v>255</v>
      </c>
      <c r="BV83" s="744">
        <v>546</v>
      </c>
      <c r="BW83" s="744">
        <v>0</v>
      </c>
      <c r="BX83" s="744">
        <v>230</v>
      </c>
      <c r="BY83" s="744">
        <v>372</v>
      </c>
      <c r="BZ83" s="744">
        <v>192</v>
      </c>
      <c r="CA83" s="744">
        <v>164</v>
      </c>
      <c r="CB83" s="744">
        <v>28</v>
      </c>
      <c r="CC83" s="744">
        <v>119</v>
      </c>
      <c r="CD83" s="744">
        <v>201</v>
      </c>
      <c r="CE83" s="744">
        <v>0</v>
      </c>
      <c r="CF83" s="744">
        <v>5944</v>
      </c>
      <c r="CG83" s="744">
        <v>354</v>
      </c>
      <c r="CH83" s="744">
        <v>41</v>
      </c>
      <c r="CI83" s="744">
        <v>111</v>
      </c>
      <c r="CJ83" s="744">
        <v>1026</v>
      </c>
      <c r="CK83" s="744">
        <v>15156</v>
      </c>
      <c r="CL83" s="744">
        <v>1622</v>
      </c>
      <c r="CM83" s="744">
        <v>722</v>
      </c>
      <c r="CN83" s="744">
        <v>950</v>
      </c>
      <c r="CO83" s="744">
        <v>300</v>
      </c>
      <c r="CP83" s="744">
        <v>2154</v>
      </c>
      <c r="CQ83" s="744">
        <v>232</v>
      </c>
      <c r="CR83" s="744">
        <v>1165</v>
      </c>
      <c r="CS83" s="744">
        <v>349</v>
      </c>
      <c r="CT83" s="744">
        <v>24</v>
      </c>
      <c r="CU83" s="744">
        <v>347</v>
      </c>
      <c r="CV83" s="744">
        <v>1358</v>
      </c>
      <c r="CW83" s="744">
        <v>241</v>
      </c>
      <c r="CX83" s="744">
        <v>1149</v>
      </c>
      <c r="CY83" s="744">
        <v>249</v>
      </c>
      <c r="CZ83" s="744">
        <v>360</v>
      </c>
      <c r="DA83" s="744">
        <v>534</v>
      </c>
      <c r="DB83" s="744">
        <v>0</v>
      </c>
      <c r="DC83" s="744">
        <v>76</v>
      </c>
      <c r="DD83" s="744" t="s">
        <v>569</v>
      </c>
      <c r="DE83" s="744" t="s">
        <v>569</v>
      </c>
      <c r="DF83" s="744" t="s">
        <v>569</v>
      </c>
      <c r="DG83" s="744" t="s">
        <v>569</v>
      </c>
      <c r="DH83" s="744" t="s">
        <v>569</v>
      </c>
      <c r="DI83" s="744" t="s">
        <v>569</v>
      </c>
      <c r="DJ83" s="744" t="s">
        <v>569</v>
      </c>
      <c r="DK83" s="744" t="s">
        <v>569</v>
      </c>
      <c r="DL83" s="744" t="s">
        <v>569</v>
      </c>
      <c r="DM83" s="744" t="s">
        <v>569</v>
      </c>
      <c r="DN83" s="744" t="s">
        <v>569</v>
      </c>
      <c r="DO83" s="744" t="s">
        <v>569</v>
      </c>
      <c r="DP83" s="744" t="s">
        <v>569</v>
      </c>
      <c r="DQ83" s="744" t="s">
        <v>569</v>
      </c>
      <c r="DR83" s="744" t="s">
        <v>569</v>
      </c>
      <c r="DS83" s="744" t="s">
        <v>569</v>
      </c>
      <c r="DT83" s="745">
        <v>58376</v>
      </c>
      <c r="DU83" s="744">
        <v>381</v>
      </c>
      <c r="DV83" s="744">
        <v>14493</v>
      </c>
      <c r="DW83" s="744">
        <v>0</v>
      </c>
      <c r="DX83" s="744">
        <v>0</v>
      </c>
      <c r="DY83" s="744">
        <v>0</v>
      </c>
      <c r="DZ83" s="744">
        <v>0</v>
      </c>
      <c r="EA83" s="744">
        <v>0</v>
      </c>
      <c r="EB83" s="744">
        <v>0</v>
      </c>
      <c r="EC83" s="743">
        <v>14874</v>
      </c>
      <c r="ED83" s="745">
        <v>73250</v>
      </c>
      <c r="EE83" s="744">
        <v>441</v>
      </c>
      <c r="EF83" s="744">
        <v>7086</v>
      </c>
      <c r="EG83" s="744">
        <v>7527</v>
      </c>
      <c r="EH83" s="745">
        <v>22401</v>
      </c>
      <c r="EI83" s="745">
        <v>80777</v>
      </c>
      <c r="EJ83" s="744">
        <v>-203</v>
      </c>
      <c r="EK83" s="744">
        <v>-7588</v>
      </c>
      <c r="EL83" s="744">
        <v>0</v>
      </c>
      <c r="EM83" s="744">
        <v>-7791</v>
      </c>
      <c r="EN83" s="745">
        <v>14610</v>
      </c>
      <c r="EO83" s="745">
        <v>72986</v>
      </c>
    </row>
    <row r="84" spans="2:145" x14ac:dyDescent="0.25">
      <c r="B84" s="758" t="s">
        <v>129</v>
      </c>
      <c r="C84" s="760" t="str">
        <v>通信</v>
      </c>
      <c r="D84" s="746">
        <v>54</v>
      </c>
      <c r="E84" s="747">
        <v>64</v>
      </c>
      <c r="F84" s="747">
        <v>67</v>
      </c>
      <c r="G84" s="747">
        <v>195</v>
      </c>
      <c r="H84" s="747">
        <v>77</v>
      </c>
      <c r="I84" s="747">
        <v>1023</v>
      </c>
      <c r="J84" s="747">
        <v>71</v>
      </c>
      <c r="K84" s="747">
        <v>783</v>
      </c>
      <c r="L84" s="747">
        <v>417</v>
      </c>
      <c r="M84" s="747">
        <v>527</v>
      </c>
      <c r="N84" s="747">
        <v>25</v>
      </c>
      <c r="O84" s="747">
        <v>462</v>
      </c>
      <c r="P84" s="747">
        <v>28</v>
      </c>
      <c r="Q84" s="747">
        <v>24</v>
      </c>
      <c r="R84" s="747">
        <v>3</v>
      </c>
      <c r="S84" s="747">
        <v>47</v>
      </c>
      <c r="T84" s="747">
        <v>78</v>
      </c>
      <c r="U84" s="747">
        <v>67</v>
      </c>
      <c r="V84" s="747">
        <v>202</v>
      </c>
      <c r="W84" s="747">
        <v>49</v>
      </c>
      <c r="X84" s="747">
        <v>124</v>
      </c>
      <c r="Y84" s="747">
        <v>40</v>
      </c>
      <c r="Z84" s="747">
        <v>11</v>
      </c>
      <c r="AA84" s="747">
        <v>16</v>
      </c>
      <c r="AB84" s="747">
        <v>459</v>
      </c>
      <c r="AC84" s="747">
        <v>28</v>
      </c>
      <c r="AD84" s="747">
        <v>138</v>
      </c>
      <c r="AE84" s="747">
        <v>57</v>
      </c>
      <c r="AF84" s="747">
        <v>13</v>
      </c>
      <c r="AG84" s="747">
        <v>7</v>
      </c>
      <c r="AH84" s="747">
        <v>2</v>
      </c>
      <c r="AI84" s="747">
        <v>90</v>
      </c>
      <c r="AJ84" s="747">
        <v>2</v>
      </c>
      <c r="AK84" s="747">
        <v>14</v>
      </c>
      <c r="AL84" s="747">
        <v>71</v>
      </c>
      <c r="AM84" s="747">
        <v>35</v>
      </c>
      <c r="AN84" s="747">
        <v>24</v>
      </c>
      <c r="AO84" s="747">
        <v>11</v>
      </c>
      <c r="AP84" s="747">
        <v>5</v>
      </c>
      <c r="AQ84" s="747">
        <v>8</v>
      </c>
      <c r="AR84" s="747">
        <v>341</v>
      </c>
      <c r="AS84" s="747">
        <v>73</v>
      </c>
      <c r="AT84" s="747">
        <v>47</v>
      </c>
      <c r="AU84" s="747">
        <v>148</v>
      </c>
      <c r="AV84" s="747">
        <v>12</v>
      </c>
      <c r="AW84" s="747">
        <v>30</v>
      </c>
      <c r="AX84" s="747">
        <v>61</v>
      </c>
      <c r="AY84" s="747">
        <v>109</v>
      </c>
      <c r="AZ84" s="747">
        <v>2</v>
      </c>
      <c r="BA84" s="747">
        <v>5</v>
      </c>
      <c r="BB84" s="747">
        <v>1</v>
      </c>
      <c r="BC84" s="747">
        <v>59</v>
      </c>
      <c r="BD84" s="747">
        <v>2</v>
      </c>
      <c r="BE84" s="747">
        <v>7</v>
      </c>
      <c r="BF84" s="747">
        <v>114</v>
      </c>
      <c r="BG84" s="747">
        <v>47</v>
      </c>
      <c r="BH84" s="747">
        <v>31</v>
      </c>
      <c r="BI84" s="747">
        <v>32</v>
      </c>
      <c r="BJ84" s="747">
        <v>10</v>
      </c>
      <c r="BK84" s="747">
        <v>699</v>
      </c>
      <c r="BL84" s="747">
        <v>3470</v>
      </c>
      <c r="BM84" s="747">
        <v>4049</v>
      </c>
      <c r="BN84" s="747">
        <v>1328</v>
      </c>
      <c r="BO84" s="747">
        <v>161</v>
      </c>
      <c r="BP84" s="747">
        <v>93</v>
      </c>
      <c r="BQ84" s="747">
        <v>1800</v>
      </c>
      <c r="BR84" s="747">
        <v>642</v>
      </c>
      <c r="BS84" s="747">
        <v>53966</v>
      </c>
      <c r="BT84" s="747">
        <v>13155</v>
      </c>
      <c r="BU84" s="747">
        <v>1495</v>
      </c>
      <c r="BV84" s="747">
        <v>2434</v>
      </c>
      <c r="BW84" s="747">
        <v>0</v>
      </c>
      <c r="BX84" s="747">
        <v>460</v>
      </c>
      <c r="BY84" s="747">
        <v>2092</v>
      </c>
      <c r="BZ84" s="747">
        <v>4555</v>
      </c>
      <c r="CA84" s="747">
        <v>1117</v>
      </c>
      <c r="CB84" s="747">
        <v>71</v>
      </c>
      <c r="CC84" s="747">
        <v>370</v>
      </c>
      <c r="CD84" s="747">
        <v>1416</v>
      </c>
      <c r="CE84" s="747">
        <v>380</v>
      </c>
      <c r="CF84" s="747">
        <v>97076</v>
      </c>
      <c r="CG84" s="747">
        <v>4197</v>
      </c>
      <c r="CH84" s="747">
        <v>2157</v>
      </c>
      <c r="CI84" s="747">
        <v>2504</v>
      </c>
      <c r="CJ84" s="747">
        <v>2182</v>
      </c>
      <c r="CK84" s="747">
        <v>26604</v>
      </c>
      <c r="CL84" s="747">
        <v>856</v>
      </c>
      <c r="CM84" s="747">
        <v>1248</v>
      </c>
      <c r="CN84" s="747">
        <v>4233</v>
      </c>
      <c r="CO84" s="747">
        <v>220</v>
      </c>
      <c r="CP84" s="747">
        <v>3829</v>
      </c>
      <c r="CQ84" s="747">
        <v>346</v>
      </c>
      <c r="CR84" s="747">
        <v>3755</v>
      </c>
      <c r="CS84" s="747">
        <v>837</v>
      </c>
      <c r="CT84" s="747">
        <v>550</v>
      </c>
      <c r="CU84" s="747">
        <v>1699</v>
      </c>
      <c r="CV84" s="747">
        <v>6283</v>
      </c>
      <c r="CW84" s="747">
        <v>1264</v>
      </c>
      <c r="CX84" s="747">
        <v>5285</v>
      </c>
      <c r="CY84" s="747">
        <v>1204</v>
      </c>
      <c r="CZ84" s="747">
        <v>1036</v>
      </c>
      <c r="DA84" s="747">
        <v>764</v>
      </c>
      <c r="DB84" s="747">
        <v>0</v>
      </c>
      <c r="DC84" s="747">
        <v>6274</v>
      </c>
      <c r="DD84" s="747" t="s">
        <v>569</v>
      </c>
      <c r="DE84" s="747" t="s">
        <v>569</v>
      </c>
      <c r="DF84" s="747" t="s">
        <v>569</v>
      </c>
      <c r="DG84" s="747" t="s">
        <v>569</v>
      </c>
      <c r="DH84" s="747" t="s">
        <v>569</v>
      </c>
      <c r="DI84" s="747" t="s">
        <v>569</v>
      </c>
      <c r="DJ84" s="747" t="s">
        <v>569</v>
      </c>
      <c r="DK84" s="747" t="s">
        <v>569</v>
      </c>
      <c r="DL84" s="747" t="s">
        <v>569</v>
      </c>
      <c r="DM84" s="747" t="s">
        <v>569</v>
      </c>
      <c r="DN84" s="747" t="s">
        <v>569</v>
      </c>
      <c r="DO84" s="747" t="s">
        <v>569</v>
      </c>
      <c r="DP84" s="747" t="s">
        <v>569</v>
      </c>
      <c r="DQ84" s="747" t="s">
        <v>569</v>
      </c>
      <c r="DR84" s="747" t="s">
        <v>569</v>
      </c>
      <c r="DS84" s="747" t="s">
        <v>569</v>
      </c>
      <c r="DT84" s="748">
        <v>274705</v>
      </c>
      <c r="DU84" s="747">
        <v>3208</v>
      </c>
      <c r="DV84" s="747">
        <v>396913</v>
      </c>
      <c r="DW84" s="747">
        <v>0</v>
      </c>
      <c r="DX84" s="747">
        <v>0</v>
      </c>
      <c r="DY84" s="747">
        <v>0</v>
      </c>
      <c r="DZ84" s="747">
        <v>0</v>
      </c>
      <c r="EA84" s="747">
        <v>0</v>
      </c>
      <c r="EB84" s="747">
        <v>0</v>
      </c>
      <c r="EC84" s="746">
        <v>400121</v>
      </c>
      <c r="ED84" s="748">
        <v>674826</v>
      </c>
      <c r="EE84" s="747">
        <v>1068</v>
      </c>
      <c r="EF84" s="747">
        <v>44035</v>
      </c>
      <c r="EG84" s="747">
        <v>45103</v>
      </c>
      <c r="EH84" s="748">
        <v>445224</v>
      </c>
      <c r="EI84" s="748">
        <v>719929</v>
      </c>
      <c r="EJ84" s="747">
        <v>-728</v>
      </c>
      <c r="EK84" s="747">
        <v>-51779</v>
      </c>
      <c r="EL84" s="747">
        <v>0</v>
      </c>
      <c r="EM84" s="747">
        <v>-52507</v>
      </c>
      <c r="EN84" s="748">
        <v>392717</v>
      </c>
      <c r="EO84" s="748">
        <v>667422</v>
      </c>
    </row>
    <row r="85" spans="2:145" x14ac:dyDescent="0.25">
      <c r="B85" s="758" t="s">
        <v>131</v>
      </c>
      <c r="C85" s="759" t="str">
        <v>放送</v>
      </c>
      <c r="D85" s="743">
        <v>48</v>
      </c>
      <c r="E85" s="744">
        <v>6</v>
      </c>
      <c r="F85" s="744">
        <v>22</v>
      </c>
      <c r="G85" s="744">
        <v>2</v>
      </c>
      <c r="H85" s="744">
        <v>2</v>
      </c>
      <c r="I85" s="744">
        <v>2</v>
      </c>
      <c r="J85" s="744">
        <v>4</v>
      </c>
      <c r="K85" s="744">
        <v>9</v>
      </c>
      <c r="L85" s="744">
        <v>15</v>
      </c>
      <c r="M85" s="744">
        <v>9</v>
      </c>
      <c r="N85" s="744">
        <v>0</v>
      </c>
      <c r="O85" s="744">
        <v>24</v>
      </c>
      <c r="P85" s="744">
        <v>0</v>
      </c>
      <c r="Q85" s="744">
        <v>0</v>
      </c>
      <c r="R85" s="744">
        <v>0</v>
      </c>
      <c r="S85" s="744">
        <v>0</v>
      </c>
      <c r="T85" s="744">
        <v>4</v>
      </c>
      <c r="U85" s="744">
        <v>2</v>
      </c>
      <c r="V85" s="744">
        <v>4</v>
      </c>
      <c r="W85" s="744">
        <v>2</v>
      </c>
      <c r="X85" s="744">
        <v>5</v>
      </c>
      <c r="Y85" s="744">
        <v>2</v>
      </c>
      <c r="Z85" s="744">
        <v>0</v>
      </c>
      <c r="AA85" s="744">
        <v>0</v>
      </c>
      <c r="AB85" s="744">
        <v>0</v>
      </c>
      <c r="AC85" s="744">
        <v>0</v>
      </c>
      <c r="AD85" s="744">
        <v>35</v>
      </c>
      <c r="AE85" s="744">
        <v>0</v>
      </c>
      <c r="AF85" s="744">
        <v>0</v>
      </c>
      <c r="AG85" s="744">
        <v>0</v>
      </c>
      <c r="AH85" s="744">
        <v>0</v>
      </c>
      <c r="AI85" s="744">
        <v>6</v>
      </c>
      <c r="AJ85" s="744">
        <v>0</v>
      </c>
      <c r="AK85" s="744">
        <v>0</v>
      </c>
      <c r="AL85" s="744">
        <v>10</v>
      </c>
      <c r="AM85" s="744">
        <v>8</v>
      </c>
      <c r="AN85" s="744">
        <v>2</v>
      </c>
      <c r="AO85" s="744">
        <v>0</v>
      </c>
      <c r="AP85" s="744">
        <v>0</v>
      </c>
      <c r="AQ85" s="744">
        <v>0</v>
      </c>
      <c r="AR85" s="744">
        <v>5</v>
      </c>
      <c r="AS85" s="744">
        <v>0</v>
      </c>
      <c r="AT85" s="744">
        <v>0</v>
      </c>
      <c r="AU85" s="744">
        <v>0</v>
      </c>
      <c r="AV85" s="744">
        <v>0</v>
      </c>
      <c r="AW85" s="744">
        <v>0</v>
      </c>
      <c r="AX85" s="744">
        <v>0</v>
      </c>
      <c r="AY85" s="744">
        <v>4</v>
      </c>
      <c r="AZ85" s="744">
        <v>0</v>
      </c>
      <c r="BA85" s="744">
        <v>0</v>
      </c>
      <c r="BB85" s="744">
        <v>0</v>
      </c>
      <c r="BC85" s="744">
        <v>0</v>
      </c>
      <c r="BD85" s="744">
        <v>0</v>
      </c>
      <c r="BE85" s="744">
        <v>0</v>
      </c>
      <c r="BF85" s="744">
        <v>0</v>
      </c>
      <c r="BG85" s="744">
        <v>4</v>
      </c>
      <c r="BH85" s="744">
        <v>0</v>
      </c>
      <c r="BI85" s="744">
        <v>0</v>
      </c>
      <c r="BJ85" s="744">
        <v>3</v>
      </c>
      <c r="BK85" s="744">
        <v>101</v>
      </c>
      <c r="BL85" s="744">
        <v>35</v>
      </c>
      <c r="BM85" s="744">
        <v>87</v>
      </c>
      <c r="BN85" s="744">
        <v>35</v>
      </c>
      <c r="BO85" s="744">
        <v>5</v>
      </c>
      <c r="BP85" s="744">
        <v>0</v>
      </c>
      <c r="BQ85" s="744">
        <v>3</v>
      </c>
      <c r="BR85" s="744">
        <v>60</v>
      </c>
      <c r="BS85" s="744">
        <v>1672</v>
      </c>
      <c r="BT85" s="744">
        <v>254</v>
      </c>
      <c r="BU85" s="744">
        <v>79</v>
      </c>
      <c r="BV85" s="744">
        <v>64</v>
      </c>
      <c r="BW85" s="744">
        <v>0</v>
      </c>
      <c r="BX85" s="744">
        <v>11</v>
      </c>
      <c r="BY85" s="744">
        <v>43</v>
      </c>
      <c r="BZ85" s="744">
        <v>30</v>
      </c>
      <c r="CA85" s="744">
        <v>15</v>
      </c>
      <c r="CB85" s="744">
        <v>2</v>
      </c>
      <c r="CC85" s="744">
        <v>6</v>
      </c>
      <c r="CD85" s="744">
        <v>319</v>
      </c>
      <c r="CE85" s="744">
        <v>6</v>
      </c>
      <c r="CF85" s="744">
        <v>41</v>
      </c>
      <c r="CG85" s="744">
        <v>3553</v>
      </c>
      <c r="CH85" s="744">
        <v>8</v>
      </c>
      <c r="CI85" s="744">
        <v>1</v>
      </c>
      <c r="CJ85" s="744">
        <v>204</v>
      </c>
      <c r="CK85" s="744">
        <v>30</v>
      </c>
      <c r="CL85" s="744">
        <v>223</v>
      </c>
      <c r="CM85" s="744">
        <v>18</v>
      </c>
      <c r="CN85" s="744">
        <v>297</v>
      </c>
      <c r="CO85" s="744">
        <v>11</v>
      </c>
      <c r="CP85" s="744">
        <v>91</v>
      </c>
      <c r="CQ85" s="744">
        <v>137</v>
      </c>
      <c r="CR85" s="744">
        <v>130</v>
      </c>
      <c r="CS85" s="744">
        <v>73</v>
      </c>
      <c r="CT85" s="744">
        <v>40269</v>
      </c>
      <c r="CU85" s="744">
        <v>135</v>
      </c>
      <c r="CV85" s="744">
        <v>134</v>
      </c>
      <c r="CW85" s="744">
        <v>292</v>
      </c>
      <c r="CX85" s="744">
        <v>4119</v>
      </c>
      <c r="CY85" s="744">
        <v>1197</v>
      </c>
      <c r="CZ85" s="744">
        <v>787</v>
      </c>
      <c r="DA85" s="744">
        <v>33</v>
      </c>
      <c r="DB85" s="744">
        <v>0</v>
      </c>
      <c r="DC85" s="744">
        <v>14</v>
      </c>
      <c r="DD85" s="744" t="s">
        <v>569</v>
      </c>
      <c r="DE85" s="744" t="s">
        <v>569</v>
      </c>
      <c r="DF85" s="744" t="s">
        <v>569</v>
      </c>
      <c r="DG85" s="744" t="s">
        <v>569</v>
      </c>
      <c r="DH85" s="744" t="s">
        <v>569</v>
      </c>
      <c r="DI85" s="744" t="s">
        <v>569</v>
      </c>
      <c r="DJ85" s="744" t="s">
        <v>569</v>
      </c>
      <c r="DK85" s="744" t="s">
        <v>569</v>
      </c>
      <c r="DL85" s="744" t="s">
        <v>569</v>
      </c>
      <c r="DM85" s="744" t="s">
        <v>569</v>
      </c>
      <c r="DN85" s="744" t="s">
        <v>569</v>
      </c>
      <c r="DO85" s="744" t="s">
        <v>569</v>
      </c>
      <c r="DP85" s="744" t="s">
        <v>569</v>
      </c>
      <c r="DQ85" s="744" t="s">
        <v>569</v>
      </c>
      <c r="DR85" s="744" t="s">
        <v>569</v>
      </c>
      <c r="DS85" s="744" t="s">
        <v>569</v>
      </c>
      <c r="DT85" s="745">
        <v>54863</v>
      </c>
      <c r="DU85" s="744">
        <v>254</v>
      </c>
      <c r="DV85" s="744">
        <v>48525</v>
      </c>
      <c r="DW85" s="744">
        <v>0</v>
      </c>
      <c r="DX85" s="744">
        <v>0</v>
      </c>
      <c r="DY85" s="744">
        <v>0</v>
      </c>
      <c r="DZ85" s="744">
        <v>0</v>
      </c>
      <c r="EA85" s="744">
        <v>0</v>
      </c>
      <c r="EB85" s="744">
        <v>0</v>
      </c>
      <c r="EC85" s="743">
        <v>48779</v>
      </c>
      <c r="ED85" s="745">
        <v>103642</v>
      </c>
      <c r="EE85" s="744">
        <v>1</v>
      </c>
      <c r="EF85" s="744">
        <v>0</v>
      </c>
      <c r="EG85" s="744">
        <v>1</v>
      </c>
      <c r="EH85" s="745">
        <v>48780</v>
      </c>
      <c r="EI85" s="745">
        <v>103643</v>
      </c>
      <c r="EJ85" s="744">
        <v>0</v>
      </c>
      <c r="EK85" s="744">
        <v>0</v>
      </c>
      <c r="EL85" s="744">
        <v>0</v>
      </c>
      <c r="EM85" s="744">
        <v>0</v>
      </c>
      <c r="EN85" s="745">
        <v>48780</v>
      </c>
      <c r="EO85" s="745">
        <v>103643</v>
      </c>
    </row>
    <row r="86" spans="2:145" x14ac:dyDescent="0.25">
      <c r="B86" s="758" t="s">
        <v>133</v>
      </c>
      <c r="C86" s="759" t="str">
        <v>情報サービス</v>
      </c>
      <c r="D86" s="743">
        <v>402</v>
      </c>
      <c r="E86" s="744">
        <v>63</v>
      </c>
      <c r="F86" s="744">
        <v>640</v>
      </c>
      <c r="G86" s="744">
        <v>132</v>
      </c>
      <c r="H86" s="744">
        <v>7</v>
      </c>
      <c r="I86" s="744">
        <v>207</v>
      </c>
      <c r="J86" s="744">
        <v>42</v>
      </c>
      <c r="K86" s="744">
        <v>72</v>
      </c>
      <c r="L86" s="744">
        <v>540</v>
      </c>
      <c r="M86" s="744">
        <v>172</v>
      </c>
      <c r="N86" s="744">
        <v>58</v>
      </c>
      <c r="O86" s="744">
        <v>700</v>
      </c>
      <c r="P86" s="744">
        <v>244</v>
      </c>
      <c r="Q86" s="744">
        <v>156</v>
      </c>
      <c r="R86" s="744">
        <v>5</v>
      </c>
      <c r="S86" s="744">
        <v>54</v>
      </c>
      <c r="T86" s="744">
        <v>114</v>
      </c>
      <c r="U86" s="744">
        <v>150</v>
      </c>
      <c r="V86" s="744">
        <v>649</v>
      </c>
      <c r="W86" s="744">
        <v>81</v>
      </c>
      <c r="X86" s="744">
        <v>159</v>
      </c>
      <c r="Y86" s="744">
        <v>11</v>
      </c>
      <c r="Z86" s="744">
        <v>25</v>
      </c>
      <c r="AA86" s="744">
        <v>92</v>
      </c>
      <c r="AB86" s="744">
        <v>158</v>
      </c>
      <c r="AC86" s="744">
        <v>87</v>
      </c>
      <c r="AD86" s="744">
        <v>215</v>
      </c>
      <c r="AE86" s="744">
        <v>88</v>
      </c>
      <c r="AF86" s="744">
        <v>27</v>
      </c>
      <c r="AG86" s="744">
        <v>4</v>
      </c>
      <c r="AH86" s="744">
        <v>12</v>
      </c>
      <c r="AI86" s="744">
        <v>261</v>
      </c>
      <c r="AJ86" s="744">
        <v>7</v>
      </c>
      <c r="AK86" s="744">
        <v>46</v>
      </c>
      <c r="AL86" s="744">
        <v>250</v>
      </c>
      <c r="AM86" s="744">
        <v>96</v>
      </c>
      <c r="AN86" s="744">
        <v>88</v>
      </c>
      <c r="AO86" s="744">
        <v>39</v>
      </c>
      <c r="AP86" s="744">
        <v>15</v>
      </c>
      <c r="AQ86" s="744">
        <v>36</v>
      </c>
      <c r="AR86" s="744">
        <v>208</v>
      </c>
      <c r="AS86" s="744">
        <v>106</v>
      </c>
      <c r="AT86" s="744">
        <v>74</v>
      </c>
      <c r="AU86" s="744">
        <v>426</v>
      </c>
      <c r="AV86" s="744">
        <v>27</v>
      </c>
      <c r="AW86" s="744">
        <v>148</v>
      </c>
      <c r="AX86" s="744">
        <v>496</v>
      </c>
      <c r="AY86" s="744">
        <v>544</v>
      </c>
      <c r="AZ86" s="744">
        <v>2</v>
      </c>
      <c r="BA86" s="744">
        <v>29</v>
      </c>
      <c r="BB86" s="744">
        <v>13</v>
      </c>
      <c r="BC86" s="744">
        <v>682</v>
      </c>
      <c r="BD86" s="744">
        <v>45</v>
      </c>
      <c r="BE86" s="744">
        <v>22</v>
      </c>
      <c r="BF86" s="744">
        <v>324</v>
      </c>
      <c r="BG86" s="744">
        <v>49</v>
      </c>
      <c r="BH86" s="744">
        <v>83</v>
      </c>
      <c r="BI86" s="744">
        <v>78</v>
      </c>
      <c r="BJ86" s="744">
        <v>2</v>
      </c>
      <c r="BK86" s="744">
        <v>607</v>
      </c>
      <c r="BL86" s="744">
        <v>127</v>
      </c>
      <c r="BM86" s="744">
        <v>853</v>
      </c>
      <c r="BN86" s="744">
        <v>376</v>
      </c>
      <c r="BO86" s="744">
        <v>5233</v>
      </c>
      <c r="BP86" s="744">
        <v>247</v>
      </c>
      <c r="BQ86" s="744">
        <v>8348</v>
      </c>
      <c r="BR86" s="744">
        <v>219</v>
      </c>
      <c r="BS86" s="744">
        <v>44781</v>
      </c>
      <c r="BT86" s="744">
        <v>26579</v>
      </c>
      <c r="BU86" s="744">
        <v>2979</v>
      </c>
      <c r="BV86" s="744">
        <v>707</v>
      </c>
      <c r="BW86" s="744">
        <v>0</v>
      </c>
      <c r="BX86" s="744">
        <v>74</v>
      </c>
      <c r="BY86" s="744">
        <v>2566</v>
      </c>
      <c r="BZ86" s="744">
        <v>448</v>
      </c>
      <c r="CA86" s="744">
        <v>1409</v>
      </c>
      <c r="CB86" s="744">
        <v>38</v>
      </c>
      <c r="CC86" s="744">
        <v>377</v>
      </c>
      <c r="CD86" s="744">
        <v>1039</v>
      </c>
      <c r="CE86" s="744">
        <v>208</v>
      </c>
      <c r="CF86" s="744">
        <v>9262</v>
      </c>
      <c r="CG86" s="744">
        <v>249</v>
      </c>
      <c r="CH86" s="744">
        <v>3501</v>
      </c>
      <c r="CI86" s="744">
        <v>1170</v>
      </c>
      <c r="CJ86" s="744">
        <v>2326</v>
      </c>
      <c r="CK86" s="744">
        <v>10398</v>
      </c>
      <c r="CL86" s="744">
        <v>1015</v>
      </c>
      <c r="CM86" s="744">
        <v>1524</v>
      </c>
      <c r="CN86" s="744">
        <v>12185</v>
      </c>
      <c r="CO86" s="744">
        <v>222</v>
      </c>
      <c r="CP86" s="744">
        <v>3749</v>
      </c>
      <c r="CQ86" s="744">
        <v>182</v>
      </c>
      <c r="CR86" s="744">
        <v>2137</v>
      </c>
      <c r="CS86" s="744">
        <v>1254</v>
      </c>
      <c r="CT86" s="744">
        <v>458</v>
      </c>
      <c r="CU86" s="744">
        <v>388</v>
      </c>
      <c r="CV86" s="744">
        <v>9765</v>
      </c>
      <c r="CW86" s="744">
        <v>734</v>
      </c>
      <c r="CX86" s="744">
        <v>1185</v>
      </c>
      <c r="CY86" s="744">
        <v>51</v>
      </c>
      <c r="CZ86" s="744">
        <v>1658</v>
      </c>
      <c r="DA86" s="744">
        <v>557</v>
      </c>
      <c r="DB86" s="744">
        <v>0</v>
      </c>
      <c r="DC86" s="744">
        <v>615</v>
      </c>
      <c r="DD86" s="744" t="s">
        <v>569</v>
      </c>
      <c r="DE86" s="744" t="s">
        <v>569</v>
      </c>
      <c r="DF86" s="744" t="s">
        <v>569</v>
      </c>
      <c r="DG86" s="744" t="s">
        <v>569</v>
      </c>
      <c r="DH86" s="744" t="s">
        <v>569</v>
      </c>
      <c r="DI86" s="744" t="s">
        <v>569</v>
      </c>
      <c r="DJ86" s="744" t="s">
        <v>569</v>
      </c>
      <c r="DK86" s="744" t="s">
        <v>569</v>
      </c>
      <c r="DL86" s="744" t="s">
        <v>569</v>
      </c>
      <c r="DM86" s="744" t="s">
        <v>569</v>
      </c>
      <c r="DN86" s="744" t="s">
        <v>569</v>
      </c>
      <c r="DO86" s="744" t="s">
        <v>569</v>
      </c>
      <c r="DP86" s="744" t="s">
        <v>569</v>
      </c>
      <c r="DQ86" s="744" t="s">
        <v>569</v>
      </c>
      <c r="DR86" s="744" t="s">
        <v>569</v>
      </c>
      <c r="DS86" s="744" t="s">
        <v>569</v>
      </c>
      <c r="DT86" s="745">
        <v>171362</v>
      </c>
      <c r="DU86" s="744">
        <v>76</v>
      </c>
      <c r="DV86" s="744">
        <v>33450</v>
      </c>
      <c r="DW86" s="744">
        <v>0</v>
      </c>
      <c r="DX86" s="744">
        <v>0</v>
      </c>
      <c r="DY86" s="744">
        <v>19517</v>
      </c>
      <c r="DZ86" s="744">
        <v>94891</v>
      </c>
      <c r="EA86" s="744">
        <v>-26</v>
      </c>
      <c r="EB86" s="744">
        <v>0</v>
      </c>
      <c r="EC86" s="743">
        <v>147908</v>
      </c>
      <c r="ED86" s="745">
        <v>319270</v>
      </c>
      <c r="EE86" s="744">
        <v>861</v>
      </c>
      <c r="EF86" s="744">
        <v>204948</v>
      </c>
      <c r="EG86" s="744">
        <v>205809</v>
      </c>
      <c r="EH86" s="745">
        <v>353717</v>
      </c>
      <c r="EI86" s="745">
        <v>525079</v>
      </c>
      <c r="EJ86" s="744">
        <v>-2303</v>
      </c>
      <c r="EK86" s="744">
        <v>-241155</v>
      </c>
      <c r="EL86" s="744">
        <v>0</v>
      </c>
      <c r="EM86" s="744">
        <v>-243458</v>
      </c>
      <c r="EN86" s="745">
        <v>110259</v>
      </c>
      <c r="EO86" s="745">
        <v>281621</v>
      </c>
    </row>
    <row r="87" spans="2:145" x14ac:dyDescent="0.25">
      <c r="B87" s="758" t="s">
        <v>135</v>
      </c>
      <c r="C87" s="759" t="str">
        <v>インターネット附随サービス</v>
      </c>
      <c r="D87" s="743">
        <v>7</v>
      </c>
      <c r="E87" s="744">
        <v>4</v>
      </c>
      <c r="F87" s="744">
        <v>6</v>
      </c>
      <c r="G87" s="744">
        <v>5</v>
      </c>
      <c r="H87" s="744">
        <v>1</v>
      </c>
      <c r="I87" s="744">
        <v>21</v>
      </c>
      <c r="J87" s="744">
        <v>5</v>
      </c>
      <c r="K87" s="744">
        <v>18</v>
      </c>
      <c r="L87" s="744">
        <v>197</v>
      </c>
      <c r="M87" s="744">
        <v>36</v>
      </c>
      <c r="N87" s="744">
        <v>9</v>
      </c>
      <c r="O87" s="744">
        <v>184</v>
      </c>
      <c r="P87" s="744">
        <v>14</v>
      </c>
      <c r="Q87" s="744">
        <v>11</v>
      </c>
      <c r="R87" s="744">
        <v>0</v>
      </c>
      <c r="S87" s="744">
        <v>6</v>
      </c>
      <c r="T87" s="744">
        <v>14</v>
      </c>
      <c r="U87" s="744">
        <v>8</v>
      </c>
      <c r="V87" s="744">
        <v>86</v>
      </c>
      <c r="W87" s="744">
        <v>5</v>
      </c>
      <c r="X87" s="744">
        <v>7</v>
      </c>
      <c r="Y87" s="744">
        <v>3</v>
      </c>
      <c r="Z87" s="744">
        <v>4</v>
      </c>
      <c r="AA87" s="744">
        <v>4</v>
      </c>
      <c r="AB87" s="744">
        <v>74</v>
      </c>
      <c r="AC87" s="744">
        <v>20</v>
      </c>
      <c r="AD87" s="744">
        <v>155</v>
      </c>
      <c r="AE87" s="744">
        <v>14</v>
      </c>
      <c r="AF87" s="744">
        <v>3</v>
      </c>
      <c r="AG87" s="744">
        <v>1</v>
      </c>
      <c r="AH87" s="744">
        <v>8</v>
      </c>
      <c r="AI87" s="744">
        <v>37</v>
      </c>
      <c r="AJ87" s="744">
        <v>1</v>
      </c>
      <c r="AK87" s="744">
        <v>2</v>
      </c>
      <c r="AL87" s="744">
        <v>13</v>
      </c>
      <c r="AM87" s="744">
        <v>13</v>
      </c>
      <c r="AN87" s="744">
        <v>6</v>
      </c>
      <c r="AO87" s="744">
        <v>2</v>
      </c>
      <c r="AP87" s="744">
        <v>1</v>
      </c>
      <c r="AQ87" s="744">
        <v>1</v>
      </c>
      <c r="AR87" s="744">
        <v>46</v>
      </c>
      <c r="AS87" s="744">
        <v>11</v>
      </c>
      <c r="AT87" s="744">
        <v>11</v>
      </c>
      <c r="AU87" s="744">
        <v>13</v>
      </c>
      <c r="AV87" s="744">
        <v>5</v>
      </c>
      <c r="AW87" s="744">
        <v>32</v>
      </c>
      <c r="AX87" s="744">
        <v>47</v>
      </c>
      <c r="AY87" s="744">
        <v>26</v>
      </c>
      <c r="AZ87" s="744">
        <v>0</v>
      </c>
      <c r="BA87" s="744">
        <v>2</v>
      </c>
      <c r="BB87" s="744">
        <v>0</v>
      </c>
      <c r="BC87" s="744">
        <v>326</v>
      </c>
      <c r="BD87" s="744">
        <v>0</v>
      </c>
      <c r="BE87" s="744">
        <v>3</v>
      </c>
      <c r="BF87" s="744">
        <v>33</v>
      </c>
      <c r="BG87" s="744">
        <v>53</v>
      </c>
      <c r="BH87" s="744">
        <v>1</v>
      </c>
      <c r="BI87" s="744">
        <v>17</v>
      </c>
      <c r="BJ87" s="744">
        <v>1</v>
      </c>
      <c r="BK87" s="744">
        <v>59</v>
      </c>
      <c r="BL87" s="744">
        <v>62</v>
      </c>
      <c r="BM87" s="744">
        <v>9</v>
      </c>
      <c r="BN87" s="744">
        <v>3</v>
      </c>
      <c r="BO87" s="744">
        <v>10</v>
      </c>
      <c r="BP87" s="744">
        <v>3</v>
      </c>
      <c r="BQ87" s="744">
        <v>39</v>
      </c>
      <c r="BR87" s="744">
        <v>35</v>
      </c>
      <c r="BS87" s="744">
        <v>11264</v>
      </c>
      <c r="BT87" s="744">
        <v>1656</v>
      </c>
      <c r="BU87" s="744">
        <v>61</v>
      </c>
      <c r="BV87" s="744">
        <v>561</v>
      </c>
      <c r="BW87" s="744">
        <v>0</v>
      </c>
      <c r="BX87" s="744">
        <v>43</v>
      </c>
      <c r="BY87" s="744">
        <v>533</v>
      </c>
      <c r="BZ87" s="744">
        <v>77</v>
      </c>
      <c r="CA87" s="744">
        <v>66</v>
      </c>
      <c r="CB87" s="744">
        <v>14</v>
      </c>
      <c r="CC87" s="744">
        <v>71</v>
      </c>
      <c r="CD87" s="744">
        <v>128</v>
      </c>
      <c r="CE87" s="744">
        <v>45</v>
      </c>
      <c r="CF87" s="744">
        <v>5675</v>
      </c>
      <c r="CG87" s="744">
        <v>146</v>
      </c>
      <c r="CH87" s="744">
        <v>1809</v>
      </c>
      <c r="CI87" s="744">
        <v>1400</v>
      </c>
      <c r="CJ87" s="744">
        <v>408</v>
      </c>
      <c r="CK87" s="744">
        <v>1314</v>
      </c>
      <c r="CL87" s="744">
        <v>53</v>
      </c>
      <c r="CM87" s="744">
        <v>56</v>
      </c>
      <c r="CN87" s="744">
        <v>58</v>
      </c>
      <c r="CO87" s="744">
        <v>17</v>
      </c>
      <c r="CP87" s="744">
        <v>163</v>
      </c>
      <c r="CQ87" s="744">
        <v>14</v>
      </c>
      <c r="CR87" s="744">
        <v>91</v>
      </c>
      <c r="CS87" s="744">
        <v>39</v>
      </c>
      <c r="CT87" s="744">
        <v>2839</v>
      </c>
      <c r="CU87" s="744">
        <v>703</v>
      </c>
      <c r="CV87" s="744">
        <v>3354</v>
      </c>
      <c r="CW87" s="744">
        <v>46</v>
      </c>
      <c r="CX87" s="744">
        <v>82</v>
      </c>
      <c r="CY87" s="744">
        <v>46</v>
      </c>
      <c r="CZ87" s="744">
        <v>128</v>
      </c>
      <c r="DA87" s="744">
        <v>22</v>
      </c>
      <c r="DB87" s="744">
        <v>0</v>
      </c>
      <c r="DC87" s="744">
        <v>330</v>
      </c>
      <c r="DD87" s="744" t="s">
        <v>569</v>
      </c>
      <c r="DE87" s="744" t="s">
        <v>569</v>
      </c>
      <c r="DF87" s="744" t="s">
        <v>569</v>
      </c>
      <c r="DG87" s="744" t="s">
        <v>569</v>
      </c>
      <c r="DH87" s="744" t="s">
        <v>569</v>
      </c>
      <c r="DI87" s="744" t="s">
        <v>569</v>
      </c>
      <c r="DJ87" s="744" t="s">
        <v>569</v>
      </c>
      <c r="DK87" s="744" t="s">
        <v>569</v>
      </c>
      <c r="DL87" s="744" t="s">
        <v>569</v>
      </c>
      <c r="DM87" s="744" t="s">
        <v>569</v>
      </c>
      <c r="DN87" s="744" t="s">
        <v>569</v>
      </c>
      <c r="DO87" s="744" t="s">
        <v>569</v>
      </c>
      <c r="DP87" s="744" t="s">
        <v>569</v>
      </c>
      <c r="DQ87" s="744" t="s">
        <v>569</v>
      </c>
      <c r="DR87" s="744" t="s">
        <v>569</v>
      </c>
      <c r="DS87" s="744" t="s">
        <v>569</v>
      </c>
      <c r="DT87" s="745">
        <v>35165</v>
      </c>
      <c r="DU87" s="744">
        <v>468</v>
      </c>
      <c r="DV87" s="744">
        <v>12211</v>
      </c>
      <c r="DW87" s="744">
        <v>0</v>
      </c>
      <c r="DX87" s="744">
        <v>0</v>
      </c>
      <c r="DY87" s="744">
        <v>0</v>
      </c>
      <c r="DZ87" s="744">
        <v>0</v>
      </c>
      <c r="EA87" s="744">
        <v>0</v>
      </c>
      <c r="EB87" s="744">
        <v>0</v>
      </c>
      <c r="EC87" s="743">
        <v>12679</v>
      </c>
      <c r="ED87" s="745">
        <v>47844</v>
      </c>
      <c r="EE87" s="744">
        <v>56</v>
      </c>
      <c r="EF87" s="744">
        <v>1361</v>
      </c>
      <c r="EG87" s="744">
        <v>1417</v>
      </c>
      <c r="EH87" s="745">
        <v>14096</v>
      </c>
      <c r="EI87" s="745">
        <v>49261</v>
      </c>
      <c r="EJ87" s="744">
        <v>-16</v>
      </c>
      <c r="EK87" s="744">
        <v>-28432</v>
      </c>
      <c r="EL87" s="744">
        <v>0</v>
      </c>
      <c r="EM87" s="744">
        <v>-28448</v>
      </c>
      <c r="EN87" s="745">
        <v>-14352</v>
      </c>
      <c r="EO87" s="745">
        <v>20813</v>
      </c>
    </row>
    <row r="88" spans="2:145" x14ac:dyDescent="0.25">
      <c r="B88" s="758" t="s">
        <v>137</v>
      </c>
      <c r="C88" s="761" t="str">
        <v>映像・音声・文字情報制作</v>
      </c>
      <c r="D88" s="749">
        <v>177</v>
      </c>
      <c r="E88" s="750">
        <v>45</v>
      </c>
      <c r="F88" s="750">
        <v>229</v>
      </c>
      <c r="G88" s="750">
        <v>360</v>
      </c>
      <c r="H88" s="750">
        <v>87</v>
      </c>
      <c r="I88" s="750">
        <v>637</v>
      </c>
      <c r="J88" s="750">
        <v>138</v>
      </c>
      <c r="K88" s="750">
        <v>34</v>
      </c>
      <c r="L88" s="750">
        <v>619</v>
      </c>
      <c r="M88" s="750">
        <v>1555</v>
      </c>
      <c r="N88" s="750">
        <v>39</v>
      </c>
      <c r="O88" s="750">
        <v>1538</v>
      </c>
      <c r="P88" s="750">
        <v>228</v>
      </c>
      <c r="Q88" s="750">
        <v>189</v>
      </c>
      <c r="R88" s="750">
        <v>2</v>
      </c>
      <c r="S88" s="750">
        <v>78</v>
      </c>
      <c r="T88" s="750">
        <v>235</v>
      </c>
      <c r="U88" s="750">
        <v>118</v>
      </c>
      <c r="V88" s="750">
        <v>296</v>
      </c>
      <c r="W88" s="750">
        <v>131</v>
      </c>
      <c r="X88" s="750">
        <v>441</v>
      </c>
      <c r="Y88" s="750">
        <v>353</v>
      </c>
      <c r="Z88" s="750">
        <v>47</v>
      </c>
      <c r="AA88" s="750">
        <v>22</v>
      </c>
      <c r="AB88" s="750">
        <v>246</v>
      </c>
      <c r="AC88" s="750">
        <v>62</v>
      </c>
      <c r="AD88" s="750">
        <v>483</v>
      </c>
      <c r="AE88" s="750">
        <v>103</v>
      </c>
      <c r="AF88" s="750">
        <v>38</v>
      </c>
      <c r="AG88" s="750">
        <v>15</v>
      </c>
      <c r="AH88" s="750">
        <v>5</v>
      </c>
      <c r="AI88" s="750">
        <v>164</v>
      </c>
      <c r="AJ88" s="750">
        <v>8</v>
      </c>
      <c r="AK88" s="750">
        <v>31</v>
      </c>
      <c r="AL88" s="750">
        <v>146</v>
      </c>
      <c r="AM88" s="750">
        <v>57</v>
      </c>
      <c r="AN88" s="750">
        <v>16</v>
      </c>
      <c r="AO88" s="750">
        <v>17</v>
      </c>
      <c r="AP88" s="750">
        <v>4</v>
      </c>
      <c r="AQ88" s="750">
        <v>29</v>
      </c>
      <c r="AR88" s="750">
        <v>196</v>
      </c>
      <c r="AS88" s="750">
        <v>165</v>
      </c>
      <c r="AT88" s="750">
        <v>58</v>
      </c>
      <c r="AU88" s="750">
        <v>140</v>
      </c>
      <c r="AV88" s="750">
        <v>13</v>
      </c>
      <c r="AW88" s="750">
        <v>112</v>
      </c>
      <c r="AX88" s="750">
        <v>151</v>
      </c>
      <c r="AY88" s="750">
        <v>285</v>
      </c>
      <c r="AZ88" s="750">
        <v>5</v>
      </c>
      <c r="BA88" s="750">
        <v>3</v>
      </c>
      <c r="BB88" s="750">
        <v>2</v>
      </c>
      <c r="BC88" s="750">
        <v>156</v>
      </c>
      <c r="BD88" s="750">
        <v>12</v>
      </c>
      <c r="BE88" s="750">
        <v>13</v>
      </c>
      <c r="BF88" s="750">
        <v>110</v>
      </c>
      <c r="BG88" s="750">
        <v>99</v>
      </c>
      <c r="BH88" s="750">
        <v>180</v>
      </c>
      <c r="BI88" s="750">
        <v>60</v>
      </c>
      <c r="BJ88" s="750">
        <v>70</v>
      </c>
      <c r="BK88" s="750">
        <v>2271</v>
      </c>
      <c r="BL88" s="750">
        <v>655</v>
      </c>
      <c r="BM88" s="750">
        <v>2510</v>
      </c>
      <c r="BN88" s="750">
        <v>792</v>
      </c>
      <c r="BO88" s="750">
        <v>475</v>
      </c>
      <c r="BP88" s="750">
        <v>30</v>
      </c>
      <c r="BQ88" s="750">
        <v>401</v>
      </c>
      <c r="BR88" s="750">
        <v>536</v>
      </c>
      <c r="BS88" s="750">
        <v>11868</v>
      </c>
      <c r="BT88" s="750">
        <v>4675</v>
      </c>
      <c r="BU88" s="750">
        <v>1554</v>
      </c>
      <c r="BV88" s="750">
        <v>602</v>
      </c>
      <c r="BW88" s="750">
        <v>0</v>
      </c>
      <c r="BX88" s="750">
        <v>634</v>
      </c>
      <c r="BY88" s="750">
        <v>2681</v>
      </c>
      <c r="BZ88" s="750">
        <v>303</v>
      </c>
      <c r="CA88" s="750">
        <v>632</v>
      </c>
      <c r="CB88" s="750">
        <v>67</v>
      </c>
      <c r="CC88" s="750">
        <v>675</v>
      </c>
      <c r="CD88" s="750">
        <v>610</v>
      </c>
      <c r="CE88" s="750">
        <v>545</v>
      </c>
      <c r="CF88" s="750">
        <v>9530</v>
      </c>
      <c r="CG88" s="750">
        <v>16535</v>
      </c>
      <c r="CH88" s="750">
        <v>3690</v>
      </c>
      <c r="CI88" s="750">
        <v>52</v>
      </c>
      <c r="CJ88" s="750">
        <v>9651</v>
      </c>
      <c r="CK88" s="750">
        <v>16223</v>
      </c>
      <c r="CL88" s="750">
        <v>11051</v>
      </c>
      <c r="CM88" s="750">
        <v>2585</v>
      </c>
      <c r="CN88" s="750">
        <v>5358</v>
      </c>
      <c r="CO88" s="750">
        <v>119</v>
      </c>
      <c r="CP88" s="750">
        <v>3499</v>
      </c>
      <c r="CQ88" s="750">
        <v>996</v>
      </c>
      <c r="CR88" s="750">
        <v>8402</v>
      </c>
      <c r="CS88" s="750">
        <v>832</v>
      </c>
      <c r="CT88" s="750">
        <v>19462</v>
      </c>
      <c r="CU88" s="750">
        <v>349</v>
      </c>
      <c r="CV88" s="750">
        <v>9466</v>
      </c>
      <c r="CW88" s="750">
        <v>1572</v>
      </c>
      <c r="CX88" s="750">
        <v>1578</v>
      </c>
      <c r="CY88" s="750">
        <v>1928</v>
      </c>
      <c r="CZ88" s="750">
        <v>4757</v>
      </c>
      <c r="DA88" s="750">
        <v>1043</v>
      </c>
      <c r="DB88" s="750">
        <v>0</v>
      </c>
      <c r="DC88" s="750">
        <v>516</v>
      </c>
      <c r="DD88" s="750" t="s">
        <v>569</v>
      </c>
      <c r="DE88" s="750" t="s">
        <v>569</v>
      </c>
      <c r="DF88" s="750" t="s">
        <v>569</v>
      </c>
      <c r="DG88" s="750" t="s">
        <v>569</v>
      </c>
      <c r="DH88" s="750" t="s">
        <v>569</v>
      </c>
      <c r="DI88" s="750" t="s">
        <v>569</v>
      </c>
      <c r="DJ88" s="750" t="s">
        <v>569</v>
      </c>
      <c r="DK88" s="750" t="s">
        <v>569</v>
      </c>
      <c r="DL88" s="750" t="s">
        <v>569</v>
      </c>
      <c r="DM88" s="750" t="s">
        <v>569</v>
      </c>
      <c r="DN88" s="750" t="s">
        <v>569</v>
      </c>
      <c r="DO88" s="750" t="s">
        <v>569</v>
      </c>
      <c r="DP88" s="750" t="s">
        <v>569</v>
      </c>
      <c r="DQ88" s="750" t="s">
        <v>569</v>
      </c>
      <c r="DR88" s="750" t="s">
        <v>569</v>
      </c>
      <c r="DS88" s="750" t="s">
        <v>569</v>
      </c>
      <c r="DT88" s="751">
        <v>172562</v>
      </c>
      <c r="DU88" s="750">
        <v>1746</v>
      </c>
      <c r="DV88" s="750">
        <v>53765</v>
      </c>
      <c r="DW88" s="750">
        <v>674</v>
      </c>
      <c r="DX88" s="750">
        <v>0</v>
      </c>
      <c r="DY88" s="750">
        <v>0</v>
      </c>
      <c r="DZ88" s="750">
        <v>1824</v>
      </c>
      <c r="EA88" s="750">
        <v>-24</v>
      </c>
      <c r="EB88" s="750">
        <v>15</v>
      </c>
      <c r="EC88" s="749">
        <v>58000</v>
      </c>
      <c r="ED88" s="751">
        <v>230562</v>
      </c>
      <c r="EE88" s="750">
        <v>977</v>
      </c>
      <c r="EF88" s="750">
        <v>31577</v>
      </c>
      <c r="EG88" s="750">
        <v>32554</v>
      </c>
      <c r="EH88" s="751">
        <v>90554</v>
      </c>
      <c r="EI88" s="751">
        <v>263116</v>
      </c>
      <c r="EJ88" s="750">
        <v>-3050</v>
      </c>
      <c r="EK88" s="750">
        <v>-72788</v>
      </c>
      <c r="EL88" s="750">
        <v>-69</v>
      </c>
      <c r="EM88" s="750">
        <v>-75907</v>
      </c>
      <c r="EN88" s="751">
        <v>14647</v>
      </c>
      <c r="EO88" s="751">
        <v>187209</v>
      </c>
    </row>
    <row r="89" spans="2:145" x14ac:dyDescent="0.25">
      <c r="B89" s="758" t="s">
        <v>139</v>
      </c>
      <c r="C89" s="759" t="str">
        <v>公務</v>
      </c>
      <c r="D89" s="743">
        <v>0</v>
      </c>
      <c r="E89" s="744">
        <v>0</v>
      </c>
      <c r="F89" s="744">
        <v>0</v>
      </c>
      <c r="G89" s="744">
        <v>0</v>
      </c>
      <c r="H89" s="744">
        <v>0</v>
      </c>
      <c r="I89" s="744">
        <v>0</v>
      </c>
      <c r="J89" s="744">
        <v>0</v>
      </c>
      <c r="K89" s="744">
        <v>0</v>
      </c>
      <c r="L89" s="744">
        <v>0</v>
      </c>
      <c r="M89" s="744">
        <v>0</v>
      </c>
      <c r="N89" s="744">
        <v>0</v>
      </c>
      <c r="O89" s="744">
        <v>0</v>
      </c>
      <c r="P89" s="744">
        <v>0</v>
      </c>
      <c r="Q89" s="744">
        <v>0</v>
      </c>
      <c r="R89" s="744">
        <v>0</v>
      </c>
      <c r="S89" s="744">
        <v>0</v>
      </c>
      <c r="T89" s="744">
        <v>0</v>
      </c>
      <c r="U89" s="744">
        <v>0</v>
      </c>
      <c r="V89" s="744">
        <v>0</v>
      </c>
      <c r="W89" s="744">
        <v>0</v>
      </c>
      <c r="X89" s="744">
        <v>0</v>
      </c>
      <c r="Y89" s="744">
        <v>0</v>
      </c>
      <c r="Z89" s="744">
        <v>0</v>
      </c>
      <c r="AA89" s="744">
        <v>0</v>
      </c>
      <c r="AB89" s="744">
        <v>0</v>
      </c>
      <c r="AC89" s="744">
        <v>0</v>
      </c>
      <c r="AD89" s="744">
        <v>0</v>
      </c>
      <c r="AE89" s="744">
        <v>0</v>
      </c>
      <c r="AF89" s="744">
        <v>0</v>
      </c>
      <c r="AG89" s="744">
        <v>0</v>
      </c>
      <c r="AH89" s="744">
        <v>0</v>
      </c>
      <c r="AI89" s="744">
        <v>0</v>
      </c>
      <c r="AJ89" s="744">
        <v>0</v>
      </c>
      <c r="AK89" s="744">
        <v>0</v>
      </c>
      <c r="AL89" s="744">
        <v>0</v>
      </c>
      <c r="AM89" s="744">
        <v>0</v>
      </c>
      <c r="AN89" s="744">
        <v>0</v>
      </c>
      <c r="AO89" s="744">
        <v>0</v>
      </c>
      <c r="AP89" s="744">
        <v>0</v>
      </c>
      <c r="AQ89" s="744">
        <v>0</v>
      </c>
      <c r="AR89" s="744">
        <v>0</v>
      </c>
      <c r="AS89" s="744">
        <v>0</v>
      </c>
      <c r="AT89" s="744">
        <v>0</v>
      </c>
      <c r="AU89" s="744">
        <v>0</v>
      </c>
      <c r="AV89" s="744">
        <v>0</v>
      </c>
      <c r="AW89" s="744">
        <v>0</v>
      </c>
      <c r="AX89" s="744">
        <v>0</v>
      </c>
      <c r="AY89" s="744">
        <v>0</v>
      </c>
      <c r="AZ89" s="744">
        <v>0</v>
      </c>
      <c r="BA89" s="744">
        <v>0</v>
      </c>
      <c r="BB89" s="744">
        <v>0</v>
      </c>
      <c r="BC89" s="744">
        <v>0</v>
      </c>
      <c r="BD89" s="744">
        <v>0</v>
      </c>
      <c r="BE89" s="744">
        <v>0</v>
      </c>
      <c r="BF89" s="744">
        <v>0</v>
      </c>
      <c r="BG89" s="744">
        <v>0</v>
      </c>
      <c r="BH89" s="744">
        <v>0</v>
      </c>
      <c r="BI89" s="744">
        <v>0</v>
      </c>
      <c r="BJ89" s="744">
        <v>0</v>
      </c>
      <c r="BK89" s="744">
        <v>0</v>
      </c>
      <c r="BL89" s="744">
        <v>0</v>
      </c>
      <c r="BM89" s="744">
        <v>0</v>
      </c>
      <c r="BN89" s="744">
        <v>0</v>
      </c>
      <c r="BO89" s="744">
        <v>0</v>
      </c>
      <c r="BP89" s="744">
        <v>0</v>
      </c>
      <c r="BQ89" s="744">
        <v>0</v>
      </c>
      <c r="BR89" s="744">
        <v>0</v>
      </c>
      <c r="BS89" s="744">
        <v>0</v>
      </c>
      <c r="BT89" s="744">
        <v>0</v>
      </c>
      <c r="BU89" s="744">
        <v>0</v>
      </c>
      <c r="BV89" s="744">
        <v>0</v>
      </c>
      <c r="BW89" s="744">
        <v>0</v>
      </c>
      <c r="BX89" s="744">
        <v>0</v>
      </c>
      <c r="BY89" s="744">
        <v>0</v>
      </c>
      <c r="BZ89" s="744">
        <v>0</v>
      </c>
      <c r="CA89" s="744">
        <v>0</v>
      </c>
      <c r="CB89" s="744">
        <v>0</v>
      </c>
      <c r="CC89" s="744">
        <v>0</v>
      </c>
      <c r="CD89" s="744">
        <v>0</v>
      </c>
      <c r="CE89" s="744">
        <v>0</v>
      </c>
      <c r="CF89" s="744">
        <v>0</v>
      </c>
      <c r="CG89" s="744">
        <v>0</v>
      </c>
      <c r="CH89" s="744">
        <v>0</v>
      </c>
      <c r="CI89" s="744">
        <v>0</v>
      </c>
      <c r="CJ89" s="744">
        <v>0</v>
      </c>
      <c r="CK89" s="744">
        <v>0</v>
      </c>
      <c r="CL89" s="744">
        <v>0</v>
      </c>
      <c r="CM89" s="744">
        <v>0</v>
      </c>
      <c r="CN89" s="744">
        <v>0</v>
      </c>
      <c r="CO89" s="744">
        <v>0</v>
      </c>
      <c r="CP89" s="744">
        <v>0</v>
      </c>
      <c r="CQ89" s="744">
        <v>0</v>
      </c>
      <c r="CR89" s="744">
        <v>0</v>
      </c>
      <c r="CS89" s="744">
        <v>0</v>
      </c>
      <c r="CT89" s="744">
        <v>0</v>
      </c>
      <c r="CU89" s="744">
        <v>0</v>
      </c>
      <c r="CV89" s="744">
        <v>0</v>
      </c>
      <c r="CW89" s="744">
        <v>0</v>
      </c>
      <c r="CX89" s="744">
        <v>0</v>
      </c>
      <c r="CY89" s="744">
        <v>0</v>
      </c>
      <c r="CZ89" s="744">
        <v>0</v>
      </c>
      <c r="DA89" s="744">
        <v>0</v>
      </c>
      <c r="DB89" s="744">
        <v>0</v>
      </c>
      <c r="DC89" s="744">
        <v>25345</v>
      </c>
      <c r="DD89" s="744" t="s">
        <v>569</v>
      </c>
      <c r="DE89" s="744" t="s">
        <v>569</v>
      </c>
      <c r="DF89" s="744" t="s">
        <v>569</v>
      </c>
      <c r="DG89" s="744" t="s">
        <v>569</v>
      </c>
      <c r="DH89" s="744" t="s">
        <v>569</v>
      </c>
      <c r="DI89" s="744" t="s">
        <v>569</v>
      </c>
      <c r="DJ89" s="744" t="s">
        <v>569</v>
      </c>
      <c r="DK89" s="744" t="s">
        <v>569</v>
      </c>
      <c r="DL89" s="744" t="s">
        <v>569</v>
      </c>
      <c r="DM89" s="744" t="s">
        <v>569</v>
      </c>
      <c r="DN89" s="744" t="s">
        <v>569</v>
      </c>
      <c r="DO89" s="744" t="s">
        <v>569</v>
      </c>
      <c r="DP89" s="744" t="s">
        <v>569</v>
      </c>
      <c r="DQ89" s="744" t="s">
        <v>569</v>
      </c>
      <c r="DR89" s="744" t="s">
        <v>569</v>
      </c>
      <c r="DS89" s="744" t="s">
        <v>569</v>
      </c>
      <c r="DT89" s="745">
        <v>25345</v>
      </c>
      <c r="DU89" s="744">
        <v>0</v>
      </c>
      <c r="DV89" s="744">
        <v>35287</v>
      </c>
      <c r="DW89" s="744">
        <v>1715597</v>
      </c>
      <c r="DX89" s="744">
        <v>771089</v>
      </c>
      <c r="DY89" s="744">
        <v>0</v>
      </c>
      <c r="DZ89" s="744">
        <v>0</v>
      </c>
      <c r="EA89" s="744">
        <v>0</v>
      </c>
      <c r="EB89" s="744">
        <v>0</v>
      </c>
      <c r="EC89" s="743">
        <v>2521973</v>
      </c>
      <c r="ED89" s="745">
        <v>2547318</v>
      </c>
      <c r="EE89" s="744">
        <v>0</v>
      </c>
      <c r="EF89" s="744">
        <v>0</v>
      </c>
      <c r="EG89" s="744">
        <v>0</v>
      </c>
      <c r="EH89" s="745">
        <v>2521973</v>
      </c>
      <c r="EI89" s="745">
        <v>2547318</v>
      </c>
      <c r="EJ89" s="744">
        <v>0</v>
      </c>
      <c r="EK89" s="744">
        <v>0</v>
      </c>
      <c r="EL89" s="744">
        <v>0</v>
      </c>
      <c r="EM89" s="744">
        <v>0</v>
      </c>
      <c r="EN89" s="745">
        <v>2521973</v>
      </c>
      <c r="EO89" s="745">
        <v>2547318</v>
      </c>
    </row>
    <row r="90" spans="2:145" x14ac:dyDescent="0.25">
      <c r="B90" s="758" t="s">
        <v>140</v>
      </c>
      <c r="C90" s="759" t="str">
        <v>教育</v>
      </c>
      <c r="D90" s="743">
        <v>10</v>
      </c>
      <c r="E90" s="744">
        <v>8</v>
      </c>
      <c r="F90" s="744">
        <v>4</v>
      </c>
      <c r="G90" s="744">
        <v>18</v>
      </c>
      <c r="H90" s="744">
        <v>1</v>
      </c>
      <c r="I90" s="744">
        <v>0</v>
      </c>
      <c r="J90" s="744">
        <v>13</v>
      </c>
      <c r="K90" s="744">
        <v>3</v>
      </c>
      <c r="L90" s="744">
        <v>85</v>
      </c>
      <c r="M90" s="744">
        <v>74</v>
      </c>
      <c r="N90" s="744">
        <v>6</v>
      </c>
      <c r="O90" s="744">
        <v>137</v>
      </c>
      <c r="P90" s="744">
        <v>2</v>
      </c>
      <c r="Q90" s="744">
        <v>5</v>
      </c>
      <c r="R90" s="744">
        <v>0</v>
      </c>
      <c r="S90" s="744">
        <v>0</v>
      </c>
      <c r="T90" s="744">
        <v>20</v>
      </c>
      <c r="U90" s="744">
        <v>0</v>
      </c>
      <c r="V90" s="744">
        <v>91</v>
      </c>
      <c r="W90" s="744">
        <v>3</v>
      </c>
      <c r="X90" s="744">
        <v>3</v>
      </c>
      <c r="Y90" s="744">
        <v>5</v>
      </c>
      <c r="Z90" s="744">
        <v>2</v>
      </c>
      <c r="AA90" s="744">
        <v>14</v>
      </c>
      <c r="AB90" s="744">
        <v>6</v>
      </c>
      <c r="AC90" s="744">
        <v>13</v>
      </c>
      <c r="AD90" s="744">
        <v>9</v>
      </c>
      <c r="AE90" s="744">
        <v>2</v>
      </c>
      <c r="AF90" s="744">
        <v>8</v>
      </c>
      <c r="AG90" s="744">
        <v>0</v>
      </c>
      <c r="AH90" s="744">
        <v>2</v>
      </c>
      <c r="AI90" s="744">
        <v>52</v>
      </c>
      <c r="AJ90" s="744">
        <v>5</v>
      </c>
      <c r="AK90" s="744">
        <v>2</v>
      </c>
      <c r="AL90" s="744">
        <v>5</v>
      </c>
      <c r="AM90" s="744">
        <v>6</v>
      </c>
      <c r="AN90" s="744">
        <v>1</v>
      </c>
      <c r="AO90" s="744">
        <v>0</v>
      </c>
      <c r="AP90" s="744">
        <v>0</v>
      </c>
      <c r="AQ90" s="744">
        <v>15</v>
      </c>
      <c r="AR90" s="744">
        <v>118</v>
      </c>
      <c r="AS90" s="744">
        <v>33</v>
      </c>
      <c r="AT90" s="744">
        <v>29</v>
      </c>
      <c r="AU90" s="744">
        <v>58</v>
      </c>
      <c r="AV90" s="744">
        <v>3</v>
      </c>
      <c r="AW90" s="744">
        <v>55</v>
      </c>
      <c r="AX90" s="744">
        <v>217</v>
      </c>
      <c r="AY90" s="744">
        <v>127</v>
      </c>
      <c r="AZ90" s="744">
        <v>6</v>
      </c>
      <c r="BA90" s="744">
        <v>2</v>
      </c>
      <c r="BB90" s="744">
        <v>2</v>
      </c>
      <c r="BC90" s="744">
        <v>189</v>
      </c>
      <c r="BD90" s="744">
        <v>1</v>
      </c>
      <c r="BE90" s="744">
        <v>6</v>
      </c>
      <c r="BF90" s="744">
        <v>53</v>
      </c>
      <c r="BG90" s="744">
        <v>15</v>
      </c>
      <c r="BH90" s="744">
        <v>0</v>
      </c>
      <c r="BI90" s="744">
        <v>10</v>
      </c>
      <c r="BJ90" s="744">
        <v>2</v>
      </c>
      <c r="BK90" s="744">
        <v>226</v>
      </c>
      <c r="BL90" s="744">
        <v>7</v>
      </c>
      <c r="BM90" s="744">
        <v>153</v>
      </c>
      <c r="BN90" s="744">
        <v>52</v>
      </c>
      <c r="BO90" s="744">
        <v>454</v>
      </c>
      <c r="BP90" s="744">
        <v>39</v>
      </c>
      <c r="BQ90" s="744">
        <v>32</v>
      </c>
      <c r="BR90" s="744">
        <v>38</v>
      </c>
      <c r="BS90" s="744">
        <v>1468</v>
      </c>
      <c r="BT90" s="744">
        <v>370</v>
      </c>
      <c r="BU90" s="744">
        <v>4</v>
      </c>
      <c r="BV90" s="744">
        <v>1</v>
      </c>
      <c r="BW90" s="744">
        <v>0</v>
      </c>
      <c r="BX90" s="744">
        <v>379</v>
      </c>
      <c r="BY90" s="744">
        <v>181</v>
      </c>
      <c r="BZ90" s="744">
        <v>30</v>
      </c>
      <c r="CA90" s="744">
        <v>36</v>
      </c>
      <c r="CB90" s="744">
        <v>13</v>
      </c>
      <c r="CC90" s="744">
        <v>40</v>
      </c>
      <c r="CD90" s="744">
        <v>176</v>
      </c>
      <c r="CE90" s="744">
        <v>28</v>
      </c>
      <c r="CF90" s="744">
        <v>4405</v>
      </c>
      <c r="CG90" s="744">
        <v>129</v>
      </c>
      <c r="CH90" s="744">
        <v>1319</v>
      </c>
      <c r="CI90" s="744">
        <v>227</v>
      </c>
      <c r="CJ90" s="744">
        <v>383</v>
      </c>
      <c r="CK90" s="744">
        <v>229</v>
      </c>
      <c r="CL90" s="744">
        <v>4</v>
      </c>
      <c r="CM90" s="744">
        <v>0</v>
      </c>
      <c r="CN90" s="744">
        <v>371</v>
      </c>
      <c r="CO90" s="744">
        <v>0</v>
      </c>
      <c r="CP90" s="744">
        <v>83</v>
      </c>
      <c r="CQ90" s="744">
        <v>10</v>
      </c>
      <c r="CR90" s="744">
        <v>0</v>
      </c>
      <c r="CS90" s="744">
        <v>154</v>
      </c>
      <c r="CT90" s="744">
        <v>257</v>
      </c>
      <c r="CU90" s="744">
        <v>2</v>
      </c>
      <c r="CV90" s="744">
        <v>1346</v>
      </c>
      <c r="CW90" s="744">
        <v>76</v>
      </c>
      <c r="CX90" s="744">
        <v>271</v>
      </c>
      <c r="CY90" s="744">
        <v>280</v>
      </c>
      <c r="CZ90" s="744">
        <v>104</v>
      </c>
      <c r="DA90" s="744">
        <v>133</v>
      </c>
      <c r="DB90" s="744">
        <v>0</v>
      </c>
      <c r="DC90" s="744">
        <v>89</v>
      </c>
      <c r="DD90" s="744" t="s">
        <v>569</v>
      </c>
      <c r="DE90" s="744" t="s">
        <v>569</v>
      </c>
      <c r="DF90" s="744" t="s">
        <v>569</v>
      </c>
      <c r="DG90" s="744" t="s">
        <v>569</v>
      </c>
      <c r="DH90" s="744" t="s">
        <v>569</v>
      </c>
      <c r="DI90" s="744" t="s">
        <v>569</v>
      </c>
      <c r="DJ90" s="744" t="s">
        <v>569</v>
      </c>
      <c r="DK90" s="744" t="s">
        <v>569</v>
      </c>
      <c r="DL90" s="744" t="s">
        <v>569</v>
      </c>
      <c r="DM90" s="744" t="s">
        <v>569</v>
      </c>
      <c r="DN90" s="744" t="s">
        <v>569</v>
      </c>
      <c r="DO90" s="744" t="s">
        <v>569</v>
      </c>
      <c r="DP90" s="744" t="s">
        <v>569</v>
      </c>
      <c r="DQ90" s="744" t="s">
        <v>569</v>
      </c>
      <c r="DR90" s="744" t="s">
        <v>569</v>
      </c>
      <c r="DS90" s="744" t="s">
        <v>569</v>
      </c>
      <c r="DT90" s="745">
        <v>15155</v>
      </c>
      <c r="DU90" s="744">
        <v>0</v>
      </c>
      <c r="DV90" s="744">
        <v>212046</v>
      </c>
      <c r="DW90" s="744">
        <v>655909</v>
      </c>
      <c r="DX90" s="744">
        <v>36588</v>
      </c>
      <c r="DY90" s="744">
        <v>0</v>
      </c>
      <c r="DZ90" s="744">
        <v>0</v>
      </c>
      <c r="EA90" s="744">
        <v>0</v>
      </c>
      <c r="EB90" s="744">
        <v>0</v>
      </c>
      <c r="EC90" s="743">
        <v>904543</v>
      </c>
      <c r="ED90" s="745">
        <v>919698</v>
      </c>
      <c r="EE90" s="744">
        <v>735</v>
      </c>
      <c r="EF90" s="744">
        <v>2444</v>
      </c>
      <c r="EG90" s="744">
        <v>3179</v>
      </c>
      <c r="EH90" s="745">
        <v>907722</v>
      </c>
      <c r="EI90" s="745">
        <v>922877</v>
      </c>
      <c r="EJ90" s="744">
        <v>-395</v>
      </c>
      <c r="EK90" s="744">
        <v>-1280</v>
      </c>
      <c r="EL90" s="744">
        <v>0</v>
      </c>
      <c r="EM90" s="744">
        <v>-1675</v>
      </c>
      <c r="EN90" s="745">
        <v>906047</v>
      </c>
      <c r="EO90" s="745">
        <v>921202</v>
      </c>
    </row>
    <row r="91" spans="2:145" x14ac:dyDescent="0.25">
      <c r="B91" s="758" t="s">
        <v>142</v>
      </c>
      <c r="C91" s="759" t="str">
        <v>研究</v>
      </c>
      <c r="D91" s="743">
        <v>0</v>
      </c>
      <c r="E91" s="744">
        <v>68</v>
      </c>
      <c r="F91" s="744">
        <v>31</v>
      </c>
      <c r="G91" s="744">
        <v>0</v>
      </c>
      <c r="H91" s="744">
        <v>165</v>
      </c>
      <c r="I91" s="744">
        <v>310</v>
      </c>
      <c r="J91" s="744">
        <v>53</v>
      </c>
      <c r="K91" s="744">
        <v>804</v>
      </c>
      <c r="L91" s="744">
        <v>6834</v>
      </c>
      <c r="M91" s="744">
        <v>911</v>
      </c>
      <c r="N91" s="744">
        <v>105</v>
      </c>
      <c r="O91" s="744">
        <v>3905</v>
      </c>
      <c r="P91" s="744">
        <v>760</v>
      </c>
      <c r="Q91" s="744">
        <v>251</v>
      </c>
      <c r="R91" s="744">
        <v>44</v>
      </c>
      <c r="S91" s="744">
        <v>305</v>
      </c>
      <c r="T91" s="744">
        <v>151</v>
      </c>
      <c r="U91" s="744">
        <v>331</v>
      </c>
      <c r="V91" s="744">
        <v>3572</v>
      </c>
      <c r="W91" s="744">
        <v>494</v>
      </c>
      <c r="X91" s="744">
        <v>1211</v>
      </c>
      <c r="Y91" s="744">
        <v>640</v>
      </c>
      <c r="Z91" s="744">
        <v>1353</v>
      </c>
      <c r="AA91" s="744">
        <v>636</v>
      </c>
      <c r="AB91" s="744">
        <v>6762</v>
      </c>
      <c r="AC91" s="744">
        <v>2849</v>
      </c>
      <c r="AD91" s="744">
        <v>2573</v>
      </c>
      <c r="AE91" s="744">
        <v>2337</v>
      </c>
      <c r="AF91" s="744">
        <v>192</v>
      </c>
      <c r="AG91" s="744">
        <v>34</v>
      </c>
      <c r="AH91" s="744">
        <v>152</v>
      </c>
      <c r="AI91" s="744">
        <v>2062</v>
      </c>
      <c r="AJ91" s="744">
        <v>53</v>
      </c>
      <c r="AK91" s="744">
        <v>146</v>
      </c>
      <c r="AL91" s="744">
        <v>1351</v>
      </c>
      <c r="AM91" s="744">
        <v>1094</v>
      </c>
      <c r="AN91" s="744">
        <v>1104</v>
      </c>
      <c r="AO91" s="744">
        <v>51</v>
      </c>
      <c r="AP91" s="744">
        <v>17</v>
      </c>
      <c r="AQ91" s="744">
        <v>163</v>
      </c>
      <c r="AR91" s="744">
        <v>1010</v>
      </c>
      <c r="AS91" s="744">
        <v>447</v>
      </c>
      <c r="AT91" s="744">
        <v>553</v>
      </c>
      <c r="AU91" s="744">
        <v>2130</v>
      </c>
      <c r="AV91" s="744">
        <v>502</v>
      </c>
      <c r="AW91" s="744">
        <v>2108</v>
      </c>
      <c r="AX91" s="744">
        <v>5443</v>
      </c>
      <c r="AY91" s="744">
        <v>5122</v>
      </c>
      <c r="AZ91" s="744">
        <v>142</v>
      </c>
      <c r="BA91" s="744">
        <v>130</v>
      </c>
      <c r="BB91" s="744">
        <v>36</v>
      </c>
      <c r="BC91" s="744">
        <v>5721</v>
      </c>
      <c r="BD91" s="744">
        <v>144</v>
      </c>
      <c r="BE91" s="744">
        <v>1001</v>
      </c>
      <c r="BF91" s="744">
        <v>12100</v>
      </c>
      <c r="BG91" s="744">
        <v>382</v>
      </c>
      <c r="BH91" s="744">
        <v>314</v>
      </c>
      <c r="BI91" s="744">
        <v>1047</v>
      </c>
      <c r="BJ91" s="744">
        <v>177</v>
      </c>
      <c r="BK91" s="744">
        <v>1053</v>
      </c>
      <c r="BL91" s="744">
        <v>66</v>
      </c>
      <c r="BM91" s="744">
        <v>2134</v>
      </c>
      <c r="BN91" s="744">
        <v>641</v>
      </c>
      <c r="BO91" s="744">
        <v>4651</v>
      </c>
      <c r="BP91" s="744">
        <v>969</v>
      </c>
      <c r="BQ91" s="744">
        <v>2</v>
      </c>
      <c r="BR91" s="744">
        <v>0</v>
      </c>
      <c r="BS91" s="744">
        <v>10346</v>
      </c>
      <c r="BT91" s="744">
        <v>346</v>
      </c>
      <c r="BU91" s="744">
        <v>0</v>
      </c>
      <c r="BV91" s="744">
        <v>0</v>
      </c>
      <c r="BW91" s="744">
        <v>0</v>
      </c>
      <c r="BX91" s="744">
        <v>422</v>
      </c>
      <c r="BY91" s="744">
        <v>1012</v>
      </c>
      <c r="BZ91" s="744">
        <v>599</v>
      </c>
      <c r="CA91" s="744">
        <v>730</v>
      </c>
      <c r="CB91" s="744">
        <v>76</v>
      </c>
      <c r="CC91" s="744">
        <v>367</v>
      </c>
      <c r="CD91" s="744">
        <v>528</v>
      </c>
      <c r="CE91" s="744">
        <v>0</v>
      </c>
      <c r="CF91" s="744">
        <v>9145</v>
      </c>
      <c r="CG91" s="744">
        <v>853</v>
      </c>
      <c r="CH91" s="744">
        <v>4669</v>
      </c>
      <c r="CI91" s="744">
        <v>484</v>
      </c>
      <c r="CJ91" s="744">
        <v>1707</v>
      </c>
      <c r="CK91" s="744">
        <v>603</v>
      </c>
      <c r="CL91" s="744">
        <v>0</v>
      </c>
      <c r="CM91" s="744">
        <v>4713</v>
      </c>
      <c r="CN91" s="744">
        <v>8320</v>
      </c>
      <c r="CO91" s="744">
        <v>95</v>
      </c>
      <c r="CP91" s="744">
        <v>29</v>
      </c>
      <c r="CQ91" s="744">
        <v>30</v>
      </c>
      <c r="CR91" s="744">
        <v>0</v>
      </c>
      <c r="CS91" s="744">
        <v>2275</v>
      </c>
      <c r="CT91" s="744">
        <v>211</v>
      </c>
      <c r="CU91" s="744">
        <v>716</v>
      </c>
      <c r="CV91" s="744">
        <v>416</v>
      </c>
      <c r="CW91" s="744">
        <v>0</v>
      </c>
      <c r="CX91" s="744">
        <v>0</v>
      </c>
      <c r="CY91" s="744">
        <v>0</v>
      </c>
      <c r="CZ91" s="744">
        <v>47</v>
      </c>
      <c r="DA91" s="744">
        <v>31</v>
      </c>
      <c r="DB91" s="744">
        <v>0</v>
      </c>
      <c r="DC91" s="744">
        <v>4605</v>
      </c>
      <c r="DD91" s="744" t="s">
        <v>569</v>
      </c>
      <c r="DE91" s="744" t="s">
        <v>569</v>
      </c>
      <c r="DF91" s="744" t="s">
        <v>569</v>
      </c>
      <c r="DG91" s="744" t="s">
        <v>569</v>
      </c>
      <c r="DH91" s="744" t="s">
        <v>569</v>
      </c>
      <c r="DI91" s="744" t="s">
        <v>569</v>
      </c>
      <c r="DJ91" s="744" t="s">
        <v>569</v>
      </c>
      <c r="DK91" s="744" t="s">
        <v>569</v>
      </c>
      <c r="DL91" s="744" t="s">
        <v>569</v>
      </c>
      <c r="DM91" s="744" t="s">
        <v>569</v>
      </c>
      <c r="DN91" s="744" t="s">
        <v>569</v>
      </c>
      <c r="DO91" s="744" t="s">
        <v>569</v>
      </c>
      <c r="DP91" s="744" t="s">
        <v>569</v>
      </c>
      <c r="DQ91" s="744" t="s">
        <v>569</v>
      </c>
      <c r="DR91" s="744" t="s">
        <v>569</v>
      </c>
      <c r="DS91" s="744" t="s">
        <v>569</v>
      </c>
      <c r="DT91" s="745">
        <v>145274</v>
      </c>
      <c r="DU91" s="744">
        <v>0</v>
      </c>
      <c r="DV91" s="744">
        <v>10019</v>
      </c>
      <c r="DW91" s="744">
        <v>75891</v>
      </c>
      <c r="DX91" s="744">
        <v>5497</v>
      </c>
      <c r="DY91" s="744">
        <v>0</v>
      </c>
      <c r="DZ91" s="744">
        <v>0</v>
      </c>
      <c r="EA91" s="744">
        <v>0</v>
      </c>
      <c r="EB91" s="744">
        <v>0</v>
      </c>
      <c r="EC91" s="743">
        <v>91407</v>
      </c>
      <c r="ED91" s="745">
        <v>236681</v>
      </c>
      <c r="EE91" s="744">
        <v>462</v>
      </c>
      <c r="EF91" s="744">
        <v>20807</v>
      </c>
      <c r="EG91" s="744">
        <v>21269</v>
      </c>
      <c r="EH91" s="745">
        <v>112676</v>
      </c>
      <c r="EI91" s="745">
        <v>257950</v>
      </c>
      <c r="EJ91" s="744">
        <v>-227</v>
      </c>
      <c r="EK91" s="744">
        <v>-89332</v>
      </c>
      <c r="EL91" s="744">
        <v>0</v>
      </c>
      <c r="EM91" s="744">
        <v>-89559</v>
      </c>
      <c r="EN91" s="745">
        <v>23117</v>
      </c>
      <c r="EO91" s="745">
        <v>168391</v>
      </c>
    </row>
    <row r="92" spans="2:145" x14ac:dyDescent="0.25">
      <c r="B92" s="758" t="s">
        <v>144</v>
      </c>
      <c r="C92" s="759" t="str">
        <v>医療</v>
      </c>
      <c r="D92" s="743">
        <v>0</v>
      </c>
      <c r="E92" s="744">
        <v>0</v>
      </c>
      <c r="F92" s="744">
        <v>0</v>
      </c>
      <c r="G92" s="744">
        <v>0</v>
      </c>
      <c r="H92" s="744">
        <v>0</v>
      </c>
      <c r="I92" s="744">
        <v>0</v>
      </c>
      <c r="J92" s="744">
        <v>0</v>
      </c>
      <c r="K92" s="744">
        <v>0</v>
      </c>
      <c r="L92" s="744">
        <v>0</v>
      </c>
      <c r="M92" s="744">
        <v>0</v>
      </c>
      <c r="N92" s="744">
        <v>0</v>
      </c>
      <c r="O92" s="744">
        <v>0</v>
      </c>
      <c r="P92" s="744">
        <v>0</v>
      </c>
      <c r="Q92" s="744">
        <v>0</v>
      </c>
      <c r="R92" s="744">
        <v>0</v>
      </c>
      <c r="S92" s="744">
        <v>0</v>
      </c>
      <c r="T92" s="744">
        <v>0</v>
      </c>
      <c r="U92" s="744">
        <v>0</v>
      </c>
      <c r="V92" s="744">
        <v>0</v>
      </c>
      <c r="W92" s="744">
        <v>0</v>
      </c>
      <c r="X92" s="744">
        <v>0</v>
      </c>
      <c r="Y92" s="744">
        <v>0</v>
      </c>
      <c r="Z92" s="744">
        <v>0</v>
      </c>
      <c r="AA92" s="744">
        <v>0</v>
      </c>
      <c r="AB92" s="744">
        <v>0</v>
      </c>
      <c r="AC92" s="744">
        <v>0</v>
      </c>
      <c r="AD92" s="744">
        <v>0</v>
      </c>
      <c r="AE92" s="744">
        <v>0</v>
      </c>
      <c r="AF92" s="744">
        <v>0</v>
      </c>
      <c r="AG92" s="744">
        <v>0</v>
      </c>
      <c r="AH92" s="744">
        <v>0</v>
      </c>
      <c r="AI92" s="744">
        <v>0</v>
      </c>
      <c r="AJ92" s="744">
        <v>0</v>
      </c>
      <c r="AK92" s="744">
        <v>0</v>
      </c>
      <c r="AL92" s="744">
        <v>0</v>
      </c>
      <c r="AM92" s="744">
        <v>0</v>
      </c>
      <c r="AN92" s="744">
        <v>0</v>
      </c>
      <c r="AO92" s="744">
        <v>0</v>
      </c>
      <c r="AP92" s="744">
        <v>0</v>
      </c>
      <c r="AQ92" s="744">
        <v>0</v>
      </c>
      <c r="AR92" s="744">
        <v>0</v>
      </c>
      <c r="AS92" s="744">
        <v>0</v>
      </c>
      <c r="AT92" s="744">
        <v>0</v>
      </c>
      <c r="AU92" s="744">
        <v>0</v>
      </c>
      <c r="AV92" s="744">
        <v>0</v>
      </c>
      <c r="AW92" s="744">
        <v>0</v>
      </c>
      <c r="AX92" s="744">
        <v>0</v>
      </c>
      <c r="AY92" s="744">
        <v>0</v>
      </c>
      <c r="AZ92" s="744">
        <v>0</v>
      </c>
      <c r="BA92" s="744">
        <v>0</v>
      </c>
      <c r="BB92" s="744">
        <v>0</v>
      </c>
      <c r="BC92" s="744">
        <v>0</v>
      </c>
      <c r="BD92" s="744">
        <v>0</v>
      </c>
      <c r="BE92" s="744">
        <v>0</v>
      </c>
      <c r="BF92" s="744">
        <v>0</v>
      </c>
      <c r="BG92" s="744">
        <v>0</v>
      </c>
      <c r="BH92" s="744">
        <v>0</v>
      </c>
      <c r="BI92" s="744">
        <v>0</v>
      </c>
      <c r="BJ92" s="744">
        <v>0</v>
      </c>
      <c r="BK92" s="744">
        <v>0</v>
      </c>
      <c r="BL92" s="744">
        <v>0</v>
      </c>
      <c r="BM92" s="744">
        <v>0</v>
      </c>
      <c r="BN92" s="744">
        <v>0</v>
      </c>
      <c r="BO92" s="744">
        <v>0</v>
      </c>
      <c r="BP92" s="744">
        <v>0</v>
      </c>
      <c r="BQ92" s="744">
        <v>0</v>
      </c>
      <c r="BR92" s="744">
        <v>0</v>
      </c>
      <c r="BS92" s="744">
        <v>0</v>
      </c>
      <c r="BT92" s="744">
        <v>0</v>
      </c>
      <c r="BU92" s="744">
        <v>0</v>
      </c>
      <c r="BV92" s="744">
        <v>0</v>
      </c>
      <c r="BW92" s="744">
        <v>0</v>
      </c>
      <c r="BX92" s="744">
        <v>0</v>
      </c>
      <c r="BY92" s="744">
        <v>0</v>
      </c>
      <c r="BZ92" s="744">
        <v>0</v>
      </c>
      <c r="CA92" s="744">
        <v>0</v>
      </c>
      <c r="CB92" s="744">
        <v>0</v>
      </c>
      <c r="CC92" s="744">
        <v>0</v>
      </c>
      <c r="CD92" s="744">
        <v>0</v>
      </c>
      <c r="CE92" s="744">
        <v>0</v>
      </c>
      <c r="CF92" s="744">
        <v>0</v>
      </c>
      <c r="CG92" s="744">
        <v>0</v>
      </c>
      <c r="CH92" s="744">
        <v>0</v>
      </c>
      <c r="CI92" s="744">
        <v>0</v>
      </c>
      <c r="CJ92" s="744">
        <v>0</v>
      </c>
      <c r="CK92" s="744">
        <v>0</v>
      </c>
      <c r="CL92" s="744">
        <v>0</v>
      </c>
      <c r="CM92" s="744">
        <v>0</v>
      </c>
      <c r="CN92" s="744">
        <v>43304</v>
      </c>
      <c r="CO92" s="744">
        <v>0</v>
      </c>
      <c r="CP92" s="744">
        <v>0</v>
      </c>
      <c r="CQ92" s="744">
        <v>321</v>
      </c>
      <c r="CR92" s="744">
        <v>0</v>
      </c>
      <c r="CS92" s="744">
        <v>0</v>
      </c>
      <c r="CT92" s="744">
        <v>0</v>
      </c>
      <c r="CU92" s="744">
        <v>0</v>
      </c>
      <c r="CV92" s="744">
        <v>0</v>
      </c>
      <c r="CW92" s="744">
        <v>0</v>
      </c>
      <c r="CX92" s="744">
        <v>0</v>
      </c>
      <c r="CY92" s="744">
        <v>0</v>
      </c>
      <c r="CZ92" s="744">
        <v>0</v>
      </c>
      <c r="DA92" s="744">
        <v>0</v>
      </c>
      <c r="DB92" s="744">
        <v>0</v>
      </c>
      <c r="DC92" s="744">
        <v>0</v>
      </c>
      <c r="DD92" s="744" t="s">
        <v>569</v>
      </c>
      <c r="DE92" s="744" t="s">
        <v>569</v>
      </c>
      <c r="DF92" s="744" t="s">
        <v>569</v>
      </c>
      <c r="DG92" s="744" t="s">
        <v>569</v>
      </c>
      <c r="DH92" s="744" t="s">
        <v>569</v>
      </c>
      <c r="DI92" s="744" t="s">
        <v>569</v>
      </c>
      <c r="DJ92" s="744" t="s">
        <v>569</v>
      </c>
      <c r="DK92" s="744" t="s">
        <v>569</v>
      </c>
      <c r="DL92" s="744" t="s">
        <v>569</v>
      </c>
      <c r="DM92" s="744" t="s">
        <v>569</v>
      </c>
      <c r="DN92" s="744" t="s">
        <v>569</v>
      </c>
      <c r="DO92" s="744" t="s">
        <v>569</v>
      </c>
      <c r="DP92" s="744" t="s">
        <v>569</v>
      </c>
      <c r="DQ92" s="744" t="s">
        <v>569</v>
      </c>
      <c r="DR92" s="744" t="s">
        <v>569</v>
      </c>
      <c r="DS92" s="744" t="s">
        <v>569</v>
      </c>
      <c r="DT92" s="745">
        <v>43625</v>
      </c>
      <c r="DU92" s="744">
        <v>11744</v>
      </c>
      <c r="DV92" s="744">
        <v>399863</v>
      </c>
      <c r="DW92" s="744">
        <v>1724262</v>
      </c>
      <c r="DX92" s="744">
        <v>0</v>
      </c>
      <c r="DY92" s="744">
        <v>0</v>
      </c>
      <c r="DZ92" s="744">
        <v>0</v>
      </c>
      <c r="EA92" s="744">
        <v>0</v>
      </c>
      <c r="EB92" s="744">
        <v>0</v>
      </c>
      <c r="EC92" s="743">
        <v>2135869</v>
      </c>
      <c r="ED92" s="745">
        <v>2179494</v>
      </c>
      <c r="EE92" s="744">
        <v>11</v>
      </c>
      <c r="EF92" s="744">
        <v>0</v>
      </c>
      <c r="EG92" s="744">
        <v>11</v>
      </c>
      <c r="EH92" s="745">
        <v>2135880</v>
      </c>
      <c r="EI92" s="745">
        <v>2179505</v>
      </c>
      <c r="EJ92" s="744">
        <v>-65</v>
      </c>
      <c r="EK92" s="744">
        <v>0</v>
      </c>
      <c r="EL92" s="744">
        <v>0</v>
      </c>
      <c r="EM92" s="744">
        <v>-65</v>
      </c>
      <c r="EN92" s="745">
        <v>2135815</v>
      </c>
      <c r="EO92" s="745">
        <v>2179440</v>
      </c>
    </row>
    <row r="93" spans="2:145" x14ac:dyDescent="0.25">
      <c r="B93" s="758" t="s">
        <v>146</v>
      </c>
      <c r="C93" s="759" t="str">
        <v>保健衛生</v>
      </c>
      <c r="D93" s="743">
        <v>0</v>
      </c>
      <c r="E93" s="744">
        <v>0</v>
      </c>
      <c r="F93" s="744">
        <v>0</v>
      </c>
      <c r="G93" s="744">
        <v>133</v>
      </c>
      <c r="H93" s="744">
        <v>0</v>
      </c>
      <c r="I93" s="744">
        <v>0</v>
      </c>
      <c r="J93" s="744">
        <v>0</v>
      </c>
      <c r="K93" s="744">
        <v>0</v>
      </c>
      <c r="L93" s="744">
        <v>0</v>
      </c>
      <c r="M93" s="744">
        <v>0</v>
      </c>
      <c r="N93" s="744">
        <v>0</v>
      </c>
      <c r="O93" s="744">
        <v>0</v>
      </c>
      <c r="P93" s="744">
        <v>0</v>
      </c>
      <c r="Q93" s="744">
        <v>0</v>
      </c>
      <c r="R93" s="744">
        <v>0</v>
      </c>
      <c r="S93" s="744">
        <v>0</v>
      </c>
      <c r="T93" s="744">
        <v>0</v>
      </c>
      <c r="U93" s="744">
        <v>0</v>
      </c>
      <c r="V93" s="744">
        <v>0</v>
      </c>
      <c r="W93" s="744">
        <v>0</v>
      </c>
      <c r="X93" s="744">
        <v>2</v>
      </c>
      <c r="Y93" s="744">
        <v>0</v>
      </c>
      <c r="Z93" s="744">
        <v>0</v>
      </c>
      <c r="AA93" s="744">
        <v>0</v>
      </c>
      <c r="AB93" s="744">
        <v>2</v>
      </c>
      <c r="AC93" s="744">
        <v>0</v>
      </c>
      <c r="AD93" s="744">
        <v>0</v>
      </c>
      <c r="AE93" s="744">
        <v>0</v>
      </c>
      <c r="AF93" s="744">
        <v>0</v>
      </c>
      <c r="AG93" s="744">
        <v>0</v>
      </c>
      <c r="AH93" s="744">
        <v>0</v>
      </c>
      <c r="AI93" s="744">
        <v>0</v>
      </c>
      <c r="AJ93" s="744">
        <v>0</v>
      </c>
      <c r="AK93" s="744">
        <v>0</v>
      </c>
      <c r="AL93" s="744">
        <v>0</v>
      </c>
      <c r="AM93" s="744">
        <v>1</v>
      </c>
      <c r="AN93" s="744">
        <v>0</v>
      </c>
      <c r="AO93" s="744">
        <v>0</v>
      </c>
      <c r="AP93" s="744">
        <v>0</v>
      </c>
      <c r="AQ93" s="744">
        <v>0</v>
      </c>
      <c r="AR93" s="744">
        <v>0</v>
      </c>
      <c r="AS93" s="744">
        <v>0</v>
      </c>
      <c r="AT93" s="744">
        <v>0</v>
      </c>
      <c r="AU93" s="744">
        <v>0</v>
      </c>
      <c r="AV93" s="744">
        <v>0</v>
      </c>
      <c r="AW93" s="744">
        <v>0</v>
      </c>
      <c r="AX93" s="744">
        <v>0</v>
      </c>
      <c r="AY93" s="744">
        <v>0</v>
      </c>
      <c r="AZ93" s="744">
        <v>0</v>
      </c>
      <c r="BA93" s="744">
        <v>0</v>
      </c>
      <c r="BB93" s="744">
        <v>0</v>
      </c>
      <c r="BC93" s="744">
        <v>0</v>
      </c>
      <c r="BD93" s="744">
        <v>0</v>
      </c>
      <c r="BE93" s="744">
        <v>0</v>
      </c>
      <c r="BF93" s="744">
        <v>0</v>
      </c>
      <c r="BG93" s="744">
        <v>0</v>
      </c>
      <c r="BH93" s="744">
        <v>0</v>
      </c>
      <c r="BI93" s="744">
        <v>0</v>
      </c>
      <c r="BJ93" s="744">
        <v>0</v>
      </c>
      <c r="BK93" s="744">
        <v>0</v>
      </c>
      <c r="BL93" s="744">
        <v>0</v>
      </c>
      <c r="BM93" s="744">
        <v>2</v>
      </c>
      <c r="BN93" s="744">
        <v>0</v>
      </c>
      <c r="BO93" s="744">
        <v>55</v>
      </c>
      <c r="BP93" s="744">
        <v>1</v>
      </c>
      <c r="BQ93" s="744">
        <v>37</v>
      </c>
      <c r="BR93" s="744">
        <v>0</v>
      </c>
      <c r="BS93" s="744">
        <v>63</v>
      </c>
      <c r="BT93" s="744">
        <v>73</v>
      </c>
      <c r="BU93" s="744">
        <v>9</v>
      </c>
      <c r="BV93" s="744">
        <v>4</v>
      </c>
      <c r="BW93" s="744">
        <v>0</v>
      </c>
      <c r="BX93" s="744">
        <v>2</v>
      </c>
      <c r="BY93" s="744">
        <v>0</v>
      </c>
      <c r="BZ93" s="744">
        <v>76</v>
      </c>
      <c r="CA93" s="744">
        <v>0</v>
      </c>
      <c r="CB93" s="744">
        <v>0</v>
      </c>
      <c r="CC93" s="744">
        <v>1118</v>
      </c>
      <c r="CD93" s="744">
        <v>88</v>
      </c>
      <c r="CE93" s="744">
        <v>2</v>
      </c>
      <c r="CF93" s="744">
        <v>412</v>
      </c>
      <c r="CG93" s="744">
        <v>30</v>
      </c>
      <c r="CH93" s="744">
        <v>1</v>
      </c>
      <c r="CI93" s="744">
        <v>5</v>
      </c>
      <c r="CJ93" s="744">
        <v>31</v>
      </c>
      <c r="CK93" s="744">
        <v>36</v>
      </c>
      <c r="CL93" s="744">
        <v>14</v>
      </c>
      <c r="CM93" s="744">
        <v>1</v>
      </c>
      <c r="CN93" s="744">
        <v>19868</v>
      </c>
      <c r="CO93" s="744">
        <v>4612</v>
      </c>
      <c r="CP93" s="744">
        <v>538</v>
      </c>
      <c r="CQ93" s="744">
        <v>429</v>
      </c>
      <c r="CR93" s="744">
        <v>2</v>
      </c>
      <c r="CS93" s="744">
        <v>0</v>
      </c>
      <c r="CT93" s="744">
        <v>2</v>
      </c>
      <c r="CU93" s="744">
        <v>0</v>
      </c>
      <c r="CV93" s="744">
        <v>20</v>
      </c>
      <c r="CW93" s="744">
        <v>1</v>
      </c>
      <c r="CX93" s="744">
        <v>43</v>
      </c>
      <c r="CY93" s="744">
        <v>1</v>
      </c>
      <c r="CZ93" s="744">
        <v>5</v>
      </c>
      <c r="DA93" s="744">
        <v>7</v>
      </c>
      <c r="DB93" s="744">
        <v>0</v>
      </c>
      <c r="DC93" s="744">
        <v>504</v>
      </c>
      <c r="DD93" s="744" t="s">
        <v>569</v>
      </c>
      <c r="DE93" s="744" t="s">
        <v>569</v>
      </c>
      <c r="DF93" s="744" t="s">
        <v>569</v>
      </c>
      <c r="DG93" s="744" t="s">
        <v>569</v>
      </c>
      <c r="DH93" s="744" t="s">
        <v>569</v>
      </c>
      <c r="DI93" s="744" t="s">
        <v>569</v>
      </c>
      <c r="DJ93" s="744" t="s">
        <v>569</v>
      </c>
      <c r="DK93" s="744" t="s">
        <v>569</v>
      </c>
      <c r="DL93" s="744" t="s">
        <v>569</v>
      </c>
      <c r="DM93" s="744" t="s">
        <v>569</v>
      </c>
      <c r="DN93" s="744" t="s">
        <v>569</v>
      </c>
      <c r="DO93" s="744" t="s">
        <v>569</v>
      </c>
      <c r="DP93" s="744" t="s">
        <v>569</v>
      </c>
      <c r="DQ93" s="744" t="s">
        <v>569</v>
      </c>
      <c r="DR93" s="744" t="s">
        <v>569</v>
      </c>
      <c r="DS93" s="744" t="s">
        <v>569</v>
      </c>
      <c r="DT93" s="745">
        <v>28230</v>
      </c>
      <c r="DU93" s="744">
        <v>9213</v>
      </c>
      <c r="DV93" s="744">
        <v>3339</v>
      </c>
      <c r="DW93" s="744">
        <v>22283</v>
      </c>
      <c r="DX93" s="744">
        <v>228</v>
      </c>
      <c r="DY93" s="744">
        <v>0</v>
      </c>
      <c r="DZ93" s="744">
        <v>0</v>
      </c>
      <c r="EA93" s="744">
        <v>0</v>
      </c>
      <c r="EB93" s="744">
        <v>0</v>
      </c>
      <c r="EC93" s="743">
        <v>35063</v>
      </c>
      <c r="ED93" s="745">
        <v>63293</v>
      </c>
      <c r="EE93" s="744">
        <v>0</v>
      </c>
      <c r="EF93" s="744">
        <v>0</v>
      </c>
      <c r="EG93" s="744">
        <v>0</v>
      </c>
      <c r="EH93" s="745">
        <v>35063</v>
      </c>
      <c r="EI93" s="745">
        <v>63293</v>
      </c>
      <c r="EJ93" s="744">
        <v>0</v>
      </c>
      <c r="EK93" s="744">
        <v>0</v>
      </c>
      <c r="EL93" s="744">
        <v>0</v>
      </c>
      <c r="EM93" s="744">
        <v>0</v>
      </c>
      <c r="EN93" s="745">
        <v>35063</v>
      </c>
      <c r="EO93" s="745">
        <v>63293</v>
      </c>
    </row>
    <row r="94" spans="2:145" x14ac:dyDescent="0.25">
      <c r="B94" s="758" t="s">
        <v>148</v>
      </c>
      <c r="C94" s="760" t="str">
        <v>社会保険・社会福祉</v>
      </c>
      <c r="D94" s="746">
        <v>0</v>
      </c>
      <c r="E94" s="747">
        <v>0</v>
      </c>
      <c r="F94" s="747">
        <v>0</v>
      </c>
      <c r="G94" s="747">
        <v>0</v>
      </c>
      <c r="H94" s="747">
        <v>0</v>
      </c>
      <c r="I94" s="747">
        <v>0</v>
      </c>
      <c r="J94" s="747">
        <v>0</v>
      </c>
      <c r="K94" s="747">
        <v>0</v>
      </c>
      <c r="L94" s="747">
        <v>0</v>
      </c>
      <c r="M94" s="747">
        <v>0</v>
      </c>
      <c r="N94" s="747">
        <v>0</v>
      </c>
      <c r="O94" s="747">
        <v>0</v>
      </c>
      <c r="P94" s="747">
        <v>0</v>
      </c>
      <c r="Q94" s="747">
        <v>0</v>
      </c>
      <c r="R94" s="747">
        <v>0</v>
      </c>
      <c r="S94" s="747">
        <v>0</v>
      </c>
      <c r="T94" s="747">
        <v>0</v>
      </c>
      <c r="U94" s="747">
        <v>0</v>
      </c>
      <c r="V94" s="747">
        <v>0</v>
      </c>
      <c r="W94" s="747">
        <v>0</v>
      </c>
      <c r="X94" s="747">
        <v>0</v>
      </c>
      <c r="Y94" s="747">
        <v>0</v>
      </c>
      <c r="Z94" s="747">
        <v>0</v>
      </c>
      <c r="AA94" s="747">
        <v>0</v>
      </c>
      <c r="AB94" s="747">
        <v>0</v>
      </c>
      <c r="AC94" s="747">
        <v>0</v>
      </c>
      <c r="AD94" s="747">
        <v>0</v>
      </c>
      <c r="AE94" s="747">
        <v>0</v>
      </c>
      <c r="AF94" s="747">
        <v>0</v>
      </c>
      <c r="AG94" s="747">
        <v>0</v>
      </c>
      <c r="AH94" s="747">
        <v>0</v>
      </c>
      <c r="AI94" s="747">
        <v>0</v>
      </c>
      <c r="AJ94" s="747">
        <v>0</v>
      </c>
      <c r="AK94" s="747">
        <v>0</v>
      </c>
      <c r="AL94" s="747">
        <v>0</v>
      </c>
      <c r="AM94" s="747">
        <v>0</v>
      </c>
      <c r="AN94" s="747">
        <v>0</v>
      </c>
      <c r="AO94" s="747">
        <v>0</v>
      </c>
      <c r="AP94" s="747">
        <v>0</v>
      </c>
      <c r="AQ94" s="747">
        <v>0</v>
      </c>
      <c r="AR94" s="747">
        <v>0</v>
      </c>
      <c r="AS94" s="747">
        <v>0</v>
      </c>
      <c r="AT94" s="747">
        <v>0</v>
      </c>
      <c r="AU94" s="747">
        <v>0</v>
      </c>
      <c r="AV94" s="747">
        <v>0</v>
      </c>
      <c r="AW94" s="747">
        <v>0</v>
      </c>
      <c r="AX94" s="747">
        <v>0</v>
      </c>
      <c r="AY94" s="747">
        <v>0</v>
      </c>
      <c r="AZ94" s="747">
        <v>0</v>
      </c>
      <c r="BA94" s="747">
        <v>0</v>
      </c>
      <c r="BB94" s="747">
        <v>0</v>
      </c>
      <c r="BC94" s="747">
        <v>0</v>
      </c>
      <c r="BD94" s="747">
        <v>0</v>
      </c>
      <c r="BE94" s="747">
        <v>0</v>
      </c>
      <c r="BF94" s="747">
        <v>0</v>
      </c>
      <c r="BG94" s="747">
        <v>0</v>
      </c>
      <c r="BH94" s="747">
        <v>0</v>
      </c>
      <c r="BI94" s="747">
        <v>0</v>
      </c>
      <c r="BJ94" s="747">
        <v>0</v>
      </c>
      <c r="BK94" s="747">
        <v>0</v>
      </c>
      <c r="BL94" s="747">
        <v>0</v>
      </c>
      <c r="BM94" s="747">
        <v>0</v>
      </c>
      <c r="BN94" s="747">
        <v>0</v>
      </c>
      <c r="BO94" s="747">
        <v>0</v>
      </c>
      <c r="BP94" s="747">
        <v>0</v>
      </c>
      <c r="BQ94" s="747">
        <v>0</v>
      </c>
      <c r="BR94" s="747">
        <v>0</v>
      </c>
      <c r="BS94" s="747">
        <v>0</v>
      </c>
      <c r="BT94" s="747">
        <v>0</v>
      </c>
      <c r="BU94" s="747">
        <v>0</v>
      </c>
      <c r="BV94" s="747">
        <v>0</v>
      </c>
      <c r="BW94" s="747">
        <v>0</v>
      </c>
      <c r="BX94" s="747">
        <v>0</v>
      </c>
      <c r="BY94" s="747">
        <v>0</v>
      </c>
      <c r="BZ94" s="747">
        <v>0</v>
      </c>
      <c r="CA94" s="747">
        <v>0</v>
      </c>
      <c r="CB94" s="747">
        <v>0</v>
      </c>
      <c r="CC94" s="747">
        <v>0</v>
      </c>
      <c r="CD94" s="747">
        <v>0</v>
      </c>
      <c r="CE94" s="747">
        <v>0</v>
      </c>
      <c r="CF94" s="747">
        <v>0</v>
      </c>
      <c r="CG94" s="747">
        <v>0</v>
      </c>
      <c r="CH94" s="747">
        <v>0</v>
      </c>
      <c r="CI94" s="747">
        <v>0</v>
      </c>
      <c r="CJ94" s="747">
        <v>0</v>
      </c>
      <c r="CK94" s="747">
        <v>0</v>
      </c>
      <c r="CL94" s="747">
        <v>0</v>
      </c>
      <c r="CM94" s="747">
        <v>0</v>
      </c>
      <c r="CN94" s="747">
        <v>0</v>
      </c>
      <c r="CO94" s="747">
        <v>0</v>
      </c>
      <c r="CP94" s="747">
        <v>0</v>
      </c>
      <c r="CQ94" s="747">
        <v>0</v>
      </c>
      <c r="CR94" s="747">
        <v>0</v>
      </c>
      <c r="CS94" s="747">
        <v>0</v>
      </c>
      <c r="CT94" s="747">
        <v>0</v>
      </c>
      <c r="CU94" s="747">
        <v>0</v>
      </c>
      <c r="CV94" s="747">
        <v>0</v>
      </c>
      <c r="CW94" s="747">
        <v>0</v>
      </c>
      <c r="CX94" s="747">
        <v>0</v>
      </c>
      <c r="CY94" s="747">
        <v>0</v>
      </c>
      <c r="CZ94" s="747">
        <v>0</v>
      </c>
      <c r="DA94" s="747">
        <v>0</v>
      </c>
      <c r="DB94" s="747">
        <v>0</v>
      </c>
      <c r="DC94" s="747">
        <v>0</v>
      </c>
      <c r="DD94" s="747" t="s">
        <v>569</v>
      </c>
      <c r="DE94" s="747" t="s">
        <v>569</v>
      </c>
      <c r="DF94" s="747" t="s">
        <v>569</v>
      </c>
      <c r="DG94" s="747" t="s">
        <v>569</v>
      </c>
      <c r="DH94" s="747" t="s">
        <v>569</v>
      </c>
      <c r="DI94" s="747" t="s">
        <v>569</v>
      </c>
      <c r="DJ94" s="747" t="s">
        <v>569</v>
      </c>
      <c r="DK94" s="747" t="s">
        <v>569</v>
      </c>
      <c r="DL94" s="747" t="s">
        <v>569</v>
      </c>
      <c r="DM94" s="747" t="s">
        <v>569</v>
      </c>
      <c r="DN94" s="747" t="s">
        <v>569</v>
      </c>
      <c r="DO94" s="747" t="s">
        <v>569</v>
      </c>
      <c r="DP94" s="747" t="s">
        <v>569</v>
      </c>
      <c r="DQ94" s="747" t="s">
        <v>569</v>
      </c>
      <c r="DR94" s="747" t="s">
        <v>569</v>
      </c>
      <c r="DS94" s="747" t="s">
        <v>569</v>
      </c>
      <c r="DT94" s="748">
        <v>0</v>
      </c>
      <c r="DU94" s="747">
        <v>250</v>
      </c>
      <c r="DV94" s="747">
        <v>197655</v>
      </c>
      <c r="DW94" s="747">
        <v>126243</v>
      </c>
      <c r="DX94" s="747">
        <v>6416</v>
      </c>
      <c r="DY94" s="747">
        <v>0</v>
      </c>
      <c r="DZ94" s="747">
        <v>0</v>
      </c>
      <c r="EA94" s="747">
        <v>0</v>
      </c>
      <c r="EB94" s="747">
        <v>0</v>
      </c>
      <c r="EC94" s="746">
        <v>330564</v>
      </c>
      <c r="ED94" s="748">
        <v>330564</v>
      </c>
      <c r="EE94" s="747">
        <v>0</v>
      </c>
      <c r="EF94" s="747">
        <v>0</v>
      </c>
      <c r="EG94" s="747">
        <v>0</v>
      </c>
      <c r="EH94" s="748">
        <v>330564</v>
      </c>
      <c r="EI94" s="748">
        <v>330564</v>
      </c>
      <c r="EJ94" s="747">
        <v>0</v>
      </c>
      <c r="EK94" s="747">
        <v>0</v>
      </c>
      <c r="EL94" s="747">
        <v>0</v>
      </c>
      <c r="EM94" s="747">
        <v>0</v>
      </c>
      <c r="EN94" s="748">
        <v>330564</v>
      </c>
      <c r="EO94" s="748">
        <v>330564</v>
      </c>
    </row>
    <row r="95" spans="2:145" x14ac:dyDescent="0.25">
      <c r="B95" s="758" t="s">
        <v>149</v>
      </c>
      <c r="C95" s="759" t="str">
        <v>介護</v>
      </c>
      <c r="D95" s="743">
        <v>0</v>
      </c>
      <c r="E95" s="744">
        <v>0</v>
      </c>
      <c r="F95" s="744">
        <v>0</v>
      </c>
      <c r="G95" s="744">
        <v>0</v>
      </c>
      <c r="H95" s="744">
        <v>0</v>
      </c>
      <c r="I95" s="744">
        <v>0</v>
      </c>
      <c r="J95" s="744">
        <v>0</v>
      </c>
      <c r="K95" s="744">
        <v>0</v>
      </c>
      <c r="L95" s="744">
        <v>0</v>
      </c>
      <c r="M95" s="744">
        <v>0</v>
      </c>
      <c r="N95" s="744">
        <v>0</v>
      </c>
      <c r="O95" s="744">
        <v>0</v>
      </c>
      <c r="P95" s="744">
        <v>0</v>
      </c>
      <c r="Q95" s="744">
        <v>0</v>
      </c>
      <c r="R95" s="744">
        <v>0</v>
      </c>
      <c r="S95" s="744">
        <v>0</v>
      </c>
      <c r="T95" s="744">
        <v>0</v>
      </c>
      <c r="U95" s="744">
        <v>0</v>
      </c>
      <c r="V95" s="744">
        <v>0</v>
      </c>
      <c r="W95" s="744">
        <v>0</v>
      </c>
      <c r="X95" s="744">
        <v>0</v>
      </c>
      <c r="Y95" s="744">
        <v>0</v>
      </c>
      <c r="Z95" s="744">
        <v>0</v>
      </c>
      <c r="AA95" s="744">
        <v>0</v>
      </c>
      <c r="AB95" s="744">
        <v>0</v>
      </c>
      <c r="AC95" s="744">
        <v>0</v>
      </c>
      <c r="AD95" s="744">
        <v>0</v>
      </c>
      <c r="AE95" s="744">
        <v>0</v>
      </c>
      <c r="AF95" s="744">
        <v>0</v>
      </c>
      <c r="AG95" s="744">
        <v>0</v>
      </c>
      <c r="AH95" s="744">
        <v>0</v>
      </c>
      <c r="AI95" s="744">
        <v>0</v>
      </c>
      <c r="AJ95" s="744">
        <v>0</v>
      </c>
      <c r="AK95" s="744">
        <v>0</v>
      </c>
      <c r="AL95" s="744">
        <v>0</v>
      </c>
      <c r="AM95" s="744">
        <v>0</v>
      </c>
      <c r="AN95" s="744">
        <v>0</v>
      </c>
      <c r="AO95" s="744">
        <v>0</v>
      </c>
      <c r="AP95" s="744">
        <v>0</v>
      </c>
      <c r="AQ95" s="744">
        <v>0</v>
      </c>
      <c r="AR95" s="744">
        <v>0</v>
      </c>
      <c r="AS95" s="744">
        <v>0</v>
      </c>
      <c r="AT95" s="744">
        <v>0</v>
      </c>
      <c r="AU95" s="744">
        <v>0</v>
      </c>
      <c r="AV95" s="744">
        <v>0</v>
      </c>
      <c r="AW95" s="744">
        <v>0</v>
      </c>
      <c r="AX95" s="744">
        <v>0</v>
      </c>
      <c r="AY95" s="744">
        <v>0</v>
      </c>
      <c r="AZ95" s="744">
        <v>0</v>
      </c>
      <c r="BA95" s="744">
        <v>0</v>
      </c>
      <c r="BB95" s="744">
        <v>0</v>
      </c>
      <c r="BC95" s="744">
        <v>0</v>
      </c>
      <c r="BD95" s="744">
        <v>0</v>
      </c>
      <c r="BE95" s="744">
        <v>0</v>
      </c>
      <c r="BF95" s="744">
        <v>0</v>
      </c>
      <c r="BG95" s="744">
        <v>0</v>
      </c>
      <c r="BH95" s="744">
        <v>0</v>
      </c>
      <c r="BI95" s="744">
        <v>0</v>
      </c>
      <c r="BJ95" s="744">
        <v>0</v>
      </c>
      <c r="BK95" s="744">
        <v>0</v>
      </c>
      <c r="BL95" s="744">
        <v>0</v>
      </c>
      <c r="BM95" s="744">
        <v>0</v>
      </c>
      <c r="BN95" s="744">
        <v>0</v>
      </c>
      <c r="BO95" s="744">
        <v>0</v>
      </c>
      <c r="BP95" s="744">
        <v>0</v>
      </c>
      <c r="BQ95" s="744">
        <v>0</v>
      </c>
      <c r="BR95" s="744">
        <v>0</v>
      </c>
      <c r="BS95" s="744">
        <v>0</v>
      </c>
      <c r="BT95" s="744">
        <v>0</v>
      </c>
      <c r="BU95" s="744">
        <v>0</v>
      </c>
      <c r="BV95" s="744">
        <v>0</v>
      </c>
      <c r="BW95" s="744">
        <v>0</v>
      </c>
      <c r="BX95" s="744">
        <v>0</v>
      </c>
      <c r="BY95" s="744">
        <v>0</v>
      </c>
      <c r="BZ95" s="744">
        <v>0</v>
      </c>
      <c r="CA95" s="744">
        <v>0</v>
      </c>
      <c r="CB95" s="744">
        <v>0</v>
      </c>
      <c r="CC95" s="744">
        <v>0</v>
      </c>
      <c r="CD95" s="744">
        <v>0</v>
      </c>
      <c r="CE95" s="744">
        <v>0</v>
      </c>
      <c r="CF95" s="744">
        <v>0</v>
      </c>
      <c r="CG95" s="744">
        <v>0</v>
      </c>
      <c r="CH95" s="744">
        <v>0</v>
      </c>
      <c r="CI95" s="744">
        <v>0</v>
      </c>
      <c r="CJ95" s="744">
        <v>0</v>
      </c>
      <c r="CK95" s="744">
        <v>0</v>
      </c>
      <c r="CL95" s="744">
        <v>0</v>
      </c>
      <c r="CM95" s="744">
        <v>0</v>
      </c>
      <c r="CN95" s="744">
        <v>0</v>
      </c>
      <c r="CO95" s="744">
        <v>0</v>
      </c>
      <c r="CP95" s="744">
        <v>0</v>
      </c>
      <c r="CQ95" s="744">
        <v>0</v>
      </c>
      <c r="CR95" s="744">
        <v>0</v>
      </c>
      <c r="CS95" s="744">
        <v>0</v>
      </c>
      <c r="CT95" s="744">
        <v>0</v>
      </c>
      <c r="CU95" s="744">
        <v>0</v>
      </c>
      <c r="CV95" s="744">
        <v>0</v>
      </c>
      <c r="CW95" s="744">
        <v>0</v>
      </c>
      <c r="CX95" s="744">
        <v>0</v>
      </c>
      <c r="CY95" s="744">
        <v>0</v>
      </c>
      <c r="CZ95" s="744">
        <v>0</v>
      </c>
      <c r="DA95" s="744">
        <v>0</v>
      </c>
      <c r="DB95" s="744">
        <v>0</v>
      </c>
      <c r="DC95" s="744">
        <v>0</v>
      </c>
      <c r="DD95" s="744" t="s">
        <v>569</v>
      </c>
      <c r="DE95" s="744" t="s">
        <v>569</v>
      </c>
      <c r="DF95" s="744" t="s">
        <v>569</v>
      </c>
      <c r="DG95" s="744" t="s">
        <v>569</v>
      </c>
      <c r="DH95" s="744" t="s">
        <v>569</v>
      </c>
      <c r="DI95" s="744" t="s">
        <v>569</v>
      </c>
      <c r="DJ95" s="744" t="s">
        <v>569</v>
      </c>
      <c r="DK95" s="744" t="s">
        <v>569</v>
      </c>
      <c r="DL95" s="744" t="s">
        <v>569</v>
      </c>
      <c r="DM95" s="744" t="s">
        <v>569</v>
      </c>
      <c r="DN95" s="744" t="s">
        <v>569</v>
      </c>
      <c r="DO95" s="744" t="s">
        <v>569</v>
      </c>
      <c r="DP95" s="744" t="s">
        <v>569</v>
      </c>
      <c r="DQ95" s="744" t="s">
        <v>569</v>
      </c>
      <c r="DR95" s="744" t="s">
        <v>569</v>
      </c>
      <c r="DS95" s="744" t="s">
        <v>569</v>
      </c>
      <c r="DT95" s="745">
        <v>0</v>
      </c>
      <c r="DU95" s="744">
        <v>0</v>
      </c>
      <c r="DV95" s="744">
        <v>26442</v>
      </c>
      <c r="DW95" s="744">
        <v>339903</v>
      </c>
      <c r="DX95" s="744">
        <v>0</v>
      </c>
      <c r="DY95" s="744">
        <v>0</v>
      </c>
      <c r="DZ95" s="744">
        <v>0</v>
      </c>
      <c r="EA95" s="744">
        <v>0</v>
      </c>
      <c r="EB95" s="744">
        <v>0</v>
      </c>
      <c r="EC95" s="743">
        <v>366345</v>
      </c>
      <c r="ED95" s="745">
        <v>366345</v>
      </c>
      <c r="EE95" s="744">
        <v>0</v>
      </c>
      <c r="EF95" s="744">
        <v>0</v>
      </c>
      <c r="EG95" s="744">
        <v>0</v>
      </c>
      <c r="EH95" s="745">
        <v>366345</v>
      </c>
      <c r="EI95" s="745">
        <v>366345</v>
      </c>
      <c r="EJ95" s="744">
        <v>0</v>
      </c>
      <c r="EK95" s="744">
        <v>0</v>
      </c>
      <c r="EL95" s="744">
        <v>0</v>
      </c>
      <c r="EM95" s="744">
        <v>0</v>
      </c>
      <c r="EN95" s="745">
        <v>366345</v>
      </c>
      <c r="EO95" s="745">
        <v>366345</v>
      </c>
    </row>
    <row r="96" spans="2:145" x14ac:dyDescent="0.25">
      <c r="B96" s="758" t="s">
        <v>151</v>
      </c>
      <c r="C96" s="759" t="str">
        <v>その他の非営利団体サービス</v>
      </c>
      <c r="D96" s="743">
        <v>0</v>
      </c>
      <c r="E96" s="744">
        <v>4</v>
      </c>
      <c r="F96" s="744">
        <v>0</v>
      </c>
      <c r="G96" s="744">
        <v>47</v>
      </c>
      <c r="H96" s="744">
        <v>8</v>
      </c>
      <c r="I96" s="744">
        <v>2441</v>
      </c>
      <c r="J96" s="744">
        <v>155</v>
      </c>
      <c r="K96" s="744">
        <v>379</v>
      </c>
      <c r="L96" s="744">
        <v>1279</v>
      </c>
      <c r="M96" s="744">
        <v>798</v>
      </c>
      <c r="N96" s="744">
        <v>129</v>
      </c>
      <c r="O96" s="744">
        <v>957</v>
      </c>
      <c r="P96" s="744">
        <v>518</v>
      </c>
      <c r="Q96" s="744">
        <v>105</v>
      </c>
      <c r="R96" s="744">
        <v>3</v>
      </c>
      <c r="S96" s="744">
        <v>68</v>
      </c>
      <c r="T96" s="744">
        <v>170</v>
      </c>
      <c r="U96" s="744">
        <v>49</v>
      </c>
      <c r="V96" s="744">
        <v>671</v>
      </c>
      <c r="W96" s="744">
        <v>175</v>
      </c>
      <c r="X96" s="744">
        <v>133</v>
      </c>
      <c r="Y96" s="744">
        <v>55</v>
      </c>
      <c r="Z96" s="744">
        <v>220</v>
      </c>
      <c r="AA96" s="744">
        <v>128</v>
      </c>
      <c r="AB96" s="744">
        <v>443</v>
      </c>
      <c r="AC96" s="744">
        <v>114</v>
      </c>
      <c r="AD96" s="744">
        <v>379</v>
      </c>
      <c r="AE96" s="744">
        <v>93</v>
      </c>
      <c r="AF96" s="744">
        <v>12</v>
      </c>
      <c r="AG96" s="744">
        <v>4</v>
      </c>
      <c r="AH96" s="744">
        <v>15</v>
      </c>
      <c r="AI96" s="744">
        <v>557</v>
      </c>
      <c r="AJ96" s="744">
        <v>15</v>
      </c>
      <c r="AK96" s="744">
        <v>21</v>
      </c>
      <c r="AL96" s="744">
        <v>419</v>
      </c>
      <c r="AM96" s="744">
        <v>164</v>
      </c>
      <c r="AN96" s="744">
        <v>144</v>
      </c>
      <c r="AO96" s="744">
        <v>23</v>
      </c>
      <c r="AP96" s="744">
        <v>3</v>
      </c>
      <c r="AQ96" s="744">
        <v>14</v>
      </c>
      <c r="AR96" s="744">
        <v>150</v>
      </c>
      <c r="AS96" s="744">
        <v>88</v>
      </c>
      <c r="AT96" s="744">
        <v>81</v>
      </c>
      <c r="AU96" s="744">
        <v>238</v>
      </c>
      <c r="AV96" s="744">
        <v>11</v>
      </c>
      <c r="AW96" s="744">
        <v>53</v>
      </c>
      <c r="AX96" s="744">
        <v>72</v>
      </c>
      <c r="AY96" s="744">
        <v>177</v>
      </c>
      <c r="AZ96" s="744">
        <v>0</v>
      </c>
      <c r="BA96" s="744">
        <v>1</v>
      </c>
      <c r="BB96" s="744">
        <v>1</v>
      </c>
      <c r="BC96" s="744">
        <v>42</v>
      </c>
      <c r="BD96" s="744">
        <v>1</v>
      </c>
      <c r="BE96" s="744">
        <v>11</v>
      </c>
      <c r="BF96" s="744">
        <v>37</v>
      </c>
      <c r="BG96" s="744">
        <v>48</v>
      </c>
      <c r="BH96" s="744">
        <v>38</v>
      </c>
      <c r="BI96" s="744">
        <v>38</v>
      </c>
      <c r="BJ96" s="744">
        <v>88</v>
      </c>
      <c r="BK96" s="744">
        <v>726</v>
      </c>
      <c r="BL96" s="744">
        <v>1568</v>
      </c>
      <c r="BM96" s="744">
        <v>2016</v>
      </c>
      <c r="BN96" s="744">
        <v>425</v>
      </c>
      <c r="BO96" s="744">
        <v>2163</v>
      </c>
      <c r="BP96" s="744">
        <v>477</v>
      </c>
      <c r="BQ96" s="744">
        <v>2363</v>
      </c>
      <c r="BR96" s="744">
        <v>793</v>
      </c>
      <c r="BS96" s="744">
        <v>4293</v>
      </c>
      <c r="BT96" s="744">
        <v>4468</v>
      </c>
      <c r="BU96" s="744">
        <v>770</v>
      </c>
      <c r="BV96" s="744">
        <v>942</v>
      </c>
      <c r="BW96" s="744">
        <v>0</v>
      </c>
      <c r="BX96" s="744">
        <v>69</v>
      </c>
      <c r="BY96" s="744">
        <v>1992</v>
      </c>
      <c r="BZ96" s="744">
        <v>447</v>
      </c>
      <c r="CA96" s="744">
        <v>41</v>
      </c>
      <c r="CB96" s="744">
        <v>37</v>
      </c>
      <c r="CC96" s="744">
        <v>1124</v>
      </c>
      <c r="CD96" s="744">
        <v>712</v>
      </c>
      <c r="CE96" s="744">
        <v>3</v>
      </c>
      <c r="CF96" s="744">
        <v>907</v>
      </c>
      <c r="CG96" s="744">
        <v>713</v>
      </c>
      <c r="CH96" s="744">
        <v>701</v>
      </c>
      <c r="CI96" s="744">
        <v>32</v>
      </c>
      <c r="CJ96" s="744">
        <v>1165</v>
      </c>
      <c r="CK96" s="744">
        <v>20</v>
      </c>
      <c r="CL96" s="744">
        <v>472</v>
      </c>
      <c r="CM96" s="744">
        <v>663</v>
      </c>
      <c r="CN96" s="744">
        <v>3964</v>
      </c>
      <c r="CO96" s="744">
        <v>93</v>
      </c>
      <c r="CP96" s="744">
        <v>19</v>
      </c>
      <c r="CQ96" s="744">
        <v>224</v>
      </c>
      <c r="CR96" s="744">
        <v>0</v>
      </c>
      <c r="CS96" s="744">
        <v>1579</v>
      </c>
      <c r="CT96" s="744">
        <v>256</v>
      </c>
      <c r="CU96" s="744">
        <v>1643</v>
      </c>
      <c r="CV96" s="744">
        <v>4893</v>
      </c>
      <c r="CW96" s="744">
        <v>661</v>
      </c>
      <c r="CX96" s="744">
        <v>1543</v>
      </c>
      <c r="CY96" s="744">
        <v>511</v>
      </c>
      <c r="CZ96" s="744">
        <v>8745</v>
      </c>
      <c r="DA96" s="744">
        <v>1009</v>
      </c>
      <c r="DB96" s="744">
        <v>0</v>
      </c>
      <c r="DC96" s="744">
        <v>645</v>
      </c>
      <c r="DD96" s="744" t="s">
        <v>569</v>
      </c>
      <c r="DE96" s="744" t="s">
        <v>569</v>
      </c>
      <c r="DF96" s="744" t="s">
        <v>569</v>
      </c>
      <c r="DG96" s="744" t="s">
        <v>569</v>
      </c>
      <c r="DH96" s="744" t="s">
        <v>569</v>
      </c>
      <c r="DI96" s="744" t="s">
        <v>569</v>
      </c>
      <c r="DJ96" s="744" t="s">
        <v>569</v>
      </c>
      <c r="DK96" s="744" t="s">
        <v>569</v>
      </c>
      <c r="DL96" s="744" t="s">
        <v>569</v>
      </c>
      <c r="DM96" s="744" t="s">
        <v>569</v>
      </c>
      <c r="DN96" s="744" t="s">
        <v>569</v>
      </c>
      <c r="DO96" s="744" t="s">
        <v>569</v>
      </c>
      <c r="DP96" s="744" t="s">
        <v>569</v>
      </c>
      <c r="DQ96" s="744" t="s">
        <v>569</v>
      </c>
      <c r="DR96" s="744" t="s">
        <v>569</v>
      </c>
      <c r="DS96" s="744" t="s">
        <v>569</v>
      </c>
      <c r="DT96" s="745">
        <v>67974</v>
      </c>
      <c r="DU96" s="744">
        <v>0</v>
      </c>
      <c r="DV96" s="744">
        <v>173956</v>
      </c>
      <c r="DW96" s="744">
        <v>0</v>
      </c>
      <c r="DX96" s="744">
        <v>0</v>
      </c>
      <c r="DY96" s="744">
        <v>0</v>
      </c>
      <c r="DZ96" s="744">
        <v>0</v>
      </c>
      <c r="EA96" s="744">
        <v>0</v>
      </c>
      <c r="EB96" s="744">
        <v>0</v>
      </c>
      <c r="EC96" s="743">
        <v>173956</v>
      </c>
      <c r="ED96" s="745">
        <v>241930</v>
      </c>
      <c r="EE96" s="744">
        <v>136</v>
      </c>
      <c r="EF96" s="744">
        <v>0</v>
      </c>
      <c r="EG96" s="744">
        <v>136</v>
      </c>
      <c r="EH96" s="745">
        <v>174092</v>
      </c>
      <c r="EI96" s="745">
        <v>242066</v>
      </c>
      <c r="EJ96" s="744">
        <v>-169</v>
      </c>
      <c r="EK96" s="744">
        <v>0</v>
      </c>
      <c r="EL96" s="744">
        <v>0</v>
      </c>
      <c r="EM96" s="744">
        <v>-169</v>
      </c>
      <c r="EN96" s="745">
        <v>173923</v>
      </c>
      <c r="EO96" s="745">
        <v>241897</v>
      </c>
    </row>
    <row r="97" spans="2:145" x14ac:dyDescent="0.25">
      <c r="B97" s="758" t="s">
        <v>153</v>
      </c>
      <c r="C97" s="759" t="str">
        <v>物品賃貸サービス</v>
      </c>
      <c r="D97" s="743">
        <v>3121</v>
      </c>
      <c r="E97" s="744">
        <v>540</v>
      </c>
      <c r="F97" s="744">
        <v>3280</v>
      </c>
      <c r="G97" s="744">
        <v>460</v>
      </c>
      <c r="H97" s="744">
        <v>632</v>
      </c>
      <c r="I97" s="744">
        <v>1037</v>
      </c>
      <c r="J97" s="744">
        <v>3901</v>
      </c>
      <c r="K97" s="744">
        <v>1443</v>
      </c>
      <c r="L97" s="744">
        <v>1317</v>
      </c>
      <c r="M97" s="744">
        <v>783</v>
      </c>
      <c r="N97" s="744">
        <v>157</v>
      </c>
      <c r="O97" s="744">
        <v>1632</v>
      </c>
      <c r="P97" s="744">
        <v>320</v>
      </c>
      <c r="Q97" s="744">
        <v>120</v>
      </c>
      <c r="R97" s="744">
        <v>11</v>
      </c>
      <c r="S97" s="744">
        <v>94</v>
      </c>
      <c r="T97" s="744">
        <v>585</v>
      </c>
      <c r="U97" s="744">
        <v>236</v>
      </c>
      <c r="V97" s="744">
        <v>858</v>
      </c>
      <c r="W97" s="744">
        <v>184</v>
      </c>
      <c r="X97" s="744">
        <v>596</v>
      </c>
      <c r="Y97" s="744">
        <v>59</v>
      </c>
      <c r="Z97" s="744">
        <v>111</v>
      </c>
      <c r="AA97" s="744">
        <v>109</v>
      </c>
      <c r="AB97" s="744">
        <v>80</v>
      </c>
      <c r="AC97" s="744">
        <v>55</v>
      </c>
      <c r="AD97" s="744">
        <v>265</v>
      </c>
      <c r="AE97" s="744">
        <v>165</v>
      </c>
      <c r="AF97" s="744">
        <v>36</v>
      </c>
      <c r="AG97" s="744">
        <v>8</v>
      </c>
      <c r="AH97" s="744">
        <v>14</v>
      </c>
      <c r="AI97" s="744">
        <v>1379</v>
      </c>
      <c r="AJ97" s="744">
        <v>5</v>
      </c>
      <c r="AK97" s="744">
        <v>123</v>
      </c>
      <c r="AL97" s="744">
        <v>333</v>
      </c>
      <c r="AM97" s="744">
        <v>173</v>
      </c>
      <c r="AN97" s="744">
        <v>197</v>
      </c>
      <c r="AO97" s="744">
        <v>58</v>
      </c>
      <c r="AP97" s="744">
        <v>16</v>
      </c>
      <c r="AQ97" s="744">
        <v>51</v>
      </c>
      <c r="AR97" s="744">
        <v>269</v>
      </c>
      <c r="AS97" s="744">
        <v>233</v>
      </c>
      <c r="AT97" s="744">
        <v>111</v>
      </c>
      <c r="AU97" s="744">
        <v>443</v>
      </c>
      <c r="AV97" s="744">
        <v>22</v>
      </c>
      <c r="AW97" s="744">
        <v>319</v>
      </c>
      <c r="AX97" s="744">
        <v>325</v>
      </c>
      <c r="AY97" s="744">
        <v>887</v>
      </c>
      <c r="AZ97" s="744">
        <v>8</v>
      </c>
      <c r="BA97" s="744">
        <v>5</v>
      </c>
      <c r="BB97" s="744">
        <v>9</v>
      </c>
      <c r="BC97" s="744">
        <v>721</v>
      </c>
      <c r="BD97" s="744">
        <v>3</v>
      </c>
      <c r="BE97" s="744">
        <v>48</v>
      </c>
      <c r="BF97" s="744">
        <v>403</v>
      </c>
      <c r="BG97" s="744">
        <v>212</v>
      </c>
      <c r="BH97" s="744">
        <v>129</v>
      </c>
      <c r="BI97" s="744">
        <v>268</v>
      </c>
      <c r="BJ97" s="744">
        <v>2894</v>
      </c>
      <c r="BK97" s="744">
        <v>19297</v>
      </c>
      <c r="BL97" s="744">
        <v>4763</v>
      </c>
      <c r="BM97" s="744">
        <v>47725</v>
      </c>
      <c r="BN97" s="744">
        <v>22706</v>
      </c>
      <c r="BO97" s="744">
        <v>3400</v>
      </c>
      <c r="BP97" s="744">
        <v>541</v>
      </c>
      <c r="BQ97" s="744">
        <v>972</v>
      </c>
      <c r="BR97" s="744">
        <v>1470</v>
      </c>
      <c r="BS97" s="744">
        <v>59406</v>
      </c>
      <c r="BT97" s="744">
        <v>7039</v>
      </c>
      <c r="BU97" s="744">
        <v>1218</v>
      </c>
      <c r="BV97" s="744">
        <v>1540</v>
      </c>
      <c r="BW97" s="744">
        <v>205</v>
      </c>
      <c r="BX97" s="744">
        <v>431</v>
      </c>
      <c r="BY97" s="744">
        <v>6519</v>
      </c>
      <c r="BZ97" s="744">
        <v>754</v>
      </c>
      <c r="CA97" s="744">
        <v>32930</v>
      </c>
      <c r="CB97" s="744">
        <v>288</v>
      </c>
      <c r="CC97" s="744">
        <v>451</v>
      </c>
      <c r="CD97" s="744">
        <v>3377</v>
      </c>
      <c r="CE97" s="744">
        <v>127</v>
      </c>
      <c r="CF97" s="744">
        <v>7343</v>
      </c>
      <c r="CG97" s="744">
        <v>1314</v>
      </c>
      <c r="CH97" s="744">
        <v>2678</v>
      </c>
      <c r="CI97" s="744">
        <v>922</v>
      </c>
      <c r="CJ97" s="744">
        <v>1525</v>
      </c>
      <c r="CK97" s="744">
        <v>30896</v>
      </c>
      <c r="CL97" s="744">
        <v>3383</v>
      </c>
      <c r="CM97" s="744">
        <v>1197</v>
      </c>
      <c r="CN97" s="744">
        <v>12232</v>
      </c>
      <c r="CO97" s="744">
        <v>787</v>
      </c>
      <c r="CP97" s="744">
        <v>3755</v>
      </c>
      <c r="CQ97" s="744">
        <v>5548</v>
      </c>
      <c r="CR97" s="744">
        <v>1404</v>
      </c>
      <c r="CS97" s="744">
        <v>1512</v>
      </c>
      <c r="CT97" s="744">
        <v>247</v>
      </c>
      <c r="CU97" s="744">
        <v>3212</v>
      </c>
      <c r="CV97" s="744">
        <v>15613</v>
      </c>
      <c r="CW97" s="744">
        <v>3065</v>
      </c>
      <c r="CX97" s="744">
        <v>1166</v>
      </c>
      <c r="CY97" s="744">
        <v>1313</v>
      </c>
      <c r="CZ97" s="744">
        <v>2555</v>
      </c>
      <c r="DA97" s="744">
        <v>1717</v>
      </c>
      <c r="DB97" s="744">
        <v>0</v>
      </c>
      <c r="DC97" s="744">
        <v>2152</v>
      </c>
      <c r="DD97" s="744" t="s">
        <v>569</v>
      </c>
      <c r="DE97" s="744" t="s">
        <v>569</v>
      </c>
      <c r="DF97" s="744" t="s">
        <v>569</v>
      </c>
      <c r="DG97" s="744" t="s">
        <v>569</v>
      </c>
      <c r="DH97" s="744" t="s">
        <v>569</v>
      </c>
      <c r="DI97" s="744" t="s">
        <v>569</v>
      </c>
      <c r="DJ97" s="744" t="s">
        <v>569</v>
      </c>
      <c r="DK97" s="744" t="s">
        <v>569</v>
      </c>
      <c r="DL97" s="744" t="s">
        <v>569</v>
      </c>
      <c r="DM97" s="744" t="s">
        <v>569</v>
      </c>
      <c r="DN97" s="744" t="s">
        <v>569</v>
      </c>
      <c r="DO97" s="744" t="s">
        <v>569</v>
      </c>
      <c r="DP97" s="744" t="s">
        <v>569</v>
      </c>
      <c r="DQ97" s="744" t="s">
        <v>569</v>
      </c>
      <c r="DR97" s="744" t="s">
        <v>569</v>
      </c>
      <c r="DS97" s="744" t="s">
        <v>569</v>
      </c>
      <c r="DT97" s="745">
        <v>352548</v>
      </c>
      <c r="DU97" s="744">
        <v>1118</v>
      </c>
      <c r="DV97" s="744">
        <v>33006</v>
      </c>
      <c r="DW97" s="744">
        <v>0</v>
      </c>
      <c r="DX97" s="744">
        <v>0</v>
      </c>
      <c r="DY97" s="744">
        <v>0</v>
      </c>
      <c r="DZ97" s="744">
        <v>0</v>
      </c>
      <c r="EA97" s="744">
        <v>0</v>
      </c>
      <c r="EB97" s="744">
        <v>0</v>
      </c>
      <c r="EC97" s="743">
        <v>34124</v>
      </c>
      <c r="ED97" s="745">
        <v>386672</v>
      </c>
      <c r="EE97" s="744">
        <v>1762</v>
      </c>
      <c r="EF97" s="744">
        <v>36443</v>
      </c>
      <c r="EG97" s="744">
        <v>38205</v>
      </c>
      <c r="EH97" s="745">
        <v>72329</v>
      </c>
      <c r="EI97" s="745">
        <v>424877</v>
      </c>
      <c r="EJ97" s="744">
        <v>-192</v>
      </c>
      <c r="EK97" s="744">
        <v>-90518</v>
      </c>
      <c r="EL97" s="744">
        <v>0</v>
      </c>
      <c r="EM97" s="744">
        <v>-90710</v>
      </c>
      <c r="EN97" s="745">
        <v>-18381</v>
      </c>
      <c r="EO97" s="745">
        <v>334167</v>
      </c>
    </row>
    <row r="98" spans="2:145" x14ac:dyDescent="0.25">
      <c r="B98" s="758" t="s">
        <v>155</v>
      </c>
      <c r="C98" s="761" t="str">
        <v>広告</v>
      </c>
      <c r="D98" s="749">
        <v>0</v>
      </c>
      <c r="E98" s="750">
        <v>27</v>
      </c>
      <c r="F98" s="750">
        <v>0</v>
      </c>
      <c r="G98" s="750">
        <v>121</v>
      </c>
      <c r="H98" s="750">
        <v>39</v>
      </c>
      <c r="I98" s="750">
        <v>89</v>
      </c>
      <c r="J98" s="750">
        <v>73</v>
      </c>
      <c r="K98" s="750">
        <v>84</v>
      </c>
      <c r="L98" s="750">
        <v>2363</v>
      </c>
      <c r="M98" s="750">
        <v>285</v>
      </c>
      <c r="N98" s="750">
        <v>197</v>
      </c>
      <c r="O98" s="750">
        <v>3611</v>
      </c>
      <c r="P98" s="750">
        <v>2854</v>
      </c>
      <c r="Q98" s="750">
        <v>12</v>
      </c>
      <c r="R98" s="750">
        <v>2</v>
      </c>
      <c r="S98" s="750">
        <v>108</v>
      </c>
      <c r="T98" s="750">
        <v>71</v>
      </c>
      <c r="U98" s="750">
        <v>281</v>
      </c>
      <c r="V98" s="750">
        <v>1098</v>
      </c>
      <c r="W98" s="750">
        <v>143</v>
      </c>
      <c r="X98" s="750">
        <v>78</v>
      </c>
      <c r="Y98" s="750">
        <v>69</v>
      </c>
      <c r="Z98" s="750">
        <v>51</v>
      </c>
      <c r="AA98" s="750">
        <v>20</v>
      </c>
      <c r="AB98" s="750">
        <v>327</v>
      </c>
      <c r="AC98" s="750">
        <v>441</v>
      </c>
      <c r="AD98" s="750">
        <v>135</v>
      </c>
      <c r="AE98" s="750">
        <v>245</v>
      </c>
      <c r="AF98" s="750">
        <v>32</v>
      </c>
      <c r="AG98" s="750">
        <v>22</v>
      </c>
      <c r="AH98" s="750">
        <v>6</v>
      </c>
      <c r="AI98" s="750">
        <v>69</v>
      </c>
      <c r="AJ98" s="750">
        <v>6</v>
      </c>
      <c r="AK98" s="750">
        <v>22</v>
      </c>
      <c r="AL98" s="750">
        <v>86</v>
      </c>
      <c r="AM98" s="750">
        <v>74</v>
      </c>
      <c r="AN98" s="750">
        <v>19</v>
      </c>
      <c r="AO98" s="750">
        <v>12</v>
      </c>
      <c r="AP98" s="750">
        <v>11</v>
      </c>
      <c r="AQ98" s="750">
        <v>14</v>
      </c>
      <c r="AR98" s="750">
        <v>159</v>
      </c>
      <c r="AS98" s="750">
        <v>63</v>
      </c>
      <c r="AT98" s="750">
        <v>110</v>
      </c>
      <c r="AU98" s="750">
        <v>218</v>
      </c>
      <c r="AV98" s="750">
        <v>38</v>
      </c>
      <c r="AW98" s="750">
        <v>266</v>
      </c>
      <c r="AX98" s="750">
        <v>184</v>
      </c>
      <c r="AY98" s="750">
        <v>374</v>
      </c>
      <c r="AZ98" s="750">
        <v>25</v>
      </c>
      <c r="BA98" s="750">
        <v>9</v>
      </c>
      <c r="BB98" s="750">
        <v>6</v>
      </c>
      <c r="BC98" s="750">
        <v>571</v>
      </c>
      <c r="BD98" s="750">
        <v>12</v>
      </c>
      <c r="BE98" s="750">
        <v>102</v>
      </c>
      <c r="BF98" s="750">
        <v>540</v>
      </c>
      <c r="BG98" s="750">
        <v>40</v>
      </c>
      <c r="BH98" s="750">
        <v>48</v>
      </c>
      <c r="BI98" s="750">
        <v>202</v>
      </c>
      <c r="BJ98" s="750">
        <v>4</v>
      </c>
      <c r="BK98" s="750">
        <v>1257</v>
      </c>
      <c r="BL98" s="750">
        <v>70</v>
      </c>
      <c r="BM98" s="750">
        <v>566</v>
      </c>
      <c r="BN98" s="750">
        <v>197</v>
      </c>
      <c r="BO98" s="750">
        <v>2116</v>
      </c>
      <c r="BP98" s="750">
        <v>676</v>
      </c>
      <c r="BQ98" s="750">
        <v>1472</v>
      </c>
      <c r="BR98" s="750">
        <v>64</v>
      </c>
      <c r="BS98" s="750">
        <v>30834</v>
      </c>
      <c r="BT98" s="750">
        <v>23336</v>
      </c>
      <c r="BU98" s="750">
        <v>6538</v>
      </c>
      <c r="BV98" s="750">
        <v>6490</v>
      </c>
      <c r="BW98" s="750">
        <v>0</v>
      </c>
      <c r="BX98" s="750">
        <v>251</v>
      </c>
      <c r="BY98" s="750">
        <v>2498</v>
      </c>
      <c r="BZ98" s="750">
        <v>371</v>
      </c>
      <c r="CA98" s="750">
        <v>2539</v>
      </c>
      <c r="CB98" s="750">
        <v>74</v>
      </c>
      <c r="CC98" s="750">
        <v>25</v>
      </c>
      <c r="CD98" s="750">
        <v>1133</v>
      </c>
      <c r="CE98" s="750">
        <v>54</v>
      </c>
      <c r="CF98" s="750">
        <v>9546</v>
      </c>
      <c r="CG98" s="750">
        <v>1717</v>
      </c>
      <c r="CH98" s="750">
        <v>2761</v>
      </c>
      <c r="CI98" s="750">
        <v>539</v>
      </c>
      <c r="CJ98" s="750">
        <v>4799</v>
      </c>
      <c r="CK98" s="750">
        <v>1818</v>
      </c>
      <c r="CL98" s="750">
        <v>1749</v>
      </c>
      <c r="CM98" s="750">
        <v>94</v>
      </c>
      <c r="CN98" s="750">
        <v>2470</v>
      </c>
      <c r="CO98" s="750">
        <v>100</v>
      </c>
      <c r="CP98" s="750">
        <v>527</v>
      </c>
      <c r="CQ98" s="750">
        <v>353</v>
      </c>
      <c r="CR98" s="750">
        <v>510</v>
      </c>
      <c r="CS98" s="750">
        <v>1491</v>
      </c>
      <c r="CT98" s="750">
        <v>63</v>
      </c>
      <c r="CU98" s="750">
        <v>842</v>
      </c>
      <c r="CV98" s="750">
        <v>12103</v>
      </c>
      <c r="CW98" s="750">
        <v>523</v>
      </c>
      <c r="CX98" s="750">
        <v>6929</v>
      </c>
      <c r="CY98" s="750">
        <v>2066</v>
      </c>
      <c r="CZ98" s="750">
        <v>3286</v>
      </c>
      <c r="DA98" s="750">
        <v>1505</v>
      </c>
      <c r="DB98" s="750">
        <v>0</v>
      </c>
      <c r="DC98" s="750">
        <v>805</v>
      </c>
      <c r="DD98" s="750" t="s">
        <v>569</v>
      </c>
      <c r="DE98" s="750" t="s">
        <v>569</v>
      </c>
      <c r="DF98" s="750" t="s">
        <v>569</v>
      </c>
      <c r="DG98" s="750" t="s">
        <v>569</v>
      </c>
      <c r="DH98" s="750" t="s">
        <v>569</v>
      </c>
      <c r="DI98" s="750" t="s">
        <v>569</v>
      </c>
      <c r="DJ98" s="750" t="s">
        <v>569</v>
      </c>
      <c r="DK98" s="750" t="s">
        <v>569</v>
      </c>
      <c r="DL98" s="750" t="s">
        <v>569</v>
      </c>
      <c r="DM98" s="750" t="s">
        <v>569</v>
      </c>
      <c r="DN98" s="750" t="s">
        <v>569</v>
      </c>
      <c r="DO98" s="750" t="s">
        <v>569</v>
      </c>
      <c r="DP98" s="750" t="s">
        <v>569</v>
      </c>
      <c r="DQ98" s="750" t="s">
        <v>569</v>
      </c>
      <c r="DR98" s="750" t="s">
        <v>569</v>
      </c>
      <c r="DS98" s="750" t="s">
        <v>569</v>
      </c>
      <c r="DT98" s="751">
        <v>153325</v>
      </c>
      <c r="DU98" s="750">
        <v>0</v>
      </c>
      <c r="DV98" s="750">
        <v>150</v>
      </c>
      <c r="DW98" s="750">
        <v>0</v>
      </c>
      <c r="DX98" s="750">
        <v>0</v>
      </c>
      <c r="DY98" s="750">
        <v>0</v>
      </c>
      <c r="DZ98" s="750">
        <v>0</v>
      </c>
      <c r="EA98" s="750">
        <v>0</v>
      </c>
      <c r="EB98" s="750">
        <v>0</v>
      </c>
      <c r="EC98" s="749">
        <v>150</v>
      </c>
      <c r="ED98" s="751">
        <v>153475</v>
      </c>
      <c r="EE98" s="750">
        <v>493</v>
      </c>
      <c r="EF98" s="750">
        <v>7838</v>
      </c>
      <c r="EG98" s="750">
        <v>8331</v>
      </c>
      <c r="EH98" s="751">
        <v>8481</v>
      </c>
      <c r="EI98" s="751">
        <v>161806</v>
      </c>
      <c r="EJ98" s="750">
        <v>-815</v>
      </c>
      <c r="EK98" s="750">
        <v>-42903</v>
      </c>
      <c r="EL98" s="750">
        <v>0</v>
      </c>
      <c r="EM98" s="750">
        <v>-43718</v>
      </c>
      <c r="EN98" s="751">
        <v>-35237</v>
      </c>
      <c r="EO98" s="751">
        <v>118088</v>
      </c>
    </row>
    <row r="99" spans="2:145" x14ac:dyDescent="0.25">
      <c r="B99" s="758" t="s">
        <v>156</v>
      </c>
      <c r="C99" s="759" t="str">
        <v>自動車整備・機械修理</v>
      </c>
      <c r="D99" s="743">
        <v>17864</v>
      </c>
      <c r="E99" s="744">
        <v>12136</v>
      </c>
      <c r="F99" s="744">
        <v>7239</v>
      </c>
      <c r="G99" s="744">
        <v>2206</v>
      </c>
      <c r="H99" s="744">
        <v>2679</v>
      </c>
      <c r="I99" s="744">
        <v>2001</v>
      </c>
      <c r="J99" s="744">
        <v>3621</v>
      </c>
      <c r="K99" s="744">
        <v>1404</v>
      </c>
      <c r="L99" s="744">
        <v>2983</v>
      </c>
      <c r="M99" s="744">
        <v>4472</v>
      </c>
      <c r="N99" s="744">
        <v>486</v>
      </c>
      <c r="O99" s="744">
        <v>5202</v>
      </c>
      <c r="P99" s="744">
        <v>1389</v>
      </c>
      <c r="Q99" s="744">
        <v>514</v>
      </c>
      <c r="R99" s="744">
        <v>31</v>
      </c>
      <c r="S99" s="744">
        <v>160</v>
      </c>
      <c r="T99" s="744">
        <v>1704</v>
      </c>
      <c r="U99" s="744">
        <v>123</v>
      </c>
      <c r="V99" s="744">
        <v>3090</v>
      </c>
      <c r="W99" s="744">
        <v>201</v>
      </c>
      <c r="X99" s="744">
        <v>650</v>
      </c>
      <c r="Y99" s="744">
        <v>342</v>
      </c>
      <c r="Z99" s="744">
        <v>539</v>
      </c>
      <c r="AA99" s="744">
        <v>483</v>
      </c>
      <c r="AB99" s="744">
        <v>396</v>
      </c>
      <c r="AC99" s="744">
        <v>163</v>
      </c>
      <c r="AD99" s="744">
        <v>2308</v>
      </c>
      <c r="AE99" s="744">
        <v>542</v>
      </c>
      <c r="AF99" s="744">
        <v>111</v>
      </c>
      <c r="AG99" s="744">
        <v>21</v>
      </c>
      <c r="AH99" s="744">
        <v>56</v>
      </c>
      <c r="AI99" s="744">
        <v>2994</v>
      </c>
      <c r="AJ99" s="744">
        <v>17</v>
      </c>
      <c r="AK99" s="744">
        <v>363</v>
      </c>
      <c r="AL99" s="744">
        <v>1521</v>
      </c>
      <c r="AM99" s="744">
        <v>1018</v>
      </c>
      <c r="AN99" s="744">
        <v>538</v>
      </c>
      <c r="AO99" s="744">
        <v>60</v>
      </c>
      <c r="AP99" s="744">
        <v>94</v>
      </c>
      <c r="AQ99" s="744">
        <v>209</v>
      </c>
      <c r="AR99" s="744">
        <v>1379</v>
      </c>
      <c r="AS99" s="744">
        <v>677</v>
      </c>
      <c r="AT99" s="744">
        <v>378</v>
      </c>
      <c r="AU99" s="744">
        <v>520</v>
      </c>
      <c r="AV99" s="744">
        <v>62</v>
      </c>
      <c r="AW99" s="744">
        <v>544</v>
      </c>
      <c r="AX99" s="744">
        <v>987</v>
      </c>
      <c r="AY99" s="744">
        <v>698</v>
      </c>
      <c r="AZ99" s="744">
        <v>13</v>
      </c>
      <c r="BA99" s="744">
        <v>17</v>
      </c>
      <c r="BB99" s="744">
        <v>10</v>
      </c>
      <c r="BC99" s="744">
        <v>642</v>
      </c>
      <c r="BD99" s="744">
        <v>15</v>
      </c>
      <c r="BE99" s="744">
        <v>106</v>
      </c>
      <c r="BF99" s="744">
        <v>1279</v>
      </c>
      <c r="BG99" s="744">
        <v>92</v>
      </c>
      <c r="BH99" s="744">
        <v>33</v>
      </c>
      <c r="BI99" s="744">
        <v>354</v>
      </c>
      <c r="BJ99" s="744">
        <v>177</v>
      </c>
      <c r="BK99" s="744">
        <v>5655</v>
      </c>
      <c r="BL99" s="744">
        <v>4698</v>
      </c>
      <c r="BM99" s="744">
        <v>10319</v>
      </c>
      <c r="BN99" s="744">
        <v>2699</v>
      </c>
      <c r="BO99" s="744">
        <v>35026</v>
      </c>
      <c r="BP99" s="744">
        <v>851</v>
      </c>
      <c r="BQ99" s="744">
        <v>9739</v>
      </c>
      <c r="BR99" s="744">
        <v>4388</v>
      </c>
      <c r="BS99" s="744">
        <v>27916</v>
      </c>
      <c r="BT99" s="744">
        <v>5083</v>
      </c>
      <c r="BU99" s="744">
        <v>2765</v>
      </c>
      <c r="BV99" s="744">
        <v>1313</v>
      </c>
      <c r="BW99" s="744">
        <v>532</v>
      </c>
      <c r="BX99" s="744">
        <v>507</v>
      </c>
      <c r="BY99" s="744">
        <v>30310</v>
      </c>
      <c r="BZ99" s="744">
        <v>819</v>
      </c>
      <c r="CA99" s="744">
        <v>2489</v>
      </c>
      <c r="CB99" s="744">
        <v>419</v>
      </c>
      <c r="CC99" s="744">
        <v>1385</v>
      </c>
      <c r="CD99" s="744">
        <v>3359</v>
      </c>
      <c r="CE99" s="744">
        <v>159</v>
      </c>
      <c r="CF99" s="744">
        <v>3985</v>
      </c>
      <c r="CG99" s="744">
        <v>1711</v>
      </c>
      <c r="CH99" s="744">
        <v>8611</v>
      </c>
      <c r="CI99" s="744">
        <v>132</v>
      </c>
      <c r="CJ99" s="744">
        <v>1529</v>
      </c>
      <c r="CK99" s="744">
        <v>29673</v>
      </c>
      <c r="CL99" s="744">
        <v>7360</v>
      </c>
      <c r="CM99" s="744">
        <v>3132</v>
      </c>
      <c r="CN99" s="744">
        <v>7196</v>
      </c>
      <c r="CO99" s="744">
        <v>325</v>
      </c>
      <c r="CP99" s="744">
        <v>2488</v>
      </c>
      <c r="CQ99" s="744">
        <v>1363</v>
      </c>
      <c r="CR99" s="744">
        <v>3033</v>
      </c>
      <c r="CS99" s="744">
        <v>40518</v>
      </c>
      <c r="CT99" s="744">
        <v>363</v>
      </c>
      <c r="CU99" s="744">
        <v>4314</v>
      </c>
      <c r="CV99" s="744">
        <v>8645</v>
      </c>
      <c r="CW99" s="744">
        <v>2406</v>
      </c>
      <c r="CX99" s="744">
        <v>3772</v>
      </c>
      <c r="CY99" s="744">
        <v>2420</v>
      </c>
      <c r="CZ99" s="744">
        <v>5373</v>
      </c>
      <c r="DA99" s="744">
        <v>2167</v>
      </c>
      <c r="DB99" s="744">
        <v>0</v>
      </c>
      <c r="DC99" s="744">
        <v>4134</v>
      </c>
      <c r="DD99" s="744" t="s">
        <v>569</v>
      </c>
      <c r="DE99" s="744" t="s">
        <v>569</v>
      </c>
      <c r="DF99" s="744" t="s">
        <v>569</v>
      </c>
      <c r="DG99" s="744" t="s">
        <v>569</v>
      </c>
      <c r="DH99" s="744" t="s">
        <v>569</v>
      </c>
      <c r="DI99" s="744" t="s">
        <v>569</v>
      </c>
      <c r="DJ99" s="744" t="s">
        <v>569</v>
      </c>
      <c r="DK99" s="744" t="s">
        <v>569</v>
      </c>
      <c r="DL99" s="744" t="s">
        <v>569</v>
      </c>
      <c r="DM99" s="744" t="s">
        <v>569</v>
      </c>
      <c r="DN99" s="744" t="s">
        <v>569</v>
      </c>
      <c r="DO99" s="744" t="s">
        <v>569</v>
      </c>
      <c r="DP99" s="744" t="s">
        <v>569</v>
      </c>
      <c r="DQ99" s="744" t="s">
        <v>569</v>
      </c>
      <c r="DR99" s="744" t="s">
        <v>569</v>
      </c>
      <c r="DS99" s="744" t="s">
        <v>569</v>
      </c>
      <c r="DT99" s="745">
        <v>384994</v>
      </c>
      <c r="DU99" s="744">
        <v>207</v>
      </c>
      <c r="DV99" s="744">
        <v>160695</v>
      </c>
      <c r="DW99" s="744">
        <v>0</v>
      </c>
      <c r="DX99" s="744">
        <v>0</v>
      </c>
      <c r="DY99" s="744">
        <v>0</v>
      </c>
      <c r="DZ99" s="744">
        <v>0</v>
      </c>
      <c r="EA99" s="744">
        <v>0</v>
      </c>
      <c r="EB99" s="744">
        <v>0</v>
      </c>
      <c r="EC99" s="743">
        <v>160902</v>
      </c>
      <c r="ED99" s="745">
        <v>545896</v>
      </c>
      <c r="EE99" s="744">
        <v>4</v>
      </c>
      <c r="EF99" s="744">
        <v>7641</v>
      </c>
      <c r="EG99" s="744">
        <v>7645</v>
      </c>
      <c r="EH99" s="745">
        <v>168547</v>
      </c>
      <c r="EI99" s="745">
        <v>553541</v>
      </c>
      <c r="EJ99" s="744">
        <v>0</v>
      </c>
      <c r="EK99" s="744">
        <v>-10416</v>
      </c>
      <c r="EL99" s="744">
        <v>0</v>
      </c>
      <c r="EM99" s="744">
        <v>-10416</v>
      </c>
      <c r="EN99" s="745">
        <v>158131</v>
      </c>
      <c r="EO99" s="745">
        <v>543125</v>
      </c>
    </row>
    <row r="100" spans="2:145" x14ac:dyDescent="0.25">
      <c r="B100" s="758" t="s">
        <v>157</v>
      </c>
      <c r="C100" s="759" t="str">
        <v>その他の対事業所サービス</v>
      </c>
      <c r="D100" s="743">
        <v>145</v>
      </c>
      <c r="E100" s="744">
        <v>51</v>
      </c>
      <c r="F100" s="744">
        <v>186</v>
      </c>
      <c r="G100" s="744">
        <v>800</v>
      </c>
      <c r="H100" s="744">
        <v>36</v>
      </c>
      <c r="I100" s="744">
        <v>1750</v>
      </c>
      <c r="J100" s="744">
        <v>512</v>
      </c>
      <c r="K100" s="744">
        <v>1145</v>
      </c>
      <c r="L100" s="744">
        <v>3713</v>
      </c>
      <c r="M100" s="744">
        <v>2419</v>
      </c>
      <c r="N100" s="744">
        <v>130</v>
      </c>
      <c r="O100" s="744">
        <v>6569</v>
      </c>
      <c r="P100" s="744">
        <v>842</v>
      </c>
      <c r="Q100" s="744">
        <v>329</v>
      </c>
      <c r="R100" s="744">
        <v>17</v>
      </c>
      <c r="S100" s="744">
        <v>465</v>
      </c>
      <c r="T100" s="744">
        <v>584</v>
      </c>
      <c r="U100" s="744">
        <v>488</v>
      </c>
      <c r="V100" s="744">
        <v>1504</v>
      </c>
      <c r="W100" s="744">
        <v>303</v>
      </c>
      <c r="X100" s="744">
        <v>1666</v>
      </c>
      <c r="Y100" s="744">
        <v>163</v>
      </c>
      <c r="Z100" s="744">
        <v>375</v>
      </c>
      <c r="AA100" s="744">
        <v>170</v>
      </c>
      <c r="AB100" s="744">
        <v>547</v>
      </c>
      <c r="AC100" s="744">
        <v>423</v>
      </c>
      <c r="AD100" s="744">
        <v>1375</v>
      </c>
      <c r="AE100" s="744">
        <v>936</v>
      </c>
      <c r="AF100" s="744">
        <v>128</v>
      </c>
      <c r="AG100" s="744">
        <v>122</v>
      </c>
      <c r="AH100" s="744">
        <v>143</v>
      </c>
      <c r="AI100" s="744">
        <v>2816</v>
      </c>
      <c r="AJ100" s="744">
        <v>19</v>
      </c>
      <c r="AK100" s="744">
        <v>407</v>
      </c>
      <c r="AL100" s="744">
        <v>516</v>
      </c>
      <c r="AM100" s="744">
        <v>334</v>
      </c>
      <c r="AN100" s="744">
        <v>657</v>
      </c>
      <c r="AO100" s="744">
        <v>151</v>
      </c>
      <c r="AP100" s="744">
        <v>22</v>
      </c>
      <c r="AQ100" s="744">
        <v>156</v>
      </c>
      <c r="AR100" s="744">
        <v>1103</v>
      </c>
      <c r="AS100" s="744">
        <v>794</v>
      </c>
      <c r="AT100" s="744">
        <v>503</v>
      </c>
      <c r="AU100" s="744">
        <v>856</v>
      </c>
      <c r="AV100" s="744">
        <v>98</v>
      </c>
      <c r="AW100" s="744">
        <v>779</v>
      </c>
      <c r="AX100" s="744">
        <v>1300</v>
      </c>
      <c r="AY100" s="744">
        <v>1767</v>
      </c>
      <c r="AZ100" s="744">
        <v>42</v>
      </c>
      <c r="BA100" s="744">
        <v>28</v>
      </c>
      <c r="BB100" s="744">
        <v>22</v>
      </c>
      <c r="BC100" s="744">
        <v>1849</v>
      </c>
      <c r="BD100" s="744">
        <v>39</v>
      </c>
      <c r="BE100" s="744">
        <v>181</v>
      </c>
      <c r="BF100" s="744">
        <v>2024</v>
      </c>
      <c r="BG100" s="744">
        <v>229</v>
      </c>
      <c r="BH100" s="744">
        <v>465</v>
      </c>
      <c r="BI100" s="744">
        <v>321</v>
      </c>
      <c r="BJ100" s="744">
        <v>424</v>
      </c>
      <c r="BK100" s="744">
        <v>55369</v>
      </c>
      <c r="BL100" s="744">
        <v>5527</v>
      </c>
      <c r="BM100" s="744">
        <v>94409</v>
      </c>
      <c r="BN100" s="744">
        <v>4708</v>
      </c>
      <c r="BO100" s="744">
        <v>25834</v>
      </c>
      <c r="BP100" s="744">
        <v>1553</v>
      </c>
      <c r="BQ100" s="744">
        <v>20201</v>
      </c>
      <c r="BR100" s="744">
        <v>3461</v>
      </c>
      <c r="BS100" s="744">
        <v>158736</v>
      </c>
      <c r="BT100" s="744">
        <v>65640</v>
      </c>
      <c r="BU100" s="744">
        <v>44973</v>
      </c>
      <c r="BV100" s="744">
        <v>26855</v>
      </c>
      <c r="BW100" s="744">
        <v>4972</v>
      </c>
      <c r="BX100" s="744">
        <v>3334</v>
      </c>
      <c r="BY100" s="744">
        <v>9033</v>
      </c>
      <c r="BZ100" s="744">
        <v>1842</v>
      </c>
      <c r="CA100" s="744">
        <v>3358</v>
      </c>
      <c r="CB100" s="744">
        <v>249</v>
      </c>
      <c r="CC100" s="744">
        <v>7468</v>
      </c>
      <c r="CD100" s="744">
        <v>16337</v>
      </c>
      <c r="CE100" s="744">
        <v>563</v>
      </c>
      <c r="CF100" s="744">
        <v>53738</v>
      </c>
      <c r="CG100" s="744">
        <v>6285</v>
      </c>
      <c r="CH100" s="744">
        <v>24941</v>
      </c>
      <c r="CI100" s="744">
        <v>1921</v>
      </c>
      <c r="CJ100" s="744">
        <v>9830</v>
      </c>
      <c r="CK100" s="744">
        <v>101139</v>
      </c>
      <c r="CL100" s="744">
        <v>27843</v>
      </c>
      <c r="CM100" s="744">
        <v>21109</v>
      </c>
      <c r="CN100" s="744">
        <v>82900</v>
      </c>
      <c r="CO100" s="744">
        <v>1382</v>
      </c>
      <c r="CP100" s="744">
        <v>9044</v>
      </c>
      <c r="CQ100" s="744">
        <v>6824</v>
      </c>
      <c r="CR100" s="744">
        <v>12036</v>
      </c>
      <c r="CS100" s="744">
        <v>10596</v>
      </c>
      <c r="CT100" s="744">
        <v>3555</v>
      </c>
      <c r="CU100" s="744">
        <v>10972</v>
      </c>
      <c r="CV100" s="744">
        <v>103401</v>
      </c>
      <c r="CW100" s="744">
        <v>1769</v>
      </c>
      <c r="CX100" s="744">
        <v>7496</v>
      </c>
      <c r="CY100" s="744">
        <v>3765</v>
      </c>
      <c r="CZ100" s="744">
        <v>5797</v>
      </c>
      <c r="DA100" s="744">
        <v>3542</v>
      </c>
      <c r="DB100" s="744">
        <v>0</v>
      </c>
      <c r="DC100" s="744">
        <v>4590</v>
      </c>
      <c r="DD100" s="744" t="s">
        <v>569</v>
      </c>
      <c r="DE100" s="744" t="s">
        <v>569</v>
      </c>
      <c r="DF100" s="744" t="s">
        <v>569</v>
      </c>
      <c r="DG100" s="744" t="s">
        <v>569</v>
      </c>
      <c r="DH100" s="744" t="s">
        <v>569</v>
      </c>
      <c r="DI100" s="744" t="s">
        <v>569</v>
      </c>
      <c r="DJ100" s="744" t="s">
        <v>569</v>
      </c>
      <c r="DK100" s="744" t="s">
        <v>569</v>
      </c>
      <c r="DL100" s="744" t="s">
        <v>569</v>
      </c>
      <c r="DM100" s="744" t="s">
        <v>569</v>
      </c>
      <c r="DN100" s="744" t="s">
        <v>569</v>
      </c>
      <c r="DO100" s="744" t="s">
        <v>569</v>
      </c>
      <c r="DP100" s="744" t="s">
        <v>569</v>
      </c>
      <c r="DQ100" s="744" t="s">
        <v>569</v>
      </c>
      <c r="DR100" s="744" t="s">
        <v>569</v>
      </c>
      <c r="DS100" s="744" t="s">
        <v>569</v>
      </c>
      <c r="DT100" s="745">
        <v>1114835</v>
      </c>
      <c r="DU100" s="744">
        <v>1176</v>
      </c>
      <c r="DV100" s="744">
        <v>29042</v>
      </c>
      <c r="DW100" s="744">
        <v>0</v>
      </c>
      <c r="DX100" s="744">
        <v>0</v>
      </c>
      <c r="DY100" s="744">
        <v>12754</v>
      </c>
      <c r="DZ100" s="744">
        <v>48022</v>
      </c>
      <c r="EA100" s="744">
        <v>0</v>
      </c>
      <c r="EB100" s="744">
        <v>0</v>
      </c>
      <c r="EC100" s="743">
        <v>90994</v>
      </c>
      <c r="ED100" s="745">
        <v>1205829</v>
      </c>
      <c r="EE100" s="744">
        <v>1870</v>
      </c>
      <c r="EF100" s="744">
        <v>62628</v>
      </c>
      <c r="EG100" s="744">
        <v>64498</v>
      </c>
      <c r="EH100" s="745">
        <v>155492</v>
      </c>
      <c r="EI100" s="745">
        <v>1270327</v>
      </c>
      <c r="EJ100" s="744">
        <v>-9453</v>
      </c>
      <c r="EK100" s="744">
        <v>-78187</v>
      </c>
      <c r="EL100" s="744">
        <v>0</v>
      </c>
      <c r="EM100" s="744">
        <v>-87640</v>
      </c>
      <c r="EN100" s="745">
        <v>67852</v>
      </c>
      <c r="EO100" s="745">
        <v>1182687</v>
      </c>
    </row>
    <row r="101" spans="2:145" x14ac:dyDescent="0.25">
      <c r="B101" s="758" t="s">
        <v>159</v>
      </c>
      <c r="C101" s="759" t="str">
        <v>宿泊業</v>
      </c>
      <c r="D101" s="743">
        <v>0</v>
      </c>
      <c r="E101" s="744">
        <v>0</v>
      </c>
      <c r="F101" s="744">
        <v>0</v>
      </c>
      <c r="G101" s="744">
        <v>0</v>
      </c>
      <c r="H101" s="744">
        <v>0</v>
      </c>
      <c r="I101" s="744">
        <v>0</v>
      </c>
      <c r="J101" s="744">
        <v>0</v>
      </c>
      <c r="K101" s="744">
        <v>0</v>
      </c>
      <c r="L101" s="744">
        <v>0</v>
      </c>
      <c r="M101" s="744">
        <v>0</v>
      </c>
      <c r="N101" s="744">
        <v>0</v>
      </c>
      <c r="O101" s="744">
        <v>0</v>
      </c>
      <c r="P101" s="744">
        <v>0</v>
      </c>
      <c r="Q101" s="744">
        <v>0</v>
      </c>
      <c r="R101" s="744">
        <v>0</v>
      </c>
      <c r="S101" s="744">
        <v>0</v>
      </c>
      <c r="T101" s="744">
        <v>0</v>
      </c>
      <c r="U101" s="744">
        <v>0</v>
      </c>
      <c r="V101" s="744">
        <v>0</v>
      </c>
      <c r="W101" s="744">
        <v>0</v>
      </c>
      <c r="X101" s="744">
        <v>0</v>
      </c>
      <c r="Y101" s="744">
        <v>0</v>
      </c>
      <c r="Z101" s="744">
        <v>0</v>
      </c>
      <c r="AA101" s="744">
        <v>0</v>
      </c>
      <c r="AB101" s="744">
        <v>0</v>
      </c>
      <c r="AC101" s="744">
        <v>0</v>
      </c>
      <c r="AD101" s="744">
        <v>0</v>
      </c>
      <c r="AE101" s="744">
        <v>0</v>
      </c>
      <c r="AF101" s="744">
        <v>0</v>
      </c>
      <c r="AG101" s="744">
        <v>0</v>
      </c>
      <c r="AH101" s="744">
        <v>0</v>
      </c>
      <c r="AI101" s="744">
        <v>0</v>
      </c>
      <c r="AJ101" s="744">
        <v>0</v>
      </c>
      <c r="AK101" s="744">
        <v>0</v>
      </c>
      <c r="AL101" s="744">
        <v>0</v>
      </c>
      <c r="AM101" s="744">
        <v>0</v>
      </c>
      <c r="AN101" s="744">
        <v>0</v>
      </c>
      <c r="AO101" s="744">
        <v>0</v>
      </c>
      <c r="AP101" s="744">
        <v>0</v>
      </c>
      <c r="AQ101" s="744">
        <v>0</v>
      </c>
      <c r="AR101" s="744">
        <v>0</v>
      </c>
      <c r="AS101" s="744">
        <v>0</v>
      </c>
      <c r="AT101" s="744">
        <v>0</v>
      </c>
      <c r="AU101" s="744">
        <v>0</v>
      </c>
      <c r="AV101" s="744">
        <v>0</v>
      </c>
      <c r="AW101" s="744">
        <v>0</v>
      </c>
      <c r="AX101" s="744">
        <v>0</v>
      </c>
      <c r="AY101" s="744">
        <v>0</v>
      </c>
      <c r="AZ101" s="744">
        <v>0</v>
      </c>
      <c r="BA101" s="744">
        <v>0</v>
      </c>
      <c r="BB101" s="744">
        <v>0</v>
      </c>
      <c r="BC101" s="744">
        <v>0</v>
      </c>
      <c r="BD101" s="744">
        <v>0</v>
      </c>
      <c r="BE101" s="744">
        <v>0</v>
      </c>
      <c r="BF101" s="744">
        <v>0</v>
      </c>
      <c r="BG101" s="744">
        <v>0</v>
      </c>
      <c r="BH101" s="744">
        <v>0</v>
      </c>
      <c r="BI101" s="744">
        <v>0</v>
      </c>
      <c r="BJ101" s="744">
        <v>0</v>
      </c>
      <c r="BK101" s="744">
        <v>0</v>
      </c>
      <c r="BL101" s="744">
        <v>0</v>
      </c>
      <c r="BM101" s="744">
        <v>0</v>
      </c>
      <c r="BN101" s="744">
        <v>0</v>
      </c>
      <c r="BO101" s="744">
        <v>0</v>
      </c>
      <c r="BP101" s="744">
        <v>0</v>
      </c>
      <c r="BQ101" s="744">
        <v>0</v>
      </c>
      <c r="BR101" s="744">
        <v>0</v>
      </c>
      <c r="BS101" s="744">
        <v>0</v>
      </c>
      <c r="BT101" s="744">
        <v>0</v>
      </c>
      <c r="BU101" s="744">
        <v>0</v>
      </c>
      <c r="BV101" s="744">
        <v>0</v>
      </c>
      <c r="BW101" s="744">
        <v>0</v>
      </c>
      <c r="BX101" s="744">
        <v>0</v>
      </c>
      <c r="BY101" s="744">
        <v>0</v>
      </c>
      <c r="BZ101" s="744">
        <v>0</v>
      </c>
      <c r="CA101" s="744">
        <v>0</v>
      </c>
      <c r="CB101" s="744">
        <v>0</v>
      </c>
      <c r="CC101" s="744">
        <v>0</v>
      </c>
      <c r="CD101" s="744">
        <v>0</v>
      </c>
      <c r="CE101" s="744">
        <v>0</v>
      </c>
      <c r="CF101" s="744">
        <v>0</v>
      </c>
      <c r="CG101" s="744">
        <v>0</v>
      </c>
      <c r="CH101" s="744">
        <v>0</v>
      </c>
      <c r="CI101" s="744">
        <v>0</v>
      </c>
      <c r="CJ101" s="744">
        <v>0</v>
      </c>
      <c r="CK101" s="744">
        <v>0</v>
      </c>
      <c r="CL101" s="744">
        <v>0</v>
      </c>
      <c r="CM101" s="744">
        <v>0</v>
      </c>
      <c r="CN101" s="744">
        <v>0</v>
      </c>
      <c r="CO101" s="744">
        <v>0</v>
      </c>
      <c r="CP101" s="744">
        <v>0</v>
      </c>
      <c r="CQ101" s="744">
        <v>0</v>
      </c>
      <c r="CR101" s="744">
        <v>0</v>
      </c>
      <c r="CS101" s="744">
        <v>0</v>
      </c>
      <c r="CT101" s="744">
        <v>0</v>
      </c>
      <c r="CU101" s="744">
        <v>0</v>
      </c>
      <c r="CV101" s="744">
        <v>0</v>
      </c>
      <c r="CW101" s="744">
        <v>0</v>
      </c>
      <c r="CX101" s="744">
        <v>0</v>
      </c>
      <c r="CY101" s="744">
        <v>0</v>
      </c>
      <c r="CZ101" s="744">
        <v>0</v>
      </c>
      <c r="DA101" s="744">
        <v>0</v>
      </c>
      <c r="DB101" s="744">
        <v>0</v>
      </c>
      <c r="DC101" s="744">
        <v>0</v>
      </c>
      <c r="DD101" s="744" t="s">
        <v>569</v>
      </c>
      <c r="DE101" s="744" t="s">
        <v>569</v>
      </c>
      <c r="DF101" s="744" t="s">
        <v>569</v>
      </c>
      <c r="DG101" s="744" t="s">
        <v>569</v>
      </c>
      <c r="DH101" s="744" t="s">
        <v>569</v>
      </c>
      <c r="DI101" s="744" t="s">
        <v>569</v>
      </c>
      <c r="DJ101" s="744" t="s">
        <v>569</v>
      </c>
      <c r="DK101" s="744" t="s">
        <v>569</v>
      </c>
      <c r="DL101" s="744" t="s">
        <v>569</v>
      </c>
      <c r="DM101" s="744" t="s">
        <v>569</v>
      </c>
      <c r="DN101" s="744" t="s">
        <v>569</v>
      </c>
      <c r="DO101" s="744" t="s">
        <v>569</v>
      </c>
      <c r="DP101" s="744" t="s">
        <v>569</v>
      </c>
      <c r="DQ101" s="744" t="s">
        <v>569</v>
      </c>
      <c r="DR101" s="744" t="s">
        <v>569</v>
      </c>
      <c r="DS101" s="744" t="s">
        <v>569</v>
      </c>
      <c r="DT101" s="745">
        <v>0</v>
      </c>
      <c r="DU101" s="744">
        <v>53036</v>
      </c>
      <c r="DV101" s="744">
        <v>151920</v>
      </c>
      <c r="DW101" s="744">
        <v>0</v>
      </c>
      <c r="DX101" s="744">
        <v>0</v>
      </c>
      <c r="DY101" s="744">
        <v>0</v>
      </c>
      <c r="DZ101" s="744">
        <v>0</v>
      </c>
      <c r="EA101" s="744">
        <v>0</v>
      </c>
      <c r="EB101" s="744">
        <v>0</v>
      </c>
      <c r="EC101" s="743">
        <v>204956</v>
      </c>
      <c r="ED101" s="745">
        <v>204956</v>
      </c>
      <c r="EE101" s="744">
        <v>14230</v>
      </c>
      <c r="EF101" s="744">
        <v>88693</v>
      </c>
      <c r="EG101" s="744">
        <v>102923</v>
      </c>
      <c r="EH101" s="745">
        <v>307879</v>
      </c>
      <c r="EI101" s="745">
        <v>307879</v>
      </c>
      <c r="EJ101" s="744">
        <v>-10542</v>
      </c>
      <c r="EK101" s="744">
        <v>-57346</v>
      </c>
      <c r="EL101" s="744">
        <v>0</v>
      </c>
      <c r="EM101" s="744">
        <v>-67888</v>
      </c>
      <c r="EN101" s="745">
        <v>239991</v>
      </c>
      <c r="EO101" s="745">
        <v>239991</v>
      </c>
    </row>
    <row r="102" spans="2:145" x14ac:dyDescent="0.25">
      <c r="B102" s="758" t="s">
        <v>160</v>
      </c>
      <c r="C102" s="759" t="str">
        <v>飲食サービス</v>
      </c>
      <c r="D102" s="743">
        <v>0</v>
      </c>
      <c r="E102" s="744">
        <v>0</v>
      </c>
      <c r="F102" s="744">
        <v>0</v>
      </c>
      <c r="G102" s="744">
        <v>0</v>
      </c>
      <c r="H102" s="744">
        <v>0</v>
      </c>
      <c r="I102" s="744">
        <v>0</v>
      </c>
      <c r="J102" s="744">
        <v>0</v>
      </c>
      <c r="K102" s="744">
        <v>0</v>
      </c>
      <c r="L102" s="744">
        <v>0</v>
      </c>
      <c r="M102" s="744">
        <v>0</v>
      </c>
      <c r="N102" s="744">
        <v>0</v>
      </c>
      <c r="O102" s="744">
        <v>3117</v>
      </c>
      <c r="P102" s="744">
        <v>0</v>
      </c>
      <c r="Q102" s="744">
        <v>0</v>
      </c>
      <c r="R102" s="744">
        <v>0</v>
      </c>
      <c r="S102" s="744">
        <v>0</v>
      </c>
      <c r="T102" s="744">
        <v>0</v>
      </c>
      <c r="U102" s="744">
        <v>0</v>
      </c>
      <c r="V102" s="744">
        <v>0</v>
      </c>
      <c r="W102" s="744">
        <v>0</v>
      </c>
      <c r="X102" s="744">
        <v>0</v>
      </c>
      <c r="Y102" s="744">
        <v>0</v>
      </c>
      <c r="Z102" s="744">
        <v>0</v>
      </c>
      <c r="AA102" s="744">
        <v>0</v>
      </c>
      <c r="AB102" s="744">
        <v>0</v>
      </c>
      <c r="AC102" s="744">
        <v>0</v>
      </c>
      <c r="AD102" s="744">
        <v>0</v>
      </c>
      <c r="AE102" s="744">
        <v>0</v>
      </c>
      <c r="AF102" s="744">
        <v>0</v>
      </c>
      <c r="AG102" s="744">
        <v>0</v>
      </c>
      <c r="AH102" s="744">
        <v>0</v>
      </c>
      <c r="AI102" s="744">
        <v>0</v>
      </c>
      <c r="AJ102" s="744">
        <v>0</v>
      </c>
      <c r="AK102" s="744">
        <v>0</v>
      </c>
      <c r="AL102" s="744">
        <v>0</v>
      </c>
      <c r="AM102" s="744">
        <v>0</v>
      </c>
      <c r="AN102" s="744">
        <v>0</v>
      </c>
      <c r="AO102" s="744">
        <v>0</v>
      </c>
      <c r="AP102" s="744">
        <v>0</v>
      </c>
      <c r="AQ102" s="744">
        <v>0</v>
      </c>
      <c r="AR102" s="744">
        <v>0</v>
      </c>
      <c r="AS102" s="744">
        <v>0</v>
      </c>
      <c r="AT102" s="744">
        <v>0</v>
      </c>
      <c r="AU102" s="744">
        <v>0</v>
      </c>
      <c r="AV102" s="744">
        <v>0</v>
      </c>
      <c r="AW102" s="744">
        <v>0</v>
      </c>
      <c r="AX102" s="744">
        <v>0</v>
      </c>
      <c r="AY102" s="744">
        <v>0</v>
      </c>
      <c r="AZ102" s="744">
        <v>0</v>
      </c>
      <c r="BA102" s="744">
        <v>0</v>
      </c>
      <c r="BB102" s="744">
        <v>0</v>
      </c>
      <c r="BC102" s="744">
        <v>0</v>
      </c>
      <c r="BD102" s="744">
        <v>0</v>
      </c>
      <c r="BE102" s="744">
        <v>0</v>
      </c>
      <c r="BF102" s="744">
        <v>0</v>
      </c>
      <c r="BG102" s="744">
        <v>0</v>
      </c>
      <c r="BH102" s="744">
        <v>0</v>
      </c>
      <c r="BI102" s="744">
        <v>0</v>
      </c>
      <c r="BJ102" s="744">
        <v>0</v>
      </c>
      <c r="BK102" s="744">
        <v>0</v>
      </c>
      <c r="BL102" s="744">
        <v>0</v>
      </c>
      <c r="BM102" s="744">
        <v>0</v>
      </c>
      <c r="BN102" s="744">
        <v>0</v>
      </c>
      <c r="BO102" s="744">
        <v>0</v>
      </c>
      <c r="BP102" s="744">
        <v>0</v>
      </c>
      <c r="BQ102" s="744">
        <v>0</v>
      </c>
      <c r="BR102" s="744">
        <v>0</v>
      </c>
      <c r="BS102" s="744">
        <v>0</v>
      </c>
      <c r="BT102" s="744">
        <v>0</v>
      </c>
      <c r="BU102" s="744">
        <v>0</v>
      </c>
      <c r="BV102" s="744">
        <v>0</v>
      </c>
      <c r="BW102" s="744">
        <v>0</v>
      </c>
      <c r="BX102" s="744">
        <v>0</v>
      </c>
      <c r="BY102" s="744">
        <v>0</v>
      </c>
      <c r="BZ102" s="744">
        <v>0</v>
      </c>
      <c r="CA102" s="744">
        <v>0</v>
      </c>
      <c r="CB102" s="744">
        <v>0</v>
      </c>
      <c r="CC102" s="744">
        <v>0</v>
      </c>
      <c r="CD102" s="744">
        <v>0</v>
      </c>
      <c r="CE102" s="744">
        <v>0</v>
      </c>
      <c r="CF102" s="744">
        <v>0</v>
      </c>
      <c r="CG102" s="744">
        <v>0</v>
      </c>
      <c r="CH102" s="744">
        <v>0</v>
      </c>
      <c r="CI102" s="744">
        <v>0</v>
      </c>
      <c r="CJ102" s="744">
        <v>0</v>
      </c>
      <c r="CK102" s="744">
        <v>0</v>
      </c>
      <c r="CL102" s="744">
        <v>0</v>
      </c>
      <c r="CM102" s="744">
        <v>0</v>
      </c>
      <c r="CN102" s="744">
        <v>15966</v>
      </c>
      <c r="CO102" s="744">
        <v>0</v>
      </c>
      <c r="CP102" s="744">
        <v>2297</v>
      </c>
      <c r="CQ102" s="744">
        <v>8437</v>
      </c>
      <c r="CR102" s="744">
        <v>0</v>
      </c>
      <c r="CS102" s="744">
        <v>0</v>
      </c>
      <c r="CT102" s="744">
        <v>0</v>
      </c>
      <c r="CU102" s="744">
        <v>0</v>
      </c>
      <c r="CV102" s="744">
        <v>0</v>
      </c>
      <c r="CW102" s="744">
        <v>2593</v>
      </c>
      <c r="CX102" s="744">
        <v>3994</v>
      </c>
      <c r="CY102" s="744">
        <v>0</v>
      </c>
      <c r="CZ102" s="744">
        <v>0</v>
      </c>
      <c r="DA102" s="744">
        <v>0</v>
      </c>
      <c r="DB102" s="744">
        <v>0</v>
      </c>
      <c r="DC102" s="744">
        <v>72</v>
      </c>
      <c r="DD102" s="744" t="s">
        <v>569</v>
      </c>
      <c r="DE102" s="744" t="s">
        <v>569</v>
      </c>
      <c r="DF102" s="744" t="s">
        <v>569</v>
      </c>
      <c r="DG102" s="744" t="s">
        <v>569</v>
      </c>
      <c r="DH102" s="744" t="s">
        <v>569</v>
      </c>
      <c r="DI102" s="744" t="s">
        <v>569</v>
      </c>
      <c r="DJ102" s="744" t="s">
        <v>569</v>
      </c>
      <c r="DK102" s="744" t="s">
        <v>569</v>
      </c>
      <c r="DL102" s="744" t="s">
        <v>569</v>
      </c>
      <c r="DM102" s="744" t="s">
        <v>569</v>
      </c>
      <c r="DN102" s="744" t="s">
        <v>569</v>
      </c>
      <c r="DO102" s="744" t="s">
        <v>569</v>
      </c>
      <c r="DP102" s="744" t="s">
        <v>569</v>
      </c>
      <c r="DQ102" s="744" t="s">
        <v>569</v>
      </c>
      <c r="DR102" s="744" t="s">
        <v>569</v>
      </c>
      <c r="DS102" s="744" t="s">
        <v>569</v>
      </c>
      <c r="DT102" s="745">
        <v>36476</v>
      </c>
      <c r="DU102" s="744">
        <v>213830</v>
      </c>
      <c r="DV102" s="744">
        <v>472567</v>
      </c>
      <c r="DW102" s="744">
        <v>0</v>
      </c>
      <c r="DX102" s="744">
        <v>0</v>
      </c>
      <c r="DY102" s="744">
        <v>0</v>
      </c>
      <c r="DZ102" s="744">
        <v>0</v>
      </c>
      <c r="EA102" s="744">
        <v>0</v>
      </c>
      <c r="EB102" s="744">
        <v>0</v>
      </c>
      <c r="EC102" s="743">
        <v>686397</v>
      </c>
      <c r="ED102" s="745">
        <v>722873</v>
      </c>
      <c r="EE102" s="744">
        <v>6897</v>
      </c>
      <c r="EF102" s="744">
        <v>67454</v>
      </c>
      <c r="EG102" s="744">
        <v>74351</v>
      </c>
      <c r="EH102" s="745">
        <v>760748</v>
      </c>
      <c r="EI102" s="745">
        <v>797224</v>
      </c>
      <c r="EJ102" s="744">
        <v>-8034</v>
      </c>
      <c r="EK102" s="744">
        <v>-43658</v>
      </c>
      <c r="EL102" s="744">
        <v>0</v>
      </c>
      <c r="EM102" s="744">
        <v>-51692</v>
      </c>
      <c r="EN102" s="745">
        <v>709056</v>
      </c>
      <c r="EO102" s="745">
        <v>745532</v>
      </c>
    </row>
    <row r="103" spans="2:145" x14ac:dyDescent="0.25">
      <c r="B103" s="758" t="s">
        <v>162</v>
      </c>
      <c r="C103" s="759" t="str">
        <v>洗濯・理容・美容・浴場業</v>
      </c>
      <c r="D103" s="743">
        <v>0</v>
      </c>
      <c r="E103" s="744">
        <v>0</v>
      </c>
      <c r="F103" s="744">
        <v>0</v>
      </c>
      <c r="G103" s="744">
        <v>31</v>
      </c>
      <c r="H103" s="744">
        <v>0</v>
      </c>
      <c r="I103" s="744">
        <v>14</v>
      </c>
      <c r="J103" s="744">
        <v>1</v>
      </c>
      <c r="K103" s="744">
        <v>2</v>
      </c>
      <c r="L103" s="744">
        <v>131</v>
      </c>
      <c r="M103" s="744">
        <v>27</v>
      </c>
      <c r="N103" s="744">
        <v>7</v>
      </c>
      <c r="O103" s="744">
        <v>55</v>
      </c>
      <c r="P103" s="744">
        <v>20</v>
      </c>
      <c r="Q103" s="744">
        <v>6</v>
      </c>
      <c r="R103" s="744">
        <v>0</v>
      </c>
      <c r="S103" s="744">
        <v>2</v>
      </c>
      <c r="T103" s="744">
        <v>7</v>
      </c>
      <c r="U103" s="744">
        <v>2</v>
      </c>
      <c r="V103" s="744">
        <v>22</v>
      </c>
      <c r="W103" s="744">
        <v>3</v>
      </c>
      <c r="X103" s="744">
        <v>4</v>
      </c>
      <c r="Y103" s="744">
        <v>1</v>
      </c>
      <c r="Z103" s="744">
        <v>1</v>
      </c>
      <c r="AA103" s="744">
        <v>0</v>
      </c>
      <c r="AB103" s="744">
        <v>4</v>
      </c>
      <c r="AC103" s="744">
        <v>1</v>
      </c>
      <c r="AD103" s="744">
        <v>4</v>
      </c>
      <c r="AE103" s="744">
        <v>2</v>
      </c>
      <c r="AF103" s="744">
        <v>0</v>
      </c>
      <c r="AG103" s="744">
        <v>0</v>
      </c>
      <c r="AH103" s="744">
        <v>0</v>
      </c>
      <c r="AI103" s="744">
        <v>0</v>
      </c>
      <c r="AJ103" s="744">
        <v>0</v>
      </c>
      <c r="AK103" s="744">
        <v>0</v>
      </c>
      <c r="AL103" s="744">
        <v>7</v>
      </c>
      <c r="AM103" s="744">
        <v>6</v>
      </c>
      <c r="AN103" s="744">
        <v>1</v>
      </c>
      <c r="AO103" s="744">
        <v>1</v>
      </c>
      <c r="AP103" s="744">
        <v>1</v>
      </c>
      <c r="AQ103" s="744">
        <v>1</v>
      </c>
      <c r="AR103" s="744">
        <v>3</v>
      </c>
      <c r="AS103" s="744">
        <v>2</v>
      </c>
      <c r="AT103" s="744">
        <v>1</v>
      </c>
      <c r="AU103" s="744">
        <v>2</v>
      </c>
      <c r="AV103" s="744">
        <v>0</v>
      </c>
      <c r="AW103" s="744">
        <v>9</v>
      </c>
      <c r="AX103" s="744">
        <v>7</v>
      </c>
      <c r="AY103" s="744">
        <v>2</v>
      </c>
      <c r="AZ103" s="744">
        <v>0</v>
      </c>
      <c r="BA103" s="744">
        <v>0</v>
      </c>
      <c r="BB103" s="744">
        <v>0</v>
      </c>
      <c r="BC103" s="744">
        <v>6</v>
      </c>
      <c r="BD103" s="744">
        <v>0</v>
      </c>
      <c r="BE103" s="744">
        <v>1</v>
      </c>
      <c r="BF103" s="744">
        <v>12</v>
      </c>
      <c r="BG103" s="744">
        <v>3</v>
      </c>
      <c r="BH103" s="744">
        <v>1</v>
      </c>
      <c r="BI103" s="744">
        <v>1</v>
      </c>
      <c r="BJ103" s="744">
        <v>0</v>
      </c>
      <c r="BK103" s="744">
        <v>7</v>
      </c>
      <c r="BL103" s="744">
        <v>4</v>
      </c>
      <c r="BM103" s="744">
        <v>66</v>
      </c>
      <c r="BN103" s="744">
        <v>10</v>
      </c>
      <c r="BO103" s="744">
        <v>33</v>
      </c>
      <c r="BP103" s="744">
        <v>1</v>
      </c>
      <c r="BQ103" s="744">
        <v>9</v>
      </c>
      <c r="BR103" s="744">
        <v>11</v>
      </c>
      <c r="BS103" s="744">
        <v>235</v>
      </c>
      <c r="BT103" s="744">
        <v>74</v>
      </c>
      <c r="BU103" s="744">
        <v>21</v>
      </c>
      <c r="BV103" s="744">
        <v>12</v>
      </c>
      <c r="BW103" s="744">
        <v>0</v>
      </c>
      <c r="BX103" s="744">
        <v>343</v>
      </c>
      <c r="BY103" s="744">
        <v>116</v>
      </c>
      <c r="BZ103" s="744">
        <v>25</v>
      </c>
      <c r="CA103" s="744">
        <v>98</v>
      </c>
      <c r="CB103" s="744">
        <v>3</v>
      </c>
      <c r="CC103" s="744">
        <v>3</v>
      </c>
      <c r="CD103" s="744">
        <v>14</v>
      </c>
      <c r="CE103" s="744">
        <v>23</v>
      </c>
      <c r="CF103" s="744">
        <v>242</v>
      </c>
      <c r="CG103" s="744">
        <v>118</v>
      </c>
      <c r="CH103" s="744">
        <v>18</v>
      </c>
      <c r="CI103" s="744">
        <v>10</v>
      </c>
      <c r="CJ103" s="744">
        <v>42</v>
      </c>
      <c r="CK103" s="744">
        <v>329</v>
      </c>
      <c r="CL103" s="744">
        <v>99</v>
      </c>
      <c r="CM103" s="744">
        <v>24</v>
      </c>
      <c r="CN103" s="744">
        <v>23780</v>
      </c>
      <c r="CO103" s="744">
        <v>270</v>
      </c>
      <c r="CP103" s="744">
        <v>3309</v>
      </c>
      <c r="CQ103" s="744">
        <v>4225</v>
      </c>
      <c r="CR103" s="744">
        <v>15</v>
      </c>
      <c r="CS103" s="744">
        <v>13</v>
      </c>
      <c r="CT103" s="744">
        <v>76</v>
      </c>
      <c r="CU103" s="744">
        <v>11</v>
      </c>
      <c r="CV103" s="744">
        <v>98</v>
      </c>
      <c r="CW103" s="744">
        <v>1978</v>
      </c>
      <c r="CX103" s="744">
        <v>2387</v>
      </c>
      <c r="CY103" s="744">
        <v>4746</v>
      </c>
      <c r="CZ103" s="744">
        <v>38</v>
      </c>
      <c r="DA103" s="744">
        <v>98</v>
      </c>
      <c r="DB103" s="744">
        <v>0</v>
      </c>
      <c r="DC103" s="744">
        <v>338</v>
      </c>
      <c r="DD103" s="744" t="s">
        <v>569</v>
      </c>
      <c r="DE103" s="744" t="s">
        <v>569</v>
      </c>
      <c r="DF103" s="744" t="s">
        <v>569</v>
      </c>
      <c r="DG103" s="744" t="s">
        <v>569</v>
      </c>
      <c r="DH103" s="744" t="s">
        <v>569</v>
      </c>
      <c r="DI103" s="744" t="s">
        <v>569</v>
      </c>
      <c r="DJ103" s="744" t="s">
        <v>569</v>
      </c>
      <c r="DK103" s="744" t="s">
        <v>569</v>
      </c>
      <c r="DL103" s="744" t="s">
        <v>569</v>
      </c>
      <c r="DM103" s="744" t="s">
        <v>569</v>
      </c>
      <c r="DN103" s="744" t="s">
        <v>569</v>
      </c>
      <c r="DO103" s="744" t="s">
        <v>569</v>
      </c>
      <c r="DP103" s="744" t="s">
        <v>569</v>
      </c>
      <c r="DQ103" s="744" t="s">
        <v>569</v>
      </c>
      <c r="DR103" s="744" t="s">
        <v>569</v>
      </c>
      <c r="DS103" s="744" t="s">
        <v>569</v>
      </c>
      <c r="DT103" s="745">
        <v>43786</v>
      </c>
      <c r="DU103" s="744">
        <v>754</v>
      </c>
      <c r="DV103" s="744">
        <v>180246</v>
      </c>
      <c r="DW103" s="744">
        <v>0</v>
      </c>
      <c r="DX103" s="744">
        <v>0</v>
      </c>
      <c r="DY103" s="744">
        <v>0</v>
      </c>
      <c r="DZ103" s="744">
        <v>0</v>
      </c>
      <c r="EA103" s="744">
        <v>0</v>
      </c>
      <c r="EB103" s="744">
        <v>0</v>
      </c>
      <c r="EC103" s="743">
        <v>181000</v>
      </c>
      <c r="ED103" s="745">
        <v>224786</v>
      </c>
      <c r="EE103" s="744">
        <v>4</v>
      </c>
      <c r="EF103" s="744">
        <v>1871</v>
      </c>
      <c r="EG103" s="744">
        <v>1875</v>
      </c>
      <c r="EH103" s="745">
        <v>182875</v>
      </c>
      <c r="EI103" s="745">
        <v>226661</v>
      </c>
      <c r="EJ103" s="744">
        <v>-11</v>
      </c>
      <c r="EK103" s="744">
        <v>-994</v>
      </c>
      <c r="EL103" s="744">
        <v>0</v>
      </c>
      <c r="EM103" s="744">
        <v>-1005</v>
      </c>
      <c r="EN103" s="745">
        <v>181870</v>
      </c>
      <c r="EO103" s="745">
        <v>225656</v>
      </c>
    </row>
    <row r="104" spans="2:145" x14ac:dyDescent="0.25">
      <c r="B104" s="758" t="s">
        <v>164</v>
      </c>
      <c r="C104" s="760" t="str">
        <v>娯楽サービス</v>
      </c>
      <c r="D104" s="746">
        <v>0</v>
      </c>
      <c r="E104" s="747">
        <v>0</v>
      </c>
      <c r="F104" s="747">
        <v>0</v>
      </c>
      <c r="G104" s="747">
        <v>0</v>
      </c>
      <c r="H104" s="747">
        <v>0</v>
      </c>
      <c r="I104" s="747">
        <v>0</v>
      </c>
      <c r="J104" s="747">
        <v>0</v>
      </c>
      <c r="K104" s="747">
        <v>0</v>
      </c>
      <c r="L104" s="747">
        <v>0</v>
      </c>
      <c r="M104" s="747">
        <v>0</v>
      </c>
      <c r="N104" s="747">
        <v>0</v>
      </c>
      <c r="O104" s="747">
        <v>0</v>
      </c>
      <c r="P104" s="747">
        <v>0</v>
      </c>
      <c r="Q104" s="747">
        <v>0</v>
      </c>
      <c r="R104" s="747">
        <v>0</v>
      </c>
      <c r="S104" s="747">
        <v>0</v>
      </c>
      <c r="T104" s="747">
        <v>0</v>
      </c>
      <c r="U104" s="747">
        <v>0</v>
      </c>
      <c r="V104" s="747">
        <v>0</v>
      </c>
      <c r="W104" s="747">
        <v>0</v>
      </c>
      <c r="X104" s="747">
        <v>0</v>
      </c>
      <c r="Y104" s="747">
        <v>0</v>
      </c>
      <c r="Z104" s="747">
        <v>0</v>
      </c>
      <c r="AA104" s="747">
        <v>0</v>
      </c>
      <c r="AB104" s="747">
        <v>0</v>
      </c>
      <c r="AC104" s="747">
        <v>0</v>
      </c>
      <c r="AD104" s="747">
        <v>0</v>
      </c>
      <c r="AE104" s="747">
        <v>0</v>
      </c>
      <c r="AF104" s="747">
        <v>0</v>
      </c>
      <c r="AG104" s="747">
        <v>0</v>
      </c>
      <c r="AH104" s="747">
        <v>0</v>
      </c>
      <c r="AI104" s="747">
        <v>0</v>
      </c>
      <c r="AJ104" s="747">
        <v>0</v>
      </c>
      <c r="AK104" s="747">
        <v>0</v>
      </c>
      <c r="AL104" s="747">
        <v>0</v>
      </c>
      <c r="AM104" s="747">
        <v>0</v>
      </c>
      <c r="AN104" s="747">
        <v>0</v>
      </c>
      <c r="AO104" s="747">
        <v>0</v>
      </c>
      <c r="AP104" s="747">
        <v>0</v>
      </c>
      <c r="AQ104" s="747">
        <v>0</v>
      </c>
      <c r="AR104" s="747">
        <v>0</v>
      </c>
      <c r="AS104" s="747">
        <v>0</v>
      </c>
      <c r="AT104" s="747">
        <v>0</v>
      </c>
      <c r="AU104" s="747">
        <v>0</v>
      </c>
      <c r="AV104" s="747">
        <v>0</v>
      </c>
      <c r="AW104" s="747">
        <v>0</v>
      </c>
      <c r="AX104" s="747">
        <v>0</v>
      </c>
      <c r="AY104" s="747">
        <v>0</v>
      </c>
      <c r="AZ104" s="747">
        <v>0</v>
      </c>
      <c r="BA104" s="747">
        <v>0</v>
      </c>
      <c r="BB104" s="747">
        <v>0</v>
      </c>
      <c r="BC104" s="747">
        <v>0</v>
      </c>
      <c r="BD104" s="747">
        <v>0</v>
      </c>
      <c r="BE104" s="747">
        <v>0</v>
      </c>
      <c r="BF104" s="747">
        <v>0</v>
      </c>
      <c r="BG104" s="747">
        <v>0</v>
      </c>
      <c r="BH104" s="747">
        <v>0</v>
      </c>
      <c r="BI104" s="747">
        <v>4</v>
      </c>
      <c r="BJ104" s="747">
        <v>0</v>
      </c>
      <c r="BK104" s="747">
        <v>0</v>
      </c>
      <c r="BL104" s="747">
        <v>0</v>
      </c>
      <c r="BM104" s="747">
        <v>0</v>
      </c>
      <c r="BN104" s="747">
        <v>0</v>
      </c>
      <c r="BO104" s="747">
        <v>0</v>
      </c>
      <c r="BP104" s="747">
        <v>0</v>
      </c>
      <c r="BQ104" s="747">
        <v>0</v>
      </c>
      <c r="BR104" s="747">
        <v>0</v>
      </c>
      <c r="BS104" s="747">
        <v>87</v>
      </c>
      <c r="BT104" s="747">
        <v>0</v>
      </c>
      <c r="BU104" s="747">
        <v>0</v>
      </c>
      <c r="BV104" s="747">
        <v>0</v>
      </c>
      <c r="BW104" s="747">
        <v>0</v>
      </c>
      <c r="BX104" s="747">
        <v>0</v>
      </c>
      <c r="BY104" s="747">
        <v>0</v>
      </c>
      <c r="BZ104" s="747">
        <v>0</v>
      </c>
      <c r="CA104" s="747">
        <v>0</v>
      </c>
      <c r="CB104" s="747">
        <v>0</v>
      </c>
      <c r="CC104" s="747">
        <v>0</v>
      </c>
      <c r="CD104" s="747">
        <v>0</v>
      </c>
      <c r="CE104" s="747">
        <v>0</v>
      </c>
      <c r="CF104" s="747">
        <v>31</v>
      </c>
      <c r="CG104" s="747">
        <v>4285</v>
      </c>
      <c r="CH104" s="747">
        <v>0</v>
      </c>
      <c r="CI104" s="747">
        <v>11</v>
      </c>
      <c r="CJ104" s="747">
        <v>6348</v>
      </c>
      <c r="CK104" s="747">
        <v>0</v>
      </c>
      <c r="CL104" s="747">
        <v>60</v>
      </c>
      <c r="CM104" s="747">
        <v>0</v>
      </c>
      <c r="CN104" s="747">
        <v>0</v>
      </c>
      <c r="CO104" s="747">
        <v>0</v>
      </c>
      <c r="CP104" s="747">
        <v>0</v>
      </c>
      <c r="CQ104" s="747">
        <v>0</v>
      </c>
      <c r="CR104" s="747">
        <v>0</v>
      </c>
      <c r="CS104" s="747">
        <v>0</v>
      </c>
      <c r="CT104" s="747">
        <v>630</v>
      </c>
      <c r="CU104" s="747">
        <v>0</v>
      </c>
      <c r="CV104" s="747">
        <v>0</v>
      </c>
      <c r="CW104" s="747">
        <v>301</v>
      </c>
      <c r="CX104" s="747">
        <v>214</v>
      </c>
      <c r="CY104" s="747">
        <v>0</v>
      </c>
      <c r="CZ104" s="747">
        <v>2675</v>
      </c>
      <c r="DA104" s="747">
        <v>274</v>
      </c>
      <c r="DB104" s="747">
        <v>0</v>
      </c>
      <c r="DC104" s="747">
        <v>99</v>
      </c>
      <c r="DD104" s="747" t="s">
        <v>569</v>
      </c>
      <c r="DE104" s="747" t="s">
        <v>569</v>
      </c>
      <c r="DF104" s="747" t="s">
        <v>569</v>
      </c>
      <c r="DG104" s="747" t="s">
        <v>569</v>
      </c>
      <c r="DH104" s="747" t="s">
        <v>569</v>
      </c>
      <c r="DI104" s="747" t="s">
        <v>569</v>
      </c>
      <c r="DJ104" s="747" t="s">
        <v>569</v>
      </c>
      <c r="DK104" s="747" t="s">
        <v>569</v>
      </c>
      <c r="DL104" s="747" t="s">
        <v>569</v>
      </c>
      <c r="DM104" s="747" t="s">
        <v>569</v>
      </c>
      <c r="DN104" s="747" t="s">
        <v>569</v>
      </c>
      <c r="DO104" s="747" t="s">
        <v>569</v>
      </c>
      <c r="DP104" s="747" t="s">
        <v>569</v>
      </c>
      <c r="DQ104" s="747" t="s">
        <v>569</v>
      </c>
      <c r="DR104" s="747" t="s">
        <v>569</v>
      </c>
      <c r="DS104" s="747" t="s">
        <v>569</v>
      </c>
      <c r="DT104" s="748">
        <v>15019</v>
      </c>
      <c r="DU104" s="747">
        <v>40318</v>
      </c>
      <c r="DV104" s="747">
        <v>315652</v>
      </c>
      <c r="DW104" s="747">
        <v>0</v>
      </c>
      <c r="DX104" s="747">
        <v>0</v>
      </c>
      <c r="DY104" s="747">
        <v>0</v>
      </c>
      <c r="DZ104" s="747">
        <v>0</v>
      </c>
      <c r="EA104" s="747">
        <v>0</v>
      </c>
      <c r="EB104" s="747">
        <v>0</v>
      </c>
      <c r="EC104" s="746">
        <v>355970</v>
      </c>
      <c r="ED104" s="748">
        <v>370989</v>
      </c>
      <c r="EE104" s="747">
        <v>2438</v>
      </c>
      <c r="EF104" s="747">
        <v>26180</v>
      </c>
      <c r="EG104" s="747">
        <v>28618</v>
      </c>
      <c r="EH104" s="748">
        <v>384588</v>
      </c>
      <c r="EI104" s="748">
        <v>399607</v>
      </c>
      <c r="EJ104" s="747">
        <v>-3321</v>
      </c>
      <c r="EK104" s="747">
        <v>-62751</v>
      </c>
      <c r="EL104" s="747">
        <v>0</v>
      </c>
      <c r="EM104" s="747">
        <v>-66072</v>
      </c>
      <c r="EN104" s="748">
        <v>318516</v>
      </c>
      <c r="EO104" s="748">
        <v>333535</v>
      </c>
    </row>
    <row r="105" spans="2:145" x14ac:dyDescent="0.25">
      <c r="B105" s="758" t="s">
        <v>165</v>
      </c>
      <c r="C105" s="759" t="str">
        <v>その他の対個人サービス</v>
      </c>
      <c r="D105" s="743">
        <v>0</v>
      </c>
      <c r="E105" s="744">
        <v>2</v>
      </c>
      <c r="F105" s="744">
        <v>0</v>
      </c>
      <c r="G105" s="744">
        <v>105</v>
      </c>
      <c r="H105" s="744">
        <v>26</v>
      </c>
      <c r="I105" s="744">
        <v>392</v>
      </c>
      <c r="J105" s="744">
        <v>9</v>
      </c>
      <c r="K105" s="744">
        <v>5</v>
      </c>
      <c r="L105" s="744">
        <v>77</v>
      </c>
      <c r="M105" s="744">
        <v>43</v>
      </c>
      <c r="N105" s="744">
        <v>1</v>
      </c>
      <c r="O105" s="744">
        <v>78</v>
      </c>
      <c r="P105" s="744">
        <v>24</v>
      </c>
      <c r="Q105" s="744">
        <v>11</v>
      </c>
      <c r="R105" s="744">
        <v>0</v>
      </c>
      <c r="S105" s="744">
        <v>2</v>
      </c>
      <c r="T105" s="744">
        <v>7</v>
      </c>
      <c r="U105" s="744">
        <v>1</v>
      </c>
      <c r="V105" s="744">
        <v>30</v>
      </c>
      <c r="W105" s="744">
        <v>2</v>
      </c>
      <c r="X105" s="744">
        <v>19</v>
      </c>
      <c r="Y105" s="744">
        <v>6</v>
      </c>
      <c r="Z105" s="744">
        <v>0</v>
      </c>
      <c r="AA105" s="744">
        <v>1</v>
      </c>
      <c r="AB105" s="744">
        <v>6</v>
      </c>
      <c r="AC105" s="744">
        <v>1</v>
      </c>
      <c r="AD105" s="744">
        <v>17</v>
      </c>
      <c r="AE105" s="744">
        <v>4</v>
      </c>
      <c r="AF105" s="744">
        <v>0</v>
      </c>
      <c r="AG105" s="744">
        <v>0</v>
      </c>
      <c r="AH105" s="744">
        <v>0</v>
      </c>
      <c r="AI105" s="744">
        <v>11</v>
      </c>
      <c r="AJ105" s="744">
        <v>0</v>
      </c>
      <c r="AK105" s="744">
        <v>0</v>
      </c>
      <c r="AL105" s="744">
        <v>23</v>
      </c>
      <c r="AM105" s="744">
        <v>7</v>
      </c>
      <c r="AN105" s="744">
        <v>2</v>
      </c>
      <c r="AO105" s="744">
        <v>2</v>
      </c>
      <c r="AP105" s="744">
        <v>0</v>
      </c>
      <c r="AQ105" s="744">
        <v>1</v>
      </c>
      <c r="AR105" s="744">
        <v>7</v>
      </c>
      <c r="AS105" s="744">
        <v>5</v>
      </c>
      <c r="AT105" s="744">
        <v>1</v>
      </c>
      <c r="AU105" s="744">
        <v>17</v>
      </c>
      <c r="AV105" s="744">
        <v>0</v>
      </c>
      <c r="AW105" s="744">
        <v>8</v>
      </c>
      <c r="AX105" s="744">
        <v>7</v>
      </c>
      <c r="AY105" s="744">
        <v>15</v>
      </c>
      <c r="AZ105" s="744">
        <v>0</v>
      </c>
      <c r="BA105" s="744">
        <v>0</v>
      </c>
      <c r="BB105" s="744">
        <v>0</v>
      </c>
      <c r="BC105" s="744">
        <v>9</v>
      </c>
      <c r="BD105" s="744">
        <v>0</v>
      </c>
      <c r="BE105" s="744">
        <v>3</v>
      </c>
      <c r="BF105" s="744">
        <v>10</v>
      </c>
      <c r="BG105" s="744">
        <v>0</v>
      </c>
      <c r="BH105" s="744">
        <v>1</v>
      </c>
      <c r="BI105" s="744">
        <v>2</v>
      </c>
      <c r="BJ105" s="744">
        <v>3</v>
      </c>
      <c r="BK105" s="744">
        <v>184</v>
      </c>
      <c r="BL105" s="744">
        <v>40</v>
      </c>
      <c r="BM105" s="744">
        <v>271</v>
      </c>
      <c r="BN105" s="744">
        <v>97</v>
      </c>
      <c r="BO105" s="744">
        <v>37</v>
      </c>
      <c r="BP105" s="744">
        <v>8</v>
      </c>
      <c r="BQ105" s="744">
        <v>68</v>
      </c>
      <c r="BR105" s="744">
        <v>0</v>
      </c>
      <c r="BS105" s="744">
        <v>3308</v>
      </c>
      <c r="BT105" s="744">
        <v>174</v>
      </c>
      <c r="BU105" s="744">
        <v>1071</v>
      </c>
      <c r="BV105" s="744">
        <v>389</v>
      </c>
      <c r="BW105" s="744">
        <v>1108</v>
      </c>
      <c r="BX105" s="744">
        <v>22</v>
      </c>
      <c r="BY105" s="744">
        <v>230</v>
      </c>
      <c r="BZ105" s="744">
        <v>51</v>
      </c>
      <c r="CA105" s="744">
        <v>71</v>
      </c>
      <c r="CB105" s="744">
        <v>3</v>
      </c>
      <c r="CC105" s="744">
        <v>39</v>
      </c>
      <c r="CD105" s="744">
        <v>85</v>
      </c>
      <c r="CE105" s="744">
        <v>15</v>
      </c>
      <c r="CF105" s="744">
        <v>194</v>
      </c>
      <c r="CG105" s="744">
        <v>469</v>
      </c>
      <c r="CH105" s="744">
        <v>603</v>
      </c>
      <c r="CI105" s="744">
        <v>9</v>
      </c>
      <c r="CJ105" s="744">
        <v>874</v>
      </c>
      <c r="CK105" s="744">
        <v>1304</v>
      </c>
      <c r="CL105" s="744">
        <v>487</v>
      </c>
      <c r="CM105" s="744">
        <v>308</v>
      </c>
      <c r="CN105" s="744">
        <v>650</v>
      </c>
      <c r="CO105" s="744">
        <v>15</v>
      </c>
      <c r="CP105" s="744">
        <v>72</v>
      </c>
      <c r="CQ105" s="744">
        <v>117</v>
      </c>
      <c r="CR105" s="744">
        <v>623</v>
      </c>
      <c r="CS105" s="744">
        <v>420</v>
      </c>
      <c r="CT105" s="744">
        <v>179</v>
      </c>
      <c r="CU105" s="744">
        <v>231</v>
      </c>
      <c r="CV105" s="744">
        <v>1498</v>
      </c>
      <c r="CW105" s="744">
        <v>699</v>
      </c>
      <c r="CX105" s="744">
        <v>277</v>
      </c>
      <c r="CY105" s="744">
        <v>465</v>
      </c>
      <c r="CZ105" s="744">
        <v>1210</v>
      </c>
      <c r="DA105" s="744">
        <v>2038</v>
      </c>
      <c r="DB105" s="744">
        <v>0</v>
      </c>
      <c r="DC105" s="744">
        <v>101</v>
      </c>
      <c r="DD105" s="744" t="s">
        <v>569</v>
      </c>
      <c r="DE105" s="744" t="s">
        <v>569</v>
      </c>
      <c r="DF105" s="744" t="s">
        <v>569</v>
      </c>
      <c r="DG105" s="744" t="s">
        <v>569</v>
      </c>
      <c r="DH105" s="744" t="s">
        <v>569</v>
      </c>
      <c r="DI105" s="744" t="s">
        <v>569</v>
      </c>
      <c r="DJ105" s="744" t="s">
        <v>569</v>
      </c>
      <c r="DK105" s="744" t="s">
        <v>569</v>
      </c>
      <c r="DL105" s="744" t="s">
        <v>569</v>
      </c>
      <c r="DM105" s="744" t="s">
        <v>569</v>
      </c>
      <c r="DN105" s="744" t="s">
        <v>569</v>
      </c>
      <c r="DO105" s="744" t="s">
        <v>569</v>
      </c>
      <c r="DP105" s="744" t="s">
        <v>569</v>
      </c>
      <c r="DQ105" s="744" t="s">
        <v>569</v>
      </c>
      <c r="DR105" s="744" t="s">
        <v>569</v>
      </c>
      <c r="DS105" s="744" t="s">
        <v>569</v>
      </c>
      <c r="DT105" s="745">
        <v>21117</v>
      </c>
      <c r="DU105" s="744">
        <v>2507</v>
      </c>
      <c r="DV105" s="744">
        <v>194951</v>
      </c>
      <c r="DW105" s="744">
        <v>0</v>
      </c>
      <c r="DX105" s="744">
        <v>0</v>
      </c>
      <c r="DY105" s="744">
        <v>0</v>
      </c>
      <c r="DZ105" s="744">
        <v>0</v>
      </c>
      <c r="EA105" s="744">
        <v>0</v>
      </c>
      <c r="EB105" s="744">
        <v>72</v>
      </c>
      <c r="EC105" s="743">
        <v>197530</v>
      </c>
      <c r="ED105" s="745">
        <v>218647</v>
      </c>
      <c r="EE105" s="744">
        <v>1435</v>
      </c>
      <c r="EF105" s="744">
        <v>967</v>
      </c>
      <c r="EG105" s="744">
        <v>2402</v>
      </c>
      <c r="EH105" s="745">
        <v>199932</v>
      </c>
      <c r="EI105" s="745">
        <v>221049</v>
      </c>
      <c r="EJ105" s="744">
        <v>-301</v>
      </c>
      <c r="EK105" s="744">
        <v>-753</v>
      </c>
      <c r="EL105" s="744">
        <v>-9</v>
      </c>
      <c r="EM105" s="744">
        <v>-1063</v>
      </c>
      <c r="EN105" s="745">
        <v>198869</v>
      </c>
      <c r="EO105" s="745">
        <v>219986</v>
      </c>
    </row>
    <row r="106" spans="2:145" x14ac:dyDescent="0.25">
      <c r="B106" s="758" t="s">
        <v>167</v>
      </c>
      <c r="C106" s="759" t="str">
        <v>事務用品</v>
      </c>
      <c r="D106" s="743">
        <v>53</v>
      </c>
      <c r="E106" s="744">
        <v>48</v>
      </c>
      <c r="F106" s="744">
        <v>229</v>
      </c>
      <c r="G106" s="744">
        <v>117</v>
      </c>
      <c r="H106" s="744">
        <v>155</v>
      </c>
      <c r="I106" s="744">
        <v>448</v>
      </c>
      <c r="J106" s="744">
        <v>38</v>
      </c>
      <c r="K106" s="744">
        <v>28</v>
      </c>
      <c r="L106" s="744">
        <v>383</v>
      </c>
      <c r="M106" s="744">
        <v>265</v>
      </c>
      <c r="N106" s="744">
        <v>14</v>
      </c>
      <c r="O106" s="744">
        <v>417</v>
      </c>
      <c r="P106" s="744">
        <v>33</v>
      </c>
      <c r="Q106" s="744">
        <v>6</v>
      </c>
      <c r="R106" s="744">
        <v>2</v>
      </c>
      <c r="S106" s="744">
        <v>35</v>
      </c>
      <c r="T106" s="744">
        <v>50</v>
      </c>
      <c r="U106" s="744">
        <v>43</v>
      </c>
      <c r="V106" s="744">
        <v>177</v>
      </c>
      <c r="W106" s="744">
        <v>25</v>
      </c>
      <c r="X106" s="744">
        <v>77</v>
      </c>
      <c r="Y106" s="744">
        <v>15</v>
      </c>
      <c r="Z106" s="744">
        <v>26</v>
      </c>
      <c r="AA106" s="744">
        <v>13</v>
      </c>
      <c r="AB106" s="744">
        <v>18</v>
      </c>
      <c r="AC106" s="744">
        <v>32</v>
      </c>
      <c r="AD106" s="744">
        <v>15</v>
      </c>
      <c r="AE106" s="744">
        <v>4</v>
      </c>
      <c r="AF106" s="744">
        <v>4</v>
      </c>
      <c r="AG106" s="744">
        <v>9</v>
      </c>
      <c r="AH106" s="744">
        <v>7</v>
      </c>
      <c r="AI106" s="744">
        <v>94</v>
      </c>
      <c r="AJ106" s="744">
        <v>1</v>
      </c>
      <c r="AK106" s="744">
        <v>13</v>
      </c>
      <c r="AL106" s="744">
        <v>45</v>
      </c>
      <c r="AM106" s="744">
        <v>10</v>
      </c>
      <c r="AN106" s="744">
        <v>15</v>
      </c>
      <c r="AO106" s="744">
        <v>16</v>
      </c>
      <c r="AP106" s="744">
        <v>3</v>
      </c>
      <c r="AQ106" s="744">
        <v>8</v>
      </c>
      <c r="AR106" s="744">
        <v>46</v>
      </c>
      <c r="AS106" s="744">
        <v>23</v>
      </c>
      <c r="AT106" s="744">
        <v>30</v>
      </c>
      <c r="AU106" s="744">
        <v>86</v>
      </c>
      <c r="AV106" s="744">
        <v>5</v>
      </c>
      <c r="AW106" s="744">
        <v>38</v>
      </c>
      <c r="AX106" s="744">
        <v>43</v>
      </c>
      <c r="AY106" s="744">
        <v>105</v>
      </c>
      <c r="AZ106" s="744">
        <v>2</v>
      </c>
      <c r="BA106" s="744">
        <v>2</v>
      </c>
      <c r="BB106" s="744">
        <v>2</v>
      </c>
      <c r="BC106" s="744">
        <v>84</v>
      </c>
      <c r="BD106" s="744">
        <v>2</v>
      </c>
      <c r="BE106" s="744">
        <v>3</v>
      </c>
      <c r="BF106" s="744">
        <v>60</v>
      </c>
      <c r="BG106" s="744">
        <v>28</v>
      </c>
      <c r="BH106" s="744">
        <v>35</v>
      </c>
      <c r="BI106" s="744">
        <v>53</v>
      </c>
      <c r="BJ106" s="744">
        <v>8</v>
      </c>
      <c r="BK106" s="744">
        <v>511</v>
      </c>
      <c r="BL106" s="744">
        <v>6</v>
      </c>
      <c r="BM106" s="744">
        <v>2038</v>
      </c>
      <c r="BN106" s="744">
        <v>128</v>
      </c>
      <c r="BO106" s="744">
        <v>22</v>
      </c>
      <c r="BP106" s="744">
        <v>13</v>
      </c>
      <c r="BQ106" s="744">
        <v>244</v>
      </c>
      <c r="BR106" s="744">
        <v>544</v>
      </c>
      <c r="BS106" s="744">
        <v>7772</v>
      </c>
      <c r="BT106" s="744">
        <v>3504</v>
      </c>
      <c r="BU106" s="744">
        <v>757</v>
      </c>
      <c r="BV106" s="744">
        <v>212</v>
      </c>
      <c r="BW106" s="744">
        <v>2</v>
      </c>
      <c r="BX106" s="744">
        <v>141</v>
      </c>
      <c r="BY106" s="744">
        <v>1149</v>
      </c>
      <c r="BZ106" s="744">
        <v>636</v>
      </c>
      <c r="CA106" s="744">
        <v>145</v>
      </c>
      <c r="CB106" s="744">
        <v>93</v>
      </c>
      <c r="CC106" s="744">
        <v>225</v>
      </c>
      <c r="CD106" s="744">
        <v>554</v>
      </c>
      <c r="CE106" s="744">
        <v>274</v>
      </c>
      <c r="CF106" s="744">
        <v>1356</v>
      </c>
      <c r="CG106" s="744">
        <v>273</v>
      </c>
      <c r="CH106" s="744">
        <v>216</v>
      </c>
      <c r="CI106" s="744">
        <v>39</v>
      </c>
      <c r="CJ106" s="744">
        <v>454</v>
      </c>
      <c r="CK106" s="744">
        <v>5155</v>
      </c>
      <c r="CL106" s="744">
        <v>2108</v>
      </c>
      <c r="CM106" s="744">
        <v>1352</v>
      </c>
      <c r="CN106" s="744">
        <v>2844</v>
      </c>
      <c r="CO106" s="744">
        <v>216</v>
      </c>
      <c r="CP106" s="744">
        <v>1132</v>
      </c>
      <c r="CQ106" s="744">
        <v>1770</v>
      </c>
      <c r="CR106" s="744">
        <v>1169</v>
      </c>
      <c r="CS106" s="744">
        <v>296</v>
      </c>
      <c r="CT106" s="744">
        <v>82</v>
      </c>
      <c r="CU106" s="744">
        <v>663</v>
      </c>
      <c r="CV106" s="744">
        <v>2560</v>
      </c>
      <c r="CW106" s="744">
        <v>512</v>
      </c>
      <c r="CX106" s="744">
        <v>663</v>
      </c>
      <c r="CY106" s="744">
        <v>939</v>
      </c>
      <c r="CZ106" s="744">
        <v>542</v>
      </c>
      <c r="DA106" s="744">
        <v>555</v>
      </c>
      <c r="DB106" s="744">
        <v>0</v>
      </c>
      <c r="DC106" s="744">
        <v>39</v>
      </c>
      <c r="DD106" s="744" t="s">
        <v>569</v>
      </c>
      <c r="DE106" s="744" t="s">
        <v>569</v>
      </c>
      <c r="DF106" s="744" t="s">
        <v>569</v>
      </c>
      <c r="DG106" s="744" t="s">
        <v>569</v>
      </c>
      <c r="DH106" s="744" t="s">
        <v>569</v>
      </c>
      <c r="DI106" s="744" t="s">
        <v>569</v>
      </c>
      <c r="DJ106" s="744" t="s">
        <v>569</v>
      </c>
      <c r="DK106" s="744" t="s">
        <v>569</v>
      </c>
      <c r="DL106" s="744" t="s">
        <v>569</v>
      </c>
      <c r="DM106" s="744" t="s">
        <v>569</v>
      </c>
      <c r="DN106" s="744" t="s">
        <v>569</v>
      </c>
      <c r="DO106" s="744" t="s">
        <v>569</v>
      </c>
      <c r="DP106" s="744" t="s">
        <v>569</v>
      </c>
      <c r="DQ106" s="744" t="s">
        <v>569</v>
      </c>
      <c r="DR106" s="744" t="s">
        <v>569</v>
      </c>
      <c r="DS106" s="744" t="s">
        <v>569</v>
      </c>
      <c r="DT106" s="745">
        <v>47551</v>
      </c>
      <c r="DU106" s="744">
        <v>0</v>
      </c>
      <c r="DV106" s="744">
        <v>0</v>
      </c>
      <c r="DW106" s="744">
        <v>0</v>
      </c>
      <c r="DX106" s="744">
        <v>0</v>
      </c>
      <c r="DY106" s="744">
        <v>0</v>
      </c>
      <c r="DZ106" s="744">
        <v>0</v>
      </c>
      <c r="EA106" s="744">
        <v>0</v>
      </c>
      <c r="EB106" s="744">
        <v>0</v>
      </c>
      <c r="EC106" s="743">
        <v>0</v>
      </c>
      <c r="ED106" s="745">
        <v>47551</v>
      </c>
      <c r="EE106" s="744">
        <v>0</v>
      </c>
      <c r="EF106" s="744">
        <v>0</v>
      </c>
      <c r="EG106" s="744">
        <v>0</v>
      </c>
      <c r="EH106" s="745">
        <v>0</v>
      </c>
      <c r="EI106" s="745">
        <v>47551</v>
      </c>
      <c r="EJ106" s="744">
        <v>0</v>
      </c>
      <c r="EK106" s="744">
        <v>0</v>
      </c>
      <c r="EL106" s="744">
        <v>0</v>
      </c>
      <c r="EM106" s="744">
        <v>0</v>
      </c>
      <c r="EN106" s="745">
        <v>0</v>
      </c>
      <c r="EO106" s="745">
        <v>47551</v>
      </c>
    </row>
    <row r="107" spans="2:145" x14ac:dyDescent="0.25">
      <c r="B107" s="758" t="s">
        <v>169</v>
      </c>
      <c r="C107" s="759" t="str">
        <v>分類不明</v>
      </c>
      <c r="D107" s="743">
        <v>5850</v>
      </c>
      <c r="E107" s="744">
        <v>2138</v>
      </c>
      <c r="F107" s="744">
        <v>4063</v>
      </c>
      <c r="G107" s="744">
        <v>1336</v>
      </c>
      <c r="H107" s="744">
        <v>1433</v>
      </c>
      <c r="I107" s="744">
        <v>4344</v>
      </c>
      <c r="J107" s="744">
        <v>284</v>
      </c>
      <c r="K107" s="744">
        <v>677</v>
      </c>
      <c r="L107" s="744">
        <v>4167</v>
      </c>
      <c r="M107" s="744">
        <v>658</v>
      </c>
      <c r="N107" s="744">
        <v>25</v>
      </c>
      <c r="O107" s="744">
        <v>535</v>
      </c>
      <c r="P107" s="744">
        <v>1038</v>
      </c>
      <c r="Q107" s="744">
        <v>37</v>
      </c>
      <c r="R107" s="744">
        <v>6</v>
      </c>
      <c r="S107" s="744">
        <v>72</v>
      </c>
      <c r="T107" s="744">
        <v>765</v>
      </c>
      <c r="U107" s="744">
        <v>89</v>
      </c>
      <c r="V107" s="744">
        <v>1056</v>
      </c>
      <c r="W107" s="744">
        <v>181</v>
      </c>
      <c r="X107" s="744">
        <v>294</v>
      </c>
      <c r="Y107" s="744">
        <v>3</v>
      </c>
      <c r="Z107" s="744">
        <v>66</v>
      </c>
      <c r="AA107" s="744">
        <v>6</v>
      </c>
      <c r="AB107" s="744">
        <v>121</v>
      </c>
      <c r="AC107" s="744">
        <v>329</v>
      </c>
      <c r="AD107" s="744">
        <v>322</v>
      </c>
      <c r="AE107" s="744">
        <v>181</v>
      </c>
      <c r="AF107" s="744">
        <v>45</v>
      </c>
      <c r="AG107" s="744">
        <v>57</v>
      </c>
      <c r="AH107" s="744">
        <v>50</v>
      </c>
      <c r="AI107" s="744">
        <v>799</v>
      </c>
      <c r="AJ107" s="744">
        <v>46</v>
      </c>
      <c r="AK107" s="744">
        <v>114</v>
      </c>
      <c r="AL107" s="744">
        <v>954</v>
      </c>
      <c r="AM107" s="744">
        <v>211</v>
      </c>
      <c r="AN107" s="744">
        <v>543</v>
      </c>
      <c r="AO107" s="744">
        <v>119</v>
      </c>
      <c r="AP107" s="744">
        <v>31</v>
      </c>
      <c r="AQ107" s="744">
        <v>9</v>
      </c>
      <c r="AR107" s="744">
        <v>116</v>
      </c>
      <c r="AS107" s="744">
        <v>316</v>
      </c>
      <c r="AT107" s="744">
        <v>250</v>
      </c>
      <c r="AU107" s="744">
        <v>490</v>
      </c>
      <c r="AV107" s="744">
        <v>49</v>
      </c>
      <c r="AW107" s="744">
        <v>57</v>
      </c>
      <c r="AX107" s="744">
        <v>70</v>
      </c>
      <c r="AY107" s="744">
        <v>319</v>
      </c>
      <c r="AZ107" s="744">
        <v>9</v>
      </c>
      <c r="BA107" s="744">
        <v>10</v>
      </c>
      <c r="BB107" s="744">
        <v>9</v>
      </c>
      <c r="BC107" s="744">
        <v>333</v>
      </c>
      <c r="BD107" s="744">
        <v>3</v>
      </c>
      <c r="BE107" s="744">
        <v>38</v>
      </c>
      <c r="BF107" s="744">
        <v>87</v>
      </c>
      <c r="BG107" s="744">
        <v>255</v>
      </c>
      <c r="BH107" s="744">
        <v>176</v>
      </c>
      <c r="BI107" s="744">
        <v>49</v>
      </c>
      <c r="BJ107" s="744">
        <v>45</v>
      </c>
      <c r="BK107" s="744">
        <v>17564</v>
      </c>
      <c r="BL107" s="744">
        <v>817</v>
      </c>
      <c r="BM107" s="744">
        <v>13011</v>
      </c>
      <c r="BN107" s="744">
        <v>4444</v>
      </c>
      <c r="BO107" s="744">
        <v>4888</v>
      </c>
      <c r="BP107" s="744">
        <v>389</v>
      </c>
      <c r="BQ107" s="744">
        <v>2371</v>
      </c>
      <c r="BR107" s="744">
        <v>247</v>
      </c>
      <c r="BS107" s="744">
        <v>31239</v>
      </c>
      <c r="BT107" s="744">
        <v>5555</v>
      </c>
      <c r="BU107" s="744">
        <v>3336</v>
      </c>
      <c r="BV107" s="744">
        <v>2382</v>
      </c>
      <c r="BW107" s="744">
        <v>29</v>
      </c>
      <c r="BX107" s="744">
        <v>2549</v>
      </c>
      <c r="BY107" s="744">
        <v>5211</v>
      </c>
      <c r="BZ107" s="744">
        <v>1000</v>
      </c>
      <c r="CA107" s="744">
        <v>6847</v>
      </c>
      <c r="CB107" s="744">
        <v>136</v>
      </c>
      <c r="CC107" s="744">
        <v>2288</v>
      </c>
      <c r="CD107" s="744">
        <v>1507</v>
      </c>
      <c r="CE107" s="744">
        <v>28</v>
      </c>
      <c r="CF107" s="744">
        <v>6658</v>
      </c>
      <c r="CG107" s="744">
        <v>100</v>
      </c>
      <c r="CH107" s="744">
        <v>819</v>
      </c>
      <c r="CI107" s="744">
        <v>185</v>
      </c>
      <c r="CJ107" s="744">
        <v>1123</v>
      </c>
      <c r="CK107" s="744">
        <v>1906</v>
      </c>
      <c r="CL107" s="744">
        <v>12695</v>
      </c>
      <c r="CM107" s="744">
        <v>1693</v>
      </c>
      <c r="CN107" s="744">
        <v>3836</v>
      </c>
      <c r="CO107" s="744">
        <v>323</v>
      </c>
      <c r="CP107" s="744">
        <v>2662</v>
      </c>
      <c r="CQ107" s="744">
        <v>1508</v>
      </c>
      <c r="CR107" s="744">
        <v>704</v>
      </c>
      <c r="CS107" s="744">
        <v>1318</v>
      </c>
      <c r="CT107" s="744">
        <v>90</v>
      </c>
      <c r="CU107" s="744">
        <v>4057</v>
      </c>
      <c r="CV107" s="744">
        <v>11002</v>
      </c>
      <c r="CW107" s="744">
        <v>215</v>
      </c>
      <c r="CX107" s="744">
        <v>1411</v>
      </c>
      <c r="CY107" s="744">
        <v>1134</v>
      </c>
      <c r="CZ107" s="744">
        <v>603</v>
      </c>
      <c r="DA107" s="744">
        <v>195</v>
      </c>
      <c r="DB107" s="744">
        <v>25</v>
      </c>
      <c r="DC107" s="744">
        <v>0</v>
      </c>
      <c r="DD107" s="744" t="s">
        <v>569</v>
      </c>
      <c r="DE107" s="744" t="s">
        <v>569</v>
      </c>
      <c r="DF107" s="744" t="s">
        <v>569</v>
      </c>
      <c r="DG107" s="744" t="s">
        <v>569</v>
      </c>
      <c r="DH107" s="744" t="s">
        <v>569</v>
      </c>
      <c r="DI107" s="744" t="s">
        <v>569</v>
      </c>
      <c r="DJ107" s="744" t="s">
        <v>569</v>
      </c>
      <c r="DK107" s="744" t="s">
        <v>569</v>
      </c>
      <c r="DL107" s="744" t="s">
        <v>569</v>
      </c>
      <c r="DM107" s="744" t="s">
        <v>569</v>
      </c>
      <c r="DN107" s="744" t="s">
        <v>569</v>
      </c>
      <c r="DO107" s="744" t="s">
        <v>569</v>
      </c>
      <c r="DP107" s="744" t="s">
        <v>569</v>
      </c>
      <c r="DQ107" s="744" t="s">
        <v>569</v>
      </c>
      <c r="DR107" s="744" t="s">
        <v>569</v>
      </c>
      <c r="DS107" s="744" t="s">
        <v>569</v>
      </c>
      <c r="DT107" s="745">
        <v>195835</v>
      </c>
      <c r="DU107" s="744">
        <v>0</v>
      </c>
      <c r="DV107" s="744">
        <v>881</v>
      </c>
      <c r="DW107" s="744">
        <v>0</v>
      </c>
      <c r="DX107" s="744">
        <v>0</v>
      </c>
      <c r="DY107" s="744">
        <v>0</v>
      </c>
      <c r="DZ107" s="744">
        <v>0</v>
      </c>
      <c r="EA107" s="744">
        <v>0</v>
      </c>
      <c r="EB107" s="744">
        <v>0</v>
      </c>
      <c r="EC107" s="743">
        <v>881</v>
      </c>
      <c r="ED107" s="745">
        <v>196716</v>
      </c>
      <c r="EE107" s="744">
        <v>109</v>
      </c>
      <c r="EF107" s="744">
        <v>2848</v>
      </c>
      <c r="EG107" s="744">
        <v>2957</v>
      </c>
      <c r="EH107" s="745">
        <v>3838</v>
      </c>
      <c r="EI107" s="745">
        <v>199673</v>
      </c>
      <c r="EJ107" s="744">
        <v>-393</v>
      </c>
      <c r="EK107" s="744">
        <v>-2225</v>
      </c>
      <c r="EL107" s="744">
        <v>0</v>
      </c>
      <c r="EM107" s="744">
        <v>-2618</v>
      </c>
      <c r="EN107" s="745">
        <v>1220</v>
      </c>
      <c r="EO107" s="745">
        <v>197055</v>
      </c>
    </row>
    <row r="108" spans="2:145" x14ac:dyDescent="0.25">
      <c r="B108" s="758" t="s">
        <v>549</v>
      </c>
      <c r="C108" s="759" t="str">
        <v>-</v>
      </c>
      <c r="D108" s="743" t="s">
        <v>569</v>
      </c>
      <c r="E108" s="744" t="s">
        <v>569</v>
      </c>
      <c r="F108" s="744" t="s">
        <v>569</v>
      </c>
      <c r="G108" s="744" t="s">
        <v>569</v>
      </c>
      <c r="H108" s="744" t="s">
        <v>569</v>
      </c>
      <c r="I108" s="744" t="s">
        <v>569</v>
      </c>
      <c r="J108" s="744" t="s">
        <v>569</v>
      </c>
      <c r="K108" s="744" t="s">
        <v>569</v>
      </c>
      <c r="L108" s="744" t="s">
        <v>569</v>
      </c>
      <c r="M108" s="744" t="s">
        <v>569</v>
      </c>
      <c r="N108" s="744" t="s">
        <v>569</v>
      </c>
      <c r="O108" s="744" t="s">
        <v>569</v>
      </c>
      <c r="P108" s="744" t="s">
        <v>569</v>
      </c>
      <c r="Q108" s="744" t="s">
        <v>569</v>
      </c>
      <c r="R108" s="744" t="s">
        <v>569</v>
      </c>
      <c r="S108" s="744" t="s">
        <v>569</v>
      </c>
      <c r="T108" s="744" t="s">
        <v>569</v>
      </c>
      <c r="U108" s="744" t="s">
        <v>569</v>
      </c>
      <c r="V108" s="744" t="s">
        <v>569</v>
      </c>
      <c r="W108" s="744" t="s">
        <v>569</v>
      </c>
      <c r="X108" s="744" t="s">
        <v>569</v>
      </c>
      <c r="Y108" s="744" t="s">
        <v>569</v>
      </c>
      <c r="Z108" s="744" t="s">
        <v>569</v>
      </c>
      <c r="AA108" s="744" t="s">
        <v>569</v>
      </c>
      <c r="AB108" s="744" t="s">
        <v>569</v>
      </c>
      <c r="AC108" s="744" t="s">
        <v>569</v>
      </c>
      <c r="AD108" s="744" t="s">
        <v>569</v>
      </c>
      <c r="AE108" s="744" t="s">
        <v>569</v>
      </c>
      <c r="AF108" s="744" t="s">
        <v>569</v>
      </c>
      <c r="AG108" s="744" t="s">
        <v>569</v>
      </c>
      <c r="AH108" s="744" t="s">
        <v>569</v>
      </c>
      <c r="AI108" s="744" t="s">
        <v>569</v>
      </c>
      <c r="AJ108" s="744" t="s">
        <v>569</v>
      </c>
      <c r="AK108" s="744" t="s">
        <v>569</v>
      </c>
      <c r="AL108" s="744" t="s">
        <v>569</v>
      </c>
      <c r="AM108" s="744" t="s">
        <v>569</v>
      </c>
      <c r="AN108" s="744" t="s">
        <v>569</v>
      </c>
      <c r="AO108" s="744" t="s">
        <v>569</v>
      </c>
      <c r="AP108" s="744" t="s">
        <v>569</v>
      </c>
      <c r="AQ108" s="744" t="s">
        <v>569</v>
      </c>
      <c r="AR108" s="744" t="s">
        <v>569</v>
      </c>
      <c r="AS108" s="744" t="s">
        <v>569</v>
      </c>
      <c r="AT108" s="744" t="s">
        <v>569</v>
      </c>
      <c r="AU108" s="744" t="s">
        <v>569</v>
      </c>
      <c r="AV108" s="744" t="s">
        <v>569</v>
      </c>
      <c r="AW108" s="744" t="s">
        <v>569</v>
      </c>
      <c r="AX108" s="744" t="s">
        <v>569</v>
      </c>
      <c r="AY108" s="744" t="s">
        <v>569</v>
      </c>
      <c r="AZ108" s="744" t="s">
        <v>569</v>
      </c>
      <c r="BA108" s="744" t="s">
        <v>569</v>
      </c>
      <c r="BB108" s="744" t="s">
        <v>569</v>
      </c>
      <c r="BC108" s="744" t="s">
        <v>569</v>
      </c>
      <c r="BD108" s="744" t="s">
        <v>569</v>
      </c>
      <c r="BE108" s="744" t="s">
        <v>569</v>
      </c>
      <c r="BF108" s="744" t="s">
        <v>569</v>
      </c>
      <c r="BG108" s="744" t="s">
        <v>569</v>
      </c>
      <c r="BH108" s="744" t="s">
        <v>569</v>
      </c>
      <c r="BI108" s="744" t="s">
        <v>569</v>
      </c>
      <c r="BJ108" s="744" t="s">
        <v>569</v>
      </c>
      <c r="BK108" s="744" t="s">
        <v>569</v>
      </c>
      <c r="BL108" s="744" t="s">
        <v>569</v>
      </c>
      <c r="BM108" s="744" t="s">
        <v>569</v>
      </c>
      <c r="BN108" s="744" t="s">
        <v>569</v>
      </c>
      <c r="BO108" s="744" t="s">
        <v>569</v>
      </c>
      <c r="BP108" s="744" t="s">
        <v>569</v>
      </c>
      <c r="BQ108" s="744" t="s">
        <v>569</v>
      </c>
      <c r="BR108" s="744" t="s">
        <v>569</v>
      </c>
      <c r="BS108" s="744" t="s">
        <v>569</v>
      </c>
      <c r="BT108" s="744" t="s">
        <v>569</v>
      </c>
      <c r="BU108" s="744" t="s">
        <v>569</v>
      </c>
      <c r="BV108" s="744" t="s">
        <v>569</v>
      </c>
      <c r="BW108" s="744" t="s">
        <v>569</v>
      </c>
      <c r="BX108" s="744" t="s">
        <v>569</v>
      </c>
      <c r="BY108" s="744" t="s">
        <v>569</v>
      </c>
      <c r="BZ108" s="744" t="s">
        <v>569</v>
      </c>
      <c r="CA108" s="744" t="s">
        <v>569</v>
      </c>
      <c r="CB108" s="744" t="s">
        <v>569</v>
      </c>
      <c r="CC108" s="744" t="s">
        <v>569</v>
      </c>
      <c r="CD108" s="744" t="s">
        <v>569</v>
      </c>
      <c r="CE108" s="744" t="s">
        <v>569</v>
      </c>
      <c r="CF108" s="744" t="s">
        <v>569</v>
      </c>
      <c r="CG108" s="744" t="s">
        <v>569</v>
      </c>
      <c r="CH108" s="744" t="s">
        <v>569</v>
      </c>
      <c r="CI108" s="744" t="s">
        <v>569</v>
      </c>
      <c r="CJ108" s="744" t="s">
        <v>569</v>
      </c>
      <c r="CK108" s="744" t="s">
        <v>569</v>
      </c>
      <c r="CL108" s="744" t="s">
        <v>569</v>
      </c>
      <c r="CM108" s="744" t="s">
        <v>569</v>
      </c>
      <c r="CN108" s="744" t="s">
        <v>569</v>
      </c>
      <c r="CO108" s="744" t="s">
        <v>569</v>
      </c>
      <c r="CP108" s="744" t="s">
        <v>569</v>
      </c>
      <c r="CQ108" s="744" t="s">
        <v>569</v>
      </c>
      <c r="CR108" s="744" t="s">
        <v>569</v>
      </c>
      <c r="CS108" s="744" t="s">
        <v>569</v>
      </c>
      <c r="CT108" s="744" t="s">
        <v>569</v>
      </c>
      <c r="CU108" s="744" t="s">
        <v>569</v>
      </c>
      <c r="CV108" s="744" t="s">
        <v>569</v>
      </c>
      <c r="CW108" s="744" t="s">
        <v>569</v>
      </c>
      <c r="CX108" s="744" t="s">
        <v>569</v>
      </c>
      <c r="CY108" s="744" t="s">
        <v>569</v>
      </c>
      <c r="CZ108" s="744" t="s">
        <v>569</v>
      </c>
      <c r="DA108" s="744" t="s">
        <v>569</v>
      </c>
      <c r="DB108" s="744" t="s">
        <v>569</v>
      </c>
      <c r="DC108" s="744" t="s">
        <v>569</v>
      </c>
      <c r="DD108" s="744" t="s">
        <v>569</v>
      </c>
      <c r="DE108" s="744" t="s">
        <v>569</v>
      </c>
      <c r="DF108" s="744" t="s">
        <v>569</v>
      </c>
      <c r="DG108" s="744" t="s">
        <v>569</v>
      </c>
      <c r="DH108" s="744" t="s">
        <v>569</v>
      </c>
      <c r="DI108" s="744" t="s">
        <v>569</v>
      </c>
      <c r="DJ108" s="744" t="s">
        <v>569</v>
      </c>
      <c r="DK108" s="744" t="s">
        <v>569</v>
      </c>
      <c r="DL108" s="744" t="s">
        <v>569</v>
      </c>
      <c r="DM108" s="744" t="s">
        <v>569</v>
      </c>
      <c r="DN108" s="744" t="s">
        <v>569</v>
      </c>
      <c r="DO108" s="744" t="s">
        <v>569</v>
      </c>
      <c r="DP108" s="744" t="s">
        <v>569</v>
      </c>
      <c r="DQ108" s="744" t="s">
        <v>569</v>
      </c>
      <c r="DR108" s="744" t="s">
        <v>569</v>
      </c>
      <c r="DS108" s="744" t="s">
        <v>569</v>
      </c>
      <c r="DT108" s="745" t="s">
        <v>569</v>
      </c>
      <c r="DU108" s="744" t="s">
        <v>569</v>
      </c>
      <c r="DV108" s="744" t="s">
        <v>569</v>
      </c>
      <c r="DW108" s="744" t="s">
        <v>569</v>
      </c>
      <c r="DX108" s="744" t="s">
        <v>569</v>
      </c>
      <c r="DY108" s="744" t="s">
        <v>569</v>
      </c>
      <c r="DZ108" s="744" t="s">
        <v>569</v>
      </c>
      <c r="EA108" s="744" t="s">
        <v>569</v>
      </c>
      <c r="EB108" s="744" t="s">
        <v>569</v>
      </c>
      <c r="EC108" s="743" t="s">
        <v>569</v>
      </c>
      <c r="ED108" s="745" t="s">
        <v>569</v>
      </c>
      <c r="EE108" s="744" t="s">
        <v>569</v>
      </c>
      <c r="EF108" s="744" t="s">
        <v>569</v>
      </c>
      <c r="EG108" s="744" t="s">
        <v>569</v>
      </c>
      <c r="EH108" s="745" t="s">
        <v>569</v>
      </c>
      <c r="EI108" s="745" t="s">
        <v>569</v>
      </c>
      <c r="EJ108" s="744" t="s">
        <v>569</v>
      </c>
      <c r="EK108" s="744" t="s">
        <v>569</v>
      </c>
      <c r="EL108" s="744" t="s">
        <v>569</v>
      </c>
      <c r="EM108" s="744" t="s">
        <v>569</v>
      </c>
      <c r="EN108" s="745" t="s">
        <v>569</v>
      </c>
      <c r="EO108" s="745" t="s">
        <v>569</v>
      </c>
    </row>
    <row r="109" spans="2:145" x14ac:dyDescent="0.25">
      <c r="B109" s="758" t="s">
        <v>550</v>
      </c>
      <c r="C109" s="759" t="str">
        <v>-</v>
      </c>
      <c r="D109" s="743" t="s">
        <v>569</v>
      </c>
      <c r="E109" s="744" t="s">
        <v>569</v>
      </c>
      <c r="F109" s="744" t="s">
        <v>569</v>
      </c>
      <c r="G109" s="744" t="s">
        <v>569</v>
      </c>
      <c r="H109" s="744" t="s">
        <v>569</v>
      </c>
      <c r="I109" s="744" t="s">
        <v>569</v>
      </c>
      <c r="J109" s="744" t="s">
        <v>569</v>
      </c>
      <c r="K109" s="744" t="s">
        <v>569</v>
      </c>
      <c r="L109" s="744" t="s">
        <v>569</v>
      </c>
      <c r="M109" s="744" t="s">
        <v>569</v>
      </c>
      <c r="N109" s="744" t="s">
        <v>569</v>
      </c>
      <c r="O109" s="744" t="s">
        <v>569</v>
      </c>
      <c r="P109" s="744" t="s">
        <v>569</v>
      </c>
      <c r="Q109" s="744" t="s">
        <v>569</v>
      </c>
      <c r="R109" s="744" t="s">
        <v>569</v>
      </c>
      <c r="S109" s="744" t="s">
        <v>569</v>
      </c>
      <c r="T109" s="744" t="s">
        <v>569</v>
      </c>
      <c r="U109" s="744" t="s">
        <v>569</v>
      </c>
      <c r="V109" s="744" t="s">
        <v>569</v>
      </c>
      <c r="W109" s="744" t="s">
        <v>569</v>
      </c>
      <c r="X109" s="744" t="s">
        <v>569</v>
      </c>
      <c r="Y109" s="744" t="s">
        <v>569</v>
      </c>
      <c r="Z109" s="744" t="s">
        <v>569</v>
      </c>
      <c r="AA109" s="744" t="s">
        <v>569</v>
      </c>
      <c r="AB109" s="744" t="s">
        <v>569</v>
      </c>
      <c r="AC109" s="744" t="s">
        <v>569</v>
      </c>
      <c r="AD109" s="744" t="s">
        <v>569</v>
      </c>
      <c r="AE109" s="744" t="s">
        <v>569</v>
      </c>
      <c r="AF109" s="744" t="s">
        <v>569</v>
      </c>
      <c r="AG109" s="744" t="s">
        <v>569</v>
      </c>
      <c r="AH109" s="744" t="s">
        <v>569</v>
      </c>
      <c r="AI109" s="744" t="s">
        <v>569</v>
      </c>
      <c r="AJ109" s="744" t="s">
        <v>569</v>
      </c>
      <c r="AK109" s="744" t="s">
        <v>569</v>
      </c>
      <c r="AL109" s="744" t="s">
        <v>569</v>
      </c>
      <c r="AM109" s="744" t="s">
        <v>569</v>
      </c>
      <c r="AN109" s="744" t="s">
        <v>569</v>
      </c>
      <c r="AO109" s="744" t="s">
        <v>569</v>
      </c>
      <c r="AP109" s="744" t="s">
        <v>569</v>
      </c>
      <c r="AQ109" s="744" t="s">
        <v>569</v>
      </c>
      <c r="AR109" s="744" t="s">
        <v>569</v>
      </c>
      <c r="AS109" s="744" t="s">
        <v>569</v>
      </c>
      <c r="AT109" s="744" t="s">
        <v>569</v>
      </c>
      <c r="AU109" s="744" t="s">
        <v>569</v>
      </c>
      <c r="AV109" s="744" t="s">
        <v>569</v>
      </c>
      <c r="AW109" s="744" t="s">
        <v>569</v>
      </c>
      <c r="AX109" s="744" t="s">
        <v>569</v>
      </c>
      <c r="AY109" s="744" t="s">
        <v>569</v>
      </c>
      <c r="AZ109" s="744" t="s">
        <v>569</v>
      </c>
      <c r="BA109" s="744" t="s">
        <v>569</v>
      </c>
      <c r="BB109" s="744" t="s">
        <v>569</v>
      </c>
      <c r="BC109" s="744" t="s">
        <v>569</v>
      </c>
      <c r="BD109" s="744" t="s">
        <v>569</v>
      </c>
      <c r="BE109" s="744" t="s">
        <v>569</v>
      </c>
      <c r="BF109" s="744" t="s">
        <v>569</v>
      </c>
      <c r="BG109" s="744" t="s">
        <v>569</v>
      </c>
      <c r="BH109" s="744" t="s">
        <v>569</v>
      </c>
      <c r="BI109" s="744" t="s">
        <v>569</v>
      </c>
      <c r="BJ109" s="744" t="s">
        <v>569</v>
      </c>
      <c r="BK109" s="744" t="s">
        <v>569</v>
      </c>
      <c r="BL109" s="744" t="s">
        <v>569</v>
      </c>
      <c r="BM109" s="744" t="s">
        <v>569</v>
      </c>
      <c r="BN109" s="744" t="s">
        <v>569</v>
      </c>
      <c r="BO109" s="744" t="s">
        <v>569</v>
      </c>
      <c r="BP109" s="744" t="s">
        <v>569</v>
      </c>
      <c r="BQ109" s="744" t="s">
        <v>569</v>
      </c>
      <c r="BR109" s="744" t="s">
        <v>569</v>
      </c>
      <c r="BS109" s="744" t="s">
        <v>569</v>
      </c>
      <c r="BT109" s="744" t="s">
        <v>569</v>
      </c>
      <c r="BU109" s="744" t="s">
        <v>569</v>
      </c>
      <c r="BV109" s="744" t="s">
        <v>569</v>
      </c>
      <c r="BW109" s="744" t="s">
        <v>569</v>
      </c>
      <c r="BX109" s="744" t="s">
        <v>569</v>
      </c>
      <c r="BY109" s="744" t="s">
        <v>569</v>
      </c>
      <c r="BZ109" s="744" t="s">
        <v>569</v>
      </c>
      <c r="CA109" s="744" t="s">
        <v>569</v>
      </c>
      <c r="CB109" s="744" t="s">
        <v>569</v>
      </c>
      <c r="CC109" s="744" t="s">
        <v>569</v>
      </c>
      <c r="CD109" s="744" t="s">
        <v>569</v>
      </c>
      <c r="CE109" s="744" t="s">
        <v>569</v>
      </c>
      <c r="CF109" s="744" t="s">
        <v>569</v>
      </c>
      <c r="CG109" s="744" t="s">
        <v>569</v>
      </c>
      <c r="CH109" s="744" t="s">
        <v>569</v>
      </c>
      <c r="CI109" s="744" t="s">
        <v>569</v>
      </c>
      <c r="CJ109" s="744" t="s">
        <v>569</v>
      </c>
      <c r="CK109" s="744" t="s">
        <v>569</v>
      </c>
      <c r="CL109" s="744" t="s">
        <v>569</v>
      </c>
      <c r="CM109" s="744" t="s">
        <v>569</v>
      </c>
      <c r="CN109" s="744" t="s">
        <v>569</v>
      </c>
      <c r="CO109" s="744" t="s">
        <v>569</v>
      </c>
      <c r="CP109" s="744" t="s">
        <v>569</v>
      </c>
      <c r="CQ109" s="744" t="s">
        <v>569</v>
      </c>
      <c r="CR109" s="744" t="s">
        <v>569</v>
      </c>
      <c r="CS109" s="744" t="s">
        <v>569</v>
      </c>
      <c r="CT109" s="744" t="s">
        <v>569</v>
      </c>
      <c r="CU109" s="744" t="s">
        <v>569</v>
      </c>
      <c r="CV109" s="744" t="s">
        <v>569</v>
      </c>
      <c r="CW109" s="744" t="s">
        <v>569</v>
      </c>
      <c r="CX109" s="744" t="s">
        <v>569</v>
      </c>
      <c r="CY109" s="744" t="s">
        <v>569</v>
      </c>
      <c r="CZ109" s="744" t="s">
        <v>569</v>
      </c>
      <c r="DA109" s="744" t="s">
        <v>569</v>
      </c>
      <c r="DB109" s="744" t="s">
        <v>569</v>
      </c>
      <c r="DC109" s="744" t="s">
        <v>569</v>
      </c>
      <c r="DD109" s="744" t="s">
        <v>569</v>
      </c>
      <c r="DE109" s="744" t="s">
        <v>569</v>
      </c>
      <c r="DF109" s="744" t="s">
        <v>569</v>
      </c>
      <c r="DG109" s="744" t="s">
        <v>569</v>
      </c>
      <c r="DH109" s="744" t="s">
        <v>569</v>
      </c>
      <c r="DI109" s="744" t="s">
        <v>569</v>
      </c>
      <c r="DJ109" s="744" t="s">
        <v>569</v>
      </c>
      <c r="DK109" s="744" t="s">
        <v>569</v>
      </c>
      <c r="DL109" s="744" t="s">
        <v>569</v>
      </c>
      <c r="DM109" s="744" t="s">
        <v>569</v>
      </c>
      <c r="DN109" s="744" t="s">
        <v>569</v>
      </c>
      <c r="DO109" s="744" t="s">
        <v>569</v>
      </c>
      <c r="DP109" s="744" t="s">
        <v>569</v>
      </c>
      <c r="DQ109" s="744" t="s">
        <v>569</v>
      </c>
      <c r="DR109" s="744" t="s">
        <v>569</v>
      </c>
      <c r="DS109" s="744" t="s">
        <v>569</v>
      </c>
      <c r="DT109" s="745" t="s">
        <v>569</v>
      </c>
      <c r="DU109" s="744" t="s">
        <v>569</v>
      </c>
      <c r="DV109" s="744" t="s">
        <v>569</v>
      </c>
      <c r="DW109" s="744" t="s">
        <v>569</v>
      </c>
      <c r="DX109" s="744" t="s">
        <v>569</v>
      </c>
      <c r="DY109" s="744" t="s">
        <v>569</v>
      </c>
      <c r="DZ109" s="744" t="s">
        <v>569</v>
      </c>
      <c r="EA109" s="744" t="s">
        <v>569</v>
      </c>
      <c r="EB109" s="744" t="s">
        <v>569</v>
      </c>
      <c r="EC109" s="743" t="s">
        <v>569</v>
      </c>
      <c r="ED109" s="745" t="s">
        <v>569</v>
      </c>
      <c r="EE109" s="744" t="s">
        <v>569</v>
      </c>
      <c r="EF109" s="744" t="s">
        <v>569</v>
      </c>
      <c r="EG109" s="744" t="s">
        <v>569</v>
      </c>
      <c r="EH109" s="745" t="s">
        <v>569</v>
      </c>
      <c r="EI109" s="745" t="s">
        <v>569</v>
      </c>
      <c r="EJ109" s="744" t="s">
        <v>569</v>
      </c>
      <c r="EK109" s="744" t="s">
        <v>569</v>
      </c>
      <c r="EL109" s="744" t="s">
        <v>569</v>
      </c>
      <c r="EM109" s="744" t="s">
        <v>569</v>
      </c>
      <c r="EN109" s="745" t="s">
        <v>569</v>
      </c>
      <c r="EO109" s="745" t="s">
        <v>569</v>
      </c>
    </row>
    <row r="110" spans="2:145" x14ac:dyDescent="0.25">
      <c r="B110" s="758" t="s">
        <v>551</v>
      </c>
      <c r="C110" s="759" t="str">
        <v>-</v>
      </c>
      <c r="D110" s="743" t="s">
        <v>569</v>
      </c>
      <c r="E110" s="744" t="s">
        <v>569</v>
      </c>
      <c r="F110" s="744" t="s">
        <v>569</v>
      </c>
      <c r="G110" s="744" t="s">
        <v>569</v>
      </c>
      <c r="H110" s="744" t="s">
        <v>569</v>
      </c>
      <c r="I110" s="744" t="s">
        <v>569</v>
      </c>
      <c r="J110" s="744" t="s">
        <v>569</v>
      </c>
      <c r="K110" s="744" t="s">
        <v>569</v>
      </c>
      <c r="L110" s="744" t="s">
        <v>569</v>
      </c>
      <c r="M110" s="744" t="s">
        <v>569</v>
      </c>
      <c r="N110" s="744" t="s">
        <v>569</v>
      </c>
      <c r="O110" s="744" t="s">
        <v>569</v>
      </c>
      <c r="P110" s="744" t="s">
        <v>569</v>
      </c>
      <c r="Q110" s="744" t="s">
        <v>569</v>
      </c>
      <c r="R110" s="744" t="s">
        <v>569</v>
      </c>
      <c r="S110" s="744" t="s">
        <v>569</v>
      </c>
      <c r="T110" s="744" t="s">
        <v>569</v>
      </c>
      <c r="U110" s="744" t="s">
        <v>569</v>
      </c>
      <c r="V110" s="744" t="s">
        <v>569</v>
      </c>
      <c r="W110" s="744" t="s">
        <v>569</v>
      </c>
      <c r="X110" s="744" t="s">
        <v>569</v>
      </c>
      <c r="Y110" s="744" t="s">
        <v>569</v>
      </c>
      <c r="Z110" s="744" t="s">
        <v>569</v>
      </c>
      <c r="AA110" s="744" t="s">
        <v>569</v>
      </c>
      <c r="AB110" s="744" t="s">
        <v>569</v>
      </c>
      <c r="AC110" s="744" t="s">
        <v>569</v>
      </c>
      <c r="AD110" s="744" t="s">
        <v>569</v>
      </c>
      <c r="AE110" s="744" t="s">
        <v>569</v>
      </c>
      <c r="AF110" s="744" t="s">
        <v>569</v>
      </c>
      <c r="AG110" s="744" t="s">
        <v>569</v>
      </c>
      <c r="AH110" s="744" t="s">
        <v>569</v>
      </c>
      <c r="AI110" s="744" t="s">
        <v>569</v>
      </c>
      <c r="AJ110" s="744" t="s">
        <v>569</v>
      </c>
      <c r="AK110" s="744" t="s">
        <v>569</v>
      </c>
      <c r="AL110" s="744" t="s">
        <v>569</v>
      </c>
      <c r="AM110" s="744" t="s">
        <v>569</v>
      </c>
      <c r="AN110" s="744" t="s">
        <v>569</v>
      </c>
      <c r="AO110" s="744" t="s">
        <v>569</v>
      </c>
      <c r="AP110" s="744" t="s">
        <v>569</v>
      </c>
      <c r="AQ110" s="744" t="s">
        <v>569</v>
      </c>
      <c r="AR110" s="744" t="s">
        <v>569</v>
      </c>
      <c r="AS110" s="744" t="s">
        <v>569</v>
      </c>
      <c r="AT110" s="744" t="s">
        <v>569</v>
      </c>
      <c r="AU110" s="744" t="s">
        <v>569</v>
      </c>
      <c r="AV110" s="744" t="s">
        <v>569</v>
      </c>
      <c r="AW110" s="744" t="s">
        <v>569</v>
      </c>
      <c r="AX110" s="744" t="s">
        <v>569</v>
      </c>
      <c r="AY110" s="744" t="s">
        <v>569</v>
      </c>
      <c r="AZ110" s="744" t="s">
        <v>569</v>
      </c>
      <c r="BA110" s="744" t="s">
        <v>569</v>
      </c>
      <c r="BB110" s="744" t="s">
        <v>569</v>
      </c>
      <c r="BC110" s="744" t="s">
        <v>569</v>
      </c>
      <c r="BD110" s="744" t="s">
        <v>569</v>
      </c>
      <c r="BE110" s="744" t="s">
        <v>569</v>
      </c>
      <c r="BF110" s="744" t="s">
        <v>569</v>
      </c>
      <c r="BG110" s="744" t="s">
        <v>569</v>
      </c>
      <c r="BH110" s="744" t="s">
        <v>569</v>
      </c>
      <c r="BI110" s="744" t="s">
        <v>569</v>
      </c>
      <c r="BJ110" s="744" t="s">
        <v>569</v>
      </c>
      <c r="BK110" s="744" t="s">
        <v>569</v>
      </c>
      <c r="BL110" s="744" t="s">
        <v>569</v>
      </c>
      <c r="BM110" s="744" t="s">
        <v>569</v>
      </c>
      <c r="BN110" s="744" t="s">
        <v>569</v>
      </c>
      <c r="BO110" s="744" t="s">
        <v>569</v>
      </c>
      <c r="BP110" s="744" t="s">
        <v>569</v>
      </c>
      <c r="BQ110" s="744" t="s">
        <v>569</v>
      </c>
      <c r="BR110" s="744" t="s">
        <v>569</v>
      </c>
      <c r="BS110" s="744" t="s">
        <v>569</v>
      </c>
      <c r="BT110" s="744" t="s">
        <v>569</v>
      </c>
      <c r="BU110" s="744" t="s">
        <v>569</v>
      </c>
      <c r="BV110" s="744" t="s">
        <v>569</v>
      </c>
      <c r="BW110" s="744" t="s">
        <v>569</v>
      </c>
      <c r="BX110" s="744" t="s">
        <v>569</v>
      </c>
      <c r="BY110" s="744" t="s">
        <v>569</v>
      </c>
      <c r="BZ110" s="744" t="s">
        <v>569</v>
      </c>
      <c r="CA110" s="744" t="s">
        <v>569</v>
      </c>
      <c r="CB110" s="744" t="s">
        <v>569</v>
      </c>
      <c r="CC110" s="744" t="s">
        <v>569</v>
      </c>
      <c r="CD110" s="744" t="s">
        <v>569</v>
      </c>
      <c r="CE110" s="744" t="s">
        <v>569</v>
      </c>
      <c r="CF110" s="744" t="s">
        <v>569</v>
      </c>
      <c r="CG110" s="744" t="s">
        <v>569</v>
      </c>
      <c r="CH110" s="744" t="s">
        <v>569</v>
      </c>
      <c r="CI110" s="744" t="s">
        <v>569</v>
      </c>
      <c r="CJ110" s="744" t="s">
        <v>569</v>
      </c>
      <c r="CK110" s="744" t="s">
        <v>569</v>
      </c>
      <c r="CL110" s="744" t="s">
        <v>569</v>
      </c>
      <c r="CM110" s="744" t="s">
        <v>569</v>
      </c>
      <c r="CN110" s="744" t="s">
        <v>569</v>
      </c>
      <c r="CO110" s="744" t="s">
        <v>569</v>
      </c>
      <c r="CP110" s="744" t="s">
        <v>569</v>
      </c>
      <c r="CQ110" s="744" t="s">
        <v>569</v>
      </c>
      <c r="CR110" s="744" t="s">
        <v>569</v>
      </c>
      <c r="CS110" s="744" t="s">
        <v>569</v>
      </c>
      <c r="CT110" s="744" t="s">
        <v>569</v>
      </c>
      <c r="CU110" s="744" t="s">
        <v>569</v>
      </c>
      <c r="CV110" s="744" t="s">
        <v>569</v>
      </c>
      <c r="CW110" s="744" t="s">
        <v>569</v>
      </c>
      <c r="CX110" s="744" t="s">
        <v>569</v>
      </c>
      <c r="CY110" s="744" t="s">
        <v>569</v>
      </c>
      <c r="CZ110" s="744" t="s">
        <v>569</v>
      </c>
      <c r="DA110" s="744" t="s">
        <v>569</v>
      </c>
      <c r="DB110" s="744" t="s">
        <v>569</v>
      </c>
      <c r="DC110" s="744" t="s">
        <v>569</v>
      </c>
      <c r="DD110" s="744" t="s">
        <v>569</v>
      </c>
      <c r="DE110" s="744" t="s">
        <v>569</v>
      </c>
      <c r="DF110" s="744" t="s">
        <v>569</v>
      </c>
      <c r="DG110" s="744" t="s">
        <v>569</v>
      </c>
      <c r="DH110" s="744" t="s">
        <v>569</v>
      </c>
      <c r="DI110" s="744" t="s">
        <v>569</v>
      </c>
      <c r="DJ110" s="744" t="s">
        <v>569</v>
      </c>
      <c r="DK110" s="744" t="s">
        <v>569</v>
      </c>
      <c r="DL110" s="744" t="s">
        <v>569</v>
      </c>
      <c r="DM110" s="744" t="s">
        <v>569</v>
      </c>
      <c r="DN110" s="744" t="s">
        <v>569</v>
      </c>
      <c r="DO110" s="744" t="s">
        <v>569</v>
      </c>
      <c r="DP110" s="744" t="s">
        <v>569</v>
      </c>
      <c r="DQ110" s="744" t="s">
        <v>569</v>
      </c>
      <c r="DR110" s="744" t="s">
        <v>569</v>
      </c>
      <c r="DS110" s="744" t="s">
        <v>569</v>
      </c>
      <c r="DT110" s="745" t="s">
        <v>569</v>
      </c>
      <c r="DU110" s="744" t="s">
        <v>569</v>
      </c>
      <c r="DV110" s="744" t="s">
        <v>569</v>
      </c>
      <c r="DW110" s="744" t="s">
        <v>569</v>
      </c>
      <c r="DX110" s="744" t="s">
        <v>569</v>
      </c>
      <c r="DY110" s="744" t="s">
        <v>569</v>
      </c>
      <c r="DZ110" s="744" t="s">
        <v>569</v>
      </c>
      <c r="EA110" s="744" t="s">
        <v>569</v>
      </c>
      <c r="EB110" s="744" t="s">
        <v>569</v>
      </c>
      <c r="EC110" s="743" t="s">
        <v>569</v>
      </c>
      <c r="ED110" s="745" t="s">
        <v>569</v>
      </c>
      <c r="EE110" s="744" t="s">
        <v>569</v>
      </c>
      <c r="EF110" s="744" t="s">
        <v>569</v>
      </c>
      <c r="EG110" s="744" t="s">
        <v>569</v>
      </c>
      <c r="EH110" s="745" t="s">
        <v>569</v>
      </c>
      <c r="EI110" s="745" t="s">
        <v>569</v>
      </c>
      <c r="EJ110" s="744" t="s">
        <v>569</v>
      </c>
      <c r="EK110" s="744" t="s">
        <v>569</v>
      </c>
      <c r="EL110" s="744" t="s">
        <v>569</v>
      </c>
      <c r="EM110" s="744" t="s">
        <v>569</v>
      </c>
      <c r="EN110" s="745" t="s">
        <v>569</v>
      </c>
      <c r="EO110" s="745" t="s">
        <v>569</v>
      </c>
    </row>
    <row r="111" spans="2:145" x14ac:dyDescent="0.25">
      <c r="B111" s="758" t="s">
        <v>552</v>
      </c>
      <c r="C111" s="759" t="str">
        <v>-</v>
      </c>
      <c r="D111" s="743" t="s">
        <v>569</v>
      </c>
      <c r="E111" s="744" t="s">
        <v>569</v>
      </c>
      <c r="F111" s="744" t="s">
        <v>569</v>
      </c>
      <c r="G111" s="744" t="s">
        <v>569</v>
      </c>
      <c r="H111" s="744" t="s">
        <v>569</v>
      </c>
      <c r="I111" s="744" t="s">
        <v>569</v>
      </c>
      <c r="J111" s="744" t="s">
        <v>569</v>
      </c>
      <c r="K111" s="744" t="s">
        <v>569</v>
      </c>
      <c r="L111" s="744" t="s">
        <v>569</v>
      </c>
      <c r="M111" s="744" t="s">
        <v>569</v>
      </c>
      <c r="N111" s="744" t="s">
        <v>569</v>
      </c>
      <c r="O111" s="744" t="s">
        <v>569</v>
      </c>
      <c r="P111" s="744" t="s">
        <v>569</v>
      </c>
      <c r="Q111" s="744" t="s">
        <v>569</v>
      </c>
      <c r="R111" s="744" t="s">
        <v>569</v>
      </c>
      <c r="S111" s="744" t="s">
        <v>569</v>
      </c>
      <c r="T111" s="744" t="s">
        <v>569</v>
      </c>
      <c r="U111" s="744" t="s">
        <v>569</v>
      </c>
      <c r="V111" s="744" t="s">
        <v>569</v>
      </c>
      <c r="W111" s="744" t="s">
        <v>569</v>
      </c>
      <c r="X111" s="744" t="s">
        <v>569</v>
      </c>
      <c r="Y111" s="744" t="s">
        <v>569</v>
      </c>
      <c r="Z111" s="744" t="s">
        <v>569</v>
      </c>
      <c r="AA111" s="744" t="s">
        <v>569</v>
      </c>
      <c r="AB111" s="744" t="s">
        <v>569</v>
      </c>
      <c r="AC111" s="744" t="s">
        <v>569</v>
      </c>
      <c r="AD111" s="744" t="s">
        <v>569</v>
      </c>
      <c r="AE111" s="744" t="s">
        <v>569</v>
      </c>
      <c r="AF111" s="744" t="s">
        <v>569</v>
      </c>
      <c r="AG111" s="744" t="s">
        <v>569</v>
      </c>
      <c r="AH111" s="744" t="s">
        <v>569</v>
      </c>
      <c r="AI111" s="744" t="s">
        <v>569</v>
      </c>
      <c r="AJ111" s="744" t="s">
        <v>569</v>
      </c>
      <c r="AK111" s="744" t="s">
        <v>569</v>
      </c>
      <c r="AL111" s="744" t="s">
        <v>569</v>
      </c>
      <c r="AM111" s="744" t="s">
        <v>569</v>
      </c>
      <c r="AN111" s="744" t="s">
        <v>569</v>
      </c>
      <c r="AO111" s="744" t="s">
        <v>569</v>
      </c>
      <c r="AP111" s="744" t="s">
        <v>569</v>
      </c>
      <c r="AQ111" s="744" t="s">
        <v>569</v>
      </c>
      <c r="AR111" s="744" t="s">
        <v>569</v>
      </c>
      <c r="AS111" s="744" t="s">
        <v>569</v>
      </c>
      <c r="AT111" s="744" t="s">
        <v>569</v>
      </c>
      <c r="AU111" s="744" t="s">
        <v>569</v>
      </c>
      <c r="AV111" s="744" t="s">
        <v>569</v>
      </c>
      <c r="AW111" s="744" t="s">
        <v>569</v>
      </c>
      <c r="AX111" s="744" t="s">
        <v>569</v>
      </c>
      <c r="AY111" s="744" t="s">
        <v>569</v>
      </c>
      <c r="AZ111" s="744" t="s">
        <v>569</v>
      </c>
      <c r="BA111" s="744" t="s">
        <v>569</v>
      </c>
      <c r="BB111" s="744" t="s">
        <v>569</v>
      </c>
      <c r="BC111" s="744" t="s">
        <v>569</v>
      </c>
      <c r="BD111" s="744" t="s">
        <v>569</v>
      </c>
      <c r="BE111" s="744" t="s">
        <v>569</v>
      </c>
      <c r="BF111" s="744" t="s">
        <v>569</v>
      </c>
      <c r="BG111" s="744" t="s">
        <v>569</v>
      </c>
      <c r="BH111" s="744" t="s">
        <v>569</v>
      </c>
      <c r="BI111" s="744" t="s">
        <v>569</v>
      </c>
      <c r="BJ111" s="744" t="s">
        <v>569</v>
      </c>
      <c r="BK111" s="744" t="s">
        <v>569</v>
      </c>
      <c r="BL111" s="744" t="s">
        <v>569</v>
      </c>
      <c r="BM111" s="744" t="s">
        <v>569</v>
      </c>
      <c r="BN111" s="744" t="s">
        <v>569</v>
      </c>
      <c r="BO111" s="744" t="s">
        <v>569</v>
      </c>
      <c r="BP111" s="744" t="s">
        <v>569</v>
      </c>
      <c r="BQ111" s="744" t="s">
        <v>569</v>
      </c>
      <c r="BR111" s="744" t="s">
        <v>569</v>
      </c>
      <c r="BS111" s="744" t="s">
        <v>569</v>
      </c>
      <c r="BT111" s="744" t="s">
        <v>569</v>
      </c>
      <c r="BU111" s="744" t="s">
        <v>569</v>
      </c>
      <c r="BV111" s="744" t="s">
        <v>569</v>
      </c>
      <c r="BW111" s="744" t="s">
        <v>569</v>
      </c>
      <c r="BX111" s="744" t="s">
        <v>569</v>
      </c>
      <c r="BY111" s="744" t="s">
        <v>569</v>
      </c>
      <c r="BZ111" s="744" t="s">
        <v>569</v>
      </c>
      <c r="CA111" s="744" t="s">
        <v>569</v>
      </c>
      <c r="CB111" s="744" t="s">
        <v>569</v>
      </c>
      <c r="CC111" s="744" t="s">
        <v>569</v>
      </c>
      <c r="CD111" s="744" t="s">
        <v>569</v>
      </c>
      <c r="CE111" s="744" t="s">
        <v>569</v>
      </c>
      <c r="CF111" s="744" t="s">
        <v>569</v>
      </c>
      <c r="CG111" s="744" t="s">
        <v>569</v>
      </c>
      <c r="CH111" s="744" t="s">
        <v>569</v>
      </c>
      <c r="CI111" s="744" t="s">
        <v>569</v>
      </c>
      <c r="CJ111" s="744" t="s">
        <v>569</v>
      </c>
      <c r="CK111" s="744" t="s">
        <v>569</v>
      </c>
      <c r="CL111" s="744" t="s">
        <v>569</v>
      </c>
      <c r="CM111" s="744" t="s">
        <v>569</v>
      </c>
      <c r="CN111" s="744" t="s">
        <v>569</v>
      </c>
      <c r="CO111" s="744" t="s">
        <v>569</v>
      </c>
      <c r="CP111" s="744" t="s">
        <v>569</v>
      </c>
      <c r="CQ111" s="744" t="s">
        <v>569</v>
      </c>
      <c r="CR111" s="744" t="s">
        <v>569</v>
      </c>
      <c r="CS111" s="744" t="s">
        <v>569</v>
      </c>
      <c r="CT111" s="744" t="s">
        <v>569</v>
      </c>
      <c r="CU111" s="744" t="s">
        <v>569</v>
      </c>
      <c r="CV111" s="744" t="s">
        <v>569</v>
      </c>
      <c r="CW111" s="744" t="s">
        <v>569</v>
      </c>
      <c r="CX111" s="744" t="s">
        <v>569</v>
      </c>
      <c r="CY111" s="744" t="s">
        <v>569</v>
      </c>
      <c r="CZ111" s="744" t="s">
        <v>569</v>
      </c>
      <c r="DA111" s="744" t="s">
        <v>569</v>
      </c>
      <c r="DB111" s="744" t="s">
        <v>569</v>
      </c>
      <c r="DC111" s="744" t="s">
        <v>569</v>
      </c>
      <c r="DD111" s="744" t="s">
        <v>569</v>
      </c>
      <c r="DE111" s="744" t="s">
        <v>569</v>
      </c>
      <c r="DF111" s="744" t="s">
        <v>569</v>
      </c>
      <c r="DG111" s="744" t="s">
        <v>569</v>
      </c>
      <c r="DH111" s="744" t="s">
        <v>569</v>
      </c>
      <c r="DI111" s="744" t="s">
        <v>569</v>
      </c>
      <c r="DJ111" s="744" t="s">
        <v>569</v>
      </c>
      <c r="DK111" s="744" t="s">
        <v>569</v>
      </c>
      <c r="DL111" s="744" t="s">
        <v>569</v>
      </c>
      <c r="DM111" s="744" t="s">
        <v>569</v>
      </c>
      <c r="DN111" s="744" t="s">
        <v>569</v>
      </c>
      <c r="DO111" s="744" t="s">
        <v>569</v>
      </c>
      <c r="DP111" s="744" t="s">
        <v>569</v>
      </c>
      <c r="DQ111" s="744" t="s">
        <v>569</v>
      </c>
      <c r="DR111" s="744" t="s">
        <v>569</v>
      </c>
      <c r="DS111" s="744" t="s">
        <v>569</v>
      </c>
      <c r="DT111" s="745" t="s">
        <v>569</v>
      </c>
      <c r="DU111" s="744" t="s">
        <v>569</v>
      </c>
      <c r="DV111" s="744" t="s">
        <v>569</v>
      </c>
      <c r="DW111" s="744" t="s">
        <v>569</v>
      </c>
      <c r="DX111" s="744" t="s">
        <v>569</v>
      </c>
      <c r="DY111" s="744" t="s">
        <v>569</v>
      </c>
      <c r="DZ111" s="744" t="s">
        <v>569</v>
      </c>
      <c r="EA111" s="744" t="s">
        <v>569</v>
      </c>
      <c r="EB111" s="744" t="s">
        <v>569</v>
      </c>
      <c r="EC111" s="743" t="s">
        <v>569</v>
      </c>
      <c r="ED111" s="745" t="s">
        <v>569</v>
      </c>
      <c r="EE111" s="744" t="s">
        <v>569</v>
      </c>
      <c r="EF111" s="744" t="s">
        <v>569</v>
      </c>
      <c r="EG111" s="744" t="s">
        <v>569</v>
      </c>
      <c r="EH111" s="745" t="s">
        <v>569</v>
      </c>
      <c r="EI111" s="745" t="s">
        <v>569</v>
      </c>
      <c r="EJ111" s="744" t="s">
        <v>569</v>
      </c>
      <c r="EK111" s="744" t="s">
        <v>569</v>
      </c>
      <c r="EL111" s="744" t="s">
        <v>569</v>
      </c>
      <c r="EM111" s="744" t="s">
        <v>569</v>
      </c>
      <c r="EN111" s="745" t="s">
        <v>569</v>
      </c>
      <c r="EO111" s="745" t="s">
        <v>569</v>
      </c>
    </row>
    <row r="112" spans="2:145" x14ac:dyDescent="0.25">
      <c r="B112" s="758" t="s">
        <v>553</v>
      </c>
      <c r="C112" s="759" t="str">
        <v>-</v>
      </c>
      <c r="D112" s="743" t="s">
        <v>569</v>
      </c>
      <c r="E112" s="744" t="s">
        <v>569</v>
      </c>
      <c r="F112" s="744" t="s">
        <v>569</v>
      </c>
      <c r="G112" s="744" t="s">
        <v>569</v>
      </c>
      <c r="H112" s="744" t="s">
        <v>569</v>
      </c>
      <c r="I112" s="744" t="s">
        <v>569</v>
      </c>
      <c r="J112" s="744" t="s">
        <v>569</v>
      </c>
      <c r="K112" s="744" t="s">
        <v>569</v>
      </c>
      <c r="L112" s="744" t="s">
        <v>569</v>
      </c>
      <c r="M112" s="744" t="s">
        <v>569</v>
      </c>
      <c r="N112" s="744" t="s">
        <v>569</v>
      </c>
      <c r="O112" s="744" t="s">
        <v>569</v>
      </c>
      <c r="P112" s="744" t="s">
        <v>569</v>
      </c>
      <c r="Q112" s="744" t="s">
        <v>569</v>
      </c>
      <c r="R112" s="744" t="s">
        <v>569</v>
      </c>
      <c r="S112" s="744" t="s">
        <v>569</v>
      </c>
      <c r="T112" s="744" t="s">
        <v>569</v>
      </c>
      <c r="U112" s="744" t="s">
        <v>569</v>
      </c>
      <c r="V112" s="744" t="s">
        <v>569</v>
      </c>
      <c r="W112" s="744" t="s">
        <v>569</v>
      </c>
      <c r="X112" s="744" t="s">
        <v>569</v>
      </c>
      <c r="Y112" s="744" t="s">
        <v>569</v>
      </c>
      <c r="Z112" s="744" t="s">
        <v>569</v>
      </c>
      <c r="AA112" s="744" t="s">
        <v>569</v>
      </c>
      <c r="AB112" s="744" t="s">
        <v>569</v>
      </c>
      <c r="AC112" s="744" t="s">
        <v>569</v>
      </c>
      <c r="AD112" s="744" t="s">
        <v>569</v>
      </c>
      <c r="AE112" s="744" t="s">
        <v>569</v>
      </c>
      <c r="AF112" s="744" t="s">
        <v>569</v>
      </c>
      <c r="AG112" s="744" t="s">
        <v>569</v>
      </c>
      <c r="AH112" s="744" t="s">
        <v>569</v>
      </c>
      <c r="AI112" s="744" t="s">
        <v>569</v>
      </c>
      <c r="AJ112" s="744" t="s">
        <v>569</v>
      </c>
      <c r="AK112" s="744" t="s">
        <v>569</v>
      </c>
      <c r="AL112" s="744" t="s">
        <v>569</v>
      </c>
      <c r="AM112" s="744" t="s">
        <v>569</v>
      </c>
      <c r="AN112" s="744" t="s">
        <v>569</v>
      </c>
      <c r="AO112" s="744" t="s">
        <v>569</v>
      </c>
      <c r="AP112" s="744" t="s">
        <v>569</v>
      </c>
      <c r="AQ112" s="744" t="s">
        <v>569</v>
      </c>
      <c r="AR112" s="744" t="s">
        <v>569</v>
      </c>
      <c r="AS112" s="744" t="s">
        <v>569</v>
      </c>
      <c r="AT112" s="744" t="s">
        <v>569</v>
      </c>
      <c r="AU112" s="744" t="s">
        <v>569</v>
      </c>
      <c r="AV112" s="744" t="s">
        <v>569</v>
      </c>
      <c r="AW112" s="744" t="s">
        <v>569</v>
      </c>
      <c r="AX112" s="744" t="s">
        <v>569</v>
      </c>
      <c r="AY112" s="744" t="s">
        <v>569</v>
      </c>
      <c r="AZ112" s="744" t="s">
        <v>569</v>
      </c>
      <c r="BA112" s="744" t="s">
        <v>569</v>
      </c>
      <c r="BB112" s="744" t="s">
        <v>569</v>
      </c>
      <c r="BC112" s="744" t="s">
        <v>569</v>
      </c>
      <c r="BD112" s="744" t="s">
        <v>569</v>
      </c>
      <c r="BE112" s="744" t="s">
        <v>569</v>
      </c>
      <c r="BF112" s="744" t="s">
        <v>569</v>
      </c>
      <c r="BG112" s="744" t="s">
        <v>569</v>
      </c>
      <c r="BH112" s="744" t="s">
        <v>569</v>
      </c>
      <c r="BI112" s="744" t="s">
        <v>569</v>
      </c>
      <c r="BJ112" s="744" t="s">
        <v>569</v>
      </c>
      <c r="BK112" s="744" t="s">
        <v>569</v>
      </c>
      <c r="BL112" s="744" t="s">
        <v>569</v>
      </c>
      <c r="BM112" s="744" t="s">
        <v>569</v>
      </c>
      <c r="BN112" s="744" t="s">
        <v>569</v>
      </c>
      <c r="BO112" s="744" t="s">
        <v>569</v>
      </c>
      <c r="BP112" s="744" t="s">
        <v>569</v>
      </c>
      <c r="BQ112" s="744" t="s">
        <v>569</v>
      </c>
      <c r="BR112" s="744" t="s">
        <v>569</v>
      </c>
      <c r="BS112" s="744" t="s">
        <v>569</v>
      </c>
      <c r="BT112" s="744" t="s">
        <v>569</v>
      </c>
      <c r="BU112" s="744" t="s">
        <v>569</v>
      </c>
      <c r="BV112" s="744" t="s">
        <v>569</v>
      </c>
      <c r="BW112" s="744" t="s">
        <v>569</v>
      </c>
      <c r="BX112" s="744" t="s">
        <v>569</v>
      </c>
      <c r="BY112" s="744" t="s">
        <v>569</v>
      </c>
      <c r="BZ112" s="744" t="s">
        <v>569</v>
      </c>
      <c r="CA112" s="744" t="s">
        <v>569</v>
      </c>
      <c r="CB112" s="744" t="s">
        <v>569</v>
      </c>
      <c r="CC112" s="744" t="s">
        <v>569</v>
      </c>
      <c r="CD112" s="744" t="s">
        <v>569</v>
      </c>
      <c r="CE112" s="744" t="s">
        <v>569</v>
      </c>
      <c r="CF112" s="744" t="s">
        <v>569</v>
      </c>
      <c r="CG112" s="744" t="s">
        <v>569</v>
      </c>
      <c r="CH112" s="744" t="s">
        <v>569</v>
      </c>
      <c r="CI112" s="744" t="s">
        <v>569</v>
      </c>
      <c r="CJ112" s="744" t="s">
        <v>569</v>
      </c>
      <c r="CK112" s="744" t="s">
        <v>569</v>
      </c>
      <c r="CL112" s="744" t="s">
        <v>569</v>
      </c>
      <c r="CM112" s="744" t="s">
        <v>569</v>
      </c>
      <c r="CN112" s="744" t="s">
        <v>569</v>
      </c>
      <c r="CO112" s="744" t="s">
        <v>569</v>
      </c>
      <c r="CP112" s="744" t="s">
        <v>569</v>
      </c>
      <c r="CQ112" s="744" t="s">
        <v>569</v>
      </c>
      <c r="CR112" s="744" t="s">
        <v>569</v>
      </c>
      <c r="CS112" s="744" t="s">
        <v>569</v>
      </c>
      <c r="CT112" s="744" t="s">
        <v>569</v>
      </c>
      <c r="CU112" s="744" t="s">
        <v>569</v>
      </c>
      <c r="CV112" s="744" t="s">
        <v>569</v>
      </c>
      <c r="CW112" s="744" t="s">
        <v>569</v>
      </c>
      <c r="CX112" s="744" t="s">
        <v>569</v>
      </c>
      <c r="CY112" s="744" t="s">
        <v>569</v>
      </c>
      <c r="CZ112" s="744" t="s">
        <v>569</v>
      </c>
      <c r="DA112" s="744" t="s">
        <v>569</v>
      </c>
      <c r="DB112" s="744" t="s">
        <v>569</v>
      </c>
      <c r="DC112" s="744" t="s">
        <v>569</v>
      </c>
      <c r="DD112" s="744" t="s">
        <v>569</v>
      </c>
      <c r="DE112" s="744" t="s">
        <v>569</v>
      </c>
      <c r="DF112" s="744" t="s">
        <v>569</v>
      </c>
      <c r="DG112" s="744" t="s">
        <v>569</v>
      </c>
      <c r="DH112" s="744" t="s">
        <v>569</v>
      </c>
      <c r="DI112" s="744" t="s">
        <v>569</v>
      </c>
      <c r="DJ112" s="744" t="s">
        <v>569</v>
      </c>
      <c r="DK112" s="744" t="s">
        <v>569</v>
      </c>
      <c r="DL112" s="744" t="s">
        <v>569</v>
      </c>
      <c r="DM112" s="744" t="s">
        <v>569</v>
      </c>
      <c r="DN112" s="744" t="s">
        <v>569</v>
      </c>
      <c r="DO112" s="744" t="s">
        <v>569</v>
      </c>
      <c r="DP112" s="744" t="s">
        <v>569</v>
      </c>
      <c r="DQ112" s="744" t="s">
        <v>569</v>
      </c>
      <c r="DR112" s="744" t="s">
        <v>569</v>
      </c>
      <c r="DS112" s="744" t="s">
        <v>569</v>
      </c>
      <c r="DT112" s="745" t="s">
        <v>569</v>
      </c>
      <c r="DU112" s="744" t="s">
        <v>569</v>
      </c>
      <c r="DV112" s="744" t="s">
        <v>569</v>
      </c>
      <c r="DW112" s="744" t="s">
        <v>569</v>
      </c>
      <c r="DX112" s="744" t="s">
        <v>569</v>
      </c>
      <c r="DY112" s="744" t="s">
        <v>569</v>
      </c>
      <c r="DZ112" s="744" t="s">
        <v>569</v>
      </c>
      <c r="EA112" s="744" t="s">
        <v>569</v>
      </c>
      <c r="EB112" s="744" t="s">
        <v>569</v>
      </c>
      <c r="EC112" s="743" t="s">
        <v>569</v>
      </c>
      <c r="ED112" s="745" t="s">
        <v>569</v>
      </c>
      <c r="EE112" s="744" t="s">
        <v>569</v>
      </c>
      <c r="EF112" s="744" t="s">
        <v>569</v>
      </c>
      <c r="EG112" s="744" t="s">
        <v>569</v>
      </c>
      <c r="EH112" s="745" t="s">
        <v>569</v>
      </c>
      <c r="EI112" s="745" t="s">
        <v>569</v>
      </c>
      <c r="EJ112" s="744" t="s">
        <v>569</v>
      </c>
      <c r="EK112" s="744" t="s">
        <v>569</v>
      </c>
      <c r="EL112" s="744" t="s">
        <v>569</v>
      </c>
      <c r="EM112" s="744" t="s">
        <v>569</v>
      </c>
      <c r="EN112" s="745" t="s">
        <v>569</v>
      </c>
      <c r="EO112" s="745" t="s">
        <v>569</v>
      </c>
    </row>
    <row r="113" spans="2:145" x14ac:dyDescent="0.25">
      <c r="B113" s="758" t="s">
        <v>554</v>
      </c>
      <c r="C113" s="759" t="str">
        <v>-</v>
      </c>
      <c r="D113" s="743" t="s">
        <v>569</v>
      </c>
      <c r="E113" s="744" t="s">
        <v>569</v>
      </c>
      <c r="F113" s="744" t="s">
        <v>569</v>
      </c>
      <c r="G113" s="744" t="s">
        <v>569</v>
      </c>
      <c r="H113" s="744" t="s">
        <v>569</v>
      </c>
      <c r="I113" s="744" t="s">
        <v>569</v>
      </c>
      <c r="J113" s="744" t="s">
        <v>569</v>
      </c>
      <c r="K113" s="744" t="s">
        <v>569</v>
      </c>
      <c r="L113" s="744" t="s">
        <v>569</v>
      </c>
      <c r="M113" s="744" t="s">
        <v>569</v>
      </c>
      <c r="N113" s="744" t="s">
        <v>569</v>
      </c>
      <c r="O113" s="744" t="s">
        <v>569</v>
      </c>
      <c r="P113" s="744" t="s">
        <v>569</v>
      </c>
      <c r="Q113" s="744" t="s">
        <v>569</v>
      </c>
      <c r="R113" s="744" t="s">
        <v>569</v>
      </c>
      <c r="S113" s="744" t="s">
        <v>569</v>
      </c>
      <c r="T113" s="744" t="s">
        <v>569</v>
      </c>
      <c r="U113" s="744" t="s">
        <v>569</v>
      </c>
      <c r="V113" s="744" t="s">
        <v>569</v>
      </c>
      <c r="W113" s="744" t="s">
        <v>569</v>
      </c>
      <c r="X113" s="744" t="s">
        <v>569</v>
      </c>
      <c r="Y113" s="744" t="s">
        <v>569</v>
      </c>
      <c r="Z113" s="744" t="s">
        <v>569</v>
      </c>
      <c r="AA113" s="744" t="s">
        <v>569</v>
      </c>
      <c r="AB113" s="744" t="s">
        <v>569</v>
      </c>
      <c r="AC113" s="744" t="s">
        <v>569</v>
      </c>
      <c r="AD113" s="744" t="s">
        <v>569</v>
      </c>
      <c r="AE113" s="744" t="s">
        <v>569</v>
      </c>
      <c r="AF113" s="744" t="s">
        <v>569</v>
      </c>
      <c r="AG113" s="744" t="s">
        <v>569</v>
      </c>
      <c r="AH113" s="744" t="s">
        <v>569</v>
      </c>
      <c r="AI113" s="744" t="s">
        <v>569</v>
      </c>
      <c r="AJ113" s="744" t="s">
        <v>569</v>
      </c>
      <c r="AK113" s="744" t="s">
        <v>569</v>
      </c>
      <c r="AL113" s="744" t="s">
        <v>569</v>
      </c>
      <c r="AM113" s="744" t="s">
        <v>569</v>
      </c>
      <c r="AN113" s="744" t="s">
        <v>569</v>
      </c>
      <c r="AO113" s="744" t="s">
        <v>569</v>
      </c>
      <c r="AP113" s="744" t="s">
        <v>569</v>
      </c>
      <c r="AQ113" s="744" t="s">
        <v>569</v>
      </c>
      <c r="AR113" s="744" t="s">
        <v>569</v>
      </c>
      <c r="AS113" s="744" t="s">
        <v>569</v>
      </c>
      <c r="AT113" s="744" t="s">
        <v>569</v>
      </c>
      <c r="AU113" s="744" t="s">
        <v>569</v>
      </c>
      <c r="AV113" s="744" t="s">
        <v>569</v>
      </c>
      <c r="AW113" s="744" t="s">
        <v>569</v>
      </c>
      <c r="AX113" s="744" t="s">
        <v>569</v>
      </c>
      <c r="AY113" s="744" t="s">
        <v>569</v>
      </c>
      <c r="AZ113" s="744" t="s">
        <v>569</v>
      </c>
      <c r="BA113" s="744" t="s">
        <v>569</v>
      </c>
      <c r="BB113" s="744" t="s">
        <v>569</v>
      </c>
      <c r="BC113" s="744" t="s">
        <v>569</v>
      </c>
      <c r="BD113" s="744" t="s">
        <v>569</v>
      </c>
      <c r="BE113" s="744" t="s">
        <v>569</v>
      </c>
      <c r="BF113" s="744" t="s">
        <v>569</v>
      </c>
      <c r="BG113" s="744" t="s">
        <v>569</v>
      </c>
      <c r="BH113" s="744" t="s">
        <v>569</v>
      </c>
      <c r="BI113" s="744" t="s">
        <v>569</v>
      </c>
      <c r="BJ113" s="744" t="s">
        <v>569</v>
      </c>
      <c r="BK113" s="744" t="s">
        <v>569</v>
      </c>
      <c r="BL113" s="744" t="s">
        <v>569</v>
      </c>
      <c r="BM113" s="744" t="s">
        <v>569</v>
      </c>
      <c r="BN113" s="744" t="s">
        <v>569</v>
      </c>
      <c r="BO113" s="744" t="s">
        <v>569</v>
      </c>
      <c r="BP113" s="744" t="s">
        <v>569</v>
      </c>
      <c r="BQ113" s="744" t="s">
        <v>569</v>
      </c>
      <c r="BR113" s="744" t="s">
        <v>569</v>
      </c>
      <c r="BS113" s="744" t="s">
        <v>569</v>
      </c>
      <c r="BT113" s="744" t="s">
        <v>569</v>
      </c>
      <c r="BU113" s="744" t="s">
        <v>569</v>
      </c>
      <c r="BV113" s="744" t="s">
        <v>569</v>
      </c>
      <c r="BW113" s="744" t="s">
        <v>569</v>
      </c>
      <c r="BX113" s="744" t="s">
        <v>569</v>
      </c>
      <c r="BY113" s="744" t="s">
        <v>569</v>
      </c>
      <c r="BZ113" s="744" t="s">
        <v>569</v>
      </c>
      <c r="CA113" s="744" t="s">
        <v>569</v>
      </c>
      <c r="CB113" s="744" t="s">
        <v>569</v>
      </c>
      <c r="CC113" s="744" t="s">
        <v>569</v>
      </c>
      <c r="CD113" s="744" t="s">
        <v>569</v>
      </c>
      <c r="CE113" s="744" t="s">
        <v>569</v>
      </c>
      <c r="CF113" s="744" t="s">
        <v>569</v>
      </c>
      <c r="CG113" s="744" t="s">
        <v>569</v>
      </c>
      <c r="CH113" s="744" t="s">
        <v>569</v>
      </c>
      <c r="CI113" s="744" t="s">
        <v>569</v>
      </c>
      <c r="CJ113" s="744" t="s">
        <v>569</v>
      </c>
      <c r="CK113" s="744" t="s">
        <v>569</v>
      </c>
      <c r="CL113" s="744" t="s">
        <v>569</v>
      </c>
      <c r="CM113" s="744" t="s">
        <v>569</v>
      </c>
      <c r="CN113" s="744" t="s">
        <v>569</v>
      </c>
      <c r="CO113" s="744" t="s">
        <v>569</v>
      </c>
      <c r="CP113" s="744" t="s">
        <v>569</v>
      </c>
      <c r="CQ113" s="744" t="s">
        <v>569</v>
      </c>
      <c r="CR113" s="744" t="s">
        <v>569</v>
      </c>
      <c r="CS113" s="744" t="s">
        <v>569</v>
      </c>
      <c r="CT113" s="744" t="s">
        <v>569</v>
      </c>
      <c r="CU113" s="744" t="s">
        <v>569</v>
      </c>
      <c r="CV113" s="744" t="s">
        <v>569</v>
      </c>
      <c r="CW113" s="744" t="s">
        <v>569</v>
      </c>
      <c r="CX113" s="744" t="s">
        <v>569</v>
      </c>
      <c r="CY113" s="744" t="s">
        <v>569</v>
      </c>
      <c r="CZ113" s="744" t="s">
        <v>569</v>
      </c>
      <c r="DA113" s="744" t="s">
        <v>569</v>
      </c>
      <c r="DB113" s="744" t="s">
        <v>569</v>
      </c>
      <c r="DC113" s="744" t="s">
        <v>569</v>
      </c>
      <c r="DD113" s="744" t="s">
        <v>569</v>
      </c>
      <c r="DE113" s="744" t="s">
        <v>569</v>
      </c>
      <c r="DF113" s="744" t="s">
        <v>569</v>
      </c>
      <c r="DG113" s="744" t="s">
        <v>569</v>
      </c>
      <c r="DH113" s="744" t="s">
        <v>569</v>
      </c>
      <c r="DI113" s="744" t="s">
        <v>569</v>
      </c>
      <c r="DJ113" s="744" t="s">
        <v>569</v>
      </c>
      <c r="DK113" s="744" t="s">
        <v>569</v>
      </c>
      <c r="DL113" s="744" t="s">
        <v>569</v>
      </c>
      <c r="DM113" s="744" t="s">
        <v>569</v>
      </c>
      <c r="DN113" s="744" t="s">
        <v>569</v>
      </c>
      <c r="DO113" s="744" t="s">
        <v>569</v>
      </c>
      <c r="DP113" s="744" t="s">
        <v>569</v>
      </c>
      <c r="DQ113" s="744" t="s">
        <v>569</v>
      </c>
      <c r="DR113" s="744" t="s">
        <v>569</v>
      </c>
      <c r="DS113" s="744" t="s">
        <v>569</v>
      </c>
      <c r="DT113" s="745" t="s">
        <v>569</v>
      </c>
      <c r="DU113" s="744" t="s">
        <v>569</v>
      </c>
      <c r="DV113" s="744" t="s">
        <v>569</v>
      </c>
      <c r="DW113" s="744" t="s">
        <v>569</v>
      </c>
      <c r="DX113" s="744" t="s">
        <v>569</v>
      </c>
      <c r="DY113" s="744" t="s">
        <v>569</v>
      </c>
      <c r="DZ113" s="744" t="s">
        <v>569</v>
      </c>
      <c r="EA113" s="744" t="s">
        <v>569</v>
      </c>
      <c r="EB113" s="744" t="s">
        <v>569</v>
      </c>
      <c r="EC113" s="743" t="s">
        <v>569</v>
      </c>
      <c r="ED113" s="745" t="s">
        <v>569</v>
      </c>
      <c r="EE113" s="744" t="s">
        <v>569</v>
      </c>
      <c r="EF113" s="744" t="s">
        <v>569</v>
      </c>
      <c r="EG113" s="744" t="s">
        <v>569</v>
      </c>
      <c r="EH113" s="745" t="s">
        <v>569</v>
      </c>
      <c r="EI113" s="745" t="s">
        <v>569</v>
      </c>
      <c r="EJ113" s="744" t="s">
        <v>569</v>
      </c>
      <c r="EK113" s="744" t="s">
        <v>569</v>
      </c>
      <c r="EL113" s="744" t="s">
        <v>569</v>
      </c>
      <c r="EM113" s="744" t="s">
        <v>569</v>
      </c>
      <c r="EN113" s="745" t="s">
        <v>569</v>
      </c>
      <c r="EO113" s="745" t="s">
        <v>569</v>
      </c>
    </row>
    <row r="114" spans="2:145" x14ac:dyDescent="0.25">
      <c r="B114" s="758" t="s">
        <v>558</v>
      </c>
      <c r="C114" s="759" t="str">
        <v>-</v>
      </c>
      <c r="D114" s="743" t="s">
        <v>569</v>
      </c>
      <c r="E114" s="744" t="s">
        <v>569</v>
      </c>
      <c r="F114" s="744" t="s">
        <v>569</v>
      </c>
      <c r="G114" s="744" t="s">
        <v>569</v>
      </c>
      <c r="H114" s="744" t="s">
        <v>569</v>
      </c>
      <c r="I114" s="744" t="s">
        <v>569</v>
      </c>
      <c r="J114" s="744" t="s">
        <v>569</v>
      </c>
      <c r="K114" s="744" t="s">
        <v>569</v>
      </c>
      <c r="L114" s="744" t="s">
        <v>569</v>
      </c>
      <c r="M114" s="744" t="s">
        <v>569</v>
      </c>
      <c r="N114" s="744" t="s">
        <v>569</v>
      </c>
      <c r="O114" s="744" t="s">
        <v>569</v>
      </c>
      <c r="P114" s="744" t="s">
        <v>569</v>
      </c>
      <c r="Q114" s="744" t="s">
        <v>569</v>
      </c>
      <c r="R114" s="744" t="s">
        <v>569</v>
      </c>
      <c r="S114" s="744" t="s">
        <v>569</v>
      </c>
      <c r="T114" s="744" t="s">
        <v>569</v>
      </c>
      <c r="U114" s="744" t="s">
        <v>569</v>
      </c>
      <c r="V114" s="744" t="s">
        <v>569</v>
      </c>
      <c r="W114" s="744" t="s">
        <v>569</v>
      </c>
      <c r="X114" s="744" t="s">
        <v>569</v>
      </c>
      <c r="Y114" s="744" t="s">
        <v>569</v>
      </c>
      <c r="Z114" s="744" t="s">
        <v>569</v>
      </c>
      <c r="AA114" s="744" t="s">
        <v>569</v>
      </c>
      <c r="AB114" s="744" t="s">
        <v>569</v>
      </c>
      <c r="AC114" s="744" t="s">
        <v>569</v>
      </c>
      <c r="AD114" s="744" t="s">
        <v>569</v>
      </c>
      <c r="AE114" s="744" t="s">
        <v>569</v>
      </c>
      <c r="AF114" s="744" t="s">
        <v>569</v>
      </c>
      <c r="AG114" s="744" t="s">
        <v>569</v>
      </c>
      <c r="AH114" s="744" t="s">
        <v>569</v>
      </c>
      <c r="AI114" s="744" t="s">
        <v>569</v>
      </c>
      <c r="AJ114" s="744" t="s">
        <v>569</v>
      </c>
      <c r="AK114" s="744" t="s">
        <v>569</v>
      </c>
      <c r="AL114" s="744" t="s">
        <v>569</v>
      </c>
      <c r="AM114" s="744" t="s">
        <v>569</v>
      </c>
      <c r="AN114" s="744" t="s">
        <v>569</v>
      </c>
      <c r="AO114" s="744" t="s">
        <v>569</v>
      </c>
      <c r="AP114" s="744" t="s">
        <v>569</v>
      </c>
      <c r="AQ114" s="744" t="s">
        <v>569</v>
      </c>
      <c r="AR114" s="744" t="s">
        <v>569</v>
      </c>
      <c r="AS114" s="744" t="s">
        <v>569</v>
      </c>
      <c r="AT114" s="744" t="s">
        <v>569</v>
      </c>
      <c r="AU114" s="744" t="s">
        <v>569</v>
      </c>
      <c r="AV114" s="744" t="s">
        <v>569</v>
      </c>
      <c r="AW114" s="744" t="s">
        <v>569</v>
      </c>
      <c r="AX114" s="744" t="s">
        <v>569</v>
      </c>
      <c r="AY114" s="744" t="s">
        <v>569</v>
      </c>
      <c r="AZ114" s="744" t="s">
        <v>569</v>
      </c>
      <c r="BA114" s="744" t="s">
        <v>569</v>
      </c>
      <c r="BB114" s="744" t="s">
        <v>569</v>
      </c>
      <c r="BC114" s="744" t="s">
        <v>569</v>
      </c>
      <c r="BD114" s="744" t="s">
        <v>569</v>
      </c>
      <c r="BE114" s="744" t="s">
        <v>569</v>
      </c>
      <c r="BF114" s="744" t="s">
        <v>569</v>
      </c>
      <c r="BG114" s="744" t="s">
        <v>569</v>
      </c>
      <c r="BH114" s="744" t="s">
        <v>569</v>
      </c>
      <c r="BI114" s="744" t="s">
        <v>569</v>
      </c>
      <c r="BJ114" s="744" t="s">
        <v>569</v>
      </c>
      <c r="BK114" s="744" t="s">
        <v>569</v>
      </c>
      <c r="BL114" s="744" t="s">
        <v>569</v>
      </c>
      <c r="BM114" s="744" t="s">
        <v>569</v>
      </c>
      <c r="BN114" s="744" t="s">
        <v>569</v>
      </c>
      <c r="BO114" s="744" t="s">
        <v>569</v>
      </c>
      <c r="BP114" s="744" t="s">
        <v>569</v>
      </c>
      <c r="BQ114" s="744" t="s">
        <v>569</v>
      </c>
      <c r="BR114" s="744" t="s">
        <v>569</v>
      </c>
      <c r="BS114" s="744" t="s">
        <v>569</v>
      </c>
      <c r="BT114" s="744" t="s">
        <v>569</v>
      </c>
      <c r="BU114" s="744" t="s">
        <v>569</v>
      </c>
      <c r="BV114" s="744" t="s">
        <v>569</v>
      </c>
      <c r="BW114" s="744" t="s">
        <v>569</v>
      </c>
      <c r="BX114" s="744" t="s">
        <v>569</v>
      </c>
      <c r="BY114" s="744" t="s">
        <v>569</v>
      </c>
      <c r="BZ114" s="744" t="s">
        <v>569</v>
      </c>
      <c r="CA114" s="744" t="s">
        <v>569</v>
      </c>
      <c r="CB114" s="744" t="s">
        <v>569</v>
      </c>
      <c r="CC114" s="744" t="s">
        <v>569</v>
      </c>
      <c r="CD114" s="744" t="s">
        <v>569</v>
      </c>
      <c r="CE114" s="744" t="s">
        <v>569</v>
      </c>
      <c r="CF114" s="744" t="s">
        <v>569</v>
      </c>
      <c r="CG114" s="744" t="s">
        <v>569</v>
      </c>
      <c r="CH114" s="744" t="s">
        <v>569</v>
      </c>
      <c r="CI114" s="744" t="s">
        <v>569</v>
      </c>
      <c r="CJ114" s="744" t="s">
        <v>569</v>
      </c>
      <c r="CK114" s="744" t="s">
        <v>569</v>
      </c>
      <c r="CL114" s="744" t="s">
        <v>569</v>
      </c>
      <c r="CM114" s="744" t="s">
        <v>569</v>
      </c>
      <c r="CN114" s="744" t="s">
        <v>569</v>
      </c>
      <c r="CO114" s="744" t="s">
        <v>569</v>
      </c>
      <c r="CP114" s="744" t="s">
        <v>569</v>
      </c>
      <c r="CQ114" s="744" t="s">
        <v>569</v>
      </c>
      <c r="CR114" s="744" t="s">
        <v>569</v>
      </c>
      <c r="CS114" s="744" t="s">
        <v>569</v>
      </c>
      <c r="CT114" s="744" t="s">
        <v>569</v>
      </c>
      <c r="CU114" s="744" t="s">
        <v>569</v>
      </c>
      <c r="CV114" s="744" t="s">
        <v>569</v>
      </c>
      <c r="CW114" s="744" t="s">
        <v>569</v>
      </c>
      <c r="CX114" s="744" t="s">
        <v>569</v>
      </c>
      <c r="CY114" s="744" t="s">
        <v>569</v>
      </c>
      <c r="CZ114" s="744" t="s">
        <v>569</v>
      </c>
      <c r="DA114" s="744" t="s">
        <v>569</v>
      </c>
      <c r="DB114" s="744" t="s">
        <v>569</v>
      </c>
      <c r="DC114" s="744" t="s">
        <v>569</v>
      </c>
      <c r="DD114" s="744" t="s">
        <v>569</v>
      </c>
      <c r="DE114" s="744" t="s">
        <v>569</v>
      </c>
      <c r="DF114" s="744" t="s">
        <v>569</v>
      </c>
      <c r="DG114" s="744" t="s">
        <v>569</v>
      </c>
      <c r="DH114" s="744" t="s">
        <v>569</v>
      </c>
      <c r="DI114" s="744" t="s">
        <v>569</v>
      </c>
      <c r="DJ114" s="744" t="s">
        <v>569</v>
      </c>
      <c r="DK114" s="744" t="s">
        <v>569</v>
      </c>
      <c r="DL114" s="744" t="s">
        <v>569</v>
      </c>
      <c r="DM114" s="744" t="s">
        <v>569</v>
      </c>
      <c r="DN114" s="744" t="s">
        <v>569</v>
      </c>
      <c r="DO114" s="744" t="s">
        <v>569</v>
      </c>
      <c r="DP114" s="744" t="s">
        <v>569</v>
      </c>
      <c r="DQ114" s="744" t="s">
        <v>569</v>
      </c>
      <c r="DR114" s="744" t="s">
        <v>569</v>
      </c>
      <c r="DS114" s="744" t="s">
        <v>569</v>
      </c>
      <c r="DT114" s="745" t="s">
        <v>569</v>
      </c>
      <c r="DU114" s="744" t="s">
        <v>569</v>
      </c>
      <c r="DV114" s="744" t="s">
        <v>569</v>
      </c>
      <c r="DW114" s="744" t="s">
        <v>569</v>
      </c>
      <c r="DX114" s="744" t="s">
        <v>569</v>
      </c>
      <c r="DY114" s="744" t="s">
        <v>569</v>
      </c>
      <c r="DZ114" s="744" t="s">
        <v>569</v>
      </c>
      <c r="EA114" s="744" t="s">
        <v>569</v>
      </c>
      <c r="EB114" s="744" t="s">
        <v>569</v>
      </c>
      <c r="EC114" s="743" t="s">
        <v>569</v>
      </c>
      <c r="ED114" s="745" t="s">
        <v>569</v>
      </c>
      <c r="EE114" s="744" t="s">
        <v>569</v>
      </c>
      <c r="EF114" s="744" t="s">
        <v>569</v>
      </c>
      <c r="EG114" s="744" t="s">
        <v>569</v>
      </c>
      <c r="EH114" s="745" t="s">
        <v>569</v>
      </c>
      <c r="EI114" s="745" t="s">
        <v>569</v>
      </c>
      <c r="EJ114" s="744" t="s">
        <v>569</v>
      </c>
      <c r="EK114" s="744" t="s">
        <v>569</v>
      </c>
      <c r="EL114" s="744" t="s">
        <v>569</v>
      </c>
      <c r="EM114" s="744" t="s">
        <v>569</v>
      </c>
      <c r="EN114" s="745" t="s">
        <v>569</v>
      </c>
      <c r="EO114" s="745" t="s">
        <v>569</v>
      </c>
    </row>
    <row r="115" spans="2:145" x14ac:dyDescent="0.25">
      <c r="B115" s="758" t="s">
        <v>559</v>
      </c>
      <c r="C115" s="759" t="str">
        <v>-</v>
      </c>
      <c r="D115" s="743" t="s">
        <v>569</v>
      </c>
      <c r="E115" s="744" t="s">
        <v>569</v>
      </c>
      <c r="F115" s="744" t="s">
        <v>569</v>
      </c>
      <c r="G115" s="744" t="s">
        <v>569</v>
      </c>
      <c r="H115" s="744" t="s">
        <v>569</v>
      </c>
      <c r="I115" s="744" t="s">
        <v>569</v>
      </c>
      <c r="J115" s="744" t="s">
        <v>569</v>
      </c>
      <c r="K115" s="744" t="s">
        <v>569</v>
      </c>
      <c r="L115" s="744" t="s">
        <v>569</v>
      </c>
      <c r="M115" s="744" t="s">
        <v>569</v>
      </c>
      <c r="N115" s="744" t="s">
        <v>569</v>
      </c>
      <c r="O115" s="744" t="s">
        <v>569</v>
      </c>
      <c r="P115" s="744" t="s">
        <v>569</v>
      </c>
      <c r="Q115" s="744" t="s">
        <v>569</v>
      </c>
      <c r="R115" s="744" t="s">
        <v>569</v>
      </c>
      <c r="S115" s="744" t="s">
        <v>569</v>
      </c>
      <c r="T115" s="744" t="s">
        <v>569</v>
      </c>
      <c r="U115" s="744" t="s">
        <v>569</v>
      </c>
      <c r="V115" s="744" t="s">
        <v>569</v>
      </c>
      <c r="W115" s="744" t="s">
        <v>569</v>
      </c>
      <c r="X115" s="744" t="s">
        <v>569</v>
      </c>
      <c r="Y115" s="744" t="s">
        <v>569</v>
      </c>
      <c r="Z115" s="744" t="s">
        <v>569</v>
      </c>
      <c r="AA115" s="744" t="s">
        <v>569</v>
      </c>
      <c r="AB115" s="744" t="s">
        <v>569</v>
      </c>
      <c r="AC115" s="744" t="s">
        <v>569</v>
      </c>
      <c r="AD115" s="744" t="s">
        <v>569</v>
      </c>
      <c r="AE115" s="744" t="s">
        <v>569</v>
      </c>
      <c r="AF115" s="744" t="s">
        <v>569</v>
      </c>
      <c r="AG115" s="744" t="s">
        <v>569</v>
      </c>
      <c r="AH115" s="744" t="s">
        <v>569</v>
      </c>
      <c r="AI115" s="744" t="s">
        <v>569</v>
      </c>
      <c r="AJ115" s="744" t="s">
        <v>569</v>
      </c>
      <c r="AK115" s="744" t="s">
        <v>569</v>
      </c>
      <c r="AL115" s="744" t="s">
        <v>569</v>
      </c>
      <c r="AM115" s="744" t="s">
        <v>569</v>
      </c>
      <c r="AN115" s="744" t="s">
        <v>569</v>
      </c>
      <c r="AO115" s="744" t="s">
        <v>569</v>
      </c>
      <c r="AP115" s="744" t="s">
        <v>569</v>
      </c>
      <c r="AQ115" s="744" t="s">
        <v>569</v>
      </c>
      <c r="AR115" s="744" t="s">
        <v>569</v>
      </c>
      <c r="AS115" s="744" t="s">
        <v>569</v>
      </c>
      <c r="AT115" s="744" t="s">
        <v>569</v>
      </c>
      <c r="AU115" s="744" t="s">
        <v>569</v>
      </c>
      <c r="AV115" s="744" t="s">
        <v>569</v>
      </c>
      <c r="AW115" s="744" t="s">
        <v>569</v>
      </c>
      <c r="AX115" s="744" t="s">
        <v>569</v>
      </c>
      <c r="AY115" s="744" t="s">
        <v>569</v>
      </c>
      <c r="AZ115" s="744" t="s">
        <v>569</v>
      </c>
      <c r="BA115" s="744" t="s">
        <v>569</v>
      </c>
      <c r="BB115" s="744" t="s">
        <v>569</v>
      </c>
      <c r="BC115" s="744" t="s">
        <v>569</v>
      </c>
      <c r="BD115" s="744" t="s">
        <v>569</v>
      </c>
      <c r="BE115" s="744" t="s">
        <v>569</v>
      </c>
      <c r="BF115" s="744" t="s">
        <v>569</v>
      </c>
      <c r="BG115" s="744" t="s">
        <v>569</v>
      </c>
      <c r="BH115" s="744" t="s">
        <v>569</v>
      </c>
      <c r="BI115" s="744" t="s">
        <v>569</v>
      </c>
      <c r="BJ115" s="744" t="s">
        <v>569</v>
      </c>
      <c r="BK115" s="744" t="s">
        <v>569</v>
      </c>
      <c r="BL115" s="744" t="s">
        <v>569</v>
      </c>
      <c r="BM115" s="744" t="s">
        <v>569</v>
      </c>
      <c r="BN115" s="744" t="s">
        <v>569</v>
      </c>
      <c r="BO115" s="744" t="s">
        <v>569</v>
      </c>
      <c r="BP115" s="744" t="s">
        <v>569</v>
      </c>
      <c r="BQ115" s="744" t="s">
        <v>569</v>
      </c>
      <c r="BR115" s="744" t="s">
        <v>569</v>
      </c>
      <c r="BS115" s="744" t="s">
        <v>569</v>
      </c>
      <c r="BT115" s="744" t="s">
        <v>569</v>
      </c>
      <c r="BU115" s="744" t="s">
        <v>569</v>
      </c>
      <c r="BV115" s="744" t="s">
        <v>569</v>
      </c>
      <c r="BW115" s="744" t="s">
        <v>569</v>
      </c>
      <c r="BX115" s="744" t="s">
        <v>569</v>
      </c>
      <c r="BY115" s="744" t="s">
        <v>569</v>
      </c>
      <c r="BZ115" s="744" t="s">
        <v>569</v>
      </c>
      <c r="CA115" s="744" t="s">
        <v>569</v>
      </c>
      <c r="CB115" s="744" t="s">
        <v>569</v>
      </c>
      <c r="CC115" s="744" t="s">
        <v>569</v>
      </c>
      <c r="CD115" s="744" t="s">
        <v>569</v>
      </c>
      <c r="CE115" s="744" t="s">
        <v>569</v>
      </c>
      <c r="CF115" s="744" t="s">
        <v>569</v>
      </c>
      <c r="CG115" s="744" t="s">
        <v>569</v>
      </c>
      <c r="CH115" s="744" t="s">
        <v>569</v>
      </c>
      <c r="CI115" s="744" t="s">
        <v>569</v>
      </c>
      <c r="CJ115" s="744" t="s">
        <v>569</v>
      </c>
      <c r="CK115" s="744" t="s">
        <v>569</v>
      </c>
      <c r="CL115" s="744" t="s">
        <v>569</v>
      </c>
      <c r="CM115" s="744" t="s">
        <v>569</v>
      </c>
      <c r="CN115" s="744" t="s">
        <v>569</v>
      </c>
      <c r="CO115" s="744" t="s">
        <v>569</v>
      </c>
      <c r="CP115" s="744" t="s">
        <v>569</v>
      </c>
      <c r="CQ115" s="744" t="s">
        <v>569</v>
      </c>
      <c r="CR115" s="744" t="s">
        <v>569</v>
      </c>
      <c r="CS115" s="744" t="s">
        <v>569</v>
      </c>
      <c r="CT115" s="744" t="s">
        <v>569</v>
      </c>
      <c r="CU115" s="744" t="s">
        <v>569</v>
      </c>
      <c r="CV115" s="744" t="s">
        <v>569</v>
      </c>
      <c r="CW115" s="744" t="s">
        <v>569</v>
      </c>
      <c r="CX115" s="744" t="s">
        <v>569</v>
      </c>
      <c r="CY115" s="744" t="s">
        <v>569</v>
      </c>
      <c r="CZ115" s="744" t="s">
        <v>569</v>
      </c>
      <c r="DA115" s="744" t="s">
        <v>569</v>
      </c>
      <c r="DB115" s="744" t="s">
        <v>569</v>
      </c>
      <c r="DC115" s="744" t="s">
        <v>569</v>
      </c>
      <c r="DD115" s="744" t="s">
        <v>569</v>
      </c>
      <c r="DE115" s="744" t="s">
        <v>569</v>
      </c>
      <c r="DF115" s="744" t="s">
        <v>569</v>
      </c>
      <c r="DG115" s="744" t="s">
        <v>569</v>
      </c>
      <c r="DH115" s="744" t="s">
        <v>569</v>
      </c>
      <c r="DI115" s="744" t="s">
        <v>569</v>
      </c>
      <c r="DJ115" s="744" t="s">
        <v>569</v>
      </c>
      <c r="DK115" s="744" t="s">
        <v>569</v>
      </c>
      <c r="DL115" s="744" t="s">
        <v>569</v>
      </c>
      <c r="DM115" s="744" t="s">
        <v>569</v>
      </c>
      <c r="DN115" s="744" t="s">
        <v>569</v>
      </c>
      <c r="DO115" s="744" t="s">
        <v>569</v>
      </c>
      <c r="DP115" s="744" t="s">
        <v>569</v>
      </c>
      <c r="DQ115" s="744" t="s">
        <v>569</v>
      </c>
      <c r="DR115" s="744" t="s">
        <v>569</v>
      </c>
      <c r="DS115" s="744" t="s">
        <v>569</v>
      </c>
      <c r="DT115" s="745" t="s">
        <v>569</v>
      </c>
      <c r="DU115" s="744" t="s">
        <v>569</v>
      </c>
      <c r="DV115" s="744" t="s">
        <v>569</v>
      </c>
      <c r="DW115" s="744" t="s">
        <v>569</v>
      </c>
      <c r="DX115" s="744" t="s">
        <v>569</v>
      </c>
      <c r="DY115" s="744" t="s">
        <v>569</v>
      </c>
      <c r="DZ115" s="744" t="s">
        <v>569</v>
      </c>
      <c r="EA115" s="744" t="s">
        <v>569</v>
      </c>
      <c r="EB115" s="744" t="s">
        <v>569</v>
      </c>
      <c r="EC115" s="743" t="s">
        <v>569</v>
      </c>
      <c r="ED115" s="745" t="s">
        <v>569</v>
      </c>
      <c r="EE115" s="744" t="s">
        <v>569</v>
      </c>
      <c r="EF115" s="744" t="s">
        <v>569</v>
      </c>
      <c r="EG115" s="744" t="s">
        <v>569</v>
      </c>
      <c r="EH115" s="745" t="s">
        <v>569</v>
      </c>
      <c r="EI115" s="745" t="s">
        <v>569</v>
      </c>
      <c r="EJ115" s="744" t="s">
        <v>569</v>
      </c>
      <c r="EK115" s="744" t="s">
        <v>569</v>
      </c>
      <c r="EL115" s="744" t="s">
        <v>569</v>
      </c>
      <c r="EM115" s="744" t="s">
        <v>569</v>
      </c>
      <c r="EN115" s="745" t="s">
        <v>569</v>
      </c>
      <c r="EO115" s="745" t="s">
        <v>569</v>
      </c>
    </row>
    <row r="116" spans="2:145" x14ac:dyDescent="0.25">
      <c r="B116" s="758" t="s">
        <v>560</v>
      </c>
      <c r="C116" s="759" t="str">
        <v>-</v>
      </c>
      <c r="D116" s="743" t="s">
        <v>569</v>
      </c>
      <c r="E116" s="744" t="s">
        <v>569</v>
      </c>
      <c r="F116" s="744" t="s">
        <v>569</v>
      </c>
      <c r="G116" s="744" t="s">
        <v>569</v>
      </c>
      <c r="H116" s="744" t="s">
        <v>569</v>
      </c>
      <c r="I116" s="744" t="s">
        <v>569</v>
      </c>
      <c r="J116" s="744" t="s">
        <v>569</v>
      </c>
      <c r="K116" s="744" t="s">
        <v>569</v>
      </c>
      <c r="L116" s="744" t="s">
        <v>569</v>
      </c>
      <c r="M116" s="744" t="s">
        <v>569</v>
      </c>
      <c r="N116" s="744" t="s">
        <v>569</v>
      </c>
      <c r="O116" s="744" t="s">
        <v>569</v>
      </c>
      <c r="P116" s="744" t="s">
        <v>569</v>
      </c>
      <c r="Q116" s="744" t="s">
        <v>569</v>
      </c>
      <c r="R116" s="744" t="s">
        <v>569</v>
      </c>
      <c r="S116" s="744" t="s">
        <v>569</v>
      </c>
      <c r="T116" s="744" t="s">
        <v>569</v>
      </c>
      <c r="U116" s="744" t="s">
        <v>569</v>
      </c>
      <c r="V116" s="744" t="s">
        <v>569</v>
      </c>
      <c r="W116" s="744" t="s">
        <v>569</v>
      </c>
      <c r="X116" s="744" t="s">
        <v>569</v>
      </c>
      <c r="Y116" s="744" t="s">
        <v>569</v>
      </c>
      <c r="Z116" s="744" t="s">
        <v>569</v>
      </c>
      <c r="AA116" s="744" t="s">
        <v>569</v>
      </c>
      <c r="AB116" s="744" t="s">
        <v>569</v>
      </c>
      <c r="AC116" s="744" t="s">
        <v>569</v>
      </c>
      <c r="AD116" s="744" t="s">
        <v>569</v>
      </c>
      <c r="AE116" s="744" t="s">
        <v>569</v>
      </c>
      <c r="AF116" s="744" t="s">
        <v>569</v>
      </c>
      <c r="AG116" s="744" t="s">
        <v>569</v>
      </c>
      <c r="AH116" s="744" t="s">
        <v>569</v>
      </c>
      <c r="AI116" s="744" t="s">
        <v>569</v>
      </c>
      <c r="AJ116" s="744" t="s">
        <v>569</v>
      </c>
      <c r="AK116" s="744" t="s">
        <v>569</v>
      </c>
      <c r="AL116" s="744" t="s">
        <v>569</v>
      </c>
      <c r="AM116" s="744" t="s">
        <v>569</v>
      </c>
      <c r="AN116" s="744" t="s">
        <v>569</v>
      </c>
      <c r="AO116" s="744" t="s">
        <v>569</v>
      </c>
      <c r="AP116" s="744" t="s">
        <v>569</v>
      </c>
      <c r="AQ116" s="744" t="s">
        <v>569</v>
      </c>
      <c r="AR116" s="744" t="s">
        <v>569</v>
      </c>
      <c r="AS116" s="744" t="s">
        <v>569</v>
      </c>
      <c r="AT116" s="744" t="s">
        <v>569</v>
      </c>
      <c r="AU116" s="744" t="s">
        <v>569</v>
      </c>
      <c r="AV116" s="744" t="s">
        <v>569</v>
      </c>
      <c r="AW116" s="744" t="s">
        <v>569</v>
      </c>
      <c r="AX116" s="744" t="s">
        <v>569</v>
      </c>
      <c r="AY116" s="744" t="s">
        <v>569</v>
      </c>
      <c r="AZ116" s="744" t="s">
        <v>569</v>
      </c>
      <c r="BA116" s="744" t="s">
        <v>569</v>
      </c>
      <c r="BB116" s="744" t="s">
        <v>569</v>
      </c>
      <c r="BC116" s="744" t="s">
        <v>569</v>
      </c>
      <c r="BD116" s="744" t="s">
        <v>569</v>
      </c>
      <c r="BE116" s="744" t="s">
        <v>569</v>
      </c>
      <c r="BF116" s="744" t="s">
        <v>569</v>
      </c>
      <c r="BG116" s="744" t="s">
        <v>569</v>
      </c>
      <c r="BH116" s="744" t="s">
        <v>569</v>
      </c>
      <c r="BI116" s="744" t="s">
        <v>569</v>
      </c>
      <c r="BJ116" s="744" t="s">
        <v>569</v>
      </c>
      <c r="BK116" s="744" t="s">
        <v>569</v>
      </c>
      <c r="BL116" s="744" t="s">
        <v>569</v>
      </c>
      <c r="BM116" s="744" t="s">
        <v>569</v>
      </c>
      <c r="BN116" s="744" t="s">
        <v>569</v>
      </c>
      <c r="BO116" s="744" t="s">
        <v>569</v>
      </c>
      <c r="BP116" s="744" t="s">
        <v>569</v>
      </c>
      <c r="BQ116" s="744" t="s">
        <v>569</v>
      </c>
      <c r="BR116" s="744" t="s">
        <v>569</v>
      </c>
      <c r="BS116" s="744" t="s">
        <v>569</v>
      </c>
      <c r="BT116" s="744" t="s">
        <v>569</v>
      </c>
      <c r="BU116" s="744" t="s">
        <v>569</v>
      </c>
      <c r="BV116" s="744" t="s">
        <v>569</v>
      </c>
      <c r="BW116" s="744" t="s">
        <v>569</v>
      </c>
      <c r="BX116" s="744" t="s">
        <v>569</v>
      </c>
      <c r="BY116" s="744" t="s">
        <v>569</v>
      </c>
      <c r="BZ116" s="744" t="s">
        <v>569</v>
      </c>
      <c r="CA116" s="744" t="s">
        <v>569</v>
      </c>
      <c r="CB116" s="744" t="s">
        <v>569</v>
      </c>
      <c r="CC116" s="744" t="s">
        <v>569</v>
      </c>
      <c r="CD116" s="744" t="s">
        <v>569</v>
      </c>
      <c r="CE116" s="744" t="s">
        <v>569</v>
      </c>
      <c r="CF116" s="744" t="s">
        <v>569</v>
      </c>
      <c r="CG116" s="744" t="s">
        <v>569</v>
      </c>
      <c r="CH116" s="744" t="s">
        <v>569</v>
      </c>
      <c r="CI116" s="744" t="s">
        <v>569</v>
      </c>
      <c r="CJ116" s="744" t="s">
        <v>569</v>
      </c>
      <c r="CK116" s="744" t="s">
        <v>569</v>
      </c>
      <c r="CL116" s="744" t="s">
        <v>569</v>
      </c>
      <c r="CM116" s="744" t="s">
        <v>569</v>
      </c>
      <c r="CN116" s="744" t="s">
        <v>569</v>
      </c>
      <c r="CO116" s="744" t="s">
        <v>569</v>
      </c>
      <c r="CP116" s="744" t="s">
        <v>569</v>
      </c>
      <c r="CQ116" s="744" t="s">
        <v>569</v>
      </c>
      <c r="CR116" s="744" t="s">
        <v>569</v>
      </c>
      <c r="CS116" s="744" t="s">
        <v>569</v>
      </c>
      <c r="CT116" s="744" t="s">
        <v>569</v>
      </c>
      <c r="CU116" s="744" t="s">
        <v>569</v>
      </c>
      <c r="CV116" s="744" t="s">
        <v>569</v>
      </c>
      <c r="CW116" s="744" t="s">
        <v>569</v>
      </c>
      <c r="CX116" s="744" t="s">
        <v>569</v>
      </c>
      <c r="CY116" s="744" t="s">
        <v>569</v>
      </c>
      <c r="CZ116" s="744" t="s">
        <v>569</v>
      </c>
      <c r="DA116" s="744" t="s">
        <v>569</v>
      </c>
      <c r="DB116" s="744" t="s">
        <v>569</v>
      </c>
      <c r="DC116" s="744" t="s">
        <v>569</v>
      </c>
      <c r="DD116" s="744" t="s">
        <v>569</v>
      </c>
      <c r="DE116" s="744" t="s">
        <v>569</v>
      </c>
      <c r="DF116" s="744" t="s">
        <v>569</v>
      </c>
      <c r="DG116" s="744" t="s">
        <v>569</v>
      </c>
      <c r="DH116" s="744" t="s">
        <v>569</v>
      </c>
      <c r="DI116" s="744" t="s">
        <v>569</v>
      </c>
      <c r="DJ116" s="744" t="s">
        <v>569</v>
      </c>
      <c r="DK116" s="744" t="s">
        <v>569</v>
      </c>
      <c r="DL116" s="744" t="s">
        <v>569</v>
      </c>
      <c r="DM116" s="744" t="s">
        <v>569</v>
      </c>
      <c r="DN116" s="744" t="s">
        <v>569</v>
      </c>
      <c r="DO116" s="744" t="s">
        <v>569</v>
      </c>
      <c r="DP116" s="744" t="s">
        <v>569</v>
      </c>
      <c r="DQ116" s="744" t="s">
        <v>569</v>
      </c>
      <c r="DR116" s="744" t="s">
        <v>569</v>
      </c>
      <c r="DS116" s="744" t="s">
        <v>569</v>
      </c>
      <c r="DT116" s="745" t="s">
        <v>569</v>
      </c>
      <c r="DU116" s="744" t="s">
        <v>569</v>
      </c>
      <c r="DV116" s="744" t="s">
        <v>569</v>
      </c>
      <c r="DW116" s="744" t="s">
        <v>569</v>
      </c>
      <c r="DX116" s="744" t="s">
        <v>569</v>
      </c>
      <c r="DY116" s="744" t="s">
        <v>569</v>
      </c>
      <c r="DZ116" s="744" t="s">
        <v>569</v>
      </c>
      <c r="EA116" s="744" t="s">
        <v>569</v>
      </c>
      <c r="EB116" s="744" t="s">
        <v>569</v>
      </c>
      <c r="EC116" s="743" t="s">
        <v>569</v>
      </c>
      <c r="ED116" s="745" t="s">
        <v>569</v>
      </c>
      <c r="EE116" s="744" t="s">
        <v>569</v>
      </c>
      <c r="EF116" s="744" t="s">
        <v>569</v>
      </c>
      <c r="EG116" s="744" t="s">
        <v>569</v>
      </c>
      <c r="EH116" s="745" t="s">
        <v>569</v>
      </c>
      <c r="EI116" s="745" t="s">
        <v>569</v>
      </c>
      <c r="EJ116" s="744" t="s">
        <v>569</v>
      </c>
      <c r="EK116" s="744" t="s">
        <v>569</v>
      </c>
      <c r="EL116" s="744" t="s">
        <v>569</v>
      </c>
      <c r="EM116" s="744" t="s">
        <v>569</v>
      </c>
      <c r="EN116" s="745" t="s">
        <v>569</v>
      </c>
      <c r="EO116" s="745" t="s">
        <v>569</v>
      </c>
    </row>
    <row r="117" spans="2:145" x14ac:dyDescent="0.25">
      <c r="B117" s="758" t="s">
        <v>561</v>
      </c>
      <c r="C117" s="759" t="str">
        <v>-</v>
      </c>
      <c r="D117" s="743" t="s">
        <v>569</v>
      </c>
      <c r="E117" s="744" t="s">
        <v>569</v>
      </c>
      <c r="F117" s="744" t="s">
        <v>569</v>
      </c>
      <c r="G117" s="744" t="s">
        <v>569</v>
      </c>
      <c r="H117" s="744" t="s">
        <v>569</v>
      </c>
      <c r="I117" s="744" t="s">
        <v>569</v>
      </c>
      <c r="J117" s="744" t="s">
        <v>569</v>
      </c>
      <c r="K117" s="744" t="s">
        <v>569</v>
      </c>
      <c r="L117" s="744" t="s">
        <v>569</v>
      </c>
      <c r="M117" s="744" t="s">
        <v>569</v>
      </c>
      <c r="N117" s="744" t="s">
        <v>569</v>
      </c>
      <c r="O117" s="744" t="s">
        <v>569</v>
      </c>
      <c r="P117" s="744" t="s">
        <v>569</v>
      </c>
      <c r="Q117" s="744" t="s">
        <v>569</v>
      </c>
      <c r="R117" s="744" t="s">
        <v>569</v>
      </c>
      <c r="S117" s="744" t="s">
        <v>569</v>
      </c>
      <c r="T117" s="744" t="s">
        <v>569</v>
      </c>
      <c r="U117" s="744" t="s">
        <v>569</v>
      </c>
      <c r="V117" s="744" t="s">
        <v>569</v>
      </c>
      <c r="W117" s="744" t="s">
        <v>569</v>
      </c>
      <c r="X117" s="744" t="s">
        <v>569</v>
      </c>
      <c r="Y117" s="744" t="s">
        <v>569</v>
      </c>
      <c r="Z117" s="744" t="s">
        <v>569</v>
      </c>
      <c r="AA117" s="744" t="s">
        <v>569</v>
      </c>
      <c r="AB117" s="744" t="s">
        <v>569</v>
      </c>
      <c r="AC117" s="744" t="s">
        <v>569</v>
      </c>
      <c r="AD117" s="744" t="s">
        <v>569</v>
      </c>
      <c r="AE117" s="744" t="s">
        <v>569</v>
      </c>
      <c r="AF117" s="744" t="s">
        <v>569</v>
      </c>
      <c r="AG117" s="744" t="s">
        <v>569</v>
      </c>
      <c r="AH117" s="744" t="s">
        <v>569</v>
      </c>
      <c r="AI117" s="744" t="s">
        <v>569</v>
      </c>
      <c r="AJ117" s="744" t="s">
        <v>569</v>
      </c>
      <c r="AK117" s="744" t="s">
        <v>569</v>
      </c>
      <c r="AL117" s="744" t="s">
        <v>569</v>
      </c>
      <c r="AM117" s="744" t="s">
        <v>569</v>
      </c>
      <c r="AN117" s="744" t="s">
        <v>569</v>
      </c>
      <c r="AO117" s="744" t="s">
        <v>569</v>
      </c>
      <c r="AP117" s="744" t="s">
        <v>569</v>
      </c>
      <c r="AQ117" s="744" t="s">
        <v>569</v>
      </c>
      <c r="AR117" s="744" t="s">
        <v>569</v>
      </c>
      <c r="AS117" s="744" t="s">
        <v>569</v>
      </c>
      <c r="AT117" s="744" t="s">
        <v>569</v>
      </c>
      <c r="AU117" s="744" t="s">
        <v>569</v>
      </c>
      <c r="AV117" s="744" t="s">
        <v>569</v>
      </c>
      <c r="AW117" s="744" t="s">
        <v>569</v>
      </c>
      <c r="AX117" s="744" t="s">
        <v>569</v>
      </c>
      <c r="AY117" s="744" t="s">
        <v>569</v>
      </c>
      <c r="AZ117" s="744" t="s">
        <v>569</v>
      </c>
      <c r="BA117" s="744" t="s">
        <v>569</v>
      </c>
      <c r="BB117" s="744" t="s">
        <v>569</v>
      </c>
      <c r="BC117" s="744" t="s">
        <v>569</v>
      </c>
      <c r="BD117" s="744" t="s">
        <v>569</v>
      </c>
      <c r="BE117" s="744" t="s">
        <v>569</v>
      </c>
      <c r="BF117" s="744" t="s">
        <v>569</v>
      </c>
      <c r="BG117" s="744" t="s">
        <v>569</v>
      </c>
      <c r="BH117" s="744" t="s">
        <v>569</v>
      </c>
      <c r="BI117" s="744" t="s">
        <v>569</v>
      </c>
      <c r="BJ117" s="744" t="s">
        <v>569</v>
      </c>
      <c r="BK117" s="744" t="s">
        <v>569</v>
      </c>
      <c r="BL117" s="744" t="s">
        <v>569</v>
      </c>
      <c r="BM117" s="744" t="s">
        <v>569</v>
      </c>
      <c r="BN117" s="744" t="s">
        <v>569</v>
      </c>
      <c r="BO117" s="744" t="s">
        <v>569</v>
      </c>
      <c r="BP117" s="744" t="s">
        <v>569</v>
      </c>
      <c r="BQ117" s="744" t="s">
        <v>569</v>
      </c>
      <c r="BR117" s="744" t="s">
        <v>569</v>
      </c>
      <c r="BS117" s="744" t="s">
        <v>569</v>
      </c>
      <c r="BT117" s="744" t="s">
        <v>569</v>
      </c>
      <c r="BU117" s="744" t="s">
        <v>569</v>
      </c>
      <c r="BV117" s="744" t="s">
        <v>569</v>
      </c>
      <c r="BW117" s="744" t="s">
        <v>569</v>
      </c>
      <c r="BX117" s="744" t="s">
        <v>569</v>
      </c>
      <c r="BY117" s="744" t="s">
        <v>569</v>
      </c>
      <c r="BZ117" s="744" t="s">
        <v>569</v>
      </c>
      <c r="CA117" s="744" t="s">
        <v>569</v>
      </c>
      <c r="CB117" s="744" t="s">
        <v>569</v>
      </c>
      <c r="CC117" s="744" t="s">
        <v>569</v>
      </c>
      <c r="CD117" s="744" t="s">
        <v>569</v>
      </c>
      <c r="CE117" s="744" t="s">
        <v>569</v>
      </c>
      <c r="CF117" s="744" t="s">
        <v>569</v>
      </c>
      <c r="CG117" s="744" t="s">
        <v>569</v>
      </c>
      <c r="CH117" s="744" t="s">
        <v>569</v>
      </c>
      <c r="CI117" s="744" t="s">
        <v>569</v>
      </c>
      <c r="CJ117" s="744" t="s">
        <v>569</v>
      </c>
      <c r="CK117" s="744" t="s">
        <v>569</v>
      </c>
      <c r="CL117" s="744" t="s">
        <v>569</v>
      </c>
      <c r="CM117" s="744" t="s">
        <v>569</v>
      </c>
      <c r="CN117" s="744" t="s">
        <v>569</v>
      </c>
      <c r="CO117" s="744" t="s">
        <v>569</v>
      </c>
      <c r="CP117" s="744" t="s">
        <v>569</v>
      </c>
      <c r="CQ117" s="744" t="s">
        <v>569</v>
      </c>
      <c r="CR117" s="744" t="s">
        <v>569</v>
      </c>
      <c r="CS117" s="744" t="s">
        <v>569</v>
      </c>
      <c r="CT117" s="744" t="s">
        <v>569</v>
      </c>
      <c r="CU117" s="744" t="s">
        <v>569</v>
      </c>
      <c r="CV117" s="744" t="s">
        <v>569</v>
      </c>
      <c r="CW117" s="744" t="s">
        <v>569</v>
      </c>
      <c r="CX117" s="744" t="s">
        <v>569</v>
      </c>
      <c r="CY117" s="744" t="s">
        <v>569</v>
      </c>
      <c r="CZ117" s="744" t="s">
        <v>569</v>
      </c>
      <c r="DA117" s="744" t="s">
        <v>569</v>
      </c>
      <c r="DB117" s="744" t="s">
        <v>569</v>
      </c>
      <c r="DC117" s="744" t="s">
        <v>569</v>
      </c>
      <c r="DD117" s="744" t="s">
        <v>569</v>
      </c>
      <c r="DE117" s="744" t="s">
        <v>569</v>
      </c>
      <c r="DF117" s="744" t="s">
        <v>569</v>
      </c>
      <c r="DG117" s="744" t="s">
        <v>569</v>
      </c>
      <c r="DH117" s="744" t="s">
        <v>569</v>
      </c>
      <c r="DI117" s="744" t="s">
        <v>569</v>
      </c>
      <c r="DJ117" s="744" t="s">
        <v>569</v>
      </c>
      <c r="DK117" s="744" t="s">
        <v>569</v>
      </c>
      <c r="DL117" s="744" t="s">
        <v>569</v>
      </c>
      <c r="DM117" s="744" t="s">
        <v>569</v>
      </c>
      <c r="DN117" s="744" t="s">
        <v>569</v>
      </c>
      <c r="DO117" s="744" t="s">
        <v>569</v>
      </c>
      <c r="DP117" s="744" t="s">
        <v>569</v>
      </c>
      <c r="DQ117" s="744" t="s">
        <v>569</v>
      </c>
      <c r="DR117" s="744" t="s">
        <v>569</v>
      </c>
      <c r="DS117" s="744" t="s">
        <v>569</v>
      </c>
      <c r="DT117" s="745" t="s">
        <v>569</v>
      </c>
      <c r="DU117" s="744" t="s">
        <v>569</v>
      </c>
      <c r="DV117" s="744" t="s">
        <v>569</v>
      </c>
      <c r="DW117" s="744" t="s">
        <v>569</v>
      </c>
      <c r="DX117" s="744" t="s">
        <v>569</v>
      </c>
      <c r="DY117" s="744" t="s">
        <v>569</v>
      </c>
      <c r="DZ117" s="744" t="s">
        <v>569</v>
      </c>
      <c r="EA117" s="744" t="s">
        <v>569</v>
      </c>
      <c r="EB117" s="744" t="s">
        <v>569</v>
      </c>
      <c r="EC117" s="743" t="s">
        <v>569</v>
      </c>
      <c r="ED117" s="745" t="s">
        <v>569</v>
      </c>
      <c r="EE117" s="744" t="s">
        <v>569</v>
      </c>
      <c r="EF117" s="744" t="s">
        <v>569</v>
      </c>
      <c r="EG117" s="744" t="s">
        <v>569</v>
      </c>
      <c r="EH117" s="745" t="s">
        <v>569</v>
      </c>
      <c r="EI117" s="745" t="s">
        <v>569</v>
      </c>
      <c r="EJ117" s="744" t="s">
        <v>569</v>
      </c>
      <c r="EK117" s="744" t="s">
        <v>569</v>
      </c>
      <c r="EL117" s="744" t="s">
        <v>569</v>
      </c>
      <c r="EM117" s="744" t="s">
        <v>569</v>
      </c>
      <c r="EN117" s="745" t="s">
        <v>569</v>
      </c>
      <c r="EO117" s="745" t="s">
        <v>569</v>
      </c>
    </row>
    <row r="118" spans="2:145" x14ac:dyDescent="0.25">
      <c r="B118" s="758" t="s">
        <v>562</v>
      </c>
      <c r="C118" s="759" t="str">
        <v>-</v>
      </c>
      <c r="D118" s="743" t="s">
        <v>569</v>
      </c>
      <c r="E118" s="744" t="s">
        <v>569</v>
      </c>
      <c r="F118" s="744" t="s">
        <v>569</v>
      </c>
      <c r="G118" s="744" t="s">
        <v>569</v>
      </c>
      <c r="H118" s="744" t="s">
        <v>569</v>
      </c>
      <c r="I118" s="744" t="s">
        <v>569</v>
      </c>
      <c r="J118" s="744" t="s">
        <v>569</v>
      </c>
      <c r="K118" s="744" t="s">
        <v>569</v>
      </c>
      <c r="L118" s="744" t="s">
        <v>569</v>
      </c>
      <c r="M118" s="744" t="s">
        <v>569</v>
      </c>
      <c r="N118" s="744" t="s">
        <v>569</v>
      </c>
      <c r="O118" s="744" t="s">
        <v>569</v>
      </c>
      <c r="P118" s="744" t="s">
        <v>569</v>
      </c>
      <c r="Q118" s="744" t="s">
        <v>569</v>
      </c>
      <c r="R118" s="744" t="s">
        <v>569</v>
      </c>
      <c r="S118" s="744" t="s">
        <v>569</v>
      </c>
      <c r="T118" s="744" t="s">
        <v>569</v>
      </c>
      <c r="U118" s="744" t="s">
        <v>569</v>
      </c>
      <c r="V118" s="744" t="s">
        <v>569</v>
      </c>
      <c r="W118" s="744" t="s">
        <v>569</v>
      </c>
      <c r="X118" s="744" t="s">
        <v>569</v>
      </c>
      <c r="Y118" s="744" t="s">
        <v>569</v>
      </c>
      <c r="Z118" s="744" t="s">
        <v>569</v>
      </c>
      <c r="AA118" s="744" t="s">
        <v>569</v>
      </c>
      <c r="AB118" s="744" t="s">
        <v>569</v>
      </c>
      <c r="AC118" s="744" t="s">
        <v>569</v>
      </c>
      <c r="AD118" s="744" t="s">
        <v>569</v>
      </c>
      <c r="AE118" s="744" t="s">
        <v>569</v>
      </c>
      <c r="AF118" s="744" t="s">
        <v>569</v>
      </c>
      <c r="AG118" s="744" t="s">
        <v>569</v>
      </c>
      <c r="AH118" s="744" t="s">
        <v>569</v>
      </c>
      <c r="AI118" s="744" t="s">
        <v>569</v>
      </c>
      <c r="AJ118" s="744" t="s">
        <v>569</v>
      </c>
      <c r="AK118" s="744" t="s">
        <v>569</v>
      </c>
      <c r="AL118" s="744" t="s">
        <v>569</v>
      </c>
      <c r="AM118" s="744" t="s">
        <v>569</v>
      </c>
      <c r="AN118" s="744" t="s">
        <v>569</v>
      </c>
      <c r="AO118" s="744" t="s">
        <v>569</v>
      </c>
      <c r="AP118" s="744" t="s">
        <v>569</v>
      </c>
      <c r="AQ118" s="744" t="s">
        <v>569</v>
      </c>
      <c r="AR118" s="744" t="s">
        <v>569</v>
      </c>
      <c r="AS118" s="744" t="s">
        <v>569</v>
      </c>
      <c r="AT118" s="744" t="s">
        <v>569</v>
      </c>
      <c r="AU118" s="744" t="s">
        <v>569</v>
      </c>
      <c r="AV118" s="744" t="s">
        <v>569</v>
      </c>
      <c r="AW118" s="744" t="s">
        <v>569</v>
      </c>
      <c r="AX118" s="744" t="s">
        <v>569</v>
      </c>
      <c r="AY118" s="744" t="s">
        <v>569</v>
      </c>
      <c r="AZ118" s="744" t="s">
        <v>569</v>
      </c>
      <c r="BA118" s="744" t="s">
        <v>569</v>
      </c>
      <c r="BB118" s="744" t="s">
        <v>569</v>
      </c>
      <c r="BC118" s="744" t="s">
        <v>569</v>
      </c>
      <c r="BD118" s="744" t="s">
        <v>569</v>
      </c>
      <c r="BE118" s="744" t="s">
        <v>569</v>
      </c>
      <c r="BF118" s="744" t="s">
        <v>569</v>
      </c>
      <c r="BG118" s="744" t="s">
        <v>569</v>
      </c>
      <c r="BH118" s="744" t="s">
        <v>569</v>
      </c>
      <c r="BI118" s="744" t="s">
        <v>569</v>
      </c>
      <c r="BJ118" s="744" t="s">
        <v>569</v>
      </c>
      <c r="BK118" s="744" t="s">
        <v>569</v>
      </c>
      <c r="BL118" s="744" t="s">
        <v>569</v>
      </c>
      <c r="BM118" s="744" t="s">
        <v>569</v>
      </c>
      <c r="BN118" s="744" t="s">
        <v>569</v>
      </c>
      <c r="BO118" s="744" t="s">
        <v>569</v>
      </c>
      <c r="BP118" s="744" t="s">
        <v>569</v>
      </c>
      <c r="BQ118" s="744" t="s">
        <v>569</v>
      </c>
      <c r="BR118" s="744" t="s">
        <v>569</v>
      </c>
      <c r="BS118" s="744" t="s">
        <v>569</v>
      </c>
      <c r="BT118" s="744" t="s">
        <v>569</v>
      </c>
      <c r="BU118" s="744" t="s">
        <v>569</v>
      </c>
      <c r="BV118" s="744" t="s">
        <v>569</v>
      </c>
      <c r="BW118" s="744" t="s">
        <v>569</v>
      </c>
      <c r="BX118" s="744" t="s">
        <v>569</v>
      </c>
      <c r="BY118" s="744" t="s">
        <v>569</v>
      </c>
      <c r="BZ118" s="744" t="s">
        <v>569</v>
      </c>
      <c r="CA118" s="744" t="s">
        <v>569</v>
      </c>
      <c r="CB118" s="744" t="s">
        <v>569</v>
      </c>
      <c r="CC118" s="744" t="s">
        <v>569</v>
      </c>
      <c r="CD118" s="744" t="s">
        <v>569</v>
      </c>
      <c r="CE118" s="744" t="s">
        <v>569</v>
      </c>
      <c r="CF118" s="744" t="s">
        <v>569</v>
      </c>
      <c r="CG118" s="744" t="s">
        <v>569</v>
      </c>
      <c r="CH118" s="744" t="s">
        <v>569</v>
      </c>
      <c r="CI118" s="744" t="s">
        <v>569</v>
      </c>
      <c r="CJ118" s="744" t="s">
        <v>569</v>
      </c>
      <c r="CK118" s="744" t="s">
        <v>569</v>
      </c>
      <c r="CL118" s="744" t="s">
        <v>569</v>
      </c>
      <c r="CM118" s="744" t="s">
        <v>569</v>
      </c>
      <c r="CN118" s="744" t="s">
        <v>569</v>
      </c>
      <c r="CO118" s="744" t="s">
        <v>569</v>
      </c>
      <c r="CP118" s="744" t="s">
        <v>569</v>
      </c>
      <c r="CQ118" s="744" t="s">
        <v>569</v>
      </c>
      <c r="CR118" s="744" t="s">
        <v>569</v>
      </c>
      <c r="CS118" s="744" t="s">
        <v>569</v>
      </c>
      <c r="CT118" s="744" t="s">
        <v>569</v>
      </c>
      <c r="CU118" s="744" t="s">
        <v>569</v>
      </c>
      <c r="CV118" s="744" t="s">
        <v>569</v>
      </c>
      <c r="CW118" s="744" t="s">
        <v>569</v>
      </c>
      <c r="CX118" s="744" t="s">
        <v>569</v>
      </c>
      <c r="CY118" s="744" t="s">
        <v>569</v>
      </c>
      <c r="CZ118" s="744" t="s">
        <v>569</v>
      </c>
      <c r="DA118" s="744" t="s">
        <v>569</v>
      </c>
      <c r="DB118" s="744" t="s">
        <v>569</v>
      </c>
      <c r="DC118" s="744" t="s">
        <v>569</v>
      </c>
      <c r="DD118" s="744" t="s">
        <v>569</v>
      </c>
      <c r="DE118" s="744" t="s">
        <v>569</v>
      </c>
      <c r="DF118" s="744" t="s">
        <v>569</v>
      </c>
      <c r="DG118" s="744" t="s">
        <v>569</v>
      </c>
      <c r="DH118" s="744" t="s">
        <v>569</v>
      </c>
      <c r="DI118" s="744" t="s">
        <v>569</v>
      </c>
      <c r="DJ118" s="744" t="s">
        <v>569</v>
      </c>
      <c r="DK118" s="744" t="s">
        <v>569</v>
      </c>
      <c r="DL118" s="744" t="s">
        <v>569</v>
      </c>
      <c r="DM118" s="744" t="s">
        <v>569</v>
      </c>
      <c r="DN118" s="744" t="s">
        <v>569</v>
      </c>
      <c r="DO118" s="744" t="s">
        <v>569</v>
      </c>
      <c r="DP118" s="744" t="s">
        <v>569</v>
      </c>
      <c r="DQ118" s="744" t="s">
        <v>569</v>
      </c>
      <c r="DR118" s="744" t="s">
        <v>569</v>
      </c>
      <c r="DS118" s="744" t="s">
        <v>569</v>
      </c>
      <c r="DT118" s="745" t="s">
        <v>569</v>
      </c>
      <c r="DU118" s="744" t="s">
        <v>569</v>
      </c>
      <c r="DV118" s="744" t="s">
        <v>569</v>
      </c>
      <c r="DW118" s="744" t="s">
        <v>569</v>
      </c>
      <c r="DX118" s="744" t="s">
        <v>569</v>
      </c>
      <c r="DY118" s="744" t="s">
        <v>569</v>
      </c>
      <c r="DZ118" s="744" t="s">
        <v>569</v>
      </c>
      <c r="EA118" s="744" t="s">
        <v>569</v>
      </c>
      <c r="EB118" s="744" t="s">
        <v>569</v>
      </c>
      <c r="EC118" s="743" t="s">
        <v>569</v>
      </c>
      <c r="ED118" s="745" t="s">
        <v>569</v>
      </c>
      <c r="EE118" s="744" t="s">
        <v>569</v>
      </c>
      <c r="EF118" s="744" t="s">
        <v>569</v>
      </c>
      <c r="EG118" s="744" t="s">
        <v>569</v>
      </c>
      <c r="EH118" s="745" t="s">
        <v>569</v>
      </c>
      <c r="EI118" s="745" t="s">
        <v>569</v>
      </c>
      <c r="EJ118" s="744" t="s">
        <v>569</v>
      </c>
      <c r="EK118" s="744" t="s">
        <v>569</v>
      </c>
      <c r="EL118" s="744" t="s">
        <v>569</v>
      </c>
      <c r="EM118" s="744" t="s">
        <v>569</v>
      </c>
      <c r="EN118" s="745" t="s">
        <v>569</v>
      </c>
      <c r="EO118" s="745" t="s">
        <v>569</v>
      </c>
    </row>
    <row r="119" spans="2:145" x14ac:dyDescent="0.25">
      <c r="B119" s="758" t="s">
        <v>563</v>
      </c>
      <c r="C119" s="759" t="str">
        <v>-</v>
      </c>
      <c r="D119" s="743" t="s">
        <v>569</v>
      </c>
      <c r="E119" s="744" t="s">
        <v>569</v>
      </c>
      <c r="F119" s="744" t="s">
        <v>569</v>
      </c>
      <c r="G119" s="744" t="s">
        <v>569</v>
      </c>
      <c r="H119" s="744" t="s">
        <v>569</v>
      </c>
      <c r="I119" s="744" t="s">
        <v>569</v>
      </c>
      <c r="J119" s="744" t="s">
        <v>569</v>
      </c>
      <c r="K119" s="744" t="s">
        <v>569</v>
      </c>
      <c r="L119" s="744" t="s">
        <v>569</v>
      </c>
      <c r="M119" s="744" t="s">
        <v>569</v>
      </c>
      <c r="N119" s="744" t="s">
        <v>569</v>
      </c>
      <c r="O119" s="744" t="s">
        <v>569</v>
      </c>
      <c r="P119" s="744" t="s">
        <v>569</v>
      </c>
      <c r="Q119" s="744" t="s">
        <v>569</v>
      </c>
      <c r="R119" s="744" t="s">
        <v>569</v>
      </c>
      <c r="S119" s="744" t="s">
        <v>569</v>
      </c>
      <c r="T119" s="744" t="s">
        <v>569</v>
      </c>
      <c r="U119" s="744" t="s">
        <v>569</v>
      </c>
      <c r="V119" s="744" t="s">
        <v>569</v>
      </c>
      <c r="W119" s="744" t="s">
        <v>569</v>
      </c>
      <c r="X119" s="744" t="s">
        <v>569</v>
      </c>
      <c r="Y119" s="744" t="s">
        <v>569</v>
      </c>
      <c r="Z119" s="744" t="s">
        <v>569</v>
      </c>
      <c r="AA119" s="744" t="s">
        <v>569</v>
      </c>
      <c r="AB119" s="744" t="s">
        <v>569</v>
      </c>
      <c r="AC119" s="744" t="s">
        <v>569</v>
      </c>
      <c r="AD119" s="744" t="s">
        <v>569</v>
      </c>
      <c r="AE119" s="744" t="s">
        <v>569</v>
      </c>
      <c r="AF119" s="744" t="s">
        <v>569</v>
      </c>
      <c r="AG119" s="744" t="s">
        <v>569</v>
      </c>
      <c r="AH119" s="744" t="s">
        <v>569</v>
      </c>
      <c r="AI119" s="744" t="s">
        <v>569</v>
      </c>
      <c r="AJ119" s="744" t="s">
        <v>569</v>
      </c>
      <c r="AK119" s="744" t="s">
        <v>569</v>
      </c>
      <c r="AL119" s="744" t="s">
        <v>569</v>
      </c>
      <c r="AM119" s="744" t="s">
        <v>569</v>
      </c>
      <c r="AN119" s="744" t="s">
        <v>569</v>
      </c>
      <c r="AO119" s="744" t="s">
        <v>569</v>
      </c>
      <c r="AP119" s="744" t="s">
        <v>569</v>
      </c>
      <c r="AQ119" s="744" t="s">
        <v>569</v>
      </c>
      <c r="AR119" s="744" t="s">
        <v>569</v>
      </c>
      <c r="AS119" s="744" t="s">
        <v>569</v>
      </c>
      <c r="AT119" s="744" t="s">
        <v>569</v>
      </c>
      <c r="AU119" s="744" t="s">
        <v>569</v>
      </c>
      <c r="AV119" s="744" t="s">
        <v>569</v>
      </c>
      <c r="AW119" s="744" t="s">
        <v>569</v>
      </c>
      <c r="AX119" s="744" t="s">
        <v>569</v>
      </c>
      <c r="AY119" s="744" t="s">
        <v>569</v>
      </c>
      <c r="AZ119" s="744" t="s">
        <v>569</v>
      </c>
      <c r="BA119" s="744" t="s">
        <v>569</v>
      </c>
      <c r="BB119" s="744" t="s">
        <v>569</v>
      </c>
      <c r="BC119" s="744" t="s">
        <v>569</v>
      </c>
      <c r="BD119" s="744" t="s">
        <v>569</v>
      </c>
      <c r="BE119" s="744" t="s">
        <v>569</v>
      </c>
      <c r="BF119" s="744" t="s">
        <v>569</v>
      </c>
      <c r="BG119" s="744" t="s">
        <v>569</v>
      </c>
      <c r="BH119" s="744" t="s">
        <v>569</v>
      </c>
      <c r="BI119" s="744" t="s">
        <v>569</v>
      </c>
      <c r="BJ119" s="744" t="s">
        <v>569</v>
      </c>
      <c r="BK119" s="744" t="s">
        <v>569</v>
      </c>
      <c r="BL119" s="744" t="s">
        <v>569</v>
      </c>
      <c r="BM119" s="744" t="s">
        <v>569</v>
      </c>
      <c r="BN119" s="744" t="s">
        <v>569</v>
      </c>
      <c r="BO119" s="744" t="s">
        <v>569</v>
      </c>
      <c r="BP119" s="744" t="s">
        <v>569</v>
      </c>
      <c r="BQ119" s="744" t="s">
        <v>569</v>
      </c>
      <c r="BR119" s="744" t="s">
        <v>569</v>
      </c>
      <c r="BS119" s="744" t="s">
        <v>569</v>
      </c>
      <c r="BT119" s="744" t="s">
        <v>569</v>
      </c>
      <c r="BU119" s="744" t="s">
        <v>569</v>
      </c>
      <c r="BV119" s="744" t="s">
        <v>569</v>
      </c>
      <c r="BW119" s="744" t="s">
        <v>569</v>
      </c>
      <c r="BX119" s="744" t="s">
        <v>569</v>
      </c>
      <c r="BY119" s="744" t="s">
        <v>569</v>
      </c>
      <c r="BZ119" s="744" t="s">
        <v>569</v>
      </c>
      <c r="CA119" s="744" t="s">
        <v>569</v>
      </c>
      <c r="CB119" s="744" t="s">
        <v>569</v>
      </c>
      <c r="CC119" s="744" t="s">
        <v>569</v>
      </c>
      <c r="CD119" s="744" t="s">
        <v>569</v>
      </c>
      <c r="CE119" s="744" t="s">
        <v>569</v>
      </c>
      <c r="CF119" s="744" t="s">
        <v>569</v>
      </c>
      <c r="CG119" s="744" t="s">
        <v>569</v>
      </c>
      <c r="CH119" s="744" t="s">
        <v>569</v>
      </c>
      <c r="CI119" s="744" t="s">
        <v>569</v>
      </c>
      <c r="CJ119" s="744" t="s">
        <v>569</v>
      </c>
      <c r="CK119" s="744" t="s">
        <v>569</v>
      </c>
      <c r="CL119" s="744" t="s">
        <v>569</v>
      </c>
      <c r="CM119" s="744" t="s">
        <v>569</v>
      </c>
      <c r="CN119" s="744" t="s">
        <v>569</v>
      </c>
      <c r="CO119" s="744" t="s">
        <v>569</v>
      </c>
      <c r="CP119" s="744" t="s">
        <v>569</v>
      </c>
      <c r="CQ119" s="744" t="s">
        <v>569</v>
      </c>
      <c r="CR119" s="744" t="s">
        <v>569</v>
      </c>
      <c r="CS119" s="744" t="s">
        <v>569</v>
      </c>
      <c r="CT119" s="744" t="s">
        <v>569</v>
      </c>
      <c r="CU119" s="744" t="s">
        <v>569</v>
      </c>
      <c r="CV119" s="744" t="s">
        <v>569</v>
      </c>
      <c r="CW119" s="744" t="s">
        <v>569</v>
      </c>
      <c r="CX119" s="744" t="s">
        <v>569</v>
      </c>
      <c r="CY119" s="744" t="s">
        <v>569</v>
      </c>
      <c r="CZ119" s="744" t="s">
        <v>569</v>
      </c>
      <c r="DA119" s="744" t="s">
        <v>569</v>
      </c>
      <c r="DB119" s="744" t="s">
        <v>569</v>
      </c>
      <c r="DC119" s="744" t="s">
        <v>569</v>
      </c>
      <c r="DD119" s="744" t="s">
        <v>569</v>
      </c>
      <c r="DE119" s="744" t="s">
        <v>569</v>
      </c>
      <c r="DF119" s="744" t="s">
        <v>569</v>
      </c>
      <c r="DG119" s="744" t="s">
        <v>569</v>
      </c>
      <c r="DH119" s="744" t="s">
        <v>569</v>
      </c>
      <c r="DI119" s="744" t="s">
        <v>569</v>
      </c>
      <c r="DJ119" s="744" t="s">
        <v>569</v>
      </c>
      <c r="DK119" s="744" t="s">
        <v>569</v>
      </c>
      <c r="DL119" s="744" t="s">
        <v>569</v>
      </c>
      <c r="DM119" s="744" t="s">
        <v>569</v>
      </c>
      <c r="DN119" s="744" t="s">
        <v>569</v>
      </c>
      <c r="DO119" s="744" t="s">
        <v>569</v>
      </c>
      <c r="DP119" s="744" t="s">
        <v>569</v>
      </c>
      <c r="DQ119" s="744" t="s">
        <v>569</v>
      </c>
      <c r="DR119" s="744" t="s">
        <v>569</v>
      </c>
      <c r="DS119" s="744" t="s">
        <v>569</v>
      </c>
      <c r="DT119" s="745" t="s">
        <v>569</v>
      </c>
      <c r="DU119" s="744" t="s">
        <v>569</v>
      </c>
      <c r="DV119" s="744" t="s">
        <v>569</v>
      </c>
      <c r="DW119" s="744" t="s">
        <v>569</v>
      </c>
      <c r="DX119" s="744" t="s">
        <v>569</v>
      </c>
      <c r="DY119" s="744" t="s">
        <v>569</v>
      </c>
      <c r="DZ119" s="744" t="s">
        <v>569</v>
      </c>
      <c r="EA119" s="744" t="s">
        <v>569</v>
      </c>
      <c r="EB119" s="744" t="s">
        <v>569</v>
      </c>
      <c r="EC119" s="743" t="s">
        <v>569</v>
      </c>
      <c r="ED119" s="745" t="s">
        <v>569</v>
      </c>
      <c r="EE119" s="744" t="s">
        <v>569</v>
      </c>
      <c r="EF119" s="744" t="s">
        <v>569</v>
      </c>
      <c r="EG119" s="744" t="s">
        <v>569</v>
      </c>
      <c r="EH119" s="745" t="s">
        <v>569</v>
      </c>
      <c r="EI119" s="745" t="s">
        <v>569</v>
      </c>
      <c r="EJ119" s="744" t="s">
        <v>569</v>
      </c>
      <c r="EK119" s="744" t="s">
        <v>569</v>
      </c>
      <c r="EL119" s="744" t="s">
        <v>569</v>
      </c>
      <c r="EM119" s="744" t="s">
        <v>569</v>
      </c>
      <c r="EN119" s="745" t="s">
        <v>569</v>
      </c>
      <c r="EO119" s="745" t="s">
        <v>569</v>
      </c>
    </row>
    <row r="120" spans="2:145" x14ac:dyDescent="0.25">
      <c r="B120" s="758" t="s">
        <v>564</v>
      </c>
      <c r="C120" s="759" t="str">
        <v>-</v>
      </c>
      <c r="D120" s="743" t="s">
        <v>569</v>
      </c>
      <c r="E120" s="744" t="s">
        <v>569</v>
      </c>
      <c r="F120" s="744" t="s">
        <v>569</v>
      </c>
      <c r="G120" s="744" t="s">
        <v>569</v>
      </c>
      <c r="H120" s="744" t="s">
        <v>569</v>
      </c>
      <c r="I120" s="744" t="s">
        <v>569</v>
      </c>
      <c r="J120" s="744" t="s">
        <v>569</v>
      </c>
      <c r="K120" s="744" t="s">
        <v>569</v>
      </c>
      <c r="L120" s="744" t="s">
        <v>569</v>
      </c>
      <c r="M120" s="744" t="s">
        <v>569</v>
      </c>
      <c r="N120" s="744" t="s">
        <v>569</v>
      </c>
      <c r="O120" s="744" t="s">
        <v>569</v>
      </c>
      <c r="P120" s="744" t="s">
        <v>569</v>
      </c>
      <c r="Q120" s="744" t="s">
        <v>569</v>
      </c>
      <c r="R120" s="744" t="s">
        <v>569</v>
      </c>
      <c r="S120" s="744" t="s">
        <v>569</v>
      </c>
      <c r="T120" s="744" t="s">
        <v>569</v>
      </c>
      <c r="U120" s="744" t="s">
        <v>569</v>
      </c>
      <c r="V120" s="744" t="s">
        <v>569</v>
      </c>
      <c r="W120" s="744" t="s">
        <v>569</v>
      </c>
      <c r="X120" s="744" t="s">
        <v>569</v>
      </c>
      <c r="Y120" s="744" t="s">
        <v>569</v>
      </c>
      <c r="Z120" s="744" t="s">
        <v>569</v>
      </c>
      <c r="AA120" s="744" t="s">
        <v>569</v>
      </c>
      <c r="AB120" s="744" t="s">
        <v>569</v>
      </c>
      <c r="AC120" s="744" t="s">
        <v>569</v>
      </c>
      <c r="AD120" s="744" t="s">
        <v>569</v>
      </c>
      <c r="AE120" s="744" t="s">
        <v>569</v>
      </c>
      <c r="AF120" s="744" t="s">
        <v>569</v>
      </c>
      <c r="AG120" s="744" t="s">
        <v>569</v>
      </c>
      <c r="AH120" s="744" t="s">
        <v>569</v>
      </c>
      <c r="AI120" s="744" t="s">
        <v>569</v>
      </c>
      <c r="AJ120" s="744" t="s">
        <v>569</v>
      </c>
      <c r="AK120" s="744" t="s">
        <v>569</v>
      </c>
      <c r="AL120" s="744" t="s">
        <v>569</v>
      </c>
      <c r="AM120" s="744" t="s">
        <v>569</v>
      </c>
      <c r="AN120" s="744" t="s">
        <v>569</v>
      </c>
      <c r="AO120" s="744" t="s">
        <v>569</v>
      </c>
      <c r="AP120" s="744" t="s">
        <v>569</v>
      </c>
      <c r="AQ120" s="744" t="s">
        <v>569</v>
      </c>
      <c r="AR120" s="744" t="s">
        <v>569</v>
      </c>
      <c r="AS120" s="744" t="s">
        <v>569</v>
      </c>
      <c r="AT120" s="744" t="s">
        <v>569</v>
      </c>
      <c r="AU120" s="744" t="s">
        <v>569</v>
      </c>
      <c r="AV120" s="744" t="s">
        <v>569</v>
      </c>
      <c r="AW120" s="744" t="s">
        <v>569</v>
      </c>
      <c r="AX120" s="744" t="s">
        <v>569</v>
      </c>
      <c r="AY120" s="744" t="s">
        <v>569</v>
      </c>
      <c r="AZ120" s="744" t="s">
        <v>569</v>
      </c>
      <c r="BA120" s="744" t="s">
        <v>569</v>
      </c>
      <c r="BB120" s="744" t="s">
        <v>569</v>
      </c>
      <c r="BC120" s="744" t="s">
        <v>569</v>
      </c>
      <c r="BD120" s="744" t="s">
        <v>569</v>
      </c>
      <c r="BE120" s="744" t="s">
        <v>569</v>
      </c>
      <c r="BF120" s="744" t="s">
        <v>569</v>
      </c>
      <c r="BG120" s="744" t="s">
        <v>569</v>
      </c>
      <c r="BH120" s="744" t="s">
        <v>569</v>
      </c>
      <c r="BI120" s="744" t="s">
        <v>569</v>
      </c>
      <c r="BJ120" s="744" t="s">
        <v>569</v>
      </c>
      <c r="BK120" s="744" t="s">
        <v>569</v>
      </c>
      <c r="BL120" s="744" t="s">
        <v>569</v>
      </c>
      <c r="BM120" s="744" t="s">
        <v>569</v>
      </c>
      <c r="BN120" s="744" t="s">
        <v>569</v>
      </c>
      <c r="BO120" s="744" t="s">
        <v>569</v>
      </c>
      <c r="BP120" s="744" t="s">
        <v>569</v>
      </c>
      <c r="BQ120" s="744" t="s">
        <v>569</v>
      </c>
      <c r="BR120" s="744" t="s">
        <v>569</v>
      </c>
      <c r="BS120" s="744" t="s">
        <v>569</v>
      </c>
      <c r="BT120" s="744" t="s">
        <v>569</v>
      </c>
      <c r="BU120" s="744" t="s">
        <v>569</v>
      </c>
      <c r="BV120" s="744" t="s">
        <v>569</v>
      </c>
      <c r="BW120" s="744" t="s">
        <v>569</v>
      </c>
      <c r="BX120" s="744" t="s">
        <v>569</v>
      </c>
      <c r="BY120" s="744" t="s">
        <v>569</v>
      </c>
      <c r="BZ120" s="744" t="s">
        <v>569</v>
      </c>
      <c r="CA120" s="744" t="s">
        <v>569</v>
      </c>
      <c r="CB120" s="744" t="s">
        <v>569</v>
      </c>
      <c r="CC120" s="744" t="s">
        <v>569</v>
      </c>
      <c r="CD120" s="744" t="s">
        <v>569</v>
      </c>
      <c r="CE120" s="744" t="s">
        <v>569</v>
      </c>
      <c r="CF120" s="744" t="s">
        <v>569</v>
      </c>
      <c r="CG120" s="744" t="s">
        <v>569</v>
      </c>
      <c r="CH120" s="744" t="s">
        <v>569</v>
      </c>
      <c r="CI120" s="744" t="s">
        <v>569</v>
      </c>
      <c r="CJ120" s="744" t="s">
        <v>569</v>
      </c>
      <c r="CK120" s="744" t="s">
        <v>569</v>
      </c>
      <c r="CL120" s="744" t="s">
        <v>569</v>
      </c>
      <c r="CM120" s="744" t="s">
        <v>569</v>
      </c>
      <c r="CN120" s="744" t="s">
        <v>569</v>
      </c>
      <c r="CO120" s="744" t="s">
        <v>569</v>
      </c>
      <c r="CP120" s="744" t="s">
        <v>569</v>
      </c>
      <c r="CQ120" s="744" t="s">
        <v>569</v>
      </c>
      <c r="CR120" s="744" t="s">
        <v>569</v>
      </c>
      <c r="CS120" s="744" t="s">
        <v>569</v>
      </c>
      <c r="CT120" s="744" t="s">
        <v>569</v>
      </c>
      <c r="CU120" s="744" t="s">
        <v>569</v>
      </c>
      <c r="CV120" s="744" t="s">
        <v>569</v>
      </c>
      <c r="CW120" s="744" t="s">
        <v>569</v>
      </c>
      <c r="CX120" s="744" t="s">
        <v>569</v>
      </c>
      <c r="CY120" s="744" t="s">
        <v>569</v>
      </c>
      <c r="CZ120" s="744" t="s">
        <v>569</v>
      </c>
      <c r="DA120" s="744" t="s">
        <v>569</v>
      </c>
      <c r="DB120" s="744" t="s">
        <v>569</v>
      </c>
      <c r="DC120" s="744" t="s">
        <v>569</v>
      </c>
      <c r="DD120" s="744" t="s">
        <v>569</v>
      </c>
      <c r="DE120" s="744" t="s">
        <v>569</v>
      </c>
      <c r="DF120" s="744" t="s">
        <v>569</v>
      </c>
      <c r="DG120" s="744" t="s">
        <v>569</v>
      </c>
      <c r="DH120" s="744" t="s">
        <v>569</v>
      </c>
      <c r="DI120" s="744" t="s">
        <v>569</v>
      </c>
      <c r="DJ120" s="744" t="s">
        <v>569</v>
      </c>
      <c r="DK120" s="744" t="s">
        <v>569</v>
      </c>
      <c r="DL120" s="744" t="s">
        <v>569</v>
      </c>
      <c r="DM120" s="744" t="s">
        <v>569</v>
      </c>
      <c r="DN120" s="744" t="s">
        <v>569</v>
      </c>
      <c r="DO120" s="744" t="s">
        <v>569</v>
      </c>
      <c r="DP120" s="744" t="s">
        <v>569</v>
      </c>
      <c r="DQ120" s="744" t="s">
        <v>569</v>
      </c>
      <c r="DR120" s="744" t="s">
        <v>569</v>
      </c>
      <c r="DS120" s="744" t="s">
        <v>569</v>
      </c>
      <c r="DT120" s="745" t="s">
        <v>569</v>
      </c>
      <c r="DU120" s="744" t="s">
        <v>569</v>
      </c>
      <c r="DV120" s="744" t="s">
        <v>569</v>
      </c>
      <c r="DW120" s="744" t="s">
        <v>569</v>
      </c>
      <c r="DX120" s="744" t="s">
        <v>569</v>
      </c>
      <c r="DY120" s="744" t="s">
        <v>569</v>
      </c>
      <c r="DZ120" s="744" t="s">
        <v>569</v>
      </c>
      <c r="EA120" s="744" t="s">
        <v>569</v>
      </c>
      <c r="EB120" s="744" t="s">
        <v>569</v>
      </c>
      <c r="EC120" s="743" t="s">
        <v>569</v>
      </c>
      <c r="ED120" s="745" t="s">
        <v>569</v>
      </c>
      <c r="EE120" s="744" t="s">
        <v>569</v>
      </c>
      <c r="EF120" s="744" t="s">
        <v>569</v>
      </c>
      <c r="EG120" s="744" t="s">
        <v>569</v>
      </c>
      <c r="EH120" s="745" t="s">
        <v>569</v>
      </c>
      <c r="EI120" s="745" t="s">
        <v>569</v>
      </c>
      <c r="EJ120" s="744" t="s">
        <v>569</v>
      </c>
      <c r="EK120" s="744" t="s">
        <v>569</v>
      </c>
      <c r="EL120" s="744" t="s">
        <v>569</v>
      </c>
      <c r="EM120" s="744" t="s">
        <v>569</v>
      </c>
      <c r="EN120" s="745" t="s">
        <v>569</v>
      </c>
      <c r="EO120" s="745" t="s">
        <v>569</v>
      </c>
    </row>
    <row r="121" spans="2:145" x14ac:dyDescent="0.25">
      <c r="B121" s="758" t="s">
        <v>565</v>
      </c>
      <c r="C121" s="759" t="str">
        <v>-</v>
      </c>
      <c r="D121" s="743" t="s">
        <v>569</v>
      </c>
      <c r="E121" s="744" t="s">
        <v>569</v>
      </c>
      <c r="F121" s="744" t="s">
        <v>569</v>
      </c>
      <c r="G121" s="744" t="s">
        <v>569</v>
      </c>
      <c r="H121" s="744" t="s">
        <v>569</v>
      </c>
      <c r="I121" s="744" t="s">
        <v>569</v>
      </c>
      <c r="J121" s="744" t="s">
        <v>569</v>
      </c>
      <c r="K121" s="744" t="s">
        <v>569</v>
      </c>
      <c r="L121" s="744" t="s">
        <v>569</v>
      </c>
      <c r="M121" s="744" t="s">
        <v>569</v>
      </c>
      <c r="N121" s="744" t="s">
        <v>569</v>
      </c>
      <c r="O121" s="744" t="s">
        <v>569</v>
      </c>
      <c r="P121" s="744" t="s">
        <v>569</v>
      </c>
      <c r="Q121" s="744" t="s">
        <v>569</v>
      </c>
      <c r="R121" s="744" t="s">
        <v>569</v>
      </c>
      <c r="S121" s="744" t="s">
        <v>569</v>
      </c>
      <c r="T121" s="744" t="s">
        <v>569</v>
      </c>
      <c r="U121" s="744" t="s">
        <v>569</v>
      </c>
      <c r="V121" s="744" t="s">
        <v>569</v>
      </c>
      <c r="W121" s="744" t="s">
        <v>569</v>
      </c>
      <c r="X121" s="744" t="s">
        <v>569</v>
      </c>
      <c r="Y121" s="744" t="s">
        <v>569</v>
      </c>
      <c r="Z121" s="744" t="s">
        <v>569</v>
      </c>
      <c r="AA121" s="744" t="s">
        <v>569</v>
      </c>
      <c r="AB121" s="744" t="s">
        <v>569</v>
      </c>
      <c r="AC121" s="744" t="s">
        <v>569</v>
      </c>
      <c r="AD121" s="744" t="s">
        <v>569</v>
      </c>
      <c r="AE121" s="744" t="s">
        <v>569</v>
      </c>
      <c r="AF121" s="744" t="s">
        <v>569</v>
      </c>
      <c r="AG121" s="744" t="s">
        <v>569</v>
      </c>
      <c r="AH121" s="744" t="s">
        <v>569</v>
      </c>
      <c r="AI121" s="744" t="s">
        <v>569</v>
      </c>
      <c r="AJ121" s="744" t="s">
        <v>569</v>
      </c>
      <c r="AK121" s="744" t="s">
        <v>569</v>
      </c>
      <c r="AL121" s="744" t="s">
        <v>569</v>
      </c>
      <c r="AM121" s="744" t="s">
        <v>569</v>
      </c>
      <c r="AN121" s="744" t="s">
        <v>569</v>
      </c>
      <c r="AO121" s="744" t="s">
        <v>569</v>
      </c>
      <c r="AP121" s="744" t="s">
        <v>569</v>
      </c>
      <c r="AQ121" s="744" t="s">
        <v>569</v>
      </c>
      <c r="AR121" s="744" t="s">
        <v>569</v>
      </c>
      <c r="AS121" s="744" t="s">
        <v>569</v>
      </c>
      <c r="AT121" s="744" t="s">
        <v>569</v>
      </c>
      <c r="AU121" s="744" t="s">
        <v>569</v>
      </c>
      <c r="AV121" s="744" t="s">
        <v>569</v>
      </c>
      <c r="AW121" s="744" t="s">
        <v>569</v>
      </c>
      <c r="AX121" s="744" t="s">
        <v>569</v>
      </c>
      <c r="AY121" s="744" t="s">
        <v>569</v>
      </c>
      <c r="AZ121" s="744" t="s">
        <v>569</v>
      </c>
      <c r="BA121" s="744" t="s">
        <v>569</v>
      </c>
      <c r="BB121" s="744" t="s">
        <v>569</v>
      </c>
      <c r="BC121" s="744" t="s">
        <v>569</v>
      </c>
      <c r="BD121" s="744" t="s">
        <v>569</v>
      </c>
      <c r="BE121" s="744" t="s">
        <v>569</v>
      </c>
      <c r="BF121" s="744" t="s">
        <v>569</v>
      </c>
      <c r="BG121" s="744" t="s">
        <v>569</v>
      </c>
      <c r="BH121" s="744" t="s">
        <v>569</v>
      </c>
      <c r="BI121" s="744" t="s">
        <v>569</v>
      </c>
      <c r="BJ121" s="744" t="s">
        <v>569</v>
      </c>
      <c r="BK121" s="744" t="s">
        <v>569</v>
      </c>
      <c r="BL121" s="744" t="s">
        <v>569</v>
      </c>
      <c r="BM121" s="744" t="s">
        <v>569</v>
      </c>
      <c r="BN121" s="744" t="s">
        <v>569</v>
      </c>
      <c r="BO121" s="744" t="s">
        <v>569</v>
      </c>
      <c r="BP121" s="744" t="s">
        <v>569</v>
      </c>
      <c r="BQ121" s="744" t="s">
        <v>569</v>
      </c>
      <c r="BR121" s="744" t="s">
        <v>569</v>
      </c>
      <c r="BS121" s="744" t="s">
        <v>569</v>
      </c>
      <c r="BT121" s="744" t="s">
        <v>569</v>
      </c>
      <c r="BU121" s="744" t="s">
        <v>569</v>
      </c>
      <c r="BV121" s="744" t="s">
        <v>569</v>
      </c>
      <c r="BW121" s="744" t="s">
        <v>569</v>
      </c>
      <c r="BX121" s="744" t="s">
        <v>569</v>
      </c>
      <c r="BY121" s="744" t="s">
        <v>569</v>
      </c>
      <c r="BZ121" s="744" t="s">
        <v>569</v>
      </c>
      <c r="CA121" s="744" t="s">
        <v>569</v>
      </c>
      <c r="CB121" s="744" t="s">
        <v>569</v>
      </c>
      <c r="CC121" s="744" t="s">
        <v>569</v>
      </c>
      <c r="CD121" s="744" t="s">
        <v>569</v>
      </c>
      <c r="CE121" s="744" t="s">
        <v>569</v>
      </c>
      <c r="CF121" s="744" t="s">
        <v>569</v>
      </c>
      <c r="CG121" s="744" t="s">
        <v>569</v>
      </c>
      <c r="CH121" s="744" t="s">
        <v>569</v>
      </c>
      <c r="CI121" s="744" t="s">
        <v>569</v>
      </c>
      <c r="CJ121" s="744" t="s">
        <v>569</v>
      </c>
      <c r="CK121" s="744" t="s">
        <v>569</v>
      </c>
      <c r="CL121" s="744" t="s">
        <v>569</v>
      </c>
      <c r="CM121" s="744" t="s">
        <v>569</v>
      </c>
      <c r="CN121" s="744" t="s">
        <v>569</v>
      </c>
      <c r="CO121" s="744" t="s">
        <v>569</v>
      </c>
      <c r="CP121" s="744" t="s">
        <v>569</v>
      </c>
      <c r="CQ121" s="744" t="s">
        <v>569</v>
      </c>
      <c r="CR121" s="744" t="s">
        <v>569</v>
      </c>
      <c r="CS121" s="744" t="s">
        <v>569</v>
      </c>
      <c r="CT121" s="744" t="s">
        <v>569</v>
      </c>
      <c r="CU121" s="744" t="s">
        <v>569</v>
      </c>
      <c r="CV121" s="744" t="s">
        <v>569</v>
      </c>
      <c r="CW121" s="744" t="s">
        <v>569</v>
      </c>
      <c r="CX121" s="744" t="s">
        <v>569</v>
      </c>
      <c r="CY121" s="744" t="s">
        <v>569</v>
      </c>
      <c r="CZ121" s="744" t="s">
        <v>569</v>
      </c>
      <c r="DA121" s="744" t="s">
        <v>569</v>
      </c>
      <c r="DB121" s="744" t="s">
        <v>569</v>
      </c>
      <c r="DC121" s="744" t="s">
        <v>569</v>
      </c>
      <c r="DD121" s="744" t="s">
        <v>569</v>
      </c>
      <c r="DE121" s="744" t="s">
        <v>569</v>
      </c>
      <c r="DF121" s="744" t="s">
        <v>569</v>
      </c>
      <c r="DG121" s="744" t="s">
        <v>569</v>
      </c>
      <c r="DH121" s="744" t="s">
        <v>569</v>
      </c>
      <c r="DI121" s="744" t="s">
        <v>569</v>
      </c>
      <c r="DJ121" s="744" t="s">
        <v>569</v>
      </c>
      <c r="DK121" s="744" t="s">
        <v>569</v>
      </c>
      <c r="DL121" s="744" t="s">
        <v>569</v>
      </c>
      <c r="DM121" s="744" t="s">
        <v>569</v>
      </c>
      <c r="DN121" s="744" t="s">
        <v>569</v>
      </c>
      <c r="DO121" s="744" t="s">
        <v>569</v>
      </c>
      <c r="DP121" s="744" t="s">
        <v>569</v>
      </c>
      <c r="DQ121" s="744" t="s">
        <v>569</v>
      </c>
      <c r="DR121" s="744" t="s">
        <v>569</v>
      </c>
      <c r="DS121" s="744" t="s">
        <v>569</v>
      </c>
      <c r="DT121" s="745" t="s">
        <v>569</v>
      </c>
      <c r="DU121" s="744" t="s">
        <v>569</v>
      </c>
      <c r="DV121" s="744" t="s">
        <v>569</v>
      </c>
      <c r="DW121" s="744" t="s">
        <v>569</v>
      </c>
      <c r="DX121" s="744" t="s">
        <v>569</v>
      </c>
      <c r="DY121" s="744" t="s">
        <v>569</v>
      </c>
      <c r="DZ121" s="744" t="s">
        <v>569</v>
      </c>
      <c r="EA121" s="744" t="s">
        <v>569</v>
      </c>
      <c r="EB121" s="744" t="s">
        <v>569</v>
      </c>
      <c r="EC121" s="743" t="s">
        <v>569</v>
      </c>
      <c r="ED121" s="745" t="s">
        <v>569</v>
      </c>
      <c r="EE121" s="744" t="s">
        <v>569</v>
      </c>
      <c r="EF121" s="744" t="s">
        <v>569</v>
      </c>
      <c r="EG121" s="744" t="s">
        <v>569</v>
      </c>
      <c r="EH121" s="745" t="s">
        <v>569</v>
      </c>
      <c r="EI121" s="745" t="s">
        <v>569</v>
      </c>
      <c r="EJ121" s="744" t="s">
        <v>569</v>
      </c>
      <c r="EK121" s="744" t="s">
        <v>569</v>
      </c>
      <c r="EL121" s="744" t="s">
        <v>569</v>
      </c>
      <c r="EM121" s="744" t="s">
        <v>569</v>
      </c>
      <c r="EN121" s="745" t="s">
        <v>569</v>
      </c>
      <c r="EO121" s="745" t="s">
        <v>569</v>
      </c>
    </row>
    <row r="122" spans="2:145" x14ac:dyDescent="0.25">
      <c r="B122" s="758" t="s">
        <v>566</v>
      </c>
      <c r="C122" s="759" t="str">
        <v>-</v>
      </c>
      <c r="D122" s="743" t="s">
        <v>569</v>
      </c>
      <c r="E122" s="744" t="s">
        <v>569</v>
      </c>
      <c r="F122" s="744" t="s">
        <v>569</v>
      </c>
      <c r="G122" s="744" t="s">
        <v>569</v>
      </c>
      <c r="H122" s="744" t="s">
        <v>569</v>
      </c>
      <c r="I122" s="744" t="s">
        <v>569</v>
      </c>
      <c r="J122" s="744" t="s">
        <v>569</v>
      </c>
      <c r="K122" s="744" t="s">
        <v>569</v>
      </c>
      <c r="L122" s="744" t="s">
        <v>569</v>
      </c>
      <c r="M122" s="744" t="s">
        <v>569</v>
      </c>
      <c r="N122" s="744" t="s">
        <v>569</v>
      </c>
      <c r="O122" s="744" t="s">
        <v>569</v>
      </c>
      <c r="P122" s="744" t="s">
        <v>569</v>
      </c>
      <c r="Q122" s="744" t="s">
        <v>569</v>
      </c>
      <c r="R122" s="744" t="s">
        <v>569</v>
      </c>
      <c r="S122" s="744" t="s">
        <v>569</v>
      </c>
      <c r="T122" s="744" t="s">
        <v>569</v>
      </c>
      <c r="U122" s="744" t="s">
        <v>569</v>
      </c>
      <c r="V122" s="744" t="s">
        <v>569</v>
      </c>
      <c r="W122" s="744" t="s">
        <v>569</v>
      </c>
      <c r="X122" s="744" t="s">
        <v>569</v>
      </c>
      <c r="Y122" s="744" t="s">
        <v>569</v>
      </c>
      <c r="Z122" s="744" t="s">
        <v>569</v>
      </c>
      <c r="AA122" s="744" t="s">
        <v>569</v>
      </c>
      <c r="AB122" s="744" t="s">
        <v>569</v>
      </c>
      <c r="AC122" s="744" t="s">
        <v>569</v>
      </c>
      <c r="AD122" s="744" t="s">
        <v>569</v>
      </c>
      <c r="AE122" s="744" t="s">
        <v>569</v>
      </c>
      <c r="AF122" s="744" t="s">
        <v>569</v>
      </c>
      <c r="AG122" s="744" t="s">
        <v>569</v>
      </c>
      <c r="AH122" s="744" t="s">
        <v>569</v>
      </c>
      <c r="AI122" s="744" t="s">
        <v>569</v>
      </c>
      <c r="AJ122" s="744" t="s">
        <v>569</v>
      </c>
      <c r="AK122" s="744" t="s">
        <v>569</v>
      </c>
      <c r="AL122" s="744" t="s">
        <v>569</v>
      </c>
      <c r="AM122" s="744" t="s">
        <v>569</v>
      </c>
      <c r="AN122" s="744" t="s">
        <v>569</v>
      </c>
      <c r="AO122" s="744" t="s">
        <v>569</v>
      </c>
      <c r="AP122" s="744" t="s">
        <v>569</v>
      </c>
      <c r="AQ122" s="744" t="s">
        <v>569</v>
      </c>
      <c r="AR122" s="744" t="s">
        <v>569</v>
      </c>
      <c r="AS122" s="744" t="s">
        <v>569</v>
      </c>
      <c r="AT122" s="744" t="s">
        <v>569</v>
      </c>
      <c r="AU122" s="744" t="s">
        <v>569</v>
      </c>
      <c r="AV122" s="744" t="s">
        <v>569</v>
      </c>
      <c r="AW122" s="744" t="s">
        <v>569</v>
      </c>
      <c r="AX122" s="744" t="s">
        <v>569</v>
      </c>
      <c r="AY122" s="744" t="s">
        <v>569</v>
      </c>
      <c r="AZ122" s="744" t="s">
        <v>569</v>
      </c>
      <c r="BA122" s="744" t="s">
        <v>569</v>
      </c>
      <c r="BB122" s="744" t="s">
        <v>569</v>
      </c>
      <c r="BC122" s="744" t="s">
        <v>569</v>
      </c>
      <c r="BD122" s="744" t="s">
        <v>569</v>
      </c>
      <c r="BE122" s="744" t="s">
        <v>569</v>
      </c>
      <c r="BF122" s="744" t="s">
        <v>569</v>
      </c>
      <c r="BG122" s="744" t="s">
        <v>569</v>
      </c>
      <c r="BH122" s="744" t="s">
        <v>569</v>
      </c>
      <c r="BI122" s="744" t="s">
        <v>569</v>
      </c>
      <c r="BJ122" s="744" t="s">
        <v>569</v>
      </c>
      <c r="BK122" s="744" t="s">
        <v>569</v>
      </c>
      <c r="BL122" s="744" t="s">
        <v>569</v>
      </c>
      <c r="BM122" s="744" t="s">
        <v>569</v>
      </c>
      <c r="BN122" s="744" t="s">
        <v>569</v>
      </c>
      <c r="BO122" s="744" t="s">
        <v>569</v>
      </c>
      <c r="BP122" s="744" t="s">
        <v>569</v>
      </c>
      <c r="BQ122" s="744" t="s">
        <v>569</v>
      </c>
      <c r="BR122" s="744" t="s">
        <v>569</v>
      </c>
      <c r="BS122" s="744" t="s">
        <v>569</v>
      </c>
      <c r="BT122" s="744" t="s">
        <v>569</v>
      </c>
      <c r="BU122" s="744" t="s">
        <v>569</v>
      </c>
      <c r="BV122" s="744" t="s">
        <v>569</v>
      </c>
      <c r="BW122" s="744" t="s">
        <v>569</v>
      </c>
      <c r="BX122" s="744" t="s">
        <v>569</v>
      </c>
      <c r="BY122" s="744" t="s">
        <v>569</v>
      </c>
      <c r="BZ122" s="744" t="s">
        <v>569</v>
      </c>
      <c r="CA122" s="744" t="s">
        <v>569</v>
      </c>
      <c r="CB122" s="744" t="s">
        <v>569</v>
      </c>
      <c r="CC122" s="744" t="s">
        <v>569</v>
      </c>
      <c r="CD122" s="744" t="s">
        <v>569</v>
      </c>
      <c r="CE122" s="744" t="s">
        <v>569</v>
      </c>
      <c r="CF122" s="744" t="s">
        <v>569</v>
      </c>
      <c r="CG122" s="744" t="s">
        <v>569</v>
      </c>
      <c r="CH122" s="744" t="s">
        <v>569</v>
      </c>
      <c r="CI122" s="744" t="s">
        <v>569</v>
      </c>
      <c r="CJ122" s="744" t="s">
        <v>569</v>
      </c>
      <c r="CK122" s="744" t="s">
        <v>569</v>
      </c>
      <c r="CL122" s="744" t="s">
        <v>569</v>
      </c>
      <c r="CM122" s="744" t="s">
        <v>569</v>
      </c>
      <c r="CN122" s="744" t="s">
        <v>569</v>
      </c>
      <c r="CO122" s="744" t="s">
        <v>569</v>
      </c>
      <c r="CP122" s="744" t="s">
        <v>569</v>
      </c>
      <c r="CQ122" s="744" t="s">
        <v>569</v>
      </c>
      <c r="CR122" s="744" t="s">
        <v>569</v>
      </c>
      <c r="CS122" s="744" t="s">
        <v>569</v>
      </c>
      <c r="CT122" s="744" t="s">
        <v>569</v>
      </c>
      <c r="CU122" s="744" t="s">
        <v>569</v>
      </c>
      <c r="CV122" s="744" t="s">
        <v>569</v>
      </c>
      <c r="CW122" s="744" t="s">
        <v>569</v>
      </c>
      <c r="CX122" s="744" t="s">
        <v>569</v>
      </c>
      <c r="CY122" s="744" t="s">
        <v>569</v>
      </c>
      <c r="CZ122" s="744" t="s">
        <v>569</v>
      </c>
      <c r="DA122" s="744" t="s">
        <v>569</v>
      </c>
      <c r="DB122" s="744" t="s">
        <v>569</v>
      </c>
      <c r="DC122" s="744" t="s">
        <v>569</v>
      </c>
      <c r="DD122" s="744" t="s">
        <v>569</v>
      </c>
      <c r="DE122" s="744" t="s">
        <v>569</v>
      </c>
      <c r="DF122" s="744" t="s">
        <v>569</v>
      </c>
      <c r="DG122" s="744" t="s">
        <v>569</v>
      </c>
      <c r="DH122" s="744" t="s">
        <v>569</v>
      </c>
      <c r="DI122" s="744" t="s">
        <v>569</v>
      </c>
      <c r="DJ122" s="744" t="s">
        <v>569</v>
      </c>
      <c r="DK122" s="744" t="s">
        <v>569</v>
      </c>
      <c r="DL122" s="744" t="s">
        <v>569</v>
      </c>
      <c r="DM122" s="744" t="s">
        <v>569</v>
      </c>
      <c r="DN122" s="744" t="s">
        <v>569</v>
      </c>
      <c r="DO122" s="744" t="s">
        <v>569</v>
      </c>
      <c r="DP122" s="744" t="s">
        <v>569</v>
      </c>
      <c r="DQ122" s="744" t="s">
        <v>569</v>
      </c>
      <c r="DR122" s="744" t="s">
        <v>569</v>
      </c>
      <c r="DS122" s="744" t="s">
        <v>569</v>
      </c>
      <c r="DT122" s="745" t="s">
        <v>569</v>
      </c>
      <c r="DU122" s="744" t="s">
        <v>569</v>
      </c>
      <c r="DV122" s="744" t="s">
        <v>569</v>
      </c>
      <c r="DW122" s="744" t="s">
        <v>569</v>
      </c>
      <c r="DX122" s="744" t="s">
        <v>569</v>
      </c>
      <c r="DY122" s="744" t="s">
        <v>569</v>
      </c>
      <c r="DZ122" s="744" t="s">
        <v>569</v>
      </c>
      <c r="EA122" s="744" t="s">
        <v>569</v>
      </c>
      <c r="EB122" s="744" t="s">
        <v>569</v>
      </c>
      <c r="EC122" s="743" t="s">
        <v>569</v>
      </c>
      <c r="ED122" s="745" t="s">
        <v>569</v>
      </c>
      <c r="EE122" s="744" t="s">
        <v>569</v>
      </c>
      <c r="EF122" s="744" t="s">
        <v>569</v>
      </c>
      <c r="EG122" s="744" t="s">
        <v>569</v>
      </c>
      <c r="EH122" s="745" t="s">
        <v>569</v>
      </c>
      <c r="EI122" s="745" t="s">
        <v>569</v>
      </c>
      <c r="EJ122" s="744" t="s">
        <v>569</v>
      </c>
      <c r="EK122" s="744" t="s">
        <v>569</v>
      </c>
      <c r="EL122" s="744" t="s">
        <v>569</v>
      </c>
      <c r="EM122" s="744" t="s">
        <v>569</v>
      </c>
      <c r="EN122" s="745" t="s">
        <v>569</v>
      </c>
      <c r="EO122" s="745" t="s">
        <v>569</v>
      </c>
    </row>
    <row r="123" spans="2:145" x14ac:dyDescent="0.25">
      <c r="B123" s="758" t="s">
        <v>567</v>
      </c>
      <c r="C123" s="759" t="str">
        <v>-</v>
      </c>
      <c r="D123" s="743" t="s">
        <v>569</v>
      </c>
      <c r="E123" s="744" t="s">
        <v>569</v>
      </c>
      <c r="F123" s="744" t="s">
        <v>569</v>
      </c>
      <c r="G123" s="744" t="s">
        <v>569</v>
      </c>
      <c r="H123" s="744" t="s">
        <v>569</v>
      </c>
      <c r="I123" s="744" t="s">
        <v>569</v>
      </c>
      <c r="J123" s="744" t="s">
        <v>569</v>
      </c>
      <c r="K123" s="744" t="s">
        <v>569</v>
      </c>
      <c r="L123" s="744" t="s">
        <v>569</v>
      </c>
      <c r="M123" s="744" t="s">
        <v>569</v>
      </c>
      <c r="N123" s="744" t="s">
        <v>569</v>
      </c>
      <c r="O123" s="744" t="s">
        <v>569</v>
      </c>
      <c r="P123" s="744" t="s">
        <v>569</v>
      </c>
      <c r="Q123" s="744" t="s">
        <v>569</v>
      </c>
      <c r="R123" s="744" t="s">
        <v>569</v>
      </c>
      <c r="S123" s="744" t="s">
        <v>569</v>
      </c>
      <c r="T123" s="744" t="s">
        <v>569</v>
      </c>
      <c r="U123" s="744" t="s">
        <v>569</v>
      </c>
      <c r="V123" s="744" t="s">
        <v>569</v>
      </c>
      <c r="W123" s="744" t="s">
        <v>569</v>
      </c>
      <c r="X123" s="744" t="s">
        <v>569</v>
      </c>
      <c r="Y123" s="744" t="s">
        <v>569</v>
      </c>
      <c r="Z123" s="744" t="s">
        <v>569</v>
      </c>
      <c r="AA123" s="744" t="s">
        <v>569</v>
      </c>
      <c r="AB123" s="744" t="s">
        <v>569</v>
      </c>
      <c r="AC123" s="744" t="s">
        <v>569</v>
      </c>
      <c r="AD123" s="744" t="s">
        <v>569</v>
      </c>
      <c r="AE123" s="744" t="s">
        <v>569</v>
      </c>
      <c r="AF123" s="744" t="s">
        <v>569</v>
      </c>
      <c r="AG123" s="744" t="s">
        <v>569</v>
      </c>
      <c r="AH123" s="744" t="s">
        <v>569</v>
      </c>
      <c r="AI123" s="744" t="s">
        <v>569</v>
      </c>
      <c r="AJ123" s="744" t="s">
        <v>569</v>
      </c>
      <c r="AK123" s="744" t="s">
        <v>569</v>
      </c>
      <c r="AL123" s="744" t="s">
        <v>569</v>
      </c>
      <c r="AM123" s="744" t="s">
        <v>569</v>
      </c>
      <c r="AN123" s="744" t="s">
        <v>569</v>
      </c>
      <c r="AO123" s="744" t="s">
        <v>569</v>
      </c>
      <c r="AP123" s="744" t="s">
        <v>569</v>
      </c>
      <c r="AQ123" s="744" t="s">
        <v>569</v>
      </c>
      <c r="AR123" s="744" t="s">
        <v>569</v>
      </c>
      <c r="AS123" s="744" t="s">
        <v>569</v>
      </c>
      <c r="AT123" s="744" t="s">
        <v>569</v>
      </c>
      <c r="AU123" s="744" t="s">
        <v>569</v>
      </c>
      <c r="AV123" s="744" t="s">
        <v>569</v>
      </c>
      <c r="AW123" s="744" t="s">
        <v>569</v>
      </c>
      <c r="AX123" s="744" t="s">
        <v>569</v>
      </c>
      <c r="AY123" s="744" t="s">
        <v>569</v>
      </c>
      <c r="AZ123" s="744" t="s">
        <v>569</v>
      </c>
      <c r="BA123" s="744" t="s">
        <v>569</v>
      </c>
      <c r="BB123" s="744" t="s">
        <v>569</v>
      </c>
      <c r="BC123" s="744" t="s">
        <v>569</v>
      </c>
      <c r="BD123" s="744" t="s">
        <v>569</v>
      </c>
      <c r="BE123" s="744" t="s">
        <v>569</v>
      </c>
      <c r="BF123" s="744" t="s">
        <v>569</v>
      </c>
      <c r="BG123" s="744" t="s">
        <v>569</v>
      </c>
      <c r="BH123" s="744" t="s">
        <v>569</v>
      </c>
      <c r="BI123" s="744" t="s">
        <v>569</v>
      </c>
      <c r="BJ123" s="744" t="s">
        <v>569</v>
      </c>
      <c r="BK123" s="744" t="s">
        <v>569</v>
      </c>
      <c r="BL123" s="744" t="s">
        <v>569</v>
      </c>
      <c r="BM123" s="744" t="s">
        <v>569</v>
      </c>
      <c r="BN123" s="744" t="s">
        <v>569</v>
      </c>
      <c r="BO123" s="744" t="s">
        <v>569</v>
      </c>
      <c r="BP123" s="744" t="s">
        <v>569</v>
      </c>
      <c r="BQ123" s="744" t="s">
        <v>569</v>
      </c>
      <c r="BR123" s="744" t="s">
        <v>569</v>
      </c>
      <c r="BS123" s="744" t="s">
        <v>569</v>
      </c>
      <c r="BT123" s="744" t="s">
        <v>569</v>
      </c>
      <c r="BU123" s="744" t="s">
        <v>569</v>
      </c>
      <c r="BV123" s="744" t="s">
        <v>569</v>
      </c>
      <c r="BW123" s="744" t="s">
        <v>569</v>
      </c>
      <c r="BX123" s="744" t="s">
        <v>569</v>
      </c>
      <c r="BY123" s="744" t="s">
        <v>569</v>
      </c>
      <c r="BZ123" s="744" t="s">
        <v>569</v>
      </c>
      <c r="CA123" s="744" t="s">
        <v>569</v>
      </c>
      <c r="CB123" s="744" t="s">
        <v>569</v>
      </c>
      <c r="CC123" s="744" t="s">
        <v>569</v>
      </c>
      <c r="CD123" s="744" t="s">
        <v>569</v>
      </c>
      <c r="CE123" s="744" t="s">
        <v>569</v>
      </c>
      <c r="CF123" s="744" t="s">
        <v>569</v>
      </c>
      <c r="CG123" s="744" t="s">
        <v>569</v>
      </c>
      <c r="CH123" s="744" t="s">
        <v>569</v>
      </c>
      <c r="CI123" s="744" t="s">
        <v>569</v>
      </c>
      <c r="CJ123" s="744" t="s">
        <v>569</v>
      </c>
      <c r="CK123" s="744" t="s">
        <v>569</v>
      </c>
      <c r="CL123" s="744" t="s">
        <v>569</v>
      </c>
      <c r="CM123" s="744" t="s">
        <v>569</v>
      </c>
      <c r="CN123" s="744" t="s">
        <v>569</v>
      </c>
      <c r="CO123" s="744" t="s">
        <v>569</v>
      </c>
      <c r="CP123" s="744" t="s">
        <v>569</v>
      </c>
      <c r="CQ123" s="744" t="s">
        <v>569</v>
      </c>
      <c r="CR123" s="744" t="s">
        <v>569</v>
      </c>
      <c r="CS123" s="744" t="s">
        <v>569</v>
      </c>
      <c r="CT123" s="744" t="s">
        <v>569</v>
      </c>
      <c r="CU123" s="744" t="s">
        <v>569</v>
      </c>
      <c r="CV123" s="744" t="s">
        <v>569</v>
      </c>
      <c r="CW123" s="744" t="s">
        <v>569</v>
      </c>
      <c r="CX123" s="744" t="s">
        <v>569</v>
      </c>
      <c r="CY123" s="744" t="s">
        <v>569</v>
      </c>
      <c r="CZ123" s="744" t="s">
        <v>569</v>
      </c>
      <c r="DA123" s="744" t="s">
        <v>569</v>
      </c>
      <c r="DB123" s="744" t="s">
        <v>569</v>
      </c>
      <c r="DC123" s="744" t="s">
        <v>569</v>
      </c>
      <c r="DD123" s="744" t="s">
        <v>569</v>
      </c>
      <c r="DE123" s="744" t="s">
        <v>569</v>
      </c>
      <c r="DF123" s="744" t="s">
        <v>569</v>
      </c>
      <c r="DG123" s="744" t="s">
        <v>569</v>
      </c>
      <c r="DH123" s="744" t="s">
        <v>569</v>
      </c>
      <c r="DI123" s="744" t="s">
        <v>569</v>
      </c>
      <c r="DJ123" s="744" t="s">
        <v>569</v>
      </c>
      <c r="DK123" s="744" t="s">
        <v>569</v>
      </c>
      <c r="DL123" s="744" t="s">
        <v>569</v>
      </c>
      <c r="DM123" s="744" t="s">
        <v>569</v>
      </c>
      <c r="DN123" s="744" t="s">
        <v>569</v>
      </c>
      <c r="DO123" s="744" t="s">
        <v>569</v>
      </c>
      <c r="DP123" s="744" t="s">
        <v>569</v>
      </c>
      <c r="DQ123" s="744" t="s">
        <v>569</v>
      </c>
      <c r="DR123" s="744" t="s">
        <v>569</v>
      </c>
      <c r="DS123" s="744" t="s">
        <v>569</v>
      </c>
      <c r="DT123" s="745" t="s">
        <v>569</v>
      </c>
      <c r="DU123" s="744" t="s">
        <v>569</v>
      </c>
      <c r="DV123" s="744" t="s">
        <v>569</v>
      </c>
      <c r="DW123" s="744" t="s">
        <v>569</v>
      </c>
      <c r="DX123" s="744" t="s">
        <v>569</v>
      </c>
      <c r="DY123" s="744" t="s">
        <v>569</v>
      </c>
      <c r="DZ123" s="744" t="s">
        <v>569</v>
      </c>
      <c r="EA123" s="744" t="s">
        <v>569</v>
      </c>
      <c r="EB123" s="744" t="s">
        <v>569</v>
      </c>
      <c r="EC123" s="743" t="s">
        <v>569</v>
      </c>
      <c r="ED123" s="745" t="s">
        <v>569</v>
      </c>
      <c r="EE123" s="744" t="s">
        <v>569</v>
      </c>
      <c r="EF123" s="744" t="s">
        <v>569</v>
      </c>
      <c r="EG123" s="744" t="s">
        <v>569</v>
      </c>
      <c r="EH123" s="745" t="s">
        <v>569</v>
      </c>
      <c r="EI123" s="745" t="s">
        <v>569</v>
      </c>
      <c r="EJ123" s="744" t="s">
        <v>569</v>
      </c>
      <c r="EK123" s="744" t="s">
        <v>569</v>
      </c>
      <c r="EL123" s="744" t="s">
        <v>569</v>
      </c>
      <c r="EM123" s="744" t="s">
        <v>569</v>
      </c>
      <c r="EN123" s="745" t="s">
        <v>569</v>
      </c>
      <c r="EO123" s="745" t="s">
        <v>569</v>
      </c>
    </row>
    <row r="124" spans="2:145" x14ac:dyDescent="0.25">
      <c r="B124" s="763"/>
      <c r="C124" s="764" t="s">
        <v>283</v>
      </c>
      <c r="D124" s="752">
        <v>243360</v>
      </c>
      <c r="E124" s="753">
        <v>76021</v>
      </c>
      <c r="F124" s="753">
        <v>366187</v>
      </c>
      <c r="G124" s="753">
        <v>32499</v>
      </c>
      <c r="H124" s="753">
        <v>35399</v>
      </c>
      <c r="I124" s="753">
        <v>130050</v>
      </c>
      <c r="J124" s="753">
        <v>24489</v>
      </c>
      <c r="K124" s="753">
        <v>18675</v>
      </c>
      <c r="L124" s="753">
        <v>398555</v>
      </c>
      <c r="M124" s="753">
        <v>439613</v>
      </c>
      <c r="N124" s="753">
        <v>122264</v>
      </c>
      <c r="O124" s="753">
        <v>420612</v>
      </c>
      <c r="P124" s="753">
        <v>62889</v>
      </c>
      <c r="Q124" s="753">
        <v>99031</v>
      </c>
      <c r="R124" s="753">
        <v>1609</v>
      </c>
      <c r="S124" s="753">
        <v>15844</v>
      </c>
      <c r="T124" s="753">
        <v>83128</v>
      </c>
      <c r="U124" s="753">
        <v>22429</v>
      </c>
      <c r="V124" s="753">
        <v>306021</v>
      </c>
      <c r="W124" s="753">
        <v>37799</v>
      </c>
      <c r="X124" s="753">
        <v>46887</v>
      </c>
      <c r="Y124" s="753">
        <v>24929</v>
      </c>
      <c r="Z124" s="753">
        <v>15615</v>
      </c>
      <c r="AA124" s="753">
        <v>53568</v>
      </c>
      <c r="AB124" s="753">
        <v>29349</v>
      </c>
      <c r="AC124" s="753">
        <v>21794</v>
      </c>
      <c r="AD124" s="753">
        <v>901753</v>
      </c>
      <c r="AE124" s="753">
        <v>47240</v>
      </c>
      <c r="AF124" s="753">
        <v>5041</v>
      </c>
      <c r="AG124" s="753">
        <v>2726</v>
      </c>
      <c r="AH124" s="753">
        <v>3866</v>
      </c>
      <c r="AI124" s="753">
        <v>78607</v>
      </c>
      <c r="AJ124" s="753">
        <v>1388</v>
      </c>
      <c r="AK124" s="753">
        <v>10843</v>
      </c>
      <c r="AL124" s="753">
        <v>274362</v>
      </c>
      <c r="AM124" s="753">
        <v>196031</v>
      </c>
      <c r="AN124" s="753">
        <v>19631</v>
      </c>
      <c r="AO124" s="753">
        <v>17644</v>
      </c>
      <c r="AP124" s="753">
        <v>4902</v>
      </c>
      <c r="AQ124" s="753">
        <v>10800</v>
      </c>
      <c r="AR124" s="753">
        <v>79322</v>
      </c>
      <c r="AS124" s="753">
        <v>37188</v>
      </c>
      <c r="AT124" s="753">
        <v>17360</v>
      </c>
      <c r="AU124" s="753">
        <v>43526</v>
      </c>
      <c r="AV124" s="753">
        <v>4619</v>
      </c>
      <c r="AW124" s="753">
        <v>30095</v>
      </c>
      <c r="AX124" s="753">
        <v>57341</v>
      </c>
      <c r="AY124" s="753">
        <v>64959</v>
      </c>
      <c r="AZ124" s="753">
        <v>1984</v>
      </c>
      <c r="BA124" s="753">
        <v>1452</v>
      </c>
      <c r="BB124" s="753">
        <v>1230</v>
      </c>
      <c r="BC124" s="753">
        <v>67020</v>
      </c>
      <c r="BD124" s="753">
        <v>1668</v>
      </c>
      <c r="BE124" s="753">
        <v>22364</v>
      </c>
      <c r="BF124" s="753">
        <v>170049</v>
      </c>
      <c r="BG124" s="753">
        <v>32044</v>
      </c>
      <c r="BH124" s="753">
        <v>33274</v>
      </c>
      <c r="BI124" s="753">
        <v>19561</v>
      </c>
      <c r="BJ124" s="753">
        <v>23753</v>
      </c>
      <c r="BK124" s="753">
        <v>480596</v>
      </c>
      <c r="BL124" s="753">
        <v>151545</v>
      </c>
      <c r="BM124" s="753">
        <v>505471</v>
      </c>
      <c r="BN124" s="753">
        <v>151249</v>
      </c>
      <c r="BO124" s="753">
        <v>407380</v>
      </c>
      <c r="BP124" s="753">
        <v>53867</v>
      </c>
      <c r="BQ124" s="753">
        <v>123659</v>
      </c>
      <c r="BR124" s="753">
        <v>48354</v>
      </c>
      <c r="BS124" s="753">
        <v>1132563</v>
      </c>
      <c r="BT124" s="753">
        <v>303508</v>
      </c>
      <c r="BU124" s="753">
        <v>156105</v>
      </c>
      <c r="BV124" s="753">
        <v>136182</v>
      </c>
      <c r="BW124" s="753">
        <v>264594</v>
      </c>
      <c r="BX124" s="753">
        <v>40315</v>
      </c>
      <c r="BY124" s="753">
        <v>197326</v>
      </c>
      <c r="BZ124" s="753">
        <v>193907</v>
      </c>
      <c r="CA124" s="753">
        <v>267797</v>
      </c>
      <c r="CB124" s="753">
        <v>5390</v>
      </c>
      <c r="CC124" s="753">
        <v>42022</v>
      </c>
      <c r="CD124" s="753">
        <v>67343</v>
      </c>
      <c r="CE124" s="753">
        <v>13281</v>
      </c>
      <c r="CF124" s="753">
        <v>278131</v>
      </c>
      <c r="CG124" s="753">
        <v>51971</v>
      </c>
      <c r="CH124" s="753">
        <v>96050</v>
      </c>
      <c r="CI124" s="753">
        <v>12900</v>
      </c>
      <c r="CJ124" s="753">
        <v>105446</v>
      </c>
      <c r="CK124" s="753">
        <v>771431</v>
      </c>
      <c r="CL124" s="753">
        <v>191804</v>
      </c>
      <c r="CM124" s="753">
        <v>76524</v>
      </c>
      <c r="CN124" s="753">
        <v>958579</v>
      </c>
      <c r="CO124" s="753">
        <v>17798</v>
      </c>
      <c r="CP124" s="753">
        <v>96737</v>
      </c>
      <c r="CQ124" s="753">
        <v>83225</v>
      </c>
      <c r="CR124" s="753">
        <v>99485</v>
      </c>
      <c r="CS124" s="753">
        <v>105303</v>
      </c>
      <c r="CT124" s="753">
        <v>76707</v>
      </c>
      <c r="CU124" s="753">
        <v>325795</v>
      </c>
      <c r="CV124" s="753">
        <v>305229</v>
      </c>
      <c r="CW124" s="753">
        <v>129058</v>
      </c>
      <c r="CX124" s="753">
        <v>437842</v>
      </c>
      <c r="CY124" s="753">
        <v>71454</v>
      </c>
      <c r="CZ124" s="753">
        <v>107909</v>
      </c>
      <c r="DA124" s="753">
        <v>69109</v>
      </c>
      <c r="DB124" s="753">
        <v>47551</v>
      </c>
      <c r="DC124" s="753">
        <v>102671</v>
      </c>
      <c r="DD124" s="753" t="s">
        <v>569</v>
      </c>
      <c r="DE124" s="753" t="s">
        <v>569</v>
      </c>
      <c r="DF124" s="753" t="s">
        <v>569</v>
      </c>
      <c r="DG124" s="753" t="s">
        <v>569</v>
      </c>
      <c r="DH124" s="753" t="s">
        <v>569</v>
      </c>
      <c r="DI124" s="753" t="s">
        <v>569</v>
      </c>
      <c r="DJ124" s="753" t="s">
        <v>569</v>
      </c>
      <c r="DK124" s="753" t="s">
        <v>569</v>
      </c>
      <c r="DL124" s="753" t="s">
        <v>569</v>
      </c>
      <c r="DM124" s="753" t="s">
        <v>569</v>
      </c>
      <c r="DN124" s="753" t="s">
        <v>569</v>
      </c>
      <c r="DO124" s="753" t="s">
        <v>569</v>
      </c>
      <c r="DP124" s="753" t="s">
        <v>569</v>
      </c>
      <c r="DQ124" s="753" t="s">
        <v>569</v>
      </c>
      <c r="DR124" s="753" t="s">
        <v>569</v>
      </c>
      <c r="DS124" s="753" t="s">
        <v>569</v>
      </c>
      <c r="DT124" s="754">
        <v>14773422</v>
      </c>
      <c r="DU124" s="753">
        <v>470250</v>
      </c>
      <c r="DV124" s="753">
        <v>12170855</v>
      </c>
      <c r="DW124" s="753">
        <v>4695157</v>
      </c>
      <c r="DX124" s="753">
        <v>834928</v>
      </c>
      <c r="DY124" s="753">
        <v>1335348</v>
      </c>
      <c r="DZ124" s="753">
        <v>1933022</v>
      </c>
      <c r="EA124" s="753">
        <v>60074</v>
      </c>
      <c r="EB124" s="753">
        <v>7064</v>
      </c>
      <c r="EC124" s="752">
        <v>21506698</v>
      </c>
      <c r="ED124" s="754">
        <v>36280120</v>
      </c>
      <c r="EE124" s="753">
        <v>489940</v>
      </c>
      <c r="EF124" s="753">
        <v>6113463</v>
      </c>
      <c r="EG124" s="753">
        <v>6603403</v>
      </c>
      <c r="EH124" s="754">
        <v>28110101</v>
      </c>
      <c r="EI124" s="754">
        <v>42883523</v>
      </c>
      <c r="EJ124" s="753">
        <v>-2461273</v>
      </c>
      <c r="EK124" s="753">
        <v>-6750644</v>
      </c>
      <c r="EL124" s="753">
        <v>-221892</v>
      </c>
      <c r="EM124" s="753">
        <v>-9433809</v>
      </c>
      <c r="EN124" s="754">
        <v>18676292</v>
      </c>
      <c r="EO124" s="754">
        <v>33449714</v>
      </c>
    </row>
    <row r="125" spans="2:145" x14ac:dyDescent="0.25">
      <c r="B125" s="758"/>
      <c r="C125" s="759" t="s">
        <v>284</v>
      </c>
      <c r="D125" s="743">
        <v>614</v>
      </c>
      <c r="E125" s="744">
        <v>388</v>
      </c>
      <c r="F125" s="744">
        <v>613</v>
      </c>
      <c r="G125" s="744">
        <v>620</v>
      </c>
      <c r="H125" s="744">
        <v>977</v>
      </c>
      <c r="I125" s="744">
        <v>8130</v>
      </c>
      <c r="J125" s="744">
        <v>2154</v>
      </c>
      <c r="K125" s="744">
        <v>1773</v>
      </c>
      <c r="L125" s="744">
        <v>5819</v>
      </c>
      <c r="M125" s="744">
        <v>8322</v>
      </c>
      <c r="N125" s="744">
        <v>905</v>
      </c>
      <c r="O125" s="744">
        <v>6180</v>
      </c>
      <c r="P125" s="744">
        <v>1547</v>
      </c>
      <c r="Q125" s="744">
        <v>471</v>
      </c>
      <c r="R125" s="744">
        <v>40</v>
      </c>
      <c r="S125" s="744">
        <v>442</v>
      </c>
      <c r="T125" s="744">
        <v>839</v>
      </c>
      <c r="U125" s="744">
        <v>552</v>
      </c>
      <c r="V125" s="744">
        <v>6292</v>
      </c>
      <c r="W125" s="744">
        <v>1135</v>
      </c>
      <c r="X125" s="744">
        <v>2169</v>
      </c>
      <c r="Y125" s="744">
        <v>1483</v>
      </c>
      <c r="Z125" s="744">
        <v>378</v>
      </c>
      <c r="AA125" s="744">
        <v>213</v>
      </c>
      <c r="AB125" s="744">
        <v>971</v>
      </c>
      <c r="AC125" s="744">
        <v>559</v>
      </c>
      <c r="AD125" s="744">
        <v>2503</v>
      </c>
      <c r="AE125" s="744">
        <v>1337</v>
      </c>
      <c r="AF125" s="744">
        <v>182</v>
      </c>
      <c r="AG125" s="744">
        <v>59</v>
      </c>
      <c r="AH125" s="744">
        <v>106</v>
      </c>
      <c r="AI125" s="744">
        <v>2360</v>
      </c>
      <c r="AJ125" s="744">
        <v>29</v>
      </c>
      <c r="AK125" s="744">
        <v>493</v>
      </c>
      <c r="AL125" s="744">
        <v>3237</v>
      </c>
      <c r="AM125" s="744">
        <v>692</v>
      </c>
      <c r="AN125" s="744">
        <v>217</v>
      </c>
      <c r="AO125" s="744">
        <v>101</v>
      </c>
      <c r="AP125" s="744">
        <v>45</v>
      </c>
      <c r="AQ125" s="744">
        <v>168</v>
      </c>
      <c r="AR125" s="744">
        <v>2757</v>
      </c>
      <c r="AS125" s="744">
        <v>1025</v>
      </c>
      <c r="AT125" s="744">
        <v>413</v>
      </c>
      <c r="AU125" s="744">
        <v>1042</v>
      </c>
      <c r="AV125" s="744">
        <v>172</v>
      </c>
      <c r="AW125" s="744">
        <v>1182</v>
      </c>
      <c r="AX125" s="744">
        <v>1141</v>
      </c>
      <c r="AY125" s="744">
        <v>1627</v>
      </c>
      <c r="AZ125" s="744">
        <v>27</v>
      </c>
      <c r="BA125" s="744">
        <v>34</v>
      </c>
      <c r="BB125" s="744">
        <v>27</v>
      </c>
      <c r="BC125" s="744">
        <v>507</v>
      </c>
      <c r="BD125" s="744">
        <v>64</v>
      </c>
      <c r="BE125" s="744">
        <v>201</v>
      </c>
      <c r="BF125" s="744">
        <v>1499</v>
      </c>
      <c r="BG125" s="744">
        <v>831</v>
      </c>
      <c r="BH125" s="744">
        <v>271</v>
      </c>
      <c r="BI125" s="744">
        <v>645</v>
      </c>
      <c r="BJ125" s="744">
        <v>247</v>
      </c>
      <c r="BK125" s="744">
        <v>18951</v>
      </c>
      <c r="BL125" s="744">
        <v>3947</v>
      </c>
      <c r="BM125" s="744">
        <v>13398</v>
      </c>
      <c r="BN125" s="744">
        <v>3052</v>
      </c>
      <c r="BO125" s="744">
        <v>11673</v>
      </c>
      <c r="BP125" s="744">
        <v>1115</v>
      </c>
      <c r="BQ125" s="744">
        <v>2338</v>
      </c>
      <c r="BR125" s="744">
        <v>4598</v>
      </c>
      <c r="BS125" s="744">
        <v>81622</v>
      </c>
      <c r="BT125" s="744">
        <v>29393</v>
      </c>
      <c r="BU125" s="744">
        <v>5228</v>
      </c>
      <c r="BV125" s="744">
        <v>5138</v>
      </c>
      <c r="BW125" s="744">
        <v>0</v>
      </c>
      <c r="BX125" s="744">
        <v>2512</v>
      </c>
      <c r="BY125" s="744">
        <v>15239</v>
      </c>
      <c r="BZ125" s="744">
        <v>4867</v>
      </c>
      <c r="CA125" s="744">
        <v>4081</v>
      </c>
      <c r="CB125" s="744">
        <v>641</v>
      </c>
      <c r="CC125" s="744">
        <v>2411</v>
      </c>
      <c r="CD125" s="744">
        <v>5680</v>
      </c>
      <c r="CE125" s="744">
        <v>2318</v>
      </c>
      <c r="CF125" s="744">
        <v>5285</v>
      </c>
      <c r="CG125" s="744">
        <v>1935</v>
      </c>
      <c r="CH125" s="744">
        <v>6334</v>
      </c>
      <c r="CI125" s="744">
        <v>44</v>
      </c>
      <c r="CJ125" s="744">
        <v>9029</v>
      </c>
      <c r="CK125" s="744">
        <v>27611</v>
      </c>
      <c r="CL125" s="744">
        <v>4556</v>
      </c>
      <c r="CM125" s="744">
        <v>3124</v>
      </c>
      <c r="CN125" s="744">
        <v>12965</v>
      </c>
      <c r="CO125" s="744">
        <v>1327</v>
      </c>
      <c r="CP125" s="744">
        <v>9208</v>
      </c>
      <c r="CQ125" s="744">
        <v>4886</v>
      </c>
      <c r="CR125" s="744">
        <v>7377</v>
      </c>
      <c r="CS125" s="744">
        <v>3420</v>
      </c>
      <c r="CT125" s="744">
        <v>1840</v>
      </c>
      <c r="CU125" s="744">
        <v>9831</v>
      </c>
      <c r="CV125" s="744">
        <v>24664</v>
      </c>
      <c r="CW125" s="744">
        <v>5712</v>
      </c>
      <c r="CX125" s="744">
        <v>12052</v>
      </c>
      <c r="CY125" s="744">
        <v>8983</v>
      </c>
      <c r="CZ125" s="744">
        <v>7777</v>
      </c>
      <c r="DA125" s="744">
        <v>4603</v>
      </c>
      <c r="DB125" s="744">
        <v>0</v>
      </c>
      <c r="DC125" s="744">
        <v>658</v>
      </c>
      <c r="DD125" s="744" t="s">
        <v>569</v>
      </c>
      <c r="DE125" s="744" t="s">
        <v>569</v>
      </c>
      <c r="DF125" s="744" t="s">
        <v>569</v>
      </c>
      <c r="DG125" s="744" t="s">
        <v>569</v>
      </c>
      <c r="DH125" s="744" t="s">
        <v>569</v>
      </c>
      <c r="DI125" s="744" t="s">
        <v>569</v>
      </c>
      <c r="DJ125" s="744" t="s">
        <v>569</v>
      </c>
      <c r="DK125" s="744" t="s">
        <v>569</v>
      </c>
      <c r="DL125" s="744" t="s">
        <v>569</v>
      </c>
      <c r="DM125" s="744" t="s">
        <v>569</v>
      </c>
      <c r="DN125" s="744" t="s">
        <v>569</v>
      </c>
      <c r="DO125" s="744" t="s">
        <v>569</v>
      </c>
      <c r="DP125" s="744" t="s">
        <v>569</v>
      </c>
      <c r="DQ125" s="744" t="s">
        <v>569</v>
      </c>
      <c r="DR125" s="744" t="s">
        <v>569</v>
      </c>
      <c r="DS125" s="744" t="s">
        <v>569</v>
      </c>
      <c r="DT125" s="745">
        <v>470250</v>
      </c>
      <c r="DU125" s="166"/>
      <c r="DV125" s="166"/>
      <c r="DW125" s="166"/>
      <c r="DX125" s="166"/>
      <c r="DY125" s="166"/>
      <c r="DZ125" s="166"/>
      <c r="EA125" s="166"/>
      <c r="EB125" s="166"/>
      <c r="EC125" s="166"/>
      <c r="ED125" s="166"/>
      <c r="EE125" s="166"/>
      <c r="EF125" s="166"/>
      <c r="EG125" s="166"/>
      <c r="EH125" s="166"/>
      <c r="EI125" s="166"/>
      <c r="EJ125" s="166"/>
      <c r="EK125" s="166"/>
      <c r="EL125" s="166"/>
      <c r="EM125" s="166"/>
      <c r="EN125" s="166"/>
      <c r="EO125" s="166"/>
    </row>
    <row r="126" spans="2:145" x14ac:dyDescent="0.25">
      <c r="B126" s="758"/>
      <c r="C126" s="759" t="s">
        <v>221</v>
      </c>
      <c r="D126" s="743">
        <v>44648</v>
      </c>
      <c r="E126" s="744">
        <v>3137</v>
      </c>
      <c r="F126" s="744">
        <v>28412</v>
      </c>
      <c r="G126" s="744">
        <v>30936</v>
      </c>
      <c r="H126" s="744">
        <v>21433</v>
      </c>
      <c r="I126" s="744">
        <v>56772</v>
      </c>
      <c r="J126" s="744">
        <v>9182</v>
      </c>
      <c r="K126" s="744">
        <v>7766</v>
      </c>
      <c r="L126" s="744">
        <v>52561</v>
      </c>
      <c r="M126" s="744">
        <v>65912</v>
      </c>
      <c r="N126" s="744">
        <v>4014</v>
      </c>
      <c r="O126" s="744">
        <v>112607</v>
      </c>
      <c r="P126" s="744">
        <v>13806</v>
      </c>
      <c r="Q126" s="744">
        <v>6307</v>
      </c>
      <c r="R126" s="744">
        <v>735</v>
      </c>
      <c r="S126" s="744">
        <v>8856</v>
      </c>
      <c r="T126" s="744">
        <v>20721</v>
      </c>
      <c r="U126" s="744">
        <v>11738</v>
      </c>
      <c r="V126" s="744">
        <v>40505</v>
      </c>
      <c r="W126" s="744">
        <v>13909</v>
      </c>
      <c r="X126" s="744">
        <v>30864</v>
      </c>
      <c r="Y126" s="744">
        <v>3424</v>
      </c>
      <c r="Z126" s="744">
        <v>3163</v>
      </c>
      <c r="AA126" s="744">
        <v>2300</v>
      </c>
      <c r="AB126" s="744">
        <v>5945</v>
      </c>
      <c r="AC126" s="744">
        <v>3890</v>
      </c>
      <c r="AD126" s="744">
        <v>15959</v>
      </c>
      <c r="AE126" s="744">
        <v>16675</v>
      </c>
      <c r="AF126" s="744">
        <v>2745</v>
      </c>
      <c r="AG126" s="744">
        <v>1422</v>
      </c>
      <c r="AH126" s="744">
        <v>1422</v>
      </c>
      <c r="AI126" s="744">
        <v>27278</v>
      </c>
      <c r="AJ126" s="744">
        <v>732</v>
      </c>
      <c r="AK126" s="744">
        <v>5241</v>
      </c>
      <c r="AL126" s="744">
        <v>11327</v>
      </c>
      <c r="AM126" s="744">
        <v>12928</v>
      </c>
      <c r="AN126" s="744">
        <v>5372</v>
      </c>
      <c r="AO126" s="744">
        <v>2453</v>
      </c>
      <c r="AP126" s="744">
        <v>512</v>
      </c>
      <c r="AQ126" s="744">
        <v>3269</v>
      </c>
      <c r="AR126" s="744">
        <v>29741</v>
      </c>
      <c r="AS126" s="744">
        <v>22644</v>
      </c>
      <c r="AT126" s="744">
        <v>7980</v>
      </c>
      <c r="AU126" s="744">
        <v>22194</v>
      </c>
      <c r="AV126" s="744">
        <v>1861</v>
      </c>
      <c r="AW126" s="744">
        <v>10363</v>
      </c>
      <c r="AX126" s="744">
        <v>20192</v>
      </c>
      <c r="AY126" s="744">
        <v>28478</v>
      </c>
      <c r="AZ126" s="744">
        <v>663</v>
      </c>
      <c r="BA126" s="744">
        <v>507</v>
      </c>
      <c r="BB126" s="744">
        <v>250</v>
      </c>
      <c r="BC126" s="744">
        <v>14346</v>
      </c>
      <c r="BD126" s="744">
        <v>450</v>
      </c>
      <c r="BE126" s="744">
        <v>2210</v>
      </c>
      <c r="BF126" s="744">
        <v>38099</v>
      </c>
      <c r="BG126" s="744">
        <v>9761</v>
      </c>
      <c r="BH126" s="744">
        <v>8841</v>
      </c>
      <c r="BI126" s="744">
        <v>8543</v>
      </c>
      <c r="BJ126" s="744">
        <v>9198</v>
      </c>
      <c r="BK126" s="744">
        <v>292167</v>
      </c>
      <c r="BL126" s="744">
        <v>95375</v>
      </c>
      <c r="BM126" s="744">
        <v>321550</v>
      </c>
      <c r="BN126" s="744">
        <v>127153</v>
      </c>
      <c r="BO126" s="744">
        <v>84144</v>
      </c>
      <c r="BP126" s="744">
        <v>8645</v>
      </c>
      <c r="BQ126" s="744">
        <v>36734</v>
      </c>
      <c r="BR126" s="744">
        <v>93042</v>
      </c>
      <c r="BS126" s="744">
        <v>1534953</v>
      </c>
      <c r="BT126" s="744">
        <v>311575</v>
      </c>
      <c r="BU126" s="744">
        <v>71171</v>
      </c>
      <c r="BV126" s="744">
        <v>88130</v>
      </c>
      <c r="BW126" s="744">
        <v>0</v>
      </c>
      <c r="BX126" s="744">
        <v>33335</v>
      </c>
      <c r="BY126" s="744">
        <v>431936</v>
      </c>
      <c r="BZ126" s="744">
        <v>37935</v>
      </c>
      <c r="CA126" s="744">
        <v>42204</v>
      </c>
      <c r="CB126" s="744">
        <v>5966</v>
      </c>
      <c r="CC126" s="744">
        <v>30773</v>
      </c>
      <c r="CD126" s="744">
        <v>81497</v>
      </c>
      <c r="CE126" s="744">
        <v>52628</v>
      </c>
      <c r="CF126" s="744">
        <v>81981</v>
      </c>
      <c r="CG126" s="744">
        <v>22714</v>
      </c>
      <c r="CH126" s="744">
        <v>108557</v>
      </c>
      <c r="CI126" s="744">
        <v>4581</v>
      </c>
      <c r="CJ126" s="744">
        <v>45970</v>
      </c>
      <c r="CK126" s="744">
        <v>966021</v>
      </c>
      <c r="CL126" s="744">
        <v>657828</v>
      </c>
      <c r="CM126" s="744">
        <v>74050</v>
      </c>
      <c r="CN126" s="744">
        <v>933680</v>
      </c>
      <c r="CO126" s="744">
        <v>38141</v>
      </c>
      <c r="CP126" s="744">
        <v>205082</v>
      </c>
      <c r="CQ126" s="744">
        <v>225610</v>
      </c>
      <c r="CR126" s="744">
        <v>125748</v>
      </c>
      <c r="CS126" s="744">
        <v>50058</v>
      </c>
      <c r="CT126" s="744">
        <v>17821</v>
      </c>
      <c r="CU126" s="744">
        <v>135862</v>
      </c>
      <c r="CV126" s="744">
        <v>559400</v>
      </c>
      <c r="CW126" s="744">
        <v>65615</v>
      </c>
      <c r="CX126" s="744">
        <v>215479</v>
      </c>
      <c r="CY126" s="744">
        <v>70020</v>
      </c>
      <c r="CZ126" s="744">
        <v>75870</v>
      </c>
      <c r="DA126" s="744">
        <v>63536</v>
      </c>
      <c r="DB126" s="744">
        <v>0</v>
      </c>
      <c r="DC126" s="744">
        <v>6811</v>
      </c>
      <c r="DD126" s="744" t="s">
        <v>569</v>
      </c>
      <c r="DE126" s="744" t="s">
        <v>569</v>
      </c>
      <c r="DF126" s="744" t="s">
        <v>569</v>
      </c>
      <c r="DG126" s="744" t="s">
        <v>569</v>
      </c>
      <c r="DH126" s="744" t="s">
        <v>569</v>
      </c>
      <c r="DI126" s="744" t="s">
        <v>569</v>
      </c>
      <c r="DJ126" s="744" t="s">
        <v>569</v>
      </c>
      <c r="DK126" s="744" t="s">
        <v>569</v>
      </c>
      <c r="DL126" s="744" t="s">
        <v>569</v>
      </c>
      <c r="DM126" s="744" t="s">
        <v>569</v>
      </c>
      <c r="DN126" s="744" t="s">
        <v>569</v>
      </c>
      <c r="DO126" s="744" t="s">
        <v>569</v>
      </c>
      <c r="DP126" s="744" t="s">
        <v>569</v>
      </c>
      <c r="DQ126" s="744" t="s">
        <v>569</v>
      </c>
      <c r="DR126" s="744" t="s">
        <v>569</v>
      </c>
      <c r="DS126" s="744" t="s">
        <v>569</v>
      </c>
      <c r="DT126" s="745">
        <v>9478547</v>
      </c>
      <c r="DU126" s="166"/>
      <c r="DV126" s="166"/>
      <c r="DW126" s="166"/>
      <c r="DX126" s="166"/>
      <c r="DY126" s="166"/>
      <c r="DZ126" s="166"/>
      <c r="EA126" s="166"/>
      <c r="EB126" s="166"/>
      <c r="EC126" s="166"/>
      <c r="ED126" s="166"/>
      <c r="EE126" s="166"/>
      <c r="EF126" s="166"/>
      <c r="EG126" s="166"/>
      <c r="EH126" s="166"/>
      <c r="EI126" s="166"/>
      <c r="EJ126" s="166"/>
      <c r="EK126" s="166"/>
      <c r="EL126" s="166"/>
      <c r="EM126" s="166"/>
      <c r="EN126" s="166"/>
      <c r="EO126" s="166"/>
    </row>
    <row r="127" spans="2:145" x14ac:dyDescent="0.25">
      <c r="B127" s="758"/>
      <c r="C127" s="759" t="s">
        <v>222</v>
      </c>
      <c r="D127" s="743">
        <v>227349</v>
      </c>
      <c r="E127" s="744">
        <v>64480</v>
      </c>
      <c r="F127" s="744">
        <v>72894</v>
      </c>
      <c r="G127" s="744">
        <v>13033</v>
      </c>
      <c r="H127" s="744">
        <v>34896</v>
      </c>
      <c r="I127" s="744">
        <v>33947</v>
      </c>
      <c r="J127" s="744">
        <v>-155</v>
      </c>
      <c r="K127" s="744">
        <v>9000</v>
      </c>
      <c r="L127" s="744">
        <v>29405</v>
      </c>
      <c r="M127" s="744">
        <v>45795</v>
      </c>
      <c r="N127" s="744">
        <v>2869</v>
      </c>
      <c r="O127" s="744">
        <v>54445</v>
      </c>
      <c r="P127" s="744">
        <v>19043</v>
      </c>
      <c r="Q127" s="744">
        <v>5568</v>
      </c>
      <c r="R127" s="744">
        <v>-416</v>
      </c>
      <c r="S127" s="744">
        <v>-1640</v>
      </c>
      <c r="T127" s="744">
        <v>8819</v>
      </c>
      <c r="U127" s="744">
        <v>-773</v>
      </c>
      <c r="V127" s="744">
        <v>18844</v>
      </c>
      <c r="W127" s="744">
        <v>3496</v>
      </c>
      <c r="X127" s="744">
        <v>9923</v>
      </c>
      <c r="Y127" s="744">
        <v>4338</v>
      </c>
      <c r="Z127" s="744">
        <v>2162</v>
      </c>
      <c r="AA127" s="744">
        <v>7167</v>
      </c>
      <c r="AB127" s="744">
        <v>8883</v>
      </c>
      <c r="AC127" s="744">
        <v>3136</v>
      </c>
      <c r="AD127" s="744">
        <v>-900</v>
      </c>
      <c r="AE127" s="744">
        <v>-85</v>
      </c>
      <c r="AF127" s="744">
        <v>26</v>
      </c>
      <c r="AG127" s="744">
        <v>-51</v>
      </c>
      <c r="AH127" s="744">
        <v>882</v>
      </c>
      <c r="AI127" s="744">
        <v>12154</v>
      </c>
      <c r="AJ127" s="744">
        <v>111</v>
      </c>
      <c r="AK127" s="744">
        <v>3438</v>
      </c>
      <c r="AL127" s="744">
        <v>25003</v>
      </c>
      <c r="AM127" s="744">
        <v>33079</v>
      </c>
      <c r="AN127" s="744">
        <v>9883</v>
      </c>
      <c r="AO127" s="744">
        <v>1476</v>
      </c>
      <c r="AP127" s="744">
        <v>522</v>
      </c>
      <c r="AQ127" s="744">
        <v>-689</v>
      </c>
      <c r="AR127" s="744">
        <v>-10886</v>
      </c>
      <c r="AS127" s="744">
        <v>-269</v>
      </c>
      <c r="AT127" s="744">
        <v>1660</v>
      </c>
      <c r="AU127" s="744">
        <v>5493</v>
      </c>
      <c r="AV127" s="744">
        <v>364</v>
      </c>
      <c r="AW127" s="744">
        <v>-3099</v>
      </c>
      <c r="AX127" s="744">
        <v>-3210</v>
      </c>
      <c r="AY127" s="744">
        <v>2514</v>
      </c>
      <c r="AZ127" s="744">
        <v>-159</v>
      </c>
      <c r="BA127" s="744">
        <v>7</v>
      </c>
      <c r="BB127" s="744">
        <v>110</v>
      </c>
      <c r="BC127" s="744">
        <v>-709</v>
      </c>
      <c r="BD127" s="744">
        <v>-177</v>
      </c>
      <c r="BE127" s="744">
        <v>-1172</v>
      </c>
      <c r="BF127" s="744">
        <v>2717</v>
      </c>
      <c r="BG127" s="744">
        <v>1132</v>
      </c>
      <c r="BH127" s="744">
        <v>3930</v>
      </c>
      <c r="BI127" s="744">
        <v>-155</v>
      </c>
      <c r="BJ127" s="744">
        <v>998</v>
      </c>
      <c r="BK127" s="744">
        <v>29416</v>
      </c>
      <c r="BL127" s="744">
        <v>4812</v>
      </c>
      <c r="BM127" s="744">
        <v>17319</v>
      </c>
      <c r="BN127" s="744">
        <v>6601</v>
      </c>
      <c r="BO127" s="744">
        <v>-54985</v>
      </c>
      <c r="BP127" s="744">
        <v>903</v>
      </c>
      <c r="BQ127" s="744">
        <v>22909</v>
      </c>
      <c r="BR127" s="744">
        <v>9642</v>
      </c>
      <c r="BS127" s="744">
        <v>578921</v>
      </c>
      <c r="BT127" s="744">
        <v>228071</v>
      </c>
      <c r="BU127" s="744">
        <v>81444</v>
      </c>
      <c r="BV127" s="744">
        <v>150179</v>
      </c>
      <c r="BW127" s="744">
        <v>961480</v>
      </c>
      <c r="BX127" s="744">
        <v>7474</v>
      </c>
      <c r="BY127" s="744">
        <v>28054</v>
      </c>
      <c r="BZ127" s="744">
        <v>11524</v>
      </c>
      <c r="CA127" s="744">
        <v>9243</v>
      </c>
      <c r="CB127" s="744">
        <v>1588</v>
      </c>
      <c r="CC127" s="744">
        <v>8961</v>
      </c>
      <c r="CD127" s="744">
        <v>33406</v>
      </c>
      <c r="CE127" s="744">
        <v>-826</v>
      </c>
      <c r="CF127" s="744">
        <v>201265</v>
      </c>
      <c r="CG127" s="744">
        <v>18353</v>
      </c>
      <c r="CH127" s="744">
        <v>47567</v>
      </c>
      <c r="CI127" s="744">
        <v>2302</v>
      </c>
      <c r="CJ127" s="744">
        <v>14867</v>
      </c>
      <c r="CK127" s="744">
        <v>0</v>
      </c>
      <c r="CL127" s="744">
        <v>3339</v>
      </c>
      <c r="CM127" s="744">
        <v>268</v>
      </c>
      <c r="CN127" s="744">
        <v>102889</v>
      </c>
      <c r="CO127" s="744">
        <v>3073</v>
      </c>
      <c r="CP127" s="744">
        <v>4844</v>
      </c>
      <c r="CQ127" s="744">
        <v>19924</v>
      </c>
      <c r="CR127" s="744">
        <v>-8</v>
      </c>
      <c r="CS127" s="744">
        <v>40050</v>
      </c>
      <c r="CT127" s="744">
        <v>10448</v>
      </c>
      <c r="CU127" s="744">
        <v>41022</v>
      </c>
      <c r="CV127" s="744">
        <v>140022</v>
      </c>
      <c r="CW127" s="744">
        <v>5680</v>
      </c>
      <c r="CX127" s="744">
        <v>15657</v>
      </c>
      <c r="CY127" s="744">
        <v>41211</v>
      </c>
      <c r="CZ127" s="744">
        <v>73406</v>
      </c>
      <c r="DA127" s="744">
        <v>32363</v>
      </c>
      <c r="DB127" s="744">
        <v>0</v>
      </c>
      <c r="DC127" s="744">
        <v>73626</v>
      </c>
      <c r="DD127" s="744" t="s">
        <v>569</v>
      </c>
      <c r="DE127" s="744" t="s">
        <v>569</v>
      </c>
      <c r="DF127" s="744" t="s">
        <v>569</v>
      </c>
      <c r="DG127" s="744" t="s">
        <v>569</v>
      </c>
      <c r="DH127" s="744" t="s">
        <v>569</v>
      </c>
      <c r="DI127" s="744" t="s">
        <v>569</v>
      </c>
      <c r="DJ127" s="744" t="s">
        <v>569</v>
      </c>
      <c r="DK127" s="744" t="s">
        <v>569</v>
      </c>
      <c r="DL127" s="744" t="s">
        <v>569</v>
      </c>
      <c r="DM127" s="744" t="s">
        <v>569</v>
      </c>
      <c r="DN127" s="744" t="s">
        <v>569</v>
      </c>
      <c r="DO127" s="744" t="s">
        <v>569</v>
      </c>
      <c r="DP127" s="744" t="s">
        <v>569</v>
      </c>
      <c r="DQ127" s="744" t="s">
        <v>569</v>
      </c>
      <c r="DR127" s="744" t="s">
        <v>569</v>
      </c>
      <c r="DS127" s="744" t="s">
        <v>569</v>
      </c>
      <c r="DT127" s="745">
        <v>3788750</v>
      </c>
      <c r="DU127" s="166"/>
      <c r="DV127" s="166"/>
      <c r="DW127" s="166"/>
      <c r="DX127" s="166"/>
      <c r="DY127" s="166"/>
      <c r="DZ127" s="166"/>
      <c r="EA127" s="166"/>
      <c r="EB127" s="166"/>
      <c r="EC127" s="166"/>
      <c r="ED127" s="166"/>
      <c r="EE127" s="166"/>
      <c r="EF127" s="166"/>
      <c r="EG127" s="166"/>
      <c r="EH127" s="166"/>
      <c r="EI127" s="166"/>
      <c r="EJ127" s="166"/>
      <c r="EK127" s="166"/>
      <c r="EL127" s="166"/>
      <c r="EM127" s="166"/>
      <c r="EN127" s="166"/>
      <c r="EO127" s="166"/>
    </row>
    <row r="128" spans="2:145" x14ac:dyDescent="0.25">
      <c r="B128" s="758"/>
      <c r="C128" s="759" t="s">
        <v>223</v>
      </c>
      <c r="D128" s="743">
        <v>103428</v>
      </c>
      <c r="E128" s="744">
        <v>45626</v>
      </c>
      <c r="F128" s="744">
        <v>74945</v>
      </c>
      <c r="G128" s="744">
        <v>8710</v>
      </c>
      <c r="H128" s="744">
        <v>6593</v>
      </c>
      <c r="I128" s="744">
        <v>39714</v>
      </c>
      <c r="J128" s="744">
        <v>2781</v>
      </c>
      <c r="K128" s="744">
        <v>7410</v>
      </c>
      <c r="L128" s="744">
        <v>22813</v>
      </c>
      <c r="M128" s="744">
        <v>11670</v>
      </c>
      <c r="N128" s="744">
        <v>1586</v>
      </c>
      <c r="O128" s="744">
        <v>25541</v>
      </c>
      <c r="P128" s="744">
        <v>8491</v>
      </c>
      <c r="Q128" s="744">
        <v>2457</v>
      </c>
      <c r="R128" s="744">
        <v>387</v>
      </c>
      <c r="S128" s="744">
        <v>1438</v>
      </c>
      <c r="T128" s="744">
        <v>6475</v>
      </c>
      <c r="U128" s="744">
        <v>887</v>
      </c>
      <c r="V128" s="744">
        <v>37475</v>
      </c>
      <c r="W128" s="744">
        <v>1583</v>
      </c>
      <c r="X128" s="744">
        <v>8313</v>
      </c>
      <c r="Y128" s="744">
        <v>2642</v>
      </c>
      <c r="Z128" s="744">
        <v>2146</v>
      </c>
      <c r="AA128" s="744">
        <v>3570</v>
      </c>
      <c r="AB128" s="744">
        <v>6193</v>
      </c>
      <c r="AC128" s="744">
        <v>1456</v>
      </c>
      <c r="AD128" s="744">
        <v>28529</v>
      </c>
      <c r="AE128" s="744">
        <v>5154</v>
      </c>
      <c r="AF128" s="744">
        <v>841</v>
      </c>
      <c r="AG128" s="744">
        <v>144</v>
      </c>
      <c r="AH128" s="744">
        <v>676</v>
      </c>
      <c r="AI128" s="744">
        <v>11031</v>
      </c>
      <c r="AJ128" s="744">
        <v>223</v>
      </c>
      <c r="AK128" s="744">
        <v>1438</v>
      </c>
      <c r="AL128" s="744">
        <v>29473</v>
      </c>
      <c r="AM128" s="744">
        <v>3342</v>
      </c>
      <c r="AN128" s="744">
        <v>661</v>
      </c>
      <c r="AO128" s="744">
        <v>281</v>
      </c>
      <c r="AP128" s="744">
        <v>148</v>
      </c>
      <c r="AQ128" s="744">
        <v>217</v>
      </c>
      <c r="AR128" s="744">
        <v>5061</v>
      </c>
      <c r="AS128" s="744">
        <v>5397</v>
      </c>
      <c r="AT128" s="744">
        <v>1852</v>
      </c>
      <c r="AU128" s="744">
        <v>4085</v>
      </c>
      <c r="AV128" s="744">
        <v>692</v>
      </c>
      <c r="AW128" s="744">
        <v>8556</v>
      </c>
      <c r="AX128" s="744">
        <v>4605</v>
      </c>
      <c r="AY128" s="744">
        <v>7861</v>
      </c>
      <c r="AZ128" s="744">
        <v>370</v>
      </c>
      <c r="BA128" s="744">
        <v>185</v>
      </c>
      <c r="BB128" s="744">
        <v>148</v>
      </c>
      <c r="BC128" s="744">
        <v>10826</v>
      </c>
      <c r="BD128" s="744">
        <v>275</v>
      </c>
      <c r="BE128" s="744">
        <v>1505</v>
      </c>
      <c r="BF128" s="744">
        <v>13222</v>
      </c>
      <c r="BG128" s="744">
        <v>2794</v>
      </c>
      <c r="BH128" s="744">
        <v>4030</v>
      </c>
      <c r="BI128" s="744">
        <v>2965</v>
      </c>
      <c r="BJ128" s="744">
        <v>764</v>
      </c>
      <c r="BK128" s="744">
        <v>22002</v>
      </c>
      <c r="BL128" s="744">
        <v>7403</v>
      </c>
      <c r="BM128" s="744">
        <v>44885</v>
      </c>
      <c r="BN128" s="744">
        <v>8478</v>
      </c>
      <c r="BO128" s="744">
        <v>222507</v>
      </c>
      <c r="BP128" s="744">
        <v>15272</v>
      </c>
      <c r="BQ128" s="744">
        <v>37287</v>
      </c>
      <c r="BR128" s="744">
        <v>11346</v>
      </c>
      <c r="BS128" s="744">
        <v>259707</v>
      </c>
      <c r="BT128" s="744">
        <v>102679</v>
      </c>
      <c r="BU128" s="744">
        <v>101850</v>
      </c>
      <c r="BV128" s="744">
        <v>102871</v>
      </c>
      <c r="BW128" s="744">
        <v>561716</v>
      </c>
      <c r="BX128" s="744">
        <v>47506</v>
      </c>
      <c r="BY128" s="744">
        <v>58545</v>
      </c>
      <c r="BZ128" s="744">
        <v>24350</v>
      </c>
      <c r="CA128" s="744">
        <v>50066</v>
      </c>
      <c r="CB128" s="744">
        <v>2254</v>
      </c>
      <c r="CC128" s="744">
        <v>22037</v>
      </c>
      <c r="CD128" s="744">
        <v>14880</v>
      </c>
      <c r="CE128" s="744">
        <v>3880</v>
      </c>
      <c r="CF128" s="744">
        <v>87011</v>
      </c>
      <c r="CG128" s="744">
        <v>6950</v>
      </c>
      <c r="CH128" s="744">
        <v>16738</v>
      </c>
      <c r="CI128" s="744">
        <v>714</v>
      </c>
      <c r="CJ128" s="744">
        <v>9192</v>
      </c>
      <c r="CK128" s="744">
        <v>0</v>
      </c>
      <c r="CL128" s="744">
        <v>19055</v>
      </c>
      <c r="CM128" s="744">
        <v>7582</v>
      </c>
      <c r="CN128" s="744">
        <v>179131</v>
      </c>
      <c r="CO128" s="744">
        <v>1797</v>
      </c>
      <c r="CP128" s="744">
        <v>6766</v>
      </c>
      <c r="CQ128" s="744">
        <v>26845</v>
      </c>
      <c r="CR128" s="744">
        <v>14655</v>
      </c>
      <c r="CS128" s="744">
        <v>128595</v>
      </c>
      <c r="CT128" s="744">
        <v>9017</v>
      </c>
      <c r="CU128" s="744">
        <v>20151</v>
      </c>
      <c r="CV128" s="744">
        <v>98121</v>
      </c>
      <c r="CW128" s="744">
        <v>27074</v>
      </c>
      <c r="CX128" s="744">
        <v>44320</v>
      </c>
      <c r="CY128" s="744">
        <v>23236</v>
      </c>
      <c r="CZ128" s="744">
        <v>40924</v>
      </c>
      <c r="DA128" s="744">
        <v>27138</v>
      </c>
      <c r="DB128" s="744">
        <v>0</v>
      </c>
      <c r="DC128" s="744">
        <v>11170</v>
      </c>
      <c r="DD128" s="744" t="s">
        <v>569</v>
      </c>
      <c r="DE128" s="744" t="s">
        <v>569</v>
      </c>
      <c r="DF128" s="744" t="s">
        <v>569</v>
      </c>
      <c r="DG128" s="744" t="s">
        <v>569</v>
      </c>
      <c r="DH128" s="744" t="s">
        <v>569</v>
      </c>
      <c r="DI128" s="744" t="s">
        <v>569</v>
      </c>
      <c r="DJ128" s="744" t="s">
        <v>569</v>
      </c>
      <c r="DK128" s="744" t="s">
        <v>569</v>
      </c>
      <c r="DL128" s="744" t="s">
        <v>569</v>
      </c>
      <c r="DM128" s="744" t="s">
        <v>569</v>
      </c>
      <c r="DN128" s="744" t="s">
        <v>569</v>
      </c>
      <c r="DO128" s="744" t="s">
        <v>569</v>
      </c>
      <c r="DP128" s="744" t="s">
        <v>569</v>
      </c>
      <c r="DQ128" s="744" t="s">
        <v>569</v>
      </c>
      <c r="DR128" s="744" t="s">
        <v>569</v>
      </c>
      <c r="DS128" s="744" t="s">
        <v>569</v>
      </c>
      <c r="DT128" s="745">
        <v>3119384</v>
      </c>
      <c r="DU128" s="166"/>
      <c r="DV128" s="166"/>
      <c r="DW128" s="166"/>
      <c r="DX128" s="166"/>
      <c r="DY128" s="166"/>
      <c r="DZ128" s="166"/>
      <c r="EA128" s="166"/>
      <c r="EB128" s="166"/>
      <c r="EC128" s="166"/>
      <c r="ED128" s="166"/>
      <c r="EE128" s="166"/>
      <c r="EF128" s="166"/>
      <c r="EG128" s="166"/>
      <c r="EH128" s="166"/>
      <c r="EI128" s="166"/>
      <c r="EJ128" s="166"/>
      <c r="EK128" s="166"/>
      <c r="EL128" s="166"/>
      <c r="EM128" s="166"/>
      <c r="EN128" s="166"/>
      <c r="EO128" s="166"/>
    </row>
    <row r="129" spans="2:145" x14ac:dyDescent="0.25">
      <c r="B129" s="758"/>
      <c r="C129" s="759" t="s">
        <v>285</v>
      </c>
      <c r="D129" s="743">
        <v>0</v>
      </c>
      <c r="E129" s="744">
        <v>0</v>
      </c>
      <c r="F129" s="744">
        <v>0</v>
      </c>
      <c r="G129" s="744">
        <v>0</v>
      </c>
      <c r="H129" s="744">
        <v>0</v>
      </c>
      <c r="I129" s="744">
        <v>0</v>
      </c>
      <c r="J129" s="744">
        <v>0</v>
      </c>
      <c r="K129" s="744">
        <v>0</v>
      </c>
      <c r="L129" s="744">
        <v>0</v>
      </c>
      <c r="M129" s="744">
        <v>0</v>
      </c>
      <c r="N129" s="744">
        <v>0</v>
      </c>
      <c r="O129" s="744">
        <v>348</v>
      </c>
      <c r="P129" s="744">
        <v>0</v>
      </c>
      <c r="Q129" s="744">
        <v>0</v>
      </c>
      <c r="R129" s="744">
        <v>0</v>
      </c>
      <c r="S129" s="744">
        <v>0</v>
      </c>
      <c r="T129" s="744">
        <v>0</v>
      </c>
      <c r="U129" s="744">
        <v>0</v>
      </c>
      <c r="V129" s="744">
        <v>0</v>
      </c>
      <c r="W129" s="744">
        <v>0</v>
      </c>
      <c r="X129" s="744">
        <v>0</v>
      </c>
      <c r="Y129" s="744">
        <v>0</v>
      </c>
      <c r="Z129" s="744">
        <v>0</v>
      </c>
      <c r="AA129" s="744">
        <v>0</v>
      </c>
      <c r="AB129" s="744">
        <v>0</v>
      </c>
      <c r="AC129" s="744">
        <v>0</v>
      </c>
      <c r="AD129" s="744">
        <v>0</v>
      </c>
      <c r="AE129" s="744">
        <v>0</v>
      </c>
      <c r="AF129" s="744">
        <v>0</v>
      </c>
      <c r="AG129" s="744">
        <v>0</v>
      </c>
      <c r="AH129" s="744">
        <v>0</v>
      </c>
      <c r="AI129" s="744">
        <v>0</v>
      </c>
      <c r="AJ129" s="744">
        <v>0</v>
      </c>
      <c r="AK129" s="744">
        <v>0</v>
      </c>
      <c r="AL129" s="744">
        <v>0</v>
      </c>
      <c r="AM129" s="744">
        <v>0</v>
      </c>
      <c r="AN129" s="744">
        <v>0</v>
      </c>
      <c r="AO129" s="744">
        <v>0</v>
      </c>
      <c r="AP129" s="744">
        <v>0</v>
      </c>
      <c r="AQ129" s="744">
        <v>0</v>
      </c>
      <c r="AR129" s="744">
        <v>0</v>
      </c>
      <c r="AS129" s="744">
        <v>0</v>
      </c>
      <c r="AT129" s="744">
        <v>0</v>
      </c>
      <c r="AU129" s="744">
        <v>0</v>
      </c>
      <c r="AV129" s="744">
        <v>0</v>
      </c>
      <c r="AW129" s="744">
        <v>0</v>
      </c>
      <c r="AX129" s="744">
        <v>0</v>
      </c>
      <c r="AY129" s="744">
        <v>0</v>
      </c>
      <c r="AZ129" s="744">
        <v>0</v>
      </c>
      <c r="BA129" s="744">
        <v>0</v>
      </c>
      <c r="BB129" s="744">
        <v>0</v>
      </c>
      <c r="BC129" s="744">
        <v>0</v>
      </c>
      <c r="BD129" s="744">
        <v>0</v>
      </c>
      <c r="BE129" s="744">
        <v>0</v>
      </c>
      <c r="BF129" s="744">
        <v>0</v>
      </c>
      <c r="BG129" s="744">
        <v>0</v>
      </c>
      <c r="BH129" s="744">
        <v>0</v>
      </c>
      <c r="BI129" s="744">
        <v>0</v>
      </c>
      <c r="BJ129" s="744">
        <v>0</v>
      </c>
      <c r="BK129" s="744">
        <v>0</v>
      </c>
      <c r="BL129" s="744">
        <v>0</v>
      </c>
      <c r="BM129" s="744">
        <v>0</v>
      </c>
      <c r="BN129" s="744">
        <v>0</v>
      </c>
      <c r="BO129" s="744">
        <v>0</v>
      </c>
      <c r="BP129" s="744">
        <v>0</v>
      </c>
      <c r="BQ129" s="744">
        <v>5867</v>
      </c>
      <c r="BR129" s="744">
        <v>8599</v>
      </c>
      <c r="BS129" s="744">
        <v>0</v>
      </c>
      <c r="BT129" s="744">
        <v>0</v>
      </c>
      <c r="BU129" s="744">
        <v>0</v>
      </c>
      <c r="BV129" s="744">
        <v>0</v>
      </c>
      <c r="BW129" s="744">
        <v>0</v>
      </c>
      <c r="BX129" s="744">
        <v>0</v>
      </c>
      <c r="BY129" s="744">
        <v>0</v>
      </c>
      <c r="BZ129" s="744">
        <v>0</v>
      </c>
      <c r="CA129" s="744">
        <v>0</v>
      </c>
      <c r="CB129" s="744">
        <v>0</v>
      </c>
      <c r="CC129" s="744">
        <v>0</v>
      </c>
      <c r="CD129" s="744">
        <v>296</v>
      </c>
      <c r="CE129" s="744">
        <v>0</v>
      </c>
      <c r="CF129" s="744">
        <v>0</v>
      </c>
      <c r="CG129" s="744">
        <v>0</v>
      </c>
      <c r="CH129" s="744">
        <v>0</v>
      </c>
      <c r="CI129" s="744">
        <v>0</v>
      </c>
      <c r="CJ129" s="744">
        <v>0</v>
      </c>
      <c r="CK129" s="744">
        <v>771089</v>
      </c>
      <c r="CL129" s="744">
        <v>36588</v>
      </c>
      <c r="CM129" s="744">
        <v>5497</v>
      </c>
      <c r="CN129" s="744">
        <v>0</v>
      </c>
      <c r="CO129" s="744">
        <v>228</v>
      </c>
      <c r="CP129" s="744">
        <v>6416</v>
      </c>
      <c r="CQ129" s="744">
        <v>0</v>
      </c>
      <c r="CR129" s="744">
        <v>0</v>
      </c>
      <c r="CS129" s="744">
        <v>0</v>
      </c>
      <c r="CT129" s="744">
        <v>0</v>
      </c>
      <c r="CU129" s="744">
        <v>0</v>
      </c>
      <c r="CV129" s="744">
        <v>0</v>
      </c>
      <c r="CW129" s="744">
        <v>0</v>
      </c>
      <c r="CX129" s="744">
        <v>0</v>
      </c>
      <c r="CY129" s="744">
        <v>0</v>
      </c>
      <c r="CZ129" s="744">
        <v>0</v>
      </c>
      <c r="DA129" s="744">
        <v>0</v>
      </c>
      <c r="DB129" s="744">
        <v>0</v>
      </c>
      <c r="DC129" s="744">
        <v>0</v>
      </c>
      <c r="DD129" s="744" t="s">
        <v>569</v>
      </c>
      <c r="DE129" s="744" t="s">
        <v>569</v>
      </c>
      <c r="DF129" s="744" t="s">
        <v>569</v>
      </c>
      <c r="DG129" s="744" t="s">
        <v>569</v>
      </c>
      <c r="DH129" s="744" t="s">
        <v>569</v>
      </c>
      <c r="DI129" s="744" t="s">
        <v>569</v>
      </c>
      <c r="DJ129" s="744" t="s">
        <v>569</v>
      </c>
      <c r="DK129" s="744" t="s">
        <v>569</v>
      </c>
      <c r="DL129" s="744" t="s">
        <v>569</v>
      </c>
      <c r="DM129" s="744" t="s">
        <v>569</v>
      </c>
      <c r="DN129" s="744" t="s">
        <v>569</v>
      </c>
      <c r="DO129" s="744" t="s">
        <v>569</v>
      </c>
      <c r="DP129" s="744" t="s">
        <v>569</v>
      </c>
      <c r="DQ129" s="744" t="s">
        <v>569</v>
      </c>
      <c r="DR129" s="744" t="s">
        <v>569</v>
      </c>
      <c r="DS129" s="744" t="s">
        <v>569</v>
      </c>
      <c r="DT129" s="745">
        <v>834928</v>
      </c>
      <c r="DU129" s="166"/>
      <c r="DV129" s="166"/>
      <c r="DW129" s="166"/>
      <c r="DX129" s="166"/>
      <c r="DY129" s="166"/>
      <c r="DZ129" s="166"/>
      <c r="EA129" s="166"/>
      <c r="EB129" s="166"/>
      <c r="EC129" s="166"/>
      <c r="ED129" s="166"/>
      <c r="EE129" s="166"/>
      <c r="EF129" s="166"/>
      <c r="EG129" s="166"/>
      <c r="EH129" s="166"/>
      <c r="EI129" s="166"/>
      <c r="EJ129" s="166"/>
      <c r="EK129" s="166"/>
      <c r="EL129" s="166"/>
      <c r="EM129" s="166"/>
      <c r="EN129" s="166"/>
      <c r="EO129" s="166"/>
    </row>
    <row r="130" spans="2:145" x14ac:dyDescent="0.25">
      <c r="B130" s="758"/>
      <c r="C130" s="765" t="s">
        <v>225</v>
      </c>
      <c r="D130" s="743">
        <v>30110</v>
      </c>
      <c r="E130" s="744">
        <v>2772</v>
      </c>
      <c r="F130" s="744">
        <v>17342</v>
      </c>
      <c r="G130" s="744">
        <v>1641</v>
      </c>
      <c r="H130" s="744">
        <v>2588</v>
      </c>
      <c r="I130" s="744">
        <v>14224</v>
      </c>
      <c r="J130" s="744">
        <v>1864</v>
      </c>
      <c r="K130" s="744">
        <v>4842</v>
      </c>
      <c r="L130" s="744">
        <v>2207</v>
      </c>
      <c r="M130" s="744">
        <v>4482</v>
      </c>
      <c r="N130" s="744">
        <v>3623</v>
      </c>
      <c r="O130" s="744">
        <v>17559</v>
      </c>
      <c r="P130" s="744">
        <v>52636</v>
      </c>
      <c r="Q130" s="744">
        <v>1385</v>
      </c>
      <c r="R130" s="744">
        <v>108</v>
      </c>
      <c r="S130" s="744">
        <v>946</v>
      </c>
      <c r="T130" s="744">
        <v>1900</v>
      </c>
      <c r="U130" s="744">
        <v>1120</v>
      </c>
      <c r="V130" s="744">
        <v>13367</v>
      </c>
      <c r="W130" s="744">
        <v>1915</v>
      </c>
      <c r="X130" s="744">
        <v>2918</v>
      </c>
      <c r="Y130" s="744">
        <v>946</v>
      </c>
      <c r="Z130" s="744">
        <v>476</v>
      </c>
      <c r="AA130" s="744">
        <v>1093</v>
      </c>
      <c r="AB130" s="744">
        <v>1532</v>
      </c>
      <c r="AC130" s="744">
        <v>861</v>
      </c>
      <c r="AD130" s="744">
        <v>348794</v>
      </c>
      <c r="AE130" s="744">
        <v>2273</v>
      </c>
      <c r="AF130" s="744">
        <v>384</v>
      </c>
      <c r="AG130" s="744">
        <v>101</v>
      </c>
      <c r="AH130" s="744">
        <v>182</v>
      </c>
      <c r="AI130" s="744">
        <v>5127</v>
      </c>
      <c r="AJ130" s="744">
        <v>62</v>
      </c>
      <c r="AK130" s="744">
        <v>668</v>
      </c>
      <c r="AL130" s="744">
        <v>6780</v>
      </c>
      <c r="AM130" s="744">
        <v>523</v>
      </c>
      <c r="AN130" s="744">
        <v>1521</v>
      </c>
      <c r="AO130" s="744">
        <v>517</v>
      </c>
      <c r="AP130" s="744">
        <v>117</v>
      </c>
      <c r="AQ130" s="744">
        <v>174</v>
      </c>
      <c r="AR130" s="744">
        <v>3102</v>
      </c>
      <c r="AS130" s="744">
        <v>1704</v>
      </c>
      <c r="AT130" s="744">
        <v>287</v>
      </c>
      <c r="AU130" s="744">
        <v>888</v>
      </c>
      <c r="AV130" s="744">
        <v>123</v>
      </c>
      <c r="AW130" s="744">
        <v>827</v>
      </c>
      <c r="AX130" s="744">
        <v>1119</v>
      </c>
      <c r="AY130" s="744">
        <v>951</v>
      </c>
      <c r="AZ130" s="744">
        <v>23</v>
      </c>
      <c r="BA130" s="744">
        <v>12</v>
      </c>
      <c r="BB130" s="744">
        <v>17</v>
      </c>
      <c r="BC130" s="744">
        <v>1391</v>
      </c>
      <c r="BD130" s="744">
        <v>13</v>
      </c>
      <c r="BE130" s="744">
        <v>636</v>
      </c>
      <c r="BF130" s="744">
        <v>-2969</v>
      </c>
      <c r="BG130" s="744">
        <v>832</v>
      </c>
      <c r="BH130" s="744">
        <v>1289</v>
      </c>
      <c r="BI130" s="744">
        <v>751</v>
      </c>
      <c r="BJ130" s="744">
        <v>1680</v>
      </c>
      <c r="BK130" s="744">
        <v>30107</v>
      </c>
      <c r="BL130" s="744">
        <v>8941</v>
      </c>
      <c r="BM130" s="744">
        <v>38042</v>
      </c>
      <c r="BN130" s="744">
        <v>9417</v>
      </c>
      <c r="BO130" s="744">
        <v>47363</v>
      </c>
      <c r="BP130" s="744">
        <v>2572</v>
      </c>
      <c r="BQ130" s="744">
        <v>7851</v>
      </c>
      <c r="BR130" s="744">
        <v>10464</v>
      </c>
      <c r="BS130" s="744">
        <v>137274</v>
      </c>
      <c r="BT130" s="744">
        <v>15769</v>
      </c>
      <c r="BU130" s="744">
        <v>41888</v>
      </c>
      <c r="BV130" s="744">
        <v>26242</v>
      </c>
      <c r="BW130" s="744">
        <v>95688</v>
      </c>
      <c r="BX130" s="744">
        <v>6320</v>
      </c>
      <c r="BY130" s="744">
        <v>52518</v>
      </c>
      <c r="BZ130" s="744">
        <v>6176</v>
      </c>
      <c r="CA130" s="744">
        <v>-17357</v>
      </c>
      <c r="CB130" s="744">
        <v>1393</v>
      </c>
      <c r="CC130" s="744">
        <v>18737</v>
      </c>
      <c r="CD130" s="744">
        <v>10515</v>
      </c>
      <c r="CE130" s="744">
        <v>1705</v>
      </c>
      <c r="CF130" s="744">
        <v>13772</v>
      </c>
      <c r="CG130" s="744">
        <v>1723</v>
      </c>
      <c r="CH130" s="744">
        <v>6414</v>
      </c>
      <c r="CI130" s="744">
        <v>272</v>
      </c>
      <c r="CJ130" s="744">
        <v>2718</v>
      </c>
      <c r="CK130" s="744">
        <v>11166</v>
      </c>
      <c r="CL130" s="744">
        <v>8044</v>
      </c>
      <c r="CM130" s="744">
        <v>1899</v>
      </c>
      <c r="CN130" s="744">
        <v>34408</v>
      </c>
      <c r="CO130" s="744">
        <v>930</v>
      </c>
      <c r="CP130" s="744">
        <v>1527</v>
      </c>
      <c r="CQ130" s="744">
        <v>8324</v>
      </c>
      <c r="CR130" s="744">
        <v>6053</v>
      </c>
      <c r="CS130" s="744">
        <v>6748</v>
      </c>
      <c r="CT130" s="744">
        <v>2261</v>
      </c>
      <c r="CU130" s="744">
        <v>10486</v>
      </c>
      <c r="CV130" s="744">
        <v>55590</v>
      </c>
      <c r="CW130" s="744">
        <v>6870</v>
      </c>
      <c r="CX130" s="744">
        <v>20188</v>
      </c>
      <c r="CY130" s="744">
        <v>10766</v>
      </c>
      <c r="CZ130" s="744">
        <v>27660</v>
      </c>
      <c r="DA130" s="744">
        <v>23247</v>
      </c>
      <c r="DB130" s="744">
        <v>0</v>
      </c>
      <c r="DC130" s="744">
        <v>2120</v>
      </c>
      <c r="DD130" s="744" t="s">
        <v>569</v>
      </c>
      <c r="DE130" s="744" t="s">
        <v>569</v>
      </c>
      <c r="DF130" s="744" t="s">
        <v>569</v>
      </c>
      <c r="DG130" s="744" t="s">
        <v>569</v>
      </c>
      <c r="DH130" s="744" t="s">
        <v>569</v>
      </c>
      <c r="DI130" s="744" t="s">
        <v>569</v>
      </c>
      <c r="DJ130" s="744" t="s">
        <v>569</v>
      </c>
      <c r="DK130" s="744" t="s">
        <v>569</v>
      </c>
      <c r="DL130" s="744" t="s">
        <v>569</v>
      </c>
      <c r="DM130" s="744" t="s">
        <v>569</v>
      </c>
      <c r="DN130" s="744" t="s">
        <v>569</v>
      </c>
      <c r="DO130" s="744" t="s">
        <v>569</v>
      </c>
      <c r="DP130" s="744" t="s">
        <v>569</v>
      </c>
      <c r="DQ130" s="744" t="s">
        <v>569</v>
      </c>
      <c r="DR130" s="744" t="s">
        <v>569</v>
      </c>
      <c r="DS130" s="744" t="s">
        <v>569</v>
      </c>
      <c r="DT130" s="745">
        <v>1379167</v>
      </c>
      <c r="DU130" s="166"/>
      <c r="DV130" s="166"/>
      <c r="DW130" s="166"/>
      <c r="DX130" s="166"/>
      <c r="DY130" s="166"/>
      <c r="DZ130" s="166"/>
      <c r="EA130" s="166"/>
      <c r="EB130" s="166"/>
      <c r="EC130" s="166"/>
      <c r="ED130" s="166"/>
      <c r="EE130" s="166"/>
      <c r="EF130" s="166"/>
      <c r="EG130" s="166"/>
      <c r="EH130" s="166"/>
      <c r="EI130" s="166"/>
      <c r="EJ130" s="166"/>
      <c r="EK130" s="166"/>
      <c r="EL130" s="166"/>
      <c r="EM130" s="166"/>
      <c r="EN130" s="166"/>
      <c r="EO130" s="166"/>
    </row>
    <row r="131" spans="2:145" x14ac:dyDescent="0.25">
      <c r="B131" s="758"/>
      <c r="C131" s="759" t="s">
        <v>286</v>
      </c>
      <c r="D131" s="743">
        <v>-172522</v>
      </c>
      <c r="E131" s="744">
        <v>-34647</v>
      </c>
      <c r="F131" s="744">
        <v>-17568</v>
      </c>
      <c r="G131" s="744">
        <v>-22</v>
      </c>
      <c r="H131" s="744">
        <v>-9124</v>
      </c>
      <c r="I131" s="744">
        <v>-51</v>
      </c>
      <c r="J131" s="744">
        <v>-2</v>
      </c>
      <c r="K131" s="744">
        <v>-429</v>
      </c>
      <c r="L131" s="744">
        <v>-9844</v>
      </c>
      <c r="M131" s="744">
        <v>-14</v>
      </c>
      <c r="N131" s="744">
        <v>-64</v>
      </c>
      <c r="O131" s="744">
        <v>-11691</v>
      </c>
      <c r="P131" s="744">
        <v>-15</v>
      </c>
      <c r="Q131" s="744">
        <v>-248</v>
      </c>
      <c r="R131" s="744">
        <v>0</v>
      </c>
      <c r="S131" s="744">
        <v>0</v>
      </c>
      <c r="T131" s="744">
        <v>-13</v>
      </c>
      <c r="U131" s="744">
        <v>-1</v>
      </c>
      <c r="V131" s="744">
        <v>-8</v>
      </c>
      <c r="W131" s="744">
        <v>-2</v>
      </c>
      <c r="X131" s="744">
        <v>-5</v>
      </c>
      <c r="Y131" s="744">
        <v>0</v>
      </c>
      <c r="Z131" s="744">
        <v>0</v>
      </c>
      <c r="AA131" s="744">
        <v>0</v>
      </c>
      <c r="AB131" s="744">
        <v>-1</v>
      </c>
      <c r="AC131" s="744">
        <v>0</v>
      </c>
      <c r="AD131" s="744">
        <v>-6463</v>
      </c>
      <c r="AE131" s="744">
        <v>-2</v>
      </c>
      <c r="AF131" s="744">
        <v>-1</v>
      </c>
      <c r="AG131" s="744">
        <v>-2</v>
      </c>
      <c r="AH131" s="744">
        <v>0</v>
      </c>
      <c r="AI131" s="744">
        <v>-6</v>
      </c>
      <c r="AJ131" s="744">
        <v>0</v>
      </c>
      <c r="AK131" s="744">
        <v>-1</v>
      </c>
      <c r="AL131" s="744">
        <v>-2</v>
      </c>
      <c r="AM131" s="744">
        <v>-3</v>
      </c>
      <c r="AN131" s="744">
        <v>-1</v>
      </c>
      <c r="AO131" s="744">
        <v>-1</v>
      </c>
      <c r="AP131" s="744">
        <v>0</v>
      </c>
      <c r="AQ131" s="744">
        <v>-1</v>
      </c>
      <c r="AR131" s="744">
        <v>-6</v>
      </c>
      <c r="AS131" s="744">
        <v>-3</v>
      </c>
      <c r="AT131" s="744">
        <v>-1</v>
      </c>
      <c r="AU131" s="744">
        <v>-4</v>
      </c>
      <c r="AV131" s="744">
        <v>0</v>
      </c>
      <c r="AW131" s="744">
        <v>-1</v>
      </c>
      <c r="AX131" s="744">
        <v>-2</v>
      </c>
      <c r="AY131" s="744">
        <v>-2</v>
      </c>
      <c r="AZ131" s="744">
        <v>0</v>
      </c>
      <c r="BA131" s="744">
        <v>0</v>
      </c>
      <c r="BB131" s="744">
        <v>0</v>
      </c>
      <c r="BC131" s="744">
        <v>-4</v>
      </c>
      <c r="BD131" s="744">
        <v>0</v>
      </c>
      <c r="BE131" s="744">
        <v>0</v>
      </c>
      <c r="BF131" s="744">
        <v>-6</v>
      </c>
      <c r="BG131" s="744">
        <v>-2</v>
      </c>
      <c r="BH131" s="744">
        <v>-2</v>
      </c>
      <c r="BI131" s="744">
        <v>-1</v>
      </c>
      <c r="BJ131" s="744">
        <v>-1</v>
      </c>
      <c r="BK131" s="744">
        <v>-77</v>
      </c>
      <c r="BL131" s="744">
        <v>-19</v>
      </c>
      <c r="BM131" s="744">
        <v>-2969</v>
      </c>
      <c r="BN131" s="744">
        <v>-15388</v>
      </c>
      <c r="BO131" s="744">
        <v>-123</v>
      </c>
      <c r="BP131" s="744">
        <v>-997</v>
      </c>
      <c r="BQ131" s="744">
        <v>-9077</v>
      </c>
      <c r="BR131" s="744">
        <v>-6</v>
      </c>
      <c r="BS131" s="744">
        <v>-3045</v>
      </c>
      <c r="BT131" s="744">
        <v>-27830</v>
      </c>
      <c r="BU131" s="744">
        <v>-9</v>
      </c>
      <c r="BV131" s="744">
        <v>-2908</v>
      </c>
      <c r="BW131" s="744">
        <v>0</v>
      </c>
      <c r="BX131" s="744">
        <v>-1736</v>
      </c>
      <c r="BY131" s="744">
        <v>-5482</v>
      </c>
      <c r="BZ131" s="744">
        <v>-2141</v>
      </c>
      <c r="CA131" s="744">
        <v>-13</v>
      </c>
      <c r="CB131" s="744">
        <v>-1</v>
      </c>
      <c r="CC131" s="744">
        <v>-13</v>
      </c>
      <c r="CD131" s="744">
        <v>-2923</v>
      </c>
      <c r="CE131" s="744">
        <v>0</v>
      </c>
      <c r="CF131" s="744">
        <v>-23</v>
      </c>
      <c r="CG131" s="744">
        <v>-3</v>
      </c>
      <c r="CH131" s="744">
        <v>-39</v>
      </c>
      <c r="CI131" s="744">
        <v>0</v>
      </c>
      <c r="CJ131" s="744">
        <v>-13</v>
      </c>
      <c r="CK131" s="744">
        <v>0</v>
      </c>
      <c r="CL131" s="744">
        <v>-12</v>
      </c>
      <c r="CM131" s="744">
        <v>-553</v>
      </c>
      <c r="CN131" s="744">
        <v>-42212</v>
      </c>
      <c r="CO131" s="744">
        <v>-1</v>
      </c>
      <c r="CP131" s="744">
        <v>-16</v>
      </c>
      <c r="CQ131" s="744">
        <v>-2469</v>
      </c>
      <c r="CR131" s="744">
        <v>-11413</v>
      </c>
      <c r="CS131" s="744">
        <v>-7</v>
      </c>
      <c r="CT131" s="744">
        <v>-6</v>
      </c>
      <c r="CU131" s="744">
        <v>-22</v>
      </c>
      <c r="CV131" s="744">
        <v>-339</v>
      </c>
      <c r="CW131" s="744">
        <v>-18</v>
      </c>
      <c r="CX131" s="744">
        <v>-6</v>
      </c>
      <c r="CY131" s="744">
        <v>-14</v>
      </c>
      <c r="CZ131" s="744">
        <v>-11</v>
      </c>
      <c r="DA131" s="744">
        <v>-10</v>
      </c>
      <c r="DB131" s="744">
        <v>0</v>
      </c>
      <c r="DC131" s="744">
        <v>-1</v>
      </c>
      <c r="DD131" s="744" t="s">
        <v>569</v>
      </c>
      <c r="DE131" s="744" t="s">
        <v>569</v>
      </c>
      <c r="DF131" s="744" t="s">
        <v>569</v>
      </c>
      <c r="DG131" s="744" t="s">
        <v>569</v>
      </c>
      <c r="DH131" s="744" t="s">
        <v>569</v>
      </c>
      <c r="DI131" s="744" t="s">
        <v>569</v>
      </c>
      <c r="DJ131" s="744" t="s">
        <v>569</v>
      </c>
      <c r="DK131" s="744" t="s">
        <v>569</v>
      </c>
      <c r="DL131" s="744" t="s">
        <v>569</v>
      </c>
      <c r="DM131" s="744" t="s">
        <v>569</v>
      </c>
      <c r="DN131" s="744" t="s">
        <v>569</v>
      </c>
      <c r="DO131" s="744" t="s">
        <v>569</v>
      </c>
      <c r="DP131" s="744" t="s">
        <v>569</v>
      </c>
      <c r="DQ131" s="744" t="s">
        <v>569</v>
      </c>
      <c r="DR131" s="744" t="s">
        <v>569</v>
      </c>
      <c r="DS131" s="744" t="s">
        <v>569</v>
      </c>
      <c r="DT131" s="745">
        <v>-394734</v>
      </c>
      <c r="DU131" s="166"/>
      <c r="DV131" s="166"/>
      <c r="DW131" s="166"/>
      <c r="DX131" s="166"/>
      <c r="DY131" s="166"/>
      <c r="DZ131" s="166"/>
      <c r="EA131" s="166"/>
      <c r="EB131" s="166"/>
      <c r="EC131" s="166"/>
      <c r="ED131" s="166"/>
      <c r="EE131" s="166"/>
      <c r="EF131" s="166"/>
      <c r="EG131" s="166"/>
      <c r="EH131" s="166"/>
      <c r="EI131" s="166"/>
      <c r="EJ131" s="166"/>
      <c r="EK131" s="166"/>
      <c r="EL131" s="166"/>
      <c r="EM131" s="166"/>
      <c r="EN131" s="166"/>
      <c r="EO131" s="166"/>
    </row>
    <row r="132" spans="2:145" x14ac:dyDescent="0.25">
      <c r="B132" s="763"/>
      <c r="C132" s="764" t="s">
        <v>228</v>
      </c>
      <c r="D132" s="752">
        <v>233627</v>
      </c>
      <c r="E132" s="753">
        <v>81756</v>
      </c>
      <c r="F132" s="753">
        <v>176638</v>
      </c>
      <c r="G132" s="753">
        <v>54918</v>
      </c>
      <c r="H132" s="753">
        <v>57363</v>
      </c>
      <c r="I132" s="753">
        <v>152736</v>
      </c>
      <c r="J132" s="753">
        <v>15824</v>
      </c>
      <c r="K132" s="753">
        <v>30362</v>
      </c>
      <c r="L132" s="753">
        <v>102961</v>
      </c>
      <c r="M132" s="753">
        <v>136167</v>
      </c>
      <c r="N132" s="753">
        <v>12933</v>
      </c>
      <c r="O132" s="753">
        <v>204989</v>
      </c>
      <c r="P132" s="753">
        <v>95508</v>
      </c>
      <c r="Q132" s="753">
        <v>15940</v>
      </c>
      <c r="R132" s="753">
        <v>854</v>
      </c>
      <c r="S132" s="753">
        <v>10042</v>
      </c>
      <c r="T132" s="753">
        <v>38741</v>
      </c>
      <c r="U132" s="753">
        <v>13523</v>
      </c>
      <c r="V132" s="753">
        <v>116475</v>
      </c>
      <c r="W132" s="753">
        <v>22036</v>
      </c>
      <c r="X132" s="753">
        <v>54182</v>
      </c>
      <c r="Y132" s="753">
        <v>12833</v>
      </c>
      <c r="Z132" s="753">
        <v>8325</v>
      </c>
      <c r="AA132" s="753">
        <v>14343</v>
      </c>
      <c r="AB132" s="753">
        <v>23523</v>
      </c>
      <c r="AC132" s="753">
        <v>9902</v>
      </c>
      <c r="AD132" s="753">
        <v>388422</v>
      </c>
      <c r="AE132" s="753">
        <v>25352</v>
      </c>
      <c r="AF132" s="753">
        <v>4177</v>
      </c>
      <c r="AG132" s="753">
        <v>1673</v>
      </c>
      <c r="AH132" s="753">
        <v>3268</v>
      </c>
      <c r="AI132" s="753">
        <v>57944</v>
      </c>
      <c r="AJ132" s="753">
        <v>1157</v>
      </c>
      <c r="AK132" s="753">
        <v>11277</v>
      </c>
      <c r="AL132" s="753">
        <v>75818</v>
      </c>
      <c r="AM132" s="753">
        <v>50561</v>
      </c>
      <c r="AN132" s="753">
        <v>17653</v>
      </c>
      <c r="AO132" s="753">
        <v>4827</v>
      </c>
      <c r="AP132" s="753">
        <v>1344</v>
      </c>
      <c r="AQ132" s="753">
        <v>3138</v>
      </c>
      <c r="AR132" s="753">
        <v>29769</v>
      </c>
      <c r="AS132" s="753">
        <v>30498</v>
      </c>
      <c r="AT132" s="753">
        <v>12191</v>
      </c>
      <c r="AU132" s="753">
        <v>33698</v>
      </c>
      <c r="AV132" s="753">
        <v>3212</v>
      </c>
      <c r="AW132" s="753">
        <v>17828</v>
      </c>
      <c r="AX132" s="753">
        <v>23845</v>
      </c>
      <c r="AY132" s="753">
        <v>41429</v>
      </c>
      <c r="AZ132" s="753">
        <v>924</v>
      </c>
      <c r="BA132" s="753">
        <v>745</v>
      </c>
      <c r="BB132" s="753">
        <v>552</v>
      </c>
      <c r="BC132" s="753">
        <v>26357</v>
      </c>
      <c r="BD132" s="753">
        <v>625</v>
      </c>
      <c r="BE132" s="753">
        <v>3380</v>
      </c>
      <c r="BF132" s="753">
        <v>52562</v>
      </c>
      <c r="BG132" s="753">
        <v>15348</v>
      </c>
      <c r="BH132" s="753">
        <v>18359</v>
      </c>
      <c r="BI132" s="753">
        <v>12748</v>
      </c>
      <c r="BJ132" s="753">
        <v>12886</v>
      </c>
      <c r="BK132" s="753">
        <v>392566</v>
      </c>
      <c r="BL132" s="753">
        <v>120459</v>
      </c>
      <c r="BM132" s="753">
        <v>432225</v>
      </c>
      <c r="BN132" s="753">
        <v>139313</v>
      </c>
      <c r="BO132" s="753">
        <v>310579</v>
      </c>
      <c r="BP132" s="753">
        <v>27510</v>
      </c>
      <c r="BQ132" s="753">
        <v>103909</v>
      </c>
      <c r="BR132" s="753">
        <v>137685</v>
      </c>
      <c r="BS132" s="753">
        <v>2589432</v>
      </c>
      <c r="BT132" s="753">
        <v>659657</v>
      </c>
      <c r="BU132" s="753">
        <v>301572</v>
      </c>
      <c r="BV132" s="753">
        <v>369652</v>
      </c>
      <c r="BW132" s="753">
        <v>1618884</v>
      </c>
      <c r="BX132" s="753">
        <v>95411</v>
      </c>
      <c r="BY132" s="753">
        <v>580810</v>
      </c>
      <c r="BZ132" s="753">
        <v>82711</v>
      </c>
      <c r="CA132" s="753">
        <v>88224</v>
      </c>
      <c r="CB132" s="753">
        <v>11841</v>
      </c>
      <c r="CC132" s="753">
        <v>82906</v>
      </c>
      <c r="CD132" s="753">
        <v>143351</v>
      </c>
      <c r="CE132" s="753">
        <v>59705</v>
      </c>
      <c r="CF132" s="753">
        <v>389291</v>
      </c>
      <c r="CG132" s="753">
        <v>51672</v>
      </c>
      <c r="CH132" s="753">
        <v>185571</v>
      </c>
      <c r="CI132" s="753">
        <v>7913</v>
      </c>
      <c r="CJ132" s="753">
        <v>81763</v>
      </c>
      <c r="CK132" s="753">
        <v>1775887</v>
      </c>
      <c r="CL132" s="753">
        <v>729398</v>
      </c>
      <c r="CM132" s="753">
        <v>91867</v>
      </c>
      <c r="CN132" s="753">
        <v>1220861</v>
      </c>
      <c r="CO132" s="753">
        <v>45495</v>
      </c>
      <c r="CP132" s="753">
        <v>233827</v>
      </c>
      <c r="CQ132" s="753">
        <v>283120</v>
      </c>
      <c r="CR132" s="753">
        <v>142412</v>
      </c>
      <c r="CS132" s="753">
        <v>228864</v>
      </c>
      <c r="CT132" s="753">
        <v>41381</v>
      </c>
      <c r="CU132" s="753">
        <v>217330</v>
      </c>
      <c r="CV132" s="753">
        <v>877458</v>
      </c>
      <c r="CW132" s="753">
        <v>110933</v>
      </c>
      <c r="CX132" s="753">
        <v>307690</v>
      </c>
      <c r="CY132" s="753">
        <v>154202</v>
      </c>
      <c r="CZ132" s="753">
        <v>225626</v>
      </c>
      <c r="DA132" s="753">
        <v>150877</v>
      </c>
      <c r="DB132" s="753">
        <v>0</v>
      </c>
      <c r="DC132" s="753">
        <v>94384</v>
      </c>
      <c r="DD132" s="753"/>
      <c r="DE132" s="753"/>
      <c r="DF132" s="753"/>
      <c r="DG132" s="753"/>
      <c r="DH132" s="753"/>
      <c r="DI132" s="753"/>
      <c r="DJ132" s="753"/>
      <c r="DK132" s="753"/>
      <c r="DL132" s="753"/>
      <c r="DM132" s="753"/>
      <c r="DN132" s="753"/>
      <c r="DO132" s="753"/>
      <c r="DP132" s="753"/>
      <c r="DQ132" s="753"/>
      <c r="DR132" s="753"/>
      <c r="DS132" s="753"/>
      <c r="DT132" s="754">
        <v>18676292</v>
      </c>
      <c r="DU132" s="166"/>
      <c r="DV132" s="166"/>
      <c r="DW132" s="166"/>
      <c r="DX132" s="166"/>
      <c r="DY132" s="166"/>
      <c r="DZ132" s="166"/>
      <c r="EA132" s="166"/>
      <c r="EB132" s="166"/>
      <c r="EC132" s="166"/>
      <c r="ED132" s="166"/>
      <c r="EE132" s="166"/>
      <c r="EF132" s="166"/>
      <c r="EG132" s="166"/>
      <c r="EH132" s="166"/>
      <c r="EI132" s="166"/>
      <c r="EJ132" s="166"/>
      <c r="EK132" s="166"/>
      <c r="EL132" s="166"/>
      <c r="EM132" s="166"/>
      <c r="EN132" s="166"/>
      <c r="EO132" s="166"/>
    </row>
    <row r="133" spans="2:145" x14ac:dyDescent="0.25">
      <c r="B133" s="766"/>
      <c r="C133" s="767" t="s">
        <v>229</v>
      </c>
      <c r="D133" s="755">
        <v>476987</v>
      </c>
      <c r="E133" s="756">
        <v>157777</v>
      </c>
      <c r="F133" s="756">
        <v>542825</v>
      </c>
      <c r="G133" s="756">
        <v>87417</v>
      </c>
      <c r="H133" s="756">
        <v>92762</v>
      </c>
      <c r="I133" s="756">
        <v>282786</v>
      </c>
      <c r="J133" s="756">
        <v>40313</v>
      </c>
      <c r="K133" s="756">
        <v>49037</v>
      </c>
      <c r="L133" s="756">
        <v>501516</v>
      </c>
      <c r="M133" s="756">
        <v>575780</v>
      </c>
      <c r="N133" s="756">
        <v>135197</v>
      </c>
      <c r="O133" s="756">
        <v>625601</v>
      </c>
      <c r="P133" s="756">
        <v>158397</v>
      </c>
      <c r="Q133" s="756">
        <v>114971</v>
      </c>
      <c r="R133" s="756">
        <v>2463</v>
      </c>
      <c r="S133" s="756">
        <v>25886</v>
      </c>
      <c r="T133" s="756">
        <v>121869</v>
      </c>
      <c r="U133" s="756">
        <v>35952</v>
      </c>
      <c r="V133" s="756">
        <v>422496</v>
      </c>
      <c r="W133" s="756">
        <v>59835</v>
      </c>
      <c r="X133" s="756">
        <v>101069</v>
      </c>
      <c r="Y133" s="756">
        <v>37762</v>
      </c>
      <c r="Z133" s="756">
        <v>23940</v>
      </c>
      <c r="AA133" s="756">
        <v>67911</v>
      </c>
      <c r="AB133" s="756">
        <v>52872</v>
      </c>
      <c r="AC133" s="756">
        <v>31696</v>
      </c>
      <c r="AD133" s="756">
        <v>1290175</v>
      </c>
      <c r="AE133" s="756">
        <v>72592</v>
      </c>
      <c r="AF133" s="756">
        <v>9218</v>
      </c>
      <c r="AG133" s="756">
        <v>4399</v>
      </c>
      <c r="AH133" s="756">
        <v>7134</v>
      </c>
      <c r="AI133" s="756">
        <v>136551</v>
      </c>
      <c r="AJ133" s="756">
        <v>2545</v>
      </c>
      <c r="AK133" s="756">
        <v>22120</v>
      </c>
      <c r="AL133" s="756">
        <v>350180</v>
      </c>
      <c r="AM133" s="756">
        <v>246592</v>
      </c>
      <c r="AN133" s="756">
        <v>37284</v>
      </c>
      <c r="AO133" s="756">
        <v>22471</v>
      </c>
      <c r="AP133" s="756">
        <v>6246</v>
      </c>
      <c r="AQ133" s="756">
        <v>13938</v>
      </c>
      <c r="AR133" s="756">
        <v>109091</v>
      </c>
      <c r="AS133" s="756">
        <v>67686</v>
      </c>
      <c r="AT133" s="756">
        <v>29551</v>
      </c>
      <c r="AU133" s="756">
        <v>77224</v>
      </c>
      <c r="AV133" s="756">
        <v>7831</v>
      </c>
      <c r="AW133" s="756">
        <v>47923</v>
      </c>
      <c r="AX133" s="756">
        <v>81186</v>
      </c>
      <c r="AY133" s="756">
        <v>106388</v>
      </c>
      <c r="AZ133" s="756">
        <v>2908</v>
      </c>
      <c r="BA133" s="756">
        <v>2197</v>
      </c>
      <c r="BB133" s="756">
        <v>1782</v>
      </c>
      <c r="BC133" s="756">
        <v>93377</v>
      </c>
      <c r="BD133" s="756">
        <v>2293</v>
      </c>
      <c r="BE133" s="756">
        <v>25744</v>
      </c>
      <c r="BF133" s="756">
        <v>222611</v>
      </c>
      <c r="BG133" s="756">
        <v>47392</v>
      </c>
      <c r="BH133" s="756">
        <v>51633</v>
      </c>
      <c r="BI133" s="756">
        <v>32309</v>
      </c>
      <c r="BJ133" s="756">
        <v>36639</v>
      </c>
      <c r="BK133" s="756">
        <v>873162</v>
      </c>
      <c r="BL133" s="756">
        <v>272004</v>
      </c>
      <c r="BM133" s="756">
        <v>937696</v>
      </c>
      <c r="BN133" s="756">
        <v>290562</v>
      </c>
      <c r="BO133" s="756">
        <v>717959</v>
      </c>
      <c r="BP133" s="756">
        <v>81377</v>
      </c>
      <c r="BQ133" s="756">
        <v>227568</v>
      </c>
      <c r="BR133" s="756">
        <v>186039</v>
      </c>
      <c r="BS133" s="756">
        <v>3721995</v>
      </c>
      <c r="BT133" s="756">
        <v>963165</v>
      </c>
      <c r="BU133" s="756">
        <v>457677</v>
      </c>
      <c r="BV133" s="756">
        <v>505834</v>
      </c>
      <c r="BW133" s="756">
        <v>1883478</v>
      </c>
      <c r="BX133" s="756">
        <v>135726</v>
      </c>
      <c r="BY133" s="756">
        <v>778136</v>
      </c>
      <c r="BZ133" s="756">
        <v>276618</v>
      </c>
      <c r="CA133" s="756">
        <v>356021</v>
      </c>
      <c r="CB133" s="756">
        <v>17231</v>
      </c>
      <c r="CC133" s="756">
        <v>124928</v>
      </c>
      <c r="CD133" s="756">
        <v>210694</v>
      </c>
      <c r="CE133" s="756">
        <v>72986</v>
      </c>
      <c r="CF133" s="756">
        <v>667422</v>
      </c>
      <c r="CG133" s="756">
        <v>103643</v>
      </c>
      <c r="CH133" s="756">
        <v>281621</v>
      </c>
      <c r="CI133" s="756">
        <v>20813</v>
      </c>
      <c r="CJ133" s="756">
        <v>187209</v>
      </c>
      <c r="CK133" s="756">
        <v>2547318</v>
      </c>
      <c r="CL133" s="756">
        <v>921202</v>
      </c>
      <c r="CM133" s="756">
        <v>168391</v>
      </c>
      <c r="CN133" s="756">
        <v>2179440</v>
      </c>
      <c r="CO133" s="756">
        <v>63293</v>
      </c>
      <c r="CP133" s="756">
        <v>330564</v>
      </c>
      <c r="CQ133" s="756">
        <v>366345</v>
      </c>
      <c r="CR133" s="756">
        <v>241897</v>
      </c>
      <c r="CS133" s="756">
        <v>334167</v>
      </c>
      <c r="CT133" s="756">
        <v>118088</v>
      </c>
      <c r="CU133" s="756">
        <v>543125</v>
      </c>
      <c r="CV133" s="756">
        <v>1182687</v>
      </c>
      <c r="CW133" s="756">
        <v>239991</v>
      </c>
      <c r="CX133" s="756">
        <v>745532</v>
      </c>
      <c r="CY133" s="756">
        <v>225656</v>
      </c>
      <c r="CZ133" s="756">
        <v>333535</v>
      </c>
      <c r="DA133" s="756">
        <v>219986</v>
      </c>
      <c r="DB133" s="756">
        <v>47551</v>
      </c>
      <c r="DC133" s="756">
        <v>197055</v>
      </c>
      <c r="DD133" s="756"/>
      <c r="DE133" s="756"/>
      <c r="DF133" s="756"/>
      <c r="DG133" s="756"/>
      <c r="DH133" s="756"/>
      <c r="DI133" s="756"/>
      <c r="DJ133" s="756"/>
      <c r="DK133" s="756"/>
      <c r="DL133" s="756"/>
      <c r="DM133" s="756"/>
      <c r="DN133" s="756"/>
      <c r="DO133" s="756"/>
      <c r="DP133" s="756"/>
      <c r="DQ133" s="756"/>
      <c r="DR133" s="756"/>
      <c r="DS133" s="756"/>
      <c r="DT133" s="757">
        <v>33449714</v>
      </c>
      <c r="DU133" s="166"/>
      <c r="DV133" s="166"/>
      <c r="DW133" s="166"/>
      <c r="DX133" s="166"/>
      <c r="DY133" s="166"/>
      <c r="DZ133" s="166"/>
      <c r="EA133" s="166"/>
      <c r="EB133" s="166"/>
      <c r="EC133" s="166"/>
      <c r="ED133" s="166"/>
      <c r="EE133" s="166"/>
      <c r="EF133" s="166"/>
      <c r="EG133" s="166"/>
      <c r="EH133" s="166"/>
      <c r="EI133" s="166"/>
      <c r="EJ133" s="166"/>
      <c r="EK133" s="166"/>
      <c r="EL133" s="166"/>
      <c r="EM133" s="166"/>
      <c r="EN133" s="166"/>
      <c r="EO133" s="166"/>
    </row>
    <row r="134" spans="2:145" x14ac:dyDescent="0.25">
      <c r="DU134" s="67"/>
      <c r="DV134" s="67"/>
      <c r="DW134" s="67"/>
      <c r="DX134" s="67"/>
      <c r="DY134" s="67"/>
      <c r="DZ134" s="67"/>
      <c r="EA134" s="67"/>
      <c r="EB134" s="67"/>
      <c r="EC134" s="67"/>
      <c r="ED134" s="67"/>
      <c r="EE134" s="67"/>
      <c r="EF134" s="67"/>
      <c r="EG134" s="67"/>
      <c r="EH134" s="67"/>
      <c r="EI134" s="67"/>
      <c r="EJ134" s="67"/>
      <c r="EK134" s="67"/>
      <c r="EL134" s="67"/>
      <c r="EM134" s="67"/>
      <c r="EN134" s="67"/>
      <c r="EO134" s="67"/>
    </row>
    <row r="135" spans="2:145" x14ac:dyDescent="0.25">
      <c r="DU135" s="67"/>
      <c r="DV135" s="67"/>
      <c r="DW135" s="67"/>
      <c r="DX135" s="67"/>
      <c r="DY135" s="67"/>
      <c r="DZ135" s="67"/>
      <c r="EA135" s="67"/>
      <c r="EB135" s="67"/>
      <c r="EC135" s="67"/>
      <c r="ED135" s="67"/>
      <c r="EE135" s="67"/>
      <c r="EF135" s="67"/>
      <c r="EG135" s="67"/>
      <c r="EH135" s="67"/>
      <c r="EI135" s="67"/>
      <c r="EJ135" s="67"/>
      <c r="EK135" s="67"/>
      <c r="EL135" s="67"/>
      <c r="EM135" s="67"/>
      <c r="EN135" s="67"/>
      <c r="EO135" s="67"/>
    </row>
    <row r="136" spans="2:145" x14ac:dyDescent="0.25">
      <c r="DU136" s="67"/>
      <c r="DV136" s="67"/>
      <c r="DW136" s="67"/>
      <c r="DX136" s="67"/>
      <c r="DY136" s="67"/>
      <c r="DZ136" s="67"/>
      <c r="EA136" s="67"/>
      <c r="EB136" s="67"/>
      <c r="EC136" s="67"/>
      <c r="ED136" s="67"/>
      <c r="EE136" s="67"/>
      <c r="EF136" s="67"/>
      <c r="EG136" s="67"/>
      <c r="EH136" s="67"/>
      <c r="EI136" s="67"/>
      <c r="EJ136" s="67"/>
      <c r="EK136" s="67"/>
      <c r="EL136" s="67"/>
      <c r="EM136" s="67"/>
      <c r="EN136" s="67"/>
      <c r="EO136" s="67"/>
    </row>
    <row r="137" spans="2:145" x14ac:dyDescent="0.25">
      <c r="DU137" s="67"/>
      <c r="DV137" s="67"/>
      <c r="DW137" s="67"/>
      <c r="DX137" s="67"/>
      <c r="DY137" s="67"/>
      <c r="DZ137" s="67"/>
      <c r="EA137" s="67"/>
      <c r="EB137" s="67"/>
      <c r="EC137" s="67"/>
      <c r="ED137" s="67"/>
      <c r="EE137" s="67"/>
      <c r="EF137" s="67"/>
      <c r="EG137" s="67"/>
      <c r="EH137" s="67"/>
      <c r="EI137" s="67"/>
      <c r="EJ137" s="67"/>
      <c r="EK137" s="67"/>
      <c r="EL137" s="67"/>
      <c r="EM137" s="67"/>
      <c r="EN137" s="67"/>
      <c r="EO137" s="67"/>
    </row>
    <row r="138" spans="2:145" x14ac:dyDescent="0.25">
      <c r="DU138" s="67"/>
      <c r="DV138" s="67"/>
      <c r="DW138" s="67"/>
      <c r="DX138" s="67"/>
      <c r="DY138" s="67"/>
      <c r="DZ138" s="67"/>
      <c r="EA138" s="67"/>
      <c r="EB138" s="67"/>
      <c r="EC138" s="67"/>
      <c r="ED138" s="67"/>
      <c r="EE138" s="67"/>
      <c r="EF138" s="67"/>
      <c r="EG138" s="67"/>
      <c r="EH138" s="67"/>
      <c r="EI138" s="67"/>
      <c r="EJ138" s="67"/>
      <c r="EK138" s="67"/>
      <c r="EL138" s="67"/>
      <c r="EM138" s="67"/>
      <c r="EN138" s="67"/>
      <c r="EO138" s="67"/>
    </row>
    <row r="139" spans="2:145" x14ac:dyDescent="0.25">
      <c r="DU139" s="67"/>
      <c r="DV139" s="67"/>
      <c r="DW139" s="67"/>
      <c r="DX139" s="67"/>
      <c r="DY139" s="67"/>
      <c r="DZ139" s="67"/>
      <c r="EA139" s="67"/>
      <c r="EB139" s="67"/>
      <c r="EC139" s="67"/>
      <c r="ED139" s="67"/>
      <c r="EE139" s="67"/>
      <c r="EF139" s="67"/>
      <c r="EG139" s="67"/>
      <c r="EH139" s="67"/>
      <c r="EI139" s="67"/>
      <c r="EJ139" s="67"/>
      <c r="EK139" s="67"/>
      <c r="EL139" s="67"/>
      <c r="EM139" s="67"/>
      <c r="EN139" s="67"/>
      <c r="EO139" s="67"/>
    </row>
    <row r="140" spans="2:145" x14ac:dyDescent="0.25">
      <c r="DU140" s="67"/>
      <c r="DV140" s="67"/>
      <c r="DW140" s="67"/>
      <c r="DX140" s="67"/>
      <c r="DY140" s="67"/>
      <c r="DZ140" s="67"/>
      <c r="EA140" s="67"/>
      <c r="EB140" s="67"/>
      <c r="EC140" s="67"/>
      <c r="ED140" s="67"/>
      <c r="EE140" s="67"/>
      <c r="EF140" s="67"/>
      <c r="EG140" s="67"/>
      <c r="EH140" s="67"/>
      <c r="EI140" s="67"/>
      <c r="EJ140" s="67"/>
      <c r="EK140" s="67"/>
      <c r="EL140" s="67"/>
      <c r="EM140" s="67"/>
      <c r="EN140" s="67"/>
      <c r="EO140" s="67"/>
    </row>
    <row r="141" spans="2:145" x14ac:dyDescent="0.25">
      <c r="DU141" s="67"/>
      <c r="DV141" s="67"/>
      <c r="DW141" s="67"/>
      <c r="DX141" s="67"/>
      <c r="DY141" s="67"/>
      <c r="DZ141" s="67"/>
      <c r="EA141" s="67"/>
      <c r="EB141" s="67"/>
      <c r="EC141" s="67"/>
      <c r="ED141" s="67"/>
      <c r="EE141" s="67"/>
      <c r="EF141" s="67"/>
      <c r="EG141" s="67"/>
      <c r="EH141" s="67"/>
      <c r="EI141" s="67"/>
      <c r="EJ141" s="67"/>
      <c r="EK141" s="67"/>
      <c r="EL141" s="67"/>
      <c r="EM141" s="67"/>
      <c r="EN141" s="67"/>
      <c r="EO141" s="67"/>
    </row>
    <row r="142" spans="2:145" x14ac:dyDescent="0.25">
      <c r="DU142" s="67"/>
      <c r="DV142" s="67"/>
      <c r="DW142" s="67"/>
      <c r="DX142" s="67"/>
      <c r="DY142" s="67"/>
      <c r="DZ142" s="67"/>
      <c r="EA142" s="67"/>
      <c r="EB142" s="67"/>
      <c r="EC142" s="67"/>
      <c r="ED142" s="67"/>
      <c r="EE142" s="67"/>
      <c r="EF142" s="67"/>
      <c r="EG142" s="67"/>
      <c r="EH142" s="67"/>
      <c r="EI142" s="67"/>
      <c r="EJ142" s="67"/>
      <c r="EK142" s="67"/>
      <c r="EL142" s="67"/>
      <c r="EM142" s="67"/>
      <c r="EN142" s="67"/>
      <c r="EO142" s="67"/>
    </row>
    <row r="143" spans="2:145" x14ac:dyDescent="0.25">
      <c r="DU143" s="67"/>
      <c r="DV143" s="67"/>
      <c r="DW143" s="67"/>
      <c r="DX143" s="67"/>
      <c r="DY143" s="67"/>
      <c r="DZ143" s="67"/>
      <c r="EA143" s="67"/>
      <c r="EB143" s="67"/>
      <c r="EC143" s="67"/>
      <c r="ED143" s="67"/>
      <c r="EE143" s="67"/>
      <c r="EF143" s="67"/>
      <c r="EG143" s="67"/>
      <c r="EH143" s="67"/>
      <c r="EI143" s="67"/>
      <c r="EJ143" s="67"/>
      <c r="EK143" s="67"/>
      <c r="EL143" s="67"/>
      <c r="EM143" s="67"/>
      <c r="EN143" s="67"/>
      <c r="EO143" s="67"/>
    </row>
    <row r="144" spans="2:145" x14ac:dyDescent="0.25">
      <c r="DU144" s="67"/>
      <c r="DV144" s="67"/>
      <c r="DW144" s="67"/>
      <c r="DX144" s="67"/>
      <c r="DY144" s="67"/>
      <c r="DZ144" s="67"/>
      <c r="EA144" s="67"/>
      <c r="EB144" s="67"/>
      <c r="EC144" s="67"/>
      <c r="ED144" s="67"/>
      <c r="EE144" s="67"/>
      <c r="EF144" s="67"/>
      <c r="EG144" s="67"/>
      <c r="EH144" s="67"/>
      <c r="EI144" s="67"/>
      <c r="EJ144" s="67"/>
      <c r="EK144" s="67"/>
      <c r="EL144" s="67"/>
      <c r="EM144" s="67"/>
      <c r="EN144" s="67"/>
      <c r="EO144" s="67"/>
    </row>
    <row r="145" spans="125:145" x14ac:dyDescent="0.25">
      <c r="DU145" s="67"/>
      <c r="DV145" s="67"/>
      <c r="DW145" s="67"/>
      <c r="DX145" s="67"/>
      <c r="DY145" s="67"/>
      <c r="DZ145" s="67"/>
      <c r="EA145" s="67"/>
      <c r="EB145" s="67"/>
      <c r="EC145" s="67"/>
      <c r="ED145" s="67"/>
      <c r="EE145" s="67"/>
      <c r="EF145" s="67"/>
      <c r="EG145" s="67"/>
      <c r="EH145" s="67"/>
      <c r="EI145" s="67"/>
      <c r="EJ145" s="67"/>
      <c r="EK145" s="67"/>
      <c r="EL145" s="67"/>
      <c r="EM145" s="67"/>
      <c r="EN145" s="67"/>
      <c r="EO145" s="67"/>
    </row>
    <row r="146" spans="125:145" x14ac:dyDescent="0.25">
      <c r="DU146" s="67"/>
      <c r="DV146" s="67"/>
      <c r="DW146" s="67"/>
      <c r="DX146" s="67"/>
      <c r="DY146" s="67"/>
      <c r="DZ146" s="67"/>
      <c r="EA146" s="67"/>
      <c r="EB146" s="67"/>
      <c r="EC146" s="67"/>
      <c r="ED146" s="67"/>
      <c r="EE146" s="67"/>
      <c r="EF146" s="67"/>
      <c r="EG146" s="67"/>
      <c r="EH146" s="67"/>
      <c r="EI146" s="67"/>
      <c r="EJ146" s="67"/>
      <c r="EK146" s="67"/>
      <c r="EL146" s="67"/>
      <c r="EM146" s="67"/>
      <c r="EN146" s="67"/>
      <c r="EO146" s="67"/>
    </row>
    <row r="147" spans="125:145" x14ac:dyDescent="0.25">
      <c r="DU147" s="67"/>
      <c r="DV147" s="67"/>
      <c r="DW147" s="67"/>
      <c r="DX147" s="67"/>
      <c r="DY147" s="67"/>
      <c r="DZ147" s="67"/>
      <c r="EA147" s="67"/>
      <c r="EB147" s="67"/>
      <c r="EC147" s="67"/>
      <c r="ED147" s="67"/>
      <c r="EE147" s="67"/>
      <c r="EF147" s="67"/>
      <c r="EG147" s="67"/>
      <c r="EH147" s="67"/>
      <c r="EI147" s="67"/>
      <c r="EJ147" s="67"/>
      <c r="EK147" s="67"/>
      <c r="EL147" s="67"/>
      <c r="EM147" s="67"/>
      <c r="EN147" s="67"/>
      <c r="EO147" s="67"/>
    </row>
    <row r="148" spans="125:145" x14ac:dyDescent="0.25">
      <c r="DU148" s="67"/>
      <c r="DV148" s="67"/>
      <c r="DW148" s="67"/>
      <c r="DX148" s="67"/>
      <c r="DY148" s="67"/>
      <c r="DZ148" s="67"/>
      <c r="EA148" s="67"/>
      <c r="EB148" s="67"/>
      <c r="EC148" s="67"/>
      <c r="ED148" s="67"/>
      <c r="EE148" s="67"/>
      <c r="EF148" s="67"/>
      <c r="EG148" s="67"/>
      <c r="EH148" s="67"/>
      <c r="EI148" s="67"/>
      <c r="EJ148" s="67"/>
      <c r="EK148" s="67"/>
      <c r="EL148" s="67"/>
      <c r="EM148" s="67"/>
      <c r="EN148" s="67"/>
      <c r="EO148" s="67"/>
    </row>
    <row r="149" spans="125:145" x14ac:dyDescent="0.25">
      <c r="DU149" s="67"/>
      <c r="DV149" s="67"/>
      <c r="DW149" s="67"/>
      <c r="DX149" s="67"/>
      <c r="DY149" s="67"/>
      <c r="DZ149" s="67"/>
      <c r="EA149" s="67"/>
      <c r="EB149" s="67"/>
      <c r="EC149" s="67"/>
      <c r="ED149" s="67"/>
      <c r="EE149" s="67"/>
      <c r="EF149" s="67"/>
      <c r="EG149" s="67"/>
      <c r="EH149" s="67"/>
      <c r="EI149" s="67"/>
      <c r="EJ149" s="67"/>
      <c r="EK149" s="67"/>
      <c r="EL149" s="67"/>
      <c r="EM149" s="67"/>
      <c r="EN149" s="67"/>
      <c r="EO149" s="67"/>
    </row>
    <row r="150" spans="125:145" x14ac:dyDescent="0.25">
      <c r="DU150" s="67"/>
      <c r="DV150" s="67"/>
      <c r="DW150" s="67"/>
      <c r="DX150" s="67"/>
      <c r="DY150" s="67"/>
      <c r="DZ150" s="67"/>
      <c r="EA150" s="67"/>
      <c r="EB150" s="67"/>
      <c r="EC150" s="67"/>
      <c r="ED150" s="67"/>
      <c r="EE150" s="67"/>
      <c r="EF150" s="67"/>
      <c r="EG150" s="67"/>
      <c r="EH150" s="67"/>
      <c r="EI150" s="67"/>
      <c r="EJ150" s="67"/>
      <c r="EK150" s="67"/>
      <c r="EL150" s="67"/>
      <c r="EM150" s="67"/>
      <c r="EN150" s="67"/>
      <c r="EO150" s="67"/>
    </row>
    <row r="151" spans="125:145" x14ac:dyDescent="0.25">
      <c r="DU151" s="67"/>
      <c r="DV151" s="67"/>
      <c r="DW151" s="67"/>
      <c r="DX151" s="67"/>
      <c r="DY151" s="67"/>
      <c r="DZ151" s="67"/>
      <c r="EA151" s="67"/>
      <c r="EB151" s="67"/>
      <c r="EC151" s="67"/>
      <c r="ED151" s="67"/>
      <c r="EE151" s="67"/>
      <c r="EF151" s="67"/>
      <c r="EG151" s="67"/>
      <c r="EH151" s="67"/>
      <c r="EI151" s="67"/>
      <c r="EJ151" s="67"/>
      <c r="EK151" s="67"/>
      <c r="EL151" s="67"/>
      <c r="EM151" s="67"/>
      <c r="EN151" s="67"/>
      <c r="EO151" s="67"/>
    </row>
    <row r="152" spans="125:145" x14ac:dyDescent="0.25">
      <c r="DU152" s="67"/>
      <c r="DV152" s="67"/>
      <c r="DW152" s="67"/>
      <c r="DX152" s="67"/>
      <c r="DY152" s="67"/>
      <c r="DZ152" s="67"/>
      <c r="EA152" s="67"/>
      <c r="EB152" s="67"/>
      <c r="EC152" s="67"/>
      <c r="ED152" s="67"/>
      <c r="EE152" s="67"/>
      <c r="EF152" s="67"/>
      <c r="EG152" s="67"/>
      <c r="EH152" s="67"/>
      <c r="EI152" s="67"/>
      <c r="EJ152" s="67"/>
      <c r="EK152" s="67"/>
      <c r="EL152" s="67"/>
      <c r="EM152" s="67"/>
      <c r="EN152" s="67"/>
      <c r="EO152" s="67"/>
    </row>
    <row r="153" spans="125:145" x14ac:dyDescent="0.25">
      <c r="DU153" s="67"/>
      <c r="DV153" s="67"/>
      <c r="DW153" s="67"/>
      <c r="DX153" s="67"/>
      <c r="DY153" s="67"/>
      <c r="DZ153" s="67"/>
      <c r="EA153" s="67"/>
      <c r="EB153" s="67"/>
      <c r="EC153" s="67"/>
      <c r="ED153" s="67"/>
      <c r="EE153" s="67"/>
      <c r="EF153" s="67"/>
      <c r="EG153" s="67"/>
      <c r="EH153" s="67"/>
      <c r="EI153" s="67"/>
      <c r="EJ153" s="67"/>
      <c r="EK153" s="67"/>
      <c r="EL153" s="67"/>
      <c r="EM153" s="67"/>
      <c r="EN153" s="67"/>
      <c r="EO153" s="67"/>
    </row>
    <row r="154" spans="125:145" x14ac:dyDescent="0.25">
      <c r="DU154" s="67"/>
      <c r="DV154" s="67"/>
      <c r="DW154" s="67"/>
      <c r="DX154" s="67"/>
      <c r="DY154" s="67"/>
      <c r="DZ154" s="67"/>
      <c r="EA154" s="67"/>
      <c r="EB154" s="67"/>
      <c r="EC154" s="67"/>
      <c r="ED154" s="67"/>
      <c r="EE154" s="67"/>
      <c r="EF154" s="67"/>
      <c r="EG154" s="67"/>
      <c r="EH154" s="67"/>
      <c r="EI154" s="67"/>
      <c r="EJ154" s="67"/>
      <c r="EK154" s="67"/>
      <c r="EL154" s="67"/>
      <c r="EM154" s="67"/>
      <c r="EN154" s="67"/>
      <c r="EO154" s="67"/>
    </row>
    <row r="155" spans="125:145" x14ac:dyDescent="0.25">
      <c r="DU155" s="67"/>
      <c r="DV155" s="67"/>
      <c r="DW155" s="67"/>
      <c r="DX155" s="67"/>
      <c r="DY155" s="67"/>
      <c r="DZ155" s="67"/>
      <c r="EA155" s="67"/>
      <c r="EB155" s="67"/>
      <c r="EC155" s="67"/>
      <c r="ED155" s="67"/>
      <c r="EE155" s="67"/>
      <c r="EF155" s="67"/>
      <c r="EG155" s="67"/>
      <c r="EH155" s="67"/>
      <c r="EI155" s="67"/>
      <c r="EJ155" s="67"/>
      <c r="EK155" s="67"/>
      <c r="EL155" s="67"/>
      <c r="EM155" s="67"/>
      <c r="EN155" s="67"/>
      <c r="EO155" s="67"/>
    </row>
    <row r="156" spans="125:145" x14ac:dyDescent="0.25">
      <c r="DU156" s="67"/>
      <c r="DV156" s="67"/>
      <c r="DW156" s="67"/>
      <c r="DX156" s="67"/>
      <c r="DY156" s="67"/>
      <c r="DZ156" s="67"/>
      <c r="EA156" s="67"/>
      <c r="EB156" s="67"/>
      <c r="EC156" s="67"/>
      <c r="ED156" s="67"/>
      <c r="EE156" s="67"/>
      <c r="EF156" s="67"/>
      <c r="EG156" s="67"/>
      <c r="EH156" s="67"/>
      <c r="EI156" s="67"/>
      <c r="EJ156" s="67"/>
      <c r="EK156" s="67"/>
      <c r="EL156" s="67"/>
      <c r="EM156" s="67"/>
      <c r="EN156" s="67"/>
      <c r="EO156" s="67"/>
    </row>
    <row r="157" spans="125:145" x14ac:dyDescent="0.25">
      <c r="DU157" s="67"/>
      <c r="DV157" s="67"/>
      <c r="DW157" s="67"/>
      <c r="DX157" s="67"/>
      <c r="DY157" s="67"/>
      <c r="DZ157" s="67"/>
      <c r="EA157" s="67"/>
      <c r="EB157" s="67"/>
      <c r="EC157" s="67"/>
      <c r="ED157" s="67"/>
      <c r="EE157" s="67"/>
      <c r="EF157" s="67"/>
      <c r="EG157" s="67"/>
      <c r="EH157" s="67"/>
      <c r="EI157" s="67"/>
      <c r="EJ157" s="67"/>
      <c r="EK157" s="67"/>
      <c r="EL157" s="67"/>
      <c r="EM157" s="67"/>
      <c r="EN157" s="67"/>
      <c r="EO157" s="67"/>
    </row>
    <row r="158" spans="125:145" x14ac:dyDescent="0.25">
      <c r="DU158" s="67"/>
      <c r="DV158" s="67"/>
      <c r="DW158" s="67"/>
      <c r="DX158" s="67"/>
      <c r="DY158" s="67"/>
      <c r="DZ158" s="67"/>
      <c r="EA158" s="67"/>
      <c r="EB158" s="67"/>
      <c r="EC158" s="67"/>
      <c r="ED158" s="67"/>
      <c r="EE158" s="67"/>
      <c r="EF158" s="67"/>
      <c r="EG158" s="67"/>
      <c r="EH158" s="67"/>
      <c r="EI158" s="67"/>
      <c r="EJ158" s="67"/>
      <c r="EK158" s="67"/>
      <c r="EL158" s="67"/>
      <c r="EM158" s="67"/>
      <c r="EN158" s="67"/>
      <c r="EO158" s="67"/>
    </row>
    <row r="159" spans="125:145" x14ac:dyDescent="0.25">
      <c r="DU159" s="67"/>
      <c r="DV159" s="67"/>
      <c r="DW159" s="67"/>
      <c r="DX159" s="67"/>
      <c r="DY159" s="67"/>
      <c r="DZ159" s="67"/>
      <c r="EA159" s="67"/>
      <c r="EB159" s="67"/>
      <c r="EC159" s="67"/>
      <c r="ED159" s="67"/>
      <c r="EE159" s="67"/>
      <c r="EF159" s="67"/>
      <c r="EG159" s="67"/>
      <c r="EH159" s="67"/>
      <c r="EI159" s="67"/>
      <c r="EJ159" s="67"/>
      <c r="EK159" s="67"/>
      <c r="EL159" s="67"/>
      <c r="EM159" s="67"/>
      <c r="EN159" s="67"/>
      <c r="EO159" s="67"/>
    </row>
    <row r="160" spans="125:145" x14ac:dyDescent="0.25">
      <c r="DU160" s="67"/>
      <c r="DV160" s="67"/>
      <c r="DW160" s="67"/>
      <c r="DX160" s="67"/>
      <c r="DY160" s="67"/>
      <c r="DZ160" s="67"/>
      <c r="EA160" s="67"/>
      <c r="EB160" s="67"/>
      <c r="EC160" s="67"/>
      <c r="ED160" s="67"/>
      <c r="EE160" s="67"/>
      <c r="EF160" s="67"/>
      <c r="EG160" s="67"/>
      <c r="EH160" s="67"/>
      <c r="EI160" s="67"/>
      <c r="EJ160" s="67"/>
      <c r="EK160" s="67"/>
      <c r="EL160" s="67"/>
      <c r="EM160" s="67"/>
      <c r="EN160" s="67"/>
      <c r="EO160" s="67"/>
    </row>
    <row r="161" spans="125:145" x14ac:dyDescent="0.25">
      <c r="DU161" s="67"/>
      <c r="DV161" s="67"/>
      <c r="DW161" s="67"/>
      <c r="DX161" s="67"/>
      <c r="DY161" s="67"/>
      <c r="DZ161" s="67"/>
      <c r="EA161" s="67"/>
      <c r="EB161" s="67"/>
      <c r="EC161" s="67"/>
      <c r="ED161" s="67"/>
      <c r="EE161" s="67"/>
      <c r="EF161" s="67"/>
      <c r="EG161" s="67"/>
      <c r="EH161" s="67"/>
      <c r="EI161" s="67"/>
      <c r="EJ161" s="67"/>
      <c r="EK161" s="67"/>
      <c r="EL161" s="67"/>
      <c r="EM161" s="67"/>
      <c r="EN161" s="67"/>
      <c r="EO161" s="67"/>
    </row>
    <row r="162" spans="125:145" x14ac:dyDescent="0.25">
      <c r="DU162" s="67"/>
      <c r="DV162" s="67"/>
      <c r="DW162" s="67"/>
      <c r="DX162" s="67"/>
      <c r="DY162" s="67"/>
      <c r="DZ162" s="67"/>
      <c r="EA162" s="67"/>
      <c r="EB162" s="67"/>
      <c r="EC162" s="67"/>
      <c r="ED162" s="67"/>
      <c r="EE162" s="67"/>
      <c r="EF162" s="67"/>
      <c r="EG162" s="67"/>
      <c r="EH162" s="67"/>
      <c r="EI162" s="67"/>
      <c r="EJ162" s="67"/>
      <c r="EK162" s="67"/>
      <c r="EL162" s="67"/>
      <c r="EM162" s="67"/>
      <c r="EN162" s="67"/>
      <c r="EO162" s="67"/>
    </row>
    <row r="163" spans="125:145" x14ac:dyDescent="0.25">
      <c r="DU163" s="67"/>
      <c r="DV163" s="67"/>
      <c r="DW163" s="67"/>
      <c r="DX163" s="67"/>
      <c r="DY163" s="67"/>
      <c r="DZ163" s="67"/>
      <c r="EA163" s="67"/>
      <c r="EB163" s="67"/>
      <c r="EC163" s="67"/>
      <c r="ED163" s="67"/>
      <c r="EE163" s="67"/>
      <c r="EF163" s="67"/>
      <c r="EG163" s="67"/>
      <c r="EH163" s="67"/>
      <c r="EI163" s="67"/>
      <c r="EJ163" s="67"/>
      <c r="EK163" s="67"/>
      <c r="EL163" s="67"/>
      <c r="EM163" s="67"/>
      <c r="EN163" s="67"/>
      <c r="EO163" s="67"/>
    </row>
    <row r="164" spans="125:145" x14ac:dyDescent="0.25">
      <c r="DU164" s="67"/>
      <c r="DV164" s="67"/>
      <c r="DW164" s="67"/>
      <c r="DX164" s="67"/>
      <c r="DY164" s="67"/>
      <c r="DZ164" s="67"/>
      <c r="EA164" s="67"/>
      <c r="EB164" s="67"/>
      <c r="EC164" s="67"/>
      <c r="ED164" s="67"/>
      <c r="EE164" s="67"/>
      <c r="EF164" s="67"/>
      <c r="EG164" s="67"/>
      <c r="EH164" s="67"/>
      <c r="EI164" s="67"/>
      <c r="EJ164" s="67"/>
      <c r="EK164" s="67"/>
      <c r="EL164" s="67"/>
      <c r="EM164" s="67"/>
      <c r="EN164" s="67"/>
      <c r="EO164" s="67"/>
    </row>
    <row r="165" spans="125:145" x14ac:dyDescent="0.25">
      <c r="DU165" s="67"/>
      <c r="DV165" s="67"/>
      <c r="DW165" s="67"/>
      <c r="DX165" s="67"/>
      <c r="DY165" s="67"/>
      <c r="DZ165" s="67"/>
      <c r="EA165" s="67"/>
      <c r="EB165" s="67"/>
      <c r="EC165" s="67"/>
      <c r="ED165" s="67"/>
      <c r="EE165" s="67"/>
      <c r="EF165" s="67"/>
      <c r="EG165" s="67"/>
      <c r="EH165" s="67"/>
      <c r="EI165" s="67"/>
      <c r="EJ165" s="67"/>
      <c r="EK165" s="67"/>
      <c r="EL165" s="67"/>
      <c r="EM165" s="67"/>
      <c r="EN165" s="67"/>
      <c r="EO165" s="67"/>
    </row>
    <row r="166" spans="125:145" x14ac:dyDescent="0.25">
      <c r="DU166" s="67"/>
      <c r="DV166" s="67"/>
      <c r="DW166" s="67"/>
      <c r="DX166" s="67"/>
      <c r="DY166" s="67"/>
      <c r="DZ166" s="67"/>
      <c r="EA166" s="67"/>
      <c r="EB166" s="67"/>
      <c r="EC166" s="67"/>
      <c r="ED166" s="67"/>
      <c r="EE166" s="67"/>
      <c r="EF166" s="67"/>
      <c r="EG166" s="67"/>
      <c r="EH166" s="67"/>
      <c r="EI166" s="67"/>
      <c r="EJ166" s="67"/>
      <c r="EK166" s="67"/>
      <c r="EL166" s="67"/>
      <c r="EM166" s="67"/>
      <c r="EN166" s="67"/>
      <c r="EO166" s="67"/>
    </row>
    <row r="167" spans="125:145" x14ac:dyDescent="0.25">
      <c r="DU167" s="67"/>
      <c r="DV167" s="67"/>
      <c r="DW167" s="67"/>
      <c r="DX167" s="67"/>
      <c r="DY167" s="67"/>
      <c r="DZ167" s="67"/>
      <c r="EA167" s="67"/>
      <c r="EB167" s="67"/>
      <c r="EC167" s="67"/>
      <c r="ED167" s="67"/>
      <c r="EE167" s="67"/>
      <c r="EF167" s="67"/>
      <c r="EG167" s="67"/>
      <c r="EH167" s="67"/>
      <c r="EI167" s="67"/>
      <c r="EJ167" s="67"/>
      <c r="EK167" s="67"/>
      <c r="EL167" s="67"/>
      <c r="EM167" s="67"/>
      <c r="EN167" s="67"/>
      <c r="EO167" s="67"/>
    </row>
    <row r="168" spans="125:145" x14ac:dyDescent="0.25">
      <c r="DU168" s="67"/>
      <c r="DV168" s="67"/>
      <c r="DW168" s="67"/>
      <c r="DX168" s="67"/>
      <c r="DY168" s="67"/>
      <c r="DZ168" s="67"/>
      <c r="EA168" s="67"/>
      <c r="EB168" s="67"/>
      <c r="EC168" s="67"/>
      <c r="ED168" s="67"/>
      <c r="EE168" s="67"/>
      <c r="EF168" s="67"/>
      <c r="EG168" s="67"/>
      <c r="EH168" s="67"/>
      <c r="EI168" s="67"/>
      <c r="EJ168" s="67"/>
      <c r="EK168" s="67"/>
      <c r="EL168" s="67"/>
      <c r="EM168" s="67"/>
      <c r="EN168" s="67"/>
      <c r="EO168" s="67"/>
    </row>
    <row r="169" spans="125:145" x14ac:dyDescent="0.25">
      <c r="DU169" s="67"/>
      <c r="DV169" s="67"/>
      <c r="DW169" s="67"/>
      <c r="DX169" s="67"/>
      <c r="DY169" s="67"/>
      <c r="DZ169" s="67"/>
      <c r="EA169" s="67"/>
      <c r="EB169" s="67"/>
      <c r="EC169" s="67"/>
      <c r="ED169" s="67"/>
      <c r="EE169" s="67"/>
      <c r="EF169" s="67"/>
      <c r="EG169" s="67"/>
      <c r="EH169" s="67"/>
      <c r="EI169" s="67"/>
      <c r="EJ169" s="67"/>
      <c r="EK169" s="67"/>
      <c r="EL169" s="67"/>
      <c r="EM169" s="67"/>
      <c r="EN169" s="67"/>
      <c r="EO169" s="67"/>
    </row>
    <row r="170" spans="125:145" x14ac:dyDescent="0.25">
      <c r="DU170" s="67"/>
      <c r="DV170" s="67"/>
      <c r="DW170" s="67"/>
      <c r="DX170" s="67"/>
      <c r="DY170" s="67"/>
      <c r="DZ170" s="67"/>
      <c r="EA170" s="67"/>
      <c r="EB170" s="67"/>
      <c r="EC170" s="67"/>
      <c r="ED170" s="67"/>
      <c r="EE170" s="67"/>
      <c r="EF170" s="67"/>
      <c r="EG170" s="67"/>
      <c r="EH170" s="67"/>
      <c r="EI170" s="67"/>
      <c r="EJ170" s="67"/>
      <c r="EK170" s="67"/>
      <c r="EL170" s="67"/>
      <c r="EM170" s="67"/>
      <c r="EN170" s="67"/>
      <c r="EO170" s="67"/>
    </row>
    <row r="171" spans="125:145" x14ac:dyDescent="0.25">
      <c r="DU171" s="67"/>
      <c r="DV171" s="67"/>
      <c r="DW171" s="67"/>
      <c r="DX171" s="67"/>
      <c r="DY171" s="67"/>
      <c r="DZ171" s="67"/>
      <c r="EA171" s="67"/>
      <c r="EB171" s="67"/>
      <c r="EC171" s="67"/>
      <c r="ED171" s="67"/>
      <c r="EE171" s="67"/>
      <c r="EF171" s="67"/>
      <c r="EG171" s="67"/>
      <c r="EH171" s="67"/>
      <c r="EI171" s="67"/>
      <c r="EJ171" s="67"/>
      <c r="EK171" s="67"/>
      <c r="EL171" s="67"/>
      <c r="EM171" s="67"/>
      <c r="EN171" s="67"/>
      <c r="EO171" s="67"/>
    </row>
    <row r="172" spans="125:145" x14ac:dyDescent="0.25">
      <c r="DU172" s="67"/>
      <c r="DV172" s="67"/>
      <c r="DW172" s="67"/>
      <c r="DX172" s="67"/>
      <c r="DY172" s="67"/>
      <c r="DZ172" s="67"/>
      <c r="EA172" s="67"/>
      <c r="EB172" s="67"/>
      <c r="EC172" s="67"/>
      <c r="ED172" s="67"/>
      <c r="EE172" s="67"/>
      <c r="EF172" s="67"/>
      <c r="EG172" s="67"/>
      <c r="EH172" s="67"/>
      <c r="EI172" s="67"/>
      <c r="EJ172" s="67"/>
      <c r="EK172" s="67"/>
      <c r="EL172" s="67"/>
      <c r="EM172" s="67"/>
      <c r="EN172" s="67"/>
      <c r="EO172" s="67"/>
    </row>
    <row r="173" spans="125:145" x14ac:dyDescent="0.25">
      <c r="DU173" s="67"/>
      <c r="DV173" s="67"/>
      <c r="DW173" s="67"/>
      <c r="DX173" s="67"/>
      <c r="DY173" s="67"/>
      <c r="DZ173" s="67"/>
      <c r="EA173" s="67"/>
      <c r="EB173" s="67"/>
      <c r="EC173" s="67"/>
      <c r="ED173" s="67"/>
      <c r="EE173" s="67"/>
      <c r="EF173" s="67"/>
      <c r="EG173" s="67"/>
      <c r="EH173" s="67"/>
      <c r="EI173" s="67"/>
      <c r="EJ173" s="67"/>
      <c r="EK173" s="67"/>
      <c r="EL173" s="67"/>
      <c r="EM173" s="67"/>
      <c r="EN173" s="67"/>
      <c r="EO173" s="67"/>
    </row>
    <row r="174" spans="125:145" x14ac:dyDescent="0.25">
      <c r="DU174" s="67"/>
      <c r="DV174" s="67"/>
      <c r="DW174" s="67"/>
      <c r="DX174" s="67"/>
      <c r="DY174" s="67"/>
      <c r="DZ174" s="67"/>
      <c r="EA174" s="67"/>
      <c r="EB174" s="67"/>
      <c r="EC174" s="67"/>
      <c r="ED174" s="67"/>
      <c r="EE174" s="67"/>
      <c r="EF174" s="67"/>
      <c r="EG174" s="67"/>
      <c r="EH174" s="67"/>
      <c r="EI174" s="67"/>
      <c r="EJ174" s="67"/>
      <c r="EK174" s="67"/>
      <c r="EL174" s="67"/>
      <c r="EM174" s="67"/>
      <c r="EN174" s="67"/>
      <c r="EO174" s="67"/>
    </row>
    <row r="175" spans="125:145" x14ac:dyDescent="0.25">
      <c r="DU175" s="67"/>
      <c r="DV175" s="67"/>
      <c r="DW175" s="67"/>
      <c r="DX175" s="67"/>
      <c r="DY175" s="67"/>
      <c r="DZ175" s="67"/>
      <c r="EA175" s="67"/>
      <c r="EB175" s="67"/>
      <c r="EC175" s="67"/>
      <c r="ED175" s="67"/>
      <c r="EE175" s="67"/>
      <c r="EF175" s="67"/>
      <c r="EG175" s="67"/>
      <c r="EH175" s="67"/>
      <c r="EI175" s="67"/>
      <c r="EJ175" s="67"/>
      <c r="EK175" s="67"/>
      <c r="EL175" s="67"/>
      <c r="EM175" s="67"/>
      <c r="EN175" s="67"/>
      <c r="EO175" s="67"/>
    </row>
    <row r="176" spans="125:145" x14ac:dyDescent="0.25">
      <c r="DU176" s="67"/>
      <c r="DV176" s="67"/>
      <c r="DW176" s="67"/>
      <c r="DX176" s="67"/>
      <c r="DY176" s="67"/>
      <c r="DZ176" s="67"/>
      <c r="EA176" s="67"/>
      <c r="EB176" s="67"/>
      <c r="EC176" s="67"/>
      <c r="ED176" s="67"/>
      <c r="EE176" s="67"/>
      <c r="EF176" s="67"/>
      <c r="EG176" s="67"/>
      <c r="EH176" s="67"/>
      <c r="EI176" s="67"/>
      <c r="EJ176" s="67"/>
      <c r="EK176" s="67"/>
      <c r="EL176" s="67"/>
      <c r="EM176" s="67"/>
      <c r="EN176" s="67"/>
      <c r="EO176" s="67"/>
    </row>
    <row r="177" spans="125:145" x14ac:dyDescent="0.25">
      <c r="DU177" s="67"/>
      <c r="DV177" s="67"/>
      <c r="DW177" s="67"/>
      <c r="DX177" s="67"/>
      <c r="DY177" s="67"/>
      <c r="DZ177" s="67"/>
      <c r="EA177" s="67"/>
      <c r="EB177" s="67"/>
      <c r="EC177" s="67"/>
      <c r="ED177" s="67"/>
      <c r="EE177" s="67"/>
      <c r="EF177" s="67"/>
      <c r="EG177" s="67"/>
      <c r="EH177" s="67"/>
      <c r="EI177" s="67"/>
      <c r="EJ177" s="67"/>
      <c r="EK177" s="67"/>
      <c r="EL177" s="67"/>
      <c r="EM177" s="67"/>
      <c r="EN177" s="67"/>
      <c r="EO177" s="67"/>
    </row>
    <row r="178" spans="125:145" x14ac:dyDescent="0.25">
      <c r="DU178" s="67"/>
      <c r="DV178" s="67"/>
      <c r="DW178" s="67"/>
      <c r="DX178" s="67"/>
      <c r="DY178" s="67"/>
      <c r="DZ178" s="67"/>
      <c r="EA178" s="67"/>
      <c r="EB178" s="67"/>
      <c r="EC178" s="67"/>
      <c r="ED178" s="67"/>
      <c r="EE178" s="67"/>
      <c r="EF178" s="67"/>
      <c r="EG178" s="67"/>
      <c r="EH178" s="67"/>
      <c r="EI178" s="67"/>
      <c r="EJ178" s="67"/>
      <c r="EK178" s="67"/>
      <c r="EL178" s="67"/>
      <c r="EM178" s="67"/>
      <c r="EN178" s="67"/>
      <c r="EO178" s="67"/>
    </row>
    <row r="179" spans="125:145" x14ac:dyDescent="0.25">
      <c r="DU179" s="67"/>
      <c r="DV179" s="67"/>
      <c r="DW179" s="67"/>
      <c r="DX179" s="67"/>
      <c r="DY179" s="67"/>
      <c r="DZ179" s="67"/>
      <c r="EA179" s="67"/>
      <c r="EB179" s="67"/>
      <c r="EC179" s="67"/>
      <c r="ED179" s="67"/>
      <c r="EE179" s="67"/>
      <c r="EF179" s="67"/>
      <c r="EG179" s="67"/>
      <c r="EH179" s="67"/>
      <c r="EI179" s="67"/>
      <c r="EJ179" s="67"/>
      <c r="EK179" s="67"/>
      <c r="EL179" s="67"/>
      <c r="EM179" s="67"/>
      <c r="EN179" s="67"/>
      <c r="EO179" s="67"/>
    </row>
    <row r="180" spans="125:145" x14ac:dyDescent="0.25">
      <c r="DU180" s="67"/>
      <c r="DV180" s="67"/>
      <c r="DW180" s="67"/>
      <c r="DX180" s="67"/>
      <c r="DY180" s="67"/>
      <c r="DZ180" s="67"/>
      <c r="EA180" s="67"/>
      <c r="EB180" s="67"/>
      <c r="EC180" s="67"/>
      <c r="ED180" s="67"/>
      <c r="EE180" s="67"/>
      <c r="EF180" s="67"/>
      <c r="EG180" s="67"/>
      <c r="EH180" s="67"/>
      <c r="EI180" s="67"/>
      <c r="EJ180" s="67"/>
      <c r="EK180" s="67"/>
      <c r="EL180" s="67"/>
      <c r="EM180" s="67"/>
      <c r="EN180" s="67"/>
      <c r="EO180" s="67"/>
    </row>
    <row r="181" spans="125:145" x14ac:dyDescent="0.25">
      <c r="DU181" s="67"/>
      <c r="DV181" s="67"/>
      <c r="DW181" s="67"/>
      <c r="DX181" s="67"/>
      <c r="DY181" s="67"/>
      <c r="DZ181" s="67"/>
      <c r="EA181" s="67"/>
      <c r="EB181" s="67"/>
      <c r="EC181" s="67"/>
      <c r="ED181" s="67"/>
      <c r="EE181" s="67"/>
      <c r="EF181" s="67"/>
      <c r="EG181" s="67"/>
      <c r="EH181" s="67"/>
      <c r="EI181" s="67"/>
      <c r="EJ181" s="67"/>
      <c r="EK181" s="67"/>
      <c r="EL181" s="67"/>
      <c r="EM181" s="67"/>
      <c r="EN181" s="67"/>
      <c r="EO181" s="67"/>
    </row>
    <row r="182" spans="125:145" x14ac:dyDescent="0.25">
      <c r="DU182" s="67"/>
      <c r="DV182" s="67"/>
      <c r="DW182" s="67"/>
      <c r="DX182" s="67"/>
      <c r="DY182" s="67"/>
      <c r="DZ182" s="67"/>
      <c r="EA182" s="67"/>
      <c r="EB182" s="67"/>
      <c r="EC182" s="67"/>
      <c r="ED182" s="67"/>
      <c r="EE182" s="67"/>
      <c r="EF182" s="67"/>
      <c r="EG182" s="67"/>
      <c r="EH182" s="67"/>
      <c r="EI182" s="67"/>
      <c r="EJ182" s="67"/>
      <c r="EK182" s="67"/>
      <c r="EL182" s="67"/>
      <c r="EM182" s="67"/>
      <c r="EN182" s="67"/>
      <c r="EO182" s="67"/>
    </row>
    <row r="183" spans="125:145" x14ac:dyDescent="0.25">
      <c r="DU183" s="67"/>
      <c r="DV183" s="67"/>
      <c r="DW183" s="67"/>
      <c r="DX183" s="67"/>
      <c r="DY183" s="67"/>
      <c r="DZ183" s="67"/>
      <c r="EA183" s="67"/>
      <c r="EB183" s="67"/>
      <c r="EC183" s="67"/>
      <c r="ED183" s="67"/>
      <c r="EE183" s="67"/>
      <c r="EF183" s="67"/>
      <c r="EG183" s="67"/>
      <c r="EH183" s="67"/>
      <c r="EI183" s="67"/>
      <c r="EJ183" s="67"/>
      <c r="EK183" s="67"/>
      <c r="EL183" s="67"/>
      <c r="EM183" s="67"/>
      <c r="EN183" s="67"/>
      <c r="EO183" s="67"/>
    </row>
    <row r="184" spans="125:145" x14ac:dyDescent="0.25">
      <c r="DU184" s="67"/>
      <c r="DV184" s="67"/>
      <c r="DW184" s="67"/>
      <c r="DX184" s="67"/>
      <c r="DY184" s="67"/>
      <c r="DZ184" s="67"/>
      <c r="EA184" s="67"/>
      <c r="EB184" s="67"/>
      <c r="EC184" s="67"/>
      <c r="ED184" s="67"/>
      <c r="EE184" s="67"/>
      <c r="EF184" s="67"/>
      <c r="EG184" s="67"/>
      <c r="EH184" s="67"/>
      <c r="EI184" s="67"/>
      <c r="EJ184" s="67"/>
      <c r="EK184" s="67"/>
      <c r="EL184" s="67"/>
      <c r="EM184" s="67"/>
      <c r="EN184" s="67"/>
      <c r="EO184" s="67"/>
    </row>
    <row r="185" spans="125:145" x14ac:dyDescent="0.25">
      <c r="DU185" s="67"/>
      <c r="DV185" s="67"/>
      <c r="DW185" s="67"/>
      <c r="DX185" s="67"/>
      <c r="DY185" s="67"/>
      <c r="DZ185" s="67"/>
      <c r="EA185" s="67"/>
      <c r="EB185" s="67"/>
      <c r="EC185" s="67"/>
      <c r="ED185" s="67"/>
      <c r="EE185" s="67"/>
      <c r="EF185" s="67"/>
      <c r="EG185" s="67"/>
      <c r="EH185" s="67"/>
      <c r="EI185" s="67"/>
      <c r="EJ185" s="67"/>
      <c r="EK185" s="67"/>
      <c r="EL185" s="67"/>
      <c r="EM185" s="67"/>
      <c r="EN185" s="67"/>
      <c r="EO185" s="67"/>
    </row>
    <row r="186" spans="125:145" x14ac:dyDescent="0.25">
      <c r="DU186" s="67"/>
      <c r="DV186" s="67"/>
      <c r="DW186" s="67"/>
      <c r="DX186" s="67"/>
      <c r="DY186" s="67"/>
      <c r="DZ186" s="67"/>
      <c r="EA186" s="67"/>
      <c r="EB186" s="67"/>
      <c r="EC186" s="67"/>
      <c r="ED186" s="67"/>
      <c r="EE186" s="67"/>
      <c r="EF186" s="67"/>
      <c r="EG186" s="67"/>
      <c r="EH186" s="67"/>
      <c r="EI186" s="67"/>
      <c r="EJ186" s="67"/>
      <c r="EK186" s="67"/>
      <c r="EL186" s="67"/>
      <c r="EM186" s="67"/>
      <c r="EN186" s="67"/>
      <c r="EO186" s="67"/>
    </row>
    <row r="187" spans="125:145" x14ac:dyDescent="0.25">
      <c r="DU187" s="67"/>
      <c r="DV187" s="67"/>
      <c r="DW187" s="67"/>
      <c r="DX187" s="67"/>
      <c r="DY187" s="67"/>
      <c r="DZ187" s="67"/>
      <c r="EA187" s="67"/>
      <c r="EB187" s="67"/>
      <c r="EC187" s="67"/>
      <c r="ED187" s="67"/>
      <c r="EE187" s="67"/>
      <c r="EF187" s="67"/>
      <c r="EG187" s="67"/>
      <c r="EH187" s="67"/>
      <c r="EI187" s="67"/>
      <c r="EJ187" s="67"/>
      <c r="EK187" s="67"/>
      <c r="EL187" s="67"/>
      <c r="EM187" s="67"/>
      <c r="EN187" s="67"/>
      <c r="EO187" s="67"/>
    </row>
    <row r="188" spans="125:145" x14ac:dyDescent="0.25">
      <c r="DU188" s="67"/>
      <c r="DV188" s="67"/>
      <c r="DW188" s="67"/>
      <c r="DX188" s="67"/>
      <c r="DY188" s="67"/>
      <c r="DZ188" s="67"/>
      <c r="EA188" s="67"/>
      <c r="EB188" s="67"/>
      <c r="EC188" s="67"/>
      <c r="ED188" s="67"/>
      <c r="EE188" s="67"/>
      <c r="EF188" s="67"/>
      <c r="EG188" s="67"/>
      <c r="EH188" s="67"/>
      <c r="EI188" s="67"/>
      <c r="EJ188" s="67"/>
      <c r="EK188" s="67"/>
      <c r="EL188" s="67"/>
      <c r="EM188" s="67"/>
      <c r="EN188" s="67"/>
      <c r="EO188" s="67"/>
    </row>
    <row r="189" spans="125:145" x14ac:dyDescent="0.25">
      <c r="DU189" s="67"/>
      <c r="DV189" s="67"/>
      <c r="DW189" s="67"/>
      <c r="DX189" s="67"/>
      <c r="DY189" s="67"/>
      <c r="DZ189" s="67"/>
      <c r="EA189" s="67"/>
      <c r="EB189" s="67"/>
      <c r="EC189" s="67"/>
      <c r="ED189" s="67"/>
      <c r="EE189" s="67"/>
      <c r="EF189" s="67"/>
      <c r="EG189" s="67"/>
      <c r="EH189" s="67"/>
      <c r="EI189" s="67"/>
      <c r="EJ189" s="67"/>
      <c r="EK189" s="67"/>
      <c r="EL189" s="67"/>
      <c r="EM189" s="67"/>
      <c r="EN189" s="67"/>
      <c r="EO189" s="67"/>
    </row>
    <row r="190" spans="125:145" x14ac:dyDescent="0.25">
      <c r="DU190" s="67"/>
      <c r="DV190" s="67"/>
      <c r="DW190" s="67"/>
      <c r="DX190" s="67"/>
      <c r="DY190" s="67"/>
      <c r="DZ190" s="67"/>
      <c r="EA190" s="67"/>
      <c r="EB190" s="67"/>
      <c r="EC190" s="67"/>
      <c r="ED190" s="67"/>
      <c r="EE190" s="67"/>
      <c r="EF190" s="67"/>
      <c r="EG190" s="67"/>
      <c r="EH190" s="67"/>
      <c r="EI190" s="67"/>
      <c r="EJ190" s="67"/>
      <c r="EK190" s="67"/>
      <c r="EL190" s="67"/>
      <c r="EM190" s="67"/>
      <c r="EN190" s="67"/>
      <c r="EO190" s="67"/>
    </row>
    <row r="191" spans="125:145" x14ac:dyDescent="0.25">
      <c r="DU191" s="67"/>
      <c r="DV191" s="67"/>
      <c r="DW191" s="67"/>
      <c r="DX191" s="67"/>
      <c r="DY191" s="67"/>
      <c r="DZ191" s="67"/>
      <c r="EA191" s="67"/>
      <c r="EB191" s="67"/>
      <c r="EC191" s="67"/>
      <c r="ED191" s="67"/>
      <c r="EE191" s="67"/>
      <c r="EF191" s="67"/>
      <c r="EG191" s="67"/>
      <c r="EH191" s="67"/>
      <c r="EI191" s="67"/>
      <c r="EJ191" s="67"/>
      <c r="EK191" s="67"/>
      <c r="EL191" s="67"/>
      <c r="EM191" s="67"/>
      <c r="EN191" s="67"/>
      <c r="EO191" s="67"/>
    </row>
    <row r="192" spans="125:145" x14ac:dyDescent="0.25">
      <c r="DU192" s="67"/>
      <c r="DV192" s="67"/>
      <c r="DW192" s="67"/>
      <c r="DX192" s="67"/>
      <c r="DY192" s="67"/>
      <c r="DZ192" s="67"/>
      <c r="EA192" s="67"/>
      <c r="EB192" s="67"/>
      <c r="EC192" s="67"/>
      <c r="ED192" s="67"/>
      <c r="EE192" s="67"/>
      <c r="EF192" s="67"/>
      <c r="EG192" s="67"/>
      <c r="EH192" s="67"/>
      <c r="EI192" s="67"/>
      <c r="EJ192" s="67"/>
      <c r="EK192" s="67"/>
      <c r="EL192" s="67"/>
      <c r="EM192" s="67"/>
      <c r="EN192" s="67"/>
      <c r="EO192" s="67"/>
    </row>
    <row r="193" spans="125:145" x14ac:dyDescent="0.25">
      <c r="DU193" s="67"/>
      <c r="DV193" s="67"/>
      <c r="DW193" s="67"/>
      <c r="DX193" s="67"/>
      <c r="DY193" s="67"/>
      <c r="DZ193" s="67"/>
      <c r="EA193" s="67"/>
      <c r="EB193" s="67"/>
      <c r="EC193" s="67"/>
      <c r="ED193" s="67"/>
      <c r="EE193" s="67"/>
      <c r="EF193" s="67"/>
      <c r="EG193" s="67"/>
      <c r="EH193" s="67"/>
      <c r="EI193" s="67"/>
      <c r="EJ193" s="67"/>
      <c r="EK193" s="67"/>
      <c r="EL193" s="67"/>
      <c r="EM193" s="67"/>
      <c r="EN193" s="67"/>
      <c r="EO193" s="67"/>
    </row>
    <row r="194" spans="125:145" x14ac:dyDescent="0.25">
      <c r="DU194" s="67"/>
      <c r="DV194" s="67"/>
      <c r="DW194" s="67"/>
      <c r="DX194" s="67"/>
      <c r="DY194" s="67"/>
      <c r="DZ194" s="67"/>
      <c r="EA194" s="67"/>
      <c r="EB194" s="67"/>
      <c r="EC194" s="67"/>
      <c r="ED194" s="67"/>
      <c r="EE194" s="67"/>
      <c r="EF194" s="67"/>
      <c r="EG194" s="67"/>
      <c r="EH194" s="67"/>
      <c r="EI194" s="67"/>
      <c r="EJ194" s="67"/>
      <c r="EK194" s="67"/>
      <c r="EL194" s="67"/>
      <c r="EM194" s="67"/>
      <c r="EN194" s="67"/>
      <c r="EO194" s="67"/>
    </row>
    <row r="195" spans="125:145" x14ac:dyDescent="0.25">
      <c r="DU195" s="67"/>
      <c r="DV195" s="67"/>
      <c r="DW195" s="67"/>
      <c r="DX195" s="67"/>
      <c r="DY195" s="67"/>
      <c r="DZ195" s="67"/>
      <c r="EA195" s="67"/>
      <c r="EB195" s="67"/>
      <c r="EC195" s="67"/>
      <c r="ED195" s="67"/>
      <c r="EE195" s="67"/>
      <c r="EF195" s="67"/>
      <c r="EG195" s="67"/>
      <c r="EH195" s="67"/>
      <c r="EI195" s="67"/>
      <c r="EJ195" s="67"/>
      <c r="EK195" s="67"/>
      <c r="EL195" s="67"/>
      <c r="EM195" s="67"/>
      <c r="EN195" s="67"/>
      <c r="EO195" s="67"/>
    </row>
    <row r="196" spans="125:145" x14ac:dyDescent="0.25">
      <c r="DU196" s="67"/>
      <c r="DV196" s="67"/>
      <c r="DW196" s="67"/>
      <c r="DX196" s="67"/>
      <c r="DY196" s="67"/>
      <c r="DZ196" s="67"/>
      <c r="EA196" s="67"/>
      <c r="EB196" s="67"/>
      <c r="EC196" s="67"/>
      <c r="ED196" s="67"/>
      <c r="EE196" s="67"/>
      <c r="EF196" s="67"/>
      <c r="EG196" s="67"/>
      <c r="EH196" s="67"/>
      <c r="EI196" s="67"/>
      <c r="EJ196" s="67"/>
      <c r="EK196" s="67"/>
      <c r="EL196" s="67"/>
      <c r="EM196" s="67"/>
      <c r="EN196" s="67"/>
      <c r="EO196" s="67"/>
    </row>
    <row r="197" spans="125:145" x14ac:dyDescent="0.25">
      <c r="DU197" s="67"/>
      <c r="DV197" s="67"/>
      <c r="DW197" s="67"/>
      <c r="DX197" s="67"/>
      <c r="DY197" s="67"/>
      <c r="DZ197" s="67"/>
      <c r="EA197" s="67"/>
      <c r="EB197" s="67"/>
      <c r="EC197" s="67"/>
      <c r="ED197" s="67"/>
      <c r="EE197" s="67"/>
      <c r="EF197" s="67"/>
      <c r="EG197" s="67"/>
      <c r="EH197" s="67"/>
      <c r="EI197" s="67"/>
      <c r="EJ197" s="67"/>
      <c r="EK197" s="67"/>
      <c r="EL197" s="67"/>
      <c r="EM197" s="67"/>
      <c r="EN197" s="67"/>
      <c r="EO197" s="67"/>
    </row>
    <row r="198" spans="125:145" x14ac:dyDescent="0.25">
      <c r="DU198" s="67"/>
      <c r="DV198" s="67"/>
      <c r="DW198" s="67"/>
      <c r="DX198" s="67"/>
      <c r="DY198" s="67"/>
      <c r="DZ198" s="67"/>
      <c r="EA198" s="67"/>
      <c r="EB198" s="67"/>
      <c r="EC198" s="67"/>
      <c r="ED198" s="67"/>
      <c r="EE198" s="67"/>
      <c r="EF198" s="67"/>
      <c r="EG198" s="67"/>
      <c r="EH198" s="67"/>
      <c r="EI198" s="67"/>
      <c r="EJ198" s="67"/>
      <c r="EK198" s="67"/>
      <c r="EL198" s="67"/>
      <c r="EM198" s="67"/>
      <c r="EN198" s="67"/>
      <c r="EO198" s="67"/>
    </row>
    <row r="199" spans="125:145" x14ac:dyDescent="0.25">
      <c r="DU199" s="67"/>
      <c r="DV199" s="67"/>
      <c r="DW199" s="67"/>
      <c r="DX199" s="67"/>
      <c r="DY199" s="67"/>
      <c r="DZ199" s="67"/>
      <c r="EA199" s="67"/>
      <c r="EB199" s="67"/>
      <c r="EC199" s="67"/>
      <c r="ED199" s="67"/>
      <c r="EE199" s="67"/>
      <c r="EF199" s="67"/>
      <c r="EG199" s="67"/>
      <c r="EH199" s="67"/>
      <c r="EI199" s="67"/>
      <c r="EJ199" s="67"/>
      <c r="EK199" s="67"/>
      <c r="EL199" s="67"/>
      <c r="EM199" s="67"/>
      <c r="EN199" s="67"/>
      <c r="EO199" s="67"/>
    </row>
    <row r="200" spans="125:145" x14ac:dyDescent="0.25">
      <c r="DU200" s="67"/>
      <c r="DV200" s="67"/>
      <c r="DW200" s="67"/>
      <c r="DX200" s="67"/>
      <c r="DY200" s="67"/>
      <c r="DZ200" s="67"/>
      <c r="EA200" s="67"/>
      <c r="EB200" s="67"/>
      <c r="EC200" s="67"/>
      <c r="ED200" s="67"/>
      <c r="EE200" s="67"/>
      <c r="EF200" s="67"/>
      <c r="EG200" s="67"/>
      <c r="EH200" s="67"/>
      <c r="EI200" s="67"/>
      <c r="EJ200" s="67"/>
      <c r="EK200" s="67"/>
      <c r="EL200" s="67"/>
      <c r="EM200" s="67"/>
      <c r="EN200" s="67"/>
      <c r="EO200" s="67"/>
    </row>
    <row r="201" spans="125:145" x14ac:dyDescent="0.25">
      <c r="DU201" s="67"/>
      <c r="DV201" s="67"/>
      <c r="DW201" s="67"/>
      <c r="DX201" s="67"/>
      <c r="DY201" s="67"/>
      <c r="DZ201" s="67"/>
      <c r="EA201" s="67"/>
      <c r="EB201" s="67"/>
      <c r="EC201" s="67"/>
      <c r="ED201" s="67"/>
      <c r="EE201" s="67"/>
      <c r="EF201" s="67"/>
      <c r="EG201" s="67"/>
      <c r="EH201" s="67"/>
      <c r="EI201" s="67"/>
      <c r="EJ201" s="67"/>
      <c r="EK201" s="67"/>
      <c r="EL201" s="67"/>
      <c r="EM201" s="67"/>
      <c r="EN201" s="67"/>
      <c r="EO201" s="67"/>
    </row>
    <row r="202" spans="125:145" x14ac:dyDescent="0.25">
      <c r="DU202" s="67"/>
      <c r="DV202" s="67"/>
      <c r="DW202" s="67"/>
      <c r="DX202" s="67"/>
      <c r="DY202" s="67"/>
      <c r="DZ202" s="67"/>
      <c r="EA202" s="67"/>
      <c r="EB202" s="67"/>
      <c r="EC202" s="67"/>
      <c r="ED202" s="67"/>
      <c r="EE202" s="67"/>
      <c r="EF202" s="67"/>
      <c r="EG202" s="67"/>
      <c r="EH202" s="67"/>
      <c r="EI202" s="67"/>
      <c r="EJ202" s="67"/>
      <c r="EK202" s="67"/>
      <c r="EL202" s="67"/>
      <c r="EM202" s="67"/>
      <c r="EN202" s="67"/>
      <c r="EO202" s="67"/>
    </row>
    <row r="203" spans="125:145" x14ac:dyDescent="0.25">
      <c r="DU203" s="67"/>
      <c r="DV203" s="67"/>
      <c r="DW203" s="67"/>
      <c r="DX203" s="67"/>
      <c r="DY203" s="67"/>
      <c r="DZ203" s="67"/>
      <c r="EA203" s="67"/>
      <c r="EB203" s="67"/>
      <c r="EC203" s="67"/>
      <c r="ED203" s="67"/>
      <c r="EE203" s="67"/>
      <c r="EF203" s="67"/>
      <c r="EG203" s="67"/>
      <c r="EH203" s="67"/>
      <c r="EI203" s="67"/>
      <c r="EJ203" s="67"/>
      <c r="EK203" s="67"/>
      <c r="EL203" s="67"/>
      <c r="EM203" s="67"/>
      <c r="EN203" s="67"/>
      <c r="EO203" s="67"/>
    </row>
    <row r="204" spans="125:145" x14ac:dyDescent="0.25">
      <c r="DU204" s="67"/>
      <c r="DV204" s="67"/>
      <c r="DW204" s="67"/>
      <c r="DX204" s="67"/>
      <c r="DY204" s="67"/>
      <c r="DZ204" s="67"/>
      <c r="EA204" s="67"/>
      <c r="EB204" s="67"/>
      <c r="EC204" s="67"/>
      <c r="ED204" s="67"/>
      <c r="EE204" s="67"/>
      <c r="EF204" s="67"/>
      <c r="EG204" s="67"/>
      <c r="EH204" s="67"/>
      <c r="EI204" s="67"/>
      <c r="EJ204" s="67"/>
      <c r="EK204" s="67"/>
      <c r="EL204" s="67"/>
      <c r="EM204" s="67"/>
      <c r="EN204" s="67"/>
      <c r="EO204" s="67"/>
    </row>
    <row r="205" spans="125:145" x14ac:dyDescent="0.25">
      <c r="DU205" s="67"/>
      <c r="DV205" s="67"/>
      <c r="DW205" s="67"/>
      <c r="DX205" s="67"/>
      <c r="DY205" s="67"/>
      <c r="DZ205" s="67"/>
      <c r="EA205" s="67"/>
      <c r="EB205" s="67"/>
      <c r="EC205" s="67"/>
      <c r="ED205" s="67"/>
      <c r="EE205" s="67"/>
      <c r="EF205" s="67"/>
      <c r="EG205" s="67"/>
      <c r="EH205" s="67"/>
      <c r="EI205" s="67"/>
      <c r="EJ205" s="67"/>
      <c r="EK205" s="67"/>
      <c r="EL205" s="67"/>
      <c r="EM205" s="67"/>
      <c r="EN205" s="67"/>
      <c r="EO205" s="67"/>
    </row>
    <row r="206" spans="125:145" x14ac:dyDescent="0.25">
      <c r="DU206" s="67"/>
      <c r="DV206" s="67"/>
      <c r="DW206" s="67"/>
      <c r="DX206" s="67"/>
      <c r="DY206" s="67"/>
      <c r="DZ206" s="67"/>
      <c r="EA206" s="67"/>
      <c r="EB206" s="67"/>
      <c r="EC206" s="67"/>
      <c r="ED206" s="67"/>
      <c r="EE206" s="67"/>
      <c r="EF206" s="67"/>
      <c r="EG206" s="67"/>
      <c r="EH206" s="67"/>
      <c r="EI206" s="67"/>
      <c r="EJ206" s="67"/>
      <c r="EK206" s="67"/>
      <c r="EL206" s="67"/>
      <c r="EM206" s="67"/>
      <c r="EN206" s="67"/>
      <c r="EO206" s="67"/>
    </row>
    <row r="207" spans="125:145" x14ac:dyDescent="0.25">
      <c r="DU207" s="67"/>
      <c r="DV207" s="67"/>
      <c r="DW207" s="67"/>
      <c r="DX207" s="67"/>
      <c r="DY207" s="67"/>
      <c r="DZ207" s="67"/>
      <c r="EA207" s="67"/>
      <c r="EB207" s="67"/>
      <c r="EC207" s="67"/>
      <c r="ED207" s="67"/>
      <c r="EE207" s="67"/>
      <c r="EF207" s="67"/>
      <c r="EG207" s="67"/>
      <c r="EH207" s="67"/>
      <c r="EI207" s="67"/>
      <c r="EJ207" s="67"/>
      <c r="EK207" s="67"/>
      <c r="EL207" s="67"/>
      <c r="EM207" s="67"/>
      <c r="EN207" s="67"/>
      <c r="EO207" s="67"/>
    </row>
    <row r="208" spans="125:145" x14ac:dyDescent="0.25">
      <c r="DU208" s="67"/>
      <c r="DV208" s="67"/>
      <c r="DW208" s="67"/>
      <c r="DX208" s="67"/>
      <c r="DY208" s="67"/>
      <c r="DZ208" s="67"/>
      <c r="EA208" s="67"/>
      <c r="EB208" s="67"/>
      <c r="EC208" s="67"/>
      <c r="ED208" s="67"/>
      <c r="EE208" s="67"/>
      <c r="EF208" s="67"/>
      <c r="EG208" s="67"/>
      <c r="EH208" s="67"/>
      <c r="EI208" s="67"/>
      <c r="EJ208" s="67"/>
      <c r="EK208" s="67"/>
      <c r="EL208" s="67"/>
      <c r="EM208" s="67"/>
      <c r="EN208" s="67"/>
      <c r="EO208" s="67"/>
    </row>
    <row r="209" spans="125:145" x14ac:dyDescent="0.25">
      <c r="DU209" s="67"/>
      <c r="DV209" s="67"/>
      <c r="DW209" s="67"/>
      <c r="DX209" s="67"/>
      <c r="DY209" s="67"/>
      <c r="DZ209" s="67"/>
      <c r="EA209" s="67"/>
      <c r="EB209" s="67"/>
      <c r="EC209" s="67"/>
      <c r="ED209" s="67"/>
      <c r="EE209" s="67"/>
      <c r="EF209" s="67"/>
      <c r="EG209" s="67"/>
      <c r="EH209" s="67"/>
      <c r="EI209" s="67"/>
      <c r="EJ209" s="67"/>
      <c r="EK209" s="67"/>
      <c r="EL209" s="67"/>
      <c r="EM209" s="67"/>
      <c r="EN209" s="67"/>
      <c r="EO209" s="67"/>
    </row>
    <row r="210" spans="125:145" x14ac:dyDescent="0.25">
      <c r="DU210" s="67"/>
      <c r="DV210" s="67"/>
      <c r="DW210" s="67"/>
      <c r="DX210" s="67"/>
      <c r="DY210" s="67"/>
      <c r="DZ210" s="67"/>
      <c r="EA210" s="67"/>
      <c r="EB210" s="67"/>
      <c r="EC210" s="67"/>
      <c r="ED210" s="67"/>
      <c r="EE210" s="67"/>
      <c r="EF210" s="67"/>
      <c r="EG210" s="67"/>
      <c r="EH210" s="67"/>
      <c r="EI210" s="67"/>
      <c r="EJ210" s="67"/>
      <c r="EK210" s="67"/>
      <c r="EL210" s="67"/>
      <c r="EM210" s="67"/>
      <c r="EN210" s="67"/>
      <c r="EO210" s="67"/>
    </row>
    <row r="211" spans="125:145" x14ac:dyDescent="0.25">
      <c r="DU211" s="67"/>
      <c r="DV211" s="67"/>
      <c r="DW211" s="67"/>
      <c r="DX211" s="67"/>
      <c r="DY211" s="67"/>
      <c r="DZ211" s="67"/>
      <c r="EA211" s="67"/>
      <c r="EB211" s="67"/>
      <c r="EC211" s="67"/>
      <c r="ED211" s="67"/>
      <c r="EE211" s="67"/>
      <c r="EF211" s="67"/>
      <c r="EG211" s="67"/>
      <c r="EH211" s="67"/>
      <c r="EI211" s="67"/>
      <c r="EJ211" s="67"/>
      <c r="EK211" s="67"/>
      <c r="EL211" s="67"/>
      <c r="EM211" s="67"/>
      <c r="EN211" s="67"/>
      <c r="EO211" s="67"/>
    </row>
    <row r="212" spans="125:145" x14ac:dyDescent="0.25">
      <c r="DU212" s="67"/>
      <c r="DV212" s="67"/>
      <c r="DW212" s="67"/>
      <c r="DX212" s="67"/>
      <c r="DY212" s="67"/>
      <c r="DZ212" s="67"/>
      <c r="EA212" s="67"/>
      <c r="EB212" s="67"/>
      <c r="EC212" s="67"/>
      <c r="ED212" s="67"/>
      <c r="EE212" s="67"/>
      <c r="EF212" s="67"/>
      <c r="EG212" s="67"/>
      <c r="EH212" s="67"/>
      <c r="EI212" s="67"/>
      <c r="EJ212" s="67"/>
      <c r="EK212" s="67"/>
      <c r="EL212" s="67"/>
      <c r="EM212" s="67"/>
      <c r="EN212" s="67"/>
      <c r="EO212" s="67"/>
    </row>
    <row r="213" spans="125:145" x14ac:dyDescent="0.25">
      <c r="DU213" s="67"/>
      <c r="DV213" s="67"/>
      <c r="DW213" s="67"/>
      <c r="DX213" s="67"/>
      <c r="DY213" s="67"/>
      <c r="DZ213" s="67"/>
      <c r="EA213" s="67"/>
      <c r="EB213" s="67"/>
      <c r="EC213" s="67"/>
      <c r="ED213" s="67"/>
      <c r="EE213" s="67"/>
      <c r="EF213" s="67"/>
      <c r="EG213" s="67"/>
      <c r="EH213" s="67"/>
      <c r="EI213" s="67"/>
      <c r="EJ213" s="67"/>
      <c r="EK213" s="67"/>
      <c r="EL213" s="67"/>
      <c r="EM213" s="67"/>
      <c r="EN213" s="67"/>
      <c r="EO213" s="67"/>
    </row>
    <row r="214" spans="125:145" x14ac:dyDescent="0.25">
      <c r="DU214" s="67"/>
      <c r="DV214" s="67"/>
      <c r="DW214" s="67"/>
      <c r="DX214" s="67"/>
      <c r="DY214" s="67"/>
      <c r="DZ214" s="67"/>
      <c r="EA214" s="67"/>
      <c r="EB214" s="67"/>
      <c r="EC214" s="67"/>
      <c r="ED214" s="67"/>
      <c r="EE214" s="67"/>
      <c r="EF214" s="67"/>
      <c r="EG214" s="67"/>
      <c r="EH214" s="67"/>
      <c r="EI214" s="67"/>
      <c r="EJ214" s="67"/>
      <c r="EK214" s="67"/>
      <c r="EL214" s="67"/>
      <c r="EM214" s="67"/>
      <c r="EN214" s="67"/>
      <c r="EO214" s="67"/>
    </row>
    <row r="215" spans="125:145" x14ac:dyDescent="0.25">
      <c r="DU215" s="67"/>
      <c r="DV215" s="67"/>
      <c r="DW215" s="67"/>
      <c r="DX215" s="67"/>
      <c r="DY215" s="67"/>
      <c r="DZ215" s="67"/>
      <c r="EA215" s="67"/>
      <c r="EB215" s="67"/>
      <c r="EC215" s="67"/>
      <c r="ED215" s="67"/>
      <c r="EE215" s="67"/>
      <c r="EF215" s="67"/>
      <c r="EG215" s="67"/>
      <c r="EH215" s="67"/>
      <c r="EI215" s="67"/>
      <c r="EJ215" s="67"/>
      <c r="EK215" s="67"/>
      <c r="EL215" s="67"/>
      <c r="EM215" s="67"/>
      <c r="EN215" s="67"/>
      <c r="EO215" s="67"/>
    </row>
    <row r="216" spans="125:145" x14ac:dyDescent="0.25">
      <c r="DU216" s="67"/>
      <c r="DV216" s="67"/>
      <c r="DW216" s="67"/>
      <c r="DX216" s="67"/>
      <c r="DY216" s="67"/>
      <c r="DZ216" s="67"/>
      <c r="EA216" s="67"/>
      <c r="EB216" s="67"/>
      <c r="EC216" s="67"/>
      <c r="ED216" s="67"/>
      <c r="EE216" s="67"/>
      <c r="EF216" s="67"/>
      <c r="EG216" s="67"/>
      <c r="EH216" s="67"/>
      <c r="EI216" s="67"/>
      <c r="EJ216" s="67"/>
      <c r="EK216" s="67"/>
      <c r="EL216" s="67"/>
      <c r="EM216" s="67"/>
      <c r="EN216" s="67"/>
      <c r="EO216" s="67"/>
    </row>
    <row r="217" spans="125:145" x14ac:dyDescent="0.25">
      <c r="DU217" s="67"/>
      <c r="DV217" s="67"/>
      <c r="DW217" s="67"/>
      <c r="DX217" s="67"/>
      <c r="DY217" s="67"/>
      <c r="DZ217" s="67"/>
      <c r="EA217" s="67"/>
      <c r="EB217" s="67"/>
      <c r="EC217" s="67"/>
      <c r="ED217" s="67"/>
      <c r="EE217" s="67"/>
      <c r="EF217" s="67"/>
      <c r="EG217" s="67"/>
      <c r="EH217" s="67"/>
      <c r="EI217" s="67"/>
      <c r="EJ217" s="67"/>
      <c r="EK217" s="67"/>
      <c r="EL217" s="67"/>
      <c r="EM217" s="67"/>
      <c r="EN217" s="67"/>
      <c r="EO217" s="67"/>
    </row>
    <row r="218" spans="125:145" x14ac:dyDescent="0.25">
      <c r="DU218" s="67"/>
      <c r="DV218" s="67"/>
      <c r="DW218" s="67"/>
      <c r="DX218" s="67"/>
      <c r="DY218" s="67"/>
      <c r="DZ218" s="67"/>
      <c r="EA218" s="67"/>
      <c r="EB218" s="67"/>
      <c r="EC218" s="67"/>
      <c r="ED218" s="67"/>
      <c r="EE218" s="67"/>
      <c r="EF218" s="67"/>
      <c r="EG218" s="67"/>
      <c r="EH218" s="67"/>
      <c r="EI218" s="67"/>
      <c r="EJ218" s="67"/>
      <c r="EK218" s="67"/>
      <c r="EL218" s="67"/>
      <c r="EM218" s="67"/>
      <c r="EN218" s="67"/>
      <c r="EO218" s="67"/>
    </row>
    <row r="219" spans="125:145" x14ac:dyDescent="0.25">
      <c r="DU219" s="67"/>
      <c r="DV219" s="67"/>
      <c r="DW219" s="67"/>
      <c r="DX219" s="67"/>
      <c r="DY219" s="67"/>
      <c r="DZ219" s="67"/>
      <c r="EA219" s="67"/>
      <c r="EB219" s="67"/>
      <c r="EC219" s="67"/>
      <c r="ED219" s="67"/>
      <c r="EE219" s="67"/>
      <c r="EF219" s="67"/>
      <c r="EG219" s="67"/>
      <c r="EH219" s="67"/>
      <c r="EI219" s="67"/>
      <c r="EJ219" s="67"/>
      <c r="EK219" s="67"/>
      <c r="EL219" s="67"/>
      <c r="EM219" s="67"/>
      <c r="EN219" s="67"/>
      <c r="EO219" s="67"/>
    </row>
    <row r="220" spans="125:145" x14ac:dyDescent="0.25">
      <c r="DU220" s="67"/>
      <c r="DV220" s="67"/>
      <c r="DW220" s="67"/>
      <c r="DX220" s="67"/>
      <c r="DY220" s="67"/>
      <c r="DZ220" s="67"/>
      <c r="EA220" s="67"/>
      <c r="EB220" s="67"/>
      <c r="EC220" s="67"/>
      <c r="ED220" s="67"/>
      <c r="EE220" s="67"/>
      <c r="EF220" s="67"/>
      <c r="EG220" s="67"/>
      <c r="EH220" s="67"/>
      <c r="EI220" s="67"/>
      <c r="EJ220" s="67"/>
      <c r="EK220" s="67"/>
      <c r="EL220" s="67"/>
      <c r="EM220" s="67"/>
      <c r="EN220" s="67"/>
      <c r="EO220" s="67"/>
    </row>
    <row r="221" spans="125:145" x14ac:dyDescent="0.25">
      <c r="DU221" s="67"/>
      <c r="DV221" s="67"/>
      <c r="DW221" s="67"/>
      <c r="DX221" s="67"/>
      <c r="DY221" s="67"/>
      <c r="DZ221" s="67"/>
      <c r="EA221" s="67"/>
      <c r="EB221" s="67"/>
      <c r="EC221" s="67"/>
      <c r="ED221" s="67"/>
      <c r="EE221" s="67"/>
      <c r="EF221" s="67"/>
      <c r="EG221" s="67"/>
      <c r="EH221" s="67"/>
      <c r="EI221" s="67"/>
      <c r="EJ221" s="67"/>
      <c r="EK221" s="67"/>
      <c r="EL221" s="67"/>
      <c r="EM221" s="67"/>
      <c r="EN221" s="67"/>
      <c r="EO221" s="67"/>
    </row>
    <row r="222" spans="125:145" x14ac:dyDescent="0.25">
      <c r="DU222" s="67"/>
      <c r="DV222" s="67"/>
      <c r="DW222" s="67"/>
      <c r="DX222" s="67"/>
      <c r="DY222" s="67"/>
      <c r="DZ222" s="67"/>
      <c r="EA222" s="67"/>
      <c r="EB222" s="67"/>
      <c r="EC222" s="67"/>
      <c r="ED222" s="67"/>
      <c r="EE222" s="67"/>
      <c r="EF222" s="67"/>
      <c r="EG222" s="67"/>
      <c r="EH222" s="67"/>
      <c r="EI222" s="67"/>
      <c r="EJ222" s="67"/>
      <c r="EK222" s="67"/>
      <c r="EL222" s="67"/>
      <c r="EM222" s="67"/>
      <c r="EN222" s="67"/>
      <c r="EO222" s="67"/>
    </row>
    <row r="223" spans="125:145" x14ac:dyDescent="0.25">
      <c r="DU223" s="67"/>
      <c r="DV223" s="67"/>
      <c r="DW223" s="67"/>
      <c r="DX223" s="67"/>
      <c r="DY223" s="67"/>
      <c r="DZ223" s="67"/>
      <c r="EA223" s="67"/>
      <c r="EB223" s="67"/>
      <c r="EC223" s="67"/>
      <c r="ED223" s="67"/>
      <c r="EE223" s="67"/>
      <c r="EF223" s="67"/>
      <c r="EG223" s="67"/>
      <c r="EH223" s="67"/>
      <c r="EI223" s="67"/>
      <c r="EJ223" s="67"/>
      <c r="EK223" s="67"/>
      <c r="EL223" s="67"/>
      <c r="EM223" s="67"/>
      <c r="EN223" s="67"/>
      <c r="EO223" s="67"/>
    </row>
    <row r="224" spans="125:145" x14ac:dyDescent="0.25">
      <c r="DU224" s="67"/>
      <c r="DV224" s="67"/>
      <c r="DW224" s="67"/>
      <c r="DX224" s="67"/>
      <c r="DY224" s="67"/>
      <c r="DZ224" s="67"/>
      <c r="EA224" s="67"/>
      <c r="EB224" s="67"/>
      <c r="EC224" s="67"/>
      <c r="ED224" s="67"/>
      <c r="EE224" s="67"/>
      <c r="EF224" s="67"/>
      <c r="EG224" s="67"/>
      <c r="EH224" s="67"/>
      <c r="EI224" s="67"/>
      <c r="EJ224" s="67"/>
      <c r="EK224" s="67"/>
      <c r="EL224" s="67"/>
      <c r="EM224" s="67"/>
      <c r="EN224" s="67"/>
      <c r="EO224" s="67"/>
    </row>
    <row r="225" spans="125:145" x14ac:dyDescent="0.25">
      <c r="DU225" s="67"/>
      <c r="DV225" s="67"/>
      <c r="DW225" s="67"/>
      <c r="DX225" s="67"/>
      <c r="DY225" s="67"/>
      <c r="DZ225" s="67"/>
      <c r="EA225" s="67"/>
      <c r="EB225" s="67"/>
      <c r="EC225" s="67"/>
      <c r="ED225" s="67"/>
      <c r="EE225" s="67"/>
      <c r="EF225" s="67"/>
      <c r="EG225" s="67"/>
      <c r="EH225" s="67"/>
      <c r="EI225" s="67"/>
      <c r="EJ225" s="67"/>
      <c r="EK225" s="67"/>
      <c r="EL225" s="67"/>
      <c r="EM225" s="67"/>
      <c r="EN225" s="67"/>
      <c r="EO225" s="67"/>
    </row>
    <row r="226" spans="125:145" x14ac:dyDescent="0.25">
      <c r="DU226" s="67"/>
      <c r="DV226" s="67"/>
      <c r="DW226" s="67"/>
      <c r="DX226" s="67"/>
      <c r="DY226" s="67"/>
      <c r="DZ226" s="67"/>
      <c r="EA226" s="67"/>
      <c r="EB226" s="67"/>
      <c r="EC226" s="67"/>
      <c r="ED226" s="67"/>
      <c r="EE226" s="67"/>
      <c r="EF226" s="67"/>
      <c r="EG226" s="67"/>
      <c r="EH226" s="67"/>
      <c r="EI226" s="67"/>
      <c r="EJ226" s="67"/>
      <c r="EK226" s="67"/>
      <c r="EL226" s="67"/>
      <c r="EM226" s="67"/>
      <c r="EN226" s="67"/>
      <c r="EO226" s="67"/>
    </row>
    <row r="227" spans="125:145" x14ac:dyDescent="0.25">
      <c r="DU227" s="67"/>
      <c r="DV227" s="67"/>
      <c r="DW227" s="67"/>
      <c r="DX227" s="67"/>
      <c r="DY227" s="67"/>
      <c r="DZ227" s="67"/>
      <c r="EA227" s="67"/>
      <c r="EB227" s="67"/>
      <c r="EC227" s="67"/>
      <c r="ED227" s="67"/>
      <c r="EE227" s="67"/>
      <c r="EF227" s="67"/>
      <c r="EG227" s="67"/>
      <c r="EH227" s="67"/>
      <c r="EI227" s="67"/>
      <c r="EJ227" s="67"/>
      <c r="EK227" s="67"/>
      <c r="EL227" s="67"/>
      <c r="EM227" s="67"/>
      <c r="EN227" s="67"/>
      <c r="EO227" s="67"/>
    </row>
    <row r="228" spans="125:145" x14ac:dyDescent="0.25">
      <c r="DU228" s="67"/>
      <c r="DV228" s="67"/>
      <c r="DW228" s="67"/>
      <c r="DX228" s="67"/>
      <c r="DY228" s="67"/>
      <c r="DZ228" s="67"/>
      <c r="EA228" s="67"/>
      <c r="EB228" s="67"/>
      <c r="EC228" s="67"/>
      <c r="ED228" s="67"/>
      <c r="EE228" s="67"/>
      <c r="EF228" s="67"/>
      <c r="EG228" s="67"/>
      <c r="EH228" s="67"/>
      <c r="EI228" s="67"/>
      <c r="EJ228" s="67"/>
      <c r="EK228" s="67"/>
      <c r="EL228" s="67"/>
      <c r="EM228" s="67"/>
      <c r="EN228" s="67"/>
      <c r="EO228" s="67"/>
    </row>
    <row r="229" spans="125:145" x14ac:dyDescent="0.25">
      <c r="DU229" s="67"/>
      <c r="DV229" s="67"/>
      <c r="DW229" s="67"/>
      <c r="DX229" s="67"/>
      <c r="DY229" s="67"/>
      <c r="DZ229" s="67"/>
      <c r="EA229" s="67"/>
      <c r="EB229" s="67"/>
      <c r="EC229" s="67"/>
      <c r="ED229" s="67"/>
      <c r="EE229" s="67"/>
      <c r="EF229" s="67"/>
      <c r="EG229" s="67"/>
      <c r="EH229" s="67"/>
      <c r="EI229" s="67"/>
      <c r="EJ229" s="67"/>
      <c r="EK229" s="67"/>
      <c r="EL229" s="67"/>
      <c r="EM229" s="67"/>
      <c r="EN229" s="67"/>
      <c r="EO229" s="67"/>
    </row>
    <row r="230" spans="125:145" x14ac:dyDescent="0.25">
      <c r="DU230" s="67"/>
      <c r="DV230" s="67"/>
      <c r="DW230" s="67"/>
      <c r="DX230" s="67"/>
      <c r="DY230" s="67"/>
      <c r="DZ230" s="67"/>
      <c r="EA230" s="67"/>
      <c r="EB230" s="67"/>
      <c r="EC230" s="67"/>
      <c r="ED230" s="67"/>
      <c r="EE230" s="67"/>
      <c r="EF230" s="67"/>
      <c r="EG230" s="67"/>
      <c r="EH230" s="67"/>
      <c r="EI230" s="67"/>
      <c r="EJ230" s="67"/>
      <c r="EK230" s="67"/>
      <c r="EL230" s="67"/>
      <c r="EM230" s="67"/>
      <c r="EN230" s="67"/>
      <c r="EO230" s="67"/>
    </row>
    <row r="231" spans="125:145" x14ac:dyDescent="0.25">
      <c r="DU231" s="67"/>
      <c r="DV231" s="67"/>
      <c r="DW231" s="67"/>
      <c r="DX231" s="67"/>
      <c r="DY231" s="67"/>
      <c r="DZ231" s="67"/>
      <c r="EA231" s="67"/>
      <c r="EB231" s="67"/>
      <c r="EC231" s="67"/>
      <c r="ED231" s="67"/>
      <c r="EE231" s="67"/>
      <c r="EF231" s="67"/>
      <c r="EG231" s="67"/>
      <c r="EH231" s="67"/>
      <c r="EI231" s="67"/>
      <c r="EJ231" s="67"/>
      <c r="EK231" s="67"/>
      <c r="EL231" s="67"/>
      <c r="EM231" s="67"/>
      <c r="EN231" s="67"/>
      <c r="EO231" s="67"/>
    </row>
    <row r="232" spans="125:145" x14ac:dyDescent="0.25">
      <c r="DU232" s="67"/>
      <c r="DV232" s="67"/>
      <c r="DW232" s="67"/>
      <c r="DX232" s="67"/>
      <c r="DY232" s="67"/>
      <c r="DZ232" s="67"/>
      <c r="EA232" s="67"/>
      <c r="EB232" s="67"/>
      <c r="EC232" s="67"/>
      <c r="ED232" s="67"/>
      <c r="EE232" s="67"/>
      <c r="EF232" s="67"/>
      <c r="EG232" s="67"/>
      <c r="EH232" s="67"/>
      <c r="EI232" s="67"/>
      <c r="EJ232" s="67"/>
      <c r="EK232" s="67"/>
      <c r="EL232" s="67"/>
      <c r="EM232" s="67"/>
      <c r="EN232" s="67"/>
      <c r="EO232" s="67"/>
    </row>
    <row r="233" spans="125:145" x14ac:dyDescent="0.25">
      <c r="DU233" s="67"/>
      <c r="DV233" s="67"/>
      <c r="DW233" s="67"/>
      <c r="DX233" s="67"/>
      <c r="DY233" s="67"/>
      <c r="DZ233" s="67"/>
      <c r="EA233" s="67"/>
      <c r="EB233" s="67"/>
      <c r="EC233" s="67"/>
      <c r="ED233" s="67"/>
      <c r="EE233" s="67"/>
      <c r="EF233" s="67"/>
      <c r="EG233" s="67"/>
      <c r="EH233" s="67"/>
      <c r="EI233" s="67"/>
      <c r="EJ233" s="67"/>
      <c r="EK233" s="67"/>
      <c r="EL233" s="67"/>
      <c r="EM233" s="67"/>
      <c r="EN233" s="67"/>
      <c r="EO233" s="67"/>
    </row>
    <row r="234" spans="125:145" x14ac:dyDescent="0.25">
      <c r="DU234" s="67"/>
      <c r="DV234" s="67"/>
      <c r="DW234" s="67"/>
      <c r="DX234" s="67"/>
      <c r="DY234" s="67"/>
      <c r="DZ234" s="67"/>
      <c r="EA234" s="67"/>
      <c r="EB234" s="67"/>
      <c r="EC234" s="67"/>
      <c r="ED234" s="67"/>
      <c r="EE234" s="67"/>
      <c r="EF234" s="67"/>
      <c r="EG234" s="67"/>
      <c r="EH234" s="67"/>
      <c r="EI234" s="67"/>
      <c r="EJ234" s="67"/>
      <c r="EK234" s="67"/>
      <c r="EL234" s="67"/>
      <c r="EM234" s="67"/>
      <c r="EN234" s="67"/>
      <c r="EO234" s="67"/>
    </row>
    <row r="235" spans="125:145" x14ac:dyDescent="0.25">
      <c r="DU235" s="67"/>
      <c r="DV235" s="67"/>
      <c r="DW235" s="67"/>
      <c r="DX235" s="67"/>
      <c r="DY235" s="67"/>
      <c r="DZ235" s="67"/>
      <c r="EA235" s="67"/>
      <c r="EB235" s="67"/>
      <c r="EC235" s="67"/>
      <c r="ED235" s="67"/>
      <c r="EE235" s="67"/>
      <c r="EF235" s="67"/>
      <c r="EG235" s="67"/>
      <c r="EH235" s="67"/>
      <c r="EI235" s="67"/>
      <c r="EJ235" s="67"/>
      <c r="EK235" s="67"/>
      <c r="EL235" s="67"/>
      <c r="EM235" s="67"/>
      <c r="EN235" s="67"/>
      <c r="EO235" s="67"/>
    </row>
    <row r="236" spans="125:145" x14ac:dyDescent="0.25">
      <c r="DU236" s="67"/>
      <c r="DV236" s="67"/>
      <c r="DW236" s="67"/>
      <c r="DX236" s="67"/>
      <c r="DY236" s="67"/>
      <c r="DZ236" s="67"/>
      <c r="EA236" s="67"/>
      <c r="EB236" s="67"/>
      <c r="EC236" s="67"/>
      <c r="ED236" s="67"/>
      <c r="EE236" s="67"/>
      <c r="EF236" s="67"/>
      <c r="EG236" s="67"/>
      <c r="EH236" s="67"/>
      <c r="EI236" s="67"/>
      <c r="EJ236" s="67"/>
      <c r="EK236" s="67"/>
      <c r="EL236" s="67"/>
      <c r="EM236" s="67"/>
      <c r="EN236" s="67"/>
      <c r="EO236" s="67"/>
    </row>
    <row r="237" spans="125:145" x14ac:dyDescent="0.25">
      <c r="DU237" s="67"/>
      <c r="DV237" s="67"/>
      <c r="DW237" s="67"/>
      <c r="DX237" s="67"/>
      <c r="DY237" s="67"/>
      <c r="DZ237" s="67"/>
      <c r="EA237" s="67"/>
      <c r="EB237" s="67"/>
      <c r="EC237" s="67"/>
      <c r="ED237" s="67"/>
      <c r="EE237" s="67"/>
      <c r="EF237" s="67"/>
      <c r="EG237" s="67"/>
      <c r="EH237" s="67"/>
      <c r="EI237" s="67"/>
      <c r="EJ237" s="67"/>
      <c r="EK237" s="67"/>
      <c r="EL237" s="67"/>
      <c r="EM237" s="67"/>
      <c r="EN237" s="67"/>
      <c r="EO237" s="67"/>
    </row>
    <row r="238" spans="125:145" x14ac:dyDescent="0.25">
      <c r="DU238" s="67"/>
      <c r="DV238" s="67"/>
      <c r="DW238" s="67"/>
      <c r="DX238" s="67"/>
      <c r="DY238" s="67"/>
      <c r="DZ238" s="67"/>
      <c r="EA238" s="67"/>
      <c r="EB238" s="67"/>
      <c r="EC238" s="67"/>
      <c r="ED238" s="67"/>
      <c r="EE238" s="67"/>
      <c r="EF238" s="67"/>
      <c r="EG238" s="67"/>
      <c r="EH238" s="67"/>
      <c r="EI238" s="67"/>
      <c r="EJ238" s="67"/>
      <c r="EK238" s="67"/>
      <c r="EL238" s="67"/>
      <c r="EM238" s="67"/>
      <c r="EN238" s="67"/>
      <c r="EO238" s="67"/>
    </row>
    <row r="239" spans="125:145" x14ac:dyDescent="0.25">
      <c r="DU239" s="67"/>
      <c r="DV239" s="67"/>
      <c r="DW239" s="67"/>
      <c r="DX239" s="67"/>
      <c r="DY239" s="67"/>
      <c r="DZ239" s="67"/>
      <c r="EA239" s="67"/>
      <c r="EB239" s="67"/>
      <c r="EC239" s="67"/>
      <c r="ED239" s="67"/>
      <c r="EE239" s="67"/>
      <c r="EF239" s="67"/>
      <c r="EG239" s="67"/>
      <c r="EH239" s="67"/>
      <c r="EI239" s="67"/>
      <c r="EJ239" s="67"/>
      <c r="EK239" s="67"/>
      <c r="EL239" s="67"/>
      <c r="EM239" s="67"/>
      <c r="EN239" s="67"/>
      <c r="EO239" s="67"/>
    </row>
    <row r="240" spans="125:145" x14ac:dyDescent="0.25">
      <c r="DU240" s="67"/>
      <c r="DV240" s="67"/>
      <c r="DW240" s="67"/>
      <c r="DX240" s="67"/>
      <c r="DY240" s="67"/>
      <c r="DZ240" s="67"/>
      <c r="EA240" s="67"/>
      <c r="EB240" s="67"/>
      <c r="EC240" s="67"/>
      <c r="ED240" s="67"/>
      <c r="EE240" s="67"/>
      <c r="EF240" s="67"/>
      <c r="EG240" s="67"/>
      <c r="EH240" s="67"/>
      <c r="EI240" s="67"/>
      <c r="EJ240" s="67"/>
      <c r="EK240" s="67"/>
      <c r="EL240" s="67"/>
      <c r="EM240" s="67"/>
      <c r="EN240" s="67"/>
      <c r="EO240" s="67"/>
    </row>
    <row r="241" spans="125:145" x14ac:dyDescent="0.25">
      <c r="DU241" s="67"/>
      <c r="DV241" s="67"/>
      <c r="DW241" s="67"/>
      <c r="DX241" s="67"/>
      <c r="DY241" s="67"/>
      <c r="DZ241" s="67"/>
      <c r="EA241" s="67"/>
      <c r="EB241" s="67"/>
      <c r="EC241" s="67"/>
      <c r="ED241" s="67"/>
      <c r="EE241" s="67"/>
      <c r="EF241" s="67"/>
      <c r="EG241" s="67"/>
      <c r="EH241" s="67"/>
      <c r="EI241" s="67"/>
      <c r="EJ241" s="67"/>
      <c r="EK241" s="67"/>
      <c r="EL241" s="67"/>
      <c r="EM241" s="67"/>
      <c r="EN241" s="67"/>
      <c r="EO241" s="67"/>
    </row>
    <row r="242" spans="125:145" x14ac:dyDescent="0.25">
      <c r="DU242" s="67"/>
      <c r="DV242" s="67"/>
      <c r="DW242" s="67"/>
      <c r="DX242" s="67"/>
      <c r="DY242" s="67"/>
      <c r="DZ242" s="67"/>
      <c r="EA242" s="67"/>
      <c r="EB242" s="67"/>
      <c r="EC242" s="67"/>
      <c r="ED242" s="67"/>
      <c r="EE242" s="67"/>
      <c r="EF242" s="67"/>
      <c r="EG242" s="67"/>
      <c r="EH242" s="67"/>
      <c r="EI242" s="67"/>
      <c r="EJ242" s="67"/>
      <c r="EK242" s="67"/>
      <c r="EL242" s="67"/>
      <c r="EM242" s="67"/>
      <c r="EN242" s="67"/>
      <c r="EO242" s="67"/>
    </row>
    <row r="243" spans="125:145" x14ac:dyDescent="0.25">
      <c r="DU243" s="67"/>
      <c r="DV243" s="67"/>
      <c r="DW243" s="67"/>
      <c r="DX243" s="67"/>
      <c r="DY243" s="67"/>
      <c r="DZ243" s="67"/>
      <c r="EA243" s="67"/>
      <c r="EB243" s="67"/>
      <c r="EC243" s="67"/>
      <c r="ED243" s="67"/>
      <c r="EE243" s="67"/>
      <c r="EF243" s="67"/>
      <c r="EG243" s="67"/>
      <c r="EH243" s="67"/>
      <c r="EI243" s="67"/>
      <c r="EJ243" s="67"/>
      <c r="EK243" s="67"/>
      <c r="EL243" s="67"/>
      <c r="EM243" s="67"/>
      <c r="EN243" s="67"/>
      <c r="EO243" s="67"/>
    </row>
    <row r="244" spans="125:145" x14ac:dyDescent="0.25">
      <c r="DU244" s="67"/>
      <c r="DV244" s="67"/>
      <c r="DW244" s="67"/>
      <c r="DX244" s="67"/>
      <c r="DY244" s="67"/>
      <c r="DZ244" s="67"/>
      <c r="EA244" s="67"/>
      <c r="EB244" s="67"/>
      <c r="EC244" s="67"/>
      <c r="ED244" s="67"/>
      <c r="EE244" s="67"/>
      <c r="EF244" s="67"/>
      <c r="EG244" s="67"/>
      <c r="EH244" s="67"/>
      <c r="EI244" s="67"/>
      <c r="EJ244" s="67"/>
      <c r="EK244" s="67"/>
      <c r="EL244" s="67"/>
      <c r="EM244" s="67"/>
      <c r="EN244" s="67"/>
      <c r="EO244" s="67"/>
    </row>
    <row r="245" spans="125:145" x14ac:dyDescent="0.25">
      <c r="DU245" s="67"/>
      <c r="DV245" s="67"/>
      <c r="DW245" s="67"/>
      <c r="DX245" s="67"/>
      <c r="DY245" s="67"/>
      <c r="DZ245" s="67"/>
      <c r="EA245" s="67"/>
      <c r="EB245" s="67"/>
      <c r="EC245" s="67"/>
      <c r="ED245" s="67"/>
      <c r="EE245" s="67"/>
      <c r="EF245" s="67"/>
      <c r="EG245" s="67"/>
      <c r="EH245" s="67"/>
      <c r="EI245" s="67"/>
      <c r="EJ245" s="67"/>
      <c r="EK245" s="67"/>
      <c r="EL245" s="67"/>
      <c r="EM245" s="67"/>
      <c r="EN245" s="67"/>
      <c r="EO245" s="67"/>
    </row>
    <row r="246" spans="125:145" x14ac:dyDescent="0.25">
      <c r="DU246" s="67"/>
      <c r="DV246" s="67"/>
      <c r="DW246" s="67"/>
      <c r="DX246" s="67"/>
      <c r="DY246" s="67"/>
      <c r="DZ246" s="67"/>
      <c r="EA246" s="67"/>
      <c r="EB246" s="67"/>
      <c r="EC246" s="67"/>
      <c r="ED246" s="67"/>
      <c r="EE246" s="67"/>
      <c r="EF246" s="67"/>
      <c r="EG246" s="67"/>
      <c r="EH246" s="67"/>
      <c r="EI246" s="67"/>
      <c r="EJ246" s="67"/>
      <c r="EK246" s="67"/>
      <c r="EL246" s="67"/>
      <c r="EM246" s="67"/>
      <c r="EN246" s="67"/>
      <c r="EO246" s="67"/>
    </row>
    <row r="247" spans="125:145" x14ac:dyDescent="0.25">
      <c r="DU247" s="67"/>
      <c r="DV247" s="67"/>
      <c r="DW247" s="67"/>
      <c r="DX247" s="67"/>
      <c r="DY247" s="67"/>
      <c r="DZ247" s="67"/>
      <c r="EA247" s="67"/>
      <c r="EB247" s="67"/>
      <c r="EC247" s="67"/>
      <c r="ED247" s="67"/>
      <c r="EE247" s="67"/>
      <c r="EF247" s="67"/>
      <c r="EG247" s="67"/>
      <c r="EH247" s="67"/>
      <c r="EI247" s="67"/>
      <c r="EJ247" s="67"/>
      <c r="EK247" s="67"/>
      <c r="EL247" s="67"/>
      <c r="EM247" s="67"/>
      <c r="EN247" s="67"/>
      <c r="EO247" s="67"/>
    </row>
    <row r="248" spans="125:145" x14ac:dyDescent="0.25">
      <c r="DU248" s="67"/>
      <c r="DV248" s="67"/>
      <c r="DW248" s="67"/>
      <c r="DX248" s="67"/>
      <c r="DY248" s="67"/>
      <c r="DZ248" s="67"/>
      <c r="EA248" s="67"/>
      <c r="EB248" s="67"/>
      <c r="EC248" s="67"/>
      <c r="ED248" s="67"/>
      <c r="EE248" s="67"/>
      <c r="EF248" s="67"/>
      <c r="EG248" s="67"/>
      <c r="EH248" s="67"/>
      <c r="EI248" s="67"/>
      <c r="EJ248" s="67"/>
      <c r="EK248" s="67"/>
      <c r="EL248" s="67"/>
      <c r="EM248" s="67"/>
      <c r="EN248" s="67"/>
      <c r="EO248" s="67"/>
    </row>
    <row r="249" spans="125:145" x14ac:dyDescent="0.25">
      <c r="DU249" s="67"/>
      <c r="DV249" s="67"/>
      <c r="DW249" s="67"/>
      <c r="DX249" s="67"/>
      <c r="DY249" s="67"/>
      <c r="DZ249" s="67"/>
      <c r="EA249" s="67"/>
      <c r="EB249" s="67"/>
      <c r="EC249" s="67"/>
      <c r="ED249" s="67"/>
      <c r="EE249" s="67"/>
      <c r="EF249" s="67"/>
      <c r="EG249" s="67"/>
      <c r="EH249" s="67"/>
      <c r="EI249" s="67"/>
      <c r="EJ249" s="67"/>
      <c r="EK249" s="67"/>
      <c r="EL249" s="67"/>
      <c r="EM249" s="67"/>
      <c r="EN249" s="67"/>
      <c r="EO249" s="67"/>
    </row>
    <row r="250" spans="125:145" x14ac:dyDescent="0.25">
      <c r="DU250" s="67"/>
      <c r="DV250" s="67"/>
      <c r="DW250" s="67"/>
      <c r="DX250" s="67"/>
      <c r="DY250" s="67"/>
      <c r="DZ250" s="67"/>
      <c r="EA250" s="67"/>
      <c r="EB250" s="67"/>
      <c r="EC250" s="67"/>
      <c r="ED250" s="67"/>
      <c r="EE250" s="67"/>
      <c r="EF250" s="67"/>
      <c r="EG250" s="67"/>
      <c r="EH250" s="67"/>
      <c r="EI250" s="67"/>
      <c r="EJ250" s="67"/>
      <c r="EK250" s="67"/>
      <c r="EL250" s="67"/>
      <c r="EM250" s="67"/>
      <c r="EN250" s="67"/>
      <c r="EO250" s="67"/>
    </row>
    <row r="251" spans="125:145" x14ac:dyDescent="0.25">
      <c r="DU251" s="67"/>
      <c r="DV251" s="67"/>
      <c r="DW251" s="67"/>
      <c r="DX251" s="67"/>
      <c r="DY251" s="67"/>
      <c r="DZ251" s="67"/>
      <c r="EA251" s="67"/>
      <c r="EB251" s="67"/>
      <c r="EC251" s="67"/>
      <c r="ED251" s="67"/>
      <c r="EE251" s="67"/>
      <c r="EF251" s="67"/>
      <c r="EG251" s="67"/>
      <c r="EH251" s="67"/>
      <c r="EI251" s="67"/>
      <c r="EJ251" s="67"/>
      <c r="EK251" s="67"/>
      <c r="EL251" s="67"/>
      <c r="EM251" s="67"/>
      <c r="EN251" s="67"/>
      <c r="EO251" s="67"/>
    </row>
    <row r="252" spans="125:145" x14ac:dyDescent="0.25">
      <c r="DU252" s="67"/>
      <c r="DV252" s="67"/>
      <c r="DW252" s="67"/>
      <c r="DX252" s="67"/>
      <c r="DY252" s="67"/>
      <c r="DZ252" s="67"/>
      <c r="EA252" s="67"/>
      <c r="EB252" s="67"/>
      <c r="EC252" s="67"/>
      <c r="ED252" s="67"/>
      <c r="EE252" s="67"/>
      <c r="EF252" s="67"/>
      <c r="EG252" s="67"/>
      <c r="EH252" s="67"/>
      <c r="EI252" s="67"/>
      <c r="EJ252" s="67"/>
      <c r="EK252" s="67"/>
      <c r="EL252" s="67"/>
      <c r="EM252" s="67"/>
      <c r="EN252" s="67"/>
      <c r="EO252" s="67"/>
    </row>
    <row r="253" spans="125:145" x14ac:dyDescent="0.25">
      <c r="DU253" s="67"/>
      <c r="DV253" s="67"/>
      <c r="DW253" s="67"/>
      <c r="DX253" s="67"/>
      <c r="DY253" s="67"/>
      <c r="DZ253" s="67"/>
      <c r="EA253" s="67"/>
      <c r="EB253" s="67"/>
      <c r="EC253" s="67"/>
      <c r="ED253" s="67"/>
      <c r="EE253" s="67"/>
      <c r="EF253" s="67"/>
      <c r="EG253" s="67"/>
      <c r="EH253" s="67"/>
      <c r="EI253" s="67"/>
      <c r="EJ253" s="67"/>
      <c r="EK253" s="67"/>
      <c r="EL253" s="67"/>
      <c r="EM253" s="67"/>
      <c r="EN253" s="67"/>
      <c r="EO253" s="67"/>
    </row>
    <row r="254" spans="125:145" x14ac:dyDescent="0.25">
      <c r="DU254" s="67"/>
      <c r="DV254" s="67"/>
      <c r="DW254" s="67"/>
      <c r="DX254" s="67"/>
      <c r="DY254" s="67"/>
      <c r="DZ254" s="67"/>
      <c r="EA254" s="67"/>
      <c r="EB254" s="67"/>
      <c r="EC254" s="67"/>
      <c r="ED254" s="67"/>
      <c r="EE254" s="67"/>
      <c r="EF254" s="67"/>
      <c r="EG254" s="67"/>
      <c r="EH254" s="67"/>
      <c r="EI254" s="67"/>
      <c r="EJ254" s="67"/>
      <c r="EK254" s="67"/>
      <c r="EL254" s="67"/>
      <c r="EM254" s="67"/>
      <c r="EN254" s="67"/>
      <c r="EO254" s="67"/>
    </row>
    <row r="255" spans="125:145" x14ac:dyDescent="0.25">
      <c r="DU255" s="67"/>
      <c r="DV255" s="67"/>
      <c r="DW255" s="67"/>
      <c r="DX255" s="67"/>
      <c r="DY255" s="67"/>
      <c r="DZ255" s="67"/>
      <c r="EA255" s="67"/>
      <c r="EB255" s="67"/>
      <c r="EC255" s="67"/>
      <c r="ED255" s="67"/>
      <c r="EE255" s="67"/>
      <c r="EF255" s="67"/>
      <c r="EG255" s="67"/>
      <c r="EH255" s="67"/>
      <c r="EI255" s="67"/>
      <c r="EJ255" s="67"/>
      <c r="EK255" s="67"/>
      <c r="EL255" s="67"/>
      <c r="EM255" s="67"/>
      <c r="EN255" s="67"/>
      <c r="EO255" s="67"/>
    </row>
    <row r="256" spans="125:145" x14ac:dyDescent="0.25">
      <c r="DU256" s="67"/>
      <c r="DV256" s="67"/>
      <c r="DW256" s="67"/>
      <c r="DX256" s="67"/>
      <c r="DY256" s="67"/>
      <c r="DZ256" s="67"/>
      <c r="EA256" s="67"/>
      <c r="EB256" s="67"/>
      <c r="EC256" s="67"/>
      <c r="ED256" s="67"/>
      <c r="EE256" s="67"/>
      <c r="EF256" s="67"/>
      <c r="EG256" s="67"/>
      <c r="EH256" s="67"/>
      <c r="EI256" s="67"/>
      <c r="EJ256" s="67"/>
      <c r="EK256" s="67"/>
      <c r="EL256" s="67"/>
      <c r="EM256" s="67"/>
      <c r="EN256" s="67"/>
      <c r="EO256" s="67"/>
    </row>
    <row r="257" spans="125:145" x14ac:dyDescent="0.25">
      <c r="DU257" s="67"/>
      <c r="DV257" s="67"/>
      <c r="DW257" s="67"/>
      <c r="DX257" s="67"/>
      <c r="DY257" s="67"/>
      <c r="DZ257" s="67"/>
      <c r="EA257" s="67"/>
      <c r="EB257" s="67"/>
      <c r="EC257" s="67"/>
      <c r="ED257" s="67"/>
      <c r="EE257" s="67"/>
      <c r="EF257" s="67"/>
      <c r="EG257" s="67"/>
      <c r="EH257" s="67"/>
      <c r="EI257" s="67"/>
      <c r="EJ257" s="67"/>
      <c r="EK257" s="67"/>
      <c r="EL257" s="67"/>
      <c r="EM257" s="67"/>
      <c r="EN257" s="67"/>
      <c r="EO257" s="67"/>
    </row>
    <row r="258" spans="125:145" x14ac:dyDescent="0.25">
      <c r="DU258" s="67"/>
      <c r="DV258" s="67"/>
      <c r="DW258" s="67"/>
      <c r="DX258" s="67"/>
      <c r="DY258" s="67"/>
      <c r="DZ258" s="67"/>
      <c r="EA258" s="67"/>
      <c r="EB258" s="67"/>
      <c r="EC258" s="67"/>
      <c r="ED258" s="67"/>
      <c r="EE258" s="67"/>
      <c r="EF258" s="67"/>
      <c r="EG258" s="67"/>
      <c r="EH258" s="67"/>
      <c r="EI258" s="67"/>
      <c r="EJ258" s="67"/>
      <c r="EK258" s="67"/>
      <c r="EL258" s="67"/>
      <c r="EM258" s="67"/>
      <c r="EN258" s="67"/>
      <c r="EO258" s="67"/>
    </row>
    <row r="259" spans="125:145" x14ac:dyDescent="0.25">
      <c r="DU259" s="67"/>
      <c r="DV259" s="67"/>
      <c r="DW259" s="67"/>
      <c r="DX259" s="67"/>
      <c r="DY259" s="67"/>
      <c r="DZ259" s="67"/>
      <c r="EA259" s="67"/>
      <c r="EB259" s="67"/>
      <c r="EC259" s="67"/>
      <c r="ED259" s="67"/>
      <c r="EE259" s="67"/>
      <c r="EF259" s="67"/>
      <c r="EG259" s="67"/>
      <c r="EH259" s="67"/>
      <c r="EI259" s="67"/>
      <c r="EJ259" s="67"/>
      <c r="EK259" s="67"/>
      <c r="EL259" s="67"/>
      <c r="EM259" s="67"/>
      <c r="EN259" s="67"/>
      <c r="EO259" s="67"/>
    </row>
    <row r="260" spans="125:145" x14ac:dyDescent="0.25">
      <c r="DU260" s="67"/>
      <c r="DV260" s="67"/>
      <c r="DW260" s="67"/>
      <c r="DX260" s="67"/>
      <c r="DY260" s="67"/>
      <c r="DZ260" s="67"/>
      <c r="EA260" s="67"/>
      <c r="EB260" s="67"/>
      <c r="EC260" s="67"/>
      <c r="ED260" s="67"/>
      <c r="EE260" s="67"/>
      <c r="EF260" s="67"/>
      <c r="EG260" s="67"/>
      <c r="EH260" s="67"/>
      <c r="EI260" s="67"/>
      <c r="EJ260" s="67"/>
      <c r="EK260" s="67"/>
      <c r="EL260" s="67"/>
      <c r="EM260" s="67"/>
      <c r="EN260" s="67"/>
      <c r="EO260" s="67"/>
    </row>
    <row r="261" spans="125:145" x14ac:dyDescent="0.25">
      <c r="DU261" s="67"/>
      <c r="DV261" s="67"/>
      <c r="DW261" s="67"/>
      <c r="DX261" s="67"/>
      <c r="DY261" s="67"/>
      <c r="DZ261" s="67"/>
      <c r="EA261" s="67"/>
      <c r="EB261" s="67"/>
      <c r="EC261" s="67"/>
      <c r="ED261" s="67"/>
      <c r="EE261" s="67"/>
      <c r="EF261" s="67"/>
      <c r="EG261" s="67"/>
      <c r="EH261" s="67"/>
      <c r="EI261" s="67"/>
      <c r="EJ261" s="67"/>
      <c r="EK261" s="67"/>
      <c r="EL261" s="67"/>
      <c r="EM261" s="67"/>
      <c r="EN261" s="67"/>
      <c r="EO261" s="67"/>
    </row>
    <row r="262" spans="125:145" x14ac:dyDescent="0.25">
      <c r="DU262" s="67"/>
      <c r="DV262" s="67"/>
      <c r="DW262" s="67"/>
      <c r="DX262" s="67"/>
      <c r="DY262" s="67"/>
      <c r="DZ262" s="67"/>
      <c r="EA262" s="67"/>
      <c r="EB262" s="67"/>
      <c r="EC262" s="67"/>
      <c r="ED262" s="67"/>
      <c r="EE262" s="67"/>
      <c r="EF262" s="67"/>
      <c r="EG262" s="67"/>
      <c r="EH262" s="67"/>
      <c r="EI262" s="67"/>
      <c r="EJ262" s="67"/>
      <c r="EK262" s="67"/>
      <c r="EL262" s="67"/>
      <c r="EM262" s="67"/>
      <c r="EN262" s="67"/>
      <c r="EO262" s="67"/>
    </row>
    <row r="263" spans="125:145" x14ac:dyDescent="0.25">
      <c r="DU263" s="67"/>
      <c r="DV263" s="67"/>
      <c r="DW263" s="67"/>
      <c r="DX263" s="67"/>
      <c r="DY263" s="67"/>
      <c r="DZ263" s="67"/>
      <c r="EA263" s="67"/>
      <c r="EB263" s="67"/>
      <c r="EC263" s="67"/>
      <c r="ED263" s="67"/>
      <c r="EE263" s="67"/>
      <c r="EF263" s="67"/>
      <c r="EG263" s="67"/>
      <c r="EH263" s="67"/>
      <c r="EI263" s="67"/>
      <c r="EJ263" s="67"/>
      <c r="EK263" s="67"/>
      <c r="EL263" s="67"/>
      <c r="EM263" s="67"/>
      <c r="EN263" s="67"/>
      <c r="EO263" s="67"/>
    </row>
    <row r="264" spans="125:145" x14ac:dyDescent="0.25">
      <c r="DU264" s="67"/>
      <c r="DV264" s="67"/>
      <c r="DW264" s="67"/>
      <c r="DX264" s="67"/>
      <c r="DY264" s="67"/>
      <c r="DZ264" s="67"/>
      <c r="EA264" s="67"/>
      <c r="EB264" s="67"/>
      <c r="EC264" s="67"/>
      <c r="ED264" s="67"/>
      <c r="EE264" s="67"/>
      <c r="EF264" s="67"/>
      <c r="EG264" s="67"/>
      <c r="EH264" s="67"/>
      <c r="EI264" s="67"/>
      <c r="EJ264" s="67"/>
      <c r="EK264" s="67"/>
      <c r="EL264" s="67"/>
      <c r="EM264" s="67"/>
      <c r="EN264" s="67"/>
      <c r="EO264" s="67"/>
    </row>
    <row r="265" spans="125:145" x14ac:dyDescent="0.25">
      <c r="DU265" s="67"/>
      <c r="DV265" s="67"/>
      <c r="DW265" s="67"/>
      <c r="DX265" s="67"/>
      <c r="DY265" s="67"/>
      <c r="DZ265" s="67"/>
      <c r="EA265" s="67"/>
      <c r="EB265" s="67"/>
      <c r="EC265" s="67"/>
      <c r="ED265" s="67"/>
      <c r="EE265" s="67"/>
      <c r="EF265" s="67"/>
      <c r="EG265" s="67"/>
      <c r="EH265" s="67"/>
      <c r="EI265" s="67"/>
      <c r="EJ265" s="67"/>
      <c r="EK265" s="67"/>
      <c r="EL265" s="67"/>
      <c r="EM265" s="67"/>
      <c r="EN265" s="67"/>
      <c r="EO265" s="67"/>
    </row>
    <row r="266" spans="125:145" x14ac:dyDescent="0.25">
      <c r="DU266" s="67"/>
      <c r="DV266" s="67"/>
      <c r="DW266" s="67"/>
      <c r="DX266" s="67"/>
      <c r="DY266" s="67"/>
      <c r="DZ266" s="67"/>
      <c r="EA266" s="67"/>
      <c r="EB266" s="67"/>
      <c r="EC266" s="67"/>
      <c r="ED266" s="67"/>
      <c r="EE266" s="67"/>
      <c r="EF266" s="67"/>
      <c r="EG266" s="67"/>
      <c r="EH266" s="67"/>
      <c r="EI266" s="67"/>
      <c r="EJ266" s="67"/>
      <c r="EK266" s="67"/>
      <c r="EL266" s="67"/>
      <c r="EM266" s="67"/>
      <c r="EN266" s="67"/>
      <c r="EO266" s="67"/>
    </row>
    <row r="267" spans="125:145" x14ac:dyDescent="0.25">
      <c r="DU267" s="67"/>
      <c r="DV267" s="67"/>
      <c r="DW267" s="67"/>
      <c r="DX267" s="67"/>
      <c r="DY267" s="67"/>
      <c r="DZ267" s="67"/>
      <c r="EA267" s="67"/>
      <c r="EB267" s="67"/>
      <c r="EC267" s="67"/>
      <c r="ED267" s="67"/>
      <c r="EE267" s="67"/>
      <c r="EF267" s="67"/>
      <c r="EG267" s="67"/>
      <c r="EH267" s="67"/>
      <c r="EI267" s="67"/>
      <c r="EJ267" s="67"/>
      <c r="EK267" s="67"/>
      <c r="EL267" s="67"/>
      <c r="EM267" s="67"/>
      <c r="EN267" s="67"/>
      <c r="EO267" s="67"/>
    </row>
    <row r="268" spans="125:145" x14ac:dyDescent="0.25">
      <c r="DU268" s="67"/>
      <c r="DV268" s="67"/>
      <c r="DW268" s="67"/>
      <c r="DX268" s="67"/>
      <c r="DY268" s="67"/>
      <c r="DZ268" s="67"/>
      <c r="EA268" s="67"/>
      <c r="EB268" s="67"/>
      <c r="EC268" s="67"/>
      <c r="ED268" s="67"/>
      <c r="EE268" s="67"/>
      <c r="EF268" s="67"/>
      <c r="EG268" s="67"/>
      <c r="EH268" s="67"/>
      <c r="EI268" s="67"/>
      <c r="EJ268" s="67"/>
      <c r="EK268" s="67"/>
      <c r="EL268" s="67"/>
      <c r="EM268" s="67"/>
      <c r="EN268" s="67"/>
      <c r="EO268" s="67"/>
    </row>
    <row r="269" spans="125:145" x14ac:dyDescent="0.25">
      <c r="DU269" s="67"/>
      <c r="DV269" s="67"/>
      <c r="DW269" s="67"/>
      <c r="DX269" s="67"/>
      <c r="DY269" s="67"/>
      <c r="DZ269" s="67"/>
      <c r="EA269" s="67"/>
      <c r="EB269" s="67"/>
      <c r="EC269" s="67"/>
      <c r="ED269" s="67"/>
      <c r="EE269" s="67"/>
      <c r="EF269" s="67"/>
      <c r="EG269" s="67"/>
      <c r="EH269" s="67"/>
      <c r="EI269" s="67"/>
      <c r="EJ269" s="67"/>
      <c r="EK269" s="67"/>
      <c r="EL269" s="67"/>
      <c r="EM269" s="67"/>
      <c r="EN269" s="67"/>
      <c r="EO269" s="67"/>
    </row>
    <row r="270" spans="125:145" x14ac:dyDescent="0.25">
      <c r="DU270" s="67"/>
      <c r="DV270" s="67"/>
      <c r="DW270" s="67"/>
      <c r="DX270" s="67"/>
      <c r="DY270" s="67"/>
      <c r="DZ270" s="67"/>
      <c r="EA270" s="67"/>
      <c r="EB270" s="67"/>
      <c r="EC270" s="67"/>
      <c r="ED270" s="67"/>
      <c r="EE270" s="67"/>
      <c r="EF270" s="67"/>
      <c r="EG270" s="67"/>
      <c r="EH270" s="67"/>
      <c r="EI270" s="67"/>
      <c r="EJ270" s="67"/>
      <c r="EK270" s="67"/>
      <c r="EL270" s="67"/>
      <c r="EM270" s="67"/>
      <c r="EN270" s="67"/>
      <c r="EO270" s="67"/>
    </row>
    <row r="271" spans="125:145" x14ac:dyDescent="0.25">
      <c r="DU271" s="67"/>
      <c r="DV271" s="67"/>
      <c r="DW271" s="67"/>
      <c r="DX271" s="67"/>
      <c r="DY271" s="67"/>
      <c r="DZ271" s="67"/>
      <c r="EA271" s="67"/>
      <c r="EB271" s="67"/>
      <c r="EC271" s="67"/>
      <c r="ED271" s="67"/>
      <c r="EE271" s="67"/>
      <c r="EF271" s="67"/>
      <c r="EG271" s="67"/>
      <c r="EH271" s="67"/>
      <c r="EI271" s="67"/>
      <c r="EJ271" s="67"/>
      <c r="EK271" s="67"/>
      <c r="EL271" s="67"/>
      <c r="EM271" s="67"/>
      <c r="EN271" s="67"/>
      <c r="EO271" s="67"/>
    </row>
    <row r="272" spans="125:145" x14ac:dyDescent="0.25">
      <c r="DU272" s="67"/>
      <c r="DV272" s="67"/>
      <c r="DW272" s="67"/>
      <c r="DX272" s="67"/>
      <c r="DY272" s="67"/>
      <c r="DZ272" s="67"/>
      <c r="EA272" s="67"/>
      <c r="EB272" s="67"/>
      <c r="EC272" s="67"/>
      <c r="ED272" s="67"/>
      <c r="EE272" s="67"/>
      <c r="EF272" s="67"/>
      <c r="EG272" s="67"/>
      <c r="EH272" s="67"/>
      <c r="EI272" s="67"/>
      <c r="EJ272" s="67"/>
      <c r="EK272" s="67"/>
      <c r="EL272" s="67"/>
      <c r="EM272" s="67"/>
      <c r="EN272" s="67"/>
      <c r="EO272" s="67"/>
    </row>
    <row r="273" spans="125:145" x14ac:dyDescent="0.25">
      <c r="DU273" s="67"/>
      <c r="DV273" s="67"/>
      <c r="DW273" s="67"/>
      <c r="DX273" s="67"/>
      <c r="DY273" s="67"/>
      <c r="DZ273" s="67"/>
      <c r="EA273" s="67"/>
      <c r="EB273" s="67"/>
      <c r="EC273" s="67"/>
      <c r="ED273" s="67"/>
      <c r="EE273" s="67"/>
      <c r="EF273" s="67"/>
      <c r="EG273" s="67"/>
      <c r="EH273" s="67"/>
      <c r="EI273" s="67"/>
      <c r="EJ273" s="67"/>
      <c r="EK273" s="67"/>
      <c r="EL273" s="67"/>
      <c r="EM273" s="67"/>
      <c r="EN273" s="67"/>
      <c r="EO273" s="67"/>
    </row>
    <row r="274" spans="125:145" x14ac:dyDescent="0.25">
      <c r="DU274" s="67"/>
      <c r="DV274" s="67"/>
      <c r="DW274" s="67"/>
      <c r="DX274" s="67"/>
      <c r="DY274" s="67"/>
      <c r="DZ274" s="67"/>
      <c r="EA274" s="67"/>
      <c r="EB274" s="67"/>
      <c r="EC274" s="67"/>
      <c r="ED274" s="67"/>
      <c r="EE274" s="67"/>
      <c r="EF274" s="67"/>
      <c r="EG274" s="67"/>
      <c r="EH274" s="67"/>
      <c r="EI274" s="67"/>
      <c r="EJ274" s="67"/>
      <c r="EK274" s="67"/>
      <c r="EL274" s="67"/>
      <c r="EM274" s="67"/>
      <c r="EN274" s="67"/>
      <c r="EO274" s="67"/>
    </row>
    <row r="275" spans="125:145" x14ac:dyDescent="0.25">
      <c r="DU275" s="67"/>
      <c r="DV275" s="67"/>
      <c r="DW275" s="67"/>
      <c r="DX275" s="67"/>
      <c r="DY275" s="67"/>
      <c r="DZ275" s="67"/>
      <c r="EA275" s="67"/>
      <c r="EB275" s="67"/>
      <c r="EC275" s="67"/>
      <c r="ED275" s="67"/>
      <c r="EE275" s="67"/>
      <c r="EF275" s="67"/>
      <c r="EG275" s="67"/>
      <c r="EH275" s="67"/>
      <c r="EI275" s="67"/>
      <c r="EJ275" s="67"/>
      <c r="EK275" s="67"/>
      <c r="EL275" s="67"/>
      <c r="EM275" s="67"/>
      <c r="EN275" s="67"/>
      <c r="EO275" s="67"/>
    </row>
    <row r="276" spans="125:145" x14ac:dyDescent="0.25">
      <c r="DU276" s="67"/>
      <c r="DV276" s="67"/>
      <c r="DW276" s="67"/>
      <c r="DX276" s="67"/>
      <c r="DY276" s="67"/>
      <c r="DZ276" s="67"/>
      <c r="EA276" s="67"/>
      <c r="EB276" s="67"/>
      <c r="EC276" s="67"/>
      <c r="ED276" s="67"/>
      <c r="EE276" s="67"/>
      <c r="EF276" s="67"/>
      <c r="EG276" s="67"/>
      <c r="EH276" s="67"/>
      <c r="EI276" s="67"/>
      <c r="EJ276" s="67"/>
      <c r="EK276" s="67"/>
      <c r="EL276" s="67"/>
      <c r="EM276" s="67"/>
      <c r="EN276" s="67"/>
      <c r="EO276" s="67"/>
    </row>
    <row r="277" spans="125:145" x14ac:dyDescent="0.25">
      <c r="DU277" s="67"/>
      <c r="DV277" s="67"/>
      <c r="DW277" s="67"/>
      <c r="DX277" s="67"/>
      <c r="DY277" s="67"/>
      <c r="DZ277" s="67"/>
      <c r="EA277" s="67"/>
      <c r="EB277" s="67"/>
      <c r="EC277" s="67"/>
      <c r="ED277" s="67"/>
      <c r="EE277" s="67"/>
      <c r="EF277" s="67"/>
      <c r="EG277" s="67"/>
      <c r="EH277" s="67"/>
      <c r="EI277" s="67"/>
      <c r="EJ277" s="67"/>
      <c r="EK277" s="67"/>
      <c r="EL277" s="67"/>
      <c r="EM277" s="67"/>
      <c r="EN277" s="67"/>
      <c r="EO277" s="67"/>
    </row>
    <row r="278" spans="125:145" x14ac:dyDescent="0.25">
      <c r="DU278" s="67"/>
      <c r="DV278" s="67"/>
      <c r="DW278" s="67"/>
      <c r="DX278" s="67"/>
      <c r="DY278" s="67"/>
      <c r="DZ278" s="67"/>
      <c r="EA278" s="67"/>
      <c r="EB278" s="67"/>
      <c r="EC278" s="67"/>
      <c r="ED278" s="67"/>
      <c r="EE278" s="67"/>
      <c r="EF278" s="67"/>
      <c r="EG278" s="67"/>
      <c r="EH278" s="67"/>
      <c r="EI278" s="67"/>
      <c r="EJ278" s="67"/>
      <c r="EK278" s="67"/>
      <c r="EL278" s="67"/>
      <c r="EM278" s="67"/>
      <c r="EN278" s="67"/>
      <c r="EO278" s="67"/>
    </row>
    <row r="279" spans="125:145" x14ac:dyDescent="0.25">
      <c r="DU279" s="67"/>
      <c r="DV279" s="67"/>
      <c r="DW279" s="67"/>
      <c r="DX279" s="67"/>
      <c r="DY279" s="67"/>
      <c r="DZ279" s="67"/>
      <c r="EA279" s="67"/>
      <c r="EB279" s="67"/>
      <c r="EC279" s="67"/>
      <c r="ED279" s="67"/>
      <c r="EE279" s="67"/>
      <c r="EF279" s="67"/>
      <c r="EG279" s="67"/>
      <c r="EH279" s="67"/>
      <c r="EI279" s="67"/>
      <c r="EJ279" s="67"/>
      <c r="EK279" s="67"/>
      <c r="EL279" s="67"/>
      <c r="EM279" s="67"/>
      <c r="EN279" s="67"/>
      <c r="EO279" s="67"/>
    </row>
    <row r="280" spans="125:145" x14ac:dyDescent="0.25">
      <c r="DU280" s="67"/>
      <c r="DV280" s="67"/>
      <c r="DW280" s="67"/>
      <c r="DX280" s="67"/>
      <c r="DY280" s="67"/>
      <c r="DZ280" s="67"/>
      <c r="EA280" s="67"/>
      <c r="EB280" s="67"/>
      <c r="EC280" s="67"/>
      <c r="ED280" s="67"/>
      <c r="EE280" s="67"/>
      <c r="EF280" s="67"/>
      <c r="EG280" s="67"/>
      <c r="EH280" s="67"/>
      <c r="EI280" s="67"/>
      <c r="EJ280" s="67"/>
      <c r="EK280" s="67"/>
      <c r="EL280" s="67"/>
      <c r="EM280" s="67"/>
      <c r="EN280" s="67"/>
      <c r="EO280" s="67"/>
    </row>
    <row r="281" spans="125:145" x14ac:dyDescent="0.25">
      <c r="DU281" s="67"/>
      <c r="DV281" s="67"/>
      <c r="DW281" s="67"/>
      <c r="DX281" s="67"/>
      <c r="DY281" s="67"/>
      <c r="DZ281" s="67"/>
      <c r="EA281" s="67"/>
      <c r="EB281" s="67"/>
      <c r="EC281" s="67"/>
      <c r="ED281" s="67"/>
      <c r="EE281" s="67"/>
      <c r="EF281" s="67"/>
      <c r="EG281" s="67"/>
      <c r="EH281" s="67"/>
      <c r="EI281" s="67"/>
      <c r="EJ281" s="67"/>
      <c r="EK281" s="67"/>
      <c r="EL281" s="67"/>
      <c r="EM281" s="67"/>
      <c r="EN281" s="67"/>
      <c r="EO281" s="67"/>
    </row>
    <row r="282" spans="125:145" x14ac:dyDescent="0.25">
      <c r="DU282" s="67"/>
      <c r="DV282" s="67"/>
      <c r="DW282" s="67"/>
      <c r="DX282" s="67"/>
      <c r="DY282" s="67"/>
      <c r="DZ282" s="67"/>
      <c r="EA282" s="67"/>
      <c r="EB282" s="67"/>
      <c r="EC282" s="67"/>
      <c r="ED282" s="67"/>
      <c r="EE282" s="67"/>
      <c r="EF282" s="67"/>
      <c r="EG282" s="67"/>
      <c r="EH282" s="67"/>
      <c r="EI282" s="67"/>
      <c r="EJ282" s="67"/>
      <c r="EK282" s="67"/>
      <c r="EL282" s="67"/>
      <c r="EM282" s="67"/>
      <c r="EN282" s="67"/>
      <c r="EO282" s="67"/>
    </row>
    <row r="283" spans="125:145" x14ac:dyDescent="0.25">
      <c r="DU283" s="67"/>
      <c r="DV283" s="67"/>
      <c r="DW283" s="67"/>
      <c r="DX283" s="67"/>
      <c r="DY283" s="67"/>
      <c r="DZ283" s="67"/>
      <c r="EA283" s="67"/>
      <c r="EB283" s="67"/>
      <c r="EC283" s="67"/>
      <c r="ED283" s="67"/>
      <c r="EE283" s="67"/>
      <c r="EF283" s="67"/>
      <c r="EG283" s="67"/>
      <c r="EH283" s="67"/>
      <c r="EI283" s="67"/>
      <c r="EJ283" s="67"/>
      <c r="EK283" s="67"/>
      <c r="EL283" s="67"/>
      <c r="EM283" s="67"/>
      <c r="EN283" s="67"/>
      <c r="EO283" s="67"/>
    </row>
    <row r="284" spans="125:145" x14ac:dyDescent="0.25">
      <c r="DU284" s="67"/>
      <c r="DV284" s="67"/>
      <c r="DW284" s="67"/>
      <c r="DX284" s="67"/>
      <c r="DY284" s="67"/>
      <c r="DZ284" s="67"/>
      <c r="EA284" s="67"/>
      <c r="EB284" s="67"/>
      <c r="EC284" s="67"/>
      <c r="ED284" s="67"/>
      <c r="EE284" s="67"/>
      <c r="EF284" s="67"/>
      <c r="EG284" s="67"/>
      <c r="EH284" s="67"/>
      <c r="EI284" s="67"/>
      <c r="EJ284" s="67"/>
      <c r="EK284" s="67"/>
      <c r="EL284" s="67"/>
      <c r="EM284" s="67"/>
      <c r="EN284" s="67"/>
      <c r="EO284" s="67"/>
    </row>
    <row r="285" spans="125:145" x14ac:dyDescent="0.25">
      <c r="DU285" s="67"/>
      <c r="DV285" s="67"/>
      <c r="DW285" s="67"/>
      <c r="DX285" s="67"/>
      <c r="DY285" s="67"/>
      <c r="DZ285" s="67"/>
      <c r="EA285" s="67"/>
      <c r="EB285" s="67"/>
      <c r="EC285" s="67"/>
      <c r="ED285" s="67"/>
      <c r="EE285" s="67"/>
      <c r="EF285" s="67"/>
      <c r="EG285" s="67"/>
      <c r="EH285" s="67"/>
      <c r="EI285" s="67"/>
      <c r="EJ285" s="67"/>
      <c r="EK285" s="67"/>
      <c r="EL285" s="67"/>
      <c r="EM285" s="67"/>
      <c r="EN285" s="67"/>
      <c r="EO285" s="67"/>
    </row>
    <row r="286" spans="125:145" x14ac:dyDescent="0.25">
      <c r="DU286" s="67"/>
      <c r="DV286" s="67"/>
      <c r="DW286" s="67"/>
      <c r="DX286" s="67"/>
      <c r="DY286" s="67"/>
      <c r="DZ286" s="67"/>
      <c r="EA286" s="67"/>
      <c r="EB286" s="67"/>
      <c r="EC286" s="67"/>
      <c r="ED286" s="67"/>
      <c r="EE286" s="67"/>
      <c r="EF286" s="67"/>
      <c r="EG286" s="67"/>
      <c r="EH286" s="67"/>
      <c r="EI286" s="67"/>
      <c r="EJ286" s="67"/>
      <c r="EK286" s="67"/>
      <c r="EL286" s="67"/>
      <c r="EM286" s="67"/>
      <c r="EN286" s="67"/>
      <c r="EO286" s="67"/>
    </row>
    <row r="287" spans="125:145" x14ac:dyDescent="0.25">
      <c r="DU287" s="67"/>
      <c r="DV287" s="67"/>
      <c r="DW287" s="67"/>
      <c r="DX287" s="67"/>
      <c r="DY287" s="67"/>
      <c r="DZ287" s="67"/>
      <c r="EA287" s="67"/>
      <c r="EB287" s="67"/>
      <c r="EC287" s="67"/>
      <c r="ED287" s="67"/>
      <c r="EE287" s="67"/>
      <c r="EF287" s="67"/>
      <c r="EG287" s="67"/>
      <c r="EH287" s="67"/>
      <c r="EI287" s="67"/>
      <c r="EJ287" s="67"/>
      <c r="EK287" s="67"/>
      <c r="EL287" s="67"/>
      <c r="EM287" s="67"/>
      <c r="EN287" s="67"/>
      <c r="EO287" s="67"/>
    </row>
    <row r="288" spans="125:145" x14ac:dyDescent="0.25">
      <c r="DU288" s="67"/>
      <c r="DV288" s="67"/>
      <c r="DW288" s="67"/>
      <c r="DX288" s="67"/>
      <c r="DY288" s="67"/>
      <c r="DZ288" s="67"/>
      <c r="EA288" s="67"/>
      <c r="EB288" s="67"/>
      <c r="EC288" s="67"/>
      <c r="ED288" s="67"/>
      <c r="EE288" s="67"/>
      <c r="EF288" s="67"/>
      <c r="EG288" s="67"/>
      <c r="EH288" s="67"/>
      <c r="EI288" s="67"/>
      <c r="EJ288" s="67"/>
      <c r="EK288" s="67"/>
      <c r="EL288" s="67"/>
      <c r="EM288" s="67"/>
      <c r="EN288" s="67"/>
      <c r="EO288" s="67"/>
    </row>
    <row r="289" spans="125:145" x14ac:dyDescent="0.25">
      <c r="DU289" s="67"/>
      <c r="DV289" s="67"/>
      <c r="DW289" s="67"/>
      <c r="DX289" s="67"/>
      <c r="DY289" s="67"/>
      <c r="DZ289" s="67"/>
      <c r="EA289" s="67"/>
      <c r="EB289" s="67"/>
      <c r="EC289" s="67"/>
      <c r="ED289" s="67"/>
      <c r="EE289" s="67"/>
      <c r="EF289" s="67"/>
      <c r="EG289" s="67"/>
      <c r="EH289" s="67"/>
      <c r="EI289" s="67"/>
      <c r="EJ289" s="67"/>
      <c r="EK289" s="67"/>
      <c r="EL289" s="67"/>
      <c r="EM289" s="67"/>
      <c r="EN289" s="67"/>
      <c r="EO289" s="67"/>
    </row>
    <row r="290" spans="125:145" x14ac:dyDescent="0.25">
      <c r="DU290" s="67"/>
      <c r="DV290" s="67"/>
      <c r="DW290" s="67"/>
      <c r="DX290" s="67"/>
      <c r="DY290" s="67"/>
      <c r="DZ290" s="67"/>
      <c r="EA290" s="67"/>
      <c r="EB290" s="67"/>
      <c r="EC290" s="67"/>
      <c r="ED290" s="67"/>
      <c r="EE290" s="67"/>
      <c r="EF290" s="67"/>
      <c r="EG290" s="67"/>
      <c r="EH290" s="67"/>
      <c r="EI290" s="67"/>
      <c r="EJ290" s="67"/>
      <c r="EK290" s="67"/>
      <c r="EL290" s="67"/>
      <c r="EM290" s="67"/>
      <c r="EN290" s="67"/>
      <c r="EO290" s="67"/>
    </row>
    <row r="291" spans="125:145" x14ac:dyDescent="0.25">
      <c r="DU291" s="67"/>
      <c r="DV291" s="67"/>
      <c r="DW291" s="67"/>
      <c r="DX291" s="67"/>
      <c r="DY291" s="67"/>
      <c r="DZ291" s="67"/>
      <c r="EA291" s="67"/>
      <c r="EB291" s="67"/>
      <c r="EC291" s="67"/>
      <c r="ED291" s="67"/>
      <c r="EE291" s="67"/>
      <c r="EF291" s="67"/>
      <c r="EG291" s="67"/>
      <c r="EH291" s="67"/>
      <c r="EI291" s="67"/>
      <c r="EJ291" s="67"/>
      <c r="EK291" s="67"/>
      <c r="EL291" s="67"/>
      <c r="EM291" s="67"/>
      <c r="EN291" s="67"/>
      <c r="EO291" s="67"/>
    </row>
    <row r="292" spans="125:145" x14ac:dyDescent="0.25">
      <c r="DU292" s="67"/>
      <c r="DV292" s="67"/>
      <c r="DW292" s="67"/>
      <c r="DX292" s="67"/>
      <c r="DY292" s="67"/>
      <c r="DZ292" s="67"/>
      <c r="EA292" s="67"/>
      <c r="EB292" s="67"/>
      <c r="EC292" s="67"/>
      <c r="ED292" s="67"/>
      <c r="EE292" s="67"/>
      <c r="EF292" s="67"/>
      <c r="EG292" s="67"/>
      <c r="EH292" s="67"/>
      <c r="EI292" s="67"/>
      <c r="EJ292" s="67"/>
      <c r="EK292" s="67"/>
      <c r="EL292" s="67"/>
      <c r="EM292" s="67"/>
      <c r="EN292" s="67"/>
      <c r="EO292" s="67"/>
    </row>
    <row r="293" spans="125:145" x14ac:dyDescent="0.25">
      <c r="DU293" s="67"/>
      <c r="DV293" s="67"/>
      <c r="DW293" s="67"/>
      <c r="DX293" s="67"/>
      <c r="DY293" s="67"/>
      <c r="DZ293" s="67"/>
      <c r="EA293" s="67"/>
      <c r="EB293" s="67"/>
      <c r="EC293" s="67"/>
      <c r="ED293" s="67"/>
      <c r="EE293" s="67"/>
      <c r="EF293" s="67"/>
      <c r="EG293" s="67"/>
      <c r="EH293" s="67"/>
      <c r="EI293" s="67"/>
      <c r="EJ293" s="67"/>
      <c r="EK293" s="67"/>
      <c r="EL293" s="67"/>
      <c r="EM293" s="67"/>
      <c r="EN293" s="67"/>
      <c r="EO293" s="67"/>
    </row>
    <row r="294" spans="125:145" x14ac:dyDescent="0.25">
      <c r="DU294" s="67"/>
      <c r="DV294" s="67"/>
      <c r="DW294" s="67"/>
      <c r="DX294" s="67"/>
      <c r="DY294" s="67"/>
      <c r="DZ294" s="67"/>
      <c r="EA294" s="67"/>
      <c r="EB294" s="67"/>
      <c r="EC294" s="67"/>
      <c r="ED294" s="67"/>
      <c r="EE294" s="67"/>
      <c r="EF294" s="67"/>
      <c r="EG294" s="67"/>
      <c r="EH294" s="67"/>
      <c r="EI294" s="67"/>
      <c r="EJ294" s="67"/>
      <c r="EK294" s="67"/>
      <c r="EL294" s="67"/>
      <c r="EM294" s="67"/>
      <c r="EN294" s="67"/>
      <c r="EO294" s="67"/>
    </row>
    <row r="295" spans="125:145" x14ac:dyDescent="0.25">
      <c r="DU295" s="67"/>
      <c r="DV295" s="67"/>
      <c r="DW295" s="67"/>
      <c r="DX295" s="67"/>
      <c r="DY295" s="67"/>
      <c r="DZ295" s="67"/>
      <c r="EA295" s="67"/>
      <c r="EB295" s="67"/>
      <c r="EC295" s="67"/>
      <c r="ED295" s="67"/>
      <c r="EE295" s="67"/>
      <c r="EF295" s="67"/>
      <c r="EG295" s="67"/>
      <c r="EH295" s="67"/>
      <c r="EI295" s="67"/>
      <c r="EJ295" s="67"/>
      <c r="EK295" s="67"/>
      <c r="EL295" s="67"/>
      <c r="EM295" s="67"/>
      <c r="EN295" s="67"/>
      <c r="EO295" s="67"/>
    </row>
    <row r="296" spans="125:145" x14ac:dyDescent="0.25">
      <c r="DU296" s="67"/>
      <c r="DV296" s="67"/>
      <c r="DW296" s="67"/>
      <c r="DX296" s="67"/>
      <c r="DY296" s="67"/>
      <c r="DZ296" s="67"/>
      <c r="EA296" s="67"/>
      <c r="EB296" s="67"/>
      <c r="EC296" s="67"/>
      <c r="ED296" s="67"/>
      <c r="EE296" s="67"/>
      <c r="EF296" s="67"/>
      <c r="EG296" s="67"/>
      <c r="EH296" s="67"/>
      <c r="EI296" s="67"/>
      <c r="EJ296" s="67"/>
      <c r="EK296" s="67"/>
      <c r="EL296" s="67"/>
      <c r="EM296" s="67"/>
      <c r="EN296" s="67"/>
      <c r="EO296" s="67"/>
    </row>
    <row r="297" spans="125:145" x14ac:dyDescent="0.25">
      <c r="DU297" s="67"/>
      <c r="DV297" s="67"/>
      <c r="DW297" s="67"/>
      <c r="DX297" s="67"/>
      <c r="DY297" s="67"/>
      <c r="DZ297" s="67"/>
      <c r="EA297" s="67"/>
      <c r="EB297" s="67"/>
      <c r="EC297" s="67"/>
      <c r="ED297" s="67"/>
      <c r="EE297" s="67"/>
      <c r="EF297" s="67"/>
      <c r="EG297" s="67"/>
      <c r="EH297" s="67"/>
      <c r="EI297" s="67"/>
      <c r="EJ297" s="67"/>
      <c r="EK297" s="67"/>
      <c r="EL297" s="67"/>
      <c r="EM297" s="67"/>
      <c r="EN297" s="67"/>
      <c r="EO297" s="67"/>
    </row>
    <row r="298" spans="125:145" x14ac:dyDescent="0.25">
      <c r="DU298" s="67"/>
      <c r="DV298" s="67"/>
      <c r="DW298" s="67"/>
      <c r="DX298" s="67"/>
      <c r="DY298" s="67"/>
      <c r="DZ298" s="67"/>
      <c r="EA298" s="67"/>
      <c r="EB298" s="67"/>
      <c r="EC298" s="67"/>
      <c r="ED298" s="67"/>
      <c r="EE298" s="67"/>
      <c r="EF298" s="67"/>
      <c r="EG298" s="67"/>
      <c r="EH298" s="67"/>
      <c r="EI298" s="67"/>
      <c r="EJ298" s="67"/>
      <c r="EK298" s="67"/>
      <c r="EL298" s="67"/>
      <c r="EM298" s="67"/>
      <c r="EN298" s="67"/>
      <c r="EO298" s="67"/>
    </row>
    <row r="299" spans="125:145" x14ac:dyDescent="0.25">
      <c r="DU299" s="67"/>
      <c r="DV299" s="67"/>
      <c r="DW299" s="67"/>
      <c r="DX299" s="67"/>
      <c r="DY299" s="67"/>
      <c r="DZ299" s="67"/>
      <c r="EA299" s="67"/>
      <c r="EB299" s="67"/>
      <c r="EC299" s="67"/>
      <c r="ED299" s="67"/>
      <c r="EE299" s="67"/>
      <c r="EF299" s="67"/>
      <c r="EG299" s="67"/>
      <c r="EH299" s="67"/>
      <c r="EI299" s="67"/>
      <c r="EJ299" s="67"/>
      <c r="EK299" s="67"/>
      <c r="EL299" s="67"/>
      <c r="EM299" s="67"/>
      <c r="EN299" s="67"/>
      <c r="EO299" s="67"/>
    </row>
    <row r="300" spans="125:145" x14ac:dyDescent="0.25">
      <c r="DU300" s="67"/>
      <c r="DV300" s="67"/>
      <c r="DW300" s="67"/>
      <c r="DX300" s="67"/>
      <c r="DY300" s="67"/>
      <c r="DZ300" s="67"/>
      <c r="EA300" s="67"/>
      <c r="EB300" s="67"/>
      <c r="EC300" s="67"/>
      <c r="ED300" s="67"/>
      <c r="EE300" s="67"/>
      <c r="EF300" s="67"/>
      <c r="EG300" s="67"/>
      <c r="EH300" s="67"/>
      <c r="EI300" s="67"/>
      <c r="EJ300" s="67"/>
      <c r="EK300" s="67"/>
      <c r="EL300" s="67"/>
      <c r="EM300" s="67"/>
      <c r="EN300" s="67"/>
      <c r="EO300" s="67"/>
    </row>
    <row r="301" spans="125:145" x14ac:dyDescent="0.25">
      <c r="DU301" s="67"/>
      <c r="DV301" s="67"/>
      <c r="DW301" s="67"/>
      <c r="DX301" s="67"/>
      <c r="DY301" s="67"/>
      <c r="DZ301" s="67"/>
      <c r="EA301" s="67"/>
      <c r="EB301" s="67"/>
      <c r="EC301" s="67"/>
      <c r="ED301" s="67"/>
      <c r="EE301" s="67"/>
      <c r="EF301" s="67"/>
      <c r="EG301" s="67"/>
      <c r="EH301" s="67"/>
      <c r="EI301" s="67"/>
      <c r="EJ301" s="67"/>
      <c r="EK301" s="67"/>
      <c r="EL301" s="67"/>
      <c r="EM301" s="67"/>
      <c r="EN301" s="67"/>
      <c r="EO301" s="67"/>
    </row>
    <row r="302" spans="125:145" x14ac:dyDescent="0.25">
      <c r="DU302" s="67"/>
      <c r="DV302" s="67"/>
      <c r="DW302" s="67"/>
      <c r="DX302" s="67"/>
      <c r="DY302" s="67"/>
      <c r="DZ302" s="67"/>
      <c r="EA302" s="67"/>
      <c r="EB302" s="67"/>
      <c r="EC302" s="67"/>
      <c r="ED302" s="67"/>
      <c r="EE302" s="67"/>
      <c r="EF302" s="67"/>
      <c r="EG302" s="67"/>
      <c r="EH302" s="67"/>
      <c r="EI302" s="67"/>
      <c r="EJ302" s="67"/>
      <c r="EK302" s="67"/>
      <c r="EL302" s="67"/>
      <c r="EM302" s="67"/>
      <c r="EN302" s="67"/>
      <c r="EO302" s="67"/>
    </row>
    <row r="303" spans="125:145" x14ac:dyDescent="0.25">
      <c r="DU303" s="67"/>
      <c r="DV303" s="67"/>
      <c r="DW303" s="67"/>
      <c r="DX303" s="67"/>
      <c r="DY303" s="67"/>
      <c r="DZ303" s="67"/>
      <c r="EA303" s="67"/>
      <c r="EB303" s="67"/>
      <c r="EC303" s="67"/>
      <c r="ED303" s="67"/>
      <c r="EE303" s="67"/>
      <c r="EF303" s="67"/>
      <c r="EG303" s="67"/>
      <c r="EH303" s="67"/>
      <c r="EI303" s="67"/>
      <c r="EJ303" s="67"/>
      <c r="EK303" s="67"/>
      <c r="EL303" s="67"/>
      <c r="EM303" s="67"/>
      <c r="EN303" s="67"/>
      <c r="EO303" s="67"/>
    </row>
    <row r="304" spans="125:145" x14ac:dyDescent="0.25">
      <c r="DU304" s="67"/>
      <c r="DV304" s="67"/>
      <c r="DW304" s="67"/>
      <c r="DX304" s="67"/>
      <c r="DY304" s="67"/>
      <c r="DZ304" s="67"/>
      <c r="EA304" s="67"/>
      <c r="EB304" s="67"/>
      <c r="EC304" s="67"/>
      <c r="ED304" s="67"/>
      <c r="EE304" s="67"/>
      <c r="EF304" s="67"/>
      <c r="EG304" s="67"/>
      <c r="EH304" s="67"/>
      <c r="EI304" s="67"/>
      <c r="EJ304" s="67"/>
      <c r="EK304" s="67"/>
      <c r="EL304" s="67"/>
      <c r="EM304" s="67"/>
      <c r="EN304" s="67"/>
      <c r="EO304" s="67"/>
    </row>
    <row r="305" spans="125:145" x14ac:dyDescent="0.25">
      <c r="DU305" s="67"/>
      <c r="DV305" s="67"/>
      <c r="DW305" s="67"/>
      <c r="DX305" s="67"/>
      <c r="DY305" s="67"/>
      <c r="DZ305" s="67"/>
      <c r="EA305" s="67"/>
      <c r="EB305" s="67"/>
      <c r="EC305" s="67"/>
      <c r="ED305" s="67"/>
      <c r="EE305" s="67"/>
      <c r="EF305" s="67"/>
      <c r="EG305" s="67"/>
      <c r="EH305" s="67"/>
      <c r="EI305" s="67"/>
      <c r="EJ305" s="67"/>
      <c r="EK305" s="67"/>
      <c r="EL305" s="67"/>
      <c r="EM305" s="67"/>
      <c r="EN305" s="67"/>
      <c r="EO305" s="67"/>
    </row>
    <row r="306" spans="125:145" x14ac:dyDescent="0.25">
      <c r="DU306" s="67"/>
      <c r="DV306" s="67"/>
      <c r="DW306" s="67"/>
      <c r="DX306" s="67"/>
      <c r="DY306" s="67"/>
      <c r="DZ306" s="67"/>
      <c r="EA306" s="67"/>
      <c r="EB306" s="67"/>
      <c r="EC306" s="67"/>
      <c r="ED306" s="67"/>
      <c r="EE306" s="67"/>
      <c r="EF306" s="67"/>
      <c r="EG306" s="67"/>
      <c r="EH306" s="67"/>
      <c r="EI306" s="67"/>
      <c r="EJ306" s="67"/>
      <c r="EK306" s="67"/>
      <c r="EL306" s="67"/>
      <c r="EM306" s="67"/>
      <c r="EN306" s="67"/>
      <c r="EO306" s="67"/>
    </row>
    <row r="307" spans="125:145" x14ac:dyDescent="0.25">
      <c r="DU307" s="67"/>
      <c r="DV307" s="67"/>
      <c r="DW307" s="67"/>
      <c r="DX307" s="67"/>
      <c r="DY307" s="67"/>
      <c r="DZ307" s="67"/>
      <c r="EA307" s="67"/>
      <c r="EB307" s="67"/>
      <c r="EC307" s="67"/>
      <c r="ED307" s="67"/>
      <c r="EE307" s="67"/>
      <c r="EF307" s="67"/>
      <c r="EG307" s="67"/>
      <c r="EH307" s="67"/>
      <c r="EI307" s="67"/>
      <c r="EJ307" s="67"/>
      <c r="EK307" s="67"/>
      <c r="EL307" s="67"/>
      <c r="EM307" s="67"/>
      <c r="EN307" s="67"/>
      <c r="EO307" s="67"/>
    </row>
    <row r="308" spans="125:145" x14ac:dyDescent="0.25">
      <c r="DU308" s="67"/>
      <c r="DV308" s="67"/>
      <c r="DW308" s="67"/>
      <c r="DX308" s="67"/>
      <c r="DY308" s="67"/>
      <c r="DZ308" s="67"/>
      <c r="EA308" s="67"/>
      <c r="EB308" s="67"/>
      <c r="EC308" s="67"/>
      <c r="ED308" s="67"/>
      <c r="EE308" s="67"/>
      <c r="EF308" s="67"/>
      <c r="EG308" s="67"/>
      <c r="EH308" s="67"/>
      <c r="EI308" s="67"/>
      <c r="EJ308" s="67"/>
      <c r="EK308" s="67"/>
      <c r="EL308" s="67"/>
      <c r="EM308" s="67"/>
      <c r="EN308" s="67"/>
      <c r="EO308" s="67"/>
    </row>
    <row r="309" spans="125:145" x14ac:dyDescent="0.25">
      <c r="DU309" s="67"/>
      <c r="DV309" s="67"/>
      <c r="DW309" s="67"/>
      <c r="DX309" s="67"/>
      <c r="DY309" s="67"/>
      <c r="DZ309" s="67"/>
      <c r="EA309" s="67"/>
      <c r="EB309" s="67"/>
      <c r="EC309" s="67"/>
      <c r="ED309" s="67"/>
      <c r="EE309" s="67"/>
      <c r="EF309" s="67"/>
      <c r="EG309" s="67"/>
      <c r="EH309" s="67"/>
      <c r="EI309" s="67"/>
      <c r="EJ309" s="67"/>
      <c r="EK309" s="67"/>
      <c r="EL309" s="67"/>
      <c r="EM309" s="67"/>
      <c r="EN309" s="67"/>
      <c r="EO309" s="67"/>
    </row>
    <row r="310" spans="125:145" x14ac:dyDescent="0.25">
      <c r="DU310" s="67"/>
      <c r="DV310" s="67"/>
      <c r="DW310" s="67"/>
      <c r="DX310" s="67"/>
      <c r="DY310" s="67"/>
      <c r="DZ310" s="67"/>
      <c r="EA310" s="67"/>
      <c r="EB310" s="67"/>
      <c r="EC310" s="67"/>
      <c r="ED310" s="67"/>
      <c r="EE310" s="67"/>
      <c r="EF310" s="67"/>
      <c r="EG310" s="67"/>
      <c r="EH310" s="67"/>
      <c r="EI310" s="67"/>
      <c r="EJ310" s="67"/>
      <c r="EK310" s="67"/>
      <c r="EL310" s="67"/>
      <c r="EM310" s="67"/>
      <c r="EN310" s="67"/>
      <c r="EO310" s="67"/>
    </row>
    <row r="311" spans="125:145" x14ac:dyDescent="0.25">
      <c r="DU311" s="67"/>
      <c r="DV311" s="67"/>
      <c r="DW311" s="67"/>
      <c r="DX311" s="67"/>
      <c r="DY311" s="67"/>
      <c r="DZ311" s="67"/>
      <c r="EA311" s="67"/>
      <c r="EB311" s="67"/>
      <c r="EC311" s="67"/>
      <c r="ED311" s="67"/>
      <c r="EE311" s="67"/>
      <c r="EF311" s="67"/>
      <c r="EG311" s="67"/>
      <c r="EH311" s="67"/>
      <c r="EI311" s="67"/>
      <c r="EJ311" s="67"/>
      <c r="EK311" s="67"/>
      <c r="EL311" s="67"/>
      <c r="EM311" s="67"/>
      <c r="EN311" s="67"/>
      <c r="EO311" s="67"/>
    </row>
    <row r="312" spans="125:145" x14ac:dyDescent="0.25">
      <c r="DU312" s="67"/>
      <c r="DV312" s="67"/>
      <c r="DW312" s="67"/>
      <c r="DX312" s="67"/>
      <c r="DY312" s="67"/>
      <c r="DZ312" s="67"/>
      <c r="EA312" s="67"/>
      <c r="EB312" s="67"/>
      <c r="EC312" s="67"/>
      <c r="ED312" s="67"/>
      <c r="EE312" s="67"/>
      <c r="EF312" s="67"/>
      <c r="EG312" s="67"/>
      <c r="EH312" s="67"/>
      <c r="EI312" s="67"/>
      <c r="EJ312" s="67"/>
      <c r="EK312" s="67"/>
      <c r="EL312" s="67"/>
      <c r="EM312" s="67"/>
      <c r="EN312" s="67"/>
      <c r="EO312" s="67"/>
    </row>
    <row r="313" spans="125:145" x14ac:dyDescent="0.25">
      <c r="DU313" s="67"/>
      <c r="DV313" s="67"/>
      <c r="DW313" s="67"/>
      <c r="DX313" s="67"/>
      <c r="DY313" s="67"/>
      <c r="DZ313" s="67"/>
      <c r="EA313" s="67"/>
      <c r="EB313" s="67"/>
      <c r="EC313" s="67"/>
      <c r="ED313" s="67"/>
      <c r="EE313" s="67"/>
      <c r="EF313" s="67"/>
      <c r="EG313" s="67"/>
      <c r="EH313" s="67"/>
      <c r="EI313" s="67"/>
      <c r="EJ313" s="67"/>
      <c r="EK313" s="67"/>
      <c r="EL313" s="67"/>
      <c r="EM313" s="67"/>
      <c r="EN313" s="67"/>
      <c r="EO313" s="67"/>
    </row>
    <row r="314" spans="125:145" x14ac:dyDescent="0.25">
      <c r="DU314" s="67"/>
      <c r="DV314" s="67"/>
      <c r="DW314" s="67"/>
      <c r="DX314" s="67"/>
      <c r="DY314" s="67"/>
      <c r="DZ314" s="67"/>
      <c r="EA314" s="67"/>
      <c r="EB314" s="67"/>
      <c r="EC314" s="67"/>
      <c r="ED314" s="67"/>
      <c r="EE314" s="67"/>
      <c r="EF314" s="67"/>
      <c r="EG314" s="67"/>
      <c r="EH314" s="67"/>
      <c r="EI314" s="67"/>
      <c r="EJ314" s="67"/>
      <c r="EK314" s="67"/>
      <c r="EL314" s="67"/>
      <c r="EM314" s="67"/>
      <c r="EN314" s="67"/>
      <c r="EO314" s="67"/>
    </row>
    <row r="315" spans="125:145" x14ac:dyDescent="0.25">
      <c r="DU315" s="67"/>
      <c r="DV315" s="67"/>
      <c r="DW315" s="67"/>
      <c r="DX315" s="67"/>
      <c r="DY315" s="67"/>
      <c r="DZ315" s="67"/>
      <c r="EA315" s="67"/>
      <c r="EB315" s="67"/>
      <c r="EC315" s="67"/>
      <c r="ED315" s="67"/>
      <c r="EE315" s="67"/>
      <c r="EF315" s="67"/>
      <c r="EG315" s="67"/>
      <c r="EH315" s="67"/>
      <c r="EI315" s="67"/>
      <c r="EJ315" s="67"/>
      <c r="EK315" s="67"/>
      <c r="EL315" s="67"/>
      <c r="EM315" s="67"/>
      <c r="EN315" s="67"/>
      <c r="EO315" s="67"/>
    </row>
    <row r="316" spans="125:145" x14ac:dyDescent="0.25">
      <c r="DU316" s="67"/>
      <c r="DV316" s="67"/>
      <c r="DW316" s="67"/>
      <c r="DX316" s="67"/>
      <c r="DY316" s="67"/>
      <c r="DZ316" s="67"/>
      <c r="EA316" s="67"/>
      <c r="EB316" s="67"/>
      <c r="EC316" s="67"/>
      <c r="ED316" s="67"/>
      <c r="EE316" s="67"/>
      <c r="EF316" s="67"/>
      <c r="EG316" s="67"/>
      <c r="EH316" s="67"/>
      <c r="EI316" s="67"/>
      <c r="EJ316" s="67"/>
      <c r="EK316" s="67"/>
      <c r="EL316" s="67"/>
      <c r="EM316" s="67"/>
      <c r="EN316" s="67"/>
      <c r="EO316" s="67"/>
    </row>
    <row r="317" spans="125:145" x14ac:dyDescent="0.25">
      <c r="DU317" s="67"/>
      <c r="DV317" s="67"/>
      <c r="DW317" s="67"/>
      <c r="DX317" s="67"/>
      <c r="DY317" s="67"/>
      <c r="DZ317" s="67"/>
      <c r="EA317" s="67"/>
      <c r="EB317" s="67"/>
      <c r="EC317" s="67"/>
      <c r="ED317" s="67"/>
      <c r="EE317" s="67"/>
      <c r="EF317" s="67"/>
      <c r="EG317" s="67"/>
      <c r="EH317" s="67"/>
      <c r="EI317" s="67"/>
      <c r="EJ317" s="67"/>
      <c r="EK317" s="67"/>
      <c r="EL317" s="67"/>
      <c r="EM317" s="67"/>
      <c r="EN317" s="67"/>
      <c r="EO317" s="67"/>
    </row>
    <row r="318" spans="125:145" x14ac:dyDescent="0.25">
      <c r="DU318" s="67"/>
      <c r="DV318" s="67"/>
      <c r="DW318" s="67"/>
      <c r="DX318" s="67"/>
      <c r="DY318" s="67"/>
      <c r="DZ318" s="67"/>
      <c r="EA318" s="67"/>
      <c r="EB318" s="67"/>
      <c r="EC318" s="67"/>
      <c r="ED318" s="67"/>
      <c r="EE318" s="67"/>
      <c r="EF318" s="67"/>
      <c r="EG318" s="67"/>
      <c r="EH318" s="67"/>
      <c r="EI318" s="67"/>
      <c r="EJ318" s="67"/>
      <c r="EK318" s="67"/>
      <c r="EL318" s="67"/>
      <c r="EM318" s="67"/>
      <c r="EN318" s="67"/>
      <c r="EO318" s="67"/>
    </row>
    <row r="319" spans="125:145" x14ac:dyDescent="0.25">
      <c r="DU319" s="67"/>
      <c r="DV319" s="67"/>
      <c r="DW319" s="67"/>
      <c r="DX319" s="67"/>
      <c r="DY319" s="67"/>
      <c r="DZ319" s="67"/>
      <c r="EA319" s="67"/>
      <c r="EB319" s="67"/>
      <c r="EC319" s="67"/>
      <c r="ED319" s="67"/>
      <c r="EE319" s="67"/>
      <c r="EF319" s="67"/>
      <c r="EG319" s="67"/>
      <c r="EH319" s="67"/>
      <c r="EI319" s="67"/>
      <c r="EJ319" s="67"/>
      <c r="EK319" s="67"/>
      <c r="EL319" s="67"/>
      <c r="EM319" s="67"/>
      <c r="EN319" s="67"/>
      <c r="EO319" s="67"/>
    </row>
    <row r="320" spans="125:145" x14ac:dyDescent="0.25">
      <c r="DU320" s="67"/>
      <c r="DV320" s="67"/>
      <c r="DW320" s="67"/>
      <c r="DX320" s="67"/>
      <c r="DY320" s="67"/>
      <c r="DZ320" s="67"/>
      <c r="EA320" s="67"/>
      <c r="EB320" s="67"/>
      <c r="EC320" s="67"/>
      <c r="ED320" s="67"/>
      <c r="EE320" s="67"/>
      <c r="EF320" s="67"/>
      <c r="EG320" s="67"/>
      <c r="EH320" s="67"/>
      <c r="EI320" s="67"/>
      <c r="EJ320" s="67"/>
      <c r="EK320" s="67"/>
      <c r="EL320" s="67"/>
      <c r="EM320" s="67"/>
      <c r="EN320" s="67"/>
      <c r="EO320" s="67"/>
    </row>
    <row r="321" spans="125:145" x14ac:dyDescent="0.25">
      <c r="DU321" s="67"/>
      <c r="DV321" s="67"/>
      <c r="DW321" s="67"/>
      <c r="DX321" s="67"/>
      <c r="DY321" s="67"/>
      <c r="DZ321" s="67"/>
      <c r="EA321" s="67"/>
      <c r="EB321" s="67"/>
      <c r="EC321" s="67"/>
      <c r="ED321" s="67"/>
      <c r="EE321" s="67"/>
      <c r="EF321" s="67"/>
      <c r="EG321" s="67"/>
      <c r="EH321" s="67"/>
      <c r="EI321" s="67"/>
      <c r="EJ321" s="67"/>
      <c r="EK321" s="67"/>
      <c r="EL321" s="67"/>
      <c r="EM321" s="67"/>
      <c r="EN321" s="67"/>
      <c r="EO321" s="67"/>
    </row>
    <row r="322" spans="125:145" x14ac:dyDescent="0.25">
      <c r="DU322" s="67"/>
      <c r="DV322" s="67"/>
      <c r="DW322" s="67"/>
      <c r="DX322" s="67"/>
      <c r="DY322" s="67"/>
      <c r="DZ322" s="67"/>
      <c r="EA322" s="67"/>
      <c r="EB322" s="67"/>
      <c r="EC322" s="67"/>
      <c r="ED322" s="67"/>
      <c r="EE322" s="67"/>
      <c r="EF322" s="67"/>
      <c r="EG322" s="67"/>
      <c r="EH322" s="67"/>
      <c r="EI322" s="67"/>
      <c r="EJ322" s="67"/>
      <c r="EK322" s="67"/>
      <c r="EL322" s="67"/>
      <c r="EM322" s="67"/>
      <c r="EN322" s="67"/>
      <c r="EO322" s="67"/>
    </row>
    <row r="323" spans="125:145" x14ac:dyDescent="0.25">
      <c r="DU323" s="67"/>
      <c r="DV323" s="67"/>
      <c r="DW323" s="67"/>
      <c r="DX323" s="67"/>
      <c r="DY323" s="67"/>
      <c r="DZ323" s="67"/>
      <c r="EA323" s="67"/>
      <c r="EB323" s="67"/>
      <c r="EC323" s="67"/>
      <c r="ED323" s="67"/>
      <c r="EE323" s="67"/>
      <c r="EF323" s="67"/>
      <c r="EG323" s="67"/>
      <c r="EH323" s="67"/>
      <c r="EI323" s="67"/>
      <c r="EJ323" s="67"/>
      <c r="EK323" s="67"/>
      <c r="EL323" s="67"/>
      <c r="EM323" s="67"/>
      <c r="EN323" s="67"/>
      <c r="EO323" s="67"/>
    </row>
    <row r="324" spans="125:145" x14ac:dyDescent="0.25">
      <c r="DU324" s="67"/>
      <c r="DV324" s="67"/>
      <c r="DW324" s="67"/>
      <c r="DX324" s="67"/>
      <c r="DY324" s="67"/>
      <c r="DZ324" s="67"/>
      <c r="EA324" s="67"/>
      <c r="EB324" s="67"/>
      <c r="EC324" s="67"/>
      <c r="ED324" s="67"/>
      <c r="EE324" s="67"/>
      <c r="EF324" s="67"/>
      <c r="EG324" s="67"/>
      <c r="EH324" s="67"/>
      <c r="EI324" s="67"/>
      <c r="EJ324" s="67"/>
      <c r="EK324" s="67"/>
      <c r="EL324" s="67"/>
      <c r="EM324" s="67"/>
      <c r="EN324" s="67"/>
      <c r="EO324" s="67"/>
    </row>
    <row r="325" spans="125:145" x14ac:dyDescent="0.25">
      <c r="DU325" s="67"/>
      <c r="DV325" s="67"/>
      <c r="DW325" s="67"/>
      <c r="DX325" s="67"/>
      <c r="DY325" s="67"/>
      <c r="DZ325" s="67"/>
      <c r="EA325" s="67"/>
      <c r="EB325" s="67"/>
      <c r="EC325" s="67"/>
      <c r="ED325" s="67"/>
      <c r="EE325" s="67"/>
      <c r="EF325" s="67"/>
      <c r="EG325" s="67"/>
      <c r="EH325" s="67"/>
      <c r="EI325" s="67"/>
      <c r="EJ325" s="67"/>
      <c r="EK325" s="67"/>
      <c r="EL325" s="67"/>
      <c r="EM325" s="67"/>
      <c r="EN325" s="67"/>
      <c r="EO325" s="67"/>
    </row>
    <row r="326" spans="125:145" x14ac:dyDescent="0.25">
      <c r="DU326" s="67"/>
      <c r="DV326" s="67"/>
      <c r="DW326" s="67"/>
      <c r="DX326" s="67"/>
      <c r="DY326" s="67"/>
      <c r="DZ326" s="67"/>
      <c r="EA326" s="67"/>
      <c r="EB326" s="67"/>
      <c r="EC326" s="67"/>
      <c r="ED326" s="67"/>
      <c r="EE326" s="67"/>
      <c r="EF326" s="67"/>
      <c r="EG326" s="67"/>
      <c r="EH326" s="67"/>
      <c r="EI326" s="67"/>
      <c r="EJ326" s="67"/>
      <c r="EK326" s="67"/>
      <c r="EL326" s="67"/>
      <c r="EM326" s="67"/>
      <c r="EN326" s="67"/>
      <c r="EO326" s="67"/>
    </row>
    <row r="327" spans="125:145" x14ac:dyDescent="0.25">
      <c r="DU327" s="67"/>
      <c r="DV327" s="67"/>
      <c r="DW327" s="67"/>
      <c r="DX327" s="67"/>
      <c r="DY327" s="67"/>
      <c r="DZ327" s="67"/>
      <c r="EA327" s="67"/>
      <c r="EB327" s="67"/>
      <c r="EC327" s="67"/>
      <c r="ED327" s="67"/>
      <c r="EE327" s="67"/>
      <c r="EF327" s="67"/>
      <c r="EG327" s="67"/>
      <c r="EH327" s="67"/>
      <c r="EI327" s="67"/>
      <c r="EJ327" s="67"/>
      <c r="EK327" s="67"/>
      <c r="EL327" s="67"/>
      <c r="EM327" s="67"/>
      <c r="EN327" s="67"/>
      <c r="EO327" s="67"/>
    </row>
    <row r="328" spans="125:145" x14ac:dyDescent="0.25">
      <c r="DU328" s="67"/>
      <c r="DV328" s="67"/>
      <c r="DW328" s="67"/>
      <c r="DX328" s="67"/>
      <c r="DY328" s="67"/>
      <c r="DZ328" s="67"/>
      <c r="EA328" s="67"/>
      <c r="EB328" s="67"/>
      <c r="EC328" s="67"/>
      <c r="ED328" s="67"/>
      <c r="EE328" s="67"/>
      <c r="EF328" s="67"/>
      <c r="EG328" s="67"/>
      <c r="EH328" s="67"/>
      <c r="EI328" s="67"/>
      <c r="EJ328" s="67"/>
      <c r="EK328" s="67"/>
      <c r="EL328" s="67"/>
      <c r="EM328" s="67"/>
      <c r="EN328" s="67"/>
      <c r="EO328" s="67"/>
    </row>
    <row r="329" spans="125:145" x14ac:dyDescent="0.25">
      <c r="DU329" s="67"/>
      <c r="DV329" s="67"/>
      <c r="DW329" s="67"/>
      <c r="DX329" s="67"/>
      <c r="DY329" s="67"/>
      <c r="DZ329" s="67"/>
      <c r="EA329" s="67"/>
      <c r="EB329" s="67"/>
      <c r="EC329" s="67"/>
      <c r="ED329" s="67"/>
      <c r="EE329" s="67"/>
      <c r="EF329" s="67"/>
      <c r="EG329" s="67"/>
      <c r="EH329" s="67"/>
      <c r="EI329" s="67"/>
      <c r="EJ329" s="67"/>
      <c r="EK329" s="67"/>
      <c r="EL329" s="67"/>
      <c r="EM329" s="67"/>
      <c r="EN329" s="67"/>
      <c r="EO329" s="67"/>
    </row>
    <row r="330" spans="125:145" x14ac:dyDescent="0.25">
      <c r="DU330" s="67"/>
      <c r="DV330" s="67"/>
      <c r="DW330" s="67"/>
      <c r="DX330" s="67"/>
      <c r="DY330" s="67"/>
      <c r="DZ330" s="67"/>
      <c r="EA330" s="67"/>
      <c r="EB330" s="67"/>
      <c r="EC330" s="67"/>
      <c r="ED330" s="67"/>
      <c r="EE330" s="67"/>
      <c r="EF330" s="67"/>
      <c r="EG330" s="67"/>
      <c r="EH330" s="67"/>
      <c r="EI330" s="67"/>
      <c r="EJ330" s="67"/>
      <c r="EK330" s="67"/>
      <c r="EL330" s="67"/>
      <c r="EM330" s="67"/>
      <c r="EN330" s="67"/>
      <c r="EO330" s="67"/>
    </row>
    <row r="331" spans="125:145" x14ac:dyDescent="0.25">
      <c r="DU331" s="67"/>
      <c r="DV331" s="67"/>
      <c r="DW331" s="67"/>
      <c r="DX331" s="67"/>
      <c r="DY331" s="67"/>
      <c r="DZ331" s="67"/>
      <c r="EA331" s="67"/>
      <c r="EB331" s="67"/>
      <c r="EC331" s="67"/>
      <c r="ED331" s="67"/>
      <c r="EE331" s="67"/>
      <c r="EF331" s="67"/>
      <c r="EG331" s="67"/>
      <c r="EH331" s="67"/>
      <c r="EI331" s="67"/>
      <c r="EJ331" s="67"/>
      <c r="EK331" s="67"/>
      <c r="EL331" s="67"/>
      <c r="EM331" s="67"/>
      <c r="EN331" s="67"/>
      <c r="EO331" s="67"/>
    </row>
    <row r="332" spans="125:145" x14ac:dyDescent="0.25">
      <c r="DU332" s="67"/>
      <c r="DV332" s="67"/>
      <c r="DW332" s="67"/>
      <c r="DX332" s="67"/>
      <c r="DY332" s="67"/>
      <c r="DZ332" s="67"/>
      <c r="EA332" s="67"/>
      <c r="EB332" s="67"/>
      <c r="EC332" s="67"/>
      <c r="ED332" s="67"/>
      <c r="EE332" s="67"/>
      <c r="EF332" s="67"/>
      <c r="EG332" s="67"/>
      <c r="EH332" s="67"/>
      <c r="EI332" s="67"/>
      <c r="EJ332" s="67"/>
      <c r="EK332" s="67"/>
      <c r="EL332" s="67"/>
      <c r="EM332" s="67"/>
      <c r="EN332" s="67"/>
      <c r="EO332" s="67"/>
    </row>
    <row r="333" spans="125:145" x14ac:dyDescent="0.25">
      <c r="DU333" s="67"/>
      <c r="DV333" s="67"/>
      <c r="DW333" s="67"/>
      <c r="DX333" s="67"/>
      <c r="DY333" s="67"/>
      <c r="DZ333" s="67"/>
      <c r="EA333" s="67"/>
      <c r="EB333" s="67"/>
      <c r="EC333" s="67"/>
      <c r="ED333" s="67"/>
      <c r="EE333" s="67"/>
      <c r="EF333" s="67"/>
      <c r="EG333" s="67"/>
      <c r="EH333" s="67"/>
      <c r="EI333" s="67"/>
      <c r="EJ333" s="67"/>
      <c r="EK333" s="67"/>
      <c r="EL333" s="67"/>
      <c r="EM333" s="67"/>
      <c r="EN333" s="67"/>
      <c r="EO333" s="67"/>
    </row>
    <row r="334" spans="125:145" x14ac:dyDescent="0.25">
      <c r="DU334" s="67"/>
      <c r="DV334" s="67"/>
      <c r="DW334" s="67"/>
      <c r="DX334" s="67"/>
      <c r="DY334" s="67"/>
      <c r="DZ334" s="67"/>
      <c r="EA334" s="67"/>
      <c r="EB334" s="67"/>
      <c r="EC334" s="67"/>
      <c r="ED334" s="67"/>
      <c r="EE334" s="67"/>
      <c r="EF334" s="67"/>
      <c r="EG334" s="67"/>
      <c r="EH334" s="67"/>
      <c r="EI334" s="67"/>
      <c r="EJ334" s="67"/>
      <c r="EK334" s="67"/>
      <c r="EL334" s="67"/>
      <c r="EM334" s="67"/>
      <c r="EN334" s="67"/>
      <c r="EO334" s="67"/>
    </row>
    <row r="335" spans="125:145" x14ac:dyDescent="0.25">
      <c r="DU335" s="67"/>
      <c r="DV335" s="67"/>
      <c r="DW335" s="67"/>
      <c r="DX335" s="67"/>
      <c r="DY335" s="67"/>
      <c r="DZ335" s="67"/>
      <c r="EA335" s="67"/>
      <c r="EB335" s="67"/>
      <c r="EC335" s="67"/>
      <c r="ED335" s="67"/>
      <c r="EE335" s="67"/>
      <c r="EF335" s="67"/>
      <c r="EG335" s="67"/>
      <c r="EH335" s="67"/>
      <c r="EI335" s="67"/>
      <c r="EJ335" s="67"/>
      <c r="EK335" s="67"/>
      <c r="EL335" s="67"/>
      <c r="EM335" s="67"/>
      <c r="EN335" s="67"/>
      <c r="EO335" s="67"/>
    </row>
    <row r="336" spans="125:145" x14ac:dyDescent="0.25">
      <c r="DU336" s="67"/>
      <c r="DV336" s="67"/>
      <c r="DW336" s="67"/>
      <c r="DX336" s="67"/>
      <c r="DY336" s="67"/>
      <c r="DZ336" s="67"/>
      <c r="EA336" s="67"/>
      <c r="EB336" s="67"/>
      <c r="EC336" s="67"/>
      <c r="ED336" s="67"/>
      <c r="EE336" s="67"/>
      <c r="EF336" s="67"/>
      <c r="EG336" s="67"/>
      <c r="EH336" s="67"/>
      <c r="EI336" s="67"/>
      <c r="EJ336" s="67"/>
      <c r="EK336" s="67"/>
      <c r="EL336" s="67"/>
      <c r="EM336" s="67"/>
      <c r="EN336" s="67"/>
      <c r="EO336" s="67"/>
    </row>
    <row r="337" spans="125:145" x14ac:dyDescent="0.25">
      <c r="DU337" s="67"/>
      <c r="DV337" s="67"/>
      <c r="DW337" s="67"/>
      <c r="DX337" s="67"/>
      <c r="DY337" s="67"/>
      <c r="DZ337" s="67"/>
      <c r="EA337" s="67"/>
      <c r="EB337" s="67"/>
      <c r="EC337" s="67"/>
      <c r="ED337" s="67"/>
      <c r="EE337" s="67"/>
      <c r="EF337" s="67"/>
      <c r="EG337" s="67"/>
      <c r="EH337" s="67"/>
      <c r="EI337" s="67"/>
      <c r="EJ337" s="67"/>
      <c r="EK337" s="67"/>
      <c r="EL337" s="67"/>
      <c r="EM337" s="67"/>
      <c r="EN337" s="67"/>
      <c r="EO337" s="67"/>
    </row>
    <row r="338" spans="125:145" x14ac:dyDescent="0.25">
      <c r="DU338" s="67"/>
      <c r="DV338" s="67"/>
      <c r="DW338" s="67"/>
      <c r="DX338" s="67"/>
      <c r="DY338" s="67"/>
      <c r="DZ338" s="67"/>
      <c r="EA338" s="67"/>
      <c r="EB338" s="67"/>
      <c r="EC338" s="67"/>
      <c r="ED338" s="67"/>
      <c r="EE338" s="67"/>
      <c r="EF338" s="67"/>
      <c r="EG338" s="67"/>
      <c r="EH338" s="67"/>
      <c r="EI338" s="67"/>
      <c r="EJ338" s="67"/>
      <c r="EK338" s="67"/>
      <c r="EL338" s="67"/>
      <c r="EM338" s="67"/>
      <c r="EN338" s="67"/>
      <c r="EO338" s="67"/>
    </row>
    <row r="339" spans="125:145" x14ac:dyDescent="0.25">
      <c r="DU339" s="67"/>
      <c r="DV339" s="67"/>
      <c r="DW339" s="67"/>
      <c r="DX339" s="67"/>
      <c r="DY339" s="67"/>
      <c r="DZ339" s="67"/>
      <c r="EA339" s="67"/>
      <c r="EB339" s="67"/>
      <c r="EC339" s="67"/>
      <c r="ED339" s="67"/>
      <c r="EE339" s="67"/>
      <c r="EF339" s="67"/>
      <c r="EG339" s="67"/>
      <c r="EH339" s="67"/>
      <c r="EI339" s="67"/>
      <c r="EJ339" s="67"/>
      <c r="EK339" s="67"/>
      <c r="EL339" s="67"/>
      <c r="EM339" s="67"/>
      <c r="EN339" s="67"/>
      <c r="EO339" s="67"/>
    </row>
    <row r="340" spans="125:145" x14ac:dyDescent="0.25">
      <c r="DU340" s="67"/>
      <c r="DV340" s="67"/>
      <c r="DW340" s="67"/>
      <c r="DX340" s="67"/>
      <c r="DY340" s="67"/>
      <c r="DZ340" s="67"/>
      <c r="EA340" s="67"/>
      <c r="EB340" s="67"/>
      <c r="EC340" s="67"/>
      <c r="ED340" s="67"/>
      <c r="EE340" s="67"/>
      <c r="EF340" s="67"/>
      <c r="EG340" s="67"/>
      <c r="EH340" s="67"/>
      <c r="EI340" s="67"/>
      <c r="EJ340" s="67"/>
      <c r="EK340" s="67"/>
      <c r="EL340" s="67"/>
      <c r="EM340" s="67"/>
      <c r="EN340" s="67"/>
      <c r="EO340" s="67"/>
    </row>
    <row r="341" spans="125:145" x14ac:dyDescent="0.25">
      <c r="DU341" s="67"/>
      <c r="DV341" s="67"/>
      <c r="DW341" s="67"/>
      <c r="DX341" s="67"/>
      <c r="DY341" s="67"/>
      <c r="DZ341" s="67"/>
      <c r="EA341" s="67"/>
      <c r="EB341" s="67"/>
      <c r="EC341" s="67"/>
      <c r="ED341" s="67"/>
      <c r="EE341" s="67"/>
      <c r="EF341" s="67"/>
      <c r="EG341" s="67"/>
      <c r="EH341" s="67"/>
      <c r="EI341" s="67"/>
      <c r="EJ341" s="67"/>
      <c r="EK341" s="67"/>
      <c r="EL341" s="67"/>
      <c r="EM341" s="67"/>
      <c r="EN341" s="67"/>
      <c r="EO341" s="67"/>
    </row>
    <row r="342" spans="125:145" x14ac:dyDescent="0.25">
      <c r="DU342" s="67"/>
      <c r="DV342" s="67"/>
      <c r="DW342" s="67"/>
      <c r="DX342" s="67"/>
      <c r="DY342" s="67"/>
      <c r="DZ342" s="67"/>
      <c r="EA342" s="67"/>
      <c r="EB342" s="67"/>
      <c r="EC342" s="67"/>
      <c r="ED342" s="67"/>
      <c r="EE342" s="67"/>
      <c r="EF342" s="67"/>
      <c r="EG342" s="67"/>
      <c r="EH342" s="67"/>
      <c r="EI342" s="67"/>
      <c r="EJ342" s="67"/>
      <c r="EK342" s="67"/>
      <c r="EL342" s="67"/>
      <c r="EM342" s="67"/>
      <c r="EN342" s="67"/>
      <c r="EO342" s="67"/>
    </row>
    <row r="343" spans="125:145" x14ac:dyDescent="0.25">
      <c r="DU343" s="67"/>
      <c r="DV343" s="67"/>
      <c r="DW343" s="67"/>
      <c r="DX343" s="67"/>
      <c r="DY343" s="67"/>
      <c r="DZ343" s="67"/>
      <c r="EA343" s="67"/>
      <c r="EB343" s="67"/>
      <c r="EC343" s="67"/>
      <c r="ED343" s="67"/>
      <c r="EE343" s="67"/>
      <c r="EF343" s="67"/>
      <c r="EG343" s="67"/>
      <c r="EH343" s="67"/>
      <c r="EI343" s="67"/>
      <c r="EJ343" s="67"/>
      <c r="EK343" s="67"/>
      <c r="EL343" s="67"/>
      <c r="EM343" s="67"/>
      <c r="EN343" s="67"/>
      <c r="EO343" s="67"/>
    </row>
    <row r="344" spans="125:145" x14ac:dyDescent="0.25">
      <c r="DU344" s="67"/>
      <c r="DV344" s="67"/>
      <c r="DW344" s="67"/>
      <c r="DX344" s="67"/>
      <c r="DY344" s="67"/>
      <c r="DZ344" s="67"/>
      <c r="EA344" s="67"/>
      <c r="EB344" s="67"/>
      <c r="EC344" s="67"/>
      <c r="ED344" s="67"/>
      <c r="EE344" s="67"/>
      <c r="EF344" s="67"/>
      <c r="EG344" s="67"/>
      <c r="EH344" s="67"/>
      <c r="EI344" s="67"/>
      <c r="EJ344" s="67"/>
      <c r="EK344" s="67"/>
      <c r="EL344" s="67"/>
      <c r="EM344" s="67"/>
      <c r="EN344" s="67"/>
      <c r="EO344" s="67"/>
    </row>
    <row r="345" spans="125:145" x14ac:dyDescent="0.25">
      <c r="DU345" s="67"/>
      <c r="DV345" s="67"/>
      <c r="DW345" s="67"/>
      <c r="DX345" s="67"/>
      <c r="DY345" s="67"/>
      <c r="DZ345" s="67"/>
      <c r="EA345" s="67"/>
      <c r="EB345" s="67"/>
      <c r="EC345" s="67"/>
      <c r="ED345" s="67"/>
      <c r="EE345" s="67"/>
      <c r="EF345" s="67"/>
      <c r="EG345" s="67"/>
      <c r="EH345" s="67"/>
      <c r="EI345" s="67"/>
      <c r="EJ345" s="67"/>
      <c r="EK345" s="67"/>
      <c r="EL345" s="67"/>
      <c r="EM345" s="67"/>
      <c r="EN345" s="67"/>
      <c r="EO345" s="67"/>
    </row>
    <row r="346" spans="125:145" x14ac:dyDescent="0.25">
      <c r="DU346" s="67"/>
      <c r="DV346" s="67"/>
      <c r="DW346" s="67"/>
      <c r="DX346" s="67"/>
      <c r="DY346" s="67"/>
      <c r="DZ346" s="67"/>
      <c r="EA346" s="67"/>
      <c r="EB346" s="67"/>
      <c r="EC346" s="67"/>
      <c r="ED346" s="67"/>
      <c r="EE346" s="67"/>
      <c r="EF346" s="67"/>
      <c r="EG346" s="67"/>
      <c r="EH346" s="67"/>
      <c r="EI346" s="67"/>
      <c r="EJ346" s="67"/>
      <c r="EK346" s="67"/>
      <c r="EL346" s="67"/>
      <c r="EM346" s="67"/>
      <c r="EN346" s="67"/>
      <c r="EO346" s="67"/>
    </row>
    <row r="347" spans="125:145" x14ac:dyDescent="0.25">
      <c r="DU347" s="67"/>
      <c r="DV347" s="67"/>
      <c r="DW347" s="67"/>
      <c r="DX347" s="67"/>
      <c r="DY347" s="67"/>
      <c r="DZ347" s="67"/>
      <c r="EA347" s="67"/>
      <c r="EB347" s="67"/>
      <c r="EC347" s="67"/>
      <c r="ED347" s="67"/>
      <c r="EE347" s="67"/>
      <c r="EF347" s="67"/>
      <c r="EG347" s="67"/>
      <c r="EH347" s="67"/>
      <c r="EI347" s="67"/>
      <c r="EJ347" s="67"/>
      <c r="EK347" s="67"/>
      <c r="EL347" s="67"/>
      <c r="EM347" s="67"/>
      <c r="EN347" s="67"/>
      <c r="EO347" s="67"/>
    </row>
    <row r="348" spans="125:145" x14ac:dyDescent="0.25">
      <c r="DU348" s="67"/>
      <c r="DV348" s="67"/>
      <c r="DW348" s="67"/>
      <c r="DX348" s="67"/>
      <c r="DY348" s="67"/>
      <c r="DZ348" s="67"/>
      <c r="EA348" s="67"/>
      <c r="EB348" s="67"/>
      <c r="EC348" s="67"/>
      <c r="ED348" s="67"/>
      <c r="EE348" s="67"/>
      <c r="EF348" s="67"/>
      <c r="EG348" s="67"/>
      <c r="EH348" s="67"/>
      <c r="EI348" s="67"/>
      <c r="EJ348" s="67"/>
      <c r="EK348" s="67"/>
      <c r="EL348" s="67"/>
      <c r="EM348" s="67"/>
      <c r="EN348" s="67"/>
      <c r="EO348" s="67"/>
    </row>
    <row r="349" spans="125:145" x14ac:dyDescent="0.25">
      <c r="DU349" s="67"/>
      <c r="DV349" s="67"/>
      <c r="DW349" s="67"/>
      <c r="DX349" s="67"/>
      <c r="DY349" s="67"/>
      <c r="DZ349" s="67"/>
      <c r="EA349" s="67"/>
      <c r="EB349" s="67"/>
      <c r="EC349" s="67"/>
      <c r="ED349" s="67"/>
      <c r="EE349" s="67"/>
      <c r="EF349" s="67"/>
      <c r="EG349" s="67"/>
      <c r="EH349" s="67"/>
      <c r="EI349" s="67"/>
      <c r="EJ349" s="67"/>
      <c r="EK349" s="67"/>
      <c r="EL349" s="67"/>
      <c r="EM349" s="67"/>
      <c r="EN349" s="67"/>
      <c r="EO349" s="67"/>
    </row>
    <row r="350" spans="125:145" x14ac:dyDescent="0.25">
      <c r="DU350" s="67"/>
      <c r="DV350" s="67"/>
      <c r="DW350" s="67"/>
      <c r="DX350" s="67"/>
      <c r="DY350" s="67"/>
      <c r="DZ350" s="67"/>
      <c r="EA350" s="67"/>
      <c r="EB350" s="67"/>
      <c r="EC350" s="67"/>
      <c r="ED350" s="67"/>
      <c r="EE350" s="67"/>
      <c r="EF350" s="67"/>
      <c r="EG350" s="67"/>
      <c r="EH350" s="67"/>
      <c r="EI350" s="67"/>
      <c r="EJ350" s="67"/>
      <c r="EK350" s="67"/>
      <c r="EL350" s="67"/>
      <c r="EM350" s="67"/>
      <c r="EN350" s="67"/>
      <c r="EO350" s="67"/>
    </row>
    <row r="351" spans="125:145" x14ac:dyDescent="0.25">
      <c r="DU351" s="67"/>
      <c r="DV351" s="67"/>
      <c r="DW351" s="67"/>
      <c r="DX351" s="67"/>
      <c r="DY351" s="67"/>
      <c r="DZ351" s="67"/>
      <c r="EA351" s="67"/>
      <c r="EB351" s="67"/>
      <c r="EC351" s="67"/>
      <c r="ED351" s="67"/>
      <c r="EE351" s="67"/>
      <c r="EF351" s="67"/>
      <c r="EG351" s="67"/>
      <c r="EH351" s="67"/>
      <c r="EI351" s="67"/>
      <c r="EJ351" s="67"/>
      <c r="EK351" s="67"/>
      <c r="EL351" s="67"/>
      <c r="EM351" s="67"/>
      <c r="EN351" s="67"/>
      <c r="EO351" s="67"/>
    </row>
    <row r="352" spans="125:145" x14ac:dyDescent="0.25">
      <c r="DU352" s="67"/>
      <c r="DV352" s="67"/>
      <c r="DW352" s="67"/>
      <c r="DX352" s="67"/>
      <c r="DY352" s="67"/>
      <c r="DZ352" s="67"/>
      <c r="EA352" s="67"/>
      <c r="EB352" s="67"/>
      <c r="EC352" s="67"/>
      <c r="ED352" s="67"/>
      <c r="EE352" s="67"/>
      <c r="EF352" s="67"/>
      <c r="EG352" s="67"/>
      <c r="EH352" s="67"/>
      <c r="EI352" s="67"/>
      <c r="EJ352" s="67"/>
      <c r="EK352" s="67"/>
      <c r="EL352" s="67"/>
      <c r="EM352" s="67"/>
      <c r="EN352" s="67"/>
      <c r="EO352" s="67"/>
    </row>
    <row r="353" spans="125:145" x14ac:dyDescent="0.25">
      <c r="DU353" s="67"/>
      <c r="DV353" s="67"/>
      <c r="DW353" s="67"/>
      <c r="DX353" s="67"/>
      <c r="DY353" s="67"/>
      <c r="DZ353" s="67"/>
      <c r="EA353" s="67"/>
      <c r="EB353" s="67"/>
      <c r="EC353" s="67"/>
      <c r="ED353" s="67"/>
      <c r="EE353" s="67"/>
      <c r="EF353" s="67"/>
      <c r="EG353" s="67"/>
      <c r="EH353" s="67"/>
      <c r="EI353" s="67"/>
      <c r="EJ353" s="67"/>
      <c r="EK353" s="67"/>
      <c r="EL353" s="67"/>
      <c r="EM353" s="67"/>
      <c r="EN353" s="67"/>
      <c r="EO353" s="67"/>
    </row>
    <row r="354" spans="125:145" x14ac:dyDescent="0.25">
      <c r="DU354" s="67"/>
      <c r="DV354" s="67"/>
      <c r="DW354" s="67"/>
      <c r="DX354" s="67"/>
      <c r="DY354" s="67"/>
      <c r="DZ354" s="67"/>
      <c r="EA354" s="67"/>
      <c r="EB354" s="67"/>
      <c r="EC354" s="67"/>
      <c r="ED354" s="67"/>
      <c r="EE354" s="67"/>
      <c r="EF354" s="67"/>
      <c r="EG354" s="67"/>
      <c r="EH354" s="67"/>
      <c r="EI354" s="67"/>
      <c r="EJ354" s="67"/>
      <c r="EK354" s="67"/>
      <c r="EL354" s="67"/>
      <c r="EM354" s="67"/>
      <c r="EN354" s="67"/>
      <c r="EO354" s="67"/>
    </row>
    <row r="355" spans="125:145" x14ac:dyDescent="0.25">
      <c r="DU355" s="67"/>
      <c r="DV355" s="67"/>
      <c r="DW355" s="67"/>
      <c r="DX355" s="67"/>
      <c r="DY355" s="67"/>
      <c r="DZ355" s="67"/>
      <c r="EA355" s="67"/>
      <c r="EB355" s="67"/>
      <c r="EC355" s="67"/>
      <c r="ED355" s="67"/>
      <c r="EE355" s="67"/>
      <c r="EF355" s="67"/>
      <c r="EG355" s="67"/>
      <c r="EH355" s="67"/>
      <c r="EI355" s="67"/>
      <c r="EJ355" s="67"/>
      <c r="EK355" s="67"/>
      <c r="EL355" s="67"/>
      <c r="EM355" s="67"/>
      <c r="EN355" s="67"/>
      <c r="EO355" s="67"/>
    </row>
    <row r="356" spans="125:145" x14ac:dyDescent="0.25">
      <c r="DU356" s="67"/>
      <c r="DV356" s="67"/>
      <c r="DW356" s="67"/>
      <c r="DX356" s="67"/>
      <c r="DY356" s="67"/>
      <c r="DZ356" s="67"/>
      <c r="EA356" s="67"/>
      <c r="EB356" s="67"/>
      <c r="EC356" s="67"/>
      <c r="ED356" s="67"/>
      <c r="EE356" s="67"/>
      <c r="EF356" s="67"/>
      <c r="EG356" s="67"/>
      <c r="EH356" s="67"/>
      <c r="EI356" s="67"/>
      <c r="EJ356" s="67"/>
      <c r="EK356" s="67"/>
      <c r="EL356" s="67"/>
      <c r="EM356" s="67"/>
      <c r="EN356" s="67"/>
      <c r="EO356" s="67"/>
    </row>
    <row r="357" spans="125:145" x14ac:dyDescent="0.25">
      <c r="DU357" s="67"/>
      <c r="DV357" s="67"/>
      <c r="DW357" s="67"/>
      <c r="DX357" s="67"/>
      <c r="DY357" s="67"/>
      <c r="DZ357" s="67"/>
      <c r="EA357" s="67"/>
      <c r="EB357" s="67"/>
      <c r="EC357" s="67"/>
      <c r="ED357" s="67"/>
      <c r="EE357" s="67"/>
      <c r="EF357" s="67"/>
      <c r="EG357" s="67"/>
      <c r="EH357" s="67"/>
      <c r="EI357" s="67"/>
      <c r="EJ357" s="67"/>
      <c r="EK357" s="67"/>
      <c r="EL357" s="67"/>
      <c r="EM357" s="67"/>
      <c r="EN357" s="67"/>
      <c r="EO357" s="67"/>
    </row>
    <row r="358" spans="125:145" x14ac:dyDescent="0.25">
      <c r="DU358" s="67"/>
      <c r="DV358" s="67"/>
      <c r="DW358" s="67"/>
      <c r="DX358" s="67"/>
      <c r="DY358" s="67"/>
      <c r="DZ358" s="67"/>
      <c r="EA358" s="67"/>
      <c r="EB358" s="67"/>
      <c r="EC358" s="67"/>
      <c r="ED358" s="67"/>
      <c r="EE358" s="67"/>
      <c r="EF358" s="67"/>
      <c r="EG358" s="67"/>
      <c r="EH358" s="67"/>
      <c r="EI358" s="67"/>
      <c r="EJ358" s="67"/>
      <c r="EK358" s="67"/>
      <c r="EL358" s="67"/>
      <c r="EM358" s="67"/>
      <c r="EN358" s="67"/>
      <c r="EO358" s="67"/>
    </row>
    <row r="359" spans="125:145" x14ac:dyDescent="0.25">
      <c r="DU359" s="67"/>
      <c r="DV359" s="67"/>
      <c r="DW359" s="67"/>
      <c r="DX359" s="67"/>
      <c r="DY359" s="67"/>
      <c r="DZ359" s="67"/>
      <c r="EA359" s="67"/>
      <c r="EB359" s="67"/>
      <c r="EC359" s="67"/>
      <c r="ED359" s="67"/>
      <c r="EE359" s="67"/>
      <c r="EF359" s="67"/>
      <c r="EG359" s="67"/>
      <c r="EH359" s="67"/>
      <c r="EI359" s="67"/>
      <c r="EJ359" s="67"/>
      <c r="EK359" s="67"/>
      <c r="EL359" s="67"/>
      <c r="EM359" s="67"/>
      <c r="EN359" s="67"/>
      <c r="EO359" s="67"/>
    </row>
    <row r="360" spans="125:145" x14ac:dyDescent="0.25">
      <c r="DU360" s="67"/>
      <c r="DV360" s="67"/>
      <c r="DW360" s="67"/>
      <c r="DX360" s="67"/>
      <c r="DY360" s="67"/>
      <c r="DZ360" s="67"/>
      <c r="EA360" s="67"/>
      <c r="EB360" s="67"/>
      <c r="EC360" s="67"/>
      <c r="ED360" s="67"/>
      <c r="EE360" s="67"/>
      <c r="EF360" s="67"/>
      <c r="EG360" s="67"/>
      <c r="EH360" s="67"/>
      <c r="EI360" s="67"/>
      <c r="EJ360" s="67"/>
      <c r="EK360" s="67"/>
      <c r="EL360" s="67"/>
      <c r="EM360" s="67"/>
      <c r="EN360" s="67"/>
      <c r="EO360" s="67"/>
    </row>
    <row r="361" spans="125:145" x14ac:dyDescent="0.25">
      <c r="DU361" s="67"/>
      <c r="DV361" s="67"/>
      <c r="DW361" s="67"/>
      <c r="DX361" s="67"/>
      <c r="DY361" s="67"/>
      <c r="DZ361" s="67"/>
      <c r="EA361" s="67"/>
      <c r="EB361" s="67"/>
      <c r="EC361" s="67"/>
      <c r="ED361" s="67"/>
      <c r="EE361" s="67"/>
      <c r="EF361" s="67"/>
      <c r="EG361" s="67"/>
      <c r="EH361" s="67"/>
      <c r="EI361" s="67"/>
      <c r="EJ361" s="67"/>
      <c r="EK361" s="67"/>
      <c r="EL361" s="67"/>
      <c r="EM361" s="67"/>
      <c r="EN361" s="67"/>
      <c r="EO361" s="67"/>
    </row>
    <row r="362" spans="125:145" x14ac:dyDescent="0.25">
      <c r="DU362" s="67"/>
      <c r="DV362" s="67"/>
      <c r="DW362" s="67"/>
      <c r="DX362" s="67"/>
      <c r="DY362" s="67"/>
      <c r="DZ362" s="67"/>
      <c r="EA362" s="67"/>
      <c r="EB362" s="67"/>
      <c r="EC362" s="67"/>
      <c r="ED362" s="67"/>
      <c r="EE362" s="67"/>
      <c r="EF362" s="67"/>
      <c r="EG362" s="67"/>
      <c r="EH362" s="67"/>
      <c r="EI362" s="67"/>
      <c r="EJ362" s="67"/>
      <c r="EK362" s="67"/>
      <c r="EL362" s="67"/>
      <c r="EM362" s="67"/>
      <c r="EN362" s="67"/>
      <c r="EO362" s="67"/>
    </row>
    <row r="363" spans="125:145" x14ac:dyDescent="0.25">
      <c r="DU363" s="67"/>
      <c r="DV363" s="67"/>
      <c r="DW363" s="67"/>
      <c r="DX363" s="67"/>
      <c r="DY363" s="67"/>
      <c r="DZ363" s="67"/>
      <c r="EA363" s="67"/>
      <c r="EB363" s="67"/>
      <c r="EC363" s="67"/>
      <c r="ED363" s="67"/>
      <c r="EE363" s="67"/>
      <c r="EF363" s="67"/>
      <c r="EG363" s="67"/>
      <c r="EH363" s="67"/>
      <c r="EI363" s="67"/>
      <c r="EJ363" s="67"/>
      <c r="EK363" s="67"/>
      <c r="EL363" s="67"/>
      <c r="EM363" s="67"/>
      <c r="EN363" s="67"/>
      <c r="EO363" s="67"/>
    </row>
    <row r="364" spans="125:145" x14ac:dyDescent="0.25">
      <c r="DU364" s="67"/>
      <c r="DV364" s="67"/>
      <c r="DW364" s="67"/>
      <c r="DX364" s="67"/>
      <c r="DY364" s="67"/>
      <c r="DZ364" s="67"/>
      <c r="EA364" s="67"/>
      <c r="EB364" s="67"/>
      <c r="EC364" s="67"/>
      <c r="ED364" s="67"/>
      <c r="EE364" s="67"/>
      <c r="EF364" s="67"/>
      <c r="EG364" s="67"/>
      <c r="EH364" s="67"/>
      <c r="EI364" s="67"/>
      <c r="EJ364" s="67"/>
      <c r="EK364" s="67"/>
      <c r="EL364" s="67"/>
      <c r="EM364" s="67"/>
      <c r="EN364" s="67"/>
      <c r="EO364" s="67"/>
    </row>
    <row r="365" spans="125:145" x14ac:dyDescent="0.25">
      <c r="DU365" s="67"/>
      <c r="DV365" s="67"/>
      <c r="DW365" s="67"/>
      <c r="DX365" s="67"/>
      <c r="DY365" s="67"/>
      <c r="DZ365" s="67"/>
      <c r="EA365" s="67"/>
      <c r="EB365" s="67"/>
      <c r="EC365" s="67"/>
      <c r="ED365" s="67"/>
      <c r="EE365" s="67"/>
      <c r="EF365" s="67"/>
      <c r="EG365" s="67"/>
      <c r="EH365" s="67"/>
      <c r="EI365" s="67"/>
      <c r="EJ365" s="67"/>
      <c r="EK365" s="67"/>
      <c r="EL365" s="67"/>
      <c r="EM365" s="67"/>
      <c r="EN365" s="67"/>
      <c r="EO365" s="67"/>
    </row>
    <row r="366" spans="125:145" x14ac:dyDescent="0.25">
      <c r="DU366" s="67"/>
      <c r="DV366" s="67"/>
      <c r="DW366" s="67"/>
      <c r="DX366" s="67"/>
      <c r="DY366" s="67"/>
      <c r="DZ366" s="67"/>
      <c r="EA366" s="67"/>
      <c r="EB366" s="67"/>
      <c r="EC366" s="67"/>
      <c r="ED366" s="67"/>
      <c r="EE366" s="67"/>
      <c r="EF366" s="67"/>
      <c r="EG366" s="67"/>
      <c r="EH366" s="67"/>
      <c r="EI366" s="67"/>
      <c r="EJ366" s="67"/>
      <c r="EK366" s="67"/>
      <c r="EL366" s="67"/>
      <c r="EM366" s="67"/>
      <c r="EN366" s="67"/>
      <c r="EO366" s="67"/>
    </row>
    <row r="367" spans="125:145" x14ac:dyDescent="0.25">
      <c r="DU367" s="67"/>
      <c r="DV367" s="67"/>
      <c r="DW367" s="67"/>
      <c r="DX367" s="67"/>
      <c r="DY367" s="67"/>
      <c r="DZ367" s="67"/>
      <c r="EA367" s="67"/>
      <c r="EB367" s="67"/>
      <c r="EC367" s="67"/>
      <c r="ED367" s="67"/>
      <c r="EE367" s="67"/>
      <c r="EF367" s="67"/>
      <c r="EG367" s="67"/>
      <c r="EH367" s="67"/>
      <c r="EI367" s="67"/>
      <c r="EJ367" s="67"/>
      <c r="EK367" s="67"/>
      <c r="EL367" s="67"/>
      <c r="EM367" s="67"/>
      <c r="EN367" s="67"/>
      <c r="EO367" s="67"/>
    </row>
    <row r="368" spans="125:145" x14ac:dyDescent="0.25">
      <c r="DU368" s="67"/>
      <c r="DV368" s="67"/>
      <c r="DW368" s="67"/>
      <c r="DX368" s="67"/>
      <c r="DY368" s="67"/>
      <c r="DZ368" s="67"/>
      <c r="EA368" s="67"/>
      <c r="EB368" s="67"/>
      <c r="EC368" s="67"/>
      <c r="ED368" s="67"/>
      <c r="EE368" s="67"/>
      <c r="EF368" s="67"/>
      <c r="EG368" s="67"/>
      <c r="EH368" s="67"/>
      <c r="EI368" s="67"/>
      <c r="EJ368" s="67"/>
      <c r="EK368" s="67"/>
      <c r="EL368" s="67"/>
      <c r="EM368" s="67"/>
      <c r="EN368" s="67"/>
      <c r="EO368" s="67"/>
    </row>
    <row r="369" spans="125:145" x14ac:dyDescent="0.25">
      <c r="DU369" s="67"/>
      <c r="DV369" s="67"/>
      <c r="DW369" s="67"/>
      <c r="DX369" s="67"/>
      <c r="DY369" s="67"/>
      <c r="DZ369" s="67"/>
      <c r="EA369" s="67"/>
      <c r="EB369" s="67"/>
      <c r="EC369" s="67"/>
      <c r="ED369" s="67"/>
      <c r="EE369" s="67"/>
      <c r="EF369" s="67"/>
      <c r="EG369" s="67"/>
      <c r="EH369" s="67"/>
      <c r="EI369" s="67"/>
      <c r="EJ369" s="67"/>
      <c r="EK369" s="67"/>
      <c r="EL369" s="67"/>
      <c r="EM369" s="67"/>
      <c r="EN369" s="67"/>
      <c r="EO369" s="67"/>
    </row>
    <row r="370" spans="125:145" x14ac:dyDescent="0.25">
      <c r="DU370" s="67"/>
      <c r="DV370" s="67"/>
      <c r="DW370" s="67"/>
      <c r="DX370" s="67"/>
      <c r="DY370" s="67"/>
      <c r="DZ370" s="67"/>
      <c r="EA370" s="67"/>
      <c r="EB370" s="67"/>
      <c r="EC370" s="67"/>
      <c r="ED370" s="67"/>
      <c r="EE370" s="67"/>
      <c r="EF370" s="67"/>
      <c r="EG370" s="67"/>
      <c r="EH370" s="67"/>
      <c r="EI370" s="67"/>
      <c r="EJ370" s="67"/>
      <c r="EK370" s="67"/>
      <c r="EL370" s="67"/>
      <c r="EM370" s="67"/>
      <c r="EN370" s="67"/>
      <c r="EO370" s="67"/>
    </row>
    <row r="371" spans="125:145" x14ac:dyDescent="0.25">
      <c r="DU371" s="67"/>
      <c r="DV371" s="67"/>
      <c r="DW371" s="67"/>
      <c r="DX371" s="67"/>
      <c r="DY371" s="67"/>
      <c r="DZ371" s="67"/>
      <c r="EA371" s="67"/>
      <c r="EB371" s="67"/>
      <c r="EC371" s="67"/>
      <c r="ED371" s="67"/>
      <c r="EE371" s="67"/>
      <c r="EF371" s="67"/>
      <c r="EG371" s="67"/>
      <c r="EH371" s="67"/>
      <c r="EI371" s="67"/>
      <c r="EJ371" s="67"/>
      <c r="EK371" s="67"/>
      <c r="EL371" s="67"/>
      <c r="EM371" s="67"/>
      <c r="EN371" s="67"/>
      <c r="EO371" s="67"/>
    </row>
    <row r="372" spans="125:145" x14ac:dyDescent="0.25">
      <c r="DU372" s="67"/>
      <c r="DV372" s="67"/>
      <c r="DW372" s="67"/>
      <c r="DX372" s="67"/>
      <c r="DY372" s="67"/>
      <c r="DZ372" s="67"/>
      <c r="EA372" s="67"/>
      <c r="EB372" s="67"/>
      <c r="EC372" s="67"/>
      <c r="ED372" s="67"/>
      <c r="EE372" s="67"/>
      <c r="EF372" s="67"/>
      <c r="EG372" s="67"/>
      <c r="EH372" s="67"/>
      <c r="EI372" s="67"/>
      <c r="EJ372" s="67"/>
      <c r="EK372" s="67"/>
      <c r="EL372" s="67"/>
      <c r="EM372" s="67"/>
      <c r="EN372" s="67"/>
      <c r="EO372" s="67"/>
    </row>
    <row r="373" spans="125:145" x14ac:dyDescent="0.25">
      <c r="DU373" s="67"/>
      <c r="DV373" s="67"/>
      <c r="DW373" s="67"/>
      <c r="DX373" s="67"/>
      <c r="DY373" s="67"/>
      <c r="DZ373" s="67"/>
      <c r="EA373" s="67"/>
      <c r="EB373" s="67"/>
      <c r="EC373" s="67"/>
      <c r="ED373" s="67"/>
      <c r="EE373" s="67"/>
      <c r="EF373" s="67"/>
      <c r="EG373" s="67"/>
      <c r="EH373" s="67"/>
      <c r="EI373" s="67"/>
      <c r="EJ373" s="67"/>
      <c r="EK373" s="67"/>
      <c r="EL373" s="67"/>
      <c r="EM373" s="67"/>
      <c r="EN373" s="67"/>
      <c r="EO373" s="67"/>
    </row>
    <row r="374" spans="125:145" x14ac:dyDescent="0.25">
      <c r="DU374" s="67"/>
      <c r="DV374" s="67"/>
      <c r="DW374" s="67"/>
      <c r="DX374" s="67"/>
      <c r="DY374" s="67"/>
      <c r="DZ374" s="67"/>
      <c r="EA374" s="67"/>
      <c r="EB374" s="67"/>
      <c r="EC374" s="67"/>
      <c r="ED374" s="67"/>
      <c r="EE374" s="67"/>
      <c r="EF374" s="67"/>
      <c r="EG374" s="67"/>
      <c r="EH374" s="67"/>
      <c r="EI374" s="67"/>
      <c r="EJ374" s="67"/>
      <c r="EK374" s="67"/>
      <c r="EL374" s="67"/>
      <c r="EM374" s="67"/>
      <c r="EN374" s="67"/>
      <c r="EO374" s="67"/>
    </row>
    <row r="375" spans="125:145" x14ac:dyDescent="0.25">
      <c r="DU375" s="67"/>
      <c r="DV375" s="67"/>
      <c r="DW375" s="67"/>
      <c r="DX375" s="67"/>
      <c r="DY375" s="67"/>
      <c r="DZ375" s="67"/>
      <c r="EA375" s="67"/>
      <c r="EB375" s="67"/>
      <c r="EC375" s="67"/>
      <c r="ED375" s="67"/>
      <c r="EE375" s="67"/>
      <c r="EF375" s="67"/>
      <c r="EG375" s="67"/>
      <c r="EH375" s="67"/>
      <c r="EI375" s="67"/>
      <c r="EJ375" s="67"/>
      <c r="EK375" s="67"/>
      <c r="EL375" s="67"/>
      <c r="EM375" s="67"/>
      <c r="EN375" s="67"/>
      <c r="EO375" s="67"/>
    </row>
    <row r="376" spans="125:145" x14ac:dyDescent="0.25">
      <c r="DU376" s="67"/>
      <c r="DV376" s="67"/>
      <c r="DW376" s="67"/>
      <c r="DX376" s="67"/>
      <c r="DY376" s="67"/>
      <c r="DZ376" s="67"/>
      <c r="EA376" s="67"/>
      <c r="EB376" s="67"/>
      <c r="EC376" s="67"/>
      <c r="ED376" s="67"/>
      <c r="EE376" s="67"/>
      <c r="EF376" s="67"/>
      <c r="EG376" s="67"/>
      <c r="EH376" s="67"/>
      <c r="EI376" s="67"/>
      <c r="EJ376" s="67"/>
      <c r="EK376" s="67"/>
      <c r="EL376" s="67"/>
      <c r="EM376" s="67"/>
      <c r="EN376" s="67"/>
      <c r="EO376" s="67"/>
    </row>
    <row r="377" spans="125:145" x14ac:dyDescent="0.25">
      <c r="DU377" s="67"/>
      <c r="DV377" s="67"/>
      <c r="DW377" s="67"/>
      <c r="DX377" s="67"/>
      <c r="DY377" s="67"/>
      <c r="DZ377" s="67"/>
      <c r="EA377" s="67"/>
      <c r="EB377" s="67"/>
      <c r="EC377" s="67"/>
      <c r="ED377" s="67"/>
      <c r="EE377" s="67"/>
      <c r="EF377" s="67"/>
      <c r="EG377" s="67"/>
      <c r="EH377" s="67"/>
      <c r="EI377" s="67"/>
      <c r="EJ377" s="67"/>
      <c r="EK377" s="67"/>
      <c r="EL377" s="67"/>
      <c r="EM377" s="67"/>
      <c r="EN377" s="67"/>
      <c r="EO377" s="67"/>
    </row>
    <row r="378" spans="125:145" x14ac:dyDescent="0.25">
      <c r="DU378" s="67"/>
      <c r="DV378" s="67"/>
      <c r="DW378" s="67"/>
      <c r="DX378" s="67"/>
      <c r="DY378" s="67"/>
      <c r="DZ378" s="67"/>
      <c r="EA378" s="67"/>
      <c r="EB378" s="67"/>
      <c r="EC378" s="67"/>
      <c r="ED378" s="67"/>
      <c r="EE378" s="67"/>
      <c r="EF378" s="67"/>
      <c r="EG378" s="67"/>
      <c r="EH378" s="67"/>
      <c r="EI378" s="67"/>
      <c r="EJ378" s="67"/>
      <c r="EK378" s="67"/>
      <c r="EL378" s="67"/>
      <c r="EM378" s="67"/>
      <c r="EN378" s="67"/>
      <c r="EO378" s="67"/>
    </row>
    <row r="379" spans="125:145" x14ac:dyDescent="0.25">
      <c r="DU379" s="67"/>
      <c r="DV379" s="67"/>
      <c r="DW379" s="67"/>
      <c r="DX379" s="67"/>
      <c r="DY379" s="67"/>
      <c r="DZ379" s="67"/>
      <c r="EA379" s="67"/>
      <c r="EB379" s="67"/>
      <c r="EC379" s="67"/>
      <c r="ED379" s="67"/>
      <c r="EE379" s="67"/>
      <c r="EF379" s="67"/>
      <c r="EG379" s="67"/>
      <c r="EH379" s="67"/>
      <c r="EI379" s="67"/>
      <c r="EJ379" s="67"/>
      <c r="EK379" s="67"/>
      <c r="EL379" s="67"/>
      <c r="EM379" s="67"/>
      <c r="EN379" s="67"/>
      <c r="EO379" s="67"/>
    </row>
    <row r="380" spans="125:145" x14ac:dyDescent="0.25">
      <c r="DU380" s="67"/>
      <c r="DV380" s="67"/>
      <c r="DW380" s="67"/>
      <c r="DX380" s="67"/>
      <c r="DY380" s="67"/>
      <c r="DZ380" s="67"/>
      <c r="EA380" s="67"/>
      <c r="EB380" s="67"/>
      <c r="EC380" s="67"/>
      <c r="ED380" s="67"/>
      <c r="EE380" s="67"/>
      <c r="EF380" s="67"/>
      <c r="EG380" s="67"/>
      <c r="EH380" s="67"/>
      <c r="EI380" s="67"/>
      <c r="EJ380" s="67"/>
      <c r="EK380" s="67"/>
      <c r="EL380" s="67"/>
      <c r="EM380" s="67"/>
      <c r="EN380" s="67"/>
      <c r="EO380" s="67"/>
    </row>
    <row r="381" spans="125:145" x14ac:dyDescent="0.25">
      <c r="DU381" s="67"/>
      <c r="DV381" s="67"/>
      <c r="DW381" s="67"/>
      <c r="DX381" s="67"/>
      <c r="DY381" s="67"/>
      <c r="DZ381" s="67"/>
      <c r="EA381" s="67"/>
      <c r="EB381" s="67"/>
      <c r="EC381" s="67"/>
      <c r="ED381" s="67"/>
      <c r="EE381" s="67"/>
      <c r="EF381" s="67"/>
      <c r="EG381" s="67"/>
      <c r="EH381" s="67"/>
      <c r="EI381" s="67"/>
      <c r="EJ381" s="67"/>
      <c r="EK381" s="67"/>
      <c r="EL381" s="67"/>
      <c r="EM381" s="67"/>
      <c r="EN381" s="67"/>
      <c r="EO381" s="67"/>
    </row>
    <row r="382" spans="125:145" x14ac:dyDescent="0.25">
      <c r="DU382" s="67"/>
      <c r="DV382" s="67"/>
      <c r="DW382" s="67"/>
      <c r="DX382" s="67"/>
      <c r="DY382" s="67"/>
      <c r="DZ382" s="67"/>
      <c r="EA382" s="67"/>
      <c r="EB382" s="67"/>
      <c r="EC382" s="67"/>
      <c r="ED382" s="67"/>
      <c r="EE382" s="67"/>
      <c r="EF382" s="67"/>
      <c r="EG382" s="67"/>
      <c r="EH382" s="67"/>
      <c r="EI382" s="67"/>
      <c r="EJ382" s="67"/>
      <c r="EK382" s="67"/>
      <c r="EL382" s="67"/>
      <c r="EM382" s="67"/>
      <c r="EN382" s="67"/>
      <c r="EO382" s="67"/>
    </row>
    <row r="383" spans="125:145" x14ac:dyDescent="0.25">
      <c r="DU383" s="67"/>
      <c r="DV383" s="67"/>
      <c r="DW383" s="67"/>
      <c r="DX383" s="67"/>
      <c r="DY383" s="67"/>
      <c r="DZ383" s="67"/>
      <c r="EA383" s="67"/>
      <c r="EB383" s="67"/>
      <c r="EC383" s="67"/>
      <c r="ED383" s="67"/>
      <c r="EE383" s="67"/>
      <c r="EF383" s="67"/>
      <c r="EG383" s="67"/>
      <c r="EH383" s="67"/>
      <c r="EI383" s="67"/>
      <c r="EJ383" s="67"/>
      <c r="EK383" s="67"/>
      <c r="EL383" s="67"/>
      <c r="EM383" s="67"/>
      <c r="EN383" s="67"/>
      <c r="EO383" s="67"/>
    </row>
    <row r="384" spans="125:145" x14ac:dyDescent="0.25">
      <c r="DU384" s="67"/>
      <c r="DV384" s="67"/>
      <c r="DW384" s="67"/>
      <c r="DX384" s="67"/>
      <c r="DY384" s="67"/>
      <c r="DZ384" s="67"/>
      <c r="EA384" s="67"/>
      <c r="EB384" s="67"/>
      <c r="EC384" s="67"/>
      <c r="ED384" s="67"/>
      <c r="EE384" s="67"/>
      <c r="EF384" s="67"/>
      <c r="EG384" s="67"/>
      <c r="EH384" s="67"/>
      <c r="EI384" s="67"/>
      <c r="EJ384" s="67"/>
      <c r="EK384" s="67"/>
      <c r="EL384" s="67"/>
      <c r="EM384" s="67"/>
      <c r="EN384" s="67"/>
      <c r="EO384" s="67"/>
    </row>
    <row r="385" spans="125:145" x14ac:dyDescent="0.25">
      <c r="DU385" s="67"/>
      <c r="DV385" s="67"/>
      <c r="DW385" s="67"/>
      <c r="DX385" s="67"/>
      <c r="DY385" s="67"/>
      <c r="DZ385" s="67"/>
      <c r="EA385" s="67"/>
      <c r="EB385" s="67"/>
      <c r="EC385" s="67"/>
      <c r="ED385" s="67"/>
      <c r="EE385" s="67"/>
      <c r="EF385" s="67"/>
      <c r="EG385" s="67"/>
      <c r="EH385" s="67"/>
      <c r="EI385" s="67"/>
      <c r="EJ385" s="67"/>
      <c r="EK385" s="67"/>
      <c r="EL385" s="67"/>
      <c r="EM385" s="67"/>
      <c r="EN385" s="67"/>
      <c r="EO385" s="67"/>
    </row>
    <row r="386" spans="125:145" x14ac:dyDescent="0.25">
      <c r="DU386" s="67"/>
      <c r="DV386" s="67"/>
      <c r="DW386" s="67"/>
      <c r="DX386" s="67"/>
      <c r="DY386" s="67"/>
      <c r="DZ386" s="67"/>
      <c r="EA386" s="67"/>
      <c r="EB386" s="67"/>
      <c r="EC386" s="67"/>
      <c r="ED386" s="67"/>
      <c r="EE386" s="67"/>
      <c r="EF386" s="67"/>
      <c r="EG386" s="67"/>
      <c r="EH386" s="67"/>
      <c r="EI386" s="67"/>
      <c r="EJ386" s="67"/>
      <c r="EK386" s="67"/>
      <c r="EL386" s="67"/>
      <c r="EM386" s="67"/>
      <c r="EN386" s="67"/>
      <c r="EO386" s="67"/>
    </row>
    <row r="387" spans="125:145" x14ac:dyDescent="0.25">
      <c r="DU387" s="67"/>
      <c r="DV387" s="67"/>
      <c r="DW387" s="67"/>
      <c r="DX387" s="67"/>
      <c r="DY387" s="67"/>
      <c r="DZ387" s="67"/>
      <c r="EA387" s="67"/>
      <c r="EB387" s="67"/>
      <c r="EC387" s="67"/>
      <c r="ED387" s="67"/>
      <c r="EE387" s="67"/>
      <c r="EF387" s="67"/>
      <c r="EG387" s="67"/>
      <c r="EH387" s="67"/>
      <c r="EI387" s="67"/>
      <c r="EJ387" s="67"/>
      <c r="EK387" s="67"/>
      <c r="EL387" s="67"/>
      <c r="EM387" s="67"/>
      <c r="EN387" s="67"/>
      <c r="EO387" s="67"/>
    </row>
    <row r="388" spans="125:145" x14ac:dyDescent="0.25">
      <c r="DU388" s="67"/>
      <c r="DV388" s="67"/>
      <c r="DW388" s="67"/>
      <c r="DX388" s="67"/>
      <c r="DY388" s="67"/>
      <c r="DZ388" s="67"/>
      <c r="EA388" s="67"/>
      <c r="EB388" s="67"/>
      <c r="EC388" s="67"/>
      <c r="ED388" s="67"/>
      <c r="EE388" s="67"/>
      <c r="EF388" s="67"/>
      <c r="EG388" s="67"/>
      <c r="EH388" s="67"/>
      <c r="EI388" s="67"/>
      <c r="EJ388" s="67"/>
      <c r="EK388" s="67"/>
      <c r="EL388" s="67"/>
      <c r="EM388" s="67"/>
      <c r="EN388" s="67"/>
      <c r="EO388" s="67"/>
    </row>
    <row r="389" spans="125:145" x14ac:dyDescent="0.25">
      <c r="DU389" s="67"/>
      <c r="DV389" s="67"/>
      <c r="DW389" s="67"/>
      <c r="DX389" s="67"/>
      <c r="DY389" s="67"/>
      <c r="DZ389" s="67"/>
      <c r="EA389" s="67"/>
      <c r="EB389" s="67"/>
      <c r="EC389" s="67"/>
      <c r="ED389" s="67"/>
      <c r="EE389" s="67"/>
      <c r="EF389" s="67"/>
      <c r="EG389" s="67"/>
      <c r="EH389" s="67"/>
      <c r="EI389" s="67"/>
      <c r="EJ389" s="67"/>
      <c r="EK389" s="67"/>
      <c r="EL389" s="67"/>
      <c r="EM389" s="67"/>
      <c r="EN389" s="67"/>
      <c r="EO389" s="67"/>
    </row>
    <row r="390" spans="125:145" x14ac:dyDescent="0.25">
      <c r="DU390" s="67"/>
      <c r="DV390" s="67"/>
      <c r="DW390" s="67"/>
      <c r="DX390" s="67"/>
      <c r="DY390" s="67"/>
      <c r="DZ390" s="67"/>
      <c r="EA390" s="67"/>
      <c r="EB390" s="67"/>
      <c r="EC390" s="67"/>
      <c r="ED390" s="67"/>
      <c r="EE390" s="67"/>
      <c r="EF390" s="67"/>
      <c r="EG390" s="67"/>
      <c r="EH390" s="67"/>
      <c r="EI390" s="67"/>
      <c r="EJ390" s="67"/>
      <c r="EK390" s="67"/>
      <c r="EL390" s="67"/>
      <c r="EM390" s="67"/>
      <c r="EN390" s="67"/>
      <c r="EO390" s="67"/>
    </row>
    <row r="391" spans="125:145" x14ac:dyDescent="0.25">
      <c r="DU391" s="67"/>
      <c r="DV391" s="67"/>
      <c r="DW391" s="67"/>
      <c r="DX391" s="67"/>
      <c r="DY391" s="67"/>
      <c r="DZ391" s="67"/>
      <c r="EA391" s="67"/>
      <c r="EB391" s="67"/>
      <c r="EC391" s="67"/>
      <c r="ED391" s="67"/>
      <c r="EE391" s="67"/>
      <c r="EF391" s="67"/>
      <c r="EG391" s="67"/>
      <c r="EH391" s="67"/>
      <c r="EI391" s="67"/>
      <c r="EJ391" s="67"/>
      <c r="EK391" s="67"/>
      <c r="EL391" s="67"/>
      <c r="EM391" s="67"/>
      <c r="EN391" s="67"/>
      <c r="EO391" s="67"/>
    </row>
    <row r="392" spans="125:145" x14ac:dyDescent="0.25">
      <c r="DU392" s="67"/>
      <c r="DV392" s="67"/>
      <c r="DW392" s="67"/>
      <c r="DX392" s="67"/>
      <c r="DY392" s="67"/>
      <c r="DZ392" s="67"/>
      <c r="EA392" s="67"/>
      <c r="EB392" s="67"/>
      <c r="EC392" s="67"/>
      <c r="ED392" s="67"/>
      <c r="EE392" s="67"/>
      <c r="EF392" s="67"/>
      <c r="EG392" s="67"/>
      <c r="EH392" s="67"/>
      <c r="EI392" s="67"/>
      <c r="EJ392" s="67"/>
      <c r="EK392" s="67"/>
      <c r="EL392" s="67"/>
      <c r="EM392" s="67"/>
      <c r="EN392" s="67"/>
      <c r="EO392" s="67"/>
    </row>
    <row r="393" spans="125:145" x14ac:dyDescent="0.25">
      <c r="DU393" s="67"/>
      <c r="DV393" s="67"/>
      <c r="DW393" s="67"/>
      <c r="DX393" s="67"/>
      <c r="DY393" s="67"/>
      <c r="DZ393" s="67"/>
      <c r="EA393" s="67"/>
      <c r="EB393" s="67"/>
      <c r="EC393" s="67"/>
      <c r="ED393" s="67"/>
      <c r="EE393" s="67"/>
      <c r="EF393" s="67"/>
      <c r="EG393" s="67"/>
      <c r="EH393" s="67"/>
      <c r="EI393" s="67"/>
      <c r="EJ393" s="67"/>
      <c r="EK393" s="67"/>
      <c r="EL393" s="67"/>
      <c r="EM393" s="67"/>
      <c r="EN393" s="67"/>
      <c r="EO393" s="67"/>
    </row>
    <row r="394" spans="125:145" x14ac:dyDescent="0.25">
      <c r="DU394" s="67"/>
      <c r="DV394" s="67"/>
      <c r="DW394" s="67"/>
      <c r="DX394" s="67"/>
      <c r="DY394" s="67"/>
      <c r="DZ394" s="67"/>
      <c r="EA394" s="67"/>
      <c r="EB394" s="67"/>
      <c r="EC394" s="67"/>
      <c r="ED394" s="67"/>
      <c r="EE394" s="67"/>
      <c r="EF394" s="67"/>
      <c r="EG394" s="67"/>
      <c r="EH394" s="67"/>
      <c r="EI394" s="67"/>
      <c r="EJ394" s="67"/>
      <c r="EK394" s="67"/>
      <c r="EL394" s="67"/>
      <c r="EM394" s="67"/>
      <c r="EN394" s="67"/>
      <c r="EO394" s="67"/>
    </row>
    <row r="395" spans="125:145" x14ac:dyDescent="0.25">
      <c r="DU395" s="67"/>
      <c r="DV395" s="67"/>
      <c r="DW395" s="67"/>
      <c r="DX395" s="67"/>
      <c r="DY395" s="67"/>
      <c r="DZ395" s="67"/>
      <c r="EA395" s="67"/>
      <c r="EB395" s="67"/>
      <c r="EC395" s="67"/>
      <c r="ED395" s="67"/>
      <c r="EE395" s="67"/>
      <c r="EF395" s="67"/>
      <c r="EG395" s="67"/>
      <c r="EH395" s="67"/>
      <c r="EI395" s="67"/>
      <c r="EJ395" s="67"/>
      <c r="EK395" s="67"/>
      <c r="EL395" s="67"/>
      <c r="EM395" s="67"/>
      <c r="EN395" s="67"/>
      <c r="EO395" s="67"/>
    </row>
    <row r="396" spans="125:145" x14ac:dyDescent="0.25">
      <c r="DU396" s="67"/>
      <c r="DV396" s="67"/>
      <c r="DW396" s="67"/>
      <c r="DX396" s="67"/>
      <c r="DY396" s="67"/>
      <c r="DZ396" s="67"/>
      <c r="EA396" s="67"/>
      <c r="EB396" s="67"/>
      <c r="EC396" s="67"/>
      <c r="ED396" s="67"/>
      <c r="EE396" s="67"/>
      <c r="EF396" s="67"/>
      <c r="EG396" s="67"/>
      <c r="EH396" s="67"/>
      <c r="EI396" s="67"/>
      <c r="EJ396" s="67"/>
      <c r="EK396" s="67"/>
      <c r="EL396" s="67"/>
      <c r="EM396" s="67"/>
      <c r="EN396" s="67"/>
      <c r="EO396" s="67"/>
    </row>
    <row r="397" spans="125:145" x14ac:dyDescent="0.25">
      <c r="DU397" s="67"/>
      <c r="DV397" s="67"/>
      <c r="DW397" s="67"/>
      <c r="DX397" s="67"/>
      <c r="DY397" s="67"/>
      <c r="DZ397" s="67"/>
      <c r="EA397" s="67"/>
      <c r="EB397" s="67"/>
      <c r="EC397" s="67"/>
      <c r="ED397" s="67"/>
      <c r="EE397" s="67"/>
      <c r="EF397" s="67"/>
      <c r="EG397" s="67"/>
      <c r="EH397" s="67"/>
      <c r="EI397" s="67"/>
      <c r="EJ397" s="67"/>
      <c r="EK397" s="67"/>
      <c r="EL397" s="67"/>
      <c r="EM397" s="67"/>
      <c r="EN397" s="67"/>
      <c r="EO397" s="67"/>
    </row>
    <row r="398" spans="125:145" x14ac:dyDescent="0.25">
      <c r="DU398" s="67"/>
      <c r="DV398" s="67"/>
      <c r="DW398" s="67"/>
      <c r="DX398" s="67"/>
      <c r="DY398" s="67"/>
      <c r="DZ398" s="67"/>
      <c r="EA398" s="67"/>
      <c r="EB398" s="67"/>
      <c r="EC398" s="67"/>
      <c r="ED398" s="67"/>
      <c r="EE398" s="67"/>
      <c r="EF398" s="67"/>
      <c r="EG398" s="67"/>
      <c r="EH398" s="67"/>
      <c r="EI398" s="67"/>
      <c r="EJ398" s="67"/>
      <c r="EK398" s="67"/>
      <c r="EL398" s="67"/>
      <c r="EM398" s="67"/>
      <c r="EN398" s="67"/>
      <c r="EO398" s="67"/>
    </row>
    <row r="399" spans="125:145" x14ac:dyDescent="0.25">
      <c r="DU399" s="67"/>
      <c r="DV399" s="67"/>
      <c r="DW399" s="67"/>
      <c r="DX399" s="67"/>
      <c r="DY399" s="67"/>
      <c r="DZ399" s="67"/>
      <c r="EA399" s="67"/>
      <c r="EB399" s="67"/>
      <c r="EC399" s="67"/>
      <c r="ED399" s="67"/>
      <c r="EE399" s="67"/>
      <c r="EF399" s="67"/>
      <c r="EG399" s="67"/>
      <c r="EH399" s="67"/>
      <c r="EI399" s="67"/>
      <c r="EJ399" s="67"/>
      <c r="EK399" s="67"/>
      <c r="EL399" s="67"/>
      <c r="EM399" s="67"/>
      <c r="EN399" s="67"/>
      <c r="EO399" s="67"/>
    </row>
    <row r="400" spans="125:145" x14ac:dyDescent="0.25">
      <c r="DU400" s="67"/>
      <c r="DV400" s="67"/>
      <c r="DW400" s="67"/>
      <c r="DX400" s="67"/>
      <c r="DY400" s="67"/>
      <c r="DZ400" s="67"/>
      <c r="EA400" s="67"/>
      <c r="EB400" s="67"/>
      <c r="EC400" s="67"/>
      <c r="ED400" s="67"/>
      <c r="EE400" s="67"/>
      <c r="EF400" s="67"/>
      <c r="EG400" s="67"/>
      <c r="EH400" s="67"/>
      <c r="EI400" s="67"/>
      <c r="EJ400" s="67"/>
      <c r="EK400" s="67"/>
      <c r="EL400" s="67"/>
      <c r="EM400" s="67"/>
      <c r="EN400" s="67"/>
      <c r="EO400" s="67"/>
    </row>
    <row r="401" spans="125:145" x14ac:dyDescent="0.25">
      <c r="DU401" s="67"/>
      <c r="DV401" s="67"/>
      <c r="DW401" s="67"/>
      <c r="DX401" s="67"/>
      <c r="DY401" s="67"/>
      <c r="DZ401" s="67"/>
      <c r="EA401" s="67"/>
      <c r="EB401" s="67"/>
      <c r="EC401" s="67"/>
      <c r="ED401" s="67"/>
      <c r="EE401" s="67"/>
      <c r="EF401" s="67"/>
      <c r="EG401" s="67"/>
      <c r="EH401" s="67"/>
      <c r="EI401" s="67"/>
      <c r="EJ401" s="67"/>
      <c r="EK401" s="67"/>
      <c r="EL401" s="67"/>
      <c r="EM401" s="67"/>
      <c r="EN401" s="67"/>
      <c r="EO401" s="67"/>
    </row>
    <row r="402" spans="125:145" x14ac:dyDescent="0.25">
      <c r="DU402" s="67"/>
      <c r="DV402" s="67"/>
      <c r="DW402" s="67"/>
      <c r="DX402" s="67"/>
      <c r="DY402" s="67"/>
      <c r="DZ402" s="67"/>
      <c r="EA402" s="67"/>
      <c r="EB402" s="67"/>
      <c r="EC402" s="67"/>
      <c r="ED402" s="67"/>
      <c r="EE402" s="67"/>
      <c r="EF402" s="67"/>
      <c r="EG402" s="67"/>
      <c r="EH402" s="67"/>
      <c r="EI402" s="67"/>
      <c r="EJ402" s="67"/>
      <c r="EK402" s="67"/>
      <c r="EL402" s="67"/>
      <c r="EM402" s="67"/>
      <c r="EN402" s="67"/>
      <c r="EO402" s="67"/>
    </row>
    <row r="403" spans="125:145" x14ac:dyDescent="0.25">
      <c r="DU403" s="67"/>
      <c r="DV403" s="67"/>
      <c r="DW403" s="67"/>
      <c r="DX403" s="67"/>
      <c r="DY403" s="67"/>
      <c r="DZ403" s="67"/>
      <c r="EA403" s="67"/>
      <c r="EB403" s="67"/>
      <c r="EC403" s="67"/>
      <c r="ED403" s="67"/>
      <c r="EE403" s="67"/>
      <c r="EF403" s="67"/>
      <c r="EG403" s="67"/>
      <c r="EH403" s="67"/>
      <c r="EI403" s="67"/>
      <c r="EJ403" s="67"/>
      <c r="EK403" s="67"/>
      <c r="EL403" s="67"/>
      <c r="EM403" s="67"/>
      <c r="EN403" s="67"/>
      <c r="EO403" s="67"/>
    </row>
    <row r="404" spans="125:145" x14ac:dyDescent="0.25">
      <c r="DU404" s="67"/>
      <c r="DV404" s="67"/>
      <c r="DW404" s="67"/>
      <c r="DX404" s="67"/>
      <c r="DY404" s="67"/>
      <c r="DZ404" s="67"/>
      <c r="EA404" s="67"/>
      <c r="EB404" s="67"/>
      <c r="EC404" s="67"/>
      <c r="ED404" s="67"/>
      <c r="EE404" s="67"/>
      <c r="EF404" s="67"/>
      <c r="EG404" s="67"/>
      <c r="EH404" s="67"/>
      <c r="EI404" s="67"/>
      <c r="EJ404" s="67"/>
      <c r="EK404" s="67"/>
      <c r="EL404" s="67"/>
      <c r="EM404" s="67"/>
      <c r="EN404" s="67"/>
      <c r="EO404" s="67"/>
    </row>
    <row r="405" spans="125:145" x14ac:dyDescent="0.25">
      <c r="DU405" s="67"/>
      <c r="DV405" s="67"/>
      <c r="DW405" s="67"/>
      <c r="DX405" s="67"/>
      <c r="DY405" s="67"/>
      <c r="DZ405" s="67"/>
      <c r="EA405" s="67"/>
      <c r="EB405" s="67"/>
      <c r="EC405" s="67"/>
      <c r="ED405" s="67"/>
      <c r="EE405" s="67"/>
      <c r="EF405" s="67"/>
      <c r="EG405" s="67"/>
      <c r="EH405" s="67"/>
      <c r="EI405" s="67"/>
      <c r="EJ405" s="67"/>
      <c r="EK405" s="67"/>
      <c r="EL405" s="67"/>
      <c r="EM405" s="67"/>
      <c r="EN405" s="67"/>
      <c r="EO405" s="67"/>
    </row>
    <row r="406" spans="125:145" x14ac:dyDescent="0.25">
      <c r="DU406" s="67"/>
      <c r="DV406" s="67"/>
      <c r="DW406" s="67"/>
      <c r="DX406" s="67"/>
      <c r="DY406" s="67"/>
      <c r="DZ406" s="67"/>
      <c r="EA406" s="67"/>
      <c r="EB406" s="67"/>
      <c r="EC406" s="67"/>
      <c r="ED406" s="67"/>
      <c r="EE406" s="67"/>
      <c r="EF406" s="67"/>
      <c r="EG406" s="67"/>
      <c r="EH406" s="67"/>
      <c r="EI406" s="67"/>
      <c r="EJ406" s="67"/>
      <c r="EK406" s="67"/>
      <c r="EL406" s="67"/>
      <c r="EM406" s="67"/>
      <c r="EN406" s="67"/>
      <c r="EO406" s="67"/>
    </row>
    <row r="407" spans="125:145" x14ac:dyDescent="0.25">
      <c r="DU407" s="67"/>
      <c r="DV407" s="67"/>
      <c r="DW407" s="67"/>
      <c r="DX407" s="67"/>
      <c r="DY407" s="67"/>
      <c r="DZ407" s="67"/>
      <c r="EA407" s="67"/>
      <c r="EB407" s="67"/>
      <c r="EC407" s="67"/>
      <c r="ED407" s="67"/>
      <c r="EE407" s="67"/>
      <c r="EF407" s="67"/>
      <c r="EG407" s="67"/>
      <c r="EH407" s="67"/>
      <c r="EI407" s="67"/>
      <c r="EJ407" s="67"/>
      <c r="EK407" s="67"/>
      <c r="EL407" s="67"/>
      <c r="EM407" s="67"/>
      <c r="EN407" s="67"/>
      <c r="EO407" s="67"/>
    </row>
    <row r="408" spans="125:145" x14ac:dyDescent="0.25">
      <c r="DU408" s="67"/>
      <c r="DV408" s="67"/>
      <c r="DW408" s="67"/>
      <c r="DX408" s="67"/>
      <c r="DY408" s="67"/>
      <c r="DZ408" s="67"/>
      <c r="EA408" s="67"/>
      <c r="EB408" s="67"/>
      <c r="EC408" s="67"/>
      <c r="ED408" s="67"/>
      <c r="EE408" s="67"/>
      <c r="EF408" s="67"/>
      <c r="EG408" s="67"/>
      <c r="EH408" s="67"/>
      <c r="EI408" s="67"/>
      <c r="EJ408" s="67"/>
      <c r="EK408" s="67"/>
      <c r="EL408" s="67"/>
      <c r="EM408" s="67"/>
      <c r="EN408" s="67"/>
      <c r="EO408" s="67"/>
    </row>
    <row r="409" spans="125:145" x14ac:dyDescent="0.25">
      <c r="DU409" s="67"/>
      <c r="DV409" s="67"/>
      <c r="DW409" s="67"/>
      <c r="DX409" s="67"/>
      <c r="DY409" s="67"/>
      <c r="DZ409" s="67"/>
      <c r="EA409" s="67"/>
      <c r="EB409" s="67"/>
      <c r="EC409" s="67"/>
      <c r="ED409" s="67"/>
      <c r="EE409" s="67"/>
      <c r="EF409" s="67"/>
      <c r="EG409" s="67"/>
      <c r="EH409" s="67"/>
      <c r="EI409" s="67"/>
      <c r="EJ409" s="67"/>
      <c r="EK409" s="67"/>
      <c r="EL409" s="67"/>
      <c r="EM409" s="67"/>
      <c r="EN409" s="67"/>
      <c r="EO409" s="67"/>
    </row>
    <row r="410" spans="125:145" x14ac:dyDescent="0.25">
      <c r="DU410" s="67"/>
      <c r="DV410" s="67"/>
      <c r="DW410" s="67"/>
      <c r="DX410" s="67"/>
      <c r="DY410" s="67"/>
      <c r="DZ410" s="67"/>
      <c r="EA410" s="67"/>
      <c r="EB410" s="67"/>
      <c r="EC410" s="67"/>
      <c r="ED410" s="67"/>
      <c r="EE410" s="67"/>
      <c r="EF410" s="67"/>
      <c r="EG410" s="67"/>
      <c r="EH410" s="67"/>
      <c r="EI410" s="67"/>
      <c r="EJ410" s="67"/>
      <c r="EK410" s="67"/>
      <c r="EL410" s="67"/>
      <c r="EM410" s="67"/>
      <c r="EN410" s="67"/>
      <c r="EO410" s="67"/>
    </row>
    <row r="411" spans="125:145" x14ac:dyDescent="0.25">
      <c r="DU411" s="67"/>
      <c r="DV411" s="67"/>
      <c r="DW411" s="67"/>
      <c r="DX411" s="67"/>
      <c r="DY411" s="67"/>
      <c r="DZ411" s="67"/>
      <c r="EA411" s="67"/>
      <c r="EB411" s="67"/>
      <c r="EC411" s="67"/>
      <c r="ED411" s="67"/>
      <c r="EE411" s="67"/>
      <c r="EF411" s="67"/>
      <c r="EG411" s="67"/>
      <c r="EH411" s="67"/>
      <c r="EI411" s="67"/>
      <c r="EJ411" s="67"/>
      <c r="EK411" s="67"/>
      <c r="EL411" s="67"/>
      <c r="EM411" s="67"/>
      <c r="EN411" s="67"/>
      <c r="EO411" s="67"/>
    </row>
    <row r="412" spans="125:145" x14ac:dyDescent="0.25">
      <c r="DU412" s="67"/>
      <c r="DV412" s="67"/>
      <c r="DW412" s="67"/>
      <c r="DX412" s="67"/>
      <c r="DY412" s="67"/>
      <c r="DZ412" s="67"/>
      <c r="EA412" s="67"/>
      <c r="EB412" s="67"/>
      <c r="EC412" s="67"/>
      <c r="ED412" s="67"/>
      <c r="EE412" s="67"/>
      <c r="EF412" s="67"/>
      <c r="EG412" s="67"/>
      <c r="EH412" s="67"/>
      <c r="EI412" s="67"/>
      <c r="EJ412" s="67"/>
      <c r="EK412" s="67"/>
      <c r="EL412" s="67"/>
      <c r="EM412" s="67"/>
      <c r="EN412" s="67"/>
      <c r="EO412" s="67"/>
    </row>
    <row r="413" spans="125:145" x14ac:dyDescent="0.25">
      <c r="DU413" s="67"/>
      <c r="DV413" s="67"/>
      <c r="DW413" s="67"/>
      <c r="DX413" s="67"/>
      <c r="DY413" s="67"/>
      <c r="DZ413" s="67"/>
      <c r="EA413" s="67"/>
      <c r="EB413" s="67"/>
      <c r="EC413" s="67"/>
      <c r="ED413" s="67"/>
      <c r="EE413" s="67"/>
      <c r="EF413" s="67"/>
      <c r="EG413" s="67"/>
      <c r="EH413" s="67"/>
      <c r="EI413" s="67"/>
      <c r="EJ413" s="67"/>
      <c r="EK413" s="67"/>
      <c r="EL413" s="67"/>
      <c r="EM413" s="67"/>
      <c r="EN413" s="67"/>
      <c r="EO413" s="67"/>
    </row>
    <row r="414" spans="125:145" x14ac:dyDescent="0.25">
      <c r="DU414" s="67"/>
      <c r="DV414" s="67"/>
      <c r="DW414" s="67"/>
      <c r="DX414" s="67"/>
      <c r="DY414" s="67"/>
      <c r="DZ414" s="67"/>
      <c r="EA414" s="67"/>
      <c r="EB414" s="67"/>
      <c r="EC414" s="67"/>
      <c r="ED414" s="67"/>
      <c r="EE414" s="67"/>
      <c r="EF414" s="67"/>
      <c r="EG414" s="67"/>
      <c r="EH414" s="67"/>
      <c r="EI414" s="67"/>
      <c r="EJ414" s="67"/>
      <c r="EK414" s="67"/>
      <c r="EL414" s="67"/>
      <c r="EM414" s="67"/>
      <c r="EN414" s="67"/>
      <c r="EO414" s="67"/>
    </row>
    <row r="415" spans="125:145" x14ac:dyDescent="0.25">
      <c r="DU415" s="67"/>
      <c r="DV415" s="67"/>
      <c r="DW415" s="67"/>
      <c r="DX415" s="67"/>
      <c r="DY415" s="67"/>
      <c r="DZ415" s="67"/>
      <c r="EA415" s="67"/>
      <c r="EB415" s="67"/>
      <c r="EC415" s="67"/>
      <c r="ED415" s="67"/>
      <c r="EE415" s="67"/>
      <c r="EF415" s="67"/>
      <c r="EG415" s="67"/>
      <c r="EH415" s="67"/>
      <c r="EI415" s="67"/>
      <c r="EJ415" s="67"/>
      <c r="EK415" s="67"/>
      <c r="EL415" s="67"/>
      <c r="EM415" s="67"/>
      <c r="EN415" s="67"/>
      <c r="EO415" s="67"/>
    </row>
    <row r="416" spans="125:145" x14ac:dyDescent="0.25">
      <c r="DU416" s="67"/>
      <c r="DV416" s="67"/>
      <c r="DW416" s="67"/>
      <c r="DX416" s="67"/>
      <c r="DY416" s="67"/>
      <c r="DZ416" s="67"/>
      <c r="EA416" s="67"/>
      <c r="EB416" s="67"/>
      <c r="EC416" s="67"/>
      <c r="ED416" s="67"/>
      <c r="EE416" s="67"/>
      <c r="EF416" s="67"/>
      <c r="EG416" s="67"/>
      <c r="EH416" s="67"/>
      <c r="EI416" s="67"/>
      <c r="EJ416" s="67"/>
      <c r="EK416" s="67"/>
      <c r="EL416" s="67"/>
      <c r="EM416" s="67"/>
      <c r="EN416" s="67"/>
      <c r="EO416" s="67"/>
    </row>
    <row r="417" spans="125:145" x14ac:dyDescent="0.25">
      <c r="DU417" s="67"/>
      <c r="DV417" s="67"/>
      <c r="DW417" s="67"/>
      <c r="DX417" s="67"/>
      <c r="DY417" s="67"/>
      <c r="DZ417" s="67"/>
      <c r="EA417" s="67"/>
      <c r="EB417" s="67"/>
      <c r="EC417" s="67"/>
      <c r="ED417" s="67"/>
      <c r="EE417" s="67"/>
      <c r="EF417" s="67"/>
      <c r="EG417" s="67"/>
      <c r="EH417" s="67"/>
      <c r="EI417" s="67"/>
      <c r="EJ417" s="67"/>
      <c r="EK417" s="67"/>
      <c r="EL417" s="67"/>
      <c r="EM417" s="67"/>
      <c r="EN417" s="67"/>
      <c r="EO417" s="67"/>
    </row>
    <row r="418" spans="125:145" x14ac:dyDescent="0.25">
      <c r="DU418" s="67"/>
      <c r="DV418" s="67"/>
      <c r="DW418" s="67"/>
      <c r="DX418" s="67"/>
      <c r="DY418" s="67"/>
      <c r="DZ418" s="67"/>
      <c r="EA418" s="67"/>
      <c r="EB418" s="67"/>
      <c r="EC418" s="67"/>
      <c r="ED418" s="67"/>
      <c r="EE418" s="67"/>
      <c r="EF418" s="67"/>
      <c r="EG418" s="67"/>
      <c r="EH418" s="67"/>
      <c r="EI418" s="67"/>
      <c r="EJ418" s="67"/>
      <c r="EK418" s="67"/>
      <c r="EL418" s="67"/>
      <c r="EM418" s="67"/>
      <c r="EN418" s="67"/>
      <c r="EO418" s="67"/>
    </row>
    <row r="419" spans="125:145" x14ac:dyDescent="0.25">
      <c r="DU419" s="67"/>
      <c r="DV419" s="67"/>
      <c r="DW419" s="67"/>
      <c r="DX419" s="67"/>
      <c r="DY419" s="67"/>
      <c r="DZ419" s="67"/>
      <c r="EA419" s="67"/>
      <c r="EB419" s="67"/>
      <c r="EC419" s="67"/>
      <c r="ED419" s="67"/>
      <c r="EE419" s="67"/>
      <c r="EF419" s="67"/>
      <c r="EG419" s="67"/>
      <c r="EH419" s="67"/>
      <c r="EI419" s="67"/>
      <c r="EJ419" s="67"/>
      <c r="EK419" s="67"/>
      <c r="EL419" s="67"/>
      <c r="EM419" s="67"/>
      <c r="EN419" s="67"/>
      <c r="EO419" s="67"/>
    </row>
    <row r="420" spans="125:145" x14ac:dyDescent="0.25">
      <c r="DU420" s="67"/>
      <c r="DV420" s="67"/>
      <c r="DW420" s="67"/>
      <c r="DX420" s="67"/>
      <c r="DY420" s="67"/>
      <c r="DZ420" s="67"/>
      <c r="EA420" s="67"/>
      <c r="EB420" s="67"/>
      <c r="EC420" s="67"/>
      <c r="ED420" s="67"/>
      <c r="EE420" s="67"/>
      <c r="EF420" s="67"/>
      <c r="EG420" s="67"/>
      <c r="EH420" s="67"/>
      <c r="EI420" s="67"/>
      <c r="EJ420" s="67"/>
      <c r="EK420" s="67"/>
      <c r="EL420" s="67"/>
      <c r="EM420" s="67"/>
      <c r="EN420" s="67"/>
      <c r="EO420" s="67"/>
    </row>
    <row r="421" spans="125:145" x14ac:dyDescent="0.25">
      <c r="DU421" s="67"/>
      <c r="DV421" s="67"/>
      <c r="DW421" s="67"/>
      <c r="DX421" s="67"/>
      <c r="DY421" s="67"/>
      <c r="DZ421" s="67"/>
      <c r="EA421" s="67"/>
      <c r="EB421" s="67"/>
      <c r="EC421" s="67"/>
      <c r="ED421" s="67"/>
      <c r="EE421" s="67"/>
      <c r="EF421" s="67"/>
      <c r="EG421" s="67"/>
      <c r="EH421" s="67"/>
      <c r="EI421" s="67"/>
      <c r="EJ421" s="67"/>
      <c r="EK421" s="67"/>
      <c r="EL421" s="67"/>
      <c r="EM421" s="67"/>
      <c r="EN421" s="67"/>
      <c r="EO421" s="67"/>
    </row>
    <row r="422" spans="125:145" x14ac:dyDescent="0.25">
      <c r="DU422" s="67"/>
      <c r="DV422" s="67"/>
      <c r="DW422" s="67"/>
      <c r="DX422" s="67"/>
      <c r="DY422" s="67"/>
      <c r="DZ422" s="67"/>
      <c r="EA422" s="67"/>
      <c r="EB422" s="67"/>
      <c r="EC422" s="67"/>
      <c r="ED422" s="67"/>
      <c r="EE422" s="67"/>
      <c r="EF422" s="67"/>
      <c r="EG422" s="67"/>
      <c r="EH422" s="67"/>
      <c r="EI422" s="67"/>
      <c r="EJ422" s="67"/>
      <c r="EK422" s="67"/>
      <c r="EL422" s="67"/>
      <c r="EM422" s="67"/>
      <c r="EN422" s="67"/>
      <c r="EO422" s="67"/>
    </row>
    <row r="423" spans="125:145" x14ac:dyDescent="0.25">
      <c r="DU423" s="67"/>
      <c r="DV423" s="67"/>
      <c r="DW423" s="67"/>
      <c r="DX423" s="67"/>
      <c r="DY423" s="67"/>
      <c r="DZ423" s="67"/>
      <c r="EA423" s="67"/>
      <c r="EB423" s="67"/>
      <c r="EC423" s="67"/>
      <c r="ED423" s="67"/>
      <c r="EE423" s="67"/>
      <c r="EF423" s="67"/>
      <c r="EG423" s="67"/>
      <c r="EH423" s="67"/>
      <c r="EI423" s="67"/>
      <c r="EJ423" s="67"/>
      <c r="EK423" s="67"/>
      <c r="EL423" s="67"/>
      <c r="EM423" s="67"/>
      <c r="EN423" s="67"/>
      <c r="EO423" s="67"/>
    </row>
    <row r="424" spans="125:145" x14ac:dyDescent="0.25">
      <c r="DU424" s="67"/>
      <c r="DV424" s="67"/>
      <c r="DW424" s="67"/>
      <c r="DX424" s="67"/>
      <c r="DY424" s="67"/>
      <c r="DZ424" s="67"/>
      <c r="EA424" s="67"/>
      <c r="EB424" s="67"/>
      <c r="EC424" s="67"/>
      <c r="ED424" s="67"/>
      <c r="EE424" s="67"/>
      <c r="EF424" s="67"/>
      <c r="EG424" s="67"/>
      <c r="EH424" s="67"/>
      <c r="EI424" s="67"/>
      <c r="EJ424" s="67"/>
      <c r="EK424" s="67"/>
      <c r="EL424" s="67"/>
      <c r="EM424" s="67"/>
      <c r="EN424" s="67"/>
      <c r="EO424" s="67"/>
    </row>
    <row r="425" spans="125:145" x14ac:dyDescent="0.25">
      <c r="DU425" s="67"/>
      <c r="DV425" s="67"/>
      <c r="DW425" s="67"/>
      <c r="DX425" s="67"/>
      <c r="DY425" s="67"/>
      <c r="DZ425" s="67"/>
      <c r="EA425" s="67"/>
      <c r="EB425" s="67"/>
      <c r="EC425" s="67"/>
      <c r="ED425" s="67"/>
      <c r="EE425" s="67"/>
      <c r="EF425" s="67"/>
      <c r="EG425" s="67"/>
      <c r="EH425" s="67"/>
      <c r="EI425" s="67"/>
      <c r="EJ425" s="67"/>
      <c r="EK425" s="67"/>
      <c r="EL425" s="67"/>
      <c r="EM425" s="67"/>
      <c r="EN425" s="67"/>
      <c r="EO425" s="67"/>
    </row>
    <row r="426" spans="125:145" x14ac:dyDescent="0.25">
      <c r="DU426" s="67"/>
      <c r="DV426" s="67"/>
      <c r="DW426" s="67"/>
      <c r="DX426" s="67"/>
      <c r="DY426" s="67"/>
      <c r="DZ426" s="67"/>
      <c r="EA426" s="67"/>
      <c r="EB426" s="67"/>
      <c r="EC426" s="67"/>
      <c r="ED426" s="67"/>
      <c r="EE426" s="67"/>
      <c r="EF426" s="67"/>
      <c r="EG426" s="67"/>
      <c r="EH426" s="67"/>
      <c r="EI426" s="67"/>
      <c r="EJ426" s="67"/>
      <c r="EK426" s="67"/>
      <c r="EL426" s="67"/>
      <c r="EM426" s="67"/>
      <c r="EN426" s="67"/>
      <c r="EO426" s="67"/>
    </row>
    <row r="427" spans="125:145" x14ac:dyDescent="0.25">
      <c r="DU427" s="67"/>
      <c r="DV427" s="67"/>
      <c r="DW427" s="67"/>
      <c r="DX427" s="67"/>
      <c r="DY427" s="67"/>
      <c r="DZ427" s="67"/>
      <c r="EA427" s="67"/>
      <c r="EB427" s="67"/>
      <c r="EC427" s="67"/>
      <c r="ED427" s="67"/>
      <c r="EE427" s="67"/>
      <c r="EF427" s="67"/>
      <c r="EG427" s="67"/>
      <c r="EH427" s="67"/>
      <c r="EI427" s="67"/>
      <c r="EJ427" s="67"/>
      <c r="EK427" s="67"/>
      <c r="EL427" s="67"/>
      <c r="EM427" s="67"/>
      <c r="EN427" s="67"/>
      <c r="EO427" s="67"/>
    </row>
    <row r="428" spans="125:145" x14ac:dyDescent="0.25">
      <c r="DU428" s="67"/>
      <c r="DV428" s="67"/>
      <c r="DW428" s="67"/>
      <c r="DX428" s="67"/>
      <c r="DY428" s="67"/>
      <c r="DZ428" s="67"/>
      <c r="EA428" s="67"/>
      <c r="EB428" s="67"/>
      <c r="EC428" s="67"/>
      <c r="ED428" s="67"/>
      <c r="EE428" s="67"/>
      <c r="EF428" s="67"/>
      <c r="EG428" s="67"/>
      <c r="EH428" s="67"/>
      <c r="EI428" s="67"/>
      <c r="EJ428" s="67"/>
      <c r="EK428" s="67"/>
      <c r="EL428" s="67"/>
      <c r="EM428" s="67"/>
      <c r="EN428" s="67"/>
      <c r="EO428" s="67"/>
    </row>
    <row r="429" spans="125:145" x14ac:dyDescent="0.25">
      <c r="DU429" s="67"/>
      <c r="DV429" s="67"/>
      <c r="DW429" s="67"/>
      <c r="DX429" s="67"/>
      <c r="DY429" s="67"/>
      <c r="DZ429" s="67"/>
      <c r="EA429" s="67"/>
      <c r="EB429" s="67"/>
      <c r="EC429" s="67"/>
      <c r="ED429" s="67"/>
      <c r="EE429" s="67"/>
      <c r="EF429" s="67"/>
      <c r="EG429" s="67"/>
      <c r="EH429" s="67"/>
      <c r="EI429" s="67"/>
      <c r="EJ429" s="67"/>
      <c r="EK429" s="67"/>
      <c r="EL429" s="67"/>
      <c r="EM429" s="67"/>
      <c r="EN429" s="67"/>
      <c r="EO429" s="67"/>
    </row>
    <row r="430" spans="125:145" x14ac:dyDescent="0.25">
      <c r="DU430" s="67"/>
      <c r="DV430" s="67"/>
      <c r="DW430" s="67"/>
      <c r="DX430" s="67"/>
      <c r="DY430" s="67"/>
      <c r="DZ430" s="67"/>
      <c r="EA430" s="67"/>
      <c r="EB430" s="67"/>
      <c r="EC430" s="67"/>
      <c r="ED430" s="67"/>
      <c r="EE430" s="67"/>
      <c r="EF430" s="67"/>
      <c r="EG430" s="67"/>
      <c r="EH430" s="67"/>
      <c r="EI430" s="67"/>
      <c r="EJ430" s="67"/>
      <c r="EK430" s="67"/>
      <c r="EL430" s="67"/>
      <c r="EM430" s="67"/>
      <c r="EN430" s="67"/>
      <c r="EO430" s="67"/>
    </row>
    <row r="431" spans="125:145" x14ac:dyDescent="0.25">
      <c r="DU431" s="67"/>
      <c r="DV431" s="67"/>
      <c r="DW431" s="67"/>
      <c r="DX431" s="67"/>
      <c r="DY431" s="67"/>
      <c r="DZ431" s="67"/>
      <c r="EA431" s="67"/>
      <c r="EB431" s="67"/>
      <c r="EC431" s="67"/>
      <c r="ED431" s="67"/>
      <c r="EE431" s="67"/>
      <c r="EF431" s="67"/>
      <c r="EG431" s="67"/>
      <c r="EH431" s="67"/>
      <c r="EI431" s="67"/>
      <c r="EJ431" s="67"/>
      <c r="EK431" s="67"/>
      <c r="EL431" s="67"/>
      <c r="EM431" s="67"/>
      <c r="EN431" s="67"/>
      <c r="EO431" s="67"/>
    </row>
    <row r="432" spans="125:145" x14ac:dyDescent="0.25">
      <c r="DU432" s="67"/>
      <c r="DV432" s="67"/>
      <c r="DW432" s="67"/>
      <c r="DX432" s="67"/>
      <c r="DY432" s="67"/>
      <c r="DZ432" s="67"/>
      <c r="EA432" s="67"/>
      <c r="EB432" s="67"/>
      <c r="EC432" s="67"/>
      <c r="ED432" s="67"/>
      <c r="EE432" s="67"/>
      <c r="EF432" s="67"/>
      <c r="EG432" s="67"/>
      <c r="EH432" s="67"/>
      <c r="EI432" s="67"/>
      <c r="EJ432" s="67"/>
      <c r="EK432" s="67"/>
      <c r="EL432" s="67"/>
      <c r="EM432" s="67"/>
      <c r="EN432" s="67"/>
      <c r="EO432" s="67"/>
    </row>
    <row r="433" spans="125:145" x14ac:dyDescent="0.25">
      <c r="DU433" s="67"/>
      <c r="DV433" s="67"/>
      <c r="DW433" s="67"/>
      <c r="DX433" s="67"/>
      <c r="DY433" s="67"/>
      <c r="DZ433" s="67"/>
      <c r="EA433" s="67"/>
      <c r="EB433" s="67"/>
      <c r="EC433" s="67"/>
      <c r="ED433" s="67"/>
      <c r="EE433" s="67"/>
      <c r="EF433" s="67"/>
      <c r="EG433" s="67"/>
      <c r="EH433" s="67"/>
      <c r="EI433" s="67"/>
      <c r="EJ433" s="67"/>
      <c r="EK433" s="67"/>
      <c r="EL433" s="67"/>
      <c r="EM433" s="67"/>
      <c r="EN433" s="67"/>
      <c r="EO433" s="67"/>
    </row>
    <row r="434" spans="125:145" x14ac:dyDescent="0.25">
      <c r="DU434" s="67"/>
      <c r="DV434" s="67"/>
      <c r="DW434" s="67"/>
      <c r="DX434" s="67"/>
      <c r="DY434" s="67"/>
      <c r="DZ434" s="67"/>
      <c r="EA434" s="67"/>
      <c r="EB434" s="67"/>
      <c r="EC434" s="67"/>
      <c r="ED434" s="67"/>
      <c r="EE434" s="67"/>
      <c r="EF434" s="67"/>
      <c r="EG434" s="67"/>
      <c r="EH434" s="67"/>
      <c r="EI434" s="67"/>
      <c r="EJ434" s="67"/>
      <c r="EK434" s="67"/>
      <c r="EL434" s="67"/>
      <c r="EM434" s="67"/>
      <c r="EN434" s="67"/>
      <c r="EO434" s="67"/>
    </row>
    <row r="435" spans="125:145" x14ac:dyDescent="0.25">
      <c r="DU435" s="67"/>
      <c r="DV435" s="67"/>
      <c r="DW435" s="67"/>
      <c r="DX435" s="67"/>
      <c r="DY435" s="67"/>
      <c r="DZ435" s="67"/>
      <c r="EA435" s="67"/>
      <c r="EB435" s="67"/>
      <c r="EC435" s="67"/>
      <c r="ED435" s="67"/>
      <c r="EE435" s="67"/>
      <c r="EF435" s="67"/>
      <c r="EG435" s="67"/>
      <c r="EH435" s="67"/>
      <c r="EI435" s="67"/>
      <c r="EJ435" s="67"/>
      <c r="EK435" s="67"/>
      <c r="EL435" s="67"/>
      <c r="EM435" s="67"/>
      <c r="EN435" s="67"/>
      <c r="EO435" s="67"/>
    </row>
    <row r="436" spans="125:145" x14ac:dyDescent="0.25">
      <c r="DU436" s="67"/>
      <c r="DV436" s="67"/>
      <c r="DW436" s="67"/>
      <c r="DX436" s="67"/>
      <c r="DY436" s="67"/>
      <c r="DZ436" s="67"/>
      <c r="EA436" s="67"/>
      <c r="EB436" s="67"/>
      <c r="EC436" s="67"/>
      <c r="ED436" s="67"/>
      <c r="EE436" s="67"/>
      <c r="EF436" s="67"/>
      <c r="EG436" s="67"/>
      <c r="EH436" s="67"/>
      <c r="EI436" s="67"/>
      <c r="EJ436" s="67"/>
      <c r="EK436" s="67"/>
      <c r="EL436" s="67"/>
      <c r="EM436" s="67"/>
      <c r="EN436" s="67"/>
      <c r="EO436" s="67"/>
    </row>
    <row r="437" spans="125:145" x14ac:dyDescent="0.25">
      <c r="DU437" s="67"/>
      <c r="DV437" s="67"/>
      <c r="DW437" s="67"/>
      <c r="DX437" s="67"/>
      <c r="DY437" s="67"/>
      <c r="DZ437" s="67"/>
      <c r="EA437" s="67"/>
      <c r="EB437" s="67"/>
      <c r="EC437" s="67"/>
      <c r="ED437" s="67"/>
      <c r="EE437" s="67"/>
      <c r="EF437" s="67"/>
      <c r="EG437" s="67"/>
      <c r="EH437" s="67"/>
      <c r="EI437" s="67"/>
      <c r="EJ437" s="67"/>
      <c r="EK437" s="67"/>
      <c r="EL437" s="67"/>
      <c r="EM437" s="67"/>
      <c r="EN437" s="67"/>
      <c r="EO437" s="67"/>
    </row>
    <row r="438" spans="125:145" x14ac:dyDescent="0.25">
      <c r="DU438" s="67"/>
      <c r="DV438" s="67"/>
      <c r="DW438" s="67"/>
      <c r="DX438" s="67"/>
      <c r="DY438" s="67"/>
      <c r="DZ438" s="67"/>
      <c r="EA438" s="67"/>
      <c r="EB438" s="67"/>
      <c r="EC438" s="67"/>
      <c r="ED438" s="67"/>
      <c r="EE438" s="67"/>
      <c r="EF438" s="67"/>
      <c r="EG438" s="67"/>
      <c r="EH438" s="67"/>
      <c r="EI438" s="67"/>
      <c r="EJ438" s="67"/>
      <c r="EK438" s="67"/>
      <c r="EL438" s="67"/>
      <c r="EM438" s="67"/>
      <c r="EN438" s="67"/>
      <c r="EO438" s="67"/>
    </row>
    <row r="439" spans="125:145" x14ac:dyDescent="0.25">
      <c r="DU439" s="67"/>
      <c r="DV439" s="67"/>
      <c r="DW439" s="67"/>
      <c r="DX439" s="67"/>
      <c r="DY439" s="67"/>
      <c r="DZ439" s="67"/>
      <c r="EA439" s="67"/>
      <c r="EB439" s="67"/>
      <c r="EC439" s="67"/>
      <c r="ED439" s="67"/>
      <c r="EE439" s="67"/>
      <c r="EF439" s="67"/>
      <c r="EG439" s="67"/>
      <c r="EH439" s="67"/>
      <c r="EI439" s="67"/>
      <c r="EJ439" s="67"/>
      <c r="EK439" s="67"/>
      <c r="EL439" s="67"/>
      <c r="EM439" s="67"/>
      <c r="EN439" s="67"/>
      <c r="EO439" s="67"/>
    </row>
    <row r="440" spans="125:145" x14ac:dyDescent="0.25">
      <c r="DU440" s="67"/>
      <c r="DV440" s="67"/>
      <c r="DW440" s="67"/>
      <c r="DX440" s="67"/>
      <c r="DY440" s="67"/>
      <c r="DZ440" s="67"/>
      <c r="EA440" s="67"/>
      <c r="EB440" s="67"/>
      <c r="EC440" s="67"/>
      <c r="ED440" s="67"/>
      <c r="EE440" s="67"/>
      <c r="EF440" s="67"/>
      <c r="EG440" s="67"/>
      <c r="EH440" s="67"/>
      <c r="EI440" s="67"/>
      <c r="EJ440" s="67"/>
      <c r="EK440" s="67"/>
      <c r="EL440" s="67"/>
      <c r="EM440" s="67"/>
      <c r="EN440" s="67"/>
      <c r="EO440" s="67"/>
    </row>
    <row r="441" spans="125:145" x14ac:dyDescent="0.25">
      <c r="DU441" s="67"/>
      <c r="DV441" s="67"/>
      <c r="DW441" s="67"/>
      <c r="DX441" s="67"/>
      <c r="DY441" s="67"/>
      <c r="DZ441" s="67"/>
      <c r="EA441" s="67"/>
      <c r="EB441" s="67"/>
      <c r="EC441" s="67"/>
      <c r="ED441" s="67"/>
      <c r="EE441" s="67"/>
      <c r="EF441" s="67"/>
      <c r="EG441" s="67"/>
      <c r="EH441" s="67"/>
      <c r="EI441" s="67"/>
      <c r="EJ441" s="67"/>
      <c r="EK441" s="67"/>
      <c r="EL441" s="67"/>
      <c r="EM441" s="67"/>
      <c r="EN441" s="67"/>
      <c r="EO441" s="67"/>
    </row>
    <row r="442" spans="125:145" x14ac:dyDescent="0.25">
      <c r="DU442" s="67"/>
      <c r="DV442" s="67"/>
      <c r="DW442" s="67"/>
      <c r="DX442" s="67"/>
      <c r="DY442" s="67"/>
      <c r="DZ442" s="67"/>
      <c r="EA442" s="67"/>
      <c r="EB442" s="67"/>
      <c r="EC442" s="67"/>
      <c r="ED442" s="67"/>
      <c r="EE442" s="67"/>
      <c r="EF442" s="67"/>
      <c r="EG442" s="67"/>
      <c r="EH442" s="67"/>
      <c r="EI442" s="67"/>
      <c r="EJ442" s="67"/>
      <c r="EK442" s="67"/>
      <c r="EL442" s="67"/>
      <c r="EM442" s="67"/>
      <c r="EN442" s="67"/>
      <c r="EO442" s="67"/>
    </row>
    <row r="443" spans="125:145" x14ac:dyDescent="0.25">
      <c r="DU443" s="67"/>
      <c r="DV443" s="67"/>
      <c r="DW443" s="67"/>
      <c r="DX443" s="67"/>
      <c r="DY443" s="67"/>
      <c r="DZ443" s="67"/>
      <c r="EA443" s="67"/>
      <c r="EB443" s="67"/>
      <c r="EC443" s="67"/>
      <c r="ED443" s="67"/>
      <c r="EE443" s="67"/>
      <c r="EF443" s="67"/>
      <c r="EG443" s="67"/>
      <c r="EH443" s="67"/>
      <c r="EI443" s="67"/>
      <c r="EJ443" s="67"/>
      <c r="EK443" s="67"/>
      <c r="EL443" s="67"/>
      <c r="EM443" s="67"/>
      <c r="EN443" s="67"/>
      <c r="EO443" s="67"/>
    </row>
    <row r="444" spans="125:145" x14ac:dyDescent="0.25">
      <c r="DU444" s="67"/>
      <c r="DV444" s="67"/>
      <c r="DW444" s="67"/>
      <c r="DX444" s="67"/>
      <c r="DY444" s="67"/>
      <c r="DZ444" s="67"/>
      <c r="EA444" s="67"/>
      <c r="EB444" s="67"/>
      <c r="EC444" s="67"/>
      <c r="ED444" s="67"/>
      <c r="EE444" s="67"/>
      <c r="EF444" s="67"/>
      <c r="EG444" s="67"/>
      <c r="EH444" s="67"/>
      <c r="EI444" s="67"/>
      <c r="EJ444" s="67"/>
      <c r="EK444" s="67"/>
      <c r="EL444" s="67"/>
      <c r="EM444" s="67"/>
      <c r="EN444" s="67"/>
      <c r="EO444" s="67"/>
    </row>
    <row r="445" spans="125:145" x14ac:dyDescent="0.25">
      <c r="DU445" s="67"/>
      <c r="DV445" s="67"/>
      <c r="DW445" s="67"/>
      <c r="DX445" s="67"/>
      <c r="DY445" s="67"/>
      <c r="DZ445" s="67"/>
      <c r="EA445" s="67"/>
      <c r="EB445" s="67"/>
      <c r="EC445" s="67"/>
      <c r="ED445" s="67"/>
      <c r="EE445" s="67"/>
      <c r="EF445" s="67"/>
      <c r="EG445" s="67"/>
      <c r="EH445" s="67"/>
      <c r="EI445" s="67"/>
      <c r="EJ445" s="67"/>
      <c r="EK445" s="67"/>
      <c r="EL445" s="67"/>
      <c r="EM445" s="67"/>
      <c r="EN445" s="67"/>
      <c r="EO445" s="67"/>
    </row>
    <row r="446" spans="125:145" x14ac:dyDescent="0.25">
      <c r="DU446" s="67"/>
      <c r="DV446" s="67"/>
      <c r="DW446" s="67"/>
      <c r="DX446" s="67"/>
      <c r="DY446" s="67"/>
      <c r="DZ446" s="67"/>
      <c r="EA446" s="67"/>
      <c r="EB446" s="67"/>
      <c r="EC446" s="67"/>
      <c r="ED446" s="67"/>
      <c r="EE446" s="67"/>
      <c r="EF446" s="67"/>
      <c r="EG446" s="67"/>
      <c r="EH446" s="67"/>
      <c r="EI446" s="67"/>
      <c r="EJ446" s="67"/>
      <c r="EK446" s="67"/>
      <c r="EL446" s="67"/>
      <c r="EM446" s="67"/>
      <c r="EN446" s="67"/>
      <c r="EO446" s="67"/>
    </row>
    <row r="447" spans="125:145" x14ac:dyDescent="0.25">
      <c r="DU447" s="67"/>
      <c r="DV447" s="67"/>
      <c r="DW447" s="67"/>
      <c r="DX447" s="67"/>
      <c r="DY447" s="67"/>
      <c r="DZ447" s="67"/>
      <c r="EA447" s="67"/>
      <c r="EB447" s="67"/>
      <c r="EC447" s="67"/>
      <c r="ED447" s="67"/>
      <c r="EE447" s="67"/>
      <c r="EF447" s="67"/>
      <c r="EG447" s="67"/>
      <c r="EH447" s="67"/>
      <c r="EI447" s="67"/>
      <c r="EJ447" s="67"/>
      <c r="EK447" s="67"/>
      <c r="EL447" s="67"/>
      <c r="EM447" s="67"/>
      <c r="EN447" s="67"/>
      <c r="EO447" s="67"/>
    </row>
    <row r="448" spans="125:145" x14ac:dyDescent="0.25">
      <c r="DU448" s="67"/>
      <c r="DV448" s="67"/>
      <c r="DW448" s="67"/>
      <c r="DX448" s="67"/>
      <c r="DY448" s="67"/>
      <c r="DZ448" s="67"/>
      <c r="EA448" s="67"/>
      <c r="EB448" s="67"/>
      <c r="EC448" s="67"/>
      <c r="ED448" s="67"/>
      <c r="EE448" s="67"/>
      <c r="EF448" s="67"/>
      <c r="EG448" s="67"/>
      <c r="EH448" s="67"/>
      <c r="EI448" s="67"/>
      <c r="EJ448" s="67"/>
      <c r="EK448" s="67"/>
      <c r="EL448" s="67"/>
      <c r="EM448" s="67"/>
      <c r="EN448" s="67"/>
      <c r="EO448" s="67"/>
    </row>
    <row r="449" spans="125:145" x14ac:dyDescent="0.25">
      <c r="DU449" s="67"/>
      <c r="DV449" s="67"/>
      <c r="DW449" s="67"/>
      <c r="DX449" s="67"/>
      <c r="DY449" s="67"/>
      <c r="DZ449" s="67"/>
      <c r="EA449" s="67"/>
      <c r="EB449" s="67"/>
      <c r="EC449" s="67"/>
      <c r="ED449" s="67"/>
      <c r="EE449" s="67"/>
      <c r="EF449" s="67"/>
      <c r="EG449" s="67"/>
      <c r="EH449" s="67"/>
      <c r="EI449" s="67"/>
      <c r="EJ449" s="67"/>
      <c r="EK449" s="67"/>
      <c r="EL449" s="67"/>
      <c r="EM449" s="67"/>
      <c r="EN449" s="67"/>
      <c r="EO449" s="67"/>
    </row>
    <row r="450" spans="125:145" x14ac:dyDescent="0.25">
      <c r="DU450" s="67"/>
      <c r="DV450" s="67"/>
      <c r="DW450" s="67"/>
      <c r="DX450" s="67"/>
      <c r="DY450" s="67"/>
      <c r="DZ450" s="67"/>
      <c r="EA450" s="67"/>
      <c r="EB450" s="67"/>
      <c r="EC450" s="67"/>
      <c r="ED450" s="67"/>
      <c r="EE450" s="67"/>
      <c r="EF450" s="67"/>
      <c r="EG450" s="67"/>
      <c r="EH450" s="67"/>
      <c r="EI450" s="67"/>
      <c r="EJ450" s="67"/>
      <c r="EK450" s="67"/>
      <c r="EL450" s="67"/>
      <c r="EM450" s="67"/>
      <c r="EN450" s="67"/>
      <c r="EO450" s="67"/>
    </row>
    <row r="451" spans="125:145" x14ac:dyDescent="0.25">
      <c r="DU451" s="67"/>
      <c r="DV451" s="67"/>
      <c r="DW451" s="67"/>
      <c r="DX451" s="67"/>
      <c r="DY451" s="67"/>
      <c r="DZ451" s="67"/>
      <c r="EA451" s="67"/>
      <c r="EB451" s="67"/>
      <c r="EC451" s="67"/>
      <c r="ED451" s="67"/>
      <c r="EE451" s="67"/>
      <c r="EF451" s="67"/>
      <c r="EG451" s="67"/>
      <c r="EH451" s="67"/>
      <c r="EI451" s="67"/>
      <c r="EJ451" s="67"/>
      <c r="EK451" s="67"/>
      <c r="EL451" s="67"/>
      <c r="EM451" s="67"/>
      <c r="EN451" s="67"/>
      <c r="EO451" s="67"/>
    </row>
    <row r="452" spans="125:145" x14ac:dyDescent="0.25">
      <c r="DU452" s="67"/>
      <c r="DV452" s="67"/>
      <c r="DW452" s="67"/>
      <c r="DX452" s="67"/>
      <c r="DY452" s="67"/>
      <c r="DZ452" s="67"/>
      <c r="EA452" s="67"/>
      <c r="EB452" s="67"/>
      <c r="EC452" s="67"/>
      <c r="ED452" s="67"/>
      <c r="EE452" s="67"/>
      <c r="EF452" s="67"/>
      <c r="EG452" s="67"/>
      <c r="EH452" s="67"/>
      <c r="EI452" s="67"/>
      <c r="EJ452" s="67"/>
      <c r="EK452" s="67"/>
      <c r="EL452" s="67"/>
      <c r="EM452" s="67"/>
      <c r="EN452" s="67"/>
      <c r="EO452" s="67"/>
    </row>
    <row r="453" spans="125:145" x14ac:dyDescent="0.25">
      <c r="DU453" s="67"/>
      <c r="DV453" s="67"/>
      <c r="DW453" s="67"/>
      <c r="DX453" s="67"/>
      <c r="DY453" s="67"/>
      <c r="DZ453" s="67"/>
      <c r="EA453" s="67"/>
      <c r="EB453" s="67"/>
      <c r="EC453" s="67"/>
      <c r="ED453" s="67"/>
      <c r="EE453" s="67"/>
      <c r="EF453" s="67"/>
      <c r="EG453" s="67"/>
      <c r="EH453" s="67"/>
      <c r="EI453" s="67"/>
      <c r="EJ453" s="67"/>
      <c r="EK453" s="67"/>
      <c r="EL453" s="67"/>
      <c r="EM453" s="67"/>
      <c r="EN453" s="67"/>
      <c r="EO453" s="67"/>
    </row>
    <row r="454" spans="125:145" x14ac:dyDescent="0.25">
      <c r="DU454" s="67"/>
      <c r="DV454" s="67"/>
      <c r="DW454" s="67"/>
      <c r="DX454" s="67"/>
      <c r="DY454" s="67"/>
      <c r="DZ454" s="67"/>
      <c r="EA454" s="67"/>
      <c r="EB454" s="67"/>
      <c r="EC454" s="67"/>
      <c r="ED454" s="67"/>
      <c r="EE454" s="67"/>
      <c r="EF454" s="67"/>
      <c r="EG454" s="67"/>
      <c r="EH454" s="67"/>
      <c r="EI454" s="67"/>
      <c r="EJ454" s="67"/>
      <c r="EK454" s="67"/>
      <c r="EL454" s="67"/>
      <c r="EM454" s="67"/>
      <c r="EN454" s="67"/>
      <c r="EO454" s="67"/>
    </row>
    <row r="455" spans="125:145" x14ac:dyDescent="0.25">
      <c r="DU455" s="67"/>
      <c r="DV455" s="67"/>
      <c r="DW455" s="67"/>
      <c r="DX455" s="67"/>
      <c r="DY455" s="67"/>
      <c r="DZ455" s="67"/>
      <c r="EA455" s="67"/>
      <c r="EB455" s="67"/>
      <c r="EC455" s="67"/>
      <c r="ED455" s="67"/>
      <c r="EE455" s="67"/>
      <c r="EF455" s="67"/>
      <c r="EG455" s="67"/>
      <c r="EH455" s="67"/>
      <c r="EI455" s="67"/>
      <c r="EJ455" s="67"/>
      <c r="EK455" s="67"/>
      <c r="EL455" s="67"/>
      <c r="EM455" s="67"/>
      <c r="EN455" s="67"/>
      <c r="EO455" s="67"/>
    </row>
    <row r="456" spans="125:145" x14ac:dyDescent="0.25">
      <c r="DU456" s="67"/>
      <c r="DV456" s="67"/>
      <c r="DW456" s="67"/>
      <c r="DX456" s="67"/>
      <c r="DY456" s="67"/>
      <c r="DZ456" s="67"/>
      <c r="EA456" s="67"/>
      <c r="EB456" s="67"/>
      <c r="EC456" s="67"/>
      <c r="ED456" s="67"/>
      <c r="EE456" s="67"/>
      <c r="EF456" s="67"/>
      <c r="EG456" s="67"/>
      <c r="EH456" s="67"/>
      <c r="EI456" s="67"/>
      <c r="EJ456" s="67"/>
      <c r="EK456" s="67"/>
      <c r="EL456" s="67"/>
      <c r="EM456" s="67"/>
      <c r="EN456" s="67"/>
      <c r="EO456" s="67"/>
    </row>
    <row r="457" spans="125:145" x14ac:dyDescent="0.25">
      <c r="DU457" s="67"/>
      <c r="DV457" s="67"/>
      <c r="DW457" s="67"/>
      <c r="DX457" s="67"/>
      <c r="DY457" s="67"/>
      <c r="DZ457" s="67"/>
      <c r="EA457" s="67"/>
      <c r="EB457" s="67"/>
      <c r="EC457" s="67"/>
      <c r="ED457" s="67"/>
      <c r="EE457" s="67"/>
      <c r="EF457" s="67"/>
      <c r="EG457" s="67"/>
      <c r="EH457" s="67"/>
      <c r="EI457" s="67"/>
      <c r="EJ457" s="67"/>
      <c r="EK457" s="67"/>
      <c r="EL457" s="67"/>
      <c r="EM457" s="67"/>
      <c r="EN457" s="67"/>
      <c r="EO457" s="67"/>
    </row>
    <row r="458" spans="125:145" x14ac:dyDescent="0.25">
      <c r="DU458" s="67"/>
      <c r="DV458" s="67"/>
      <c r="DW458" s="67"/>
      <c r="DX458" s="67"/>
      <c r="DY458" s="67"/>
      <c r="DZ458" s="67"/>
      <c r="EA458" s="67"/>
      <c r="EB458" s="67"/>
      <c r="EC458" s="67"/>
      <c r="ED458" s="67"/>
      <c r="EE458" s="67"/>
      <c r="EF458" s="67"/>
      <c r="EG458" s="67"/>
      <c r="EH458" s="67"/>
      <c r="EI458" s="67"/>
      <c r="EJ458" s="67"/>
      <c r="EK458" s="67"/>
      <c r="EL458" s="67"/>
      <c r="EM458" s="67"/>
      <c r="EN458" s="67"/>
      <c r="EO458" s="67"/>
    </row>
    <row r="459" spans="125:145" x14ac:dyDescent="0.25">
      <c r="DU459" s="67"/>
      <c r="DV459" s="67"/>
      <c r="DW459" s="67"/>
      <c r="DX459" s="67"/>
      <c r="DY459" s="67"/>
      <c r="DZ459" s="67"/>
      <c r="EA459" s="67"/>
      <c r="EB459" s="67"/>
      <c r="EC459" s="67"/>
      <c r="ED459" s="67"/>
      <c r="EE459" s="67"/>
      <c r="EF459" s="67"/>
      <c r="EG459" s="67"/>
      <c r="EH459" s="67"/>
      <c r="EI459" s="67"/>
      <c r="EJ459" s="67"/>
      <c r="EK459" s="67"/>
      <c r="EL459" s="67"/>
      <c r="EM459" s="67"/>
      <c r="EN459" s="67"/>
      <c r="EO459" s="67"/>
    </row>
    <row r="460" spans="125:145" x14ac:dyDescent="0.25">
      <c r="DU460" s="67"/>
      <c r="DV460" s="67"/>
      <c r="DW460" s="67"/>
      <c r="DX460" s="67"/>
      <c r="DY460" s="67"/>
      <c r="DZ460" s="67"/>
      <c r="EA460" s="67"/>
      <c r="EB460" s="67"/>
      <c r="EC460" s="67"/>
      <c r="ED460" s="67"/>
      <c r="EE460" s="67"/>
      <c r="EF460" s="67"/>
      <c r="EG460" s="67"/>
      <c r="EH460" s="67"/>
      <c r="EI460" s="67"/>
      <c r="EJ460" s="67"/>
      <c r="EK460" s="67"/>
      <c r="EL460" s="67"/>
      <c r="EM460" s="67"/>
      <c r="EN460" s="67"/>
      <c r="EO460" s="67"/>
    </row>
    <row r="461" spans="125:145" x14ac:dyDescent="0.25">
      <c r="DU461" s="67"/>
      <c r="DV461" s="67"/>
      <c r="DW461" s="67"/>
      <c r="DX461" s="67"/>
      <c r="DY461" s="67"/>
      <c r="DZ461" s="67"/>
      <c r="EA461" s="67"/>
      <c r="EB461" s="67"/>
      <c r="EC461" s="67"/>
      <c r="ED461" s="67"/>
      <c r="EE461" s="67"/>
      <c r="EF461" s="67"/>
      <c r="EG461" s="67"/>
      <c r="EH461" s="67"/>
      <c r="EI461" s="67"/>
      <c r="EJ461" s="67"/>
      <c r="EK461" s="67"/>
      <c r="EL461" s="67"/>
      <c r="EM461" s="67"/>
      <c r="EN461" s="67"/>
      <c r="EO461" s="67"/>
    </row>
    <row r="462" spans="125:145" x14ac:dyDescent="0.25">
      <c r="DU462" s="67"/>
      <c r="DV462" s="67"/>
      <c r="DW462" s="67"/>
      <c r="DX462" s="67"/>
      <c r="DY462" s="67"/>
      <c r="DZ462" s="67"/>
      <c r="EA462" s="67"/>
      <c r="EB462" s="67"/>
      <c r="EC462" s="67"/>
      <c r="ED462" s="67"/>
      <c r="EE462" s="67"/>
      <c r="EF462" s="67"/>
      <c r="EG462" s="67"/>
      <c r="EH462" s="67"/>
      <c r="EI462" s="67"/>
      <c r="EJ462" s="67"/>
      <c r="EK462" s="67"/>
      <c r="EL462" s="67"/>
      <c r="EM462" s="67"/>
      <c r="EN462" s="67"/>
      <c r="EO462" s="67"/>
    </row>
    <row r="463" spans="125:145" x14ac:dyDescent="0.25">
      <c r="DU463" s="67"/>
      <c r="DV463" s="67"/>
      <c r="DW463" s="67"/>
      <c r="DX463" s="67"/>
      <c r="DY463" s="67"/>
      <c r="DZ463" s="67"/>
      <c r="EA463" s="67"/>
      <c r="EB463" s="67"/>
      <c r="EC463" s="67"/>
      <c r="ED463" s="67"/>
      <c r="EE463" s="67"/>
      <c r="EF463" s="67"/>
      <c r="EG463" s="67"/>
      <c r="EH463" s="67"/>
      <c r="EI463" s="67"/>
      <c r="EJ463" s="67"/>
      <c r="EK463" s="67"/>
      <c r="EL463" s="67"/>
      <c r="EM463" s="67"/>
      <c r="EN463" s="67"/>
      <c r="EO463" s="67"/>
    </row>
    <row r="464" spans="125:145" x14ac:dyDescent="0.25">
      <c r="DU464" s="67"/>
      <c r="DV464" s="67"/>
      <c r="DW464" s="67"/>
      <c r="DX464" s="67"/>
      <c r="DY464" s="67"/>
      <c r="DZ464" s="67"/>
      <c r="EA464" s="67"/>
      <c r="EB464" s="67"/>
      <c r="EC464" s="67"/>
      <c r="ED464" s="67"/>
      <c r="EE464" s="67"/>
      <c r="EF464" s="67"/>
      <c r="EG464" s="67"/>
      <c r="EH464" s="67"/>
      <c r="EI464" s="67"/>
      <c r="EJ464" s="67"/>
      <c r="EK464" s="67"/>
      <c r="EL464" s="67"/>
      <c r="EM464" s="67"/>
      <c r="EN464" s="67"/>
      <c r="EO464" s="67"/>
    </row>
    <row r="465" spans="125:145" x14ac:dyDescent="0.25">
      <c r="DU465" s="67"/>
      <c r="DV465" s="67"/>
      <c r="DW465" s="67"/>
      <c r="DX465" s="67"/>
      <c r="DY465" s="67"/>
      <c r="DZ465" s="67"/>
      <c r="EA465" s="67"/>
      <c r="EB465" s="67"/>
      <c r="EC465" s="67"/>
      <c r="ED465" s="67"/>
      <c r="EE465" s="67"/>
      <c r="EF465" s="67"/>
      <c r="EG465" s="67"/>
      <c r="EH465" s="67"/>
      <c r="EI465" s="67"/>
      <c r="EJ465" s="67"/>
      <c r="EK465" s="67"/>
      <c r="EL465" s="67"/>
      <c r="EM465" s="67"/>
      <c r="EN465" s="67"/>
      <c r="EO465" s="67"/>
    </row>
    <row r="466" spans="125:145" x14ac:dyDescent="0.25">
      <c r="DU466" s="67"/>
      <c r="DV466" s="67"/>
      <c r="DW466" s="67"/>
      <c r="DX466" s="67"/>
      <c r="DY466" s="67"/>
      <c r="DZ466" s="67"/>
      <c r="EA466" s="67"/>
      <c r="EB466" s="67"/>
      <c r="EC466" s="67"/>
      <c r="ED466" s="67"/>
      <c r="EE466" s="67"/>
      <c r="EF466" s="67"/>
      <c r="EG466" s="67"/>
      <c r="EH466" s="67"/>
      <c r="EI466" s="67"/>
      <c r="EJ466" s="67"/>
      <c r="EK466" s="67"/>
      <c r="EL466" s="67"/>
      <c r="EM466" s="67"/>
      <c r="EN466" s="67"/>
      <c r="EO466" s="67"/>
    </row>
    <row r="467" spans="125:145" x14ac:dyDescent="0.25">
      <c r="DU467" s="67"/>
      <c r="DV467" s="67"/>
      <c r="DW467" s="67"/>
      <c r="DX467" s="67"/>
      <c r="DY467" s="67"/>
      <c r="DZ467" s="67"/>
      <c r="EA467" s="67"/>
      <c r="EB467" s="67"/>
      <c r="EC467" s="67"/>
      <c r="ED467" s="67"/>
      <c r="EE467" s="67"/>
      <c r="EF467" s="67"/>
      <c r="EG467" s="67"/>
      <c r="EH467" s="67"/>
      <c r="EI467" s="67"/>
      <c r="EJ467" s="67"/>
      <c r="EK467" s="67"/>
      <c r="EL467" s="67"/>
      <c r="EM467" s="67"/>
      <c r="EN467" s="67"/>
      <c r="EO467" s="67"/>
    </row>
    <row r="468" spans="125:145" x14ac:dyDescent="0.25">
      <c r="DU468" s="67"/>
      <c r="DV468" s="67"/>
      <c r="DW468" s="67"/>
      <c r="DX468" s="67"/>
      <c r="DY468" s="67"/>
      <c r="DZ468" s="67"/>
      <c r="EA468" s="67"/>
      <c r="EB468" s="67"/>
      <c r="EC468" s="67"/>
      <c r="ED468" s="67"/>
      <c r="EE468" s="67"/>
      <c r="EF468" s="67"/>
      <c r="EG468" s="67"/>
      <c r="EH468" s="67"/>
      <c r="EI468" s="67"/>
      <c r="EJ468" s="67"/>
      <c r="EK468" s="67"/>
      <c r="EL468" s="67"/>
      <c r="EM468" s="67"/>
      <c r="EN468" s="67"/>
      <c r="EO468" s="67"/>
    </row>
    <row r="469" spans="125:145" x14ac:dyDescent="0.25">
      <c r="DU469" s="67"/>
      <c r="DV469" s="67"/>
      <c r="DW469" s="67"/>
      <c r="DX469" s="67"/>
      <c r="DY469" s="67"/>
      <c r="DZ469" s="67"/>
      <c r="EA469" s="67"/>
      <c r="EB469" s="67"/>
      <c r="EC469" s="67"/>
      <c r="ED469" s="67"/>
      <c r="EE469" s="67"/>
      <c r="EF469" s="67"/>
      <c r="EG469" s="67"/>
      <c r="EH469" s="67"/>
      <c r="EI469" s="67"/>
      <c r="EJ469" s="67"/>
      <c r="EK469" s="67"/>
      <c r="EL469" s="67"/>
      <c r="EM469" s="67"/>
      <c r="EN469" s="67"/>
      <c r="EO469" s="67"/>
    </row>
    <row r="470" spans="125:145" x14ac:dyDescent="0.25">
      <c r="DU470" s="67"/>
      <c r="DV470" s="67"/>
      <c r="DW470" s="67"/>
      <c r="DX470" s="67"/>
      <c r="DY470" s="67"/>
      <c r="DZ470" s="67"/>
      <c r="EA470" s="67"/>
      <c r="EB470" s="67"/>
      <c r="EC470" s="67"/>
      <c r="ED470" s="67"/>
      <c r="EE470" s="67"/>
      <c r="EF470" s="67"/>
      <c r="EG470" s="67"/>
      <c r="EH470" s="67"/>
      <c r="EI470" s="67"/>
      <c r="EJ470" s="67"/>
      <c r="EK470" s="67"/>
      <c r="EL470" s="67"/>
      <c r="EM470" s="67"/>
      <c r="EN470" s="67"/>
      <c r="EO470" s="67"/>
    </row>
    <row r="471" spans="125:145" x14ac:dyDescent="0.25">
      <c r="DU471" s="67"/>
      <c r="DV471" s="67"/>
      <c r="DW471" s="67"/>
      <c r="DX471" s="67"/>
      <c r="DY471" s="67"/>
      <c r="DZ471" s="67"/>
      <c r="EA471" s="67"/>
      <c r="EB471" s="67"/>
      <c r="EC471" s="67"/>
      <c r="ED471" s="67"/>
      <c r="EE471" s="67"/>
      <c r="EF471" s="67"/>
      <c r="EG471" s="67"/>
      <c r="EH471" s="67"/>
      <c r="EI471" s="67"/>
      <c r="EJ471" s="67"/>
      <c r="EK471" s="67"/>
      <c r="EL471" s="67"/>
      <c r="EM471" s="67"/>
      <c r="EN471" s="67"/>
      <c r="EO471" s="67"/>
    </row>
    <row r="472" spans="125:145" x14ac:dyDescent="0.25">
      <c r="DU472" s="67"/>
      <c r="DV472" s="67"/>
      <c r="DW472" s="67"/>
      <c r="DX472" s="67"/>
      <c r="DY472" s="67"/>
      <c r="DZ472" s="67"/>
      <c r="EA472" s="67"/>
      <c r="EB472" s="67"/>
      <c r="EC472" s="67"/>
      <c r="ED472" s="67"/>
      <c r="EE472" s="67"/>
      <c r="EF472" s="67"/>
      <c r="EG472" s="67"/>
      <c r="EH472" s="67"/>
      <c r="EI472" s="67"/>
      <c r="EJ472" s="67"/>
      <c r="EK472" s="67"/>
      <c r="EL472" s="67"/>
      <c r="EM472" s="67"/>
      <c r="EN472" s="67"/>
      <c r="EO472" s="67"/>
    </row>
    <row r="473" spans="125:145" x14ac:dyDescent="0.25">
      <c r="DU473" s="67"/>
      <c r="DV473" s="67"/>
      <c r="DW473" s="67"/>
      <c r="DX473" s="67"/>
      <c r="DY473" s="67"/>
      <c r="DZ473" s="67"/>
      <c r="EA473" s="67"/>
      <c r="EB473" s="67"/>
      <c r="EC473" s="67"/>
      <c r="ED473" s="67"/>
      <c r="EE473" s="67"/>
      <c r="EF473" s="67"/>
      <c r="EG473" s="67"/>
      <c r="EH473" s="67"/>
      <c r="EI473" s="67"/>
      <c r="EJ473" s="67"/>
      <c r="EK473" s="67"/>
      <c r="EL473" s="67"/>
      <c r="EM473" s="67"/>
      <c r="EN473" s="67"/>
      <c r="EO473" s="67"/>
    </row>
    <row r="474" spans="125:145" x14ac:dyDescent="0.25">
      <c r="DU474" s="67"/>
      <c r="DV474" s="67"/>
      <c r="DW474" s="67"/>
      <c r="DX474" s="67"/>
      <c r="DY474" s="67"/>
      <c r="DZ474" s="67"/>
      <c r="EA474" s="67"/>
      <c r="EB474" s="67"/>
      <c r="EC474" s="67"/>
      <c r="ED474" s="67"/>
      <c r="EE474" s="67"/>
      <c r="EF474" s="67"/>
      <c r="EG474" s="67"/>
      <c r="EH474" s="67"/>
      <c r="EI474" s="67"/>
      <c r="EJ474" s="67"/>
      <c r="EK474" s="67"/>
      <c r="EL474" s="67"/>
      <c r="EM474" s="67"/>
      <c r="EN474" s="67"/>
      <c r="EO474" s="67"/>
    </row>
    <row r="475" spans="125:145" x14ac:dyDescent="0.25">
      <c r="DU475" s="67"/>
      <c r="DV475" s="67"/>
      <c r="DW475" s="67"/>
      <c r="DX475" s="67"/>
      <c r="DY475" s="67"/>
      <c r="DZ475" s="67"/>
      <c r="EA475" s="67"/>
      <c r="EB475" s="67"/>
      <c r="EC475" s="67"/>
      <c r="ED475" s="67"/>
      <c r="EE475" s="67"/>
      <c r="EF475" s="67"/>
      <c r="EG475" s="67"/>
      <c r="EH475" s="67"/>
      <c r="EI475" s="67"/>
      <c r="EJ475" s="67"/>
      <c r="EK475" s="67"/>
      <c r="EL475" s="67"/>
      <c r="EM475" s="67"/>
      <c r="EN475" s="67"/>
      <c r="EO475" s="67"/>
    </row>
    <row r="476" spans="125:145" x14ac:dyDescent="0.25">
      <c r="DU476" s="67"/>
      <c r="DV476" s="67"/>
      <c r="DW476" s="67"/>
      <c r="DX476" s="67"/>
      <c r="DY476" s="67"/>
      <c r="DZ476" s="67"/>
      <c r="EA476" s="67"/>
      <c r="EB476" s="67"/>
      <c r="EC476" s="67"/>
      <c r="ED476" s="67"/>
      <c r="EE476" s="67"/>
      <c r="EF476" s="67"/>
      <c r="EG476" s="67"/>
      <c r="EH476" s="67"/>
      <c r="EI476" s="67"/>
      <c r="EJ476" s="67"/>
      <c r="EK476" s="67"/>
      <c r="EL476" s="67"/>
      <c r="EM476" s="67"/>
      <c r="EN476" s="67"/>
      <c r="EO476" s="67"/>
    </row>
    <row r="477" spans="125:145" x14ac:dyDescent="0.25">
      <c r="DU477" s="67"/>
      <c r="DV477" s="67"/>
      <c r="DW477" s="67"/>
      <c r="DX477" s="67"/>
      <c r="DY477" s="67"/>
      <c r="DZ477" s="67"/>
      <c r="EA477" s="67"/>
      <c r="EB477" s="67"/>
      <c r="EC477" s="67"/>
      <c r="ED477" s="67"/>
      <c r="EE477" s="67"/>
      <c r="EF477" s="67"/>
      <c r="EG477" s="67"/>
      <c r="EH477" s="67"/>
      <c r="EI477" s="67"/>
      <c r="EJ477" s="67"/>
      <c r="EK477" s="67"/>
      <c r="EL477" s="67"/>
      <c r="EM477" s="67"/>
      <c r="EN477" s="67"/>
      <c r="EO477" s="67"/>
    </row>
    <row r="478" spans="125:145" x14ac:dyDescent="0.25">
      <c r="DU478" s="67"/>
      <c r="DV478" s="67"/>
      <c r="DW478" s="67"/>
      <c r="DX478" s="67"/>
      <c r="DY478" s="67"/>
      <c r="DZ478" s="67"/>
      <c r="EA478" s="67"/>
      <c r="EB478" s="67"/>
      <c r="EC478" s="67"/>
      <c r="ED478" s="67"/>
      <c r="EE478" s="67"/>
      <c r="EF478" s="67"/>
      <c r="EG478" s="67"/>
      <c r="EH478" s="67"/>
      <c r="EI478" s="67"/>
      <c r="EJ478" s="67"/>
      <c r="EK478" s="67"/>
      <c r="EL478" s="67"/>
      <c r="EM478" s="67"/>
      <c r="EN478" s="67"/>
      <c r="EO478" s="67"/>
    </row>
    <row r="479" spans="125:145" x14ac:dyDescent="0.25">
      <c r="DU479" s="67"/>
      <c r="DV479" s="67"/>
      <c r="DW479" s="67"/>
      <c r="DX479" s="67"/>
      <c r="DY479" s="67"/>
      <c r="DZ479" s="67"/>
      <c r="EA479" s="67"/>
      <c r="EB479" s="67"/>
      <c r="EC479" s="67"/>
      <c r="ED479" s="67"/>
      <c r="EE479" s="67"/>
      <c r="EF479" s="67"/>
      <c r="EG479" s="67"/>
      <c r="EH479" s="67"/>
      <c r="EI479" s="67"/>
      <c r="EJ479" s="67"/>
      <c r="EK479" s="67"/>
      <c r="EL479" s="67"/>
      <c r="EM479" s="67"/>
      <c r="EN479" s="67"/>
      <c r="EO479" s="67"/>
    </row>
    <row r="480" spans="125:145" x14ac:dyDescent="0.25">
      <c r="DU480" s="67"/>
      <c r="DV480" s="67"/>
      <c r="DW480" s="67"/>
      <c r="DX480" s="67"/>
      <c r="DY480" s="67"/>
      <c r="DZ480" s="67"/>
      <c r="EA480" s="67"/>
      <c r="EB480" s="67"/>
      <c r="EC480" s="67"/>
      <c r="ED480" s="67"/>
      <c r="EE480" s="67"/>
      <c r="EF480" s="67"/>
      <c r="EG480" s="67"/>
      <c r="EH480" s="67"/>
      <c r="EI480" s="67"/>
      <c r="EJ480" s="67"/>
      <c r="EK480" s="67"/>
      <c r="EL480" s="67"/>
      <c r="EM480" s="67"/>
      <c r="EN480" s="67"/>
      <c r="EO480" s="67"/>
    </row>
    <row r="481" spans="125:145" x14ac:dyDescent="0.25">
      <c r="DU481" s="67"/>
      <c r="DV481" s="67"/>
      <c r="DW481" s="67"/>
      <c r="DX481" s="67"/>
      <c r="DY481" s="67"/>
      <c r="DZ481" s="67"/>
      <c r="EA481" s="67"/>
      <c r="EB481" s="67"/>
      <c r="EC481" s="67"/>
      <c r="ED481" s="67"/>
      <c r="EE481" s="67"/>
      <c r="EF481" s="67"/>
      <c r="EG481" s="67"/>
      <c r="EH481" s="67"/>
      <c r="EI481" s="67"/>
      <c r="EJ481" s="67"/>
      <c r="EK481" s="67"/>
      <c r="EL481" s="67"/>
      <c r="EM481" s="67"/>
      <c r="EN481" s="67"/>
      <c r="EO481" s="67"/>
    </row>
    <row r="482" spans="125:145" x14ac:dyDescent="0.25">
      <c r="DU482" s="67"/>
      <c r="DV482" s="67"/>
      <c r="DW482" s="67"/>
      <c r="DX482" s="67"/>
      <c r="DY482" s="67"/>
      <c r="DZ482" s="67"/>
      <c r="EA482" s="67"/>
      <c r="EB482" s="67"/>
      <c r="EC482" s="67"/>
      <c r="ED482" s="67"/>
      <c r="EE482" s="67"/>
      <c r="EF482" s="67"/>
      <c r="EG482" s="67"/>
      <c r="EH482" s="67"/>
      <c r="EI482" s="67"/>
      <c r="EJ482" s="67"/>
      <c r="EK482" s="67"/>
      <c r="EL482" s="67"/>
      <c r="EM482" s="67"/>
      <c r="EN482" s="67"/>
      <c r="EO482" s="67"/>
    </row>
    <row r="483" spans="125:145" x14ac:dyDescent="0.25">
      <c r="DU483" s="67"/>
      <c r="DV483" s="67"/>
      <c r="DW483" s="67"/>
      <c r="DX483" s="67"/>
      <c r="DY483" s="67"/>
      <c r="DZ483" s="67"/>
      <c r="EA483" s="67"/>
      <c r="EB483" s="67"/>
      <c r="EC483" s="67"/>
      <c r="ED483" s="67"/>
      <c r="EE483" s="67"/>
      <c r="EF483" s="67"/>
      <c r="EG483" s="67"/>
      <c r="EH483" s="67"/>
      <c r="EI483" s="67"/>
      <c r="EJ483" s="67"/>
      <c r="EK483" s="67"/>
      <c r="EL483" s="67"/>
      <c r="EM483" s="67"/>
      <c r="EN483" s="67"/>
      <c r="EO483" s="67"/>
    </row>
    <row r="484" spans="125:145" x14ac:dyDescent="0.25">
      <c r="DU484" s="67"/>
      <c r="DV484" s="67"/>
      <c r="DW484" s="67"/>
      <c r="DX484" s="67"/>
      <c r="DY484" s="67"/>
      <c r="DZ484" s="67"/>
      <c r="EA484" s="67"/>
      <c r="EB484" s="67"/>
      <c r="EC484" s="67"/>
      <c r="ED484" s="67"/>
      <c r="EE484" s="67"/>
      <c r="EF484" s="67"/>
      <c r="EG484" s="67"/>
      <c r="EH484" s="67"/>
      <c r="EI484" s="67"/>
      <c r="EJ484" s="67"/>
      <c r="EK484" s="67"/>
      <c r="EL484" s="67"/>
      <c r="EM484" s="67"/>
      <c r="EN484" s="67"/>
      <c r="EO484" s="67"/>
    </row>
    <row r="485" spans="125:145" x14ac:dyDescent="0.25">
      <c r="DU485" s="67"/>
      <c r="DV485" s="67"/>
      <c r="DW485" s="67"/>
      <c r="DX485" s="67"/>
      <c r="DY485" s="67"/>
      <c r="DZ485" s="67"/>
      <c r="EA485" s="67"/>
      <c r="EB485" s="67"/>
      <c r="EC485" s="67"/>
      <c r="ED485" s="67"/>
      <c r="EE485" s="67"/>
      <c r="EF485" s="67"/>
      <c r="EG485" s="67"/>
      <c r="EH485" s="67"/>
      <c r="EI485" s="67"/>
      <c r="EJ485" s="67"/>
      <c r="EK485" s="67"/>
      <c r="EL485" s="67"/>
      <c r="EM485" s="67"/>
      <c r="EN485" s="67"/>
      <c r="EO485" s="67"/>
    </row>
    <row r="486" spans="125:145" x14ac:dyDescent="0.25">
      <c r="DU486" s="67"/>
      <c r="DV486" s="67"/>
      <c r="DW486" s="67"/>
      <c r="DX486" s="67"/>
      <c r="DY486" s="67"/>
      <c r="DZ486" s="67"/>
      <c r="EA486" s="67"/>
      <c r="EB486" s="67"/>
      <c r="EC486" s="67"/>
      <c r="ED486" s="67"/>
      <c r="EE486" s="67"/>
      <c r="EF486" s="67"/>
      <c r="EG486" s="67"/>
      <c r="EH486" s="67"/>
      <c r="EI486" s="67"/>
      <c r="EJ486" s="67"/>
      <c r="EK486" s="67"/>
      <c r="EL486" s="67"/>
      <c r="EM486" s="67"/>
      <c r="EN486" s="67"/>
      <c r="EO486" s="67"/>
    </row>
    <row r="487" spans="125:145" x14ac:dyDescent="0.25">
      <c r="DU487" s="67"/>
      <c r="DV487" s="67"/>
      <c r="DW487" s="67"/>
      <c r="DX487" s="67"/>
      <c r="DY487" s="67"/>
      <c r="DZ487" s="67"/>
      <c r="EA487" s="67"/>
      <c r="EB487" s="67"/>
      <c r="EC487" s="67"/>
      <c r="ED487" s="67"/>
      <c r="EE487" s="67"/>
      <c r="EF487" s="67"/>
      <c r="EG487" s="67"/>
      <c r="EH487" s="67"/>
      <c r="EI487" s="67"/>
      <c r="EJ487" s="67"/>
      <c r="EK487" s="67"/>
      <c r="EL487" s="67"/>
      <c r="EM487" s="67"/>
      <c r="EN487" s="67"/>
      <c r="EO487" s="67"/>
    </row>
    <row r="488" spans="125:145" x14ac:dyDescent="0.25">
      <c r="DU488" s="67"/>
      <c r="DV488" s="67"/>
      <c r="DW488" s="67"/>
      <c r="DX488" s="67"/>
      <c r="DY488" s="67"/>
      <c r="DZ488" s="67"/>
      <c r="EA488" s="67"/>
      <c r="EB488" s="67"/>
      <c r="EC488" s="67"/>
      <c r="ED488" s="67"/>
      <c r="EE488" s="67"/>
      <c r="EF488" s="67"/>
      <c r="EG488" s="67"/>
      <c r="EH488" s="67"/>
      <c r="EI488" s="67"/>
      <c r="EJ488" s="67"/>
      <c r="EK488" s="67"/>
      <c r="EL488" s="67"/>
      <c r="EM488" s="67"/>
      <c r="EN488" s="67"/>
      <c r="EO488" s="67"/>
    </row>
    <row r="489" spans="125:145" x14ac:dyDescent="0.25">
      <c r="DU489" s="67"/>
      <c r="DV489" s="67"/>
      <c r="DW489" s="67"/>
      <c r="DX489" s="67"/>
      <c r="DY489" s="67"/>
      <c r="DZ489" s="67"/>
      <c r="EA489" s="67"/>
      <c r="EB489" s="67"/>
      <c r="EC489" s="67"/>
      <c r="ED489" s="67"/>
      <c r="EE489" s="67"/>
      <c r="EF489" s="67"/>
      <c r="EG489" s="67"/>
      <c r="EH489" s="67"/>
      <c r="EI489" s="67"/>
      <c r="EJ489" s="67"/>
      <c r="EK489" s="67"/>
      <c r="EL489" s="67"/>
      <c r="EM489" s="67"/>
      <c r="EN489" s="67"/>
      <c r="EO489" s="67"/>
    </row>
    <row r="490" spans="125:145" x14ac:dyDescent="0.25">
      <c r="DU490" s="67"/>
      <c r="DV490" s="67"/>
      <c r="DW490" s="67"/>
      <c r="DX490" s="67"/>
      <c r="DY490" s="67"/>
      <c r="DZ490" s="67"/>
      <c r="EA490" s="67"/>
      <c r="EB490" s="67"/>
      <c r="EC490" s="67"/>
      <c r="ED490" s="67"/>
      <c r="EE490" s="67"/>
      <c r="EF490" s="67"/>
      <c r="EG490" s="67"/>
      <c r="EH490" s="67"/>
      <c r="EI490" s="67"/>
      <c r="EJ490" s="67"/>
      <c r="EK490" s="67"/>
      <c r="EL490" s="67"/>
      <c r="EM490" s="67"/>
      <c r="EN490" s="67"/>
      <c r="EO490" s="67"/>
    </row>
    <row r="491" spans="125:145" x14ac:dyDescent="0.25">
      <c r="DU491" s="67"/>
      <c r="DV491" s="67"/>
      <c r="DW491" s="67"/>
      <c r="DX491" s="67"/>
      <c r="DY491" s="67"/>
      <c r="DZ491" s="67"/>
      <c r="EA491" s="67"/>
      <c r="EB491" s="67"/>
      <c r="EC491" s="67"/>
      <c r="ED491" s="67"/>
      <c r="EE491" s="67"/>
      <c r="EF491" s="67"/>
      <c r="EG491" s="67"/>
      <c r="EH491" s="67"/>
      <c r="EI491" s="67"/>
      <c r="EJ491" s="67"/>
      <c r="EK491" s="67"/>
      <c r="EL491" s="67"/>
      <c r="EM491" s="67"/>
      <c r="EN491" s="67"/>
      <c r="EO491" s="67"/>
    </row>
    <row r="492" spans="125:145" x14ac:dyDescent="0.25">
      <c r="DU492" s="67"/>
      <c r="DV492" s="67"/>
      <c r="DW492" s="67"/>
      <c r="DX492" s="67"/>
      <c r="DY492" s="67"/>
      <c r="DZ492" s="67"/>
      <c r="EA492" s="67"/>
      <c r="EB492" s="67"/>
      <c r="EC492" s="67"/>
      <c r="ED492" s="67"/>
      <c r="EE492" s="67"/>
      <c r="EF492" s="67"/>
      <c r="EG492" s="67"/>
      <c r="EH492" s="67"/>
      <c r="EI492" s="67"/>
      <c r="EJ492" s="67"/>
      <c r="EK492" s="67"/>
      <c r="EL492" s="67"/>
      <c r="EM492" s="67"/>
      <c r="EN492" s="67"/>
      <c r="EO492" s="67"/>
    </row>
    <row r="493" spans="125:145" x14ac:dyDescent="0.25">
      <c r="DU493" s="67"/>
      <c r="DV493" s="67"/>
      <c r="DW493" s="67"/>
      <c r="DX493" s="67"/>
      <c r="DY493" s="67"/>
      <c r="DZ493" s="67"/>
      <c r="EA493" s="67"/>
      <c r="EB493" s="67"/>
      <c r="EC493" s="67"/>
      <c r="ED493" s="67"/>
      <c r="EE493" s="67"/>
      <c r="EF493" s="67"/>
      <c r="EG493" s="67"/>
      <c r="EH493" s="67"/>
      <c r="EI493" s="67"/>
      <c r="EJ493" s="67"/>
      <c r="EK493" s="67"/>
      <c r="EL493" s="67"/>
      <c r="EM493" s="67"/>
      <c r="EN493" s="67"/>
      <c r="EO493" s="67"/>
    </row>
    <row r="494" spans="125:145" x14ac:dyDescent="0.25">
      <c r="DU494" s="67"/>
      <c r="DV494" s="67"/>
      <c r="DW494" s="67"/>
      <c r="DX494" s="67"/>
      <c r="DY494" s="67"/>
      <c r="DZ494" s="67"/>
      <c r="EA494" s="67"/>
      <c r="EB494" s="67"/>
      <c r="EC494" s="67"/>
      <c r="ED494" s="67"/>
      <c r="EE494" s="67"/>
      <c r="EF494" s="67"/>
      <c r="EG494" s="67"/>
      <c r="EH494" s="67"/>
      <c r="EI494" s="67"/>
      <c r="EJ494" s="67"/>
      <c r="EK494" s="67"/>
      <c r="EL494" s="67"/>
      <c r="EM494" s="67"/>
      <c r="EN494" s="67"/>
      <c r="EO494" s="67"/>
    </row>
    <row r="495" spans="125:145" x14ac:dyDescent="0.25">
      <c r="DU495" s="67"/>
      <c r="DV495" s="67"/>
      <c r="DW495" s="67"/>
      <c r="DX495" s="67"/>
      <c r="DY495" s="67"/>
      <c r="DZ495" s="67"/>
      <c r="EA495" s="67"/>
      <c r="EB495" s="67"/>
      <c r="EC495" s="67"/>
      <c r="ED495" s="67"/>
      <c r="EE495" s="67"/>
      <c r="EF495" s="67"/>
      <c r="EG495" s="67"/>
      <c r="EH495" s="67"/>
      <c r="EI495" s="67"/>
      <c r="EJ495" s="67"/>
      <c r="EK495" s="67"/>
      <c r="EL495" s="67"/>
      <c r="EM495" s="67"/>
      <c r="EN495" s="67"/>
      <c r="EO495" s="67"/>
    </row>
    <row r="496" spans="125:145" x14ac:dyDescent="0.25">
      <c r="DU496" s="67"/>
      <c r="DV496" s="67"/>
      <c r="DW496" s="67"/>
      <c r="DX496" s="67"/>
      <c r="DY496" s="67"/>
      <c r="DZ496" s="67"/>
      <c r="EA496" s="67"/>
      <c r="EB496" s="67"/>
      <c r="EC496" s="67"/>
      <c r="ED496" s="67"/>
      <c r="EE496" s="67"/>
      <c r="EF496" s="67"/>
      <c r="EG496" s="67"/>
      <c r="EH496" s="67"/>
      <c r="EI496" s="67"/>
      <c r="EJ496" s="67"/>
      <c r="EK496" s="67"/>
      <c r="EL496" s="67"/>
      <c r="EM496" s="67"/>
      <c r="EN496" s="67"/>
      <c r="EO496" s="67"/>
    </row>
    <row r="497" spans="125:145" x14ac:dyDescent="0.25">
      <c r="DU497" s="67"/>
      <c r="DV497" s="67"/>
      <c r="DW497" s="67"/>
      <c r="DX497" s="67"/>
      <c r="DY497" s="67"/>
      <c r="DZ497" s="67"/>
      <c r="EA497" s="67"/>
      <c r="EB497" s="67"/>
      <c r="EC497" s="67"/>
      <c r="ED497" s="67"/>
      <c r="EE497" s="67"/>
      <c r="EF497" s="67"/>
      <c r="EG497" s="67"/>
      <c r="EH497" s="67"/>
      <c r="EI497" s="67"/>
      <c r="EJ497" s="67"/>
      <c r="EK497" s="67"/>
      <c r="EL497" s="67"/>
      <c r="EM497" s="67"/>
      <c r="EN497" s="67"/>
      <c r="EO497" s="67"/>
    </row>
    <row r="498" spans="125:145" x14ac:dyDescent="0.25">
      <c r="DU498" s="67"/>
      <c r="DV498" s="67"/>
      <c r="DW498" s="67"/>
      <c r="DX498" s="67"/>
      <c r="DY498" s="67"/>
      <c r="DZ498" s="67"/>
      <c r="EA498" s="67"/>
      <c r="EB498" s="67"/>
      <c r="EC498" s="67"/>
      <c r="ED498" s="67"/>
      <c r="EE498" s="67"/>
      <c r="EF498" s="67"/>
      <c r="EG498" s="67"/>
      <c r="EH498" s="67"/>
      <c r="EI498" s="67"/>
      <c r="EJ498" s="67"/>
      <c r="EK498" s="67"/>
      <c r="EL498" s="67"/>
      <c r="EM498" s="67"/>
      <c r="EN498" s="67"/>
      <c r="EO498" s="67"/>
    </row>
    <row r="499" spans="125:145" x14ac:dyDescent="0.25">
      <c r="DU499" s="67"/>
      <c r="DV499" s="67"/>
      <c r="DW499" s="67"/>
      <c r="DX499" s="67"/>
      <c r="DY499" s="67"/>
      <c r="DZ499" s="67"/>
      <c r="EA499" s="67"/>
      <c r="EB499" s="67"/>
      <c r="EC499" s="67"/>
      <c r="ED499" s="67"/>
      <c r="EE499" s="67"/>
      <c r="EF499" s="67"/>
      <c r="EG499" s="67"/>
      <c r="EH499" s="67"/>
      <c r="EI499" s="67"/>
      <c r="EJ499" s="67"/>
      <c r="EK499" s="67"/>
      <c r="EL499" s="67"/>
      <c r="EM499" s="67"/>
      <c r="EN499" s="67"/>
      <c r="EO499" s="67"/>
    </row>
    <row r="500" spans="125:145" x14ac:dyDescent="0.25">
      <c r="DU500" s="67"/>
      <c r="DV500" s="67"/>
      <c r="DW500" s="67"/>
      <c r="DX500" s="67"/>
      <c r="DY500" s="67"/>
      <c r="DZ500" s="67"/>
      <c r="EA500" s="67"/>
      <c r="EB500" s="67"/>
      <c r="EC500" s="67"/>
      <c r="ED500" s="67"/>
      <c r="EE500" s="67"/>
      <c r="EF500" s="67"/>
      <c r="EG500" s="67"/>
      <c r="EH500" s="67"/>
      <c r="EI500" s="67"/>
      <c r="EJ500" s="67"/>
      <c r="EK500" s="67"/>
      <c r="EL500" s="67"/>
      <c r="EM500" s="67"/>
      <c r="EN500" s="67"/>
      <c r="EO500" s="67"/>
    </row>
    <row r="501" spans="125:145" x14ac:dyDescent="0.25">
      <c r="DU501" s="67"/>
      <c r="DV501" s="67"/>
      <c r="DW501" s="67"/>
      <c r="DX501" s="67"/>
      <c r="DY501" s="67"/>
      <c r="DZ501" s="67"/>
      <c r="EA501" s="67"/>
      <c r="EB501" s="67"/>
      <c r="EC501" s="67"/>
      <c r="ED501" s="67"/>
      <c r="EE501" s="67"/>
      <c r="EF501" s="67"/>
      <c r="EG501" s="67"/>
      <c r="EH501" s="67"/>
      <c r="EI501" s="67"/>
      <c r="EJ501" s="67"/>
      <c r="EK501" s="67"/>
      <c r="EL501" s="67"/>
      <c r="EM501" s="67"/>
      <c r="EN501" s="67"/>
      <c r="EO501" s="67"/>
    </row>
    <row r="502" spans="125:145" x14ac:dyDescent="0.25">
      <c r="DU502" s="67"/>
      <c r="DV502" s="67"/>
      <c r="DW502" s="67"/>
      <c r="DX502" s="67"/>
      <c r="DY502" s="67"/>
      <c r="DZ502" s="67"/>
      <c r="EA502" s="67"/>
      <c r="EB502" s="67"/>
      <c r="EC502" s="67"/>
      <c r="ED502" s="67"/>
      <c r="EE502" s="67"/>
      <c r="EF502" s="67"/>
      <c r="EG502" s="67"/>
      <c r="EH502" s="67"/>
      <c r="EI502" s="67"/>
      <c r="EJ502" s="67"/>
      <c r="EK502" s="67"/>
      <c r="EL502" s="67"/>
      <c r="EM502" s="67"/>
      <c r="EN502" s="67"/>
      <c r="EO502" s="67"/>
    </row>
    <row r="503" spans="125:145" x14ac:dyDescent="0.25">
      <c r="DU503" s="67"/>
      <c r="DV503" s="67"/>
      <c r="DW503" s="67"/>
      <c r="DX503" s="67"/>
      <c r="DY503" s="67"/>
      <c r="DZ503" s="67"/>
      <c r="EA503" s="67"/>
      <c r="EB503" s="67"/>
      <c r="EC503" s="67"/>
      <c r="ED503" s="67"/>
      <c r="EE503" s="67"/>
      <c r="EF503" s="67"/>
      <c r="EG503" s="67"/>
      <c r="EH503" s="67"/>
      <c r="EI503" s="67"/>
      <c r="EJ503" s="67"/>
      <c r="EK503" s="67"/>
      <c r="EL503" s="67"/>
      <c r="EM503" s="67"/>
      <c r="EN503" s="67"/>
      <c r="EO503" s="67"/>
    </row>
    <row r="504" spans="125:145" x14ac:dyDescent="0.25">
      <c r="DU504" s="67"/>
      <c r="DV504" s="67"/>
      <c r="DW504" s="67"/>
      <c r="DX504" s="67"/>
      <c r="DY504" s="67"/>
      <c r="DZ504" s="67"/>
      <c r="EA504" s="67"/>
      <c r="EB504" s="67"/>
      <c r="EC504" s="67"/>
      <c r="ED504" s="67"/>
      <c r="EE504" s="67"/>
      <c r="EF504" s="67"/>
      <c r="EG504" s="67"/>
      <c r="EH504" s="67"/>
      <c r="EI504" s="67"/>
      <c r="EJ504" s="67"/>
      <c r="EK504" s="67"/>
      <c r="EL504" s="67"/>
      <c r="EM504" s="67"/>
      <c r="EN504" s="67"/>
      <c r="EO504" s="67"/>
    </row>
    <row r="505" spans="125:145" x14ac:dyDescent="0.25">
      <c r="DU505" s="67"/>
      <c r="DV505" s="67"/>
      <c r="DW505" s="67"/>
      <c r="DX505" s="67"/>
      <c r="DY505" s="67"/>
      <c r="DZ505" s="67"/>
      <c r="EA505" s="67"/>
      <c r="EB505" s="67"/>
      <c r="EC505" s="67"/>
      <c r="ED505" s="67"/>
      <c r="EE505" s="67"/>
      <c r="EF505" s="67"/>
      <c r="EG505" s="67"/>
      <c r="EH505" s="67"/>
      <c r="EI505" s="67"/>
      <c r="EJ505" s="67"/>
      <c r="EK505" s="67"/>
      <c r="EL505" s="67"/>
      <c r="EM505" s="67"/>
      <c r="EN505" s="67"/>
      <c r="EO505" s="67"/>
    </row>
    <row r="506" spans="125:145" x14ac:dyDescent="0.25">
      <c r="DU506" s="67"/>
      <c r="DV506" s="67"/>
      <c r="DW506" s="67"/>
      <c r="DX506" s="67"/>
      <c r="DY506" s="67"/>
      <c r="DZ506" s="67"/>
      <c r="EA506" s="67"/>
      <c r="EB506" s="67"/>
      <c r="EC506" s="67"/>
      <c r="ED506" s="67"/>
      <c r="EE506" s="67"/>
      <c r="EF506" s="67"/>
      <c r="EG506" s="67"/>
      <c r="EH506" s="67"/>
      <c r="EI506" s="67"/>
      <c r="EJ506" s="67"/>
      <c r="EK506" s="67"/>
      <c r="EL506" s="67"/>
      <c r="EM506" s="67"/>
      <c r="EN506" s="67"/>
      <c r="EO506" s="67"/>
    </row>
    <row r="507" spans="125:145" x14ac:dyDescent="0.25">
      <c r="DU507" s="67"/>
      <c r="DV507" s="67"/>
      <c r="DW507" s="67"/>
      <c r="DX507" s="67"/>
      <c r="DY507" s="67"/>
      <c r="DZ507" s="67"/>
      <c r="EA507" s="67"/>
      <c r="EB507" s="67"/>
      <c r="EC507" s="67"/>
      <c r="ED507" s="67"/>
      <c r="EE507" s="67"/>
      <c r="EF507" s="67"/>
      <c r="EG507" s="67"/>
      <c r="EH507" s="67"/>
      <c r="EI507" s="67"/>
      <c r="EJ507" s="67"/>
      <c r="EK507" s="67"/>
      <c r="EL507" s="67"/>
      <c r="EM507" s="67"/>
      <c r="EN507" s="67"/>
      <c r="EO507" s="67"/>
    </row>
    <row r="508" spans="125:145" x14ac:dyDescent="0.25">
      <c r="DU508" s="67"/>
      <c r="DV508" s="67"/>
      <c r="DW508" s="67"/>
      <c r="DX508" s="67"/>
      <c r="DY508" s="67"/>
      <c r="DZ508" s="67"/>
      <c r="EA508" s="67"/>
      <c r="EB508" s="67"/>
      <c r="EC508" s="67"/>
      <c r="ED508" s="67"/>
      <c r="EE508" s="67"/>
      <c r="EF508" s="67"/>
      <c r="EG508" s="67"/>
      <c r="EH508" s="67"/>
      <c r="EI508" s="67"/>
      <c r="EJ508" s="67"/>
      <c r="EK508" s="67"/>
      <c r="EL508" s="67"/>
      <c r="EM508" s="67"/>
      <c r="EN508" s="67"/>
      <c r="EO508" s="67"/>
    </row>
    <row r="509" spans="125:145" x14ac:dyDescent="0.25">
      <c r="DU509" s="67"/>
      <c r="DV509" s="67"/>
      <c r="DW509" s="67"/>
      <c r="DX509" s="67"/>
      <c r="DY509" s="67"/>
      <c r="DZ509" s="67"/>
      <c r="EA509" s="67"/>
      <c r="EB509" s="67"/>
      <c r="EC509" s="67"/>
      <c r="ED509" s="67"/>
      <c r="EE509" s="67"/>
      <c r="EF509" s="67"/>
      <c r="EG509" s="67"/>
      <c r="EH509" s="67"/>
      <c r="EI509" s="67"/>
      <c r="EJ509" s="67"/>
      <c r="EK509" s="67"/>
      <c r="EL509" s="67"/>
      <c r="EM509" s="67"/>
      <c r="EN509" s="67"/>
      <c r="EO509" s="67"/>
    </row>
    <row r="510" spans="125:145" x14ac:dyDescent="0.25">
      <c r="DU510" s="67"/>
      <c r="DV510" s="67"/>
      <c r="DW510" s="67"/>
      <c r="DX510" s="67"/>
      <c r="DY510" s="67"/>
      <c r="DZ510" s="67"/>
      <c r="EA510" s="67"/>
      <c r="EB510" s="67"/>
      <c r="EC510" s="67"/>
      <c r="ED510" s="67"/>
      <c r="EE510" s="67"/>
      <c r="EF510" s="67"/>
      <c r="EG510" s="67"/>
      <c r="EH510" s="67"/>
      <c r="EI510" s="67"/>
      <c r="EJ510" s="67"/>
      <c r="EK510" s="67"/>
      <c r="EL510" s="67"/>
      <c r="EM510" s="67"/>
      <c r="EN510" s="67"/>
      <c r="EO510" s="67"/>
    </row>
    <row r="511" spans="125:145" x14ac:dyDescent="0.25">
      <c r="DU511" s="67"/>
      <c r="DV511" s="67"/>
      <c r="DW511" s="67"/>
      <c r="DX511" s="67"/>
      <c r="DY511" s="67"/>
      <c r="DZ511" s="67"/>
      <c r="EA511" s="67"/>
      <c r="EB511" s="67"/>
      <c r="EC511" s="67"/>
      <c r="ED511" s="67"/>
      <c r="EE511" s="67"/>
      <c r="EF511" s="67"/>
      <c r="EG511" s="67"/>
      <c r="EH511" s="67"/>
      <c r="EI511" s="67"/>
      <c r="EJ511" s="67"/>
      <c r="EK511" s="67"/>
      <c r="EL511" s="67"/>
      <c r="EM511" s="67"/>
      <c r="EN511" s="67"/>
      <c r="EO511" s="67"/>
    </row>
    <row r="512" spans="125:145" x14ac:dyDescent="0.25">
      <c r="DU512" s="67"/>
      <c r="DV512" s="67"/>
      <c r="DW512" s="67"/>
      <c r="DX512" s="67"/>
      <c r="DY512" s="67"/>
      <c r="DZ512" s="67"/>
      <c r="EA512" s="67"/>
      <c r="EB512" s="67"/>
      <c r="EC512" s="67"/>
      <c r="ED512" s="67"/>
      <c r="EE512" s="67"/>
      <c r="EF512" s="67"/>
      <c r="EG512" s="67"/>
      <c r="EH512" s="67"/>
      <c r="EI512" s="67"/>
      <c r="EJ512" s="67"/>
      <c r="EK512" s="67"/>
      <c r="EL512" s="67"/>
      <c r="EM512" s="67"/>
      <c r="EN512" s="67"/>
      <c r="EO512" s="67"/>
    </row>
    <row r="513" spans="125:145" x14ac:dyDescent="0.25">
      <c r="DU513" s="67"/>
      <c r="DV513" s="67"/>
      <c r="DW513" s="67"/>
      <c r="DX513" s="67"/>
      <c r="DY513" s="67"/>
      <c r="DZ513" s="67"/>
      <c r="EA513" s="67"/>
      <c r="EB513" s="67"/>
      <c r="EC513" s="67"/>
      <c r="ED513" s="67"/>
      <c r="EE513" s="67"/>
      <c r="EF513" s="67"/>
      <c r="EG513" s="67"/>
      <c r="EH513" s="67"/>
      <c r="EI513" s="67"/>
      <c r="EJ513" s="67"/>
      <c r="EK513" s="67"/>
      <c r="EL513" s="67"/>
      <c r="EM513" s="67"/>
      <c r="EN513" s="67"/>
      <c r="EO513" s="67"/>
    </row>
    <row r="514" spans="125:145" x14ac:dyDescent="0.25">
      <c r="DU514" s="67"/>
      <c r="DV514" s="67"/>
      <c r="DW514" s="67"/>
      <c r="DX514" s="67"/>
      <c r="DY514" s="67"/>
      <c r="DZ514" s="67"/>
      <c r="EA514" s="67"/>
      <c r="EB514" s="67"/>
      <c r="EC514" s="67"/>
      <c r="ED514" s="67"/>
      <c r="EE514" s="67"/>
      <c r="EF514" s="67"/>
      <c r="EG514" s="67"/>
      <c r="EH514" s="67"/>
      <c r="EI514" s="67"/>
      <c r="EJ514" s="67"/>
      <c r="EK514" s="67"/>
      <c r="EL514" s="67"/>
      <c r="EM514" s="67"/>
      <c r="EN514" s="67"/>
      <c r="EO514" s="67"/>
    </row>
    <row r="515" spans="125:145" x14ac:dyDescent="0.25">
      <c r="DU515" s="67"/>
      <c r="DV515" s="67"/>
      <c r="DW515" s="67"/>
      <c r="DX515" s="67"/>
      <c r="DY515" s="67"/>
      <c r="DZ515" s="67"/>
      <c r="EA515" s="67"/>
      <c r="EB515" s="67"/>
      <c r="EC515" s="67"/>
      <c r="ED515" s="67"/>
      <c r="EE515" s="67"/>
      <c r="EF515" s="67"/>
      <c r="EG515" s="67"/>
      <c r="EH515" s="67"/>
      <c r="EI515" s="67"/>
      <c r="EJ515" s="67"/>
      <c r="EK515" s="67"/>
      <c r="EL515" s="67"/>
      <c r="EM515" s="67"/>
      <c r="EN515" s="67"/>
      <c r="EO515" s="67"/>
    </row>
    <row r="516" spans="125:145" x14ac:dyDescent="0.25">
      <c r="DU516" s="67"/>
      <c r="DV516" s="67"/>
      <c r="DW516" s="67"/>
      <c r="DX516" s="67"/>
      <c r="DY516" s="67"/>
      <c r="DZ516" s="67"/>
      <c r="EA516" s="67"/>
      <c r="EB516" s="67"/>
      <c r="EC516" s="67"/>
      <c r="ED516" s="67"/>
      <c r="EE516" s="67"/>
      <c r="EF516" s="67"/>
      <c r="EG516" s="67"/>
      <c r="EH516" s="67"/>
      <c r="EI516" s="67"/>
      <c r="EJ516" s="67"/>
      <c r="EK516" s="67"/>
      <c r="EL516" s="67"/>
      <c r="EM516" s="67"/>
      <c r="EN516" s="67"/>
      <c r="EO516" s="67"/>
    </row>
    <row r="517" spans="125:145" x14ac:dyDescent="0.25">
      <c r="DU517" s="67"/>
      <c r="DV517" s="67"/>
      <c r="DW517" s="67"/>
      <c r="DX517" s="67"/>
      <c r="DY517" s="67"/>
      <c r="DZ517" s="67"/>
      <c r="EA517" s="67"/>
      <c r="EB517" s="67"/>
      <c r="EC517" s="67"/>
      <c r="ED517" s="67"/>
      <c r="EE517" s="67"/>
      <c r="EF517" s="67"/>
      <c r="EG517" s="67"/>
      <c r="EH517" s="67"/>
      <c r="EI517" s="67"/>
      <c r="EJ517" s="67"/>
      <c r="EK517" s="67"/>
      <c r="EL517" s="67"/>
      <c r="EM517" s="67"/>
      <c r="EN517" s="67"/>
      <c r="EO517" s="67"/>
    </row>
    <row r="518" spans="125:145" x14ac:dyDescent="0.25">
      <c r="DU518" s="67"/>
      <c r="DV518" s="67"/>
      <c r="DW518" s="67"/>
      <c r="DX518" s="67"/>
      <c r="DY518" s="67"/>
      <c r="DZ518" s="67"/>
      <c r="EA518" s="67"/>
      <c r="EB518" s="67"/>
      <c r="EC518" s="67"/>
      <c r="ED518" s="67"/>
      <c r="EE518" s="67"/>
      <c r="EF518" s="67"/>
      <c r="EG518" s="67"/>
      <c r="EH518" s="67"/>
      <c r="EI518" s="67"/>
      <c r="EJ518" s="67"/>
      <c r="EK518" s="67"/>
      <c r="EL518" s="67"/>
      <c r="EM518" s="67"/>
      <c r="EN518" s="67"/>
      <c r="EO518" s="67"/>
    </row>
    <row r="519" spans="125:145" x14ac:dyDescent="0.25">
      <c r="DU519" s="67"/>
      <c r="DV519" s="67"/>
      <c r="DW519" s="67"/>
      <c r="DX519" s="67"/>
      <c r="DY519" s="67"/>
      <c r="DZ519" s="67"/>
      <c r="EA519" s="67"/>
      <c r="EB519" s="67"/>
      <c r="EC519" s="67"/>
      <c r="ED519" s="67"/>
      <c r="EE519" s="67"/>
      <c r="EF519" s="67"/>
      <c r="EG519" s="67"/>
      <c r="EH519" s="67"/>
      <c r="EI519" s="67"/>
      <c r="EJ519" s="67"/>
      <c r="EK519" s="67"/>
      <c r="EL519" s="67"/>
      <c r="EM519" s="67"/>
      <c r="EN519" s="67"/>
      <c r="EO519" s="67"/>
    </row>
    <row r="520" spans="125:145" x14ac:dyDescent="0.25">
      <c r="DU520" s="67"/>
      <c r="DV520" s="67"/>
      <c r="DW520" s="67"/>
      <c r="DX520" s="67"/>
      <c r="DY520" s="67"/>
      <c r="DZ520" s="67"/>
      <c r="EA520" s="67"/>
      <c r="EB520" s="67"/>
      <c r="EC520" s="67"/>
      <c r="ED520" s="67"/>
      <c r="EE520" s="67"/>
      <c r="EF520" s="67"/>
      <c r="EG520" s="67"/>
      <c r="EH520" s="67"/>
      <c r="EI520" s="67"/>
      <c r="EJ520" s="67"/>
      <c r="EK520" s="67"/>
      <c r="EL520" s="67"/>
      <c r="EM520" s="67"/>
      <c r="EN520" s="67"/>
      <c r="EO520" s="67"/>
    </row>
    <row r="521" spans="125:145" x14ac:dyDescent="0.25">
      <c r="DU521" s="67"/>
      <c r="DV521" s="67"/>
      <c r="DW521" s="67"/>
      <c r="DX521" s="67"/>
      <c r="DY521" s="67"/>
      <c r="DZ521" s="67"/>
      <c r="EA521" s="67"/>
      <c r="EB521" s="67"/>
      <c r="EC521" s="67"/>
      <c r="ED521" s="67"/>
      <c r="EE521" s="67"/>
      <c r="EF521" s="67"/>
      <c r="EG521" s="67"/>
      <c r="EH521" s="67"/>
      <c r="EI521" s="67"/>
      <c r="EJ521" s="67"/>
      <c r="EK521" s="67"/>
      <c r="EL521" s="67"/>
      <c r="EM521" s="67"/>
      <c r="EN521" s="67"/>
      <c r="EO521" s="67"/>
    </row>
    <row r="522" spans="125:145" x14ac:dyDescent="0.25">
      <c r="DU522" s="67"/>
      <c r="DV522" s="67"/>
      <c r="DW522" s="67"/>
      <c r="DX522" s="67"/>
      <c r="DY522" s="67"/>
      <c r="DZ522" s="67"/>
      <c r="EA522" s="67"/>
      <c r="EB522" s="67"/>
      <c r="EC522" s="67"/>
      <c r="ED522" s="67"/>
      <c r="EE522" s="67"/>
      <c r="EF522" s="67"/>
      <c r="EG522" s="67"/>
      <c r="EH522" s="67"/>
      <c r="EI522" s="67"/>
      <c r="EJ522" s="67"/>
      <c r="EK522" s="67"/>
      <c r="EL522" s="67"/>
      <c r="EM522" s="67"/>
      <c r="EN522" s="67"/>
      <c r="EO522" s="67"/>
    </row>
    <row r="523" spans="125:145" x14ac:dyDescent="0.25">
      <c r="DU523" s="67"/>
      <c r="DV523" s="67"/>
      <c r="DW523" s="67"/>
      <c r="DX523" s="67"/>
      <c r="DY523" s="67"/>
      <c r="DZ523" s="67"/>
      <c r="EA523" s="67"/>
      <c r="EB523" s="67"/>
      <c r="EC523" s="67"/>
      <c r="ED523" s="67"/>
      <c r="EE523" s="67"/>
      <c r="EF523" s="67"/>
      <c r="EG523" s="67"/>
      <c r="EH523" s="67"/>
      <c r="EI523" s="67"/>
      <c r="EJ523" s="67"/>
      <c r="EK523" s="67"/>
      <c r="EL523" s="67"/>
      <c r="EM523" s="67"/>
      <c r="EN523" s="67"/>
      <c r="EO523" s="67"/>
    </row>
    <row r="524" spans="125:145" x14ac:dyDescent="0.25">
      <c r="DU524" s="67"/>
      <c r="DV524" s="67"/>
      <c r="DW524" s="67"/>
      <c r="DX524" s="67"/>
      <c r="DY524" s="67"/>
      <c r="DZ524" s="67"/>
      <c r="EA524" s="67"/>
      <c r="EB524" s="67"/>
      <c r="EC524" s="67"/>
      <c r="ED524" s="67"/>
      <c r="EE524" s="67"/>
      <c r="EF524" s="67"/>
      <c r="EG524" s="67"/>
      <c r="EH524" s="67"/>
      <c r="EI524" s="67"/>
      <c r="EJ524" s="67"/>
      <c r="EK524" s="67"/>
      <c r="EL524" s="67"/>
      <c r="EM524" s="67"/>
      <c r="EN524" s="67"/>
      <c r="EO524" s="67"/>
    </row>
    <row r="525" spans="125:145" x14ac:dyDescent="0.25">
      <c r="DU525" s="67"/>
      <c r="DV525" s="67"/>
      <c r="DW525" s="67"/>
      <c r="DX525" s="67"/>
      <c r="DY525" s="67"/>
      <c r="DZ525" s="67"/>
      <c r="EA525" s="67"/>
      <c r="EB525" s="67"/>
      <c r="EC525" s="67"/>
      <c r="ED525" s="67"/>
      <c r="EE525" s="67"/>
      <c r="EF525" s="67"/>
      <c r="EG525" s="67"/>
      <c r="EH525" s="67"/>
      <c r="EI525" s="67"/>
      <c r="EJ525" s="67"/>
      <c r="EK525" s="67"/>
      <c r="EL525" s="67"/>
      <c r="EM525" s="67"/>
      <c r="EN525" s="67"/>
      <c r="EO525" s="67"/>
    </row>
    <row r="526" spans="125:145" x14ac:dyDescent="0.25">
      <c r="DU526" s="67"/>
      <c r="DV526" s="67"/>
      <c r="DW526" s="67"/>
      <c r="DX526" s="67"/>
      <c r="DY526" s="67"/>
      <c r="DZ526" s="67"/>
      <c r="EA526" s="67"/>
      <c r="EB526" s="67"/>
      <c r="EC526" s="67"/>
      <c r="ED526" s="67"/>
      <c r="EE526" s="67"/>
      <c r="EF526" s="67"/>
      <c r="EG526" s="67"/>
      <c r="EH526" s="67"/>
      <c r="EI526" s="67"/>
      <c r="EJ526" s="67"/>
      <c r="EK526" s="67"/>
      <c r="EL526" s="67"/>
      <c r="EM526" s="67"/>
      <c r="EN526" s="67"/>
      <c r="EO526" s="67"/>
    </row>
    <row r="527" spans="125:145" x14ac:dyDescent="0.25">
      <c r="DU527" s="67"/>
      <c r="DV527" s="67"/>
      <c r="DW527" s="67"/>
      <c r="DX527" s="67"/>
      <c r="DY527" s="67"/>
      <c r="DZ527" s="67"/>
      <c r="EA527" s="67"/>
      <c r="EB527" s="67"/>
      <c r="EC527" s="67"/>
      <c r="ED527" s="67"/>
      <c r="EE527" s="67"/>
      <c r="EF527" s="67"/>
      <c r="EG527" s="67"/>
      <c r="EH527" s="67"/>
      <c r="EI527" s="67"/>
      <c r="EJ527" s="67"/>
      <c r="EK527" s="67"/>
      <c r="EL527" s="67"/>
      <c r="EM527" s="67"/>
      <c r="EN527" s="67"/>
      <c r="EO527" s="67"/>
    </row>
    <row r="528" spans="125:145" x14ac:dyDescent="0.25">
      <c r="DU528" s="67"/>
      <c r="DV528" s="67"/>
      <c r="DW528" s="67"/>
      <c r="DX528" s="67"/>
      <c r="DY528" s="67"/>
      <c r="DZ528" s="67"/>
      <c r="EA528" s="67"/>
      <c r="EB528" s="67"/>
      <c r="EC528" s="67"/>
      <c r="ED528" s="67"/>
      <c r="EE528" s="67"/>
      <c r="EF528" s="67"/>
      <c r="EG528" s="67"/>
      <c r="EH528" s="67"/>
      <c r="EI528" s="67"/>
      <c r="EJ528" s="67"/>
      <c r="EK528" s="67"/>
      <c r="EL528" s="67"/>
      <c r="EM528" s="67"/>
      <c r="EN528" s="67"/>
      <c r="EO528" s="67"/>
    </row>
    <row r="529" spans="125:145" x14ac:dyDescent="0.25">
      <c r="DU529" s="67"/>
      <c r="DV529" s="67"/>
      <c r="DW529" s="67"/>
      <c r="DX529" s="67"/>
      <c r="DY529" s="67"/>
      <c r="DZ529" s="67"/>
      <c r="EA529" s="67"/>
      <c r="EB529" s="67"/>
      <c r="EC529" s="67"/>
      <c r="ED529" s="67"/>
      <c r="EE529" s="67"/>
      <c r="EF529" s="67"/>
      <c r="EG529" s="67"/>
      <c r="EH529" s="67"/>
      <c r="EI529" s="67"/>
      <c r="EJ529" s="67"/>
      <c r="EK529" s="67"/>
      <c r="EL529" s="67"/>
      <c r="EM529" s="67"/>
      <c r="EN529" s="67"/>
      <c r="EO529" s="67"/>
    </row>
    <row r="530" spans="125:145" x14ac:dyDescent="0.25">
      <c r="DU530" s="67"/>
      <c r="DV530" s="67"/>
      <c r="DW530" s="67"/>
      <c r="DX530" s="67"/>
      <c r="DY530" s="67"/>
      <c r="DZ530" s="67"/>
      <c r="EA530" s="67"/>
      <c r="EB530" s="67"/>
      <c r="EC530" s="67"/>
      <c r="ED530" s="67"/>
      <c r="EE530" s="67"/>
      <c r="EF530" s="67"/>
      <c r="EG530" s="67"/>
      <c r="EH530" s="67"/>
      <c r="EI530" s="67"/>
      <c r="EJ530" s="67"/>
      <c r="EK530" s="67"/>
      <c r="EL530" s="67"/>
      <c r="EM530" s="67"/>
      <c r="EN530" s="67"/>
      <c r="EO530" s="67"/>
    </row>
    <row r="531" spans="125:145" x14ac:dyDescent="0.25">
      <c r="DU531" s="67"/>
      <c r="DV531" s="67"/>
      <c r="DW531" s="67"/>
      <c r="DX531" s="67"/>
      <c r="DY531" s="67"/>
      <c r="DZ531" s="67"/>
      <c r="EA531" s="67"/>
      <c r="EB531" s="67"/>
      <c r="EC531" s="67"/>
      <c r="ED531" s="67"/>
      <c r="EE531" s="67"/>
      <c r="EF531" s="67"/>
      <c r="EG531" s="67"/>
      <c r="EH531" s="67"/>
      <c r="EI531" s="67"/>
      <c r="EJ531" s="67"/>
      <c r="EK531" s="67"/>
      <c r="EL531" s="67"/>
      <c r="EM531" s="67"/>
      <c r="EN531" s="67"/>
      <c r="EO531" s="67"/>
    </row>
    <row r="532" spans="125:145" x14ac:dyDescent="0.25">
      <c r="DU532" s="67"/>
      <c r="DV532" s="67"/>
      <c r="DW532" s="67"/>
      <c r="DX532" s="67"/>
      <c r="DY532" s="67"/>
      <c r="DZ532" s="67"/>
      <c r="EA532" s="67"/>
      <c r="EB532" s="67"/>
      <c r="EC532" s="67"/>
      <c r="ED532" s="67"/>
      <c r="EE532" s="67"/>
      <c r="EF532" s="67"/>
      <c r="EG532" s="67"/>
      <c r="EH532" s="67"/>
      <c r="EI532" s="67"/>
      <c r="EJ532" s="67"/>
      <c r="EK532" s="67"/>
      <c r="EL532" s="67"/>
      <c r="EM532" s="67"/>
      <c r="EN532" s="67"/>
      <c r="EO532" s="67"/>
    </row>
    <row r="533" spans="125:145" x14ac:dyDescent="0.25">
      <c r="DU533" s="67"/>
      <c r="DV533" s="67"/>
      <c r="DW533" s="67"/>
      <c r="DX533" s="67"/>
      <c r="DY533" s="67"/>
      <c r="DZ533" s="67"/>
      <c r="EA533" s="67"/>
      <c r="EB533" s="67"/>
      <c r="EC533" s="67"/>
      <c r="ED533" s="67"/>
      <c r="EE533" s="67"/>
      <c r="EF533" s="67"/>
      <c r="EG533" s="67"/>
      <c r="EH533" s="67"/>
      <c r="EI533" s="67"/>
      <c r="EJ533" s="67"/>
      <c r="EK533" s="67"/>
      <c r="EL533" s="67"/>
      <c r="EM533" s="67"/>
      <c r="EN533" s="67"/>
      <c r="EO533" s="67"/>
    </row>
    <row r="534" spans="125:145" x14ac:dyDescent="0.25">
      <c r="DU534" s="67"/>
      <c r="DV534" s="67"/>
      <c r="DW534" s="67"/>
      <c r="DX534" s="67"/>
      <c r="DY534" s="67"/>
      <c r="DZ534" s="67"/>
      <c r="EA534" s="67"/>
      <c r="EB534" s="67"/>
      <c r="EC534" s="67"/>
      <c r="ED534" s="67"/>
      <c r="EE534" s="67"/>
      <c r="EF534" s="67"/>
      <c r="EG534" s="67"/>
      <c r="EH534" s="67"/>
      <c r="EI534" s="67"/>
      <c r="EJ534" s="67"/>
      <c r="EK534" s="67"/>
      <c r="EL534" s="67"/>
      <c r="EM534" s="67"/>
      <c r="EN534" s="67"/>
      <c r="EO534" s="67"/>
    </row>
    <row r="535" spans="125:145" x14ac:dyDescent="0.25">
      <c r="DU535" s="67"/>
      <c r="DV535" s="67"/>
      <c r="DW535" s="67"/>
      <c r="DX535" s="67"/>
      <c r="DY535" s="67"/>
      <c r="DZ535" s="67"/>
      <c r="EA535" s="67"/>
      <c r="EB535" s="67"/>
      <c r="EC535" s="67"/>
      <c r="ED535" s="67"/>
      <c r="EE535" s="67"/>
      <c r="EF535" s="67"/>
      <c r="EG535" s="67"/>
      <c r="EH535" s="67"/>
      <c r="EI535" s="67"/>
      <c r="EJ535" s="67"/>
      <c r="EK535" s="67"/>
      <c r="EL535" s="67"/>
      <c r="EM535" s="67"/>
      <c r="EN535" s="67"/>
      <c r="EO535" s="67"/>
    </row>
    <row r="536" spans="125:145" x14ac:dyDescent="0.25">
      <c r="DU536" s="67"/>
      <c r="DV536" s="67"/>
      <c r="DW536" s="67"/>
      <c r="DX536" s="67"/>
      <c r="DY536" s="67"/>
      <c r="DZ536" s="67"/>
      <c r="EA536" s="67"/>
      <c r="EB536" s="67"/>
      <c r="EC536" s="67"/>
      <c r="ED536" s="67"/>
      <c r="EE536" s="67"/>
      <c r="EF536" s="67"/>
      <c r="EG536" s="67"/>
      <c r="EH536" s="67"/>
      <c r="EI536" s="67"/>
      <c r="EJ536" s="67"/>
      <c r="EK536" s="67"/>
      <c r="EL536" s="67"/>
      <c r="EM536" s="67"/>
      <c r="EN536" s="67"/>
      <c r="EO536" s="67"/>
    </row>
    <row r="537" spans="125:145" x14ac:dyDescent="0.25">
      <c r="DU537" s="67"/>
      <c r="DV537" s="67"/>
      <c r="DW537" s="67"/>
      <c r="DX537" s="67"/>
      <c r="DY537" s="67"/>
      <c r="DZ537" s="67"/>
      <c r="EA537" s="67"/>
      <c r="EB537" s="67"/>
      <c r="EC537" s="67"/>
      <c r="ED537" s="67"/>
      <c r="EE537" s="67"/>
      <c r="EF537" s="67"/>
      <c r="EG537" s="67"/>
      <c r="EH537" s="67"/>
      <c r="EI537" s="67"/>
      <c r="EJ537" s="67"/>
      <c r="EK537" s="67"/>
      <c r="EL537" s="67"/>
      <c r="EM537" s="67"/>
      <c r="EN537" s="67"/>
      <c r="EO537" s="67"/>
    </row>
    <row r="538" spans="125:145" x14ac:dyDescent="0.25">
      <c r="DU538" s="67"/>
      <c r="DV538" s="67"/>
      <c r="DW538" s="67"/>
      <c r="DX538" s="67"/>
      <c r="DY538" s="67"/>
      <c r="DZ538" s="67"/>
      <c r="EA538" s="67"/>
      <c r="EB538" s="67"/>
      <c r="EC538" s="67"/>
      <c r="ED538" s="67"/>
      <c r="EE538" s="67"/>
      <c r="EF538" s="67"/>
      <c r="EG538" s="67"/>
      <c r="EH538" s="67"/>
      <c r="EI538" s="67"/>
      <c r="EJ538" s="67"/>
      <c r="EK538" s="67"/>
      <c r="EL538" s="67"/>
      <c r="EM538" s="67"/>
      <c r="EN538" s="67"/>
      <c r="EO538" s="67"/>
    </row>
    <row r="539" spans="125:145" x14ac:dyDescent="0.25">
      <c r="DU539" s="67"/>
      <c r="DV539" s="67"/>
      <c r="DW539" s="67"/>
      <c r="DX539" s="67"/>
      <c r="DY539" s="67"/>
      <c r="DZ539" s="67"/>
      <c r="EA539" s="67"/>
      <c r="EB539" s="67"/>
      <c r="EC539" s="67"/>
      <c r="ED539" s="67"/>
      <c r="EE539" s="67"/>
      <c r="EF539" s="67"/>
      <c r="EG539" s="67"/>
      <c r="EH539" s="67"/>
      <c r="EI539" s="67"/>
      <c r="EJ539" s="67"/>
      <c r="EK539" s="67"/>
      <c r="EL539" s="67"/>
      <c r="EM539" s="67"/>
      <c r="EN539" s="67"/>
      <c r="EO539" s="67"/>
    </row>
    <row r="540" spans="125:145" x14ac:dyDescent="0.25">
      <c r="DU540" s="67"/>
      <c r="DV540" s="67"/>
      <c r="DW540" s="67"/>
      <c r="DX540" s="67"/>
      <c r="DY540" s="67"/>
      <c r="DZ540" s="67"/>
      <c r="EA540" s="67"/>
      <c r="EB540" s="67"/>
      <c r="EC540" s="67"/>
      <c r="ED540" s="67"/>
      <c r="EE540" s="67"/>
      <c r="EF540" s="67"/>
      <c r="EG540" s="67"/>
      <c r="EH540" s="67"/>
      <c r="EI540" s="67"/>
      <c r="EJ540" s="67"/>
      <c r="EK540" s="67"/>
      <c r="EL540" s="67"/>
      <c r="EM540" s="67"/>
      <c r="EN540" s="67"/>
      <c r="EO540" s="67"/>
    </row>
    <row r="541" spans="125:145" x14ac:dyDescent="0.25">
      <c r="DU541" s="67"/>
      <c r="DV541" s="67"/>
      <c r="DW541" s="67"/>
      <c r="DX541" s="67"/>
      <c r="DY541" s="67"/>
      <c r="DZ541" s="67"/>
      <c r="EA541" s="67"/>
      <c r="EB541" s="67"/>
      <c r="EC541" s="67"/>
      <c r="ED541" s="67"/>
      <c r="EE541" s="67"/>
      <c r="EF541" s="67"/>
      <c r="EG541" s="67"/>
      <c r="EH541" s="67"/>
      <c r="EI541" s="67"/>
      <c r="EJ541" s="67"/>
      <c r="EK541" s="67"/>
      <c r="EL541" s="67"/>
      <c r="EM541" s="67"/>
      <c r="EN541" s="67"/>
      <c r="EO541" s="67"/>
    </row>
    <row r="542" spans="125:145" x14ac:dyDescent="0.25">
      <c r="DU542" s="67"/>
      <c r="DV542" s="67"/>
      <c r="DW542" s="67"/>
      <c r="DX542" s="67"/>
      <c r="DY542" s="67"/>
      <c r="DZ542" s="67"/>
      <c r="EA542" s="67"/>
      <c r="EB542" s="67"/>
      <c r="EC542" s="67"/>
      <c r="ED542" s="67"/>
      <c r="EE542" s="67"/>
      <c r="EF542" s="67"/>
      <c r="EG542" s="67"/>
      <c r="EH542" s="67"/>
      <c r="EI542" s="67"/>
      <c r="EJ542" s="67"/>
      <c r="EK542" s="67"/>
      <c r="EL542" s="67"/>
      <c r="EM542" s="67"/>
      <c r="EN542" s="67"/>
      <c r="EO542" s="67"/>
    </row>
    <row r="543" spans="125:145" x14ac:dyDescent="0.25">
      <c r="DU543" s="67"/>
      <c r="DV543" s="67"/>
      <c r="DW543" s="67"/>
      <c r="DX543" s="67"/>
      <c r="DY543" s="67"/>
      <c r="DZ543" s="67"/>
      <c r="EA543" s="67"/>
      <c r="EB543" s="67"/>
      <c r="EC543" s="67"/>
      <c r="ED543" s="67"/>
      <c r="EE543" s="67"/>
      <c r="EF543" s="67"/>
      <c r="EG543" s="67"/>
      <c r="EH543" s="67"/>
      <c r="EI543" s="67"/>
      <c r="EJ543" s="67"/>
      <c r="EK543" s="67"/>
      <c r="EL543" s="67"/>
      <c r="EM543" s="67"/>
      <c r="EN543" s="67"/>
      <c r="EO543" s="67"/>
    </row>
    <row r="544" spans="125:145" x14ac:dyDescent="0.25">
      <c r="DU544" s="67"/>
      <c r="DV544" s="67"/>
      <c r="DW544" s="67"/>
      <c r="DX544" s="67"/>
      <c r="DY544" s="67"/>
      <c r="DZ544" s="67"/>
      <c r="EA544" s="67"/>
      <c r="EB544" s="67"/>
      <c r="EC544" s="67"/>
      <c r="ED544" s="67"/>
      <c r="EE544" s="67"/>
      <c r="EF544" s="67"/>
      <c r="EG544" s="67"/>
      <c r="EH544" s="67"/>
      <c r="EI544" s="67"/>
      <c r="EJ544" s="67"/>
      <c r="EK544" s="67"/>
      <c r="EL544" s="67"/>
      <c r="EM544" s="67"/>
      <c r="EN544" s="67"/>
      <c r="EO544" s="67"/>
    </row>
    <row r="545" spans="125:145" x14ac:dyDescent="0.25">
      <c r="DU545" s="67"/>
      <c r="DV545" s="67"/>
      <c r="DW545" s="67"/>
      <c r="DX545" s="67"/>
      <c r="DY545" s="67"/>
      <c r="DZ545" s="67"/>
      <c r="EA545" s="67"/>
      <c r="EB545" s="67"/>
      <c r="EC545" s="67"/>
      <c r="ED545" s="67"/>
      <c r="EE545" s="67"/>
      <c r="EF545" s="67"/>
      <c r="EG545" s="67"/>
      <c r="EH545" s="67"/>
      <c r="EI545" s="67"/>
      <c r="EJ545" s="67"/>
      <c r="EK545" s="67"/>
      <c r="EL545" s="67"/>
      <c r="EM545" s="67"/>
      <c r="EN545" s="67"/>
      <c r="EO545" s="67"/>
    </row>
    <row r="546" spans="125:145" x14ac:dyDescent="0.25">
      <c r="DU546" s="67"/>
      <c r="DV546" s="67"/>
      <c r="DW546" s="67"/>
      <c r="DX546" s="67"/>
      <c r="DY546" s="67"/>
      <c r="DZ546" s="67"/>
      <c r="EA546" s="67"/>
      <c r="EB546" s="67"/>
      <c r="EC546" s="67"/>
      <c r="ED546" s="67"/>
      <c r="EE546" s="67"/>
      <c r="EF546" s="67"/>
      <c r="EG546" s="67"/>
      <c r="EH546" s="67"/>
      <c r="EI546" s="67"/>
      <c r="EJ546" s="67"/>
      <c r="EK546" s="67"/>
      <c r="EL546" s="67"/>
      <c r="EM546" s="67"/>
      <c r="EN546" s="67"/>
      <c r="EO546" s="67"/>
    </row>
    <row r="547" spans="125:145" x14ac:dyDescent="0.25">
      <c r="DU547" s="67"/>
      <c r="DV547" s="67"/>
      <c r="DW547" s="67"/>
      <c r="DX547" s="67"/>
      <c r="DY547" s="67"/>
      <c r="DZ547" s="67"/>
      <c r="EA547" s="67"/>
      <c r="EB547" s="67"/>
      <c r="EC547" s="67"/>
      <c r="ED547" s="67"/>
      <c r="EE547" s="67"/>
      <c r="EF547" s="67"/>
      <c r="EG547" s="67"/>
      <c r="EH547" s="67"/>
      <c r="EI547" s="67"/>
      <c r="EJ547" s="67"/>
      <c r="EK547" s="67"/>
      <c r="EL547" s="67"/>
      <c r="EM547" s="67"/>
      <c r="EN547" s="67"/>
      <c r="EO547" s="67"/>
    </row>
    <row r="548" spans="125:145" x14ac:dyDescent="0.25">
      <c r="DU548" s="67"/>
      <c r="DV548" s="67"/>
      <c r="DW548" s="67"/>
      <c r="DX548" s="67"/>
      <c r="DY548" s="67"/>
      <c r="DZ548" s="67"/>
      <c r="EA548" s="67"/>
      <c r="EB548" s="67"/>
      <c r="EC548" s="67"/>
      <c r="ED548" s="67"/>
      <c r="EE548" s="67"/>
      <c r="EF548" s="67"/>
      <c r="EG548" s="67"/>
      <c r="EH548" s="67"/>
      <c r="EI548" s="67"/>
      <c r="EJ548" s="67"/>
      <c r="EK548" s="67"/>
      <c r="EL548" s="67"/>
      <c r="EM548" s="67"/>
      <c r="EN548" s="67"/>
      <c r="EO548" s="67"/>
    </row>
    <row r="549" spans="125:145" x14ac:dyDescent="0.25">
      <c r="DU549" s="67"/>
      <c r="DV549" s="67"/>
      <c r="DW549" s="67"/>
      <c r="DX549" s="67"/>
      <c r="DY549" s="67"/>
      <c r="DZ549" s="67"/>
      <c r="EA549" s="67"/>
      <c r="EB549" s="67"/>
      <c r="EC549" s="67"/>
      <c r="ED549" s="67"/>
      <c r="EE549" s="67"/>
      <c r="EF549" s="67"/>
      <c r="EG549" s="67"/>
      <c r="EH549" s="67"/>
      <c r="EI549" s="67"/>
      <c r="EJ549" s="67"/>
      <c r="EK549" s="67"/>
      <c r="EL549" s="67"/>
      <c r="EM549" s="67"/>
      <c r="EN549" s="67"/>
      <c r="EO549" s="67"/>
    </row>
    <row r="550" spans="125:145" x14ac:dyDescent="0.25">
      <c r="DU550" s="67"/>
      <c r="DV550" s="67"/>
      <c r="DW550" s="67"/>
      <c r="DX550" s="67"/>
      <c r="DY550" s="67"/>
      <c r="DZ550" s="67"/>
      <c r="EA550" s="67"/>
      <c r="EB550" s="67"/>
      <c r="EC550" s="67"/>
      <c r="ED550" s="67"/>
      <c r="EE550" s="67"/>
      <c r="EF550" s="67"/>
      <c r="EG550" s="67"/>
      <c r="EH550" s="67"/>
      <c r="EI550" s="67"/>
      <c r="EJ550" s="67"/>
      <c r="EK550" s="67"/>
      <c r="EL550" s="67"/>
      <c r="EM550" s="67"/>
      <c r="EN550" s="67"/>
      <c r="EO550" s="67"/>
    </row>
    <row r="551" spans="125:145" x14ac:dyDescent="0.25">
      <c r="DU551" s="67"/>
      <c r="DV551" s="67"/>
      <c r="DW551" s="67"/>
      <c r="DX551" s="67"/>
      <c r="DY551" s="67"/>
      <c r="DZ551" s="67"/>
      <c r="EA551" s="67"/>
      <c r="EB551" s="67"/>
      <c r="EC551" s="67"/>
      <c r="ED551" s="67"/>
      <c r="EE551" s="67"/>
      <c r="EF551" s="67"/>
      <c r="EG551" s="67"/>
      <c r="EH551" s="67"/>
      <c r="EI551" s="67"/>
      <c r="EJ551" s="67"/>
      <c r="EK551" s="67"/>
      <c r="EL551" s="67"/>
      <c r="EM551" s="67"/>
      <c r="EN551" s="67"/>
      <c r="EO551" s="67"/>
    </row>
    <row r="552" spans="125:145" x14ac:dyDescent="0.25">
      <c r="DU552" s="67"/>
      <c r="DV552" s="67"/>
      <c r="DW552" s="67"/>
      <c r="DX552" s="67"/>
      <c r="DY552" s="67"/>
      <c r="DZ552" s="67"/>
      <c r="EA552" s="67"/>
      <c r="EB552" s="67"/>
      <c r="EC552" s="67"/>
      <c r="ED552" s="67"/>
      <c r="EE552" s="67"/>
      <c r="EF552" s="67"/>
      <c r="EG552" s="67"/>
      <c r="EH552" s="67"/>
      <c r="EI552" s="67"/>
      <c r="EJ552" s="67"/>
      <c r="EK552" s="67"/>
      <c r="EL552" s="67"/>
      <c r="EM552" s="67"/>
      <c r="EN552" s="67"/>
      <c r="EO552" s="67"/>
    </row>
    <row r="553" spans="125:145" x14ac:dyDescent="0.25">
      <c r="DU553" s="67"/>
      <c r="DV553" s="67"/>
      <c r="DW553" s="67"/>
      <c r="DX553" s="67"/>
      <c r="DY553" s="67"/>
      <c r="DZ553" s="67"/>
      <c r="EA553" s="67"/>
      <c r="EB553" s="67"/>
      <c r="EC553" s="67"/>
      <c r="ED553" s="67"/>
      <c r="EE553" s="67"/>
      <c r="EF553" s="67"/>
      <c r="EG553" s="67"/>
      <c r="EH553" s="67"/>
      <c r="EI553" s="67"/>
      <c r="EJ553" s="67"/>
      <c r="EK553" s="67"/>
      <c r="EL553" s="67"/>
      <c r="EM553" s="67"/>
      <c r="EN553" s="67"/>
      <c r="EO553" s="67"/>
    </row>
    <row r="554" spans="125:145" x14ac:dyDescent="0.25">
      <c r="DU554" s="67"/>
      <c r="DV554" s="67"/>
      <c r="DW554" s="67"/>
      <c r="DX554" s="67"/>
      <c r="DY554" s="67"/>
      <c r="DZ554" s="67"/>
      <c r="EA554" s="67"/>
      <c r="EB554" s="67"/>
      <c r="EC554" s="67"/>
      <c r="ED554" s="67"/>
      <c r="EE554" s="67"/>
      <c r="EF554" s="67"/>
      <c r="EG554" s="67"/>
      <c r="EH554" s="67"/>
      <c r="EI554" s="67"/>
      <c r="EJ554" s="67"/>
      <c r="EK554" s="67"/>
      <c r="EL554" s="67"/>
      <c r="EM554" s="67"/>
      <c r="EN554" s="67"/>
      <c r="EO554" s="67"/>
    </row>
    <row r="555" spans="125:145" x14ac:dyDescent="0.25">
      <c r="DU555" s="67"/>
      <c r="DV555" s="67"/>
      <c r="DW555" s="67"/>
      <c r="DX555" s="67"/>
      <c r="DY555" s="67"/>
      <c r="DZ555" s="67"/>
      <c r="EA555" s="67"/>
      <c r="EB555" s="67"/>
      <c r="EC555" s="67"/>
      <c r="ED555" s="67"/>
      <c r="EE555" s="67"/>
      <c r="EF555" s="67"/>
      <c r="EG555" s="67"/>
      <c r="EH555" s="67"/>
      <c r="EI555" s="67"/>
      <c r="EJ555" s="67"/>
      <c r="EK555" s="67"/>
      <c r="EL555" s="67"/>
      <c r="EM555" s="67"/>
      <c r="EN555" s="67"/>
      <c r="EO555" s="67"/>
    </row>
    <row r="556" spans="125:145" x14ac:dyDescent="0.25">
      <c r="DU556" s="67"/>
      <c r="DV556" s="67"/>
      <c r="DW556" s="67"/>
      <c r="DX556" s="67"/>
      <c r="DY556" s="67"/>
      <c r="DZ556" s="67"/>
      <c r="EA556" s="67"/>
      <c r="EB556" s="67"/>
      <c r="EC556" s="67"/>
      <c r="ED556" s="67"/>
      <c r="EE556" s="67"/>
      <c r="EF556" s="67"/>
      <c r="EG556" s="67"/>
      <c r="EH556" s="67"/>
      <c r="EI556" s="67"/>
      <c r="EJ556" s="67"/>
      <c r="EK556" s="67"/>
      <c r="EL556" s="67"/>
      <c r="EM556" s="67"/>
      <c r="EN556" s="67"/>
      <c r="EO556" s="67"/>
    </row>
    <row r="557" spans="125:145" x14ac:dyDescent="0.25">
      <c r="DU557" s="67"/>
      <c r="DV557" s="67"/>
      <c r="DW557" s="67"/>
      <c r="DX557" s="67"/>
      <c r="DY557" s="67"/>
      <c r="DZ557" s="67"/>
      <c r="EA557" s="67"/>
      <c r="EB557" s="67"/>
      <c r="EC557" s="67"/>
      <c r="ED557" s="67"/>
      <c r="EE557" s="67"/>
      <c r="EF557" s="67"/>
      <c r="EG557" s="67"/>
      <c r="EH557" s="67"/>
      <c r="EI557" s="67"/>
      <c r="EJ557" s="67"/>
      <c r="EK557" s="67"/>
      <c r="EL557" s="67"/>
      <c r="EM557" s="67"/>
      <c r="EN557" s="67"/>
      <c r="EO557" s="67"/>
    </row>
    <row r="558" spans="125:145" x14ac:dyDescent="0.25">
      <c r="DU558" s="67"/>
      <c r="DV558" s="67"/>
      <c r="DW558" s="67"/>
      <c r="DX558" s="67"/>
      <c r="DY558" s="67"/>
      <c r="DZ558" s="67"/>
      <c r="EA558" s="67"/>
      <c r="EB558" s="67"/>
      <c r="EC558" s="67"/>
      <c r="ED558" s="67"/>
      <c r="EE558" s="67"/>
      <c r="EF558" s="67"/>
      <c r="EG558" s="67"/>
      <c r="EH558" s="67"/>
      <c r="EI558" s="67"/>
      <c r="EJ558" s="67"/>
      <c r="EK558" s="67"/>
      <c r="EL558" s="67"/>
      <c r="EM558" s="67"/>
      <c r="EN558" s="67"/>
      <c r="EO558" s="67"/>
    </row>
    <row r="559" spans="125:145" x14ac:dyDescent="0.25">
      <c r="DU559" s="67"/>
      <c r="DV559" s="67"/>
      <c r="DW559" s="67"/>
      <c r="DX559" s="67"/>
      <c r="DY559" s="67"/>
      <c r="DZ559" s="67"/>
      <c r="EA559" s="67"/>
      <c r="EB559" s="67"/>
      <c r="EC559" s="67"/>
      <c r="ED559" s="67"/>
      <c r="EE559" s="67"/>
      <c r="EF559" s="67"/>
      <c r="EG559" s="67"/>
      <c r="EH559" s="67"/>
      <c r="EI559" s="67"/>
      <c r="EJ559" s="67"/>
      <c r="EK559" s="67"/>
      <c r="EL559" s="67"/>
      <c r="EM559" s="67"/>
      <c r="EN559" s="67"/>
      <c r="EO559" s="67"/>
    </row>
    <row r="560" spans="125:145" x14ac:dyDescent="0.25">
      <c r="DU560" s="67"/>
      <c r="DV560" s="67"/>
      <c r="DW560" s="67"/>
      <c r="DX560" s="67"/>
      <c r="DY560" s="67"/>
      <c r="DZ560" s="67"/>
      <c r="EA560" s="67"/>
      <c r="EB560" s="67"/>
      <c r="EC560" s="67"/>
      <c r="ED560" s="67"/>
      <c r="EE560" s="67"/>
      <c r="EF560" s="67"/>
      <c r="EG560" s="67"/>
      <c r="EH560" s="67"/>
      <c r="EI560" s="67"/>
      <c r="EJ560" s="67"/>
      <c r="EK560" s="67"/>
      <c r="EL560" s="67"/>
      <c r="EM560" s="67"/>
      <c r="EN560" s="67"/>
      <c r="EO560" s="67"/>
    </row>
    <row r="561" spans="125:145" x14ac:dyDescent="0.25">
      <c r="DU561" s="67"/>
      <c r="DV561" s="67"/>
      <c r="DW561" s="67"/>
      <c r="DX561" s="67"/>
      <c r="DY561" s="67"/>
      <c r="DZ561" s="67"/>
      <c r="EA561" s="67"/>
      <c r="EB561" s="67"/>
      <c r="EC561" s="67"/>
      <c r="ED561" s="67"/>
      <c r="EE561" s="67"/>
      <c r="EF561" s="67"/>
      <c r="EG561" s="67"/>
      <c r="EH561" s="67"/>
      <c r="EI561" s="67"/>
      <c r="EJ561" s="67"/>
      <c r="EK561" s="67"/>
      <c r="EL561" s="67"/>
      <c r="EM561" s="67"/>
      <c r="EN561" s="67"/>
      <c r="EO561" s="67"/>
    </row>
    <row r="562" spans="125:145" x14ac:dyDescent="0.25">
      <c r="DU562" s="67"/>
      <c r="DV562" s="67"/>
      <c r="DW562" s="67"/>
      <c r="DX562" s="67"/>
      <c r="DY562" s="67"/>
      <c r="DZ562" s="67"/>
      <c r="EA562" s="67"/>
      <c r="EB562" s="67"/>
      <c r="EC562" s="67"/>
      <c r="ED562" s="67"/>
      <c r="EE562" s="67"/>
      <c r="EF562" s="67"/>
      <c r="EG562" s="67"/>
      <c r="EH562" s="67"/>
      <c r="EI562" s="67"/>
      <c r="EJ562" s="67"/>
      <c r="EK562" s="67"/>
      <c r="EL562" s="67"/>
      <c r="EM562" s="67"/>
      <c r="EN562" s="67"/>
      <c r="EO562" s="67"/>
    </row>
    <row r="563" spans="125:145" x14ac:dyDescent="0.25">
      <c r="DU563" s="67"/>
      <c r="DV563" s="67"/>
      <c r="DW563" s="67"/>
      <c r="DX563" s="67"/>
      <c r="DY563" s="67"/>
      <c r="DZ563" s="67"/>
      <c r="EA563" s="67"/>
      <c r="EB563" s="67"/>
      <c r="EC563" s="67"/>
      <c r="ED563" s="67"/>
      <c r="EE563" s="67"/>
      <c r="EF563" s="67"/>
      <c r="EG563" s="67"/>
      <c r="EH563" s="67"/>
      <c r="EI563" s="67"/>
      <c r="EJ563" s="67"/>
      <c r="EK563" s="67"/>
      <c r="EL563" s="67"/>
      <c r="EM563" s="67"/>
      <c r="EN563" s="67"/>
      <c r="EO563" s="67"/>
    </row>
    <row r="564" spans="125:145" x14ac:dyDescent="0.25">
      <c r="DU564" s="67"/>
      <c r="DV564" s="67"/>
      <c r="DW564" s="67"/>
      <c r="DX564" s="67"/>
      <c r="DY564" s="67"/>
      <c r="DZ564" s="67"/>
      <c r="EA564" s="67"/>
      <c r="EB564" s="67"/>
      <c r="EC564" s="67"/>
      <c r="ED564" s="67"/>
      <c r="EE564" s="67"/>
      <c r="EF564" s="67"/>
      <c r="EG564" s="67"/>
      <c r="EH564" s="67"/>
      <c r="EI564" s="67"/>
      <c r="EJ564" s="67"/>
      <c r="EK564" s="67"/>
      <c r="EL564" s="67"/>
      <c r="EM564" s="67"/>
      <c r="EN564" s="67"/>
      <c r="EO564" s="67"/>
    </row>
    <row r="565" spans="125:145" x14ac:dyDescent="0.25">
      <c r="DU565" s="67"/>
      <c r="DV565" s="67"/>
      <c r="DW565" s="67"/>
      <c r="DX565" s="67"/>
      <c r="DY565" s="67"/>
      <c r="DZ565" s="67"/>
      <c r="EA565" s="67"/>
      <c r="EB565" s="67"/>
      <c r="EC565" s="67"/>
      <c r="ED565" s="67"/>
      <c r="EE565" s="67"/>
      <c r="EF565" s="67"/>
      <c r="EG565" s="67"/>
      <c r="EH565" s="67"/>
      <c r="EI565" s="67"/>
      <c r="EJ565" s="67"/>
      <c r="EK565" s="67"/>
      <c r="EL565" s="67"/>
      <c r="EM565" s="67"/>
      <c r="EN565" s="67"/>
      <c r="EO565" s="67"/>
    </row>
    <row r="566" spans="125:145" x14ac:dyDescent="0.25">
      <c r="DU566" s="67"/>
      <c r="DV566" s="67"/>
      <c r="DW566" s="67"/>
      <c r="DX566" s="67"/>
      <c r="DY566" s="67"/>
      <c r="DZ566" s="67"/>
      <c r="EA566" s="67"/>
      <c r="EB566" s="67"/>
      <c r="EC566" s="67"/>
      <c r="ED566" s="67"/>
      <c r="EE566" s="67"/>
      <c r="EF566" s="67"/>
      <c r="EG566" s="67"/>
      <c r="EH566" s="67"/>
      <c r="EI566" s="67"/>
      <c r="EJ566" s="67"/>
      <c r="EK566" s="67"/>
      <c r="EL566" s="67"/>
      <c r="EM566" s="67"/>
      <c r="EN566" s="67"/>
      <c r="EO566" s="67"/>
    </row>
    <row r="567" spans="125:145" x14ac:dyDescent="0.25">
      <c r="DU567" s="67"/>
      <c r="DV567" s="67"/>
      <c r="DW567" s="67"/>
      <c r="DX567" s="67"/>
      <c r="DY567" s="67"/>
      <c r="DZ567" s="67"/>
      <c r="EA567" s="67"/>
      <c r="EB567" s="67"/>
      <c r="EC567" s="67"/>
      <c r="ED567" s="67"/>
      <c r="EE567" s="67"/>
      <c r="EF567" s="67"/>
      <c r="EG567" s="67"/>
      <c r="EH567" s="67"/>
      <c r="EI567" s="67"/>
      <c r="EJ567" s="67"/>
      <c r="EK567" s="67"/>
      <c r="EL567" s="67"/>
      <c r="EM567" s="67"/>
      <c r="EN567" s="67"/>
      <c r="EO567" s="67"/>
    </row>
    <row r="568" spans="125:145" x14ac:dyDescent="0.25">
      <c r="DU568" s="67"/>
      <c r="DV568" s="67"/>
      <c r="DW568" s="67"/>
      <c r="DX568" s="67"/>
      <c r="DY568" s="67"/>
      <c r="DZ568" s="67"/>
      <c r="EA568" s="67"/>
      <c r="EB568" s="67"/>
      <c r="EC568" s="67"/>
      <c r="ED568" s="67"/>
      <c r="EE568" s="67"/>
      <c r="EF568" s="67"/>
      <c r="EG568" s="67"/>
      <c r="EH568" s="67"/>
      <c r="EI568" s="67"/>
      <c r="EJ568" s="67"/>
      <c r="EK568" s="67"/>
      <c r="EL568" s="67"/>
      <c r="EM568" s="67"/>
      <c r="EN568" s="67"/>
      <c r="EO568" s="67"/>
    </row>
    <row r="569" spans="125:145" x14ac:dyDescent="0.25">
      <c r="DU569" s="67"/>
      <c r="DV569" s="67"/>
      <c r="DW569" s="67"/>
      <c r="DX569" s="67"/>
      <c r="DY569" s="67"/>
      <c r="DZ569" s="67"/>
      <c r="EA569" s="67"/>
      <c r="EB569" s="67"/>
      <c r="EC569" s="67"/>
      <c r="ED569" s="67"/>
      <c r="EE569" s="67"/>
      <c r="EF569" s="67"/>
      <c r="EG569" s="67"/>
      <c r="EH569" s="67"/>
      <c r="EI569" s="67"/>
      <c r="EJ569" s="67"/>
      <c r="EK569" s="67"/>
      <c r="EL569" s="67"/>
      <c r="EM569" s="67"/>
      <c r="EN569" s="67"/>
      <c r="EO569" s="67"/>
    </row>
    <row r="570" spans="125:145" x14ac:dyDescent="0.25">
      <c r="DU570" s="67"/>
      <c r="DV570" s="67"/>
      <c r="DW570" s="67"/>
      <c r="DX570" s="67"/>
      <c r="DY570" s="67"/>
      <c r="DZ570" s="67"/>
      <c r="EA570" s="67"/>
      <c r="EB570" s="67"/>
      <c r="EC570" s="67"/>
      <c r="ED570" s="67"/>
      <c r="EE570" s="67"/>
      <c r="EF570" s="67"/>
      <c r="EG570" s="67"/>
      <c r="EH570" s="67"/>
      <c r="EI570" s="67"/>
      <c r="EJ570" s="67"/>
      <c r="EK570" s="67"/>
      <c r="EL570" s="67"/>
      <c r="EM570" s="67"/>
      <c r="EN570" s="67"/>
      <c r="EO570" s="67"/>
    </row>
    <row r="571" spans="125:145" x14ac:dyDescent="0.25">
      <c r="DU571" s="67"/>
      <c r="DV571" s="67"/>
      <c r="DW571" s="67"/>
      <c r="DX571" s="67"/>
      <c r="DY571" s="67"/>
      <c r="DZ571" s="67"/>
      <c r="EA571" s="67"/>
      <c r="EB571" s="67"/>
      <c r="EC571" s="67"/>
      <c r="ED571" s="67"/>
      <c r="EE571" s="67"/>
      <c r="EF571" s="67"/>
      <c r="EG571" s="67"/>
      <c r="EH571" s="67"/>
      <c r="EI571" s="67"/>
      <c r="EJ571" s="67"/>
      <c r="EK571" s="67"/>
      <c r="EL571" s="67"/>
      <c r="EM571" s="67"/>
      <c r="EN571" s="67"/>
      <c r="EO571" s="67"/>
    </row>
    <row r="572" spans="125:145" x14ac:dyDescent="0.25">
      <c r="DU572" s="67"/>
      <c r="DV572" s="67"/>
      <c r="DW572" s="67"/>
      <c r="DX572" s="67"/>
      <c r="DY572" s="67"/>
      <c r="DZ572" s="67"/>
      <c r="EA572" s="67"/>
      <c r="EB572" s="67"/>
      <c r="EC572" s="67"/>
      <c r="ED572" s="67"/>
      <c r="EE572" s="67"/>
      <c r="EF572" s="67"/>
      <c r="EG572" s="67"/>
      <c r="EH572" s="67"/>
      <c r="EI572" s="67"/>
      <c r="EJ572" s="67"/>
      <c r="EK572" s="67"/>
      <c r="EL572" s="67"/>
      <c r="EM572" s="67"/>
      <c r="EN572" s="67"/>
      <c r="EO572" s="67"/>
    </row>
    <row r="573" spans="125:145" x14ac:dyDescent="0.25">
      <c r="DU573" s="67"/>
      <c r="DV573" s="67"/>
      <c r="DW573" s="67"/>
      <c r="DX573" s="67"/>
      <c r="DY573" s="67"/>
      <c r="DZ573" s="67"/>
      <c r="EA573" s="67"/>
      <c r="EB573" s="67"/>
      <c r="EC573" s="67"/>
      <c r="ED573" s="67"/>
      <c r="EE573" s="67"/>
      <c r="EF573" s="67"/>
      <c r="EG573" s="67"/>
      <c r="EH573" s="67"/>
      <c r="EI573" s="67"/>
      <c r="EJ573" s="67"/>
      <c r="EK573" s="67"/>
      <c r="EL573" s="67"/>
      <c r="EM573" s="67"/>
      <c r="EN573" s="67"/>
      <c r="EO573" s="67"/>
    </row>
    <row r="574" spans="125:145" x14ac:dyDescent="0.25">
      <c r="DU574" s="67"/>
      <c r="DV574" s="67"/>
      <c r="DW574" s="67"/>
      <c r="DX574" s="67"/>
      <c r="DY574" s="67"/>
      <c r="DZ574" s="67"/>
      <c r="EA574" s="67"/>
      <c r="EB574" s="67"/>
      <c r="EC574" s="67"/>
      <c r="ED574" s="67"/>
      <c r="EE574" s="67"/>
      <c r="EF574" s="67"/>
      <c r="EG574" s="67"/>
      <c r="EH574" s="67"/>
      <c r="EI574" s="67"/>
      <c r="EJ574" s="67"/>
      <c r="EK574" s="67"/>
      <c r="EL574" s="67"/>
      <c r="EM574" s="67"/>
      <c r="EN574" s="67"/>
      <c r="EO574" s="67"/>
    </row>
    <row r="575" spans="125:145" x14ac:dyDescent="0.25">
      <c r="DU575" s="67"/>
      <c r="DV575" s="67"/>
      <c r="DW575" s="67"/>
      <c r="DX575" s="67"/>
      <c r="DY575" s="67"/>
      <c r="DZ575" s="67"/>
      <c r="EA575" s="67"/>
      <c r="EB575" s="67"/>
      <c r="EC575" s="67"/>
      <c r="ED575" s="67"/>
      <c r="EE575" s="67"/>
      <c r="EF575" s="67"/>
      <c r="EG575" s="67"/>
      <c r="EH575" s="67"/>
      <c r="EI575" s="67"/>
      <c r="EJ575" s="67"/>
      <c r="EK575" s="67"/>
      <c r="EL575" s="67"/>
      <c r="EM575" s="67"/>
      <c r="EN575" s="67"/>
      <c r="EO575" s="67"/>
    </row>
    <row r="576" spans="125:145" x14ac:dyDescent="0.25">
      <c r="DU576" s="67"/>
      <c r="DV576" s="67"/>
      <c r="DW576" s="67"/>
      <c r="DX576" s="67"/>
      <c r="DY576" s="67"/>
      <c r="DZ576" s="67"/>
      <c r="EA576" s="67"/>
      <c r="EB576" s="67"/>
      <c r="EC576" s="67"/>
      <c r="ED576" s="67"/>
      <c r="EE576" s="67"/>
      <c r="EF576" s="67"/>
      <c r="EG576" s="67"/>
      <c r="EH576" s="67"/>
      <c r="EI576" s="67"/>
      <c r="EJ576" s="67"/>
      <c r="EK576" s="67"/>
      <c r="EL576" s="67"/>
      <c r="EM576" s="67"/>
      <c r="EN576" s="67"/>
      <c r="EO576" s="67"/>
    </row>
    <row r="577" spans="125:145" x14ac:dyDescent="0.25">
      <c r="DU577" s="67"/>
      <c r="DV577" s="67"/>
      <c r="DW577" s="67"/>
      <c r="DX577" s="67"/>
      <c r="DY577" s="67"/>
      <c r="DZ577" s="67"/>
      <c r="EA577" s="67"/>
      <c r="EB577" s="67"/>
      <c r="EC577" s="67"/>
      <c r="ED577" s="67"/>
      <c r="EE577" s="67"/>
      <c r="EF577" s="67"/>
      <c r="EG577" s="67"/>
      <c r="EH577" s="67"/>
      <c r="EI577" s="67"/>
      <c r="EJ577" s="67"/>
      <c r="EK577" s="67"/>
      <c r="EL577" s="67"/>
      <c r="EM577" s="67"/>
      <c r="EN577" s="67"/>
      <c r="EO577" s="67"/>
    </row>
    <row r="578" spans="125:145" x14ac:dyDescent="0.25">
      <c r="DU578" s="67"/>
      <c r="DV578" s="67"/>
      <c r="DW578" s="67"/>
      <c r="DX578" s="67"/>
      <c r="DY578" s="67"/>
      <c r="DZ578" s="67"/>
      <c r="EA578" s="67"/>
      <c r="EB578" s="67"/>
      <c r="EC578" s="67"/>
      <c r="ED578" s="67"/>
      <c r="EE578" s="67"/>
      <c r="EF578" s="67"/>
      <c r="EG578" s="67"/>
      <c r="EH578" s="67"/>
      <c r="EI578" s="67"/>
      <c r="EJ578" s="67"/>
      <c r="EK578" s="67"/>
      <c r="EL578" s="67"/>
      <c r="EM578" s="67"/>
      <c r="EN578" s="67"/>
      <c r="EO578" s="67"/>
    </row>
    <row r="579" spans="125:145" x14ac:dyDescent="0.25">
      <c r="DU579" s="67"/>
      <c r="DV579" s="67"/>
      <c r="DW579" s="67"/>
      <c r="DX579" s="67"/>
      <c r="DY579" s="67"/>
      <c r="DZ579" s="67"/>
      <c r="EA579" s="67"/>
      <c r="EB579" s="67"/>
      <c r="EC579" s="67"/>
      <c r="ED579" s="67"/>
      <c r="EE579" s="67"/>
      <c r="EF579" s="67"/>
      <c r="EG579" s="67"/>
      <c r="EH579" s="67"/>
      <c r="EI579" s="67"/>
      <c r="EJ579" s="67"/>
      <c r="EK579" s="67"/>
      <c r="EL579" s="67"/>
      <c r="EM579" s="67"/>
      <c r="EN579" s="67"/>
      <c r="EO579" s="67"/>
    </row>
    <row r="580" spans="125:145" x14ac:dyDescent="0.25">
      <c r="DU580" s="67"/>
      <c r="DV580" s="67"/>
      <c r="DW580" s="67"/>
      <c r="DX580" s="67"/>
      <c r="DY580" s="67"/>
      <c r="DZ580" s="67"/>
      <c r="EA580" s="67"/>
      <c r="EB580" s="67"/>
      <c r="EC580" s="67"/>
      <c r="ED580" s="67"/>
      <c r="EE580" s="67"/>
      <c r="EF580" s="67"/>
      <c r="EG580" s="67"/>
      <c r="EH580" s="67"/>
      <c r="EI580" s="67"/>
      <c r="EJ580" s="67"/>
      <c r="EK580" s="67"/>
      <c r="EL580" s="67"/>
      <c r="EM580" s="67"/>
      <c r="EN580" s="67"/>
      <c r="EO580" s="67"/>
    </row>
    <row r="581" spans="125:145" x14ac:dyDescent="0.25">
      <c r="DU581" s="67"/>
      <c r="DV581" s="67"/>
      <c r="DW581" s="67"/>
      <c r="DX581" s="67"/>
      <c r="DY581" s="67"/>
      <c r="DZ581" s="67"/>
      <c r="EA581" s="67"/>
      <c r="EB581" s="67"/>
      <c r="EC581" s="67"/>
      <c r="ED581" s="67"/>
      <c r="EE581" s="67"/>
      <c r="EF581" s="67"/>
      <c r="EG581" s="67"/>
      <c r="EH581" s="67"/>
      <c r="EI581" s="67"/>
      <c r="EJ581" s="67"/>
      <c r="EK581" s="67"/>
      <c r="EL581" s="67"/>
      <c r="EM581" s="67"/>
      <c r="EN581" s="67"/>
      <c r="EO581" s="67"/>
    </row>
    <row r="582" spans="125:145" x14ac:dyDescent="0.25">
      <c r="DU582" s="67"/>
      <c r="DV582" s="67"/>
      <c r="DW582" s="67"/>
      <c r="DX582" s="67"/>
      <c r="DY582" s="67"/>
      <c r="DZ582" s="67"/>
      <c r="EA582" s="67"/>
      <c r="EB582" s="67"/>
      <c r="EC582" s="67"/>
      <c r="ED582" s="67"/>
      <c r="EE582" s="67"/>
      <c r="EF582" s="67"/>
      <c r="EG582" s="67"/>
      <c r="EH582" s="67"/>
      <c r="EI582" s="67"/>
      <c r="EJ582" s="67"/>
      <c r="EK582" s="67"/>
      <c r="EL582" s="67"/>
      <c r="EM582" s="67"/>
      <c r="EN582" s="67"/>
      <c r="EO582" s="67"/>
    </row>
    <row r="583" spans="125:145" x14ac:dyDescent="0.25">
      <c r="DU583" s="67"/>
      <c r="DV583" s="67"/>
      <c r="DW583" s="67"/>
      <c r="DX583" s="67"/>
      <c r="DY583" s="67"/>
      <c r="DZ583" s="67"/>
      <c r="EA583" s="67"/>
      <c r="EB583" s="67"/>
      <c r="EC583" s="67"/>
      <c r="ED583" s="67"/>
      <c r="EE583" s="67"/>
      <c r="EF583" s="67"/>
      <c r="EG583" s="67"/>
      <c r="EH583" s="67"/>
      <c r="EI583" s="67"/>
      <c r="EJ583" s="67"/>
      <c r="EK583" s="67"/>
      <c r="EL583" s="67"/>
      <c r="EM583" s="67"/>
      <c r="EN583" s="67"/>
      <c r="EO583" s="67"/>
    </row>
    <row r="584" spans="125:145" x14ac:dyDescent="0.25">
      <c r="DU584" s="67"/>
      <c r="DV584" s="67"/>
      <c r="DW584" s="67"/>
      <c r="DX584" s="67"/>
      <c r="DY584" s="67"/>
      <c r="DZ584" s="67"/>
      <c r="EA584" s="67"/>
      <c r="EB584" s="67"/>
      <c r="EC584" s="67"/>
      <c r="ED584" s="67"/>
      <c r="EE584" s="67"/>
      <c r="EF584" s="67"/>
      <c r="EG584" s="67"/>
      <c r="EH584" s="67"/>
      <c r="EI584" s="67"/>
      <c r="EJ584" s="67"/>
      <c r="EK584" s="67"/>
      <c r="EL584" s="67"/>
      <c r="EM584" s="67"/>
      <c r="EN584" s="67"/>
      <c r="EO584" s="67"/>
    </row>
    <row r="585" spans="125:145" x14ac:dyDescent="0.25">
      <c r="DU585" s="67"/>
      <c r="DV585" s="67"/>
      <c r="DW585" s="67"/>
      <c r="DX585" s="67"/>
      <c r="DY585" s="67"/>
      <c r="DZ585" s="67"/>
      <c r="EA585" s="67"/>
      <c r="EB585" s="67"/>
      <c r="EC585" s="67"/>
      <c r="ED585" s="67"/>
      <c r="EE585" s="67"/>
      <c r="EF585" s="67"/>
      <c r="EG585" s="67"/>
      <c r="EH585" s="67"/>
      <c r="EI585" s="67"/>
      <c r="EJ585" s="67"/>
      <c r="EK585" s="67"/>
      <c r="EL585" s="67"/>
      <c r="EM585" s="67"/>
      <c r="EN585" s="67"/>
      <c r="EO585" s="67"/>
    </row>
    <row r="586" spans="125:145" x14ac:dyDescent="0.25">
      <c r="DU586" s="67"/>
      <c r="DV586" s="67"/>
      <c r="DW586" s="67"/>
      <c r="DX586" s="67"/>
      <c r="DY586" s="67"/>
      <c r="DZ586" s="67"/>
      <c r="EA586" s="67"/>
      <c r="EB586" s="67"/>
      <c r="EC586" s="67"/>
      <c r="ED586" s="67"/>
      <c r="EE586" s="67"/>
      <c r="EF586" s="67"/>
      <c r="EG586" s="67"/>
      <c r="EH586" s="67"/>
      <c r="EI586" s="67"/>
      <c r="EJ586" s="67"/>
      <c r="EK586" s="67"/>
      <c r="EL586" s="67"/>
      <c r="EM586" s="67"/>
      <c r="EN586" s="67"/>
      <c r="EO586" s="67"/>
    </row>
    <row r="587" spans="125:145" x14ac:dyDescent="0.25">
      <c r="DU587" s="67"/>
      <c r="DV587" s="67"/>
      <c r="DW587" s="67"/>
      <c r="DX587" s="67"/>
      <c r="DY587" s="67"/>
      <c r="DZ587" s="67"/>
      <c r="EA587" s="67"/>
      <c r="EB587" s="67"/>
      <c r="EC587" s="67"/>
      <c r="ED587" s="67"/>
      <c r="EE587" s="67"/>
      <c r="EF587" s="67"/>
      <c r="EG587" s="67"/>
      <c r="EH587" s="67"/>
      <c r="EI587" s="67"/>
      <c r="EJ587" s="67"/>
      <c r="EK587" s="67"/>
      <c r="EL587" s="67"/>
      <c r="EM587" s="67"/>
      <c r="EN587" s="67"/>
      <c r="EO587" s="67"/>
    </row>
    <row r="588" spans="125:145" x14ac:dyDescent="0.25">
      <c r="DU588" s="67"/>
      <c r="DV588" s="67"/>
      <c r="DW588" s="67"/>
      <c r="DX588" s="67"/>
      <c r="DY588" s="67"/>
      <c r="DZ588" s="67"/>
      <c r="EA588" s="67"/>
      <c r="EB588" s="67"/>
      <c r="EC588" s="67"/>
      <c r="ED588" s="67"/>
      <c r="EE588" s="67"/>
      <c r="EF588" s="67"/>
      <c r="EG588" s="67"/>
      <c r="EH588" s="67"/>
      <c r="EI588" s="67"/>
      <c r="EJ588" s="67"/>
      <c r="EK588" s="67"/>
      <c r="EL588" s="67"/>
      <c r="EM588" s="67"/>
      <c r="EN588" s="67"/>
      <c r="EO588" s="67"/>
    </row>
    <row r="589" spans="125:145" x14ac:dyDescent="0.25">
      <c r="DU589" s="67"/>
      <c r="DV589" s="67"/>
      <c r="DW589" s="67"/>
      <c r="DX589" s="67"/>
      <c r="DY589" s="67"/>
      <c r="DZ589" s="67"/>
      <c r="EA589" s="67"/>
      <c r="EB589" s="67"/>
      <c r="EC589" s="67"/>
      <c r="ED589" s="67"/>
      <c r="EE589" s="67"/>
      <c r="EF589" s="67"/>
      <c r="EG589" s="67"/>
      <c r="EH589" s="67"/>
      <c r="EI589" s="67"/>
      <c r="EJ589" s="67"/>
      <c r="EK589" s="67"/>
      <c r="EL589" s="67"/>
      <c r="EM589" s="67"/>
      <c r="EN589" s="67"/>
      <c r="EO589" s="67"/>
    </row>
    <row r="590" spans="125:145" x14ac:dyDescent="0.25">
      <c r="DU590" s="67"/>
      <c r="DV590" s="67"/>
      <c r="DW590" s="67"/>
      <c r="DX590" s="67"/>
      <c r="DY590" s="67"/>
      <c r="DZ590" s="67"/>
      <c r="EA590" s="67"/>
      <c r="EB590" s="67"/>
      <c r="EC590" s="67"/>
      <c r="ED590" s="67"/>
      <c r="EE590" s="67"/>
      <c r="EF590" s="67"/>
      <c r="EG590" s="67"/>
      <c r="EH590" s="67"/>
      <c r="EI590" s="67"/>
      <c r="EJ590" s="67"/>
      <c r="EK590" s="67"/>
      <c r="EL590" s="67"/>
      <c r="EM590" s="67"/>
      <c r="EN590" s="67"/>
      <c r="EO590" s="67"/>
    </row>
    <row r="591" spans="125:145" x14ac:dyDescent="0.25">
      <c r="DU591" s="67"/>
      <c r="DV591" s="67"/>
      <c r="DW591" s="67"/>
      <c r="DX591" s="67"/>
      <c r="DY591" s="67"/>
      <c r="DZ591" s="67"/>
      <c r="EA591" s="67"/>
      <c r="EB591" s="67"/>
      <c r="EC591" s="67"/>
      <c r="ED591" s="67"/>
      <c r="EE591" s="67"/>
      <c r="EF591" s="67"/>
      <c r="EG591" s="67"/>
      <c r="EH591" s="67"/>
      <c r="EI591" s="67"/>
      <c r="EJ591" s="67"/>
      <c r="EK591" s="67"/>
      <c r="EL591" s="67"/>
      <c r="EM591" s="67"/>
      <c r="EN591" s="67"/>
      <c r="EO591" s="67"/>
    </row>
    <row r="592" spans="125:145" x14ac:dyDescent="0.25">
      <c r="DU592" s="67"/>
      <c r="DV592" s="67"/>
      <c r="DW592" s="67"/>
      <c r="DX592" s="67"/>
      <c r="DY592" s="67"/>
      <c r="DZ592" s="67"/>
      <c r="EA592" s="67"/>
      <c r="EB592" s="67"/>
      <c r="EC592" s="67"/>
      <c r="ED592" s="67"/>
      <c r="EE592" s="67"/>
      <c r="EF592" s="67"/>
      <c r="EG592" s="67"/>
      <c r="EH592" s="67"/>
      <c r="EI592" s="67"/>
      <c r="EJ592" s="67"/>
      <c r="EK592" s="67"/>
      <c r="EL592" s="67"/>
      <c r="EM592" s="67"/>
      <c r="EN592" s="67"/>
      <c r="EO592" s="67"/>
    </row>
    <row r="593" spans="125:145" x14ac:dyDescent="0.25">
      <c r="DU593" s="67"/>
      <c r="DV593" s="67"/>
      <c r="DW593" s="67"/>
      <c r="DX593" s="67"/>
      <c r="DY593" s="67"/>
      <c r="DZ593" s="67"/>
      <c r="EA593" s="67"/>
      <c r="EB593" s="67"/>
      <c r="EC593" s="67"/>
      <c r="ED593" s="67"/>
      <c r="EE593" s="67"/>
      <c r="EF593" s="67"/>
      <c r="EG593" s="67"/>
      <c r="EH593" s="67"/>
      <c r="EI593" s="67"/>
      <c r="EJ593" s="67"/>
      <c r="EK593" s="67"/>
      <c r="EL593" s="67"/>
      <c r="EM593" s="67"/>
      <c r="EN593" s="67"/>
      <c r="EO593" s="67"/>
    </row>
    <row r="594" spans="125:145" x14ac:dyDescent="0.25">
      <c r="DU594" s="67"/>
      <c r="DV594" s="67"/>
      <c r="DW594" s="67"/>
      <c r="DX594" s="67"/>
      <c r="DY594" s="67"/>
      <c r="DZ594" s="67"/>
      <c r="EA594" s="67"/>
      <c r="EB594" s="67"/>
      <c r="EC594" s="67"/>
      <c r="ED594" s="67"/>
      <c r="EE594" s="67"/>
      <c r="EF594" s="67"/>
      <c r="EG594" s="67"/>
      <c r="EH594" s="67"/>
      <c r="EI594" s="67"/>
      <c r="EJ594" s="67"/>
      <c r="EK594" s="67"/>
      <c r="EL594" s="67"/>
      <c r="EM594" s="67"/>
      <c r="EN594" s="67"/>
      <c r="EO594" s="67"/>
    </row>
    <row r="595" spans="125:145" x14ac:dyDescent="0.25">
      <c r="DU595" s="67"/>
      <c r="DV595" s="67"/>
      <c r="DW595" s="67"/>
      <c r="DX595" s="67"/>
      <c r="DY595" s="67"/>
      <c r="DZ595" s="67"/>
      <c r="EA595" s="67"/>
      <c r="EB595" s="67"/>
      <c r="EC595" s="67"/>
      <c r="ED595" s="67"/>
      <c r="EE595" s="67"/>
      <c r="EF595" s="67"/>
      <c r="EG595" s="67"/>
      <c r="EH595" s="67"/>
      <c r="EI595" s="67"/>
      <c r="EJ595" s="67"/>
      <c r="EK595" s="67"/>
      <c r="EL595" s="67"/>
      <c r="EM595" s="67"/>
      <c r="EN595" s="67"/>
      <c r="EO595" s="67"/>
    </row>
    <row r="596" spans="125:145" x14ac:dyDescent="0.25">
      <c r="DU596" s="67"/>
      <c r="DV596" s="67"/>
      <c r="DW596" s="67"/>
      <c r="DX596" s="67"/>
      <c r="DY596" s="67"/>
      <c r="DZ596" s="67"/>
      <c r="EA596" s="67"/>
      <c r="EB596" s="67"/>
      <c r="EC596" s="67"/>
      <c r="ED596" s="67"/>
      <c r="EE596" s="67"/>
      <c r="EF596" s="67"/>
      <c r="EG596" s="67"/>
      <c r="EH596" s="67"/>
      <c r="EI596" s="67"/>
      <c r="EJ596" s="67"/>
      <c r="EK596" s="67"/>
      <c r="EL596" s="67"/>
      <c r="EM596" s="67"/>
      <c r="EN596" s="67"/>
      <c r="EO596" s="67"/>
    </row>
    <row r="597" spans="125:145" x14ac:dyDescent="0.25">
      <c r="DU597" s="67"/>
      <c r="DV597" s="67"/>
      <c r="DW597" s="67"/>
      <c r="DX597" s="67"/>
      <c r="DY597" s="67"/>
      <c r="DZ597" s="67"/>
      <c r="EA597" s="67"/>
      <c r="EB597" s="67"/>
      <c r="EC597" s="67"/>
      <c r="ED597" s="67"/>
      <c r="EE597" s="67"/>
      <c r="EF597" s="67"/>
      <c r="EG597" s="67"/>
      <c r="EH597" s="67"/>
      <c r="EI597" s="67"/>
      <c r="EJ597" s="67"/>
      <c r="EK597" s="67"/>
      <c r="EL597" s="67"/>
      <c r="EM597" s="67"/>
      <c r="EN597" s="67"/>
      <c r="EO597" s="67"/>
    </row>
    <row r="598" spans="125:145" x14ac:dyDescent="0.25">
      <c r="DU598" s="67"/>
      <c r="DV598" s="67"/>
      <c r="DW598" s="67"/>
      <c r="DX598" s="67"/>
      <c r="DY598" s="67"/>
      <c r="DZ598" s="67"/>
      <c r="EA598" s="67"/>
      <c r="EB598" s="67"/>
      <c r="EC598" s="67"/>
      <c r="ED598" s="67"/>
      <c r="EE598" s="67"/>
      <c r="EF598" s="67"/>
      <c r="EG598" s="67"/>
      <c r="EH598" s="67"/>
      <c r="EI598" s="67"/>
      <c r="EJ598" s="67"/>
      <c r="EK598" s="67"/>
      <c r="EL598" s="67"/>
      <c r="EM598" s="67"/>
      <c r="EN598" s="67"/>
      <c r="EO598" s="67"/>
    </row>
    <row r="599" spans="125:145" x14ac:dyDescent="0.25">
      <c r="DU599" s="67"/>
      <c r="DV599" s="67"/>
      <c r="DW599" s="67"/>
      <c r="DX599" s="67"/>
      <c r="DY599" s="67"/>
      <c r="DZ599" s="67"/>
      <c r="EA599" s="67"/>
      <c r="EB599" s="67"/>
      <c r="EC599" s="67"/>
      <c r="ED599" s="67"/>
      <c r="EE599" s="67"/>
      <c r="EF599" s="67"/>
      <c r="EG599" s="67"/>
      <c r="EH599" s="67"/>
      <c r="EI599" s="67"/>
      <c r="EJ599" s="67"/>
      <c r="EK599" s="67"/>
      <c r="EL599" s="67"/>
      <c r="EM599" s="67"/>
      <c r="EN599" s="67"/>
      <c r="EO599" s="67"/>
    </row>
    <row r="600" spans="125:145" x14ac:dyDescent="0.25">
      <c r="DU600" s="67"/>
      <c r="DV600" s="67"/>
      <c r="DW600" s="67"/>
      <c r="DX600" s="67"/>
      <c r="DY600" s="67"/>
      <c r="DZ600" s="67"/>
      <c r="EA600" s="67"/>
      <c r="EB600" s="67"/>
      <c r="EC600" s="67"/>
      <c r="ED600" s="67"/>
      <c r="EE600" s="67"/>
      <c r="EF600" s="67"/>
      <c r="EG600" s="67"/>
      <c r="EH600" s="67"/>
      <c r="EI600" s="67"/>
      <c r="EJ600" s="67"/>
      <c r="EK600" s="67"/>
      <c r="EL600" s="67"/>
      <c r="EM600" s="67"/>
      <c r="EN600" s="67"/>
      <c r="EO600" s="67"/>
    </row>
    <row r="601" spans="125:145" x14ac:dyDescent="0.25">
      <c r="DU601" s="67"/>
      <c r="DV601" s="67"/>
      <c r="DW601" s="67"/>
      <c r="DX601" s="67"/>
      <c r="DY601" s="67"/>
      <c r="DZ601" s="67"/>
      <c r="EA601" s="67"/>
      <c r="EB601" s="67"/>
      <c r="EC601" s="67"/>
      <c r="ED601" s="67"/>
      <c r="EE601" s="67"/>
      <c r="EF601" s="67"/>
      <c r="EG601" s="67"/>
      <c r="EH601" s="67"/>
      <c r="EI601" s="67"/>
      <c r="EJ601" s="67"/>
      <c r="EK601" s="67"/>
      <c r="EL601" s="67"/>
      <c r="EM601" s="67"/>
      <c r="EN601" s="67"/>
      <c r="EO601" s="67"/>
    </row>
    <row r="602" spans="125:145" x14ac:dyDescent="0.25">
      <c r="DU602" s="67"/>
      <c r="DV602" s="67"/>
      <c r="DW602" s="67"/>
      <c r="DX602" s="67"/>
      <c r="DY602" s="67"/>
      <c r="DZ602" s="67"/>
      <c r="EA602" s="67"/>
      <c r="EB602" s="67"/>
      <c r="EC602" s="67"/>
      <c r="ED602" s="67"/>
      <c r="EE602" s="67"/>
      <c r="EF602" s="67"/>
      <c r="EG602" s="67"/>
      <c r="EH602" s="67"/>
      <c r="EI602" s="67"/>
      <c r="EJ602" s="67"/>
      <c r="EK602" s="67"/>
      <c r="EL602" s="67"/>
      <c r="EM602" s="67"/>
      <c r="EN602" s="67"/>
      <c r="EO602" s="67"/>
    </row>
    <row r="603" spans="125:145" x14ac:dyDescent="0.25">
      <c r="DU603" s="67"/>
      <c r="DV603" s="67"/>
      <c r="DW603" s="67"/>
      <c r="DX603" s="67"/>
      <c r="DY603" s="67"/>
      <c r="DZ603" s="67"/>
      <c r="EA603" s="67"/>
      <c r="EB603" s="67"/>
      <c r="EC603" s="67"/>
      <c r="ED603" s="67"/>
      <c r="EE603" s="67"/>
      <c r="EF603" s="67"/>
      <c r="EG603" s="67"/>
      <c r="EH603" s="67"/>
      <c r="EI603" s="67"/>
      <c r="EJ603" s="67"/>
      <c r="EK603" s="67"/>
      <c r="EL603" s="67"/>
      <c r="EM603" s="67"/>
      <c r="EN603" s="67"/>
      <c r="EO603" s="67"/>
    </row>
    <row r="604" spans="125:145" x14ac:dyDescent="0.25">
      <c r="DU604" s="67"/>
      <c r="DV604" s="67"/>
      <c r="DW604" s="67"/>
      <c r="DX604" s="67"/>
      <c r="DY604" s="67"/>
      <c r="DZ604" s="67"/>
      <c r="EA604" s="67"/>
      <c r="EB604" s="67"/>
      <c r="EC604" s="67"/>
      <c r="ED604" s="67"/>
      <c r="EE604" s="67"/>
      <c r="EF604" s="67"/>
      <c r="EG604" s="67"/>
      <c r="EH604" s="67"/>
      <c r="EI604" s="67"/>
      <c r="EJ604" s="67"/>
      <c r="EK604" s="67"/>
      <c r="EL604" s="67"/>
      <c r="EM604" s="67"/>
      <c r="EN604" s="67"/>
      <c r="EO604" s="67"/>
    </row>
    <row r="605" spans="125:145" x14ac:dyDescent="0.25">
      <c r="DU605" s="67"/>
      <c r="DV605" s="67"/>
      <c r="DW605" s="67"/>
      <c r="DX605" s="67"/>
      <c r="DY605" s="67"/>
      <c r="DZ605" s="67"/>
      <c r="EA605" s="67"/>
      <c r="EB605" s="67"/>
      <c r="EC605" s="67"/>
      <c r="ED605" s="67"/>
      <c r="EE605" s="67"/>
      <c r="EF605" s="67"/>
      <c r="EG605" s="67"/>
      <c r="EH605" s="67"/>
      <c r="EI605" s="67"/>
      <c r="EJ605" s="67"/>
      <c r="EK605" s="67"/>
      <c r="EL605" s="67"/>
      <c r="EM605" s="67"/>
      <c r="EN605" s="67"/>
      <c r="EO605" s="67"/>
    </row>
    <row r="606" spans="125:145" x14ac:dyDescent="0.25">
      <c r="DU606" s="67"/>
      <c r="DV606" s="67"/>
      <c r="DW606" s="67"/>
      <c r="DX606" s="67"/>
      <c r="DY606" s="67"/>
      <c r="DZ606" s="67"/>
      <c r="EA606" s="67"/>
      <c r="EB606" s="67"/>
      <c r="EC606" s="67"/>
      <c r="ED606" s="67"/>
      <c r="EE606" s="67"/>
      <c r="EF606" s="67"/>
      <c r="EG606" s="67"/>
      <c r="EH606" s="67"/>
      <c r="EI606" s="67"/>
      <c r="EJ606" s="67"/>
      <c r="EK606" s="67"/>
      <c r="EL606" s="67"/>
      <c r="EM606" s="67"/>
      <c r="EN606" s="67"/>
      <c r="EO606" s="67"/>
    </row>
    <row r="607" spans="125:145" x14ac:dyDescent="0.25">
      <c r="DU607" s="67"/>
      <c r="DV607" s="67"/>
      <c r="DW607" s="67"/>
      <c r="DX607" s="67"/>
      <c r="DY607" s="67"/>
      <c r="DZ607" s="67"/>
      <c r="EA607" s="67"/>
      <c r="EB607" s="67"/>
      <c r="EC607" s="67"/>
      <c r="ED607" s="67"/>
      <c r="EE607" s="67"/>
      <c r="EF607" s="67"/>
      <c r="EG607" s="67"/>
      <c r="EH607" s="67"/>
      <c r="EI607" s="67"/>
      <c r="EJ607" s="67"/>
      <c r="EK607" s="67"/>
      <c r="EL607" s="67"/>
      <c r="EM607" s="67"/>
      <c r="EN607" s="67"/>
      <c r="EO607" s="67"/>
    </row>
    <row r="608" spans="125:145" x14ac:dyDescent="0.25">
      <c r="DU608" s="67"/>
      <c r="DV608" s="67"/>
      <c r="DW608" s="67"/>
      <c r="DX608" s="67"/>
      <c r="DY608" s="67"/>
      <c r="DZ608" s="67"/>
      <c r="EA608" s="67"/>
      <c r="EB608" s="67"/>
      <c r="EC608" s="67"/>
      <c r="ED608" s="67"/>
      <c r="EE608" s="67"/>
      <c r="EF608" s="67"/>
      <c r="EG608" s="67"/>
      <c r="EH608" s="67"/>
      <c r="EI608" s="67"/>
      <c r="EJ608" s="67"/>
      <c r="EK608" s="67"/>
      <c r="EL608" s="67"/>
      <c r="EM608" s="67"/>
      <c r="EN608" s="67"/>
      <c r="EO608" s="67"/>
    </row>
    <row r="609" spans="125:145" x14ac:dyDescent="0.25">
      <c r="DU609" s="67"/>
      <c r="DV609" s="67"/>
      <c r="DW609" s="67"/>
      <c r="DX609" s="67"/>
      <c r="DY609" s="67"/>
      <c r="DZ609" s="67"/>
      <c r="EA609" s="67"/>
      <c r="EB609" s="67"/>
      <c r="EC609" s="67"/>
      <c r="ED609" s="67"/>
      <c r="EE609" s="67"/>
      <c r="EF609" s="67"/>
      <c r="EG609" s="67"/>
      <c r="EH609" s="67"/>
      <c r="EI609" s="67"/>
      <c r="EJ609" s="67"/>
      <c r="EK609" s="67"/>
      <c r="EL609" s="67"/>
      <c r="EM609" s="67"/>
      <c r="EN609" s="67"/>
      <c r="EO609" s="67"/>
    </row>
    <row r="610" spans="125:145" x14ac:dyDescent="0.25">
      <c r="DU610" s="67"/>
      <c r="DV610" s="67"/>
      <c r="DW610" s="67"/>
      <c r="DX610" s="67"/>
      <c r="DY610" s="67"/>
      <c r="DZ610" s="67"/>
      <c r="EA610" s="67"/>
      <c r="EB610" s="67"/>
      <c r="EC610" s="67"/>
      <c r="ED610" s="67"/>
      <c r="EE610" s="67"/>
      <c r="EF610" s="67"/>
      <c r="EG610" s="67"/>
      <c r="EH610" s="67"/>
      <c r="EI610" s="67"/>
      <c r="EJ610" s="67"/>
      <c r="EK610" s="67"/>
      <c r="EL610" s="67"/>
      <c r="EM610" s="67"/>
      <c r="EN610" s="67"/>
      <c r="EO610" s="67"/>
    </row>
    <row r="611" spans="125:145" x14ac:dyDescent="0.25">
      <c r="DU611" s="67"/>
      <c r="DV611" s="67"/>
      <c r="DW611" s="67"/>
      <c r="DX611" s="67"/>
      <c r="DY611" s="67"/>
      <c r="DZ611" s="67"/>
      <c r="EA611" s="67"/>
      <c r="EB611" s="67"/>
      <c r="EC611" s="67"/>
      <c r="ED611" s="67"/>
      <c r="EE611" s="67"/>
      <c r="EF611" s="67"/>
      <c r="EG611" s="67"/>
      <c r="EH611" s="67"/>
      <c r="EI611" s="67"/>
      <c r="EJ611" s="67"/>
      <c r="EK611" s="67"/>
      <c r="EL611" s="67"/>
      <c r="EM611" s="67"/>
      <c r="EN611" s="67"/>
      <c r="EO611" s="67"/>
    </row>
    <row r="612" spans="125:145" x14ac:dyDescent="0.25">
      <c r="DU612" s="67"/>
      <c r="DV612" s="67"/>
      <c r="DW612" s="67"/>
      <c r="DX612" s="67"/>
      <c r="DY612" s="67"/>
      <c r="DZ612" s="67"/>
      <c r="EA612" s="67"/>
      <c r="EB612" s="67"/>
      <c r="EC612" s="67"/>
      <c r="ED612" s="67"/>
      <c r="EE612" s="67"/>
      <c r="EF612" s="67"/>
      <c r="EG612" s="67"/>
      <c r="EH612" s="67"/>
      <c r="EI612" s="67"/>
      <c r="EJ612" s="67"/>
      <c r="EK612" s="67"/>
      <c r="EL612" s="67"/>
      <c r="EM612" s="67"/>
      <c r="EN612" s="67"/>
      <c r="EO612" s="67"/>
    </row>
    <row r="613" spans="125:145" x14ac:dyDescent="0.25">
      <c r="DU613" s="67"/>
      <c r="DV613" s="67"/>
      <c r="DW613" s="67"/>
      <c r="DX613" s="67"/>
      <c r="DY613" s="67"/>
      <c r="DZ613" s="67"/>
      <c r="EA613" s="67"/>
      <c r="EB613" s="67"/>
      <c r="EC613" s="67"/>
      <c r="ED613" s="67"/>
      <c r="EE613" s="67"/>
      <c r="EF613" s="67"/>
      <c r="EG613" s="67"/>
      <c r="EH613" s="67"/>
      <c r="EI613" s="67"/>
      <c r="EJ613" s="67"/>
      <c r="EK613" s="67"/>
      <c r="EL613" s="67"/>
      <c r="EM613" s="67"/>
      <c r="EN613" s="67"/>
      <c r="EO613" s="67"/>
    </row>
    <row r="614" spans="125:145" x14ac:dyDescent="0.25">
      <c r="DU614" s="67"/>
      <c r="DV614" s="67"/>
      <c r="DW614" s="67"/>
      <c r="DX614" s="67"/>
      <c r="DY614" s="67"/>
      <c r="DZ614" s="67"/>
      <c r="EA614" s="67"/>
      <c r="EB614" s="67"/>
      <c r="EC614" s="67"/>
      <c r="ED614" s="67"/>
      <c r="EE614" s="67"/>
      <c r="EF614" s="67"/>
      <c r="EG614" s="67"/>
      <c r="EH614" s="67"/>
      <c r="EI614" s="67"/>
      <c r="EJ614" s="67"/>
      <c r="EK614" s="67"/>
      <c r="EL614" s="67"/>
      <c r="EM614" s="67"/>
      <c r="EN614" s="67"/>
      <c r="EO614" s="67"/>
    </row>
    <row r="615" spans="125:145" x14ac:dyDescent="0.25">
      <c r="DU615" s="67"/>
      <c r="DV615" s="67"/>
      <c r="DW615" s="67"/>
      <c r="DX615" s="67"/>
      <c r="DY615" s="67"/>
      <c r="DZ615" s="67"/>
      <c r="EA615" s="67"/>
      <c r="EB615" s="67"/>
      <c r="EC615" s="67"/>
      <c r="ED615" s="67"/>
      <c r="EE615" s="67"/>
      <c r="EF615" s="67"/>
      <c r="EG615" s="67"/>
      <c r="EH615" s="67"/>
      <c r="EI615" s="67"/>
      <c r="EJ615" s="67"/>
      <c r="EK615" s="67"/>
      <c r="EL615" s="67"/>
      <c r="EM615" s="67"/>
      <c r="EN615" s="67"/>
      <c r="EO615" s="67"/>
    </row>
    <row r="616" spans="125:145" x14ac:dyDescent="0.25">
      <c r="DU616" s="67"/>
      <c r="DV616" s="67"/>
      <c r="DW616" s="67"/>
      <c r="DX616" s="67"/>
      <c r="DY616" s="67"/>
      <c r="DZ616" s="67"/>
      <c r="EA616" s="67"/>
      <c r="EB616" s="67"/>
      <c r="EC616" s="67"/>
      <c r="ED616" s="67"/>
      <c r="EE616" s="67"/>
      <c r="EF616" s="67"/>
      <c r="EG616" s="67"/>
      <c r="EH616" s="67"/>
      <c r="EI616" s="67"/>
      <c r="EJ616" s="67"/>
      <c r="EK616" s="67"/>
      <c r="EL616" s="67"/>
      <c r="EM616" s="67"/>
      <c r="EN616" s="67"/>
      <c r="EO616" s="67"/>
    </row>
    <row r="617" spans="125:145" x14ac:dyDescent="0.25">
      <c r="DU617" s="67"/>
      <c r="DV617" s="67"/>
      <c r="DW617" s="67"/>
      <c r="DX617" s="67"/>
      <c r="DY617" s="67"/>
      <c r="DZ617" s="67"/>
      <c r="EA617" s="67"/>
      <c r="EB617" s="67"/>
      <c r="EC617" s="67"/>
      <c r="ED617" s="67"/>
      <c r="EE617" s="67"/>
      <c r="EF617" s="67"/>
      <c r="EG617" s="67"/>
      <c r="EH617" s="67"/>
      <c r="EI617" s="67"/>
      <c r="EJ617" s="67"/>
      <c r="EK617" s="67"/>
      <c r="EL617" s="67"/>
      <c r="EM617" s="67"/>
      <c r="EN617" s="67"/>
      <c r="EO617" s="67"/>
    </row>
    <row r="618" spans="125:145" x14ac:dyDescent="0.25">
      <c r="DU618" s="67"/>
      <c r="DV618" s="67"/>
      <c r="DW618" s="67"/>
      <c r="DX618" s="67"/>
      <c r="DY618" s="67"/>
      <c r="DZ618" s="67"/>
      <c r="EA618" s="67"/>
      <c r="EB618" s="67"/>
      <c r="EC618" s="67"/>
      <c r="ED618" s="67"/>
      <c r="EE618" s="67"/>
      <c r="EF618" s="67"/>
      <c r="EG618" s="67"/>
      <c r="EH618" s="67"/>
      <c r="EI618" s="67"/>
      <c r="EJ618" s="67"/>
      <c r="EK618" s="67"/>
      <c r="EL618" s="67"/>
      <c r="EM618" s="67"/>
      <c r="EN618" s="67"/>
      <c r="EO618" s="67"/>
    </row>
    <row r="619" spans="125:145" x14ac:dyDescent="0.25">
      <c r="DU619" s="67"/>
      <c r="DV619" s="67"/>
      <c r="DW619" s="67"/>
      <c r="DX619" s="67"/>
      <c r="DY619" s="67"/>
      <c r="DZ619" s="67"/>
      <c r="EA619" s="67"/>
      <c r="EB619" s="67"/>
      <c r="EC619" s="67"/>
      <c r="ED619" s="67"/>
      <c r="EE619" s="67"/>
      <c r="EF619" s="67"/>
      <c r="EG619" s="67"/>
      <c r="EH619" s="67"/>
      <c r="EI619" s="67"/>
      <c r="EJ619" s="67"/>
      <c r="EK619" s="67"/>
      <c r="EL619" s="67"/>
      <c r="EM619" s="67"/>
      <c r="EN619" s="67"/>
      <c r="EO619" s="67"/>
    </row>
    <row r="620" spans="125:145" x14ac:dyDescent="0.25">
      <c r="DU620" s="67"/>
      <c r="DV620" s="67"/>
      <c r="DW620" s="67"/>
      <c r="DX620" s="67"/>
      <c r="DY620" s="67"/>
      <c r="DZ620" s="67"/>
      <c r="EA620" s="67"/>
      <c r="EB620" s="67"/>
      <c r="EC620" s="67"/>
      <c r="ED620" s="67"/>
      <c r="EE620" s="67"/>
      <c r="EF620" s="67"/>
      <c r="EG620" s="67"/>
      <c r="EH620" s="67"/>
      <c r="EI620" s="67"/>
      <c r="EJ620" s="67"/>
      <c r="EK620" s="67"/>
      <c r="EL620" s="67"/>
      <c r="EM620" s="67"/>
      <c r="EN620" s="67"/>
      <c r="EO620" s="67"/>
    </row>
    <row r="621" spans="125:145" x14ac:dyDescent="0.25">
      <c r="DU621" s="67"/>
      <c r="DV621" s="67"/>
      <c r="DW621" s="67"/>
      <c r="DX621" s="67"/>
      <c r="DY621" s="67"/>
      <c r="DZ621" s="67"/>
      <c r="EA621" s="67"/>
      <c r="EB621" s="67"/>
      <c r="EC621" s="67"/>
      <c r="ED621" s="67"/>
      <c r="EE621" s="67"/>
      <c r="EF621" s="67"/>
      <c r="EG621" s="67"/>
      <c r="EH621" s="67"/>
      <c r="EI621" s="67"/>
      <c r="EJ621" s="67"/>
      <c r="EK621" s="67"/>
      <c r="EL621" s="67"/>
      <c r="EM621" s="67"/>
      <c r="EN621" s="67"/>
      <c r="EO621" s="67"/>
    </row>
    <row r="622" spans="125:145" x14ac:dyDescent="0.25">
      <c r="DU622" s="67"/>
      <c r="DV622" s="67"/>
      <c r="DW622" s="67"/>
      <c r="DX622" s="67"/>
      <c r="DY622" s="67"/>
      <c r="DZ622" s="67"/>
      <c r="EA622" s="67"/>
      <c r="EB622" s="67"/>
      <c r="EC622" s="67"/>
      <c r="ED622" s="67"/>
      <c r="EE622" s="67"/>
      <c r="EF622" s="67"/>
      <c r="EG622" s="67"/>
      <c r="EH622" s="67"/>
      <c r="EI622" s="67"/>
      <c r="EJ622" s="67"/>
      <c r="EK622" s="67"/>
      <c r="EL622" s="67"/>
      <c r="EM622" s="67"/>
      <c r="EN622" s="67"/>
      <c r="EO622" s="67"/>
    </row>
    <row r="623" spans="125:145" x14ac:dyDescent="0.25">
      <c r="DU623" s="67"/>
      <c r="DV623" s="67"/>
      <c r="DW623" s="67"/>
      <c r="DX623" s="67"/>
      <c r="DY623" s="67"/>
      <c r="DZ623" s="67"/>
      <c r="EA623" s="67"/>
      <c r="EB623" s="67"/>
      <c r="EC623" s="67"/>
      <c r="ED623" s="67"/>
      <c r="EE623" s="67"/>
      <c r="EF623" s="67"/>
      <c r="EG623" s="67"/>
      <c r="EH623" s="67"/>
      <c r="EI623" s="67"/>
      <c r="EJ623" s="67"/>
      <c r="EK623" s="67"/>
      <c r="EL623" s="67"/>
      <c r="EM623" s="67"/>
      <c r="EN623" s="67"/>
      <c r="EO623" s="67"/>
    </row>
    <row r="624" spans="125:145" x14ac:dyDescent="0.25">
      <c r="DU624" s="67"/>
      <c r="DV624" s="67"/>
      <c r="DW624" s="67"/>
      <c r="DX624" s="67"/>
      <c r="DY624" s="67"/>
      <c r="DZ624" s="67"/>
      <c r="EA624" s="67"/>
      <c r="EB624" s="67"/>
      <c r="EC624" s="67"/>
      <c r="ED624" s="67"/>
      <c r="EE624" s="67"/>
      <c r="EF624" s="67"/>
      <c r="EG624" s="67"/>
      <c r="EH624" s="67"/>
      <c r="EI624" s="67"/>
      <c r="EJ624" s="67"/>
      <c r="EK624" s="67"/>
      <c r="EL624" s="67"/>
      <c r="EM624" s="67"/>
      <c r="EN624" s="67"/>
      <c r="EO624" s="67"/>
    </row>
    <row r="625" spans="125:145" x14ac:dyDescent="0.25">
      <c r="DU625" s="67"/>
      <c r="DV625" s="67"/>
      <c r="DW625" s="67"/>
      <c r="DX625" s="67"/>
      <c r="DY625" s="67"/>
      <c r="DZ625" s="67"/>
      <c r="EA625" s="67"/>
      <c r="EB625" s="67"/>
      <c r="EC625" s="67"/>
      <c r="ED625" s="67"/>
      <c r="EE625" s="67"/>
      <c r="EF625" s="67"/>
      <c r="EG625" s="67"/>
      <c r="EH625" s="67"/>
      <c r="EI625" s="67"/>
      <c r="EJ625" s="67"/>
      <c r="EK625" s="67"/>
      <c r="EL625" s="67"/>
      <c r="EM625" s="67"/>
      <c r="EN625" s="67"/>
      <c r="EO625" s="67"/>
    </row>
    <row r="626" spans="125:145" x14ac:dyDescent="0.25">
      <c r="DU626" s="67"/>
      <c r="DV626" s="67"/>
      <c r="DW626" s="67"/>
      <c r="DX626" s="67"/>
      <c r="DY626" s="67"/>
      <c r="DZ626" s="67"/>
      <c r="EA626" s="67"/>
      <c r="EB626" s="67"/>
      <c r="EC626" s="67"/>
      <c r="ED626" s="67"/>
      <c r="EE626" s="67"/>
      <c r="EF626" s="67"/>
      <c r="EG626" s="67"/>
      <c r="EH626" s="67"/>
      <c r="EI626" s="67"/>
      <c r="EJ626" s="67"/>
      <c r="EK626" s="67"/>
      <c r="EL626" s="67"/>
      <c r="EM626" s="67"/>
      <c r="EN626" s="67"/>
      <c r="EO626" s="67"/>
    </row>
    <row r="627" spans="125:145" x14ac:dyDescent="0.25">
      <c r="DU627" s="67"/>
      <c r="DV627" s="67"/>
      <c r="DW627" s="67"/>
      <c r="DX627" s="67"/>
      <c r="DY627" s="67"/>
      <c r="DZ627" s="67"/>
      <c r="EA627" s="67"/>
      <c r="EB627" s="67"/>
      <c r="EC627" s="67"/>
      <c r="ED627" s="67"/>
      <c r="EE627" s="67"/>
      <c r="EF627" s="67"/>
      <c r="EG627" s="67"/>
      <c r="EH627" s="67"/>
      <c r="EI627" s="67"/>
      <c r="EJ627" s="67"/>
      <c r="EK627" s="67"/>
      <c r="EL627" s="67"/>
      <c r="EM627" s="67"/>
      <c r="EN627" s="67"/>
      <c r="EO627" s="67"/>
    </row>
    <row r="628" spans="125:145" x14ac:dyDescent="0.25">
      <c r="DU628" s="67"/>
      <c r="DV628" s="67"/>
      <c r="DW628" s="67"/>
      <c r="DX628" s="67"/>
      <c r="DY628" s="67"/>
      <c r="DZ628" s="67"/>
      <c r="EA628" s="67"/>
      <c r="EB628" s="67"/>
      <c r="EC628" s="67"/>
      <c r="ED628" s="67"/>
      <c r="EE628" s="67"/>
      <c r="EF628" s="67"/>
      <c r="EG628" s="67"/>
      <c r="EH628" s="67"/>
      <c r="EI628" s="67"/>
      <c r="EJ628" s="67"/>
      <c r="EK628" s="67"/>
      <c r="EL628" s="67"/>
      <c r="EM628" s="67"/>
      <c r="EN628" s="67"/>
      <c r="EO628" s="67"/>
    </row>
    <row r="629" spans="125:145" x14ac:dyDescent="0.25">
      <c r="DU629" s="67"/>
      <c r="DV629" s="67"/>
      <c r="DW629" s="67"/>
      <c r="DX629" s="67"/>
      <c r="DY629" s="67"/>
      <c r="DZ629" s="67"/>
      <c r="EA629" s="67"/>
      <c r="EB629" s="67"/>
      <c r="EC629" s="67"/>
      <c r="ED629" s="67"/>
      <c r="EE629" s="67"/>
      <c r="EF629" s="67"/>
      <c r="EG629" s="67"/>
      <c r="EH629" s="67"/>
      <c r="EI629" s="67"/>
      <c r="EJ629" s="67"/>
      <c r="EK629" s="67"/>
      <c r="EL629" s="67"/>
      <c r="EM629" s="67"/>
      <c r="EN629" s="67"/>
      <c r="EO629" s="67"/>
    </row>
    <row r="630" spans="125:145" x14ac:dyDescent="0.25">
      <c r="DU630" s="67"/>
      <c r="DV630" s="67"/>
      <c r="DW630" s="67"/>
      <c r="DX630" s="67"/>
      <c r="DY630" s="67"/>
      <c r="DZ630" s="67"/>
      <c r="EA630" s="67"/>
      <c r="EB630" s="67"/>
      <c r="EC630" s="67"/>
      <c r="ED630" s="67"/>
      <c r="EE630" s="67"/>
      <c r="EF630" s="67"/>
      <c r="EG630" s="67"/>
      <c r="EH630" s="67"/>
      <c r="EI630" s="67"/>
      <c r="EJ630" s="67"/>
      <c r="EK630" s="67"/>
      <c r="EL630" s="67"/>
      <c r="EM630" s="67"/>
      <c r="EN630" s="67"/>
      <c r="EO630" s="67"/>
    </row>
    <row r="631" spans="125:145" x14ac:dyDescent="0.25">
      <c r="DU631" s="67"/>
      <c r="DV631" s="67"/>
      <c r="DW631" s="67"/>
      <c r="DX631" s="67"/>
      <c r="DY631" s="67"/>
      <c r="DZ631" s="67"/>
      <c r="EA631" s="67"/>
      <c r="EB631" s="67"/>
      <c r="EC631" s="67"/>
      <c r="ED631" s="67"/>
      <c r="EE631" s="67"/>
      <c r="EF631" s="67"/>
      <c r="EG631" s="67"/>
      <c r="EH631" s="67"/>
      <c r="EI631" s="67"/>
      <c r="EJ631" s="67"/>
      <c r="EK631" s="67"/>
      <c r="EL631" s="67"/>
      <c r="EM631" s="67"/>
      <c r="EN631" s="67"/>
      <c r="EO631" s="67"/>
    </row>
    <row r="632" spans="125:145" x14ac:dyDescent="0.25">
      <c r="DU632" s="67"/>
      <c r="DV632" s="67"/>
      <c r="DW632" s="67"/>
      <c r="DX632" s="67"/>
      <c r="DY632" s="67"/>
      <c r="DZ632" s="67"/>
      <c r="EA632" s="67"/>
      <c r="EB632" s="67"/>
      <c r="EC632" s="67"/>
      <c r="ED632" s="67"/>
      <c r="EE632" s="67"/>
      <c r="EF632" s="67"/>
      <c r="EG632" s="67"/>
      <c r="EH632" s="67"/>
      <c r="EI632" s="67"/>
      <c r="EJ632" s="67"/>
      <c r="EK632" s="67"/>
      <c r="EL632" s="67"/>
      <c r="EM632" s="67"/>
      <c r="EN632" s="67"/>
      <c r="EO632" s="67"/>
    </row>
    <row r="633" spans="125:145" x14ac:dyDescent="0.25">
      <c r="DU633" s="67"/>
      <c r="DV633" s="67"/>
      <c r="DW633" s="67"/>
      <c r="DX633" s="67"/>
      <c r="DY633" s="67"/>
      <c r="DZ633" s="67"/>
      <c r="EA633" s="67"/>
      <c r="EB633" s="67"/>
      <c r="EC633" s="67"/>
      <c r="ED633" s="67"/>
      <c r="EE633" s="67"/>
      <c r="EF633" s="67"/>
      <c r="EG633" s="67"/>
      <c r="EH633" s="67"/>
      <c r="EI633" s="67"/>
      <c r="EJ633" s="67"/>
      <c r="EK633" s="67"/>
      <c r="EL633" s="67"/>
      <c r="EM633" s="67"/>
      <c r="EN633" s="67"/>
      <c r="EO633" s="67"/>
    </row>
    <row r="634" spans="125:145" x14ac:dyDescent="0.25">
      <c r="DU634" s="67"/>
      <c r="DV634" s="67"/>
      <c r="DW634" s="67"/>
      <c r="DX634" s="67"/>
      <c r="DY634" s="67"/>
      <c r="DZ634" s="67"/>
      <c r="EA634" s="67"/>
      <c r="EB634" s="67"/>
      <c r="EC634" s="67"/>
      <c r="ED634" s="67"/>
      <c r="EE634" s="67"/>
      <c r="EF634" s="67"/>
      <c r="EG634" s="67"/>
      <c r="EH634" s="67"/>
      <c r="EI634" s="67"/>
      <c r="EJ634" s="67"/>
      <c r="EK634" s="67"/>
      <c r="EL634" s="67"/>
      <c r="EM634" s="67"/>
      <c r="EN634" s="67"/>
      <c r="EO634" s="67"/>
    </row>
    <row r="635" spans="125:145" x14ac:dyDescent="0.25">
      <c r="DU635" s="67"/>
      <c r="DV635" s="67"/>
      <c r="DW635" s="67"/>
      <c r="DX635" s="67"/>
      <c r="DY635" s="67"/>
      <c r="DZ635" s="67"/>
      <c r="EA635" s="67"/>
      <c r="EB635" s="67"/>
      <c r="EC635" s="67"/>
      <c r="ED635" s="67"/>
      <c r="EE635" s="67"/>
      <c r="EF635" s="67"/>
      <c r="EG635" s="67"/>
      <c r="EH635" s="67"/>
      <c r="EI635" s="67"/>
      <c r="EJ635" s="67"/>
      <c r="EK635" s="67"/>
      <c r="EL635" s="67"/>
      <c r="EM635" s="67"/>
      <c r="EN635" s="67"/>
      <c r="EO635" s="67"/>
    </row>
    <row r="636" spans="125:145" x14ac:dyDescent="0.25">
      <c r="DU636" s="67"/>
      <c r="DV636" s="67"/>
      <c r="DW636" s="67"/>
      <c r="DX636" s="67"/>
      <c r="DY636" s="67"/>
      <c r="DZ636" s="67"/>
      <c r="EA636" s="67"/>
      <c r="EB636" s="67"/>
      <c r="EC636" s="67"/>
      <c r="ED636" s="67"/>
      <c r="EE636" s="67"/>
      <c r="EF636" s="67"/>
      <c r="EG636" s="67"/>
      <c r="EH636" s="67"/>
      <c r="EI636" s="67"/>
      <c r="EJ636" s="67"/>
      <c r="EK636" s="67"/>
      <c r="EL636" s="67"/>
      <c r="EM636" s="67"/>
      <c r="EN636" s="67"/>
      <c r="EO636" s="67"/>
    </row>
    <row r="637" spans="125:145" x14ac:dyDescent="0.25">
      <c r="DU637" s="67"/>
      <c r="DV637" s="67"/>
      <c r="DW637" s="67"/>
      <c r="DX637" s="67"/>
      <c r="DY637" s="67"/>
      <c r="DZ637" s="67"/>
      <c r="EA637" s="67"/>
      <c r="EB637" s="67"/>
      <c r="EC637" s="67"/>
      <c r="ED637" s="67"/>
      <c r="EE637" s="67"/>
      <c r="EF637" s="67"/>
      <c r="EG637" s="67"/>
      <c r="EH637" s="67"/>
      <c r="EI637" s="67"/>
      <c r="EJ637" s="67"/>
      <c r="EK637" s="67"/>
      <c r="EL637" s="67"/>
      <c r="EM637" s="67"/>
      <c r="EN637" s="67"/>
      <c r="EO637" s="67"/>
    </row>
    <row r="638" spans="125:145" x14ac:dyDescent="0.25">
      <c r="DU638" s="67"/>
      <c r="DV638" s="67"/>
      <c r="DW638" s="67"/>
      <c r="DX638" s="67"/>
      <c r="DY638" s="67"/>
      <c r="DZ638" s="67"/>
      <c r="EA638" s="67"/>
      <c r="EB638" s="67"/>
      <c r="EC638" s="67"/>
      <c r="ED638" s="67"/>
      <c r="EE638" s="67"/>
      <c r="EF638" s="67"/>
      <c r="EG638" s="67"/>
      <c r="EH638" s="67"/>
      <c r="EI638" s="67"/>
      <c r="EJ638" s="67"/>
      <c r="EK638" s="67"/>
      <c r="EL638" s="67"/>
      <c r="EM638" s="67"/>
      <c r="EN638" s="67"/>
      <c r="EO638" s="67"/>
    </row>
    <row r="639" spans="125:145" x14ac:dyDescent="0.25">
      <c r="DU639" s="67"/>
      <c r="DV639" s="67"/>
      <c r="DW639" s="67"/>
      <c r="DX639" s="67"/>
      <c r="DY639" s="67"/>
      <c r="DZ639" s="67"/>
      <c r="EA639" s="67"/>
      <c r="EB639" s="67"/>
      <c r="EC639" s="67"/>
      <c r="ED639" s="67"/>
      <c r="EE639" s="67"/>
      <c r="EF639" s="67"/>
      <c r="EG639" s="67"/>
      <c r="EH639" s="67"/>
      <c r="EI639" s="67"/>
      <c r="EJ639" s="67"/>
      <c r="EK639" s="67"/>
      <c r="EL639" s="67"/>
      <c r="EM639" s="67"/>
      <c r="EN639" s="67"/>
      <c r="EO639" s="67"/>
    </row>
    <row r="640" spans="125:145" x14ac:dyDescent="0.25">
      <c r="DU640" s="67"/>
      <c r="DV640" s="67"/>
      <c r="DW640" s="67"/>
      <c r="DX640" s="67"/>
      <c r="DY640" s="67"/>
      <c r="DZ640" s="67"/>
      <c r="EA640" s="67"/>
      <c r="EB640" s="67"/>
      <c r="EC640" s="67"/>
      <c r="ED640" s="67"/>
      <c r="EE640" s="67"/>
      <c r="EF640" s="67"/>
      <c r="EG640" s="67"/>
      <c r="EH640" s="67"/>
      <c r="EI640" s="67"/>
      <c r="EJ640" s="67"/>
      <c r="EK640" s="67"/>
      <c r="EL640" s="67"/>
      <c r="EM640" s="67"/>
      <c r="EN640" s="67"/>
      <c r="EO640" s="67"/>
    </row>
    <row r="641" spans="125:145" x14ac:dyDescent="0.25">
      <c r="DU641" s="67"/>
      <c r="DV641" s="67"/>
      <c r="DW641" s="67"/>
      <c r="DX641" s="67"/>
      <c r="DY641" s="67"/>
      <c r="DZ641" s="67"/>
      <c r="EA641" s="67"/>
      <c r="EB641" s="67"/>
      <c r="EC641" s="67"/>
      <c r="ED641" s="67"/>
      <c r="EE641" s="67"/>
      <c r="EF641" s="67"/>
      <c r="EG641" s="67"/>
      <c r="EH641" s="67"/>
      <c r="EI641" s="67"/>
      <c r="EJ641" s="67"/>
      <c r="EK641" s="67"/>
      <c r="EL641" s="67"/>
      <c r="EM641" s="67"/>
      <c r="EN641" s="67"/>
      <c r="EO641" s="67"/>
    </row>
    <row r="642" spans="125:145" x14ac:dyDescent="0.25">
      <c r="DU642" s="67"/>
      <c r="DV642" s="67"/>
      <c r="DW642" s="67"/>
      <c r="DX642" s="67"/>
      <c r="DY642" s="67"/>
      <c r="DZ642" s="67"/>
      <c r="EA642" s="67"/>
      <c r="EB642" s="67"/>
      <c r="EC642" s="67"/>
      <c r="ED642" s="67"/>
      <c r="EE642" s="67"/>
      <c r="EF642" s="67"/>
      <c r="EG642" s="67"/>
      <c r="EH642" s="67"/>
      <c r="EI642" s="67"/>
      <c r="EJ642" s="67"/>
      <c r="EK642" s="67"/>
      <c r="EL642" s="67"/>
      <c r="EM642" s="67"/>
      <c r="EN642" s="67"/>
      <c r="EO642" s="67"/>
    </row>
    <row r="643" spans="125:145" x14ac:dyDescent="0.25">
      <c r="DU643" s="67"/>
      <c r="DV643" s="67"/>
      <c r="DW643" s="67"/>
      <c r="DX643" s="67"/>
      <c r="DY643" s="67"/>
      <c r="DZ643" s="67"/>
      <c r="EA643" s="67"/>
      <c r="EB643" s="67"/>
      <c r="EC643" s="67"/>
      <c r="ED643" s="67"/>
      <c r="EE643" s="67"/>
      <c r="EF643" s="67"/>
      <c r="EG643" s="67"/>
      <c r="EH643" s="67"/>
      <c r="EI643" s="67"/>
      <c r="EJ643" s="67"/>
      <c r="EK643" s="67"/>
      <c r="EL643" s="67"/>
      <c r="EM643" s="67"/>
      <c r="EN643" s="67"/>
      <c r="EO643" s="67"/>
    </row>
    <row r="644" spans="125:145" x14ac:dyDescent="0.25">
      <c r="DU644" s="67"/>
      <c r="DV644" s="67"/>
      <c r="DW644" s="67"/>
      <c r="DX644" s="67"/>
      <c r="DY644" s="67"/>
      <c r="DZ644" s="67"/>
      <c r="EA644" s="67"/>
      <c r="EB644" s="67"/>
      <c r="EC644" s="67"/>
      <c r="ED644" s="67"/>
      <c r="EE644" s="67"/>
      <c r="EF644" s="67"/>
      <c r="EG644" s="67"/>
      <c r="EH644" s="67"/>
      <c r="EI644" s="67"/>
      <c r="EJ644" s="67"/>
      <c r="EK644" s="67"/>
      <c r="EL644" s="67"/>
      <c r="EM644" s="67"/>
      <c r="EN644" s="67"/>
      <c r="EO644" s="67"/>
    </row>
    <row r="645" spans="125:145" x14ac:dyDescent="0.25">
      <c r="DU645" s="67"/>
      <c r="DV645" s="67"/>
      <c r="DW645" s="67"/>
      <c r="DX645" s="67"/>
      <c r="DY645" s="67"/>
      <c r="DZ645" s="67"/>
      <c r="EA645" s="67"/>
      <c r="EB645" s="67"/>
      <c r="EC645" s="67"/>
      <c r="ED645" s="67"/>
      <c r="EE645" s="67"/>
      <c r="EF645" s="67"/>
      <c r="EG645" s="67"/>
      <c r="EH645" s="67"/>
      <c r="EI645" s="67"/>
      <c r="EJ645" s="67"/>
      <c r="EK645" s="67"/>
      <c r="EL645" s="67"/>
      <c r="EM645" s="67"/>
      <c r="EN645" s="67"/>
      <c r="EO645" s="67"/>
    </row>
    <row r="646" spans="125:145" x14ac:dyDescent="0.25">
      <c r="DU646" s="67"/>
      <c r="DV646" s="67"/>
      <c r="DW646" s="67"/>
      <c r="DX646" s="67"/>
      <c r="DY646" s="67"/>
      <c r="DZ646" s="67"/>
      <c r="EA646" s="67"/>
      <c r="EB646" s="67"/>
      <c r="EC646" s="67"/>
      <c r="ED646" s="67"/>
      <c r="EE646" s="67"/>
      <c r="EF646" s="67"/>
      <c r="EG646" s="67"/>
      <c r="EH646" s="67"/>
      <c r="EI646" s="67"/>
      <c r="EJ646" s="67"/>
      <c r="EK646" s="67"/>
      <c r="EL646" s="67"/>
      <c r="EM646" s="67"/>
      <c r="EN646" s="67"/>
      <c r="EO646" s="67"/>
    </row>
    <row r="647" spans="125:145" x14ac:dyDescent="0.25">
      <c r="DU647" s="67"/>
      <c r="DV647" s="67"/>
      <c r="DW647" s="67"/>
      <c r="DX647" s="67"/>
      <c r="DY647" s="67"/>
      <c r="DZ647" s="67"/>
      <c r="EA647" s="67"/>
      <c r="EB647" s="67"/>
      <c r="EC647" s="67"/>
      <c r="ED647" s="67"/>
      <c r="EE647" s="67"/>
      <c r="EF647" s="67"/>
      <c r="EG647" s="67"/>
      <c r="EH647" s="67"/>
      <c r="EI647" s="67"/>
      <c r="EJ647" s="67"/>
      <c r="EK647" s="67"/>
      <c r="EL647" s="67"/>
      <c r="EM647" s="67"/>
      <c r="EN647" s="67"/>
      <c r="EO647" s="67"/>
    </row>
    <row r="648" spans="125:145" x14ac:dyDescent="0.25">
      <c r="DU648" s="67"/>
      <c r="DV648" s="67"/>
      <c r="DW648" s="67"/>
      <c r="DX648" s="67"/>
      <c r="DY648" s="67"/>
      <c r="DZ648" s="67"/>
      <c r="EA648" s="67"/>
      <c r="EB648" s="67"/>
      <c r="EC648" s="67"/>
      <c r="ED648" s="67"/>
      <c r="EE648" s="67"/>
      <c r="EF648" s="67"/>
      <c r="EG648" s="67"/>
      <c r="EH648" s="67"/>
      <c r="EI648" s="67"/>
      <c r="EJ648" s="67"/>
      <c r="EK648" s="67"/>
      <c r="EL648" s="67"/>
      <c r="EM648" s="67"/>
      <c r="EN648" s="67"/>
      <c r="EO648" s="67"/>
    </row>
    <row r="649" spans="125:145" x14ac:dyDescent="0.25">
      <c r="DU649" s="67"/>
      <c r="DV649" s="67"/>
      <c r="DW649" s="67"/>
      <c r="DX649" s="67"/>
      <c r="DY649" s="67"/>
      <c r="DZ649" s="67"/>
      <c r="EA649" s="67"/>
      <c r="EB649" s="67"/>
      <c r="EC649" s="67"/>
      <c r="ED649" s="67"/>
      <c r="EE649" s="67"/>
      <c r="EF649" s="67"/>
      <c r="EG649" s="67"/>
      <c r="EH649" s="67"/>
      <c r="EI649" s="67"/>
      <c r="EJ649" s="67"/>
      <c r="EK649" s="67"/>
      <c r="EL649" s="67"/>
      <c r="EM649" s="67"/>
      <c r="EN649" s="67"/>
      <c r="EO649" s="67"/>
    </row>
    <row r="650" spans="125:145" x14ac:dyDescent="0.25">
      <c r="DU650" s="67"/>
      <c r="DV650" s="67"/>
      <c r="DW650" s="67"/>
      <c r="DX650" s="67"/>
      <c r="DY650" s="67"/>
      <c r="DZ650" s="67"/>
      <c r="EA650" s="67"/>
      <c r="EB650" s="67"/>
      <c r="EC650" s="67"/>
      <c r="ED650" s="67"/>
      <c r="EE650" s="67"/>
      <c r="EF650" s="67"/>
      <c r="EG650" s="67"/>
      <c r="EH650" s="67"/>
      <c r="EI650" s="67"/>
      <c r="EJ650" s="67"/>
      <c r="EK650" s="67"/>
      <c r="EL650" s="67"/>
      <c r="EM650" s="67"/>
      <c r="EN650" s="67"/>
      <c r="EO650" s="67"/>
    </row>
    <row r="651" spans="125:145" x14ac:dyDescent="0.25">
      <c r="DU651" s="67"/>
      <c r="DV651" s="67"/>
      <c r="DW651" s="67"/>
      <c r="DX651" s="67"/>
      <c r="DY651" s="67"/>
      <c r="DZ651" s="67"/>
      <c r="EA651" s="67"/>
      <c r="EB651" s="67"/>
      <c r="EC651" s="67"/>
      <c r="ED651" s="67"/>
      <c r="EE651" s="67"/>
      <c r="EF651" s="67"/>
      <c r="EG651" s="67"/>
      <c r="EH651" s="67"/>
      <c r="EI651" s="67"/>
      <c r="EJ651" s="67"/>
      <c r="EK651" s="67"/>
      <c r="EL651" s="67"/>
      <c r="EM651" s="67"/>
      <c r="EN651" s="67"/>
      <c r="EO651" s="67"/>
    </row>
    <row r="652" spans="125:145" x14ac:dyDescent="0.25">
      <c r="DU652" s="67"/>
      <c r="DV652" s="67"/>
      <c r="DW652" s="67"/>
      <c r="DX652" s="67"/>
      <c r="DY652" s="67"/>
      <c r="DZ652" s="67"/>
      <c r="EA652" s="67"/>
      <c r="EB652" s="67"/>
      <c r="EC652" s="67"/>
      <c r="ED652" s="67"/>
      <c r="EE652" s="67"/>
      <c r="EF652" s="67"/>
      <c r="EG652" s="67"/>
      <c r="EH652" s="67"/>
      <c r="EI652" s="67"/>
      <c r="EJ652" s="67"/>
      <c r="EK652" s="67"/>
      <c r="EL652" s="67"/>
      <c r="EM652" s="67"/>
      <c r="EN652" s="67"/>
      <c r="EO652" s="67"/>
    </row>
    <row r="653" spans="125:145" x14ac:dyDescent="0.25">
      <c r="DU653" s="67"/>
      <c r="DV653" s="67"/>
      <c r="DW653" s="67"/>
      <c r="DX653" s="67"/>
      <c r="DY653" s="67"/>
      <c r="DZ653" s="67"/>
      <c r="EA653" s="67"/>
      <c r="EB653" s="67"/>
      <c r="EC653" s="67"/>
      <c r="ED653" s="67"/>
      <c r="EE653" s="67"/>
      <c r="EF653" s="67"/>
      <c r="EG653" s="67"/>
      <c r="EH653" s="67"/>
      <c r="EI653" s="67"/>
      <c r="EJ653" s="67"/>
      <c r="EK653" s="67"/>
      <c r="EL653" s="67"/>
      <c r="EM653" s="67"/>
      <c r="EN653" s="67"/>
      <c r="EO653" s="67"/>
    </row>
    <row r="654" spans="125:145" x14ac:dyDescent="0.25">
      <c r="DU654" s="67"/>
      <c r="DV654" s="67"/>
      <c r="DW654" s="67"/>
      <c r="DX654" s="67"/>
      <c r="DY654" s="67"/>
      <c r="DZ654" s="67"/>
      <c r="EA654" s="67"/>
      <c r="EB654" s="67"/>
      <c r="EC654" s="67"/>
      <c r="ED654" s="67"/>
      <c r="EE654" s="67"/>
      <c r="EF654" s="67"/>
      <c r="EG654" s="67"/>
      <c r="EH654" s="67"/>
      <c r="EI654" s="67"/>
      <c r="EJ654" s="67"/>
      <c r="EK654" s="67"/>
      <c r="EL654" s="67"/>
      <c r="EM654" s="67"/>
      <c r="EN654" s="67"/>
      <c r="EO654" s="67"/>
    </row>
    <row r="655" spans="125:145" x14ac:dyDescent="0.25">
      <c r="DU655" s="67"/>
      <c r="DV655" s="67"/>
      <c r="DW655" s="67"/>
      <c r="DX655" s="67"/>
      <c r="DY655" s="67"/>
      <c r="DZ655" s="67"/>
      <c r="EA655" s="67"/>
      <c r="EB655" s="67"/>
      <c r="EC655" s="67"/>
      <c r="ED655" s="67"/>
      <c r="EE655" s="67"/>
      <c r="EF655" s="67"/>
      <c r="EG655" s="67"/>
      <c r="EH655" s="67"/>
      <c r="EI655" s="67"/>
      <c r="EJ655" s="67"/>
      <c r="EK655" s="67"/>
      <c r="EL655" s="67"/>
      <c r="EM655" s="67"/>
      <c r="EN655" s="67"/>
      <c r="EO655" s="67"/>
    </row>
    <row r="656" spans="125:145" x14ac:dyDescent="0.25">
      <c r="DU656" s="67"/>
      <c r="DV656" s="67"/>
      <c r="DW656" s="67"/>
      <c r="DX656" s="67"/>
      <c r="DY656" s="67"/>
      <c r="DZ656" s="67"/>
      <c r="EA656" s="67"/>
      <c r="EB656" s="67"/>
      <c r="EC656" s="67"/>
      <c r="ED656" s="67"/>
      <c r="EE656" s="67"/>
      <c r="EF656" s="67"/>
      <c r="EG656" s="67"/>
      <c r="EH656" s="67"/>
      <c r="EI656" s="67"/>
      <c r="EJ656" s="67"/>
      <c r="EK656" s="67"/>
      <c r="EL656" s="67"/>
      <c r="EM656" s="67"/>
      <c r="EN656" s="67"/>
      <c r="EO656" s="67"/>
    </row>
    <row r="657" spans="125:145" x14ac:dyDescent="0.25">
      <c r="DU657" s="67"/>
      <c r="DV657" s="67"/>
      <c r="DW657" s="67"/>
      <c r="DX657" s="67"/>
      <c r="DY657" s="67"/>
      <c r="DZ657" s="67"/>
      <c r="EA657" s="67"/>
      <c r="EB657" s="67"/>
      <c r="EC657" s="67"/>
      <c r="ED657" s="67"/>
      <c r="EE657" s="67"/>
      <c r="EF657" s="67"/>
      <c r="EG657" s="67"/>
      <c r="EH657" s="67"/>
      <c r="EI657" s="67"/>
      <c r="EJ657" s="67"/>
      <c r="EK657" s="67"/>
      <c r="EL657" s="67"/>
      <c r="EM657" s="67"/>
      <c r="EN657" s="67"/>
      <c r="EO657" s="67"/>
    </row>
    <row r="658" spans="125:145" x14ac:dyDescent="0.25">
      <c r="DU658" s="67"/>
      <c r="DV658" s="67"/>
      <c r="DW658" s="67"/>
      <c r="DX658" s="67"/>
      <c r="DY658" s="67"/>
      <c r="DZ658" s="67"/>
      <c r="EA658" s="67"/>
      <c r="EB658" s="67"/>
      <c r="EC658" s="67"/>
      <c r="ED658" s="67"/>
      <c r="EE658" s="67"/>
      <c r="EF658" s="67"/>
      <c r="EG658" s="67"/>
      <c r="EH658" s="67"/>
      <c r="EI658" s="67"/>
      <c r="EJ658" s="67"/>
      <c r="EK658" s="67"/>
      <c r="EL658" s="67"/>
      <c r="EM658" s="67"/>
      <c r="EN658" s="67"/>
      <c r="EO658" s="67"/>
    </row>
    <row r="659" spans="125:145" x14ac:dyDescent="0.25">
      <c r="DU659" s="67"/>
      <c r="DV659" s="67"/>
      <c r="DW659" s="67"/>
      <c r="DX659" s="67"/>
      <c r="DY659" s="67"/>
      <c r="DZ659" s="67"/>
      <c r="EA659" s="67"/>
      <c r="EB659" s="67"/>
      <c r="EC659" s="67"/>
      <c r="ED659" s="67"/>
      <c r="EE659" s="67"/>
      <c r="EF659" s="67"/>
      <c r="EG659" s="67"/>
      <c r="EH659" s="67"/>
      <c r="EI659" s="67"/>
      <c r="EJ659" s="67"/>
      <c r="EK659" s="67"/>
      <c r="EL659" s="67"/>
      <c r="EM659" s="67"/>
      <c r="EN659" s="67"/>
      <c r="EO659" s="67"/>
    </row>
    <row r="660" spans="125:145" x14ac:dyDescent="0.25">
      <c r="DU660" s="67"/>
      <c r="DV660" s="67"/>
      <c r="DW660" s="67"/>
      <c r="DX660" s="67"/>
      <c r="DY660" s="67"/>
      <c r="DZ660" s="67"/>
      <c r="EA660" s="67"/>
      <c r="EB660" s="67"/>
      <c r="EC660" s="67"/>
      <c r="ED660" s="67"/>
      <c r="EE660" s="67"/>
      <c r="EF660" s="67"/>
      <c r="EG660" s="67"/>
      <c r="EH660" s="67"/>
      <c r="EI660" s="67"/>
      <c r="EJ660" s="67"/>
      <c r="EK660" s="67"/>
      <c r="EL660" s="67"/>
      <c r="EM660" s="67"/>
      <c r="EN660" s="67"/>
      <c r="EO660" s="67"/>
    </row>
    <row r="661" spans="125:145" x14ac:dyDescent="0.25">
      <c r="DU661" s="67"/>
      <c r="DV661" s="67"/>
      <c r="DW661" s="67"/>
      <c r="DX661" s="67"/>
      <c r="DY661" s="67"/>
      <c r="DZ661" s="67"/>
      <c r="EA661" s="67"/>
      <c r="EB661" s="67"/>
      <c r="EC661" s="67"/>
      <c r="ED661" s="67"/>
      <c r="EE661" s="67"/>
      <c r="EF661" s="67"/>
      <c r="EG661" s="67"/>
      <c r="EH661" s="67"/>
      <c r="EI661" s="67"/>
      <c r="EJ661" s="67"/>
      <c r="EK661" s="67"/>
      <c r="EL661" s="67"/>
      <c r="EM661" s="67"/>
      <c r="EN661" s="67"/>
      <c r="EO661" s="67"/>
    </row>
    <row r="662" spans="125:145" x14ac:dyDescent="0.25">
      <c r="DU662" s="67"/>
      <c r="DV662" s="67"/>
      <c r="DW662" s="67"/>
      <c r="DX662" s="67"/>
      <c r="DY662" s="67"/>
      <c r="DZ662" s="67"/>
      <c r="EA662" s="67"/>
      <c r="EB662" s="67"/>
      <c r="EC662" s="67"/>
      <c r="ED662" s="67"/>
      <c r="EE662" s="67"/>
      <c r="EF662" s="67"/>
      <c r="EG662" s="67"/>
      <c r="EH662" s="67"/>
      <c r="EI662" s="67"/>
      <c r="EJ662" s="67"/>
      <c r="EK662" s="67"/>
      <c r="EL662" s="67"/>
      <c r="EM662" s="67"/>
      <c r="EN662" s="67"/>
      <c r="EO662" s="67"/>
    </row>
    <row r="663" spans="125:145" x14ac:dyDescent="0.25">
      <c r="DU663" s="67"/>
      <c r="DV663" s="67"/>
      <c r="DW663" s="67"/>
      <c r="DX663" s="67"/>
      <c r="DY663" s="67"/>
      <c r="DZ663" s="67"/>
      <c r="EA663" s="67"/>
      <c r="EB663" s="67"/>
      <c r="EC663" s="67"/>
      <c r="ED663" s="67"/>
      <c r="EE663" s="67"/>
      <c r="EF663" s="67"/>
      <c r="EG663" s="67"/>
      <c r="EH663" s="67"/>
      <c r="EI663" s="67"/>
      <c r="EJ663" s="67"/>
      <c r="EK663" s="67"/>
      <c r="EL663" s="67"/>
      <c r="EM663" s="67"/>
      <c r="EN663" s="67"/>
      <c r="EO663" s="67"/>
    </row>
    <row r="664" spans="125:145" x14ac:dyDescent="0.25">
      <c r="DU664" s="67"/>
      <c r="DV664" s="67"/>
      <c r="DW664" s="67"/>
      <c r="DX664" s="67"/>
      <c r="DY664" s="67"/>
      <c r="DZ664" s="67"/>
      <c r="EA664" s="67"/>
      <c r="EB664" s="67"/>
      <c r="EC664" s="67"/>
      <c r="ED664" s="67"/>
      <c r="EE664" s="67"/>
      <c r="EF664" s="67"/>
      <c r="EG664" s="67"/>
      <c r="EH664" s="67"/>
      <c r="EI664" s="67"/>
      <c r="EJ664" s="67"/>
      <c r="EK664" s="67"/>
      <c r="EL664" s="67"/>
      <c r="EM664" s="67"/>
      <c r="EN664" s="67"/>
      <c r="EO664" s="67"/>
    </row>
    <row r="665" spans="125:145" x14ac:dyDescent="0.25">
      <c r="DU665" s="67"/>
      <c r="DV665" s="67"/>
      <c r="DW665" s="67"/>
      <c r="DX665" s="67"/>
      <c r="DY665" s="67"/>
      <c r="DZ665" s="67"/>
      <c r="EA665" s="67"/>
      <c r="EB665" s="67"/>
      <c r="EC665" s="67"/>
      <c r="ED665" s="67"/>
      <c r="EE665" s="67"/>
      <c r="EF665" s="67"/>
      <c r="EG665" s="67"/>
      <c r="EH665" s="67"/>
      <c r="EI665" s="67"/>
      <c r="EJ665" s="67"/>
      <c r="EK665" s="67"/>
      <c r="EL665" s="67"/>
      <c r="EM665" s="67"/>
      <c r="EN665" s="67"/>
      <c r="EO665" s="67"/>
    </row>
    <row r="666" spans="125:145" x14ac:dyDescent="0.25">
      <c r="DU666" s="67"/>
      <c r="DV666" s="67"/>
      <c r="DW666" s="67"/>
      <c r="DX666" s="67"/>
      <c r="DY666" s="67"/>
      <c r="DZ666" s="67"/>
      <c r="EA666" s="67"/>
      <c r="EB666" s="67"/>
      <c r="EC666" s="67"/>
      <c r="ED666" s="67"/>
      <c r="EE666" s="67"/>
      <c r="EF666" s="67"/>
      <c r="EG666" s="67"/>
      <c r="EH666" s="67"/>
      <c r="EI666" s="67"/>
      <c r="EJ666" s="67"/>
      <c r="EK666" s="67"/>
      <c r="EL666" s="67"/>
      <c r="EM666" s="67"/>
      <c r="EN666" s="67"/>
      <c r="EO666" s="67"/>
    </row>
    <row r="667" spans="125:145" x14ac:dyDescent="0.25">
      <c r="DU667" s="67"/>
      <c r="DV667" s="67"/>
      <c r="DW667" s="67"/>
      <c r="DX667" s="67"/>
      <c r="DY667" s="67"/>
      <c r="DZ667" s="67"/>
      <c r="EA667" s="67"/>
      <c r="EB667" s="67"/>
      <c r="EC667" s="67"/>
      <c r="ED667" s="67"/>
      <c r="EE667" s="67"/>
      <c r="EF667" s="67"/>
      <c r="EG667" s="67"/>
      <c r="EH667" s="67"/>
      <c r="EI667" s="67"/>
      <c r="EJ667" s="67"/>
      <c r="EK667" s="67"/>
      <c r="EL667" s="67"/>
      <c r="EM667" s="67"/>
      <c r="EN667" s="67"/>
      <c r="EO667" s="67"/>
    </row>
    <row r="668" spans="125:145" x14ac:dyDescent="0.25">
      <c r="DU668" s="67"/>
      <c r="DV668" s="67"/>
      <c r="DW668" s="67"/>
      <c r="DX668" s="67"/>
      <c r="DY668" s="67"/>
      <c r="DZ668" s="67"/>
      <c r="EA668" s="67"/>
      <c r="EB668" s="67"/>
      <c r="EC668" s="67"/>
      <c r="ED668" s="67"/>
      <c r="EE668" s="67"/>
      <c r="EF668" s="67"/>
      <c r="EG668" s="67"/>
      <c r="EH668" s="67"/>
      <c r="EI668" s="67"/>
      <c r="EJ668" s="67"/>
      <c r="EK668" s="67"/>
      <c r="EL668" s="67"/>
      <c r="EM668" s="67"/>
      <c r="EN668" s="67"/>
      <c r="EO668" s="67"/>
    </row>
    <row r="669" spans="125:145" x14ac:dyDescent="0.25">
      <c r="DU669" s="67"/>
      <c r="DV669" s="67"/>
      <c r="DW669" s="67"/>
      <c r="DX669" s="67"/>
      <c r="DY669" s="67"/>
      <c r="DZ669" s="67"/>
      <c r="EA669" s="67"/>
      <c r="EB669" s="67"/>
      <c r="EC669" s="67"/>
      <c r="ED669" s="67"/>
      <c r="EE669" s="67"/>
      <c r="EF669" s="67"/>
      <c r="EG669" s="67"/>
      <c r="EH669" s="67"/>
      <c r="EI669" s="67"/>
      <c r="EJ669" s="67"/>
      <c r="EK669" s="67"/>
      <c r="EL669" s="67"/>
      <c r="EM669" s="67"/>
      <c r="EN669" s="67"/>
      <c r="EO669" s="67"/>
    </row>
    <row r="670" spans="125:145" x14ac:dyDescent="0.25">
      <c r="DU670" s="67"/>
      <c r="DV670" s="67"/>
      <c r="DW670" s="67"/>
      <c r="DX670" s="67"/>
      <c r="DY670" s="67"/>
      <c r="DZ670" s="67"/>
      <c r="EA670" s="67"/>
      <c r="EB670" s="67"/>
      <c r="EC670" s="67"/>
      <c r="ED670" s="67"/>
      <c r="EE670" s="67"/>
      <c r="EF670" s="67"/>
      <c r="EG670" s="67"/>
      <c r="EH670" s="67"/>
      <c r="EI670" s="67"/>
      <c r="EJ670" s="67"/>
      <c r="EK670" s="67"/>
      <c r="EL670" s="67"/>
      <c r="EM670" s="67"/>
      <c r="EN670" s="67"/>
      <c r="EO670" s="67"/>
    </row>
    <row r="671" spans="125:145" x14ac:dyDescent="0.25">
      <c r="DU671" s="67"/>
      <c r="DV671" s="67"/>
      <c r="DW671" s="67"/>
      <c r="DX671" s="67"/>
      <c r="DY671" s="67"/>
      <c r="DZ671" s="67"/>
      <c r="EA671" s="67"/>
      <c r="EB671" s="67"/>
      <c r="EC671" s="67"/>
      <c r="ED671" s="67"/>
      <c r="EE671" s="67"/>
      <c r="EF671" s="67"/>
      <c r="EG671" s="67"/>
      <c r="EH671" s="67"/>
      <c r="EI671" s="67"/>
      <c r="EJ671" s="67"/>
      <c r="EK671" s="67"/>
      <c r="EL671" s="67"/>
      <c r="EM671" s="67"/>
      <c r="EN671" s="67"/>
      <c r="EO671" s="67"/>
    </row>
    <row r="672" spans="125:145" x14ac:dyDescent="0.25">
      <c r="DU672" s="67"/>
      <c r="DV672" s="67"/>
      <c r="DW672" s="67"/>
      <c r="DX672" s="67"/>
      <c r="DY672" s="67"/>
      <c r="DZ672" s="67"/>
      <c r="EA672" s="67"/>
      <c r="EB672" s="67"/>
      <c r="EC672" s="67"/>
      <c r="ED672" s="67"/>
      <c r="EE672" s="67"/>
      <c r="EF672" s="67"/>
      <c r="EG672" s="67"/>
      <c r="EH672" s="67"/>
      <c r="EI672" s="67"/>
      <c r="EJ672" s="67"/>
      <c r="EK672" s="67"/>
      <c r="EL672" s="67"/>
      <c r="EM672" s="67"/>
      <c r="EN672" s="67"/>
      <c r="EO672" s="67"/>
    </row>
    <row r="673" spans="125:145" x14ac:dyDescent="0.25">
      <c r="DU673" s="67"/>
      <c r="DV673" s="67"/>
      <c r="DW673" s="67"/>
      <c r="DX673" s="67"/>
      <c r="DY673" s="67"/>
      <c r="DZ673" s="67"/>
      <c r="EA673" s="67"/>
      <c r="EB673" s="67"/>
      <c r="EC673" s="67"/>
      <c r="ED673" s="67"/>
      <c r="EE673" s="67"/>
      <c r="EF673" s="67"/>
      <c r="EG673" s="67"/>
      <c r="EH673" s="67"/>
      <c r="EI673" s="67"/>
      <c r="EJ673" s="67"/>
      <c r="EK673" s="67"/>
      <c r="EL673" s="67"/>
      <c r="EM673" s="67"/>
      <c r="EN673" s="67"/>
      <c r="EO673" s="67"/>
    </row>
    <row r="674" spans="125:145" x14ac:dyDescent="0.25">
      <c r="DU674" s="67"/>
      <c r="DV674" s="67"/>
      <c r="DW674" s="67"/>
      <c r="DX674" s="67"/>
      <c r="DY674" s="67"/>
      <c r="DZ674" s="67"/>
      <c r="EA674" s="67"/>
      <c r="EB674" s="67"/>
      <c r="EC674" s="67"/>
      <c r="ED674" s="67"/>
      <c r="EE674" s="67"/>
      <c r="EF674" s="67"/>
      <c r="EG674" s="67"/>
      <c r="EH674" s="67"/>
      <c r="EI674" s="67"/>
      <c r="EJ674" s="67"/>
      <c r="EK674" s="67"/>
      <c r="EL674" s="67"/>
      <c r="EM674" s="67"/>
      <c r="EN674" s="67"/>
      <c r="EO674" s="67"/>
    </row>
    <row r="675" spans="125:145" x14ac:dyDescent="0.25">
      <c r="DU675" s="67"/>
      <c r="DV675" s="67"/>
      <c r="DW675" s="67"/>
      <c r="DX675" s="67"/>
      <c r="DY675" s="67"/>
      <c r="DZ675" s="67"/>
      <c r="EA675" s="67"/>
      <c r="EB675" s="67"/>
      <c r="EC675" s="67"/>
      <c r="ED675" s="67"/>
      <c r="EE675" s="67"/>
      <c r="EF675" s="67"/>
      <c r="EG675" s="67"/>
      <c r="EH675" s="67"/>
      <c r="EI675" s="67"/>
      <c r="EJ675" s="67"/>
      <c r="EK675" s="67"/>
      <c r="EL675" s="67"/>
      <c r="EM675" s="67"/>
      <c r="EN675" s="67"/>
      <c r="EO675" s="67"/>
    </row>
    <row r="676" spans="125:145" x14ac:dyDescent="0.25">
      <c r="DU676" s="67"/>
      <c r="DV676" s="67"/>
      <c r="DW676" s="67"/>
      <c r="DX676" s="67"/>
      <c r="DY676" s="67"/>
      <c r="DZ676" s="67"/>
      <c r="EA676" s="67"/>
      <c r="EB676" s="67"/>
      <c r="EC676" s="67"/>
      <c r="ED676" s="67"/>
      <c r="EE676" s="67"/>
      <c r="EF676" s="67"/>
      <c r="EG676" s="67"/>
      <c r="EH676" s="67"/>
      <c r="EI676" s="67"/>
      <c r="EJ676" s="67"/>
      <c r="EK676" s="67"/>
      <c r="EL676" s="67"/>
      <c r="EM676" s="67"/>
      <c r="EN676" s="67"/>
      <c r="EO676" s="67"/>
    </row>
    <row r="677" spans="125:145" x14ac:dyDescent="0.25">
      <c r="DU677" s="67"/>
      <c r="DV677" s="67"/>
      <c r="DW677" s="67"/>
      <c r="DX677" s="67"/>
      <c r="DY677" s="67"/>
      <c r="DZ677" s="67"/>
      <c r="EA677" s="67"/>
      <c r="EB677" s="67"/>
      <c r="EC677" s="67"/>
      <c r="ED677" s="67"/>
      <c r="EE677" s="67"/>
      <c r="EF677" s="67"/>
      <c r="EG677" s="67"/>
      <c r="EH677" s="67"/>
      <c r="EI677" s="67"/>
      <c r="EJ677" s="67"/>
      <c r="EK677" s="67"/>
      <c r="EL677" s="67"/>
      <c r="EM677" s="67"/>
      <c r="EN677" s="67"/>
      <c r="EO677" s="67"/>
    </row>
    <row r="678" spans="125:145" x14ac:dyDescent="0.25">
      <c r="DU678" s="67"/>
      <c r="DV678" s="67"/>
      <c r="DW678" s="67"/>
      <c r="DX678" s="67"/>
      <c r="DY678" s="67"/>
      <c r="DZ678" s="67"/>
      <c r="EA678" s="67"/>
      <c r="EB678" s="67"/>
      <c r="EC678" s="67"/>
      <c r="ED678" s="67"/>
      <c r="EE678" s="67"/>
      <c r="EF678" s="67"/>
      <c r="EG678" s="67"/>
      <c r="EH678" s="67"/>
      <c r="EI678" s="67"/>
      <c r="EJ678" s="67"/>
      <c r="EK678" s="67"/>
      <c r="EL678" s="67"/>
      <c r="EM678" s="67"/>
      <c r="EN678" s="67"/>
      <c r="EO678" s="67"/>
    </row>
    <row r="679" spans="125:145" x14ac:dyDescent="0.25">
      <c r="DU679" s="67"/>
      <c r="DV679" s="67"/>
      <c r="DW679" s="67"/>
      <c r="DX679" s="67"/>
      <c r="DY679" s="67"/>
      <c r="DZ679" s="67"/>
      <c r="EA679" s="67"/>
      <c r="EB679" s="67"/>
      <c r="EC679" s="67"/>
      <c r="ED679" s="67"/>
      <c r="EE679" s="67"/>
      <c r="EF679" s="67"/>
      <c r="EG679" s="67"/>
      <c r="EH679" s="67"/>
      <c r="EI679" s="67"/>
      <c r="EJ679" s="67"/>
      <c r="EK679" s="67"/>
      <c r="EL679" s="67"/>
      <c r="EM679" s="67"/>
      <c r="EN679" s="67"/>
      <c r="EO679" s="67"/>
    </row>
    <row r="680" spans="125:145" x14ac:dyDescent="0.25">
      <c r="DU680" s="67"/>
      <c r="DV680" s="67"/>
      <c r="DW680" s="67"/>
      <c r="DX680" s="67"/>
      <c r="DY680" s="67"/>
      <c r="DZ680" s="67"/>
      <c r="EA680" s="67"/>
      <c r="EB680" s="67"/>
      <c r="EC680" s="67"/>
      <c r="ED680" s="67"/>
      <c r="EE680" s="67"/>
      <c r="EF680" s="67"/>
      <c r="EG680" s="67"/>
      <c r="EH680" s="67"/>
      <c r="EI680" s="67"/>
      <c r="EJ680" s="67"/>
      <c r="EK680" s="67"/>
      <c r="EL680" s="67"/>
      <c r="EM680" s="67"/>
      <c r="EN680" s="67"/>
      <c r="EO680" s="67"/>
    </row>
    <row r="681" spans="125:145" x14ac:dyDescent="0.25">
      <c r="DU681" s="67"/>
      <c r="DV681" s="67"/>
      <c r="DW681" s="67"/>
      <c r="DX681" s="67"/>
      <c r="DY681" s="67"/>
      <c r="DZ681" s="67"/>
      <c r="EA681" s="67"/>
      <c r="EB681" s="67"/>
      <c r="EC681" s="67"/>
      <c r="ED681" s="67"/>
      <c r="EE681" s="67"/>
      <c r="EF681" s="67"/>
      <c r="EG681" s="67"/>
      <c r="EH681" s="67"/>
      <c r="EI681" s="67"/>
      <c r="EJ681" s="67"/>
      <c r="EK681" s="67"/>
      <c r="EL681" s="67"/>
      <c r="EM681" s="67"/>
      <c r="EN681" s="67"/>
      <c r="EO681" s="67"/>
    </row>
    <row r="682" spans="125:145" x14ac:dyDescent="0.25">
      <c r="DU682" s="67"/>
      <c r="DV682" s="67"/>
      <c r="DW682" s="67"/>
      <c r="DX682" s="67"/>
      <c r="DY682" s="67"/>
      <c r="DZ682" s="67"/>
      <c r="EA682" s="67"/>
      <c r="EB682" s="67"/>
      <c r="EC682" s="67"/>
      <c r="ED682" s="67"/>
      <c r="EE682" s="67"/>
      <c r="EF682" s="67"/>
      <c r="EG682" s="67"/>
      <c r="EH682" s="67"/>
      <c r="EI682" s="67"/>
      <c r="EJ682" s="67"/>
      <c r="EK682" s="67"/>
      <c r="EL682" s="67"/>
      <c r="EM682" s="67"/>
      <c r="EN682" s="67"/>
      <c r="EO682" s="67"/>
    </row>
    <row r="683" spans="125:145" x14ac:dyDescent="0.25">
      <c r="DU683" s="67"/>
      <c r="DV683" s="67"/>
      <c r="DW683" s="67"/>
      <c r="DX683" s="67"/>
      <c r="DY683" s="67"/>
      <c r="DZ683" s="67"/>
      <c r="EA683" s="67"/>
      <c r="EB683" s="67"/>
      <c r="EC683" s="67"/>
      <c r="ED683" s="67"/>
      <c r="EE683" s="67"/>
      <c r="EF683" s="67"/>
      <c r="EG683" s="67"/>
      <c r="EH683" s="67"/>
      <c r="EI683" s="67"/>
      <c r="EJ683" s="67"/>
      <c r="EK683" s="67"/>
      <c r="EL683" s="67"/>
      <c r="EM683" s="67"/>
      <c r="EN683" s="67"/>
      <c r="EO683" s="67"/>
    </row>
    <row r="684" spans="125:145" x14ac:dyDescent="0.25">
      <c r="DU684" s="67"/>
      <c r="DV684" s="67"/>
      <c r="DW684" s="67"/>
      <c r="DX684" s="67"/>
      <c r="DY684" s="67"/>
      <c r="DZ684" s="67"/>
      <c r="EA684" s="67"/>
      <c r="EB684" s="67"/>
      <c r="EC684" s="67"/>
      <c r="ED684" s="67"/>
      <c r="EE684" s="67"/>
      <c r="EF684" s="67"/>
      <c r="EG684" s="67"/>
      <c r="EH684" s="67"/>
      <c r="EI684" s="67"/>
      <c r="EJ684" s="67"/>
      <c r="EK684" s="67"/>
      <c r="EL684" s="67"/>
      <c r="EM684" s="67"/>
      <c r="EN684" s="67"/>
      <c r="EO684" s="67"/>
    </row>
    <row r="685" spans="125:145" x14ac:dyDescent="0.25">
      <c r="DU685" s="67"/>
      <c r="DV685" s="67"/>
      <c r="DW685" s="67"/>
      <c r="DX685" s="67"/>
      <c r="DY685" s="67"/>
      <c r="DZ685" s="67"/>
      <c r="EA685" s="67"/>
      <c r="EB685" s="67"/>
      <c r="EC685" s="67"/>
      <c r="ED685" s="67"/>
      <c r="EE685" s="67"/>
      <c r="EF685" s="67"/>
      <c r="EG685" s="67"/>
      <c r="EH685" s="67"/>
      <c r="EI685" s="67"/>
      <c r="EJ685" s="67"/>
      <c r="EK685" s="67"/>
      <c r="EL685" s="67"/>
      <c r="EM685" s="67"/>
      <c r="EN685" s="67"/>
      <c r="EO685" s="67"/>
    </row>
    <row r="686" spans="125:145" x14ac:dyDescent="0.25">
      <c r="DU686" s="67"/>
      <c r="DV686" s="67"/>
      <c r="DW686" s="67"/>
      <c r="DX686" s="67"/>
      <c r="DY686" s="67"/>
      <c r="DZ686" s="67"/>
      <c r="EA686" s="67"/>
      <c r="EB686" s="67"/>
      <c r="EC686" s="67"/>
      <c r="ED686" s="67"/>
      <c r="EE686" s="67"/>
      <c r="EF686" s="67"/>
      <c r="EG686" s="67"/>
      <c r="EH686" s="67"/>
      <c r="EI686" s="67"/>
      <c r="EJ686" s="67"/>
      <c r="EK686" s="67"/>
      <c r="EL686" s="67"/>
      <c r="EM686" s="67"/>
      <c r="EN686" s="67"/>
      <c r="EO686" s="67"/>
    </row>
    <row r="687" spans="125:145" x14ac:dyDescent="0.25">
      <c r="DU687" s="67"/>
      <c r="DV687" s="67"/>
      <c r="DW687" s="67"/>
      <c r="DX687" s="67"/>
      <c r="DY687" s="67"/>
      <c r="DZ687" s="67"/>
      <c r="EA687" s="67"/>
      <c r="EB687" s="67"/>
      <c r="EC687" s="67"/>
      <c r="ED687" s="67"/>
      <c r="EE687" s="67"/>
      <c r="EF687" s="67"/>
      <c r="EG687" s="67"/>
      <c r="EH687" s="67"/>
      <c r="EI687" s="67"/>
      <c r="EJ687" s="67"/>
      <c r="EK687" s="67"/>
      <c r="EL687" s="67"/>
      <c r="EM687" s="67"/>
      <c r="EN687" s="67"/>
      <c r="EO687" s="67"/>
    </row>
    <row r="688" spans="125:145" x14ac:dyDescent="0.25">
      <c r="DU688" s="67"/>
      <c r="DV688" s="67"/>
      <c r="DW688" s="67"/>
      <c r="DX688" s="67"/>
      <c r="DY688" s="67"/>
      <c r="DZ688" s="67"/>
      <c r="EA688" s="67"/>
      <c r="EB688" s="67"/>
      <c r="EC688" s="67"/>
      <c r="ED688" s="67"/>
      <c r="EE688" s="67"/>
      <c r="EF688" s="67"/>
      <c r="EG688" s="67"/>
      <c r="EH688" s="67"/>
      <c r="EI688" s="67"/>
      <c r="EJ688" s="67"/>
      <c r="EK688" s="67"/>
      <c r="EL688" s="67"/>
      <c r="EM688" s="67"/>
      <c r="EN688" s="67"/>
      <c r="EO688" s="67"/>
    </row>
    <row r="689" spans="125:145" x14ac:dyDescent="0.25">
      <c r="DU689" s="67"/>
      <c r="DV689" s="67"/>
      <c r="DW689" s="67"/>
      <c r="DX689" s="67"/>
      <c r="DY689" s="67"/>
      <c r="DZ689" s="67"/>
      <c r="EA689" s="67"/>
      <c r="EB689" s="67"/>
      <c r="EC689" s="67"/>
      <c r="ED689" s="67"/>
      <c r="EE689" s="67"/>
      <c r="EF689" s="67"/>
      <c r="EG689" s="67"/>
      <c r="EH689" s="67"/>
      <c r="EI689" s="67"/>
      <c r="EJ689" s="67"/>
      <c r="EK689" s="67"/>
      <c r="EL689" s="67"/>
      <c r="EM689" s="67"/>
      <c r="EN689" s="67"/>
      <c r="EO689" s="67"/>
    </row>
    <row r="690" spans="125:145" x14ac:dyDescent="0.25">
      <c r="DU690" s="67"/>
      <c r="DV690" s="67"/>
      <c r="DW690" s="67"/>
      <c r="DX690" s="67"/>
      <c r="DY690" s="67"/>
      <c r="DZ690" s="67"/>
      <c r="EA690" s="67"/>
      <c r="EB690" s="67"/>
      <c r="EC690" s="67"/>
      <c r="ED690" s="67"/>
      <c r="EE690" s="67"/>
      <c r="EF690" s="67"/>
      <c r="EG690" s="67"/>
      <c r="EH690" s="67"/>
      <c r="EI690" s="67"/>
      <c r="EJ690" s="67"/>
      <c r="EK690" s="67"/>
      <c r="EL690" s="67"/>
      <c r="EM690" s="67"/>
      <c r="EN690" s="67"/>
      <c r="EO690" s="67"/>
    </row>
    <row r="691" spans="125:145" x14ac:dyDescent="0.25">
      <c r="DU691" s="67"/>
      <c r="DV691" s="67"/>
      <c r="DW691" s="67"/>
      <c r="DX691" s="67"/>
      <c r="DY691" s="67"/>
      <c r="DZ691" s="67"/>
      <c r="EA691" s="67"/>
      <c r="EB691" s="67"/>
      <c r="EC691" s="67"/>
      <c r="ED691" s="67"/>
      <c r="EE691" s="67"/>
      <c r="EF691" s="67"/>
      <c r="EG691" s="67"/>
      <c r="EH691" s="67"/>
      <c r="EI691" s="67"/>
      <c r="EJ691" s="67"/>
      <c r="EK691" s="67"/>
      <c r="EL691" s="67"/>
      <c r="EM691" s="67"/>
      <c r="EN691" s="67"/>
      <c r="EO691" s="67"/>
    </row>
    <row r="692" spans="125:145" x14ac:dyDescent="0.25">
      <c r="DU692" s="67"/>
      <c r="DV692" s="67"/>
      <c r="DW692" s="67"/>
      <c r="DX692" s="67"/>
      <c r="DY692" s="67"/>
      <c r="DZ692" s="67"/>
      <c r="EA692" s="67"/>
      <c r="EB692" s="67"/>
      <c r="EC692" s="67"/>
      <c r="ED692" s="67"/>
      <c r="EE692" s="67"/>
      <c r="EF692" s="67"/>
      <c r="EG692" s="67"/>
      <c r="EH692" s="67"/>
      <c r="EI692" s="67"/>
      <c r="EJ692" s="67"/>
      <c r="EK692" s="67"/>
      <c r="EL692" s="67"/>
      <c r="EM692" s="67"/>
      <c r="EN692" s="67"/>
      <c r="EO692" s="67"/>
    </row>
    <row r="693" spans="125:145" x14ac:dyDescent="0.25">
      <c r="DU693" s="67"/>
      <c r="DV693" s="67"/>
      <c r="DW693" s="67"/>
      <c r="DX693" s="67"/>
      <c r="DY693" s="67"/>
      <c r="DZ693" s="67"/>
      <c r="EA693" s="67"/>
      <c r="EB693" s="67"/>
      <c r="EC693" s="67"/>
      <c r="ED693" s="67"/>
      <c r="EE693" s="67"/>
      <c r="EF693" s="67"/>
      <c r="EG693" s="67"/>
      <c r="EH693" s="67"/>
      <c r="EI693" s="67"/>
      <c r="EJ693" s="67"/>
      <c r="EK693" s="67"/>
      <c r="EL693" s="67"/>
      <c r="EM693" s="67"/>
      <c r="EN693" s="67"/>
      <c r="EO693" s="67"/>
    </row>
    <row r="694" spans="125:145" x14ac:dyDescent="0.25">
      <c r="DU694" s="67"/>
      <c r="DV694" s="67"/>
      <c r="DW694" s="67"/>
      <c r="DX694" s="67"/>
      <c r="DY694" s="67"/>
      <c r="DZ694" s="67"/>
      <c r="EA694" s="67"/>
      <c r="EB694" s="67"/>
      <c r="EC694" s="67"/>
      <c r="ED694" s="67"/>
      <c r="EE694" s="67"/>
      <c r="EF694" s="67"/>
      <c r="EG694" s="67"/>
      <c r="EH694" s="67"/>
      <c r="EI694" s="67"/>
      <c r="EJ694" s="67"/>
      <c r="EK694" s="67"/>
      <c r="EL694" s="67"/>
      <c r="EM694" s="67"/>
      <c r="EN694" s="67"/>
      <c r="EO694" s="67"/>
    </row>
    <row r="695" spans="125:145" x14ac:dyDescent="0.25">
      <c r="DU695" s="67"/>
      <c r="DV695" s="67"/>
      <c r="DW695" s="67"/>
      <c r="DX695" s="67"/>
      <c r="DY695" s="67"/>
      <c r="DZ695" s="67"/>
      <c r="EA695" s="67"/>
      <c r="EB695" s="67"/>
      <c r="EC695" s="67"/>
      <c r="ED695" s="67"/>
      <c r="EE695" s="67"/>
      <c r="EF695" s="67"/>
      <c r="EG695" s="67"/>
      <c r="EH695" s="67"/>
      <c r="EI695" s="67"/>
      <c r="EJ695" s="67"/>
      <c r="EK695" s="67"/>
      <c r="EL695" s="67"/>
      <c r="EM695" s="67"/>
      <c r="EN695" s="67"/>
      <c r="EO695" s="67"/>
    </row>
    <row r="696" spans="125:145" x14ac:dyDescent="0.25">
      <c r="DU696" s="67"/>
      <c r="DV696" s="67"/>
      <c r="DW696" s="67"/>
      <c r="DX696" s="67"/>
      <c r="DY696" s="67"/>
      <c r="DZ696" s="67"/>
      <c r="EA696" s="67"/>
      <c r="EB696" s="67"/>
      <c r="EC696" s="67"/>
      <c r="ED696" s="67"/>
      <c r="EE696" s="67"/>
      <c r="EF696" s="67"/>
      <c r="EG696" s="67"/>
      <c r="EH696" s="67"/>
      <c r="EI696" s="67"/>
      <c r="EJ696" s="67"/>
      <c r="EK696" s="67"/>
      <c r="EL696" s="67"/>
      <c r="EM696" s="67"/>
      <c r="EN696" s="67"/>
      <c r="EO696" s="67"/>
    </row>
    <row r="697" spans="125:145" x14ac:dyDescent="0.25">
      <c r="DU697" s="67"/>
      <c r="DV697" s="67"/>
      <c r="DW697" s="67"/>
      <c r="DX697" s="67"/>
      <c r="DY697" s="67"/>
      <c r="DZ697" s="67"/>
      <c r="EA697" s="67"/>
      <c r="EB697" s="67"/>
      <c r="EC697" s="67"/>
      <c r="ED697" s="67"/>
      <c r="EE697" s="67"/>
      <c r="EF697" s="67"/>
      <c r="EG697" s="67"/>
      <c r="EH697" s="67"/>
      <c r="EI697" s="67"/>
      <c r="EJ697" s="67"/>
      <c r="EK697" s="67"/>
      <c r="EL697" s="67"/>
      <c r="EM697" s="67"/>
      <c r="EN697" s="67"/>
      <c r="EO697" s="67"/>
    </row>
    <row r="698" spans="125:145" x14ac:dyDescent="0.25">
      <c r="DU698" s="67"/>
      <c r="DV698" s="67"/>
      <c r="DW698" s="67"/>
      <c r="DX698" s="67"/>
      <c r="DY698" s="67"/>
      <c r="DZ698" s="67"/>
      <c r="EA698" s="67"/>
      <c r="EB698" s="67"/>
      <c r="EC698" s="67"/>
      <c r="ED698" s="67"/>
      <c r="EE698" s="67"/>
      <c r="EF698" s="67"/>
      <c r="EG698" s="67"/>
      <c r="EH698" s="67"/>
      <c r="EI698" s="67"/>
      <c r="EJ698" s="67"/>
      <c r="EK698" s="67"/>
      <c r="EL698" s="67"/>
      <c r="EM698" s="67"/>
      <c r="EN698" s="67"/>
      <c r="EO698" s="67"/>
    </row>
    <row r="699" spans="125:145" x14ac:dyDescent="0.25">
      <c r="DU699" s="67"/>
      <c r="DV699" s="67"/>
      <c r="DW699" s="67"/>
      <c r="DX699" s="67"/>
      <c r="DY699" s="67"/>
      <c r="DZ699" s="67"/>
      <c r="EA699" s="67"/>
      <c r="EB699" s="67"/>
      <c r="EC699" s="67"/>
      <c r="ED699" s="67"/>
      <c r="EE699" s="67"/>
      <c r="EF699" s="67"/>
      <c r="EG699" s="67"/>
      <c r="EH699" s="67"/>
      <c r="EI699" s="67"/>
      <c r="EJ699" s="67"/>
      <c r="EK699" s="67"/>
      <c r="EL699" s="67"/>
      <c r="EM699" s="67"/>
      <c r="EN699" s="67"/>
      <c r="EO699" s="67"/>
    </row>
    <row r="700" spans="125:145" x14ac:dyDescent="0.25">
      <c r="DU700" s="67"/>
      <c r="DV700" s="67"/>
      <c r="DW700" s="67"/>
      <c r="DX700" s="67"/>
      <c r="DY700" s="67"/>
      <c r="DZ700" s="67"/>
      <c r="EA700" s="67"/>
      <c r="EB700" s="67"/>
      <c r="EC700" s="67"/>
      <c r="ED700" s="67"/>
      <c r="EE700" s="67"/>
      <c r="EF700" s="67"/>
      <c r="EG700" s="67"/>
      <c r="EH700" s="67"/>
      <c r="EI700" s="67"/>
      <c r="EJ700" s="67"/>
      <c r="EK700" s="67"/>
      <c r="EL700" s="67"/>
      <c r="EM700" s="67"/>
      <c r="EN700" s="67"/>
      <c r="EO700" s="67"/>
    </row>
    <row r="701" spans="125:145" x14ac:dyDescent="0.25">
      <c r="DU701" s="67"/>
      <c r="DV701" s="67"/>
      <c r="DW701" s="67"/>
      <c r="DX701" s="67"/>
      <c r="DY701" s="67"/>
      <c r="DZ701" s="67"/>
      <c r="EA701" s="67"/>
      <c r="EB701" s="67"/>
      <c r="EC701" s="67"/>
      <c r="ED701" s="67"/>
      <c r="EE701" s="67"/>
      <c r="EF701" s="67"/>
      <c r="EG701" s="67"/>
      <c r="EH701" s="67"/>
      <c r="EI701" s="67"/>
      <c r="EJ701" s="67"/>
      <c r="EK701" s="67"/>
      <c r="EL701" s="67"/>
      <c r="EM701" s="67"/>
      <c r="EN701" s="67"/>
      <c r="EO701" s="67"/>
    </row>
    <row r="702" spans="125:145" x14ac:dyDescent="0.25">
      <c r="DU702" s="67"/>
      <c r="DV702" s="67"/>
      <c r="DW702" s="67"/>
      <c r="DX702" s="67"/>
      <c r="DY702" s="67"/>
      <c r="DZ702" s="67"/>
      <c r="EA702" s="67"/>
      <c r="EB702" s="67"/>
      <c r="EC702" s="67"/>
      <c r="ED702" s="67"/>
      <c r="EE702" s="67"/>
      <c r="EF702" s="67"/>
      <c r="EG702" s="67"/>
      <c r="EH702" s="67"/>
      <c r="EI702" s="67"/>
      <c r="EJ702" s="67"/>
      <c r="EK702" s="67"/>
      <c r="EL702" s="67"/>
      <c r="EM702" s="67"/>
      <c r="EN702" s="67"/>
      <c r="EO702" s="67"/>
    </row>
    <row r="703" spans="125:145" x14ac:dyDescent="0.25">
      <c r="DU703" s="67"/>
      <c r="DV703" s="67"/>
      <c r="DW703" s="67"/>
      <c r="DX703" s="67"/>
      <c r="DY703" s="67"/>
      <c r="DZ703" s="67"/>
      <c r="EA703" s="67"/>
      <c r="EB703" s="67"/>
      <c r="EC703" s="67"/>
      <c r="ED703" s="67"/>
      <c r="EE703" s="67"/>
      <c r="EF703" s="67"/>
      <c r="EG703" s="67"/>
      <c r="EH703" s="67"/>
      <c r="EI703" s="67"/>
      <c r="EJ703" s="67"/>
      <c r="EK703" s="67"/>
      <c r="EL703" s="67"/>
      <c r="EM703" s="67"/>
      <c r="EN703" s="67"/>
      <c r="EO703" s="67"/>
    </row>
    <row r="704" spans="125:145" x14ac:dyDescent="0.25">
      <c r="DU704" s="67"/>
      <c r="DV704" s="67"/>
      <c r="DW704" s="67"/>
      <c r="DX704" s="67"/>
      <c r="DY704" s="67"/>
      <c r="DZ704" s="67"/>
      <c r="EA704" s="67"/>
      <c r="EB704" s="67"/>
      <c r="EC704" s="67"/>
      <c r="ED704" s="67"/>
      <c r="EE704" s="67"/>
      <c r="EF704" s="67"/>
      <c r="EG704" s="67"/>
      <c r="EH704" s="67"/>
      <c r="EI704" s="67"/>
      <c r="EJ704" s="67"/>
      <c r="EK704" s="67"/>
      <c r="EL704" s="67"/>
      <c r="EM704" s="67"/>
      <c r="EN704" s="67"/>
      <c r="EO704" s="67"/>
    </row>
    <row r="705" spans="125:145" x14ac:dyDescent="0.25">
      <c r="DU705" s="67"/>
      <c r="DV705" s="67"/>
      <c r="DW705" s="67"/>
      <c r="DX705" s="67"/>
      <c r="DY705" s="67"/>
      <c r="DZ705" s="67"/>
      <c r="EA705" s="67"/>
      <c r="EB705" s="67"/>
      <c r="EC705" s="67"/>
      <c r="ED705" s="67"/>
      <c r="EE705" s="67"/>
      <c r="EF705" s="67"/>
      <c r="EG705" s="67"/>
      <c r="EH705" s="67"/>
      <c r="EI705" s="67"/>
      <c r="EJ705" s="67"/>
      <c r="EK705" s="67"/>
      <c r="EL705" s="67"/>
      <c r="EM705" s="67"/>
      <c r="EN705" s="67"/>
      <c r="EO705" s="67"/>
    </row>
    <row r="706" spans="125:145" x14ac:dyDescent="0.25">
      <c r="DU706" s="67"/>
      <c r="DV706" s="67"/>
      <c r="DW706" s="67"/>
      <c r="DX706" s="67"/>
      <c r="DY706" s="67"/>
      <c r="DZ706" s="67"/>
      <c r="EA706" s="67"/>
      <c r="EB706" s="67"/>
      <c r="EC706" s="67"/>
      <c r="ED706" s="67"/>
      <c r="EE706" s="67"/>
      <c r="EF706" s="67"/>
      <c r="EG706" s="67"/>
      <c r="EH706" s="67"/>
      <c r="EI706" s="67"/>
      <c r="EJ706" s="67"/>
      <c r="EK706" s="67"/>
      <c r="EL706" s="67"/>
      <c r="EM706" s="67"/>
      <c r="EN706" s="67"/>
      <c r="EO706" s="67"/>
    </row>
    <row r="707" spans="125:145" x14ac:dyDescent="0.25">
      <c r="DU707" s="67"/>
      <c r="DV707" s="67"/>
      <c r="DW707" s="67"/>
      <c r="DX707" s="67"/>
      <c r="DY707" s="67"/>
      <c r="DZ707" s="67"/>
      <c r="EA707" s="67"/>
      <c r="EB707" s="67"/>
      <c r="EC707" s="67"/>
      <c r="ED707" s="67"/>
      <c r="EE707" s="67"/>
      <c r="EF707" s="67"/>
      <c r="EG707" s="67"/>
      <c r="EH707" s="67"/>
      <c r="EI707" s="67"/>
      <c r="EJ707" s="67"/>
      <c r="EK707" s="67"/>
      <c r="EL707" s="67"/>
      <c r="EM707" s="67"/>
      <c r="EN707" s="67"/>
      <c r="EO707" s="67"/>
    </row>
    <row r="708" spans="125:145" x14ac:dyDescent="0.25">
      <c r="DU708" s="67"/>
      <c r="DV708" s="67"/>
      <c r="DW708" s="67"/>
      <c r="DX708" s="67"/>
      <c r="DY708" s="67"/>
      <c r="DZ708" s="67"/>
      <c r="EA708" s="67"/>
      <c r="EB708" s="67"/>
      <c r="EC708" s="67"/>
      <c r="ED708" s="67"/>
      <c r="EE708" s="67"/>
      <c r="EF708" s="67"/>
      <c r="EG708" s="67"/>
      <c r="EH708" s="67"/>
      <c r="EI708" s="67"/>
      <c r="EJ708" s="67"/>
      <c r="EK708" s="67"/>
      <c r="EL708" s="67"/>
      <c r="EM708" s="67"/>
      <c r="EN708" s="67"/>
      <c r="EO708" s="67"/>
    </row>
    <row r="709" spans="125:145" x14ac:dyDescent="0.25">
      <c r="DU709" s="67"/>
      <c r="DV709" s="67"/>
      <c r="DW709" s="67"/>
      <c r="DX709" s="67"/>
      <c r="DY709" s="67"/>
      <c r="DZ709" s="67"/>
      <c r="EA709" s="67"/>
      <c r="EB709" s="67"/>
      <c r="EC709" s="67"/>
      <c r="ED709" s="67"/>
      <c r="EE709" s="67"/>
      <c r="EF709" s="67"/>
      <c r="EG709" s="67"/>
      <c r="EH709" s="67"/>
      <c r="EI709" s="67"/>
      <c r="EJ709" s="67"/>
      <c r="EK709" s="67"/>
      <c r="EL709" s="67"/>
      <c r="EM709" s="67"/>
      <c r="EN709" s="67"/>
      <c r="EO709" s="67"/>
    </row>
    <row r="710" spans="125:145" x14ac:dyDescent="0.25">
      <c r="DU710" s="67"/>
      <c r="DV710" s="67"/>
      <c r="DW710" s="67"/>
      <c r="DX710" s="67"/>
      <c r="DY710" s="67"/>
      <c r="DZ710" s="67"/>
      <c r="EA710" s="67"/>
      <c r="EB710" s="67"/>
      <c r="EC710" s="67"/>
      <c r="ED710" s="67"/>
      <c r="EE710" s="67"/>
      <c r="EF710" s="67"/>
      <c r="EG710" s="67"/>
      <c r="EH710" s="67"/>
      <c r="EI710" s="67"/>
      <c r="EJ710" s="67"/>
      <c r="EK710" s="67"/>
      <c r="EL710" s="67"/>
      <c r="EM710" s="67"/>
      <c r="EN710" s="67"/>
      <c r="EO710" s="67"/>
    </row>
    <row r="711" spans="125:145" x14ac:dyDescent="0.25">
      <c r="DU711" s="67"/>
      <c r="DV711" s="67"/>
      <c r="DW711" s="67"/>
      <c r="DX711" s="67"/>
      <c r="DY711" s="67"/>
      <c r="DZ711" s="67"/>
      <c r="EA711" s="67"/>
      <c r="EB711" s="67"/>
      <c r="EC711" s="67"/>
      <c r="ED711" s="67"/>
      <c r="EE711" s="67"/>
      <c r="EF711" s="67"/>
      <c r="EG711" s="67"/>
      <c r="EH711" s="67"/>
      <c r="EI711" s="67"/>
      <c r="EJ711" s="67"/>
      <c r="EK711" s="67"/>
      <c r="EL711" s="67"/>
      <c r="EM711" s="67"/>
      <c r="EN711" s="67"/>
      <c r="EO711" s="67"/>
    </row>
    <row r="712" spans="125:145" x14ac:dyDescent="0.25">
      <c r="DU712" s="67"/>
      <c r="DV712" s="67"/>
      <c r="DW712" s="67"/>
      <c r="DX712" s="67"/>
      <c r="DY712" s="67"/>
      <c r="DZ712" s="67"/>
      <c r="EA712" s="67"/>
      <c r="EB712" s="67"/>
      <c r="EC712" s="67"/>
      <c r="ED712" s="67"/>
      <c r="EE712" s="67"/>
      <c r="EF712" s="67"/>
      <c r="EG712" s="67"/>
      <c r="EH712" s="67"/>
      <c r="EI712" s="67"/>
      <c r="EJ712" s="67"/>
      <c r="EK712" s="67"/>
      <c r="EL712" s="67"/>
      <c r="EM712" s="67"/>
      <c r="EN712" s="67"/>
      <c r="EO712" s="67"/>
    </row>
    <row r="713" spans="125:145" x14ac:dyDescent="0.25">
      <c r="DU713" s="67"/>
      <c r="DV713" s="67"/>
      <c r="DW713" s="67"/>
      <c r="DX713" s="67"/>
      <c r="DY713" s="67"/>
      <c r="DZ713" s="67"/>
      <c r="EA713" s="67"/>
      <c r="EB713" s="67"/>
      <c r="EC713" s="67"/>
      <c r="ED713" s="67"/>
      <c r="EE713" s="67"/>
      <c r="EF713" s="67"/>
      <c r="EG713" s="67"/>
      <c r="EH713" s="67"/>
      <c r="EI713" s="67"/>
      <c r="EJ713" s="67"/>
      <c r="EK713" s="67"/>
      <c r="EL713" s="67"/>
      <c r="EM713" s="67"/>
      <c r="EN713" s="67"/>
      <c r="EO713" s="67"/>
    </row>
    <row r="714" spans="125:145" x14ac:dyDescent="0.25">
      <c r="DU714" s="67"/>
      <c r="DV714" s="67"/>
      <c r="DW714" s="67"/>
      <c r="DX714" s="67"/>
      <c r="DY714" s="67"/>
      <c r="DZ714" s="67"/>
      <c r="EA714" s="67"/>
      <c r="EB714" s="67"/>
      <c r="EC714" s="67"/>
      <c r="ED714" s="67"/>
      <c r="EE714" s="67"/>
      <c r="EF714" s="67"/>
      <c r="EG714" s="67"/>
      <c r="EH714" s="67"/>
      <c r="EI714" s="67"/>
      <c r="EJ714" s="67"/>
      <c r="EK714" s="67"/>
      <c r="EL714" s="67"/>
      <c r="EM714" s="67"/>
      <c r="EN714" s="67"/>
      <c r="EO714" s="67"/>
    </row>
    <row r="715" spans="125:145" x14ac:dyDescent="0.25">
      <c r="DU715" s="67"/>
      <c r="DV715" s="67"/>
      <c r="DW715" s="67"/>
      <c r="DX715" s="67"/>
      <c r="DY715" s="67"/>
      <c r="DZ715" s="67"/>
      <c r="EA715" s="67"/>
      <c r="EB715" s="67"/>
      <c r="EC715" s="67"/>
      <c r="ED715" s="67"/>
      <c r="EE715" s="67"/>
      <c r="EF715" s="67"/>
      <c r="EG715" s="67"/>
      <c r="EH715" s="67"/>
      <c r="EI715" s="67"/>
      <c r="EJ715" s="67"/>
      <c r="EK715" s="67"/>
      <c r="EL715" s="67"/>
      <c r="EM715" s="67"/>
      <c r="EN715" s="67"/>
      <c r="EO715" s="67"/>
    </row>
    <row r="716" spans="125:145" x14ac:dyDescent="0.25">
      <c r="DU716" s="67"/>
      <c r="DV716" s="67"/>
      <c r="DW716" s="67"/>
      <c r="DX716" s="67"/>
      <c r="DY716" s="67"/>
      <c r="DZ716" s="67"/>
      <c r="EA716" s="67"/>
      <c r="EB716" s="67"/>
      <c r="EC716" s="67"/>
      <c r="ED716" s="67"/>
      <c r="EE716" s="67"/>
      <c r="EF716" s="67"/>
      <c r="EG716" s="67"/>
      <c r="EH716" s="67"/>
      <c r="EI716" s="67"/>
      <c r="EJ716" s="67"/>
      <c r="EK716" s="67"/>
      <c r="EL716" s="67"/>
      <c r="EM716" s="67"/>
      <c r="EN716" s="67"/>
      <c r="EO716" s="67"/>
    </row>
    <row r="717" spans="125:145" x14ac:dyDescent="0.25">
      <c r="DU717" s="67"/>
      <c r="DV717" s="67"/>
      <c r="DW717" s="67"/>
      <c r="DX717" s="67"/>
      <c r="DY717" s="67"/>
      <c r="DZ717" s="67"/>
      <c r="EA717" s="67"/>
      <c r="EB717" s="67"/>
      <c r="EC717" s="67"/>
      <c r="ED717" s="67"/>
      <c r="EE717" s="67"/>
      <c r="EF717" s="67"/>
      <c r="EG717" s="67"/>
      <c r="EH717" s="67"/>
      <c r="EI717" s="67"/>
      <c r="EJ717" s="67"/>
      <c r="EK717" s="67"/>
      <c r="EL717" s="67"/>
      <c r="EM717" s="67"/>
      <c r="EN717" s="67"/>
      <c r="EO717" s="67"/>
    </row>
    <row r="718" spans="125:145" x14ac:dyDescent="0.25">
      <c r="DU718" s="67"/>
      <c r="DV718" s="67"/>
      <c r="DW718" s="67"/>
      <c r="DX718" s="67"/>
      <c r="DY718" s="67"/>
      <c r="DZ718" s="67"/>
      <c r="EA718" s="67"/>
      <c r="EB718" s="67"/>
      <c r="EC718" s="67"/>
      <c r="ED718" s="67"/>
      <c r="EE718" s="67"/>
      <c r="EF718" s="67"/>
      <c r="EG718" s="67"/>
      <c r="EH718" s="67"/>
      <c r="EI718" s="67"/>
      <c r="EJ718" s="67"/>
      <c r="EK718" s="67"/>
      <c r="EL718" s="67"/>
      <c r="EM718" s="67"/>
      <c r="EN718" s="67"/>
      <c r="EO718" s="67"/>
    </row>
    <row r="719" spans="125:145" x14ac:dyDescent="0.25">
      <c r="DU719" s="67"/>
      <c r="DV719" s="67"/>
      <c r="DW719" s="67"/>
      <c r="DX719" s="67"/>
      <c r="DY719" s="67"/>
      <c r="DZ719" s="67"/>
      <c r="EA719" s="67"/>
      <c r="EB719" s="67"/>
      <c r="EC719" s="67"/>
      <c r="ED719" s="67"/>
      <c r="EE719" s="67"/>
      <c r="EF719" s="67"/>
      <c r="EG719" s="67"/>
      <c r="EH719" s="67"/>
      <c r="EI719" s="67"/>
      <c r="EJ719" s="67"/>
      <c r="EK719" s="67"/>
      <c r="EL719" s="67"/>
      <c r="EM719" s="67"/>
      <c r="EN719" s="67"/>
      <c r="EO719" s="67"/>
    </row>
    <row r="720" spans="125:145" x14ac:dyDescent="0.25">
      <c r="DU720" s="67"/>
      <c r="DV720" s="67"/>
      <c r="DW720" s="67"/>
      <c r="DX720" s="67"/>
      <c r="DY720" s="67"/>
      <c r="DZ720" s="67"/>
      <c r="EA720" s="67"/>
      <c r="EB720" s="67"/>
      <c r="EC720" s="67"/>
      <c r="ED720" s="67"/>
      <c r="EE720" s="67"/>
      <c r="EF720" s="67"/>
      <c r="EG720" s="67"/>
      <c r="EH720" s="67"/>
      <c r="EI720" s="67"/>
      <c r="EJ720" s="67"/>
      <c r="EK720" s="67"/>
      <c r="EL720" s="67"/>
      <c r="EM720" s="67"/>
      <c r="EN720" s="67"/>
      <c r="EO720" s="67"/>
    </row>
    <row r="721" spans="125:145" x14ac:dyDescent="0.25">
      <c r="DU721" s="67"/>
      <c r="DV721" s="67"/>
      <c r="DW721" s="67"/>
      <c r="DX721" s="67"/>
      <c r="DY721" s="67"/>
      <c r="DZ721" s="67"/>
      <c r="EA721" s="67"/>
      <c r="EB721" s="67"/>
      <c r="EC721" s="67"/>
      <c r="ED721" s="67"/>
      <c r="EE721" s="67"/>
      <c r="EF721" s="67"/>
      <c r="EG721" s="67"/>
      <c r="EH721" s="67"/>
      <c r="EI721" s="67"/>
      <c r="EJ721" s="67"/>
      <c r="EK721" s="67"/>
      <c r="EL721" s="67"/>
      <c r="EM721" s="67"/>
      <c r="EN721" s="67"/>
      <c r="EO721" s="67"/>
    </row>
    <row r="722" spans="125:145" x14ac:dyDescent="0.25">
      <c r="DU722" s="67"/>
      <c r="DV722" s="67"/>
      <c r="DW722" s="67"/>
      <c r="DX722" s="67"/>
      <c r="DY722" s="67"/>
      <c r="DZ722" s="67"/>
      <c r="EA722" s="67"/>
      <c r="EB722" s="67"/>
      <c r="EC722" s="67"/>
      <c r="ED722" s="67"/>
      <c r="EE722" s="67"/>
      <c r="EF722" s="67"/>
      <c r="EG722" s="67"/>
      <c r="EH722" s="67"/>
      <c r="EI722" s="67"/>
      <c r="EJ722" s="67"/>
      <c r="EK722" s="67"/>
      <c r="EL722" s="67"/>
      <c r="EM722" s="67"/>
      <c r="EN722" s="67"/>
      <c r="EO722" s="67"/>
    </row>
    <row r="723" spans="125:145" x14ac:dyDescent="0.25">
      <c r="DU723" s="67"/>
      <c r="DV723" s="67"/>
      <c r="DW723" s="67"/>
      <c r="DX723" s="67"/>
      <c r="DY723" s="67"/>
      <c r="DZ723" s="67"/>
      <c r="EA723" s="67"/>
      <c r="EB723" s="67"/>
      <c r="EC723" s="67"/>
      <c r="ED723" s="67"/>
      <c r="EE723" s="67"/>
      <c r="EF723" s="67"/>
      <c r="EG723" s="67"/>
      <c r="EH723" s="67"/>
      <c r="EI723" s="67"/>
      <c r="EJ723" s="67"/>
      <c r="EK723" s="67"/>
      <c r="EL723" s="67"/>
      <c r="EM723" s="67"/>
      <c r="EN723" s="67"/>
      <c r="EO723" s="67"/>
    </row>
    <row r="724" spans="125:145" x14ac:dyDescent="0.25">
      <c r="DU724" s="67"/>
      <c r="DV724" s="67"/>
      <c r="DW724" s="67"/>
      <c r="DX724" s="67"/>
      <c r="DY724" s="67"/>
      <c r="DZ724" s="67"/>
      <c r="EA724" s="67"/>
      <c r="EB724" s="67"/>
      <c r="EC724" s="67"/>
      <c r="ED724" s="67"/>
      <c r="EE724" s="67"/>
      <c r="EF724" s="67"/>
      <c r="EG724" s="67"/>
      <c r="EH724" s="67"/>
      <c r="EI724" s="67"/>
      <c r="EJ724" s="67"/>
      <c r="EK724" s="67"/>
      <c r="EL724" s="67"/>
      <c r="EM724" s="67"/>
      <c r="EN724" s="67"/>
      <c r="EO724" s="67"/>
    </row>
    <row r="725" spans="125:145" x14ac:dyDescent="0.25">
      <c r="DU725" s="67"/>
      <c r="DV725" s="67"/>
      <c r="DW725" s="67"/>
      <c r="DX725" s="67"/>
      <c r="DY725" s="67"/>
      <c r="DZ725" s="67"/>
      <c r="EA725" s="67"/>
      <c r="EB725" s="67"/>
      <c r="EC725" s="67"/>
      <c r="ED725" s="67"/>
      <c r="EE725" s="67"/>
      <c r="EF725" s="67"/>
      <c r="EG725" s="67"/>
      <c r="EH725" s="67"/>
      <c r="EI725" s="67"/>
      <c r="EJ725" s="67"/>
      <c r="EK725" s="67"/>
      <c r="EL725" s="67"/>
      <c r="EM725" s="67"/>
      <c r="EN725" s="67"/>
      <c r="EO725" s="67"/>
    </row>
    <row r="726" spans="125:145" x14ac:dyDescent="0.25">
      <c r="DU726" s="67"/>
      <c r="DV726" s="67"/>
      <c r="DW726" s="67"/>
      <c r="DX726" s="67"/>
      <c r="DY726" s="67"/>
      <c r="DZ726" s="67"/>
      <c r="EA726" s="67"/>
      <c r="EB726" s="67"/>
      <c r="EC726" s="67"/>
      <c r="ED726" s="67"/>
      <c r="EE726" s="67"/>
      <c r="EF726" s="67"/>
      <c r="EG726" s="67"/>
      <c r="EH726" s="67"/>
      <c r="EI726" s="67"/>
      <c r="EJ726" s="67"/>
      <c r="EK726" s="67"/>
      <c r="EL726" s="67"/>
      <c r="EM726" s="67"/>
      <c r="EN726" s="67"/>
      <c r="EO726" s="67"/>
    </row>
    <row r="727" spans="125:145" x14ac:dyDescent="0.25">
      <c r="DU727" s="67"/>
      <c r="DV727" s="67"/>
      <c r="DW727" s="67"/>
      <c r="DX727" s="67"/>
      <c r="DY727" s="67"/>
      <c r="DZ727" s="67"/>
      <c r="EA727" s="67"/>
      <c r="EB727" s="67"/>
      <c r="EC727" s="67"/>
      <c r="ED727" s="67"/>
      <c r="EE727" s="67"/>
      <c r="EF727" s="67"/>
      <c r="EG727" s="67"/>
      <c r="EH727" s="67"/>
      <c r="EI727" s="67"/>
      <c r="EJ727" s="67"/>
      <c r="EK727" s="67"/>
      <c r="EL727" s="67"/>
      <c r="EM727" s="67"/>
      <c r="EN727" s="67"/>
      <c r="EO727" s="67"/>
    </row>
    <row r="728" spans="125:145" x14ac:dyDescent="0.25">
      <c r="DU728" s="67"/>
      <c r="DV728" s="67"/>
      <c r="DW728" s="67"/>
      <c r="DX728" s="67"/>
      <c r="DY728" s="67"/>
      <c r="DZ728" s="67"/>
      <c r="EA728" s="67"/>
      <c r="EB728" s="67"/>
      <c r="EC728" s="67"/>
      <c r="ED728" s="67"/>
      <c r="EE728" s="67"/>
      <c r="EF728" s="67"/>
      <c r="EG728" s="67"/>
      <c r="EH728" s="67"/>
      <c r="EI728" s="67"/>
      <c r="EJ728" s="67"/>
      <c r="EK728" s="67"/>
      <c r="EL728" s="67"/>
      <c r="EM728" s="67"/>
      <c r="EN728" s="67"/>
      <c r="EO728" s="67"/>
    </row>
    <row r="729" spans="125:145" x14ac:dyDescent="0.25">
      <c r="DU729" s="67"/>
      <c r="DV729" s="67"/>
      <c r="DW729" s="67"/>
      <c r="DX729" s="67"/>
      <c r="DY729" s="67"/>
      <c r="DZ729" s="67"/>
      <c r="EA729" s="67"/>
      <c r="EB729" s="67"/>
      <c r="EC729" s="67"/>
      <c r="ED729" s="67"/>
      <c r="EE729" s="67"/>
      <c r="EF729" s="67"/>
      <c r="EG729" s="67"/>
      <c r="EH729" s="67"/>
      <c r="EI729" s="67"/>
      <c r="EJ729" s="67"/>
      <c r="EK729" s="67"/>
      <c r="EL729" s="67"/>
      <c r="EM729" s="67"/>
      <c r="EN729" s="67"/>
      <c r="EO729" s="67"/>
    </row>
    <row r="730" spans="125:145" x14ac:dyDescent="0.25">
      <c r="DU730" s="67"/>
      <c r="DV730" s="67"/>
      <c r="DW730" s="67"/>
      <c r="DX730" s="67"/>
      <c r="DY730" s="67"/>
      <c r="DZ730" s="67"/>
      <c r="EA730" s="67"/>
      <c r="EB730" s="67"/>
      <c r="EC730" s="67"/>
      <c r="ED730" s="67"/>
      <c r="EE730" s="67"/>
      <c r="EF730" s="67"/>
      <c r="EG730" s="67"/>
      <c r="EH730" s="67"/>
      <c r="EI730" s="67"/>
      <c r="EJ730" s="67"/>
      <c r="EK730" s="67"/>
      <c r="EL730" s="67"/>
      <c r="EM730" s="67"/>
      <c r="EN730" s="67"/>
      <c r="EO730" s="67"/>
    </row>
    <row r="731" spans="125:145" x14ac:dyDescent="0.25">
      <c r="DU731" s="67"/>
      <c r="DV731" s="67"/>
      <c r="DW731" s="67"/>
      <c r="DX731" s="67"/>
      <c r="DY731" s="67"/>
      <c r="DZ731" s="67"/>
      <c r="EA731" s="67"/>
      <c r="EB731" s="67"/>
      <c r="EC731" s="67"/>
      <c r="ED731" s="67"/>
      <c r="EE731" s="67"/>
      <c r="EF731" s="67"/>
      <c r="EG731" s="67"/>
      <c r="EH731" s="67"/>
      <c r="EI731" s="67"/>
      <c r="EJ731" s="67"/>
      <c r="EK731" s="67"/>
      <c r="EL731" s="67"/>
      <c r="EM731" s="67"/>
      <c r="EN731" s="67"/>
      <c r="EO731" s="67"/>
    </row>
    <row r="732" spans="125:145" x14ac:dyDescent="0.25">
      <c r="DU732" s="67"/>
      <c r="DV732" s="67"/>
      <c r="DW732" s="67"/>
      <c r="DX732" s="67"/>
      <c r="DY732" s="67"/>
      <c r="DZ732" s="67"/>
      <c r="EA732" s="67"/>
      <c r="EB732" s="67"/>
      <c r="EC732" s="67"/>
      <c r="ED732" s="67"/>
      <c r="EE732" s="67"/>
      <c r="EF732" s="67"/>
      <c r="EG732" s="67"/>
      <c r="EH732" s="67"/>
      <c r="EI732" s="67"/>
      <c r="EJ732" s="67"/>
      <c r="EK732" s="67"/>
      <c r="EL732" s="67"/>
      <c r="EM732" s="67"/>
      <c r="EN732" s="67"/>
      <c r="EO732" s="67"/>
    </row>
    <row r="733" spans="125:145" x14ac:dyDescent="0.25">
      <c r="DU733" s="67"/>
      <c r="DV733" s="67"/>
      <c r="DW733" s="67"/>
      <c r="DX733" s="67"/>
      <c r="DY733" s="67"/>
      <c r="DZ733" s="67"/>
      <c r="EA733" s="67"/>
      <c r="EB733" s="67"/>
      <c r="EC733" s="67"/>
      <c r="ED733" s="67"/>
      <c r="EE733" s="67"/>
      <c r="EF733" s="67"/>
      <c r="EG733" s="67"/>
      <c r="EH733" s="67"/>
      <c r="EI733" s="67"/>
      <c r="EJ733" s="67"/>
      <c r="EK733" s="67"/>
      <c r="EL733" s="67"/>
      <c r="EM733" s="67"/>
      <c r="EN733" s="67"/>
      <c r="EO733" s="67"/>
    </row>
    <row r="734" spans="125:145" x14ac:dyDescent="0.25">
      <c r="DU734" s="67"/>
      <c r="DV734" s="67"/>
      <c r="DW734" s="67"/>
      <c r="DX734" s="67"/>
      <c r="DY734" s="67"/>
      <c r="DZ734" s="67"/>
      <c r="EA734" s="67"/>
      <c r="EB734" s="67"/>
      <c r="EC734" s="67"/>
      <c r="ED734" s="67"/>
      <c r="EE734" s="67"/>
      <c r="EF734" s="67"/>
      <c r="EG734" s="67"/>
      <c r="EH734" s="67"/>
      <c r="EI734" s="67"/>
      <c r="EJ734" s="67"/>
      <c r="EK734" s="67"/>
      <c r="EL734" s="67"/>
      <c r="EM734" s="67"/>
      <c r="EN734" s="67"/>
      <c r="EO734" s="67"/>
    </row>
    <row r="735" spans="125:145" x14ac:dyDescent="0.25">
      <c r="DU735" s="67"/>
      <c r="DV735" s="67"/>
      <c r="DW735" s="67"/>
      <c r="DX735" s="67"/>
      <c r="DY735" s="67"/>
      <c r="DZ735" s="67"/>
      <c r="EA735" s="67"/>
      <c r="EB735" s="67"/>
      <c r="EC735" s="67"/>
      <c r="ED735" s="67"/>
      <c r="EE735" s="67"/>
      <c r="EF735" s="67"/>
      <c r="EG735" s="67"/>
      <c r="EH735" s="67"/>
      <c r="EI735" s="67"/>
      <c r="EJ735" s="67"/>
      <c r="EK735" s="67"/>
      <c r="EL735" s="67"/>
      <c r="EM735" s="67"/>
      <c r="EN735" s="67"/>
      <c r="EO735" s="67"/>
    </row>
    <row r="736" spans="125:145" x14ac:dyDescent="0.25">
      <c r="DU736" s="67"/>
      <c r="DV736" s="67"/>
      <c r="DW736" s="67"/>
      <c r="DX736" s="67"/>
      <c r="DY736" s="67"/>
      <c r="DZ736" s="67"/>
      <c r="EA736" s="67"/>
      <c r="EB736" s="67"/>
      <c r="EC736" s="67"/>
      <c r="ED736" s="67"/>
      <c r="EE736" s="67"/>
      <c r="EF736" s="67"/>
      <c r="EG736" s="67"/>
      <c r="EH736" s="67"/>
      <c r="EI736" s="67"/>
      <c r="EJ736" s="67"/>
      <c r="EK736" s="67"/>
      <c r="EL736" s="67"/>
      <c r="EM736" s="67"/>
      <c r="EN736" s="67"/>
      <c r="EO736" s="67"/>
    </row>
    <row r="737" spans="125:145" x14ac:dyDescent="0.25">
      <c r="DU737" s="67"/>
      <c r="DV737" s="67"/>
      <c r="DW737" s="67"/>
      <c r="DX737" s="67"/>
      <c r="DY737" s="67"/>
      <c r="DZ737" s="67"/>
      <c r="EA737" s="67"/>
      <c r="EB737" s="67"/>
      <c r="EC737" s="67"/>
      <c r="ED737" s="67"/>
      <c r="EE737" s="67"/>
      <c r="EF737" s="67"/>
      <c r="EG737" s="67"/>
      <c r="EH737" s="67"/>
      <c r="EI737" s="67"/>
      <c r="EJ737" s="67"/>
      <c r="EK737" s="67"/>
      <c r="EL737" s="67"/>
      <c r="EM737" s="67"/>
      <c r="EN737" s="67"/>
      <c r="EO737" s="67"/>
    </row>
    <row r="738" spans="125:145" x14ac:dyDescent="0.25">
      <c r="DU738" s="67"/>
      <c r="DV738" s="67"/>
      <c r="DW738" s="67"/>
      <c r="DX738" s="67"/>
      <c r="DY738" s="67"/>
      <c r="DZ738" s="67"/>
      <c r="EA738" s="67"/>
      <c r="EB738" s="67"/>
      <c r="EC738" s="67"/>
      <c r="ED738" s="67"/>
      <c r="EE738" s="67"/>
      <c r="EF738" s="67"/>
      <c r="EG738" s="67"/>
      <c r="EH738" s="67"/>
      <c r="EI738" s="67"/>
      <c r="EJ738" s="67"/>
      <c r="EK738" s="67"/>
      <c r="EL738" s="67"/>
      <c r="EM738" s="67"/>
      <c r="EN738" s="67"/>
      <c r="EO738" s="67"/>
    </row>
    <row r="739" spans="125:145" x14ac:dyDescent="0.25">
      <c r="DU739" s="67"/>
      <c r="DV739" s="67"/>
      <c r="DW739" s="67"/>
      <c r="DX739" s="67"/>
      <c r="DY739" s="67"/>
      <c r="DZ739" s="67"/>
      <c r="EA739" s="67"/>
      <c r="EB739" s="67"/>
      <c r="EC739" s="67"/>
      <c r="ED739" s="67"/>
      <c r="EE739" s="67"/>
      <c r="EF739" s="67"/>
      <c r="EG739" s="67"/>
      <c r="EH739" s="67"/>
      <c r="EI739" s="67"/>
      <c r="EJ739" s="67"/>
      <c r="EK739" s="67"/>
      <c r="EL739" s="67"/>
      <c r="EM739" s="67"/>
      <c r="EN739" s="67"/>
      <c r="EO739" s="67"/>
    </row>
    <row r="740" spans="125:145" x14ac:dyDescent="0.25">
      <c r="DU740" s="67"/>
      <c r="DV740" s="67"/>
      <c r="DW740" s="67"/>
      <c r="DX740" s="67"/>
      <c r="DY740" s="67"/>
      <c r="DZ740" s="67"/>
      <c r="EA740" s="67"/>
      <c r="EB740" s="67"/>
      <c r="EC740" s="67"/>
      <c r="ED740" s="67"/>
      <c r="EE740" s="67"/>
      <c r="EF740" s="67"/>
      <c r="EG740" s="67"/>
      <c r="EH740" s="67"/>
      <c r="EI740" s="67"/>
      <c r="EJ740" s="67"/>
      <c r="EK740" s="67"/>
      <c r="EL740" s="67"/>
      <c r="EM740" s="67"/>
      <c r="EN740" s="67"/>
      <c r="EO740" s="67"/>
    </row>
    <row r="741" spans="125:145" x14ac:dyDescent="0.25">
      <c r="DU741" s="67"/>
      <c r="DV741" s="67"/>
      <c r="DW741" s="67"/>
      <c r="DX741" s="67"/>
      <c r="DY741" s="67"/>
      <c r="DZ741" s="67"/>
      <c r="EA741" s="67"/>
      <c r="EB741" s="67"/>
      <c r="EC741" s="67"/>
      <c r="ED741" s="67"/>
      <c r="EE741" s="67"/>
      <c r="EF741" s="67"/>
      <c r="EG741" s="67"/>
      <c r="EH741" s="67"/>
      <c r="EI741" s="67"/>
      <c r="EJ741" s="67"/>
      <c r="EK741" s="67"/>
      <c r="EL741" s="67"/>
      <c r="EM741" s="67"/>
      <c r="EN741" s="67"/>
      <c r="EO741" s="67"/>
    </row>
    <row r="742" spans="125:145" x14ac:dyDescent="0.25">
      <c r="DU742" s="67"/>
      <c r="DV742" s="67"/>
      <c r="DW742" s="67"/>
      <c r="DX742" s="67"/>
      <c r="DY742" s="67"/>
      <c r="DZ742" s="67"/>
      <c r="EA742" s="67"/>
      <c r="EB742" s="67"/>
      <c r="EC742" s="67"/>
      <c r="ED742" s="67"/>
      <c r="EE742" s="67"/>
      <c r="EF742" s="67"/>
      <c r="EG742" s="67"/>
      <c r="EH742" s="67"/>
      <c r="EI742" s="67"/>
      <c r="EJ742" s="67"/>
      <c r="EK742" s="67"/>
      <c r="EL742" s="67"/>
      <c r="EM742" s="67"/>
      <c r="EN742" s="67"/>
      <c r="EO742" s="67"/>
    </row>
    <row r="743" spans="125:145" x14ac:dyDescent="0.25">
      <c r="DU743" s="67"/>
      <c r="DV743" s="67"/>
      <c r="DW743" s="67"/>
      <c r="DX743" s="67"/>
      <c r="DY743" s="67"/>
      <c r="DZ743" s="67"/>
      <c r="EA743" s="67"/>
      <c r="EB743" s="67"/>
      <c r="EC743" s="67"/>
      <c r="ED743" s="67"/>
      <c r="EE743" s="67"/>
      <c r="EF743" s="67"/>
      <c r="EG743" s="67"/>
      <c r="EH743" s="67"/>
      <c r="EI743" s="67"/>
      <c r="EJ743" s="67"/>
      <c r="EK743" s="67"/>
      <c r="EL743" s="67"/>
      <c r="EM743" s="67"/>
      <c r="EN743" s="67"/>
      <c r="EO743" s="67"/>
    </row>
    <row r="744" spans="125:145" x14ac:dyDescent="0.25">
      <c r="DU744" s="67"/>
      <c r="DV744" s="67"/>
      <c r="DW744" s="67"/>
      <c r="DX744" s="67"/>
      <c r="DY744" s="67"/>
      <c r="DZ744" s="67"/>
      <c r="EA744" s="67"/>
      <c r="EB744" s="67"/>
      <c r="EC744" s="67"/>
      <c r="ED744" s="67"/>
      <c r="EE744" s="67"/>
      <c r="EF744" s="67"/>
      <c r="EG744" s="67"/>
      <c r="EH744" s="67"/>
      <c r="EI744" s="67"/>
      <c r="EJ744" s="67"/>
      <c r="EK744" s="67"/>
      <c r="EL744" s="67"/>
      <c r="EM744" s="67"/>
      <c r="EN744" s="67"/>
      <c r="EO744" s="67"/>
    </row>
    <row r="745" spans="125:145" x14ac:dyDescent="0.25">
      <c r="DU745" s="67"/>
      <c r="DV745" s="67"/>
      <c r="DW745" s="67"/>
      <c r="DX745" s="67"/>
      <c r="DY745" s="67"/>
      <c r="DZ745" s="67"/>
      <c r="EA745" s="67"/>
      <c r="EB745" s="67"/>
      <c r="EC745" s="67"/>
      <c r="ED745" s="67"/>
      <c r="EE745" s="67"/>
      <c r="EF745" s="67"/>
      <c r="EG745" s="67"/>
      <c r="EH745" s="67"/>
      <c r="EI745" s="67"/>
      <c r="EJ745" s="67"/>
      <c r="EK745" s="67"/>
      <c r="EL745" s="67"/>
      <c r="EM745" s="67"/>
      <c r="EN745" s="67"/>
      <c r="EO745" s="67"/>
    </row>
    <row r="746" spans="125:145" x14ac:dyDescent="0.25">
      <c r="DU746" s="67"/>
      <c r="DV746" s="67"/>
      <c r="DW746" s="67"/>
      <c r="DX746" s="67"/>
      <c r="DY746" s="67"/>
      <c r="DZ746" s="67"/>
      <c r="EA746" s="67"/>
      <c r="EB746" s="67"/>
      <c r="EC746" s="67"/>
      <c r="ED746" s="67"/>
      <c r="EE746" s="67"/>
      <c r="EF746" s="67"/>
      <c r="EG746" s="67"/>
      <c r="EH746" s="67"/>
      <c r="EI746" s="67"/>
      <c r="EJ746" s="67"/>
      <c r="EK746" s="67"/>
      <c r="EL746" s="67"/>
      <c r="EM746" s="67"/>
      <c r="EN746" s="67"/>
      <c r="EO746" s="67"/>
    </row>
    <row r="747" spans="125:145" x14ac:dyDescent="0.25">
      <c r="DU747" s="67"/>
      <c r="DV747" s="67"/>
      <c r="DW747" s="67"/>
      <c r="DX747" s="67"/>
      <c r="DY747" s="67"/>
      <c r="DZ747" s="67"/>
      <c r="EA747" s="67"/>
      <c r="EB747" s="67"/>
      <c r="EC747" s="67"/>
      <c r="ED747" s="67"/>
      <c r="EE747" s="67"/>
      <c r="EF747" s="67"/>
      <c r="EG747" s="67"/>
      <c r="EH747" s="67"/>
      <c r="EI747" s="67"/>
      <c r="EJ747" s="67"/>
      <c r="EK747" s="67"/>
      <c r="EL747" s="67"/>
      <c r="EM747" s="67"/>
      <c r="EN747" s="67"/>
      <c r="EO747" s="67"/>
    </row>
    <row r="748" spans="125:145" x14ac:dyDescent="0.25">
      <c r="DU748" s="67"/>
      <c r="DV748" s="67"/>
      <c r="DW748" s="67"/>
      <c r="DX748" s="67"/>
      <c r="DY748" s="67"/>
      <c r="DZ748" s="67"/>
      <c r="EA748" s="67"/>
      <c r="EB748" s="67"/>
      <c r="EC748" s="67"/>
      <c r="ED748" s="67"/>
      <c r="EE748" s="67"/>
      <c r="EF748" s="67"/>
      <c r="EG748" s="67"/>
      <c r="EH748" s="67"/>
      <c r="EI748" s="67"/>
      <c r="EJ748" s="67"/>
      <c r="EK748" s="67"/>
      <c r="EL748" s="67"/>
      <c r="EM748" s="67"/>
      <c r="EN748" s="67"/>
      <c r="EO748" s="67"/>
    </row>
    <row r="749" spans="125:145" x14ac:dyDescent="0.25">
      <c r="DU749" s="67"/>
      <c r="DV749" s="67"/>
      <c r="DW749" s="67"/>
      <c r="DX749" s="67"/>
      <c r="DY749" s="67"/>
      <c r="DZ749" s="67"/>
      <c r="EA749" s="67"/>
      <c r="EB749" s="67"/>
      <c r="EC749" s="67"/>
      <c r="ED749" s="67"/>
      <c r="EE749" s="67"/>
      <c r="EF749" s="67"/>
      <c r="EG749" s="67"/>
      <c r="EH749" s="67"/>
      <c r="EI749" s="67"/>
      <c r="EJ749" s="67"/>
      <c r="EK749" s="67"/>
      <c r="EL749" s="67"/>
      <c r="EM749" s="67"/>
      <c r="EN749" s="67"/>
      <c r="EO749" s="67"/>
    </row>
    <row r="750" spans="125:145" x14ac:dyDescent="0.25">
      <c r="DU750" s="67"/>
      <c r="DV750" s="67"/>
      <c r="DW750" s="67"/>
      <c r="DX750" s="67"/>
      <c r="DY750" s="67"/>
      <c r="DZ750" s="67"/>
      <c r="EA750" s="67"/>
      <c r="EB750" s="67"/>
      <c r="EC750" s="67"/>
      <c r="ED750" s="67"/>
      <c r="EE750" s="67"/>
      <c r="EF750" s="67"/>
      <c r="EG750" s="67"/>
      <c r="EH750" s="67"/>
      <c r="EI750" s="67"/>
      <c r="EJ750" s="67"/>
      <c r="EK750" s="67"/>
      <c r="EL750" s="67"/>
      <c r="EM750" s="67"/>
      <c r="EN750" s="67"/>
      <c r="EO750" s="67"/>
    </row>
    <row r="751" spans="125:145" x14ac:dyDescent="0.25">
      <c r="DU751" s="67"/>
      <c r="DV751" s="67"/>
      <c r="DW751" s="67"/>
      <c r="DX751" s="67"/>
      <c r="DY751" s="67"/>
      <c r="DZ751" s="67"/>
      <c r="EA751" s="67"/>
      <c r="EB751" s="67"/>
      <c r="EC751" s="67"/>
      <c r="ED751" s="67"/>
      <c r="EE751" s="67"/>
      <c r="EF751" s="67"/>
      <c r="EG751" s="67"/>
      <c r="EH751" s="67"/>
      <c r="EI751" s="67"/>
      <c r="EJ751" s="67"/>
      <c r="EK751" s="67"/>
      <c r="EL751" s="67"/>
      <c r="EM751" s="67"/>
      <c r="EN751" s="67"/>
      <c r="EO751" s="67"/>
    </row>
    <row r="752" spans="125:145" x14ac:dyDescent="0.25">
      <c r="DU752" s="67"/>
      <c r="DV752" s="67"/>
      <c r="DW752" s="67"/>
      <c r="DX752" s="67"/>
      <c r="DY752" s="67"/>
      <c r="DZ752" s="67"/>
      <c r="EA752" s="67"/>
      <c r="EB752" s="67"/>
      <c r="EC752" s="67"/>
      <c r="ED752" s="67"/>
      <c r="EE752" s="67"/>
      <c r="EF752" s="67"/>
      <c r="EG752" s="67"/>
      <c r="EH752" s="67"/>
      <c r="EI752" s="67"/>
      <c r="EJ752" s="67"/>
      <c r="EK752" s="67"/>
      <c r="EL752" s="67"/>
      <c r="EM752" s="67"/>
      <c r="EN752" s="67"/>
      <c r="EO752" s="67"/>
    </row>
    <row r="753" spans="125:145" x14ac:dyDescent="0.25">
      <c r="DU753" s="67"/>
      <c r="DV753" s="67"/>
      <c r="DW753" s="67"/>
      <c r="DX753" s="67"/>
      <c r="DY753" s="67"/>
      <c r="DZ753" s="67"/>
      <c r="EA753" s="67"/>
      <c r="EB753" s="67"/>
      <c r="EC753" s="67"/>
      <c r="ED753" s="67"/>
      <c r="EE753" s="67"/>
      <c r="EF753" s="67"/>
      <c r="EG753" s="67"/>
      <c r="EH753" s="67"/>
      <c r="EI753" s="67"/>
      <c r="EJ753" s="67"/>
      <c r="EK753" s="67"/>
      <c r="EL753" s="67"/>
      <c r="EM753" s="67"/>
      <c r="EN753" s="67"/>
      <c r="EO753" s="67"/>
    </row>
    <row r="754" spans="125:145" x14ac:dyDescent="0.25">
      <c r="DU754" s="67"/>
      <c r="DV754" s="67"/>
      <c r="DW754" s="67"/>
      <c r="DX754" s="67"/>
      <c r="DY754" s="67"/>
      <c r="DZ754" s="67"/>
      <c r="EA754" s="67"/>
      <c r="EB754" s="67"/>
      <c r="EC754" s="67"/>
      <c r="ED754" s="67"/>
      <c r="EE754" s="67"/>
      <c r="EF754" s="67"/>
      <c r="EG754" s="67"/>
      <c r="EH754" s="67"/>
      <c r="EI754" s="67"/>
      <c r="EJ754" s="67"/>
      <c r="EK754" s="67"/>
      <c r="EL754" s="67"/>
      <c r="EM754" s="67"/>
      <c r="EN754" s="67"/>
      <c r="EO754" s="67"/>
    </row>
    <row r="755" spans="125:145" x14ac:dyDescent="0.25">
      <c r="DU755" s="67"/>
      <c r="DV755" s="67"/>
      <c r="DW755" s="67"/>
      <c r="DX755" s="67"/>
      <c r="DY755" s="67"/>
      <c r="DZ755" s="67"/>
      <c r="EA755" s="67"/>
      <c r="EB755" s="67"/>
      <c r="EC755" s="67"/>
      <c r="ED755" s="67"/>
      <c r="EE755" s="67"/>
      <c r="EF755" s="67"/>
      <c r="EG755" s="67"/>
      <c r="EH755" s="67"/>
      <c r="EI755" s="67"/>
      <c r="EJ755" s="67"/>
      <c r="EK755" s="67"/>
      <c r="EL755" s="67"/>
      <c r="EM755" s="67"/>
      <c r="EN755" s="67"/>
      <c r="EO755" s="67"/>
    </row>
    <row r="756" spans="125:145" x14ac:dyDescent="0.25">
      <c r="DU756" s="67"/>
      <c r="DV756" s="67"/>
      <c r="DW756" s="67"/>
      <c r="DX756" s="67"/>
      <c r="DY756" s="67"/>
      <c r="DZ756" s="67"/>
      <c r="EA756" s="67"/>
      <c r="EB756" s="67"/>
      <c r="EC756" s="67"/>
      <c r="ED756" s="67"/>
      <c r="EE756" s="67"/>
      <c r="EF756" s="67"/>
      <c r="EG756" s="67"/>
      <c r="EH756" s="67"/>
      <c r="EI756" s="67"/>
      <c r="EJ756" s="67"/>
      <c r="EK756" s="67"/>
      <c r="EL756" s="67"/>
      <c r="EM756" s="67"/>
      <c r="EN756" s="67"/>
      <c r="EO756" s="67"/>
    </row>
    <row r="757" spans="125:145" x14ac:dyDescent="0.25">
      <c r="DU757" s="67"/>
      <c r="DV757" s="67"/>
      <c r="DW757" s="67"/>
      <c r="DX757" s="67"/>
      <c r="DY757" s="67"/>
      <c r="DZ757" s="67"/>
      <c r="EA757" s="67"/>
      <c r="EB757" s="67"/>
      <c r="EC757" s="67"/>
      <c r="ED757" s="67"/>
      <c r="EE757" s="67"/>
      <c r="EF757" s="67"/>
      <c r="EG757" s="67"/>
      <c r="EH757" s="67"/>
      <c r="EI757" s="67"/>
      <c r="EJ757" s="67"/>
      <c r="EK757" s="67"/>
      <c r="EL757" s="67"/>
      <c r="EM757" s="67"/>
      <c r="EN757" s="67"/>
      <c r="EO757" s="67"/>
    </row>
    <row r="758" spans="125:145" x14ac:dyDescent="0.25">
      <c r="DU758" s="67"/>
      <c r="DV758" s="67"/>
      <c r="DW758" s="67"/>
      <c r="DX758" s="67"/>
      <c r="DY758" s="67"/>
      <c r="DZ758" s="67"/>
      <c r="EA758" s="67"/>
      <c r="EB758" s="67"/>
      <c r="EC758" s="67"/>
      <c r="ED758" s="67"/>
      <c r="EE758" s="67"/>
      <c r="EF758" s="67"/>
      <c r="EG758" s="67"/>
      <c r="EH758" s="67"/>
      <c r="EI758" s="67"/>
      <c r="EJ758" s="67"/>
      <c r="EK758" s="67"/>
      <c r="EL758" s="67"/>
      <c r="EM758" s="67"/>
      <c r="EN758" s="67"/>
      <c r="EO758" s="67"/>
    </row>
    <row r="759" spans="125:145" x14ac:dyDescent="0.25">
      <c r="DU759" s="67"/>
      <c r="DV759" s="67"/>
      <c r="DW759" s="67"/>
      <c r="DX759" s="67"/>
      <c r="DY759" s="67"/>
      <c r="DZ759" s="67"/>
      <c r="EA759" s="67"/>
      <c r="EB759" s="67"/>
      <c r="EC759" s="67"/>
      <c r="ED759" s="67"/>
      <c r="EE759" s="67"/>
      <c r="EF759" s="67"/>
      <c r="EG759" s="67"/>
      <c r="EH759" s="67"/>
      <c r="EI759" s="67"/>
      <c r="EJ759" s="67"/>
      <c r="EK759" s="67"/>
      <c r="EL759" s="67"/>
      <c r="EM759" s="67"/>
      <c r="EN759" s="67"/>
      <c r="EO759" s="67"/>
    </row>
    <row r="760" spans="125:145" x14ac:dyDescent="0.25">
      <c r="DU760" s="67"/>
      <c r="DV760" s="67"/>
      <c r="DW760" s="67"/>
      <c r="DX760" s="67"/>
      <c r="DY760" s="67"/>
      <c r="DZ760" s="67"/>
      <c r="EA760" s="67"/>
      <c r="EB760" s="67"/>
      <c r="EC760" s="67"/>
      <c r="ED760" s="67"/>
      <c r="EE760" s="67"/>
      <c r="EF760" s="67"/>
      <c r="EG760" s="67"/>
      <c r="EH760" s="67"/>
      <c r="EI760" s="67"/>
      <c r="EJ760" s="67"/>
      <c r="EK760" s="67"/>
      <c r="EL760" s="67"/>
      <c r="EM760" s="67"/>
      <c r="EN760" s="67"/>
      <c r="EO760" s="67"/>
    </row>
    <row r="761" spans="125:145" x14ac:dyDescent="0.25">
      <c r="DU761" s="67"/>
      <c r="DV761" s="67"/>
      <c r="DW761" s="67"/>
      <c r="DX761" s="67"/>
      <c r="DY761" s="67"/>
      <c r="DZ761" s="67"/>
      <c r="EA761" s="67"/>
      <c r="EB761" s="67"/>
      <c r="EC761" s="67"/>
      <c r="ED761" s="67"/>
      <c r="EE761" s="67"/>
      <c r="EF761" s="67"/>
      <c r="EG761" s="67"/>
      <c r="EH761" s="67"/>
      <c r="EI761" s="67"/>
      <c r="EJ761" s="67"/>
      <c r="EK761" s="67"/>
      <c r="EL761" s="67"/>
      <c r="EM761" s="67"/>
      <c r="EN761" s="67"/>
      <c r="EO761" s="67"/>
    </row>
    <row r="762" spans="125:145" x14ac:dyDescent="0.25">
      <c r="DU762" s="67"/>
      <c r="DV762" s="67"/>
      <c r="DW762" s="67"/>
      <c r="DX762" s="67"/>
      <c r="DY762" s="67"/>
      <c r="DZ762" s="67"/>
      <c r="EA762" s="67"/>
      <c r="EB762" s="67"/>
      <c r="EC762" s="67"/>
      <c r="ED762" s="67"/>
      <c r="EE762" s="67"/>
      <c r="EF762" s="67"/>
      <c r="EG762" s="67"/>
      <c r="EH762" s="67"/>
      <c r="EI762" s="67"/>
      <c r="EJ762" s="67"/>
      <c r="EK762" s="67"/>
      <c r="EL762" s="67"/>
      <c r="EM762" s="67"/>
      <c r="EN762" s="67"/>
      <c r="EO762" s="67"/>
    </row>
    <row r="763" spans="125:145" x14ac:dyDescent="0.25">
      <c r="DU763" s="67"/>
      <c r="DV763" s="67"/>
      <c r="DW763" s="67"/>
      <c r="DX763" s="67"/>
      <c r="DY763" s="67"/>
      <c r="DZ763" s="67"/>
      <c r="EA763" s="67"/>
      <c r="EB763" s="67"/>
      <c r="EC763" s="67"/>
      <c r="ED763" s="67"/>
      <c r="EE763" s="67"/>
      <c r="EF763" s="67"/>
      <c r="EG763" s="67"/>
      <c r="EH763" s="67"/>
      <c r="EI763" s="67"/>
      <c r="EJ763" s="67"/>
      <c r="EK763" s="67"/>
      <c r="EL763" s="67"/>
      <c r="EM763" s="67"/>
      <c r="EN763" s="67"/>
      <c r="EO763" s="67"/>
    </row>
    <row r="764" spans="125:145" x14ac:dyDescent="0.25">
      <c r="DU764" s="67"/>
      <c r="DV764" s="67"/>
      <c r="DW764" s="67"/>
      <c r="DX764" s="67"/>
      <c r="DY764" s="67"/>
      <c r="DZ764" s="67"/>
      <c r="EA764" s="67"/>
      <c r="EB764" s="67"/>
      <c r="EC764" s="67"/>
      <c r="ED764" s="67"/>
      <c r="EE764" s="67"/>
      <c r="EF764" s="67"/>
      <c r="EG764" s="67"/>
      <c r="EH764" s="67"/>
      <c r="EI764" s="67"/>
      <c r="EJ764" s="67"/>
      <c r="EK764" s="67"/>
      <c r="EL764" s="67"/>
      <c r="EM764" s="67"/>
      <c r="EN764" s="67"/>
      <c r="EO764" s="67"/>
    </row>
    <row r="765" spans="125:145" x14ac:dyDescent="0.25">
      <c r="DU765" s="67"/>
      <c r="DV765" s="67"/>
      <c r="DW765" s="67"/>
      <c r="DX765" s="67"/>
      <c r="DY765" s="67"/>
      <c r="DZ765" s="67"/>
      <c r="EA765" s="67"/>
      <c r="EB765" s="67"/>
      <c r="EC765" s="67"/>
      <c r="ED765" s="67"/>
      <c r="EE765" s="67"/>
      <c r="EF765" s="67"/>
      <c r="EG765" s="67"/>
      <c r="EH765" s="67"/>
      <c r="EI765" s="67"/>
      <c r="EJ765" s="67"/>
      <c r="EK765" s="67"/>
      <c r="EL765" s="67"/>
      <c r="EM765" s="67"/>
      <c r="EN765" s="67"/>
      <c r="EO765" s="67"/>
    </row>
    <row r="766" spans="125:145" x14ac:dyDescent="0.25">
      <c r="DU766" s="67"/>
      <c r="DV766" s="67"/>
      <c r="DW766" s="67"/>
      <c r="DX766" s="67"/>
      <c r="DY766" s="67"/>
      <c r="DZ766" s="67"/>
      <c r="EA766" s="67"/>
      <c r="EB766" s="67"/>
      <c r="EC766" s="67"/>
      <c r="ED766" s="67"/>
      <c r="EE766" s="67"/>
      <c r="EF766" s="67"/>
      <c r="EG766" s="67"/>
      <c r="EH766" s="67"/>
      <c r="EI766" s="67"/>
      <c r="EJ766" s="67"/>
      <c r="EK766" s="67"/>
      <c r="EL766" s="67"/>
      <c r="EM766" s="67"/>
      <c r="EN766" s="67"/>
      <c r="EO766" s="67"/>
    </row>
    <row r="767" spans="125:145" x14ac:dyDescent="0.25">
      <c r="DU767" s="67"/>
      <c r="DV767" s="67"/>
      <c r="DW767" s="67"/>
      <c r="DX767" s="67"/>
      <c r="DY767" s="67"/>
      <c r="DZ767" s="67"/>
      <c r="EA767" s="67"/>
      <c r="EB767" s="67"/>
      <c r="EC767" s="67"/>
      <c r="ED767" s="67"/>
      <c r="EE767" s="67"/>
      <c r="EF767" s="67"/>
      <c r="EG767" s="67"/>
      <c r="EH767" s="67"/>
      <c r="EI767" s="67"/>
      <c r="EJ767" s="67"/>
      <c r="EK767" s="67"/>
      <c r="EL767" s="67"/>
      <c r="EM767" s="67"/>
      <c r="EN767" s="67"/>
      <c r="EO767" s="67"/>
    </row>
    <row r="768" spans="125:145" x14ac:dyDescent="0.25">
      <c r="DU768" s="67"/>
      <c r="DV768" s="67"/>
      <c r="DW768" s="67"/>
      <c r="DX768" s="67"/>
      <c r="DY768" s="67"/>
      <c r="DZ768" s="67"/>
      <c r="EA768" s="67"/>
      <c r="EB768" s="67"/>
      <c r="EC768" s="67"/>
      <c r="ED768" s="67"/>
      <c r="EE768" s="67"/>
      <c r="EF768" s="67"/>
      <c r="EG768" s="67"/>
      <c r="EH768" s="67"/>
      <c r="EI768" s="67"/>
      <c r="EJ768" s="67"/>
      <c r="EK768" s="67"/>
      <c r="EL768" s="67"/>
      <c r="EM768" s="67"/>
      <c r="EN768" s="67"/>
      <c r="EO768" s="67"/>
    </row>
    <row r="769" spans="125:145" x14ac:dyDescent="0.25">
      <c r="DU769" s="67"/>
      <c r="DV769" s="67"/>
      <c r="DW769" s="67"/>
      <c r="DX769" s="67"/>
      <c r="DY769" s="67"/>
      <c r="DZ769" s="67"/>
      <c r="EA769" s="67"/>
      <c r="EB769" s="67"/>
      <c r="EC769" s="67"/>
      <c r="ED769" s="67"/>
      <c r="EE769" s="67"/>
      <c r="EF769" s="67"/>
      <c r="EG769" s="67"/>
      <c r="EH769" s="67"/>
      <c r="EI769" s="67"/>
      <c r="EJ769" s="67"/>
      <c r="EK769" s="67"/>
      <c r="EL769" s="67"/>
      <c r="EM769" s="67"/>
      <c r="EN769" s="67"/>
      <c r="EO769" s="67"/>
    </row>
    <row r="770" spans="125:145" x14ac:dyDescent="0.25">
      <c r="DU770" s="67"/>
      <c r="DV770" s="67"/>
      <c r="DW770" s="67"/>
      <c r="DX770" s="67"/>
      <c r="DY770" s="67"/>
      <c r="DZ770" s="67"/>
      <c r="EA770" s="67"/>
      <c r="EB770" s="67"/>
      <c r="EC770" s="67"/>
      <c r="ED770" s="67"/>
      <c r="EE770" s="67"/>
      <c r="EF770" s="67"/>
      <c r="EG770" s="67"/>
      <c r="EH770" s="67"/>
      <c r="EI770" s="67"/>
      <c r="EJ770" s="67"/>
      <c r="EK770" s="67"/>
      <c r="EL770" s="67"/>
      <c r="EM770" s="67"/>
      <c r="EN770" s="67"/>
      <c r="EO770" s="67"/>
    </row>
    <row r="771" spans="125:145" x14ac:dyDescent="0.25">
      <c r="DU771" s="67"/>
      <c r="DV771" s="67"/>
      <c r="DW771" s="67"/>
      <c r="DX771" s="67"/>
      <c r="DY771" s="67"/>
      <c r="DZ771" s="67"/>
      <c r="EA771" s="67"/>
      <c r="EB771" s="67"/>
      <c r="EC771" s="67"/>
      <c r="ED771" s="67"/>
      <c r="EE771" s="67"/>
      <c r="EF771" s="67"/>
      <c r="EG771" s="67"/>
      <c r="EH771" s="67"/>
      <c r="EI771" s="67"/>
      <c r="EJ771" s="67"/>
      <c r="EK771" s="67"/>
      <c r="EL771" s="67"/>
      <c r="EM771" s="67"/>
      <c r="EN771" s="67"/>
      <c r="EO771" s="67"/>
    </row>
    <row r="772" spans="125:145" x14ac:dyDescent="0.25">
      <c r="DU772" s="67"/>
      <c r="DV772" s="67"/>
      <c r="DW772" s="67"/>
      <c r="DX772" s="67"/>
      <c r="DY772" s="67"/>
      <c r="DZ772" s="67"/>
      <c r="EA772" s="67"/>
      <c r="EB772" s="67"/>
      <c r="EC772" s="67"/>
      <c r="ED772" s="67"/>
      <c r="EE772" s="67"/>
      <c r="EF772" s="67"/>
      <c r="EG772" s="67"/>
      <c r="EH772" s="67"/>
      <c r="EI772" s="67"/>
      <c r="EJ772" s="67"/>
      <c r="EK772" s="67"/>
      <c r="EL772" s="67"/>
      <c r="EM772" s="67"/>
      <c r="EN772" s="67"/>
      <c r="EO772" s="67"/>
    </row>
    <row r="773" spans="125:145" x14ac:dyDescent="0.25">
      <c r="DU773" s="67"/>
      <c r="DV773" s="67"/>
      <c r="DW773" s="67"/>
      <c r="DX773" s="67"/>
      <c r="DY773" s="67"/>
      <c r="DZ773" s="67"/>
      <c r="EA773" s="67"/>
      <c r="EB773" s="67"/>
      <c r="EC773" s="67"/>
      <c r="ED773" s="67"/>
      <c r="EE773" s="67"/>
      <c r="EF773" s="67"/>
      <c r="EG773" s="67"/>
      <c r="EH773" s="67"/>
      <c r="EI773" s="67"/>
      <c r="EJ773" s="67"/>
      <c r="EK773" s="67"/>
      <c r="EL773" s="67"/>
      <c r="EM773" s="67"/>
      <c r="EN773" s="67"/>
      <c r="EO773" s="67"/>
    </row>
    <row r="774" spans="125:145" x14ac:dyDescent="0.25">
      <c r="DU774" s="67"/>
      <c r="DV774" s="67"/>
      <c r="DW774" s="67"/>
      <c r="DX774" s="67"/>
      <c r="DY774" s="67"/>
      <c r="DZ774" s="67"/>
      <c r="EA774" s="67"/>
      <c r="EB774" s="67"/>
      <c r="EC774" s="67"/>
      <c r="ED774" s="67"/>
      <c r="EE774" s="67"/>
      <c r="EF774" s="67"/>
      <c r="EG774" s="67"/>
      <c r="EH774" s="67"/>
      <c r="EI774" s="67"/>
      <c r="EJ774" s="67"/>
      <c r="EK774" s="67"/>
      <c r="EL774" s="67"/>
      <c r="EM774" s="67"/>
      <c r="EN774" s="67"/>
      <c r="EO774" s="67"/>
    </row>
    <row r="775" spans="125:145" x14ac:dyDescent="0.25">
      <c r="DU775" s="67"/>
      <c r="DV775" s="67"/>
      <c r="DW775" s="67"/>
      <c r="DX775" s="67"/>
      <c r="DY775" s="67"/>
      <c r="DZ775" s="67"/>
      <c r="EA775" s="67"/>
      <c r="EB775" s="67"/>
      <c r="EC775" s="67"/>
      <c r="ED775" s="67"/>
      <c r="EE775" s="67"/>
      <c r="EF775" s="67"/>
      <c r="EG775" s="67"/>
      <c r="EH775" s="67"/>
      <c r="EI775" s="67"/>
      <c r="EJ775" s="67"/>
      <c r="EK775" s="67"/>
      <c r="EL775" s="67"/>
      <c r="EM775" s="67"/>
      <c r="EN775" s="67"/>
      <c r="EO775" s="67"/>
    </row>
    <row r="776" spans="125:145" x14ac:dyDescent="0.25">
      <c r="DU776" s="67"/>
      <c r="DV776" s="67"/>
      <c r="DW776" s="67"/>
      <c r="DX776" s="67"/>
      <c r="DY776" s="67"/>
      <c r="DZ776" s="67"/>
      <c r="EA776" s="67"/>
      <c r="EB776" s="67"/>
      <c r="EC776" s="67"/>
      <c r="ED776" s="67"/>
      <c r="EE776" s="67"/>
      <c r="EF776" s="67"/>
      <c r="EG776" s="67"/>
      <c r="EH776" s="67"/>
      <c r="EI776" s="67"/>
      <c r="EJ776" s="67"/>
      <c r="EK776" s="67"/>
      <c r="EL776" s="67"/>
      <c r="EM776" s="67"/>
      <c r="EN776" s="67"/>
      <c r="EO776" s="67"/>
    </row>
    <row r="777" spans="125:145" x14ac:dyDescent="0.25">
      <c r="DU777" s="67"/>
      <c r="DV777" s="67"/>
      <c r="DW777" s="67"/>
      <c r="DX777" s="67"/>
      <c r="DY777" s="67"/>
      <c r="DZ777" s="67"/>
      <c r="EA777" s="67"/>
      <c r="EB777" s="67"/>
      <c r="EC777" s="67"/>
      <c r="ED777" s="67"/>
      <c r="EE777" s="67"/>
      <c r="EF777" s="67"/>
      <c r="EG777" s="67"/>
      <c r="EH777" s="67"/>
      <c r="EI777" s="67"/>
      <c r="EJ777" s="67"/>
      <c r="EK777" s="67"/>
      <c r="EL777" s="67"/>
      <c r="EM777" s="67"/>
      <c r="EN777" s="67"/>
      <c r="EO777" s="67"/>
    </row>
    <row r="778" spans="125:145" x14ac:dyDescent="0.25">
      <c r="DU778" s="67"/>
      <c r="DV778" s="67"/>
      <c r="DW778" s="67"/>
      <c r="DX778" s="67"/>
      <c r="DY778" s="67"/>
      <c r="DZ778" s="67"/>
      <c r="EA778" s="67"/>
      <c r="EB778" s="67"/>
      <c r="EC778" s="67"/>
      <c r="ED778" s="67"/>
      <c r="EE778" s="67"/>
      <c r="EF778" s="67"/>
      <c r="EG778" s="67"/>
      <c r="EH778" s="67"/>
      <c r="EI778" s="67"/>
      <c r="EJ778" s="67"/>
      <c r="EK778" s="67"/>
      <c r="EL778" s="67"/>
      <c r="EM778" s="67"/>
      <c r="EN778" s="67"/>
      <c r="EO778" s="67"/>
    </row>
    <row r="779" spans="125:145" x14ac:dyDescent="0.25">
      <c r="DU779" s="67"/>
      <c r="DV779" s="67"/>
      <c r="DW779" s="67"/>
      <c r="DX779" s="67"/>
      <c r="DY779" s="67"/>
      <c r="DZ779" s="67"/>
      <c r="EA779" s="67"/>
      <c r="EB779" s="67"/>
      <c r="EC779" s="67"/>
      <c r="ED779" s="67"/>
      <c r="EE779" s="67"/>
      <c r="EF779" s="67"/>
      <c r="EG779" s="67"/>
      <c r="EH779" s="67"/>
      <c r="EI779" s="67"/>
      <c r="EJ779" s="67"/>
      <c r="EK779" s="67"/>
      <c r="EL779" s="67"/>
      <c r="EM779" s="67"/>
      <c r="EN779" s="67"/>
      <c r="EO779" s="67"/>
    </row>
    <row r="780" spans="125:145" x14ac:dyDescent="0.25">
      <c r="DU780" s="67"/>
      <c r="DV780" s="67"/>
      <c r="DW780" s="67"/>
      <c r="DX780" s="67"/>
      <c r="DY780" s="67"/>
      <c r="DZ780" s="67"/>
      <c r="EA780" s="67"/>
      <c r="EB780" s="67"/>
      <c r="EC780" s="67"/>
      <c r="ED780" s="67"/>
      <c r="EE780" s="67"/>
      <c r="EF780" s="67"/>
      <c r="EG780" s="67"/>
      <c r="EH780" s="67"/>
      <c r="EI780" s="67"/>
      <c r="EJ780" s="67"/>
      <c r="EK780" s="67"/>
      <c r="EL780" s="67"/>
      <c r="EM780" s="67"/>
      <c r="EN780" s="67"/>
      <c r="EO780" s="67"/>
    </row>
    <row r="781" spans="125:145" x14ac:dyDescent="0.25">
      <c r="DU781" s="67"/>
      <c r="DV781" s="67"/>
      <c r="DW781" s="67"/>
      <c r="DX781" s="67"/>
      <c r="DY781" s="67"/>
      <c r="DZ781" s="67"/>
      <c r="EA781" s="67"/>
      <c r="EB781" s="67"/>
      <c r="EC781" s="67"/>
      <c r="ED781" s="67"/>
      <c r="EE781" s="67"/>
      <c r="EF781" s="67"/>
      <c r="EG781" s="67"/>
      <c r="EH781" s="67"/>
      <c r="EI781" s="67"/>
      <c r="EJ781" s="67"/>
      <c r="EK781" s="67"/>
      <c r="EL781" s="67"/>
      <c r="EM781" s="67"/>
      <c r="EN781" s="67"/>
      <c r="EO781" s="67"/>
    </row>
    <row r="782" spans="125:145" x14ac:dyDescent="0.25">
      <c r="DU782" s="67"/>
      <c r="DV782" s="67"/>
      <c r="DW782" s="67"/>
      <c r="DX782" s="67"/>
      <c r="DY782" s="67"/>
      <c r="DZ782" s="67"/>
      <c r="EA782" s="67"/>
      <c r="EB782" s="67"/>
      <c r="EC782" s="67"/>
      <c r="ED782" s="67"/>
      <c r="EE782" s="67"/>
      <c r="EF782" s="67"/>
      <c r="EG782" s="67"/>
      <c r="EH782" s="67"/>
      <c r="EI782" s="67"/>
      <c r="EJ782" s="67"/>
      <c r="EK782" s="67"/>
      <c r="EL782" s="67"/>
      <c r="EM782" s="67"/>
      <c r="EN782" s="67"/>
      <c r="EO782" s="67"/>
    </row>
    <row r="783" spans="125:145" x14ac:dyDescent="0.25">
      <c r="DU783" s="67"/>
      <c r="DV783" s="67"/>
      <c r="DW783" s="67"/>
      <c r="DX783" s="67"/>
      <c r="DY783" s="67"/>
      <c r="DZ783" s="67"/>
      <c r="EA783" s="67"/>
      <c r="EB783" s="67"/>
      <c r="EC783" s="67"/>
      <c r="ED783" s="67"/>
      <c r="EE783" s="67"/>
      <c r="EF783" s="67"/>
      <c r="EG783" s="67"/>
      <c r="EH783" s="67"/>
      <c r="EI783" s="67"/>
      <c r="EJ783" s="67"/>
      <c r="EK783" s="67"/>
      <c r="EL783" s="67"/>
      <c r="EM783" s="67"/>
      <c r="EN783" s="67"/>
      <c r="EO783" s="67"/>
    </row>
    <row r="784" spans="125:145" x14ac:dyDescent="0.25">
      <c r="DU784" s="67"/>
      <c r="DV784" s="67"/>
      <c r="DW784" s="67"/>
      <c r="DX784" s="67"/>
      <c r="DY784" s="67"/>
      <c r="DZ784" s="67"/>
      <c r="EA784" s="67"/>
      <c r="EB784" s="67"/>
      <c r="EC784" s="67"/>
      <c r="ED784" s="67"/>
      <c r="EE784" s="67"/>
      <c r="EF784" s="67"/>
      <c r="EG784" s="67"/>
      <c r="EH784" s="67"/>
      <c r="EI784" s="67"/>
      <c r="EJ784" s="67"/>
      <c r="EK784" s="67"/>
      <c r="EL784" s="67"/>
      <c r="EM784" s="67"/>
      <c r="EN784" s="67"/>
      <c r="EO784" s="67"/>
    </row>
    <row r="785" spans="125:145" x14ac:dyDescent="0.25">
      <c r="DU785" s="67"/>
      <c r="DV785" s="67"/>
      <c r="DW785" s="67"/>
      <c r="DX785" s="67"/>
      <c r="DY785" s="67"/>
      <c r="DZ785" s="67"/>
      <c r="EA785" s="67"/>
      <c r="EB785" s="67"/>
      <c r="EC785" s="67"/>
      <c r="ED785" s="67"/>
      <c r="EE785" s="67"/>
      <c r="EF785" s="67"/>
      <c r="EG785" s="67"/>
      <c r="EH785" s="67"/>
      <c r="EI785" s="67"/>
      <c r="EJ785" s="67"/>
      <c r="EK785" s="67"/>
      <c r="EL785" s="67"/>
      <c r="EM785" s="67"/>
      <c r="EN785" s="67"/>
      <c r="EO785" s="67"/>
    </row>
    <row r="786" spans="125:145" x14ac:dyDescent="0.25">
      <c r="DU786" s="67"/>
      <c r="DV786" s="67"/>
      <c r="DW786" s="67"/>
      <c r="DX786" s="67"/>
      <c r="DY786" s="67"/>
      <c r="DZ786" s="67"/>
      <c r="EA786" s="67"/>
      <c r="EB786" s="67"/>
      <c r="EC786" s="67"/>
      <c r="ED786" s="67"/>
      <c r="EE786" s="67"/>
      <c r="EF786" s="67"/>
      <c r="EG786" s="67"/>
      <c r="EH786" s="67"/>
      <c r="EI786" s="67"/>
      <c r="EJ786" s="67"/>
      <c r="EK786" s="67"/>
      <c r="EL786" s="67"/>
      <c r="EM786" s="67"/>
      <c r="EN786" s="67"/>
      <c r="EO786" s="67"/>
    </row>
    <row r="787" spans="125:145" x14ac:dyDescent="0.25">
      <c r="DU787" s="67"/>
      <c r="DV787" s="67"/>
      <c r="DW787" s="67"/>
      <c r="DX787" s="67"/>
      <c r="DY787" s="67"/>
      <c r="DZ787" s="67"/>
      <c r="EA787" s="67"/>
      <c r="EB787" s="67"/>
      <c r="EC787" s="67"/>
      <c r="ED787" s="67"/>
      <c r="EE787" s="67"/>
      <c r="EF787" s="67"/>
      <c r="EG787" s="67"/>
      <c r="EH787" s="67"/>
      <c r="EI787" s="67"/>
      <c r="EJ787" s="67"/>
      <c r="EK787" s="67"/>
      <c r="EL787" s="67"/>
      <c r="EM787" s="67"/>
      <c r="EN787" s="67"/>
      <c r="EO787" s="67"/>
    </row>
    <row r="788" spans="125:145" x14ac:dyDescent="0.25">
      <c r="DU788" s="67"/>
      <c r="DV788" s="67"/>
      <c r="DW788" s="67"/>
      <c r="DX788" s="67"/>
      <c r="DY788" s="67"/>
      <c r="DZ788" s="67"/>
      <c r="EA788" s="67"/>
      <c r="EB788" s="67"/>
      <c r="EC788" s="67"/>
      <c r="ED788" s="67"/>
      <c r="EE788" s="67"/>
      <c r="EF788" s="67"/>
      <c r="EG788" s="67"/>
      <c r="EH788" s="67"/>
      <c r="EI788" s="67"/>
      <c r="EJ788" s="67"/>
      <c r="EK788" s="67"/>
      <c r="EL788" s="67"/>
      <c r="EM788" s="67"/>
      <c r="EN788" s="67"/>
      <c r="EO788" s="67"/>
    </row>
    <row r="789" spans="125:145" x14ac:dyDescent="0.25">
      <c r="DU789" s="67"/>
      <c r="DV789" s="67"/>
      <c r="DW789" s="67"/>
      <c r="DX789" s="67"/>
      <c r="DY789" s="67"/>
      <c r="DZ789" s="67"/>
      <c r="EA789" s="67"/>
      <c r="EB789" s="67"/>
      <c r="EC789" s="67"/>
      <c r="ED789" s="67"/>
      <c r="EE789" s="67"/>
      <c r="EF789" s="67"/>
      <c r="EG789" s="67"/>
      <c r="EH789" s="67"/>
      <c r="EI789" s="67"/>
      <c r="EJ789" s="67"/>
      <c r="EK789" s="67"/>
      <c r="EL789" s="67"/>
      <c r="EM789" s="67"/>
      <c r="EN789" s="67"/>
      <c r="EO789" s="67"/>
    </row>
    <row r="790" spans="125:145" x14ac:dyDescent="0.25">
      <c r="DU790" s="67"/>
      <c r="DV790" s="67"/>
      <c r="DW790" s="67"/>
      <c r="DX790" s="67"/>
      <c r="DY790" s="67"/>
      <c r="DZ790" s="67"/>
      <c r="EA790" s="67"/>
      <c r="EB790" s="67"/>
      <c r="EC790" s="67"/>
      <c r="ED790" s="67"/>
      <c r="EE790" s="67"/>
      <c r="EF790" s="67"/>
      <c r="EG790" s="67"/>
      <c r="EH790" s="67"/>
      <c r="EI790" s="67"/>
      <c r="EJ790" s="67"/>
      <c r="EK790" s="67"/>
      <c r="EL790" s="67"/>
      <c r="EM790" s="67"/>
      <c r="EN790" s="67"/>
      <c r="EO790" s="67"/>
    </row>
    <row r="791" spans="125:145" x14ac:dyDescent="0.25">
      <c r="DU791" s="67"/>
      <c r="DV791" s="67"/>
      <c r="DW791" s="67"/>
      <c r="DX791" s="67"/>
      <c r="DY791" s="67"/>
      <c r="DZ791" s="67"/>
      <c r="EA791" s="67"/>
      <c r="EB791" s="67"/>
      <c r="EC791" s="67"/>
      <c r="ED791" s="67"/>
      <c r="EE791" s="67"/>
      <c r="EF791" s="67"/>
      <c r="EG791" s="67"/>
      <c r="EH791" s="67"/>
      <c r="EI791" s="67"/>
      <c r="EJ791" s="67"/>
      <c r="EK791" s="67"/>
      <c r="EL791" s="67"/>
      <c r="EM791" s="67"/>
      <c r="EN791" s="67"/>
      <c r="EO791" s="67"/>
    </row>
    <row r="792" spans="125:145" x14ac:dyDescent="0.25">
      <c r="DU792" s="67"/>
      <c r="DV792" s="67"/>
      <c r="DW792" s="67"/>
      <c r="DX792" s="67"/>
      <c r="DY792" s="67"/>
      <c r="DZ792" s="67"/>
      <c r="EA792" s="67"/>
      <c r="EB792" s="67"/>
      <c r="EC792" s="67"/>
      <c r="ED792" s="67"/>
      <c r="EE792" s="67"/>
      <c r="EF792" s="67"/>
      <c r="EG792" s="67"/>
      <c r="EH792" s="67"/>
      <c r="EI792" s="67"/>
      <c r="EJ792" s="67"/>
      <c r="EK792" s="67"/>
      <c r="EL792" s="67"/>
      <c r="EM792" s="67"/>
      <c r="EN792" s="67"/>
      <c r="EO792" s="67"/>
    </row>
    <row r="793" spans="125:145" x14ac:dyDescent="0.25">
      <c r="DU793" s="67"/>
      <c r="DV793" s="67"/>
      <c r="DW793" s="67"/>
      <c r="DX793" s="67"/>
      <c r="DY793" s="67"/>
      <c r="DZ793" s="67"/>
      <c r="EA793" s="67"/>
      <c r="EB793" s="67"/>
      <c r="EC793" s="67"/>
      <c r="ED793" s="67"/>
      <c r="EE793" s="67"/>
      <c r="EF793" s="67"/>
      <c r="EG793" s="67"/>
      <c r="EH793" s="67"/>
      <c r="EI793" s="67"/>
      <c r="EJ793" s="67"/>
      <c r="EK793" s="67"/>
      <c r="EL793" s="67"/>
      <c r="EM793" s="67"/>
      <c r="EN793" s="67"/>
      <c r="EO793" s="67"/>
    </row>
    <row r="794" spans="125:145" x14ac:dyDescent="0.25">
      <c r="DU794" s="67"/>
      <c r="DV794" s="67"/>
      <c r="DW794" s="67"/>
      <c r="DX794" s="67"/>
      <c r="DY794" s="67"/>
      <c r="DZ794" s="67"/>
      <c r="EA794" s="67"/>
      <c r="EB794" s="67"/>
      <c r="EC794" s="67"/>
      <c r="ED794" s="67"/>
      <c r="EE794" s="67"/>
      <c r="EF794" s="67"/>
      <c r="EG794" s="67"/>
      <c r="EH794" s="67"/>
      <c r="EI794" s="67"/>
      <c r="EJ794" s="67"/>
      <c r="EK794" s="67"/>
      <c r="EL794" s="67"/>
      <c r="EM794" s="67"/>
      <c r="EN794" s="67"/>
      <c r="EO794" s="67"/>
    </row>
    <row r="795" spans="125:145" x14ac:dyDescent="0.25">
      <c r="DU795" s="67"/>
      <c r="DV795" s="67"/>
      <c r="DW795" s="67"/>
      <c r="DX795" s="67"/>
      <c r="DY795" s="67"/>
      <c r="DZ795" s="67"/>
      <c r="EA795" s="67"/>
      <c r="EB795" s="67"/>
      <c r="EC795" s="67"/>
      <c r="ED795" s="67"/>
      <c r="EE795" s="67"/>
      <c r="EF795" s="67"/>
      <c r="EG795" s="67"/>
      <c r="EH795" s="67"/>
      <c r="EI795" s="67"/>
      <c r="EJ795" s="67"/>
      <c r="EK795" s="67"/>
      <c r="EL795" s="67"/>
      <c r="EM795" s="67"/>
      <c r="EN795" s="67"/>
      <c r="EO795" s="67"/>
    </row>
    <row r="796" spans="125:145" x14ac:dyDescent="0.25">
      <c r="DU796" s="67"/>
      <c r="DV796" s="67"/>
      <c r="DW796" s="67"/>
      <c r="DX796" s="67"/>
      <c r="DY796" s="67"/>
      <c r="DZ796" s="67"/>
      <c r="EA796" s="67"/>
      <c r="EB796" s="67"/>
      <c r="EC796" s="67"/>
      <c r="ED796" s="67"/>
      <c r="EE796" s="67"/>
      <c r="EF796" s="67"/>
      <c r="EG796" s="67"/>
      <c r="EH796" s="67"/>
      <c r="EI796" s="67"/>
      <c r="EJ796" s="67"/>
      <c r="EK796" s="67"/>
      <c r="EL796" s="67"/>
      <c r="EM796" s="67"/>
      <c r="EN796" s="67"/>
      <c r="EO796" s="67"/>
    </row>
    <row r="797" spans="125:145" x14ac:dyDescent="0.25">
      <c r="DU797" s="67"/>
      <c r="DV797" s="67"/>
      <c r="DW797" s="67"/>
      <c r="DX797" s="67"/>
      <c r="DY797" s="67"/>
      <c r="DZ797" s="67"/>
      <c r="EA797" s="67"/>
      <c r="EB797" s="67"/>
      <c r="EC797" s="67"/>
      <c r="ED797" s="67"/>
      <c r="EE797" s="67"/>
      <c r="EF797" s="67"/>
      <c r="EG797" s="67"/>
      <c r="EH797" s="67"/>
      <c r="EI797" s="67"/>
      <c r="EJ797" s="67"/>
      <c r="EK797" s="67"/>
      <c r="EL797" s="67"/>
      <c r="EM797" s="67"/>
      <c r="EN797" s="67"/>
      <c r="EO797" s="67"/>
    </row>
    <row r="798" spans="125:145" x14ac:dyDescent="0.25">
      <c r="DU798" s="67"/>
      <c r="DV798" s="67"/>
      <c r="DW798" s="67"/>
      <c r="DX798" s="67"/>
      <c r="DY798" s="67"/>
      <c r="DZ798" s="67"/>
      <c r="EA798" s="67"/>
      <c r="EB798" s="67"/>
      <c r="EC798" s="67"/>
      <c r="ED798" s="67"/>
      <c r="EE798" s="67"/>
      <c r="EF798" s="67"/>
      <c r="EG798" s="67"/>
      <c r="EH798" s="67"/>
      <c r="EI798" s="67"/>
      <c r="EJ798" s="67"/>
      <c r="EK798" s="67"/>
      <c r="EL798" s="67"/>
      <c r="EM798" s="67"/>
      <c r="EN798" s="67"/>
      <c r="EO798" s="67"/>
    </row>
    <row r="799" spans="125:145" x14ac:dyDescent="0.25">
      <c r="DU799" s="67"/>
      <c r="DV799" s="67"/>
      <c r="DW799" s="67"/>
      <c r="DX799" s="67"/>
      <c r="DY799" s="67"/>
      <c r="DZ799" s="67"/>
      <c r="EA799" s="67"/>
      <c r="EB799" s="67"/>
      <c r="EC799" s="67"/>
      <c r="ED799" s="67"/>
      <c r="EE799" s="67"/>
      <c r="EF799" s="67"/>
      <c r="EG799" s="67"/>
      <c r="EH799" s="67"/>
      <c r="EI799" s="67"/>
      <c r="EJ799" s="67"/>
      <c r="EK799" s="67"/>
      <c r="EL799" s="67"/>
      <c r="EM799" s="67"/>
      <c r="EN799" s="67"/>
      <c r="EO799" s="67"/>
    </row>
    <row r="800" spans="125:145" x14ac:dyDescent="0.25">
      <c r="DU800" s="67"/>
      <c r="DV800" s="67"/>
      <c r="DW800" s="67"/>
      <c r="DX800" s="67"/>
      <c r="DY800" s="67"/>
      <c r="DZ800" s="67"/>
      <c r="EA800" s="67"/>
      <c r="EB800" s="67"/>
      <c r="EC800" s="67"/>
      <c r="ED800" s="67"/>
      <c r="EE800" s="67"/>
      <c r="EF800" s="67"/>
      <c r="EG800" s="67"/>
      <c r="EH800" s="67"/>
      <c r="EI800" s="67"/>
      <c r="EJ800" s="67"/>
      <c r="EK800" s="67"/>
      <c r="EL800" s="67"/>
      <c r="EM800" s="67"/>
      <c r="EN800" s="67"/>
      <c r="EO800" s="67"/>
    </row>
    <row r="801" spans="125:145" x14ac:dyDescent="0.25">
      <c r="DU801" s="67"/>
      <c r="DV801" s="67"/>
      <c r="DW801" s="67"/>
      <c r="DX801" s="67"/>
      <c r="DY801" s="67"/>
      <c r="DZ801" s="67"/>
      <c r="EA801" s="67"/>
      <c r="EB801" s="67"/>
      <c r="EC801" s="67"/>
      <c r="ED801" s="67"/>
      <c r="EE801" s="67"/>
      <c r="EF801" s="67"/>
      <c r="EG801" s="67"/>
      <c r="EH801" s="67"/>
      <c r="EI801" s="67"/>
      <c r="EJ801" s="67"/>
      <c r="EK801" s="67"/>
      <c r="EL801" s="67"/>
      <c r="EM801" s="67"/>
      <c r="EN801" s="67"/>
      <c r="EO801" s="67"/>
    </row>
    <row r="802" spans="125:145" x14ac:dyDescent="0.25">
      <c r="DU802" s="67"/>
      <c r="DV802" s="67"/>
      <c r="DW802" s="67"/>
      <c r="DX802" s="67"/>
      <c r="DY802" s="67"/>
      <c r="DZ802" s="67"/>
      <c r="EA802" s="67"/>
      <c r="EB802" s="67"/>
      <c r="EC802" s="67"/>
      <c r="ED802" s="67"/>
      <c r="EE802" s="67"/>
      <c r="EF802" s="67"/>
      <c r="EG802" s="67"/>
      <c r="EH802" s="67"/>
      <c r="EI802" s="67"/>
      <c r="EJ802" s="67"/>
      <c r="EK802" s="67"/>
      <c r="EL802" s="67"/>
      <c r="EM802" s="67"/>
      <c r="EN802" s="67"/>
      <c r="EO802" s="67"/>
    </row>
    <row r="803" spans="125:145" x14ac:dyDescent="0.25">
      <c r="DU803" s="67"/>
      <c r="DV803" s="67"/>
      <c r="DW803" s="67"/>
      <c r="DX803" s="67"/>
      <c r="DY803" s="67"/>
      <c r="DZ803" s="67"/>
      <c r="EA803" s="67"/>
      <c r="EB803" s="67"/>
      <c r="EC803" s="67"/>
      <c r="ED803" s="67"/>
      <c r="EE803" s="67"/>
      <c r="EF803" s="67"/>
      <c r="EG803" s="67"/>
      <c r="EH803" s="67"/>
      <c r="EI803" s="67"/>
      <c r="EJ803" s="67"/>
      <c r="EK803" s="67"/>
      <c r="EL803" s="67"/>
      <c r="EM803" s="67"/>
      <c r="EN803" s="67"/>
      <c r="EO803" s="67"/>
    </row>
    <row r="804" spans="125:145" x14ac:dyDescent="0.25">
      <c r="DU804" s="67"/>
      <c r="DV804" s="67"/>
      <c r="DW804" s="67"/>
      <c r="DX804" s="67"/>
      <c r="DY804" s="67"/>
      <c r="DZ804" s="67"/>
      <c r="EA804" s="67"/>
      <c r="EB804" s="67"/>
      <c r="EC804" s="67"/>
      <c r="ED804" s="67"/>
      <c r="EE804" s="67"/>
      <c r="EF804" s="67"/>
      <c r="EG804" s="67"/>
      <c r="EH804" s="67"/>
      <c r="EI804" s="67"/>
      <c r="EJ804" s="67"/>
      <c r="EK804" s="67"/>
      <c r="EL804" s="67"/>
      <c r="EM804" s="67"/>
      <c r="EN804" s="67"/>
      <c r="EO804" s="67"/>
    </row>
    <row r="805" spans="125:145" x14ac:dyDescent="0.25">
      <c r="DU805" s="67"/>
      <c r="DV805" s="67"/>
      <c r="DW805" s="67"/>
      <c r="DX805" s="67"/>
      <c r="DY805" s="67"/>
      <c r="DZ805" s="67"/>
      <c r="EA805" s="67"/>
      <c r="EB805" s="67"/>
      <c r="EC805" s="67"/>
      <c r="ED805" s="67"/>
      <c r="EE805" s="67"/>
      <c r="EF805" s="67"/>
      <c r="EG805" s="67"/>
      <c r="EH805" s="67"/>
      <c r="EI805" s="67"/>
      <c r="EJ805" s="67"/>
      <c r="EK805" s="67"/>
      <c r="EL805" s="67"/>
      <c r="EM805" s="67"/>
      <c r="EN805" s="67"/>
      <c r="EO805" s="67"/>
    </row>
    <row r="806" spans="125:145" x14ac:dyDescent="0.25">
      <c r="DU806" s="67"/>
      <c r="DV806" s="67"/>
      <c r="DW806" s="67"/>
      <c r="DX806" s="67"/>
      <c r="DY806" s="67"/>
      <c r="DZ806" s="67"/>
      <c r="EA806" s="67"/>
      <c r="EB806" s="67"/>
      <c r="EC806" s="67"/>
      <c r="ED806" s="67"/>
      <c r="EE806" s="67"/>
      <c r="EF806" s="67"/>
      <c r="EG806" s="67"/>
      <c r="EH806" s="67"/>
      <c r="EI806" s="67"/>
      <c r="EJ806" s="67"/>
      <c r="EK806" s="67"/>
      <c r="EL806" s="67"/>
      <c r="EM806" s="67"/>
      <c r="EN806" s="67"/>
      <c r="EO806" s="67"/>
    </row>
    <row r="807" spans="125:145" x14ac:dyDescent="0.25">
      <c r="DU807" s="67"/>
      <c r="DV807" s="67"/>
      <c r="DW807" s="67"/>
      <c r="DX807" s="67"/>
      <c r="DY807" s="67"/>
      <c r="DZ807" s="67"/>
      <c r="EA807" s="67"/>
      <c r="EB807" s="67"/>
      <c r="EC807" s="67"/>
      <c r="ED807" s="67"/>
      <c r="EE807" s="67"/>
      <c r="EF807" s="67"/>
      <c r="EG807" s="67"/>
      <c r="EH807" s="67"/>
      <c r="EI807" s="67"/>
      <c r="EJ807" s="67"/>
      <c r="EK807" s="67"/>
      <c r="EL807" s="67"/>
      <c r="EM807" s="67"/>
      <c r="EN807" s="67"/>
      <c r="EO807" s="67"/>
    </row>
    <row r="808" spans="125:145" x14ac:dyDescent="0.25">
      <c r="DU808" s="67"/>
      <c r="DV808" s="67"/>
      <c r="DW808" s="67"/>
      <c r="DX808" s="67"/>
      <c r="DY808" s="67"/>
      <c r="DZ808" s="67"/>
      <c r="EA808" s="67"/>
      <c r="EB808" s="67"/>
      <c r="EC808" s="67"/>
      <c r="ED808" s="67"/>
      <c r="EE808" s="67"/>
      <c r="EF808" s="67"/>
      <c r="EG808" s="67"/>
      <c r="EH808" s="67"/>
      <c r="EI808" s="67"/>
      <c r="EJ808" s="67"/>
      <c r="EK808" s="67"/>
      <c r="EL808" s="67"/>
      <c r="EM808" s="67"/>
      <c r="EN808" s="67"/>
      <c r="EO808" s="67"/>
    </row>
    <row r="809" spans="125:145" x14ac:dyDescent="0.25">
      <c r="DU809" s="67"/>
      <c r="DV809" s="67"/>
      <c r="DW809" s="67"/>
      <c r="DX809" s="67"/>
      <c r="DY809" s="67"/>
      <c r="DZ809" s="67"/>
      <c r="EA809" s="67"/>
      <c r="EB809" s="67"/>
      <c r="EC809" s="67"/>
      <c r="ED809" s="67"/>
      <c r="EE809" s="67"/>
      <c r="EF809" s="67"/>
      <c r="EG809" s="67"/>
      <c r="EH809" s="67"/>
      <c r="EI809" s="67"/>
      <c r="EJ809" s="67"/>
      <c r="EK809" s="67"/>
      <c r="EL809" s="67"/>
      <c r="EM809" s="67"/>
      <c r="EN809" s="67"/>
      <c r="EO809" s="67"/>
    </row>
    <row r="810" spans="125:145" x14ac:dyDescent="0.25">
      <c r="DU810" s="67"/>
      <c r="DV810" s="67"/>
      <c r="DW810" s="67"/>
      <c r="DX810" s="67"/>
      <c r="DY810" s="67"/>
      <c r="DZ810" s="67"/>
      <c r="EA810" s="67"/>
      <c r="EB810" s="67"/>
      <c r="EC810" s="67"/>
      <c r="ED810" s="67"/>
      <c r="EE810" s="67"/>
      <c r="EF810" s="67"/>
      <c r="EG810" s="67"/>
      <c r="EH810" s="67"/>
      <c r="EI810" s="67"/>
      <c r="EJ810" s="67"/>
      <c r="EK810" s="67"/>
      <c r="EL810" s="67"/>
      <c r="EM810" s="67"/>
      <c r="EN810" s="67"/>
      <c r="EO810" s="67"/>
    </row>
    <row r="811" spans="125:145" x14ac:dyDescent="0.25">
      <c r="DU811" s="67"/>
      <c r="DV811" s="67"/>
      <c r="DW811" s="67"/>
      <c r="DX811" s="67"/>
      <c r="DY811" s="67"/>
      <c r="DZ811" s="67"/>
      <c r="EA811" s="67"/>
      <c r="EB811" s="67"/>
      <c r="EC811" s="67"/>
      <c r="ED811" s="67"/>
      <c r="EE811" s="67"/>
      <c r="EF811" s="67"/>
      <c r="EG811" s="67"/>
      <c r="EH811" s="67"/>
      <c r="EI811" s="67"/>
      <c r="EJ811" s="67"/>
      <c r="EK811" s="67"/>
      <c r="EL811" s="67"/>
      <c r="EM811" s="67"/>
      <c r="EN811" s="67"/>
      <c r="EO811" s="67"/>
    </row>
    <row r="812" spans="125:145" x14ac:dyDescent="0.25">
      <c r="DU812" s="67"/>
      <c r="DV812" s="67"/>
      <c r="DW812" s="67"/>
      <c r="DX812" s="67"/>
      <c r="DY812" s="67"/>
      <c r="DZ812" s="67"/>
      <c r="EA812" s="67"/>
      <c r="EB812" s="67"/>
      <c r="EC812" s="67"/>
      <c r="ED812" s="67"/>
      <c r="EE812" s="67"/>
      <c r="EF812" s="67"/>
      <c r="EG812" s="67"/>
      <c r="EH812" s="67"/>
      <c r="EI812" s="67"/>
      <c r="EJ812" s="67"/>
      <c r="EK812" s="67"/>
      <c r="EL812" s="67"/>
      <c r="EM812" s="67"/>
      <c r="EN812" s="67"/>
      <c r="EO812" s="67"/>
    </row>
    <row r="813" spans="125:145" x14ac:dyDescent="0.25">
      <c r="DU813" s="67"/>
      <c r="DV813" s="67"/>
      <c r="DW813" s="67"/>
      <c r="DX813" s="67"/>
      <c r="DY813" s="67"/>
      <c r="DZ813" s="67"/>
      <c r="EA813" s="67"/>
      <c r="EB813" s="67"/>
      <c r="EC813" s="67"/>
      <c r="ED813" s="67"/>
      <c r="EE813" s="67"/>
      <c r="EF813" s="67"/>
      <c r="EG813" s="67"/>
      <c r="EH813" s="67"/>
      <c r="EI813" s="67"/>
      <c r="EJ813" s="67"/>
      <c r="EK813" s="67"/>
      <c r="EL813" s="67"/>
      <c r="EM813" s="67"/>
      <c r="EN813" s="67"/>
      <c r="EO813" s="67"/>
    </row>
    <row r="814" spans="125:145" x14ac:dyDescent="0.25">
      <c r="DU814" s="67"/>
      <c r="DV814" s="67"/>
      <c r="DW814" s="67"/>
      <c r="DX814" s="67"/>
      <c r="DY814" s="67"/>
      <c r="DZ814" s="67"/>
      <c r="EA814" s="67"/>
      <c r="EB814" s="67"/>
      <c r="EC814" s="67"/>
      <c r="ED814" s="67"/>
      <c r="EE814" s="67"/>
      <c r="EF814" s="67"/>
      <c r="EG814" s="67"/>
      <c r="EH814" s="67"/>
      <c r="EI814" s="67"/>
      <c r="EJ814" s="67"/>
      <c r="EK814" s="67"/>
      <c r="EL814" s="67"/>
      <c r="EM814" s="67"/>
      <c r="EN814" s="67"/>
      <c r="EO814" s="67"/>
    </row>
    <row r="815" spans="125:145" x14ac:dyDescent="0.25">
      <c r="DU815" s="67"/>
      <c r="DV815" s="67"/>
      <c r="DW815" s="67"/>
      <c r="DX815" s="67"/>
      <c r="DY815" s="67"/>
      <c r="DZ815" s="67"/>
      <c r="EA815" s="67"/>
      <c r="EB815" s="67"/>
      <c r="EC815" s="67"/>
      <c r="ED815" s="67"/>
      <c r="EE815" s="67"/>
      <c r="EF815" s="67"/>
      <c r="EG815" s="67"/>
      <c r="EH815" s="67"/>
      <c r="EI815" s="67"/>
      <c r="EJ815" s="67"/>
      <c r="EK815" s="67"/>
      <c r="EL815" s="67"/>
      <c r="EM815" s="67"/>
      <c r="EN815" s="67"/>
      <c r="EO815" s="67"/>
    </row>
    <row r="816" spans="125:145" x14ac:dyDescent="0.25">
      <c r="DU816" s="67"/>
      <c r="DV816" s="67"/>
      <c r="DW816" s="67"/>
      <c r="DX816" s="67"/>
      <c r="DY816" s="67"/>
      <c r="DZ816" s="67"/>
      <c r="EA816" s="67"/>
      <c r="EB816" s="67"/>
      <c r="EC816" s="67"/>
      <c r="ED816" s="67"/>
      <c r="EE816" s="67"/>
      <c r="EF816" s="67"/>
      <c r="EG816" s="67"/>
      <c r="EH816" s="67"/>
      <c r="EI816" s="67"/>
      <c r="EJ816" s="67"/>
      <c r="EK816" s="67"/>
      <c r="EL816" s="67"/>
      <c r="EM816" s="67"/>
      <c r="EN816" s="67"/>
      <c r="EO816" s="67"/>
    </row>
    <row r="817" spans="125:145" x14ac:dyDescent="0.25">
      <c r="DU817" s="67"/>
      <c r="DV817" s="67"/>
      <c r="DW817" s="67"/>
      <c r="DX817" s="67"/>
      <c r="DY817" s="67"/>
      <c r="DZ817" s="67"/>
      <c r="EA817" s="67"/>
      <c r="EB817" s="67"/>
      <c r="EC817" s="67"/>
      <c r="ED817" s="67"/>
      <c r="EE817" s="67"/>
      <c r="EF817" s="67"/>
      <c r="EG817" s="67"/>
      <c r="EH817" s="67"/>
      <c r="EI817" s="67"/>
      <c r="EJ817" s="67"/>
      <c r="EK817" s="67"/>
      <c r="EL817" s="67"/>
      <c r="EM817" s="67"/>
      <c r="EN817" s="67"/>
      <c r="EO817" s="67"/>
    </row>
    <row r="818" spans="125:145" x14ac:dyDescent="0.25">
      <c r="DU818" s="67"/>
      <c r="DV818" s="67"/>
      <c r="DW818" s="67"/>
      <c r="DX818" s="67"/>
      <c r="DY818" s="67"/>
      <c r="DZ818" s="67"/>
      <c r="EA818" s="67"/>
      <c r="EB818" s="67"/>
      <c r="EC818" s="67"/>
      <c r="ED818" s="67"/>
      <c r="EE818" s="67"/>
      <c r="EF818" s="67"/>
      <c r="EG818" s="67"/>
      <c r="EH818" s="67"/>
      <c r="EI818" s="67"/>
      <c r="EJ818" s="67"/>
      <c r="EK818" s="67"/>
      <c r="EL818" s="67"/>
      <c r="EM818" s="67"/>
      <c r="EN818" s="67"/>
      <c r="EO818" s="67"/>
    </row>
    <row r="819" spans="125:145" x14ac:dyDescent="0.25">
      <c r="DU819" s="67"/>
      <c r="DV819" s="67"/>
      <c r="DW819" s="67"/>
      <c r="DX819" s="67"/>
      <c r="DY819" s="67"/>
      <c r="DZ819" s="67"/>
      <c r="EA819" s="67"/>
      <c r="EB819" s="67"/>
      <c r="EC819" s="67"/>
      <c r="ED819" s="67"/>
      <c r="EE819" s="67"/>
      <c r="EF819" s="67"/>
      <c r="EG819" s="67"/>
      <c r="EH819" s="67"/>
      <c r="EI819" s="67"/>
      <c r="EJ819" s="67"/>
      <c r="EK819" s="67"/>
      <c r="EL819" s="67"/>
      <c r="EM819" s="67"/>
      <c r="EN819" s="67"/>
      <c r="EO819" s="67"/>
    </row>
    <row r="820" spans="125:145" x14ac:dyDescent="0.25">
      <c r="DU820" s="67"/>
      <c r="DV820" s="67"/>
      <c r="DW820" s="67"/>
      <c r="DX820" s="67"/>
      <c r="DY820" s="67"/>
      <c r="DZ820" s="67"/>
      <c r="EA820" s="67"/>
      <c r="EB820" s="67"/>
      <c r="EC820" s="67"/>
      <c r="ED820" s="67"/>
      <c r="EE820" s="67"/>
      <c r="EF820" s="67"/>
      <c r="EG820" s="67"/>
      <c r="EH820" s="67"/>
      <c r="EI820" s="67"/>
      <c r="EJ820" s="67"/>
      <c r="EK820" s="67"/>
      <c r="EL820" s="67"/>
      <c r="EM820" s="67"/>
      <c r="EN820" s="67"/>
      <c r="EO820" s="67"/>
    </row>
    <row r="821" spans="125:145" x14ac:dyDescent="0.25">
      <c r="DU821" s="67"/>
      <c r="DV821" s="67"/>
      <c r="DW821" s="67"/>
      <c r="DX821" s="67"/>
      <c r="DY821" s="67"/>
      <c r="DZ821" s="67"/>
      <c r="EA821" s="67"/>
      <c r="EB821" s="67"/>
      <c r="EC821" s="67"/>
      <c r="ED821" s="67"/>
      <c r="EE821" s="67"/>
      <c r="EF821" s="67"/>
      <c r="EG821" s="67"/>
      <c r="EH821" s="67"/>
      <c r="EI821" s="67"/>
      <c r="EJ821" s="67"/>
      <c r="EK821" s="67"/>
      <c r="EL821" s="67"/>
      <c r="EM821" s="67"/>
      <c r="EN821" s="67"/>
      <c r="EO821" s="67"/>
    </row>
    <row r="822" spans="125:145" x14ac:dyDescent="0.25">
      <c r="DU822" s="67"/>
      <c r="DV822" s="67"/>
      <c r="DW822" s="67"/>
      <c r="DX822" s="67"/>
      <c r="DY822" s="67"/>
      <c r="DZ822" s="67"/>
      <c r="EA822" s="67"/>
      <c r="EB822" s="67"/>
      <c r="EC822" s="67"/>
      <c r="ED822" s="67"/>
      <c r="EE822" s="67"/>
      <c r="EF822" s="67"/>
      <c r="EG822" s="67"/>
      <c r="EH822" s="67"/>
      <c r="EI822" s="67"/>
      <c r="EJ822" s="67"/>
      <c r="EK822" s="67"/>
      <c r="EL822" s="67"/>
      <c r="EM822" s="67"/>
      <c r="EN822" s="67"/>
      <c r="EO822" s="67"/>
    </row>
    <row r="823" spans="125:145" x14ac:dyDescent="0.25">
      <c r="DU823" s="67"/>
      <c r="DV823" s="67"/>
      <c r="DW823" s="67"/>
      <c r="DX823" s="67"/>
      <c r="DY823" s="67"/>
      <c r="DZ823" s="67"/>
      <c r="EA823" s="67"/>
      <c r="EB823" s="67"/>
      <c r="EC823" s="67"/>
      <c r="ED823" s="67"/>
      <c r="EE823" s="67"/>
      <c r="EF823" s="67"/>
      <c r="EG823" s="67"/>
      <c r="EH823" s="67"/>
      <c r="EI823" s="67"/>
      <c r="EJ823" s="67"/>
      <c r="EK823" s="67"/>
      <c r="EL823" s="67"/>
      <c r="EM823" s="67"/>
      <c r="EN823" s="67"/>
      <c r="EO823" s="67"/>
    </row>
    <row r="824" spans="125:145" x14ac:dyDescent="0.25">
      <c r="DU824" s="67"/>
      <c r="DV824" s="67"/>
      <c r="DW824" s="67"/>
      <c r="DX824" s="67"/>
      <c r="DY824" s="67"/>
      <c r="DZ824" s="67"/>
      <c r="EA824" s="67"/>
      <c r="EB824" s="67"/>
      <c r="EC824" s="67"/>
      <c r="ED824" s="67"/>
      <c r="EE824" s="67"/>
      <c r="EF824" s="67"/>
      <c r="EG824" s="67"/>
      <c r="EH824" s="67"/>
      <c r="EI824" s="67"/>
      <c r="EJ824" s="67"/>
      <c r="EK824" s="67"/>
      <c r="EL824" s="67"/>
      <c r="EM824" s="67"/>
      <c r="EN824" s="67"/>
      <c r="EO824" s="67"/>
    </row>
    <row r="825" spans="125:145" x14ac:dyDescent="0.25">
      <c r="DU825" s="67"/>
      <c r="DV825" s="67"/>
      <c r="DW825" s="67"/>
      <c r="DX825" s="67"/>
      <c r="DY825" s="67"/>
      <c r="DZ825" s="67"/>
      <c r="EA825" s="67"/>
      <c r="EB825" s="67"/>
      <c r="EC825" s="67"/>
      <c r="ED825" s="67"/>
      <c r="EE825" s="67"/>
      <c r="EF825" s="67"/>
      <c r="EG825" s="67"/>
      <c r="EH825" s="67"/>
      <c r="EI825" s="67"/>
      <c r="EJ825" s="67"/>
      <c r="EK825" s="67"/>
      <c r="EL825" s="67"/>
      <c r="EM825" s="67"/>
      <c r="EN825" s="67"/>
      <c r="EO825" s="67"/>
    </row>
    <row r="826" spans="125:145" x14ac:dyDescent="0.25">
      <c r="DU826" s="67"/>
      <c r="DV826" s="67"/>
      <c r="DW826" s="67"/>
      <c r="DX826" s="67"/>
      <c r="DY826" s="67"/>
      <c r="DZ826" s="67"/>
      <c r="EA826" s="67"/>
      <c r="EB826" s="67"/>
      <c r="EC826" s="67"/>
      <c r="ED826" s="67"/>
      <c r="EE826" s="67"/>
      <c r="EF826" s="67"/>
      <c r="EG826" s="67"/>
      <c r="EH826" s="67"/>
      <c r="EI826" s="67"/>
      <c r="EJ826" s="67"/>
      <c r="EK826" s="67"/>
      <c r="EL826" s="67"/>
      <c r="EM826" s="67"/>
      <c r="EN826" s="67"/>
      <c r="EO826" s="67"/>
    </row>
    <row r="827" spans="125:145" x14ac:dyDescent="0.25">
      <c r="DU827" s="67"/>
      <c r="DV827" s="67"/>
      <c r="DW827" s="67"/>
      <c r="DX827" s="67"/>
      <c r="DY827" s="67"/>
      <c r="DZ827" s="67"/>
      <c r="EA827" s="67"/>
      <c r="EB827" s="67"/>
      <c r="EC827" s="67"/>
      <c r="ED827" s="67"/>
      <c r="EE827" s="67"/>
      <c r="EF827" s="67"/>
      <c r="EG827" s="67"/>
      <c r="EH827" s="67"/>
      <c r="EI827" s="67"/>
      <c r="EJ827" s="67"/>
      <c r="EK827" s="67"/>
      <c r="EL827" s="67"/>
      <c r="EM827" s="67"/>
      <c r="EN827" s="67"/>
      <c r="EO827" s="67"/>
    </row>
    <row r="828" spans="125:145" x14ac:dyDescent="0.25">
      <c r="DU828" s="67"/>
      <c r="DV828" s="67"/>
      <c r="DW828" s="67"/>
      <c r="DX828" s="67"/>
      <c r="DY828" s="67"/>
      <c r="DZ828" s="67"/>
      <c r="EA828" s="67"/>
      <c r="EB828" s="67"/>
      <c r="EC828" s="67"/>
      <c r="ED828" s="67"/>
      <c r="EE828" s="67"/>
      <c r="EF828" s="67"/>
      <c r="EG828" s="67"/>
      <c r="EH828" s="67"/>
      <c r="EI828" s="67"/>
      <c r="EJ828" s="67"/>
      <c r="EK828" s="67"/>
      <c r="EL828" s="67"/>
      <c r="EM828" s="67"/>
      <c r="EN828" s="67"/>
      <c r="EO828" s="67"/>
    </row>
    <row r="829" spans="125:145" x14ac:dyDescent="0.25">
      <c r="DU829" s="67"/>
      <c r="DV829" s="67"/>
      <c r="DW829" s="67"/>
      <c r="DX829" s="67"/>
      <c r="DY829" s="67"/>
      <c r="DZ829" s="67"/>
      <c r="EA829" s="67"/>
      <c r="EB829" s="67"/>
      <c r="EC829" s="67"/>
      <c r="ED829" s="67"/>
      <c r="EE829" s="67"/>
      <c r="EF829" s="67"/>
      <c r="EG829" s="67"/>
      <c r="EH829" s="67"/>
      <c r="EI829" s="67"/>
      <c r="EJ829" s="67"/>
      <c r="EK829" s="67"/>
      <c r="EL829" s="67"/>
      <c r="EM829" s="67"/>
      <c r="EN829" s="67"/>
      <c r="EO829" s="67"/>
    </row>
    <row r="830" spans="125:145" x14ac:dyDescent="0.25">
      <c r="DU830" s="67"/>
      <c r="DV830" s="67"/>
      <c r="DW830" s="67"/>
      <c r="DX830" s="67"/>
      <c r="DY830" s="67"/>
      <c r="DZ830" s="67"/>
      <c r="EA830" s="67"/>
      <c r="EB830" s="67"/>
      <c r="EC830" s="67"/>
      <c r="ED830" s="67"/>
      <c r="EE830" s="67"/>
      <c r="EF830" s="67"/>
      <c r="EG830" s="67"/>
      <c r="EH830" s="67"/>
      <c r="EI830" s="67"/>
      <c r="EJ830" s="67"/>
      <c r="EK830" s="67"/>
      <c r="EL830" s="67"/>
      <c r="EM830" s="67"/>
      <c r="EN830" s="67"/>
      <c r="EO830" s="67"/>
    </row>
    <row r="831" spans="125:145" x14ac:dyDescent="0.25">
      <c r="DU831" s="67"/>
      <c r="DV831" s="67"/>
      <c r="DW831" s="67"/>
      <c r="DX831" s="67"/>
      <c r="DY831" s="67"/>
      <c r="DZ831" s="67"/>
      <c r="EA831" s="67"/>
      <c r="EB831" s="67"/>
      <c r="EC831" s="67"/>
      <c r="ED831" s="67"/>
      <c r="EE831" s="67"/>
      <c r="EF831" s="67"/>
      <c r="EG831" s="67"/>
      <c r="EH831" s="67"/>
      <c r="EI831" s="67"/>
      <c r="EJ831" s="67"/>
      <c r="EK831" s="67"/>
      <c r="EL831" s="67"/>
      <c r="EM831" s="67"/>
      <c r="EN831" s="67"/>
      <c r="EO831" s="67"/>
    </row>
    <row r="832" spans="125:145" x14ac:dyDescent="0.25">
      <c r="DU832" s="67"/>
      <c r="DV832" s="67"/>
      <c r="DW832" s="67"/>
      <c r="DX832" s="67"/>
      <c r="DY832" s="67"/>
      <c r="DZ832" s="67"/>
      <c r="EA832" s="67"/>
      <c r="EB832" s="67"/>
      <c r="EC832" s="67"/>
      <c r="ED832" s="67"/>
      <c r="EE832" s="67"/>
      <c r="EF832" s="67"/>
      <c r="EG832" s="67"/>
      <c r="EH832" s="67"/>
      <c r="EI832" s="67"/>
      <c r="EJ832" s="67"/>
      <c r="EK832" s="67"/>
      <c r="EL832" s="67"/>
      <c r="EM832" s="67"/>
      <c r="EN832" s="67"/>
      <c r="EO832" s="67"/>
    </row>
    <row r="833" spans="125:145" x14ac:dyDescent="0.25">
      <c r="DU833" s="67"/>
      <c r="DV833" s="67"/>
      <c r="DW833" s="67"/>
      <c r="DX833" s="67"/>
      <c r="DY833" s="67"/>
      <c r="DZ833" s="67"/>
      <c r="EA833" s="67"/>
      <c r="EB833" s="67"/>
      <c r="EC833" s="67"/>
      <c r="ED833" s="67"/>
      <c r="EE833" s="67"/>
      <c r="EF833" s="67"/>
      <c r="EG833" s="67"/>
      <c r="EH833" s="67"/>
      <c r="EI833" s="67"/>
      <c r="EJ833" s="67"/>
      <c r="EK833" s="67"/>
      <c r="EL833" s="67"/>
      <c r="EM833" s="67"/>
      <c r="EN833" s="67"/>
      <c r="EO833" s="67"/>
    </row>
    <row r="834" spans="125:145" x14ac:dyDescent="0.25">
      <c r="DU834" s="67"/>
      <c r="DV834" s="67"/>
      <c r="DW834" s="67"/>
      <c r="DX834" s="67"/>
      <c r="DY834" s="67"/>
      <c r="DZ834" s="67"/>
      <c r="EA834" s="67"/>
      <c r="EB834" s="67"/>
      <c r="EC834" s="67"/>
      <c r="ED834" s="67"/>
      <c r="EE834" s="67"/>
      <c r="EF834" s="67"/>
      <c r="EG834" s="67"/>
      <c r="EH834" s="67"/>
      <c r="EI834" s="67"/>
      <c r="EJ834" s="67"/>
      <c r="EK834" s="67"/>
      <c r="EL834" s="67"/>
      <c r="EM834" s="67"/>
      <c r="EN834" s="67"/>
      <c r="EO834" s="67"/>
    </row>
    <row r="835" spans="125:145" x14ac:dyDescent="0.25">
      <c r="DU835" s="67"/>
      <c r="DV835" s="67"/>
      <c r="DW835" s="67"/>
      <c r="DX835" s="67"/>
      <c r="DY835" s="67"/>
      <c r="DZ835" s="67"/>
      <c r="EA835" s="67"/>
      <c r="EB835" s="67"/>
      <c r="EC835" s="67"/>
      <c r="ED835" s="67"/>
      <c r="EE835" s="67"/>
      <c r="EF835" s="67"/>
      <c r="EG835" s="67"/>
      <c r="EH835" s="67"/>
      <c r="EI835" s="67"/>
      <c r="EJ835" s="67"/>
      <c r="EK835" s="67"/>
      <c r="EL835" s="67"/>
      <c r="EM835" s="67"/>
      <c r="EN835" s="67"/>
      <c r="EO835" s="67"/>
    </row>
    <row r="836" spans="125:145" x14ac:dyDescent="0.25">
      <c r="DU836" s="67"/>
      <c r="DV836" s="67"/>
      <c r="DW836" s="67"/>
      <c r="DX836" s="67"/>
      <c r="DY836" s="67"/>
      <c r="DZ836" s="67"/>
      <c r="EA836" s="67"/>
      <c r="EB836" s="67"/>
      <c r="EC836" s="67"/>
      <c r="ED836" s="67"/>
      <c r="EE836" s="67"/>
      <c r="EF836" s="67"/>
      <c r="EG836" s="67"/>
      <c r="EH836" s="67"/>
      <c r="EI836" s="67"/>
      <c r="EJ836" s="67"/>
      <c r="EK836" s="67"/>
      <c r="EL836" s="67"/>
      <c r="EM836" s="67"/>
      <c r="EN836" s="67"/>
      <c r="EO836" s="67"/>
    </row>
    <row r="837" spans="125:145" x14ac:dyDescent="0.25">
      <c r="DU837" s="67"/>
      <c r="DV837" s="67"/>
      <c r="DW837" s="67"/>
      <c r="DX837" s="67"/>
      <c r="DY837" s="67"/>
      <c r="DZ837" s="67"/>
      <c r="EA837" s="67"/>
      <c r="EB837" s="67"/>
      <c r="EC837" s="67"/>
      <c r="ED837" s="67"/>
      <c r="EE837" s="67"/>
      <c r="EF837" s="67"/>
      <c r="EG837" s="67"/>
      <c r="EH837" s="67"/>
      <c r="EI837" s="67"/>
      <c r="EJ837" s="67"/>
      <c r="EK837" s="67"/>
      <c r="EL837" s="67"/>
      <c r="EM837" s="67"/>
      <c r="EN837" s="67"/>
      <c r="EO837" s="67"/>
    </row>
    <row r="838" spans="125:145" x14ac:dyDescent="0.25">
      <c r="DU838" s="67"/>
      <c r="DV838" s="67"/>
      <c r="DW838" s="67"/>
      <c r="DX838" s="67"/>
      <c r="DY838" s="67"/>
      <c r="DZ838" s="67"/>
      <c r="EA838" s="67"/>
      <c r="EB838" s="67"/>
      <c r="EC838" s="67"/>
      <c r="ED838" s="67"/>
      <c r="EE838" s="67"/>
      <c r="EF838" s="67"/>
      <c r="EG838" s="67"/>
      <c r="EH838" s="67"/>
      <c r="EI838" s="67"/>
      <c r="EJ838" s="67"/>
      <c r="EK838" s="67"/>
      <c r="EL838" s="67"/>
      <c r="EM838" s="67"/>
      <c r="EN838" s="67"/>
      <c r="EO838" s="67"/>
    </row>
    <row r="839" spans="125:145" x14ac:dyDescent="0.25">
      <c r="DU839" s="67"/>
      <c r="DV839" s="67"/>
      <c r="DW839" s="67"/>
      <c r="DX839" s="67"/>
      <c r="DY839" s="67"/>
      <c r="DZ839" s="67"/>
      <c r="EA839" s="67"/>
      <c r="EB839" s="67"/>
      <c r="EC839" s="67"/>
      <c r="ED839" s="67"/>
      <c r="EE839" s="67"/>
      <c r="EF839" s="67"/>
      <c r="EG839" s="67"/>
      <c r="EH839" s="67"/>
      <c r="EI839" s="67"/>
      <c r="EJ839" s="67"/>
      <c r="EK839" s="67"/>
      <c r="EL839" s="67"/>
      <c r="EM839" s="67"/>
      <c r="EN839" s="67"/>
      <c r="EO839" s="67"/>
    </row>
    <row r="840" spans="125:145" x14ac:dyDescent="0.25">
      <c r="DU840" s="67"/>
      <c r="DV840" s="67"/>
      <c r="DW840" s="67"/>
      <c r="DX840" s="67"/>
      <c r="DY840" s="67"/>
      <c r="DZ840" s="67"/>
      <c r="EA840" s="67"/>
      <c r="EB840" s="67"/>
      <c r="EC840" s="67"/>
      <c r="ED840" s="67"/>
      <c r="EE840" s="67"/>
      <c r="EF840" s="67"/>
      <c r="EG840" s="67"/>
      <c r="EH840" s="67"/>
      <c r="EI840" s="67"/>
      <c r="EJ840" s="67"/>
      <c r="EK840" s="67"/>
      <c r="EL840" s="67"/>
      <c r="EM840" s="67"/>
      <c r="EN840" s="67"/>
      <c r="EO840" s="67"/>
    </row>
    <row r="841" spans="125:145" x14ac:dyDescent="0.25">
      <c r="DU841" s="67"/>
      <c r="DV841" s="67"/>
      <c r="DW841" s="67"/>
      <c r="DX841" s="67"/>
      <c r="DY841" s="67"/>
      <c r="DZ841" s="67"/>
      <c r="EA841" s="67"/>
      <c r="EB841" s="67"/>
      <c r="EC841" s="67"/>
      <c r="ED841" s="67"/>
      <c r="EE841" s="67"/>
      <c r="EF841" s="67"/>
      <c r="EG841" s="67"/>
      <c r="EH841" s="67"/>
      <c r="EI841" s="67"/>
      <c r="EJ841" s="67"/>
      <c r="EK841" s="67"/>
      <c r="EL841" s="67"/>
      <c r="EM841" s="67"/>
      <c r="EN841" s="67"/>
      <c r="EO841" s="67"/>
    </row>
    <row r="842" spans="125:145" x14ac:dyDescent="0.25">
      <c r="DU842" s="67"/>
      <c r="DV842" s="67"/>
      <c r="DW842" s="67"/>
      <c r="DX842" s="67"/>
      <c r="DY842" s="67"/>
      <c r="DZ842" s="67"/>
      <c r="EA842" s="67"/>
      <c r="EB842" s="67"/>
      <c r="EC842" s="67"/>
      <c r="ED842" s="67"/>
      <c r="EE842" s="67"/>
      <c r="EF842" s="67"/>
      <c r="EG842" s="67"/>
      <c r="EH842" s="67"/>
      <c r="EI842" s="67"/>
      <c r="EJ842" s="67"/>
      <c r="EK842" s="67"/>
      <c r="EL842" s="67"/>
      <c r="EM842" s="67"/>
      <c r="EN842" s="67"/>
      <c r="EO842" s="67"/>
    </row>
    <row r="843" spans="125:145" x14ac:dyDescent="0.25">
      <c r="DU843" s="67"/>
      <c r="DV843" s="67"/>
      <c r="DW843" s="67"/>
      <c r="DX843" s="67"/>
      <c r="DY843" s="67"/>
      <c r="DZ843" s="67"/>
      <c r="EA843" s="67"/>
      <c r="EB843" s="67"/>
      <c r="EC843" s="67"/>
      <c r="ED843" s="67"/>
      <c r="EE843" s="67"/>
      <c r="EF843" s="67"/>
      <c r="EG843" s="67"/>
      <c r="EH843" s="67"/>
      <c r="EI843" s="67"/>
      <c r="EJ843" s="67"/>
      <c r="EK843" s="67"/>
      <c r="EL843" s="67"/>
      <c r="EM843" s="67"/>
      <c r="EN843" s="67"/>
      <c r="EO843" s="67"/>
    </row>
    <row r="844" spans="125:145" x14ac:dyDescent="0.25">
      <c r="DU844" s="67"/>
      <c r="DV844" s="67"/>
      <c r="DW844" s="67"/>
      <c r="DX844" s="67"/>
      <c r="DY844" s="67"/>
      <c r="DZ844" s="67"/>
      <c r="EA844" s="67"/>
      <c r="EB844" s="67"/>
      <c r="EC844" s="67"/>
      <c r="ED844" s="67"/>
      <c r="EE844" s="67"/>
      <c r="EF844" s="67"/>
      <c r="EG844" s="67"/>
      <c r="EH844" s="67"/>
      <c r="EI844" s="67"/>
      <c r="EJ844" s="67"/>
      <c r="EK844" s="67"/>
      <c r="EL844" s="67"/>
      <c r="EM844" s="67"/>
      <c r="EN844" s="67"/>
      <c r="EO844" s="67"/>
    </row>
    <row r="845" spans="125:145" x14ac:dyDescent="0.25">
      <c r="DU845" s="67"/>
      <c r="DV845" s="67"/>
      <c r="DW845" s="67"/>
      <c r="DX845" s="67"/>
      <c r="DY845" s="67"/>
      <c r="DZ845" s="67"/>
      <c r="EA845" s="67"/>
      <c r="EB845" s="67"/>
      <c r="EC845" s="67"/>
      <c r="ED845" s="67"/>
      <c r="EE845" s="67"/>
      <c r="EF845" s="67"/>
      <c r="EG845" s="67"/>
      <c r="EH845" s="67"/>
      <c r="EI845" s="67"/>
      <c r="EJ845" s="67"/>
      <c r="EK845" s="67"/>
      <c r="EL845" s="67"/>
      <c r="EM845" s="67"/>
      <c r="EN845" s="67"/>
      <c r="EO845" s="67"/>
    </row>
    <row r="846" spans="125:145" x14ac:dyDescent="0.25">
      <c r="DU846" s="67"/>
      <c r="DV846" s="67"/>
      <c r="DW846" s="67"/>
      <c r="DX846" s="67"/>
      <c r="DY846" s="67"/>
      <c r="DZ846" s="67"/>
      <c r="EA846" s="67"/>
      <c r="EB846" s="67"/>
      <c r="EC846" s="67"/>
      <c r="ED846" s="67"/>
      <c r="EE846" s="67"/>
      <c r="EF846" s="67"/>
      <c r="EG846" s="67"/>
      <c r="EH846" s="67"/>
      <c r="EI846" s="67"/>
      <c r="EJ846" s="67"/>
      <c r="EK846" s="67"/>
      <c r="EL846" s="67"/>
      <c r="EM846" s="67"/>
      <c r="EN846" s="67"/>
      <c r="EO846" s="67"/>
    </row>
    <row r="847" spans="125:145" x14ac:dyDescent="0.25">
      <c r="DU847" s="67"/>
      <c r="DV847" s="67"/>
      <c r="DW847" s="67"/>
      <c r="DX847" s="67"/>
      <c r="DY847" s="67"/>
      <c r="DZ847" s="67"/>
      <c r="EA847" s="67"/>
      <c r="EB847" s="67"/>
      <c r="EC847" s="67"/>
      <c r="ED847" s="67"/>
      <c r="EE847" s="67"/>
      <c r="EF847" s="67"/>
      <c r="EG847" s="67"/>
      <c r="EH847" s="67"/>
      <c r="EI847" s="67"/>
      <c r="EJ847" s="67"/>
      <c r="EK847" s="67"/>
      <c r="EL847" s="67"/>
      <c r="EM847" s="67"/>
      <c r="EN847" s="67"/>
      <c r="EO847" s="67"/>
    </row>
    <row r="848" spans="125:145" x14ac:dyDescent="0.25">
      <c r="DU848" s="67"/>
      <c r="DV848" s="67"/>
      <c r="DW848" s="67"/>
      <c r="DX848" s="67"/>
      <c r="DY848" s="67"/>
      <c r="DZ848" s="67"/>
      <c r="EA848" s="67"/>
      <c r="EB848" s="67"/>
      <c r="EC848" s="67"/>
      <c r="ED848" s="67"/>
      <c r="EE848" s="67"/>
      <c r="EF848" s="67"/>
      <c r="EG848" s="67"/>
      <c r="EH848" s="67"/>
      <c r="EI848" s="67"/>
      <c r="EJ848" s="67"/>
      <c r="EK848" s="67"/>
      <c r="EL848" s="67"/>
      <c r="EM848" s="67"/>
      <c r="EN848" s="67"/>
      <c r="EO848" s="67"/>
    </row>
    <row r="849" spans="125:145" x14ac:dyDescent="0.25">
      <c r="DU849" s="67"/>
      <c r="DV849" s="67"/>
      <c r="DW849" s="67"/>
      <c r="DX849" s="67"/>
      <c r="DY849" s="67"/>
      <c r="DZ849" s="67"/>
      <c r="EA849" s="67"/>
      <c r="EB849" s="67"/>
      <c r="EC849" s="67"/>
      <c r="ED849" s="67"/>
      <c r="EE849" s="67"/>
      <c r="EF849" s="67"/>
      <c r="EG849" s="67"/>
      <c r="EH849" s="67"/>
      <c r="EI849" s="67"/>
      <c r="EJ849" s="67"/>
      <c r="EK849" s="67"/>
      <c r="EL849" s="67"/>
      <c r="EM849" s="67"/>
      <c r="EN849" s="67"/>
      <c r="EO849" s="67"/>
    </row>
    <row r="850" spans="125:145" x14ac:dyDescent="0.25">
      <c r="DU850" s="67"/>
      <c r="DV850" s="67"/>
      <c r="DW850" s="67"/>
      <c r="DX850" s="67"/>
      <c r="DY850" s="67"/>
      <c r="DZ850" s="67"/>
      <c r="EA850" s="67"/>
      <c r="EB850" s="67"/>
      <c r="EC850" s="67"/>
      <c r="ED850" s="67"/>
      <c r="EE850" s="67"/>
      <c r="EF850" s="67"/>
      <c r="EG850" s="67"/>
      <c r="EH850" s="67"/>
      <c r="EI850" s="67"/>
      <c r="EJ850" s="67"/>
      <c r="EK850" s="67"/>
      <c r="EL850" s="67"/>
      <c r="EM850" s="67"/>
      <c r="EN850" s="67"/>
      <c r="EO850" s="67"/>
    </row>
    <row r="851" spans="125:145" x14ac:dyDescent="0.25">
      <c r="DU851" s="67"/>
      <c r="DV851" s="67"/>
      <c r="DW851" s="67"/>
      <c r="DX851" s="67"/>
      <c r="DY851" s="67"/>
      <c r="DZ851" s="67"/>
      <c r="EA851" s="67"/>
      <c r="EB851" s="67"/>
      <c r="EC851" s="67"/>
      <c r="ED851" s="67"/>
      <c r="EE851" s="67"/>
      <c r="EF851" s="67"/>
      <c r="EG851" s="67"/>
      <c r="EH851" s="67"/>
      <c r="EI851" s="67"/>
      <c r="EJ851" s="67"/>
      <c r="EK851" s="67"/>
      <c r="EL851" s="67"/>
      <c r="EM851" s="67"/>
      <c r="EN851" s="67"/>
      <c r="EO851" s="67"/>
    </row>
    <row r="852" spans="125:145" x14ac:dyDescent="0.25">
      <c r="DU852" s="67"/>
      <c r="DV852" s="67"/>
      <c r="DW852" s="67"/>
      <c r="DX852" s="67"/>
      <c r="DY852" s="67"/>
      <c r="DZ852" s="67"/>
      <c r="EA852" s="67"/>
      <c r="EB852" s="67"/>
      <c r="EC852" s="67"/>
      <c r="ED852" s="67"/>
      <c r="EE852" s="67"/>
      <c r="EF852" s="67"/>
      <c r="EG852" s="67"/>
      <c r="EH852" s="67"/>
      <c r="EI852" s="67"/>
      <c r="EJ852" s="67"/>
      <c r="EK852" s="67"/>
      <c r="EL852" s="67"/>
      <c r="EM852" s="67"/>
      <c r="EN852" s="67"/>
      <c r="EO852" s="67"/>
    </row>
    <row r="853" spans="125:145" x14ac:dyDescent="0.25">
      <c r="DU853" s="67"/>
      <c r="DV853" s="67"/>
      <c r="DW853" s="67"/>
      <c r="DX853" s="67"/>
      <c r="DY853" s="67"/>
      <c r="DZ853" s="67"/>
      <c r="EA853" s="67"/>
      <c r="EB853" s="67"/>
      <c r="EC853" s="67"/>
      <c r="ED853" s="67"/>
      <c r="EE853" s="67"/>
      <c r="EF853" s="67"/>
      <c r="EG853" s="67"/>
      <c r="EH853" s="67"/>
      <c r="EI853" s="67"/>
      <c r="EJ853" s="67"/>
      <c r="EK853" s="67"/>
      <c r="EL853" s="67"/>
      <c r="EM853" s="67"/>
      <c r="EN853" s="67"/>
      <c r="EO853" s="67"/>
    </row>
    <row r="854" spans="125:145" x14ac:dyDescent="0.25">
      <c r="DU854" s="67"/>
      <c r="DV854" s="67"/>
      <c r="DW854" s="67"/>
      <c r="DX854" s="67"/>
      <c r="DY854" s="67"/>
      <c r="DZ854" s="67"/>
      <c r="EA854" s="67"/>
      <c r="EB854" s="67"/>
      <c r="EC854" s="67"/>
      <c r="ED854" s="67"/>
      <c r="EE854" s="67"/>
      <c r="EF854" s="67"/>
      <c r="EG854" s="67"/>
      <c r="EH854" s="67"/>
      <c r="EI854" s="67"/>
      <c r="EJ854" s="67"/>
      <c r="EK854" s="67"/>
      <c r="EL854" s="67"/>
      <c r="EM854" s="67"/>
      <c r="EN854" s="67"/>
      <c r="EO854" s="67"/>
    </row>
    <row r="855" spans="125:145" x14ac:dyDescent="0.25">
      <c r="DU855" s="67"/>
      <c r="DV855" s="67"/>
      <c r="DW855" s="67"/>
      <c r="DX855" s="67"/>
      <c r="DY855" s="67"/>
      <c r="DZ855" s="67"/>
      <c r="EA855" s="67"/>
      <c r="EB855" s="67"/>
      <c r="EC855" s="67"/>
      <c r="ED855" s="67"/>
      <c r="EE855" s="67"/>
      <c r="EF855" s="67"/>
      <c r="EG855" s="67"/>
      <c r="EH855" s="67"/>
      <c r="EI855" s="67"/>
      <c r="EJ855" s="67"/>
      <c r="EK855" s="67"/>
      <c r="EL855" s="67"/>
      <c r="EM855" s="67"/>
      <c r="EN855" s="67"/>
      <c r="EO855" s="67"/>
    </row>
    <row r="856" spans="125:145" x14ac:dyDescent="0.25">
      <c r="DU856" s="67"/>
      <c r="DV856" s="67"/>
      <c r="DW856" s="67"/>
      <c r="DX856" s="67"/>
      <c r="DY856" s="67"/>
      <c r="DZ856" s="67"/>
      <c r="EA856" s="67"/>
      <c r="EB856" s="67"/>
      <c r="EC856" s="67"/>
      <c r="ED856" s="67"/>
      <c r="EE856" s="67"/>
      <c r="EF856" s="67"/>
      <c r="EG856" s="67"/>
      <c r="EH856" s="67"/>
      <c r="EI856" s="67"/>
      <c r="EJ856" s="67"/>
      <c r="EK856" s="67"/>
      <c r="EL856" s="67"/>
      <c r="EM856" s="67"/>
      <c r="EN856" s="67"/>
      <c r="EO856" s="67"/>
    </row>
    <row r="857" spans="125:145" x14ac:dyDescent="0.25">
      <c r="DU857" s="67"/>
      <c r="DV857" s="67"/>
      <c r="DW857" s="67"/>
      <c r="DX857" s="67"/>
      <c r="DY857" s="67"/>
      <c r="DZ857" s="67"/>
      <c r="EA857" s="67"/>
      <c r="EB857" s="67"/>
      <c r="EC857" s="67"/>
      <c r="ED857" s="67"/>
      <c r="EE857" s="67"/>
      <c r="EF857" s="67"/>
      <c r="EG857" s="67"/>
      <c r="EH857" s="67"/>
      <c r="EI857" s="67"/>
      <c r="EJ857" s="67"/>
      <c r="EK857" s="67"/>
      <c r="EL857" s="67"/>
      <c r="EM857" s="67"/>
      <c r="EN857" s="67"/>
      <c r="EO857" s="67"/>
    </row>
    <row r="858" spans="125:145" x14ac:dyDescent="0.25">
      <c r="DU858" s="67"/>
      <c r="DV858" s="67"/>
      <c r="DW858" s="67"/>
      <c r="DX858" s="67"/>
      <c r="DY858" s="67"/>
      <c r="DZ858" s="67"/>
      <c r="EA858" s="67"/>
      <c r="EB858" s="67"/>
      <c r="EC858" s="67"/>
      <c r="ED858" s="67"/>
      <c r="EE858" s="67"/>
      <c r="EF858" s="67"/>
      <c r="EG858" s="67"/>
      <c r="EH858" s="67"/>
      <c r="EI858" s="67"/>
      <c r="EJ858" s="67"/>
      <c r="EK858" s="67"/>
      <c r="EL858" s="67"/>
      <c r="EM858" s="67"/>
      <c r="EN858" s="67"/>
      <c r="EO858" s="67"/>
    </row>
    <row r="859" spans="125:145" x14ac:dyDescent="0.25">
      <c r="DU859" s="67"/>
      <c r="DV859" s="67"/>
      <c r="DW859" s="67"/>
      <c r="DX859" s="67"/>
      <c r="DY859" s="67"/>
      <c r="DZ859" s="67"/>
      <c r="EA859" s="67"/>
      <c r="EB859" s="67"/>
      <c r="EC859" s="67"/>
      <c r="ED859" s="67"/>
      <c r="EE859" s="67"/>
      <c r="EF859" s="67"/>
      <c r="EG859" s="67"/>
      <c r="EH859" s="67"/>
      <c r="EI859" s="67"/>
      <c r="EJ859" s="67"/>
      <c r="EK859" s="67"/>
      <c r="EL859" s="67"/>
      <c r="EM859" s="67"/>
      <c r="EN859" s="67"/>
      <c r="EO859" s="67"/>
    </row>
    <row r="860" spans="125:145" x14ac:dyDescent="0.25">
      <c r="DU860" s="67"/>
      <c r="DV860" s="67"/>
      <c r="DW860" s="67"/>
      <c r="DX860" s="67"/>
      <c r="DY860" s="67"/>
      <c r="DZ860" s="67"/>
      <c r="EA860" s="67"/>
      <c r="EB860" s="67"/>
      <c r="EC860" s="67"/>
      <c r="ED860" s="67"/>
      <c r="EE860" s="67"/>
      <c r="EF860" s="67"/>
      <c r="EG860" s="67"/>
      <c r="EH860" s="67"/>
      <c r="EI860" s="67"/>
      <c r="EJ860" s="67"/>
      <c r="EK860" s="67"/>
      <c r="EL860" s="67"/>
      <c r="EM860" s="67"/>
      <c r="EN860" s="67"/>
      <c r="EO860" s="67"/>
    </row>
    <row r="861" spans="125:145" x14ac:dyDescent="0.25">
      <c r="DU861" s="67"/>
      <c r="DV861" s="67"/>
      <c r="DW861" s="67"/>
      <c r="DX861" s="67"/>
      <c r="DY861" s="67"/>
      <c r="DZ861" s="67"/>
      <c r="EA861" s="67"/>
      <c r="EB861" s="67"/>
      <c r="EC861" s="67"/>
      <c r="ED861" s="67"/>
      <c r="EE861" s="67"/>
      <c r="EF861" s="67"/>
      <c r="EG861" s="67"/>
      <c r="EH861" s="67"/>
      <c r="EI861" s="67"/>
      <c r="EJ861" s="67"/>
      <c r="EK861" s="67"/>
      <c r="EL861" s="67"/>
      <c r="EM861" s="67"/>
      <c r="EN861" s="67"/>
      <c r="EO861" s="67"/>
    </row>
    <row r="862" spans="125:145" x14ac:dyDescent="0.25">
      <c r="DU862" s="67"/>
      <c r="DV862" s="67"/>
      <c r="DW862" s="67"/>
      <c r="DX862" s="67"/>
      <c r="DY862" s="67"/>
      <c r="DZ862" s="67"/>
      <c r="EA862" s="67"/>
      <c r="EB862" s="67"/>
      <c r="EC862" s="67"/>
      <c r="ED862" s="67"/>
      <c r="EE862" s="67"/>
      <c r="EF862" s="67"/>
      <c r="EG862" s="67"/>
      <c r="EH862" s="67"/>
      <c r="EI862" s="67"/>
      <c r="EJ862" s="67"/>
      <c r="EK862" s="67"/>
      <c r="EL862" s="67"/>
      <c r="EM862" s="67"/>
      <c r="EN862" s="67"/>
      <c r="EO862" s="67"/>
    </row>
    <row r="863" spans="125:145" x14ac:dyDescent="0.25">
      <c r="DU863" s="67"/>
      <c r="DV863" s="67"/>
      <c r="DW863" s="67"/>
      <c r="DX863" s="67"/>
      <c r="DY863" s="67"/>
      <c r="DZ863" s="67"/>
      <c r="EA863" s="67"/>
      <c r="EB863" s="67"/>
      <c r="EC863" s="67"/>
      <c r="ED863" s="67"/>
      <c r="EE863" s="67"/>
      <c r="EF863" s="67"/>
      <c r="EG863" s="67"/>
      <c r="EH863" s="67"/>
      <c r="EI863" s="67"/>
      <c r="EJ863" s="67"/>
      <c r="EK863" s="67"/>
      <c r="EL863" s="67"/>
      <c r="EM863" s="67"/>
      <c r="EN863" s="67"/>
      <c r="EO863" s="67"/>
    </row>
    <row r="864" spans="125:145" x14ac:dyDescent="0.25">
      <c r="DU864" s="67"/>
      <c r="DV864" s="67"/>
      <c r="DW864" s="67"/>
      <c r="DX864" s="67"/>
      <c r="DY864" s="67"/>
      <c r="DZ864" s="67"/>
      <c r="EA864" s="67"/>
      <c r="EB864" s="67"/>
      <c r="EC864" s="67"/>
      <c r="ED864" s="67"/>
      <c r="EE864" s="67"/>
      <c r="EF864" s="67"/>
      <c r="EG864" s="67"/>
      <c r="EH864" s="67"/>
      <c r="EI864" s="67"/>
      <c r="EJ864" s="67"/>
      <c r="EK864" s="67"/>
      <c r="EL864" s="67"/>
      <c r="EM864" s="67"/>
      <c r="EN864" s="67"/>
      <c r="EO864" s="67"/>
    </row>
    <row r="865" spans="125:145" x14ac:dyDescent="0.25">
      <c r="DU865" s="67"/>
      <c r="DV865" s="67"/>
      <c r="DW865" s="67"/>
      <c r="DX865" s="67"/>
      <c r="DY865" s="67"/>
      <c r="DZ865" s="67"/>
      <c r="EA865" s="67"/>
      <c r="EB865" s="67"/>
      <c r="EC865" s="67"/>
      <c r="ED865" s="67"/>
      <c r="EE865" s="67"/>
      <c r="EF865" s="67"/>
      <c r="EG865" s="67"/>
      <c r="EH865" s="67"/>
      <c r="EI865" s="67"/>
      <c r="EJ865" s="67"/>
      <c r="EK865" s="67"/>
      <c r="EL865" s="67"/>
      <c r="EM865" s="67"/>
      <c r="EN865" s="67"/>
      <c r="EO865" s="67"/>
    </row>
    <row r="866" spans="125:145" x14ac:dyDescent="0.25">
      <c r="DU866" s="67"/>
      <c r="DV866" s="67"/>
      <c r="DW866" s="67"/>
      <c r="DX866" s="67"/>
      <c r="DY866" s="67"/>
      <c r="DZ866" s="67"/>
      <c r="EA866" s="67"/>
      <c r="EB866" s="67"/>
      <c r="EC866" s="67"/>
      <c r="ED866" s="67"/>
      <c r="EE866" s="67"/>
      <c r="EF866" s="67"/>
      <c r="EG866" s="67"/>
      <c r="EH866" s="67"/>
      <c r="EI866" s="67"/>
      <c r="EJ866" s="67"/>
      <c r="EK866" s="67"/>
      <c r="EL866" s="67"/>
      <c r="EM866" s="67"/>
      <c r="EN866" s="67"/>
      <c r="EO866" s="67"/>
    </row>
    <row r="867" spans="125:145" x14ac:dyDescent="0.25">
      <c r="DU867" s="67"/>
      <c r="DV867" s="67"/>
      <c r="DW867" s="67"/>
      <c r="DX867" s="67"/>
      <c r="DY867" s="67"/>
      <c r="DZ867" s="67"/>
      <c r="EA867" s="67"/>
      <c r="EB867" s="67"/>
      <c r="EC867" s="67"/>
      <c r="ED867" s="67"/>
      <c r="EE867" s="67"/>
      <c r="EF867" s="67"/>
      <c r="EG867" s="67"/>
      <c r="EH867" s="67"/>
      <c r="EI867" s="67"/>
      <c r="EJ867" s="67"/>
      <c r="EK867" s="67"/>
      <c r="EL867" s="67"/>
      <c r="EM867" s="67"/>
      <c r="EN867" s="67"/>
      <c r="EO867" s="67"/>
    </row>
    <row r="868" spans="125:145" x14ac:dyDescent="0.25">
      <c r="DU868" s="67"/>
      <c r="DV868" s="67"/>
      <c r="DW868" s="67"/>
      <c r="DX868" s="67"/>
      <c r="DY868" s="67"/>
      <c r="DZ868" s="67"/>
      <c r="EA868" s="67"/>
      <c r="EB868" s="67"/>
      <c r="EC868" s="67"/>
      <c r="ED868" s="67"/>
      <c r="EE868" s="67"/>
      <c r="EF868" s="67"/>
      <c r="EG868" s="67"/>
      <c r="EH868" s="67"/>
      <c r="EI868" s="67"/>
      <c r="EJ868" s="67"/>
      <c r="EK868" s="67"/>
      <c r="EL868" s="67"/>
      <c r="EM868" s="67"/>
      <c r="EN868" s="67"/>
      <c r="EO868" s="67"/>
    </row>
    <row r="869" spans="125:145" x14ac:dyDescent="0.25">
      <c r="DU869" s="67"/>
      <c r="DV869" s="67"/>
      <c r="DW869" s="67"/>
      <c r="DX869" s="67"/>
      <c r="DY869" s="67"/>
      <c r="DZ869" s="67"/>
      <c r="EA869" s="67"/>
      <c r="EB869" s="67"/>
      <c r="EC869" s="67"/>
      <c r="ED869" s="67"/>
      <c r="EE869" s="67"/>
      <c r="EF869" s="67"/>
      <c r="EG869" s="67"/>
      <c r="EH869" s="67"/>
      <c r="EI869" s="67"/>
      <c r="EJ869" s="67"/>
      <c r="EK869" s="67"/>
      <c r="EL869" s="67"/>
      <c r="EM869" s="67"/>
      <c r="EN869" s="67"/>
      <c r="EO869" s="67"/>
    </row>
    <row r="870" spans="125:145" x14ac:dyDescent="0.25">
      <c r="DU870" s="67"/>
      <c r="DV870" s="67"/>
      <c r="DW870" s="67"/>
      <c r="DX870" s="67"/>
      <c r="DY870" s="67"/>
      <c r="DZ870" s="67"/>
      <c r="EA870" s="67"/>
      <c r="EB870" s="67"/>
      <c r="EC870" s="67"/>
      <c r="ED870" s="67"/>
      <c r="EE870" s="67"/>
      <c r="EF870" s="67"/>
      <c r="EG870" s="67"/>
      <c r="EH870" s="67"/>
      <c r="EI870" s="67"/>
      <c r="EJ870" s="67"/>
      <c r="EK870" s="67"/>
      <c r="EL870" s="67"/>
      <c r="EM870" s="67"/>
      <c r="EN870" s="67"/>
      <c r="EO870" s="67"/>
    </row>
    <row r="871" spans="125:145" x14ac:dyDescent="0.25">
      <c r="DU871" s="67"/>
      <c r="DV871" s="67"/>
      <c r="DW871" s="67"/>
      <c r="DX871" s="67"/>
      <c r="DY871" s="67"/>
      <c r="DZ871" s="67"/>
      <c r="EA871" s="67"/>
      <c r="EB871" s="67"/>
      <c r="EC871" s="67"/>
      <c r="ED871" s="67"/>
      <c r="EE871" s="67"/>
      <c r="EF871" s="67"/>
      <c r="EG871" s="67"/>
      <c r="EH871" s="67"/>
      <c r="EI871" s="67"/>
      <c r="EJ871" s="67"/>
      <c r="EK871" s="67"/>
      <c r="EL871" s="67"/>
      <c r="EM871" s="67"/>
      <c r="EN871" s="67"/>
      <c r="EO871" s="67"/>
    </row>
    <row r="872" spans="125:145" x14ac:dyDescent="0.25">
      <c r="DU872" s="67"/>
      <c r="DV872" s="67"/>
      <c r="DW872" s="67"/>
      <c r="DX872" s="67"/>
      <c r="DY872" s="67"/>
      <c r="DZ872" s="67"/>
      <c r="EA872" s="67"/>
      <c r="EB872" s="67"/>
      <c r="EC872" s="67"/>
      <c r="ED872" s="67"/>
      <c r="EE872" s="67"/>
      <c r="EF872" s="67"/>
      <c r="EG872" s="67"/>
      <c r="EH872" s="67"/>
      <c r="EI872" s="67"/>
      <c r="EJ872" s="67"/>
      <c r="EK872" s="67"/>
      <c r="EL872" s="67"/>
      <c r="EM872" s="67"/>
      <c r="EN872" s="67"/>
      <c r="EO872" s="67"/>
    </row>
    <row r="873" spans="125:145" x14ac:dyDescent="0.25">
      <c r="DU873" s="67"/>
      <c r="DV873" s="67"/>
      <c r="DW873" s="67"/>
      <c r="DX873" s="67"/>
      <c r="DY873" s="67"/>
      <c r="DZ873" s="67"/>
      <c r="EA873" s="67"/>
      <c r="EB873" s="67"/>
      <c r="EC873" s="67"/>
      <c r="ED873" s="67"/>
      <c r="EE873" s="67"/>
      <c r="EF873" s="67"/>
      <c r="EG873" s="67"/>
      <c r="EH873" s="67"/>
      <c r="EI873" s="67"/>
      <c r="EJ873" s="67"/>
      <c r="EK873" s="67"/>
      <c r="EL873" s="67"/>
      <c r="EM873" s="67"/>
      <c r="EN873" s="67"/>
      <c r="EO873" s="67"/>
    </row>
    <row r="874" spans="125:145" x14ac:dyDescent="0.25">
      <c r="DU874" s="67"/>
      <c r="DV874" s="67"/>
      <c r="DW874" s="67"/>
      <c r="DX874" s="67"/>
      <c r="DY874" s="67"/>
      <c r="DZ874" s="67"/>
      <c r="EA874" s="67"/>
      <c r="EB874" s="67"/>
      <c r="EC874" s="67"/>
      <c r="ED874" s="67"/>
      <c r="EE874" s="67"/>
      <c r="EF874" s="67"/>
      <c r="EG874" s="67"/>
      <c r="EH874" s="67"/>
      <c r="EI874" s="67"/>
      <c r="EJ874" s="67"/>
      <c r="EK874" s="67"/>
      <c r="EL874" s="67"/>
      <c r="EM874" s="67"/>
      <c r="EN874" s="67"/>
      <c r="EO874" s="67"/>
    </row>
    <row r="875" spans="125:145" x14ac:dyDescent="0.25">
      <c r="DU875" s="67"/>
      <c r="DV875" s="67"/>
      <c r="DW875" s="67"/>
      <c r="DX875" s="67"/>
      <c r="DY875" s="67"/>
      <c r="DZ875" s="67"/>
      <c r="EA875" s="67"/>
      <c r="EB875" s="67"/>
      <c r="EC875" s="67"/>
      <c r="ED875" s="67"/>
      <c r="EE875" s="67"/>
      <c r="EF875" s="67"/>
      <c r="EG875" s="67"/>
      <c r="EH875" s="67"/>
      <c r="EI875" s="67"/>
      <c r="EJ875" s="67"/>
      <c r="EK875" s="67"/>
      <c r="EL875" s="67"/>
      <c r="EM875" s="67"/>
      <c r="EN875" s="67"/>
      <c r="EO875" s="67"/>
    </row>
    <row r="876" spans="125:145" x14ac:dyDescent="0.25">
      <c r="DU876" s="67"/>
      <c r="DV876" s="67"/>
      <c r="DW876" s="67"/>
      <c r="DX876" s="67"/>
      <c r="DY876" s="67"/>
      <c r="DZ876" s="67"/>
      <c r="EA876" s="67"/>
      <c r="EB876" s="67"/>
      <c r="EC876" s="67"/>
      <c r="ED876" s="67"/>
      <c r="EE876" s="67"/>
      <c r="EF876" s="67"/>
      <c r="EG876" s="67"/>
      <c r="EH876" s="67"/>
      <c r="EI876" s="67"/>
      <c r="EJ876" s="67"/>
      <c r="EK876" s="67"/>
      <c r="EL876" s="67"/>
      <c r="EM876" s="67"/>
      <c r="EN876" s="67"/>
      <c r="EO876" s="67"/>
    </row>
    <row r="877" spans="125:145" x14ac:dyDescent="0.25">
      <c r="DU877" s="67"/>
      <c r="DV877" s="67"/>
      <c r="DW877" s="67"/>
      <c r="DX877" s="67"/>
      <c r="DY877" s="67"/>
      <c r="DZ877" s="67"/>
      <c r="EA877" s="67"/>
      <c r="EB877" s="67"/>
      <c r="EC877" s="67"/>
      <c r="ED877" s="67"/>
      <c r="EE877" s="67"/>
      <c r="EF877" s="67"/>
      <c r="EG877" s="67"/>
      <c r="EH877" s="67"/>
      <c r="EI877" s="67"/>
      <c r="EJ877" s="67"/>
      <c r="EK877" s="67"/>
      <c r="EL877" s="67"/>
      <c r="EM877" s="67"/>
      <c r="EN877" s="67"/>
      <c r="EO877" s="67"/>
    </row>
    <row r="878" spans="125:145" x14ac:dyDescent="0.25">
      <c r="DU878" s="67"/>
      <c r="DV878" s="67"/>
      <c r="DW878" s="67"/>
      <c r="DX878" s="67"/>
      <c r="DY878" s="67"/>
      <c r="DZ878" s="67"/>
      <c r="EA878" s="67"/>
      <c r="EB878" s="67"/>
      <c r="EC878" s="67"/>
      <c r="ED878" s="67"/>
      <c r="EE878" s="67"/>
      <c r="EF878" s="67"/>
      <c r="EG878" s="67"/>
      <c r="EH878" s="67"/>
      <c r="EI878" s="67"/>
      <c r="EJ878" s="67"/>
      <c r="EK878" s="67"/>
      <c r="EL878" s="67"/>
      <c r="EM878" s="67"/>
      <c r="EN878" s="67"/>
      <c r="EO878" s="67"/>
    </row>
    <row r="879" spans="125:145" x14ac:dyDescent="0.25">
      <c r="DU879" s="67"/>
      <c r="DV879" s="67"/>
      <c r="DW879" s="67"/>
      <c r="DX879" s="67"/>
      <c r="DY879" s="67"/>
      <c r="DZ879" s="67"/>
      <c r="EA879" s="67"/>
      <c r="EB879" s="67"/>
      <c r="EC879" s="67"/>
      <c r="ED879" s="67"/>
      <c r="EE879" s="67"/>
      <c r="EF879" s="67"/>
      <c r="EG879" s="67"/>
      <c r="EH879" s="67"/>
      <c r="EI879" s="67"/>
      <c r="EJ879" s="67"/>
      <c r="EK879" s="67"/>
      <c r="EL879" s="67"/>
      <c r="EM879" s="67"/>
      <c r="EN879" s="67"/>
      <c r="EO879" s="67"/>
    </row>
    <row r="880" spans="125:145" x14ac:dyDescent="0.25">
      <c r="DU880" s="67"/>
      <c r="DV880" s="67"/>
      <c r="DW880" s="67"/>
      <c r="DX880" s="67"/>
      <c r="DY880" s="67"/>
      <c r="DZ880" s="67"/>
      <c r="EA880" s="67"/>
      <c r="EB880" s="67"/>
      <c r="EC880" s="67"/>
      <c r="ED880" s="67"/>
      <c r="EE880" s="67"/>
      <c r="EF880" s="67"/>
      <c r="EG880" s="67"/>
      <c r="EH880" s="67"/>
      <c r="EI880" s="67"/>
      <c r="EJ880" s="67"/>
      <c r="EK880" s="67"/>
      <c r="EL880" s="67"/>
      <c r="EM880" s="67"/>
      <c r="EN880" s="67"/>
      <c r="EO880" s="67"/>
    </row>
    <row r="881" spans="125:145" x14ac:dyDescent="0.25">
      <c r="DU881" s="67"/>
      <c r="DV881" s="67"/>
      <c r="DW881" s="67"/>
      <c r="DX881" s="67"/>
      <c r="DY881" s="67"/>
      <c r="DZ881" s="67"/>
      <c r="EA881" s="67"/>
      <c r="EB881" s="67"/>
      <c r="EC881" s="67"/>
      <c r="ED881" s="67"/>
      <c r="EE881" s="67"/>
      <c r="EF881" s="67"/>
      <c r="EG881" s="67"/>
      <c r="EH881" s="67"/>
      <c r="EI881" s="67"/>
      <c r="EJ881" s="67"/>
      <c r="EK881" s="67"/>
      <c r="EL881" s="67"/>
      <c r="EM881" s="67"/>
      <c r="EN881" s="67"/>
      <c r="EO881" s="67"/>
    </row>
    <row r="882" spans="125:145" x14ac:dyDescent="0.25">
      <c r="DU882" s="67"/>
      <c r="DV882" s="67"/>
      <c r="DW882" s="67"/>
      <c r="DX882" s="67"/>
      <c r="DY882" s="67"/>
      <c r="DZ882" s="67"/>
      <c r="EA882" s="67"/>
      <c r="EB882" s="67"/>
      <c r="EC882" s="67"/>
      <c r="ED882" s="67"/>
      <c r="EE882" s="67"/>
      <c r="EF882" s="67"/>
      <c r="EG882" s="67"/>
      <c r="EH882" s="67"/>
      <c r="EI882" s="67"/>
      <c r="EJ882" s="67"/>
      <c r="EK882" s="67"/>
      <c r="EL882" s="67"/>
      <c r="EM882" s="67"/>
      <c r="EN882" s="67"/>
      <c r="EO882" s="67"/>
    </row>
    <row r="883" spans="125:145" x14ac:dyDescent="0.25">
      <c r="DU883" s="67"/>
      <c r="DV883" s="67"/>
      <c r="DW883" s="67"/>
      <c r="DX883" s="67"/>
      <c r="DY883" s="67"/>
      <c r="DZ883" s="67"/>
      <c r="EA883" s="67"/>
      <c r="EB883" s="67"/>
      <c r="EC883" s="67"/>
      <c r="ED883" s="67"/>
      <c r="EE883" s="67"/>
      <c r="EF883" s="67"/>
      <c r="EG883" s="67"/>
      <c r="EH883" s="67"/>
      <c r="EI883" s="67"/>
      <c r="EJ883" s="67"/>
      <c r="EK883" s="67"/>
      <c r="EL883" s="67"/>
      <c r="EM883" s="67"/>
      <c r="EN883" s="67"/>
      <c r="EO883" s="67"/>
    </row>
    <row r="884" spans="125:145" x14ac:dyDescent="0.25">
      <c r="DU884" s="67"/>
      <c r="DV884" s="67"/>
      <c r="DW884" s="67"/>
      <c r="DX884" s="67"/>
      <c r="DY884" s="67"/>
      <c r="DZ884" s="67"/>
      <c r="EA884" s="67"/>
      <c r="EB884" s="67"/>
      <c r="EC884" s="67"/>
      <c r="ED884" s="67"/>
      <c r="EE884" s="67"/>
      <c r="EF884" s="67"/>
      <c r="EG884" s="67"/>
      <c r="EH884" s="67"/>
      <c r="EI884" s="67"/>
      <c r="EJ884" s="67"/>
      <c r="EK884" s="67"/>
      <c r="EL884" s="67"/>
      <c r="EM884" s="67"/>
      <c r="EN884" s="67"/>
      <c r="EO884" s="67"/>
    </row>
    <row r="885" spans="125:145" x14ac:dyDescent="0.25">
      <c r="DU885" s="67"/>
      <c r="DV885" s="67"/>
      <c r="DW885" s="67"/>
      <c r="DX885" s="67"/>
      <c r="DY885" s="67"/>
      <c r="DZ885" s="67"/>
      <c r="EA885" s="67"/>
      <c r="EB885" s="67"/>
      <c r="EC885" s="67"/>
      <c r="ED885" s="67"/>
      <c r="EE885" s="67"/>
      <c r="EF885" s="67"/>
      <c r="EG885" s="67"/>
      <c r="EH885" s="67"/>
      <c r="EI885" s="67"/>
      <c r="EJ885" s="67"/>
      <c r="EK885" s="67"/>
      <c r="EL885" s="67"/>
      <c r="EM885" s="67"/>
      <c r="EN885" s="67"/>
      <c r="EO885" s="67"/>
    </row>
    <row r="886" spans="125:145" x14ac:dyDescent="0.25">
      <c r="DU886" s="67"/>
      <c r="DV886" s="67"/>
      <c r="DW886" s="67"/>
      <c r="DX886" s="67"/>
      <c r="DY886" s="67"/>
      <c r="DZ886" s="67"/>
      <c r="EA886" s="67"/>
      <c r="EB886" s="67"/>
      <c r="EC886" s="67"/>
      <c r="ED886" s="67"/>
      <c r="EE886" s="67"/>
      <c r="EF886" s="67"/>
      <c r="EG886" s="67"/>
      <c r="EH886" s="67"/>
      <c r="EI886" s="67"/>
      <c r="EJ886" s="67"/>
      <c r="EK886" s="67"/>
      <c r="EL886" s="67"/>
      <c r="EM886" s="67"/>
      <c r="EN886" s="67"/>
      <c r="EO886" s="67"/>
    </row>
    <row r="887" spans="125:145" x14ac:dyDescent="0.25">
      <c r="DU887" s="67"/>
      <c r="DV887" s="67"/>
      <c r="DW887" s="67"/>
      <c r="DX887" s="67"/>
      <c r="DY887" s="67"/>
      <c r="DZ887" s="67"/>
      <c r="EA887" s="67"/>
      <c r="EB887" s="67"/>
      <c r="EC887" s="67"/>
      <c r="ED887" s="67"/>
      <c r="EE887" s="67"/>
      <c r="EF887" s="67"/>
      <c r="EG887" s="67"/>
      <c r="EH887" s="67"/>
      <c r="EI887" s="67"/>
      <c r="EJ887" s="67"/>
      <c r="EK887" s="67"/>
      <c r="EL887" s="67"/>
      <c r="EM887" s="67"/>
      <c r="EN887" s="67"/>
      <c r="EO887" s="67"/>
    </row>
    <row r="888" spans="125:145" x14ac:dyDescent="0.25">
      <c r="DU888" s="67"/>
      <c r="DV888" s="67"/>
      <c r="DW888" s="67"/>
      <c r="DX888" s="67"/>
      <c r="DY888" s="67"/>
      <c r="DZ888" s="67"/>
      <c r="EA888" s="67"/>
      <c r="EB888" s="67"/>
      <c r="EC888" s="67"/>
      <c r="ED888" s="67"/>
      <c r="EE888" s="67"/>
      <c r="EF888" s="67"/>
      <c r="EG888" s="67"/>
      <c r="EH888" s="67"/>
      <c r="EI888" s="67"/>
      <c r="EJ888" s="67"/>
      <c r="EK888" s="67"/>
      <c r="EL888" s="67"/>
      <c r="EM888" s="67"/>
      <c r="EN888" s="67"/>
      <c r="EO888" s="67"/>
    </row>
    <row r="889" spans="125:145" x14ac:dyDescent="0.25">
      <c r="DU889" s="67"/>
      <c r="DV889" s="67"/>
      <c r="DW889" s="67"/>
      <c r="DX889" s="67"/>
      <c r="DY889" s="67"/>
      <c r="DZ889" s="67"/>
      <c r="EA889" s="67"/>
      <c r="EB889" s="67"/>
      <c r="EC889" s="67"/>
      <c r="ED889" s="67"/>
      <c r="EE889" s="67"/>
      <c r="EF889" s="67"/>
      <c r="EG889" s="67"/>
      <c r="EH889" s="67"/>
      <c r="EI889" s="67"/>
      <c r="EJ889" s="67"/>
      <c r="EK889" s="67"/>
      <c r="EL889" s="67"/>
      <c r="EM889" s="67"/>
      <c r="EN889" s="67"/>
      <c r="EO889" s="67"/>
    </row>
    <row r="890" spans="125:145" x14ac:dyDescent="0.25">
      <c r="DU890" s="67"/>
      <c r="DV890" s="67"/>
      <c r="DW890" s="67"/>
      <c r="DX890" s="67"/>
      <c r="DY890" s="67"/>
      <c r="DZ890" s="67"/>
      <c r="EA890" s="67"/>
      <c r="EB890" s="67"/>
      <c r="EC890" s="67"/>
      <c r="ED890" s="67"/>
      <c r="EE890" s="67"/>
      <c r="EF890" s="67"/>
      <c r="EG890" s="67"/>
      <c r="EH890" s="67"/>
      <c r="EI890" s="67"/>
      <c r="EJ890" s="67"/>
      <c r="EK890" s="67"/>
      <c r="EL890" s="67"/>
      <c r="EM890" s="67"/>
      <c r="EN890" s="67"/>
      <c r="EO890" s="67"/>
    </row>
    <row r="891" spans="125:145" x14ac:dyDescent="0.25">
      <c r="DU891" s="67"/>
      <c r="DV891" s="67"/>
      <c r="DW891" s="67"/>
      <c r="DX891" s="67"/>
      <c r="DY891" s="67"/>
      <c r="DZ891" s="67"/>
      <c r="EA891" s="67"/>
      <c r="EB891" s="67"/>
      <c r="EC891" s="67"/>
      <c r="ED891" s="67"/>
      <c r="EE891" s="67"/>
      <c r="EF891" s="67"/>
      <c r="EG891" s="67"/>
      <c r="EH891" s="67"/>
      <c r="EI891" s="67"/>
      <c r="EJ891" s="67"/>
      <c r="EK891" s="67"/>
      <c r="EL891" s="67"/>
      <c r="EM891" s="67"/>
      <c r="EN891" s="67"/>
      <c r="EO891" s="67"/>
    </row>
    <row r="892" spans="125:145" x14ac:dyDescent="0.25">
      <c r="DU892" s="67"/>
      <c r="DV892" s="67"/>
      <c r="DW892" s="67"/>
      <c r="DX892" s="67"/>
      <c r="DY892" s="67"/>
      <c r="DZ892" s="67"/>
      <c r="EA892" s="67"/>
      <c r="EB892" s="67"/>
      <c r="EC892" s="67"/>
      <c r="ED892" s="67"/>
      <c r="EE892" s="67"/>
      <c r="EF892" s="67"/>
      <c r="EG892" s="67"/>
      <c r="EH892" s="67"/>
      <c r="EI892" s="67"/>
      <c r="EJ892" s="67"/>
      <c r="EK892" s="67"/>
      <c r="EL892" s="67"/>
      <c r="EM892" s="67"/>
      <c r="EN892" s="67"/>
      <c r="EO892" s="67"/>
    </row>
    <row r="893" spans="125:145" x14ac:dyDescent="0.25">
      <c r="DU893" s="67"/>
      <c r="DV893" s="67"/>
      <c r="DW893" s="67"/>
      <c r="DX893" s="67"/>
      <c r="DY893" s="67"/>
      <c r="DZ893" s="67"/>
      <c r="EA893" s="67"/>
      <c r="EB893" s="67"/>
      <c r="EC893" s="67"/>
      <c r="ED893" s="67"/>
      <c r="EE893" s="67"/>
      <c r="EF893" s="67"/>
      <c r="EG893" s="67"/>
      <c r="EH893" s="67"/>
      <c r="EI893" s="67"/>
      <c r="EJ893" s="67"/>
      <c r="EK893" s="67"/>
      <c r="EL893" s="67"/>
      <c r="EM893" s="67"/>
      <c r="EN893" s="67"/>
      <c r="EO893" s="67"/>
    </row>
    <row r="894" spans="125:145" x14ac:dyDescent="0.25">
      <c r="DU894" s="67"/>
      <c r="DV894" s="67"/>
      <c r="DW894" s="67"/>
      <c r="DX894" s="67"/>
      <c r="DY894" s="67"/>
      <c r="DZ894" s="67"/>
      <c r="EA894" s="67"/>
      <c r="EB894" s="67"/>
      <c r="EC894" s="67"/>
      <c r="ED894" s="67"/>
      <c r="EE894" s="67"/>
      <c r="EF894" s="67"/>
      <c r="EG894" s="67"/>
      <c r="EH894" s="67"/>
      <c r="EI894" s="67"/>
      <c r="EJ894" s="67"/>
      <c r="EK894" s="67"/>
      <c r="EL894" s="67"/>
      <c r="EM894" s="67"/>
      <c r="EN894" s="67"/>
      <c r="EO894" s="67"/>
    </row>
    <row r="895" spans="125:145" x14ac:dyDescent="0.25">
      <c r="DU895" s="67"/>
      <c r="DV895" s="67"/>
      <c r="DW895" s="67"/>
      <c r="DX895" s="67"/>
      <c r="DY895" s="67"/>
      <c r="DZ895" s="67"/>
      <c r="EA895" s="67"/>
      <c r="EB895" s="67"/>
      <c r="EC895" s="67"/>
      <c r="ED895" s="67"/>
      <c r="EE895" s="67"/>
      <c r="EF895" s="67"/>
      <c r="EG895" s="67"/>
      <c r="EH895" s="67"/>
      <c r="EI895" s="67"/>
      <c r="EJ895" s="67"/>
      <c r="EK895" s="67"/>
      <c r="EL895" s="67"/>
      <c r="EM895" s="67"/>
      <c r="EN895" s="67"/>
      <c r="EO895" s="67"/>
    </row>
    <row r="896" spans="125:145" x14ac:dyDescent="0.25">
      <c r="DU896" s="67"/>
      <c r="DV896" s="67"/>
      <c r="DW896" s="67"/>
      <c r="DX896" s="67"/>
      <c r="DY896" s="67"/>
      <c r="DZ896" s="67"/>
      <c r="EA896" s="67"/>
      <c r="EB896" s="67"/>
      <c r="EC896" s="67"/>
      <c r="ED896" s="67"/>
      <c r="EE896" s="67"/>
      <c r="EF896" s="67"/>
      <c r="EG896" s="67"/>
      <c r="EH896" s="67"/>
      <c r="EI896" s="67"/>
      <c r="EJ896" s="67"/>
      <c r="EK896" s="67"/>
      <c r="EL896" s="67"/>
      <c r="EM896" s="67"/>
      <c r="EN896" s="67"/>
      <c r="EO896" s="67"/>
    </row>
    <row r="897" spans="125:145" x14ac:dyDescent="0.25">
      <c r="DU897" s="67"/>
      <c r="DV897" s="67"/>
      <c r="DW897" s="67"/>
      <c r="DX897" s="67"/>
      <c r="DY897" s="67"/>
      <c r="DZ897" s="67"/>
      <c r="EA897" s="67"/>
      <c r="EB897" s="67"/>
      <c r="EC897" s="67"/>
      <c r="ED897" s="67"/>
      <c r="EE897" s="67"/>
      <c r="EF897" s="67"/>
      <c r="EG897" s="67"/>
      <c r="EH897" s="67"/>
      <c r="EI897" s="67"/>
      <c r="EJ897" s="67"/>
      <c r="EK897" s="67"/>
      <c r="EL897" s="67"/>
      <c r="EM897" s="67"/>
      <c r="EN897" s="67"/>
      <c r="EO897" s="67"/>
    </row>
    <row r="898" spans="125:145" x14ac:dyDescent="0.25">
      <c r="DU898" s="67"/>
      <c r="DV898" s="67"/>
      <c r="DW898" s="67"/>
      <c r="DX898" s="67"/>
      <c r="DY898" s="67"/>
      <c r="DZ898" s="67"/>
      <c r="EA898" s="67"/>
      <c r="EB898" s="67"/>
      <c r="EC898" s="67"/>
      <c r="ED898" s="67"/>
      <c r="EE898" s="67"/>
      <c r="EF898" s="67"/>
      <c r="EG898" s="67"/>
      <c r="EH898" s="67"/>
      <c r="EI898" s="67"/>
      <c r="EJ898" s="67"/>
      <c r="EK898" s="67"/>
      <c r="EL898" s="67"/>
      <c r="EM898" s="67"/>
      <c r="EN898" s="67"/>
      <c r="EO898" s="67"/>
    </row>
    <row r="899" spans="125:145" x14ac:dyDescent="0.25">
      <c r="DU899" s="67"/>
      <c r="DV899" s="67"/>
      <c r="DW899" s="67"/>
      <c r="DX899" s="67"/>
      <c r="DY899" s="67"/>
      <c r="DZ899" s="67"/>
      <c r="EA899" s="67"/>
      <c r="EB899" s="67"/>
      <c r="EC899" s="67"/>
      <c r="ED899" s="67"/>
      <c r="EE899" s="67"/>
      <c r="EF899" s="67"/>
      <c r="EG899" s="67"/>
      <c r="EH899" s="67"/>
      <c r="EI899" s="67"/>
      <c r="EJ899" s="67"/>
      <c r="EK899" s="67"/>
      <c r="EL899" s="67"/>
      <c r="EM899" s="67"/>
      <c r="EN899" s="67"/>
      <c r="EO899" s="67"/>
    </row>
    <row r="900" spans="125:145" x14ac:dyDescent="0.25">
      <c r="DU900" s="67"/>
      <c r="DV900" s="67"/>
      <c r="DW900" s="67"/>
      <c r="DX900" s="67"/>
      <c r="DY900" s="67"/>
      <c r="DZ900" s="67"/>
      <c r="EA900" s="67"/>
      <c r="EB900" s="67"/>
      <c r="EC900" s="67"/>
      <c r="ED900" s="67"/>
      <c r="EE900" s="67"/>
      <c r="EF900" s="67"/>
      <c r="EG900" s="67"/>
      <c r="EH900" s="67"/>
      <c r="EI900" s="67"/>
      <c r="EJ900" s="67"/>
      <c r="EK900" s="67"/>
      <c r="EL900" s="67"/>
      <c r="EM900" s="67"/>
      <c r="EN900" s="67"/>
      <c r="EO900" s="67"/>
    </row>
    <row r="901" spans="125:145" x14ac:dyDescent="0.25">
      <c r="DU901" s="67"/>
      <c r="DV901" s="67"/>
      <c r="DW901" s="67"/>
      <c r="DX901" s="67"/>
      <c r="DY901" s="67"/>
      <c r="DZ901" s="67"/>
      <c r="EA901" s="67"/>
      <c r="EB901" s="67"/>
      <c r="EC901" s="67"/>
      <c r="ED901" s="67"/>
      <c r="EE901" s="67"/>
      <c r="EF901" s="67"/>
      <c r="EG901" s="67"/>
      <c r="EH901" s="67"/>
      <c r="EI901" s="67"/>
      <c r="EJ901" s="67"/>
      <c r="EK901" s="67"/>
      <c r="EL901" s="67"/>
      <c r="EM901" s="67"/>
      <c r="EN901" s="67"/>
      <c r="EO901" s="67"/>
    </row>
    <row r="902" spans="125:145" x14ac:dyDescent="0.25">
      <c r="DU902" s="67"/>
      <c r="DV902" s="67"/>
      <c r="DW902" s="67"/>
      <c r="DX902" s="67"/>
      <c r="DY902" s="67"/>
      <c r="DZ902" s="67"/>
      <c r="EA902" s="67"/>
      <c r="EB902" s="67"/>
      <c r="EC902" s="67"/>
      <c r="ED902" s="67"/>
      <c r="EE902" s="67"/>
      <c r="EF902" s="67"/>
      <c r="EG902" s="67"/>
      <c r="EH902" s="67"/>
      <c r="EI902" s="67"/>
      <c r="EJ902" s="67"/>
      <c r="EK902" s="67"/>
      <c r="EL902" s="67"/>
      <c r="EM902" s="67"/>
      <c r="EN902" s="67"/>
      <c r="EO902" s="67"/>
    </row>
    <row r="903" spans="125:145" x14ac:dyDescent="0.25">
      <c r="DU903" s="67"/>
      <c r="DV903" s="67"/>
      <c r="DW903" s="67"/>
      <c r="DX903" s="67"/>
      <c r="DY903" s="67"/>
      <c r="DZ903" s="67"/>
      <c r="EA903" s="67"/>
      <c r="EB903" s="67"/>
      <c r="EC903" s="67"/>
      <c r="ED903" s="67"/>
      <c r="EE903" s="67"/>
      <c r="EF903" s="67"/>
      <c r="EG903" s="67"/>
      <c r="EH903" s="67"/>
      <c r="EI903" s="67"/>
      <c r="EJ903" s="67"/>
      <c r="EK903" s="67"/>
      <c r="EL903" s="67"/>
      <c r="EM903" s="67"/>
      <c r="EN903" s="67"/>
      <c r="EO903" s="67"/>
    </row>
    <row r="904" spans="125:145" x14ac:dyDescent="0.25">
      <c r="DU904" s="67"/>
      <c r="DV904" s="67"/>
      <c r="DW904" s="67"/>
      <c r="DX904" s="67"/>
      <c r="DY904" s="67"/>
      <c r="DZ904" s="67"/>
      <c r="EA904" s="67"/>
      <c r="EB904" s="67"/>
      <c r="EC904" s="67"/>
      <c r="ED904" s="67"/>
      <c r="EE904" s="67"/>
      <c r="EF904" s="67"/>
      <c r="EG904" s="67"/>
      <c r="EH904" s="67"/>
      <c r="EI904" s="67"/>
      <c r="EJ904" s="67"/>
      <c r="EK904" s="67"/>
      <c r="EL904" s="67"/>
      <c r="EM904" s="67"/>
      <c r="EN904" s="67"/>
      <c r="EO904" s="67"/>
    </row>
    <row r="905" spans="125:145" x14ac:dyDescent="0.25">
      <c r="DU905" s="67"/>
      <c r="DV905" s="67"/>
      <c r="DW905" s="67"/>
      <c r="DX905" s="67"/>
      <c r="DY905" s="67"/>
      <c r="DZ905" s="67"/>
      <c r="EA905" s="67"/>
      <c r="EB905" s="67"/>
      <c r="EC905" s="67"/>
      <c r="ED905" s="67"/>
      <c r="EE905" s="67"/>
      <c r="EF905" s="67"/>
      <c r="EG905" s="67"/>
      <c r="EH905" s="67"/>
      <c r="EI905" s="67"/>
      <c r="EJ905" s="67"/>
      <c r="EK905" s="67"/>
      <c r="EL905" s="67"/>
      <c r="EM905" s="67"/>
      <c r="EN905" s="67"/>
      <c r="EO905" s="67"/>
    </row>
    <row r="906" spans="125:145" x14ac:dyDescent="0.25">
      <c r="DU906" s="67"/>
      <c r="DV906" s="67"/>
      <c r="DW906" s="67"/>
      <c r="DX906" s="67"/>
      <c r="DY906" s="67"/>
      <c r="DZ906" s="67"/>
      <c r="EA906" s="67"/>
      <c r="EB906" s="67"/>
      <c r="EC906" s="67"/>
      <c r="ED906" s="67"/>
      <c r="EE906" s="67"/>
      <c r="EF906" s="67"/>
      <c r="EG906" s="67"/>
      <c r="EH906" s="67"/>
      <c r="EI906" s="67"/>
      <c r="EJ906" s="67"/>
      <c r="EK906" s="67"/>
      <c r="EL906" s="67"/>
      <c r="EM906" s="67"/>
      <c r="EN906" s="67"/>
      <c r="EO906" s="67"/>
    </row>
    <row r="907" spans="125:145" x14ac:dyDescent="0.25">
      <c r="DU907" s="67"/>
      <c r="DV907" s="67"/>
      <c r="DW907" s="67"/>
      <c r="DX907" s="67"/>
      <c r="DY907" s="67"/>
      <c r="DZ907" s="67"/>
      <c r="EA907" s="67"/>
      <c r="EB907" s="67"/>
      <c r="EC907" s="67"/>
      <c r="ED907" s="67"/>
      <c r="EE907" s="67"/>
      <c r="EF907" s="67"/>
      <c r="EG907" s="67"/>
      <c r="EH907" s="67"/>
      <c r="EI907" s="67"/>
      <c r="EJ907" s="67"/>
      <c r="EK907" s="67"/>
      <c r="EL907" s="67"/>
      <c r="EM907" s="67"/>
      <c r="EN907" s="67"/>
      <c r="EO907" s="67"/>
    </row>
    <row r="908" spans="125:145" x14ac:dyDescent="0.25">
      <c r="DU908" s="67"/>
      <c r="DV908" s="67"/>
      <c r="DW908" s="67"/>
      <c r="DX908" s="67"/>
      <c r="DY908" s="67"/>
      <c r="DZ908" s="67"/>
      <c r="EA908" s="67"/>
      <c r="EB908" s="67"/>
      <c r="EC908" s="67"/>
      <c r="ED908" s="67"/>
      <c r="EE908" s="67"/>
      <c r="EF908" s="67"/>
      <c r="EG908" s="67"/>
      <c r="EH908" s="67"/>
      <c r="EI908" s="67"/>
      <c r="EJ908" s="67"/>
      <c r="EK908" s="67"/>
      <c r="EL908" s="67"/>
      <c r="EM908" s="67"/>
      <c r="EN908" s="67"/>
      <c r="EO908" s="67"/>
    </row>
    <row r="909" spans="125:145" x14ac:dyDescent="0.25">
      <c r="DU909" s="67"/>
      <c r="DV909" s="67"/>
      <c r="DW909" s="67"/>
      <c r="DX909" s="67"/>
      <c r="DY909" s="67"/>
      <c r="DZ909" s="67"/>
      <c r="EA909" s="67"/>
      <c r="EB909" s="67"/>
      <c r="EC909" s="67"/>
      <c r="ED909" s="67"/>
      <c r="EE909" s="67"/>
      <c r="EF909" s="67"/>
      <c r="EG909" s="67"/>
      <c r="EH909" s="67"/>
      <c r="EI909" s="67"/>
      <c r="EJ909" s="67"/>
      <c r="EK909" s="67"/>
      <c r="EL909" s="67"/>
      <c r="EM909" s="67"/>
      <c r="EN909" s="67"/>
      <c r="EO909" s="67"/>
    </row>
    <row r="910" spans="125:145" x14ac:dyDescent="0.25">
      <c r="DU910" s="67"/>
      <c r="DV910" s="67"/>
      <c r="DW910" s="67"/>
      <c r="DX910" s="67"/>
      <c r="DY910" s="67"/>
      <c r="DZ910" s="67"/>
      <c r="EA910" s="67"/>
      <c r="EB910" s="67"/>
      <c r="EC910" s="67"/>
      <c r="ED910" s="67"/>
      <c r="EE910" s="67"/>
      <c r="EF910" s="67"/>
      <c r="EG910" s="67"/>
      <c r="EH910" s="67"/>
      <c r="EI910" s="67"/>
      <c r="EJ910" s="67"/>
      <c r="EK910" s="67"/>
      <c r="EL910" s="67"/>
      <c r="EM910" s="67"/>
      <c r="EN910" s="67"/>
      <c r="EO910" s="67"/>
    </row>
    <row r="911" spans="125:145" x14ac:dyDescent="0.25">
      <c r="DU911" s="67"/>
      <c r="DV911" s="67"/>
      <c r="DW911" s="67"/>
      <c r="DX911" s="67"/>
      <c r="DY911" s="67"/>
      <c r="DZ911" s="67"/>
      <c r="EA911" s="67"/>
      <c r="EB911" s="67"/>
      <c r="EC911" s="67"/>
      <c r="ED911" s="67"/>
      <c r="EE911" s="67"/>
      <c r="EF911" s="67"/>
      <c r="EG911" s="67"/>
      <c r="EH911" s="67"/>
      <c r="EI911" s="67"/>
      <c r="EJ911" s="67"/>
      <c r="EK911" s="67"/>
      <c r="EL911" s="67"/>
      <c r="EM911" s="67"/>
      <c r="EN911" s="67"/>
      <c r="EO911" s="67"/>
    </row>
    <row r="912" spans="125:145" x14ac:dyDescent="0.25">
      <c r="DU912" s="67"/>
      <c r="DV912" s="67"/>
      <c r="DW912" s="67"/>
      <c r="DX912" s="67"/>
      <c r="DY912" s="67"/>
      <c r="DZ912" s="67"/>
      <c r="EA912" s="67"/>
      <c r="EB912" s="67"/>
      <c r="EC912" s="67"/>
      <c r="ED912" s="67"/>
      <c r="EE912" s="67"/>
      <c r="EF912" s="67"/>
      <c r="EG912" s="67"/>
      <c r="EH912" s="67"/>
      <c r="EI912" s="67"/>
      <c r="EJ912" s="67"/>
      <c r="EK912" s="67"/>
      <c r="EL912" s="67"/>
      <c r="EM912" s="67"/>
      <c r="EN912" s="67"/>
      <c r="EO912" s="67"/>
    </row>
    <row r="913" spans="125:145" x14ac:dyDescent="0.25">
      <c r="DU913" s="67"/>
      <c r="DV913" s="67"/>
      <c r="DW913" s="67"/>
      <c r="DX913" s="67"/>
      <c r="DY913" s="67"/>
      <c r="DZ913" s="67"/>
      <c r="EA913" s="67"/>
      <c r="EB913" s="67"/>
      <c r="EC913" s="67"/>
      <c r="ED913" s="67"/>
      <c r="EE913" s="67"/>
      <c r="EF913" s="67"/>
      <c r="EG913" s="67"/>
      <c r="EH913" s="67"/>
      <c r="EI913" s="67"/>
      <c r="EJ913" s="67"/>
      <c r="EK913" s="67"/>
      <c r="EL913" s="67"/>
      <c r="EM913" s="67"/>
      <c r="EN913" s="67"/>
      <c r="EO913" s="67"/>
    </row>
    <row r="914" spans="125:145" x14ac:dyDescent="0.25">
      <c r="DU914" s="67"/>
      <c r="DV914" s="67"/>
      <c r="DW914" s="67"/>
      <c r="DX914" s="67"/>
      <c r="DY914" s="67"/>
      <c r="DZ914" s="67"/>
      <c r="EA914" s="67"/>
      <c r="EB914" s="67"/>
      <c r="EC914" s="67"/>
      <c r="ED914" s="67"/>
      <c r="EE914" s="67"/>
      <c r="EF914" s="67"/>
      <c r="EG914" s="67"/>
      <c r="EH914" s="67"/>
      <c r="EI914" s="67"/>
      <c r="EJ914" s="67"/>
      <c r="EK914" s="67"/>
      <c r="EL914" s="67"/>
      <c r="EM914" s="67"/>
      <c r="EN914" s="67"/>
      <c r="EO914" s="67"/>
    </row>
    <row r="915" spans="125:145" x14ac:dyDescent="0.25">
      <c r="DU915" s="67"/>
      <c r="DV915" s="67"/>
      <c r="DW915" s="67"/>
      <c r="DX915" s="67"/>
      <c r="DY915" s="67"/>
      <c r="DZ915" s="67"/>
      <c r="EA915" s="67"/>
      <c r="EB915" s="67"/>
      <c r="EC915" s="67"/>
      <c r="ED915" s="67"/>
      <c r="EE915" s="67"/>
      <c r="EF915" s="67"/>
      <c r="EG915" s="67"/>
      <c r="EH915" s="67"/>
      <c r="EI915" s="67"/>
      <c r="EJ915" s="67"/>
      <c r="EK915" s="67"/>
      <c r="EL915" s="67"/>
      <c r="EM915" s="67"/>
      <c r="EN915" s="67"/>
      <c r="EO915" s="67"/>
    </row>
    <row r="916" spans="125:145" x14ac:dyDescent="0.25">
      <c r="DU916" s="67"/>
      <c r="DV916" s="67"/>
      <c r="DW916" s="67"/>
      <c r="DX916" s="67"/>
      <c r="DY916" s="67"/>
      <c r="DZ916" s="67"/>
      <c r="EA916" s="67"/>
      <c r="EB916" s="67"/>
      <c r="EC916" s="67"/>
      <c r="ED916" s="67"/>
      <c r="EE916" s="67"/>
      <c r="EF916" s="67"/>
      <c r="EG916" s="67"/>
      <c r="EH916" s="67"/>
      <c r="EI916" s="67"/>
      <c r="EJ916" s="67"/>
      <c r="EK916" s="67"/>
      <c r="EL916" s="67"/>
      <c r="EM916" s="67"/>
      <c r="EN916" s="67"/>
      <c r="EO916" s="67"/>
    </row>
    <row r="917" spans="125:145" x14ac:dyDescent="0.25">
      <c r="DU917" s="67"/>
      <c r="DV917" s="67"/>
      <c r="DW917" s="67"/>
      <c r="DX917" s="67"/>
      <c r="DY917" s="67"/>
      <c r="DZ917" s="67"/>
      <c r="EA917" s="67"/>
      <c r="EB917" s="67"/>
      <c r="EC917" s="67"/>
      <c r="ED917" s="67"/>
      <c r="EE917" s="67"/>
      <c r="EF917" s="67"/>
      <c r="EG917" s="67"/>
      <c r="EH917" s="67"/>
      <c r="EI917" s="67"/>
      <c r="EJ917" s="67"/>
      <c r="EK917" s="67"/>
      <c r="EL917" s="67"/>
      <c r="EM917" s="67"/>
      <c r="EN917" s="67"/>
      <c r="EO917" s="67"/>
    </row>
    <row r="918" spans="125:145" x14ac:dyDescent="0.25">
      <c r="DU918" s="67"/>
      <c r="DV918" s="67"/>
      <c r="DW918" s="67"/>
      <c r="DX918" s="67"/>
      <c r="DY918" s="67"/>
      <c r="DZ918" s="67"/>
      <c r="EA918" s="67"/>
      <c r="EB918" s="67"/>
      <c r="EC918" s="67"/>
      <c r="ED918" s="67"/>
      <c r="EE918" s="67"/>
      <c r="EF918" s="67"/>
      <c r="EG918" s="67"/>
      <c r="EH918" s="67"/>
      <c r="EI918" s="67"/>
      <c r="EJ918" s="67"/>
      <c r="EK918" s="67"/>
      <c r="EL918" s="67"/>
      <c r="EM918" s="67"/>
      <c r="EN918" s="67"/>
      <c r="EO918" s="67"/>
    </row>
    <row r="919" spans="125:145" x14ac:dyDescent="0.25">
      <c r="DU919" s="67"/>
      <c r="DV919" s="67"/>
      <c r="DW919" s="67"/>
      <c r="DX919" s="67"/>
      <c r="DY919" s="67"/>
      <c r="DZ919" s="67"/>
      <c r="EA919" s="67"/>
      <c r="EB919" s="67"/>
      <c r="EC919" s="67"/>
      <c r="ED919" s="67"/>
      <c r="EE919" s="67"/>
      <c r="EF919" s="67"/>
      <c r="EG919" s="67"/>
      <c r="EH919" s="67"/>
      <c r="EI919" s="67"/>
      <c r="EJ919" s="67"/>
      <c r="EK919" s="67"/>
      <c r="EL919" s="67"/>
      <c r="EM919" s="67"/>
      <c r="EN919" s="67"/>
      <c r="EO919" s="67"/>
    </row>
    <row r="920" spans="125:145" x14ac:dyDescent="0.25">
      <c r="DU920" s="67"/>
      <c r="DV920" s="67"/>
      <c r="DW920" s="67"/>
      <c r="DX920" s="67"/>
      <c r="DY920" s="67"/>
      <c r="DZ920" s="67"/>
      <c r="EA920" s="67"/>
      <c r="EB920" s="67"/>
      <c r="EC920" s="67"/>
      <c r="ED920" s="67"/>
      <c r="EE920" s="67"/>
      <c r="EF920" s="67"/>
      <c r="EG920" s="67"/>
      <c r="EH920" s="67"/>
      <c r="EI920" s="67"/>
      <c r="EJ920" s="67"/>
      <c r="EK920" s="67"/>
      <c r="EL920" s="67"/>
      <c r="EM920" s="67"/>
      <c r="EN920" s="67"/>
      <c r="EO920" s="67"/>
    </row>
    <row r="921" spans="125:145" x14ac:dyDescent="0.25">
      <c r="DU921" s="67"/>
      <c r="DV921" s="67"/>
      <c r="DW921" s="67"/>
      <c r="DX921" s="67"/>
      <c r="DY921" s="67"/>
      <c r="DZ921" s="67"/>
      <c r="EA921" s="67"/>
      <c r="EB921" s="67"/>
      <c r="EC921" s="67"/>
      <c r="ED921" s="67"/>
      <c r="EE921" s="67"/>
      <c r="EF921" s="67"/>
      <c r="EG921" s="67"/>
      <c r="EH921" s="67"/>
      <c r="EI921" s="67"/>
      <c r="EJ921" s="67"/>
      <c r="EK921" s="67"/>
      <c r="EL921" s="67"/>
      <c r="EM921" s="67"/>
      <c r="EN921" s="67"/>
      <c r="EO921" s="67"/>
    </row>
    <row r="922" spans="125:145" x14ac:dyDescent="0.25">
      <c r="DU922" s="67"/>
      <c r="DV922" s="67"/>
      <c r="DW922" s="67"/>
      <c r="DX922" s="67"/>
      <c r="DY922" s="67"/>
      <c r="DZ922" s="67"/>
      <c r="EA922" s="67"/>
      <c r="EB922" s="67"/>
      <c r="EC922" s="67"/>
      <c r="ED922" s="67"/>
      <c r="EE922" s="67"/>
      <c r="EF922" s="67"/>
      <c r="EG922" s="67"/>
      <c r="EH922" s="67"/>
      <c r="EI922" s="67"/>
      <c r="EJ922" s="67"/>
      <c r="EK922" s="67"/>
      <c r="EL922" s="67"/>
      <c r="EM922" s="67"/>
      <c r="EN922" s="67"/>
      <c r="EO922" s="67"/>
    </row>
    <row r="923" spans="125:145" x14ac:dyDescent="0.25">
      <c r="DU923" s="67"/>
      <c r="DV923" s="67"/>
      <c r="DW923" s="67"/>
      <c r="DX923" s="67"/>
      <c r="DY923" s="67"/>
      <c r="DZ923" s="67"/>
      <c r="EA923" s="67"/>
      <c r="EB923" s="67"/>
      <c r="EC923" s="67"/>
      <c r="ED923" s="67"/>
      <c r="EE923" s="67"/>
      <c r="EF923" s="67"/>
      <c r="EG923" s="67"/>
      <c r="EH923" s="67"/>
      <c r="EI923" s="67"/>
      <c r="EJ923" s="67"/>
      <c r="EK923" s="67"/>
      <c r="EL923" s="67"/>
      <c r="EM923" s="67"/>
      <c r="EN923" s="67"/>
      <c r="EO923" s="67"/>
    </row>
    <row r="924" spans="125:145" x14ac:dyDescent="0.25">
      <c r="DU924" s="67"/>
      <c r="DV924" s="67"/>
      <c r="DW924" s="67"/>
      <c r="DX924" s="67"/>
      <c r="DY924" s="67"/>
      <c r="DZ924" s="67"/>
      <c r="EA924" s="67"/>
      <c r="EB924" s="67"/>
      <c r="EC924" s="67"/>
      <c r="ED924" s="67"/>
      <c r="EE924" s="67"/>
      <c r="EF924" s="67"/>
      <c r="EG924" s="67"/>
      <c r="EH924" s="67"/>
      <c r="EI924" s="67"/>
      <c r="EJ924" s="67"/>
      <c r="EK924" s="67"/>
      <c r="EL924" s="67"/>
      <c r="EM924" s="67"/>
      <c r="EN924" s="67"/>
      <c r="EO924" s="67"/>
    </row>
    <row r="925" spans="125:145" x14ac:dyDescent="0.25">
      <c r="DU925" s="67"/>
      <c r="DV925" s="67"/>
      <c r="DW925" s="67"/>
      <c r="DX925" s="67"/>
      <c r="DY925" s="67"/>
      <c r="DZ925" s="67"/>
      <c r="EA925" s="67"/>
      <c r="EB925" s="67"/>
      <c r="EC925" s="67"/>
      <c r="ED925" s="67"/>
      <c r="EE925" s="67"/>
      <c r="EF925" s="67"/>
      <c r="EG925" s="67"/>
      <c r="EH925" s="67"/>
      <c r="EI925" s="67"/>
      <c r="EJ925" s="67"/>
      <c r="EK925" s="67"/>
      <c r="EL925" s="67"/>
      <c r="EM925" s="67"/>
      <c r="EN925" s="67"/>
      <c r="EO925" s="67"/>
    </row>
    <row r="926" spans="125:145" x14ac:dyDescent="0.25">
      <c r="DU926" s="67"/>
      <c r="DV926" s="67"/>
      <c r="DW926" s="67"/>
      <c r="DX926" s="67"/>
      <c r="DY926" s="67"/>
      <c r="DZ926" s="67"/>
      <c r="EA926" s="67"/>
      <c r="EB926" s="67"/>
      <c r="EC926" s="67"/>
      <c r="ED926" s="67"/>
      <c r="EE926" s="67"/>
      <c r="EF926" s="67"/>
      <c r="EG926" s="67"/>
      <c r="EH926" s="67"/>
      <c r="EI926" s="67"/>
      <c r="EJ926" s="67"/>
      <c r="EK926" s="67"/>
      <c r="EL926" s="67"/>
      <c r="EM926" s="67"/>
      <c r="EN926" s="67"/>
      <c r="EO926" s="67"/>
    </row>
    <row r="927" spans="125:145" x14ac:dyDescent="0.25">
      <c r="DU927" s="67"/>
      <c r="DV927" s="67"/>
      <c r="DW927" s="67"/>
      <c r="DX927" s="67"/>
      <c r="DY927" s="67"/>
      <c r="DZ927" s="67"/>
      <c r="EA927" s="67"/>
      <c r="EB927" s="67"/>
      <c r="EC927" s="67"/>
      <c r="ED927" s="67"/>
      <c r="EE927" s="67"/>
      <c r="EF927" s="67"/>
      <c r="EG927" s="67"/>
      <c r="EH927" s="67"/>
      <c r="EI927" s="67"/>
      <c r="EJ927" s="67"/>
      <c r="EK927" s="67"/>
      <c r="EL927" s="67"/>
      <c r="EM927" s="67"/>
      <c r="EN927" s="67"/>
      <c r="EO927" s="67"/>
    </row>
    <row r="928" spans="125:145" x14ac:dyDescent="0.25">
      <c r="DU928" s="67"/>
      <c r="DV928" s="67"/>
      <c r="DW928" s="67"/>
      <c r="DX928" s="67"/>
      <c r="DY928" s="67"/>
      <c r="DZ928" s="67"/>
      <c r="EA928" s="67"/>
      <c r="EB928" s="67"/>
      <c r="EC928" s="67"/>
      <c r="ED928" s="67"/>
      <c r="EE928" s="67"/>
      <c r="EF928" s="67"/>
      <c r="EG928" s="67"/>
      <c r="EH928" s="67"/>
      <c r="EI928" s="67"/>
      <c r="EJ928" s="67"/>
      <c r="EK928" s="67"/>
      <c r="EL928" s="67"/>
      <c r="EM928" s="67"/>
      <c r="EN928" s="67"/>
      <c r="EO928" s="67"/>
    </row>
    <row r="929" spans="125:145" x14ac:dyDescent="0.25">
      <c r="DU929" s="67"/>
      <c r="DV929" s="67"/>
      <c r="DW929" s="67"/>
      <c r="DX929" s="67"/>
      <c r="DY929" s="67"/>
      <c r="DZ929" s="67"/>
      <c r="EA929" s="67"/>
      <c r="EB929" s="67"/>
      <c r="EC929" s="67"/>
      <c r="ED929" s="67"/>
      <c r="EE929" s="67"/>
      <c r="EF929" s="67"/>
      <c r="EG929" s="67"/>
      <c r="EH929" s="67"/>
      <c r="EI929" s="67"/>
      <c r="EJ929" s="67"/>
      <c r="EK929" s="67"/>
      <c r="EL929" s="67"/>
      <c r="EM929" s="67"/>
      <c r="EN929" s="67"/>
      <c r="EO929" s="67"/>
    </row>
    <row r="930" spans="125:145" x14ac:dyDescent="0.25">
      <c r="DU930" s="67"/>
      <c r="DV930" s="67"/>
      <c r="DW930" s="67"/>
      <c r="DX930" s="67"/>
      <c r="DY930" s="67"/>
      <c r="DZ930" s="67"/>
      <c r="EA930" s="67"/>
      <c r="EB930" s="67"/>
      <c r="EC930" s="67"/>
      <c r="ED930" s="67"/>
      <c r="EE930" s="67"/>
      <c r="EF930" s="67"/>
      <c r="EG930" s="67"/>
      <c r="EH930" s="67"/>
      <c r="EI930" s="67"/>
      <c r="EJ930" s="67"/>
      <c r="EK930" s="67"/>
      <c r="EL930" s="67"/>
      <c r="EM930" s="67"/>
      <c r="EN930" s="67"/>
      <c r="EO930" s="67"/>
    </row>
    <row r="931" spans="125:145" x14ac:dyDescent="0.25">
      <c r="DU931" s="67"/>
      <c r="DV931" s="67"/>
      <c r="DW931" s="67"/>
      <c r="DX931" s="67"/>
      <c r="DY931" s="67"/>
      <c r="DZ931" s="67"/>
      <c r="EA931" s="67"/>
      <c r="EB931" s="67"/>
      <c r="EC931" s="67"/>
      <c r="ED931" s="67"/>
      <c r="EE931" s="67"/>
      <c r="EF931" s="67"/>
      <c r="EG931" s="67"/>
      <c r="EH931" s="67"/>
      <c r="EI931" s="67"/>
      <c r="EJ931" s="67"/>
      <c r="EK931" s="67"/>
      <c r="EL931" s="67"/>
      <c r="EM931" s="67"/>
      <c r="EN931" s="67"/>
      <c r="EO931" s="67"/>
    </row>
    <row r="932" spans="125:145" x14ac:dyDescent="0.25">
      <c r="DU932" s="67"/>
      <c r="DV932" s="67"/>
      <c r="DW932" s="67"/>
      <c r="DX932" s="67"/>
      <c r="DY932" s="67"/>
      <c r="DZ932" s="67"/>
      <c r="EA932" s="67"/>
      <c r="EB932" s="67"/>
      <c r="EC932" s="67"/>
      <c r="ED932" s="67"/>
      <c r="EE932" s="67"/>
      <c r="EF932" s="67"/>
      <c r="EG932" s="67"/>
      <c r="EH932" s="67"/>
      <c r="EI932" s="67"/>
      <c r="EJ932" s="67"/>
      <c r="EK932" s="67"/>
      <c r="EL932" s="67"/>
      <c r="EM932" s="67"/>
      <c r="EN932" s="67"/>
      <c r="EO932" s="67"/>
    </row>
    <row r="933" spans="125:145" x14ac:dyDescent="0.25">
      <c r="DU933" s="67"/>
      <c r="DV933" s="67"/>
      <c r="DW933" s="67"/>
      <c r="DX933" s="67"/>
      <c r="DY933" s="67"/>
      <c r="DZ933" s="67"/>
      <c r="EA933" s="67"/>
      <c r="EB933" s="67"/>
      <c r="EC933" s="67"/>
      <c r="ED933" s="67"/>
      <c r="EE933" s="67"/>
      <c r="EF933" s="67"/>
      <c r="EG933" s="67"/>
      <c r="EH933" s="67"/>
      <c r="EI933" s="67"/>
      <c r="EJ933" s="67"/>
      <c r="EK933" s="67"/>
      <c r="EL933" s="67"/>
      <c r="EM933" s="67"/>
      <c r="EN933" s="67"/>
      <c r="EO933" s="67"/>
    </row>
    <row r="934" spans="125:145" x14ac:dyDescent="0.25">
      <c r="DU934" s="67"/>
      <c r="DV934" s="67"/>
      <c r="DW934" s="67"/>
      <c r="DX934" s="67"/>
      <c r="DY934" s="67"/>
      <c r="DZ934" s="67"/>
      <c r="EA934" s="67"/>
      <c r="EB934" s="67"/>
      <c r="EC934" s="67"/>
      <c r="ED934" s="67"/>
      <c r="EE934" s="67"/>
      <c r="EF934" s="67"/>
      <c r="EG934" s="67"/>
      <c r="EH934" s="67"/>
      <c r="EI934" s="67"/>
      <c r="EJ934" s="67"/>
      <c r="EK934" s="67"/>
      <c r="EL934" s="67"/>
      <c r="EM934" s="67"/>
      <c r="EN934" s="67"/>
      <c r="EO934" s="67"/>
    </row>
    <row r="935" spans="125:145" x14ac:dyDescent="0.25">
      <c r="DU935" s="67"/>
      <c r="DV935" s="67"/>
      <c r="DW935" s="67"/>
      <c r="DX935" s="67"/>
      <c r="DY935" s="67"/>
      <c r="DZ935" s="67"/>
      <c r="EA935" s="67"/>
      <c r="EB935" s="67"/>
      <c r="EC935" s="67"/>
      <c r="ED935" s="67"/>
      <c r="EE935" s="67"/>
      <c r="EF935" s="67"/>
      <c r="EG935" s="67"/>
      <c r="EH935" s="67"/>
      <c r="EI935" s="67"/>
      <c r="EJ935" s="67"/>
      <c r="EK935" s="67"/>
      <c r="EL935" s="67"/>
      <c r="EM935" s="67"/>
      <c r="EN935" s="67"/>
      <c r="EO935" s="67"/>
    </row>
    <row r="936" spans="125:145" x14ac:dyDescent="0.25">
      <c r="DU936" s="67"/>
      <c r="DV936" s="67"/>
      <c r="DW936" s="67"/>
      <c r="DX936" s="67"/>
      <c r="DY936" s="67"/>
      <c r="DZ936" s="67"/>
      <c r="EA936" s="67"/>
      <c r="EB936" s="67"/>
      <c r="EC936" s="67"/>
      <c r="ED936" s="67"/>
      <c r="EE936" s="67"/>
      <c r="EF936" s="67"/>
      <c r="EG936" s="67"/>
      <c r="EH936" s="67"/>
      <c r="EI936" s="67"/>
      <c r="EJ936" s="67"/>
      <c r="EK936" s="67"/>
      <c r="EL936" s="67"/>
      <c r="EM936" s="67"/>
      <c r="EN936" s="67"/>
      <c r="EO936" s="67"/>
    </row>
    <row r="937" spans="125:145" x14ac:dyDescent="0.25">
      <c r="DU937" s="67"/>
      <c r="DV937" s="67"/>
      <c r="DW937" s="67"/>
      <c r="DX937" s="67"/>
      <c r="DY937" s="67"/>
      <c r="DZ937" s="67"/>
      <c r="EA937" s="67"/>
      <c r="EB937" s="67"/>
      <c r="EC937" s="67"/>
      <c r="ED937" s="67"/>
      <c r="EE937" s="67"/>
      <c r="EF937" s="67"/>
      <c r="EG937" s="67"/>
      <c r="EH937" s="67"/>
      <c r="EI937" s="67"/>
      <c r="EJ937" s="67"/>
      <c r="EK937" s="67"/>
      <c r="EL937" s="67"/>
      <c r="EM937" s="67"/>
      <c r="EN937" s="67"/>
      <c r="EO937" s="67"/>
    </row>
    <row r="938" spans="125:145" x14ac:dyDescent="0.25">
      <c r="DU938" s="67"/>
      <c r="DV938" s="67"/>
      <c r="DW938" s="67"/>
      <c r="DX938" s="67"/>
      <c r="DY938" s="67"/>
      <c r="DZ938" s="67"/>
      <c r="EA938" s="67"/>
      <c r="EB938" s="67"/>
      <c r="EC938" s="67"/>
      <c r="ED938" s="67"/>
      <c r="EE938" s="67"/>
      <c r="EF938" s="67"/>
      <c r="EG938" s="67"/>
      <c r="EH938" s="67"/>
      <c r="EI938" s="67"/>
      <c r="EJ938" s="67"/>
      <c r="EK938" s="67"/>
      <c r="EL938" s="67"/>
      <c r="EM938" s="67"/>
      <c r="EN938" s="67"/>
      <c r="EO938" s="67"/>
    </row>
    <row r="939" spans="125:145" x14ac:dyDescent="0.25">
      <c r="DU939" s="67"/>
      <c r="DV939" s="67"/>
      <c r="DW939" s="67"/>
      <c r="DX939" s="67"/>
      <c r="DY939" s="67"/>
      <c r="DZ939" s="67"/>
      <c r="EA939" s="67"/>
      <c r="EB939" s="67"/>
      <c r="EC939" s="67"/>
      <c r="ED939" s="67"/>
      <c r="EE939" s="67"/>
      <c r="EF939" s="67"/>
      <c r="EG939" s="67"/>
      <c r="EH939" s="67"/>
      <c r="EI939" s="67"/>
      <c r="EJ939" s="67"/>
      <c r="EK939" s="67"/>
      <c r="EL939" s="67"/>
      <c r="EM939" s="67"/>
      <c r="EN939" s="67"/>
      <c r="EO939" s="67"/>
    </row>
    <row r="940" spans="125:145" x14ac:dyDescent="0.25">
      <c r="DU940" s="67"/>
      <c r="DV940" s="67"/>
      <c r="DW940" s="67"/>
      <c r="DX940" s="67"/>
      <c r="DY940" s="67"/>
      <c r="DZ940" s="67"/>
      <c r="EA940" s="67"/>
      <c r="EB940" s="67"/>
      <c r="EC940" s="67"/>
      <c r="ED940" s="67"/>
      <c r="EE940" s="67"/>
      <c r="EF940" s="67"/>
      <c r="EG940" s="67"/>
      <c r="EH940" s="67"/>
      <c r="EI940" s="67"/>
      <c r="EJ940" s="67"/>
      <c r="EK940" s="67"/>
      <c r="EL940" s="67"/>
      <c r="EM940" s="67"/>
      <c r="EN940" s="67"/>
      <c r="EO940" s="67"/>
    </row>
    <row r="941" spans="125:145" x14ac:dyDescent="0.25">
      <c r="DU941" s="67"/>
      <c r="DV941" s="67"/>
      <c r="DW941" s="67"/>
      <c r="DX941" s="67"/>
      <c r="DY941" s="67"/>
      <c r="DZ941" s="67"/>
      <c r="EA941" s="67"/>
      <c r="EB941" s="67"/>
      <c r="EC941" s="67"/>
      <c r="ED941" s="67"/>
      <c r="EE941" s="67"/>
      <c r="EF941" s="67"/>
      <c r="EG941" s="67"/>
      <c r="EH941" s="67"/>
      <c r="EI941" s="67"/>
      <c r="EJ941" s="67"/>
      <c r="EK941" s="67"/>
      <c r="EL941" s="67"/>
      <c r="EM941" s="67"/>
      <c r="EN941" s="67"/>
      <c r="EO941" s="67"/>
    </row>
    <row r="942" spans="125:145" x14ac:dyDescent="0.25">
      <c r="DU942" s="67"/>
      <c r="DV942" s="67"/>
      <c r="DW942" s="67"/>
      <c r="DX942" s="67"/>
      <c r="DY942" s="67"/>
      <c r="DZ942" s="67"/>
      <c r="EA942" s="67"/>
      <c r="EB942" s="67"/>
      <c r="EC942" s="67"/>
      <c r="ED942" s="67"/>
      <c r="EE942" s="67"/>
      <c r="EF942" s="67"/>
      <c r="EG942" s="67"/>
      <c r="EH942" s="67"/>
      <c r="EI942" s="67"/>
      <c r="EJ942" s="67"/>
      <c r="EK942" s="67"/>
      <c r="EL942" s="67"/>
      <c r="EM942" s="67"/>
      <c r="EN942" s="67"/>
      <c r="EO942" s="67"/>
    </row>
    <row r="943" spans="125:145" x14ac:dyDescent="0.25">
      <c r="DU943" s="67"/>
      <c r="DV943" s="67"/>
      <c r="DW943" s="67"/>
      <c r="DX943" s="67"/>
      <c r="DY943" s="67"/>
      <c r="DZ943" s="67"/>
      <c r="EA943" s="67"/>
      <c r="EB943" s="67"/>
      <c r="EC943" s="67"/>
      <c r="ED943" s="67"/>
      <c r="EE943" s="67"/>
      <c r="EF943" s="67"/>
      <c r="EG943" s="67"/>
      <c r="EH943" s="67"/>
      <c r="EI943" s="67"/>
      <c r="EJ943" s="67"/>
      <c r="EK943" s="67"/>
      <c r="EL943" s="67"/>
      <c r="EM943" s="67"/>
      <c r="EN943" s="67"/>
      <c r="EO943" s="67"/>
    </row>
    <row r="944" spans="125:145" x14ac:dyDescent="0.25">
      <c r="DU944" s="67"/>
      <c r="DV944" s="67"/>
      <c r="DW944" s="67"/>
      <c r="DX944" s="67"/>
      <c r="DY944" s="67"/>
      <c r="DZ944" s="67"/>
      <c r="EA944" s="67"/>
      <c r="EB944" s="67"/>
      <c r="EC944" s="67"/>
      <c r="ED944" s="67"/>
      <c r="EE944" s="67"/>
      <c r="EF944" s="67"/>
      <c r="EG944" s="67"/>
      <c r="EH944" s="67"/>
      <c r="EI944" s="67"/>
      <c r="EJ944" s="67"/>
      <c r="EK944" s="67"/>
      <c r="EL944" s="67"/>
      <c r="EM944" s="67"/>
      <c r="EN944" s="67"/>
      <c r="EO944" s="67"/>
    </row>
    <row r="945" spans="125:145" x14ac:dyDescent="0.25">
      <c r="DU945" s="67"/>
      <c r="DV945" s="67"/>
      <c r="DW945" s="67"/>
      <c r="DX945" s="67"/>
      <c r="DY945" s="67"/>
      <c r="DZ945" s="67"/>
      <c r="EA945" s="67"/>
      <c r="EB945" s="67"/>
      <c r="EC945" s="67"/>
      <c r="ED945" s="67"/>
      <c r="EE945" s="67"/>
      <c r="EF945" s="67"/>
      <c r="EG945" s="67"/>
      <c r="EH945" s="67"/>
      <c r="EI945" s="67"/>
      <c r="EJ945" s="67"/>
      <c r="EK945" s="67"/>
      <c r="EL945" s="67"/>
      <c r="EM945" s="67"/>
      <c r="EN945" s="67"/>
      <c r="EO945" s="67"/>
    </row>
    <row r="946" spans="125:145" x14ac:dyDescent="0.25">
      <c r="DU946" s="67"/>
      <c r="DV946" s="67"/>
      <c r="DW946" s="67"/>
      <c r="DX946" s="67"/>
      <c r="DY946" s="67"/>
      <c r="DZ946" s="67"/>
      <c r="EA946" s="67"/>
      <c r="EB946" s="67"/>
      <c r="EC946" s="67"/>
      <c r="ED946" s="67"/>
      <c r="EE946" s="67"/>
      <c r="EF946" s="67"/>
      <c r="EG946" s="67"/>
      <c r="EH946" s="67"/>
      <c r="EI946" s="67"/>
      <c r="EJ946" s="67"/>
      <c r="EK946" s="67"/>
      <c r="EL946" s="67"/>
      <c r="EM946" s="67"/>
      <c r="EN946" s="67"/>
      <c r="EO946" s="67"/>
    </row>
    <row r="947" spans="125:145" x14ac:dyDescent="0.25">
      <c r="DU947" s="67"/>
      <c r="DV947" s="67"/>
      <c r="DW947" s="67"/>
      <c r="DX947" s="67"/>
      <c r="DY947" s="67"/>
      <c r="DZ947" s="67"/>
      <c r="EA947" s="67"/>
      <c r="EB947" s="67"/>
      <c r="EC947" s="67"/>
      <c r="ED947" s="67"/>
      <c r="EE947" s="67"/>
      <c r="EF947" s="67"/>
      <c r="EG947" s="67"/>
      <c r="EH947" s="67"/>
      <c r="EI947" s="67"/>
      <c r="EJ947" s="67"/>
      <c r="EK947" s="67"/>
      <c r="EL947" s="67"/>
      <c r="EM947" s="67"/>
      <c r="EN947" s="67"/>
      <c r="EO947" s="67"/>
    </row>
    <row r="948" spans="125:145" x14ac:dyDescent="0.25">
      <c r="DU948" s="67"/>
      <c r="DV948" s="67"/>
      <c r="DW948" s="67"/>
      <c r="DX948" s="67"/>
      <c r="DY948" s="67"/>
      <c r="DZ948" s="67"/>
      <c r="EA948" s="67"/>
      <c r="EB948" s="67"/>
      <c r="EC948" s="67"/>
      <c r="ED948" s="67"/>
      <c r="EE948" s="67"/>
      <c r="EF948" s="67"/>
      <c r="EG948" s="67"/>
      <c r="EH948" s="67"/>
      <c r="EI948" s="67"/>
      <c r="EJ948" s="67"/>
      <c r="EK948" s="67"/>
      <c r="EL948" s="67"/>
      <c r="EM948" s="67"/>
      <c r="EN948" s="67"/>
      <c r="EO948" s="67"/>
    </row>
    <row r="949" spans="125:145" x14ac:dyDescent="0.25">
      <c r="DU949" s="67"/>
      <c r="DV949" s="67"/>
      <c r="DW949" s="67"/>
      <c r="DX949" s="67"/>
      <c r="DY949" s="67"/>
      <c r="DZ949" s="67"/>
      <c r="EA949" s="67"/>
      <c r="EB949" s="67"/>
      <c r="EC949" s="67"/>
      <c r="ED949" s="67"/>
      <c r="EE949" s="67"/>
      <c r="EF949" s="67"/>
      <c r="EG949" s="67"/>
      <c r="EH949" s="67"/>
      <c r="EI949" s="67"/>
      <c r="EJ949" s="67"/>
      <c r="EK949" s="67"/>
      <c r="EL949" s="67"/>
      <c r="EM949" s="67"/>
      <c r="EN949" s="67"/>
      <c r="EO949" s="67"/>
    </row>
    <row r="950" spans="125:145" x14ac:dyDescent="0.25">
      <c r="DU950" s="67"/>
      <c r="DV950" s="67"/>
      <c r="DW950" s="67"/>
      <c r="DX950" s="67"/>
      <c r="DY950" s="67"/>
      <c r="DZ950" s="67"/>
      <c r="EA950" s="67"/>
      <c r="EB950" s="67"/>
      <c r="EC950" s="67"/>
      <c r="ED950" s="67"/>
      <c r="EE950" s="67"/>
      <c r="EF950" s="67"/>
      <c r="EG950" s="67"/>
      <c r="EH950" s="67"/>
      <c r="EI950" s="67"/>
      <c r="EJ950" s="67"/>
      <c r="EK950" s="67"/>
      <c r="EL950" s="67"/>
      <c r="EM950" s="67"/>
      <c r="EN950" s="67"/>
      <c r="EO950" s="67"/>
    </row>
    <row r="951" spans="125:145" x14ac:dyDescent="0.25">
      <c r="DU951" s="67"/>
      <c r="DV951" s="67"/>
      <c r="DW951" s="67"/>
      <c r="DX951" s="67"/>
      <c r="DY951" s="67"/>
      <c r="DZ951" s="67"/>
      <c r="EA951" s="67"/>
      <c r="EB951" s="67"/>
      <c r="EC951" s="67"/>
      <c r="ED951" s="67"/>
      <c r="EE951" s="67"/>
      <c r="EF951" s="67"/>
      <c r="EG951" s="67"/>
      <c r="EH951" s="67"/>
      <c r="EI951" s="67"/>
      <c r="EJ951" s="67"/>
      <c r="EK951" s="67"/>
      <c r="EL951" s="67"/>
      <c r="EM951" s="67"/>
      <c r="EN951" s="67"/>
      <c r="EO951" s="67"/>
    </row>
    <row r="952" spans="125:145" x14ac:dyDescent="0.25">
      <c r="DU952" s="67"/>
      <c r="DV952" s="67"/>
      <c r="DW952" s="67"/>
      <c r="DX952" s="67"/>
      <c r="DY952" s="67"/>
      <c r="DZ952" s="67"/>
      <c r="EA952" s="67"/>
      <c r="EB952" s="67"/>
      <c r="EC952" s="67"/>
      <c r="ED952" s="67"/>
      <c r="EE952" s="67"/>
      <c r="EF952" s="67"/>
      <c r="EG952" s="67"/>
      <c r="EH952" s="67"/>
      <c r="EI952" s="67"/>
      <c r="EJ952" s="67"/>
      <c r="EK952" s="67"/>
      <c r="EL952" s="67"/>
      <c r="EM952" s="67"/>
      <c r="EN952" s="67"/>
      <c r="EO952" s="67"/>
    </row>
    <row r="953" spans="125:145" x14ac:dyDescent="0.25">
      <c r="DU953" s="67"/>
      <c r="DV953" s="67"/>
      <c r="DW953" s="67"/>
      <c r="DX953" s="67"/>
      <c r="DY953" s="67"/>
      <c r="DZ953" s="67"/>
      <c r="EA953" s="67"/>
      <c r="EB953" s="67"/>
      <c r="EC953" s="67"/>
      <c r="ED953" s="67"/>
      <c r="EE953" s="67"/>
      <c r="EF953" s="67"/>
      <c r="EG953" s="67"/>
      <c r="EH953" s="67"/>
      <c r="EI953" s="67"/>
      <c r="EJ953" s="67"/>
      <c r="EK953" s="67"/>
      <c r="EL953" s="67"/>
      <c r="EM953" s="67"/>
      <c r="EN953" s="67"/>
      <c r="EO953" s="67"/>
    </row>
    <row r="954" spans="125:145" x14ac:dyDescent="0.25">
      <c r="DU954" s="67"/>
      <c r="DV954" s="67"/>
      <c r="DW954" s="67"/>
      <c r="DX954" s="67"/>
      <c r="DY954" s="67"/>
      <c r="DZ954" s="67"/>
      <c r="EA954" s="67"/>
      <c r="EB954" s="67"/>
      <c r="EC954" s="67"/>
      <c r="ED954" s="67"/>
      <c r="EE954" s="67"/>
      <c r="EF954" s="67"/>
      <c r="EG954" s="67"/>
      <c r="EH954" s="67"/>
      <c r="EI954" s="67"/>
      <c r="EJ954" s="67"/>
      <c r="EK954" s="67"/>
      <c r="EL954" s="67"/>
      <c r="EM954" s="67"/>
      <c r="EN954" s="67"/>
      <c r="EO954" s="67"/>
    </row>
    <row r="955" spans="125:145" x14ac:dyDescent="0.25">
      <c r="DU955" s="67"/>
      <c r="DV955" s="67"/>
      <c r="DW955" s="67"/>
      <c r="DX955" s="67"/>
      <c r="DY955" s="67"/>
      <c r="DZ955" s="67"/>
      <c r="EA955" s="67"/>
      <c r="EB955" s="67"/>
      <c r="EC955" s="67"/>
      <c r="ED955" s="67"/>
      <c r="EE955" s="67"/>
      <c r="EF955" s="67"/>
      <c r="EG955" s="67"/>
      <c r="EH955" s="67"/>
      <c r="EI955" s="67"/>
      <c r="EJ955" s="67"/>
      <c r="EK955" s="67"/>
      <c r="EL955" s="67"/>
      <c r="EM955" s="67"/>
      <c r="EN955" s="67"/>
      <c r="EO955" s="67"/>
    </row>
    <row r="956" spans="125:145" x14ac:dyDescent="0.25">
      <c r="DU956" s="67"/>
      <c r="DV956" s="67"/>
      <c r="DW956" s="67"/>
      <c r="DX956" s="67"/>
      <c r="DY956" s="67"/>
      <c r="DZ956" s="67"/>
      <c r="EA956" s="67"/>
      <c r="EB956" s="67"/>
      <c r="EC956" s="67"/>
      <c r="ED956" s="67"/>
      <c r="EE956" s="67"/>
      <c r="EF956" s="67"/>
      <c r="EG956" s="67"/>
      <c r="EH956" s="67"/>
      <c r="EI956" s="67"/>
      <c r="EJ956" s="67"/>
      <c r="EK956" s="67"/>
      <c r="EL956" s="67"/>
      <c r="EM956" s="67"/>
      <c r="EN956" s="67"/>
      <c r="EO956" s="67"/>
    </row>
    <row r="957" spans="125:145" x14ac:dyDescent="0.25">
      <c r="DU957" s="67"/>
      <c r="DV957" s="67"/>
      <c r="DW957" s="67"/>
      <c r="DX957" s="67"/>
      <c r="DY957" s="67"/>
      <c r="DZ957" s="67"/>
      <c r="EA957" s="67"/>
      <c r="EB957" s="67"/>
      <c r="EC957" s="67"/>
      <c r="ED957" s="67"/>
      <c r="EE957" s="67"/>
      <c r="EF957" s="67"/>
      <c r="EG957" s="67"/>
      <c r="EH957" s="67"/>
      <c r="EI957" s="67"/>
      <c r="EJ957" s="67"/>
      <c r="EK957" s="67"/>
      <c r="EL957" s="67"/>
      <c r="EM957" s="67"/>
      <c r="EN957" s="67"/>
      <c r="EO957" s="67"/>
    </row>
    <row r="958" spans="125:145" x14ac:dyDescent="0.25">
      <c r="DU958" s="67"/>
      <c r="DV958" s="67"/>
      <c r="DW958" s="67"/>
      <c r="DX958" s="67"/>
      <c r="DY958" s="67"/>
      <c r="DZ958" s="67"/>
      <c r="EA958" s="67"/>
      <c r="EB958" s="67"/>
      <c r="EC958" s="67"/>
      <c r="ED958" s="67"/>
      <c r="EE958" s="67"/>
      <c r="EF958" s="67"/>
      <c r="EG958" s="67"/>
      <c r="EH958" s="67"/>
      <c r="EI958" s="67"/>
      <c r="EJ958" s="67"/>
      <c r="EK958" s="67"/>
      <c r="EL958" s="67"/>
      <c r="EM958" s="67"/>
      <c r="EN958" s="67"/>
      <c r="EO958" s="67"/>
    </row>
    <row r="959" spans="125:145" x14ac:dyDescent="0.25">
      <c r="DU959" s="67"/>
      <c r="DV959" s="67"/>
      <c r="DW959" s="67"/>
      <c r="DX959" s="67"/>
      <c r="DY959" s="67"/>
      <c r="DZ959" s="67"/>
      <c r="EA959" s="67"/>
      <c r="EB959" s="67"/>
      <c r="EC959" s="67"/>
      <c r="ED959" s="67"/>
      <c r="EE959" s="67"/>
      <c r="EF959" s="67"/>
      <c r="EG959" s="67"/>
      <c r="EH959" s="67"/>
      <c r="EI959" s="67"/>
      <c r="EJ959" s="67"/>
      <c r="EK959" s="67"/>
      <c r="EL959" s="67"/>
      <c r="EM959" s="67"/>
      <c r="EN959" s="67"/>
      <c r="EO959" s="67"/>
    </row>
    <row r="960" spans="125:145" x14ac:dyDescent="0.25">
      <c r="DU960" s="67"/>
      <c r="DV960" s="67"/>
      <c r="DW960" s="67"/>
      <c r="DX960" s="67"/>
      <c r="DY960" s="67"/>
      <c r="DZ960" s="67"/>
      <c r="EA960" s="67"/>
      <c r="EB960" s="67"/>
      <c r="EC960" s="67"/>
      <c r="ED960" s="67"/>
      <c r="EE960" s="67"/>
      <c r="EF960" s="67"/>
      <c r="EG960" s="67"/>
      <c r="EH960" s="67"/>
      <c r="EI960" s="67"/>
      <c r="EJ960" s="67"/>
      <c r="EK960" s="67"/>
      <c r="EL960" s="67"/>
      <c r="EM960" s="67"/>
      <c r="EN960" s="67"/>
      <c r="EO960" s="67"/>
    </row>
    <row r="961" spans="125:145" x14ac:dyDescent="0.25">
      <c r="DU961" s="67"/>
      <c r="DV961" s="67"/>
      <c r="DW961" s="67"/>
      <c r="DX961" s="67"/>
      <c r="DY961" s="67"/>
      <c r="DZ961" s="67"/>
      <c r="EA961" s="67"/>
      <c r="EB961" s="67"/>
      <c r="EC961" s="67"/>
      <c r="ED961" s="67"/>
      <c r="EE961" s="67"/>
      <c r="EF961" s="67"/>
      <c r="EG961" s="67"/>
      <c r="EH961" s="67"/>
      <c r="EI961" s="67"/>
      <c r="EJ961" s="67"/>
      <c r="EK961" s="67"/>
      <c r="EL961" s="67"/>
      <c r="EM961" s="67"/>
      <c r="EN961" s="67"/>
      <c r="EO961" s="67"/>
    </row>
    <row r="962" spans="125:145" x14ac:dyDescent="0.25">
      <c r="DU962" s="67"/>
      <c r="DV962" s="67"/>
      <c r="DW962" s="67"/>
      <c r="DX962" s="67"/>
      <c r="DY962" s="67"/>
      <c r="DZ962" s="67"/>
      <c r="EA962" s="67"/>
      <c r="EB962" s="67"/>
      <c r="EC962" s="67"/>
      <c r="ED962" s="67"/>
      <c r="EE962" s="67"/>
      <c r="EF962" s="67"/>
      <c r="EG962" s="67"/>
      <c r="EH962" s="67"/>
      <c r="EI962" s="67"/>
      <c r="EJ962" s="67"/>
      <c r="EK962" s="67"/>
      <c r="EL962" s="67"/>
      <c r="EM962" s="67"/>
      <c r="EN962" s="67"/>
      <c r="EO962" s="67"/>
    </row>
    <row r="963" spans="125:145" x14ac:dyDescent="0.25">
      <c r="DU963" s="67"/>
      <c r="DV963" s="67"/>
      <c r="DW963" s="67"/>
      <c r="DX963" s="67"/>
      <c r="DY963" s="67"/>
      <c r="DZ963" s="67"/>
      <c r="EA963" s="67"/>
      <c r="EB963" s="67"/>
      <c r="EC963" s="67"/>
      <c r="ED963" s="67"/>
      <c r="EE963" s="67"/>
      <c r="EF963" s="67"/>
      <c r="EG963" s="67"/>
      <c r="EH963" s="67"/>
      <c r="EI963" s="67"/>
      <c r="EJ963" s="67"/>
      <c r="EK963" s="67"/>
      <c r="EL963" s="67"/>
      <c r="EM963" s="67"/>
      <c r="EN963" s="67"/>
      <c r="EO963" s="67"/>
    </row>
    <row r="964" spans="125:145" x14ac:dyDescent="0.25">
      <c r="DU964" s="67"/>
      <c r="DV964" s="67"/>
      <c r="DW964" s="67"/>
      <c r="DX964" s="67"/>
      <c r="DY964" s="67"/>
      <c r="DZ964" s="67"/>
      <c r="EA964" s="67"/>
      <c r="EB964" s="67"/>
      <c r="EC964" s="67"/>
      <c r="ED964" s="67"/>
      <c r="EE964" s="67"/>
      <c r="EF964" s="67"/>
      <c r="EG964" s="67"/>
      <c r="EH964" s="67"/>
      <c r="EI964" s="67"/>
      <c r="EJ964" s="67"/>
      <c r="EK964" s="67"/>
      <c r="EL964" s="67"/>
      <c r="EM964" s="67"/>
      <c r="EN964" s="67"/>
      <c r="EO964" s="67"/>
    </row>
    <row r="965" spans="125:145" x14ac:dyDescent="0.25">
      <c r="DU965" s="67"/>
      <c r="DV965" s="67"/>
      <c r="DW965" s="67"/>
      <c r="DX965" s="67"/>
      <c r="DY965" s="67"/>
      <c r="DZ965" s="67"/>
      <c r="EA965" s="67"/>
      <c r="EB965" s="67"/>
      <c r="EC965" s="67"/>
      <c r="ED965" s="67"/>
      <c r="EE965" s="67"/>
      <c r="EF965" s="67"/>
      <c r="EG965" s="67"/>
      <c r="EH965" s="67"/>
      <c r="EI965" s="67"/>
      <c r="EJ965" s="67"/>
      <c r="EK965" s="67"/>
      <c r="EL965" s="67"/>
      <c r="EM965" s="67"/>
      <c r="EN965" s="67"/>
      <c r="EO965" s="67"/>
    </row>
    <row r="966" spans="125:145" x14ac:dyDescent="0.25">
      <c r="DU966" s="67"/>
      <c r="DV966" s="67"/>
      <c r="DW966" s="67"/>
      <c r="DX966" s="67"/>
      <c r="DY966" s="67"/>
      <c r="DZ966" s="67"/>
      <c r="EA966" s="67"/>
      <c r="EB966" s="67"/>
      <c r="EC966" s="67"/>
      <c r="ED966" s="67"/>
      <c r="EE966" s="67"/>
      <c r="EF966" s="67"/>
      <c r="EG966" s="67"/>
      <c r="EH966" s="67"/>
      <c r="EI966" s="67"/>
      <c r="EJ966" s="67"/>
      <c r="EK966" s="67"/>
      <c r="EL966" s="67"/>
      <c r="EM966" s="67"/>
      <c r="EN966" s="67"/>
      <c r="EO966" s="67"/>
    </row>
    <row r="967" spans="125:145" x14ac:dyDescent="0.25">
      <c r="DU967" s="67"/>
      <c r="DV967" s="67"/>
      <c r="DW967" s="67"/>
      <c r="DX967" s="67"/>
      <c r="DY967" s="67"/>
      <c r="DZ967" s="67"/>
      <c r="EA967" s="67"/>
      <c r="EB967" s="67"/>
      <c r="EC967" s="67"/>
      <c r="ED967" s="67"/>
      <c r="EE967" s="67"/>
      <c r="EF967" s="67"/>
      <c r="EG967" s="67"/>
      <c r="EH967" s="67"/>
      <c r="EI967" s="67"/>
      <c r="EJ967" s="67"/>
      <c r="EK967" s="67"/>
      <c r="EL967" s="67"/>
      <c r="EM967" s="67"/>
      <c r="EN967" s="67"/>
      <c r="EO967" s="67"/>
    </row>
    <row r="968" spans="125:145" x14ac:dyDescent="0.25">
      <c r="DU968" s="67"/>
      <c r="DV968" s="67"/>
      <c r="DW968" s="67"/>
      <c r="DX968" s="67"/>
      <c r="DY968" s="67"/>
      <c r="DZ968" s="67"/>
      <c r="EA968" s="67"/>
      <c r="EB968" s="67"/>
      <c r="EC968" s="67"/>
      <c r="ED968" s="67"/>
      <c r="EE968" s="67"/>
      <c r="EF968" s="67"/>
      <c r="EG968" s="67"/>
      <c r="EH968" s="67"/>
      <c r="EI968" s="67"/>
      <c r="EJ968" s="67"/>
      <c r="EK968" s="67"/>
      <c r="EL968" s="67"/>
      <c r="EM968" s="67"/>
      <c r="EN968" s="67"/>
      <c r="EO968" s="67"/>
    </row>
    <row r="969" spans="125:145" x14ac:dyDescent="0.25">
      <c r="DU969" s="67"/>
      <c r="DV969" s="67"/>
      <c r="DW969" s="67"/>
      <c r="DX969" s="67"/>
      <c r="DY969" s="67"/>
      <c r="DZ969" s="67"/>
      <c r="EA969" s="67"/>
      <c r="EB969" s="67"/>
      <c r="EC969" s="67"/>
      <c r="ED969" s="67"/>
      <c r="EE969" s="67"/>
      <c r="EF969" s="67"/>
      <c r="EG969" s="67"/>
      <c r="EH969" s="67"/>
      <c r="EI969" s="67"/>
      <c r="EJ969" s="67"/>
      <c r="EK969" s="67"/>
      <c r="EL969" s="67"/>
      <c r="EM969" s="67"/>
      <c r="EN969" s="67"/>
      <c r="EO969" s="67"/>
    </row>
    <row r="970" spans="125:145" x14ac:dyDescent="0.25">
      <c r="DU970" s="67"/>
      <c r="DV970" s="67"/>
      <c r="DW970" s="67"/>
      <c r="DX970" s="67"/>
      <c r="DY970" s="67"/>
      <c r="DZ970" s="67"/>
      <c r="EA970" s="67"/>
      <c r="EB970" s="67"/>
      <c r="EC970" s="67"/>
      <c r="ED970" s="67"/>
      <c r="EE970" s="67"/>
      <c r="EF970" s="67"/>
      <c r="EG970" s="67"/>
      <c r="EH970" s="67"/>
      <c r="EI970" s="67"/>
      <c r="EJ970" s="67"/>
      <c r="EK970" s="67"/>
      <c r="EL970" s="67"/>
      <c r="EM970" s="67"/>
      <c r="EN970" s="67"/>
      <c r="EO970" s="67"/>
    </row>
    <row r="971" spans="125:145" x14ac:dyDescent="0.25">
      <c r="DU971" s="67"/>
      <c r="DV971" s="67"/>
      <c r="DW971" s="67"/>
      <c r="DX971" s="67"/>
      <c r="DY971" s="67"/>
      <c r="DZ971" s="67"/>
      <c r="EA971" s="67"/>
      <c r="EB971" s="67"/>
      <c r="EC971" s="67"/>
      <c r="ED971" s="67"/>
      <c r="EE971" s="67"/>
      <c r="EF971" s="67"/>
      <c r="EG971" s="67"/>
      <c r="EH971" s="67"/>
      <c r="EI971" s="67"/>
      <c r="EJ971" s="67"/>
      <c r="EK971" s="67"/>
      <c r="EL971" s="67"/>
      <c r="EM971" s="67"/>
      <c r="EN971" s="67"/>
      <c r="EO971" s="67"/>
    </row>
    <row r="972" spans="125:145" x14ac:dyDescent="0.25">
      <c r="DU972" s="67"/>
      <c r="DV972" s="67"/>
      <c r="DW972" s="67"/>
      <c r="DX972" s="67"/>
      <c r="DY972" s="67"/>
      <c r="DZ972" s="67"/>
      <c r="EA972" s="67"/>
      <c r="EB972" s="67"/>
      <c r="EC972" s="67"/>
      <c r="ED972" s="67"/>
      <c r="EE972" s="67"/>
      <c r="EF972" s="67"/>
      <c r="EG972" s="67"/>
      <c r="EH972" s="67"/>
      <c r="EI972" s="67"/>
      <c r="EJ972" s="67"/>
      <c r="EK972" s="67"/>
      <c r="EL972" s="67"/>
      <c r="EM972" s="67"/>
      <c r="EN972" s="67"/>
      <c r="EO972" s="67"/>
    </row>
    <row r="973" spans="125:145" x14ac:dyDescent="0.25">
      <c r="DU973" s="67"/>
      <c r="DV973" s="67"/>
      <c r="DW973" s="67"/>
      <c r="DX973" s="67"/>
      <c r="DY973" s="67"/>
      <c r="DZ973" s="67"/>
      <c r="EA973" s="67"/>
      <c r="EB973" s="67"/>
      <c r="EC973" s="67"/>
      <c r="ED973" s="67"/>
      <c r="EE973" s="67"/>
      <c r="EF973" s="67"/>
      <c r="EG973" s="67"/>
      <c r="EH973" s="67"/>
      <c r="EI973" s="67"/>
      <c r="EJ973" s="67"/>
      <c r="EK973" s="67"/>
      <c r="EL973" s="67"/>
      <c r="EM973" s="67"/>
      <c r="EN973" s="67"/>
      <c r="EO973" s="67"/>
    </row>
    <row r="974" spans="125:145" x14ac:dyDescent="0.25">
      <c r="DU974" s="67"/>
      <c r="DV974" s="67"/>
      <c r="DW974" s="67"/>
      <c r="DX974" s="67"/>
      <c r="DY974" s="67"/>
      <c r="DZ974" s="67"/>
      <c r="EA974" s="67"/>
      <c r="EB974" s="67"/>
      <c r="EC974" s="67"/>
      <c r="ED974" s="67"/>
      <c r="EE974" s="67"/>
      <c r="EF974" s="67"/>
      <c r="EG974" s="67"/>
      <c r="EH974" s="67"/>
      <c r="EI974" s="67"/>
      <c r="EJ974" s="67"/>
      <c r="EK974" s="67"/>
      <c r="EL974" s="67"/>
      <c r="EM974" s="67"/>
      <c r="EN974" s="67"/>
      <c r="EO974" s="67"/>
    </row>
    <row r="975" spans="125:145" x14ac:dyDescent="0.25">
      <c r="DU975" s="67"/>
      <c r="DV975" s="67"/>
      <c r="DW975" s="67"/>
      <c r="DX975" s="67"/>
      <c r="DY975" s="67"/>
      <c r="DZ975" s="67"/>
      <c r="EA975" s="67"/>
      <c r="EB975" s="67"/>
      <c r="EC975" s="67"/>
      <c r="ED975" s="67"/>
      <c r="EE975" s="67"/>
      <c r="EF975" s="67"/>
      <c r="EG975" s="67"/>
      <c r="EH975" s="67"/>
      <c r="EI975" s="67"/>
      <c r="EJ975" s="67"/>
      <c r="EK975" s="67"/>
      <c r="EL975" s="67"/>
      <c r="EM975" s="67"/>
      <c r="EN975" s="67"/>
      <c r="EO975" s="67"/>
    </row>
    <row r="976" spans="125:145" x14ac:dyDescent="0.25">
      <c r="DU976" s="67"/>
      <c r="DV976" s="67"/>
      <c r="DW976" s="67"/>
      <c r="DX976" s="67"/>
      <c r="DY976" s="67"/>
      <c r="DZ976" s="67"/>
      <c r="EA976" s="67"/>
      <c r="EB976" s="67"/>
      <c r="EC976" s="67"/>
      <c r="ED976" s="67"/>
      <c r="EE976" s="67"/>
      <c r="EF976" s="67"/>
      <c r="EG976" s="67"/>
      <c r="EH976" s="67"/>
      <c r="EI976" s="67"/>
      <c r="EJ976" s="67"/>
      <c r="EK976" s="67"/>
      <c r="EL976" s="67"/>
      <c r="EM976" s="67"/>
      <c r="EN976" s="67"/>
      <c r="EO976" s="67"/>
    </row>
    <row r="977" spans="125:145" x14ac:dyDescent="0.25">
      <c r="DU977" s="67"/>
      <c r="DV977" s="67"/>
      <c r="DW977" s="67"/>
      <c r="DX977" s="67"/>
      <c r="DY977" s="67"/>
      <c r="DZ977" s="67"/>
      <c r="EA977" s="67"/>
      <c r="EB977" s="67"/>
      <c r="EC977" s="67"/>
      <c r="ED977" s="67"/>
      <c r="EE977" s="67"/>
      <c r="EF977" s="67"/>
      <c r="EG977" s="67"/>
      <c r="EH977" s="67"/>
      <c r="EI977" s="67"/>
      <c r="EJ977" s="67"/>
      <c r="EK977" s="67"/>
      <c r="EL977" s="67"/>
      <c r="EM977" s="67"/>
      <c r="EN977" s="67"/>
      <c r="EO977" s="67"/>
    </row>
    <row r="978" spans="125:145" x14ac:dyDescent="0.25">
      <c r="DU978" s="67"/>
      <c r="DV978" s="67"/>
      <c r="DW978" s="67"/>
      <c r="DX978" s="67"/>
      <c r="DY978" s="67"/>
      <c r="DZ978" s="67"/>
      <c r="EA978" s="67"/>
      <c r="EB978" s="67"/>
      <c r="EC978" s="67"/>
      <c r="ED978" s="67"/>
      <c r="EE978" s="67"/>
      <c r="EF978" s="67"/>
      <c r="EG978" s="67"/>
      <c r="EH978" s="67"/>
      <c r="EI978" s="67"/>
      <c r="EJ978" s="67"/>
      <c r="EK978" s="67"/>
      <c r="EL978" s="67"/>
      <c r="EM978" s="67"/>
      <c r="EN978" s="67"/>
      <c r="EO978" s="67"/>
    </row>
    <row r="979" spans="125:145" x14ac:dyDescent="0.25">
      <c r="DU979" s="67"/>
      <c r="DV979" s="67"/>
      <c r="DW979" s="67"/>
      <c r="DX979" s="67"/>
      <c r="DY979" s="67"/>
      <c r="DZ979" s="67"/>
      <c r="EA979" s="67"/>
      <c r="EB979" s="67"/>
      <c r="EC979" s="67"/>
      <c r="ED979" s="67"/>
      <c r="EE979" s="67"/>
      <c r="EF979" s="67"/>
      <c r="EG979" s="67"/>
      <c r="EH979" s="67"/>
      <c r="EI979" s="67"/>
      <c r="EJ979" s="67"/>
      <c r="EK979" s="67"/>
      <c r="EL979" s="67"/>
      <c r="EM979" s="67"/>
      <c r="EN979" s="67"/>
      <c r="EO979" s="67"/>
    </row>
    <row r="980" spans="125:145" x14ac:dyDescent="0.25">
      <c r="DU980" s="67"/>
      <c r="DV980" s="67"/>
      <c r="DW980" s="67"/>
      <c r="DX980" s="67"/>
      <c r="DY980" s="67"/>
      <c r="DZ980" s="67"/>
      <c r="EA980" s="67"/>
      <c r="EB980" s="67"/>
      <c r="EC980" s="67"/>
      <c r="ED980" s="67"/>
      <c r="EE980" s="67"/>
      <c r="EF980" s="67"/>
      <c r="EG980" s="67"/>
      <c r="EH980" s="67"/>
      <c r="EI980" s="67"/>
      <c r="EJ980" s="67"/>
      <c r="EK980" s="67"/>
      <c r="EL980" s="67"/>
      <c r="EM980" s="67"/>
      <c r="EN980" s="67"/>
      <c r="EO980" s="67"/>
    </row>
    <row r="981" spans="125:145" x14ac:dyDescent="0.25">
      <c r="DU981" s="67"/>
      <c r="DV981" s="67"/>
      <c r="DW981" s="67"/>
      <c r="DX981" s="67"/>
      <c r="DY981" s="67"/>
      <c r="DZ981" s="67"/>
      <c r="EA981" s="67"/>
      <c r="EB981" s="67"/>
      <c r="EC981" s="67"/>
      <c r="ED981" s="67"/>
      <c r="EE981" s="67"/>
      <c r="EF981" s="67"/>
      <c r="EG981" s="67"/>
      <c r="EH981" s="67"/>
      <c r="EI981" s="67"/>
      <c r="EJ981" s="67"/>
      <c r="EK981" s="67"/>
      <c r="EL981" s="67"/>
      <c r="EM981" s="67"/>
      <c r="EN981" s="67"/>
      <c r="EO981" s="67"/>
    </row>
    <row r="982" spans="125:145" x14ac:dyDescent="0.25">
      <c r="DU982" s="67"/>
      <c r="DV982" s="67"/>
      <c r="DW982" s="67"/>
      <c r="DX982" s="67"/>
      <c r="DY982" s="67"/>
      <c r="DZ982" s="67"/>
      <c r="EA982" s="67"/>
      <c r="EB982" s="67"/>
      <c r="EC982" s="67"/>
      <c r="ED982" s="67"/>
      <c r="EE982" s="67"/>
      <c r="EF982" s="67"/>
      <c r="EG982" s="67"/>
      <c r="EH982" s="67"/>
      <c r="EI982" s="67"/>
      <c r="EJ982" s="67"/>
      <c r="EK982" s="67"/>
      <c r="EL982" s="67"/>
      <c r="EM982" s="67"/>
      <c r="EN982" s="67"/>
      <c r="EO982" s="67"/>
    </row>
    <row r="983" spans="125:145" x14ac:dyDescent="0.25">
      <c r="DU983" s="67"/>
      <c r="DV983" s="67"/>
      <c r="DW983" s="67"/>
      <c r="DX983" s="67"/>
      <c r="DY983" s="67"/>
      <c r="DZ983" s="67"/>
      <c r="EA983" s="67"/>
      <c r="EB983" s="67"/>
      <c r="EC983" s="67"/>
      <c r="ED983" s="67"/>
      <c r="EE983" s="67"/>
      <c r="EF983" s="67"/>
      <c r="EG983" s="67"/>
      <c r="EH983" s="67"/>
      <c r="EI983" s="67"/>
      <c r="EJ983" s="67"/>
      <c r="EK983" s="67"/>
      <c r="EL983" s="67"/>
      <c r="EM983" s="67"/>
      <c r="EN983" s="67"/>
      <c r="EO983" s="67"/>
    </row>
    <row r="984" spans="125:145" x14ac:dyDescent="0.25">
      <c r="DU984" s="67"/>
      <c r="DV984" s="67"/>
      <c r="DW984" s="67"/>
      <c r="DX984" s="67"/>
      <c r="DY984" s="67"/>
      <c r="DZ984" s="67"/>
      <c r="EA984" s="67"/>
      <c r="EB984" s="67"/>
      <c r="EC984" s="67"/>
      <c r="ED984" s="67"/>
      <c r="EE984" s="67"/>
      <c r="EF984" s="67"/>
      <c r="EG984" s="67"/>
      <c r="EH984" s="67"/>
      <c r="EI984" s="67"/>
      <c r="EJ984" s="67"/>
      <c r="EK984" s="67"/>
      <c r="EL984" s="67"/>
      <c r="EM984" s="67"/>
      <c r="EN984" s="67"/>
      <c r="EO984" s="67"/>
    </row>
    <row r="985" spans="125:145" x14ac:dyDescent="0.25">
      <c r="DU985" s="67"/>
      <c r="DV985" s="67"/>
      <c r="DW985" s="67"/>
      <c r="DX985" s="67"/>
      <c r="DY985" s="67"/>
      <c r="DZ985" s="67"/>
      <c r="EA985" s="67"/>
      <c r="EB985" s="67"/>
      <c r="EC985" s="67"/>
      <c r="ED985" s="67"/>
      <c r="EE985" s="67"/>
      <c r="EF985" s="67"/>
      <c r="EG985" s="67"/>
      <c r="EH985" s="67"/>
      <c r="EI985" s="67"/>
      <c r="EJ985" s="67"/>
      <c r="EK985" s="67"/>
      <c r="EL985" s="67"/>
      <c r="EM985" s="67"/>
      <c r="EN985" s="67"/>
      <c r="EO985" s="67"/>
    </row>
    <row r="986" spans="125:145" x14ac:dyDescent="0.25">
      <c r="DU986" s="67"/>
      <c r="DV986" s="67"/>
      <c r="DW986" s="67"/>
      <c r="DX986" s="67"/>
      <c r="DY986" s="67"/>
      <c r="DZ986" s="67"/>
      <c r="EA986" s="67"/>
      <c r="EB986" s="67"/>
      <c r="EC986" s="67"/>
      <c r="ED986" s="67"/>
      <c r="EE986" s="67"/>
      <c r="EF986" s="67"/>
      <c r="EG986" s="67"/>
      <c r="EH986" s="67"/>
      <c r="EI986" s="67"/>
      <c r="EJ986" s="67"/>
      <c r="EK986" s="67"/>
      <c r="EL986" s="67"/>
      <c r="EM986" s="67"/>
      <c r="EN986" s="67"/>
      <c r="EO986" s="67"/>
    </row>
    <row r="987" spans="125:145" x14ac:dyDescent="0.25">
      <c r="DU987" s="67"/>
      <c r="DV987" s="67"/>
      <c r="DW987" s="67"/>
      <c r="DX987" s="67"/>
      <c r="DY987" s="67"/>
      <c r="DZ987" s="67"/>
      <c r="EA987" s="67"/>
      <c r="EB987" s="67"/>
      <c r="EC987" s="67"/>
      <c r="ED987" s="67"/>
      <c r="EE987" s="67"/>
      <c r="EF987" s="67"/>
      <c r="EG987" s="67"/>
      <c r="EH987" s="67"/>
      <c r="EI987" s="67"/>
      <c r="EJ987" s="67"/>
      <c r="EK987" s="67"/>
      <c r="EL987" s="67"/>
      <c r="EM987" s="67"/>
      <c r="EN987" s="67"/>
      <c r="EO987" s="67"/>
    </row>
    <row r="988" spans="125:145" x14ac:dyDescent="0.25">
      <c r="DU988" s="67"/>
      <c r="DV988" s="67"/>
      <c r="DW988" s="67"/>
      <c r="DX988" s="67"/>
      <c r="DY988" s="67"/>
      <c r="DZ988" s="67"/>
      <c r="EA988" s="67"/>
      <c r="EB988" s="67"/>
      <c r="EC988" s="67"/>
      <c r="ED988" s="67"/>
      <c r="EE988" s="67"/>
      <c r="EF988" s="67"/>
      <c r="EG988" s="67"/>
      <c r="EH988" s="67"/>
      <c r="EI988" s="67"/>
      <c r="EJ988" s="67"/>
      <c r="EK988" s="67"/>
      <c r="EL988" s="67"/>
      <c r="EM988" s="67"/>
      <c r="EN988" s="67"/>
      <c r="EO988" s="67"/>
    </row>
    <row r="989" spans="125:145" x14ac:dyDescent="0.25">
      <c r="DU989" s="67"/>
      <c r="DV989" s="67"/>
      <c r="DW989" s="67"/>
      <c r="DX989" s="67"/>
      <c r="DY989" s="67"/>
      <c r="DZ989" s="67"/>
      <c r="EA989" s="67"/>
      <c r="EB989" s="67"/>
      <c r="EC989" s="67"/>
      <c r="ED989" s="67"/>
      <c r="EE989" s="67"/>
      <c r="EF989" s="67"/>
      <c r="EG989" s="67"/>
      <c r="EH989" s="67"/>
      <c r="EI989" s="67"/>
      <c r="EJ989" s="67"/>
      <c r="EK989" s="67"/>
      <c r="EL989" s="67"/>
      <c r="EM989" s="67"/>
      <c r="EN989" s="67"/>
      <c r="EO989" s="67"/>
    </row>
    <row r="990" spans="125:145" x14ac:dyDescent="0.25">
      <c r="DU990" s="67"/>
      <c r="DV990" s="67"/>
      <c r="DW990" s="67"/>
      <c r="DX990" s="67"/>
      <c r="DY990" s="67"/>
      <c r="DZ990" s="67"/>
      <c r="EA990" s="67"/>
      <c r="EB990" s="67"/>
      <c r="EC990" s="67"/>
      <c r="ED990" s="67"/>
      <c r="EE990" s="67"/>
      <c r="EF990" s="67"/>
      <c r="EG990" s="67"/>
      <c r="EH990" s="67"/>
      <c r="EI990" s="67"/>
      <c r="EJ990" s="67"/>
      <c r="EK990" s="67"/>
      <c r="EL990" s="67"/>
      <c r="EM990" s="67"/>
      <c r="EN990" s="67"/>
      <c r="EO990" s="67"/>
    </row>
    <row r="991" spans="125:145" x14ac:dyDescent="0.25">
      <c r="DU991" s="67"/>
      <c r="DV991" s="67"/>
      <c r="DW991" s="67"/>
      <c r="DX991" s="67"/>
      <c r="DY991" s="67"/>
      <c r="DZ991" s="67"/>
      <c r="EA991" s="67"/>
      <c r="EB991" s="67"/>
      <c r="EC991" s="67"/>
      <c r="ED991" s="67"/>
      <c r="EE991" s="67"/>
      <c r="EF991" s="67"/>
      <c r="EG991" s="67"/>
      <c r="EH991" s="67"/>
      <c r="EI991" s="67"/>
      <c r="EJ991" s="67"/>
      <c r="EK991" s="67"/>
      <c r="EL991" s="67"/>
      <c r="EM991" s="67"/>
      <c r="EN991" s="67"/>
      <c r="EO991" s="67"/>
    </row>
    <row r="992" spans="125:145" x14ac:dyDescent="0.25">
      <c r="DU992" s="67"/>
      <c r="DV992" s="67"/>
      <c r="DW992" s="67"/>
      <c r="DX992" s="67"/>
      <c r="DY992" s="67"/>
      <c r="DZ992" s="67"/>
      <c r="EA992" s="67"/>
      <c r="EB992" s="67"/>
      <c r="EC992" s="67"/>
      <c r="ED992" s="67"/>
      <c r="EE992" s="67"/>
      <c r="EF992" s="67"/>
      <c r="EG992" s="67"/>
      <c r="EH992" s="67"/>
      <c r="EI992" s="67"/>
      <c r="EJ992" s="67"/>
      <c r="EK992" s="67"/>
      <c r="EL992" s="67"/>
      <c r="EM992" s="67"/>
      <c r="EN992" s="67"/>
      <c r="EO992" s="67"/>
    </row>
    <row r="993" spans="125:145" x14ac:dyDescent="0.25">
      <c r="DU993" s="67"/>
      <c r="DV993" s="67"/>
      <c r="DW993" s="67"/>
      <c r="DX993" s="67"/>
      <c r="DY993" s="67"/>
      <c r="DZ993" s="67"/>
      <c r="EA993" s="67"/>
      <c r="EB993" s="67"/>
      <c r="EC993" s="67"/>
      <c r="ED993" s="67"/>
      <c r="EE993" s="67"/>
      <c r="EF993" s="67"/>
      <c r="EG993" s="67"/>
      <c r="EH993" s="67"/>
      <c r="EI993" s="67"/>
      <c r="EJ993" s="67"/>
      <c r="EK993" s="67"/>
      <c r="EL993" s="67"/>
      <c r="EM993" s="67"/>
      <c r="EN993" s="67"/>
      <c r="EO993" s="67"/>
    </row>
    <row r="994" spans="125:145" x14ac:dyDescent="0.25">
      <c r="DU994" s="67"/>
      <c r="DV994" s="67"/>
      <c r="DW994" s="67"/>
      <c r="DX994" s="67"/>
      <c r="DY994" s="67"/>
      <c r="DZ994" s="67"/>
      <c r="EA994" s="67"/>
      <c r="EB994" s="67"/>
      <c r="EC994" s="67"/>
      <c r="ED994" s="67"/>
      <c r="EE994" s="67"/>
      <c r="EF994" s="67"/>
      <c r="EG994" s="67"/>
      <c r="EH994" s="67"/>
      <c r="EI994" s="67"/>
      <c r="EJ994" s="67"/>
      <c r="EK994" s="67"/>
      <c r="EL994" s="67"/>
      <c r="EM994" s="67"/>
      <c r="EN994" s="67"/>
      <c r="EO994" s="67"/>
    </row>
    <row r="995" spans="125:145" x14ac:dyDescent="0.25">
      <c r="DU995" s="67"/>
      <c r="DV995" s="67"/>
      <c r="DW995" s="67"/>
      <c r="DX995" s="67"/>
      <c r="DY995" s="67"/>
      <c r="DZ995" s="67"/>
      <c r="EA995" s="67"/>
      <c r="EB995" s="67"/>
      <c r="EC995" s="67"/>
      <c r="ED995" s="67"/>
      <c r="EE995" s="67"/>
      <c r="EF995" s="67"/>
      <c r="EG995" s="67"/>
      <c r="EH995" s="67"/>
      <c r="EI995" s="67"/>
      <c r="EJ995" s="67"/>
      <c r="EK995" s="67"/>
      <c r="EL995" s="67"/>
      <c r="EM995" s="67"/>
      <c r="EN995" s="67"/>
      <c r="EO995" s="67"/>
    </row>
    <row r="996" spans="125:145" x14ac:dyDescent="0.25">
      <c r="DU996" s="67"/>
      <c r="DV996" s="67"/>
      <c r="DW996" s="67"/>
      <c r="DX996" s="67"/>
      <c r="DY996" s="67"/>
      <c r="DZ996" s="67"/>
      <c r="EA996" s="67"/>
      <c r="EB996" s="67"/>
      <c r="EC996" s="67"/>
      <c r="ED996" s="67"/>
      <c r="EE996" s="67"/>
      <c r="EF996" s="67"/>
      <c r="EG996" s="67"/>
      <c r="EH996" s="67"/>
      <c r="EI996" s="67"/>
      <c r="EJ996" s="67"/>
      <c r="EK996" s="67"/>
      <c r="EL996" s="67"/>
      <c r="EM996" s="67"/>
      <c r="EN996" s="67"/>
      <c r="EO996" s="67"/>
    </row>
    <row r="997" spans="125:145" x14ac:dyDescent="0.25">
      <c r="DU997" s="67"/>
      <c r="DV997" s="67"/>
      <c r="DW997" s="67"/>
      <c r="DX997" s="67"/>
      <c r="DY997" s="67"/>
      <c r="DZ997" s="67"/>
      <c r="EA997" s="67"/>
      <c r="EB997" s="67"/>
      <c r="EC997" s="67"/>
      <c r="ED997" s="67"/>
      <c r="EE997" s="67"/>
      <c r="EF997" s="67"/>
      <c r="EG997" s="67"/>
      <c r="EH997" s="67"/>
      <c r="EI997" s="67"/>
      <c r="EJ997" s="67"/>
      <c r="EK997" s="67"/>
      <c r="EL997" s="67"/>
      <c r="EM997" s="67"/>
      <c r="EN997" s="67"/>
      <c r="EO997" s="67"/>
    </row>
    <row r="998" spans="125:145" x14ac:dyDescent="0.25">
      <c r="DU998" s="67"/>
      <c r="DV998" s="67"/>
      <c r="DW998" s="67"/>
      <c r="DX998" s="67"/>
      <c r="DY998" s="67"/>
      <c r="DZ998" s="67"/>
      <c r="EA998" s="67"/>
      <c r="EB998" s="67"/>
      <c r="EC998" s="67"/>
      <c r="ED998" s="67"/>
      <c r="EE998" s="67"/>
      <c r="EF998" s="67"/>
      <c r="EG998" s="67"/>
      <c r="EH998" s="67"/>
      <c r="EI998" s="67"/>
      <c r="EJ998" s="67"/>
      <c r="EK998" s="67"/>
      <c r="EL998" s="67"/>
      <c r="EM998" s="67"/>
      <c r="EN998" s="67"/>
      <c r="EO998" s="67"/>
    </row>
    <row r="999" spans="125:145" x14ac:dyDescent="0.25">
      <c r="DU999" s="67"/>
      <c r="DV999" s="67"/>
      <c r="DW999" s="67"/>
      <c r="DX999" s="67"/>
      <c r="DY999" s="67"/>
      <c r="DZ999" s="67"/>
      <c r="EA999" s="67"/>
      <c r="EB999" s="67"/>
      <c r="EC999" s="67"/>
      <c r="ED999" s="67"/>
      <c r="EE999" s="67"/>
      <c r="EF999" s="67"/>
      <c r="EG999" s="67"/>
      <c r="EH999" s="67"/>
      <c r="EI999" s="67"/>
      <c r="EJ999" s="67"/>
      <c r="EK999" s="67"/>
      <c r="EL999" s="67"/>
      <c r="EM999" s="67"/>
      <c r="EN999" s="67"/>
      <c r="EO999" s="67"/>
    </row>
    <row r="1000" spans="125:145" x14ac:dyDescent="0.25">
      <c r="DU1000" s="67"/>
      <c r="DV1000" s="67"/>
      <c r="DW1000" s="67"/>
      <c r="DX1000" s="67"/>
      <c r="DY1000" s="67"/>
      <c r="DZ1000" s="67"/>
      <c r="EA1000" s="67"/>
      <c r="EB1000" s="67"/>
      <c r="EC1000" s="67"/>
      <c r="ED1000" s="67"/>
      <c r="EE1000" s="67"/>
      <c r="EF1000" s="67"/>
      <c r="EG1000" s="67"/>
      <c r="EH1000" s="67"/>
      <c r="EI1000" s="67"/>
      <c r="EJ1000" s="67"/>
      <c r="EK1000" s="67"/>
      <c r="EL1000" s="67"/>
      <c r="EM1000" s="67"/>
      <c r="EN1000" s="67"/>
      <c r="EO1000" s="67"/>
    </row>
    <row r="1001" spans="125:145" x14ac:dyDescent="0.25">
      <c r="DU1001" s="67"/>
      <c r="DV1001" s="67"/>
      <c r="DW1001" s="67"/>
      <c r="DX1001" s="67"/>
      <c r="DY1001" s="67"/>
      <c r="DZ1001" s="67"/>
      <c r="EA1001" s="67"/>
      <c r="EB1001" s="67"/>
      <c r="EC1001" s="67"/>
      <c r="ED1001" s="67"/>
      <c r="EE1001" s="67"/>
      <c r="EF1001" s="67"/>
      <c r="EG1001" s="67"/>
      <c r="EH1001" s="67"/>
      <c r="EI1001" s="67"/>
      <c r="EJ1001" s="67"/>
      <c r="EK1001" s="67"/>
      <c r="EL1001" s="67"/>
      <c r="EM1001" s="67"/>
      <c r="EN1001" s="67"/>
      <c r="EO1001" s="67"/>
    </row>
    <row r="1002" spans="125:145" x14ac:dyDescent="0.25">
      <c r="DU1002" s="67"/>
      <c r="DV1002" s="67"/>
      <c r="DW1002" s="67"/>
      <c r="DX1002" s="67"/>
      <c r="DY1002" s="67"/>
      <c r="DZ1002" s="67"/>
      <c r="EA1002" s="67"/>
      <c r="EB1002" s="67"/>
      <c r="EC1002" s="67"/>
      <c r="ED1002" s="67"/>
      <c r="EE1002" s="67"/>
      <c r="EF1002" s="67"/>
      <c r="EG1002" s="67"/>
      <c r="EH1002" s="67"/>
      <c r="EI1002" s="67"/>
      <c r="EJ1002" s="67"/>
      <c r="EK1002" s="67"/>
      <c r="EL1002" s="67"/>
      <c r="EM1002" s="67"/>
      <c r="EN1002" s="67"/>
      <c r="EO1002" s="67"/>
    </row>
    <row r="1003" spans="125:145" x14ac:dyDescent="0.25">
      <c r="DU1003" s="67"/>
      <c r="DV1003" s="67"/>
      <c r="DW1003" s="67"/>
      <c r="DX1003" s="67"/>
      <c r="DY1003" s="67"/>
      <c r="DZ1003" s="67"/>
      <c r="EA1003" s="67"/>
      <c r="EB1003" s="67"/>
      <c r="EC1003" s="67"/>
      <c r="ED1003" s="67"/>
      <c r="EE1003" s="67"/>
      <c r="EF1003" s="67"/>
      <c r="EG1003" s="67"/>
      <c r="EH1003" s="67"/>
      <c r="EI1003" s="67"/>
      <c r="EJ1003" s="67"/>
      <c r="EK1003" s="67"/>
      <c r="EL1003" s="67"/>
      <c r="EM1003" s="67"/>
      <c r="EN1003" s="67"/>
      <c r="EO1003" s="67"/>
    </row>
    <row r="1004" spans="125:145" x14ac:dyDescent="0.25">
      <c r="DU1004" s="67"/>
      <c r="DV1004" s="67"/>
      <c r="DW1004" s="67"/>
      <c r="DX1004" s="67"/>
      <c r="DY1004" s="67"/>
      <c r="DZ1004" s="67"/>
      <c r="EA1004" s="67"/>
      <c r="EB1004" s="67"/>
      <c r="EC1004" s="67"/>
      <c r="ED1004" s="67"/>
      <c r="EE1004" s="67"/>
      <c r="EF1004" s="67"/>
      <c r="EG1004" s="67"/>
      <c r="EH1004" s="67"/>
      <c r="EI1004" s="67"/>
      <c r="EJ1004" s="67"/>
      <c r="EK1004" s="67"/>
      <c r="EL1004" s="67"/>
      <c r="EM1004" s="67"/>
      <c r="EN1004" s="67"/>
      <c r="EO1004" s="67"/>
    </row>
    <row r="1005" spans="125:145" x14ac:dyDescent="0.25">
      <c r="DU1005" s="67"/>
      <c r="DV1005" s="67"/>
      <c r="DW1005" s="67"/>
      <c r="DX1005" s="67"/>
      <c r="DY1005" s="67"/>
      <c r="DZ1005" s="67"/>
      <c r="EA1005" s="67"/>
      <c r="EB1005" s="67"/>
      <c r="EC1005" s="67"/>
      <c r="ED1005" s="67"/>
      <c r="EE1005" s="67"/>
      <c r="EF1005" s="67"/>
      <c r="EG1005" s="67"/>
      <c r="EH1005" s="67"/>
      <c r="EI1005" s="67"/>
      <c r="EJ1005" s="67"/>
      <c r="EK1005" s="67"/>
      <c r="EL1005" s="67"/>
      <c r="EM1005" s="67"/>
      <c r="EN1005" s="67"/>
      <c r="EO1005" s="67"/>
    </row>
    <row r="1006" spans="125:145" x14ac:dyDescent="0.25">
      <c r="DU1006" s="67"/>
      <c r="DV1006" s="67"/>
      <c r="DW1006" s="67"/>
      <c r="DX1006" s="67"/>
      <c r="DY1006" s="67"/>
      <c r="DZ1006" s="67"/>
      <c r="EA1006" s="67"/>
      <c r="EB1006" s="67"/>
      <c r="EC1006" s="67"/>
      <c r="ED1006" s="67"/>
      <c r="EE1006" s="67"/>
      <c r="EF1006" s="67"/>
      <c r="EG1006" s="67"/>
      <c r="EH1006" s="67"/>
      <c r="EI1006" s="67"/>
      <c r="EJ1006" s="67"/>
      <c r="EK1006" s="67"/>
      <c r="EL1006" s="67"/>
      <c r="EM1006" s="67"/>
      <c r="EN1006" s="67"/>
      <c r="EO1006" s="67"/>
    </row>
    <row r="1007" spans="125:145" x14ac:dyDescent="0.25">
      <c r="DU1007" s="67"/>
      <c r="DV1007" s="67"/>
      <c r="DW1007" s="67"/>
      <c r="DX1007" s="67"/>
      <c r="DY1007" s="67"/>
      <c r="DZ1007" s="67"/>
      <c r="EA1007" s="67"/>
      <c r="EB1007" s="67"/>
      <c r="EC1007" s="67"/>
      <c r="ED1007" s="67"/>
      <c r="EE1007" s="67"/>
      <c r="EF1007" s="67"/>
      <c r="EG1007" s="67"/>
      <c r="EH1007" s="67"/>
      <c r="EI1007" s="67"/>
      <c r="EJ1007" s="67"/>
      <c r="EK1007" s="67"/>
      <c r="EL1007" s="67"/>
      <c r="EM1007" s="67"/>
      <c r="EN1007" s="67"/>
      <c r="EO1007" s="67"/>
    </row>
    <row r="1008" spans="125:145" x14ac:dyDescent="0.25">
      <c r="DU1008" s="67"/>
      <c r="DV1008" s="67"/>
      <c r="DW1008" s="67"/>
      <c r="DX1008" s="67"/>
      <c r="DY1008" s="67"/>
      <c r="DZ1008" s="67"/>
      <c r="EA1008" s="67"/>
      <c r="EB1008" s="67"/>
      <c r="EC1008" s="67"/>
      <c r="ED1008" s="67"/>
      <c r="EE1008" s="67"/>
      <c r="EF1008" s="67"/>
      <c r="EG1008" s="67"/>
      <c r="EH1008" s="67"/>
      <c r="EI1008" s="67"/>
      <c r="EJ1008" s="67"/>
      <c r="EK1008" s="67"/>
      <c r="EL1008" s="67"/>
      <c r="EM1008" s="67"/>
      <c r="EN1008" s="67"/>
      <c r="EO1008" s="67"/>
    </row>
    <row r="1009" spans="125:145" x14ac:dyDescent="0.25">
      <c r="DU1009" s="67"/>
      <c r="DV1009" s="67"/>
      <c r="DW1009" s="67"/>
      <c r="DX1009" s="67"/>
      <c r="DY1009" s="67"/>
      <c r="DZ1009" s="67"/>
      <c r="EA1009" s="67"/>
      <c r="EB1009" s="67"/>
      <c r="EC1009" s="67"/>
      <c r="ED1009" s="67"/>
      <c r="EE1009" s="67"/>
      <c r="EF1009" s="67"/>
      <c r="EG1009" s="67"/>
      <c r="EH1009" s="67"/>
      <c r="EI1009" s="67"/>
      <c r="EJ1009" s="67"/>
      <c r="EK1009" s="67"/>
      <c r="EL1009" s="67"/>
      <c r="EM1009" s="67"/>
      <c r="EN1009" s="67"/>
      <c r="EO1009" s="67"/>
    </row>
    <row r="1010" spans="125:145" x14ac:dyDescent="0.25">
      <c r="DU1010" s="67"/>
      <c r="DV1010" s="67"/>
      <c r="DW1010" s="67"/>
      <c r="DX1010" s="67"/>
      <c r="DY1010" s="67"/>
      <c r="DZ1010" s="67"/>
      <c r="EA1010" s="67"/>
      <c r="EB1010" s="67"/>
      <c r="EC1010" s="67"/>
      <c r="ED1010" s="67"/>
      <c r="EE1010" s="67"/>
      <c r="EF1010" s="67"/>
      <c r="EG1010" s="67"/>
      <c r="EH1010" s="67"/>
      <c r="EI1010" s="67"/>
      <c r="EJ1010" s="67"/>
      <c r="EK1010" s="67"/>
      <c r="EL1010" s="67"/>
      <c r="EM1010" s="67"/>
      <c r="EN1010" s="67"/>
      <c r="EO1010" s="67"/>
    </row>
    <row r="1011" spans="125:145" x14ac:dyDescent="0.25">
      <c r="DU1011" s="67"/>
      <c r="DV1011" s="67"/>
      <c r="DW1011" s="67"/>
      <c r="DX1011" s="67"/>
      <c r="DY1011" s="67"/>
      <c r="DZ1011" s="67"/>
      <c r="EA1011" s="67"/>
      <c r="EB1011" s="67"/>
      <c r="EC1011" s="67"/>
      <c r="ED1011" s="67"/>
      <c r="EE1011" s="67"/>
      <c r="EF1011" s="67"/>
      <c r="EG1011" s="67"/>
      <c r="EH1011" s="67"/>
      <c r="EI1011" s="67"/>
      <c r="EJ1011" s="67"/>
      <c r="EK1011" s="67"/>
      <c r="EL1011" s="67"/>
      <c r="EM1011" s="67"/>
      <c r="EN1011" s="67"/>
      <c r="EO1011" s="67"/>
    </row>
    <row r="1012" spans="125:145" x14ac:dyDescent="0.25">
      <c r="DU1012" s="67"/>
      <c r="DV1012" s="67"/>
      <c r="DW1012" s="67"/>
      <c r="DX1012" s="67"/>
      <c r="DY1012" s="67"/>
      <c r="DZ1012" s="67"/>
      <c r="EA1012" s="67"/>
      <c r="EB1012" s="67"/>
      <c r="EC1012" s="67"/>
      <c r="ED1012" s="67"/>
      <c r="EE1012" s="67"/>
      <c r="EF1012" s="67"/>
      <c r="EG1012" s="67"/>
      <c r="EH1012" s="67"/>
      <c r="EI1012" s="67"/>
      <c r="EJ1012" s="67"/>
      <c r="EK1012" s="67"/>
      <c r="EL1012" s="67"/>
      <c r="EM1012" s="67"/>
      <c r="EN1012" s="67"/>
      <c r="EO1012" s="67"/>
    </row>
    <row r="1013" spans="125:145" x14ac:dyDescent="0.25">
      <c r="DU1013" s="67"/>
      <c r="DV1013" s="67"/>
      <c r="DW1013" s="67"/>
      <c r="DX1013" s="67"/>
      <c r="DY1013" s="67"/>
      <c r="DZ1013" s="67"/>
      <c r="EA1013" s="67"/>
      <c r="EB1013" s="67"/>
      <c r="EC1013" s="67"/>
      <c r="ED1013" s="67"/>
      <c r="EE1013" s="67"/>
      <c r="EF1013" s="67"/>
      <c r="EG1013" s="67"/>
      <c r="EH1013" s="67"/>
      <c r="EI1013" s="67"/>
      <c r="EJ1013" s="67"/>
      <c r="EK1013" s="67"/>
      <c r="EL1013" s="67"/>
      <c r="EM1013" s="67"/>
      <c r="EN1013" s="67"/>
      <c r="EO1013" s="67"/>
    </row>
    <row r="1014" spans="125:145" x14ac:dyDescent="0.25">
      <c r="DU1014" s="67"/>
      <c r="DV1014" s="67"/>
      <c r="DW1014" s="67"/>
      <c r="DX1014" s="67"/>
      <c r="DY1014" s="67"/>
      <c r="DZ1014" s="67"/>
      <c r="EA1014" s="67"/>
      <c r="EB1014" s="67"/>
      <c r="EC1014" s="67"/>
      <c r="ED1014" s="67"/>
      <c r="EE1014" s="67"/>
      <c r="EF1014" s="67"/>
      <c r="EG1014" s="67"/>
      <c r="EH1014" s="67"/>
      <c r="EI1014" s="67"/>
      <c r="EJ1014" s="67"/>
      <c r="EK1014" s="67"/>
      <c r="EL1014" s="67"/>
      <c r="EM1014" s="67"/>
      <c r="EN1014" s="67"/>
      <c r="EO1014" s="67"/>
    </row>
    <row r="1015" spans="125:145" x14ac:dyDescent="0.25">
      <c r="DU1015" s="67"/>
      <c r="DV1015" s="67"/>
      <c r="DW1015" s="67"/>
      <c r="DX1015" s="67"/>
      <c r="DY1015" s="67"/>
      <c r="DZ1015" s="67"/>
      <c r="EA1015" s="67"/>
      <c r="EB1015" s="67"/>
      <c r="EC1015" s="67"/>
      <c r="ED1015" s="67"/>
      <c r="EE1015" s="67"/>
      <c r="EF1015" s="67"/>
      <c r="EG1015" s="67"/>
      <c r="EH1015" s="67"/>
      <c r="EI1015" s="67"/>
      <c r="EJ1015" s="67"/>
      <c r="EK1015" s="67"/>
      <c r="EL1015" s="67"/>
      <c r="EM1015" s="67"/>
      <c r="EN1015" s="67"/>
      <c r="EO1015" s="67"/>
    </row>
    <row r="1016" spans="125:145" x14ac:dyDescent="0.25">
      <c r="DU1016" s="67"/>
      <c r="DV1016" s="67"/>
      <c r="DW1016" s="67"/>
      <c r="DX1016" s="67"/>
      <c r="DY1016" s="67"/>
      <c r="DZ1016" s="67"/>
      <c r="EA1016" s="67"/>
      <c r="EB1016" s="67"/>
      <c r="EC1016" s="67"/>
      <c r="ED1016" s="67"/>
      <c r="EE1016" s="67"/>
      <c r="EF1016" s="67"/>
      <c r="EG1016" s="67"/>
      <c r="EH1016" s="67"/>
      <c r="EI1016" s="67"/>
      <c r="EJ1016" s="67"/>
      <c r="EK1016" s="67"/>
      <c r="EL1016" s="67"/>
      <c r="EM1016" s="67"/>
      <c r="EN1016" s="67"/>
      <c r="EO1016" s="67"/>
    </row>
    <row r="1017" spans="125:145" x14ac:dyDescent="0.25">
      <c r="DU1017" s="67"/>
      <c r="DV1017" s="67"/>
      <c r="DW1017" s="67"/>
      <c r="DX1017" s="67"/>
      <c r="DY1017" s="67"/>
      <c r="DZ1017" s="67"/>
      <c r="EA1017" s="67"/>
      <c r="EB1017" s="67"/>
      <c r="EC1017" s="67"/>
      <c r="ED1017" s="67"/>
      <c r="EE1017" s="67"/>
      <c r="EF1017" s="67"/>
      <c r="EG1017" s="67"/>
      <c r="EH1017" s="67"/>
      <c r="EI1017" s="67"/>
      <c r="EJ1017" s="67"/>
      <c r="EK1017" s="67"/>
      <c r="EL1017" s="67"/>
      <c r="EM1017" s="67"/>
      <c r="EN1017" s="67"/>
      <c r="EO1017" s="67"/>
    </row>
    <row r="1018" spans="125:145" x14ac:dyDescent="0.25">
      <c r="DU1018" s="67"/>
      <c r="DV1018" s="67"/>
      <c r="DW1018" s="67"/>
      <c r="DX1018" s="67"/>
      <c r="DY1018" s="67"/>
      <c r="DZ1018" s="67"/>
      <c r="EA1018" s="67"/>
      <c r="EB1018" s="67"/>
      <c r="EC1018" s="67"/>
      <c r="ED1018" s="67"/>
      <c r="EE1018" s="67"/>
      <c r="EF1018" s="67"/>
      <c r="EG1018" s="67"/>
      <c r="EH1018" s="67"/>
      <c r="EI1018" s="67"/>
      <c r="EJ1018" s="67"/>
      <c r="EK1018" s="67"/>
      <c r="EL1018" s="67"/>
      <c r="EM1018" s="67"/>
      <c r="EN1018" s="67"/>
      <c r="EO1018" s="67"/>
    </row>
    <row r="1019" spans="125:145" x14ac:dyDescent="0.25">
      <c r="DU1019" s="67"/>
      <c r="DV1019" s="67"/>
      <c r="DW1019" s="67"/>
      <c r="DX1019" s="67"/>
      <c r="DY1019" s="67"/>
      <c r="DZ1019" s="67"/>
      <c r="EA1019" s="67"/>
      <c r="EB1019" s="67"/>
      <c r="EC1019" s="67"/>
      <c r="ED1019" s="67"/>
      <c r="EE1019" s="67"/>
      <c r="EF1019" s="67"/>
      <c r="EG1019" s="67"/>
      <c r="EH1019" s="67"/>
      <c r="EI1019" s="67"/>
      <c r="EJ1019" s="67"/>
      <c r="EK1019" s="67"/>
      <c r="EL1019" s="67"/>
      <c r="EM1019" s="67"/>
      <c r="EN1019" s="67"/>
      <c r="EO1019" s="67"/>
    </row>
    <row r="1020" spans="125:145" x14ac:dyDescent="0.25">
      <c r="DU1020" s="67"/>
      <c r="DV1020" s="67"/>
      <c r="DW1020" s="67"/>
      <c r="DX1020" s="67"/>
      <c r="DY1020" s="67"/>
      <c r="DZ1020" s="67"/>
      <c r="EA1020" s="67"/>
      <c r="EB1020" s="67"/>
      <c r="EC1020" s="67"/>
      <c r="ED1020" s="67"/>
      <c r="EE1020" s="67"/>
      <c r="EF1020" s="67"/>
      <c r="EG1020" s="67"/>
      <c r="EH1020" s="67"/>
      <c r="EI1020" s="67"/>
      <c r="EJ1020" s="67"/>
      <c r="EK1020" s="67"/>
      <c r="EL1020" s="67"/>
      <c r="EM1020" s="67"/>
      <c r="EN1020" s="67"/>
      <c r="EO1020" s="67"/>
    </row>
    <row r="1021" spans="125:145" x14ac:dyDescent="0.25">
      <c r="DU1021" s="67"/>
      <c r="DV1021" s="67"/>
      <c r="DW1021" s="67"/>
      <c r="DX1021" s="67"/>
      <c r="DY1021" s="67"/>
      <c r="DZ1021" s="67"/>
      <c r="EA1021" s="67"/>
      <c r="EB1021" s="67"/>
      <c r="EC1021" s="67"/>
      <c r="ED1021" s="67"/>
      <c r="EE1021" s="67"/>
      <c r="EF1021" s="67"/>
      <c r="EG1021" s="67"/>
      <c r="EH1021" s="67"/>
      <c r="EI1021" s="67"/>
      <c r="EJ1021" s="67"/>
      <c r="EK1021" s="67"/>
      <c r="EL1021" s="67"/>
      <c r="EM1021" s="67"/>
      <c r="EN1021" s="67"/>
      <c r="EO1021" s="67"/>
    </row>
    <row r="1022" spans="125:145" x14ac:dyDescent="0.25">
      <c r="DU1022" s="67"/>
      <c r="DV1022" s="67"/>
      <c r="DW1022" s="67"/>
      <c r="DX1022" s="67"/>
      <c r="DY1022" s="67"/>
      <c r="DZ1022" s="67"/>
      <c r="EA1022" s="67"/>
      <c r="EB1022" s="67"/>
      <c r="EC1022" s="67"/>
      <c r="ED1022" s="67"/>
      <c r="EE1022" s="67"/>
      <c r="EF1022" s="67"/>
      <c r="EG1022" s="67"/>
      <c r="EH1022" s="67"/>
      <c r="EI1022" s="67"/>
      <c r="EJ1022" s="67"/>
      <c r="EK1022" s="67"/>
      <c r="EL1022" s="67"/>
      <c r="EM1022" s="67"/>
      <c r="EN1022" s="67"/>
      <c r="EO1022" s="67"/>
    </row>
    <row r="1023" spans="125:145" x14ac:dyDescent="0.25">
      <c r="DU1023" s="67"/>
      <c r="DV1023" s="67"/>
      <c r="DW1023" s="67"/>
      <c r="DX1023" s="67"/>
      <c r="DY1023" s="67"/>
      <c r="DZ1023" s="67"/>
      <c r="EA1023" s="67"/>
      <c r="EB1023" s="67"/>
      <c r="EC1023" s="67"/>
      <c r="ED1023" s="67"/>
      <c r="EE1023" s="67"/>
      <c r="EF1023" s="67"/>
      <c r="EG1023" s="67"/>
      <c r="EH1023" s="67"/>
      <c r="EI1023" s="67"/>
      <c r="EJ1023" s="67"/>
      <c r="EK1023" s="67"/>
      <c r="EL1023" s="67"/>
      <c r="EM1023" s="67"/>
      <c r="EN1023" s="67"/>
      <c r="EO1023" s="67"/>
    </row>
    <row r="1024" spans="125:145" x14ac:dyDescent="0.25">
      <c r="DU1024" s="67"/>
      <c r="DV1024" s="67"/>
      <c r="DW1024" s="67"/>
      <c r="DX1024" s="67"/>
      <c r="DY1024" s="67"/>
      <c r="DZ1024" s="67"/>
      <c r="EA1024" s="67"/>
      <c r="EB1024" s="67"/>
      <c r="EC1024" s="67"/>
      <c r="ED1024" s="67"/>
      <c r="EE1024" s="67"/>
      <c r="EF1024" s="67"/>
      <c r="EG1024" s="67"/>
      <c r="EH1024" s="67"/>
      <c r="EI1024" s="67"/>
      <c r="EJ1024" s="67"/>
      <c r="EK1024" s="67"/>
      <c r="EL1024" s="67"/>
      <c r="EM1024" s="67"/>
      <c r="EN1024" s="67"/>
      <c r="EO1024" s="67"/>
    </row>
    <row r="1025" spans="125:145" x14ac:dyDescent="0.25">
      <c r="DU1025" s="67"/>
      <c r="DV1025" s="67"/>
      <c r="DW1025" s="67"/>
      <c r="DX1025" s="67"/>
      <c r="DY1025" s="67"/>
      <c r="DZ1025" s="67"/>
      <c r="EA1025" s="67"/>
      <c r="EB1025" s="67"/>
      <c r="EC1025" s="67"/>
      <c r="ED1025" s="67"/>
      <c r="EE1025" s="67"/>
      <c r="EF1025" s="67"/>
      <c r="EG1025" s="67"/>
      <c r="EH1025" s="67"/>
      <c r="EI1025" s="67"/>
      <c r="EJ1025" s="67"/>
      <c r="EK1025" s="67"/>
      <c r="EL1025" s="67"/>
      <c r="EM1025" s="67"/>
      <c r="EN1025" s="67"/>
      <c r="EO1025" s="67"/>
    </row>
    <row r="1026" spans="125:145" x14ac:dyDescent="0.25">
      <c r="DU1026" s="67"/>
      <c r="DV1026" s="67"/>
      <c r="DW1026" s="67"/>
      <c r="DX1026" s="67"/>
      <c r="DY1026" s="67"/>
      <c r="DZ1026" s="67"/>
      <c r="EA1026" s="67"/>
      <c r="EB1026" s="67"/>
      <c r="EC1026" s="67"/>
      <c r="ED1026" s="67"/>
      <c r="EE1026" s="67"/>
      <c r="EF1026" s="67"/>
      <c r="EG1026" s="67"/>
      <c r="EH1026" s="67"/>
      <c r="EI1026" s="67"/>
      <c r="EJ1026" s="67"/>
      <c r="EK1026" s="67"/>
      <c r="EL1026" s="67"/>
      <c r="EM1026" s="67"/>
      <c r="EN1026" s="67"/>
      <c r="EO1026" s="67"/>
    </row>
    <row r="1027" spans="125:145" x14ac:dyDescent="0.25">
      <c r="DU1027" s="67"/>
      <c r="DV1027" s="67"/>
      <c r="DW1027" s="67"/>
      <c r="DX1027" s="67"/>
      <c r="DY1027" s="67"/>
      <c r="DZ1027" s="67"/>
      <c r="EA1027" s="67"/>
      <c r="EB1027" s="67"/>
      <c r="EC1027" s="67"/>
      <c r="ED1027" s="67"/>
      <c r="EE1027" s="67"/>
      <c r="EF1027" s="67"/>
      <c r="EG1027" s="67"/>
      <c r="EH1027" s="67"/>
      <c r="EI1027" s="67"/>
      <c r="EJ1027" s="67"/>
      <c r="EK1027" s="67"/>
      <c r="EL1027" s="67"/>
      <c r="EM1027" s="67"/>
      <c r="EN1027" s="67"/>
      <c r="EO1027" s="67"/>
    </row>
    <row r="1028" spans="125:145" x14ac:dyDescent="0.25">
      <c r="DU1028" s="67"/>
      <c r="DV1028" s="67"/>
      <c r="DW1028" s="67"/>
      <c r="DX1028" s="67"/>
      <c r="DY1028" s="67"/>
      <c r="DZ1028" s="67"/>
      <c r="EA1028" s="67"/>
      <c r="EB1028" s="67"/>
      <c r="EC1028" s="67"/>
      <c r="ED1028" s="67"/>
      <c r="EE1028" s="67"/>
      <c r="EF1028" s="67"/>
      <c r="EG1028" s="67"/>
      <c r="EH1028" s="67"/>
      <c r="EI1028" s="67"/>
      <c r="EJ1028" s="67"/>
      <c r="EK1028" s="67"/>
      <c r="EL1028" s="67"/>
      <c r="EM1028" s="67"/>
      <c r="EN1028" s="67"/>
      <c r="EO1028" s="67"/>
    </row>
    <row r="1029" spans="125:145" x14ac:dyDescent="0.25">
      <c r="DU1029" s="67"/>
      <c r="DV1029" s="67"/>
      <c r="DW1029" s="67"/>
      <c r="DX1029" s="67"/>
      <c r="DY1029" s="67"/>
      <c r="DZ1029" s="67"/>
      <c r="EA1029" s="67"/>
      <c r="EB1029" s="67"/>
      <c r="EC1029" s="67"/>
      <c r="ED1029" s="67"/>
      <c r="EE1029" s="67"/>
      <c r="EF1029" s="67"/>
      <c r="EG1029" s="67"/>
      <c r="EH1029" s="67"/>
      <c r="EI1029" s="67"/>
      <c r="EJ1029" s="67"/>
      <c r="EK1029" s="67"/>
      <c r="EL1029" s="67"/>
      <c r="EM1029" s="67"/>
      <c r="EN1029" s="67"/>
      <c r="EO1029" s="67"/>
    </row>
    <row r="1030" spans="125:145" x14ac:dyDescent="0.25">
      <c r="DU1030" s="67"/>
      <c r="DV1030" s="67"/>
      <c r="DW1030" s="67"/>
      <c r="DX1030" s="67"/>
      <c r="DY1030" s="67"/>
      <c r="DZ1030" s="67"/>
      <c r="EA1030" s="67"/>
      <c r="EB1030" s="67"/>
      <c r="EC1030" s="67"/>
      <c r="ED1030" s="67"/>
      <c r="EE1030" s="67"/>
      <c r="EF1030" s="67"/>
      <c r="EG1030" s="67"/>
      <c r="EH1030" s="67"/>
      <c r="EI1030" s="67"/>
      <c r="EJ1030" s="67"/>
      <c r="EK1030" s="67"/>
      <c r="EL1030" s="67"/>
      <c r="EM1030" s="67"/>
      <c r="EN1030" s="67"/>
      <c r="EO1030" s="67"/>
    </row>
    <row r="1031" spans="125:145" x14ac:dyDescent="0.25">
      <c r="DU1031" s="67"/>
      <c r="DV1031" s="67"/>
      <c r="DW1031" s="67"/>
      <c r="DX1031" s="67"/>
      <c r="DY1031" s="67"/>
      <c r="DZ1031" s="67"/>
      <c r="EA1031" s="67"/>
      <c r="EB1031" s="67"/>
      <c r="EC1031" s="67"/>
      <c r="ED1031" s="67"/>
      <c r="EE1031" s="67"/>
      <c r="EF1031" s="67"/>
      <c r="EG1031" s="67"/>
      <c r="EH1031" s="67"/>
      <c r="EI1031" s="67"/>
      <c r="EJ1031" s="67"/>
      <c r="EK1031" s="67"/>
      <c r="EL1031" s="67"/>
      <c r="EM1031" s="67"/>
      <c r="EN1031" s="67"/>
      <c r="EO1031" s="67"/>
    </row>
    <row r="1032" spans="125:145" x14ac:dyDescent="0.25">
      <c r="DU1032" s="67"/>
      <c r="DV1032" s="67"/>
      <c r="DW1032" s="67"/>
      <c r="DX1032" s="67"/>
      <c r="DY1032" s="67"/>
      <c r="DZ1032" s="67"/>
      <c r="EA1032" s="67"/>
      <c r="EB1032" s="67"/>
      <c r="EC1032" s="67"/>
      <c r="ED1032" s="67"/>
      <c r="EE1032" s="67"/>
      <c r="EF1032" s="67"/>
      <c r="EG1032" s="67"/>
      <c r="EH1032" s="67"/>
      <c r="EI1032" s="67"/>
      <c r="EJ1032" s="67"/>
      <c r="EK1032" s="67"/>
      <c r="EL1032" s="67"/>
      <c r="EM1032" s="67"/>
      <c r="EN1032" s="67"/>
      <c r="EO1032" s="67"/>
    </row>
    <row r="1033" spans="125:145" x14ac:dyDescent="0.25">
      <c r="DU1033" s="67"/>
      <c r="DV1033" s="67"/>
      <c r="DW1033" s="67"/>
      <c r="DX1033" s="67"/>
      <c r="DY1033" s="67"/>
      <c r="DZ1033" s="67"/>
      <c r="EA1033" s="67"/>
      <c r="EB1033" s="67"/>
      <c r="EC1033" s="67"/>
      <c r="ED1033" s="67"/>
      <c r="EE1033" s="67"/>
      <c r="EF1033" s="67"/>
      <c r="EG1033" s="67"/>
      <c r="EH1033" s="67"/>
      <c r="EI1033" s="67"/>
      <c r="EJ1033" s="67"/>
      <c r="EK1033" s="67"/>
      <c r="EL1033" s="67"/>
      <c r="EM1033" s="67"/>
      <c r="EN1033" s="67"/>
      <c r="EO1033" s="67"/>
    </row>
    <row r="1034" spans="125:145" x14ac:dyDescent="0.25">
      <c r="DU1034" s="67"/>
      <c r="DV1034" s="67"/>
      <c r="DW1034" s="67"/>
      <c r="DX1034" s="67"/>
      <c r="DY1034" s="67"/>
      <c r="DZ1034" s="67"/>
      <c r="EA1034" s="67"/>
      <c r="EB1034" s="67"/>
      <c r="EC1034" s="67"/>
      <c r="ED1034" s="67"/>
      <c r="EE1034" s="67"/>
      <c r="EF1034" s="67"/>
      <c r="EG1034" s="67"/>
      <c r="EH1034" s="67"/>
      <c r="EI1034" s="67"/>
      <c r="EJ1034" s="67"/>
      <c r="EK1034" s="67"/>
      <c r="EL1034" s="67"/>
      <c r="EM1034" s="67"/>
      <c r="EN1034" s="67"/>
      <c r="EO1034" s="67"/>
    </row>
    <row r="1035" spans="125:145" x14ac:dyDescent="0.25">
      <c r="DU1035" s="67"/>
      <c r="DV1035" s="67"/>
      <c r="DW1035" s="67"/>
      <c r="DX1035" s="67"/>
      <c r="DY1035" s="67"/>
      <c r="DZ1035" s="67"/>
      <c r="EA1035" s="67"/>
      <c r="EB1035" s="67"/>
      <c r="EC1035" s="67"/>
      <c r="ED1035" s="67"/>
      <c r="EE1035" s="67"/>
      <c r="EF1035" s="67"/>
      <c r="EG1035" s="67"/>
      <c r="EH1035" s="67"/>
      <c r="EI1035" s="67"/>
      <c r="EJ1035" s="67"/>
      <c r="EK1035" s="67"/>
      <c r="EL1035" s="67"/>
      <c r="EM1035" s="67"/>
      <c r="EN1035" s="67"/>
      <c r="EO1035" s="67"/>
    </row>
    <row r="1036" spans="125:145" x14ac:dyDescent="0.25">
      <c r="DU1036" s="67"/>
      <c r="DV1036" s="67"/>
      <c r="DW1036" s="67"/>
      <c r="DX1036" s="67"/>
      <c r="DY1036" s="67"/>
      <c r="DZ1036" s="67"/>
      <c r="EA1036" s="67"/>
      <c r="EB1036" s="67"/>
      <c r="EC1036" s="67"/>
      <c r="ED1036" s="67"/>
      <c r="EE1036" s="67"/>
      <c r="EF1036" s="67"/>
      <c r="EG1036" s="67"/>
      <c r="EH1036" s="67"/>
      <c r="EI1036" s="67"/>
      <c r="EJ1036" s="67"/>
      <c r="EK1036" s="67"/>
      <c r="EL1036" s="67"/>
      <c r="EM1036" s="67"/>
      <c r="EN1036" s="67"/>
      <c r="EO1036" s="67"/>
    </row>
    <row r="1037" spans="125:145" x14ac:dyDescent="0.25">
      <c r="DU1037" s="67"/>
      <c r="DV1037" s="67"/>
      <c r="DW1037" s="67"/>
      <c r="DX1037" s="67"/>
      <c r="DY1037" s="67"/>
      <c r="DZ1037" s="67"/>
      <c r="EA1037" s="67"/>
      <c r="EB1037" s="67"/>
      <c r="EC1037" s="67"/>
      <c r="ED1037" s="67"/>
      <c r="EE1037" s="67"/>
      <c r="EF1037" s="67"/>
      <c r="EG1037" s="67"/>
      <c r="EH1037" s="67"/>
      <c r="EI1037" s="67"/>
      <c r="EJ1037" s="67"/>
      <c r="EK1037" s="67"/>
      <c r="EL1037" s="67"/>
      <c r="EM1037" s="67"/>
      <c r="EN1037" s="67"/>
      <c r="EO1037" s="67"/>
    </row>
    <row r="1038" spans="125:145" x14ac:dyDescent="0.25">
      <c r="DU1038" s="67"/>
      <c r="DV1038" s="67"/>
      <c r="DW1038" s="67"/>
      <c r="DX1038" s="67"/>
      <c r="DY1038" s="67"/>
      <c r="DZ1038" s="67"/>
      <c r="EA1038" s="67"/>
      <c r="EB1038" s="67"/>
      <c r="EC1038" s="67"/>
      <c r="ED1038" s="67"/>
      <c r="EE1038" s="67"/>
      <c r="EF1038" s="67"/>
      <c r="EG1038" s="67"/>
      <c r="EH1038" s="67"/>
      <c r="EI1038" s="67"/>
      <c r="EJ1038" s="67"/>
      <c r="EK1038" s="67"/>
      <c r="EL1038" s="67"/>
      <c r="EM1038" s="67"/>
      <c r="EN1038" s="67"/>
      <c r="EO1038" s="67"/>
    </row>
    <row r="1039" spans="125:145" x14ac:dyDescent="0.25">
      <c r="DU1039" s="67"/>
      <c r="DV1039" s="67"/>
      <c r="DW1039" s="67"/>
      <c r="DX1039" s="67"/>
      <c r="DY1039" s="67"/>
      <c r="DZ1039" s="67"/>
      <c r="EA1039" s="67"/>
      <c r="EB1039" s="67"/>
      <c r="EC1039" s="67"/>
      <c r="ED1039" s="67"/>
      <c r="EE1039" s="67"/>
      <c r="EF1039" s="67"/>
      <c r="EG1039" s="67"/>
      <c r="EH1039" s="67"/>
      <c r="EI1039" s="67"/>
      <c r="EJ1039" s="67"/>
      <c r="EK1039" s="67"/>
      <c r="EL1039" s="67"/>
      <c r="EM1039" s="67"/>
      <c r="EN1039" s="67"/>
      <c r="EO1039" s="67"/>
    </row>
    <row r="1040" spans="125:145" x14ac:dyDescent="0.25">
      <c r="DU1040" s="67"/>
      <c r="DV1040" s="67"/>
      <c r="DW1040" s="67"/>
      <c r="DX1040" s="67"/>
      <c r="DY1040" s="67"/>
      <c r="DZ1040" s="67"/>
      <c r="EA1040" s="67"/>
      <c r="EB1040" s="67"/>
      <c r="EC1040" s="67"/>
      <c r="ED1040" s="67"/>
      <c r="EE1040" s="67"/>
      <c r="EF1040" s="67"/>
      <c r="EG1040" s="67"/>
      <c r="EH1040" s="67"/>
      <c r="EI1040" s="67"/>
      <c r="EJ1040" s="67"/>
      <c r="EK1040" s="67"/>
      <c r="EL1040" s="67"/>
      <c r="EM1040" s="67"/>
      <c r="EN1040" s="67"/>
      <c r="EO1040" s="67"/>
    </row>
    <row r="1041" spans="125:145" x14ac:dyDescent="0.25">
      <c r="DU1041" s="67"/>
      <c r="DV1041" s="67"/>
      <c r="DW1041" s="67"/>
      <c r="DX1041" s="67"/>
      <c r="DY1041" s="67"/>
      <c r="DZ1041" s="67"/>
      <c r="EA1041" s="67"/>
      <c r="EB1041" s="67"/>
      <c r="EC1041" s="67"/>
      <c r="ED1041" s="67"/>
      <c r="EE1041" s="67"/>
      <c r="EF1041" s="67"/>
      <c r="EG1041" s="67"/>
      <c r="EH1041" s="67"/>
      <c r="EI1041" s="67"/>
      <c r="EJ1041" s="67"/>
      <c r="EK1041" s="67"/>
      <c r="EL1041" s="67"/>
      <c r="EM1041" s="67"/>
      <c r="EN1041" s="67"/>
      <c r="EO1041" s="67"/>
    </row>
    <row r="1042" spans="125:145" x14ac:dyDescent="0.25">
      <c r="DU1042" s="67"/>
      <c r="DV1042" s="67"/>
      <c r="DW1042" s="67"/>
      <c r="DX1042" s="67"/>
      <c r="DY1042" s="67"/>
      <c r="DZ1042" s="67"/>
      <c r="EA1042" s="67"/>
      <c r="EB1042" s="67"/>
      <c r="EC1042" s="67"/>
      <c r="ED1042" s="67"/>
      <c r="EE1042" s="67"/>
      <c r="EF1042" s="67"/>
      <c r="EG1042" s="67"/>
      <c r="EH1042" s="67"/>
      <c r="EI1042" s="67"/>
      <c r="EJ1042" s="67"/>
      <c r="EK1042" s="67"/>
      <c r="EL1042" s="67"/>
      <c r="EM1042" s="67"/>
      <c r="EN1042" s="67"/>
      <c r="EO1042" s="67"/>
    </row>
    <row r="1043" spans="125:145" x14ac:dyDescent="0.25">
      <c r="DU1043" s="67"/>
      <c r="DV1043" s="67"/>
      <c r="DW1043" s="67"/>
      <c r="DX1043" s="67"/>
      <c r="DY1043" s="67"/>
      <c r="DZ1043" s="67"/>
      <c r="EA1043" s="67"/>
      <c r="EB1043" s="67"/>
      <c r="EC1043" s="67"/>
      <c r="ED1043" s="67"/>
      <c r="EE1043" s="67"/>
      <c r="EF1043" s="67"/>
      <c r="EG1043" s="67"/>
      <c r="EH1043" s="67"/>
      <c r="EI1043" s="67"/>
      <c r="EJ1043" s="67"/>
      <c r="EK1043" s="67"/>
      <c r="EL1043" s="67"/>
      <c r="EM1043" s="67"/>
      <c r="EN1043" s="67"/>
      <c r="EO1043" s="67"/>
    </row>
    <row r="1044" spans="125:145" x14ac:dyDescent="0.25">
      <c r="DU1044" s="67"/>
      <c r="DV1044" s="67"/>
      <c r="DW1044" s="67"/>
      <c r="DX1044" s="67"/>
      <c r="DY1044" s="67"/>
      <c r="DZ1044" s="67"/>
      <c r="EA1044" s="67"/>
      <c r="EB1044" s="67"/>
      <c r="EC1044" s="67"/>
      <c r="ED1044" s="67"/>
      <c r="EE1044" s="67"/>
      <c r="EF1044" s="67"/>
      <c r="EG1044" s="67"/>
      <c r="EH1044" s="67"/>
      <c r="EI1044" s="67"/>
      <c r="EJ1044" s="67"/>
      <c r="EK1044" s="67"/>
      <c r="EL1044" s="67"/>
      <c r="EM1044" s="67"/>
      <c r="EN1044" s="67"/>
      <c r="EO1044" s="67"/>
    </row>
    <row r="1045" spans="125:145" x14ac:dyDescent="0.25">
      <c r="DU1045" s="67"/>
      <c r="DV1045" s="67"/>
      <c r="DW1045" s="67"/>
      <c r="DX1045" s="67"/>
      <c r="DY1045" s="67"/>
      <c r="DZ1045" s="67"/>
      <c r="EA1045" s="67"/>
      <c r="EB1045" s="67"/>
      <c r="EC1045" s="67"/>
      <c r="ED1045" s="67"/>
      <c r="EE1045" s="67"/>
      <c r="EF1045" s="67"/>
      <c r="EG1045" s="67"/>
      <c r="EH1045" s="67"/>
      <c r="EI1045" s="67"/>
      <c r="EJ1045" s="67"/>
      <c r="EK1045" s="67"/>
      <c r="EL1045" s="67"/>
      <c r="EM1045" s="67"/>
      <c r="EN1045" s="67"/>
      <c r="EO1045" s="67"/>
    </row>
    <row r="1046" spans="125:145" x14ac:dyDescent="0.25">
      <c r="DU1046" s="67"/>
      <c r="DV1046" s="67"/>
      <c r="DW1046" s="67"/>
      <c r="DX1046" s="67"/>
      <c r="DY1046" s="67"/>
      <c r="DZ1046" s="67"/>
      <c r="EA1046" s="67"/>
      <c r="EB1046" s="67"/>
      <c r="EC1046" s="67"/>
      <c r="ED1046" s="67"/>
      <c r="EE1046" s="67"/>
      <c r="EF1046" s="67"/>
      <c r="EG1046" s="67"/>
      <c r="EH1046" s="67"/>
      <c r="EI1046" s="67"/>
      <c r="EJ1046" s="67"/>
      <c r="EK1046" s="67"/>
      <c r="EL1046" s="67"/>
      <c r="EM1046" s="67"/>
      <c r="EN1046" s="67"/>
      <c r="EO1046" s="67"/>
    </row>
    <row r="1047" spans="125:145" x14ac:dyDescent="0.25">
      <c r="DU1047" s="67"/>
      <c r="DV1047" s="67"/>
      <c r="DW1047" s="67"/>
      <c r="DX1047" s="67"/>
      <c r="DY1047" s="67"/>
      <c r="DZ1047" s="67"/>
      <c r="EA1047" s="67"/>
      <c r="EB1047" s="67"/>
      <c r="EC1047" s="67"/>
      <c r="ED1047" s="67"/>
      <c r="EE1047" s="67"/>
      <c r="EF1047" s="67"/>
      <c r="EG1047" s="67"/>
      <c r="EH1047" s="67"/>
      <c r="EI1047" s="67"/>
      <c r="EJ1047" s="67"/>
      <c r="EK1047" s="67"/>
      <c r="EL1047" s="67"/>
      <c r="EM1047" s="67"/>
      <c r="EN1047" s="67"/>
      <c r="EO1047" s="67"/>
    </row>
    <row r="1048" spans="125:145" x14ac:dyDescent="0.25">
      <c r="DU1048" s="67"/>
      <c r="DV1048" s="67"/>
      <c r="DW1048" s="67"/>
      <c r="DX1048" s="67"/>
      <c r="DY1048" s="67"/>
      <c r="DZ1048" s="67"/>
      <c r="EA1048" s="67"/>
      <c r="EB1048" s="67"/>
      <c r="EC1048" s="67"/>
      <c r="ED1048" s="67"/>
      <c r="EE1048" s="67"/>
      <c r="EF1048" s="67"/>
      <c r="EG1048" s="67"/>
      <c r="EH1048" s="67"/>
      <c r="EI1048" s="67"/>
      <c r="EJ1048" s="67"/>
      <c r="EK1048" s="67"/>
      <c r="EL1048" s="67"/>
      <c r="EM1048" s="67"/>
      <c r="EN1048" s="67"/>
      <c r="EO1048" s="67"/>
    </row>
    <row r="1049" spans="125:145" x14ac:dyDescent="0.25">
      <c r="DU1049" s="67"/>
      <c r="DV1049" s="67"/>
      <c r="DW1049" s="67"/>
      <c r="DX1049" s="67"/>
      <c r="DY1049" s="67"/>
      <c r="DZ1049" s="67"/>
      <c r="EA1049" s="67"/>
      <c r="EB1049" s="67"/>
      <c r="EC1049" s="67"/>
      <c r="ED1049" s="67"/>
      <c r="EE1049" s="67"/>
      <c r="EF1049" s="67"/>
      <c r="EG1049" s="67"/>
      <c r="EH1049" s="67"/>
      <c r="EI1049" s="67"/>
      <c r="EJ1049" s="67"/>
      <c r="EK1049" s="67"/>
      <c r="EL1049" s="67"/>
      <c r="EM1049" s="67"/>
      <c r="EN1049" s="67"/>
      <c r="EO1049" s="67"/>
    </row>
    <row r="1050" spans="125:145" x14ac:dyDescent="0.25">
      <c r="DU1050" s="67"/>
      <c r="DV1050" s="67"/>
      <c r="DW1050" s="67"/>
      <c r="DX1050" s="67"/>
      <c r="DY1050" s="67"/>
      <c r="DZ1050" s="67"/>
      <c r="EA1050" s="67"/>
      <c r="EB1050" s="67"/>
      <c r="EC1050" s="67"/>
      <c r="ED1050" s="67"/>
      <c r="EE1050" s="67"/>
      <c r="EF1050" s="67"/>
      <c r="EG1050" s="67"/>
      <c r="EH1050" s="67"/>
      <c r="EI1050" s="67"/>
      <c r="EJ1050" s="67"/>
      <c r="EK1050" s="67"/>
      <c r="EL1050" s="67"/>
      <c r="EM1050" s="67"/>
      <c r="EN1050" s="67"/>
      <c r="EO1050" s="67"/>
    </row>
    <row r="1051" spans="125:145" x14ac:dyDescent="0.25">
      <c r="DU1051" s="67"/>
      <c r="DV1051" s="67"/>
      <c r="DW1051" s="67"/>
      <c r="DX1051" s="67"/>
      <c r="DY1051" s="67"/>
      <c r="DZ1051" s="67"/>
      <c r="EA1051" s="67"/>
      <c r="EB1051" s="67"/>
      <c r="EC1051" s="67"/>
      <c r="ED1051" s="67"/>
      <c r="EE1051" s="67"/>
      <c r="EF1051" s="67"/>
      <c r="EG1051" s="67"/>
      <c r="EH1051" s="67"/>
      <c r="EI1051" s="67"/>
      <c r="EJ1051" s="67"/>
      <c r="EK1051" s="67"/>
      <c r="EL1051" s="67"/>
      <c r="EM1051" s="67"/>
      <c r="EN1051" s="67"/>
      <c r="EO1051" s="67"/>
    </row>
    <row r="1052" spans="125:145" x14ac:dyDescent="0.25">
      <c r="DU1052" s="67"/>
      <c r="DV1052" s="67"/>
      <c r="DW1052" s="67"/>
      <c r="DX1052" s="67"/>
      <c r="DY1052" s="67"/>
      <c r="DZ1052" s="67"/>
      <c r="EA1052" s="67"/>
      <c r="EB1052" s="67"/>
      <c r="EC1052" s="67"/>
      <c r="ED1052" s="67"/>
      <c r="EE1052" s="67"/>
      <c r="EF1052" s="67"/>
      <c r="EG1052" s="67"/>
      <c r="EH1052" s="67"/>
      <c r="EI1052" s="67"/>
      <c r="EJ1052" s="67"/>
      <c r="EK1052" s="67"/>
      <c r="EL1052" s="67"/>
      <c r="EM1052" s="67"/>
      <c r="EN1052" s="67"/>
      <c r="EO1052" s="67"/>
    </row>
    <row r="1053" spans="125:145" x14ac:dyDescent="0.25">
      <c r="DU1053" s="67"/>
      <c r="DV1053" s="67"/>
      <c r="DW1053" s="67"/>
      <c r="DX1053" s="67"/>
      <c r="DY1053" s="67"/>
      <c r="DZ1053" s="67"/>
      <c r="EA1053" s="67"/>
      <c r="EB1053" s="67"/>
      <c r="EC1053" s="67"/>
      <c r="ED1053" s="67"/>
      <c r="EE1053" s="67"/>
      <c r="EF1053" s="67"/>
      <c r="EG1053" s="67"/>
      <c r="EH1053" s="67"/>
      <c r="EI1053" s="67"/>
      <c r="EJ1053" s="67"/>
      <c r="EK1053" s="67"/>
      <c r="EL1053" s="67"/>
      <c r="EM1053" s="67"/>
      <c r="EN1053" s="67"/>
      <c r="EO1053" s="67"/>
    </row>
    <row r="1054" spans="125:145" x14ac:dyDescent="0.25">
      <c r="DU1054" s="67"/>
      <c r="DV1054" s="67"/>
      <c r="DW1054" s="67"/>
      <c r="DX1054" s="67"/>
      <c r="DY1054" s="67"/>
      <c r="DZ1054" s="67"/>
      <c r="EA1054" s="67"/>
      <c r="EB1054" s="67"/>
      <c r="EC1054" s="67"/>
      <c r="ED1054" s="67"/>
      <c r="EE1054" s="67"/>
      <c r="EF1054" s="67"/>
      <c r="EG1054" s="67"/>
      <c r="EH1054" s="67"/>
      <c r="EI1054" s="67"/>
      <c r="EJ1054" s="67"/>
      <c r="EK1054" s="67"/>
      <c r="EL1054" s="67"/>
      <c r="EM1054" s="67"/>
      <c r="EN1054" s="67"/>
      <c r="EO1054" s="67"/>
    </row>
    <row r="1055" spans="125:145" x14ac:dyDescent="0.25">
      <c r="DU1055" s="67"/>
      <c r="DV1055" s="67"/>
      <c r="DW1055" s="67"/>
      <c r="DX1055" s="67"/>
      <c r="DY1055" s="67"/>
      <c r="DZ1055" s="67"/>
      <c r="EA1055" s="67"/>
      <c r="EB1055" s="67"/>
      <c r="EC1055" s="67"/>
      <c r="ED1055" s="67"/>
      <c r="EE1055" s="67"/>
      <c r="EF1055" s="67"/>
      <c r="EG1055" s="67"/>
      <c r="EH1055" s="67"/>
      <c r="EI1055" s="67"/>
      <c r="EJ1055" s="67"/>
      <c r="EK1055" s="67"/>
      <c r="EL1055" s="67"/>
      <c r="EM1055" s="67"/>
      <c r="EN1055" s="67"/>
      <c r="EO1055" s="67"/>
    </row>
    <row r="1056" spans="125:145" x14ac:dyDescent="0.25">
      <c r="DU1056" s="67"/>
      <c r="DV1056" s="67"/>
      <c r="DW1056" s="67"/>
      <c r="DX1056" s="67"/>
      <c r="DY1056" s="67"/>
      <c r="DZ1056" s="67"/>
      <c r="EA1056" s="67"/>
      <c r="EB1056" s="67"/>
      <c r="EC1056" s="67"/>
      <c r="ED1056" s="67"/>
      <c r="EE1056" s="67"/>
      <c r="EF1056" s="67"/>
      <c r="EG1056" s="67"/>
      <c r="EH1056" s="67"/>
      <c r="EI1056" s="67"/>
      <c r="EJ1056" s="67"/>
      <c r="EK1056" s="67"/>
      <c r="EL1056" s="67"/>
      <c r="EM1056" s="67"/>
      <c r="EN1056" s="67"/>
      <c r="EO1056" s="67"/>
    </row>
    <row r="1057" spans="125:145" x14ac:dyDescent="0.25">
      <c r="DU1057" s="67"/>
      <c r="DV1057" s="67"/>
      <c r="DW1057" s="67"/>
      <c r="DX1057" s="67"/>
      <c r="DY1057" s="67"/>
      <c r="DZ1057" s="67"/>
      <c r="EA1057" s="67"/>
      <c r="EB1057" s="67"/>
      <c r="EC1057" s="67"/>
      <c r="ED1057" s="67"/>
      <c r="EE1057" s="67"/>
      <c r="EF1057" s="67"/>
      <c r="EG1057" s="67"/>
      <c r="EH1057" s="67"/>
      <c r="EI1057" s="67"/>
      <c r="EJ1057" s="67"/>
      <c r="EK1057" s="67"/>
      <c r="EL1057" s="67"/>
      <c r="EM1057" s="67"/>
      <c r="EN1057" s="67"/>
      <c r="EO1057" s="67"/>
    </row>
    <row r="1058" spans="125:145" x14ac:dyDescent="0.25">
      <c r="DU1058" s="67"/>
      <c r="DV1058" s="67"/>
      <c r="DW1058" s="67"/>
      <c r="DX1058" s="67"/>
      <c r="DY1058" s="67"/>
      <c r="DZ1058" s="67"/>
      <c r="EA1058" s="67"/>
      <c r="EB1058" s="67"/>
      <c r="EC1058" s="67"/>
      <c r="ED1058" s="67"/>
      <c r="EE1058" s="67"/>
      <c r="EF1058" s="67"/>
      <c r="EG1058" s="67"/>
      <c r="EH1058" s="67"/>
      <c r="EI1058" s="67"/>
      <c r="EJ1058" s="67"/>
      <c r="EK1058" s="67"/>
      <c r="EL1058" s="67"/>
      <c r="EM1058" s="67"/>
      <c r="EN1058" s="67"/>
      <c r="EO1058" s="67"/>
    </row>
    <row r="1059" spans="125:145" x14ac:dyDescent="0.25">
      <c r="DU1059" s="67"/>
      <c r="DV1059" s="67"/>
      <c r="DW1059" s="67"/>
      <c r="DX1059" s="67"/>
      <c r="DY1059" s="67"/>
      <c r="DZ1059" s="67"/>
      <c r="EA1059" s="67"/>
      <c r="EB1059" s="67"/>
      <c r="EC1059" s="67"/>
      <c r="ED1059" s="67"/>
      <c r="EE1059" s="67"/>
      <c r="EF1059" s="67"/>
      <c r="EG1059" s="67"/>
      <c r="EH1059" s="67"/>
      <c r="EI1059" s="67"/>
      <c r="EJ1059" s="67"/>
      <c r="EK1059" s="67"/>
      <c r="EL1059" s="67"/>
      <c r="EM1059" s="67"/>
      <c r="EN1059" s="67"/>
      <c r="EO1059" s="67"/>
    </row>
    <row r="1060" spans="125:145" x14ac:dyDescent="0.25">
      <c r="DU1060" s="67"/>
      <c r="DV1060" s="67"/>
      <c r="DW1060" s="67"/>
      <c r="DX1060" s="67"/>
      <c r="DY1060" s="67"/>
      <c r="DZ1060" s="67"/>
      <c r="EA1060" s="67"/>
      <c r="EB1060" s="67"/>
      <c r="EC1060" s="67"/>
      <c r="ED1060" s="67"/>
      <c r="EE1060" s="67"/>
      <c r="EF1060" s="67"/>
      <c r="EG1060" s="67"/>
      <c r="EH1060" s="67"/>
      <c r="EI1060" s="67"/>
      <c r="EJ1060" s="67"/>
      <c r="EK1060" s="67"/>
      <c r="EL1060" s="67"/>
      <c r="EM1060" s="67"/>
      <c r="EN1060" s="67"/>
      <c r="EO1060" s="67"/>
    </row>
    <row r="1061" spans="125:145" x14ac:dyDescent="0.25">
      <c r="DU1061" s="67"/>
      <c r="DV1061" s="67"/>
      <c r="DW1061" s="67"/>
      <c r="DX1061" s="67"/>
      <c r="DY1061" s="67"/>
      <c r="DZ1061" s="67"/>
      <c r="EA1061" s="67"/>
      <c r="EB1061" s="67"/>
      <c r="EC1061" s="67"/>
      <c r="ED1061" s="67"/>
      <c r="EE1061" s="67"/>
      <c r="EF1061" s="67"/>
      <c r="EG1061" s="67"/>
      <c r="EH1061" s="67"/>
      <c r="EI1061" s="67"/>
      <c r="EJ1061" s="67"/>
      <c r="EK1061" s="67"/>
      <c r="EL1061" s="67"/>
      <c r="EM1061" s="67"/>
      <c r="EN1061" s="67"/>
      <c r="EO1061" s="67"/>
    </row>
    <row r="1062" spans="125:145" x14ac:dyDescent="0.25">
      <c r="DU1062" s="67"/>
      <c r="DV1062" s="67"/>
      <c r="DW1062" s="67"/>
      <c r="DX1062" s="67"/>
      <c r="DY1062" s="67"/>
      <c r="DZ1062" s="67"/>
      <c r="EA1062" s="67"/>
      <c r="EB1062" s="67"/>
      <c r="EC1062" s="67"/>
      <c r="ED1062" s="67"/>
      <c r="EE1062" s="67"/>
      <c r="EF1062" s="67"/>
      <c r="EG1062" s="67"/>
      <c r="EH1062" s="67"/>
      <c r="EI1062" s="67"/>
      <c r="EJ1062" s="67"/>
      <c r="EK1062" s="67"/>
      <c r="EL1062" s="67"/>
      <c r="EM1062" s="67"/>
      <c r="EN1062" s="67"/>
      <c r="EO1062" s="67"/>
    </row>
    <row r="1063" spans="125:145" x14ac:dyDescent="0.25">
      <c r="DU1063" s="67"/>
      <c r="DV1063" s="67"/>
      <c r="DW1063" s="67"/>
      <c r="DX1063" s="67"/>
      <c r="DY1063" s="67"/>
      <c r="DZ1063" s="67"/>
      <c r="EA1063" s="67"/>
      <c r="EB1063" s="67"/>
      <c r="EC1063" s="67"/>
      <c r="ED1063" s="67"/>
      <c r="EE1063" s="67"/>
      <c r="EF1063" s="67"/>
      <c r="EG1063" s="67"/>
      <c r="EH1063" s="67"/>
      <c r="EI1063" s="67"/>
      <c r="EJ1063" s="67"/>
      <c r="EK1063" s="67"/>
      <c r="EL1063" s="67"/>
      <c r="EM1063" s="67"/>
      <c r="EN1063" s="67"/>
      <c r="EO1063" s="67"/>
    </row>
    <row r="1064" spans="125:145" x14ac:dyDescent="0.25">
      <c r="DU1064" s="67"/>
      <c r="DV1064" s="67"/>
      <c r="DW1064" s="67"/>
      <c r="DX1064" s="67"/>
      <c r="DY1064" s="67"/>
      <c r="DZ1064" s="67"/>
      <c r="EA1064" s="67"/>
      <c r="EB1064" s="67"/>
      <c r="EC1064" s="67"/>
      <c r="ED1064" s="67"/>
      <c r="EE1064" s="67"/>
      <c r="EF1064" s="67"/>
      <c r="EG1064" s="67"/>
      <c r="EH1064" s="67"/>
      <c r="EI1064" s="67"/>
      <c r="EJ1064" s="67"/>
      <c r="EK1064" s="67"/>
      <c r="EL1064" s="67"/>
      <c r="EM1064" s="67"/>
      <c r="EN1064" s="67"/>
      <c r="EO1064" s="67"/>
    </row>
    <row r="1065" spans="125:145" x14ac:dyDescent="0.25">
      <c r="DU1065" s="67"/>
      <c r="DV1065" s="67"/>
      <c r="DW1065" s="67"/>
      <c r="DX1065" s="67"/>
      <c r="DY1065" s="67"/>
      <c r="DZ1065" s="67"/>
      <c r="EA1065" s="67"/>
      <c r="EB1065" s="67"/>
      <c r="EC1065" s="67"/>
      <c r="ED1065" s="67"/>
      <c r="EE1065" s="67"/>
      <c r="EF1065" s="67"/>
      <c r="EG1065" s="67"/>
      <c r="EH1065" s="67"/>
      <c r="EI1065" s="67"/>
      <c r="EJ1065" s="67"/>
      <c r="EK1065" s="67"/>
      <c r="EL1065" s="67"/>
      <c r="EM1065" s="67"/>
      <c r="EN1065" s="67"/>
      <c r="EO1065" s="67"/>
    </row>
    <row r="1066" spans="125:145" x14ac:dyDescent="0.25">
      <c r="DU1066" s="67"/>
      <c r="DV1066" s="67"/>
      <c r="DW1066" s="67"/>
      <c r="DX1066" s="67"/>
      <c r="DY1066" s="67"/>
      <c r="DZ1066" s="67"/>
      <c r="EA1066" s="67"/>
      <c r="EB1066" s="67"/>
      <c r="EC1066" s="67"/>
      <c r="ED1066" s="67"/>
      <c r="EE1066" s="67"/>
      <c r="EF1066" s="67"/>
      <c r="EG1066" s="67"/>
      <c r="EH1066" s="67"/>
      <c r="EI1066" s="67"/>
      <c r="EJ1066" s="67"/>
      <c r="EK1066" s="67"/>
      <c r="EL1066" s="67"/>
      <c r="EM1066" s="67"/>
      <c r="EN1066" s="67"/>
      <c r="EO1066" s="67"/>
    </row>
    <row r="1067" spans="125:145" x14ac:dyDescent="0.25">
      <c r="DU1067" s="67"/>
      <c r="DV1067" s="67"/>
      <c r="DW1067" s="67"/>
      <c r="DX1067" s="67"/>
      <c r="DY1067" s="67"/>
      <c r="DZ1067" s="67"/>
      <c r="EA1067" s="67"/>
      <c r="EB1067" s="67"/>
      <c r="EC1067" s="67"/>
      <c r="ED1067" s="67"/>
      <c r="EE1067" s="67"/>
      <c r="EF1067" s="67"/>
      <c r="EG1067" s="67"/>
      <c r="EH1067" s="67"/>
      <c r="EI1067" s="67"/>
      <c r="EJ1067" s="67"/>
      <c r="EK1067" s="67"/>
      <c r="EL1067" s="67"/>
      <c r="EM1067" s="67"/>
      <c r="EN1067" s="67"/>
      <c r="EO1067" s="67"/>
    </row>
    <row r="1068" spans="125:145" x14ac:dyDescent="0.25">
      <c r="DU1068" s="67"/>
      <c r="DV1068" s="67"/>
      <c r="DW1068" s="67"/>
      <c r="DX1068" s="67"/>
      <c r="DY1068" s="67"/>
      <c r="DZ1068" s="67"/>
      <c r="EA1068" s="67"/>
      <c r="EB1068" s="67"/>
      <c r="EC1068" s="67"/>
      <c r="ED1068" s="67"/>
      <c r="EE1068" s="67"/>
      <c r="EF1068" s="67"/>
      <c r="EG1068" s="67"/>
      <c r="EH1068" s="67"/>
      <c r="EI1068" s="67"/>
      <c r="EJ1068" s="67"/>
      <c r="EK1068" s="67"/>
      <c r="EL1068" s="67"/>
      <c r="EM1068" s="67"/>
      <c r="EN1068" s="67"/>
      <c r="EO1068" s="67"/>
    </row>
    <row r="1069" spans="125:145" x14ac:dyDescent="0.25">
      <c r="DU1069" s="67"/>
      <c r="DV1069" s="67"/>
      <c r="DW1069" s="67"/>
      <c r="DX1069" s="67"/>
      <c r="DY1069" s="67"/>
      <c r="DZ1069" s="67"/>
      <c r="EA1069" s="67"/>
      <c r="EB1069" s="67"/>
      <c r="EC1069" s="67"/>
      <c r="ED1069" s="67"/>
      <c r="EE1069" s="67"/>
      <c r="EF1069" s="67"/>
      <c r="EG1069" s="67"/>
      <c r="EH1069" s="67"/>
      <c r="EI1069" s="67"/>
      <c r="EJ1069" s="67"/>
      <c r="EK1069" s="67"/>
      <c r="EL1069" s="67"/>
      <c r="EM1069" s="67"/>
      <c r="EN1069" s="67"/>
      <c r="EO1069" s="67"/>
    </row>
    <row r="1070" spans="125:145" x14ac:dyDescent="0.25">
      <c r="DU1070" s="67"/>
      <c r="DV1070" s="67"/>
      <c r="DW1070" s="67"/>
      <c r="DX1070" s="67"/>
      <c r="DY1070" s="67"/>
      <c r="DZ1070" s="67"/>
      <c r="EA1070" s="67"/>
      <c r="EB1070" s="67"/>
      <c r="EC1070" s="67"/>
      <c r="ED1070" s="67"/>
      <c r="EE1070" s="67"/>
      <c r="EF1070" s="67"/>
      <c r="EG1070" s="67"/>
      <c r="EH1070" s="67"/>
      <c r="EI1070" s="67"/>
      <c r="EJ1070" s="67"/>
      <c r="EK1070" s="67"/>
      <c r="EL1070" s="67"/>
      <c r="EM1070" s="67"/>
      <c r="EN1070" s="67"/>
      <c r="EO1070" s="67"/>
    </row>
    <row r="1071" spans="125:145" x14ac:dyDescent="0.25">
      <c r="DU1071" s="67"/>
      <c r="DV1071" s="67"/>
      <c r="DW1071" s="67"/>
      <c r="DX1071" s="67"/>
      <c r="DY1071" s="67"/>
      <c r="DZ1071" s="67"/>
      <c r="EA1071" s="67"/>
      <c r="EB1071" s="67"/>
      <c r="EC1071" s="67"/>
      <c r="ED1071" s="67"/>
      <c r="EE1071" s="67"/>
      <c r="EF1071" s="67"/>
      <c r="EG1071" s="67"/>
      <c r="EH1071" s="67"/>
      <c r="EI1071" s="67"/>
      <c r="EJ1071" s="67"/>
      <c r="EK1071" s="67"/>
      <c r="EL1071" s="67"/>
      <c r="EM1071" s="67"/>
      <c r="EN1071" s="67"/>
      <c r="EO1071" s="67"/>
    </row>
    <row r="1072" spans="125:145" x14ac:dyDescent="0.25">
      <c r="DU1072" s="67"/>
      <c r="DV1072" s="67"/>
      <c r="DW1072" s="67"/>
      <c r="DX1072" s="67"/>
      <c r="DY1072" s="67"/>
      <c r="DZ1072" s="67"/>
      <c r="EA1072" s="67"/>
      <c r="EB1072" s="67"/>
      <c r="EC1072" s="67"/>
      <c r="ED1072" s="67"/>
      <c r="EE1072" s="67"/>
      <c r="EF1072" s="67"/>
      <c r="EG1072" s="67"/>
      <c r="EH1072" s="67"/>
      <c r="EI1072" s="67"/>
      <c r="EJ1072" s="67"/>
      <c r="EK1072" s="67"/>
      <c r="EL1072" s="67"/>
      <c r="EM1072" s="67"/>
      <c r="EN1072" s="67"/>
      <c r="EO1072" s="67"/>
    </row>
    <row r="1073" spans="125:145" x14ac:dyDescent="0.25">
      <c r="DU1073" s="67"/>
      <c r="DV1073" s="67"/>
      <c r="DW1073" s="67"/>
      <c r="DX1073" s="67"/>
      <c r="DY1073" s="67"/>
      <c r="DZ1073" s="67"/>
      <c r="EA1073" s="67"/>
      <c r="EB1073" s="67"/>
      <c r="EC1073" s="67"/>
      <c r="ED1073" s="67"/>
      <c r="EE1073" s="67"/>
      <c r="EF1073" s="67"/>
      <c r="EG1073" s="67"/>
      <c r="EH1073" s="67"/>
      <c r="EI1073" s="67"/>
      <c r="EJ1073" s="67"/>
      <c r="EK1073" s="67"/>
      <c r="EL1073" s="67"/>
      <c r="EM1073" s="67"/>
      <c r="EN1073" s="67"/>
      <c r="EO1073" s="67"/>
    </row>
    <row r="1074" spans="125:145" x14ac:dyDescent="0.25">
      <c r="DU1074" s="67"/>
      <c r="DV1074" s="67"/>
      <c r="DW1074" s="67"/>
      <c r="DX1074" s="67"/>
      <c r="DY1074" s="67"/>
      <c r="DZ1074" s="67"/>
      <c r="EA1074" s="67"/>
      <c r="EB1074" s="67"/>
      <c r="EC1074" s="67"/>
      <c r="ED1074" s="67"/>
      <c r="EE1074" s="67"/>
      <c r="EF1074" s="67"/>
      <c r="EG1074" s="67"/>
      <c r="EH1074" s="67"/>
      <c r="EI1074" s="67"/>
      <c r="EJ1074" s="67"/>
      <c r="EK1074" s="67"/>
      <c r="EL1074" s="67"/>
      <c r="EM1074" s="67"/>
      <c r="EN1074" s="67"/>
      <c r="EO1074" s="67"/>
    </row>
    <row r="1075" spans="125:145" x14ac:dyDescent="0.25">
      <c r="DU1075" s="67"/>
      <c r="DV1075" s="67"/>
      <c r="DW1075" s="67"/>
      <c r="DX1075" s="67"/>
      <c r="DY1075" s="67"/>
      <c r="DZ1075" s="67"/>
      <c r="EA1075" s="67"/>
      <c r="EB1075" s="67"/>
      <c r="EC1075" s="67"/>
      <c r="ED1075" s="67"/>
      <c r="EE1075" s="67"/>
      <c r="EF1075" s="67"/>
      <c r="EG1075" s="67"/>
      <c r="EH1075" s="67"/>
      <c r="EI1075" s="67"/>
      <c r="EJ1075" s="67"/>
      <c r="EK1075" s="67"/>
      <c r="EL1075" s="67"/>
      <c r="EM1075" s="67"/>
      <c r="EN1075" s="67"/>
      <c r="EO1075" s="67"/>
    </row>
    <row r="1076" spans="125:145" x14ac:dyDescent="0.25">
      <c r="DU1076" s="67"/>
      <c r="DV1076" s="67"/>
      <c r="DW1076" s="67"/>
      <c r="DX1076" s="67"/>
      <c r="DY1076" s="67"/>
      <c r="DZ1076" s="67"/>
      <c r="EA1076" s="67"/>
      <c r="EB1076" s="67"/>
      <c r="EC1076" s="67"/>
      <c r="ED1076" s="67"/>
      <c r="EE1076" s="67"/>
      <c r="EF1076" s="67"/>
      <c r="EG1076" s="67"/>
      <c r="EH1076" s="67"/>
      <c r="EI1076" s="67"/>
      <c r="EJ1076" s="67"/>
      <c r="EK1076" s="67"/>
      <c r="EL1076" s="67"/>
      <c r="EM1076" s="67"/>
      <c r="EN1076" s="67"/>
      <c r="EO1076" s="67"/>
    </row>
    <row r="1077" spans="125:145" x14ac:dyDescent="0.25">
      <c r="DU1077" s="67"/>
      <c r="DV1077" s="67"/>
      <c r="DW1077" s="67"/>
      <c r="DX1077" s="67"/>
      <c r="DY1077" s="67"/>
      <c r="DZ1077" s="67"/>
      <c r="EA1077" s="67"/>
      <c r="EB1077" s="67"/>
      <c r="EC1077" s="67"/>
      <c r="ED1077" s="67"/>
      <c r="EE1077" s="67"/>
      <c r="EF1077" s="67"/>
      <c r="EG1077" s="67"/>
      <c r="EH1077" s="67"/>
      <c r="EI1077" s="67"/>
      <c r="EJ1077" s="67"/>
      <c r="EK1077" s="67"/>
      <c r="EL1077" s="67"/>
      <c r="EM1077" s="67"/>
      <c r="EN1077" s="67"/>
      <c r="EO1077" s="67"/>
    </row>
    <row r="1078" spans="125:145" x14ac:dyDescent="0.25">
      <c r="DU1078" s="67"/>
      <c r="DV1078" s="67"/>
      <c r="DW1078" s="67"/>
      <c r="DX1078" s="67"/>
      <c r="DY1078" s="67"/>
      <c r="DZ1078" s="67"/>
      <c r="EA1078" s="67"/>
      <c r="EB1078" s="67"/>
      <c r="EC1078" s="67"/>
      <c r="ED1078" s="67"/>
      <c r="EE1078" s="67"/>
      <c r="EF1078" s="67"/>
      <c r="EG1078" s="67"/>
      <c r="EH1078" s="67"/>
      <c r="EI1078" s="67"/>
      <c r="EJ1078" s="67"/>
      <c r="EK1078" s="67"/>
      <c r="EL1078" s="67"/>
      <c r="EM1078" s="67"/>
      <c r="EN1078" s="67"/>
      <c r="EO1078" s="67"/>
    </row>
    <row r="1079" spans="125:145" x14ac:dyDescent="0.25">
      <c r="DU1079" s="68"/>
      <c r="DV1079" s="68"/>
      <c r="DW1079" s="68"/>
      <c r="DX1079" s="68"/>
      <c r="DY1079" s="68"/>
      <c r="DZ1079" s="68"/>
      <c r="EA1079" s="68"/>
      <c r="EB1079" s="68"/>
      <c r="EC1079" s="68"/>
      <c r="ED1079" s="68"/>
      <c r="EE1079" s="68"/>
      <c r="EF1079" s="68"/>
      <c r="EG1079" s="68"/>
      <c r="EH1079" s="68"/>
      <c r="EI1079" s="68"/>
      <c r="EJ1079" s="68"/>
      <c r="EK1079" s="68"/>
      <c r="EL1079" s="68"/>
      <c r="EM1079" s="68"/>
      <c r="EN1079" s="68"/>
      <c r="EO1079" s="68"/>
    </row>
    <row r="1080" spans="125:145" x14ac:dyDescent="0.25">
      <c r="DU1080" s="68"/>
      <c r="DV1080" s="68"/>
      <c r="DW1080" s="68"/>
      <c r="DX1080" s="68"/>
      <c r="DY1080" s="68"/>
      <c r="DZ1080" s="68"/>
      <c r="EA1080" s="68"/>
      <c r="EB1080" s="68"/>
      <c r="EC1080" s="68"/>
      <c r="ED1080" s="68"/>
      <c r="EE1080" s="68"/>
      <c r="EF1080" s="68"/>
      <c r="EG1080" s="68"/>
      <c r="EH1080" s="68"/>
      <c r="EI1080" s="68"/>
      <c r="EJ1080" s="68"/>
      <c r="EK1080" s="68"/>
      <c r="EL1080" s="68"/>
      <c r="EM1080" s="68"/>
      <c r="EN1080" s="68"/>
      <c r="EO1080" s="68"/>
    </row>
    <row r="1081" spans="125:145" x14ac:dyDescent="0.25">
      <c r="DU1081" s="67"/>
      <c r="DV1081" s="67"/>
      <c r="DW1081" s="67"/>
      <c r="DX1081" s="67"/>
      <c r="DY1081" s="67"/>
      <c r="DZ1081" s="67"/>
      <c r="EA1081" s="67"/>
      <c r="EB1081" s="67"/>
      <c r="EC1081" s="67"/>
      <c r="ED1081" s="67"/>
      <c r="EE1081" s="67"/>
      <c r="EF1081" s="67"/>
      <c r="EG1081" s="67"/>
      <c r="EH1081" s="67"/>
      <c r="EI1081" s="67"/>
      <c r="EJ1081" s="67"/>
      <c r="EK1081" s="67"/>
      <c r="EL1081" s="67"/>
      <c r="EM1081" s="67"/>
      <c r="EN1081" s="67"/>
      <c r="EO1081" s="67"/>
    </row>
    <row r="1082" spans="125:145" x14ac:dyDescent="0.25">
      <c r="DU1082" s="67"/>
      <c r="DV1082" s="67"/>
      <c r="DW1082" s="67"/>
      <c r="DX1082" s="67"/>
      <c r="DY1082" s="67"/>
      <c r="DZ1082" s="67"/>
      <c r="EA1082" s="67"/>
      <c r="EB1082" s="67"/>
      <c r="EC1082" s="67"/>
      <c r="ED1082" s="67"/>
      <c r="EE1082" s="67"/>
      <c r="EF1082" s="67"/>
      <c r="EG1082" s="67"/>
      <c r="EH1082" s="67"/>
      <c r="EI1082" s="67"/>
      <c r="EJ1082" s="67"/>
      <c r="EK1082" s="67"/>
      <c r="EL1082" s="67"/>
      <c r="EM1082" s="67"/>
      <c r="EN1082" s="67"/>
      <c r="EO1082" s="67"/>
    </row>
    <row r="1083" spans="125:145" x14ac:dyDescent="0.25">
      <c r="DU1083" s="67"/>
      <c r="DV1083" s="67"/>
      <c r="DW1083" s="67"/>
      <c r="DX1083" s="67"/>
      <c r="DY1083" s="67"/>
      <c r="DZ1083" s="67"/>
      <c r="EA1083" s="67"/>
      <c r="EB1083" s="67"/>
      <c r="EC1083" s="67"/>
      <c r="ED1083" s="67"/>
      <c r="EE1083" s="67"/>
      <c r="EF1083" s="67"/>
      <c r="EG1083" s="67"/>
      <c r="EH1083" s="67"/>
      <c r="EI1083" s="67"/>
      <c r="EJ1083" s="67"/>
      <c r="EK1083" s="67"/>
      <c r="EL1083" s="67"/>
      <c r="EM1083" s="67"/>
      <c r="EN1083" s="67"/>
      <c r="EO1083" s="67"/>
    </row>
    <row r="1084" spans="125:145" x14ac:dyDescent="0.25">
      <c r="DU1084" s="67"/>
      <c r="DV1084" s="67"/>
      <c r="DW1084" s="67"/>
      <c r="DX1084" s="67"/>
      <c r="DY1084" s="67"/>
      <c r="DZ1084" s="67"/>
      <c r="EA1084" s="67"/>
      <c r="EB1084" s="67"/>
      <c r="EC1084" s="67"/>
      <c r="ED1084" s="67"/>
      <c r="EE1084" s="67"/>
      <c r="EF1084" s="67"/>
      <c r="EG1084" s="67"/>
      <c r="EH1084" s="67"/>
      <c r="EI1084" s="67"/>
      <c r="EJ1084" s="67"/>
      <c r="EK1084" s="67"/>
      <c r="EL1084" s="67"/>
      <c r="EM1084" s="67"/>
      <c r="EN1084" s="67"/>
      <c r="EO1084" s="67"/>
    </row>
    <row r="1085" spans="125:145" x14ac:dyDescent="0.25">
      <c r="DU1085" s="67"/>
      <c r="DV1085" s="67"/>
      <c r="DW1085" s="67"/>
      <c r="DX1085" s="67"/>
      <c r="DY1085" s="67"/>
      <c r="DZ1085" s="67"/>
      <c r="EA1085" s="67"/>
      <c r="EB1085" s="67"/>
      <c r="EC1085" s="67"/>
      <c r="ED1085" s="67"/>
      <c r="EE1085" s="67"/>
      <c r="EF1085" s="67"/>
      <c r="EG1085" s="67"/>
      <c r="EH1085" s="67"/>
      <c r="EI1085" s="67"/>
      <c r="EJ1085" s="67"/>
      <c r="EK1085" s="67"/>
      <c r="EL1085" s="67"/>
      <c r="EM1085" s="67"/>
      <c r="EN1085" s="67"/>
      <c r="EO1085" s="67"/>
    </row>
    <row r="1086" spans="125:145" x14ac:dyDescent="0.25">
      <c r="DU1086" s="67"/>
      <c r="DV1086" s="67"/>
      <c r="DW1086" s="67"/>
      <c r="DX1086" s="67"/>
      <c r="DY1086" s="67"/>
      <c r="DZ1086" s="67"/>
      <c r="EA1086" s="67"/>
      <c r="EB1086" s="67"/>
      <c r="EC1086" s="67"/>
      <c r="ED1086" s="67"/>
      <c r="EE1086" s="67"/>
      <c r="EF1086" s="67"/>
      <c r="EG1086" s="67"/>
      <c r="EH1086" s="67"/>
      <c r="EI1086" s="67"/>
      <c r="EJ1086" s="67"/>
      <c r="EK1086" s="67"/>
      <c r="EL1086" s="67"/>
      <c r="EM1086" s="67"/>
      <c r="EN1086" s="67"/>
      <c r="EO1086" s="67"/>
    </row>
    <row r="1087" spans="125:145" x14ac:dyDescent="0.25">
      <c r="DU1087" s="67"/>
      <c r="DV1087" s="67"/>
      <c r="DW1087" s="67"/>
      <c r="DX1087" s="67"/>
      <c r="DY1087" s="67"/>
      <c r="DZ1087" s="67"/>
      <c r="EA1087" s="67"/>
      <c r="EB1087" s="67"/>
      <c r="EC1087" s="67"/>
      <c r="ED1087" s="67"/>
      <c r="EE1087" s="67"/>
      <c r="EF1087" s="67"/>
      <c r="EG1087" s="67"/>
      <c r="EH1087" s="67"/>
      <c r="EI1087" s="67"/>
      <c r="EJ1087" s="67"/>
      <c r="EK1087" s="67"/>
      <c r="EL1087" s="67"/>
      <c r="EM1087" s="67"/>
      <c r="EN1087" s="67"/>
      <c r="EO1087" s="67"/>
    </row>
    <row r="1088" spans="125:145" x14ac:dyDescent="0.25">
      <c r="DU1088" s="67"/>
      <c r="DV1088" s="67"/>
      <c r="DW1088" s="67"/>
      <c r="DX1088" s="67"/>
      <c r="DY1088" s="67"/>
      <c r="DZ1088" s="67"/>
      <c r="EA1088" s="67"/>
      <c r="EB1088" s="67"/>
      <c r="EC1088" s="67"/>
      <c r="ED1088" s="67"/>
      <c r="EE1088" s="67"/>
      <c r="EF1088" s="67"/>
      <c r="EG1088" s="67"/>
      <c r="EH1088" s="67"/>
      <c r="EI1088" s="67"/>
      <c r="EJ1088" s="67"/>
      <c r="EK1088" s="67"/>
      <c r="EL1088" s="67"/>
      <c r="EM1088" s="67"/>
      <c r="EN1088" s="67"/>
      <c r="EO1088" s="67"/>
    </row>
    <row r="1089" spans="125:145" x14ac:dyDescent="0.25">
      <c r="DU1089" s="67"/>
      <c r="DV1089" s="67"/>
      <c r="DW1089" s="67"/>
      <c r="DX1089" s="67"/>
      <c r="DY1089" s="67"/>
      <c r="DZ1089" s="67"/>
      <c r="EA1089" s="67"/>
      <c r="EB1089" s="67"/>
      <c r="EC1089" s="67"/>
      <c r="ED1089" s="67"/>
      <c r="EE1089" s="67"/>
      <c r="EF1089" s="67"/>
      <c r="EG1089" s="67"/>
      <c r="EH1089" s="67"/>
      <c r="EI1089" s="67"/>
      <c r="EJ1089" s="67"/>
      <c r="EK1089" s="67"/>
      <c r="EL1089" s="67"/>
      <c r="EM1089" s="67"/>
      <c r="EN1089" s="67"/>
      <c r="EO1089" s="67"/>
    </row>
    <row r="1090" spans="125:145" x14ac:dyDescent="0.25">
      <c r="DU1090" s="67"/>
      <c r="DV1090" s="67"/>
      <c r="DW1090" s="67"/>
      <c r="DX1090" s="67"/>
      <c r="DY1090" s="67"/>
      <c r="DZ1090" s="67"/>
      <c r="EA1090" s="67"/>
      <c r="EB1090" s="67"/>
      <c r="EC1090" s="67"/>
      <c r="ED1090" s="67"/>
      <c r="EE1090" s="67"/>
      <c r="EF1090" s="67"/>
      <c r="EG1090" s="67"/>
      <c r="EH1090" s="67"/>
      <c r="EI1090" s="67"/>
      <c r="EJ1090" s="67"/>
      <c r="EK1090" s="67"/>
      <c r="EL1090" s="67"/>
      <c r="EM1090" s="67"/>
      <c r="EN1090" s="67"/>
      <c r="EO1090" s="67"/>
    </row>
    <row r="1091" spans="125:145" x14ac:dyDescent="0.25">
      <c r="DU1091" s="67"/>
      <c r="DV1091" s="67"/>
      <c r="DW1091" s="67"/>
      <c r="DX1091" s="67"/>
      <c r="DY1091" s="67"/>
      <c r="DZ1091" s="67"/>
      <c r="EA1091" s="67"/>
      <c r="EB1091" s="67"/>
      <c r="EC1091" s="67"/>
      <c r="ED1091" s="67"/>
      <c r="EE1091" s="67"/>
      <c r="EF1091" s="67"/>
      <c r="EG1091" s="67"/>
      <c r="EH1091" s="67"/>
      <c r="EI1091" s="67"/>
      <c r="EJ1091" s="67"/>
      <c r="EK1091" s="67"/>
      <c r="EL1091" s="67"/>
      <c r="EM1091" s="67"/>
      <c r="EN1091" s="67"/>
      <c r="EO1091" s="67"/>
    </row>
    <row r="1092" spans="125:145" x14ac:dyDescent="0.25">
      <c r="DU1092" s="67"/>
      <c r="DV1092" s="67"/>
      <c r="DW1092" s="67"/>
      <c r="DX1092" s="67"/>
      <c r="DY1092" s="67"/>
      <c r="DZ1092" s="67"/>
      <c r="EA1092" s="67"/>
      <c r="EB1092" s="67"/>
      <c r="EC1092" s="67"/>
      <c r="ED1092" s="67"/>
      <c r="EE1092" s="67"/>
      <c r="EF1092" s="67"/>
      <c r="EG1092" s="67"/>
      <c r="EH1092" s="67"/>
      <c r="EI1092" s="67"/>
      <c r="EJ1092" s="67"/>
      <c r="EK1092" s="67"/>
      <c r="EL1092" s="67"/>
      <c r="EM1092" s="67"/>
      <c r="EN1092" s="67"/>
      <c r="EO1092" s="67"/>
    </row>
    <row r="1093" spans="125:145" x14ac:dyDescent="0.25">
      <c r="DU1093" s="67"/>
      <c r="DV1093" s="67"/>
      <c r="DW1093" s="67"/>
      <c r="DX1093" s="67"/>
      <c r="DY1093" s="67"/>
      <c r="DZ1093" s="67"/>
      <c r="EA1093" s="67"/>
      <c r="EB1093" s="67"/>
      <c r="EC1093" s="67"/>
      <c r="ED1093" s="67"/>
      <c r="EE1093" s="67"/>
      <c r="EF1093" s="67"/>
      <c r="EG1093" s="67"/>
      <c r="EH1093" s="67"/>
      <c r="EI1093" s="67"/>
      <c r="EJ1093" s="67"/>
      <c r="EK1093" s="67"/>
      <c r="EL1093" s="67"/>
      <c r="EM1093" s="67"/>
      <c r="EN1093" s="67"/>
      <c r="EO1093" s="67"/>
    </row>
    <row r="1094" spans="125:145" x14ac:dyDescent="0.25">
      <c r="DU1094" s="67"/>
      <c r="DV1094" s="67"/>
      <c r="DW1094" s="67"/>
      <c r="DX1094" s="67"/>
      <c r="DY1094" s="67"/>
      <c r="DZ1094" s="67"/>
      <c r="EA1094" s="67"/>
      <c r="EB1094" s="67"/>
      <c r="EC1094" s="67"/>
      <c r="ED1094" s="67"/>
      <c r="EE1094" s="67"/>
      <c r="EF1094" s="67"/>
      <c r="EG1094" s="67"/>
      <c r="EH1094" s="67"/>
      <c r="EI1094" s="67"/>
      <c r="EJ1094" s="67"/>
      <c r="EK1094" s="67"/>
      <c r="EL1094" s="67"/>
      <c r="EM1094" s="67"/>
      <c r="EN1094" s="67"/>
      <c r="EO1094" s="67"/>
    </row>
    <row r="1095" spans="125:145" x14ac:dyDescent="0.25">
      <c r="DU1095" s="67"/>
      <c r="DV1095" s="67"/>
      <c r="DW1095" s="67"/>
      <c r="DX1095" s="67"/>
      <c r="DY1095" s="67"/>
      <c r="DZ1095" s="67"/>
      <c r="EA1095" s="67"/>
      <c r="EB1095" s="67"/>
      <c r="EC1095" s="67"/>
      <c r="ED1095" s="67"/>
      <c r="EE1095" s="67"/>
      <c r="EF1095" s="67"/>
      <c r="EG1095" s="67"/>
      <c r="EH1095" s="67"/>
      <c r="EI1095" s="67"/>
      <c r="EJ1095" s="67"/>
      <c r="EK1095" s="67"/>
      <c r="EL1095" s="67"/>
      <c r="EM1095" s="67"/>
      <c r="EN1095" s="67"/>
      <c r="EO1095" s="67"/>
    </row>
    <row r="1096" spans="125:145" x14ac:dyDescent="0.25">
      <c r="DU1096" s="67"/>
      <c r="DV1096" s="67"/>
      <c r="DW1096" s="67"/>
      <c r="DX1096" s="67"/>
      <c r="DY1096" s="67"/>
      <c r="DZ1096" s="67"/>
      <c r="EA1096" s="67"/>
      <c r="EB1096" s="67"/>
      <c r="EC1096" s="67"/>
      <c r="ED1096" s="67"/>
      <c r="EE1096" s="67"/>
      <c r="EF1096" s="67"/>
      <c r="EG1096" s="67"/>
      <c r="EH1096" s="67"/>
      <c r="EI1096" s="67"/>
      <c r="EJ1096" s="67"/>
      <c r="EK1096" s="67"/>
      <c r="EL1096" s="67"/>
      <c r="EM1096" s="67"/>
      <c r="EN1096" s="67"/>
      <c r="EO1096" s="67"/>
    </row>
    <row r="1097" spans="125:145" x14ac:dyDescent="0.25">
      <c r="DU1097" s="67"/>
      <c r="DV1097" s="67"/>
      <c r="DW1097" s="67"/>
      <c r="DX1097" s="67"/>
      <c r="DY1097" s="67"/>
      <c r="DZ1097" s="67"/>
      <c r="EA1097" s="67"/>
      <c r="EB1097" s="67"/>
      <c r="EC1097" s="67"/>
      <c r="ED1097" s="67"/>
      <c r="EE1097" s="67"/>
      <c r="EF1097" s="67"/>
      <c r="EG1097" s="67"/>
      <c r="EH1097" s="67"/>
      <c r="EI1097" s="67"/>
      <c r="EJ1097" s="67"/>
      <c r="EK1097" s="67"/>
      <c r="EL1097" s="67"/>
      <c r="EM1097" s="67"/>
      <c r="EN1097" s="67"/>
      <c r="EO1097" s="67"/>
    </row>
    <row r="1098" spans="125:145" x14ac:dyDescent="0.25">
      <c r="DU1098" s="67"/>
      <c r="DV1098" s="67"/>
      <c r="DW1098" s="67"/>
      <c r="DX1098" s="67"/>
      <c r="DY1098" s="67"/>
      <c r="DZ1098" s="67"/>
      <c r="EA1098" s="67"/>
      <c r="EB1098" s="67"/>
      <c r="EC1098" s="67"/>
      <c r="ED1098" s="67"/>
      <c r="EE1098" s="67"/>
      <c r="EF1098" s="67"/>
      <c r="EG1098" s="67"/>
      <c r="EH1098" s="67"/>
      <c r="EI1098" s="67"/>
      <c r="EJ1098" s="67"/>
      <c r="EK1098" s="67"/>
      <c r="EL1098" s="67"/>
      <c r="EM1098" s="67"/>
      <c r="EN1098" s="67"/>
      <c r="EO1098" s="67"/>
    </row>
    <row r="1099" spans="125:145" x14ac:dyDescent="0.25">
      <c r="DU1099" s="67"/>
      <c r="DV1099" s="67"/>
      <c r="DW1099" s="67"/>
      <c r="DX1099" s="67"/>
      <c r="DY1099" s="67"/>
      <c r="DZ1099" s="67"/>
      <c r="EA1099" s="67"/>
      <c r="EB1099" s="67"/>
      <c r="EC1099" s="67"/>
      <c r="ED1099" s="67"/>
      <c r="EE1099" s="67"/>
      <c r="EF1099" s="67"/>
      <c r="EG1099" s="67"/>
      <c r="EH1099" s="67"/>
      <c r="EI1099" s="67"/>
      <c r="EJ1099" s="67"/>
      <c r="EK1099" s="67"/>
      <c r="EL1099" s="67"/>
      <c r="EM1099" s="67"/>
      <c r="EN1099" s="67"/>
      <c r="EO1099" s="67"/>
    </row>
    <row r="1100" spans="125:145" x14ac:dyDescent="0.25">
      <c r="DU1100" s="67"/>
      <c r="DV1100" s="67"/>
      <c r="DW1100" s="67"/>
      <c r="DX1100" s="67"/>
      <c r="DY1100" s="67"/>
      <c r="DZ1100" s="67"/>
      <c r="EA1100" s="67"/>
      <c r="EB1100" s="67"/>
      <c r="EC1100" s="67"/>
      <c r="ED1100" s="67"/>
      <c r="EE1100" s="67"/>
      <c r="EF1100" s="67"/>
      <c r="EG1100" s="67"/>
      <c r="EH1100" s="67"/>
      <c r="EI1100" s="67"/>
      <c r="EJ1100" s="67"/>
      <c r="EK1100" s="67"/>
      <c r="EL1100" s="67"/>
      <c r="EM1100" s="67"/>
      <c r="EN1100" s="67"/>
      <c r="EO1100" s="67"/>
    </row>
    <row r="1101" spans="125:145" x14ac:dyDescent="0.25">
      <c r="DU1101" s="67"/>
      <c r="DV1101" s="67"/>
      <c r="DW1101" s="67"/>
      <c r="DX1101" s="67"/>
      <c r="DY1101" s="67"/>
      <c r="DZ1101" s="67"/>
      <c r="EA1101" s="67"/>
      <c r="EB1101" s="67"/>
      <c r="EC1101" s="67"/>
      <c r="ED1101" s="67"/>
      <c r="EE1101" s="67"/>
      <c r="EF1101" s="67"/>
      <c r="EG1101" s="67"/>
      <c r="EH1101" s="67"/>
      <c r="EI1101" s="67"/>
      <c r="EJ1101" s="67"/>
      <c r="EK1101" s="67"/>
      <c r="EL1101" s="67"/>
      <c r="EM1101" s="67"/>
      <c r="EN1101" s="67"/>
      <c r="EO1101" s="67"/>
    </row>
    <row r="1102" spans="125:145" x14ac:dyDescent="0.25">
      <c r="DU1102" s="67"/>
      <c r="DV1102" s="67"/>
      <c r="DW1102" s="67"/>
      <c r="DX1102" s="67"/>
      <c r="DY1102" s="67"/>
      <c r="DZ1102" s="67"/>
      <c r="EA1102" s="67"/>
      <c r="EB1102" s="67"/>
      <c r="EC1102" s="67"/>
      <c r="ED1102" s="67"/>
      <c r="EE1102" s="67"/>
      <c r="EF1102" s="67"/>
      <c r="EG1102" s="67"/>
      <c r="EH1102" s="67"/>
      <c r="EI1102" s="67"/>
      <c r="EJ1102" s="67"/>
      <c r="EK1102" s="67"/>
      <c r="EL1102" s="67"/>
      <c r="EM1102" s="67"/>
      <c r="EN1102" s="67"/>
      <c r="EO1102" s="67"/>
    </row>
    <row r="1103" spans="125:145" x14ac:dyDescent="0.25">
      <c r="DU1103" s="67"/>
      <c r="DV1103" s="67"/>
      <c r="DW1103" s="67"/>
      <c r="DX1103" s="67"/>
      <c r="DY1103" s="67"/>
      <c r="DZ1103" s="67"/>
      <c r="EA1103" s="67"/>
      <c r="EB1103" s="67"/>
      <c r="EC1103" s="67"/>
      <c r="ED1103" s="67"/>
      <c r="EE1103" s="67"/>
      <c r="EF1103" s="67"/>
      <c r="EG1103" s="67"/>
      <c r="EH1103" s="67"/>
      <c r="EI1103" s="67"/>
      <c r="EJ1103" s="67"/>
      <c r="EK1103" s="67"/>
      <c r="EL1103" s="67"/>
      <c r="EM1103" s="67"/>
      <c r="EN1103" s="67"/>
      <c r="EO1103" s="67"/>
    </row>
    <row r="1104" spans="125:145" x14ac:dyDescent="0.25">
      <c r="DU1104" s="67"/>
      <c r="DV1104" s="67"/>
      <c r="DW1104" s="67"/>
      <c r="DX1104" s="67"/>
      <c r="DY1104" s="67"/>
      <c r="DZ1104" s="67"/>
      <c r="EA1104" s="67"/>
      <c r="EB1104" s="67"/>
      <c r="EC1104" s="67"/>
      <c r="ED1104" s="67"/>
      <c r="EE1104" s="67"/>
      <c r="EF1104" s="67"/>
      <c r="EG1104" s="67"/>
      <c r="EH1104" s="67"/>
      <c r="EI1104" s="67"/>
      <c r="EJ1104" s="67"/>
      <c r="EK1104" s="67"/>
      <c r="EL1104" s="67"/>
      <c r="EM1104" s="67"/>
      <c r="EN1104" s="67"/>
      <c r="EO1104" s="67"/>
    </row>
    <row r="1105" spans="125:145" x14ac:dyDescent="0.25">
      <c r="DU1105" s="67"/>
      <c r="DV1105" s="67"/>
      <c r="DW1105" s="67"/>
      <c r="DX1105" s="67"/>
      <c r="DY1105" s="67"/>
      <c r="DZ1105" s="67"/>
      <c r="EA1105" s="67"/>
      <c r="EB1105" s="67"/>
      <c r="EC1105" s="67"/>
      <c r="ED1105" s="67"/>
      <c r="EE1105" s="67"/>
      <c r="EF1105" s="67"/>
      <c r="EG1105" s="67"/>
      <c r="EH1105" s="67"/>
      <c r="EI1105" s="67"/>
      <c r="EJ1105" s="67"/>
      <c r="EK1105" s="67"/>
      <c r="EL1105" s="67"/>
      <c r="EM1105" s="67"/>
      <c r="EN1105" s="67"/>
      <c r="EO1105" s="67"/>
    </row>
    <row r="1106" spans="125:145" x14ac:dyDescent="0.25">
      <c r="DU1106" s="67"/>
      <c r="DV1106" s="67"/>
      <c r="DW1106" s="67"/>
      <c r="DX1106" s="67"/>
      <c r="DY1106" s="67"/>
      <c r="DZ1106" s="67"/>
      <c r="EA1106" s="67"/>
      <c r="EB1106" s="67"/>
      <c r="EC1106" s="67"/>
      <c r="ED1106" s="67"/>
      <c r="EE1106" s="67"/>
      <c r="EF1106" s="67"/>
      <c r="EG1106" s="67"/>
      <c r="EH1106" s="67"/>
      <c r="EI1106" s="67"/>
      <c r="EJ1106" s="67"/>
      <c r="EK1106" s="67"/>
      <c r="EL1106" s="67"/>
      <c r="EM1106" s="67"/>
      <c r="EN1106" s="67"/>
      <c r="EO1106" s="67"/>
    </row>
    <row r="1107" spans="125:145" x14ac:dyDescent="0.25">
      <c r="DU1107" s="67"/>
      <c r="DV1107" s="67"/>
      <c r="DW1107" s="67"/>
      <c r="DX1107" s="67"/>
      <c r="DY1107" s="67"/>
      <c r="DZ1107" s="67"/>
      <c r="EA1107" s="67"/>
      <c r="EB1107" s="67"/>
      <c r="EC1107" s="67"/>
      <c r="ED1107" s="67"/>
      <c r="EE1107" s="67"/>
      <c r="EF1107" s="67"/>
      <c r="EG1107" s="67"/>
      <c r="EH1107" s="67"/>
      <c r="EI1107" s="67"/>
      <c r="EJ1107" s="67"/>
      <c r="EK1107" s="67"/>
      <c r="EL1107" s="67"/>
      <c r="EM1107" s="67"/>
      <c r="EN1107" s="67"/>
      <c r="EO1107" s="67"/>
    </row>
    <row r="1108" spans="125:145" x14ac:dyDescent="0.25">
      <c r="DU1108" s="67"/>
      <c r="DV1108" s="67"/>
      <c r="DW1108" s="67"/>
      <c r="DX1108" s="67"/>
      <c r="DY1108" s="67"/>
      <c r="DZ1108" s="67"/>
      <c r="EA1108" s="67"/>
      <c r="EB1108" s="67"/>
      <c r="EC1108" s="67"/>
      <c r="ED1108" s="67"/>
      <c r="EE1108" s="67"/>
      <c r="EF1108" s="67"/>
      <c r="EG1108" s="67"/>
      <c r="EH1108" s="67"/>
      <c r="EI1108" s="67"/>
      <c r="EJ1108" s="67"/>
      <c r="EK1108" s="67"/>
      <c r="EL1108" s="67"/>
      <c r="EM1108" s="67"/>
      <c r="EN1108" s="67"/>
      <c r="EO1108" s="67"/>
    </row>
    <row r="1109" spans="125:145" x14ac:dyDescent="0.25">
      <c r="DU1109" s="67"/>
      <c r="DV1109" s="67"/>
      <c r="DW1109" s="67"/>
      <c r="DX1109" s="67"/>
      <c r="DY1109" s="67"/>
      <c r="DZ1109" s="67"/>
      <c r="EA1109" s="67"/>
      <c r="EB1109" s="67"/>
      <c r="EC1109" s="67"/>
      <c r="ED1109" s="67"/>
      <c r="EE1109" s="67"/>
      <c r="EF1109" s="67"/>
      <c r="EG1109" s="67"/>
      <c r="EH1109" s="67"/>
      <c r="EI1109" s="67"/>
      <c r="EJ1109" s="67"/>
      <c r="EK1109" s="67"/>
      <c r="EL1109" s="67"/>
      <c r="EM1109" s="67"/>
      <c r="EN1109" s="67"/>
      <c r="EO1109" s="67"/>
    </row>
    <row r="1110" spans="125:145" x14ac:dyDescent="0.25">
      <c r="DU1110" s="67"/>
      <c r="DV1110" s="67"/>
      <c r="DW1110" s="67"/>
      <c r="DX1110" s="67"/>
      <c r="DY1110" s="67"/>
      <c r="DZ1110" s="67"/>
      <c r="EA1110" s="67"/>
      <c r="EB1110" s="67"/>
      <c r="EC1110" s="67"/>
      <c r="ED1110" s="67"/>
      <c r="EE1110" s="67"/>
      <c r="EF1110" s="67"/>
      <c r="EG1110" s="67"/>
      <c r="EH1110" s="67"/>
      <c r="EI1110" s="67"/>
      <c r="EJ1110" s="67"/>
      <c r="EK1110" s="67"/>
      <c r="EL1110" s="67"/>
      <c r="EM1110" s="67"/>
      <c r="EN1110" s="67"/>
      <c r="EO1110" s="67"/>
    </row>
    <row r="1111" spans="125:145" x14ac:dyDescent="0.25">
      <c r="DU1111" s="67"/>
      <c r="DV1111" s="67"/>
      <c r="DW1111" s="67"/>
      <c r="DX1111" s="67"/>
      <c r="DY1111" s="67"/>
      <c r="DZ1111" s="67"/>
      <c r="EA1111" s="67"/>
      <c r="EB1111" s="67"/>
      <c r="EC1111" s="67"/>
      <c r="ED1111" s="67"/>
      <c r="EE1111" s="67"/>
      <c r="EF1111" s="67"/>
      <c r="EG1111" s="67"/>
      <c r="EH1111" s="67"/>
      <c r="EI1111" s="67"/>
      <c r="EJ1111" s="67"/>
      <c r="EK1111" s="67"/>
      <c r="EL1111" s="67"/>
      <c r="EM1111" s="67"/>
      <c r="EN1111" s="67"/>
      <c r="EO1111" s="67"/>
    </row>
    <row r="1112" spans="125:145" x14ac:dyDescent="0.25">
      <c r="DU1112" s="67"/>
      <c r="DV1112" s="67"/>
      <c r="DW1112" s="67"/>
      <c r="DX1112" s="67"/>
      <c r="DY1112" s="67"/>
      <c r="DZ1112" s="67"/>
      <c r="EA1112" s="67"/>
      <c r="EB1112" s="67"/>
      <c r="EC1112" s="67"/>
      <c r="ED1112" s="67"/>
      <c r="EE1112" s="67"/>
      <c r="EF1112" s="67"/>
      <c r="EG1112" s="67"/>
      <c r="EH1112" s="67"/>
      <c r="EI1112" s="67"/>
      <c r="EJ1112" s="67"/>
      <c r="EK1112" s="67"/>
      <c r="EL1112" s="67"/>
      <c r="EM1112" s="67"/>
      <c r="EN1112" s="67"/>
      <c r="EO1112" s="67"/>
    </row>
    <row r="1113" spans="125:145" x14ac:dyDescent="0.25">
      <c r="DU1113" s="67"/>
      <c r="DV1113" s="67"/>
      <c r="DW1113" s="67"/>
      <c r="DX1113" s="67"/>
      <c r="DY1113" s="67"/>
      <c r="DZ1113" s="67"/>
      <c r="EA1113" s="67"/>
      <c r="EB1113" s="67"/>
      <c r="EC1113" s="67"/>
      <c r="ED1113" s="67"/>
      <c r="EE1113" s="67"/>
      <c r="EF1113" s="67"/>
      <c r="EG1113" s="67"/>
      <c r="EH1113" s="67"/>
      <c r="EI1113" s="67"/>
      <c r="EJ1113" s="67"/>
      <c r="EK1113" s="67"/>
      <c r="EL1113" s="67"/>
      <c r="EM1113" s="67"/>
      <c r="EN1113" s="67"/>
      <c r="EO1113" s="67"/>
    </row>
    <row r="1114" spans="125:145" x14ac:dyDescent="0.25">
      <c r="DU1114" s="67"/>
      <c r="DV1114" s="67"/>
      <c r="DW1114" s="67"/>
      <c r="DX1114" s="67"/>
      <c r="DY1114" s="67"/>
      <c r="DZ1114" s="67"/>
      <c r="EA1114" s="67"/>
      <c r="EB1114" s="67"/>
      <c r="EC1114" s="67"/>
      <c r="ED1114" s="67"/>
      <c r="EE1114" s="67"/>
      <c r="EF1114" s="67"/>
      <c r="EG1114" s="67"/>
      <c r="EH1114" s="67"/>
      <c r="EI1114" s="67"/>
      <c r="EJ1114" s="67"/>
      <c r="EK1114" s="67"/>
      <c r="EL1114" s="67"/>
      <c r="EM1114" s="67"/>
      <c r="EN1114" s="67"/>
      <c r="EO1114" s="67"/>
    </row>
    <row r="1115" spans="125:145" x14ac:dyDescent="0.25">
      <c r="DU1115" s="67"/>
      <c r="DV1115" s="67"/>
      <c r="DW1115" s="67"/>
      <c r="DX1115" s="67"/>
      <c r="DY1115" s="67"/>
      <c r="DZ1115" s="67"/>
      <c r="EA1115" s="67"/>
      <c r="EB1115" s="67"/>
      <c r="EC1115" s="67"/>
      <c r="ED1115" s="67"/>
      <c r="EE1115" s="67"/>
      <c r="EF1115" s="67"/>
      <c r="EG1115" s="67"/>
      <c r="EH1115" s="67"/>
      <c r="EI1115" s="67"/>
      <c r="EJ1115" s="67"/>
      <c r="EK1115" s="67"/>
      <c r="EL1115" s="67"/>
      <c r="EM1115" s="67"/>
      <c r="EN1115" s="67"/>
      <c r="EO1115" s="67"/>
    </row>
    <row r="1116" spans="125:145" x14ac:dyDescent="0.25">
      <c r="DU1116" s="67"/>
      <c r="DV1116" s="67"/>
      <c r="DW1116" s="67"/>
      <c r="DX1116" s="67"/>
      <c r="DY1116" s="67"/>
      <c r="DZ1116" s="67"/>
      <c r="EA1116" s="67"/>
      <c r="EB1116" s="67"/>
      <c r="EC1116" s="67"/>
      <c r="ED1116" s="67"/>
      <c r="EE1116" s="67"/>
      <c r="EF1116" s="67"/>
      <c r="EG1116" s="67"/>
      <c r="EH1116" s="67"/>
      <c r="EI1116" s="67"/>
      <c r="EJ1116" s="67"/>
      <c r="EK1116" s="67"/>
      <c r="EL1116" s="67"/>
      <c r="EM1116" s="67"/>
      <c r="EN1116" s="67"/>
      <c r="EO1116" s="67"/>
    </row>
    <row r="1117" spans="125:145" x14ac:dyDescent="0.25">
      <c r="DU1117" s="67"/>
      <c r="DV1117" s="67"/>
      <c r="DW1117" s="67"/>
      <c r="DX1117" s="67"/>
      <c r="DY1117" s="67"/>
      <c r="DZ1117" s="67"/>
      <c r="EA1117" s="67"/>
      <c r="EB1117" s="67"/>
      <c r="EC1117" s="67"/>
      <c r="ED1117" s="67"/>
      <c r="EE1117" s="67"/>
      <c r="EF1117" s="67"/>
      <c r="EG1117" s="67"/>
      <c r="EH1117" s="67"/>
      <c r="EI1117" s="67"/>
      <c r="EJ1117" s="67"/>
      <c r="EK1117" s="67"/>
      <c r="EL1117" s="67"/>
      <c r="EM1117" s="67"/>
      <c r="EN1117" s="67"/>
      <c r="EO1117" s="67"/>
    </row>
    <row r="1118" spans="125:145" x14ac:dyDescent="0.25">
      <c r="DU1118" s="67"/>
      <c r="DV1118" s="67"/>
      <c r="DW1118" s="67"/>
      <c r="DX1118" s="67"/>
      <c r="DY1118" s="67"/>
      <c r="DZ1118" s="67"/>
      <c r="EA1118" s="67"/>
      <c r="EB1118" s="67"/>
      <c r="EC1118" s="67"/>
      <c r="ED1118" s="67"/>
      <c r="EE1118" s="67"/>
      <c r="EF1118" s="67"/>
      <c r="EG1118" s="67"/>
      <c r="EH1118" s="67"/>
      <c r="EI1118" s="67"/>
      <c r="EJ1118" s="67"/>
      <c r="EK1118" s="67"/>
      <c r="EL1118" s="67"/>
      <c r="EM1118" s="67"/>
      <c r="EN1118" s="67"/>
      <c r="EO1118" s="67"/>
    </row>
    <row r="1119" spans="125:145" x14ac:dyDescent="0.25">
      <c r="DU1119" s="67"/>
      <c r="DV1119" s="67"/>
      <c r="DW1119" s="67"/>
      <c r="DX1119" s="67"/>
      <c r="DY1119" s="67"/>
      <c r="DZ1119" s="67"/>
      <c r="EA1119" s="67"/>
      <c r="EB1119" s="67"/>
      <c r="EC1119" s="67"/>
      <c r="ED1119" s="67"/>
      <c r="EE1119" s="67"/>
      <c r="EF1119" s="67"/>
      <c r="EG1119" s="67"/>
      <c r="EH1119" s="67"/>
      <c r="EI1119" s="67"/>
      <c r="EJ1119" s="67"/>
      <c r="EK1119" s="67"/>
      <c r="EL1119" s="67"/>
      <c r="EM1119" s="67"/>
      <c r="EN1119" s="67"/>
      <c r="EO1119" s="67"/>
    </row>
    <row r="1120" spans="125:145" x14ac:dyDescent="0.25">
      <c r="DU1120" s="67"/>
      <c r="DV1120" s="67"/>
      <c r="DW1120" s="67"/>
      <c r="DX1120" s="67"/>
      <c r="DY1120" s="67"/>
      <c r="DZ1120" s="67"/>
      <c r="EA1120" s="67"/>
      <c r="EB1120" s="67"/>
      <c r="EC1120" s="67"/>
      <c r="ED1120" s="67"/>
      <c r="EE1120" s="67"/>
      <c r="EF1120" s="67"/>
      <c r="EG1120" s="67"/>
      <c r="EH1120" s="67"/>
      <c r="EI1120" s="67"/>
      <c r="EJ1120" s="67"/>
      <c r="EK1120" s="67"/>
      <c r="EL1120" s="67"/>
      <c r="EM1120" s="67"/>
      <c r="EN1120" s="67"/>
      <c r="EO1120" s="67"/>
    </row>
    <row r="1121" spans="125:145" x14ac:dyDescent="0.25">
      <c r="DU1121" s="67"/>
      <c r="DV1121" s="67"/>
      <c r="DW1121" s="67"/>
      <c r="DX1121" s="67"/>
      <c r="DY1121" s="67"/>
      <c r="DZ1121" s="67"/>
      <c r="EA1121" s="67"/>
      <c r="EB1121" s="67"/>
      <c r="EC1121" s="67"/>
      <c r="ED1121" s="67"/>
      <c r="EE1121" s="67"/>
      <c r="EF1121" s="67"/>
      <c r="EG1121" s="67"/>
      <c r="EH1121" s="67"/>
      <c r="EI1121" s="67"/>
      <c r="EJ1121" s="67"/>
      <c r="EK1121" s="67"/>
      <c r="EL1121" s="67"/>
      <c r="EM1121" s="67"/>
      <c r="EN1121" s="67"/>
      <c r="EO1121" s="67"/>
    </row>
    <row r="1122" spans="125:145" x14ac:dyDescent="0.25">
      <c r="DU1122" s="67"/>
      <c r="DV1122" s="67"/>
      <c r="DW1122" s="67"/>
      <c r="DX1122" s="67"/>
      <c r="DY1122" s="67"/>
      <c r="DZ1122" s="67"/>
      <c r="EA1122" s="67"/>
      <c r="EB1122" s="67"/>
      <c r="EC1122" s="67"/>
      <c r="ED1122" s="67"/>
      <c r="EE1122" s="67"/>
      <c r="EF1122" s="67"/>
      <c r="EG1122" s="67"/>
      <c r="EH1122" s="67"/>
      <c r="EI1122" s="67"/>
      <c r="EJ1122" s="67"/>
      <c r="EK1122" s="67"/>
      <c r="EL1122" s="67"/>
      <c r="EM1122" s="67"/>
      <c r="EN1122" s="67"/>
      <c r="EO1122" s="67"/>
    </row>
    <row r="1123" spans="125:145" x14ac:dyDescent="0.25">
      <c r="DU1123" s="67"/>
      <c r="DV1123" s="67"/>
      <c r="DW1123" s="67"/>
      <c r="DX1123" s="67"/>
      <c r="DY1123" s="67"/>
      <c r="DZ1123" s="67"/>
      <c r="EA1123" s="67"/>
      <c r="EB1123" s="67"/>
      <c r="EC1123" s="67"/>
      <c r="ED1123" s="67"/>
      <c r="EE1123" s="67"/>
      <c r="EF1123" s="67"/>
      <c r="EG1123" s="67"/>
      <c r="EH1123" s="67"/>
      <c r="EI1123" s="67"/>
      <c r="EJ1123" s="67"/>
      <c r="EK1123" s="67"/>
      <c r="EL1123" s="67"/>
      <c r="EM1123" s="67"/>
      <c r="EN1123" s="67"/>
      <c r="EO1123" s="67"/>
    </row>
    <row r="1124" spans="125:145" x14ac:dyDescent="0.25">
      <c r="DU1124" s="67"/>
      <c r="DV1124" s="67"/>
      <c r="DW1124" s="67"/>
      <c r="DX1124" s="67"/>
      <c r="DY1124" s="67"/>
      <c r="DZ1124" s="67"/>
      <c r="EA1124" s="67"/>
      <c r="EB1124" s="67"/>
      <c r="EC1124" s="67"/>
      <c r="ED1124" s="67"/>
      <c r="EE1124" s="67"/>
      <c r="EF1124" s="67"/>
      <c r="EG1124" s="67"/>
      <c r="EH1124" s="67"/>
      <c r="EI1124" s="67"/>
      <c r="EJ1124" s="67"/>
      <c r="EK1124" s="67"/>
      <c r="EL1124" s="67"/>
      <c r="EM1124" s="67"/>
      <c r="EN1124" s="67"/>
      <c r="EO1124" s="67"/>
    </row>
    <row r="1125" spans="125:145" x14ac:dyDescent="0.25">
      <c r="DU1125" s="67"/>
      <c r="DV1125" s="67"/>
      <c r="DW1125" s="67"/>
      <c r="DX1125" s="67"/>
      <c r="DY1125" s="67"/>
      <c r="DZ1125" s="67"/>
      <c r="EA1125" s="67"/>
      <c r="EB1125" s="67"/>
      <c r="EC1125" s="67"/>
      <c r="ED1125" s="67"/>
      <c r="EE1125" s="67"/>
      <c r="EF1125" s="67"/>
      <c r="EG1125" s="67"/>
      <c r="EH1125" s="67"/>
      <c r="EI1125" s="67"/>
      <c r="EJ1125" s="67"/>
      <c r="EK1125" s="67"/>
      <c r="EL1125" s="67"/>
      <c r="EM1125" s="67"/>
      <c r="EN1125" s="67"/>
      <c r="EO1125" s="67"/>
    </row>
    <row r="1126" spans="125:145" x14ac:dyDescent="0.25">
      <c r="DU1126" s="67"/>
      <c r="DV1126" s="67"/>
      <c r="DW1126" s="67"/>
      <c r="DX1126" s="67"/>
      <c r="DY1126" s="67"/>
      <c r="DZ1126" s="67"/>
      <c r="EA1126" s="67"/>
      <c r="EB1126" s="67"/>
      <c r="EC1126" s="67"/>
      <c r="ED1126" s="67"/>
      <c r="EE1126" s="67"/>
      <c r="EF1126" s="67"/>
      <c r="EG1126" s="67"/>
      <c r="EH1126" s="67"/>
      <c r="EI1126" s="67"/>
      <c r="EJ1126" s="67"/>
      <c r="EK1126" s="67"/>
      <c r="EL1126" s="67"/>
      <c r="EM1126" s="67"/>
      <c r="EN1126" s="67"/>
      <c r="EO1126" s="67"/>
    </row>
    <row r="1127" spans="125:145" x14ac:dyDescent="0.25">
      <c r="DU1127" s="67"/>
      <c r="DV1127" s="67"/>
      <c r="DW1127" s="67"/>
      <c r="DX1127" s="67"/>
      <c r="DY1127" s="67"/>
      <c r="DZ1127" s="67"/>
      <c r="EA1127" s="67"/>
      <c r="EB1127" s="67"/>
      <c r="EC1127" s="67"/>
      <c r="ED1127" s="67"/>
      <c r="EE1127" s="67"/>
      <c r="EF1127" s="67"/>
      <c r="EG1127" s="67"/>
      <c r="EH1127" s="67"/>
      <c r="EI1127" s="67"/>
      <c r="EJ1127" s="67"/>
      <c r="EK1127" s="67"/>
      <c r="EL1127" s="67"/>
      <c r="EM1127" s="67"/>
      <c r="EN1127" s="67"/>
      <c r="EO1127" s="67"/>
    </row>
    <row r="1128" spans="125:145" x14ac:dyDescent="0.25">
      <c r="DU1128" s="67"/>
      <c r="DV1128" s="67"/>
      <c r="DW1128" s="67"/>
      <c r="DX1128" s="67"/>
      <c r="DY1128" s="67"/>
      <c r="DZ1128" s="67"/>
      <c r="EA1128" s="67"/>
      <c r="EB1128" s="67"/>
      <c r="EC1128" s="67"/>
      <c r="ED1128" s="67"/>
      <c r="EE1128" s="67"/>
      <c r="EF1128" s="67"/>
      <c r="EG1128" s="67"/>
      <c r="EH1128" s="67"/>
      <c r="EI1128" s="67"/>
      <c r="EJ1128" s="67"/>
      <c r="EK1128" s="67"/>
      <c r="EL1128" s="67"/>
      <c r="EM1128" s="67"/>
      <c r="EN1128" s="67"/>
      <c r="EO1128" s="67"/>
    </row>
    <row r="1129" spans="125:145" x14ac:dyDescent="0.25">
      <c r="DU1129" s="67"/>
      <c r="DV1129" s="67"/>
      <c r="DW1129" s="67"/>
      <c r="DX1129" s="67"/>
      <c r="DY1129" s="67"/>
      <c r="DZ1129" s="67"/>
      <c r="EA1129" s="67"/>
      <c r="EB1129" s="67"/>
      <c r="EC1129" s="67"/>
      <c r="ED1129" s="67"/>
      <c r="EE1129" s="67"/>
      <c r="EF1129" s="67"/>
      <c r="EG1129" s="67"/>
      <c r="EH1129" s="67"/>
      <c r="EI1129" s="67"/>
      <c r="EJ1129" s="67"/>
      <c r="EK1129" s="67"/>
      <c r="EL1129" s="67"/>
      <c r="EM1129" s="67"/>
      <c r="EN1129" s="67"/>
      <c r="EO1129" s="67"/>
    </row>
    <row r="1130" spans="125:145" x14ac:dyDescent="0.25">
      <c r="DU1130" s="67"/>
      <c r="DV1130" s="67"/>
      <c r="DW1130" s="67"/>
      <c r="DX1130" s="67"/>
      <c r="DY1130" s="67"/>
      <c r="DZ1130" s="67"/>
      <c r="EA1130" s="67"/>
      <c r="EB1130" s="67"/>
      <c r="EC1130" s="67"/>
      <c r="ED1130" s="67"/>
      <c r="EE1130" s="67"/>
      <c r="EF1130" s="67"/>
      <c r="EG1130" s="67"/>
      <c r="EH1130" s="67"/>
      <c r="EI1130" s="67"/>
      <c r="EJ1130" s="67"/>
      <c r="EK1130" s="67"/>
      <c r="EL1130" s="67"/>
      <c r="EM1130" s="67"/>
      <c r="EN1130" s="67"/>
      <c r="EO1130" s="67"/>
    </row>
    <row r="1131" spans="125:145" x14ac:dyDescent="0.25">
      <c r="DU1131" s="67"/>
      <c r="DV1131" s="67"/>
      <c r="DW1131" s="67"/>
      <c r="DX1131" s="67"/>
      <c r="DY1131" s="67"/>
      <c r="DZ1131" s="67"/>
      <c r="EA1131" s="67"/>
      <c r="EB1131" s="67"/>
      <c r="EC1131" s="67"/>
      <c r="ED1131" s="67"/>
      <c r="EE1131" s="67"/>
      <c r="EF1131" s="67"/>
      <c r="EG1131" s="67"/>
      <c r="EH1131" s="67"/>
      <c r="EI1131" s="67"/>
      <c r="EJ1131" s="67"/>
      <c r="EK1131" s="67"/>
      <c r="EL1131" s="67"/>
      <c r="EM1131" s="67"/>
      <c r="EN1131" s="67"/>
      <c r="EO1131" s="67"/>
    </row>
    <row r="1132" spans="125:145" x14ac:dyDescent="0.25">
      <c r="DU1132" s="67"/>
      <c r="DV1132" s="67"/>
      <c r="DW1132" s="67"/>
      <c r="DX1132" s="67"/>
      <c r="DY1132" s="67"/>
      <c r="DZ1132" s="67"/>
      <c r="EA1132" s="67"/>
      <c r="EB1132" s="67"/>
      <c r="EC1132" s="67"/>
      <c r="ED1132" s="67"/>
      <c r="EE1132" s="67"/>
      <c r="EF1132" s="67"/>
      <c r="EG1132" s="67"/>
      <c r="EH1132" s="67"/>
      <c r="EI1132" s="67"/>
      <c r="EJ1132" s="67"/>
      <c r="EK1132" s="67"/>
      <c r="EL1132" s="67"/>
      <c r="EM1132" s="67"/>
      <c r="EN1132" s="67"/>
      <c r="EO1132" s="67"/>
    </row>
    <row r="1133" spans="125:145" x14ac:dyDescent="0.25">
      <c r="DU1133" s="67"/>
      <c r="DV1133" s="67"/>
      <c r="DW1133" s="67"/>
      <c r="DX1133" s="67"/>
      <c r="DY1133" s="67"/>
      <c r="DZ1133" s="67"/>
      <c r="EA1133" s="67"/>
      <c r="EB1133" s="67"/>
      <c r="EC1133" s="67"/>
      <c r="ED1133" s="67"/>
      <c r="EE1133" s="67"/>
      <c r="EF1133" s="67"/>
      <c r="EG1133" s="67"/>
      <c r="EH1133" s="67"/>
      <c r="EI1133" s="67"/>
      <c r="EJ1133" s="67"/>
      <c r="EK1133" s="67"/>
      <c r="EL1133" s="67"/>
      <c r="EM1133" s="67"/>
      <c r="EN1133" s="67"/>
      <c r="EO1133" s="67"/>
    </row>
    <row r="1134" spans="125:145" x14ac:dyDescent="0.25">
      <c r="DU1134" s="67"/>
      <c r="DV1134" s="67"/>
      <c r="DW1134" s="67"/>
      <c r="DX1134" s="67"/>
      <c r="DY1134" s="67"/>
      <c r="DZ1134" s="67"/>
      <c r="EA1134" s="67"/>
      <c r="EB1134" s="67"/>
      <c r="EC1134" s="67"/>
      <c r="ED1134" s="67"/>
      <c r="EE1134" s="67"/>
      <c r="EF1134" s="67"/>
      <c r="EG1134" s="67"/>
      <c r="EH1134" s="67"/>
      <c r="EI1134" s="67"/>
      <c r="EJ1134" s="67"/>
      <c r="EK1134" s="67"/>
      <c r="EL1134" s="67"/>
      <c r="EM1134" s="67"/>
      <c r="EN1134" s="67"/>
      <c r="EO1134" s="67"/>
    </row>
    <row r="1135" spans="125:145" x14ac:dyDescent="0.25">
      <c r="DU1135" s="67"/>
      <c r="DV1135" s="67"/>
      <c r="DW1135" s="67"/>
      <c r="DX1135" s="67"/>
      <c r="DY1135" s="67"/>
      <c r="DZ1135" s="67"/>
      <c r="EA1135" s="67"/>
      <c r="EB1135" s="67"/>
      <c r="EC1135" s="67"/>
      <c r="ED1135" s="67"/>
      <c r="EE1135" s="67"/>
      <c r="EF1135" s="67"/>
      <c r="EG1135" s="67"/>
      <c r="EH1135" s="67"/>
      <c r="EI1135" s="67"/>
      <c r="EJ1135" s="67"/>
      <c r="EK1135" s="67"/>
      <c r="EL1135" s="67"/>
      <c r="EM1135" s="67"/>
      <c r="EN1135" s="67"/>
      <c r="EO1135" s="67"/>
    </row>
    <row r="1136" spans="125:145" x14ac:dyDescent="0.25">
      <c r="DU1136" s="67"/>
      <c r="DV1136" s="67"/>
      <c r="DW1136" s="67"/>
      <c r="DX1136" s="67"/>
      <c r="DY1136" s="67"/>
      <c r="DZ1136" s="67"/>
      <c r="EA1136" s="67"/>
      <c r="EB1136" s="67"/>
      <c r="EC1136" s="67"/>
      <c r="ED1136" s="67"/>
      <c r="EE1136" s="67"/>
      <c r="EF1136" s="67"/>
      <c r="EG1136" s="67"/>
      <c r="EH1136" s="67"/>
      <c r="EI1136" s="67"/>
      <c r="EJ1136" s="67"/>
      <c r="EK1136" s="67"/>
      <c r="EL1136" s="67"/>
      <c r="EM1136" s="67"/>
      <c r="EN1136" s="67"/>
      <c r="EO1136" s="67"/>
    </row>
    <row r="1137" spans="125:145" x14ac:dyDescent="0.25">
      <c r="DU1137" s="67"/>
      <c r="DV1137" s="67"/>
      <c r="DW1137" s="67"/>
      <c r="DX1137" s="67"/>
      <c r="DY1137" s="67"/>
      <c r="DZ1137" s="67"/>
      <c r="EA1137" s="67"/>
      <c r="EB1137" s="67"/>
      <c r="EC1137" s="67"/>
      <c r="ED1137" s="67"/>
      <c r="EE1137" s="67"/>
      <c r="EF1137" s="67"/>
      <c r="EG1137" s="67"/>
      <c r="EH1137" s="67"/>
      <c r="EI1137" s="67"/>
      <c r="EJ1137" s="67"/>
      <c r="EK1137" s="67"/>
      <c r="EL1137" s="67"/>
      <c r="EM1137" s="67"/>
      <c r="EN1137" s="67"/>
      <c r="EO1137" s="67"/>
    </row>
    <row r="1138" spans="125:145" x14ac:dyDescent="0.25">
      <c r="DU1138" s="67"/>
      <c r="DV1138" s="67"/>
      <c r="DW1138" s="67"/>
      <c r="DX1138" s="67"/>
      <c r="DY1138" s="67"/>
      <c r="DZ1138" s="67"/>
      <c r="EA1138" s="67"/>
      <c r="EB1138" s="67"/>
      <c r="EC1138" s="67"/>
      <c r="ED1138" s="67"/>
      <c r="EE1138" s="67"/>
      <c r="EF1138" s="67"/>
      <c r="EG1138" s="67"/>
      <c r="EH1138" s="67"/>
      <c r="EI1138" s="67"/>
      <c r="EJ1138" s="67"/>
      <c r="EK1138" s="67"/>
      <c r="EL1138" s="67"/>
      <c r="EM1138" s="67"/>
      <c r="EN1138" s="67"/>
      <c r="EO1138" s="67"/>
    </row>
    <row r="1139" spans="125:145" x14ac:dyDescent="0.25">
      <c r="DU1139" s="67"/>
      <c r="DV1139" s="67"/>
      <c r="DW1139" s="67"/>
      <c r="DX1139" s="67"/>
      <c r="DY1139" s="67"/>
      <c r="DZ1139" s="67"/>
      <c r="EA1139" s="67"/>
      <c r="EB1139" s="67"/>
      <c r="EC1139" s="67"/>
      <c r="ED1139" s="67"/>
      <c r="EE1139" s="67"/>
      <c r="EF1139" s="67"/>
      <c r="EG1139" s="67"/>
      <c r="EH1139" s="67"/>
      <c r="EI1139" s="67"/>
      <c r="EJ1139" s="67"/>
      <c r="EK1139" s="67"/>
      <c r="EL1139" s="67"/>
      <c r="EM1139" s="67"/>
      <c r="EN1139" s="67"/>
      <c r="EO1139" s="67"/>
    </row>
    <row r="1140" spans="125:145" x14ac:dyDescent="0.25">
      <c r="DU1140" s="67"/>
      <c r="DV1140" s="67"/>
      <c r="DW1140" s="67"/>
      <c r="DX1140" s="67"/>
      <c r="DY1140" s="67"/>
      <c r="DZ1140" s="67"/>
      <c r="EA1140" s="67"/>
      <c r="EB1140" s="67"/>
      <c r="EC1140" s="67"/>
      <c r="ED1140" s="67"/>
      <c r="EE1140" s="67"/>
      <c r="EF1140" s="67"/>
      <c r="EG1140" s="67"/>
      <c r="EH1140" s="67"/>
      <c r="EI1140" s="67"/>
      <c r="EJ1140" s="67"/>
      <c r="EK1140" s="67"/>
      <c r="EL1140" s="67"/>
      <c r="EM1140" s="67"/>
      <c r="EN1140" s="67"/>
      <c r="EO1140" s="67"/>
    </row>
    <row r="1141" spans="125:145" x14ac:dyDescent="0.25">
      <c r="DU1141" s="67"/>
      <c r="DV1141" s="67"/>
      <c r="DW1141" s="67"/>
      <c r="DX1141" s="67"/>
      <c r="DY1141" s="67"/>
      <c r="DZ1141" s="67"/>
      <c r="EA1141" s="67"/>
      <c r="EB1141" s="67"/>
      <c r="EC1141" s="67"/>
      <c r="ED1141" s="67"/>
      <c r="EE1141" s="67"/>
      <c r="EF1141" s="67"/>
      <c r="EG1141" s="67"/>
      <c r="EH1141" s="67"/>
      <c r="EI1141" s="67"/>
      <c r="EJ1141" s="67"/>
      <c r="EK1141" s="67"/>
      <c r="EL1141" s="67"/>
      <c r="EM1141" s="67"/>
      <c r="EN1141" s="67"/>
      <c r="EO1141" s="67"/>
    </row>
    <row r="1142" spans="125:145" x14ac:dyDescent="0.25">
      <c r="DU1142" s="67"/>
      <c r="DV1142" s="67"/>
      <c r="DW1142" s="67"/>
      <c r="DX1142" s="67"/>
      <c r="DY1142" s="67"/>
      <c r="DZ1142" s="67"/>
      <c r="EA1142" s="67"/>
      <c r="EB1142" s="67"/>
      <c r="EC1142" s="67"/>
      <c r="ED1142" s="67"/>
      <c r="EE1142" s="67"/>
      <c r="EF1142" s="67"/>
      <c r="EG1142" s="67"/>
      <c r="EH1142" s="67"/>
      <c r="EI1142" s="67"/>
      <c r="EJ1142" s="67"/>
      <c r="EK1142" s="67"/>
      <c r="EL1142" s="67"/>
      <c r="EM1142" s="67"/>
      <c r="EN1142" s="67"/>
      <c r="EO1142" s="67"/>
    </row>
    <row r="1143" spans="125:145" x14ac:dyDescent="0.25">
      <c r="DU1143" s="67"/>
      <c r="DV1143" s="67"/>
      <c r="DW1143" s="67"/>
      <c r="DX1143" s="67"/>
      <c r="DY1143" s="67"/>
      <c r="DZ1143" s="67"/>
      <c r="EA1143" s="67"/>
      <c r="EB1143" s="67"/>
      <c r="EC1143" s="67"/>
      <c r="ED1143" s="67"/>
      <c r="EE1143" s="67"/>
      <c r="EF1143" s="67"/>
      <c r="EG1143" s="67"/>
      <c r="EH1143" s="67"/>
      <c r="EI1143" s="67"/>
      <c r="EJ1143" s="67"/>
      <c r="EK1143" s="67"/>
      <c r="EL1143" s="67"/>
      <c r="EM1143" s="67"/>
      <c r="EN1143" s="67"/>
      <c r="EO1143" s="67"/>
    </row>
    <row r="1144" spans="125:145" x14ac:dyDescent="0.25">
      <c r="DU1144" s="67"/>
      <c r="DV1144" s="67"/>
      <c r="DW1144" s="67"/>
      <c r="DX1144" s="67"/>
      <c r="DY1144" s="67"/>
      <c r="DZ1144" s="67"/>
      <c r="EA1144" s="67"/>
      <c r="EB1144" s="67"/>
      <c r="EC1144" s="67"/>
      <c r="ED1144" s="67"/>
      <c r="EE1144" s="67"/>
      <c r="EF1144" s="67"/>
      <c r="EG1144" s="67"/>
      <c r="EH1144" s="67"/>
      <c r="EI1144" s="67"/>
      <c r="EJ1144" s="67"/>
      <c r="EK1144" s="67"/>
      <c r="EL1144" s="67"/>
      <c r="EM1144" s="67"/>
      <c r="EN1144" s="67"/>
      <c r="EO1144" s="67"/>
    </row>
    <row r="1145" spans="125:145" x14ac:dyDescent="0.25">
      <c r="DU1145" s="67"/>
      <c r="DV1145" s="67"/>
      <c r="DW1145" s="67"/>
      <c r="DX1145" s="67"/>
      <c r="DY1145" s="67"/>
      <c r="DZ1145" s="67"/>
      <c r="EA1145" s="67"/>
      <c r="EB1145" s="67"/>
      <c r="EC1145" s="67"/>
      <c r="ED1145" s="67"/>
      <c r="EE1145" s="67"/>
      <c r="EF1145" s="67"/>
      <c r="EG1145" s="67"/>
      <c r="EH1145" s="67"/>
      <c r="EI1145" s="67"/>
      <c r="EJ1145" s="67"/>
      <c r="EK1145" s="67"/>
      <c r="EL1145" s="67"/>
      <c r="EM1145" s="67"/>
      <c r="EN1145" s="67"/>
      <c r="EO1145" s="67"/>
    </row>
    <row r="1146" spans="125:145" x14ac:dyDescent="0.25">
      <c r="DU1146" s="67"/>
      <c r="DV1146" s="67"/>
      <c r="DW1146" s="67"/>
      <c r="DX1146" s="67"/>
      <c r="DY1146" s="67"/>
      <c r="DZ1146" s="67"/>
      <c r="EA1146" s="67"/>
      <c r="EB1146" s="67"/>
      <c r="EC1146" s="67"/>
      <c r="ED1146" s="67"/>
      <c r="EE1146" s="67"/>
      <c r="EF1146" s="67"/>
      <c r="EG1146" s="67"/>
      <c r="EH1146" s="67"/>
      <c r="EI1146" s="67"/>
      <c r="EJ1146" s="67"/>
      <c r="EK1146" s="67"/>
      <c r="EL1146" s="67"/>
      <c r="EM1146" s="67"/>
      <c r="EN1146" s="67"/>
      <c r="EO1146" s="67"/>
    </row>
    <row r="1147" spans="125:145" x14ac:dyDescent="0.25">
      <c r="DU1147" s="67"/>
      <c r="DV1147" s="67"/>
      <c r="DW1147" s="67"/>
      <c r="DX1147" s="67"/>
      <c r="DY1147" s="67"/>
      <c r="DZ1147" s="67"/>
      <c r="EA1147" s="67"/>
      <c r="EB1147" s="67"/>
      <c r="EC1147" s="67"/>
      <c r="ED1147" s="67"/>
      <c r="EE1147" s="67"/>
      <c r="EF1147" s="67"/>
      <c r="EG1147" s="67"/>
      <c r="EH1147" s="67"/>
      <c r="EI1147" s="67"/>
      <c r="EJ1147" s="67"/>
      <c r="EK1147" s="67"/>
      <c r="EL1147" s="67"/>
      <c r="EM1147" s="67"/>
      <c r="EN1147" s="67"/>
      <c r="EO1147" s="67"/>
    </row>
    <row r="1148" spans="125:145" x14ac:dyDescent="0.25">
      <c r="DU1148" s="67"/>
      <c r="DV1148" s="67"/>
      <c r="DW1148" s="67"/>
      <c r="DX1148" s="67"/>
      <c r="DY1148" s="67"/>
      <c r="DZ1148" s="67"/>
      <c r="EA1148" s="67"/>
      <c r="EB1148" s="67"/>
      <c r="EC1148" s="67"/>
      <c r="ED1148" s="67"/>
      <c r="EE1148" s="67"/>
      <c r="EF1148" s="67"/>
      <c r="EG1148" s="67"/>
      <c r="EH1148" s="67"/>
      <c r="EI1148" s="67"/>
      <c r="EJ1148" s="67"/>
      <c r="EK1148" s="67"/>
      <c r="EL1148" s="67"/>
      <c r="EM1148" s="67"/>
      <c r="EN1148" s="67"/>
      <c r="EO1148" s="67"/>
    </row>
    <row r="1149" spans="125:145" x14ac:dyDescent="0.25">
      <c r="DU1149" s="67"/>
      <c r="DV1149" s="67"/>
      <c r="DW1149" s="67"/>
      <c r="DX1149" s="67"/>
      <c r="DY1149" s="67"/>
      <c r="DZ1149" s="67"/>
      <c r="EA1149" s="67"/>
      <c r="EB1149" s="67"/>
      <c r="EC1149" s="67"/>
      <c r="ED1149" s="67"/>
      <c r="EE1149" s="67"/>
      <c r="EF1149" s="67"/>
      <c r="EG1149" s="67"/>
      <c r="EH1149" s="67"/>
      <c r="EI1149" s="67"/>
      <c r="EJ1149" s="67"/>
      <c r="EK1149" s="67"/>
      <c r="EL1149" s="67"/>
      <c r="EM1149" s="67"/>
      <c r="EN1149" s="67"/>
      <c r="EO1149" s="67"/>
    </row>
    <row r="1150" spans="125:145" x14ac:dyDescent="0.25">
      <c r="DU1150" s="67"/>
      <c r="DV1150" s="67"/>
      <c r="DW1150" s="67"/>
      <c r="DX1150" s="67"/>
      <c r="DY1150" s="67"/>
      <c r="DZ1150" s="67"/>
      <c r="EA1150" s="67"/>
      <c r="EB1150" s="67"/>
      <c r="EC1150" s="67"/>
      <c r="ED1150" s="67"/>
      <c r="EE1150" s="67"/>
      <c r="EF1150" s="67"/>
      <c r="EG1150" s="67"/>
      <c r="EH1150" s="67"/>
      <c r="EI1150" s="67"/>
      <c r="EJ1150" s="67"/>
      <c r="EK1150" s="67"/>
      <c r="EL1150" s="67"/>
      <c r="EM1150" s="67"/>
      <c r="EN1150" s="67"/>
      <c r="EO1150" s="67"/>
    </row>
    <row r="1151" spans="125:145" x14ac:dyDescent="0.25">
      <c r="DU1151" s="67"/>
      <c r="DV1151" s="67"/>
      <c r="DW1151" s="67"/>
      <c r="DX1151" s="67"/>
      <c r="DY1151" s="67"/>
      <c r="DZ1151" s="67"/>
      <c r="EA1151" s="67"/>
      <c r="EB1151" s="67"/>
      <c r="EC1151" s="67"/>
      <c r="ED1151" s="67"/>
      <c r="EE1151" s="67"/>
      <c r="EF1151" s="67"/>
      <c r="EG1151" s="67"/>
      <c r="EH1151" s="67"/>
      <c r="EI1151" s="67"/>
      <c r="EJ1151" s="67"/>
      <c r="EK1151" s="67"/>
      <c r="EL1151" s="67"/>
      <c r="EM1151" s="67"/>
      <c r="EN1151" s="67"/>
      <c r="EO1151" s="67"/>
    </row>
    <row r="1152" spans="125:145" x14ac:dyDescent="0.25">
      <c r="DU1152" s="67"/>
      <c r="DV1152" s="67"/>
      <c r="DW1152" s="67"/>
      <c r="DX1152" s="67"/>
      <c r="DY1152" s="67"/>
      <c r="DZ1152" s="67"/>
      <c r="EA1152" s="67"/>
      <c r="EB1152" s="67"/>
      <c r="EC1152" s="67"/>
      <c r="ED1152" s="67"/>
      <c r="EE1152" s="67"/>
      <c r="EF1152" s="67"/>
      <c r="EG1152" s="67"/>
      <c r="EH1152" s="67"/>
      <c r="EI1152" s="67"/>
      <c r="EJ1152" s="67"/>
      <c r="EK1152" s="67"/>
      <c r="EL1152" s="67"/>
      <c r="EM1152" s="67"/>
      <c r="EN1152" s="67"/>
      <c r="EO1152" s="67"/>
    </row>
    <row r="1153" spans="125:145" x14ac:dyDescent="0.25">
      <c r="DU1153" s="67"/>
      <c r="DV1153" s="67"/>
      <c r="DW1153" s="67"/>
      <c r="DX1153" s="67"/>
      <c r="DY1153" s="67"/>
      <c r="DZ1153" s="67"/>
      <c r="EA1153" s="67"/>
      <c r="EB1153" s="67"/>
      <c r="EC1153" s="67"/>
      <c r="ED1153" s="67"/>
      <c r="EE1153" s="67"/>
      <c r="EF1153" s="67"/>
      <c r="EG1153" s="67"/>
      <c r="EH1153" s="67"/>
      <c r="EI1153" s="67"/>
      <c r="EJ1153" s="67"/>
      <c r="EK1153" s="67"/>
      <c r="EL1153" s="67"/>
      <c r="EM1153" s="67"/>
      <c r="EN1153" s="67"/>
      <c r="EO1153" s="67"/>
    </row>
    <row r="1154" spans="125:145" x14ac:dyDescent="0.25">
      <c r="DU1154" s="67"/>
      <c r="DV1154" s="67"/>
      <c r="DW1154" s="67"/>
      <c r="DX1154" s="67"/>
      <c r="DY1154" s="67"/>
      <c r="DZ1154" s="67"/>
      <c r="EA1154" s="67"/>
      <c r="EB1154" s="67"/>
      <c r="EC1154" s="67"/>
      <c r="ED1154" s="67"/>
      <c r="EE1154" s="67"/>
      <c r="EF1154" s="67"/>
      <c r="EG1154" s="67"/>
      <c r="EH1154" s="67"/>
      <c r="EI1154" s="67"/>
      <c r="EJ1154" s="67"/>
      <c r="EK1154" s="67"/>
      <c r="EL1154" s="67"/>
      <c r="EM1154" s="67"/>
      <c r="EN1154" s="67"/>
      <c r="EO1154" s="67"/>
    </row>
    <row r="1155" spans="125:145" x14ac:dyDescent="0.25">
      <c r="DU1155" s="67"/>
      <c r="DV1155" s="67"/>
      <c r="DW1155" s="67"/>
      <c r="DX1155" s="67"/>
      <c r="DY1155" s="67"/>
      <c r="DZ1155" s="67"/>
      <c r="EA1155" s="67"/>
      <c r="EB1155" s="67"/>
      <c r="EC1155" s="67"/>
      <c r="ED1155" s="67"/>
      <c r="EE1155" s="67"/>
      <c r="EF1155" s="67"/>
      <c r="EG1155" s="67"/>
      <c r="EH1155" s="67"/>
      <c r="EI1155" s="67"/>
      <c r="EJ1155" s="67"/>
      <c r="EK1155" s="67"/>
      <c r="EL1155" s="67"/>
      <c r="EM1155" s="67"/>
      <c r="EN1155" s="67"/>
      <c r="EO1155" s="67"/>
    </row>
    <row r="1156" spans="125:145" x14ac:dyDescent="0.25">
      <c r="DU1156" s="67"/>
      <c r="DV1156" s="67"/>
      <c r="DW1156" s="67"/>
      <c r="DX1156" s="67"/>
      <c r="DY1156" s="67"/>
      <c r="DZ1156" s="67"/>
      <c r="EA1156" s="67"/>
      <c r="EB1156" s="67"/>
      <c r="EC1156" s="67"/>
      <c r="ED1156" s="67"/>
      <c r="EE1156" s="67"/>
      <c r="EF1156" s="67"/>
      <c r="EG1156" s="67"/>
      <c r="EH1156" s="67"/>
      <c r="EI1156" s="67"/>
      <c r="EJ1156" s="67"/>
      <c r="EK1156" s="67"/>
      <c r="EL1156" s="67"/>
      <c r="EM1156" s="67"/>
      <c r="EN1156" s="67"/>
      <c r="EO1156" s="67"/>
    </row>
    <row r="1157" spans="125:145" x14ac:dyDescent="0.25">
      <c r="DU1157" s="67"/>
      <c r="DV1157" s="67"/>
      <c r="DW1157" s="67"/>
      <c r="DX1157" s="67"/>
      <c r="DY1157" s="67"/>
      <c r="DZ1157" s="67"/>
      <c r="EA1157" s="67"/>
      <c r="EB1157" s="67"/>
      <c r="EC1157" s="67"/>
      <c r="ED1157" s="67"/>
      <c r="EE1157" s="67"/>
      <c r="EF1157" s="67"/>
      <c r="EG1157" s="67"/>
      <c r="EH1157" s="67"/>
      <c r="EI1157" s="67"/>
      <c r="EJ1157" s="67"/>
      <c r="EK1157" s="67"/>
      <c r="EL1157" s="67"/>
      <c r="EM1157" s="67"/>
      <c r="EN1157" s="67"/>
      <c r="EO1157" s="67"/>
    </row>
    <row r="1158" spans="125:145" x14ac:dyDescent="0.25">
      <c r="DU1158" s="67"/>
      <c r="DV1158" s="67"/>
      <c r="DW1158" s="67"/>
      <c r="DX1158" s="67"/>
      <c r="DY1158" s="67"/>
      <c r="DZ1158" s="67"/>
      <c r="EA1158" s="67"/>
      <c r="EB1158" s="67"/>
      <c r="EC1158" s="67"/>
      <c r="ED1158" s="67"/>
      <c r="EE1158" s="67"/>
      <c r="EF1158" s="67"/>
      <c r="EG1158" s="67"/>
      <c r="EH1158" s="67"/>
      <c r="EI1158" s="67"/>
      <c r="EJ1158" s="67"/>
      <c r="EK1158" s="67"/>
      <c r="EL1158" s="67"/>
      <c r="EM1158" s="67"/>
      <c r="EN1158" s="67"/>
      <c r="EO1158" s="67"/>
    </row>
    <row r="1159" spans="125:145" x14ac:dyDescent="0.25">
      <c r="DU1159" s="67"/>
      <c r="DV1159" s="67"/>
      <c r="DW1159" s="67"/>
      <c r="DX1159" s="67"/>
      <c r="DY1159" s="67"/>
      <c r="DZ1159" s="67"/>
      <c r="EA1159" s="67"/>
      <c r="EB1159" s="67"/>
      <c r="EC1159" s="67"/>
      <c r="ED1159" s="67"/>
      <c r="EE1159" s="67"/>
      <c r="EF1159" s="67"/>
      <c r="EG1159" s="67"/>
      <c r="EH1159" s="67"/>
      <c r="EI1159" s="67"/>
      <c r="EJ1159" s="67"/>
      <c r="EK1159" s="67"/>
      <c r="EL1159" s="67"/>
      <c r="EM1159" s="67"/>
      <c r="EN1159" s="67"/>
      <c r="EO1159" s="67"/>
    </row>
    <row r="1160" spans="125:145" x14ac:dyDescent="0.25">
      <c r="DU1160" s="67"/>
      <c r="DV1160" s="67"/>
      <c r="DW1160" s="67"/>
      <c r="DX1160" s="67"/>
      <c r="DY1160" s="67"/>
      <c r="DZ1160" s="67"/>
      <c r="EA1160" s="67"/>
      <c r="EB1160" s="67"/>
      <c r="EC1160" s="67"/>
      <c r="ED1160" s="67"/>
      <c r="EE1160" s="67"/>
      <c r="EF1160" s="67"/>
      <c r="EG1160" s="67"/>
      <c r="EH1160" s="67"/>
      <c r="EI1160" s="67"/>
      <c r="EJ1160" s="67"/>
      <c r="EK1160" s="67"/>
      <c r="EL1160" s="67"/>
      <c r="EM1160" s="67"/>
      <c r="EN1160" s="67"/>
      <c r="EO1160" s="67"/>
    </row>
    <row r="1161" spans="125:145" x14ac:dyDescent="0.25">
      <c r="DU1161" s="67"/>
      <c r="DV1161" s="67"/>
      <c r="DW1161" s="67"/>
      <c r="DX1161" s="67"/>
      <c r="DY1161" s="67"/>
      <c r="DZ1161" s="67"/>
      <c r="EA1161" s="67"/>
      <c r="EB1161" s="67"/>
      <c r="EC1161" s="67"/>
      <c r="ED1161" s="67"/>
      <c r="EE1161" s="67"/>
      <c r="EF1161" s="67"/>
      <c r="EG1161" s="67"/>
      <c r="EH1161" s="67"/>
      <c r="EI1161" s="67"/>
      <c r="EJ1161" s="67"/>
      <c r="EK1161" s="67"/>
      <c r="EL1161" s="67"/>
      <c r="EM1161" s="67"/>
      <c r="EN1161" s="67"/>
      <c r="EO1161" s="67"/>
    </row>
    <row r="1162" spans="125:145" x14ac:dyDescent="0.25">
      <c r="DU1162" s="67"/>
      <c r="DV1162" s="67"/>
      <c r="DW1162" s="67"/>
      <c r="DX1162" s="67"/>
      <c r="DY1162" s="67"/>
      <c r="DZ1162" s="67"/>
      <c r="EA1162" s="67"/>
      <c r="EB1162" s="67"/>
      <c r="EC1162" s="67"/>
      <c r="ED1162" s="67"/>
      <c r="EE1162" s="67"/>
      <c r="EF1162" s="67"/>
      <c r="EG1162" s="67"/>
      <c r="EH1162" s="67"/>
      <c r="EI1162" s="67"/>
      <c r="EJ1162" s="67"/>
      <c r="EK1162" s="67"/>
      <c r="EL1162" s="67"/>
      <c r="EM1162" s="67"/>
      <c r="EN1162" s="67"/>
      <c r="EO1162" s="67"/>
    </row>
    <row r="1163" spans="125:145" x14ac:dyDescent="0.25">
      <c r="DU1163" s="67"/>
      <c r="DV1163" s="67"/>
      <c r="DW1163" s="67"/>
      <c r="DX1163" s="67"/>
      <c r="DY1163" s="67"/>
      <c r="DZ1163" s="67"/>
      <c r="EA1163" s="67"/>
      <c r="EB1163" s="67"/>
      <c r="EC1163" s="67"/>
      <c r="ED1163" s="67"/>
      <c r="EE1163" s="67"/>
      <c r="EF1163" s="67"/>
      <c r="EG1163" s="67"/>
      <c r="EH1163" s="67"/>
      <c r="EI1163" s="67"/>
      <c r="EJ1163" s="67"/>
      <c r="EK1163" s="67"/>
      <c r="EL1163" s="67"/>
      <c r="EM1163" s="67"/>
      <c r="EN1163" s="67"/>
      <c r="EO1163" s="67"/>
    </row>
    <row r="1164" spans="125:145" x14ac:dyDescent="0.25">
      <c r="DU1164" s="67"/>
      <c r="DV1164" s="67"/>
      <c r="DW1164" s="67"/>
      <c r="DX1164" s="67"/>
      <c r="DY1164" s="67"/>
      <c r="DZ1164" s="67"/>
      <c r="EA1164" s="67"/>
      <c r="EB1164" s="67"/>
      <c r="EC1164" s="67"/>
      <c r="ED1164" s="67"/>
      <c r="EE1164" s="67"/>
      <c r="EF1164" s="67"/>
      <c r="EG1164" s="67"/>
      <c r="EH1164" s="67"/>
      <c r="EI1164" s="67"/>
      <c r="EJ1164" s="67"/>
      <c r="EK1164" s="67"/>
      <c r="EL1164" s="67"/>
      <c r="EM1164" s="67"/>
      <c r="EN1164" s="67"/>
      <c r="EO1164" s="67"/>
    </row>
    <row r="1165" spans="125:145" x14ac:dyDescent="0.25">
      <c r="DU1165" s="67"/>
      <c r="DV1165" s="67"/>
      <c r="DW1165" s="67"/>
      <c r="DX1165" s="67"/>
      <c r="DY1165" s="67"/>
      <c r="DZ1165" s="67"/>
      <c r="EA1165" s="67"/>
      <c r="EB1165" s="67"/>
      <c r="EC1165" s="67"/>
      <c r="ED1165" s="67"/>
      <c r="EE1165" s="67"/>
      <c r="EF1165" s="67"/>
      <c r="EG1165" s="67"/>
      <c r="EH1165" s="67"/>
      <c r="EI1165" s="67"/>
      <c r="EJ1165" s="67"/>
      <c r="EK1165" s="67"/>
      <c r="EL1165" s="67"/>
      <c r="EM1165" s="67"/>
      <c r="EN1165" s="67"/>
      <c r="EO1165" s="67"/>
    </row>
    <row r="1166" spans="125:145" x14ac:dyDescent="0.25">
      <c r="DU1166" s="67"/>
      <c r="DV1166" s="67"/>
      <c r="DW1166" s="67"/>
      <c r="DX1166" s="67"/>
      <c r="DY1166" s="67"/>
      <c r="DZ1166" s="67"/>
      <c r="EA1166" s="67"/>
      <c r="EB1166" s="67"/>
      <c r="EC1166" s="67"/>
      <c r="ED1166" s="67"/>
      <c r="EE1166" s="67"/>
      <c r="EF1166" s="67"/>
      <c r="EG1166" s="67"/>
      <c r="EH1166" s="67"/>
      <c r="EI1166" s="67"/>
      <c r="EJ1166" s="67"/>
      <c r="EK1166" s="67"/>
      <c r="EL1166" s="67"/>
      <c r="EM1166" s="67"/>
      <c r="EN1166" s="67"/>
      <c r="EO1166" s="67"/>
    </row>
    <row r="1167" spans="125:145" x14ac:dyDescent="0.25">
      <c r="DU1167" s="67"/>
      <c r="DV1167" s="67"/>
      <c r="DW1167" s="67"/>
      <c r="DX1167" s="67"/>
      <c r="DY1167" s="67"/>
      <c r="DZ1167" s="67"/>
      <c r="EA1167" s="67"/>
      <c r="EB1167" s="67"/>
      <c r="EC1167" s="67"/>
      <c r="ED1167" s="67"/>
      <c r="EE1167" s="67"/>
      <c r="EF1167" s="67"/>
      <c r="EG1167" s="67"/>
      <c r="EH1167" s="67"/>
      <c r="EI1167" s="67"/>
      <c r="EJ1167" s="67"/>
      <c r="EK1167" s="67"/>
      <c r="EL1167" s="67"/>
      <c r="EM1167" s="67"/>
      <c r="EN1167" s="67"/>
      <c r="EO1167" s="67"/>
    </row>
    <row r="1168" spans="125:145" x14ac:dyDescent="0.25">
      <c r="DU1168" s="67"/>
      <c r="DV1168" s="67"/>
      <c r="DW1168" s="67"/>
      <c r="DX1168" s="67"/>
      <c r="DY1168" s="67"/>
      <c r="DZ1168" s="67"/>
      <c r="EA1168" s="67"/>
      <c r="EB1168" s="67"/>
      <c r="EC1168" s="67"/>
      <c r="ED1168" s="67"/>
      <c r="EE1168" s="67"/>
      <c r="EF1168" s="67"/>
      <c r="EG1168" s="67"/>
      <c r="EH1168" s="67"/>
      <c r="EI1168" s="67"/>
      <c r="EJ1168" s="67"/>
      <c r="EK1168" s="67"/>
      <c r="EL1168" s="67"/>
      <c r="EM1168" s="67"/>
      <c r="EN1168" s="67"/>
      <c r="EO1168" s="67"/>
    </row>
    <row r="1169" spans="125:145" x14ac:dyDescent="0.25">
      <c r="DU1169" s="67"/>
      <c r="DV1169" s="67"/>
      <c r="DW1169" s="67"/>
      <c r="DX1169" s="67"/>
      <c r="DY1169" s="67"/>
      <c r="DZ1169" s="67"/>
      <c r="EA1169" s="67"/>
      <c r="EB1169" s="67"/>
      <c r="EC1169" s="67"/>
      <c r="ED1169" s="67"/>
      <c r="EE1169" s="67"/>
      <c r="EF1169" s="67"/>
      <c r="EG1169" s="67"/>
      <c r="EH1169" s="67"/>
      <c r="EI1169" s="67"/>
      <c r="EJ1169" s="67"/>
      <c r="EK1169" s="67"/>
      <c r="EL1169" s="67"/>
      <c r="EM1169" s="67"/>
      <c r="EN1169" s="67"/>
      <c r="EO1169" s="67"/>
    </row>
    <row r="1170" spans="125:145" x14ac:dyDescent="0.25">
      <c r="DU1170" s="67"/>
      <c r="DV1170" s="67"/>
      <c r="DW1170" s="67"/>
      <c r="DX1170" s="67"/>
      <c r="DY1170" s="67"/>
      <c r="DZ1170" s="67"/>
      <c r="EA1170" s="67"/>
      <c r="EB1170" s="67"/>
      <c r="EC1170" s="67"/>
      <c r="ED1170" s="67"/>
      <c r="EE1170" s="67"/>
      <c r="EF1170" s="67"/>
      <c r="EG1170" s="67"/>
      <c r="EH1170" s="67"/>
      <c r="EI1170" s="67"/>
      <c r="EJ1170" s="67"/>
      <c r="EK1170" s="67"/>
      <c r="EL1170" s="67"/>
      <c r="EM1170" s="67"/>
      <c r="EN1170" s="67"/>
      <c r="EO1170" s="67"/>
    </row>
    <row r="1171" spans="125:145" x14ac:dyDescent="0.25">
      <c r="DU1171" s="67"/>
      <c r="DV1171" s="67"/>
      <c r="DW1171" s="67"/>
      <c r="DX1171" s="67"/>
      <c r="DY1171" s="67"/>
      <c r="DZ1171" s="67"/>
      <c r="EA1171" s="67"/>
      <c r="EB1171" s="67"/>
      <c r="EC1171" s="67"/>
      <c r="ED1171" s="67"/>
      <c r="EE1171" s="67"/>
      <c r="EF1171" s="67"/>
      <c r="EG1171" s="67"/>
      <c r="EH1171" s="67"/>
      <c r="EI1171" s="67"/>
      <c r="EJ1171" s="67"/>
      <c r="EK1171" s="67"/>
      <c r="EL1171" s="67"/>
      <c r="EM1171" s="67"/>
      <c r="EN1171" s="67"/>
      <c r="EO1171" s="67"/>
    </row>
    <row r="1172" spans="125:145" x14ac:dyDescent="0.25">
      <c r="DU1172" s="67"/>
      <c r="DV1172" s="67"/>
      <c r="DW1172" s="67"/>
      <c r="DX1172" s="67"/>
      <c r="DY1172" s="67"/>
      <c r="DZ1172" s="67"/>
      <c r="EA1172" s="67"/>
      <c r="EB1172" s="67"/>
      <c r="EC1172" s="67"/>
      <c r="ED1172" s="67"/>
      <c r="EE1172" s="67"/>
      <c r="EF1172" s="67"/>
      <c r="EG1172" s="67"/>
      <c r="EH1172" s="67"/>
      <c r="EI1172" s="67"/>
      <c r="EJ1172" s="67"/>
      <c r="EK1172" s="67"/>
      <c r="EL1172" s="67"/>
      <c r="EM1172" s="67"/>
      <c r="EN1172" s="67"/>
      <c r="EO1172" s="67"/>
    </row>
    <row r="1173" spans="125:145" x14ac:dyDescent="0.25">
      <c r="DU1173" s="67"/>
      <c r="DV1173" s="67"/>
      <c r="DW1173" s="67"/>
      <c r="DX1173" s="67"/>
      <c r="DY1173" s="67"/>
      <c r="DZ1173" s="67"/>
      <c r="EA1173" s="67"/>
      <c r="EB1173" s="67"/>
      <c r="EC1173" s="67"/>
      <c r="ED1173" s="67"/>
      <c r="EE1173" s="67"/>
      <c r="EF1173" s="67"/>
      <c r="EG1173" s="67"/>
      <c r="EH1173" s="67"/>
      <c r="EI1173" s="67"/>
      <c r="EJ1173" s="67"/>
      <c r="EK1173" s="67"/>
      <c r="EL1173" s="67"/>
      <c r="EM1173" s="67"/>
      <c r="EN1173" s="67"/>
      <c r="EO1173" s="67"/>
    </row>
    <row r="1174" spans="125:145" x14ac:dyDescent="0.25">
      <c r="DU1174" s="67"/>
      <c r="DV1174" s="67"/>
      <c r="DW1174" s="67"/>
      <c r="DX1174" s="67"/>
      <c r="DY1174" s="67"/>
      <c r="DZ1174" s="67"/>
      <c r="EA1174" s="67"/>
      <c r="EB1174" s="67"/>
      <c r="EC1174" s="67"/>
      <c r="ED1174" s="67"/>
      <c r="EE1174" s="67"/>
      <c r="EF1174" s="67"/>
      <c r="EG1174" s="67"/>
      <c r="EH1174" s="67"/>
      <c r="EI1174" s="67"/>
      <c r="EJ1174" s="67"/>
      <c r="EK1174" s="67"/>
      <c r="EL1174" s="67"/>
      <c r="EM1174" s="67"/>
      <c r="EN1174" s="67"/>
      <c r="EO1174" s="67"/>
    </row>
    <row r="1175" spans="125:145" x14ac:dyDescent="0.25">
      <c r="DU1175" s="67"/>
      <c r="DV1175" s="67"/>
      <c r="DW1175" s="67"/>
      <c r="DX1175" s="67"/>
      <c r="DY1175" s="67"/>
      <c r="DZ1175" s="67"/>
      <c r="EA1175" s="67"/>
      <c r="EB1175" s="67"/>
      <c r="EC1175" s="67"/>
      <c r="ED1175" s="67"/>
      <c r="EE1175" s="67"/>
      <c r="EF1175" s="67"/>
      <c r="EG1175" s="67"/>
      <c r="EH1175" s="67"/>
      <c r="EI1175" s="67"/>
      <c r="EJ1175" s="67"/>
      <c r="EK1175" s="67"/>
      <c r="EL1175" s="67"/>
      <c r="EM1175" s="67"/>
      <c r="EN1175" s="67"/>
      <c r="EO1175" s="67"/>
    </row>
    <row r="1176" spans="125:145" x14ac:dyDescent="0.25">
      <c r="DU1176" s="67"/>
      <c r="DV1176" s="67"/>
      <c r="DW1176" s="67"/>
      <c r="DX1176" s="67"/>
      <c r="DY1176" s="67"/>
      <c r="DZ1176" s="67"/>
      <c r="EA1176" s="67"/>
      <c r="EB1176" s="67"/>
      <c r="EC1176" s="67"/>
      <c r="ED1176" s="67"/>
      <c r="EE1176" s="67"/>
      <c r="EF1176" s="67"/>
      <c r="EG1176" s="67"/>
      <c r="EH1176" s="67"/>
      <c r="EI1176" s="67"/>
      <c r="EJ1176" s="67"/>
      <c r="EK1176" s="67"/>
      <c r="EL1176" s="67"/>
      <c r="EM1176" s="67"/>
      <c r="EN1176" s="67"/>
      <c r="EO1176" s="67"/>
    </row>
    <row r="1177" spans="125:145" x14ac:dyDescent="0.25">
      <c r="DU1177" s="67"/>
      <c r="DV1177" s="67"/>
      <c r="DW1177" s="67"/>
      <c r="DX1177" s="67"/>
      <c r="DY1177" s="67"/>
      <c r="DZ1177" s="67"/>
      <c r="EA1177" s="67"/>
      <c r="EB1177" s="67"/>
      <c r="EC1177" s="67"/>
      <c r="ED1177" s="67"/>
      <c r="EE1177" s="67"/>
      <c r="EF1177" s="67"/>
      <c r="EG1177" s="67"/>
      <c r="EH1177" s="67"/>
      <c r="EI1177" s="67"/>
      <c r="EJ1177" s="67"/>
      <c r="EK1177" s="67"/>
      <c r="EL1177" s="67"/>
      <c r="EM1177" s="67"/>
      <c r="EN1177" s="67"/>
      <c r="EO1177" s="67"/>
    </row>
    <row r="1178" spans="125:145" x14ac:dyDescent="0.25">
      <c r="DU1178" s="67"/>
      <c r="DV1178" s="67"/>
      <c r="DW1178" s="67"/>
      <c r="DX1178" s="67"/>
      <c r="DY1178" s="67"/>
      <c r="DZ1178" s="67"/>
      <c r="EA1178" s="67"/>
      <c r="EB1178" s="67"/>
      <c r="EC1178" s="67"/>
      <c r="ED1178" s="67"/>
      <c r="EE1178" s="67"/>
      <c r="EF1178" s="67"/>
      <c r="EG1178" s="67"/>
      <c r="EH1178" s="67"/>
      <c r="EI1178" s="67"/>
      <c r="EJ1178" s="67"/>
      <c r="EK1178" s="67"/>
      <c r="EL1178" s="67"/>
      <c r="EM1178" s="67"/>
      <c r="EN1178" s="67"/>
      <c r="EO1178" s="67"/>
    </row>
    <row r="1179" spans="125:145" x14ac:dyDescent="0.25">
      <c r="DU1179" s="67"/>
      <c r="DV1179" s="67"/>
      <c r="DW1179" s="67"/>
      <c r="DX1179" s="67"/>
      <c r="DY1179" s="67"/>
      <c r="DZ1179" s="67"/>
      <c r="EA1179" s="67"/>
      <c r="EB1179" s="67"/>
      <c r="EC1179" s="67"/>
      <c r="ED1179" s="67"/>
      <c r="EE1179" s="67"/>
      <c r="EF1179" s="67"/>
      <c r="EG1179" s="67"/>
      <c r="EH1179" s="67"/>
      <c r="EI1179" s="67"/>
      <c r="EJ1179" s="67"/>
      <c r="EK1179" s="67"/>
      <c r="EL1179" s="67"/>
      <c r="EM1179" s="67"/>
      <c r="EN1179" s="67"/>
      <c r="EO1179" s="67"/>
    </row>
    <row r="1180" spans="125:145" x14ac:dyDescent="0.25">
      <c r="DU1180" s="67"/>
      <c r="DV1180" s="67"/>
      <c r="DW1180" s="67"/>
      <c r="DX1180" s="67"/>
      <c r="DY1180" s="67"/>
      <c r="DZ1180" s="67"/>
      <c r="EA1180" s="67"/>
      <c r="EB1180" s="67"/>
      <c r="EC1180" s="67"/>
      <c r="ED1180" s="67"/>
      <c r="EE1180" s="67"/>
      <c r="EF1180" s="67"/>
      <c r="EG1180" s="67"/>
      <c r="EH1180" s="67"/>
      <c r="EI1180" s="67"/>
      <c r="EJ1180" s="67"/>
      <c r="EK1180" s="67"/>
      <c r="EL1180" s="67"/>
      <c r="EM1180" s="67"/>
      <c r="EN1180" s="67"/>
      <c r="EO1180" s="67"/>
    </row>
    <row r="1181" spans="125:145" x14ac:dyDescent="0.25">
      <c r="DU1181" s="67"/>
      <c r="DV1181" s="67"/>
      <c r="DW1181" s="67"/>
      <c r="DX1181" s="67"/>
      <c r="DY1181" s="67"/>
      <c r="DZ1181" s="67"/>
      <c r="EA1181" s="67"/>
      <c r="EB1181" s="67"/>
      <c r="EC1181" s="67"/>
      <c r="ED1181" s="67"/>
      <c r="EE1181" s="67"/>
      <c r="EF1181" s="67"/>
      <c r="EG1181" s="67"/>
      <c r="EH1181" s="67"/>
      <c r="EI1181" s="67"/>
      <c r="EJ1181" s="67"/>
      <c r="EK1181" s="67"/>
      <c r="EL1181" s="67"/>
      <c r="EM1181" s="67"/>
      <c r="EN1181" s="67"/>
      <c r="EO1181" s="67"/>
    </row>
    <row r="1182" spans="125:145" x14ac:dyDescent="0.25">
      <c r="DU1182" s="67"/>
      <c r="DV1182" s="67"/>
      <c r="DW1182" s="67"/>
      <c r="DX1182" s="67"/>
      <c r="DY1182" s="67"/>
      <c r="DZ1182" s="67"/>
      <c r="EA1182" s="67"/>
      <c r="EB1182" s="67"/>
      <c r="EC1182" s="67"/>
      <c r="ED1182" s="67"/>
      <c r="EE1182" s="67"/>
      <c r="EF1182" s="67"/>
      <c r="EG1182" s="67"/>
      <c r="EH1182" s="67"/>
      <c r="EI1182" s="67"/>
      <c r="EJ1182" s="67"/>
      <c r="EK1182" s="67"/>
      <c r="EL1182" s="67"/>
      <c r="EM1182" s="67"/>
      <c r="EN1182" s="67"/>
      <c r="EO1182" s="67"/>
    </row>
    <row r="1183" spans="125:145" x14ac:dyDescent="0.25">
      <c r="DU1183" s="67"/>
      <c r="DV1183" s="67"/>
      <c r="DW1183" s="67"/>
      <c r="DX1183" s="67"/>
      <c r="DY1183" s="67"/>
      <c r="DZ1183" s="67"/>
      <c r="EA1183" s="67"/>
      <c r="EB1183" s="67"/>
      <c r="EC1183" s="67"/>
      <c r="ED1183" s="67"/>
      <c r="EE1183" s="67"/>
      <c r="EF1183" s="67"/>
      <c r="EG1183" s="67"/>
      <c r="EH1183" s="67"/>
      <c r="EI1183" s="67"/>
      <c r="EJ1183" s="67"/>
      <c r="EK1183" s="67"/>
      <c r="EL1183" s="67"/>
      <c r="EM1183" s="67"/>
      <c r="EN1183" s="67"/>
      <c r="EO1183" s="67"/>
    </row>
    <row r="1184" spans="125:145" x14ac:dyDescent="0.25">
      <c r="DU1184" s="67"/>
      <c r="DV1184" s="67"/>
      <c r="DW1184" s="67"/>
      <c r="DX1184" s="67"/>
      <c r="DY1184" s="67"/>
      <c r="DZ1184" s="67"/>
      <c r="EA1184" s="67"/>
      <c r="EB1184" s="67"/>
      <c r="EC1184" s="67"/>
      <c r="ED1184" s="67"/>
      <c r="EE1184" s="67"/>
      <c r="EF1184" s="67"/>
      <c r="EG1184" s="67"/>
      <c r="EH1184" s="67"/>
      <c r="EI1184" s="67"/>
      <c r="EJ1184" s="67"/>
      <c r="EK1184" s="67"/>
      <c r="EL1184" s="67"/>
      <c r="EM1184" s="67"/>
      <c r="EN1184" s="67"/>
      <c r="EO1184" s="67"/>
    </row>
    <row r="1185" spans="125:145" x14ac:dyDescent="0.25">
      <c r="DU1185" s="67"/>
      <c r="DV1185" s="67"/>
      <c r="DW1185" s="67"/>
      <c r="DX1185" s="67"/>
      <c r="DY1185" s="67"/>
      <c r="DZ1185" s="67"/>
      <c r="EA1185" s="67"/>
      <c r="EB1185" s="67"/>
      <c r="EC1185" s="67"/>
      <c r="ED1185" s="67"/>
      <c r="EE1185" s="67"/>
      <c r="EF1185" s="67"/>
      <c r="EG1185" s="67"/>
      <c r="EH1185" s="67"/>
      <c r="EI1185" s="67"/>
      <c r="EJ1185" s="67"/>
      <c r="EK1185" s="67"/>
      <c r="EL1185" s="67"/>
      <c r="EM1185" s="67"/>
      <c r="EN1185" s="67"/>
      <c r="EO1185" s="67"/>
    </row>
    <row r="1186" spans="125:145" x14ac:dyDescent="0.25">
      <c r="DU1186" s="67"/>
      <c r="DV1186" s="67"/>
      <c r="DW1186" s="67"/>
      <c r="DX1186" s="67"/>
      <c r="DY1186" s="67"/>
      <c r="DZ1186" s="67"/>
      <c r="EA1186" s="67"/>
      <c r="EB1186" s="67"/>
      <c r="EC1186" s="67"/>
      <c r="ED1186" s="67"/>
      <c r="EE1186" s="67"/>
      <c r="EF1186" s="67"/>
      <c r="EG1186" s="67"/>
      <c r="EH1186" s="67"/>
      <c r="EI1186" s="67"/>
      <c r="EJ1186" s="67"/>
      <c r="EK1186" s="67"/>
      <c r="EL1186" s="67"/>
      <c r="EM1186" s="67"/>
      <c r="EN1186" s="67"/>
      <c r="EO1186" s="67"/>
    </row>
    <row r="1187" spans="125:145" x14ac:dyDescent="0.25">
      <c r="DU1187" s="67"/>
      <c r="DV1187" s="67"/>
      <c r="DW1187" s="67"/>
      <c r="DX1187" s="67"/>
      <c r="DY1187" s="67"/>
      <c r="DZ1187" s="67"/>
      <c r="EA1187" s="67"/>
      <c r="EB1187" s="67"/>
      <c r="EC1187" s="67"/>
      <c r="ED1187" s="67"/>
      <c r="EE1187" s="67"/>
      <c r="EF1187" s="67"/>
      <c r="EG1187" s="67"/>
      <c r="EH1187" s="67"/>
      <c r="EI1187" s="67"/>
      <c r="EJ1187" s="67"/>
      <c r="EK1187" s="67"/>
      <c r="EL1187" s="67"/>
      <c r="EM1187" s="67"/>
      <c r="EN1187" s="67"/>
      <c r="EO1187" s="67"/>
    </row>
    <row r="1188" spans="125:145" x14ac:dyDescent="0.25">
      <c r="DU1188" s="67"/>
      <c r="DV1188" s="67"/>
      <c r="DW1188" s="67"/>
      <c r="DX1188" s="67"/>
      <c r="DY1188" s="67"/>
      <c r="DZ1188" s="67"/>
      <c r="EA1188" s="67"/>
      <c r="EB1188" s="67"/>
      <c r="EC1188" s="67"/>
      <c r="ED1188" s="67"/>
      <c r="EE1188" s="67"/>
      <c r="EF1188" s="67"/>
      <c r="EG1188" s="67"/>
      <c r="EH1188" s="67"/>
      <c r="EI1188" s="67"/>
      <c r="EJ1188" s="67"/>
      <c r="EK1188" s="67"/>
      <c r="EL1188" s="67"/>
      <c r="EM1188" s="67"/>
      <c r="EN1188" s="67"/>
      <c r="EO1188" s="67"/>
    </row>
    <row r="1189" spans="125:145" x14ac:dyDescent="0.25">
      <c r="DU1189" s="67"/>
      <c r="DV1189" s="67"/>
      <c r="DW1189" s="67"/>
      <c r="DX1189" s="67"/>
      <c r="DY1189" s="67"/>
      <c r="DZ1189" s="67"/>
      <c r="EA1189" s="67"/>
      <c r="EB1189" s="67"/>
      <c r="EC1189" s="67"/>
      <c r="ED1189" s="67"/>
      <c r="EE1189" s="67"/>
      <c r="EF1189" s="67"/>
      <c r="EG1189" s="67"/>
      <c r="EH1189" s="67"/>
      <c r="EI1189" s="67"/>
      <c r="EJ1189" s="67"/>
      <c r="EK1189" s="67"/>
      <c r="EL1189" s="67"/>
      <c r="EM1189" s="67"/>
      <c r="EN1189" s="67"/>
      <c r="EO1189" s="67"/>
    </row>
    <row r="1190" spans="125:145" x14ac:dyDescent="0.25">
      <c r="DU1190" s="67"/>
      <c r="DV1190" s="67"/>
      <c r="DW1190" s="67"/>
      <c r="DX1190" s="67"/>
      <c r="DY1190" s="67"/>
      <c r="DZ1190" s="67"/>
      <c r="EA1190" s="67"/>
      <c r="EB1190" s="67"/>
      <c r="EC1190" s="67"/>
      <c r="ED1190" s="67"/>
      <c r="EE1190" s="67"/>
      <c r="EF1190" s="67"/>
      <c r="EG1190" s="67"/>
      <c r="EH1190" s="67"/>
      <c r="EI1190" s="67"/>
      <c r="EJ1190" s="67"/>
      <c r="EK1190" s="67"/>
      <c r="EL1190" s="67"/>
      <c r="EM1190" s="67"/>
      <c r="EN1190" s="67"/>
      <c r="EO1190" s="67"/>
    </row>
    <row r="1191" spans="125:145" x14ac:dyDescent="0.25">
      <c r="DU1191" s="67"/>
      <c r="DV1191" s="67"/>
      <c r="DW1191" s="67"/>
      <c r="DX1191" s="67"/>
      <c r="DY1191" s="67"/>
      <c r="DZ1191" s="67"/>
      <c r="EA1191" s="67"/>
      <c r="EB1191" s="67"/>
      <c r="EC1191" s="67"/>
      <c r="ED1191" s="67"/>
      <c r="EE1191" s="67"/>
      <c r="EF1191" s="67"/>
      <c r="EG1191" s="67"/>
      <c r="EH1191" s="67"/>
      <c r="EI1191" s="67"/>
      <c r="EJ1191" s="67"/>
      <c r="EK1191" s="67"/>
      <c r="EL1191" s="67"/>
      <c r="EM1191" s="67"/>
      <c r="EN1191" s="67"/>
      <c r="EO1191" s="67"/>
    </row>
    <row r="1192" spans="125:145" x14ac:dyDescent="0.25">
      <c r="DU1192" s="67"/>
      <c r="DV1192" s="67"/>
      <c r="DW1192" s="67"/>
      <c r="DX1192" s="67"/>
      <c r="DY1192" s="67"/>
      <c r="DZ1192" s="67"/>
      <c r="EA1192" s="67"/>
      <c r="EB1192" s="67"/>
      <c r="EC1192" s="67"/>
      <c r="ED1192" s="67"/>
      <c r="EE1192" s="67"/>
      <c r="EF1192" s="67"/>
      <c r="EG1192" s="67"/>
      <c r="EH1192" s="67"/>
      <c r="EI1192" s="67"/>
      <c r="EJ1192" s="67"/>
      <c r="EK1192" s="67"/>
      <c r="EL1192" s="67"/>
      <c r="EM1192" s="67"/>
      <c r="EN1192" s="67"/>
      <c r="EO1192" s="67"/>
    </row>
    <row r="1193" spans="125:145" x14ac:dyDescent="0.25">
      <c r="DU1193" s="67"/>
      <c r="DV1193" s="67"/>
      <c r="DW1193" s="67"/>
      <c r="DX1193" s="67"/>
      <c r="DY1193" s="67"/>
      <c r="DZ1193" s="67"/>
      <c r="EA1193" s="67"/>
      <c r="EB1193" s="67"/>
      <c r="EC1193" s="67"/>
      <c r="ED1193" s="67"/>
      <c r="EE1193" s="67"/>
      <c r="EF1193" s="67"/>
      <c r="EG1193" s="67"/>
      <c r="EH1193" s="67"/>
      <c r="EI1193" s="67"/>
      <c r="EJ1193" s="67"/>
      <c r="EK1193" s="67"/>
      <c r="EL1193" s="67"/>
      <c r="EM1193" s="67"/>
      <c r="EN1193" s="67"/>
      <c r="EO1193" s="67"/>
    </row>
    <row r="1194" spans="125:145" x14ac:dyDescent="0.25">
      <c r="DU1194" s="67"/>
      <c r="DV1194" s="67"/>
      <c r="DW1194" s="67"/>
      <c r="DX1194" s="67"/>
      <c r="DY1194" s="67"/>
      <c r="DZ1194" s="67"/>
      <c r="EA1194" s="67"/>
      <c r="EB1194" s="67"/>
      <c r="EC1194" s="67"/>
      <c r="ED1194" s="67"/>
      <c r="EE1194" s="67"/>
      <c r="EF1194" s="67"/>
      <c r="EG1194" s="67"/>
      <c r="EH1194" s="67"/>
      <c r="EI1194" s="67"/>
      <c r="EJ1194" s="67"/>
      <c r="EK1194" s="67"/>
      <c r="EL1194" s="67"/>
      <c r="EM1194" s="67"/>
      <c r="EN1194" s="67"/>
      <c r="EO1194" s="67"/>
    </row>
    <row r="1195" spans="125:145" x14ac:dyDescent="0.25">
      <c r="DU1195" s="67"/>
      <c r="DV1195" s="67"/>
      <c r="DW1195" s="67"/>
      <c r="DX1195" s="67"/>
      <c r="DY1195" s="67"/>
      <c r="DZ1195" s="67"/>
      <c r="EA1195" s="67"/>
      <c r="EB1195" s="67"/>
      <c r="EC1195" s="67"/>
      <c r="ED1195" s="67"/>
      <c r="EE1195" s="67"/>
      <c r="EF1195" s="67"/>
      <c r="EG1195" s="67"/>
      <c r="EH1195" s="67"/>
      <c r="EI1195" s="67"/>
      <c r="EJ1195" s="67"/>
      <c r="EK1195" s="67"/>
      <c r="EL1195" s="67"/>
      <c r="EM1195" s="67"/>
      <c r="EN1195" s="67"/>
      <c r="EO1195" s="67"/>
    </row>
    <row r="1196" spans="125:145" x14ac:dyDescent="0.25">
      <c r="DU1196" s="67"/>
      <c r="DV1196" s="67"/>
      <c r="DW1196" s="67"/>
      <c r="DX1196" s="67"/>
      <c r="DY1196" s="67"/>
      <c r="DZ1196" s="67"/>
      <c r="EA1196" s="67"/>
      <c r="EB1196" s="67"/>
      <c r="EC1196" s="67"/>
      <c r="ED1196" s="67"/>
      <c r="EE1196" s="67"/>
      <c r="EF1196" s="67"/>
      <c r="EG1196" s="67"/>
      <c r="EH1196" s="67"/>
      <c r="EI1196" s="67"/>
      <c r="EJ1196" s="67"/>
      <c r="EK1196" s="67"/>
      <c r="EL1196" s="67"/>
      <c r="EM1196" s="67"/>
      <c r="EN1196" s="67"/>
      <c r="EO1196" s="67"/>
    </row>
    <row r="1197" spans="125:145" x14ac:dyDescent="0.25">
      <c r="DU1197" s="67"/>
      <c r="DV1197" s="67"/>
      <c r="DW1197" s="67"/>
      <c r="DX1197" s="67"/>
      <c r="DY1197" s="67"/>
      <c r="DZ1197" s="67"/>
      <c r="EA1197" s="67"/>
      <c r="EB1197" s="67"/>
      <c r="EC1197" s="67"/>
      <c r="ED1197" s="67"/>
      <c r="EE1197" s="67"/>
      <c r="EF1197" s="67"/>
      <c r="EG1197" s="67"/>
      <c r="EH1197" s="67"/>
      <c r="EI1197" s="67"/>
      <c r="EJ1197" s="67"/>
      <c r="EK1197" s="67"/>
      <c r="EL1197" s="67"/>
      <c r="EM1197" s="67"/>
      <c r="EN1197" s="67"/>
      <c r="EO1197" s="67"/>
    </row>
    <row r="1198" spans="125:145" x14ac:dyDescent="0.25">
      <c r="DU1198" s="67"/>
      <c r="DV1198" s="67"/>
      <c r="DW1198" s="67"/>
      <c r="DX1198" s="67"/>
      <c r="DY1198" s="67"/>
      <c r="DZ1198" s="67"/>
      <c r="EA1198" s="67"/>
      <c r="EB1198" s="67"/>
      <c r="EC1198" s="67"/>
      <c r="ED1198" s="67"/>
      <c r="EE1198" s="67"/>
      <c r="EF1198" s="67"/>
      <c r="EG1198" s="67"/>
      <c r="EH1198" s="67"/>
      <c r="EI1198" s="67"/>
      <c r="EJ1198" s="67"/>
      <c r="EK1198" s="67"/>
      <c r="EL1198" s="67"/>
      <c r="EM1198" s="67"/>
      <c r="EN1198" s="67"/>
      <c r="EO1198" s="67"/>
    </row>
    <row r="1199" spans="125:145" x14ac:dyDescent="0.25">
      <c r="DU1199" s="67"/>
      <c r="DV1199" s="67"/>
      <c r="DW1199" s="67"/>
      <c r="DX1199" s="67"/>
      <c r="DY1199" s="67"/>
      <c r="DZ1199" s="67"/>
      <c r="EA1199" s="67"/>
      <c r="EB1199" s="67"/>
      <c r="EC1199" s="67"/>
      <c r="ED1199" s="67"/>
      <c r="EE1199" s="67"/>
      <c r="EF1199" s="67"/>
      <c r="EG1199" s="67"/>
      <c r="EH1199" s="67"/>
      <c r="EI1199" s="67"/>
      <c r="EJ1199" s="67"/>
      <c r="EK1199" s="67"/>
      <c r="EL1199" s="67"/>
      <c r="EM1199" s="67"/>
      <c r="EN1199" s="67"/>
      <c r="EO1199" s="67"/>
    </row>
    <row r="1200" spans="125:145" x14ac:dyDescent="0.25">
      <c r="DU1200" s="67"/>
      <c r="DV1200" s="67"/>
      <c r="DW1200" s="67"/>
      <c r="DX1200" s="67"/>
      <c r="DY1200" s="67"/>
      <c r="DZ1200" s="67"/>
      <c r="EA1200" s="67"/>
      <c r="EB1200" s="67"/>
      <c r="EC1200" s="67"/>
      <c r="ED1200" s="67"/>
      <c r="EE1200" s="67"/>
      <c r="EF1200" s="67"/>
      <c r="EG1200" s="67"/>
      <c r="EH1200" s="67"/>
      <c r="EI1200" s="67"/>
      <c r="EJ1200" s="67"/>
      <c r="EK1200" s="67"/>
      <c r="EL1200" s="67"/>
      <c r="EM1200" s="67"/>
      <c r="EN1200" s="67"/>
      <c r="EO1200" s="67"/>
    </row>
    <row r="1201" spans="125:145" x14ac:dyDescent="0.25">
      <c r="DU1201" s="67"/>
      <c r="DV1201" s="67"/>
      <c r="DW1201" s="67"/>
      <c r="DX1201" s="67"/>
      <c r="DY1201" s="67"/>
      <c r="DZ1201" s="67"/>
      <c r="EA1201" s="67"/>
      <c r="EB1201" s="67"/>
      <c r="EC1201" s="67"/>
      <c r="ED1201" s="67"/>
      <c r="EE1201" s="67"/>
      <c r="EF1201" s="67"/>
      <c r="EG1201" s="67"/>
      <c r="EH1201" s="67"/>
      <c r="EI1201" s="67"/>
      <c r="EJ1201" s="67"/>
      <c r="EK1201" s="67"/>
      <c r="EL1201" s="67"/>
      <c r="EM1201" s="67"/>
      <c r="EN1201" s="67"/>
      <c r="EO1201" s="67"/>
    </row>
    <row r="1202" spans="125:145" x14ac:dyDescent="0.25">
      <c r="DU1202" s="67"/>
      <c r="DV1202" s="67"/>
      <c r="DW1202" s="67"/>
      <c r="DX1202" s="67"/>
      <c r="DY1202" s="67"/>
      <c r="DZ1202" s="67"/>
      <c r="EA1202" s="67"/>
      <c r="EB1202" s="67"/>
      <c r="EC1202" s="67"/>
      <c r="ED1202" s="67"/>
      <c r="EE1202" s="67"/>
      <c r="EF1202" s="67"/>
      <c r="EG1202" s="67"/>
      <c r="EH1202" s="67"/>
      <c r="EI1202" s="67"/>
      <c r="EJ1202" s="67"/>
      <c r="EK1202" s="67"/>
      <c r="EL1202" s="67"/>
      <c r="EM1202" s="67"/>
      <c r="EN1202" s="67"/>
      <c r="EO1202" s="67"/>
    </row>
    <row r="1203" spans="125:145" x14ac:dyDescent="0.25">
      <c r="DU1203" s="67"/>
      <c r="DV1203" s="67"/>
      <c r="DW1203" s="67"/>
      <c r="DX1203" s="67"/>
      <c r="DY1203" s="67"/>
      <c r="DZ1203" s="67"/>
      <c r="EA1203" s="67"/>
      <c r="EB1203" s="67"/>
      <c r="EC1203" s="67"/>
      <c r="ED1203" s="67"/>
      <c r="EE1203" s="67"/>
      <c r="EF1203" s="67"/>
      <c r="EG1203" s="67"/>
      <c r="EH1203" s="67"/>
      <c r="EI1203" s="67"/>
      <c r="EJ1203" s="67"/>
      <c r="EK1203" s="67"/>
      <c r="EL1203" s="67"/>
      <c r="EM1203" s="67"/>
      <c r="EN1203" s="67"/>
      <c r="EO1203" s="67"/>
    </row>
    <row r="1204" spans="125:145" x14ac:dyDescent="0.25">
      <c r="DU1204" s="67"/>
      <c r="DV1204" s="67"/>
      <c r="DW1204" s="67"/>
      <c r="DX1204" s="67"/>
      <c r="DY1204" s="67"/>
      <c r="DZ1204" s="67"/>
      <c r="EA1204" s="67"/>
      <c r="EB1204" s="67"/>
      <c r="EC1204" s="67"/>
      <c r="ED1204" s="67"/>
      <c r="EE1204" s="67"/>
      <c r="EF1204" s="67"/>
      <c r="EG1204" s="67"/>
      <c r="EH1204" s="67"/>
      <c r="EI1204" s="67"/>
      <c r="EJ1204" s="67"/>
      <c r="EK1204" s="67"/>
      <c r="EL1204" s="67"/>
      <c r="EM1204" s="67"/>
      <c r="EN1204" s="67"/>
      <c r="EO1204" s="67"/>
    </row>
    <row r="1205" spans="125:145" x14ac:dyDescent="0.25">
      <c r="DU1205" s="67"/>
      <c r="DV1205" s="67"/>
      <c r="DW1205" s="67"/>
      <c r="DX1205" s="67"/>
      <c r="DY1205" s="67"/>
      <c r="DZ1205" s="67"/>
      <c r="EA1205" s="67"/>
      <c r="EB1205" s="67"/>
      <c r="EC1205" s="67"/>
      <c r="ED1205" s="67"/>
      <c r="EE1205" s="67"/>
      <c r="EF1205" s="67"/>
      <c r="EG1205" s="67"/>
      <c r="EH1205" s="67"/>
      <c r="EI1205" s="67"/>
      <c r="EJ1205" s="67"/>
      <c r="EK1205" s="67"/>
      <c r="EL1205" s="67"/>
      <c r="EM1205" s="67"/>
      <c r="EN1205" s="67"/>
      <c r="EO1205" s="67"/>
    </row>
    <row r="1206" spans="125:145" x14ac:dyDescent="0.25">
      <c r="DU1206" s="67"/>
      <c r="DV1206" s="67"/>
      <c r="DW1206" s="67"/>
      <c r="DX1206" s="67"/>
      <c r="DY1206" s="67"/>
      <c r="DZ1206" s="67"/>
      <c r="EA1206" s="67"/>
      <c r="EB1206" s="67"/>
      <c r="EC1206" s="67"/>
      <c r="ED1206" s="67"/>
      <c r="EE1206" s="67"/>
      <c r="EF1206" s="67"/>
      <c r="EG1206" s="67"/>
      <c r="EH1206" s="67"/>
      <c r="EI1206" s="67"/>
      <c r="EJ1206" s="67"/>
      <c r="EK1206" s="67"/>
      <c r="EL1206" s="67"/>
      <c r="EM1206" s="67"/>
      <c r="EN1206" s="67"/>
      <c r="EO1206" s="67"/>
    </row>
    <row r="1207" spans="125:145" x14ac:dyDescent="0.25">
      <c r="DU1207" s="67"/>
      <c r="DV1207" s="67"/>
      <c r="DW1207" s="67"/>
      <c r="DX1207" s="67"/>
      <c r="DY1207" s="67"/>
      <c r="DZ1207" s="67"/>
      <c r="EA1207" s="67"/>
      <c r="EB1207" s="67"/>
      <c r="EC1207" s="67"/>
      <c r="ED1207" s="67"/>
      <c r="EE1207" s="67"/>
      <c r="EF1207" s="67"/>
      <c r="EG1207" s="67"/>
      <c r="EH1207" s="67"/>
      <c r="EI1207" s="67"/>
      <c r="EJ1207" s="67"/>
      <c r="EK1207" s="67"/>
      <c r="EL1207" s="67"/>
      <c r="EM1207" s="67"/>
      <c r="EN1207" s="67"/>
      <c r="EO1207" s="67"/>
    </row>
    <row r="1208" spans="125:145" x14ac:dyDescent="0.25">
      <c r="DU1208" s="67"/>
      <c r="DV1208" s="67"/>
      <c r="DW1208" s="67"/>
      <c r="DX1208" s="67"/>
      <c r="DY1208" s="67"/>
      <c r="DZ1208" s="67"/>
      <c r="EA1208" s="67"/>
      <c r="EB1208" s="67"/>
      <c r="EC1208" s="67"/>
      <c r="ED1208" s="67"/>
      <c r="EE1208" s="67"/>
      <c r="EF1208" s="67"/>
      <c r="EG1208" s="67"/>
      <c r="EH1208" s="67"/>
      <c r="EI1208" s="67"/>
      <c r="EJ1208" s="67"/>
      <c r="EK1208" s="67"/>
      <c r="EL1208" s="67"/>
      <c r="EM1208" s="67"/>
      <c r="EN1208" s="67"/>
      <c r="EO1208" s="67"/>
    </row>
    <row r="1209" spans="125:145" x14ac:dyDescent="0.25">
      <c r="DU1209" s="67"/>
      <c r="DV1209" s="67"/>
      <c r="DW1209" s="67"/>
      <c r="DX1209" s="67"/>
      <c r="DY1209" s="67"/>
      <c r="DZ1209" s="67"/>
      <c r="EA1209" s="67"/>
      <c r="EB1209" s="67"/>
      <c r="EC1209" s="67"/>
      <c r="ED1209" s="67"/>
      <c r="EE1209" s="67"/>
      <c r="EF1209" s="67"/>
      <c r="EG1209" s="67"/>
      <c r="EH1209" s="67"/>
      <c r="EI1209" s="67"/>
      <c r="EJ1209" s="67"/>
      <c r="EK1209" s="67"/>
      <c r="EL1209" s="67"/>
      <c r="EM1209" s="67"/>
      <c r="EN1209" s="67"/>
      <c r="EO1209" s="67"/>
    </row>
    <row r="1210" spans="125:145" x14ac:dyDescent="0.25">
      <c r="DU1210" s="67"/>
      <c r="DV1210" s="67"/>
      <c r="DW1210" s="67"/>
      <c r="DX1210" s="67"/>
      <c r="DY1210" s="67"/>
      <c r="DZ1210" s="67"/>
      <c r="EA1210" s="67"/>
      <c r="EB1210" s="67"/>
      <c r="EC1210" s="67"/>
      <c r="ED1210" s="67"/>
      <c r="EE1210" s="67"/>
      <c r="EF1210" s="67"/>
      <c r="EG1210" s="67"/>
      <c r="EH1210" s="67"/>
      <c r="EI1210" s="67"/>
      <c r="EJ1210" s="67"/>
      <c r="EK1210" s="67"/>
      <c r="EL1210" s="67"/>
      <c r="EM1210" s="67"/>
      <c r="EN1210" s="67"/>
      <c r="EO1210" s="67"/>
    </row>
    <row r="1211" spans="125:145" x14ac:dyDescent="0.25">
      <c r="DU1211" s="67"/>
      <c r="DV1211" s="67"/>
      <c r="DW1211" s="67"/>
      <c r="DX1211" s="67"/>
      <c r="DY1211" s="67"/>
      <c r="DZ1211" s="67"/>
      <c r="EA1211" s="67"/>
      <c r="EB1211" s="67"/>
      <c r="EC1211" s="67"/>
      <c r="ED1211" s="67"/>
      <c r="EE1211" s="67"/>
      <c r="EF1211" s="67"/>
      <c r="EG1211" s="67"/>
      <c r="EH1211" s="67"/>
      <c r="EI1211" s="67"/>
      <c r="EJ1211" s="67"/>
      <c r="EK1211" s="67"/>
      <c r="EL1211" s="67"/>
      <c r="EM1211" s="67"/>
      <c r="EN1211" s="67"/>
      <c r="EO1211" s="67"/>
    </row>
    <row r="1212" spans="125:145" x14ac:dyDescent="0.25">
      <c r="DU1212" s="67"/>
      <c r="DV1212" s="67"/>
      <c r="DW1212" s="67"/>
      <c r="DX1212" s="67"/>
      <c r="DY1212" s="67"/>
      <c r="DZ1212" s="67"/>
      <c r="EA1212" s="67"/>
      <c r="EB1212" s="67"/>
      <c r="EC1212" s="67"/>
      <c r="ED1212" s="67"/>
      <c r="EE1212" s="67"/>
      <c r="EF1212" s="67"/>
      <c r="EG1212" s="67"/>
      <c r="EH1212" s="67"/>
      <c r="EI1212" s="67"/>
      <c r="EJ1212" s="67"/>
      <c r="EK1212" s="67"/>
      <c r="EL1212" s="67"/>
      <c r="EM1212" s="67"/>
      <c r="EN1212" s="67"/>
      <c r="EO1212" s="67"/>
    </row>
    <row r="1213" spans="125:145" x14ac:dyDescent="0.25">
      <c r="DU1213" s="67"/>
      <c r="DV1213" s="67"/>
      <c r="DW1213" s="67"/>
      <c r="DX1213" s="67"/>
      <c r="DY1213" s="67"/>
      <c r="DZ1213" s="67"/>
      <c r="EA1213" s="67"/>
      <c r="EB1213" s="67"/>
      <c r="EC1213" s="67"/>
      <c r="ED1213" s="67"/>
      <c r="EE1213" s="67"/>
      <c r="EF1213" s="67"/>
      <c r="EG1213" s="67"/>
      <c r="EH1213" s="67"/>
      <c r="EI1213" s="67"/>
      <c r="EJ1213" s="67"/>
      <c r="EK1213" s="67"/>
      <c r="EL1213" s="67"/>
      <c r="EM1213" s="67"/>
      <c r="EN1213" s="67"/>
      <c r="EO1213" s="67"/>
    </row>
    <row r="1214" spans="125:145" x14ac:dyDescent="0.25">
      <c r="DU1214" s="67"/>
      <c r="DV1214" s="67"/>
      <c r="DW1214" s="67"/>
      <c r="DX1214" s="67"/>
      <c r="DY1214" s="67"/>
      <c r="DZ1214" s="67"/>
      <c r="EA1214" s="67"/>
      <c r="EB1214" s="67"/>
      <c r="EC1214" s="67"/>
      <c r="ED1214" s="67"/>
      <c r="EE1214" s="67"/>
      <c r="EF1214" s="67"/>
      <c r="EG1214" s="67"/>
      <c r="EH1214" s="67"/>
      <c r="EI1214" s="67"/>
      <c r="EJ1214" s="67"/>
      <c r="EK1214" s="67"/>
      <c r="EL1214" s="67"/>
      <c r="EM1214" s="67"/>
      <c r="EN1214" s="67"/>
      <c r="EO1214" s="67"/>
    </row>
    <row r="1215" spans="125:145" x14ac:dyDescent="0.25">
      <c r="DU1215" s="67"/>
      <c r="DV1215" s="67"/>
      <c r="DW1215" s="67"/>
      <c r="DX1215" s="67"/>
      <c r="DY1215" s="67"/>
      <c r="DZ1215" s="67"/>
      <c r="EA1215" s="67"/>
      <c r="EB1215" s="67"/>
      <c r="EC1215" s="67"/>
      <c r="ED1215" s="67"/>
      <c r="EE1215" s="67"/>
      <c r="EF1215" s="67"/>
      <c r="EG1215" s="67"/>
      <c r="EH1215" s="67"/>
      <c r="EI1215" s="67"/>
      <c r="EJ1215" s="67"/>
      <c r="EK1215" s="67"/>
      <c r="EL1215" s="67"/>
      <c r="EM1215" s="67"/>
      <c r="EN1215" s="67"/>
      <c r="EO1215" s="67"/>
    </row>
    <row r="1216" spans="125:145" x14ac:dyDescent="0.25">
      <c r="DU1216" s="67"/>
      <c r="DV1216" s="67"/>
      <c r="DW1216" s="67"/>
      <c r="DX1216" s="67"/>
      <c r="DY1216" s="67"/>
      <c r="DZ1216" s="67"/>
      <c r="EA1216" s="67"/>
      <c r="EB1216" s="67"/>
      <c r="EC1216" s="67"/>
      <c r="ED1216" s="67"/>
      <c r="EE1216" s="67"/>
      <c r="EF1216" s="67"/>
      <c r="EG1216" s="67"/>
      <c r="EH1216" s="67"/>
      <c r="EI1216" s="67"/>
      <c r="EJ1216" s="67"/>
      <c r="EK1216" s="67"/>
      <c r="EL1216" s="67"/>
      <c r="EM1216" s="67"/>
      <c r="EN1216" s="67"/>
      <c r="EO1216" s="67"/>
    </row>
    <row r="1217" spans="125:145" x14ac:dyDescent="0.25">
      <c r="DU1217" s="67"/>
      <c r="DV1217" s="67"/>
      <c r="DW1217" s="67"/>
      <c r="DX1217" s="67"/>
      <c r="DY1217" s="67"/>
      <c r="DZ1217" s="67"/>
      <c r="EA1217" s="67"/>
      <c r="EB1217" s="67"/>
      <c r="EC1217" s="67"/>
      <c r="ED1217" s="67"/>
      <c r="EE1217" s="67"/>
      <c r="EF1217" s="67"/>
      <c r="EG1217" s="67"/>
      <c r="EH1217" s="67"/>
      <c r="EI1217" s="67"/>
      <c r="EJ1217" s="67"/>
      <c r="EK1217" s="67"/>
      <c r="EL1217" s="67"/>
      <c r="EM1217" s="67"/>
      <c r="EN1217" s="67"/>
      <c r="EO1217" s="67"/>
    </row>
    <row r="1218" spans="125:145" x14ac:dyDescent="0.25">
      <c r="DU1218" s="67"/>
      <c r="DV1218" s="67"/>
      <c r="DW1218" s="67"/>
      <c r="DX1218" s="67"/>
      <c r="DY1218" s="67"/>
      <c r="DZ1218" s="67"/>
      <c r="EA1218" s="67"/>
      <c r="EB1218" s="67"/>
      <c r="EC1218" s="67"/>
      <c r="ED1218" s="67"/>
      <c r="EE1218" s="67"/>
      <c r="EF1218" s="67"/>
      <c r="EG1218" s="67"/>
      <c r="EH1218" s="67"/>
      <c r="EI1218" s="67"/>
      <c r="EJ1218" s="67"/>
      <c r="EK1218" s="67"/>
      <c r="EL1218" s="67"/>
      <c r="EM1218" s="67"/>
      <c r="EN1218" s="67"/>
      <c r="EO1218" s="67"/>
    </row>
    <row r="1219" spans="125:145" x14ac:dyDescent="0.25">
      <c r="DU1219" s="67"/>
      <c r="DV1219" s="67"/>
      <c r="DW1219" s="67"/>
      <c r="DX1219" s="67"/>
      <c r="DY1219" s="67"/>
      <c r="DZ1219" s="67"/>
      <c r="EA1219" s="67"/>
      <c r="EB1219" s="67"/>
      <c r="EC1219" s="67"/>
      <c r="ED1219" s="67"/>
      <c r="EE1219" s="67"/>
      <c r="EF1219" s="67"/>
      <c r="EG1219" s="67"/>
      <c r="EH1219" s="67"/>
      <c r="EI1219" s="67"/>
      <c r="EJ1219" s="67"/>
      <c r="EK1219" s="67"/>
      <c r="EL1219" s="67"/>
      <c r="EM1219" s="67"/>
      <c r="EN1219" s="67"/>
      <c r="EO1219" s="67"/>
    </row>
    <row r="1220" spans="125:145" x14ac:dyDescent="0.25">
      <c r="DU1220" s="67"/>
      <c r="DV1220" s="67"/>
      <c r="DW1220" s="67"/>
      <c r="DX1220" s="67"/>
      <c r="DY1220" s="67"/>
      <c r="DZ1220" s="67"/>
      <c r="EA1220" s="67"/>
      <c r="EB1220" s="67"/>
      <c r="EC1220" s="67"/>
      <c r="ED1220" s="67"/>
      <c r="EE1220" s="67"/>
      <c r="EF1220" s="67"/>
      <c r="EG1220" s="67"/>
      <c r="EH1220" s="67"/>
      <c r="EI1220" s="67"/>
      <c r="EJ1220" s="67"/>
      <c r="EK1220" s="67"/>
      <c r="EL1220" s="67"/>
      <c r="EM1220" s="67"/>
      <c r="EN1220" s="67"/>
      <c r="EO1220" s="67"/>
    </row>
    <row r="1221" spans="125:145" x14ac:dyDescent="0.25">
      <c r="DU1221" s="67"/>
      <c r="DV1221" s="67"/>
      <c r="DW1221" s="67"/>
      <c r="DX1221" s="67"/>
      <c r="DY1221" s="67"/>
      <c r="DZ1221" s="67"/>
      <c r="EA1221" s="67"/>
      <c r="EB1221" s="67"/>
      <c r="EC1221" s="67"/>
      <c r="ED1221" s="67"/>
      <c r="EE1221" s="67"/>
      <c r="EF1221" s="67"/>
      <c r="EG1221" s="67"/>
      <c r="EH1221" s="67"/>
      <c r="EI1221" s="67"/>
      <c r="EJ1221" s="67"/>
      <c r="EK1221" s="67"/>
      <c r="EL1221" s="67"/>
      <c r="EM1221" s="67"/>
      <c r="EN1221" s="67"/>
      <c r="EO1221" s="67"/>
    </row>
    <row r="1222" spans="125:145" x14ac:dyDescent="0.25">
      <c r="DU1222" s="67"/>
      <c r="DV1222" s="67"/>
      <c r="DW1222" s="67"/>
      <c r="DX1222" s="67"/>
      <c r="DY1222" s="67"/>
      <c r="DZ1222" s="67"/>
      <c r="EA1222" s="67"/>
      <c r="EB1222" s="67"/>
      <c r="EC1222" s="67"/>
      <c r="ED1222" s="67"/>
      <c r="EE1222" s="67"/>
      <c r="EF1222" s="67"/>
      <c r="EG1222" s="67"/>
      <c r="EH1222" s="67"/>
      <c r="EI1222" s="67"/>
      <c r="EJ1222" s="67"/>
      <c r="EK1222" s="67"/>
      <c r="EL1222" s="67"/>
      <c r="EM1222" s="67"/>
      <c r="EN1222" s="67"/>
      <c r="EO1222" s="67"/>
    </row>
    <row r="1223" spans="125:145" x14ac:dyDescent="0.25">
      <c r="DU1223" s="67"/>
      <c r="DV1223" s="67"/>
      <c r="DW1223" s="67"/>
      <c r="DX1223" s="67"/>
      <c r="DY1223" s="67"/>
      <c r="DZ1223" s="67"/>
      <c r="EA1223" s="67"/>
      <c r="EB1223" s="67"/>
      <c r="EC1223" s="67"/>
      <c r="ED1223" s="67"/>
      <c r="EE1223" s="67"/>
      <c r="EF1223" s="67"/>
      <c r="EG1223" s="67"/>
      <c r="EH1223" s="67"/>
      <c r="EI1223" s="67"/>
      <c r="EJ1223" s="67"/>
      <c r="EK1223" s="67"/>
      <c r="EL1223" s="67"/>
      <c r="EM1223" s="67"/>
      <c r="EN1223" s="67"/>
      <c r="EO1223" s="67"/>
    </row>
    <row r="1224" spans="125:145" x14ac:dyDescent="0.25">
      <c r="DU1224" s="67"/>
      <c r="DV1224" s="67"/>
      <c r="DW1224" s="67"/>
      <c r="DX1224" s="67"/>
      <c r="DY1224" s="67"/>
      <c r="DZ1224" s="67"/>
      <c r="EA1224" s="67"/>
      <c r="EB1224" s="67"/>
      <c r="EC1224" s="67"/>
      <c r="ED1224" s="67"/>
      <c r="EE1224" s="67"/>
      <c r="EF1224" s="67"/>
      <c r="EG1224" s="67"/>
      <c r="EH1224" s="67"/>
      <c r="EI1224" s="67"/>
      <c r="EJ1224" s="67"/>
      <c r="EK1224" s="67"/>
      <c r="EL1224" s="67"/>
      <c r="EM1224" s="67"/>
      <c r="EN1224" s="67"/>
      <c r="EO1224" s="67"/>
    </row>
    <row r="1225" spans="125:145" x14ac:dyDescent="0.25">
      <c r="DU1225" s="67"/>
      <c r="DV1225" s="67"/>
      <c r="DW1225" s="67"/>
      <c r="DX1225" s="67"/>
      <c r="DY1225" s="67"/>
      <c r="DZ1225" s="67"/>
      <c r="EA1225" s="67"/>
      <c r="EB1225" s="67"/>
      <c r="EC1225" s="67"/>
      <c r="ED1225" s="67"/>
      <c r="EE1225" s="67"/>
      <c r="EF1225" s="67"/>
      <c r="EG1225" s="67"/>
      <c r="EH1225" s="67"/>
      <c r="EI1225" s="67"/>
      <c r="EJ1225" s="67"/>
      <c r="EK1225" s="67"/>
      <c r="EL1225" s="67"/>
      <c r="EM1225" s="67"/>
      <c r="EN1225" s="67"/>
      <c r="EO1225" s="67"/>
    </row>
    <row r="1226" spans="125:145" x14ac:dyDescent="0.25">
      <c r="DU1226" s="67"/>
      <c r="DV1226" s="67"/>
      <c r="DW1226" s="67"/>
      <c r="DX1226" s="67"/>
      <c r="DY1226" s="67"/>
      <c r="DZ1226" s="67"/>
      <c r="EA1226" s="67"/>
      <c r="EB1226" s="67"/>
      <c r="EC1226" s="67"/>
      <c r="ED1226" s="67"/>
      <c r="EE1226" s="67"/>
      <c r="EF1226" s="67"/>
      <c r="EG1226" s="67"/>
      <c r="EH1226" s="67"/>
      <c r="EI1226" s="67"/>
      <c r="EJ1226" s="67"/>
      <c r="EK1226" s="67"/>
      <c r="EL1226" s="67"/>
      <c r="EM1226" s="67"/>
      <c r="EN1226" s="67"/>
      <c r="EO1226" s="67"/>
    </row>
    <row r="1227" spans="125:145" x14ac:dyDescent="0.25">
      <c r="DU1227" s="67"/>
      <c r="DV1227" s="67"/>
      <c r="DW1227" s="67"/>
      <c r="DX1227" s="67"/>
      <c r="DY1227" s="67"/>
      <c r="DZ1227" s="67"/>
      <c r="EA1227" s="67"/>
      <c r="EB1227" s="67"/>
      <c r="EC1227" s="67"/>
      <c r="ED1227" s="67"/>
      <c r="EE1227" s="67"/>
      <c r="EF1227" s="67"/>
      <c r="EG1227" s="67"/>
      <c r="EH1227" s="67"/>
      <c r="EI1227" s="67"/>
      <c r="EJ1227" s="67"/>
      <c r="EK1227" s="67"/>
      <c r="EL1227" s="67"/>
      <c r="EM1227" s="67"/>
      <c r="EN1227" s="67"/>
      <c r="EO1227" s="67"/>
    </row>
    <row r="1228" spans="125:145" x14ac:dyDescent="0.25">
      <c r="DU1228" s="67"/>
      <c r="DV1228" s="67"/>
      <c r="DW1228" s="67"/>
      <c r="DX1228" s="67"/>
      <c r="DY1228" s="67"/>
      <c r="DZ1228" s="67"/>
      <c r="EA1228" s="67"/>
      <c r="EB1228" s="67"/>
      <c r="EC1228" s="67"/>
      <c r="ED1228" s="67"/>
      <c r="EE1228" s="67"/>
      <c r="EF1228" s="67"/>
      <c r="EG1228" s="67"/>
      <c r="EH1228" s="67"/>
      <c r="EI1228" s="67"/>
      <c r="EJ1228" s="67"/>
      <c r="EK1228" s="67"/>
      <c r="EL1228" s="67"/>
      <c r="EM1228" s="67"/>
      <c r="EN1228" s="67"/>
      <c r="EO1228" s="67"/>
    </row>
    <row r="1229" spans="125:145" x14ac:dyDescent="0.25">
      <c r="DU1229" s="67"/>
      <c r="DV1229" s="67"/>
      <c r="DW1229" s="67"/>
      <c r="DX1229" s="67"/>
      <c r="DY1229" s="67"/>
      <c r="DZ1229" s="67"/>
      <c r="EA1229" s="67"/>
      <c r="EB1229" s="67"/>
      <c r="EC1229" s="67"/>
      <c r="ED1229" s="67"/>
      <c r="EE1229" s="67"/>
      <c r="EF1229" s="67"/>
      <c r="EG1229" s="67"/>
      <c r="EH1229" s="67"/>
      <c r="EI1229" s="67"/>
      <c r="EJ1229" s="67"/>
      <c r="EK1229" s="67"/>
      <c r="EL1229" s="67"/>
      <c r="EM1229" s="67"/>
      <c r="EN1229" s="67"/>
      <c r="EO1229" s="67"/>
    </row>
    <row r="1230" spans="125:145" x14ac:dyDescent="0.25">
      <c r="DU1230" s="67"/>
      <c r="DV1230" s="67"/>
      <c r="DW1230" s="67"/>
      <c r="DX1230" s="67"/>
      <c r="DY1230" s="67"/>
      <c r="DZ1230" s="67"/>
      <c r="EA1230" s="67"/>
      <c r="EB1230" s="67"/>
      <c r="EC1230" s="67"/>
      <c r="ED1230" s="67"/>
      <c r="EE1230" s="67"/>
      <c r="EF1230" s="67"/>
      <c r="EG1230" s="67"/>
      <c r="EH1230" s="67"/>
      <c r="EI1230" s="67"/>
      <c r="EJ1230" s="67"/>
      <c r="EK1230" s="67"/>
      <c r="EL1230" s="67"/>
      <c r="EM1230" s="67"/>
      <c r="EN1230" s="67"/>
      <c r="EO1230" s="67"/>
    </row>
    <row r="1231" spans="125:145" x14ac:dyDescent="0.25">
      <c r="DU1231" s="67"/>
      <c r="DV1231" s="67"/>
      <c r="DW1231" s="67"/>
      <c r="DX1231" s="67"/>
      <c r="DY1231" s="67"/>
      <c r="DZ1231" s="67"/>
      <c r="EA1231" s="67"/>
      <c r="EB1231" s="67"/>
      <c r="EC1231" s="67"/>
      <c r="ED1231" s="67"/>
      <c r="EE1231" s="67"/>
      <c r="EF1231" s="67"/>
      <c r="EG1231" s="67"/>
      <c r="EH1231" s="67"/>
      <c r="EI1231" s="67"/>
      <c r="EJ1231" s="67"/>
      <c r="EK1231" s="67"/>
      <c r="EL1231" s="67"/>
      <c r="EM1231" s="67"/>
      <c r="EN1231" s="67"/>
      <c r="EO1231" s="67"/>
    </row>
    <row r="1232" spans="125:145" x14ac:dyDescent="0.25">
      <c r="DU1232" s="67"/>
      <c r="DV1232" s="67"/>
      <c r="DW1232" s="67"/>
      <c r="DX1232" s="67"/>
      <c r="DY1232" s="67"/>
      <c r="DZ1232" s="67"/>
      <c r="EA1232" s="67"/>
      <c r="EB1232" s="67"/>
      <c r="EC1232" s="67"/>
      <c r="ED1232" s="67"/>
      <c r="EE1232" s="67"/>
      <c r="EF1232" s="67"/>
      <c r="EG1232" s="67"/>
      <c r="EH1232" s="67"/>
      <c r="EI1232" s="67"/>
      <c r="EJ1232" s="67"/>
      <c r="EK1232" s="67"/>
      <c r="EL1232" s="67"/>
      <c r="EM1232" s="67"/>
      <c r="EN1232" s="67"/>
      <c r="EO1232" s="67"/>
    </row>
    <row r="1233" spans="125:145" x14ac:dyDescent="0.25">
      <c r="DU1233" s="67"/>
      <c r="DV1233" s="67"/>
      <c r="DW1233" s="67"/>
      <c r="DX1233" s="67"/>
      <c r="DY1233" s="67"/>
      <c r="DZ1233" s="67"/>
      <c r="EA1233" s="67"/>
      <c r="EB1233" s="67"/>
      <c r="EC1233" s="67"/>
      <c r="ED1233" s="67"/>
      <c r="EE1233" s="67"/>
      <c r="EF1233" s="67"/>
      <c r="EG1233" s="67"/>
      <c r="EH1233" s="67"/>
      <c r="EI1233" s="67"/>
      <c r="EJ1233" s="67"/>
      <c r="EK1233" s="67"/>
      <c r="EL1233" s="67"/>
      <c r="EM1233" s="67"/>
      <c r="EN1233" s="67"/>
      <c r="EO1233" s="67"/>
    </row>
    <row r="1234" spans="125:145" x14ac:dyDescent="0.25">
      <c r="DU1234" s="67"/>
      <c r="DV1234" s="67"/>
      <c r="DW1234" s="67"/>
      <c r="DX1234" s="67"/>
      <c r="DY1234" s="67"/>
      <c r="DZ1234" s="67"/>
      <c r="EA1234" s="67"/>
      <c r="EB1234" s="67"/>
      <c r="EC1234" s="67"/>
      <c r="ED1234" s="67"/>
      <c r="EE1234" s="67"/>
      <c r="EF1234" s="67"/>
      <c r="EG1234" s="67"/>
      <c r="EH1234" s="67"/>
      <c r="EI1234" s="67"/>
      <c r="EJ1234" s="67"/>
      <c r="EK1234" s="67"/>
      <c r="EL1234" s="67"/>
      <c r="EM1234" s="67"/>
      <c r="EN1234" s="67"/>
      <c r="EO1234" s="67"/>
    </row>
    <row r="1235" spans="125:145" x14ac:dyDescent="0.25">
      <c r="DU1235" s="67"/>
      <c r="DV1235" s="67"/>
      <c r="DW1235" s="67"/>
      <c r="DX1235" s="67"/>
      <c r="DY1235" s="67"/>
      <c r="DZ1235" s="67"/>
      <c r="EA1235" s="67"/>
      <c r="EB1235" s="67"/>
      <c r="EC1235" s="67"/>
      <c r="ED1235" s="67"/>
      <c r="EE1235" s="67"/>
      <c r="EF1235" s="67"/>
      <c r="EG1235" s="67"/>
      <c r="EH1235" s="67"/>
      <c r="EI1235" s="67"/>
      <c r="EJ1235" s="67"/>
      <c r="EK1235" s="67"/>
      <c r="EL1235" s="67"/>
      <c r="EM1235" s="67"/>
      <c r="EN1235" s="67"/>
      <c r="EO1235" s="67"/>
    </row>
    <row r="1236" spans="125:145" x14ac:dyDescent="0.25">
      <c r="DU1236" s="67"/>
      <c r="DV1236" s="67"/>
      <c r="DW1236" s="67"/>
      <c r="DX1236" s="67"/>
      <c r="DY1236" s="67"/>
      <c r="DZ1236" s="67"/>
      <c r="EA1236" s="67"/>
      <c r="EB1236" s="67"/>
      <c r="EC1236" s="67"/>
      <c r="ED1236" s="67"/>
      <c r="EE1236" s="67"/>
      <c r="EF1236" s="67"/>
      <c r="EG1236" s="67"/>
      <c r="EH1236" s="67"/>
      <c r="EI1236" s="67"/>
      <c r="EJ1236" s="67"/>
      <c r="EK1236" s="67"/>
      <c r="EL1236" s="67"/>
      <c r="EM1236" s="67"/>
      <c r="EN1236" s="67"/>
      <c r="EO1236" s="67"/>
    </row>
    <row r="1237" spans="125:145" x14ac:dyDescent="0.25">
      <c r="DU1237" s="67"/>
      <c r="DV1237" s="67"/>
      <c r="DW1237" s="67"/>
      <c r="DX1237" s="67"/>
      <c r="DY1237" s="67"/>
      <c r="DZ1237" s="67"/>
      <c r="EA1237" s="67"/>
      <c r="EB1237" s="67"/>
      <c r="EC1237" s="67"/>
      <c r="ED1237" s="67"/>
      <c r="EE1237" s="67"/>
      <c r="EF1237" s="67"/>
      <c r="EG1237" s="67"/>
      <c r="EH1237" s="67"/>
      <c r="EI1237" s="67"/>
      <c r="EJ1237" s="67"/>
      <c r="EK1237" s="67"/>
      <c r="EL1237" s="67"/>
      <c r="EM1237" s="67"/>
      <c r="EN1237" s="67"/>
      <c r="EO1237" s="67"/>
    </row>
    <row r="1238" spans="125:145" x14ac:dyDescent="0.25">
      <c r="DU1238" s="67"/>
      <c r="DV1238" s="67"/>
      <c r="DW1238" s="67"/>
      <c r="DX1238" s="67"/>
      <c r="DY1238" s="67"/>
      <c r="DZ1238" s="67"/>
      <c r="EA1238" s="67"/>
      <c r="EB1238" s="67"/>
      <c r="EC1238" s="67"/>
      <c r="ED1238" s="67"/>
      <c r="EE1238" s="67"/>
      <c r="EF1238" s="67"/>
      <c r="EG1238" s="67"/>
      <c r="EH1238" s="67"/>
      <c r="EI1238" s="67"/>
      <c r="EJ1238" s="67"/>
      <c r="EK1238" s="67"/>
      <c r="EL1238" s="67"/>
      <c r="EM1238" s="67"/>
      <c r="EN1238" s="67"/>
      <c r="EO1238" s="67"/>
    </row>
    <row r="1239" spans="125:145" x14ac:dyDescent="0.25">
      <c r="DU1239" s="67"/>
      <c r="DV1239" s="67"/>
      <c r="DW1239" s="67"/>
      <c r="DX1239" s="67"/>
      <c r="DY1239" s="67"/>
      <c r="DZ1239" s="67"/>
      <c r="EA1239" s="67"/>
      <c r="EB1239" s="67"/>
      <c r="EC1239" s="67"/>
      <c r="ED1239" s="67"/>
      <c r="EE1239" s="67"/>
      <c r="EF1239" s="67"/>
      <c r="EG1239" s="67"/>
      <c r="EH1239" s="67"/>
      <c r="EI1239" s="67"/>
      <c r="EJ1239" s="67"/>
      <c r="EK1239" s="67"/>
      <c r="EL1239" s="67"/>
      <c r="EM1239" s="67"/>
      <c r="EN1239" s="67"/>
      <c r="EO1239" s="67"/>
    </row>
    <row r="1240" spans="125:145" x14ac:dyDescent="0.25">
      <c r="DU1240" s="67"/>
      <c r="DV1240" s="67"/>
      <c r="DW1240" s="67"/>
      <c r="DX1240" s="67"/>
      <c r="DY1240" s="67"/>
      <c r="DZ1240" s="67"/>
      <c r="EA1240" s="67"/>
      <c r="EB1240" s="67"/>
      <c r="EC1240" s="67"/>
      <c r="ED1240" s="67"/>
      <c r="EE1240" s="67"/>
      <c r="EF1240" s="67"/>
      <c r="EG1240" s="67"/>
      <c r="EH1240" s="67"/>
      <c r="EI1240" s="67"/>
      <c r="EJ1240" s="67"/>
      <c r="EK1240" s="67"/>
      <c r="EL1240" s="67"/>
      <c r="EM1240" s="67"/>
      <c r="EN1240" s="67"/>
      <c r="EO1240" s="67"/>
    </row>
    <row r="1241" spans="125:145" x14ac:dyDescent="0.25">
      <c r="DU1241" s="67"/>
      <c r="DV1241" s="67"/>
      <c r="DW1241" s="67"/>
      <c r="DX1241" s="67"/>
      <c r="DY1241" s="67"/>
      <c r="DZ1241" s="67"/>
      <c r="EA1241" s="67"/>
      <c r="EB1241" s="67"/>
      <c r="EC1241" s="67"/>
      <c r="ED1241" s="67"/>
      <c r="EE1241" s="67"/>
      <c r="EF1241" s="67"/>
      <c r="EG1241" s="67"/>
      <c r="EH1241" s="67"/>
      <c r="EI1241" s="67"/>
      <c r="EJ1241" s="67"/>
      <c r="EK1241" s="67"/>
      <c r="EL1241" s="67"/>
      <c r="EM1241" s="67"/>
      <c r="EN1241" s="67"/>
      <c r="EO1241" s="67"/>
    </row>
    <row r="1242" spans="125:145" x14ac:dyDescent="0.25">
      <c r="DU1242" s="67"/>
      <c r="DV1242" s="67"/>
      <c r="DW1242" s="67"/>
      <c r="DX1242" s="67"/>
      <c r="DY1242" s="67"/>
      <c r="DZ1242" s="67"/>
      <c r="EA1242" s="67"/>
      <c r="EB1242" s="67"/>
      <c r="EC1242" s="67"/>
      <c r="ED1242" s="67"/>
      <c r="EE1242" s="67"/>
      <c r="EF1242" s="67"/>
      <c r="EG1242" s="67"/>
      <c r="EH1242" s="67"/>
      <c r="EI1242" s="67"/>
      <c r="EJ1242" s="67"/>
      <c r="EK1242" s="67"/>
      <c r="EL1242" s="67"/>
      <c r="EM1242" s="67"/>
      <c r="EN1242" s="67"/>
      <c r="EO1242" s="67"/>
    </row>
    <row r="1243" spans="125:145" x14ac:dyDescent="0.25">
      <c r="DU1243" s="67"/>
      <c r="DV1243" s="67"/>
      <c r="DW1243" s="67"/>
      <c r="DX1243" s="67"/>
      <c r="DY1243" s="67"/>
      <c r="DZ1243" s="67"/>
      <c r="EA1243" s="67"/>
      <c r="EB1243" s="67"/>
      <c r="EC1243" s="67"/>
      <c r="ED1243" s="67"/>
      <c r="EE1243" s="67"/>
      <c r="EF1243" s="67"/>
      <c r="EG1243" s="67"/>
      <c r="EH1243" s="67"/>
      <c r="EI1243" s="67"/>
      <c r="EJ1243" s="67"/>
      <c r="EK1243" s="67"/>
      <c r="EL1243" s="67"/>
      <c r="EM1243" s="67"/>
      <c r="EN1243" s="67"/>
      <c r="EO1243" s="67"/>
    </row>
    <row r="1244" spans="125:145" x14ac:dyDescent="0.25">
      <c r="DU1244" s="67"/>
      <c r="DV1244" s="67"/>
      <c r="DW1244" s="67"/>
      <c r="DX1244" s="67"/>
      <c r="DY1244" s="67"/>
      <c r="DZ1244" s="67"/>
      <c r="EA1244" s="67"/>
      <c r="EB1244" s="67"/>
      <c r="EC1244" s="67"/>
      <c r="ED1244" s="67"/>
      <c r="EE1244" s="67"/>
      <c r="EF1244" s="67"/>
      <c r="EG1244" s="67"/>
      <c r="EH1244" s="67"/>
      <c r="EI1244" s="67"/>
      <c r="EJ1244" s="67"/>
      <c r="EK1244" s="67"/>
      <c r="EL1244" s="67"/>
      <c r="EM1244" s="67"/>
      <c r="EN1244" s="67"/>
      <c r="EO1244" s="67"/>
    </row>
    <row r="1245" spans="125:145" x14ac:dyDescent="0.25">
      <c r="DU1245" s="67"/>
      <c r="DV1245" s="67"/>
      <c r="DW1245" s="67"/>
      <c r="DX1245" s="67"/>
      <c r="DY1245" s="67"/>
      <c r="DZ1245" s="67"/>
      <c r="EA1245" s="67"/>
      <c r="EB1245" s="67"/>
      <c r="EC1245" s="67"/>
      <c r="ED1245" s="67"/>
      <c r="EE1245" s="67"/>
      <c r="EF1245" s="67"/>
      <c r="EG1245" s="67"/>
      <c r="EH1245" s="67"/>
      <c r="EI1245" s="67"/>
      <c r="EJ1245" s="67"/>
      <c r="EK1245" s="67"/>
      <c r="EL1245" s="67"/>
      <c r="EM1245" s="67"/>
      <c r="EN1245" s="67"/>
      <c r="EO1245" s="67"/>
    </row>
    <row r="1246" spans="125:145" x14ac:dyDescent="0.25">
      <c r="DU1246" s="67"/>
      <c r="DV1246" s="67"/>
      <c r="DW1246" s="67"/>
      <c r="DX1246" s="67"/>
      <c r="DY1246" s="67"/>
      <c r="DZ1246" s="67"/>
      <c r="EA1246" s="67"/>
      <c r="EB1246" s="67"/>
      <c r="EC1246" s="67"/>
      <c r="ED1246" s="67"/>
      <c r="EE1246" s="67"/>
      <c r="EF1246" s="67"/>
      <c r="EG1246" s="67"/>
      <c r="EH1246" s="67"/>
      <c r="EI1246" s="67"/>
      <c r="EJ1246" s="67"/>
      <c r="EK1246" s="67"/>
      <c r="EL1246" s="67"/>
      <c r="EM1246" s="67"/>
      <c r="EN1246" s="67"/>
      <c r="EO1246" s="67"/>
    </row>
    <row r="1247" spans="125:145" x14ac:dyDescent="0.25">
      <c r="DU1247" s="67"/>
      <c r="DV1247" s="67"/>
      <c r="DW1247" s="67"/>
      <c r="DX1247" s="67"/>
      <c r="DY1247" s="67"/>
      <c r="DZ1247" s="67"/>
      <c r="EA1247" s="67"/>
      <c r="EB1247" s="67"/>
      <c r="EC1247" s="67"/>
      <c r="ED1247" s="67"/>
      <c r="EE1247" s="67"/>
      <c r="EF1247" s="67"/>
      <c r="EG1247" s="67"/>
      <c r="EH1247" s="67"/>
      <c r="EI1247" s="67"/>
      <c r="EJ1247" s="67"/>
      <c r="EK1247" s="67"/>
      <c r="EL1247" s="67"/>
      <c r="EM1247" s="67"/>
      <c r="EN1247" s="67"/>
      <c r="EO1247" s="67"/>
    </row>
    <row r="1248" spans="125:145" x14ac:dyDescent="0.25">
      <c r="DU1248" s="67"/>
      <c r="DV1248" s="67"/>
      <c r="DW1248" s="67"/>
      <c r="DX1248" s="67"/>
      <c r="DY1248" s="67"/>
      <c r="DZ1248" s="67"/>
      <c r="EA1248" s="67"/>
      <c r="EB1248" s="67"/>
      <c r="EC1248" s="67"/>
      <c r="ED1248" s="67"/>
      <c r="EE1248" s="67"/>
      <c r="EF1248" s="67"/>
      <c r="EG1248" s="67"/>
      <c r="EH1248" s="67"/>
      <c r="EI1248" s="67"/>
      <c r="EJ1248" s="67"/>
      <c r="EK1248" s="67"/>
      <c r="EL1248" s="67"/>
      <c r="EM1248" s="67"/>
      <c r="EN1248" s="67"/>
      <c r="EO1248" s="67"/>
    </row>
    <row r="1249" spans="125:145" x14ac:dyDescent="0.25">
      <c r="DU1249" s="67"/>
      <c r="DV1249" s="67"/>
      <c r="DW1249" s="67"/>
      <c r="DX1249" s="67"/>
      <c r="DY1249" s="67"/>
      <c r="DZ1249" s="67"/>
      <c r="EA1249" s="67"/>
      <c r="EB1249" s="67"/>
      <c r="EC1249" s="67"/>
      <c r="ED1249" s="67"/>
      <c r="EE1249" s="67"/>
      <c r="EF1249" s="67"/>
      <c r="EG1249" s="67"/>
      <c r="EH1249" s="67"/>
      <c r="EI1249" s="67"/>
      <c r="EJ1249" s="67"/>
      <c r="EK1249" s="67"/>
      <c r="EL1249" s="67"/>
      <c r="EM1249" s="67"/>
      <c r="EN1249" s="67"/>
      <c r="EO1249" s="67"/>
    </row>
    <row r="1250" spans="125:145" x14ac:dyDescent="0.25">
      <c r="DU1250" s="67"/>
      <c r="DV1250" s="67"/>
      <c r="DW1250" s="67"/>
      <c r="DX1250" s="67"/>
      <c r="DY1250" s="67"/>
      <c r="DZ1250" s="67"/>
      <c r="EA1250" s="67"/>
      <c r="EB1250" s="67"/>
      <c r="EC1250" s="67"/>
      <c r="ED1250" s="67"/>
      <c r="EE1250" s="67"/>
      <c r="EF1250" s="67"/>
      <c r="EG1250" s="67"/>
      <c r="EH1250" s="67"/>
      <c r="EI1250" s="67"/>
      <c r="EJ1250" s="67"/>
      <c r="EK1250" s="67"/>
      <c r="EL1250" s="67"/>
      <c r="EM1250" s="67"/>
      <c r="EN1250" s="67"/>
      <c r="EO1250" s="67"/>
    </row>
    <row r="1251" spans="125:145" x14ac:dyDescent="0.25">
      <c r="DU1251" s="67"/>
      <c r="DV1251" s="67"/>
      <c r="DW1251" s="67"/>
      <c r="DX1251" s="67"/>
      <c r="DY1251" s="67"/>
      <c r="DZ1251" s="67"/>
      <c r="EA1251" s="67"/>
      <c r="EB1251" s="67"/>
      <c r="EC1251" s="67"/>
      <c r="ED1251" s="67"/>
      <c r="EE1251" s="67"/>
      <c r="EF1251" s="67"/>
      <c r="EG1251" s="67"/>
      <c r="EH1251" s="67"/>
      <c r="EI1251" s="67"/>
      <c r="EJ1251" s="67"/>
      <c r="EK1251" s="67"/>
      <c r="EL1251" s="67"/>
      <c r="EM1251" s="67"/>
      <c r="EN1251" s="67"/>
      <c r="EO1251" s="67"/>
    </row>
    <row r="1252" spans="125:145" x14ac:dyDescent="0.25">
      <c r="DU1252" s="67"/>
      <c r="DV1252" s="67"/>
      <c r="DW1252" s="67"/>
      <c r="DX1252" s="67"/>
      <c r="DY1252" s="67"/>
      <c r="DZ1252" s="67"/>
      <c r="EA1252" s="67"/>
      <c r="EB1252" s="67"/>
      <c r="EC1252" s="67"/>
      <c r="ED1252" s="67"/>
      <c r="EE1252" s="67"/>
      <c r="EF1252" s="67"/>
      <c r="EG1252" s="67"/>
      <c r="EH1252" s="67"/>
      <c r="EI1252" s="67"/>
      <c r="EJ1252" s="67"/>
      <c r="EK1252" s="67"/>
      <c r="EL1252" s="67"/>
      <c r="EM1252" s="67"/>
      <c r="EN1252" s="67"/>
      <c r="EO1252" s="67"/>
    </row>
    <row r="1253" spans="125:145" x14ac:dyDescent="0.25">
      <c r="DU1253" s="67"/>
      <c r="DV1253" s="67"/>
      <c r="DW1253" s="67"/>
      <c r="DX1253" s="67"/>
      <c r="DY1253" s="67"/>
      <c r="DZ1253" s="67"/>
      <c r="EA1253" s="67"/>
      <c r="EB1253" s="67"/>
      <c r="EC1253" s="67"/>
      <c r="ED1253" s="67"/>
      <c r="EE1253" s="67"/>
      <c r="EF1253" s="67"/>
      <c r="EG1253" s="67"/>
      <c r="EH1253" s="67"/>
      <c r="EI1253" s="67"/>
      <c r="EJ1253" s="67"/>
      <c r="EK1253" s="67"/>
      <c r="EL1253" s="67"/>
      <c r="EM1253" s="67"/>
      <c r="EN1253" s="67"/>
      <c r="EO1253" s="67"/>
    </row>
    <row r="1254" spans="125:145" x14ac:dyDescent="0.25">
      <c r="DU1254" s="67"/>
      <c r="DV1254" s="67"/>
      <c r="DW1254" s="67"/>
      <c r="DX1254" s="67"/>
      <c r="DY1254" s="67"/>
      <c r="DZ1254" s="67"/>
      <c r="EA1254" s="67"/>
      <c r="EB1254" s="67"/>
      <c r="EC1254" s="67"/>
      <c r="ED1254" s="67"/>
      <c r="EE1254" s="67"/>
      <c r="EF1254" s="67"/>
      <c r="EG1254" s="67"/>
      <c r="EH1254" s="67"/>
      <c r="EI1254" s="67"/>
      <c r="EJ1254" s="67"/>
      <c r="EK1254" s="67"/>
      <c r="EL1254" s="67"/>
      <c r="EM1254" s="67"/>
      <c r="EN1254" s="67"/>
      <c r="EO1254" s="67"/>
    </row>
    <row r="1255" spans="125:145" x14ac:dyDescent="0.25">
      <c r="DU1255" s="67"/>
      <c r="DV1255" s="67"/>
      <c r="DW1255" s="67"/>
      <c r="DX1255" s="67"/>
      <c r="DY1255" s="67"/>
      <c r="DZ1255" s="67"/>
      <c r="EA1255" s="67"/>
      <c r="EB1255" s="67"/>
      <c r="EC1255" s="67"/>
      <c r="ED1255" s="67"/>
      <c r="EE1255" s="67"/>
      <c r="EF1255" s="67"/>
      <c r="EG1255" s="67"/>
      <c r="EH1255" s="67"/>
      <c r="EI1255" s="67"/>
      <c r="EJ1255" s="67"/>
      <c r="EK1255" s="67"/>
      <c r="EL1255" s="67"/>
      <c r="EM1255" s="67"/>
      <c r="EN1255" s="67"/>
      <c r="EO1255" s="67"/>
    </row>
    <row r="1256" spans="125:145" x14ac:dyDescent="0.25">
      <c r="DU1256" s="67"/>
      <c r="DV1256" s="67"/>
      <c r="DW1256" s="67"/>
      <c r="DX1256" s="67"/>
      <c r="DY1256" s="67"/>
      <c r="DZ1256" s="67"/>
      <c r="EA1256" s="67"/>
      <c r="EB1256" s="67"/>
      <c r="EC1256" s="67"/>
      <c r="ED1256" s="67"/>
      <c r="EE1256" s="67"/>
      <c r="EF1256" s="67"/>
      <c r="EG1256" s="67"/>
      <c r="EH1256" s="67"/>
      <c r="EI1256" s="67"/>
      <c r="EJ1256" s="67"/>
      <c r="EK1256" s="67"/>
      <c r="EL1256" s="67"/>
      <c r="EM1256" s="67"/>
      <c r="EN1256" s="67"/>
      <c r="EO1256" s="67"/>
    </row>
    <row r="1257" spans="125:145" x14ac:dyDescent="0.25">
      <c r="DU1257" s="67"/>
      <c r="DV1257" s="67"/>
      <c r="DW1257" s="67"/>
      <c r="DX1257" s="67"/>
      <c r="DY1257" s="67"/>
      <c r="DZ1257" s="67"/>
      <c r="EA1257" s="67"/>
      <c r="EB1257" s="67"/>
      <c r="EC1257" s="67"/>
      <c r="ED1257" s="67"/>
      <c r="EE1257" s="67"/>
      <c r="EF1257" s="67"/>
      <c r="EG1257" s="67"/>
      <c r="EH1257" s="67"/>
      <c r="EI1257" s="67"/>
      <c r="EJ1257" s="67"/>
      <c r="EK1257" s="67"/>
      <c r="EL1257" s="67"/>
      <c r="EM1257" s="67"/>
      <c r="EN1257" s="67"/>
      <c r="EO1257" s="67"/>
    </row>
    <row r="1258" spans="125:145" x14ac:dyDescent="0.25">
      <c r="DU1258" s="67"/>
      <c r="DV1258" s="67"/>
      <c r="DW1258" s="67"/>
      <c r="DX1258" s="67"/>
      <c r="DY1258" s="67"/>
      <c r="DZ1258" s="67"/>
      <c r="EA1258" s="67"/>
      <c r="EB1258" s="67"/>
      <c r="EC1258" s="67"/>
      <c r="ED1258" s="67"/>
      <c r="EE1258" s="67"/>
      <c r="EF1258" s="67"/>
      <c r="EG1258" s="67"/>
      <c r="EH1258" s="67"/>
      <c r="EI1258" s="67"/>
      <c r="EJ1258" s="67"/>
      <c r="EK1258" s="67"/>
      <c r="EL1258" s="67"/>
      <c r="EM1258" s="67"/>
      <c r="EN1258" s="67"/>
      <c r="EO1258" s="67"/>
    </row>
    <row r="1259" spans="125:145" x14ac:dyDescent="0.25">
      <c r="DU1259" s="67"/>
      <c r="DV1259" s="67"/>
      <c r="DW1259" s="67"/>
      <c r="DX1259" s="67"/>
      <c r="DY1259" s="67"/>
      <c r="DZ1259" s="67"/>
      <c r="EA1259" s="67"/>
      <c r="EB1259" s="67"/>
      <c r="EC1259" s="67"/>
      <c r="ED1259" s="67"/>
      <c r="EE1259" s="67"/>
      <c r="EF1259" s="67"/>
      <c r="EG1259" s="67"/>
      <c r="EH1259" s="67"/>
      <c r="EI1259" s="67"/>
      <c r="EJ1259" s="67"/>
      <c r="EK1259" s="67"/>
      <c r="EL1259" s="67"/>
      <c r="EM1259" s="67"/>
      <c r="EN1259" s="67"/>
      <c r="EO1259" s="67"/>
    </row>
    <row r="1260" spans="125:145" x14ac:dyDescent="0.25">
      <c r="DU1260" s="67"/>
      <c r="DV1260" s="67"/>
      <c r="DW1260" s="67"/>
      <c r="DX1260" s="67"/>
      <c r="DY1260" s="67"/>
      <c r="DZ1260" s="67"/>
      <c r="EA1260" s="67"/>
      <c r="EB1260" s="67"/>
      <c r="EC1260" s="67"/>
      <c r="ED1260" s="67"/>
      <c r="EE1260" s="67"/>
      <c r="EF1260" s="67"/>
      <c r="EG1260" s="67"/>
      <c r="EH1260" s="67"/>
      <c r="EI1260" s="67"/>
      <c r="EJ1260" s="67"/>
      <c r="EK1260" s="67"/>
      <c r="EL1260" s="67"/>
      <c r="EM1260" s="67"/>
      <c r="EN1260" s="67"/>
      <c r="EO1260" s="67"/>
    </row>
    <row r="1261" spans="125:145" x14ac:dyDescent="0.25">
      <c r="DU1261" s="67"/>
      <c r="DV1261" s="67"/>
      <c r="DW1261" s="67"/>
      <c r="DX1261" s="67"/>
      <c r="DY1261" s="67"/>
      <c r="DZ1261" s="67"/>
      <c r="EA1261" s="67"/>
      <c r="EB1261" s="67"/>
      <c r="EC1261" s="67"/>
      <c r="ED1261" s="67"/>
      <c r="EE1261" s="67"/>
      <c r="EF1261" s="67"/>
      <c r="EG1261" s="67"/>
      <c r="EH1261" s="67"/>
      <c r="EI1261" s="67"/>
      <c r="EJ1261" s="67"/>
      <c r="EK1261" s="67"/>
      <c r="EL1261" s="67"/>
      <c r="EM1261" s="67"/>
      <c r="EN1261" s="67"/>
      <c r="EO1261" s="67"/>
    </row>
    <row r="1262" spans="125:145" x14ac:dyDescent="0.25">
      <c r="DU1262" s="67"/>
      <c r="DV1262" s="67"/>
      <c r="DW1262" s="67"/>
      <c r="DX1262" s="67"/>
      <c r="DY1262" s="67"/>
      <c r="DZ1262" s="67"/>
      <c r="EA1262" s="67"/>
      <c r="EB1262" s="67"/>
      <c r="EC1262" s="67"/>
      <c r="ED1262" s="67"/>
      <c r="EE1262" s="67"/>
      <c r="EF1262" s="67"/>
      <c r="EG1262" s="67"/>
      <c r="EH1262" s="67"/>
      <c r="EI1262" s="67"/>
      <c r="EJ1262" s="67"/>
      <c r="EK1262" s="67"/>
      <c r="EL1262" s="67"/>
      <c r="EM1262" s="67"/>
      <c r="EN1262" s="67"/>
      <c r="EO1262" s="67"/>
    </row>
    <row r="1263" spans="125:145" x14ac:dyDescent="0.25">
      <c r="DU1263" s="67"/>
      <c r="DV1263" s="67"/>
      <c r="DW1263" s="67"/>
      <c r="DX1263" s="67"/>
      <c r="DY1263" s="67"/>
      <c r="DZ1263" s="67"/>
      <c r="EA1263" s="67"/>
      <c r="EB1263" s="67"/>
      <c r="EC1263" s="67"/>
      <c r="ED1263" s="67"/>
      <c r="EE1263" s="67"/>
      <c r="EF1263" s="67"/>
      <c r="EG1263" s="67"/>
      <c r="EH1263" s="67"/>
      <c r="EI1263" s="67"/>
      <c r="EJ1263" s="67"/>
      <c r="EK1263" s="67"/>
      <c r="EL1263" s="67"/>
      <c r="EM1263" s="67"/>
      <c r="EN1263" s="67"/>
      <c r="EO1263" s="67"/>
    </row>
    <row r="1264" spans="125:145" x14ac:dyDescent="0.25">
      <c r="DU1264" s="67"/>
      <c r="DV1264" s="67"/>
      <c r="DW1264" s="67"/>
      <c r="DX1264" s="67"/>
      <c r="DY1264" s="67"/>
      <c r="DZ1264" s="67"/>
      <c r="EA1264" s="67"/>
      <c r="EB1264" s="67"/>
      <c r="EC1264" s="67"/>
      <c r="ED1264" s="67"/>
      <c r="EE1264" s="67"/>
      <c r="EF1264" s="67"/>
      <c r="EG1264" s="67"/>
      <c r="EH1264" s="67"/>
      <c r="EI1264" s="67"/>
      <c r="EJ1264" s="67"/>
      <c r="EK1264" s="67"/>
      <c r="EL1264" s="67"/>
      <c r="EM1264" s="67"/>
      <c r="EN1264" s="67"/>
      <c r="EO1264" s="67"/>
    </row>
    <row r="1265" spans="125:145" x14ac:dyDescent="0.25">
      <c r="DU1265" s="67"/>
      <c r="DV1265" s="67"/>
      <c r="DW1265" s="67"/>
      <c r="DX1265" s="67"/>
      <c r="DY1265" s="67"/>
      <c r="DZ1265" s="67"/>
      <c r="EA1265" s="67"/>
      <c r="EB1265" s="67"/>
      <c r="EC1265" s="67"/>
      <c r="ED1265" s="67"/>
      <c r="EE1265" s="67"/>
      <c r="EF1265" s="67"/>
      <c r="EG1265" s="67"/>
      <c r="EH1265" s="67"/>
      <c r="EI1265" s="67"/>
      <c r="EJ1265" s="67"/>
      <c r="EK1265" s="67"/>
      <c r="EL1265" s="67"/>
      <c r="EM1265" s="67"/>
      <c r="EN1265" s="67"/>
      <c r="EO1265" s="67"/>
    </row>
    <row r="1266" spans="125:145" x14ac:dyDescent="0.25">
      <c r="DU1266" s="67"/>
      <c r="DV1266" s="67"/>
      <c r="DW1266" s="67"/>
      <c r="DX1266" s="67"/>
      <c r="DY1266" s="67"/>
      <c r="DZ1266" s="67"/>
      <c r="EA1266" s="67"/>
      <c r="EB1266" s="67"/>
      <c r="EC1266" s="67"/>
      <c r="ED1266" s="67"/>
      <c r="EE1266" s="67"/>
      <c r="EF1266" s="67"/>
      <c r="EG1266" s="67"/>
      <c r="EH1266" s="67"/>
      <c r="EI1266" s="67"/>
      <c r="EJ1266" s="67"/>
      <c r="EK1266" s="67"/>
      <c r="EL1266" s="67"/>
      <c r="EM1266" s="67"/>
      <c r="EN1266" s="67"/>
      <c r="EO1266" s="67"/>
    </row>
    <row r="1267" spans="125:145" x14ac:dyDescent="0.25">
      <c r="DU1267" s="67"/>
      <c r="DV1267" s="67"/>
      <c r="DW1267" s="67"/>
      <c r="DX1267" s="67"/>
      <c r="DY1267" s="67"/>
      <c r="DZ1267" s="67"/>
      <c r="EA1267" s="67"/>
      <c r="EB1267" s="67"/>
      <c r="EC1267" s="67"/>
      <c r="ED1267" s="67"/>
      <c r="EE1267" s="67"/>
      <c r="EF1267" s="67"/>
      <c r="EG1267" s="67"/>
      <c r="EH1267" s="67"/>
      <c r="EI1267" s="67"/>
      <c r="EJ1267" s="67"/>
      <c r="EK1267" s="67"/>
      <c r="EL1267" s="67"/>
      <c r="EM1267" s="67"/>
      <c r="EN1267" s="67"/>
      <c r="EO1267" s="67"/>
    </row>
    <row r="1268" spans="125:145" x14ac:dyDescent="0.25">
      <c r="DU1268" s="67"/>
      <c r="DV1268" s="67"/>
      <c r="DW1268" s="67"/>
      <c r="DX1268" s="67"/>
      <c r="DY1268" s="67"/>
      <c r="DZ1268" s="67"/>
      <c r="EA1268" s="67"/>
      <c r="EB1268" s="67"/>
      <c r="EC1268" s="67"/>
      <c r="ED1268" s="67"/>
      <c r="EE1268" s="67"/>
      <c r="EF1268" s="67"/>
      <c r="EG1268" s="67"/>
      <c r="EH1268" s="67"/>
      <c r="EI1268" s="67"/>
      <c r="EJ1268" s="67"/>
      <c r="EK1268" s="67"/>
      <c r="EL1268" s="67"/>
      <c r="EM1268" s="67"/>
      <c r="EN1268" s="67"/>
      <c r="EO1268" s="67"/>
    </row>
    <row r="1269" spans="125:145" x14ac:dyDescent="0.25">
      <c r="DU1269" s="67"/>
      <c r="DV1269" s="67"/>
      <c r="DW1269" s="67"/>
      <c r="DX1269" s="67"/>
      <c r="DY1269" s="67"/>
      <c r="DZ1269" s="67"/>
      <c r="EA1269" s="67"/>
      <c r="EB1269" s="67"/>
      <c r="EC1269" s="67"/>
      <c r="ED1269" s="67"/>
      <c r="EE1269" s="67"/>
      <c r="EF1269" s="67"/>
      <c r="EG1269" s="67"/>
      <c r="EH1269" s="67"/>
      <c r="EI1269" s="67"/>
      <c r="EJ1269" s="67"/>
      <c r="EK1269" s="67"/>
      <c r="EL1269" s="67"/>
      <c r="EM1269" s="67"/>
      <c r="EN1269" s="67"/>
      <c r="EO1269" s="67"/>
    </row>
    <row r="1270" spans="125:145" x14ac:dyDescent="0.25">
      <c r="DU1270" s="67"/>
      <c r="DV1270" s="67"/>
      <c r="DW1270" s="67"/>
      <c r="DX1270" s="67"/>
      <c r="DY1270" s="67"/>
      <c r="DZ1270" s="67"/>
      <c r="EA1270" s="67"/>
      <c r="EB1270" s="67"/>
      <c r="EC1270" s="67"/>
      <c r="ED1270" s="67"/>
      <c r="EE1270" s="67"/>
      <c r="EF1270" s="67"/>
      <c r="EG1270" s="67"/>
      <c r="EH1270" s="67"/>
      <c r="EI1270" s="67"/>
      <c r="EJ1270" s="67"/>
      <c r="EK1270" s="67"/>
      <c r="EL1270" s="67"/>
      <c r="EM1270" s="67"/>
      <c r="EN1270" s="67"/>
      <c r="EO1270" s="67"/>
    </row>
    <row r="1271" spans="125:145" x14ac:dyDescent="0.25">
      <c r="DU1271" s="67"/>
      <c r="DV1271" s="67"/>
      <c r="DW1271" s="67"/>
      <c r="DX1271" s="67"/>
      <c r="DY1271" s="67"/>
      <c r="DZ1271" s="67"/>
      <c r="EA1271" s="67"/>
      <c r="EB1271" s="67"/>
      <c r="EC1271" s="67"/>
      <c r="ED1271" s="67"/>
      <c r="EE1271" s="67"/>
      <c r="EF1271" s="67"/>
      <c r="EG1271" s="67"/>
      <c r="EH1271" s="67"/>
      <c r="EI1271" s="67"/>
      <c r="EJ1271" s="67"/>
      <c r="EK1271" s="67"/>
      <c r="EL1271" s="67"/>
      <c r="EM1271" s="67"/>
      <c r="EN1271" s="67"/>
      <c r="EO1271" s="67"/>
    </row>
    <row r="1272" spans="125:145" x14ac:dyDescent="0.25">
      <c r="DU1272" s="67"/>
      <c r="DV1272" s="67"/>
      <c r="DW1272" s="67"/>
      <c r="DX1272" s="67"/>
      <c r="DY1272" s="67"/>
      <c r="DZ1272" s="67"/>
      <c r="EA1272" s="67"/>
      <c r="EB1272" s="67"/>
      <c r="EC1272" s="67"/>
      <c r="ED1272" s="67"/>
      <c r="EE1272" s="67"/>
      <c r="EF1272" s="67"/>
      <c r="EG1272" s="67"/>
      <c r="EH1272" s="67"/>
      <c r="EI1272" s="67"/>
      <c r="EJ1272" s="67"/>
      <c r="EK1272" s="67"/>
      <c r="EL1272" s="67"/>
      <c r="EM1272" s="67"/>
      <c r="EN1272" s="67"/>
      <c r="EO1272" s="67"/>
    </row>
    <row r="1273" spans="125:145" x14ac:dyDescent="0.25">
      <c r="DU1273" s="67"/>
      <c r="DV1273" s="67"/>
      <c r="DW1273" s="67"/>
      <c r="DX1273" s="67"/>
      <c r="DY1273" s="67"/>
      <c r="DZ1273" s="67"/>
      <c r="EA1273" s="67"/>
      <c r="EB1273" s="67"/>
      <c r="EC1273" s="67"/>
      <c r="ED1273" s="67"/>
      <c r="EE1273" s="67"/>
      <c r="EF1273" s="67"/>
      <c r="EG1273" s="67"/>
      <c r="EH1273" s="67"/>
      <c r="EI1273" s="67"/>
      <c r="EJ1273" s="67"/>
      <c r="EK1273" s="67"/>
      <c r="EL1273" s="67"/>
      <c r="EM1273" s="67"/>
      <c r="EN1273" s="67"/>
      <c r="EO1273" s="67"/>
    </row>
    <row r="1274" spans="125:145" x14ac:dyDescent="0.25">
      <c r="DU1274" s="67"/>
      <c r="DV1274" s="67"/>
      <c r="DW1274" s="67"/>
      <c r="DX1274" s="67"/>
      <c r="DY1274" s="67"/>
      <c r="DZ1274" s="67"/>
      <c r="EA1274" s="67"/>
      <c r="EB1274" s="67"/>
      <c r="EC1274" s="67"/>
      <c r="ED1274" s="67"/>
      <c r="EE1274" s="67"/>
      <c r="EF1274" s="67"/>
      <c r="EG1274" s="67"/>
      <c r="EH1274" s="67"/>
      <c r="EI1274" s="67"/>
      <c r="EJ1274" s="67"/>
      <c r="EK1274" s="67"/>
      <c r="EL1274" s="67"/>
      <c r="EM1274" s="67"/>
      <c r="EN1274" s="67"/>
      <c r="EO1274" s="67"/>
    </row>
    <row r="1275" spans="125:145" x14ac:dyDescent="0.25">
      <c r="DU1275" s="67"/>
      <c r="DV1275" s="67"/>
      <c r="DW1275" s="67"/>
      <c r="DX1275" s="67"/>
      <c r="DY1275" s="67"/>
      <c r="DZ1275" s="67"/>
      <c r="EA1275" s="67"/>
      <c r="EB1275" s="67"/>
      <c r="EC1275" s="67"/>
      <c r="ED1275" s="67"/>
      <c r="EE1275" s="67"/>
      <c r="EF1275" s="67"/>
      <c r="EG1275" s="67"/>
      <c r="EH1275" s="67"/>
      <c r="EI1275" s="67"/>
      <c r="EJ1275" s="67"/>
      <c r="EK1275" s="67"/>
      <c r="EL1275" s="67"/>
      <c r="EM1275" s="67"/>
      <c r="EN1275" s="67"/>
      <c r="EO1275" s="67"/>
    </row>
    <row r="1276" spans="125:145" x14ac:dyDescent="0.25">
      <c r="DU1276" s="67"/>
      <c r="DV1276" s="67"/>
      <c r="DW1276" s="67"/>
      <c r="DX1276" s="67"/>
      <c r="DY1276" s="67"/>
      <c r="DZ1276" s="67"/>
      <c r="EA1276" s="67"/>
      <c r="EB1276" s="67"/>
      <c r="EC1276" s="67"/>
      <c r="ED1276" s="67"/>
      <c r="EE1276" s="67"/>
      <c r="EF1276" s="67"/>
      <c r="EG1276" s="67"/>
      <c r="EH1276" s="67"/>
      <c r="EI1276" s="67"/>
      <c r="EJ1276" s="67"/>
      <c r="EK1276" s="67"/>
      <c r="EL1276" s="67"/>
      <c r="EM1276" s="67"/>
      <c r="EN1276" s="67"/>
      <c r="EO1276" s="67"/>
    </row>
    <row r="1277" spans="125:145" x14ac:dyDescent="0.25">
      <c r="DU1277" s="67"/>
      <c r="DV1277" s="67"/>
      <c r="DW1277" s="67"/>
      <c r="DX1277" s="67"/>
      <c r="DY1277" s="67"/>
      <c r="DZ1277" s="67"/>
      <c r="EA1277" s="67"/>
      <c r="EB1277" s="67"/>
      <c r="EC1277" s="67"/>
      <c r="ED1277" s="67"/>
      <c r="EE1277" s="67"/>
      <c r="EF1277" s="67"/>
      <c r="EG1277" s="67"/>
      <c r="EH1277" s="67"/>
      <c r="EI1277" s="67"/>
      <c r="EJ1277" s="67"/>
      <c r="EK1277" s="67"/>
      <c r="EL1277" s="67"/>
      <c r="EM1277" s="67"/>
      <c r="EN1277" s="67"/>
      <c r="EO1277" s="67"/>
    </row>
    <row r="1278" spans="125:145" x14ac:dyDescent="0.25">
      <c r="DU1278" s="67"/>
      <c r="DV1278" s="67"/>
      <c r="DW1278" s="67"/>
      <c r="DX1278" s="67"/>
      <c r="DY1278" s="67"/>
      <c r="DZ1278" s="67"/>
      <c r="EA1278" s="67"/>
      <c r="EB1278" s="67"/>
      <c r="EC1278" s="67"/>
      <c r="ED1278" s="67"/>
      <c r="EE1278" s="67"/>
      <c r="EF1278" s="67"/>
      <c r="EG1278" s="67"/>
      <c r="EH1278" s="67"/>
      <c r="EI1278" s="67"/>
      <c r="EJ1278" s="67"/>
      <c r="EK1278" s="67"/>
      <c r="EL1278" s="67"/>
      <c r="EM1278" s="67"/>
      <c r="EN1278" s="67"/>
      <c r="EO1278" s="67"/>
    </row>
    <row r="1279" spans="125:145" x14ac:dyDescent="0.25">
      <c r="DU1279" s="67"/>
      <c r="DV1279" s="67"/>
      <c r="DW1279" s="67"/>
      <c r="DX1279" s="67"/>
      <c r="DY1279" s="67"/>
      <c r="DZ1279" s="67"/>
      <c r="EA1279" s="67"/>
      <c r="EB1279" s="67"/>
      <c r="EC1279" s="67"/>
      <c r="ED1279" s="67"/>
      <c r="EE1279" s="67"/>
      <c r="EF1279" s="67"/>
      <c r="EG1279" s="67"/>
      <c r="EH1279" s="67"/>
      <c r="EI1279" s="67"/>
      <c r="EJ1279" s="67"/>
      <c r="EK1279" s="67"/>
      <c r="EL1279" s="67"/>
      <c r="EM1279" s="67"/>
      <c r="EN1279" s="67"/>
      <c r="EO1279" s="67"/>
    </row>
    <row r="1280" spans="125:145" x14ac:dyDescent="0.25">
      <c r="DU1280" s="67"/>
      <c r="DV1280" s="67"/>
      <c r="DW1280" s="67"/>
      <c r="DX1280" s="67"/>
      <c r="DY1280" s="67"/>
      <c r="DZ1280" s="67"/>
      <c r="EA1280" s="67"/>
      <c r="EB1280" s="67"/>
      <c r="EC1280" s="67"/>
      <c r="ED1280" s="67"/>
      <c r="EE1280" s="67"/>
      <c r="EF1280" s="67"/>
      <c r="EG1280" s="67"/>
      <c r="EH1280" s="67"/>
      <c r="EI1280" s="67"/>
      <c r="EJ1280" s="67"/>
      <c r="EK1280" s="67"/>
      <c r="EL1280" s="67"/>
      <c r="EM1280" s="67"/>
      <c r="EN1280" s="67"/>
      <c r="EO1280" s="67"/>
    </row>
    <row r="1281" spans="125:145" x14ac:dyDescent="0.25">
      <c r="DU1281" s="67"/>
      <c r="DV1281" s="67"/>
      <c r="DW1281" s="67"/>
      <c r="DX1281" s="67"/>
      <c r="DY1281" s="67"/>
      <c r="DZ1281" s="67"/>
      <c r="EA1281" s="67"/>
      <c r="EB1281" s="67"/>
      <c r="EC1281" s="67"/>
      <c r="ED1281" s="67"/>
      <c r="EE1281" s="67"/>
      <c r="EF1281" s="67"/>
      <c r="EG1281" s="67"/>
      <c r="EH1281" s="67"/>
      <c r="EI1281" s="67"/>
      <c r="EJ1281" s="67"/>
      <c r="EK1281" s="67"/>
      <c r="EL1281" s="67"/>
      <c r="EM1281" s="67"/>
      <c r="EN1281" s="67"/>
      <c r="EO1281" s="67"/>
    </row>
    <row r="1282" spans="125:145" x14ac:dyDescent="0.25">
      <c r="DU1282" s="67"/>
      <c r="DV1282" s="67"/>
      <c r="DW1282" s="67"/>
      <c r="DX1282" s="67"/>
      <c r="DY1282" s="67"/>
      <c r="DZ1282" s="67"/>
      <c r="EA1282" s="67"/>
      <c r="EB1282" s="67"/>
      <c r="EC1282" s="67"/>
      <c r="ED1282" s="67"/>
      <c r="EE1282" s="67"/>
      <c r="EF1282" s="67"/>
      <c r="EG1282" s="67"/>
      <c r="EH1282" s="67"/>
      <c r="EI1282" s="67"/>
      <c r="EJ1282" s="67"/>
      <c r="EK1282" s="67"/>
      <c r="EL1282" s="67"/>
      <c r="EM1282" s="67"/>
      <c r="EN1282" s="67"/>
      <c r="EO1282" s="67"/>
    </row>
    <row r="1283" spans="125:145" x14ac:dyDescent="0.25">
      <c r="DU1283" s="67"/>
      <c r="DV1283" s="67"/>
      <c r="DW1283" s="67"/>
      <c r="DX1283" s="67"/>
      <c r="DY1283" s="67"/>
      <c r="DZ1283" s="67"/>
      <c r="EA1283" s="67"/>
      <c r="EB1283" s="67"/>
      <c r="EC1283" s="67"/>
      <c r="ED1283" s="67"/>
      <c r="EE1283" s="67"/>
      <c r="EF1283" s="67"/>
      <c r="EG1283" s="67"/>
      <c r="EH1283" s="67"/>
      <c r="EI1283" s="67"/>
      <c r="EJ1283" s="67"/>
      <c r="EK1283" s="67"/>
      <c r="EL1283" s="67"/>
      <c r="EM1283" s="67"/>
      <c r="EN1283" s="67"/>
      <c r="EO1283" s="67"/>
    </row>
    <row r="1284" spans="125:145" x14ac:dyDescent="0.25">
      <c r="DU1284" s="67"/>
      <c r="DV1284" s="67"/>
      <c r="DW1284" s="67"/>
      <c r="DX1284" s="67"/>
      <c r="DY1284" s="67"/>
      <c r="DZ1284" s="67"/>
      <c r="EA1284" s="67"/>
      <c r="EB1284" s="67"/>
      <c r="EC1284" s="67"/>
      <c r="ED1284" s="67"/>
      <c r="EE1284" s="67"/>
      <c r="EF1284" s="67"/>
      <c r="EG1284" s="67"/>
      <c r="EH1284" s="67"/>
      <c r="EI1284" s="67"/>
      <c r="EJ1284" s="67"/>
      <c r="EK1284" s="67"/>
      <c r="EL1284" s="67"/>
      <c r="EM1284" s="67"/>
      <c r="EN1284" s="67"/>
      <c r="EO1284" s="67"/>
    </row>
    <row r="1285" spans="125:145" x14ac:dyDescent="0.25">
      <c r="DU1285" s="67"/>
      <c r="DV1285" s="67"/>
      <c r="DW1285" s="67"/>
      <c r="DX1285" s="67"/>
      <c r="DY1285" s="67"/>
      <c r="DZ1285" s="67"/>
      <c r="EA1285" s="67"/>
      <c r="EB1285" s="67"/>
      <c r="EC1285" s="67"/>
      <c r="ED1285" s="67"/>
      <c r="EE1285" s="67"/>
      <c r="EF1285" s="67"/>
      <c r="EG1285" s="67"/>
      <c r="EH1285" s="67"/>
      <c r="EI1285" s="67"/>
      <c r="EJ1285" s="67"/>
      <c r="EK1285" s="67"/>
      <c r="EL1285" s="67"/>
      <c r="EM1285" s="67"/>
      <c r="EN1285" s="67"/>
      <c r="EO1285" s="67"/>
    </row>
    <row r="1286" spans="125:145" x14ac:dyDescent="0.25">
      <c r="DU1286" s="67"/>
      <c r="DV1286" s="67"/>
      <c r="DW1286" s="67"/>
      <c r="DX1286" s="67"/>
      <c r="DY1286" s="67"/>
      <c r="DZ1286" s="67"/>
      <c r="EA1286" s="67"/>
      <c r="EB1286" s="67"/>
      <c r="EC1286" s="67"/>
      <c r="ED1286" s="67"/>
      <c r="EE1286" s="67"/>
      <c r="EF1286" s="67"/>
      <c r="EG1286" s="67"/>
      <c r="EH1286" s="67"/>
      <c r="EI1286" s="67"/>
      <c r="EJ1286" s="67"/>
      <c r="EK1286" s="67"/>
      <c r="EL1286" s="67"/>
      <c r="EM1286" s="67"/>
      <c r="EN1286" s="67"/>
      <c r="EO1286" s="67"/>
    </row>
    <row r="1287" spans="125:145" x14ac:dyDescent="0.25">
      <c r="DU1287" s="67"/>
      <c r="DV1287" s="67"/>
      <c r="DW1287" s="67"/>
      <c r="DX1287" s="67"/>
      <c r="DY1287" s="67"/>
      <c r="DZ1287" s="67"/>
      <c r="EA1287" s="67"/>
      <c r="EB1287" s="67"/>
      <c r="EC1287" s="67"/>
      <c r="ED1287" s="67"/>
      <c r="EE1287" s="67"/>
      <c r="EF1287" s="67"/>
      <c r="EG1287" s="67"/>
      <c r="EH1287" s="67"/>
      <c r="EI1287" s="67"/>
      <c r="EJ1287" s="67"/>
      <c r="EK1287" s="67"/>
      <c r="EL1287" s="67"/>
      <c r="EM1287" s="67"/>
      <c r="EN1287" s="67"/>
      <c r="EO1287" s="67"/>
    </row>
    <row r="1288" spans="125:145" x14ac:dyDescent="0.25">
      <c r="DU1288" s="67"/>
      <c r="DV1288" s="67"/>
      <c r="DW1288" s="67"/>
      <c r="DX1288" s="67"/>
      <c r="DY1288" s="67"/>
      <c r="DZ1288" s="67"/>
      <c r="EA1288" s="67"/>
      <c r="EB1288" s="67"/>
      <c r="EC1288" s="67"/>
      <c r="ED1288" s="67"/>
      <c r="EE1288" s="67"/>
      <c r="EF1288" s="67"/>
      <c r="EG1288" s="67"/>
      <c r="EH1288" s="67"/>
      <c r="EI1288" s="67"/>
      <c r="EJ1288" s="67"/>
      <c r="EK1288" s="67"/>
      <c r="EL1288" s="67"/>
      <c r="EM1288" s="67"/>
      <c r="EN1288" s="67"/>
      <c r="EO1288" s="67"/>
    </row>
    <row r="1289" spans="125:145" x14ac:dyDescent="0.25">
      <c r="DU1289" s="67"/>
      <c r="DV1289" s="67"/>
      <c r="DW1289" s="67"/>
      <c r="DX1289" s="67"/>
      <c r="DY1289" s="67"/>
      <c r="DZ1289" s="67"/>
      <c r="EA1289" s="67"/>
      <c r="EB1289" s="67"/>
      <c r="EC1289" s="67"/>
      <c r="ED1289" s="67"/>
      <c r="EE1289" s="67"/>
      <c r="EF1289" s="67"/>
      <c r="EG1289" s="67"/>
      <c r="EH1289" s="67"/>
      <c r="EI1289" s="67"/>
      <c r="EJ1289" s="67"/>
      <c r="EK1289" s="67"/>
      <c r="EL1289" s="67"/>
      <c r="EM1289" s="67"/>
      <c r="EN1289" s="67"/>
      <c r="EO1289" s="67"/>
    </row>
    <row r="1290" spans="125:145" x14ac:dyDescent="0.25">
      <c r="DU1290" s="67"/>
      <c r="DV1290" s="67"/>
      <c r="DW1290" s="67"/>
      <c r="DX1290" s="67"/>
      <c r="DY1290" s="67"/>
      <c r="DZ1290" s="67"/>
      <c r="EA1290" s="67"/>
      <c r="EB1290" s="67"/>
      <c r="EC1290" s="67"/>
      <c r="ED1290" s="67"/>
      <c r="EE1290" s="67"/>
      <c r="EF1290" s="67"/>
      <c r="EG1290" s="67"/>
      <c r="EH1290" s="67"/>
      <c r="EI1290" s="67"/>
      <c r="EJ1290" s="67"/>
      <c r="EK1290" s="67"/>
      <c r="EL1290" s="67"/>
      <c r="EM1290" s="67"/>
      <c r="EN1290" s="67"/>
      <c r="EO1290" s="67"/>
    </row>
    <row r="1291" spans="125:145" x14ac:dyDescent="0.25">
      <c r="DU1291" s="67"/>
      <c r="DV1291" s="67"/>
      <c r="DW1291" s="67"/>
      <c r="DX1291" s="67"/>
      <c r="DY1291" s="67"/>
      <c r="DZ1291" s="67"/>
      <c r="EA1291" s="67"/>
      <c r="EB1291" s="67"/>
      <c r="EC1291" s="67"/>
      <c r="ED1291" s="67"/>
      <c r="EE1291" s="67"/>
      <c r="EF1291" s="67"/>
      <c r="EG1291" s="67"/>
      <c r="EH1291" s="67"/>
      <c r="EI1291" s="67"/>
      <c r="EJ1291" s="67"/>
      <c r="EK1291" s="67"/>
      <c r="EL1291" s="67"/>
      <c r="EM1291" s="67"/>
      <c r="EN1291" s="67"/>
      <c r="EO1291" s="67"/>
    </row>
    <row r="1292" spans="125:145" x14ac:dyDescent="0.25">
      <c r="DU1292" s="67"/>
      <c r="DV1292" s="67"/>
      <c r="DW1292" s="67"/>
      <c r="DX1292" s="67"/>
      <c r="DY1292" s="67"/>
      <c r="DZ1292" s="67"/>
      <c r="EA1292" s="67"/>
      <c r="EB1292" s="67"/>
      <c r="EC1292" s="67"/>
      <c r="ED1292" s="67"/>
      <c r="EE1292" s="67"/>
      <c r="EF1292" s="67"/>
      <c r="EG1292" s="67"/>
      <c r="EH1292" s="67"/>
      <c r="EI1292" s="67"/>
      <c r="EJ1292" s="67"/>
      <c r="EK1292" s="67"/>
      <c r="EL1292" s="67"/>
      <c r="EM1292" s="67"/>
      <c r="EN1292" s="67"/>
      <c r="EO1292" s="67"/>
    </row>
    <row r="1293" spans="125:145" x14ac:dyDescent="0.25">
      <c r="DU1293" s="67"/>
      <c r="DV1293" s="67"/>
      <c r="DW1293" s="67"/>
      <c r="DX1293" s="67"/>
      <c r="DY1293" s="67"/>
      <c r="DZ1293" s="67"/>
      <c r="EA1293" s="67"/>
      <c r="EB1293" s="67"/>
      <c r="EC1293" s="67"/>
      <c r="ED1293" s="67"/>
      <c r="EE1293" s="67"/>
      <c r="EF1293" s="67"/>
      <c r="EG1293" s="67"/>
      <c r="EH1293" s="67"/>
      <c r="EI1293" s="67"/>
      <c r="EJ1293" s="67"/>
      <c r="EK1293" s="67"/>
      <c r="EL1293" s="67"/>
      <c r="EM1293" s="67"/>
      <c r="EN1293" s="67"/>
      <c r="EO1293" s="67"/>
    </row>
    <row r="1294" spans="125:145" x14ac:dyDescent="0.25">
      <c r="DU1294" s="67"/>
      <c r="DV1294" s="67"/>
      <c r="DW1294" s="67"/>
      <c r="DX1294" s="67"/>
      <c r="DY1294" s="67"/>
      <c r="DZ1294" s="67"/>
      <c r="EA1294" s="67"/>
      <c r="EB1294" s="67"/>
      <c r="EC1294" s="67"/>
      <c r="ED1294" s="67"/>
      <c r="EE1294" s="67"/>
      <c r="EF1294" s="67"/>
      <c r="EG1294" s="67"/>
      <c r="EH1294" s="67"/>
      <c r="EI1294" s="67"/>
      <c r="EJ1294" s="67"/>
      <c r="EK1294" s="67"/>
      <c r="EL1294" s="67"/>
      <c r="EM1294" s="67"/>
      <c r="EN1294" s="67"/>
      <c r="EO1294" s="67"/>
    </row>
    <row r="1295" spans="125:145" x14ac:dyDescent="0.25">
      <c r="DU1295" s="67"/>
      <c r="DV1295" s="67"/>
      <c r="DW1295" s="67"/>
      <c r="DX1295" s="67"/>
      <c r="DY1295" s="67"/>
      <c r="DZ1295" s="67"/>
      <c r="EA1295" s="67"/>
      <c r="EB1295" s="67"/>
      <c r="EC1295" s="67"/>
      <c r="ED1295" s="67"/>
      <c r="EE1295" s="67"/>
      <c r="EF1295" s="67"/>
      <c r="EG1295" s="67"/>
      <c r="EH1295" s="67"/>
      <c r="EI1295" s="67"/>
      <c r="EJ1295" s="67"/>
      <c r="EK1295" s="67"/>
      <c r="EL1295" s="67"/>
      <c r="EM1295" s="67"/>
      <c r="EN1295" s="67"/>
      <c r="EO1295" s="67"/>
    </row>
    <row r="1296" spans="125:145" x14ac:dyDescent="0.25">
      <c r="DU1296" s="67"/>
      <c r="DV1296" s="67"/>
      <c r="DW1296" s="67"/>
      <c r="DX1296" s="67"/>
      <c r="DY1296" s="67"/>
      <c r="DZ1296" s="67"/>
      <c r="EA1296" s="67"/>
      <c r="EB1296" s="67"/>
      <c r="EC1296" s="67"/>
      <c r="ED1296" s="67"/>
      <c r="EE1296" s="67"/>
      <c r="EF1296" s="67"/>
      <c r="EG1296" s="67"/>
      <c r="EH1296" s="67"/>
      <c r="EI1296" s="67"/>
      <c r="EJ1296" s="67"/>
      <c r="EK1296" s="67"/>
      <c r="EL1296" s="67"/>
      <c r="EM1296" s="67"/>
      <c r="EN1296" s="67"/>
      <c r="EO1296" s="67"/>
    </row>
    <row r="1297" spans="125:145" x14ac:dyDescent="0.25">
      <c r="DU1297" s="67"/>
      <c r="DV1297" s="67"/>
      <c r="DW1297" s="67"/>
      <c r="DX1297" s="67"/>
      <c r="DY1297" s="67"/>
      <c r="DZ1297" s="67"/>
      <c r="EA1297" s="67"/>
      <c r="EB1297" s="67"/>
      <c r="EC1297" s="67"/>
      <c r="ED1297" s="67"/>
      <c r="EE1297" s="67"/>
      <c r="EF1297" s="67"/>
      <c r="EG1297" s="67"/>
      <c r="EH1297" s="67"/>
      <c r="EI1297" s="67"/>
      <c r="EJ1297" s="67"/>
      <c r="EK1297" s="67"/>
      <c r="EL1297" s="67"/>
      <c r="EM1297" s="67"/>
      <c r="EN1297" s="67"/>
      <c r="EO1297" s="67"/>
    </row>
    <row r="1298" spans="125:145" x14ac:dyDescent="0.25">
      <c r="DU1298" s="67"/>
      <c r="DV1298" s="67"/>
      <c r="DW1298" s="67"/>
      <c r="DX1298" s="67"/>
      <c r="DY1298" s="67"/>
      <c r="DZ1298" s="67"/>
      <c r="EA1298" s="67"/>
      <c r="EB1298" s="67"/>
      <c r="EC1298" s="67"/>
      <c r="ED1298" s="67"/>
      <c r="EE1298" s="67"/>
      <c r="EF1298" s="67"/>
      <c r="EG1298" s="67"/>
      <c r="EH1298" s="67"/>
      <c r="EI1298" s="67"/>
      <c r="EJ1298" s="67"/>
      <c r="EK1298" s="67"/>
      <c r="EL1298" s="67"/>
      <c r="EM1298" s="67"/>
      <c r="EN1298" s="67"/>
      <c r="EO1298" s="67"/>
    </row>
    <row r="1299" spans="125:145" x14ac:dyDescent="0.25">
      <c r="DU1299" s="67"/>
      <c r="DV1299" s="67"/>
      <c r="DW1299" s="67"/>
      <c r="DX1299" s="67"/>
      <c r="DY1299" s="67"/>
      <c r="DZ1299" s="67"/>
      <c r="EA1299" s="67"/>
      <c r="EB1299" s="67"/>
      <c r="EC1299" s="67"/>
      <c r="ED1299" s="67"/>
      <c r="EE1299" s="67"/>
      <c r="EF1299" s="67"/>
      <c r="EG1299" s="67"/>
      <c r="EH1299" s="67"/>
      <c r="EI1299" s="67"/>
      <c r="EJ1299" s="67"/>
      <c r="EK1299" s="67"/>
      <c r="EL1299" s="67"/>
      <c r="EM1299" s="67"/>
      <c r="EN1299" s="67"/>
      <c r="EO1299" s="67"/>
    </row>
    <row r="1300" spans="125:145" x14ac:dyDescent="0.25">
      <c r="DU1300" s="67"/>
      <c r="DV1300" s="67"/>
      <c r="DW1300" s="67"/>
      <c r="DX1300" s="67"/>
      <c r="DY1300" s="67"/>
      <c r="DZ1300" s="67"/>
      <c r="EA1300" s="67"/>
      <c r="EB1300" s="67"/>
      <c r="EC1300" s="67"/>
      <c r="ED1300" s="67"/>
      <c r="EE1300" s="67"/>
      <c r="EF1300" s="67"/>
      <c r="EG1300" s="67"/>
      <c r="EH1300" s="67"/>
      <c r="EI1300" s="67"/>
      <c r="EJ1300" s="67"/>
      <c r="EK1300" s="67"/>
      <c r="EL1300" s="67"/>
      <c r="EM1300" s="67"/>
      <c r="EN1300" s="67"/>
      <c r="EO1300" s="67"/>
    </row>
    <row r="1301" spans="125:145" x14ac:dyDescent="0.25">
      <c r="DU1301" s="67"/>
      <c r="DV1301" s="67"/>
      <c r="DW1301" s="67"/>
      <c r="DX1301" s="67"/>
      <c r="DY1301" s="67"/>
      <c r="DZ1301" s="67"/>
      <c r="EA1301" s="67"/>
      <c r="EB1301" s="67"/>
      <c r="EC1301" s="67"/>
      <c r="ED1301" s="67"/>
      <c r="EE1301" s="67"/>
      <c r="EF1301" s="67"/>
      <c r="EG1301" s="67"/>
      <c r="EH1301" s="67"/>
      <c r="EI1301" s="67"/>
      <c r="EJ1301" s="67"/>
      <c r="EK1301" s="67"/>
      <c r="EL1301" s="67"/>
      <c r="EM1301" s="67"/>
      <c r="EN1301" s="67"/>
      <c r="EO1301" s="67"/>
    </row>
    <row r="1302" spans="125:145" x14ac:dyDescent="0.25">
      <c r="DU1302" s="67"/>
      <c r="DV1302" s="67"/>
      <c r="DW1302" s="67"/>
      <c r="DX1302" s="67"/>
      <c r="DY1302" s="67"/>
      <c r="DZ1302" s="67"/>
      <c r="EA1302" s="67"/>
      <c r="EB1302" s="67"/>
      <c r="EC1302" s="67"/>
      <c r="ED1302" s="67"/>
      <c r="EE1302" s="67"/>
      <c r="EF1302" s="67"/>
      <c r="EG1302" s="67"/>
      <c r="EH1302" s="67"/>
      <c r="EI1302" s="67"/>
      <c r="EJ1302" s="67"/>
      <c r="EK1302" s="67"/>
      <c r="EL1302" s="67"/>
      <c r="EM1302" s="67"/>
      <c r="EN1302" s="67"/>
      <c r="EO1302" s="67"/>
    </row>
    <row r="1303" spans="125:145" x14ac:dyDescent="0.25">
      <c r="DU1303" s="67"/>
      <c r="DV1303" s="67"/>
      <c r="DW1303" s="67"/>
      <c r="DX1303" s="67"/>
      <c r="DY1303" s="67"/>
      <c r="DZ1303" s="67"/>
      <c r="EA1303" s="67"/>
      <c r="EB1303" s="67"/>
      <c r="EC1303" s="67"/>
      <c r="ED1303" s="67"/>
      <c r="EE1303" s="67"/>
      <c r="EF1303" s="67"/>
      <c r="EG1303" s="67"/>
      <c r="EH1303" s="67"/>
      <c r="EI1303" s="67"/>
      <c r="EJ1303" s="67"/>
      <c r="EK1303" s="67"/>
      <c r="EL1303" s="67"/>
      <c r="EM1303" s="67"/>
      <c r="EN1303" s="67"/>
      <c r="EO1303" s="67"/>
    </row>
    <row r="1304" spans="125:145" x14ac:dyDescent="0.25">
      <c r="DU1304" s="67"/>
      <c r="DV1304" s="67"/>
      <c r="DW1304" s="67"/>
      <c r="DX1304" s="67"/>
      <c r="DY1304" s="67"/>
      <c r="DZ1304" s="67"/>
      <c r="EA1304" s="67"/>
      <c r="EB1304" s="67"/>
      <c r="EC1304" s="67"/>
      <c r="ED1304" s="67"/>
      <c r="EE1304" s="67"/>
      <c r="EF1304" s="67"/>
      <c r="EG1304" s="67"/>
      <c r="EH1304" s="67"/>
      <c r="EI1304" s="67"/>
      <c r="EJ1304" s="67"/>
      <c r="EK1304" s="67"/>
      <c r="EL1304" s="67"/>
      <c r="EM1304" s="67"/>
      <c r="EN1304" s="67"/>
      <c r="EO1304" s="67"/>
    </row>
    <row r="1305" spans="125:145" x14ac:dyDescent="0.25">
      <c r="DU1305" s="67"/>
      <c r="DV1305" s="67"/>
      <c r="DW1305" s="67"/>
      <c r="DX1305" s="67"/>
      <c r="DY1305" s="67"/>
      <c r="DZ1305" s="67"/>
      <c r="EA1305" s="67"/>
      <c r="EB1305" s="67"/>
      <c r="EC1305" s="67"/>
      <c r="ED1305" s="67"/>
      <c r="EE1305" s="67"/>
      <c r="EF1305" s="67"/>
      <c r="EG1305" s="67"/>
      <c r="EH1305" s="67"/>
      <c r="EI1305" s="67"/>
      <c r="EJ1305" s="67"/>
      <c r="EK1305" s="67"/>
      <c r="EL1305" s="67"/>
      <c r="EM1305" s="67"/>
      <c r="EN1305" s="67"/>
      <c r="EO1305" s="67"/>
    </row>
    <row r="1306" spans="125:145" x14ac:dyDescent="0.25">
      <c r="DU1306" s="67"/>
      <c r="DV1306" s="67"/>
      <c r="DW1306" s="67"/>
      <c r="DX1306" s="67"/>
      <c r="DY1306" s="67"/>
      <c r="DZ1306" s="67"/>
      <c r="EA1306" s="67"/>
      <c r="EB1306" s="67"/>
      <c r="EC1306" s="67"/>
      <c r="ED1306" s="67"/>
      <c r="EE1306" s="67"/>
      <c r="EF1306" s="67"/>
      <c r="EG1306" s="67"/>
      <c r="EH1306" s="67"/>
      <c r="EI1306" s="67"/>
      <c r="EJ1306" s="67"/>
      <c r="EK1306" s="67"/>
      <c r="EL1306" s="67"/>
      <c r="EM1306" s="67"/>
      <c r="EN1306" s="67"/>
      <c r="EO1306" s="67"/>
    </row>
    <row r="1307" spans="125:145" x14ac:dyDescent="0.25">
      <c r="DU1307" s="67"/>
      <c r="DV1307" s="67"/>
      <c r="DW1307" s="67"/>
      <c r="DX1307" s="67"/>
      <c r="DY1307" s="67"/>
      <c r="DZ1307" s="67"/>
      <c r="EA1307" s="67"/>
      <c r="EB1307" s="67"/>
      <c r="EC1307" s="67"/>
      <c r="ED1307" s="67"/>
      <c r="EE1307" s="67"/>
      <c r="EF1307" s="67"/>
      <c r="EG1307" s="67"/>
      <c r="EH1307" s="67"/>
      <c r="EI1307" s="67"/>
      <c r="EJ1307" s="67"/>
      <c r="EK1307" s="67"/>
      <c r="EL1307" s="67"/>
      <c r="EM1307" s="67"/>
      <c r="EN1307" s="67"/>
      <c r="EO1307" s="67"/>
    </row>
    <row r="1308" spans="125:145" x14ac:dyDescent="0.25">
      <c r="DU1308" s="67"/>
      <c r="DV1308" s="67"/>
      <c r="DW1308" s="67"/>
      <c r="DX1308" s="67"/>
      <c r="DY1308" s="67"/>
      <c r="DZ1308" s="67"/>
      <c r="EA1308" s="67"/>
      <c r="EB1308" s="67"/>
      <c r="EC1308" s="67"/>
      <c r="ED1308" s="67"/>
      <c r="EE1308" s="67"/>
      <c r="EF1308" s="67"/>
      <c r="EG1308" s="67"/>
      <c r="EH1308" s="67"/>
      <c r="EI1308" s="67"/>
      <c r="EJ1308" s="67"/>
      <c r="EK1308" s="67"/>
      <c r="EL1308" s="67"/>
      <c r="EM1308" s="67"/>
      <c r="EN1308" s="67"/>
      <c r="EO1308" s="67"/>
    </row>
    <row r="1309" spans="125:145" x14ac:dyDescent="0.25">
      <c r="DU1309" s="67"/>
      <c r="DV1309" s="67"/>
      <c r="DW1309" s="67"/>
      <c r="DX1309" s="67"/>
      <c r="DY1309" s="67"/>
      <c r="DZ1309" s="67"/>
      <c r="EA1309" s="67"/>
      <c r="EB1309" s="67"/>
      <c r="EC1309" s="67"/>
      <c r="ED1309" s="67"/>
      <c r="EE1309" s="67"/>
      <c r="EF1309" s="67"/>
      <c r="EG1309" s="67"/>
      <c r="EH1309" s="67"/>
      <c r="EI1309" s="67"/>
      <c r="EJ1309" s="67"/>
      <c r="EK1309" s="67"/>
      <c r="EL1309" s="67"/>
      <c r="EM1309" s="67"/>
      <c r="EN1309" s="67"/>
      <c r="EO1309" s="67"/>
    </row>
    <row r="1310" spans="125:145" x14ac:dyDescent="0.25">
      <c r="DU1310" s="67"/>
      <c r="DV1310" s="67"/>
      <c r="DW1310" s="67"/>
      <c r="DX1310" s="67"/>
      <c r="DY1310" s="67"/>
      <c r="DZ1310" s="67"/>
      <c r="EA1310" s="67"/>
      <c r="EB1310" s="67"/>
      <c r="EC1310" s="67"/>
      <c r="ED1310" s="67"/>
      <c r="EE1310" s="67"/>
      <c r="EF1310" s="67"/>
      <c r="EG1310" s="67"/>
      <c r="EH1310" s="67"/>
      <c r="EI1310" s="67"/>
      <c r="EJ1310" s="67"/>
      <c r="EK1310" s="67"/>
      <c r="EL1310" s="67"/>
      <c r="EM1310" s="67"/>
      <c r="EN1310" s="67"/>
      <c r="EO1310" s="67"/>
    </row>
    <row r="1311" spans="125:145" x14ac:dyDescent="0.25">
      <c r="DU1311" s="67"/>
      <c r="DV1311" s="67"/>
      <c r="DW1311" s="67"/>
      <c r="DX1311" s="67"/>
      <c r="DY1311" s="67"/>
      <c r="DZ1311" s="67"/>
      <c r="EA1311" s="67"/>
      <c r="EB1311" s="67"/>
      <c r="EC1311" s="67"/>
      <c r="ED1311" s="67"/>
      <c r="EE1311" s="67"/>
      <c r="EF1311" s="67"/>
      <c r="EG1311" s="67"/>
      <c r="EH1311" s="67"/>
      <c r="EI1311" s="67"/>
      <c r="EJ1311" s="67"/>
      <c r="EK1311" s="67"/>
      <c r="EL1311" s="67"/>
      <c r="EM1311" s="67"/>
      <c r="EN1311" s="67"/>
      <c r="EO1311" s="67"/>
    </row>
    <row r="1312" spans="125:145" x14ac:dyDescent="0.25">
      <c r="DU1312" s="67"/>
      <c r="DV1312" s="67"/>
      <c r="DW1312" s="67"/>
      <c r="DX1312" s="67"/>
      <c r="DY1312" s="67"/>
      <c r="DZ1312" s="67"/>
      <c r="EA1312" s="67"/>
      <c r="EB1312" s="67"/>
      <c r="EC1312" s="67"/>
      <c r="ED1312" s="67"/>
      <c r="EE1312" s="67"/>
      <c r="EF1312" s="67"/>
      <c r="EG1312" s="67"/>
      <c r="EH1312" s="67"/>
      <c r="EI1312" s="67"/>
      <c r="EJ1312" s="67"/>
      <c r="EK1312" s="67"/>
      <c r="EL1312" s="67"/>
      <c r="EM1312" s="67"/>
      <c r="EN1312" s="67"/>
      <c r="EO1312" s="67"/>
    </row>
    <row r="1313" spans="125:145" x14ac:dyDescent="0.25">
      <c r="DU1313" s="67"/>
      <c r="DV1313" s="67"/>
      <c r="DW1313" s="67"/>
      <c r="DX1313" s="67"/>
      <c r="DY1313" s="67"/>
      <c r="DZ1313" s="67"/>
      <c r="EA1313" s="67"/>
      <c r="EB1313" s="67"/>
      <c r="EC1313" s="67"/>
      <c r="ED1313" s="67"/>
      <c r="EE1313" s="67"/>
      <c r="EF1313" s="67"/>
      <c r="EG1313" s="67"/>
      <c r="EH1313" s="67"/>
      <c r="EI1313" s="67"/>
      <c r="EJ1313" s="67"/>
      <c r="EK1313" s="67"/>
      <c r="EL1313" s="67"/>
      <c r="EM1313" s="67"/>
      <c r="EN1313" s="67"/>
      <c r="EO1313" s="67"/>
    </row>
    <row r="1314" spans="125:145" x14ac:dyDescent="0.25">
      <c r="DU1314" s="67"/>
      <c r="DV1314" s="67"/>
      <c r="DW1314" s="67"/>
      <c r="DX1314" s="67"/>
      <c r="DY1314" s="67"/>
      <c r="DZ1314" s="67"/>
      <c r="EA1314" s="67"/>
      <c r="EB1314" s="67"/>
      <c r="EC1314" s="67"/>
      <c r="ED1314" s="67"/>
      <c r="EE1314" s="67"/>
      <c r="EF1314" s="67"/>
      <c r="EG1314" s="67"/>
      <c r="EH1314" s="67"/>
      <c r="EI1314" s="67"/>
      <c r="EJ1314" s="67"/>
      <c r="EK1314" s="67"/>
      <c r="EL1314" s="67"/>
      <c r="EM1314" s="67"/>
      <c r="EN1314" s="67"/>
      <c r="EO1314" s="67"/>
    </row>
    <row r="1315" spans="125:145" x14ac:dyDescent="0.25">
      <c r="DU1315" s="67"/>
      <c r="DV1315" s="67"/>
      <c r="DW1315" s="67"/>
      <c r="DX1315" s="67"/>
      <c r="DY1315" s="67"/>
      <c r="DZ1315" s="67"/>
      <c r="EA1315" s="67"/>
      <c r="EB1315" s="67"/>
      <c r="EC1315" s="67"/>
      <c r="ED1315" s="67"/>
      <c r="EE1315" s="67"/>
      <c r="EF1315" s="67"/>
      <c r="EG1315" s="67"/>
      <c r="EH1315" s="67"/>
      <c r="EI1315" s="67"/>
      <c r="EJ1315" s="67"/>
      <c r="EK1315" s="67"/>
      <c r="EL1315" s="67"/>
      <c r="EM1315" s="67"/>
      <c r="EN1315" s="67"/>
      <c r="EO1315" s="67"/>
    </row>
    <row r="1316" spans="125:145" x14ac:dyDescent="0.25">
      <c r="DU1316" s="67"/>
      <c r="DV1316" s="67"/>
      <c r="DW1316" s="67"/>
      <c r="DX1316" s="67"/>
      <c r="DY1316" s="67"/>
      <c r="DZ1316" s="67"/>
      <c r="EA1316" s="67"/>
      <c r="EB1316" s="67"/>
      <c r="EC1316" s="67"/>
      <c r="ED1316" s="67"/>
      <c r="EE1316" s="67"/>
      <c r="EF1316" s="67"/>
      <c r="EG1316" s="67"/>
      <c r="EH1316" s="67"/>
      <c r="EI1316" s="67"/>
      <c r="EJ1316" s="67"/>
      <c r="EK1316" s="67"/>
      <c r="EL1316" s="67"/>
      <c r="EM1316" s="67"/>
      <c r="EN1316" s="67"/>
      <c r="EO1316" s="67"/>
    </row>
    <row r="1317" spans="125:145" x14ac:dyDescent="0.25">
      <c r="DU1317" s="67"/>
      <c r="DV1317" s="67"/>
      <c r="DW1317" s="67"/>
      <c r="DX1317" s="67"/>
      <c r="DY1317" s="67"/>
      <c r="DZ1317" s="67"/>
      <c r="EA1317" s="67"/>
      <c r="EB1317" s="67"/>
      <c r="EC1317" s="67"/>
      <c r="ED1317" s="67"/>
      <c r="EE1317" s="67"/>
      <c r="EF1317" s="67"/>
      <c r="EG1317" s="67"/>
      <c r="EH1317" s="67"/>
      <c r="EI1317" s="67"/>
      <c r="EJ1317" s="67"/>
      <c r="EK1317" s="67"/>
      <c r="EL1317" s="67"/>
      <c r="EM1317" s="67"/>
      <c r="EN1317" s="67"/>
      <c r="EO1317" s="67"/>
    </row>
    <row r="1318" spans="125:145" x14ac:dyDescent="0.25">
      <c r="DU1318" s="67"/>
      <c r="DV1318" s="67"/>
      <c r="DW1318" s="67"/>
      <c r="DX1318" s="67"/>
      <c r="DY1318" s="67"/>
      <c r="DZ1318" s="67"/>
      <c r="EA1318" s="67"/>
      <c r="EB1318" s="67"/>
      <c r="EC1318" s="67"/>
      <c r="ED1318" s="67"/>
      <c r="EE1318" s="67"/>
      <c r="EF1318" s="67"/>
      <c r="EG1318" s="67"/>
      <c r="EH1318" s="67"/>
      <c r="EI1318" s="67"/>
      <c r="EJ1318" s="67"/>
      <c r="EK1318" s="67"/>
      <c r="EL1318" s="67"/>
      <c r="EM1318" s="67"/>
      <c r="EN1318" s="67"/>
      <c r="EO1318" s="67"/>
    </row>
    <row r="1319" spans="125:145" x14ac:dyDescent="0.25">
      <c r="DU1319" s="67"/>
      <c r="DV1319" s="67"/>
      <c r="DW1319" s="67"/>
      <c r="DX1319" s="67"/>
      <c r="DY1319" s="67"/>
      <c r="DZ1319" s="67"/>
      <c r="EA1319" s="67"/>
      <c r="EB1319" s="67"/>
      <c r="EC1319" s="67"/>
      <c r="ED1319" s="67"/>
      <c r="EE1319" s="67"/>
      <c r="EF1319" s="67"/>
      <c r="EG1319" s="67"/>
      <c r="EH1319" s="67"/>
      <c r="EI1319" s="67"/>
      <c r="EJ1319" s="67"/>
      <c r="EK1319" s="67"/>
      <c r="EL1319" s="67"/>
      <c r="EM1319" s="67"/>
      <c r="EN1319" s="67"/>
      <c r="EO1319" s="67"/>
    </row>
    <row r="1320" spans="125:145" x14ac:dyDescent="0.25">
      <c r="DU1320" s="67"/>
      <c r="DV1320" s="67"/>
      <c r="DW1320" s="67"/>
      <c r="DX1320" s="67"/>
      <c r="DY1320" s="67"/>
      <c r="DZ1320" s="67"/>
      <c r="EA1320" s="67"/>
      <c r="EB1320" s="67"/>
      <c r="EC1320" s="67"/>
      <c r="ED1320" s="67"/>
      <c r="EE1320" s="67"/>
      <c r="EF1320" s="67"/>
      <c r="EG1320" s="67"/>
      <c r="EH1320" s="67"/>
      <c r="EI1320" s="67"/>
      <c r="EJ1320" s="67"/>
      <c r="EK1320" s="67"/>
      <c r="EL1320" s="67"/>
      <c r="EM1320" s="67"/>
      <c r="EN1320" s="67"/>
      <c r="EO1320" s="67"/>
    </row>
    <row r="1321" spans="125:145" x14ac:dyDescent="0.25">
      <c r="DU1321" s="67"/>
      <c r="DV1321" s="67"/>
      <c r="DW1321" s="67"/>
      <c r="DX1321" s="67"/>
      <c r="DY1321" s="67"/>
      <c r="DZ1321" s="67"/>
      <c r="EA1321" s="67"/>
      <c r="EB1321" s="67"/>
      <c r="EC1321" s="67"/>
      <c r="ED1321" s="67"/>
      <c r="EE1321" s="67"/>
      <c r="EF1321" s="67"/>
      <c r="EG1321" s="67"/>
      <c r="EH1321" s="67"/>
      <c r="EI1321" s="67"/>
      <c r="EJ1321" s="67"/>
      <c r="EK1321" s="67"/>
      <c r="EL1321" s="67"/>
      <c r="EM1321" s="67"/>
      <c r="EN1321" s="67"/>
      <c r="EO1321" s="67"/>
    </row>
    <row r="1322" spans="125:145" x14ac:dyDescent="0.25">
      <c r="DU1322" s="67"/>
      <c r="DV1322" s="67"/>
      <c r="DW1322" s="67"/>
      <c r="DX1322" s="67"/>
      <c r="DY1322" s="67"/>
      <c r="DZ1322" s="67"/>
      <c r="EA1322" s="67"/>
      <c r="EB1322" s="67"/>
      <c r="EC1322" s="67"/>
      <c r="ED1322" s="67"/>
      <c r="EE1322" s="67"/>
      <c r="EF1322" s="67"/>
      <c r="EG1322" s="67"/>
      <c r="EH1322" s="67"/>
      <c r="EI1322" s="67"/>
      <c r="EJ1322" s="67"/>
      <c r="EK1322" s="67"/>
      <c r="EL1322" s="67"/>
      <c r="EM1322" s="67"/>
      <c r="EN1322" s="67"/>
      <c r="EO1322" s="67"/>
    </row>
    <row r="1323" spans="125:145" x14ac:dyDescent="0.25">
      <c r="DU1323" s="67"/>
      <c r="DV1323" s="67"/>
      <c r="DW1323" s="67"/>
      <c r="DX1323" s="67"/>
      <c r="DY1323" s="67"/>
      <c r="DZ1323" s="67"/>
      <c r="EA1323" s="67"/>
      <c r="EB1323" s="67"/>
      <c r="EC1323" s="67"/>
      <c r="ED1323" s="67"/>
      <c r="EE1323" s="67"/>
      <c r="EF1323" s="67"/>
      <c r="EG1323" s="67"/>
      <c r="EH1323" s="67"/>
      <c r="EI1323" s="67"/>
      <c r="EJ1323" s="67"/>
      <c r="EK1323" s="67"/>
      <c r="EL1323" s="67"/>
      <c r="EM1323" s="67"/>
      <c r="EN1323" s="67"/>
      <c r="EO1323" s="67"/>
    </row>
    <row r="1324" spans="125:145" x14ac:dyDescent="0.25">
      <c r="DU1324" s="67"/>
      <c r="DV1324" s="67"/>
      <c r="DW1324" s="67"/>
      <c r="DX1324" s="67"/>
      <c r="DY1324" s="67"/>
      <c r="DZ1324" s="67"/>
      <c r="EA1324" s="67"/>
      <c r="EB1324" s="67"/>
      <c r="EC1324" s="67"/>
      <c r="ED1324" s="67"/>
      <c r="EE1324" s="67"/>
      <c r="EF1324" s="67"/>
      <c r="EG1324" s="67"/>
      <c r="EH1324" s="67"/>
      <c r="EI1324" s="67"/>
      <c r="EJ1324" s="67"/>
      <c r="EK1324" s="67"/>
      <c r="EL1324" s="67"/>
      <c r="EM1324" s="67"/>
      <c r="EN1324" s="67"/>
      <c r="EO1324" s="67"/>
    </row>
    <row r="1325" spans="125:145" x14ac:dyDescent="0.25">
      <c r="DU1325" s="67"/>
      <c r="DV1325" s="67"/>
      <c r="DW1325" s="67"/>
      <c r="DX1325" s="67"/>
      <c r="DY1325" s="67"/>
      <c r="DZ1325" s="67"/>
      <c r="EA1325" s="67"/>
      <c r="EB1325" s="67"/>
      <c r="EC1325" s="67"/>
      <c r="ED1325" s="67"/>
      <c r="EE1325" s="67"/>
      <c r="EF1325" s="67"/>
      <c r="EG1325" s="67"/>
      <c r="EH1325" s="67"/>
      <c r="EI1325" s="67"/>
      <c r="EJ1325" s="67"/>
      <c r="EK1325" s="67"/>
      <c r="EL1325" s="67"/>
      <c r="EM1325" s="67"/>
      <c r="EN1325" s="67"/>
      <c r="EO1325" s="67"/>
    </row>
    <row r="1326" spans="125:145" x14ac:dyDescent="0.25">
      <c r="DU1326" s="67"/>
      <c r="DV1326" s="67"/>
      <c r="DW1326" s="67"/>
      <c r="DX1326" s="67"/>
      <c r="DY1326" s="67"/>
      <c r="DZ1326" s="67"/>
      <c r="EA1326" s="67"/>
      <c r="EB1326" s="67"/>
      <c r="EC1326" s="67"/>
      <c r="ED1326" s="67"/>
      <c r="EE1326" s="67"/>
      <c r="EF1326" s="67"/>
      <c r="EG1326" s="67"/>
      <c r="EH1326" s="67"/>
      <c r="EI1326" s="67"/>
      <c r="EJ1326" s="67"/>
      <c r="EK1326" s="67"/>
      <c r="EL1326" s="67"/>
      <c r="EM1326" s="67"/>
      <c r="EN1326" s="67"/>
      <c r="EO1326" s="67"/>
    </row>
    <row r="1327" spans="125:145" x14ac:dyDescent="0.25">
      <c r="DU1327" s="67"/>
      <c r="DV1327" s="67"/>
      <c r="DW1327" s="67"/>
      <c r="DX1327" s="67"/>
      <c r="DY1327" s="67"/>
      <c r="DZ1327" s="67"/>
      <c r="EA1327" s="67"/>
      <c r="EB1327" s="67"/>
      <c r="EC1327" s="67"/>
      <c r="ED1327" s="67"/>
      <c r="EE1327" s="67"/>
      <c r="EF1327" s="67"/>
      <c r="EG1327" s="67"/>
      <c r="EH1327" s="67"/>
      <c r="EI1327" s="67"/>
      <c r="EJ1327" s="67"/>
      <c r="EK1327" s="67"/>
      <c r="EL1327" s="67"/>
      <c r="EM1327" s="67"/>
      <c r="EN1327" s="67"/>
      <c r="EO1327" s="67"/>
    </row>
    <row r="1328" spans="125:145" x14ac:dyDescent="0.25">
      <c r="DU1328" s="67"/>
      <c r="DV1328" s="67"/>
      <c r="DW1328" s="67"/>
      <c r="DX1328" s="67"/>
      <c r="DY1328" s="67"/>
      <c r="DZ1328" s="67"/>
      <c r="EA1328" s="67"/>
      <c r="EB1328" s="67"/>
      <c r="EC1328" s="67"/>
      <c r="ED1328" s="67"/>
      <c r="EE1328" s="67"/>
      <c r="EF1328" s="67"/>
      <c r="EG1328" s="67"/>
      <c r="EH1328" s="67"/>
      <c r="EI1328" s="67"/>
      <c r="EJ1328" s="67"/>
      <c r="EK1328" s="67"/>
      <c r="EL1328" s="67"/>
      <c r="EM1328" s="67"/>
      <c r="EN1328" s="67"/>
      <c r="EO1328" s="67"/>
    </row>
    <row r="1329" spans="125:145" x14ac:dyDescent="0.25">
      <c r="DU1329" s="67"/>
      <c r="DV1329" s="67"/>
      <c r="DW1329" s="67"/>
      <c r="DX1329" s="67"/>
      <c r="DY1329" s="67"/>
      <c r="DZ1329" s="67"/>
      <c r="EA1329" s="67"/>
      <c r="EB1329" s="67"/>
      <c r="EC1329" s="67"/>
      <c r="ED1329" s="67"/>
      <c r="EE1329" s="67"/>
      <c r="EF1329" s="67"/>
      <c r="EG1329" s="67"/>
      <c r="EH1329" s="67"/>
      <c r="EI1329" s="67"/>
      <c r="EJ1329" s="67"/>
      <c r="EK1329" s="67"/>
      <c r="EL1329" s="67"/>
      <c r="EM1329" s="67"/>
      <c r="EN1329" s="67"/>
      <c r="EO1329" s="67"/>
    </row>
    <row r="1330" spans="125:145" x14ac:dyDescent="0.25">
      <c r="DU1330" s="67"/>
      <c r="DV1330" s="67"/>
      <c r="DW1330" s="67"/>
      <c r="DX1330" s="67"/>
      <c r="DY1330" s="67"/>
      <c r="DZ1330" s="67"/>
      <c r="EA1330" s="67"/>
      <c r="EB1330" s="67"/>
      <c r="EC1330" s="67"/>
      <c r="ED1330" s="67"/>
      <c r="EE1330" s="67"/>
      <c r="EF1330" s="67"/>
      <c r="EG1330" s="67"/>
      <c r="EH1330" s="67"/>
      <c r="EI1330" s="67"/>
      <c r="EJ1330" s="67"/>
      <c r="EK1330" s="67"/>
      <c r="EL1330" s="67"/>
      <c r="EM1330" s="67"/>
      <c r="EN1330" s="67"/>
      <c r="EO1330" s="67"/>
    </row>
    <row r="1331" spans="125:145" x14ac:dyDescent="0.25">
      <c r="DU1331" s="67"/>
      <c r="DV1331" s="67"/>
      <c r="DW1331" s="67"/>
      <c r="DX1331" s="67"/>
      <c r="DY1331" s="67"/>
      <c r="DZ1331" s="67"/>
      <c r="EA1331" s="67"/>
      <c r="EB1331" s="67"/>
      <c r="EC1331" s="67"/>
      <c r="ED1331" s="67"/>
      <c r="EE1331" s="67"/>
      <c r="EF1331" s="67"/>
      <c r="EG1331" s="67"/>
      <c r="EH1331" s="67"/>
      <c r="EI1331" s="67"/>
      <c r="EJ1331" s="67"/>
      <c r="EK1331" s="67"/>
      <c r="EL1331" s="67"/>
      <c r="EM1331" s="67"/>
      <c r="EN1331" s="67"/>
      <c r="EO1331" s="67"/>
    </row>
    <row r="1332" spans="125:145" x14ac:dyDescent="0.25">
      <c r="DU1332" s="67"/>
      <c r="DV1332" s="67"/>
      <c r="DW1332" s="67"/>
      <c r="DX1332" s="67"/>
      <c r="DY1332" s="67"/>
      <c r="DZ1332" s="67"/>
      <c r="EA1332" s="67"/>
      <c r="EB1332" s="67"/>
      <c r="EC1332" s="67"/>
      <c r="ED1332" s="67"/>
      <c r="EE1332" s="67"/>
      <c r="EF1332" s="67"/>
      <c r="EG1332" s="67"/>
      <c r="EH1332" s="67"/>
      <c r="EI1332" s="67"/>
      <c r="EJ1332" s="67"/>
      <c r="EK1332" s="67"/>
      <c r="EL1332" s="67"/>
      <c r="EM1332" s="67"/>
      <c r="EN1332" s="67"/>
      <c r="EO1332" s="67"/>
    </row>
    <row r="1333" spans="125:145" x14ac:dyDescent="0.25">
      <c r="DU1333" s="67"/>
      <c r="DV1333" s="67"/>
      <c r="DW1333" s="67"/>
      <c r="DX1333" s="67"/>
      <c r="DY1333" s="67"/>
      <c r="DZ1333" s="67"/>
      <c r="EA1333" s="67"/>
      <c r="EB1333" s="67"/>
      <c r="EC1333" s="67"/>
      <c r="ED1333" s="67"/>
      <c r="EE1333" s="67"/>
      <c r="EF1333" s="67"/>
      <c r="EG1333" s="67"/>
      <c r="EH1333" s="67"/>
      <c r="EI1333" s="67"/>
      <c r="EJ1333" s="67"/>
      <c r="EK1333" s="67"/>
      <c r="EL1333" s="67"/>
      <c r="EM1333" s="67"/>
      <c r="EN1333" s="67"/>
      <c r="EO1333" s="67"/>
    </row>
    <row r="1334" spans="125:145" x14ac:dyDescent="0.25">
      <c r="DU1334" s="67"/>
      <c r="DV1334" s="67"/>
      <c r="DW1334" s="67"/>
      <c r="DX1334" s="67"/>
      <c r="DY1334" s="67"/>
      <c r="DZ1334" s="67"/>
      <c r="EA1334" s="67"/>
      <c r="EB1334" s="67"/>
      <c r="EC1334" s="67"/>
      <c r="ED1334" s="67"/>
      <c r="EE1334" s="67"/>
      <c r="EF1334" s="67"/>
      <c r="EG1334" s="67"/>
      <c r="EH1334" s="67"/>
      <c r="EI1334" s="67"/>
      <c r="EJ1334" s="67"/>
      <c r="EK1334" s="67"/>
      <c r="EL1334" s="67"/>
      <c r="EM1334" s="67"/>
      <c r="EN1334" s="67"/>
      <c r="EO1334" s="67"/>
    </row>
    <row r="1335" spans="125:145" x14ac:dyDescent="0.25">
      <c r="DU1335" s="67"/>
      <c r="DV1335" s="67"/>
      <c r="DW1335" s="67"/>
      <c r="DX1335" s="67"/>
      <c r="DY1335" s="67"/>
      <c r="DZ1335" s="67"/>
      <c r="EA1335" s="67"/>
      <c r="EB1335" s="67"/>
      <c r="EC1335" s="67"/>
      <c r="ED1335" s="67"/>
      <c r="EE1335" s="67"/>
      <c r="EF1335" s="67"/>
      <c r="EG1335" s="67"/>
      <c r="EH1335" s="67"/>
      <c r="EI1335" s="67"/>
      <c r="EJ1335" s="67"/>
      <c r="EK1335" s="67"/>
      <c r="EL1335" s="67"/>
      <c r="EM1335" s="67"/>
      <c r="EN1335" s="67"/>
      <c r="EO1335" s="67"/>
    </row>
    <row r="1336" spans="125:145" x14ac:dyDescent="0.25">
      <c r="DU1336" s="67"/>
      <c r="DV1336" s="67"/>
      <c r="DW1336" s="67"/>
      <c r="DX1336" s="67"/>
      <c r="DY1336" s="67"/>
      <c r="DZ1336" s="67"/>
      <c r="EA1336" s="67"/>
      <c r="EB1336" s="67"/>
      <c r="EC1336" s="67"/>
      <c r="ED1336" s="67"/>
      <c r="EE1336" s="67"/>
      <c r="EF1336" s="67"/>
      <c r="EG1336" s="67"/>
      <c r="EH1336" s="67"/>
      <c r="EI1336" s="67"/>
      <c r="EJ1336" s="67"/>
      <c r="EK1336" s="67"/>
      <c r="EL1336" s="67"/>
      <c r="EM1336" s="67"/>
      <c r="EN1336" s="67"/>
      <c r="EO1336" s="67"/>
    </row>
    <row r="1337" spans="125:145" x14ac:dyDescent="0.25">
      <c r="DU1337" s="67"/>
      <c r="DV1337" s="67"/>
      <c r="DW1337" s="67"/>
      <c r="DX1337" s="67"/>
      <c r="DY1337" s="67"/>
      <c r="DZ1337" s="67"/>
      <c r="EA1337" s="67"/>
      <c r="EB1337" s="67"/>
      <c r="EC1337" s="67"/>
      <c r="ED1337" s="67"/>
      <c r="EE1337" s="67"/>
      <c r="EF1337" s="67"/>
      <c r="EG1337" s="67"/>
      <c r="EH1337" s="67"/>
      <c r="EI1337" s="67"/>
      <c r="EJ1337" s="67"/>
      <c r="EK1337" s="67"/>
      <c r="EL1337" s="67"/>
      <c r="EM1337" s="67"/>
      <c r="EN1337" s="67"/>
      <c r="EO1337" s="67"/>
    </row>
    <row r="1338" spans="125:145" x14ac:dyDescent="0.25">
      <c r="DU1338" s="67"/>
      <c r="DV1338" s="67"/>
      <c r="DW1338" s="67"/>
      <c r="DX1338" s="67"/>
      <c r="DY1338" s="67"/>
      <c r="DZ1338" s="67"/>
      <c r="EA1338" s="67"/>
      <c r="EB1338" s="67"/>
      <c r="EC1338" s="67"/>
      <c r="ED1338" s="67"/>
      <c r="EE1338" s="67"/>
      <c r="EF1338" s="67"/>
      <c r="EG1338" s="67"/>
      <c r="EH1338" s="67"/>
      <c r="EI1338" s="67"/>
      <c r="EJ1338" s="67"/>
      <c r="EK1338" s="67"/>
      <c r="EL1338" s="67"/>
      <c r="EM1338" s="67"/>
      <c r="EN1338" s="67"/>
      <c r="EO1338" s="67"/>
    </row>
    <row r="1339" spans="125:145" x14ac:dyDescent="0.25">
      <c r="DU1339" s="67"/>
      <c r="DV1339" s="67"/>
      <c r="DW1339" s="67"/>
      <c r="DX1339" s="67"/>
      <c r="DY1339" s="67"/>
      <c r="DZ1339" s="67"/>
      <c r="EA1339" s="67"/>
      <c r="EB1339" s="67"/>
      <c r="EC1339" s="67"/>
      <c r="ED1339" s="67"/>
      <c r="EE1339" s="67"/>
      <c r="EF1339" s="67"/>
      <c r="EG1339" s="67"/>
      <c r="EH1339" s="67"/>
      <c r="EI1339" s="67"/>
      <c r="EJ1339" s="67"/>
      <c r="EK1339" s="67"/>
      <c r="EL1339" s="67"/>
      <c r="EM1339" s="67"/>
      <c r="EN1339" s="67"/>
      <c r="EO1339" s="67"/>
    </row>
    <row r="1340" spans="125:145" x14ac:dyDescent="0.25">
      <c r="DU1340" s="67"/>
      <c r="DV1340" s="67"/>
      <c r="DW1340" s="67"/>
      <c r="DX1340" s="67"/>
      <c r="DY1340" s="67"/>
      <c r="DZ1340" s="67"/>
      <c r="EA1340" s="67"/>
      <c r="EB1340" s="67"/>
      <c r="EC1340" s="67"/>
      <c r="ED1340" s="67"/>
      <c r="EE1340" s="67"/>
      <c r="EF1340" s="67"/>
      <c r="EG1340" s="67"/>
      <c r="EH1340" s="67"/>
      <c r="EI1340" s="67"/>
      <c r="EJ1340" s="67"/>
      <c r="EK1340" s="67"/>
      <c r="EL1340" s="67"/>
      <c r="EM1340" s="67"/>
      <c r="EN1340" s="67"/>
      <c r="EO1340" s="67"/>
    </row>
    <row r="1341" spans="125:145" x14ac:dyDescent="0.25">
      <c r="DU1341" s="67"/>
      <c r="DV1341" s="67"/>
      <c r="DW1341" s="67"/>
      <c r="DX1341" s="67"/>
      <c r="DY1341" s="67"/>
      <c r="DZ1341" s="67"/>
      <c r="EA1341" s="67"/>
      <c r="EB1341" s="67"/>
      <c r="EC1341" s="67"/>
      <c r="ED1341" s="67"/>
      <c r="EE1341" s="67"/>
      <c r="EF1341" s="67"/>
      <c r="EG1341" s="67"/>
      <c r="EH1341" s="67"/>
      <c r="EI1341" s="67"/>
      <c r="EJ1341" s="67"/>
      <c r="EK1341" s="67"/>
      <c r="EL1341" s="67"/>
      <c r="EM1341" s="67"/>
      <c r="EN1341" s="67"/>
      <c r="EO1341" s="67"/>
    </row>
    <row r="1342" spans="125:145" x14ac:dyDescent="0.25">
      <c r="DU1342" s="67"/>
      <c r="DV1342" s="67"/>
      <c r="DW1342" s="67"/>
      <c r="DX1342" s="67"/>
      <c r="DY1342" s="67"/>
      <c r="DZ1342" s="67"/>
      <c r="EA1342" s="67"/>
      <c r="EB1342" s="67"/>
      <c r="EC1342" s="67"/>
      <c r="ED1342" s="67"/>
      <c r="EE1342" s="67"/>
      <c r="EF1342" s="67"/>
      <c r="EG1342" s="67"/>
      <c r="EH1342" s="67"/>
      <c r="EI1342" s="67"/>
      <c r="EJ1342" s="67"/>
      <c r="EK1342" s="67"/>
      <c r="EL1342" s="67"/>
      <c r="EM1342" s="67"/>
      <c r="EN1342" s="67"/>
      <c r="EO1342" s="67"/>
    </row>
    <row r="1343" spans="125:145" x14ac:dyDescent="0.25">
      <c r="DU1343" s="67"/>
      <c r="DV1343" s="67"/>
      <c r="DW1343" s="67"/>
      <c r="DX1343" s="67"/>
      <c r="DY1343" s="67"/>
      <c r="DZ1343" s="67"/>
      <c r="EA1343" s="67"/>
      <c r="EB1343" s="67"/>
      <c r="EC1343" s="67"/>
      <c r="ED1343" s="67"/>
      <c r="EE1343" s="67"/>
      <c r="EF1343" s="67"/>
      <c r="EG1343" s="67"/>
      <c r="EH1343" s="67"/>
      <c r="EI1343" s="67"/>
      <c r="EJ1343" s="67"/>
      <c r="EK1343" s="67"/>
      <c r="EL1343" s="67"/>
      <c r="EM1343" s="67"/>
      <c r="EN1343" s="67"/>
      <c r="EO1343" s="67"/>
    </row>
    <row r="1344" spans="125:145" x14ac:dyDescent="0.25">
      <c r="DU1344" s="67"/>
      <c r="DV1344" s="67"/>
      <c r="DW1344" s="67"/>
      <c r="DX1344" s="67"/>
      <c r="DY1344" s="67"/>
      <c r="DZ1344" s="67"/>
      <c r="EA1344" s="67"/>
      <c r="EB1344" s="67"/>
      <c r="EC1344" s="67"/>
      <c r="ED1344" s="67"/>
      <c r="EE1344" s="67"/>
      <c r="EF1344" s="67"/>
      <c r="EG1344" s="67"/>
      <c r="EH1344" s="67"/>
      <c r="EI1344" s="67"/>
      <c r="EJ1344" s="67"/>
      <c r="EK1344" s="67"/>
      <c r="EL1344" s="67"/>
      <c r="EM1344" s="67"/>
      <c r="EN1344" s="67"/>
      <c r="EO1344" s="67"/>
    </row>
    <row r="1345" spans="125:145" x14ac:dyDescent="0.25">
      <c r="DU1345" s="67"/>
      <c r="DV1345" s="67"/>
      <c r="DW1345" s="67"/>
      <c r="DX1345" s="67"/>
      <c r="DY1345" s="67"/>
      <c r="DZ1345" s="67"/>
      <c r="EA1345" s="67"/>
      <c r="EB1345" s="67"/>
      <c r="EC1345" s="67"/>
      <c r="ED1345" s="67"/>
      <c r="EE1345" s="67"/>
      <c r="EF1345" s="67"/>
      <c r="EG1345" s="67"/>
      <c r="EH1345" s="67"/>
      <c r="EI1345" s="67"/>
      <c r="EJ1345" s="67"/>
      <c r="EK1345" s="67"/>
      <c r="EL1345" s="67"/>
      <c r="EM1345" s="67"/>
      <c r="EN1345" s="67"/>
      <c r="EO1345" s="67"/>
    </row>
    <row r="1346" spans="125:145" x14ac:dyDescent="0.25">
      <c r="DU1346" s="67"/>
      <c r="DV1346" s="67"/>
      <c r="DW1346" s="67"/>
      <c r="DX1346" s="67"/>
      <c r="DY1346" s="67"/>
      <c r="DZ1346" s="67"/>
      <c r="EA1346" s="67"/>
      <c r="EB1346" s="67"/>
      <c r="EC1346" s="67"/>
      <c r="ED1346" s="67"/>
      <c r="EE1346" s="67"/>
      <c r="EF1346" s="67"/>
      <c r="EG1346" s="67"/>
      <c r="EH1346" s="67"/>
      <c r="EI1346" s="67"/>
      <c r="EJ1346" s="67"/>
      <c r="EK1346" s="67"/>
      <c r="EL1346" s="67"/>
      <c r="EM1346" s="67"/>
      <c r="EN1346" s="67"/>
      <c r="EO1346" s="67"/>
    </row>
    <row r="1347" spans="125:145" x14ac:dyDescent="0.25">
      <c r="DU1347" s="67"/>
      <c r="DV1347" s="67"/>
      <c r="DW1347" s="67"/>
      <c r="DX1347" s="67"/>
      <c r="DY1347" s="67"/>
      <c r="DZ1347" s="67"/>
      <c r="EA1347" s="67"/>
      <c r="EB1347" s="67"/>
      <c r="EC1347" s="67"/>
      <c r="ED1347" s="67"/>
      <c r="EE1347" s="67"/>
      <c r="EF1347" s="67"/>
      <c r="EG1347" s="67"/>
      <c r="EH1347" s="67"/>
      <c r="EI1347" s="67"/>
      <c r="EJ1347" s="67"/>
      <c r="EK1347" s="67"/>
      <c r="EL1347" s="67"/>
      <c r="EM1347" s="67"/>
      <c r="EN1347" s="67"/>
      <c r="EO1347" s="67"/>
    </row>
    <row r="1348" spans="125:145" x14ac:dyDescent="0.25">
      <c r="DU1348" s="67"/>
      <c r="DV1348" s="67"/>
      <c r="DW1348" s="67"/>
      <c r="DX1348" s="67"/>
      <c r="DY1348" s="67"/>
      <c r="DZ1348" s="67"/>
      <c r="EA1348" s="67"/>
      <c r="EB1348" s="67"/>
      <c r="EC1348" s="67"/>
      <c r="ED1348" s="67"/>
      <c r="EE1348" s="67"/>
      <c r="EF1348" s="67"/>
      <c r="EG1348" s="67"/>
      <c r="EH1348" s="67"/>
      <c r="EI1348" s="67"/>
      <c r="EJ1348" s="67"/>
      <c r="EK1348" s="67"/>
      <c r="EL1348" s="67"/>
      <c r="EM1348" s="67"/>
      <c r="EN1348" s="67"/>
      <c r="EO1348" s="67"/>
    </row>
    <row r="1349" spans="125:145" x14ac:dyDescent="0.25">
      <c r="DU1349" s="67"/>
      <c r="DV1349" s="67"/>
      <c r="DW1349" s="67"/>
      <c r="DX1349" s="67"/>
      <c r="DY1349" s="67"/>
      <c r="DZ1349" s="67"/>
      <c r="EA1349" s="67"/>
      <c r="EB1349" s="67"/>
      <c r="EC1349" s="67"/>
      <c r="ED1349" s="67"/>
      <c r="EE1349" s="67"/>
      <c r="EF1349" s="67"/>
      <c r="EG1349" s="67"/>
      <c r="EH1349" s="67"/>
      <c r="EI1349" s="67"/>
      <c r="EJ1349" s="67"/>
      <c r="EK1349" s="67"/>
      <c r="EL1349" s="67"/>
      <c r="EM1349" s="67"/>
      <c r="EN1349" s="67"/>
      <c r="EO1349" s="67"/>
    </row>
    <row r="1350" spans="125:145" x14ac:dyDescent="0.25">
      <c r="DU1350" s="67"/>
      <c r="DV1350" s="67"/>
      <c r="DW1350" s="67"/>
      <c r="DX1350" s="67"/>
      <c r="DY1350" s="67"/>
      <c r="DZ1350" s="67"/>
      <c r="EA1350" s="67"/>
      <c r="EB1350" s="67"/>
      <c r="EC1350" s="67"/>
      <c r="ED1350" s="67"/>
      <c r="EE1350" s="67"/>
      <c r="EF1350" s="67"/>
      <c r="EG1350" s="67"/>
      <c r="EH1350" s="67"/>
      <c r="EI1350" s="67"/>
      <c r="EJ1350" s="67"/>
      <c r="EK1350" s="67"/>
      <c r="EL1350" s="67"/>
      <c r="EM1350" s="67"/>
      <c r="EN1350" s="67"/>
      <c r="EO1350" s="67"/>
    </row>
    <row r="1351" spans="125:145" x14ac:dyDescent="0.25">
      <c r="DU1351" s="67"/>
      <c r="DV1351" s="67"/>
      <c r="DW1351" s="67"/>
      <c r="DX1351" s="67"/>
      <c r="DY1351" s="67"/>
      <c r="DZ1351" s="67"/>
      <c r="EA1351" s="67"/>
      <c r="EB1351" s="67"/>
      <c r="EC1351" s="67"/>
      <c r="ED1351" s="67"/>
      <c r="EE1351" s="67"/>
      <c r="EF1351" s="67"/>
      <c r="EG1351" s="67"/>
      <c r="EH1351" s="67"/>
      <c r="EI1351" s="67"/>
      <c r="EJ1351" s="67"/>
      <c r="EK1351" s="67"/>
      <c r="EL1351" s="67"/>
      <c r="EM1351" s="67"/>
      <c r="EN1351" s="67"/>
      <c r="EO1351" s="67"/>
    </row>
    <row r="1352" spans="125:145" x14ac:dyDescent="0.25">
      <c r="DU1352" s="67"/>
      <c r="DV1352" s="67"/>
      <c r="DW1352" s="67"/>
      <c r="DX1352" s="67"/>
      <c r="DY1352" s="67"/>
      <c r="DZ1352" s="67"/>
      <c r="EA1352" s="67"/>
      <c r="EB1352" s="67"/>
      <c r="EC1352" s="67"/>
      <c r="ED1352" s="67"/>
      <c r="EE1352" s="67"/>
      <c r="EF1352" s="67"/>
      <c r="EG1352" s="67"/>
      <c r="EH1352" s="67"/>
      <c r="EI1352" s="67"/>
      <c r="EJ1352" s="67"/>
      <c r="EK1352" s="67"/>
      <c r="EL1352" s="67"/>
      <c r="EM1352" s="67"/>
      <c r="EN1352" s="67"/>
      <c r="EO1352" s="67"/>
    </row>
    <row r="1353" spans="125:145" x14ac:dyDescent="0.25">
      <c r="DU1353" s="67"/>
      <c r="DV1353" s="67"/>
      <c r="DW1353" s="67"/>
      <c r="DX1353" s="67"/>
      <c r="DY1353" s="67"/>
      <c r="DZ1353" s="67"/>
      <c r="EA1353" s="67"/>
      <c r="EB1353" s="67"/>
      <c r="EC1353" s="67"/>
      <c r="ED1353" s="67"/>
      <c r="EE1353" s="67"/>
      <c r="EF1353" s="67"/>
      <c r="EG1353" s="67"/>
      <c r="EH1353" s="67"/>
      <c r="EI1353" s="67"/>
      <c r="EJ1353" s="67"/>
      <c r="EK1353" s="67"/>
      <c r="EL1353" s="67"/>
      <c r="EM1353" s="67"/>
      <c r="EN1353" s="67"/>
      <c r="EO1353" s="67"/>
    </row>
    <row r="1354" spans="125:145" x14ac:dyDescent="0.25">
      <c r="DU1354" s="67"/>
      <c r="DV1354" s="67"/>
      <c r="DW1354" s="67"/>
      <c r="DX1354" s="67"/>
      <c r="DY1354" s="67"/>
      <c r="DZ1354" s="67"/>
      <c r="EA1354" s="67"/>
      <c r="EB1354" s="67"/>
      <c r="EC1354" s="67"/>
      <c r="ED1354" s="67"/>
      <c r="EE1354" s="67"/>
      <c r="EF1354" s="67"/>
      <c r="EG1354" s="67"/>
      <c r="EH1354" s="67"/>
      <c r="EI1354" s="67"/>
      <c r="EJ1354" s="67"/>
      <c r="EK1354" s="67"/>
      <c r="EL1354" s="67"/>
      <c r="EM1354" s="67"/>
      <c r="EN1354" s="67"/>
      <c r="EO1354" s="67"/>
    </row>
    <row r="1355" spans="125:145" x14ac:dyDescent="0.25">
      <c r="DU1355" s="67"/>
      <c r="DV1355" s="67"/>
      <c r="DW1355" s="67"/>
      <c r="DX1355" s="67"/>
      <c r="DY1355" s="67"/>
      <c r="DZ1355" s="67"/>
      <c r="EA1355" s="67"/>
      <c r="EB1355" s="67"/>
      <c r="EC1355" s="67"/>
      <c r="ED1355" s="67"/>
      <c r="EE1355" s="67"/>
      <c r="EF1355" s="67"/>
      <c r="EG1355" s="67"/>
      <c r="EH1355" s="67"/>
      <c r="EI1355" s="67"/>
      <c r="EJ1355" s="67"/>
      <c r="EK1355" s="67"/>
      <c r="EL1355" s="67"/>
      <c r="EM1355" s="67"/>
      <c r="EN1355" s="67"/>
      <c r="EO1355" s="67"/>
    </row>
    <row r="1356" spans="125:145" x14ac:dyDescent="0.25">
      <c r="DU1356" s="67"/>
      <c r="DV1356" s="67"/>
      <c r="DW1356" s="67"/>
      <c r="DX1356" s="67"/>
      <c r="DY1356" s="67"/>
      <c r="DZ1356" s="67"/>
      <c r="EA1356" s="67"/>
      <c r="EB1356" s="67"/>
      <c r="EC1356" s="67"/>
      <c r="ED1356" s="67"/>
      <c r="EE1356" s="67"/>
      <c r="EF1356" s="67"/>
      <c r="EG1356" s="67"/>
      <c r="EH1356" s="67"/>
      <c r="EI1356" s="67"/>
      <c r="EJ1356" s="67"/>
      <c r="EK1356" s="67"/>
      <c r="EL1356" s="67"/>
      <c r="EM1356" s="67"/>
      <c r="EN1356" s="67"/>
      <c r="EO1356" s="67"/>
    </row>
    <row r="1357" spans="125:145" x14ac:dyDescent="0.25">
      <c r="DU1357" s="67"/>
      <c r="DV1357" s="67"/>
      <c r="DW1357" s="67"/>
      <c r="DX1357" s="67"/>
      <c r="DY1357" s="67"/>
      <c r="DZ1357" s="67"/>
      <c r="EA1357" s="67"/>
      <c r="EB1357" s="67"/>
      <c r="EC1357" s="67"/>
      <c r="ED1357" s="67"/>
      <c r="EE1357" s="67"/>
      <c r="EF1357" s="67"/>
      <c r="EG1357" s="67"/>
      <c r="EH1357" s="67"/>
      <c r="EI1357" s="67"/>
      <c r="EJ1357" s="67"/>
      <c r="EK1357" s="67"/>
      <c r="EL1357" s="67"/>
      <c r="EM1357" s="67"/>
      <c r="EN1357" s="67"/>
      <c r="EO1357" s="67"/>
    </row>
    <row r="1358" spans="125:145" x14ac:dyDescent="0.25">
      <c r="DU1358" s="67"/>
      <c r="DV1358" s="67"/>
      <c r="DW1358" s="67"/>
      <c r="DX1358" s="67"/>
      <c r="DY1358" s="67"/>
      <c r="DZ1358" s="67"/>
      <c r="EA1358" s="67"/>
      <c r="EB1358" s="67"/>
      <c r="EC1358" s="67"/>
      <c r="ED1358" s="67"/>
      <c r="EE1358" s="67"/>
      <c r="EF1358" s="67"/>
      <c r="EG1358" s="67"/>
      <c r="EH1358" s="67"/>
      <c r="EI1358" s="67"/>
      <c r="EJ1358" s="67"/>
      <c r="EK1358" s="67"/>
      <c r="EL1358" s="67"/>
      <c r="EM1358" s="67"/>
      <c r="EN1358" s="67"/>
      <c r="EO1358" s="67"/>
    </row>
    <row r="1359" spans="125:145" x14ac:dyDescent="0.25">
      <c r="DU1359" s="67"/>
      <c r="DV1359" s="67"/>
      <c r="DW1359" s="67"/>
      <c r="DX1359" s="67"/>
      <c r="DY1359" s="67"/>
      <c r="DZ1359" s="67"/>
      <c r="EA1359" s="67"/>
      <c r="EB1359" s="67"/>
      <c r="EC1359" s="67"/>
      <c r="ED1359" s="67"/>
      <c r="EE1359" s="67"/>
      <c r="EF1359" s="67"/>
      <c r="EG1359" s="67"/>
      <c r="EH1359" s="67"/>
      <c r="EI1359" s="67"/>
      <c r="EJ1359" s="67"/>
      <c r="EK1359" s="67"/>
      <c r="EL1359" s="67"/>
      <c r="EM1359" s="67"/>
      <c r="EN1359" s="67"/>
      <c r="EO1359" s="67"/>
    </row>
    <row r="1360" spans="125:145" x14ac:dyDescent="0.25">
      <c r="DU1360" s="67"/>
      <c r="DV1360" s="67"/>
      <c r="DW1360" s="67"/>
      <c r="DX1360" s="67"/>
      <c r="DY1360" s="67"/>
      <c r="DZ1360" s="67"/>
      <c r="EA1360" s="67"/>
      <c r="EB1360" s="67"/>
      <c r="EC1360" s="67"/>
      <c r="ED1360" s="67"/>
      <c r="EE1360" s="67"/>
      <c r="EF1360" s="67"/>
      <c r="EG1360" s="67"/>
      <c r="EH1360" s="67"/>
      <c r="EI1360" s="67"/>
      <c r="EJ1360" s="67"/>
      <c r="EK1360" s="67"/>
      <c r="EL1360" s="67"/>
      <c r="EM1360" s="67"/>
      <c r="EN1360" s="67"/>
      <c r="EO1360" s="67"/>
    </row>
    <row r="1361" spans="125:145" x14ac:dyDescent="0.25">
      <c r="DU1361" s="67"/>
      <c r="DV1361" s="67"/>
      <c r="DW1361" s="67"/>
      <c r="DX1361" s="67"/>
      <c r="DY1361" s="67"/>
      <c r="DZ1361" s="67"/>
      <c r="EA1361" s="67"/>
      <c r="EB1361" s="67"/>
      <c r="EC1361" s="67"/>
      <c r="ED1361" s="67"/>
      <c r="EE1361" s="67"/>
      <c r="EF1361" s="67"/>
      <c r="EG1361" s="67"/>
      <c r="EH1361" s="67"/>
      <c r="EI1361" s="67"/>
      <c r="EJ1361" s="67"/>
      <c r="EK1361" s="67"/>
      <c r="EL1361" s="67"/>
      <c r="EM1361" s="67"/>
      <c r="EN1361" s="67"/>
      <c r="EO1361" s="67"/>
    </row>
    <row r="1362" spans="125:145" x14ac:dyDescent="0.25">
      <c r="DU1362" s="67"/>
      <c r="DV1362" s="67"/>
      <c r="DW1362" s="67"/>
      <c r="DX1362" s="67"/>
      <c r="DY1362" s="67"/>
      <c r="DZ1362" s="67"/>
      <c r="EA1362" s="67"/>
      <c r="EB1362" s="67"/>
      <c r="EC1362" s="67"/>
      <c r="ED1362" s="67"/>
      <c r="EE1362" s="67"/>
      <c r="EF1362" s="67"/>
      <c r="EG1362" s="67"/>
      <c r="EH1362" s="67"/>
      <c r="EI1362" s="67"/>
      <c r="EJ1362" s="67"/>
      <c r="EK1362" s="67"/>
      <c r="EL1362" s="67"/>
      <c r="EM1362" s="67"/>
      <c r="EN1362" s="67"/>
      <c r="EO1362" s="67"/>
    </row>
    <row r="1363" spans="125:145" x14ac:dyDescent="0.25">
      <c r="DU1363" s="67"/>
      <c r="DV1363" s="67"/>
      <c r="DW1363" s="67"/>
      <c r="DX1363" s="67"/>
      <c r="DY1363" s="67"/>
      <c r="DZ1363" s="67"/>
      <c r="EA1363" s="67"/>
      <c r="EB1363" s="67"/>
      <c r="EC1363" s="67"/>
      <c r="ED1363" s="67"/>
      <c r="EE1363" s="67"/>
      <c r="EF1363" s="67"/>
      <c r="EG1363" s="67"/>
      <c r="EH1363" s="67"/>
      <c r="EI1363" s="67"/>
      <c r="EJ1363" s="67"/>
      <c r="EK1363" s="67"/>
      <c r="EL1363" s="67"/>
      <c r="EM1363" s="67"/>
      <c r="EN1363" s="67"/>
      <c r="EO1363" s="67"/>
    </row>
    <row r="1364" spans="125:145" x14ac:dyDescent="0.25">
      <c r="DU1364" s="67"/>
      <c r="DV1364" s="67"/>
      <c r="DW1364" s="67"/>
      <c r="DX1364" s="67"/>
      <c r="DY1364" s="67"/>
      <c r="DZ1364" s="67"/>
      <c r="EA1364" s="67"/>
      <c r="EB1364" s="67"/>
      <c r="EC1364" s="67"/>
      <c r="ED1364" s="67"/>
      <c r="EE1364" s="67"/>
      <c r="EF1364" s="67"/>
      <c r="EG1364" s="67"/>
      <c r="EH1364" s="67"/>
      <c r="EI1364" s="67"/>
      <c r="EJ1364" s="67"/>
      <c r="EK1364" s="67"/>
      <c r="EL1364" s="67"/>
      <c r="EM1364" s="67"/>
      <c r="EN1364" s="67"/>
      <c r="EO1364" s="67"/>
    </row>
    <row r="1365" spans="125:145" x14ac:dyDescent="0.25">
      <c r="DU1365" s="67"/>
      <c r="DV1365" s="67"/>
      <c r="DW1365" s="67"/>
      <c r="DX1365" s="67"/>
      <c r="DY1365" s="67"/>
      <c r="DZ1365" s="67"/>
      <c r="EA1365" s="67"/>
      <c r="EB1365" s="67"/>
      <c r="EC1365" s="67"/>
      <c r="ED1365" s="67"/>
      <c r="EE1365" s="67"/>
      <c r="EF1365" s="67"/>
      <c r="EG1365" s="67"/>
      <c r="EH1365" s="67"/>
      <c r="EI1365" s="67"/>
      <c r="EJ1365" s="67"/>
      <c r="EK1365" s="67"/>
      <c r="EL1365" s="67"/>
      <c r="EM1365" s="67"/>
      <c r="EN1365" s="67"/>
      <c r="EO1365" s="67"/>
    </row>
    <row r="1366" spans="125:145" x14ac:dyDescent="0.25">
      <c r="DU1366" s="67"/>
      <c r="DV1366" s="67"/>
      <c r="DW1366" s="67"/>
      <c r="DX1366" s="67"/>
      <c r="DY1366" s="67"/>
      <c r="DZ1366" s="67"/>
      <c r="EA1366" s="67"/>
      <c r="EB1366" s="67"/>
      <c r="EC1366" s="67"/>
      <c r="ED1366" s="67"/>
      <c r="EE1366" s="67"/>
      <c r="EF1366" s="67"/>
      <c r="EG1366" s="67"/>
      <c r="EH1366" s="67"/>
      <c r="EI1366" s="67"/>
      <c r="EJ1366" s="67"/>
      <c r="EK1366" s="67"/>
      <c r="EL1366" s="67"/>
      <c r="EM1366" s="67"/>
      <c r="EN1366" s="67"/>
      <c r="EO1366" s="67"/>
    </row>
    <row r="1367" spans="125:145" x14ac:dyDescent="0.25">
      <c r="DU1367" s="67"/>
      <c r="DV1367" s="67"/>
      <c r="DW1367" s="67"/>
      <c r="DX1367" s="67"/>
      <c r="DY1367" s="67"/>
      <c r="DZ1367" s="67"/>
      <c r="EA1367" s="67"/>
      <c r="EB1367" s="67"/>
      <c r="EC1367" s="67"/>
      <c r="ED1367" s="67"/>
      <c r="EE1367" s="67"/>
      <c r="EF1367" s="67"/>
      <c r="EG1367" s="67"/>
      <c r="EH1367" s="67"/>
      <c r="EI1367" s="67"/>
      <c r="EJ1367" s="67"/>
      <c r="EK1367" s="67"/>
      <c r="EL1367" s="67"/>
      <c r="EM1367" s="67"/>
      <c r="EN1367" s="67"/>
      <c r="EO1367" s="67"/>
    </row>
    <row r="1368" spans="125:145" x14ac:dyDescent="0.25">
      <c r="DU1368" s="67"/>
      <c r="DV1368" s="67"/>
      <c r="DW1368" s="67"/>
      <c r="DX1368" s="67"/>
      <c r="DY1368" s="67"/>
      <c r="DZ1368" s="67"/>
      <c r="EA1368" s="67"/>
      <c r="EB1368" s="67"/>
      <c r="EC1368" s="67"/>
      <c r="ED1368" s="67"/>
      <c r="EE1368" s="67"/>
      <c r="EF1368" s="67"/>
      <c r="EG1368" s="67"/>
      <c r="EH1368" s="67"/>
      <c r="EI1368" s="67"/>
      <c r="EJ1368" s="67"/>
      <c r="EK1368" s="67"/>
      <c r="EL1368" s="67"/>
      <c r="EM1368" s="67"/>
      <c r="EN1368" s="67"/>
      <c r="EO1368" s="67"/>
    </row>
    <row r="1369" spans="125:145" x14ac:dyDescent="0.25">
      <c r="DU1369" s="67"/>
      <c r="DV1369" s="67"/>
      <c r="DW1369" s="67"/>
      <c r="DX1369" s="67"/>
      <c r="DY1369" s="67"/>
      <c r="DZ1369" s="67"/>
      <c r="EA1369" s="67"/>
      <c r="EB1369" s="67"/>
      <c r="EC1369" s="67"/>
      <c r="ED1369" s="67"/>
      <c r="EE1369" s="67"/>
      <c r="EF1369" s="67"/>
      <c r="EG1369" s="67"/>
      <c r="EH1369" s="67"/>
      <c r="EI1369" s="67"/>
      <c r="EJ1369" s="67"/>
      <c r="EK1369" s="67"/>
      <c r="EL1369" s="67"/>
      <c r="EM1369" s="67"/>
      <c r="EN1369" s="67"/>
      <c r="EO1369" s="67"/>
    </row>
    <row r="1370" spans="125:145" x14ac:dyDescent="0.25">
      <c r="DU1370" s="67"/>
      <c r="DV1370" s="67"/>
      <c r="DW1370" s="67"/>
      <c r="DX1370" s="67"/>
      <c r="DY1370" s="67"/>
      <c r="DZ1370" s="67"/>
      <c r="EA1370" s="67"/>
      <c r="EB1370" s="67"/>
      <c r="EC1370" s="67"/>
      <c r="ED1370" s="67"/>
      <c r="EE1370" s="67"/>
      <c r="EF1370" s="67"/>
      <c r="EG1370" s="67"/>
      <c r="EH1370" s="67"/>
      <c r="EI1370" s="67"/>
      <c r="EJ1370" s="67"/>
      <c r="EK1370" s="67"/>
      <c r="EL1370" s="67"/>
      <c r="EM1370" s="67"/>
      <c r="EN1370" s="67"/>
      <c r="EO1370" s="67"/>
    </row>
    <row r="1371" spans="125:145" x14ac:dyDescent="0.25">
      <c r="DU1371" s="67"/>
      <c r="DV1371" s="67"/>
      <c r="DW1371" s="67"/>
      <c r="DX1371" s="67"/>
      <c r="DY1371" s="67"/>
      <c r="DZ1371" s="67"/>
      <c r="EA1371" s="67"/>
      <c r="EB1371" s="67"/>
      <c r="EC1371" s="67"/>
      <c r="ED1371" s="67"/>
      <c r="EE1371" s="67"/>
      <c r="EF1371" s="67"/>
      <c r="EG1371" s="67"/>
      <c r="EH1371" s="67"/>
      <c r="EI1371" s="67"/>
      <c r="EJ1371" s="67"/>
      <c r="EK1371" s="67"/>
      <c r="EL1371" s="67"/>
      <c r="EM1371" s="67"/>
      <c r="EN1371" s="67"/>
      <c r="EO1371" s="67"/>
    </row>
    <row r="1372" spans="125:145" x14ac:dyDescent="0.25">
      <c r="DU1372" s="67"/>
      <c r="DV1372" s="67"/>
      <c r="DW1372" s="67"/>
      <c r="DX1372" s="67"/>
      <c r="DY1372" s="67"/>
      <c r="DZ1372" s="67"/>
      <c r="EA1372" s="67"/>
      <c r="EB1372" s="67"/>
      <c r="EC1372" s="67"/>
      <c r="ED1372" s="67"/>
      <c r="EE1372" s="67"/>
      <c r="EF1372" s="67"/>
      <c r="EG1372" s="67"/>
      <c r="EH1372" s="67"/>
      <c r="EI1372" s="67"/>
      <c r="EJ1372" s="67"/>
      <c r="EK1372" s="67"/>
      <c r="EL1372" s="67"/>
      <c r="EM1372" s="67"/>
      <c r="EN1372" s="67"/>
      <c r="EO1372" s="67"/>
    </row>
    <row r="1373" spans="125:145" x14ac:dyDescent="0.25">
      <c r="DU1373" s="67"/>
      <c r="DV1373" s="67"/>
      <c r="DW1373" s="67"/>
      <c r="DX1373" s="67"/>
      <c r="DY1373" s="67"/>
      <c r="DZ1373" s="67"/>
      <c r="EA1373" s="67"/>
      <c r="EB1373" s="67"/>
      <c r="EC1373" s="67"/>
      <c r="ED1373" s="67"/>
      <c r="EE1373" s="67"/>
      <c r="EF1373" s="67"/>
      <c r="EG1373" s="67"/>
      <c r="EH1373" s="67"/>
      <c r="EI1373" s="67"/>
      <c r="EJ1373" s="67"/>
      <c r="EK1373" s="67"/>
      <c r="EL1373" s="67"/>
      <c r="EM1373" s="67"/>
      <c r="EN1373" s="67"/>
      <c r="EO1373" s="67"/>
    </row>
    <row r="1374" spans="125:145" x14ac:dyDescent="0.25">
      <c r="DU1374" s="67"/>
      <c r="DV1374" s="67"/>
      <c r="DW1374" s="67"/>
      <c r="DX1374" s="67"/>
      <c r="DY1374" s="67"/>
      <c r="DZ1374" s="67"/>
      <c r="EA1374" s="67"/>
      <c r="EB1374" s="67"/>
      <c r="EC1374" s="67"/>
      <c r="ED1374" s="67"/>
      <c r="EE1374" s="67"/>
      <c r="EF1374" s="67"/>
      <c r="EG1374" s="67"/>
      <c r="EH1374" s="67"/>
      <c r="EI1374" s="67"/>
      <c r="EJ1374" s="67"/>
      <c r="EK1374" s="67"/>
      <c r="EL1374" s="67"/>
      <c r="EM1374" s="67"/>
      <c r="EN1374" s="67"/>
      <c r="EO1374" s="67"/>
    </row>
    <row r="1375" spans="125:145" x14ac:dyDescent="0.25">
      <c r="DU1375" s="67"/>
      <c r="DV1375" s="67"/>
      <c r="DW1375" s="67"/>
      <c r="DX1375" s="67"/>
      <c r="DY1375" s="67"/>
      <c r="DZ1375" s="67"/>
      <c r="EA1375" s="67"/>
      <c r="EB1375" s="67"/>
      <c r="EC1375" s="67"/>
      <c r="ED1375" s="67"/>
      <c r="EE1375" s="67"/>
      <c r="EF1375" s="67"/>
      <c r="EG1375" s="67"/>
      <c r="EH1375" s="67"/>
      <c r="EI1375" s="67"/>
      <c r="EJ1375" s="67"/>
      <c r="EK1375" s="67"/>
      <c r="EL1375" s="67"/>
      <c r="EM1375" s="67"/>
      <c r="EN1375" s="67"/>
      <c r="EO1375" s="67"/>
    </row>
    <row r="1376" spans="125:145" x14ac:dyDescent="0.25">
      <c r="DU1376" s="67"/>
      <c r="DV1376" s="67"/>
      <c r="DW1376" s="67"/>
      <c r="DX1376" s="67"/>
      <c r="DY1376" s="67"/>
      <c r="DZ1376" s="67"/>
      <c r="EA1376" s="67"/>
      <c r="EB1376" s="67"/>
      <c r="EC1376" s="67"/>
      <c r="ED1376" s="67"/>
      <c r="EE1376" s="67"/>
      <c r="EF1376" s="67"/>
      <c r="EG1376" s="67"/>
      <c r="EH1376" s="67"/>
      <c r="EI1376" s="67"/>
      <c r="EJ1376" s="67"/>
      <c r="EK1376" s="67"/>
      <c r="EL1376" s="67"/>
      <c r="EM1376" s="67"/>
      <c r="EN1376" s="67"/>
      <c r="EO1376" s="67"/>
    </row>
    <row r="1377" spans="125:145" x14ac:dyDescent="0.25">
      <c r="DU1377" s="67"/>
      <c r="DV1377" s="67"/>
      <c r="DW1377" s="67"/>
      <c r="DX1377" s="67"/>
      <c r="DY1377" s="67"/>
      <c r="DZ1377" s="67"/>
      <c r="EA1377" s="67"/>
      <c r="EB1377" s="67"/>
      <c r="EC1377" s="67"/>
      <c r="ED1377" s="67"/>
      <c r="EE1377" s="67"/>
      <c r="EF1377" s="67"/>
      <c r="EG1377" s="67"/>
      <c r="EH1377" s="67"/>
      <c r="EI1377" s="67"/>
      <c r="EJ1377" s="67"/>
      <c r="EK1377" s="67"/>
      <c r="EL1377" s="67"/>
      <c r="EM1377" s="67"/>
      <c r="EN1377" s="67"/>
      <c r="EO1377" s="67"/>
    </row>
    <row r="1378" spans="125:145" x14ac:dyDescent="0.25">
      <c r="DU1378" s="67"/>
      <c r="DV1378" s="67"/>
      <c r="DW1378" s="67"/>
      <c r="DX1378" s="67"/>
      <c r="DY1378" s="67"/>
      <c r="DZ1378" s="67"/>
      <c r="EA1378" s="67"/>
      <c r="EB1378" s="67"/>
      <c r="EC1378" s="67"/>
      <c r="ED1378" s="67"/>
      <c r="EE1378" s="67"/>
      <c r="EF1378" s="67"/>
      <c r="EG1378" s="67"/>
      <c r="EH1378" s="67"/>
      <c r="EI1378" s="67"/>
      <c r="EJ1378" s="67"/>
      <c r="EK1378" s="67"/>
      <c r="EL1378" s="67"/>
      <c r="EM1378" s="67"/>
      <c r="EN1378" s="67"/>
      <c r="EO1378" s="67"/>
    </row>
    <row r="1379" spans="125:145" x14ac:dyDescent="0.25">
      <c r="DU1379" s="67"/>
      <c r="DV1379" s="67"/>
      <c r="DW1379" s="67"/>
      <c r="DX1379" s="67"/>
      <c r="DY1379" s="67"/>
      <c r="DZ1379" s="67"/>
      <c r="EA1379" s="67"/>
      <c r="EB1379" s="67"/>
      <c r="EC1379" s="67"/>
      <c r="ED1379" s="67"/>
      <c r="EE1379" s="67"/>
      <c r="EF1379" s="67"/>
      <c r="EG1379" s="67"/>
      <c r="EH1379" s="67"/>
      <c r="EI1379" s="67"/>
      <c r="EJ1379" s="67"/>
      <c r="EK1379" s="67"/>
      <c r="EL1379" s="67"/>
      <c r="EM1379" s="67"/>
      <c r="EN1379" s="67"/>
      <c r="EO1379" s="67"/>
    </row>
    <row r="1380" spans="125:145" x14ac:dyDescent="0.25">
      <c r="DU1380" s="67"/>
      <c r="DV1380" s="67"/>
      <c r="DW1380" s="67"/>
      <c r="DX1380" s="67"/>
      <c r="DY1380" s="67"/>
      <c r="DZ1380" s="67"/>
      <c r="EA1380" s="67"/>
      <c r="EB1380" s="67"/>
      <c r="EC1380" s="67"/>
      <c r="ED1380" s="67"/>
      <c r="EE1380" s="67"/>
      <c r="EF1380" s="67"/>
      <c r="EG1380" s="67"/>
      <c r="EH1380" s="67"/>
      <c r="EI1380" s="67"/>
      <c r="EJ1380" s="67"/>
      <c r="EK1380" s="67"/>
      <c r="EL1380" s="67"/>
      <c r="EM1380" s="67"/>
      <c r="EN1380" s="67"/>
      <c r="EO1380" s="67"/>
    </row>
    <row r="1381" spans="125:145" x14ac:dyDescent="0.25">
      <c r="DU1381" s="67"/>
      <c r="DV1381" s="67"/>
      <c r="DW1381" s="67"/>
      <c r="DX1381" s="67"/>
      <c r="DY1381" s="67"/>
      <c r="DZ1381" s="67"/>
      <c r="EA1381" s="67"/>
      <c r="EB1381" s="67"/>
      <c r="EC1381" s="67"/>
      <c r="ED1381" s="67"/>
      <c r="EE1381" s="67"/>
      <c r="EF1381" s="67"/>
      <c r="EG1381" s="67"/>
      <c r="EH1381" s="67"/>
      <c r="EI1381" s="67"/>
      <c r="EJ1381" s="67"/>
      <c r="EK1381" s="67"/>
      <c r="EL1381" s="67"/>
      <c r="EM1381" s="67"/>
      <c r="EN1381" s="67"/>
      <c r="EO1381" s="67"/>
    </row>
    <row r="1382" spans="125:145" x14ac:dyDescent="0.25">
      <c r="DU1382" s="67"/>
      <c r="DV1382" s="67"/>
      <c r="DW1382" s="67"/>
      <c r="DX1382" s="67"/>
      <c r="DY1382" s="67"/>
      <c r="DZ1382" s="67"/>
      <c r="EA1382" s="67"/>
      <c r="EB1382" s="67"/>
      <c r="EC1382" s="67"/>
      <c r="ED1382" s="67"/>
      <c r="EE1382" s="67"/>
      <c r="EF1382" s="67"/>
      <c r="EG1382" s="67"/>
      <c r="EH1382" s="67"/>
      <c r="EI1382" s="67"/>
      <c r="EJ1382" s="67"/>
      <c r="EK1382" s="67"/>
      <c r="EL1382" s="67"/>
      <c r="EM1382" s="67"/>
      <c r="EN1382" s="67"/>
      <c r="EO1382" s="67"/>
    </row>
    <row r="1383" spans="125:145" x14ac:dyDescent="0.25">
      <c r="DU1383" s="67"/>
      <c r="DV1383" s="67"/>
      <c r="DW1383" s="67"/>
      <c r="DX1383" s="67"/>
      <c r="DY1383" s="67"/>
      <c r="DZ1383" s="67"/>
      <c r="EA1383" s="67"/>
      <c r="EB1383" s="67"/>
      <c r="EC1383" s="67"/>
      <c r="ED1383" s="67"/>
      <c r="EE1383" s="67"/>
      <c r="EF1383" s="67"/>
      <c r="EG1383" s="67"/>
      <c r="EH1383" s="67"/>
      <c r="EI1383" s="67"/>
      <c r="EJ1383" s="67"/>
      <c r="EK1383" s="67"/>
      <c r="EL1383" s="67"/>
      <c r="EM1383" s="67"/>
      <c r="EN1383" s="67"/>
      <c r="EO1383" s="67"/>
    </row>
    <row r="1384" spans="125:145" x14ac:dyDescent="0.25">
      <c r="DU1384" s="67"/>
      <c r="DV1384" s="67"/>
      <c r="DW1384" s="67"/>
      <c r="DX1384" s="67"/>
      <c r="DY1384" s="67"/>
      <c r="DZ1384" s="67"/>
      <c r="EA1384" s="67"/>
      <c r="EB1384" s="67"/>
      <c r="EC1384" s="67"/>
      <c r="ED1384" s="67"/>
      <c r="EE1384" s="67"/>
      <c r="EF1384" s="67"/>
      <c r="EG1384" s="67"/>
      <c r="EH1384" s="67"/>
      <c r="EI1384" s="67"/>
      <c r="EJ1384" s="67"/>
      <c r="EK1384" s="67"/>
      <c r="EL1384" s="67"/>
      <c r="EM1384" s="67"/>
      <c r="EN1384" s="67"/>
      <c r="EO1384" s="67"/>
    </row>
    <row r="1385" spans="125:145" x14ac:dyDescent="0.25">
      <c r="DU1385" s="67"/>
      <c r="DV1385" s="67"/>
      <c r="DW1385" s="67"/>
      <c r="DX1385" s="67"/>
      <c r="DY1385" s="67"/>
      <c r="DZ1385" s="67"/>
      <c r="EA1385" s="67"/>
      <c r="EB1385" s="67"/>
      <c r="EC1385" s="67"/>
      <c r="ED1385" s="67"/>
      <c r="EE1385" s="67"/>
      <c r="EF1385" s="67"/>
      <c r="EG1385" s="67"/>
      <c r="EH1385" s="67"/>
      <c r="EI1385" s="67"/>
      <c r="EJ1385" s="67"/>
      <c r="EK1385" s="67"/>
      <c r="EL1385" s="67"/>
      <c r="EM1385" s="67"/>
      <c r="EN1385" s="67"/>
      <c r="EO1385" s="67"/>
    </row>
    <row r="1386" spans="125:145" x14ac:dyDescent="0.25">
      <c r="DU1386" s="67"/>
      <c r="DV1386" s="67"/>
      <c r="DW1386" s="67"/>
      <c r="DX1386" s="67"/>
      <c r="DY1386" s="67"/>
      <c r="DZ1386" s="67"/>
      <c r="EA1386" s="67"/>
      <c r="EB1386" s="67"/>
      <c r="EC1386" s="67"/>
      <c r="ED1386" s="67"/>
      <c r="EE1386" s="67"/>
      <c r="EF1386" s="67"/>
      <c r="EG1386" s="67"/>
      <c r="EH1386" s="67"/>
      <c r="EI1386" s="67"/>
      <c r="EJ1386" s="67"/>
      <c r="EK1386" s="67"/>
      <c r="EL1386" s="67"/>
      <c r="EM1386" s="67"/>
      <c r="EN1386" s="67"/>
      <c r="EO1386" s="67"/>
    </row>
    <row r="1387" spans="125:145" x14ac:dyDescent="0.25">
      <c r="DU1387" s="67"/>
      <c r="DV1387" s="67"/>
      <c r="DW1387" s="67"/>
      <c r="DX1387" s="67"/>
      <c r="DY1387" s="67"/>
      <c r="DZ1387" s="67"/>
      <c r="EA1387" s="67"/>
      <c r="EB1387" s="67"/>
      <c r="EC1387" s="67"/>
      <c r="ED1387" s="67"/>
      <c r="EE1387" s="67"/>
      <c r="EF1387" s="67"/>
      <c r="EG1387" s="67"/>
      <c r="EH1387" s="67"/>
      <c r="EI1387" s="67"/>
      <c r="EJ1387" s="67"/>
      <c r="EK1387" s="67"/>
      <c r="EL1387" s="67"/>
      <c r="EM1387" s="67"/>
      <c r="EN1387" s="67"/>
      <c r="EO1387" s="67"/>
    </row>
    <row r="1388" spans="125:145" x14ac:dyDescent="0.25">
      <c r="DU1388" s="67"/>
      <c r="DV1388" s="67"/>
      <c r="DW1388" s="67"/>
      <c r="DX1388" s="67"/>
      <c r="DY1388" s="67"/>
      <c r="DZ1388" s="67"/>
      <c r="EA1388" s="67"/>
      <c r="EB1388" s="67"/>
      <c r="EC1388" s="67"/>
      <c r="ED1388" s="67"/>
      <c r="EE1388" s="67"/>
      <c r="EF1388" s="67"/>
      <c r="EG1388" s="67"/>
      <c r="EH1388" s="67"/>
      <c r="EI1388" s="67"/>
      <c r="EJ1388" s="67"/>
      <c r="EK1388" s="67"/>
      <c r="EL1388" s="67"/>
      <c r="EM1388" s="67"/>
      <c r="EN1388" s="67"/>
      <c r="EO1388" s="67"/>
    </row>
    <row r="1389" spans="125:145" x14ac:dyDescent="0.25">
      <c r="DU1389" s="67"/>
      <c r="DV1389" s="67"/>
      <c r="DW1389" s="67"/>
      <c r="DX1389" s="67"/>
      <c r="DY1389" s="67"/>
      <c r="DZ1389" s="67"/>
      <c r="EA1389" s="67"/>
      <c r="EB1389" s="67"/>
      <c r="EC1389" s="67"/>
      <c r="ED1389" s="67"/>
      <c r="EE1389" s="67"/>
      <c r="EF1389" s="67"/>
      <c r="EG1389" s="67"/>
      <c r="EH1389" s="67"/>
      <c r="EI1389" s="67"/>
      <c r="EJ1389" s="67"/>
      <c r="EK1389" s="67"/>
      <c r="EL1389" s="67"/>
      <c r="EM1389" s="67"/>
      <c r="EN1389" s="67"/>
      <c r="EO1389" s="67"/>
    </row>
    <row r="1390" spans="125:145" x14ac:dyDescent="0.25">
      <c r="DU1390" s="67"/>
      <c r="DV1390" s="67"/>
      <c r="DW1390" s="67"/>
      <c r="DX1390" s="67"/>
      <c r="DY1390" s="67"/>
      <c r="DZ1390" s="67"/>
      <c r="EA1390" s="67"/>
      <c r="EB1390" s="67"/>
      <c r="EC1390" s="67"/>
      <c r="ED1390" s="67"/>
      <c r="EE1390" s="67"/>
      <c r="EF1390" s="67"/>
      <c r="EG1390" s="67"/>
      <c r="EH1390" s="67"/>
      <c r="EI1390" s="67"/>
      <c r="EJ1390" s="67"/>
      <c r="EK1390" s="67"/>
      <c r="EL1390" s="67"/>
      <c r="EM1390" s="67"/>
      <c r="EN1390" s="67"/>
      <c r="EO1390" s="67"/>
    </row>
    <row r="1391" spans="125:145" x14ac:dyDescent="0.25">
      <c r="DU1391" s="67"/>
      <c r="DV1391" s="67"/>
      <c r="DW1391" s="67"/>
      <c r="DX1391" s="67"/>
      <c r="DY1391" s="67"/>
      <c r="DZ1391" s="67"/>
      <c r="EA1391" s="67"/>
      <c r="EB1391" s="67"/>
      <c r="EC1391" s="67"/>
      <c r="ED1391" s="67"/>
      <c r="EE1391" s="67"/>
      <c r="EF1391" s="67"/>
      <c r="EG1391" s="67"/>
      <c r="EH1391" s="67"/>
      <c r="EI1391" s="67"/>
      <c r="EJ1391" s="67"/>
      <c r="EK1391" s="67"/>
      <c r="EL1391" s="67"/>
      <c r="EM1391" s="67"/>
      <c r="EN1391" s="67"/>
      <c r="EO1391" s="67"/>
    </row>
    <row r="1392" spans="125:145" x14ac:dyDescent="0.25">
      <c r="DU1392" s="67"/>
      <c r="DV1392" s="67"/>
      <c r="DW1392" s="67"/>
      <c r="DX1392" s="67"/>
      <c r="DY1392" s="67"/>
      <c r="DZ1392" s="67"/>
      <c r="EA1392" s="67"/>
      <c r="EB1392" s="67"/>
      <c r="EC1392" s="67"/>
      <c r="ED1392" s="67"/>
      <c r="EE1392" s="67"/>
      <c r="EF1392" s="67"/>
      <c r="EG1392" s="67"/>
      <c r="EH1392" s="67"/>
      <c r="EI1392" s="67"/>
      <c r="EJ1392" s="67"/>
      <c r="EK1392" s="67"/>
      <c r="EL1392" s="67"/>
      <c r="EM1392" s="67"/>
      <c r="EN1392" s="67"/>
      <c r="EO1392" s="67"/>
    </row>
    <row r="1393" spans="125:145" x14ac:dyDescent="0.25">
      <c r="DU1393" s="67"/>
      <c r="DV1393" s="67"/>
      <c r="DW1393" s="67"/>
      <c r="DX1393" s="67"/>
      <c r="DY1393" s="67"/>
      <c r="DZ1393" s="67"/>
      <c r="EA1393" s="67"/>
      <c r="EB1393" s="67"/>
      <c r="EC1393" s="67"/>
      <c r="ED1393" s="67"/>
      <c r="EE1393" s="67"/>
      <c r="EF1393" s="67"/>
      <c r="EG1393" s="67"/>
      <c r="EH1393" s="67"/>
      <c r="EI1393" s="67"/>
      <c r="EJ1393" s="67"/>
      <c r="EK1393" s="67"/>
      <c r="EL1393" s="67"/>
      <c r="EM1393" s="67"/>
      <c r="EN1393" s="67"/>
      <c r="EO1393" s="67"/>
    </row>
    <row r="1394" spans="125:145" x14ac:dyDescent="0.25">
      <c r="DU1394" s="67"/>
      <c r="DV1394" s="67"/>
      <c r="DW1394" s="67"/>
      <c r="DX1394" s="67"/>
      <c r="DY1394" s="67"/>
      <c r="DZ1394" s="67"/>
      <c r="EA1394" s="67"/>
      <c r="EB1394" s="67"/>
      <c r="EC1394" s="67"/>
      <c r="ED1394" s="67"/>
      <c r="EE1394" s="67"/>
      <c r="EF1394" s="67"/>
      <c r="EG1394" s="67"/>
      <c r="EH1394" s="67"/>
      <c r="EI1394" s="67"/>
      <c r="EJ1394" s="67"/>
      <c r="EK1394" s="67"/>
      <c r="EL1394" s="67"/>
      <c r="EM1394" s="67"/>
      <c r="EN1394" s="67"/>
      <c r="EO1394" s="67"/>
    </row>
    <row r="1395" spans="125:145" x14ac:dyDescent="0.25">
      <c r="DU1395" s="67"/>
      <c r="DV1395" s="67"/>
      <c r="DW1395" s="67"/>
      <c r="DX1395" s="67"/>
      <c r="DY1395" s="67"/>
      <c r="DZ1395" s="67"/>
      <c r="EA1395" s="67"/>
      <c r="EB1395" s="67"/>
      <c r="EC1395" s="67"/>
      <c r="ED1395" s="67"/>
      <c r="EE1395" s="67"/>
      <c r="EF1395" s="67"/>
      <c r="EG1395" s="67"/>
      <c r="EH1395" s="67"/>
      <c r="EI1395" s="67"/>
      <c r="EJ1395" s="67"/>
      <c r="EK1395" s="67"/>
      <c r="EL1395" s="67"/>
      <c r="EM1395" s="67"/>
      <c r="EN1395" s="67"/>
      <c r="EO1395" s="67"/>
    </row>
    <row r="1396" spans="125:145" x14ac:dyDescent="0.25">
      <c r="DU1396" s="67"/>
      <c r="DV1396" s="67"/>
      <c r="DW1396" s="67"/>
      <c r="DX1396" s="67"/>
      <c r="DY1396" s="67"/>
      <c r="DZ1396" s="67"/>
      <c r="EA1396" s="67"/>
      <c r="EB1396" s="67"/>
      <c r="EC1396" s="67"/>
      <c r="ED1396" s="67"/>
      <c r="EE1396" s="67"/>
      <c r="EF1396" s="67"/>
      <c r="EG1396" s="67"/>
      <c r="EH1396" s="67"/>
      <c r="EI1396" s="67"/>
      <c r="EJ1396" s="67"/>
      <c r="EK1396" s="67"/>
      <c r="EL1396" s="67"/>
      <c r="EM1396" s="67"/>
      <c r="EN1396" s="67"/>
      <c r="EO1396" s="67"/>
    </row>
    <row r="1397" spans="125:145" x14ac:dyDescent="0.25">
      <c r="DU1397" s="67"/>
      <c r="DV1397" s="67"/>
      <c r="DW1397" s="67"/>
      <c r="DX1397" s="67"/>
      <c r="DY1397" s="67"/>
      <c r="DZ1397" s="67"/>
      <c r="EA1397" s="67"/>
      <c r="EB1397" s="67"/>
      <c r="EC1397" s="67"/>
      <c r="ED1397" s="67"/>
      <c r="EE1397" s="67"/>
      <c r="EF1397" s="67"/>
      <c r="EG1397" s="67"/>
      <c r="EH1397" s="67"/>
      <c r="EI1397" s="67"/>
      <c r="EJ1397" s="67"/>
      <c r="EK1397" s="67"/>
      <c r="EL1397" s="67"/>
      <c r="EM1397" s="67"/>
      <c r="EN1397" s="67"/>
      <c r="EO1397" s="67"/>
    </row>
    <row r="1398" spans="125:145" x14ac:dyDescent="0.25">
      <c r="DU1398" s="67"/>
      <c r="DV1398" s="67"/>
      <c r="DW1398" s="67"/>
      <c r="DX1398" s="67"/>
      <c r="DY1398" s="67"/>
      <c r="DZ1398" s="67"/>
      <c r="EA1398" s="67"/>
      <c r="EB1398" s="67"/>
      <c r="EC1398" s="67"/>
      <c r="ED1398" s="67"/>
      <c r="EE1398" s="67"/>
      <c r="EF1398" s="67"/>
      <c r="EG1398" s="67"/>
      <c r="EH1398" s="67"/>
      <c r="EI1398" s="67"/>
      <c r="EJ1398" s="67"/>
      <c r="EK1398" s="67"/>
      <c r="EL1398" s="67"/>
      <c r="EM1398" s="67"/>
      <c r="EN1398" s="67"/>
      <c r="EO1398" s="67"/>
    </row>
    <row r="1399" spans="125:145" x14ac:dyDescent="0.25">
      <c r="DU1399" s="67"/>
      <c r="DV1399" s="67"/>
      <c r="DW1399" s="67"/>
      <c r="DX1399" s="67"/>
      <c r="DY1399" s="67"/>
      <c r="DZ1399" s="67"/>
      <c r="EA1399" s="67"/>
      <c r="EB1399" s="67"/>
      <c r="EC1399" s="67"/>
      <c r="ED1399" s="67"/>
      <c r="EE1399" s="67"/>
      <c r="EF1399" s="67"/>
      <c r="EG1399" s="67"/>
      <c r="EH1399" s="67"/>
      <c r="EI1399" s="67"/>
      <c r="EJ1399" s="67"/>
      <c r="EK1399" s="67"/>
      <c r="EL1399" s="67"/>
      <c r="EM1399" s="67"/>
      <c r="EN1399" s="67"/>
      <c r="EO1399" s="67"/>
    </row>
    <row r="1400" spans="125:145" x14ac:dyDescent="0.25">
      <c r="DU1400" s="67"/>
      <c r="DV1400" s="67"/>
      <c r="DW1400" s="67"/>
      <c r="DX1400" s="67"/>
      <c r="DY1400" s="67"/>
      <c r="DZ1400" s="67"/>
      <c r="EA1400" s="67"/>
      <c r="EB1400" s="67"/>
      <c r="EC1400" s="67"/>
      <c r="ED1400" s="67"/>
      <c r="EE1400" s="67"/>
      <c r="EF1400" s="67"/>
      <c r="EG1400" s="67"/>
      <c r="EH1400" s="67"/>
      <c r="EI1400" s="67"/>
      <c r="EJ1400" s="67"/>
      <c r="EK1400" s="67"/>
      <c r="EL1400" s="67"/>
      <c r="EM1400" s="67"/>
      <c r="EN1400" s="67"/>
      <c r="EO1400" s="67"/>
    </row>
    <row r="1401" spans="125:145" x14ac:dyDescent="0.25">
      <c r="DU1401" s="67"/>
      <c r="DV1401" s="67"/>
      <c r="DW1401" s="67"/>
      <c r="DX1401" s="67"/>
      <c r="DY1401" s="67"/>
      <c r="DZ1401" s="67"/>
      <c r="EA1401" s="67"/>
      <c r="EB1401" s="67"/>
      <c r="EC1401" s="67"/>
      <c r="ED1401" s="67"/>
      <c r="EE1401" s="67"/>
      <c r="EF1401" s="67"/>
      <c r="EG1401" s="67"/>
      <c r="EH1401" s="67"/>
      <c r="EI1401" s="67"/>
      <c r="EJ1401" s="67"/>
      <c r="EK1401" s="67"/>
      <c r="EL1401" s="67"/>
      <c r="EM1401" s="67"/>
      <c r="EN1401" s="67"/>
      <c r="EO1401" s="67"/>
    </row>
    <row r="1402" spans="125:145" x14ac:dyDescent="0.25">
      <c r="DU1402" s="67"/>
      <c r="DV1402" s="67"/>
      <c r="DW1402" s="67"/>
      <c r="DX1402" s="67"/>
      <c r="DY1402" s="67"/>
      <c r="DZ1402" s="67"/>
      <c r="EA1402" s="67"/>
      <c r="EB1402" s="67"/>
      <c r="EC1402" s="67"/>
      <c r="ED1402" s="67"/>
      <c r="EE1402" s="67"/>
      <c r="EF1402" s="67"/>
      <c r="EG1402" s="67"/>
      <c r="EH1402" s="67"/>
      <c r="EI1402" s="67"/>
      <c r="EJ1402" s="67"/>
      <c r="EK1402" s="67"/>
      <c r="EL1402" s="67"/>
      <c r="EM1402" s="67"/>
      <c r="EN1402" s="67"/>
      <c r="EO1402" s="67"/>
    </row>
    <row r="1403" spans="125:145" x14ac:dyDescent="0.25">
      <c r="DU1403" s="67"/>
      <c r="DV1403" s="67"/>
      <c r="DW1403" s="67"/>
      <c r="DX1403" s="67"/>
      <c r="DY1403" s="67"/>
      <c r="DZ1403" s="67"/>
      <c r="EA1403" s="67"/>
      <c r="EB1403" s="67"/>
      <c r="EC1403" s="67"/>
      <c r="ED1403" s="67"/>
      <c r="EE1403" s="67"/>
      <c r="EF1403" s="67"/>
      <c r="EG1403" s="67"/>
      <c r="EH1403" s="67"/>
      <c r="EI1403" s="67"/>
      <c r="EJ1403" s="67"/>
      <c r="EK1403" s="67"/>
      <c r="EL1403" s="67"/>
      <c r="EM1403" s="67"/>
      <c r="EN1403" s="67"/>
      <c r="EO1403" s="67"/>
    </row>
    <row r="1404" spans="125:145" x14ac:dyDescent="0.25">
      <c r="DU1404" s="67"/>
      <c r="DV1404" s="67"/>
      <c r="DW1404" s="67"/>
      <c r="DX1404" s="67"/>
      <c r="DY1404" s="67"/>
      <c r="DZ1404" s="67"/>
      <c r="EA1404" s="67"/>
      <c r="EB1404" s="67"/>
      <c r="EC1404" s="67"/>
      <c r="ED1404" s="67"/>
      <c r="EE1404" s="67"/>
      <c r="EF1404" s="67"/>
      <c r="EG1404" s="67"/>
      <c r="EH1404" s="67"/>
      <c r="EI1404" s="67"/>
      <c r="EJ1404" s="67"/>
      <c r="EK1404" s="67"/>
      <c r="EL1404" s="67"/>
      <c r="EM1404" s="67"/>
      <c r="EN1404" s="67"/>
      <c r="EO1404" s="67"/>
    </row>
    <row r="1405" spans="125:145" x14ac:dyDescent="0.25">
      <c r="DU1405" s="67"/>
      <c r="DV1405" s="67"/>
      <c r="DW1405" s="67"/>
      <c r="DX1405" s="67"/>
      <c r="DY1405" s="67"/>
      <c r="DZ1405" s="67"/>
      <c r="EA1405" s="67"/>
      <c r="EB1405" s="67"/>
      <c r="EC1405" s="67"/>
      <c r="ED1405" s="67"/>
      <c r="EE1405" s="67"/>
      <c r="EF1405" s="67"/>
      <c r="EG1405" s="67"/>
      <c r="EH1405" s="67"/>
      <c r="EI1405" s="67"/>
      <c r="EJ1405" s="67"/>
      <c r="EK1405" s="67"/>
      <c r="EL1405" s="67"/>
      <c r="EM1405" s="67"/>
      <c r="EN1405" s="67"/>
      <c r="EO1405" s="67"/>
    </row>
    <row r="1406" spans="125:145" x14ac:dyDescent="0.25">
      <c r="DU1406" s="67"/>
      <c r="DV1406" s="67"/>
      <c r="DW1406" s="67"/>
      <c r="DX1406" s="67"/>
      <c r="DY1406" s="67"/>
      <c r="DZ1406" s="67"/>
      <c r="EA1406" s="67"/>
      <c r="EB1406" s="67"/>
      <c r="EC1406" s="67"/>
      <c r="ED1406" s="67"/>
      <c r="EE1406" s="67"/>
      <c r="EF1406" s="67"/>
      <c r="EG1406" s="67"/>
      <c r="EH1406" s="67"/>
      <c r="EI1406" s="67"/>
      <c r="EJ1406" s="67"/>
      <c r="EK1406" s="67"/>
      <c r="EL1406" s="67"/>
      <c r="EM1406" s="67"/>
      <c r="EN1406" s="67"/>
      <c r="EO1406" s="67"/>
    </row>
    <row r="1407" spans="125:145" x14ac:dyDescent="0.25">
      <c r="DU1407" s="67"/>
      <c r="DV1407" s="67"/>
      <c r="DW1407" s="67"/>
      <c r="DX1407" s="67"/>
      <c r="DY1407" s="67"/>
      <c r="DZ1407" s="67"/>
      <c r="EA1407" s="67"/>
      <c r="EB1407" s="67"/>
      <c r="EC1407" s="67"/>
      <c r="ED1407" s="67"/>
      <c r="EE1407" s="67"/>
      <c r="EF1407" s="67"/>
      <c r="EG1407" s="67"/>
      <c r="EH1407" s="67"/>
      <c r="EI1407" s="67"/>
      <c r="EJ1407" s="67"/>
      <c r="EK1407" s="67"/>
      <c r="EL1407" s="67"/>
      <c r="EM1407" s="67"/>
      <c r="EN1407" s="67"/>
      <c r="EO1407" s="67"/>
    </row>
    <row r="1408" spans="125:145" x14ac:dyDescent="0.25">
      <c r="DU1408" s="67"/>
      <c r="DV1408" s="67"/>
      <c r="DW1408" s="67"/>
      <c r="DX1408" s="67"/>
      <c r="DY1408" s="67"/>
      <c r="DZ1408" s="67"/>
      <c r="EA1408" s="67"/>
      <c r="EB1408" s="67"/>
      <c r="EC1408" s="67"/>
      <c r="ED1408" s="67"/>
      <c r="EE1408" s="67"/>
      <c r="EF1408" s="67"/>
      <c r="EG1408" s="67"/>
      <c r="EH1408" s="67"/>
      <c r="EI1408" s="67"/>
      <c r="EJ1408" s="67"/>
      <c r="EK1408" s="67"/>
      <c r="EL1408" s="67"/>
      <c r="EM1408" s="67"/>
      <c r="EN1408" s="67"/>
      <c r="EO1408" s="67"/>
    </row>
    <row r="1409" spans="125:145" x14ac:dyDescent="0.25">
      <c r="DU1409" s="67"/>
      <c r="DV1409" s="67"/>
      <c r="DW1409" s="67"/>
      <c r="DX1409" s="67"/>
      <c r="DY1409" s="67"/>
      <c r="DZ1409" s="67"/>
      <c r="EA1409" s="67"/>
      <c r="EB1409" s="67"/>
      <c r="EC1409" s="67"/>
      <c r="ED1409" s="67"/>
      <c r="EE1409" s="67"/>
      <c r="EF1409" s="67"/>
      <c r="EG1409" s="67"/>
      <c r="EH1409" s="67"/>
      <c r="EI1409" s="67"/>
      <c r="EJ1409" s="67"/>
      <c r="EK1409" s="67"/>
      <c r="EL1409" s="67"/>
      <c r="EM1409" s="67"/>
      <c r="EN1409" s="67"/>
      <c r="EO1409" s="67"/>
    </row>
    <row r="1410" spans="125:145" x14ac:dyDescent="0.25">
      <c r="DU1410" s="67"/>
      <c r="DV1410" s="67"/>
      <c r="DW1410" s="67"/>
      <c r="DX1410" s="67"/>
      <c r="DY1410" s="67"/>
      <c r="DZ1410" s="67"/>
      <c r="EA1410" s="67"/>
      <c r="EB1410" s="67"/>
      <c r="EC1410" s="67"/>
      <c r="ED1410" s="67"/>
      <c r="EE1410" s="67"/>
      <c r="EF1410" s="67"/>
      <c r="EG1410" s="67"/>
      <c r="EH1410" s="67"/>
      <c r="EI1410" s="67"/>
      <c r="EJ1410" s="67"/>
      <c r="EK1410" s="67"/>
      <c r="EL1410" s="67"/>
      <c r="EM1410" s="67"/>
      <c r="EN1410" s="67"/>
      <c r="EO1410" s="67"/>
    </row>
    <row r="1411" spans="125:145" x14ac:dyDescent="0.25">
      <c r="DU1411" s="67"/>
      <c r="DV1411" s="67"/>
      <c r="DW1411" s="67"/>
      <c r="DX1411" s="67"/>
      <c r="DY1411" s="67"/>
      <c r="DZ1411" s="67"/>
      <c r="EA1411" s="67"/>
      <c r="EB1411" s="67"/>
      <c r="EC1411" s="67"/>
      <c r="ED1411" s="67"/>
      <c r="EE1411" s="67"/>
      <c r="EF1411" s="67"/>
      <c r="EG1411" s="67"/>
      <c r="EH1411" s="67"/>
      <c r="EI1411" s="67"/>
      <c r="EJ1411" s="67"/>
      <c r="EK1411" s="67"/>
      <c r="EL1411" s="67"/>
      <c r="EM1411" s="67"/>
      <c r="EN1411" s="67"/>
      <c r="EO1411" s="67"/>
    </row>
    <row r="1412" spans="125:145" x14ac:dyDescent="0.25">
      <c r="DU1412" s="67"/>
      <c r="DV1412" s="67"/>
      <c r="DW1412" s="67"/>
      <c r="DX1412" s="67"/>
      <c r="DY1412" s="67"/>
      <c r="DZ1412" s="67"/>
      <c r="EA1412" s="67"/>
      <c r="EB1412" s="67"/>
      <c r="EC1412" s="67"/>
      <c r="ED1412" s="67"/>
      <c r="EE1412" s="67"/>
      <c r="EF1412" s="67"/>
      <c r="EG1412" s="67"/>
      <c r="EH1412" s="67"/>
      <c r="EI1412" s="67"/>
      <c r="EJ1412" s="67"/>
      <c r="EK1412" s="67"/>
      <c r="EL1412" s="67"/>
      <c r="EM1412" s="67"/>
      <c r="EN1412" s="67"/>
      <c r="EO1412" s="67"/>
    </row>
    <row r="1413" spans="125:145" x14ac:dyDescent="0.25">
      <c r="DU1413" s="67"/>
      <c r="DV1413" s="67"/>
      <c r="DW1413" s="67"/>
      <c r="DX1413" s="67"/>
      <c r="DY1413" s="67"/>
      <c r="DZ1413" s="67"/>
      <c r="EA1413" s="67"/>
      <c r="EB1413" s="67"/>
      <c r="EC1413" s="67"/>
      <c r="ED1413" s="67"/>
      <c r="EE1413" s="67"/>
      <c r="EF1413" s="67"/>
      <c r="EG1413" s="67"/>
      <c r="EH1413" s="67"/>
      <c r="EI1413" s="67"/>
      <c r="EJ1413" s="67"/>
      <c r="EK1413" s="67"/>
      <c r="EL1413" s="67"/>
      <c r="EM1413" s="67"/>
      <c r="EN1413" s="67"/>
      <c r="EO1413" s="67"/>
    </row>
    <row r="1414" spans="125:145" x14ac:dyDescent="0.25">
      <c r="DU1414" s="67"/>
      <c r="DV1414" s="67"/>
      <c r="DW1414" s="67"/>
      <c r="DX1414" s="67"/>
      <c r="DY1414" s="67"/>
      <c r="DZ1414" s="67"/>
      <c r="EA1414" s="67"/>
      <c r="EB1414" s="67"/>
      <c r="EC1414" s="67"/>
      <c r="ED1414" s="67"/>
      <c r="EE1414" s="67"/>
      <c r="EF1414" s="67"/>
      <c r="EG1414" s="67"/>
      <c r="EH1414" s="67"/>
      <c r="EI1414" s="67"/>
      <c r="EJ1414" s="67"/>
      <c r="EK1414" s="67"/>
      <c r="EL1414" s="67"/>
      <c r="EM1414" s="67"/>
      <c r="EN1414" s="67"/>
      <c r="EO1414" s="67"/>
    </row>
    <row r="1415" spans="125:145" x14ac:dyDescent="0.25">
      <c r="DU1415" s="67"/>
      <c r="DV1415" s="67"/>
      <c r="DW1415" s="67"/>
      <c r="DX1415" s="67"/>
      <c r="DY1415" s="67"/>
      <c r="DZ1415" s="67"/>
      <c r="EA1415" s="67"/>
      <c r="EB1415" s="67"/>
      <c r="EC1415" s="67"/>
      <c r="ED1415" s="67"/>
      <c r="EE1415" s="67"/>
      <c r="EF1415" s="67"/>
      <c r="EG1415" s="67"/>
      <c r="EH1415" s="67"/>
      <c r="EI1415" s="67"/>
      <c r="EJ1415" s="67"/>
      <c r="EK1415" s="67"/>
      <c r="EL1415" s="67"/>
      <c r="EM1415" s="67"/>
      <c r="EN1415" s="67"/>
      <c r="EO1415" s="67"/>
    </row>
    <row r="1416" spans="125:145" x14ac:dyDescent="0.25">
      <c r="DU1416" s="67"/>
      <c r="DV1416" s="67"/>
      <c r="DW1416" s="67"/>
      <c r="DX1416" s="67"/>
      <c r="DY1416" s="67"/>
      <c r="DZ1416" s="67"/>
      <c r="EA1416" s="67"/>
      <c r="EB1416" s="67"/>
      <c r="EC1416" s="67"/>
      <c r="ED1416" s="67"/>
      <c r="EE1416" s="67"/>
      <c r="EF1416" s="67"/>
      <c r="EG1416" s="67"/>
      <c r="EH1416" s="67"/>
      <c r="EI1416" s="67"/>
      <c r="EJ1416" s="67"/>
      <c r="EK1416" s="67"/>
      <c r="EL1416" s="67"/>
      <c r="EM1416" s="67"/>
      <c r="EN1416" s="67"/>
      <c r="EO1416" s="67"/>
    </row>
    <row r="1417" spans="125:145" x14ac:dyDescent="0.25">
      <c r="DU1417" s="67"/>
      <c r="DV1417" s="67"/>
      <c r="DW1417" s="67"/>
      <c r="DX1417" s="67"/>
      <c r="DY1417" s="67"/>
      <c r="DZ1417" s="67"/>
      <c r="EA1417" s="67"/>
      <c r="EB1417" s="67"/>
      <c r="EC1417" s="67"/>
      <c r="ED1417" s="67"/>
      <c r="EE1417" s="67"/>
      <c r="EF1417" s="67"/>
      <c r="EG1417" s="67"/>
      <c r="EH1417" s="67"/>
      <c r="EI1417" s="67"/>
      <c r="EJ1417" s="67"/>
      <c r="EK1417" s="67"/>
      <c r="EL1417" s="67"/>
      <c r="EM1417" s="67"/>
      <c r="EN1417" s="67"/>
      <c r="EO1417" s="67"/>
    </row>
    <row r="1418" spans="125:145" x14ac:dyDescent="0.25">
      <c r="DU1418" s="67"/>
      <c r="DV1418" s="67"/>
      <c r="DW1418" s="67"/>
      <c r="DX1418" s="67"/>
      <c r="DY1418" s="67"/>
      <c r="DZ1418" s="67"/>
      <c r="EA1418" s="67"/>
      <c r="EB1418" s="67"/>
      <c r="EC1418" s="67"/>
      <c r="ED1418" s="67"/>
      <c r="EE1418" s="67"/>
      <c r="EF1418" s="67"/>
      <c r="EG1418" s="67"/>
      <c r="EH1418" s="67"/>
      <c r="EI1418" s="67"/>
      <c r="EJ1418" s="67"/>
      <c r="EK1418" s="67"/>
      <c r="EL1418" s="67"/>
      <c r="EM1418" s="67"/>
      <c r="EN1418" s="67"/>
      <c r="EO1418" s="67"/>
    </row>
    <row r="1419" spans="125:145" x14ac:dyDescent="0.25">
      <c r="DU1419" s="67"/>
      <c r="DV1419" s="67"/>
      <c r="DW1419" s="67"/>
      <c r="DX1419" s="67"/>
      <c r="DY1419" s="67"/>
      <c r="DZ1419" s="67"/>
      <c r="EA1419" s="67"/>
      <c r="EB1419" s="67"/>
      <c r="EC1419" s="67"/>
      <c r="ED1419" s="67"/>
      <c r="EE1419" s="67"/>
      <c r="EF1419" s="67"/>
      <c r="EG1419" s="67"/>
      <c r="EH1419" s="67"/>
      <c r="EI1419" s="67"/>
      <c r="EJ1419" s="67"/>
      <c r="EK1419" s="67"/>
      <c r="EL1419" s="67"/>
      <c r="EM1419" s="67"/>
      <c r="EN1419" s="67"/>
      <c r="EO1419" s="67"/>
    </row>
    <row r="1420" spans="125:145" x14ac:dyDescent="0.25">
      <c r="DU1420" s="67"/>
      <c r="DV1420" s="67"/>
      <c r="DW1420" s="67"/>
      <c r="DX1420" s="67"/>
      <c r="DY1420" s="67"/>
      <c r="DZ1420" s="67"/>
      <c r="EA1420" s="67"/>
      <c r="EB1420" s="67"/>
      <c r="EC1420" s="67"/>
      <c r="ED1420" s="67"/>
      <c r="EE1420" s="67"/>
      <c r="EF1420" s="67"/>
      <c r="EG1420" s="67"/>
      <c r="EH1420" s="67"/>
      <c r="EI1420" s="67"/>
      <c r="EJ1420" s="67"/>
      <c r="EK1420" s="67"/>
      <c r="EL1420" s="67"/>
      <c r="EM1420" s="67"/>
      <c r="EN1420" s="67"/>
      <c r="EO1420" s="67"/>
    </row>
    <row r="1421" spans="125:145" x14ac:dyDescent="0.25">
      <c r="DU1421" s="67"/>
      <c r="DV1421" s="67"/>
      <c r="DW1421" s="67"/>
      <c r="DX1421" s="67"/>
      <c r="DY1421" s="67"/>
      <c r="DZ1421" s="67"/>
      <c r="EA1421" s="67"/>
      <c r="EB1421" s="67"/>
      <c r="EC1421" s="67"/>
      <c r="ED1421" s="67"/>
      <c r="EE1421" s="67"/>
      <c r="EF1421" s="67"/>
      <c r="EG1421" s="67"/>
      <c r="EH1421" s="67"/>
      <c r="EI1421" s="67"/>
      <c r="EJ1421" s="67"/>
      <c r="EK1421" s="67"/>
      <c r="EL1421" s="67"/>
      <c r="EM1421" s="67"/>
      <c r="EN1421" s="67"/>
      <c r="EO1421" s="67"/>
    </row>
    <row r="1422" spans="125:145" x14ac:dyDescent="0.25">
      <c r="DU1422" s="67"/>
      <c r="DV1422" s="67"/>
      <c r="DW1422" s="67"/>
      <c r="DX1422" s="67"/>
      <c r="DY1422" s="67"/>
      <c r="DZ1422" s="67"/>
      <c r="EA1422" s="67"/>
      <c r="EB1422" s="67"/>
      <c r="EC1422" s="67"/>
      <c r="ED1422" s="67"/>
      <c r="EE1422" s="67"/>
      <c r="EF1422" s="67"/>
      <c r="EG1422" s="67"/>
      <c r="EH1422" s="67"/>
      <c r="EI1422" s="67"/>
      <c r="EJ1422" s="67"/>
      <c r="EK1422" s="67"/>
      <c r="EL1422" s="67"/>
      <c r="EM1422" s="67"/>
      <c r="EN1422" s="67"/>
      <c r="EO1422" s="67"/>
    </row>
    <row r="1423" spans="125:145" x14ac:dyDescent="0.25">
      <c r="DU1423" s="67"/>
      <c r="DV1423" s="67"/>
      <c r="DW1423" s="67"/>
      <c r="DX1423" s="67"/>
      <c r="DY1423" s="67"/>
      <c r="DZ1423" s="67"/>
      <c r="EA1423" s="67"/>
      <c r="EB1423" s="67"/>
      <c r="EC1423" s="67"/>
      <c r="ED1423" s="67"/>
      <c r="EE1423" s="67"/>
      <c r="EF1423" s="67"/>
      <c r="EG1423" s="67"/>
      <c r="EH1423" s="67"/>
      <c r="EI1423" s="67"/>
      <c r="EJ1423" s="67"/>
      <c r="EK1423" s="67"/>
      <c r="EL1423" s="67"/>
      <c r="EM1423" s="67"/>
      <c r="EN1423" s="67"/>
      <c r="EO1423" s="67"/>
    </row>
    <row r="1424" spans="125:145" x14ac:dyDescent="0.25">
      <c r="DU1424" s="67"/>
      <c r="DV1424" s="67"/>
      <c r="DW1424" s="67"/>
      <c r="DX1424" s="67"/>
      <c r="DY1424" s="67"/>
      <c r="DZ1424" s="67"/>
      <c r="EA1424" s="67"/>
      <c r="EB1424" s="67"/>
      <c r="EC1424" s="67"/>
      <c r="ED1424" s="67"/>
      <c r="EE1424" s="67"/>
      <c r="EF1424" s="67"/>
      <c r="EG1424" s="67"/>
      <c r="EH1424" s="67"/>
      <c r="EI1424" s="67"/>
      <c r="EJ1424" s="67"/>
      <c r="EK1424" s="67"/>
      <c r="EL1424" s="67"/>
      <c r="EM1424" s="67"/>
      <c r="EN1424" s="67"/>
      <c r="EO1424" s="67"/>
    </row>
    <row r="1425" spans="125:145" x14ac:dyDescent="0.25">
      <c r="DU1425" s="67"/>
      <c r="DV1425" s="67"/>
      <c r="DW1425" s="67"/>
      <c r="DX1425" s="67"/>
      <c r="DY1425" s="67"/>
      <c r="DZ1425" s="67"/>
      <c r="EA1425" s="67"/>
      <c r="EB1425" s="67"/>
      <c r="EC1425" s="67"/>
      <c r="ED1425" s="67"/>
      <c r="EE1425" s="67"/>
      <c r="EF1425" s="67"/>
      <c r="EG1425" s="67"/>
      <c r="EH1425" s="67"/>
      <c r="EI1425" s="67"/>
      <c r="EJ1425" s="67"/>
      <c r="EK1425" s="67"/>
      <c r="EL1425" s="67"/>
      <c r="EM1425" s="67"/>
      <c r="EN1425" s="67"/>
      <c r="EO1425" s="67"/>
    </row>
    <row r="1426" spans="125:145" x14ac:dyDescent="0.25">
      <c r="DU1426" s="67"/>
      <c r="DV1426" s="67"/>
      <c r="DW1426" s="67"/>
      <c r="DX1426" s="67"/>
      <c r="DY1426" s="67"/>
      <c r="DZ1426" s="67"/>
      <c r="EA1426" s="67"/>
      <c r="EB1426" s="67"/>
      <c r="EC1426" s="67"/>
      <c r="ED1426" s="67"/>
      <c r="EE1426" s="67"/>
      <c r="EF1426" s="67"/>
      <c r="EG1426" s="67"/>
      <c r="EH1426" s="67"/>
      <c r="EI1426" s="67"/>
      <c r="EJ1426" s="67"/>
      <c r="EK1426" s="67"/>
      <c r="EL1426" s="67"/>
      <c r="EM1426" s="67"/>
      <c r="EN1426" s="67"/>
      <c r="EO1426" s="67"/>
    </row>
    <row r="1427" spans="125:145" x14ac:dyDescent="0.25">
      <c r="DU1427" s="67"/>
      <c r="DV1427" s="67"/>
      <c r="DW1427" s="67"/>
      <c r="DX1427" s="67"/>
      <c r="DY1427" s="67"/>
      <c r="DZ1427" s="67"/>
      <c r="EA1427" s="67"/>
      <c r="EB1427" s="67"/>
      <c r="EC1427" s="67"/>
      <c r="ED1427" s="67"/>
      <c r="EE1427" s="67"/>
      <c r="EF1427" s="67"/>
      <c r="EG1427" s="67"/>
      <c r="EH1427" s="67"/>
      <c r="EI1427" s="67"/>
      <c r="EJ1427" s="67"/>
      <c r="EK1427" s="67"/>
      <c r="EL1427" s="67"/>
      <c r="EM1427" s="67"/>
      <c r="EN1427" s="67"/>
      <c r="EO1427" s="67"/>
    </row>
    <row r="1428" spans="125:145" x14ac:dyDescent="0.25">
      <c r="DU1428" s="67"/>
      <c r="DV1428" s="67"/>
      <c r="DW1428" s="67"/>
      <c r="DX1428" s="67"/>
      <c r="DY1428" s="67"/>
      <c r="DZ1428" s="67"/>
      <c r="EA1428" s="67"/>
      <c r="EB1428" s="67"/>
      <c r="EC1428" s="67"/>
      <c r="ED1428" s="67"/>
      <c r="EE1428" s="67"/>
      <c r="EF1428" s="67"/>
      <c r="EG1428" s="67"/>
      <c r="EH1428" s="67"/>
      <c r="EI1428" s="67"/>
      <c r="EJ1428" s="67"/>
      <c r="EK1428" s="67"/>
      <c r="EL1428" s="67"/>
      <c r="EM1428" s="67"/>
      <c r="EN1428" s="67"/>
      <c r="EO1428" s="67"/>
    </row>
    <row r="1429" spans="125:145" x14ac:dyDescent="0.25">
      <c r="DU1429" s="67"/>
      <c r="DV1429" s="67"/>
      <c r="DW1429" s="67"/>
      <c r="DX1429" s="67"/>
      <c r="DY1429" s="67"/>
      <c r="DZ1429" s="67"/>
      <c r="EA1429" s="67"/>
      <c r="EB1429" s="67"/>
      <c r="EC1429" s="67"/>
      <c r="ED1429" s="67"/>
      <c r="EE1429" s="67"/>
      <c r="EF1429" s="67"/>
      <c r="EG1429" s="67"/>
      <c r="EH1429" s="67"/>
      <c r="EI1429" s="67"/>
      <c r="EJ1429" s="67"/>
      <c r="EK1429" s="67"/>
      <c r="EL1429" s="67"/>
      <c r="EM1429" s="67"/>
      <c r="EN1429" s="67"/>
      <c r="EO1429" s="67"/>
    </row>
    <row r="1430" spans="125:145" x14ac:dyDescent="0.25">
      <c r="DU1430" s="67"/>
      <c r="DV1430" s="67"/>
      <c r="DW1430" s="67"/>
      <c r="DX1430" s="67"/>
      <c r="DY1430" s="67"/>
      <c r="DZ1430" s="67"/>
      <c r="EA1430" s="67"/>
      <c r="EB1430" s="67"/>
      <c r="EC1430" s="67"/>
      <c r="ED1430" s="67"/>
      <c r="EE1430" s="67"/>
      <c r="EF1430" s="67"/>
      <c r="EG1430" s="67"/>
      <c r="EH1430" s="67"/>
      <c r="EI1430" s="67"/>
      <c r="EJ1430" s="67"/>
      <c r="EK1430" s="67"/>
      <c r="EL1430" s="67"/>
      <c r="EM1430" s="67"/>
      <c r="EN1430" s="67"/>
      <c r="EO1430" s="67"/>
    </row>
    <row r="1431" spans="125:145" x14ac:dyDescent="0.25">
      <c r="DU1431" s="67"/>
      <c r="DV1431" s="67"/>
      <c r="DW1431" s="67"/>
      <c r="DX1431" s="67"/>
      <c r="DY1431" s="67"/>
      <c r="DZ1431" s="67"/>
      <c r="EA1431" s="67"/>
      <c r="EB1431" s="67"/>
      <c r="EC1431" s="67"/>
      <c r="ED1431" s="67"/>
      <c r="EE1431" s="67"/>
      <c r="EF1431" s="67"/>
      <c r="EG1431" s="67"/>
      <c r="EH1431" s="67"/>
      <c r="EI1431" s="67"/>
      <c r="EJ1431" s="67"/>
      <c r="EK1431" s="67"/>
      <c r="EL1431" s="67"/>
      <c r="EM1431" s="67"/>
      <c r="EN1431" s="67"/>
      <c r="EO1431" s="67"/>
    </row>
    <row r="1432" spans="125:145" x14ac:dyDescent="0.25">
      <c r="DU1432" s="67"/>
      <c r="DV1432" s="67"/>
      <c r="DW1432" s="67"/>
      <c r="DX1432" s="67"/>
      <c r="DY1432" s="67"/>
      <c r="DZ1432" s="67"/>
      <c r="EA1432" s="67"/>
      <c r="EB1432" s="67"/>
      <c r="EC1432" s="67"/>
      <c r="ED1432" s="67"/>
      <c r="EE1432" s="67"/>
      <c r="EF1432" s="67"/>
      <c r="EG1432" s="67"/>
      <c r="EH1432" s="67"/>
      <c r="EI1432" s="67"/>
      <c r="EJ1432" s="67"/>
      <c r="EK1432" s="67"/>
      <c r="EL1432" s="67"/>
      <c r="EM1432" s="67"/>
      <c r="EN1432" s="67"/>
      <c r="EO1432" s="67"/>
    </row>
    <row r="1433" spans="125:145" x14ac:dyDescent="0.25">
      <c r="DU1433" s="67"/>
      <c r="DV1433" s="67"/>
      <c r="DW1433" s="67"/>
      <c r="DX1433" s="67"/>
      <c r="DY1433" s="67"/>
      <c r="DZ1433" s="67"/>
      <c r="EA1433" s="67"/>
      <c r="EB1433" s="67"/>
      <c r="EC1433" s="67"/>
      <c r="ED1433" s="67"/>
      <c r="EE1433" s="67"/>
      <c r="EF1433" s="67"/>
      <c r="EG1433" s="67"/>
      <c r="EH1433" s="67"/>
      <c r="EI1433" s="67"/>
      <c r="EJ1433" s="67"/>
      <c r="EK1433" s="67"/>
      <c r="EL1433" s="67"/>
      <c r="EM1433" s="67"/>
      <c r="EN1433" s="67"/>
      <c r="EO1433" s="67"/>
    </row>
    <row r="1434" spans="125:145" x14ac:dyDescent="0.25">
      <c r="DU1434" s="67"/>
      <c r="DV1434" s="67"/>
      <c r="DW1434" s="67"/>
      <c r="DX1434" s="67"/>
      <c r="DY1434" s="67"/>
      <c r="DZ1434" s="67"/>
      <c r="EA1434" s="67"/>
      <c r="EB1434" s="67"/>
      <c r="EC1434" s="67"/>
      <c r="ED1434" s="67"/>
      <c r="EE1434" s="67"/>
      <c r="EF1434" s="67"/>
      <c r="EG1434" s="67"/>
      <c r="EH1434" s="67"/>
      <c r="EI1434" s="67"/>
      <c r="EJ1434" s="67"/>
      <c r="EK1434" s="67"/>
      <c r="EL1434" s="67"/>
      <c r="EM1434" s="67"/>
      <c r="EN1434" s="67"/>
      <c r="EO1434" s="67"/>
    </row>
    <row r="1435" spans="125:145" x14ac:dyDescent="0.25">
      <c r="DU1435" s="67"/>
      <c r="DV1435" s="67"/>
      <c r="DW1435" s="67"/>
      <c r="DX1435" s="67"/>
      <c r="DY1435" s="67"/>
      <c r="DZ1435" s="67"/>
      <c r="EA1435" s="67"/>
      <c r="EB1435" s="67"/>
      <c r="EC1435" s="67"/>
      <c r="ED1435" s="67"/>
      <c r="EE1435" s="67"/>
      <c r="EF1435" s="67"/>
      <c r="EG1435" s="67"/>
      <c r="EH1435" s="67"/>
      <c r="EI1435" s="67"/>
      <c r="EJ1435" s="67"/>
      <c r="EK1435" s="67"/>
      <c r="EL1435" s="67"/>
      <c r="EM1435" s="67"/>
      <c r="EN1435" s="67"/>
      <c r="EO1435" s="67"/>
    </row>
    <row r="1436" spans="125:145" x14ac:dyDescent="0.25">
      <c r="DU1436" s="67"/>
      <c r="DV1436" s="67"/>
      <c r="DW1436" s="67"/>
      <c r="DX1436" s="67"/>
      <c r="DY1436" s="67"/>
      <c r="DZ1436" s="67"/>
      <c r="EA1436" s="67"/>
      <c r="EB1436" s="67"/>
      <c r="EC1436" s="67"/>
      <c r="ED1436" s="67"/>
      <c r="EE1436" s="67"/>
      <c r="EF1436" s="67"/>
      <c r="EG1436" s="67"/>
      <c r="EH1436" s="67"/>
      <c r="EI1436" s="67"/>
      <c r="EJ1436" s="67"/>
      <c r="EK1436" s="67"/>
      <c r="EL1436" s="67"/>
      <c r="EM1436" s="67"/>
      <c r="EN1436" s="67"/>
      <c r="EO1436" s="67"/>
    </row>
    <row r="1437" spans="125:145" x14ac:dyDescent="0.25">
      <c r="DU1437" s="67"/>
      <c r="DV1437" s="67"/>
      <c r="DW1437" s="67"/>
      <c r="DX1437" s="67"/>
      <c r="DY1437" s="67"/>
      <c r="DZ1437" s="67"/>
      <c r="EA1437" s="67"/>
      <c r="EB1437" s="67"/>
      <c r="EC1437" s="67"/>
      <c r="ED1437" s="67"/>
      <c r="EE1437" s="67"/>
      <c r="EF1437" s="67"/>
      <c r="EG1437" s="67"/>
      <c r="EH1437" s="67"/>
      <c r="EI1437" s="67"/>
      <c r="EJ1437" s="67"/>
      <c r="EK1437" s="67"/>
      <c r="EL1437" s="67"/>
      <c r="EM1437" s="67"/>
      <c r="EN1437" s="67"/>
      <c r="EO1437" s="67"/>
    </row>
    <row r="1438" spans="125:145" x14ac:dyDescent="0.25">
      <c r="DU1438" s="67"/>
      <c r="DV1438" s="67"/>
      <c r="DW1438" s="67"/>
      <c r="DX1438" s="67"/>
      <c r="DY1438" s="67"/>
      <c r="DZ1438" s="67"/>
      <c r="EA1438" s="67"/>
      <c r="EB1438" s="67"/>
      <c r="EC1438" s="67"/>
      <c r="ED1438" s="67"/>
      <c r="EE1438" s="67"/>
      <c r="EF1438" s="67"/>
      <c r="EG1438" s="67"/>
      <c r="EH1438" s="67"/>
      <c r="EI1438" s="67"/>
      <c r="EJ1438" s="67"/>
      <c r="EK1438" s="67"/>
      <c r="EL1438" s="67"/>
      <c r="EM1438" s="67"/>
      <c r="EN1438" s="67"/>
      <c r="EO1438" s="67"/>
    </row>
    <row r="1439" spans="125:145" x14ac:dyDescent="0.25">
      <c r="DU1439" s="67"/>
      <c r="DV1439" s="67"/>
      <c r="DW1439" s="67"/>
      <c r="DX1439" s="67"/>
      <c r="DY1439" s="67"/>
      <c r="DZ1439" s="67"/>
      <c r="EA1439" s="67"/>
      <c r="EB1439" s="67"/>
      <c r="EC1439" s="67"/>
      <c r="ED1439" s="67"/>
      <c r="EE1439" s="67"/>
      <c r="EF1439" s="67"/>
      <c r="EG1439" s="67"/>
      <c r="EH1439" s="67"/>
      <c r="EI1439" s="67"/>
      <c r="EJ1439" s="67"/>
      <c r="EK1439" s="67"/>
      <c r="EL1439" s="67"/>
      <c r="EM1439" s="67"/>
      <c r="EN1439" s="67"/>
      <c r="EO1439" s="67"/>
    </row>
    <row r="1440" spans="125:145" x14ac:dyDescent="0.25">
      <c r="DU1440" s="67"/>
      <c r="DV1440" s="67"/>
      <c r="DW1440" s="67"/>
      <c r="DX1440" s="67"/>
      <c r="DY1440" s="67"/>
      <c r="DZ1440" s="67"/>
      <c r="EA1440" s="67"/>
      <c r="EB1440" s="67"/>
      <c r="EC1440" s="67"/>
      <c r="ED1440" s="67"/>
      <c r="EE1440" s="67"/>
      <c r="EF1440" s="67"/>
      <c r="EG1440" s="67"/>
      <c r="EH1440" s="67"/>
      <c r="EI1440" s="67"/>
      <c r="EJ1440" s="67"/>
      <c r="EK1440" s="67"/>
      <c r="EL1440" s="67"/>
      <c r="EM1440" s="67"/>
      <c r="EN1440" s="67"/>
      <c r="EO1440" s="67"/>
    </row>
    <row r="1441" spans="125:145" x14ac:dyDescent="0.25">
      <c r="DU1441" s="67"/>
      <c r="DV1441" s="67"/>
      <c r="DW1441" s="67"/>
      <c r="DX1441" s="67"/>
      <c r="DY1441" s="67"/>
      <c r="DZ1441" s="67"/>
      <c r="EA1441" s="67"/>
      <c r="EB1441" s="67"/>
      <c r="EC1441" s="67"/>
      <c r="ED1441" s="67"/>
      <c r="EE1441" s="67"/>
      <c r="EF1441" s="67"/>
      <c r="EG1441" s="67"/>
      <c r="EH1441" s="67"/>
      <c r="EI1441" s="67"/>
      <c r="EJ1441" s="67"/>
      <c r="EK1441" s="67"/>
      <c r="EL1441" s="67"/>
      <c r="EM1441" s="67"/>
      <c r="EN1441" s="67"/>
      <c r="EO1441" s="67"/>
    </row>
    <row r="1442" spans="125:145" x14ac:dyDescent="0.25">
      <c r="DU1442" s="67"/>
      <c r="DV1442" s="67"/>
      <c r="DW1442" s="67"/>
      <c r="DX1442" s="67"/>
      <c r="DY1442" s="67"/>
      <c r="DZ1442" s="67"/>
      <c r="EA1442" s="67"/>
      <c r="EB1442" s="67"/>
      <c r="EC1442" s="67"/>
      <c r="ED1442" s="67"/>
      <c r="EE1442" s="67"/>
      <c r="EF1442" s="67"/>
      <c r="EG1442" s="67"/>
      <c r="EH1442" s="67"/>
      <c r="EI1442" s="67"/>
      <c r="EJ1442" s="67"/>
      <c r="EK1442" s="67"/>
      <c r="EL1442" s="67"/>
      <c r="EM1442" s="67"/>
      <c r="EN1442" s="67"/>
      <c r="EO1442" s="67"/>
    </row>
    <row r="1443" spans="125:145" x14ac:dyDescent="0.25">
      <c r="DU1443" s="67"/>
      <c r="DV1443" s="67"/>
      <c r="DW1443" s="67"/>
      <c r="DX1443" s="67"/>
      <c r="DY1443" s="67"/>
      <c r="DZ1443" s="67"/>
      <c r="EA1443" s="67"/>
      <c r="EB1443" s="67"/>
      <c r="EC1443" s="67"/>
      <c r="ED1443" s="67"/>
      <c r="EE1443" s="67"/>
      <c r="EF1443" s="67"/>
      <c r="EG1443" s="67"/>
      <c r="EH1443" s="67"/>
      <c r="EI1443" s="67"/>
      <c r="EJ1443" s="67"/>
      <c r="EK1443" s="67"/>
      <c r="EL1443" s="67"/>
      <c r="EM1443" s="67"/>
      <c r="EN1443" s="67"/>
      <c r="EO1443" s="67"/>
    </row>
    <row r="1444" spans="125:145" x14ac:dyDescent="0.25">
      <c r="DU1444" s="67"/>
      <c r="DV1444" s="67"/>
      <c r="DW1444" s="67"/>
      <c r="DX1444" s="67"/>
      <c r="DY1444" s="67"/>
      <c r="DZ1444" s="67"/>
      <c r="EA1444" s="67"/>
      <c r="EB1444" s="67"/>
      <c r="EC1444" s="67"/>
      <c r="ED1444" s="67"/>
      <c r="EE1444" s="67"/>
      <c r="EF1444" s="67"/>
      <c r="EG1444" s="67"/>
      <c r="EH1444" s="67"/>
      <c r="EI1444" s="67"/>
      <c r="EJ1444" s="67"/>
      <c r="EK1444" s="67"/>
      <c r="EL1444" s="67"/>
      <c r="EM1444" s="67"/>
      <c r="EN1444" s="67"/>
      <c r="EO1444" s="67"/>
    </row>
    <row r="1445" spans="125:145" x14ac:dyDescent="0.25">
      <c r="DU1445" s="67"/>
      <c r="DV1445" s="67"/>
      <c r="DW1445" s="67"/>
      <c r="DX1445" s="67"/>
      <c r="DY1445" s="67"/>
      <c r="DZ1445" s="67"/>
      <c r="EA1445" s="67"/>
      <c r="EB1445" s="67"/>
      <c r="EC1445" s="67"/>
      <c r="ED1445" s="67"/>
      <c r="EE1445" s="67"/>
      <c r="EF1445" s="67"/>
      <c r="EG1445" s="67"/>
      <c r="EH1445" s="67"/>
      <c r="EI1445" s="67"/>
      <c r="EJ1445" s="67"/>
      <c r="EK1445" s="67"/>
      <c r="EL1445" s="67"/>
      <c r="EM1445" s="67"/>
      <c r="EN1445" s="67"/>
      <c r="EO1445" s="67"/>
    </row>
    <row r="1446" spans="125:145" x14ac:dyDescent="0.25">
      <c r="DU1446" s="67"/>
      <c r="DV1446" s="67"/>
      <c r="DW1446" s="67"/>
      <c r="DX1446" s="67"/>
      <c r="DY1446" s="67"/>
      <c r="DZ1446" s="67"/>
      <c r="EA1446" s="67"/>
      <c r="EB1446" s="67"/>
      <c r="EC1446" s="67"/>
      <c r="ED1446" s="67"/>
      <c r="EE1446" s="67"/>
      <c r="EF1446" s="67"/>
      <c r="EG1446" s="67"/>
      <c r="EH1446" s="67"/>
      <c r="EI1446" s="67"/>
      <c r="EJ1446" s="67"/>
      <c r="EK1446" s="67"/>
      <c r="EL1446" s="67"/>
      <c r="EM1446" s="67"/>
      <c r="EN1446" s="67"/>
      <c r="EO1446" s="67"/>
    </row>
    <row r="1447" spans="125:145" x14ac:dyDescent="0.25">
      <c r="DU1447" s="67"/>
      <c r="DV1447" s="67"/>
      <c r="DW1447" s="67"/>
      <c r="DX1447" s="67"/>
      <c r="DY1447" s="67"/>
      <c r="DZ1447" s="67"/>
      <c r="EA1447" s="67"/>
      <c r="EB1447" s="67"/>
      <c r="EC1447" s="67"/>
      <c r="ED1447" s="67"/>
      <c r="EE1447" s="67"/>
      <c r="EF1447" s="67"/>
      <c r="EG1447" s="67"/>
      <c r="EH1447" s="67"/>
      <c r="EI1447" s="67"/>
      <c r="EJ1447" s="67"/>
      <c r="EK1447" s="67"/>
      <c r="EL1447" s="67"/>
      <c r="EM1447" s="67"/>
      <c r="EN1447" s="67"/>
      <c r="EO1447" s="67"/>
    </row>
    <row r="1448" spans="125:145" x14ac:dyDescent="0.25">
      <c r="DU1448" s="67"/>
      <c r="DV1448" s="67"/>
      <c r="DW1448" s="67"/>
      <c r="DX1448" s="67"/>
      <c r="DY1448" s="67"/>
      <c r="DZ1448" s="67"/>
      <c r="EA1448" s="67"/>
      <c r="EB1448" s="67"/>
      <c r="EC1448" s="67"/>
      <c r="ED1448" s="67"/>
      <c r="EE1448" s="67"/>
      <c r="EF1448" s="67"/>
      <c r="EG1448" s="67"/>
      <c r="EH1448" s="67"/>
      <c r="EI1448" s="67"/>
      <c r="EJ1448" s="67"/>
      <c r="EK1448" s="67"/>
      <c r="EL1448" s="67"/>
      <c r="EM1448" s="67"/>
      <c r="EN1448" s="67"/>
      <c r="EO1448" s="67"/>
    </row>
    <row r="1449" spans="125:145" x14ac:dyDescent="0.25">
      <c r="DU1449" s="67"/>
      <c r="DV1449" s="67"/>
      <c r="DW1449" s="67"/>
      <c r="DX1449" s="67"/>
      <c r="DY1449" s="67"/>
      <c r="DZ1449" s="67"/>
      <c r="EA1449" s="67"/>
      <c r="EB1449" s="67"/>
      <c r="EC1449" s="67"/>
      <c r="ED1449" s="67"/>
      <c r="EE1449" s="67"/>
      <c r="EF1449" s="67"/>
      <c r="EG1449" s="67"/>
      <c r="EH1449" s="67"/>
      <c r="EI1449" s="67"/>
      <c r="EJ1449" s="67"/>
      <c r="EK1449" s="67"/>
      <c r="EL1449" s="67"/>
      <c r="EM1449" s="67"/>
      <c r="EN1449" s="67"/>
      <c r="EO1449" s="67"/>
    </row>
    <row r="1450" spans="125:145" x14ac:dyDescent="0.25">
      <c r="DU1450" s="67"/>
      <c r="DV1450" s="67"/>
      <c r="DW1450" s="67"/>
      <c r="DX1450" s="67"/>
      <c r="DY1450" s="67"/>
      <c r="DZ1450" s="67"/>
      <c r="EA1450" s="67"/>
      <c r="EB1450" s="67"/>
      <c r="EC1450" s="67"/>
      <c r="ED1450" s="67"/>
      <c r="EE1450" s="67"/>
      <c r="EF1450" s="67"/>
      <c r="EG1450" s="67"/>
      <c r="EH1450" s="67"/>
      <c r="EI1450" s="67"/>
      <c r="EJ1450" s="67"/>
      <c r="EK1450" s="67"/>
      <c r="EL1450" s="67"/>
      <c r="EM1450" s="67"/>
      <c r="EN1450" s="67"/>
      <c r="EO1450" s="67"/>
    </row>
    <row r="1451" spans="125:145" x14ac:dyDescent="0.25">
      <c r="DU1451" s="67"/>
      <c r="DV1451" s="67"/>
      <c r="DW1451" s="67"/>
      <c r="DX1451" s="67"/>
      <c r="DY1451" s="67"/>
      <c r="DZ1451" s="67"/>
      <c r="EA1451" s="67"/>
      <c r="EB1451" s="67"/>
      <c r="EC1451" s="67"/>
      <c r="ED1451" s="67"/>
      <c r="EE1451" s="67"/>
      <c r="EF1451" s="67"/>
      <c r="EG1451" s="67"/>
      <c r="EH1451" s="67"/>
      <c r="EI1451" s="67"/>
      <c r="EJ1451" s="67"/>
      <c r="EK1451" s="67"/>
      <c r="EL1451" s="67"/>
      <c r="EM1451" s="67"/>
      <c r="EN1451" s="67"/>
      <c r="EO1451" s="67"/>
    </row>
    <row r="1452" spans="125:145" x14ac:dyDescent="0.25">
      <c r="DU1452" s="67"/>
      <c r="DV1452" s="67"/>
      <c r="DW1452" s="67"/>
      <c r="DX1452" s="67"/>
      <c r="DY1452" s="67"/>
      <c r="DZ1452" s="67"/>
      <c r="EA1452" s="67"/>
      <c r="EB1452" s="67"/>
      <c r="EC1452" s="67"/>
      <c r="ED1452" s="67"/>
      <c r="EE1452" s="67"/>
      <c r="EF1452" s="67"/>
      <c r="EG1452" s="67"/>
      <c r="EH1452" s="67"/>
      <c r="EI1452" s="67"/>
      <c r="EJ1452" s="67"/>
      <c r="EK1452" s="67"/>
      <c r="EL1452" s="67"/>
      <c r="EM1452" s="67"/>
      <c r="EN1452" s="67"/>
      <c r="EO1452" s="67"/>
    </row>
    <row r="1453" spans="125:145" x14ac:dyDescent="0.25">
      <c r="DU1453" s="67"/>
      <c r="DV1453" s="67"/>
      <c r="DW1453" s="67"/>
      <c r="DX1453" s="67"/>
      <c r="DY1453" s="67"/>
      <c r="DZ1453" s="67"/>
      <c r="EA1453" s="67"/>
      <c r="EB1453" s="67"/>
      <c r="EC1453" s="67"/>
      <c r="ED1453" s="67"/>
      <c r="EE1453" s="67"/>
      <c r="EF1453" s="67"/>
      <c r="EG1453" s="67"/>
      <c r="EH1453" s="67"/>
      <c r="EI1453" s="67"/>
      <c r="EJ1453" s="67"/>
      <c r="EK1453" s="67"/>
      <c r="EL1453" s="67"/>
      <c r="EM1453" s="67"/>
      <c r="EN1453" s="67"/>
      <c r="EO1453" s="67"/>
    </row>
    <row r="1454" spans="125:145" x14ac:dyDescent="0.25">
      <c r="DU1454" s="67"/>
      <c r="DV1454" s="67"/>
      <c r="DW1454" s="67"/>
      <c r="DX1454" s="67"/>
      <c r="DY1454" s="67"/>
      <c r="DZ1454" s="67"/>
      <c r="EA1454" s="67"/>
      <c r="EB1454" s="67"/>
      <c r="EC1454" s="67"/>
      <c r="ED1454" s="67"/>
      <c r="EE1454" s="67"/>
      <c r="EF1454" s="67"/>
      <c r="EG1454" s="67"/>
      <c r="EH1454" s="67"/>
      <c r="EI1454" s="67"/>
      <c r="EJ1454" s="67"/>
      <c r="EK1454" s="67"/>
      <c r="EL1454" s="67"/>
      <c r="EM1454" s="67"/>
      <c r="EN1454" s="67"/>
      <c r="EO1454" s="67"/>
    </row>
    <row r="1455" spans="125:145" x14ac:dyDescent="0.25">
      <c r="DU1455" s="67"/>
      <c r="DV1455" s="67"/>
      <c r="DW1455" s="67"/>
      <c r="DX1455" s="67"/>
      <c r="DY1455" s="67"/>
      <c r="DZ1455" s="67"/>
      <c r="EA1455" s="67"/>
      <c r="EB1455" s="67"/>
      <c r="EC1455" s="67"/>
      <c r="ED1455" s="67"/>
      <c r="EE1455" s="67"/>
      <c r="EF1455" s="67"/>
      <c r="EG1455" s="67"/>
      <c r="EH1455" s="67"/>
      <c r="EI1455" s="67"/>
      <c r="EJ1455" s="67"/>
      <c r="EK1455" s="67"/>
      <c r="EL1455" s="67"/>
      <c r="EM1455" s="67"/>
      <c r="EN1455" s="67"/>
      <c r="EO1455" s="67"/>
    </row>
    <row r="1456" spans="125:145" x14ac:dyDescent="0.25">
      <c r="DU1456" s="67"/>
      <c r="DV1456" s="67"/>
      <c r="DW1456" s="67"/>
      <c r="DX1456" s="67"/>
      <c r="DY1456" s="67"/>
      <c r="DZ1456" s="67"/>
      <c r="EA1456" s="67"/>
      <c r="EB1456" s="67"/>
      <c r="EC1456" s="67"/>
      <c r="ED1456" s="67"/>
      <c r="EE1456" s="67"/>
      <c r="EF1456" s="67"/>
      <c r="EG1456" s="67"/>
      <c r="EH1456" s="67"/>
      <c r="EI1456" s="67"/>
      <c r="EJ1456" s="67"/>
      <c r="EK1456" s="67"/>
      <c r="EL1456" s="67"/>
      <c r="EM1456" s="67"/>
      <c r="EN1456" s="67"/>
      <c r="EO1456" s="67"/>
    </row>
    <row r="1457" spans="125:145" x14ac:dyDescent="0.25">
      <c r="DU1457" s="67"/>
      <c r="DV1457" s="67"/>
      <c r="DW1457" s="67"/>
      <c r="DX1457" s="67"/>
      <c r="DY1457" s="67"/>
      <c r="DZ1457" s="67"/>
      <c r="EA1457" s="67"/>
      <c r="EB1457" s="67"/>
      <c r="EC1457" s="67"/>
      <c r="ED1457" s="67"/>
      <c r="EE1457" s="67"/>
      <c r="EF1457" s="67"/>
      <c r="EG1457" s="67"/>
      <c r="EH1457" s="67"/>
      <c r="EI1457" s="67"/>
      <c r="EJ1457" s="67"/>
      <c r="EK1457" s="67"/>
      <c r="EL1457" s="67"/>
      <c r="EM1457" s="67"/>
      <c r="EN1457" s="67"/>
      <c r="EO1457" s="67"/>
    </row>
    <row r="1458" spans="125:145" x14ac:dyDescent="0.25">
      <c r="DU1458" s="67"/>
      <c r="DV1458" s="67"/>
      <c r="DW1458" s="67"/>
      <c r="DX1458" s="67"/>
      <c r="DY1458" s="67"/>
      <c r="DZ1458" s="67"/>
      <c r="EA1458" s="67"/>
      <c r="EB1458" s="67"/>
      <c r="EC1458" s="67"/>
      <c r="ED1458" s="67"/>
      <c r="EE1458" s="67"/>
      <c r="EF1458" s="67"/>
      <c r="EG1458" s="67"/>
      <c r="EH1458" s="67"/>
      <c r="EI1458" s="67"/>
      <c r="EJ1458" s="67"/>
      <c r="EK1458" s="67"/>
      <c r="EL1458" s="67"/>
      <c r="EM1458" s="67"/>
      <c r="EN1458" s="67"/>
      <c r="EO1458" s="67"/>
    </row>
    <row r="1459" spans="125:145" x14ac:dyDescent="0.25">
      <c r="DU1459" s="67"/>
      <c r="DV1459" s="67"/>
      <c r="DW1459" s="67"/>
      <c r="DX1459" s="67"/>
      <c r="DY1459" s="67"/>
      <c r="DZ1459" s="67"/>
      <c r="EA1459" s="67"/>
      <c r="EB1459" s="67"/>
      <c r="EC1459" s="67"/>
      <c r="ED1459" s="67"/>
      <c r="EE1459" s="67"/>
      <c r="EF1459" s="67"/>
      <c r="EG1459" s="67"/>
      <c r="EH1459" s="67"/>
      <c r="EI1459" s="67"/>
      <c r="EJ1459" s="67"/>
      <c r="EK1459" s="67"/>
      <c r="EL1459" s="67"/>
      <c r="EM1459" s="67"/>
      <c r="EN1459" s="67"/>
      <c r="EO1459" s="67"/>
    </row>
    <row r="1460" spans="125:145" x14ac:dyDescent="0.25">
      <c r="DU1460" s="67"/>
      <c r="DV1460" s="67"/>
      <c r="DW1460" s="67"/>
      <c r="DX1460" s="67"/>
      <c r="DY1460" s="67"/>
      <c r="DZ1460" s="67"/>
      <c r="EA1460" s="67"/>
      <c r="EB1460" s="67"/>
      <c r="EC1460" s="67"/>
      <c r="ED1460" s="67"/>
      <c r="EE1460" s="67"/>
      <c r="EF1460" s="67"/>
      <c r="EG1460" s="67"/>
      <c r="EH1460" s="67"/>
      <c r="EI1460" s="67"/>
      <c r="EJ1460" s="67"/>
      <c r="EK1460" s="67"/>
      <c r="EL1460" s="67"/>
      <c r="EM1460" s="67"/>
      <c r="EN1460" s="67"/>
      <c r="EO1460" s="67"/>
    </row>
    <row r="1461" spans="125:145" x14ac:dyDescent="0.25">
      <c r="DU1461" s="67"/>
      <c r="DV1461" s="67"/>
      <c r="DW1461" s="67"/>
      <c r="DX1461" s="67"/>
      <c r="DY1461" s="67"/>
      <c r="DZ1461" s="67"/>
      <c r="EA1461" s="67"/>
      <c r="EB1461" s="67"/>
      <c r="EC1461" s="67"/>
      <c r="ED1461" s="67"/>
      <c r="EE1461" s="67"/>
      <c r="EF1461" s="67"/>
      <c r="EG1461" s="67"/>
      <c r="EH1461" s="67"/>
      <c r="EI1461" s="67"/>
      <c r="EJ1461" s="67"/>
      <c r="EK1461" s="67"/>
      <c r="EL1461" s="67"/>
      <c r="EM1461" s="67"/>
      <c r="EN1461" s="67"/>
      <c r="EO1461" s="67"/>
    </row>
    <row r="1462" spans="125:145" x14ac:dyDescent="0.25">
      <c r="DU1462" s="67"/>
      <c r="DV1462" s="67"/>
      <c r="DW1462" s="67"/>
      <c r="DX1462" s="67"/>
      <c r="DY1462" s="67"/>
      <c r="DZ1462" s="67"/>
      <c r="EA1462" s="67"/>
      <c r="EB1462" s="67"/>
      <c r="EC1462" s="67"/>
      <c r="ED1462" s="67"/>
      <c r="EE1462" s="67"/>
      <c r="EF1462" s="67"/>
      <c r="EG1462" s="67"/>
      <c r="EH1462" s="67"/>
      <c r="EI1462" s="67"/>
      <c r="EJ1462" s="67"/>
      <c r="EK1462" s="67"/>
      <c r="EL1462" s="67"/>
      <c r="EM1462" s="67"/>
      <c r="EN1462" s="67"/>
      <c r="EO1462" s="67"/>
    </row>
    <row r="1463" spans="125:145" x14ac:dyDescent="0.25">
      <c r="DU1463" s="67"/>
      <c r="DV1463" s="67"/>
      <c r="DW1463" s="67"/>
      <c r="DX1463" s="67"/>
      <c r="DY1463" s="67"/>
      <c r="DZ1463" s="67"/>
      <c r="EA1463" s="67"/>
      <c r="EB1463" s="67"/>
      <c r="EC1463" s="67"/>
      <c r="ED1463" s="67"/>
      <c r="EE1463" s="67"/>
      <c r="EF1463" s="67"/>
      <c r="EG1463" s="67"/>
      <c r="EH1463" s="67"/>
      <c r="EI1463" s="67"/>
      <c r="EJ1463" s="67"/>
      <c r="EK1463" s="67"/>
      <c r="EL1463" s="67"/>
      <c r="EM1463" s="67"/>
      <c r="EN1463" s="67"/>
      <c r="EO1463" s="67"/>
    </row>
    <row r="1464" spans="125:145" x14ac:dyDescent="0.25">
      <c r="DU1464" s="67"/>
      <c r="DV1464" s="67"/>
      <c r="DW1464" s="67"/>
      <c r="DX1464" s="67"/>
      <c r="DY1464" s="67"/>
      <c r="DZ1464" s="67"/>
      <c r="EA1464" s="67"/>
      <c r="EB1464" s="67"/>
      <c r="EC1464" s="67"/>
      <c r="ED1464" s="67"/>
      <c r="EE1464" s="67"/>
      <c r="EF1464" s="67"/>
      <c r="EG1464" s="67"/>
      <c r="EH1464" s="67"/>
      <c r="EI1464" s="67"/>
      <c r="EJ1464" s="67"/>
      <c r="EK1464" s="67"/>
      <c r="EL1464" s="67"/>
      <c r="EM1464" s="67"/>
      <c r="EN1464" s="67"/>
      <c r="EO1464" s="67"/>
    </row>
    <row r="1465" spans="125:145" x14ac:dyDescent="0.25">
      <c r="DU1465" s="67"/>
      <c r="DV1465" s="67"/>
      <c r="DW1465" s="67"/>
      <c r="DX1465" s="67"/>
      <c r="DY1465" s="67"/>
      <c r="DZ1465" s="67"/>
      <c r="EA1465" s="67"/>
      <c r="EB1465" s="67"/>
      <c r="EC1465" s="67"/>
      <c r="ED1465" s="67"/>
      <c r="EE1465" s="67"/>
      <c r="EF1465" s="67"/>
      <c r="EG1465" s="67"/>
      <c r="EH1465" s="67"/>
      <c r="EI1465" s="67"/>
      <c r="EJ1465" s="67"/>
      <c r="EK1465" s="67"/>
      <c r="EL1465" s="67"/>
      <c r="EM1465" s="67"/>
      <c r="EN1465" s="67"/>
      <c r="EO1465" s="67"/>
    </row>
    <row r="1466" spans="125:145" x14ac:dyDescent="0.25">
      <c r="DU1466" s="67"/>
      <c r="DV1466" s="67"/>
      <c r="DW1466" s="67"/>
      <c r="DX1466" s="67"/>
      <c r="DY1466" s="67"/>
      <c r="DZ1466" s="67"/>
      <c r="EA1466" s="67"/>
      <c r="EB1466" s="67"/>
      <c r="EC1466" s="67"/>
      <c r="ED1466" s="67"/>
      <c r="EE1466" s="67"/>
      <c r="EF1466" s="67"/>
      <c r="EG1466" s="67"/>
      <c r="EH1466" s="67"/>
      <c r="EI1466" s="67"/>
      <c r="EJ1466" s="67"/>
      <c r="EK1466" s="67"/>
      <c r="EL1466" s="67"/>
      <c r="EM1466" s="67"/>
      <c r="EN1466" s="67"/>
      <c r="EO1466" s="67"/>
    </row>
    <row r="1467" spans="125:145" x14ac:dyDescent="0.25">
      <c r="DU1467" s="67"/>
      <c r="DV1467" s="67"/>
      <c r="DW1467" s="67"/>
      <c r="DX1467" s="67"/>
      <c r="DY1467" s="67"/>
      <c r="DZ1467" s="67"/>
      <c r="EA1467" s="67"/>
      <c r="EB1467" s="67"/>
      <c r="EC1467" s="67"/>
      <c r="ED1467" s="67"/>
      <c r="EE1467" s="67"/>
      <c r="EF1467" s="67"/>
      <c r="EG1467" s="67"/>
      <c r="EH1467" s="67"/>
      <c r="EI1467" s="67"/>
      <c r="EJ1467" s="67"/>
      <c r="EK1467" s="67"/>
      <c r="EL1467" s="67"/>
      <c r="EM1467" s="67"/>
      <c r="EN1467" s="67"/>
      <c r="EO1467" s="67"/>
    </row>
    <row r="1468" spans="125:145" x14ac:dyDescent="0.25">
      <c r="DU1468" s="67"/>
      <c r="DV1468" s="67"/>
      <c r="DW1468" s="67"/>
      <c r="DX1468" s="67"/>
      <c r="DY1468" s="67"/>
      <c r="DZ1468" s="67"/>
      <c r="EA1468" s="67"/>
      <c r="EB1468" s="67"/>
      <c r="EC1468" s="67"/>
      <c r="ED1468" s="67"/>
      <c r="EE1468" s="67"/>
      <c r="EF1468" s="67"/>
      <c r="EG1468" s="67"/>
      <c r="EH1468" s="67"/>
      <c r="EI1468" s="67"/>
      <c r="EJ1468" s="67"/>
      <c r="EK1468" s="67"/>
      <c r="EL1468" s="67"/>
      <c r="EM1468" s="67"/>
      <c r="EN1468" s="67"/>
      <c r="EO1468" s="67"/>
    </row>
    <row r="1469" spans="125:145" x14ac:dyDescent="0.25">
      <c r="DU1469" s="67"/>
      <c r="DV1469" s="67"/>
      <c r="DW1469" s="67"/>
      <c r="DX1469" s="67"/>
      <c r="DY1469" s="67"/>
      <c r="DZ1469" s="67"/>
      <c r="EA1469" s="67"/>
      <c r="EB1469" s="67"/>
      <c r="EC1469" s="67"/>
      <c r="ED1469" s="67"/>
      <c r="EE1469" s="67"/>
      <c r="EF1469" s="67"/>
      <c r="EG1469" s="67"/>
      <c r="EH1469" s="67"/>
      <c r="EI1469" s="67"/>
      <c r="EJ1469" s="67"/>
      <c r="EK1469" s="67"/>
      <c r="EL1469" s="67"/>
      <c r="EM1469" s="67"/>
      <c r="EN1469" s="67"/>
      <c r="EO1469" s="67"/>
    </row>
    <row r="1470" spans="125:145" x14ac:dyDescent="0.25">
      <c r="DU1470" s="67"/>
      <c r="DV1470" s="67"/>
      <c r="DW1470" s="67"/>
      <c r="DX1470" s="67"/>
      <c r="DY1470" s="67"/>
      <c r="DZ1470" s="67"/>
      <c r="EA1470" s="67"/>
      <c r="EB1470" s="67"/>
      <c r="EC1470" s="67"/>
      <c r="ED1470" s="67"/>
      <c r="EE1470" s="67"/>
      <c r="EF1470" s="67"/>
      <c r="EG1470" s="67"/>
      <c r="EH1470" s="67"/>
      <c r="EI1470" s="67"/>
      <c r="EJ1470" s="67"/>
      <c r="EK1470" s="67"/>
      <c r="EL1470" s="67"/>
      <c r="EM1470" s="67"/>
      <c r="EN1470" s="67"/>
      <c r="EO1470" s="67"/>
    </row>
    <row r="1471" spans="125:145" x14ac:dyDescent="0.25">
      <c r="DU1471" s="67"/>
      <c r="DV1471" s="67"/>
      <c r="DW1471" s="67"/>
      <c r="DX1471" s="67"/>
      <c r="DY1471" s="67"/>
      <c r="DZ1471" s="67"/>
      <c r="EA1471" s="67"/>
      <c r="EB1471" s="67"/>
      <c r="EC1471" s="67"/>
      <c r="ED1471" s="67"/>
      <c r="EE1471" s="67"/>
      <c r="EF1471" s="67"/>
      <c r="EG1471" s="67"/>
      <c r="EH1471" s="67"/>
      <c r="EI1471" s="67"/>
      <c r="EJ1471" s="67"/>
      <c r="EK1471" s="67"/>
      <c r="EL1471" s="67"/>
      <c r="EM1471" s="67"/>
      <c r="EN1471" s="67"/>
      <c r="EO1471" s="67"/>
    </row>
    <row r="1472" spans="125:145" x14ac:dyDescent="0.25">
      <c r="DU1472" s="67"/>
      <c r="DV1472" s="67"/>
      <c r="DW1472" s="67"/>
      <c r="DX1472" s="67"/>
      <c r="DY1472" s="67"/>
      <c r="DZ1472" s="67"/>
      <c r="EA1472" s="67"/>
      <c r="EB1472" s="67"/>
      <c r="EC1472" s="67"/>
      <c r="ED1472" s="67"/>
      <c r="EE1472" s="67"/>
      <c r="EF1472" s="67"/>
      <c r="EG1472" s="67"/>
      <c r="EH1472" s="67"/>
      <c r="EI1472" s="67"/>
      <c r="EJ1472" s="67"/>
      <c r="EK1472" s="67"/>
      <c r="EL1472" s="67"/>
      <c r="EM1472" s="67"/>
      <c r="EN1472" s="67"/>
      <c r="EO1472" s="67"/>
    </row>
    <row r="1473" spans="125:145" x14ac:dyDescent="0.25">
      <c r="DU1473" s="67"/>
      <c r="DV1473" s="67"/>
      <c r="DW1473" s="67"/>
      <c r="DX1473" s="67"/>
      <c r="DY1473" s="67"/>
      <c r="DZ1473" s="67"/>
      <c r="EA1473" s="67"/>
      <c r="EB1473" s="67"/>
      <c r="EC1473" s="67"/>
      <c r="ED1473" s="67"/>
      <c r="EE1473" s="67"/>
      <c r="EF1473" s="67"/>
      <c r="EG1473" s="67"/>
      <c r="EH1473" s="67"/>
      <c r="EI1473" s="67"/>
      <c r="EJ1473" s="67"/>
      <c r="EK1473" s="67"/>
      <c r="EL1473" s="67"/>
      <c r="EM1473" s="67"/>
      <c r="EN1473" s="67"/>
      <c r="EO1473" s="67"/>
    </row>
    <row r="1474" spans="125:145" x14ac:dyDescent="0.25">
      <c r="DU1474" s="67"/>
      <c r="DV1474" s="67"/>
      <c r="DW1474" s="67"/>
      <c r="DX1474" s="67"/>
      <c r="DY1474" s="67"/>
      <c r="DZ1474" s="67"/>
      <c r="EA1474" s="67"/>
      <c r="EB1474" s="67"/>
      <c r="EC1474" s="67"/>
      <c r="ED1474" s="67"/>
      <c r="EE1474" s="67"/>
      <c r="EF1474" s="67"/>
      <c r="EG1474" s="67"/>
      <c r="EH1474" s="67"/>
      <c r="EI1474" s="67"/>
      <c r="EJ1474" s="67"/>
      <c r="EK1474" s="67"/>
      <c r="EL1474" s="67"/>
      <c r="EM1474" s="67"/>
      <c r="EN1474" s="67"/>
      <c r="EO1474" s="67"/>
    </row>
    <row r="1475" spans="125:145" x14ac:dyDescent="0.25">
      <c r="DU1475" s="67"/>
      <c r="DV1475" s="67"/>
      <c r="DW1475" s="67"/>
      <c r="DX1475" s="67"/>
      <c r="DY1475" s="67"/>
      <c r="DZ1475" s="67"/>
      <c r="EA1475" s="67"/>
      <c r="EB1475" s="67"/>
      <c r="EC1475" s="67"/>
      <c r="ED1475" s="67"/>
      <c r="EE1475" s="67"/>
      <c r="EF1475" s="67"/>
      <c r="EG1475" s="67"/>
      <c r="EH1475" s="67"/>
      <c r="EI1475" s="67"/>
      <c r="EJ1475" s="67"/>
      <c r="EK1475" s="67"/>
      <c r="EL1475" s="67"/>
      <c r="EM1475" s="67"/>
      <c r="EN1475" s="67"/>
      <c r="EO1475" s="67"/>
    </row>
    <row r="1476" spans="125:145" x14ac:dyDescent="0.25">
      <c r="DU1476" s="67"/>
      <c r="DV1476" s="67"/>
      <c r="DW1476" s="67"/>
      <c r="DX1476" s="67"/>
      <c r="DY1476" s="67"/>
      <c r="DZ1476" s="67"/>
      <c r="EA1476" s="67"/>
      <c r="EB1476" s="67"/>
      <c r="EC1476" s="67"/>
      <c r="ED1476" s="67"/>
      <c r="EE1476" s="67"/>
      <c r="EF1476" s="67"/>
      <c r="EG1476" s="67"/>
      <c r="EH1476" s="67"/>
      <c r="EI1476" s="67"/>
      <c r="EJ1476" s="67"/>
      <c r="EK1476" s="67"/>
      <c r="EL1476" s="67"/>
      <c r="EM1476" s="67"/>
      <c r="EN1476" s="67"/>
      <c r="EO1476" s="67"/>
    </row>
    <row r="1477" spans="125:145" x14ac:dyDescent="0.25">
      <c r="DU1477" s="67"/>
      <c r="DV1477" s="67"/>
      <c r="DW1477" s="67"/>
      <c r="DX1477" s="67"/>
      <c r="DY1477" s="67"/>
      <c r="DZ1477" s="67"/>
      <c r="EA1477" s="67"/>
      <c r="EB1477" s="67"/>
      <c r="EC1477" s="67"/>
      <c r="ED1477" s="67"/>
      <c r="EE1477" s="67"/>
      <c r="EF1477" s="67"/>
      <c r="EG1477" s="67"/>
      <c r="EH1477" s="67"/>
      <c r="EI1477" s="67"/>
      <c r="EJ1477" s="67"/>
      <c r="EK1477" s="67"/>
      <c r="EL1477" s="67"/>
      <c r="EM1477" s="67"/>
      <c r="EN1477" s="67"/>
      <c r="EO1477" s="67"/>
    </row>
    <row r="1478" spans="125:145" x14ac:dyDescent="0.25">
      <c r="DU1478" s="67"/>
      <c r="DV1478" s="67"/>
      <c r="DW1478" s="67"/>
      <c r="DX1478" s="67"/>
      <c r="DY1478" s="67"/>
      <c r="DZ1478" s="67"/>
      <c r="EA1478" s="67"/>
      <c r="EB1478" s="67"/>
      <c r="EC1478" s="67"/>
      <c r="ED1478" s="67"/>
      <c r="EE1478" s="67"/>
      <c r="EF1478" s="67"/>
      <c r="EG1478" s="67"/>
      <c r="EH1478" s="67"/>
      <c r="EI1478" s="67"/>
      <c r="EJ1478" s="67"/>
      <c r="EK1478" s="67"/>
      <c r="EL1478" s="67"/>
      <c r="EM1478" s="67"/>
      <c r="EN1478" s="67"/>
      <c r="EO1478" s="67"/>
    </row>
    <row r="1479" spans="125:145" x14ac:dyDescent="0.25">
      <c r="DU1479" s="67"/>
      <c r="DV1479" s="67"/>
      <c r="DW1479" s="67"/>
      <c r="DX1479" s="67"/>
      <c r="DY1479" s="67"/>
      <c r="DZ1479" s="67"/>
      <c r="EA1479" s="67"/>
      <c r="EB1479" s="67"/>
      <c r="EC1479" s="67"/>
      <c r="ED1479" s="67"/>
      <c r="EE1479" s="67"/>
      <c r="EF1479" s="67"/>
      <c r="EG1479" s="67"/>
      <c r="EH1479" s="67"/>
      <c r="EI1479" s="67"/>
      <c r="EJ1479" s="67"/>
      <c r="EK1479" s="67"/>
      <c r="EL1479" s="67"/>
      <c r="EM1479" s="67"/>
      <c r="EN1479" s="67"/>
      <c r="EO1479" s="67"/>
    </row>
    <row r="1480" spans="125:145" x14ac:dyDescent="0.25">
      <c r="DU1480" s="67"/>
      <c r="DV1480" s="67"/>
      <c r="DW1480" s="67"/>
      <c r="DX1480" s="67"/>
      <c r="DY1480" s="67"/>
      <c r="DZ1480" s="67"/>
      <c r="EA1480" s="67"/>
      <c r="EB1480" s="67"/>
      <c r="EC1480" s="67"/>
      <c r="ED1480" s="67"/>
      <c r="EE1480" s="67"/>
      <c r="EF1480" s="67"/>
      <c r="EG1480" s="67"/>
      <c r="EH1480" s="67"/>
      <c r="EI1480" s="67"/>
      <c r="EJ1480" s="67"/>
      <c r="EK1480" s="67"/>
      <c r="EL1480" s="67"/>
      <c r="EM1480" s="67"/>
      <c r="EN1480" s="67"/>
      <c r="EO1480" s="67"/>
    </row>
    <row r="1481" spans="125:145" x14ac:dyDescent="0.25">
      <c r="DU1481" s="67"/>
      <c r="DV1481" s="67"/>
      <c r="DW1481" s="67"/>
      <c r="DX1481" s="67"/>
      <c r="DY1481" s="67"/>
      <c r="DZ1481" s="67"/>
      <c r="EA1481" s="67"/>
      <c r="EB1481" s="67"/>
      <c r="EC1481" s="67"/>
      <c r="ED1481" s="67"/>
      <c r="EE1481" s="67"/>
      <c r="EF1481" s="67"/>
      <c r="EG1481" s="67"/>
      <c r="EH1481" s="67"/>
      <c r="EI1481" s="67"/>
      <c r="EJ1481" s="67"/>
      <c r="EK1481" s="67"/>
      <c r="EL1481" s="67"/>
      <c r="EM1481" s="67"/>
      <c r="EN1481" s="67"/>
      <c r="EO1481" s="67"/>
    </row>
    <row r="1482" spans="125:145" x14ac:dyDescent="0.25">
      <c r="DU1482" s="67"/>
      <c r="DV1482" s="67"/>
      <c r="DW1482" s="67"/>
      <c r="DX1482" s="67"/>
      <c r="DY1482" s="67"/>
      <c r="DZ1482" s="67"/>
      <c r="EA1482" s="67"/>
      <c r="EB1482" s="67"/>
      <c r="EC1482" s="67"/>
      <c r="ED1482" s="67"/>
      <c r="EE1482" s="67"/>
      <c r="EF1482" s="67"/>
      <c r="EG1482" s="67"/>
      <c r="EH1482" s="67"/>
      <c r="EI1482" s="67"/>
      <c r="EJ1482" s="67"/>
      <c r="EK1482" s="67"/>
      <c r="EL1482" s="67"/>
      <c r="EM1482" s="67"/>
      <c r="EN1482" s="67"/>
      <c r="EO1482" s="67"/>
    </row>
    <row r="1483" spans="125:145" x14ac:dyDescent="0.25">
      <c r="DU1483" s="67"/>
      <c r="DV1483" s="67"/>
      <c r="DW1483" s="67"/>
      <c r="DX1483" s="67"/>
      <c r="DY1483" s="67"/>
      <c r="DZ1483" s="67"/>
      <c r="EA1483" s="67"/>
      <c r="EB1483" s="67"/>
      <c r="EC1483" s="67"/>
      <c r="ED1483" s="67"/>
      <c r="EE1483" s="67"/>
      <c r="EF1483" s="67"/>
      <c r="EG1483" s="67"/>
      <c r="EH1483" s="67"/>
      <c r="EI1483" s="67"/>
      <c r="EJ1483" s="67"/>
      <c r="EK1483" s="67"/>
      <c r="EL1483" s="67"/>
      <c r="EM1483" s="67"/>
      <c r="EN1483" s="67"/>
      <c r="EO1483" s="67"/>
    </row>
    <row r="1484" spans="125:145" x14ac:dyDescent="0.25">
      <c r="DU1484" s="67"/>
      <c r="DV1484" s="67"/>
      <c r="DW1484" s="67"/>
      <c r="DX1484" s="67"/>
      <c r="DY1484" s="67"/>
      <c r="DZ1484" s="67"/>
      <c r="EA1484" s="67"/>
      <c r="EB1484" s="67"/>
      <c r="EC1484" s="67"/>
      <c r="ED1484" s="67"/>
      <c r="EE1484" s="67"/>
      <c r="EF1484" s="67"/>
      <c r="EG1484" s="67"/>
      <c r="EH1484" s="67"/>
      <c r="EI1484" s="67"/>
      <c r="EJ1484" s="67"/>
      <c r="EK1484" s="67"/>
      <c r="EL1484" s="67"/>
      <c r="EM1484" s="67"/>
      <c r="EN1484" s="67"/>
      <c r="EO1484" s="67"/>
    </row>
    <row r="1485" spans="125:145" x14ac:dyDescent="0.25">
      <c r="DU1485" s="67"/>
      <c r="DV1485" s="67"/>
      <c r="DW1485" s="67"/>
      <c r="DX1485" s="67"/>
      <c r="DY1485" s="67"/>
      <c r="DZ1485" s="67"/>
      <c r="EA1485" s="67"/>
      <c r="EB1485" s="67"/>
      <c r="EC1485" s="67"/>
      <c r="ED1485" s="67"/>
      <c r="EE1485" s="67"/>
      <c r="EF1485" s="67"/>
      <c r="EG1485" s="67"/>
      <c r="EH1485" s="67"/>
      <c r="EI1485" s="67"/>
      <c r="EJ1485" s="67"/>
      <c r="EK1485" s="67"/>
      <c r="EL1485" s="67"/>
      <c r="EM1485" s="67"/>
      <c r="EN1485" s="67"/>
      <c r="EO1485" s="67"/>
    </row>
    <row r="1486" spans="125:145" x14ac:dyDescent="0.25">
      <c r="DU1486" s="67"/>
      <c r="DV1486" s="67"/>
      <c r="DW1486" s="67"/>
      <c r="DX1486" s="67"/>
      <c r="DY1486" s="67"/>
      <c r="DZ1486" s="67"/>
      <c r="EA1486" s="67"/>
      <c r="EB1486" s="67"/>
      <c r="EC1486" s="67"/>
      <c r="ED1486" s="67"/>
      <c r="EE1486" s="67"/>
      <c r="EF1486" s="67"/>
      <c r="EG1486" s="67"/>
      <c r="EH1486" s="67"/>
      <c r="EI1486" s="67"/>
      <c r="EJ1486" s="67"/>
      <c r="EK1486" s="67"/>
      <c r="EL1486" s="67"/>
      <c r="EM1486" s="67"/>
      <c r="EN1486" s="67"/>
      <c r="EO1486" s="67"/>
    </row>
    <row r="1487" spans="125:145" x14ac:dyDescent="0.25">
      <c r="DU1487" s="67"/>
      <c r="DV1487" s="67"/>
      <c r="DW1487" s="67"/>
      <c r="DX1487" s="67"/>
      <c r="DY1487" s="67"/>
      <c r="DZ1487" s="67"/>
      <c r="EA1487" s="67"/>
      <c r="EB1487" s="67"/>
      <c r="EC1487" s="67"/>
      <c r="ED1487" s="67"/>
      <c r="EE1487" s="67"/>
      <c r="EF1487" s="67"/>
      <c r="EG1487" s="67"/>
      <c r="EH1487" s="67"/>
      <c r="EI1487" s="67"/>
      <c r="EJ1487" s="67"/>
      <c r="EK1487" s="67"/>
      <c r="EL1487" s="67"/>
      <c r="EM1487" s="67"/>
      <c r="EN1487" s="67"/>
      <c r="EO1487" s="67"/>
    </row>
    <row r="1488" spans="125:145" x14ac:dyDescent="0.25">
      <c r="DU1488" s="67"/>
      <c r="DV1488" s="67"/>
      <c r="DW1488" s="67"/>
      <c r="DX1488" s="67"/>
      <c r="DY1488" s="67"/>
      <c r="DZ1488" s="67"/>
      <c r="EA1488" s="67"/>
      <c r="EB1488" s="67"/>
      <c r="EC1488" s="67"/>
      <c r="ED1488" s="67"/>
      <c r="EE1488" s="67"/>
      <c r="EF1488" s="67"/>
      <c r="EG1488" s="67"/>
      <c r="EH1488" s="67"/>
      <c r="EI1488" s="67"/>
      <c r="EJ1488" s="67"/>
      <c r="EK1488" s="67"/>
      <c r="EL1488" s="67"/>
      <c r="EM1488" s="67"/>
      <c r="EN1488" s="67"/>
      <c r="EO1488" s="67"/>
    </row>
    <row r="1489" spans="125:145" x14ac:dyDescent="0.25">
      <c r="DU1489" s="67"/>
      <c r="DV1489" s="67"/>
      <c r="DW1489" s="67"/>
      <c r="DX1489" s="67"/>
      <c r="DY1489" s="67"/>
      <c r="DZ1489" s="67"/>
      <c r="EA1489" s="67"/>
      <c r="EB1489" s="67"/>
      <c r="EC1489" s="67"/>
      <c r="ED1489" s="67"/>
      <c r="EE1489" s="67"/>
      <c r="EF1489" s="67"/>
      <c r="EG1489" s="67"/>
      <c r="EH1489" s="67"/>
      <c r="EI1489" s="67"/>
      <c r="EJ1489" s="67"/>
      <c r="EK1489" s="67"/>
      <c r="EL1489" s="67"/>
      <c r="EM1489" s="67"/>
      <c r="EN1489" s="67"/>
      <c r="EO1489" s="67"/>
    </row>
    <row r="1490" spans="125:145" x14ac:dyDescent="0.25">
      <c r="DU1490" s="67"/>
      <c r="DV1490" s="67"/>
      <c r="DW1490" s="67"/>
      <c r="DX1490" s="67"/>
      <c r="DY1490" s="67"/>
      <c r="DZ1490" s="67"/>
      <c r="EA1490" s="67"/>
      <c r="EB1490" s="67"/>
      <c r="EC1490" s="67"/>
      <c r="ED1490" s="67"/>
      <c r="EE1490" s="67"/>
      <c r="EF1490" s="67"/>
      <c r="EG1490" s="67"/>
      <c r="EH1490" s="67"/>
      <c r="EI1490" s="67"/>
      <c r="EJ1490" s="67"/>
      <c r="EK1490" s="67"/>
      <c r="EL1490" s="67"/>
      <c r="EM1490" s="67"/>
      <c r="EN1490" s="67"/>
      <c r="EO1490" s="67"/>
    </row>
    <row r="1491" spans="125:145" x14ac:dyDescent="0.25">
      <c r="DU1491" s="67"/>
      <c r="DV1491" s="67"/>
      <c r="DW1491" s="67"/>
      <c r="DX1491" s="67"/>
      <c r="DY1491" s="67"/>
      <c r="DZ1491" s="67"/>
      <c r="EA1491" s="67"/>
      <c r="EB1491" s="67"/>
      <c r="EC1491" s="67"/>
      <c r="ED1491" s="67"/>
      <c r="EE1491" s="67"/>
      <c r="EF1491" s="67"/>
      <c r="EG1491" s="67"/>
      <c r="EH1491" s="67"/>
      <c r="EI1491" s="67"/>
      <c r="EJ1491" s="67"/>
      <c r="EK1491" s="67"/>
      <c r="EL1491" s="67"/>
      <c r="EM1491" s="67"/>
      <c r="EN1491" s="67"/>
      <c r="EO1491" s="67"/>
    </row>
    <row r="1492" spans="125:145" x14ac:dyDescent="0.25">
      <c r="DU1492" s="67"/>
      <c r="DV1492" s="67"/>
      <c r="DW1492" s="67"/>
      <c r="DX1492" s="67"/>
      <c r="DY1492" s="67"/>
      <c r="DZ1492" s="67"/>
      <c r="EA1492" s="67"/>
      <c r="EB1492" s="67"/>
      <c r="EC1492" s="67"/>
      <c r="ED1492" s="67"/>
      <c r="EE1492" s="67"/>
      <c r="EF1492" s="67"/>
      <c r="EG1492" s="67"/>
      <c r="EH1492" s="67"/>
      <c r="EI1492" s="67"/>
      <c r="EJ1492" s="67"/>
      <c r="EK1492" s="67"/>
      <c r="EL1492" s="67"/>
      <c r="EM1492" s="67"/>
      <c r="EN1492" s="67"/>
      <c r="EO1492" s="67"/>
    </row>
    <row r="1493" spans="125:145" x14ac:dyDescent="0.25">
      <c r="DU1493" s="67"/>
      <c r="DV1493" s="67"/>
      <c r="DW1493" s="67"/>
      <c r="DX1493" s="67"/>
      <c r="DY1493" s="67"/>
      <c r="DZ1493" s="67"/>
      <c r="EA1493" s="67"/>
      <c r="EB1493" s="67"/>
      <c r="EC1493" s="67"/>
      <c r="ED1493" s="67"/>
      <c r="EE1493" s="67"/>
      <c r="EF1493" s="67"/>
      <c r="EG1493" s="67"/>
      <c r="EH1493" s="67"/>
      <c r="EI1493" s="67"/>
      <c r="EJ1493" s="67"/>
      <c r="EK1493" s="67"/>
      <c r="EL1493" s="67"/>
      <c r="EM1493" s="67"/>
      <c r="EN1493" s="67"/>
      <c r="EO1493" s="67"/>
    </row>
    <row r="1494" spans="125:145" x14ac:dyDescent="0.25">
      <c r="DU1494" s="67"/>
      <c r="DV1494" s="67"/>
      <c r="DW1494" s="67"/>
      <c r="DX1494" s="67"/>
      <c r="DY1494" s="67"/>
      <c r="DZ1494" s="67"/>
      <c r="EA1494" s="67"/>
      <c r="EB1494" s="67"/>
      <c r="EC1494" s="67"/>
      <c r="ED1494" s="67"/>
      <c r="EE1494" s="67"/>
      <c r="EF1494" s="67"/>
      <c r="EG1494" s="67"/>
      <c r="EH1494" s="67"/>
      <c r="EI1494" s="67"/>
      <c r="EJ1494" s="67"/>
      <c r="EK1494" s="67"/>
      <c r="EL1494" s="67"/>
      <c r="EM1494" s="67"/>
      <c r="EN1494" s="67"/>
      <c r="EO1494" s="67"/>
    </row>
    <row r="1495" spans="125:145" x14ac:dyDescent="0.25">
      <c r="DU1495" s="67"/>
      <c r="DV1495" s="67"/>
      <c r="DW1495" s="67"/>
      <c r="DX1495" s="67"/>
      <c r="DY1495" s="67"/>
      <c r="DZ1495" s="67"/>
      <c r="EA1495" s="67"/>
      <c r="EB1495" s="67"/>
      <c r="EC1495" s="67"/>
      <c r="ED1495" s="67"/>
      <c r="EE1495" s="67"/>
      <c r="EF1495" s="67"/>
      <c r="EG1495" s="67"/>
      <c r="EH1495" s="67"/>
      <c r="EI1495" s="67"/>
      <c r="EJ1495" s="67"/>
      <c r="EK1495" s="67"/>
      <c r="EL1495" s="67"/>
      <c r="EM1495" s="67"/>
      <c r="EN1495" s="67"/>
      <c r="EO1495" s="67"/>
    </row>
    <row r="1496" spans="125:145" x14ac:dyDescent="0.25">
      <c r="DU1496" s="67"/>
      <c r="DV1496" s="67"/>
      <c r="DW1496" s="67"/>
      <c r="DX1496" s="67"/>
      <c r="DY1496" s="67"/>
      <c r="DZ1496" s="67"/>
      <c r="EA1496" s="67"/>
      <c r="EB1496" s="67"/>
      <c r="EC1496" s="67"/>
      <c r="ED1496" s="67"/>
      <c r="EE1496" s="67"/>
      <c r="EF1496" s="67"/>
      <c r="EG1496" s="67"/>
      <c r="EH1496" s="67"/>
      <c r="EI1496" s="67"/>
      <c r="EJ1496" s="67"/>
      <c r="EK1496" s="67"/>
      <c r="EL1496" s="67"/>
      <c r="EM1496" s="67"/>
      <c r="EN1496" s="67"/>
      <c r="EO1496" s="67"/>
    </row>
    <row r="1497" spans="125:145" x14ac:dyDescent="0.25">
      <c r="DU1497" s="67"/>
      <c r="DV1497" s="67"/>
      <c r="DW1497" s="67"/>
      <c r="DX1497" s="67"/>
      <c r="DY1497" s="67"/>
      <c r="DZ1497" s="67"/>
      <c r="EA1497" s="67"/>
      <c r="EB1497" s="67"/>
      <c r="EC1497" s="67"/>
      <c r="ED1497" s="67"/>
      <c r="EE1497" s="67"/>
      <c r="EF1497" s="67"/>
      <c r="EG1497" s="67"/>
      <c r="EH1497" s="67"/>
      <c r="EI1497" s="67"/>
      <c r="EJ1497" s="67"/>
      <c r="EK1497" s="67"/>
      <c r="EL1497" s="67"/>
      <c r="EM1497" s="67"/>
      <c r="EN1497" s="67"/>
      <c r="EO1497" s="67"/>
    </row>
    <row r="1498" spans="125:145" x14ac:dyDescent="0.25">
      <c r="DU1498" s="67"/>
      <c r="DV1498" s="67"/>
      <c r="DW1498" s="67"/>
      <c r="DX1498" s="67"/>
      <c r="DY1498" s="67"/>
      <c r="DZ1498" s="67"/>
      <c r="EA1498" s="67"/>
      <c r="EB1498" s="67"/>
      <c r="EC1498" s="67"/>
      <c r="ED1498" s="67"/>
      <c r="EE1498" s="67"/>
      <c r="EF1498" s="67"/>
      <c r="EG1498" s="67"/>
      <c r="EH1498" s="67"/>
      <c r="EI1498" s="67"/>
      <c r="EJ1498" s="67"/>
      <c r="EK1498" s="67"/>
      <c r="EL1498" s="67"/>
      <c r="EM1498" s="67"/>
      <c r="EN1498" s="67"/>
      <c r="EO1498" s="67"/>
    </row>
    <row r="1499" spans="125:145" x14ac:dyDescent="0.25">
      <c r="DU1499" s="67"/>
      <c r="DV1499" s="67"/>
      <c r="DW1499" s="67"/>
      <c r="DX1499" s="67"/>
      <c r="DY1499" s="67"/>
      <c r="DZ1499" s="67"/>
      <c r="EA1499" s="67"/>
      <c r="EB1499" s="67"/>
      <c r="EC1499" s="67"/>
      <c r="ED1499" s="67"/>
      <c r="EE1499" s="67"/>
      <c r="EF1499" s="67"/>
      <c r="EG1499" s="67"/>
      <c r="EH1499" s="67"/>
      <c r="EI1499" s="67"/>
      <c r="EJ1499" s="67"/>
      <c r="EK1499" s="67"/>
      <c r="EL1499" s="67"/>
      <c r="EM1499" s="67"/>
      <c r="EN1499" s="67"/>
      <c r="EO1499" s="67"/>
    </row>
    <row r="1500" spans="125:145" x14ac:dyDescent="0.25">
      <c r="DU1500" s="67"/>
      <c r="DV1500" s="67"/>
      <c r="DW1500" s="67"/>
      <c r="DX1500" s="67"/>
      <c r="DY1500" s="67"/>
      <c r="DZ1500" s="67"/>
      <c r="EA1500" s="67"/>
      <c r="EB1500" s="67"/>
      <c r="EC1500" s="67"/>
      <c r="ED1500" s="67"/>
      <c r="EE1500" s="67"/>
      <c r="EF1500" s="67"/>
      <c r="EG1500" s="67"/>
      <c r="EH1500" s="67"/>
      <c r="EI1500" s="67"/>
      <c r="EJ1500" s="67"/>
      <c r="EK1500" s="67"/>
      <c r="EL1500" s="67"/>
      <c r="EM1500" s="67"/>
      <c r="EN1500" s="67"/>
      <c r="EO1500" s="67"/>
    </row>
    <row r="1501" spans="125:145" x14ac:dyDescent="0.25">
      <c r="DU1501" s="67"/>
      <c r="DV1501" s="67"/>
      <c r="DW1501" s="67"/>
      <c r="DX1501" s="67"/>
      <c r="DY1501" s="67"/>
      <c r="DZ1501" s="67"/>
      <c r="EA1501" s="67"/>
      <c r="EB1501" s="67"/>
      <c r="EC1501" s="67"/>
      <c r="ED1501" s="67"/>
      <c r="EE1501" s="67"/>
      <c r="EF1501" s="67"/>
      <c r="EG1501" s="67"/>
      <c r="EH1501" s="67"/>
      <c r="EI1501" s="67"/>
      <c r="EJ1501" s="67"/>
      <c r="EK1501" s="67"/>
      <c r="EL1501" s="67"/>
      <c r="EM1501" s="67"/>
      <c r="EN1501" s="67"/>
      <c r="EO1501" s="67"/>
    </row>
    <row r="1502" spans="125:145" x14ac:dyDescent="0.25">
      <c r="DU1502" s="67"/>
      <c r="DV1502" s="67"/>
      <c r="DW1502" s="67"/>
      <c r="DX1502" s="67"/>
      <c r="DY1502" s="67"/>
      <c r="DZ1502" s="67"/>
      <c r="EA1502" s="67"/>
      <c r="EB1502" s="67"/>
      <c r="EC1502" s="67"/>
      <c r="ED1502" s="67"/>
      <c r="EE1502" s="67"/>
      <c r="EF1502" s="67"/>
      <c r="EG1502" s="67"/>
      <c r="EH1502" s="67"/>
      <c r="EI1502" s="67"/>
      <c r="EJ1502" s="67"/>
      <c r="EK1502" s="67"/>
      <c r="EL1502" s="67"/>
      <c r="EM1502" s="67"/>
      <c r="EN1502" s="67"/>
      <c r="EO1502" s="67"/>
    </row>
    <row r="1503" spans="125:145" x14ac:dyDescent="0.25">
      <c r="DU1503" s="67"/>
      <c r="DV1503" s="67"/>
      <c r="DW1503" s="67"/>
      <c r="DX1503" s="67"/>
      <c r="DY1503" s="67"/>
      <c r="DZ1503" s="67"/>
      <c r="EA1503" s="67"/>
      <c r="EB1503" s="67"/>
      <c r="EC1503" s="67"/>
      <c r="ED1503" s="67"/>
      <c r="EE1503" s="67"/>
      <c r="EF1503" s="67"/>
      <c r="EG1503" s="67"/>
      <c r="EH1503" s="67"/>
      <c r="EI1503" s="67"/>
      <c r="EJ1503" s="67"/>
      <c r="EK1503" s="67"/>
      <c r="EL1503" s="67"/>
      <c r="EM1503" s="67"/>
      <c r="EN1503" s="67"/>
      <c r="EO1503" s="67"/>
    </row>
    <row r="1504" spans="125:145" x14ac:dyDescent="0.25">
      <c r="DU1504" s="67"/>
      <c r="DV1504" s="67"/>
      <c r="DW1504" s="67"/>
      <c r="DX1504" s="67"/>
      <c r="DY1504" s="67"/>
      <c r="DZ1504" s="67"/>
      <c r="EA1504" s="67"/>
      <c r="EB1504" s="67"/>
      <c r="EC1504" s="67"/>
      <c r="ED1504" s="67"/>
      <c r="EE1504" s="67"/>
      <c r="EF1504" s="67"/>
      <c r="EG1504" s="67"/>
      <c r="EH1504" s="67"/>
      <c r="EI1504" s="67"/>
      <c r="EJ1504" s="67"/>
      <c r="EK1504" s="67"/>
      <c r="EL1504" s="67"/>
      <c r="EM1504" s="67"/>
      <c r="EN1504" s="67"/>
      <c r="EO1504" s="67"/>
    </row>
    <row r="1505" spans="125:145" x14ac:dyDescent="0.25">
      <c r="DU1505" s="67"/>
      <c r="DV1505" s="67"/>
      <c r="DW1505" s="67"/>
      <c r="DX1505" s="67"/>
      <c r="DY1505" s="67"/>
      <c r="DZ1505" s="67"/>
      <c r="EA1505" s="67"/>
      <c r="EB1505" s="67"/>
      <c r="EC1505" s="67"/>
      <c r="ED1505" s="67"/>
      <c r="EE1505" s="67"/>
      <c r="EF1505" s="67"/>
      <c r="EG1505" s="67"/>
      <c r="EH1505" s="67"/>
      <c r="EI1505" s="67"/>
      <c r="EJ1505" s="67"/>
      <c r="EK1505" s="67"/>
      <c r="EL1505" s="67"/>
      <c r="EM1505" s="67"/>
      <c r="EN1505" s="67"/>
      <c r="EO1505" s="67"/>
    </row>
    <row r="1506" spans="125:145" x14ac:dyDescent="0.25">
      <c r="DU1506" s="67"/>
      <c r="DV1506" s="67"/>
      <c r="DW1506" s="67"/>
      <c r="DX1506" s="67"/>
      <c r="DY1506" s="67"/>
      <c r="DZ1506" s="67"/>
      <c r="EA1506" s="67"/>
      <c r="EB1506" s="67"/>
      <c r="EC1506" s="67"/>
      <c r="ED1506" s="67"/>
      <c r="EE1506" s="67"/>
      <c r="EF1506" s="67"/>
      <c r="EG1506" s="67"/>
      <c r="EH1506" s="67"/>
      <c r="EI1506" s="67"/>
      <c r="EJ1506" s="67"/>
      <c r="EK1506" s="67"/>
      <c r="EL1506" s="67"/>
      <c r="EM1506" s="67"/>
      <c r="EN1506" s="67"/>
      <c r="EO1506" s="67"/>
    </row>
    <row r="1507" spans="125:145" x14ac:dyDescent="0.25">
      <c r="DU1507" s="67"/>
      <c r="DV1507" s="67"/>
      <c r="DW1507" s="67"/>
      <c r="DX1507" s="67"/>
      <c r="DY1507" s="67"/>
      <c r="DZ1507" s="67"/>
      <c r="EA1507" s="67"/>
      <c r="EB1507" s="67"/>
      <c r="EC1507" s="67"/>
      <c r="ED1507" s="67"/>
      <c r="EE1507" s="67"/>
      <c r="EF1507" s="67"/>
      <c r="EG1507" s="67"/>
      <c r="EH1507" s="67"/>
      <c r="EI1507" s="67"/>
      <c r="EJ1507" s="67"/>
      <c r="EK1507" s="67"/>
      <c r="EL1507" s="67"/>
      <c r="EM1507" s="67"/>
      <c r="EN1507" s="67"/>
      <c r="EO1507" s="67"/>
    </row>
    <row r="1508" spans="125:145" x14ac:dyDescent="0.25">
      <c r="DU1508" s="67"/>
      <c r="DV1508" s="67"/>
      <c r="DW1508" s="67"/>
      <c r="DX1508" s="67"/>
      <c r="DY1508" s="67"/>
      <c r="DZ1508" s="67"/>
      <c r="EA1508" s="67"/>
      <c r="EB1508" s="67"/>
      <c r="EC1508" s="67"/>
      <c r="ED1508" s="67"/>
      <c r="EE1508" s="67"/>
      <c r="EF1508" s="67"/>
      <c r="EG1508" s="67"/>
      <c r="EH1508" s="67"/>
      <c r="EI1508" s="67"/>
      <c r="EJ1508" s="67"/>
      <c r="EK1508" s="67"/>
      <c r="EL1508" s="67"/>
      <c r="EM1508" s="67"/>
      <c r="EN1508" s="67"/>
      <c r="EO1508" s="67"/>
    </row>
    <row r="1509" spans="125:145" x14ac:dyDescent="0.25">
      <c r="DU1509" s="67"/>
      <c r="DV1509" s="67"/>
      <c r="DW1509" s="67"/>
      <c r="DX1509" s="67"/>
      <c r="DY1509" s="67"/>
      <c r="DZ1509" s="67"/>
      <c r="EA1509" s="67"/>
      <c r="EB1509" s="67"/>
      <c r="EC1509" s="67"/>
      <c r="ED1509" s="67"/>
      <c r="EE1509" s="67"/>
      <c r="EF1509" s="67"/>
      <c r="EG1509" s="67"/>
      <c r="EH1509" s="67"/>
      <c r="EI1509" s="67"/>
      <c r="EJ1509" s="67"/>
      <c r="EK1509" s="67"/>
      <c r="EL1509" s="67"/>
      <c r="EM1509" s="67"/>
      <c r="EN1509" s="67"/>
      <c r="EO1509" s="67"/>
    </row>
    <row r="1510" spans="125:145" x14ac:dyDescent="0.25">
      <c r="DU1510" s="67"/>
      <c r="DV1510" s="67"/>
      <c r="DW1510" s="67"/>
      <c r="DX1510" s="67"/>
      <c r="DY1510" s="67"/>
      <c r="DZ1510" s="67"/>
      <c r="EA1510" s="67"/>
      <c r="EB1510" s="67"/>
      <c r="EC1510" s="67"/>
      <c r="ED1510" s="67"/>
      <c r="EE1510" s="67"/>
      <c r="EF1510" s="67"/>
      <c r="EG1510" s="67"/>
      <c r="EH1510" s="67"/>
      <c r="EI1510" s="67"/>
      <c r="EJ1510" s="67"/>
      <c r="EK1510" s="67"/>
      <c r="EL1510" s="67"/>
      <c r="EM1510" s="67"/>
      <c r="EN1510" s="67"/>
      <c r="EO1510" s="67"/>
    </row>
    <row r="1511" spans="125:145" x14ac:dyDescent="0.25">
      <c r="DU1511" s="67"/>
      <c r="DV1511" s="67"/>
      <c r="DW1511" s="67"/>
      <c r="DX1511" s="67"/>
      <c r="DY1511" s="67"/>
      <c r="DZ1511" s="67"/>
      <c r="EA1511" s="67"/>
      <c r="EB1511" s="67"/>
      <c r="EC1511" s="67"/>
      <c r="ED1511" s="67"/>
      <c r="EE1511" s="67"/>
      <c r="EF1511" s="67"/>
      <c r="EG1511" s="67"/>
      <c r="EH1511" s="67"/>
      <c r="EI1511" s="67"/>
      <c r="EJ1511" s="67"/>
      <c r="EK1511" s="67"/>
      <c r="EL1511" s="67"/>
      <c r="EM1511" s="67"/>
      <c r="EN1511" s="67"/>
      <c r="EO1511" s="67"/>
    </row>
    <row r="1512" spans="125:145" x14ac:dyDescent="0.25">
      <c r="DU1512" s="67"/>
      <c r="DV1512" s="67"/>
      <c r="DW1512" s="67"/>
      <c r="DX1512" s="67"/>
      <c r="DY1512" s="67"/>
      <c r="DZ1512" s="67"/>
      <c r="EA1512" s="67"/>
      <c r="EB1512" s="67"/>
      <c r="EC1512" s="67"/>
      <c r="ED1512" s="67"/>
      <c r="EE1512" s="67"/>
      <c r="EF1512" s="67"/>
      <c r="EG1512" s="67"/>
      <c r="EH1512" s="67"/>
      <c r="EI1512" s="67"/>
      <c r="EJ1512" s="67"/>
      <c r="EK1512" s="67"/>
      <c r="EL1512" s="67"/>
      <c r="EM1512" s="67"/>
      <c r="EN1512" s="67"/>
      <c r="EO1512" s="67"/>
    </row>
    <row r="1513" spans="125:145" x14ac:dyDescent="0.25">
      <c r="DU1513" s="67"/>
      <c r="DV1513" s="67"/>
      <c r="DW1513" s="67"/>
      <c r="DX1513" s="67"/>
      <c r="DY1513" s="67"/>
      <c r="DZ1513" s="67"/>
      <c r="EA1513" s="67"/>
      <c r="EB1513" s="67"/>
      <c r="EC1513" s="67"/>
      <c r="ED1513" s="67"/>
      <c r="EE1513" s="67"/>
      <c r="EF1513" s="67"/>
      <c r="EG1513" s="67"/>
      <c r="EH1513" s="67"/>
      <c r="EI1513" s="67"/>
      <c r="EJ1513" s="67"/>
      <c r="EK1513" s="67"/>
      <c r="EL1513" s="67"/>
      <c r="EM1513" s="67"/>
      <c r="EN1513" s="67"/>
      <c r="EO1513" s="67"/>
    </row>
    <row r="1514" spans="125:145" x14ac:dyDescent="0.25">
      <c r="DU1514" s="67"/>
      <c r="DV1514" s="67"/>
      <c r="DW1514" s="67"/>
      <c r="DX1514" s="67"/>
      <c r="DY1514" s="67"/>
      <c r="DZ1514" s="67"/>
      <c r="EA1514" s="67"/>
      <c r="EB1514" s="67"/>
      <c r="EC1514" s="67"/>
      <c r="ED1514" s="67"/>
      <c r="EE1514" s="67"/>
      <c r="EF1514" s="67"/>
      <c r="EG1514" s="67"/>
      <c r="EH1514" s="67"/>
      <c r="EI1514" s="67"/>
      <c r="EJ1514" s="67"/>
      <c r="EK1514" s="67"/>
      <c r="EL1514" s="67"/>
      <c r="EM1514" s="67"/>
      <c r="EN1514" s="67"/>
      <c r="EO1514" s="67"/>
    </row>
    <row r="1515" spans="125:145" x14ac:dyDescent="0.25">
      <c r="DU1515" s="67"/>
      <c r="DV1515" s="67"/>
      <c r="DW1515" s="67"/>
      <c r="DX1515" s="67"/>
      <c r="DY1515" s="67"/>
      <c r="DZ1515" s="67"/>
      <c r="EA1515" s="67"/>
      <c r="EB1515" s="67"/>
      <c r="EC1515" s="67"/>
      <c r="ED1515" s="67"/>
      <c r="EE1515" s="67"/>
      <c r="EF1515" s="67"/>
      <c r="EG1515" s="67"/>
      <c r="EH1515" s="67"/>
      <c r="EI1515" s="67"/>
      <c r="EJ1515" s="67"/>
      <c r="EK1515" s="67"/>
      <c r="EL1515" s="67"/>
      <c r="EM1515" s="67"/>
      <c r="EN1515" s="67"/>
      <c r="EO1515" s="67"/>
    </row>
    <row r="1516" spans="125:145" x14ac:dyDescent="0.25">
      <c r="DU1516" s="67"/>
      <c r="DV1516" s="67"/>
      <c r="DW1516" s="67"/>
      <c r="DX1516" s="67"/>
      <c r="DY1516" s="67"/>
      <c r="DZ1516" s="67"/>
      <c r="EA1516" s="67"/>
      <c r="EB1516" s="67"/>
      <c r="EC1516" s="67"/>
      <c r="ED1516" s="67"/>
      <c r="EE1516" s="67"/>
      <c r="EF1516" s="67"/>
      <c r="EG1516" s="67"/>
      <c r="EH1516" s="67"/>
      <c r="EI1516" s="67"/>
      <c r="EJ1516" s="67"/>
      <c r="EK1516" s="67"/>
      <c r="EL1516" s="67"/>
      <c r="EM1516" s="67"/>
      <c r="EN1516" s="67"/>
      <c r="EO1516" s="67"/>
    </row>
    <row r="1517" spans="125:145" x14ac:dyDescent="0.25">
      <c r="DU1517" s="67"/>
      <c r="DV1517" s="67"/>
      <c r="DW1517" s="67"/>
      <c r="DX1517" s="67"/>
      <c r="DY1517" s="67"/>
      <c r="DZ1517" s="67"/>
      <c r="EA1517" s="67"/>
      <c r="EB1517" s="67"/>
      <c r="EC1517" s="67"/>
      <c r="ED1517" s="67"/>
      <c r="EE1517" s="67"/>
      <c r="EF1517" s="67"/>
      <c r="EG1517" s="67"/>
      <c r="EH1517" s="67"/>
      <c r="EI1517" s="67"/>
      <c r="EJ1517" s="67"/>
      <c r="EK1517" s="67"/>
      <c r="EL1517" s="67"/>
      <c r="EM1517" s="67"/>
      <c r="EN1517" s="67"/>
      <c r="EO1517" s="67"/>
    </row>
    <row r="1518" spans="125:145" x14ac:dyDescent="0.25">
      <c r="DU1518" s="67"/>
      <c r="DV1518" s="67"/>
      <c r="DW1518" s="67"/>
      <c r="DX1518" s="67"/>
      <c r="DY1518" s="67"/>
      <c r="DZ1518" s="67"/>
      <c r="EA1518" s="67"/>
      <c r="EB1518" s="67"/>
      <c r="EC1518" s="67"/>
      <c r="ED1518" s="67"/>
      <c r="EE1518" s="67"/>
      <c r="EF1518" s="67"/>
      <c r="EG1518" s="67"/>
      <c r="EH1518" s="67"/>
      <c r="EI1518" s="67"/>
      <c r="EJ1518" s="67"/>
      <c r="EK1518" s="67"/>
      <c r="EL1518" s="67"/>
      <c r="EM1518" s="67"/>
      <c r="EN1518" s="67"/>
      <c r="EO1518" s="67"/>
    </row>
    <row r="1519" spans="125:145" x14ac:dyDescent="0.25">
      <c r="DU1519" s="67"/>
      <c r="DV1519" s="67"/>
      <c r="DW1519" s="67"/>
      <c r="DX1519" s="67"/>
      <c r="DY1519" s="67"/>
      <c r="DZ1519" s="67"/>
      <c r="EA1519" s="67"/>
      <c r="EB1519" s="67"/>
      <c r="EC1519" s="67"/>
      <c r="ED1519" s="67"/>
      <c r="EE1519" s="67"/>
      <c r="EF1519" s="67"/>
      <c r="EG1519" s="67"/>
      <c r="EH1519" s="67"/>
      <c r="EI1519" s="67"/>
      <c r="EJ1519" s="67"/>
      <c r="EK1519" s="67"/>
      <c r="EL1519" s="67"/>
      <c r="EM1519" s="67"/>
      <c r="EN1519" s="67"/>
      <c r="EO1519" s="67"/>
    </row>
    <row r="1520" spans="125:145" x14ac:dyDescent="0.25">
      <c r="DU1520" s="67"/>
      <c r="DV1520" s="67"/>
      <c r="DW1520" s="67"/>
      <c r="DX1520" s="67"/>
      <c r="DY1520" s="67"/>
      <c r="DZ1520" s="67"/>
      <c r="EA1520" s="67"/>
      <c r="EB1520" s="67"/>
      <c r="EC1520" s="67"/>
      <c r="ED1520" s="67"/>
      <c r="EE1520" s="67"/>
      <c r="EF1520" s="67"/>
      <c r="EG1520" s="67"/>
      <c r="EH1520" s="67"/>
      <c r="EI1520" s="67"/>
      <c r="EJ1520" s="67"/>
      <c r="EK1520" s="67"/>
      <c r="EL1520" s="67"/>
      <c r="EM1520" s="67"/>
      <c r="EN1520" s="67"/>
      <c r="EO1520" s="67"/>
    </row>
    <row r="1521" spans="125:145" x14ac:dyDescent="0.25">
      <c r="DU1521" s="67"/>
      <c r="DV1521" s="67"/>
      <c r="DW1521" s="67"/>
      <c r="DX1521" s="67"/>
      <c r="DY1521" s="67"/>
      <c r="DZ1521" s="67"/>
      <c r="EA1521" s="67"/>
      <c r="EB1521" s="67"/>
      <c r="EC1521" s="67"/>
      <c r="ED1521" s="67"/>
      <c r="EE1521" s="67"/>
      <c r="EF1521" s="67"/>
      <c r="EG1521" s="67"/>
      <c r="EH1521" s="67"/>
      <c r="EI1521" s="67"/>
      <c r="EJ1521" s="67"/>
      <c r="EK1521" s="67"/>
      <c r="EL1521" s="67"/>
      <c r="EM1521" s="67"/>
      <c r="EN1521" s="67"/>
      <c r="EO1521" s="67"/>
    </row>
    <row r="1522" spans="125:145" x14ac:dyDescent="0.25">
      <c r="DU1522" s="67"/>
      <c r="DV1522" s="67"/>
      <c r="DW1522" s="67"/>
      <c r="DX1522" s="67"/>
      <c r="DY1522" s="67"/>
      <c r="DZ1522" s="67"/>
      <c r="EA1522" s="67"/>
      <c r="EB1522" s="67"/>
      <c r="EC1522" s="67"/>
      <c r="ED1522" s="67"/>
      <c r="EE1522" s="67"/>
      <c r="EF1522" s="67"/>
      <c r="EG1522" s="67"/>
      <c r="EH1522" s="67"/>
      <c r="EI1522" s="67"/>
      <c r="EJ1522" s="67"/>
      <c r="EK1522" s="67"/>
      <c r="EL1522" s="67"/>
      <c r="EM1522" s="67"/>
      <c r="EN1522" s="67"/>
      <c r="EO1522" s="67"/>
    </row>
    <row r="1523" spans="125:145" x14ac:dyDescent="0.25">
      <c r="DU1523" s="67"/>
      <c r="DV1523" s="67"/>
      <c r="DW1523" s="67"/>
      <c r="DX1523" s="67"/>
      <c r="DY1523" s="67"/>
      <c r="DZ1523" s="67"/>
      <c r="EA1523" s="67"/>
      <c r="EB1523" s="67"/>
      <c r="EC1523" s="67"/>
      <c r="ED1523" s="67"/>
      <c r="EE1523" s="67"/>
      <c r="EF1523" s="67"/>
      <c r="EG1523" s="67"/>
      <c r="EH1523" s="67"/>
      <c r="EI1523" s="67"/>
      <c r="EJ1523" s="67"/>
      <c r="EK1523" s="67"/>
      <c r="EL1523" s="67"/>
      <c r="EM1523" s="67"/>
      <c r="EN1523" s="67"/>
      <c r="EO1523" s="67"/>
    </row>
    <row r="1524" spans="125:145" x14ac:dyDescent="0.25">
      <c r="DU1524" s="67"/>
      <c r="DV1524" s="67"/>
      <c r="DW1524" s="67"/>
      <c r="DX1524" s="67"/>
      <c r="DY1524" s="67"/>
      <c r="DZ1524" s="67"/>
      <c r="EA1524" s="67"/>
      <c r="EB1524" s="67"/>
      <c r="EC1524" s="67"/>
      <c r="ED1524" s="67"/>
      <c r="EE1524" s="67"/>
      <c r="EF1524" s="67"/>
      <c r="EG1524" s="67"/>
      <c r="EH1524" s="67"/>
      <c r="EI1524" s="67"/>
      <c r="EJ1524" s="67"/>
      <c r="EK1524" s="67"/>
      <c r="EL1524" s="67"/>
      <c r="EM1524" s="67"/>
      <c r="EN1524" s="67"/>
      <c r="EO1524" s="67"/>
    </row>
    <row r="1525" spans="125:145" x14ac:dyDescent="0.25">
      <c r="DU1525" s="67"/>
      <c r="DV1525" s="67"/>
      <c r="DW1525" s="67"/>
      <c r="DX1525" s="67"/>
      <c r="DY1525" s="67"/>
      <c r="DZ1525" s="67"/>
      <c r="EA1525" s="67"/>
      <c r="EB1525" s="67"/>
      <c r="EC1525" s="67"/>
      <c r="ED1525" s="67"/>
      <c r="EE1525" s="67"/>
      <c r="EF1525" s="67"/>
      <c r="EG1525" s="67"/>
      <c r="EH1525" s="67"/>
      <c r="EI1525" s="67"/>
      <c r="EJ1525" s="67"/>
      <c r="EK1525" s="67"/>
      <c r="EL1525" s="67"/>
      <c r="EM1525" s="67"/>
      <c r="EN1525" s="67"/>
      <c r="EO1525" s="67"/>
    </row>
    <row r="1526" spans="125:145" x14ac:dyDescent="0.25">
      <c r="DU1526" s="67"/>
      <c r="DV1526" s="67"/>
      <c r="DW1526" s="67"/>
      <c r="DX1526" s="67"/>
      <c r="DY1526" s="67"/>
      <c r="DZ1526" s="67"/>
      <c r="EA1526" s="67"/>
      <c r="EB1526" s="67"/>
      <c r="EC1526" s="67"/>
      <c r="ED1526" s="67"/>
      <c r="EE1526" s="67"/>
      <c r="EF1526" s="67"/>
      <c r="EG1526" s="67"/>
      <c r="EH1526" s="67"/>
      <c r="EI1526" s="67"/>
      <c r="EJ1526" s="67"/>
      <c r="EK1526" s="67"/>
      <c r="EL1526" s="67"/>
      <c r="EM1526" s="67"/>
      <c r="EN1526" s="67"/>
      <c r="EO1526" s="67"/>
    </row>
    <row r="1527" spans="125:145" x14ac:dyDescent="0.25">
      <c r="DU1527" s="67"/>
      <c r="DV1527" s="67"/>
      <c r="DW1527" s="67"/>
      <c r="DX1527" s="67"/>
      <c r="DY1527" s="67"/>
      <c r="DZ1527" s="67"/>
      <c r="EA1527" s="67"/>
      <c r="EB1527" s="67"/>
      <c r="EC1527" s="67"/>
      <c r="ED1527" s="67"/>
      <c r="EE1527" s="67"/>
      <c r="EF1527" s="67"/>
      <c r="EG1527" s="67"/>
      <c r="EH1527" s="67"/>
      <c r="EI1527" s="67"/>
      <c r="EJ1527" s="67"/>
      <c r="EK1527" s="67"/>
      <c r="EL1527" s="67"/>
      <c r="EM1527" s="67"/>
      <c r="EN1527" s="67"/>
      <c r="EO1527" s="67"/>
    </row>
    <row r="1528" spans="125:145" x14ac:dyDescent="0.25">
      <c r="DU1528" s="67"/>
      <c r="DV1528" s="67"/>
      <c r="DW1528" s="67"/>
      <c r="DX1528" s="67"/>
      <c r="DY1528" s="67"/>
      <c r="DZ1528" s="67"/>
      <c r="EA1528" s="67"/>
      <c r="EB1528" s="67"/>
      <c r="EC1528" s="67"/>
      <c r="ED1528" s="67"/>
      <c r="EE1528" s="67"/>
      <c r="EF1528" s="67"/>
      <c r="EG1528" s="67"/>
      <c r="EH1528" s="67"/>
      <c r="EI1528" s="67"/>
      <c r="EJ1528" s="67"/>
      <c r="EK1528" s="67"/>
      <c r="EL1528" s="67"/>
      <c r="EM1528" s="67"/>
      <c r="EN1528" s="67"/>
      <c r="EO1528" s="67"/>
    </row>
    <row r="1529" spans="125:145" x14ac:dyDescent="0.25">
      <c r="DU1529" s="67"/>
      <c r="DV1529" s="67"/>
      <c r="DW1529" s="67"/>
      <c r="DX1529" s="67"/>
      <c r="DY1529" s="67"/>
      <c r="DZ1529" s="67"/>
      <c r="EA1529" s="67"/>
      <c r="EB1529" s="67"/>
      <c r="EC1529" s="67"/>
      <c r="ED1529" s="67"/>
      <c r="EE1529" s="67"/>
      <c r="EF1529" s="67"/>
      <c r="EG1529" s="67"/>
      <c r="EH1529" s="67"/>
      <c r="EI1529" s="67"/>
      <c r="EJ1529" s="67"/>
      <c r="EK1529" s="67"/>
      <c r="EL1529" s="67"/>
      <c r="EM1529" s="67"/>
      <c r="EN1529" s="67"/>
      <c r="EO1529" s="67"/>
    </row>
    <row r="1530" spans="125:145" x14ac:dyDescent="0.25">
      <c r="DU1530" s="67"/>
      <c r="DV1530" s="67"/>
      <c r="DW1530" s="67"/>
      <c r="DX1530" s="67"/>
      <c r="DY1530" s="67"/>
      <c r="DZ1530" s="67"/>
      <c r="EA1530" s="67"/>
      <c r="EB1530" s="67"/>
      <c r="EC1530" s="67"/>
      <c r="ED1530" s="67"/>
      <c r="EE1530" s="67"/>
      <c r="EF1530" s="67"/>
      <c r="EG1530" s="67"/>
      <c r="EH1530" s="67"/>
      <c r="EI1530" s="67"/>
      <c r="EJ1530" s="67"/>
      <c r="EK1530" s="67"/>
      <c r="EL1530" s="67"/>
      <c r="EM1530" s="67"/>
      <c r="EN1530" s="67"/>
      <c r="EO1530" s="67"/>
    </row>
    <row r="1531" spans="125:145" x14ac:dyDescent="0.25">
      <c r="DU1531" s="67"/>
      <c r="DV1531" s="67"/>
      <c r="DW1531" s="67"/>
      <c r="DX1531" s="67"/>
      <c r="DY1531" s="67"/>
      <c r="DZ1531" s="67"/>
      <c r="EA1531" s="67"/>
      <c r="EB1531" s="67"/>
      <c r="EC1531" s="67"/>
      <c r="ED1531" s="67"/>
      <c r="EE1531" s="67"/>
      <c r="EF1531" s="67"/>
      <c r="EG1531" s="67"/>
      <c r="EH1531" s="67"/>
      <c r="EI1531" s="67"/>
      <c r="EJ1531" s="67"/>
      <c r="EK1531" s="67"/>
      <c r="EL1531" s="67"/>
      <c r="EM1531" s="67"/>
      <c r="EN1531" s="67"/>
      <c r="EO1531" s="67"/>
    </row>
    <row r="1532" spans="125:145" x14ac:dyDescent="0.25">
      <c r="DU1532" s="67"/>
      <c r="DV1532" s="67"/>
      <c r="DW1532" s="67"/>
      <c r="DX1532" s="67"/>
      <c r="DY1532" s="67"/>
      <c r="DZ1532" s="67"/>
      <c r="EA1532" s="67"/>
      <c r="EB1532" s="67"/>
      <c r="EC1532" s="67"/>
      <c r="ED1532" s="67"/>
      <c r="EE1532" s="67"/>
      <c r="EF1532" s="67"/>
      <c r="EG1532" s="67"/>
      <c r="EH1532" s="67"/>
      <c r="EI1532" s="67"/>
      <c r="EJ1532" s="67"/>
      <c r="EK1532" s="67"/>
      <c r="EL1532" s="67"/>
      <c r="EM1532" s="67"/>
      <c r="EN1532" s="67"/>
      <c r="EO1532" s="67"/>
    </row>
    <row r="1533" spans="125:145" x14ac:dyDescent="0.25">
      <c r="DU1533" s="67"/>
      <c r="DV1533" s="67"/>
      <c r="DW1533" s="67"/>
      <c r="DX1533" s="67"/>
      <c r="DY1533" s="67"/>
      <c r="DZ1533" s="67"/>
      <c r="EA1533" s="67"/>
      <c r="EB1533" s="67"/>
      <c r="EC1533" s="67"/>
      <c r="ED1533" s="67"/>
      <c r="EE1533" s="67"/>
      <c r="EF1533" s="67"/>
      <c r="EG1533" s="67"/>
      <c r="EH1533" s="67"/>
      <c r="EI1533" s="67"/>
      <c r="EJ1533" s="67"/>
      <c r="EK1533" s="67"/>
      <c r="EL1533" s="67"/>
      <c r="EM1533" s="67"/>
      <c r="EN1533" s="67"/>
      <c r="EO1533" s="67"/>
    </row>
    <row r="1534" spans="125:145" x14ac:dyDescent="0.25">
      <c r="DU1534" s="67"/>
      <c r="DV1534" s="67"/>
      <c r="DW1534" s="67"/>
      <c r="DX1534" s="67"/>
      <c r="DY1534" s="67"/>
      <c r="DZ1534" s="67"/>
      <c r="EA1534" s="67"/>
      <c r="EB1534" s="67"/>
      <c r="EC1534" s="67"/>
      <c r="ED1534" s="67"/>
      <c r="EE1534" s="67"/>
      <c r="EF1534" s="67"/>
      <c r="EG1534" s="67"/>
      <c r="EH1534" s="67"/>
      <c r="EI1534" s="67"/>
      <c r="EJ1534" s="67"/>
      <c r="EK1534" s="67"/>
      <c r="EL1534" s="67"/>
      <c r="EM1534" s="67"/>
      <c r="EN1534" s="67"/>
      <c r="EO1534" s="67"/>
    </row>
    <row r="1535" spans="125:145" x14ac:dyDescent="0.25">
      <c r="DU1535" s="67"/>
      <c r="DV1535" s="67"/>
      <c r="DW1535" s="67"/>
      <c r="DX1535" s="67"/>
      <c r="DY1535" s="67"/>
      <c r="DZ1535" s="67"/>
      <c r="EA1535" s="67"/>
      <c r="EB1535" s="67"/>
      <c r="EC1535" s="67"/>
      <c r="ED1535" s="67"/>
      <c r="EE1535" s="67"/>
      <c r="EF1535" s="67"/>
      <c r="EG1535" s="67"/>
      <c r="EH1535" s="67"/>
      <c r="EI1535" s="67"/>
      <c r="EJ1535" s="67"/>
      <c r="EK1535" s="67"/>
      <c r="EL1535" s="67"/>
      <c r="EM1535" s="67"/>
      <c r="EN1535" s="67"/>
      <c r="EO1535" s="67"/>
    </row>
    <row r="1536" spans="125:145" x14ac:dyDescent="0.25">
      <c r="DU1536" s="67"/>
      <c r="DV1536" s="67"/>
      <c r="DW1536" s="67"/>
      <c r="DX1536" s="67"/>
      <c r="DY1536" s="67"/>
      <c r="DZ1536" s="67"/>
      <c r="EA1536" s="67"/>
      <c r="EB1536" s="67"/>
      <c r="EC1536" s="67"/>
      <c r="ED1536" s="67"/>
      <c r="EE1536" s="67"/>
      <c r="EF1536" s="67"/>
      <c r="EG1536" s="67"/>
      <c r="EH1536" s="67"/>
      <c r="EI1536" s="67"/>
      <c r="EJ1536" s="67"/>
      <c r="EK1536" s="67"/>
      <c r="EL1536" s="67"/>
      <c r="EM1536" s="67"/>
      <c r="EN1536" s="67"/>
      <c r="EO1536" s="67"/>
    </row>
    <row r="1537" spans="125:145" x14ac:dyDescent="0.25">
      <c r="DU1537" s="67"/>
      <c r="DV1537" s="67"/>
      <c r="DW1537" s="67"/>
      <c r="DX1537" s="67"/>
      <c r="DY1537" s="67"/>
      <c r="DZ1537" s="67"/>
      <c r="EA1537" s="67"/>
      <c r="EB1537" s="67"/>
      <c r="EC1537" s="67"/>
      <c r="ED1537" s="67"/>
      <c r="EE1537" s="67"/>
      <c r="EF1537" s="67"/>
      <c r="EG1537" s="67"/>
      <c r="EH1537" s="67"/>
      <c r="EI1537" s="67"/>
      <c r="EJ1537" s="67"/>
      <c r="EK1537" s="67"/>
      <c r="EL1537" s="67"/>
      <c r="EM1537" s="67"/>
      <c r="EN1537" s="67"/>
      <c r="EO1537" s="67"/>
    </row>
    <row r="1538" spans="125:145" x14ac:dyDescent="0.25">
      <c r="DU1538" s="67"/>
      <c r="DV1538" s="67"/>
      <c r="DW1538" s="67"/>
      <c r="DX1538" s="67"/>
      <c r="DY1538" s="67"/>
      <c r="DZ1538" s="67"/>
      <c r="EA1538" s="67"/>
      <c r="EB1538" s="67"/>
      <c r="EC1538" s="67"/>
      <c r="ED1538" s="67"/>
      <c r="EE1538" s="67"/>
      <c r="EF1538" s="67"/>
      <c r="EG1538" s="67"/>
      <c r="EH1538" s="67"/>
      <c r="EI1538" s="67"/>
      <c r="EJ1538" s="67"/>
      <c r="EK1538" s="67"/>
      <c r="EL1538" s="67"/>
      <c r="EM1538" s="67"/>
      <c r="EN1538" s="67"/>
      <c r="EO1538" s="67"/>
    </row>
    <row r="1539" spans="125:145" x14ac:dyDescent="0.25">
      <c r="DU1539" s="67"/>
      <c r="DV1539" s="67"/>
      <c r="DW1539" s="67"/>
      <c r="DX1539" s="67"/>
      <c r="DY1539" s="67"/>
      <c r="DZ1539" s="67"/>
      <c r="EA1539" s="67"/>
      <c r="EB1539" s="67"/>
      <c r="EC1539" s="67"/>
      <c r="ED1539" s="67"/>
      <c r="EE1539" s="67"/>
      <c r="EF1539" s="67"/>
      <c r="EG1539" s="67"/>
      <c r="EH1539" s="67"/>
      <c r="EI1539" s="67"/>
      <c r="EJ1539" s="67"/>
      <c r="EK1539" s="67"/>
      <c r="EL1539" s="67"/>
      <c r="EM1539" s="67"/>
      <c r="EN1539" s="67"/>
      <c r="EO1539" s="67"/>
    </row>
    <row r="1540" spans="125:145" x14ac:dyDescent="0.25">
      <c r="DU1540" s="67"/>
      <c r="DV1540" s="67"/>
      <c r="DW1540" s="67"/>
      <c r="DX1540" s="67"/>
      <c r="DY1540" s="67"/>
      <c r="DZ1540" s="67"/>
      <c r="EA1540" s="67"/>
      <c r="EB1540" s="67"/>
      <c r="EC1540" s="67"/>
      <c r="ED1540" s="67"/>
      <c r="EE1540" s="67"/>
      <c r="EF1540" s="67"/>
      <c r="EG1540" s="67"/>
      <c r="EH1540" s="67"/>
      <c r="EI1540" s="67"/>
      <c r="EJ1540" s="67"/>
      <c r="EK1540" s="67"/>
      <c r="EL1540" s="67"/>
      <c r="EM1540" s="67"/>
      <c r="EN1540" s="67"/>
      <c r="EO1540" s="67"/>
    </row>
    <row r="1541" spans="125:145" x14ac:dyDescent="0.25">
      <c r="DU1541" s="67"/>
      <c r="DV1541" s="67"/>
      <c r="DW1541" s="67"/>
      <c r="DX1541" s="67"/>
      <c r="DY1541" s="67"/>
      <c r="DZ1541" s="67"/>
      <c r="EA1541" s="67"/>
      <c r="EB1541" s="67"/>
      <c r="EC1541" s="67"/>
      <c r="ED1541" s="67"/>
      <c r="EE1541" s="67"/>
      <c r="EF1541" s="67"/>
      <c r="EG1541" s="67"/>
      <c r="EH1541" s="67"/>
      <c r="EI1541" s="67"/>
      <c r="EJ1541" s="67"/>
      <c r="EK1541" s="67"/>
      <c r="EL1541" s="67"/>
      <c r="EM1541" s="67"/>
      <c r="EN1541" s="67"/>
      <c r="EO1541" s="67"/>
    </row>
    <row r="1542" spans="125:145" x14ac:dyDescent="0.25">
      <c r="DU1542" s="67"/>
      <c r="DV1542" s="67"/>
      <c r="DW1542" s="67"/>
      <c r="DX1542" s="67"/>
      <c r="DY1542" s="67"/>
      <c r="DZ1542" s="67"/>
      <c r="EA1542" s="67"/>
      <c r="EB1542" s="67"/>
      <c r="EC1542" s="67"/>
      <c r="ED1542" s="67"/>
      <c r="EE1542" s="67"/>
      <c r="EF1542" s="67"/>
      <c r="EG1542" s="67"/>
      <c r="EH1542" s="67"/>
      <c r="EI1542" s="67"/>
      <c r="EJ1542" s="67"/>
      <c r="EK1542" s="67"/>
      <c r="EL1542" s="67"/>
      <c r="EM1542" s="67"/>
      <c r="EN1542" s="67"/>
      <c r="EO1542" s="67"/>
    </row>
    <row r="1543" spans="125:145" x14ac:dyDescent="0.25">
      <c r="DU1543" s="67"/>
      <c r="DV1543" s="67"/>
      <c r="DW1543" s="67"/>
      <c r="DX1543" s="67"/>
      <c r="DY1543" s="67"/>
      <c r="DZ1543" s="67"/>
      <c r="EA1543" s="67"/>
      <c r="EB1543" s="67"/>
      <c r="EC1543" s="67"/>
      <c r="ED1543" s="67"/>
      <c r="EE1543" s="67"/>
      <c r="EF1543" s="67"/>
      <c r="EG1543" s="67"/>
      <c r="EH1543" s="67"/>
      <c r="EI1543" s="67"/>
      <c r="EJ1543" s="67"/>
      <c r="EK1543" s="67"/>
      <c r="EL1543" s="67"/>
      <c r="EM1543" s="67"/>
      <c r="EN1543" s="67"/>
      <c r="EO1543" s="67"/>
    </row>
    <row r="1544" spans="125:145" x14ac:dyDescent="0.25">
      <c r="DU1544" s="67"/>
      <c r="DV1544" s="67"/>
      <c r="DW1544" s="67"/>
      <c r="DX1544" s="67"/>
      <c r="DY1544" s="67"/>
      <c r="DZ1544" s="67"/>
      <c r="EA1544" s="67"/>
      <c r="EB1544" s="67"/>
      <c r="EC1544" s="67"/>
      <c r="ED1544" s="67"/>
      <c r="EE1544" s="67"/>
      <c r="EF1544" s="67"/>
      <c r="EG1544" s="67"/>
      <c r="EH1544" s="67"/>
      <c r="EI1544" s="67"/>
      <c r="EJ1544" s="67"/>
      <c r="EK1544" s="67"/>
      <c r="EL1544" s="67"/>
      <c r="EM1544" s="67"/>
      <c r="EN1544" s="67"/>
      <c r="EO1544" s="67"/>
    </row>
    <row r="1545" spans="125:145" x14ac:dyDescent="0.25">
      <c r="DU1545" s="67"/>
      <c r="DV1545" s="67"/>
      <c r="DW1545" s="67"/>
      <c r="DX1545" s="67"/>
      <c r="DY1545" s="67"/>
      <c r="DZ1545" s="67"/>
      <c r="EA1545" s="67"/>
      <c r="EB1545" s="67"/>
      <c r="EC1545" s="67"/>
      <c r="ED1545" s="67"/>
      <c r="EE1545" s="67"/>
      <c r="EF1545" s="67"/>
      <c r="EG1545" s="67"/>
      <c r="EH1545" s="67"/>
      <c r="EI1545" s="67"/>
      <c r="EJ1545" s="67"/>
      <c r="EK1545" s="67"/>
      <c r="EL1545" s="67"/>
      <c r="EM1545" s="67"/>
      <c r="EN1545" s="67"/>
      <c r="EO1545" s="67"/>
    </row>
    <row r="1546" spans="125:145" x14ac:dyDescent="0.25">
      <c r="DU1546" s="67"/>
      <c r="DV1546" s="67"/>
      <c r="DW1546" s="67"/>
      <c r="DX1546" s="67"/>
      <c r="DY1546" s="67"/>
      <c r="DZ1546" s="67"/>
      <c r="EA1546" s="67"/>
      <c r="EB1546" s="67"/>
      <c r="EC1546" s="67"/>
      <c r="ED1546" s="67"/>
      <c r="EE1546" s="67"/>
      <c r="EF1546" s="67"/>
      <c r="EG1546" s="67"/>
      <c r="EH1546" s="67"/>
      <c r="EI1546" s="67"/>
      <c r="EJ1546" s="67"/>
      <c r="EK1546" s="67"/>
      <c r="EL1546" s="67"/>
      <c r="EM1546" s="67"/>
      <c r="EN1546" s="67"/>
      <c r="EO1546" s="67"/>
    </row>
    <row r="1547" spans="125:145" x14ac:dyDescent="0.25">
      <c r="DU1547" s="67"/>
      <c r="DV1547" s="67"/>
      <c r="DW1547" s="67"/>
      <c r="DX1547" s="67"/>
      <c r="DY1547" s="67"/>
      <c r="DZ1547" s="67"/>
      <c r="EA1547" s="67"/>
      <c r="EB1547" s="67"/>
      <c r="EC1547" s="67"/>
      <c r="ED1547" s="67"/>
      <c r="EE1547" s="67"/>
      <c r="EF1547" s="67"/>
      <c r="EG1547" s="67"/>
      <c r="EH1547" s="67"/>
      <c r="EI1547" s="67"/>
      <c r="EJ1547" s="67"/>
      <c r="EK1547" s="67"/>
      <c r="EL1547" s="67"/>
      <c r="EM1547" s="67"/>
      <c r="EN1547" s="67"/>
      <c r="EO1547" s="67"/>
    </row>
    <row r="1548" spans="125:145" x14ac:dyDescent="0.25">
      <c r="DU1548" s="67"/>
      <c r="DV1548" s="67"/>
      <c r="DW1548" s="67"/>
      <c r="DX1548" s="67"/>
      <c r="DY1548" s="67"/>
      <c r="DZ1548" s="67"/>
      <c r="EA1548" s="67"/>
      <c r="EB1548" s="67"/>
      <c r="EC1548" s="67"/>
      <c r="ED1548" s="67"/>
      <c r="EE1548" s="67"/>
      <c r="EF1548" s="67"/>
      <c r="EG1548" s="67"/>
      <c r="EH1548" s="67"/>
      <c r="EI1548" s="67"/>
      <c r="EJ1548" s="67"/>
      <c r="EK1548" s="67"/>
      <c r="EL1548" s="67"/>
      <c r="EM1548" s="67"/>
      <c r="EN1548" s="67"/>
      <c r="EO1548" s="67"/>
    </row>
    <row r="1549" spans="125:145" x14ac:dyDescent="0.25">
      <c r="DU1549" s="67"/>
      <c r="DV1549" s="67"/>
      <c r="DW1549" s="67"/>
      <c r="DX1549" s="67"/>
      <c r="DY1549" s="67"/>
      <c r="DZ1549" s="67"/>
      <c r="EA1549" s="67"/>
      <c r="EB1549" s="67"/>
      <c r="EC1549" s="67"/>
      <c r="ED1549" s="67"/>
      <c r="EE1549" s="67"/>
      <c r="EF1549" s="67"/>
      <c r="EG1549" s="67"/>
      <c r="EH1549" s="67"/>
      <c r="EI1549" s="67"/>
      <c r="EJ1549" s="67"/>
      <c r="EK1549" s="67"/>
      <c r="EL1549" s="67"/>
      <c r="EM1549" s="67"/>
      <c r="EN1549" s="67"/>
      <c r="EO1549" s="67"/>
    </row>
    <row r="1550" spans="125:145" x14ac:dyDescent="0.25">
      <c r="DU1550" s="67"/>
      <c r="DV1550" s="67"/>
      <c r="DW1550" s="67"/>
      <c r="DX1550" s="67"/>
      <c r="DY1550" s="67"/>
      <c r="DZ1550" s="67"/>
      <c r="EA1550" s="67"/>
      <c r="EB1550" s="67"/>
      <c r="EC1550" s="67"/>
      <c r="ED1550" s="67"/>
      <c r="EE1550" s="67"/>
      <c r="EF1550" s="67"/>
      <c r="EG1550" s="67"/>
      <c r="EH1550" s="67"/>
      <c r="EI1550" s="67"/>
      <c r="EJ1550" s="67"/>
      <c r="EK1550" s="67"/>
      <c r="EL1550" s="67"/>
      <c r="EM1550" s="67"/>
      <c r="EN1550" s="67"/>
      <c r="EO1550" s="67"/>
    </row>
    <row r="1551" spans="125:145" x14ac:dyDescent="0.25">
      <c r="DU1551" s="67"/>
      <c r="DV1551" s="67"/>
      <c r="DW1551" s="67"/>
      <c r="DX1551" s="67"/>
      <c r="DY1551" s="67"/>
      <c r="DZ1551" s="67"/>
      <c r="EA1551" s="67"/>
      <c r="EB1551" s="67"/>
      <c r="EC1551" s="67"/>
      <c r="ED1551" s="67"/>
      <c r="EE1551" s="67"/>
      <c r="EF1551" s="67"/>
      <c r="EG1551" s="67"/>
      <c r="EH1551" s="67"/>
      <c r="EI1551" s="67"/>
      <c r="EJ1551" s="67"/>
      <c r="EK1551" s="67"/>
      <c r="EL1551" s="67"/>
      <c r="EM1551" s="67"/>
      <c r="EN1551" s="67"/>
      <c r="EO1551" s="67"/>
    </row>
    <row r="1552" spans="125:145" x14ac:dyDescent="0.25">
      <c r="DU1552" s="67"/>
      <c r="DV1552" s="67"/>
      <c r="DW1552" s="67"/>
      <c r="DX1552" s="67"/>
      <c r="DY1552" s="67"/>
      <c r="DZ1552" s="67"/>
      <c r="EA1552" s="67"/>
      <c r="EB1552" s="67"/>
      <c r="EC1552" s="67"/>
      <c r="ED1552" s="67"/>
      <c r="EE1552" s="67"/>
      <c r="EF1552" s="67"/>
      <c r="EG1552" s="67"/>
      <c r="EH1552" s="67"/>
      <c r="EI1552" s="67"/>
      <c r="EJ1552" s="67"/>
      <c r="EK1552" s="67"/>
      <c r="EL1552" s="67"/>
      <c r="EM1552" s="67"/>
      <c r="EN1552" s="67"/>
      <c r="EO1552" s="67"/>
    </row>
    <row r="1553" spans="125:145" x14ac:dyDescent="0.25">
      <c r="DU1553" s="67"/>
      <c r="DV1553" s="67"/>
      <c r="DW1553" s="67"/>
      <c r="DX1553" s="67"/>
      <c r="DY1553" s="67"/>
      <c r="DZ1553" s="67"/>
      <c r="EA1553" s="67"/>
      <c r="EB1553" s="67"/>
      <c r="EC1553" s="67"/>
      <c r="ED1553" s="67"/>
      <c r="EE1553" s="67"/>
      <c r="EF1553" s="67"/>
      <c r="EG1553" s="67"/>
      <c r="EH1553" s="67"/>
      <c r="EI1553" s="67"/>
      <c r="EJ1553" s="67"/>
      <c r="EK1553" s="67"/>
      <c r="EL1553" s="67"/>
      <c r="EM1553" s="67"/>
      <c r="EN1553" s="67"/>
      <c r="EO1553" s="67"/>
    </row>
    <row r="1554" spans="125:145" x14ac:dyDescent="0.25">
      <c r="DU1554" s="67"/>
      <c r="DV1554" s="67"/>
      <c r="DW1554" s="67"/>
      <c r="DX1554" s="67"/>
      <c r="DY1554" s="67"/>
      <c r="DZ1554" s="67"/>
      <c r="EA1554" s="67"/>
      <c r="EB1554" s="67"/>
      <c r="EC1554" s="67"/>
      <c r="ED1554" s="67"/>
      <c r="EE1554" s="67"/>
      <c r="EF1554" s="67"/>
      <c r="EG1554" s="67"/>
      <c r="EH1554" s="67"/>
      <c r="EI1554" s="67"/>
      <c r="EJ1554" s="67"/>
      <c r="EK1554" s="67"/>
      <c r="EL1554" s="67"/>
      <c r="EM1554" s="67"/>
      <c r="EN1554" s="67"/>
      <c r="EO1554" s="67"/>
    </row>
    <row r="1555" spans="125:145" x14ac:dyDescent="0.25">
      <c r="DU1555" s="67"/>
      <c r="DV1555" s="67"/>
      <c r="DW1555" s="67"/>
      <c r="DX1555" s="67"/>
      <c r="DY1555" s="67"/>
      <c r="DZ1555" s="67"/>
      <c r="EA1555" s="67"/>
      <c r="EB1555" s="67"/>
      <c r="EC1555" s="67"/>
      <c r="ED1555" s="67"/>
      <c r="EE1555" s="67"/>
      <c r="EF1555" s="67"/>
      <c r="EG1555" s="67"/>
      <c r="EH1555" s="67"/>
      <c r="EI1555" s="67"/>
      <c r="EJ1555" s="67"/>
      <c r="EK1555" s="67"/>
      <c r="EL1555" s="67"/>
      <c r="EM1555" s="67"/>
      <c r="EN1555" s="67"/>
      <c r="EO1555" s="67"/>
    </row>
    <row r="1556" spans="125:145" x14ac:dyDescent="0.25">
      <c r="DU1556" s="67"/>
      <c r="DV1556" s="67"/>
      <c r="DW1556" s="67"/>
      <c r="DX1556" s="67"/>
      <c r="DY1556" s="67"/>
      <c r="DZ1556" s="67"/>
      <c r="EA1556" s="67"/>
      <c r="EB1556" s="67"/>
      <c r="EC1556" s="67"/>
      <c r="ED1556" s="67"/>
      <c r="EE1556" s="67"/>
      <c r="EF1556" s="67"/>
      <c r="EG1556" s="67"/>
      <c r="EH1556" s="67"/>
      <c r="EI1556" s="67"/>
      <c r="EJ1556" s="67"/>
      <c r="EK1556" s="67"/>
      <c r="EL1556" s="67"/>
      <c r="EM1556" s="67"/>
      <c r="EN1556" s="67"/>
      <c r="EO1556" s="67"/>
    </row>
    <row r="1557" spans="125:145" x14ac:dyDescent="0.25">
      <c r="DU1557" s="67"/>
      <c r="DV1557" s="67"/>
      <c r="DW1557" s="67"/>
      <c r="DX1557" s="67"/>
      <c r="DY1557" s="67"/>
      <c r="DZ1557" s="67"/>
      <c r="EA1557" s="67"/>
      <c r="EB1557" s="67"/>
      <c r="EC1557" s="67"/>
      <c r="ED1557" s="67"/>
      <c r="EE1557" s="67"/>
      <c r="EF1557" s="67"/>
      <c r="EG1557" s="67"/>
      <c r="EH1557" s="67"/>
      <c r="EI1557" s="67"/>
      <c r="EJ1557" s="67"/>
      <c r="EK1557" s="67"/>
      <c r="EL1557" s="67"/>
      <c r="EM1557" s="67"/>
      <c r="EN1557" s="67"/>
      <c r="EO1557" s="67"/>
    </row>
    <row r="1558" spans="125:145" x14ac:dyDescent="0.25">
      <c r="DU1558" s="67"/>
      <c r="DV1558" s="67"/>
      <c r="DW1558" s="67"/>
      <c r="DX1558" s="67"/>
      <c r="DY1558" s="67"/>
      <c r="DZ1558" s="67"/>
      <c r="EA1558" s="67"/>
      <c r="EB1558" s="67"/>
      <c r="EC1558" s="67"/>
      <c r="ED1558" s="67"/>
      <c r="EE1558" s="67"/>
      <c r="EF1558" s="67"/>
      <c r="EG1558" s="67"/>
      <c r="EH1558" s="67"/>
      <c r="EI1558" s="67"/>
      <c r="EJ1558" s="67"/>
      <c r="EK1558" s="67"/>
      <c r="EL1558" s="67"/>
      <c r="EM1558" s="67"/>
      <c r="EN1558" s="67"/>
      <c r="EO1558" s="67"/>
    </row>
    <row r="1559" spans="125:145" x14ac:dyDescent="0.25">
      <c r="DU1559" s="67"/>
      <c r="DV1559" s="67"/>
      <c r="DW1559" s="67"/>
      <c r="DX1559" s="67"/>
      <c r="DY1559" s="67"/>
      <c r="DZ1559" s="67"/>
      <c r="EA1559" s="67"/>
      <c r="EB1559" s="67"/>
      <c r="EC1559" s="67"/>
      <c r="ED1559" s="67"/>
      <c r="EE1559" s="67"/>
      <c r="EF1559" s="67"/>
      <c r="EG1559" s="67"/>
      <c r="EH1559" s="67"/>
      <c r="EI1559" s="67"/>
      <c r="EJ1559" s="67"/>
      <c r="EK1559" s="67"/>
      <c r="EL1559" s="67"/>
      <c r="EM1559" s="67"/>
      <c r="EN1559" s="67"/>
      <c r="EO1559" s="67"/>
    </row>
    <row r="1560" spans="125:145" x14ac:dyDescent="0.25">
      <c r="DU1560" s="67"/>
      <c r="DV1560" s="67"/>
      <c r="DW1560" s="67"/>
      <c r="DX1560" s="67"/>
      <c r="DY1560" s="67"/>
      <c r="DZ1560" s="67"/>
      <c r="EA1560" s="67"/>
      <c r="EB1560" s="67"/>
      <c r="EC1560" s="67"/>
      <c r="ED1560" s="67"/>
      <c r="EE1560" s="67"/>
      <c r="EF1560" s="67"/>
      <c r="EG1560" s="67"/>
      <c r="EH1560" s="67"/>
      <c r="EI1560" s="67"/>
      <c r="EJ1560" s="67"/>
      <c r="EK1560" s="67"/>
      <c r="EL1560" s="67"/>
      <c r="EM1560" s="67"/>
      <c r="EN1560" s="67"/>
      <c r="EO1560" s="67"/>
    </row>
    <row r="1561" spans="125:145" x14ac:dyDescent="0.25">
      <c r="DU1561" s="67"/>
      <c r="DV1561" s="67"/>
      <c r="DW1561" s="67"/>
      <c r="DX1561" s="67"/>
      <c r="DY1561" s="67"/>
      <c r="DZ1561" s="67"/>
      <c r="EA1561" s="67"/>
      <c r="EB1561" s="67"/>
      <c r="EC1561" s="67"/>
      <c r="ED1561" s="67"/>
      <c r="EE1561" s="67"/>
      <c r="EF1561" s="67"/>
      <c r="EG1561" s="67"/>
      <c r="EH1561" s="67"/>
      <c r="EI1561" s="67"/>
      <c r="EJ1561" s="67"/>
      <c r="EK1561" s="67"/>
      <c r="EL1561" s="67"/>
      <c r="EM1561" s="67"/>
      <c r="EN1561" s="67"/>
      <c r="EO1561" s="67"/>
    </row>
    <row r="1562" spans="125:145" x14ac:dyDescent="0.25">
      <c r="DU1562" s="67"/>
      <c r="DV1562" s="67"/>
      <c r="DW1562" s="67"/>
      <c r="DX1562" s="67"/>
      <c r="DY1562" s="67"/>
      <c r="DZ1562" s="67"/>
      <c r="EA1562" s="67"/>
      <c r="EB1562" s="67"/>
      <c r="EC1562" s="67"/>
      <c r="ED1562" s="67"/>
      <c r="EE1562" s="67"/>
      <c r="EF1562" s="67"/>
      <c r="EG1562" s="67"/>
      <c r="EH1562" s="67"/>
      <c r="EI1562" s="67"/>
      <c r="EJ1562" s="67"/>
      <c r="EK1562" s="67"/>
      <c r="EL1562" s="67"/>
      <c r="EM1562" s="67"/>
      <c r="EN1562" s="67"/>
      <c r="EO1562" s="67"/>
    </row>
    <row r="1563" spans="125:145" x14ac:dyDescent="0.25">
      <c r="DU1563" s="67"/>
      <c r="DV1563" s="67"/>
      <c r="DW1563" s="67"/>
      <c r="DX1563" s="67"/>
      <c r="DY1563" s="67"/>
      <c r="DZ1563" s="67"/>
      <c r="EA1563" s="67"/>
      <c r="EB1563" s="67"/>
      <c r="EC1563" s="67"/>
      <c r="ED1563" s="67"/>
      <c r="EE1563" s="67"/>
      <c r="EF1563" s="67"/>
      <c r="EG1563" s="67"/>
      <c r="EH1563" s="67"/>
      <c r="EI1563" s="67"/>
      <c r="EJ1563" s="67"/>
      <c r="EK1563" s="67"/>
      <c r="EL1563" s="67"/>
      <c r="EM1563" s="67"/>
      <c r="EN1563" s="67"/>
      <c r="EO1563" s="67"/>
    </row>
    <row r="1564" spans="125:145" x14ac:dyDescent="0.25">
      <c r="DU1564" s="67"/>
      <c r="DV1564" s="67"/>
      <c r="DW1564" s="67"/>
      <c r="DX1564" s="67"/>
      <c r="DY1564" s="67"/>
      <c r="DZ1564" s="67"/>
      <c r="EA1564" s="67"/>
      <c r="EB1564" s="67"/>
      <c r="EC1564" s="67"/>
      <c r="ED1564" s="67"/>
      <c r="EE1564" s="67"/>
      <c r="EF1564" s="67"/>
      <c r="EG1564" s="67"/>
      <c r="EH1564" s="67"/>
      <c r="EI1564" s="67"/>
      <c r="EJ1564" s="67"/>
      <c r="EK1564" s="67"/>
      <c r="EL1564" s="67"/>
      <c r="EM1564" s="67"/>
      <c r="EN1564" s="67"/>
      <c r="EO1564" s="67"/>
    </row>
    <row r="1565" spans="125:145" x14ac:dyDescent="0.25">
      <c r="DU1565" s="67"/>
      <c r="DV1565" s="67"/>
      <c r="DW1565" s="67"/>
      <c r="DX1565" s="67"/>
      <c r="DY1565" s="67"/>
      <c r="DZ1565" s="67"/>
      <c r="EA1565" s="67"/>
      <c r="EB1565" s="67"/>
      <c r="EC1565" s="67"/>
      <c r="ED1565" s="67"/>
      <c r="EE1565" s="67"/>
      <c r="EF1565" s="67"/>
      <c r="EG1565" s="67"/>
      <c r="EH1565" s="67"/>
      <c r="EI1565" s="67"/>
      <c r="EJ1565" s="67"/>
      <c r="EK1565" s="67"/>
      <c r="EL1565" s="67"/>
      <c r="EM1565" s="67"/>
      <c r="EN1565" s="67"/>
      <c r="EO1565" s="67"/>
    </row>
    <row r="1566" spans="125:145" x14ac:dyDescent="0.25">
      <c r="DU1566" s="67"/>
      <c r="DV1566" s="67"/>
      <c r="DW1566" s="67"/>
      <c r="DX1566" s="67"/>
      <c r="DY1566" s="67"/>
      <c r="DZ1566" s="67"/>
      <c r="EA1566" s="67"/>
      <c r="EB1566" s="67"/>
      <c r="EC1566" s="67"/>
      <c r="ED1566" s="67"/>
      <c r="EE1566" s="67"/>
      <c r="EF1566" s="67"/>
      <c r="EG1566" s="67"/>
      <c r="EH1566" s="67"/>
      <c r="EI1566" s="67"/>
      <c r="EJ1566" s="67"/>
      <c r="EK1566" s="67"/>
      <c r="EL1566" s="67"/>
      <c r="EM1566" s="67"/>
      <c r="EN1566" s="67"/>
      <c r="EO1566" s="67"/>
    </row>
    <row r="1567" spans="125:145" x14ac:dyDescent="0.25">
      <c r="DU1567" s="67"/>
      <c r="DV1567" s="67"/>
      <c r="DW1567" s="67"/>
      <c r="DX1567" s="67"/>
      <c r="DY1567" s="67"/>
      <c r="DZ1567" s="67"/>
      <c r="EA1567" s="67"/>
      <c r="EB1567" s="67"/>
      <c r="EC1567" s="67"/>
      <c r="ED1567" s="67"/>
      <c r="EE1567" s="67"/>
      <c r="EF1567" s="67"/>
      <c r="EG1567" s="67"/>
      <c r="EH1567" s="67"/>
      <c r="EI1567" s="67"/>
      <c r="EJ1567" s="67"/>
      <c r="EK1567" s="67"/>
      <c r="EL1567" s="67"/>
      <c r="EM1567" s="67"/>
      <c r="EN1567" s="67"/>
      <c r="EO1567" s="67"/>
    </row>
    <row r="1568" spans="125:145" x14ac:dyDescent="0.25">
      <c r="DU1568" s="67"/>
      <c r="DV1568" s="67"/>
      <c r="DW1568" s="67"/>
      <c r="DX1568" s="67"/>
      <c r="DY1568" s="67"/>
      <c r="DZ1568" s="67"/>
      <c r="EA1568" s="67"/>
      <c r="EB1568" s="67"/>
      <c r="EC1568" s="67"/>
      <c r="ED1568" s="67"/>
      <c r="EE1568" s="67"/>
      <c r="EF1568" s="67"/>
      <c r="EG1568" s="67"/>
      <c r="EH1568" s="67"/>
      <c r="EI1568" s="67"/>
      <c r="EJ1568" s="67"/>
      <c r="EK1568" s="67"/>
      <c r="EL1568" s="67"/>
      <c r="EM1568" s="67"/>
      <c r="EN1568" s="67"/>
      <c r="EO1568" s="67"/>
    </row>
    <row r="1569" spans="125:145" x14ac:dyDescent="0.25">
      <c r="DU1569" s="67"/>
      <c r="DV1569" s="67"/>
      <c r="DW1569" s="67"/>
      <c r="DX1569" s="67"/>
      <c r="DY1569" s="67"/>
      <c r="DZ1569" s="67"/>
      <c r="EA1569" s="67"/>
      <c r="EB1569" s="67"/>
      <c r="EC1569" s="67"/>
      <c r="ED1569" s="67"/>
      <c r="EE1569" s="67"/>
      <c r="EF1569" s="67"/>
      <c r="EG1569" s="67"/>
      <c r="EH1569" s="67"/>
      <c r="EI1569" s="67"/>
      <c r="EJ1569" s="67"/>
      <c r="EK1569" s="67"/>
      <c r="EL1569" s="67"/>
      <c r="EM1569" s="67"/>
      <c r="EN1569" s="67"/>
      <c r="EO1569" s="67"/>
    </row>
    <row r="1570" spans="125:145" x14ac:dyDescent="0.25">
      <c r="DU1570" s="67"/>
      <c r="DV1570" s="67"/>
      <c r="DW1570" s="67"/>
      <c r="DX1570" s="67"/>
      <c r="DY1570" s="67"/>
      <c r="DZ1570" s="67"/>
      <c r="EA1570" s="67"/>
      <c r="EB1570" s="67"/>
      <c r="EC1570" s="67"/>
      <c r="ED1570" s="67"/>
      <c r="EE1570" s="67"/>
      <c r="EF1570" s="67"/>
      <c r="EG1570" s="67"/>
      <c r="EH1570" s="67"/>
      <c r="EI1570" s="67"/>
      <c r="EJ1570" s="67"/>
      <c r="EK1570" s="67"/>
      <c r="EL1570" s="67"/>
      <c r="EM1570" s="67"/>
      <c r="EN1570" s="67"/>
      <c r="EO1570" s="67"/>
    </row>
    <row r="1571" spans="125:145" x14ac:dyDescent="0.25">
      <c r="DU1571" s="67"/>
      <c r="DV1571" s="67"/>
      <c r="DW1571" s="67"/>
      <c r="DX1571" s="67"/>
      <c r="DY1571" s="67"/>
      <c r="DZ1571" s="67"/>
      <c r="EA1571" s="67"/>
      <c r="EB1571" s="67"/>
      <c r="EC1571" s="67"/>
      <c r="ED1571" s="67"/>
      <c r="EE1571" s="67"/>
      <c r="EF1571" s="67"/>
      <c r="EG1571" s="67"/>
      <c r="EH1571" s="67"/>
      <c r="EI1571" s="67"/>
      <c r="EJ1571" s="67"/>
      <c r="EK1571" s="67"/>
      <c r="EL1571" s="67"/>
      <c r="EM1571" s="67"/>
      <c r="EN1571" s="67"/>
      <c r="EO1571" s="67"/>
    </row>
    <row r="1572" spans="125:145" x14ac:dyDescent="0.25">
      <c r="DU1572" s="67"/>
      <c r="DV1572" s="67"/>
      <c r="DW1572" s="67"/>
      <c r="DX1572" s="67"/>
      <c r="DY1572" s="67"/>
      <c r="DZ1572" s="67"/>
      <c r="EA1572" s="67"/>
      <c r="EB1572" s="67"/>
      <c r="EC1572" s="67"/>
      <c r="ED1572" s="67"/>
      <c r="EE1572" s="67"/>
      <c r="EF1572" s="67"/>
      <c r="EG1572" s="67"/>
      <c r="EH1572" s="67"/>
      <c r="EI1572" s="67"/>
      <c r="EJ1572" s="67"/>
      <c r="EK1572" s="67"/>
      <c r="EL1572" s="67"/>
      <c r="EM1572" s="67"/>
      <c r="EN1572" s="67"/>
      <c r="EO1572" s="67"/>
    </row>
    <row r="1573" spans="125:145" x14ac:dyDescent="0.25">
      <c r="DU1573" s="67"/>
      <c r="DV1573" s="67"/>
      <c r="DW1573" s="67"/>
      <c r="DX1573" s="67"/>
      <c r="DY1573" s="67"/>
      <c r="DZ1573" s="67"/>
      <c r="EA1573" s="67"/>
      <c r="EB1573" s="67"/>
      <c r="EC1573" s="67"/>
      <c r="ED1573" s="67"/>
      <c r="EE1573" s="67"/>
      <c r="EF1573" s="67"/>
      <c r="EG1573" s="67"/>
      <c r="EH1573" s="67"/>
      <c r="EI1573" s="67"/>
      <c r="EJ1573" s="67"/>
      <c r="EK1573" s="67"/>
      <c r="EL1573" s="67"/>
      <c r="EM1573" s="67"/>
      <c r="EN1573" s="67"/>
      <c r="EO1573" s="67"/>
    </row>
    <row r="1574" spans="125:145" x14ac:dyDescent="0.25">
      <c r="DU1574" s="67"/>
      <c r="DV1574" s="67"/>
      <c r="DW1574" s="67"/>
      <c r="DX1574" s="67"/>
      <c r="DY1574" s="67"/>
      <c r="DZ1574" s="67"/>
      <c r="EA1574" s="67"/>
      <c r="EB1574" s="67"/>
      <c r="EC1574" s="67"/>
      <c r="ED1574" s="67"/>
      <c r="EE1574" s="67"/>
      <c r="EF1574" s="67"/>
      <c r="EG1574" s="67"/>
      <c r="EH1574" s="67"/>
      <c r="EI1574" s="67"/>
      <c r="EJ1574" s="67"/>
      <c r="EK1574" s="67"/>
      <c r="EL1574" s="67"/>
      <c r="EM1574" s="67"/>
      <c r="EN1574" s="67"/>
      <c r="EO1574" s="67"/>
    </row>
    <row r="1575" spans="125:145" x14ac:dyDescent="0.25">
      <c r="DU1575" s="67"/>
      <c r="DV1575" s="67"/>
      <c r="DW1575" s="67"/>
      <c r="DX1575" s="67"/>
      <c r="DY1575" s="67"/>
      <c r="DZ1575" s="67"/>
      <c r="EA1575" s="67"/>
      <c r="EB1575" s="67"/>
      <c r="EC1575" s="67"/>
      <c r="ED1575" s="67"/>
      <c r="EE1575" s="67"/>
      <c r="EF1575" s="67"/>
      <c r="EG1575" s="67"/>
      <c r="EH1575" s="67"/>
      <c r="EI1575" s="67"/>
      <c r="EJ1575" s="67"/>
      <c r="EK1575" s="67"/>
      <c r="EL1575" s="67"/>
      <c r="EM1575" s="67"/>
      <c r="EN1575" s="67"/>
      <c r="EO1575" s="67"/>
    </row>
    <row r="1576" spans="125:145" x14ac:dyDescent="0.25">
      <c r="DU1576" s="67"/>
      <c r="DV1576" s="67"/>
      <c r="DW1576" s="67"/>
      <c r="DX1576" s="67"/>
      <c r="DY1576" s="67"/>
      <c r="DZ1576" s="67"/>
      <c r="EA1576" s="67"/>
      <c r="EB1576" s="67"/>
      <c r="EC1576" s="67"/>
      <c r="ED1576" s="67"/>
      <c r="EE1576" s="67"/>
      <c r="EF1576" s="67"/>
      <c r="EG1576" s="67"/>
      <c r="EH1576" s="67"/>
      <c r="EI1576" s="67"/>
      <c r="EJ1576" s="67"/>
      <c r="EK1576" s="67"/>
      <c r="EL1576" s="67"/>
      <c r="EM1576" s="67"/>
      <c r="EN1576" s="67"/>
      <c r="EO1576" s="67"/>
    </row>
    <row r="1577" spans="125:145" x14ac:dyDescent="0.25">
      <c r="DU1577" s="67"/>
      <c r="DV1577" s="67"/>
      <c r="DW1577" s="67"/>
      <c r="DX1577" s="67"/>
      <c r="DY1577" s="67"/>
      <c r="DZ1577" s="67"/>
      <c r="EA1577" s="67"/>
      <c r="EB1577" s="67"/>
      <c r="EC1577" s="67"/>
      <c r="ED1577" s="67"/>
      <c r="EE1577" s="67"/>
      <c r="EF1577" s="67"/>
      <c r="EG1577" s="67"/>
      <c r="EH1577" s="67"/>
      <c r="EI1577" s="67"/>
      <c r="EJ1577" s="67"/>
      <c r="EK1577" s="67"/>
      <c r="EL1577" s="67"/>
      <c r="EM1577" s="67"/>
      <c r="EN1577" s="67"/>
      <c r="EO1577" s="67"/>
    </row>
    <row r="1578" spans="125:145" x14ac:dyDescent="0.25">
      <c r="DU1578" s="67"/>
      <c r="DV1578" s="67"/>
      <c r="DW1578" s="67"/>
      <c r="DX1578" s="67"/>
      <c r="DY1578" s="67"/>
      <c r="DZ1578" s="67"/>
      <c r="EA1578" s="67"/>
      <c r="EB1578" s="67"/>
      <c r="EC1578" s="67"/>
      <c r="ED1578" s="67"/>
      <c r="EE1578" s="67"/>
      <c r="EF1578" s="67"/>
      <c r="EG1578" s="67"/>
      <c r="EH1578" s="67"/>
      <c r="EI1578" s="67"/>
      <c r="EJ1578" s="67"/>
      <c r="EK1578" s="67"/>
      <c r="EL1578" s="67"/>
      <c r="EM1578" s="67"/>
      <c r="EN1578" s="67"/>
      <c r="EO1578" s="67"/>
    </row>
    <row r="1579" spans="125:145" x14ac:dyDescent="0.25">
      <c r="DU1579" s="67"/>
      <c r="DV1579" s="67"/>
      <c r="DW1579" s="67"/>
      <c r="DX1579" s="67"/>
      <c r="DY1579" s="67"/>
      <c r="DZ1579" s="67"/>
      <c r="EA1579" s="67"/>
      <c r="EB1579" s="67"/>
      <c r="EC1579" s="67"/>
      <c r="ED1579" s="67"/>
      <c r="EE1579" s="67"/>
      <c r="EF1579" s="67"/>
      <c r="EG1579" s="67"/>
      <c r="EH1579" s="67"/>
      <c r="EI1579" s="67"/>
      <c r="EJ1579" s="67"/>
      <c r="EK1579" s="67"/>
      <c r="EL1579" s="67"/>
      <c r="EM1579" s="67"/>
      <c r="EN1579" s="67"/>
      <c r="EO1579" s="67"/>
    </row>
    <row r="1580" spans="125:145" x14ac:dyDescent="0.25">
      <c r="DU1580" s="67"/>
      <c r="DV1580" s="67"/>
      <c r="DW1580" s="67"/>
      <c r="DX1580" s="67"/>
      <c r="DY1580" s="67"/>
      <c r="DZ1580" s="67"/>
      <c r="EA1580" s="67"/>
      <c r="EB1580" s="67"/>
      <c r="EC1580" s="67"/>
      <c r="ED1580" s="67"/>
      <c r="EE1580" s="67"/>
      <c r="EF1580" s="67"/>
      <c r="EG1580" s="67"/>
      <c r="EH1580" s="67"/>
      <c r="EI1580" s="67"/>
      <c r="EJ1580" s="67"/>
      <c r="EK1580" s="67"/>
      <c r="EL1580" s="67"/>
      <c r="EM1580" s="67"/>
      <c r="EN1580" s="67"/>
      <c r="EO1580" s="67"/>
    </row>
    <row r="1581" spans="125:145" x14ac:dyDescent="0.25">
      <c r="DU1581" s="67"/>
      <c r="DV1581" s="67"/>
      <c r="DW1581" s="67"/>
      <c r="DX1581" s="67"/>
      <c r="DY1581" s="67"/>
      <c r="DZ1581" s="67"/>
      <c r="EA1581" s="67"/>
      <c r="EB1581" s="67"/>
      <c r="EC1581" s="67"/>
      <c r="ED1581" s="67"/>
      <c r="EE1581" s="67"/>
      <c r="EF1581" s="67"/>
      <c r="EG1581" s="67"/>
      <c r="EH1581" s="67"/>
      <c r="EI1581" s="67"/>
      <c r="EJ1581" s="67"/>
      <c r="EK1581" s="67"/>
      <c r="EL1581" s="67"/>
      <c r="EM1581" s="67"/>
      <c r="EN1581" s="67"/>
      <c r="EO1581" s="67"/>
    </row>
    <row r="1582" spans="125:145" x14ac:dyDescent="0.25">
      <c r="DU1582" s="67"/>
      <c r="DV1582" s="67"/>
      <c r="DW1582" s="67"/>
      <c r="DX1582" s="67"/>
      <c r="DY1582" s="67"/>
      <c r="DZ1582" s="67"/>
      <c r="EA1582" s="67"/>
      <c r="EB1582" s="67"/>
      <c r="EC1582" s="67"/>
      <c r="ED1582" s="67"/>
      <c r="EE1582" s="67"/>
      <c r="EF1582" s="67"/>
      <c r="EG1582" s="67"/>
      <c r="EH1582" s="67"/>
      <c r="EI1582" s="67"/>
      <c r="EJ1582" s="67"/>
      <c r="EK1582" s="67"/>
      <c r="EL1582" s="67"/>
      <c r="EM1582" s="67"/>
      <c r="EN1582" s="67"/>
      <c r="EO1582" s="67"/>
    </row>
    <row r="1583" spans="125:145" x14ac:dyDescent="0.25">
      <c r="DU1583" s="67"/>
      <c r="DV1583" s="67"/>
      <c r="DW1583" s="67"/>
      <c r="DX1583" s="67"/>
      <c r="DY1583" s="67"/>
      <c r="DZ1583" s="67"/>
      <c r="EA1583" s="67"/>
      <c r="EB1583" s="67"/>
      <c r="EC1583" s="67"/>
      <c r="ED1583" s="67"/>
      <c r="EE1583" s="67"/>
      <c r="EF1583" s="67"/>
      <c r="EG1583" s="67"/>
      <c r="EH1583" s="67"/>
      <c r="EI1583" s="67"/>
      <c r="EJ1583" s="67"/>
      <c r="EK1583" s="67"/>
      <c r="EL1583" s="67"/>
      <c r="EM1583" s="67"/>
      <c r="EN1583" s="67"/>
      <c r="EO1583" s="67"/>
    </row>
    <row r="1584" spans="125:145" x14ac:dyDescent="0.25">
      <c r="DU1584" s="67"/>
      <c r="DV1584" s="67"/>
      <c r="DW1584" s="67"/>
      <c r="DX1584" s="67"/>
      <c r="DY1584" s="67"/>
      <c r="DZ1584" s="67"/>
      <c r="EA1584" s="67"/>
      <c r="EB1584" s="67"/>
      <c r="EC1584" s="67"/>
      <c r="ED1584" s="67"/>
      <c r="EE1584" s="67"/>
      <c r="EF1584" s="67"/>
      <c r="EG1584" s="67"/>
      <c r="EH1584" s="67"/>
      <c r="EI1584" s="67"/>
      <c r="EJ1584" s="67"/>
      <c r="EK1584" s="67"/>
      <c r="EL1584" s="67"/>
      <c r="EM1584" s="67"/>
      <c r="EN1584" s="67"/>
      <c r="EO1584" s="67"/>
    </row>
    <row r="1585" spans="125:145" x14ac:dyDescent="0.25">
      <c r="DU1585" s="67"/>
      <c r="DV1585" s="67"/>
      <c r="DW1585" s="67"/>
      <c r="DX1585" s="67"/>
      <c r="DY1585" s="67"/>
      <c r="DZ1585" s="67"/>
      <c r="EA1585" s="67"/>
      <c r="EB1585" s="67"/>
      <c r="EC1585" s="67"/>
      <c r="ED1585" s="67"/>
      <c r="EE1585" s="67"/>
      <c r="EF1585" s="67"/>
      <c r="EG1585" s="67"/>
      <c r="EH1585" s="67"/>
      <c r="EI1585" s="67"/>
      <c r="EJ1585" s="67"/>
      <c r="EK1585" s="67"/>
      <c r="EL1585" s="67"/>
      <c r="EM1585" s="67"/>
      <c r="EN1585" s="67"/>
      <c r="EO1585" s="67"/>
    </row>
    <row r="1586" spans="125:145" x14ac:dyDescent="0.25">
      <c r="DU1586" s="67"/>
      <c r="DV1586" s="67"/>
      <c r="DW1586" s="67"/>
      <c r="DX1586" s="67"/>
      <c r="DY1586" s="67"/>
      <c r="DZ1586" s="67"/>
      <c r="EA1586" s="67"/>
      <c r="EB1586" s="67"/>
      <c r="EC1586" s="67"/>
      <c r="ED1586" s="67"/>
      <c r="EE1586" s="67"/>
      <c r="EF1586" s="67"/>
      <c r="EG1586" s="67"/>
      <c r="EH1586" s="67"/>
      <c r="EI1586" s="67"/>
      <c r="EJ1586" s="67"/>
      <c r="EK1586" s="67"/>
      <c r="EL1586" s="67"/>
      <c r="EM1586" s="67"/>
      <c r="EN1586" s="67"/>
      <c r="EO1586" s="67"/>
    </row>
    <row r="1587" spans="125:145" x14ac:dyDescent="0.25">
      <c r="DU1587" s="67"/>
      <c r="DV1587" s="67"/>
      <c r="DW1587" s="67"/>
      <c r="DX1587" s="67"/>
      <c r="DY1587" s="67"/>
      <c r="DZ1587" s="67"/>
      <c r="EA1587" s="67"/>
      <c r="EB1587" s="67"/>
      <c r="EC1587" s="67"/>
      <c r="ED1587" s="67"/>
      <c r="EE1587" s="67"/>
      <c r="EF1587" s="67"/>
      <c r="EG1587" s="67"/>
      <c r="EH1587" s="67"/>
      <c r="EI1587" s="67"/>
      <c r="EJ1587" s="67"/>
      <c r="EK1587" s="67"/>
      <c r="EL1587" s="67"/>
      <c r="EM1587" s="67"/>
      <c r="EN1587" s="67"/>
      <c r="EO1587" s="67"/>
    </row>
    <row r="1588" spans="125:145" x14ac:dyDescent="0.25">
      <c r="DU1588" s="67"/>
      <c r="DV1588" s="67"/>
      <c r="DW1588" s="67"/>
      <c r="DX1588" s="67"/>
      <c r="DY1588" s="67"/>
      <c r="DZ1588" s="67"/>
      <c r="EA1588" s="67"/>
      <c r="EB1588" s="67"/>
      <c r="EC1588" s="67"/>
      <c r="ED1588" s="67"/>
      <c r="EE1588" s="67"/>
      <c r="EF1588" s="67"/>
      <c r="EG1588" s="67"/>
      <c r="EH1588" s="67"/>
      <c r="EI1588" s="67"/>
      <c r="EJ1588" s="67"/>
      <c r="EK1588" s="67"/>
      <c r="EL1588" s="67"/>
      <c r="EM1588" s="67"/>
      <c r="EN1588" s="67"/>
      <c r="EO1588" s="67"/>
    </row>
    <row r="1589" spans="125:145" x14ac:dyDescent="0.25">
      <c r="DU1589" s="67"/>
      <c r="DV1589" s="67"/>
      <c r="DW1589" s="67"/>
      <c r="DX1589" s="67"/>
      <c r="DY1589" s="67"/>
      <c r="DZ1589" s="67"/>
      <c r="EA1589" s="67"/>
      <c r="EB1589" s="67"/>
      <c r="EC1589" s="67"/>
      <c r="ED1589" s="67"/>
      <c r="EE1589" s="67"/>
      <c r="EF1589" s="67"/>
      <c r="EG1589" s="67"/>
      <c r="EH1589" s="67"/>
      <c r="EI1589" s="67"/>
      <c r="EJ1589" s="67"/>
      <c r="EK1589" s="67"/>
      <c r="EL1589" s="67"/>
      <c r="EM1589" s="67"/>
      <c r="EN1589" s="67"/>
      <c r="EO1589" s="67"/>
    </row>
    <row r="1590" spans="125:145" x14ac:dyDescent="0.25">
      <c r="DU1590" s="67"/>
      <c r="DV1590" s="67"/>
      <c r="DW1590" s="67"/>
      <c r="DX1590" s="67"/>
      <c r="DY1590" s="67"/>
      <c r="DZ1590" s="67"/>
      <c r="EA1590" s="67"/>
      <c r="EB1590" s="67"/>
      <c r="EC1590" s="67"/>
      <c r="ED1590" s="67"/>
      <c r="EE1590" s="67"/>
      <c r="EF1590" s="67"/>
      <c r="EG1590" s="67"/>
      <c r="EH1590" s="67"/>
      <c r="EI1590" s="67"/>
      <c r="EJ1590" s="67"/>
      <c r="EK1590" s="67"/>
      <c r="EL1590" s="67"/>
      <c r="EM1590" s="67"/>
      <c r="EN1590" s="67"/>
      <c r="EO1590" s="67"/>
    </row>
    <row r="1591" spans="125:145" x14ac:dyDescent="0.25">
      <c r="DU1591" s="67"/>
      <c r="DV1591" s="67"/>
      <c r="DW1591" s="67"/>
      <c r="DX1591" s="67"/>
      <c r="DY1591" s="67"/>
      <c r="DZ1591" s="67"/>
      <c r="EA1591" s="67"/>
      <c r="EB1591" s="67"/>
      <c r="EC1591" s="67"/>
      <c r="ED1591" s="67"/>
      <c r="EE1591" s="67"/>
      <c r="EF1591" s="67"/>
      <c r="EG1591" s="67"/>
      <c r="EH1591" s="67"/>
      <c r="EI1591" s="67"/>
      <c r="EJ1591" s="67"/>
      <c r="EK1591" s="67"/>
      <c r="EL1591" s="67"/>
      <c r="EM1591" s="67"/>
      <c r="EN1591" s="67"/>
      <c r="EO1591" s="67"/>
    </row>
    <row r="1592" spans="125:145" x14ac:dyDescent="0.25">
      <c r="DU1592" s="67"/>
      <c r="DV1592" s="67"/>
      <c r="DW1592" s="67"/>
      <c r="DX1592" s="67"/>
      <c r="DY1592" s="67"/>
      <c r="DZ1592" s="67"/>
      <c r="EA1592" s="67"/>
      <c r="EB1592" s="67"/>
      <c r="EC1592" s="67"/>
      <c r="ED1592" s="67"/>
      <c r="EE1592" s="67"/>
      <c r="EF1592" s="67"/>
      <c r="EG1592" s="67"/>
      <c r="EH1592" s="67"/>
      <c r="EI1592" s="67"/>
      <c r="EJ1592" s="67"/>
      <c r="EK1592" s="67"/>
      <c r="EL1592" s="67"/>
      <c r="EM1592" s="67"/>
      <c r="EN1592" s="67"/>
      <c r="EO1592" s="67"/>
    </row>
    <row r="1593" spans="125:145" x14ac:dyDescent="0.25">
      <c r="DU1593" s="67"/>
      <c r="DV1593" s="67"/>
      <c r="DW1593" s="67"/>
      <c r="DX1593" s="67"/>
      <c r="DY1593" s="67"/>
      <c r="DZ1593" s="67"/>
      <c r="EA1593" s="67"/>
      <c r="EB1593" s="67"/>
      <c r="EC1593" s="67"/>
      <c r="ED1593" s="67"/>
      <c r="EE1593" s="67"/>
      <c r="EF1593" s="67"/>
      <c r="EG1593" s="67"/>
      <c r="EH1593" s="67"/>
      <c r="EI1593" s="67"/>
      <c r="EJ1593" s="67"/>
      <c r="EK1593" s="67"/>
      <c r="EL1593" s="67"/>
      <c r="EM1593" s="67"/>
      <c r="EN1593" s="67"/>
      <c r="EO1593" s="67"/>
    </row>
    <row r="1594" spans="125:145" x14ac:dyDescent="0.25">
      <c r="DU1594" s="67"/>
      <c r="DV1594" s="67"/>
      <c r="DW1594" s="67"/>
      <c r="DX1594" s="67"/>
      <c r="DY1594" s="67"/>
      <c r="DZ1594" s="67"/>
      <c r="EA1594" s="67"/>
      <c r="EB1594" s="67"/>
      <c r="EC1594" s="67"/>
      <c r="ED1594" s="67"/>
      <c r="EE1594" s="67"/>
      <c r="EF1594" s="67"/>
      <c r="EG1594" s="67"/>
      <c r="EH1594" s="67"/>
      <c r="EI1594" s="67"/>
      <c r="EJ1594" s="67"/>
      <c r="EK1594" s="67"/>
      <c r="EL1594" s="67"/>
      <c r="EM1594" s="67"/>
      <c r="EN1594" s="67"/>
      <c r="EO1594" s="67"/>
    </row>
    <row r="1595" spans="125:145" x14ac:dyDescent="0.25">
      <c r="DU1595" s="67"/>
      <c r="DV1595" s="67"/>
      <c r="DW1595" s="67"/>
      <c r="DX1595" s="67"/>
      <c r="DY1595" s="67"/>
      <c r="DZ1595" s="67"/>
      <c r="EA1595" s="67"/>
      <c r="EB1595" s="67"/>
      <c r="EC1595" s="67"/>
      <c r="ED1595" s="67"/>
      <c r="EE1595" s="67"/>
      <c r="EF1595" s="67"/>
      <c r="EG1595" s="67"/>
      <c r="EH1595" s="67"/>
      <c r="EI1595" s="67"/>
      <c r="EJ1595" s="67"/>
      <c r="EK1595" s="67"/>
      <c r="EL1595" s="67"/>
      <c r="EM1595" s="67"/>
      <c r="EN1595" s="67"/>
      <c r="EO1595" s="67"/>
    </row>
    <row r="1596" spans="125:145" x14ac:dyDescent="0.25">
      <c r="DU1596" s="67"/>
      <c r="DV1596" s="67"/>
      <c r="DW1596" s="67"/>
      <c r="DX1596" s="67"/>
      <c r="DY1596" s="67"/>
      <c r="DZ1596" s="67"/>
      <c r="EA1596" s="67"/>
      <c r="EB1596" s="67"/>
      <c r="EC1596" s="67"/>
      <c r="ED1596" s="67"/>
      <c r="EE1596" s="67"/>
      <c r="EF1596" s="67"/>
      <c r="EG1596" s="67"/>
      <c r="EH1596" s="67"/>
      <c r="EI1596" s="67"/>
      <c r="EJ1596" s="67"/>
      <c r="EK1596" s="67"/>
      <c r="EL1596" s="67"/>
      <c r="EM1596" s="67"/>
      <c r="EN1596" s="67"/>
      <c r="EO1596" s="67"/>
    </row>
    <row r="1597" spans="125:145" x14ac:dyDescent="0.25">
      <c r="DU1597" s="67"/>
      <c r="DV1597" s="67"/>
      <c r="DW1597" s="67"/>
      <c r="DX1597" s="67"/>
      <c r="DY1597" s="67"/>
      <c r="DZ1597" s="67"/>
      <c r="EA1597" s="67"/>
      <c r="EB1597" s="67"/>
      <c r="EC1597" s="67"/>
      <c r="ED1597" s="67"/>
      <c r="EE1597" s="67"/>
      <c r="EF1597" s="67"/>
      <c r="EG1597" s="67"/>
      <c r="EH1597" s="67"/>
      <c r="EI1597" s="67"/>
      <c r="EJ1597" s="67"/>
      <c r="EK1597" s="67"/>
      <c r="EL1597" s="67"/>
      <c r="EM1597" s="67"/>
      <c r="EN1597" s="67"/>
      <c r="EO1597" s="67"/>
    </row>
    <row r="1598" spans="125:145" x14ac:dyDescent="0.25">
      <c r="DU1598" s="67"/>
      <c r="DV1598" s="67"/>
      <c r="DW1598" s="67"/>
      <c r="DX1598" s="67"/>
      <c r="DY1598" s="67"/>
      <c r="DZ1598" s="67"/>
      <c r="EA1598" s="67"/>
      <c r="EB1598" s="67"/>
      <c r="EC1598" s="67"/>
      <c r="ED1598" s="67"/>
      <c r="EE1598" s="67"/>
      <c r="EF1598" s="67"/>
      <c r="EG1598" s="67"/>
      <c r="EH1598" s="67"/>
      <c r="EI1598" s="67"/>
      <c r="EJ1598" s="67"/>
      <c r="EK1598" s="67"/>
      <c r="EL1598" s="67"/>
      <c r="EM1598" s="67"/>
      <c r="EN1598" s="67"/>
      <c r="EO1598" s="67"/>
    </row>
    <row r="1599" spans="125:145" x14ac:dyDescent="0.25">
      <c r="DU1599" s="67"/>
      <c r="DV1599" s="67"/>
      <c r="DW1599" s="67"/>
      <c r="DX1599" s="67"/>
      <c r="DY1599" s="67"/>
      <c r="DZ1599" s="67"/>
      <c r="EA1599" s="67"/>
      <c r="EB1599" s="67"/>
      <c r="EC1599" s="67"/>
      <c r="ED1599" s="67"/>
      <c r="EE1599" s="67"/>
      <c r="EF1599" s="67"/>
      <c r="EG1599" s="67"/>
      <c r="EH1599" s="67"/>
      <c r="EI1599" s="67"/>
      <c r="EJ1599" s="67"/>
      <c r="EK1599" s="67"/>
      <c r="EL1599" s="67"/>
      <c r="EM1599" s="67"/>
      <c r="EN1599" s="67"/>
      <c r="EO1599" s="67"/>
    </row>
    <row r="1600" spans="125:145" x14ac:dyDescent="0.25">
      <c r="DU1600" s="67"/>
      <c r="DV1600" s="67"/>
      <c r="DW1600" s="67"/>
      <c r="DX1600" s="67"/>
      <c r="DY1600" s="67"/>
      <c r="DZ1600" s="67"/>
      <c r="EA1600" s="67"/>
      <c r="EB1600" s="67"/>
      <c r="EC1600" s="67"/>
      <c r="ED1600" s="67"/>
      <c r="EE1600" s="67"/>
      <c r="EF1600" s="67"/>
      <c r="EG1600" s="67"/>
      <c r="EH1600" s="67"/>
      <c r="EI1600" s="67"/>
      <c r="EJ1600" s="67"/>
      <c r="EK1600" s="67"/>
      <c r="EL1600" s="67"/>
      <c r="EM1600" s="67"/>
      <c r="EN1600" s="67"/>
      <c r="EO1600" s="67"/>
    </row>
    <row r="1601" spans="125:145" x14ac:dyDescent="0.25">
      <c r="DU1601" s="67"/>
      <c r="DV1601" s="67"/>
      <c r="DW1601" s="67"/>
      <c r="DX1601" s="67"/>
      <c r="DY1601" s="67"/>
      <c r="DZ1601" s="67"/>
      <c r="EA1601" s="67"/>
      <c r="EB1601" s="67"/>
      <c r="EC1601" s="67"/>
      <c r="ED1601" s="67"/>
      <c r="EE1601" s="67"/>
      <c r="EF1601" s="67"/>
      <c r="EG1601" s="67"/>
      <c r="EH1601" s="67"/>
      <c r="EI1601" s="67"/>
      <c r="EJ1601" s="67"/>
      <c r="EK1601" s="67"/>
      <c r="EL1601" s="67"/>
      <c r="EM1601" s="67"/>
      <c r="EN1601" s="67"/>
      <c r="EO1601" s="67"/>
    </row>
    <row r="1602" spans="125:145" x14ac:dyDescent="0.25">
      <c r="DU1602" s="67"/>
      <c r="DV1602" s="67"/>
      <c r="DW1602" s="67"/>
      <c r="DX1602" s="67"/>
      <c r="DY1602" s="67"/>
      <c r="DZ1602" s="67"/>
      <c r="EA1602" s="67"/>
      <c r="EB1602" s="67"/>
      <c r="EC1602" s="67"/>
      <c r="ED1602" s="67"/>
      <c r="EE1602" s="67"/>
      <c r="EF1602" s="67"/>
      <c r="EG1602" s="67"/>
      <c r="EH1602" s="67"/>
      <c r="EI1602" s="67"/>
      <c r="EJ1602" s="67"/>
      <c r="EK1602" s="67"/>
      <c r="EL1602" s="67"/>
      <c r="EM1602" s="67"/>
      <c r="EN1602" s="67"/>
      <c r="EO1602" s="67"/>
    </row>
    <row r="1603" spans="125:145" x14ac:dyDescent="0.25">
      <c r="DU1603" s="67"/>
      <c r="DV1603" s="67"/>
      <c r="DW1603" s="67"/>
      <c r="DX1603" s="67"/>
      <c r="DY1603" s="67"/>
      <c r="DZ1603" s="67"/>
      <c r="EA1603" s="67"/>
      <c r="EB1603" s="67"/>
      <c r="EC1603" s="67"/>
      <c r="ED1603" s="67"/>
      <c r="EE1603" s="67"/>
      <c r="EF1603" s="67"/>
      <c r="EG1603" s="67"/>
      <c r="EH1603" s="67"/>
      <c r="EI1603" s="67"/>
      <c r="EJ1603" s="67"/>
      <c r="EK1603" s="67"/>
      <c r="EL1603" s="67"/>
      <c r="EM1603" s="67"/>
      <c r="EN1603" s="67"/>
      <c r="EO1603" s="67"/>
    </row>
    <row r="1604" spans="125:145" x14ac:dyDescent="0.25">
      <c r="DU1604" s="67"/>
      <c r="DV1604" s="67"/>
      <c r="DW1604" s="67"/>
      <c r="DX1604" s="67"/>
      <c r="DY1604" s="67"/>
      <c r="DZ1604" s="67"/>
      <c r="EA1604" s="67"/>
      <c r="EB1604" s="67"/>
      <c r="EC1604" s="67"/>
      <c r="ED1604" s="67"/>
      <c r="EE1604" s="67"/>
      <c r="EF1604" s="67"/>
      <c r="EG1604" s="67"/>
      <c r="EH1604" s="67"/>
      <c r="EI1604" s="67"/>
      <c r="EJ1604" s="67"/>
      <c r="EK1604" s="67"/>
      <c r="EL1604" s="67"/>
      <c r="EM1604" s="67"/>
      <c r="EN1604" s="67"/>
      <c r="EO1604" s="67"/>
    </row>
    <row r="1605" spans="125:145" x14ac:dyDescent="0.25">
      <c r="DU1605" s="67"/>
      <c r="DV1605" s="67"/>
      <c r="DW1605" s="67"/>
      <c r="DX1605" s="67"/>
      <c r="DY1605" s="67"/>
      <c r="DZ1605" s="67"/>
      <c r="EA1605" s="67"/>
      <c r="EB1605" s="67"/>
      <c r="EC1605" s="67"/>
      <c r="ED1605" s="67"/>
      <c r="EE1605" s="67"/>
      <c r="EF1605" s="67"/>
      <c r="EG1605" s="67"/>
      <c r="EH1605" s="67"/>
      <c r="EI1605" s="67"/>
      <c r="EJ1605" s="67"/>
      <c r="EK1605" s="67"/>
      <c r="EL1605" s="67"/>
      <c r="EM1605" s="67"/>
      <c r="EN1605" s="67"/>
      <c r="EO1605" s="67"/>
    </row>
    <row r="1606" spans="125:145" x14ac:dyDescent="0.25">
      <c r="DU1606" s="67"/>
      <c r="DV1606" s="67"/>
      <c r="DW1606" s="67"/>
      <c r="DX1606" s="67"/>
      <c r="DY1606" s="67"/>
      <c r="DZ1606" s="67"/>
      <c r="EA1606" s="67"/>
      <c r="EB1606" s="67"/>
      <c r="EC1606" s="67"/>
      <c r="ED1606" s="67"/>
      <c r="EE1606" s="67"/>
      <c r="EF1606" s="67"/>
      <c r="EG1606" s="67"/>
      <c r="EH1606" s="67"/>
      <c r="EI1606" s="67"/>
      <c r="EJ1606" s="67"/>
      <c r="EK1606" s="67"/>
      <c r="EL1606" s="67"/>
      <c r="EM1606" s="67"/>
      <c r="EN1606" s="67"/>
      <c r="EO1606" s="67"/>
    </row>
    <row r="1607" spans="125:145" x14ac:dyDescent="0.25">
      <c r="DU1607" s="67"/>
      <c r="DV1607" s="67"/>
      <c r="DW1607" s="67"/>
      <c r="DX1607" s="67"/>
      <c r="DY1607" s="67"/>
      <c r="DZ1607" s="67"/>
      <c r="EA1607" s="67"/>
      <c r="EB1607" s="67"/>
      <c r="EC1607" s="67"/>
      <c r="ED1607" s="67"/>
      <c r="EE1607" s="67"/>
      <c r="EF1607" s="67"/>
      <c r="EG1607" s="67"/>
      <c r="EH1607" s="67"/>
      <c r="EI1607" s="67"/>
      <c r="EJ1607" s="67"/>
      <c r="EK1607" s="67"/>
      <c r="EL1607" s="67"/>
      <c r="EM1607" s="67"/>
      <c r="EN1607" s="67"/>
      <c r="EO1607" s="67"/>
    </row>
    <row r="1608" spans="125:145" x14ac:dyDescent="0.25">
      <c r="DU1608" s="67"/>
      <c r="DV1608" s="67"/>
      <c r="DW1608" s="67"/>
      <c r="DX1608" s="67"/>
      <c r="DY1608" s="67"/>
      <c r="DZ1608" s="67"/>
      <c r="EA1608" s="67"/>
      <c r="EB1608" s="67"/>
      <c r="EC1608" s="67"/>
      <c r="ED1608" s="67"/>
      <c r="EE1608" s="67"/>
      <c r="EF1608" s="67"/>
      <c r="EG1608" s="67"/>
      <c r="EH1608" s="67"/>
      <c r="EI1608" s="67"/>
      <c r="EJ1608" s="67"/>
      <c r="EK1608" s="67"/>
      <c r="EL1608" s="67"/>
      <c r="EM1608" s="67"/>
      <c r="EN1608" s="67"/>
      <c r="EO1608" s="67"/>
    </row>
    <row r="1609" spans="125:145" x14ac:dyDescent="0.25">
      <c r="DU1609" s="67"/>
      <c r="DV1609" s="67"/>
      <c r="DW1609" s="67"/>
      <c r="DX1609" s="67"/>
      <c r="DY1609" s="67"/>
      <c r="DZ1609" s="67"/>
      <c r="EA1609" s="67"/>
      <c r="EB1609" s="67"/>
      <c r="EC1609" s="67"/>
      <c r="ED1609" s="67"/>
      <c r="EE1609" s="67"/>
      <c r="EF1609" s="67"/>
      <c r="EG1609" s="67"/>
      <c r="EH1609" s="67"/>
      <c r="EI1609" s="67"/>
      <c r="EJ1609" s="67"/>
      <c r="EK1609" s="67"/>
      <c r="EL1609" s="67"/>
      <c r="EM1609" s="67"/>
      <c r="EN1609" s="67"/>
      <c r="EO1609" s="67"/>
    </row>
    <row r="1610" spans="125:145" x14ac:dyDescent="0.25">
      <c r="DU1610" s="67"/>
      <c r="DV1610" s="67"/>
      <c r="DW1610" s="67"/>
      <c r="DX1610" s="67"/>
      <c r="DY1610" s="67"/>
      <c r="DZ1610" s="67"/>
      <c r="EA1610" s="67"/>
      <c r="EB1610" s="67"/>
      <c r="EC1610" s="67"/>
      <c r="ED1610" s="67"/>
      <c r="EE1610" s="67"/>
      <c r="EF1610" s="67"/>
      <c r="EG1610" s="67"/>
      <c r="EH1610" s="67"/>
      <c r="EI1610" s="67"/>
      <c r="EJ1610" s="67"/>
      <c r="EK1610" s="67"/>
      <c r="EL1610" s="67"/>
      <c r="EM1610" s="67"/>
      <c r="EN1610" s="67"/>
      <c r="EO1610" s="67"/>
    </row>
    <row r="1611" spans="125:145" x14ac:dyDescent="0.25">
      <c r="DU1611" s="67"/>
      <c r="DV1611" s="67"/>
      <c r="DW1611" s="67"/>
      <c r="DX1611" s="67"/>
      <c r="DY1611" s="67"/>
      <c r="DZ1611" s="67"/>
      <c r="EA1611" s="67"/>
      <c r="EB1611" s="67"/>
      <c r="EC1611" s="67"/>
      <c r="ED1611" s="67"/>
      <c r="EE1611" s="67"/>
      <c r="EF1611" s="67"/>
      <c r="EG1611" s="67"/>
      <c r="EH1611" s="67"/>
      <c r="EI1611" s="67"/>
      <c r="EJ1611" s="67"/>
      <c r="EK1611" s="67"/>
      <c r="EL1611" s="67"/>
      <c r="EM1611" s="67"/>
      <c r="EN1611" s="67"/>
      <c r="EO1611" s="67"/>
    </row>
    <row r="1612" spans="125:145" x14ac:dyDescent="0.25">
      <c r="DU1612" s="68"/>
      <c r="DV1612" s="68"/>
      <c r="DW1612" s="68"/>
      <c r="DX1612" s="68"/>
      <c r="DY1612" s="68"/>
      <c r="DZ1612" s="68"/>
      <c r="EA1612" s="68"/>
      <c r="EB1612" s="68"/>
      <c r="EC1612" s="68"/>
      <c r="ED1612" s="68"/>
      <c r="EE1612" s="68"/>
      <c r="EF1612" s="68"/>
      <c r="EG1612" s="68"/>
      <c r="EH1612" s="68"/>
      <c r="EI1612" s="68"/>
      <c r="EJ1612" s="68"/>
      <c r="EK1612" s="68"/>
      <c r="EL1612" s="68"/>
      <c r="EM1612" s="68"/>
      <c r="EN1612" s="68"/>
      <c r="EO1612" s="68"/>
    </row>
    <row r="1613" spans="125:145" x14ac:dyDescent="0.25">
      <c r="DU1613" s="68"/>
      <c r="DV1613" s="68"/>
      <c r="DW1613" s="68"/>
      <c r="DX1613" s="68"/>
      <c r="DY1613" s="68"/>
      <c r="DZ1613" s="68"/>
      <c r="EA1613" s="68"/>
      <c r="EB1613" s="68"/>
      <c r="EC1613" s="68"/>
      <c r="ED1613" s="68"/>
      <c r="EE1613" s="68"/>
      <c r="EF1613" s="68"/>
      <c r="EG1613" s="68"/>
      <c r="EH1613" s="68"/>
      <c r="EI1613" s="68"/>
      <c r="EJ1613" s="68"/>
      <c r="EK1613" s="68"/>
      <c r="EL1613" s="68"/>
      <c r="EM1613" s="68"/>
      <c r="EN1613" s="68"/>
      <c r="EO1613" s="68"/>
    </row>
    <row r="1614" spans="125:145" x14ac:dyDescent="0.25">
      <c r="DU1614" s="68"/>
      <c r="DV1614" s="68"/>
      <c r="DW1614" s="68"/>
      <c r="DX1614" s="68"/>
      <c r="DY1614" s="68"/>
      <c r="DZ1614" s="68"/>
      <c r="EA1614" s="68"/>
      <c r="EB1614" s="68"/>
      <c r="EC1614" s="68"/>
      <c r="ED1614" s="68"/>
      <c r="EE1614" s="68"/>
      <c r="EF1614" s="68"/>
      <c r="EG1614" s="68"/>
      <c r="EH1614" s="68"/>
      <c r="EI1614" s="68"/>
      <c r="EJ1614" s="68"/>
      <c r="EK1614" s="68"/>
      <c r="EL1614" s="68"/>
      <c r="EM1614" s="68"/>
      <c r="EN1614" s="68"/>
      <c r="EO1614" s="68"/>
    </row>
    <row r="1615" spans="125:145" x14ac:dyDescent="0.25">
      <c r="DU1615" s="68"/>
      <c r="DV1615" s="68"/>
      <c r="DW1615" s="68"/>
      <c r="DX1615" s="68"/>
      <c r="DY1615" s="68"/>
      <c r="DZ1615" s="68"/>
      <c r="EA1615" s="68"/>
      <c r="EB1615" s="68"/>
      <c r="EC1615" s="68"/>
      <c r="ED1615" s="68"/>
      <c r="EE1615" s="68"/>
      <c r="EF1615" s="68"/>
      <c r="EG1615" s="68"/>
      <c r="EH1615" s="68"/>
      <c r="EI1615" s="68"/>
      <c r="EJ1615" s="68"/>
      <c r="EK1615" s="68"/>
      <c r="EL1615" s="68"/>
      <c r="EM1615" s="68"/>
      <c r="EN1615" s="68"/>
      <c r="EO1615" s="68"/>
    </row>
    <row r="1616" spans="125:145" x14ac:dyDescent="0.25">
      <c r="DU1616" s="68"/>
      <c r="DV1616" s="68"/>
      <c r="DW1616" s="68"/>
      <c r="DX1616" s="68"/>
      <c r="DY1616" s="68"/>
      <c r="DZ1616" s="68"/>
      <c r="EA1616" s="68"/>
      <c r="EB1616" s="68"/>
      <c r="EC1616" s="68"/>
      <c r="ED1616" s="68"/>
      <c r="EE1616" s="68"/>
      <c r="EF1616" s="68"/>
      <c r="EG1616" s="68"/>
      <c r="EH1616" s="68"/>
      <c r="EI1616" s="68"/>
      <c r="EJ1616" s="68"/>
      <c r="EK1616" s="68"/>
      <c r="EL1616" s="68"/>
      <c r="EM1616" s="68"/>
      <c r="EN1616" s="68"/>
      <c r="EO1616" s="68"/>
    </row>
    <row r="1617" spans="125:145" x14ac:dyDescent="0.25">
      <c r="DU1617" s="68"/>
      <c r="DV1617" s="68"/>
      <c r="DW1617" s="68"/>
      <c r="DX1617" s="68"/>
      <c r="DY1617" s="68"/>
      <c r="DZ1617" s="68"/>
      <c r="EA1617" s="68"/>
      <c r="EB1617" s="68"/>
      <c r="EC1617" s="68"/>
      <c r="ED1617" s="68"/>
      <c r="EE1617" s="68"/>
      <c r="EF1617" s="68"/>
      <c r="EG1617" s="68"/>
      <c r="EH1617" s="68"/>
      <c r="EI1617" s="68"/>
      <c r="EJ1617" s="68"/>
      <c r="EK1617" s="68"/>
      <c r="EL1617" s="68"/>
      <c r="EM1617" s="68"/>
      <c r="EN1617" s="68"/>
      <c r="EO1617" s="68"/>
    </row>
    <row r="1618" spans="125:145" x14ac:dyDescent="0.25">
      <c r="DU1618" s="68"/>
      <c r="DV1618" s="68"/>
      <c r="DW1618" s="68"/>
      <c r="DX1618" s="68"/>
      <c r="DY1618" s="68"/>
      <c r="DZ1618" s="68"/>
      <c r="EA1618" s="68"/>
      <c r="EB1618" s="68"/>
      <c r="EC1618" s="68"/>
      <c r="ED1618" s="68"/>
      <c r="EE1618" s="68"/>
      <c r="EF1618" s="68"/>
      <c r="EG1618" s="68"/>
      <c r="EH1618" s="68"/>
      <c r="EI1618" s="68"/>
      <c r="EJ1618" s="68"/>
      <c r="EK1618" s="68"/>
      <c r="EL1618" s="68"/>
      <c r="EM1618" s="68"/>
      <c r="EN1618" s="68"/>
      <c r="EO1618" s="68"/>
    </row>
    <row r="1619" spans="125:145" x14ac:dyDescent="0.25">
      <c r="DU1619" s="68"/>
      <c r="DV1619" s="68"/>
      <c r="DW1619" s="68"/>
      <c r="DX1619" s="68"/>
      <c r="DY1619" s="68"/>
      <c r="DZ1619" s="68"/>
      <c r="EA1619" s="68"/>
      <c r="EB1619" s="68"/>
      <c r="EC1619" s="68"/>
      <c r="ED1619" s="68"/>
      <c r="EE1619" s="68"/>
      <c r="EF1619" s="68"/>
      <c r="EG1619" s="68"/>
      <c r="EH1619" s="68"/>
      <c r="EI1619" s="68"/>
      <c r="EJ1619" s="68"/>
      <c r="EK1619" s="68"/>
      <c r="EL1619" s="68"/>
      <c r="EM1619" s="68"/>
      <c r="EN1619" s="68"/>
      <c r="EO1619" s="68"/>
    </row>
    <row r="1620" spans="125:145" x14ac:dyDescent="0.25">
      <c r="DU1620" s="68"/>
      <c r="DV1620" s="68"/>
      <c r="DW1620" s="68"/>
      <c r="DX1620" s="68"/>
      <c r="DY1620" s="68"/>
      <c r="DZ1620" s="68"/>
      <c r="EA1620" s="68"/>
      <c r="EB1620" s="68"/>
      <c r="EC1620" s="68"/>
      <c r="ED1620" s="68"/>
      <c r="EE1620" s="68"/>
      <c r="EF1620" s="68"/>
      <c r="EG1620" s="68"/>
      <c r="EH1620" s="68"/>
      <c r="EI1620" s="68"/>
      <c r="EJ1620" s="68"/>
      <c r="EK1620" s="68"/>
      <c r="EL1620" s="68"/>
      <c r="EM1620" s="68"/>
      <c r="EN1620" s="68"/>
      <c r="EO1620" s="68"/>
    </row>
    <row r="1621" spans="125:145" x14ac:dyDescent="0.25">
      <c r="DU1621" s="68"/>
      <c r="DV1621" s="68"/>
      <c r="DW1621" s="68"/>
      <c r="DX1621" s="68"/>
      <c r="DY1621" s="68"/>
      <c r="DZ1621" s="68"/>
      <c r="EA1621" s="68"/>
      <c r="EB1621" s="68"/>
      <c r="EC1621" s="68"/>
      <c r="ED1621" s="68"/>
      <c r="EE1621" s="68"/>
      <c r="EF1621" s="68"/>
      <c r="EG1621" s="68"/>
      <c r="EH1621" s="68"/>
      <c r="EI1621" s="68"/>
      <c r="EJ1621" s="68"/>
      <c r="EK1621" s="68"/>
      <c r="EL1621" s="68"/>
      <c r="EM1621" s="68"/>
      <c r="EN1621" s="68"/>
      <c r="EO1621" s="68"/>
    </row>
    <row r="1622" spans="125:145" x14ac:dyDescent="0.25">
      <c r="DU1622" s="68"/>
      <c r="DV1622" s="68"/>
      <c r="DW1622" s="68"/>
      <c r="DX1622" s="68"/>
      <c r="DY1622" s="68"/>
      <c r="DZ1622" s="68"/>
      <c r="EA1622" s="68"/>
      <c r="EB1622" s="68"/>
      <c r="EC1622" s="68"/>
      <c r="ED1622" s="68"/>
      <c r="EE1622" s="68"/>
      <c r="EF1622" s="68"/>
      <c r="EG1622" s="68"/>
      <c r="EH1622" s="68"/>
      <c r="EI1622" s="68"/>
      <c r="EJ1622" s="68"/>
      <c r="EK1622" s="68"/>
      <c r="EL1622" s="68"/>
      <c r="EM1622" s="68"/>
      <c r="EN1622" s="68"/>
      <c r="EO1622" s="68"/>
    </row>
    <row r="1623" spans="125:145" x14ac:dyDescent="0.25">
      <c r="DU1623" s="68"/>
      <c r="DV1623" s="68"/>
      <c r="DW1623" s="68"/>
      <c r="DX1623" s="68"/>
      <c r="DY1623" s="68"/>
      <c r="DZ1623" s="68"/>
      <c r="EA1623" s="68"/>
      <c r="EB1623" s="68"/>
      <c r="EC1623" s="68"/>
      <c r="ED1623" s="68"/>
      <c r="EE1623" s="68"/>
      <c r="EF1623" s="68"/>
      <c r="EG1623" s="68"/>
      <c r="EH1623" s="68"/>
      <c r="EI1623" s="68"/>
      <c r="EJ1623" s="68"/>
      <c r="EK1623" s="68"/>
      <c r="EL1623" s="68"/>
      <c r="EM1623" s="68"/>
      <c r="EN1623" s="68"/>
      <c r="EO1623" s="68"/>
    </row>
    <row r="1624" spans="125:145" x14ac:dyDescent="0.25">
      <c r="DU1624" s="68"/>
      <c r="DV1624" s="68"/>
      <c r="DW1624" s="68"/>
      <c r="DX1624" s="68"/>
      <c r="DY1624" s="68"/>
      <c r="DZ1624" s="68"/>
      <c r="EA1624" s="68"/>
      <c r="EB1624" s="68"/>
      <c r="EC1624" s="68"/>
      <c r="ED1624" s="68"/>
      <c r="EE1624" s="68"/>
      <c r="EF1624" s="68"/>
      <c r="EG1624" s="68"/>
      <c r="EH1624" s="68"/>
      <c r="EI1624" s="68"/>
      <c r="EJ1624" s="68"/>
      <c r="EK1624" s="68"/>
      <c r="EL1624" s="68"/>
      <c r="EM1624" s="68"/>
      <c r="EN1624" s="68"/>
      <c r="EO1624" s="68"/>
    </row>
    <row r="1625" spans="125:145" x14ac:dyDescent="0.25">
      <c r="DU1625" s="68"/>
      <c r="DV1625" s="68"/>
      <c r="DW1625" s="68"/>
      <c r="DX1625" s="68"/>
      <c r="DY1625" s="68"/>
      <c r="DZ1625" s="68"/>
      <c r="EA1625" s="68"/>
      <c r="EB1625" s="68"/>
      <c r="EC1625" s="68"/>
      <c r="ED1625" s="68"/>
      <c r="EE1625" s="68"/>
      <c r="EF1625" s="68"/>
      <c r="EG1625" s="68"/>
      <c r="EH1625" s="68"/>
      <c r="EI1625" s="68"/>
      <c r="EJ1625" s="68"/>
      <c r="EK1625" s="68"/>
      <c r="EL1625" s="68"/>
      <c r="EM1625" s="68"/>
      <c r="EN1625" s="68"/>
      <c r="EO1625" s="68"/>
    </row>
    <row r="1626" spans="125:145" x14ac:dyDescent="0.25">
      <c r="DU1626" s="68"/>
      <c r="DV1626" s="68"/>
      <c r="DW1626" s="68"/>
      <c r="DX1626" s="68"/>
      <c r="DY1626" s="68"/>
      <c r="DZ1626" s="68"/>
      <c r="EA1626" s="68"/>
      <c r="EB1626" s="68"/>
      <c r="EC1626" s="68"/>
      <c r="ED1626" s="68"/>
      <c r="EE1626" s="68"/>
      <c r="EF1626" s="68"/>
      <c r="EG1626" s="68"/>
      <c r="EH1626" s="68"/>
      <c r="EI1626" s="68"/>
      <c r="EJ1626" s="68"/>
      <c r="EK1626" s="68"/>
      <c r="EL1626" s="68"/>
      <c r="EM1626" s="68"/>
      <c r="EN1626" s="68"/>
      <c r="EO1626" s="68"/>
    </row>
    <row r="1627" spans="125:145" x14ac:dyDescent="0.25">
      <c r="DU1627" s="68"/>
      <c r="DV1627" s="68"/>
      <c r="DW1627" s="68"/>
      <c r="DX1627" s="68"/>
      <c r="DY1627" s="68"/>
      <c r="DZ1627" s="68"/>
      <c r="EA1627" s="68"/>
      <c r="EB1627" s="68"/>
      <c r="EC1627" s="68"/>
      <c r="ED1627" s="68"/>
      <c r="EE1627" s="68"/>
      <c r="EF1627" s="68"/>
      <c r="EG1627" s="68"/>
      <c r="EH1627" s="68"/>
      <c r="EI1627" s="68"/>
      <c r="EJ1627" s="68"/>
      <c r="EK1627" s="68"/>
      <c r="EL1627" s="68"/>
      <c r="EM1627" s="68"/>
      <c r="EN1627" s="68"/>
      <c r="EO1627" s="68"/>
    </row>
    <row r="1628" spans="125:145" x14ac:dyDescent="0.25">
      <c r="DU1628" s="68"/>
      <c r="DV1628" s="68"/>
      <c r="DW1628" s="68"/>
      <c r="DX1628" s="68"/>
      <c r="DY1628" s="68"/>
      <c r="DZ1628" s="68"/>
      <c r="EA1628" s="68"/>
      <c r="EB1628" s="68"/>
      <c r="EC1628" s="68"/>
      <c r="ED1628" s="68"/>
      <c r="EE1628" s="68"/>
      <c r="EF1628" s="68"/>
      <c r="EG1628" s="68"/>
      <c r="EH1628" s="68"/>
      <c r="EI1628" s="68"/>
      <c r="EJ1628" s="68"/>
      <c r="EK1628" s="68"/>
      <c r="EL1628" s="68"/>
      <c r="EM1628" s="68"/>
      <c r="EN1628" s="68"/>
      <c r="EO1628" s="68"/>
    </row>
    <row r="1629" spans="125:145" x14ac:dyDescent="0.25">
      <c r="DU1629" s="68"/>
      <c r="DV1629" s="68"/>
      <c r="DW1629" s="68"/>
      <c r="DX1629" s="68"/>
      <c r="DY1629" s="68"/>
      <c r="DZ1629" s="68"/>
      <c r="EA1629" s="68"/>
      <c r="EB1629" s="68"/>
      <c r="EC1629" s="68"/>
      <c r="ED1629" s="68"/>
      <c r="EE1629" s="68"/>
      <c r="EF1629" s="68"/>
      <c r="EG1629" s="68"/>
      <c r="EH1629" s="68"/>
      <c r="EI1629" s="68"/>
      <c r="EJ1629" s="68"/>
      <c r="EK1629" s="68"/>
      <c r="EL1629" s="68"/>
      <c r="EM1629" s="68"/>
      <c r="EN1629" s="68"/>
      <c r="EO1629" s="68"/>
    </row>
    <row r="1630" spans="125:145" x14ac:dyDescent="0.25">
      <c r="DU1630" s="68"/>
      <c r="DV1630" s="68"/>
      <c r="DW1630" s="68"/>
      <c r="DX1630" s="68"/>
      <c r="DY1630" s="68"/>
      <c r="DZ1630" s="68"/>
      <c r="EA1630" s="68"/>
      <c r="EB1630" s="68"/>
      <c r="EC1630" s="68"/>
      <c r="ED1630" s="68"/>
      <c r="EE1630" s="68"/>
      <c r="EF1630" s="68"/>
      <c r="EG1630" s="68"/>
      <c r="EH1630" s="68"/>
      <c r="EI1630" s="68"/>
      <c r="EJ1630" s="68"/>
      <c r="EK1630" s="68"/>
      <c r="EL1630" s="68"/>
      <c r="EM1630" s="68"/>
      <c r="EN1630" s="68"/>
      <c r="EO1630" s="68"/>
    </row>
    <row r="1631" spans="125:145" x14ac:dyDescent="0.25">
      <c r="DU1631" s="68"/>
      <c r="DV1631" s="68"/>
      <c r="DW1631" s="68"/>
      <c r="DX1631" s="68"/>
      <c r="DY1631" s="68"/>
      <c r="DZ1631" s="68"/>
      <c r="EA1631" s="68"/>
      <c r="EB1631" s="68"/>
      <c r="EC1631" s="68"/>
      <c r="ED1631" s="68"/>
      <c r="EE1631" s="68"/>
      <c r="EF1631" s="68"/>
      <c r="EG1631" s="68"/>
      <c r="EH1631" s="68"/>
      <c r="EI1631" s="68"/>
      <c r="EJ1631" s="68"/>
      <c r="EK1631" s="68"/>
      <c r="EL1631" s="68"/>
      <c r="EM1631" s="68"/>
      <c r="EN1631" s="68"/>
      <c r="EO1631" s="68"/>
    </row>
    <row r="1632" spans="125:145" x14ac:dyDescent="0.25">
      <c r="DU1632" s="68"/>
      <c r="DV1632" s="68"/>
      <c r="DW1632" s="68"/>
      <c r="DX1632" s="68"/>
      <c r="DY1632" s="68"/>
      <c r="DZ1632" s="68"/>
      <c r="EA1632" s="68"/>
      <c r="EB1632" s="68"/>
      <c r="EC1632" s="68"/>
      <c r="ED1632" s="68"/>
      <c r="EE1632" s="68"/>
      <c r="EF1632" s="68"/>
      <c r="EG1632" s="68"/>
      <c r="EH1632" s="68"/>
      <c r="EI1632" s="68"/>
      <c r="EJ1632" s="68"/>
      <c r="EK1632" s="68"/>
      <c r="EL1632" s="68"/>
      <c r="EM1632" s="68"/>
      <c r="EN1632" s="68"/>
      <c r="EO1632" s="68"/>
    </row>
    <row r="1633" spans="125:145" x14ac:dyDescent="0.25">
      <c r="DU1633" s="68"/>
      <c r="DV1633" s="68"/>
      <c r="DW1633" s="68"/>
      <c r="DX1633" s="68"/>
      <c r="DY1633" s="68"/>
      <c r="DZ1633" s="68"/>
      <c r="EA1633" s="68"/>
      <c r="EB1633" s="68"/>
      <c r="EC1633" s="68"/>
      <c r="ED1633" s="68"/>
      <c r="EE1633" s="68"/>
      <c r="EF1633" s="68"/>
      <c r="EG1633" s="68"/>
      <c r="EH1633" s="68"/>
      <c r="EI1633" s="68"/>
      <c r="EJ1633" s="68"/>
      <c r="EK1633" s="68"/>
      <c r="EL1633" s="68"/>
      <c r="EM1633" s="68"/>
      <c r="EN1633" s="68"/>
      <c r="EO1633" s="68"/>
    </row>
    <row r="1634" spans="125:145" x14ac:dyDescent="0.25">
      <c r="DU1634" s="68"/>
      <c r="DV1634" s="68"/>
      <c r="DW1634" s="68"/>
      <c r="DX1634" s="68"/>
      <c r="DY1634" s="68"/>
      <c r="DZ1634" s="68"/>
      <c r="EA1634" s="68"/>
      <c r="EB1634" s="68"/>
      <c r="EC1634" s="68"/>
      <c r="ED1634" s="68"/>
      <c r="EE1634" s="68"/>
      <c r="EF1634" s="68"/>
      <c r="EG1634" s="68"/>
      <c r="EH1634" s="68"/>
      <c r="EI1634" s="68"/>
      <c r="EJ1634" s="68"/>
      <c r="EK1634" s="68"/>
      <c r="EL1634" s="68"/>
      <c r="EM1634" s="68"/>
      <c r="EN1634" s="68"/>
      <c r="EO1634" s="68"/>
    </row>
    <row r="1635" spans="125:145" x14ac:dyDescent="0.25">
      <c r="DU1635" s="68"/>
      <c r="DV1635" s="68"/>
      <c r="DW1635" s="68"/>
      <c r="DX1635" s="68"/>
      <c r="DY1635" s="68"/>
      <c r="DZ1635" s="68"/>
      <c r="EA1635" s="68"/>
      <c r="EB1635" s="68"/>
      <c r="EC1635" s="68"/>
      <c r="ED1635" s="68"/>
      <c r="EE1635" s="68"/>
      <c r="EF1635" s="68"/>
      <c r="EG1635" s="68"/>
      <c r="EH1635" s="68"/>
      <c r="EI1635" s="68"/>
      <c r="EJ1635" s="68"/>
      <c r="EK1635" s="68"/>
      <c r="EL1635" s="68"/>
      <c r="EM1635" s="68"/>
      <c r="EN1635" s="68"/>
      <c r="EO1635" s="68"/>
    </row>
    <row r="1636" spans="125:145" x14ac:dyDescent="0.25">
      <c r="DU1636" s="68"/>
      <c r="DV1636" s="68"/>
      <c r="DW1636" s="68"/>
      <c r="DX1636" s="68"/>
      <c r="DY1636" s="68"/>
      <c r="DZ1636" s="68"/>
      <c r="EA1636" s="68"/>
      <c r="EB1636" s="68"/>
      <c r="EC1636" s="68"/>
      <c r="ED1636" s="68"/>
      <c r="EE1636" s="68"/>
      <c r="EF1636" s="68"/>
      <c r="EG1636" s="68"/>
      <c r="EH1636" s="68"/>
      <c r="EI1636" s="68"/>
      <c r="EJ1636" s="68"/>
      <c r="EK1636" s="68"/>
      <c r="EL1636" s="68"/>
      <c r="EM1636" s="68"/>
      <c r="EN1636" s="68"/>
      <c r="EO1636" s="68"/>
    </row>
    <row r="1637" spans="125:145" x14ac:dyDescent="0.25">
      <c r="DU1637" s="68"/>
      <c r="DV1637" s="68"/>
      <c r="DW1637" s="68"/>
      <c r="DX1637" s="68"/>
      <c r="DY1637" s="68"/>
      <c r="DZ1637" s="68"/>
      <c r="EA1637" s="68"/>
      <c r="EB1637" s="68"/>
      <c r="EC1637" s="68"/>
      <c r="ED1637" s="68"/>
      <c r="EE1637" s="68"/>
      <c r="EF1637" s="68"/>
      <c r="EG1637" s="68"/>
      <c r="EH1637" s="68"/>
      <c r="EI1637" s="68"/>
      <c r="EJ1637" s="68"/>
      <c r="EK1637" s="68"/>
      <c r="EL1637" s="68"/>
      <c r="EM1637" s="68"/>
      <c r="EN1637" s="68"/>
      <c r="EO1637" s="68"/>
    </row>
    <row r="1638" spans="125:145" x14ac:dyDescent="0.25">
      <c r="DU1638" s="68"/>
      <c r="DV1638" s="68"/>
      <c r="DW1638" s="68"/>
      <c r="DX1638" s="68"/>
      <c r="DY1638" s="68"/>
      <c r="DZ1638" s="68"/>
      <c r="EA1638" s="68"/>
      <c r="EB1638" s="68"/>
      <c r="EC1638" s="68"/>
      <c r="ED1638" s="68"/>
      <c r="EE1638" s="68"/>
      <c r="EF1638" s="68"/>
      <c r="EG1638" s="68"/>
      <c r="EH1638" s="68"/>
      <c r="EI1638" s="68"/>
      <c r="EJ1638" s="68"/>
      <c r="EK1638" s="68"/>
      <c r="EL1638" s="68"/>
      <c r="EM1638" s="68"/>
      <c r="EN1638" s="68"/>
      <c r="EO1638" s="68"/>
    </row>
    <row r="1639" spans="125:145" x14ac:dyDescent="0.25">
      <c r="DU1639" s="68"/>
      <c r="DV1639" s="68"/>
      <c r="DW1639" s="68"/>
      <c r="DX1639" s="68"/>
      <c r="DY1639" s="68"/>
      <c r="DZ1639" s="68"/>
      <c r="EA1639" s="68"/>
      <c r="EB1639" s="68"/>
      <c r="EC1639" s="68"/>
      <c r="ED1639" s="68"/>
      <c r="EE1639" s="68"/>
      <c r="EF1639" s="68"/>
      <c r="EG1639" s="68"/>
      <c r="EH1639" s="68"/>
      <c r="EI1639" s="68"/>
      <c r="EJ1639" s="68"/>
      <c r="EK1639" s="68"/>
      <c r="EL1639" s="68"/>
      <c r="EM1639" s="68"/>
      <c r="EN1639" s="68"/>
      <c r="EO1639" s="68"/>
    </row>
    <row r="1640" spans="125:145" x14ac:dyDescent="0.25">
      <c r="DU1640" s="68"/>
      <c r="DV1640" s="68"/>
      <c r="DW1640" s="68"/>
      <c r="DX1640" s="68"/>
      <c r="DY1640" s="68"/>
      <c r="DZ1640" s="68"/>
      <c r="EA1640" s="68"/>
      <c r="EB1640" s="68"/>
      <c r="EC1640" s="68"/>
      <c r="ED1640" s="68"/>
      <c r="EE1640" s="68"/>
      <c r="EF1640" s="68"/>
      <c r="EG1640" s="68"/>
      <c r="EH1640" s="68"/>
      <c r="EI1640" s="68"/>
      <c r="EJ1640" s="68"/>
      <c r="EK1640" s="68"/>
      <c r="EL1640" s="68"/>
      <c r="EM1640" s="68"/>
      <c r="EN1640" s="68"/>
      <c r="EO1640" s="68"/>
    </row>
    <row r="1641" spans="125:145" x14ac:dyDescent="0.25">
      <c r="DU1641" s="68"/>
      <c r="DV1641" s="68"/>
      <c r="DW1641" s="68"/>
      <c r="DX1641" s="68"/>
      <c r="DY1641" s="68"/>
      <c r="DZ1641" s="68"/>
      <c r="EA1641" s="68"/>
      <c r="EB1641" s="68"/>
      <c r="EC1641" s="68"/>
      <c r="ED1641" s="68"/>
      <c r="EE1641" s="68"/>
      <c r="EF1641" s="68"/>
      <c r="EG1641" s="68"/>
      <c r="EH1641" s="68"/>
      <c r="EI1641" s="68"/>
      <c r="EJ1641" s="68"/>
      <c r="EK1641" s="68"/>
      <c r="EL1641" s="68"/>
      <c r="EM1641" s="68"/>
      <c r="EN1641" s="68"/>
      <c r="EO1641" s="68"/>
    </row>
    <row r="1642" spans="125:145" x14ac:dyDescent="0.25">
      <c r="DU1642" s="68"/>
      <c r="DV1642" s="68"/>
      <c r="DW1642" s="68"/>
      <c r="DX1642" s="68"/>
      <c r="DY1642" s="68"/>
      <c r="DZ1642" s="68"/>
      <c r="EA1642" s="68"/>
      <c r="EB1642" s="68"/>
      <c r="EC1642" s="68"/>
      <c r="ED1642" s="68"/>
      <c r="EE1642" s="68"/>
      <c r="EF1642" s="68"/>
      <c r="EG1642" s="68"/>
      <c r="EH1642" s="68"/>
      <c r="EI1642" s="68"/>
      <c r="EJ1642" s="68"/>
      <c r="EK1642" s="68"/>
      <c r="EL1642" s="68"/>
      <c r="EM1642" s="68"/>
      <c r="EN1642" s="68"/>
      <c r="EO1642" s="68"/>
    </row>
    <row r="1643" spans="125:145" x14ac:dyDescent="0.25">
      <c r="DU1643" s="68"/>
      <c r="DV1643" s="68"/>
      <c r="DW1643" s="68"/>
      <c r="DX1643" s="68"/>
      <c r="DY1643" s="68"/>
      <c r="DZ1643" s="68"/>
      <c r="EA1643" s="68"/>
      <c r="EB1643" s="68"/>
      <c r="EC1643" s="68"/>
      <c r="ED1643" s="68"/>
      <c r="EE1643" s="68"/>
      <c r="EF1643" s="68"/>
      <c r="EG1643" s="68"/>
      <c r="EH1643" s="68"/>
      <c r="EI1643" s="68"/>
      <c r="EJ1643" s="68"/>
      <c r="EK1643" s="68"/>
      <c r="EL1643" s="68"/>
      <c r="EM1643" s="68"/>
      <c r="EN1643" s="68"/>
      <c r="EO1643" s="68"/>
    </row>
    <row r="1644" spans="125:145" x14ac:dyDescent="0.25">
      <c r="DU1644" s="68"/>
      <c r="DV1644" s="68"/>
      <c r="DW1644" s="68"/>
      <c r="DX1644" s="68"/>
      <c r="DY1644" s="68"/>
      <c r="DZ1644" s="68"/>
      <c r="EA1644" s="68"/>
      <c r="EB1644" s="68"/>
      <c r="EC1644" s="68"/>
      <c r="ED1644" s="68"/>
      <c r="EE1644" s="68"/>
      <c r="EF1644" s="68"/>
      <c r="EG1644" s="68"/>
      <c r="EH1644" s="68"/>
      <c r="EI1644" s="68"/>
      <c r="EJ1644" s="68"/>
      <c r="EK1644" s="68"/>
      <c r="EL1644" s="68"/>
      <c r="EM1644" s="68"/>
      <c r="EN1644" s="68"/>
      <c r="EO1644" s="68"/>
    </row>
    <row r="1645" spans="125:145" x14ac:dyDescent="0.25">
      <c r="DU1645" s="68"/>
      <c r="DV1645" s="68"/>
      <c r="DW1645" s="68"/>
      <c r="DX1645" s="68"/>
      <c r="DY1645" s="68"/>
      <c r="DZ1645" s="68"/>
      <c r="EA1645" s="68"/>
      <c r="EB1645" s="68"/>
      <c r="EC1645" s="68"/>
      <c r="ED1645" s="68"/>
      <c r="EE1645" s="68"/>
      <c r="EF1645" s="68"/>
      <c r="EG1645" s="68"/>
      <c r="EH1645" s="68"/>
      <c r="EI1645" s="68"/>
      <c r="EJ1645" s="68"/>
      <c r="EK1645" s="68"/>
      <c r="EL1645" s="68"/>
      <c r="EM1645" s="68"/>
      <c r="EN1645" s="68"/>
      <c r="EO1645" s="68"/>
    </row>
    <row r="1646" spans="125:145" x14ac:dyDescent="0.25">
      <c r="DU1646" s="68"/>
      <c r="DV1646" s="68"/>
      <c r="DW1646" s="68"/>
      <c r="DX1646" s="68"/>
      <c r="DY1646" s="68"/>
      <c r="DZ1646" s="68"/>
      <c r="EA1646" s="68"/>
      <c r="EB1646" s="68"/>
      <c r="EC1646" s="68"/>
      <c r="ED1646" s="68"/>
      <c r="EE1646" s="68"/>
      <c r="EF1646" s="68"/>
      <c r="EG1646" s="68"/>
      <c r="EH1646" s="68"/>
      <c r="EI1646" s="68"/>
      <c r="EJ1646" s="68"/>
      <c r="EK1646" s="68"/>
      <c r="EL1646" s="68"/>
      <c r="EM1646" s="68"/>
      <c r="EN1646" s="68"/>
      <c r="EO1646" s="68"/>
    </row>
    <row r="1647" spans="125:145" x14ac:dyDescent="0.25">
      <c r="DU1647" s="68"/>
      <c r="DV1647" s="68"/>
      <c r="DW1647" s="68"/>
      <c r="DX1647" s="68"/>
      <c r="DY1647" s="68"/>
      <c r="DZ1647" s="68"/>
      <c r="EA1647" s="68"/>
      <c r="EB1647" s="68"/>
      <c r="EC1647" s="68"/>
      <c r="ED1647" s="68"/>
      <c r="EE1647" s="68"/>
      <c r="EF1647" s="68"/>
      <c r="EG1647" s="68"/>
      <c r="EH1647" s="68"/>
      <c r="EI1647" s="68"/>
      <c r="EJ1647" s="68"/>
      <c r="EK1647" s="68"/>
      <c r="EL1647" s="68"/>
      <c r="EM1647" s="68"/>
      <c r="EN1647" s="68"/>
      <c r="EO1647" s="68"/>
    </row>
    <row r="1648" spans="125:145" x14ac:dyDescent="0.25">
      <c r="DU1648" s="68"/>
      <c r="DV1648" s="68"/>
      <c r="DW1648" s="68"/>
      <c r="DX1648" s="68"/>
      <c r="DY1648" s="68"/>
      <c r="DZ1648" s="68"/>
      <c r="EA1648" s="68"/>
      <c r="EB1648" s="68"/>
      <c r="EC1648" s="68"/>
      <c r="ED1648" s="68"/>
      <c r="EE1648" s="68"/>
      <c r="EF1648" s="68"/>
      <c r="EG1648" s="68"/>
      <c r="EH1648" s="68"/>
      <c r="EI1648" s="68"/>
      <c r="EJ1648" s="68"/>
      <c r="EK1648" s="68"/>
      <c r="EL1648" s="68"/>
      <c r="EM1648" s="68"/>
      <c r="EN1648" s="68"/>
      <c r="EO1648" s="68"/>
    </row>
    <row r="1649" spans="125:145" x14ac:dyDescent="0.25">
      <c r="DU1649" s="68"/>
      <c r="DV1649" s="68"/>
      <c r="DW1649" s="68"/>
      <c r="DX1649" s="68"/>
      <c r="DY1649" s="68"/>
      <c r="DZ1649" s="68"/>
      <c r="EA1649" s="68"/>
      <c r="EB1649" s="68"/>
      <c r="EC1649" s="68"/>
      <c r="ED1649" s="68"/>
      <c r="EE1649" s="68"/>
      <c r="EF1649" s="68"/>
      <c r="EG1649" s="68"/>
      <c r="EH1649" s="68"/>
      <c r="EI1649" s="68"/>
      <c r="EJ1649" s="68"/>
      <c r="EK1649" s="68"/>
      <c r="EL1649" s="68"/>
      <c r="EM1649" s="68"/>
      <c r="EN1649" s="68"/>
      <c r="EO1649" s="68"/>
    </row>
    <row r="1650" spans="125:145" x14ac:dyDescent="0.25">
      <c r="DU1650" s="68"/>
      <c r="DV1650" s="68"/>
      <c r="DW1650" s="68"/>
      <c r="DX1650" s="68"/>
      <c r="DY1650" s="68"/>
      <c r="DZ1650" s="68"/>
      <c r="EA1650" s="68"/>
      <c r="EB1650" s="68"/>
      <c r="EC1650" s="68"/>
      <c r="ED1650" s="68"/>
      <c r="EE1650" s="68"/>
      <c r="EF1650" s="68"/>
      <c r="EG1650" s="68"/>
      <c r="EH1650" s="68"/>
      <c r="EI1650" s="68"/>
      <c r="EJ1650" s="68"/>
      <c r="EK1650" s="68"/>
      <c r="EL1650" s="68"/>
      <c r="EM1650" s="68"/>
      <c r="EN1650" s="68"/>
      <c r="EO1650" s="68"/>
    </row>
    <row r="1651" spans="125:145" x14ac:dyDescent="0.25">
      <c r="DU1651" s="68"/>
      <c r="DV1651" s="68"/>
      <c r="DW1651" s="68"/>
      <c r="DX1651" s="68"/>
      <c r="DY1651" s="68"/>
      <c r="DZ1651" s="68"/>
      <c r="EA1651" s="68"/>
      <c r="EB1651" s="68"/>
      <c r="EC1651" s="68"/>
      <c r="ED1651" s="68"/>
      <c r="EE1651" s="68"/>
      <c r="EF1651" s="68"/>
      <c r="EG1651" s="68"/>
      <c r="EH1651" s="68"/>
      <c r="EI1651" s="68"/>
      <c r="EJ1651" s="68"/>
      <c r="EK1651" s="68"/>
      <c r="EL1651" s="68"/>
      <c r="EM1651" s="68"/>
      <c r="EN1651" s="68"/>
      <c r="EO1651" s="68"/>
    </row>
    <row r="1652" spans="125:145" x14ac:dyDescent="0.25">
      <c r="DU1652" s="68"/>
      <c r="DV1652" s="68"/>
      <c r="DW1652" s="68"/>
      <c r="DX1652" s="68"/>
      <c r="DY1652" s="68"/>
      <c r="DZ1652" s="68"/>
      <c r="EA1652" s="68"/>
      <c r="EB1652" s="68"/>
      <c r="EC1652" s="68"/>
      <c r="ED1652" s="68"/>
      <c r="EE1652" s="68"/>
      <c r="EF1652" s="68"/>
      <c r="EG1652" s="68"/>
      <c r="EH1652" s="68"/>
      <c r="EI1652" s="68"/>
      <c r="EJ1652" s="68"/>
      <c r="EK1652" s="68"/>
      <c r="EL1652" s="68"/>
      <c r="EM1652" s="68"/>
      <c r="EN1652" s="68"/>
      <c r="EO1652" s="68"/>
    </row>
    <row r="1653" spans="125:145" x14ac:dyDescent="0.25">
      <c r="DU1653" s="68"/>
      <c r="DV1653" s="68"/>
      <c r="DW1653" s="68"/>
      <c r="DX1653" s="68"/>
      <c r="DY1653" s="68"/>
      <c r="DZ1653" s="68"/>
      <c r="EA1653" s="68"/>
      <c r="EB1653" s="68"/>
      <c r="EC1653" s="68"/>
      <c r="ED1653" s="68"/>
      <c r="EE1653" s="68"/>
      <c r="EF1653" s="68"/>
      <c r="EG1653" s="68"/>
      <c r="EH1653" s="68"/>
      <c r="EI1653" s="68"/>
      <c r="EJ1653" s="68"/>
      <c r="EK1653" s="68"/>
      <c r="EL1653" s="68"/>
      <c r="EM1653" s="68"/>
      <c r="EN1653" s="68"/>
      <c r="EO1653" s="68"/>
    </row>
    <row r="1654" spans="125:145" x14ac:dyDescent="0.25">
      <c r="DU1654" s="68"/>
      <c r="DV1654" s="68"/>
      <c r="DW1654" s="68"/>
      <c r="DX1654" s="68"/>
      <c r="DY1654" s="68"/>
      <c r="DZ1654" s="68"/>
      <c r="EA1654" s="68"/>
      <c r="EB1654" s="68"/>
      <c r="EC1654" s="68"/>
      <c r="ED1654" s="68"/>
      <c r="EE1654" s="68"/>
      <c r="EF1654" s="68"/>
      <c r="EG1654" s="68"/>
      <c r="EH1654" s="68"/>
      <c r="EI1654" s="68"/>
      <c r="EJ1654" s="68"/>
      <c r="EK1654" s="68"/>
      <c r="EL1654" s="68"/>
      <c r="EM1654" s="68"/>
      <c r="EN1654" s="68"/>
      <c r="EO1654" s="68"/>
    </row>
    <row r="1655" spans="125:145" x14ac:dyDescent="0.25">
      <c r="DU1655" s="68"/>
      <c r="DV1655" s="68"/>
      <c r="DW1655" s="68"/>
      <c r="DX1655" s="68"/>
      <c r="DY1655" s="68"/>
      <c r="DZ1655" s="68"/>
      <c r="EA1655" s="68"/>
      <c r="EB1655" s="68"/>
      <c r="EC1655" s="68"/>
      <c r="ED1655" s="68"/>
      <c r="EE1655" s="68"/>
      <c r="EF1655" s="68"/>
      <c r="EG1655" s="68"/>
      <c r="EH1655" s="68"/>
      <c r="EI1655" s="68"/>
      <c r="EJ1655" s="68"/>
      <c r="EK1655" s="68"/>
      <c r="EL1655" s="68"/>
      <c r="EM1655" s="68"/>
      <c r="EN1655" s="68"/>
      <c r="EO1655" s="68"/>
    </row>
    <row r="1656" spans="125:145" x14ac:dyDescent="0.25">
      <c r="DU1656" s="68"/>
      <c r="DV1656" s="68"/>
      <c r="DW1656" s="68"/>
      <c r="DX1656" s="68"/>
      <c r="DY1656" s="68"/>
      <c r="DZ1656" s="68"/>
      <c r="EA1656" s="68"/>
      <c r="EB1656" s="68"/>
      <c r="EC1656" s="68"/>
      <c r="ED1656" s="68"/>
      <c r="EE1656" s="68"/>
      <c r="EF1656" s="68"/>
      <c r="EG1656" s="68"/>
      <c r="EH1656" s="68"/>
      <c r="EI1656" s="68"/>
      <c r="EJ1656" s="68"/>
      <c r="EK1656" s="68"/>
      <c r="EL1656" s="68"/>
      <c r="EM1656" s="68"/>
      <c r="EN1656" s="68"/>
      <c r="EO1656" s="68"/>
    </row>
    <row r="1657" spans="125:145" x14ac:dyDescent="0.25">
      <c r="DU1657" s="68"/>
      <c r="DV1657" s="68"/>
      <c r="DW1657" s="68"/>
      <c r="DX1657" s="68"/>
      <c r="DY1657" s="68"/>
      <c r="DZ1657" s="68"/>
      <c r="EA1657" s="68"/>
      <c r="EB1657" s="68"/>
      <c r="EC1657" s="68"/>
      <c r="ED1657" s="68"/>
      <c r="EE1657" s="68"/>
      <c r="EF1657" s="68"/>
      <c r="EG1657" s="68"/>
      <c r="EH1657" s="68"/>
      <c r="EI1657" s="68"/>
      <c r="EJ1657" s="68"/>
      <c r="EK1657" s="68"/>
      <c r="EL1657" s="68"/>
      <c r="EM1657" s="68"/>
      <c r="EN1657" s="68"/>
      <c r="EO1657" s="68"/>
    </row>
    <row r="1658" spans="125:145" x14ac:dyDescent="0.25">
      <c r="DU1658" s="68"/>
      <c r="DV1658" s="68"/>
      <c r="DW1658" s="68"/>
      <c r="DX1658" s="68"/>
      <c r="DY1658" s="68"/>
      <c r="DZ1658" s="68"/>
      <c r="EA1658" s="68"/>
      <c r="EB1658" s="68"/>
      <c r="EC1658" s="68"/>
      <c r="ED1658" s="68"/>
      <c r="EE1658" s="68"/>
      <c r="EF1658" s="68"/>
      <c r="EG1658" s="68"/>
      <c r="EH1658" s="68"/>
      <c r="EI1658" s="68"/>
      <c r="EJ1658" s="68"/>
      <c r="EK1658" s="68"/>
      <c r="EL1658" s="68"/>
      <c r="EM1658" s="68"/>
      <c r="EN1658" s="68"/>
      <c r="EO1658" s="68"/>
    </row>
    <row r="1659" spans="125:145" x14ac:dyDescent="0.25">
      <c r="DU1659" s="68"/>
      <c r="DV1659" s="68"/>
      <c r="DW1659" s="68"/>
      <c r="DX1659" s="68"/>
      <c r="DY1659" s="68"/>
      <c r="DZ1659" s="68"/>
      <c r="EA1659" s="68"/>
      <c r="EB1659" s="68"/>
      <c r="EC1659" s="68"/>
      <c r="ED1659" s="68"/>
      <c r="EE1659" s="68"/>
      <c r="EF1659" s="68"/>
      <c r="EG1659" s="68"/>
      <c r="EH1659" s="68"/>
      <c r="EI1659" s="68"/>
      <c r="EJ1659" s="68"/>
      <c r="EK1659" s="68"/>
      <c r="EL1659" s="68"/>
      <c r="EM1659" s="68"/>
      <c r="EN1659" s="68"/>
      <c r="EO1659" s="68"/>
    </row>
    <row r="1660" spans="125:145" x14ac:dyDescent="0.25">
      <c r="DU1660" s="68"/>
      <c r="DV1660" s="68"/>
      <c r="DW1660" s="68"/>
      <c r="DX1660" s="68"/>
      <c r="DY1660" s="68"/>
      <c r="DZ1660" s="68"/>
      <c r="EA1660" s="68"/>
      <c r="EB1660" s="68"/>
      <c r="EC1660" s="68"/>
      <c r="ED1660" s="68"/>
      <c r="EE1660" s="68"/>
      <c r="EF1660" s="68"/>
      <c r="EG1660" s="68"/>
      <c r="EH1660" s="68"/>
      <c r="EI1660" s="68"/>
      <c r="EJ1660" s="68"/>
      <c r="EK1660" s="68"/>
      <c r="EL1660" s="68"/>
      <c r="EM1660" s="68"/>
      <c r="EN1660" s="68"/>
      <c r="EO1660" s="68"/>
    </row>
    <row r="1661" spans="125:145" x14ac:dyDescent="0.25">
      <c r="DU1661" s="68"/>
      <c r="DV1661" s="68"/>
      <c r="DW1661" s="68"/>
      <c r="DX1661" s="68"/>
      <c r="DY1661" s="68"/>
      <c r="DZ1661" s="68"/>
      <c r="EA1661" s="68"/>
      <c r="EB1661" s="68"/>
      <c r="EC1661" s="68"/>
      <c r="ED1661" s="68"/>
      <c r="EE1661" s="68"/>
      <c r="EF1661" s="68"/>
      <c r="EG1661" s="68"/>
      <c r="EH1661" s="68"/>
      <c r="EI1661" s="68"/>
      <c r="EJ1661" s="68"/>
      <c r="EK1661" s="68"/>
      <c r="EL1661" s="68"/>
      <c r="EM1661" s="68"/>
      <c r="EN1661" s="68"/>
      <c r="EO1661" s="68"/>
    </row>
    <row r="1662" spans="125:145" x14ac:dyDescent="0.25">
      <c r="DU1662" s="68"/>
      <c r="DV1662" s="68"/>
      <c r="DW1662" s="68"/>
      <c r="DX1662" s="68"/>
      <c r="DY1662" s="68"/>
      <c r="DZ1662" s="68"/>
      <c r="EA1662" s="68"/>
      <c r="EB1662" s="68"/>
      <c r="EC1662" s="68"/>
      <c r="ED1662" s="68"/>
      <c r="EE1662" s="68"/>
      <c r="EF1662" s="68"/>
      <c r="EG1662" s="68"/>
      <c r="EH1662" s="68"/>
      <c r="EI1662" s="68"/>
      <c r="EJ1662" s="68"/>
      <c r="EK1662" s="68"/>
      <c r="EL1662" s="68"/>
      <c r="EM1662" s="68"/>
      <c r="EN1662" s="68"/>
      <c r="EO1662" s="68"/>
    </row>
    <row r="1663" spans="125:145" x14ac:dyDescent="0.25">
      <c r="DU1663" s="68"/>
      <c r="DV1663" s="68"/>
      <c r="DW1663" s="68"/>
      <c r="DX1663" s="68"/>
      <c r="DY1663" s="68"/>
      <c r="DZ1663" s="68"/>
      <c r="EA1663" s="68"/>
      <c r="EB1663" s="68"/>
      <c r="EC1663" s="68"/>
      <c r="ED1663" s="68"/>
      <c r="EE1663" s="68"/>
      <c r="EF1663" s="68"/>
      <c r="EG1663" s="68"/>
      <c r="EH1663" s="68"/>
      <c r="EI1663" s="68"/>
      <c r="EJ1663" s="68"/>
      <c r="EK1663" s="68"/>
      <c r="EL1663" s="68"/>
      <c r="EM1663" s="68"/>
      <c r="EN1663" s="68"/>
      <c r="EO1663" s="68"/>
    </row>
    <row r="1664" spans="125:145" x14ac:dyDescent="0.25">
      <c r="DU1664" s="68"/>
      <c r="DV1664" s="68"/>
      <c r="DW1664" s="68"/>
      <c r="DX1664" s="68"/>
      <c r="DY1664" s="68"/>
      <c r="DZ1664" s="68"/>
      <c r="EA1664" s="68"/>
      <c r="EB1664" s="68"/>
      <c r="EC1664" s="68"/>
      <c r="ED1664" s="68"/>
      <c r="EE1664" s="68"/>
      <c r="EF1664" s="68"/>
      <c r="EG1664" s="68"/>
      <c r="EH1664" s="68"/>
      <c r="EI1664" s="68"/>
      <c r="EJ1664" s="68"/>
      <c r="EK1664" s="68"/>
      <c r="EL1664" s="68"/>
      <c r="EM1664" s="68"/>
      <c r="EN1664" s="68"/>
      <c r="EO1664" s="68"/>
    </row>
    <row r="1665" spans="125:145" x14ac:dyDescent="0.25">
      <c r="DU1665" s="68"/>
      <c r="DV1665" s="68"/>
      <c r="DW1665" s="68"/>
      <c r="DX1665" s="68"/>
      <c r="DY1665" s="68"/>
      <c r="DZ1665" s="68"/>
      <c r="EA1665" s="68"/>
      <c r="EB1665" s="68"/>
      <c r="EC1665" s="68"/>
      <c r="ED1665" s="68"/>
      <c r="EE1665" s="68"/>
      <c r="EF1665" s="68"/>
      <c r="EG1665" s="68"/>
      <c r="EH1665" s="68"/>
      <c r="EI1665" s="68"/>
      <c r="EJ1665" s="68"/>
      <c r="EK1665" s="68"/>
      <c r="EL1665" s="68"/>
      <c r="EM1665" s="68"/>
      <c r="EN1665" s="68"/>
      <c r="EO1665" s="68"/>
    </row>
    <row r="1666" spans="125:145" x14ac:dyDescent="0.25">
      <c r="DU1666" s="68"/>
      <c r="DV1666" s="68"/>
      <c r="DW1666" s="68"/>
      <c r="DX1666" s="68"/>
      <c r="DY1666" s="68"/>
      <c r="DZ1666" s="68"/>
      <c r="EA1666" s="68"/>
      <c r="EB1666" s="68"/>
      <c r="EC1666" s="68"/>
      <c r="ED1666" s="68"/>
      <c r="EE1666" s="68"/>
      <c r="EF1666" s="68"/>
      <c r="EG1666" s="68"/>
      <c r="EH1666" s="68"/>
      <c r="EI1666" s="68"/>
      <c r="EJ1666" s="68"/>
      <c r="EK1666" s="68"/>
      <c r="EL1666" s="68"/>
      <c r="EM1666" s="68"/>
      <c r="EN1666" s="68"/>
      <c r="EO1666" s="68"/>
    </row>
    <row r="1667" spans="125:145" x14ac:dyDescent="0.25">
      <c r="DU1667" s="68"/>
      <c r="DV1667" s="68"/>
      <c r="DW1667" s="68"/>
      <c r="DX1667" s="68"/>
      <c r="DY1667" s="68"/>
      <c r="DZ1667" s="68"/>
      <c r="EA1667" s="68"/>
      <c r="EB1667" s="68"/>
      <c r="EC1667" s="68"/>
      <c r="ED1667" s="68"/>
      <c r="EE1667" s="68"/>
      <c r="EF1667" s="68"/>
      <c r="EG1667" s="68"/>
      <c r="EH1667" s="68"/>
      <c r="EI1667" s="68"/>
      <c r="EJ1667" s="68"/>
      <c r="EK1667" s="68"/>
      <c r="EL1667" s="68"/>
      <c r="EM1667" s="68"/>
      <c r="EN1667" s="68"/>
      <c r="EO1667" s="68"/>
    </row>
    <row r="1668" spans="125:145" x14ac:dyDescent="0.25">
      <c r="DU1668" s="68"/>
      <c r="DV1668" s="68"/>
      <c r="DW1668" s="68"/>
      <c r="DX1668" s="68"/>
      <c r="DY1668" s="68"/>
      <c r="DZ1668" s="68"/>
      <c r="EA1668" s="68"/>
      <c r="EB1668" s="68"/>
      <c r="EC1668" s="68"/>
      <c r="ED1668" s="68"/>
      <c r="EE1668" s="68"/>
      <c r="EF1668" s="68"/>
      <c r="EG1668" s="68"/>
      <c r="EH1668" s="68"/>
      <c r="EI1668" s="68"/>
      <c r="EJ1668" s="68"/>
      <c r="EK1668" s="68"/>
      <c r="EL1668" s="68"/>
      <c r="EM1668" s="68"/>
      <c r="EN1668" s="68"/>
      <c r="EO1668" s="68"/>
    </row>
    <row r="1669" spans="125:145" x14ac:dyDescent="0.25">
      <c r="DU1669" s="68"/>
      <c r="DV1669" s="68"/>
      <c r="DW1669" s="68"/>
      <c r="DX1669" s="68"/>
      <c r="DY1669" s="68"/>
      <c r="DZ1669" s="68"/>
      <c r="EA1669" s="68"/>
      <c r="EB1669" s="68"/>
      <c r="EC1669" s="68"/>
      <c r="ED1669" s="68"/>
      <c r="EE1669" s="68"/>
      <c r="EF1669" s="68"/>
      <c r="EG1669" s="68"/>
      <c r="EH1669" s="68"/>
      <c r="EI1669" s="68"/>
      <c r="EJ1669" s="68"/>
      <c r="EK1669" s="68"/>
      <c r="EL1669" s="68"/>
      <c r="EM1669" s="68"/>
      <c r="EN1669" s="68"/>
      <c r="EO1669" s="68"/>
    </row>
    <row r="1670" spans="125:145" x14ac:dyDescent="0.25">
      <c r="DU1670" s="68"/>
      <c r="DV1670" s="68"/>
      <c r="DW1670" s="68"/>
      <c r="DX1670" s="68"/>
      <c r="DY1670" s="68"/>
      <c r="DZ1670" s="68"/>
      <c r="EA1670" s="68"/>
      <c r="EB1670" s="68"/>
      <c r="EC1670" s="68"/>
      <c r="ED1670" s="68"/>
      <c r="EE1670" s="68"/>
      <c r="EF1670" s="68"/>
      <c r="EG1670" s="68"/>
      <c r="EH1670" s="68"/>
      <c r="EI1670" s="68"/>
      <c r="EJ1670" s="68"/>
      <c r="EK1670" s="68"/>
      <c r="EL1670" s="68"/>
      <c r="EM1670" s="68"/>
      <c r="EN1670" s="68"/>
      <c r="EO1670" s="68"/>
    </row>
    <row r="1671" spans="125:145" x14ac:dyDescent="0.25">
      <c r="DU1671" s="68"/>
      <c r="DV1671" s="68"/>
      <c r="DW1671" s="68"/>
      <c r="DX1671" s="68"/>
      <c r="DY1671" s="68"/>
      <c r="DZ1671" s="68"/>
      <c r="EA1671" s="68"/>
      <c r="EB1671" s="68"/>
      <c r="EC1671" s="68"/>
      <c r="ED1671" s="68"/>
      <c r="EE1671" s="68"/>
      <c r="EF1671" s="68"/>
      <c r="EG1671" s="68"/>
      <c r="EH1671" s="68"/>
      <c r="EI1671" s="68"/>
      <c r="EJ1671" s="68"/>
      <c r="EK1671" s="68"/>
      <c r="EL1671" s="68"/>
      <c r="EM1671" s="68"/>
      <c r="EN1671" s="68"/>
      <c r="EO1671" s="68"/>
    </row>
    <row r="1672" spans="125:145" x14ac:dyDescent="0.25">
      <c r="DU1672" s="68"/>
      <c r="DV1672" s="68"/>
      <c r="DW1672" s="68"/>
      <c r="DX1672" s="68"/>
      <c r="DY1672" s="68"/>
      <c r="DZ1672" s="68"/>
      <c r="EA1672" s="68"/>
      <c r="EB1672" s="68"/>
      <c r="EC1672" s="68"/>
      <c r="ED1672" s="68"/>
      <c r="EE1672" s="68"/>
      <c r="EF1672" s="68"/>
      <c r="EG1672" s="68"/>
      <c r="EH1672" s="68"/>
      <c r="EI1672" s="68"/>
      <c r="EJ1672" s="68"/>
      <c r="EK1672" s="68"/>
      <c r="EL1672" s="68"/>
      <c r="EM1672" s="68"/>
      <c r="EN1672" s="68"/>
      <c r="EO1672" s="68"/>
    </row>
    <row r="1673" spans="125:145" x14ac:dyDescent="0.25">
      <c r="DU1673" s="68"/>
      <c r="DV1673" s="68"/>
      <c r="DW1673" s="68"/>
      <c r="DX1673" s="68"/>
      <c r="DY1673" s="68"/>
      <c r="DZ1673" s="68"/>
      <c r="EA1673" s="68"/>
      <c r="EB1673" s="68"/>
      <c r="EC1673" s="68"/>
      <c r="ED1673" s="68"/>
      <c r="EE1673" s="68"/>
      <c r="EF1673" s="68"/>
      <c r="EG1673" s="68"/>
      <c r="EH1673" s="68"/>
      <c r="EI1673" s="68"/>
      <c r="EJ1673" s="68"/>
      <c r="EK1673" s="68"/>
      <c r="EL1673" s="68"/>
      <c r="EM1673" s="68"/>
      <c r="EN1673" s="68"/>
      <c r="EO1673" s="68"/>
    </row>
    <row r="1674" spans="125:145" x14ac:dyDescent="0.25">
      <c r="DU1674" s="68"/>
      <c r="DV1674" s="68"/>
      <c r="DW1674" s="68"/>
      <c r="DX1674" s="68"/>
      <c r="DY1674" s="68"/>
      <c r="DZ1674" s="68"/>
      <c r="EA1674" s="68"/>
      <c r="EB1674" s="68"/>
      <c r="EC1674" s="68"/>
      <c r="ED1674" s="68"/>
      <c r="EE1674" s="68"/>
      <c r="EF1674" s="68"/>
      <c r="EG1674" s="68"/>
      <c r="EH1674" s="68"/>
      <c r="EI1674" s="68"/>
      <c r="EJ1674" s="68"/>
      <c r="EK1674" s="68"/>
      <c r="EL1674" s="68"/>
      <c r="EM1674" s="68"/>
      <c r="EN1674" s="68"/>
      <c r="EO1674" s="68"/>
    </row>
    <row r="1675" spans="125:145" x14ac:dyDescent="0.25">
      <c r="DU1675" s="68"/>
      <c r="DV1675" s="68"/>
      <c r="DW1675" s="68"/>
      <c r="DX1675" s="68"/>
      <c r="DY1675" s="68"/>
      <c r="DZ1675" s="68"/>
      <c r="EA1675" s="68"/>
      <c r="EB1675" s="68"/>
      <c r="EC1675" s="68"/>
      <c r="ED1675" s="68"/>
      <c r="EE1675" s="68"/>
      <c r="EF1675" s="68"/>
      <c r="EG1675" s="68"/>
      <c r="EH1675" s="68"/>
      <c r="EI1675" s="68"/>
      <c r="EJ1675" s="68"/>
      <c r="EK1675" s="68"/>
      <c r="EL1675" s="68"/>
      <c r="EM1675" s="68"/>
      <c r="EN1675" s="68"/>
      <c r="EO1675" s="68"/>
    </row>
    <row r="1676" spans="125:145" x14ac:dyDescent="0.25">
      <c r="DU1676" s="68"/>
      <c r="DV1676" s="68"/>
      <c r="DW1676" s="68"/>
      <c r="DX1676" s="68"/>
      <c r="DY1676" s="68"/>
      <c r="DZ1676" s="68"/>
      <c r="EA1676" s="68"/>
      <c r="EB1676" s="68"/>
      <c r="EC1676" s="68"/>
      <c r="ED1676" s="68"/>
      <c r="EE1676" s="68"/>
      <c r="EF1676" s="68"/>
      <c r="EG1676" s="68"/>
      <c r="EH1676" s="68"/>
      <c r="EI1676" s="68"/>
      <c r="EJ1676" s="68"/>
      <c r="EK1676" s="68"/>
      <c r="EL1676" s="68"/>
      <c r="EM1676" s="68"/>
      <c r="EN1676" s="68"/>
      <c r="EO1676" s="68"/>
    </row>
    <row r="1677" spans="125:145" x14ac:dyDescent="0.25">
      <c r="DU1677" s="68"/>
      <c r="DV1677" s="68"/>
      <c r="DW1677" s="68"/>
      <c r="DX1677" s="68"/>
      <c r="DY1677" s="68"/>
      <c r="DZ1677" s="68"/>
      <c r="EA1677" s="68"/>
      <c r="EB1677" s="68"/>
      <c r="EC1677" s="68"/>
      <c r="ED1677" s="68"/>
      <c r="EE1677" s="68"/>
      <c r="EF1677" s="68"/>
      <c r="EG1677" s="68"/>
      <c r="EH1677" s="68"/>
      <c r="EI1677" s="68"/>
      <c r="EJ1677" s="68"/>
      <c r="EK1677" s="68"/>
      <c r="EL1677" s="68"/>
      <c r="EM1677" s="68"/>
      <c r="EN1677" s="68"/>
      <c r="EO1677" s="68"/>
    </row>
    <row r="1678" spans="125:145" x14ac:dyDescent="0.25">
      <c r="DU1678" s="68"/>
      <c r="DV1678" s="68"/>
      <c r="DW1678" s="68"/>
      <c r="DX1678" s="68"/>
      <c r="DY1678" s="68"/>
      <c r="DZ1678" s="68"/>
      <c r="EA1678" s="68"/>
      <c r="EB1678" s="68"/>
      <c r="EC1678" s="68"/>
      <c r="ED1678" s="68"/>
      <c r="EE1678" s="68"/>
      <c r="EF1678" s="68"/>
      <c r="EG1678" s="68"/>
      <c r="EH1678" s="68"/>
      <c r="EI1678" s="68"/>
      <c r="EJ1678" s="68"/>
      <c r="EK1678" s="68"/>
      <c r="EL1678" s="68"/>
      <c r="EM1678" s="68"/>
      <c r="EN1678" s="68"/>
      <c r="EO1678" s="68"/>
    </row>
    <row r="1679" spans="125:145" x14ac:dyDescent="0.25">
      <c r="DU1679" s="68"/>
      <c r="DV1679" s="68"/>
      <c r="DW1679" s="68"/>
      <c r="DX1679" s="68"/>
      <c r="DY1679" s="68"/>
      <c r="DZ1679" s="68"/>
      <c r="EA1679" s="68"/>
      <c r="EB1679" s="68"/>
      <c r="EC1679" s="68"/>
      <c r="ED1679" s="68"/>
      <c r="EE1679" s="68"/>
      <c r="EF1679" s="68"/>
      <c r="EG1679" s="68"/>
      <c r="EH1679" s="68"/>
      <c r="EI1679" s="68"/>
      <c r="EJ1679" s="68"/>
      <c r="EK1679" s="68"/>
      <c r="EL1679" s="68"/>
      <c r="EM1679" s="68"/>
      <c r="EN1679" s="68"/>
      <c r="EO1679" s="68"/>
    </row>
    <row r="1680" spans="125:145" x14ac:dyDescent="0.25">
      <c r="DU1680" s="68"/>
      <c r="DV1680" s="68"/>
      <c r="DW1680" s="68"/>
      <c r="DX1680" s="68"/>
      <c r="DY1680" s="68"/>
      <c r="DZ1680" s="68"/>
      <c r="EA1680" s="68"/>
      <c r="EB1680" s="68"/>
      <c r="EC1680" s="68"/>
      <c r="ED1680" s="68"/>
      <c r="EE1680" s="68"/>
      <c r="EF1680" s="68"/>
      <c r="EG1680" s="68"/>
      <c r="EH1680" s="68"/>
      <c r="EI1680" s="68"/>
      <c r="EJ1680" s="68"/>
      <c r="EK1680" s="68"/>
      <c r="EL1680" s="68"/>
      <c r="EM1680" s="68"/>
      <c r="EN1680" s="68"/>
      <c r="EO1680" s="68"/>
    </row>
    <row r="1681" spans="125:145" x14ac:dyDescent="0.25">
      <c r="DU1681" s="68"/>
      <c r="DV1681" s="68"/>
      <c r="DW1681" s="68"/>
      <c r="DX1681" s="68"/>
      <c r="DY1681" s="68"/>
      <c r="DZ1681" s="68"/>
      <c r="EA1681" s="68"/>
      <c r="EB1681" s="68"/>
      <c r="EC1681" s="68"/>
      <c r="ED1681" s="68"/>
      <c r="EE1681" s="68"/>
      <c r="EF1681" s="68"/>
      <c r="EG1681" s="68"/>
      <c r="EH1681" s="68"/>
      <c r="EI1681" s="68"/>
      <c r="EJ1681" s="68"/>
      <c r="EK1681" s="68"/>
      <c r="EL1681" s="68"/>
      <c r="EM1681" s="68"/>
      <c r="EN1681" s="68"/>
      <c r="EO1681" s="68"/>
    </row>
    <row r="1682" spans="125:145" x14ac:dyDescent="0.25">
      <c r="DU1682" s="68"/>
      <c r="DV1682" s="68"/>
      <c r="DW1682" s="68"/>
      <c r="DX1682" s="68"/>
      <c r="DY1682" s="68"/>
      <c r="DZ1682" s="68"/>
      <c r="EA1682" s="68"/>
      <c r="EB1682" s="68"/>
      <c r="EC1682" s="68"/>
      <c r="ED1682" s="68"/>
      <c r="EE1682" s="68"/>
      <c r="EF1682" s="68"/>
      <c r="EG1682" s="68"/>
      <c r="EH1682" s="68"/>
      <c r="EI1682" s="68"/>
      <c r="EJ1682" s="68"/>
      <c r="EK1682" s="68"/>
      <c r="EL1682" s="68"/>
      <c r="EM1682" s="68"/>
      <c r="EN1682" s="68"/>
      <c r="EO1682" s="68"/>
    </row>
    <row r="1683" spans="125:145" x14ac:dyDescent="0.25">
      <c r="DU1683" s="68"/>
      <c r="DV1683" s="68"/>
      <c r="DW1683" s="68"/>
      <c r="DX1683" s="68"/>
      <c r="DY1683" s="68"/>
      <c r="DZ1683" s="68"/>
      <c r="EA1683" s="68"/>
      <c r="EB1683" s="68"/>
      <c r="EC1683" s="68"/>
      <c r="ED1683" s="68"/>
      <c r="EE1683" s="68"/>
      <c r="EF1683" s="68"/>
      <c r="EG1683" s="68"/>
      <c r="EH1683" s="68"/>
      <c r="EI1683" s="68"/>
      <c r="EJ1683" s="68"/>
      <c r="EK1683" s="68"/>
      <c r="EL1683" s="68"/>
      <c r="EM1683" s="68"/>
      <c r="EN1683" s="68"/>
      <c r="EO1683" s="68"/>
    </row>
    <row r="1684" spans="125:145" x14ac:dyDescent="0.25">
      <c r="DU1684" s="68"/>
      <c r="DV1684" s="68"/>
      <c r="DW1684" s="68"/>
      <c r="DX1684" s="68"/>
      <c r="DY1684" s="68"/>
      <c r="DZ1684" s="68"/>
      <c r="EA1684" s="68"/>
      <c r="EB1684" s="68"/>
      <c r="EC1684" s="68"/>
      <c r="ED1684" s="68"/>
      <c r="EE1684" s="68"/>
      <c r="EF1684" s="68"/>
      <c r="EG1684" s="68"/>
      <c r="EH1684" s="68"/>
      <c r="EI1684" s="68"/>
      <c r="EJ1684" s="68"/>
      <c r="EK1684" s="68"/>
      <c r="EL1684" s="68"/>
      <c r="EM1684" s="68"/>
      <c r="EN1684" s="68"/>
      <c r="EO1684" s="68"/>
    </row>
    <row r="1685" spans="125:145" x14ac:dyDescent="0.25">
      <c r="DU1685" s="68"/>
      <c r="DV1685" s="68"/>
      <c r="DW1685" s="68"/>
      <c r="DX1685" s="68"/>
      <c r="DY1685" s="68"/>
      <c r="DZ1685" s="68"/>
      <c r="EA1685" s="68"/>
      <c r="EB1685" s="68"/>
      <c r="EC1685" s="68"/>
      <c r="ED1685" s="68"/>
      <c r="EE1685" s="68"/>
      <c r="EF1685" s="68"/>
      <c r="EG1685" s="68"/>
      <c r="EH1685" s="68"/>
      <c r="EI1685" s="68"/>
      <c r="EJ1685" s="68"/>
      <c r="EK1685" s="68"/>
      <c r="EL1685" s="68"/>
      <c r="EM1685" s="68"/>
      <c r="EN1685" s="68"/>
      <c r="EO1685" s="68"/>
    </row>
    <row r="1686" spans="125:145" x14ac:dyDescent="0.25">
      <c r="DU1686" s="68"/>
      <c r="DV1686" s="68"/>
      <c r="DW1686" s="68"/>
      <c r="DX1686" s="68"/>
      <c r="DY1686" s="68"/>
      <c r="DZ1686" s="68"/>
      <c r="EA1686" s="68"/>
      <c r="EB1686" s="68"/>
      <c r="EC1686" s="68"/>
      <c r="ED1686" s="68"/>
      <c r="EE1686" s="68"/>
      <c r="EF1686" s="68"/>
      <c r="EG1686" s="68"/>
      <c r="EH1686" s="68"/>
      <c r="EI1686" s="68"/>
      <c r="EJ1686" s="68"/>
      <c r="EK1686" s="68"/>
      <c r="EL1686" s="68"/>
      <c r="EM1686" s="68"/>
      <c r="EN1686" s="68"/>
      <c r="EO1686" s="68"/>
    </row>
    <row r="1687" spans="125:145" x14ac:dyDescent="0.25">
      <c r="DU1687" s="68"/>
      <c r="DV1687" s="68"/>
      <c r="DW1687" s="68"/>
      <c r="DX1687" s="68"/>
      <c r="DY1687" s="68"/>
      <c r="DZ1687" s="68"/>
      <c r="EA1687" s="68"/>
      <c r="EB1687" s="68"/>
      <c r="EC1687" s="68"/>
      <c r="ED1687" s="68"/>
      <c r="EE1687" s="68"/>
      <c r="EF1687" s="68"/>
      <c r="EG1687" s="68"/>
      <c r="EH1687" s="68"/>
      <c r="EI1687" s="68"/>
      <c r="EJ1687" s="68"/>
      <c r="EK1687" s="68"/>
      <c r="EL1687" s="68"/>
      <c r="EM1687" s="68"/>
      <c r="EN1687" s="68"/>
      <c r="EO1687" s="68"/>
    </row>
    <row r="1688" spans="125:145" x14ac:dyDescent="0.25">
      <c r="DU1688" s="68"/>
      <c r="DV1688" s="68"/>
      <c r="DW1688" s="68"/>
      <c r="DX1688" s="68"/>
      <c r="DY1688" s="68"/>
      <c r="DZ1688" s="68"/>
      <c r="EA1688" s="68"/>
      <c r="EB1688" s="68"/>
      <c r="EC1688" s="68"/>
      <c r="ED1688" s="68"/>
      <c r="EE1688" s="68"/>
      <c r="EF1688" s="68"/>
      <c r="EG1688" s="68"/>
      <c r="EH1688" s="68"/>
      <c r="EI1688" s="68"/>
      <c r="EJ1688" s="68"/>
      <c r="EK1688" s="68"/>
      <c r="EL1688" s="68"/>
      <c r="EM1688" s="68"/>
      <c r="EN1688" s="68"/>
      <c r="EO1688" s="68"/>
    </row>
    <row r="1689" spans="125:145" x14ac:dyDescent="0.25">
      <c r="DU1689" s="68"/>
      <c r="DV1689" s="68"/>
      <c r="DW1689" s="68"/>
      <c r="DX1689" s="68"/>
      <c r="DY1689" s="68"/>
      <c r="DZ1689" s="68"/>
      <c r="EA1689" s="68"/>
      <c r="EB1689" s="68"/>
      <c r="EC1689" s="68"/>
      <c r="ED1689" s="68"/>
      <c r="EE1689" s="68"/>
      <c r="EF1689" s="68"/>
      <c r="EG1689" s="68"/>
      <c r="EH1689" s="68"/>
      <c r="EI1689" s="68"/>
      <c r="EJ1689" s="68"/>
      <c r="EK1689" s="68"/>
      <c r="EL1689" s="68"/>
      <c r="EM1689" s="68"/>
      <c r="EN1689" s="68"/>
      <c r="EO1689" s="68"/>
    </row>
    <row r="1690" spans="125:145" x14ac:dyDescent="0.25">
      <c r="DU1690" s="68"/>
      <c r="DV1690" s="68"/>
      <c r="DW1690" s="68"/>
      <c r="DX1690" s="68"/>
      <c r="DY1690" s="68"/>
      <c r="DZ1690" s="68"/>
      <c r="EA1690" s="68"/>
      <c r="EB1690" s="68"/>
      <c r="EC1690" s="68"/>
      <c r="ED1690" s="68"/>
      <c r="EE1690" s="68"/>
      <c r="EF1690" s="68"/>
      <c r="EG1690" s="68"/>
      <c r="EH1690" s="68"/>
      <c r="EI1690" s="68"/>
      <c r="EJ1690" s="68"/>
      <c r="EK1690" s="68"/>
      <c r="EL1690" s="68"/>
      <c r="EM1690" s="68"/>
      <c r="EN1690" s="68"/>
      <c r="EO1690" s="68"/>
    </row>
    <row r="1691" spans="125:145" x14ac:dyDescent="0.25">
      <c r="DU1691" s="68"/>
      <c r="DV1691" s="68"/>
      <c r="DW1691" s="68"/>
      <c r="DX1691" s="68"/>
      <c r="DY1691" s="68"/>
      <c r="DZ1691" s="68"/>
      <c r="EA1691" s="68"/>
      <c r="EB1691" s="68"/>
      <c r="EC1691" s="68"/>
      <c r="ED1691" s="68"/>
      <c r="EE1691" s="68"/>
      <c r="EF1691" s="68"/>
      <c r="EG1691" s="68"/>
      <c r="EH1691" s="68"/>
      <c r="EI1691" s="68"/>
      <c r="EJ1691" s="68"/>
      <c r="EK1691" s="68"/>
      <c r="EL1691" s="68"/>
      <c r="EM1691" s="68"/>
      <c r="EN1691" s="68"/>
      <c r="EO1691" s="68"/>
    </row>
    <row r="1692" spans="125:145" x14ac:dyDescent="0.25">
      <c r="DU1692" s="68"/>
      <c r="DV1692" s="68"/>
      <c r="DW1692" s="68"/>
      <c r="DX1692" s="68"/>
      <c r="DY1692" s="68"/>
      <c r="DZ1692" s="68"/>
      <c r="EA1692" s="68"/>
      <c r="EB1692" s="68"/>
      <c r="EC1692" s="68"/>
      <c r="ED1692" s="68"/>
      <c r="EE1692" s="68"/>
      <c r="EF1692" s="68"/>
      <c r="EG1692" s="68"/>
      <c r="EH1692" s="68"/>
      <c r="EI1692" s="68"/>
      <c r="EJ1692" s="68"/>
      <c r="EK1692" s="68"/>
      <c r="EL1692" s="68"/>
      <c r="EM1692" s="68"/>
      <c r="EN1692" s="68"/>
      <c r="EO1692" s="68"/>
    </row>
    <row r="1693" spans="125:145" x14ac:dyDescent="0.25">
      <c r="DU1693" s="68"/>
      <c r="DV1693" s="68"/>
      <c r="DW1693" s="68"/>
      <c r="DX1693" s="68"/>
      <c r="DY1693" s="68"/>
      <c r="DZ1693" s="68"/>
      <c r="EA1693" s="68"/>
      <c r="EB1693" s="68"/>
      <c r="EC1693" s="68"/>
      <c r="ED1693" s="68"/>
      <c r="EE1693" s="68"/>
      <c r="EF1693" s="68"/>
      <c r="EG1693" s="68"/>
      <c r="EH1693" s="68"/>
      <c r="EI1693" s="68"/>
      <c r="EJ1693" s="68"/>
      <c r="EK1693" s="68"/>
      <c r="EL1693" s="68"/>
      <c r="EM1693" s="68"/>
      <c r="EN1693" s="68"/>
      <c r="EO1693" s="68"/>
    </row>
    <row r="1694" spans="125:145" x14ac:dyDescent="0.25">
      <c r="DU1694" s="68"/>
      <c r="DV1694" s="68"/>
      <c r="DW1694" s="68"/>
      <c r="DX1694" s="68"/>
      <c r="DY1694" s="68"/>
      <c r="DZ1694" s="68"/>
      <c r="EA1694" s="68"/>
      <c r="EB1694" s="68"/>
      <c r="EC1694" s="68"/>
      <c r="ED1694" s="68"/>
      <c r="EE1694" s="68"/>
      <c r="EF1694" s="68"/>
      <c r="EG1694" s="68"/>
      <c r="EH1694" s="68"/>
      <c r="EI1694" s="68"/>
      <c r="EJ1694" s="68"/>
      <c r="EK1694" s="68"/>
      <c r="EL1694" s="68"/>
      <c r="EM1694" s="68"/>
      <c r="EN1694" s="68"/>
      <c r="EO1694" s="68"/>
    </row>
    <row r="1695" spans="125:145" x14ac:dyDescent="0.25">
      <c r="DU1695" s="68"/>
      <c r="DV1695" s="68"/>
      <c r="DW1695" s="68"/>
      <c r="DX1695" s="68"/>
      <c r="DY1695" s="68"/>
      <c r="DZ1695" s="68"/>
      <c r="EA1695" s="68"/>
      <c r="EB1695" s="68"/>
      <c r="EC1695" s="68"/>
      <c r="ED1695" s="68"/>
      <c r="EE1695" s="68"/>
      <c r="EF1695" s="68"/>
      <c r="EG1695" s="68"/>
      <c r="EH1695" s="68"/>
      <c r="EI1695" s="68"/>
      <c r="EJ1695" s="68"/>
      <c r="EK1695" s="68"/>
      <c r="EL1695" s="68"/>
      <c r="EM1695" s="68"/>
      <c r="EN1695" s="68"/>
      <c r="EO1695" s="68"/>
    </row>
    <row r="1696" spans="125:145" x14ac:dyDescent="0.25">
      <c r="DU1696" s="68"/>
      <c r="DV1696" s="68"/>
      <c r="DW1696" s="68"/>
      <c r="DX1696" s="68"/>
      <c r="DY1696" s="68"/>
      <c r="DZ1696" s="68"/>
      <c r="EA1696" s="68"/>
      <c r="EB1696" s="68"/>
      <c r="EC1696" s="68"/>
      <c r="ED1696" s="68"/>
      <c r="EE1696" s="68"/>
      <c r="EF1696" s="68"/>
      <c r="EG1696" s="68"/>
      <c r="EH1696" s="68"/>
      <c r="EI1696" s="68"/>
      <c r="EJ1696" s="68"/>
      <c r="EK1696" s="68"/>
      <c r="EL1696" s="68"/>
      <c r="EM1696" s="68"/>
      <c r="EN1696" s="68"/>
      <c r="EO1696" s="68"/>
    </row>
    <row r="1697" spans="125:145" x14ac:dyDescent="0.25">
      <c r="DU1697" s="68"/>
      <c r="DV1697" s="68"/>
      <c r="DW1697" s="68"/>
      <c r="DX1697" s="68"/>
      <c r="DY1697" s="68"/>
      <c r="DZ1697" s="68"/>
      <c r="EA1697" s="68"/>
      <c r="EB1697" s="68"/>
      <c r="EC1697" s="68"/>
      <c r="ED1697" s="68"/>
      <c r="EE1697" s="68"/>
      <c r="EF1697" s="68"/>
      <c r="EG1697" s="68"/>
      <c r="EH1697" s="68"/>
      <c r="EI1697" s="68"/>
      <c r="EJ1697" s="68"/>
      <c r="EK1697" s="68"/>
      <c r="EL1697" s="68"/>
      <c r="EM1697" s="68"/>
      <c r="EN1697" s="68"/>
      <c r="EO1697" s="68"/>
    </row>
    <row r="1698" spans="125:145" x14ac:dyDescent="0.25">
      <c r="DU1698" s="68"/>
      <c r="DV1698" s="68"/>
      <c r="DW1698" s="68"/>
      <c r="DX1698" s="68"/>
      <c r="DY1698" s="68"/>
      <c r="DZ1698" s="68"/>
      <c r="EA1698" s="68"/>
      <c r="EB1698" s="68"/>
      <c r="EC1698" s="68"/>
      <c r="ED1698" s="68"/>
      <c r="EE1698" s="68"/>
      <c r="EF1698" s="68"/>
      <c r="EG1698" s="68"/>
      <c r="EH1698" s="68"/>
      <c r="EI1698" s="68"/>
      <c r="EJ1698" s="68"/>
      <c r="EK1698" s="68"/>
      <c r="EL1698" s="68"/>
      <c r="EM1698" s="68"/>
      <c r="EN1698" s="68"/>
      <c r="EO1698" s="68"/>
    </row>
    <row r="1699" spans="125:145" x14ac:dyDescent="0.25">
      <c r="DU1699" s="68"/>
      <c r="DV1699" s="68"/>
      <c r="DW1699" s="68"/>
      <c r="DX1699" s="68"/>
      <c r="DY1699" s="68"/>
      <c r="DZ1699" s="68"/>
      <c r="EA1699" s="68"/>
      <c r="EB1699" s="68"/>
      <c r="EC1699" s="68"/>
      <c r="ED1699" s="68"/>
      <c r="EE1699" s="68"/>
      <c r="EF1699" s="68"/>
      <c r="EG1699" s="68"/>
      <c r="EH1699" s="68"/>
      <c r="EI1699" s="68"/>
      <c r="EJ1699" s="68"/>
      <c r="EK1699" s="68"/>
      <c r="EL1699" s="68"/>
      <c r="EM1699" s="68"/>
      <c r="EN1699" s="68"/>
      <c r="EO1699" s="68"/>
    </row>
    <row r="1700" spans="125:145" x14ac:dyDescent="0.25">
      <c r="DU1700" s="68"/>
      <c r="DV1700" s="68"/>
      <c r="DW1700" s="68"/>
      <c r="DX1700" s="68"/>
      <c r="DY1700" s="68"/>
      <c r="DZ1700" s="68"/>
      <c r="EA1700" s="68"/>
      <c r="EB1700" s="68"/>
      <c r="EC1700" s="68"/>
      <c r="ED1700" s="68"/>
      <c r="EE1700" s="68"/>
      <c r="EF1700" s="68"/>
      <c r="EG1700" s="68"/>
      <c r="EH1700" s="68"/>
      <c r="EI1700" s="68"/>
      <c r="EJ1700" s="68"/>
      <c r="EK1700" s="68"/>
      <c r="EL1700" s="68"/>
      <c r="EM1700" s="68"/>
      <c r="EN1700" s="68"/>
      <c r="EO1700" s="68"/>
    </row>
    <row r="1701" spans="125:145" x14ac:dyDescent="0.25">
      <c r="DU1701" s="68"/>
      <c r="DV1701" s="68"/>
      <c r="DW1701" s="68"/>
      <c r="DX1701" s="68"/>
      <c r="DY1701" s="68"/>
      <c r="DZ1701" s="68"/>
      <c r="EA1701" s="68"/>
      <c r="EB1701" s="68"/>
      <c r="EC1701" s="68"/>
      <c r="ED1701" s="68"/>
      <c r="EE1701" s="68"/>
      <c r="EF1701" s="68"/>
      <c r="EG1701" s="68"/>
      <c r="EH1701" s="68"/>
      <c r="EI1701" s="68"/>
      <c r="EJ1701" s="68"/>
      <c r="EK1701" s="68"/>
      <c r="EL1701" s="68"/>
      <c r="EM1701" s="68"/>
      <c r="EN1701" s="68"/>
      <c r="EO1701" s="68"/>
    </row>
    <row r="1702" spans="125:145" x14ac:dyDescent="0.25">
      <c r="DU1702" s="68"/>
      <c r="DV1702" s="68"/>
      <c r="DW1702" s="68"/>
      <c r="DX1702" s="68"/>
      <c r="DY1702" s="68"/>
      <c r="DZ1702" s="68"/>
      <c r="EA1702" s="68"/>
      <c r="EB1702" s="68"/>
      <c r="EC1702" s="68"/>
      <c r="ED1702" s="68"/>
      <c r="EE1702" s="68"/>
      <c r="EF1702" s="68"/>
      <c r="EG1702" s="68"/>
      <c r="EH1702" s="68"/>
      <c r="EI1702" s="68"/>
      <c r="EJ1702" s="68"/>
      <c r="EK1702" s="68"/>
      <c r="EL1702" s="68"/>
      <c r="EM1702" s="68"/>
      <c r="EN1702" s="68"/>
      <c r="EO1702" s="68"/>
    </row>
    <row r="1703" spans="125:145" x14ac:dyDescent="0.25">
      <c r="DU1703" s="68"/>
      <c r="DV1703" s="68"/>
      <c r="DW1703" s="68"/>
      <c r="DX1703" s="68"/>
      <c r="DY1703" s="68"/>
      <c r="DZ1703" s="68"/>
      <c r="EA1703" s="68"/>
      <c r="EB1703" s="68"/>
      <c r="EC1703" s="68"/>
      <c r="ED1703" s="68"/>
      <c r="EE1703" s="68"/>
      <c r="EF1703" s="68"/>
      <c r="EG1703" s="68"/>
      <c r="EH1703" s="68"/>
      <c r="EI1703" s="68"/>
      <c r="EJ1703" s="68"/>
      <c r="EK1703" s="68"/>
      <c r="EL1703" s="68"/>
      <c r="EM1703" s="68"/>
      <c r="EN1703" s="68"/>
      <c r="EO1703" s="68"/>
    </row>
    <row r="1704" spans="125:145" x14ac:dyDescent="0.25">
      <c r="DU1704" s="68"/>
      <c r="DV1704" s="68"/>
      <c r="DW1704" s="68"/>
      <c r="DX1704" s="68"/>
      <c r="DY1704" s="68"/>
      <c r="DZ1704" s="68"/>
      <c r="EA1704" s="68"/>
      <c r="EB1704" s="68"/>
      <c r="EC1704" s="68"/>
      <c r="ED1704" s="68"/>
      <c r="EE1704" s="68"/>
      <c r="EF1704" s="68"/>
      <c r="EG1704" s="68"/>
      <c r="EH1704" s="68"/>
      <c r="EI1704" s="68"/>
      <c r="EJ1704" s="68"/>
      <c r="EK1704" s="68"/>
      <c r="EL1704" s="68"/>
      <c r="EM1704" s="68"/>
      <c r="EN1704" s="68"/>
      <c r="EO1704" s="68"/>
    </row>
    <row r="1705" spans="125:145" x14ac:dyDescent="0.25">
      <c r="DU1705" s="68"/>
      <c r="DV1705" s="68"/>
      <c r="DW1705" s="68"/>
      <c r="DX1705" s="68"/>
      <c r="DY1705" s="68"/>
      <c r="DZ1705" s="68"/>
      <c r="EA1705" s="68"/>
      <c r="EB1705" s="68"/>
      <c r="EC1705" s="68"/>
      <c r="ED1705" s="68"/>
      <c r="EE1705" s="68"/>
      <c r="EF1705" s="68"/>
      <c r="EG1705" s="68"/>
      <c r="EH1705" s="68"/>
      <c r="EI1705" s="68"/>
      <c r="EJ1705" s="68"/>
      <c r="EK1705" s="68"/>
      <c r="EL1705" s="68"/>
      <c r="EM1705" s="68"/>
      <c r="EN1705" s="68"/>
      <c r="EO1705" s="68"/>
    </row>
    <row r="1706" spans="125:145" x14ac:dyDescent="0.25">
      <c r="DU1706" s="68"/>
      <c r="DV1706" s="68"/>
      <c r="DW1706" s="68"/>
      <c r="DX1706" s="68"/>
      <c r="DY1706" s="68"/>
      <c r="DZ1706" s="68"/>
      <c r="EA1706" s="68"/>
      <c r="EB1706" s="68"/>
      <c r="EC1706" s="68"/>
      <c r="ED1706" s="68"/>
      <c r="EE1706" s="68"/>
      <c r="EF1706" s="68"/>
      <c r="EG1706" s="68"/>
      <c r="EH1706" s="68"/>
      <c r="EI1706" s="68"/>
      <c r="EJ1706" s="68"/>
      <c r="EK1706" s="68"/>
      <c r="EL1706" s="68"/>
      <c r="EM1706" s="68"/>
      <c r="EN1706" s="68"/>
      <c r="EO1706" s="68"/>
    </row>
    <row r="1707" spans="125:145" x14ac:dyDescent="0.25">
      <c r="DU1707" s="68"/>
      <c r="DV1707" s="68"/>
      <c r="DW1707" s="68"/>
      <c r="DX1707" s="68"/>
      <c r="DY1707" s="68"/>
      <c r="DZ1707" s="68"/>
      <c r="EA1707" s="68"/>
      <c r="EB1707" s="68"/>
      <c r="EC1707" s="68"/>
      <c r="ED1707" s="68"/>
      <c r="EE1707" s="68"/>
      <c r="EF1707" s="68"/>
      <c r="EG1707" s="68"/>
      <c r="EH1707" s="68"/>
      <c r="EI1707" s="68"/>
      <c r="EJ1707" s="68"/>
      <c r="EK1707" s="68"/>
      <c r="EL1707" s="68"/>
      <c r="EM1707" s="68"/>
      <c r="EN1707" s="68"/>
      <c r="EO1707" s="68"/>
    </row>
    <row r="1708" spans="125:145" x14ac:dyDescent="0.25">
      <c r="DU1708" s="68"/>
      <c r="DV1708" s="68"/>
      <c r="DW1708" s="68"/>
      <c r="DX1708" s="68"/>
      <c r="DY1708" s="68"/>
      <c r="DZ1708" s="68"/>
      <c r="EA1708" s="68"/>
      <c r="EB1708" s="68"/>
      <c r="EC1708" s="68"/>
      <c r="ED1708" s="68"/>
      <c r="EE1708" s="68"/>
      <c r="EF1708" s="68"/>
      <c r="EG1708" s="68"/>
      <c r="EH1708" s="68"/>
      <c r="EI1708" s="68"/>
      <c r="EJ1708" s="68"/>
      <c r="EK1708" s="68"/>
      <c r="EL1708" s="68"/>
      <c r="EM1708" s="68"/>
      <c r="EN1708" s="68"/>
      <c r="EO1708" s="68"/>
    </row>
    <row r="1709" spans="125:145" x14ac:dyDescent="0.25">
      <c r="DU1709" s="68"/>
      <c r="DV1709" s="68"/>
      <c r="DW1709" s="68"/>
      <c r="DX1709" s="68"/>
      <c r="DY1709" s="68"/>
      <c r="DZ1709" s="68"/>
      <c r="EA1709" s="68"/>
      <c r="EB1709" s="68"/>
      <c r="EC1709" s="68"/>
      <c r="ED1709" s="68"/>
      <c r="EE1709" s="68"/>
      <c r="EF1709" s="68"/>
      <c r="EG1709" s="68"/>
      <c r="EH1709" s="68"/>
      <c r="EI1709" s="68"/>
      <c r="EJ1709" s="68"/>
      <c r="EK1709" s="68"/>
      <c r="EL1709" s="68"/>
      <c r="EM1709" s="68"/>
      <c r="EN1709" s="68"/>
      <c r="EO1709" s="68"/>
    </row>
    <row r="1710" spans="125:145" x14ac:dyDescent="0.25">
      <c r="DU1710" s="68"/>
      <c r="DV1710" s="68"/>
      <c r="DW1710" s="68"/>
      <c r="DX1710" s="68"/>
      <c r="DY1710" s="68"/>
      <c r="DZ1710" s="68"/>
      <c r="EA1710" s="68"/>
      <c r="EB1710" s="68"/>
      <c r="EC1710" s="68"/>
      <c r="ED1710" s="68"/>
      <c r="EE1710" s="68"/>
      <c r="EF1710" s="68"/>
      <c r="EG1710" s="68"/>
      <c r="EH1710" s="68"/>
      <c r="EI1710" s="68"/>
      <c r="EJ1710" s="68"/>
      <c r="EK1710" s="68"/>
      <c r="EL1710" s="68"/>
      <c r="EM1710" s="68"/>
      <c r="EN1710" s="68"/>
      <c r="EO1710" s="68"/>
    </row>
    <row r="1711" spans="125:145" x14ac:dyDescent="0.25">
      <c r="DU1711" s="68"/>
      <c r="DV1711" s="68"/>
      <c r="DW1711" s="68"/>
      <c r="DX1711" s="68"/>
      <c r="DY1711" s="68"/>
      <c r="DZ1711" s="68"/>
      <c r="EA1711" s="68"/>
      <c r="EB1711" s="68"/>
      <c r="EC1711" s="68"/>
      <c r="ED1711" s="68"/>
      <c r="EE1711" s="68"/>
      <c r="EF1711" s="68"/>
      <c r="EG1711" s="68"/>
      <c r="EH1711" s="68"/>
      <c r="EI1711" s="68"/>
      <c r="EJ1711" s="68"/>
      <c r="EK1711" s="68"/>
      <c r="EL1711" s="68"/>
      <c r="EM1711" s="68"/>
      <c r="EN1711" s="68"/>
      <c r="EO1711" s="68"/>
    </row>
    <row r="1712" spans="125:145" x14ac:dyDescent="0.25">
      <c r="DU1712" s="68"/>
      <c r="DV1712" s="68"/>
      <c r="DW1712" s="68"/>
      <c r="DX1712" s="68"/>
      <c r="DY1712" s="68"/>
      <c r="DZ1712" s="68"/>
      <c r="EA1712" s="68"/>
      <c r="EB1712" s="68"/>
      <c r="EC1712" s="68"/>
      <c r="ED1712" s="68"/>
      <c r="EE1712" s="68"/>
      <c r="EF1712" s="68"/>
      <c r="EG1712" s="68"/>
      <c r="EH1712" s="68"/>
      <c r="EI1712" s="68"/>
      <c r="EJ1712" s="68"/>
      <c r="EK1712" s="68"/>
      <c r="EL1712" s="68"/>
      <c r="EM1712" s="68"/>
      <c r="EN1712" s="68"/>
      <c r="EO1712" s="68"/>
    </row>
    <row r="1713" spans="125:145" x14ac:dyDescent="0.25">
      <c r="DU1713" s="68"/>
      <c r="DV1713" s="68"/>
      <c r="DW1713" s="68"/>
      <c r="DX1713" s="68"/>
      <c r="DY1713" s="68"/>
      <c r="DZ1713" s="68"/>
      <c r="EA1713" s="68"/>
      <c r="EB1713" s="68"/>
      <c r="EC1713" s="68"/>
      <c r="ED1713" s="68"/>
      <c r="EE1713" s="68"/>
      <c r="EF1713" s="68"/>
      <c r="EG1713" s="68"/>
      <c r="EH1713" s="68"/>
      <c r="EI1713" s="68"/>
      <c r="EJ1713" s="68"/>
      <c r="EK1713" s="68"/>
      <c r="EL1713" s="68"/>
      <c r="EM1713" s="68"/>
      <c r="EN1713" s="68"/>
      <c r="EO1713" s="68"/>
    </row>
    <row r="1714" spans="125:145" x14ac:dyDescent="0.25">
      <c r="DU1714" s="68"/>
      <c r="DV1714" s="68"/>
      <c r="DW1714" s="68"/>
      <c r="DX1714" s="68"/>
      <c r="DY1714" s="68"/>
      <c r="DZ1714" s="68"/>
      <c r="EA1714" s="68"/>
      <c r="EB1714" s="68"/>
      <c r="EC1714" s="68"/>
      <c r="ED1714" s="68"/>
      <c r="EE1714" s="68"/>
      <c r="EF1714" s="68"/>
      <c r="EG1714" s="68"/>
      <c r="EH1714" s="68"/>
      <c r="EI1714" s="68"/>
      <c r="EJ1714" s="68"/>
      <c r="EK1714" s="68"/>
      <c r="EL1714" s="68"/>
      <c r="EM1714" s="68"/>
      <c r="EN1714" s="68"/>
      <c r="EO1714" s="68"/>
    </row>
    <row r="1715" spans="125:145" x14ac:dyDescent="0.25">
      <c r="DU1715" s="68"/>
      <c r="DV1715" s="68"/>
      <c r="DW1715" s="68"/>
      <c r="DX1715" s="68"/>
      <c r="DY1715" s="68"/>
      <c r="DZ1715" s="68"/>
      <c r="EA1715" s="68"/>
      <c r="EB1715" s="68"/>
      <c r="EC1715" s="68"/>
      <c r="ED1715" s="68"/>
      <c r="EE1715" s="68"/>
      <c r="EF1715" s="68"/>
      <c r="EG1715" s="68"/>
      <c r="EH1715" s="68"/>
      <c r="EI1715" s="68"/>
      <c r="EJ1715" s="68"/>
      <c r="EK1715" s="68"/>
      <c r="EL1715" s="68"/>
      <c r="EM1715" s="68"/>
      <c r="EN1715" s="68"/>
      <c r="EO1715" s="68"/>
    </row>
    <row r="1716" spans="125:145" x14ac:dyDescent="0.25">
      <c r="DU1716" s="68"/>
      <c r="DV1716" s="68"/>
      <c r="DW1716" s="68"/>
      <c r="DX1716" s="68"/>
      <c r="DY1716" s="68"/>
      <c r="DZ1716" s="68"/>
      <c r="EA1716" s="68"/>
      <c r="EB1716" s="68"/>
      <c r="EC1716" s="68"/>
      <c r="ED1716" s="68"/>
      <c r="EE1716" s="68"/>
      <c r="EF1716" s="68"/>
      <c r="EG1716" s="68"/>
      <c r="EH1716" s="68"/>
      <c r="EI1716" s="68"/>
      <c r="EJ1716" s="68"/>
      <c r="EK1716" s="68"/>
      <c r="EL1716" s="68"/>
      <c r="EM1716" s="68"/>
      <c r="EN1716" s="68"/>
      <c r="EO1716" s="68"/>
    </row>
    <row r="1717" spans="125:145" x14ac:dyDescent="0.25">
      <c r="DU1717" s="68"/>
      <c r="DV1717" s="68"/>
      <c r="DW1717" s="68"/>
      <c r="DX1717" s="68"/>
      <c r="DY1717" s="68"/>
      <c r="DZ1717" s="68"/>
      <c r="EA1717" s="68"/>
      <c r="EB1717" s="68"/>
      <c r="EC1717" s="68"/>
      <c r="ED1717" s="68"/>
      <c r="EE1717" s="68"/>
      <c r="EF1717" s="68"/>
      <c r="EG1717" s="68"/>
      <c r="EH1717" s="68"/>
      <c r="EI1717" s="68"/>
      <c r="EJ1717" s="68"/>
      <c r="EK1717" s="68"/>
      <c r="EL1717" s="68"/>
      <c r="EM1717" s="68"/>
      <c r="EN1717" s="68"/>
      <c r="EO1717" s="68"/>
    </row>
    <row r="1718" spans="125:145" x14ac:dyDescent="0.25">
      <c r="DU1718" s="68"/>
      <c r="DV1718" s="68"/>
      <c r="DW1718" s="68"/>
      <c r="DX1718" s="68"/>
      <c r="DY1718" s="68"/>
      <c r="DZ1718" s="68"/>
      <c r="EA1718" s="68"/>
      <c r="EB1718" s="68"/>
      <c r="EC1718" s="68"/>
      <c r="ED1718" s="68"/>
      <c r="EE1718" s="68"/>
      <c r="EF1718" s="68"/>
      <c r="EG1718" s="68"/>
      <c r="EH1718" s="68"/>
      <c r="EI1718" s="68"/>
      <c r="EJ1718" s="68"/>
      <c r="EK1718" s="68"/>
      <c r="EL1718" s="68"/>
      <c r="EM1718" s="68"/>
      <c r="EN1718" s="68"/>
      <c r="EO1718" s="68"/>
    </row>
    <row r="1719" spans="125:145" x14ac:dyDescent="0.25">
      <c r="DU1719" s="68"/>
      <c r="DV1719" s="68"/>
      <c r="DW1719" s="68"/>
      <c r="DX1719" s="68"/>
      <c r="DY1719" s="68"/>
      <c r="DZ1719" s="68"/>
      <c r="EA1719" s="68"/>
      <c r="EB1719" s="68"/>
      <c r="EC1719" s="68"/>
      <c r="ED1719" s="68"/>
      <c r="EE1719" s="68"/>
      <c r="EF1719" s="68"/>
      <c r="EG1719" s="68"/>
      <c r="EH1719" s="68"/>
      <c r="EI1719" s="68"/>
      <c r="EJ1719" s="68"/>
      <c r="EK1719" s="68"/>
      <c r="EL1719" s="68"/>
      <c r="EM1719" s="68"/>
      <c r="EN1719" s="68"/>
      <c r="EO1719" s="68"/>
    </row>
    <row r="1720" spans="125:145" x14ac:dyDescent="0.25">
      <c r="DU1720" s="68"/>
      <c r="DV1720" s="68"/>
      <c r="DW1720" s="68"/>
      <c r="DX1720" s="68"/>
      <c r="DY1720" s="68"/>
      <c r="DZ1720" s="68"/>
      <c r="EA1720" s="68"/>
      <c r="EB1720" s="68"/>
      <c r="EC1720" s="68"/>
      <c r="ED1720" s="68"/>
      <c r="EE1720" s="68"/>
      <c r="EF1720" s="68"/>
      <c r="EG1720" s="68"/>
      <c r="EH1720" s="68"/>
      <c r="EI1720" s="68"/>
      <c r="EJ1720" s="68"/>
      <c r="EK1720" s="68"/>
      <c r="EL1720" s="68"/>
      <c r="EM1720" s="68"/>
      <c r="EN1720" s="68"/>
      <c r="EO1720" s="68"/>
    </row>
    <row r="1721" spans="125:145" x14ac:dyDescent="0.25">
      <c r="DU1721" s="68"/>
      <c r="DV1721" s="68"/>
      <c r="DW1721" s="68"/>
      <c r="DX1721" s="68"/>
      <c r="DY1721" s="68"/>
      <c r="DZ1721" s="68"/>
      <c r="EA1721" s="68"/>
      <c r="EB1721" s="68"/>
      <c r="EC1721" s="68"/>
      <c r="ED1721" s="68"/>
      <c r="EE1721" s="68"/>
      <c r="EF1721" s="68"/>
      <c r="EG1721" s="68"/>
      <c r="EH1721" s="68"/>
      <c r="EI1721" s="68"/>
      <c r="EJ1721" s="68"/>
      <c r="EK1721" s="68"/>
      <c r="EL1721" s="68"/>
      <c r="EM1721" s="68"/>
      <c r="EN1721" s="68"/>
      <c r="EO1721" s="68"/>
    </row>
    <row r="1722" spans="125:145" x14ac:dyDescent="0.25">
      <c r="DU1722" s="68"/>
      <c r="DV1722" s="68"/>
      <c r="DW1722" s="68"/>
      <c r="DX1722" s="68"/>
      <c r="DY1722" s="68"/>
      <c r="DZ1722" s="68"/>
      <c r="EA1722" s="68"/>
      <c r="EB1722" s="68"/>
      <c r="EC1722" s="68"/>
      <c r="ED1722" s="68"/>
      <c r="EE1722" s="68"/>
      <c r="EF1722" s="68"/>
      <c r="EG1722" s="68"/>
      <c r="EH1722" s="68"/>
      <c r="EI1722" s="68"/>
      <c r="EJ1722" s="68"/>
      <c r="EK1722" s="68"/>
      <c r="EL1722" s="68"/>
      <c r="EM1722" s="68"/>
      <c r="EN1722" s="68"/>
      <c r="EO1722" s="68"/>
    </row>
    <row r="1723" spans="125:145" x14ac:dyDescent="0.25">
      <c r="DU1723" s="68"/>
      <c r="DV1723" s="68"/>
      <c r="DW1723" s="68"/>
      <c r="DX1723" s="68"/>
      <c r="DY1723" s="68"/>
      <c r="DZ1723" s="68"/>
      <c r="EA1723" s="68"/>
      <c r="EB1723" s="68"/>
      <c r="EC1723" s="68"/>
      <c r="ED1723" s="68"/>
      <c r="EE1723" s="68"/>
      <c r="EF1723" s="68"/>
      <c r="EG1723" s="68"/>
      <c r="EH1723" s="68"/>
      <c r="EI1723" s="68"/>
      <c r="EJ1723" s="68"/>
      <c r="EK1723" s="68"/>
      <c r="EL1723" s="68"/>
      <c r="EM1723" s="68"/>
      <c r="EN1723" s="68"/>
      <c r="EO1723" s="68"/>
    </row>
    <row r="1724" spans="125:145" x14ac:dyDescent="0.25">
      <c r="DU1724" s="68"/>
      <c r="DV1724" s="68"/>
      <c r="DW1724" s="68"/>
      <c r="DX1724" s="68"/>
      <c r="DY1724" s="68"/>
      <c r="DZ1724" s="68"/>
      <c r="EA1724" s="68"/>
      <c r="EB1724" s="68"/>
      <c r="EC1724" s="68"/>
      <c r="ED1724" s="68"/>
      <c r="EE1724" s="68"/>
      <c r="EF1724" s="68"/>
      <c r="EG1724" s="68"/>
      <c r="EH1724" s="68"/>
      <c r="EI1724" s="68"/>
      <c r="EJ1724" s="68"/>
      <c r="EK1724" s="68"/>
      <c r="EL1724" s="68"/>
      <c r="EM1724" s="68"/>
      <c r="EN1724" s="68"/>
      <c r="EO1724" s="68"/>
    </row>
    <row r="1725" spans="125:145" x14ac:dyDescent="0.25">
      <c r="DU1725" s="68"/>
      <c r="DV1725" s="68"/>
      <c r="DW1725" s="68"/>
      <c r="DX1725" s="68"/>
      <c r="DY1725" s="68"/>
      <c r="DZ1725" s="68"/>
      <c r="EA1725" s="68"/>
      <c r="EB1725" s="68"/>
      <c r="EC1725" s="68"/>
      <c r="ED1725" s="68"/>
      <c r="EE1725" s="68"/>
      <c r="EF1725" s="68"/>
      <c r="EG1725" s="68"/>
      <c r="EH1725" s="68"/>
      <c r="EI1725" s="68"/>
      <c r="EJ1725" s="68"/>
      <c r="EK1725" s="68"/>
      <c r="EL1725" s="68"/>
      <c r="EM1725" s="68"/>
      <c r="EN1725" s="68"/>
      <c r="EO1725" s="68"/>
    </row>
    <row r="1726" spans="125:145" x14ac:dyDescent="0.25">
      <c r="DU1726" s="68"/>
      <c r="DV1726" s="68"/>
      <c r="DW1726" s="68"/>
      <c r="DX1726" s="68"/>
      <c r="DY1726" s="68"/>
      <c r="DZ1726" s="68"/>
      <c r="EA1726" s="68"/>
      <c r="EB1726" s="68"/>
      <c r="EC1726" s="68"/>
      <c r="ED1726" s="68"/>
      <c r="EE1726" s="68"/>
      <c r="EF1726" s="68"/>
      <c r="EG1726" s="68"/>
      <c r="EH1726" s="68"/>
      <c r="EI1726" s="68"/>
      <c r="EJ1726" s="68"/>
      <c r="EK1726" s="68"/>
      <c r="EL1726" s="68"/>
      <c r="EM1726" s="68"/>
      <c r="EN1726" s="68"/>
      <c r="EO1726" s="68"/>
    </row>
    <row r="1727" spans="125:145" x14ac:dyDescent="0.25">
      <c r="DU1727" s="68"/>
      <c r="DV1727" s="68"/>
      <c r="DW1727" s="68"/>
      <c r="DX1727" s="68"/>
      <c r="DY1727" s="68"/>
      <c r="DZ1727" s="68"/>
      <c r="EA1727" s="68"/>
      <c r="EB1727" s="68"/>
      <c r="EC1727" s="68"/>
      <c r="ED1727" s="68"/>
      <c r="EE1727" s="68"/>
      <c r="EF1727" s="68"/>
      <c r="EG1727" s="68"/>
      <c r="EH1727" s="68"/>
      <c r="EI1727" s="68"/>
      <c r="EJ1727" s="68"/>
      <c r="EK1727" s="68"/>
      <c r="EL1727" s="68"/>
      <c r="EM1727" s="68"/>
      <c r="EN1727" s="68"/>
      <c r="EO1727" s="68"/>
    </row>
    <row r="1728" spans="125:145" x14ac:dyDescent="0.25">
      <c r="DU1728" s="68"/>
      <c r="DV1728" s="68"/>
      <c r="DW1728" s="68"/>
      <c r="DX1728" s="68"/>
      <c r="DY1728" s="68"/>
      <c r="DZ1728" s="68"/>
      <c r="EA1728" s="68"/>
      <c r="EB1728" s="68"/>
      <c r="EC1728" s="68"/>
      <c r="ED1728" s="68"/>
      <c r="EE1728" s="68"/>
      <c r="EF1728" s="68"/>
      <c r="EG1728" s="68"/>
      <c r="EH1728" s="68"/>
      <c r="EI1728" s="68"/>
      <c r="EJ1728" s="68"/>
      <c r="EK1728" s="68"/>
      <c r="EL1728" s="68"/>
      <c r="EM1728" s="68"/>
      <c r="EN1728" s="68"/>
      <c r="EO1728" s="68"/>
    </row>
    <row r="1729" spans="125:145" x14ac:dyDescent="0.25">
      <c r="DU1729" s="68"/>
      <c r="DV1729" s="68"/>
      <c r="DW1729" s="68"/>
      <c r="DX1729" s="68"/>
      <c r="DY1729" s="68"/>
      <c r="DZ1729" s="68"/>
      <c r="EA1729" s="68"/>
      <c r="EB1729" s="68"/>
      <c r="EC1729" s="68"/>
      <c r="ED1729" s="68"/>
      <c r="EE1729" s="68"/>
      <c r="EF1729" s="68"/>
      <c r="EG1729" s="68"/>
      <c r="EH1729" s="68"/>
      <c r="EI1729" s="68"/>
      <c r="EJ1729" s="68"/>
      <c r="EK1729" s="68"/>
      <c r="EL1729" s="68"/>
      <c r="EM1729" s="68"/>
      <c r="EN1729" s="68"/>
      <c r="EO1729" s="68"/>
    </row>
    <row r="1730" spans="125:145" x14ac:dyDescent="0.25">
      <c r="DU1730" s="68"/>
      <c r="DV1730" s="68"/>
      <c r="DW1730" s="68"/>
      <c r="DX1730" s="68"/>
      <c r="DY1730" s="68"/>
      <c r="DZ1730" s="68"/>
      <c r="EA1730" s="68"/>
      <c r="EB1730" s="68"/>
      <c r="EC1730" s="68"/>
      <c r="ED1730" s="68"/>
      <c r="EE1730" s="68"/>
      <c r="EF1730" s="68"/>
      <c r="EG1730" s="68"/>
      <c r="EH1730" s="68"/>
      <c r="EI1730" s="68"/>
      <c r="EJ1730" s="68"/>
      <c r="EK1730" s="68"/>
      <c r="EL1730" s="68"/>
      <c r="EM1730" s="68"/>
      <c r="EN1730" s="68"/>
      <c r="EO1730" s="68"/>
    </row>
    <row r="1731" spans="125:145" x14ac:dyDescent="0.25">
      <c r="DU1731" s="68"/>
      <c r="DV1731" s="68"/>
      <c r="DW1731" s="68"/>
      <c r="DX1731" s="68"/>
      <c r="DY1731" s="68"/>
      <c r="DZ1731" s="68"/>
      <c r="EA1731" s="68"/>
      <c r="EB1731" s="68"/>
      <c r="EC1731" s="68"/>
      <c r="ED1731" s="68"/>
      <c r="EE1731" s="68"/>
      <c r="EF1731" s="68"/>
      <c r="EG1731" s="68"/>
      <c r="EH1731" s="68"/>
      <c r="EI1731" s="68"/>
      <c r="EJ1731" s="68"/>
      <c r="EK1731" s="68"/>
      <c r="EL1731" s="68"/>
      <c r="EM1731" s="68"/>
      <c r="EN1731" s="68"/>
      <c r="EO1731" s="68"/>
    </row>
    <row r="1732" spans="125:145" x14ac:dyDescent="0.25">
      <c r="DU1732" s="68"/>
      <c r="DV1732" s="68"/>
      <c r="DW1732" s="68"/>
      <c r="DX1732" s="68"/>
      <c r="DY1732" s="68"/>
      <c r="DZ1732" s="68"/>
      <c r="EA1732" s="68"/>
      <c r="EB1732" s="68"/>
      <c r="EC1732" s="68"/>
      <c r="ED1732" s="68"/>
      <c r="EE1732" s="68"/>
      <c r="EF1732" s="68"/>
      <c r="EG1732" s="68"/>
      <c r="EH1732" s="68"/>
      <c r="EI1732" s="68"/>
      <c r="EJ1732" s="68"/>
      <c r="EK1732" s="68"/>
      <c r="EL1732" s="68"/>
      <c r="EM1732" s="68"/>
      <c r="EN1732" s="68"/>
      <c r="EO1732" s="68"/>
    </row>
    <row r="1733" spans="125:145" x14ac:dyDescent="0.25">
      <c r="DU1733" s="68"/>
      <c r="DV1733" s="68"/>
      <c r="DW1733" s="68"/>
      <c r="DX1733" s="68"/>
      <c r="DY1733" s="68"/>
      <c r="DZ1733" s="68"/>
      <c r="EA1733" s="68"/>
      <c r="EB1733" s="68"/>
      <c r="EC1733" s="68"/>
      <c r="ED1733" s="68"/>
      <c r="EE1733" s="68"/>
      <c r="EF1733" s="68"/>
      <c r="EG1733" s="68"/>
      <c r="EH1733" s="68"/>
      <c r="EI1733" s="68"/>
      <c r="EJ1733" s="68"/>
      <c r="EK1733" s="68"/>
      <c r="EL1733" s="68"/>
      <c r="EM1733" s="68"/>
      <c r="EN1733" s="68"/>
      <c r="EO1733" s="68"/>
    </row>
    <row r="1734" spans="125:145" x14ac:dyDescent="0.25">
      <c r="DU1734" s="68"/>
      <c r="DV1734" s="68"/>
      <c r="DW1734" s="68"/>
      <c r="DX1734" s="68"/>
      <c r="DY1734" s="68"/>
      <c r="DZ1734" s="68"/>
      <c r="EA1734" s="68"/>
      <c r="EB1734" s="68"/>
      <c r="EC1734" s="68"/>
      <c r="ED1734" s="68"/>
      <c r="EE1734" s="68"/>
      <c r="EF1734" s="68"/>
      <c r="EG1734" s="68"/>
      <c r="EH1734" s="68"/>
      <c r="EI1734" s="68"/>
      <c r="EJ1734" s="68"/>
      <c r="EK1734" s="68"/>
      <c r="EL1734" s="68"/>
      <c r="EM1734" s="68"/>
      <c r="EN1734" s="68"/>
      <c r="EO1734" s="68"/>
    </row>
    <row r="1735" spans="125:145" x14ac:dyDescent="0.25">
      <c r="DU1735" s="68"/>
      <c r="DV1735" s="68"/>
      <c r="DW1735" s="68"/>
      <c r="DX1735" s="68"/>
      <c r="DY1735" s="68"/>
      <c r="DZ1735" s="68"/>
      <c r="EA1735" s="68"/>
      <c r="EB1735" s="68"/>
      <c r="EC1735" s="68"/>
      <c r="ED1735" s="68"/>
      <c r="EE1735" s="68"/>
      <c r="EF1735" s="68"/>
      <c r="EG1735" s="68"/>
      <c r="EH1735" s="68"/>
      <c r="EI1735" s="68"/>
      <c r="EJ1735" s="68"/>
      <c r="EK1735" s="68"/>
      <c r="EL1735" s="68"/>
      <c r="EM1735" s="68"/>
      <c r="EN1735" s="68"/>
      <c r="EO1735" s="68"/>
    </row>
    <row r="1736" spans="125:145" x14ac:dyDescent="0.25">
      <c r="DU1736" s="68"/>
      <c r="DV1736" s="68"/>
      <c r="DW1736" s="68"/>
      <c r="DX1736" s="68"/>
      <c r="DY1736" s="68"/>
      <c r="DZ1736" s="68"/>
      <c r="EA1736" s="68"/>
      <c r="EB1736" s="68"/>
      <c r="EC1736" s="68"/>
      <c r="ED1736" s="68"/>
      <c r="EE1736" s="68"/>
      <c r="EF1736" s="68"/>
      <c r="EG1736" s="68"/>
      <c r="EH1736" s="68"/>
      <c r="EI1736" s="68"/>
      <c r="EJ1736" s="68"/>
      <c r="EK1736" s="68"/>
      <c r="EL1736" s="68"/>
      <c r="EM1736" s="68"/>
      <c r="EN1736" s="68"/>
      <c r="EO1736" s="68"/>
    </row>
    <row r="1737" spans="125:145" x14ac:dyDescent="0.25">
      <c r="DU1737" s="68"/>
      <c r="DV1737" s="68"/>
      <c r="DW1737" s="68"/>
      <c r="DX1737" s="68"/>
      <c r="DY1737" s="68"/>
      <c r="DZ1737" s="68"/>
      <c r="EA1737" s="68"/>
      <c r="EB1737" s="68"/>
      <c r="EC1737" s="68"/>
      <c r="ED1737" s="68"/>
      <c r="EE1737" s="68"/>
      <c r="EF1737" s="68"/>
      <c r="EG1737" s="68"/>
      <c r="EH1737" s="68"/>
      <c r="EI1737" s="68"/>
      <c r="EJ1737" s="68"/>
      <c r="EK1737" s="68"/>
      <c r="EL1737" s="68"/>
      <c r="EM1737" s="68"/>
      <c r="EN1737" s="68"/>
      <c r="EO1737" s="68"/>
    </row>
    <row r="1738" spans="125:145" x14ac:dyDescent="0.25">
      <c r="DU1738" s="68"/>
      <c r="DV1738" s="68"/>
      <c r="DW1738" s="68"/>
      <c r="DX1738" s="68"/>
      <c r="DY1738" s="68"/>
      <c r="DZ1738" s="68"/>
      <c r="EA1738" s="68"/>
      <c r="EB1738" s="68"/>
      <c r="EC1738" s="68"/>
      <c r="ED1738" s="68"/>
      <c r="EE1738" s="68"/>
      <c r="EF1738" s="68"/>
      <c r="EG1738" s="68"/>
      <c r="EH1738" s="68"/>
      <c r="EI1738" s="68"/>
      <c r="EJ1738" s="68"/>
      <c r="EK1738" s="68"/>
      <c r="EL1738" s="68"/>
      <c r="EM1738" s="68"/>
      <c r="EN1738" s="68"/>
      <c r="EO1738" s="68"/>
    </row>
    <row r="1739" spans="125:145" x14ac:dyDescent="0.25">
      <c r="DU1739" s="68"/>
      <c r="DV1739" s="68"/>
      <c r="DW1739" s="68"/>
      <c r="DX1739" s="68"/>
      <c r="DY1739" s="68"/>
      <c r="DZ1739" s="68"/>
      <c r="EA1739" s="68"/>
      <c r="EB1739" s="68"/>
      <c r="EC1739" s="68"/>
      <c r="ED1739" s="68"/>
      <c r="EE1739" s="68"/>
      <c r="EF1739" s="68"/>
      <c r="EG1739" s="68"/>
      <c r="EH1739" s="68"/>
      <c r="EI1739" s="68"/>
      <c r="EJ1739" s="68"/>
      <c r="EK1739" s="68"/>
      <c r="EL1739" s="68"/>
      <c r="EM1739" s="68"/>
      <c r="EN1739" s="68"/>
      <c r="EO1739" s="68"/>
    </row>
    <row r="1740" spans="125:145" x14ac:dyDescent="0.25">
      <c r="DU1740" s="68"/>
      <c r="DV1740" s="68"/>
      <c r="DW1740" s="68"/>
      <c r="DX1740" s="68"/>
      <c r="DY1740" s="68"/>
      <c r="DZ1740" s="68"/>
      <c r="EA1740" s="68"/>
      <c r="EB1740" s="68"/>
      <c r="EC1740" s="68"/>
      <c r="ED1740" s="68"/>
      <c r="EE1740" s="68"/>
      <c r="EF1740" s="68"/>
      <c r="EG1740" s="68"/>
      <c r="EH1740" s="68"/>
      <c r="EI1740" s="68"/>
      <c r="EJ1740" s="68"/>
      <c r="EK1740" s="68"/>
      <c r="EL1740" s="68"/>
      <c r="EM1740" s="68"/>
      <c r="EN1740" s="68"/>
      <c r="EO1740" s="68"/>
    </row>
    <row r="1741" spans="125:145" x14ac:dyDescent="0.25">
      <c r="DU1741" s="68"/>
      <c r="DV1741" s="68"/>
      <c r="DW1741" s="68"/>
      <c r="DX1741" s="68"/>
      <c r="DY1741" s="68"/>
      <c r="DZ1741" s="68"/>
      <c r="EA1741" s="68"/>
      <c r="EB1741" s="68"/>
      <c r="EC1741" s="68"/>
      <c r="ED1741" s="68"/>
      <c r="EE1741" s="68"/>
      <c r="EF1741" s="68"/>
      <c r="EG1741" s="68"/>
      <c r="EH1741" s="68"/>
      <c r="EI1741" s="68"/>
      <c r="EJ1741" s="68"/>
      <c r="EK1741" s="68"/>
      <c r="EL1741" s="68"/>
      <c r="EM1741" s="68"/>
      <c r="EN1741" s="68"/>
      <c r="EO1741" s="68"/>
    </row>
    <row r="1742" spans="125:145" x14ac:dyDescent="0.25">
      <c r="DU1742" s="68"/>
      <c r="DV1742" s="68"/>
      <c r="DW1742" s="68"/>
      <c r="DX1742" s="68"/>
      <c r="DY1742" s="68"/>
      <c r="DZ1742" s="68"/>
      <c r="EA1742" s="68"/>
      <c r="EB1742" s="68"/>
      <c r="EC1742" s="68"/>
      <c r="ED1742" s="68"/>
      <c r="EE1742" s="68"/>
      <c r="EF1742" s="68"/>
      <c r="EG1742" s="68"/>
      <c r="EH1742" s="68"/>
      <c r="EI1742" s="68"/>
      <c r="EJ1742" s="68"/>
      <c r="EK1742" s="68"/>
      <c r="EL1742" s="68"/>
      <c r="EM1742" s="68"/>
      <c r="EN1742" s="68"/>
      <c r="EO1742" s="68"/>
    </row>
    <row r="1743" spans="125:145" x14ac:dyDescent="0.25">
      <c r="DU1743" s="68"/>
      <c r="DV1743" s="68"/>
      <c r="DW1743" s="68"/>
      <c r="DX1743" s="68"/>
      <c r="DY1743" s="68"/>
      <c r="DZ1743" s="68"/>
      <c r="EA1743" s="68"/>
      <c r="EB1743" s="68"/>
      <c r="EC1743" s="68"/>
      <c r="ED1743" s="68"/>
      <c r="EE1743" s="68"/>
      <c r="EF1743" s="68"/>
      <c r="EG1743" s="68"/>
      <c r="EH1743" s="68"/>
      <c r="EI1743" s="68"/>
      <c r="EJ1743" s="68"/>
      <c r="EK1743" s="68"/>
      <c r="EL1743" s="68"/>
      <c r="EM1743" s="68"/>
      <c r="EN1743" s="68"/>
      <c r="EO1743" s="68"/>
    </row>
    <row r="1744" spans="125:145" x14ac:dyDescent="0.25">
      <c r="DU1744" s="68"/>
      <c r="DV1744" s="68"/>
      <c r="DW1744" s="68"/>
      <c r="DX1744" s="68"/>
      <c r="DY1744" s="68"/>
      <c r="DZ1744" s="68"/>
      <c r="EA1744" s="68"/>
      <c r="EB1744" s="68"/>
      <c r="EC1744" s="68"/>
      <c r="ED1744" s="68"/>
      <c r="EE1744" s="68"/>
      <c r="EF1744" s="68"/>
      <c r="EG1744" s="68"/>
      <c r="EH1744" s="68"/>
      <c r="EI1744" s="68"/>
      <c r="EJ1744" s="68"/>
      <c r="EK1744" s="68"/>
      <c r="EL1744" s="68"/>
      <c r="EM1744" s="68"/>
      <c r="EN1744" s="68"/>
      <c r="EO1744" s="68"/>
    </row>
    <row r="1745" spans="125:145" x14ac:dyDescent="0.25">
      <c r="DU1745" s="68"/>
      <c r="DV1745" s="68"/>
      <c r="DW1745" s="68"/>
      <c r="DX1745" s="68"/>
      <c r="DY1745" s="68"/>
      <c r="DZ1745" s="68"/>
      <c r="EA1745" s="68"/>
      <c r="EB1745" s="68"/>
      <c r="EC1745" s="68"/>
      <c r="ED1745" s="68"/>
      <c r="EE1745" s="68"/>
      <c r="EF1745" s="68"/>
      <c r="EG1745" s="68"/>
      <c r="EH1745" s="68"/>
      <c r="EI1745" s="68"/>
      <c r="EJ1745" s="68"/>
      <c r="EK1745" s="68"/>
      <c r="EL1745" s="68"/>
      <c r="EM1745" s="68"/>
      <c r="EN1745" s="68"/>
      <c r="EO1745" s="68"/>
    </row>
    <row r="1746" spans="125:145" x14ac:dyDescent="0.25">
      <c r="DU1746" s="68"/>
      <c r="DV1746" s="68"/>
      <c r="DW1746" s="68"/>
      <c r="DX1746" s="68"/>
      <c r="DY1746" s="68"/>
      <c r="DZ1746" s="68"/>
      <c r="EA1746" s="68"/>
      <c r="EB1746" s="68"/>
      <c r="EC1746" s="68"/>
      <c r="ED1746" s="68"/>
      <c r="EE1746" s="68"/>
      <c r="EF1746" s="68"/>
      <c r="EG1746" s="68"/>
      <c r="EH1746" s="68"/>
      <c r="EI1746" s="68"/>
      <c r="EJ1746" s="68"/>
      <c r="EK1746" s="68"/>
      <c r="EL1746" s="68"/>
      <c r="EM1746" s="68"/>
      <c r="EN1746" s="68"/>
      <c r="EO1746" s="68"/>
    </row>
    <row r="1747" spans="125:145" x14ac:dyDescent="0.25">
      <c r="DU1747" s="68"/>
      <c r="DV1747" s="68"/>
      <c r="DW1747" s="68"/>
      <c r="DX1747" s="68"/>
      <c r="DY1747" s="68"/>
      <c r="DZ1747" s="68"/>
      <c r="EA1747" s="68"/>
      <c r="EB1747" s="68"/>
      <c r="EC1747" s="68"/>
      <c r="ED1747" s="68"/>
      <c r="EE1747" s="68"/>
      <c r="EF1747" s="68"/>
      <c r="EG1747" s="68"/>
      <c r="EH1747" s="68"/>
      <c r="EI1747" s="68"/>
      <c r="EJ1747" s="68"/>
      <c r="EK1747" s="68"/>
      <c r="EL1747" s="68"/>
      <c r="EM1747" s="68"/>
      <c r="EN1747" s="68"/>
      <c r="EO1747" s="68"/>
    </row>
    <row r="1748" spans="125:145" x14ac:dyDescent="0.25">
      <c r="DU1748" s="68"/>
      <c r="DV1748" s="68"/>
      <c r="DW1748" s="68"/>
      <c r="DX1748" s="68"/>
      <c r="DY1748" s="68"/>
      <c r="DZ1748" s="68"/>
      <c r="EA1748" s="68"/>
      <c r="EB1748" s="68"/>
      <c r="EC1748" s="68"/>
      <c r="ED1748" s="68"/>
      <c r="EE1748" s="68"/>
      <c r="EF1748" s="68"/>
      <c r="EG1748" s="68"/>
      <c r="EH1748" s="68"/>
      <c r="EI1748" s="68"/>
      <c r="EJ1748" s="68"/>
      <c r="EK1748" s="68"/>
      <c r="EL1748" s="68"/>
      <c r="EM1748" s="68"/>
      <c r="EN1748" s="68"/>
      <c r="EO1748" s="68"/>
    </row>
    <row r="1749" spans="125:145" x14ac:dyDescent="0.25">
      <c r="DU1749" s="68"/>
      <c r="DV1749" s="68"/>
      <c r="DW1749" s="68"/>
      <c r="DX1749" s="68"/>
      <c r="DY1749" s="68"/>
      <c r="DZ1749" s="68"/>
      <c r="EA1749" s="68"/>
      <c r="EB1749" s="68"/>
      <c r="EC1749" s="68"/>
      <c r="ED1749" s="68"/>
      <c r="EE1749" s="68"/>
      <c r="EF1749" s="68"/>
      <c r="EG1749" s="68"/>
      <c r="EH1749" s="68"/>
      <c r="EI1749" s="68"/>
      <c r="EJ1749" s="68"/>
      <c r="EK1749" s="68"/>
      <c r="EL1749" s="68"/>
      <c r="EM1749" s="68"/>
      <c r="EN1749" s="68"/>
      <c r="EO1749" s="68"/>
    </row>
    <row r="1750" spans="125:145" x14ac:dyDescent="0.25">
      <c r="DU1750" s="68"/>
      <c r="DV1750" s="68"/>
      <c r="DW1750" s="68"/>
      <c r="DX1750" s="68"/>
      <c r="DY1750" s="68"/>
      <c r="DZ1750" s="68"/>
      <c r="EA1750" s="68"/>
      <c r="EB1750" s="68"/>
      <c r="EC1750" s="68"/>
      <c r="ED1750" s="68"/>
      <c r="EE1750" s="68"/>
      <c r="EF1750" s="68"/>
      <c r="EG1750" s="68"/>
      <c r="EH1750" s="68"/>
      <c r="EI1750" s="68"/>
      <c r="EJ1750" s="68"/>
      <c r="EK1750" s="68"/>
      <c r="EL1750" s="68"/>
      <c r="EM1750" s="68"/>
      <c r="EN1750" s="68"/>
      <c r="EO1750" s="68"/>
    </row>
    <row r="1751" spans="125:145" x14ac:dyDescent="0.25">
      <c r="DU1751" s="68"/>
      <c r="DV1751" s="68"/>
      <c r="DW1751" s="68"/>
      <c r="DX1751" s="68"/>
      <c r="DY1751" s="68"/>
      <c r="DZ1751" s="68"/>
      <c r="EA1751" s="68"/>
      <c r="EB1751" s="68"/>
      <c r="EC1751" s="68"/>
      <c r="ED1751" s="68"/>
      <c r="EE1751" s="68"/>
      <c r="EF1751" s="68"/>
      <c r="EG1751" s="68"/>
      <c r="EH1751" s="68"/>
      <c r="EI1751" s="68"/>
      <c r="EJ1751" s="68"/>
      <c r="EK1751" s="68"/>
      <c r="EL1751" s="68"/>
      <c r="EM1751" s="68"/>
      <c r="EN1751" s="68"/>
      <c r="EO1751" s="68"/>
    </row>
    <row r="1752" spans="125:145" x14ac:dyDescent="0.25">
      <c r="DU1752" s="68"/>
      <c r="DV1752" s="68"/>
      <c r="DW1752" s="68"/>
      <c r="DX1752" s="68"/>
      <c r="DY1752" s="68"/>
      <c r="DZ1752" s="68"/>
      <c r="EA1752" s="68"/>
      <c r="EB1752" s="68"/>
      <c r="EC1752" s="68"/>
      <c r="ED1752" s="68"/>
      <c r="EE1752" s="68"/>
      <c r="EF1752" s="68"/>
      <c r="EG1752" s="68"/>
      <c r="EH1752" s="68"/>
      <c r="EI1752" s="68"/>
      <c r="EJ1752" s="68"/>
      <c r="EK1752" s="68"/>
      <c r="EL1752" s="68"/>
      <c r="EM1752" s="68"/>
      <c r="EN1752" s="68"/>
      <c r="EO1752" s="68"/>
    </row>
    <row r="1753" spans="125:145" x14ac:dyDescent="0.25">
      <c r="DU1753" s="68"/>
      <c r="DV1753" s="68"/>
      <c r="DW1753" s="68"/>
      <c r="DX1753" s="68"/>
      <c r="DY1753" s="68"/>
      <c r="DZ1753" s="68"/>
      <c r="EA1753" s="68"/>
      <c r="EB1753" s="68"/>
      <c r="EC1753" s="68"/>
      <c r="ED1753" s="68"/>
      <c r="EE1753" s="68"/>
      <c r="EF1753" s="68"/>
      <c r="EG1753" s="68"/>
      <c r="EH1753" s="68"/>
      <c r="EI1753" s="68"/>
      <c r="EJ1753" s="68"/>
      <c r="EK1753" s="68"/>
      <c r="EL1753" s="68"/>
      <c r="EM1753" s="68"/>
      <c r="EN1753" s="68"/>
      <c r="EO1753" s="68"/>
    </row>
    <row r="1754" spans="125:145" x14ac:dyDescent="0.25">
      <c r="DU1754" s="68"/>
      <c r="DV1754" s="68"/>
      <c r="DW1754" s="68"/>
      <c r="DX1754" s="68"/>
      <c r="DY1754" s="68"/>
      <c r="DZ1754" s="68"/>
      <c r="EA1754" s="68"/>
      <c r="EB1754" s="68"/>
      <c r="EC1754" s="68"/>
      <c r="ED1754" s="68"/>
      <c r="EE1754" s="68"/>
      <c r="EF1754" s="68"/>
      <c r="EG1754" s="68"/>
      <c r="EH1754" s="68"/>
      <c r="EI1754" s="68"/>
      <c r="EJ1754" s="68"/>
      <c r="EK1754" s="68"/>
      <c r="EL1754" s="68"/>
      <c r="EM1754" s="68"/>
      <c r="EN1754" s="68"/>
      <c r="EO1754" s="68"/>
    </row>
    <row r="1755" spans="125:145" x14ac:dyDescent="0.25">
      <c r="DU1755" s="68"/>
      <c r="DV1755" s="68"/>
      <c r="DW1755" s="68"/>
      <c r="DX1755" s="68"/>
      <c r="DY1755" s="68"/>
      <c r="DZ1755" s="68"/>
      <c r="EA1755" s="68"/>
      <c r="EB1755" s="68"/>
      <c r="EC1755" s="68"/>
      <c r="ED1755" s="68"/>
      <c r="EE1755" s="68"/>
      <c r="EF1755" s="68"/>
      <c r="EG1755" s="68"/>
      <c r="EH1755" s="68"/>
      <c r="EI1755" s="68"/>
      <c r="EJ1755" s="68"/>
      <c r="EK1755" s="68"/>
      <c r="EL1755" s="68"/>
      <c r="EM1755" s="68"/>
      <c r="EN1755" s="68"/>
      <c r="EO1755" s="68"/>
    </row>
    <row r="1756" spans="125:145" x14ac:dyDescent="0.25">
      <c r="DU1756" s="68"/>
      <c r="DV1756" s="68"/>
      <c r="DW1756" s="68"/>
      <c r="DX1756" s="68"/>
      <c r="DY1756" s="68"/>
      <c r="DZ1756" s="68"/>
      <c r="EA1756" s="68"/>
      <c r="EB1756" s="68"/>
      <c r="EC1756" s="68"/>
      <c r="ED1756" s="68"/>
      <c r="EE1756" s="68"/>
      <c r="EF1756" s="68"/>
      <c r="EG1756" s="68"/>
      <c r="EH1756" s="68"/>
      <c r="EI1756" s="68"/>
      <c r="EJ1756" s="68"/>
      <c r="EK1756" s="68"/>
      <c r="EL1756" s="68"/>
      <c r="EM1756" s="68"/>
      <c r="EN1756" s="68"/>
      <c r="EO1756" s="68"/>
    </row>
    <row r="1757" spans="125:145" x14ac:dyDescent="0.25">
      <c r="DU1757" s="68"/>
      <c r="DV1757" s="68"/>
      <c r="DW1757" s="68"/>
      <c r="DX1757" s="68"/>
      <c r="DY1757" s="68"/>
      <c r="DZ1757" s="68"/>
      <c r="EA1757" s="68"/>
      <c r="EB1757" s="68"/>
      <c r="EC1757" s="68"/>
      <c r="ED1757" s="68"/>
      <c r="EE1757" s="68"/>
      <c r="EF1757" s="68"/>
      <c r="EG1757" s="68"/>
      <c r="EH1757" s="68"/>
      <c r="EI1757" s="68"/>
      <c r="EJ1757" s="68"/>
      <c r="EK1757" s="68"/>
      <c r="EL1757" s="68"/>
      <c r="EM1757" s="68"/>
      <c r="EN1757" s="68"/>
      <c r="EO1757" s="68"/>
    </row>
    <row r="1758" spans="125:145" x14ac:dyDescent="0.25">
      <c r="DU1758" s="68"/>
      <c r="DV1758" s="68"/>
      <c r="DW1758" s="68"/>
      <c r="DX1758" s="68"/>
      <c r="DY1758" s="68"/>
      <c r="DZ1758" s="68"/>
      <c r="EA1758" s="68"/>
      <c r="EB1758" s="68"/>
      <c r="EC1758" s="68"/>
      <c r="ED1758" s="68"/>
      <c r="EE1758" s="68"/>
      <c r="EF1758" s="68"/>
      <c r="EG1758" s="68"/>
      <c r="EH1758" s="68"/>
      <c r="EI1758" s="68"/>
      <c r="EJ1758" s="68"/>
      <c r="EK1758" s="68"/>
      <c r="EL1758" s="68"/>
      <c r="EM1758" s="68"/>
      <c r="EN1758" s="68"/>
      <c r="EO1758" s="68"/>
    </row>
    <row r="1759" spans="125:145" x14ac:dyDescent="0.25">
      <c r="DU1759" s="68"/>
      <c r="DV1759" s="68"/>
      <c r="DW1759" s="68"/>
      <c r="DX1759" s="68"/>
      <c r="DY1759" s="68"/>
      <c r="DZ1759" s="68"/>
      <c r="EA1759" s="68"/>
      <c r="EB1759" s="68"/>
      <c r="EC1759" s="68"/>
      <c r="ED1759" s="68"/>
      <c r="EE1759" s="68"/>
      <c r="EF1759" s="68"/>
      <c r="EG1759" s="68"/>
      <c r="EH1759" s="68"/>
      <c r="EI1759" s="68"/>
      <c r="EJ1759" s="68"/>
      <c r="EK1759" s="68"/>
      <c r="EL1759" s="68"/>
      <c r="EM1759" s="68"/>
      <c r="EN1759" s="68"/>
      <c r="EO1759" s="68"/>
    </row>
    <row r="1760" spans="125:145" x14ac:dyDescent="0.25">
      <c r="DU1760" s="68"/>
      <c r="DV1760" s="68"/>
      <c r="DW1760" s="68"/>
      <c r="DX1760" s="68"/>
      <c r="DY1760" s="68"/>
      <c r="DZ1760" s="68"/>
      <c r="EA1760" s="68"/>
      <c r="EB1760" s="68"/>
      <c r="EC1760" s="68"/>
      <c r="ED1760" s="68"/>
      <c r="EE1760" s="68"/>
      <c r="EF1760" s="68"/>
      <c r="EG1760" s="68"/>
      <c r="EH1760" s="68"/>
      <c r="EI1760" s="68"/>
      <c r="EJ1760" s="68"/>
      <c r="EK1760" s="68"/>
      <c r="EL1760" s="68"/>
      <c r="EM1760" s="68"/>
      <c r="EN1760" s="68"/>
      <c r="EO1760" s="68"/>
    </row>
    <row r="1761" spans="125:145" x14ac:dyDescent="0.25">
      <c r="DU1761" s="68"/>
      <c r="DV1761" s="68"/>
      <c r="DW1761" s="68"/>
      <c r="DX1761" s="68"/>
      <c r="DY1761" s="68"/>
      <c r="DZ1761" s="68"/>
      <c r="EA1761" s="68"/>
      <c r="EB1761" s="68"/>
      <c r="EC1761" s="68"/>
      <c r="ED1761" s="68"/>
      <c r="EE1761" s="68"/>
      <c r="EF1761" s="68"/>
      <c r="EG1761" s="68"/>
      <c r="EH1761" s="68"/>
      <c r="EI1761" s="68"/>
      <c r="EJ1761" s="68"/>
      <c r="EK1761" s="68"/>
      <c r="EL1761" s="68"/>
      <c r="EM1761" s="68"/>
      <c r="EN1761" s="68"/>
      <c r="EO1761" s="68"/>
    </row>
    <row r="1762" spans="125:145" x14ac:dyDescent="0.25">
      <c r="DU1762" s="68"/>
      <c r="DV1762" s="68"/>
      <c r="DW1762" s="68"/>
      <c r="DX1762" s="68"/>
      <c r="DY1762" s="68"/>
      <c r="DZ1762" s="68"/>
      <c r="EA1762" s="68"/>
      <c r="EB1762" s="68"/>
      <c r="EC1762" s="68"/>
      <c r="ED1762" s="68"/>
      <c r="EE1762" s="68"/>
      <c r="EF1762" s="68"/>
      <c r="EG1762" s="68"/>
      <c r="EH1762" s="68"/>
      <c r="EI1762" s="68"/>
      <c r="EJ1762" s="68"/>
      <c r="EK1762" s="68"/>
      <c r="EL1762" s="68"/>
      <c r="EM1762" s="68"/>
      <c r="EN1762" s="68"/>
      <c r="EO1762" s="68"/>
    </row>
    <row r="1763" spans="125:145" x14ac:dyDescent="0.25">
      <c r="DU1763" s="68"/>
      <c r="DV1763" s="68"/>
      <c r="DW1763" s="68"/>
      <c r="DX1763" s="68"/>
      <c r="DY1763" s="68"/>
      <c r="DZ1763" s="68"/>
      <c r="EA1763" s="68"/>
      <c r="EB1763" s="68"/>
      <c r="EC1763" s="68"/>
      <c r="ED1763" s="68"/>
      <c r="EE1763" s="68"/>
      <c r="EF1763" s="68"/>
      <c r="EG1763" s="68"/>
      <c r="EH1763" s="68"/>
      <c r="EI1763" s="68"/>
      <c r="EJ1763" s="68"/>
      <c r="EK1763" s="68"/>
      <c r="EL1763" s="68"/>
      <c r="EM1763" s="68"/>
      <c r="EN1763" s="68"/>
      <c r="EO1763" s="68"/>
    </row>
    <row r="1764" spans="125:145" x14ac:dyDescent="0.25">
      <c r="DU1764" s="68"/>
      <c r="DV1764" s="68"/>
      <c r="DW1764" s="68"/>
      <c r="DX1764" s="68"/>
      <c r="DY1764" s="68"/>
      <c r="DZ1764" s="68"/>
      <c r="EA1764" s="68"/>
      <c r="EB1764" s="68"/>
      <c r="EC1764" s="68"/>
      <c r="ED1764" s="68"/>
      <c r="EE1764" s="68"/>
      <c r="EF1764" s="68"/>
      <c r="EG1764" s="68"/>
      <c r="EH1764" s="68"/>
      <c r="EI1764" s="68"/>
      <c r="EJ1764" s="68"/>
      <c r="EK1764" s="68"/>
      <c r="EL1764" s="68"/>
      <c r="EM1764" s="68"/>
      <c r="EN1764" s="68"/>
      <c r="EO1764" s="68"/>
    </row>
    <row r="1765" spans="125:145" x14ac:dyDescent="0.25">
      <c r="DU1765" s="68"/>
      <c r="DV1765" s="68"/>
      <c r="DW1765" s="68"/>
      <c r="DX1765" s="68"/>
      <c r="DY1765" s="68"/>
      <c r="DZ1765" s="68"/>
      <c r="EA1765" s="68"/>
      <c r="EB1765" s="68"/>
      <c r="EC1765" s="68"/>
      <c r="ED1765" s="68"/>
      <c r="EE1765" s="68"/>
      <c r="EF1765" s="68"/>
      <c r="EG1765" s="68"/>
      <c r="EH1765" s="68"/>
      <c r="EI1765" s="68"/>
      <c r="EJ1765" s="68"/>
      <c r="EK1765" s="68"/>
      <c r="EL1765" s="68"/>
      <c r="EM1765" s="68"/>
      <c r="EN1765" s="68"/>
      <c r="EO1765" s="68"/>
    </row>
    <row r="1766" spans="125:145" x14ac:dyDescent="0.25">
      <c r="DU1766" s="68"/>
      <c r="DV1766" s="68"/>
      <c r="DW1766" s="68"/>
      <c r="DX1766" s="68"/>
      <c r="DY1766" s="68"/>
      <c r="DZ1766" s="68"/>
      <c r="EA1766" s="68"/>
      <c r="EB1766" s="68"/>
      <c r="EC1766" s="68"/>
      <c r="ED1766" s="68"/>
      <c r="EE1766" s="68"/>
      <c r="EF1766" s="68"/>
      <c r="EG1766" s="68"/>
      <c r="EH1766" s="68"/>
      <c r="EI1766" s="68"/>
      <c r="EJ1766" s="68"/>
      <c r="EK1766" s="68"/>
      <c r="EL1766" s="68"/>
      <c r="EM1766" s="68"/>
      <c r="EN1766" s="68"/>
      <c r="EO1766" s="68"/>
    </row>
    <row r="1767" spans="125:145" x14ac:dyDescent="0.25">
      <c r="DU1767" s="68"/>
      <c r="DV1767" s="68"/>
      <c r="DW1767" s="68"/>
      <c r="DX1767" s="68"/>
      <c r="DY1767" s="68"/>
      <c r="DZ1767" s="68"/>
      <c r="EA1767" s="68"/>
      <c r="EB1767" s="68"/>
      <c r="EC1767" s="68"/>
      <c r="ED1767" s="68"/>
      <c r="EE1767" s="68"/>
      <c r="EF1767" s="68"/>
      <c r="EG1767" s="68"/>
      <c r="EH1767" s="68"/>
      <c r="EI1767" s="68"/>
      <c r="EJ1767" s="68"/>
      <c r="EK1767" s="68"/>
      <c r="EL1767" s="68"/>
      <c r="EM1767" s="68"/>
      <c r="EN1767" s="68"/>
      <c r="EO1767" s="68"/>
    </row>
    <row r="1768" spans="125:145" x14ac:dyDescent="0.25">
      <c r="DU1768" s="68"/>
      <c r="DV1768" s="68"/>
      <c r="DW1768" s="68"/>
      <c r="DX1768" s="68"/>
      <c r="DY1768" s="68"/>
      <c r="DZ1768" s="68"/>
      <c r="EA1768" s="68"/>
      <c r="EB1768" s="68"/>
      <c r="EC1768" s="68"/>
      <c r="ED1768" s="68"/>
      <c r="EE1768" s="68"/>
      <c r="EF1768" s="68"/>
      <c r="EG1768" s="68"/>
      <c r="EH1768" s="68"/>
      <c r="EI1768" s="68"/>
      <c r="EJ1768" s="68"/>
      <c r="EK1768" s="68"/>
      <c r="EL1768" s="68"/>
      <c r="EM1768" s="68"/>
      <c r="EN1768" s="68"/>
      <c r="EO1768" s="68"/>
    </row>
    <row r="1769" spans="125:145" x14ac:dyDescent="0.25">
      <c r="DU1769" s="68"/>
      <c r="DV1769" s="68"/>
      <c r="DW1769" s="68"/>
      <c r="DX1769" s="68"/>
      <c r="DY1769" s="68"/>
      <c r="DZ1769" s="68"/>
      <c r="EA1769" s="68"/>
      <c r="EB1769" s="68"/>
      <c r="EC1769" s="68"/>
      <c r="ED1769" s="68"/>
      <c r="EE1769" s="68"/>
      <c r="EF1769" s="68"/>
      <c r="EG1769" s="68"/>
      <c r="EH1769" s="68"/>
      <c r="EI1769" s="68"/>
      <c r="EJ1769" s="68"/>
      <c r="EK1769" s="68"/>
      <c r="EL1769" s="68"/>
      <c r="EM1769" s="68"/>
      <c r="EN1769" s="68"/>
      <c r="EO1769" s="68"/>
    </row>
    <row r="1770" spans="125:145" x14ac:dyDescent="0.25">
      <c r="DU1770" s="68"/>
      <c r="DV1770" s="68"/>
      <c r="DW1770" s="68"/>
      <c r="DX1770" s="68"/>
      <c r="DY1770" s="68"/>
      <c r="DZ1770" s="68"/>
      <c r="EA1770" s="68"/>
      <c r="EB1770" s="68"/>
      <c r="EC1770" s="68"/>
      <c r="ED1770" s="68"/>
      <c r="EE1770" s="68"/>
      <c r="EF1770" s="68"/>
      <c r="EG1770" s="68"/>
      <c r="EH1770" s="68"/>
      <c r="EI1770" s="68"/>
      <c r="EJ1770" s="68"/>
      <c r="EK1770" s="68"/>
      <c r="EL1770" s="68"/>
      <c r="EM1770" s="68"/>
      <c r="EN1770" s="68"/>
      <c r="EO1770" s="68"/>
    </row>
    <row r="1771" spans="125:145" x14ac:dyDescent="0.25">
      <c r="DU1771" s="68"/>
      <c r="DV1771" s="68"/>
      <c r="DW1771" s="68"/>
      <c r="DX1771" s="68"/>
      <c r="DY1771" s="68"/>
      <c r="DZ1771" s="68"/>
      <c r="EA1771" s="68"/>
      <c r="EB1771" s="68"/>
      <c r="EC1771" s="68"/>
      <c r="ED1771" s="68"/>
      <c r="EE1771" s="68"/>
      <c r="EF1771" s="68"/>
      <c r="EG1771" s="68"/>
      <c r="EH1771" s="68"/>
      <c r="EI1771" s="68"/>
      <c r="EJ1771" s="68"/>
      <c r="EK1771" s="68"/>
      <c r="EL1771" s="68"/>
      <c r="EM1771" s="68"/>
      <c r="EN1771" s="68"/>
      <c r="EO1771" s="68"/>
    </row>
    <row r="1772" spans="125:145" x14ac:dyDescent="0.25">
      <c r="DU1772" s="68"/>
      <c r="DV1772" s="68"/>
      <c r="DW1772" s="68"/>
      <c r="DX1772" s="68"/>
      <c r="DY1772" s="68"/>
      <c r="DZ1772" s="68"/>
      <c r="EA1772" s="68"/>
      <c r="EB1772" s="68"/>
      <c r="EC1772" s="68"/>
      <c r="ED1772" s="68"/>
      <c r="EE1772" s="68"/>
      <c r="EF1772" s="68"/>
      <c r="EG1772" s="68"/>
      <c r="EH1772" s="68"/>
      <c r="EI1772" s="68"/>
      <c r="EJ1772" s="68"/>
      <c r="EK1772" s="68"/>
      <c r="EL1772" s="68"/>
      <c r="EM1772" s="68"/>
      <c r="EN1772" s="68"/>
      <c r="EO1772" s="68"/>
    </row>
    <row r="1773" spans="125:145" x14ac:dyDescent="0.25">
      <c r="DU1773" s="68"/>
      <c r="DV1773" s="68"/>
      <c r="DW1773" s="68"/>
      <c r="DX1773" s="68"/>
      <c r="DY1773" s="68"/>
      <c r="DZ1773" s="68"/>
      <c r="EA1773" s="68"/>
      <c r="EB1773" s="68"/>
      <c r="EC1773" s="68"/>
      <c r="ED1773" s="68"/>
      <c r="EE1773" s="68"/>
      <c r="EF1773" s="68"/>
      <c r="EG1773" s="68"/>
      <c r="EH1773" s="68"/>
      <c r="EI1773" s="68"/>
      <c r="EJ1773" s="68"/>
      <c r="EK1773" s="68"/>
      <c r="EL1773" s="68"/>
      <c r="EM1773" s="68"/>
      <c r="EN1773" s="68"/>
      <c r="EO1773" s="68"/>
    </row>
    <row r="1774" spans="125:145" x14ac:dyDescent="0.25">
      <c r="DU1774" s="68"/>
      <c r="DV1774" s="68"/>
      <c r="DW1774" s="68"/>
      <c r="DX1774" s="68"/>
      <c r="DY1774" s="68"/>
      <c r="DZ1774" s="68"/>
      <c r="EA1774" s="68"/>
      <c r="EB1774" s="68"/>
      <c r="EC1774" s="68"/>
      <c r="ED1774" s="68"/>
      <c r="EE1774" s="68"/>
      <c r="EF1774" s="68"/>
      <c r="EG1774" s="68"/>
      <c r="EH1774" s="68"/>
      <c r="EI1774" s="68"/>
      <c r="EJ1774" s="68"/>
      <c r="EK1774" s="68"/>
      <c r="EL1774" s="68"/>
      <c r="EM1774" s="68"/>
      <c r="EN1774" s="68"/>
      <c r="EO1774" s="68"/>
    </row>
    <row r="1775" spans="125:145" x14ac:dyDescent="0.25">
      <c r="DU1775" s="68"/>
      <c r="DV1775" s="68"/>
      <c r="DW1775" s="68"/>
      <c r="DX1775" s="68"/>
      <c r="DY1775" s="68"/>
      <c r="DZ1775" s="68"/>
      <c r="EA1775" s="68"/>
      <c r="EB1775" s="68"/>
      <c r="EC1775" s="68"/>
      <c r="ED1775" s="68"/>
      <c r="EE1775" s="68"/>
      <c r="EF1775" s="68"/>
      <c r="EG1775" s="68"/>
      <c r="EH1775" s="68"/>
      <c r="EI1775" s="68"/>
      <c r="EJ1775" s="68"/>
      <c r="EK1775" s="68"/>
      <c r="EL1775" s="68"/>
      <c r="EM1775" s="68"/>
      <c r="EN1775" s="68"/>
      <c r="EO1775" s="68"/>
    </row>
    <row r="1776" spans="125:145" x14ac:dyDescent="0.25">
      <c r="DU1776" s="68"/>
      <c r="DV1776" s="68"/>
      <c r="DW1776" s="68"/>
      <c r="DX1776" s="68"/>
      <c r="DY1776" s="68"/>
      <c r="DZ1776" s="68"/>
      <c r="EA1776" s="68"/>
      <c r="EB1776" s="68"/>
      <c r="EC1776" s="68"/>
      <c r="ED1776" s="68"/>
      <c r="EE1776" s="68"/>
      <c r="EF1776" s="68"/>
      <c r="EG1776" s="68"/>
      <c r="EH1776" s="68"/>
      <c r="EI1776" s="68"/>
      <c r="EJ1776" s="68"/>
      <c r="EK1776" s="68"/>
      <c r="EL1776" s="68"/>
      <c r="EM1776" s="68"/>
      <c r="EN1776" s="68"/>
      <c r="EO1776" s="68"/>
    </row>
    <row r="1777" spans="125:145" x14ac:dyDescent="0.25">
      <c r="DU1777" s="68"/>
      <c r="DV1777" s="68"/>
      <c r="DW1777" s="68"/>
      <c r="DX1777" s="68"/>
      <c r="DY1777" s="68"/>
      <c r="DZ1777" s="68"/>
      <c r="EA1777" s="68"/>
      <c r="EB1777" s="68"/>
      <c r="EC1777" s="68"/>
      <c r="ED1777" s="68"/>
      <c r="EE1777" s="68"/>
      <c r="EF1777" s="68"/>
      <c r="EG1777" s="68"/>
      <c r="EH1777" s="68"/>
      <c r="EI1777" s="68"/>
      <c r="EJ1777" s="68"/>
      <c r="EK1777" s="68"/>
      <c r="EL1777" s="68"/>
      <c r="EM1777" s="68"/>
      <c r="EN1777" s="68"/>
      <c r="EO1777" s="68"/>
    </row>
    <row r="1778" spans="125:145" x14ac:dyDescent="0.25">
      <c r="DU1778" s="68"/>
      <c r="DV1778" s="68"/>
      <c r="DW1778" s="68"/>
      <c r="DX1778" s="68"/>
      <c r="DY1778" s="68"/>
      <c r="DZ1778" s="68"/>
      <c r="EA1778" s="68"/>
      <c r="EB1778" s="68"/>
      <c r="EC1778" s="68"/>
      <c r="ED1778" s="68"/>
      <c r="EE1778" s="68"/>
      <c r="EF1778" s="68"/>
      <c r="EG1778" s="68"/>
      <c r="EH1778" s="68"/>
      <c r="EI1778" s="68"/>
      <c r="EJ1778" s="68"/>
      <c r="EK1778" s="68"/>
      <c r="EL1778" s="68"/>
      <c r="EM1778" s="68"/>
      <c r="EN1778" s="68"/>
      <c r="EO1778" s="68"/>
    </row>
    <row r="1779" spans="125:145" x14ac:dyDescent="0.25">
      <c r="DU1779" s="68"/>
      <c r="DV1779" s="68"/>
      <c r="DW1779" s="68"/>
      <c r="DX1779" s="68"/>
      <c r="DY1779" s="68"/>
      <c r="DZ1779" s="68"/>
      <c r="EA1779" s="68"/>
      <c r="EB1779" s="68"/>
      <c r="EC1779" s="68"/>
      <c r="ED1779" s="68"/>
      <c r="EE1779" s="68"/>
      <c r="EF1779" s="68"/>
      <c r="EG1779" s="68"/>
      <c r="EH1779" s="68"/>
      <c r="EI1779" s="68"/>
      <c r="EJ1779" s="68"/>
      <c r="EK1779" s="68"/>
      <c r="EL1779" s="68"/>
      <c r="EM1779" s="68"/>
      <c r="EN1779" s="68"/>
      <c r="EO1779" s="68"/>
    </row>
    <row r="1780" spans="125:145" x14ac:dyDescent="0.25">
      <c r="DU1780" s="68"/>
      <c r="DV1780" s="68"/>
      <c r="DW1780" s="68"/>
      <c r="DX1780" s="68"/>
      <c r="DY1780" s="68"/>
      <c r="DZ1780" s="68"/>
      <c r="EA1780" s="68"/>
      <c r="EB1780" s="68"/>
      <c r="EC1780" s="68"/>
      <c r="ED1780" s="68"/>
      <c r="EE1780" s="68"/>
      <c r="EF1780" s="68"/>
      <c r="EG1780" s="68"/>
      <c r="EH1780" s="68"/>
      <c r="EI1780" s="68"/>
      <c r="EJ1780" s="68"/>
      <c r="EK1780" s="68"/>
      <c r="EL1780" s="68"/>
      <c r="EM1780" s="68"/>
      <c r="EN1780" s="68"/>
      <c r="EO1780" s="68"/>
    </row>
    <row r="1781" spans="125:145" x14ac:dyDescent="0.25">
      <c r="DU1781" s="68"/>
      <c r="DV1781" s="68"/>
      <c r="DW1781" s="68"/>
      <c r="DX1781" s="68"/>
      <c r="DY1781" s="68"/>
      <c r="DZ1781" s="68"/>
      <c r="EA1781" s="68"/>
      <c r="EB1781" s="68"/>
      <c r="EC1781" s="68"/>
      <c r="ED1781" s="68"/>
      <c r="EE1781" s="68"/>
      <c r="EF1781" s="68"/>
      <c r="EG1781" s="68"/>
      <c r="EH1781" s="68"/>
      <c r="EI1781" s="68"/>
      <c r="EJ1781" s="68"/>
      <c r="EK1781" s="68"/>
      <c r="EL1781" s="68"/>
      <c r="EM1781" s="68"/>
      <c r="EN1781" s="68"/>
      <c r="EO1781" s="68"/>
    </row>
    <row r="1782" spans="125:145" x14ac:dyDescent="0.25">
      <c r="DU1782" s="68"/>
      <c r="DV1782" s="68"/>
      <c r="DW1782" s="68"/>
      <c r="DX1782" s="68"/>
      <c r="DY1782" s="68"/>
      <c r="DZ1782" s="68"/>
      <c r="EA1782" s="68"/>
      <c r="EB1782" s="68"/>
      <c r="EC1782" s="68"/>
      <c r="ED1782" s="68"/>
      <c r="EE1782" s="68"/>
      <c r="EF1782" s="68"/>
      <c r="EG1782" s="68"/>
      <c r="EH1782" s="68"/>
      <c r="EI1782" s="68"/>
      <c r="EJ1782" s="68"/>
      <c r="EK1782" s="68"/>
      <c r="EL1782" s="68"/>
      <c r="EM1782" s="68"/>
      <c r="EN1782" s="68"/>
      <c r="EO1782" s="68"/>
    </row>
    <row r="1783" spans="125:145" x14ac:dyDescent="0.25">
      <c r="DU1783" s="68"/>
      <c r="DV1783" s="68"/>
      <c r="DW1783" s="68"/>
      <c r="DX1783" s="68"/>
      <c r="DY1783" s="68"/>
      <c r="DZ1783" s="68"/>
      <c r="EA1783" s="68"/>
      <c r="EB1783" s="68"/>
      <c r="EC1783" s="68"/>
      <c r="ED1783" s="68"/>
      <c r="EE1783" s="68"/>
      <c r="EF1783" s="68"/>
      <c r="EG1783" s="68"/>
      <c r="EH1783" s="68"/>
      <c r="EI1783" s="68"/>
      <c r="EJ1783" s="68"/>
      <c r="EK1783" s="68"/>
      <c r="EL1783" s="68"/>
      <c r="EM1783" s="68"/>
      <c r="EN1783" s="68"/>
      <c r="EO1783" s="68"/>
    </row>
    <row r="1784" spans="125:145" x14ac:dyDescent="0.25">
      <c r="DU1784" s="68"/>
      <c r="DV1784" s="68"/>
      <c r="DW1784" s="68"/>
      <c r="DX1784" s="68"/>
      <c r="DY1784" s="68"/>
      <c r="DZ1784" s="68"/>
      <c r="EA1784" s="68"/>
      <c r="EB1784" s="68"/>
      <c r="EC1784" s="68"/>
      <c r="ED1784" s="68"/>
      <c r="EE1784" s="68"/>
      <c r="EF1784" s="68"/>
      <c r="EG1784" s="68"/>
      <c r="EH1784" s="68"/>
      <c r="EI1784" s="68"/>
      <c r="EJ1784" s="68"/>
      <c r="EK1784" s="68"/>
      <c r="EL1784" s="68"/>
      <c r="EM1784" s="68"/>
      <c r="EN1784" s="68"/>
      <c r="EO1784" s="68"/>
    </row>
    <row r="1785" spans="125:145" x14ac:dyDescent="0.25">
      <c r="DU1785" s="68"/>
      <c r="DV1785" s="68"/>
      <c r="DW1785" s="68"/>
      <c r="DX1785" s="68"/>
      <c r="DY1785" s="68"/>
      <c r="DZ1785" s="68"/>
      <c r="EA1785" s="68"/>
      <c r="EB1785" s="68"/>
      <c r="EC1785" s="68"/>
      <c r="ED1785" s="68"/>
      <c r="EE1785" s="68"/>
      <c r="EF1785" s="68"/>
      <c r="EG1785" s="68"/>
      <c r="EH1785" s="68"/>
      <c r="EI1785" s="68"/>
      <c r="EJ1785" s="68"/>
      <c r="EK1785" s="68"/>
      <c r="EL1785" s="68"/>
      <c r="EM1785" s="68"/>
      <c r="EN1785" s="68"/>
      <c r="EO1785" s="68"/>
    </row>
    <row r="1786" spans="125:145" x14ac:dyDescent="0.25">
      <c r="DU1786" s="68"/>
      <c r="DV1786" s="68"/>
      <c r="DW1786" s="68"/>
      <c r="DX1786" s="68"/>
      <c r="DY1786" s="68"/>
      <c r="DZ1786" s="68"/>
      <c r="EA1786" s="68"/>
      <c r="EB1786" s="68"/>
      <c r="EC1786" s="68"/>
      <c r="ED1786" s="68"/>
      <c r="EE1786" s="68"/>
      <c r="EF1786" s="68"/>
      <c r="EG1786" s="68"/>
      <c r="EH1786" s="68"/>
      <c r="EI1786" s="68"/>
      <c r="EJ1786" s="68"/>
      <c r="EK1786" s="68"/>
      <c r="EL1786" s="68"/>
      <c r="EM1786" s="68"/>
      <c r="EN1786" s="68"/>
      <c r="EO1786" s="68"/>
    </row>
    <row r="1787" spans="125:145" x14ac:dyDescent="0.25">
      <c r="DU1787" s="68"/>
      <c r="DV1787" s="68"/>
      <c r="DW1787" s="68"/>
      <c r="DX1787" s="68"/>
      <c r="DY1787" s="68"/>
      <c r="DZ1787" s="68"/>
      <c r="EA1787" s="68"/>
      <c r="EB1787" s="68"/>
      <c r="EC1787" s="68"/>
      <c r="ED1787" s="68"/>
      <c r="EE1787" s="68"/>
      <c r="EF1787" s="68"/>
      <c r="EG1787" s="68"/>
      <c r="EH1787" s="68"/>
      <c r="EI1787" s="68"/>
      <c r="EJ1787" s="68"/>
      <c r="EK1787" s="68"/>
      <c r="EL1787" s="68"/>
      <c r="EM1787" s="68"/>
      <c r="EN1787" s="68"/>
      <c r="EO1787" s="68"/>
    </row>
    <row r="1788" spans="125:145" x14ac:dyDescent="0.25">
      <c r="DU1788" s="68"/>
      <c r="DV1788" s="68"/>
      <c r="DW1788" s="68"/>
      <c r="DX1788" s="68"/>
      <c r="DY1788" s="68"/>
      <c r="DZ1788" s="68"/>
      <c r="EA1788" s="68"/>
      <c r="EB1788" s="68"/>
      <c r="EC1788" s="68"/>
      <c r="ED1788" s="68"/>
      <c r="EE1788" s="68"/>
      <c r="EF1788" s="68"/>
      <c r="EG1788" s="68"/>
      <c r="EH1788" s="68"/>
      <c r="EI1788" s="68"/>
      <c r="EJ1788" s="68"/>
      <c r="EK1788" s="68"/>
      <c r="EL1788" s="68"/>
      <c r="EM1788" s="68"/>
      <c r="EN1788" s="68"/>
      <c r="EO1788" s="68"/>
    </row>
    <row r="1789" spans="125:145" x14ac:dyDescent="0.25">
      <c r="DU1789" s="68"/>
      <c r="DV1789" s="68"/>
      <c r="DW1789" s="68"/>
      <c r="DX1789" s="68"/>
      <c r="DY1789" s="68"/>
      <c r="DZ1789" s="68"/>
      <c r="EA1789" s="68"/>
      <c r="EB1789" s="68"/>
      <c r="EC1789" s="68"/>
      <c r="ED1789" s="68"/>
      <c r="EE1789" s="68"/>
      <c r="EF1789" s="68"/>
      <c r="EG1789" s="68"/>
      <c r="EH1789" s="68"/>
      <c r="EI1789" s="68"/>
      <c r="EJ1789" s="68"/>
      <c r="EK1789" s="68"/>
      <c r="EL1789" s="68"/>
      <c r="EM1789" s="68"/>
      <c r="EN1789" s="68"/>
      <c r="EO1789" s="68"/>
    </row>
    <row r="1790" spans="125:145" x14ac:dyDescent="0.25">
      <c r="DU1790" s="68"/>
      <c r="DV1790" s="68"/>
      <c r="DW1790" s="68"/>
      <c r="DX1790" s="68"/>
      <c r="DY1790" s="68"/>
      <c r="DZ1790" s="68"/>
      <c r="EA1790" s="68"/>
      <c r="EB1790" s="68"/>
      <c r="EC1790" s="68"/>
      <c r="ED1790" s="68"/>
      <c r="EE1790" s="68"/>
      <c r="EF1790" s="68"/>
      <c r="EG1790" s="68"/>
      <c r="EH1790" s="68"/>
      <c r="EI1790" s="68"/>
      <c r="EJ1790" s="68"/>
      <c r="EK1790" s="68"/>
      <c r="EL1790" s="68"/>
      <c r="EM1790" s="68"/>
      <c r="EN1790" s="68"/>
      <c r="EO1790" s="68"/>
    </row>
    <row r="1791" spans="125:145" x14ac:dyDescent="0.25">
      <c r="DU1791" s="68"/>
      <c r="DV1791" s="68"/>
      <c r="DW1791" s="68"/>
      <c r="DX1791" s="68"/>
      <c r="DY1791" s="68"/>
      <c r="DZ1791" s="68"/>
      <c r="EA1791" s="68"/>
      <c r="EB1791" s="68"/>
      <c r="EC1791" s="68"/>
      <c r="ED1791" s="68"/>
      <c r="EE1791" s="68"/>
      <c r="EF1791" s="68"/>
      <c r="EG1791" s="68"/>
      <c r="EH1791" s="68"/>
      <c r="EI1791" s="68"/>
      <c r="EJ1791" s="68"/>
      <c r="EK1791" s="68"/>
      <c r="EL1791" s="68"/>
      <c r="EM1791" s="68"/>
      <c r="EN1791" s="68"/>
      <c r="EO1791" s="68"/>
    </row>
    <row r="1792" spans="125:145" x14ac:dyDescent="0.25">
      <c r="DU1792" s="68"/>
      <c r="DV1792" s="68"/>
      <c r="DW1792" s="68"/>
      <c r="DX1792" s="68"/>
      <c r="DY1792" s="68"/>
      <c r="DZ1792" s="68"/>
      <c r="EA1792" s="68"/>
      <c r="EB1792" s="68"/>
      <c r="EC1792" s="68"/>
      <c r="ED1792" s="68"/>
      <c r="EE1792" s="68"/>
      <c r="EF1792" s="68"/>
      <c r="EG1792" s="68"/>
      <c r="EH1792" s="68"/>
      <c r="EI1792" s="68"/>
      <c r="EJ1792" s="68"/>
      <c r="EK1792" s="68"/>
      <c r="EL1792" s="68"/>
      <c r="EM1792" s="68"/>
      <c r="EN1792" s="68"/>
      <c r="EO1792" s="68"/>
    </row>
    <row r="1793" spans="125:145" x14ac:dyDescent="0.25">
      <c r="DU1793" s="68"/>
      <c r="DV1793" s="68"/>
      <c r="DW1793" s="68"/>
      <c r="DX1793" s="68"/>
      <c r="DY1793" s="68"/>
      <c r="DZ1793" s="68"/>
      <c r="EA1793" s="68"/>
      <c r="EB1793" s="68"/>
      <c r="EC1793" s="68"/>
      <c r="ED1793" s="68"/>
      <c r="EE1793" s="68"/>
      <c r="EF1793" s="68"/>
      <c r="EG1793" s="68"/>
      <c r="EH1793" s="68"/>
      <c r="EI1793" s="68"/>
      <c r="EJ1793" s="68"/>
      <c r="EK1793" s="68"/>
      <c r="EL1793" s="68"/>
      <c r="EM1793" s="68"/>
      <c r="EN1793" s="68"/>
      <c r="EO1793" s="68"/>
    </row>
    <row r="1794" spans="125:145" x14ac:dyDescent="0.25">
      <c r="DU1794" s="68"/>
      <c r="DV1794" s="68"/>
      <c r="DW1794" s="68"/>
      <c r="DX1794" s="68"/>
      <c r="DY1794" s="68"/>
      <c r="DZ1794" s="68"/>
      <c r="EA1794" s="68"/>
      <c r="EB1794" s="68"/>
      <c r="EC1794" s="68"/>
      <c r="ED1794" s="68"/>
      <c r="EE1794" s="68"/>
      <c r="EF1794" s="68"/>
      <c r="EG1794" s="68"/>
      <c r="EH1794" s="68"/>
      <c r="EI1794" s="68"/>
      <c r="EJ1794" s="68"/>
      <c r="EK1794" s="68"/>
      <c r="EL1794" s="68"/>
      <c r="EM1794" s="68"/>
      <c r="EN1794" s="68"/>
      <c r="EO1794" s="68"/>
    </row>
    <row r="1795" spans="125:145" x14ac:dyDescent="0.25">
      <c r="DU1795" s="68"/>
      <c r="DV1795" s="68"/>
      <c r="DW1795" s="68"/>
      <c r="DX1795" s="68"/>
      <c r="DY1795" s="68"/>
      <c r="DZ1795" s="68"/>
      <c r="EA1795" s="68"/>
      <c r="EB1795" s="68"/>
      <c r="EC1795" s="68"/>
      <c r="ED1795" s="68"/>
      <c r="EE1795" s="68"/>
      <c r="EF1795" s="68"/>
      <c r="EG1795" s="68"/>
      <c r="EH1795" s="68"/>
      <c r="EI1795" s="68"/>
      <c r="EJ1795" s="68"/>
      <c r="EK1795" s="68"/>
      <c r="EL1795" s="68"/>
      <c r="EM1795" s="68"/>
      <c r="EN1795" s="68"/>
      <c r="EO1795" s="68"/>
    </row>
    <row r="1796" spans="125:145" x14ac:dyDescent="0.25">
      <c r="DU1796" s="68"/>
      <c r="DV1796" s="68"/>
      <c r="DW1796" s="68"/>
      <c r="DX1796" s="68"/>
      <c r="DY1796" s="68"/>
      <c r="DZ1796" s="68"/>
      <c r="EA1796" s="68"/>
      <c r="EB1796" s="68"/>
      <c r="EC1796" s="68"/>
      <c r="ED1796" s="68"/>
      <c r="EE1796" s="68"/>
      <c r="EF1796" s="68"/>
      <c r="EG1796" s="68"/>
      <c r="EH1796" s="68"/>
      <c r="EI1796" s="68"/>
      <c r="EJ1796" s="68"/>
      <c r="EK1796" s="68"/>
      <c r="EL1796" s="68"/>
      <c r="EM1796" s="68"/>
      <c r="EN1796" s="68"/>
      <c r="EO1796" s="68"/>
    </row>
    <row r="1797" spans="125:145" x14ac:dyDescent="0.25">
      <c r="DU1797" s="68"/>
      <c r="DV1797" s="68"/>
      <c r="DW1797" s="68"/>
      <c r="DX1797" s="68"/>
      <c r="DY1797" s="68"/>
      <c r="DZ1797" s="68"/>
      <c r="EA1797" s="68"/>
      <c r="EB1797" s="68"/>
      <c r="EC1797" s="68"/>
      <c r="ED1797" s="68"/>
      <c r="EE1797" s="68"/>
      <c r="EF1797" s="68"/>
      <c r="EG1797" s="68"/>
      <c r="EH1797" s="68"/>
      <c r="EI1797" s="68"/>
      <c r="EJ1797" s="68"/>
      <c r="EK1797" s="68"/>
      <c r="EL1797" s="68"/>
      <c r="EM1797" s="68"/>
      <c r="EN1797" s="68"/>
      <c r="EO1797" s="68"/>
    </row>
    <row r="1798" spans="125:145" x14ac:dyDescent="0.25">
      <c r="DU1798" s="68"/>
      <c r="DV1798" s="68"/>
      <c r="DW1798" s="68"/>
      <c r="DX1798" s="68"/>
      <c r="DY1798" s="68"/>
      <c r="DZ1798" s="68"/>
      <c r="EA1798" s="68"/>
      <c r="EB1798" s="68"/>
      <c r="EC1798" s="68"/>
      <c r="ED1798" s="68"/>
      <c r="EE1798" s="68"/>
      <c r="EF1798" s="68"/>
      <c r="EG1798" s="68"/>
      <c r="EH1798" s="68"/>
      <c r="EI1798" s="68"/>
      <c r="EJ1798" s="68"/>
      <c r="EK1798" s="68"/>
      <c r="EL1798" s="68"/>
      <c r="EM1798" s="68"/>
      <c r="EN1798" s="68"/>
      <c r="EO1798" s="68"/>
    </row>
    <row r="1799" spans="125:145" x14ac:dyDescent="0.25">
      <c r="DU1799" s="68"/>
      <c r="DV1799" s="68"/>
      <c r="DW1799" s="68"/>
      <c r="DX1799" s="68"/>
      <c r="DY1799" s="68"/>
      <c r="DZ1799" s="68"/>
      <c r="EA1799" s="68"/>
      <c r="EB1799" s="68"/>
      <c r="EC1799" s="68"/>
      <c r="ED1799" s="68"/>
      <c r="EE1799" s="68"/>
      <c r="EF1799" s="68"/>
      <c r="EG1799" s="68"/>
      <c r="EH1799" s="68"/>
      <c r="EI1799" s="68"/>
      <c r="EJ1799" s="68"/>
      <c r="EK1799" s="68"/>
      <c r="EL1799" s="68"/>
      <c r="EM1799" s="68"/>
      <c r="EN1799" s="68"/>
      <c r="EO1799" s="68"/>
    </row>
    <row r="1800" spans="125:145" x14ac:dyDescent="0.25">
      <c r="DU1800" s="68"/>
      <c r="DV1800" s="68"/>
      <c r="DW1800" s="68"/>
      <c r="DX1800" s="68"/>
      <c r="DY1800" s="68"/>
      <c r="DZ1800" s="68"/>
      <c r="EA1800" s="68"/>
      <c r="EB1800" s="68"/>
      <c r="EC1800" s="68"/>
      <c r="ED1800" s="68"/>
      <c r="EE1800" s="68"/>
      <c r="EF1800" s="68"/>
      <c r="EG1800" s="68"/>
      <c r="EH1800" s="68"/>
      <c r="EI1800" s="68"/>
      <c r="EJ1800" s="68"/>
      <c r="EK1800" s="68"/>
      <c r="EL1800" s="68"/>
      <c r="EM1800" s="68"/>
      <c r="EN1800" s="68"/>
      <c r="EO1800" s="68"/>
    </row>
    <row r="1801" spans="125:145" x14ac:dyDescent="0.25">
      <c r="DU1801" s="68"/>
      <c r="DV1801" s="68"/>
      <c r="DW1801" s="68"/>
      <c r="DX1801" s="68"/>
      <c r="DY1801" s="68"/>
      <c r="DZ1801" s="68"/>
      <c r="EA1801" s="68"/>
      <c r="EB1801" s="68"/>
      <c r="EC1801" s="68"/>
      <c r="ED1801" s="68"/>
      <c r="EE1801" s="68"/>
      <c r="EF1801" s="68"/>
      <c r="EG1801" s="68"/>
      <c r="EH1801" s="68"/>
      <c r="EI1801" s="68"/>
      <c r="EJ1801" s="68"/>
      <c r="EK1801" s="68"/>
      <c r="EL1801" s="68"/>
      <c r="EM1801" s="68"/>
      <c r="EN1801" s="68"/>
      <c r="EO1801" s="68"/>
    </row>
    <row r="1802" spans="125:145" x14ac:dyDescent="0.25">
      <c r="DU1802" s="68"/>
      <c r="DV1802" s="68"/>
      <c r="DW1802" s="68"/>
      <c r="DX1802" s="68"/>
      <c r="DY1802" s="68"/>
      <c r="DZ1802" s="68"/>
      <c r="EA1802" s="68"/>
      <c r="EB1802" s="68"/>
      <c r="EC1802" s="68"/>
      <c r="ED1802" s="68"/>
      <c r="EE1802" s="68"/>
      <c r="EF1802" s="68"/>
      <c r="EG1802" s="68"/>
      <c r="EH1802" s="68"/>
      <c r="EI1802" s="68"/>
      <c r="EJ1802" s="68"/>
      <c r="EK1802" s="68"/>
      <c r="EL1802" s="68"/>
      <c r="EM1802" s="68"/>
      <c r="EN1802" s="68"/>
      <c r="EO1802" s="68"/>
    </row>
    <row r="1803" spans="125:145" x14ac:dyDescent="0.25">
      <c r="DU1803" s="68"/>
      <c r="DV1803" s="68"/>
      <c r="DW1803" s="68"/>
      <c r="DX1803" s="68"/>
      <c r="DY1803" s="68"/>
      <c r="DZ1803" s="68"/>
      <c r="EA1803" s="68"/>
      <c r="EB1803" s="68"/>
      <c r="EC1803" s="68"/>
      <c r="ED1803" s="68"/>
      <c r="EE1803" s="68"/>
      <c r="EF1803" s="68"/>
      <c r="EG1803" s="68"/>
      <c r="EH1803" s="68"/>
      <c r="EI1803" s="68"/>
      <c r="EJ1803" s="68"/>
      <c r="EK1803" s="68"/>
      <c r="EL1803" s="68"/>
      <c r="EM1803" s="68"/>
      <c r="EN1803" s="68"/>
      <c r="EO1803" s="68"/>
    </row>
    <row r="1804" spans="125:145" x14ac:dyDescent="0.25">
      <c r="DU1804" s="68"/>
      <c r="DV1804" s="68"/>
      <c r="DW1804" s="68"/>
      <c r="DX1804" s="68"/>
      <c r="DY1804" s="68"/>
      <c r="DZ1804" s="68"/>
      <c r="EA1804" s="68"/>
      <c r="EB1804" s="68"/>
      <c r="EC1804" s="68"/>
      <c r="ED1804" s="68"/>
      <c r="EE1804" s="68"/>
      <c r="EF1804" s="68"/>
      <c r="EG1804" s="68"/>
      <c r="EH1804" s="68"/>
      <c r="EI1804" s="68"/>
      <c r="EJ1804" s="68"/>
      <c r="EK1804" s="68"/>
      <c r="EL1804" s="68"/>
      <c r="EM1804" s="68"/>
      <c r="EN1804" s="68"/>
      <c r="EO1804" s="68"/>
    </row>
    <row r="1805" spans="125:145" x14ac:dyDescent="0.25">
      <c r="DU1805" s="68"/>
      <c r="DV1805" s="68"/>
      <c r="DW1805" s="68"/>
      <c r="DX1805" s="68"/>
      <c r="DY1805" s="68"/>
      <c r="DZ1805" s="68"/>
      <c r="EA1805" s="68"/>
      <c r="EB1805" s="68"/>
      <c r="EC1805" s="68"/>
      <c r="ED1805" s="68"/>
      <c r="EE1805" s="68"/>
      <c r="EF1805" s="68"/>
      <c r="EG1805" s="68"/>
      <c r="EH1805" s="68"/>
      <c r="EI1805" s="68"/>
      <c r="EJ1805" s="68"/>
      <c r="EK1805" s="68"/>
      <c r="EL1805" s="68"/>
      <c r="EM1805" s="68"/>
      <c r="EN1805" s="68"/>
      <c r="EO1805" s="68"/>
    </row>
    <row r="1806" spans="125:145" x14ac:dyDescent="0.25">
      <c r="DU1806" s="68"/>
      <c r="DV1806" s="68"/>
      <c r="DW1806" s="68"/>
      <c r="DX1806" s="68"/>
      <c r="DY1806" s="68"/>
      <c r="DZ1806" s="68"/>
      <c r="EA1806" s="68"/>
      <c r="EB1806" s="68"/>
      <c r="EC1806" s="68"/>
      <c r="ED1806" s="68"/>
      <c r="EE1806" s="68"/>
      <c r="EF1806" s="68"/>
      <c r="EG1806" s="68"/>
      <c r="EH1806" s="68"/>
      <c r="EI1806" s="68"/>
      <c r="EJ1806" s="68"/>
      <c r="EK1806" s="68"/>
      <c r="EL1806" s="68"/>
      <c r="EM1806" s="68"/>
      <c r="EN1806" s="68"/>
      <c r="EO1806" s="68"/>
    </row>
    <row r="1807" spans="125:145" x14ac:dyDescent="0.25">
      <c r="DU1807" s="68"/>
      <c r="DV1807" s="68"/>
      <c r="DW1807" s="68"/>
      <c r="DX1807" s="68"/>
      <c r="DY1807" s="68"/>
      <c r="DZ1807" s="68"/>
      <c r="EA1807" s="68"/>
      <c r="EB1807" s="68"/>
      <c r="EC1807" s="68"/>
      <c r="ED1807" s="68"/>
      <c r="EE1807" s="68"/>
      <c r="EF1807" s="68"/>
      <c r="EG1807" s="68"/>
      <c r="EH1807" s="68"/>
      <c r="EI1807" s="68"/>
      <c r="EJ1807" s="68"/>
      <c r="EK1807" s="68"/>
      <c r="EL1807" s="68"/>
      <c r="EM1807" s="68"/>
      <c r="EN1807" s="68"/>
      <c r="EO1807" s="68"/>
    </row>
    <row r="1808" spans="125:145" x14ac:dyDescent="0.25">
      <c r="DU1808" s="68"/>
      <c r="DV1808" s="68"/>
      <c r="DW1808" s="68"/>
      <c r="DX1808" s="68"/>
      <c r="DY1808" s="68"/>
      <c r="DZ1808" s="68"/>
      <c r="EA1808" s="68"/>
      <c r="EB1808" s="68"/>
      <c r="EC1808" s="68"/>
      <c r="ED1808" s="68"/>
      <c r="EE1808" s="68"/>
      <c r="EF1808" s="68"/>
      <c r="EG1808" s="68"/>
      <c r="EH1808" s="68"/>
      <c r="EI1808" s="68"/>
      <c r="EJ1808" s="68"/>
      <c r="EK1808" s="68"/>
      <c r="EL1808" s="68"/>
      <c r="EM1808" s="68"/>
      <c r="EN1808" s="68"/>
      <c r="EO1808" s="68"/>
    </row>
    <row r="1809" spans="125:145" x14ac:dyDescent="0.25">
      <c r="DU1809" s="68"/>
      <c r="DV1809" s="68"/>
      <c r="DW1809" s="68"/>
      <c r="DX1809" s="68"/>
      <c r="DY1809" s="68"/>
      <c r="DZ1809" s="68"/>
      <c r="EA1809" s="68"/>
      <c r="EB1809" s="68"/>
      <c r="EC1809" s="68"/>
      <c r="ED1809" s="68"/>
      <c r="EE1809" s="68"/>
      <c r="EF1809" s="68"/>
      <c r="EG1809" s="68"/>
      <c r="EH1809" s="68"/>
      <c r="EI1809" s="68"/>
      <c r="EJ1809" s="68"/>
      <c r="EK1809" s="68"/>
      <c r="EL1809" s="68"/>
      <c r="EM1809" s="68"/>
      <c r="EN1809" s="68"/>
      <c r="EO1809" s="68"/>
    </row>
    <row r="1810" spans="125:145" x14ac:dyDescent="0.25">
      <c r="DU1810" s="68"/>
      <c r="DV1810" s="68"/>
      <c r="DW1810" s="68"/>
      <c r="DX1810" s="68"/>
      <c r="DY1810" s="68"/>
      <c r="DZ1810" s="68"/>
      <c r="EA1810" s="68"/>
      <c r="EB1810" s="68"/>
      <c r="EC1810" s="68"/>
      <c r="ED1810" s="68"/>
      <c r="EE1810" s="68"/>
      <c r="EF1810" s="68"/>
      <c r="EG1810" s="68"/>
      <c r="EH1810" s="68"/>
      <c r="EI1810" s="68"/>
      <c r="EJ1810" s="68"/>
      <c r="EK1810" s="68"/>
      <c r="EL1810" s="68"/>
      <c r="EM1810" s="68"/>
      <c r="EN1810" s="68"/>
      <c r="EO1810" s="68"/>
    </row>
    <row r="1811" spans="125:145" x14ac:dyDescent="0.25">
      <c r="DU1811" s="68"/>
      <c r="DV1811" s="68"/>
      <c r="DW1811" s="68"/>
      <c r="DX1811" s="68"/>
      <c r="DY1811" s="68"/>
      <c r="DZ1811" s="68"/>
      <c r="EA1811" s="68"/>
      <c r="EB1811" s="68"/>
      <c r="EC1811" s="68"/>
      <c r="ED1811" s="68"/>
      <c r="EE1811" s="68"/>
      <c r="EF1811" s="68"/>
      <c r="EG1811" s="68"/>
      <c r="EH1811" s="68"/>
      <c r="EI1811" s="68"/>
      <c r="EJ1811" s="68"/>
      <c r="EK1811" s="68"/>
      <c r="EL1811" s="68"/>
      <c r="EM1811" s="68"/>
      <c r="EN1811" s="68"/>
      <c r="EO1811" s="68"/>
    </row>
    <row r="1812" spans="125:145" x14ac:dyDescent="0.25">
      <c r="DU1812" s="68"/>
      <c r="DV1812" s="68"/>
      <c r="DW1812" s="68"/>
      <c r="DX1812" s="68"/>
      <c r="DY1812" s="68"/>
      <c r="DZ1812" s="68"/>
      <c r="EA1812" s="68"/>
      <c r="EB1812" s="68"/>
      <c r="EC1812" s="68"/>
      <c r="ED1812" s="68"/>
      <c r="EE1812" s="68"/>
      <c r="EF1812" s="68"/>
      <c r="EG1812" s="68"/>
      <c r="EH1812" s="68"/>
      <c r="EI1812" s="68"/>
      <c r="EJ1812" s="68"/>
      <c r="EK1812" s="68"/>
      <c r="EL1812" s="68"/>
      <c r="EM1812" s="68"/>
      <c r="EN1812" s="68"/>
      <c r="EO1812" s="68"/>
    </row>
    <row r="1813" spans="125:145" x14ac:dyDescent="0.25">
      <c r="DU1813" s="68"/>
      <c r="DV1813" s="68"/>
      <c r="DW1813" s="68"/>
      <c r="DX1813" s="68"/>
      <c r="DY1813" s="68"/>
      <c r="DZ1813" s="68"/>
      <c r="EA1813" s="68"/>
      <c r="EB1813" s="68"/>
      <c r="EC1813" s="68"/>
      <c r="ED1813" s="68"/>
      <c r="EE1813" s="68"/>
      <c r="EF1813" s="68"/>
      <c r="EG1813" s="68"/>
      <c r="EH1813" s="68"/>
      <c r="EI1813" s="68"/>
      <c r="EJ1813" s="68"/>
      <c r="EK1813" s="68"/>
      <c r="EL1813" s="68"/>
      <c r="EM1813" s="68"/>
      <c r="EN1813" s="68"/>
      <c r="EO1813" s="68"/>
    </row>
    <row r="1814" spans="125:145" x14ac:dyDescent="0.25">
      <c r="DU1814" s="68"/>
      <c r="DV1814" s="68"/>
      <c r="DW1814" s="68"/>
      <c r="DX1814" s="68"/>
      <c r="DY1814" s="68"/>
      <c r="DZ1814" s="68"/>
      <c r="EA1814" s="68"/>
      <c r="EB1814" s="68"/>
      <c r="EC1814" s="68"/>
      <c r="ED1814" s="68"/>
      <c r="EE1814" s="68"/>
      <c r="EF1814" s="68"/>
      <c r="EG1814" s="68"/>
      <c r="EH1814" s="68"/>
      <c r="EI1814" s="68"/>
      <c r="EJ1814" s="68"/>
      <c r="EK1814" s="68"/>
      <c r="EL1814" s="68"/>
      <c r="EM1814" s="68"/>
      <c r="EN1814" s="68"/>
      <c r="EO1814" s="68"/>
    </row>
    <row r="1815" spans="125:145" x14ac:dyDescent="0.25">
      <c r="DU1815" s="68"/>
      <c r="DV1815" s="68"/>
      <c r="DW1815" s="68"/>
      <c r="DX1815" s="68"/>
      <c r="DY1815" s="68"/>
      <c r="DZ1815" s="68"/>
      <c r="EA1815" s="68"/>
      <c r="EB1815" s="68"/>
      <c r="EC1815" s="68"/>
      <c r="ED1815" s="68"/>
      <c r="EE1815" s="68"/>
      <c r="EF1815" s="68"/>
      <c r="EG1815" s="68"/>
      <c r="EH1815" s="68"/>
      <c r="EI1815" s="68"/>
      <c r="EJ1815" s="68"/>
      <c r="EK1815" s="68"/>
      <c r="EL1815" s="68"/>
      <c r="EM1815" s="68"/>
      <c r="EN1815" s="68"/>
      <c r="EO1815" s="68"/>
    </row>
    <row r="1816" spans="125:145" x14ac:dyDescent="0.25">
      <c r="DU1816" s="68"/>
      <c r="DV1816" s="68"/>
      <c r="DW1816" s="68"/>
      <c r="DX1816" s="68"/>
      <c r="DY1816" s="68"/>
      <c r="DZ1816" s="68"/>
      <c r="EA1816" s="68"/>
      <c r="EB1816" s="68"/>
      <c r="EC1816" s="68"/>
      <c r="ED1816" s="68"/>
      <c r="EE1816" s="68"/>
      <c r="EF1816" s="68"/>
      <c r="EG1816" s="68"/>
      <c r="EH1816" s="68"/>
      <c r="EI1816" s="68"/>
      <c r="EJ1816" s="68"/>
      <c r="EK1816" s="68"/>
      <c r="EL1816" s="68"/>
      <c r="EM1816" s="68"/>
      <c r="EN1816" s="68"/>
      <c r="EO1816" s="68"/>
    </row>
    <row r="1817" spans="125:145" x14ac:dyDescent="0.25">
      <c r="DU1817" s="68"/>
      <c r="DV1817" s="68"/>
      <c r="DW1817" s="68"/>
      <c r="DX1817" s="68"/>
      <c r="DY1817" s="68"/>
      <c r="DZ1817" s="68"/>
      <c r="EA1817" s="68"/>
      <c r="EB1817" s="68"/>
      <c r="EC1817" s="68"/>
      <c r="ED1817" s="68"/>
      <c r="EE1817" s="68"/>
      <c r="EF1817" s="68"/>
      <c r="EG1817" s="68"/>
      <c r="EH1817" s="68"/>
      <c r="EI1817" s="68"/>
      <c r="EJ1817" s="68"/>
      <c r="EK1817" s="68"/>
      <c r="EL1817" s="68"/>
      <c r="EM1817" s="68"/>
      <c r="EN1817" s="68"/>
      <c r="EO1817" s="68"/>
    </row>
    <row r="1818" spans="125:145" x14ac:dyDescent="0.25">
      <c r="DU1818" s="68"/>
      <c r="DV1818" s="68"/>
      <c r="DW1818" s="68"/>
      <c r="DX1818" s="68"/>
      <c r="DY1818" s="68"/>
      <c r="DZ1818" s="68"/>
      <c r="EA1818" s="68"/>
      <c r="EB1818" s="68"/>
      <c r="EC1818" s="68"/>
      <c r="ED1818" s="68"/>
      <c r="EE1818" s="68"/>
      <c r="EF1818" s="68"/>
      <c r="EG1818" s="68"/>
      <c r="EH1818" s="68"/>
      <c r="EI1818" s="68"/>
      <c r="EJ1818" s="68"/>
      <c r="EK1818" s="68"/>
      <c r="EL1818" s="68"/>
      <c r="EM1818" s="68"/>
      <c r="EN1818" s="68"/>
      <c r="EO1818" s="68"/>
    </row>
    <row r="1819" spans="125:145" x14ac:dyDescent="0.25">
      <c r="DU1819" s="68"/>
      <c r="DV1819" s="68"/>
      <c r="DW1819" s="68"/>
      <c r="DX1819" s="68"/>
      <c r="DY1819" s="68"/>
      <c r="DZ1819" s="68"/>
      <c r="EA1819" s="68"/>
      <c r="EB1819" s="68"/>
      <c r="EC1819" s="68"/>
      <c r="ED1819" s="68"/>
      <c r="EE1819" s="68"/>
      <c r="EF1819" s="68"/>
      <c r="EG1819" s="68"/>
      <c r="EH1819" s="68"/>
      <c r="EI1819" s="68"/>
      <c r="EJ1819" s="68"/>
      <c r="EK1819" s="68"/>
      <c r="EL1819" s="68"/>
      <c r="EM1819" s="68"/>
      <c r="EN1819" s="68"/>
      <c r="EO1819" s="68"/>
    </row>
    <row r="1820" spans="125:145" x14ac:dyDescent="0.25">
      <c r="DU1820" s="68"/>
      <c r="DV1820" s="68"/>
      <c r="DW1820" s="68"/>
      <c r="DX1820" s="68"/>
      <c r="DY1820" s="68"/>
      <c r="DZ1820" s="68"/>
      <c r="EA1820" s="68"/>
      <c r="EB1820" s="68"/>
      <c r="EC1820" s="68"/>
      <c r="ED1820" s="68"/>
      <c r="EE1820" s="68"/>
      <c r="EF1820" s="68"/>
      <c r="EG1820" s="68"/>
      <c r="EH1820" s="68"/>
      <c r="EI1820" s="68"/>
      <c r="EJ1820" s="68"/>
      <c r="EK1820" s="68"/>
      <c r="EL1820" s="68"/>
      <c r="EM1820" s="68"/>
      <c r="EN1820" s="68"/>
      <c r="EO1820" s="68"/>
    </row>
    <row r="1821" spans="125:145" x14ac:dyDescent="0.25">
      <c r="DU1821" s="68"/>
      <c r="DV1821" s="68"/>
      <c r="DW1821" s="68"/>
      <c r="DX1821" s="68"/>
      <c r="DY1821" s="68"/>
      <c r="DZ1821" s="68"/>
      <c r="EA1821" s="68"/>
      <c r="EB1821" s="68"/>
      <c r="EC1821" s="68"/>
      <c r="ED1821" s="68"/>
      <c r="EE1821" s="68"/>
      <c r="EF1821" s="68"/>
      <c r="EG1821" s="68"/>
      <c r="EH1821" s="68"/>
      <c r="EI1821" s="68"/>
      <c r="EJ1821" s="68"/>
      <c r="EK1821" s="68"/>
      <c r="EL1821" s="68"/>
      <c r="EM1821" s="68"/>
      <c r="EN1821" s="68"/>
      <c r="EO1821" s="68"/>
    </row>
    <row r="1822" spans="125:145" x14ac:dyDescent="0.25">
      <c r="DU1822" s="68"/>
      <c r="DV1822" s="68"/>
      <c r="DW1822" s="68"/>
      <c r="DX1822" s="68"/>
      <c r="DY1822" s="68"/>
      <c r="DZ1822" s="68"/>
      <c r="EA1822" s="68"/>
      <c r="EB1822" s="68"/>
      <c r="EC1822" s="68"/>
      <c r="ED1822" s="68"/>
      <c r="EE1822" s="68"/>
      <c r="EF1822" s="68"/>
      <c r="EG1822" s="68"/>
      <c r="EH1822" s="68"/>
      <c r="EI1822" s="68"/>
      <c r="EJ1822" s="68"/>
      <c r="EK1822" s="68"/>
      <c r="EL1822" s="68"/>
      <c r="EM1822" s="68"/>
      <c r="EN1822" s="68"/>
      <c r="EO1822" s="68"/>
    </row>
    <row r="1823" spans="125:145" x14ac:dyDescent="0.25">
      <c r="DU1823" s="68"/>
      <c r="DV1823" s="68"/>
      <c r="DW1823" s="68"/>
      <c r="DX1823" s="68"/>
      <c r="DY1823" s="68"/>
      <c r="DZ1823" s="68"/>
      <c r="EA1823" s="68"/>
      <c r="EB1823" s="68"/>
      <c r="EC1823" s="68"/>
      <c r="ED1823" s="68"/>
      <c r="EE1823" s="68"/>
      <c r="EF1823" s="68"/>
      <c r="EG1823" s="68"/>
      <c r="EH1823" s="68"/>
      <c r="EI1823" s="68"/>
      <c r="EJ1823" s="68"/>
      <c r="EK1823" s="68"/>
      <c r="EL1823" s="68"/>
      <c r="EM1823" s="68"/>
      <c r="EN1823" s="68"/>
      <c r="EO1823" s="68"/>
    </row>
    <row r="1824" spans="125:145" x14ac:dyDescent="0.25">
      <c r="DU1824" s="68"/>
      <c r="DV1824" s="68"/>
      <c r="DW1824" s="68"/>
      <c r="DX1824" s="68"/>
      <c r="DY1824" s="68"/>
      <c r="DZ1824" s="68"/>
      <c r="EA1824" s="68"/>
      <c r="EB1824" s="68"/>
      <c r="EC1824" s="68"/>
      <c r="ED1824" s="68"/>
      <c r="EE1824" s="68"/>
      <c r="EF1824" s="68"/>
      <c r="EG1824" s="68"/>
      <c r="EH1824" s="68"/>
      <c r="EI1824" s="68"/>
      <c r="EJ1824" s="68"/>
      <c r="EK1824" s="68"/>
      <c r="EL1824" s="68"/>
      <c r="EM1824" s="68"/>
      <c r="EN1824" s="68"/>
      <c r="EO1824" s="68"/>
    </row>
    <row r="1825" spans="125:145" x14ac:dyDescent="0.25">
      <c r="DU1825" s="68"/>
      <c r="DV1825" s="68"/>
      <c r="DW1825" s="68"/>
      <c r="DX1825" s="68"/>
      <c r="DY1825" s="68"/>
      <c r="DZ1825" s="68"/>
      <c r="EA1825" s="68"/>
      <c r="EB1825" s="68"/>
      <c r="EC1825" s="68"/>
      <c r="ED1825" s="68"/>
      <c r="EE1825" s="68"/>
      <c r="EF1825" s="68"/>
      <c r="EG1825" s="68"/>
      <c r="EH1825" s="68"/>
      <c r="EI1825" s="68"/>
      <c r="EJ1825" s="68"/>
      <c r="EK1825" s="68"/>
      <c r="EL1825" s="68"/>
      <c r="EM1825" s="68"/>
      <c r="EN1825" s="68"/>
      <c r="EO1825" s="68"/>
    </row>
    <row r="1826" spans="125:145" x14ac:dyDescent="0.25">
      <c r="DU1826" s="68"/>
      <c r="DV1826" s="68"/>
      <c r="DW1826" s="68"/>
      <c r="DX1826" s="68"/>
      <c r="DY1826" s="68"/>
      <c r="DZ1826" s="68"/>
      <c r="EA1826" s="68"/>
      <c r="EB1826" s="68"/>
      <c r="EC1826" s="68"/>
      <c r="ED1826" s="68"/>
      <c r="EE1826" s="68"/>
      <c r="EF1826" s="68"/>
      <c r="EG1826" s="68"/>
      <c r="EH1826" s="68"/>
      <c r="EI1826" s="68"/>
      <c r="EJ1826" s="68"/>
      <c r="EK1826" s="68"/>
      <c r="EL1826" s="68"/>
      <c r="EM1826" s="68"/>
      <c r="EN1826" s="68"/>
      <c r="EO1826" s="68"/>
    </row>
    <row r="1827" spans="125:145" x14ac:dyDescent="0.25">
      <c r="DU1827" s="68"/>
      <c r="DV1827" s="68"/>
      <c r="DW1827" s="68"/>
      <c r="DX1827" s="68"/>
      <c r="DY1827" s="68"/>
      <c r="DZ1827" s="68"/>
      <c r="EA1827" s="68"/>
      <c r="EB1827" s="68"/>
      <c r="EC1827" s="68"/>
      <c r="ED1827" s="68"/>
      <c r="EE1827" s="68"/>
      <c r="EF1827" s="68"/>
      <c r="EG1827" s="68"/>
      <c r="EH1827" s="68"/>
      <c r="EI1827" s="68"/>
      <c r="EJ1827" s="68"/>
      <c r="EK1827" s="68"/>
      <c r="EL1827" s="68"/>
      <c r="EM1827" s="68"/>
      <c r="EN1827" s="68"/>
      <c r="EO1827" s="68"/>
    </row>
    <row r="1828" spans="125:145" x14ac:dyDescent="0.25">
      <c r="DU1828" s="68"/>
      <c r="DV1828" s="68"/>
      <c r="DW1828" s="68"/>
      <c r="DX1828" s="68"/>
      <c r="DY1828" s="68"/>
      <c r="DZ1828" s="68"/>
      <c r="EA1828" s="68"/>
      <c r="EB1828" s="68"/>
      <c r="EC1828" s="68"/>
      <c r="ED1828" s="68"/>
      <c r="EE1828" s="68"/>
      <c r="EF1828" s="68"/>
      <c r="EG1828" s="68"/>
      <c r="EH1828" s="68"/>
      <c r="EI1828" s="68"/>
      <c r="EJ1828" s="68"/>
      <c r="EK1828" s="68"/>
      <c r="EL1828" s="68"/>
      <c r="EM1828" s="68"/>
      <c r="EN1828" s="68"/>
      <c r="EO1828" s="68"/>
    </row>
    <row r="1829" spans="125:145" x14ac:dyDescent="0.25">
      <c r="DU1829" s="68"/>
      <c r="DV1829" s="68"/>
      <c r="DW1829" s="68"/>
      <c r="DX1829" s="68"/>
      <c r="DY1829" s="68"/>
      <c r="DZ1829" s="68"/>
      <c r="EA1829" s="68"/>
      <c r="EB1829" s="68"/>
      <c r="EC1829" s="68"/>
      <c r="ED1829" s="68"/>
      <c r="EE1829" s="68"/>
      <c r="EF1829" s="68"/>
      <c r="EG1829" s="68"/>
      <c r="EH1829" s="68"/>
      <c r="EI1829" s="68"/>
      <c r="EJ1829" s="68"/>
      <c r="EK1829" s="68"/>
      <c r="EL1829" s="68"/>
      <c r="EM1829" s="68"/>
      <c r="EN1829" s="68"/>
      <c r="EO1829" s="68"/>
    </row>
    <row r="1830" spans="125:145" x14ac:dyDescent="0.25">
      <c r="DU1830" s="68"/>
      <c r="DV1830" s="68"/>
      <c r="DW1830" s="68"/>
      <c r="DX1830" s="68"/>
      <c r="DY1830" s="68"/>
      <c r="DZ1830" s="68"/>
      <c r="EA1830" s="68"/>
      <c r="EB1830" s="68"/>
      <c r="EC1830" s="68"/>
      <c r="ED1830" s="68"/>
      <c r="EE1830" s="68"/>
      <c r="EF1830" s="68"/>
      <c r="EG1830" s="68"/>
      <c r="EH1830" s="68"/>
      <c r="EI1830" s="68"/>
      <c r="EJ1830" s="68"/>
      <c r="EK1830" s="68"/>
      <c r="EL1830" s="68"/>
      <c r="EM1830" s="68"/>
      <c r="EN1830" s="68"/>
      <c r="EO1830" s="68"/>
    </row>
    <row r="1831" spans="125:145" x14ac:dyDescent="0.25">
      <c r="DU1831" s="68"/>
      <c r="DV1831" s="68"/>
      <c r="DW1831" s="68"/>
      <c r="DX1831" s="68"/>
      <c r="DY1831" s="68"/>
      <c r="DZ1831" s="68"/>
      <c r="EA1831" s="68"/>
      <c r="EB1831" s="68"/>
      <c r="EC1831" s="68"/>
      <c r="ED1831" s="68"/>
      <c r="EE1831" s="68"/>
      <c r="EF1831" s="68"/>
      <c r="EG1831" s="68"/>
      <c r="EH1831" s="68"/>
      <c r="EI1831" s="68"/>
      <c r="EJ1831" s="68"/>
      <c r="EK1831" s="68"/>
      <c r="EL1831" s="68"/>
      <c r="EM1831" s="68"/>
      <c r="EN1831" s="68"/>
      <c r="EO1831" s="68"/>
    </row>
    <row r="1832" spans="125:145" x14ac:dyDescent="0.25">
      <c r="DU1832" s="68"/>
      <c r="DV1832" s="68"/>
      <c r="DW1832" s="68"/>
      <c r="DX1832" s="68"/>
      <c r="DY1832" s="68"/>
      <c r="DZ1832" s="68"/>
      <c r="EA1832" s="68"/>
      <c r="EB1832" s="68"/>
      <c r="EC1832" s="68"/>
      <c r="ED1832" s="68"/>
      <c r="EE1832" s="68"/>
      <c r="EF1832" s="68"/>
      <c r="EG1832" s="68"/>
      <c r="EH1832" s="68"/>
      <c r="EI1832" s="68"/>
      <c r="EJ1832" s="68"/>
      <c r="EK1832" s="68"/>
      <c r="EL1832" s="68"/>
      <c r="EM1832" s="68"/>
      <c r="EN1832" s="68"/>
      <c r="EO1832" s="68"/>
    </row>
    <row r="1833" spans="125:145" x14ac:dyDescent="0.25">
      <c r="DU1833" s="68"/>
      <c r="DV1833" s="68"/>
      <c r="DW1833" s="68"/>
      <c r="DX1833" s="68"/>
      <c r="DY1833" s="68"/>
      <c r="DZ1833" s="68"/>
      <c r="EA1833" s="68"/>
      <c r="EB1833" s="68"/>
      <c r="EC1833" s="68"/>
      <c r="ED1833" s="68"/>
      <c r="EE1833" s="68"/>
      <c r="EF1833" s="68"/>
      <c r="EG1833" s="68"/>
      <c r="EH1833" s="68"/>
      <c r="EI1833" s="68"/>
      <c r="EJ1833" s="68"/>
      <c r="EK1833" s="68"/>
      <c r="EL1833" s="68"/>
      <c r="EM1833" s="68"/>
      <c r="EN1833" s="68"/>
      <c r="EO1833" s="68"/>
    </row>
    <row r="1834" spans="125:145" x14ac:dyDescent="0.25">
      <c r="DU1834" s="68"/>
      <c r="DV1834" s="68"/>
      <c r="DW1834" s="68"/>
      <c r="DX1834" s="68"/>
      <c r="DY1834" s="68"/>
      <c r="DZ1834" s="68"/>
      <c r="EA1834" s="68"/>
      <c r="EB1834" s="68"/>
      <c r="EC1834" s="68"/>
      <c r="ED1834" s="68"/>
      <c r="EE1834" s="68"/>
      <c r="EF1834" s="68"/>
      <c r="EG1834" s="68"/>
      <c r="EH1834" s="68"/>
      <c r="EI1834" s="68"/>
      <c r="EJ1834" s="68"/>
      <c r="EK1834" s="68"/>
      <c r="EL1834" s="68"/>
      <c r="EM1834" s="68"/>
      <c r="EN1834" s="68"/>
      <c r="EO1834" s="68"/>
    </row>
    <row r="1835" spans="125:145" x14ac:dyDescent="0.25">
      <c r="DU1835" s="68"/>
      <c r="DV1835" s="68"/>
      <c r="DW1835" s="68"/>
      <c r="DX1835" s="68"/>
      <c r="DY1835" s="68"/>
      <c r="DZ1835" s="68"/>
      <c r="EA1835" s="68"/>
      <c r="EB1835" s="68"/>
      <c r="EC1835" s="68"/>
      <c r="ED1835" s="68"/>
      <c r="EE1835" s="68"/>
      <c r="EF1835" s="68"/>
      <c r="EG1835" s="68"/>
      <c r="EH1835" s="68"/>
      <c r="EI1835" s="68"/>
      <c r="EJ1835" s="68"/>
      <c r="EK1835" s="68"/>
      <c r="EL1835" s="68"/>
      <c r="EM1835" s="68"/>
      <c r="EN1835" s="68"/>
      <c r="EO1835" s="68"/>
    </row>
    <row r="1836" spans="125:145" x14ac:dyDescent="0.25">
      <c r="DU1836" s="68"/>
      <c r="DV1836" s="68"/>
      <c r="DW1836" s="68"/>
      <c r="DX1836" s="68"/>
      <c r="DY1836" s="68"/>
      <c r="DZ1836" s="68"/>
      <c r="EA1836" s="68"/>
      <c r="EB1836" s="68"/>
      <c r="EC1836" s="68"/>
      <c r="ED1836" s="68"/>
      <c r="EE1836" s="68"/>
      <c r="EF1836" s="68"/>
      <c r="EG1836" s="68"/>
      <c r="EH1836" s="68"/>
      <c r="EI1836" s="68"/>
      <c r="EJ1836" s="68"/>
      <c r="EK1836" s="68"/>
      <c r="EL1836" s="68"/>
      <c r="EM1836" s="68"/>
      <c r="EN1836" s="68"/>
      <c r="EO1836" s="68"/>
    </row>
    <row r="1837" spans="125:145" x14ac:dyDescent="0.25">
      <c r="DU1837" s="68"/>
      <c r="DV1837" s="68"/>
      <c r="DW1837" s="68"/>
      <c r="DX1837" s="68"/>
      <c r="DY1837" s="68"/>
      <c r="DZ1837" s="68"/>
      <c r="EA1837" s="68"/>
      <c r="EB1837" s="68"/>
      <c r="EC1837" s="68"/>
      <c r="ED1837" s="68"/>
      <c r="EE1837" s="68"/>
      <c r="EF1837" s="68"/>
      <c r="EG1837" s="68"/>
      <c r="EH1837" s="68"/>
      <c r="EI1837" s="68"/>
      <c r="EJ1837" s="68"/>
      <c r="EK1837" s="68"/>
      <c r="EL1837" s="68"/>
      <c r="EM1837" s="68"/>
      <c r="EN1837" s="68"/>
      <c r="EO1837" s="68"/>
    </row>
    <row r="1838" spans="125:145" x14ac:dyDescent="0.25">
      <c r="DU1838" s="68"/>
      <c r="DV1838" s="68"/>
      <c r="DW1838" s="68"/>
      <c r="DX1838" s="68"/>
      <c r="DY1838" s="68"/>
      <c r="DZ1838" s="68"/>
      <c r="EA1838" s="68"/>
      <c r="EB1838" s="68"/>
      <c r="EC1838" s="68"/>
      <c r="ED1838" s="68"/>
      <c r="EE1838" s="68"/>
      <c r="EF1838" s="68"/>
      <c r="EG1838" s="68"/>
      <c r="EH1838" s="68"/>
      <c r="EI1838" s="68"/>
      <c r="EJ1838" s="68"/>
      <c r="EK1838" s="68"/>
      <c r="EL1838" s="68"/>
      <c r="EM1838" s="68"/>
      <c r="EN1838" s="68"/>
      <c r="EO1838" s="68"/>
    </row>
    <row r="1839" spans="125:145" x14ac:dyDescent="0.25">
      <c r="DU1839" s="68"/>
      <c r="DV1839" s="68"/>
      <c r="DW1839" s="68"/>
      <c r="DX1839" s="68"/>
      <c r="DY1839" s="68"/>
      <c r="DZ1839" s="68"/>
      <c r="EA1839" s="68"/>
      <c r="EB1839" s="68"/>
      <c r="EC1839" s="68"/>
      <c r="ED1839" s="68"/>
      <c r="EE1839" s="68"/>
      <c r="EF1839" s="68"/>
      <c r="EG1839" s="68"/>
      <c r="EH1839" s="68"/>
      <c r="EI1839" s="68"/>
      <c r="EJ1839" s="68"/>
      <c r="EK1839" s="68"/>
      <c r="EL1839" s="68"/>
      <c r="EM1839" s="68"/>
      <c r="EN1839" s="68"/>
      <c r="EO1839" s="68"/>
    </row>
    <row r="1840" spans="125:145" x14ac:dyDescent="0.25">
      <c r="DU1840" s="68"/>
      <c r="DV1840" s="68"/>
      <c r="DW1840" s="68"/>
      <c r="DX1840" s="68"/>
      <c r="DY1840" s="68"/>
      <c r="DZ1840" s="68"/>
      <c r="EA1840" s="68"/>
      <c r="EB1840" s="68"/>
      <c r="EC1840" s="68"/>
      <c r="ED1840" s="68"/>
      <c r="EE1840" s="68"/>
      <c r="EF1840" s="68"/>
      <c r="EG1840" s="68"/>
      <c r="EH1840" s="68"/>
      <c r="EI1840" s="68"/>
      <c r="EJ1840" s="68"/>
      <c r="EK1840" s="68"/>
      <c r="EL1840" s="68"/>
      <c r="EM1840" s="68"/>
      <c r="EN1840" s="68"/>
      <c r="EO1840" s="68"/>
    </row>
    <row r="1841" spans="125:145" x14ac:dyDescent="0.25">
      <c r="DU1841" s="68"/>
      <c r="DV1841" s="68"/>
      <c r="DW1841" s="68"/>
      <c r="DX1841" s="68"/>
      <c r="DY1841" s="68"/>
      <c r="DZ1841" s="68"/>
      <c r="EA1841" s="68"/>
      <c r="EB1841" s="68"/>
      <c r="EC1841" s="68"/>
      <c r="ED1841" s="68"/>
      <c r="EE1841" s="68"/>
      <c r="EF1841" s="68"/>
      <c r="EG1841" s="68"/>
      <c r="EH1841" s="68"/>
      <c r="EI1841" s="68"/>
      <c r="EJ1841" s="68"/>
      <c r="EK1841" s="68"/>
      <c r="EL1841" s="68"/>
      <c r="EM1841" s="68"/>
      <c r="EN1841" s="68"/>
      <c r="EO1841" s="68"/>
    </row>
    <row r="1842" spans="125:145" x14ac:dyDescent="0.25">
      <c r="DU1842" s="68"/>
      <c r="DV1842" s="68"/>
      <c r="DW1842" s="68"/>
      <c r="DX1842" s="68"/>
      <c r="DY1842" s="68"/>
      <c r="DZ1842" s="68"/>
      <c r="EA1842" s="68"/>
      <c r="EB1842" s="68"/>
      <c r="EC1842" s="68"/>
      <c r="ED1842" s="68"/>
      <c r="EE1842" s="68"/>
      <c r="EF1842" s="68"/>
      <c r="EG1842" s="68"/>
      <c r="EH1842" s="68"/>
      <c r="EI1842" s="68"/>
      <c r="EJ1842" s="68"/>
      <c r="EK1842" s="68"/>
      <c r="EL1842" s="68"/>
      <c r="EM1842" s="68"/>
      <c r="EN1842" s="68"/>
      <c r="EO1842" s="68"/>
    </row>
    <row r="1843" spans="125:145" x14ac:dyDescent="0.25">
      <c r="DU1843" s="68"/>
      <c r="DV1843" s="68"/>
      <c r="DW1843" s="68"/>
      <c r="DX1843" s="68"/>
      <c r="DY1843" s="68"/>
      <c r="DZ1843" s="68"/>
      <c r="EA1843" s="68"/>
      <c r="EB1843" s="68"/>
      <c r="EC1843" s="68"/>
      <c r="ED1843" s="68"/>
      <c r="EE1843" s="68"/>
      <c r="EF1843" s="68"/>
      <c r="EG1843" s="68"/>
      <c r="EH1843" s="68"/>
      <c r="EI1843" s="68"/>
      <c r="EJ1843" s="68"/>
      <c r="EK1843" s="68"/>
      <c r="EL1843" s="68"/>
      <c r="EM1843" s="68"/>
      <c r="EN1843" s="68"/>
      <c r="EO1843" s="68"/>
    </row>
    <row r="1844" spans="125:145" x14ac:dyDescent="0.25">
      <c r="DU1844" s="68"/>
      <c r="DV1844" s="68"/>
      <c r="DW1844" s="68"/>
      <c r="DX1844" s="68"/>
      <c r="DY1844" s="68"/>
      <c r="DZ1844" s="68"/>
      <c r="EA1844" s="68"/>
      <c r="EB1844" s="68"/>
      <c r="EC1844" s="68"/>
      <c r="ED1844" s="68"/>
      <c r="EE1844" s="68"/>
      <c r="EF1844" s="68"/>
      <c r="EG1844" s="68"/>
      <c r="EH1844" s="68"/>
      <c r="EI1844" s="68"/>
      <c r="EJ1844" s="68"/>
      <c r="EK1844" s="68"/>
      <c r="EL1844" s="68"/>
      <c r="EM1844" s="68"/>
      <c r="EN1844" s="68"/>
      <c r="EO1844" s="68"/>
    </row>
    <row r="1845" spans="125:145" x14ac:dyDescent="0.25">
      <c r="DU1845" s="68"/>
      <c r="DV1845" s="68"/>
      <c r="DW1845" s="68"/>
      <c r="DX1845" s="68"/>
      <c r="DY1845" s="68"/>
      <c r="DZ1845" s="68"/>
      <c r="EA1845" s="68"/>
      <c r="EB1845" s="68"/>
      <c r="EC1845" s="68"/>
      <c r="ED1845" s="68"/>
      <c r="EE1845" s="68"/>
      <c r="EF1845" s="68"/>
      <c r="EG1845" s="68"/>
      <c r="EH1845" s="68"/>
      <c r="EI1845" s="68"/>
      <c r="EJ1845" s="68"/>
      <c r="EK1845" s="68"/>
      <c r="EL1845" s="68"/>
      <c r="EM1845" s="68"/>
      <c r="EN1845" s="68"/>
      <c r="EO1845" s="68"/>
    </row>
    <row r="1846" spans="125:145" x14ac:dyDescent="0.25">
      <c r="DU1846" s="68"/>
      <c r="DV1846" s="68"/>
      <c r="DW1846" s="68"/>
      <c r="DX1846" s="68"/>
      <c r="DY1846" s="68"/>
      <c r="DZ1846" s="68"/>
      <c r="EA1846" s="68"/>
      <c r="EB1846" s="68"/>
      <c r="EC1846" s="68"/>
      <c r="ED1846" s="68"/>
      <c r="EE1846" s="68"/>
      <c r="EF1846" s="68"/>
      <c r="EG1846" s="68"/>
      <c r="EH1846" s="68"/>
      <c r="EI1846" s="68"/>
      <c r="EJ1846" s="68"/>
      <c r="EK1846" s="68"/>
      <c r="EL1846" s="68"/>
      <c r="EM1846" s="68"/>
      <c r="EN1846" s="68"/>
      <c r="EO1846" s="68"/>
    </row>
    <row r="1847" spans="125:145" x14ac:dyDescent="0.25">
      <c r="DU1847" s="68"/>
      <c r="DV1847" s="68"/>
      <c r="DW1847" s="68"/>
      <c r="DX1847" s="68"/>
      <c r="DY1847" s="68"/>
      <c r="DZ1847" s="68"/>
      <c r="EA1847" s="68"/>
      <c r="EB1847" s="68"/>
      <c r="EC1847" s="68"/>
      <c r="ED1847" s="68"/>
      <c r="EE1847" s="68"/>
      <c r="EF1847" s="68"/>
      <c r="EG1847" s="68"/>
      <c r="EH1847" s="68"/>
      <c r="EI1847" s="68"/>
      <c r="EJ1847" s="68"/>
      <c r="EK1847" s="68"/>
      <c r="EL1847" s="68"/>
      <c r="EM1847" s="68"/>
      <c r="EN1847" s="68"/>
      <c r="EO1847" s="68"/>
    </row>
    <row r="1848" spans="125:145" x14ac:dyDescent="0.25">
      <c r="DU1848" s="68"/>
      <c r="DV1848" s="68"/>
      <c r="DW1848" s="68"/>
      <c r="DX1848" s="68"/>
      <c r="DY1848" s="68"/>
      <c r="DZ1848" s="68"/>
      <c r="EA1848" s="68"/>
      <c r="EB1848" s="68"/>
      <c r="EC1848" s="68"/>
      <c r="ED1848" s="68"/>
      <c r="EE1848" s="68"/>
      <c r="EF1848" s="68"/>
      <c r="EG1848" s="68"/>
      <c r="EH1848" s="68"/>
      <c r="EI1848" s="68"/>
      <c r="EJ1848" s="68"/>
      <c r="EK1848" s="68"/>
      <c r="EL1848" s="68"/>
      <c r="EM1848" s="68"/>
      <c r="EN1848" s="68"/>
      <c r="EO1848" s="68"/>
    </row>
    <row r="1849" spans="125:145" x14ac:dyDescent="0.25">
      <c r="DU1849" s="68"/>
      <c r="DV1849" s="68"/>
      <c r="DW1849" s="68"/>
      <c r="DX1849" s="68"/>
      <c r="DY1849" s="68"/>
      <c r="DZ1849" s="68"/>
      <c r="EA1849" s="68"/>
      <c r="EB1849" s="68"/>
      <c r="EC1849" s="68"/>
      <c r="ED1849" s="68"/>
      <c r="EE1849" s="68"/>
      <c r="EF1849" s="68"/>
      <c r="EG1849" s="68"/>
      <c r="EH1849" s="68"/>
      <c r="EI1849" s="68"/>
      <c r="EJ1849" s="68"/>
      <c r="EK1849" s="68"/>
      <c r="EL1849" s="68"/>
      <c r="EM1849" s="68"/>
      <c r="EN1849" s="68"/>
      <c r="EO1849" s="68"/>
    </row>
    <row r="1850" spans="125:145" x14ac:dyDescent="0.25">
      <c r="DU1850" s="68"/>
      <c r="DV1850" s="68"/>
      <c r="DW1850" s="68"/>
      <c r="DX1850" s="68"/>
      <c r="DY1850" s="68"/>
      <c r="DZ1850" s="68"/>
      <c r="EA1850" s="68"/>
      <c r="EB1850" s="68"/>
      <c r="EC1850" s="68"/>
      <c r="ED1850" s="68"/>
      <c r="EE1850" s="68"/>
      <c r="EF1850" s="68"/>
      <c r="EG1850" s="68"/>
      <c r="EH1850" s="68"/>
      <c r="EI1850" s="68"/>
      <c r="EJ1850" s="68"/>
      <c r="EK1850" s="68"/>
      <c r="EL1850" s="68"/>
      <c r="EM1850" s="68"/>
      <c r="EN1850" s="68"/>
      <c r="EO1850" s="68"/>
    </row>
    <row r="1851" spans="125:145" x14ac:dyDescent="0.25">
      <c r="DU1851" s="68"/>
      <c r="DV1851" s="68"/>
      <c r="DW1851" s="68"/>
      <c r="DX1851" s="68"/>
      <c r="DY1851" s="68"/>
      <c r="DZ1851" s="68"/>
      <c r="EA1851" s="68"/>
      <c r="EB1851" s="68"/>
      <c r="EC1851" s="68"/>
      <c r="ED1851" s="68"/>
      <c r="EE1851" s="68"/>
      <c r="EF1851" s="68"/>
      <c r="EG1851" s="68"/>
      <c r="EH1851" s="68"/>
      <c r="EI1851" s="68"/>
      <c r="EJ1851" s="68"/>
      <c r="EK1851" s="68"/>
      <c r="EL1851" s="68"/>
      <c r="EM1851" s="68"/>
      <c r="EN1851" s="68"/>
      <c r="EO1851" s="68"/>
    </row>
    <row r="1852" spans="125:145" x14ac:dyDescent="0.25">
      <c r="DU1852" s="68"/>
      <c r="DV1852" s="68"/>
      <c r="DW1852" s="68"/>
      <c r="DX1852" s="68"/>
      <c r="DY1852" s="68"/>
      <c r="DZ1852" s="68"/>
      <c r="EA1852" s="68"/>
      <c r="EB1852" s="68"/>
      <c r="EC1852" s="68"/>
      <c r="ED1852" s="68"/>
      <c r="EE1852" s="68"/>
      <c r="EF1852" s="68"/>
      <c r="EG1852" s="68"/>
      <c r="EH1852" s="68"/>
      <c r="EI1852" s="68"/>
      <c r="EJ1852" s="68"/>
      <c r="EK1852" s="68"/>
      <c r="EL1852" s="68"/>
      <c r="EM1852" s="68"/>
      <c r="EN1852" s="68"/>
      <c r="EO1852" s="68"/>
    </row>
    <row r="1853" spans="125:145" x14ac:dyDescent="0.25">
      <c r="DU1853" s="68"/>
      <c r="DV1853" s="68"/>
      <c r="DW1853" s="68"/>
      <c r="DX1853" s="68"/>
      <c r="DY1853" s="68"/>
      <c r="DZ1853" s="68"/>
      <c r="EA1853" s="68"/>
      <c r="EB1853" s="68"/>
      <c r="EC1853" s="68"/>
      <c r="ED1853" s="68"/>
      <c r="EE1853" s="68"/>
      <c r="EF1853" s="68"/>
      <c r="EG1853" s="68"/>
      <c r="EH1853" s="68"/>
      <c r="EI1853" s="68"/>
      <c r="EJ1853" s="68"/>
      <c r="EK1853" s="68"/>
      <c r="EL1853" s="68"/>
      <c r="EM1853" s="68"/>
      <c r="EN1853" s="68"/>
      <c r="EO1853" s="68"/>
    </row>
    <row r="1854" spans="125:145" x14ac:dyDescent="0.25">
      <c r="DU1854" s="68"/>
      <c r="DV1854" s="68"/>
      <c r="DW1854" s="68"/>
      <c r="DX1854" s="68"/>
      <c r="DY1854" s="68"/>
      <c r="DZ1854" s="68"/>
      <c r="EA1854" s="68"/>
      <c r="EB1854" s="68"/>
      <c r="EC1854" s="68"/>
      <c r="ED1854" s="68"/>
      <c r="EE1854" s="68"/>
      <c r="EF1854" s="68"/>
      <c r="EG1854" s="68"/>
      <c r="EH1854" s="68"/>
      <c r="EI1854" s="68"/>
      <c r="EJ1854" s="68"/>
      <c r="EK1854" s="68"/>
      <c r="EL1854" s="68"/>
      <c r="EM1854" s="68"/>
      <c r="EN1854" s="68"/>
      <c r="EO1854" s="68"/>
    </row>
    <row r="1855" spans="125:145" x14ac:dyDescent="0.25">
      <c r="DU1855" s="68"/>
      <c r="DV1855" s="68"/>
      <c r="DW1855" s="68"/>
      <c r="DX1855" s="68"/>
      <c r="DY1855" s="68"/>
      <c r="DZ1855" s="68"/>
      <c r="EA1855" s="68"/>
      <c r="EB1855" s="68"/>
      <c r="EC1855" s="68"/>
      <c r="ED1855" s="68"/>
      <c r="EE1855" s="68"/>
      <c r="EF1855" s="68"/>
      <c r="EG1855" s="68"/>
      <c r="EH1855" s="68"/>
      <c r="EI1855" s="68"/>
      <c r="EJ1855" s="68"/>
      <c r="EK1855" s="68"/>
      <c r="EL1855" s="68"/>
      <c r="EM1855" s="68"/>
      <c r="EN1855" s="68"/>
      <c r="EO1855" s="68"/>
    </row>
    <row r="1856" spans="125:145" x14ac:dyDescent="0.25">
      <c r="DU1856" s="68"/>
      <c r="DV1856" s="68"/>
      <c r="DW1856" s="68"/>
      <c r="DX1856" s="68"/>
      <c r="DY1856" s="68"/>
      <c r="DZ1856" s="68"/>
      <c r="EA1856" s="68"/>
      <c r="EB1856" s="68"/>
      <c r="EC1856" s="68"/>
      <c r="ED1856" s="68"/>
      <c r="EE1856" s="68"/>
      <c r="EF1856" s="68"/>
      <c r="EG1856" s="68"/>
      <c r="EH1856" s="68"/>
      <c r="EI1856" s="68"/>
      <c r="EJ1856" s="68"/>
      <c r="EK1856" s="68"/>
      <c r="EL1856" s="68"/>
      <c r="EM1856" s="68"/>
      <c r="EN1856" s="68"/>
      <c r="EO1856" s="68"/>
    </row>
    <row r="1857" spans="125:145" x14ac:dyDescent="0.25">
      <c r="DU1857" s="68"/>
      <c r="DV1857" s="68"/>
      <c r="DW1857" s="68"/>
      <c r="DX1857" s="68"/>
      <c r="DY1857" s="68"/>
      <c r="DZ1857" s="68"/>
      <c r="EA1857" s="68"/>
      <c r="EB1857" s="68"/>
      <c r="EC1857" s="68"/>
      <c r="ED1857" s="68"/>
      <c r="EE1857" s="68"/>
      <c r="EF1857" s="68"/>
      <c r="EG1857" s="68"/>
      <c r="EH1857" s="68"/>
      <c r="EI1857" s="68"/>
      <c r="EJ1857" s="68"/>
      <c r="EK1857" s="68"/>
      <c r="EL1857" s="68"/>
      <c r="EM1857" s="68"/>
      <c r="EN1857" s="68"/>
      <c r="EO1857" s="68"/>
    </row>
    <row r="1858" spans="125:145" x14ac:dyDescent="0.25">
      <c r="DU1858" s="68"/>
      <c r="DV1858" s="68"/>
      <c r="DW1858" s="68"/>
      <c r="DX1858" s="68"/>
      <c r="DY1858" s="68"/>
      <c r="DZ1858" s="68"/>
      <c r="EA1858" s="68"/>
      <c r="EB1858" s="68"/>
      <c r="EC1858" s="68"/>
      <c r="ED1858" s="68"/>
      <c r="EE1858" s="68"/>
      <c r="EF1858" s="68"/>
      <c r="EG1858" s="68"/>
      <c r="EH1858" s="68"/>
      <c r="EI1858" s="68"/>
      <c r="EJ1858" s="68"/>
      <c r="EK1858" s="68"/>
      <c r="EL1858" s="68"/>
      <c r="EM1858" s="68"/>
      <c r="EN1858" s="68"/>
      <c r="EO1858" s="68"/>
    </row>
    <row r="1859" spans="125:145" x14ac:dyDescent="0.25">
      <c r="DU1859" s="68"/>
      <c r="DV1859" s="68"/>
      <c r="DW1859" s="68"/>
      <c r="DX1859" s="68"/>
      <c r="DY1859" s="68"/>
      <c r="DZ1859" s="68"/>
      <c r="EA1859" s="68"/>
      <c r="EB1859" s="68"/>
      <c r="EC1859" s="68"/>
      <c r="ED1859" s="68"/>
      <c r="EE1859" s="68"/>
      <c r="EF1859" s="68"/>
      <c r="EG1859" s="68"/>
      <c r="EH1859" s="68"/>
      <c r="EI1859" s="68"/>
      <c r="EJ1859" s="68"/>
      <c r="EK1859" s="68"/>
      <c r="EL1859" s="68"/>
      <c r="EM1859" s="68"/>
      <c r="EN1859" s="68"/>
      <c r="EO1859" s="68"/>
    </row>
  </sheetData>
  <sheetProtection sheet="1" objects="1" scenarios="1" formatColumns="0" formatRows="0"/>
  <phoneticPr fontId="3"/>
  <conditionalFormatting sqref="V3 AG3 DT3">
    <cfRule type="cellIs" dxfId="119" priority="2" stopIfTrue="1" operator="equal">
      <formula>0</formula>
    </cfRule>
  </conditionalFormatting>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0" tint="-0.34998626667073579"/>
  </sheetPr>
  <dimension ref="A1:DU133"/>
  <sheetViews>
    <sheetView zoomScale="80" zoomScaleNormal="80" workbookViewId="0">
      <selection activeCell="G20" sqref="G20"/>
    </sheetView>
  </sheetViews>
  <sheetFormatPr defaultColWidth="9.109375" defaultRowHeight="15.75" x14ac:dyDescent="0.25"/>
  <cols>
    <col min="1" max="1" width="3.6640625" style="41" customWidth="1"/>
    <col min="2" max="2" width="4.5546875" style="41" customWidth="1"/>
    <col min="3" max="3" width="15" style="41" customWidth="1"/>
    <col min="4" max="24" width="10.109375" style="41" customWidth="1"/>
    <col min="25" max="27" width="9.33203125" style="41" customWidth="1"/>
    <col min="28" max="28" width="10.109375" style="41" customWidth="1"/>
    <col min="29" max="29" width="9.33203125" style="41" customWidth="1"/>
    <col min="30" max="33" width="10.109375" style="41" customWidth="1"/>
    <col min="34" max="34" width="9.33203125" style="41" customWidth="1"/>
    <col min="35" max="35" width="10.109375" style="41" customWidth="1"/>
    <col min="36" max="36" width="9.33203125" style="41" customWidth="1"/>
    <col min="37" max="41" width="10.109375" style="41" customWidth="1"/>
    <col min="42" max="42" width="9.33203125" style="41" customWidth="1"/>
    <col min="43" max="52" width="10.109375" style="41" customWidth="1"/>
    <col min="53" max="54" width="9.33203125" style="41" customWidth="1"/>
    <col min="55" max="74" width="10.109375" style="41" customWidth="1"/>
    <col min="75" max="75" width="9.33203125" style="41" customWidth="1"/>
    <col min="76" max="86" width="10.109375" style="41" customWidth="1"/>
    <col min="87" max="87" width="9.33203125" style="41" customWidth="1"/>
    <col min="88" max="88" width="10.109375" style="41" customWidth="1"/>
    <col min="89" max="89" width="9.33203125" style="41" customWidth="1"/>
    <col min="90" max="105" width="10.109375" style="41" customWidth="1"/>
    <col min="106" max="106" width="9.33203125" style="41" customWidth="1"/>
    <col min="107" max="124" width="10.109375" style="41" customWidth="1"/>
    <col min="125" max="16384" width="9.109375" style="41"/>
  </cols>
  <sheetData>
    <row r="1" spans="1:125" ht="16.5" thickBot="1" x14ac:dyDescent="0.3">
      <c r="A1" s="14"/>
      <c r="B1" s="15"/>
      <c r="C1" s="79" t="s">
        <v>453</v>
      </c>
      <c r="D1" s="14"/>
      <c r="F1" s="593" t="s">
        <v>802</v>
      </c>
      <c r="G1" s="817">
        <v>23</v>
      </c>
      <c r="H1" s="593" t="s">
        <v>803</v>
      </c>
      <c r="I1" s="14" t="s">
        <v>801</v>
      </c>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7"/>
      <c r="AR1" s="17"/>
      <c r="AS1" s="17"/>
      <c r="AT1" s="17"/>
      <c r="AU1" s="17"/>
      <c r="AV1" s="17"/>
      <c r="AW1" s="17"/>
      <c r="AX1" s="17"/>
      <c r="AY1" s="17"/>
      <c r="AZ1" s="17"/>
      <c r="BA1" s="17"/>
      <c r="BB1" s="17"/>
      <c r="BC1" s="17"/>
      <c r="BD1" s="17"/>
      <c r="BE1" s="17"/>
      <c r="BF1" s="17"/>
      <c r="BG1" s="17"/>
      <c r="BH1" s="17"/>
      <c r="BI1" s="17"/>
      <c r="BJ1" s="17"/>
      <c r="BK1" s="17"/>
      <c r="BL1" s="17"/>
      <c r="BM1" s="17"/>
      <c r="BN1" s="17"/>
      <c r="BO1" s="17"/>
      <c r="BP1" s="17"/>
      <c r="BQ1" s="17"/>
      <c r="BR1" s="17"/>
      <c r="BS1" s="17"/>
      <c r="BT1" s="17"/>
      <c r="BU1" s="17"/>
      <c r="BV1" s="17"/>
      <c r="BW1" s="17"/>
      <c r="BX1" s="17"/>
      <c r="BY1" s="17"/>
      <c r="BZ1" s="17"/>
      <c r="CA1" s="17"/>
      <c r="CB1" s="17"/>
      <c r="CC1" s="17"/>
      <c r="CD1" s="17"/>
      <c r="CE1" s="17"/>
      <c r="CF1" s="17"/>
      <c r="CG1" s="17"/>
      <c r="CH1" s="17"/>
      <c r="CI1" s="17"/>
      <c r="CJ1" s="17"/>
      <c r="CK1" s="17"/>
      <c r="CL1" s="17"/>
      <c r="CM1" s="17"/>
      <c r="CN1" s="17"/>
      <c r="CO1" s="17"/>
      <c r="CP1" s="17"/>
      <c r="CQ1" s="17"/>
      <c r="CR1" s="17"/>
      <c r="CS1" s="17"/>
      <c r="CT1" s="17"/>
      <c r="CU1" s="17"/>
      <c r="CV1" s="17"/>
      <c r="CW1" s="17"/>
      <c r="CX1" s="17"/>
      <c r="CY1" s="17"/>
      <c r="CZ1" s="17"/>
      <c r="DA1" s="17"/>
      <c r="DB1" s="17"/>
      <c r="DC1" s="17"/>
      <c r="DD1" s="17"/>
      <c r="DE1" s="17"/>
      <c r="DF1" s="17"/>
      <c r="DG1" s="17"/>
      <c r="DH1" s="17"/>
      <c r="DI1" s="17"/>
      <c r="DJ1" s="17"/>
      <c r="DK1" s="17"/>
      <c r="DL1" s="17"/>
      <c r="DM1" s="17"/>
      <c r="DN1" s="17"/>
      <c r="DO1" s="17"/>
      <c r="DP1" s="17"/>
      <c r="DQ1" s="17"/>
      <c r="DR1" s="17"/>
      <c r="DS1" s="17"/>
      <c r="DT1" s="17"/>
      <c r="DU1" s="17"/>
    </row>
    <row r="2" spans="1:125" x14ac:dyDescent="0.25">
      <c r="A2" s="15"/>
      <c r="B2" s="781"/>
      <c r="C2" s="782"/>
      <c r="D2" s="783" t="s">
        <v>574</v>
      </c>
      <c r="E2" s="784" t="s">
        <v>575</v>
      </c>
      <c r="F2" s="785" t="s">
        <v>576</v>
      </c>
      <c r="G2" s="785" t="s">
        <v>577</v>
      </c>
      <c r="H2" s="785" t="s">
        <v>578</v>
      </c>
      <c r="I2" s="784" t="s">
        <v>579</v>
      </c>
      <c r="J2" s="784" t="s">
        <v>580</v>
      </c>
      <c r="K2" s="784" t="s">
        <v>581</v>
      </c>
      <c r="L2" s="784" t="s">
        <v>582</v>
      </c>
      <c r="M2" s="784" t="s">
        <v>8</v>
      </c>
      <c r="N2" s="784" t="s">
        <v>9</v>
      </c>
      <c r="O2" s="784" t="s">
        <v>11</v>
      </c>
      <c r="P2" s="784" t="s">
        <v>13</v>
      </c>
      <c r="Q2" s="784" t="s">
        <v>15</v>
      </c>
      <c r="R2" s="784" t="s">
        <v>17</v>
      </c>
      <c r="S2" s="784" t="s">
        <v>18</v>
      </c>
      <c r="T2" s="784" t="s">
        <v>19</v>
      </c>
      <c r="U2" s="784" t="s">
        <v>21</v>
      </c>
      <c r="V2" s="784" t="s">
        <v>23</v>
      </c>
      <c r="W2" s="784" t="s">
        <v>24</v>
      </c>
      <c r="X2" s="784" t="s">
        <v>26</v>
      </c>
      <c r="Y2" s="784" t="s">
        <v>27</v>
      </c>
      <c r="Z2" s="784" t="s">
        <v>29</v>
      </c>
      <c r="AA2" s="784" t="s">
        <v>31</v>
      </c>
      <c r="AB2" s="784" t="s">
        <v>33</v>
      </c>
      <c r="AC2" s="784" t="s">
        <v>35</v>
      </c>
      <c r="AD2" s="784" t="s">
        <v>36</v>
      </c>
      <c r="AE2" s="784" t="s">
        <v>37</v>
      </c>
      <c r="AF2" s="784" t="s">
        <v>38</v>
      </c>
      <c r="AG2" s="784" t="s">
        <v>40</v>
      </c>
      <c r="AH2" s="784" t="s">
        <v>41</v>
      </c>
      <c r="AI2" s="784" t="s">
        <v>42</v>
      </c>
      <c r="AJ2" s="784" t="s">
        <v>43</v>
      </c>
      <c r="AK2" s="784" t="s">
        <v>45</v>
      </c>
      <c r="AL2" s="784" t="s">
        <v>47</v>
      </c>
      <c r="AM2" s="784" t="s">
        <v>48</v>
      </c>
      <c r="AN2" s="784" t="s">
        <v>50</v>
      </c>
      <c r="AO2" s="784" t="s">
        <v>52</v>
      </c>
      <c r="AP2" s="784" t="s">
        <v>54</v>
      </c>
      <c r="AQ2" s="784" t="s">
        <v>56</v>
      </c>
      <c r="AR2" s="784" t="s">
        <v>58</v>
      </c>
      <c r="AS2" s="784" t="s">
        <v>60</v>
      </c>
      <c r="AT2" s="784" t="s">
        <v>62</v>
      </c>
      <c r="AU2" s="784" t="s">
        <v>64</v>
      </c>
      <c r="AV2" s="784" t="s">
        <v>66</v>
      </c>
      <c r="AW2" s="784" t="s">
        <v>68</v>
      </c>
      <c r="AX2" s="784" t="s">
        <v>70</v>
      </c>
      <c r="AY2" s="784" t="s">
        <v>72</v>
      </c>
      <c r="AZ2" s="784" t="s">
        <v>73</v>
      </c>
      <c r="BA2" s="784" t="s">
        <v>74</v>
      </c>
      <c r="BB2" s="784" t="s">
        <v>75</v>
      </c>
      <c r="BC2" s="784" t="s">
        <v>76</v>
      </c>
      <c r="BD2" s="784" t="s">
        <v>78</v>
      </c>
      <c r="BE2" s="784" t="s">
        <v>80</v>
      </c>
      <c r="BF2" s="784" t="s">
        <v>81</v>
      </c>
      <c r="BG2" s="784" t="s">
        <v>83</v>
      </c>
      <c r="BH2" s="784" t="s">
        <v>85</v>
      </c>
      <c r="BI2" s="784" t="s">
        <v>86</v>
      </c>
      <c r="BJ2" s="784" t="s">
        <v>87</v>
      </c>
      <c r="BK2" s="784" t="s">
        <v>89</v>
      </c>
      <c r="BL2" s="784" t="s">
        <v>91</v>
      </c>
      <c r="BM2" s="784" t="s">
        <v>92</v>
      </c>
      <c r="BN2" s="784" t="s">
        <v>94</v>
      </c>
      <c r="BO2" s="784" t="s">
        <v>96</v>
      </c>
      <c r="BP2" s="784" t="s">
        <v>97</v>
      </c>
      <c r="BQ2" s="784" t="s">
        <v>99</v>
      </c>
      <c r="BR2" s="784" t="s">
        <v>101</v>
      </c>
      <c r="BS2" s="784" t="s">
        <v>103</v>
      </c>
      <c r="BT2" s="784" t="s">
        <v>105</v>
      </c>
      <c r="BU2" s="784" t="s">
        <v>107</v>
      </c>
      <c r="BV2" s="784" t="s">
        <v>109</v>
      </c>
      <c r="BW2" s="784" t="s">
        <v>111</v>
      </c>
      <c r="BX2" s="784" t="s">
        <v>113</v>
      </c>
      <c r="BY2" s="784" t="s">
        <v>115</v>
      </c>
      <c r="BZ2" s="784" t="s">
        <v>117</v>
      </c>
      <c r="CA2" s="784" t="s">
        <v>119</v>
      </c>
      <c r="CB2" s="784" t="s">
        <v>121</v>
      </c>
      <c r="CC2" s="784" t="s">
        <v>123</v>
      </c>
      <c r="CD2" s="784" t="s">
        <v>125</v>
      </c>
      <c r="CE2" s="784" t="s">
        <v>127</v>
      </c>
      <c r="CF2" s="784" t="s">
        <v>129</v>
      </c>
      <c r="CG2" s="784" t="s">
        <v>131</v>
      </c>
      <c r="CH2" s="784" t="s">
        <v>133</v>
      </c>
      <c r="CI2" s="784" t="s">
        <v>135</v>
      </c>
      <c r="CJ2" s="784" t="s">
        <v>137</v>
      </c>
      <c r="CK2" s="784" t="s">
        <v>139</v>
      </c>
      <c r="CL2" s="784" t="s">
        <v>140</v>
      </c>
      <c r="CM2" s="784" t="s">
        <v>142</v>
      </c>
      <c r="CN2" s="784" t="s">
        <v>144</v>
      </c>
      <c r="CO2" s="784" t="s">
        <v>146</v>
      </c>
      <c r="CP2" s="784" t="s">
        <v>148</v>
      </c>
      <c r="CQ2" s="784" t="s">
        <v>149</v>
      </c>
      <c r="CR2" s="784" t="s">
        <v>151</v>
      </c>
      <c r="CS2" s="784" t="s">
        <v>153</v>
      </c>
      <c r="CT2" s="784" t="s">
        <v>155</v>
      </c>
      <c r="CU2" s="784" t="s">
        <v>156</v>
      </c>
      <c r="CV2" s="784" t="s">
        <v>157</v>
      </c>
      <c r="CW2" s="784" t="s">
        <v>159</v>
      </c>
      <c r="CX2" s="784" t="s">
        <v>160</v>
      </c>
      <c r="CY2" s="784" t="s">
        <v>162</v>
      </c>
      <c r="CZ2" s="784" t="s">
        <v>164</v>
      </c>
      <c r="DA2" s="784" t="s">
        <v>165</v>
      </c>
      <c r="DB2" s="784" t="s">
        <v>167</v>
      </c>
      <c r="DC2" s="784" t="s">
        <v>169</v>
      </c>
      <c r="DD2" s="784" t="s">
        <v>549</v>
      </c>
      <c r="DE2" s="784" t="s">
        <v>550</v>
      </c>
      <c r="DF2" s="784" t="s">
        <v>551</v>
      </c>
      <c r="DG2" s="784" t="s">
        <v>552</v>
      </c>
      <c r="DH2" s="784" t="s">
        <v>553</v>
      </c>
      <c r="DI2" s="784" t="s">
        <v>554</v>
      </c>
      <c r="DJ2" s="784" t="s">
        <v>558</v>
      </c>
      <c r="DK2" s="784" t="s">
        <v>559</v>
      </c>
      <c r="DL2" s="784" t="s">
        <v>560</v>
      </c>
      <c r="DM2" s="784" t="s">
        <v>561</v>
      </c>
      <c r="DN2" s="784" t="s">
        <v>562</v>
      </c>
      <c r="DO2" s="784" t="s">
        <v>563</v>
      </c>
      <c r="DP2" s="784" t="s">
        <v>564</v>
      </c>
      <c r="DQ2" s="784" t="s">
        <v>565</v>
      </c>
      <c r="DR2" s="784" t="s">
        <v>566</v>
      </c>
      <c r="DS2" s="786" t="s">
        <v>567</v>
      </c>
      <c r="DT2" s="787"/>
      <c r="DU2" s="42"/>
    </row>
    <row r="3" spans="1:125" ht="36" x14ac:dyDescent="0.25">
      <c r="B3" s="788"/>
      <c r="C3" s="789"/>
      <c r="D3" s="790" t="str">
        <f t="array" ref="D3:DS3">TRANSPOSE(分類_中分類)</f>
        <v>食用耕種農業</v>
      </c>
      <c r="E3" s="790" t="str">
        <v>非食用耕種農業</v>
      </c>
      <c r="F3" s="790" t="str">
        <v>畜産</v>
      </c>
      <c r="G3" s="790" t="str">
        <v>農業サービス</v>
      </c>
      <c r="H3" s="790" t="str">
        <v>林業</v>
      </c>
      <c r="I3" s="790" t="str">
        <v>漁業</v>
      </c>
      <c r="J3" s="790" t="str">
        <v>金属鉱物・非金属鉱物</v>
      </c>
      <c r="K3" s="790" t="str">
        <v>石炭・原油・天然ガス</v>
      </c>
      <c r="L3" s="790" t="str">
        <v>食肉・畜産食料品</v>
      </c>
      <c r="M3" s="790" t="str">
        <v>水産食料品</v>
      </c>
      <c r="N3" s="790" t="str">
        <v>精穀・製粉</v>
      </c>
      <c r="O3" s="790" t="str">
        <v>その他の食料品</v>
      </c>
      <c r="P3" s="790" t="str">
        <v>飲料</v>
      </c>
      <c r="Q3" s="790" t="str">
        <v>飼料・有機質肥料（別掲を除く。）・たばこ</v>
      </c>
      <c r="R3" s="790" t="str">
        <v>繊維工業製品</v>
      </c>
      <c r="S3" s="790" t="str">
        <v>衣服・その他の繊維製品</v>
      </c>
      <c r="T3" s="790" t="str">
        <v>木材・木製品</v>
      </c>
      <c r="U3" s="790" t="str">
        <v>家具・装備品</v>
      </c>
      <c r="V3" s="790" t="str">
        <v>パルプ・紙・板紙・加工紙</v>
      </c>
      <c r="W3" s="790" t="str">
        <v>紙加工品</v>
      </c>
      <c r="X3" s="790" t="str">
        <v>印刷・製版・製本</v>
      </c>
      <c r="Y3" s="790" t="str">
        <v>化学肥料</v>
      </c>
      <c r="Z3" s="790" t="str">
        <v>無機化学工業製品</v>
      </c>
      <c r="AA3" s="790" t="str">
        <v>有機化学工業製品・合成樹脂</v>
      </c>
      <c r="AB3" s="790" t="str">
        <v>医薬品</v>
      </c>
      <c r="AC3" s="790" t="str">
        <v>化学最終製品（医薬品を除く。）</v>
      </c>
      <c r="AD3" s="790" t="str">
        <v>石油・石炭製品</v>
      </c>
      <c r="AE3" s="790" t="str">
        <v>プラスチック製品</v>
      </c>
      <c r="AF3" s="790" t="str">
        <v>ゴム製品</v>
      </c>
      <c r="AG3" s="790" t="str">
        <v>なめし革・毛皮・同製品</v>
      </c>
      <c r="AH3" s="790" t="str">
        <v>ガラス・ガラス製品</v>
      </c>
      <c r="AI3" s="790" t="str">
        <v>セメント・セメント製品</v>
      </c>
      <c r="AJ3" s="790" t="str">
        <v>陶磁器</v>
      </c>
      <c r="AK3" s="790" t="str">
        <v>その他の窯業・土石製品</v>
      </c>
      <c r="AL3" s="790" t="str">
        <v>銑鉄・粗鋼</v>
      </c>
      <c r="AM3" s="790" t="str">
        <v>鋼材</v>
      </c>
      <c r="AN3" s="790" t="str">
        <v>鋳鍛造品</v>
      </c>
      <c r="AO3" s="790" t="str">
        <v>その他の鉄鋼製品</v>
      </c>
      <c r="AP3" s="790" t="str">
        <v>非鉄金属製錬・精製</v>
      </c>
      <c r="AQ3" s="790" t="str">
        <v>非鉄金属加工製品</v>
      </c>
      <c r="AR3" s="790" t="str">
        <v>建設・建築用金属製品</v>
      </c>
      <c r="AS3" s="790" t="str">
        <v>その他の金属製品</v>
      </c>
      <c r="AT3" s="790" t="str">
        <v>はん用機械</v>
      </c>
      <c r="AU3" s="790" t="str">
        <v>生産用機械</v>
      </c>
      <c r="AV3" s="790" t="str">
        <v>業務用機械</v>
      </c>
      <c r="AW3" s="790" t="str">
        <v>電子デバイス</v>
      </c>
      <c r="AX3" s="790" t="str">
        <v>その他の電子部品</v>
      </c>
      <c r="AY3" s="790" t="str">
        <v>産業用電気機器</v>
      </c>
      <c r="AZ3" s="790" t="str">
        <v>民生用電気機器</v>
      </c>
      <c r="BA3" s="790" t="str">
        <v>電子応用装置・電気計測器</v>
      </c>
      <c r="BB3" s="790" t="str">
        <v>その他の電気機械</v>
      </c>
      <c r="BC3" s="790" t="str">
        <v>通信機械・同関連機器</v>
      </c>
      <c r="BD3" s="790" t="str">
        <v>電子計算機・同附属装置</v>
      </c>
      <c r="BE3" s="790" t="str">
        <v>自動車</v>
      </c>
      <c r="BF3" s="790" t="str">
        <v>自動車部品・同附属品</v>
      </c>
      <c r="BG3" s="790" t="str">
        <v>船舶・同修理</v>
      </c>
      <c r="BH3" s="790" t="str">
        <v>その他の輸送機械・同修理</v>
      </c>
      <c r="BI3" s="790" t="str">
        <v>その他の製造工業製品</v>
      </c>
      <c r="BJ3" s="790" t="str">
        <v>再生資源回収・加工処理</v>
      </c>
      <c r="BK3" s="790" t="str">
        <v>建築</v>
      </c>
      <c r="BL3" s="790" t="str">
        <v>建設補修</v>
      </c>
      <c r="BM3" s="790" t="str">
        <v>公共事業</v>
      </c>
      <c r="BN3" s="790" t="str">
        <v>その他の土木建設</v>
      </c>
      <c r="BO3" s="790" t="str">
        <v>電力</v>
      </c>
      <c r="BP3" s="790" t="str">
        <v>ガス・熱供給</v>
      </c>
      <c r="BQ3" s="790" t="str">
        <v>水道</v>
      </c>
      <c r="BR3" s="790" t="str">
        <v>廃棄物処理</v>
      </c>
      <c r="BS3" s="790" t="str">
        <v>商業</v>
      </c>
      <c r="BT3" s="790" t="str">
        <v>金融・保険</v>
      </c>
      <c r="BU3" s="790" t="str">
        <v>不動産仲介及び賃貸</v>
      </c>
      <c r="BV3" s="790" t="str">
        <v>住宅賃貸料</v>
      </c>
      <c r="BW3" s="790" t="str">
        <v>住宅賃貸料（帰属家賃）</v>
      </c>
      <c r="BX3" s="790" t="str">
        <v>鉄道輸送</v>
      </c>
      <c r="BY3" s="790" t="str">
        <v>道路輸送</v>
      </c>
      <c r="BZ3" s="790" t="str">
        <v>水運</v>
      </c>
      <c r="CA3" s="790" t="str">
        <v>航空輸送</v>
      </c>
      <c r="CB3" s="790" t="str">
        <v>貨物利用運送</v>
      </c>
      <c r="CC3" s="790" t="str">
        <v>倉庫</v>
      </c>
      <c r="CD3" s="790" t="str">
        <v>運輸附帯サービス</v>
      </c>
      <c r="CE3" s="790" t="str">
        <v>郵便・信書便</v>
      </c>
      <c r="CF3" s="790" t="str">
        <v>通信</v>
      </c>
      <c r="CG3" s="790" t="str">
        <v>放送</v>
      </c>
      <c r="CH3" s="790" t="str">
        <v>情報サービス</v>
      </c>
      <c r="CI3" s="790" t="str">
        <v>インターネット附随サービス</v>
      </c>
      <c r="CJ3" s="790" t="str">
        <v>映像・音声・文字情報制作</v>
      </c>
      <c r="CK3" s="790" t="str">
        <v>公務</v>
      </c>
      <c r="CL3" s="790" t="str">
        <v>教育</v>
      </c>
      <c r="CM3" s="790" t="str">
        <v>研究</v>
      </c>
      <c r="CN3" s="790" t="str">
        <v>医療</v>
      </c>
      <c r="CO3" s="790" t="str">
        <v>保健衛生</v>
      </c>
      <c r="CP3" s="790" t="str">
        <v>社会保険・社会福祉</v>
      </c>
      <c r="CQ3" s="790" t="str">
        <v>介護</v>
      </c>
      <c r="CR3" s="790" t="str">
        <v>その他の非営利団体サービス</v>
      </c>
      <c r="CS3" s="790" t="str">
        <v>物品賃貸サービス</v>
      </c>
      <c r="CT3" s="790" t="str">
        <v>広告</v>
      </c>
      <c r="CU3" s="790" t="str">
        <v>自動車整備・機械修理</v>
      </c>
      <c r="CV3" s="790" t="str">
        <v>その他の対事業所サービス</v>
      </c>
      <c r="CW3" s="790" t="str">
        <v>宿泊業</v>
      </c>
      <c r="CX3" s="790" t="str">
        <v>飲食サービス</v>
      </c>
      <c r="CY3" s="790" t="str">
        <v>洗濯・理容・美容・浴場業</v>
      </c>
      <c r="CZ3" s="790" t="str">
        <v>娯楽サービス</v>
      </c>
      <c r="DA3" s="790" t="str">
        <v>その他の対個人サービス</v>
      </c>
      <c r="DB3" s="790" t="str">
        <v>事務用品</v>
      </c>
      <c r="DC3" s="790" t="str">
        <v>分類不明</v>
      </c>
      <c r="DD3" s="790" t="str">
        <v>-</v>
      </c>
      <c r="DE3" s="790" t="str">
        <v>-</v>
      </c>
      <c r="DF3" s="790" t="str">
        <v>-</v>
      </c>
      <c r="DG3" s="790" t="str">
        <v>-</v>
      </c>
      <c r="DH3" s="790" t="str">
        <v>-</v>
      </c>
      <c r="DI3" s="790" t="str">
        <v>-</v>
      </c>
      <c r="DJ3" s="790" t="str">
        <v>-</v>
      </c>
      <c r="DK3" s="790" t="str">
        <v>-</v>
      </c>
      <c r="DL3" s="790" t="str">
        <v>-</v>
      </c>
      <c r="DM3" s="790" t="str">
        <v>-</v>
      </c>
      <c r="DN3" s="790" t="str">
        <v>-</v>
      </c>
      <c r="DO3" s="790" t="str">
        <v>-</v>
      </c>
      <c r="DP3" s="790" t="str">
        <v>-</v>
      </c>
      <c r="DQ3" s="790" t="str">
        <v>-</v>
      </c>
      <c r="DR3" s="790" t="str">
        <v>-</v>
      </c>
      <c r="DS3" s="790" t="str">
        <v>-</v>
      </c>
      <c r="DT3" s="791" t="s">
        <v>227</v>
      </c>
    </row>
    <row r="4" spans="1:125" x14ac:dyDescent="0.25">
      <c r="A4" s="22"/>
      <c r="B4" s="792">
        <v>1</v>
      </c>
      <c r="C4" s="793" t="str">
        <f t="array" ref="C4:C123">分類_中分類</f>
        <v>食用耕種農業</v>
      </c>
      <c r="D4" s="802">
        <v>3.4992567931620776E-2</v>
      </c>
      <c r="E4" s="803">
        <v>6.9084847601361419E-3</v>
      </c>
      <c r="F4" s="803">
        <v>1.5662506332611799E-2</v>
      </c>
      <c r="G4" s="803">
        <v>9.3803264811192326E-3</v>
      </c>
      <c r="H4" s="803">
        <v>1.5415795260990493E-3</v>
      </c>
      <c r="I4" s="803">
        <v>0</v>
      </c>
      <c r="J4" s="803">
        <v>0</v>
      </c>
      <c r="K4" s="803">
        <v>0</v>
      </c>
      <c r="L4" s="803">
        <v>4.4465181569481335E-4</v>
      </c>
      <c r="M4" s="803">
        <v>8.6665045677168358E-4</v>
      </c>
      <c r="N4" s="803">
        <v>0.77414439669519297</v>
      </c>
      <c r="O4" s="803">
        <v>0.12620024584359679</v>
      </c>
      <c r="P4" s="803">
        <v>2.0972619430923566E-2</v>
      </c>
      <c r="Q4" s="803">
        <v>0.37393777561298064</v>
      </c>
      <c r="R4" s="803">
        <v>0</v>
      </c>
      <c r="S4" s="803">
        <v>0</v>
      </c>
      <c r="T4" s="803">
        <v>0</v>
      </c>
      <c r="U4" s="803">
        <v>0</v>
      </c>
      <c r="V4" s="803">
        <v>0</v>
      </c>
      <c r="W4" s="803">
        <v>0</v>
      </c>
      <c r="X4" s="803">
        <v>0</v>
      </c>
      <c r="Y4" s="803">
        <v>0</v>
      </c>
      <c r="Z4" s="803">
        <v>0</v>
      </c>
      <c r="AA4" s="803">
        <v>0</v>
      </c>
      <c r="AB4" s="803">
        <v>0</v>
      </c>
      <c r="AC4" s="803">
        <v>0</v>
      </c>
      <c r="AD4" s="803">
        <v>0</v>
      </c>
      <c r="AE4" s="803">
        <v>0</v>
      </c>
      <c r="AF4" s="803">
        <v>0</v>
      </c>
      <c r="AG4" s="803">
        <v>0</v>
      </c>
      <c r="AH4" s="803">
        <v>0</v>
      </c>
      <c r="AI4" s="803">
        <v>0</v>
      </c>
      <c r="AJ4" s="803">
        <v>0</v>
      </c>
      <c r="AK4" s="803">
        <v>0</v>
      </c>
      <c r="AL4" s="803">
        <v>0</v>
      </c>
      <c r="AM4" s="803">
        <v>0</v>
      </c>
      <c r="AN4" s="803">
        <v>0</v>
      </c>
      <c r="AO4" s="803">
        <v>0</v>
      </c>
      <c r="AP4" s="803">
        <v>0</v>
      </c>
      <c r="AQ4" s="803">
        <v>0</v>
      </c>
      <c r="AR4" s="803">
        <v>0</v>
      </c>
      <c r="AS4" s="803">
        <v>0</v>
      </c>
      <c r="AT4" s="803">
        <v>0</v>
      </c>
      <c r="AU4" s="803">
        <v>0</v>
      </c>
      <c r="AV4" s="803">
        <v>0</v>
      </c>
      <c r="AW4" s="803">
        <v>0</v>
      </c>
      <c r="AX4" s="803">
        <v>0</v>
      </c>
      <c r="AY4" s="803">
        <v>0</v>
      </c>
      <c r="AZ4" s="803">
        <v>0</v>
      </c>
      <c r="BA4" s="803">
        <v>0</v>
      </c>
      <c r="BB4" s="803">
        <v>0</v>
      </c>
      <c r="BC4" s="803">
        <v>0</v>
      </c>
      <c r="BD4" s="803">
        <v>0</v>
      </c>
      <c r="BE4" s="803">
        <v>0</v>
      </c>
      <c r="BF4" s="803">
        <v>0</v>
      </c>
      <c r="BG4" s="803">
        <v>0</v>
      </c>
      <c r="BH4" s="803">
        <v>0</v>
      </c>
      <c r="BI4" s="803">
        <v>4.4260113281129098E-3</v>
      </c>
      <c r="BJ4" s="803">
        <v>0</v>
      </c>
      <c r="BK4" s="803">
        <v>0</v>
      </c>
      <c r="BL4" s="803">
        <v>1.8382082616432112E-5</v>
      </c>
      <c r="BM4" s="803">
        <v>0</v>
      </c>
      <c r="BN4" s="803">
        <v>0</v>
      </c>
      <c r="BO4" s="803">
        <v>0</v>
      </c>
      <c r="BP4" s="803">
        <v>0</v>
      </c>
      <c r="BQ4" s="803">
        <v>0</v>
      </c>
      <c r="BR4" s="803">
        <v>0</v>
      </c>
      <c r="BS4" s="803">
        <v>0</v>
      </c>
      <c r="BT4" s="803">
        <v>0</v>
      </c>
      <c r="BU4" s="803">
        <v>0</v>
      </c>
      <c r="BV4" s="803">
        <v>0</v>
      </c>
      <c r="BW4" s="803">
        <v>0</v>
      </c>
      <c r="BX4" s="803">
        <v>0</v>
      </c>
      <c r="BY4" s="803">
        <v>0</v>
      </c>
      <c r="BZ4" s="803">
        <v>0</v>
      </c>
      <c r="CA4" s="803">
        <v>0</v>
      </c>
      <c r="CB4" s="803">
        <v>0</v>
      </c>
      <c r="CC4" s="803">
        <v>0</v>
      </c>
      <c r="CD4" s="803">
        <v>1.9839198078730291E-3</v>
      </c>
      <c r="CE4" s="803">
        <v>0</v>
      </c>
      <c r="CF4" s="803">
        <v>0</v>
      </c>
      <c r="CG4" s="803">
        <v>0</v>
      </c>
      <c r="CH4" s="803">
        <v>0</v>
      </c>
      <c r="CI4" s="803">
        <v>0</v>
      </c>
      <c r="CJ4" s="803">
        <v>0</v>
      </c>
      <c r="CK4" s="803">
        <v>8.7150485333986573E-5</v>
      </c>
      <c r="CL4" s="803">
        <v>1.6283073636401138E-5</v>
      </c>
      <c r="CM4" s="803">
        <v>0</v>
      </c>
      <c r="CN4" s="803">
        <v>5.2261131299783433E-4</v>
      </c>
      <c r="CO4" s="803">
        <v>0</v>
      </c>
      <c r="CP4" s="803">
        <v>6.3497537541898092E-3</v>
      </c>
      <c r="CQ4" s="803">
        <v>5.9998089232826983E-3</v>
      </c>
      <c r="CR4" s="803">
        <v>1.0417657101989689E-3</v>
      </c>
      <c r="CS4" s="803">
        <v>0</v>
      </c>
      <c r="CT4" s="803">
        <v>0</v>
      </c>
      <c r="CU4" s="803">
        <v>0</v>
      </c>
      <c r="CV4" s="803">
        <v>0</v>
      </c>
      <c r="CW4" s="803">
        <v>2.7780208424482585E-2</v>
      </c>
      <c r="CX4" s="803">
        <v>2.2259272573142402E-2</v>
      </c>
      <c r="CY4" s="803">
        <v>0</v>
      </c>
      <c r="CZ4" s="803">
        <v>1.3491837438349798E-4</v>
      </c>
      <c r="DA4" s="803">
        <v>1.3955433527588119E-3</v>
      </c>
      <c r="DB4" s="803">
        <v>0</v>
      </c>
      <c r="DC4" s="803">
        <v>0</v>
      </c>
      <c r="DD4" s="803" t="s">
        <v>569</v>
      </c>
      <c r="DE4" s="803" t="s">
        <v>569</v>
      </c>
      <c r="DF4" s="803" t="s">
        <v>569</v>
      </c>
      <c r="DG4" s="803" t="s">
        <v>569</v>
      </c>
      <c r="DH4" s="803" t="s">
        <v>569</v>
      </c>
      <c r="DI4" s="803" t="s">
        <v>569</v>
      </c>
      <c r="DJ4" s="803" t="s">
        <v>569</v>
      </c>
      <c r="DK4" s="803" t="s">
        <v>569</v>
      </c>
      <c r="DL4" s="803" t="s">
        <v>569</v>
      </c>
      <c r="DM4" s="803" t="s">
        <v>569</v>
      </c>
      <c r="DN4" s="803" t="s">
        <v>569</v>
      </c>
      <c r="DO4" s="803" t="s">
        <v>569</v>
      </c>
      <c r="DP4" s="803" t="s">
        <v>569</v>
      </c>
      <c r="DQ4" s="803" t="s">
        <v>569</v>
      </c>
      <c r="DR4" s="803" t="s">
        <v>569</v>
      </c>
      <c r="DS4" s="803" t="s">
        <v>569</v>
      </c>
      <c r="DT4" s="804">
        <v>8.6099390864747011E-3</v>
      </c>
    </row>
    <row r="5" spans="1:125" x14ac:dyDescent="0.25">
      <c r="A5" s="22"/>
      <c r="B5" s="792">
        <v>2</v>
      </c>
      <c r="C5" s="793" t="str">
        <v>非食用耕種農業</v>
      </c>
      <c r="D5" s="802">
        <v>1.1138668349451871E-2</v>
      </c>
      <c r="E5" s="803">
        <v>3.1379732153609209E-2</v>
      </c>
      <c r="F5" s="803">
        <v>0.17099249297655783</v>
      </c>
      <c r="G5" s="803">
        <v>1.0295480284155255E-3</v>
      </c>
      <c r="H5" s="803">
        <v>0</v>
      </c>
      <c r="I5" s="803">
        <v>0</v>
      </c>
      <c r="J5" s="803">
        <v>0</v>
      </c>
      <c r="K5" s="803">
        <v>0</v>
      </c>
      <c r="L5" s="803">
        <v>0</v>
      </c>
      <c r="M5" s="803">
        <v>0</v>
      </c>
      <c r="N5" s="803">
        <v>0</v>
      </c>
      <c r="O5" s="803">
        <v>4.3158498787565879E-5</v>
      </c>
      <c r="P5" s="803">
        <v>0</v>
      </c>
      <c r="Q5" s="803">
        <v>3.3825921319289215E-2</v>
      </c>
      <c r="R5" s="803">
        <v>1.2180267965895249E-2</v>
      </c>
      <c r="S5" s="803">
        <v>4.4811867418681917E-3</v>
      </c>
      <c r="T5" s="803">
        <v>8.2055321697888712E-6</v>
      </c>
      <c r="U5" s="803">
        <v>0</v>
      </c>
      <c r="V5" s="803">
        <v>2.8639324395970614E-4</v>
      </c>
      <c r="W5" s="803">
        <v>1.6712626389237068E-5</v>
      </c>
      <c r="X5" s="803">
        <v>0</v>
      </c>
      <c r="Y5" s="803">
        <v>0</v>
      </c>
      <c r="Z5" s="803">
        <v>0</v>
      </c>
      <c r="AA5" s="803">
        <v>1.3252639484030569E-4</v>
      </c>
      <c r="AB5" s="803">
        <v>3.631411711302769E-3</v>
      </c>
      <c r="AC5" s="803">
        <v>4.7324583543664815E-4</v>
      </c>
      <c r="AD5" s="803">
        <v>0</v>
      </c>
      <c r="AE5" s="803">
        <v>0</v>
      </c>
      <c r="AF5" s="803">
        <v>6.8127576480798438E-2</v>
      </c>
      <c r="AG5" s="803">
        <v>0</v>
      </c>
      <c r="AH5" s="803">
        <v>0</v>
      </c>
      <c r="AI5" s="803">
        <v>0</v>
      </c>
      <c r="AJ5" s="803">
        <v>0</v>
      </c>
      <c r="AK5" s="803">
        <v>5.4249547920433999E-4</v>
      </c>
      <c r="AL5" s="803">
        <v>0</v>
      </c>
      <c r="AM5" s="803">
        <v>0</v>
      </c>
      <c r="AN5" s="803">
        <v>0</v>
      </c>
      <c r="AO5" s="803">
        <v>0</v>
      </c>
      <c r="AP5" s="803">
        <v>0</v>
      </c>
      <c r="AQ5" s="803">
        <v>0</v>
      </c>
      <c r="AR5" s="803">
        <v>0</v>
      </c>
      <c r="AS5" s="803">
        <v>0</v>
      </c>
      <c r="AT5" s="803">
        <v>0</v>
      </c>
      <c r="AU5" s="803">
        <v>0</v>
      </c>
      <c r="AV5" s="803">
        <v>0</v>
      </c>
      <c r="AW5" s="803">
        <v>0</v>
      </c>
      <c r="AX5" s="803">
        <v>0</v>
      </c>
      <c r="AY5" s="803">
        <v>0</v>
      </c>
      <c r="AZ5" s="803">
        <v>0</v>
      </c>
      <c r="BA5" s="803">
        <v>0</v>
      </c>
      <c r="BB5" s="803">
        <v>0</v>
      </c>
      <c r="BC5" s="803">
        <v>0</v>
      </c>
      <c r="BD5" s="803">
        <v>0</v>
      </c>
      <c r="BE5" s="803">
        <v>0</v>
      </c>
      <c r="BF5" s="803">
        <v>0</v>
      </c>
      <c r="BG5" s="803">
        <v>0</v>
      </c>
      <c r="BH5" s="803">
        <v>0</v>
      </c>
      <c r="BI5" s="803">
        <v>1.7951654337800612E-3</v>
      </c>
      <c r="BJ5" s="803">
        <v>0</v>
      </c>
      <c r="BK5" s="803">
        <v>6.2416825285571296E-4</v>
      </c>
      <c r="BL5" s="803">
        <v>0</v>
      </c>
      <c r="BM5" s="803">
        <v>4.0471538750298606E-3</v>
      </c>
      <c r="BN5" s="803">
        <v>9.7741617967937993E-4</v>
      </c>
      <c r="BO5" s="803">
        <v>0</v>
      </c>
      <c r="BP5" s="803">
        <v>0</v>
      </c>
      <c r="BQ5" s="803">
        <v>0</v>
      </c>
      <c r="BR5" s="803">
        <v>0</v>
      </c>
      <c r="BS5" s="803">
        <v>1.0988730506086118E-4</v>
      </c>
      <c r="BT5" s="803">
        <v>0</v>
      </c>
      <c r="BU5" s="803">
        <v>0</v>
      </c>
      <c r="BV5" s="803">
        <v>0</v>
      </c>
      <c r="BW5" s="803">
        <v>5.3093266818088663E-6</v>
      </c>
      <c r="BX5" s="803">
        <v>0</v>
      </c>
      <c r="BY5" s="803">
        <v>0</v>
      </c>
      <c r="BZ5" s="803">
        <v>0</v>
      </c>
      <c r="CA5" s="803">
        <v>0</v>
      </c>
      <c r="CB5" s="803">
        <v>0</v>
      </c>
      <c r="CC5" s="803">
        <v>0</v>
      </c>
      <c r="CD5" s="803">
        <v>0</v>
      </c>
      <c r="CE5" s="803">
        <v>0</v>
      </c>
      <c r="CF5" s="803">
        <v>0</v>
      </c>
      <c r="CG5" s="803">
        <v>0</v>
      </c>
      <c r="CH5" s="803">
        <v>0</v>
      </c>
      <c r="CI5" s="803">
        <v>0</v>
      </c>
      <c r="CJ5" s="803">
        <v>0</v>
      </c>
      <c r="CK5" s="803">
        <v>2.3554185225401775E-6</v>
      </c>
      <c r="CL5" s="803">
        <v>1.5740304515187765E-4</v>
      </c>
      <c r="CM5" s="803">
        <v>0</v>
      </c>
      <c r="CN5" s="803">
        <v>1.9271005395881511E-5</v>
      </c>
      <c r="CO5" s="803">
        <v>0</v>
      </c>
      <c r="CP5" s="803">
        <v>2.4503575706973535E-4</v>
      </c>
      <c r="CQ5" s="803">
        <v>3.8215343460399348E-5</v>
      </c>
      <c r="CR5" s="803">
        <v>6.7797450981202747E-4</v>
      </c>
      <c r="CS5" s="803">
        <v>6.583534580015382E-5</v>
      </c>
      <c r="CT5" s="803">
        <v>0</v>
      </c>
      <c r="CU5" s="803">
        <v>0</v>
      </c>
      <c r="CV5" s="803">
        <v>8.4553224986830838E-7</v>
      </c>
      <c r="CW5" s="803">
        <v>5.2918651116083519E-4</v>
      </c>
      <c r="CX5" s="803">
        <v>2.8570202218013445E-4</v>
      </c>
      <c r="CY5" s="803">
        <v>6.2041337256709333E-5</v>
      </c>
      <c r="CZ5" s="803">
        <v>1.8828608691741496E-3</v>
      </c>
      <c r="DA5" s="803">
        <v>4.2139045211968037E-3</v>
      </c>
      <c r="DB5" s="803">
        <v>0</v>
      </c>
      <c r="DC5" s="803">
        <v>0</v>
      </c>
      <c r="DD5" s="803" t="s">
        <v>569</v>
      </c>
      <c r="DE5" s="803" t="s">
        <v>569</v>
      </c>
      <c r="DF5" s="803" t="s">
        <v>569</v>
      </c>
      <c r="DG5" s="803" t="s">
        <v>569</v>
      </c>
      <c r="DH5" s="803" t="s">
        <v>569</v>
      </c>
      <c r="DI5" s="803" t="s">
        <v>569</v>
      </c>
      <c r="DJ5" s="803" t="s">
        <v>569</v>
      </c>
      <c r="DK5" s="803" t="s">
        <v>569</v>
      </c>
      <c r="DL5" s="803" t="s">
        <v>569</v>
      </c>
      <c r="DM5" s="803" t="s">
        <v>569</v>
      </c>
      <c r="DN5" s="803" t="s">
        <v>569</v>
      </c>
      <c r="DO5" s="803" t="s">
        <v>569</v>
      </c>
      <c r="DP5" s="803" t="s">
        <v>569</v>
      </c>
      <c r="DQ5" s="803" t="s">
        <v>569</v>
      </c>
      <c r="DR5" s="803" t="s">
        <v>569</v>
      </c>
      <c r="DS5" s="803" t="s">
        <v>569</v>
      </c>
      <c r="DT5" s="804">
        <v>3.4588935498820706E-3</v>
      </c>
    </row>
    <row r="6" spans="1:125" x14ac:dyDescent="0.25">
      <c r="A6" s="22"/>
      <c r="B6" s="792">
        <v>3</v>
      </c>
      <c r="C6" s="793" t="str">
        <v>畜産</v>
      </c>
      <c r="D6" s="802">
        <v>7.7255774266384615E-3</v>
      </c>
      <c r="E6" s="803">
        <v>3.6672011763438268E-2</v>
      </c>
      <c r="F6" s="803">
        <v>5.5995947128448395E-2</v>
      </c>
      <c r="G6" s="803">
        <v>3.0566137021403161E-2</v>
      </c>
      <c r="H6" s="803">
        <v>2.1560552812574116E-5</v>
      </c>
      <c r="I6" s="803">
        <v>0</v>
      </c>
      <c r="J6" s="803">
        <v>0</v>
      </c>
      <c r="K6" s="803">
        <v>0</v>
      </c>
      <c r="L6" s="803">
        <v>0.46682458784963987</v>
      </c>
      <c r="M6" s="803">
        <v>2.1536003334606969E-4</v>
      </c>
      <c r="N6" s="803">
        <v>0</v>
      </c>
      <c r="O6" s="803">
        <v>9.4181435131977086E-3</v>
      </c>
      <c r="P6" s="803">
        <v>0</v>
      </c>
      <c r="Q6" s="803">
        <v>1.435144514703708E-3</v>
      </c>
      <c r="R6" s="803">
        <v>9.7442143727161992E-3</v>
      </c>
      <c r="S6" s="803">
        <v>9.2714208452445335E-4</v>
      </c>
      <c r="T6" s="803">
        <v>0</v>
      </c>
      <c r="U6" s="803">
        <v>0</v>
      </c>
      <c r="V6" s="803">
        <v>0</v>
      </c>
      <c r="W6" s="803">
        <v>0</v>
      </c>
      <c r="X6" s="803">
        <v>0</v>
      </c>
      <c r="Y6" s="803">
        <v>1.4035273555426089E-3</v>
      </c>
      <c r="Z6" s="803">
        <v>0</v>
      </c>
      <c r="AA6" s="803">
        <v>0</v>
      </c>
      <c r="AB6" s="803">
        <v>1.8913602663035257E-5</v>
      </c>
      <c r="AC6" s="803">
        <v>0</v>
      </c>
      <c r="AD6" s="803">
        <v>0</v>
      </c>
      <c r="AE6" s="803">
        <v>0</v>
      </c>
      <c r="AF6" s="803">
        <v>0</v>
      </c>
      <c r="AG6" s="803">
        <v>3.4553307569902249E-2</v>
      </c>
      <c r="AH6" s="803">
        <v>0</v>
      </c>
      <c r="AI6" s="803">
        <v>0</v>
      </c>
      <c r="AJ6" s="803">
        <v>0</v>
      </c>
      <c r="AK6" s="803">
        <v>0</v>
      </c>
      <c r="AL6" s="803">
        <v>0</v>
      </c>
      <c r="AM6" s="803">
        <v>0</v>
      </c>
      <c r="AN6" s="803">
        <v>0</v>
      </c>
      <c r="AO6" s="803">
        <v>0</v>
      </c>
      <c r="AP6" s="803">
        <v>0</v>
      </c>
      <c r="AQ6" s="803">
        <v>0</v>
      </c>
      <c r="AR6" s="803">
        <v>0</v>
      </c>
      <c r="AS6" s="803">
        <v>0</v>
      </c>
      <c r="AT6" s="803">
        <v>0</v>
      </c>
      <c r="AU6" s="803">
        <v>0</v>
      </c>
      <c r="AV6" s="803">
        <v>0</v>
      </c>
      <c r="AW6" s="803">
        <v>0</v>
      </c>
      <c r="AX6" s="803">
        <v>0</v>
      </c>
      <c r="AY6" s="803">
        <v>0</v>
      </c>
      <c r="AZ6" s="803">
        <v>0</v>
      </c>
      <c r="BA6" s="803">
        <v>0</v>
      </c>
      <c r="BB6" s="803">
        <v>0</v>
      </c>
      <c r="BC6" s="803">
        <v>0</v>
      </c>
      <c r="BD6" s="803">
        <v>0</v>
      </c>
      <c r="BE6" s="803">
        <v>0</v>
      </c>
      <c r="BF6" s="803">
        <v>0</v>
      </c>
      <c r="BG6" s="803">
        <v>0</v>
      </c>
      <c r="BH6" s="803">
        <v>0</v>
      </c>
      <c r="BI6" s="803">
        <v>0</v>
      </c>
      <c r="BJ6" s="803">
        <v>0</v>
      </c>
      <c r="BK6" s="803">
        <v>0</v>
      </c>
      <c r="BL6" s="803">
        <v>0</v>
      </c>
      <c r="BM6" s="803">
        <v>0</v>
      </c>
      <c r="BN6" s="803">
        <v>0</v>
      </c>
      <c r="BO6" s="803">
        <v>0</v>
      </c>
      <c r="BP6" s="803">
        <v>0</v>
      </c>
      <c r="BQ6" s="803">
        <v>0</v>
      </c>
      <c r="BR6" s="803">
        <v>0</v>
      </c>
      <c r="BS6" s="803">
        <v>0</v>
      </c>
      <c r="BT6" s="803">
        <v>0</v>
      </c>
      <c r="BU6" s="803">
        <v>0</v>
      </c>
      <c r="BV6" s="803">
        <v>0</v>
      </c>
      <c r="BW6" s="803">
        <v>0</v>
      </c>
      <c r="BX6" s="803">
        <v>0</v>
      </c>
      <c r="BY6" s="803">
        <v>0</v>
      </c>
      <c r="BZ6" s="803">
        <v>0</v>
      </c>
      <c r="CA6" s="803">
        <v>0</v>
      </c>
      <c r="CB6" s="803">
        <v>0</v>
      </c>
      <c r="CC6" s="803">
        <v>0</v>
      </c>
      <c r="CD6" s="803">
        <v>2.4205720143905378E-4</v>
      </c>
      <c r="CE6" s="803">
        <v>0</v>
      </c>
      <c r="CF6" s="803">
        <v>0</v>
      </c>
      <c r="CG6" s="803">
        <v>0</v>
      </c>
      <c r="CH6" s="803">
        <v>0</v>
      </c>
      <c r="CI6" s="803">
        <v>0</v>
      </c>
      <c r="CJ6" s="803">
        <v>0</v>
      </c>
      <c r="CK6" s="803">
        <v>6.2811160601071405E-6</v>
      </c>
      <c r="CL6" s="803">
        <v>6.5132294545604547E-6</v>
      </c>
      <c r="CM6" s="803">
        <v>4.5073667832603876E-3</v>
      </c>
      <c r="CN6" s="803">
        <v>8.0295855816172964E-5</v>
      </c>
      <c r="CO6" s="803">
        <v>0</v>
      </c>
      <c r="CP6" s="803">
        <v>1.0013189579022518E-3</v>
      </c>
      <c r="CQ6" s="803">
        <v>9.3081657999972707E-4</v>
      </c>
      <c r="CR6" s="803">
        <v>0</v>
      </c>
      <c r="CS6" s="803">
        <v>0</v>
      </c>
      <c r="CT6" s="803">
        <v>0</v>
      </c>
      <c r="CU6" s="803">
        <v>0</v>
      </c>
      <c r="CV6" s="803">
        <v>0</v>
      </c>
      <c r="CW6" s="803">
        <v>4.6626748503068869E-3</v>
      </c>
      <c r="CX6" s="803">
        <v>5.7274536840806294E-3</v>
      </c>
      <c r="CY6" s="803">
        <v>0</v>
      </c>
      <c r="CZ6" s="803">
        <v>8.9945582922331993E-6</v>
      </c>
      <c r="DA6" s="803">
        <v>2.1819570336294129E-4</v>
      </c>
      <c r="DB6" s="803">
        <v>0</v>
      </c>
      <c r="DC6" s="803">
        <v>0</v>
      </c>
      <c r="DD6" s="803" t="s">
        <v>569</v>
      </c>
      <c r="DE6" s="803" t="s">
        <v>569</v>
      </c>
      <c r="DF6" s="803" t="s">
        <v>569</v>
      </c>
      <c r="DG6" s="803" t="s">
        <v>569</v>
      </c>
      <c r="DH6" s="803" t="s">
        <v>569</v>
      </c>
      <c r="DI6" s="803" t="s">
        <v>569</v>
      </c>
      <c r="DJ6" s="803" t="s">
        <v>569</v>
      </c>
      <c r="DK6" s="803" t="s">
        <v>569</v>
      </c>
      <c r="DL6" s="803" t="s">
        <v>569</v>
      </c>
      <c r="DM6" s="803" t="s">
        <v>569</v>
      </c>
      <c r="DN6" s="803" t="s">
        <v>569</v>
      </c>
      <c r="DO6" s="803" t="s">
        <v>569</v>
      </c>
      <c r="DP6" s="803" t="s">
        <v>569</v>
      </c>
      <c r="DQ6" s="803" t="s">
        <v>569</v>
      </c>
      <c r="DR6" s="803" t="s">
        <v>569</v>
      </c>
      <c r="DS6" s="803" t="s">
        <v>569</v>
      </c>
      <c r="DT6" s="804">
        <v>8.6761578888238031E-3</v>
      </c>
    </row>
    <row r="7" spans="1:125" x14ac:dyDescent="0.25">
      <c r="A7" s="22"/>
      <c r="B7" s="792">
        <v>4</v>
      </c>
      <c r="C7" s="793" t="str">
        <v>農業サービス</v>
      </c>
      <c r="D7" s="802">
        <v>8.6082010620834523E-2</v>
      </c>
      <c r="E7" s="803">
        <v>4.3269931612338934E-2</v>
      </c>
      <c r="F7" s="803">
        <v>5.2451526735135631E-2</v>
      </c>
      <c r="G7" s="803">
        <v>0</v>
      </c>
      <c r="H7" s="803">
        <v>3.234082921886117E-5</v>
      </c>
      <c r="I7" s="803">
        <v>0</v>
      </c>
      <c r="J7" s="803">
        <v>0</v>
      </c>
      <c r="K7" s="803">
        <v>0</v>
      </c>
      <c r="L7" s="803">
        <v>0</v>
      </c>
      <c r="M7" s="803">
        <v>0</v>
      </c>
      <c r="N7" s="803">
        <v>0</v>
      </c>
      <c r="O7" s="803">
        <v>0</v>
      </c>
      <c r="P7" s="803">
        <v>0</v>
      </c>
      <c r="Q7" s="803">
        <v>0</v>
      </c>
      <c r="R7" s="803">
        <v>0</v>
      </c>
      <c r="S7" s="803">
        <v>0</v>
      </c>
      <c r="T7" s="803">
        <v>0</v>
      </c>
      <c r="U7" s="803">
        <v>0</v>
      </c>
      <c r="V7" s="803">
        <v>0</v>
      </c>
      <c r="W7" s="803">
        <v>0</v>
      </c>
      <c r="X7" s="803">
        <v>0</v>
      </c>
      <c r="Y7" s="803">
        <v>0</v>
      </c>
      <c r="Z7" s="803">
        <v>0</v>
      </c>
      <c r="AA7" s="803">
        <v>0</v>
      </c>
      <c r="AB7" s="803">
        <v>0</v>
      </c>
      <c r="AC7" s="803">
        <v>0</v>
      </c>
      <c r="AD7" s="803">
        <v>0</v>
      </c>
      <c r="AE7" s="803">
        <v>0</v>
      </c>
      <c r="AF7" s="803">
        <v>0</v>
      </c>
      <c r="AG7" s="803">
        <v>0</v>
      </c>
      <c r="AH7" s="803">
        <v>0</v>
      </c>
      <c r="AI7" s="803">
        <v>0</v>
      </c>
      <c r="AJ7" s="803">
        <v>0</v>
      </c>
      <c r="AK7" s="803">
        <v>0</v>
      </c>
      <c r="AL7" s="803">
        <v>0</v>
      </c>
      <c r="AM7" s="803">
        <v>0</v>
      </c>
      <c r="AN7" s="803">
        <v>0</v>
      </c>
      <c r="AO7" s="803">
        <v>0</v>
      </c>
      <c r="AP7" s="803">
        <v>0</v>
      </c>
      <c r="AQ7" s="803">
        <v>0</v>
      </c>
      <c r="AR7" s="803">
        <v>0</v>
      </c>
      <c r="AS7" s="803">
        <v>0</v>
      </c>
      <c r="AT7" s="803">
        <v>0</v>
      </c>
      <c r="AU7" s="803">
        <v>0</v>
      </c>
      <c r="AV7" s="803">
        <v>0</v>
      </c>
      <c r="AW7" s="803">
        <v>0</v>
      </c>
      <c r="AX7" s="803">
        <v>0</v>
      </c>
      <c r="AY7" s="803">
        <v>0</v>
      </c>
      <c r="AZ7" s="803">
        <v>0</v>
      </c>
      <c r="BA7" s="803">
        <v>0</v>
      </c>
      <c r="BB7" s="803">
        <v>0</v>
      </c>
      <c r="BC7" s="803">
        <v>0</v>
      </c>
      <c r="BD7" s="803">
        <v>0</v>
      </c>
      <c r="BE7" s="803">
        <v>0</v>
      </c>
      <c r="BF7" s="803">
        <v>0</v>
      </c>
      <c r="BG7" s="803">
        <v>0</v>
      </c>
      <c r="BH7" s="803">
        <v>0</v>
      </c>
      <c r="BI7" s="803">
        <v>0</v>
      </c>
      <c r="BJ7" s="803">
        <v>0</v>
      </c>
      <c r="BK7" s="803">
        <v>0</v>
      </c>
      <c r="BL7" s="803">
        <v>0</v>
      </c>
      <c r="BM7" s="803">
        <v>0</v>
      </c>
      <c r="BN7" s="803">
        <v>0</v>
      </c>
      <c r="BO7" s="803">
        <v>0</v>
      </c>
      <c r="BP7" s="803">
        <v>0</v>
      </c>
      <c r="BQ7" s="803">
        <v>0</v>
      </c>
      <c r="BR7" s="803">
        <v>0</v>
      </c>
      <c r="BS7" s="803">
        <v>0</v>
      </c>
      <c r="BT7" s="803">
        <v>0</v>
      </c>
      <c r="BU7" s="803">
        <v>0</v>
      </c>
      <c r="BV7" s="803">
        <v>0</v>
      </c>
      <c r="BW7" s="803">
        <v>0</v>
      </c>
      <c r="BX7" s="803">
        <v>0</v>
      </c>
      <c r="BY7" s="803">
        <v>0</v>
      </c>
      <c r="BZ7" s="803">
        <v>0</v>
      </c>
      <c r="CA7" s="803">
        <v>0</v>
      </c>
      <c r="CB7" s="803">
        <v>0</v>
      </c>
      <c r="CC7" s="803">
        <v>0</v>
      </c>
      <c r="CD7" s="803">
        <v>0</v>
      </c>
      <c r="CE7" s="803">
        <v>0</v>
      </c>
      <c r="CF7" s="803">
        <v>0</v>
      </c>
      <c r="CG7" s="803">
        <v>0</v>
      </c>
      <c r="CH7" s="803">
        <v>0</v>
      </c>
      <c r="CI7" s="803">
        <v>0</v>
      </c>
      <c r="CJ7" s="803">
        <v>0</v>
      </c>
      <c r="CK7" s="803">
        <v>0</v>
      </c>
      <c r="CL7" s="803">
        <v>2.6921348412183211E-4</v>
      </c>
      <c r="CM7" s="803">
        <v>0</v>
      </c>
      <c r="CN7" s="803">
        <v>0</v>
      </c>
      <c r="CO7" s="803">
        <v>0</v>
      </c>
      <c r="CP7" s="803">
        <v>0</v>
      </c>
      <c r="CQ7" s="803">
        <v>0</v>
      </c>
      <c r="CR7" s="803">
        <v>0</v>
      </c>
      <c r="CS7" s="803">
        <v>0</v>
      </c>
      <c r="CT7" s="803">
        <v>0</v>
      </c>
      <c r="CU7" s="803">
        <v>0</v>
      </c>
      <c r="CV7" s="803">
        <v>0</v>
      </c>
      <c r="CW7" s="803">
        <v>0</v>
      </c>
      <c r="CX7" s="803">
        <v>0</v>
      </c>
      <c r="CY7" s="803">
        <v>0</v>
      </c>
      <c r="CZ7" s="803">
        <v>4.617206590013042E-4</v>
      </c>
      <c r="DA7" s="803">
        <v>0</v>
      </c>
      <c r="DB7" s="803">
        <v>0</v>
      </c>
      <c r="DC7" s="803">
        <v>0</v>
      </c>
      <c r="DD7" s="803" t="s">
        <v>569</v>
      </c>
      <c r="DE7" s="803" t="s">
        <v>569</v>
      </c>
      <c r="DF7" s="803" t="s">
        <v>569</v>
      </c>
      <c r="DG7" s="803" t="s">
        <v>569</v>
      </c>
      <c r="DH7" s="803" t="s">
        <v>569</v>
      </c>
      <c r="DI7" s="803" t="s">
        <v>569</v>
      </c>
      <c r="DJ7" s="803" t="s">
        <v>569</v>
      </c>
      <c r="DK7" s="803" t="s">
        <v>569</v>
      </c>
      <c r="DL7" s="803" t="s">
        <v>569</v>
      </c>
      <c r="DM7" s="803" t="s">
        <v>569</v>
      </c>
      <c r="DN7" s="803" t="s">
        <v>569</v>
      </c>
      <c r="DO7" s="803" t="s">
        <v>569</v>
      </c>
      <c r="DP7" s="803" t="s">
        <v>569</v>
      </c>
      <c r="DQ7" s="803" t="s">
        <v>569</v>
      </c>
      <c r="DR7" s="803" t="s">
        <v>569</v>
      </c>
      <c r="DS7" s="803" t="s">
        <v>569</v>
      </c>
      <c r="DT7" s="804">
        <v>2.2949075140074439E-3</v>
      </c>
    </row>
    <row r="8" spans="1:125" x14ac:dyDescent="0.25">
      <c r="A8" s="22"/>
      <c r="B8" s="792">
        <v>5</v>
      </c>
      <c r="C8" s="793" t="str">
        <v>林業</v>
      </c>
      <c r="D8" s="802">
        <v>4.2139513236209793E-4</v>
      </c>
      <c r="E8" s="803">
        <v>3.1690297064844684E-5</v>
      </c>
      <c r="F8" s="803">
        <v>0</v>
      </c>
      <c r="G8" s="803">
        <v>0</v>
      </c>
      <c r="H8" s="803">
        <v>0.20713223087039953</v>
      </c>
      <c r="I8" s="803">
        <v>1.0608728862107743E-4</v>
      </c>
      <c r="J8" s="803">
        <v>2.4805893880385981E-5</v>
      </c>
      <c r="K8" s="803">
        <v>2.6510594041234171E-4</v>
      </c>
      <c r="L8" s="803">
        <v>0</v>
      </c>
      <c r="M8" s="803">
        <v>1.6499357393448888E-4</v>
      </c>
      <c r="N8" s="803">
        <v>0</v>
      </c>
      <c r="O8" s="803">
        <v>1.8286415782583468E-3</v>
      </c>
      <c r="P8" s="803">
        <v>0</v>
      </c>
      <c r="Q8" s="803">
        <v>8.6978455436588351E-5</v>
      </c>
      <c r="R8" s="803">
        <v>0</v>
      </c>
      <c r="S8" s="803">
        <v>0</v>
      </c>
      <c r="T8" s="803">
        <v>0.29201027332627655</v>
      </c>
      <c r="U8" s="803">
        <v>5.5629728526924787E-5</v>
      </c>
      <c r="V8" s="803">
        <v>1.6828561690524881E-3</v>
      </c>
      <c r="W8" s="803">
        <v>0</v>
      </c>
      <c r="X8" s="803">
        <v>0</v>
      </c>
      <c r="Y8" s="803">
        <v>0</v>
      </c>
      <c r="Z8" s="803">
        <v>2.506265664160401E-4</v>
      </c>
      <c r="AA8" s="803">
        <v>0</v>
      </c>
      <c r="AB8" s="803">
        <v>0</v>
      </c>
      <c r="AC8" s="803">
        <v>1.2935386168601716E-3</v>
      </c>
      <c r="AD8" s="803">
        <v>0</v>
      </c>
      <c r="AE8" s="803">
        <v>0</v>
      </c>
      <c r="AF8" s="803">
        <v>0</v>
      </c>
      <c r="AG8" s="803">
        <v>9.7749488520118208E-3</v>
      </c>
      <c r="AH8" s="803">
        <v>0</v>
      </c>
      <c r="AI8" s="803">
        <v>0</v>
      </c>
      <c r="AJ8" s="803">
        <v>0</v>
      </c>
      <c r="AK8" s="803">
        <v>0</v>
      </c>
      <c r="AL8" s="803">
        <v>0</v>
      </c>
      <c r="AM8" s="803">
        <v>0</v>
      </c>
      <c r="AN8" s="803">
        <v>0</v>
      </c>
      <c r="AO8" s="803">
        <v>0</v>
      </c>
      <c r="AP8" s="803">
        <v>0</v>
      </c>
      <c r="AQ8" s="803">
        <v>0</v>
      </c>
      <c r="AR8" s="803">
        <v>0</v>
      </c>
      <c r="AS8" s="803">
        <v>0</v>
      </c>
      <c r="AT8" s="803">
        <v>0</v>
      </c>
      <c r="AU8" s="803">
        <v>0</v>
      </c>
      <c r="AV8" s="803">
        <v>0</v>
      </c>
      <c r="AW8" s="803">
        <v>0</v>
      </c>
      <c r="AX8" s="803">
        <v>0</v>
      </c>
      <c r="AY8" s="803">
        <v>0</v>
      </c>
      <c r="AZ8" s="803">
        <v>0</v>
      </c>
      <c r="BA8" s="803">
        <v>0</v>
      </c>
      <c r="BB8" s="803">
        <v>0</v>
      </c>
      <c r="BC8" s="803">
        <v>0</v>
      </c>
      <c r="BD8" s="803">
        <v>0</v>
      </c>
      <c r="BE8" s="803">
        <v>0</v>
      </c>
      <c r="BF8" s="803">
        <v>0</v>
      </c>
      <c r="BG8" s="803">
        <v>0</v>
      </c>
      <c r="BH8" s="803">
        <v>0</v>
      </c>
      <c r="BI8" s="803">
        <v>4.3331579436070447E-4</v>
      </c>
      <c r="BJ8" s="803">
        <v>0</v>
      </c>
      <c r="BK8" s="803">
        <v>1.7178942739148062E-5</v>
      </c>
      <c r="BL8" s="803">
        <v>6.2499080895869172E-5</v>
      </c>
      <c r="BM8" s="803">
        <v>9.9179264921680371E-5</v>
      </c>
      <c r="BN8" s="803">
        <v>1.720803133238345E-5</v>
      </c>
      <c r="BO8" s="803">
        <v>0</v>
      </c>
      <c r="BP8" s="803">
        <v>0</v>
      </c>
      <c r="BQ8" s="803">
        <v>0</v>
      </c>
      <c r="BR8" s="803">
        <v>0</v>
      </c>
      <c r="BS8" s="803">
        <v>0</v>
      </c>
      <c r="BT8" s="803">
        <v>0</v>
      </c>
      <c r="BU8" s="803">
        <v>0</v>
      </c>
      <c r="BV8" s="803">
        <v>0</v>
      </c>
      <c r="BW8" s="803">
        <v>0</v>
      </c>
      <c r="BX8" s="803">
        <v>0</v>
      </c>
      <c r="BY8" s="803">
        <v>0</v>
      </c>
      <c r="BZ8" s="803">
        <v>0</v>
      </c>
      <c r="CA8" s="803">
        <v>0</v>
      </c>
      <c r="CB8" s="803">
        <v>0</v>
      </c>
      <c r="CC8" s="803">
        <v>0</v>
      </c>
      <c r="CD8" s="803">
        <v>0</v>
      </c>
      <c r="CE8" s="803">
        <v>0</v>
      </c>
      <c r="CF8" s="803">
        <v>0</v>
      </c>
      <c r="CG8" s="803">
        <v>0</v>
      </c>
      <c r="CH8" s="803">
        <v>0</v>
      </c>
      <c r="CI8" s="803">
        <v>0</v>
      </c>
      <c r="CJ8" s="803">
        <v>0</v>
      </c>
      <c r="CK8" s="803">
        <v>1.0991953105187495E-5</v>
      </c>
      <c r="CL8" s="803">
        <v>0</v>
      </c>
      <c r="CM8" s="803">
        <v>0</v>
      </c>
      <c r="CN8" s="803">
        <v>7.8001688507139452E-6</v>
      </c>
      <c r="CO8" s="803">
        <v>0</v>
      </c>
      <c r="CP8" s="803">
        <v>2.5108602267639551E-4</v>
      </c>
      <c r="CQ8" s="803">
        <v>2.8934474334302366E-4</v>
      </c>
      <c r="CR8" s="803">
        <v>0</v>
      </c>
      <c r="CS8" s="803">
        <v>0</v>
      </c>
      <c r="CT8" s="803">
        <v>0</v>
      </c>
      <c r="CU8" s="803">
        <v>0</v>
      </c>
      <c r="CV8" s="803">
        <v>0</v>
      </c>
      <c r="CW8" s="803">
        <v>3.5709672446050059E-3</v>
      </c>
      <c r="CX8" s="803">
        <v>3.1279676794557444E-3</v>
      </c>
      <c r="CY8" s="803">
        <v>0</v>
      </c>
      <c r="CZ8" s="803">
        <v>0</v>
      </c>
      <c r="DA8" s="803">
        <v>2.0001272808269617E-4</v>
      </c>
      <c r="DB8" s="803">
        <v>0</v>
      </c>
      <c r="DC8" s="803">
        <v>0</v>
      </c>
      <c r="DD8" s="803" t="s">
        <v>569</v>
      </c>
      <c r="DE8" s="803" t="s">
        <v>569</v>
      </c>
      <c r="DF8" s="803" t="s">
        <v>569</v>
      </c>
      <c r="DG8" s="803" t="s">
        <v>569</v>
      </c>
      <c r="DH8" s="803" t="s">
        <v>569</v>
      </c>
      <c r="DI8" s="803" t="s">
        <v>569</v>
      </c>
      <c r="DJ8" s="803" t="s">
        <v>569</v>
      </c>
      <c r="DK8" s="803" t="s">
        <v>569</v>
      </c>
      <c r="DL8" s="803" t="s">
        <v>569</v>
      </c>
      <c r="DM8" s="803" t="s">
        <v>569</v>
      </c>
      <c r="DN8" s="803" t="s">
        <v>569</v>
      </c>
      <c r="DO8" s="803" t="s">
        <v>569</v>
      </c>
      <c r="DP8" s="803" t="s">
        <v>569</v>
      </c>
      <c r="DQ8" s="803" t="s">
        <v>569</v>
      </c>
      <c r="DR8" s="803" t="s">
        <v>569</v>
      </c>
      <c r="DS8" s="803" t="s">
        <v>569</v>
      </c>
      <c r="DT8" s="804">
        <v>1.8150827836674478E-3</v>
      </c>
    </row>
    <row r="9" spans="1:125" x14ac:dyDescent="0.25">
      <c r="A9" s="22"/>
      <c r="B9" s="792">
        <v>6</v>
      </c>
      <c r="C9" s="794" t="str">
        <v>漁業</v>
      </c>
      <c r="D9" s="805">
        <v>0</v>
      </c>
      <c r="E9" s="806">
        <v>0</v>
      </c>
      <c r="F9" s="806">
        <v>0</v>
      </c>
      <c r="G9" s="806">
        <v>0</v>
      </c>
      <c r="H9" s="806">
        <v>0</v>
      </c>
      <c r="I9" s="806">
        <v>1.4304102749075273E-2</v>
      </c>
      <c r="J9" s="806">
        <v>0</v>
      </c>
      <c r="K9" s="806">
        <v>0</v>
      </c>
      <c r="L9" s="806">
        <v>0</v>
      </c>
      <c r="M9" s="806">
        <v>0.38184897009274377</v>
      </c>
      <c r="N9" s="806">
        <v>0</v>
      </c>
      <c r="O9" s="806">
        <v>2.031646368851712E-3</v>
      </c>
      <c r="P9" s="806">
        <v>0</v>
      </c>
      <c r="Q9" s="806">
        <v>1.8352454097120144E-3</v>
      </c>
      <c r="R9" s="806">
        <v>0</v>
      </c>
      <c r="S9" s="806">
        <v>0</v>
      </c>
      <c r="T9" s="806">
        <v>0</v>
      </c>
      <c r="U9" s="806">
        <v>0</v>
      </c>
      <c r="V9" s="806">
        <v>0</v>
      </c>
      <c r="W9" s="806">
        <v>0</v>
      </c>
      <c r="X9" s="806">
        <v>0</v>
      </c>
      <c r="Y9" s="806">
        <v>5.296329643557015E-5</v>
      </c>
      <c r="Z9" s="806">
        <v>0</v>
      </c>
      <c r="AA9" s="806">
        <v>0</v>
      </c>
      <c r="AB9" s="806">
        <v>1.1348161597821153E-4</v>
      </c>
      <c r="AC9" s="806">
        <v>0</v>
      </c>
      <c r="AD9" s="806">
        <v>0</v>
      </c>
      <c r="AE9" s="806">
        <v>0</v>
      </c>
      <c r="AF9" s="806">
        <v>0</v>
      </c>
      <c r="AG9" s="806">
        <v>0</v>
      </c>
      <c r="AH9" s="806">
        <v>0</v>
      </c>
      <c r="AI9" s="806">
        <v>0</v>
      </c>
      <c r="AJ9" s="806">
        <v>0</v>
      </c>
      <c r="AK9" s="806">
        <v>0</v>
      </c>
      <c r="AL9" s="806">
        <v>0</v>
      </c>
      <c r="AM9" s="806">
        <v>0</v>
      </c>
      <c r="AN9" s="806">
        <v>0</v>
      </c>
      <c r="AO9" s="806">
        <v>0</v>
      </c>
      <c r="AP9" s="806">
        <v>0</v>
      </c>
      <c r="AQ9" s="806">
        <v>0</v>
      </c>
      <c r="AR9" s="806">
        <v>0</v>
      </c>
      <c r="AS9" s="806">
        <v>0</v>
      </c>
      <c r="AT9" s="806">
        <v>0</v>
      </c>
      <c r="AU9" s="806">
        <v>0</v>
      </c>
      <c r="AV9" s="806">
        <v>0</v>
      </c>
      <c r="AW9" s="806">
        <v>0</v>
      </c>
      <c r="AX9" s="806">
        <v>0</v>
      </c>
      <c r="AY9" s="806">
        <v>0</v>
      </c>
      <c r="AZ9" s="806">
        <v>0</v>
      </c>
      <c r="BA9" s="806">
        <v>0</v>
      </c>
      <c r="BB9" s="806">
        <v>0</v>
      </c>
      <c r="BC9" s="806">
        <v>0</v>
      </c>
      <c r="BD9" s="806">
        <v>0</v>
      </c>
      <c r="BE9" s="806">
        <v>0</v>
      </c>
      <c r="BF9" s="806">
        <v>0</v>
      </c>
      <c r="BG9" s="806">
        <v>0</v>
      </c>
      <c r="BH9" s="806">
        <v>0</v>
      </c>
      <c r="BI9" s="806">
        <v>5.2616917886656972E-4</v>
      </c>
      <c r="BJ9" s="806">
        <v>0</v>
      </c>
      <c r="BK9" s="806">
        <v>0</v>
      </c>
      <c r="BL9" s="806">
        <v>0</v>
      </c>
      <c r="BM9" s="806">
        <v>0</v>
      </c>
      <c r="BN9" s="806">
        <v>0</v>
      </c>
      <c r="BO9" s="806">
        <v>0</v>
      </c>
      <c r="BP9" s="806">
        <v>0</v>
      </c>
      <c r="BQ9" s="806">
        <v>0</v>
      </c>
      <c r="BR9" s="806">
        <v>0</v>
      </c>
      <c r="BS9" s="806">
        <v>0</v>
      </c>
      <c r="BT9" s="806">
        <v>0</v>
      </c>
      <c r="BU9" s="806">
        <v>0</v>
      </c>
      <c r="BV9" s="806">
        <v>0</v>
      </c>
      <c r="BW9" s="806">
        <v>0</v>
      </c>
      <c r="BX9" s="806">
        <v>0</v>
      </c>
      <c r="BY9" s="806">
        <v>0</v>
      </c>
      <c r="BZ9" s="806">
        <v>0</v>
      </c>
      <c r="CA9" s="806">
        <v>0</v>
      </c>
      <c r="CB9" s="806">
        <v>0</v>
      </c>
      <c r="CC9" s="806">
        <v>0</v>
      </c>
      <c r="CD9" s="806">
        <v>2.1357988362269453E-4</v>
      </c>
      <c r="CE9" s="806">
        <v>0</v>
      </c>
      <c r="CF9" s="806">
        <v>0</v>
      </c>
      <c r="CG9" s="806">
        <v>0</v>
      </c>
      <c r="CH9" s="806">
        <v>0</v>
      </c>
      <c r="CI9" s="806">
        <v>0</v>
      </c>
      <c r="CJ9" s="806">
        <v>0</v>
      </c>
      <c r="CK9" s="806">
        <v>1.0599383351430799E-5</v>
      </c>
      <c r="CL9" s="806">
        <v>0</v>
      </c>
      <c r="CM9" s="806">
        <v>0</v>
      </c>
      <c r="CN9" s="806">
        <v>1.0277869544470139E-4</v>
      </c>
      <c r="CO9" s="806">
        <v>0</v>
      </c>
      <c r="CP9" s="806">
        <v>1.2917317070219383E-3</v>
      </c>
      <c r="CQ9" s="806">
        <v>1.2392689950729504E-3</v>
      </c>
      <c r="CR9" s="806">
        <v>0</v>
      </c>
      <c r="CS9" s="806">
        <v>0</v>
      </c>
      <c r="CT9" s="806">
        <v>0</v>
      </c>
      <c r="CU9" s="806">
        <v>0</v>
      </c>
      <c r="CV9" s="806">
        <v>0</v>
      </c>
      <c r="CW9" s="806">
        <v>5.758549278931293E-3</v>
      </c>
      <c r="CX9" s="806">
        <v>8.7159236625657926E-3</v>
      </c>
      <c r="CY9" s="806">
        <v>0</v>
      </c>
      <c r="CZ9" s="806">
        <v>3.2980047071521729E-5</v>
      </c>
      <c r="DA9" s="806">
        <v>3.8638822470520853E-4</v>
      </c>
      <c r="DB9" s="806">
        <v>0</v>
      </c>
      <c r="DC9" s="806">
        <v>0</v>
      </c>
      <c r="DD9" s="806" t="s">
        <v>569</v>
      </c>
      <c r="DE9" s="806" t="s">
        <v>569</v>
      </c>
      <c r="DF9" s="806" t="s">
        <v>569</v>
      </c>
      <c r="DG9" s="806" t="s">
        <v>569</v>
      </c>
      <c r="DH9" s="806" t="s">
        <v>569</v>
      </c>
      <c r="DI9" s="806" t="s">
        <v>569</v>
      </c>
      <c r="DJ9" s="806" t="s">
        <v>569</v>
      </c>
      <c r="DK9" s="806" t="s">
        <v>569</v>
      </c>
      <c r="DL9" s="806" t="s">
        <v>569</v>
      </c>
      <c r="DM9" s="806" t="s">
        <v>569</v>
      </c>
      <c r="DN9" s="806" t="s">
        <v>569</v>
      </c>
      <c r="DO9" s="806" t="s">
        <v>569</v>
      </c>
      <c r="DP9" s="806" t="s">
        <v>569</v>
      </c>
      <c r="DQ9" s="806" t="s">
        <v>569</v>
      </c>
      <c r="DR9" s="806" t="s">
        <v>569</v>
      </c>
      <c r="DS9" s="806" t="s">
        <v>569</v>
      </c>
      <c r="DT9" s="807">
        <v>7.0124964297153631E-3</v>
      </c>
    </row>
    <row r="10" spans="1:125" x14ac:dyDescent="0.25">
      <c r="A10" s="22"/>
      <c r="B10" s="792">
        <v>7</v>
      </c>
      <c r="C10" s="793" t="str">
        <v>金属鉱物・非金属鉱物</v>
      </c>
      <c r="D10" s="802">
        <v>0</v>
      </c>
      <c r="E10" s="803">
        <v>0</v>
      </c>
      <c r="F10" s="803">
        <v>0</v>
      </c>
      <c r="G10" s="803">
        <v>0</v>
      </c>
      <c r="H10" s="803">
        <v>1.8326469890687997E-4</v>
      </c>
      <c r="I10" s="803">
        <v>0</v>
      </c>
      <c r="J10" s="803">
        <v>2.1581127675935801E-3</v>
      </c>
      <c r="K10" s="803">
        <v>0</v>
      </c>
      <c r="L10" s="803">
        <v>0</v>
      </c>
      <c r="M10" s="803">
        <v>0</v>
      </c>
      <c r="N10" s="803">
        <v>0</v>
      </c>
      <c r="O10" s="803">
        <v>6.3938516722319822E-5</v>
      </c>
      <c r="P10" s="803">
        <v>0</v>
      </c>
      <c r="Q10" s="803">
        <v>0</v>
      </c>
      <c r="R10" s="803">
        <v>0</v>
      </c>
      <c r="S10" s="803">
        <v>0</v>
      </c>
      <c r="T10" s="803">
        <v>0</v>
      </c>
      <c r="U10" s="803">
        <v>0</v>
      </c>
      <c r="V10" s="803">
        <v>3.339676588654094E-3</v>
      </c>
      <c r="W10" s="803">
        <v>0</v>
      </c>
      <c r="X10" s="803">
        <v>0</v>
      </c>
      <c r="Y10" s="803">
        <v>2.8997404798474655E-2</v>
      </c>
      <c r="Z10" s="803">
        <v>3.0116959064327486E-2</v>
      </c>
      <c r="AA10" s="803">
        <v>1.9142701476933043E-4</v>
      </c>
      <c r="AB10" s="803">
        <v>2.6479043728249357E-4</v>
      </c>
      <c r="AC10" s="803">
        <v>8.0136294800605759E-3</v>
      </c>
      <c r="AD10" s="803">
        <v>1.9377216269110781E-4</v>
      </c>
      <c r="AE10" s="803">
        <v>0</v>
      </c>
      <c r="AF10" s="803">
        <v>3.254502061184639E-4</v>
      </c>
      <c r="AG10" s="803">
        <v>2.2732439190725165E-4</v>
      </c>
      <c r="AH10" s="803">
        <v>2.9296327446033082E-2</v>
      </c>
      <c r="AI10" s="803">
        <v>8.1874171554950165E-2</v>
      </c>
      <c r="AJ10" s="803">
        <v>4.6758349705304521E-2</v>
      </c>
      <c r="AK10" s="803">
        <v>6.6726943942133812E-2</v>
      </c>
      <c r="AL10" s="803">
        <v>0.13637557827403049</v>
      </c>
      <c r="AM10" s="803">
        <v>0</v>
      </c>
      <c r="AN10" s="803">
        <v>2.9503272181096449E-4</v>
      </c>
      <c r="AO10" s="803">
        <v>0</v>
      </c>
      <c r="AP10" s="803">
        <v>2.8658341338456614E-2</v>
      </c>
      <c r="AQ10" s="803">
        <v>3.5873152532644569E-4</v>
      </c>
      <c r="AR10" s="803">
        <v>4.5833295138920715E-5</v>
      </c>
      <c r="AS10" s="803">
        <v>0</v>
      </c>
      <c r="AT10" s="803">
        <v>0</v>
      </c>
      <c r="AU10" s="803">
        <v>3.8848026520252768E-5</v>
      </c>
      <c r="AV10" s="803">
        <v>0</v>
      </c>
      <c r="AW10" s="803">
        <v>0</v>
      </c>
      <c r="AX10" s="803">
        <v>0</v>
      </c>
      <c r="AY10" s="803">
        <v>0</v>
      </c>
      <c r="AZ10" s="803">
        <v>0</v>
      </c>
      <c r="BA10" s="803">
        <v>0</v>
      </c>
      <c r="BB10" s="803">
        <v>0</v>
      </c>
      <c r="BC10" s="803">
        <v>0</v>
      </c>
      <c r="BD10" s="803">
        <v>0</v>
      </c>
      <c r="BE10" s="803">
        <v>0</v>
      </c>
      <c r="BF10" s="803">
        <v>0</v>
      </c>
      <c r="BG10" s="803">
        <v>0</v>
      </c>
      <c r="BH10" s="803">
        <v>0</v>
      </c>
      <c r="BI10" s="803">
        <v>3.6831842520659878E-3</v>
      </c>
      <c r="BJ10" s="803">
        <v>0</v>
      </c>
      <c r="BK10" s="803">
        <v>2.849413969000025E-3</v>
      </c>
      <c r="BL10" s="803">
        <v>7.9778238555315367E-4</v>
      </c>
      <c r="BM10" s="803">
        <v>2.4377836740265502E-2</v>
      </c>
      <c r="BN10" s="803">
        <v>1.9840860126238119E-2</v>
      </c>
      <c r="BO10" s="803">
        <v>-5.5713487817549471E-6</v>
      </c>
      <c r="BP10" s="803">
        <v>0</v>
      </c>
      <c r="BQ10" s="803">
        <v>0</v>
      </c>
      <c r="BR10" s="803">
        <v>0</v>
      </c>
      <c r="BS10" s="803">
        <v>0</v>
      </c>
      <c r="BT10" s="803">
        <v>0</v>
      </c>
      <c r="BU10" s="803">
        <v>0</v>
      </c>
      <c r="BV10" s="803">
        <v>0</v>
      </c>
      <c r="BW10" s="803">
        <v>0</v>
      </c>
      <c r="BX10" s="803">
        <v>0</v>
      </c>
      <c r="BY10" s="803">
        <v>0</v>
      </c>
      <c r="BZ10" s="803">
        <v>0</v>
      </c>
      <c r="CA10" s="803">
        <v>0</v>
      </c>
      <c r="CB10" s="803">
        <v>0</v>
      </c>
      <c r="CC10" s="803">
        <v>0</v>
      </c>
      <c r="CD10" s="803">
        <v>0</v>
      </c>
      <c r="CE10" s="803">
        <v>0</v>
      </c>
      <c r="CF10" s="803">
        <v>0</v>
      </c>
      <c r="CG10" s="803">
        <v>0</v>
      </c>
      <c r="CH10" s="803">
        <v>0</v>
      </c>
      <c r="CI10" s="803">
        <v>0</v>
      </c>
      <c r="CJ10" s="803">
        <v>0</v>
      </c>
      <c r="CK10" s="803">
        <v>1.5310220396511155E-5</v>
      </c>
      <c r="CL10" s="803">
        <v>0</v>
      </c>
      <c r="CM10" s="803">
        <v>0</v>
      </c>
      <c r="CN10" s="803">
        <v>0</v>
      </c>
      <c r="CO10" s="803">
        <v>0</v>
      </c>
      <c r="CP10" s="803">
        <v>0</v>
      </c>
      <c r="CQ10" s="803">
        <v>0</v>
      </c>
      <c r="CR10" s="803">
        <v>0</v>
      </c>
      <c r="CS10" s="803">
        <v>0</v>
      </c>
      <c r="CT10" s="803">
        <v>0</v>
      </c>
      <c r="CU10" s="803">
        <v>0</v>
      </c>
      <c r="CV10" s="803">
        <v>0</v>
      </c>
      <c r="CW10" s="803">
        <v>-5.4168697992841396E-5</v>
      </c>
      <c r="CX10" s="803">
        <v>-3.0850453099263347E-5</v>
      </c>
      <c r="CY10" s="803">
        <v>0</v>
      </c>
      <c r="CZ10" s="803">
        <v>3.5978233168932797E-5</v>
      </c>
      <c r="DA10" s="803">
        <v>6.8186157300919144E-5</v>
      </c>
      <c r="DB10" s="803">
        <v>0</v>
      </c>
      <c r="DC10" s="803">
        <v>1.4716703458425313E-4</v>
      </c>
      <c r="DD10" s="803" t="s">
        <v>569</v>
      </c>
      <c r="DE10" s="803" t="s">
        <v>569</v>
      </c>
      <c r="DF10" s="803" t="s">
        <v>569</v>
      </c>
      <c r="DG10" s="803" t="s">
        <v>569</v>
      </c>
      <c r="DH10" s="803" t="s">
        <v>569</v>
      </c>
      <c r="DI10" s="803" t="s">
        <v>569</v>
      </c>
      <c r="DJ10" s="803" t="s">
        <v>569</v>
      </c>
      <c r="DK10" s="803" t="s">
        <v>569</v>
      </c>
      <c r="DL10" s="803" t="s">
        <v>569</v>
      </c>
      <c r="DM10" s="803" t="s">
        <v>569</v>
      </c>
      <c r="DN10" s="803" t="s">
        <v>569</v>
      </c>
      <c r="DO10" s="803" t="s">
        <v>569</v>
      </c>
      <c r="DP10" s="803" t="s">
        <v>569</v>
      </c>
      <c r="DQ10" s="803" t="s">
        <v>569</v>
      </c>
      <c r="DR10" s="803" t="s">
        <v>569</v>
      </c>
      <c r="DS10" s="803" t="s">
        <v>569</v>
      </c>
      <c r="DT10" s="804">
        <v>2.8805029543750361E-3</v>
      </c>
    </row>
    <row r="11" spans="1:125" x14ac:dyDescent="0.25">
      <c r="A11" s="22"/>
      <c r="B11" s="792">
        <v>8</v>
      </c>
      <c r="C11" s="793" t="str">
        <v>石炭・原油・天然ガス</v>
      </c>
      <c r="D11" s="802">
        <v>0</v>
      </c>
      <c r="E11" s="803">
        <v>0</v>
      </c>
      <c r="F11" s="803">
        <v>0</v>
      </c>
      <c r="G11" s="803">
        <v>0</v>
      </c>
      <c r="H11" s="803">
        <v>0</v>
      </c>
      <c r="I11" s="803">
        <v>0</v>
      </c>
      <c r="J11" s="803">
        <v>0</v>
      </c>
      <c r="K11" s="803">
        <v>4.6903358688337376E-4</v>
      </c>
      <c r="L11" s="803">
        <v>0</v>
      </c>
      <c r="M11" s="803">
        <v>0</v>
      </c>
      <c r="N11" s="803">
        <v>0</v>
      </c>
      <c r="O11" s="803">
        <v>2.5575406688927928E-5</v>
      </c>
      <c r="P11" s="803">
        <v>0</v>
      </c>
      <c r="Q11" s="803">
        <v>0</v>
      </c>
      <c r="R11" s="803">
        <v>0</v>
      </c>
      <c r="S11" s="803">
        <v>0</v>
      </c>
      <c r="T11" s="803">
        <v>0</v>
      </c>
      <c r="U11" s="803">
        <v>0</v>
      </c>
      <c r="V11" s="803">
        <v>3.0407388472316898E-2</v>
      </c>
      <c r="W11" s="803">
        <v>3.3425252778474136E-5</v>
      </c>
      <c r="X11" s="803">
        <v>0</v>
      </c>
      <c r="Y11" s="803">
        <v>2.1105873629574706E-2</v>
      </c>
      <c r="Z11" s="803">
        <v>7.1010860484544693E-4</v>
      </c>
      <c r="AA11" s="803">
        <v>9.5713507384665223E-4</v>
      </c>
      <c r="AB11" s="803">
        <v>3.7827205326070513E-5</v>
      </c>
      <c r="AC11" s="803">
        <v>9.464916708732963E-5</v>
      </c>
      <c r="AD11" s="803">
        <v>0.58562365570562136</v>
      </c>
      <c r="AE11" s="803">
        <v>0</v>
      </c>
      <c r="AF11" s="803">
        <v>3.254502061184639E-4</v>
      </c>
      <c r="AG11" s="803">
        <v>0</v>
      </c>
      <c r="AH11" s="803">
        <v>4.2052144659377626E-4</v>
      </c>
      <c r="AI11" s="803">
        <v>6.5045294432116943E-2</v>
      </c>
      <c r="AJ11" s="803">
        <v>1.5717092337917485E-3</v>
      </c>
      <c r="AK11" s="803">
        <v>1.9439421338155516E-2</v>
      </c>
      <c r="AL11" s="803">
        <v>4.0093666114569652E-3</v>
      </c>
      <c r="AM11" s="803">
        <v>3.5929794964962365E-3</v>
      </c>
      <c r="AN11" s="803">
        <v>9.1191932196116299E-4</v>
      </c>
      <c r="AO11" s="803">
        <v>0</v>
      </c>
      <c r="AP11" s="803">
        <v>1.6010246557796989E-4</v>
      </c>
      <c r="AQ11" s="803">
        <v>7.1746305065289138E-5</v>
      </c>
      <c r="AR11" s="803">
        <v>1.8333318055568287E-5</v>
      </c>
      <c r="AS11" s="803">
        <v>2.9548207901190793E-5</v>
      </c>
      <c r="AT11" s="803">
        <v>0</v>
      </c>
      <c r="AU11" s="803">
        <v>1.294934217341759E-5</v>
      </c>
      <c r="AV11" s="803">
        <v>0</v>
      </c>
      <c r="AW11" s="803">
        <v>0</v>
      </c>
      <c r="AX11" s="803">
        <v>2.4634789249377972E-5</v>
      </c>
      <c r="AY11" s="803">
        <v>1.8799112681881415E-5</v>
      </c>
      <c r="AZ11" s="803">
        <v>0</v>
      </c>
      <c r="BA11" s="803">
        <v>0</v>
      </c>
      <c r="BB11" s="803">
        <v>0</v>
      </c>
      <c r="BC11" s="803">
        <v>0</v>
      </c>
      <c r="BD11" s="803">
        <v>0</v>
      </c>
      <c r="BE11" s="803">
        <v>0</v>
      </c>
      <c r="BF11" s="803">
        <v>3.144498699525181E-5</v>
      </c>
      <c r="BG11" s="803">
        <v>0</v>
      </c>
      <c r="BH11" s="803">
        <v>0</v>
      </c>
      <c r="BI11" s="803">
        <v>0</v>
      </c>
      <c r="BJ11" s="803">
        <v>1.6375992794563171E-4</v>
      </c>
      <c r="BK11" s="803">
        <v>0</v>
      </c>
      <c r="BL11" s="803">
        <v>0</v>
      </c>
      <c r="BM11" s="803">
        <v>0</v>
      </c>
      <c r="BN11" s="803">
        <v>0</v>
      </c>
      <c r="BO11" s="803">
        <v>9.9220150454273848E-2</v>
      </c>
      <c r="BP11" s="803">
        <v>0.16389151725917642</v>
      </c>
      <c r="BQ11" s="803">
        <v>0</v>
      </c>
      <c r="BR11" s="803">
        <v>0</v>
      </c>
      <c r="BS11" s="803">
        <v>0</v>
      </c>
      <c r="BT11" s="803">
        <v>0</v>
      </c>
      <c r="BU11" s="803">
        <v>0</v>
      </c>
      <c r="BV11" s="803">
        <v>0</v>
      </c>
      <c r="BW11" s="803">
        <v>0</v>
      </c>
      <c r="BX11" s="803">
        <v>8.8413421157331688E-5</v>
      </c>
      <c r="BY11" s="803">
        <v>0</v>
      </c>
      <c r="BZ11" s="803">
        <v>0</v>
      </c>
      <c r="CA11" s="803">
        <v>0</v>
      </c>
      <c r="CB11" s="803">
        <v>0</v>
      </c>
      <c r="CC11" s="803">
        <v>0</v>
      </c>
      <c r="CD11" s="803">
        <v>0</v>
      </c>
      <c r="CE11" s="803">
        <v>0</v>
      </c>
      <c r="CF11" s="803">
        <v>0</v>
      </c>
      <c r="CG11" s="803">
        <v>0</v>
      </c>
      <c r="CH11" s="803">
        <v>0</v>
      </c>
      <c r="CI11" s="803">
        <v>0</v>
      </c>
      <c r="CJ11" s="803">
        <v>0</v>
      </c>
      <c r="CK11" s="803">
        <v>0</v>
      </c>
      <c r="CL11" s="803">
        <v>0</v>
      </c>
      <c r="CM11" s="803">
        <v>5.3447036955656774E-5</v>
      </c>
      <c r="CN11" s="803">
        <v>0</v>
      </c>
      <c r="CO11" s="803">
        <v>0</v>
      </c>
      <c r="CP11" s="803">
        <v>0</v>
      </c>
      <c r="CQ11" s="803">
        <v>0</v>
      </c>
      <c r="CR11" s="803">
        <v>0</v>
      </c>
      <c r="CS11" s="803">
        <v>0</v>
      </c>
      <c r="CT11" s="803">
        <v>0</v>
      </c>
      <c r="CU11" s="803">
        <v>0</v>
      </c>
      <c r="CV11" s="803">
        <v>0</v>
      </c>
      <c r="CW11" s="803">
        <v>0</v>
      </c>
      <c r="CX11" s="803">
        <v>0</v>
      </c>
      <c r="CY11" s="803">
        <v>0</v>
      </c>
      <c r="CZ11" s="803">
        <v>0</v>
      </c>
      <c r="DA11" s="803">
        <v>0</v>
      </c>
      <c r="DB11" s="803">
        <v>0</v>
      </c>
      <c r="DC11" s="803">
        <v>0</v>
      </c>
      <c r="DD11" s="803" t="s">
        <v>569</v>
      </c>
      <c r="DE11" s="803" t="s">
        <v>569</v>
      </c>
      <c r="DF11" s="803" t="s">
        <v>569</v>
      </c>
      <c r="DG11" s="803" t="s">
        <v>569</v>
      </c>
      <c r="DH11" s="803" t="s">
        <v>569</v>
      </c>
      <c r="DI11" s="803" t="s">
        <v>569</v>
      </c>
      <c r="DJ11" s="803" t="s">
        <v>569</v>
      </c>
      <c r="DK11" s="803" t="s">
        <v>569</v>
      </c>
      <c r="DL11" s="803" t="s">
        <v>569</v>
      </c>
      <c r="DM11" s="803" t="s">
        <v>569</v>
      </c>
      <c r="DN11" s="803" t="s">
        <v>569</v>
      </c>
      <c r="DO11" s="803" t="s">
        <v>569</v>
      </c>
      <c r="DP11" s="803" t="s">
        <v>569</v>
      </c>
      <c r="DQ11" s="803" t="s">
        <v>569</v>
      </c>
      <c r="DR11" s="803" t="s">
        <v>569</v>
      </c>
      <c r="DS11" s="803" t="s">
        <v>569</v>
      </c>
      <c r="DT11" s="804">
        <v>2.5877440984996166E-2</v>
      </c>
    </row>
    <row r="12" spans="1:125" x14ac:dyDescent="0.25">
      <c r="A12" s="22"/>
      <c r="B12" s="792">
        <v>9</v>
      </c>
      <c r="C12" s="793" t="str">
        <v>食肉・畜産食料品</v>
      </c>
      <c r="D12" s="802">
        <v>0</v>
      </c>
      <c r="E12" s="803">
        <v>0</v>
      </c>
      <c r="F12" s="803">
        <v>6.0056187537419977E-4</v>
      </c>
      <c r="G12" s="803">
        <v>0</v>
      </c>
      <c r="H12" s="803">
        <v>0</v>
      </c>
      <c r="I12" s="803">
        <v>0</v>
      </c>
      <c r="J12" s="803">
        <v>0</v>
      </c>
      <c r="K12" s="803">
        <v>0</v>
      </c>
      <c r="L12" s="803">
        <v>9.2549390248765739E-2</v>
      </c>
      <c r="M12" s="803">
        <v>2.8483101184480182E-4</v>
      </c>
      <c r="N12" s="803">
        <v>0</v>
      </c>
      <c r="O12" s="803">
        <v>3.8765922688742502E-2</v>
      </c>
      <c r="P12" s="803">
        <v>9.2678522951823578E-3</v>
      </c>
      <c r="Q12" s="803">
        <v>9.6980977811796012E-3</v>
      </c>
      <c r="R12" s="803">
        <v>0</v>
      </c>
      <c r="S12" s="803">
        <v>2.2792242911226146E-3</v>
      </c>
      <c r="T12" s="803">
        <v>0</v>
      </c>
      <c r="U12" s="803">
        <v>0</v>
      </c>
      <c r="V12" s="803">
        <v>4.0710444595925166E-4</v>
      </c>
      <c r="W12" s="803">
        <v>0</v>
      </c>
      <c r="X12" s="803">
        <v>0</v>
      </c>
      <c r="Y12" s="803">
        <v>0</v>
      </c>
      <c r="Z12" s="803">
        <v>0</v>
      </c>
      <c r="AA12" s="803">
        <v>0</v>
      </c>
      <c r="AB12" s="803">
        <v>8.8893932516265694E-4</v>
      </c>
      <c r="AC12" s="803">
        <v>3.3127208480565372E-3</v>
      </c>
      <c r="AD12" s="803">
        <v>0</v>
      </c>
      <c r="AE12" s="803">
        <v>0</v>
      </c>
      <c r="AF12" s="803">
        <v>0</v>
      </c>
      <c r="AG12" s="803">
        <v>0.11911798135939987</v>
      </c>
      <c r="AH12" s="803">
        <v>0</v>
      </c>
      <c r="AI12" s="803">
        <v>0</v>
      </c>
      <c r="AJ12" s="803">
        <v>0</v>
      </c>
      <c r="AK12" s="803">
        <v>0</v>
      </c>
      <c r="AL12" s="803">
        <v>0</v>
      </c>
      <c r="AM12" s="803">
        <v>0</v>
      </c>
      <c r="AN12" s="803">
        <v>0</v>
      </c>
      <c r="AO12" s="803">
        <v>0</v>
      </c>
      <c r="AP12" s="803">
        <v>0</v>
      </c>
      <c r="AQ12" s="803">
        <v>0</v>
      </c>
      <c r="AR12" s="803">
        <v>0</v>
      </c>
      <c r="AS12" s="803">
        <v>0</v>
      </c>
      <c r="AT12" s="803">
        <v>0</v>
      </c>
      <c r="AU12" s="803">
        <v>0</v>
      </c>
      <c r="AV12" s="803">
        <v>0</v>
      </c>
      <c r="AW12" s="803">
        <v>0</v>
      </c>
      <c r="AX12" s="803">
        <v>0</v>
      </c>
      <c r="AY12" s="803">
        <v>0</v>
      </c>
      <c r="AZ12" s="803">
        <v>0</v>
      </c>
      <c r="BA12" s="803">
        <v>0</v>
      </c>
      <c r="BB12" s="803">
        <v>0</v>
      </c>
      <c r="BC12" s="803">
        <v>0</v>
      </c>
      <c r="BD12" s="803">
        <v>0</v>
      </c>
      <c r="BE12" s="803">
        <v>0</v>
      </c>
      <c r="BF12" s="803">
        <v>0</v>
      </c>
      <c r="BG12" s="803">
        <v>0</v>
      </c>
      <c r="BH12" s="803">
        <v>0</v>
      </c>
      <c r="BI12" s="803">
        <v>2.8475037915132008E-3</v>
      </c>
      <c r="BJ12" s="803">
        <v>0</v>
      </c>
      <c r="BK12" s="803">
        <v>0</v>
      </c>
      <c r="BL12" s="803">
        <v>0</v>
      </c>
      <c r="BM12" s="803">
        <v>0</v>
      </c>
      <c r="BN12" s="803">
        <v>0</v>
      </c>
      <c r="BO12" s="803">
        <v>0</v>
      </c>
      <c r="BP12" s="803">
        <v>0</v>
      </c>
      <c r="BQ12" s="803">
        <v>0</v>
      </c>
      <c r="BR12" s="803">
        <v>0</v>
      </c>
      <c r="BS12" s="803">
        <v>0</v>
      </c>
      <c r="BT12" s="803">
        <v>0</v>
      </c>
      <c r="BU12" s="803">
        <v>0</v>
      </c>
      <c r="BV12" s="803">
        <v>0</v>
      </c>
      <c r="BW12" s="803">
        <v>0</v>
      </c>
      <c r="BX12" s="803">
        <v>0</v>
      </c>
      <c r="BY12" s="803">
        <v>0</v>
      </c>
      <c r="BZ12" s="803">
        <v>0</v>
      </c>
      <c r="CA12" s="803">
        <v>0</v>
      </c>
      <c r="CB12" s="803">
        <v>0</v>
      </c>
      <c r="CC12" s="803">
        <v>0</v>
      </c>
      <c r="CD12" s="803">
        <v>1.5425213817194606E-3</v>
      </c>
      <c r="CE12" s="803">
        <v>0</v>
      </c>
      <c r="CF12" s="803">
        <v>0</v>
      </c>
      <c r="CG12" s="803">
        <v>0</v>
      </c>
      <c r="CH12" s="803">
        <v>0</v>
      </c>
      <c r="CI12" s="803">
        <v>0</v>
      </c>
      <c r="CJ12" s="803">
        <v>0</v>
      </c>
      <c r="CK12" s="803">
        <v>1.0677897302182139E-4</v>
      </c>
      <c r="CL12" s="803">
        <v>1.9539688363681364E-5</v>
      </c>
      <c r="CM12" s="803">
        <v>0</v>
      </c>
      <c r="CN12" s="803">
        <v>4.1891495062951949E-4</v>
      </c>
      <c r="CO12" s="803">
        <v>0</v>
      </c>
      <c r="CP12" s="803">
        <v>4.2835880495153741E-3</v>
      </c>
      <c r="CQ12" s="803">
        <v>3.5949719526675674E-3</v>
      </c>
      <c r="CR12" s="803">
        <v>0</v>
      </c>
      <c r="CS12" s="803">
        <v>0</v>
      </c>
      <c r="CT12" s="803">
        <v>0</v>
      </c>
      <c r="CU12" s="803">
        <v>0</v>
      </c>
      <c r="CV12" s="803">
        <v>0</v>
      </c>
      <c r="CW12" s="803">
        <v>2.8734410873741099E-2</v>
      </c>
      <c r="CX12" s="803">
        <v>5.7073338233637187E-2</v>
      </c>
      <c r="CY12" s="803">
        <v>0</v>
      </c>
      <c r="CZ12" s="803">
        <v>2.0987302681877464E-5</v>
      </c>
      <c r="DA12" s="803">
        <v>1.9728528179065942E-3</v>
      </c>
      <c r="DB12" s="803">
        <v>0</v>
      </c>
      <c r="DC12" s="803">
        <v>0</v>
      </c>
      <c r="DD12" s="803" t="s">
        <v>569</v>
      </c>
      <c r="DE12" s="803" t="s">
        <v>569</v>
      </c>
      <c r="DF12" s="803" t="s">
        <v>569</v>
      </c>
      <c r="DG12" s="803" t="s">
        <v>569</v>
      </c>
      <c r="DH12" s="803" t="s">
        <v>569</v>
      </c>
      <c r="DI12" s="803" t="s">
        <v>569</v>
      </c>
      <c r="DJ12" s="803" t="s">
        <v>569</v>
      </c>
      <c r="DK12" s="803" t="s">
        <v>569</v>
      </c>
      <c r="DL12" s="803" t="s">
        <v>569</v>
      </c>
      <c r="DM12" s="803" t="s">
        <v>569</v>
      </c>
      <c r="DN12" s="803" t="s">
        <v>569</v>
      </c>
      <c r="DO12" s="803" t="s">
        <v>569</v>
      </c>
      <c r="DP12" s="803" t="s">
        <v>569</v>
      </c>
      <c r="DQ12" s="803" t="s">
        <v>569</v>
      </c>
      <c r="DR12" s="803" t="s">
        <v>569</v>
      </c>
      <c r="DS12" s="803" t="s">
        <v>569</v>
      </c>
      <c r="DT12" s="804">
        <v>3.8531570105502246E-3</v>
      </c>
    </row>
    <row r="13" spans="1:125" x14ac:dyDescent="0.25">
      <c r="A13" s="22"/>
      <c r="B13" s="792">
        <v>10</v>
      </c>
      <c r="C13" s="795" t="str">
        <v>水産食料品</v>
      </c>
      <c r="D13" s="808">
        <v>0</v>
      </c>
      <c r="E13" s="809">
        <v>0</v>
      </c>
      <c r="F13" s="809">
        <v>0</v>
      </c>
      <c r="G13" s="809">
        <v>0</v>
      </c>
      <c r="H13" s="809">
        <v>0</v>
      </c>
      <c r="I13" s="809">
        <v>3.583982233915399E-2</v>
      </c>
      <c r="J13" s="809">
        <v>0</v>
      </c>
      <c r="K13" s="809">
        <v>0</v>
      </c>
      <c r="L13" s="809">
        <v>1.5752239210713119E-4</v>
      </c>
      <c r="M13" s="809">
        <v>9.4846990169856538E-2</v>
      </c>
      <c r="N13" s="809">
        <v>0</v>
      </c>
      <c r="O13" s="809">
        <v>1.7856429257625869E-2</v>
      </c>
      <c r="P13" s="809">
        <v>0</v>
      </c>
      <c r="Q13" s="809">
        <v>8.854406763444695E-3</v>
      </c>
      <c r="R13" s="809">
        <v>0</v>
      </c>
      <c r="S13" s="809">
        <v>0</v>
      </c>
      <c r="T13" s="809">
        <v>0</v>
      </c>
      <c r="U13" s="809">
        <v>0</v>
      </c>
      <c r="V13" s="809">
        <v>0</v>
      </c>
      <c r="W13" s="809">
        <v>0</v>
      </c>
      <c r="X13" s="809">
        <v>0</v>
      </c>
      <c r="Y13" s="809">
        <v>0</v>
      </c>
      <c r="Z13" s="809">
        <v>0</v>
      </c>
      <c r="AA13" s="809">
        <v>0</v>
      </c>
      <c r="AB13" s="809">
        <v>3.7827205326070513E-5</v>
      </c>
      <c r="AC13" s="809">
        <v>0</v>
      </c>
      <c r="AD13" s="809">
        <v>0</v>
      </c>
      <c r="AE13" s="809">
        <v>0</v>
      </c>
      <c r="AF13" s="809">
        <v>0</v>
      </c>
      <c r="AG13" s="809">
        <v>0</v>
      </c>
      <c r="AH13" s="809">
        <v>0</v>
      </c>
      <c r="AI13" s="809">
        <v>0</v>
      </c>
      <c r="AJ13" s="809">
        <v>0</v>
      </c>
      <c r="AK13" s="809">
        <v>0</v>
      </c>
      <c r="AL13" s="809">
        <v>0</v>
      </c>
      <c r="AM13" s="809">
        <v>0</v>
      </c>
      <c r="AN13" s="809">
        <v>0</v>
      </c>
      <c r="AO13" s="809">
        <v>0</v>
      </c>
      <c r="AP13" s="809">
        <v>0</v>
      </c>
      <c r="AQ13" s="809">
        <v>0</v>
      </c>
      <c r="AR13" s="809">
        <v>0</v>
      </c>
      <c r="AS13" s="809">
        <v>0</v>
      </c>
      <c r="AT13" s="809">
        <v>0</v>
      </c>
      <c r="AU13" s="809">
        <v>0</v>
      </c>
      <c r="AV13" s="809">
        <v>0</v>
      </c>
      <c r="AW13" s="809">
        <v>0</v>
      </c>
      <c r="AX13" s="809">
        <v>0</v>
      </c>
      <c r="AY13" s="809">
        <v>0</v>
      </c>
      <c r="AZ13" s="809">
        <v>0</v>
      </c>
      <c r="BA13" s="809">
        <v>0</v>
      </c>
      <c r="BB13" s="809">
        <v>0</v>
      </c>
      <c r="BC13" s="809">
        <v>0</v>
      </c>
      <c r="BD13" s="809">
        <v>0</v>
      </c>
      <c r="BE13" s="809">
        <v>0</v>
      </c>
      <c r="BF13" s="809">
        <v>0</v>
      </c>
      <c r="BG13" s="809">
        <v>0</v>
      </c>
      <c r="BH13" s="809">
        <v>0</v>
      </c>
      <c r="BI13" s="809">
        <v>0</v>
      </c>
      <c r="BJ13" s="809">
        <v>0</v>
      </c>
      <c r="BK13" s="809">
        <v>0</v>
      </c>
      <c r="BL13" s="809">
        <v>0</v>
      </c>
      <c r="BM13" s="809">
        <v>0</v>
      </c>
      <c r="BN13" s="809">
        <v>0</v>
      </c>
      <c r="BO13" s="809">
        <v>0</v>
      </c>
      <c r="BP13" s="809">
        <v>0</v>
      </c>
      <c r="BQ13" s="809">
        <v>0</v>
      </c>
      <c r="BR13" s="809">
        <v>0</v>
      </c>
      <c r="BS13" s="809">
        <v>0</v>
      </c>
      <c r="BT13" s="809">
        <v>0</v>
      </c>
      <c r="BU13" s="809">
        <v>0</v>
      </c>
      <c r="BV13" s="809">
        <v>0</v>
      </c>
      <c r="BW13" s="809">
        <v>0</v>
      </c>
      <c r="BX13" s="809">
        <v>0</v>
      </c>
      <c r="BY13" s="809">
        <v>0</v>
      </c>
      <c r="BZ13" s="809">
        <v>0</v>
      </c>
      <c r="CA13" s="809">
        <v>0</v>
      </c>
      <c r="CB13" s="809">
        <v>0</v>
      </c>
      <c r="CC13" s="809">
        <v>0</v>
      </c>
      <c r="CD13" s="809">
        <v>4.6038330469780819E-4</v>
      </c>
      <c r="CE13" s="809">
        <v>0</v>
      </c>
      <c r="CF13" s="809">
        <v>0</v>
      </c>
      <c r="CG13" s="809">
        <v>0</v>
      </c>
      <c r="CH13" s="809">
        <v>0</v>
      </c>
      <c r="CI13" s="809">
        <v>0</v>
      </c>
      <c r="CJ13" s="809">
        <v>0</v>
      </c>
      <c r="CK13" s="809">
        <v>1.0128299646922763E-4</v>
      </c>
      <c r="CL13" s="809">
        <v>8.6843059394139396E-6</v>
      </c>
      <c r="CM13" s="809">
        <v>0</v>
      </c>
      <c r="CN13" s="809">
        <v>3.7532577175788278E-4</v>
      </c>
      <c r="CO13" s="809">
        <v>0</v>
      </c>
      <c r="CP13" s="809">
        <v>4.2351859246620924E-3</v>
      </c>
      <c r="CQ13" s="809">
        <v>4.7387025890895194E-3</v>
      </c>
      <c r="CR13" s="809">
        <v>0</v>
      </c>
      <c r="CS13" s="809">
        <v>0</v>
      </c>
      <c r="CT13" s="809">
        <v>0</v>
      </c>
      <c r="CU13" s="809">
        <v>0</v>
      </c>
      <c r="CV13" s="809">
        <v>0</v>
      </c>
      <c r="CW13" s="809">
        <v>2.0479934664216576E-2</v>
      </c>
      <c r="CX13" s="809">
        <v>2.7764066465289217E-2</v>
      </c>
      <c r="CY13" s="809">
        <v>0</v>
      </c>
      <c r="CZ13" s="809">
        <v>1.4990930487055332E-5</v>
      </c>
      <c r="DA13" s="809">
        <v>1.3182657078177702E-3</v>
      </c>
      <c r="DB13" s="809">
        <v>0</v>
      </c>
      <c r="DC13" s="809">
        <v>0</v>
      </c>
      <c r="DD13" s="809" t="s">
        <v>569</v>
      </c>
      <c r="DE13" s="809" t="s">
        <v>569</v>
      </c>
      <c r="DF13" s="809" t="s">
        <v>569</v>
      </c>
      <c r="DG13" s="809" t="s">
        <v>569</v>
      </c>
      <c r="DH13" s="809" t="s">
        <v>569</v>
      </c>
      <c r="DI13" s="809" t="s">
        <v>569</v>
      </c>
      <c r="DJ13" s="809" t="s">
        <v>569</v>
      </c>
      <c r="DK13" s="809" t="s">
        <v>569</v>
      </c>
      <c r="DL13" s="809" t="s">
        <v>569</v>
      </c>
      <c r="DM13" s="809" t="s">
        <v>569</v>
      </c>
      <c r="DN13" s="809" t="s">
        <v>569</v>
      </c>
      <c r="DO13" s="809" t="s">
        <v>569</v>
      </c>
      <c r="DP13" s="809" t="s">
        <v>569</v>
      </c>
      <c r="DQ13" s="809" t="s">
        <v>569</v>
      </c>
      <c r="DR13" s="809" t="s">
        <v>569</v>
      </c>
      <c r="DS13" s="809" t="s">
        <v>569</v>
      </c>
      <c r="DT13" s="810">
        <v>3.2060662760823606E-3</v>
      </c>
    </row>
    <row r="14" spans="1:125" x14ac:dyDescent="0.25">
      <c r="A14" s="22"/>
      <c r="B14" s="792">
        <v>11</v>
      </c>
      <c r="C14" s="793" t="str">
        <v>精穀・製粉</v>
      </c>
      <c r="D14" s="802">
        <v>0</v>
      </c>
      <c r="E14" s="803">
        <v>0</v>
      </c>
      <c r="F14" s="803">
        <v>1.156910606549072E-3</v>
      </c>
      <c r="G14" s="803">
        <v>0</v>
      </c>
      <c r="H14" s="803">
        <v>3.2772040275112655E-3</v>
      </c>
      <c r="I14" s="803">
        <v>0</v>
      </c>
      <c r="J14" s="803">
        <v>0</v>
      </c>
      <c r="K14" s="803">
        <v>0</v>
      </c>
      <c r="L14" s="803">
        <v>3.9879086609400296E-6</v>
      </c>
      <c r="M14" s="803">
        <v>9.0312272048351794E-5</v>
      </c>
      <c r="N14" s="803">
        <v>4.6080904162074604E-3</v>
      </c>
      <c r="O14" s="803">
        <v>6.3013006692764231E-2</v>
      </c>
      <c r="P14" s="803">
        <v>3.0429869252574229E-3</v>
      </c>
      <c r="Q14" s="803">
        <v>4.0584147306712129E-2</v>
      </c>
      <c r="R14" s="803">
        <v>0</v>
      </c>
      <c r="S14" s="803">
        <v>0</v>
      </c>
      <c r="T14" s="803">
        <v>2.0185609137680625E-3</v>
      </c>
      <c r="U14" s="803">
        <v>0</v>
      </c>
      <c r="V14" s="803">
        <v>0</v>
      </c>
      <c r="W14" s="803">
        <v>0</v>
      </c>
      <c r="X14" s="803">
        <v>0</v>
      </c>
      <c r="Y14" s="803">
        <v>0</v>
      </c>
      <c r="Z14" s="803">
        <v>0</v>
      </c>
      <c r="AA14" s="803">
        <v>0</v>
      </c>
      <c r="AB14" s="803">
        <v>0</v>
      </c>
      <c r="AC14" s="803">
        <v>6.309944472488642E-5</v>
      </c>
      <c r="AD14" s="803">
        <v>0</v>
      </c>
      <c r="AE14" s="803">
        <v>0</v>
      </c>
      <c r="AF14" s="803">
        <v>0</v>
      </c>
      <c r="AG14" s="803">
        <v>0</v>
      </c>
      <c r="AH14" s="803">
        <v>0</v>
      </c>
      <c r="AI14" s="803">
        <v>0</v>
      </c>
      <c r="AJ14" s="803">
        <v>0</v>
      </c>
      <c r="AK14" s="803">
        <v>0</v>
      </c>
      <c r="AL14" s="803">
        <v>0</v>
      </c>
      <c r="AM14" s="803">
        <v>0</v>
      </c>
      <c r="AN14" s="803">
        <v>0</v>
      </c>
      <c r="AO14" s="803">
        <v>0</v>
      </c>
      <c r="AP14" s="803">
        <v>0</v>
      </c>
      <c r="AQ14" s="803">
        <v>0</v>
      </c>
      <c r="AR14" s="803">
        <v>0</v>
      </c>
      <c r="AS14" s="803">
        <v>0</v>
      </c>
      <c r="AT14" s="803">
        <v>0</v>
      </c>
      <c r="AU14" s="803">
        <v>0</v>
      </c>
      <c r="AV14" s="803">
        <v>0</v>
      </c>
      <c r="AW14" s="803">
        <v>0</v>
      </c>
      <c r="AX14" s="803">
        <v>0</v>
      </c>
      <c r="AY14" s="803">
        <v>0</v>
      </c>
      <c r="AZ14" s="803">
        <v>0</v>
      </c>
      <c r="BA14" s="803">
        <v>0</v>
      </c>
      <c r="BB14" s="803">
        <v>0</v>
      </c>
      <c r="BC14" s="803">
        <v>0</v>
      </c>
      <c r="BD14" s="803">
        <v>0</v>
      </c>
      <c r="BE14" s="803">
        <v>0</v>
      </c>
      <c r="BF14" s="803">
        <v>0</v>
      </c>
      <c r="BG14" s="803">
        <v>0</v>
      </c>
      <c r="BH14" s="803">
        <v>0</v>
      </c>
      <c r="BI14" s="803">
        <v>0</v>
      </c>
      <c r="BJ14" s="803">
        <v>0</v>
      </c>
      <c r="BK14" s="803">
        <v>0</v>
      </c>
      <c r="BL14" s="803">
        <v>0</v>
      </c>
      <c r="BM14" s="803">
        <v>0</v>
      </c>
      <c r="BN14" s="803">
        <v>0</v>
      </c>
      <c r="BO14" s="803">
        <v>0</v>
      </c>
      <c r="BP14" s="803">
        <v>0</v>
      </c>
      <c r="BQ14" s="803">
        <v>0</v>
      </c>
      <c r="BR14" s="803">
        <v>0</v>
      </c>
      <c r="BS14" s="803">
        <v>0</v>
      </c>
      <c r="BT14" s="803">
        <v>0</v>
      </c>
      <c r="BU14" s="803">
        <v>0</v>
      </c>
      <c r="BV14" s="803">
        <v>0</v>
      </c>
      <c r="BW14" s="803">
        <v>0</v>
      </c>
      <c r="BX14" s="803">
        <v>0</v>
      </c>
      <c r="BY14" s="803">
        <v>0</v>
      </c>
      <c r="BZ14" s="803">
        <v>0</v>
      </c>
      <c r="CA14" s="803">
        <v>0</v>
      </c>
      <c r="CB14" s="803">
        <v>0</v>
      </c>
      <c r="CC14" s="803">
        <v>0</v>
      </c>
      <c r="CD14" s="803">
        <v>1.0061985628446943E-3</v>
      </c>
      <c r="CE14" s="803">
        <v>0</v>
      </c>
      <c r="CF14" s="803">
        <v>0</v>
      </c>
      <c r="CG14" s="803">
        <v>0</v>
      </c>
      <c r="CH14" s="803">
        <v>0</v>
      </c>
      <c r="CI14" s="803">
        <v>0</v>
      </c>
      <c r="CJ14" s="803">
        <v>0</v>
      </c>
      <c r="CK14" s="803">
        <v>7.4588253213772295E-5</v>
      </c>
      <c r="CL14" s="803">
        <v>0</v>
      </c>
      <c r="CM14" s="803">
        <v>0</v>
      </c>
      <c r="CN14" s="803">
        <v>2.2804023051793121E-4</v>
      </c>
      <c r="CO14" s="803">
        <v>0</v>
      </c>
      <c r="CP14" s="803">
        <v>3.8177175978025436E-3</v>
      </c>
      <c r="CQ14" s="803">
        <v>2.8388540856296661E-3</v>
      </c>
      <c r="CR14" s="803">
        <v>6.6143854615807556E-4</v>
      </c>
      <c r="CS14" s="803">
        <v>0</v>
      </c>
      <c r="CT14" s="803">
        <v>0</v>
      </c>
      <c r="CU14" s="803">
        <v>0</v>
      </c>
      <c r="CV14" s="803">
        <v>0</v>
      </c>
      <c r="CW14" s="803">
        <v>1.7154809972040618E-2</v>
      </c>
      <c r="CX14" s="803">
        <v>1.5889324670168417E-2</v>
      </c>
      <c r="CY14" s="803">
        <v>0</v>
      </c>
      <c r="CZ14" s="803">
        <v>0</v>
      </c>
      <c r="DA14" s="803">
        <v>8.7278281345176515E-4</v>
      </c>
      <c r="DB14" s="803">
        <v>0</v>
      </c>
      <c r="DC14" s="803">
        <v>0</v>
      </c>
      <c r="DD14" s="803" t="s">
        <v>569</v>
      </c>
      <c r="DE14" s="803" t="s">
        <v>569</v>
      </c>
      <c r="DF14" s="803" t="s">
        <v>569</v>
      </c>
      <c r="DG14" s="803" t="s">
        <v>569</v>
      </c>
      <c r="DH14" s="803" t="s">
        <v>569</v>
      </c>
      <c r="DI14" s="803" t="s">
        <v>569</v>
      </c>
      <c r="DJ14" s="803" t="s">
        <v>569</v>
      </c>
      <c r="DK14" s="803" t="s">
        <v>569</v>
      </c>
      <c r="DL14" s="803" t="s">
        <v>569</v>
      </c>
      <c r="DM14" s="803" t="s">
        <v>569</v>
      </c>
      <c r="DN14" s="803" t="s">
        <v>569</v>
      </c>
      <c r="DO14" s="803" t="s">
        <v>569</v>
      </c>
      <c r="DP14" s="803" t="s">
        <v>569</v>
      </c>
      <c r="DQ14" s="803" t="s">
        <v>569</v>
      </c>
      <c r="DR14" s="803" t="s">
        <v>569</v>
      </c>
      <c r="DS14" s="803" t="s">
        <v>569</v>
      </c>
      <c r="DT14" s="804">
        <v>1.9713770945844261E-3</v>
      </c>
    </row>
    <row r="15" spans="1:125" x14ac:dyDescent="0.25">
      <c r="A15" s="22"/>
      <c r="B15" s="792">
        <v>12</v>
      </c>
      <c r="C15" s="793" t="str">
        <v>その他の食料品</v>
      </c>
      <c r="D15" s="802">
        <v>0</v>
      </c>
      <c r="E15" s="803">
        <v>0</v>
      </c>
      <c r="F15" s="803">
        <v>1.8805323999447336E-2</v>
      </c>
      <c r="G15" s="803">
        <v>0</v>
      </c>
      <c r="H15" s="803">
        <v>3.8808995062633404E-3</v>
      </c>
      <c r="I15" s="803">
        <v>8.6637952373879899E-4</v>
      </c>
      <c r="J15" s="803">
        <v>0</v>
      </c>
      <c r="K15" s="803">
        <v>0</v>
      </c>
      <c r="L15" s="803">
        <v>2.8431794798171942E-2</v>
      </c>
      <c r="M15" s="803">
        <v>1.544166174580569E-2</v>
      </c>
      <c r="N15" s="803">
        <v>3.5503746384904993E-4</v>
      </c>
      <c r="O15" s="803">
        <v>0.16003171350429427</v>
      </c>
      <c r="P15" s="803">
        <v>4.7033719072962242E-2</v>
      </c>
      <c r="Q15" s="803">
        <v>0.17246957928521106</v>
      </c>
      <c r="R15" s="803">
        <v>0</v>
      </c>
      <c r="S15" s="803">
        <v>0</v>
      </c>
      <c r="T15" s="803">
        <v>0</v>
      </c>
      <c r="U15" s="803">
        <v>0</v>
      </c>
      <c r="V15" s="803">
        <v>2.3171817011285313E-3</v>
      </c>
      <c r="W15" s="803">
        <v>5.0137879167711205E-5</v>
      </c>
      <c r="X15" s="803">
        <v>0</v>
      </c>
      <c r="Y15" s="803">
        <v>1.059265928711403E-4</v>
      </c>
      <c r="Z15" s="803">
        <v>1.2531328320802005E-4</v>
      </c>
      <c r="AA15" s="803">
        <v>6.6263197420152848E-4</v>
      </c>
      <c r="AB15" s="803">
        <v>1.3163867453472538E-2</v>
      </c>
      <c r="AC15" s="803">
        <v>4.6378091872791519E-3</v>
      </c>
      <c r="AD15" s="803">
        <v>3.8754432538221559E-6</v>
      </c>
      <c r="AE15" s="803">
        <v>2.7551245316288297E-5</v>
      </c>
      <c r="AF15" s="803">
        <v>0</v>
      </c>
      <c r="AG15" s="803">
        <v>1.8185951352580132E-3</v>
      </c>
      <c r="AH15" s="803">
        <v>1.4017381553125876E-4</v>
      </c>
      <c r="AI15" s="803">
        <v>0</v>
      </c>
      <c r="AJ15" s="803">
        <v>7.8585461689587423E-4</v>
      </c>
      <c r="AK15" s="803">
        <v>2.8481012658227848E-3</v>
      </c>
      <c r="AL15" s="803">
        <v>0</v>
      </c>
      <c r="AM15" s="803">
        <v>0</v>
      </c>
      <c r="AN15" s="803">
        <v>0</v>
      </c>
      <c r="AO15" s="803">
        <v>0</v>
      </c>
      <c r="AP15" s="803">
        <v>0</v>
      </c>
      <c r="AQ15" s="803">
        <v>0</v>
      </c>
      <c r="AR15" s="803">
        <v>0</v>
      </c>
      <c r="AS15" s="803">
        <v>0</v>
      </c>
      <c r="AT15" s="803">
        <v>0</v>
      </c>
      <c r="AU15" s="803">
        <v>0</v>
      </c>
      <c r="AV15" s="803">
        <v>0</v>
      </c>
      <c r="AW15" s="803">
        <v>0</v>
      </c>
      <c r="AX15" s="803">
        <v>0</v>
      </c>
      <c r="AY15" s="803">
        <v>0</v>
      </c>
      <c r="AZ15" s="803">
        <v>0</v>
      </c>
      <c r="BA15" s="803">
        <v>0</v>
      </c>
      <c r="BB15" s="803">
        <v>0</v>
      </c>
      <c r="BC15" s="803">
        <v>0</v>
      </c>
      <c r="BD15" s="803">
        <v>0</v>
      </c>
      <c r="BE15" s="803">
        <v>0</v>
      </c>
      <c r="BF15" s="803">
        <v>0</v>
      </c>
      <c r="BG15" s="803">
        <v>0</v>
      </c>
      <c r="BH15" s="803">
        <v>0</v>
      </c>
      <c r="BI15" s="803">
        <v>0</v>
      </c>
      <c r="BJ15" s="803">
        <v>0</v>
      </c>
      <c r="BK15" s="803">
        <v>0</v>
      </c>
      <c r="BL15" s="803">
        <v>0</v>
      </c>
      <c r="BM15" s="803">
        <v>0</v>
      </c>
      <c r="BN15" s="803">
        <v>0</v>
      </c>
      <c r="BO15" s="803">
        <v>0</v>
      </c>
      <c r="BP15" s="803">
        <v>0</v>
      </c>
      <c r="BQ15" s="803">
        <v>0</v>
      </c>
      <c r="BR15" s="803">
        <v>0</v>
      </c>
      <c r="BS15" s="803">
        <v>0</v>
      </c>
      <c r="BT15" s="803">
        <v>0</v>
      </c>
      <c r="BU15" s="803">
        <v>0</v>
      </c>
      <c r="BV15" s="803">
        <v>0</v>
      </c>
      <c r="BW15" s="803">
        <v>0</v>
      </c>
      <c r="BX15" s="803">
        <v>0</v>
      </c>
      <c r="BY15" s="803">
        <v>0</v>
      </c>
      <c r="BZ15" s="803">
        <v>0</v>
      </c>
      <c r="CA15" s="803">
        <v>0</v>
      </c>
      <c r="CB15" s="803">
        <v>0</v>
      </c>
      <c r="CC15" s="803">
        <v>0</v>
      </c>
      <c r="CD15" s="803">
        <v>2.2022459111317835E-3</v>
      </c>
      <c r="CE15" s="803">
        <v>0</v>
      </c>
      <c r="CF15" s="803">
        <v>0</v>
      </c>
      <c r="CG15" s="803">
        <v>0</v>
      </c>
      <c r="CH15" s="803">
        <v>0</v>
      </c>
      <c r="CI15" s="803">
        <v>0</v>
      </c>
      <c r="CJ15" s="803">
        <v>0</v>
      </c>
      <c r="CK15" s="803">
        <v>1.9000376081824099E-4</v>
      </c>
      <c r="CL15" s="803">
        <v>0</v>
      </c>
      <c r="CM15" s="803">
        <v>0</v>
      </c>
      <c r="CN15" s="803">
        <v>9.1170208860991814E-4</v>
      </c>
      <c r="CO15" s="803">
        <v>0</v>
      </c>
      <c r="CP15" s="803">
        <v>8.893890441790394E-3</v>
      </c>
      <c r="CQ15" s="803">
        <v>7.3509942813468178E-3</v>
      </c>
      <c r="CR15" s="803">
        <v>6.2009863702319583E-4</v>
      </c>
      <c r="CS15" s="803">
        <v>0</v>
      </c>
      <c r="CT15" s="803">
        <v>0</v>
      </c>
      <c r="CU15" s="803">
        <v>0</v>
      </c>
      <c r="CV15" s="803">
        <v>0</v>
      </c>
      <c r="CW15" s="803">
        <v>3.4647132600805861E-2</v>
      </c>
      <c r="CX15" s="803">
        <v>7.6043684241588555E-2</v>
      </c>
      <c r="CY15" s="803">
        <v>0</v>
      </c>
      <c r="CZ15" s="803">
        <v>0</v>
      </c>
      <c r="DA15" s="803">
        <v>2.4274271999127216E-3</v>
      </c>
      <c r="DB15" s="803">
        <v>0</v>
      </c>
      <c r="DC15" s="803">
        <v>0</v>
      </c>
      <c r="DD15" s="803" t="s">
        <v>569</v>
      </c>
      <c r="DE15" s="803" t="s">
        <v>569</v>
      </c>
      <c r="DF15" s="803" t="s">
        <v>569</v>
      </c>
      <c r="DG15" s="803" t="s">
        <v>569</v>
      </c>
      <c r="DH15" s="803" t="s">
        <v>569</v>
      </c>
      <c r="DI15" s="803" t="s">
        <v>569</v>
      </c>
      <c r="DJ15" s="803" t="s">
        <v>569</v>
      </c>
      <c r="DK15" s="803" t="s">
        <v>569</v>
      </c>
      <c r="DL15" s="803" t="s">
        <v>569</v>
      </c>
      <c r="DM15" s="803" t="s">
        <v>569</v>
      </c>
      <c r="DN15" s="803" t="s">
        <v>569</v>
      </c>
      <c r="DO15" s="803" t="s">
        <v>569</v>
      </c>
      <c r="DP15" s="803" t="s">
        <v>569</v>
      </c>
      <c r="DQ15" s="803" t="s">
        <v>569</v>
      </c>
      <c r="DR15" s="803" t="s">
        <v>569</v>
      </c>
      <c r="DS15" s="803" t="s">
        <v>569</v>
      </c>
      <c r="DT15" s="804">
        <v>7.103917241265501E-3</v>
      </c>
    </row>
    <row r="16" spans="1:125" x14ac:dyDescent="0.25">
      <c r="A16" s="22"/>
      <c r="B16" s="792">
        <v>13</v>
      </c>
      <c r="C16" s="793" t="str">
        <v>飲料</v>
      </c>
      <c r="D16" s="802">
        <v>0</v>
      </c>
      <c r="E16" s="803">
        <v>0</v>
      </c>
      <c r="F16" s="803">
        <v>2.1553907797172201E-4</v>
      </c>
      <c r="G16" s="803">
        <v>1.1439422537950284E-5</v>
      </c>
      <c r="H16" s="803">
        <v>0</v>
      </c>
      <c r="I16" s="803">
        <v>1.3653434045532663E-2</v>
      </c>
      <c r="J16" s="803">
        <v>0</v>
      </c>
      <c r="K16" s="803">
        <v>0</v>
      </c>
      <c r="L16" s="803">
        <v>2.3987270595554281E-3</v>
      </c>
      <c r="M16" s="803">
        <v>4.4982458577929072E-4</v>
      </c>
      <c r="N16" s="803">
        <v>0</v>
      </c>
      <c r="O16" s="803">
        <v>9.6866852834314528E-4</v>
      </c>
      <c r="P16" s="803">
        <v>3.6863071901614301E-2</v>
      </c>
      <c r="Q16" s="803">
        <v>0</v>
      </c>
      <c r="R16" s="803">
        <v>0</v>
      </c>
      <c r="S16" s="803">
        <v>0</v>
      </c>
      <c r="T16" s="803">
        <v>0</v>
      </c>
      <c r="U16" s="803">
        <v>0</v>
      </c>
      <c r="V16" s="803">
        <v>0</v>
      </c>
      <c r="W16" s="803">
        <v>0</v>
      </c>
      <c r="X16" s="803">
        <v>0</v>
      </c>
      <c r="Y16" s="803">
        <v>0</v>
      </c>
      <c r="Z16" s="803">
        <v>0</v>
      </c>
      <c r="AA16" s="803">
        <v>0</v>
      </c>
      <c r="AB16" s="803">
        <v>7.5654410652141026E-5</v>
      </c>
      <c r="AC16" s="803">
        <v>0</v>
      </c>
      <c r="AD16" s="803">
        <v>0</v>
      </c>
      <c r="AE16" s="803">
        <v>0</v>
      </c>
      <c r="AF16" s="803">
        <v>0</v>
      </c>
      <c r="AG16" s="803">
        <v>0</v>
      </c>
      <c r="AH16" s="803">
        <v>0</v>
      </c>
      <c r="AI16" s="803">
        <v>0</v>
      </c>
      <c r="AJ16" s="803">
        <v>0</v>
      </c>
      <c r="AK16" s="803">
        <v>0</v>
      </c>
      <c r="AL16" s="803">
        <v>0</v>
      </c>
      <c r="AM16" s="803">
        <v>0</v>
      </c>
      <c r="AN16" s="803">
        <v>0</v>
      </c>
      <c r="AO16" s="803">
        <v>0</v>
      </c>
      <c r="AP16" s="803">
        <v>0</v>
      </c>
      <c r="AQ16" s="803">
        <v>0</v>
      </c>
      <c r="AR16" s="803">
        <v>0</v>
      </c>
      <c r="AS16" s="803">
        <v>0</v>
      </c>
      <c r="AT16" s="803">
        <v>0</v>
      </c>
      <c r="AU16" s="803">
        <v>0</v>
      </c>
      <c r="AV16" s="803">
        <v>0</v>
      </c>
      <c r="AW16" s="803">
        <v>0</v>
      </c>
      <c r="AX16" s="803">
        <v>0</v>
      </c>
      <c r="AY16" s="803">
        <v>0</v>
      </c>
      <c r="AZ16" s="803">
        <v>0</v>
      </c>
      <c r="BA16" s="803">
        <v>0</v>
      </c>
      <c r="BB16" s="803">
        <v>0</v>
      </c>
      <c r="BC16" s="803">
        <v>0</v>
      </c>
      <c r="BD16" s="803">
        <v>0</v>
      </c>
      <c r="BE16" s="803">
        <v>0</v>
      </c>
      <c r="BF16" s="803">
        <v>0</v>
      </c>
      <c r="BG16" s="803">
        <v>0</v>
      </c>
      <c r="BH16" s="803">
        <v>0</v>
      </c>
      <c r="BI16" s="803">
        <v>0</v>
      </c>
      <c r="BJ16" s="803">
        <v>0</v>
      </c>
      <c r="BK16" s="803">
        <v>0</v>
      </c>
      <c r="BL16" s="803">
        <v>0</v>
      </c>
      <c r="BM16" s="803">
        <v>0</v>
      </c>
      <c r="BN16" s="803">
        <v>0</v>
      </c>
      <c r="BO16" s="803">
        <v>0</v>
      </c>
      <c r="BP16" s="803">
        <v>0</v>
      </c>
      <c r="BQ16" s="803">
        <v>0</v>
      </c>
      <c r="BR16" s="803">
        <v>0</v>
      </c>
      <c r="BS16" s="803">
        <v>1.0961863194335296E-4</v>
      </c>
      <c r="BT16" s="803">
        <v>0</v>
      </c>
      <c r="BU16" s="803">
        <v>0</v>
      </c>
      <c r="BV16" s="803">
        <v>0</v>
      </c>
      <c r="BW16" s="803">
        <v>0</v>
      </c>
      <c r="BX16" s="803">
        <v>0</v>
      </c>
      <c r="BY16" s="803">
        <v>0</v>
      </c>
      <c r="BZ16" s="803">
        <v>0</v>
      </c>
      <c r="CA16" s="803">
        <v>0</v>
      </c>
      <c r="CB16" s="803">
        <v>0</v>
      </c>
      <c r="CC16" s="803">
        <v>0</v>
      </c>
      <c r="CD16" s="803">
        <v>6.5924990744871707E-3</v>
      </c>
      <c r="CE16" s="803">
        <v>0</v>
      </c>
      <c r="CF16" s="803">
        <v>0</v>
      </c>
      <c r="CG16" s="803">
        <v>0</v>
      </c>
      <c r="CH16" s="803">
        <v>0</v>
      </c>
      <c r="CI16" s="803">
        <v>0</v>
      </c>
      <c r="CJ16" s="803">
        <v>0</v>
      </c>
      <c r="CK16" s="803">
        <v>2.5909603747941953E-5</v>
      </c>
      <c r="CL16" s="803">
        <v>0</v>
      </c>
      <c r="CM16" s="803">
        <v>0</v>
      </c>
      <c r="CN16" s="803">
        <v>1.7802738318100064E-4</v>
      </c>
      <c r="CO16" s="803">
        <v>0</v>
      </c>
      <c r="CP16" s="803">
        <v>1.3855108239251702E-3</v>
      </c>
      <c r="CQ16" s="803">
        <v>1.4303457123749472E-3</v>
      </c>
      <c r="CR16" s="803">
        <v>0</v>
      </c>
      <c r="CS16" s="803">
        <v>0</v>
      </c>
      <c r="CT16" s="803">
        <v>0</v>
      </c>
      <c r="CU16" s="803">
        <v>0</v>
      </c>
      <c r="CV16" s="803">
        <v>1.1837451498156316E-5</v>
      </c>
      <c r="CW16" s="803">
        <v>3.751390677150393E-2</v>
      </c>
      <c r="CX16" s="803">
        <v>8.7475789100937312E-2</v>
      </c>
      <c r="CY16" s="803">
        <v>0</v>
      </c>
      <c r="CZ16" s="803">
        <v>0</v>
      </c>
      <c r="DA16" s="803">
        <v>1.6182847999418144E-3</v>
      </c>
      <c r="DB16" s="803">
        <v>0</v>
      </c>
      <c r="DC16" s="803">
        <v>1.1367384740300932E-3</v>
      </c>
      <c r="DD16" s="803" t="s">
        <v>569</v>
      </c>
      <c r="DE16" s="803" t="s">
        <v>569</v>
      </c>
      <c r="DF16" s="803" t="s">
        <v>569</v>
      </c>
      <c r="DG16" s="803" t="s">
        <v>569</v>
      </c>
      <c r="DH16" s="803" t="s">
        <v>569</v>
      </c>
      <c r="DI16" s="803" t="s">
        <v>569</v>
      </c>
      <c r="DJ16" s="803" t="s">
        <v>569</v>
      </c>
      <c r="DK16" s="803" t="s">
        <v>569</v>
      </c>
      <c r="DL16" s="803" t="s">
        <v>569</v>
      </c>
      <c r="DM16" s="803" t="s">
        <v>569</v>
      </c>
      <c r="DN16" s="803" t="s">
        <v>569</v>
      </c>
      <c r="DO16" s="803" t="s">
        <v>569</v>
      </c>
      <c r="DP16" s="803" t="s">
        <v>569</v>
      </c>
      <c r="DQ16" s="803" t="s">
        <v>569</v>
      </c>
      <c r="DR16" s="803" t="s">
        <v>569</v>
      </c>
      <c r="DS16" s="803" t="s">
        <v>569</v>
      </c>
      <c r="DT16" s="804">
        <v>2.6886926447263495E-3</v>
      </c>
    </row>
    <row r="17" spans="1:124" x14ac:dyDescent="0.25">
      <c r="A17" s="22"/>
      <c r="B17" s="792">
        <v>14</v>
      </c>
      <c r="C17" s="796" t="str">
        <v>飼料・有機質肥料（別掲を除く。）・たばこ</v>
      </c>
      <c r="D17" s="802">
        <v>6.7863484749060244E-3</v>
      </c>
      <c r="E17" s="803">
        <v>3.4466367087725082E-2</v>
      </c>
      <c r="F17" s="803">
        <v>0.20741122829641229</v>
      </c>
      <c r="G17" s="803">
        <v>1.9080956793301074E-2</v>
      </c>
      <c r="H17" s="803">
        <v>2.1560552812574116E-5</v>
      </c>
      <c r="I17" s="803">
        <v>8.097996364742243E-3</v>
      </c>
      <c r="J17" s="803">
        <v>0</v>
      </c>
      <c r="K17" s="803">
        <v>0</v>
      </c>
      <c r="L17" s="803">
        <v>-9.9697716523500744E-6</v>
      </c>
      <c r="M17" s="803">
        <v>0</v>
      </c>
      <c r="N17" s="803">
        <v>0</v>
      </c>
      <c r="O17" s="803">
        <v>0</v>
      </c>
      <c r="P17" s="803">
        <v>0</v>
      </c>
      <c r="Q17" s="803">
        <v>1.0002522375207662E-2</v>
      </c>
      <c r="R17" s="803">
        <v>0</v>
      </c>
      <c r="S17" s="803">
        <v>0</v>
      </c>
      <c r="T17" s="803">
        <v>0</v>
      </c>
      <c r="U17" s="803">
        <v>0</v>
      </c>
      <c r="V17" s="803">
        <v>0</v>
      </c>
      <c r="W17" s="803">
        <v>0</v>
      </c>
      <c r="X17" s="803">
        <v>0</v>
      </c>
      <c r="Y17" s="803">
        <v>3.7074307504899104E-4</v>
      </c>
      <c r="Z17" s="803">
        <v>0</v>
      </c>
      <c r="AA17" s="803">
        <v>0</v>
      </c>
      <c r="AB17" s="803">
        <v>0</v>
      </c>
      <c r="AC17" s="803">
        <v>0</v>
      </c>
      <c r="AD17" s="803">
        <v>0</v>
      </c>
      <c r="AE17" s="803">
        <v>0</v>
      </c>
      <c r="AF17" s="803">
        <v>0</v>
      </c>
      <c r="AG17" s="803">
        <v>0</v>
      </c>
      <c r="AH17" s="803">
        <v>0</v>
      </c>
      <c r="AI17" s="803">
        <v>0</v>
      </c>
      <c r="AJ17" s="803">
        <v>0</v>
      </c>
      <c r="AK17" s="803">
        <v>0</v>
      </c>
      <c r="AL17" s="803">
        <v>0</v>
      </c>
      <c r="AM17" s="803">
        <v>0</v>
      </c>
      <c r="AN17" s="803">
        <v>0</v>
      </c>
      <c r="AO17" s="803">
        <v>0</v>
      </c>
      <c r="AP17" s="803">
        <v>0</v>
      </c>
      <c r="AQ17" s="803">
        <v>0</v>
      </c>
      <c r="AR17" s="803">
        <v>0</v>
      </c>
      <c r="AS17" s="803">
        <v>0</v>
      </c>
      <c r="AT17" s="803">
        <v>0</v>
      </c>
      <c r="AU17" s="803">
        <v>0</v>
      </c>
      <c r="AV17" s="803">
        <v>0</v>
      </c>
      <c r="AW17" s="803">
        <v>0</v>
      </c>
      <c r="AX17" s="803">
        <v>0</v>
      </c>
      <c r="AY17" s="803">
        <v>0</v>
      </c>
      <c r="AZ17" s="803">
        <v>0</v>
      </c>
      <c r="BA17" s="803">
        <v>0</v>
      </c>
      <c r="BB17" s="803">
        <v>0</v>
      </c>
      <c r="BC17" s="803">
        <v>0</v>
      </c>
      <c r="BD17" s="803">
        <v>0</v>
      </c>
      <c r="BE17" s="803">
        <v>0</v>
      </c>
      <c r="BF17" s="803">
        <v>0</v>
      </c>
      <c r="BG17" s="803">
        <v>0</v>
      </c>
      <c r="BH17" s="803">
        <v>0</v>
      </c>
      <c r="BI17" s="803">
        <v>0</v>
      </c>
      <c r="BJ17" s="803">
        <v>0</v>
      </c>
      <c r="BK17" s="803">
        <v>0</v>
      </c>
      <c r="BL17" s="803">
        <v>0</v>
      </c>
      <c r="BM17" s="803">
        <v>1.0877725830119783E-4</v>
      </c>
      <c r="BN17" s="803">
        <v>0</v>
      </c>
      <c r="BO17" s="803">
        <v>0</v>
      </c>
      <c r="BP17" s="803">
        <v>0</v>
      </c>
      <c r="BQ17" s="803">
        <v>0</v>
      </c>
      <c r="BR17" s="803">
        <v>0</v>
      </c>
      <c r="BS17" s="803">
        <v>3.5464851511084779E-5</v>
      </c>
      <c r="BT17" s="803">
        <v>0</v>
      </c>
      <c r="BU17" s="803">
        <v>0</v>
      </c>
      <c r="BV17" s="803">
        <v>0</v>
      </c>
      <c r="BW17" s="803">
        <v>0</v>
      </c>
      <c r="BX17" s="803">
        <v>0</v>
      </c>
      <c r="BY17" s="803">
        <v>0</v>
      </c>
      <c r="BZ17" s="803">
        <v>0</v>
      </c>
      <c r="CA17" s="803">
        <v>0</v>
      </c>
      <c r="CB17" s="803">
        <v>0</v>
      </c>
      <c r="CC17" s="803">
        <v>0</v>
      </c>
      <c r="CD17" s="803">
        <v>0</v>
      </c>
      <c r="CE17" s="803">
        <v>0</v>
      </c>
      <c r="CF17" s="803">
        <v>0</v>
      </c>
      <c r="CG17" s="803">
        <v>0</v>
      </c>
      <c r="CH17" s="803">
        <v>0</v>
      </c>
      <c r="CI17" s="803">
        <v>0</v>
      </c>
      <c r="CJ17" s="803">
        <v>0</v>
      </c>
      <c r="CK17" s="803">
        <v>0</v>
      </c>
      <c r="CL17" s="803">
        <v>4.5701160006165857E-4</v>
      </c>
      <c r="CM17" s="803">
        <v>4.1094832859238321E-3</v>
      </c>
      <c r="CN17" s="803">
        <v>1.2847336930587674E-5</v>
      </c>
      <c r="CO17" s="803">
        <v>0</v>
      </c>
      <c r="CP17" s="803">
        <v>7.5628320083251653E-5</v>
      </c>
      <c r="CQ17" s="803">
        <v>1.9107671730199674E-5</v>
      </c>
      <c r="CR17" s="803">
        <v>0</v>
      </c>
      <c r="CS17" s="803">
        <v>0</v>
      </c>
      <c r="CT17" s="803">
        <v>0</v>
      </c>
      <c r="CU17" s="803">
        <v>0</v>
      </c>
      <c r="CV17" s="803">
        <v>0</v>
      </c>
      <c r="CW17" s="803">
        <v>0</v>
      </c>
      <c r="CX17" s="803">
        <v>0</v>
      </c>
      <c r="CY17" s="803">
        <v>0</v>
      </c>
      <c r="CZ17" s="803">
        <v>8.6047940995697607E-4</v>
      </c>
      <c r="DA17" s="803">
        <v>0</v>
      </c>
      <c r="DB17" s="803">
        <v>0</v>
      </c>
      <c r="DC17" s="803">
        <v>0</v>
      </c>
      <c r="DD17" s="803" t="s">
        <v>569</v>
      </c>
      <c r="DE17" s="803" t="s">
        <v>569</v>
      </c>
      <c r="DF17" s="803" t="s">
        <v>569</v>
      </c>
      <c r="DG17" s="803" t="s">
        <v>569</v>
      </c>
      <c r="DH17" s="803" t="s">
        <v>569</v>
      </c>
      <c r="DI17" s="803" t="s">
        <v>569</v>
      </c>
      <c r="DJ17" s="803" t="s">
        <v>569</v>
      </c>
      <c r="DK17" s="803" t="s">
        <v>569</v>
      </c>
      <c r="DL17" s="803" t="s">
        <v>569</v>
      </c>
      <c r="DM17" s="803" t="s">
        <v>569</v>
      </c>
      <c r="DN17" s="803" t="s">
        <v>569</v>
      </c>
      <c r="DO17" s="803" t="s">
        <v>569</v>
      </c>
      <c r="DP17" s="803" t="s">
        <v>569</v>
      </c>
      <c r="DQ17" s="803" t="s">
        <v>569</v>
      </c>
      <c r="DR17" s="803" t="s">
        <v>569</v>
      </c>
      <c r="DS17" s="803" t="s">
        <v>569</v>
      </c>
      <c r="DT17" s="804">
        <v>3.8289116612476868E-3</v>
      </c>
    </row>
    <row r="18" spans="1:124" x14ac:dyDescent="0.25">
      <c r="A18" s="22"/>
      <c r="B18" s="792">
        <v>15</v>
      </c>
      <c r="C18" s="793" t="str">
        <v>繊維工業製品</v>
      </c>
      <c r="D18" s="802">
        <v>5.0315836699951994E-5</v>
      </c>
      <c r="E18" s="803">
        <v>0</v>
      </c>
      <c r="F18" s="803">
        <v>4.0528715516050295E-5</v>
      </c>
      <c r="G18" s="803">
        <v>1.2583364791745311E-4</v>
      </c>
      <c r="H18" s="803">
        <v>1.5954809081304845E-3</v>
      </c>
      <c r="I18" s="803">
        <v>1.6609733155106689E-2</v>
      </c>
      <c r="J18" s="803">
        <v>0</v>
      </c>
      <c r="K18" s="803">
        <v>0</v>
      </c>
      <c r="L18" s="803">
        <v>1.9939543304700148E-6</v>
      </c>
      <c r="M18" s="803">
        <v>0</v>
      </c>
      <c r="N18" s="803">
        <v>0</v>
      </c>
      <c r="O18" s="803">
        <v>1.5984629180579955E-6</v>
      </c>
      <c r="P18" s="803">
        <v>5.0506007058214487E-5</v>
      </c>
      <c r="Q18" s="803">
        <v>0</v>
      </c>
      <c r="R18" s="803">
        <v>0.19204222492894843</v>
      </c>
      <c r="S18" s="803">
        <v>0.26848489531020631</v>
      </c>
      <c r="T18" s="803">
        <v>3.20015754621766E-4</v>
      </c>
      <c r="U18" s="803">
        <v>6.1470850022251888E-3</v>
      </c>
      <c r="V18" s="803">
        <v>2.3574187684617131E-3</v>
      </c>
      <c r="W18" s="803">
        <v>2.7241581014456422E-3</v>
      </c>
      <c r="X18" s="803">
        <v>5.1449999505288467E-4</v>
      </c>
      <c r="Y18" s="803">
        <v>9.2685768762247763E-4</v>
      </c>
      <c r="Z18" s="803">
        <v>0</v>
      </c>
      <c r="AA18" s="803">
        <v>0</v>
      </c>
      <c r="AB18" s="803">
        <v>0</v>
      </c>
      <c r="AC18" s="803">
        <v>0</v>
      </c>
      <c r="AD18" s="803">
        <v>0</v>
      </c>
      <c r="AE18" s="803">
        <v>4.8214679303504516E-4</v>
      </c>
      <c r="AF18" s="803">
        <v>1.2692558038620091E-2</v>
      </c>
      <c r="AG18" s="803">
        <v>3.3189361218458738E-2</v>
      </c>
      <c r="AH18" s="803">
        <v>2.2427810485001402E-3</v>
      </c>
      <c r="AI18" s="803">
        <v>7.3232711587611951E-6</v>
      </c>
      <c r="AJ18" s="803">
        <v>0</v>
      </c>
      <c r="AK18" s="803">
        <v>9.0415913200723324E-4</v>
      </c>
      <c r="AL18" s="803">
        <v>0</v>
      </c>
      <c r="AM18" s="803">
        <v>0</v>
      </c>
      <c r="AN18" s="803">
        <v>0</v>
      </c>
      <c r="AO18" s="803">
        <v>0</v>
      </c>
      <c r="AP18" s="803">
        <v>0</v>
      </c>
      <c r="AQ18" s="803">
        <v>2.8698522026115655E-4</v>
      </c>
      <c r="AR18" s="803">
        <v>1.0999990833340972E-4</v>
      </c>
      <c r="AS18" s="803">
        <v>2.8070797506131256E-4</v>
      </c>
      <c r="AT18" s="803">
        <v>1.0151940712666238E-4</v>
      </c>
      <c r="AU18" s="803">
        <v>2.589868434683518E-5</v>
      </c>
      <c r="AV18" s="803">
        <v>3.8309283616396372E-4</v>
      </c>
      <c r="AW18" s="803">
        <v>2.2118815600025042E-3</v>
      </c>
      <c r="AX18" s="803">
        <v>8.6221762372822898E-5</v>
      </c>
      <c r="AY18" s="803">
        <v>0</v>
      </c>
      <c r="AZ18" s="803">
        <v>2.0632737276478678E-3</v>
      </c>
      <c r="BA18" s="803">
        <v>0</v>
      </c>
      <c r="BB18" s="803">
        <v>0</v>
      </c>
      <c r="BC18" s="803">
        <v>0</v>
      </c>
      <c r="BD18" s="803">
        <v>0</v>
      </c>
      <c r="BE18" s="803">
        <v>3.8844002486016156E-5</v>
      </c>
      <c r="BF18" s="803">
        <v>7.1874255989146985E-4</v>
      </c>
      <c r="BG18" s="803">
        <v>2.8907832545577313E-3</v>
      </c>
      <c r="BH18" s="803">
        <v>5.8102376387194239E-5</v>
      </c>
      <c r="BI18" s="803">
        <v>2.0427744591290354E-3</v>
      </c>
      <c r="BJ18" s="803">
        <v>2.729332132427195E-5</v>
      </c>
      <c r="BK18" s="803">
        <v>3.8366305450764006E-4</v>
      </c>
      <c r="BL18" s="803">
        <v>2.0587932530403965E-3</v>
      </c>
      <c r="BM18" s="803">
        <v>8.9581271542162923E-5</v>
      </c>
      <c r="BN18" s="803">
        <v>4.4740881464196971E-5</v>
      </c>
      <c r="BO18" s="803">
        <v>0</v>
      </c>
      <c r="BP18" s="803">
        <v>0</v>
      </c>
      <c r="BQ18" s="803">
        <v>8.7885818744287418E-5</v>
      </c>
      <c r="BR18" s="803">
        <v>4.3001736195098878E-5</v>
      </c>
      <c r="BS18" s="803">
        <v>2.8640554326376041E-4</v>
      </c>
      <c r="BT18" s="803">
        <v>7.2677059486173192E-6</v>
      </c>
      <c r="BU18" s="803">
        <v>4.3698940519187114E-6</v>
      </c>
      <c r="BV18" s="803">
        <v>0</v>
      </c>
      <c r="BW18" s="803">
        <v>0</v>
      </c>
      <c r="BX18" s="803">
        <v>1.9156241250755198E-4</v>
      </c>
      <c r="BY18" s="803">
        <v>5.6545385382503831E-5</v>
      </c>
      <c r="BZ18" s="803">
        <v>2.2955845245067204E-3</v>
      </c>
      <c r="CA18" s="803">
        <v>4.494116920069322E-5</v>
      </c>
      <c r="CB18" s="803">
        <v>1.1606987406418664E-3</v>
      </c>
      <c r="CC18" s="803">
        <v>2.8816598360655737E-4</v>
      </c>
      <c r="CD18" s="803">
        <v>1.091630516293772E-3</v>
      </c>
      <c r="CE18" s="803">
        <v>4.1103773326391363E-5</v>
      </c>
      <c r="CF18" s="803">
        <v>1.4983024233543396E-6</v>
      </c>
      <c r="CG18" s="803">
        <v>0</v>
      </c>
      <c r="CH18" s="803">
        <v>4.7936766079234149E-4</v>
      </c>
      <c r="CI18" s="803">
        <v>0</v>
      </c>
      <c r="CJ18" s="803">
        <v>8.0124352995849558E-5</v>
      </c>
      <c r="CK18" s="803">
        <v>9.1076182871553533E-5</v>
      </c>
      <c r="CL18" s="803">
        <v>4.3421529697069698E-6</v>
      </c>
      <c r="CM18" s="803">
        <v>0</v>
      </c>
      <c r="CN18" s="803">
        <v>5.4601181954997613E-5</v>
      </c>
      <c r="CO18" s="803">
        <v>1.4061586589354273E-3</v>
      </c>
      <c r="CP18" s="803">
        <v>6.3527788869931391E-5</v>
      </c>
      <c r="CQ18" s="803">
        <v>6.5512017360684605E-5</v>
      </c>
      <c r="CR18" s="803">
        <v>1.6122564562603091E-4</v>
      </c>
      <c r="CS18" s="803">
        <v>8.9775471545664292E-5</v>
      </c>
      <c r="CT18" s="803">
        <v>0</v>
      </c>
      <c r="CU18" s="803">
        <v>1.1047180667433833E-5</v>
      </c>
      <c r="CV18" s="803">
        <v>6.4936876789886081E-4</v>
      </c>
      <c r="CW18" s="803">
        <v>5.0835239654820389E-4</v>
      </c>
      <c r="CX18" s="803">
        <v>0</v>
      </c>
      <c r="CY18" s="803">
        <v>2.6145992129613218E-4</v>
      </c>
      <c r="CZ18" s="803">
        <v>1.9877973825835368E-3</v>
      </c>
      <c r="DA18" s="803">
        <v>5.0457756402680169E-4</v>
      </c>
      <c r="DB18" s="803">
        <v>1.4195285062354105E-2</v>
      </c>
      <c r="DC18" s="803">
        <v>1.8269011189769353E-4</v>
      </c>
      <c r="DD18" s="803" t="s">
        <v>569</v>
      </c>
      <c r="DE18" s="803" t="s">
        <v>569</v>
      </c>
      <c r="DF18" s="803" t="s">
        <v>569</v>
      </c>
      <c r="DG18" s="803" t="s">
        <v>569</v>
      </c>
      <c r="DH18" s="803" t="s">
        <v>569</v>
      </c>
      <c r="DI18" s="803" t="s">
        <v>569</v>
      </c>
      <c r="DJ18" s="803" t="s">
        <v>569</v>
      </c>
      <c r="DK18" s="803" t="s">
        <v>569</v>
      </c>
      <c r="DL18" s="803" t="s">
        <v>569</v>
      </c>
      <c r="DM18" s="803" t="s">
        <v>569</v>
      </c>
      <c r="DN18" s="803" t="s">
        <v>569</v>
      </c>
      <c r="DO18" s="803" t="s">
        <v>569</v>
      </c>
      <c r="DP18" s="803" t="s">
        <v>569</v>
      </c>
      <c r="DQ18" s="803" t="s">
        <v>569</v>
      </c>
      <c r="DR18" s="803" t="s">
        <v>569</v>
      </c>
      <c r="DS18" s="803" t="s">
        <v>569</v>
      </c>
      <c r="DT18" s="804">
        <v>6.2661223351565877E-4</v>
      </c>
    </row>
    <row r="19" spans="1:124" x14ac:dyDescent="0.25">
      <c r="A19" s="22"/>
      <c r="B19" s="792">
        <v>16</v>
      </c>
      <c r="C19" s="794" t="str">
        <v>衣服・その他の繊維製品</v>
      </c>
      <c r="D19" s="805">
        <v>3.5011436370383261E-3</v>
      </c>
      <c r="E19" s="806">
        <v>3.2831147759179095E-3</v>
      </c>
      <c r="F19" s="806">
        <v>3.8686501174411644E-4</v>
      </c>
      <c r="G19" s="806">
        <v>2.8941739021014221E-3</v>
      </c>
      <c r="H19" s="806">
        <v>2.2638580453202819E-4</v>
      </c>
      <c r="I19" s="806">
        <v>1.115684651998331E-2</v>
      </c>
      <c r="J19" s="806">
        <v>5.804579168010319E-3</v>
      </c>
      <c r="K19" s="806">
        <v>4.0989456940677448E-3</v>
      </c>
      <c r="L19" s="806">
        <v>8.5939431643257641E-4</v>
      </c>
      <c r="M19" s="806">
        <v>7.155510785369412E-4</v>
      </c>
      <c r="N19" s="806">
        <v>2.3669164256603326E-4</v>
      </c>
      <c r="O19" s="806">
        <v>1.013425490048769E-3</v>
      </c>
      <c r="P19" s="806">
        <v>4.2298780911254633E-4</v>
      </c>
      <c r="Q19" s="806">
        <v>4.3489227718294176E-5</v>
      </c>
      <c r="R19" s="806">
        <v>3.2480714575720666E-3</v>
      </c>
      <c r="S19" s="806">
        <v>8.7305879626052695E-3</v>
      </c>
      <c r="T19" s="806">
        <v>1.2554464219776973E-3</v>
      </c>
      <c r="U19" s="806">
        <v>2.113929684023142E-3</v>
      </c>
      <c r="V19" s="806">
        <v>8.9941679921230029E-4</v>
      </c>
      <c r="W19" s="806">
        <v>1.5208490014205732E-3</v>
      </c>
      <c r="X19" s="806">
        <v>4.0566345763785134E-4</v>
      </c>
      <c r="Y19" s="806">
        <v>2.6481648217785074E-3</v>
      </c>
      <c r="Z19" s="806">
        <v>3.3416875522138681E-4</v>
      </c>
      <c r="AA19" s="806">
        <v>1.4725154982256187E-4</v>
      </c>
      <c r="AB19" s="806">
        <v>9.2676653048872747E-4</v>
      </c>
      <c r="AC19" s="806">
        <v>4.7324583543664815E-4</v>
      </c>
      <c r="AD19" s="806">
        <v>1.4726684364524192E-5</v>
      </c>
      <c r="AE19" s="806">
        <v>1.3775622658144149E-4</v>
      </c>
      <c r="AF19" s="806">
        <v>2.0611846387502712E-3</v>
      </c>
      <c r="AG19" s="806">
        <v>2.0459195271652648E-3</v>
      </c>
      <c r="AH19" s="806">
        <v>2.382954864031399E-3</v>
      </c>
      <c r="AI19" s="806">
        <v>7.6162020051116427E-4</v>
      </c>
      <c r="AJ19" s="806">
        <v>4.3222003929273087E-3</v>
      </c>
      <c r="AK19" s="806">
        <v>1.4466546112115732E-3</v>
      </c>
      <c r="AL19" s="806">
        <v>7.4247529841795651E-5</v>
      </c>
      <c r="AM19" s="806">
        <v>1.9870879833895665E-4</v>
      </c>
      <c r="AN19" s="806">
        <v>1.5824482351679005E-3</v>
      </c>
      <c r="AO19" s="806">
        <v>4.0051622090694672E-4</v>
      </c>
      <c r="AP19" s="806">
        <v>3.2020493115593977E-4</v>
      </c>
      <c r="AQ19" s="806">
        <v>1.578418711436361E-3</v>
      </c>
      <c r="AR19" s="806">
        <v>1.0083324930562558E-3</v>
      </c>
      <c r="AS19" s="806">
        <v>6.5006057382619744E-4</v>
      </c>
      <c r="AT19" s="806">
        <v>1.1505532807688404E-3</v>
      </c>
      <c r="AU19" s="806">
        <v>7.122138195379675E-4</v>
      </c>
      <c r="AV19" s="806">
        <v>7.6618567232792745E-4</v>
      </c>
      <c r="AW19" s="806">
        <v>3.7768920977401246E-3</v>
      </c>
      <c r="AX19" s="806">
        <v>3.5843618357844949E-3</v>
      </c>
      <c r="AY19" s="806">
        <v>2.2934917471895328E-3</v>
      </c>
      <c r="AZ19" s="806">
        <v>5.1581843191196696E-3</v>
      </c>
      <c r="BA19" s="806">
        <v>1.8206645425580337E-3</v>
      </c>
      <c r="BB19" s="806">
        <v>1.6835016835016834E-3</v>
      </c>
      <c r="BC19" s="806">
        <v>5.0333593925699048E-4</v>
      </c>
      <c r="BD19" s="806">
        <v>1.7444395987788923E-3</v>
      </c>
      <c r="BE19" s="806">
        <v>6.9919204474829086E-4</v>
      </c>
      <c r="BF19" s="806">
        <v>3.9980054893963009E-4</v>
      </c>
      <c r="BG19" s="806">
        <v>8.440243079000675E-4</v>
      </c>
      <c r="BH19" s="806">
        <v>2.7114442314023977E-4</v>
      </c>
      <c r="BI19" s="806">
        <v>2.5070413816583614E-3</v>
      </c>
      <c r="BJ19" s="806">
        <v>1.3919593875378695E-3</v>
      </c>
      <c r="BK19" s="806">
        <v>2.733742421223095E-3</v>
      </c>
      <c r="BL19" s="806">
        <v>1.4963015249775738E-3</v>
      </c>
      <c r="BM19" s="806">
        <v>7.5504214585537317E-4</v>
      </c>
      <c r="BN19" s="806">
        <v>8.8449281048450933E-4</v>
      </c>
      <c r="BO19" s="806">
        <v>1.100341384396602E-4</v>
      </c>
      <c r="BP19" s="806">
        <v>3.8094301829755337E-4</v>
      </c>
      <c r="BQ19" s="806">
        <v>6.7232651339379883E-4</v>
      </c>
      <c r="BR19" s="806">
        <v>1.7254446648283424E-3</v>
      </c>
      <c r="BS19" s="806">
        <v>3.6566411292868477E-3</v>
      </c>
      <c r="BT19" s="806">
        <v>1.6092777457652634E-3</v>
      </c>
      <c r="BU19" s="806">
        <v>2.2723449069977298E-4</v>
      </c>
      <c r="BV19" s="806">
        <v>2.3723197728899205E-5</v>
      </c>
      <c r="BW19" s="806">
        <v>0</v>
      </c>
      <c r="BX19" s="806">
        <v>1.4588214490959728E-3</v>
      </c>
      <c r="BY19" s="806">
        <v>1.1643208899215561E-3</v>
      </c>
      <c r="BZ19" s="806">
        <v>2.5667165549602701E-3</v>
      </c>
      <c r="CA19" s="806">
        <v>1.5841762143244359E-3</v>
      </c>
      <c r="CB19" s="806">
        <v>3.4820962219255994E-4</v>
      </c>
      <c r="CC19" s="806">
        <v>8.8851178278688526E-4</v>
      </c>
      <c r="CD19" s="806">
        <v>2.4727804303871967E-3</v>
      </c>
      <c r="CE19" s="806">
        <v>1.8222672841366838E-3</v>
      </c>
      <c r="CF19" s="806">
        <v>5.0492791667041239E-4</v>
      </c>
      <c r="CG19" s="806">
        <v>9.5520199145142457E-4</v>
      </c>
      <c r="CH19" s="806">
        <v>1.086566697795974E-3</v>
      </c>
      <c r="CI19" s="806">
        <v>9.1289098159803969E-4</v>
      </c>
      <c r="CJ19" s="806">
        <v>1.4742880951236319E-3</v>
      </c>
      <c r="CK19" s="806">
        <v>2.2847559668639724E-3</v>
      </c>
      <c r="CL19" s="806">
        <v>2.7138456060668559E-4</v>
      </c>
      <c r="CM19" s="806">
        <v>3.5393815583968265E-3</v>
      </c>
      <c r="CN19" s="806">
        <v>2.9516756598025181E-3</v>
      </c>
      <c r="CO19" s="806">
        <v>4.8978560030335109E-3</v>
      </c>
      <c r="CP19" s="806">
        <v>6.7732723466560184E-3</v>
      </c>
      <c r="CQ19" s="806">
        <v>3.8542903547202773E-3</v>
      </c>
      <c r="CR19" s="806">
        <v>2.1893615877832302E-2</v>
      </c>
      <c r="CS19" s="806">
        <v>2.6962566620881176E-3</v>
      </c>
      <c r="CT19" s="806">
        <v>3.4719869927511687E-4</v>
      </c>
      <c r="CU19" s="806">
        <v>8.8561565017261222E-4</v>
      </c>
      <c r="CV19" s="806">
        <v>2.4706452341151969E-3</v>
      </c>
      <c r="CW19" s="806">
        <v>9.9253722014575555E-3</v>
      </c>
      <c r="CX19" s="806">
        <v>6.1164376579409061E-4</v>
      </c>
      <c r="CY19" s="806">
        <v>5.7698443648739675E-3</v>
      </c>
      <c r="CZ19" s="806">
        <v>4.2514278861288919E-3</v>
      </c>
      <c r="DA19" s="806">
        <v>3.5456801796477956E-3</v>
      </c>
      <c r="DB19" s="806">
        <v>2.2502155580324283E-3</v>
      </c>
      <c r="DC19" s="806">
        <v>4.820989063966913E-4</v>
      </c>
      <c r="DD19" s="806" t="s">
        <v>569</v>
      </c>
      <c r="DE19" s="806" t="s">
        <v>569</v>
      </c>
      <c r="DF19" s="806" t="s">
        <v>569</v>
      </c>
      <c r="DG19" s="806" t="s">
        <v>569</v>
      </c>
      <c r="DH19" s="806" t="s">
        <v>569</v>
      </c>
      <c r="DI19" s="806" t="s">
        <v>569</v>
      </c>
      <c r="DJ19" s="806" t="s">
        <v>569</v>
      </c>
      <c r="DK19" s="806" t="s">
        <v>569</v>
      </c>
      <c r="DL19" s="806" t="s">
        <v>569</v>
      </c>
      <c r="DM19" s="806" t="s">
        <v>569</v>
      </c>
      <c r="DN19" s="806" t="s">
        <v>569</v>
      </c>
      <c r="DO19" s="806" t="s">
        <v>569</v>
      </c>
      <c r="DP19" s="806" t="s">
        <v>569</v>
      </c>
      <c r="DQ19" s="806" t="s">
        <v>569</v>
      </c>
      <c r="DR19" s="806" t="s">
        <v>569</v>
      </c>
      <c r="DS19" s="806" t="s">
        <v>569</v>
      </c>
      <c r="DT19" s="807">
        <v>2.0258768131769379E-3</v>
      </c>
    </row>
    <row r="20" spans="1:124" x14ac:dyDescent="0.25">
      <c r="A20" s="22"/>
      <c r="B20" s="792">
        <v>17</v>
      </c>
      <c r="C20" s="793" t="str">
        <v>木材・木製品</v>
      </c>
      <c r="D20" s="802">
        <v>9.224570061657865E-5</v>
      </c>
      <c r="E20" s="803">
        <v>1.2676118825937874E-5</v>
      </c>
      <c r="F20" s="803">
        <v>1.8735319854465066E-3</v>
      </c>
      <c r="G20" s="803">
        <v>9.151538030360227E-5</v>
      </c>
      <c r="H20" s="803">
        <v>1.9296694767253833E-3</v>
      </c>
      <c r="I20" s="803">
        <v>2.0580933992489022E-3</v>
      </c>
      <c r="J20" s="803">
        <v>6.4495324089003543E-4</v>
      </c>
      <c r="K20" s="803">
        <v>5.3021188082468342E-4</v>
      </c>
      <c r="L20" s="803">
        <v>1.8543775273371137E-4</v>
      </c>
      <c r="M20" s="803">
        <v>7.8675883149814164E-4</v>
      </c>
      <c r="N20" s="803">
        <v>0</v>
      </c>
      <c r="O20" s="803">
        <v>1.8222477265861147E-4</v>
      </c>
      <c r="P20" s="803">
        <v>2.1465052999741156E-4</v>
      </c>
      <c r="Q20" s="803">
        <v>1.3568639048107784E-3</v>
      </c>
      <c r="R20" s="803">
        <v>0</v>
      </c>
      <c r="S20" s="803">
        <v>2.3178552113111334E-4</v>
      </c>
      <c r="T20" s="803">
        <v>0.1111111111111111</v>
      </c>
      <c r="U20" s="803">
        <v>0.13718291054739654</v>
      </c>
      <c r="V20" s="803">
        <v>8.7804381579943955E-2</v>
      </c>
      <c r="W20" s="803">
        <v>7.8549344029414225E-4</v>
      </c>
      <c r="X20" s="803">
        <v>8.9048076066845428E-5</v>
      </c>
      <c r="Y20" s="803">
        <v>2.6481648217785073E-4</v>
      </c>
      <c r="Z20" s="803">
        <v>0</v>
      </c>
      <c r="AA20" s="803">
        <v>2.9450309964512378E-5</v>
      </c>
      <c r="AB20" s="803">
        <v>0</v>
      </c>
      <c r="AC20" s="803">
        <v>1.5774861181221605E-4</v>
      </c>
      <c r="AD20" s="803">
        <v>0</v>
      </c>
      <c r="AE20" s="803">
        <v>1.6530747189772978E-4</v>
      </c>
      <c r="AF20" s="803">
        <v>1.0848340203948796E-4</v>
      </c>
      <c r="AG20" s="803">
        <v>4.5464878381450331E-4</v>
      </c>
      <c r="AH20" s="803">
        <v>7.9899074852817498E-3</v>
      </c>
      <c r="AI20" s="803">
        <v>1.0984906738141793E-4</v>
      </c>
      <c r="AJ20" s="803">
        <v>6.6797642436149315E-3</v>
      </c>
      <c r="AK20" s="803">
        <v>2.6220614828209765E-3</v>
      </c>
      <c r="AL20" s="803">
        <v>0</v>
      </c>
      <c r="AM20" s="803">
        <v>8.1105631975084342E-6</v>
      </c>
      <c r="AN20" s="803">
        <v>4.2913850445231198E-4</v>
      </c>
      <c r="AO20" s="803">
        <v>0</v>
      </c>
      <c r="AP20" s="803">
        <v>0</v>
      </c>
      <c r="AQ20" s="803">
        <v>2.1523891519586742E-4</v>
      </c>
      <c r="AR20" s="803">
        <v>1.154999037500802E-3</v>
      </c>
      <c r="AS20" s="803">
        <v>9.3076854888750999E-4</v>
      </c>
      <c r="AT20" s="803">
        <v>6.7679604751108254E-5</v>
      </c>
      <c r="AU20" s="803">
        <v>1.5539210608101107E-4</v>
      </c>
      <c r="AV20" s="803">
        <v>1.1492785084918913E-3</v>
      </c>
      <c r="AW20" s="803">
        <v>8.3467228679339779E-5</v>
      </c>
      <c r="AX20" s="803">
        <v>1.6012613012095681E-4</v>
      </c>
      <c r="AY20" s="803">
        <v>2.443884648644584E-4</v>
      </c>
      <c r="AZ20" s="803">
        <v>3.43878954607978E-4</v>
      </c>
      <c r="BA20" s="803">
        <v>0</v>
      </c>
      <c r="BB20" s="803">
        <v>0</v>
      </c>
      <c r="BC20" s="803">
        <v>4.2837101213360891E-5</v>
      </c>
      <c r="BD20" s="803">
        <v>0</v>
      </c>
      <c r="BE20" s="803">
        <v>4.6612802983219391E-4</v>
      </c>
      <c r="BF20" s="803">
        <v>2.0214634496947589E-4</v>
      </c>
      <c r="BG20" s="803">
        <v>2.299966239027684E-3</v>
      </c>
      <c r="BH20" s="803">
        <v>3.6798171711889684E-4</v>
      </c>
      <c r="BI20" s="803">
        <v>3.4231947754495652E-2</v>
      </c>
      <c r="BJ20" s="803">
        <v>0</v>
      </c>
      <c r="BK20" s="803">
        <v>5.5132953564172513E-2</v>
      </c>
      <c r="BL20" s="803">
        <v>1.5058602079381185E-2</v>
      </c>
      <c r="BM20" s="803">
        <v>1.3927754837388664E-3</v>
      </c>
      <c r="BN20" s="803">
        <v>3.1628361588920779E-3</v>
      </c>
      <c r="BO20" s="803">
        <v>1.2201253832043334E-3</v>
      </c>
      <c r="BP20" s="803">
        <v>1.2288484461211399E-5</v>
      </c>
      <c r="BQ20" s="803">
        <v>0</v>
      </c>
      <c r="BR20" s="803">
        <v>5.3752170243873597E-6</v>
      </c>
      <c r="BS20" s="803">
        <v>5.6985568223493041E-4</v>
      </c>
      <c r="BT20" s="803">
        <v>8.3059496555626497E-5</v>
      </c>
      <c r="BU20" s="803">
        <v>0</v>
      </c>
      <c r="BV20" s="803">
        <v>0</v>
      </c>
      <c r="BW20" s="803">
        <v>4.2474613454470931E-6</v>
      </c>
      <c r="BX20" s="803">
        <v>7.367785096444307E-6</v>
      </c>
      <c r="BY20" s="803">
        <v>0</v>
      </c>
      <c r="BZ20" s="803">
        <v>1.446037495752265E-4</v>
      </c>
      <c r="CA20" s="803">
        <v>2.8088230750433262E-6</v>
      </c>
      <c r="CB20" s="803">
        <v>0</v>
      </c>
      <c r="CC20" s="803">
        <v>5.7633196721311474E-4</v>
      </c>
      <c r="CD20" s="803">
        <v>2.4870190892953763E-3</v>
      </c>
      <c r="CE20" s="803">
        <v>4.1103773326391363E-5</v>
      </c>
      <c r="CF20" s="803">
        <v>3.2962653313795471E-5</v>
      </c>
      <c r="CG20" s="803">
        <v>1.2543056453402545E-4</v>
      </c>
      <c r="CH20" s="803">
        <v>1.4203486245699007E-5</v>
      </c>
      <c r="CI20" s="803">
        <v>4.8046893768317881E-5</v>
      </c>
      <c r="CJ20" s="803">
        <v>8.0124352995849558E-5</v>
      </c>
      <c r="CK20" s="803">
        <v>4.3575242666993286E-5</v>
      </c>
      <c r="CL20" s="803">
        <v>2.2796303090961593E-5</v>
      </c>
      <c r="CM20" s="803">
        <v>7.1262715940875699E-5</v>
      </c>
      <c r="CN20" s="803">
        <v>9.1766692361340527E-7</v>
      </c>
      <c r="CO20" s="803">
        <v>2.0539396141753432E-4</v>
      </c>
      <c r="CP20" s="803">
        <v>3.0251328033300663E-5</v>
      </c>
      <c r="CQ20" s="803">
        <v>2.1837339120228201E-5</v>
      </c>
      <c r="CR20" s="803">
        <v>8.2679818269759445E-5</v>
      </c>
      <c r="CS20" s="803">
        <v>3.5910188618265721E-5</v>
      </c>
      <c r="CT20" s="803">
        <v>0</v>
      </c>
      <c r="CU20" s="803">
        <v>7.5489067894131189E-5</v>
      </c>
      <c r="CV20" s="803">
        <v>2.5957840070957067E-4</v>
      </c>
      <c r="CW20" s="803">
        <v>1.9167385443620802E-4</v>
      </c>
      <c r="CX20" s="803">
        <v>7.4175219843011428E-4</v>
      </c>
      <c r="CY20" s="803">
        <v>3.8111107171978588E-4</v>
      </c>
      <c r="CZ20" s="803">
        <v>5.3967349753399193E-4</v>
      </c>
      <c r="DA20" s="803">
        <v>6.2731264716845618E-4</v>
      </c>
      <c r="DB20" s="803">
        <v>0</v>
      </c>
      <c r="DC20" s="803">
        <v>1.5224175991474461E-5</v>
      </c>
      <c r="DD20" s="803" t="s">
        <v>569</v>
      </c>
      <c r="DE20" s="803" t="s">
        <v>569</v>
      </c>
      <c r="DF20" s="803" t="s">
        <v>569</v>
      </c>
      <c r="DG20" s="803" t="s">
        <v>569</v>
      </c>
      <c r="DH20" s="803" t="s">
        <v>569</v>
      </c>
      <c r="DI20" s="803" t="s">
        <v>569</v>
      </c>
      <c r="DJ20" s="803" t="s">
        <v>569</v>
      </c>
      <c r="DK20" s="803" t="s">
        <v>569</v>
      </c>
      <c r="DL20" s="803" t="s">
        <v>569</v>
      </c>
      <c r="DM20" s="803" t="s">
        <v>569</v>
      </c>
      <c r="DN20" s="803" t="s">
        <v>569</v>
      </c>
      <c r="DO20" s="803" t="s">
        <v>569</v>
      </c>
      <c r="DP20" s="803" t="s">
        <v>569</v>
      </c>
      <c r="DQ20" s="803" t="s">
        <v>569</v>
      </c>
      <c r="DR20" s="803" t="s">
        <v>569</v>
      </c>
      <c r="DS20" s="803" t="s">
        <v>569</v>
      </c>
      <c r="DT20" s="804">
        <v>3.5852025521055275E-3</v>
      </c>
    </row>
    <row r="21" spans="1:124" x14ac:dyDescent="0.25">
      <c r="A21" s="22"/>
      <c r="B21" s="792">
        <v>18</v>
      </c>
      <c r="C21" s="793" t="str">
        <v>家具・装備品</v>
      </c>
      <c r="D21" s="802">
        <v>0</v>
      </c>
      <c r="E21" s="803">
        <v>0</v>
      </c>
      <c r="F21" s="803">
        <v>0</v>
      </c>
      <c r="G21" s="803">
        <v>2.2878845075900567E-5</v>
      </c>
      <c r="H21" s="803">
        <v>7.5461934844009402E-5</v>
      </c>
      <c r="I21" s="803">
        <v>4.2788539743834561E-4</v>
      </c>
      <c r="J21" s="803">
        <v>9.9223575521543918E-4</v>
      </c>
      <c r="K21" s="803">
        <v>3.3851989314191326E-3</v>
      </c>
      <c r="L21" s="803">
        <v>3.0108710390097226E-4</v>
      </c>
      <c r="M21" s="803">
        <v>1.1810066344784466E-4</v>
      </c>
      <c r="N21" s="803">
        <v>2.9586455320754158E-5</v>
      </c>
      <c r="O21" s="803">
        <v>3.820326374158609E-4</v>
      </c>
      <c r="P21" s="803">
        <v>2.272770317619652E-4</v>
      </c>
      <c r="Q21" s="803">
        <v>1.7395691087317671E-5</v>
      </c>
      <c r="R21" s="803">
        <v>0</v>
      </c>
      <c r="S21" s="803">
        <v>6.1809472301630223E-4</v>
      </c>
      <c r="T21" s="803">
        <v>3.2822128679155487E-4</v>
      </c>
      <c r="U21" s="803">
        <v>2.6257231864708502E-2</v>
      </c>
      <c r="V21" s="803">
        <v>7.4083541619328938E-4</v>
      </c>
      <c r="W21" s="803">
        <v>7.1864293473719392E-4</v>
      </c>
      <c r="X21" s="803">
        <v>2.9682692022281806E-4</v>
      </c>
      <c r="Y21" s="803">
        <v>2.3833483396006568E-4</v>
      </c>
      <c r="Z21" s="803">
        <v>9.6073517126148708E-4</v>
      </c>
      <c r="AA21" s="803">
        <v>1.7670185978707425E-4</v>
      </c>
      <c r="AB21" s="803">
        <v>1.3050385837494326E-3</v>
      </c>
      <c r="AC21" s="803">
        <v>4.1014639071176173E-4</v>
      </c>
      <c r="AD21" s="803">
        <v>5.4256205553510184E-6</v>
      </c>
      <c r="AE21" s="803">
        <v>7.989861141723606E-4</v>
      </c>
      <c r="AF21" s="803">
        <v>5.424170101974398E-4</v>
      </c>
      <c r="AG21" s="803">
        <v>0</v>
      </c>
      <c r="AH21" s="803">
        <v>5.6069526212503505E-4</v>
      </c>
      <c r="AI21" s="803">
        <v>4.1010318489062694E-4</v>
      </c>
      <c r="AJ21" s="803">
        <v>3.1434184675834969E-3</v>
      </c>
      <c r="AK21" s="803">
        <v>1.3562386980108499E-3</v>
      </c>
      <c r="AL21" s="803">
        <v>6.56805071677423E-5</v>
      </c>
      <c r="AM21" s="803">
        <v>1.1760316636387231E-4</v>
      </c>
      <c r="AN21" s="803">
        <v>7.7781353931981551E-4</v>
      </c>
      <c r="AO21" s="803">
        <v>0</v>
      </c>
      <c r="AP21" s="803">
        <v>0</v>
      </c>
      <c r="AQ21" s="803">
        <v>1.0044482709140479E-3</v>
      </c>
      <c r="AR21" s="803">
        <v>2.6583311180574016E-4</v>
      </c>
      <c r="AS21" s="803">
        <v>1.9206335135774015E-4</v>
      </c>
      <c r="AT21" s="803">
        <v>3.7223782613109537E-4</v>
      </c>
      <c r="AU21" s="803">
        <v>2.7193618564176939E-4</v>
      </c>
      <c r="AV21" s="803">
        <v>2.5539522410930913E-4</v>
      </c>
      <c r="AW21" s="803">
        <v>1.2937420445297664E-3</v>
      </c>
      <c r="AX21" s="803">
        <v>9.4843938610105188E-4</v>
      </c>
      <c r="AY21" s="803">
        <v>6.9556716922961233E-4</v>
      </c>
      <c r="AZ21" s="803">
        <v>1.0316368638239339E-3</v>
      </c>
      <c r="BA21" s="803">
        <v>1.3654984069185253E-3</v>
      </c>
      <c r="BB21" s="803">
        <v>5.6116722783389455E-4</v>
      </c>
      <c r="BC21" s="803">
        <v>4.7120811334696981E-4</v>
      </c>
      <c r="BD21" s="803">
        <v>1.3083296990841692E-3</v>
      </c>
      <c r="BE21" s="803">
        <v>3.4959602237414543E-4</v>
      </c>
      <c r="BF21" s="803">
        <v>2.7851274195794459E-4</v>
      </c>
      <c r="BG21" s="803">
        <v>4.5788318703578667E-3</v>
      </c>
      <c r="BH21" s="803">
        <v>1.9367458795731412E-4</v>
      </c>
      <c r="BI21" s="803">
        <v>5.8807143520381317E-3</v>
      </c>
      <c r="BJ21" s="803">
        <v>1.091732852970878E-4</v>
      </c>
      <c r="BK21" s="803">
        <v>1.1714893685249701E-2</v>
      </c>
      <c r="BL21" s="803">
        <v>1.9915148306642549E-2</v>
      </c>
      <c r="BM21" s="803">
        <v>4.5857079479916733E-5</v>
      </c>
      <c r="BN21" s="803">
        <v>1.1013140052725408E-4</v>
      </c>
      <c r="BO21" s="803">
        <v>6.2399106355655407E-4</v>
      </c>
      <c r="BP21" s="803">
        <v>4.9153937844845599E-4</v>
      </c>
      <c r="BQ21" s="803">
        <v>2.1883568867327569E-3</v>
      </c>
      <c r="BR21" s="803">
        <v>2.8649906739984625E-3</v>
      </c>
      <c r="BS21" s="803">
        <v>1.1023658011362187E-3</v>
      </c>
      <c r="BT21" s="803">
        <v>2.2415681632949702E-3</v>
      </c>
      <c r="BU21" s="803">
        <v>2.8841300742663494E-4</v>
      </c>
      <c r="BV21" s="803">
        <v>9.904435051815417E-4</v>
      </c>
      <c r="BW21" s="803">
        <v>1.6618192514061752E-4</v>
      </c>
      <c r="BX21" s="803">
        <v>3.1681475914710521E-4</v>
      </c>
      <c r="BY21" s="803">
        <v>3.8296647372695777E-4</v>
      </c>
      <c r="BZ21" s="803">
        <v>9.6884512215401745E-4</v>
      </c>
      <c r="CA21" s="803">
        <v>6.5445577648509494E-4</v>
      </c>
      <c r="CB21" s="803">
        <v>3.4820962219255994E-4</v>
      </c>
      <c r="CC21" s="803">
        <v>2.2172771516393444E-3</v>
      </c>
      <c r="CD21" s="803">
        <v>2.5534661642002145E-3</v>
      </c>
      <c r="CE21" s="803">
        <v>3.0142767106020334E-4</v>
      </c>
      <c r="CF21" s="803">
        <v>2.527636188198771E-3</v>
      </c>
      <c r="CG21" s="803">
        <v>6.3680132763428308E-4</v>
      </c>
      <c r="CH21" s="803">
        <v>3.2028861484051261E-3</v>
      </c>
      <c r="CI21" s="803">
        <v>2.8347667323307549E-3</v>
      </c>
      <c r="CJ21" s="803">
        <v>1.4956545892558584E-3</v>
      </c>
      <c r="CK21" s="803">
        <v>8.4127698230060009E-4</v>
      </c>
      <c r="CL21" s="803">
        <v>1.462220012548822E-3</v>
      </c>
      <c r="CM21" s="803">
        <v>2.0963115605940937E-3</v>
      </c>
      <c r="CN21" s="803">
        <v>1.6600594648166502E-3</v>
      </c>
      <c r="CO21" s="803">
        <v>6.1618188425260293E-4</v>
      </c>
      <c r="CP21" s="803">
        <v>8.0014762648080249E-3</v>
      </c>
      <c r="CQ21" s="803">
        <v>3.1200098268026042E-3</v>
      </c>
      <c r="CR21" s="803">
        <v>1.1723998230651889E-2</v>
      </c>
      <c r="CS21" s="803">
        <v>1.2568566016393002E-3</v>
      </c>
      <c r="CT21" s="803">
        <v>3.9800826502269491E-4</v>
      </c>
      <c r="CU21" s="803">
        <v>2.098964326812428E-4</v>
      </c>
      <c r="CV21" s="803">
        <v>1.762934740975423E-3</v>
      </c>
      <c r="CW21" s="803">
        <v>3.0459475563666969E-3</v>
      </c>
      <c r="CX21" s="803">
        <v>2.5672942274778277E-3</v>
      </c>
      <c r="CY21" s="803">
        <v>9.1732548658134507E-4</v>
      </c>
      <c r="CZ21" s="803">
        <v>5.294796648027943E-3</v>
      </c>
      <c r="DA21" s="803">
        <v>3.2683898066240579E-3</v>
      </c>
      <c r="DB21" s="803">
        <v>0</v>
      </c>
      <c r="DC21" s="803">
        <v>1.5731648524523609E-4</v>
      </c>
      <c r="DD21" s="803" t="s">
        <v>569</v>
      </c>
      <c r="DE21" s="803" t="s">
        <v>569</v>
      </c>
      <c r="DF21" s="803" t="s">
        <v>569</v>
      </c>
      <c r="DG21" s="803" t="s">
        <v>569</v>
      </c>
      <c r="DH21" s="803" t="s">
        <v>569</v>
      </c>
      <c r="DI21" s="803" t="s">
        <v>569</v>
      </c>
      <c r="DJ21" s="803" t="s">
        <v>569</v>
      </c>
      <c r="DK21" s="803" t="s">
        <v>569</v>
      </c>
      <c r="DL21" s="803" t="s">
        <v>569</v>
      </c>
      <c r="DM21" s="803" t="s">
        <v>569</v>
      </c>
      <c r="DN21" s="803" t="s">
        <v>569</v>
      </c>
      <c r="DO21" s="803" t="s">
        <v>569</v>
      </c>
      <c r="DP21" s="803" t="s">
        <v>569</v>
      </c>
      <c r="DQ21" s="803" t="s">
        <v>569</v>
      </c>
      <c r="DR21" s="803" t="s">
        <v>569</v>
      </c>
      <c r="DS21" s="803" t="s">
        <v>569</v>
      </c>
      <c r="DT21" s="804">
        <v>1.6362172782703015E-3</v>
      </c>
    </row>
    <row r="22" spans="1:124" x14ac:dyDescent="0.25">
      <c r="A22" s="22"/>
      <c r="B22" s="792">
        <v>19</v>
      </c>
      <c r="C22" s="793" t="str">
        <v>パルプ・紙・板紙・加工紙</v>
      </c>
      <c r="D22" s="802">
        <v>1.0482465979156664E-5</v>
      </c>
      <c r="E22" s="803">
        <v>1.0774701002047193E-4</v>
      </c>
      <c r="F22" s="803">
        <v>0</v>
      </c>
      <c r="G22" s="803">
        <v>1.9447018314515483E-4</v>
      </c>
      <c r="H22" s="803">
        <v>0</v>
      </c>
      <c r="I22" s="803">
        <v>7.4261102034754194E-5</v>
      </c>
      <c r="J22" s="803">
        <v>0</v>
      </c>
      <c r="K22" s="803">
        <v>0</v>
      </c>
      <c r="L22" s="803">
        <v>9.3715853532090702E-5</v>
      </c>
      <c r="M22" s="803">
        <v>2.3099100350828443E-4</v>
      </c>
      <c r="N22" s="803">
        <v>0</v>
      </c>
      <c r="O22" s="803">
        <v>2.5575406688927929E-4</v>
      </c>
      <c r="P22" s="803">
        <v>2.5253003529107242E-4</v>
      </c>
      <c r="Q22" s="803">
        <v>4.3489227718294176E-5</v>
      </c>
      <c r="R22" s="803">
        <v>8.1201786439301664E-4</v>
      </c>
      <c r="S22" s="803">
        <v>3.9403538592289265E-3</v>
      </c>
      <c r="T22" s="803">
        <v>7.089579794697585E-3</v>
      </c>
      <c r="U22" s="803">
        <v>1.8329995549621718E-2</v>
      </c>
      <c r="V22" s="803">
        <v>0.27187713019768234</v>
      </c>
      <c r="W22" s="803">
        <v>0.35987298403944179</v>
      </c>
      <c r="X22" s="803">
        <v>0.12547863340885929</v>
      </c>
      <c r="Y22" s="803">
        <v>0</v>
      </c>
      <c r="Z22" s="803">
        <v>3.3416875522138681E-4</v>
      </c>
      <c r="AA22" s="803">
        <v>0</v>
      </c>
      <c r="AB22" s="803">
        <v>3.8394613405961569E-3</v>
      </c>
      <c r="AC22" s="803">
        <v>5.9944472488642105E-4</v>
      </c>
      <c r="AD22" s="803">
        <v>0</v>
      </c>
      <c r="AE22" s="803">
        <v>4.8765704209830282E-3</v>
      </c>
      <c r="AF22" s="803">
        <v>3.1460186591451508E-3</v>
      </c>
      <c r="AG22" s="803">
        <v>1.3639463514435099E-3</v>
      </c>
      <c r="AH22" s="803">
        <v>6.8685169610316794E-3</v>
      </c>
      <c r="AI22" s="803">
        <v>0</v>
      </c>
      <c r="AJ22" s="803">
        <v>1.8860510805500982E-2</v>
      </c>
      <c r="AK22" s="803">
        <v>8.2278481012658233E-3</v>
      </c>
      <c r="AL22" s="803">
        <v>0</v>
      </c>
      <c r="AM22" s="803">
        <v>1.6221126395016868E-5</v>
      </c>
      <c r="AN22" s="803">
        <v>0</v>
      </c>
      <c r="AO22" s="803">
        <v>2.6701081393796448E-4</v>
      </c>
      <c r="AP22" s="803">
        <v>0</v>
      </c>
      <c r="AQ22" s="803">
        <v>1.4349261013057828E-4</v>
      </c>
      <c r="AR22" s="803">
        <v>1.7416652152789873E-4</v>
      </c>
      <c r="AS22" s="803">
        <v>6.3528646987560207E-4</v>
      </c>
      <c r="AT22" s="803">
        <v>1.4551115021488275E-3</v>
      </c>
      <c r="AU22" s="803">
        <v>2.0718947477468144E-4</v>
      </c>
      <c r="AV22" s="803">
        <v>6.3848806027327291E-4</v>
      </c>
      <c r="AW22" s="803">
        <v>1.5232769233979508E-3</v>
      </c>
      <c r="AX22" s="803">
        <v>4.409627275638657E-3</v>
      </c>
      <c r="AY22" s="803">
        <v>7.1812610444787007E-3</v>
      </c>
      <c r="AZ22" s="803">
        <v>1.7193947730398899E-3</v>
      </c>
      <c r="BA22" s="803">
        <v>4.5516613563950843E-4</v>
      </c>
      <c r="BB22" s="803">
        <v>0</v>
      </c>
      <c r="BC22" s="803">
        <v>9.7454405260396029E-4</v>
      </c>
      <c r="BD22" s="803">
        <v>2.6166593981683385E-3</v>
      </c>
      <c r="BE22" s="803">
        <v>0</v>
      </c>
      <c r="BF22" s="803">
        <v>4.9413550992538548E-4</v>
      </c>
      <c r="BG22" s="803">
        <v>0</v>
      </c>
      <c r="BH22" s="803">
        <v>0</v>
      </c>
      <c r="BI22" s="803">
        <v>1.3061376087158377E-2</v>
      </c>
      <c r="BJ22" s="803">
        <v>2.183465705941756E-4</v>
      </c>
      <c r="BK22" s="803">
        <v>4.84904290383686E-3</v>
      </c>
      <c r="BL22" s="803">
        <v>2.3014367435773004E-3</v>
      </c>
      <c r="BM22" s="803">
        <v>1.0664437088352728E-6</v>
      </c>
      <c r="BN22" s="803">
        <v>0</v>
      </c>
      <c r="BO22" s="803">
        <v>0</v>
      </c>
      <c r="BP22" s="803">
        <v>0</v>
      </c>
      <c r="BQ22" s="803">
        <v>0</v>
      </c>
      <c r="BR22" s="803">
        <v>1.6663172775600814E-4</v>
      </c>
      <c r="BS22" s="803">
        <v>-5.63138854297225E-4</v>
      </c>
      <c r="BT22" s="803">
        <v>4.6617142441845376E-4</v>
      </c>
      <c r="BU22" s="803">
        <v>0</v>
      </c>
      <c r="BV22" s="803">
        <v>0</v>
      </c>
      <c r="BW22" s="803">
        <v>1.391043590633923E-4</v>
      </c>
      <c r="BX22" s="803">
        <v>0</v>
      </c>
      <c r="BY22" s="803">
        <v>2.5959472380149485E-4</v>
      </c>
      <c r="BZ22" s="803">
        <v>5.4226406090709933E-5</v>
      </c>
      <c r="CA22" s="803">
        <v>8.7073515326343106E-5</v>
      </c>
      <c r="CB22" s="803">
        <v>5.223144332888399E-3</v>
      </c>
      <c r="CC22" s="803">
        <v>6.4357069672131145E-3</v>
      </c>
      <c r="CD22" s="803">
        <v>2.4348106732987175E-3</v>
      </c>
      <c r="CE22" s="803">
        <v>0</v>
      </c>
      <c r="CF22" s="803">
        <v>1.4833193991207962E-4</v>
      </c>
      <c r="CG22" s="803">
        <v>0</v>
      </c>
      <c r="CH22" s="803">
        <v>8.0746819306798858E-3</v>
      </c>
      <c r="CI22" s="803">
        <v>2.8828136260990726E-4</v>
      </c>
      <c r="CJ22" s="803">
        <v>9.3499778322623378E-2</v>
      </c>
      <c r="CK22" s="803">
        <v>1.7547867992924321E-4</v>
      </c>
      <c r="CL22" s="803">
        <v>2.975460322491701E-3</v>
      </c>
      <c r="CM22" s="803">
        <v>3.3374705298976786E-3</v>
      </c>
      <c r="CN22" s="803">
        <v>0</v>
      </c>
      <c r="CO22" s="803">
        <v>2.2277345046055647E-3</v>
      </c>
      <c r="CP22" s="803">
        <v>1.1071986060188041E-3</v>
      </c>
      <c r="CQ22" s="803">
        <v>1.0072472669205258E-3</v>
      </c>
      <c r="CR22" s="803">
        <v>2.6416201937188143E-3</v>
      </c>
      <c r="CS22" s="803">
        <v>0</v>
      </c>
      <c r="CT22" s="803">
        <v>0</v>
      </c>
      <c r="CU22" s="803">
        <v>1.8411967779056386E-4</v>
      </c>
      <c r="CV22" s="803">
        <v>3.0100948095311778E-3</v>
      </c>
      <c r="CW22" s="803">
        <v>7.8752953235746337E-4</v>
      </c>
      <c r="CX22" s="803">
        <v>0</v>
      </c>
      <c r="CY22" s="803">
        <v>6.868862339135676E-4</v>
      </c>
      <c r="CZ22" s="803">
        <v>5.6665717241069155E-4</v>
      </c>
      <c r="DA22" s="803">
        <v>8.6369132581164254E-5</v>
      </c>
      <c r="DB22" s="803">
        <v>0.12561250026287565</v>
      </c>
      <c r="DC22" s="803">
        <v>1.2991296846058208E-3</v>
      </c>
      <c r="DD22" s="803" t="s">
        <v>569</v>
      </c>
      <c r="DE22" s="803" t="s">
        <v>569</v>
      </c>
      <c r="DF22" s="803" t="s">
        <v>569</v>
      </c>
      <c r="DG22" s="803" t="s">
        <v>569</v>
      </c>
      <c r="DH22" s="803" t="s">
        <v>569</v>
      </c>
      <c r="DI22" s="803" t="s">
        <v>569</v>
      </c>
      <c r="DJ22" s="803" t="s">
        <v>569</v>
      </c>
      <c r="DK22" s="803" t="s">
        <v>569</v>
      </c>
      <c r="DL22" s="803" t="s">
        <v>569</v>
      </c>
      <c r="DM22" s="803" t="s">
        <v>569</v>
      </c>
      <c r="DN22" s="803" t="s">
        <v>569</v>
      </c>
      <c r="DO22" s="803" t="s">
        <v>569</v>
      </c>
      <c r="DP22" s="803" t="s">
        <v>569</v>
      </c>
      <c r="DQ22" s="803" t="s">
        <v>569</v>
      </c>
      <c r="DR22" s="803" t="s">
        <v>569</v>
      </c>
      <c r="DS22" s="803" t="s">
        <v>569</v>
      </c>
      <c r="DT22" s="804">
        <v>5.8230393240432492E-3</v>
      </c>
    </row>
    <row r="23" spans="1:124" x14ac:dyDescent="0.25">
      <c r="A23" s="22"/>
      <c r="B23" s="792">
        <v>20</v>
      </c>
      <c r="C23" s="795" t="str">
        <v>紙加工品</v>
      </c>
      <c r="D23" s="808">
        <v>2.1315046322017164E-2</v>
      </c>
      <c r="E23" s="809">
        <v>1.5274723185255139E-3</v>
      </c>
      <c r="F23" s="809">
        <v>1.7224704094321375E-3</v>
      </c>
      <c r="G23" s="809">
        <v>3.4112358008167747E-2</v>
      </c>
      <c r="H23" s="809">
        <v>2.6088268903214679E-3</v>
      </c>
      <c r="I23" s="809">
        <v>4.7739279879484839E-4</v>
      </c>
      <c r="J23" s="809">
        <v>0</v>
      </c>
      <c r="K23" s="809">
        <v>0</v>
      </c>
      <c r="L23" s="809">
        <v>1.6248733839000152E-2</v>
      </c>
      <c r="M23" s="809">
        <v>9.8996144360693327E-3</v>
      </c>
      <c r="N23" s="809">
        <v>1.2056480543207321E-3</v>
      </c>
      <c r="O23" s="809">
        <v>1.0161428770094677E-2</v>
      </c>
      <c r="P23" s="809">
        <v>2.095999292915901E-2</v>
      </c>
      <c r="Q23" s="809">
        <v>9.5676300980247189E-4</v>
      </c>
      <c r="R23" s="809">
        <v>4.4660982541615919E-3</v>
      </c>
      <c r="S23" s="809">
        <v>3.6313064977207756E-3</v>
      </c>
      <c r="T23" s="809">
        <v>3.4463235113113262E-4</v>
      </c>
      <c r="U23" s="809">
        <v>1.2182910547396529E-2</v>
      </c>
      <c r="V23" s="809">
        <v>1.4958721502688784E-3</v>
      </c>
      <c r="W23" s="809">
        <v>3.5597894209074958E-3</v>
      </c>
      <c r="X23" s="809">
        <v>9.2016345269073602E-4</v>
      </c>
      <c r="Y23" s="809">
        <v>4.7931783274190983E-3</v>
      </c>
      <c r="Z23" s="809">
        <v>1.086048454469507E-3</v>
      </c>
      <c r="AA23" s="809">
        <v>2.0615216975158665E-4</v>
      </c>
      <c r="AB23" s="809">
        <v>1.8024663337872598E-2</v>
      </c>
      <c r="AC23" s="809">
        <v>1.6500504795557799E-2</v>
      </c>
      <c r="AD23" s="809">
        <v>1.5501773015288623E-6</v>
      </c>
      <c r="AE23" s="809">
        <v>2.0801190213797665E-3</v>
      </c>
      <c r="AF23" s="809">
        <v>8.678672163159037E-4</v>
      </c>
      <c r="AG23" s="809">
        <v>5.9104341895885428E-3</v>
      </c>
      <c r="AH23" s="809">
        <v>7.7095598542192322E-3</v>
      </c>
      <c r="AI23" s="809">
        <v>2.4752656516612839E-3</v>
      </c>
      <c r="AJ23" s="809">
        <v>2.3575638506876228E-2</v>
      </c>
      <c r="AK23" s="809">
        <v>7.2332730560578659E-3</v>
      </c>
      <c r="AL23" s="809">
        <v>0</v>
      </c>
      <c r="AM23" s="809">
        <v>0</v>
      </c>
      <c r="AN23" s="809">
        <v>0</v>
      </c>
      <c r="AO23" s="809">
        <v>4.450180232299408E-4</v>
      </c>
      <c r="AP23" s="809">
        <v>0</v>
      </c>
      <c r="AQ23" s="809">
        <v>2.1523891519586742E-4</v>
      </c>
      <c r="AR23" s="809">
        <v>8.249993125005729E-5</v>
      </c>
      <c r="AS23" s="809">
        <v>2.9252725822178885E-3</v>
      </c>
      <c r="AT23" s="809">
        <v>6.7679604751108254E-4</v>
      </c>
      <c r="AU23" s="809">
        <v>2.2013881694809903E-4</v>
      </c>
      <c r="AV23" s="809">
        <v>3.1924403013663645E-3</v>
      </c>
      <c r="AW23" s="809">
        <v>9.3900632264257242E-4</v>
      </c>
      <c r="AX23" s="809">
        <v>2.8206833690537776E-3</v>
      </c>
      <c r="AY23" s="809">
        <v>1.4287325638229875E-3</v>
      </c>
      <c r="AZ23" s="809">
        <v>5.8459422283356263E-3</v>
      </c>
      <c r="BA23" s="809">
        <v>1.3654984069185253E-3</v>
      </c>
      <c r="BB23" s="809">
        <v>2.2446689113355782E-3</v>
      </c>
      <c r="BC23" s="809">
        <v>1.8205768015678379E-3</v>
      </c>
      <c r="BD23" s="809">
        <v>8.7221979938944616E-4</v>
      </c>
      <c r="BE23" s="809">
        <v>3.8844002486016156E-5</v>
      </c>
      <c r="BF23" s="809">
        <v>2.6503631895997954E-4</v>
      </c>
      <c r="BG23" s="809">
        <v>4.2201215395003379E-5</v>
      </c>
      <c r="BH23" s="809">
        <v>0</v>
      </c>
      <c r="BI23" s="809">
        <v>5.6021541985205358E-3</v>
      </c>
      <c r="BJ23" s="809">
        <v>1.2554927809165098E-3</v>
      </c>
      <c r="BK23" s="809">
        <v>1.7178942739148062E-5</v>
      </c>
      <c r="BL23" s="809">
        <v>1.5367421067337245E-3</v>
      </c>
      <c r="BM23" s="809">
        <v>1.0664437088352728E-6</v>
      </c>
      <c r="BN23" s="809">
        <v>0</v>
      </c>
      <c r="BO23" s="809">
        <v>0</v>
      </c>
      <c r="BP23" s="809">
        <v>0</v>
      </c>
      <c r="BQ23" s="809">
        <v>2.6365745623286224E-4</v>
      </c>
      <c r="BR23" s="809">
        <v>5.4827213648751068E-4</v>
      </c>
      <c r="BS23" s="809">
        <v>7.2326803233212292E-3</v>
      </c>
      <c r="BT23" s="809">
        <v>1.4005907606692519E-3</v>
      </c>
      <c r="BU23" s="809">
        <v>3.9329046467268404E-5</v>
      </c>
      <c r="BV23" s="809">
        <v>0</v>
      </c>
      <c r="BW23" s="809">
        <v>0</v>
      </c>
      <c r="BX23" s="809">
        <v>2.7997583366488367E-4</v>
      </c>
      <c r="BY23" s="809">
        <v>4.3951185910946159E-4</v>
      </c>
      <c r="BZ23" s="809">
        <v>8.4593193501507498E-4</v>
      </c>
      <c r="CA23" s="809">
        <v>3.9604405358110897E-4</v>
      </c>
      <c r="CB23" s="809">
        <v>2.9017468516046659E-4</v>
      </c>
      <c r="CC23" s="809">
        <v>5.7553150614754103E-3</v>
      </c>
      <c r="CD23" s="809">
        <v>3.4457554557794715E-3</v>
      </c>
      <c r="CE23" s="809">
        <v>3.4253144438659467E-4</v>
      </c>
      <c r="CF23" s="809">
        <v>2.7269104105048981E-4</v>
      </c>
      <c r="CG23" s="809">
        <v>3.8594019856623218E-4</v>
      </c>
      <c r="CH23" s="809">
        <v>1.4665099548684224E-3</v>
      </c>
      <c r="CI23" s="809">
        <v>3.8437515014654304E-4</v>
      </c>
      <c r="CJ23" s="809">
        <v>5.0745423564038054E-4</v>
      </c>
      <c r="CK23" s="809">
        <v>1.4799879716627449E-4</v>
      </c>
      <c r="CL23" s="809">
        <v>9.7481334169921476E-4</v>
      </c>
      <c r="CM23" s="809">
        <v>4.1391760842325303E-3</v>
      </c>
      <c r="CN23" s="809">
        <v>8.2406489740483794E-4</v>
      </c>
      <c r="CO23" s="809">
        <v>1.9591424012134042E-3</v>
      </c>
      <c r="CP23" s="809">
        <v>4.8946648757880471E-3</v>
      </c>
      <c r="CQ23" s="809">
        <v>5.3146624083855384E-3</v>
      </c>
      <c r="CR23" s="809">
        <v>2.0545934840035221E-3</v>
      </c>
      <c r="CS23" s="809">
        <v>5.9850314363776195E-6</v>
      </c>
      <c r="CT23" s="809">
        <v>2.794526116116794E-4</v>
      </c>
      <c r="CU23" s="809">
        <v>1.8411967779056386E-6</v>
      </c>
      <c r="CV23" s="809">
        <v>2.0715540121773557E-3</v>
      </c>
      <c r="CW23" s="809">
        <v>7.5836177189977959E-4</v>
      </c>
      <c r="CX23" s="809">
        <v>2.8516549256101683E-3</v>
      </c>
      <c r="CY23" s="809">
        <v>5.0076222214343958E-4</v>
      </c>
      <c r="CZ23" s="809">
        <v>6.2362270826150175E-4</v>
      </c>
      <c r="DA23" s="809">
        <v>1.5546443864609565E-3</v>
      </c>
      <c r="DB23" s="809">
        <v>0.30253832726966834</v>
      </c>
      <c r="DC23" s="809">
        <v>7.5105934891274006E-4</v>
      </c>
      <c r="DD23" s="809" t="s">
        <v>569</v>
      </c>
      <c r="DE23" s="809" t="s">
        <v>569</v>
      </c>
      <c r="DF23" s="809" t="s">
        <v>569</v>
      </c>
      <c r="DG23" s="809" t="s">
        <v>569</v>
      </c>
      <c r="DH23" s="809" t="s">
        <v>569</v>
      </c>
      <c r="DI23" s="809" t="s">
        <v>569</v>
      </c>
      <c r="DJ23" s="809" t="s">
        <v>569</v>
      </c>
      <c r="DK23" s="809" t="s">
        <v>569</v>
      </c>
      <c r="DL23" s="809" t="s">
        <v>569</v>
      </c>
      <c r="DM23" s="809" t="s">
        <v>569</v>
      </c>
      <c r="DN23" s="809" t="s">
        <v>569</v>
      </c>
      <c r="DO23" s="809" t="s">
        <v>569</v>
      </c>
      <c r="DP23" s="809" t="s">
        <v>569</v>
      </c>
      <c r="DQ23" s="809" t="s">
        <v>569</v>
      </c>
      <c r="DR23" s="809" t="s">
        <v>569</v>
      </c>
      <c r="DS23" s="809" t="s">
        <v>569</v>
      </c>
      <c r="DT23" s="810">
        <v>3.094495815420126E-3</v>
      </c>
    </row>
    <row r="24" spans="1:124" x14ac:dyDescent="0.25">
      <c r="A24" s="22"/>
      <c r="B24" s="792">
        <v>21</v>
      </c>
      <c r="C24" s="793" t="str">
        <v>印刷・製版・製本</v>
      </c>
      <c r="D24" s="802">
        <v>0</v>
      </c>
      <c r="E24" s="803">
        <v>1.5211342591125451E-4</v>
      </c>
      <c r="F24" s="803">
        <v>0</v>
      </c>
      <c r="G24" s="803">
        <v>1.0295480284155256E-4</v>
      </c>
      <c r="H24" s="803">
        <v>2.1560552812574116E-5</v>
      </c>
      <c r="I24" s="803">
        <v>2.9704440813901678E-4</v>
      </c>
      <c r="J24" s="803">
        <v>3.4728251432540369E-4</v>
      </c>
      <c r="K24" s="803">
        <v>7.3413952729571553E-4</v>
      </c>
      <c r="L24" s="803">
        <v>6.5481460212635286E-3</v>
      </c>
      <c r="M24" s="803">
        <v>4.0518948209385527E-3</v>
      </c>
      <c r="N24" s="803">
        <v>3.2249236299622033E-3</v>
      </c>
      <c r="O24" s="803">
        <v>7.4856018452655925E-3</v>
      </c>
      <c r="P24" s="803">
        <v>1.0795659008693346E-3</v>
      </c>
      <c r="Q24" s="803">
        <v>5.2187073261953016E-5</v>
      </c>
      <c r="R24" s="803">
        <v>0</v>
      </c>
      <c r="S24" s="803">
        <v>3.7471992582863325E-3</v>
      </c>
      <c r="T24" s="803">
        <v>6.2362044490395425E-4</v>
      </c>
      <c r="U24" s="803">
        <v>4.3669336893635956E-3</v>
      </c>
      <c r="V24" s="803">
        <v>1.8225024615617662E-4</v>
      </c>
      <c r="W24" s="803">
        <v>8.4565889529539563E-3</v>
      </c>
      <c r="X24" s="803">
        <v>4.8155220690815188E-2</v>
      </c>
      <c r="Y24" s="803">
        <v>5.0315131613791638E-4</v>
      </c>
      <c r="Z24" s="803">
        <v>8.3542188805346704E-5</v>
      </c>
      <c r="AA24" s="803">
        <v>4.4175464946768562E-5</v>
      </c>
      <c r="AB24" s="803">
        <v>2.4776819488576186E-3</v>
      </c>
      <c r="AC24" s="803">
        <v>4.2276627965673903E-3</v>
      </c>
      <c r="AD24" s="803">
        <v>1.6276861666053055E-5</v>
      </c>
      <c r="AE24" s="803">
        <v>2.3418558518845052E-4</v>
      </c>
      <c r="AF24" s="803">
        <v>6.509004122369278E-4</v>
      </c>
      <c r="AG24" s="803">
        <v>9.0929756762900662E-4</v>
      </c>
      <c r="AH24" s="803">
        <v>3.9248668348752453E-3</v>
      </c>
      <c r="AI24" s="803">
        <v>5.8586169270089561E-5</v>
      </c>
      <c r="AJ24" s="803">
        <v>1.9646365422396855E-3</v>
      </c>
      <c r="AK24" s="803">
        <v>9.0415913200723327E-5</v>
      </c>
      <c r="AL24" s="803">
        <v>1.1422696898737792E-5</v>
      </c>
      <c r="AM24" s="803">
        <v>1.6221126395016868E-5</v>
      </c>
      <c r="AN24" s="803">
        <v>2.4139040875442548E-4</v>
      </c>
      <c r="AO24" s="803">
        <v>4.450180232299408E-5</v>
      </c>
      <c r="AP24" s="803">
        <v>3.2020493115593977E-4</v>
      </c>
      <c r="AQ24" s="803">
        <v>3.0133448127421438E-3</v>
      </c>
      <c r="AR24" s="803">
        <v>2.8416642986130847E-4</v>
      </c>
      <c r="AS24" s="803">
        <v>2.3934048399964544E-3</v>
      </c>
      <c r="AT24" s="803">
        <v>1.0490338736421779E-3</v>
      </c>
      <c r="AU24" s="803">
        <v>1.3726302703822647E-3</v>
      </c>
      <c r="AV24" s="803">
        <v>2.1708594049291278E-3</v>
      </c>
      <c r="AW24" s="803">
        <v>5.2793022139682403E-3</v>
      </c>
      <c r="AX24" s="803">
        <v>1.6751656689577021E-3</v>
      </c>
      <c r="AY24" s="803">
        <v>6.2037071850208668E-4</v>
      </c>
      <c r="AZ24" s="803">
        <v>1.0316368638239339E-2</v>
      </c>
      <c r="BA24" s="803">
        <v>2.2758306781975419E-3</v>
      </c>
      <c r="BB24" s="803">
        <v>0</v>
      </c>
      <c r="BC24" s="803">
        <v>2.8807950565985199E-3</v>
      </c>
      <c r="BD24" s="803">
        <v>3.0527692978630614E-3</v>
      </c>
      <c r="BE24" s="803">
        <v>7.7688004972032321E-4</v>
      </c>
      <c r="BF24" s="803">
        <v>2.8749702395658796E-4</v>
      </c>
      <c r="BG24" s="803">
        <v>8.8622552329507094E-4</v>
      </c>
      <c r="BH24" s="803">
        <v>1.9367458795731412E-3</v>
      </c>
      <c r="BI24" s="803">
        <v>6.1592745055557277E-3</v>
      </c>
      <c r="BJ24" s="803">
        <v>2.3745189552116597E-3</v>
      </c>
      <c r="BK24" s="803">
        <v>4.9933460228457035E-4</v>
      </c>
      <c r="BL24" s="803">
        <v>6.2131439243540533E-4</v>
      </c>
      <c r="BM24" s="803">
        <v>4.127137153192506E-4</v>
      </c>
      <c r="BN24" s="803">
        <v>2.8565332011756529E-4</v>
      </c>
      <c r="BO24" s="803">
        <v>2.6477835085290387E-3</v>
      </c>
      <c r="BP24" s="803">
        <v>3.1704289909925409E-3</v>
      </c>
      <c r="BQ24" s="803">
        <v>2.1707797229838992E-3</v>
      </c>
      <c r="BR24" s="803">
        <v>2.9026171931691744E-3</v>
      </c>
      <c r="BS24" s="803">
        <v>5.8678208863794821E-3</v>
      </c>
      <c r="BT24" s="803">
        <v>1.6196601828347167E-2</v>
      </c>
      <c r="BU24" s="803">
        <v>2.94967848504513E-4</v>
      </c>
      <c r="BV24" s="803">
        <v>3.3607863449273871E-5</v>
      </c>
      <c r="BW24" s="803">
        <v>0</v>
      </c>
      <c r="BX24" s="803">
        <v>1.6430160765070804E-3</v>
      </c>
      <c r="BY24" s="803">
        <v>1.5228700381424327E-3</v>
      </c>
      <c r="BZ24" s="803">
        <v>9.7246021589339807E-4</v>
      </c>
      <c r="CA24" s="803">
        <v>4.5222051508197548E-4</v>
      </c>
      <c r="CB24" s="803">
        <v>3.8883407811502527E-3</v>
      </c>
      <c r="CC24" s="803">
        <v>1.1606685450819673E-3</v>
      </c>
      <c r="CD24" s="803">
        <v>6.2460250410547999E-3</v>
      </c>
      <c r="CE24" s="803">
        <v>6.8095251144055027E-3</v>
      </c>
      <c r="CF24" s="803">
        <v>6.9716011758677423E-3</v>
      </c>
      <c r="CG24" s="803">
        <v>2.5857993303937555E-3</v>
      </c>
      <c r="CH24" s="803">
        <v>7.0200730769367338E-3</v>
      </c>
      <c r="CI24" s="803">
        <v>7.9277374717724499E-3</v>
      </c>
      <c r="CJ24" s="803">
        <v>6.6364330774695668E-2</v>
      </c>
      <c r="CK24" s="803">
        <v>5.673418081291774E-3</v>
      </c>
      <c r="CL24" s="803">
        <v>8.6571674833532709E-3</v>
      </c>
      <c r="CM24" s="803">
        <v>1.6384486106739673E-2</v>
      </c>
      <c r="CN24" s="803">
        <v>1.9752780530778551E-3</v>
      </c>
      <c r="CO24" s="803">
        <v>3.6496926990346483E-3</v>
      </c>
      <c r="CP24" s="803">
        <v>9.226655050156702E-3</v>
      </c>
      <c r="CQ24" s="803">
        <v>1.4330753797649756E-3</v>
      </c>
      <c r="CR24" s="803">
        <v>2.9843280404469669E-2</v>
      </c>
      <c r="CS24" s="803">
        <v>1.0982532685752933E-3</v>
      </c>
      <c r="CT24" s="803">
        <v>2.5049115913555992E-2</v>
      </c>
      <c r="CU24" s="803">
        <v>9.2612197928653621E-4</v>
      </c>
      <c r="CV24" s="803">
        <v>3.965546251882366E-3</v>
      </c>
      <c r="CW24" s="803">
        <v>5.3335333408336143E-4</v>
      </c>
      <c r="CX24" s="803">
        <v>4.8019400911027295E-4</v>
      </c>
      <c r="CY24" s="803">
        <v>2.1138369908178822E-3</v>
      </c>
      <c r="CZ24" s="803">
        <v>1.2613368911808356E-2</v>
      </c>
      <c r="DA24" s="803">
        <v>4.6093842335421346E-3</v>
      </c>
      <c r="DB24" s="803">
        <v>0</v>
      </c>
      <c r="DC24" s="803">
        <v>8.6270330618355283E-5</v>
      </c>
      <c r="DD24" s="803" t="s">
        <v>569</v>
      </c>
      <c r="DE24" s="803" t="s">
        <v>569</v>
      </c>
      <c r="DF24" s="803" t="s">
        <v>569</v>
      </c>
      <c r="DG24" s="803" t="s">
        <v>569</v>
      </c>
      <c r="DH24" s="803" t="s">
        <v>569</v>
      </c>
      <c r="DI24" s="803" t="s">
        <v>569</v>
      </c>
      <c r="DJ24" s="803" t="s">
        <v>569</v>
      </c>
      <c r="DK24" s="803" t="s">
        <v>569</v>
      </c>
      <c r="DL24" s="803" t="s">
        <v>569</v>
      </c>
      <c r="DM24" s="803" t="s">
        <v>569</v>
      </c>
      <c r="DN24" s="803" t="s">
        <v>569</v>
      </c>
      <c r="DO24" s="803" t="s">
        <v>569</v>
      </c>
      <c r="DP24" s="803" t="s">
        <v>569</v>
      </c>
      <c r="DQ24" s="803" t="s">
        <v>569</v>
      </c>
      <c r="DR24" s="803" t="s">
        <v>569</v>
      </c>
      <c r="DS24" s="803" t="s">
        <v>569</v>
      </c>
      <c r="DT24" s="804">
        <v>4.1666723966608506E-3</v>
      </c>
    </row>
    <row r="25" spans="1:124" x14ac:dyDescent="0.25">
      <c r="A25" s="22"/>
      <c r="B25" s="792">
        <v>22</v>
      </c>
      <c r="C25" s="793" t="str">
        <v>化学肥料</v>
      </c>
      <c r="D25" s="802">
        <v>7.155121628052756E-2</v>
      </c>
      <c r="E25" s="803">
        <v>5.8722120461157205E-2</v>
      </c>
      <c r="F25" s="803">
        <v>0</v>
      </c>
      <c r="G25" s="803">
        <v>2.4022787329695597E-4</v>
      </c>
      <c r="H25" s="803">
        <v>8.6242211250296463E-5</v>
      </c>
      <c r="I25" s="803">
        <v>0</v>
      </c>
      <c r="J25" s="803">
        <v>0</v>
      </c>
      <c r="K25" s="803">
        <v>0</v>
      </c>
      <c r="L25" s="803">
        <v>0</v>
      </c>
      <c r="M25" s="803">
        <v>2.4314842474556254E-5</v>
      </c>
      <c r="N25" s="803">
        <v>0</v>
      </c>
      <c r="O25" s="803">
        <v>0</v>
      </c>
      <c r="P25" s="803">
        <v>8.2072261469598546E-5</v>
      </c>
      <c r="Q25" s="803">
        <v>0</v>
      </c>
      <c r="R25" s="803">
        <v>0</v>
      </c>
      <c r="S25" s="803">
        <v>0</v>
      </c>
      <c r="T25" s="803">
        <v>0</v>
      </c>
      <c r="U25" s="803">
        <v>0</v>
      </c>
      <c r="V25" s="803">
        <v>4.7337726274331593E-6</v>
      </c>
      <c r="W25" s="803">
        <v>0</v>
      </c>
      <c r="X25" s="803">
        <v>0</v>
      </c>
      <c r="Y25" s="803">
        <v>0.26479000052963297</v>
      </c>
      <c r="Z25" s="803">
        <v>3.8011695906432748E-3</v>
      </c>
      <c r="AA25" s="803">
        <v>5.5955588932573512E-4</v>
      </c>
      <c r="AB25" s="803">
        <v>9.4568013315176279E-4</v>
      </c>
      <c r="AC25" s="803">
        <v>1.7036850075719335E-3</v>
      </c>
      <c r="AD25" s="803">
        <v>-3.7979343887457129E-5</v>
      </c>
      <c r="AE25" s="803">
        <v>0</v>
      </c>
      <c r="AF25" s="803">
        <v>1.0848340203948796E-4</v>
      </c>
      <c r="AG25" s="803">
        <v>0</v>
      </c>
      <c r="AH25" s="803">
        <v>0</v>
      </c>
      <c r="AI25" s="803">
        <v>0</v>
      </c>
      <c r="AJ25" s="803">
        <v>0</v>
      </c>
      <c r="AK25" s="803">
        <v>4.5207956600361664E-5</v>
      </c>
      <c r="AL25" s="803">
        <v>-8.395682220572277E-4</v>
      </c>
      <c r="AM25" s="803">
        <v>2.4331689592525306E-5</v>
      </c>
      <c r="AN25" s="803">
        <v>0</v>
      </c>
      <c r="AO25" s="803">
        <v>0</v>
      </c>
      <c r="AP25" s="803">
        <v>0</v>
      </c>
      <c r="AQ25" s="803">
        <v>0</v>
      </c>
      <c r="AR25" s="803">
        <v>0</v>
      </c>
      <c r="AS25" s="803">
        <v>0</v>
      </c>
      <c r="AT25" s="803">
        <v>0</v>
      </c>
      <c r="AU25" s="803">
        <v>0</v>
      </c>
      <c r="AV25" s="803">
        <v>0</v>
      </c>
      <c r="AW25" s="803">
        <v>0</v>
      </c>
      <c r="AX25" s="803">
        <v>0</v>
      </c>
      <c r="AY25" s="803">
        <v>0</v>
      </c>
      <c r="AZ25" s="803">
        <v>0</v>
      </c>
      <c r="BA25" s="803">
        <v>0</v>
      </c>
      <c r="BB25" s="803">
        <v>0</v>
      </c>
      <c r="BC25" s="803">
        <v>0</v>
      </c>
      <c r="BD25" s="803">
        <v>0</v>
      </c>
      <c r="BE25" s="803">
        <v>0</v>
      </c>
      <c r="BF25" s="803">
        <v>0</v>
      </c>
      <c r="BG25" s="803">
        <v>0</v>
      </c>
      <c r="BH25" s="803">
        <v>0</v>
      </c>
      <c r="BI25" s="803">
        <v>3.0951128168621748E-5</v>
      </c>
      <c r="BJ25" s="803">
        <v>0</v>
      </c>
      <c r="BK25" s="803">
        <v>0</v>
      </c>
      <c r="BL25" s="803">
        <v>0</v>
      </c>
      <c r="BM25" s="803">
        <v>3.1140156297989967E-4</v>
      </c>
      <c r="BN25" s="803">
        <v>1.5487228199145104E-4</v>
      </c>
      <c r="BO25" s="803">
        <v>6.6856185381059365E-5</v>
      </c>
      <c r="BP25" s="803">
        <v>4.9153937844845595E-5</v>
      </c>
      <c r="BQ25" s="803">
        <v>0</v>
      </c>
      <c r="BR25" s="803">
        <v>0</v>
      </c>
      <c r="BS25" s="803">
        <v>0</v>
      </c>
      <c r="BT25" s="803">
        <v>0</v>
      </c>
      <c r="BU25" s="803">
        <v>4.3698940519187114E-6</v>
      </c>
      <c r="BV25" s="803">
        <v>0</v>
      </c>
      <c r="BW25" s="803">
        <v>0</v>
      </c>
      <c r="BX25" s="803">
        <v>0</v>
      </c>
      <c r="BY25" s="803">
        <v>0</v>
      </c>
      <c r="BZ25" s="803">
        <v>0</v>
      </c>
      <c r="CA25" s="803">
        <v>0</v>
      </c>
      <c r="CB25" s="803">
        <v>0</v>
      </c>
      <c r="CC25" s="803">
        <v>8.0046106557377053E-6</v>
      </c>
      <c r="CD25" s="803">
        <v>0</v>
      </c>
      <c r="CE25" s="803">
        <v>0</v>
      </c>
      <c r="CF25" s="803">
        <v>0</v>
      </c>
      <c r="CG25" s="803">
        <v>0</v>
      </c>
      <c r="CH25" s="803">
        <v>0</v>
      </c>
      <c r="CI25" s="803">
        <v>0</v>
      </c>
      <c r="CJ25" s="803">
        <v>0</v>
      </c>
      <c r="CK25" s="803">
        <v>2.3554185225401775E-6</v>
      </c>
      <c r="CL25" s="803">
        <v>0</v>
      </c>
      <c r="CM25" s="803">
        <v>0</v>
      </c>
      <c r="CN25" s="803">
        <v>0</v>
      </c>
      <c r="CO25" s="803">
        <v>0</v>
      </c>
      <c r="CP25" s="803">
        <v>0</v>
      </c>
      <c r="CQ25" s="803">
        <v>0</v>
      </c>
      <c r="CR25" s="803">
        <v>0</v>
      </c>
      <c r="CS25" s="803">
        <v>0</v>
      </c>
      <c r="CT25" s="803">
        <v>0</v>
      </c>
      <c r="CU25" s="803">
        <v>0</v>
      </c>
      <c r="CV25" s="803">
        <v>0</v>
      </c>
      <c r="CW25" s="803">
        <v>0</v>
      </c>
      <c r="CX25" s="803">
        <v>0</v>
      </c>
      <c r="CY25" s="803">
        <v>0</v>
      </c>
      <c r="CZ25" s="803">
        <v>1.7689297974725292E-4</v>
      </c>
      <c r="DA25" s="803">
        <v>4.5912012582618891E-4</v>
      </c>
      <c r="DB25" s="803">
        <v>0</v>
      </c>
      <c r="DC25" s="803">
        <v>2.4358681586359138E-4</v>
      </c>
      <c r="DD25" s="803" t="s">
        <v>569</v>
      </c>
      <c r="DE25" s="803" t="s">
        <v>569</v>
      </c>
      <c r="DF25" s="803" t="s">
        <v>569</v>
      </c>
      <c r="DG25" s="803" t="s">
        <v>569</v>
      </c>
      <c r="DH25" s="803" t="s">
        <v>569</v>
      </c>
      <c r="DI25" s="803" t="s">
        <v>569</v>
      </c>
      <c r="DJ25" s="803" t="s">
        <v>569</v>
      </c>
      <c r="DK25" s="803" t="s">
        <v>569</v>
      </c>
      <c r="DL25" s="803" t="s">
        <v>569</v>
      </c>
      <c r="DM25" s="803" t="s">
        <v>569</v>
      </c>
      <c r="DN25" s="803" t="s">
        <v>569</v>
      </c>
      <c r="DO25" s="803" t="s">
        <v>569</v>
      </c>
      <c r="DP25" s="803" t="s">
        <v>569</v>
      </c>
      <c r="DQ25" s="803" t="s">
        <v>569</v>
      </c>
      <c r="DR25" s="803" t="s">
        <v>569</v>
      </c>
      <c r="DS25" s="803" t="s">
        <v>569</v>
      </c>
      <c r="DT25" s="804">
        <v>1.6130481713535728E-3</v>
      </c>
    </row>
    <row r="26" spans="1:124" x14ac:dyDescent="0.25">
      <c r="A26" s="22"/>
      <c r="B26" s="792">
        <v>23</v>
      </c>
      <c r="C26" s="793" t="str">
        <v>無機化学工業製品</v>
      </c>
      <c r="D26" s="802">
        <v>1.5346330193485357E-3</v>
      </c>
      <c r="E26" s="803">
        <v>4.0500199648871513E-3</v>
      </c>
      <c r="F26" s="803">
        <v>9.0636945608621564E-4</v>
      </c>
      <c r="G26" s="803">
        <v>6.5204708466316623E-4</v>
      </c>
      <c r="H26" s="803">
        <v>6.4681658437722341E-5</v>
      </c>
      <c r="I26" s="803">
        <v>6.2591500286435676E-4</v>
      </c>
      <c r="J26" s="803">
        <v>1.240294694019299E-4</v>
      </c>
      <c r="K26" s="803">
        <v>0</v>
      </c>
      <c r="L26" s="803">
        <v>2.0876701840021055E-3</v>
      </c>
      <c r="M26" s="803">
        <v>2.2109138907221507E-3</v>
      </c>
      <c r="N26" s="803">
        <v>0</v>
      </c>
      <c r="O26" s="803">
        <v>4.7794041249934064E-3</v>
      </c>
      <c r="P26" s="803">
        <v>3.3018302114307722E-3</v>
      </c>
      <c r="Q26" s="803">
        <v>8.1759748110393055E-4</v>
      </c>
      <c r="R26" s="803">
        <v>1.2180267965895249E-2</v>
      </c>
      <c r="S26" s="803">
        <v>5.0220196245074559E-4</v>
      </c>
      <c r="T26" s="803">
        <v>1.0667191820725533E-4</v>
      </c>
      <c r="U26" s="803">
        <v>1.3907432131731197E-4</v>
      </c>
      <c r="V26" s="803">
        <v>1.5808433689313034E-2</v>
      </c>
      <c r="W26" s="803">
        <v>8.690565722403276E-4</v>
      </c>
      <c r="X26" s="803">
        <v>9.8942306740939353E-6</v>
      </c>
      <c r="Y26" s="803">
        <v>0.11217626185053758</v>
      </c>
      <c r="Z26" s="803">
        <v>0.14933166248955723</v>
      </c>
      <c r="AA26" s="803">
        <v>1.1073316546656654E-2</v>
      </c>
      <c r="AB26" s="803">
        <v>3.657890755031018E-2</v>
      </c>
      <c r="AC26" s="803">
        <v>4.3948763250883392E-2</v>
      </c>
      <c r="AD26" s="803">
        <v>2.5577925475226229E-5</v>
      </c>
      <c r="AE26" s="803">
        <v>5.0143266475644703E-3</v>
      </c>
      <c r="AF26" s="803">
        <v>2.7554784118029942E-2</v>
      </c>
      <c r="AG26" s="803">
        <v>1.8185951352580132E-3</v>
      </c>
      <c r="AH26" s="803">
        <v>2.1026072329688814E-2</v>
      </c>
      <c r="AI26" s="803">
        <v>3.2954720214425378E-4</v>
      </c>
      <c r="AJ26" s="803">
        <v>1.8467583497053044E-2</v>
      </c>
      <c r="AK26" s="803">
        <v>2.3960216998191682E-3</v>
      </c>
      <c r="AL26" s="803">
        <v>5.4571934433719797E-3</v>
      </c>
      <c r="AM26" s="803">
        <v>7.6644822216454715E-4</v>
      </c>
      <c r="AN26" s="803">
        <v>1.4751636090548225E-3</v>
      </c>
      <c r="AO26" s="803">
        <v>1.7800720929197632E-4</v>
      </c>
      <c r="AP26" s="803">
        <v>9.9263528658341347E-3</v>
      </c>
      <c r="AQ26" s="803">
        <v>3.5873152532644569E-4</v>
      </c>
      <c r="AR26" s="803">
        <v>5.1974956687536097E-3</v>
      </c>
      <c r="AS26" s="803">
        <v>8.8644623703572378E-4</v>
      </c>
      <c r="AT26" s="803">
        <v>1.1843930831443945E-3</v>
      </c>
      <c r="AU26" s="803">
        <v>6.6041645084429716E-4</v>
      </c>
      <c r="AV26" s="803">
        <v>5.1079044821861826E-4</v>
      </c>
      <c r="AW26" s="803">
        <v>8.1589216034054623E-3</v>
      </c>
      <c r="AX26" s="803">
        <v>2.2294484270687065E-3</v>
      </c>
      <c r="AY26" s="803">
        <v>8.1776140166184156E-4</v>
      </c>
      <c r="AZ26" s="803">
        <v>1.375515818431912E-3</v>
      </c>
      <c r="BA26" s="803">
        <v>0</v>
      </c>
      <c r="BB26" s="803">
        <v>1.1223344556677891E-3</v>
      </c>
      <c r="BC26" s="803">
        <v>1.6278098461077139E-3</v>
      </c>
      <c r="BD26" s="803">
        <v>8.7221979938944616E-4</v>
      </c>
      <c r="BE26" s="803">
        <v>0</v>
      </c>
      <c r="BF26" s="803">
        <v>1.3027208898032893E-4</v>
      </c>
      <c r="BG26" s="803">
        <v>2.5953747467927077E-3</v>
      </c>
      <c r="BH26" s="803">
        <v>6.3912614025913661E-4</v>
      </c>
      <c r="BI26" s="803">
        <v>5.2616917886656967E-3</v>
      </c>
      <c r="BJ26" s="803">
        <v>2.7293321324271949E-4</v>
      </c>
      <c r="BK26" s="803">
        <v>1.3170522766680181E-4</v>
      </c>
      <c r="BL26" s="803">
        <v>3.2352465404920515E-4</v>
      </c>
      <c r="BM26" s="803">
        <v>6.4946421868068119E-4</v>
      </c>
      <c r="BN26" s="803">
        <v>1.0772227614072041E-3</v>
      </c>
      <c r="BO26" s="803">
        <v>4.1785115863162103E-6</v>
      </c>
      <c r="BP26" s="803">
        <v>2.4576968922422797E-5</v>
      </c>
      <c r="BQ26" s="803">
        <v>1.421553118188849E-2</v>
      </c>
      <c r="BR26" s="803">
        <v>6.5846408548745159E-3</v>
      </c>
      <c r="BS26" s="803">
        <v>0</v>
      </c>
      <c r="BT26" s="803">
        <v>0</v>
      </c>
      <c r="BU26" s="803">
        <v>0</v>
      </c>
      <c r="BV26" s="803">
        <v>0</v>
      </c>
      <c r="BW26" s="803">
        <v>0</v>
      </c>
      <c r="BX26" s="803">
        <v>1.4735570192888614E-5</v>
      </c>
      <c r="BY26" s="803">
        <v>4.3694161431934774E-5</v>
      </c>
      <c r="BZ26" s="803">
        <v>0</v>
      </c>
      <c r="CA26" s="803">
        <v>0</v>
      </c>
      <c r="CB26" s="803">
        <v>0</v>
      </c>
      <c r="CC26" s="803">
        <v>8.1647028688524594E-4</v>
      </c>
      <c r="CD26" s="803">
        <v>9.4924392721197563E-5</v>
      </c>
      <c r="CE26" s="803">
        <v>0</v>
      </c>
      <c r="CF26" s="803">
        <v>0</v>
      </c>
      <c r="CG26" s="803">
        <v>0</v>
      </c>
      <c r="CH26" s="803">
        <v>0</v>
      </c>
      <c r="CI26" s="803">
        <v>0</v>
      </c>
      <c r="CJ26" s="803">
        <v>1.6559032952475575E-4</v>
      </c>
      <c r="CK26" s="803">
        <v>8.6365345826473175E-5</v>
      </c>
      <c r="CL26" s="803">
        <v>7.5987676969871971E-6</v>
      </c>
      <c r="CM26" s="803">
        <v>2.0725573219471348E-3</v>
      </c>
      <c r="CN26" s="803">
        <v>3.5926660059464819E-4</v>
      </c>
      <c r="CO26" s="803">
        <v>7.2835858625756407E-3</v>
      </c>
      <c r="CP26" s="803">
        <v>2.8436248351302625E-4</v>
      </c>
      <c r="CQ26" s="803">
        <v>2.6750740422279543E-4</v>
      </c>
      <c r="CR26" s="803">
        <v>0</v>
      </c>
      <c r="CS26" s="803">
        <v>0</v>
      </c>
      <c r="CT26" s="803">
        <v>1.4396043628480456E-4</v>
      </c>
      <c r="CU26" s="803">
        <v>4.897583429228999E-4</v>
      </c>
      <c r="CV26" s="803">
        <v>0</v>
      </c>
      <c r="CW26" s="803">
        <v>8.3336458450525226E-5</v>
      </c>
      <c r="CX26" s="803">
        <v>1.8510271859558007E-4</v>
      </c>
      <c r="CY26" s="803">
        <v>2.193604424433651E-3</v>
      </c>
      <c r="CZ26" s="803">
        <v>6.8958280240454526E-5</v>
      </c>
      <c r="DA26" s="803">
        <v>7.2731901120980425E-5</v>
      </c>
      <c r="DB26" s="803">
        <v>0</v>
      </c>
      <c r="DC26" s="803">
        <v>2.0095912308746291E-3</v>
      </c>
      <c r="DD26" s="803" t="s">
        <v>569</v>
      </c>
      <c r="DE26" s="803" t="s">
        <v>569</v>
      </c>
      <c r="DF26" s="803" t="s">
        <v>569</v>
      </c>
      <c r="DG26" s="803" t="s">
        <v>569</v>
      </c>
      <c r="DH26" s="803" t="s">
        <v>569</v>
      </c>
      <c r="DI26" s="803" t="s">
        <v>569</v>
      </c>
      <c r="DJ26" s="803" t="s">
        <v>569</v>
      </c>
      <c r="DK26" s="803" t="s">
        <v>569</v>
      </c>
      <c r="DL26" s="803" t="s">
        <v>569</v>
      </c>
      <c r="DM26" s="803" t="s">
        <v>569</v>
      </c>
      <c r="DN26" s="803" t="s">
        <v>569</v>
      </c>
      <c r="DO26" s="803" t="s">
        <v>569</v>
      </c>
      <c r="DP26" s="803" t="s">
        <v>569</v>
      </c>
      <c r="DQ26" s="803" t="s">
        <v>569</v>
      </c>
      <c r="DR26" s="803" t="s">
        <v>569</v>
      </c>
      <c r="DS26" s="803" t="s">
        <v>569</v>
      </c>
      <c r="DT26" s="804">
        <v>1.2245545656982299E-3</v>
      </c>
    </row>
    <row r="27" spans="1:124" x14ac:dyDescent="0.25">
      <c r="A27" s="22"/>
      <c r="B27" s="792">
        <v>24</v>
      </c>
      <c r="C27" s="793" t="str">
        <v>有機化学工業製品・合成樹脂</v>
      </c>
      <c r="D27" s="802">
        <v>0</v>
      </c>
      <c r="E27" s="803">
        <v>0</v>
      </c>
      <c r="F27" s="803">
        <v>3.6844286832772993E-6</v>
      </c>
      <c r="G27" s="803">
        <v>2.859855634487571E-4</v>
      </c>
      <c r="H27" s="803">
        <v>4.3121105625148232E-5</v>
      </c>
      <c r="I27" s="803">
        <v>0</v>
      </c>
      <c r="J27" s="803">
        <v>7.4417681641157936E-5</v>
      </c>
      <c r="K27" s="803">
        <v>0</v>
      </c>
      <c r="L27" s="803">
        <v>4.3667599837293328E-3</v>
      </c>
      <c r="M27" s="803">
        <v>2.3099100350828443E-3</v>
      </c>
      <c r="N27" s="803">
        <v>0</v>
      </c>
      <c r="O27" s="803">
        <v>2.0028740363266682E-3</v>
      </c>
      <c r="P27" s="803">
        <v>2.7904568899663504E-3</v>
      </c>
      <c r="Q27" s="803">
        <v>7.4801471675465983E-4</v>
      </c>
      <c r="R27" s="803">
        <v>2.4360535931790498E-2</v>
      </c>
      <c r="S27" s="803">
        <v>3.863092018851889E-5</v>
      </c>
      <c r="T27" s="803">
        <v>8.1234768480909826E-4</v>
      </c>
      <c r="U27" s="803">
        <v>5.8133066310636404E-3</v>
      </c>
      <c r="V27" s="803">
        <v>1.8428576838597287E-2</v>
      </c>
      <c r="W27" s="803">
        <v>5.6154424667836551E-3</v>
      </c>
      <c r="X27" s="803">
        <v>2.0579999802115387E-3</v>
      </c>
      <c r="Y27" s="803">
        <v>2.1714951538583761E-2</v>
      </c>
      <c r="Z27" s="803">
        <v>4.427736006683375E-3</v>
      </c>
      <c r="AA27" s="803">
        <v>0.32865073404897588</v>
      </c>
      <c r="AB27" s="803">
        <v>4.7397488273566352E-2</v>
      </c>
      <c r="AC27" s="803">
        <v>9.2440686521958609E-2</v>
      </c>
      <c r="AD27" s="803">
        <v>3.4878989284399401E-4</v>
      </c>
      <c r="AE27" s="803">
        <v>0.16993608111086622</v>
      </c>
      <c r="AF27" s="803">
        <v>0.10479496637014536</v>
      </c>
      <c r="AG27" s="803">
        <v>1.2275517162991589E-2</v>
      </c>
      <c r="AH27" s="803">
        <v>1.2895991028875805E-2</v>
      </c>
      <c r="AI27" s="803">
        <v>1.0252579622265673E-4</v>
      </c>
      <c r="AJ27" s="803">
        <v>3.1434184675834969E-3</v>
      </c>
      <c r="AK27" s="803">
        <v>5.4249547920433997E-3</v>
      </c>
      <c r="AL27" s="803">
        <v>3.7123764920897825E-5</v>
      </c>
      <c r="AM27" s="803">
        <v>0</v>
      </c>
      <c r="AN27" s="803">
        <v>5.3642313056538997E-5</v>
      </c>
      <c r="AO27" s="803">
        <v>0</v>
      </c>
      <c r="AP27" s="803">
        <v>0</v>
      </c>
      <c r="AQ27" s="803">
        <v>4.3047783039173483E-4</v>
      </c>
      <c r="AR27" s="803">
        <v>1.2833322638897802E-4</v>
      </c>
      <c r="AS27" s="803">
        <v>2.8070797506131256E-4</v>
      </c>
      <c r="AT27" s="803">
        <v>4.0607762850664952E-4</v>
      </c>
      <c r="AU27" s="803">
        <v>1.1654407956075832E-4</v>
      </c>
      <c r="AV27" s="803">
        <v>4.0863235857489461E-3</v>
      </c>
      <c r="AW27" s="803">
        <v>7.2616488951025605E-3</v>
      </c>
      <c r="AX27" s="803">
        <v>4.0277880422732986E-3</v>
      </c>
      <c r="AY27" s="803">
        <v>3.0266571417829078E-3</v>
      </c>
      <c r="AZ27" s="803">
        <v>9.284731774415406E-3</v>
      </c>
      <c r="BA27" s="803">
        <v>1.3654984069185253E-3</v>
      </c>
      <c r="BB27" s="803">
        <v>2.8058361391694723E-3</v>
      </c>
      <c r="BC27" s="803">
        <v>1.7777397003544771E-3</v>
      </c>
      <c r="BD27" s="803">
        <v>8.7221979938944616E-4</v>
      </c>
      <c r="BE27" s="803">
        <v>7.7688004972032313E-5</v>
      </c>
      <c r="BF27" s="803">
        <v>3.5308228254668458E-3</v>
      </c>
      <c r="BG27" s="803">
        <v>1.3504388926401081E-3</v>
      </c>
      <c r="BH27" s="803">
        <v>0</v>
      </c>
      <c r="BI27" s="803">
        <v>2.5689436379956049E-3</v>
      </c>
      <c r="BJ27" s="803">
        <v>0</v>
      </c>
      <c r="BK27" s="803">
        <v>6.1844193860933016E-5</v>
      </c>
      <c r="BL27" s="803">
        <v>1.9485007573418037E-4</v>
      </c>
      <c r="BM27" s="803">
        <v>0</v>
      </c>
      <c r="BN27" s="803">
        <v>0</v>
      </c>
      <c r="BO27" s="803">
        <v>0</v>
      </c>
      <c r="BP27" s="803">
        <v>2.826351426078622E-4</v>
      </c>
      <c r="BQ27" s="803">
        <v>6.591436405821556E-5</v>
      </c>
      <c r="BR27" s="803">
        <v>0</v>
      </c>
      <c r="BS27" s="803">
        <v>0</v>
      </c>
      <c r="BT27" s="803">
        <v>0</v>
      </c>
      <c r="BU27" s="803">
        <v>0</v>
      </c>
      <c r="BV27" s="803">
        <v>0</v>
      </c>
      <c r="BW27" s="803">
        <v>0</v>
      </c>
      <c r="BX27" s="803">
        <v>0</v>
      </c>
      <c r="BY27" s="803">
        <v>0</v>
      </c>
      <c r="BZ27" s="803">
        <v>0</v>
      </c>
      <c r="CA27" s="803">
        <v>0</v>
      </c>
      <c r="CB27" s="803">
        <v>0</v>
      </c>
      <c r="CC27" s="803">
        <v>4.0023053278688522E-5</v>
      </c>
      <c r="CD27" s="803">
        <v>1.4713280871785623E-4</v>
      </c>
      <c r="CE27" s="803">
        <v>0</v>
      </c>
      <c r="CF27" s="803">
        <v>0</v>
      </c>
      <c r="CG27" s="803">
        <v>0</v>
      </c>
      <c r="CH27" s="803">
        <v>0</v>
      </c>
      <c r="CI27" s="803">
        <v>0</v>
      </c>
      <c r="CJ27" s="803">
        <v>3.4720552964868142E-4</v>
      </c>
      <c r="CK27" s="803">
        <v>2.7479882762968736E-6</v>
      </c>
      <c r="CL27" s="803">
        <v>3.8645161430392029E-4</v>
      </c>
      <c r="CM27" s="803">
        <v>2.2744683504462826E-3</v>
      </c>
      <c r="CN27" s="803">
        <v>5.6344749109863085E-4</v>
      </c>
      <c r="CO27" s="803">
        <v>1.3587600524544578E-3</v>
      </c>
      <c r="CP27" s="803">
        <v>1.2100531213320264E-5</v>
      </c>
      <c r="CQ27" s="803">
        <v>1.2283503255128362E-4</v>
      </c>
      <c r="CR27" s="803">
        <v>0</v>
      </c>
      <c r="CS27" s="803">
        <v>0</v>
      </c>
      <c r="CT27" s="803">
        <v>0</v>
      </c>
      <c r="CU27" s="803">
        <v>3.2589182968929803E-4</v>
      </c>
      <c r="CV27" s="803">
        <v>0</v>
      </c>
      <c r="CW27" s="803">
        <v>0</v>
      </c>
      <c r="CX27" s="803">
        <v>0</v>
      </c>
      <c r="CY27" s="803">
        <v>7.3563299890098206E-4</v>
      </c>
      <c r="CZ27" s="803">
        <v>0</v>
      </c>
      <c r="DA27" s="803">
        <v>8.6369132581164254E-5</v>
      </c>
      <c r="DB27" s="803">
        <v>0</v>
      </c>
      <c r="DC27" s="803">
        <v>3.4609626753951944E-3</v>
      </c>
      <c r="DD27" s="803" t="s">
        <v>569</v>
      </c>
      <c r="DE27" s="803" t="s">
        <v>569</v>
      </c>
      <c r="DF27" s="803" t="s">
        <v>569</v>
      </c>
      <c r="DG27" s="803" t="s">
        <v>569</v>
      </c>
      <c r="DH27" s="803" t="s">
        <v>569</v>
      </c>
      <c r="DI27" s="803" t="s">
        <v>569</v>
      </c>
      <c r="DJ27" s="803" t="s">
        <v>569</v>
      </c>
      <c r="DK27" s="803" t="s">
        <v>569</v>
      </c>
      <c r="DL27" s="803" t="s">
        <v>569</v>
      </c>
      <c r="DM27" s="803" t="s">
        <v>569</v>
      </c>
      <c r="DN27" s="803" t="s">
        <v>569</v>
      </c>
      <c r="DO27" s="803" t="s">
        <v>569</v>
      </c>
      <c r="DP27" s="803" t="s">
        <v>569</v>
      </c>
      <c r="DQ27" s="803" t="s">
        <v>569</v>
      </c>
      <c r="DR27" s="803" t="s">
        <v>569</v>
      </c>
      <c r="DS27" s="803" t="s">
        <v>569</v>
      </c>
      <c r="DT27" s="804">
        <v>1.8653672195822063E-3</v>
      </c>
    </row>
    <row r="28" spans="1:124" x14ac:dyDescent="0.25">
      <c r="A28" s="22"/>
      <c r="B28" s="792">
        <v>25</v>
      </c>
      <c r="C28" s="793" t="str">
        <v>医薬品</v>
      </c>
      <c r="D28" s="802">
        <v>0</v>
      </c>
      <c r="E28" s="803">
        <v>0</v>
      </c>
      <c r="F28" s="803">
        <v>6.882512780361995E-3</v>
      </c>
      <c r="G28" s="803">
        <v>2.4777789217200315E-2</v>
      </c>
      <c r="H28" s="803">
        <v>0</v>
      </c>
      <c r="I28" s="803">
        <v>2.2844129483072005E-3</v>
      </c>
      <c r="J28" s="803">
        <v>0</v>
      </c>
      <c r="K28" s="803">
        <v>0</v>
      </c>
      <c r="L28" s="803">
        <v>4.1873040939870313E-5</v>
      </c>
      <c r="M28" s="803">
        <v>1.0420646774809823E-5</v>
      </c>
      <c r="N28" s="803">
        <v>0</v>
      </c>
      <c r="O28" s="803">
        <v>2.2698173436423534E-4</v>
      </c>
      <c r="P28" s="803">
        <v>0</v>
      </c>
      <c r="Q28" s="803">
        <v>1.1307199206756486E-3</v>
      </c>
      <c r="R28" s="803">
        <v>0</v>
      </c>
      <c r="S28" s="803">
        <v>3.863092018851889E-5</v>
      </c>
      <c r="T28" s="803">
        <v>0</v>
      </c>
      <c r="U28" s="803">
        <v>0</v>
      </c>
      <c r="V28" s="803">
        <v>0</v>
      </c>
      <c r="W28" s="803">
        <v>0</v>
      </c>
      <c r="X28" s="803">
        <v>0</v>
      </c>
      <c r="Y28" s="803">
        <v>0</v>
      </c>
      <c r="Z28" s="803">
        <v>0</v>
      </c>
      <c r="AA28" s="803">
        <v>0</v>
      </c>
      <c r="AB28" s="803">
        <v>4.1307308216068997E-2</v>
      </c>
      <c r="AC28" s="803">
        <v>1.3566380615850581E-3</v>
      </c>
      <c r="AD28" s="803">
        <v>0</v>
      </c>
      <c r="AE28" s="803">
        <v>0</v>
      </c>
      <c r="AF28" s="803">
        <v>0</v>
      </c>
      <c r="AG28" s="803">
        <v>0</v>
      </c>
      <c r="AH28" s="803">
        <v>0</v>
      </c>
      <c r="AI28" s="803">
        <v>0</v>
      </c>
      <c r="AJ28" s="803">
        <v>0</v>
      </c>
      <c r="AK28" s="803">
        <v>0</v>
      </c>
      <c r="AL28" s="803">
        <v>0</v>
      </c>
      <c r="AM28" s="803">
        <v>0</v>
      </c>
      <c r="AN28" s="803">
        <v>0</v>
      </c>
      <c r="AO28" s="803">
        <v>0</v>
      </c>
      <c r="AP28" s="803">
        <v>0</v>
      </c>
      <c r="AQ28" s="803">
        <v>0</v>
      </c>
      <c r="AR28" s="803">
        <v>0</v>
      </c>
      <c r="AS28" s="803">
        <v>0</v>
      </c>
      <c r="AT28" s="803">
        <v>0</v>
      </c>
      <c r="AU28" s="803">
        <v>0</v>
      </c>
      <c r="AV28" s="803">
        <v>0</v>
      </c>
      <c r="AW28" s="803">
        <v>0</v>
      </c>
      <c r="AX28" s="803">
        <v>0</v>
      </c>
      <c r="AY28" s="803">
        <v>0</v>
      </c>
      <c r="AZ28" s="803">
        <v>0</v>
      </c>
      <c r="BA28" s="803">
        <v>0</v>
      </c>
      <c r="BB28" s="803">
        <v>0</v>
      </c>
      <c r="BC28" s="803">
        <v>0</v>
      </c>
      <c r="BD28" s="803">
        <v>0</v>
      </c>
      <c r="BE28" s="803">
        <v>0</v>
      </c>
      <c r="BF28" s="803">
        <v>0</v>
      </c>
      <c r="BG28" s="803">
        <v>0</v>
      </c>
      <c r="BH28" s="803">
        <v>0</v>
      </c>
      <c r="BI28" s="803">
        <v>0</v>
      </c>
      <c r="BJ28" s="803">
        <v>2.729332132427195E-5</v>
      </c>
      <c r="BK28" s="803">
        <v>0</v>
      </c>
      <c r="BL28" s="803">
        <v>0</v>
      </c>
      <c r="BM28" s="803">
        <v>0</v>
      </c>
      <c r="BN28" s="803">
        <v>0</v>
      </c>
      <c r="BO28" s="803">
        <v>0</v>
      </c>
      <c r="BP28" s="803">
        <v>0</v>
      </c>
      <c r="BQ28" s="803">
        <v>3.0760036560500596E-5</v>
      </c>
      <c r="BR28" s="803">
        <v>6.6706443272647135E-3</v>
      </c>
      <c r="BS28" s="803">
        <v>0</v>
      </c>
      <c r="BT28" s="803">
        <v>0</v>
      </c>
      <c r="BU28" s="803">
        <v>0</v>
      </c>
      <c r="BV28" s="803">
        <v>0</v>
      </c>
      <c r="BW28" s="803">
        <v>0</v>
      </c>
      <c r="BX28" s="803">
        <v>0</v>
      </c>
      <c r="BY28" s="803">
        <v>1.2851223950569052E-5</v>
      </c>
      <c r="BZ28" s="803">
        <v>2.1690562436283972E-5</v>
      </c>
      <c r="CA28" s="803">
        <v>5.6176461500866524E-6</v>
      </c>
      <c r="CB28" s="803">
        <v>0</v>
      </c>
      <c r="CC28" s="803">
        <v>0</v>
      </c>
      <c r="CD28" s="803">
        <v>0</v>
      </c>
      <c r="CE28" s="803">
        <v>7.2616666209958077E-4</v>
      </c>
      <c r="CF28" s="803">
        <v>0</v>
      </c>
      <c r="CG28" s="803">
        <v>0</v>
      </c>
      <c r="CH28" s="803">
        <v>0</v>
      </c>
      <c r="CI28" s="803">
        <v>0</v>
      </c>
      <c r="CJ28" s="803">
        <v>0</v>
      </c>
      <c r="CK28" s="803">
        <v>3.9296232351045297E-4</v>
      </c>
      <c r="CL28" s="803">
        <v>1.074682860002475E-4</v>
      </c>
      <c r="CM28" s="803">
        <v>1.5796568700227446E-3</v>
      </c>
      <c r="CN28" s="803">
        <v>0.17633291120654848</v>
      </c>
      <c r="CO28" s="803">
        <v>1.5799535493656487E-2</v>
      </c>
      <c r="CP28" s="803">
        <v>7.9621495383647347E-3</v>
      </c>
      <c r="CQ28" s="803">
        <v>3.9470990459812474E-3</v>
      </c>
      <c r="CR28" s="803">
        <v>0</v>
      </c>
      <c r="CS28" s="803">
        <v>0</v>
      </c>
      <c r="CT28" s="803">
        <v>0</v>
      </c>
      <c r="CU28" s="803">
        <v>0</v>
      </c>
      <c r="CV28" s="803">
        <v>0</v>
      </c>
      <c r="CW28" s="803">
        <v>1.6667291690105045E-5</v>
      </c>
      <c r="CX28" s="803">
        <v>0</v>
      </c>
      <c r="CY28" s="803">
        <v>0</v>
      </c>
      <c r="CZ28" s="803">
        <v>3.2980047071521729E-5</v>
      </c>
      <c r="DA28" s="803">
        <v>4.5457438200612766E-6</v>
      </c>
      <c r="DB28" s="803">
        <v>0</v>
      </c>
      <c r="DC28" s="803">
        <v>2.5931846438811499E-3</v>
      </c>
      <c r="DD28" s="803" t="s">
        <v>569</v>
      </c>
      <c r="DE28" s="803" t="s">
        <v>569</v>
      </c>
      <c r="DF28" s="803" t="s">
        <v>569</v>
      </c>
      <c r="DG28" s="803" t="s">
        <v>569</v>
      </c>
      <c r="DH28" s="803" t="s">
        <v>569</v>
      </c>
      <c r="DI28" s="803" t="s">
        <v>569</v>
      </c>
      <c r="DJ28" s="803" t="s">
        <v>569</v>
      </c>
      <c r="DK28" s="803" t="s">
        <v>569</v>
      </c>
      <c r="DL28" s="803" t="s">
        <v>569</v>
      </c>
      <c r="DM28" s="803" t="s">
        <v>569</v>
      </c>
      <c r="DN28" s="803" t="s">
        <v>569</v>
      </c>
      <c r="DO28" s="803" t="s">
        <v>569</v>
      </c>
      <c r="DP28" s="803" t="s">
        <v>569</v>
      </c>
      <c r="DQ28" s="803" t="s">
        <v>569</v>
      </c>
      <c r="DR28" s="803" t="s">
        <v>569</v>
      </c>
      <c r="DS28" s="803" t="s">
        <v>569</v>
      </c>
      <c r="DT28" s="804">
        <v>1.2008264106533167E-2</v>
      </c>
    </row>
    <row r="29" spans="1:124" x14ac:dyDescent="0.25">
      <c r="A29" s="22"/>
      <c r="B29" s="792">
        <v>26</v>
      </c>
      <c r="C29" s="794" t="str">
        <v>化学最終製品（医薬品を除く。）</v>
      </c>
      <c r="D29" s="805">
        <v>4.5535832213456549E-2</v>
      </c>
      <c r="E29" s="806">
        <v>8.3979287221838412E-3</v>
      </c>
      <c r="F29" s="806">
        <v>2.6048910790770507E-3</v>
      </c>
      <c r="G29" s="806">
        <v>5.8798631845064465E-3</v>
      </c>
      <c r="H29" s="806">
        <v>6.7915741359608458E-4</v>
      </c>
      <c r="I29" s="806">
        <v>2.6415734866648277E-3</v>
      </c>
      <c r="J29" s="806">
        <v>1.8951702924614889E-2</v>
      </c>
      <c r="K29" s="806">
        <v>2.16163305259294E-3</v>
      </c>
      <c r="L29" s="806">
        <v>1.4456168895907609E-3</v>
      </c>
      <c r="M29" s="806">
        <v>8.3365174198478585E-5</v>
      </c>
      <c r="N29" s="806">
        <v>2.2189841490565621E-5</v>
      </c>
      <c r="O29" s="806">
        <v>2.8084993470278981E-3</v>
      </c>
      <c r="P29" s="806">
        <v>2.2727703176196518E-3</v>
      </c>
      <c r="Q29" s="806">
        <v>8.6978455436588355E-6</v>
      </c>
      <c r="R29" s="806">
        <v>0.1607795371498173</v>
      </c>
      <c r="S29" s="806">
        <v>4.1953179324731513E-2</v>
      </c>
      <c r="T29" s="806">
        <v>3.5045827897168272E-2</v>
      </c>
      <c r="U29" s="806">
        <v>2.7675789942145083E-2</v>
      </c>
      <c r="V29" s="806">
        <v>7.3136787093842307E-3</v>
      </c>
      <c r="W29" s="806">
        <v>1.8049636500376033E-2</v>
      </c>
      <c r="X29" s="806">
        <v>3.7607970792231049E-2</v>
      </c>
      <c r="Y29" s="806">
        <v>4.0781738255389012E-3</v>
      </c>
      <c r="Z29" s="806">
        <v>8.6048454469507107E-3</v>
      </c>
      <c r="AA29" s="806">
        <v>5.8900619929024749E-3</v>
      </c>
      <c r="AB29" s="806">
        <v>1.3996065970646088E-2</v>
      </c>
      <c r="AC29" s="806">
        <v>0.19617617364967188</v>
      </c>
      <c r="AD29" s="806">
        <v>1.4354641812157265E-3</v>
      </c>
      <c r="AE29" s="806">
        <v>7.9760855190654616E-3</v>
      </c>
      <c r="AF29" s="806">
        <v>1.2367107832501627E-2</v>
      </c>
      <c r="AG29" s="806">
        <v>2.5005683109797683E-3</v>
      </c>
      <c r="AH29" s="806">
        <v>2.5231286795626578E-3</v>
      </c>
      <c r="AI29" s="806">
        <v>5.4192206574832846E-3</v>
      </c>
      <c r="AJ29" s="806">
        <v>7.8585461689587423E-4</v>
      </c>
      <c r="AK29" s="806">
        <v>1.7857142857142856E-2</v>
      </c>
      <c r="AL29" s="806">
        <v>1.7134045348106688E-4</v>
      </c>
      <c r="AM29" s="806">
        <v>3.5686478069037116E-4</v>
      </c>
      <c r="AN29" s="806">
        <v>3.5135715052033042E-3</v>
      </c>
      <c r="AO29" s="806">
        <v>1.3350540696898224E-4</v>
      </c>
      <c r="AP29" s="806">
        <v>0</v>
      </c>
      <c r="AQ29" s="806">
        <v>3.085091117807433E-3</v>
      </c>
      <c r="AR29" s="806">
        <v>8.6991594173671527E-3</v>
      </c>
      <c r="AS29" s="806">
        <v>7.4904707029518659E-3</v>
      </c>
      <c r="AT29" s="806">
        <v>2.7748637947954385E-3</v>
      </c>
      <c r="AU29" s="806">
        <v>3.4963223868227492E-3</v>
      </c>
      <c r="AV29" s="806">
        <v>1.200357553313753E-2</v>
      </c>
      <c r="AW29" s="806">
        <v>2.2327483671723391E-3</v>
      </c>
      <c r="AX29" s="806">
        <v>4.2741359347670781E-3</v>
      </c>
      <c r="AY29" s="806">
        <v>4.4083919239011919E-3</v>
      </c>
      <c r="AZ29" s="806">
        <v>3.0949105914718019E-3</v>
      </c>
      <c r="BA29" s="806">
        <v>5.0068274920345929E-3</v>
      </c>
      <c r="BB29" s="806">
        <v>5.0505050505050509E-3</v>
      </c>
      <c r="BC29" s="806">
        <v>5.322509825760091E-3</v>
      </c>
      <c r="BD29" s="806">
        <v>2.1805494984736152E-3</v>
      </c>
      <c r="BE29" s="806">
        <v>8.8952765692976998E-3</v>
      </c>
      <c r="BF29" s="806">
        <v>1.0574499912403251E-2</v>
      </c>
      <c r="BG29" s="806">
        <v>2.4244598244429441E-2</v>
      </c>
      <c r="BH29" s="806">
        <v>8.1537001530029244E-3</v>
      </c>
      <c r="BI29" s="806">
        <v>3.4912872574205327E-2</v>
      </c>
      <c r="BJ29" s="806">
        <v>1.3646660662135974E-4</v>
      </c>
      <c r="BK29" s="806">
        <v>5.4010595971881511E-3</v>
      </c>
      <c r="BL29" s="806">
        <v>9.2020705577859144E-3</v>
      </c>
      <c r="BM29" s="806">
        <v>2.6565112787086645E-3</v>
      </c>
      <c r="BN29" s="806">
        <v>1.3732009003241993E-3</v>
      </c>
      <c r="BO29" s="806">
        <v>1.1839116161229263E-4</v>
      </c>
      <c r="BP29" s="806">
        <v>4.7679319709500231E-3</v>
      </c>
      <c r="BQ29" s="806">
        <v>9.2280109681501792E-4</v>
      </c>
      <c r="BR29" s="806">
        <v>3.5637688871688195E-3</v>
      </c>
      <c r="BS29" s="806">
        <v>1.4777021462951992E-5</v>
      </c>
      <c r="BT29" s="806">
        <v>2.491784896668795E-5</v>
      </c>
      <c r="BU29" s="806">
        <v>1.7479576207674846E-5</v>
      </c>
      <c r="BV29" s="806">
        <v>2.767706401704907E-5</v>
      </c>
      <c r="BW29" s="806">
        <v>4.9907670809003344E-5</v>
      </c>
      <c r="BX29" s="806">
        <v>8.1045636060887372E-5</v>
      </c>
      <c r="BY29" s="806">
        <v>3.9324745288741301E-4</v>
      </c>
      <c r="BZ29" s="806">
        <v>1.9521506192655576E-4</v>
      </c>
      <c r="CA29" s="806">
        <v>2.0223526140311949E-4</v>
      </c>
      <c r="CB29" s="806">
        <v>1.1606987406418665E-4</v>
      </c>
      <c r="CC29" s="806">
        <v>2.4814293032786886E-4</v>
      </c>
      <c r="CD29" s="806">
        <v>5.0309928142234714E-4</v>
      </c>
      <c r="CE29" s="806">
        <v>1.3701257775463787E-5</v>
      </c>
      <c r="CF29" s="806">
        <v>0</v>
      </c>
      <c r="CG29" s="806">
        <v>9.7449900137973626E-4</v>
      </c>
      <c r="CH29" s="806">
        <v>7.314795416534989E-4</v>
      </c>
      <c r="CI29" s="806">
        <v>0</v>
      </c>
      <c r="CJ29" s="806">
        <v>1.0934303372166937E-2</v>
      </c>
      <c r="CK29" s="806">
        <v>3.054192684227097E-4</v>
      </c>
      <c r="CL29" s="806">
        <v>2.9309532545522048E-5</v>
      </c>
      <c r="CM29" s="806">
        <v>3.7650468255429328E-3</v>
      </c>
      <c r="CN29" s="806">
        <v>2.1078809235399918E-3</v>
      </c>
      <c r="CO29" s="806">
        <v>7.1571895786263886E-3</v>
      </c>
      <c r="CP29" s="806">
        <v>2.4896842971406444E-3</v>
      </c>
      <c r="CQ29" s="806">
        <v>2.9616891181809498E-3</v>
      </c>
      <c r="CR29" s="806">
        <v>2.5713423481895188E-3</v>
      </c>
      <c r="CS29" s="806">
        <v>2.5735635176423765E-3</v>
      </c>
      <c r="CT29" s="806">
        <v>3.3449630783822233E-3</v>
      </c>
      <c r="CU29" s="806">
        <v>8.0184119677790561E-3</v>
      </c>
      <c r="CV29" s="806">
        <v>4.5159877465466352E-3</v>
      </c>
      <c r="CW29" s="806">
        <v>3.270955994183115E-3</v>
      </c>
      <c r="CX29" s="806">
        <v>2.2869575014888696E-3</v>
      </c>
      <c r="CY29" s="806">
        <v>2.3429467862587303E-2</v>
      </c>
      <c r="CZ29" s="806">
        <v>2.5544545549942284E-3</v>
      </c>
      <c r="DA29" s="806">
        <v>1.0168828925477076E-2</v>
      </c>
      <c r="DB29" s="806">
        <v>1.6214170049000023E-2</v>
      </c>
      <c r="DC29" s="806">
        <v>4.648448402730202E-3</v>
      </c>
      <c r="DD29" s="806" t="s">
        <v>569</v>
      </c>
      <c r="DE29" s="806" t="s">
        <v>569</v>
      </c>
      <c r="DF29" s="806" t="s">
        <v>569</v>
      </c>
      <c r="DG29" s="806" t="s">
        <v>569</v>
      </c>
      <c r="DH29" s="806" t="s">
        <v>569</v>
      </c>
      <c r="DI29" s="806" t="s">
        <v>569</v>
      </c>
      <c r="DJ29" s="806" t="s">
        <v>569</v>
      </c>
      <c r="DK29" s="806" t="s">
        <v>569</v>
      </c>
      <c r="DL29" s="806" t="s">
        <v>569</v>
      </c>
      <c r="DM29" s="806" t="s">
        <v>569</v>
      </c>
      <c r="DN29" s="806" t="s">
        <v>569</v>
      </c>
      <c r="DO29" s="806" t="s">
        <v>569</v>
      </c>
      <c r="DP29" s="806" t="s">
        <v>569</v>
      </c>
      <c r="DQ29" s="806" t="s">
        <v>569</v>
      </c>
      <c r="DR29" s="806" t="s">
        <v>569</v>
      </c>
      <c r="DS29" s="806" t="s">
        <v>569</v>
      </c>
      <c r="DT29" s="807">
        <v>3.3414037560978846E-3</v>
      </c>
    </row>
    <row r="30" spans="1:124" x14ac:dyDescent="0.25">
      <c r="A30" s="22"/>
      <c r="B30" s="792">
        <v>27</v>
      </c>
      <c r="C30" s="793" t="str">
        <v>石油・石炭製品</v>
      </c>
      <c r="D30" s="802">
        <v>3.5600550958411865E-2</v>
      </c>
      <c r="E30" s="803">
        <v>2.5871958523739202E-2</v>
      </c>
      <c r="F30" s="803">
        <v>8.9734260581218628E-3</v>
      </c>
      <c r="G30" s="803">
        <v>1.6838829975862817E-2</v>
      </c>
      <c r="H30" s="803">
        <v>3.2254587007610878E-2</v>
      </c>
      <c r="I30" s="803">
        <v>0.12337951666631304</v>
      </c>
      <c r="J30" s="803">
        <v>0.13025574876590679</v>
      </c>
      <c r="K30" s="803">
        <v>1.6640495952036219E-2</v>
      </c>
      <c r="L30" s="803">
        <v>6.6717711897526701E-3</v>
      </c>
      <c r="M30" s="803">
        <v>8.2184167564000148E-3</v>
      </c>
      <c r="N30" s="803">
        <v>3.565167866150876E-3</v>
      </c>
      <c r="O30" s="803">
        <v>1.4742623493248891E-2</v>
      </c>
      <c r="P30" s="803">
        <v>6.1364798575730597E-3</v>
      </c>
      <c r="Q30" s="803">
        <v>2.017030381574484E-2</v>
      </c>
      <c r="R30" s="803">
        <v>2.0706455542021926E-2</v>
      </c>
      <c r="S30" s="803">
        <v>4.2107703005485591E-3</v>
      </c>
      <c r="T30" s="803">
        <v>1.1873405049684498E-2</v>
      </c>
      <c r="U30" s="803">
        <v>7.5378282153983085E-3</v>
      </c>
      <c r="V30" s="803">
        <v>1.6665246534878438E-2</v>
      </c>
      <c r="W30" s="803">
        <v>9.0415308765772542E-3</v>
      </c>
      <c r="X30" s="803">
        <v>5.5011922547962286E-3</v>
      </c>
      <c r="Y30" s="803">
        <v>2.9341666225305863E-2</v>
      </c>
      <c r="Z30" s="803">
        <v>3.6549707602339179E-2</v>
      </c>
      <c r="AA30" s="803">
        <v>0.35073846652236013</v>
      </c>
      <c r="AB30" s="803">
        <v>7.4330458465728553E-3</v>
      </c>
      <c r="AC30" s="803">
        <v>8.960121150933871E-3</v>
      </c>
      <c r="AD30" s="803">
        <v>6.2924021935008817E-2</v>
      </c>
      <c r="AE30" s="803">
        <v>6.0474983469252811E-3</v>
      </c>
      <c r="AF30" s="803">
        <v>6.9429377305272296E-3</v>
      </c>
      <c r="AG30" s="803">
        <v>7.0470561491248014E-3</v>
      </c>
      <c r="AH30" s="803">
        <v>3.8127277824502384E-2</v>
      </c>
      <c r="AI30" s="803">
        <v>3.3123155451076886E-2</v>
      </c>
      <c r="AJ30" s="803">
        <v>4.1650294695481337E-2</v>
      </c>
      <c r="AK30" s="803">
        <v>6.5867992766726946E-2</v>
      </c>
      <c r="AL30" s="803">
        <v>8.1435261865326403E-2</v>
      </c>
      <c r="AM30" s="803">
        <v>9.6191279522450032E-3</v>
      </c>
      <c r="AN30" s="803">
        <v>1.8962557665486535E-2</v>
      </c>
      <c r="AO30" s="803">
        <v>4.8061946508833608E-3</v>
      </c>
      <c r="AP30" s="803">
        <v>2.0973422990714058E-2</v>
      </c>
      <c r="AQ30" s="803">
        <v>8.9682881331611414E-3</v>
      </c>
      <c r="AR30" s="803">
        <v>7.5166604027829976E-3</v>
      </c>
      <c r="AS30" s="803">
        <v>6.4119611145584017E-3</v>
      </c>
      <c r="AT30" s="803">
        <v>3.7223782613109539E-3</v>
      </c>
      <c r="AU30" s="803">
        <v>3.379778307261991E-3</v>
      </c>
      <c r="AV30" s="803">
        <v>3.5755331375303284E-3</v>
      </c>
      <c r="AW30" s="803">
        <v>5.3001690211380761E-3</v>
      </c>
      <c r="AX30" s="803">
        <v>2.0939570861971276E-3</v>
      </c>
      <c r="AY30" s="803">
        <v>2.6976726698499831E-3</v>
      </c>
      <c r="AZ30" s="803">
        <v>2.0632737276478678E-3</v>
      </c>
      <c r="BA30" s="803">
        <v>4.5516613563950843E-4</v>
      </c>
      <c r="BB30" s="803">
        <v>2.8058361391694723E-3</v>
      </c>
      <c r="BC30" s="803">
        <v>9.7454405260396029E-4</v>
      </c>
      <c r="BD30" s="803">
        <v>8.7221979938944616E-4</v>
      </c>
      <c r="BE30" s="803">
        <v>1.1264760720944686E-3</v>
      </c>
      <c r="BF30" s="803">
        <v>2.7402060095862288E-3</v>
      </c>
      <c r="BG30" s="803">
        <v>2.0678595543551655E-3</v>
      </c>
      <c r="BH30" s="803">
        <v>3.5055100420273858E-3</v>
      </c>
      <c r="BI30" s="803">
        <v>1.1111455012535206E-2</v>
      </c>
      <c r="BJ30" s="803">
        <v>1.7549605611506865E-2</v>
      </c>
      <c r="BK30" s="803">
        <v>8.0248567848806972E-3</v>
      </c>
      <c r="BL30" s="803">
        <v>1.1363803473478332E-2</v>
      </c>
      <c r="BM30" s="803">
        <v>5.1462307613554928E-2</v>
      </c>
      <c r="BN30" s="803">
        <v>1.4021103929626036E-2</v>
      </c>
      <c r="BO30" s="803">
        <v>0.10804516692457369</v>
      </c>
      <c r="BP30" s="803">
        <v>0.20095358639419</v>
      </c>
      <c r="BQ30" s="803">
        <v>3.4117274836532374E-2</v>
      </c>
      <c r="BR30" s="803">
        <v>2.4123974005450469E-2</v>
      </c>
      <c r="BS30" s="803">
        <v>1.728454766865619E-2</v>
      </c>
      <c r="BT30" s="803">
        <v>3.7106830086226141E-3</v>
      </c>
      <c r="BU30" s="803">
        <v>1.0334799432787752E-2</v>
      </c>
      <c r="BV30" s="803">
        <v>3.2046086265454677E-3</v>
      </c>
      <c r="BW30" s="803">
        <v>3.4510623431757633E-4</v>
      </c>
      <c r="BX30" s="803">
        <v>1.0491725977336693E-2</v>
      </c>
      <c r="BY30" s="803">
        <v>8.0853475485005197E-2</v>
      </c>
      <c r="BZ30" s="803">
        <v>8.0558748888358678E-2</v>
      </c>
      <c r="CA30" s="803">
        <v>0.18103707365576749</v>
      </c>
      <c r="CB30" s="803">
        <v>2.8669258893854101E-2</v>
      </c>
      <c r="CC30" s="803">
        <v>2.6335169057377051E-3</v>
      </c>
      <c r="CD30" s="803">
        <v>6.8250638366541046E-3</v>
      </c>
      <c r="CE30" s="803">
        <v>9.1798427095607371E-3</v>
      </c>
      <c r="CF30" s="803">
        <v>3.348705916196949E-3</v>
      </c>
      <c r="CG30" s="803">
        <v>4.7374159374005001E-3</v>
      </c>
      <c r="CH30" s="803">
        <v>5.8411837185437165E-3</v>
      </c>
      <c r="CI30" s="803">
        <v>1.5855474943544899E-3</v>
      </c>
      <c r="CJ30" s="803">
        <v>5.4858473684491664E-3</v>
      </c>
      <c r="CK30" s="803">
        <v>1.8857873261210419E-2</v>
      </c>
      <c r="CL30" s="803">
        <v>9.6026712925069632E-3</v>
      </c>
      <c r="CM30" s="803">
        <v>2.1093763918499209E-2</v>
      </c>
      <c r="CN30" s="803">
        <v>5.5050838747568182E-3</v>
      </c>
      <c r="CO30" s="803">
        <v>9.4165231542192654E-3</v>
      </c>
      <c r="CP30" s="803">
        <v>5.6297721469972528E-3</v>
      </c>
      <c r="CQ30" s="803">
        <v>8.0497891331941206E-3</v>
      </c>
      <c r="CR30" s="803">
        <v>1.2753361968110393E-2</v>
      </c>
      <c r="CS30" s="803">
        <v>7.8703163388365704E-3</v>
      </c>
      <c r="CT30" s="803">
        <v>3.1247882934760519E-3</v>
      </c>
      <c r="CU30" s="803">
        <v>5.7611047180667436E-3</v>
      </c>
      <c r="CV30" s="803">
        <v>7.6267008938121416E-3</v>
      </c>
      <c r="CW30" s="803">
        <v>1.4121362884441499E-2</v>
      </c>
      <c r="CX30" s="803">
        <v>6.6449193327717659E-3</v>
      </c>
      <c r="CY30" s="803">
        <v>2.4515191264579714E-2</v>
      </c>
      <c r="CZ30" s="803">
        <v>2.9541127617791235E-2</v>
      </c>
      <c r="DA30" s="803">
        <v>1.6141936305037595E-2</v>
      </c>
      <c r="DB30" s="803">
        <v>0</v>
      </c>
      <c r="DC30" s="803">
        <v>3.8075664154677627E-2</v>
      </c>
      <c r="DD30" s="803" t="s">
        <v>569</v>
      </c>
      <c r="DE30" s="803" t="s">
        <v>569</v>
      </c>
      <c r="DF30" s="803" t="s">
        <v>569</v>
      </c>
      <c r="DG30" s="803" t="s">
        <v>569</v>
      </c>
      <c r="DH30" s="803" t="s">
        <v>569</v>
      </c>
      <c r="DI30" s="803" t="s">
        <v>569</v>
      </c>
      <c r="DJ30" s="803" t="s">
        <v>569</v>
      </c>
      <c r="DK30" s="803" t="s">
        <v>569</v>
      </c>
      <c r="DL30" s="803" t="s">
        <v>569</v>
      </c>
      <c r="DM30" s="803" t="s">
        <v>569</v>
      </c>
      <c r="DN30" s="803" t="s">
        <v>569</v>
      </c>
      <c r="DO30" s="803" t="s">
        <v>569</v>
      </c>
      <c r="DP30" s="803" t="s">
        <v>569</v>
      </c>
      <c r="DQ30" s="803" t="s">
        <v>569</v>
      </c>
      <c r="DR30" s="803" t="s">
        <v>569</v>
      </c>
      <c r="DS30" s="803" t="s">
        <v>569</v>
      </c>
      <c r="DT30" s="804">
        <v>2.3532428408804932E-2</v>
      </c>
    </row>
    <row r="31" spans="1:124" x14ac:dyDescent="0.25">
      <c r="A31" s="22"/>
      <c r="B31" s="792">
        <v>28</v>
      </c>
      <c r="C31" s="793" t="str">
        <v>プラスチック製品</v>
      </c>
      <c r="D31" s="802">
        <v>3.4885646778633379E-3</v>
      </c>
      <c r="E31" s="803">
        <v>3.9232587766277723E-3</v>
      </c>
      <c r="F31" s="803">
        <v>1.2490213236310045E-3</v>
      </c>
      <c r="G31" s="803">
        <v>5.1477401420776279E-3</v>
      </c>
      <c r="H31" s="803">
        <v>9.2818179858131563E-3</v>
      </c>
      <c r="I31" s="803">
        <v>2.0358150686384757E-2</v>
      </c>
      <c r="J31" s="803">
        <v>1.9844715104308785E-4</v>
      </c>
      <c r="K31" s="803">
        <v>1.6722067010624629E-3</v>
      </c>
      <c r="L31" s="803">
        <v>3.9918965696009697E-3</v>
      </c>
      <c r="M31" s="803">
        <v>2.5330855535100213E-2</v>
      </c>
      <c r="N31" s="803">
        <v>1.479322766037708E-3</v>
      </c>
      <c r="O31" s="803">
        <v>1.5215768516994058E-2</v>
      </c>
      <c r="P31" s="803">
        <v>3.9476757766876897E-2</v>
      </c>
      <c r="Q31" s="803">
        <v>4.3489227718294176E-5</v>
      </c>
      <c r="R31" s="803">
        <v>4.8721071863580996E-3</v>
      </c>
      <c r="S31" s="803">
        <v>1.2052847098817893E-2</v>
      </c>
      <c r="T31" s="803">
        <v>3.520173300839426E-3</v>
      </c>
      <c r="U31" s="803">
        <v>2.5979083222073877E-2</v>
      </c>
      <c r="V31" s="803">
        <v>2.0071195940316593E-3</v>
      </c>
      <c r="W31" s="803">
        <v>2.2812735021308598E-2</v>
      </c>
      <c r="X31" s="803">
        <v>4.9916393750803909E-2</v>
      </c>
      <c r="Y31" s="803">
        <v>1.4406016630475081E-2</v>
      </c>
      <c r="Z31" s="803">
        <v>6.3909774436090227E-3</v>
      </c>
      <c r="AA31" s="803">
        <v>2.9450309964512375E-4</v>
      </c>
      <c r="AB31" s="803">
        <v>6.3890149795733098E-2</v>
      </c>
      <c r="AC31" s="803">
        <v>1.4670620898536093E-2</v>
      </c>
      <c r="AD31" s="803">
        <v>1.2401418412230899E-4</v>
      </c>
      <c r="AE31" s="803">
        <v>0.24268514436852545</v>
      </c>
      <c r="AF31" s="803">
        <v>4.2091559991321331E-2</v>
      </c>
      <c r="AG31" s="803">
        <v>6.5014776085473971E-2</v>
      </c>
      <c r="AH31" s="803">
        <v>5.0182225960190639E-2</v>
      </c>
      <c r="AI31" s="803">
        <v>3.8813337141434338E-4</v>
      </c>
      <c r="AJ31" s="803">
        <v>1.9646365422396855E-3</v>
      </c>
      <c r="AK31" s="803">
        <v>6.9168173598553344E-3</v>
      </c>
      <c r="AL31" s="803">
        <v>0</v>
      </c>
      <c r="AM31" s="803">
        <v>8.1105631975084342E-6</v>
      </c>
      <c r="AN31" s="803">
        <v>2.6821156528269499E-5</v>
      </c>
      <c r="AO31" s="803">
        <v>4.450180232299408E-5</v>
      </c>
      <c r="AP31" s="803">
        <v>3.2020493115593977E-4</v>
      </c>
      <c r="AQ31" s="803">
        <v>1.9371502367628067E-3</v>
      </c>
      <c r="AR31" s="803">
        <v>1.8699984416679653E-3</v>
      </c>
      <c r="AS31" s="803">
        <v>2.5854681913541943E-3</v>
      </c>
      <c r="AT31" s="803">
        <v>5.3805285777131064E-3</v>
      </c>
      <c r="AU31" s="803">
        <v>4.7524085776442558E-3</v>
      </c>
      <c r="AV31" s="803">
        <v>2.5922615247094879E-2</v>
      </c>
      <c r="AW31" s="803">
        <v>2.5353170711349456E-2</v>
      </c>
      <c r="AX31" s="803">
        <v>1.1245781292341044E-2</v>
      </c>
      <c r="AY31" s="803">
        <v>1.7971951723878634E-2</v>
      </c>
      <c r="AZ31" s="803">
        <v>3.5419532324621736E-2</v>
      </c>
      <c r="BA31" s="803">
        <v>1.137915339098771E-2</v>
      </c>
      <c r="BB31" s="803">
        <v>5.4994388327721661E-2</v>
      </c>
      <c r="BC31" s="803">
        <v>5.2154170727266885E-2</v>
      </c>
      <c r="BD31" s="803">
        <v>4.4047099869167029E-2</v>
      </c>
      <c r="BE31" s="803">
        <v>5.0108763206960843E-3</v>
      </c>
      <c r="BF31" s="803">
        <v>2.6211642731042043E-2</v>
      </c>
      <c r="BG31" s="803">
        <v>2.4898717083051991E-3</v>
      </c>
      <c r="BH31" s="803">
        <v>4.4545155230182247E-4</v>
      </c>
      <c r="BI31" s="803">
        <v>7.0661425608963449E-2</v>
      </c>
      <c r="BJ31" s="803">
        <v>2.1015857419689403E-3</v>
      </c>
      <c r="BK31" s="803">
        <v>9.9488983716652813E-3</v>
      </c>
      <c r="BL31" s="803">
        <v>1.6014470375435654E-2</v>
      </c>
      <c r="BM31" s="803">
        <v>1.2131863631710064E-2</v>
      </c>
      <c r="BN31" s="803">
        <v>1.0510665537819812E-2</v>
      </c>
      <c r="BO31" s="803">
        <v>0</v>
      </c>
      <c r="BP31" s="803">
        <v>0</v>
      </c>
      <c r="BQ31" s="803">
        <v>3.3963474653729876E-2</v>
      </c>
      <c r="BR31" s="803">
        <v>1.7576959669746667E-3</v>
      </c>
      <c r="BS31" s="803">
        <v>5.0532039940945645E-3</v>
      </c>
      <c r="BT31" s="803">
        <v>3.3929804342973427E-3</v>
      </c>
      <c r="BU31" s="803">
        <v>9.2204764495484805E-4</v>
      </c>
      <c r="BV31" s="803">
        <v>1.3126836076657559E-3</v>
      </c>
      <c r="BW31" s="803">
        <v>6.6260396988974653E-4</v>
      </c>
      <c r="BX31" s="803">
        <v>0</v>
      </c>
      <c r="BY31" s="803">
        <v>3.4569792427030749E-4</v>
      </c>
      <c r="BZ31" s="803">
        <v>2.6751693671416899E-4</v>
      </c>
      <c r="CA31" s="803">
        <v>5.9547049190918511E-4</v>
      </c>
      <c r="CB31" s="803">
        <v>1.6249782368986129E-3</v>
      </c>
      <c r="CC31" s="803">
        <v>3.4419825819672132E-3</v>
      </c>
      <c r="CD31" s="803">
        <v>1.3574188159131252E-3</v>
      </c>
      <c r="CE31" s="803">
        <v>0</v>
      </c>
      <c r="CF31" s="803">
        <v>3.2962653313795471E-5</v>
      </c>
      <c r="CG31" s="803">
        <v>9.9379601130804773E-4</v>
      </c>
      <c r="CH31" s="803">
        <v>6.7857155538827004E-3</v>
      </c>
      <c r="CI31" s="803">
        <v>4.8046893768317881E-5</v>
      </c>
      <c r="CJ31" s="803">
        <v>1.9390093424995593E-3</v>
      </c>
      <c r="CK31" s="803">
        <v>5.1230352865248862E-4</v>
      </c>
      <c r="CL31" s="803">
        <v>4.2878760575856329E-4</v>
      </c>
      <c r="CM31" s="803">
        <v>5.5941232013587425E-3</v>
      </c>
      <c r="CN31" s="803">
        <v>1.1558014902910839E-3</v>
      </c>
      <c r="CO31" s="803">
        <v>3.1599070987312972E-5</v>
      </c>
      <c r="CP31" s="803">
        <v>1.6335717137982357E-4</v>
      </c>
      <c r="CQ31" s="803">
        <v>2.7569640639288101E-4</v>
      </c>
      <c r="CR31" s="803">
        <v>2.9888754304518038E-3</v>
      </c>
      <c r="CS31" s="803">
        <v>4.7281748347383193E-4</v>
      </c>
      <c r="CT31" s="803">
        <v>2.455795677799607E-3</v>
      </c>
      <c r="CU31" s="803">
        <v>6.7074798619102417E-3</v>
      </c>
      <c r="CV31" s="803">
        <v>1.1888183433148415E-3</v>
      </c>
      <c r="CW31" s="803">
        <v>2.1709147426361821E-3</v>
      </c>
      <c r="CX31" s="803">
        <v>7.3906955033452618E-4</v>
      </c>
      <c r="CY31" s="803">
        <v>3.133087531463821E-3</v>
      </c>
      <c r="CZ31" s="803">
        <v>5.6905572128862041E-3</v>
      </c>
      <c r="DA31" s="803">
        <v>1.2909912448974025E-3</v>
      </c>
      <c r="DB31" s="803">
        <v>4.1576412693739351E-2</v>
      </c>
      <c r="DC31" s="803">
        <v>7.1655121666539794E-3</v>
      </c>
      <c r="DD31" s="803" t="s">
        <v>569</v>
      </c>
      <c r="DE31" s="803" t="s">
        <v>569</v>
      </c>
      <c r="DF31" s="803" t="s">
        <v>569</v>
      </c>
      <c r="DG31" s="803" t="s">
        <v>569</v>
      </c>
      <c r="DH31" s="803" t="s">
        <v>569</v>
      </c>
      <c r="DI31" s="803" t="s">
        <v>569</v>
      </c>
      <c r="DJ31" s="803" t="s">
        <v>569</v>
      </c>
      <c r="DK31" s="803" t="s">
        <v>569</v>
      </c>
      <c r="DL31" s="803" t="s">
        <v>569</v>
      </c>
      <c r="DM31" s="803" t="s">
        <v>569</v>
      </c>
      <c r="DN31" s="803" t="s">
        <v>569</v>
      </c>
      <c r="DO31" s="803" t="s">
        <v>569</v>
      </c>
      <c r="DP31" s="803" t="s">
        <v>569</v>
      </c>
      <c r="DQ31" s="803" t="s">
        <v>569</v>
      </c>
      <c r="DR31" s="803" t="s">
        <v>569</v>
      </c>
      <c r="DS31" s="803" t="s">
        <v>569</v>
      </c>
      <c r="DT31" s="804">
        <v>5.2788792155293168E-3</v>
      </c>
    </row>
    <row r="32" spans="1:124" x14ac:dyDescent="0.25">
      <c r="A32" s="22"/>
      <c r="B32" s="792">
        <v>29</v>
      </c>
      <c r="C32" s="793" t="str">
        <v>ゴム製品</v>
      </c>
      <c r="D32" s="802">
        <v>2.1782564304687548E-3</v>
      </c>
      <c r="E32" s="803">
        <v>1.4831059026347313E-3</v>
      </c>
      <c r="F32" s="803">
        <v>4.4397365633491454E-4</v>
      </c>
      <c r="G32" s="803">
        <v>3.9809190432066989E-3</v>
      </c>
      <c r="H32" s="803">
        <v>1.3906556564110303E-3</v>
      </c>
      <c r="I32" s="803">
        <v>1.6160630299944128E-3</v>
      </c>
      <c r="J32" s="803">
        <v>1.2551782303475307E-2</v>
      </c>
      <c r="K32" s="803">
        <v>6.2197932173664785E-3</v>
      </c>
      <c r="L32" s="803">
        <v>2.5722010863063195E-4</v>
      </c>
      <c r="M32" s="803">
        <v>2.5183229705790406E-4</v>
      </c>
      <c r="N32" s="803">
        <v>3.6983069150942698E-5</v>
      </c>
      <c r="O32" s="803">
        <v>2.2858019728229335E-4</v>
      </c>
      <c r="P32" s="803">
        <v>2.0833727911513477E-4</v>
      </c>
      <c r="Q32" s="803">
        <v>8.6978455436588355E-6</v>
      </c>
      <c r="R32" s="803">
        <v>4.0600893219650832E-4</v>
      </c>
      <c r="S32" s="803">
        <v>4.5970795024337478E-3</v>
      </c>
      <c r="T32" s="803">
        <v>4.1027660848944357E-4</v>
      </c>
      <c r="U32" s="803">
        <v>1.3907432131731196E-3</v>
      </c>
      <c r="V32" s="803">
        <v>3.3136408392032115E-5</v>
      </c>
      <c r="W32" s="803">
        <v>7.1864293473719392E-4</v>
      </c>
      <c r="X32" s="803">
        <v>3.3640384291919379E-4</v>
      </c>
      <c r="Y32" s="803">
        <v>7.6796779831576716E-4</v>
      </c>
      <c r="Z32" s="803">
        <v>1.2531328320802005E-4</v>
      </c>
      <c r="AA32" s="803">
        <v>1.3252639484030569E-4</v>
      </c>
      <c r="AB32" s="803">
        <v>7.187169011953397E-4</v>
      </c>
      <c r="AC32" s="803">
        <v>5.3634528016153463E-4</v>
      </c>
      <c r="AD32" s="803">
        <v>1.7051950316817487E-5</v>
      </c>
      <c r="AE32" s="803">
        <v>3.994930570861803E-4</v>
      </c>
      <c r="AF32" s="803">
        <v>4.9793881536124976E-2</v>
      </c>
      <c r="AG32" s="803">
        <v>2.2732439190725163E-3</v>
      </c>
      <c r="AH32" s="803">
        <v>2.8034763106251753E-4</v>
      </c>
      <c r="AI32" s="803">
        <v>2.3507700419623436E-3</v>
      </c>
      <c r="AJ32" s="803">
        <v>0</v>
      </c>
      <c r="AK32" s="803">
        <v>1.8535262206148281E-3</v>
      </c>
      <c r="AL32" s="803">
        <v>4.511965275001428E-4</v>
      </c>
      <c r="AM32" s="803">
        <v>4.5419153906047237E-4</v>
      </c>
      <c r="AN32" s="803">
        <v>3.6208561313163822E-3</v>
      </c>
      <c r="AO32" s="803">
        <v>8.900360464598816E-5</v>
      </c>
      <c r="AP32" s="803">
        <v>0</v>
      </c>
      <c r="AQ32" s="803">
        <v>6.4571674558760225E-4</v>
      </c>
      <c r="AR32" s="803">
        <v>2.749997708335243E-3</v>
      </c>
      <c r="AS32" s="803">
        <v>6.648346777767928E-4</v>
      </c>
      <c r="AT32" s="803">
        <v>7.4447565226219078E-3</v>
      </c>
      <c r="AU32" s="803">
        <v>1.6096032321558065E-2</v>
      </c>
      <c r="AV32" s="803">
        <v>7.6618567232792749E-3</v>
      </c>
      <c r="AW32" s="803">
        <v>6.4061098011393277E-3</v>
      </c>
      <c r="AX32" s="803">
        <v>8.0063065060478411E-4</v>
      </c>
      <c r="AY32" s="803">
        <v>3.5812309658984098E-3</v>
      </c>
      <c r="AZ32" s="803">
        <v>6.8775790921595595E-3</v>
      </c>
      <c r="BA32" s="803">
        <v>2.7309968138370506E-3</v>
      </c>
      <c r="BB32" s="803">
        <v>4.4893378226711564E-3</v>
      </c>
      <c r="BC32" s="803">
        <v>5.1725799715133273E-3</v>
      </c>
      <c r="BD32" s="803">
        <v>2.1805494984736152E-3</v>
      </c>
      <c r="BE32" s="803">
        <v>2.346177750155376E-2</v>
      </c>
      <c r="BF32" s="803">
        <v>1.235787988913396E-2</v>
      </c>
      <c r="BG32" s="803">
        <v>1.2554861580013505E-2</v>
      </c>
      <c r="BH32" s="803">
        <v>4.1059012646950596E-3</v>
      </c>
      <c r="BI32" s="803">
        <v>4.5807669689560187E-3</v>
      </c>
      <c r="BJ32" s="803">
        <v>2.9476787030213707E-3</v>
      </c>
      <c r="BK32" s="803">
        <v>2.6570098103215667E-4</v>
      </c>
      <c r="BL32" s="803">
        <v>3.1249540447934589E-4</v>
      </c>
      <c r="BM32" s="803">
        <v>1.9558577620038902E-3</v>
      </c>
      <c r="BN32" s="803">
        <v>2.2336024669433719E-3</v>
      </c>
      <c r="BO32" s="803">
        <v>2.5071069517897262E-5</v>
      </c>
      <c r="BP32" s="803">
        <v>2.4576968922422797E-5</v>
      </c>
      <c r="BQ32" s="803">
        <v>9.9310975181044793E-4</v>
      </c>
      <c r="BR32" s="803">
        <v>9.180870677653611E-3</v>
      </c>
      <c r="BS32" s="803">
        <v>3.6055932369602863E-4</v>
      </c>
      <c r="BT32" s="803">
        <v>1.8688386725015965E-5</v>
      </c>
      <c r="BU32" s="803">
        <v>4.3698940519187114E-6</v>
      </c>
      <c r="BV32" s="803">
        <v>3.9538662881498673E-6</v>
      </c>
      <c r="BW32" s="803">
        <v>2.1237306727235465E-6</v>
      </c>
      <c r="BX32" s="803">
        <v>1.2525234663955323E-4</v>
      </c>
      <c r="BY32" s="803">
        <v>1.572989811549652E-3</v>
      </c>
      <c r="BZ32" s="803">
        <v>2.23774302467663E-3</v>
      </c>
      <c r="CA32" s="803">
        <v>5.6176461500866524E-6</v>
      </c>
      <c r="CB32" s="803">
        <v>8.7052405548139976E-4</v>
      </c>
      <c r="CC32" s="803">
        <v>6.723872950819672E-4</v>
      </c>
      <c r="CD32" s="803">
        <v>5.2208415996658662E-5</v>
      </c>
      <c r="CE32" s="803">
        <v>3.5623270216205848E-4</v>
      </c>
      <c r="CF32" s="803">
        <v>2.0676573442289886E-4</v>
      </c>
      <c r="CG32" s="803">
        <v>7.7188039713246438E-5</v>
      </c>
      <c r="CH32" s="803">
        <v>6.0364816544220782E-5</v>
      </c>
      <c r="CI32" s="803">
        <v>2.8828136260990726E-4</v>
      </c>
      <c r="CJ32" s="803">
        <v>5.875785886362301E-5</v>
      </c>
      <c r="CK32" s="803">
        <v>1.3924449165750017E-3</v>
      </c>
      <c r="CL32" s="803">
        <v>1.2700797436392887E-4</v>
      </c>
      <c r="CM32" s="803">
        <v>7.7201275602615345E-4</v>
      </c>
      <c r="CN32" s="803">
        <v>1.0603641302352898E-3</v>
      </c>
      <c r="CO32" s="803">
        <v>4.2658745832872515E-4</v>
      </c>
      <c r="CP32" s="803">
        <v>1.0557713483621931E-3</v>
      </c>
      <c r="CQ32" s="803">
        <v>1.2147019885626936E-3</v>
      </c>
      <c r="CR32" s="803">
        <v>6.465561788695188E-3</v>
      </c>
      <c r="CS32" s="803">
        <v>5.6857798645587381E-4</v>
      </c>
      <c r="CT32" s="803">
        <v>5.9277826705507756E-5</v>
      </c>
      <c r="CU32" s="803">
        <v>4.631530494821634E-2</v>
      </c>
      <c r="CV32" s="803">
        <v>9.892727323459208E-5</v>
      </c>
      <c r="CW32" s="803">
        <v>1.2042118246100896E-3</v>
      </c>
      <c r="CX32" s="803">
        <v>1.2071916430146526E-4</v>
      </c>
      <c r="CY32" s="803">
        <v>6.3370794483638812E-4</v>
      </c>
      <c r="CZ32" s="803">
        <v>1.5470640262641101E-3</v>
      </c>
      <c r="DA32" s="803">
        <v>9.6369768985299061E-4</v>
      </c>
      <c r="DB32" s="803">
        <v>9.8210342579546171E-3</v>
      </c>
      <c r="DC32" s="803">
        <v>7.3583517292126564E-4</v>
      </c>
      <c r="DD32" s="803" t="s">
        <v>569</v>
      </c>
      <c r="DE32" s="803" t="s">
        <v>569</v>
      </c>
      <c r="DF32" s="803" t="s">
        <v>569</v>
      </c>
      <c r="DG32" s="803" t="s">
        <v>569</v>
      </c>
      <c r="DH32" s="803" t="s">
        <v>569</v>
      </c>
      <c r="DI32" s="803" t="s">
        <v>569</v>
      </c>
      <c r="DJ32" s="803" t="s">
        <v>569</v>
      </c>
      <c r="DK32" s="803" t="s">
        <v>569</v>
      </c>
      <c r="DL32" s="803" t="s">
        <v>569</v>
      </c>
      <c r="DM32" s="803" t="s">
        <v>569</v>
      </c>
      <c r="DN32" s="803" t="s">
        <v>569</v>
      </c>
      <c r="DO32" s="803" t="s">
        <v>569</v>
      </c>
      <c r="DP32" s="803" t="s">
        <v>569</v>
      </c>
      <c r="DQ32" s="803" t="s">
        <v>569</v>
      </c>
      <c r="DR32" s="803" t="s">
        <v>569</v>
      </c>
      <c r="DS32" s="803" t="s">
        <v>569</v>
      </c>
      <c r="DT32" s="804">
        <v>1.7071595888682337E-3</v>
      </c>
    </row>
    <row r="33" spans="1:124" x14ac:dyDescent="0.25">
      <c r="A33" s="22"/>
      <c r="B33" s="792">
        <v>30</v>
      </c>
      <c r="C33" s="795" t="str">
        <v>なめし革・毛皮・同製品</v>
      </c>
      <c r="D33" s="808">
        <v>7.547375504992799E-5</v>
      </c>
      <c r="E33" s="809">
        <v>1.2676118825937874E-4</v>
      </c>
      <c r="F33" s="809">
        <v>5.5266430249159492E-6</v>
      </c>
      <c r="G33" s="809">
        <v>0</v>
      </c>
      <c r="H33" s="809">
        <v>4.3121105625148232E-5</v>
      </c>
      <c r="I33" s="809">
        <v>4.8446528470292021E-4</v>
      </c>
      <c r="J33" s="809">
        <v>3.1999603105697912E-3</v>
      </c>
      <c r="K33" s="809">
        <v>0</v>
      </c>
      <c r="L33" s="809">
        <v>1.3957680313290105E-5</v>
      </c>
      <c r="M33" s="809">
        <v>1.9104519087151344E-5</v>
      </c>
      <c r="N33" s="809">
        <v>0</v>
      </c>
      <c r="O33" s="809">
        <v>3.3567721279217904E-5</v>
      </c>
      <c r="P33" s="809">
        <v>6.3132508822768109E-6</v>
      </c>
      <c r="Q33" s="809">
        <v>0</v>
      </c>
      <c r="R33" s="809">
        <v>0</v>
      </c>
      <c r="S33" s="809">
        <v>8.1124932395889671E-4</v>
      </c>
      <c r="T33" s="809">
        <v>3.528378833009215E-4</v>
      </c>
      <c r="U33" s="809">
        <v>8.6226079216733423E-4</v>
      </c>
      <c r="V33" s="809">
        <v>3.0769522078315532E-5</v>
      </c>
      <c r="W33" s="809">
        <v>1.1698838472465948E-4</v>
      </c>
      <c r="X33" s="809">
        <v>3.0672115089691202E-4</v>
      </c>
      <c r="Y33" s="809">
        <v>1.059265928711403E-4</v>
      </c>
      <c r="Z33" s="809">
        <v>0</v>
      </c>
      <c r="AA33" s="809">
        <v>5.8900619929024756E-5</v>
      </c>
      <c r="AB33" s="809">
        <v>0</v>
      </c>
      <c r="AC33" s="809">
        <v>8.5184250378596673E-4</v>
      </c>
      <c r="AD33" s="809">
        <v>1.3951595713759762E-5</v>
      </c>
      <c r="AE33" s="809">
        <v>8.2653735948864888E-5</v>
      </c>
      <c r="AF33" s="809">
        <v>6.509004122369278E-4</v>
      </c>
      <c r="AG33" s="809">
        <v>7.9790861559445328E-2</v>
      </c>
      <c r="AH33" s="809">
        <v>0</v>
      </c>
      <c r="AI33" s="809">
        <v>2.0505159244531347E-4</v>
      </c>
      <c r="AJ33" s="809">
        <v>3.9292730844793711E-4</v>
      </c>
      <c r="AK33" s="809">
        <v>3.1645569620253165E-4</v>
      </c>
      <c r="AL33" s="809">
        <v>8.5670226740533438E-6</v>
      </c>
      <c r="AM33" s="809">
        <v>1.2165844796262653E-5</v>
      </c>
      <c r="AN33" s="809">
        <v>3.2185387833923401E-4</v>
      </c>
      <c r="AO33" s="809">
        <v>0</v>
      </c>
      <c r="AP33" s="809">
        <v>0</v>
      </c>
      <c r="AQ33" s="809">
        <v>1.4349261013057828E-4</v>
      </c>
      <c r="AR33" s="809">
        <v>3.2083306597244503E-4</v>
      </c>
      <c r="AS33" s="809">
        <v>2.9548207901190793E-5</v>
      </c>
      <c r="AT33" s="809">
        <v>0</v>
      </c>
      <c r="AU33" s="809">
        <v>9.0645395213923135E-5</v>
      </c>
      <c r="AV33" s="809">
        <v>7.6618567232792745E-4</v>
      </c>
      <c r="AW33" s="809">
        <v>3.1300210754752416E-4</v>
      </c>
      <c r="AX33" s="809">
        <v>1.4780873549626782E-4</v>
      </c>
      <c r="AY33" s="809">
        <v>4.6997781704703535E-5</v>
      </c>
      <c r="AZ33" s="809">
        <v>0</v>
      </c>
      <c r="BA33" s="809">
        <v>4.5516613563950843E-4</v>
      </c>
      <c r="BB33" s="809">
        <v>0</v>
      </c>
      <c r="BC33" s="809">
        <v>9.6383477730062E-5</v>
      </c>
      <c r="BD33" s="809">
        <v>0</v>
      </c>
      <c r="BE33" s="809">
        <v>3.8844002486016156E-5</v>
      </c>
      <c r="BF33" s="809">
        <v>7.6366396988468676E-5</v>
      </c>
      <c r="BG33" s="809">
        <v>2.1100607697501689E-5</v>
      </c>
      <c r="BH33" s="809">
        <v>3.8734917591462826E-5</v>
      </c>
      <c r="BI33" s="809">
        <v>1.8880188182859264E-3</v>
      </c>
      <c r="BJ33" s="809">
        <v>1.091732852970878E-4</v>
      </c>
      <c r="BK33" s="809">
        <v>4.58105139710615E-6</v>
      </c>
      <c r="BL33" s="809">
        <v>1.8382082616432112E-5</v>
      </c>
      <c r="BM33" s="809">
        <v>8.5315496706821821E-6</v>
      </c>
      <c r="BN33" s="809">
        <v>1.720803133238345E-5</v>
      </c>
      <c r="BO33" s="809">
        <v>3.2035255495090946E-5</v>
      </c>
      <c r="BP33" s="809">
        <v>2.9492362706907355E-3</v>
      </c>
      <c r="BQ33" s="809">
        <v>8.3491527807073049E-5</v>
      </c>
      <c r="BR33" s="809">
        <v>1.1287955751213455E-4</v>
      </c>
      <c r="BS33" s="809">
        <v>7.0392356787153125E-5</v>
      </c>
      <c r="BT33" s="809">
        <v>1.2770397595427574E-4</v>
      </c>
      <c r="BU33" s="809">
        <v>0</v>
      </c>
      <c r="BV33" s="809">
        <v>0</v>
      </c>
      <c r="BW33" s="809">
        <v>0</v>
      </c>
      <c r="BX33" s="809">
        <v>1.0314899135022029E-4</v>
      </c>
      <c r="BY33" s="809">
        <v>2.0561958320910483E-5</v>
      </c>
      <c r="BZ33" s="809">
        <v>1.0845281218141986E-5</v>
      </c>
      <c r="CA33" s="809">
        <v>5.6176461500866524E-6</v>
      </c>
      <c r="CB33" s="809">
        <v>0</v>
      </c>
      <c r="CC33" s="809">
        <v>3.2018442622950821E-5</v>
      </c>
      <c r="CD33" s="809">
        <v>9.4924392721197563E-5</v>
      </c>
      <c r="CE33" s="809">
        <v>4.9324527991669639E-4</v>
      </c>
      <c r="CF33" s="809">
        <v>2.2759213810752419E-3</v>
      </c>
      <c r="CG33" s="809">
        <v>2.2191561417558348E-4</v>
      </c>
      <c r="CH33" s="809">
        <v>3.5508715614247517E-6</v>
      </c>
      <c r="CI33" s="809">
        <v>1.3453130255129005E-3</v>
      </c>
      <c r="CJ33" s="809">
        <v>2.6708117665283186E-5</v>
      </c>
      <c r="CK33" s="809">
        <v>1.264074607096562E-4</v>
      </c>
      <c r="CL33" s="809">
        <v>6.8388909272884779E-5</v>
      </c>
      <c r="CM33" s="809">
        <v>1.4668242364496915E-3</v>
      </c>
      <c r="CN33" s="809">
        <v>2.2482839628528429E-5</v>
      </c>
      <c r="CO33" s="809">
        <v>2.2119349691119081E-4</v>
      </c>
      <c r="CP33" s="809">
        <v>6.9578054476591522E-5</v>
      </c>
      <c r="CQ33" s="809">
        <v>2.729667390028525E-5</v>
      </c>
      <c r="CR33" s="809">
        <v>1.7114722381840204E-3</v>
      </c>
      <c r="CS33" s="809">
        <v>5.536154078649298E-4</v>
      </c>
      <c r="CT33" s="809">
        <v>8.4682609579296792E-6</v>
      </c>
      <c r="CU33" s="809">
        <v>5.5235903337169163E-6</v>
      </c>
      <c r="CV33" s="809">
        <v>5.1577467241966808E-5</v>
      </c>
      <c r="CW33" s="809">
        <v>3.6668041718231103E-4</v>
      </c>
      <c r="CX33" s="809">
        <v>1.4754564525734644E-5</v>
      </c>
      <c r="CY33" s="809">
        <v>3.7667954763002091E-4</v>
      </c>
      <c r="CZ33" s="809">
        <v>2.2486395730582996E-4</v>
      </c>
      <c r="DA33" s="809">
        <v>1.0727955415344612E-3</v>
      </c>
      <c r="DB33" s="809">
        <v>0</v>
      </c>
      <c r="DC33" s="809">
        <v>1.2686813326228718E-3</v>
      </c>
      <c r="DD33" s="809" t="s">
        <v>569</v>
      </c>
      <c r="DE33" s="809" t="s">
        <v>569</v>
      </c>
      <c r="DF33" s="809" t="s">
        <v>569</v>
      </c>
      <c r="DG33" s="809" t="s">
        <v>569</v>
      </c>
      <c r="DH33" s="809" t="s">
        <v>569</v>
      </c>
      <c r="DI33" s="809" t="s">
        <v>569</v>
      </c>
      <c r="DJ33" s="809" t="s">
        <v>569</v>
      </c>
      <c r="DK33" s="809" t="s">
        <v>569</v>
      </c>
      <c r="DL33" s="809" t="s">
        <v>569</v>
      </c>
      <c r="DM33" s="809" t="s">
        <v>569</v>
      </c>
      <c r="DN33" s="809" t="s">
        <v>569</v>
      </c>
      <c r="DO33" s="809" t="s">
        <v>569</v>
      </c>
      <c r="DP33" s="809" t="s">
        <v>569</v>
      </c>
      <c r="DQ33" s="809" t="s">
        <v>569</v>
      </c>
      <c r="DR33" s="809" t="s">
        <v>569</v>
      </c>
      <c r="DS33" s="809" t="s">
        <v>569</v>
      </c>
      <c r="DT33" s="810">
        <v>1.6989681884873516E-4</v>
      </c>
    </row>
    <row r="34" spans="1:124" x14ac:dyDescent="0.25">
      <c r="A34" s="22"/>
      <c r="B34" s="792">
        <v>31</v>
      </c>
      <c r="C34" s="793" t="str">
        <v>ガラス・ガラス製品</v>
      </c>
      <c r="D34" s="802">
        <v>0</v>
      </c>
      <c r="E34" s="803">
        <v>0</v>
      </c>
      <c r="F34" s="803">
        <v>0</v>
      </c>
      <c r="G34" s="803">
        <v>0</v>
      </c>
      <c r="H34" s="803">
        <v>3.4496884500118585E-4</v>
      </c>
      <c r="I34" s="803">
        <v>0</v>
      </c>
      <c r="J34" s="803">
        <v>0</v>
      </c>
      <c r="K34" s="803">
        <v>0</v>
      </c>
      <c r="L34" s="803">
        <v>5.9818629914100451E-4</v>
      </c>
      <c r="M34" s="803">
        <v>9.2917433742054252E-4</v>
      </c>
      <c r="N34" s="803">
        <v>0</v>
      </c>
      <c r="O34" s="803">
        <v>5.8983281676340028E-4</v>
      </c>
      <c r="P34" s="803">
        <v>9.6340208463544137E-3</v>
      </c>
      <c r="Q34" s="803">
        <v>0</v>
      </c>
      <c r="R34" s="803">
        <v>8.1201786439301664E-4</v>
      </c>
      <c r="S34" s="803">
        <v>9.6577300471297227E-4</v>
      </c>
      <c r="T34" s="803">
        <v>2.4616596509366614E-5</v>
      </c>
      <c r="U34" s="803">
        <v>2.4699599465954607E-2</v>
      </c>
      <c r="V34" s="803">
        <v>0</v>
      </c>
      <c r="W34" s="803">
        <v>0</v>
      </c>
      <c r="X34" s="803">
        <v>9.8942306740939353E-6</v>
      </c>
      <c r="Y34" s="803">
        <v>0</v>
      </c>
      <c r="Z34" s="803">
        <v>7.9365079365079365E-4</v>
      </c>
      <c r="AA34" s="803">
        <v>7.3625774911280936E-5</v>
      </c>
      <c r="AB34" s="803">
        <v>7.1304282039642911E-3</v>
      </c>
      <c r="AC34" s="803">
        <v>5.0479555779909136E-3</v>
      </c>
      <c r="AD34" s="803">
        <v>0</v>
      </c>
      <c r="AE34" s="803">
        <v>7.3975093674234077E-3</v>
      </c>
      <c r="AF34" s="803">
        <v>6.509004122369278E-4</v>
      </c>
      <c r="AG34" s="803">
        <v>0</v>
      </c>
      <c r="AH34" s="803">
        <v>0.10120549481356883</v>
      </c>
      <c r="AI34" s="803">
        <v>3.661635579380598E-5</v>
      </c>
      <c r="AJ34" s="803">
        <v>0</v>
      </c>
      <c r="AK34" s="803">
        <v>2.3056057866184449E-3</v>
      </c>
      <c r="AL34" s="803">
        <v>0</v>
      </c>
      <c r="AM34" s="803">
        <v>0</v>
      </c>
      <c r="AN34" s="803">
        <v>0</v>
      </c>
      <c r="AO34" s="803">
        <v>0</v>
      </c>
      <c r="AP34" s="803">
        <v>0</v>
      </c>
      <c r="AQ34" s="803">
        <v>0</v>
      </c>
      <c r="AR34" s="803">
        <v>4.9499958750034371E-4</v>
      </c>
      <c r="AS34" s="803">
        <v>5.3186774222143427E-4</v>
      </c>
      <c r="AT34" s="803">
        <v>1.0490338736421779E-3</v>
      </c>
      <c r="AU34" s="803">
        <v>9.0645395213923135E-5</v>
      </c>
      <c r="AV34" s="803">
        <v>3.4478355254756736E-3</v>
      </c>
      <c r="AW34" s="803">
        <v>3.5264904117021053E-3</v>
      </c>
      <c r="AX34" s="803">
        <v>7.6737368511812379E-3</v>
      </c>
      <c r="AY34" s="803">
        <v>1.5979245779599202E-4</v>
      </c>
      <c r="AZ34" s="803">
        <v>4.1265474552957355E-3</v>
      </c>
      <c r="BA34" s="803">
        <v>4.5516613563950843E-4</v>
      </c>
      <c r="BB34" s="803">
        <v>7.8563411896745237E-3</v>
      </c>
      <c r="BC34" s="803">
        <v>1.0709275303340223E-4</v>
      </c>
      <c r="BD34" s="803">
        <v>0</v>
      </c>
      <c r="BE34" s="803">
        <v>6.9142324425108762E-3</v>
      </c>
      <c r="BF34" s="803">
        <v>4.0429268993895181E-5</v>
      </c>
      <c r="BG34" s="803">
        <v>9.706279540850776E-4</v>
      </c>
      <c r="BH34" s="803">
        <v>8.9090310460364502E-3</v>
      </c>
      <c r="BI34" s="803">
        <v>1.1947135473087993E-2</v>
      </c>
      <c r="BJ34" s="803">
        <v>2.729332132427195E-5</v>
      </c>
      <c r="BK34" s="803">
        <v>4.5741798200104903E-3</v>
      </c>
      <c r="BL34" s="803">
        <v>2.7021661446155203E-3</v>
      </c>
      <c r="BM34" s="803">
        <v>5.5455072859434188E-5</v>
      </c>
      <c r="BN34" s="803">
        <v>7.9156944128963864E-5</v>
      </c>
      <c r="BO34" s="803">
        <v>0</v>
      </c>
      <c r="BP34" s="803">
        <v>0</v>
      </c>
      <c r="BQ34" s="803">
        <v>2.6365745623286227E-5</v>
      </c>
      <c r="BR34" s="803">
        <v>6.9877821317035672E-5</v>
      </c>
      <c r="BS34" s="803">
        <v>7.7915204077383236E-5</v>
      </c>
      <c r="BT34" s="803">
        <v>5.1912185347266561E-6</v>
      </c>
      <c r="BU34" s="803">
        <v>0</v>
      </c>
      <c r="BV34" s="803">
        <v>0</v>
      </c>
      <c r="BW34" s="803">
        <v>0</v>
      </c>
      <c r="BX34" s="803">
        <v>7.367785096444307E-6</v>
      </c>
      <c r="BY34" s="803">
        <v>1.6706591135739766E-5</v>
      </c>
      <c r="BZ34" s="803">
        <v>7.2301874787613249E-5</v>
      </c>
      <c r="CA34" s="803">
        <v>2.5279407675389936E-5</v>
      </c>
      <c r="CB34" s="803">
        <v>0</v>
      </c>
      <c r="CC34" s="803">
        <v>0</v>
      </c>
      <c r="CD34" s="803">
        <v>0</v>
      </c>
      <c r="CE34" s="803">
        <v>0</v>
      </c>
      <c r="CF34" s="803">
        <v>0</v>
      </c>
      <c r="CG34" s="803">
        <v>0</v>
      </c>
      <c r="CH34" s="803">
        <v>0</v>
      </c>
      <c r="CI34" s="803">
        <v>0</v>
      </c>
      <c r="CJ34" s="803">
        <v>5.3416235330566372E-6</v>
      </c>
      <c r="CK34" s="803">
        <v>5.0248928480857124E-5</v>
      </c>
      <c r="CL34" s="803">
        <v>6.6326386612273959E-4</v>
      </c>
      <c r="CM34" s="803">
        <v>7.9576699467311194E-3</v>
      </c>
      <c r="CN34" s="803">
        <v>2.5052307014645966E-4</v>
      </c>
      <c r="CO34" s="803">
        <v>3.6812917700219613E-3</v>
      </c>
      <c r="CP34" s="803">
        <v>1.8150796819980396E-4</v>
      </c>
      <c r="CQ34" s="803">
        <v>1.8834704991196823E-4</v>
      </c>
      <c r="CR34" s="803">
        <v>1.8189560019347078E-4</v>
      </c>
      <c r="CS34" s="803">
        <v>0</v>
      </c>
      <c r="CT34" s="803">
        <v>1.6936521915859358E-5</v>
      </c>
      <c r="CU34" s="803">
        <v>6.313463751438435E-3</v>
      </c>
      <c r="CV34" s="803">
        <v>1.01463869984197E-5</v>
      </c>
      <c r="CW34" s="803">
        <v>7.6252859482230583E-4</v>
      </c>
      <c r="CX34" s="803">
        <v>3.0582188289704531E-4</v>
      </c>
      <c r="CY34" s="803">
        <v>9.7493529974828938E-5</v>
      </c>
      <c r="CZ34" s="803">
        <v>5.3967349753399193E-4</v>
      </c>
      <c r="DA34" s="803">
        <v>9.0914876401225535E-5</v>
      </c>
      <c r="DB34" s="803">
        <v>0</v>
      </c>
      <c r="DC34" s="803">
        <v>1.9943670548831544E-3</v>
      </c>
      <c r="DD34" s="803" t="s">
        <v>569</v>
      </c>
      <c r="DE34" s="803" t="s">
        <v>569</v>
      </c>
      <c r="DF34" s="803" t="s">
        <v>569</v>
      </c>
      <c r="DG34" s="803" t="s">
        <v>569</v>
      </c>
      <c r="DH34" s="803" t="s">
        <v>569</v>
      </c>
      <c r="DI34" s="803" t="s">
        <v>569</v>
      </c>
      <c r="DJ34" s="803" t="s">
        <v>569</v>
      </c>
      <c r="DK34" s="803" t="s">
        <v>569</v>
      </c>
      <c r="DL34" s="803" t="s">
        <v>569</v>
      </c>
      <c r="DM34" s="803" t="s">
        <v>569</v>
      </c>
      <c r="DN34" s="803" t="s">
        <v>569</v>
      </c>
      <c r="DO34" s="803" t="s">
        <v>569</v>
      </c>
      <c r="DP34" s="803" t="s">
        <v>569</v>
      </c>
      <c r="DQ34" s="803" t="s">
        <v>569</v>
      </c>
      <c r="DR34" s="803" t="s">
        <v>569</v>
      </c>
      <c r="DS34" s="803" t="s">
        <v>569</v>
      </c>
      <c r="DT34" s="804">
        <v>6.0706049684012241E-4</v>
      </c>
    </row>
    <row r="35" spans="1:124" x14ac:dyDescent="0.25">
      <c r="A35" s="22"/>
      <c r="B35" s="792">
        <v>32</v>
      </c>
      <c r="C35" s="793" t="str">
        <v>セメント・セメント製品</v>
      </c>
      <c r="D35" s="802">
        <v>0</v>
      </c>
      <c r="E35" s="803">
        <v>0</v>
      </c>
      <c r="F35" s="803">
        <v>0</v>
      </c>
      <c r="G35" s="803">
        <v>0</v>
      </c>
      <c r="H35" s="803">
        <v>9.7022487656583511E-5</v>
      </c>
      <c r="I35" s="803">
        <v>0</v>
      </c>
      <c r="J35" s="803">
        <v>4.9611787760771962E-5</v>
      </c>
      <c r="K35" s="803">
        <v>8.157105858841283E-4</v>
      </c>
      <c r="L35" s="803">
        <v>0</v>
      </c>
      <c r="M35" s="803">
        <v>0</v>
      </c>
      <c r="N35" s="803">
        <v>0</v>
      </c>
      <c r="O35" s="803">
        <v>0</v>
      </c>
      <c r="P35" s="803">
        <v>0</v>
      </c>
      <c r="Q35" s="803">
        <v>0</v>
      </c>
      <c r="R35" s="803">
        <v>0</v>
      </c>
      <c r="S35" s="803">
        <v>0</v>
      </c>
      <c r="T35" s="803">
        <v>0</v>
      </c>
      <c r="U35" s="803">
        <v>0</v>
      </c>
      <c r="V35" s="803">
        <v>0</v>
      </c>
      <c r="W35" s="803">
        <v>0</v>
      </c>
      <c r="X35" s="803">
        <v>0</v>
      </c>
      <c r="Y35" s="803">
        <v>0</v>
      </c>
      <c r="Z35" s="803">
        <v>0</v>
      </c>
      <c r="AA35" s="803">
        <v>0</v>
      </c>
      <c r="AB35" s="803">
        <v>0</v>
      </c>
      <c r="AC35" s="803">
        <v>0</v>
      </c>
      <c r="AD35" s="803">
        <v>6.9757978568798809E-6</v>
      </c>
      <c r="AE35" s="803">
        <v>0</v>
      </c>
      <c r="AF35" s="803">
        <v>0</v>
      </c>
      <c r="AG35" s="803">
        <v>0</v>
      </c>
      <c r="AH35" s="803">
        <v>0</v>
      </c>
      <c r="AI35" s="803">
        <v>9.2126751177215832E-2</v>
      </c>
      <c r="AJ35" s="803">
        <v>0</v>
      </c>
      <c r="AK35" s="803">
        <v>1.9891500904159133E-3</v>
      </c>
      <c r="AL35" s="803">
        <v>0</v>
      </c>
      <c r="AM35" s="803">
        <v>0</v>
      </c>
      <c r="AN35" s="803">
        <v>1.0728462611307799E-4</v>
      </c>
      <c r="AO35" s="803">
        <v>0</v>
      </c>
      <c r="AP35" s="803">
        <v>0</v>
      </c>
      <c r="AQ35" s="803">
        <v>0</v>
      </c>
      <c r="AR35" s="803">
        <v>9.1666590277841437E-6</v>
      </c>
      <c r="AS35" s="803">
        <v>4.4322311851786189E-5</v>
      </c>
      <c r="AT35" s="803">
        <v>0</v>
      </c>
      <c r="AU35" s="803">
        <v>0</v>
      </c>
      <c r="AV35" s="803">
        <v>0</v>
      </c>
      <c r="AW35" s="803">
        <v>0</v>
      </c>
      <c r="AX35" s="803">
        <v>0</v>
      </c>
      <c r="AY35" s="803">
        <v>0</v>
      </c>
      <c r="AZ35" s="803">
        <v>0</v>
      </c>
      <c r="BA35" s="803">
        <v>0</v>
      </c>
      <c r="BB35" s="803">
        <v>0</v>
      </c>
      <c r="BC35" s="803">
        <v>0</v>
      </c>
      <c r="BD35" s="803">
        <v>0</v>
      </c>
      <c r="BE35" s="803">
        <v>0</v>
      </c>
      <c r="BF35" s="803">
        <v>0</v>
      </c>
      <c r="BG35" s="803">
        <v>0</v>
      </c>
      <c r="BH35" s="803">
        <v>0</v>
      </c>
      <c r="BI35" s="803">
        <v>5.2616917886656972E-4</v>
      </c>
      <c r="BJ35" s="803">
        <v>0</v>
      </c>
      <c r="BK35" s="803">
        <v>3.0808715908388132E-2</v>
      </c>
      <c r="BL35" s="803">
        <v>3.9922207026367257E-2</v>
      </c>
      <c r="BM35" s="803">
        <v>5.1305540388356143E-2</v>
      </c>
      <c r="BN35" s="803">
        <v>2.760512386340953E-2</v>
      </c>
      <c r="BO35" s="803">
        <v>0</v>
      </c>
      <c r="BP35" s="803">
        <v>1.2288484461211399E-5</v>
      </c>
      <c r="BQ35" s="803">
        <v>0</v>
      </c>
      <c r="BR35" s="803">
        <v>1.6663172775600814E-4</v>
      </c>
      <c r="BS35" s="803">
        <v>0</v>
      </c>
      <c r="BT35" s="803">
        <v>0</v>
      </c>
      <c r="BU35" s="803">
        <v>0</v>
      </c>
      <c r="BV35" s="803">
        <v>3.9538662881498675E-5</v>
      </c>
      <c r="BW35" s="803">
        <v>1.6193446379517043E-4</v>
      </c>
      <c r="BX35" s="803">
        <v>0</v>
      </c>
      <c r="BY35" s="803">
        <v>0</v>
      </c>
      <c r="BZ35" s="803">
        <v>0</v>
      </c>
      <c r="CA35" s="803">
        <v>0</v>
      </c>
      <c r="CB35" s="803">
        <v>0</v>
      </c>
      <c r="CC35" s="803">
        <v>0</v>
      </c>
      <c r="CD35" s="803">
        <v>0</v>
      </c>
      <c r="CE35" s="803">
        <v>0</v>
      </c>
      <c r="CF35" s="803">
        <v>0</v>
      </c>
      <c r="CG35" s="803">
        <v>0</v>
      </c>
      <c r="CH35" s="803">
        <v>0</v>
      </c>
      <c r="CI35" s="803">
        <v>0</v>
      </c>
      <c r="CJ35" s="803">
        <v>0</v>
      </c>
      <c r="CK35" s="803">
        <v>7.0662555676205328E-6</v>
      </c>
      <c r="CL35" s="803">
        <v>0</v>
      </c>
      <c r="CM35" s="803">
        <v>1.7815678985218925E-5</v>
      </c>
      <c r="CN35" s="803">
        <v>0</v>
      </c>
      <c r="CO35" s="803">
        <v>0</v>
      </c>
      <c r="CP35" s="803">
        <v>0</v>
      </c>
      <c r="CQ35" s="803">
        <v>0</v>
      </c>
      <c r="CR35" s="803">
        <v>0</v>
      </c>
      <c r="CS35" s="803">
        <v>0</v>
      </c>
      <c r="CT35" s="803">
        <v>0</v>
      </c>
      <c r="CU35" s="803">
        <v>0</v>
      </c>
      <c r="CV35" s="803">
        <v>0</v>
      </c>
      <c r="CW35" s="803">
        <v>0</v>
      </c>
      <c r="CX35" s="803">
        <v>0</v>
      </c>
      <c r="CY35" s="803">
        <v>0</v>
      </c>
      <c r="CZ35" s="803">
        <v>0</v>
      </c>
      <c r="DA35" s="803">
        <v>0</v>
      </c>
      <c r="DB35" s="803">
        <v>0</v>
      </c>
      <c r="DC35" s="803">
        <v>1.3600263885717185E-3</v>
      </c>
      <c r="DD35" s="803" t="s">
        <v>569</v>
      </c>
      <c r="DE35" s="803" t="s">
        <v>569</v>
      </c>
      <c r="DF35" s="803" t="s">
        <v>569</v>
      </c>
      <c r="DG35" s="803" t="s">
        <v>569</v>
      </c>
      <c r="DH35" s="803" t="s">
        <v>569</v>
      </c>
      <c r="DI35" s="803" t="s">
        <v>569</v>
      </c>
      <c r="DJ35" s="803" t="s">
        <v>569</v>
      </c>
      <c r="DK35" s="803" t="s">
        <v>569</v>
      </c>
      <c r="DL35" s="803" t="s">
        <v>569</v>
      </c>
      <c r="DM35" s="803" t="s">
        <v>569</v>
      </c>
      <c r="DN35" s="803" t="s">
        <v>569</v>
      </c>
      <c r="DO35" s="803" t="s">
        <v>569</v>
      </c>
      <c r="DP35" s="803" t="s">
        <v>569</v>
      </c>
      <c r="DQ35" s="803" t="s">
        <v>569</v>
      </c>
      <c r="DR35" s="803" t="s">
        <v>569</v>
      </c>
      <c r="DS35" s="803" t="s">
        <v>569</v>
      </c>
      <c r="DT35" s="804">
        <v>3.2061559629478448E-3</v>
      </c>
    </row>
    <row r="36" spans="1:124" x14ac:dyDescent="0.25">
      <c r="A36" s="22"/>
      <c r="B36" s="792">
        <v>33</v>
      </c>
      <c r="C36" s="793" t="str">
        <v>陶磁器</v>
      </c>
      <c r="D36" s="802">
        <v>0</v>
      </c>
      <c r="E36" s="803">
        <v>1.7746566356313025E-4</v>
      </c>
      <c r="F36" s="803">
        <v>0</v>
      </c>
      <c r="G36" s="803">
        <v>0</v>
      </c>
      <c r="H36" s="803">
        <v>0</v>
      </c>
      <c r="I36" s="803">
        <v>0</v>
      </c>
      <c r="J36" s="803">
        <v>0</v>
      </c>
      <c r="K36" s="803">
        <v>0</v>
      </c>
      <c r="L36" s="803">
        <v>0</v>
      </c>
      <c r="M36" s="803">
        <v>0</v>
      </c>
      <c r="N36" s="803">
        <v>0</v>
      </c>
      <c r="O36" s="803">
        <v>3.8363110033391888E-5</v>
      </c>
      <c r="P36" s="803">
        <v>1.2626501764553622E-5</v>
      </c>
      <c r="Q36" s="803">
        <v>0</v>
      </c>
      <c r="R36" s="803">
        <v>0</v>
      </c>
      <c r="S36" s="803">
        <v>0</v>
      </c>
      <c r="T36" s="803">
        <v>0</v>
      </c>
      <c r="U36" s="803">
        <v>2.6424121050289276E-3</v>
      </c>
      <c r="V36" s="803">
        <v>0</v>
      </c>
      <c r="W36" s="803">
        <v>0</v>
      </c>
      <c r="X36" s="803">
        <v>0</v>
      </c>
      <c r="Y36" s="803">
        <v>0</v>
      </c>
      <c r="Z36" s="803">
        <v>2.9239766081871346E-4</v>
      </c>
      <c r="AA36" s="803">
        <v>0</v>
      </c>
      <c r="AB36" s="803">
        <v>0</v>
      </c>
      <c r="AC36" s="803">
        <v>6.309944472488642E-5</v>
      </c>
      <c r="AD36" s="803">
        <v>0</v>
      </c>
      <c r="AE36" s="803">
        <v>8.2653735948864888E-5</v>
      </c>
      <c r="AF36" s="803">
        <v>0</v>
      </c>
      <c r="AG36" s="803">
        <v>0</v>
      </c>
      <c r="AH36" s="803">
        <v>0</v>
      </c>
      <c r="AI36" s="803">
        <v>3.2954720214425378E-4</v>
      </c>
      <c r="AJ36" s="803">
        <v>1.0216110019646365E-2</v>
      </c>
      <c r="AK36" s="803">
        <v>0</v>
      </c>
      <c r="AL36" s="803">
        <v>0</v>
      </c>
      <c r="AM36" s="803">
        <v>0</v>
      </c>
      <c r="AN36" s="803">
        <v>0</v>
      </c>
      <c r="AO36" s="803">
        <v>0</v>
      </c>
      <c r="AP36" s="803">
        <v>0</v>
      </c>
      <c r="AQ36" s="803">
        <v>0</v>
      </c>
      <c r="AR36" s="803">
        <v>0</v>
      </c>
      <c r="AS36" s="803">
        <v>2.6593387111071713E-4</v>
      </c>
      <c r="AT36" s="803">
        <v>0</v>
      </c>
      <c r="AU36" s="803">
        <v>1.8129079042784627E-4</v>
      </c>
      <c r="AV36" s="803">
        <v>1.0215808964372365E-3</v>
      </c>
      <c r="AW36" s="803">
        <v>1.5712705798885711E-2</v>
      </c>
      <c r="AX36" s="803">
        <v>5.3149557805532974E-2</v>
      </c>
      <c r="AY36" s="803">
        <v>6.1285107342933416E-3</v>
      </c>
      <c r="AZ36" s="803">
        <v>0</v>
      </c>
      <c r="BA36" s="803">
        <v>4.5516613563950843E-4</v>
      </c>
      <c r="BB36" s="803">
        <v>0</v>
      </c>
      <c r="BC36" s="803">
        <v>8.3532347366053734E-4</v>
      </c>
      <c r="BD36" s="803">
        <v>0</v>
      </c>
      <c r="BE36" s="803">
        <v>0</v>
      </c>
      <c r="BF36" s="803">
        <v>1.7070135797422409E-4</v>
      </c>
      <c r="BG36" s="803">
        <v>4.2201215395003379E-5</v>
      </c>
      <c r="BH36" s="803">
        <v>3.8734917591462826E-5</v>
      </c>
      <c r="BI36" s="803">
        <v>4.0236466619208273E-4</v>
      </c>
      <c r="BJ36" s="803">
        <v>1.091732852970878E-4</v>
      </c>
      <c r="BK36" s="803">
        <v>5.0735144222950612E-3</v>
      </c>
      <c r="BL36" s="803">
        <v>1.3529212805694034E-3</v>
      </c>
      <c r="BM36" s="803">
        <v>2.2182029143773675E-4</v>
      </c>
      <c r="BN36" s="803">
        <v>1.7070367081724383E-3</v>
      </c>
      <c r="BO36" s="803">
        <v>0</v>
      </c>
      <c r="BP36" s="803">
        <v>0</v>
      </c>
      <c r="BQ36" s="803">
        <v>0</v>
      </c>
      <c r="BR36" s="803">
        <v>2.2038389799988175E-4</v>
      </c>
      <c r="BS36" s="803">
        <v>6.7436952494562724E-5</v>
      </c>
      <c r="BT36" s="803">
        <v>4.1529748277813254E-6</v>
      </c>
      <c r="BU36" s="803">
        <v>0</v>
      </c>
      <c r="BV36" s="803">
        <v>0</v>
      </c>
      <c r="BW36" s="803">
        <v>0</v>
      </c>
      <c r="BX36" s="803">
        <v>0</v>
      </c>
      <c r="BY36" s="803">
        <v>2.0561958320910483E-5</v>
      </c>
      <c r="BZ36" s="803">
        <v>9.3992437223897214E-5</v>
      </c>
      <c r="CA36" s="803">
        <v>0</v>
      </c>
      <c r="CB36" s="803">
        <v>0</v>
      </c>
      <c r="CC36" s="803">
        <v>0</v>
      </c>
      <c r="CD36" s="803">
        <v>4.7462196360598785E-6</v>
      </c>
      <c r="CE36" s="803">
        <v>0</v>
      </c>
      <c r="CF36" s="803">
        <v>0</v>
      </c>
      <c r="CG36" s="803">
        <v>0</v>
      </c>
      <c r="CH36" s="803">
        <v>0</v>
      </c>
      <c r="CI36" s="803">
        <v>0</v>
      </c>
      <c r="CJ36" s="803">
        <v>0</v>
      </c>
      <c r="CK36" s="803">
        <v>4.0434684636939717E-5</v>
      </c>
      <c r="CL36" s="803">
        <v>1.5523196866702417E-4</v>
      </c>
      <c r="CM36" s="803">
        <v>0</v>
      </c>
      <c r="CN36" s="803">
        <v>1.899570531879749E-4</v>
      </c>
      <c r="CO36" s="803">
        <v>1.4219581944290837E-4</v>
      </c>
      <c r="CP36" s="803">
        <v>7.714088648491669E-4</v>
      </c>
      <c r="CQ36" s="803">
        <v>6.1690483014644663E-4</v>
      </c>
      <c r="CR36" s="803">
        <v>2.2736950024183846E-4</v>
      </c>
      <c r="CS36" s="803">
        <v>0</v>
      </c>
      <c r="CT36" s="803">
        <v>0</v>
      </c>
      <c r="CU36" s="803">
        <v>0</v>
      </c>
      <c r="CV36" s="803">
        <v>1.3528515997892934E-5</v>
      </c>
      <c r="CW36" s="803">
        <v>1.1875445329199844E-3</v>
      </c>
      <c r="CX36" s="803">
        <v>1.2004850227756824E-3</v>
      </c>
      <c r="CY36" s="803">
        <v>0</v>
      </c>
      <c r="CZ36" s="803">
        <v>1.4990930487055332E-5</v>
      </c>
      <c r="DA36" s="803">
        <v>1.8637549662251234E-4</v>
      </c>
      <c r="DB36" s="803">
        <v>0</v>
      </c>
      <c r="DC36" s="803">
        <v>2.0349648575270864E-3</v>
      </c>
      <c r="DD36" s="803" t="s">
        <v>569</v>
      </c>
      <c r="DE36" s="803" t="s">
        <v>569</v>
      </c>
      <c r="DF36" s="803" t="s">
        <v>569</v>
      </c>
      <c r="DG36" s="803" t="s">
        <v>569</v>
      </c>
      <c r="DH36" s="803" t="s">
        <v>569</v>
      </c>
      <c r="DI36" s="803" t="s">
        <v>569</v>
      </c>
      <c r="DJ36" s="803" t="s">
        <v>569</v>
      </c>
      <c r="DK36" s="803" t="s">
        <v>569</v>
      </c>
      <c r="DL36" s="803" t="s">
        <v>569</v>
      </c>
      <c r="DM36" s="803" t="s">
        <v>569</v>
      </c>
      <c r="DN36" s="803" t="s">
        <v>569</v>
      </c>
      <c r="DO36" s="803" t="s">
        <v>569</v>
      </c>
      <c r="DP36" s="803" t="s">
        <v>569</v>
      </c>
      <c r="DQ36" s="803" t="s">
        <v>569</v>
      </c>
      <c r="DR36" s="803" t="s">
        <v>569</v>
      </c>
      <c r="DS36" s="803" t="s">
        <v>569</v>
      </c>
      <c r="DT36" s="804">
        <v>4.4311290673516672E-4</v>
      </c>
    </row>
    <row r="37" spans="1:124" x14ac:dyDescent="0.25">
      <c r="A37" s="22"/>
      <c r="B37" s="792">
        <v>34</v>
      </c>
      <c r="C37" s="793" t="str">
        <v>その他の窯業・土石製品</v>
      </c>
      <c r="D37" s="802">
        <v>1.5031856214110658E-3</v>
      </c>
      <c r="E37" s="803">
        <v>1.4108520253268855E-2</v>
      </c>
      <c r="F37" s="803">
        <v>1.0261133882927278E-3</v>
      </c>
      <c r="G37" s="803">
        <v>4.2325863390416055E-3</v>
      </c>
      <c r="H37" s="803">
        <v>3.234082921886117E-5</v>
      </c>
      <c r="I37" s="803">
        <v>7.0724859080718288E-5</v>
      </c>
      <c r="J37" s="803">
        <v>0</v>
      </c>
      <c r="K37" s="803">
        <v>1.2439586434732956E-3</v>
      </c>
      <c r="L37" s="803">
        <v>1.9939543304700148E-6</v>
      </c>
      <c r="M37" s="803">
        <v>0</v>
      </c>
      <c r="N37" s="803">
        <v>0</v>
      </c>
      <c r="O37" s="803">
        <v>1.4546012554327758E-4</v>
      </c>
      <c r="P37" s="803">
        <v>1.2626501764553622E-5</v>
      </c>
      <c r="Q37" s="803">
        <v>2.0092023205851911E-3</v>
      </c>
      <c r="R37" s="803">
        <v>0</v>
      </c>
      <c r="S37" s="803">
        <v>0</v>
      </c>
      <c r="T37" s="803">
        <v>7.3849789528099844E-5</v>
      </c>
      <c r="U37" s="803">
        <v>1.3907432131731196E-3</v>
      </c>
      <c r="V37" s="803">
        <v>1.3159887904264183E-3</v>
      </c>
      <c r="W37" s="803">
        <v>1.6712626389237068E-5</v>
      </c>
      <c r="X37" s="803">
        <v>5.9365384044563612E-5</v>
      </c>
      <c r="Y37" s="803">
        <v>1.7742704305916E-3</v>
      </c>
      <c r="Z37" s="803">
        <v>8.8972431077694227E-3</v>
      </c>
      <c r="AA37" s="803">
        <v>2.9450309964512378E-5</v>
      </c>
      <c r="AB37" s="803">
        <v>1.2104705704342564E-3</v>
      </c>
      <c r="AC37" s="803">
        <v>1.0726905603230693E-3</v>
      </c>
      <c r="AD37" s="803">
        <v>2.2167535411862731E-4</v>
      </c>
      <c r="AE37" s="803">
        <v>6.8878113290720745E-5</v>
      </c>
      <c r="AF37" s="803">
        <v>3.254502061184639E-4</v>
      </c>
      <c r="AG37" s="803">
        <v>0</v>
      </c>
      <c r="AH37" s="803">
        <v>1.1073731426969442E-2</v>
      </c>
      <c r="AI37" s="803">
        <v>7.7699906994456282E-3</v>
      </c>
      <c r="AJ37" s="803">
        <v>2.6326129666011788E-2</v>
      </c>
      <c r="AK37" s="803">
        <v>3.1871609403254973E-2</v>
      </c>
      <c r="AL37" s="803">
        <v>1.0697355645667941E-2</v>
      </c>
      <c r="AM37" s="803">
        <v>2.1087464313521932E-4</v>
      </c>
      <c r="AN37" s="803">
        <v>1.8721167256732112E-2</v>
      </c>
      <c r="AO37" s="803">
        <v>0</v>
      </c>
      <c r="AP37" s="803">
        <v>5.0912584053794431E-2</v>
      </c>
      <c r="AQ37" s="803">
        <v>8.4660639977041183E-3</v>
      </c>
      <c r="AR37" s="803">
        <v>3.7216635652803621E-3</v>
      </c>
      <c r="AS37" s="803">
        <v>3.7526224034512305E-3</v>
      </c>
      <c r="AT37" s="803">
        <v>1.0625697945923995E-2</v>
      </c>
      <c r="AU37" s="803">
        <v>4.0401947581062882E-3</v>
      </c>
      <c r="AV37" s="803">
        <v>2.043161792874473E-3</v>
      </c>
      <c r="AW37" s="803">
        <v>1.1873213279636082E-2</v>
      </c>
      <c r="AX37" s="803">
        <v>2.9438573153006678E-3</v>
      </c>
      <c r="AY37" s="803">
        <v>6.4386960935443847E-3</v>
      </c>
      <c r="AZ37" s="803">
        <v>1.375515818431912E-3</v>
      </c>
      <c r="BA37" s="803">
        <v>2.2758306781975419E-3</v>
      </c>
      <c r="BB37" s="803">
        <v>5.6116722783389446E-3</v>
      </c>
      <c r="BC37" s="803">
        <v>3.6411536031356759E-4</v>
      </c>
      <c r="BD37" s="803">
        <v>1.3083296990841692E-3</v>
      </c>
      <c r="BE37" s="803">
        <v>6.9919204474829086E-4</v>
      </c>
      <c r="BF37" s="803">
        <v>1.6935371567442759E-3</v>
      </c>
      <c r="BG37" s="803">
        <v>1.5403443619176232E-3</v>
      </c>
      <c r="BH37" s="803">
        <v>5.6165630507621093E-4</v>
      </c>
      <c r="BI37" s="803">
        <v>1.4237518957566004E-3</v>
      </c>
      <c r="BJ37" s="803">
        <v>0</v>
      </c>
      <c r="BK37" s="803">
        <v>6.1477709749164534E-3</v>
      </c>
      <c r="BL37" s="803">
        <v>1.5775503301422036E-2</v>
      </c>
      <c r="BM37" s="803">
        <v>3.9789014776644028E-3</v>
      </c>
      <c r="BN37" s="803">
        <v>9.6537055774671161E-3</v>
      </c>
      <c r="BO37" s="803">
        <v>3.2035255495090946E-5</v>
      </c>
      <c r="BP37" s="803">
        <v>7.3730906767268396E-5</v>
      </c>
      <c r="BQ37" s="803">
        <v>4.7941714125008788E-3</v>
      </c>
      <c r="BR37" s="803">
        <v>0</v>
      </c>
      <c r="BS37" s="803">
        <v>6.7436952494562724E-5</v>
      </c>
      <c r="BT37" s="803">
        <v>2.0764874138906627E-6</v>
      </c>
      <c r="BU37" s="803">
        <v>0</v>
      </c>
      <c r="BV37" s="803">
        <v>0</v>
      </c>
      <c r="BW37" s="803">
        <v>0</v>
      </c>
      <c r="BX37" s="803">
        <v>0</v>
      </c>
      <c r="BY37" s="803">
        <v>0</v>
      </c>
      <c r="BZ37" s="803">
        <v>7.2301874787613246E-6</v>
      </c>
      <c r="CA37" s="803">
        <v>0</v>
      </c>
      <c r="CB37" s="803">
        <v>0</v>
      </c>
      <c r="CC37" s="803">
        <v>0</v>
      </c>
      <c r="CD37" s="803">
        <v>0</v>
      </c>
      <c r="CE37" s="803">
        <v>0</v>
      </c>
      <c r="CF37" s="803">
        <v>0</v>
      </c>
      <c r="CG37" s="803">
        <v>0</v>
      </c>
      <c r="CH37" s="803">
        <v>0</v>
      </c>
      <c r="CI37" s="803">
        <v>0</v>
      </c>
      <c r="CJ37" s="803">
        <v>5.875785886362301E-5</v>
      </c>
      <c r="CK37" s="803">
        <v>3.3760998823075879E-5</v>
      </c>
      <c r="CL37" s="803">
        <v>1.1376440780632262E-3</v>
      </c>
      <c r="CM37" s="803">
        <v>5.9385596617396413E-6</v>
      </c>
      <c r="CN37" s="803">
        <v>3.8542010791763023E-5</v>
      </c>
      <c r="CO37" s="803">
        <v>0</v>
      </c>
      <c r="CP37" s="803">
        <v>0</v>
      </c>
      <c r="CQ37" s="803">
        <v>5.4593347800570501E-6</v>
      </c>
      <c r="CR37" s="803">
        <v>0</v>
      </c>
      <c r="CS37" s="803">
        <v>0</v>
      </c>
      <c r="CT37" s="803">
        <v>0</v>
      </c>
      <c r="CU37" s="803">
        <v>1.2704257767548908E-4</v>
      </c>
      <c r="CV37" s="803">
        <v>8.4553224986830838E-7</v>
      </c>
      <c r="CW37" s="803">
        <v>3.3334583380210089E-5</v>
      </c>
      <c r="CX37" s="803">
        <v>8.8527387154407858E-5</v>
      </c>
      <c r="CY37" s="803">
        <v>4.4315240897649517E-5</v>
      </c>
      <c r="CZ37" s="803">
        <v>6.3861363874855709E-4</v>
      </c>
      <c r="DA37" s="803">
        <v>6.2731264716845618E-4</v>
      </c>
      <c r="DB37" s="803">
        <v>5.5309036613320432E-3</v>
      </c>
      <c r="DC37" s="803">
        <v>2.4916901372713201E-3</v>
      </c>
      <c r="DD37" s="803" t="s">
        <v>569</v>
      </c>
      <c r="DE37" s="803" t="s">
        <v>569</v>
      </c>
      <c r="DF37" s="803" t="s">
        <v>569</v>
      </c>
      <c r="DG37" s="803" t="s">
        <v>569</v>
      </c>
      <c r="DH37" s="803" t="s">
        <v>569</v>
      </c>
      <c r="DI37" s="803" t="s">
        <v>569</v>
      </c>
      <c r="DJ37" s="803" t="s">
        <v>569</v>
      </c>
      <c r="DK37" s="803" t="s">
        <v>569</v>
      </c>
      <c r="DL37" s="803" t="s">
        <v>569</v>
      </c>
      <c r="DM37" s="803" t="s">
        <v>569</v>
      </c>
      <c r="DN37" s="803" t="s">
        <v>569</v>
      </c>
      <c r="DO37" s="803" t="s">
        <v>569</v>
      </c>
      <c r="DP37" s="803" t="s">
        <v>569</v>
      </c>
      <c r="DQ37" s="803" t="s">
        <v>569</v>
      </c>
      <c r="DR37" s="803" t="s">
        <v>569</v>
      </c>
      <c r="DS37" s="803" t="s">
        <v>569</v>
      </c>
      <c r="DT37" s="804">
        <v>1.0724755374590049E-3</v>
      </c>
    </row>
    <row r="38" spans="1:124" x14ac:dyDescent="0.25">
      <c r="A38" s="22"/>
      <c r="B38" s="792">
        <v>35</v>
      </c>
      <c r="C38" s="793" t="str">
        <v>銑鉄・粗鋼</v>
      </c>
      <c r="D38" s="802">
        <v>0</v>
      </c>
      <c r="E38" s="803">
        <v>0</v>
      </c>
      <c r="F38" s="803">
        <v>0</v>
      </c>
      <c r="G38" s="803">
        <v>0</v>
      </c>
      <c r="H38" s="803">
        <v>0</v>
      </c>
      <c r="I38" s="803">
        <v>0</v>
      </c>
      <c r="J38" s="803">
        <v>0</v>
      </c>
      <c r="K38" s="803">
        <v>0</v>
      </c>
      <c r="L38" s="803">
        <v>0</v>
      </c>
      <c r="M38" s="803">
        <v>0</v>
      </c>
      <c r="N38" s="803">
        <v>0</v>
      </c>
      <c r="O38" s="803">
        <v>0</v>
      </c>
      <c r="P38" s="803">
        <v>0</v>
      </c>
      <c r="Q38" s="803">
        <v>0</v>
      </c>
      <c r="R38" s="803">
        <v>0</v>
      </c>
      <c r="S38" s="803">
        <v>0</v>
      </c>
      <c r="T38" s="803">
        <v>0</v>
      </c>
      <c r="U38" s="803">
        <v>0</v>
      </c>
      <c r="V38" s="803">
        <v>0</v>
      </c>
      <c r="W38" s="803">
        <v>0</v>
      </c>
      <c r="X38" s="803">
        <v>0</v>
      </c>
      <c r="Y38" s="803">
        <v>0</v>
      </c>
      <c r="Z38" s="803">
        <v>4.1771094402673352E-5</v>
      </c>
      <c r="AA38" s="803">
        <v>0</v>
      </c>
      <c r="AB38" s="803">
        <v>0</v>
      </c>
      <c r="AC38" s="803">
        <v>0</v>
      </c>
      <c r="AD38" s="803">
        <v>0</v>
      </c>
      <c r="AE38" s="803">
        <v>0</v>
      </c>
      <c r="AF38" s="803">
        <v>0</v>
      </c>
      <c r="AG38" s="803">
        <v>0</v>
      </c>
      <c r="AH38" s="803">
        <v>0</v>
      </c>
      <c r="AI38" s="803">
        <v>-7.3232711587611951E-6</v>
      </c>
      <c r="AJ38" s="803">
        <v>0</v>
      </c>
      <c r="AK38" s="803">
        <v>0</v>
      </c>
      <c r="AL38" s="803">
        <v>0.42950482608943974</v>
      </c>
      <c r="AM38" s="803">
        <v>0.67798225408772383</v>
      </c>
      <c r="AN38" s="803">
        <v>0.22934770947323249</v>
      </c>
      <c r="AO38" s="803">
        <v>1.3795558720128165E-3</v>
      </c>
      <c r="AP38" s="803">
        <v>0</v>
      </c>
      <c r="AQ38" s="803">
        <v>0</v>
      </c>
      <c r="AR38" s="803">
        <v>-9.0749924375063023E-4</v>
      </c>
      <c r="AS38" s="803">
        <v>-2.3195343202434774E-3</v>
      </c>
      <c r="AT38" s="803">
        <v>-1.0828736760177321E-3</v>
      </c>
      <c r="AU38" s="803">
        <v>-1.7870092199316274E-3</v>
      </c>
      <c r="AV38" s="803">
        <v>-3.8309283616396372E-4</v>
      </c>
      <c r="AW38" s="803">
        <v>0</v>
      </c>
      <c r="AX38" s="803">
        <v>-1.2317394624688986E-5</v>
      </c>
      <c r="AY38" s="803">
        <v>-4.2298003534233186E-4</v>
      </c>
      <c r="AZ38" s="803">
        <v>-6.8775790921595599E-4</v>
      </c>
      <c r="BA38" s="803">
        <v>0</v>
      </c>
      <c r="BB38" s="803">
        <v>0</v>
      </c>
      <c r="BC38" s="803">
        <v>0</v>
      </c>
      <c r="BD38" s="803">
        <v>0</v>
      </c>
      <c r="BE38" s="803">
        <v>-8.5456805469235546E-4</v>
      </c>
      <c r="BF38" s="803">
        <v>-3.1444986995251807E-4</v>
      </c>
      <c r="BG38" s="803">
        <v>-1.9412559081701552E-3</v>
      </c>
      <c r="BH38" s="803">
        <v>-2.7114442314023977E-4</v>
      </c>
      <c r="BI38" s="803">
        <v>-9.2853384505865244E-5</v>
      </c>
      <c r="BJ38" s="803">
        <v>0</v>
      </c>
      <c r="BK38" s="803">
        <v>0</v>
      </c>
      <c r="BL38" s="803">
        <v>-5.698445611093954E-4</v>
      </c>
      <c r="BM38" s="803">
        <v>-7.8916834453810196E-5</v>
      </c>
      <c r="BN38" s="803">
        <v>-1.4110585692554429E-4</v>
      </c>
      <c r="BO38" s="803">
        <v>0</v>
      </c>
      <c r="BP38" s="803">
        <v>0</v>
      </c>
      <c r="BQ38" s="803">
        <v>0</v>
      </c>
      <c r="BR38" s="803">
        <v>0</v>
      </c>
      <c r="BS38" s="803">
        <v>0</v>
      </c>
      <c r="BT38" s="803">
        <v>0</v>
      </c>
      <c r="BU38" s="803">
        <v>0</v>
      </c>
      <c r="BV38" s="803">
        <v>0</v>
      </c>
      <c r="BW38" s="803">
        <v>0</v>
      </c>
      <c r="BX38" s="803">
        <v>0</v>
      </c>
      <c r="BY38" s="803">
        <v>0</v>
      </c>
      <c r="BZ38" s="803">
        <v>0</v>
      </c>
      <c r="CA38" s="803">
        <v>0</v>
      </c>
      <c r="CB38" s="803">
        <v>0</v>
      </c>
      <c r="CC38" s="803">
        <v>0</v>
      </c>
      <c r="CD38" s="803">
        <v>0</v>
      </c>
      <c r="CE38" s="803">
        <v>0</v>
      </c>
      <c r="CF38" s="803">
        <v>0</v>
      </c>
      <c r="CG38" s="803">
        <v>0</v>
      </c>
      <c r="CH38" s="803">
        <v>0</v>
      </c>
      <c r="CI38" s="803">
        <v>0</v>
      </c>
      <c r="CJ38" s="803">
        <v>0</v>
      </c>
      <c r="CK38" s="803">
        <v>0</v>
      </c>
      <c r="CL38" s="803">
        <v>0</v>
      </c>
      <c r="CM38" s="803">
        <v>0</v>
      </c>
      <c r="CN38" s="803">
        <v>0</v>
      </c>
      <c r="CO38" s="803">
        <v>0</v>
      </c>
      <c r="CP38" s="803">
        <v>0</v>
      </c>
      <c r="CQ38" s="803">
        <v>0</v>
      </c>
      <c r="CR38" s="803">
        <v>0</v>
      </c>
      <c r="CS38" s="803">
        <v>0</v>
      </c>
      <c r="CT38" s="803">
        <v>0</v>
      </c>
      <c r="CU38" s="803">
        <v>0</v>
      </c>
      <c r="CV38" s="803">
        <v>0</v>
      </c>
      <c r="CW38" s="803">
        <v>0</v>
      </c>
      <c r="CX38" s="803">
        <v>0</v>
      </c>
      <c r="CY38" s="803">
        <v>0</v>
      </c>
      <c r="CZ38" s="803">
        <v>0</v>
      </c>
      <c r="DA38" s="803">
        <v>4.5457438200612766E-6</v>
      </c>
      <c r="DB38" s="803">
        <v>0</v>
      </c>
      <c r="DC38" s="803">
        <v>1.1164395727081272E-4</v>
      </c>
      <c r="DD38" s="803" t="s">
        <v>569</v>
      </c>
      <c r="DE38" s="803" t="s">
        <v>569</v>
      </c>
      <c r="DF38" s="803" t="s">
        <v>569</v>
      </c>
      <c r="DG38" s="803" t="s">
        <v>569</v>
      </c>
      <c r="DH38" s="803" t="s">
        <v>569</v>
      </c>
      <c r="DI38" s="803" t="s">
        <v>569</v>
      </c>
      <c r="DJ38" s="803" t="s">
        <v>569</v>
      </c>
      <c r="DK38" s="803" t="s">
        <v>569</v>
      </c>
      <c r="DL38" s="803" t="s">
        <v>569</v>
      </c>
      <c r="DM38" s="803" t="s">
        <v>569</v>
      </c>
      <c r="DN38" s="803" t="s">
        <v>569</v>
      </c>
      <c r="DO38" s="803" t="s">
        <v>569</v>
      </c>
      <c r="DP38" s="803" t="s">
        <v>569</v>
      </c>
      <c r="DQ38" s="803" t="s">
        <v>569</v>
      </c>
      <c r="DR38" s="803" t="s">
        <v>569</v>
      </c>
      <c r="DS38" s="803" t="s">
        <v>569</v>
      </c>
      <c r="DT38" s="804">
        <v>9.723431417081773E-3</v>
      </c>
    </row>
    <row r="39" spans="1:124" x14ac:dyDescent="0.25">
      <c r="A39" s="22"/>
      <c r="B39" s="792">
        <v>36</v>
      </c>
      <c r="C39" s="794" t="str">
        <v>鋼材</v>
      </c>
      <c r="D39" s="805">
        <v>7.1280768658265315E-5</v>
      </c>
      <c r="E39" s="806">
        <v>0</v>
      </c>
      <c r="F39" s="806">
        <v>1.8422143416386497E-6</v>
      </c>
      <c r="G39" s="806">
        <v>0</v>
      </c>
      <c r="H39" s="806">
        <v>0</v>
      </c>
      <c r="I39" s="806">
        <v>9.5478559758969682E-5</v>
      </c>
      <c r="J39" s="806">
        <v>9.4262396745466723E-4</v>
      </c>
      <c r="K39" s="806">
        <v>9.5438138548443012E-3</v>
      </c>
      <c r="L39" s="806">
        <v>0</v>
      </c>
      <c r="M39" s="806">
        <v>0</v>
      </c>
      <c r="N39" s="806">
        <v>0</v>
      </c>
      <c r="O39" s="806">
        <v>0</v>
      </c>
      <c r="P39" s="806">
        <v>0</v>
      </c>
      <c r="Q39" s="806">
        <v>0</v>
      </c>
      <c r="R39" s="806">
        <v>0</v>
      </c>
      <c r="S39" s="806">
        <v>3.0904736150815112E-4</v>
      </c>
      <c r="T39" s="806">
        <v>2.4616596509366613E-4</v>
      </c>
      <c r="U39" s="806">
        <v>1.2405429461504228E-2</v>
      </c>
      <c r="V39" s="806">
        <v>0</v>
      </c>
      <c r="W39" s="806">
        <v>0</v>
      </c>
      <c r="X39" s="806">
        <v>0</v>
      </c>
      <c r="Y39" s="806">
        <v>0</v>
      </c>
      <c r="Z39" s="806">
        <v>0</v>
      </c>
      <c r="AA39" s="806">
        <v>0</v>
      </c>
      <c r="AB39" s="806">
        <v>0</v>
      </c>
      <c r="AC39" s="806">
        <v>0</v>
      </c>
      <c r="AD39" s="806">
        <v>0</v>
      </c>
      <c r="AE39" s="806">
        <v>1.3637866431562707E-3</v>
      </c>
      <c r="AF39" s="806">
        <v>4.3393360815795184E-3</v>
      </c>
      <c r="AG39" s="806">
        <v>0</v>
      </c>
      <c r="AH39" s="806">
        <v>0</v>
      </c>
      <c r="AI39" s="806">
        <v>1.6045287108845778E-2</v>
      </c>
      <c r="AJ39" s="806">
        <v>0</v>
      </c>
      <c r="AK39" s="806">
        <v>5.2893309222423147E-3</v>
      </c>
      <c r="AL39" s="806">
        <v>0</v>
      </c>
      <c r="AM39" s="806">
        <v>4.4997404619776797E-2</v>
      </c>
      <c r="AN39" s="806">
        <v>8.0731681150091189E-3</v>
      </c>
      <c r="AO39" s="806">
        <v>0.58577722397757104</v>
      </c>
      <c r="AP39" s="806">
        <v>0</v>
      </c>
      <c r="AQ39" s="806">
        <v>0</v>
      </c>
      <c r="AR39" s="806">
        <v>0.21743315213903988</v>
      </c>
      <c r="AS39" s="806">
        <v>0.13140088053659546</v>
      </c>
      <c r="AT39" s="806">
        <v>9.9353659774626915E-2</v>
      </c>
      <c r="AU39" s="806">
        <v>6.7051693773956283E-2</v>
      </c>
      <c r="AV39" s="806">
        <v>2.5284127186821607E-2</v>
      </c>
      <c r="AW39" s="806">
        <v>0</v>
      </c>
      <c r="AX39" s="806">
        <v>6.6637104919567416E-3</v>
      </c>
      <c r="AY39" s="806">
        <v>4.8887092529232623E-2</v>
      </c>
      <c r="AZ39" s="806">
        <v>3.6107290233837692E-2</v>
      </c>
      <c r="BA39" s="806">
        <v>5.9171597633136093E-3</v>
      </c>
      <c r="BB39" s="806">
        <v>2.4691358024691357E-2</v>
      </c>
      <c r="BC39" s="806">
        <v>1.5528449189843323E-3</v>
      </c>
      <c r="BD39" s="806">
        <v>1.7444395987788923E-3</v>
      </c>
      <c r="BE39" s="806">
        <v>6.7705096333126172E-2</v>
      </c>
      <c r="BF39" s="806">
        <v>2.1414036143766482E-2</v>
      </c>
      <c r="BG39" s="806">
        <v>0.14776755570560432</v>
      </c>
      <c r="BH39" s="806">
        <v>4.5319853582011507E-3</v>
      </c>
      <c r="BI39" s="806">
        <v>5.2616917886656967E-3</v>
      </c>
      <c r="BJ39" s="806">
        <v>0</v>
      </c>
      <c r="BK39" s="806">
        <v>2.2573130759240553E-2</v>
      </c>
      <c r="BL39" s="806">
        <v>1.2646872840105293E-2</v>
      </c>
      <c r="BM39" s="806">
        <v>2.1718126130430331E-2</v>
      </c>
      <c r="BN39" s="806">
        <v>3.7723446286851002E-2</v>
      </c>
      <c r="BO39" s="806">
        <v>0</v>
      </c>
      <c r="BP39" s="806">
        <v>0</v>
      </c>
      <c r="BQ39" s="806">
        <v>0</v>
      </c>
      <c r="BR39" s="806">
        <v>0</v>
      </c>
      <c r="BS39" s="806">
        <v>0</v>
      </c>
      <c r="BT39" s="806">
        <v>0</v>
      </c>
      <c r="BU39" s="806">
        <v>0</v>
      </c>
      <c r="BV39" s="806">
        <v>0</v>
      </c>
      <c r="BW39" s="806">
        <v>0</v>
      </c>
      <c r="BX39" s="806">
        <v>0</v>
      </c>
      <c r="BY39" s="806">
        <v>0</v>
      </c>
      <c r="BZ39" s="806">
        <v>0</v>
      </c>
      <c r="CA39" s="806">
        <v>0</v>
      </c>
      <c r="CB39" s="806">
        <v>0</v>
      </c>
      <c r="CC39" s="806">
        <v>0</v>
      </c>
      <c r="CD39" s="806">
        <v>4.9360684215022732E-4</v>
      </c>
      <c r="CE39" s="806">
        <v>0</v>
      </c>
      <c r="CF39" s="806">
        <v>0</v>
      </c>
      <c r="CG39" s="806">
        <v>0</v>
      </c>
      <c r="CH39" s="806">
        <v>0</v>
      </c>
      <c r="CI39" s="806">
        <v>0</v>
      </c>
      <c r="CJ39" s="806">
        <v>0</v>
      </c>
      <c r="CK39" s="806">
        <v>2.7479882762968736E-6</v>
      </c>
      <c r="CL39" s="806">
        <v>0</v>
      </c>
      <c r="CM39" s="806">
        <v>0</v>
      </c>
      <c r="CN39" s="806">
        <v>0</v>
      </c>
      <c r="CO39" s="806">
        <v>0</v>
      </c>
      <c r="CP39" s="806">
        <v>0</v>
      </c>
      <c r="CQ39" s="806">
        <v>0</v>
      </c>
      <c r="CR39" s="806">
        <v>0</v>
      </c>
      <c r="CS39" s="806">
        <v>0</v>
      </c>
      <c r="CT39" s="806">
        <v>0</v>
      </c>
      <c r="CU39" s="806">
        <v>3.3509781357882624E-4</v>
      </c>
      <c r="CV39" s="806">
        <v>0</v>
      </c>
      <c r="CW39" s="806">
        <v>0</v>
      </c>
      <c r="CX39" s="806">
        <v>0</v>
      </c>
      <c r="CY39" s="806">
        <v>0</v>
      </c>
      <c r="CZ39" s="806">
        <v>0</v>
      </c>
      <c r="DA39" s="806">
        <v>1.3637231460183829E-4</v>
      </c>
      <c r="DB39" s="806">
        <v>0</v>
      </c>
      <c r="DC39" s="806">
        <v>5.8410088553957013E-3</v>
      </c>
      <c r="DD39" s="806" t="s">
        <v>569</v>
      </c>
      <c r="DE39" s="806" t="s">
        <v>569</v>
      </c>
      <c r="DF39" s="806" t="s">
        <v>569</v>
      </c>
      <c r="DG39" s="806" t="s">
        <v>569</v>
      </c>
      <c r="DH39" s="806" t="s">
        <v>569</v>
      </c>
      <c r="DI39" s="806" t="s">
        <v>569</v>
      </c>
      <c r="DJ39" s="806" t="s">
        <v>569</v>
      </c>
      <c r="DK39" s="806" t="s">
        <v>569</v>
      </c>
      <c r="DL39" s="806" t="s">
        <v>569</v>
      </c>
      <c r="DM39" s="806" t="s">
        <v>569</v>
      </c>
      <c r="DN39" s="806" t="s">
        <v>569</v>
      </c>
      <c r="DO39" s="806" t="s">
        <v>569</v>
      </c>
      <c r="DP39" s="806" t="s">
        <v>569</v>
      </c>
      <c r="DQ39" s="806" t="s">
        <v>569</v>
      </c>
      <c r="DR39" s="806" t="s">
        <v>569</v>
      </c>
      <c r="DS39" s="806" t="s">
        <v>569</v>
      </c>
      <c r="DT39" s="807">
        <v>4.3320250809917235E-3</v>
      </c>
    </row>
    <row r="40" spans="1:124" x14ac:dyDescent="0.25">
      <c r="A40" s="22"/>
      <c r="B40" s="792">
        <v>37</v>
      </c>
      <c r="C40" s="793" t="str">
        <v>鋳鍛造品</v>
      </c>
      <c r="D40" s="802">
        <v>0</v>
      </c>
      <c r="E40" s="803">
        <v>0</v>
      </c>
      <c r="F40" s="803">
        <v>0</v>
      </c>
      <c r="G40" s="803">
        <v>0</v>
      </c>
      <c r="H40" s="803">
        <v>0</v>
      </c>
      <c r="I40" s="803">
        <v>9.9014802713005601E-5</v>
      </c>
      <c r="J40" s="803">
        <v>9.9223575521543923E-5</v>
      </c>
      <c r="K40" s="803">
        <v>8.157105858841283E-5</v>
      </c>
      <c r="L40" s="803">
        <v>0</v>
      </c>
      <c r="M40" s="803">
        <v>0</v>
      </c>
      <c r="N40" s="803">
        <v>0</v>
      </c>
      <c r="O40" s="803">
        <v>0</v>
      </c>
      <c r="P40" s="803">
        <v>0</v>
      </c>
      <c r="Q40" s="803">
        <v>0</v>
      </c>
      <c r="R40" s="803">
        <v>0</v>
      </c>
      <c r="S40" s="803">
        <v>0</v>
      </c>
      <c r="T40" s="803">
        <v>0</v>
      </c>
      <c r="U40" s="803">
        <v>3.0596350689808636E-4</v>
      </c>
      <c r="V40" s="803">
        <v>0</v>
      </c>
      <c r="W40" s="803">
        <v>0</v>
      </c>
      <c r="X40" s="803">
        <v>0</v>
      </c>
      <c r="Y40" s="803">
        <v>0</v>
      </c>
      <c r="Z40" s="803">
        <v>0</v>
      </c>
      <c r="AA40" s="803">
        <v>0</v>
      </c>
      <c r="AB40" s="803">
        <v>0</v>
      </c>
      <c r="AC40" s="803">
        <v>0</v>
      </c>
      <c r="AD40" s="803">
        <v>0</v>
      </c>
      <c r="AE40" s="803">
        <v>0</v>
      </c>
      <c r="AF40" s="803">
        <v>0</v>
      </c>
      <c r="AG40" s="803">
        <v>2.2732439190725165E-4</v>
      </c>
      <c r="AH40" s="803">
        <v>0</v>
      </c>
      <c r="AI40" s="803">
        <v>1.9772832128655228E-4</v>
      </c>
      <c r="AJ40" s="803">
        <v>5.5009823182711201E-3</v>
      </c>
      <c r="AK40" s="803">
        <v>5.8770343580470165E-4</v>
      </c>
      <c r="AL40" s="803">
        <v>0</v>
      </c>
      <c r="AM40" s="803">
        <v>0</v>
      </c>
      <c r="AN40" s="803">
        <v>8.0463469584808503E-5</v>
      </c>
      <c r="AO40" s="803">
        <v>0</v>
      </c>
      <c r="AP40" s="803">
        <v>0</v>
      </c>
      <c r="AQ40" s="803">
        <v>0</v>
      </c>
      <c r="AR40" s="803">
        <v>2.2119148234043137E-2</v>
      </c>
      <c r="AS40" s="803">
        <v>1.1346511834057264E-2</v>
      </c>
      <c r="AT40" s="803">
        <v>1.9153328144563636E-2</v>
      </c>
      <c r="AU40" s="803">
        <v>2.9459753444525019E-2</v>
      </c>
      <c r="AV40" s="803">
        <v>4.5971140339675651E-3</v>
      </c>
      <c r="AW40" s="803">
        <v>0</v>
      </c>
      <c r="AX40" s="803">
        <v>5.296479688616264E-4</v>
      </c>
      <c r="AY40" s="803">
        <v>2.2023160506824079E-2</v>
      </c>
      <c r="AZ40" s="803">
        <v>1.0316368638239339E-3</v>
      </c>
      <c r="BA40" s="803">
        <v>3.1861629494765588E-3</v>
      </c>
      <c r="BB40" s="803">
        <v>1.6835016835016834E-3</v>
      </c>
      <c r="BC40" s="803">
        <v>1.6063912955010336E-4</v>
      </c>
      <c r="BD40" s="803">
        <v>1.7444395987788923E-3</v>
      </c>
      <c r="BE40" s="803">
        <v>4.6612802983219391E-4</v>
      </c>
      <c r="BF40" s="803">
        <v>2.2051920165670161E-2</v>
      </c>
      <c r="BG40" s="803">
        <v>1.2934672518568535E-2</v>
      </c>
      <c r="BH40" s="803">
        <v>1.6656014564329015E-3</v>
      </c>
      <c r="BI40" s="803">
        <v>1.2689962549134917E-3</v>
      </c>
      <c r="BJ40" s="803">
        <v>0</v>
      </c>
      <c r="BK40" s="803">
        <v>2.8975150086696399E-4</v>
      </c>
      <c r="BL40" s="803">
        <v>2.463199070601903E-4</v>
      </c>
      <c r="BM40" s="803">
        <v>1.3938419274477016E-3</v>
      </c>
      <c r="BN40" s="803">
        <v>8.5283003283292379E-3</v>
      </c>
      <c r="BO40" s="803">
        <v>0</v>
      </c>
      <c r="BP40" s="803">
        <v>0</v>
      </c>
      <c r="BQ40" s="803">
        <v>5.6686353090065387E-4</v>
      </c>
      <c r="BR40" s="803">
        <v>0</v>
      </c>
      <c r="BS40" s="803">
        <v>0</v>
      </c>
      <c r="BT40" s="803">
        <v>0</v>
      </c>
      <c r="BU40" s="803">
        <v>0</v>
      </c>
      <c r="BV40" s="803">
        <v>0</v>
      </c>
      <c r="BW40" s="803">
        <v>0</v>
      </c>
      <c r="BX40" s="803">
        <v>0</v>
      </c>
      <c r="BY40" s="803">
        <v>0</v>
      </c>
      <c r="BZ40" s="803">
        <v>3.6150937393806623E-6</v>
      </c>
      <c r="CA40" s="803">
        <v>0</v>
      </c>
      <c r="CB40" s="803">
        <v>0</v>
      </c>
      <c r="CC40" s="803">
        <v>0</v>
      </c>
      <c r="CD40" s="803">
        <v>0</v>
      </c>
      <c r="CE40" s="803">
        <v>0</v>
      </c>
      <c r="CF40" s="803">
        <v>0</v>
      </c>
      <c r="CG40" s="803">
        <v>0</v>
      </c>
      <c r="CH40" s="803">
        <v>0</v>
      </c>
      <c r="CI40" s="803">
        <v>0</v>
      </c>
      <c r="CJ40" s="803">
        <v>0</v>
      </c>
      <c r="CK40" s="803">
        <v>1.5702790150267851E-6</v>
      </c>
      <c r="CL40" s="803">
        <v>0</v>
      </c>
      <c r="CM40" s="803">
        <v>0</v>
      </c>
      <c r="CN40" s="803">
        <v>4.5883346180670263E-7</v>
      </c>
      <c r="CO40" s="803">
        <v>0</v>
      </c>
      <c r="CP40" s="803">
        <v>9.0753984099901985E-6</v>
      </c>
      <c r="CQ40" s="803">
        <v>8.1890021700855756E-6</v>
      </c>
      <c r="CR40" s="803">
        <v>4.1339909134879724E-6</v>
      </c>
      <c r="CS40" s="803">
        <v>0</v>
      </c>
      <c r="CT40" s="803">
        <v>0</v>
      </c>
      <c r="CU40" s="803">
        <v>0</v>
      </c>
      <c r="CV40" s="803">
        <v>0</v>
      </c>
      <c r="CW40" s="803">
        <v>2.0834114612631307E-5</v>
      </c>
      <c r="CX40" s="803">
        <v>3.0850453099263347E-5</v>
      </c>
      <c r="CY40" s="803">
        <v>0</v>
      </c>
      <c r="CZ40" s="803">
        <v>2.9981860974110662E-6</v>
      </c>
      <c r="DA40" s="803">
        <v>3.6365950560490213E-5</v>
      </c>
      <c r="DB40" s="803">
        <v>2.1030051944228301E-5</v>
      </c>
      <c r="DC40" s="803">
        <v>2.8469209104057241E-3</v>
      </c>
      <c r="DD40" s="803" t="s">
        <v>569</v>
      </c>
      <c r="DE40" s="803" t="s">
        <v>569</v>
      </c>
      <c r="DF40" s="803" t="s">
        <v>569</v>
      </c>
      <c r="DG40" s="803" t="s">
        <v>569</v>
      </c>
      <c r="DH40" s="803" t="s">
        <v>569</v>
      </c>
      <c r="DI40" s="803" t="s">
        <v>569</v>
      </c>
      <c r="DJ40" s="803" t="s">
        <v>569</v>
      </c>
      <c r="DK40" s="803" t="s">
        <v>569</v>
      </c>
      <c r="DL40" s="803" t="s">
        <v>569</v>
      </c>
      <c r="DM40" s="803" t="s">
        <v>569</v>
      </c>
      <c r="DN40" s="803" t="s">
        <v>569</v>
      </c>
      <c r="DO40" s="803" t="s">
        <v>569</v>
      </c>
      <c r="DP40" s="803" t="s">
        <v>569</v>
      </c>
      <c r="DQ40" s="803" t="s">
        <v>569</v>
      </c>
      <c r="DR40" s="803" t="s">
        <v>569</v>
      </c>
      <c r="DS40" s="803" t="s">
        <v>569</v>
      </c>
      <c r="DT40" s="804">
        <v>5.7064762945357322E-4</v>
      </c>
    </row>
    <row r="41" spans="1:124" x14ac:dyDescent="0.25">
      <c r="A41" s="22"/>
      <c r="B41" s="792">
        <v>38</v>
      </c>
      <c r="C41" s="793" t="str">
        <v>その他の鉄鋼製品</v>
      </c>
      <c r="D41" s="802">
        <v>0</v>
      </c>
      <c r="E41" s="803">
        <v>0</v>
      </c>
      <c r="F41" s="803">
        <v>0</v>
      </c>
      <c r="G41" s="803">
        <v>0</v>
      </c>
      <c r="H41" s="803">
        <v>0</v>
      </c>
      <c r="I41" s="803">
        <v>0</v>
      </c>
      <c r="J41" s="803">
        <v>0</v>
      </c>
      <c r="K41" s="803">
        <v>0</v>
      </c>
      <c r="L41" s="803">
        <v>0</v>
      </c>
      <c r="M41" s="803">
        <v>0</v>
      </c>
      <c r="N41" s="803">
        <v>0</v>
      </c>
      <c r="O41" s="803">
        <v>0</v>
      </c>
      <c r="P41" s="803">
        <v>0</v>
      </c>
      <c r="Q41" s="803">
        <v>0</v>
      </c>
      <c r="R41" s="803">
        <v>0</v>
      </c>
      <c r="S41" s="803">
        <v>0</v>
      </c>
      <c r="T41" s="803">
        <v>1.6411064339577742E-5</v>
      </c>
      <c r="U41" s="803">
        <v>1.8190921228304405E-2</v>
      </c>
      <c r="V41" s="803">
        <v>0</v>
      </c>
      <c r="W41" s="803">
        <v>0</v>
      </c>
      <c r="X41" s="803">
        <v>0</v>
      </c>
      <c r="Y41" s="803">
        <v>0</v>
      </c>
      <c r="Z41" s="803">
        <v>0</v>
      </c>
      <c r="AA41" s="803">
        <v>0</v>
      </c>
      <c r="AB41" s="803">
        <v>0</v>
      </c>
      <c r="AC41" s="803">
        <v>0</v>
      </c>
      <c r="AD41" s="803">
        <v>0</v>
      </c>
      <c r="AE41" s="803">
        <v>1.5153184923958563E-4</v>
      </c>
      <c r="AF41" s="803">
        <v>0</v>
      </c>
      <c r="AG41" s="803">
        <v>0</v>
      </c>
      <c r="AH41" s="803">
        <v>0</v>
      </c>
      <c r="AI41" s="803">
        <v>2.2482442457396872E-3</v>
      </c>
      <c r="AJ41" s="803">
        <v>3.9292730844793711E-4</v>
      </c>
      <c r="AK41" s="803">
        <v>5.5605786618444846E-3</v>
      </c>
      <c r="AL41" s="803">
        <v>3.9979439145582269E-5</v>
      </c>
      <c r="AM41" s="803">
        <v>0</v>
      </c>
      <c r="AN41" s="803">
        <v>5.3642313056538997E-5</v>
      </c>
      <c r="AO41" s="803">
        <v>0</v>
      </c>
      <c r="AP41" s="803">
        <v>0</v>
      </c>
      <c r="AQ41" s="803">
        <v>2.4393743722198307E-3</v>
      </c>
      <c r="AR41" s="803">
        <v>0.12473072939105884</v>
      </c>
      <c r="AS41" s="803">
        <v>0.10517684602428863</v>
      </c>
      <c r="AT41" s="803">
        <v>2.5210652769787824E-2</v>
      </c>
      <c r="AU41" s="803">
        <v>2.4577851445146588E-2</v>
      </c>
      <c r="AV41" s="803">
        <v>6.6402758268420377E-3</v>
      </c>
      <c r="AW41" s="803">
        <v>1.8780126452851449E-4</v>
      </c>
      <c r="AX41" s="803">
        <v>3.8553445175276524E-3</v>
      </c>
      <c r="AY41" s="803">
        <v>2.0932811971274955E-2</v>
      </c>
      <c r="AZ41" s="803">
        <v>3.1636863823933978E-2</v>
      </c>
      <c r="BA41" s="803">
        <v>0</v>
      </c>
      <c r="BB41" s="803">
        <v>1.0101010101010102E-2</v>
      </c>
      <c r="BC41" s="803">
        <v>8.2247234329652918E-3</v>
      </c>
      <c r="BD41" s="803">
        <v>1.3083296990841692E-3</v>
      </c>
      <c r="BE41" s="803">
        <v>5.6712243629583594E-3</v>
      </c>
      <c r="BF41" s="803">
        <v>1.0740709129378153E-2</v>
      </c>
      <c r="BG41" s="803">
        <v>3.8761816340310604E-2</v>
      </c>
      <c r="BH41" s="803">
        <v>6.8173454960974572E-3</v>
      </c>
      <c r="BI41" s="803">
        <v>2.5689436379956049E-3</v>
      </c>
      <c r="BJ41" s="803">
        <v>0</v>
      </c>
      <c r="BK41" s="803">
        <v>2.7257255812781594E-4</v>
      </c>
      <c r="BL41" s="803">
        <v>7.4631255422714373E-4</v>
      </c>
      <c r="BM41" s="803">
        <v>4.2337815240760333E-4</v>
      </c>
      <c r="BN41" s="803">
        <v>1.1701461306020746E-4</v>
      </c>
      <c r="BO41" s="803">
        <v>0</v>
      </c>
      <c r="BP41" s="803">
        <v>0</v>
      </c>
      <c r="BQ41" s="803">
        <v>0</v>
      </c>
      <c r="BR41" s="803">
        <v>0</v>
      </c>
      <c r="BS41" s="803">
        <v>0</v>
      </c>
      <c r="BT41" s="803">
        <v>0</v>
      </c>
      <c r="BU41" s="803">
        <v>0</v>
      </c>
      <c r="BV41" s="803">
        <v>0</v>
      </c>
      <c r="BW41" s="803">
        <v>0</v>
      </c>
      <c r="BX41" s="803">
        <v>0</v>
      </c>
      <c r="BY41" s="803">
        <v>0</v>
      </c>
      <c r="BZ41" s="803">
        <v>0</v>
      </c>
      <c r="CA41" s="803">
        <v>0</v>
      </c>
      <c r="CB41" s="803">
        <v>0</v>
      </c>
      <c r="CC41" s="803">
        <v>0</v>
      </c>
      <c r="CD41" s="803">
        <v>0</v>
      </c>
      <c r="CE41" s="803">
        <v>0</v>
      </c>
      <c r="CF41" s="803">
        <v>0</v>
      </c>
      <c r="CG41" s="803">
        <v>0</v>
      </c>
      <c r="CH41" s="803">
        <v>0</v>
      </c>
      <c r="CI41" s="803">
        <v>0</v>
      </c>
      <c r="CJ41" s="803">
        <v>0</v>
      </c>
      <c r="CK41" s="803">
        <v>3.5723847591859359E-5</v>
      </c>
      <c r="CL41" s="803">
        <v>0</v>
      </c>
      <c r="CM41" s="803">
        <v>0</v>
      </c>
      <c r="CN41" s="803">
        <v>0</v>
      </c>
      <c r="CO41" s="803">
        <v>0</v>
      </c>
      <c r="CP41" s="803">
        <v>0</v>
      </c>
      <c r="CQ41" s="803">
        <v>0</v>
      </c>
      <c r="CR41" s="803">
        <v>0</v>
      </c>
      <c r="CS41" s="803">
        <v>0</v>
      </c>
      <c r="CT41" s="803">
        <v>0</v>
      </c>
      <c r="CU41" s="803">
        <v>3.4982738780207136E-4</v>
      </c>
      <c r="CV41" s="803">
        <v>0</v>
      </c>
      <c r="CW41" s="803">
        <v>0</v>
      </c>
      <c r="CX41" s="803">
        <v>0</v>
      </c>
      <c r="CY41" s="803">
        <v>0</v>
      </c>
      <c r="CZ41" s="803">
        <v>0</v>
      </c>
      <c r="DA41" s="803">
        <v>0</v>
      </c>
      <c r="DB41" s="803">
        <v>0</v>
      </c>
      <c r="DC41" s="803">
        <v>3.3543934434548729E-3</v>
      </c>
      <c r="DD41" s="803" t="s">
        <v>569</v>
      </c>
      <c r="DE41" s="803" t="s">
        <v>569</v>
      </c>
      <c r="DF41" s="803" t="s">
        <v>569</v>
      </c>
      <c r="DG41" s="803" t="s">
        <v>569</v>
      </c>
      <c r="DH41" s="803" t="s">
        <v>569</v>
      </c>
      <c r="DI41" s="803" t="s">
        <v>569</v>
      </c>
      <c r="DJ41" s="803" t="s">
        <v>569</v>
      </c>
      <c r="DK41" s="803" t="s">
        <v>569</v>
      </c>
      <c r="DL41" s="803" t="s">
        <v>569</v>
      </c>
      <c r="DM41" s="803" t="s">
        <v>569</v>
      </c>
      <c r="DN41" s="803" t="s">
        <v>569</v>
      </c>
      <c r="DO41" s="803" t="s">
        <v>569</v>
      </c>
      <c r="DP41" s="803" t="s">
        <v>569</v>
      </c>
      <c r="DQ41" s="803" t="s">
        <v>569</v>
      </c>
      <c r="DR41" s="803" t="s">
        <v>569</v>
      </c>
      <c r="DS41" s="803" t="s">
        <v>569</v>
      </c>
      <c r="DT41" s="804">
        <v>1.0350462189303025E-3</v>
      </c>
    </row>
    <row r="42" spans="1:124" x14ac:dyDescent="0.25">
      <c r="A42" s="22"/>
      <c r="B42" s="792">
        <v>39</v>
      </c>
      <c r="C42" s="793" t="str">
        <v>非鉄金属製錬・精製</v>
      </c>
      <c r="D42" s="802">
        <v>0</v>
      </c>
      <c r="E42" s="803">
        <v>0</v>
      </c>
      <c r="F42" s="803">
        <v>0</v>
      </c>
      <c r="G42" s="803">
        <v>0</v>
      </c>
      <c r="H42" s="803">
        <v>0</v>
      </c>
      <c r="I42" s="803">
        <v>0</v>
      </c>
      <c r="J42" s="803">
        <v>0</v>
      </c>
      <c r="K42" s="803">
        <v>0</v>
      </c>
      <c r="L42" s="803">
        <v>0</v>
      </c>
      <c r="M42" s="803">
        <v>0</v>
      </c>
      <c r="N42" s="803">
        <v>0</v>
      </c>
      <c r="O42" s="803">
        <v>0</v>
      </c>
      <c r="P42" s="803">
        <v>0</v>
      </c>
      <c r="Q42" s="803">
        <v>0</v>
      </c>
      <c r="R42" s="803">
        <v>0</v>
      </c>
      <c r="S42" s="803">
        <v>0</v>
      </c>
      <c r="T42" s="803">
        <v>1.6411064339577742E-5</v>
      </c>
      <c r="U42" s="803">
        <v>2.2251891410769915E-4</v>
      </c>
      <c r="V42" s="803">
        <v>0</v>
      </c>
      <c r="W42" s="803">
        <v>0</v>
      </c>
      <c r="X42" s="803">
        <v>-4.3534614966013317E-4</v>
      </c>
      <c r="Y42" s="803">
        <v>0</v>
      </c>
      <c r="Z42" s="803">
        <v>1.4243943191311613E-2</v>
      </c>
      <c r="AA42" s="803">
        <v>1.4725154982256189E-5</v>
      </c>
      <c r="AB42" s="803">
        <v>0</v>
      </c>
      <c r="AC42" s="803">
        <v>4.4169611307420496E-3</v>
      </c>
      <c r="AD42" s="803">
        <v>0</v>
      </c>
      <c r="AE42" s="803">
        <v>5.0969803835133345E-4</v>
      </c>
      <c r="AF42" s="803">
        <v>0</v>
      </c>
      <c r="AG42" s="803">
        <v>0</v>
      </c>
      <c r="AH42" s="803">
        <v>3.6445192038127277E-3</v>
      </c>
      <c r="AI42" s="803">
        <v>0</v>
      </c>
      <c r="AJ42" s="803">
        <v>8.4086444007858543E-2</v>
      </c>
      <c r="AK42" s="803">
        <v>1.0985533453887884E-2</v>
      </c>
      <c r="AL42" s="803">
        <v>6.4252670055400078E-3</v>
      </c>
      <c r="AM42" s="803">
        <v>1.098981313262393E-3</v>
      </c>
      <c r="AN42" s="803">
        <v>4.2913850445231198E-4</v>
      </c>
      <c r="AO42" s="803">
        <v>-1.7800720929197632E-4</v>
      </c>
      <c r="AP42" s="803">
        <v>0.42907460774895934</v>
      </c>
      <c r="AQ42" s="803">
        <v>0.51865403931697518</v>
      </c>
      <c r="AR42" s="803">
        <v>2.4749979375017186E-4</v>
      </c>
      <c r="AS42" s="803">
        <v>2.1304257896758563E-2</v>
      </c>
      <c r="AT42" s="803">
        <v>7.106358498866367E-4</v>
      </c>
      <c r="AU42" s="803">
        <v>1.0618460582202424E-3</v>
      </c>
      <c r="AV42" s="803">
        <v>1.8005363299706294E-2</v>
      </c>
      <c r="AW42" s="803">
        <v>2.1680612649458506E-2</v>
      </c>
      <c r="AX42" s="803">
        <v>2.4708693617126104E-2</v>
      </c>
      <c r="AY42" s="803">
        <v>7.369252171297515E-3</v>
      </c>
      <c r="AZ42" s="803">
        <v>6.8775790921595599E-4</v>
      </c>
      <c r="BA42" s="803">
        <v>9.1033227127901685E-4</v>
      </c>
      <c r="BB42" s="803">
        <v>3.0303030303030304E-2</v>
      </c>
      <c r="BC42" s="803">
        <v>1.1244739068507234E-3</v>
      </c>
      <c r="BD42" s="803">
        <v>0</v>
      </c>
      <c r="BE42" s="803">
        <v>-2.7190801740211313E-4</v>
      </c>
      <c r="BF42" s="803">
        <v>4.7976065872755618E-3</v>
      </c>
      <c r="BG42" s="803">
        <v>7.3852126941255911E-4</v>
      </c>
      <c r="BH42" s="803">
        <v>5.6165630507621093E-4</v>
      </c>
      <c r="BI42" s="803">
        <v>1.2442353523785941E-2</v>
      </c>
      <c r="BJ42" s="803">
        <v>0</v>
      </c>
      <c r="BK42" s="803">
        <v>6.4134719559486098E-5</v>
      </c>
      <c r="BL42" s="803">
        <v>0</v>
      </c>
      <c r="BM42" s="803">
        <v>-2.1328874176705455E-6</v>
      </c>
      <c r="BN42" s="803">
        <v>-6.8832125329533802E-6</v>
      </c>
      <c r="BO42" s="803">
        <v>1.8106883540703578E-5</v>
      </c>
      <c r="BP42" s="803">
        <v>0</v>
      </c>
      <c r="BQ42" s="803">
        <v>1.7577163748857486E-5</v>
      </c>
      <c r="BR42" s="803">
        <v>0</v>
      </c>
      <c r="BS42" s="803">
        <v>0</v>
      </c>
      <c r="BT42" s="803">
        <v>0</v>
      </c>
      <c r="BU42" s="803">
        <v>0</v>
      </c>
      <c r="BV42" s="803">
        <v>0</v>
      </c>
      <c r="BW42" s="803">
        <v>0</v>
      </c>
      <c r="BX42" s="803">
        <v>0</v>
      </c>
      <c r="BY42" s="803">
        <v>0</v>
      </c>
      <c r="BZ42" s="803">
        <v>0</v>
      </c>
      <c r="CA42" s="803">
        <v>0</v>
      </c>
      <c r="CB42" s="803">
        <v>0</v>
      </c>
      <c r="CC42" s="803">
        <v>0</v>
      </c>
      <c r="CD42" s="803">
        <v>0</v>
      </c>
      <c r="CE42" s="803">
        <v>0</v>
      </c>
      <c r="CF42" s="803">
        <v>0</v>
      </c>
      <c r="CG42" s="803">
        <v>0</v>
      </c>
      <c r="CH42" s="803">
        <v>0</v>
      </c>
      <c r="CI42" s="803">
        <v>0</v>
      </c>
      <c r="CJ42" s="803">
        <v>2.0298169425615221E-4</v>
      </c>
      <c r="CK42" s="803">
        <v>1.1777092612700887E-6</v>
      </c>
      <c r="CL42" s="803">
        <v>0</v>
      </c>
      <c r="CM42" s="803">
        <v>2.3754238646958565E-5</v>
      </c>
      <c r="CN42" s="803">
        <v>0</v>
      </c>
      <c r="CO42" s="803">
        <v>0</v>
      </c>
      <c r="CP42" s="803">
        <v>0</v>
      </c>
      <c r="CQ42" s="803">
        <v>0</v>
      </c>
      <c r="CR42" s="803">
        <v>0</v>
      </c>
      <c r="CS42" s="803">
        <v>0</v>
      </c>
      <c r="CT42" s="803">
        <v>0</v>
      </c>
      <c r="CU42" s="803">
        <v>0</v>
      </c>
      <c r="CV42" s="803">
        <v>0</v>
      </c>
      <c r="CW42" s="803">
        <v>0</v>
      </c>
      <c r="CX42" s="803">
        <v>0</v>
      </c>
      <c r="CY42" s="803">
        <v>0</v>
      </c>
      <c r="CZ42" s="803">
        <v>0</v>
      </c>
      <c r="DA42" s="803">
        <v>4.5457438200612767E-5</v>
      </c>
      <c r="DB42" s="803">
        <v>0</v>
      </c>
      <c r="DC42" s="803">
        <v>2.5322879399152522E-3</v>
      </c>
      <c r="DD42" s="803" t="s">
        <v>569</v>
      </c>
      <c r="DE42" s="803" t="s">
        <v>569</v>
      </c>
      <c r="DF42" s="803" t="s">
        <v>569</v>
      </c>
      <c r="DG42" s="803" t="s">
        <v>569</v>
      </c>
      <c r="DH42" s="803" t="s">
        <v>569</v>
      </c>
      <c r="DI42" s="803" t="s">
        <v>569</v>
      </c>
      <c r="DJ42" s="803" t="s">
        <v>569</v>
      </c>
      <c r="DK42" s="803" t="s">
        <v>569</v>
      </c>
      <c r="DL42" s="803" t="s">
        <v>569</v>
      </c>
      <c r="DM42" s="803" t="s">
        <v>569</v>
      </c>
      <c r="DN42" s="803" t="s">
        <v>569</v>
      </c>
      <c r="DO42" s="803" t="s">
        <v>569</v>
      </c>
      <c r="DP42" s="803" t="s">
        <v>569</v>
      </c>
      <c r="DQ42" s="803" t="s">
        <v>569</v>
      </c>
      <c r="DR42" s="803" t="s">
        <v>569</v>
      </c>
      <c r="DS42" s="803" t="s">
        <v>569</v>
      </c>
      <c r="DT42" s="804">
        <v>6.3573039817321005E-4</v>
      </c>
    </row>
    <row r="43" spans="1:124" x14ac:dyDescent="0.25">
      <c r="A43" s="22"/>
      <c r="B43" s="792">
        <v>40</v>
      </c>
      <c r="C43" s="795" t="str">
        <v>非鉄金属加工製品</v>
      </c>
      <c r="D43" s="808">
        <v>0</v>
      </c>
      <c r="E43" s="809">
        <v>0</v>
      </c>
      <c r="F43" s="809">
        <v>0</v>
      </c>
      <c r="G43" s="809">
        <v>0</v>
      </c>
      <c r="H43" s="809">
        <v>0</v>
      </c>
      <c r="I43" s="809">
        <v>0</v>
      </c>
      <c r="J43" s="809">
        <v>9.9223575521543923E-5</v>
      </c>
      <c r="K43" s="809">
        <v>2.5694883455350042E-3</v>
      </c>
      <c r="L43" s="809">
        <v>4.7456113065186354E-4</v>
      </c>
      <c r="M43" s="809">
        <v>3.1782972663169963E-4</v>
      </c>
      <c r="N43" s="809">
        <v>0</v>
      </c>
      <c r="O43" s="809">
        <v>2.7301746640430564E-3</v>
      </c>
      <c r="P43" s="809">
        <v>4.2866973490659549E-3</v>
      </c>
      <c r="Q43" s="809">
        <v>0</v>
      </c>
      <c r="R43" s="809">
        <v>0</v>
      </c>
      <c r="S43" s="809">
        <v>0</v>
      </c>
      <c r="T43" s="809">
        <v>4.4309873716859906E-4</v>
      </c>
      <c r="U43" s="809">
        <v>8.8451268357810416E-3</v>
      </c>
      <c r="V43" s="809">
        <v>4.7337726274331593E-6</v>
      </c>
      <c r="W43" s="809">
        <v>6.0165455001253451E-4</v>
      </c>
      <c r="X43" s="809">
        <v>3.4530865052587838E-3</v>
      </c>
      <c r="Y43" s="809">
        <v>0</v>
      </c>
      <c r="Z43" s="809">
        <v>0</v>
      </c>
      <c r="AA43" s="809">
        <v>0</v>
      </c>
      <c r="AB43" s="809">
        <v>5.6740807989105766E-5</v>
      </c>
      <c r="AC43" s="809">
        <v>1.1042402826855124E-3</v>
      </c>
      <c r="AD43" s="809">
        <v>1.2401418412230898E-5</v>
      </c>
      <c r="AE43" s="809">
        <v>2.9479832488428477E-3</v>
      </c>
      <c r="AF43" s="809">
        <v>1.3018008244738556E-3</v>
      </c>
      <c r="AG43" s="809">
        <v>1.5912707433507615E-3</v>
      </c>
      <c r="AH43" s="809">
        <v>1.1213905242500701E-3</v>
      </c>
      <c r="AI43" s="809">
        <v>1.3914215201646271E-4</v>
      </c>
      <c r="AJ43" s="809">
        <v>4.7151277013752456E-3</v>
      </c>
      <c r="AK43" s="809">
        <v>4.7016274864376132E-3</v>
      </c>
      <c r="AL43" s="809">
        <v>0</v>
      </c>
      <c r="AM43" s="809">
        <v>3.2442252790033737E-5</v>
      </c>
      <c r="AN43" s="809">
        <v>0</v>
      </c>
      <c r="AO43" s="809">
        <v>0</v>
      </c>
      <c r="AP43" s="809">
        <v>4.0025616394492479E-3</v>
      </c>
      <c r="AQ43" s="809">
        <v>2.8698522026115655E-2</v>
      </c>
      <c r="AR43" s="809">
        <v>6.545911211740657E-2</v>
      </c>
      <c r="AS43" s="809">
        <v>4.5651981207339772E-2</v>
      </c>
      <c r="AT43" s="809">
        <v>3.2452370478156405E-2</v>
      </c>
      <c r="AU43" s="809">
        <v>1.5448565212887184E-2</v>
      </c>
      <c r="AV43" s="809">
        <v>3.1158217341335719E-2</v>
      </c>
      <c r="AW43" s="809">
        <v>1.8592325188322933E-2</v>
      </c>
      <c r="AX43" s="809">
        <v>5.7830167762914789E-2</v>
      </c>
      <c r="AY43" s="809">
        <v>7.3354137684701282E-2</v>
      </c>
      <c r="AZ43" s="809">
        <v>4.4016506189821183E-2</v>
      </c>
      <c r="BA43" s="809">
        <v>2.548930359581247E-2</v>
      </c>
      <c r="BB43" s="809">
        <v>5.6677890011223343E-2</v>
      </c>
      <c r="BC43" s="809">
        <v>3.1431723015303552E-2</v>
      </c>
      <c r="BD43" s="809">
        <v>1.5263846489315308E-2</v>
      </c>
      <c r="BE43" s="809">
        <v>8.1183965195773776E-3</v>
      </c>
      <c r="BF43" s="809">
        <v>2.5129036750205516E-2</v>
      </c>
      <c r="BG43" s="809">
        <v>1.350438892640108E-2</v>
      </c>
      <c r="BH43" s="809">
        <v>3.7185520887804313E-3</v>
      </c>
      <c r="BI43" s="809">
        <v>1.8632579157510293E-2</v>
      </c>
      <c r="BJ43" s="809">
        <v>0</v>
      </c>
      <c r="BK43" s="809">
        <v>7.7603010666978181E-3</v>
      </c>
      <c r="BL43" s="809">
        <v>6.3234364200526463E-3</v>
      </c>
      <c r="BM43" s="809">
        <v>2.4453554243592805E-3</v>
      </c>
      <c r="BN43" s="809">
        <v>3.5379712419380371E-2</v>
      </c>
      <c r="BO43" s="809">
        <v>1.5627633332822627E-3</v>
      </c>
      <c r="BP43" s="809">
        <v>0</v>
      </c>
      <c r="BQ43" s="809">
        <v>2.2850312873514729E-4</v>
      </c>
      <c r="BR43" s="809">
        <v>1.0750434048774719E-5</v>
      </c>
      <c r="BS43" s="809">
        <v>1.8001098873050608E-5</v>
      </c>
      <c r="BT43" s="809">
        <v>0</v>
      </c>
      <c r="BU43" s="809">
        <v>0</v>
      </c>
      <c r="BV43" s="809">
        <v>0</v>
      </c>
      <c r="BW43" s="809">
        <v>0</v>
      </c>
      <c r="BX43" s="809">
        <v>0</v>
      </c>
      <c r="BY43" s="809">
        <v>0</v>
      </c>
      <c r="BZ43" s="809">
        <v>1.0122262470265854E-4</v>
      </c>
      <c r="CA43" s="809">
        <v>0</v>
      </c>
      <c r="CB43" s="809">
        <v>0</v>
      </c>
      <c r="CC43" s="809">
        <v>0</v>
      </c>
      <c r="CD43" s="809">
        <v>9.492439272119757E-6</v>
      </c>
      <c r="CE43" s="809">
        <v>0</v>
      </c>
      <c r="CF43" s="809">
        <v>0</v>
      </c>
      <c r="CG43" s="809">
        <v>0</v>
      </c>
      <c r="CH43" s="809">
        <v>0</v>
      </c>
      <c r="CI43" s="809">
        <v>0</v>
      </c>
      <c r="CJ43" s="809">
        <v>5.5018722390483363E-4</v>
      </c>
      <c r="CK43" s="809">
        <v>2.9639016408630569E-4</v>
      </c>
      <c r="CL43" s="809">
        <v>0</v>
      </c>
      <c r="CM43" s="809">
        <v>5.9385596617396418E-5</v>
      </c>
      <c r="CN43" s="809">
        <v>2.0092317292515509E-3</v>
      </c>
      <c r="CO43" s="809">
        <v>0</v>
      </c>
      <c r="CP43" s="809">
        <v>1.2100531213320265E-4</v>
      </c>
      <c r="CQ43" s="809">
        <v>4.1490944328433581E-4</v>
      </c>
      <c r="CR43" s="809">
        <v>1.9843156384742266E-4</v>
      </c>
      <c r="CS43" s="809">
        <v>0</v>
      </c>
      <c r="CT43" s="809">
        <v>0</v>
      </c>
      <c r="CU43" s="809">
        <v>2.4193325661680093E-3</v>
      </c>
      <c r="CV43" s="809">
        <v>3.2130225494995715E-5</v>
      </c>
      <c r="CW43" s="809">
        <v>6.4585755299157051E-4</v>
      </c>
      <c r="CX43" s="809">
        <v>3.8227735362130665E-4</v>
      </c>
      <c r="CY43" s="809">
        <v>6.8245470982380258E-4</v>
      </c>
      <c r="CZ43" s="809">
        <v>0</v>
      </c>
      <c r="DA43" s="809">
        <v>4.7730310110643404E-4</v>
      </c>
      <c r="DB43" s="809">
        <v>1.0094424933229586E-3</v>
      </c>
      <c r="DC43" s="809">
        <v>5.9831011646494636E-3</v>
      </c>
      <c r="DD43" s="809" t="s">
        <v>569</v>
      </c>
      <c r="DE43" s="809" t="s">
        <v>569</v>
      </c>
      <c r="DF43" s="809" t="s">
        <v>569</v>
      </c>
      <c r="DG43" s="809" t="s">
        <v>569</v>
      </c>
      <c r="DH43" s="809" t="s">
        <v>569</v>
      </c>
      <c r="DI43" s="809" t="s">
        <v>569</v>
      </c>
      <c r="DJ43" s="809" t="s">
        <v>569</v>
      </c>
      <c r="DK43" s="809" t="s">
        <v>569</v>
      </c>
      <c r="DL43" s="809" t="s">
        <v>569</v>
      </c>
      <c r="DM43" s="809" t="s">
        <v>569</v>
      </c>
      <c r="DN43" s="809" t="s">
        <v>569</v>
      </c>
      <c r="DO43" s="809" t="s">
        <v>569</v>
      </c>
      <c r="DP43" s="809" t="s">
        <v>569</v>
      </c>
      <c r="DQ43" s="809" t="s">
        <v>569</v>
      </c>
      <c r="DR43" s="809" t="s">
        <v>569</v>
      </c>
      <c r="DS43" s="809" t="s">
        <v>569</v>
      </c>
      <c r="DT43" s="810">
        <v>2.1577464010604096E-3</v>
      </c>
    </row>
    <row r="44" spans="1:124" x14ac:dyDescent="0.25">
      <c r="A44" s="22"/>
      <c r="B44" s="792">
        <v>41</v>
      </c>
      <c r="C44" s="793" t="str">
        <v>建設・建築用金属製品</v>
      </c>
      <c r="D44" s="802">
        <v>0</v>
      </c>
      <c r="E44" s="803">
        <v>0</v>
      </c>
      <c r="F44" s="803">
        <v>0</v>
      </c>
      <c r="G44" s="803">
        <v>0</v>
      </c>
      <c r="H44" s="803">
        <v>7.5461934844009402E-5</v>
      </c>
      <c r="I44" s="803">
        <v>3.2179810881726817E-4</v>
      </c>
      <c r="J44" s="803">
        <v>0</v>
      </c>
      <c r="K44" s="803">
        <v>8.9728164447254119E-4</v>
      </c>
      <c r="L44" s="803">
        <v>0</v>
      </c>
      <c r="M44" s="803">
        <v>0</v>
      </c>
      <c r="N44" s="803">
        <v>0</v>
      </c>
      <c r="O44" s="803">
        <v>0</v>
      </c>
      <c r="P44" s="803">
        <v>0</v>
      </c>
      <c r="Q44" s="803">
        <v>0</v>
      </c>
      <c r="R44" s="803">
        <v>0</v>
      </c>
      <c r="S44" s="803">
        <v>0</v>
      </c>
      <c r="T44" s="803">
        <v>2.4616596509366614E-5</v>
      </c>
      <c r="U44" s="803">
        <v>6.3974187805963508E-4</v>
      </c>
      <c r="V44" s="803">
        <v>0</v>
      </c>
      <c r="W44" s="803">
        <v>0</v>
      </c>
      <c r="X44" s="803">
        <v>0</v>
      </c>
      <c r="Y44" s="803">
        <v>0</v>
      </c>
      <c r="Z44" s="803">
        <v>0</v>
      </c>
      <c r="AA44" s="803">
        <v>0</v>
      </c>
      <c r="AB44" s="803">
        <v>0</v>
      </c>
      <c r="AC44" s="803">
        <v>0</v>
      </c>
      <c r="AD44" s="803">
        <v>0</v>
      </c>
      <c r="AE44" s="803">
        <v>0</v>
      </c>
      <c r="AF44" s="803">
        <v>0</v>
      </c>
      <c r="AG44" s="803">
        <v>0</v>
      </c>
      <c r="AH44" s="803">
        <v>0</v>
      </c>
      <c r="AI44" s="803">
        <v>3.661635579380598E-5</v>
      </c>
      <c r="AJ44" s="803">
        <v>0</v>
      </c>
      <c r="AK44" s="803">
        <v>0</v>
      </c>
      <c r="AL44" s="803">
        <v>0</v>
      </c>
      <c r="AM44" s="803">
        <v>0</v>
      </c>
      <c r="AN44" s="803">
        <v>0</v>
      </c>
      <c r="AO44" s="803">
        <v>0</v>
      </c>
      <c r="AP44" s="803">
        <v>0</v>
      </c>
      <c r="AQ44" s="803">
        <v>0</v>
      </c>
      <c r="AR44" s="803">
        <v>2.4594146171544855E-2</v>
      </c>
      <c r="AS44" s="803">
        <v>7.5347930148036524E-4</v>
      </c>
      <c r="AT44" s="803">
        <v>6.7679604751108254E-4</v>
      </c>
      <c r="AU44" s="803">
        <v>9.0645395213923135E-5</v>
      </c>
      <c r="AV44" s="803">
        <v>0</v>
      </c>
      <c r="AW44" s="803">
        <v>0</v>
      </c>
      <c r="AX44" s="803">
        <v>4.9269578498755944E-5</v>
      </c>
      <c r="AY44" s="803">
        <v>0</v>
      </c>
      <c r="AZ44" s="803">
        <v>0</v>
      </c>
      <c r="BA44" s="803">
        <v>0</v>
      </c>
      <c r="BB44" s="803">
        <v>0</v>
      </c>
      <c r="BC44" s="803">
        <v>4.2837101213360891E-5</v>
      </c>
      <c r="BD44" s="803">
        <v>0</v>
      </c>
      <c r="BE44" s="803">
        <v>0</v>
      </c>
      <c r="BF44" s="803">
        <v>0</v>
      </c>
      <c r="BG44" s="803">
        <v>7.9127278865631333E-3</v>
      </c>
      <c r="BH44" s="803">
        <v>1.5106617860670502E-3</v>
      </c>
      <c r="BI44" s="803">
        <v>8.4187068618651155E-3</v>
      </c>
      <c r="BJ44" s="803">
        <v>0</v>
      </c>
      <c r="BK44" s="803">
        <v>5.4259118010174516E-2</v>
      </c>
      <c r="BL44" s="803">
        <v>8.1767179894413317E-2</v>
      </c>
      <c r="BM44" s="803">
        <v>2.6508591270518377E-2</v>
      </c>
      <c r="BN44" s="803">
        <v>6.5039475223876486E-2</v>
      </c>
      <c r="BO44" s="803">
        <v>0</v>
      </c>
      <c r="BP44" s="803">
        <v>0</v>
      </c>
      <c r="BQ44" s="803">
        <v>0</v>
      </c>
      <c r="BR44" s="803">
        <v>0</v>
      </c>
      <c r="BS44" s="803">
        <v>0</v>
      </c>
      <c r="BT44" s="803">
        <v>0</v>
      </c>
      <c r="BU44" s="803">
        <v>0</v>
      </c>
      <c r="BV44" s="803">
        <v>1.0082359034782162E-4</v>
      </c>
      <c r="BW44" s="803">
        <v>9.5567880272559602E-6</v>
      </c>
      <c r="BX44" s="803">
        <v>2.2103355289332922E-5</v>
      </c>
      <c r="BY44" s="803">
        <v>0</v>
      </c>
      <c r="BZ44" s="803">
        <v>6.6879234178542253E-4</v>
      </c>
      <c r="CA44" s="803">
        <v>0</v>
      </c>
      <c r="CB44" s="803">
        <v>0</v>
      </c>
      <c r="CC44" s="803">
        <v>0</v>
      </c>
      <c r="CD44" s="803">
        <v>4.7462196360598785E-6</v>
      </c>
      <c r="CE44" s="803">
        <v>0</v>
      </c>
      <c r="CF44" s="803">
        <v>0</v>
      </c>
      <c r="CG44" s="803">
        <v>0</v>
      </c>
      <c r="CH44" s="803">
        <v>0</v>
      </c>
      <c r="CI44" s="803">
        <v>0</v>
      </c>
      <c r="CJ44" s="803">
        <v>0</v>
      </c>
      <c r="CK44" s="803">
        <v>3.9256975375669628E-7</v>
      </c>
      <c r="CL44" s="803">
        <v>0</v>
      </c>
      <c r="CM44" s="803">
        <v>0</v>
      </c>
      <c r="CN44" s="803">
        <v>0</v>
      </c>
      <c r="CO44" s="803">
        <v>0</v>
      </c>
      <c r="CP44" s="803">
        <v>0</v>
      </c>
      <c r="CQ44" s="803">
        <v>0</v>
      </c>
      <c r="CR44" s="803">
        <v>0</v>
      </c>
      <c r="CS44" s="803">
        <v>7.4812892954720245E-5</v>
      </c>
      <c r="CT44" s="803">
        <v>0</v>
      </c>
      <c r="CU44" s="803">
        <v>1.2704257767548908E-4</v>
      </c>
      <c r="CV44" s="803">
        <v>0</v>
      </c>
      <c r="CW44" s="803">
        <v>0</v>
      </c>
      <c r="CX44" s="803">
        <v>0</v>
      </c>
      <c r="CY44" s="803">
        <v>0</v>
      </c>
      <c r="CZ44" s="803">
        <v>0</v>
      </c>
      <c r="DA44" s="803">
        <v>0</v>
      </c>
      <c r="DB44" s="803">
        <v>0</v>
      </c>
      <c r="DC44" s="803">
        <v>9.2867473547994213E-4</v>
      </c>
      <c r="DD44" s="803" t="s">
        <v>569</v>
      </c>
      <c r="DE44" s="803" t="s">
        <v>569</v>
      </c>
      <c r="DF44" s="803" t="s">
        <v>569</v>
      </c>
      <c r="DG44" s="803" t="s">
        <v>569</v>
      </c>
      <c r="DH44" s="803" t="s">
        <v>569</v>
      </c>
      <c r="DI44" s="803" t="s">
        <v>569</v>
      </c>
      <c r="DJ44" s="803" t="s">
        <v>569</v>
      </c>
      <c r="DK44" s="803" t="s">
        <v>569</v>
      </c>
      <c r="DL44" s="803" t="s">
        <v>569</v>
      </c>
      <c r="DM44" s="803" t="s">
        <v>569</v>
      </c>
      <c r="DN44" s="803" t="s">
        <v>569</v>
      </c>
      <c r="DO44" s="803" t="s">
        <v>569</v>
      </c>
      <c r="DP44" s="803" t="s">
        <v>569</v>
      </c>
      <c r="DQ44" s="803" t="s">
        <v>569</v>
      </c>
      <c r="DR44" s="803" t="s">
        <v>569</v>
      </c>
      <c r="DS44" s="803" t="s">
        <v>569</v>
      </c>
      <c r="DT44" s="804">
        <v>3.5150076320532965E-3</v>
      </c>
    </row>
    <row r="45" spans="1:124" x14ac:dyDescent="0.25">
      <c r="A45" s="22"/>
      <c r="B45" s="792">
        <v>42</v>
      </c>
      <c r="C45" s="793" t="str">
        <v>その他の金属製品</v>
      </c>
      <c r="D45" s="802">
        <v>1.6184927471817891E-3</v>
      </c>
      <c r="E45" s="803">
        <v>9.5070891194534059E-5</v>
      </c>
      <c r="F45" s="803">
        <v>5.7292866024962006E-4</v>
      </c>
      <c r="G45" s="803">
        <v>3.4318267613850851E-5</v>
      </c>
      <c r="H45" s="803">
        <v>5.7135464953321404E-4</v>
      </c>
      <c r="I45" s="803">
        <v>1.2518300057287135E-3</v>
      </c>
      <c r="J45" s="803">
        <v>3.1553097015850969E-2</v>
      </c>
      <c r="K45" s="803">
        <v>2.5409384750290597E-2</v>
      </c>
      <c r="L45" s="803">
        <v>4.3547962577465127E-3</v>
      </c>
      <c r="M45" s="803">
        <v>7.468130188613707E-3</v>
      </c>
      <c r="N45" s="803">
        <v>8.8759365962262483E-5</v>
      </c>
      <c r="O45" s="803">
        <v>3.9913619063908145E-3</v>
      </c>
      <c r="P45" s="803">
        <v>4.7286249108253312E-2</v>
      </c>
      <c r="Q45" s="803">
        <v>1.7308712631881084E-3</v>
      </c>
      <c r="R45" s="803">
        <v>0</v>
      </c>
      <c r="S45" s="803">
        <v>3.9403538592289265E-3</v>
      </c>
      <c r="T45" s="803">
        <v>4.414576307346413E-3</v>
      </c>
      <c r="U45" s="803">
        <v>3.6771250556297284E-2</v>
      </c>
      <c r="V45" s="803">
        <v>1.8698401878360978E-3</v>
      </c>
      <c r="W45" s="803">
        <v>9.0248182501880166E-4</v>
      </c>
      <c r="X45" s="803">
        <v>1.1180480661726147E-3</v>
      </c>
      <c r="Y45" s="803">
        <v>2.6481648217785075E-5</v>
      </c>
      <c r="Z45" s="803">
        <v>1.2322472848788638E-2</v>
      </c>
      <c r="AA45" s="803">
        <v>1.178012398580495E-3</v>
      </c>
      <c r="AB45" s="803">
        <v>1.6114389468906039E-2</v>
      </c>
      <c r="AC45" s="803">
        <v>1.1957344775365976E-2</v>
      </c>
      <c r="AD45" s="803">
        <v>7.0533067219563238E-4</v>
      </c>
      <c r="AE45" s="803">
        <v>1.4188891337888472E-3</v>
      </c>
      <c r="AF45" s="803">
        <v>2.4734215665003254E-2</v>
      </c>
      <c r="AG45" s="803">
        <v>1.6140031825414868E-2</v>
      </c>
      <c r="AH45" s="803">
        <v>1.6400336417157275E-2</v>
      </c>
      <c r="AI45" s="803">
        <v>5.7707376731038224E-3</v>
      </c>
      <c r="AJ45" s="803">
        <v>3.0648330058939095E-2</v>
      </c>
      <c r="AK45" s="803">
        <v>7.6853526220614825E-3</v>
      </c>
      <c r="AL45" s="803">
        <v>3.4268090696213375E-5</v>
      </c>
      <c r="AM45" s="803">
        <v>3.6497534388787961E-5</v>
      </c>
      <c r="AN45" s="803">
        <v>1.1533097307155884E-3</v>
      </c>
      <c r="AO45" s="803">
        <v>1.3350540696898224E-4</v>
      </c>
      <c r="AP45" s="803">
        <v>3.5222542427153377E-3</v>
      </c>
      <c r="AQ45" s="803">
        <v>3.5155689481991678E-3</v>
      </c>
      <c r="AR45" s="803">
        <v>4.6704127746560214E-2</v>
      </c>
      <c r="AS45" s="803">
        <v>4.5932689182401086E-2</v>
      </c>
      <c r="AT45" s="803">
        <v>2.960982707860986E-2</v>
      </c>
      <c r="AU45" s="803">
        <v>2.890293173106806E-2</v>
      </c>
      <c r="AV45" s="803">
        <v>2.9242753160515899E-2</v>
      </c>
      <c r="AW45" s="803">
        <v>1.1455877136239384E-2</v>
      </c>
      <c r="AX45" s="803">
        <v>2.4302219594511371E-2</v>
      </c>
      <c r="AY45" s="803">
        <v>2.4260254915967967E-2</v>
      </c>
      <c r="AZ45" s="803">
        <v>2.1664374140302613E-2</v>
      </c>
      <c r="BA45" s="803">
        <v>2.0937642239417388E-2</v>
      </c>
      <c r="BB45" s="803">
        <v>1.0101010101010102E-2</v>
      </c>
      <c r="BC45" s="803">
        <v>7.057412424901207E-3</v>
      </c>
      <c r="BD45" s="803">
        <v>3.3144352376798955E-2</v>
      </c>
      <c r="BE45" s="803">
        <v>7.7688004972032319E-3</v>
      </c>
      <c r="BF45" s="803">
        <v>9.662595289540948E-3</v>
      </c>
      <c r="BG45" s="803">
        <v>3.0680283592167453E-2</v>
      </c>
      <c r="BH45" s="803">
        <v>2.6533418550152036E-3</v>
      </c>
      <c r="BI45" s="803">
        <v>2.2068154384227306E-2</v>
      </c>
      <c r="BJ45" s="803">
        <v>1.6375992794563171E-4</v>
      </c>
      <c r="BK45" s="803">
        <v>1.9837097812318905E-2</v>
      </c>
      <c r="BL45" s="803">
        <v>7.3730533374509202E-2</v>
      </c>
      <c r="BM45" s="803">
        <v>1.0851064737398901E-2</v>
      </c>
      <c r="BN45" s="803">
        <v>4.9214969610616669E-3</v>
      </c>
      <c r="BO45" s="803">
        <v>4.8749301840355784E-4</v>
      </c>
      <c r="BP45" s="803">
        <v>1.3271563218108311E-3</v>
      </c>
      <c r="BQ45" s="803">
        <v>1.0634184068058778E-3</v>
      </c>
      <c r="BR45" s="803">
        <v>1.34380425609684E-4</v>
      </c>
      <c r="BS45" s="803">
        <v>3.6660446883996353E-3</v>
      </c>
      <c r="BT45" s="803">
        <v>1.193980262987131E-4</v>
      </c>
      <c r="BU45" s="803">
        <v>4.5883887545146469E-5</v>
      </c>
      <c r="BV45" s="803">
        <v>3.9934049510313658E-4</v>
      </c>
      <c r="BW45" s="803">
        <v>6.0632510706257257E-4</v>
      </c>
      <c r="BX45" s="803">
        <v>3.6102146972577103E-4</v>
      </c>
      <c r="BY45" s="803">
        <v>1.3506636372048074E-3</v>
      </c>
      <c r="BZ45" s="803">
        <v>1.8762336507385637E-3</v>
      </c>
      <c r="CA45" s="803">
        <v>6.4602930725996506E-5</v>
      </c>
      <c r="CB45" s="803">
        <v>5.8034937032093318E-4</v>
      </c>
      <c r="CC45" s="803">
        <v>2.4334016393442624E-3</v>
      </c>
      <c r="CD45" s="803">
        <v>1.5662524798997599E-3</v>
      </c>
      <c r="CE45" s="803">
        <v>1.3701257775463787E-5</v>
      </c>
      <c r="CF45" s="803">
        <v>5.6785661845129467E-4</v>
      </c>
      <c r="CG45" s="803">
        <v>6.7539534749090635E-5</v>
      </c>
      <c r="CH45" s="803">
        <v>2.6986623866828111E-4</v>
      </c>
      <c r="CI45" s="803">
        <v>3.8437515014654304E-4</v>
      </c>
      <c r="CJ45" s="803">
        <v>3.6323040024785133E-4</v>
      </c>
      <c r="CK45" s="803">
        <v>6.3423569416931848E-3</v>
      </c>
      <c r="CL45" s="803">
        <v>2.0625226606108107E-4</v>
      </c>
      <c r="CM45" s="803">
        <v>1.425254318817514E-4</v>
      </c>
      <c r="CN45" s="803">
        <v>2.3813456667767867E-4</v>
      </c>
      <c r="CO45" s="803">
        <v>7.899767746828243E-5</v>
      </c>
      <c r="CP45" s="803">
        <v>5.0217204535279102E-4</v>
      </c>
      <c r="CQ45" s="803">
        <v>4.4766545196467812E-4</v>
      </c>
      <c r="CR45" s="803">
        <v>2.4762605571792954E-3</v>
      </c>
      <c r="CS45" s="803">
        <v>1.0354104384933281E-3</v>
      </c>
      <c r="CT45" s="803">
        <v>8.4682609579296792E-6</v>
      </c>
      <c r="CU45" s="803">
        <v>4.2771001150747985E-3</v>
      </c>
      <c r="CV45" s="803">
        <v>2.6465159420878051E-4</v>
      </c>
      <c r="CW45" s="803">
        <v>8.2919776158272597E-4</v>
      </c>
      <c r="CX45" s="803">
        <v>2.7617862144079662E-3</v>
      </c>
      <c r="CY45" s="803">
        <v>3.2305810614386499E-3</v>
      </c>
      <c r="CZ45" s="803">
        <v>1.7389479364984185E-4</v>
      </c>
      <c r="DA45" s="803">
        <v>5.1457820043093652E-3</v>
      </c>
      <c r="DB45" s="803">
        <v>3.5751088305188114E-4</v>
      </c>
      <c r="DC45" s="803">
        <v>3.3391692674633986E-3</v>
      </c>
      <c r="DD45" s="803" t="s">
        <v>569</v>
      </c>
      <c r="DE45" s="803" t="s">
        <v>569</v>
      </c>
      <c r="DF45" s="803" t="s">
        <v>569</v>
      </c>
      <c r="DG45" s="803" t="s">
        <v>569</v>
      </c>
      <c r="DH45" s="803" t="s">
        <v>569</v>
      </c>
      <c r="DI45" s="803" t="s">
        <v>569</v>
      </c>
      <c r="DJ45" s="803" t="s">
        <v>569</v>
      </c>
      <c r="DK45" s="803" t="s">
        <v>569</v>
      </c>
      <c r="DL45" s="803" t="s">
        <v>569</v>
      </c>
      <c r="DM45" s="803" t="s">
        <v>569</v>
      </c>
      <c r="DN45" s="803" t="s">
        <v>569</v>
      </c>
      <c r="DO45" s="803" t="s">
        <v>569</v>
      </c>
      <c r="DP45" s="803" t="s">
        <v>569</v>
      </c>
      <c r="DQ45" s="803" t="s">
        <v>569</v>
      </c>
      <c r="DR45" s="803" t="s">
        <v>569</v>
      </c>
      <c r="DS45" s="803" t="s">
        <v>569</v>
      </c>
      <c r="DT45" s="804">
        <v>4.2845508335288005E-3</v>
      </c>
    </row>
    <row r="46" spans="1:124" x14ac:dyDescent="0.25">
      <c r="A46" s="22"/>
      <c r="B46" s="792">
        <v>43</v>
      </c>
      <c r="C46" s="793" t="str">
        <v>はん用機械</v>
      </c>
      <c r="D46" s="802">
        <v>0</v>
      </c>
      <c r="E46" s="803">
        <v>0</v>
      </c>
      <c r="F46" s="803">
        <v>0</v>
      </c>
      <c r="G46" s="803">
        <v>0</v>
      </c>
      <c r="H46" s="803">
        <v>0</v>
      </c>
      <c r="I46" s="803">
        <v>0</v>
      </c>
      <c r="J46" s="803">
        <v>3.4480192493736512E-3</v>
      </c>
      <c r="K46" s="803">
        <v>1.264351408120399E-3</v>
      </c>
      <c r="L46" s="803">
        <v>0</v>
      </c>
      <c r="M46" s="803">
        <v>0</v>
      </c>
      <c r="N46" s="803">
        <v>0</v>
      </c>
      <c r="O46" s="803">
        <v>0</v>
      </c>
      <c r="P46" s="803">
        <v>0</v>
      </c>
      <c r="Q46" s="803">
        <v>0</v>
      </c>
      <c r="R46" s="803">
        <v>0</v>
      </c>
      <c r="S46" s="803">
        <v>0</v>
      </c>
      <c r="T46" s="803">
        <v>1.8052170773535519E-4</v>
      </c>
      <c r="U46" s="803">
        <v>9.2623497997329773E-3</v>
      </c>
      <c r="V46" s="803">
        <v>0</v>
      </c>
      <c r="W46" s="803">
        <v>0</v>
      </c>
      <c r="X46" s="803">
        <v>0</v>
      </c>
      <c r="Y46" s="803">
        <v>0</v>
      </c>
      <c r="Z46" s="803">
        <v>0</v>
      </c>
      <c r="AA46" s="803">
        <v>0</v>
      </c>
      <c r="AB46" s="803">
        <v>0</v>
      </c>
      <c r="AC46" s="803">
        <v>6.309944472488642E-5</v>
      </c>
      <c r="AD46" s="803">
        <v>0</v>
      </c>
      <c r="AE46" s="803">
        <v>4.5459554771875687E-4</v>
      </c>
      <c r="AF46" s="803">
        <v>0</v>
      </c>
      <c r="AG46" s="803">
        <v>0</v>
      </c>
      <c r="AH46" s="803">
        <v>7.148864592094197E-3</v>
      </c>
      <c r="AI46" s="803">
        <v>5.6389187922461202E-4</v>
      </c>
      <c r="AJ46" s="803">
        <v>4.3222003929273087E-3</v>
      </c>
      <c r="AK46" s="803">
        <v>1.0397830018083183E-3</v>
      </c>
      <c r="AL46" s="803">
        <v>0</v>
      </c>
      <c r="AM46" s="803">
        <v>0</v>
      </c>
      <c r="AN46" s="803">
        <v>1.6092693916961701E-4</v>
      </c>
      <c r="AO46" s="803">
        <v>0</v>
      </c>
      <c r="AP46" s="803">
        <v>0</v>
      </c>
      <c r="AQ46" s="803">
        <v>0</v>
      </c>
      <c r="AR46" s="803">
        <v>1.3566655361120531E-3</v>
      </c>
      <c r="AS46" s="803">
        <v>8.8644623703572378E-4</v>
      </c>
      <c r="AT46" s="803">
        <v>0.13539304930459206</v>
      </c>
      <c r="AU46" s="803">
        <v>5.0243447632860254E-2</v>
      </c>
      <c r="AV46" s="803">
        <v>1.1365087472864258E-2</v>
      </c>
      <c r="AW46" s="803">
        <v>1.836279030945475E-3</v>
      </c>
      <c r="AX46" s="803">
        <v>2.5127485034365533E-3</v>
      </c>
      <c r="AY46" s="803">
        <v>1.9034101590404934E-2</v>
      </c>
      <c r="AZ46" s="803">
        <v>2.235213204951857E-2</v>
      </c>
      <c r="BA46" s="803">
        <v>3.1861629494765588E-3</v>
      </c>
      <c r="BB46" s="803">
        <v>1.1223344556677891E-3</v>
      </c>
      <c r="BC46" s="803">
        <v>9.7454405260396029E-4</v>
      </c>
      <c r="BD46" s="803">
        <v>1.3083296990841692E-3</v>
      </c>
      <c r="BE46" s="803">
        <v>1.2818520820385333E-3</v>
      </c>
      <c r="BF46" s="803">
        <v>1.0614929181397146E-2</v>
      </c>
      <c r="BG46" s="803">
        <v>3.1925219446320055E-2</v>
      </c>
      <c r="BH46" s="803">
        <v>1.2782522805182732E-3</v>
      </c>
      <c r="BI46" s="803">
        <v>2.4451391253211179E-3</v>
      </c>
      <c r="BJ46" s="803">
        <v>0</v>
      </c>
      <c r="BK46" s="803">
        <v>7.6652442502078656E-3</v>
      </c>
      <c r="BL46" s="803">
        <v>6.948427229011338E-4</v>
      </c>
      <c r="BM46" s="803">
        <v>3.3347694775278983E-3</v>
      </c>
      <c r="BN46" s="803">
        <v>6.7076906133630692E-3</v>
      </c>
      <c r="BO46" s="803">
        <v>0</v>
      </c>
      <c r="BP46" s="803">
        <v>0</v>
      </c>
      <c r="BQ46" s="803">
        <v>7.250580046403712E-3</v>
      </c>
      <c r="BR46" s="803">
        <v>0</v>
      </c>
      <c r="BS46" s="803">
        <v>4.0300967626232702E-6</v>
      </c>
      <c r="BT46" s="803">
        <v>0</v>
      </c>
      <c r="BU46" s="803">
        <v>0</v>
      </c>
      <c r="BV46" s="803">
        <v>0</v>
      </c>
      <c r="BW46" s="803">
        <v>0</v>
      </c>
      <c r="BX46" s="803">
        <v>1.1788456154310891E-4</v>
      </c>
      <c r="BY46" s="803">
        <v>3.8553671851707155E-6</v>
      </c>
      <c r="BZ46" s="803">
        <v>7.2301874787613246E-6</v>
      </c>
      <c r="CA46" s="803">
        <v>7.8647046101213133E-5</v>
      </c>
      <c r="CB46" s="803">
        <v>0</v>
      </c>
      <c r="CC46" s="803">
        <v>1.2807377049180329E-4</v>
      </c>
      <c r="CD46" s="803">
        <v>3.4172781379631121E-4</v>
      </c>
      <c r="CE46" s="803">
        <v>5.4805031101855149E-5</v>
      </c>
      <c r="CF46" s="803">
        <v>0</v>
      </c>
      <c r="CG46" s="803">
        <v>9.6485049641558048E-6</v>
      </c>
      <c r="CH46" s="803">
        <v>0</v>
      </c>
      <c r="CI46" s="803">
        <v>0</v>
      </c>
      <c r="CJ46" s="803">
        <v>3.7391364731396461E-5</v>
      </c>
      <c r="CK46" s="803">
        <v>4.6637286746295515E-4</v>
      </c>
      <c r="CL46" s="803">
        <v>0</v>
      </c>
      <c r="CM46" s="803">
        <v>0</v>
      </c>
      <c r="CN46" s="803">
        <v>0</v>
      </c>
      <c r="CO46" s="803">
        <v>0</v>
      </c>
      <c r="CP46" s="803">
        <v>3.025132803330066E-6</v>
      </c>
      <c r="CQ46" s="803">
        <v>0</v>
      </c>
      <c r="CR46" s="803">
        <v>0</v>
      </c>
      <c r="CS46" s="803">
        <v>2.9925157181888098E-6</v>
      </c>
      <c r="CT46" s="803">
        <v>0</v>
      </c>
      <c r="CU46" s="803">
        <v>3.3292520138089761E-2</v>
      </c>
      <c r="CV46" s="803">
        <v>9.5545144235118838E-5</v>
      </c>
      <c r="CW46" s="803">
        <v>0</v>
      </c>
      <c r="CX46" s="803">
        <v>0</v>
      </c>
      <c r="CY46" s="803">
        <v>0</v>
      </c>
      <c r="CZ46" s="803">
        <v>0</v>
      </c>
      <c r="DA46" s="803">
        <v>8.6369132581164254E-5</v>
      </c>
      <c r="DB46" s="803">
        <v>0</v>
      </c>
      <c r="DC46" s="803">
        <v>0</v>
      </c>
      <c r="DD46" s="803" t="s">
        <v>569</v>
      </c>
      <c r="DE46" s="803" t="s">
        <v>569</v>
      </c>
      <c r="DF46" s="803" t="s">
        <v>569</v>
      </c>
      <c r="DG46" s="803" t="s">
        <v>569</v>
      </c>
      <c r="DH46" s="803" t="s">
        <v>569</v>
      </c>
      <c r="DI46" s="803" t="s">
        <v>569</v>
      </c>
      <c r="DJ46" s="803" t="s">
        <v>569</v>
      </c>
      <c r="DK46" s="803" t="s">
        <v>569</v>
      </c>
      <c r="DL46" s="803" t="s">
        <v>569</v>
      </c>
      <c r="DM46" s="803" t="s">
        <v>569</v>
      </c>
      <c r="DN46" s="803" t="s">
        <v>569</v>
      </c>
      <c r="DO46" s="803" t="s">
        <v>569</v>
      </c>
      <c r="DP46" s="803" t="s">
        <v>569</v>
      </c>
      <c r="DQ46" s="803" t="s">
        <v>569</v>
      </c>
      <c r="DR46" s="803" t="s">
        <v>569</v>
      </c>
      <c r="DS46" s="803" t="s">
        <v>569</v>
      </c>
      <c r="DT46" s="804">
        <v>1.4544817931776636E-3</v>
      </c>
    </row>
    <row r="47" spans="1:124" x14ac:dyDescent="0.25">
      <c r="A47" s="22"/>
      <c r="B47" s="792">
        <v>44</v>
      </c>
      <c r="C47" s="793" t="str">
        <v>生産用機械</v>
      </c>
      <c r="D47" s="802">
        <v>0</v>
      </c>
      <c r="E47" s="803">
        <v>0</v>
      </c>
      <c r="F47" s="803">
        <v>0</v>
      </c>
      <c r="G47" s="803">
        <v>0</v>
      </c>
      <c r="H47" s="803">
        <v>8.6242211250296463E-5</v>
      </c>
      <c r="I47" s="803">
        <v>0</v>
      </c>
      <c r="J47" s="803">
        <v>2.3317540247562822E-3</v>
      </c>
      <c r="K47" s="803">
        <v>1.6314211717682566E-3</v>
      </c>
      <c r="L47" s="803">
        <v>0</v>
      </c>
      <c r="M47" s="803">
        <v>0</v>
      </c>
      <c r="N47" s="803">
        <v>0</v>
      </c>
      <c r="O47" s="803">
        <v>0</v>
      </c>
      <c r="P47" s="803">
        <v>0</v>
      </c>
      <c r="Q47" s="803">
        <v>0</v>
      </c>
      <c r="R47" s="803">
        <v>0</v>
      </c>
      <c r="S47" s="803">
        <v>0</v>
      </c>
      <c r="T47" s="803">
        <v>1.6411064339577742E-5</v>
      </c>
      <c r="U47" s="803">
        <v>2.7814864263462394E-4</v>
      </c>
      <c r="V47" s="803">
        <v>0</v>
      </c>
      <c r="W47" s="803">
        <v>0</v>
      </c>
      <c r="X47" s="803">
        <v>0</v>
      </c>
      <c r="Y47" s="803">
        <v>0</v>
      </c>
      <c r="Z47" s="803">
        <v>0</v>
      </c>
      <c r="AA47" s="803">
        <v>0</v>
      </c>
      <c r="AB47" s="803">
        <v>0</v>
      </c>
      <c r="AC47" s="803">
        <v>0</v>
      </c>
      <c r="AD47" s="803">
        <v>1.2401418412230898E-5</v>
      </c>
      <c r="AE47" s="803">
        <v>1.7770553229005952E-3</v>
      </c>
      <c r="AF47" s="803">
        <v>0</v>
      </c>
      <c r="AG47" s="803">
        <v>0</v>
      </c>
      <c r="AH47" s="803">
        <v>4.2052144659377626E-4</v>
      </c>
      <c r="AI47" s="803">
        <v>5.3459879458956727E-4</v>
      </c>
      <c r="AJ47" s="803">
        <v>3.5363457760314342E-3</v>
      </c>
      <c r="AK47" s="803">
        <v>1.2206148282097649E-3</v>
      </c>
      <c r="AL47" s="803">
        <v>0</v>
      </c>
      <c r="AM47" s="803">
        <v>0</v>
      </c>
      <c r="AN47" s="803">
        <v>1.0728462611307799E-4</v>
      </c>
      <c r="AO47" s="803">
        <v>2.6701081393796448E-4</v>
      </c>
      <c r="AP47" s="803">
        <v>1.6010246557796989E-4</v>
      </c>
      <c r="AQ47" s="803">
        <v>5.7397044052231311E-4</v>
      </c>
      <c r="AR47" s="803">
        <v>4.5833295138920715E-5</v>
      </c>
      <c r="AS47" s="803">
        <v>9.6031675678870073E-4</v>
      </c>
      <c r="AT47" s="803">
        <v>5.1098101587086732E-3</v>
      </c>
      <c r="AU47" s="803">
        <v>0.11461462757691909</v>
      </c>
      <c r="AV47" s="803">
        <v>1.7877665687651642E-3</v>
      </c>
      <c r="AW47" s="803">
        <v>3.5264904117021053E-3</v>
      </c>
      <c r="AX47" s="803">
        <v>2.611287660434065E-3</v>
      </c>
      <c r="AY47" s="803">
        <v>4.0042110012407416E-3</v>
      </c>
      <c r="AZ47" s="803">
        <v>1.375515818431912E-3</v>
      </c>
      <c r="BA47" s="803">
        <v>2.2758306781975419E-3</v>
      </c>
      <c r="BB47" s="803">
        <v>0</v>
      </c>
      <c r="BC47" s="803">
        <v>1.1780202833674245E-4</v>
      </c>
      <c r="BD47" s="803">
        <v>4.3610989969472308E-4</v>
      </c>
      <c r="BE47" s="803">
        <v>2.3306401491609695E-4</v>
      </c>
      <c r="BF47" s="803">
        <v>8.0409323887858193E-4</v>
      </c>
      <c r="BG47" s="803">
        <v>6.8998987170830516E-3</v>
      </c>
      <c r="BH47" s="803">
        <v>1.1620475277438848E-4</v>
      </c>
      <c r="BI47" s="803">
        <v>4.0236466619208273E-4</v>
      </c>
      <c r="BJ47" s="803">
        <v>0</v>
      </c>
      <c r="BK47" s="803">
        <v>1.83242055884246E-5</v>
      </c>
      <c r="BL47" s="803">
        <v>9.5586829605446977E-5</v>
      </c>
      <c r="BM47" s="803">
        <v>1.1517592055420946E-4</v>
      </c>
      <c r="BN47" s="803">
        <v>1.376642506590676E-5</v>
      </c>
      <c r="BO47" s="803">
        <v>0</v>
      </c>
      <c r="BP47" s="803">
        <v>3.6865453383634198E-5</v>
      </c>
      <c r="BQ47" s="803">
        <v>2.1092596498628981E-4</v>
      </c>
      <c r="BR47" s="803">
        <v>0</v>
      </c>
      <c r="BS47" s="803">
        <v>4.0300967626232702E-6</v>
      </c>
      <c r="BT47" s="803">
        <v>0</v>
      </c>
      <c r="BU47" s="803">
        <v>0</v>
      </c>
      <c r="BV47" s="803">
        <v>0</v>
      </c>
      <c r="BW47" s="803">
        <v>0</v>
      </c>
      <c r="BX47" s="803">
        <v>1.4735570192888614E-5</v>
      </c>
      <c r="BY47" s="803">
        <v>1.5421468740682862E-5</v>
      </c>
      <c r="BZ47" s="803">
        <v>1.1568299966018119E-4</v>
      </c>
      <c r="CA47" s="803">
        <v>3.3705876900519913E-5</v>
      </c>
      <c r="CB47" s="803">
        <v>2.9017468516046659E-4</v>
      </c>
      <c r="CC47" s="803">
        <v>7.2041495901639343E-5</v>
      </c>
      <c r="CD47" s="803">
        <v>2.4205720143905378E-4</v>
      </c>
      <c r="CE47" s="803">
        <v>2.7402515550927574E-5</v>
      </c>
      <c r="CF47" s="803">
        <v>2.9966048467086793E-6</v>
      </c>
      <c r="CG47" s="803">
        <v>0</v>
      </c>
      <c r="CH47" s="803">
        <v>0</v>
      </c>
      <c r="CI47" s="803">
        <v>0</v>
      </c>
      <c r="CJ47" s="803">
        <v>0</v>
      </c>
      <c r="CK47" s="803">
        <v>1.8450778426564724E-5</v>
      </c>
      <c r="CL47" s="803">
        <v>0</v>
      </c>
      <c r="CM47" s="803">
        <v>0</v>
      </c>
      <c r="CN47" s="803">
        <v>0</v>
      </c>
      <c r="CO47" s="803">
        <v>0</v>
      </c>
      <c r="CP47" s="803">
        <v>0</v>
      </c>
      <c r="CQ47" s="803">
        <v>0</v>
      </c>
      <c r="CR47" s="803">
        <v>0</v>
      </c>
      <c r="CS47" s="803">
        <v>1.1371559729117478E-4</v>
      </c>
      <c r="CT47" s="803">
        <v>0</v>
      </c>
      <c r="CU47" s="803">
        <v>4.6825316455696202E-2</v>
      </c>
      <c r="CV47" s="803">
        <v>3.3821289994732335E-6</v>
      </c>
      <c r="CW47" s="803">
        <v>0</v>
      </c>
      <c r="CX47" s="803">
        <v>0</v>
      </c>
      <c r="CY47" s="803">
        <v>0</v>
      </c>
      <c r="CZ47" s="803">
        <v>0</v>
      </c>
      <c r="DA47" s="803">
        <v>6.3640413480857877E-5</v>
      </c>
      <c r="DB47" s="803">
        <v>0</v>
      </c>
      <c r="DC47" s="803">
        <v>0</v>
      </c>
      <c r="DD47" s="803" t="s">
        <v>569</v>
      </c>
      <c r="DE47" s="803" t="s">
        <v>569</v>
      </c>
      <c r="DF47" s="803" t="s">
        <v>569</v>
      </c>
      <c r="DG47" s="803" t="s">
        <v>569</v>
      </c>
      <c r="DH47" s="803" t="s">
        <v>569</v>
      </c>
      <c r="DI47" s="803" t="s">
        <v>569</v>
      </c>
      <c r="DJ47" s="803" t="s">
        <v>569</v>
      </c>
      <c r="DK47" s="803" t="s">
        <v>569</v>
      </c>
      <c r="DL47" s="803" t="s">
        <v>569</v>
      </c>
      <c r="DM47" s="803" t="s">
        <v>569</v>
      </c>
      <c r="DN47" s="803" t="s">
        <v>569</v>
      </c>
      <c r="DO47" s="803" t="s">
        <v>569</v>
      </c>
      <c r="DP47" s="803" t="s">
        <v>569</v>
      </c>
      <c r="DQ47" s="803" t="s">
        <v>569</v>
      </c>
      <c r="DR47" s="803" t="s">
        <v>569</v>
      </c>
      <c r="DS47" s="803" t="s">
        <v>569</v>
      </c>
      <c r="DT47" s="804">
        <v>1.1000691964062831E-3</v>
      </c>
    </row>
    <row r="48" spans="1:124" x14ac:dyDescent="0.25">
      <c r="A48" s="22"/>
      <c r="B48" s="792">
        <v>45</v>
      </c>
      <c r="C48" s="793" t="str">
        <v>業務用機械</v>
      </c>
      <c r="D48" s="802">
        <v>1.8868438762481998E-5</v>
      </c>
      <c r="E48" s="803">
        <v>0</v>
      </c>
      <c r="F48" s="803">
        <v>0</v>
      </c>
      <c r="G48" s="803">
        <v>1.2468970566365809E-3</v>
      </c>
      <c r="H48" s="803">
        <v>4.3121105625148232E-5</v>
      </c>
      <c r="I48" s="803">
        <v>3.5362429540359141E-6</v>
      </c>
      <c r="J48" s="803">
        <v>0</v>
      </c>
      <c r="K48" s="803">
        <v>0</v>
      </c>
      <c r="L48" s="803">
        <v>0</v>
      </c>
      <c r="M48" s="803">
        <v>0</v>
      </c>
      <c r="N48" s="803">
        <v>0</v>
      </c>
      <c r="O48" s="803">
        <v>0</v>
      </c>
      <c r="P48" s="803">
        <v>0</v>
      </c>
      <c r="Q48" s="803">
        <v>0</v>
      </c>
      <c r="R48" s="803">
        <v>0</v>
      </c>
      <c r="S48" s="803">
        <v>0</v>
      </c>
      <c r="T48" s="803">
        <v>0</v>
      </c>
      <c r="U48" s="803">
        <v>0</v>
      </c>
      <c r="V48" s="803">
        <v>0</v>
      </c>
      <c r="W48" s="803">
        <v>0</v>
      </c>
      <c r="X48" s="803">
        <v>0</v>
      </c>
      <c r="Y48" s="803">
        <v>0</v>
      </c>
      <c r="Z48" s="803">
        <v>0</v>
      </c>
      <c r="AA48" s="803">
        <v>0</v>
      </c>
      <c r="AB48" s="803">
        <v>0</v>
      </c>
      <c r="AC48" s="803">
        <v>0</v>
      </c>
      <c r="AD48" s="803">
        <v>0</v>
      </c>
      <c r="AE48" s="803">
        <v>0</v>
      </c>
      <c r="AF48" s="803">
        <v>0</v>
      </c>
      <c r="AG48" s="803">
        <v>0</v>
      </c>
      <c r="AH48" s="803">
        <v>0</v>
      </c>
      <c r="AI48" s="803">
        <v>0</v>
      </c>
      <c r="AJ48" s="803">
        <v>0</v>
      </c>
      <c r="AK48" s="803">
        <v>0</v>
      </c>
      <c r="AL48" s="803">
        <v>0</v>
      </c>
      <c r="AM48" s="803">
        <v>0</v>
      </c>
      <c r="AN48" s="803">
        <v>0</v>
      </c>
      <c r="AO48" s="803">
        <v>0</v>
      </c>
      <c r="AP48" s="803">
        <v>0</v>
      </c>
      <c r="AQ48" s="803">
        <v>0</v>
      </c>
      <c r="AR48" s="803">
        <v>4.5833295138920715E-5</v>
      </c>
      <c r="AS48" s="803">
        <v>0</v>
      </c>
      <c r="AT48" s="803">
        <v>2.3687861662887891E-3</v>
      </c>
      <c r="AU48" s="803">
        <v>8.1839842535999172E-3</v>
      </c>
      <c r="AV48" s="803">
        <v>3.882007406461499E-2</v>
      </c>
      <c r="AW48" s="803">
        <v>0</v>
      </c>
      <c r="AX48" s="803">
        <v>0</v>
      </c>
      <c r="AY48" s="803">
        <v>1.5227281272323946E-3</v>
      </c>
      <c r="AZ48" s="803">
        <v>0</v>
      </c>
      <c r="BA48" s="803">
        <v>4.5516613563950843E-4</v>
      </c>
      <c r="BB48" s="803">
        <v>0</v>
      </c>
      <c r="BC48" s="803">
        <v>0</v>
      </c>
      <c r="BD48" s="803">
        <v>0</v>
      </c>
      <c r="BE48" s="803">
        <v>2.7190801740211313E-4</v>
      </c>
      <c r="BF48" s="803">
        <v>4.132769719375952E-4</v>
      </c>
      <c r="BG48" s="803">
        <v>1.7513504388926402E-3</v>
      </c>
      <c r="BH48" s="803">
        <v>0</v>
      </c>
      <c r="BI48" s="803">
        <v>4.6426692252932617E-4</v>
      </c>
      <c r="BJ48" s="803">
        <v>2.729332132427195E-5</v>
      </c>
      <c r="BK48" s="803">
        <v>3.2983570059164281E-4</v>
      </c>
      <c r="BL48" s="803">
        <v>0</v>
      </c>
      <c r="BM48" s="803">
        <v>4.1591304644575641E-5</v>
      </c>
      <c r="BN48" s="803">
        <v>0</v>
      </c>
      <c r="BO48" s="803">
        <v>0</v>
      </c>
      <c r="BP48" s="803">
        <v>0</v>
      </c>
      <c r="BQ48" s="803">
        <v>9.6674400618716169E-5</v>
      </c>
      <c r="BR48" s="803">
        <v>3.7626519170711517E-5</v>
      </c>
      <c r="BS48" s="803">
        <v>1.1413234031749102E-3</v>
      </c>
      <c r="BT48" s="803">
        <v>1.3497168190289307E-5</v>
      </c>
      <c r="BU48" s="803">
        <v>0</v>
      </c>
      <c r="BV48" s="803">
        <v>0</v>
      </c>
      <c r="BW48" s="803">
        <v>0</v>
      </c>
      <c r="BX48" s="803">
        <v>0</v>
      </c>
      <c r="BY48" s="803">
        <v>7.710734370341431E-6</v>
      </c>
      <c r="BZ48" s="803">
        <v>1.8075468696903312E-5</v>
      </c>
      <c r="CA48" s="803">
        <v>1.6852938450259956E-5</v>
      </c>
      <c r="CB48" s="803">
        <v>1.1606987406418665E-4</v>
      </c>
      <c r="CC48" s="803">
        <v>1.1206454918032787E-4</v>
      </c>
      <c r="CD48" s="803">
        <v>1.2340171053755683E-4</v>
      </c>
      <c r="CE48" s="803">
        <v>6.8506288877318941E-5</v>
      </c>
      <c r="CF48" s="803">
        <v>1.6481326656897736E-5</v>
      </c>
      <c r="CG48" s="803">
        <v>1.929700992831161E-5</v>
      </c>
      <c r="CH48" s="803">
        <v>0</v>
      </c>
      <c r="CI48" s="803">
        <v>1.9218757507327152E-4</v>
      </c>
      <c r="CJ48" s="803">
        <v>8.2795164762377877E-4</v>
      </c>
      <c r="CK48" s="803">
        <v>2.150732652931436E-2</v>
      </c>
      <c r="CL48" s="803">
        <v>0</v>
      </c>
      <c r="CM48" s="803">
        <v>0</v>
      </c>
      <c r="CN48" s="803">
        <v>1.1764489960723856E-2</v>
      </c>
      <c r="CO48" s="803">
        <v>2.7175201049089155E-3</v>
      </c>
      <c r="CP48" s="803">
        <v>1.1979525901187062E-3</v>
      </c>
      <c r="CQ48" s="803">
        <v>1.6350707666270864E-3</v>
      </c>
      <c r="CR48" s="803">
        <v>0</v>
      </c>
      <c r="CS48" s="803">
        <v>4.4229382314830605E-3</v>
      </c>
      <c r="CT48" s="803">
        <v>0</v>
      </c>
      <c r="CU48" s="803">
        <v>2.427433831990794E-2</v>
      </c>
      <c r="CV48" s="803">
        <v>1.1245578923248501E-4</v>
      </c>
      <c r="CW48" s="803">
        <v>2.9167760457683831E-5</v>
      </c>
      <c r="CX48" s="803">
        <v>0</v>
      </c>
      <c r="CY48" s="803">
        <v>1.3294572269294855E-5</v>
      </c>
      <c r="CZ48" s="803">
        <v>4.2064550946677264E-3</v>
      </c>
      <c r="DA48" s="803">
        <v>5.8640095278790472E-4</v>
      </c>
      <c r="DB48" s="803">
        <v>3.6255809551849594E-2</v>
      </c>
      <c r="DC48" s="803">
        <v>0</v>
      </c>
      <c r="DD48" s="803" t="s">
        <v>569</v>
      </c>
      <c r="DE48" s="803" t="s">
        <v>569</v>
      </c>
      <c r="DF48" s="803" t="s">
        <v>569</v>
      </c>
      <c r="DG48" s="803" t="s">
        <v>569</v>
      </c>
      <c r="DH48" s="803" t="s">
        <v>569</v>
      </c>
      <c r="DI48" s="803" t="s">
        <v>569</v>
      </c>
      <c r="DJ48" s="803" t="s">
        <v>569</v>
      </c>
      <c r="DK48" s="803" t="s">
        <v>569</v>
      </c>
      <c r="DL48" s="803" t="s">
        <v>569</v>
      </c>
      <c r="DM48" s="803" t="s">
        <v>569</v>
      </c>
      <c r="DN48" s="803" t="s">
        <v>569</v>
      </c>
      <c r="DO48" s="803" t="s">
        <v>569</v>
      </c>
      <c r="DP48" s="803" t="s">
        <v>569</v>
      </c>
      <c r="DQ48" s="803" t="s">
        <v>569</v>
      </c>
      <c r="DR48" s="803" t="s">
        <v>569</v>
      </c>
      <c r="DS48" s="803" t="s">
        <v>569</v>
      </c>
      <c r="DT48" s="804">
        <v>3.1689957050155945E-3</v>
      </c>
    </row>
    <row r="49" spans="1:124" x14ac:dyDescent="0.25">
      <c r="A49" s="22"/>
      <c r="B49" s="792">
        <v>46</v>
      </c>
      <c r="C49" s="794" t="str">
        <v>電子デバイス</v>
      </c>
      <c r="D49" s="805">
        <v>0</v>
      </c>
      <c r="E49" s="806">
        <v>0</v>
      </c>
      <c r="F49" s="806">
        <v>0</v>
      </c>
      <c r="G49" s="806">
        <v>0</v>
      </c>
      <c r="H49" s="806">
        <v>0</v>
      </c>
      <c r="I49" s="806">
        <v>0</v>
      </c>
      <c r="J49" s="806">
        <v>0</v>
      </c>
      <c r="K49" s="806">
        <v>0</v>
      </c>
      <c r="L49" s="806">
        <v>0</v>
      </c>
      <c r="M49" s="806">
        <v>0</v>
      </c>
      <c r="N49" s="806">
        <v>0</v>
      </c>
      <c r="O49" s="806">
        <v>0</v>
      </c>
      <c r="P49" s="806">
        <v>0</v>
      </c>
      <c r="Q49" s="806">
        <v>0</v>
      </c>
      <c r="R49" s="806">
        <v>0</v>
      </c>
      <c r="S49" s="806">
        <v>0</v>
      </c>
      <c r="T49" s="806">
        <v>0</v>
      </c>
      <c r="U49" s="806">
        <v>0</v>
      </c>
      <c r="V49" s="806">
        <v>0</v>
      </c>
      <c r="W49" s="806">
        <v>0</v>
      </c>
      <c r="X49" s="806">
        <v>0</v>
      </c>
      <c r="Y49" s="806">
        <v>0</v>
      </c>
      <c r="Z49" s="806">
        <v>0</v>
      </c>
      <c r="AA49" s="806">
        <v>0</v>
      </c>
      <c r="AB49" s="806">
        <v>0</v>
      </c>
      <c r="AC49" s="806">
        <v>0</v>
      </c>
      <c r="AD49" s="806">
        <v>0</v>
      </c>
      <c r="AE49" s="806">
        <v>0</v>
      </c>
      <c r="AF49" s="806">
        <v>0</v>
      </c>
      <c r="AG49" s="806">
        <v>0</v>
      </c>
      <c r="AH49" s="806">
        <v>0</v>
      </c>
      <c r="AI49" s="806">
        <v>0</v>
      </c>
      <c r="AJ49" s="806">
        <v>0</v>
      </c>
      <c r="AK49" s="806">
        <v>0</v>
      </c>
      <c r="AL49" s="806">
        <v>0</v>
      </c>
      <c r="AM49" s="806">
        <v>0</v>
      </c>
      <c r="AN49" s="806">
        <v>0</v>
      </c>
      <c r="AO49" s="806">
        <v>0</v>
      </c>
      <c r="AP49" s="806">
        <v>0</v>
      </c>
      <c r="AQ49" s="806">
        <v>0</v>
      </c>
      <c r="AR49" s="806">
        <v>0</v>
      </c>
      <c r="AS49" s="806">
        <v>2.6593387111071713E-4</v>
      </c>
      <c r="AT49" s="806">
        <v>1.9627085377821392E-3</v>
      </c>
      <c r="AU49" s="806">
        <v>9.8415000517973689E-4</v>
      </c>
      <c r="AV49" s="806">
        <v>7.7257055293066021E-2</v>
      </c>
      <c r="AW49" s="806">
        <v>5.3356425933267948E-2</v>
      </c>
      <c r="AX49" s="806">
        <v>5.2706131599044172E-2</v>
      </c>
      <c r="AY49" s="806">
        <v>3.7917810279354813E-2</v>
      </c>
      <c r="AZ49" s="806">
        <v>0.11623108665749655</v>
      </c>
      <c r="BA49" s="806">
        <v>0.18161128812016386</v>
      </c>
      <c r="BB49" s="806">
        <v>0.24915824915824916</v>
      </c>
      <c r="BC49" s="806">
        <v>0.20436510061364146</v>
      </c>
      <c r="BD49" s="806">
        <v>0.23288268643698212</v>
      </c>
      <c r="BE49" s="806">
        <v>0</v>
      </c>
      <c r="BF49" s="806">
        <v>8.4182722327288406E-3</v>
      </c>
      <c r="BG49" s="806">
        <v>0</v>
      </c>
      <c r="BH49" s="806">
        <v>1.9367458795731413E-5</v>
      </c>
      <c r="BI49" s="806">
        <v>1.1854282088582128E-2</v>
      </c>
      <c r="BJ49" s="806">
        <v>0</v>
      </c>
      <c r="BK49" s="806">
        <v>0</v>
      </c>
      <c r="BL49" s="806">
        <v>0</v>
      </c>
      <c r="BM49" s="806">
        <v>0</v>
      </c>
      <c r="BN49" s="806">
        <v>0</v>
      </c>
      <c r="BO49" s="806">
        <v>0</v>
      </c>
      <c r="BP49" s="806">
        <v>0</v>
      </c>
      <c r="BQ49" s="806">
        <v>0</v>
      </c>
      <c r="BR49" s="806">
        <v>0</v>
      </c>
      <c r="BS49" s="806">
        <v>0</v>
      </c>
      <c r="BT49" s="806">
        <v>0</v>
      </c>
      <c r="BU49" s="806">
        <v>0</v>
      </c>
      <c r="BV49" s="806">
        <v>0</v>
      </c>
      <c r="BW49" s="806">
        <v>0</v>
      </c>
      <c r="BX49" s="806">
        <v>0</v>
      </c>
      <c r="BY49" s="806">
        <v>0</v>
      </c>
      <c r="BZ49" s="806">
        <v>0</v>
      </c>
      <c r="CA49" s="806">
        <v>0</v>
      </c>
      <c r="CB49" s="806">
        <v>0</v>
      </c>
      <c r="CC49" s="806">
        <v>0</v>
      </c>
      <c r="CD49" s="806">
        <v>1.4238658908179636E-5</v>
      </c>
      <c r="CE49" s="806">
        <v>0</v>
      </c>
      <c r="CF49" s="806">
        <v>0</v>
      </c>
      <c r="CG49" s="806">
        <v>0</v>
      </c>
      <c r="CH49" s="806">
        <v>0</v>
      </c>
      <c r="CI49" s="806">
        <v>0</v>
      </c>
      <c r="CJ49" s="806">
        <v>0</v>
      </c>
      <c r="CK49" s="806">
        <v>0</v>
      </c>
      <c r="CL49" s="806">
        <v>0</v>
      </c>
      <c r="CM49" s="806">
        <v>2.3754238646958565E-5</v>
      </c>
      <c r="CN49" s="806">
        <v>0</v>
      </c>
      <c r="CO49" s="806">
        <v>0</v>
      </c>
      <c r="CP49" s="806">
        <v>0</v>
      </c>
      <c r="CQ49" s="806">
        <v>0</v>
      </c>
      <c r="CR49" s="806">
        <v>0</v>
      </c>
      <c r="CS49" s="806">
        <v>0</v>
      </c>
      <c r="CT49" s="806">
        <v>0</v>
      </c>
      <c r="CU49" s="806">
        <v>9.3293440736478706E-3</v>
      </c>
      <c r="CV49" s="806">
        <v>0</v>
      </c>
      <c r="CW49" s="806">
        <v>0</v>
      </c>
      <c r="CX49" s="806">
        <v>0</v>
      </c>
      <c r="CY49" s="806">
        <v>0</v>
      </c>
      <c r="CZ49" s="806">
        <v>0</v>
      </c>
      <c r="DA49" s="806">
        <v>0</v>
      </c>
      <c r="DB49" s="806">
        <v>0</v>
      </c>
      <c r="DC49" s="806">
        <v>0</v>
      </c>
      <c r="DD49" s="806" t="s">
        <v>569</v>
      </c>
      <c r="DE49" s="806" t="s">
        <v>569</v>
      </c>
      <c r="DF49" s="806" t="s">
        <v>569</v>
      </c>
      <c r="DG49" s="806" t="s">
        <v>569</v>
      </c>
      <c r="DH49" s="806" t="s">
        <v>569</v>
      </c>
      <c r="DI49" s="806" t="s">
        <v>569</v>
      </c>
      <c r="DJ49" s="806" t="s">
        <v>569</v>
      </c>
      <c r="DK49" s="806" t="s">
        <v>569</v>
      </c>
      <c r="DL49" s="806" t="s">
        <v>569</v>
      </c>
      <c r="DM49" s="806" t="s">
        <v>569</v>
      </c>
      <c r="DN49" s="806" t="s">
        <v>569</v>
      </c>
      <c r="DO49" s="806" t="s">
        <v>569</v>
      </c>
      <c r="DP49" s="806" t="s">
        <v>569</v>
      </c>
      <c r="DQ49" s="806" t="s">
        <v>569</v>
      </c>
      <c r="DR49" s="806" t="s">
        <v>569</v>
      </c>
      <c r="DS49" s="806" t="s">
        <v>569</v>
      </c>
      <c r="DT49" s="807">
        <v>1.1885602370172732E-3</v>
      </c>
    </row>
    <row r="50" spans="1:124" x14ac:dyDescent="0.25">
      <c r="A50" s="22"/>
      <c r="B50" s="792">
        <v>47</v>
      </c>
      <c r="C50" s="793" t="str">
        <v>その他の電子部品</v>
      </c>
      <c r="D50" s="802">
        <v>0</v>
      </c>
      <c r="E50" s="803">
        <v>0</v>
      </c>
      <c r="F50" s="803">
        <v>0</v>
      </c>
      <c r="G50" s="803">
        <v>0</v>
      </c>
      <c r="H50" s="803">
        <v>0</v>
      </c>
      <c r="I50" s="803">
        <v>7.0724859080718281E-6</v>
      </c>
      <c r="J50" s="803">
        <v>2.4805893880385981E-5</v>
      </c>
      <c r="K50" s="803">
        <v>0</v>
      </c>
      <c r="L50" s="803">
        <v>1.9939543304700148E-6</v>
      </c>
      <c r="M50" s="803">
        <v>1.7367744624683039E-6</v>
      </c>
      <c r="N50" s="803">
        <v>0</v>
      </c>
      <c r="O50" s="803">
        <v>0</v>
      </c>
      <c r="P50" s="803">
        <v>6.3132508822768109E-6</v>
      </c>
      <c r="Q50" s="803">
        <v>0</v>
      </c>
      <c r="R50" s="803">
        <v>0</v>
      </c>
      <c r="S50" s="803">
        <v>0</v>
      </c>
      <c r="T50" s="803">
        <v>0</v>
      </c>
      <c r="U50" s="803">
        <v>2.7814864263462394E-5</v>
      </c>
      <c r="V50" s="803">
        <v>2.3668863137165797E-6</v>
      </c>
      <c r="W50" s="803">
        <v>1.6712626389237068E-5</v>
      </c>
      <c r="X50" s="803">
        <v>4.8481730303060285E-4</v>
      </c>
      <c r="Y50" s="803">
        <v>0</v>
      </c>
      <c r="Z50" s="803">
        <v>0</v>
      </c>
      <c r="AA50" s="803">
        <v>0</v>
      </c>
      <c r="AB50" s="803">
        <v>0</v>
      </c>
      <c r="AC50" s="803">
        <v>0</v>
      </c>
      <c r="AD50" s="803">
        <v>0</v>
      </c>
      <c r="AE50" s="803">
        <v>0</v>
      </c>
      <c r="AF50" s="803">
        <v>0</v>
      </c>
      <c r="AG50" s="803">
        <v>0</v>
      </c>
      <c r="AH50" s="803">
        <v>0</v>
      </c>
      <c r="AI50" s="803">
        <v>0</v>
      </c>
      <c r="AJ50" s="803">
        <v>0</v>
      </c>
      <c r="AK50" s="803">
        <v>0</v>
      </c>
      <c r="AL50" s="803">
        <v>0</v>
      </c>
      <c r="AM50" s="803">
        <v>0</v>
      </c>
      <c r="AN50" s="803">
        <v>0</v>
      </c>
      <c r="AO50" s="803">
        <v>0</v>
      </c>
      <c r="AP50" s="803">
        <v>0</v>
      </c>
      <c r="AQ50" s="803">
        <v>0</v>
      </c>
      <c r="AR50" s="803">
        <v>0</v>
      </c>
      <c r="AS50" s="803">
        <v>1.8024406819726383E-3</v>
      </c>
      <c r="AT50" s="803">
        <v>7.6816351392507871E-3</v>
      </c>
      <c r="AU50" s="803">
        <v>1.3208329016885943E-3</v>
      </c>
      <c r="AV50" s="803">
        <v>5.082364959775252E-2</v>
      </c>
      <c r="AW50" s="803">
        <v>0.18554764935417231</v>
      </c>
      <c r="AX50" s="803">
        <v>0.20026851920281821</v>
      </c>
      <c r="AY50" s="803">
        <v>2.8132872128435536E-2</v>
      </c>
      <c r="AZ50" s="803">
        <v>2.1320495185694635E-2</v>
      </c>
      <c r="BA50" s="803">
        <v>9.4674556213017749E-2</v>
      </c>
      <c r="BB50" s="803">
        <v>8.4175084175084174E-3</v>
      </c>
      <c r="BC50" s="803">
        <v>0.12786874712188226</v>
      </c>
      <c r="BD50" s="803">
        <v>0.1020497165285652</v>
      </c>
      <c r="BE50" s="803">
        <v>0</v>
      </c>
      <c r="BF50" s="803">
        <v>4.033942617390875E-3</v>
      </c>
      <c r="BG50" s="803">
        <v>6.7521944632005406E-4</v>
      </c>
      <c r="BH50" s="803">
        <v>7.7469835182925653E-5</v>
      </c>
      <c r="BI50" s="803">
        <v>3.0022594323563094E-3</v>
      </c>
      <c r="BJ50" s="803">
        <v>0</v>
      </c>
      <c r="BK50" s="803">
        <v>3.974062086989585E-4</v>
      </c>
      <c r="BL50" s="803">
        <v>1.6911516007117543E-4</v>
      </c>
      <c r="BM50" s="803">
        <v>6.2920178821281093E-5</v>
      </c>
      <c r="BN50" s="803">
        <v>1.376642506590676E-5</v>
      </c>
      <c r="BO50" s="803">
        <v>2.7856743908774735E-6</v>
      </c>
      <c r="BP50" s="803">
        <v>0</v>
      </c>
      <c r="BQ50" s="803">
        <v>1.3182872811643113E-5</v>
      </c>
      <c r="BR50" s="803">
        <v>0</v>
      </c>
      <c r="BS50" s="803">
        <v>2.3911907458231407E-5</v>
      </c>
      <c r="BT50" s="803">
        <v>3.2185554915305266E-5</v>
      </c>
      <c r="BU50" s="803">
        <v>0</v>
      </c>
      <c r="BV50" s="803">
        <v>0</v>
      </c>
      <c r="BW50" s="803">
        <v>0</v>
      </c>
      <c r="BX50" s="803">
        <v>0</v>
      </c>
      <c r="BY50" s="803">
        <v>0</v>
      </c>
      <c r="BZ50" s="803">
        <v>0</v>
      </c>
      <c r="CA50" s="803">
        <v>2.8088230750433262E-6</v>
      </c>
      <c r="CB50" s="803">
        <v>0</v>
      </c>
      <c r="CC50" s="803">
        <v>0</v>
      </c>
      <c r="CD50" s="803">
        <v>3.7969757088479028E-5</v>
      </c>
      <c r="CE50" s="803">
        <v>0</v>
      </c>
      <c r="CF50" s="803">
        <v>1.3185061325518189E-4</v>
      </c>
      <c r="CG50" s="803">
        <v>1.9007554779386935E-3</v>
      </c>
      <c r="CH50" s="803">
        <v>9.2322660597043548E-4</v>
      </c>
      <c r="CI50" s="803">
        <v>2.4023446884158939E-4</v>
      </c>
      <c r="CJ50" s="803">
        <v>2.3716808486771469E-3</v>
      </c>
      <c r="CK50" s="803">
        <v>2.7852824029037599E-3</v>
      </c>
      <c r="CL50" s="803">
        <v>3.9079376727362728E-5</v>
      </c>
      <c r="CM50" s="803">
        <v>1.3480530432148986E-3</v>
      </c>
      <c r="CN50" s="803">
        <v>0</v>
      </c>
      <c r="CO50" s="803">
        <v>0</v>
      </c>
      <c r="CP50" s="803">
        <v>2.4201062426640528E-5</v>
      </c>
      <c r="CQ50" s="803">
        <v>0</v>
      </c>
      <c r="CR50" s="803">
        <v>0</v>
      </c>
      <c r="CS50" s="803">
        <v>2.9925157181888098E-6</v>
      </c>
      <c r="CT50" s="803">
        <v>0</v>
      </c>
      <c r="CU50" s="803">
        <v>3.3189413118527043E-2</v>
      </c>
      <c r="CV50" s="803">
        <v>1.521958049762955E-5</v>
      </c>
      <c r="CW50" s="803">
        <v>0</v>
      </c>
      <c r="CX50" s="803">
        <v>0</v>
      </c>
      <c r="CY50" s="803">
        <v>4.4315240897649524E-6</v>
      </c>
      <c r="CZ50" s="803">
        <v>0</v>
      </c>
      <c r="DA50" s="803">
        <v>1.0455210786140936E-4</v>
      </c>
      <c r="DB50" s="803">
        <v>2.5677693423902758E-2</v>
      </c>
      <c r="DC50" s="803">
        <v>0</v>
      </c>
      <c r="DD50" s="803" t="s">
        <v>569</v>
      </c>
      <c r="DE50" s="803" t="s">
        <v>569</v>
      </c>
      <c r="DF50" s="803" t="s">
        <v>569</v>
      </c>
      <c r="DG50" s="803" t="s">
        <v>569</v>
      </c>
      <c r="DH50" s="803" t="s">
        <v>569</v>
      </c>
      <c r="DI50" s="803" t="s">
        <v>569</v>
      </c>
      <c r="DJ50" s="803" t="s">
        <v>569</v>
      </c>
      <c r="DK50" s="803" t="s">
        <v>569</v>
      </c>
      <c r="DL50" s="803" t="s">
        <v>569</v>
      </c>
      <c r="DM50" s="803" t="s">
        <v>569</v>
      </c>
      <c r="DN50" s="803" t="s">
        <v>569</v>
      </c>
      <c r="DO50" s="803" t="s">
        <v>569</v>
      </c>
      <c r="DP50" s="803" t="s">
        <v>569</v>
      </c>
      <c r="DQ50" s="803" t="s">
        <v>569</v>
      </c>
      <c r="DR50" s="803" t="s">
        <v>569</v>
      </c>
      <c r="DS50" s="803" t="s">
        <v>569</v>
      </c>
      <c r="DT50" s="804">
        <v>2.1160420086102976E-3</v>
      </c>
    </row>
    <row r="51" spans="1:124" x14ac:dyDescent="0.25">
      <c r="A51" s="22"/>
      <c r="B51" s="792">
        <v>48</v>
      </c>
      <c r="C51" s="793" t="str">
        <v>産業用電気機器</v>
      </c>
      <c r="D51" s="802">
        <v>0</v>
      </c>
      <c r="E51" s="803">
        <v>0</v>
      </c>
      <c r="F51" s="803">
        <v>2.3948786441302446E-5</v>
      </c>
      <c r="G51" s="803">
        <v>0</v>
      </c>
      <c r="H51" s="803">
        <v>0</v>
      </c>
      <c r="I51" s="803">
        <v>5.6226262969171035E-4</v>
      </c>
      <c r="J51" s="803">
        <v>4.9611787760771962E-5</v>
      </c>
      <c r="K51" s="803">
        <v>0</v>
      </c>
      <c r="L51" s="803">
        <v>0</v>
      </c>
      <c r="M51" s="803">
        <v>0</v>
      </c>
      <c r="N51" s="803">
        <v>0</v>
      </c>
      <c r="O51" s="803">
        <v>0</v>
      </c>
      <c r="P51" s="803">
        <v>0</v>
      </c>
      <c r="Q51" s="803">
        <v>0</v>
      </c>
      <c r="R51" s="803">
        <v>0</v>
      </c>
      <c r="S51" s="803">
        <v>0</v>
      </c>
      <c r="T51" s="803">
        <v>8.2055321697888712E-6</v>
      </c>
      <c r="U51" s="803">
        <v>8.3444592790387181E-5</v>
      </c>
      <c r="V51" s="803">
        <v>0</v>
      </c>
      <c r="W51" s="803">
        <v>0</v>
      </c>
      <c r="X51" s="803">
        <v>0</v>
      </c>
      <c r="Y51" s="803">
        <v>0</v>
      </c>
      <c r="Z51" s="803">
        <v>0</v>
      </c>
      <c r="AA51" s="803">
        <v>0</v>
      </c>
      <c r="AB51" s="803">
        <v>0</v>
      </c>
      <c r="AC51" s="803">
        <v>0</v>
      </c>
      <c r="AD51" s="803">
        <v>0</v>
      </c>
      <c r="AE51" s="803">
        <v>0</v>
      </c>
      <c r="AF51" s="803">
        <v>0</v>
      </c>
      <c r="AG51" s="803">
        <v>0</v>
      </c>
      <c r="AH51" s="803">
        <v>0</v>
      </c>
      <c r="AI51" s="803">
        <v>1.464654231752239E-5</v>
      </c>
      <c r="AJ51" s="803">
        <v>0</v>
      </c>
      <c r="AK51" s="803">
        <v>0</v>
      </c>
      <c r="AL51" s="803">
        <v>0</v>
      </c>
      <c r="AM51" s="803">
        <v>0</v>
      </c>
      <c r="AN51" s="803">
        <v>0</v>
      </c>
      <c r="AO51" s="803">
        <v>0</v>
      </c>
      <c r="AP51" s="803">
        <v>0</v>
      </c>
      <c r="AQ51" s="803">
        <v>0</v>
      </c>
      <c r="AR51" s="803">
        <v>2.1358315534737056E-3</v>
      </c>
      <c r="AS51" s="803">
        <v>7.3870519752976981E-5</v>
      </c>
      <c r="AT51" s="803">
        <v>1.5837027511759333E-2</v>
      </c>
      <c r="AU51" s="803">
        <v>2.2648399461307367E-2</v>
      </c>
      <c r="AV51" s="803">
        <v>1.2642063593410803E-2</v>
      </c>
      <c r="AW51" s="803">
        <v>0</v>
      </c>
      <c r="AX51" s="803">
        <v>1.4780873549626783E-3</v>
      </c>
      <c r="AY51" s="803">
        <v>4.9704853930894459E-2</v>
      </c>
      <c r="AZ51" s="803">
        <v>2.922971114167813E-2</v>
      </c>
      <c r="BA51" s="803">
        <v>1.3199817933545745E-2</v>
      </c>
      <c r="BB51" s="803">
        <v>4.4893378226711564E-3</v>
      </c>
      <c r="BC51" s="803">
        <v>4.6264069310429767E-3</v>
      </c>
      <c r="BD51" s="803">
        <v>2.573048408198866E-2</v>
      </c>
      <c r="BE51" s="803">
        <v>6.5257924176507151E-3</v>
      </c>
      <c r="BF51" s="803">
        <v>2.263589849558198E-2</v>
      </c>
      <c r="BG51" s="803">
        <v>1.5445644834571236E-2</v>
      </c>
      <c r="BH51" s="803">
        <v>8.9090310460364494E-4</v>
      </c>
      <c r="BI51" s="803">
        <v>1.2689962549134917E-3</v>
      </c>
      <c r="BJ51" s="803">
        <v>0</v>
      </c>
      <c r="BK51" s="803">
        <v>2.1599657337355496E-3</v>
      </c>
      <c r="BL51" s="803">
        <v>3.1506889604564639E-3</v>
      </c>
      <c r="BM51" s="803">
        <v>1.220011602907552E-3</v>
      </c>
      <c r="BN51" s="803">
        <v>3.5001135730067939E-3</v>
      </c>
      <c r="BO51" s="803">
        <v>0</v>
      </c>
      <c r="BP51" s="803">
        <v>0</v>
      </c>
      <c r="BQ51" s="803">
        <v>0</v>
      </c>
      <c r="BR51" s="803">
        <v>0</v>
      </c>
      <c r="BS51" s="803">
        <v>5.3734623501643607E-7</v>
      </c>
      <c r="BT51" s="803">
        <v>0</v>
      </c>
      <c r="BU51" s="803">
        <v>0</v>
      </c>
      <c r="BV51" s="803">
        <v>0</v>
      </c>
      <c r="BW51" s="803">
        <v>0</v>
      </c>
      <c r="BX51" s="803">
        <v>7.3677850964443069E-5</v>
      </c>
      <c r="BY51" s="803">
        <v>0</v>
      </c>
      <c r="BZ51" s="803">
        <v>0</v>
      </c>
      <c r="CA51" s="803">
        <v>0</v>
      </c>
      <c r="CB51" s="803">
        <v>0</v>
      </c>
      <c r="CC51" s="803">
        <v>2.4013831967213114E-5</v>
      </c>
      <c r="CD51" s="803">
        <v>0</v>
      </c>
      <c r="CE51" s="803">
        <v>0</v>
      </c>
      <c r="CF51" s="803">
        <v>0</v>
      </c>
      <c r="CG51" s="803">
        <v>0</v>
      </c>
      <c r="CH51" s="803">
        <v>0</v>
      </c>
      <c r="CI51" s="803">
        <v>0</v>
      </c>
      <c r="CJ51" s="803">
        <v>0</v>
      </c>
      <c r="CK51" s="803">
        <v>1.9628487687834813E-6</v>
      </c>
      <c r="CL51" s="803">
        <v>0</v>
      </c>
      <c r="CM51" s="803">
        <v>0</v>
      </c>
      <c r="CN51" s="803">
        <v>0</v>
      </c>
      <c r="CO51" s="803">
        <v>0</v>
      </c>
      <c r="CP51" s="803">
        <v>0</v>
      </c>
      <c r="CQ51" s="803">
        <v>0</v>
      </c>
      <c r="CR51" s="803">
        <v>0</v>
      </c>
      <c r="CS51" s="803">
        <v>0</v>
      </c>
      <c r="CT51" s="803">
        <v>0</v>
      </c>
      <c r="CU51" s="803">
        <v>2.0602991944764098E-2</v>
      </c>
      <c r="CV51" s="803">
        <v>0</v>
      </c>
      <c r="CW51" s="803">
        <v>0</v>
      </c>
      <c r="CX51" s="803">
        <v>0</v>
      </c>
      <c r="CY51" s="803">
        <v>0</v>
      </c>
      <c r="CZ51" s="803">
        <v>0</v>
      </c>
      <c r="DA51" s="803">
        <v>1.8182975280245106E-5</v>
      </c>
      <c r="DB51" s="803">
        <v>0</v>
      </c>
      <c r="DC51" s="803">
        <v>3.7045494912587857E-4</v>
      </c>
      <c r="DD51" s="803" t="s">
        <v>569</v>
      </c>
      <c r="DE51" s="803" t="s">
        <v>569</v>
      </c>
      <c r="DF51" s="803" t="s">
        <v>569</v>
      </c>
      <c r="DG51" s="803" t="s">
        <v>569</v>
      </c>
      <c r="DH51" s="803" t="s">
        <v>569</v>
      </c>
      <c r="DI51" s="803" t="s">
        <v>569</v>
      </c>
      <c r="DJ51" s="803" t="s">
        <v>569</v>
      </c>
      <c r="DK51" s="803" t="s">
        <v>569</v>
      </c>
      <c r="DL51" s="803" t="s">
        <v>569</v>
      </c>
      <c r="DM51" s="803" t="s">
        <v>569</v>
      </c>
      <c r="DN51" s="803" t="s">
        <v>569</v>
      </c>
      <c r="DO51" s="803" t="s">
        <v>569</v>
      </c>
      <c r="DP51" s="803" t="s">
        <v>569</v>
      </c>
      <c r="DQ51" s="803" t="s">
        <v>569</v>
      </c>
      <c r="DR51" s="803" t="s">
        <v>569</v>
      </c>
      <c r="DS51" s="803" t="s">
        <v>569</v>
      </c>
      <c r="DT51" s="804">
        <v>9.2592719925796679E-4</v>
      </c>
    </row>
    <row r="52" spans="1:124" x14ac:dyDescent="0.25">
      <c r="A52" s="22"/>
      <c r="B52" s="792">
        <v>49</v>
      </c>
      <c r="C52" s="793" t="str">
        <v>民生用電気機器</v>
      </c>
      <c r="D52" s="802">
        <v>0</v>
      </c>
      <c r="E52" s="803">
        <v>0</v>
      </c>
      <c r="F52" s="803">
        <v>0</v>
      </c>
      <c r="G52" s="803">
        <v>0</v>
      </c>
      <c r="H52" s="803">
        <v>0</v>
      </c>
      <c r="I52" s="803">
        <v>0</v>
      </c>
      <c r="J52" s="803">
        <v>0</v>
      </c>
      <c r="K52" s="803">
        <v>0</v>
      </c>
      <c r="L52" s="803">
        <v>0</v>
      </c>
      <c r="M52" s="803">
        <v>0</v>
      </c>
      <c r="N52" s="803">
        <v>0</v>
      </c>
      <c r="O52" s="803">
        <v>0</v>
      </c>
      <c r="P52" s="803">
        <v>0</v>
      </c>
      <c r="Q52" s="803">
        <v>0</v>
      </c>
      <c r="R52" s="803">
        <v>0</v>
      </c>
      <c r="S52" s="803">
        <v>0</v>
      </c>
      <c r="T52" s="803">
        <v>0</v>
      </c>
      <c r="U52" s="803">
        <v>0</v>
      </c>
      <c r="V52" s="803">
        <v>0</v>
      </c>
      <c r="W52" s="803">
        <v>0</v>
      </c>
      <c r="X52" s="803">
        <v>0</v>
      </c>
      <c r="Y52" s="803">
        <v>0</v>
      </c>
      <c r="Z52" s="803">
        <v>0</v>
      </c>
      <c r="AA52" s="803">
        <v>0</v>
      </c>
      <c r="AB52" s="803">
        <v>0</v>
      </c>
      <c r="AC52" s="803">
        <v>0</v>
      </c>
      <c r="AD52" s="803">
        <v>0</v>
      </c>
      <c r="AE52" s="803">
        <v>0</v>
      </c>
      <c r="AF52" s="803">
        <v>0</v>
      </c>
      <c r="AG52" s="803">
        <v>0</v>
      </c>
      <c r="AH52" s="803">
        <v>0</v>
      </c>
      <c r="AI52" s="803">
        <v>0</v>
      </c>
      <c r="AJ52" s="803">
        <v>0</v>
      </c>
      <c r="AK52" s="803">
        <v>0</v>
      </c>
      <c r="AL52" s="803">
        <v>0</v>
      </c>
      <c r="AM52" s="803">
        <v>0</v>
      </c>
      <c r="AN52" s="803">
        <v>0</v>
      </c>
      <c r="AO52" s="803">
        <v>0</v>
      </c>
      <c r="AP52" s="803">
        <v>0</v>
      </c>
      <c r="AQ52" s="803">
        <v>0</v>
      </c>
      <c r="AR52" s="803">
        <v>0</v>
      </c>
      <c r="AS52" s="803">
        <v>0</v>
      </c>
      <c r="AT52" s="803">
        <v>0</v>
      </c>
      <c r="AU52" s="803">
        <v>0</v>
      </c>
      <c r="AV52" s="803">
        <v>0</v>
      </c>
      <c r="AW52" s="803">
        <v>0</v>
      </c>
      <c r="AX52" s="803">
        <v>0</v>
      </c>
      <c r="AY52" s="803">
        <v>0</v>
      </c>
      <c r="AZ52" s="803">
        <v>7.6685006877579093E-2</v>
      </c>
      <c r="BA52" s="803">
        <v>0</v>
      </c>
      <c r="BB52" s="803">
        <v>0</v>
      </c>
      <c r="BC52" s="803">
        <v>0</v>
      </c>
      <c r="BD52" s="803">
        <v>0</v>
      </c>
      <c r="BE52" s="803">
        <v>0</v>
      </c>
      <c r="BF52" s="803">
        <v>0</v>
      </c>
      <c r="BG52" s="803">
        <v>2.7430790006752193E-4</v>
      </c>
      <c r="BH52" s="803">
        <v>1.3557221157011989E-4</v>
      </c>
      <c r="BI52" s="803">
        <v>0</v>
      </c>
      <c r="BJ52" s="803">
        <v>0</v>
      </c>
      <c r="BK52" s="803">
        <v>3.4117380279948049E-3</v>
      </c>
      <c r="BL52" s="803">
        <v>0</v>
      </c>
      <c r="BM52" s="803">
        <v>0</v>
      </c>
      <c r="BN52" s="803">
        <v>0</v>
      </c>
      <c r="BO52" s="803">
        <v>0</v>
      </c>
      <c r="BP52" s="803">
        <v>0</v>
      </c>
      <c r="BQ52" s="803">
        <v>0</v>
      </c>
      <c r="BR52" s="803">
        <v>0</v>
      </c>
      <c r="BS52" s="803">
        <v>0</v>
      </c>
      <c r="BT52" s="803">
        <v>0</v>
      </c>
      <c r="BU52" s="803">
        <v>0</v>
      </c>
      <c r="BV52" s="803">
        <v>0</v>
      </c>
      <c r="BW52" s="803">
        <v>0</v>
      </c>
      <c r="BX52" s="803">
        <v>0</v>
      </c>
      <c r="BY52" s="803">
        <v>4.1123916641820965E-5</v>
      </c>
      <c r="BZ52" s="803">
        <v>0</v>
      </c>
      <c r="CA52" s="803">
        <v>0</v>
      </c>
      <c r="CB52" s="803">
        <v>0</v>
      </c>
      <c r="CC52" s="803">
        <v>0</v>
      </c>
      <c r="CD52" s="803">
        <v>1.4238658908179636E-5</v>
      </c>
      <c r="CE52" s="803">
        <v>0</v>
      </c>
      <c r="CF52" s="803">
        <v>0</v>
      </c>
      <c r="CG52" s="803">
        <v>0</v>
      </c>
      <c r="CH52" s="803">
        <v>0</v>
      </c>
      <c r="CI52" s="803">
        <v>0</v>
      </c>
      <c r="CJ52" s="803">
        <v>4.2732988264453098E-4</v>
      </c>
      <c r="CK52" s="803">
        <v>4.8286079712073638E-4</v>
      </c>
      <c r="CL52" s="803">
        <v>0</v>
      </c>
      <c r="CM52" s="803">
        <v>0</v>
      </c>
      <c r="CN52" s="803">
        <v>0</v>
      </c>
      <c r="CO52" s="803">
        <v>0</v>
      </c>
      <c r="CP52" s="803">
        <v>0</v>
      </c>
      <c r="CQ52" s="803">
        <v>0</v>
      </c>
      <c r="CR52" s="803">
        <v>0</v>
      </c>
      <c r="CS52" s="803">
        <v>6.583534580015382E-5</v>
      </c>
      <c r="CT52" s="803">
        <v>0</v>
      </c>
      <c r="CU52" s="803">
        <v>6.2066743383199082E-3</v>
      </c>
      <c r="CV52" s="803">
        <v>3.5512354494468951E-5</v>
      </c>
      <c r="CW52" s="803">
        <v>0</v>
      </c>
      <c r="CX52" s="803">
        <v>0</v>
      </c>
      <c r="CY52" s="803">
        <v>0</v>
      </c>
      <c r="CZ52" s="803">
        <v>1.2892200218867585E-4</v>
      </c>
      <c r="DA52" s="803">
        <v>9.0914876401225531E-6</v>
      </c>
      <c r="DB52" s="803">
        <v>0</v>
      </c>
      <c r="DC52" s="803">
        <v>0</v>
      </c>
      <c r="DD52" s="803" t="s">
        <v>569</v>
      </c>
      <c r="DE52" s="803" t="s">
        <v>569</v>
      </c>
      <c r="DF52" s="803" t="s">
        <v>569</v>
      </c>
      <c r="DG52" s="803" t="s">
        <v>569</v>
      </c>
      <c r="DH52" s="803" t="s">
        <v>569</v>
      </c>
      <c r="DI52" s="803" t="s">
        <v>569</v>
      </c>
      <c r="DJ52" s="803" t="s">
        <v>569</v>
      </c>
      <c r="DK52" s="803" t="s">
        <v>569</v>
      </c>
      <c r="DL52" s="803" t="s">
        <v>569</v>
      </c>
      <c r="DM52" s="803" t="s">
        <v>569</v>
      </c>
      <c r="DN52" s="803" t="s">
        <v>569</v>
      </c>
      <c r="DO52" s="803" t="s">
        <v>569</v>
      </c>
      <c r="DP52" s="803" t="s">
        <v>569</v>
      </c>
      <c r="DQ52" s="803" t="s">
        <v>569</v>
      </c>
      <c r="DR52" s="803" t="s">
        <v>569</v>
      </c>
      <c r="DS52" s="803" t="s">
        <v>569</v>
      </c>
      <c r="DT52" s="804">
        <v>2.4057006885021498E-4</v>
      </c>
    </row>
    <row r="53" spans="1:124" x14ac:dyDescent="0.25">
      <c r="A53" s="22"/>
      <c r="B53" s="792">
        <v>50</v>
      </c>
      <c r="C53" s="795" t="str">
        <v>電子応用装置・電気計測器</v>
      </c>
      <c r="D53" s="808">
        <v>0</v>
      </c>
      <c r="E53" s="809">
        <v>0</v>
      </c>
      <c r="F53" s="809">
        <v>0</v>
      </c>
      <c r="G53" s="809">
        <v>0</v>
      </c>
      <c r="H53" s="809">
        <v>0</v>
      </c>
      <c r="I53" s="809">
        <v>0</v>
      </c>
      <c r="J53" s="809">
        <v>0</v>
      </c>
      <c r="K53" s="809">
        <v>0</v>
      </c>
      <c r="L53" s="809">
        <v>0</v>
      </c>
      <c r="M53" s="809">
        <v>0</v>
      </c>
      <c r="N53" s="809">
        <v>0</v>
      </c>
      <c r="O53" s="809">
        <v>0</v>
      </c>
      <c r="P53" s="809">
        <v>0</v>
      </c>
      <c r="Q53" s="809">
        <v>0</v>
      </c>
      <c r="R53" s="809">
        <v>0</v>
      </c>
      <c r="S53" s="809">
        <v>0</v>
      </c>
      <c r="T53" s="809">
        <v>0</v>
      </c>
      <c r="U53" s="809">
        <v>0</v>
      </c>
      <c r="V53" s="809">
        <v>0</v>
      </c>
      <c r="W53" s="809">
        <v>0</v>
      </c>
      <c r="X53" s="809">
        <v>0</v>
      </c>
      <c r="Y53" s="809">
        <v>0</v>
      </c>
      <c r="Z53" s="809">
        <v>0</v>
      </c>
      <c r="AA53" s="809">
        <v>0</v>
      </c>
      <c r="AB53" s="809">
        <v>0</v>
      </c>
      <c r="AC53" s="809">
        <v>0</v>
      </c>
      <c r="AD53" s="809">
        <v>0</v>
      </c>
      <c r="AE53" s="809">
        <v>0</v>
      </c>
      <c r="AF53" s="809">
        <v>0</v>
      </c>
      <c r="AG53" s="809">
        <v>0</v>
      </c>
      <c r="AH53" s="809">
        <v>0</v>
      </c>
      <c r="AI53" s="809">
        <v>0</v>
      </c>
      <c r="AJ53" s="809">
        <v>0</v>
      </c>
      <c r="AK53" s="809">
        <v>0</v>
      </c>
      <c r="AL53" s="809">
        <v>0</v>
      </c>
      <c r="AM53" s="809">
        <v>0</v>
      </c>
      <c r="AN53" s="809">
        <v>0</v>
      </c>
      <c r="AO53" s="809">
        <v>0</v>
      </c>
      <c r="AP53" s="809">
        <v>0</v>
      </c>
      <c r="AQ53" s="809">
        <v>0</v>
      </c>
      <c r="AR53" s="809">
        <v>0</v>
      </c>
      <c r="AS53" s="809">
        <v>0</v>
      </c>
      <c r="AT53" s="809">
        <v>7.4447565226219074E-4</v>
      </c>
      <c r="AU53" s="809">
        <v>2.8359059359784524E-3</v>
      </c>
      <c r="AV53" s="809">
        <v>4.2140211978036008E-3</v>
      </c>
      <c r="AW53" s="809">
        <v>0</v>
      </c>
      <c r="AX53" s="809">
        <v>0</v>
      </c>
      <c r="AY53" s="809">
        <v>2.0368838590818512E-2</v>
      </c>
      <c r="AZ53" s="809">
        <v>0</v>
      </c>
      <c r="BA53" s="809">
        <v>9.1943559399180697E-2</v>
      </c>
      <c r="BB53" s="809">
        <v>0</v>
      </c>
      <c r="BC53" s="809">
        <v>3.6625721537423563E-3</v>
      </c>
      <c r="BD53" s="809">
        <v>0</v>
      </c>
      <c r="BE53" s="809">
        <v>0</v>
      </c>
      <c r="BF53" s="809">
        <v>4.4921409993216869E-6</v>
      </c>
      <c r="BG53" s="809">
        <v>6.4356853477380146E-3</v>
      </c>
      <c r="BH53" s="809">
        <v>2.9051188193597116E-4</v>
      </c>
      <c r="BI53" s="809">
        <v>0</v>
      </c>
      <c r="BJ53" s="809">
        <v>0</v>
      </c>
      <c r="BK53" s="809">
        <v>5.7148616178899221E-4</v>
      </c>
      <c r="BL53" s="809">
        <v>1.6543874354788901E-4</v>
      </c>
      <c r="BM53" s="809">
        <v>4.2764392724294438E-4</v>
      </c>
      <c r="BN53" s="809">
        <v>2.2921097734734754E-3</v>
      </c>
      <c r="BO53" s="809">
        <v>0</v>
      </c>
      <c r="BP53" s="809">
        <v>0</v>
      </c>
      <c r="BQ53" s="809">
        <v>0</v>
      </c>
      <c r="BR53" s="809">
        <v>0</v>
      </c>
      <c r="BS53" s="809">
        <v>0</v>
      </c>
      <c r="BT53" s="809">
        <v>0</v>
      </c>
      <c r="BU53" s="809">
        <v>0</v>
      </c>
      <c r="BV53" s="809">
        <v>0</v>
      </c>
      <c r="BW53" s="809">
        <v>0</v>
      </c>
      <c r="BX53" s="809">
        <v>3.6838925482221534E-5</v>
      </c>
      <c r="BY53" s="809">
        <v>0</v>
      </c>
      <c r="BZ53" s="809">
        <v>0</v>
      </c>
      <c r="CA53" s="809">
        <v>0</v>
      </c>
      <c r="CB53" s="809">
        <v>0</v>
      </c>
      <c r="CC53" s="809">
        <v>0</v>
      </c>
      <c r="CD53" s="809">
        <v>0</v>
      </c>
      <c r="CE53" s="809">
        <v>0</v>
      </c>
      <c r="CF53" s="809">
        <v>0</v>
      </c>
      <c r="CG53" s="809">
        <v>0</v>
      </c>
      <c r="CH53" s="809">
        <v>5.3263073421371272E-5</v>
      </c>
      <c r="CI53" s="809">
        <v>0</v>
      </c>
      <c r="CJ53" s="809">
        <v>0</v>
      </c>
      <c r="CK53" s="809">
        <v>2.6419944427825658E-3</v>
      </c>
      <c r="CL53" s="809">
        <v>0</v>
      </c>
      <c r="CM53" s="809">
        <v>0</v>
      </c>
      <c r="CN53" s="809">
        <v>1.4774437470175826E-4</v>
      </c>
      <c r="CO53" s="809">
        <v>0</v>
      </c>
      <c r="CP53" s="809">
        <v>0</v>
      </c>
      <c r="CQ53" s="809">
        <v>0</v>
      </c>
      <c r="CR53" s="809">
        <v>8.2679818269759448E-6</v>
      </c>
      <c r="CS53" s="809">
        <v>0</v>
      </c>
      <c r="CT53" s="809">
        <v>0</v>
      </c>
      <c r="CU53" s="809">
        <v>2.7802071346375145E-3</v>
      </c>
      <c r="CV53" s="809">
        <v>4.2276612493415415E-5</v>
      </c>
      <c r="CW53" s="809">
        <v>0</v>
      </c>
      <c r="CX53" s="809">
        <v>0</v>
      </c>
      <c r="CY53" s="809">
        <v>0</v>
      </c>
      <c r="CZ53" s="809">
        <v>0</v>
      </c>
      <c r="DA53" s="809">
        <v>0</v>
      </c>
      <c r="DB53" s="809">
        <v>0</v>
      </c>
      <c r="DC53" s="809">
        <v>0</v>
      </c>
      <c r="DD53" s="809" t="s">
        <v>569</v>
      </c>
      <c r="DE53" s="809" t="s">
        <v>569</v>
      </c>
      <c r="DF53" s="809" t="s">
        <v>569</v>
      </c>
      <c r="DG53" s="809" t="s">
        <v>569</v>
      </c>
      <c r="DH53" s="809" t="s">
        <v>569</v>
      </c>
      <c r="DI53" s="809" t="s">
        <v>569</v>
      </c>
      <c r="DJ53" s="809" t="s">
        <v>569</v>
      </c>
      <c r="DK53" s="809" t="s">
        <v>569</v>
      </c>
      <c r="DL53" s="809" t="s">
        <v>569</v>
      </c>
      <c r="DM53" s="809" t="s">
        <v>569</v>
      </c>
      <c r="DN53" s="809" t="s">
        <v>569</v>
      </c>
      <c r="DO53" s="809" t="s">
        <v>569</v>
      </c>
      <c r="DP53" s="809" t="s">
        <v>569</v>
      </c>
      <c r="DQ53" s="809" t="s">
        <v>569</v>
      </c>
      <c r="DR53" s="809" t="s">
        <v>569</v>
      </c>
      <c r="DS53" s="809" t="s">
        <v>569</v>
      </c>
      <c r="DT53" s="810">
        <v>4.0511557139173146E-4</v>
      </c>
    </row>
    <row r="54" spans="1:124" x14ac:dyDescent="0.25">
      <c r="A54" s="22"/>
      <c r="B54" s="792">
        <v>51</v>
      </c>
      <c r="C54" s="793" t="str">
        <v>その他の電気機械</v>
      </c>
      <c r="D54" s="802">
        <v>1.6771945566650663E-5</v>
      </c>
      <c r="E54" s="803">
        <v>6.3380594129689372E-6</v>
      </c>
      <c r="F54" s="803">
        <v>7.737300234882329E-5</v>
      </c>
      <c r="G54" s="803">
        <v>1.1439422537950284E-5</v>
      </c>
      <c r="H54" s="803">
        <v>0</v>
      </c>
      <c r="I54" s="803">
        <v>6.7188616126682369E-4</v>
      </c>
      <c r="J54" s="803">
        <v>1.7364125716270185E-4</v>
      </c>
      <c r="K54" s="803">
        <v>2.0392764647103208E-5</v>
      </c>
      <c r="L54" s="803">
        <v>3.9879086609400296E-6</v>
      </c>
      <c r="M54" s="803">
        <v>3.4735489249366078E-6</v>
      </c>
      <c r="N54" s="803">
        <v>0</v>
      </c>
      <c r="O54" s="803">
        <v>0</v>
      </c>
      <c r="P54" s="803">
        <v>0</v>
      </c>
      <c r="Q54" s="803">
        <v>0</v>
      </c>
      <c r="R54" s="803">
        <v>0</v>
      </c>
      <c r="S54" s="803">
        <v>0</v>
      </c>
      <c r="T54" s="803">
        <v>0</v>
      </c>
      <c r="U54" s="803">
        <v>6.9537160658655981E-4</v>
      </c>
      <c r="V54" s="803">
        <v>0</v>
      </c>
      <c r="W54" s="803">
        <v>0</v>
      </c>
      <c r="X54" s="803">
        <v>2.9682692022281806E-5</v>
      </c>
      <c r="Y54" s="803">
        <v>0</v>
      </c>
      <c r="Z54" s="803">
        <v>0</v>
      </c>
      <c r="AA54" s="803">
        <v>0</v>
      </c>
      <c r="AB54" s="803">
        <v>0</v>
      </c>
      <c r="AC54" s="803">
        <v>0</v>
      </c>
      <c r="AD54" s="803">
        <v>0</v>
      </c>
      <c r="AE54" s="803">
        <v>2.7551245316288297E-5</v>
      </c>
      <c r="AF54" s="803">
        <v>0</v>
      </c>
      <c r="AG54" s="803">
        <v>0</v>
      </c>
      <c r="AH54" s="803">
        <v>0</v>
      </c>
      <c r="AI54" s="803">
        <v>7.3232711587611951E-6</v>
      </c>
      <c r="AJ54" s="803">
        <v>0</v>
      </c>
      <c r="AK54" s="803">
        <v>3.1645569620253165E-4</v>
      </c>
      <c r="AL54" s="803">
        <v>0</v>
      </c>
      <c r="AM54" s="803">
        <v>0</v>
      </c>
      <c r="AN54" s="803">
        <v>0</v>
      </c>
      <c r="AO54" s="803">
        <v>0</v>
      </c>
      <c r="AP54" s="803">
        <v>0</v>
      </c>
      <c r="AQ54" s="803">
        <v>0</v>
      </c>
      <c r="AR54" s="803">
        <v>9.1666590277841437E-6</v>
      </c>
      <c r="AS54" s="803">
        <v>2.8070797506131256E-4</v>
      </c>
      <c r="AT54" s="803">
        <v>9.136746641399614E-4</v>
      </c>
      <c r="AU54" s="803">
        <v>1.0488967160468248E-3</v>
      </c>
      <c r="AV54" s="803">
        <v>3.9586259736942922E-3</v>
      </c>
      <c r="AW54" s="803">
        <v>2.6667779563049058E-2</v>
      </c>
      <c r="AX54" s="803">
        <v>9.5459808341339641E-3</v>
      </c>
      <c r="AY54" s="803">
        <v>7.6512388615257356E-3</v>
      </c>
      <c r="AZ54" s="803">
        <v>8.5969738651994494E-3</v>
      </c>
      <c r="BA54" s="803">
        <v>3.6413290851160674E-3</v>
      </c>
      <c r="BB54" s="803">
        <v>3.7037037037037035E-2</v>
      </c>
      <c r="BC54" s="803">
        <v>5.0140826970238923E-2</v>
      </c>
      <c r="BD54" s="803">
        <v>2.1805494984736152E-3</v>
      </c>
      <c r="BE54" s="803">
        <v>6.7200124300807957E-3</v>
      </c>
      <c r="BF54" s="803">
        <v>2.7896195605787676E-3</v>
      </c>
      <c r="BG54" s="803">
        <v>1.2238352464550978E-3</v>
      </c>
      <c r="BH54" s="803">
        <v>3.486142583231654E-4</v>
      </c>
      <c r="BI54" s="803">
        <v>3.7760376365718528E-3</v>
      </c>
      <c r="BJ54" s="803">
        <v>0</v>
      </c>
      <c r="BK54" s="803">
        <v>4.2351820166246354E-3</v>
      </c>
      <c r="BL54" s="803">
        <v>2.7867237246511083E-3</v>
      </c>
      <c r="BM54" s="803">
        <v>6.8998907961642154E-4</v>
      </c>
      <c r="BN54" s="803">
        <v>3.937197568849333E-3</v>
      </c>
      <c r="BO54" s="803">
        <v>4.1785115863162103E-6</v>
      </c>
      <c r="BP54" s="803">
        <v>0</v>
      </c>
      <c r="BQ54" s="803">
        <v>1.4940589186528862E-4</v>
      </c>
      <c r="BR54" s="803">
        <v>0</v>
      </c>
      <c r="BS54" s="803">
        <v>2.8640554326376041E-4</v>
      </c>
      <c r="BT54" s="803">
        <v>3.1147311208359938E-6</v>
      </c>
      <c r="BU54" s="803">
        <v>8.7397881038374218E-5</v>
      </c>
      <c r="BV54" s="803">
        <v>1.9769331440749337E-5</v>
      </c>
      <c r="BW54" s="803">
        <v>0</v>
      </c>
      <c r="BX54" s="803">
        <v>1.6945905721821905E-4</v>
      </c>
      <c r="BY54" s="803">
        <v>2.1847080715967387E-5</v>
      </c>
      <c r="BZ54" s="803">
        <v>2.0606034314469773E-4</v>
      </c>
      <c r="CA54" s="803">
        <v>4.494116920069322E-5</v>
      </c>
      <c r="CB54" s="803">
        <v>0</v>
      </c>
      <c r="CC54" s="803">
        <v>4.8027663934426229E-5</v>
      </c>
      <c r="CD54" s="803">
        <v>1.9791735882369694E-3</v>
      </c>
      <c r="CE54" s="803">
        <v>0</v>
      </c>
      <c r="CF54" s="803">
        <v>0</v>
      </c>
      <c r="CG54" s="803">
        <v>8.297714269173992E-4</v>
      </c>
      <c r="CH54" s="803">
        <v>2.4856100929973262E-5</v>
      </c>
      <c r="CI54" s="803">
        <v>0</v>
      </c>
      <c r="CJ54" s="803">
        <v>4.9677098857426726E-4</v>
      </c>
      <c r="CK54" s="803">
        <v>2.8971647827244186E-4</v>
      </c>
      <c r="CL54" s="803">
        <v>7.4576477254717206E-4</v>
      </c>
      <c r="CM54" s="803">
        <v>1.3242988045679401E-3</v>
      </c>
      <c r="CN54" s="803">
        <v>3.7165510406342917E-5</v>
      </c>
      <c r="CO54" s="803">
        <v>1.105967484555954E-4</v>
      </c>
      <c r="CP54" s="803">
        <v>3.025132803330066E-6</v>
      </c>
      <c r="CQ54" s="803">
        <v>8.1890021700855756E-6</v>
      </c>
      <c r="CR54" s="803">
        <v>0</v>
      </c>
      <c r="CS54" s="803">
        <v>4.7880251491020956E-5</v>
      </c>
      <c r="CT54" s="803">
        <v>0</v>
      </c>
      <c r="CU54" s="803">
        <v>5.079861910241657E-3</v>
      </c>
      <c r="CV54" s="803">
        <v>8.2862160487094216E-5</v>
      </c>
      <c r="CW54" s="803">
        <v>1.0833739598568279E-4</v>
      </c>
      <c r="CX54" s="803">
        <v>4.694634167279205E-5</v>
      </c>
      <c r="CY54" s="803">
        <v>3.5452192718119619E-5</v>
      </c>
      <c r="CZ54" s="803">
        <v>4.9170251997541483E-4</v>
      </c>
      <c r="DA54" s="803">
        <v>1.2273508314165446E-4</v>
      </c>
      <c r="DB54" s="803">
        <v>0</v>
      </c>
      <c r="DC54" s="803">
        <v>1.0250945167592804E-3</v>
      </c>
      <c r="DD54" s="803" t="s">
        <v>569</v>
      </c>
      <c r="DE54" s="803" t="s">
        <v>569</v>
      </c>
      <c r="DF54" s="803" t="s">
        <v>569</v>
      </c>
      <c r="DG54" s="803" t="s">
        <v>569</v>
      </c>
      <c r="DH54" s="803" t="s">
        <v>569</v>
      </c>
      <c r="DI54" s="803" t="s">
        <v>569</v>
      </c>
      <c r="DJ54" s="803" t="s">
        <v>569</v>
      </c>
      <c r="DK54" s="803" t="s">
        <v>569</v>
      </c>
      <c r="DL54" s="803" t="s">
        <v>569</v>
      </c>
      <c r="DM54" s="803" t="s">
        <v>569</v>
      </c>
      <c r="DN54" s="803" t="s">
        <v>569</v>
      </c>
      <c r="DO54" s="803" t="s">
        <v>569</v>
      </c>
      <c r="DP54" s="803" t="s">
        <v>569</v>
      </c>
      <c r="DQ54" s="803" t="s">
        <v>569</v>
      </c>
      <c r="DR54" s="803" t="s">
        <v>569</v>
      </c>
      <c r="DS54" s="803" t="s">
        <v>569</v>
      </c>
      <c r="DT54" s="804">
        <v>6.6655278427791642E-4</v>
      </c>
    </row>
    <row r="55" spans="1:124" x14ac:dyDescent="0.25">
      <c r="A55" s="22"/>
      <c r="B55" s="792">
        <v>52</v>
      </c>
      <c r="C55" s="793" t="str">
        <v>通信機械・同関連機器</v>
      </c>
      <c r="D55" s="802">
        <v>0</v>
      </c>
      <c r="E55" s="803">
        <v>0</v>
      </c>
      <c r="F55" s="803">
        <v>0</v>
      </c>
      <c r="G55" s="803">
        <v>3.4318267613850851E-5</v>
      </c>
      <c r="H55" s="803">
        <v>7.5461934844009402E-5</v>
      </c>
      <c r="I55" s="803">
        <v>4.95074013565028E-5</v>
      </c>
      <c r="J55" s="803">
        <v>2.4805893880385981E-5</v>
      </c>
      <c r="K55" s="803">
        <v>0</v>
      </c>
      <c r="L55" s="803">
        <v>2.791536062658021E-5</v>
      </c>
      <c r="M55" s="803">
        <v>3.2998714786897773E-5</v>
      </c>
      <c r="N55" s="803">
        <v>0</v>
      </c>
      <c r="O55" s="803">
        <v>1.2787703344463964E-5</v>
      </c>
      <c r="P55" s="803">
        <v>3.7879505293660864E-5</v>
      </c>
      <c r="Q55" s="803">
        <v>0</v>
      </c>
      <c r="R55" s="803">
        <v>0</v>
      </c>
      <c r="S55" s="803">
        <v>0</v>
      </c>
      <c r="T55" s="803">
        <v>1.6411064339577742E-5</v>
      </c>
      <c r="U55" s="803">
        <v>0</v>
      </c>
      <c r="V55" s="803">
        <v>1.1834431568582898E-5</v>
      </c>
      <c r="W55" s="803">
        <v>0</v>
      </c>
      <c r="X55" s="803">
        <v>1.9788461348187871E-5</v>
      </c>
      <c r="Y55" s="803">
        <v>2.6481648217785075E-5</v>
      </c>
      <c r="Z55" s="803">
        <v>0</v>
      </c>
      <c r="AA55" s="803">
        <v>0</v>
      </c>
      <c r="AB55" s="803">
        <v>1.5130882130428205E-4</v>
      </c>
      <c r="AC55" s="803">
        <v>3.154972236244321E-5</v>
      </c>
      <c r="AD55" s="803">
        <v>3.1003546030577246E-6</v>
      </c>
      <c r="AE55" s="803">
        <v>0</v>
      </c>
      <c r="AF55" s="803">
        <v>0</v>
      </c>
      <c r="AG55" s="803">
        <v>0</v>
      </c>
      <c r="AH55" s="803">
        <v>0</v>
      </c>
      <c r="AI55" s="803">
        <v>0</v>
      </c>
      <c r="AJ55" s="803">
        <v>0</v>
      </c>
      <c r="AK55" s="803">
        <v>4.5207956600361664E-5</v>
      </c>
      <c r="AL55" s="803">
        <v>0</v>
      </c>
      <c r="AM55" s="803">
        <v>0</v>
      </c>
      <c r="AN55" s="803">
        <v>0</v>
      </c>
      <c r="AO55" s="803">
        <v>0</v>
      </c>
      <c r="AP55" s="803">
        <v>0</v>
      </c>
      <c r="AQ55" s="803">
        <v>0</v>
      </c>
      <c r="AR55" s="803">
        <v>2.1083315763903529E-4</v>
      </c>
      <c r="AS55" s="803">
        <v>1.4774103950595396E-5</v>
      </c>
      <c r="AT55" s="803">
        <v>1.6581503164021523E-3</v>
      </c>
      <c r="AU55" s="803">
        <v>1.4244276390759349E-4</v>
      </c>
      <c r="AV55" s="803">
        <v>0</v>
      </c>
      <c r="AW55" s="803">
        <v>1.8780126452851449E-4</v>
      </c>
      <c r="AX55" s="803">
        <v>4.9269578498755944E-5</v>
      </c>
      <c r="AY55" s="803">
        <v>7.5196450727525659E-5</v>
      </c>
      <c r="AZ55" s="803">
        <v>0</v>
      </c>
      <c r="BA55" s="803">
        <v>0</v>
      </c>
      <c r="BB55" s="803">
        <v>0</v>
      </c>
      <c r="BC55" s="803">
        <v>8.1390492305385693E-4</v>
      </c>
      <c r="BD55" s="803">
        <v>0</v>
      </c>
      <c r="BE55" s="803">
        <v>9.1671845866998138E-3</v>
      </c>
      <c r="BF55" s="803">
        <v>2.2460704996608433E-5</v>
      </c>
      <c r="BG55" s="803">
        <v>6.4567859554355168E-3</v>
      </c>
      <c r="BH55" s="803">
        <v>8.7153564580791354E-4</v>
      </c>
      <c r="BI55" s="803">
        <v>1.2380451267448699E-4</v>
      </c>
      <c r="BJ55" s="803">
        <v>1.091732852970878E-4</v>
      </c>
      <c r="BK55" s="803">
        <v>1.5873343090972809E-3</v>
      </c>
      <c r="BL55" s="803">
        <v>6.3602005852855109E-4</v>
      </c>
      <c r="BM55" s="803">
        <v>1.1848189605159882E-3</v>
      </c>
      <c r="BN55" s="803">
        <v>2.6982193129177251E-3</v>
      </c>
      <c r="BO55" s="803">
        <v>2.3678232322458525E-5</v>
      </c>
      <c r="BP55" s="803">
        <v>2.4576968922422797E-5</v>
      </c>
      <c r="BQ55" s="803">
        <v>1.3182872811643113E-5</v>
      </c>
      <c r="BR55" s="803">
        <v>3.2251302146324155E-5</v>
      </c>
      <c r="BS55" s="803">
        <v>4.782381491646281E-4</v>
      </c>
      <c r="BT55" s="803">
        <v>2.0972522880295693E-4</v>
      </c>
      <c r="BU55" s="803">
        <v>3.342968949717814E-4</v>
      </c>
      <c r="BV55" s="803">
        <v>1.581546515259947E-4</v>
      </c>
      <c r="BW55" s="803">
        <v>0</v>
      </c>
      <c r="BX55" s="803">
        <v>8.8413421157331688E-5</v>
      </c>
      <c r="BY55" s="803">
        <v>2.9814839565320202E-4</v>
      </c>
      <c r="BZ55" s="803">
        <v>1.1568299966018119E-4</v>
      </c>
      <c r="CA55" s="803">
        <v>7.0220576876083146E-5</v>
      </c>
      <c r="CB55" s="803">
        <v>5.2231443328883988E-4</v>
      </c>
      <c r="CC55" s="803">
        <v>2.4013831967213114E-5</v>
      </c>
      <c r="CD55" s="803">
        <v>8.0685733813017936E-5</v>
      </c>
      <c r="CE55" s="803">
        <v>0</v>
      </c>
      <c r="CF55" s="803">
        <v>5.9932096934173585E-6</v>
      </c>
      <c r="CG55" s="803">
        <v>1.5437607942649288E-4</v>
      </c>
      <c r="CH55" s="803">
        <v>8.0604784444341868E-4</v>
      </c>
      <c r="CI55" s="803">
        <v>4.8046893768317881E-5</v>
      </c>
      <c r="CJ55" s="803">
        <v>2.8844767078505841E-4</v>
      </c>
      <c r="CK55" s="803">
        <v>3.2277085153875566E-3</v>
      </c>
      <c r="CL55" s="803">
        <v>3.5822762000082502E-5</v>
      </c>
      <c r="CM55" s="803">
        <v>2.4941950579306495E-4</v>
      </c>
      <c r="CN55" s="803">
        <v>3.4412509635502699E-5</v>
      </c>
      <c r="CO55" s="803">
        <v>0</v>
      </c>
      <c r="CP55" s="803">
        <v>1.1798017932987259E-4</v>
      </c>
      <c r="CQ55" s="803">
        <v>5.4593347800570501E-6</v>
      </c>
      <c r="CR55" s="803">
        <v>1.2401972740463916E-4</v>
      </c>
      <c r="CS55" s="803">
        <v>1.3466320731849644E-4</v>
      </c>
      <c r="CT55" s="803">
        <v>4.1494478693855429E-4</v>
      </c>
      <c r="CU55" s="803">
        <v>1.9424626006904488E-3</v>
      </c>
      <c r="CV55" s="803">
        <v>5.8003512340965957E-4</v>
      </c>
      <c r="CW55" s="803">
        <v>1.6667291690105045E-5</v>
      </c>
      <c r="CX55" s="803">
        <v>3.1655247527939782E-4</v>
      </c>
      <c r="CY55" s="803">
        <v>1.7726096359059809E-5</v>
      </c>
      <c r="CZ55" s="803">
        <v>2.668385626695849E-4</v>
      </c>
      <c r="DA55" s="803">
        <v>5.4548925840735322E-5</v>
      </c>
      <c r="DB55" s="803">
        <v>0</v>
      </c>
      <c r="DC55" s="803">
        <v>0</v>
      </c>
      <c r="DD55" s="803" t="s">
        <v>569</v>
      </c>
      <c r="DE55" s="803" t="s">
        <v>569</v>
      </c>
      <c r="DF55" s="803" t="s">
        <v>569</v>
      </c>
      <c r="DG55" s="803" t="s">
        <v>569</v>
      </c>
      <c r="DH55" s="803" t="s">
        <v>569</v>
      </c>
      <c r="DI55" s="803" t="s">
        <v>569</v>
      </c>
      <c r="DJ55" s="803" t="s">
        <v>569</v>
      </c>
      <c r="DK55" s="803" t="s">
        <v>569</v>
      </c>
      <c r="DL55" s="803" t="s">
        <v>569</v>
      </c>
      <c r="DM55" s="803" t="s">
        <v>569</v>
      </c>
      <c r="DN55" s="803" t="s">
        <v>569</v>
      </c>
      <c r="DO55" s="803" t="s">
        <v>569</v>
      </c>
      <c r="DP55" s="803" t="s">
        <v>569</v>
      </c>
      <c r="DQ55" s="803" t="s">
        <v>569</v>
      </c>
      <c r="DR55" s="803" t="s">
        <v>569</v>
      </c>
      <c r="DS55" s="803" t="s">
        <v>569</v>
      </c>
      <c r="DT55" s="804">
        <v>5.3300904157207443E-4</v>
      </c>
    </row>
    <row r="56" spans="1:124" x14ac:dyDescent="0.25">
      <c r="A56" s="22"/>
      <c r="B56" s="792">
        <v>53</v>
      </c>
      <c r="C56" s="793" t="str">
        <v>電子計算機・同附属装置</v>
      </c>
      <c r="D56" s="802">
        <v>0</v>
      </c>
      <c r="E56" s="803">
        <v>0</v>
      </c>
      <c r="F56" s="803">
        <v>0</v>
      </c>
      <c r="G56" s="803">
        <v>0</v>
      </c>
      <c r="H56" s="803">
        <v>0</v>
      </c>
      <c r="I56" s="803">
        <v>0</v>
      </c>
      <c r="J56" s="803">
        <v>0</v>
      </c>
      <c r="K56" s="803">
        <v>0</v>
      </c>
      <c r="L56" s="803">
        <v>0</v>
      </c>
      <c r="M56" s="803">
        <v>0</v>
      </c>
      <c r="N56" s="803">
        <v>0</v>
      </c>
      <c r="O56" s="803">
        <v>0</v>
      </c>
      <c r="P56" s="803">
        <v>0</v>
      </c>
      <c r="Q56" s="803">
        <v>0</v>
      </c>
      <c r="R56" s="803">
        <v>0</v>
      </c>
      <c r="S56" s="803">
        <v>0</v>
      </c>
      <c r="T56" s="803">
        <v>0</v>
      </c>
      <c r="U56" s="803">
        <v>0</v>
      </c>
      <c r="V56" s="803">
        <v>0</v>
      </c>
      <c r="W56" s="803">
        <v>0</v>
      </c>
      <c r="X56" s="803">
        <v>0</v>
      </c>
      <c r="Y56" s="803">
        <v>0</v>
      </c>
      <c r="Z56" s="803">
        <v>0</v>
      </c>
      <c r="AA56" s="803">
        <v>0</v>
      </c>
      <c r="AB56" s="803">
        <v>0</v>
      </c>
      <c r="AC56" s="803">
        <v>0</v>
      </c>
      <c r="AD56" s="803">
        <v>0</v>
      </c>
      <c r="AE56" s="803">
        <v>0</v>
      </c>
      <c r="AF56" s="803">
        <v>0</v>
      </c>
      <c r="AG56" s="803">
        <v>0</v>
      </c>
      <c r="AH56" s="803">
        <v>0</v>
      </c>
      <c r="AI56" s="803">
        <v>0</v>
      </c>
      <c r="AJ56" s="803">
        <v>0</v>
      </c>
      <c r="AK56" s="803">
        <v>0</v>
      </c>
      <c r="AL56" s="803">
        <v>0</v>
      </c>
      <c r="AM56" s="803">
        <v>0</v>
      </c>
      <c r="AN56" s="803">
        <v>0</v>
      </c>
      <c r="AO56" s="803">
        <v>0</v>
      </c>
      <c r="AP56" s="803">
        <v>0</v>
      </c>
      <c r="AQ56" s="803">
        <v>0</v>
      </c>
      <c r="AR56" s="803">
        <v>0</v>
      </c>
      <c r="AS56" s="803">
        <v>0</v>
      </c>
      <c r="AT56" s="803">
        <v>0</v>
      </c>
      <c r="AU56" s="803">
        <v>1.294934217341759E-4</v>
      </c>
      <c r="AV56" s="803">
        <v>0</v>
      </c>
      <c r="AW56" s="803">
        <v>0</v>
      </c>
      <c r="AX56" s="803">
        <v>0</v>
      </c>
      <c r="AY56" s="803">
        <v>0</v>
      </c>
      <c r="AZ56" s="803">
        <v>0</v>
      </c>
      <c r="BA56" s="803">
        <v>0</v>
      </c>
      <c r="BB56" s="803">
        <v>0</v>
      </c>
      <c r="BC56" s="803">
        <v>0</v>
      </c>
      <c r="BD56" s="803">
        <v>4.9716528565198433E-2</v>
      </c>
      <c r="BE56" s="803">
        <v>0</v>
      </c>
      <c r="BF56" s="803">
        <v>0</v>
      </c>
      <c r="BG56" s="803">
        <v>0</v>
      </c>
      <c r="BH56" s="803">
        <v>0</v>
      </c>
      <c r="BI56" s="803">
        <v>0</v>
      </c>
      <c r="BJ56" s="803">
        <v>0</v>
      </c>
      <c r="BK56" s="803">
        <v>0</v>
      </c>
      <c r="BL56" s="803">
        <v>0</v>
      </c>
      <c r="BM56" s="803">
        <v>0</v>
      </c>
      <c r="BN56" s="803">
        <v>0</v>
      </c>
      <c r="BO56" s="803">
        <v>0</v>
      </c>
      <c r="BP56" s="803">
        <v>0</v>
      </c>
      <c r="BQ56" s="803">
        <v>0</v>
      </c>
      <c r="BR56" s="803">
        <v>0</v>
      </c>
      <c r="BS56" s="803">
        <v>0</v>
      </c>
      <c r="BT56" s="803">
        <v>0</v>
      </c>
      <c r="BU56" s="803">
        <v>0</v>
      </c>
      <c r="BV56" s="803">
        <v>0</v>
      </c>
      <c r="BW56" s="803">
        <v>0</v>
      </c>
      <c r="BX56" s="803">
        <v>0</v>
      </c>
      <c r="BY56" s="803">
        <v>0</v>
      </c>
      <c r="BZ56" s="803">
        <v>0</v>
      </c>
      <c r="CA56" s="803">
        <v>0</v>
      </c>
      <c r="CB56" s="803">
        <v>0</v>
      </c>
      <c r="CC56" s="803">
        <v>0</v>
      </c>
      <c r="CD56" s="803">
        <v>0</v>
      </c>
      <c r="CE56" s="803">
        <v>0</v>
      </c>
      <c r="CF56" s="803">
        <v>2.6969443620378112E-5</v>
      </c>
      <c r="CG56" s="803">
        <v>1.1578205956986965E-4</v>
      </c>
      <c r="CH56" s="803">
        <v>0</v>
      </c>
      <c r="CI56" s="803">
        <v>0</v>
      </c>
      <c r="CJ56" s="803">
        <v>0</v>
      </c>
      <c r="CK56" s="803">
        <v>0</v>
      </c>
      <c r="CL56" s="803">
        <v>0</v>
      </c>
      <c r="CM56" s="803">
        <v>0</v>
      </c>
      <c r="CN56" s="803">
        <v>0</v>
      </c>
      <c r="CO56" s="803">
        <v>0</v>
      </c>
      <c r="CP56" s="803">
        <v>0</v>
      </c>
      <c r="CQ56" s="803">
        <v>0</v>
      </c>
      <c r="CR56" s="803">
        <v>0</v>
      </c>
      <c r="CS56" s="803">
        <v>0</v>
      </c>
      <c r="CT56" s="803">
        <v>0</v>
      </c>
      <c r="CU56" s="803">
        <v>2.1983889528193325E-3</v>
      </c>
      <c r="CV56" s="803">
        <v>0</v>
      </c>
      <c r="CW56" s="803">
        <v>0</v>
      </c>
      <c r="CX56" s="803">
        <v>0</v>
      </c>
      <c r="CY56" s="803">
        <v>0</v>
      </c>
      <c r="CZ56" s="803">
        <v>0</v>
      </c>
      <c r="DA56" s="803">
        <v>0</v>
      </c>
      <c r="DB56" s="803">
        <v>0</v>
      </c>
      <c r="DC56" s="803">
        <v>0</v>
      </c>
      <c r="DD56" s="803" t="s">
        <v>569</v>
      </c>
      <c r="DE56" s="803" t="s">
        <v>569</v>
      </c>
      <c r="DF56" s="803" t="s">
        <v>569</v>
      </c>
      <c r="DG56" s="803" t="s">
        <v>569</v>
      </c>
      <c r="DH56" s="803" t="s">
        <v>569</v>
      </c>
      <c r="DI56" s="803" t="s">
        <v>569</v>
      </c>
      <c r="DJ56" s="803" t="s">
        <v>569</v>
      </c>
      <c r="DK56" s="803" t="s">
        <v>569</v>
      </c>
      <c r="DL56" s="803" t="s">
        <v>569</v>
      </c>
      <c r="DM56" s="803" t="s">
        <v>569</v>
      </c>
      <c r="DN56" s="803" t="s">
        <v>569</v>
      </c>
      <c r="DO56" s="803" t="s">
        <v>569</v>
      </c>
      <c r="DP56" s="803" t="s">
        <v>569</v>
      </c>
      <c r="DQ56" s="803" t="s">
        <v>569</v>
      </c>
      <c r="DR56" s="803" t="s">
        <v>569</v>
      </c>
      <c r="DS56" s="803" t="s">
        <v>569</v>
      </c>
      <c r="DT56" s="804">
        <v>4.0299298224194087E-5</v>
      </c>
    </row>
    <row r="57" spans="1:124" x14ac:dyDescent="0.25">
      <c r="A57" s="22"/>
      <c r="B57" s="792">
        <v>54</v>
      </c>
      <c r="C57" s="793" t="str">
        <v>自動車</v>
      </c>
      <c r="D57" s="802">
        <v>0</v>
      </c>
      <c r="E57" s="803">
        <v>0</v>
      </c>
      <c r="F57" s="803">
        <v>0</v>
      </c>
      <c r="G57" s="803">
        <v>0</v>
      </c>
      <c r="H57" s="803">
        <v>0</v>
      </c>
      <c r="I57" s="803">
        <v>0</v>
      </c>
      <c r="J57" s="803">
        <v>0</v>
      </c>
      <c r="K57" s="803">
        <v>0</v>
      </c>
      <c r="L57" s="803">
        <v>0</v>
      </c>
      <c r="M57" s="803">
        <v>0</v>
      </c>
      <c r="N57" s="803">
        <v>0</v>
      </c>
      <c r="O57" s="803">
        <v>0</v>
      </c>
      <c r="P57" s="803">
        <v>0</v>
      </c>
      <c r="Q57" s="803">
        <v>0</v>
      </c>
      <c r="R57" s="803">
        <v>0</v>
      </c>
      <c r="S57" s="803">
        <v>0</v>
      </c>
      <c r="T57" s="803">
        <v>0</v>
      </c>
      <c r="U57" s="803">
        <v>0</v>
      </c>
      <c r="V57" s="803">
        <v>0</v>
      </c>
      <c r="W57" s="803">
        <v>0</v>
      </c>
      <c r="X57" s="803">
        <v>0</v>
      </c>
      <c r="Y57" s="803">
        <v>0</v>
      </c>
      <c r="Z57" s="803">
        <v>0</v>
      </c>
      <c r="AA57" s="803">
        <v>0</v>
      </c>
      <c r="AB57" s="803">
        <v>0</v>
      </c>
      <c r="AC57" s="803">
        <v>0</v>
      </c>
      <c r="AD57" s="803">
        <v>0</v>
      </c>
      <c r="AE57" s="803">
        <v>0</v>
      </c>
      <c r="AF57" s="803">
        <v>0</v>
      </c>
      <c r="AG57" s="803">
        <v>0</v>
      </c>
      <c r="AH57" s="803">
        <v>0</v>
      </c>
      <c r="AI57" s="803">
        <v>0</v>
      </c>
      <c r="AJ57" s="803">
        <v>0</v>
      </c>
      <c r="AK57" s="803">
        <v>0</v>
      </c>
      <c r="AL57" s="803">
        <v>0</v>
      </c>
      <c r="AM57" s="803">
        <v>0</v>
      </c>
      <c r="AN57" s="803">
        <v>0</v>
      </c>
      <c r="AO57" s="803">
        <v>0</v>
      </c>
      <c r="AP57" s="803">
        <v>0</v>
      </c>
      <c r="AQ57" s="803">
        <v>0</v>
      </c>
      <c r="AR57" s="803">
        <v>0</v>
      </c>
      <c r="AS57" s="803">
        <v>0</v>
      </c>
      <c r="AT57" s="803">
        <v>0</v>
      </c>
      <c r="AU57" s="803">
        <v>0</v>
      </c>
      <c r="AV57" s="803">
        <v>0</v>
      </c>
      <c r="AW57" s="803">
        <v>0</v>
      </c>
      <c r="AX57" s="803">
        <v>0</v>
      </c>
      <c r="AY57" s="803">
        <v>0</v>
      </c>
      <c r="AZ57" s="803">
        <v>0</v>
      </c>
      <c r="BA57" s="803">
        <v>0</v>
      </c>
      <c r="BB57" s="803">
        <v>0</v>
      </c>
      <c r="BC57" s="803">
        <v>0</v>
      </c>
      <c r="BD57" s="803">
        <v>0</v>
      </c>
      <c r="BE57" s="803">
        <v>4.509788688626476E-2</v>
      </c>
      <c r="BF57" s="803">
        <v>0</v>
      </c>
      <c r="BG57" s="803">
        <v>0</v>
      </c>
      <c r="BH57" s="803">
        <v>0</v>
      </c>
      <c r="BI57" s="803">
        <v>0</v>
      </c>
      <c r="BJ57" s="803">
        <v>0</v>
      </c>
      <c r="BK57" s="803">
        <v>0</v>
      </c>
      <c r="BL57" s="803">
        <v>0</v>
      </c>
      <c r="BM57" s="803">
        <v>0</v>
      </c>
      <c r="BN57" s="803">
        <v>0</v>
      </c>
      <c r="BO57" s="803">
        <v>0</v>
      </c>
      <c r="BP57" s="803">
        <v>0</v>
      </c>
      <c r="BQ57" s="803">
        <v>0</v>
      </c>
      <c r="BR57" s="803">
        <v>0</v>
      </c>
      <c r="BS57" s="803">
        <v>0</v>
      </c>
      <c r="BT57" s="803">
        <v>0</v>
      </c>
      <c r="BU57" s="803">
        <v>0</v>
      </c>
      <c r="BV57" s="803">
        <v>0</v>
      </c>
      <c r="BW57" s="803">
        <v>0</v>
      </c>
      <c r="BX57" s="803">
        <v>0</v>
      </c>
      <c r="BY57" s="803">
        <v>0</v>
      </c>
      <c r="BZ57" s="803">
        <v>0</v>
      </c>
      <c r="CA57" s="803">
        <v>0</v>
      </c>
      <c r="CB57" s="803">
        <v>0</v>
      </c>
      <c r="CC57" s="803">
        <v>0</v>
      </c>
      <c r="CD57" s="803">
        <v>0</v>
      </c>
      <c r="CE57" s="803">
        <v>0</v>
      </c>
      <c r="CF57" s="803">
        <v>0</v>
      </c>
      <c r="CG57" s="803">
        <v>0</v>
      </c>
      <c r="CH57" s="803">
        <v>0</v>
      </c>
      <c r="CI57" s="803">
        <v>0</v>
      </c>
      <c r="CJ57" s="803">
        <v>0</v>
      </c>
      <c r="CK57" s="803">
        <v>5.849289330974774E-4</v>
      </c>
      <c r="CL57" s="803">
        <v>0</v>
      </c>
      <c r="CM57" s="803">
        <v>0</v>
      </c>
      <c r="CN57" s="803">
        <v>0</v>
      </c>
      <c r="CO57" s="803">
        <v>0</v>
      </c>
      <c r="CP57" s="803">
        <v>0</v>
      </c>
      <c r="CQ57" s="803">
        <v>0</v>
      </c>
      <c r="CR57" s="803">
        <v>0</v>
      </c>
      <c r="CS57" s="803">
        <v>0</v>
      </c>
      <c r="CT57" s="803">
        <v>0</v>
      </c>
      <c r="CU57" s="803">
        <v>6.3318757192174909E-3</v>
      </c>
      <c r="CV57" s="803">
        <v>0</v>
      </c>
      <c r="CW57" s="803">
        <v>0</v>
      </c>
      <c r="CX57" s="803">
        <v>0</v>
      </c>
      <c r="CY57" s="803">
        <v>0</v>
      </c>
      <c r="CZ57" s="803">
        <v>0</v>
      </c>
      <c r="DA57" s="803">
        <v>0</v>
      </c>
      <c r="DB57" s="803">
        <v>0</v>
      </c>
      <c r="DC57" s="803">
        <v>0</v>
      </c>
      <c r="DD57" s="803" t="s">
        <v>569</v>
      </c>
      <c r="DE57" s="803" t="s">
        <v>569</v>
      </c>
      <c r="DF57" s="803" t="s">
        <v>569</v>
      </c>
      <c r="DG57" s="803" t="s">
        <v>569</v>
      </c>
      <c r="DH57" s="803" t="s">
        <v>569</v>
      </c>
      <c r="DI57" s="803" t="s">
        <v>569</v>
      </c>
      <c r="DJ57" s="803" t="s">
        <v>569</v>
      </c>
      <c r="DK57" s="803" t="s">
        <v>569</v>
      </c>
      <c r="DL57" s="803" t="s">
        <v>569</v>
      </c>
      <c r="DM57" s="803" t="s">
        <v>569</v>
      </c>
      <c r="DN57" s="803" t="s">
        <v>569</v>
      </c>
      <c r="DO57" s="803" t="s">
        <v>569</v>
      </c>
      <c r="DP57" s="803" t="s">
        <v>569</v>
      </c>
      <c r="DQ57" s="803" t="s">
        <v>569</v>
      </c>
      <c r="DR57" s="803" t="s">
        <v>569</v>
      </c>
      <c r="DS57" s="803" t="s">
        <v>569</v>
      </c>
      <c r="DT57" s="804">
        <v>1.8206433693274628E-4</v>
      </c>
    </row>
    <row r="58" spans="1:124" x14ac:dyDescent="0.25">
      <c r="A58" s="22"/>
      <c r="B58" s="792">
        <v>55</v>
      </c>
      <c r="C58" s="793" t="str">
        <v>自動車部品・同附属品</v>
      </c>
      <c r="D58" s="802">
        <v>1.0482465979156664E-5</v>
      </c>
      <c r="E58" s="803">
        <v>6.3380594129689372E-6</v>
      </c>
      <c r="F58" s="803">
        <v>0</v>
      </c>
      <c r="G58" s="803">
        <v>0</v>
      </c>
      <c r="H58" s="803">
        <v>0</v>
      </c>
      <c r="I58" s="803">
        <v>7.0724859080718281E-6</v>
      </c>
      <c r="J58" s="803">
        <v>4.9611787760771962E-5</v>
      </c>
      <c r="K58" s="803">
        <v>0</v>
      </c>
      <c r="L58" s="803">
        <v>1.9939543304700148E-6</v>
      </c>
      <c r="M58" s="803">
        <v>3.4735489249366078E-6</v>
      </c>
      <c r="N58" s="803">
        <v>0</v>
      </c>
      <c r="O58" s="803">
        <v>0</v>
      </c>
      <c r="P58" s="803">
        <v>0</v>
      </c>
      <c r="Q58" s="803">
        <v>0</v>
      </c>
      <c r="R58" s="803">
        <v>0</v>
      </c>
      <c r="S58" s="803">
        <v>0</v>
      </c>
      <c r="T58" s="803">
        <v>0</v>
      </c>
      <c r="U58" s="803">
        <v>0</v>
      </c>
      <c r="V58" s="803">
        <v>0</v>
      </c>
      <c r="W58" s="803">
        <v>0</v>
      </c>
      <c r="X58" s="803">
        <v>0</v>
      </c>
      <c r="Y58" s="803">
        <v>0</v>
      </c>
      <c r="Z58" s="803">
        <v>0</v>
      </c>
      <c r="AA58" s="803">
        <v>0</v>
      </c>
      <c r="AB58" s="803">
        <v>0</v>
      </c>
      <c r="AC58" s="803">
        <v>0</v>
      </c>
      <c r="AD58" s="803">
        <v>0</v>
      </c>
      <c r="AE58" s="803">
        <v>0</v>
      </c>
      <c r="AF58" s="803">
        <v>0</v>
      </c>
      <c r="AG58" s="803">
        <v>0</v>
      </c>
      <c r="AH58" s="803">
        <v>0</v>
      </c>
      <c r="AI58" s="803">
        <v>7.3232711587611951E-6</v>
      </c>
      <c r="AJ58" s="803">
        <v>0</v>
      </c>
      <c r="AK58" s="803">
        <v>0</v>
      </c>
      <c r="AL58" s="803">
        <v>0</v>
      </c>
      <c r="AM58" s="803">
        <v>0</v>
      </c>
      <c r="AN58" s="803">
        <v>0</v>
      </c>
      <c r="AO58" s="803">
        <v>0</v>
      </c>
      <c r="AP58" s="803">
        <v>0</v>
      </c>
      <c r="AQ58" s="803">
        <v>0</v>
      </c>
      <c r="AR58" s="803">
        <v>0</v>
      </c>
      <c r="AS58" s="803">
        <v>0</v>
      </c>
      <c r="AT58" s="803">
        <v>0</v>
      </c>
      <c r="AU58" s="803">
        <v>1.8129079042784627E-4</v>
      </c>
      <c r="AV58" s="803">
        <v>0</v>
      </c>
      <c r="AW58" s="803">
        <v>0</v>
      </c>
      <c r="AX58" s="803">
        <v>0</v>
      </c>
      <c r="AY58" s="803">
        <v>0</v>
      </c>
      <c r="AZ58" s="803">
        <v>0</v>
      </c>
      <c r="BA58" s="803">
        <v>0</v>
      </c>
      <c r="BB58" s="803">
        <v>0</v>
      </c>
      <c r="BC58" s="803">
        <v>0</v>
      </c>
      <c r="BD58" s="803">
        <v>0</v>
      </c>
      <c r="BE58" s="803">
        <v>0.54296146674953383</v>
      </c>
      <c r="BF58" s="803">
        <v>0.41004263041808359</v>
      </c>
      <c r="BG58" s="803">
        <v>0</v>
      </c>
      <c r="BH58" s="803">
        <v>1.4912943272713188E-3</v>
      </c>
      <c r="BI58" s="803">
        <v>0</v>
      </c>
      <c r="BJ58" s="803">
        <v>0</v>
      </c>
      <c r="BK58" s="803">
        <v>3.4357885478296123E-6</v>
      </c>
      <c r="BL58" s="803">
        <v>3.676416523286422E-6</v>
      </c>
      <c r="BM58" s="803">
        <v>2.1328874176705455E-6</v>
      </c>
      <c r="BN58" s="803">
        <v>3.4416062664766901E-6</v>
      </c>
      <c r="BO58" s="803">
        <v>0</v>
      </c>
      <c r="BP58" s="803">
        <v>0</v>
      </c>
      <c r="BQ58" s="803">
        <v>0</v>
      </c>
      <c r="BR58" s="803">
        <v>5.3752170243873597E-6</v>
      </c>
      <c r="BS58" s="803">
        <v>5.6421354676725786E-6</v>
      </c>
      <c r="BT58" s="803">
        <v>1.0382437069453313E-6</v>
      </c>
      <c r="BU58" s="803">
        <v>0</v>
      </c>
      <c r="BV58" s="803">
        <v>0</v>
      </c>
      <c r="BW58" s="803">
        <v>0</v>
      </c>
      <c r="BX58" s="803">
        <v>0</v>
      </c>
      <c r="BY58" s="803">
        <v>0</v>
      </c>
      <c r="BZ58" s="803">
        <v>0</v>
      </c>
      <c r="CA58" s="803">
        <v>0</v>
      </c>
      <c r="CB58" s="803">
        <v>0</v>
      </c>
      <c r="CC58" s="803">
        <v>0</v>
      </c>
      <c r="CD58" s="803">
        <v>0</v>
      </c>
      <c r="CE58" s="803">
        <v>0</v>
      </c>
      <c r="CF58" s="803">
        <v>1.4983024233543396E-6</v>
      </c>
      <c r="CG58" s="803">
        <v>0</v>
      </c>
      <c r="CH58" s="803">
        <v>3.5508715614247517E-6</v>
      </c>
      <c r="CI58" s="803">
        <v>0</v>
      </c>
      <c r="CJ58" s="803">
        <v>0</v>
      </c>
      <c r="CK58" s="803">
        <v>7.8513950751339256E-7</v>
      </c>
      <c r="CL58" s="803">
        <v>1.0855382424267424E-6</v>
      </c>
      <c r="CM58" s="803">
        <v>0</v>
      </c>
      <c r="CN58" s="803">
        <v>9.1766692361340527E-7</v>
      </c>
      <c r="CO58" s="803">
        <v>0</v>
      </c>
      <c r="CP58" s="803">
        <v>0</v>
      </c>
      <c r="CQ58" s="803">
        <v>0</v>
      </c>
      <c r="CR58" s="803">
        <v>0</v>
      </c>
      <c r="CS58" s="803">
        <v>2.9925157181888098E-6</v>
      </c>
      <c r="CT58" s="803">
        <v>0</v>
      </c>
      <c r="CU58" s="803">
        <v>0.1598398158803222</v>
      </c>
      <c r="CV58" s="803">
        <v>8.4553224986830838E-7</v>
      </c>
      <c r="CW58" s="803">
        <v>4.1668229225262611E-6</v>
      </c>
      <c r="CX58" s="803">
        <v>0</v>
      </c>
      <c r="CY58" s="803">
        <v>0</v>
      </c>
      <c r="CZ58" s="803">
        <v>0</v>
      </c>
      <c r="DA58" s="803">
        <v>0</v>
      </c>
      <c r="DB58" s="803">
        <v>0</v>
      </c>
      <c r="DC58" s="803">
        <v>0</v>
      </c>
      <c r="DD58" s="803" t="s">
        <v>569</v>
      </c>
      <c r="DE58" s="803" t="s">
        <v>569</v>
      </c>
      <c r="DF58" s="803" t="s">
        <v>569</v>
      </c>
      <c r="DG58" s="803" t="s">
        <v>569</v>
      </c>
      <c r="DH58" s="803" t="s">
        <v>569</v>
      </c>
      <c r="DI58" s="803" t="s">
        <v>569</v>
      </c>
      <c r="DJ58" s="803" t="s">
        <v>569</v>
      </c>
      <c r="DK58" s="803" t="s">
        <v>569</v>
      </c>
      <c r="DL58" s="803" t="s">
        <v>569</v>
      </c>
      <c r="DM58" s="803" t="s">
        <v>569</v>
      </c>
      <c r="DN58" s="803" t="s">
        <v>569</v>
      </c>
      <c r="DO58" s="803" t="s">
        <v>569</v>
      </c>
      <c r="DP58" s="803" t="s">
        <v>569</v>
      </c>
      <c r="DQ58" s="803" t="s">
        <v>569</v>
      </c>
      <c r="DR58" s="803" t="s">
        <v>569</v>
      </c>
      <c r="DS58" s="803" t="s">
        <v>569</v>
      </c>
      <c r="DT58" s="804">
        <v>5.7464168452979894E-3</v>
      </c>
    </row>
    <row r="59" spans="1:124" x14ac:dyDescent="0.25">
      <c r="A59" s="22"/>
      <c r="B59" s="792">
        <v>56</v>
      </c>
      <c r="C59" s="794" t="str">
        <v>船舶・同修理</v>
      </c>
      <c r="D59" s="805">
        <v>0</v>
      </c>
      <c r="E59" s="806">
        <v>0</v>
      </c>
      <c r="F59" s="806">
        <v>0</v>
      </c>
      <c r="G59" s="806">
        <v>0</v>
      </c>
      <c r="H59" s="806">
        <v>0</v>
      </c>
      <c r="I59" s="806">
        <v>4.4648603537657448E-2</v>
      </c>
      <c r="J59" s="806">
        <v>2.4805893880385981E-5</v>
      </c>
      <c r="K59" s="806">
        <v>0</v>
      </c>
      <c r="L59" s="806">
        <v>0</v>
      </c>
      <c r="M59" s="806">
        <v>0</v>
      </c>
      <c r="N59" s="806">
        <v>0</v>
      </c>
      <c r="O59" s="806">
        <v>0</v>
      </c>
      <c r="P59" s="806">
        <v>0</v>
      </c>
      <c r="Q59" s="806">
        <v>0</v>
      </c>
      <c r="R59" s="806">
        <v>0</v>
      </c>
      <c r="S59" s="806">
        <v>0</v>
      </c>
      <c r="T59" s="806">
        <v>0</v>
      </c>
      <c r="U59" s="806">
        <v>0</v>
      </c>
      <c r="V59" s="806">
        <v>0</v>
      </c>
      <c r="W59" s="806">
        <v>0</v>
      </c>
      <c r="X59" s="806">
        <v>0</v>
      </c>
      <c r="Y59" s="806">
        <v>0</v>
      </c>
      <c r="Z59" s="806">
        <v>0</v>
      </c>
      <c r="AA59" s="806">
        <v>0</v>
      </c>
      <c r="AB59" s="806">
        <v>0</v>
      </c>
      <c r="AC59" s="806">
        <v>0</v>
      </c>
      <c r="AD59" s="806">
        <v>0</v>
      </c>
      <c r="AE59" s="806">
        <v>0</v>
      </c>
      <c r="AF59" s="806">
        <v>0</v>
      </c>
      <c r="AG59" s="806">
        <v>0</v>
      </c>
      <c r="AH59" s="806">
        <v>0</v>
      </c>
      <c r="AI59" s="806">
        <v>0</v>
      </c>
      <c r="AJ59" s="806">
        <v>0</v>
      </c>
      <c r="AK59" s="806">
        <v>0</v>
      </c>
      <c r="AL59" s="806">
        <v>0</v>
      </c>
      <c r="AM59" s="806">
        <v>0</v>
      </c>
      <c r="AN59" s="806">
        <v>0</v>
      </c>
      <c r="AO59" s="806">
        <v>0</v>
      </c>
      <c r="AP59" s="806">
        <v>0</v>
      </c>
      <c r="AQ59" s="806">
        <v>0</v>
      </c>
      <c r="AR59" s="806">
        <v>0</v>
      </c>
      <c r="AS59" s="806">
        <v>0</v>
      </c>
      <c r="AT59" s="806">
        <v>0</v>
      </c>
      <c r="AU59" s="806">
        <v>0</v>
      </c>
      <c r="AV59" s="806">
        <v>0</v>
      </c>
      <c r="AW59" s="806">
        <v>0</v>
      </c>
      <c r="AX59" s="806">
        <v>0</v>
      </c>
      <c r="AY59" s="806">
        <v>0</v>
      </c>
      <c r="AZ59" s="806">
        <v>0</v>
      </c>
      <c r="BA59" s="806">
        <v>0</v>
      </c>
      <c r="BB59" s="806">
        <v>0</v>
      </c>
      <c r="BC59" s="806">
        <v>0</v>
      </c>
      <c r="BD59" s="806">
        <v>0</v>
      </c>
      <c r="BE59" s="806">
        <v>0</v>
      </c>
      <c r="BF59" s="806">
        <v>0</v>
      </c>
      <c r="BG59" s="806">
        <v>0.14677582714382173</v>
      </c>
      <c r="BH59" s="806">
        <v>0</v>
      </c>
      <c r="BI59" s="806">
        <v>0</v>
      </c>
      <c r="BJ59" s="806">
        <v>0</v>
      </c>
      <c r="BK59" s="806">
        <v>0</v>
      </c>
      <c r="BL59" s="806">
        <v>0</v>
      </c>
      <c r="BM59" s="806">
        <v>0</v>
      </c>
      <c r="BN59" s="806">
        <v>0</v>
      </c>
      <c r="BO59" s="806">
        <v>0</v>
      </c>
      <c r="BP59" s="806">
        <v>0</v>
      </c>
      <c r="BQ59" s="806">
        <v>0</v>
      </c>
      <c r="BR59" s="806">
        <v>0</v>
      </c>
      <c r="BS59" s="806">
        <v>0</v>
      </c>
      <c r="BT59" s="806">
        <v>0</v>
      </c>
      <c r="BU59" s="806">
        <v>0</v>
      </c>
      <c r="BV59" s="806">
        <v>0</v>
      </c>
      <c r="BW59" s="806">
        <v>0</v>
      </c>
      <c r="BX59" s="806">
        <v>0</v>
      </c>
      <c r="BY59" s="806">
        <v>0</v>
      </c>
      <c r="BZ59" s="806">
        <v>1.479657867528505E-2</v>
      </c>
      <c r="CA59" s="806">
        <v>0</v>
      </c>
      <c r="CB59" s="806">
        <v>0</v>
      </c>
      <c r="CC59" s="806">
        <v>0</v>
      </c>
      <c r="CD59" s="806">
        <v>6.0276989377960454E-4</v>
      </c>
      <c r="CE59" s="806">
        <v>0</v>
      </c>
      <c r="CF59" s="806">
        <v>0</v>
      </c>
      <c r="CG59" s="806">
        <v>0</v>
      </c>
      <c r="CH59" s="806">
        <v>0</v>
      </c>
      <c r="CI59" s="806">
        <v>0</v>
      </c>
      <c r="CJ59" s="806">
        <v>0</v>
      </c>
      <c r="CK59" s="806">
        <v>2.4810408437423203E-3</v>
      </c>
      <c r="CL59" s="806">
        <v>5.3191373878910382E-5</v>
      </c>
      <c r="CM59" s="806">
        <v>1.0689407391131355E-4</v>
      </c>
      <c r="CN59" s="806">
        <v>0</v>
      </c>
      <c r="CO59" s="806">
        <v>0</v>
      </c>
      <c r="CP59" s="806">
        <v>0</v>
      </c>
      <c r="CQ59" s="806">
        <v>0</v>
      </c>
      <c r="CR59" s="806">
        <v>0</v>
      </c>
      <c r="CS59" s="806">
        <v>2.9925157181888098E-6</v>
      </c>
      <c r="CT59" s="806">
        <v>0</v>
      </c>
      <c r="CU59" s="806">
        <v>0</v>
      </c>
      <c r="CV59" s="806">
        <v>8.4553224986830838E-7</v>
      </c>
      <c r="CW59" s="806">
        <v>0</v>
      </c>
      <c r="CX59" s="806">
        <v>0</v>
      </c>
      <c r="CY59" s="806">
        <v>0</v>
      </c>
      <c r="CZ59" s="806">
        <v>1.1992744389644265E-5</v>
      </c>
      <c r="DA59" s="806">
        <v>0</v>
      </c>
      <c r="DB59" s="806">
        <v>0</v>
      </c>
      <c r="DC59" s="806">
        <v>0</v>
      </c>
      <c r="DD59" s="806" t="s">
        <v>569</v>
      </c>
      <c r="DE59" s="806" t="s">
        <v>569</v>
      </c>
      <c r="DF59" s="806" t="s">
        <v>569</v>
      </c>
      <c r="DG59" s="806" t="s">
        <v>569</v>
      </c>
      <c r="DH59" s="806" t="s">
        <v>569</v>
      </c>
      <c r="DI59" s="806" t="s">
        <v>569</v>
      </c>
      <c r="DJ59" s="806" t="s">
        <v>569</v>
      </c>
      <c r="DK59" s="806" t="s">
        <v>569</v>
      </c>
      <c r="DL59" s="806" t="s">
        <v>569</v>
      </c>
      <c r="DM59" s="806" t="s">
        <v>569</v>
      </c>
      <c r="DN59" s="806" t="s">
        <v>569</v>
      </c>
      <c r="DO59" s="806" t="s">
        <v>569</v>
      </c>
      <c r="DP59" s="806" t="s">
        <v>569</v>
      </c>
      <c r="DQ59" s="806" t="s">
        <v>569</v>
      </c>
      <c r="DR59" s="806" t="s">
        <v>569</v>
      </c>
      <c r="DS59" s="806" t="s">
        <v>569</v>
      </c>
      <c r="DT59" s="807">
        <v>9.0272819671940996E-4</v>
      </c>
    </row>
    <row r="60" spans="1:124" x14ac:dyDescent="0.25">
      <c r="A60" s="22"/>
      <c r="B60" s="792">
        <v>57</v>
      </c>
      <c r="C60" s="793" t="str">
        <v>その他の輸送機械・同修理</v>
      </c>
      <c r="D60" s="802">
        <v>0</v>
      </c>
      <c r="E60" s="803">
        <v>0</v>
      </c>
      <c r="F60" s="803">
        <v>0</v>
      </c>
      <c r="G60" s="803">
        <v>0</v>
      </c>
      <c r="H60" s="803">
        <v>0</v>
      </c>
      <c r="I60" s="803">
        <v>0</v>
      </c>
      <c r="J60" s="803">
        <v>0</v>
      </c>
      <c r="K60" s="803">
        <v>0</v>
      </c>
      <c r="L60" s="803">
        <v>0</v>
      </c>
      <c r="M60" s="803">
        <v>0</v>
      </c>
      <c r="N60" s="803">
        <v>0</v>
      </c>
      <c r="O60" s="803">
        <v>0</v>
      </c>
      <c r="P60" s="803">
        <v>0</v>
      </c>
      <c r="Q60" s="803">
        <v>0</v>
      </c>
      <c r="R60" s="803">
        <v>0</v>
      </c>
      <c r="S60" s="803">
        <v>0</v>
      </c>
      <c r="T60" s="803">
        <v>0</v>
      </c>
      <c r="U60" s="803">
        <v>0</v>
      </c>
      <c r="V60" s="803">
        <v>0</v>
      </c>
      <c r="W60" s="803">
        <v>0</v>
      </c>
      <c r="X60" s="803">
        <v>0</v>
      </c>
      <c r="Y60" s="803">
        <v>0</v>
      </c>
      <c r="Z60" s="803">
        <v>0</v>
      </c>
      <c r="AA60" s="803">
        <v>0</v>
      </c>
      <c r="AB60" s="803">
        <v>0</v>
      </c>
      <c r="AC60" s="803">
        <v>0</v>
      </c>
      <c r="AD60" s="803">
        <v>0</v>
      </c>
      <c r="AE60" s="803">
        <v>0</v>
      </c>
      <c r="AF60" s="803">
        <v>0</v>
      </c>
      <c r="AG60" s="803">
        <v>0</v>
      </c>
      <c r="AH60" s="803">
        <v>0</v>
      </c>
      <c r="AI60" s="803">
        <v>0</v>
      </c>
      <c r="AJ60" s="803">
        <v>0</v>
      </c>
      <c r="AK60" s="803">
        <v>0</v>
      </c>
      <c r="AL60" s="803">
        <v>0</v>
      </c>
      <c r="AM60" s="803">
        <v>0</v>
      </c>
      <c r="AN60" s="803">
        <v>0</v>
      </c>
      <c r="AO60" s="803">
        <v>0</v>
      </c>
      <c r="AP60" s="803">
        <v>0</v>
      </c>
      <c r="AQ60" s="803">
        <v>0</v>
      </c>
      <c r="AR60" s="803">
        <v>0</v>
      </c>
      <c r="AS60" s="803">
        <v>0</v>
      </c>
      <c r="AT60" s="803">
        <v>0</v>
      </c>
      <c r="AU60" s="803">
        <v>0</v>
      </c>
      <c r="AV60" s="803">
        <v>0</v>
      </c>
      <c r="AW60" s="803">
        <v>0</v>
      </c>
      <c r="AX60" s="803">
        <v>0</v>
      </c>
      <c r="AY60" s="803">
        <v>0</v>
      </c>
      <c r="AZ60" s="803">
        <v>0</v>
      </c>
      <c r="BA60" s="803">
        <v>0</v>
      </c>
      <c r="BB60" s="803">
        <v>0</v>
      </c>
      <c r="BC60" s="803">
        <v>0</v>
      </c>
      <c r="BD60" s="803">
        <v>0</v>
      </c>
      <c r="BE60" s="803">
        <v>0</v>
      </c>
      <c r="BF60" s="803">
        <v>0</v>
      </c>
      <c r="BG60" s="803">
        <v>0</v>
      </c>
      <c r="BH60" s="803">
        <v>0.52051982259407747</v>
      </c>
      <c r="BI60" s="803">
        <v>0</v>
      </c>
      <c r="BJ60" s="803">
        <v>0</v>
      </c>
      <c r="BK60" s="803">
        <v>0</v>
      </c>
      <c r="BL60" s="803">
        <v>0</v>
      </c>
      <c r="BM60" s="803">
        <v>0</v>
      </c>
      <c r="BN60" s="803">
        <v>0</v>
      </c>
      <c r="BO60" s="803">
        <v>0</v>
      </c>
      <c r="BP60" s="803">
        <v>0</v>
      </c>
      <c r="BQ60" s="803">
        <v>0</v>
      </c>
      <c r="BR60" s="803">
        <v>0</v>
      </c>
      <c r="BS60" s="803">
        <v>0</v>
      </c>
      <c r="BT60" s="803">
        <v>0</v>
      </c>
      <c r="BU60" s="803">
        <v>0</v>
      </c>
      <c r="BV60" s="803">
        <v>0</v>
      </c>
      <c r="BW60" s="803">
        <v>0</v>
      </c>
      <c r="BX60" s="803">
        <v>5.5022619100246084E-2</v>
      </c>
      <c r="BY60" s="803">
        <v>0</v>
      </c>
      <c r="BZ60" s="803">
        <v>0</v>
      </c>
      <c r="CA60" s="803">
        <v>9.920482218745523E-2</v>
      </c>
      <c r="CB60" s="803">
        <v>0</v>
      </c>
      <c r="CC60" s="803">
        <v>0</v>
      </c>
      <c r="CD60" s="803">
        <v>3.7684983910315434E-3</v>
      </c>
      <c r="CE60" s="803">
        <v>0</v>
      </c>
      <c r="CF60" s="803">
        <v>0</v>
      </c>
      <c r="CG60" s="803">
        <v>0</v>
      </c>
      <c r="CH60" s="803">
        <v>0</v>
      </c>
      <c r="CI60" s="803">
        <v>0</v>
      </c>
      <c r="CJ60" s="803">
        <v>0</v>
      </c>
      <c r="CK60" s="803">
        <v>1.6020379081057017E-2</v>
      </c>
      <c r="CL60" s="803">
        <v>0</v>
      </c>
      <c r="CM60" s="803">
        <v>0</v>
      </c>
      <c r="CN60" s="803">
        <v>0</v>
      </c>
      <c r="CO60" s="803">
        <v>0</v>
      </c>
      <c r="CP60" s="803">
        <v>0</v>
      </c>
      <c r="CQ60" s="803">
        <v>0</v>
      </c>
      <c r="CR60" s="803">
        <v>0</v>
      </c>
      <c r="CS60" s="803">
        <v>0</v>
      </c>
      <c r="CT60" s="803">
        <v>0</v>
      </c>
      <c r="CU60" s="803">
        <v>5.0006904487917142E-3</v>
      </c>
      <c r="CV60" s="803">
        <v>9.3008547485513913E-6</v>
      </c>
      <c r="CW60" s="803">
        <v>0</v>
      </c>
      <c r="CX60" s="803">
        <v>0</v>
      </c>
      <c r="CY60" s="803">
        <v>0</v>
      </c>
      <c r="CZ60" s="803">
        <v>2.9981860974110662E-6</v>
      </c>
      <c r="DA60" s="803">
        <v>4.2729991908575999E-4</v>
      </c>
      <c r="DB60" s="803">
        <v>0</v>
      </c>
      <c r="DC60" s="803">
        <v>0</v>
      </c>
      <c r="DD60" s="803" t="s">
        <v>569</v>
      </c>
      <c r="DE60" s="803" t="s">
        <v>569</v>
      </c>
      <c r="DF60" s="803" t="s">
        <v>569</v>
      </c>
      <c r="DG60" s="803" t="s">
        <v>569</v>
      </c>
      <c r="DH60" s="803" t="s">
        <v>569</v>
      </c>
      <c r="DI60" s="803" t="s">
        <v>569</v>
      </c>
      <c r="DJ60" s="803" t="s">
        <v>569</v>
      </c>
      <c r="DK60" s="803" t="s">
        <v>569</v>
      </c>
      <c r="DL60" s="803" t="s">
        <v>569</v>
      </c>
      <c r="DM60" s="803" t="s">
        <v>569</v>
      </c>
      <c r="DN60" s="803" t="s">
        <v>569</v>
      </c>
      <c r="DO60" s="803" t="s">
        <v>569</v>
      </c>
      <c r="DP60" s="803" t="s">
        <v>569</v>
      </c>
      <c r="DQ60" s="803" t="s">
        <v>569</v>
      </c>
      <c r="DR60" s="803" t="s">
        <v>569</v>
      </c>
      <c r="DS60" s="803" t="s">
        <v>569</v>
      </c>
      <c r="DT60" s="804">
        <v>3.4107317031171029E-3</v>
      </c>
    </row>
    <row r="61" spans="1:124" x14ac:dyDescent="0.25">
      <c r="A61" s="22"/>
      <c r="B61" s="792">
        <v>58</v>
      </c>
      <c r="C61" s="793" t="str">
        <v>その他の製造工業製品</v>
      </c>
      <c r="D61" s="802">
        <v>2.2432477195395261E-4</v>
      </c>
      <c r="E61" s="803">
        <v>3.8028356477813626E-5</v>
      </c>
      <c r="F61" s="803">
        <v>8.2899645373739239E-5</v>
      </c>
      <c r="G61" s="803">
        <v>3.3174325360055826E-4</v>
      </c>
      <c r="H61" s="803">
        <v>3.0184773937603761E-4</v>
      </c>
      <c r="I61" s="803">
        <v>8.99266583211333E-3</v>
      </c>
      <c r="J61" s="803">
        <v>2.0340832981916505E-3</v>
      </c>
      <c r="K61" s="803">
        <v>1.3867079960030182E-3</v>
      </c>
      <c r="L61" s="803">
        <v>1.6749216375948125E-4</v>
      </c>
      <c r="M61" s="803">
        <v>2.622529438327139E-4</v>
      </c>
      <c r="N61" s="803">
        <v>0</v>
      </c>
      <c r="O61" s="803">
        <v>2.6214791856151126E-4</v>
      </c>
      <c r="P61" s="803">
        <v>2.5505533564398318E-3</v>
      </c>
      <c r="Q61" s="803">
        <v>0</v>
      </c>
      <c r="R61" s="803">
        <v>4.0600893219650832E-4</v>
      </c>
      <c r="S61" s="803">
        <v>1.8890519972185736E-2</v>
      </c>
      <c r="T61" s="803">
        <v>7.2208683094142074E-4</v>
      </c>
      <c r="U61" s="803">
        <v>8.1775700934579431E-3</v>
      </c>
      <c r="V61" s="803">
        <v>2.319548587442248E-4</v>
      </c>
      <c r="W61" s="803">
        <v>1.3370101111389655E-4</v>
      </c>
      <c r="X61" s="803">
        <v>8.9048076066845428E-5</v>
      </c>
      <c r="Y61" s="803">
        <v>2.6481648217785075E-5</v>
      </c>
      <c r="Z61" s="803">
        <v>0</v>
      </c>
      <c r="AA61" s="803">
        <v>1.4725154982256187E-4</v>
      </c>
      <c r="AB61" s="803">
        <v>1.8913602663035257E-5</v>
      </c>
      <c r="AC61" s="803">
        <v>1.5774861181221605E-4</v>
      </c>
      <c r="AD61" s="803">
        <v>4.6505319045865867E-6</v>
      </c>
      <c r="AE61" s="803">
        <v>1.2398060392329735E-4</v>
      </c>
      <c r="AF61" s="803">
        <v>5.424170101974398E-4</v>
      </c>
      <c r="AG61" s="803">
        <v>7.9563537167538084E-3</v>
      </c>
      <c r="AH61" s="803">
        <v>2.8034763106251754E-3</v>
      </c>
      <c r="AI61" s="803">
        <v>4.6868935416071649E-4</v>
      </c>
      <c r="AJ61" s="803">
        <v>4.3222003929273087E-3</v>
      </c>
      <c r="AK61" s="803">
        <v>1.08499095840868E-3</v>
      </c>
      <c r="AL61" s="803">
        <v>2.8556742246844481E-6</v>
      </c>
      <c r="AM61" s="803">
        <v>1.3504087723851545E-3</v>
      </c>
      <c r="AN61" s="803">
        <v>2.1456925222615599E-4</v>
      </c>
      <c r="AO61" s="803">
        <v>4.450180232299408E-5</v>
      </c>
      <c r="AP61" s="803">
        <v>0</v>
      </c>
      <c r="AQ61" s="803">
        <v>4.0177930836561918E-3</v>
      </c>
      <c r="AR61" s="803">
        <v>4.5833295138920715E-5</v>
      </c>
      <c r="AS61" s="803">
        <v>2.2161155925893094E-4</v>
      </c>
      <c r="AT61" s="803">
        <v>0</v>
      </c>
      <c r="AU61" s="803">
        <v>4.2732829172278047E-4</v>
      </c>
      <c r="AV61" s="803">
        <v>1.6600689567105094E-3</v>
      </c>
      <c r="AW61" s="803">
        <v>2.0866807169834945E-4</v>
      </c>
      <c r="AX61" s="803">
        <v>1.0346611484738748E-3</v>
      </c>
      <c r="AY61" s="803">
        <v>9.4935519043501144E-4</v>
      </c>
      <c r="AZ61" s="803">
        <v>0</v>
      </c>
      <c r="BA61" s="803">
        <v>4.0964952207555756E-3</v>
      </c>
      <c r="BB61" s="803">
        <v>0</v>
      </c>
      <c r="BC61" s="803">
        <v>6.1042869229039275E-4</v>
      </c>
      <c r="BD61" s="803">
        <v>8.7221979938944616E-4</v>
      </c>
      <c r="BE61" s="803">
        <v>6.215040397762585E-4</v>
      </c>
      <c r="BF61" s="803">
        <v>4.7167480492877711E-4</v>
      </c>
      <c r="BG61" s="803">
        <v>5.2751519243754224E-4</v>
      </c>
      <c r="BH61" s="803">
        <v>1.9367458795731413E-5</v>
      </c>
      <c r="BI61" s="803">
        <v>4.8748026865579247E-2</v>
      </c>
      <c r="BJ61" s="803">
        <v>0</v>
      </c>
      <c r="BK61" s="803">
        <v>1.2907112311346578E-3</v>
      </c>
      <c r="BL61" s="803">
        <v>5.1322774665078456E-3</v>
      </c>
      <c r="BM61" s="803">
        <v>2.2597942190219432E-3</v>
      </c>
      <c r="BN61" s="803">
        <v>2.2473688920092785E-3</v>
      </c>
      <c r="BO61" s="803">
        <v>6.9641859771936838E-6</v>
      </c>
      <c r="BP61" s="803">
        <v>0</v>
      </c>
      <c r="BQ61" s="803">
        <v>5.4049778527736768E-4</v>
      </c>
      <c r="BR61" s="803">
        <v>7.4715516638984298E-4</v>
      </c>
      <c r="BS61" s="803">
        <v>3.7479899892396419E-4</v>
      </c>
      <c r="BT61" s="803">
        <v>1.9207508578488629E-4</v>
      </c>
      <c r="BU61" s="803">
        <v>4.8068834571105821E-5</v>
      </c>
      <c r="BV61" s="803">
        <v>1.1861598864449603E-5</v>
      </c>
      <c r="BW61" s="803">
        <v>0</v>
      </c>
      <c r="BX61" s="803">
        <v>2.9471140385777228E-5</v>
      </c>
      <c r="BY61" s="803">
        <v>2.4288813266575509E-4</v>
      </c>
      <c r="BZ61" s="803">
        <v>3.2897353028364028E-4</v>
      </c>
      <c r="CA61" s="803">
        <v>2.808823075043326E-5</v>
      </c>
      <c r="CB61" s="803">
        <v>0</v>
      </c>
      <c r="CC61" s="803">
        <v>5.6032274590163936E-5</v>
      </c>
      <c r="CD61" s="803">
        <v>1.1865549090149696E-4</v>
      </c>
      <c r="CE61" s="803">
        <v>0</v>
      </c>
      <c r="CF61" s="803">
        <v>1.0997539787420852E-3</v>
      </c>
      <c r="CG61" s="803">
        <v>2.1612651119709003E-3</v>
      </c>
      <c r="CH61" s="803">
        <v>4.8185327088533878E-3</v>
      </c>
      <c r="CI61" s="803">
        <v>7.6875030029308609E-4</v>
      </c>
      <c r="CJ61" s="803">
        <v>1.0314675042332367E-2</v>
      </c>
      <c r="CK61" s="803">
        <v>9.0801384043923843E-4</v>
      </c>
      <c r="CL61" s="803">
        <v>4.0078071910395335E-3</v>
      </c>
      <c r="CM61" s="803">
        <v>5.9979452583570382E-3</v>
      </c>
      <c r="CN61" s="803">
        <v>2.0096905627133577E-4</v>
      </c>
      <c r="CO61" s="803">
        <v>2.8439163888581675E-4</v>
      </c>
      <c r="CP61" s="803">
        <v>2.5925388124538669E-3</v>
      </c>
      <c r="CQ61" s="803">
        <v>2.085465885981793E-3</v>
      </c>
      <c r="CR61" s="803">
        <v>3.9686312769484531E-3</v>
      </c>
      <c r="CS61" s="803">
        <v>5.7127125060224375E-3</v>
      </c>
      <c r="CT61" s="803">
        <v>1.3295169703949597E-3</v>
      </c>
      <c r="CU61" s="803">
        <v>1.0605293440736478E-3</v>
      </c>
      <c r="CV61" s="803">
        <v>7.7535307312923876E-3</v>
      </c>
      <c r="CW61" s="803">
        <v>1.4958894291869278E-3</v>
      </c>
      <c r="CX61" s="803">
        <v>1.7584758266580107E-3</v>
      </c>
      <c r="CY61" s="803">
        <v>3.8199737653773886E-3</v>
      </c>
      <c r="CZ61" s="803">
        <v>6.0863177777444643E-3</v>
      </c>
      <c r="DA61" s="803">
        <v>7.9095942469066208E-3</v>
      </c>
      <c r="DB61" s="803">
        <v>0.15208933566065908</v>
      </c>
      <c r="DC61" s="803">
        <v>4.3135165309177642E-4</v>
      </c>
      <c r="DD61" s="803" t="s">
        <v>569</v>
      </c>
      <c r="DE61" s="803" t="s">
        <v>569</v>
      </c>
      <c r="DF61" s="803" t="s">
        <v>569</v>
      </c>
      <c r="DG61" s="803" t="s">
        <v>569</v>
      </c>
      <c r="DH61" s="803" t="s">
        <v>569</v>
      </c>
      <c r="DI61" s="803" t="s">
        <v>569</v>
      </c>
      <c r="DJ61" s="803" t="s">
        <v>569</v>
      </c>
      <c r="DK61" s="803" t="s">
        <v>569</v>
      </c>
      <c r="DL61" s="803" t="s">
        <v>569</v>
      </c>
      <c r="DM61" s="803" t="s">
        <v>569</v>
      </c>
      <c r="DN61" s="803" t="s">
        <v>569</v>
      </c>
      <c r="DO61" s="803" t="s">
        <v>569</v>
      </c>
      <c r="DP61" s="803" t="s">
        <v>569</v>
      </c>
      <c r="DQ61" s="803" t="s">
        <v>569</v>
      </c>
      <c r="DR61" s="803" t="s">
        <v>569</v>
      </c>
      <c r="DS61" s="803" t="s">
        <v>569</v>
      </c>
      <c r="DT61" s="804">
        <v>1.6317030393742679E-3</v>
      </c>
    </row>
    <row r="62" spans="1:124" x14ac:dyDescent="0.25">
      <c r="A62" s="22"/>
      <c r="B62" s="792">
        <v>59</v>
      </c>
      <c r="C62" s="793" t="str">
        <v>再生資源回収・加工処理</v>
      </c>
      <c r="D62" s="802">
        <v>7.7989546884925582E-4</v>
      </c>
      <c r="E62" s="803">
        <v>1.0267656249009678E-3</v>
      </c>
      <c r="F62" s="803">
        <v>1.199281536406761E-3</v>
      </c>
      <c r="G62" s="803">
        <v>1.1439422537950284E-5</v>
      </c>
      <c r="H62" s="803">
        <v>5.7135464953321404E-4</v>
      </c>
      <c r="I62" s="803">
        <v>0</v>
      </c>
      <c r="J62" s="803">
        <v>0</v>
      </c>
      <c r="K62" s="803">
        <v>0</v>
      </c>
      <c r="L62" s="803">
        <v>0</v>
      </c>
      <c r="M62" s="803">
        <v>0</v>
      </c>
      <c r="N62" s="803">
        <v>0</v>
      </c>
      <c r="O62" s="803">
        <v>0</v>
      </c>
      <c r="P62" s="803">
        <v>8.5797079490141856E-3</v>
      </c>
      <c r="Q62" s="803">
        <v>1.8352454097120144E-3</v>
      </c>
      <c r="R62" s="803">
        <v>0</v>
      </c>
      <c r="S62" s="803">
        <v>0</v>
      </c>
      <c r="T62" s="803">
        <v>1.6082843052786188E-2</v>
      </c>
      <c r="U62" s="803">
        <v>0</v>
      </c>
      <c r="V62" s="803">
        <v>1.5413163674922367E-2</v>
      </c>
      <c r="W62" s="803">
        <v>0</v>
      </c>
      <c r="X62" s="803">
        <v>0</v>
      </c>
      <c r="Y62" s="803">
        <v>2.2218102854721679E-2</v>
      </c>
      <c r="Z62" s="803">
        <v>7.1010860484544693E-4</v>
      </c>
      <c r="AA62" s="803">
        <v>4.5647980444994186E-4</v>
      </c>
      <c r="AB62" s="803">
        <v>0</v>
      </c>
      <c r="AC62" s="803">
        <v>3.154972236244321E-5</v>
      </c>
      <c r="AD62" s="803">
        <v>7.9989148758889293E-4</v>
      </c>
      <c r="AE62" s="803">
        <v>1.1612849900815517E-2</v>
      </c>
      <c r="AF62" s="803">
        <v>1.0848340203948796E-4</v>
      </c>
      <c r="AG62" s="803">
        <v>0</v>
      </c>
      <c r="AH62" s="803">
        <v>6.3078216989066443E-3</v>
      </c>
      <c r="AI62" s="803">
        <v>3.7714846467620158E-3</v>
      </c>
      <c r="AJ62" s="803">
        <v>2.1611001964636542E-2</v>
      </c>
      <c r="AK62" s="803">
        <v>4.0687160940325496E-4</v>
      </c>
      <c r="AL62" s="803">
        <v>2.1900165629105031E-2</v>
      </c>
      <c r="AM62" s="803">
        <v>7.997015312743317E-3</v>
      </c>
      <c r="AN62" s="803">
        <v>5.5788005578800556E-3</v>
      </c>
      <c r="AO62" s="803">
        <v>2.4921009300876685E-3</v>
      </c>
      <c r="AP62" s="803">
        <v>5.219340377841819E-2</v>
      </c>
      <c r="AQ62" s="803">
        <v>4.3047783039173483E-3</v>
      </c>
      <c r="AR62" s="803">
        <v>0</v>
      </c>
      <c r="AS62" s="803">
        <v>0</v>
      </c>
      <c r="AT62" s="803">
        <v>0</v>
      </c>
      <c r="AU62" s="803">
        <v>0</v>
      </c>
      <c r="AV62" s="803">
        <v>0</v>
      </c>
      <c r="AW62" s="803">
        <v>3.3386891471735912E-4</v>
      </c>
      <c r="AX62" s="803">
        <v>0</v>
      </c>
      <c r="AY62" s="803">
        <v>0</v>
      </c>
      <c r="AZ62" s="803">
        <v>0</v>
      </c>
      <c r="BA62" s="803">
        <v>0</v>
      </c>
      <c r="BB62" s="803">
        <v>0</v>
      </c>
      <c r="BC62" s="803">
        <v>0</v>
      </c>
      <c r="BD62" s="803">
        <v>0</v>
      </c>
      <c r="BE62" s="803">
        <v>0</v>
      </c>
      <c r="BF62" s="803">
        <v>7.3221898288943496E-4</v>
      </c>
      <c r="BG62" s="803">
        <v>0</v>
      </c>
      <c r="BH62" s="803">
        <v>0</v>
      </c>
      <c r="BI62" s="803">
        <v>0</v>
      </c>
      <c r="BJ62" s="803">
        <v>0</v>
      </c>
      <c r="BK62" s="803">
        <v>0</v>
      </c>
      <c r="BL62" s="803">
        <v>0</v>
      </c>
      <c r="BM62" s="803">
        <v>1.493021192369382E-5</v>
      </c>
      <c r="BN62" s="803">
        <v>3.4416062664766901E-6</v>
      </c>
      <c r="BO62" s="803">
        <v>3.9013369844239018E-3</v>
      </c>
      <c r="BP62" s="803">
        <v>5.352863831303685E-2</v>
      </c>
      <c r="BQ62" s="803">
        <v>0</v>
      </c>
      <c r="BR62" s="803">
        <v>0</v>
      </c>
      <c r="BS62" s="803">
        <v>0</v>
      </c>
      <c r="BT62" s="803">
        <v>0</v>
      </c>
      <c r="BU62" s="803">
        <v>0</v>
      </c>
      <c r="BV62" s="803">
        <v>0</v>
      </c>
      <c r="BW62" s="803">
        <v>0</v>
      </c>
      <c r="BX62" s="803">
        <v>0</v>
      </c>
      <c r="BY62" s="803">
        <v>3.8553671851707155E-6</v>
      </c>
      <c r="BZ62" s="803">
        <v>0</v>
      </c>
      <c r="CA62" s="803">
        <v>0</v>
      </c>
      <c r="CB62" s="803">
        <v>0</v>
      </c>
      <c r="CC62" s="803">
        <v>0</v>
      </c>
      <c r="CD62" s="803">
        <v>0</v>
      </c>
      <c r="CE62" s="803">
        <v>0</v>
      </c>
      <c r="CF62" s="803">
        <v>0</v>
      </c>
      <c r="CG62" s="803">
        <v>0</v>
      </c>
      <c r="CH62" s="803">
        <v>0</v>
      </c>
      <c r="CI62" s="803">
        <v>0</v>
      </c>
      <c r="CJ62" s="803">
        <v>0</v>
      </c>
      <c r="CK62" s="803">
        <v>0</v>
      </c>
      <c r="CL62" s="803">
        <v>0</v>
      </c>
      <c r="CM62" s="803">
        <v>0</v>
      </c>
      <c r="CN62" s="803">
        <v>0</v>
      </c>
      <c r="CO62" s="803">
        <v>0</v>
      </c>
      <c r="CP62" s="803">
        <v>0</v>
      </c>
      <c r="CQ62" s="803">
        <v>0</v>
      </c>
      <c r="CR62" s="803">
        <v>0</v>
      </c>
      <c r="CS62" s="803">
        <v>0</v>
      </c>
      <c r="CT62" s="803">
        <v>0</v>
      </c>
      <c r="CU62" s="803">
        <v>0</v>
      </c>
      <c r="CV62" s="803">
        <v>0</v>
      </c>
      <c r="CW62" s="803">
        <v>0</v>
      </c>
      <c r="CX62" s="803">
        <v>1.4352167311396425E-4</v>
      </c>
      <c r="CY62" s="803">
        <v>0</v>
      </c>
      <c r="CZ62" s="803">
        <v>0</v>
      </c>
      <c r="DA62" s="803">
        <v>0</v>
      </c>
      <c r="DB62" s="803">
        <v>0</v>
      </c>
      <c r="DC62" s="803">
        <v>0</v>
      </c>
      <c r="DD62" s="803" t="s">
        <v>569</v>
      </c>
      <c r="DE62" s="803" t="s">
        <v>569</v>
      </c>
      <c r="DF62" s="803" t="s">
        <v>569</v>
      </c>
      <c r="DG62" s="803" t="s">
        <v>569</v>
      </c>
      <c r="DH62" s="803" t="s">
        <v>569</v>
      </c>
      <c r="DI62" s="803" t="s">
        <v>569</v>
      </c>
      <c r="DJ62" s="803" t="s">
        <v>569</v>
      </c>
      <c r="DK62" s="803" t="s">
        <v>569</v>
      </c>
      <c r="DL62" s="803" t="s">
        <v>569</v>
      </c>
      <c r="DM62" s="803" t="s">
        <v>569</v>
      </c>
      <c r="DN62" s="803" t="s">
        <v>569</v>
      </c>
      <c r="DO62" s="803" t="s">
        <v>569</v>
      </c>
      <c r="DP62" s="803" t="s">
        <v>569</v>
      </c>
      <c r="DQ62" s="803" t="s">
        <v>569</v>
      </c>
      <c r="DR62" s="803" t="s">
        <v>569</v>
      </c>
      <c r="DS62" s="803" t="s">
        <v>569</v>
      </c>
      <c r="DT62" s="804">
        <v>9.6924595528679258E-4</v>
      </c>
    </row>
    <row r="63" spans="1:124" x14ac:dyDescent="0.25">
      <c r="A63" s="22"/>
      <c r="B63" s="792">
        <v>60</v>
      </c>
      <c r="C63" s="795" t="str">
        <v>建築</v>
      </c>
      <c r="D63" s="808">
        <v>0</v>
      </c>
      <c r="E63" s="809">
        <v>0</v>
      </c>
      <c r="F63" s="809">
        <v>0</v>
      </c>
      <c r="G63" s="809">
        <v>0</v>
      </c>
      <c r="H63" s="809">
        <v>0</v>
      </c>
      <c r="I63" s="809">
        <v>0</v>
      </c>
      <c r="J63" s="809">
        <v>0</v>
      </c>
      <c r="K63" s="809">
        <v>0</v>
      </c>
      <c r="L63" s="809">
        <v>0</v>
      </c>
      <c r="M63" s="809">
        <v>0</v>
      </c>
      <c r="N63" s="809">
        <v>0</v>
      </c>
      <c r="O63" s="809">
        <v>0</v>
      </c>
      <c r="P63" s="809">
        <v>0</v>
      </c>
      <c r="Q63" s="809">
        <v>0</v>
      </c>
      <c r="R63" s="809">
        <v>0</v>
      </c>
      <c r="S63" s="809">
        <v>0</v>
      </c>
      <c r="T63" s="809">
        <v>0</v>
      </c>
      <c r="U63" s="809">
        <v>0</v>
      </c>
      <c r="V63" s="809">
        <v>0</v>
      </c>
      <c r="W63" s="809">
        <v>0</v>
      </c>
      <c r="X63" s="809">
        <v>0</v>
      </c>
      <c r="Y63" s="809">
        <v>0</v>
      </c>
      <c r="Z63" s="809">
        <v>0</v>
      </c>
      <c r="AA63" s="809">
        <v>0</v>
      </c>
      <c r="AB63" s="809">
        <v>0</v>
      </c>
      <c r="AC63" s="809">
        <v>0</v>
      </c>
      <c r="AD63" s="809">
        <v>0</v>
      </c>
      <c r="AE63" s="809">
        <v>0</v>
      </c>
      <c r="AF63" s="809">
        <v>0</v>
      </c>
      <c r="AG63" s="809">
        <v>0</v>
      </c>
      <c r="AH63" s="809">
        <v>0</v>
      </c>
      <c r="AI63" s="809">
        <v>0</v>
      </c>
      <c r="AJ63" s="809">
        <v>0</v>
      </c>
      <c r="AK63" s="809">
        <v>0</v>
      </c>
      <c r="AL63" s="809">
        <v>0</v>
      </c>
      <c r="AM63" s="809">
        <v>0</v>
      </c>
      <c r="AN63" s="809">
        <v>0</v>
      </c>
      <c r="AO63" s="809">
        <v>0</v>
      </c>
      <c r="AP63" s="809">
        <v>0</v>
      </c>
      <c r="AQ63" s="809">
        <v>0</v>
      </c>
      <c r="AR63" s="809">
        <v>0</v>
      </c>
      <c r="AS63" s="809">
        <v>0</v>
      </c>
      <c r="AT63" s="809">
        <v>0</v>
      </c>
      <c r="AU63" s="809">
        <v>0</v>
      </c>
      <c r="AV63" s="809">
        <v>0</v>
      </c>
      <c r="AW63" s="809">
        <v>0</v>
      </c>
      <c r="AX63" s="809">
        <v>0</v>
      </c>
      <c r="AY63" s="809">
        <v>0</v>
      </c>
      <c r="AZ63" s="809">
        <v>0</v>
      </c>
      <c r="BA63" s="809">
        <v>0</v>
      </c>
      <c r="BB63" s="809">
        <v>0</v>
      </c>
      <c r="BC63" s="809">
        <v>0</v>
      </c>
      <c r="BD63" s="809">
        <v>0</v>
      </c>
      <c r="BE63" s="809">
        <v>0</v>
      </c>
      <c r="BF63" s="809">
        <v>0</v>
      </c>
      <c r="BG63" s="809">
        <v>0</v>
      </c>
      <c r="BH63" s="809">
        <v>0</v>
      </c>
      <c r="BI63" s="809">
        <v>0</v>
      </c>
      <c r="BJ63" s="809">
        <v>0</v>
      </c>
      <c r="BK63" s="809">
        <v>0</v>
      </c>
      <c r="BL63" s="809">
        <v>0</v>
      </c>
      <c r="BM63" s="809">
        <v>0</v>
      </c>
      <c r="BN63" s="809">
        <v>0</v>
      </c>
      <c r="BO63" s="809">
        <v>0</v>
      </c>
      <c r="BP63" s="809">
        <v>0</v>
      </c>
      <c r="BQ63" s="809">
        <v>0</v>
      </c>
      <c r="BR63" s="809">
        <v>0</v>
      </c>
      <c r="BS63" s="809">
        <v>0</v>
      </c>
      <c r="BT63" s="809">
        <v>0</v>
      </c>
      <c r="BU63" s="809">
        <v>0</v>
      </c>
      <c r="BV63" s="809">
        <v>0</v>
      </c>
      <c r="BW63" s="809">
        <v>0</v>
      </c>
      <c r="BX63" s="809">
        <v>0</v>
      </c>
      <c r="BY63" s="809">
        <v>0</v>
      </c>
      <c r="BZ63" s="809">
        <v>0</v>
      </c>
      <c r="CA63" s="809">
        <v>0</v>
      </c>
      <c r="CB63" s="809">
        <v>0</v>
      </c>
      <c r="CC63" s="809">
        <v>0</v>
      </c>
      <c r="CD63" s="809">
        <v>0</v>
      </c>
      <c r="CE63" s="809">
        <v>0</v>
      </c>
      <c r="CF63" s="809">
        <v>0</v>
      </c>
      <c r="CG63" s="809">
        <v>0</v>
      </c>
      <c r="CH63" s="809">
        <v>0</v>
      </c>
      <c r="CI63" s="809">
        <v>0</v>
      </c>
      <c r="CJ63" s="809">
        <v>0</v>
      </c>
      <c r="CK63" s="809">
        <v>0</v>
      </c>
      <c r="CL63" s="809">
        <v>0</v>
      </c>
      <c r="CM63" s="809">
        <v>0</v>
      </c>
      <c r="CN63" s="809">
        <v>0</v>
      </c>
      <c r="CO63" s="809">
        <v>0</v>
      </c>
      <c r="CP63" s="809">
        <v>0</v>
      </c>
      <c r="CQ63" s="809">
        <v>0</v>
      </c>
      <c r="CR63" s="809">
        <v>0</v>
      </c>
      <c r="CS63" s="809">
        <v>0</v>
      </c>
      <c r="CT63" s="809">
        <v>0</v>
      </c>
      <c r="CU63" s="809">
        <v>0</v>
      </c>
      <c r="CV63" s="809">
        <v>0</v>
      </c>
      <c r="CW63" s="809">
        <v>0</v>
      </c>
      <c r="CX63" s="809">
        <v>0</v>
      </c>
      <c r="CY63" s="809">
        <v>0</v>
      </c>
      <c r="CZ63" s="809">
        <v>0</v>
      </c>
      <c r="DA63" s="809">
        <v>0</v>
      </c>
      <c r="DB63" s="809">
        <v>0</v>
      </c>
      <c r="DC63" s="809">
        <v>0</v>
      </c>
      <c r="DD63" s="809" t="s">
        <v>569</v>
      </c>
      <c r="DE63" s="809" t="s">
        <v>569</v>
      </c>
      <c r="DF63" s="809" t="s">
        <v>569</v>
      </c>
      <c r="DG63" s="809" t="s">
        <v>569</v>
      </c>
      <c r="DH63" s="809" t="s">
        <v>569</v>
      </c>
      <c r="DI63" s="809" t="s">
        <v>569</v>
      </c>
      <c r="DJ63" s="809" t="s">
        <v>569</v>
      </c>
      <c r="DK63" s="809" t="s">
        <v>569</v>
      </c>
      <c r="DL63" s="809" t="s">
        <v>569</v>
      </c>
      <c r="DM63" s="809" t="s">
        <v>569</v>
      </c>
      <c r="DN63" s="809" t="s">
        <v>569</v>
      </c>
      <c r="DO63" s="809" t="s">
        <v>569</v>
      </c>
      <c r="DP63" s="809" t="s">
        <v>569</v>
      </c>
      <c r="DQ63" s="809" t="s">
        <v>569</v>
      </c>
      <c r="DR63" s="809" t="s">
        <v>569</v>
      </c>
      <c r="DS63" s="809" t="s">
        <v>569</v>
      </c>
      <c r="DT63" s="810">
        <v>0</v>
      </c>
    </row>
    <row r="64" spans="1:124" x14ac:dyDescent="0.25">
      <c r="A64" s="22"/>
      <c r="B64" s="792">
        <v>61</v>
      </c>
      <c r="C64" s="793" t="str">
        <v>建設補修</v>
      </c>
      <c r="D64" s="802">
        <v>3.7841702184755561E-3</v>
      </c>
      <c r="E64" s="803">
        <v>1.1110618150934547E-2</v>
      </c>
      <c r="F64" s="803">
        <v>1.613779763275457E-3</v>
      </c>
      <c r="G64" s="803">
        <v>1.9447018314515483E-3</v>
      </c>
      <c r="H64" s="803">
        <v>2.5549255082900325E-3</v>
      </c>
      <c r="I64" s="803">
        <v>4.7739279879484839E-4</v>
      </c>
      <c r="J64" s="803">
        <v>7.8386624662019691E-3</v>
      </c>
      <c r="K64" s="803">
        <v>5.5468319840120727E-3</v>
      </c>
      <c r="L64" s="803">
        <v>1.8882747509551042E-3</v>
      </c>
      <c r="M64" s="803">
        <v>3.6472263711834381E-4</v>
      </c>
      <c r="N64" s="803">
        <v>6.3610878939621444E-4</v>
      </c>
      <c r="O64" s="803">
        <v>8.4718534657073758E-4</v>
      </c>
      <c r="P64" s="803">
        <v>8.3966236734281581E-4</v>
      </c>
      <c r="Q64" s="803">
        <v>3.3921597620269461E-4</v>
      </c>
      <c r="R64" s="803">
        <v>8.1201786439301666E-3</v>
      </c>
      <c r="S64" s="803">
        <v>4.9833887043189366E-3</v>
      </c>
      <c r="T64" s="803">
        <v>1.2882685506568528E-3</v>
      </c>
      <c r="U64" s="803">
        <v>4.7007120605251449E-3</v>
      </c>
      <c r="V64" s="803">
        <v>5.3018253427251378E-3</v>
      </c>
      <c r="W64" s="803">
        <v>4.7798111473218016E-3</v>
      </c>
      <c r="X64" s="803">
        <v>2.4438749765012023E-3</v>
      </c>
      <c r="Y64" s="803">
        <v>9.7982098405804768E-4</v>
      </c>
      <c r="Z64" s="803">
        <v>4.2188805346700083E-3</v>
      </c>
      <c r="AA64" s="803">
        <v>2.4296505720722713E-3</v>
      </c>
      <c r="AB64" s="803">
        <v>1.7400514449992435E-3</v>
      </c>
      <c r="AC64" s="803">
        <v>3.0918727915194345E-3</v>
      </c>
      <c r="AD64" s="803">
        <v>4.0459627569903306E-4</v>
      </c>
      <c r="AE64" s="803">
        <v>5.0418778928807582E-3</v>
      </c>
      <c r="AF64" s="803">
        <v>2.8205684530266868E-3</v>
      </c>
      <c r="AG64" s="803">
        <v>2.0459195271652648E-3</v>
      </c>
      <c r="AH64" s="803">
        <v>3.0838239416876925E-3</v>
      </c>
      <c r="AI64" s="803">
        <v>7.0083704989344639E-3</v>
      </c>
      <c r="AJ64" s="803">
        <v>5.1080550098231824E-3</v>
      </c>
      <c r="AK64" s="803">
        <v>7.4141048824593126E-3</v>
      </c>
      <c r="AL64" s="803">
        <v>6.6822776857616084E-3</v>
      </c>
      <c r="AM64" s="803">
        <v>3.3902154165585258E-3</v>
      </c>
      <c r="AN64" s="803">
        <v>1.290097629009763E-2</v>
      </c>
      <c r="AO64" s="803">
        <v>3.2041297672555737E-3</v>
      </c>
      <c r="AP64" s="803">
        <v>8.6455331412103754E-3</v>
      </c>
      <c r="AQ64" s="803">
        <v>5.0939876596355288E-3</v>
      </c>
      <c r="AR64" s="803">
        <v>6.4349946375044688E-3</v>
      </c>
      <c r="AS64" s="803">
        <v>4.1515232101173062E-3</v>
      </c>
      <c r="AT64" s="803">
        <v>3.519339447057629E-3</v>
      </c>
      <c r="AU64" s="803">
        <v>3.8459546255050245E-3</v>
      </c>
      <c r="AV64" s="803">
        <v>3.4478355254756736E-3</v>
      </c>
      <c r="AW64" s="803">
        <v>2.0658139098136594E-3</v>
      </c>
      <c r="AX64" s="803">
        <v>9.8908678836252557E-3</v>
      </c>
      <c r="AY64" s="803">
        <v>2.7352708952137457E-3</v>
      </c>
      <c r="AZ64" s="803">
        <v>1.7193947730398899E-3</v>
      </c>
      <c r="BA64" s="803">
        <v>2.2758306781975419E-3</v>
      </c>
      <c r="BB64" s="803">
        <v>5.6116722783389446E-3</v>
      </c>
      <c r="BC64" s="803">
        <v>9.959626032106407E-4</v>
      </c>
      <c r="BD64" s="803">
        <v>2.1805494984736152E-3</v>
      </c>
      <c r="BE64" s="803">
        <v>1.942200124300808E-3</v>
      </c>
      <c r="BF64" s="803">
        <v>7.367111238887566E-4</v>
      </c>
      <c r="BG64" s="803">
        <v>1.2449358541525995E-3</v>
      </c>
      <c r="BH64" s="803">
        <v>2.827648984176786E-3</v>
      </c>
      <c r="BI64" s="803">
        <v>3.0641616886935528E-3</v>
      </c>
      <c r="BJ64" s="803">
        <v>3.0022653456699148E-4</v>
      </c>
      <c r="BK64" s="803">
        <v>1.1716038948098978E-3</v>
      </c>
      <c r="BL64" s="803">
        <v>8.8601638211202778E-4</v>
      </c>
      <c r="BM64" s="803">
        <v>8.6595229157424155E-4</v>
      </c>
      <c r="BN64" s="803">
        <v>6.5734679689704776E-4</v>
      </c>
      <c r="BO64" s="803">
        <v>1.9879965290497091E-2</v>
      </c>
      <c r="BP64" s="803">
        <v>3.9999016921243101E-2</v>
      </c>
      <c r="BQ64" s="803">
        <v>6.0671974970118822E-2</v>
      </c>
      <c r="BR64" s="803">
        <v>3.0477480528276328E-3</v>
      </c>
      <c r="BS64" s="803">
        <v>6.235097038013216E-3</v>
      </c>
      <c r="BT64" s="803">
        <v>4.5942284032330907E-3</v>
      </c>
      <c r="BU64" s="803">
        <v>1.4403170795124072E-2</v>
      </c>
      <c r="BV64" s="803">
        <v>2.3238849108600846E-2</v>
      </c>
      <c r="BW64" s="803">
        <v>5.4699869072004026E-2</v>
      </c>
      <c r="BX64" s="803">
        <v>2.9169061196823012E-2</v>
      </c>
      <c r="BY64" s="803">
        <v>1.9688075092271786E-3</v>
      </c>
      <c r="BZ64" s="803">
        <v>3.9874483945368704E-3</v>
      </c>
      <c r="CA64" s="803">
        <v>1.1797056915181969E-4</v>
      </c>
      <c r="CB64" s="803">
        <v>6.9641924438511981E-3</v>
      </c>
      <c r="CC64" s="803">
        <v>1.4760502049180328E-2</v>
      </c>
      <c r="CD64" s="803">
        <v>1.4689549773605324E-2</v>
      </c>
      <c r="CE64" s="803">
        <v>2.7539528128682211E-3</v>
      </c>
      <c r="CF64" s="803">
        <v>6.7483541147879455E-3</v>
      </c>
      <c r="CG64" s="803">
        <v>1.1510666422237874E-2</v>
      </c>
      <c r="CH64" s="803">
        <v>1.086566697795974E-3</v>
      </c>
      <c r="CI64" s="803">
        <v>1.3933599192812184E-2</v>
      </c>
      <c r="CJ64" s="803">
        <v>5.0852256034699186E-3</v>
      </c>
      <c r="CK64" s="803">
        <v>5.7589982876107343E-3</v>
      </c>
      <c r="CL64" s="803">
        <v>9.6070134454766705E-3</v>
      </c>
      <c r="CM64" s="803">
        <v>4.6736464537890984E-3</v>
      </c>
      <c r="CN64" s="803">
        <v>4.4015893991116986E-3</v>
      </c>
      <c r="CO64" s="803">
        <v>2.2119349691119079E-3</v>
      </c>
      <c r="CP64" s="803">
        <v>4.3743420336152753E-3</v>
      </c>
      <c r="CQ64" s="803">
        <v>2.2901909402339325E-3</v>
      </c>
      <c r="CR64" s="803">
        <v>3.2079769488666662E-3</v>
      </c>
      <c r="CS64" s="803">
        <v>1.7895243994769082E-3</v>
      </c>
      <c r="CT64" s="803">
        <v>4.9115913555992138E-4</v>
      </c>
      <c r="CU64" s="803">
        <v>1.1489067894131185E-3</v>
      </c>
      <c r="CV64" s="803">
        <v>3.229933194496938E-3</v>
      </c>
      <c r="CW64" s="803">
        <v>2.7834377122475428E-3</v>
      </c>
      <c r="CX64" s="803">
        <v>2.8154391763197287E-3</v>
      </c>
      <c r="CY64" s="803">
        <v>3.8687205303648033E-3</v>
      </c>
      <c r="CZ64" s="803">
        <v>6.6589713223499779E-3</v>
      </c>
      <c r="DA64" s="803">
        <v>4.6821161346631149E-3</v>
      </c>
      <c r="DB64" s="803">
        <v>0</v>
      </c>
      <c r="DC64" s="803">
        <v>8.2718022887011237E-4</v>
      </c>
      <c r="DD64" s="803" t="s">
        <v>569</v>
      </c>
      <c r="DE64" s="803" t="s">
        <v>569</v>
      </c>
      <c r="DF64" s="803" t="s">
        <v>569</v>
      </c>
      <c r="DG64" s="803" t="s">
        <v>569</v>
      </c>
      <c r="DH64" s="803" t="s">
        <v>569</v>
      </c>
      <c r="DI64" s="803" t="s">
        <v>569</v>
      </c>
      <c r="DJ64" s="803" t="s">
        <v>569</v>
      </c>
      <c r="DK64" s="803" t="s">
        <v>569</v>
      </c>
      <c r="DL64" s="803" t="s">
        <v>569</v>
      </c>
      <c r="DM64" s="803" t="s">
        <v>569</v>
      </c>
      <c r="DN64" s="803" t="s">
        <v>569</v>
      </c>
      <c r="DO64" s="803" t="s">
        <v>569</v>
      </c>
      <c r="DP64" s="803" t="s">
        <v>569</v>
      </c>
      <c r="DQ64" s="803" t="s">
        <v>569</v>
      </c>
      <c r="DR64" s="803" t="s">
        <v>569</v>
      </c>
      <c r="DS64" s="803" t="s">
        <v>569</v>
      </c>
      <c r="DT64" s="804">
        <v>8.1317287197134186E-3</v>
      </c>
    </row>
    <row r="65" spans="1:124" x14ac:dyDescent="0.25">
      <c r="A65" s="22"/>
      <c r="B65" s="792">
        <v>62</v>
      </c>
      <c r="C65" s="793" t="str">
        <v>公共事業</v>
      </c>
      <c r="D65" s="802">
        <v>0</v>
      </c>
      <c r="E65" s="803">
        <v>0</v>
      </c>
      <c r="F65" s="803">
        <v>0</v>
      </c>
      <c r="G65" s="803">
        <v>0</v>
      </c>
      <c r="H65" s="803">
        <v>0</v>
      </c>
      <c r="I65" s="803">
        <v>0</v>
      </c>
      <c r="J65" s="803">
        <v>0</v>
      </c>
      <c r="K65" s="803">
        <v>0</v>
      </c>
      <c r="L65" s="803">
        <v>0</v>
      </c>
      <c r="M65" s="803">
        <v>0</v>
      </c>
      <c r="N65" s="803">
        <v>0</v>
      </c>
      <c r="O65" s="803">
        <v>0</v>
      </c>
      <c r="P65" s="803">
        <v>0</v>
      </c>
      <c r="Q65" s="803">
        <v>0</v>
      </c>
      <c r="R65" s="803">
        <v>0</v>
      </c>
      <c r="S65" s="803">
        <v>0</v>
      </c>
      <c r="T65" s="803">
        <v>0</v>
      </c>
      <c r="U65" s="803">
        <v>0</v>
      </c>
      <c r="V65" s="803">
        <v>0</v>
      </c>
      <c r="W65" s="803">
        <v>0</v>
      </c>
      <c r="X65" s="803">
        <v>0</v>
      </c>
      <c r="Y65" s="803">
        <v>0</v>
      </c>
      <c r="Z65" s="803">
        <v>0</v>
      </c>
      <c r="AA65" s="803">
        <v>0</v>
      </c>
      <c r="AB65" s="803">
        <v>0</v>
      </c>
      <c r="AC65" s="803">
        <v>0</v>
      </c>
      <c r="AD65" s="803">
        <v>0</v>
      </c>
      <c r="AE65" s="803">
        <v>0</v>
      </c>
      <c r="AF65" s="803">
        <v>0</v>
      </c>
      <c r="AG65" s="803">
        <v>0</v>
      </c>
      <c r="AH65" s="803">
        <v>0</v>
      </c>
      <c r="AI65" s="803">
        <v>0</v>
      </c>
      <c r="AJ65" s="803">
        <v>0</v>
      </c>
      <c r="AK65" s="803">
        <v>0</v>
      </c>
      <c r="AL65" s="803">
        <v>0</v>
      </c>
      <c r="AM65" s="803">
        <v>0</v>
      </c>
      <c r="AN65" s="803">
        <v>0</v>
      </c>
      <c r="AO65" s="803">
        <v>0</v>
      </c>
      <c r="AP65" s="803">
        <v>0</v>
      </c>
      <c r="AQ65" s="803">
        <v>0</v>
      </c>
      <c r="AR65" s="803">
        <v>0</v>
      </c>
      <c r="AS65" s="803">
        <v>0</v>
      </c>
      <c r="AT65" s="803">
        <v>0</v>
      </c>
      <c r="AU65" s="803">
        <v>0</v>
      </c>
      <c r="AV65" s="803">
        <v>0</v>
      </c>
      <c r="AW65" s="803">
        <v>0</v>
      </c>
      <c r="AX65" s="803">
        <v>0</v>
      </c>
      <c r="AY65" s="803">
        <v>0</v>
      </c>
      <c r="AZ65" s="803">
        <v>0</v>
      </c>
      <c r="BA65" s="803">
        <v>0</v>
      </c>
      <c r="BB65" s="803">
        <v>0</v>
      </c>
      <c r="BC65" s="803">
        <v>0</v>
      </c>
      <c r="BD65" s="803">
        <v>0</v>
      </c>
      <c r="BE65" s="803">
        <v>0</v>
      </c>
      <c r="BF65" s="803">
        <v>0</v>
      </c>
      <c r="BG65" s="803">
        <v>0</v>
      </c>
      <c r="BH65" s="803">
        <v>0</v>
      </c>
      <c r="BI65" s="803">
        <v>0</v>
      </c>
      <c r="BJ65" s="803">
        <v>0</v>
      </c>
      <c r="BK65" s="803">
        <v>0</v>
      </c>
      <c r="BL65" s="803">
        <v>0</v>
      </c>
      <c r="BM65" s="803">
        <v>0</v>
      </c>
      <c r="BN65" s="803">
        <v>0</v>
      </c>
      <c r="BO65" s="803">
        <v>0</v>
      </c>
      <c r="BP65" s="803">
        <v>0</v>
      </c>
      <c r="BQ65" s="803">
        <v>0</v>
      </c>
      <c r="BR65" s="803">
        <v>0</v>
      </c>
      <c r="BS65" s="803">
        <v>0</v>
      </c>
      <c r="BT65" s="803">
        <v>0</v>
      </c>
      <c r="BU65" s="803">
        <v>0</v>
      </c>
      <c r="BV65" s="803">
        <v>0</v>
      </c>
      <c r="BW65" s="803">
        <v>0</v>
      </c>
      <c r="BX65" s="803">
        <v>0</v>
      </c>
      <c r="BY65" s="803">
        <v>0</v>
      </c>
      <c r="BZ65" s="803">
        <v>0</v>
      </c>
      <c r="CA65" s="803">
        <v>0</v>
      </c>
      <c r="CB65" s="803">
        <v>0</v>
      </c>
      <c r="CC65" s="803">
        <v>0</v>
      </c>
      <c r="CD65" s="803">
        <v>0</v>
      </c>
      <c r="CE65" s="803">
        <v>0</v>
      </c>
      <c r="CF65" s="803">
        <v>0</v>
      </c>
      <c r="CG65" s="803">
        <v>0</v>
      </c>
      <c r="CH65" s="803">
        <v>0</v>
      </c>
      <c r="CI65" s="803">
        <v>0</v>
      </c>
      <c r="CJ65" s="803">
        <v>0</v>
      </c>
      <c r="CK65" s="803">
        <v>0</v>
      </c>
      <c r="CL65" s="803">
        <v>0</v>
      </c>
      <c r="CM65" s="803">
        <v>0</v>
      </c>
      <c r="CN65" s="803">
        <v>0</v>
      </c>
      <c r="CO65" s="803">
        <v>0</v>
      </c>
      <c r="CP65" s="803">
        <v>0</v>
      </c>
      <c r="CQ65" s="803">
        <v>0</v>
      </c>
      <c r="CR65" s="803">
        <v>0</v>
      </c>
      <c r="CS65" s="803">
        <v>0</v>
      </c>
      <c r="CT65" s="803">
        <v>0</v>
      </c>
      <c r="CU65" s="803">
        <v>0</v>
      </c>
      <c r="CV65" s="803">
        <v>0</v>
      </c>
      <c r="CW65" s="803">
        <v>0</v>
      </c>
      <c r="CX65" s="803">
        <v>0</v>
      </c>
      <c r="CY65" s="803">
        <v>0</v>
      </c>
      <c r="CZ65" s="803">
        <v>0</v>
      </c>
      <c r="DA65" s="803">
        <v>0</v>
      </c>
      <c r="DB65" s="803">
        <v>0</v>
      </c>
      <c r="DC65" s="803">
        <v>0</v>
      </c>
      <c r="DD65" s="803" t="s">
        <v>569</v>
      </c>
      <c r="DE65" s="803" t="s">
        <v>569</v>
      </c>
      <c r="DF65" s="803" t="s">
        <v>569</v>
      </c>
      <c r="DG65" s="803" t="s">
        <v>569</v>
      </c>
      <c r="DH65" s="803" t="s">
        <v>569</v>
      </c>
      <c r="DI65" s="803" t="s">
        <v>569</v>
      </c>
      <c r="DJ65" s="803" t="s">
        <v>569</v>
      </c>
      <c r="DK65" s="803" t="s">
        <v>569</v>
      </c>
      <c r="DL65" s="803" t="s">
        <v>569</v>
      </c>
      <c r="DM65" s="803" t="s">
        <v>569</v>
      </c>
      <c r="DN65" s="803" t="s">
        <v>569</v>
      </c>
      <c r="DO65" s="803" t="s">
        <v>569</v>
      </c>
      <c r="DP65" s="803" t="s">
        <v>569</v>
      </c>
      <c r="DQ65" s="803" t="s">
        <v>569</v>
      </c>
      <c r="DR65" s="803" t="s">
        <v>569</v>
      </c>
      <c r="DS65" s="803" t="s">
        <v>569</v>
      </c>
      <c r="DT65" s="804">
        <v>0</v>
      </c>
    </row>
    <row r="66" spans="1:124" x14ac:dyDescent="0.25">
      <c r="A66" s="22"/>
      <c r="B66" s="792">
        <v>63</v>
      </c>
      <c r="C66" s="793" t="str">
        <v>その他の土木建設</v>
      </c>
      <c r="D66" s="802">
        <v>0</v>
      </c>
      <c r="E66" s="803">
        <v>0</v>
      </c>
      <c r="F66" s="803">
        <v>0</v>
      </c>
      <c r="G66" s="803">
        <v>0</v>
      </c>
      <c r="H66" s="803">
        <v>0</v>
      </c>
      <c r="I66" s="803">
        <v>0</v>
      </c>
      <c r="J66" s="803">
        <v>0</v>
      </c>
      <c r="K66" s="803">
        <v>0</v>
      </c>
      <c r="L66" s="803">
        <v>0</v>
      </c>
      <c r="M66" s="803">
        <v>0</v>
      </c>
      <c r="N66" s="803">
        <v>0</v>
      </c>
      <c r="O66" s="803">
        <v>0</v>
      </c>
      <c r="P66" s="803">
        <v>0</v>
      </c>
      <c r="Q66" s="803">
        <v>0</v>
      </c>
      <c r="R66" s="803">
        <v>0</v>
      </c>
      <c r="S66" s="803">
        <v>0</v>
      </c>
      <c r="T66" s="803">
        <v>0</v>
      </c>
      <c r="U66" s="803">
        <v>0</v>
      </c>
      <c r="V66" s="803">
        <v>0</v>
      </c>
      <c r="W66" s="803">
        <v>0</v>
      </c>
      <c r="X66" s="803">
        <v>0</v>
      </c>
      <c r="Y66" s="803">
        <v>0</v>
      </c>
      <c r="Z66" s="803">
        <v>0</v>
      </c>
      <c r="AA66" s="803">
        <v>0</v>
      </c>
      <c r="AB66" s="803">
        <v>0</v>
      </c>
      <c r="AC66" s="803">
        <v>0</v>
      </c>
      <c r="AD66" s="803">
        <v>0</v>
      </c>
      <c r="AE66" s="803">
        <v>0</v>
      </c>
      <c r="AF66" s="803">
        <v>0</v>
      </c>
      <c r="AG66" s="803">
        <v>0</v>
      </c>
      <c r="AH66" s="803">
        <v>0</v>
      </c>
      <c r="AI66" s="803">
        <v>0</v>
      </c>
      <c r="AJ66" s="803">
        <v>0</v>
      </c>
      <c r="AK66" s="803">
        <v>0</v>
      </c>
      <c r="AL66" s="803">
        <v>0</v>
      </c>
      <c r="AM66" s="803">
        <v>0</v>
      </c>
      <c r="AN66" s="803">
        <v>0</v>
      </c>
      <c r="AO66" s="803">
        <v>0</v>
      </c>
      <c r="AP66" s="803">
        <v>0</v>
      </c>
      <c r="AQ66" s="803">
        <v>0</v>
      </c>
      <c r="AR66" s="803">
        <v>0</v>
      </c>
      <c r="AS66" s="803">
        <v>0</v>
      </c>
      <c r="AT66" s="803">
        <v>0</v>
      </c>
      <c r="AU66" s="803">
        <v>0</v>
      </c>
      <c r="AV66" s="803">
        <v>0</v>
      </c>
      <c r="AW66" s="803">
        <v>0</v>
      </c>
      <c r="AX66" s="803">
        <v>0</v>
      </c>
      <c r="AY66" s="803">
        <v>0</v>
      </c>
      <c r="AZ66" s="803">
        <v>0</v>
      </c>
      <c r="BA66" s="803">
        <v>0</v>
      </c>
      <c r="BB66" s="803">
        <v>0</v>
      </c>
      <c r="BC66" s="803">
        <v>0</v>
      </c>
      <c r="BD66" s="803">
        <v>0</v>
      </c>
      <c r="BE66" s="803">
        <v>0</v>
      </c>
      <c r="BF66" s="803">
        <v>0</v>
      </c>
      <c r="BG66" s="803">
        <v>0</v>
      </c>
      <c r="BH66" s="803">
        <v>0</v>
      </c>
      <c r="BI66" s="803">
        <v>0</v>
      </c>
      <c r="BJ66" s="803">
        <v>0</v>
      </c>
      <c r="BK66" s="803">
        <v>0</v>
      </c>
      <c r="BL66" s="803">
        <v>0</v>
      </c>
      <c r="BM66" s="803">
        <v>0</v>
      </c>
      <c r="BN66" s="803">
        <v>0</v>
      </c>
      <c r="BO66" s="803">
        <v>0</v>
      </c>
      <c r="BP66" s="803">
        <v>0</v>
      </c>
      <c r="BQ66" s="803">
        <v>0</v>
      </c>
      <c r="BR66" s="803">
        <v>0</v>
      </c>
      <c r="BS66" s="803">
        <v>0</v>
      </c>
      <c r="BT66" s="803">
        <v>0</v>
      </c>
      <c r="BU66" s="803">
        <v>0</v>
      </c>
      <c r="BV66" s="803">
        <v>0</v>
      </c>
      <c r="BW66" s="803">
        <v>0</v>
      </c>
      <c r="BX66" s="803">
        <v>0</v>
      </c>
      <c r="BY66" s="803">
        <v>0</v>
      </c>
      <c r="BZ66" s="803">
        <v>0</v>
      </c>
      <c r="CA66" s="803">
        <v>0</v>
      </c>
      <c r="CB66" s="803">
        <v>0</v>
      </c>
      <c r="CC66" s="803">
        <v>0</v>
      </c>
      <c r="CD66" s="803">
        <v>0</v>
      </c>
      <c r="CE66" s="803">
        <v>0</v>
      </c>
      <c r="CF66" s="803">
        <v>0</v>
      </c>
      <c r="CG66" s="803">
        <v>0</v>
      </c>
      <c r="CH66" s="803">
        <v>0</v>
      </c>
      <c r="CI66" s="803">
        <v>0</v>
      </c>
      <c r="CJ66" s="803">
        <v>0</v>
      </c>
      <c r="CK66" s="803">
        <v>0</v>
      </c>
      <c r="CL66" s="803">
        <v>0</v>
      </c>
      <c r="CM66" s="803">
        <v>0</v>
      </c>
      <c r="CN66" s="803">
        <v>0</v>
      </c>
      <c r="CO66" s="803">
        <v>0</v>
      </c>
      <c r="CP66" s="803">
        <v>0</v>
      </c>
      <c r="CQ66" s="803">
        <v>0</v>
      </c>
      <c r="CR66" s="803">
        <v>0</v>
      </c>
      <c r="CS66" s="803">
        <v>0</v>
      </c>
      <c r="CT66" s="803">
        <v>0</v>
      </c>
      <c r="CU66" s="803">
        <v>0</v>
      </c>
      <c r="CV66" s="803">
        <v>0</v>
      </c>
      <c r="CW66" s="803">
        <v>0</v>
      </c>
      <c r="CX66" s="803">
        <v>0</v>
      </c>
      <c r="CY66" s="803">
        <v>0</v>
      </c>
      <c r="CZ66" s="803">
        <v>0</v>
      </c>
      <c r="DA66" s="803">
        <v>0</v>
      </c>
      <c r="DB66" s="803">
        <v>0</v>
      </c>
      <c r="DC66" s="803">
        <v>0</v>
      </c>
      <c r="DD66" s="803" t="s">
        <v>569</v>
      </c>
      <c r="DE66" s="803" t="s">
        <v>569</v>
      </c>
      <c r="DF66" s="803" t="s">
        <v>569</v>
      </c>
      <c r="DG66" s="803" t="s">
        <v>569</v>
      </c>
      <c r="DH66" s="803" t="s">
        <v>569</v>
      </c>
      <c r="DI66" s="803" t="s">
        <v>569</v>
      </c>
      <c r="DJ66" s="803" t="s">
        <v>569</v>
      </c>
      <c r="DK66" s="803" t="s">
        <v>569</v>
      </c>
      <c r="DL66" s="803" t="s">
        <v>569</v>
      </c>
      <c r="DM66" s="803" t="s">
        <v>569</v>
      </c>
      <c r="DN66" s="803" t="s">
        <v>569</v>
      </c>
      <c r="DO66" s="803" t="s">
        <v>569</v>
      </c>
      <c r="DP66" s="803" t="s">
        <v>569</v>
      </c>
      <c r="DQ66" s="803" t="s">
        <v>569</v>
      </c>
      <c r="DR66" s="803" t="s">
        <v>569</v>
      </c>
      <c r="DS66" s="803" t="s">
        <v>569</v>
      </c>
      <c r="DT66" s="804">
        <v>0</v>
      </c>
    </row>
    <row r="67" spans="1:124" x14ac:dyDescent="0.25">
      <c r="A67" s="22"/>
      <c r="B67" s="792">
        <v>64</v>
      </c>
      <c r="C67" s="793" t="str">
        <v>電力</v>
      </c>
      <c r="D67" s="802">
        <v>6.2789971215148422E-3</v>
      </c>
      <c r="E67" s="803">
        <v>8.6641272175285375E-3</v>
      </c>
      <c r="F67" s="803">
        <v>1.2105190438907567E-2</v>
      </c>
      <c r="G67" s="803">
        <v>3.7292517473717923E-2</v>
      </c>
      <c r="H67" s="803">
        <v>4.905025764860611E-3</v>
      </c>
      <c r="I67" s="803">
        <v>2.1571082019619077E-3</v>
      </c>
      <c r="J67" s="803">
        <v>3.1528291121970579E-2</v>
      </c>
      <c r="K67" s="803">
        <v>5.7895058833126005E-2</v>
      </c>
      <c r="L67" s="803">
        <v>6.9329792070442417E-3</v>
      </c>
      <c r="M67" s="803">
        <v>9.7624092535343356E-3</v>
      </c>
      <c r="N67" s="803">
        <v>4.2012766555470909E-3</v>
      </c>
      <c r="O67" s="803">
        <v>1.2400875318293928E-2</v>
      </c>
      <c r="P67" s="803">
        <v>7.4559492919689134E-3</v>
      </c>
      <c r="Q67" s="803">
        <v>9.9329396108583899E-3</v>
      </c>
      <c r="R67" s="803">
        <v>2.2330491270807957E-2</v>
      </c>
      <c r="S67" s="803">
        <v>1.6263617399366454E-2</v>
      </c>
      <c r="T67" s="803">
        <v>1.5024329402883424E-2</v>
      </c>
      <c r="U67" s="803">
        <v>1.0514018691588784E-2</v>
      </c>
      <c r="V67" s="803">
        <v>8.8367700522608492E-2</v>
      </c>
      <c r="W67" s="803">
        <v>5.8661318626222108E-3</v>
      </c>
      <c r="X67" s="803">
        <v>1.1902759500935004E-2</v>
      </c>
      <c r="Y67" s="803">
        <v>1.5571209152057624E-2</v>
      </c>
      <c r="Z67" s="803">
        <v>0.18040935672514619</v>
      </c>
      <c r="AA67" s="803">
        <v>5.2127048637186906E-3</v>
      </c>
      <c r="AB67" s="803">
        <v>5.7119080042366474E-3</v>
      </c>
      <c r="AC67" s="803">
        <v>1.258833922261484E-2</v>
      </c>
      <c r="AD67" s="803">
        <v>5.6736489235956365E-3</v>
      </c>
      <c r="AE67" s="803">
        <v>1.8307802512673572E-2</v>
      </c>
      <c r="AF67" s="803">
        <v>1.4645259275330875E-2</v>
      </c>
      <c r="AG67" s="803">
        <v>9.7749488520118208E-3</v>
      </c>
      <c r="AH67" s="803">
        <v>6.0134566862910008E-2</v>
      </c>
      <c r="AI67" s="803">
        <v>4.6751763077531469E-2</v>
      </c>
      <c r="AJ67" s="803">
        <v>1.100196463654224E-2</v>
      </c>
      <c r="AK67" s="803">
        <v>2.5406871609403255E-2</v>
      </c>
      <c r="AL67" s="803">
        <v>2.3904848934833516E-2</v>
      </c>
      <c r="AM67" s="803">
        <v>1.4124545808460939E-2</v>
      </c>
      <c r="AN67" s="803">
        <v>8.2206844759146011E-2</v>
      </c>
      <c r="AO67" s="803">
        <v>9.2118730808597744E-3</v>
      </c>
      <c r="AP67" s="803">
        <v>2.8658341338456614E-2</v>
      </c>
      <c r="AQ67" s="803">
        <v>1.5568948199167742E-2</v>
      </c>
      <c r="AR67" s="803">
        <v>9.4233254805621003E-3</v>
      </c>
      <c r="AS67" s="803">
        <v>1.5660550187631121E-2</v>
      </c>
      <c r="AT67" s="803">
        <v>1.2250008459950595E-2</v>
      </c>
      <c r="AU67" s="803">
        <v>7.1221381953796743E-3</v>
      </c>
      <c r="AV67" s="803">
        <v>9.0665304558804755E-3</v>
      </c>
      <c r="AW67" s="803">
        <v>2.8378857750975522E-2</v>
      </c>
      <c r="AX67" s="803">
        <v>2.1148966570590989E-2</v>
      </c>
      <c r="AY67" s="803">
        <v>1.2097229010790691E-2</v>
      </c>
      <c r="AZ67" s="803">
        <v>6.1898211829436037E-3</v>
      </c>
      <c r="BA67" s="803">
        <v>3.1861629494765588E-3</v>
      </c>
      <c r="BB67" s="803">
        <v>9.5398428731762065E-3</v>
      </c>
      <c r="BC67" s="803">
        <v>1.7991582509611574E-3</v>
      </c>
      <c r="BD67" s="803">
        <v>6.5416484954208464E-3</v>
      </c>
      <c r="BE67" s="803">
        <v>3.7678682411435675E-3</v>
      </c>
      <c r="BF67" s="803">
        <v>8.1442516317702177E-3</v>
      </c>
      <c r="BG67" s="803">
        <v>8.7778528021607016E-3</v>
      </c>
      <c r="BH67" s="803">
        <v>3.7379195475761625E-3</v>
      </c>
      <c r="BI67" s="803">
        <v>8.2949023491906276E-3</v>
      </c>
      <c r="BJ67" s="803">
        <v>3.1578372772182645E-2</v>
      </c>
      <c r="BK67" s="803">
        <v>4.4161335468103288E-3</v>
      </c>
      <c r="BL67" s="803">
        <v>1.1911589535448007E-3</v>
      </c>
      <c r="BM67" s="803">
        <v>2.9156570999556361E-3</v>
      </c>
      <c r="BN67" s="803">
        <v>4.4775297526861739E-3</v>
      </c>
      <c r="BO67" s="803">
        <v>0.12544031065840808</v>
      </c>
      <c r="BP67" s="803">
        <v>2.397483318382344E-2</v>
      </c>
      <c r="BQ67" s="803">
        <v>5.051676861421641E-2</v>
      </c>
      <c r="BR67" s="803">
        <v>4.3421003123001088E-2</v>
      </c>
      <c r="BS67" s="803">
        <v>1.7921302957150668E-2</v>
      </c>
      <c r="BT67" s="803">
        <v>2.8935852112566382E-3</v>
      </c>
      <c r="BU67" s="803">
        <v>3.7841097542590081E-2</v>
      </c>
      <c r="BV67" s="803">
        <v>5.4701740096553412E-3</v>
      </c>
      <c r="BW67" s="803">
        <v>1.0618653363617733E-6</v>
      </c>
      <c r="BX67" s="803">
        <v>2.981742628531011E-2</v>
      </c>
      <c r="BY67" s="803">
        <v>4.8089280023029396E-3</v>
      </c>
      <c r="BZ67" s="803">
        <v>7.91705528924365E-4</v>
      </c>
      <c r="CA67" s="803">
        <v>1.6150732681499125E-3</v>
      </c>
      <c r="CB67" s="803">
        <v>3.0758516627009459E-3</v>
      </c>
      <c r="CC67" s="803">
        <v>5.2606301229508198E-2</v>
      </c>
      <c r="CD67" s="803">
        <v>9.5351552488442959E-3</v>
      </c>
      <c r="CE67" s="803">
        <v>6.0559559367549939E-3</v>
      </c>
      <c r="CF67" s="803">
        <v>1.1403579744149878E-2</v>
      </c>
      <c r="CG67" s="803">
        <v>5.9241820479916637E-3</v>
      </c>
      <c r="CH67" s="803">
        <v>2.762578074788457E-3</v>
      </c>
      <c r="CI67" s="803">
        <v>4.2761735453802916E-3</v>
      </c>
      <c r="CJ67" s="803">
        <v>3.3331730846273416E-3</v>
      </c>
      <c r="CK67" s="803">
        <v>7.7190990681179185E-3</v>
      </c>
      <c r="CL67" s="803">
        <v>2.7006020395092499E-2</v>
      </c>
      <c r="CM67" s="803">
        <v>7.3163055032632388E-3</v>
      </c>
      <c r="CN67" s="803">
        <v>5.6753110890871046E-3</v>
      </c>
      <c r="CO67" s="803">
        <v>1.4266980550771807E-2</v>
      </c>
      <c r="CP67" s="803">
        <v>1.5443302960999989E-2</v>
      </c>
      <c r="CQ67" s="803">
        <v>9.4555678390588101E-3</v>
      </c>
      <c r="CR67" s="803">
        <v>2.3894467479960478E-3</v>
      </c>
      <c r="CS67" s="803">
        <v>5.524184015776543E-3</v>
      </c>
      <c r="CT67" s="803">
        <v>2.11706523948242E-3</v>
      </c>
      <c r="CU67" s="803">
        <v>3.4927502876869964E-3</v>
      </c>
      <c r="CV67" s="803">
        <v>6.689851160958056E-3</v>
      </c>
      <c r="CW67" s="803">
        <v>3.0171964782012659E-2</v>
      </c>
      <c r="CX67" s="803">
        <v>1.3531276994146461E-2</v>
      </c>
      <c r="CY67" s="803">
        <v>2.4843124047222321E-2</v>
      </c>
      <c r="CZ67" s="803">
        <v>3.1627865141589336E-2</v>
      </c>
      <c r="DA67" s="803">
        <v>2.6515323702417427E-2</v>
      </c>
      <c r="DB67" s="803">
        <v>0</v>
      </c>
      <c r="DC67" s="803">
        <v>1.1514551774885185E-2</v>
      </c>
      <c r="DD67" s="803" t="s">
        <v>569</v>
      </c>
      <c r="DE67" s="803" t="s">
        <v>569</v>
      </c>
      <c r="DF67" s="803" t="s">
        <v>569</v>
      </c>
      <c r="DG67" s="803" t="s">
        <v>569</v>
      </c>
      <c r="DH67" s="803" t="s">
        <v>569</v>
      </c>
      <c r="DI67" s="803" t="s">
        <v>569</v>
      </c>
      <c r="DJ67" s="803" t="s">
        <v>569</v>
      </c>
      <c r="DK67" s="803" t="s">
        <v>569</v>
      </c>
      <c r="DL67" s="803" t="s">
        <v>569</v>
      </c>
      <c r="DM67" s="803" t="s">
        <v>569</v>
      </c>
      <c r="DN67" s="803" t="s">
        <v>569</v>
      </c>
      <c r="DO67" s="803" t="s">
        <v>569</v>
      </c>
      <c r="DP67" s="803" t="s">
        <v>569</v>
      </c>
      <c r="DQ67" s="803" t="s">
        <v>569</v>
      </c>
      <c r="DR67" s="803" t="s">
        <v>569</v>
      </c>
      <c r="DS67" s="803" t="s">
        <v>569</v>
      </c>
      <c r="DT67" s="804">
        <v>1.4602337108173781E-2</v>
      </c>
    </row>
    <row r="68" spans="1:124" x14ac:dyDescent="0.25">
      <c r="A68" s="22"/>
      <c r="B68" s="792">
        <v>65</v>
      </c>
      <c r="C68" s="793" t="str">
        <v>ガス・熱供給</v>
      </c>
      <c r="D68" s="802">
        <v>4.1929863916626658E-6</v>
      </c>
      <c r="E68" s="803">
        <v>1.2676118825937874E-5</v>
      </c>
      <c r="F68" s="803">
        <v>0</v>
      </c>
      <c r="G68" s="803">
        <v>3.7750094375235937E-4</v>
      </c>
      <c r="H68" s="803">
        <v>0</v>
      </c>
      <c r="I68" s="803">
        <v>7.0724859080718281E-6</v>
      </c>
      <c r="J68" s="803">
        <v>4.9611787760771962E-5</v>
      </c>
      <c r="K68" s="803">
        <v>2.4471317576523849E-4</v>
      </c>
      <c r="L68" s="803">
        <v>2.8513546925721214E-4</v>
      </c>
      <c r="M68" s="803">
        <v>1.1983743791031296E-4</v>
      </c>
      <c r="N68" s="803">
        <v>1.1094920745282809E-4</v>
      </c>
      <c r="O68" s="803">
        <v>1.7551122840276791E-3</v>
      </c>
      <c r="P68" s="803">
        <v>1.0290598938111201E-3</v>
      </c>
      <c r="Q68" s="803">
        <v>9.1327378208417773E-4</v>
      </c>
      <c r="R68" s="803">
        <v>3.6540803897685747E-3</v>
      </c>
      <c r="S68" s="803">
        <v>8.1124932395889671E-4</v>
      </c>
      <c r="T68" s="803">
        <v>8.2055321697888718E-5</v>
      </c>
      <c r="U68" s="803">
        <v>3.6159323542501114E-4</v>
      </c>
      <c r="V68" s="803">
        <v>3.2710368855563129E-3</v>
      </c>
      <c r="W68" s="803">
        <v>6.517924291802457E-4</v>
      </c>
      <c r="X68" s="803">
        <v>5.4418268707516644E-4</v>
      </c>
      <c r="Y68" s="803">
        <v>2.1979768020761611E-3</v>
      </c>
      <c r="Z68" s="803">
        <v>2.0050125313283208E-3</v>
      </c>
      <c r="AA68" s="803">
        <v>2.6505278968061137E-4</v>
      </c>
      <c r="AB68" s="803">
        <v>9.6459373581479801E-4</v>
      </c>
      <c r="AC68" s="803">
        <v>6.309944472488642E-4</v>
      </c>
      <c r="AD68" s="803">
        <v>1.7051950316817487E-5</v>
      </c>
      <c r="AE68" s="803">
        <v>4.6286092131364335E-3</v>
      </c>
      <c r="AF68" s="803">
        <v>1.9527012367107832E-3</v>
      </c>
      <c r="AG68" s="803">
        <v>2.2732439190725165E-4</v>
      </c>
      <c r="AH68" s="803">
        <v>3.9248668348752453E-3</v>
      </c>
      <c r="AI68" s="803">
        <v>1.0984906738141793E-4</v>
      </c>
      <c r="AJ68" s="803">
        <v>4.3222003929273087E-3</v>
      </c>
      <c r="AK68" s="803">
        <v>6.7811934900542496E-4</v>
      </c>
      <c r="AL68" s="803">
        <v>6.31104003655263E-4</v>
      </c>
      <c r="AM68" s="803">
        <v>1.4720672203477809E-3</v>
      </c>
      <c r="AN68" s="803">
        <v>6.2493294710867934E-3</v>
      </c>
      <c r="AO68" s="803">
        <v>1.7800720929197632E-4</v>
      </c>
      <c r="AP68" s="803">
        <v>4.8030739673390969E-4</v>
      </c>
      <c r="AQ68" s="803">
        <v>2.582866982350409E-3</v>
      </c>
      <c r="AR68" s="803">
        <v>1.2649989458342118E-3</v>
      </c>
      <c r="AS68" s="803">
        <v>2.3786307360458589E-3</v>
      </c>
      <c r="AT68" s="803">
        <v>8.1215525701329905E-4</v>
      </c>
      <c r="AU68" s="803">
        <v>9.4530197865948414E-4</v>
      </c>
      <c r="AV68" s="803">
        <v>1.5323713446558549E-3</v>
      </c>
      <c r="AW68" s="803">
        <v>3.0674206539657366E-3</v>
      </c>
      <c r="AX68" s="803">
        <v>1.625896090458946E-3</v>
      </c>
      <c r="AY68" s="803">
        <v>9.4935519043501144E-4</v>
      </c>
      <c r="AZ68" s="803">
        <v>0</v>
      </c>
      <c r="BA68" s="803">
        <v>4.5516613563950843E-4</v>
      </c>
      <c r="BB68" s="803">
        <v>1.6835016835016834E-3</v>
      </c>
      <c r="BC68" s="803">
        <v>9.5312550199727988E-4</v>
      </c>
      <c r="BD68" s="803">
        <v>4.3610989969472308E-4</v>
      </c>
      <c r="BE68" s="803">
        <v>3.6513362336855191E-3</v>
      </c>
      <c r="BF68" s="803">
        <v>2.0079870266967938E-3</v>
      </c>
      <c r="BG68" s="803">
        <v>4.6421336934503713E-4</v>
      </c>
      <c r="BH68" s="803">
        <v>7.1659597544206229E-4</v>
      </c>
      <c r="BI68" s="803">
        <v>6.8092481970967846E-4</v>
      </c>
      <c r="BJ68" s="803">
        <v>1.8286525287262206E-3</v>
      </c>
      <c r="BK68" s="803">
        <v>4.500882997656792E-4</v>
      </c>
      <c r="BL68" s="803">
        <v>4.8896339759709417E-4</v>
      </c>
      <c r="BM68" s="803">
        <v>2.9327201992970005E-4</v>
      </c>
      <c r="BN68" s="803">
        <v>3.0286135144994871E-4</v>
      </c>
      <c r="BO68" s="803">
        <v>4.9585004157619024E-4</v>
      </c>
      <c r="BP68" s="803">
        <v>1.0334615431878786E-2</v>
      </c>
      <c r="BQ68" s="803">
        <v>7.1626942276594243E-4</v>
      </c>
      <c r="BR68" s="803">
        <v>1.4298077284870376E-3</v>
      </c>
      <c r="BS68" s="803">
        <v>3.2364363735039943E-3</v>
      </c>
      <c r="BT68" s="803">
        <v>8.9288958797298487E-4</v>
      </c>
      <c r="BU68" s="803">
        <v>3.2905302210947895E-3</v>
      </c>
      <c r="BV68" s="803">
        <v>2.4316277672121683E-4</v>
      </c>
      <c r="BW68" s="803">
        <v>0</v>
      </c>
      <c r="BX68" s="803">
        <v>6.9257179906576484E-4</v>
      </c>
      <c r="BY68" s="803">
        <v>4.4979283826991682E-4</v>
      </c>
      <c r="BZ68" s="803">
        <v>4.663470923801054E-4</v>
      </c>
      <c r="CA68" s="803">
        <v>2.5841172290398602E-4</v>
      </c>
      <c r="CB68" s="803">
        <v>4.6427949625674658E-4</v>
      </c>
      <c r="CC68" s="803">
        <v>1.1206454918032787E-4</v>
      </c>
      <c r="CD68" s="803">
        <v>5.3632281887476627E-4</v>
      </c>
      <c r="CE68" s="803">
        <v>6.8506288877318933E-4</v>
      </c>
      <c r="CF68" s="803">
        <v>7.9260198195444558E-4</v>
      </c>
      <c r="CG68" s="803">
        <v>1.0516870410929827E-3</v>
      </c>
      <c r="CH68" s="803">
        <v>1.1362788996559205E-4</v>
      </c>
      <c r="CI68" s="803">
        <v>9.1289098159803969E-4</v>
      </c>
      <c r="CJ68" s="803">
        <v>5.2882072977260709E-4</v>
      </c>
      <c r="CK68" s="803">
        <v>7.6629615933307112E-4</v>
      </c>
      <c r="CL68" s="803">
        <v>2.3339072212174962E-3</v>
      </c>
      <c r="CM68" s="803">
        <v>7.4469538158215103E-3</v>
      </c>
      <c r="CN68" s="803">
        <v>1.1805784972286459E-3</v>
      </c>
      <c r="CO68" s="803">
        <v>1.2323637685052059E-3</v>
      </c>
      <c r="CP68" s="803">
        <v>2.7437954526203698E-3</v>
      </c>
      <c r="CQ68" s="803">
        <v>2.6395883661575839E-3</v>
      </c>
      <c r="CR68" s="803">
        <v>6.5317056433109955E-4</v>
      </c>
      <c r="CS68" s="803">
        <v>1.0174553441841953E-4</v>
      </c>
      <c r="CT68" s="803">
        <v>9.315087053722648E-5</v>
      </c>
      <c r="CU68" s="803">
        <v>9.3164556962025314E-4</v>
      </c>
      <c r="CV68" s="803">
        <v>1.2640707135531211E-3</v>
      </c>
      <c r="CW68" s="803">
        <v>9.0253384501918828E-3</v>
      </c>
      <c r="CX68" s="803">
        <v>8.5589887489738864E-3</v>
      </c>
      <c r="CY68" s="803">
        <v>4.7594568724075581E-3</v>
      </c>
      <c r="CZ68" s="803">
        <v>1.1602980196980827E-3</v>
      </c>
      <c r="DA68" s="803">
        <v>2.0228559999272682E-3</v>
      </c>
      <c r="DB68" s="803">
        <v>0</v>
      </c>
      <c r="DC68" s="803">
        <v>1.8776483722818501E-4</v>
      </c>
      <c r="DD68" s="803" t="s">
        <v>569</v>
      </c>
      <c r="DE68" s="803" t="s">
        <v>569</v>
      </c>
      <c r="DF68" s="803" t="s">
        <v>569</v>
      </c>
      <c r="DG68" s="803" t="s">
        <v>569</v>
      </c>
      <c r="DH68" s="803" t="s">
        <v>569</v>
      </c>
      <c r="DI68" s="803" t="s">
        <v>569</v>
      </c>
      <c r="DJ68" s="803" t="s">
        <v>569</v>
      </c>
      <c r="DK68" s="803" t="s">
        <v>569</v>
      </c>
      <c r="DL68" s="803" t="s">
        <v>569</v>
      </c>
      <c r="DM68" s="803" t="s">
        <v>569</v>
      </c>
      <c r="DN68" s="803" t="s">
        <v>569</v>
      </c>
      <c r="DO68" s="803" t="s">
        <v>569</v>
      </c>
      <c r="DP68" s="803" t="s">
        <v>569</v>
      </c>
      <c r="DQ68" s="803" t="s">
        <v>569</v>
      </c>
      <c r="DR68" s="803" t="s">
        <v>569</v>
      </c>
      <c r="DS68" s="803" t="s">
        <v>569</v>
      </c>
      <c r="DT68" s="804">
        <v>1.4210883835957461E-3</v>
      </c>
    </row>
    <row r="69" spans="1:124" x14ac:dyDescent="0.25">
      <c r="A69" s="22"/>
      <c r="B69" s="792">
        <v>66</v>
      </c>
      <c r="C69" s="794" t="str">
        <v>水道</v>
      </c>
      <c r="D69" s="805">
        <v>6.3314094514106255E-4</v>
      </c>
      <c r="E69" s="806">
        <v>2.9155073299657111E-4</v>
      </c>
      <c r="F69" s="806">
        <v>2.739372726016672E-3</v>
      </c>
      <c r="G69" s="806">
        <v>2.7683402541839688E-3</v>
      </c>
      <c r="H69" s="806">
        <v>3.1262801578232468E-4</v>
      </c>
      <c r="I69" s="806">
        <v>3.5008805244955547E-4</v>
      </c>
      <c r="J69" s="806">
        <v>4.0929724902636867E-3</v>
      </c>
      <c r="K69" s="806">
        <v>4.7107286334808407E-3</v>
      </c>
      <c r="L69" s="806">
        <v>3.0028952216878423E-3</v>
      </c>
      <c r="M69" s="806">
        <v>2.926464969259092E-3</v>
      </c>
      <c r="N69" s="806">
        <v>7.6185122450941954E-4</v>
      </c>
      <c r="O69" s="806">
        <v>2.8692409379141018E-3</v>
      </c>
      <c r="P69" s="806">
        <v>3.1187459358447446E-3</v>
      </c>
      <c r="Q69" s="806">
        <v>2.6963321185342388E-4</v>
      </c>
      <c r="R69" s="806">
        <v>2.0300446609825416E-3</v>
      </c>
      <c r="S69" s="806">
        <v>8.4988024414741562E-4</v>
      </c>
      <c r="T69" s="806">
        <v>9.8466386037466451E-4</v>
      </c>
      <c r="U69" s="806">
        <v>8.6226079216733423E-4</v>
      </c>
      <c r="V69" s="806">
        <v>2.3219154737559645E-3</v>
      </c>
      <c r="W69" s="806">
        <v>1.3537227375282025E-3</v>
      </c>
      <c r="X69" s="806">
        <v>5.540769177492604E-4</v>
      </c>
      <c r="Y69" s="806">
        <v>2.5687198771251521E-3</v>
      </c>
      <c r="Z69" s="806">
        <v>3.0492898913951545E-3</v>
      </c>
      <c r="AA69" s="806">
        <v>1.5461412731368998E-3</v>
      </c>
      <c r="AB69" s="806">
        <v>3.4044484793463461E-3</v>
      </c>
      <c r="AC69" s="806">
        <v>1.3566380615850581E-3</v>
      </c>
      <c r="AD69" s="806">
        <v>2.9375859863971942E-4</v>
      </c>
      <c r="AE69" s="806">
        <v>9.6429358607009032E-4</v>
      </c>
      <c r="AF69" s="806">
        <v>1.1933174224343676E-3</v>
      </c>
      <c r="AG69" s="806">
        <v>1.3639463514435099E-3</v>
      </c>
      <c r="AH69" s="806">
        <v>1.1213905242500701E-3</v>
      </c>
      <c r="AI69" s="806">
        <v>2.0798090090881796E-3</v>
      </c>
      <c r="AJ69" s="806">
        <v>3.9292730844793711E-4</v>
      </c>
      <c r="AK69" s="806">
        <v>6.7811934900542496E-4</v>
      </c>
      <c r="AL69" s="806">
        <v>5.825575418356274E-4</v>
      </c>
      <c r="AM69" s="806">
        <v>1.0340968076823255E-3</v>
      </c>
      <c r="AN69" s="806">
        <v>9.9238279154597155E-4</v>
      </c>
      <c r="AO69" s="806">
        <v>1.7800720929197632E-4</v>
      </c>
      <c r="AP69" s="806">
        <v>8.0051232788984946E-4</v>
      </c>
      <c r="AQ69" s="806">
        <v>1.2196871861099154E-3</v>
      </c>
      <c r="AR69" s="806">
        <v>1.0541657881951766E-3</v>
      </c>
      <c r="AS69" s="806">
        <v>9.4554265283810536E-4</v>
      </c>
      <c r="AT69" s="806">
        <v>8.459950593888532E-4</v>
      </c>
      <c r="AU69" s="806">
        <v>9.4530197865948414E-4</v>
      </c>
      <c r="AV69" s="806">
        <v>1.1492785084918913E-3</v>
      </c>
      <c r="AW69" s="806">
        <v>1.4398096947186112E-3</v>
      </c>
      <c r="AX69" s="806">
        <v>1.6874830635823911E-3</v>
      </c>
      <c r="AY69" s="806">
        <v>6.2977027484302744E-4</v>
      </c>
      <c r="AZ69" s="806">
        <v>3.43878954607978E-4</v>
      </c>
      <c r="BA69" s="806">
        <v>0</v>
      </c>
      <c r="BB69" s="806">
        <v>5.6116722783389455E-4</v>
      </c>
      <c r="BC69" s="806">
        <v>1.2851130364008269E-4</v>
      </c>
      <c r="BD69" s="806">
        <v>0</v>
      </c>
      <c r="BE69" s="806">
        <v>1.5537600994406463E-4</v>
      </c>
      <c r="BF69" s="806">
        <v>2.8300488295726628E-4</v>
      </c>
      <c r="BG69" s="806">
        <v>1.2027346387575963E-3</v>
      </c>
      <c r="BH69" s="806">
        <v>6.3912614025913661E-4</v>
      </c>
      <c r="BI69" s="806">
        <v>1.1142406140703829E-3</v>
      </c>
      <c r="BJ69" s="806">
        <v>4.5852779824776873E-3</v>
      </c>
      <c r="BK69" s="806">
        <v>1.0593681355807972E-3</v>
      </c>
      <c r="BL69" s="806">
        <v>1.9595300069116632E-3</v>
      </c>
      <c r="BM69" s="806">
        <v>8.7021806640958266E-4</v>
      </c>
      <c r="BN69" s="806">
        <v>1.2355366496651318E-3</v>
      </c>
      <c r="BO69" s="806">
        <v>5.8499162208426939E-4</v>
      </c>
      <c r="BP69" s="806">
        <v>3.6128144315961514E-3</v>
      </c>
      <c r="BQ69" s="806">
        <v>7.1253427546931022E-2</v>
      </c>
      <c r="BR69" s="806">
        <v>1.5588129370723344E-2</v>
      </c>
      <c r="BS69" s="806">
        <v>5.3850152942172139E-3</v>
      </c>
      <c r="BT69" s="806">
        <v>2.1491644733768358E-3</v>
      </c>
      <c r="BU69" s="806">
        <v>4.2999757470880123E-3</v>
      </c>
      <c r="BV69" s="806">
        <v>4.1910982654388593E-4</v>
      </c>
      <c r="BW69" s="806">
        <v>1.2211451368160393E-5</v>
      </c>
      <c r="BX69" s="806">
        <v>8.848709900829612E-3</v>
      </c>
      <c r="BY69" s="806">
        <v>1.8801340639682522E-3</v>
      </c>
      <c r="BZ69" s="806">
        <v>1.156829996601812E-3</v>
      </c>
      <c r="CA69" s="806">
        <v>2.2751466907850942E-4</v>
      </c>
      <c r="CB69" s="806">
        <v>1.2187336776739598E-3</v>
      </c>
      <c r="CC69" s="806">
        <v>2.4334016393442624E-3</v>
      </c>
      <c r="CD69" s="806">
        <v>6.0799073537927042E-3</v>
      </c>
      <c r="CE69" s="806">
        <v>8.0837420875236343E-4</v>
      </c>
      <c r="CF69" s="806">
        <v>5.6096442730386468E-3</v>
      </c>
      <c r="CG69" s="806">
        <v>9.1660797159480141E-4</v>
      </c>
      <c r="CH69" s="806">
        <v>7.4568302789919784E-4</v>
      </c>
      <c r="CI69" s="806">
        <v>2.0660164320376686E-3</v>
      </c>
      <c r="CJ69" s="806">
        <v>1.2552815302683097E-3</v>
      </c>
      <c r="CK69" s="806">
        <v>3.7050733359556992E-3</v>
      </c>
      <c r="CL69" s="806">
        <v>1.5344083056702004E-2</v>
      </c>
      <c r="CM69" s="806">
        <v>1.526209833067088E-2</v>
      </c>
      <c r="CN69" s="806">
        <v>4.8356458539808387E-3</v>
      </c>
      <c r="CO69" s="806">
        <v>2.6385224274406332E-3</v>
      </c>
      <c r="CP69" s="806">
        <v>7.862320155854842E-3</v>
      </c>
      <c r="CQ69" s="806">
        <v>1.0842238873193301E-2</v>
      </c>
      <c r="CR69" s="806">
        <v>3.5800361310805839E-3</v>
      </c>
      <c r="CS69" s="806">
        <v>9.037397468930206E-4</v>
      </c>
      <c r="CT69" s="806">
        <v>3.9800826502269491E-4</v>
      </c>
      <c r="CU69" s="806">
        <v>1.1249712313003452E-3</v>
      </c>
      <c r="CV69" s="806">
        <v>1.8872279817060643E-3</v>
      </c>
      <c r="CW69" s="806">
        <v>1.8004841848235975E-2</v>
      </c>
      <c r="CX69" s="806">
        <v>1.3678822639403808E-2</v>
      </c>
      <c r="CY69" s="806">
        <v>2.2405785797851598E-2</v>
      </c>
      <c r="CZ69" s="806">
        <v>9.50424992879308E-3</v>
      </c>
      <c r="DA69" s="806">
        <v>8.8141972670988146E-3</v>
      </c>
      <c r="DB69" s="806">
        <v>0</v>
      </c>
      <c r="DC69" s="806">
        <v>5.6887670954809573E-3</v>
      </c>
      <c r="DD69" s="806" t="s">
        <v>569</v>
      </c>
      <c r="DE69" s="806" t="s">
        <v>569</v>
      </c>
      <c r="DF69" s="806" t="s">
        <v>569</v>
      </c>
      <c r="DG69" s="806" t="s">
        <v>569</v>
      </c>
      <c r="DH69" s="806" t="s">
        <v>569</v>
      </c>
      <c r="DI69" s="806" t="s">
        <v>569</v>
      </c>
      <c r="DJ69" s="806" t="s">
        <v>569</v>
      </c>
      <c r="DK69" s="806" t="s">
        <v>569</v>
      </c>
      <c r="DL69" s="806" t="s">
        <v>569</v>
      </c>
      <c r="DM69" s="806" t="s">
        <v>569</v>
      </c>
      <c r="DN69" s="806" t="s">
        <v>569</v>
      </c>
      <c r="DO69" s="806" t="s">
        <v>569</v>
      </c>
      <c r="DP69" s="806" t="s">
        <v>569</v>
      </c>
      <c r="DQ69" s="806" t="s">
        <v>569</v>
      </c>
      <c r="DR69" s="806" t="s">
        <v>569</v>
      </c>
      <c r="DS69" s="806" t="s">
        <v>569</v>
      </c>
      <c r="DT69" s="807">
        <v>4.2259554147458479E-3</v>
      </c>
    </row>
    <row r="70" spans="1:124" x14ac:dyDescent="0.25">
      <c r="A70" s="22"/>
      <c r="B70" s="792">
        <v>67</v>
      </c>
      <c r="C70" s="793" t="str">
        <v>廃棄物処理</v>
      </c>
      <c r="D70" s="802">
        <v>0</v>
      </c>
      <c r="E70" s="803">
        <v>0</v>
      </c>
      <c r="F70" s="803">
        <v>1.272970110072307E-3</v>
      </c>
      <c r="G70" s="803">
        <v>1.4184883947058352E-3</v>
      </c>
      <c r="H70" s="803">
        <v>0</v>
      </c>
      <c r="I70" s="803">
        <v>0</v>
      </c>
      <c r="J70" s="803">
        <v>8.6820628581350931E-4</v>
      </c>
      <c r="K70" s="803">
        <v>2.73263046271183E-3</v>
      </c>
      <c r="L70" s="803">
        <v>1.2621730911875195E-3</v>
      </c>
      <c r="M70" s="803">
        <v>5.5576782798985725E-5</v>
      </c>
      <c r="N70" s="803">
        <v>3.6983069150942698E-5</v>
      </c>
      <c r="O70" s="803">
        <v>1.1636810043462206E-3</v>
      </c>
      <c r="P70" s="803">
        <v>1.7045777382147388E-4</v>
      </c>
      <c r="Q70" s="803">
        <v>5.6535996033782432E-4</v>
      </c>
      <c r="R70" s="803">
        <v>0</v>
      </c>
      <c r="S70" s="803">
        <v>1.9315460094259445E-4</v>
      </c>
      <c r="T70" s="803">
        <v>3.6104341547071037E-4</v>
      </c>
      <c r="U70" s="803">
        <v>1.9470404984423675E-4</v>
      </c>
      <c r="V70" s="803">
        <v>6.9586457623267435E-4</v>
      </c>
      <c r="W70" s="803">
        <v>5.5151667084482321E-4</v>
      </c>
      <c r="X70" s="803">
        <v>5.1449999505288467E-4</v>
      </c>
      <c r="Y70" s="803">
        <v>2.6216831735607223E-3</v>
      </c>
      <c r="Z70" s="803">
        <v>8.1453634085213028E-3</v>
      </c>
      <c r="AA70" s="803">
        <v>1.4430651882611065E-3</v>
      </c>
      <c r="AB70" s="803">
        <v>9.6459373581479801E-4</v>
      </c>
      <c r="AC70" s="803">
        <v>1.3566380615850581E-3</v>
      </c>
      <c r="AD70" s="803">
        <v>3.8754432538221559E-6</v>
      </c>
      <c r="AE70" s="803">
        <v>2.7551245316288297E-5</v>
      </c>
      <c r="AF70" s="803">
        <v>0</v>
      </c>
      <c r="AG70" s="803">
        <v>6.8197317572175496E-4</v>
      </c>
      <c r="AH70" s="803">
        <v>8.4104289318755253E-4</v>
      </c>
      <c r="AI70" s="803">
        <v>2.6949637864241201E-3</v>
      </c>
      <c r="AJ70" s="803">
        <v>3.9292730844793711E-4</v>
      </c>
      <c r="AK70" s="803">
        <v>6.5099457504520794E-3</v>
      </c>
      <c r="AL70" s="803">
        <v>1.6277343080701353E-4</v>
      </c>
      <c r="AM70" s="803">
        <v>4.0552815987542171E-6</v>
      </c>
      <c r="AN70" s="803">
        <v>2.6821156528269499E-5</v>
      </c>
      <c r="AO70" s="803">
        <v>0</v>
      </c>
      <c r="AP70" s="803">
        <v>0</v>
      </c>
      <c r="AQ70" s="803">
        <v>0</v>
      </c>
      <c r="AR70" s="803">
        <v>1.0083324930562558E-4</v>
      </c>
      <c r="AS70" s="803">
        <v>4.4322311851786189E-5</v>
      </c>
      <c r="AT70" s="803">
        <v>2.0303881425332476E-4</v>
      </c>
      <c r="AU70" s="803">
        <v>1.294934217341759E-5</v>
      </c>
      <c r="AV70" s="803">
        <v>6.3848806027327291E-4</v>
      </c>
      <c r="AW70" s="803">
        <v>6.4687102226488322E-4</v>
      </c>
      <c r="AX70" s="803">
        <v>4.3110881186411449E-4</v>
      </c>
      <c r="AY70" s="803">
        <v>1.4099334511411061E-4</v>
      </c>
      <c r="AZ70" s="803">
        <v>0</v>
      </c>
      <c r="BA70" s="803">
        <v>0</v>
      </c>
      <c r="BB70" s="803">
        <v>1.1223344556677891E-3</v>
      </c>
      <c r="BC70" s="803">
        <v>4.2837101213360891E-5</v>
      </c>
      <c r="BD70" s="803">
        <v>0</v>
      </c>
      <c r="BE70" s="803">
        <v>7.7688004972032313E-5</v>
      </c>
      <c r="BF70" s="803">
        <v>2.6952845995930122E-5</v>
      </c>
      <c r="BG70" s="803">
        <v>6.7521944632005406E-4</v>
      </c>
      <c r="BH70" s="803">
        <v>1.7237038328200957E-3</v>
      </c>
      <c r="BI70" s="803">
        <v>3.0951128168621748E-5</v>
      </c>
      <c r="BJ70" s="803">
        <v>0</v>
      </c>
      <c r="BK70" s="803">
        <v>2.9089676371624049E-4</v>
      </c>
      <c r="BL70" s="803">
        <v>7.3528330465728441E-6</v>
      </c>
      <c r="BM70" s="803">
        <v>2.1904753779476505E-3</v>
      </c>
      <c r="BN70" s="803">
        <v>4.2090844639009915E-3</v>
      </c>
      <c r="BO70" s="803">
        <v>2.7138039915928346E-2</v>
      </c>
      <c r="BP70" s="803">
        <v>1.1674060238150829E-3</v>
      </c>
      <c r="BQ70" s="803">
        <v>1.2875272446038106E-3</v>
      </c>
      <c r="BR70" s="803">
        <v>0</v>
      </c>
      <c r="BS70" s="803">
        <v>1.5306307504443181E-3</v>
      </c>
      <c r="BT70" s="803">
        <v>2.1325525740657106E-3</v>
      </c>
      <c r="BU70" s="803">
        <v>1.9446028531038264E-4</v>
      </c>
      <c r="BV70" s="803">
        <v>0</v>
      </c>
      <c r="BW70" s="803">
        <v>0</v>
      </c>
      <c r="BX70" s="803">
        <v>1.7557431884826783E-2</v>
      </c>
      <c r="BY70" s="803">
        <v>1.8428655145116021E-3</v>
      </c>
      <c r="BZ70" s="803">
        <v>1.3411997773102257E-3</v>
      </c>
      <c r="CA70" s="803">
        <v>3.7919111513084905E-4</v>
      </c>
      <c r="CB70" s="803">
        <v>3.0758516627009459E-3</v>
      </c>
      <c r="CC70" s="803">
        <v>1.3928022540983607E-3</v>
      </c>
      <c r="CD70" s="803">
        <v>5.4723912403770395E-3</v>
      </c>
      <c r="CE70" s="803">
        <v>1.1646069109144219E-3</v>
      </c>
      <c r="CF70" s="803">
        <v>5.5092580106739066E-3</v>
      </c>
      <c r="CG70" s="803">
        <v>9.2529162606254153E-3</v>
      </c>
      <c r="CH70" s="803">
        <v>2.3790839461545837E-4</v>
      </c>
      <c r="CI70" s="803">
        <v>2.1140633258059866E-3</v>
      </c>
      <c r="CJ70" s="803">
        <v>7.6919378876015576E-4</v>
      </c>
      <c r="CK70" s="803">
        <v>1.3110652066212385E-2</v>
      </c>
      <c r="CL70" s="803">
        <v>6.6890866498335866E-3</v>
      </c>
      <c r="CM70" s="803">
        <v>2.7317374444002351E-3</v>
      </c>
      <c r="CN70" s="803">
        <v>2.5460668795653928E-3</v>
      </c>
      <c r="CO70" s="803">
        <v>6.7464016557913196E-3</v>
      </c>
      <c r="CP70" s="803">
        <v>3.5787321063394683E-3</v>
      </c>
      <c r="CQ70" s="803">
        <v>3.4912445918464834E-3</v>
      </c>
      <c r="CR70" s="803">
        <v>3.7205918221391751E-5</v>
      </c>
      <c r="CS70" s="803">
        <v>5.3865282927398578E-4</v>
      </c>
      <c r="CT70" s="803">
        <v>6.7746087663437434E-5</v>
      </c>
      <c r="CU70" s="803">
        <v>6.3705408515535094E-4</v>
      </c>
      <c r="CV70" s="803">
        <v>3.1876565820035223E-4</v>
      </c>
      <c r="CW70" s="803">
        <v>3.3676262859857246E-2</v>
      </c>
      <c r="CX70" s="803">
        <v>1.2682218871892822E-2</v>
      </c>
      <c r="CY70" s="803">
        <v>1.0848370971744603E-2</v>
      </c>
      <c r="CZ70" s="803">
        <v>1.0607582412640353E-2</v>
      </c>
      <c r="DA70" s="803">
        <v>1.4178174974771121E-2</v>
      </c>
      <c r="DB70" s="803">
        <v>0</v>
      </c>
      <c r="DC70" s="803">
        <v>4.496206642815458E-3</v>
      </c>
      <c r="DD70" s="803" t="s">
        <v>569</v>
      </c>
      <c r="DE70" s="803" t="s">
        <v>569</v>
      </c>
      <c r="DF70" s="803" t="s">
        <v>569</v>
      </c>
      <c r="DG70" s="803" t="s">
        <v>569</v>
      </c>
      <c r="DH70" s="803" t="s">
        <v>569</v>
      </c>
      <c r="DI70" s="803" t="s">
        <v>569</v>
      </c>
      <c r="DJ70" s="803" t="s">
        <v>569</v>
      </c>
      <c r="DK70" s="803" t="s">
        <v>569</v>
      </c>
      <c r="DL70" s="803" t="s">
        <v>569</v>
      </c>
      <c r="DM70" s="803" t="s">
        <v>569</v>
      </c>
      <c r="DN70" s="803" t="s">
        <v>569</v>
      </c>
      <c r="DO70" s="803" t="s">
        <v>569</v>
      </c>
      <c r="DP70" s="803" t="s">
        <v>569</v>
      </c>
      <c r="DQ70" s="803" t="s">
        <v>569</v>
      </c>
      <c r="DR70" s="803" t="s">
        <v>569</v>
      </c>
      <c r="DS70" s="803" t="s">
        <v>569</v>
      </c>
      <c r="DT70" s="804">
        <v>3.6788057440491121E-3</v>
      </c>
    </row>
    <row r="71" spans="1:124" x14ac:dyDescent="0.25">
      <c r="A71" s="22"/>
      <c r="B71" s="792">
        <v>68</v>
      </c>
      <c r="C71" s="793" t="str">
        <v>商業</v>
      </c>
      <c r="D71" s="802">
        <v>7.9211802418095251E-2</v>
      </c>
      <c r="E71" s="803">
        <v>6.1054526325129775E-2</v>
      </c>
      <c r="F71" s="803">
        <v>3.1297379450099021E-2</v>
      </c>
      <c r="G71" s="803">
        <v>5.9015980873285516E-2</v>
      </c>
      <c r="H71" s="803">
        <v>1.6946594510683255E-2</v>
      </c>
      <c r="I71" s="803">
        <v>6.3182052859759683E-2</v>
      </c>
      <c r="J71" s="803">
        <v>4.048321881278992E-2</v>
      </c>
      <c r="K71" s="803">
        <v>1.8210738829863165E-2</v>
      </c>
      <c r="L71" s="803">
        <v>5.8602317772513741E-2</v>
      </c>
      <c r="M71" s="803">
        <v>0.1274080377922123</v>
      </c>
      <c r="N71" s="803">
        <v>3.1428212164471107E-2</v>
      </c>
      <c r="O71" s="803">
        <v>8.1663872020664927E-2</v>
      </c>
      <c r="P71" s="803">
        <v>3.8687601406592297E-2</v>
      </c>
      <c r="Q71" s="803">
        <v>8.1063920466900349E-2</v>
      </c>
      <c r="R71" s="803">
        <v>8.1607795371498176E-2</v>
      </c>
      <c r="S71" s="803">
        <v>0.10553967395503361</v>
      </c>
      <c r="T71" s="803">
        <v>7.7607923261863151E-2</v>
      </c>
      <c r="U71" s="803">
        <v>9.6656653315531818E-2</v>
      </c>
      <c r="V71" s="803">
        <v>6.8762781186094066E-2</v>
      </c>
      <c r="W71" s="803">
        <v>9.4158937076961643E-2</v>
      </c>
      <c r="X71" s="803">
        <v>8.0212528074879538E-2</v>
      </c>
      <c r="Y71" s="803">
        <v>3.0957046766590751E-2</v>
      </c>
      <c r="Z71" s="803">
        <v>2.882205513784461E-2</v>
      </c>
      <c r="AA71" s="803">
        <v>1.0749363137047017E-2</v>
      </c>
      <c r="AB71" s="803">
        <v>4.3671508548948405E-2</v>
      </c>
      <c r="AC71" s="803">
        <v>5.2782685512367492E-2</v>
      </c>
      <c r="AD71" s="803">
        <v>5.8712965295405666E-3</v>
      </c>
      <c r="AE71" s="803">
        <v>6.5420432003526555E-2</v>
      </c>
      <c r="AF71" s="803">
        <v>6.6934259058364073E-2</v>
      </c>
      <c r="AG71" s="803">
        <v>0.10184132757444873</v>
      </c>
      <c r="AH71" s="803">
        <v>4.0510232688533779E-2</v>
      </c>
      <c r="AI71" s="803">
        <v>3.343805611090362E-2</v>
      </c>
      <c r="AJ71" s="803">
        <v>3.732809430255403E-2</v>
      </c>
      <c r="AK71" s="803">
        <v>4.2179023508137431E-2</v>
      </c>
      <c r="AL71" s="803">
        <v>1.6111713975669656E-2</v>
      </c>
      <c r="AM71" s="803">
        <v>5.7625551518297432E-3</v>
      </c>
      <c r="AN71" s="803">
        <v>1.7299645960733828E-2</v>
      </c>
      <c r="AO71" s="803">
        <v>0.10533576609852699</v>
      </c>
      <c r="AP71" s="803">
        <v>6.5001601024655783E-2</v>
      </c>
      <c r="AQ71" s="803">
        <v>6.8517721337351123E-2</v>
      </c>
      <c r="AR71" s="803">
        <v>7.149077375768853E-2</v>
      </c>
      <c r="AS71" s="803">
        <v>5.5934757556954172E-2</v>
      </c>
      <c r="AT71" s="803">
        <v>5.1774897634597812E-2</v>
      </c>
      <c r="AU71" s="803">
        <v>4.739459235470838E-2</v>
      </c>
      <c r="AV71" s="803">
        <v>4.7758906908440812E-2</v>
      </c>
      <c r="AW71" s="803">
        <v>4.715898420382697E-2</v>
      </c>
      <c r="AX71" s="803">
        <v>4.2014633064814129E-2</v>
      </c>
      <c r="AY71" s="803">
        <v>4.7326766176636462E-2</v>
      </c>
      <c r="AZ71" s="803">
        <v>6.0178817056396147E-2</v>
      </c>
      <c r="BA71" s="803">
        <v>3.6868456986800184E-2</v>
      </c>
      <c r="BB71" s="803">
        <v>5.8361391694725026E-2</v>
      </c>
      <c r="BC71" s="803">
        <v>5.1318847253606345E-2</v>
      </c>
      <c r="BD71" s="803">
        <v>3.8377671173135633E-2</v>
      </c>
      <c r="BE71" s="803">
        <v>2.3034493474207583E-2</v>
      </c>
      <c r="BF71" s="803">
        <v>4.4526101585276562E-2</v>
      </c>
      <c r="BG71" s="803">
        <v>6.8323767724510459E-2</v>
      </c>
      <c r="BH71" s="803">
        <v>1.990974764201189E-2</v>
      </c>
      <c r="BI71" s="803">
        <v>9.1955801788975208E-2</v>
      </c>
      <c r="BJ71" s="803">
        <v>6.1955839406097326E-3</v>
      </c>
      <c r="BK71" s="803">
        <v>9.1256834356053057E-2</v>
      </c>
      <c r="BL71" s="803">
        <v>9.6858869722504085E-2</v>
      </c>
      <c r="BM71" s="803">
        <v>5.1706523222878206E-2</v>
      </c>
      <c r="BN71" s="803">
        <v>4.7855535135358375E-2</v>
      </c>
      <c r="BO71" s="803">
        <v>9.2122252106318046E-3</v>
      </c>
      <c r="BP71" s="803">
        <v>1.7756860046450471E-2</v>
      </c>
      <c r="BQ71" s="803">
        <v>2.2911832946635732E-2</v>
      </c>
      <c r="BR71" s="803">
        <v>2.2183520659646634E-2</v>
      </c>
      <c r="BS71" s="803">
        <v>2.3322707311535882E-2</v>
      </c>
      <c r="BT71" s="803">
        <v>7.1545373845602776E-3</v>
      </c>
      <c r="BU71" s="803">
        <v>5.2220233920428601E-3</v>
      </c>
      <c r="BV71" s="803">
        <v>4.0784130762265879E-3</v>
      </c>
      <c r="BW71" s="803">
        <v>1.0878810371026367E-3</v>
      </c>
      <c r="BX71" s="803">
        <v>4.022810662658592E-3</v>
      </c>
      <c r="BY71" s="803">
        <v>1.3302301911234026E-2</v>
      </c>
      <c r="BZ71" s="803">
        <v>1.2276858338936729E-2</v>
      </c>
      <c r="CA71" s="803">
        <v>6.7692636108544159E-3</v>
      </c>
      <c r="CB71" s="803">
        <v>9.4016597991991181E-3</v>
      </c>
      <c r="CC71" s="803">
        <v>9.8136526639344256E-3</v>
      </c>
      <c r="CD71" s="803">
        <v>1.5562854186640341E-2</v>
      </c>
      <c r="CE71" s="803">
        <v>7.7686131586879679E-3</v>
      </c>
      <c r="CF71" s="803">
        <v>5.4792919622068193E-3</v>
      </c>
      <c r="CG71" s="803">
        <v>6.8890325444072439E-3</v>
      </c>
      <c r="CH71" s="803">
        <v>2.117739799233722E-2</v>
      </c>
      <c r="CI71" s="803">
        <v>5.9578148272714168E-3</v>
      </c>
      <c r="CJ71" s="803">
        <v>4.7316101255815694E-2</v>
      </c>
      <c r="CK71" s="803">
        <v>1.3655146314672923E-2</v>
      </c>
      <c r="CL71" s="803">
        <v>1.455923890742747E-2</v>
      </c>
      <c r="CM71" s="803">
        <v>3.1616891639101849E-2</v>
      </c>
      <c r="CN71" s="803">
        <v>5.4803527511654369E-2</v>
      </c>
      <c r="CO71" s="803">
        <v>2.1471568735879167E-2</v>
      </c>
      <c r="CP71" s="803">
        <v>3.6268317179124161E-2</v>
      </c>
      <c r="CQ71" s="803">
        <v>2.1504319698644719E-2</v>
      </c>
      <c r="CR71" s="803">
        <v>5.0575244835611849E-2</v>
      </c>
      <c r="CS71" s="803">
        <v>1.3657841737813727E-2</v>
      </c>
      <c r="CT71" s="803">
        <v>7.189553553282298E-3</v>
      </c>
      <c r="CU71" s="803">
        <v>6.8100345224395856E-2</v>
      </c>
      <c r="CV71" s="803">
        <v>1.6925864577863797E-2</v>
      </c>
      <c r="CW71" s="803">
        <v>7.9644653341166965E-2</v>
      </c>
      <c r="CX71" s="803">
        <v>0.10864188257512757</v>
      </c>
      <c r="CY71" s="803">
        <v>3.4574750948346153E-2</v>
      </c>
      <c r="CZ71" s="803">
        <v>3.0104786604104518E-2</v>
      </c>
      <c r="DA71" s="803">
        <v>4.0125280699680889E-2</v>
      </c>
      <c r="DB71" s="803">
        <v>0.21501125107779015</v>
      </c>
      <c r="DC71" s="803">
        <v>1.4919692471644971E-2</v>
      </c>
      <c r="DD71" s="803" t="s">
        <v>569</v>
      </c>
      <c r="DE71" s="803" t="s">
        <v>569</v>
      </c>
      <c r="DF71" s="803" t="s">
        <v>569</v>
      </c>
      <c r="DG71" s="803" t="s">
        <v>569</v>
      </c>
      <c r="DH71" s="803" t="s">
        <v>569</v>
      </c>
      <c r="DI71" s="803" t="s">
        <v>569</v>
      </c>
      <c r="DJ71" s="803" t="s">
        <v>569</v>
      </c>
      <c r="DK71" s="803" t="s">
        <v>569</v>
      </c>
      <c r="DL71" s="803" t="s">
        <v>569</v>
      </c>
      <c r="DM71" s="803" t="s">
        <v>569</v>
      </c>
      <c r="DN71" s="803" t="s">
        <v>569</v>
      </c>
      <c r="DO71" s="803" t="s">
        <v>569</v>
      </c>
      <c r="DP71" s="803" t="s">
        <v>569</v>
      </c>
      <c r="DQ71" s="803" t="s">
        <v>569</v>
      </c>
      <c r="DR71" s="803" t="s">
        <v>569</v>
      </c>
      <c r="DS71" s="803" t="s">
        <v>569</v>
      </c>
      <c r="DT71" s="804">
        <v>3.432376133320602E-2</v>
      </c>
    </row>
    <row r="72" spans="1:124" x14ac:dyDescent="0.25">
      <c r="A72" s="22"/>
      <c r="B72" s="792">
        <v>69</v>
      </c>
      <c r="C72" s="793" t="str">
        <v>金融・保険</v>
      </c>
      <c r="D72" s="802">
        <v>6.1490145433732999E-3</v>
      </c>
      <c r="E72" s="803">
        <v>5.9197474917129875E-3</v>
      </c>
      <c r="F72" s="803">
        <v>5.767973103670612E-3</v>
      </c>
      <c r="G72" s="803">
        <v>6.8979717903840214E-3</v>
      </c>
      <c r="H72" s="803">
        <v>5.9075914706453077E-3</v>
      </c>
      <c r="I72" s="803">
        <v>7.454400147107707E-3</v>
      </c>
      <c r="J72" s="803">
        <v>3.8796418028923675E-2</v>
      </c>
      <c r="K72" s="803">
        <v>2.2615575993637456E-2</v>
      </c>
      <c r="L72" s="803">
        <v>3.862289538120419E-3</v>
      </c>
      <c r="M72" s="803">
        <v>2.5009552259543577E-3</v>
      </c>
      <c r="N72" s="803">
        <v>1.0799056192075268E-3</v>
      </c>
      <c r="O72" s="803">
        <v>4.1799805307216583E-3</v>
      </c>
      <c r="P72" s="803">
        <v>5.8713233205174341E-3</v>
      </c>
      <c r="Q72" s="803">
        <v>3.1051308590862043E-3</v>
      </c>
      <c r="R72" s="803">
        <v>1.4210312626877792E-2</v>
      </c>
      <c r="S72" s="803">
        <v>1.5452368075407556E-2</v>
      </c>
      <c r="T72" s="803">
        <v>7.138812987716318E-3</v>
      </c>
      <c r="U72" s="803">
        <v>1.4213395638629283E-2</v>
      </c>
      <c r="V72" s="803">
        <v>6.1633719609179736E-3</v>
      </c>
      <c r="W72" s="803">
        <v>6.8856020723656727E-3</v>
      </c>
      <c r="X72" s="803">
        <v>7.5690864656818612E-3</v>
      </c>
      <c r="Y72" s="803">
        <v>5.0579948095969491E-3</v>
      </c>
      <c r="Z72" s="803">
        <v>5.722639933166249E-3</v>
      </c>
      <c r="AA72" s="803">
        <v>3.2395340960963614E-3</v>
      </c>
      <c r="AB72" s="803">
        <v>5.2201543349977304E-3</v>
      </c>
      <c r="AC72" s="803">
        <v>1.757319535588087E-2</v>
      </c>
      <c r="AD72" s="803">
        <v>2.5291142674443391E-3</v>
      </c>
      <c r="AE72" s="803">
        <v>2.1627727573286311E-3</v>
      </c>
      <c r="AF72" s="803">
        <v>4.3393360815795184E-3</v>
      </c>
      <c r="AG72" s="803">
        <v>4.7738122300522842E-3</v>
      </c>
      <c r="AH72" s="803">
        <v>7.0086907765629378E-3</v>
      </c>
      <c r="AI72" s="803">
        <v>8.9124210002123755E-3</v>
      </c>
      <c r="AJ72" s="803">
        <v>9.0373280943025543E-3</v>
      </c>
      <c r="AK72" s="803">
        <v>7.3236889692585893E-3</v>
      </c>
      <c r="AL72" s="803">
        <v>2.8214061339882348E-3</v>
      </c>
      <c r="AM72" s="803">
        <v>2.3682844536724629E-3</v>
      </c>
      <c r="AN72" s="803">
        <v>3.9695311661838862E-3</v>
      </c>
      <c r="AO72" s="803">
        <v>4.6726892439143781E-3</v>
      </c>
      <c r="AP72" s="803">
        <v>1.6010246557796991E-2</v>
      </c>
      <c r="AQ72" s="803">
        <v>5.7397044052231311E-3</v>
      </c>
      <c r="AR72" s="803">
        <v>1.2283323097230752E-2</v>
      </c>
      <c r="AS72" s="803">
        <v>8.0223384451732997E-3</v>
      </c>
      <c r="AT72" s="803">
        <v>5.9896450204730807E-3</v>
      </c>
      <c r="AU72" s="803">
        <v>5.4387237128353883E-3</v>
      </c>
      <c r="AV72" s="803">
        <v>1.0726599412590984E-2</v>
      </c>
      <c r="AW72" s="803">
        <v>6.6147778728376768E-3</v>
      </c>
      <c r="AX72" s="803">
        <v>4.6682925627571257E-3</v>
      </c>
      <c r="AY72" s="803">
        <v>3.9102154378313344E-3</v>
      </c>
      <c r="AZ72" s="803">
        <v>4.4704264099037138E-3</v>
      </c>
      <c r="BA72" s="803">
        <v>4.5516613563950838E-3</v>
      </c>
      <c r="BB72" s="803">
        <v>6.7340067340067337E-3</v>
      </c>
      <c r="BC72" s="803">
        <v>3.4805144735855723E-3</v>
      </c>
      <c r="BD72" s="803">
        <v>7.4138682948102922E-3</v>
      </c>
      <c r="BE72" s="803">
        <v>3.0686761963952766E-3</v>
      </c>
      <c r="BF72" s="803">
        <v>2.8480173935699492E-3</v>
      </c>
      <c r="BG72" s="803">
        <v>1.0782410533423362E-2</v>
      </c>
      <c r="BH72" s="803">
        <v>1.7237038328200957E-3</v>
      </c>
      <c r="BI72" s="803">
        <v>2.1944349871552818E-2</v>
      </c>
      <c r="BJ72" s="803">
        <v>1.6921859221048609E-3</v>
      </c>
      <c r="BK72" s="803">
        <v>1.1901571529681777E-2</v>
      </c>
      <c r="BL72" s="803">
        <v>7.3454802135262719E-3</v>
      </c>
      <c r="BM72" s="803">
        <v>1.874274818277992E-2</v>
      </c>
      <c r="BN72" s="803">
        <v>1.5700607787666659E-2</v>
      </c>
      <c r="BO72" s="803">
        <v>2.3030563026579513E-2</v>
      </c>
      <c r="BP72" s="803">
        <v>6.7095125158214237E-3</v>
      </c>
      <c r="BQ72" s="803">
        <v>3.2869296210363496E-3</v>
      </c>
      <c r="BR72" s="803">
        <v>6.6706443272647135E-3</v>
      </c>
      <c r="BS72" s="803">
        <v>1.4569337143118139E-2</v>
      </c>
      <c r="BT72" s="803">
        <v>4.5394091355063775E-2</v>
      </c>
      <c r="BU72" s="803">
        <v>5.7547134769717505E-2</v>
      </c>
      <c r="BV72" s="803">
        <v>5.8076364973489329E-2</v>
      </c>
      <c r="BW72" s="803">
        <v>7.5973810153343979E-2</v>
      </c>
      <c r="BX72" s="803">
        <v>4.0692277087661904E-2</v>
      </c>
      <c r="BY72" s="803">
        <v>9.4148066661868882E-3</v>
      </c>
      <c r="BZ72" s="803">
        <v>1.8364676196053763E-2</v>
      </c>
      <c r="CA72" s="803">
        <v>8.712969178784398E-3</v>
      </c>
      <c r="CB72" s="803">
        <v>1.4392664383959143E-2</v>
      </c>
      <c r="CC72" s="803">
        <v>4.8668032786885248E-3</v>
      </c>
      <c r="CD72" s="803">
        <v>9.8816292822766667E-3</v>
      </c>
      <c r="CE72" s="803">
        <v>1.6578521908311183E-3</v>
      </c>
      <c r="CF72" s="803">
        <v>6.036660463694634E-3</v>
      </c>
      <c r="CG72" s="803">
        <v>3.4831102920602451E-3</v>
      </c>
      <c r="CH72" s="803">
        <v>3.1815809190365776E-3</v>
      </c>
      <c r="CI72" s="803">
        <v>2.690626051025801E-3</v>
      </c>
      <c r="CJ72" s="803">
        <v>3.018017296177E-3</v>
      </c>
      <c r="CK72" s="803">
        <v>4.4900950725429649E-2</v>
      </c>
      <c r="CL72" s="803">
        <v>7.4685031078959878E-4</v>
      </c>
      <c r="CM72" s="803">
        <v>2.4585636999602117E-3</v>
      </c>
      <c r="CN72" s="803">
        <v>5.52573138053812E-3</v>
      </c>
      <c r="CO72" s="803">
        <v>9.7167143285987398E-3</v>
      </c>
      <c r="CP72" s="803">
        <v>3.282269091613122E-3</v>
      </c>
      <c r="CQ72" s="803">
        <v>5.9561342450422418E-3</v>
      </c>
      <c r="CR72" s="803">
        <v>5.1182941499894587E-2</v>
      </c>
      <c r="CS72" s="803">
        <v>4.4370030553585481E-2</v>
      </c>
      <c r="CT72" s="803">
        <v>2.7013752455795677E-3</v>
      </c>
      <c r="CU72" s="803">
        <v>7.038895281933257E-3</v>
      </c>
      <c r="CV72" s="803">
        <v>3.4286332732159906E-3</v>
      </c>
      <c r="CW72" s="803">
        <v>1.3504673091907613E-2</v>
      </c>
      <c r="CX72" s="803">
        <v>4.5551364663086224E-3</v>
      </c>
      <c r="CY72" s="803">
        <v>2.6234622611408516E-3</v>
      </c>
      <c r="CZ72" s="803">
        <v>8.29298274543901E-3</v>
      </c>
      <c r="DA72" s="803">
        <v>4.5730182829816441E-3</v>
      </c>
      <c r="DB72" s="803">
        <v>0</v>
      </c>
      <c r="DC72" s="803">
        <v>5.4705539062698235E-3</v>
      </c>
      <c r="DD72" s="803" t="s">
        <v>569</v>
      </c>
      <c r="DE72" s="803" t="s">
        <v>569</v>
      </c>
      <c r="DF72" s="803" t="s">
        <v>569</v>
      </c>
      <c r="DG72" s="803" t="s">
        <v>569</v>
      </c>
      <c r="DH72" s="803" t="s">
        <v>569</v>
      </c>
      <c r="DI72" s="803" t="s">
        <v>569</v>
      </c>
      <c r="DJ72" s="803" t="s">
        <v>569</v>
      </c>
      <c r="DK72" s="803" t="s">
        <v>569</v>
      </c>
      <c r="DL72" s="803" t="s">
        <v>569</v>
      </c>
      <c r="DM72" s="803" t="s">
        <v>569</v>
      </c>
      <c r="DN72" s="803" t="s">
        <v>569</v>
      </c>
      <c r="DO72" s="803" t="s">
        <v>569</v>
      </c>
      <c r="DP72" s="803" t="s">
        <v>569</v>
      </c>
      <c r="DQ72" s="803" t="s">
        <v>569</v>
      </c>
      <c r="DR72" s="803" t="s">
        <v>569</v>
      </c>
      <c r="DS72" s="803" t="s">
        <v>569</v>
      </c>
      <c r="DT72" s="804">
        <v>1.7926879733560653E-2</v>
      </c>
    </row>
    <row r="73" spans="1:124" x14ac:dyDescent="0.25">
      <c r="A73" s="22"/>
      <c r="B73" s="792">
        <v>70</v>
      </c>
      <c r="C73" s="795" t="str">
        <v>不動産仲介及び賃貸</v>
      </c>
      <c r="D73" s="808">
        <v>1.5094751009985598E-4</v>
      </c>
      <c r="E73" s="809">
        <v>9.6338503077127841E-4</v>
      </c>
      <c r="F73" s="809">
        <v>3.6844286832772996E-5</v>
      </c>
      <c r="G73" s="809">
        <v>1.5557614651612386E-2</v>
      </c>
      <c r="H73" s="809">
        <v>7.0071796640865873E-4</v>
      </c>
      <c r="I73" s="809">
        <v>5.2690020015135118E-4</v>
      </c>
      <c r="J73" s="809">
        <v>5.9782204251730212E-3</v>
      </c>
      <c r="K73" s="809">
        <v>2.0494728470338723E-2</v>
      </c>
      <c r="L73" s="809">
        <v>2.8992095965034016E-3</v>
      </c>
      <c r="M73" s="809">
        <v>1.6725138073569767E-3</v>
      </c>
      <c r="N73" s="809">
        <v>9.7635302558488719E-4</v>
      </c>
      <c r="O73" s="809">
        <v>3.3679613683481962E-3</v>
      </c>
      <c r="P73" s="809">
        <v>2.4495413423234027E-3</v>
      </c>
      <c r="Q73" s="809">
        <v>8.3499317219124826E-4</v>
      </c>
      <c r="R73" s="809">
        <v>2.4360535931790498E-3</v>
      </c>
      <c r="S73" s="809">
        <v>4.2494012207370778E-3</v>
      </c>
      <c r="T73" s="809">
        <v>1.5016123870713635E-3</v>
      </c>
      <c r="U73" s="809">
        <v>6.6199376947040497E-3</v>
      </c>
      <c r="V73" s="809">
        <v>2.2935128379913657E-3</v>
      </c>
      <c r="W73" s="809">
        <v>1.8885267819837887E-3</v>
      </c>
      <c r="X73" s="809">
        <v>5.0658461051360949E-3</v>
      </c>
      <c r="Y73" s="809">
        <v>1.0327842804936178E-3</v>
      </c>
      <c r="Z73" s="809">
        <v>3.0075187969924814E-3</v>
      </c>
      <c r="AA73" s="809">
        <v>1.8111940628175111E-3</v>
      </c>
      <c r="AB73" s="809">
        <v>3.2531396580420639E-3</v>
      </c>
      <c r="AC73" s="809">
        <v>4.2592125189298332E-3</v>
      </c>
      <c r="AD73" s="809">
        <v>3.0383475109965703E-4</v>
      </c>
      <c r="AE73" s="809">
        <v>2.2178752479612078E-3</v>
      </c>
      <c r="AF73" s="809">
        <v>2.4951182469082232E-3</v>
      </c>
      <c r="AG73" s="809">
        <v>2.9552170947942714E-3</v>
      </c>
      <c r="AH73" s="809">
        <v>2.1026072329688814E-3</v>
      </c>
      <c r="AI73" s="809">
        <v>4.8919451340524783E-3</v>
      </c>
      <c r="AJ73" s="809">
        <v>3.1434184675834969E-3</v>
      </c>
      <c r="AK73" s="809">
        <v>2.16998191681736E-3</v>
      </c>
      <c r="AL73" s="809">
        <v>7.224855788451653E-4</v>
      </c>
      <c r="AM73" s="809">
        <v>8.6783026213340254E-4</v>
      </c>
      <c r="AN73" s="809">
        <v>2.5748310267138721E-3</v>
      </c>
      <c r="AO73" s="809">
        <v>1.3795558720128165E-3</v>
      </c>
      <c r="AP73" s="809">
        <v>3.0419468459814279E-3</v>
      </c>
      <c r="AQ73" s="809">
        <v>2.2958817620892524E-3</v>
      </c>
      <c r="AR73" s="809">
        <v>7.3333272222273144E-3</v>
      </c>
      <c r="AS73" s="809">
        <v>2.3047602162928819E-3</v>
      </c>
      <c r="AT73" s="809">
        <v>3.0455822137998713E-3</v>
      </c>
      <c r="AU73" s="809">
        <v>3.0819434372733865E-3</v>
      </c>
      <c r="AV73" s="809">
        <v>1.9154641808198187E-3</v>
      </c>
      <c r="AW73" s="809">
        <v>1.6693445735867956E-3</v>
      </c>
      <c r="AX73" s="809">
        <v>1.5643091173355012E-3</v>
      </c>
      <c r="AY73" s="809">
        <v>2.086701507688837E-3</v>
      </c>
      <c r="AZ73" s="809">
        <v>3.7826685006877581E-3</v>
      </c>
      <c r="BA73" s="809">
        <v>4.5516613563950838E-3</v>
      </c>
      <c r="BB73" s="809">
        <v>3.3670033670033669E-3</v>
      </c>
      <c r="BC73" s="809">
        <v>3.3520031699454896E-3</v>
      </c>
      <c r="BD73" s="809">
        <v>3.4888791975577847E-3</v>
      </c>
      <c r="BE73" s="809">
        <v>6.9919204474829086E-4</v>
      </c>
      <c r="BF73" s="809">
        <v>4.2675339493556026E-4</v>
      </c>
      <c r="BG73" s="809">
        <v>1.7302498311951384E-3</v>
      </c>
      <c r="BH73" s="809">
        <v>6.778610578505994E-4</v>
      </c>
      <c r="BI73" s="809">
        <v>2.4760902534897399E-3</v>
      </c>
      <c r="BJ73" s="809">
        <v>2.183465705941756E-4</v>
      </c>
      <c r="BK73" s="809">
        <v>6.9517454951085822E-3</v>
      </c>
      <c r="BL73" s="809">
        <v>2.6948133115689476E-3</v>
      </c>
      <c r="BM73" s="809">
        <v>1.755366344742859E-3</v>
      </c>
      <c r="BN73" s="809">
        <v>2.1131462476166878E-3</v>
      </c>
      <c r="BO73" s="809">
        <v>8.4266650324043568E-3</v>
      </c>
      <c r="BP73" s="809">
        <v>1.035919240080121E-2</v>
      </c>
      <c r="BQ73" s="809">
        <v>1.5072417914645292E-3</v>
      </c>
      <c r="BR73" s="809">
        <v>2.1769628948768807E-3</v>
      </c>
      <c r="BS73" s="809">
        <v>3.7893387820241563E-2</v>
      </c>
      <c r="BT73" s="809">
        <v>1.9999688526887917E-2</v>
      </c>
      <c r="BU73" s="809">
        <v>5.4295933595089989E-2</v>
      </c>
      <c r="BV73" s="809">
        <v>7.9935314747525868E-2</v>
      </c>
      <c r="BW73" s="809">
        <v>2.6291785728317506E-3</v>
      </c>
      <c r="BX73" s="809">
        <v>2.1071865375830718E-3</v>
      </c>
      <c r="BY73" s="809">
        <v>1.1059763331859726E-2</v>
      </c>
      <c r="BZ73" s="809">
        <v>5.8568133671706109E-2</v>
      </c>
      <c r="CA73" s="809">
        <v>4.5727639661705347E-3</v>
      </c>
      <c r="CB73" s="809">
        <v>0.10382450235041495</v>
      </c>
      <c r="CC73" s="809">
        <v>8.6169633709016397E-2</v>
      </c>
      <c r="CD73" s="809">
        <v>3.5511215317000008E-2</v>
      </c>
      <c r="CE73" s="809">
        <v>1.5331707450743979E-2</v>
      </c>
      <c r="CF73" s="809">
        <v>9.7209861227229542E-3</v>
      </c>
      <c r="CG73" s="809">
        <v>9.773935528689829E-3</v>
      </c>
      <c r="CH73" s="809">
        <v>4.3033012452906569E-2</v>
      </c>
      <c r="CI73" s="809">
        <v>8.8982847258924705E-2</v>
      </c>
      <c r="CJ73" s="809">
        <v>1.7552574929624112E-2</v>
      </c>
      <c r="CK73" s="809">
        <v>2.9501616994815722E-3</v>
      </c>
      <c r="CL73" s="809">
        <v>2.0581805076411038E-3</v>
      </c>
      <c r="CM73" s="809">
        <v>1.0030227268678254E-2</v>
      </c>
      <c r="CN73" s="809">
        <v>2.0892522849906399E-2</v>
      </c>
      <c r="CO73" s="809">
        <v>5.2138467129066403E-3</v>
      </c>
      <c r="CP73" s="809">
        <v>4.9551675318546488E-3</v>
      </c>
      <c r="CQ73" s="809">
        <v>8.7076389741909954E-3</v>
      </c>
      <c r="CR73" s="809">
        <v>2.1199105404366321E-2</v>
      </c>
      <c r="CS73" s="809">
        <v>1.493265343376216E-2</v>
      </c>
      <c r="CT73" s="809">
        <v>7.790800081295305E-4</v>
      </c>
      <c r="CU73" s="809">
        <v>3.0968929804372843E-3</v>
      </c>
      <c r="CV73" s="809">
        <v>1.2633942877532263E-2</v>
      </c>
      <c r="CW73" s="809">
        <v>1.507973215662254E-2</v>
      </c>
      <c r="CX73" s="809">
        <v>1.1872059147025212E-2</v>
      </c>
      <c r="CY73" s="809">
        <v>3.2057645265359661E-2</v>
      </c>
      <c r="CZ73" s="809">
        <v>9.5702100229361244E-3</v>
      </c>
      <c r="DA73" s="809">
        <v>3.2252052403334758E-2</v>
      </c>
      <c r="DB73" s="809">
        <v>0</v>
      </c>
      <c r="DC73" s="809">
        <v>3.9100758671436905E-2</v>
      </c>
      <c r="DD73" s="809" t="s">
        <v>569</v>
      </c>
      <c r="DE73" s="809" t="s">
        <v>569</v>
      </c>
      <c r="DF73" s="809" t="s">
        <v>569</v>
      </c>
      <c r="DG73" s="809" t="s">
        <v>569</v>
      </c>
      <c r="DH73" s="809" t="s">
        <v>569</v>
      </c>
      <c r="DI73" s="809" t="s">
        <v>569</v>
      </c>
      <c r="DJ73" s="809" t="s">
        <v>569</v>
      </c>
      <c r="DK73" s="809" t="s">
        <v>569</v>
      </c>
      <c r="DL73" s="809" t="s">
        <v>569</v>
      </c>
      <c r="DM73" s="809" t="s">
        <v>569</v>
      </c>
      <c r="DN73" s="809" t="s">
        <v>569</v>
      </c>
      <c r="DO73" s="809" t="s">
        <v>569</v>
      </c>
      <c r="DP73" s="809" t="s">
        <v>569</v>
      </c>
      <c r="DQ73" s="809" t="s">
        <v>569</v>
      </c>
      <c r="DR73" s="809" t="s">
        <v>569</v>
      </c>
      <c r="DS73" s="809" t="s">
        <v>569</v>
      </c>
      <c r="DT73" s="810">
        <v>1.3795065631951292E-2</v>
      </c>
    </row>
    <row r="74" spans="1:124" x14ac:dyDescent="0.25">
      <c r="A74" s="22"/>
      <c r="B74" s="792">
        <v>71</v>
      </c>
      <c r="C74" s="793" t="str">
        <v>住宅賃貸料</v>
      </c>
      <c r="D74" s="802">
        <v>0</v>
      </c>
      <c r="E74" s="803">
        <v>0</v>
      </c>
      <c r="F74" s="803">
        <v>0</v>
      </c>
      <c r="G74" s="803">
        <v>0</v>
      </c>
      <c r="H74" s="803">
        <v>0</v>
      </c>
      <c r="I74" s="803">
        <v>0</v>
      </c>
      <c r="J74" s="803">
        <v>0</v>
      </c>
      <c r="K74" s="803">
        <v>0</v>
      </c>
      <c r="L74" s="803">
        <v>0</v>
      </c>
      <c r="M74" s="803">
        <v>0</v>
      </c>
      <c r="N74" s="803">
        <v>0</v>
      </c>
      <c r="O74" s="803">
        <v>0</v>
      </c>
      <c r="P74" s="803">
        <v>0</v>
      </c>
      <c r="Q74" s="803">
        <v>0</v>
      </c>
      <c r="R74" s="803">
        <v>0</v>
      </c>
      <c r="S74" s="803">
        <v>0</v>
      </c>
      <c r="T74" s="803">
        <v>0</v>
      </c>
      <c r="U74" s="803">
        <v>0</v>
      </c>
      <c r="V74" s="803">
        <v>0</v>
      </c>
      <c r="W74" s="803">
        <v>0</v>
      </c>
      <c r="X74" s="803">
        <v>0</v>
      </c>
      <c r="Y74" s="803">
        <v>0</v>
      </c>
      <c r="Z74" s="803">
        <v>0</v>
      </c>
      <c r="AA74" s="803">
        <v>0</v>
      </c>
      <c r="AB74" s="803">
        <v>0</v>
      </c>
      <c r="AC74" s="803">
        <v>0</v>
      </c>
      <c r="AD74" s="803">
        <v>0</v>
      </c>
      <c r="AE74" s="803">
        <v>0</v>
      </c>
      <c r="AF74" s="803">
        <v>0</v>
      </c>
      <c r="AG74" s="803">
        <v>0</v>
      </c>
      <c r="AH74" s="803">
        <v>0</v>
      </c>
      <c r="AI74" s="803">
        <v>0</v>
      </c>
      <c r="AJ74" s="803">
        <v>0</v>
      </c>
      <c r="AK74" s="803">
        <v>0</v>
      </c>
      <c r="AL74" s="803">
        <v>0</v>
      </c>
      <c r="AM74" s="803">
        <v>0</v>
      </c>
      <c r="AN74" s="803">
        <v>0</v>
      </c>
      <c r="AO74" s="803">
        <v>0</v>
      </c>
      <c r="AP74" s="803">
        <v>0</v>
      </c>
      <c r="AQ74" s="803">
        <v>0</v>
      </c>
      <c r="AR74" s="803">
        <v>0</v>
      </c>
      <c r="AS74" s="803">
        <v>0</v>
      </c>
      <c r="AT74" s="803">
        <v>0</v>
      </c>
      <c r="AU74" s="803">
        <v>0</v>
      </c>
      <c r="AV74" s="803">
        <v>0</v>
      </c>
      <c r="AW74" s="803">
        <v>0</v>
      </c>
      <c r="AX74" s="803">
        <v>0</v>
      </c>
      <c r="AY74" s="803">
        <v>0</v>
      </c>
      <c r="AZ74" s="803">
        <v>0</v>
      </c>
      <c r="BA74" s="803">
        <v>0</v>
      </c>
      <c r="BB74" s="803">
        <v>0</v>
      </c>
      <c r="BC74" s="803">
        <v>0</v>
      </c>
      <c r="BD74" s="803">
        <v>0</v>
      </c>
      <c r="BE74" s="803">
        <v>0</v>
      </c>
      <c r="BF74" s="803">
        <v>0</v>
      </c>
      <c r="BG74" s="803">
        <v>0</v>
      </c>
      <c r="BH74" s="803">
        <v>0</v>
      </c>
      <c r="BI74" s="803">
        <v>0</v>
      </c>
      <c r="BJ74" s="803">
        <v>0</v>
      </c>
      <c r="BK74" s="803">
        <v>0</v>
      </c>
      <c r="BL74" s="803">
        <v>0</v>
      </c>
      <c r="BM74" s="803">
        <v>0</v>
      </c>
      <c r="BN74" s="803">
        <v>0</v>
      </c>
      <c r="BO74" s="803">
        <v>0</v>
      </c>
      <c r="BP74" s="803">
        <v>0</v>
      </c>
      <c r="BQ74" s="803">
        <v>0</v>
      </c>
      <c r="BR74" s="803">
        <v>0</v>
      </c>
      <c r="BS74" s="803">
        <v>0</v>
      </c>
      <c r="BT74" s="803">
        <v>0</v>
      </c>
      <c r="BU74" s="803">
        <v>0</v>
      </c>
      <c r="BV74" s="803">
        <v>0</v>
      </c>
      <c r="BW74" s="803">
        <v>0</v>
      </c>
      <c r="BX74" s="803">
        <v>0</v>
      </c>
      <c r="BY74" s="803">
        <v>0</v>
      </c>
      <c r="BZ74" s="803">
        <v>0</v>
      </c>
      <c r="CA74" s="803">
        <v>0</v>
      </c>
      <c r="CB74" s="803">
        <v>0</v>
      </c>
      <c r="CC74" s="803">
        <v>0</v>
      </c>
      <c r="CD74" s="803">
        <v>0</v>
      </c>
      <c r="CE74" s="803">
        <v>0</v>
      </c>
      <c r="CF74" s="803">
        <v>0</v>
      </c>
      <c r="CG74" s="803">
        <v>0</v>
      </c>
      <c r="CH74" s="803">
        <v>0</v>
      </c>
      <c r="CI74" s="803">
        <v>0</v>
      </c>
      <c r="CJ74" s="803">
        <v>0</v>
      </c>
      <c r="CK74" s="803">
        <v>0</v>
      </c>
      <c r="CL74" s="803">
        <v>0</v>
      </c>
      <c r="CM74" s="803">
        <v>0</v>
      </c>
      <c r="CN74" s="803">
        <v>0</v>
      </c>
      <c r="CO74" s="803">
        <v>0</v>
      </c>
      <c r="CP74" s="803">
        <v>0</v>
      </c>
      <c r="CQ74" s="803">
        <v>0</v>
      </c>
      <c r="CR74" s="803">
        <v>0</v>
      </c>
      <c r="CS74" s="803">
        <v>0</v>
      </c>
      <c r="CT74" s="803">
        <v>0</v>
      </c>
      <c r="CU74" s="803">
        <v>0</v>
      </c>
      <c r="CV74" s="803">
        <v>0</v>
      </c>
      <c r="CW74" s="803">
        <v>0</v>
      </c>
      <c r="CX74" s="803">
        <v>0</v>
      </c>
      <c r="CY74" s="803">
        <v>0</v>
      </c>
      <c r="CZ74" s="803">
        <v>0</v>
      </c>
      <c r="DA74" s="803">
        <v>0</v>
      </c>
      <c r="DB74" s="803">
        <v>0</v>
      </c>
      <c r="DC74" s="803">
        <v>0</v>
      </c>
      <c r="DD74" s="803" t="s">
        <v>569</v>
      </c>
      <c r="DE74" s="803" t="s">
        <v>569</v>
      </c>
      <c r="DF74" s="803" t="s">
        <v>569</v>
      </c>
      <c r="DG74" s="803" t="s">
        <v>569</v>
      </c>
      <c r="DH74" s="803" t="s">
        <v>569</v>
      </c>
      <c r="DI74" s="803" t="s">
        <v>569</v>
      </c>
      <c r="DJ74" s="803" t="s">
        <v>569</v>
      </c>
      <c r="DK74" s="803" t="s">
        <v>569</v>
      </c>
      <c r="DL74" s="803" t="s">
        <v>569</v>
      </c>
      <c r="DM74" s="803" t="s">
        <v>569</v>
      </c>
      <c r="DN74" s="803" t="s">
        <v>569</v>
      </c>
      <c r="DO74" s="803" t="s">
        <v>569</v>
      </c>
      <c r="DP74" s="803" t="s">
        <v>569</v>
      </c>
      <c r="DQ74" s="803" t="s">
        <v>569</v>
      </c>
      <c r="DR74" s="803" t="s">
        <v>569</v>
      </c>
      <c r="DS74" s="803" t="s">
        <v>569</v>
      </c>
      <c r="DT74" s="804">
        <v>0</v>
      </c>
    </row>
    <row r="75" spans="1:124" x14ac:dyDescent="0.25">
      <c r="A75" s="22"/>
      <c r="B75" s="792">
        <v>72</v>
      </c>
      <c r="C75" s="793" t="str">
        <v>住宅賃貸料（帰属家賃）</v>
      </c>
      <c r="D75" s="802">
        <v>0</v>
      </c>
      <c r="E75" s="803">
        <v>0</v>
      </c>
      <c r="F75" s="803">
        <v>0</v>
      </c>
      <c r="G75" s="803">
        <v>0</v>
      </c>
      <c r="H75" s="803">
        <v>0</v>
      </c>
      <c r="I75" s="803">
        <v>0</v>
      </c>
      <c r="J75" s="803">
        <v>0</v>
      </c>
      <c r="K75" s="803">
        <v>0</v>
      </c>
      <c r="L75" s="803">
        <v>0</v>
      </c>
      <c r="M75" s="803">
        <v>0</v>
      </c>
      <c r="N75" s="803">
        <v>0</v>
      </c>
      <c r="O75" s="803">
        <v>0</v>
      </c>
      <c r="P75" s="803">
        <v>0</v>
      </c>
      <c r="Q75" s="803">
        <v>0</v>
      </c>
      <c r="R75" s="803">
        <v>0</v>
      </c>
      <c r="S75" s="803">
        <v>0</v>
      </c>
      <c r="T75" s="803">
        <v>0</v>
      </c>
      <c r="U75" s="803">
        <v>0</v>
      </c>
      <c r="V75" s="803">
        <v>0</v>
      </c>
      <c r="W75" s="803">
        <v>0</v>
      </c>
      <c r="X75" s="803">
        <v>0</v>
      </c>
      <c r="Y75" s="803">
        <v>0</v>
      </c>
      <c r="Z75" s="803">
        <v>0</v>
      </c>
      <c r="AA75" s="803">
        <v>0</v>
      </c>
      <c r="AB75" s="803">
        <v>0</v>
      </c>
      <c r="AC75" s="803">
        <v>0</v>
      </c>
      <c r="AD75" s="803">
        <v>0</v>
      </c>
      <c r="AE75" s="803">
        <v>0</v>
      </c>
      <c r="AF75" s="803">
        <v>0</v>
      </c>
      <c r="AG75" s="803">
        <v>0</v>
      </c>
      <c r="AH75" s="803">
        <v>0</v>
      </c>
      <c r="AI75" s="803">
        <v>0</v>
      </c>
      <c r="AJ75" s="803">
        <v>0</v>
      </c>
      <c r="AK75" s="803">
        <v>0</v>
      </c>
      <c r="AL75" s="803">
        <v>0</v>
      </c>
      <c r="AM75" s="803">
        <v>0</v>
      </c>
      <c r="AN75" s="803">
        <v>0</v>
      </c>
      <c r="AO75" s="803">
        <v>0</v>
      </c>
      <c r="AP75" s="803">
        <v>0</v>
      </c>
      <c r="AQ75" s="803">
        <v>0</v>
      </c>
      <c r="AR75" s="803">
        <v>0</v>
      </c>
      <c r="AS75" s="803">
        <v>0</v>
      </c>
      <c r="AT75" s="803">
        <v>0</v>
      </c>
      <c r="AU75" s="803">
        <v>0</v>
      </c>
      <c r="AV75" s="803">
        <v>0</v>
      </c>
      <c r="AW75" s="803">
        <v>0</v>
      </c>
      <c r="AX75" s="803">
        <v>0</v>
      </c>
      <c r="AY75" s="803">
        <v>0</v>
      </c>
      <c r="AZ75" s="803">
        <v>0</v>
      </c>
      <c r="BA75" s="803">
        <v>0</v>
      </c>
      <c r="BB75" s="803">
        <v>0</v>
      </c>
      <c r="BC75" s="803">
        <v>0</v>
      </c>
      <c r="BD75" s="803">
        <v>0</v>
      </c>
      <c r="BE75" s="803">
        <v>0</v>
      </c>
      <c r="BF75" s="803">
        <v>0</v>
      </c>
      <c r="BG75" s="803">
        <v>0</v>
      </c>
      <c r="BH75" s="803">
        <v>0</v>
      </c>
      <c r="BI75" s="803">
        <v>0</v>
      </c>
      <c r="BJ75" s="803">
        <v>0</v>
      </c>
      <c r="BK75" s="803">
        <v>0</v>
      </c>
      <c r="BL75" s="803">
        <v>0</v>
      </c>
      <c r="BM75" s="803">
        <v>0</v>
      </c>
      <c r="BN75" s="803">
        <v>0</v>
      </c>
      <c r="BO75" s="803">
        <v>0</v>
      </c>
      <c r="BP75" s="803">
        <v>0</v>
      </c>
      <c r="BQ75" s="803">
        <v>0</v>
      </c>
      <c r="BR75" s="803">
        <v>0</v>
      </c>
      <c r="BS75" s="803">
        <v>0</v>
      </c>
      <c r="BT75" s="803">
        <v>0</v>
      </c>
      <c r="BU75" s="803">
        <v>0</v>
      </c>
      <c r="BV75" s="803">
        <v>0</v>
      </c>
      <c r="BW75" s="803">
        <v>0</v>
      </c>
      <c r="BX75" s="803">
        <v>0</v>
      </c>
      <c r="BY75" s="803">
        <v>0</v>
      </c>
      <c r="BZ75" s="803">
        <v>0</v>
      </c>
      <c r="CA75" s="803">
        <v>0</v>
      </c>
      <c r="CB75" s="803">
        <v>0</v>
      </c>
      <c r="CC75" s="803">
        <v>0</v>
      </c>
      <c r="CD75" s="803">
        <v>0</v>
      </c>
      <c r="CE75" s="803">
        <v>0</v>
      </c>
      <c r="CF75" s="803">
        <v>0</v>
      </c>
      <c r="CG75" s="803">
        <v>0</v>
      </c>
      <c r="CH75" s="803">
        <v>0</v>
      </c>
      <c r="CI75" s="803">
        <v>0</v>
      </c>
      <c r="CJ75" s="803">
        <v>0</v>
      </c>
      <c r="CK75" s="803">
        <v>0</v>
      </c>
      <c r="CL75" s="803">
        <v>0</v>
      </c>
      <c r="CM75" s="803">
        <v>0</v>
      </c>
      <c r="CN75" s="803">
        <v>0</v>
      </c>
      <c r="CO75" s="803">
        <v>0</v>
      </c>
      <c r="CP75" s="803">
        <v>0</v>
      </c>
      <c r="CQ75" s="803">
        <v>0</v>
      </c>
      <c r="CR75" s="803">
        <v>0</v>
      </c>
      <c r="CS75" s="803">
        <v>0</v>
      </c>
      <c r="CT75" s="803">
        <v>0</v>
      </c>
      <c r="CU75" s="803">
        <v>0</v>
      </c>
      <c r="CV75" s="803">
        <v>0</v>
      </c>
      <c r="CW75" s="803">
        <v>0</v>
      </c>
      <c r="CX75" s="803">
        <v>0</v>
      </c>
      <c r="CY75" s="803">
        <v>0</v>
      </c>
      <c r="CZ75" s="803">
        <v>0</v>
      </c>
      <c r="DA75" s="803">
        <v>0</v>
      </c>
      <c r="DB75" s="803">
        <v>0</v>
      </c>
      <c r="DC75" s="803">
        <v>0</v>
      </c>
      <c r="DD75" s="803" t="s">
        <v>569</v>
      </c>
      <c r="DE75" s="803" t="s">
        <v>569</v>
      </c>
      <c r="DF75" s="803" t="s">
        <v>569</v>
      </c>
      <c r="DG75" s="803" t="s">
        <v>569</v>
      </c>
      <c r="DH75" s="803" t="s">
        <v>569</v>
      </c>
      <c r="DI75" s="803" t="s">
        <v>569</v>
      </c>
      <c r="DJ75" s="803" t="s">
        <v>569</v>
      </c>
      <c r="DK75" s="803" t="s">
        <v>569</v>
      </c>
      <c r="DL75" s="803" t="s">
        <v>569</v>
      </c>
      <c r="DM75" s="803" t="s">
        <v>569</v>
      </c>
      <c r="DN75" s="803" t="s">
        <v>569</v>
      </c>
      <c r="DO75" s="803" t="s">
        <v>569</v>
      </c>
      <c r="DP75" s="803" t="s">
        <v>569</v>
      </c>
      <c r="DQ75" s="803" t="s">
        <v>569</v>
      </c>
      <c r="DR75" s="803" t="s">
        <v>569</v>
      </c>
      <c r="DS75" s="803" t="s">
        <v>569</v>
      </c>
      <c r="DT75" s="804">
        <v>0</v>
      </c>
    </row>
    <row r="76" spans="1:124" x14ac:dyDescent="0.25">
      <c r="A76" s="22"/>
      <c r="B76" s="792">
        <v>73</v>
      </c>
      <c r="C76" s="793" t="str">
        <v>鉄道輸送</v>
      </c>
      <c r="D76" s="802">
        <v>1.2998257814154265E-4</v>
      </c>
      <c r="E76" s="803">
        <v>2.5352237651875747E-4</v>
      </c>
      <c r="F76" s="803">
        <v>1.6764150508911713E-4</v>
      </c>
      <c r="G76" s="803">
        <v>4.1181921136621024E-4</v>
      </c>
      <c r="H76" s="803">
        <v>3.234082921886117E-4</v>
      </c>
      <c r="I76" s="803">
        <v>9.0881443918722996E-4</v>
      </c>
      <c r="J76" s="803">
        <v>2.4309776002778261E-3</v>
      </c>
      <c r="K76" s="803">
        <v>4.0173746354793321E-3</v>
      </c>
      <c r="L76" s="803">
        <v>6.4404724874181482E-4</v>
      </c>
      <c r="M76" s="803">
        <v>9.0312272048351794E-5</v>
      </c>
      <c r="N76" s="803">
        <v>1.7308076362641182E-3</v>
      </c>
      <c r="O76" s="803">
        <v>6.6016518515795211E-4</v>
      </c>
      <c r="P76" s="803">
        <v>2.7778303882017969E-4</v>
      </c>
      <c r="Q76" s="803">
        <v>3.218202851153769E-4</v>
      </c>
      <c r="R76" s="803">
        <v>2.4360535931790498E-3</v>
      </c>
      <c r="S76" s="803">
        <v>1.7770223286718689E-3</v>
      </c>
      <c r="T76" s="803">
        <v>7.5490895962057624E-4</v>
      </c>
      <c r="U76" s="803">
        <v>1.1960391633288831E-3</v>
      </c>
      <c r="V76" s="803">
        <v>7.0059834886010755E-4</v>
      </c>
      <c r="W76" s="803">
        <v>1.0863207153004094E-3</v>
      </c>
      <c r="X76" s="803">
        <v>2.008528826841069E-3</v>
      </c>
      <c r="Y76" s="803">
        <v>3.1777977861342088E-4</v>
      </c>
      <c r="Z76" s="803">
        <v>3.7593984962406017E-4</v>
      </c>
      <c r="AA76" s="803">
        <v>7.9515836904183411E-4</v>
      </c>
      <c r="AB76" s="803">
        <v>1.5887426236949613E-3</v>
      </c>
      <c r="AC76" s="803">
        <v>1.9876325088339221E-3</v>
      </c>
      <c r="AD76" s="803">
        <v>1.8912163078652121E-4</v>
      </c>
      <c r="AE76" s="803">
        <v>1.6392990963191537E-3</v>
      </c>
      <c r="AF76" s="803">
        <v>1.9527012367107832E-3</v>
      </c>
      <c r="AG76" s="803">
        <v>6.8197317572175496E-4</v>
      </c>
      <c r="AH76" s="803">
        <v>5.6069526212503505E-4</v>
      </c>
      <c r="AI76" s="803">
        <v>1.1058139449729406E-3</v>
      </c>
      <c r="AJ76" s="803">
        <v>1.5717092337917485E-3</v>
      </c>
      <c r="AK76" s="803">
        <v>6.1030741410488245E-3</v>
      </c>
      <c r="AL76" s="803">
        <v>3.1126849049060485E-4</v>
      </c>
      <c r="AM76" s="803">
        <v>3.0820140150532055E-4</v>
      </c>
      <c r="AN76" s="803">
        <v>1.0460251046025104E-3</v>
      </c>
      <c r="AO76" s="803">
        <v>2.225090116149704E-4</v>
      </c>
      <c r="AP76" s="803">
        <v>6.4040986231187955E-4</v>
      </c>
      <c r="AQ76" s="803">
        <v>1.9371502367628067E-3</v>
      </c>
      <c r="AR76" s="803">
        <v>3.3366638861134284E-3</v>
      </c>
      <c r="AS76" s="803">
        <v>7.0915698962857902E-4</v>
      </c>
      <c r="AT76" s="803">
        <v>1.0828736760177321E-3</v>
      </c>
      <c r="AU76" s="803">
        <v>1.5539210608101108E-3</v>
      </c>
      <c r="AV76" s="803">
        <v>2.4262546290384369E-3</v>
      </c>
      <c r="AW76" s="803">
        <v>1.8780126452851448E-3</v>
      </c>
      <c r="AX76" s="803">
        <v>3.0423964722981795E-3</v>
      </c>
      <c r="AY76" s="803">
        <v>1.2125427679813513E-3</v>
      </c>
      <c r="AZ76" s="803">
        <v>1.7193947730398899E-3</v>
      </c>
      <c r="BA76" s="803">
        <v>3.1861629494765588E-3</v>
      </c>
      <c r="BB76" s="803">
        <v>5.6116722783389455E-4</v>
      </c>
      <c r="BC76" s="803">
        <v>5.5795324330402563E-3</v>
      </c>
      <c r="BD76" s="803">
        <v>3.0527692978630614E-3</v>
      </c>
      <c r="BE76" s="803">
        <v>2.7190801740211313E-4</v>
      </c>
      <c r="BF76" s="803">
        <v>3.5487913894641324E-4</v>
      </c>
      <c r="BG76" s="803">
        <v>2.7852802160702227E-3</v>
      </c>
      <c r="BH76" s="803">
        <v>3.29246799527434E-4</v>
      </c>
      <c r="BI76" s="803">
        <v>1.1451917422390047E-3</v>
      </c>
      <c r="BJ76" s="803">
        <v>1.2009061382679659E-3</v>
      </c>
      <c r="BK76" s="803">
        <v>1.2151238830824063E-3</v>
      </c>
      <c r="BL76" s="803">
        <v>1.113954206555786E-3</v>
      </c>
      <c r="BM76" s="803">
        <v>1.2818653380199979E-3</v>
      </c>
      <c r="BN76" s="803">
        <v>9.2923369194870635E-4</v>
      </c>
      <c r="BO76" s="803">
        <v>5.5017069219830106E-4</v>
      </c>
      <c r="BP76" s="803">
        <v>3.9323150275876476E-4</v>
      </c>
      <c r="BQ76" s="803">
        <v>1.6127047739576742E-3</v>
      </c>
      <c r="BR76" s="803">
        <v>7.0684103870693781E-3</v>
      </c>
      <c r="BS76" s="803">
        <v>3.8148895954991878E-3</v>
      </c>
      <c r="BT76" s="803">
        <v>7.8252428192469616E-3</v>
      </c>
      <c r="BU76" s="803">
        <v>3.5177647117945628E-4</v>
      </c>
      <c r="BV76" s="803">
        <v>9.6869724059671754E-5</v>
      </c>
      <c r="BW76" s="803">
        <v>1.5927980045426599E-6</v>
      </c>
      <c r="BX76" s="803">
        <v>8.1782414570531802E-4</v>
      </c>
      <c r="BY76" s="803">
        <v>1.8595721056473419E-3</v>
      </c>
      <c r="BZ76" s="803">
        <v>1.4894186206248327E-3</v>
      </c>
      <c r="CA76" s="803">
        <v>5.7861755345892519E-4</v>
      </c>
      <c r="CB76" s="803">
        <v>1.0098079043584238E-2</v>
      </c>
      <c r="CC76" s="803">
        <v>1.0325947745901639E-3</v>
      </c>
      <c r="CD76" s="803">
        <v>1.2957179606443467E-3</v>
      </c>
      <c r="CE76" s="803">
        <v>1.6441509330556545E-3</v>
      </c>
      <c r="CF76" s="803">
        <v>1.5102888427411742E-3</v>
      </c>
      <c r="CG76" s="803">
        <v>3.2322491629921944E-3</v>
      </c>
      <c r="CH76" s="803">
        <v>4.4385894517809399E-4</v>
      </c>
      <c r="CI76" s="803">
        <v>2.9789074136357084E-3</v>
      </c>
      <c r="CJ76" s="803">
        <v>1.5918038128508779E-3</v>
      </c>
      <c r="CK76" s="803">
        <v>4.1286561002591747E-3</v>
      </c>
      <c r="CL76" s="803">
        <v>3.7581333952813822E-3</v>
      </c>
      <c r="CM76" s="803">
        <v>1.1075413769144431E-2</v>
      </c>
      <c r="CN76" s="803">
        <v>1.5458099328267813E-3</v>
      </c>
      <c r="CO76" s="803">
        <v>1.4061586589354273E-3</v>
      </c>
      <c r="CP76" s="803">
        <v>7.1998160719255575E-4</v>
      </c>
      <c r="CQ76" s="803">
        <v>8.5165622568889976E-4</v>
      </c>
      <c r="CR76" s="803">
        <v>3.1749050215587626E-3</v>
      </c>
      <c r="CS76" s="803">
        <v>1.400497356112363E-3</v>
      </c>
      <c r="CT76" s="803">
        <v>1.0670008806991397E-3</v>
      </c>
      <c r="CU76" s="803">
        <v>5.2658227848101271E-4</v>
      </c>
      <c r="CV76" s="803">
        <v>1.1558425855699775E-3</v>
      </c>
      <c r="CW76" s="803">
        <v>7.6669541774483207E-4</v>
      </c>
      <c r="CX76" s="803">
        <v>1.857733806194771E-3</v>
      </c>
      <c r="CY76" s="803">
        <v>1.1610593115184175E-3</v>
      </c>
      <c r="CZ76" s="803">
        <v>1.3222000689582802E-3</v>
      </c>
      <c r="DA76" s="803">
        <v>1.9001209167856137E-3</v>
      </c>
      <c r="DB76" s="803">
        <v>6.0987150638262073E-4</v>
      </c>
      <c r="DC76" s="803">
        <v>4.1206769683590876E-3</v>
      </c>
      <c r="DD76" s="803" t="s">
        <v>569</v>
      </c>
      <c r="DE76" s="803" t="s">
        <v>569</v>
      </c>
      <c r="DF76" s="803" t="s">
        <v>569</v>
      </c>
      <c r="DG76" s="803" t="s">
        <v>569</v>
      </c>
      <c r="DH76" s="803" t="s">
        <v>569</v>
      </c>
      <c r="DI76" s="803" t="s">
        <v>569</v>
      </c>
      <c r="DJ76" s="803" t="s">
        <v>569</v>
      </c>
      <c r="DK76" s="803" t="s">
        <v>569</v>
      </c>
      <c r="DL76" s="803" t="s">
        <v>569</v>
      </c>
      <c r="DM76" s="803" t="s">
        <v>569</v>
      </c>
      <c r="DN76" s="803" t="s">
        <v>569</v>
      </c>
      <c r="DO76" s="803" t="s">
        <v>569</v>
      </c>
      <c r="DP76" s="803" t="s">
        <v>569</v>
      </c>
      <c r="DQ76" s="803" t="s">
        <v>569</v>
      </c>
      <c r="DR76" s="803" t="s">
        <v>569</v>
      </c>
      <c r="DS76" s="803" t="s">
        <v>569</v>
      </c>
      <c r="DT76" s="804">
        <v>1.9050387097480116E-3</v>
      </c>
    </row>
    <row r="77" spans="1:124" x14ac:dyDescent="0.25">
      <c r="A77" s="22"/>
      <c r="B77" s="792">
        <v>74</v>
      </c>
      <c r="C77" s="793" t="str">
        <v>道路輸送</v>
      </c>
      <c r="D77" s="802">
        <v>1.2262388702417467E-2</v>
      </c>
      <c r="E77" s="803">
        <v>1.0635263694961877E-2</v>
      </c>
      <c r="F77" s="803">
        <v>3.0680237645650071E-2</v>
      </c>
      <c r="G77" s="803">
        <v>1.1084800439273826E-2</v>
      </c>
      <c r="H77" s="803">
        <v>2.117246286194778E-2</v>
      </c>
      <c r="I77" s="803">
        <v>1.038594555600348E-2</v>
      </c>
      <c r="J77" s="803">
        <v>1.7587378761193661E-2</v>
      </c>
      <c r="K77" s="803">
        <v>9.5438138548443012E-3</v>
      </c>
      <c r="L77" s="803">
        <v>2.1548664449389451E-2</v>
      </c>
      <c r="M77" s="803">
        <v>2.885650769391087E-2</v>
      </c>
      <c r="N77" s="803">
        <v>4.006006050430113E-2</v>
      </c>
      <c r="O77" s="803">
        <v>2.1815821905655522E-2</v>
      </c>
      <c r="P77" s="803">
        <v>1.3081055828077552E-2</v>
      </c>
      <c r="Q77" s="803">
        <v>3.0294596028563724E-2</v>
      </c>
      <c r="R77" s="803">
        <v>1.2586276898091758E-2</v>
      </c>
      <c r="S77" s="803">
        <v>1.1434752375801592E-2</v>
      </c>
      <c r="T77" s="803">
        <v>4.3275976663466512E-2</v>
      </c>
      <c r="U77" s="803">
        <v>2.486648865153538E-2</v>
      </c>
      <c r="V77" s="803">
        <v>2.1657009770506701E-2</v>
      </c>
      <c r="W77" s="803">
        <v>3.4093757834043621E-2</v>
      </c>
      <c r="X77" s="803">
        <v>1.5830769078550296E-2</v>
      </c>
      <c r="Y77" s="803">
        <v>1.1095810603251946E-2</v>
      </c>
      <c r="Z77" s="803">
        <v>7.3517126148705094E-3</v>
      </c>
      <c r="AA77" s="803">
        <v>2.8905479230168899E-2</v>
      </c>
      <c r="AB77" s="803">
        <v>1.2047964896353458E-2</v>
      </c>
      <c r="AC77" s="803">
        <v>1.4292024230186775E-2</v>
      </c>
      <c r="AD77" s="803">
        <v>4.3249946712655262E-3</v>
      </c>
      <c r="AE77" s="803">
        <v>1.0937844390566453E-2</v>
      </c>
      <c r="AF77" s="803">
        <v>1.0739856801909307E-2</v>
      </c>
      <c r="AG77" s="803">
        <v>1.1366219595362582E-2</v>
      </c>
      <c r="AH77" s="803">
        <v>1.2755817213344548E-2</v>
      </c>
      <c r="AI77" s="803">
        <v>4.0417133525203035E-2</v>
      </c>
      <c r="AJ77" s="803">
        <v>1.9253438113948921E-2</v>
      </c>
      <c r="AK77" s="803">
        <v>2.6717902350813744E-2</v>
      </c>
      <c r="AL77" s="803">
        <v>1.0488891427265978E-2</v>
      </c>
      <c r="AM77" s="803">
        <v>1.8005450298468726E-3</v>
      </c>
      <c r="AN77" s="803">
        <v>8.2072738976504672E-3</v>
      </c>
      <c r="AO77" s="803">
        <v>2.7101597614703394E-2</v>
      </c>
      <c r="AP77" s="803">
        <v>1.5529939161063081E-2</v>
      </c>
      <c r="AQ77" s="803">
        <v>1.6142918639690057E-2</v>
      </c>
      <c r="AR77" s="803">
        <v>1.9057484118763235E-2</v>
      </c>
      <c r="AS77" s="803">
        <v>1.2735277605413231E-2</v>
      </c>
      <c r="AT77" s="803">
        <v>1.1471693005312849E-2</v>
      </c>
      <c r="AU77" s="803">
        <v>9.7508546565834454E-3</v>
      </c>
      <c r="AV77" s="803">
        <v>1.0471204188481676E-2</v>
      </c>
      <c r="AW77" s="803">
        <v>1.1247209064541035E-2</v>
      </c>
      <c r="AX77" s="803">
        <v>1.0371246273988126E-2</v>
      </c>
      <c r="AY77" s="803">
        <v>1.1270068052787909E-2</v>
      </c>
      <c r="AZ77" s="803">
        <v>9.9724896836313609E-3</v>
      </c>
      <c r="BA77" s="803">
        <v>8.6481565771506595E-3</v>
      </c>
      <c r="BB77" s="803">
        <v>1.0101010101010102E-2</v>
      </c>
      <c r="BC77" s="803">
        <v>7.4215277852147741E-3</v>
      </c>
      <c r="BD77" s="803">
        <v>1.003052769297863E-2</v>
      </c>
      <c r="BE77" s="803">
        <v>1.5421068986948415E-2</v>
      </c>
      <c r="BF77" s="803">
        <v>8.6114342956996742E-3</v>
      </c>
      <c r="BG77" s="803">
        <v>1.4538318703578664E-2</v>
      </c>
      <c r="BH77" s="803">
        <v>3.9703290531249392E-3</v>
      </c>
      <c r="BI77" s="803">
        <v>1.7023120492741961E-2</v>
      </c>
      <c r="BJ77" s="803">
        <v>0.32825677556701877</v>
      </c>
      <c r="BK77" s="803">
        <v>2.416504611973494E-2</v>
      </c>
      <c r="BL77" s="803">
        <v>2.5683445831678947E-2</v>
      </c>
      <c r="BM77" s="803">
        <v>2.6597106098351704E-2</v>
      </c>
      <c r="BN77" s="803">
        <v>2.9859375967951761E-2</v>
      </c>
      <c r="BO77" s="803">
        <v>6.242696309956418E-3</v>
      </c>
      <c r="BP77" s="803">
        <v>2.388881379259496E-2</v>
      </c>
      <c r="BQ77" s="803">
        <v>8.5908387822540948E-3</v>
      </c>
      <c r="BR77" s="803">
        <v>2.3763834464816516E-2</v>
      </c>
      <c r="BS77" s="803">
        <v>6.5674456843708819E-3</v>
      </c>
      <c r="BT77" s="803">
        <v>1.112581956362617E-2</v>
      </c>
      <c r="BU77" s="803">
        <v>1.2891187453160197E-3</v>
      </c>
      <c r="BV77" s="803">
        <v>9.6078950802041781E-4</v>
      </c>
      <c r="BW77" s="803">
        <v>9.0789486258931613E-5</v>
      </c>
      <c r="BX77" s="803">
        <v>2.541885858273286E-3</v>
      </c>
      <c r="BY77" s="803">
        <v>4.9669980568949387E-3</v>
      </c>
      <c r="BZ77" s="803">
        <v>2.9137655539408138E-3</v>
      </c>
      <c r="CA77" s="803">
        <v>1.9633673294552848E-3</v>
      </c>
      <c r="CB77" s="803">
        <v>3.3079914108293191E-3</v>
      </c>
      <c r="CC77" s="803">
        <v>2.9537013319672132E-3</v>
      </c>
      <c r="CD77" s="803">
        <v>8.5479415645438404E-3</v>
      </c>
      <c r="CE77" s="803">
        <v>6.6122270024388238E-2</v>
      </c>
      <c r="CF77" s="803">
        <v>5.6021527609218759E-3</v>
      </c>
      <c r="CG77" s="803">
        <v>6.1075036423106242E-3</v>
      </c>
      <c r="CH77" s="803">
        <v>5.6565383973496298E-3</v>
      </c>
      <c r="CI77" s="803">
        <v>7.2070340652476816E-3</v>
      </c>
      <c r="CJ77" s="803">
        <v>1.6954313093921768E-2</v>
      </c>
      <c r="CK77" s="803">
        <v>8.0339400106307895E-3</v>
      </c>
      <c r="CL77" s="803">
        <v>6.1756270611657378E-3</v>
      </c>
      <c r="CM77" s="803">
        <v>1.4466331335997767E-2</v>
      </c>
      <c r="CN77" s="803">
        <v>8.5246668869067288E-3</v>
      </c>
      <c r="CO77" s="803">
        <v>6.6200053718420675E-3</v>
      </c>
      <c r="CP77" s="803">
        <v>7.136288283055626E-3</v>
      </c>
      <c r="CQ77" s="803">
        <v>3.5649456113772539E-3</v>
      </c>
      <c r="CR77" s="803">
        <v>1.5795979280437543E-2</v>
      </c>
      <c r="CS77" s="803">
        <v>4.3930130743011732E-3</v>
      </c>
      <c r="CT77" s="803">
        <v>2.4303908949258181E-3</v>
      </c>
      <c r="CU77" s="803">
        <v>1.1536939010356732E-2</v>
      </c>
      <c r="CV77" s="803">
        <v>4.6969316480184528E-3</v>
      </c>
      <c r="CW77" s="803">
        <v>7.3961106874841139E-3</v>
      </c>
      <c r="CX77" s="803">
        <v>1.5505705992499315E-2</v>
      </c>
      <c r="CY77" s="803">
        <v>3.6515758499663202E-3</v>
      </c>
      <c r="CZ77" s="803">
        <v>6.3351672238295834E-3</v>
      </c>
      <c r="DA77" s="803">
        <v>2.4806124026074388E-2</v>
      </c>
      <c r="DB77" s="803">
        <v>4.1513322537906669E-2</v>
      </c>
      <c r="DC77" s="803">
        <v>5.5654512699500142E-2</v>
      </c>
      <c r="DD77" s="803" t="s">
        <v>569</v>
      </c>
      <c r="DE77" s="803" t="s">
        <v>569</v>
      </c>
      <c r="DF77" s="803" t="s">
        <v>569</v>
      </c>
      <c r="DG77" s="803" t="s">
        <v>569</v>
      </c>
      <c r="DH77" s="803" t="s">
        <v>569</v>
      </c>
      <c r="DI77" s="803" t="s">
        <v>569</v>
      </c>
      <c r="DJ77" s="803" t="s">
        <v>569</v>
      </c>
      <c r="DK77" s="803" t="s">
        <v>569</v>
      </c>
      <c r="DL77" s="803" t="s">
        <v>569</v>
      </c>
      <c r="DM77" s="803" t="s">
        <v>569</v>
      </c>
      <c r="DN77" s="803" t="s">
        <v>569</v>
      </c>
      <c r="DO77" s="803" t="s">
        <v>569</v>
      </c>
      <c r="DP77" s="803" t="s">
        <v>569</v>
      </c>
      <c r="DQ77" s="803" t="s">
        <v>569</v>
      </c>
      <c r="DR77" s="803" t="s">
        <v>569</v>
      </c>
      <c r="DS77" s="803" t="s">
        <v>569</v>
      </c>
      <c r="DT77" s="804">
        <v>1.1476301411725075E-2</v>
      </c>
    </row>
    <row r="78" spans="1:124" x14ac:dyDescent="0.25">
      <c r="A78" s="22"/>
      <c r="B78" s="792">
        <v>75</v>
      </c>
      <c r="C78" s="793" t="str">
        <v>水運</v>
      </c>
      <c r="D78" s="802">
        <v>3.2181170556010961E-3</v>
      </c>
      <c r="E78" s="803">
        <v>5.5711542239996956E-3</v>
      </c>
      <c r="F78" s="803">
        <v>3.0654446644867131E-3</v>
      </c>
      <c r="G78" s="803">
        <v>7.0924419735291758E-4</v>
      </c>
      <c r="H78" s="803">
        <v>3.9887022703262112E-4</v>
      </c>
      <c r="I78" s="803">
        <v>2.2101518462724463E-3</v>
      </c>
      <c r="J78" s="803">
        <v>1.5379654205839308E-3</v>
      </c>
      <c r="K78" s="803">
        <v>1.2235658788261924E-3</v>
      </c>
      <c r="L78" s="803">
        <v>4.7456113065186354E-4</v>
      </c>
      <c r="M78" s="803">
        <v>5.5055750460245229E-4</v>
      </c>
      <c r="N78" s="803">
        <v>4.6450734853584032E-3</v>
      </c>
      <c r="O78" s="803">
        <v>1.1397040605753508E-3</v>
      </c>
      <c r="P78" s="803">
        <v>7.5759010587321725E-4</v>
      </c>
      <c r="Q78" s="803">
        <v>5.1839159440206662E-3</v>
      </c>
      <c r="R78" s="803">
        <v>8.1201786439301664E-4</v>
      </c>
      <c r="S78" s="803">
        <v>3.0904736150815112E-4</v>
      </c>
      <c r="T78" s="803">
        <v>3.4873511721602705E-3</v>
      </c>
      <c r="U78" s="803">
        <v>1.3351134846461949E-3</v>
      </c>
      <c r="V78" s="803">
        <v>3.8154207377111261E-3</v>
      </c>
      <c r="W78" s="803">
        <v>2.4567560792178489E-3</v>
      </c>
      <c r="X78" s="803">
        <v>8.9048076066845425E-4</v>
      </c>
      <c r="Y78" s="803">
        <v>1.8537153752449553E-3</v>
      </c>
      <c r="Z78" s="803">
        <v>5.4302422723475352E-3</v>
      </c>
      <c r="AA78" s="803">
        <v>2.3118493322142213E-3</v>
      </c>
      <c r="AB78" s="803">
        <v>8.8893932516265694E-4</v>
      </c>
      <c r="AC78" s="803">
        <v>1.1673397274103987E-3</v>
      </c>
      <c r="AD78" s="803">
        <v>7.5113841145581029E-3</v>
      </c>
      <c r="AE78" s="803">
        <v>5.6480052898391002E-4</v>
      </c>
      <c r="AF78" s="803">
        <v>9.7635061835539159E-4</v>
      </c>
      <c r="AG78" s="803">
        <v>1.1366219595362582E-3</v>
      </c>
      <c r="AH78" s="803">
        <v>1.4017381553125877E-3</v>
      </c>
      <c r="AI78" s="803">
        <v>1.231774208903633E-2</v>
      </c>
      <c r="AJ78" s="803">
        <v>2.7504911591355601E-3</v>
      </c>
      <c r="AK78" s="803">
        <v>1.0443037974683544E-2</v>
      </c>
      <c r="AL78" s="803">
        <v>6.4138443086412698E-3</v>
      </c>
      <c r="AM78" s="803">
        <v>3.6092006228912534E-4</v>
      </c>
      <c r="AN78" s="803">
        <v>1.7165540178092479E-3</v>
      </c>
      <c r="AO78" s="803">
        <v>7.2537937786480355E-3</v>
      </c>
      <c r="AP78" s="803">
        <v>2.7217419148254881E-3</v>
      </c>
      <c r="AQ78" s="803">
        <v>1.578418711436361E-3</v>
      </c>
      <c r="AR78" s="803">
        <v>3.6666636111136572E-3</v>
      </c>
      <c r="AS78" s="803">
        <v>2.3638566320952634E-3</v>
      </c>
      <c r="AT78" s="803">
        <v>1.5566309092754898E-3</v>
      </c>
      <c r="AU78" s="803">
        <v>1.5409717186366933E-3</v>
      </c>
      <c r="AV78" s="803">
        <v>8.9388328438258209E-4</v>
      </c>
      <c r="AW78" s="803">
        <v>7.3033825094422306E-4</v>
      </c>
      <c r="AX78" s="803">
        <v>8.1294804522947302E-4</v>
      </c>
      <c r="AY78" s="803">
        <v>1.3629356694364026E-3</v>
      </c>
      <c r="AZ78" s="803">
        <v>1.375515818431912E-3</v>
      </c>
      <c r="BA78" s="803">
        <v>4.5516613563950843E-4</v>
      </c>
      <c r="BB78" s="803">
        <v>5.6116722783389455E-4</v>
      </c>
      <c r="BC78" s="803">
        <v>4.2837101213360893E-4</v>
      </c>
      <c r="BD78" s="803">
        <v>0</v>
      </c>
      <c r="BE78" s="803">
        <v>3.690180236171535E-3</v>
      </c>
      <c r="BF78" s="803">
        <v>1.5812336317612336E-3</v>
      </c>
      <c r="BG78" s="803">
        <v>2.0045577312626604E-3</v>
      </c>
      <c r="BH78" s="803">
        <v>3.6798171711889684E-4</v>
      </c>
      <c r="BI78" s="803">
        <v>1.0213872295645177E-3</v>
      </c>
      <c r="BJ78" s="803">
        <v>0.10892764540516936</v>
      </c>
      <c r="BK78" s="803">
        <v>2.6272329762403769E-3</v>
      </c>
      <c r="BL78" s="803">
        <v>1.5036543580241467E-3</v>
      </c>
      <c r="BM78" s="803">
        <v>4.10367539159813E-3</v>
      </c>
      <c r="BN78" s="803">
        <v>4.3226574706947225E-3</v>
      </c>
      <c r="BO78" s="803">
        <v>5.2217466456998237E-3</v>
      </c>
      <c r="BP78" s="803">
        <v>7.2010518942698795E-3</v>
      </c>
      <c r="BQ78" s="803">
        <v>7.7339520494972935E-4</v>
      </c>
      <c r="BR78" s="803">
        <v>4.5689344707292555E-4</v>
      </c>
      <c r="BS78" s="803">
        <v>3.1166081630953294E-4</v>
      </c>
      <c r="BT78" s="803">
        <v>3.2497028027388868E-4</v>
      </c>
      <c r="BU78" s="803">
        <v>2.2067964962189492E-4</v>
      </c>
      <c r="BV78" s="803">
        <v>1.9176251497526856E-4</v>
      </c>
      <c r="BW78" s="803">
        <v>3.132502742267231E-5</v>
      </c>
      <c r="BX78" s="803">
        <v>1.9156241250755198E-4</v>
      </c>
      <c r="BY78" s="803">
        <v>2.7295999671008665E-3</v>
      </c>
      <c r="BZ78" s="803">
        <v>0.39487307405881034</v>
      </c>
      <c r="CA78" s="803">
        <v>1.1768968684431537E-3</v>
      </c>
      <c r="CB78" s="803">
        <v>2.3213974812837329E-4</v>
      </c>
      <c r="CC78" s="803">
        <v>2.0811987704918031E-4</v>
      </c>
      <c r="CD78" s="803">
        <v>2.2307232289481429E-4</v>
      </c>
      <c r="CE78" s="803">
        <v>1.4112295508727701E-3</v>
      </c>
      <c r="CF78" s="803">
        <v>1.3784382294859923E-4</v>
      </c>
      <c r="CG78" s="803">
        <v>1.6402458439064867E-4</v>
      </c>
      <c r="CH78" s="803">
        <v>4.9357114703804054E-4</v>
      </c>
      <c r="CI78" s="803">
        <v>9.6093787536635761E-5</v>
      </c>
      <c r="CJ78" s="803">
        <v>8.0658515349155222E-4</v>
      </c>
      <c r="CK78" s="803">
        <v>1.5545762248765172E-4</v>
      </c>
      <c r="CL78" s="803">
        <v>4.3095868224341677E-4</v>
      </c>
      <c r="CM78" s="803">
        <v>8.1358267365833092E-4</v>
      </c>
      <c r="CN78" s="803">
        <v>2.42264067833939E-4</v>
      </c>
      <c r="CO78" s="803">
        <v>2.8439163888581675E-4</v>
      </c>
      <c r="CP78" s="803">
        <v>2.3596035865974517E-4</v>
      </c>
      <c r="CQ78" s="803">
        <v>2.5658873466268136E-4</v>
      </c>
      <c r="CR78" s="803">
        <v>5.87026709715292E-4</v>
      </c>
      <c r="CS78" s="803">
        <v>1.4962578590944049E-4</v>
      </c>
      <c r="CT78" s="803">
        <v>8.4682609579296789E-5</v>
      </c>
      <c r="CU78" s="803">
        <v>1.487686996547756E-3</v>
      </c>
      <c r="CV78" s="803">
        <v>2.7395244895733192E-4</v>
      </c>
      <c r="CW78" s="803">
        <v>4.416832297877837E-4</v>
      </c>
      <c r="CX78" s="803">
        <v>5.3921226721321148E-4</v>
      </c>
      <c r="CY78" s="803">
        <v>3.3236430673237141E-4</v>
      </c>
      <c r="CZ78" s="803">
        <v>3.9576056485826074E-4</v>
      </c>
      <c r="DA78" s="803">
        <v>5.6367223368759833E-4</v>
      </c>
      <c r="DB78" s="803">
        <v>3.0493575319131038E-3</v>
      </c>
      <c r="DC78" s="803">
        <v>8.8300220750551876E-4</v>
      </c>
      <c r="DD78" s="803" t="s">
        <v>569</v>
      </c>
      <c r="DE78" s="803" t="s">
        <v>569</v>
      </c>
      <c r="DF78" s="803" t="s">
        <v>569</v>
      </c>
      <c r="DG78" s="803" t="s">
        <v>569</v>
      </c>
      <c r="DH78" s="803" t="s">
        <v>569</v>
      </c>
      <c r="DI78" s="803" t="s">
        <v>569</v>
      </c>
      <c r="DJ78" s="803" t="s">
        <v>569</v>
      </c>
      <c r="DK78" s="803" t="s">
        <v>569</v>
      </c>
      <c r="DL78" s="803" t="s">
        <v>569</v>
      </c>
      <c r="DM78" s="803" t="s">
        <v>569</v>
      </c>
      <c r="DN78" s="803" t="s">
        <v>569</v>
      </c>
      <c r="DO78" s="803" t="s">
        <v>569</v>
      </c>
      <c r="DP78" s="803" t="s">
        <v>569</v>
      </c>
      <c r="DQ78" s="803" t="s">
        <v>569</v>
      </c>
      <c r="DR78" s="803" t="s">
        <v>569</v>
      </c>
      <c r="DS78" s="803" t="s">
        <v>569</v>
      </c>
      <c r="DT78" s="804">
        <v>4.8086210841742924E-3</v>
      </c>
    </row>
    <row r="79" spans="1:124" x14ac:dyDescent="0.25">
      <c r="A79" s="22"/>
      <c r="B79" s="792">
        <v>76</v>
      </c>
      <c r="C79" s="794" t="str">
        <v>航空輸送</v>
      </c>
      <c r="D79" s="805">
        <v>4.1929863916626658E-6</v>
      </c>
      <c r="E79" s="806">
        <v>0</v>
      </c>
      <c r="F79" s="806">
        <v>1.8422143416386497E-6</v>
      </c>
      <c r="G79" s="806">
        <v>8.3507784527037077E-4</v>
      </c>
      <c r="H79" s="806">
        <v>3.3418856859489878E-4</v>
      </c>
      <c r="I79" s="806">
        <v>4.4556661220852519E-4</v>
      </c>
      <c r="J79" s="806">
        <v>3.7456899759382828E-3</v>
      </c>
      <c r="K79" s="806">
        <v>5.0574056324815958E-3</v>
      </c>
      <c r="L79" s="806">
        <v>6.4205329441134476E-4</v>
      </c>
      <c r="M79" s="806">
        <v>2.4314842474556254E-5</v>
      </c>
      <c r="N79" s="806">
        <v>1.0355259362263956E-4</v>
      </c>
      <c r="O79" s="806">
        <v>3.7084339698945491E-4</v>
      </c>
      <c r="P79" s="806">
        <v>3.5985530028977819E-4</v>
      </c>
      <c r="Q79" s="806">
        <v>1.6525906532951788E-4</v>
      </c>
      <c r="R79" s="806">
        <v>8.1201786439301664E-4</v>
      </c>
      <c r="S79" s="806">
        <v>2.5110098122537281E-3</v>
      </c>
      <c r="T79" s="806">
        <v>3.6924894764049925E-4</v>
      </c>
      <c r="U79" s="806">
        <v>1.8357810413885179E-3</v>
      </c>
      <c r="V79" s="806">
        <v>7.9764068772248732E-4</v>
      </c>
      <c r="W79" s="806">
        <v>1.8216762764268406E-3</v>
      </c>
      <c r="X79" s="806">
        <v>8.9048076066845425E-4</v>
      </c>
      <c r="Y79" s="806">
        <v>4.5018801970234627E-4</v>
      </c>
      <c r="Z79" s="806">
        <v>1.0025062656641604E-3</v>
      </c>
      <c r="AA79" s="806">
        <v>2.7977794466286756E-4</v>
      </c>
      <c r="AB79" s="806">
        <v>8.6813436223331826E-3</v>
      </c>
      <c r="AC79" s="806">
        <v>1.9876325088339221E-3</v>
      </c>
      <c r="AD79" s="806">
        <v>1.0076152459937606E-4</v>
      </c>
      <c r="AE79" s="806">
        <v>1.6255234736610095E-3</v>
      </c>
      <c r="AF79" s="806">
        <v>1.0848340203948796E-3</v>
      </c>
      <c r="AG79" s="806">
        <v>1.1366219595362582E-3</v>
      </c>
      <c r="AH79" s="806">
        <v>1.2615643397813289E-3</v>
      </c>
      <c r="AI79" s="806">
        <v>9.8864160643276138E-4</v>
      </c>
      <c r="AJ79" s="806">
        <v>7.8585461689587423E-4</v>
      </c>
      <c r="AK79" s="806">
        <v>6.7811934900542496E-4</v>
      </c>
      <c r="AL79" s="806">
        <v>1.542064081329602E-4</v>
      </c>
      <c r="AM79" s="806">
        <v>2.3520633272774462E-4</v>
      </c>
      <c r="AN79" s="806">
        <v>4.559596609805815E-4</v>
      </c>
      <c r="AO79" s="806">
        <v>3.1151261626095856E-4</v>
      </c>
      <c r="AP79" s="806">
        <v>0</v>
      </c>
      <c r="AQ79" s="806">
        <v>8.6095566078346966E-4</v>
      </c>
      <c r="AR79" s="806">
        <v>1.6774986020844983E-3</v>
      </c>
      <c r="AS79" s="806">
        <v>5.6141595012262511E-4</v>
      </c>
      <c r="AT79" s="806">
        <v>1.2182328855199485E-3</v>
      </c>
      <c r="AU79" s="806">
        <v>9.9709934735315447E-4</v>
      </c>
      <c r="AV79" s="806">
        <v>1.0215808964372365E-3</v>
      </c>
      <c r="AW79" s="806">
        <v>5.842706007553784E-4</v>
      </c>
      <c r="AX79" s="806">
        <v>6.6513930973320526E-4</v>
      </c>
      <c r="AY79" s="806">
        <v>1.0527503101853593E-3</v>
      </c>
      <c r="AZ79" s="806">
        <v>1.7193947730398899E-3</v>
      </c>
      <c r="BA79" s="806">
        <v>1.3654984069185253E-3</v>
      </c>
      <c r="BB79" s="806">
        <v>1.1223344556677891E-3</v>
      </c>
      <c r="BC79" s="806">
        <v>6.1042869229039275E-4</v>
      </c>
      <c r="BD79" s="806">
        <v>8.7221979938944616E-4</v>
      </c>
      <c r="BE79" s="806">
        <v>2.7190801740211313E-4</v>
      </c>
      <c r="BF79" s="806">
        <v>4.0878483093827346E-4</v>
      </c>
      <c r="BG79" s="806">
        <v>2.5320729237002026E-4</v>
      </c>
      <c r="BH79" s="806">
        <v>3.8734917591462824E-4</v>
      </c>
      <c r="BI79" s="806">
        <v>4.6426692252932617E-4</v>
      </c>
      <c r="BJ79" s="806">
        <v>0</v>
      </c>
      <c r="BK79" s="806">
        <v>1.3399575336535489E-4</v>
      </c>
      <c r="BL79" s="806">
        <v>8.4189938383259072E-4</v>
      </c>
      <c r="BM79" s="806">
        <v>2.5381360270279493E-4</v>
      </c>
      <c r="BN79" s="806">
        <v>3.1662777651585546E-4</v>
      </c>
      <c r="BO79" s="806">
        <v>3.1617404336459323E-4</v>
      </c>
      <c r="BP79" s="806">
        <v>2.0890423584059379E-4</v>
      </c>
      <c r="BQ79" s="806">
        <v>8.4370385994515925E-4</v>
      </c>
      <c r="BR79" s="806">
        <v>3.8540306064857367E-3</v>
      </c>
      <c r="BS79" s="806">
        <v>6.9511108961726169E-3</v>
      </c>
      <c r="BT79" s="806">
        <v>1.2760015158358121E-3</v>
      </c>
      <c r="BU79" s="806">
        <v>4.3261951113995238E-4</v>
      </c>
      <c r="BV79" s="806">
        <v>1.3838532008524535E-4</v>
      </c>
      <c r="BW79" s="806">
        <v>0</v>
      </c>
      <c r="BX79" s="806">
        <v>1.2525234663955323E-4</v>
      </c>
      <c r="BY79" s="806">
        <v>4.5621845024520135E-4</v>
      </c>
      <c r="BZ79" s="806">
        <v>5.1334331099205403E-4</v>
      </c>
      <c r="CA79" s="806">
        <v>3.5728229514551107E-3</v>
      </c>
      <c r="CB79" s="806">
        <v>3.0758516627009459E-3</v>
      </c>
      <c r="CC79" s="806">
        <v>6.8039190573770491E-4</v>
      </c>
      <c r="CD79" s="806">
        <v>2.4585417714790168E-3</v>
      </c>
      <c r="CE79" s="806">
        <v>1.7359493601512618E-2</v>
      </c>
      <c r="CF79" s="806">
        <v>1.0248388575743682E-3</v>
      </c>
      <c r="CG79" s="806">
        <v>9.0117036365215206E-3</v>
      </c>
      <c r="CH79" s="806">
        <v>9.8607703260765352E-3</v>
      </c>
      <c r="CI79" s="806">
        <v>1.9699226445010331E-3</v>
      </c>
      <c r="CJ79" s="806">
        <v>1.8086737282929775E-2</v>
      </c>
      <c r="CK79" s="806">
        <v>2.0959299153070015E-3</v>
      </c>
      <c r="CL79" s="806">
        <v>6.9745832075918199E-3</v>
      </c>
      <c r="CM79" s="806">
        <v>9.3888628252103735E-3</v>
      </c>
      <c r="CN79" s="806">
        <v>8.9931358514113715E-4</v>
      </c>
      <c r="CO79" s="806">
        <v>2.0539396141753432E-4</v>
      </c>
      <c r="CP79" s="806">
        <v>1.8150796819980396E-4</v>
      </c>
      <c r="CQ79" s="806">
        <v>3.575864280937368E-4</v>
      </c>
      <c r="CR79" s="806">
        <v>5.9653488881631443E-3</v>
      </c>
      <c r="CS79" s="806">
        <v>3.2648346485439914E-3</v>
      </c>
      <c r="CT79" s="806">
        <v>3.9038683016055821E-3</v>
      </c>
      <c r="CU79" s="806">
        <v>6.0023014959723823E-4</v>
      </c>
      <c r="CV79" s="806">
        <v>5.3014872066742937E-3</v>
      </c>
      <c r="CW79" s="806">
        <v>1.0000375014063028E-3</v>
      </c>
      <c r="CX79" s="806">
        <v>5.3384697102203528E-4</v>
      </c>
      <c r="CY79" s="806">
        <v>1.7105682986492715E-3</v>
      </c>
      <c r="CZ79" s="806">
        <v>2.6234128352346829E-3</v>
      </c>
      <c r="DA79" s="806">
        <v>2.0774049257680036E-3</v>
      </c>
      <c r="DB79" s="806">
        <v>8.4120207776913202E-5</v>
      </c>
      <c r="DC79" s="806">
        <v>8.2261297607267008E-3</v>
      </c>
      <c r="DD79" s="806" t="s">
        <v>569</v>
      </c>
      <c r="DE79" s="806" t="s">
        <v>569</v>
      </c>
      <c r="DF79" s="806" t="s">
        <v>569</v>
      </c>
      <c r="DG79" s="806" t="s">
        <v>569</v>
      </c>
      <c r="DH79" s="806" t="s">
        <v>569</v>
      </c>
      <c r="DI79" s="806" t="s">
        <v>569</v>
      </c>
      <c r="DJ79" s="806" t="s">
        <v>569</v>
      </c>
      <c r="DK79" s="806" t="s">
        <v>569</v>
      </c>
      <c r="DL79" s="806" t="s">
        <v>569</v>
      </c>
      <c r="DM79" s="806" t="s">
        <v>569</v>
      </c>
      <c r="DN79" s="806" t="s">
        <v>569</v>
      </c>
      <c r="DO79" s="806" t="s">
        <v>569</v>
      </c>
      <c r="DP79" s="806" t="s">
        <v>569</v>
      </c>
      <c r="DQ79" s="806" t="s">
        <v>569</v>
      </c>
      <c r="DR79" s="806" t="s">
        <v>569</v>
      </c>
      <c r="DS79" s="806" t="s">
        <v>569</v>
      </c>
      <c r="DT79" s="807">
        <v>2.2038454499192428E-3</v>
      </c>
    </row>
    <row r="80" spans="1:124" x14ac:dyDescent="0.25">
      <c r="A80" s="22"/>
      <c r="B80" s="792">
        <v>77</v>
      </c>
      <c r="C80" s="793" t="str">
        <v>貨物利用運送</v>
      </c>
      <c r="D80" s="802">
        <v>4.3816707792874857E-4</v>
      </c>
      <c r="E80" s="803">
        <v>8.4929996133783754E-4</v>
      </c>
      <c r="F80" s="803">
        <v>1.1698061069405426E-3</v>
      </c>
      <c r="G80" s="803">
        <v>3.5462209867645879E-4</v>
      </c>
      <c r="H80" s="803">
        <v>1.1858304046915763E-4</v>
      </c>
      <c r="I80" s="803">
        <v>2.0156584838004711E-3</v>
      </c>
      <c r="J80" s="803">
        <v>2.9767072656463174E-4</v>
      </c>
      <c r="K80" s="803">
        <v>1.2235658788261925E-4</v>
      </c>
      <c r="L80" s="803">
        <v>5.5830721253160415E-4</v>
      </c>
      <c r="M80" s="803">
        <v>7.9544270381048314E-4</v>
      </c>
      <c r="N80" s="803">
        <v>1.8565500713773235E-3</v>
      </c>
      <c r="O80" s="803">
        <v>6.9692983227328598E-4</v>
      </c>
      <c r="P80" s="803">
        <v>4.1667455823026953E-4</v>
      </c>
      <c r="Q80" s="803">
        <v>8.7848239990954242E-4</v>
      </c>
      <c r="R80" s="803">
        <v>4.0600893219650832E-4</v>
      </c>
      <c r="S80" s="803">
        <v>3.0904736150815112E-4</v>
      </c>
      <c r="T80" s="803">
        <v>4.9233193018733226E-4</v>
      </c>
      <c r="U80" s="803">
        <v>7.2318647085002229E-4</v>
      </c>
      <c r="V80" s="803">
        <v>7.739718245853215E-4</v>
      </c>
      <c r="W80" s="803">
        <v>1.1364585944681207E-3</v>
      </c>
      <c r="X80" s="803">
        <v>7.3217306988295123E-4</v>
      </c>
      <c r="Y80" s="803">
        <v>3.9722472326677612E-4</v>
      </c>
      <c r="Z80" s="803">
        <v>3.3416875522138681E-4</v>
      </c>
      <c r="AA80" s="803">
        <v>5.7428104430799136E-4</v>
      </c>
      <c r="AB80" s="803">
        <v>3.5935845059766985E-4</v>
      </c>
      <c r="AC80" s="803">
        <v>5.6789500252397778E-4</v>
      </c>
      <c r="AD80" s="803">
        <v>4.2009804871432168E-4</v>
      </c>
      <c r="AE80" s="803">
        <v>3.1683932113731538E-4</v>
      </c>
      <c r="AF80" s="803">
        <v>3.254502061184639E-4</v>
      </c>
      <c r="AG80" s="803">
        <v>4.5464878381450331E-4</v>
      </c>
      <c r="AH80" s="803">
        <v>5.6069526212503505E-4</v>
      </c>
      <c r="AI80" s="803">
        <v>1.647736010721269E-3</v>
      </c>
      <c r="AJ80" s="803">
        <v>3.9292730844793711E-4</v>
      </c>
      <c r="AK80" s="803">
        <v>1.3110307414104883E-3</v>
      </c>
      <c r="AL80" s="803">
        <v>4.454851790507739E-4</v>
      </c>
      <c r="AM80" s="803">
        <v>6.0829223981313263E-5</v>
      </c>
      <c r="AN80" s="803">
        <v>2.9503272181096449E-4</v>
      </c>
      <c r="AO80" s="803">
        <v>8.0103244181389344E-4</v>
      </c>
      <c r="AP80" s="803">
        <v>4.8030739673390969E-4</v>
      </c>
      <c r="AQ80" s="803">
        <v>5.0222413545702397E-4</v>
      </c>
      <c r="AR80" s="803">
        <v>4.8583292847255958E-4</v>
      </c>
      <c r="AS80" s="803">
        <v>3.6935259876488493E-4</v>
      </c>
      <c r="AT80" s="803">
        <v>3.3839802375554127E-4</v>
      </c>
      <c r="AU80" s="803">
        <v>2.8488552781518698E-4</v>
      </c>
      <c r="AV80" s="803">
        <v>5.1079044821861826E-4</v>
      </c>
      <c r="AW80" s="803">
        <v>3.1300210754752416E-4</v>
      </c>
      <c r="AX80" s="803">
        <v>2.7098268174315771E-4</v>
      </c>
      <c r="AY80" s="803">
        <v>3.2898447193292475E-4</v>
      </c>
      <c r="AZ80" s="803">
        <v>3.43878954607978E-4</v>
      </c>
      <c r="BA80" s="803">
        <v>4.5516613563950843E-4</v>
      </c>
      <c r="BB80" s="803">
        <v>5.6116722783389455E-4</v>
      </c>
      <c r="BC80" s="803">
        <v>2.7844115788684578E-4</v>
      </c>
      <c r="BD80" s="803">
        <v>4.3610989969472308E-4</v>
      </c>
      <c r="BE80" s="803">
        <v>5.8266003729024244E-4</v>
      </c>
      <c r="BF80" s="803">
        <v>2.9648130595523133E-4</v>
      </c>
      <c r="BG80" s="803">
        <v>4.4311276164753547E-4</v>
      </c>
      <c r="BH80" s="803">
        <v>1.1620475277438848E-4</v>
      </c>
      <c r="BI80" s="803">
        <v>4.9521805069794797E-4</v>
      </c>
      <c r="BJ80" s="803">
        <v>6.823330331067988E-4</v>
      </c>
      <c r="BK80" s="803">
        <v>1.1922186260968754E-3</v>
      </c>
      <c r="BL80" s="803">
        <v>4.9999264716695337E-4</v>
      </c>
      <c r="BM80" s="803">
        <v>1.3394532982971027E-3</v>
      </c>
      <c r="BN80" s="803">
        <v>1.4041753567224896E-3</v>
      </c>
      <c r="BO80" s="803">
        <v>3.1060269458283829E-4</v>
      </c>
      <c r="BP80" s="803">
        <v>1.0936751170478145E-3</v>
      </c>
      <c r="BQ80" s="803">
        <v>1.5819447373971736E-4</v>
      </c>
      <c r="BR80" s="803">
        <v>1.6663172775600814E-4</v>
      </c>
      <c r="BS80" s="803">
        <v>1.0290180400564751E-4</v>
      </c>
      <c r="BT80" s="803">
        <v>5.3988672761157227E-5</v>
      </c>
      <c r="BU80" s="803">
        <v>5.0253781597065181E-5</v>
      </c>
      <c r="BV80" s="803">
        <v>4.9423328601873343E-5</v>
      </c>
      <c r="BW80" s="803">
        <v>4.2474613454470931E-6</v>
      </c>
      <c r="BX80" s="803">
        <v>3.978603952079926E-3</v>
      </c>
      <c r="BY80" s="803">
        <v>4.7292504138094112E-4</v>
      </c>
      <c r="BZ80" s="803">
        <v>4.591169049013441E-4</v>
      </c>
      <c r="CA80" s="803">
        <v>8.7916162248856107E-4</v>
      </c>
      <c r="CB80" s="803">
        <v>3.5981660959897859E-3</v>
      </c>
      <c r="CC80" s="803">
        <v>1.6009221311475409E-4</v>
      </c>
      <c r="CD80" s="803">
        <v>1.8984878544239513E-4</v>
      </c>
      <c r="CE80" s="803">
        <v>4.4666100348011951E-3</v>
      </c>
      <c r="CF80" s="803">
        <v>3.5959258160504149E-5</v>
      </c>
      <c r="CG80" s="803">
        <v>7.7188039713246438E-5</v>
      </c>
      <c r="CH80" s="803">
        <v>3.160275689668029E-4</v>
      </c>
      <c r="CI80" s="803">
        <v>4.8046893768317881E-5</v>
      </c>
      <c r="CJ80" s="803">
        <v>5.9292021216928673E-4</v>
      </c>
      <c r="CK80" s="803">
        <v>1.6880499411537939E-4</v>
      </c>
      <c r="CL80" s="803">
        <v>2.0408118957622757E-4</v>
      </c>
      <c r="CM80" s="803">
        <v>2.6129662511654425E-4</v>
      </c>
      <c r="CN80" s="803">
        <v>2.8722974709099585E-4</v>
      </c>
      <c r="CO80" s="803">
        <v>2.2119349691119081E-4</v>
      </c>
      <c r="CP80" s="803">
        <v>2.9041274911968635E-4</v>
      </c>
      <c r="CQ80" s="803">
        <v>1.2556469994131215E-4</v>
      </c>
      <c r="CR80" s="803">
        <v>3.9272913678135737E-4</v>
      </c>
      <c r="CS80" s="803">
        <v>8.9775471545664292E-5</v>
      </c>
      <c r="CT80" s="803">
        <v>7.790800081295305E-4</v>
      </c>
      <c r="CU80" s="803">
        <v>6.8124280782508632E-4</v>
      </c>
      <c r="CV80" s="803">
        <v>1.6826091772379335E-4</v>
      </c>
      <c r="CW80" s="803">
        <v>7.5002812605472701E-4</v>
      </c>
      <c r="CX80" s="803">
        <v>5.2311637863968277E-4</v>
      </c>
      <c r="CY80" s="803">
        <v>1.196511504236537E-4</v>
      </c>
      <c r="CZ80" s="803">
        <v>1.9788028242913037E-4</v>
      </c>
      <c r="DA80" s="803">
        <v>2.4547016628330892E-4</v>
      </c>
      <c r="DB80" s="803">
        <v>1.598283947761351E-3</v>
      </c>
      <c r="DC80" s="803">
        <v>1.6188373804267844E-3</v>
      </c>
      <c r="DD80" s="803" t="s">
        <v>569</v>
      </c>
      <c r="DE80" s="803" t="s">
        <v>569</v>
      </c>
      <c r="DF80" s="803" t="s">
        <v>569</v>
      </c>
      <c r="DG80" s="803" t="s">
        <v>569</v>
      </c>
      <c r="DH80" s="803" t="s">
        <v>569</v>
      </c>
      <c r="DI80" s="803" t="s">
        <v>569</v>
      </c>
      <c r="DJ80" s="803" t="s">
        <v>569</v>
      </c>
      <c r="DK80" s="803" t="s">
        <v>569</v>
      </c>
      <c r="DL80" s="803" t="s">
        <v>569</v>
      </c>
      <c r="DM80" s="803" t="s">
        <v>569</v>
      </c>
      <c r="DN80" s="803" t="s">
        <v>569</v>
      </c>
      <c r="DO80" s="803" t="s">
        <v>569</v>
      </c>
      <c r="DP80" s="803" t="s">
        <v>569</v>
      </c>
      <c r="DQ80" s="803" t="s">
        <v>569</v>
      </c>
      <c r="DR80" s="803" t="s">
        <v>569</v>
      </c>
      <c r="DS80" s="803" t="s">
        <v>569</v>
      </c>
      <c r="DT80" s="804">
        <v>4.2897227761050513E-4</v>
      </c>
    </row>
    <row r="81" spans="1:124" x14ac:dyDescent="0.25">
      <c r="A81" s="22"/>
      <c r="B81" s="792">
        <v>78</v>
      </c>
      <c r="C81" s="793" t="str">
        <v>倉庫</v>
      </c>
      <c r="D81" s="802">
        <v>2.3837127636602254E-3</v>
      </c>
      <c r="E81" s="803">
        <v>2.1739543786483454E-3</v>
      </c>
      <c r="F81" s="803">
        <v>3.5831068944871735E-3</v>
      </c>
      <c r="G81" s="803">
        <v>1.8303076060720454E-3</v>
      </c>
      <c r="H81" s="803">
        <v>5.4979409672063989E-4</v>
      </c>
      <c r="I81" s="803">
        <v>2.9492266236659523E-3</v>
      </c>
      <c r="J81" s="803">
        <v>6.9456502865080738E-4</v>
      </c>
      <c r="K81" s="803">
        <v>3.6706976364785776E-4</v>
      </c>
      <c r="L81" s="803">
        <v>1.2103302785952991E-3</v>
      </c>
      <c r="M81" s="803">
        <v>7.9266386467053383E-3</v>
      </c>
      <c r="N81" s="803">
        <v>1.6953038898792135E-2</v>
      </c>
      <c r="O81" s="803">
        <v>4.3222437304288198E-3</v>
      </c>
      <c r="P81" s="803">
        <v>2.2159510596791608E-3</v>
      </c>
      <c r="Q81" s="803">
        <v>2.7650450983291438E-2</v>
      </c>
      <c r="R81" s="803">
        <v>2.0300446609825416E-3</v>
      </c>
      <c r="S81" s="803">
        <v>2.0860696901800202E-3</v>
      </c>
      <c r="T81" s="803">
        <v>1.8626558025420738E-3</v>
      </c>
      <c r="U81" s="803">
        <v>2.1417445482866042E-3</v>
      </c>
      <c r="V81" s="803">
        <v>3.3633454517912596E-3</v>
      </c>
      <c r="W81" s="803">
        <v>4.6461101362079054E-3</v>
      </c>
      <c r="X81" s="803">
        <v>2.5527115139162356E-3</v>
      </c>
      <c r="Y81" s="803">
        <v>4.1046554737566862E-3</v>
      </c>
      <c r="Z81" s="803">
        <v>2.6733500417710945E-3</v>
      </c>
      <c r="AA81" s="803">
        <v>1.1632872435982388E-3</v>
      </c>
      <c r="AB81" s="803">
        <v>1.3996065970646088E-3</v>
      </c>
      <c r="AC81" s="803">
        <v>1.9560827864714791E-3</v>
      </c>
      <c r="AD81" s="803">
        <v>1.2219272579301258E-2</v>
      </c>
      <c r="AE81" s="803">
        <v>1.8734846815076042E-3</v>
      </c>
      <c r="AF81" s="803">
        <v>1.3018008244738556E-3</v>
      </c>
      <c r="AG81" s="803">
        <v>5.0011366219595366E-3</v>
      </c>
      <c r="AH81" s="803">
        <v>2.382954864031399E-3</v>
      </c>
      <c r="AI81" s="803">
        <v>4.9651778456400904E-3</v>
      </c>
      <c r="AJ81" s="803">
        <v>5.893909626719057E-3</v>
      </c>
      <c r="AK81" s="803">
        <v>5.8318264014466546E-3</v>
      </c>
      <c r="AL81" s="803">
        <v>1.4706722257124907E-3</v>
      </c>
      <c r="AM81" s="803">
        <v>3.4064365429535429E-4</v>
      </c>
      <c r="AN81" s="803">
        <v>1.7165540178092479E-3</v>
      </c>
      <c r="AO81" s="803">
        <v>3.3821369765475503E-3</v>
      </c>
      <c r="AP81" s="803">
        <v>4.9631764329170673E-3</v>
      </c>
      <c r="AQ81" s="803">
        <v>7.1746305065289138E-3</v>
      </c>
      <c r="AR81" s="803">
        <v>2.163331530557058E-3</v>
      </c>
      <c r="AS81" s="803">
        <v>2.0092781372809741E-3</v>
      </c>
      <c r="AT81" s="803">
        <v>1.4889513045243815E-3</v>
      </c>
      <c r="AU81" s="803">
        <v>1.2431368486480886E-3</v>
      </c>
      <c r="AV81" s="803">
        <v>2.4262546290384369E-3</v>
      </c>
      <c r="AW81" s="803">
        <v>1.5024101162281159E-3</v>
      </c>
      <c r="AX81" s="803">
        <v>1.4041829872145444E-3</v>
      </c>
      <c r="AY81" s="803">
        <v>1.9457081625747265E-3</v>
      </c>
      <c r="AZ81" s="803">
        <v>1.7193947730398899E-3</v>
      </c>
      <c r="BA81" s="803">
        <v>9.1033227127901685E-4</v>
      </c>
      <c r="BB81" s="803">
        <v>2.8058361391694723E-3</v>
      </c>
      <c r="BC81" s="803">
        <v>1.3172408623108474E-3</v>
      </c>
      <c r="BD81" s="803">
        <v>1.7444395987788923E-3</v>
      </c>
      <c r="BE81" s="803">
        <v>1.7091361093847109E-3</v>
      </c>
      <c r="BF81" s="803">
        <v>1.1140509678317784E-3</v>
      </c>
      <c r="BG81" s="803">
        <v>1.6669480081026333E-3</v>
      </c>
      <c r="BH81" s="803">
        <v>5.2292138748474815E-4</v>
      </c>
      <c r="BI81" s="803">
        <v>2.0737255872976569E-3</v>
      </c>
      <c r="BJ81" s="803">
        <v>2.5519255438194274E-2</v>
      </c>
      <c r="BK81" s="803">
        <v>3.8927484246909509E-3</v>
      </c>
      <c r="BL81" s="803">
        <v>4.0403817590917782E-3</v>
      </c>
      <c r="BM81" s="803">
        <v>2.4666842985359861E-3</v>
      </c>
      <c r="BN81" s="803">
        <v>5.805989771546176E-3</v>
      </c>
      <c r="BO81" s="803">
        <v>1.4959071479012033E-3</v>
      </c>
      <c r="BP81" s="803">
        <v>6.4760313110584075E-3</v>
      </c>
      <c r="BQ81" s="803">
        <v>5.5368065808901077E-4</v>
      </c>
      <c r="BR81" s="803">
        <v>2.0425824692671965E-4</v>
      </c>
      <c r="BS81" s="803">
        <v>3.9494948273708052E-4</v>
      </c>
      <c r="BT81" s="803">
        <v>4.9005102967819634E-4</v>
      </c>
      <c r="BU81" s="803">
        <v>3.3866678902370011E-4</v>
      </c>
      <c r="BV81" s="803">
        <v>3.6177876536571286E-4</v>
      </c>
      <c r="BW81" s="803">
        <v>1.0087720695436846E-5</v>
      </c>
      <c r="BX81" s="803">
        <v>4.1259596540088117E-4</v>
      </c>
      <c r="BY81" s="803">
        <v>2.3132203111024294E-4</v>
      </c>
      <c r="BZ81" s="803">
        <v>4.2296596750753749E-4</v>
      </c>
      <c r="CA81" s="803">
        <v>7.1905870721109151E-4</v>
      </c>
      <c r="CB81" s="803">
        <v>5.2231443328883988E-4</v>
      </c>
      <c r="CC81" s="803">
        <v>2.5614754098360657E-4</v>
      </c>
      <c r="CD81" s="803">
        <v>3.8919001015691001E-4</v>
      </c>
      <c r="CE81" s="803">
        <v>1.6441509330556545E-4</v>
      </c>
      <c r="CF81" s="803">
        <v>3.26629928291246E-4</v>
      </c>
      <c r="CG81" s="803">
        <v>1.128875080806229E-3</v>
      </c>
      <c r="CH81" s="803">
        <v>1.431001239254175E-3</v>
      </c>
      <c r="CI81" s="803">
        <v>2.4023446884158939E-4</v>
      </c>
      <c r="CJ81" s="803">
        <v>2.2862148721482407E-3</v>
      </c>
      <c r="CK81" s="803">
        <v>9.586945956492279E-3</v>
      </c>
      <c r="CL81" s="803">
        <v>1.1658680723663213E-3</v>
      </c>
      <c r="CM81" s="803">
        <v>1.4668242364496915E-3</v>
      </c>
      <c r="CN81" s="803">
        <v>6.0428366919942737E-4</v>
      </c>
      <c r="CO81" s="803">
        <v>9.3217259412573265E-4</v>
      </c>
      <c r="CP81" s="803">
        <v>6.9880567756924533E-4</v>
      </c>
      <c r="CQ81" s="803">
        <v>4.36746782404564E-4</v>
      </c>
      <c r="CR81" s="803">
        <v>1.479968747028694E-3</v>
      </c>
      <c r="CS81" s="803">
        <v>3.0523660325525859E-4</v>
      </c>
      <c r="CT81" s="803">
        <v>4.5728609172820272E-4</v>
      </c>
      <c r="CU81" s="803">
        <v>1.6515535097813578E-3</v>
      </c>
      <c r="CV81" s="803">
        <v>4.3460357643231051E-4</v>
      </c>
      <c r="CW81" s="803">
        <v>1.1208753661595644E-3</v>
      </c>
      <c r="CX81" s="803">
        <v>2.1179506714668183E-3</v>
      </c>
      <c r="CY81" s="803">
        <v>3.2350125855284148E-4</v>
      </c>
      <c r="CZ81" s="803">
        <v>6.8058824411231205E-4</v>
      </c>
      <c r="DA81" s="803">
        <v>6.7731582918913018E-4</v>
      </c>
      <c r="DB81" s="803">
        <v>4.4583710121763997E-3</v>
      </c>
      <c r="DC81" s="803">
        <v>3.7552967445637003E-4</v>
      </c>
      <c r="DD81" s="803" t="s">
        <v>569</v>
      </c>
      <c r="DE81" s="803" t="s">
        <v>569</v>
      </c>
      <c r="DF81" s="803" t="s">
        <v>569</v>
      </c>
      <c r="DG81" s="803" t="s">
        <v>569</v>
      </c>
      <c r="DH81" s="803" t="s">
        <v>569</v>
      </c>
      <c r="DI81" s="803" t="s">
        <v>569</v>
      </c>
      <c r="DJ81" s="803" t="s">
        <v>569</v>
      </c>
      <c r="DK81" s="803" t="s">
        <v>569</v>
      </c>
      <c r="DL81" s="803" t="s">
        <v>569</v>
      </c>
      <c r="DM81" s="803" t="s">
        <v>569</v>
      </c>
      <c r="DN81" s="803" t="s">
        <v>569</v>
      </c>
      <c r="DO81" s="803" t="s">
        <v>569</v>
      </c>
      <c r="DP81" s="803" t="s">
        <v>569</v>
      </c>
      <c r="DQ81" s="803" t="s">
        <v>569</v>
      </c>
      <c r="DR81" s="803" t="s">
        <v>569</v>
      </c>
      <c r="DS81" s="803" t="s">
        <v>569</v>
      </c>
      <c r="DT81" s="804">
        <v>2.6178998122375575E-3</v>
      </c>
    </row>
    <row r="82" spans="1:124" x14ac:dyDescent="0.25">
      <c r="A82" s="22"/>
      <c r="B82" s="792">
        <v>79</v>
      </c>
      <c r="C82" s="793" t="str">
        <v>運輸附帯サービス</v>
      </c>
      <c r="D82" s="802">
        <v>9.9373777482405189E-4</v>
      </c>
      <c r="E82" s="803">
        <v>2.002826774498184E-3</v>
      </c>
      <c r="F82" s="803">
        <v>1.5843043338092388E-4</v>
      </c>
      <c r="G82" s="803">
        <v>2.6310671837285652E-4</v>
      </c>
      <c r="H82" s="803">
        <v>8.8398266531553873E-4</v>
      </c>
      <c r="I82" s="803">
        <v>2.2950216771693084E-3</v>
      </c>
      <c r="J82" s="803">
        <v>1.332076501376727E-2</v>
      </c>
      <c r="K82" s="803">
        <v>3.5687338132430611E-3</v>
      </c>
      <c r="L82" s="803">
        <v>1.054801840818638E-3</v>
      </c>
      <c r="M82" s="803">
        <v>2.5877939490777727E-4</v>
      </c>
      <c r="N82" s="803">
        <v>4.8077989896225509E-4</v>
      </c>
      <c r="O82" s="803">
        <v>7.9923145902899772E-4</v>
      </c>
      <c r="P82" s="803">
        <v>5.4293957587580569E-4</v>
      </c>
      <c r="Q82" s="803">
        <v>6.2624487914343619E-4</v>
      </c>
      <c r="R82" s="803">
        <v>1.2180267965895249E-3</v>
      </c>
      <c r="S82" s="803">
        <v>6.9535656339334007E-4</v>
      </c>
      <c r="T82" s="803">
        <v>7.8773108829973163E-4</v>
      </c>
      <c r="U82" s="803">
        <v>1.0847797062750334E-3</v>
      </c>
      <c r="V82" s="803">
        <v>1.1550405210936907E-3</v>
      </c>
      <c r="W82" s="803">
        <v>3.6767778056321553E-4</v>
      </c>
      <c r="X82" s="803">
        <v>1.3950865250472449E-3</v>
      </c>
      <c r="Y82" s="803">
        <v>1.1122292251469731E-3</v>
      </c>
      <c r="Z82" s="803">
        <v>7.9365079365079365E-4</v>
      </c>
      <c r="AA82" s="803">
        <v>9.1295960889988372E-4</v>
      </c>
      <c r="AB82" s="803">
        <v>2.8370403994552884E-4</v>
      </c>
      <c r="AC82" s="803">
        <v>1.2304391721352852E-3</v>
      </c>
      <c r="AD82" s="803">
        <v>3.5654077935163837E-5</v>
      </c>
      <c r="AE82" s="803">
        <v>2.3418558518845052E-4</v>
      </c>
      <c r="AF82" s="803">
        <v>4.3393360815795185E-4</v>
      </c>
      <c r="AG82" s="803">
        <v>9.0929756762900662E-4</v>
      </c>
      <c r="AH82" s="803">
        <v>1.4017381553125877E-3</v>
      </c>
      <c r="AI82" s="803">
        <v>1.9406668570717167E-3</v>
      </c>
      <c r="AJ82" s="803">
        <v>1.1787819253438114E-3</v>
      </c>
      <c r="AK82" s="803">
        <v>4.9728752260397833E-4</v>
      </c>
      <c r="AL82" s="803">
        <v>2.5415500599691585E-4</v>
      </c>
      <c r="AM82" s="803">
        <v>4.8663379185050611E-4</v>
      </c>
      <c r="AN82" s="803">
        <v>4.0231734792404246E-4</v>
      </c>
      <c r="AO82" s="803">
        <v>5.3402162787592896E-4</v>
      </c>
      <c r="AP82" s="803">
        <v>1.440922190201729E-3</v>
      </c>
      <c r="AQ82" s="803">
        <v>1.0761945759793371E-3</v>
      </c>
      <c r="AR82" s="803">
        <v>1.3016655819453483E-3</v>
      </c>
      <c r="AS82" s="803">
        <v>1.1376060041958455E-3</v>
      </c>
      <c r="AT82" s="803">
        <v>7.106358498866367E-4</v>
      </c>
      <c r="AU82" s="803">
        <v>7.2516316171138508E-4</v>
      </c>
      <c r="AV82" s="803">
        <v>6.3848806027327291E-4</v>
      </c>
      <c r="AW82" s="803">
        <v>6.8860463660455314E-4</v>
      </c>
      <c r="AX82" s="803">
        <v>2.4634789249377973E-4</v>
      </c>
      <c r="AY82" s="803">
        <v>5.7337293679738321E-4</v>
      </c>
      <c r="AZ82" s="803">
        <v>3.43878954607978E-4</v>
      </c>
      <c r="BA82" s="803">
        <v>0</v>
      </c>
      <c r="BB82" s="803">
        <v>1.1223344556677891E-3</v>
      </c>
      <c r="BC82" s="803">
        <v>5.3546376516701117E-5</v>
      </c>
      <c r="BD82" s="803">
        <v>8.7221979938944616E-4</v>
      </c>
      <c r="BE82" s="803">
        <v>2.3306401491609695E-4</v>
      </c>
      <c r="BF82" s="803">
        <v>5.6151762491521082E-4</v>
      </c>
      <c r="BG82" s="803">
        <v>8.4402430790006758E-5</v>
      </c>
      <c r="BH82" s="803">
        <v>7.7469835182925653E-5</v>
      </c>
      <c r="BI82" s="803">
        <v>3.7760376365718528E-3</v>
      </c>
      <c r="BJ82" s="803">
        <v>6.2774639045825491E-4</v>
      </c>
      <c r="BK82" s="803">
        <v>2.4222309262198769E-3</v>
      </c>
      <c r="BL82" s="803">
        <v>1.3161571153365392E-3</v>
      </c>
      <c r="BM82" s="803">
        <v>2.2278009077568851E-3</v>
      </c>
      <c r="BN82" s="803">
        <v>1.0496899112753904E-3</v>
      </c>
      <c r="BO82" s="803">
        <v>4.8192166962180289E-4</v>
      </c>
      <c r="BP82" s="803">
        <v>5.652702852157244E-4</v>
      </c>
      <c r="BQ82" s="803">
        <v>8.5688673275680235E-4</v>
      </c>
      <c r="BR82" s="803">
        <v>2.1500868097549438E-4</v>
      </c>
      <c r="BS82" s="803">
        <v>3.4548676180381757E-3</v>
      </c>
      <c r="BT82" s="803">
        <v>8.4201564633266371E-4</v>
      </c>
      <c r="BU82" s="803">
        <v>3.2555710686794399E-4</v>
      </c>
      <c r="BV82" s="803">
        <v>5.6737981234950593E-4</v>
      </c>
      <c r="BW82" s="803">
        <v>1.5131581043155269E-4</v>
      </c>
      <c r="BX82" s="803">
        <v>1.2355775606737103E-2</v>
      </c>
      <c r="BY82" s="803">
        <v>2.3543442277442504E-2</v>
      </c>
      <c r="BZ82" s="803">
        <v>4.9512323854557547E-2</v>
      </c>
      <c r="CA82" s="803">
        <v>0.28801952693801769</v>
      </c>
      <c r="CB82" s="803">
        <v>1.2013231965643318E-2</v>
      </c>
      <c r="CC82" s="803">
        <v>1.5288806352459017E-3</v>
      </c>
      <c r="CD82" s="803">
        <v>5.899551007622429E-3</v>
      </c>
      <c r="CE82" s="803">
        <v>5.7545282656947905E-4</v>
      </c>
      <c r="CF82" s="803">
        <v>7.5664272379394142E-4</v>
      </c>
      <c r="CG82" s="803">
        <v>7.8152890209662014E-4</v>
      </c>
      <c r="CH82" s="803">
        <v>9.7648967939180668E-4</v>
      </c>
      <c r="CI82" s="803">
        <v>3.8437515014654304E-4</v>
      </c>
      <c r="CJ82" s="803">
        <v>2.0565250602268053E-3</v>
      </c>
      <c r="CK82" s="803">
        <v>9.7906896586920041E-4</v>
      </c>
      <c r="CL82" s="803">
        <v>8.760293616383812E-4</v>
      </c>
      <c r="CM82" s="803">
        <v>1.1698962533627094E-3</v>
      </c>
      <c r="CN82" s="803">
        <v>4.5240979334140881E-4</v>
      </c>
      <c r="CO82" s="803">
        <v>4.7398606480969458E-4</v>
      </c>
      <c r="CP82" s="803">
        <v>4.4166938928618966E-4</v>
      </c>
      <c r="CQ82" s="803">
        <v>8.6803423002907094E-4</v>
      </c>
      <c r="CR82" s="803">
        <v>5.4982079149390028E-4</v>
      </c>
      <c r="CS82" s="803">
        <v>4.5994966588562003E-3</v>
      </c>
      <c r="CT82" s="803">
        <v>5.3350044034956986E-4</v>
      </c>
      <c r="CU82" s="803">
        <v>2.1726121979286536E-4</v>
      </c>
      <c r="CV82" s="803">
        <v>6.2992152615188972E-4</v>
      </c>
      <c r="CW82" s="803">
        <v>2.25466788337896E-2</v>
      </c>
      <c r="CX82" s="803">
        <v>2.8301937408454635E-3</v>
      </c>
      <c r="CY82" s="803">
        <v>8.2426348069628106E-4</v>
      </c>
      <c r="CZ82" s="803">
        <v>3.6697797832311451E-3</v>
      </c>
      <c r="DA82" s="803">
        <v>1.6864709572427337E-3</v>
      </c>
      <c r="DB82" s="803">
        <v>0</v>
      </c>
      <c r="DC82" s="803">
        <v>8.2870264646925981E-3</v>
      </c>
      <c r="DD82" s="803" t="s">
        <v>569</v>
      </c>
      <c r="DE82" s="803" t="s">
        <v>569</v>
      </c>
      <c r="DF82" s="803" t="s">
        <v>569</v>
      </c>
      <c r="DG82" s="803" t="s">
        <v>569</v>
      </c>
      <c r="DH82" s="803" t="s">
        <v>569</v>
      </c>
      <c r="DI82" s="803" t="s">
        <v>569</v>
      </c>
      <c r="DJ82" s="803" t="s">
        <v>569</v>
      </c>
      <c r="DK82" s="803" t="s">
        <v>569</v>
      </c>
      <c r="DL82" s="803" t="s">
        <v>569</v>
      </c>
      <c r="DM82" s="803" t="s">
        <v>569</v>
      </c>
      <c r="DN82" s="803" t="s">
        <v>569</v>
      </c>
      <c r="DO82" s="803" t="s">
        <v>569</v>
      </c>
      <c r="DP82" s="803" t="s">
        <v>569</v>
      </c>
      <c r="DQ82" s="803" t="s">
        <v>569</v>
      </c>
      <c r="DR82" s="803" t="s">
        <v>569</v>
      </c>
      <c r="DS82" s="803" t="s">
        <v>569</v>
      </c>
      <c r="DT82" s="804">
        <v>5.4894639756860103E-3</v>
      </c>
    </row>
    <row r="83" spans="1:124" x14ac:dyDescent="0.25">
      <c r="A83" s="22"/>
      <c r="B83" s="792">
        <v>80</v>
      </c>
      <c r="C83" s="795" t="str">
        <v>郵便・信書便</v>
      </c>
      <c r="D83" s="808">
        <v>9.8535180204072643E-5</v>
      </c>
      <c r="E83" s="809">
        <v>1.1408506943344087E-4</v>
      </c>
      <c r="F83" s="809">
        <v>9.7637360106848434E-5</v>
      </c>
      <c r="G83" s="809">
        <v>2.7454614091080681E-4</v>
      </c>
      <c r="H83" s="809">
        <v>2.5872663375088936E-4</v>
      </c>
      <c r="I83" s="809">
        <v>3.4301556654148366E-4</v>
      </c>
      <c r="J83" s="809">
        <v>7.1937092253119346E-4</v>
      </c>
      <c r="K83" s="809">
        <v>2.9365581091828621E-3</v>
      </c>
      <c r="L83" s="809">
        <v>1.9540752438606146E-4</v>
      </c>
      <c r="M83" s="809">
        <v>6.7734204036263849E-5</v>
      </c>
      <c r="N83" s="809">
        <v>1.4793227660377079E-5</v>
      </c>
      <c r="O83" s="809">
        <v>1.9021708724890145E-4</v>
      </c>
      <c r="P83" s="809">
        <v>2.0202402823285795E-4</v>
      </c>
      <c r="Q83" s="809">
        <v>6.088491880561185E-5</v>
      </c>
      <c r="R83" s="809">
        <v>4.0600893219650832E-4</v>
      </c>
      <c r="S83" s="809">
        <v>1.429344046975199E-3</v>
      </c>
      <c r="T83" s="809">
        <v>1.6411064339577744E-4</v>
      </c>
      <c r="U83" s="809">
        <v>5.8411214953271024E-4</v>
      </c>
      <c r="V83" s="809">
        <v>2.0591910929334243E-4</v>
      </c>
      <c r="W83" s="809">
        <v>2.172641430600819E-4</v>
      </c>
      <c r="X83" s="809">
        <v>2.6714422820053624E-4</v>
      </c>
      <c r="Y83" s="809">
        <v>1.8537153752449552E-4</v>
      </c>
      <c r="Z83" s="809">
        <v>1.2531328320802005E-4</v>
      </c>
      <c r="AA83" s="809">
        <v>7.3625774911280936E-5</v>
      </c>
      <c r="AB83" s="809">
        <v>6.6197609320623396E-4</v>
      </c>
      <c r="AC83" s="809">
        <v>2.2084805653710247E-4</v>
      </c>
      <c r="AD83" s="809">
        <v>3.1003546030577247E-5</v>
      </c>
      <c r="AE83" s="809">
        <v>1.6530747189772978E-4</v>
      </c>
      <c r="AF83" s="809">
        <v>1.0848340203948796E-4</v>
      </c>
      <c r="AG83" s="809">
        <v>2.2732439190725165E-4</v>
      </c>
      <c r="AH83" s="809">
        <v>0</v>
      </c>
      <c r="AI83" s="809">
        <v>2.4899121939788067E-4</v>
      </c>
      <c r="AJ83" s="809">
        <v>3.9292730844793711E-4</v>
      </c>
      <c r="AK83" s="809">
        <v>9.0415913200723327E-5</v>
      </c>
      <c r="AL83" s="809">
        <v>4.8546461819635619E-5</v>
      </c>
      <c r="AM83" s="809">
        <v>3.6497534388787961E-5</v>
      </c>
      <c r="AN83" s="809">
        <v>1.877480956978865E-4</v>
      </c>
      <c r="AO83" s="809">
        <v>8.900360464598816E-5</v>
      </c>
      <c r="AP83" s="809">
        <v>1.6010246557796989E-4</v>
      </c>
      <c r="AQ83" s="809">
        <v>1.4349261013057828E-4</v>
      </c>
      <c r="AR83" s="809">
        <v>6.9666608611159493E-4</v>
      </c>
      <c r="AS83" s="809">
        <v>5.0231953432024353E-4</v>
      </c>
      <c r="AT83" s="809">
        <v>2.3687861662887889E-4</v>
      </c>
      <c r="AU83" s="809">
        <v>3.4963223868227496E-4</v>
      </c>
      <c r="AV83" s="809">
        <v>3.8309283616396372E-4</v>
      </c>
      <c r="AW83" s="809">
        <v>6.2600421509504835E-5</v>
      </c>
      <c r="AX83" s="809">
        <v>1.1085655162220088E-4</v>
      </c>
      <c r="AY83" s="809">
        <v>1.6919201413693273E-4</v>
      </c>
      <c r="AZ83" s="809">
        <v>0</v>
      </c>
      <c r="BA83" s="809">
        <v>0</v>
      </c>
      <c r="BB83" s="809">
        <v>0</v>
      </c>
      <c r="BC83" s="809">
        <v>9.6383477730062E-5</v>
      </c>
      <c r="BD83" s="809">
        <v>0</v>
      </c>
      <c r="BE83" s="809">
        <v>3.8844002486016156E-5</v>
      </c>
      <c r="BF83" s="809">
        <v>8.5350678987112047E-5</v>
      </c>
      <c r="BG83" s="809">
        <v>1.6880486158001352E-4</v>
      </c>
      <c r="BH83" s="809">
        <v>5.0355392868901676E-4</v>
      </c>
      <c r="BI83" s="809">
        <v>2.1665789718035224E-4</v>
      </c>
      <c r="BJ83" s="809">
        <v>9.0067960370097434E-4</v>
      </c>
      <c r="BK83" s="809">
        <v>3.4701464333079086E-4</v>
      </c>
      <c r="BL83" s="809">
        <v>1.3676269466625492E-3</v>
      </c>
      <c r="BM83" s="809">
        <v>5.7161382793570622E-4</v>
      </c>
      <c r="BN83" s="809">
        <v>5.7818985276808391E-4</v>
      </c>
      <c r="BO83" s="809">
        <v>2.6561405317016709E-3</v>
      </c>
      <c r="BP83" s="809">
        <v>3.8094301829755335E-3</v>
      </c>
      <c r="BQ83" s="809">
        <v>1.7357449201996767E-3</v>
      </c>
      <c r="BR83" s="809">
        <v>7.5790560043861768E-4</v>
      </c>
      <c r="BS83" s="809">
        <v>1.801453252892602E-3</v>
      </c>
      <c r="BT83" s="809">
        <v>9.9287245695182033E-3</v>
      </c>
      <c r="BU83" s="809">
        <v>5.5716149161963565E-4</v>
      </c>
      <c r="BV83" s="809">
        <v>1.0794054966649137E-3</v>
      </c>
      <c r="BW83" s="809">
        <v>0</v>
      </c>
      <c r="BX83" s="809">
        <v>1.6945905721821907E-3</v>
      </c>
      <c r="BY83" s="809">
        <v>4.7806553096116876E-4</v>
      </c>
      <c r="BZ83" s="809">
        <v>6.9409799796108711E-4</v>
      </c>
      <c r="CA83" s="809">
        <v>4.6064698430710549E-4</v>
      </c>
      <c r="CB83" s="809">
        <v>1.6249782368986129E-3</v>
      </c>
      <c r="CC83" s="809">
        <v>9.5254866803278686E-4</v>
      </c>
      <c r="CD83" s="809">
        <v>9.5399014684803551E-4</v>
      </c>
      <c r="CE83" s="809">
        <v>0</v>
      </c>
      <c r="CF83" s="809">
        <v>8.9059096044181944E-3</v>
      </c>
      <c r="CG83" s="809">
        <v>3.4155707573111545E-3</v>
      </c>
      <c r="CH83" s="809">
        <v>1.4558573401841481E-4</v>
      </c>
      <c r="CI83" s="809">
        <v>5.3332052082832844E-3</v>
      </c>
      <c r="CJ83" s="809">
        <v>5.4805057449161098E-3</v>
      </c>
      <c r="CK83" s="809">
        <v>5.9497871879364882E-3</v>
      </c>
      <c r="CL83" s="809">
        <v>1.7607430292161763E-3</v>
      </c>
      <c r="CM83" s="809">
        <v>4.2876400757760214E-3</v>
      </c>
      <c r="CN83" s="809">
        <v>4.3589178871636749E-4</v>
      </c>
      <c r="CO83" s="809">
        <v>4.7398606480969462E-3</v>
      </c>
      <c r="CP83" s="809">
        <v>6.5161360583729623E-3</v>
      </c>
      <c r="CQ83" s="809">
        <v>6.3328283448661781E-4</v>
      </c>
      <c r="CR83" s="809">
        <v>4.8160994142134872E-3</v>
      </c>
      <c r="CS83" s="809">
        <v>1.0443879856478946E-3</v>
      </c>
      <c r="CT83" s="809">
        <v>2.0323826299031232E-4</v>
      </c>
      <c r="CU83" s="809">
        <v>6.3889528193325658E-4</v>
      </c>
      <c r="CV83" s="809">
        <v>1.1482327953211628E-3</v>
      </c>
      <c r="CW83" s="809">
        <v>1.0042043243288291E-3</v>
      </c>
      <c r="CX83" s="809">
        <v>1.5411813309153732E-3</v>
      </c>
      <c r="CY83" s="809">
        <v>1.103449498351473E-3</v>
      </c>
      <c r="CZ83" s="809">
        <v>1.0793469950679839E-3</v>
      </c>
      <c r="DA83" s="809">
        <v>2.4274271999127216E-3</v>
      </c>
      <c r="DB83" s="809">
        <v>0</v>
      </c>
      <c r="DC83" s="809">
        <v>3.8567912511735305E-4</v>
      </c>
      <c r="DD83" s="809" t="s">
        <v>569</v>
      </c>
      <c r="DE83" s="809" t="s">
        <v>569</v>
      </c>
      <c r="DF83" s="809" t="s">
        <v>569</v>
      </c>
      <c r="DG83" s="809" t="s">
        <v>569</v>
      </c>
      <c r="DH83" s="809" t="s">
        <v>569</v>
      </c>
      <c r="DI83" s="809" t="s">
        <v>569</v>
      </c>
      <c r="DJ83" s="809" t="s">
        <v>569</v>
      </c>
      <c r="DK83" s="809" t="s">
        <v>569</v>
      </c>
      <c r="DL83" s="809" t="s">
        <v>569</v>
      </c>
      <c r="DM83" s="809" t="s">
        <v>569</v>
      </c>
      <c r="DN83" s="809" t="s">
        <v>569</v>
      </c>
      <c r="DO83" s="809" t="s">
        <v>569</v>
      </c>
      <c r="DP83" s="809" t="s">
        <v>569</v>
      </c>
      <c r="DQ83" s="809" t="s">
        <v>569</v>
      </c>
      <c r="DR83" s="809" t="s">
        <v>569</v>
      </c>
      <c r="DS83" s="809" t="s">
        <v>569</v>
      </c>
      <c r="DT83" s="810">
        <v>1.745186819833497E-3</v>
      </c>
    </row>
    <row r="84" spans="1:124" x14ac:dyDescent="0.25">
      <c r="A84" s="22"/>
      <c r="B84" s="792">
        <v>81</v>
      </c>
      <c r="C84" s="793" t="str">
        <v>通信</v>
      </c>
      <c r="D84" s="802">
        <v>1.1321063257489197E-4</v>
      </c>
      <c r="E84" s="803">
        <v>4.0563580243001198E-4</v>
      </c>
      <c r="F84" s="803">
        <v>1.2342836088978954E-4</v>
      </c>
      <c r="G84" s="803">
        <v>2.2306873949003055E-3</v>
      </c>
      <c r="H84" s="803">
        <v>8.3008128328410341E-4</v>
      </c>
      <c r="I84" s="803">
        <v>3.6175765419787401E-3</v>
      </c>
      <c r="J84" s="803">
        <v>1.7612184655074045E-3</v>
      </c>
      <c r="K84" s="803">
        <v>1.596753471868181E-2</v>
      </c>
      <c r="L84" s="803">
        <v>8.3147895580599617E-4</v>
      </c>
      <c r="M84" s="803">
        <v>9.152801417207961E-4</v>
      </c>
      <c r="N84" s="803">
        <v>1.849153457547135E-4</v>
      </c>
      <c r="O84" s="803">
        <v>7.3848986814279392E-4</v>
      </c>
      <c r="P84" s="803">
        <v>1.767710247037507E-4</v>
      </c>
      <c r="Q84" s="803">
        <v>2.0874829304781206E-4</v>
      </c>
      <c r="R84" s="803">
        <v>1.2180267965895249E-3</v>
      </c>
      <c r="S84" s="803">
        <v>1.8156532488603878E-3</v>
      </c>
      <c r="T84" s="803">
        <v>6.40031509243532E-4</v>
      </c>
      <c r="U84" s="803">
        <v>1.8635959056519805E-3</v>
      </c>
      <c r="V84" s="803">
        <v>4.7811103537074906E-4</v>
      </c>
      <c r="W84" s="803">
        <v>8.1891869307261641E-4</v>
      </c>
      <c r="X84" s="803">
        <v>1.2268846035876481E-3</v>
      </c>
      <c r="Y84" s="803">
        <v>1.0592659287114029E-3</v>
      </c>
      <c r="Z84" s="803">
        <v>4.5948203842940684E-4</v>
      </c>
      <c r="AA84" s="803">
        <v>2.3560247971609902E-4</v>
      </c>
      <c r="AB84" s="803">
        <v>8.6813436223331826E-3</v>
      </c>
      <c r="AC84" s="803">
        <v>8.8339222614840988E-4</v>
      </c>
      <c r="AD84" s="803">
        <v>1.069622338054915E-4</v>
      </c>
      <c r="AE84" s="803">
        <v>7.8521049151421642E-4</v>
      </c>
      <c r="AF84" s="803">
        <v>1.4102842265133434E-3</v>
      </c>
      <c r="AG84" s="803">
        <v>1.5912707433507615E-3</v>
      </c>
      <c r="AH84" s="803">
        <v>2.8034763106251753E-4</v>
      </c>
      <c r="AI84" s="803">
        <v>6.5909440428850755E-4</v>
      </c>
      <c r="AJ84" s="803">
        <v>7.8585461689587423E-4</v>
      </c>
      <c r="AK84" s="803">
        <v>6.329113924050633E-4</v>
      </c>
      <c r="AL84" s="803">
        <v>2.027528699525958E-4</v>
      </c>
      <c r="AM84" s="803">
        <v>1.4193485595639761E-4</v>
      </c>
      <c r="AN84" s="803">
        <v>6.4370775667846802E-4</v>
      </c>
      <c r="AO84" s="803">
        <v>4.8951982555293493E-4</v>
      </c>
      <c r="AP84" s="803">
        <v>8.0051232788984946E-4</v>
      </c>
      <c r="AQ84" s="803">
        <v>5.7397044052231311E-4</v>
      </c>
      <c r="AR84" s="803">
        <v>3.1258307284743928E-3</v>
      </c>
      <c r="AS84" s="803">
        <v>1.078509588393464E-3</v>
      </c>
      <c r="AT84" s="803">
        <v>1.5904707116510439E-3</v>
      </c>
      <c r="AU84" s="803">
        <v>1.9165026416658034E-3</v>
      </c>
      <c r="AV84" s="803">
        <v>1.5323713446558549E-3</v>
      </c>
      <c r="AW84" s="803">
        <v>6.2600421509504832E-4</v>
      </c>
      <c r="AX84" s="803">
        <v>7.5136107210602816E-4</v>
      </c>
      <c r="AY84" s="803">
        <v>1.0245516411625372E-3</v>
      </c>
      <c r="AZ84" s="803">
        <v>6.8775790921595599E-4</v>
      </c>
      <c r="BA84" s="803">
        <v>2.2758306781975419E-3</v>
      </c>
      <c r="BB84" s="803">
        <v>5.6116722783389455E-4</v>
      </c>
      <c r="BC84" s="803">
        <v>6.3184724289707317E-4</v>
      </c>
      <c r="BD84" s="803">
        <v>8.7221979938944616E-4</v>
      </c>
      <c r="BE84" s="803">
        <v>2.7190801740211313E-4</v>
      </c>
      <c r="BF84" s="803">
        <v>5.1210407392267233E-4</v>
      </c>
      <c r="BG84" s="803">
        <v>9.9172856178257932E-4</v>
      </c>
      <c r="BH84" s="803">
        <v>6.0039122266767383E-4</v>
      </c>
      <c r="BI84" s="803">
        <v>9.9043610139589594E-4</v>
      </c>
      <c r="BJ84" s="803">
        <v>2.7293321324271949E-4</v>
      </c>
      <c r="BK84" s="803">
        <v>8.0053873164429967E-4</v>
      </c>
      <c r="BL84" s="803">
        <v>1.2757165335803886E-2</v>
      </c>
      <c r="BM84" s="803">
        <v>4.3180305770740201E-3</v>
      </c>
      <c r="BN84" s="803">
        <v>4.5704531218810447E-3</v>
      </c>
      <c r="BO84" s="803">
        <v>2.2424678846563661E-4</v>
      </c>
      <c r="BP84" s="803">
        <v>1.14282905489266E-3</v>
      </c>
      <c r="BQ84" s="803">
        <v>7.9097236869858679E-3</v>
      </c>
      <c r="BR84" s="803">
        <v>3.4508893296566847E-3</v>
      </c>
      <c r="BS84" s="803">
        <v>1.4499213459448495E-2</v>
      </c>
      <c r="BT84" s="803">
        <v>1.3658095964865833E-2</v>
      </c>
      <c r="BU84" s="803">
        <v>3.2664958038092365E-3</v>
      </c>
      <c r="BV84" s="803">
        <v>4.8118552726783888E-3</v>
      </c>
      <c r="BW84" s="803">
        <v>0</v>
      </c>
      <c r="BX84" s="803">
        <v>3.3891811443643814E-3</v>
      </c>
      <c r="BY84" s="803">
        <v>2.6884760504590458E-3</v>
      </c>
      <c r="BZ84" s="803">
        <v>1.6466751982878915E-2</v>
      </c>
      <c r="CA84" s="803">
        <v>3.1374553748233953E-3</v>
      </c>
      <c r="CB84" s="803">
        <v>4.1204805292786254E-3</v>
      </c>
      <c r="CC84" s="803">
        <v>2.9617059426229509E-3</v>
      </c>
      <c r="CD84" s="803">
        <v>6.720647004660788E-3</v>
      </c>
      <c r="CE84" s="803">
        <v>5.2064779546762393E-3</v>
      </c>
      <c r="CF84" s="803">
        <v>0.14544920604954586</v>
      </c>
      <c r="CG84" s="803">
        <v>4.049477533456191E-2</v>
      </c>
      <c r="CH84" s="803">
        <v>7.6592299579931892E-3</v>
      </c>
      <c r="CI84" s="803">
        <v>0.12030942199586797</v>
      </c>
      <c r="CJ84" s="803">
        <v>1.1655422549129582E-2</v>
      </c>
      <c r="CK84" s="803">
        <v>1.0443925728943147E-2</v>
      </c>
      <c r="CL84" s="803">
        <v>9.2922073551729152E-4</v>
      </c>
      <c r="CM84" s="803">
        <v>7.4113224578510727E-3</v>
      </c>
      <c r="CN84" s="803">
        <v>1.9422420438277722E-3</v>
      </c>
      <c r="CO84" s="803">
        <v>3.4758978086044268E-3</v>
      </c>
      <c r="CP84" s="803">
        <v>1.1583233503950824E-2</v>
      </c>
      <c r="CQ84" s="803">
        <v>9.4446491694986966E-4</v>
      </c>
      <c r="CR84" s="803">
        <v>1.5523135880147336E-2</v>
      </c>
      <c r="CS84" s="803">
        <v>2.5047356561240337E-3</v>
      </c>
      <c r="CT84" s="803">
        <v>4.6575435268613238E-3</v>
      </c>
      <c r="CU84" s="803">
        <v>3.1281933256616799E-3</v>
      </c>
      <c r="CV84" s="803">
        <v>5.3124791259225815E-3</v>
      </c>
      <c r="CW84" s="803">
        <v>5.2668641740731947E-3</v>
      </c>
      <c r="CX84" s="803">
        <v>7.0888975925915993E-3</v>
      </c>
      <c r="CY84" s="803">
        <v>5.3355550040770023E-3</v>
      </c>
      <c r="CZ84" s="803">
        <v>3.1061207969178646E-3</v>
      </c>
      <c r="DA84" s="803">
        <v>3.4729482785268153E-3</v>
      </c>
      <c r="DB84" s="803">
        <v>0</v>
      </c>
      <c r="DC84" s="803">
        <v>3.1838826723503591E-2</v>
      </c>
      <c r="DD84" s="803" t="s">
        <v>569</v>
      </c>
      <c r="DE84" s="803" t="s">
        <v>569</v>
      </c>
      <c r="DF84" s="803" t="s">
        <v>569</v>
      </c>
      <c r="DG84" s="803" t="s">
        <v>569</v>
      </c>
      <c r="DH84" s="803" t="s">
        <v>569</v>
      </c>
      <c r="DI84" s="803" t="s">
        <v>569</v>
      </c>
      <c r="DJ84" s="803" t="s">
        <v>569</v>
      </c>
      <c r="DK84" s="803" t="s">
        <v>569</v>
      </c>
      <c r="DL84" s="803" t="s">
        <v>569</v>
      </c>
      <c r="DM84" s="803" t="s">
        <v>569</v>
      </c>
      <c r="DN84" s="803" t="s">
        <v>569</v>
      </c>
      <c r="DO84" s="803" t="s">
        <v>569</v>
      </c>
      <c r="DP84" s="803" t="s">
        <v>569</v>
      </c>
      <c r="DQ84" s="803" t="s">
        <v>569</v>
      </c>
      <c r="DR84" s="803" t="s">
        <v>569</v>
      </c>
      <c r="DS84" s="803" t="s">
        <v>569</v>
      </c>
      <c r="DT84" s="804">
        <v>8.2124767942709457E-3</v>
      </c>
    </row>
    <row r="85" spans="1:124" x14ac:dyDescent="0.25">
      <c r="A85" s="22"/>
      <c r="B85" s="792">
        <v>82</v>
      </c>
      <c r="C85" s="793" t="str">
        <v>放送</v>
      </c>
      <c r="D85" s="802">
        <v>1.0063167339990399E-4</v>
      </c>
      <c r="E85" s="803">
        <v>3.8028356477813626E-5</v>
      </c>
      <c r="F85" s="803">
        <v>4.0528715516050295E-5</v>
      </c>
      <c r="G85" s="803">
        <v>2.2878845075900567E-5</v>
      </c>
      <c r="H85" s="803">
        <v>2.1560552812574116E-5</v>
      </c>
      <c r="I85" s="803">
        <v>7.0724859080718281E-6</v>
      </c>
      <c r="J85" s="803">
        <v>9.9223575521543923E-5</v>
      </c>
      <c r="K85" s="803">
        <v>1.8353488182392888E-4</v>
      </c>
      <c r="L85" s="803">
        <v>2.9909314957050225E-5</v>
      </c>
      <c r="M85" s="803">
        <v>1.5630970162214735E-5</v>
      </c>
      <c r="N85" s="803">
        <v>0</v>
      </c>
      <c r="O85" s="803">
        <v>3.8363110033391888E-5</v>
      </c>
      <c r="P85" s="803">
        <v>0</v>
      </c>
      <c r="Q85" s="803">
        <v>0</v>
      </c>
      <c r="R85" s="803">
        <v>0</v>
      </c>
      <c r="S85" s="803">
        <v>0</v>
      </c>
      <c r="T85" s="803">
        <v>3.2822128679155485E-5</v>
      </c>
      <c r="U85" s="803">
        <v>5.5629728526924787E-5</v>
      </c>
      <c r="V85" s="803">
        <v>9.4675452548663187E-6</v>
      </c>
      <c r="W85" s="803">
        <v>3.3425252778474136E-5</v>
      </c>
      <c r="X85" s="803">
        <v>4.947115337046968E-5</v>
      </c>
      <c r="Y85" s="803">
        <v>5.296329643557015E-5</v>
      </c>
      <c r="Z85" s="803">
        <v>0</v>
      </c>
      <c r="AA85" s="803">
        <v>0</v>
      </c>
      <c r="AB85" s="803">
        <v>0</v>
      </c>
      <c r="AC85" s="803">
        <v>0</v>
      </c>
      <c r="AD85" s="803">
        <v>2.7128102776755092E-5</v>
      </c>
      <c r="AE85" s="803">
        <v>0</v>
      </c>
      <c r="AF85" s="803">
        <v>0</v>
      </c>
      <c r="AG85" s="803">
        <v>0</v>
      </c>
      <c r="AH85" s="803">
        <v>0</v>
      </c>
      <c r="AI85" s="803">
        <v>4.3939626952567174E-5</v>
      </c>
      <c r="AJ85" s="803">
        <v>0</v>
      </c>
      <c r="AK85" s="803">
        <v>0</v>
      </c>
      <c r="AL85" s="803">
        <v>2.8556742246844482E-5</v>
      </c>
      <c r="AM85" s="803">
        <v>3.2442252790033737E-5</v>
      </c>
      <c r="AN85" s="803">
        <v>5.3642313056538997E-5</v>
      </c>
      <c r="AO85" s="803">
        <v>0</v>
      </c>
      <c r="AP85" s="803">
        <v>0</v>
      </c>
      <c r="AQ85" s="803">
        <v>0</v>
      </c>
      <c r="AR85" s="803">
        <v>4.5833295138920715E-5</v>
      </c>
      <c r="AS85" s="803">
        <v>0</v>
      </c>
      <c r="AT85" s="803">
        <v>0</v>
      </c>
      <c r="AU85" s="803">
        <v>0</v>
      </c>
      <c r="AV85" s="803">
        <v>0</v>
      </c>
      <c r="AW85" s="803">
        <v>0</v>
      </c>
      <c r="AX85" s="803">
        <v>0</v>
      </c>
      <c r="AY85" s="803">
        <v>3.7598225363762829E-5</v>
      </c>
      <c r="AZ85" s="803">
        <v>0</v>
      </c>
      <c r="BA85" s="803">
        <v>0</v>
      </c>
      <c r="BB85" s="803">
        <v>0</v>
      </c>
      <c r="BC85" s="803">
        <v>0</v>
      </c>
      <c r="BD85" s="803">
        <v>0</v>
      </c>
      <c r="BE85" s="803">
        <v>0</v>
      </c>
      <c r="BF85" s="803">
        <v>0</v>
      </c>
      <c r="BG85" s="803">
        <v>8.4402430790006758E-5</v>
      </c>
      <c r="BH85" s="803">
        <v>0</v>
      </c>
      <c r="BI85" s="803">
        <v>0</v>
      </c>
      <c r="BJ85" s="803">
        <v>8.1879963972815857E-5</v>
      </c>
      <c r="BK85" s="803">
        <v>1.1567154777693029E-4</v>
      </c>
      <c r="BL85" s="803">
        <v>1.2867457831502478E-4</v>
      </c>
      <c r="BM85" s="803">
        <v>9.2780602668668743E-5</v>
      </c>
      <c r="BN85" s="803">
        <v>1.2045621932668415E-4</v>
      </c>
      <c r="BO85" s="803">
        <v>6.9641859771936838E-6</v>
      </c>
      <c r="BP85" s="803">
        <v>0</v>
      </c>
      <c r="BQ85" s="803">
        <v>1.3182872811643113E-5</v>
      </c>
      <c r="BR85" s="803">
        <v>3.2251302146324158E-4</v>
      </c>
      <c r="BS85" s="803">
        <v>4.4922145247374058E-4</v>
      </c>
      <c r="BT85" s="803">
        <v>2.6371390156411416E-4</v>
      </c>
      <c r="BU85" s="803">
        <v>1.7261081505078908E-4</v>
      </c>
      <c r="BV85" s="803">
        <v>1.2652372122079575E-4</v>
      </c>
      <c r="BW85" s="803">
        <v>0</v>
      </c>
      <c r="BX85" s="803">
        <v>8.1045636060887372E-5</v>
      </c>
      <c r="BY85" s="803">
        <v>5.5260262987446927E-5</v>
      </c>
      <c r="BZ85" s="803">
        <v>1.0845281218141987E-4</v>
      </c>
      <c r="CA85" s="803">
        <v>4.2132346125649893E-5</v>
      </c>
      <c r="CB85" s="803">
        <v>1.1606987406418665E-4</v>
      </c>
      <c r="CC85" s="803">
        <v>4.8027663934426229E-5</v>
      </c>
      <c r="CD85" s="803">
        <v>1.5140440639031011E-3</v>
      </c>
      <c r="CE85" s="803">
        <v>8.2207546652782727E-5</v>
      </c>
      <c r="CF85" s="803">
        <v>6.1430399357527922E-5</v>
      </c>
      <c r="CG85" s="803">
        <v>3.4281138137645571E-2</v>
      </c>
      <c r="CH85" s="803">
        <v>2.8406972491398014E-5</v>
      </c>
      <c r="CI85" s="803">
        <v>4.8046893768317881E-5</v>
      </c>
      <c r="CJ85" s="803">
        <v>1.089691200743554E-3</v>
      </c>
      <c r="CK85" s="803">
        <v>1.1777092612700889E-5</v>
      </c>
      <c r="CL85" s="803">
        <v>2.4207502806116357E-4</v>
      </c>
      <c r="CM85" s="803">
        <v>1.0689407391131355E-4</v>
      </c>
      <c r="CN85" s="803">
        <v>1.3627353815659068E-4</v>
      </c>
      <c r="CO85" s="803">
        <v>1.7379489043022135E-4</v>
      </c>
      <c r="CP85" s="803">
        <v>2.7528708510303604E-4</v>
      </c>
      <c r="CQ85" s="803">
        <v>3.7396443243390792E-4</v>
      </c>
      <c r="CR85" s="803">
        <v>5.3741881875343637E-4</v>
      </c>
      <c r="CS85" s="803">
        <v>2.1845364742778311E-4</v>
      </c>
      <c r="CT85" s="803">
        <v>0.34100840051487025</v>
      </c>
      <c r="CU85" s="803">
        <v>2.4856156501726123E-4</v>
      </c>
      <c r="CV85" s="803">
        <v>1.1330132148235332E-4</v>
      </c>
      <c r="CW85" s="803">
        <v>1.2167122933776683E-3</v>
      </c>
      <c r="CX85" s="803">
        <v>5.5249137528637264E-3</v>
      </c>
      <c r="CY85" s="803">
        <v>5.3045343354486477E-3</v>
      </c>
      <c r="CZ85" s="803">
        <v>2.3595724586625093E-3</v>
      </c>
      <c r="DA85" s="803">
        <v>1.5000954606202212E-4</v>
      </c>
      <c r="DB85" s="803">
        <v>0</v>
      </c>
      <c r="DC85" s="803">
        <v>7.1046154626880822E-5</v>
      </c>
      <c r="DD85" s="803" t="s">
        <v>569</v>
      </c>
      <c r="DE85" s="803" t="s">
        <v>569</v>
      </c>
      <c r="DF85" s="803" t="s">
        <v>569</v>
      </c>
      <c r="DG85" s="803" t="s">
        <v>569</v>
      </c>
      <c r="DH85" s="803" t="s">
        <v>569</v>
      </c>
      <c r="DI85" s="803" t="s">
        <v>569</v>
      </c>
      <c r="DJ85" s="803" t="s">
        <v>569</v>
      </c>
      <c r="DK85" s="803" t="s">
        <v>569</v>
      </c>
      <c r="DL85" s="803" t="s">
        <v>569</v>
      </c>
      <c r="DM85" s="803" t="s">
        <v>569</v>
      </c>
      <c r="DN85" s="803" t="s">
        <v>569</v>
      </c>
      <c r="DO85" s="803" t="s">
        <v>569</v>
      </c>
      <c r="DP85" s="803" t="s">
        <v>569</v>
      </c>
      <c r="DQ85" s="803" t="s">
        <v>569</v>
      </c>
      <c r="DR85" s="803" t="s">
        <v>569</v>
      </c>
      <c r="DS85" s="803" t="s">
        <v>569</v>
      </c>
      <c r="DT85" s="804">
        <v>1.6401635003516024E-3</v>
      </c>
    </row>
    <row r="86" spans="1:124" x14ac:dyDescent="0.25">
      <c r="A86" s="22"/>
      <c r="B86" s="792">
        <v>83</v>
      </c>
      <c r="C86" s="793" t="str">
        <v>情報サービス</v>
      </c>
      <c r="D86" s="802">
        <v>8.4279026472419585E-4</v>
      </c>
      <c r="E86" s="803">
        <v>3.9929774301704303E-4</v>
      </c>
      <c r="F86" s="803">
        <v>1.1790171786487359E-3</v>
      </c>
      <c r="G86" s="803">
        <v>1.5100037750094375E-3</v>
      </c>
      <c r="H86" s="803">
        <v>7.5461934844009402E-5</v>
      </c>
      <c r="I86" s="803">
        <v>7.3200229148543425E-4</v>
      </c>
      <c r="J86" s="803">
        <v>1.0418475429762111E-3</v>
      </c>
      <c r="K86" s="803">
        <v>1.4682790545914311E-3</v>
      </c>
      <c r="L86" s="803">
        <v>1.0767353384538081E-3</v>
      </c>
      <c r="M86" s="803">
        <v>2.9872520754454829E-4</v>
      </c>
      <c r="N86" s="803">
        <v>4.290036021509353E-4</v>
      </c>
      <c r="O86" s="803">
        <v>1.1189240426405969E-3</v>
      </c>
      <c r="P86" s="803">
        <v>1.5404332152755419E-3</v>
      </c>
      <c r="Q86" s="803">
        <v>1.3568639048107784E-3</v>
      </c>
      <c r="R86" s="803">
        <v>2.0300446609825416E-3</v>
      </c>
      <c r="S86" s="803">
        <v>2.0860696901800202E-3</v>
      </c>
      <c r="T86" s="803">
        <v>9.3543066735593137E-4</v>
      </c>
      <c r="U86" s="803">
        <v>4.1722296395193589E-3</v>
      </c>
      <c r="V86" s="803">
        <v>1.5361092176020602E-3</v>
      </c>
      <c r="W86" s="803">
        <v>1.3537227375282025E-3</v>
      </c>
      <c r="X86" s="803">
        <v>1.5731826771809359E-3</v>
      </c>
      <c r="Y86" s="803">
        <v>2.9129813039563581E-4</v>
      </c>
      <c r="Z86" s="803">
        <v>1.0442773600668337E-3</v>
      </c>
      <c r="AA86" s="803">
        <v>1.3547142583675692E-3</v>
      </c>
      <c r="AB86" s="803">
        <v>2.9883492207595703E-3</v>
      </c>
      <c r="AC86" s="803">
        <v>2.7448258455325591E-3</v>
      </c>
      <c r="AD86" s="803">
        <v>1.6664405991435269E-4</v>
      </c>
      <c r="AE86" s="803">
        <v>1.2122547939166851E-3</v>
      </c>
      <c r="AF86" s="803">
        <v>2.9290518550661748E-3</v>
      </c>
      <c r="AG86" s="803">
        <v>9.0929756762900662E-4</v>
      </c>
      <c r="AH86" s="803">
        <v>1.6820857863751051E-3</v>
      </c>
      <c r="AI86" s="803">
        <v>1.911373772436672E-3</v>
      </c>
      <c r="AJ86" s="803">
        <v>2.7504911591355601E-3</v>
      </c>
      <c r="AK86" s="803">
        <v>2.0795660036166366E-3</v>
      </c>
      <c r="AL86" s="803">
        <v>7.13918556171112E-4</v>
      </c>
      <c r="AM86" s="803">
        <v>3.893070334804049E-4</v>
      </c>
      <c r="AN86" s="803">
        <v>2.3602617744877159E-3</v>
      </c>
      <c r="AO86" s="803">
        <v>1.7355702905967692E-3</v>
      </c>
      <c r="AP86" s="803">
        <v>2.4015369836695487E-3</v>
      </c>
      <c r="AQ86" s="803">
        <v>2.582866982350409E-3</v>
      </c>
      <c r="AR86" s="803">
        <v>1.9066650777791018E-3</v>
      </c>
      <c r="AS86" s="803">
        <v>1.5660550187631119E-3</v>
      </c>
      <c r="AT86" s="803">
        <v>2.5041453757910052E-3</v>
      </c>
      <c r="AU86" s="803">
        <v>5.5164197658758938E-3</v>
      </c>
      <c r="AV86" s="803">
        <v>3.4478355254756736E-3</v>
      </c>
      <c r="AW86" s="803">
        <v>3.0882874611355715E-3</v>
      </c>
      <c r="AX86" s="803">
        <v>6.1094277338457365E-3</v>
      </c>
      <c r="AY86" s="803">
        <v>5.1133586494717448E-3</v>
      </c>
      <c r="AZ86" s="803">
        <v>6.8775790921595599E-4</v>
      </c>
      <c r="BA86" s="803">
        <v>1.3199817933545745E-2</v>
      </c>
      <c r="BB86" s="803">
        <v>7.2951739618406283E-3</v>
      </c>
      <c r="BC86" s="803">
        <v>7.3037257568780321E-3</v>
      </c>
      <c r="BD86" s="803">
        <v>1.9624945486262538E-2</v>
      </c>
      <c r="BE86" s="803">
        <v>8.5456805469235546E-4</v>
      </c>
      <c r="BF86" s="803">
        <v>1.4554536837802264E-3</v>
      </c>
      <c r="BG86" s="803">
        <v>1.0339297771775828E-3</v>
      </c>
      <c r="BH86" s="803">
        <v>1.6074990800457071E-3</v>
      </c>
      <c r="BI86" s="803">
        <v>2.4141879971524964E-3</v>
      </c>
      <c r="BJ86" s="803">
        <v>5.45866426485439E-5</v>
      </c>
      <c r="BK86" s="803">
        <v>6.9517454951085827E-4</v>
      </c>
      <c r="BL86" s="803">
        <v>4.6690489845737564E-4</v>
      </c>
      <c r="BM86" s="803">
        <v>9.0967648363648773E-4</v>
      </c>
      <c r="BN86" s="803">
        <v>1.2940439561952353E-3</v>
      </c>
      <c r="BO86" s="803">
        <v>7.2887170437309096E-3</v>
      </c>
      <c r="BP86" s="803">
        <v>3.0352556619192153E-3</v>
      </c>
      <c r="BQ86" s="803">
        <v>3.6683540743865567E-2</v>
      </c>
      <c r="BR86" s="803">
        <v>1.1771725283408318E-3</v>
      </c>
      <c r="BS86" s="803">
        <v>1.2031450875135512E-2</v>
      </c>
      <c r="BT86" s="803">
        <v>2.759547948689996E-2</v>
      </c>
      <c r="BU86" s="803">
        <v>6.5089571903329205E-3</v>
      </c>
      <c r="BV86" s="803">
        <v>1.397691732860978E-3</v>
      </c>
      <c r="BW86" s="803">
        <v>0</v>
      </c>
      <c r="BX86" s="803">
        <v>5.4521609713687868E-4</v>
      </c>
      <c r="BY86" s="803">
        <v>3.2976240657160189E-3</v>
      </c>
      <c r="BZ86" s="803">
        <v>1.6195619952425367E-3</v>
      </c>
      <c r="CA86" s="803">
        <v>3.957631712736046E-3</v>
      </c>
      <c r="CB86" s="803">
        <v>2.2053276072195463E-3</v>
      </c>
      <c r="CC86" s="803">
        <v>3.017738217213115E-3</v>
      </c>
      <c r="CD86" s="803">
        <v>4.931322201866214E-3</v>
      </c>
      <c r="CE86" s="803">
        <v>2.8498616172964678E-3</v>
      </c>
      <c r="CF86" s="803">
        <v>1.3877277045107893E-2</v>
      </c>
      <c r="CG86" s="803">
        <v>2.4024777360747954E-3</v>
      </c>
      <c r="CH86" s="803">
        <v>1.2431601336548056E-2</v>
      </c>
      <c r="CI86" s="803">
        <v>5.6214865708931916E-2</v>
      </c>
      <c r="CJ86" s="803">
        <v>1.2424616337889738E-2</v>
      </c>
      <c r="CK86" s="803">
        <v>4.0819402995621278E-3</v>
      </c>
      <c r="CL86" s="803">
        <v>1.1018213160631435E-3</v>
      </c>
      <c r="CM86" s="803">
        <v>9.0503649244912145E-3</v>
      </c>
      <c r="CN86" s="803">
        <v>5.5908857321146713E-3</v>
      </c>
      <c r="CO86" s="803">
        <v>3.5074968795917399E-3</v>
      </c>
      <c r="CP86" s="803">
        <v>1.1341222879684419E-2</v>
      </c>
      <c r="CQ86" s="803">
        <v>4.9679946498519154E-4</v>
      </c>
      <c r="CR86" s="803">
        <v>8.834338582123796E-3</v>
      </c>
      <c r="CS86" s="803">
        <v>3.7526147106087676E-3</v>
      </c>
      <c r="CT86" s="803">
        <v>3.8784635187317932E-3</v>
      </c>
      <c r="CU86" s="803">
        <v>7.1438434982738785E-4</v>
      </c>
      <c r="CV86" s="803">
        <v>8.2566224199640305E-3</v>
      </c>
      <c r="CW86" s="803">
        <v>3.0584480251342758E-3</v>
      </c>
      <c r="CX86" s="803">
        <v>1.5894689966359592E-3</v>
      </c>
      <c r="CY86" s="803">
        <v>2.2600772857801256E-4</v>
      </c>
      <c r="CZ86" s="803">
        <v>4.9709925495075476E-3</v>
      </c>
      <c r="DA86" s="803">
        <v>2.531979307774131E-3</v>
      </c>
      <c r="DB86" s="803">
        <v>0</v>
      </c>
      <c r="DC86" s="803">
        <v>3.1209560782522647E-3</v>
      </c>
      <c r="DD86" s="803" t="s">
        <v>569</v>
      </c>
      <c r="DE86" s="803" t="s">
        <v>569</v>
      </c>
      <c r="DF86" s="803" t="s">
        <v>569</v>
      </c>
      <c r="DG86" s="803" t="s">
        <v>569</v>
      </c>
      <c r="DH86" s="803" t="s">
        <v>569</v>
      </c>
      <c r="DI86" s="803" t="s">
        <v>569</v>
      </c>
      <c r="DJ86" s="803" t="s">
        <v>569</v>
      </c>
      <c r="DK86" s="803" t="s">
        <v>569</v>
      </c>
      <c r="DL86" s="803" t="s">
        <v>569</v>
      </c>
      <c r="DM86" s="803" t="s">
        <v>569</v>
      </c>
      <c r="DN86" s="803" t="s">
        <v>569</v>
      </c>
      <c r="DO86" s="803" t="s">
        <v>569</v>
      </c>
      <c r="DP86" s="803" t="s">
        <v>569</v>
      </c>
      <c r="DQ86" s="803" t="s">
        <v>569</v>
      </c>
      <c r="DR86" s="803" t="s">
        <v>569</v>
      </c>
      <c r="DS86" s="803" t="s">
        <v>569</v>
      </c>
      <c r="DT86" s="804">
        <v>5.1229735476961032E-3</v>
      </c>
    </row>
    <row r="87" spans="1:124" x14ac:dyDescent="0.25">
      <c r="A87" s="22"/>
      <c r="B87" s="792">
        <v>84</v>
      </c>
      <c r="C87" s="793" t="str">
        <v>インターネット附随サービス</v>
      </c>
      <c r="D87" s="802">
        <v>1.4675452370819331E-5</v>
      </c>
      <c r="E87" s="803">
        <v>2.5352237651875749E-5</v>
      </c>
      <c r="F87" s="803">
        <v>1.1053286049831898E-5</v>
      </c>
      <c r="G87" s="803">
        <v>5.7197112689751419E-5</v>
      </c>
      <c r="H87" s="803">
        <v>1.0780276406287058E-5</v>
      </c>
      <c r="I87" s="803">
        <v>7.4261102034754194E-5</v>
      </c>
      <c r="J87" s="803">
        <v>1.240294694019299E-4</v>
      </c>
      <c r="K87" s="803">
        <v>3.6706976364785776E-4</v>
      </c>
      <c r="L87" s="803">
        <v>3.9280900310259293E-4</v>
      </c>
      <c r="M87" s="803">
        <v>6.2523880648858942E-5</v>
      </c>
      <c r="N87" s="803">
        <v>6.6569524471696859E-5</v>
      </c>
      <c r="O87" s="803">
        <v>2.9411717692267116E-4</v>
      </c>
      <c r="P87" s="803">
        <v>8.8385512351875351E-5</v>
      </c>
      <c r="Q87" s="803">
        <v>9.5676300980247192E-5</v>
      </c>
      <c r="R87" s="803">
        <v>0</v>
      </c>
      <c r="S87" s="803">
        <v>2.3178552113111334E-4</v>
      </c>
      <c r="T87" s="803">
        <v>1.148774503770442E-4</v>
      </c>
      <c r="U87" s="803">
        <v>2.2251891410769915E-4</v>
      </c>
      <c r="V87" s="803">
        <v>2.0355222297962583E-4</v>
      </c>
      <c r="W87" s="803">
        <v>8.3563131946185341E-5</v>
      </c>
      <c r="X87" s="803">
        <v>6.925961471865755E-5</v>
      </c>
      <c r="Y87" s="803">
        <v>7.9444944653355221E-5</v>
      </c>
      <c r="Z87" s="803">
        <v>1.6708437761069341E-4</v>
      </c>
      <c r="AA87" s="803">
        <v>5.8900619929024756E-5</v>
      </c>
      <c r="AB87" s="803">
        <v>1.3996065970646088E-3</v>
      </c>
      <c r="AC87" s="803">
        <v>6.309944472488642E-4</v>
      </c>
      <c r="AD87" s="803">
        <v>1.2013874086848683E-4</v>
      </c>
      <c r="AE87" s="803">
        <v>1.9285871721401806E-4</v>
      </c>
      <c r="AF87" s="803">
        <v>3.254502061184639E-4</v>
      </c>
      <c r="AG87" s="803">
        <v>2.2732439190725165E-4</v>
      </c>
      <c r="AH87" s="803">
        <v>1.1213905242500701E-3</v>
      </c>
      <c r="AI87" s="803">
        <v>2.7096103287416423E-4</v>
      </c>
      <c r="AJ87" s="803">
        <v>3.9292730844793711E-4</v>
      </c>
      <c r="AK87" s="803">
        <v>9.0415913200723327E-5</v>
      </c>
      <c r="AL87" s="803">
        <v>3.7123764920897825E-5</v>
      </c>
      <c r="AM87" s="803">
        <v>5.2718660783804829E-5</v>
      </c>
      <c r="AN87" s="803">
        <v>1.6092693916961701E-4</v>
      </c>
      <c r="AO87" s="803">
        <v>8.900360464598816E-5</v>
      </c>
      <c r="AP87" s="803">
        <v>1.6010246557796989E-4</v>
      </c>
      <c r="AQ87" s="803">
        <v>7.1746305065289138E-5</v>
      </c>
      <c r="AR87" s="803">
        <v>4.2166631527807059E-4</v>
      </c>
      <c r="AS87" s="803">
        <v>1.6251514345654936E-4</v>
      </c>
      <c r="AT87" s="803">
        <v>3.7223782613109537E-4</v>
      </c>
      <c r="AU87" s="803">
        <v>1.6834144825442869E-4</v>
      </c>
      <c r="AV87" s="803">
        <v>6.3848806027327291E-4</v>
      </c>
      <c r="AW87" s="803">
        <v>6.6773782943471824E-4</v>
      </c>
      <c r="AX87" s="803">
        <v>5.7891754736038236E-4</v>
      </c>
      <c r="AY87" s="803">
        <v>2.443884648644584E-4</v>
      </c>
      <c r="AZ87" s="803">
        <v>0</v>
      </c>
      <c r="BA87" s="803">
        <v>9.1033227127901685E-4</v>
      </c>
      <c r="BB87" s="803">
        <v>0</v>
      </c>
      <c r="BC87" s="803">
        <v>3.4912237488889126E-3</v>
      </c>
      <c r="BD87" s="803">
        <v>0</v>
      </c>
      <c r="BE87" s="803">
        <v>1.1653200745804848E-4</v>
      </c>
      <c r="BF87" s="803">
        <v>1.4824065297761567E-4</v>
      </c>
      <c r="BG87" s="803">
        <v>1.1183322079675894E-3</v>
      </c>
      <c r="BH87" s="803">
        <v>1.9367458795731413E-5</v>
      </c>
      <c r="BI87" s="803">
        <v>5.2616917886656972E-4</v>
      </c>
      <c r="BJ87" s="803">
        <v>2.729332132427195E-5</v>
      </c>
      <c r="BK87" s="803">
        <v>6.7570508107315708E-5</v>
      </c>
      <c r="BL87" s="803">
        <v>2.2793782444375819E-4</v>
      </c>
      <c r="BM87" s="803">
        <v>9.597993379517455E-6</v>
      </c>
      <c r="BN87" s="803">
        <v>1.0324818799430071E-5</v>
      </c>
      <c r="BO87" s="803">
        <v>1.3928371954387368E-5</v>
      </c>
      <c r="BP87" s="803">
        <v>3.6865453383634198E-5</v>
      </c>
      <c r="BQ87" s="803">
        <v>1.7137734655136048E-4</v>
      </c>
      <c r="BR87" s="803">
        <v>1.8813259585355758E-4</v>
      </c>
      <c r="BS87" s="803">
        <v>3.0263339956125681E-3</v>
      </c>
      <c r="BT87" s="803">
        <v>1.7193315787014686E-3</v>
      </c>
      <c r="BU87" s="803">
        <v>1.3328176858352068E-4</v>
      </c>
      <c r="BV87" s="803">
        <v>1.1090594938260377E-3</v>
      </c>
      <c r="BW87" s="803">
        <v>0</v>
      </c>
      <c r="BX87" s="803">
        <v>3.1681475914710521E-4</v>
      </c>
      <c r="BY87" s="803">
        <v>6.849702365653305E-4</v>
      </c>
      <c r="BZ87" s="803">
        <v>2.7836221793231097E-4</v>
      </c>
      <c r="CA87" s="803">
        <v>1.8538232295285952E-4</v>
      </c>
      <c r="CB87" s="803">
        <v>8.1248911844930647E-4</v>
      </c>
      <c r="CC87" s="803">
        <v>5.6832735655737703E-4</v>
      </c>
      <c r="CD87" s="803">
        <v>6.0751611341566445E-4</v>
      </c>
      <c r="CE87" s="803">
        <v>6.1655659989587048E-4</v>
      </c>
      <c r="CF87" s="803">
        <v>8.5028662525358772E-3</v>
      </c>
      <c r="CG87" s="803">
        <v>1.4086817247667474E-3</v>
      </c>
      <c r="CH87" s="803">
        <v>6.4235266546173756E-3</v>
      </c>
      <c r="CI87" s="803">
        <v>6.726565127564503E-2</v>
      </c>
      <c r="CJ87" s="803">
        <v>2.179382401487108E-3</v>
      </c>
      <c r="CK87" s="803">
        <v>5.1583665643629886E-4</v>
      </c>
      <c r="CL87" s="803">
        <v>5.7533526848617351E-5</v>
      </c>
      <c r="CM87" s="803">
        <v>3.3255934105741995E-4</v>
      </c>
      <c r="CN87" s="803">
        <v>2.6612340784788754E-5</v>
      </c>
      <c r="CO87" s="803">
        <v>2.6859210339216029E-4</v>
      </c>
      <c r="CP87" s="803">
        <v>4.9309664694280081E-4</v>
      </c>
      <c r="CQ87" s="803">
        <v>3.8215343460399348E-5</v>
      </c>
      <c r="CR87" s="803">
        <v>3.7619317312740546E-4</v>
      </c>
      <c r="CS87" s="803">
        <v>1.1670811300936358E-4</v>
      </c>
      <c r="CT87" s="803">
        <v>2.404139285956236E-2</v>
      </c>
      <c r="CU87" s="803">
        <v>1.2943613348676639E-3</v>
      </c>
      <c r="CV87" s="803">
        <v>2.835915166058306E-3</v>
      </c>
      <c r="CW87" s="803">
        <v>1.9167385443620802E-4</v>
      </c>
      <c r="CX87" s="803">
        <v>1.0998857191911279E-4</v>
      </c>
      <c r="CY87" s="803">
        <v>2.0385010812918778E-4</v>
      </c>
      <c r="CZ87" s="803">
        <v>3.8376782046861647E-4</v>
      </c>
      <c r="DA87" s="803">
        <v>1.0000636404134808E-4</v>
      </c>
      <c r="DB87" s="803">
        <v>0</v>
      </c>
      <c r="DC87" s="803">
        <v>1.6746593590621908E-3</v>
      </c>
      <c r="DD87" s="803" t="s">
        <v>569</v>
      </c>
      <c r="DE87" s="803" t="s">
        <v>569</v>
      </c>
      <c r="DF87" s="803" t="s">
        <v>569</v>
      </c>
      <c r="DG87" s="803" t="s">
        <v>569</v>
      </c>
      <c r="DH87" s="803" t="s">
        <v>569</v>
      </c>
      <c r="DI87" s="803" t="s">
        <v>569</v>
      </c>
      <c r="DJ87" s="803" t="s">
        <v>569</v>
      </c>
      <c r="DK87" s="803" t="s">
        <v>569</v>
      </c>
      <c r="DL87" s="803" t="s">
        <v>569</v>
      </c>
      <c r="DM87" s="803" t="s">
        <v>569</v>
      </c>
      <c r="DN87" s="803" t="s">
        <v>569</v>
      </c>
      <c r="DO87" s="803" t="s">
        <v>569</v>
      </c>
      <c r="DP87" s="803" t="s">
        <v>569</v>
      </c>
      <c r="DQ87" s="803" t="s">
        <v>569</v>
      </c>
      <c r="DR87" s="803" t="s">
        <v>569</v>
      </c>
      <c r="DS87" s="803" t="s">
        <v>569</v>
      </c>
      <c r="DT87" s="804">
        <v>1.0512795415829265E-3</v>
      </c>
    </row>
    <row r="88" spans="1:124" x14ac:dyDescent="0.25">
      <c r="A88" s="22"/>
      <c r="B88" s="792">
        <v>85</v>
      </c>
      <c r="C88" s="793" t="str">
        <v>映像・音声・文字情報制作</v>
      </c>
      <c r="D88" s="802">
        <v>3.7107929566214593E-4</v>
      </c>
      <c r="E88" s="803">
        <v>2.8521267358360216E-4</v>
      </c>
      <c r="F88" s="803">
        <v>4.2186708423525075E-4</v>
      </c>
      <c r="G88" s="803">
        <v>4.118192113662102E-3</v>
      </c>
      <c r="H88" s="803">
        <v>9.3788404734697394E-4</v>
      </c>
      <c r="I88" s="803">
        <v>2.2525867617208773E-3</v>
      </c>
      <c r="J88" s="803">
        <v>3.4232133554932651E-3</v>
      </c>
      <c r="K88" s="803">
        <v>6.9335399800150908E-4</v>
      </c>
      <c r="L88" s="803">
        <v>1.2342577305609393E-3</v>
      </c>
      <c r="M88" s="803">
        <v>2.7006842891382126E-3</v>
      </c>
      <c r="N88" s="803">
        <v>2.8846793937735307E-4</v>
      </c>
      <c r="O88" s="803">
        <v>2.458435967973197E-3</v>
      </c>
      <c r="P88" s="803">
        <v>1.4394212011591128E-3</v>
      </c>
      <c r="Q88" s="803">
        <v>1.6438928077515198E-3</v>
      </c>
      <c r="R88" s="803">
        <v>8.1201786439301664E-4</v>
      </c>
      <c r="S88" s="803">
        <v>3.0132117747044733E-3</v>
      </c>
      <c r="T88" s="803">
        <v>1.9283000599003848E-3</v>
      </c>
      <c r="U88" s="803">
        <v>3.2821539830885627E-3</v>
      </c>
      <c r="V88" s="803">
        <v>7.0059834886010755E-4</v>
      </c>
      <c r="W88" s="803">
        <v>2.189354056990056E-3</v>
      </c>
      <c r="X88" s="803">
        <v>4.3633557272754258E-3</v>
      </c>
      <c r="Y88" s="803">
        <v>9.3480218208781309E-3</v>
      </c>
      <c r="Z88" s="803">
        <v>1.9632414369256473E-3</v>
      </c>
      <c r="AA88" s="803">
        <v>3.2395340960963612E-4</v>
      </c>
      <c r="AB88" s="803">
        <v>4.6527462551066729E-3</v>
      </c>
      <c r="AC88" s="803">
        <v>1.9560827864714791E-3</v>
      </c>
      <c r="AD88" s="803">
        <v>3.7436781831922024E-4</v>
      </c>
      <c r="AE88" s="803">
        <v>1.4188891337888472E-3</v>
      </c>
      <c r="AF88" s="803">
        <v>4.1223692775005424E-3</v>
      </c>
      <c r="AG88" s="803">
        <v>3.4098658786087749E-3</v>
      </c>
      <c r="AH88" s="803">
        <v>7.0086907765629384E-4</v>
      </c>
      <c r="AI88" s="803">
        <v>1.2010164700368361E-3</v>
      </c>
      <c r="AJ88" s="803">
        <v>3.1434184675834969E-3</v>
      </c>
      <c r="AK88" s="803">
        <v>1.4014466546112116E-3</v>
      </c>
      <c r="AL88" s="803">
        <v>4.169284368039294E-4</v>
      </c>
      <c r="AM88" s="803">
        <v>2.3115105112899039E-4</v>
      </c>
      <c r="AN88" s="803">
        <v>4.2913850445231198E-4</v>
      </c>
      <c r="AO88" s="803">
        <v>7.5653063949089941E-4</v>
      </c>
      <c r="AP88" s="803">
        <v>6.4040986231187955E-4</v>
      </c>
      <c r="AQ88" s="803">
        <v>2.080642846893385E-3</v>
      </c>
      <c r="AR88" s="803">
        <v>1.7966651694456921E-3</v>
      </c>
      <c r="AS88" s="803">
        <v>2.4377271518482404E-3</v>
      </c>
      <c r="AT88" s="803">
        <v>1.9627085377821392E-3</v>
      </c>
      <c r="AU88" s="803">
        <v>1.8129079042784628E-3</v>
      </c>
      <c r="AV88" s="803">
        <v>1.6600689567105094E-3</v>
      </c>
      <c r="AW88" s="803">
        <v>2.3370824030215136E-3</v>
      </c>
      <c r="AX88" s="803">
        <v>1.8599265883280369E-3</v>
      </c>
      <c r="AY88" s="803">
        <v>2.6788735571681016E-3</v>
      </c>
      <c r="AZ88" s="803">
        <v>1.7193947730398899E-3</v>
      </c>
      <c r="BA88" s="803">
        <v>1.3654984069185253E-3</v>
      </c>
      <c r="BB88" s="803">
        <v>1.1223344556677891E-3</v>
      </c>
      <c r="BC88" s="803">
        <v>1.6706469473210747E-3</v>
      </c>
      <c r="BD88" s="803">
        <v>5.233318796336677E-3</v>
      </c>
      <c r="BE88" s="803">
        <v>5.0497203231821008E-4</v>
      </c>
      <c r="BF88" s="803">
        <v>4.9413550992538548E-4</v>
      </c>
      <c r="BG88" s="803">
        <v>2.0889601620526672E-3</v>
      </c>
      <c r="BH88" s="803">
        <v>3.4861425832316542E-3</v>
      </c>
      <c r="BI88" s="803">
        <v>1.8570676901173047E-3</v>
      </c>
      <c r="BJ88" s="803">
        <v>1.9105324926990365E-3</v>
      </c>
      <c r="BK88" s="803">
        <v>2.6008919307070164E-3</v>
      </c>
      <c r="BL88" s="803">
        <v>2.4080528227526064E-3</v>
      </c>
      <c r="BM88" s="803">
        <v>2.6767737091765347E-3</v>
      </c>
      <c r="BN88" s="803">
        <v>2.7257521630495384E-3</v>
      </c>
      <c r="BO88" s="803">
        <v>6.6159766783340001E-4</v>
      </c>
      <c r="BP88" s="803">
        <v>3.6865453383634194E-4</v>
      </c>
      <c r="BQ88" s="803">
        <v>1.7621106658229628E-3</v>
      </c>
      <c r="BR88" s="803">
        <v>2.881116325071625E-3</v>
      </c>
      <c r="BS88" s="803">
        <v>3.1886125585875317E-3</v>
      </c>
      <c r="BT88" s="803">
        <v>4.853789329969424E-3</v>
      </c>
      <c r="BU88" s="803">
        <v>3.3954076783408388E-3</v>
      </c>
      <c r="BV88" s="803">
        <v>1.19011375273311E-3</v>
      </c>
      <c r="BW88" s="803">
        <v>0</v>
      </c>
      <c r="BX88" s="803">
        <v>4.6711757511456904E-3</v>
      </c>
      <c r="BY88" s="803">
        <v>3.4454131411475629E-3</v>
      </c>
      <c r="BZ88" s="803">
        <v>1.0953734030323405E-3</v>
      </c>
      <c r="CA88" s="803">
        <v>1.7751761834273821E-3</v>
      </c>
      <c r="CB88" s="803">
        <v>3.8883407811502527E-3</v>
      </c>
      <c r="CC88" s="803">
        <v>5.4031121926229504E-3</v>
      </c>
      <c r="CD88" s="803">
        <v>2.8951939779965257E-3</v>
      </c>
      <c r="CE88" s="803">
        <v>7.467185487627764E-3</v>
      </c>
      <c r="CF88" s="803">
        <v>1.4278822094566856E-2</v>
      </c>
      <c r="CG88" s="803">
        <v>0.15953802958231622</v>
      </c>
      <c r="CH88" s="803">
        <v>1.3102716061657334E-2</v>
      </c>
      <c r="CI88" s="803">
        <v>2.4984384759525295E-3</v>
      </c>
      <c r="CJ88" s="803">
        <v>5.1552008717529609E-2</v>
      </c>
      <c r="CK88" s="803">
        <v>6.3686591151948836E-3</v>
      </c>
      <c r="CL88" s="803">
        <v>1.1996283117057931E-2</v>
      </c>
      <c r="CM88" s="803">
        <v>1.5351176725596974E-2</v>
      </c>
      <c r="CN88" s="803">
        <v>2.4584296883603126E-3</v>
      </c>
      <c r="CO88" s="803">
        <v>1.8801447237451218E-3</v>
      </c>
      <c r="CP88" s="803">
        <v>1.0584939678851902E-2</v>
      </c>
      <c r="CQ88" s="803">
        <v>2.7187487204684111E-3</v>
      </c>
      <c r="CR88" s="803">
        <v>3.473379165512594E-2</v>
      </c>
      <c r="CS88" s="803">
        <v>2.4897730775330896E-3</v>
      </c>
      <c r="CT88" s="803">
        <v>0.16480929476322742</v>
      </c>
      <c r="CU88" s="803">
        <v>6.4257767548906786E-4</v>
      </c>
      <c r="CV88" s="803">
        <v>8.0038082772534071E-3</v>
      </c>
      <c r="CW88" s="803">
        <v>6.550245634211283E-3</v>
      </c>
      <c r="CX88" s="803">
        <v>2.1166093474190243E-3</v>
      </c>
      <c r="CY88" s="803">
        <v>8.5439784450668278E-3</v>
      </c>
      <c r="CZ88" s="803">
        <v>1.4262371265384443E-2</v>
      </c>
      <c r="DA88" s="803">
        <v>4.7412108043239113E-3</v>
      </c>
      <c r="DB88" s="803">
        <v>0</v>
      </c>
      <c r="DC88" s="803">
        <v>2.6185582705336072E-3</v>
      </c>
      <c r="DD88" s="803" t="s">
        <v>569</v>
      </c>
      <c r="DE88" s="803" t="s">
        <v>569</v>
      </c>
      <c r="DF88" s="803" t="s">
        <v>569</v>
      </c>
      <c r="DG88" s="803" t="s">
        <v>569</v>
      </c>
      <c r="DH88" s="803" t="s">
        <v>569</v>
      </c>
      <c r="DI88" s="803" t="s">
        <v>569</v>
      </c>
      <c r="DJ88" s="803" t="s">
        <v>569</v>
      </c>
      <c r="DK88" s="803" t="s">
        <v>569</v>
      </c>
      <c r="DL88" s="803" t="s">
        <v>569</v>
      </c>
      <c r="DM88" s="803" t="s">
        <v>569</v>
      </c>
      <c r="DN88" s="803" t="s">
        <v>569</v>
      </c>
      <c r="DO88" s="803" t="s">
        <v>569</v>
      </c>
      <c r="DP88" s="803" t="s">
        <v>569</v>
      </c>
      <c r="DQ88" s="803" t="s">
        <v>569</v>
      </c>
      <c r="DR88" s="803" t="s">
        <v>569</v>
      </c>
      <c r="DS88" s="803" t="s">
        <v>569</v>
      </c>
      <c r="DT88" s="804">
        <v>5.1588482938897473E-3</v>
      </c>
    </row>
    <row r="89" spans="1:124" x14ac:dyDescent="0.25">
      <c r="A89" s="22"/>
      <c r="B89" s="792">
        <v>86</v>
      </c>
      <c r="C89" s="794" t="str">
        <v>公務</v>
      </c>
      <c r="D89" s="805">
        <v>0</v>
      </c>
      <c r="E89" s="806">
        <v>0</v>
      </c>
      <c r="F89" s="806">
        <v>0</v>
      </c>
      <c r="G89" s="806">
        <v>0</v>
      </c>
      <c r="H89" s="806">
        <v>0</v>
      </c>
      <c r="I89" s="806">
        <v>0</v>
      </c>
      <c r="J89" s="806">
        <v>0</v>
      </c>
      <c r="K89" s="806">
        <v>0</v>
      </c>
      <c r="L89" s="806">
        <v>0</v>
      </c>
      <c r="M89" s="806">
        <v>0</v>
      </c>
      <c r="N89" s="806">
        <v>0</v>
      </c>
      <c r="O89" s="806">
        <v>0</v>
      </c>
      <c r="P89" s="806">
        <v>0</v>
      </c>
      <c r="Q89" s="806">
        <v>0</v>
      </c>
      <c r="R89" s="806">
        <v>0</v>
      </c>
      <c r="S89" s="806">
        <v>0</v>
      </c>
      <c r="T89" s="806">
        <v>0</v>
      </c>
      <c r="U89" s="806">
        <v>0</v>
      </c>
      <c r="V89" s="806">
        <v>0</v>
      </c>
      <c r="W89" s="806">
        <v>0</v>
      </c>
      <c r="X89" s="806">
        <v>0</v>
      </c>
      <c r="Y89" s="806">
        <v>0</v>
      </c>
      <c r="Z89" s="806">
        <v>0</v>
      </c>
      <c r="AA89" s="806">
        <v>0</v>
      </c>
      <c r="AB89" s="806">
        <v>0</v>
      </c>
      <c r="AC89" s="806">
        <v>0</v>
      </c>
      <c r="AD89" s="806">
        <v>0</v>
      </c>
      <c r="AE89" s="806">
        <v>0</v>
      </c>
      <c r="AF89" s="806">
        <v>0</v>
      </c>
      <c r="AG89" s="806">
        <v>0</v>
      </c>
      <c r="AH89" s="806">
        <v>0</v>
      </c>
      <c r="AI89" s="806">
        <v>0</v>
      </c>
      <c r="AJ89" s="806">
        <v>0</v>
      </c>
      <c r="AK89" s="806">
        <v>0</v>
      </c>
      <c r="AL89" s="806">
        <v>0</v>
      </c>
      <c r="AM89" s="806">
        <v>0</v>
      </c>
      <c r="AN89" s="806">
        <v>0</v>
      </c>
      <c r="AO89" s="806">
        <v>0</v>
      </c>
      <c r="AP89" s="806">
        <v>0</v>
      </c>
      <c r="AQ89" s="806">
        <v>0</v>
      </c>
      <c r="AR89" s="806">
        <v>0</v>
      </c>
      <c r="AS89" s="806">
        <v>0</v>
      </c>
      <c r="AT89" s="806">
        <v>0</v>
      </c>
      <c r="AU89" s="806">
        <v>0</v>
      </c>
      <c r="AV89" s="806">
        <v>0</v>
      </c>
      <c r="AW89" s="806">
        <v>0</v>
      </c>
      <c r="AX89" s="806">
        <v>0</v>
      </c>
      <c r="AY89" s="806">
        <v>0</v>
      </c>
      <c r="AZ89" s="806">
        <v>0</v>
      </c>
      <c r="BA89" s="806">
        <v>0</v>
      </c>
      <c r="BB89" s="806">
        <v>0</v>
      </c>
      <c r="BC89" s="806">
        <v>0</v>
      </c>
      <c r="BD89" s="806">
        <v>0</v>
      </c>
      <c r="BE89" s="806">
        <v>0</v>
      </c>
      <c r="BF89" s="806">
        <v>0</v>
      </c>
      <c r="BG89" s="806">
        <v>0</v>
      </c>
      <c r="BH89" s="806">
        <v>0</v>
      </c>
      <c r="BI89" s="806">
        <v>0</v>
      </c>
      <c r="BJ89" s="806">
        <v>0</v>
      </c>
      <c r="BK89" s="806">
        <v>0</v>
      </c>
      <c r="BL89" s="806">
        <v>0</v>
      </c>
      <c r="BM89" s="806">
        <v>0</v>
      </c>
      <c r="BN89" s="806">
        <v>0</v>
      </c>
      <c r="BO89" s="806">
        <v>0</v>
      </c>
      <c r="BP89" s="806">
        <v>0</v>
      </c>
      <c r="BQ89" s="806">
        <v>0</v>
      </c>
      <c r="BR89" s="806">
        <v>0</v>
      </c>
      <c r="BS89" s="806">
        <v>0</v>
      </c>
      <c r="BT89" s="806">
        <v>0</v>
      </c>
      <c r="BU89" s="806">
        <v>0</v>
      </c>
      <c r="BV89" s="806">
        <v>0</v>
      </c>
      <c r="BW89" s="806">
        <v>0</v>
      </c>
      <c r="BX89" s="806">
        <v>0</v>
      </c>
      <c r="BY89" s="806">
        <v>0</v>
      </c>
      <c r="BZ89" s="806">
        <v>0</v>
      </c>
      <c r="CA89" s="806">
        <v>0</v>
      </c>
      <c r="CB89" s="806">
        <v>0</v>
      </c>
      <c r="CC89" s="806">
        <v>0</v>
      </c>
      <c r="CD89" s="806">
        <v>0</v>
      </c>
      <c r="CE89" s="806">
        <v>0</v>
      </c>
      <c r="CF89" s="806">
        <v>0</v>
      </c>
      <c r="CG89" s="806">
        <v>0</v>
      </c>
      <c r="CH89" s="806">
        <v>0</v>
      </c>
      <c r="CI89" s="806">
        <v>0</v>
      </c>
      <c r="CJ89" s="806">
        <v>0</v>
      </c>
      <c r="CK89" s="806">
        <v>0</v>
      </c>
      <c r="CL89" s="806">
        <v>0</v>
      </c>
      <c r="CM89" s="806">
        <v>0</v>
      </c>
      <c r="CN89" s="806">
        <v>0</v>
      </c>
      <c r="CO89" s="806">
        <v>0</v>
      </c>
      <c r="CP89" s="806">
        <v>0</v>
      </c>
      <c r="CQ89" s="806">
        <v>0</v>
      </c>
      <c r="CR89" s="806">
        <v>0</v>
      </c>
      <c r="CS89" s="806">
        <v>0</v>
      </c>
      <c r="CT89" s="806">
        <v>0</v>
      </c>
      <c r="CU89" s="806">
        <v>0</v>
      </c>
      <c r="CV89" s="806">
        <v>0</v>
      </c>
      <c r="CW89" s="806">
        <v>0</v>
      </c>
      <c r="CX89" s="806">
        <v>0</v>
      </c>
      <c r="CY89" s="806">
        <v>0</v>
      </c>
      <c r="CZ89" s="806">
        <v>0</v>
      </c>
      <c r="DA89" s="806">
        <v>0</v>
      </c>
      <c r="DB89" s="806">
        <v>0</v>
      </c>
      <c r="DC89" s="806">
        <v>0.12861891350130675</v>
      </c>
      <c r="DD89" s="806" t="s">
        <v>569</v>
      </c>
      <c r="DE89" s="806" t="s">
        <v>569</v>
      </c>
      <c r="DF89" s="806" t="s">
        <v>569</v>
      </c>
      <c r="DG89" s="806" t="s">
        <v>569</v>
      </c>
      <c r="DH89" s="806" t="s">
        <v>569</v>
      </c>
      <c r="DI89" s="806" t="s">
        <v>569</v>
      </c>
      <c r="DJ89" s="806" t="s">
        <v>569</v>
      </c>
      <c r="DK89" s="806" t="s">
        <v>569</v>
      </c>
      <c r="DL89" s="806" t="s">
        <v>569</v>
      </c>
      <c r="DM89" s="806" t="s">
        <v>569</v>
      </c>
      <c r="DN89" s="806" t="s">
        <v>569</v>
      </c>
      <c r="DO89" s="806" t="s">
        <v>569</v>
      </c>
      <c r="DP89" s="806" t="s">
        <v>569</v>
      </c>
      <c r="DQ89" s="806" t="s">
        <v>569</v>
      </c>
      <c r="DR89" s="806" t="s">
        <v>569</v>
      </c>
      <c r="DS89" s="806" t="s">
        <v>569</v>
      </c>
      <c r="DT89" s="807">
        <v>7.5770453523160166E-4</v>
      </c>
    </row>
    <row r="90" spans="1:124" x14ac:dyDescent="0.25">
      <c r="A90" s="22"/>
      <c r="B90" s="792">
        <v>87</v>
      </c>
      <c r="C90" s="793" t="str">
        <v>教育</v>
      </c>
      <c r="D90" s="802">
        <v>2.0964931958313328E-5</v>
      </c>
      <c r="E90" s="803">
        <v>5.0704475303751497E-5</v>
      </c>
      <c r="F90" s="803">
        <v>7.3688573665545986E-6</v>
      </c>
      <c r="G90" s="803">
        <v>2.0590960568310512E-4</v>
      </c>
      <c r="H90" s="803">
        <v>1.0780276406287058E-5</v>
      </c>
      <c r="I90" s="803">
        <v>0</v>
      </c>
      <c r="J90" s="803">
        <v>3.2247662044501772E-4</v>
      </c>
      <c r="K90" s="803">
        <v>6.1178293941309623E-5</v>
      </c>
      <c r="L90" s="803">
        <v>1.6948611808995128E-4</v>
      </c>
      <c r="M90" s="803">
        <v>1.2852131022265449E-4</v>
      </c>
      <c r="N90" s="803">
        <v>4.4379682981131241E-5</v>
      </c>
      <c r="O90" s="803">
        <v>2.1898941977394537E-4</v>
      </c>
      <c r="P90" s="803">
        <v>1.2626501764553622E-5</v>
      </c>
      <c r="Q90" s="803">
        <v>4.3489227718294176E-5</v>
      </c>
      <c r="R90" s="803">
        <v>0</v>
      </c>
      <c r="S90" s="803">
        <v>0</v>
      </c>
      <c r="T90" s="803">
        <v>1.6411064339577744E-4</v>
      </c>
      <c r="U90" s="803">
        <v>0</v>
      </c>
      <c r="V90" s="803">
        <v>2.1538665454820874E-4</v>
      </c>
      <c r="W90" s="803">
        <v>5.0137879167711205E-5</v>
      </c>
      <c r="X90" s="803">
        <v>2.9682692022281806E-5</v>
      </c>
      <c r="Y90" s="803">
        <v>1.3240824108892536E-4</v>
      </c>
      <c r="Z90" s="803">
        <v>8.3542188805346704E-5</v>
      </c>
      <c r="AA90" s="803">
        <v>2.0615216975158665E-4</v>
      </c>
      <c r="AB90" s="803">
        <v>1.1348161597821153E-4</v>
      </c>
      <c r="AC90" s="803">
        <v>4.1014639071176173E-4</v>
      </c>
      <c r="AD90" s="803">
        <v>6.9757978568798809E-6</v>
      </c>
      <c r="AE90" s="803">
        <v>2.7551245316288297E-5</v>
      </c>
      <c r="AF90" s="803">
        <v>8.678672163159037E-4</v>
      </c>
      <c r="AG90" s="803">
        <v>0</v>
      </c>
      <c r="AH90" s="803">
        <v>2.8034763106251753E-4</v>
      </c>
      <c r="AI90" s="803">
        <v>3.8081010025558214E-4</v>
      </c>
      <c r="AJ90" s="803">
        <v>1.9646365422396855E-3</v>
      </c>
      <c r="AK90" s="803">
        <v>9.0415913200723327E-5</v>
      </c>
      <c r="AL90" s="803">
        <v>1.4278371123422241E-5</v>
      </c>
      <c r="AM90" s="803">
        <v>2.4331689592525306E-5</v>
      </c>
      <c r="AN90" s="803">
        <v>2.6821156528269499E-5</v>
      </c>
      <c r="AO90" s="803">
        <v>0</v>
      </c>
      <c r="AP90" s="803">
        <v>0</v>
      </c>
      <c r="AQ90" s="803">
        <v>1.0761945759793371E-3</v>
      </c>
      <c r="AR90" s="803">
        <v>1.081665765278529E-3</v>
      </c>
      <c r="AS90" s="803">
        <v>4.875454303696481E-4</v>
      </c>
      <c r="AT90" s="803">
        <v>9.813542688910696E-4</v>
      </c>
      <c r="AU90" s="803">
        <v>7.5106184605822025E-4</v>
      </c>
      <c r="AV90" s="803">
        <v>3.8309283616396372E-4</v>
      </c>
      <c r="AW90" s="803">
        <v>1.1476743943409219E-3</v>
      </c>
      <c r="AX90" s="803">
        <v>2.6728746335575098E-3</v>
      </c>
      <c r="AY90" s="803">
        <v>1.1937436552994698E-3</v>
      </c>
      <c r="AZ90" s="803">
        <v>2.0632737276478678E-3</v>
      </c>
      <c r="BA90" s="803">
        <v>9.1033227127901685E-4</v>
      </c>
      <c r="BB90" s="803">
        <v>1.1223344556677891E-3</v>
      </c>
      <c r="BC90" s="803">
        <v>2.0240530323313022E-3</v>
      </c>
      <c r="BD90" s="803">
        <v>4.3610989969472308E-4</v>
      </c>
      <c r="BE90" s="803">
        <v>2.3306401491609695E-4</v>
      </c>
      <c r="BF90" s="803">
        <v>2.380834729640494E-4</v>
      </c>
      <c r="BG90" s="803">
        <v>3.1650911546252531E-4</v>
      </c>
      <c r="BH90" s="803">
        <v>0</v>
      </c>
      <c r="BI90" s="803">
        <v>3.0951128168621748E-4</v>
      </c>
      <c r="BJ90" s="803">
        <v>5.45866426485439E-5</v>
      </c>
      <c r="BK90" s="803">
        <v>2.5882940393649745E-4</v>
      </c>
      <c r="BL90" s="803">
        <v>2.5734915663004957E-5</v>
      </c>
      <c r="BM90" s="803">
        <v>1.6316588745179676E-4</v>
      </c>
      <c r="BN90" s="803">
        <v>1.7896352585678788E-4</v>
      </c>
      <c r="BO90" s="803">
        <v>6.3234808672918647E-4</v>
      </c>
      <c r="BP90" s="803">
        <v>4.7925089398724455E-4</v>
      </c>
      <c r="BQ90" s="803">
        <v>1.4061730999085988E-4</v>
      </c>
      <c r="BR90" s="803">
        <v>2.0425824692671965E-4</v>
      </c>
      <c r="BS90" s="803">
        <v>3.9441213650206406E-4</v>
      </c>
      <c r="BT90" s="803">
        <v>3.8415017156977259E-4</v>
      </c>
      <c r="BU90" s="803">
        <v>8.7397881038374228E-6</v>
      </c>
      <c r="BV90" s="803">
        <v>1.9769331440749336E-6</v>
      </c>
      <c r="BW90" s="803">
        <v>0</v>
      </c>
      <c r="BX90" s="803">
        <v>2.7923905515523924E-3</v>
      </c>
      <c r="BY90" s="803">
        <v>2.3260715350529985E-4</v>
      </c>
      <c r="BZ90" s="803">
        <v>1.0845281218141987E-4</v>
      </c>
      <c r="CA90" s="803">
        <v>1.0111763070155975E-4</v>
      </c>
      <c r="CB90" s="803">
        <v>7.5445418141721317E-4</v>
      </c>
      <c r="CC90" s="803">
        <v>3.2018442622950817E-4</v>
      </c>
      <c r="CD90" s="803">
        <v>8.3533465594653859E-4</v>
      </c>
      <c r="CE90" s="803">
        <v>3.8363521771298605E-4</v>
      </c>
      <c r="CF90" s="803">
        <v>6.6000221748758661E-3</v>
      </c>
      <c r="CG90" s="803">
        <v>1.2446571403760987E-3</v>
      </c>
      <c r="CH90" s="803">
        <v>4.6835995895192477E-3</v>
      </c>
      <c r="CI90" s="803">
        <v>1.0906644885408158E-2</v>
      </c>
      <c r="CJ90" s="803">
        <v>2.0458418131606921E-3</v>
      </c>
      <c r="CK90" s="803">
        <v>8.989847361028345E-5</v>
      </c>
      <c r="CL90" s="803">
        <v>4.3421529697069698E-6</v>
      </c>
      <c r="CM90" s="803">
        <v>0</v>
      </c>
      <c r="CN90" s="803">
        <v>1.7022721433028668E-4</v>
      </c>
      <c r="CO90" s="803">
        <v>0</v>
      </c>
      <c r="CP90" s="803">
        <v>2.5108602267639551E-4</v>
      </c>
      <c r="CQ90" s="803">
        <v>2.729667390028525E-5</v>
      </c>
      <c r="CR90" s="803">
        <v>0</v>
      </c>
      <c r="CS90" s="803">
        <v>4.6084742060107671E-4</v>
      </c>
      <c r="CT90" s="803">
        <v>2.1763430661879278E-3</v>
      </c>
      <c r="CU90" s="803">
        <v>3.6823935558112773E-6</v>
      </c>
      <c r="CV90" s="803">
        <v>1.138086408322743E-3</v>
      </c>
      <c r="CW90" s="803">
        <v>3.1667854211199584E-4</v>
      </c>
      <c r="CX90" s="803">
        <v>3.6349881695218984E-4</v>
      </c>
      <c r="CY90" s="803">
        <v>1.2408267451341866E-3</v>
      </c>
      <c r="CZ90" s="803">
        <v>3.1181135413075087E-4</v>
      </c>
      <c r="DA90" s="803">
        <v>6.0458392806814979E-4</v>
      </c>
      <c r="DB90" s="803">
        <v>0</v>
      </c>
      <c r="DC90" s="803">
        <v>4.5165055441374235E-4</v>
      </c>
      <c r="DD90" s="803" t="s">
        <v>569</v>
      </c>
      <c r="DE90" s="803" t="s">
        <v>569</v>
      </c>
      <c r="DF90" s="803" t="s">
        <v>569</v>
      </c>
      <c r="DG90" s="803" t="s">
        <v>569</v>
      </c>
      <c r="DH90" s="803" t="s">
        <v>569</v>
      </c>
      <c r="DI90" s="803" t="s">
        <v>569</v>
      </c>
      <c r="DJ90" s="803" t="s">
        <v>569</v>
      </c>
      <c r="DK90" s="803" t="s">
        <v>569</v>
      </c>
      <c r="DL90" s="803" t="s">
        <v>569</v>
      </c>
      <c r="DM90" s="803" t="s">
        <v>569</v>
      </c>
      <c r="DN90" s="803" t="s">
        <v>569</v>
      </c>
      <c r="DO90" s="803" t="s">
        <v>569</v>
      </c>
      <c r="DP90" s="803" t="s">
        <v>569</v>
      </c>
      <c r="DQ90" s="803" t="s">
        <v>569</v>
      </c>
      <c r="DR90" s="803" t="s">
        <v>569</v>
      </c>
      <c r="DS90" s="803" t="s">
        <v>569</v>
      </c>
      <c r="DT90" s="804">
        <v>4.5306814880390306E-4</v>
      </c>
    </row>
    <row r="91" spans="1:124" x14ac:dyDescent="0.25">
      <c r="A91" s="22"/>
      <c r="B91" s="792">
        <v>88</v>
      </c>
      <c r="C91" s="793" t="str">
        <v>研究</v>
      </c>
      <c r="D91" s="802">
        <v>0</v>
      </c>
      <c r="E91" s="803">
        <v>4.3098804008188772E-4</v>
      </c>
      <c r="F91" s="803">
        <v>5.710864459079814E-5</v>
      </c>
      <c r="G91" s="803">
        <v>0</v>
      </c>
      <c r="H91" s="803">
        <v>1.7787456070373644E-3</v>
      </c>
      <c r="I91" s="803">
        <v>1.0962353157511334E-3</v>
      </c>
      <c r="J91" s="803">
        <v>1.314712375660457E-3</v>
      </c>
      <c r="K91" s="803">
        <v>1.6395782776270979E-2</v>
      </c>
      <c r="L91" s="803">
        <v>1.3626683894432083E-2</v>
      </c>
      <c r="M91" s="803">
        <v>1.5822015353086248E-3</v>
      </c>
      <c r="N91" s="803">
        <v>7.7664445216979667E-4</v>
      </c>
      <c r="O91" s="803">
        <v>6.2419976950164723E-3</v>
      </c>
      <c r="P91" s="803">
        <v>4.7980706705303758E-3</v>
      </c>
      <c r="Q91" s="803">
        <v>2.1831592314583677E-3</v>
      </c>
      <c r="R91" s="803">
        <v>1.7864393016646368E-2</v>
      </c>
      <c r="S91" s="803">
        <v>1.1782430657498262E-2</v>
      </c>
      <c r="T91" s="803">
        <v>1.2390353576381195E-3</v>
      </c>
      <c r="U91" s="803">
        <v>9.206720071206053E-3</v>
      </c>
      <c r="V91" s="803">
        <v>8.4545179125956223E-3</v>
      </c>
      <c r="W91" s="803">
        <v>8.2560374362831111E-3</v>
      </c>
      <c r="X91" s="803">
        <v>1.1981913346327757E-2</v>
      </c>
      <c r="Y91" s="803">
        <v>1.6948254859382447E-2</v>
      </c>
      <c r="Z91" s="803">
        <v>5.6516290726817041E-2</v>
      </c>
      <c r="AA91" s="803">
        <v>9.3651985687149362E-3</v>
      </c>
      <c r="AB91" s="803">
        <v>0.12789378120744441</v>
      </c>
      <c r="AC91" s="803">
        <v>8.9885159010600707E-2</v>
      </c>
      <c r="AD91" s="803">
        <v>1.9943030984168816E-3</v>
      </c>
      <c r="AE91" s="803">
        <v>3.2193630152082875E-2</v>
      </c>
      <c r="AF91" s="803">
        <v>2.082881319158169E-2</v>
      </c>
      <c r="AG91" s="803">
        <v>7.729029324846556E-3</v>
      </c>
      <c r="AH91" s="803">
        <v>2.1306419960751333E-2</v>
      </c>
      <c r="AI91" s="803">
        <v>1.5100585129365586E-2</v>
      </c>
      <c r="AJ91" s="803">
        <v>2.0825147347740668E-2</v>
      </c>
      <c r="AK91" s="803">
        <v>6.6003616636528028E-3</v>
      </c>
      <c r="AL91" s="803">
        <v>3.8580158775486893E-3</v>
      </c>
      <c r="AM91" s="803">
        <v>4.4364780690371143E-3</v>
      </c>
      <c r="AN91" s="803">
        <v>2.9610556807209528E-2</v>
      </c>
      <c r="AO91" s="803">
        <v>2.2695919184726981E-3</v>
      </c>
      <c r="AP91" s="803">
        <v>2.7217419148254881E-3</v>
      </c>
      <c r="AQ91" s="803">
        <v>1.1694647725642129E-2</v>
      </c>
      <c r="AR91" s="803">
        <v>9.2583256180619848E-3</v>
      </c>
      <c r="AS91" s="803">
        <v>6.6040244659161425E-3</v>
      </c>
      <c r="AT91" s="803">
        <v>1.8713410713681433E-2</v>
      </c>
      <c r="AU91" s="803">
        <v>2.7582098829379467E-2</v>
      </c>
      <c r="AV91" s="803">
        <v>6.4104201251436593E-2</v>
      </c>
      <c r="AW91" s="803">
        <v>4.3987229514012058E-2</v>
      </c>
      <c r="AX91" s="803">
        <v>6.7043578942182144E-2</v>
      </c>
      <c r="AY91" s="803">
        <v>4.8144527578298305E-2</v>
      </c>
      <c r="AZ91" s="803">
        <v>4.8830811554332873E-2</v>
      </c>
      <c r="BA91" s="803">
        <v>5.9171597633136092E-2</v>
      </c>
      <c r="BB91" s="803">
        <v>2.0202020202020204E-2</v>
      </c>
      <c r="BC91" s="803">
        <v>6.1267764010409419E-2</v>
      </c>
      <c r="BD91" s="803">
        <v>6.279982555604012E-2</v>
      </c>
      <c r="BE91" s="803">
        <v>3.8882846488502175E-2</v>
      </c>
      <c r="BF91" s="803">
        <v>5.4354906091792408E-2</v>
      </c>
      <c r="BG91" s="803">
        <v>8.060432140445644E-3</v>
      </c>
      <c r="BH91" s="803">
        <v>6.081382061859663E-3</v>
      </c>
      <c r="BI91" s="803">
        <v>3.2405831192546967E-2</v>
      </c>
      <c r="BJ91" s="803">
        <v>4.830917874396135E-3</v>
      </c>
      <c r="BK91" s="803">
        <v>1.2059617802881938E-3</v>
      </c>
      <c r="BL91" s="803">
        <v>2.4264349053690386E-4</v>
      </c>
      <c r="BM91" s="803">
        <v>2.2757908746544723E-3</v>
      </c>
      <c r="BN91" s="803">
        <v>2.2060696168115582E-3</v>
      </c>
      <c r="BO91" s="803">
        <v>6.4780857959855645E-3</v>
      </c>
      <c r="BP91" s="803">
        <v>1.1907541442913845E-2</v>
      </c>
      <c r="BQ91" s="803">
        <v>8.7885818744287428E-6</v>
      </c>
      <c r="BR91" s="803">
        <v>0</v>
      </c>
      <c r="BS91" s="803">
        <v>2.7796920737400239E-3</v>
      </c>
      <c r="BT91" s="803">
        <v>3.5923232260308462E-4</v>
      </c>
      <c r="BU91" s="803">
        <v>0</v>
      </c>
      <c r="BV91" s="803">
        <v>0</v>
      </c>
      <c r="BW91" s="803">
        <v>0</v>
      </c>
      <c r="BX91" s="803">
        <v>3.1092053106994977E-3</v>
      </c>
      <c r="BY91" s="803">
        <v>1.3005438637975881E-3</v>
      </c>
      <c r="BZ91" s="803">
        <v>2.1654411498890167E-3</v>
      </c>
      <c r="CA91" s="803">
        <v>2.0504408447816281E-3</v>
      </c>
      <c r="CB91" s="803">
        <v>4.4106552144390927E-3</v>
      </c>
      <c r="CC91" s="803">
        <v>2.9376921106557376E-3</v>
      </c>
      <c r="CD91" s="803">
        <v>2.5060039678396159E-3</v>
      </c>
      <c r="CE91" s="803">
        <v>0</v>
      </c>
      <c r="CF91" s="803">
        <v>1.3701975661575435E-2</v>
      </c>
      <c r="CG91" s="803">
        <v>8.2301747344249009E-3</v>
      </c>
      <c r="CH91" s="803">
        <v>1.6579019320292165E-2</v>
      </c>
      <c r="CI91" s="803">
        <v>2.3254696583865853E-2</v>
      </c>
      <c r="CJ91" s="803">
        <v>9.1181513709276806E-3</v>
      </c>
      <c r="CK91" s="803">
        <v>2.3671956151528783E-4</v>
      </c>
      <c r="CL91" s="803">
        <v>0</v>
      </c>
      <c r="CM91" s="803">
        <v>2.7988431685778931E-2</v>
      </c>
      <c r="CN91" s="803">
        <v>3.817494402231766E-3</v>
      </c>
      <c r="CO91" s="803">
        <v>1.5009558718973662E-3</v>
      </c>
      <c r="CP91" s="803">
        <v>8.7728851296571916E-5</v>
      </c>
      <c r="CQ91" s="803">
        <v>8.1890021700855756E-5</v>
      </c>
      <c r="CR91" s="803">
        <v>0</v>
      </c>
      <c r="CS91" s="803">
        <v>6.8079732588795421E-3</v>
      </c>
      <c r="CT91" s="803">
        <v>1.7868030621231623E-3</v>
      </c>
      <c r="CU91" s="803">
        <v>1.3182968929804373E-3</v>
      </c>
      <c r="CV91" s="803">
        <v>3.5174141594521629E-4</v>
      </c>
      <c r="CW91" s="803">
        <v>0</v>
      </c>
      <c r="CX91" s="803">
        <v>0</v>
      </c>
      <c r="CY91" s="803">
        <v>0</v>
      </c>
      <c r="CZ91" s="803">
        <v>1.4091474657832012E-4</v>
      </c>
      <c r="DA91" s="803">
        <v>1.4091805842189958E-4</v>
      </c>
      <c r="DB91" s="803">
        <v>0</v>
      </c>
      <c r="DC91" s="803">
        <v>2.3369110146913299E-2</v>
      </c>
      <c r="DD91" s="803" t="s">
        <v>569</v>
      </c>
      <c r="DE91" s="803" t="s">
        <v>569</v>
      </c>
      <c r="DF91" s="803" t="s">
        <v>569</v>
      </c>
      <c r="DG91" s="803" t="s">
        <v>569</v>
      </c>
      <c r="DH91" s="803" t="s">
        <v>569</v>
      </c>
      <c r="DI91" s="803" t="s">
        <v>569</v>
      </c>
      <c r="DJ91" s="803" t="s">
        <v>569</v>
      </c>
      <c r="DK91" s="803" t="s">
        <v>569</v>
      </c>
      <c r="DL91" s="803" t="s">
        <v>569</v>
      </c>
      <c r="DM91" s="803" t="s">
        <v>569</v>
      </c>
      <c r="DN91" s="803" t="s">
        <v>569</v>
      </c>
      <c r="DO91" s="803" t="s">
        <v>569</v>
      </c>
      <c r="DP91" s="803" t="s">
        <v>569</v>
      </c>
      <c r="DQ91" s="803" t="s">
        <v>569</v>
      </c>
      <c r="DR91" s="803" t="s">
        <v>569</v>
      </c>
      <c r="DS91" s="803" t="s">
        <v>569</v>
      </c>
      <c r="DT91" s="804">
        <v>4.3430565654462693E-3</v>
      </c>
    </row>
    <row r="92" spans="1:124" x14ac:dyDescent="0.25">
      <c r="A92" s="22"/>
      <c r="B92" s="792">
        <v>89</v>
      </c>
      <c r="C92" s="793" t="str">
        <v>医療</v>
      </c>
      <c r="D92" s="802">
        <v>0</v>
      </c>
      <c r="E92" s="803">
        <v>0</v>
      </c>
      <c r="F92" s="803">
        <v>0</v>
      </c>
      <c r="G92" s="803">
        <v>0</v>
      </c>
      <c r="H92" s="803">
        <v>0</v>
      </c>
      <c r="I92" s="803">
        <v>0</v>
      </c>
      <c r="J92" s="803">
        <v>0</v>
      </c>
      <c r="K92" s="803">
        <v>0</v>
      </c>
      <c r="L92" s="803">
        <v>0</v>
      </c>
      <c r="M92" s="803">
        <v>0</v>
      </c>
      <c r="N92" s="803">
        <v>0</v>
      </c>
      <c r="O92" s="803">
        <v>0</v>
      </c>
      <c r="P92" s="803">
        <v>0</v>
      </c>
      <c r="Q92" s="803">
        <v>0</v>
      </c>
      <c r="R92" s="803">
        <v>0</v>
      </c>
      <c r="S92" s="803">
        <v>0</v>
      </c>
      <c r="T92" s="803">
        <v>0</v>
      </c>
      <c r="U92" s="803">
        <v>0</v>
      </c>
      <c r="V92" s="803">
        <v>0</v>
      </c>
      <c r="W92" s="803">
        <v>0</v>
      </c>
      <c r="X92" s="803">
        <v>0</v>
      </c>
      <c r="Y92" s="803">
        <v>0</v>
      </c>
      <c r="Z92" s="803">
        <v>0</v>
      </c>
      <c r="AA92" s="803">
        <v>0</v>
      </c>
      <c r="AB92" s="803">
        <v>0</v>
      </c>
      <c r="AC92" s="803">
        <v>0</v>
      </c>
      <c r="AD92" s="803">
        <v>0</v>
      </c>
      <c r="AE92" s="803">
        <v>0</v>
      </c>
      <c r="AF92" s="803">
        <v>0</v>
      </c>
      <c r="AG92" s="803">
        <v>0</v>
      </c>
      <c r="AH92" s="803">
        <v>0</v>
      </c>
      <c r="AI92" s="803">
        <v>0</v>
      </c>
      <c r="AJ92" s="803">
        <v>0</v>
      </c>
      <c r="AK92" s="803">
        <v>0</v>
      </c>
      <c r="AL92" s="803">
        <v>0</v>
      </c>
      <c r="AM92" s="803">
        <v>0</v>
      </c>
      <c r="AN92" s="803">
        <v>0</v>
      </c>
      <c r="AO92" s="803">
        <v>0</v>
      </c>
      <c r="AP92" s="803">
        <v>0</v>
      </c>
      <c r="AQ92" s="803">
        <v>0</v>
      </c>
      <c r="AR92" s="803">
        <v>0</v>
      </c>
      <c r="AS92" s="803">
        <v>0</v>
      </c>
      <c r="AT92" s="803">
        <v>0</v>
      </c>
      <c r="AU92" s="803">
        <v>0</v>
      </c>
      <c r="AV92" s="803">
        <v>0</v>
      </c>
      <c r="AW92" s="803">
        <v>0</v>
      </c>
      <c r="AX92" s="803">
        <v>0</v>
      </c>
      <c r="AY92" s="803">
        <v>0</v>
      </c>
      <c r="AZ92" s="803">
        <v>0</v>
      </c>
      <c r="BA92" s="803">
        <v>0</v>
      </c>
      <c r="BB92" s="803">
        <v>0</v>
      </c>
      <c r="BC92" s="803">
        <v>0</v>
      </c>
      <c r="BD92" s="803">
        <v>0</v>
      </c>
      <c r="BE92" s="803">
        <v>0</v>
      </c>
      <c r="BF92" s="803">
        <v>0</v>
      </c>
      <c r="BG92" s="803">
        <v>0</v>
      </c>
      <c r="BH92" s="803">
        <v>0</v>
      </c>
      <c r="BI92" s="803">
        <v>0</v>
      </c>
      <c r="BJ92" s="803">
        <v>0</v>
      </c>
      <c r="BK92" s="803">
        <v>0</v>
      </c>
      <c r="BL92" s="803">
        <v>0</v>
      </c>
      <c r="BM92" s="803">
        <v>0</v>
      </c>
      <c r="BN92" s="803">
        <v>0</v>
      </c>
      <c r="BO92" s="803">
        <v>0</v>
      </c>
      <c r="BP92" s="803">
        <v>0</v>
      </c>
      <c r="BQ92" s="803">
        <v>0</v>
      </c>
      <c r="BR92" s="803">
        <v>0</v>
      </c>
      <c r="BS92" s="803">
        <v>0</v>
      </c>
      <c r="BT92" s="803">
        <v>0</v>
      </c>
      <c r="BU92" s="803">
        <v>0</v>
      </c>
      <c r="BV92" s="803">
        <v>0</v>
      </c>
      <c r="BW92" s="803">
        <v>0</v>
      </c>
      <c r="BX92" s="803">
        <v>0</v>
      </c>
      <c r="BY92" s="803">
        <v>0</v>
      </c>
      <c r="BZ92" s="803">
        <v>0</v>
      </c>
      <c r="CA92" s="803">
        <v>0</v>
      </c>
      <c r="CB92" s="803">
        <v>0</v>
      </c>
      <c r="CC92" s="803">
        <v>0</v>
      </c>
      <c r="CD92" s="803">
        <v>0</v>
      </c>
      <c r="CE92" s="803">
        <v>0</v>
      </c>
      <c r="CF92" s="803">
        <v>0</v>
      </c>
      <c r="CG92" s="803">
        <v>0</v>
      </c>
      <c r="CH92" s="803">
        <v>0</v>
      </c>
      <c r="CI92" s="803">
        <v>0</v>
      </c>
      <c r="CJ92" s="803">
        <v>0</v>
      </c>
      <c r="CK92" s="803">
        <v>0</v>
      </c>
      <c r="CL92" s="803">
        <v>0</v>
      </c>
      <c r="CM92" s="803">
        <v>0</v>
      </c>
      <c r="CN92" s="803">
        <v>1.9869324230077451E-2</v>
      </c>
      <c r="CO92" s="803">
        <v>0</v>
      </c>
      <c r="CP92" s="803">
        <v>0</v>
      </c>
      <c r="CQ92" s="803">
        <v>8.7622323219915658E-4</v>
      </c>
      <c r="CR92" s="803">
        <v>0</v>
      </c>
      <c r="CS92" s="803">
        <v>0</v>
      </c>
      <c r="CT92" s="803">
        <v>0</v>
      </c>
      <c r="CU92" s="803">
        <v>0</v>
      </c>
      <c r="CV92" s="803">
        <v>0</v>
      </c>
      <c r="CW92" s="803">
        <v>0</v>
      </c>
      <c r="CX92" s="803">
        <v>0</v>
      </c>
      <c r="CY92" s="803">
        <v>0</v>
      </c>
      <c r="CZ92" s="803">
        <v>0</v>
      </c>
      <c r="DA92" s="803">
        <v>0</v>
      </c>
      <c r="DB92" s="803">
        <v>0</v>
      </c>
      <c r="DC92" s="803">
        <v>0</v>
      </c>
      <c r="DD92" s="803" t="s">
        <v>569</v>
      </c>
      <c r="DE92" s="803" t="s">
        <v>569</v>
      </c>
      <c r="DF92" s="803" t="s">
        <v>569</v>
      </c>
      <c r="DG92" s="803" t="s">
        <v>569</v>
      </c>
      <c r="DH92" s="803" t="s">
        <v>569</v>
      </c>
      <c r="DI92" s="803" t="s">
        <v>569</v>
      </c>
      <c r="DJ92" s="803" t="s">
        <v>569</v>
      </c>
      <c r="DK92" s="803" t="s">
        <v>569</v>
      </c>
      <c r="DL92" s="803" t="s">
        <v>569</v>
      </c>
      <c r="DM92" s="803" t="s">
        <v>569</v>
      </c>
      <c r="DN92" s="803" t="s">
        <v>569</v>
      </c>
      <c r="DO92" s="803" t="s">
        <v>569</v>
      </c>
      <c r="DP92" s="803" t="s">
        <v>569</v>
      </c>
      <c r="DQ92" s="803" t="s">
        <v>569</v>
      </c>
      <c r="DR92" s="803" t="s">
        <v>569</v>
      </c>
      <c r="DS92" s="803" t="s">
        <v>569</v>
      </c>
      <c r="DT92" s="804">
        <v>1.3041965022481208E-3</v>
      </c>
    </row>
    <row r="93" spans="1:124" x14ac:dyDescent="0.25">
      <c r="A93" s="22"/>
      <c r="B93" s="792">
        <v>90</v>
      </c>
      <c r="C93" s="795" t="str">
        <v>保健衛生</v>
      </c>
      <c r="D93" s="808">
        <v>0</v>
      </c>
      <c r="E93" s="809">
        <v>0</v>
      </c>
      <c r="F93" s="809">
        <v>0</v>
      </c>
      <c r="G93" s="809">
        <v>1.5214431975473879E-3</v>
      </c>
      <c r="H93" s="809">
        <v>0</v>
      </c>
      <c r="I93" s="809">
        <v>0</v>
      </c>
      <c r="J93" s="809">
        <v>0</v>
      </c>
      <c r="K93" s="809">
        <v>0</v>
      </c>
      <c r="L93" s="809">
        <v>0</v>
      </c>
      <c r="M93" s="809">
        <v>0</v>
      </c>
      <c r="N93" s="809">
        <v>0</v>
      </c>
      <c r="O93" s="809">
        <v>0</v>
      </c>
      <c r="P93" s="809">
        <v>0</v>
      </c>
      <c r="Q93" s="809">
        <v>0</v>
      </c>
      <c r="R93" s="809">
        <v>0</v>
      </c>
      <c r="S93" s="809">
        <v>0</v>
      </c>
      <c r="T93" s="809">
        <v>0</v>
      </c>
      <c r="U93" s="809">
        <v>0</v>
      </c>
      <c r="V93" s="809">
        <v>0</v>
      </c>
      <c r="W93" s="809">
        <v>0</v>
      </c>
      <c r="X93" s="809">
        <v>1.9788461348187871E-5</v>
      </c>
      <c r="Y93" s="809">
        <v>0</v>
      </c>
      <c r="Z93" s="809">
        <v>0</v>
      </c>
      <c r="AA93" s="809">
        <v>0</v>
      </c>
      <c r="AB93" s="809">
        <v>3.7827205326070513E-5</v>
      </c>
      <c r="AC93" s="809">
        <v>0</v>
      </c>
      <c r="AD93" s="809">
        <v>0</v>
      </c>
      <c r="AE93" s="809">
        <v>0</v>
      </c>
      <c r="AF93" s="809">
        <v>0</v>
      </c>
      <c r="AG93" s="809">
        <v>0</v>
      </c>
      <c r="AH93" s="809">
        <v>0</v>
      </c>
      <c r="AI93" s="809">
        <v>0</v>
      </c>
      <c r="AJ93" s="809">
        <v>0</v>
      </c>
      <c r="AK93" s="809">
        <v>0</v>
      </c>
      <c r="AL93" s="809">
        <v>0</v>
      </c>
      <c r="AM93" s="809">
        <v>4.0552815987542171E-6</v>
      </c>
      <c r="AN93" s="809">
        <v>0</v>
      </c>
      <c r="AO93" s="809">
        <v>0</v>
      </c>
      <c r="AP93" s="809">
        <v>0</v>
      </c>
      <c r="AQ93" s="809">
        <v>0</v>
      </c>
      <c r="AR93" s="809">
        <v>0</v>
      </c>
      <c r="AS93" s="809">
        <v>0</v>
      </c>
      <c r="AT93" s="809">
        <v>0</v>
      </c>
      <c r="AU93" s="809">
        <v>0</v>
      </c>
      <c r="AV93" s="809">
        <v>0</v>
      </c>
      <c r="AW93" s="809">
        <v>0</v>
      </c>
      <c r="AX93" s="809">
        <v>0</v>
      </c>
      <c r="AY93" s="809">
        <v>0</v>
      </c>
      <c r="AZ93" s="809">
        <v>0</v>
      </c>
      <c r="BA93" s="809">
        <v>0</v>
      </c>
      <c r="BB93" s="809">
        <v>0</v>
      </c>
      <c r="BC93" s="809">
        <v>0</v>
      </c>
      <c r="BD93" s="809">
        <v>0</v>
      </c>
      <c r="BE93" s="809">
        <v>0</v>
      </c>
      <c r="BF93" s="809">
        <v>0</v>
      </c>
      <c r="BG93" s="809">
        <v>0</v>
      </c>
      <c r="BH93" s="809">
        <v>0</v>
      </c>
      <c r="BI93" s="809">
        <v>0</v>
      </c>
      <c r="BJ93" s="809">
        <v>0</v>
      </c>
      <c r="BK93" s="809">
        <v>0</v>
      </c>
      <c r="BL93" s="809">
        <v>0</v>
      </c>
      <c r="BM93" s="809">
        <v>2.1328874176705455E-6</v>
      </c>
      <c r="BN93" s="809">
        <v>0</v>
      </c>
      <c r="BO93" s="809">
        <v>7.6606045749130522E-5</v>
      </c>
      <c r="BP93" s="809">
        <v>1.2288484461211399E-5</v>
      </c>
      <c r="BQ93" s="809">
        <v>1.6258876467693174E-4</v>
      </c>
      <c r="BR93" s="809">
        <v>0</v>
      </c>
      <c r="BS93" s="809">
        <v>1.6926406403017735E-5</v>
      </c>
      <c r="BT93" s="809">
        <v>7.5791790607009188E-5</v>
      </c>
      <c r="BU93" s="809">
        <v>1.9664523233634202E-5</v>
      </c>
      <c r="BV93" s="809">
        <v>7.9077325762997346E-6</v>
      </c>
      <c r="BW93" s="809">
        <v>0</v>
      </c>
      <c r="BX93" s="809">
        <v>1.4735570192888614E-5</v>
      </c>
      <c r="BY93" s="809">
        <v>0</v>
      </c>
      <c r="BZ93" s="809">
        <v>2.7474712419293034E-4</v>
      </c>
      <c r="CA93" s="809">
        <v>0</v>
      </c>
      <c r="CB93" s="809">
        <v>0</v>
      </c>
      <c r="CC93" s="809">
        <v>8.9491547131147538E-3</v>
      </c>
      <c r="CD93" s="809">
        <v>4.176673279732693E-4</v>
      </c>
      <c r="CE93" s="809">
        <v>2.7402515550927574E-5</v>
      </c>
      <c r="CF93" s="809">
        <v>6.1730059842198784E-4</v>
      </c>
      <c r="CG93" s="809">
        <v>2.8945514892467412E-4</v>
      </c>
      <c r="CH93" s="809">
        <v>3.5508715614247517E-6</v>
      </c>
      <c r="CI93" s="809">
        <v>2.4023446884158939E-4</v>
      </c>
      <c r="CJ93" s="809">
        <v>1.6559032952475575E-4</v>
      </c>
      <c r="CK93" s="809">
        <v>1.4132511135241066E-5</v>
      </c>
      <c r="CL93" s="809">
        <v>1.5197535393974394E-5</v>
      </c>
      <c r="CM93" s="809">
        <v>5.9385596617396413E-6</v>
      </c>
      <c r="CN93" s="809">
        <v>9.1161032191755687E-3</v>
      </c>
      <c r="CO93" s="809">
        <v>7.2867457696743715E-2</v>
      </c>
      <c r="CP93" s="809">
        <v>1.6275214481915757E-3</v>
      </c>
      <c r="CQ93" s="809">
        <v>1.1710273103222371E-3</v>
      </c>
      <c r="CR93" s="809">
        <v>8.2679818269759448E-6</v>
      </c>
      <c r="CS93" s="809">
        <v>0</v>
      </c>
      <c r="CT93" s="809">
        <v>1.6936521915859358E-5</v>
      </c>
      <c r="CU93" s="809">
        <v>0</v>
      </c>
      <c r="CV93" s="809">
        <v>1.6910644997366168E-5</v>
      </c>
      <c r="CW93" s="809">
        <v>4.1668229225262611E-6</v>
      </c>
      <c r="CX93" s="809">
        <v>5.7676934055144511E-5</v>
      </c>
      <c r="CY93" s="809">
        <v>4.4315240897649524E-6</v>
      </c>
      <c r="CZ93" s="809">
        <v>1.4990930487055332E-5</v>
      </c>
      <c r="DA93" s="809">
        <v>3.1820206740428939E-5</v>
      </c>
      <c r="DB93" s="809">
        <v>0</v>
      </c>
      <c r="DC93" s="809">
        <v>2.5576615665677096E-3</v>
      </c>
      <c r="DD93" s="809" t="s">
        <v>569</v>
      </c>
      <c r="DE93" s="809" t="s">
        <v>569</v>
      </c>
      <c r="DF93" s="809" t="s">
        <v>569</v>
      </c>
      <c r="DG93" s="809" t="s">
        <v>569</v>
      </c>
      <c r="DH93" s="809" t="s">
        <v>569</v>
      </c>
      <c r="DI93" s="809" t="s">
        <v>569</v>
      </c>
      <c r="DJ93" s="809" t="s">
        <v>569</v>
      </c>
      <c r="DK93" s="809" t="s">
        <v>569</v>
      </c>
      <c r="DL93" s="809" t="s">
        <v>569</v>
      </c>
      <c r="DM93" s="809" t="s">
        <v>569</v>
      </c>
      <c r="DN93" s="809" t="s">
        <v>569</v>
      </c>
      <c r="DO93" s="809" t="s">
        <v>569</v>
      </c>
      <c r="DP93" s="809" t="s">
        <v>569</v>
      </c>
      <c r="DQ93" s="809" t="s">
        <v>569</v>
      </c>
      <c r="DR93" s="809" t="s">
        <v>569</v>
      </c>
      <c r="DS93" s="809" t="s">
        <v>569</v>
      </c>
      <c r="DT93" s="810">
        <v>8.4395340420548889E-4</v>
      </c>
    </row>
    <row r="94" spans="1:124" x14ac:dyDescent="0.25">
      <c r="A94" s="22"/>
      <c r="B94" s="792">
        <v>91</v>
      </c>
      <c r="C94" s="793" t="str">
        <v>社会保険・社会福祉</v>
      </c>
      <c r="D94" s="802">
        <v>0</v>
      </c>
      <c r="E94" s="803">
        <v>0</v>
      </c>
      <c r="F94" s="803">
        <v>0</v>
      </c>
      <c r="G94" s="803">
        <v>0</v>
      </c>
      <c r="H94" s="803">
        <v>0</v>
      </c>
      <c r="I94" s="803">
        <v>0</v>
      </c>
      <c r="J94" s="803">
        <v>0</v>
      </c>
      <c r="K94" s="803">
        <v>0</v>
      </c>
      <c r="L94" s="803">
        <v>0</v>
      </c>
      <c r="M94" s="803">
        <v>0</v>
      </c>
      <c r="N94" s="803">
        <v>0</v>
      </c>
      <c r="O94" s="803">
        <v>0</v>
      </c>
      <c r="P94" s="803">
        <v>0</v>
      </c>
      <c r="Q94" s="803">
        <v>0</v>
      </c>
      <c r="R94" s="803">
        <v>0</v>
      </c>
      <c r="S94" s="803">
        <v>0</v>
      </c>
      <c r="T94" s="803">
        <v>0</v>
      </c>
      <c r="U94" s="803">
        <v>0</v>
      </c>
      <c r="V94" s="803">
        <v>0</v>
      </c>
      <c r="W94" s="803">
        <v>0</v>
      </c>
      <c r="X94" s="803">
        <v>0</v>
      </c>
      <c r="Y94" s="803">
        <v>0</v>
      </c>
      <c r="Z94" s="803">
        <v>0</v>
      </c>
      <c r="AA94" s="803">
        <v>0</v>
      </c>
      <c r="AB94" s="803">
        <v>0</v>
      </c>
      <c r="AC94" s="803">
        <v>0</v>
      </c>
      <c r="AD94" s="803">
        <v>0</v>
      </c>
      <c r="AE94" s="803">
        <v>0</v>
      </c>
      <c r="AF94" s="803">
        <v>0</v>
      </c>
      <c r="AG94" s="803">
        <v>0</v>
      </c>
      <c r="AH94" s="803">
        <v>0</v>
      </c>
      <c r="AI94" s="803">
        <v>0</v>
      </c>
      <c r="AJ94" s="803">
        <v>0</v>
      </c>
      <c r="AK94" s="803">
        <v>0</v>
      </c>
      <c r="AL94" s="803">
        <v>0</v>
      </c>
      <c r="AM94" s="803">
        <v>0</v>
      </c>
      <c r="AN94" s="803">
        <v>0</v>
      </c>
      <c r="AO94" s="803">
        <v>0</v>
      </c>
      <c r="AP94" s="803">
        <v>0</v>
      </c>
      <c r="AQ94" s="803">
        <v>0</v>
      </c>
      <c r="AR94" s="803">
        <v>0</v>
      </c>
      <c r="AS94" s="803">
        <v>0</v>
      </c>
      <c r="AT94" s="803">
        <v>0</v>
      </c>
      <c r="AU94" s="803">
        <v>0</v>
      </c>
      <c r="AV94" s="803">
        <v>0</v>
      </c>
      <c r="AW94" s="803">
        <v>0</v>
      </c>
      <c r="AX94" s="803">
        <v>0</v>
      </c>
      <c r="AY94" s="803">
        <v>0</v>
      </c>
      <c r="AZ94" s="803">
        <v>0</v>
      </c>
      <c r="BA94" s="803">
        <v>0</v>
      </c>
      <c r="BB94" s="803">
        <v>0</v>
      </c>
      <c r="BC94" s="803">
        <v>0</v>
      </c>
      <c r="BD94" s="803">
        <v>0</v>
      </c>
      <c r="BE94" s="803">
        <v>0</v>
      </c>
      <c r="BF94" s="803">
        <v>0</v>
      </c>
      <c r="BG94" s="803">
        <v>0</v>
      </c>
      <c r="BH94" s="803">
        <v>0</v>
      </c>
      <c r="BI94" s="803">
        <v>0</v>
      </c>
      <c r="BJ94" s="803">
        <v>0</v>
      </c>
      <c r="BK94" s="803">
        <v>0</v>
      </c>
      <c r="BL94" s="803">
        <v>0</v>
      </c>
      <c r="BM94" s="803">
        <v>0</v>
      </c>
      <c r="BN94" s="803">
        <v>0</v>
      </c>
      <c r="BO94" s="803">
        <v>0</v>
      </c>
      <c r="BP94" s="803">
        <v>0</v>
      </c>
      <c r="BQ94" s="803">
        <v>0</v>
      </c>
      <c r="BR94" s="803">
        <v>0</v>
      </c>
      <c r="BS94" s="803">
        <v>0</v>
      </c>
      <c r="BT94" s="803">
        <v>0</v>
      </c>
      <c r="BU94" s="803">
        <v>0</v>
      </c>
      <c r="BV94" s="803">
        <v>0</v>
      </c>
      <c r="BW94" s="803">
        <v>0</v>
      </c>
      <c r="BX94" s="803">
        <v>0</v>
      </c>
      <c r="BY94" s="803">
        <v>0</v>
      </c>
      <c r="BZ94" s="803">
        <v>0</v>
      </c>
      <c r="CA94" s="803">
        <v>0</v>
      </c>
      <c r="CB94" s="803">
        <v>0</v>
      </c>
      <c r="CC94" s="803">
        <v>0</v>
      </c>
      <c r="CD94" s="803">
        <v>0</v>
      </c>
      <c r="CE94" s="803">
        <v>0</v>
      </c>
      <c r="CF94" s="803">
        <v>0</v>
      </c>
      <c r="CG94" s="803">
        <v>0</v>
      </c>
      <c r="CH94" s="803">
        <v>0</v>
      </c>
      <c r="CI94" s="803">
        <v>0</v>
      </c>
      <c r="CJ94" s="803">
        <v>0</v>
      </c>
      <c r="CK94" s="803">
        <v>0</v>
      </c>
      <c r="CL94" s="803">
        <v>0</v>
      </c>
      <c r="CM94" s="803">
        <v>0</v>
      </c>
      <c r="CN94" s="803">
        <v>0</v>
      </c>
      <c r="CO94" s="803">
        <v>0</v>
      </c>
      <c r="CP94" s="803">
        <v>0</v>
      </c>
      <c r="CQ94" s="803">
        <v>0</v>
      </c>
      <c r="CR94" s="803">
        <v>0</v>
      </c>
      <c r="CS94" s="803">
        <v>0</v>
      </c>
      <c r="CT94" s="803">
        <v>0</v>
      </c>
      <c r="CU94" s="803">
        <v>0</v>
      </c>
      <c r="CV94" s="803">
        <v>0</v>
      </c>
      <c r="CW94" s="803">
        <v>0</v>
      </c>
      <c r="CX94" s="803">
        <v>0</v>
      </c>
      <c r="CY94" s="803">
        <v>0</v>
      </c>
      <c r="CZ94" s="803">
        <v>0</v>
      </c>
      <c r="DA94" s="803">
        <v>0</v>
      </c>
      <c r="DB94" s="803">
        <v>0</v>
      </c>
      <c r="DC94" s="803">
        <v>0</v>
      </c>
      <c r="DD94" s="803" t="s">
        <v>569</v>
      </c>
      <c r="DE94" s="803" t="s">
        <v>569</v>
      </c>
      <c r="DF94" s="803" t="s">
        <v>569</v>
      </c>
      <c r="DG94" s="803" t="s">
        <v>569</v>
      </c>
      <c r="DH94" s="803" t="s">
        <v>569</v>
      </c>
      <c r="DI94" s="803" t="s">
        <v>569</v>
      </c>
      <c r="DJ94" s="803" t="s">
        <v>569</v>
      </c>
      <c r="DK94" s="803" t="s">
        <v>569</v>
      </c>
      <c r="DL94" s="803" t="s">
        <v>569</v>
      </c>
      <c r="DM94" s="803" t="s">
        <v>569</v>
      </c>
      <c r="DN94" s="803" t="s">
        <v>569</v>
      </c>
      <c r="DO94" s="803" t="s">
        <v>569</v>
      </c>
      <c r="DP94" s="803" t="s">
        <v>569</v>
      </c>
      <c r="DQ94" s="803" t="s">
        <v>569</v>
      </c>
      <c r="DR94" s="803" t="s">
        <v>569</v>
      </c>
      <c r="DS94" s="803" t="s">
        <v>569</v>
      </c>
      <c r="DT94" s="804">
        <v>0</v>
      </c>
    </row>
    <row r="95" spans="1:124" x14ac:dyDescent="0.25">
      <c r="A95" s="22"/>
      <c r="B95" s="792">
        <v>92</v>
      </c>
      <c r="C95" s="793" t="str">
        <v>介護</v>
      </c>
      <c r="D95" s="802">
        <v>0</v>
      </c>
      <c r="E95" s="803">
        <v>0</v>
      </c>
      <c r="F95" s="803">
        <v>0</v>
      </c>
      <c r="G95" s="803">
        <v>0</v>
      </c>
      <c r="H95" s="803">
        <v>0</v>
      </c>
      <c r="I95" s="803">
        <v>0</v>
      </c>
      <c r="J95" s="803">
        <v>0</v>
      </c>
      <c r="K95" s="803">
        <v>0</v>
      </c>
      <c r="L95" s="803">
        <v>0</v>
      </c>
      <c r="M95" s="803">
        <v>0</v>
      </c>
      <c r="N95" s="803">
        <v>0</v>
      </c>
      <c r="O95" s="803">
        <v>0</v>
      </c>
      <c r="P95" s="803">
        <v>0</v>
      </c>
      <c r="Q95" s="803">
        <v>0</v>
      </c>
      <c r="R95" s="803">
        <v>0</v>
      </c>
      <c r="S95" s="803">
        <v>0</v>
      </c>
      <c r="T95" s="803">
        <v>0</v>
      </c>
      <c r="U95" s="803">
        <v>0</v>
      </c>
      <c r="V95" s="803">
        <v>0</v>
      </c>
      <c r="W95" s="803">
        <v>0</v>
      </c>
      <c r="X95" s="803">
        <v>0</v>
      </c>
      <c r="Y95" s="803">
        <v>0</v>
      </c>
      <c r="Z95" s="803">
        <v>0</v>
      </c>
      <c r="AA95" s="803">
        <v>0</v>
      </c>
      <c r="AB95" s="803">
        <v>0</v>
      </c>
      <c r="AC95" s="803">
        <v>0</v>
      </c>
      <c r="AD95" s="803">
        <v>0</v>
      </c>
      <c r="AE95" s="803">
        <v>0</v>
      </c>
      <c r="AF95" s="803">
        <v>0</v>
      </c>
      <c r="AG95" s="803">
        <v>0</v>
      </c>
      <c r="AH95" s="803">
        <v>0</v>
      </c>
      <c r="AI95" s="803">
        <v>0</v>
      </c>
      <c r="AJ95" s="803">
        <v>0</v>
      </c>
      <c r="AK95" s="803">
        <v>0</v>
      </c>
      <c r="AL95" s="803">
        <v>0</v>
      </c>
      <c r="AM95" s="803">
        <v>0</v>
      </c>
      <c r="AN95" s="803">
        <v>0</v>
      </c>
      <c r="AO95" s="803">
        <v>0</v>
      </c>
      <c r="AP95" s="803">
        <v>0</v>
      </c>
      <c r="AQ95" s="803">
        <v>0</v>
      </c>
      <c r="AR95" s="803">
        <v>0</v>
      </c>
      <c r="AS95" s="803">
        <v>0</v>
      </c>
      <c r="AT95" s="803">
        <v>0</v>
      </c>
      <c r="AU95" s="803">
        <v>0</v>
      </c>
      <c r="AV95" s="803">
        <v>0</v>
      </c>
      <c r="AW95" s="803">
        <v>0</v>
      </c>
      <c r="AX95" s="803">
        <v>0</v>
      </c>
      <c r="AY95" s="803">
        <v>0</v>
      </c>
      <c r="AZ95" s="803">
        <v>0</v>
      </c>
      <c r="BA95" s="803">
        <v>0</v>
      </c>
      <c r="BB95" s="803">
        <v>0</v>
      </c>
      <c r="BC95" s="803">
        <v>0</v>
      </c>
      <c r="BD95" s="803">
        <v>0</v>
      </c>
      <c r="BE95" s="803">
        <v>0</v>
      </c>
      <c r="BF95" s="803">
        <v>0</v>
      </c>
      <c r="BG95" s="803">
        <v>0</v>
      </c>
      <c r="BH95" s="803">
        <v>0</v>
      </c>
      <c r="BI95" s="803">
        <v>0</v>
      </c>
      <c r="BJ95" s="803">
        <v>0</v>
      </c>
      <c r="BK95" s="803">
        <v>0</v>
      </c>
      <c r="BL95" s="803">
        <v>0</v>
      </c>
      <c r="BM95" s="803">
        <v>0</v>
      </c>
      <c r="BN95" s="803">
        <v>0</v>
      </c>
      <c r="BO95" s="803">
        <v>0</v>
      </c>
      <c r="BP95" s="803">
        <v>0</v>
      </c>
      <c r="BQ95" s="803">
        <v>0</v>
      </c>
      <c r="BR95" s="803">
        <v>0</v>
      </c>
      <c r="BS95" s="803">
        <v>0</v>
      </c>
      <c r="BT95" s="803">
        <v>0</v>
      </c>
      <c r="BU95" s="803">
        <v>0</v>
      </c>
      <c r="BV95" s="803">
        <v>0</v>
      </c>
      <c r="BW95" s="803">
        <v>0</v>
      </c>
      <c r="BX95" s="803">
        <v>0</v>
      </c>
      <c r="BY95" s="803">
        <v>0</v>
      </c>
      <c r="BZ95" s="803">
        <v>0</v>
      </c>
      <c r="CA95" s="803">
        <v>0</v>
      </c>
      <c r="CB95" s="803">
        <v>0</v>
      </c>
      <c r="CC95" s="803">
        <v>0</v>
      </c>
      <c r="CD95" s="803">
        <v>0</v>
      </c>
      <c r="CE95" s="803">
        <v>0</v>
      </c>
      <c r="CF95" s="803">
        <v>0</v>
      </c>
      <c r="CG95" s="803">
        <v>0</v>
      </c>
      <c r="CH95" s="803">
        <v>0</v>
      </c>
      <c r="CI95" s="803">
        <v>0</v>
      </c>
      <c r="CJ95" s="803">
        <v>0</v>
      </c>
      <c r="CK95" s="803">
        <v>0</v>
      </c>
      <c r="CL95" s="803">
        <v>0</v>
      </c>
      <c r="CM95" s="803">
        <v>0</v>
      </c>
      <c r="CN95" s="803">
        <v>0</v>
      </c>
      <c r="CO95" s="803">
        <v>0</v>
      </c>
      <c r="CP95" s="803">
        <v>0</v>
      </c>
      <c r="CQ95" s="803">
        <v>0</v>
      </c>
      <c r="CR95" s="803">
        <v>0</v>
      </c>
      <c r="CS95" s="803">
        <v>0</v>
      </c>
      <c r="CT95" s="803">
        <v>0</v>
      </c>
      <c r="CU95" s="803">
        <v>0</v>
      </c>
      <c r="CV95" s="803">
        <v>0</v>
      </c>
      <c r="CW95" s="803">
        <v>0</v>
      </c>
      <c r="CX95" s="803">
        <v>0</v>
      </c>
      <c r="CY95" s="803">
        <v>0</v>
      </c>
      <c r="CZ95" s="803">
        <v>0</v>
      </c>
      <c r="DA95" s="803">
        <v>0</v>
      </c>
      <c r="DB95" s="803">
        <v>0</v>
      </c>
      <c r="DC95" s="803">
        <v>0</v>
      </c>
      <c r="DD95" s="803" t="s">
        <v>569</v>
      </c>
      <c r="DE95" s="803" t="s">
        <v>569</v>
      </c>
      <c r="DF95" s="803" t="s">
        <v>569</v>
      </c>
      <c r="DG95" s="803" t="s">
        <v>569</v>
      </c>
      <c r="DH95" s="803" t="s">
        <v>569</v>
      </c>
      <c r="DI95" s="803" t="s">
        <v>569</v>
      </c>
      <c r="DJ95" s="803" t="s">
        <v>569</v>
      </c>
      <c r="DK95" s="803" t="s">
        <v>569</v>
      </c>
      <c r="DL95" s="803" t="s">
        <v>569</v>
      </c>
      <c r="DM95" s="803" t="s">
        <v>569</v>
      </c>
      <c r="DN95" s="803" t="s">
        <v>569</v>
      </c>
      <c r="DO95" s="803" t="s">
        <v>569</v>
      </c>
      <c r="DP95" s="803" t="s">
        <v>569</v>
      </c>
      <c r="DQ95" s="803" t="s">
        <v>569</v>
      </c>
      <c r="DR95" s="803" t="s">
        <v>569</v>
      </c>
      <c r="DS95" s="803" t="s">
        <v>569</v>
      </c>
      <c r="DT95" s="804">
        <v>0</v>
      </c>
    </row>
    <row r="96" spans="1:124" x14ac:dyDescent="0.25">
      <c r="A96" s="22"/>
      <c r="B96" s="792">
        <v>93</v>
      </c>
      <c r="C96" s="793" t="str">
        <v>その他の非営利団体サービス</v>
      </c>
      <c r="D96" s="802">
        <v>0</v>
      </c>
      <c r="E96" s="803">
        <v>2.5352237651875749E-5</v>
      </c>
      <c r="F96" s="803">
        <v>0</v>
      </c>
      <c r="G96" s="803">
        <v>5.3765285928366333E-4</v>
      </c>
      <c r="H96" s="803">
        <v>8.6242211250296463E-5</v>
      </c>
      <c r="I96" s="803">
        <v>8.6319690508016664E-3</v>
      </c>
      <c r="J96" s="803">
        <v>3.8449135514598267E-3</v>
      </c>
      <c r="K96" s="803">
        <v>7.7288578012521154E-3</v>
      </c>
      <c r="L96" s="803">
        <v>2.5502675886711489E-3</v>
      </c>
      <c r="M96" s="803">
        <v>1.3859460210497066E-3</v>
      </c>
      <c r="N96" s="803">
        <v>9.5416318409432166E-4</v>
      </c>
      <c r="O96" s="803">
        <v>1.5297290125815017E-3</v>
      </c>
      <c r="P96" s="803">
        <v>3.270263957019388E-3</v>
      </c>
      <c r="Q96" s="803">
        <v>9.1327378208417773E-4</v>
      </c>
      <c r="R96" s="803">
        <v>1.2180267965895249E-3</v>
      </c>
      <c r="S96" s="803">
        <v>2.6269025728192846E-3</v>
      </c>
      <c r="T96" s="803">
        <v>1.3949404688641082E-3</v>
      </c>
      <c r="U96" s="803">
        <v>1.3629283489096573E-3</v>
      </c>
      <c r="V96" s="803">
        <v>1.5881807165038248E-3</v>
      </c>
      <c r="W96" s="803">
        <v>2.924709618116487E-3</v>
      </c>
      <c r="X96" s="803">
        <v>1.3159326796544934E-3</v>
      </c>
      <c r="Y96" s="803">
        <v>1.4564906519781791E-3</v>
      </c>
      <c r="Z96" s="803">
        <v>9.1896407685881365E-3</v>
      </c>
      <c r="AA96" s="803">
        <v>1.8848198377287922E-3</v>
      </c>
      <c r="AB96" s="803">
        <v>8.3787259797246175E-3</v>
      </c>
      <c r="AC96" s="803">
        <v>3.5966683493185258E-3</v>
      </c>
      <c r="AD96" s="803">
        <v>2.9375859863971942E-4</v>
      </c>
      <c r="AE96" s="803">
        <v>1.2811329072074057E-3</v>
      </c>
      <c r="AF96" s="803">
        <v>1.3018008244738556E-3</v>
      </c>
      <c r="AG96" s="803">
        <v>9.0929756762900662E-4</v>
      </c>
      <c r="AH96" s="803">
        <v>2.1026072329688814E-3</v>
      </c>
      <c r="AI96" s="803">
        <v>4.0790620354299858E-3</v>
      </c>
      <c r="AJ96" s="803">
        <v>5.893909626719057E-3</v>
      </c>
      <c r="AK96" s="803">
        <v>9.493670886075949E-4</v>
      </c>
      <c r="AL96" s="803">
        <v>1.1965275001427837E-3</v>
      </c>
      <c r="AM96" s="803">
        <v>6.6506618219569166E-4</v>
      </c>
      <c r="AN96" s="803">
        <v>3.8622465400708077E-3</v>
      </c>
      <c r="AO96" s="803">
        <v>1.0235414534288639E-3</v>
      </c>
      <c r="AP96" s="803">
        <v>4.8030739673390969E-4</v>
      </c>
      <c r="AQ96" s="803">
        <v>1.0044482709140479E-3</v>
      </c>
      <c r="AR96" s="803">
        <v>1.3749988541676215E-3</v>
      </c>
      <c r="AS96" s="803">
        <v>1.3001211476523949E-3</v>
      </c>
      <c r="AT96" s="803">
        <v>2.7410239924198841E-3</v>
      </c>
      <c r="AU96" s="803">
        <v>3.0819434372733865E-3</v>
      </c>
      <c r="AV96" s="803">
        <v>1.4046737326012004E-3</v>
      </c>
      <c r="AW96" s="803">
        <v>1.1059407800012521E-3</v>
      </c>
      <c r="AX96" s="803">
        <v>8.8685241297760701E-4</v>
      </c>
      <c r="AY96" s="803">
        <v>1.6637214723465052E-3</v>
      </c>
      <c r="AZ96" s="803">
        <v>0</v>
      </c>
      <c r="BA96" s="803">
        <v>4.5516613563950843E-4</v>
      </c>
      <c r="BB96" s="803">
        <v>5.6116722783389455E-4</v>
      </c>
      <c r="BC96" s="803">
        <v>4.4978956274028934E-4</v>
      </c>
      <c r="BD96" s="803">
        <v>4.3610989969472308E-4</v>
      </c>
      <c r="BE96" s="803">
        <v>4.2728402734617773E-4</v>
      </c>
      <c r="BF96" s="803">
        <v>1.6620921697490241E-4</v>
      </c>
      <c r="BG96" s="803">
        <v>1.012829169480081E-3</v>
      </c>
      <c r="BH96" s="803">
        <v>7.3596343423779369E-4</v>
      </c>
      <c r="BI96" s="803">
        <v>1.1761428704076264E-3</v>
      </c>
      <c r="BJ96" s="803">
        <v>2.4018122765359319E-3</v>
      </c>
      <c r="BK96" s="803">
        <v>8.3146082857476621E-4</v>
      </c>
      <c r="BL96" s="803">
        <v>5.7646211085131101E-3</v>
      </c>
      <c r="BM96" s="803">
        <v>2.1499505170119101E-3</v>
      </c>
      <c r="BN96" s="803">
        <v>1.4626826632525933E-3</v>
      </c>
      <c r="BO96" s="803">
        <v>3.0127068537339876E-3</v>
      </c>
      <c r="BP96" s="803">
        <v>5.8616070879978369E-3</v>
      </c>
      <c r="BQ96" s="803">
        <v>1.0383709484637559E-2</v>
      </c>
      <c r="BR96" s="803">
        <v>4.2625471003391764E-3</v>
      </c>
      <c r="BS96" s="803">
        <v>1.1534136934627801E-3</v>
      </c>
      <c r="BT96" s="803">
        <v>4.6388728826317399E-3</v>
      </c>
      <c r="BU96" s="803">
        <v>1.6824092099887039E-3</v>
      </c>
      <c r="BV96" s="803">
        <v>1.8622710217185876E-3</v>
      </c>
      <c r="BW96" s="803">
        <v>0</v>
      </c>
      <c r="BX96" s="803">
        <v>5.0837717165465714E-4</v>
      </c>
      <c r="BY96" s="803">
        <v>2.559963810953355E-3</v>
      </c>
      <c r="BZ96" s="803">
        <v>1.615946901503156E-3</v>
      </c>
      <c r="CA96" s="803">
        <v>1.1516174607677637E-4</v>
      </c>
      <c r="CB96" s="803">
        <v>2.1472926701874527E-3</v>
      </c>
      <c r="CC96" s="803">
        <v>8.9971823770491795E-3</v>
      </c>
      <c r="CD96" s="803">
        <v>3.3793083808746332E-3</v>
      </c>
      <c r="CE96" s="803">
        <v>4.1103773326391363E-5</v>
      </c>
      <c r="CF96" s="803">
        <v>1.3589602979823859E-3</v>
      </c>
      <c r="CG96" s="803">
        <v>6.8793840394430882E-3</v>
      </c>
      <c r="CH96" s="803">
        <v>2.4891609645587508E-3</v>
      </c>
      <c r="CI96" s="803">
        <v>1.5375006005861722E-3</v>
      </c>
      <c r="CJ96" s="803">
        <v>6.2229914160109824E-3</v>
      </c>
      <c r="CK96" s="803">
        <v>7.8513950751339252E-6</v>
      </c>
      <c r="CL96" s="803">
        <v>5.1237405042542242E-4</v>
      </c>
      <c r="CM96" s="803">
        <v>3.937265055733382E-3</v>
      </c>
      <c r="CN96" s="803">
        <v>1.8188158426017693E-3</v>
      </c>
      <c r="CO96" s="803">
        <v>1.4693568009100533E-3</v>
      </c>
      <c r="CP96" s="803">
        <v>5.747752326327126E-5</v>
      </c>
      <c r="CQ96" s="803">
        <v>6.1144549536638958E-4</v>
      </c>
      <c r="CR96" s="803">
        <v>0</v>
      </c>
      <c r="CS96" s="803">
        <v>4.7251823190201303E-3</v>
      </c>
      <c r="CT96" s="803">
        <v>2.1678748052299979E-3</v>
      </c>
      <c r="CU96" s="803">
        <v>3.0250863060989645E-3</v>
      </c>
      <c r="CV96" s="803">
        <v>4.1371892986056327E-3</v>
      </c>
      <c r="CW96" s="803">
        <v>2.7542699517898589E-3</v>
      </c>
      <c r="CX96" s="803">
        <v>2.0696630057462323E-3</v>
      </c>
      <c r="CY96" s="803">
        <v>2.2645088098698905E-3</v>
      </c>
      <c r="CZ96" s="803">
        <v>2.6219137421859776E-2</v>
      </c>
      <c r="DA96" s="803">
        <v>4.5866555144418279E-3</v>
      </c>
      <c r="DB96" s="803">
        <v>0</v>
      </c>
      <c r="DC96" s="803">
        <v>3.2731978381670091E-3</v>
      </c>
      <c r="DD96" s="803" t="s">
        <v>569</v>
      </c>
      <c r="DE96" s="803" t="s">
        <v>569</v>
      </c>
      <c r="DF96" s="803" t="s">
        <v>569</v>
      </c>
      <c r="DG96" s="803" t="s">
        <v>569</v>
      </c>
      <c r="DH96" s="803" t="s">
        <v>569</v>
      </c>
      <c r="DI96" s="803" t="s">
        <v>569</v>
      </c>
      <c r="DJ96" s="803" t="s">
        <v>569</v>
      </c>
      <c r="DK96" s="803" t="s">
        <v>569</v>
      </c>
      <c r="DL96" s="803" t="s">
        <v>569</v>
      </c>
      <c r="DM96" s="803" t="s">
        <v>569</v>
      </c>
      <c r="DN96" s="803" t="s">
        <v>569</v>
      </c>
      <c r="DO96" s="803" t="s">
        <v>569</v>
      </c>
      <c r="DP96" s="803" t="s">
        <v>569</v>
      </c>
      <c r="DQ96" s="803" t="s">
        <v>569</v>
      </c>
      <c r="DR96" s="803" t="s">
        <v>569</v>
      </c>
      <c r="DS96" s="803" t="s">
        <v>569</v>
      </c>
      <c r="DT96" s="804">
        <v>2.0321249981389974E-3</v>
      </c>
    </row>
    <row r="97" spans="1:124" x14ac:dyDescent="0.25">
      <c r="A97" s="22"/>
      <c r="B97" s="792">
        <v>94</v>
      </c>
      <c r="C97" s="793" t="str">
        <v>物品賃貸サービス</v>
      </c>
      <c r="D97" s="802">
        <v>6.5431552641895905E-3</v>
      </c>
      <c r="E97" s="803">
        <v>3.422552083003226E-3</v>
      </c>
      <c r="F97" s="803">
        <v>6.0424630405747706E-3</v>
      </c>
      <c r="G97" s="803">
        <v>5.2621343674571306E-3</v>
      </c>
      <c r="H97" s="803">
        <v>6.8131346887734204E-3</v>
      </c>
      <c r="I97" s="803">
        <v>3.6670839433352431E-3</v>
      </c>
      <c r="J97" s="803">
        <v>9.676779202738571E-2</v>
      </c>
      <c r="K97" s="803">
        <v>2.942675938576993E-2</v>
      </c>
      <c r="L97" s="803">
        <v>2.6260378532290095E-3</v>
      </c>
      <c r="M97" s="803">
        <v>1.3598944041126818E-3</v>
      </c>
      <c r="N97" s="803">
        <v>1.1612683713396008E-3</v>
      </c>
      <c r="O97" s="803">
        <v>2.6086914822706486E-3</v>
      </c>
      <c r="P97" s="803">
        <v>2.0202402823285793E-3</v>
      </c>
      <c r="Q97" s="803">
        <v>1.0437414652390603E-3</v>
      </c>
      <c r="R97" s="803">
        <v>4.4660982541615919E-3</v>
      </c>
      <c r="S97" s="803">
        <v>3.6313064977207756E-3</v>
      </c>
      <c r="T97" s="803">
        <v>4.80023631932649E-3</v>
      </c>
      <c r="U97" s="803">
        <v>6.5643079661771254E-3</v>
      </c>
      <c r="V97" s="803">
        <v>2.0307884571688253E-3</v>
      </c>
      <c r="W97" s="803">
        <v>3.0751232556196204E-3</v>
      </c>
      <c r="X97" s="803">
        <v>5.8969614817599861E-3</v>
      </c>
      <c r="Y97" s="803">
        <v>1.5624172448493194E-3</v>
      </c>
      <c r="Z97" s="803">
        <v>4.6365914786967418E-3</v>
      </c>
      <c r="AA97" s="803">
        <v>1.6050418930659246E-3</v>
      </c>
      <c r="AB97" s="803">
        <v>1.5130882130428205E-3</v>
      </c>
      <c r="AC97" s="803">
        <v>1.7352347299343766E-3</v>
      </c>
      <c r="AD97" s="803">
        <v>2.0539849245257427E-4</v>
      </c>
      <c r="AE97" s="803">
        <v>2.2729777385937845E-3</v>
      </c>
      <c r="AF97" s="803">
        <v>3.9054024734215664E-3</v>
      </c>
      <c r="AG97" s="803">
        <v>1.8185951352580132E-3</v>
      </c>
      <c r="AH97" s="803">
        <v>1.9624334174376226E-3</v>
      </c>
      <c r="AI97" s="803">
        <v>1.0098790927931688E-2</v>
      </c>
      <c r="AJ97" s="803">
        <v>1.9646365422396855E-3</v>
      </c>
      <c r="AK97" s="803">
        <v>5.5605786618444846E-3</v>
      </c>
      <c r="AL97" s="803">
        <v>9.5093951681992121E-4</v>
      </c>
      <c r="AM97" s="803">
        <v>7.0156371658447968E-4</v>
      </c>
      <c r="AN97" s="803">
        <v>5.2837678360690915E-3</v>
      </c>
      <c r="AO97" s="803">
        <v>2.5811045347336565E-3</v>
      </c>
      <c r="AP97" s="803">
        <v>2.5616394492475182E-3</v>
      </c>
      <c r="AQ97" s="803">
        <v>3.6590615583297461E-3</v>
      </c>
      <c r="AR97" s="803">
        <v>2.4658312784739348E-3</v>
      </c>
      <c r="AS97" s="803">
        <v>3.4423662204887272E-3</v>
      </c>
      <c r="AT97" s="803">
        <v>3.7562180636865079E-3</v>
      </c>
      <c r="AU97" s="803">
        <v>5.7365585828239923E-3</v>
      </c>
      <c r="AV97" s="803">
        <v>2.8093474652024007E-3</v>
      </c>
      <c r="AW97" s="803">
        <v>6.6565114871773466E-3</v>
      </c>
      <c r="AX97" s="803">
        <v>4.0031532530239201E-3</v>
      </c>
      <c r="AY97" s="803">
        <v>8.3374064744144074E-3</v>
      </c>
      <c r="AZ97" s="803">
        <v>2.751031636863824E-3</v>
      </c>
      <c r="BA97" s="803">
        <v>2.2758306781975419E-3</v>
      </c>
      <c r="BB97" s="803">
        <v>5.0505050505050509E-3</v>
      </c>
      <c r="BC97" s="803">
        <v>7.7213874937083005E-3</v>
      </c>
      <c r="BD97" s="803">
        <v>1.3083296990841692E-3</v>
      </c>
      <c r="BE97" s="803">
        <v>1.8645121193287756E-3</v>
      </c>
      <c r="BF97" s="803">
        <v>1.8103328227266396E-3</v>
      </c>
      <c r="BG97" s="803">
        <v>4.4733288318703577E-3</v>
      </c>
      <c r="BH97" s="803">
        <v>2.4984021846493521E-3</v>
      </c>
      <c r="BI97" s="803">
        <v>8.2949023491906276E-3</v>
      </c>
      <c r="BJ97" s="803">
        <v>7.8986871912443024E-2</v>
      </c>
      <c r="BK97" s="803">
        <v>2.2100137202489344E-2</v>
      </c>
      <c r="BL97" s="803">
        <v>1.7510771900413228E-2</v>
      </c>
      <c r="BM97" s="803">
        <v>5.0896026004163396E-2</v>
      </c>
      <c r="BN97" s="803">
        <v>7.8145111886619725E-2</v>
      </c>
      <c r="BO97" s="803">
        <v>4.7356464644917051E-3</v>
      </c>
      <c r="BP97" s="803">
        <v>6.6480700935153672E-3</v>
      </c>
      <c r="BQ97" s="803">
        <v>4.2712507909723691E-3</v>
      </c>
      <c r="BR97" s="803">
        <v>7.9015690258494187E-3</v>
      </c>
      <c r="BS97" s="803">
        <v>1.5960795218693202E-2</v>
      </c>
      <c r="BT97" s="803">
        <v>7.3081974531881873E-3</v>
      </c>
      <c r="BU97" s="803">
        <v>2.661265477618495E-3</v>
      </c>
      <c r="BV97" s="803">
        <v>3.044477041875398E-3</v>
      </c>
      <c r="BW97" s="803">
        <v>1.0884119697708176E-4</v>
      </c>
      <c r="BX97" s="803">
        <v>3.1755153765674962E-3</v>
      </c>
      <c r="BY97" s="803">
        <v>8.3777128933759659E-3</v>
      </c>
      <c r="BZ97" s="803">
        <v>2.7257806794930193E-3</v>
      </c>
      <c r="CA97" s="803">
        <v>9.2494543861176726E-2</v>
      </c>
      <c r="CB97" s="803">
        <v>1.6714061865242876E-2</v>
      </c>
      <c r="CC97" s="803">
        <v>3.6100794057377051E-3</v>
      </c>
      <c r="CD97" s="803">
        <v>1.6027983710974209E-2</v>
      </c>
      <c r="CE97" s="803">
        <v>1.740059737483901E-3</v>
      </c>
      <c r="CF97" s="803">
        <v>1.1002034694690915E-2</v>
      </c>
      <c r="CG97" s="803">
        <v>1.2678135522900726E-2</v>
      </c>
      <c r="CH97" s="803">
        <v>9.5092340414954842E-3</v>
      </c>
      <c r="CI97" s="803">
        <v>4.4299236054389082E-2</v>
      </c>
      <c r="CJ97" s="803">
        <v>8.1459758879113726E-3</v>
      </c>
      <c r="CK97" s="803">
        <v>1.2128835112066888E-2</v>
      </c>
      <c r="CL97" s="803">
        <v>3.6723758741296695E-3</v>
      </c>
      <c r="CM97" s="803">
        <v>7.1084559151023512E-3</v>
      </c>
      <c r="CN97" s="803">
        <v>5.612450904819587E-3</v>
      </c>
      <c r="CO97" s="803">
        <v>1.2434234433507656E-2</v>
      </c>
      <c r="CP97" s="803">
        <v>1.1359373676504398E-2</v>
      </c>
      <c r="CQ97" s="803">
        <v>1.5144194679878258E-2</v>
      </c>
      <c r="CR97" s="803">
        <v>5.8041232425371132E-3</v>
      </c>
      <c r="CS97" s="803">
        <v>4.5246837659014801E-3</v>
      </c>
      <c r="CT97" s="803">
        <v>2.0916604566086306E-3</v>
      </c>
      <c r="CU97" s="803">
        <v>5.9139240506329111E-3</v>
      </c>
      <c r="CV97" s="803">
        <v>1.3201295017193899E-2</v>
      </c>
      <c r="CW97" s="803">
        <v>1.277131225754299E-2</v>
      </c>
      <c r="CX97" s="803">
        <v>1.5639838397278722E-3</v>
      </c>
      <c r="CY97" s="803">
        <v>5.8185911298613818E-3</v>
      </c>
      <c r="CZ97" s="803">
        <v>7.660365478885274E-3</v>
      </c>
      <c r="DA97" s="803">
        <v>7.8050421390452119E-3</v>
      </c>
      <c r="DB97" s="803">
        <v>0</v>
      </c>
      <c r="DC97" s="803">
        <v>1.092080891121768E-2</v>
      </c>
      <c r="DD97" s="803" t="s">
        <v>569</v>
      </c>
      <c r="DE97" s="803" t="s">
        <v>569</v>
      </c>
      <c r="DF97" s="803" t="s">
        <v>569</v>
      </c>
      <c r="DG97" s="803" t="s">
        <v>569</v>
      </c>
      <c r="DH97" s="803" t="s">
        <v>569</v>
      </c>
      <c r="DI97" s="803" t="s">
        <v>569</v>
      </c>
      <c r="DJ97" s="803" t="s">
        <v>569</v>
      </c>
      <c r="DK97" s="803" t="s">
        <v>569</v>
      </c>
      <c r="DL97" s="803" t="s">
        <v>569</v>
      </c>
      <c r="DM97" s="803" t="s">
        <v>569</v>
      </c>
      <c r="DN97" s="803" t="s">
        <v>569</v>
      </c>
      <c r="DO97" s="803" t="s">
        <v>569</v>
      </c>
      <c r="DP97" s="803" t="s">
        <v>569</v>
      </c>
      <c r="DQ97" s="803" t="s">
        <v>569</v>
      </c>
      <c r="DR97" s="803" t="s">
        <v>569</v>
      </c>
      <c r="DS97" s="803" t="s">
        <v>569</v>
      </c>
      <c r="DT97" s="804">
        <v>1.0539641684230843E-2</v>
      </c>
    </row>
    <row r="98" spans="1:124" x14ac:dyDescent="0.25">
      <c r="A98" s="22"/>
      <c r="B98" s="792">
        <v>95</v>
      </c>
      <c r="C98" s="793" t="str">
        <v>広告</v>
      </c>
      <c r="D98" s="802">
        <v>0</v>
      </c>
      <c r="E98" s="803">
        <v>1.711276041501613E-4</v>
      </c>
      <c r="F98" s="803">
        <v>0</v>
      </c>
      <c r="G98" s="803">
        <v>1.3841701270919844E-3</v>
      </c>
      <c r="H98" s="803">
        <v>4.2043077984519521E-4</v>
      </c>
      <c r="I98" s="803">
        <v>3.1472562290919636E-4</v>
      </c>
      <c r="J98" s="803">
        <v>1.8108302532681764E-3</v>
      </c>
      <c r="K98" s="803">
        <v>1.7129922303566695E-3</v>
      </c>
      <c r="L98" s="803">
        <v>4.7117140829006452E-3</v>
      </c>
      <c r="M98" s="803">
        <v>4.9498072180346661E-4</v>
      </c>
      <c r="N98" s="803">
        <v>1.4571329245471423E-3</v>
      </c>
      <c r="O98" s="803">
        <v>5.7720495971074212E-3</v>
      </c>
      <c r="P98" s="803">
        <v>1.8018018018018018E-2</v>
      </c>
      <c r="Q98" s="803">
        <v>1.0437414652390603E-4</v>
      </c>
      <c r="R98" s="803">
        <v>8.1201786439301664E-4</v>
      </c>
      <c r="S98" s="803">
        <v>4.1721393803600404E-3</v>
      </c>
      <c r="T98" s="803">
        <v>5.8259278405500988E-4</v>
      </c>
      <c r="U98" s="803">
        <v>7.8159768580329334E-3</v>
      </c>
      <c r="V98" s="803">
        <v>2.5988411724608045E-3</v>
      </c>
      <c r="W98" s="803">
        <v>2.3899055736609008E-3</v>
      </c>
      <c r="X98" s="803">
        <v>7.7174999257932696E-4</v>
      </c>
      <c r="Y98" s="803">
        <v>1.8272337270271702E-3</v>
      </c>
      <c r="Z98" s="803">
        <v>2.1303258145363409E-3</v>
      </c>
      <c r="AA98" s="803">
        <v>2.9450309964512375E-4</v>
      </c>
      <c r="AB98" s="803">
        <v>6.184748070812528E-3</v>
      </c>
      <c r="AC98" s="803">
        <v>1.3913427561837456E-2</v>
      </c>
      <c r="AD98" s="803">
        <v>1.0463696785319821E-4</v>
      </c>
      <c r="AE98" s="803">
        <v>3.3750275512453164E-3</v>
      </c>
      <c r="AF98" s="803">
        <v>3.4714688652636148E-3</v>
      </c>
      <c r="AG98" s="803">
        <v>5.0011366219595366E-3</v>
      </c>
      <c r="AH98" s="803">
        <v>8.4104289318755253E-4</v>
      </c>
      <c r="AI98" s="803">
        <v>5.0530570995452253E-4</v>
      </c>
      <c r="AJ98" s="803">
        <v>2.3575638506876228E-3</v>
      </c>
      <c r="AK98" s="803">
        <v>9.9457504520795667E-4</v>
      </c>
      <c r="AL98" s="803">
        <v>2.4558798332286255E-4</v>
      </c>
      <c r="AM98" s="803">
        <v>3.0009083830781209E-4</v>
      </c>
      <c r="AN98" s="803">
        <v>5.0960197403712053E-4</v>
      </c>
      <c r="AO98" s="803">
        <v>5.3402162787592896E-4</v>
      </c>
      <c r="AP98" s="803">
        <v>1.7611271213576688E-3</v>
      </c>
      <c r="AQ98" s="803">
        <v>1.0044482709140479E-3</v>
      </c>
      <c r="AR98" s="803">
        <v>1.4574987854176788E-3</v>
      </c>
      <c r="AS98" s="803">
        <v>9.3076854888750999E-4</v>
      </c>
      <c r="AT98" s="803">
        <v>3.7223782613109539E-3</v>
      </c>
      <c r="AU98" s="803">
        <v>2.8229565938050348E-3</v>
      </c>
      <c r="AV98" s="803">
        <v>4.8525092580768737E-3</v>
      </c>
      <c r="AW98" s="803">
        <v>5.5505707071760949E-3</v>
      </c>
      <c r="AX98" s="803">
        <v>2.2664006109427734E-3</v>
      </c>
      <c r="AY98" s="803">
        <v>3.5154340715118247E-3</v>
      </c>
      <c r="AZ98" s="803">
        <v>8.5969738651994494E-3</v>
      </c>
      <c r="BA98" s="803">
        <v>4.0964952207555756E-3</v>
      </c>
      <c r="BB98" s="803">
        <v>3.3670033670033669E-3</v>
      </c>
      <c r="BC98" s="803">
        <v>6.1149961982072676E-3</v>
      </c>
      <c r="BD98" s="803">
        <v>5.233318796336677E-3</v>
      </c>
      <c r="BE98" s="803">
        <v>3.9620882535736481E-3</v>
      </c>
      <c r="BF98" s="803">
        <v>2.4257561396337107E-3</v>
      </c>
      <c r="BG98" s="803">
        <v>8.440243079000675E-4</v>
      </c>
      <c r="BH98" s="803">
        <v>9.2963802219510783E-4</v>
      </c>
      <c r="BI98" s="803">
        <v>6.2521278900615927E-3</v>
      </c>
      <c r="BJ98" s="803">
        <v>1.091732852970878E-4</v>
      </c>
      <c r="BK98" s="803">
        <v>1.4395954015406075E-3</v>
      </c>
      <c r="BL98" s="803">
        <v>2.5734915663004957E-4</v>
      </c>
      <c r="BM98" s="803">
        <v>6.0360713920076445E-4</v>
      </c>
      <c r="BN98" s="803">
        <v>6.7799643449590794E-4</v>
      </c>
      <c r="BO98" s="803">
        <v>2.9472435055483671E-3</v>
      </c>
      <c r="BP98" s="803">
        <v>8.307015495778905E-3</v>
      </c>
      <c r="BQ98" s="803">
        <v>6.4683962595795544E-3</v>
      </c>
      <c r="BR98" s="803">
        <v>3.4401388956079102E-4</v>
      </c>
      <c r="BS98" s="803">
        <v>8.2842669052483955E-3</v>
      </c>
      <c r="BT98" s="803">
        <v>2.4228455145276252E-2</v>
      </c>
      <c r="BU98" s="803">
        <v>1.4285183655722266E-2</v>
      </c>
      <c r="BV98" s="803">
        <v>1.283029610504632E-2</v>
      </c>
      <c r="BW98" s="803">
        <v>0</v>
      </c>
      <c r="BX98" s="803">
        <v>1.849314059207521E-3</v>
      </c>
      <c r="BY98" s="803">
        <v>3.2102357428521492E-3</v>
      </c>
      <c r="BZ98" s="803">
        <v>1.3411997773102257E-3</v>
      </c>
      <c r="CA98" s="803">
        <v>7.1316017875350047E-3</v>
      </c>
      <c r="CB98" s="803">
        <v>4.2945853403749054E-3</v>
      </c>
      <c r="CC98" s="803">
        <v>2.0011526639344263E-4</v>
      </c>
      <c r="CD98" s="803">
        <v>5.3774668476558422E-3</v>
      </c>
      <c r="CE98" s="803">
        <v>7.3986791987504458E-4</v>
      </c>
      <c r="CF98" s="803">
        <v>1.4302794933340525E-2</v>
      </c>
      <c r="CG98" s="803">
        <v>1.6566483023455515E-2</v>
      </c>
      <c r="CH98" s="803">
        <v>9.803956381093739E-3</v>
      </c>
      <c r="CI98" s="803">
        <v>2.5897275741123337E-2</v>
      </c>
      <c r="CJ98" s="803">
        <v>2.5634451335138801E-2</v>
      </c>
      <c r="CK98" s="803">
        <v>7.1369181232967382E-4</v>
      </c>
      <c r="CL98" s="803">
        <v>1.8986063860043725E-3</v>
      </c>
      <c r="CM98" s="803">
        <v>5.5822460820352635E-4</v>
      </c>
      <c r="CN98" s="803">
        <v>1.1333186506625554E-3</v>
      </c>
      <c r="CO98" s="803">
        <v>1.5799535493656487E-3</v>
      </c>
      <c r="CP98" s="803">
        <v>1.5942449873549449E-3</v>
      </c>
      <c r="CQ98" s="803">
        <v>9.6357258868006931E-4</v>
      </c>
      <c r="CR98" s="803">
        <v>2.1083353658788656E-3</v>
      </c>
      <c r="CS98" s="803">
        <v>4.4618409358195155E-3</v>
      </c>
      <c r="CT98" s="803">
        <v>5.3350044034956986E-4</v>
      </c>
      <c r="CU98" s="803">
        <v>1.5502876869965478E-3</v>
      </c>
      <c r="CV98" s="803">
        <v>1.0233476820156136E-2</v>
      </c>
      <c r="CW98" s="803">
        <v>2.1792483884812345E-3</v>
      </c>
      <c r="CX98" s="803">
        <v>9.2940343271650308E-3</v>
      </c>
      <c r="CY98" s="803">
        <v>9.1555287694543904E-3</v>
      </c>
      <c r="CZ98" s="803">
        <v>9.8520395160927639E-3</v>
      </c>
      <c r="DA98" s="803">
        <v>6.8413444491922217E-3</v>
      </c>
      <c r="DB98" s="803">
        <v>0</v>
      </c>
      <c r="DC98" s="803">
        <v>4.0851538910456472E-3</v>
      </c>
      <c r="DD98" s="803" t="s">
        <v>569</v>
      </c>
      <c r="DE98" s="803" t="s">
        <v>569</v>
      </c>
      <c r="DF98" s="803" t="s">
        <v>569</v>
      </c>
      <c r="DG98" s="803" t="s">
        <v>569</v>
      </c>
      <c r="DH98" s="803" t="s">
        <v>569</v>
      </c>
      <c r="DI98" s="803" t="s">
        <v>569</v>
      </c>
      <c r="DJ98" s="803" t="s">
        <v>569</v>
      </c>
      <c r="DK98" s="803" t="s">
        <v>569</v>
      </c>
      <c r="DL98" s="803" t="s">
        <v>569</v>
      </c>
      <c r="DM98" s="803" t="s">
        <v>569</v>
      </c>
      <c r="DN98" s="803" t="s">
        <v>569</v>
      </c>
      <c r="DO98" s="803" t="s">
        <v>569</v>
      </c>
      <c r="DP98" s="803" t="s">
        <v>569</v>
      </c>
      <c r="DQ98" s="803" t="s">
        <v>569</v>
      </c>
      <c r="DR98" s="803" t="s">
        <v>569</v>
      </c>
      <c r="DS98" s="803" t="s">
        <v>569</v>
      </c>
      <c r="DT98" s="804">
        <v>4.5837462167837963E-3</v>
      </c>
    </row>
    <row r="99" spans="1:124" x14ac:dyDescent="0.25">
      <c r="A99" s="22"/>
      <c r="B99" s="792">
        <v>96</v>
      </c>
      <c r="C99" s="794" t="str">
        <v>自動車整備・機械修理</v>
      </c>
      <c r="D99" s="805">
        <v>3.7451754450330929E-2</v>
      </c>
      <c r="E99" s="806">
        <v>7.6918689035791021E-2</v>
      </c>
      <c r="F99" s="806">
        <v>1.3335789619122185E-2</v>
      </c>
      <c r="G99" s="806">
        <v>2.5235366118718325E-2</v>
      </c>
      <c r="H99" s="806">
        <v>2.8880360492443025E-2</v>
      </c>
      <c r="I99" s="806">
        <v>7.0760221510258641E-3</v>
      </c>
      <c r="J99" s="806">
        <v>8.9822141740877631E-2</v>
      </c>
      <c r="K99" s="806">
        <v>2.8631441564532904E-2</v>
      </c>
      <c r="L99" s="806">
        <v>5.9479657677920543E-3</v>
      </c>
      <c r="M99" s="806">
        <v>7.7668553961582551E-3</v>
      </c>
      <c r="N99" s="806">
        <v>3.5947543214716305E-3</v>
      </c>
      <c r="O99" s="806">
        <v>8.3152040997376917E-3</v>
      </c>
      <c r="P99" s="806">
        <v>8.7691054754824894E-3</v>
      </c>
      <c r="Q99" s="806">
        <v>4.4706926094406413E-3</v>
      </c>
      <c r="R99" s="806">
        <v>1.2586276898091758E-2</v>
      </c>
      <c r="S99" s="806">
        <v>6.1809472301630223E-3</v>
      </c>
      <c r="T99" s="806">
        <v>1.3982226817320238E-2</v>
      </c>
      <c r="U99" s="806">
        <v>3.4212283044058743E-3</v>
      </c>
      <c r="V99" s="806">
        <v>7.3136787093842307E-3</v>
      </c>
      <c r="W99" s="806">
        <v>3.359237904236651E-3</v>
      </c>
      <c r="X99" s="806">
        <v>6.4312499381610584E-3</v>
      </c>
      <c r="Y99" s="806">
        <v>9.056723690482495E-3</v>
      </c>
      <c r="Z99" s="806">
        <v>2.2514619883040935E-2</v>
      </c>
      <c r="AA99" s="806">
        <v>7.1122498564297389E-3</v>
      </c>
      <c r="AB99" s="806">
        <v>7.4897866545619611E-3</v>
      </c>
      <c r="AC99" s="806">
        <v>5.1426047450782433E-3</v>
      </c>
      <c r="AD99" s="806">
        <v>1.7889046059643072E-3</v>
      </c>
      <c r="AE99" s="806">
        <v>7.4663874807141279E-3</v>
      </c>
      <c r="AF99" s="806">
        <v>1.2041657626383163E-2</v>
      </c>
      <c r="AG99" s="806">
        <v>4.7738122300522842E-3</v>
      </c>
      <c r="AH99" s="806">
        <v>7.8497336697504905E-3</v>
      </c>
      <c r="AI99" s="806">
        <v>2.1925873849331021E-2</v>
      </c>
      <c r="AJ99" s="806">
        <v>6.6797642436149315E-3</v>
      </c>
      <c r="AK99" s="806">
        <v>1.6410488245931283E-2</v>
      </c>
      <c r="AL99" s="806">
        <v>4.3434804957450451E-3</v>
      </c>
      <c r="AM99" s="806">
        <v>4.128276667531793E-3</v>
      </c>
      <c r="AN99" s="806">
        <v>1.442978221220899E-2</v>
      </c>
      <c r="AO99" s="806">
        <v>2.670108139379645E-3</v>
      </c>
      <c r="AP99" s="806">
        <v>1.504963176432917E-2</v>
      </c>
      <c r="AQ99" s="806">
        <v>1.4994977758645429E-2</v>
      </c>
      <c r="AR99" s="806">
        <v>1.2640822799314335E-2</v>
      </c>
      <c r="AS99" s="806">
        <v>1.0002068374553084E-2</v>
      </c>
      <c r="AT99" s="806">
        <v>1.2791445297959459E-2</v>
      </c>
      <c r="AU99" s="806">
        <v>6.7336579301771468E-3</v>
      </c>
      <c r="AV99" s="806">
        <v>7.9172519473885844E-3</v>
      </c>
      <c r="AW99" s="806">
        <v>1.1351543100390209E-2</v>
      </c>
      <c r="AX99" s="806">
        <v>1.2157268494568029E-2</v>
      </c>
      <c r="AY99" s="806">
        <v>6.5608903259766135E-3</v>
      </c>
      <c r="AZ99" s="806">
        <v>4.4704264099037138E-3</v>
      </c>
      <c r="BA99" s="806">
        <v>7.737824305871643E-3</v>
      </c>
      <c r="BB99" s="806">
        <v>5.6116722783389446E-3</v>
      </c>
      <c r="BC99" s="806">
        <v>6.8753547447444234E-3</v>
      </c>
      <c r="BD99" s="806">
        <v>6.5416484954208464E-3</v>
      </c>
      <c r="BE99" s="806">
        <v>4.1174642635177132E-3</v>
      </c>
      <c r="BF99" s="806">
        <v>5.7454483381324372E-3</v>
      </c>
      <c r="BG99" s="806">
        <v>1.9412559081701552E-3</v>
      </c>
      <c r="BH99" s="806">
        <v>6.3912614025913661E-4</v>
      </c>
      <c r="BI99" s="806">
        <v>1.0956699371692098E-2</v>
      </c>
      <c r="BJ99" s="806">
        <v>4.830917874396135E-3</v>
      </c>
      <c r="BK99" s="806">
        <v>6.4764614126588196E-3</v>
      </c>
      <c r="BL99" s="806">
        <v>1.727180482639961E-2</v>
      </c>
      <c r="BM99" s="806">
        <v>1.1004632631471181E-2</v>
      </c>
      <c r="BN99" s="806">
        <v>9.2888953132205868E-3</v>
      </c>
      <c r="BO99" s="806">
        <v>4.8785515607437192E-2</v>
      </c>
      <c r="BP99" s="806">
        <v>1.0457500276490901E-2</v>
      </c>
      <c r="BQ99" s="806">
        <v>4.2795999437530763E-2</v>
      </c>
      <c r="BR99" s="806">
        <v>2.3586452303011735E-2</v>
      </c>
      <c r="BS99" s="806">
        <v>7.5002787483594143E-3</v>
      </c>
      <c r="BT99" s="806">
        <v>5.2773927624031186E-3</v>
      </c>
      <c r="BU99" s="806">
        <v>6.0413785267776181E-3</v>
      </c>
      <c r="BV99" s="806">
        <v>2.5957132181703879E-3</v>
      </c>
      <c r="BW99" s="806">
        <v>2.8245617947223167E-4</v>
      </c>
      <c r="BX99" s="806">
        <v>3.7354670438972636E-3</v>
      </c>
      <c r="BY99" s="806">
        <v>3.89520597941748E-2</v>
      </c>
      <c r="BZ99" s="806">
        <v>2.9607617725527623E-3</v>
      </c>
      <c r="CA99" s="806">
        <v>6.9911606337828384E-3</v>
      </c>
      <c r="CB99" s="806">
        <v>2.43166386164471E-2</v>
      </c>
      <c r="CC99" s="806">
        <v>1.1086385758196721E-2</v>
      </c>
      <c r="CD99" s="806">
        <v>1.5942551757525132E-2</v>
      </c>
      <c r="CE99" s="806">
        <v>2.1784999862987423E-3</v>
      </c>
      <c r="CF99" s="806">
        <v>5.970735157067043E-3</v>
      </c>
      <c r="CG99" s="806">
        <v>1.6508591993670579E-2</v>
      </c>
      <c r="CH99" s="806">
        <v>3.0576555015428535E-2</v>
      </c>
      <c r="CI99" s="806">
        <v>6.3421899774179597E-3</v>
      </c>
      <c r="CJ99" s="806">
        <v>8.1673423820435992E-3</v>
      </c>
      <c r="CK99" s="806">
        <v>1.1648722303222447E-2</v>
      </c>
      <c r="CL99" s="806">
        <v>7.9895614642608252E-3</v>
      </c>
      <c r="CM99" s="806">
        <v>1.8599568860568558E-2</v>
      </c>
      <c r="CN99" s="806">
        <v>3.3017655911610324E-3</v>
      </c>
      <c r="CO99" s="806">
        <v>5.1348490354383583E-3</v>
      </c>
      <c r="CP99" s="806">
        <v>7.5265304146852046E-3</v>
      </c>
      <c r="CQ99" s="806">
        <v>3.7205366526088797E-3</v>
      </c>
      <c r="CR99" s="806">
        <v>1.2538394440609019E-2</v>
      </c>
      <c r="CS99" s="806">
        <v>0.12125075186957419</v>
      </c>
      <c r="CT99" s="806">
        <v>3.0739787277284736E-3</v>
      </c>
      <c r="CU99" s="806">
        <v>7.9429228998849251E-3</v>
      </c>
      <c r="CV99" s="806">
        <v>7.3096263001115255E-3</v>
      </c>
      <c r="CW99" s="806">
        <v>1.0025375951598185E-2</v>
      </c>
      <c r="CX99" s="806">
        <v>5.0594743082791882E-3</v>
      </c>
      <c r="CY99" s="806">
        <v>1.0724288297231184E-2</v>
      </c>
      <c r="CZ99" s="806">
        <v>1.6109253901389658E-2</v>
      </c>
      <c r="DA99" s="806">
        <v>9.8506268580727859E-3</v>
      </c>
      <c r="DB99" s="806">
        <v>0</v>
      </c>
      <c r="DC99" s="806">
        <v>2.0978914516251806E-2</v>
      </c>
      <c r="DD99" s="806" t="s">
        <v>569</v>
      </c>
      <c r="DE99" s="806" t="s">
        <v>569</v>
      </c>
      <c r="DF99" s="806" t="s">
        <v>569</v>
      </c>
      <c r="DG99" s="806" t="s">
        <v>569</v>
      </c>
      <c r="DH99" s="806" t="s">
        <v>569</v>
      </c>
      <c r="DI99" s="806" t="s">
        <v>569</v>
      </c>
      <c r="DJ99" s="806" t="s">
        <v>569</v>
      </c>
      <c r="DK99" s="806" t="s">
        <v>569</v>
      </c>
      <c r="DL99" s="806" t="s">
        <v>569</v>
      </c>
      <c r="DM99" s="806" t="s">
        <v>569</v>
      </c>
      <c r="DN99" s="806" t="s">
        <v>569</v>
      </c>
      <c r="DO99" s="806" t="s">
        <v>569</v>
      </c>
      <c r="DP99" s="806" t="s">
        <v>569</v>
      </c>
      <c r="DQ99" s="806" t="s">
        <v>569</v>
      </c>
      <c r="DR99" s="806" t="s">
        <v>569</v>
      </c>
      <c r="DS99" s="806" t="s">
        <v>569</v>
      </c>
      <c r="DT99" s="807">
        <v>1.1509635030063336E-2</v>
      </c>
    </row>
    <row r="100" spans="1:124" x14ac:dyDescent="0.25">
      <c r="A100" s="22"/>
      <c r="B100" s="792">
        <v>97</v>
      </c>
      <c r="C100" s="793" t="str">
        <v>その他の対事業所サービス</v>
      </c>
      <c r="D100" s="802">
        <v>3.0399151339554329E-4</v>
      </c>
      <c r="E100" s="803">
        <v>3.232410300614158E-4</v>
      </c>
      <c r="F100" s="803">
        <v>3.4265186754478885E-4</v>
      </c>
      <c r="G100" s="803">
        <v>9.1515380303602272E-3</v>
      </c>
      <c r="H100" s="803">
        <v>3.8808995062633404E-4</v>
      </c>
      <c r="I100" s="803">
        <v>6.1884251695628499E-3</v>
      </c>
      <c r="J100" s="803">
        <v>1.2700617666757622E-2</v>
      </c>
      <c r="K100" s="803">
        <v>2.3349715520933172E-2</v>
      </c>
      <c r="L100" s="803">
        <v>7.4035524290351658E-3</v>
      </c>
      <c r="M100" s="803">
        <v>4.2012574247108272E-3</v>
      </c>
      <c r="N100" s="803">
        <v>9.6155979792451017E-4</v>
      </c>
      <c r="O100" s="803">
        <v>1.0500302908722971E-2</v>
      </c>
      <c r="P100" s="803">
        <v>5.3157572428770743E-3</v>
      </c>
      <c r="Q100" s="803">
        <v>2.8615911838637568E-3</v>
      </c>
      <c r="R100" s="803">
        <v>6.9021518473406417E-3</v>
      </c>
      <c r="S100" s="803">
        <v>1.7963377887661284E-2</v>
      </c>
      <c r="T100" s="803">
        <v>4.792030787156701E-3</v>
      </c>
      <c r="U100" s="803">
        <v>1.3573653760569649E-2</v>
      </c>
      <c r="V100" s="803">
        <v>3.5597970158297355E-3</v>
      </c>
      <c r="W100" s="803">
        <v>5.0639257959388317E-3</v>
      </c>
      <c r="X100" s="803">
        <v>1.6483788303040498E-2</v>
      </c>
      <c r="Y100" s="803">
        <v>4.3165086594989669E-3</v>
      </c>
      <c r="Z100" s="803">
        <v>1.5664160401002505E-2</v>
      </c>
      <c r="AA100" s="803">
        <v>2.5032763469835522E-3</v>
      </c>
      <c r="AB100" s="803">
        <v>1.0345740656680284E-2</v>
      </c>
      <c r="AC100" s="803">
        <v>1.3345532559313478E-2</v>
      </c>
      <c r="AD100" s="803">
        <v>1.0657468948010928E-3</v>
      </c>
      <c r="AE100" s="803">
        <v>1.2893982808022923E-2</v>
      </c>
      <c r="AF100" s="803">
        <v>1.3885875461054459E-2</v>
      </c>
      <c r="AG100" s="803">
        <v>2.7733575812684701E-2</v>
      </c>
      <c r="AH100" s="803">
        <v>2.0044855620970001E-2</v>
      </c>
      <c r="AI100" s="803">
        <v>2.0622331583071526E-2</v>
      </c>
      <c r="AJ100" s="803">
        <v>7.4656188605108052E-3</v>
      </c>
      <c r="AK100" s="803">
        <v>1.8399638336347196E-2</v>
      </c>
      <c r="AL100" s="803">
        <v>1.4735278999371752E-3</v>
      </c>
      <c r="AM100" s="803">
        <v>1.3544640539839086E-3</v>
      </c>
      <c r="AN100" s="803">
        <v>1.762149983907306E-2</v>
      </c>
      <c r="AO100" s="803">
        <v>6.7197721507721063E-3</v>
      </c>
      <c r="AP100" s="803">
        <v>3.5222542427153377E-3</v>
      </c>
      <c r="AQ100" s="803">
        <v>1.1192423590185106E-2</v>
      </c>
      <c r="AR100" s="803">
        <v>1.0110824907645911E-2</v>
      </c>
      <c r="AS100" s="803">
        <v>1.1730638536772744E-2</v>
      </c>
      <c r="AT100" s="803">
        <v>1.7021420594903726E-2</v>
      </c>
      <c r="AU100" s="803">
        <v>1.1084636900445458E-2</v>
      </c>
      <c r="AV100" s="803">
        <v>1.2514365981356149E-2</v>
      </c>
      <c r="AW100" s="803">
        <v>1.6255242785301421E-2</v>
      </c>
      <c r="AX100" s="803">
        <v>1.6012613012095681E-2</v>
      </c>
      <c r="AY100" s="803">
        <v>1.6609016054442229E-2</v>
      </c>
      <c r="AZ100" s="803">
        <v>1.4442916093535076E-2</v>
      </c>
      <c r="BA100" s="803">
        <v>1.2744651797906235E-2</v>
      </c>
      <c r="BB100" s="803">
        <v>1.2345679012345678E-2</v>
      </c>
      <c r="BC100" s="803">
        <v>1.9801450035876071E-2</v>
      </c>
      <c r="BD100" s="803">
        <v>1.70082860880942E-2</v>
      </c>
      <c r="BE100" s="803">
        <v>7.0307644499689251E-3</v>
      </c>
      <c r="BF100" s="803">
        <v>9.0920933826270939E-3</v>
      </c>
      <c r="BG100" s="803">
        <v>4.8320391627278865E-3</v>
      </c>
      <c r="BH100" s="803">
        <v>9.0058683400151066E-3</v>
      </c>
      <c r="BI100" s="803">
        <v>9.9353121421275805E-3</v>
      </c>
      <c r="BJ100" s="803">
        <v>1.1572368241491307E-2</v>
      </c>
      <c r="BK100" s="803">
        <v>6.3412058701592597E-2</v>
      </c>
      <c r="BL100" s="803">
        <v>2.0319554124204057E-2</v>
      </c>
      <c r="BM100" s="803">
        <v>0.10068188410742927</v>
      </c>
      <c r="BN100" s="803">
        <v>1.6203082302572256E-2</v>
      </c>
      <c r="BO100" s="803">
        <v>3.5982556106964325E-2</v>
      </c>
      <c r="BP100" s="803">
        <v>1.9084016368261302E-2</v>
      </c>
      <c r="BQ100" s="803">
        <v>8.8769071222667514E-2</v>
      </c>
      <c r="BR100" s="803">
        <v>1.8603626121404652E-2</v>
      </c>
      <c r="BS100" s="803">
        <v>4.2648095980784499E-2</v>
      </c>
      <c r="BT100" s="803">
        <v>6.8150316923891549E-2</v>
      </c>
      <c r="BU100" s="803">
        <v>9.8263622598470102E-2</v>
      </c>
      <c r="BV100" s="803">
        <v>5.3090539584132346E-2</v>
      </c>
      <c r="BW100" s="803">
        <v>2.6397972261953681E-3</v>
      </c>
      <c r="BX100" s="803">
        <v>2.456419551154532E-2</v>
      </c>
      <c r="BY100" s="803">
        <v>1.1608510594549025E-2</v>
      </c>
      <c r="BZ100" s="803">
        <v>6.6590026679391795E-3</v>
      </c>
      <c r="CA100" s="803">
        <v>9.4320278859954896E-3</v>
      </c>
      <c r="CB100" s="803">
        <v>1.4450699320991236E-2</v>
      </c>
      <c r="CC100" s="803">
        <v>5.9778432377049183E-2</v>
      </c>
      <c r="CD100" s="803">
        <v>7.7538990194310237E-2</v>
      </c>
      <c r="CE100" s="803">
        <v>7.7138081275861126E-3</v>
      </c>
      <c r="CF100" s="803">
        <v>8.0515775626215494E-2</v>
      </c>
      <c r="CG100" s="803">
        <v>6.0640853699719229E-2</v>
      </c>
      <c r="CH100" s="803">
        <v>8.8562287613494731E-2</v>
      </c>
      <c r="CI100" s="803">
        <v>9.2298082928938638E-2</v>
      </c>
      <c r="CJ100" s="803">
        <v>5.2508159329946742E-2</v>
      </c>
      <c r="CK100" s="803">
        <v>3.97041123251985E-2</v>
      </c>
      <c r="CL100" s="803">
        <v>3.0224641283887792E-2</v>
      </c>
      <c r="CM100" s="803">
        <v>0.12535705589966209</v>
      </c>
      <c r="CN100" s="803">
        <v>3.8037293983775651E-2</v>
      </c>
      <c r="CO100" s="803">
        <v>2.1834958052233264E-2</v>
      </c>
      <c r="CP100" s="803">
        <v>2.7359301073317119E-2</v>
      </c>
      <c r="CQ100" s="803">
        <v>1.8627250269554654E-2</v>
      </c>
      <c r="CR100" s="803">
        <v>4.9756714634741232E-2</v>
      </c>
      <c r="CS100" s="803">
        <v>3.1708696549928632E-2</v>
      </c>
      <c r="CT100" s="803">
        <v>3.010466770544001E-2</v>
      </c>
      <c r="CU100" s="803">
        <v>2.0201611047180667E-2</v>
      </c>
      <c r="CV100" s="803">
        <v>8.7428880168632955E-2</v>
      </c>
      <c r="CW100" s="803">
        <v>7.3711097499489561E-3</v>
      </c>
      <c r="CX100" s="803">
        <v>1.0054565062264263E-2</v>
      </c>
      <c r="CY100" s="803">
        <v>1.6684688197965043E-2</v>
      </c>
      <c r="CZ100" s="803">
        <v>1.7380484806691951E-2</v>
      </c>
      <c r="DA100" s="803">
        <v>1.6101024610657041E-2</v>
      </c>
      <c r="DB100" s="803">
        <v>0</v>
      </c>
      <c r="DC100" s="803">
        <v>2.3292989266955926E-2</v>
      </c>
      <c r="DD100" s="803" t="s">
        <v>569</v>
      </c>
      <c r="DE100" s="803" t="s">
        <v>569</v>
      </c>
      <c r="DF100" s="803" t="s">
        <v>569</v>
      </c>
      <c r="DG100" s="803" t="s">
        <v>569</v>
      </c>
      <c r="DH100" s="803" t="s">
        <v>569</v>
      </c>
      <c r="DI100" s="803" t="s">
        <v>569</v>
      </c>
      <c r="DJ100" s="803" t="s">
        <v>569</v>
      </c>
      <c r="DK100" s="803" t="s">
        <v>569</v>
      </c>
      <c r="DL100" s="803" t="s">
        <v>569</v>
      </c>
      <c r="DM100" s="803" t="s">
        <v>569</v>
      </c>
      <c r="DN100" s="803" t="s">
        <v>569</v>
      </c>
      <c r="DO100" s="803" t="s">
        <v>569</v>
      </c>
      <c r="DP100" s="803" t="s">
        <v>569</v>
      </c>
      <c r="DQ100" s="803" t="s">
        <v>569</v>
      </c>
      <c r="DR100" s="803" t="s">
        <v>569</v>
      </c>
      <c r="DS100" s="803" t="s">
        <v>569</v>
      </c>
      <c r="DT100" s="804">
        <v>3.33286855606598E-2</v>
      </c>
    </row>
    <row r="101" spans="1:124" x14ac:dyDescent="0.25">
      <c r="A101" s="22"/>
      <c r="B101" s="792">
        <v>98</v>
      </c>
      <c r="C101" s="793" t="str">
        <v>宿泊業</v>
      </c>
      <c r="D101" s="802">
        <v>0</v>
      </c>
      <c r="E101" s="803">
        <v>0</v>
      </c>
      <c r="F101" s="803">
        <v>0</v>
      </c>
      <c r="G101" s="803">
        <v>0</v>
      </c>
      <c r="H101" s="803">
        <v>0</v>
      </c>
      <c r="I101" s="803">
        <v>0</v>
      </c>
      <c r="J101" s="803">
        <v>0</v>
      </c>
      <c r="K101" s="803">
        <v>0</v>
      </c>
      <c r="L101" s="803">
        <v>0</v>
      </c>
      <c r="M101" s="803">
        <v>0</v>
      </c>
      <c r="N101" s="803">
        <v>0</v>
      </c>
      <c r="O101" s="803">
        <v>0</v>
      </c>
      <c r="P101" s="803">
        <v>0</v>
      </c>
      <c r="Q101" s="803">
        <v>0</v>
      </c>
      <c r="R101" s="803">
        <v>0</v>
      </c>
      <c r="S101" s="803">
        <v>0</v>
      </c>
      <c r="T101" s="803">
        <v>0</v>
      </c>
      <c r="U101" s="803">
        <v>0</v>
      </c>
      <c r="V101" s="803">
        <v>0</v>
      </c>
      <c r="W101" s="803">
        <v>0</v>
      </c>
      <c r="X101" s="803">
        <v>0</v>
      </c>
      <c r="Y101" s="803">
        <v>0</v>
      </c>
      <c r="Z101" s="803">
        <v>0</v>
      </c>
      <c r="AA101" s="803">
        <v>0</v>
      </c>
      <c r="AB101" s="803">
        <v>0</v>
      </c>
      <c r="AC101" s="803">
        <v>0</v>
      </c>
      <c r="AD101" s="803">
        <v>0</v>
      </c>
      <c r="AE101" s="803">
        <v>0</v>
      </c>
      <c r="AF101" s="803">
        <v>0</v>
      </c>
      <c r="AG101" s="803">
        <v>0</v>
      </c>
      <c r="AH101" s="803">
        <v>0</v>
      </c>
      <c r="AI101" s="803">
        <v>0</v>
      </c>
      <c r="AJ101" s="803">
        <v>0</v>
      </c>
      <c r="AK101" s="803">
        <v>0</v>
      </c>
      <c r="AL101" s="803">
        <v>0</v>
      </c>
      <c r="AM101" s="803">
        <v>0</v>
      </c>
      <c r="AN101" s="803">
        <v>0</v>
      </c>
      <c r="AO101" s="803">
        <v>0</v>
      </c>
      <c r="AP101" s="803">
        <v>0</v>
      </c>
      <c r="AQ101" s="803">
        <v>0</v>
      </c>
      <c r="AR101" s="803">
        <v>0</v>
      </c>
      <c r="AS101" s="803">
        <v>0</v>
      </c>
      <c r="AT101" s="803">
        <v>0</v>
      </c>
      <c r="AU101" s="803">
        <v>0</v>
      </c>
      <c r="AV101" s="803">
        <v>0</v>
      </c>
      <c r="AW101" s="803">
        <v>0</v>
      </c>
      <c r="AX101" s="803">
        <v>0</v>
      </c>
      <c r="AY101" s="803">
        <v>0</v>
      </c>
      <c r="AZ101" s="803">
        <v>0</v>
      </c>
      <c r="BA101" s="803">
        <v>0</v>
      </c>
      <c r="BB101" s="803">
        <v>0</v>
      </c>
      <c r="BC101" s="803">
        <v>0</v>
      </c>
      <c r="BD101" s="803">
        <v>0</v>
      </c>
      <c r="BE101" s="803">
        <v>0</v>
      </c>
      <c r="BF101" s="803">
        <v>0</v>
      </c>
      <c r="BG101" s="803">
        <v>0</v>
      </c>
      <c r="BH101" s="803">
        <v>0</v>
      </c>
      <c r="BI101" s="803">
        <v>0</v>
      </c>
      <c r="BJ101" s="803">
        <v>0</v>
      </c>
      <c r="BK101" s="803">
        <v>0</v>
      </c>
      <c r="BL101" s="803">
        <v>0</v>
      </c>
      <c r="BM101" s="803">
        <v>0</v>
      </c>
      <c r="BN101" s="803">
        <v>0</v>
      </c>
      <c r="BO101" s="803">
        <v>0</v>
      </c>
      <c r="BP101" s="803">
        <v>0</v>
      </c>
      <c r="BQ101" s="803">
        <v>0</v>
      </c>
      <c r="BR101" s="803">
        <v>0</v>
      </c>
      <c r="BS101" s="803">
        <v>0</v>
      </c>
      <c r="BT101" s="803">
        <v>0</v>
      </c>
      <c r="BU101" s="803">
        <v>0</v>
      </c>
      <c r="BV101" s="803">
        <v>0</v>
      </c>
      <c r="BW101" s="803">
        <v>0</v>
      </c>
      <c r="BX101" s="803">
        <v>0</v>
      </c>
      <c r="BY101" s="803">
        <v>0</v>
      </c>
      <c r="BZ101" s="803">
        <v>0</v>
      </c>
      <c r="CA101" s="803">
        <v>0</v>
      </c>
      <c r="CB101" s="803">
        <v>0</v>
      </c>
      <c r="CC101" s="803">
        <v>0</v>
      </c>
      <c r="CD101" s="803">
        <v>0</v>
      </c>
      <c r="CE101" s="803">
        <v>0</v>
      </c>
      <c r="CF101" s="803">
        <v>0</v>
      </c>
      <c r="CG101" s="803">
        <v>0</v>
      </c>
      <c r="CH101" s="803">
        <v>0</v>
      </c>
      <c r="CI101" s="803">
        <v>0</v>
      </c>
      <c r="CJ101" s="803">
        <v>0</v>
      </c>
      <c r="CK101" s="803">
        <v>0</v>
      </c>
      <c r="CL101" s="803">
        <v>0</v>
      </c>
      <c r="CM101" s="803">
        <v>0</v>
      </c>
      <c r="CN101" s="803">
        <v>0</v>
      </c>
      <c r="CO101" s="803">
        <v>0</v>
      </c>
      <c r="CP101" s="803">
        <v>0</v>
      </c>
      <c r="CQ101" s="803">
        <v>0</v>
      </c>
      <c r="CR101" s="803">
        <v>0</v>
      </c>
      <c r="CS101" s="803">
        <v>0</v>
      </c>
      <c r="CT101" s="803">
        <v>0</v>
      </c>
      <c r="CU101" s="803">
        <v>0</v>
      </c>
      <c r="CV101" s="803">
        <v>0</v>
      </c>
      <c r="CW101" s="803">
        <v>0</v>
      </c>
      <c r="CX101" s="803">
        <v>0</v>
      </c>
      <c r="CY101" s="803">
        <v>0</v>
      </c>
      <c r="CZ101" s="803">
        <v>0</v>
      </c>
      <c r="DA101" s="803">
        <v>0</v>
      </c>
      <c r="DB101" s="803">
        <v>0</v>
      </c>
      <c r="DC101" s="803">
        <v>0</v>
      </c>
      <c r="DD101" s="803" t="s">
        <v>569</v>
      </c>
      <c r="DE101" s="803" t="s">
        <v>569</v>
      </c>
      <c r="DF101" s="803" t="s">
        <v>569</v>
      </c>
      <c r="DG101" s="803" t="s">
        <v>569</v>
      </c>
      <c r="DH101" s="803" t="s">
        <v>569</v>
      </c>
      <c r="DI101" s="803" t="s">
        <v>569</v>
      </c>
      <c r="DJ101" s="803" t="s">
        <v>569</v>
      </c>
      <c r="DK101" s="803" t="s">
        <v>569</v>
      </c>
      <c r="DL101" s="803" t="s">
        <v>569</v>
      </c>
      <c r="DM101" s="803" t="s">
        <v>569</v>
      </c>
      <c r="DN101" s="803" t="s">
        <v>569</v>
      </c>
      <c r="DO101" s="803" t="s">
        <v>569</v>
      </c>
      <c r="DP101" s="803" t="s">
        <v>569</v>
      </c>
      <c r="DQ101" s="803" t="s">
        <v>569</v>
      </c>
      <c r="DR101" s="803" t="s">
        <v>569</v>
      </c>
      <c r="DS101" s="803" t="s">
        <v>569</v>
      </c>
      <c r="DT101" s="804">
        <v>0</v>
      </c>
    </row>
    <row r="102" spans="1:124" x14ac:dyDescent="0.25">
      <c r="A102" s="22"/>
      <c r="B102" s="792">
        <v>99</v>
      </c>
      <c r="C102" s="793" t="str">
        <v>飲食サービス</v>
      </c>
      <c r="D102" s="802">
        <v>0</v>
      </c>
      <c r="E102" s="803">
        <v>0</v>
      </c>
      <c r="F102" s="803">
        <v>0</v>
      </c>
      <c r="G102" s="803">
        <v>0</v>
      </c>
      <c r="H102" s="803">
        <v>0</v>
      </c>
      <c r="I102" s="803">
        <v>0</v>
      </c>
      <c r="J102" s="803">
        <v>0</v>
      </c>
      <c r="K102" s="803">
        <v>0</v>
      </c>
      <c r="L102" s="803">
        <v>0</v>
      </c>
      <c r="M102" s="803">
        <v>0</v>
      </c>
      <c r="N102" s="803">
        <v>0</v>
      </c>
      <c r="O102" s="803">
        <v>4.982408915586772E-3</v>
      </c>
      <c r="P102" s="803">
        <v>0</v>
      </c>
      <c r="Q102" s="803">
        <v>0</v>
      </c>
      <c r="R102" s="803">
        <v>0</v>
      </c>
      <c r="S102" s="803">
        <v>0</v>
      </c>
      <c r="T102" s="803">
        <v>0</v>
      </c>
      <c r="U102" s="803">
        <v>0</v>
      </c>
      <c r="V102" s="803">
        <v>0</v>
      </c>
      <c r="W102" s="803">
        <v>0</v>
      </c>
      <c r="X102" s="803">
        <v>0</v>
      </c>
      <c r="Y102" s="803">
        <v>0</v>
      </c>
      <c r="Z102" s="803">
        <v>0</v>
      </c>
      <c r="AA102" s="803">
        <v>0</v>
      </c>
      <c r="AB102" s="803">
        <v>0</v>
      </c>
      <c r="AC102" s="803">
        <v>0</v>
      </c>
      <c r="AD102" s="803">
        <v>0</v>
      </c>
      <c r="AE102" s="803">
        <v>0</v>
      </c>
      <c r="AF102" s="803">
        <v>0</v>
      </c>
      <c r="AG102" s="803">
        <v>0</v>
      </c>
      <c r="AH102" s="803">
        <v>0</v>
      </c>
      <c r="AI102" s="803">
        <v>0</v>
      </c>
      <c r="AJ102" s="803">
        <v>0</v>
      </c>
      <c r="AK102" s="803">
        <v>0</v>
      </c>
      <c r="AL102" s="803">
        <v>0</v>
      </c>
      <c r="AM102" s="803">
        <v>0</v>
      </c>
      <c r="AN102" s="803">
        <v>0</v>
      </c>
      <c r="AO102" s="803">
        <v>0</v>
      </c>
      <c r="AP102" s="803">
        <v>0</v>
      </c>
      <c r="AQ102" s="803">
        <v>0</v>
      </c>
      <c r="AR102" s="803">
        <v>0</v>
      </c>
      <c r="AS102" s="803">
        <v>0</v>
      </c>
      <c r="AT102" s="803">
        <v>0</v>
      </c>
      <c r="AU102" s="803">
        <v>0</v>
      </c>
      <c r="AV102" s="803">
        <v>0</v>
      </c>
      <c r="AW102" s="803">
        <v>0</v>
      </c>
      <c r="AX102" s="803">
        <v>0</v>
      </c>
      <c r="AY102" s="803">
        <v>0</v>
      </c>
      <c r="AZ102" s="803">
        <v>0</v>
      </c>
      <c r="BA102" s="803">
        <v>0</v>
      </c>
      <c r="BB102" s="803">
        <v>0</v>
      </c>
      <c r="BC102" s="803">
        <v>0</v>
      </c>
      <c r="BD102" s="803">
        <v>0</v>
      </c>
      <c r="BE102" s="803">
        <v>0</v>
      </c>
      <c r="BF102" s="803">
        <v>0</v>
      </c>
      <c r="BG102" s="803">
        <v>0</v>
      </c>
      <c r="BH102" s="803">
        <v>0</v>
      </c>
      <c r="BI102" s="803">
        <v>0</v>
      </c>
      <c r="BJ102" s="803">
        <v>0</v>
      </c>
      <c r="BK102" s="803">
        <v>0</v>
      </c>
      <c r="BL102" s="803">
        <v>0</v>
      </c>
      <c r="BM102" s="803">
        <v>0</v>
      </c>
      <c r="BN102" s="803">
        <v>0</v>
      </c>
      <c r="BO102" s="803">
        <v>0</v>
      </c>
      <c r="BP102" s="803">
        <v>0</v>
      </c>
      <c r="BQ102" s="803">
        <v>0</v>
      </c>
      <c r="BR102" s="803">
        <v>0</v>
      </c>
      <c r="BS102" s="803">
        <v>0</v>
      </c>
      <c r="BT102" s="803">
        <v>0</v>
      </c>
      <c r="BU102" s="803">
        <v>0</v>
      </c>
      <c r="BV102" s="803">
        <v>0</v>
      </c>
      <c r="BW102" s="803">
        <v>0</v>
      </c>
      <c r="BX102" s="803">
        <v>0</v>
      </c>
      <c r="BY102" s="803">
        <v>0</v>
      </c>
      <c r="BZ102" s="803">
        <v>0</v>
      </c>
      <c r="CA102" s="803">
        <v>0</v>
      </c>
      <c r="CB102" s="803">
        <v>0</v>
      </c>
      <c r="CC102" s="803">
        <v>0</v>
      </c>
      <c r="CD102" s="803">
        <v>0</v>
      </c>
      <c r="CE102" s="803">
        <v>0</v>
      </c>
      <c r="CF102" s="803">
        <v>0</v>
      </c>
      <c r="CG102" s="803">
        <v>0</v>
      </c>
      <c r="CH102" s="803">
        <v>0</v>
      </c>
      <c r="CI102" s="803">
        <v>0</v>
      </c>
      <c r="CJ102" s="803">
        <v>0</v>
      </c>
      <c r="CK102" s="803">
        <v>0</v>
      </c>
      <c r="CL102" s="803">
        <v>0</v>
      </c>
      <c r="CM102" s="803">
        <v>0</v>
      </c>
      <c r="CN102" s="803">
        <v>7.3257350512058146E-3</v>
      </c>
      <c r="CO102" s="803">
        <v>0</v>
      </c>
      <c r="CP102" s="803">
        <v>6.9487300492491622E-3</v>
      </c>
      <c r="CQ102" s="803">
        <v>2.3030203769670667E-2</v>
      </c>
      <c r="CR102" s="803">
        <v>0</v>
      </c>
      <c r="CS102" s="803">
        <v>0</v>
      </c>
      <c r="CT102" s="803">
        <v>0</v>
      </c>
      <c r="CU102" s="803">
        <v>0</v>
      </c>
      <c r="CV102" s="803">
        <v>0</v>
      </c>
      <c r="CW102" s="803">
        <v>1.0804571838110595E-2</v>
      </c>
      <c r="CX102" s="803">
        <v>5.3572482468894692E-3</v>
      </c>
      <c r="CY102" s="803">
        <v>0</v>
      </c>
      <c r="CZ102" s="803">
        <v>0</v>
      </c>
      <c r="DA102" s="803">
        <v>0</v>
      </c>
      <c r="DB102" s="803">
        <v>0</v>
      </c>
      <c r="DC102" s="803">
        <v>3.6538022379538706E-4</v>
      </c>
      <c r="DD102" s="803" t="s">
        <v>569</v>
      </c>
      <c r="DE102" s="803" t="s">
        <v>569</v>
      </c>
      <c r="DF102" s="803" t="s">
        <v>569</v>
      </c>
      <c r="DG102" s="803" t="s">
        <v>569</v>
      </c>
      <c r="DH102" s="803" t="s">
        <v>569</v>
      </c>
      <c r="DI102" s="803" t="s">
        <v>569</v>
      </c>
      <c r="DJ102" s="803" t="s">
        <v>569</v>
      </c>
      <c r="DK102" s="803" t="s">
        <v>569</v>
      </c>
      <c r="DL102" s="803" t="s">
        <v>569</v>
      </c>
      <c r="DM102" s="803" t="s">
        <v>569</v>
      </c>
      <c r="DN102" s="803" t="s">
        <v>569</v>
      </c>
      <c r="DO102" s="803" t="s">
        <v>569</v>
      </c>
      <c r="DP102" s="803" t="s">
        <v>569</v>
      </c>
      <c r="DQ102" s="803" t="s">
        <v>569</v>
      </c>
      <c r="DR102" s="803" t="s">
        <v>569</v>
      </c>
      <c r="DS102" s="803" t="s">
        <v>569</v>
      </c>
      <c r="DT102" s="804">
        <v>1.0904727017994832E-3</v>
      </c>
    </row>
    <row r="103" spans="1:124" x14ac:dyDescent="0.25">
      <c r="A103" s="22"/>
      <c r="B103" s="792">
        <v>100</v>
      </c>
      <c r="C103" s="795" t="str">
        <v>洗濯・理容・美容・浴場業</v>
      </c>
      <c r="D103" s="808">
        <v>0</v>
      </c>
      <c r="E103" s="809">
        <v>0</v>
      </c>
      <c r="F103" s="809">
        <v>0</v>
      </c>
      <c r="G103" s="809">
        <v>3.5462209867645879E-4</v>
      </c>
      <c r="H103" s="809">
        <v>0</v>
      </c>
      <c r="I103" s="809">
        <v>4.95074013565028E-5</v>
      </c>
      <c r="J103" s="809">
        <v>2.4805893880385981E-5</v>
      </c>
      <c r="K103" s="809">
        <v>4.0785529294206415E-5</v>
      </c>
      <c r="L103" s="809">
        <v>2.6120801729157195E-4</v>
      </c>
      <c r="M103" s="809">
        <v>4.6892910486644206E-5</v>
      </c>
      <c r="N103" s="809">
        <v>5.1776296811319778E-5</v>
      </c>
      <c r="O103" s="809">
        <v>8.7915460493189751E-5</v>
      </c>
      <c r="P103" s="809">
        <v>1.2626501764553621E-4</v>
      </c>
      <c r="Q103" s="809">
        <v>5.2187073261953016E-5</v>
      </c>
      <c r="R103" s="809">
        <v>0</v>
      </c>
      <c r="S103" s="809">
        <v>7.7261840377037779E-5</v>
      </c>
      <c r="T103" s="809">
        <v>5.7438725188522102E-5</v>
      </c>
      <c r="U103" s="809">
        <v>5.5629728526924787E-5</v>
      </c>
      <c r="V103" s="809">
        <v>5.2071498901764753E-5</v>
      </c>
      <c r="W103" s="809">
        <v>5.0137879167711205E-5</v>
      </c>
      <c r="X103" s="809">
        <v>3.9576922696375741E-5</v>
      </c>
      <c r="Y103" s="809">
        <v>2.6481648217785075E-5</v>
      </c>
      <c r="Z103" s="809">
        <v>4.1771094402673352E-5</v>
      </c>
      <c r="AA103" s="809">
        <v>0</v>
      </c>
      <c r="AB103" s="809">
        <v>7.5654410652141026E-5</v>
      </c>
      <c r="AC103" s="809">
        <v>3.154972236244321E-5</v>
      </c>
      <c r="AD103" s="809">
        <v>3.1003546030577246E-6</v>
      </c>
      <c r="AE103" s="809">
        <v>2.7551245316288297E-5</v>
      </c>
      <c r="AF103" s="809">
        <v>0</v>
      </c>
      <c r="AG103" s="809">
        <v>0</v>
      </c>
      <c r="AH103" s="809">
        <v>0</v>
      </c>
      <c r="AI103" s="809">
        <v>0</v>
      </c>
      <c r="AJ103" s="809">
        <v>0</v>
      </c>
      <c r="AK103" s="809">
        <v>0</v>
      </c>
      <c r="AL103" s="809">
        <v>1.9989719572791134E-5</v>
      </c>
      <c r="AM103" s="809">
        <v>2.4331689592525306E-5</v>
      </c>
      <c r="AN103" s="809">
        <v>2.6821156528269499E-5</v>
      </c>
      <c r="AO103" s="809">
        <v>4.450180232299408E-5</v>
      </c>
      <c r="AP103" s="809">
        <v>1.6010246557796989E-4</v>
      </c>
      <c r="AQ103" s="809">
        <v>7.1746305065289138E-5</v>
      </c>
      <c r="AR103" s="809">
        <v>2.7499977083352431E-5</v>
      </c>
      <c r="AS103" s="809">
        <v>2.9548207901190793E-5</v>
      </c>
      <c r="AT103" s="809">
        <v>3.3839802375554127E-5</v>
      </c>
      <c r="AU103" s="809">
        <v>2.589868434683518E-5</v>
      </c>
      <c r="AV103" s="809">
        <v>0</v>
      </c>
      <c r="AW103" s="809">
        <v>1.8780126452851449E-4</v>
      </c>
      <c r="AX103" s="809">
        <v>8.6221762372822898E-5</v>
      </c>
      <c r="AY103" s="809">
        <v>1.8799112681881415E-5</v>
      </c>
      <c r="AZ103" s="809">
        <v>0</v>
      </c>
      <c r="BA103" s="809">
        <v>0</v>
      </c>
      <c r="BB103" s="809">
        <v>0</v>
      </c>
      <c r="BC103" s="809">
        <v>6.4255651820041343E-5</v>
      </c>
      <c r="BD103" s="809">
        <v>0</v>
      </c>
      <c r="BE103" s="809">
        <v>3.8844002486016156E-5</v>
      </c>
      <c r="BF103" s="809">
        <v>5.3905691991860243E-5</v>
      </c>
      <c r="BG103" s="809">
        <v>6.3301823092505065E-5</v>
      </c>
      <c r="BH103" s="809">
        <v>1.9367458795731413E-5</v>
      </c>
      <c r="BI103" s="809">
        <v>3.0951128168621748E-5</v>
      </c>
      <c r="BJ103" s="809">
        <v>0</v>
      </c>
      <c r="BK103" s="809">
        <v>8.0168399449357623E-6</v>
      </c>
      <c r="BL103" s="809">
        <v>1.4705666093145688E-5</v>
      </c>
      <c r="BM103" s="809">
        <v>7.0385284783128013E-5</v>
      </c>
      <c r="BN103" s="809">
        <v>3.44160626647669E-5</v>
      </c>
      <c r="BO103" s="809">
        <v>4.5963627449478313E-5</v>
      </c>
      <c r="BP103" s="809">
        <v>1.2288484461211399E-5</v>
      </c>
      <c r="BQ103" s="809">
        <v>3.954861843492934E-5</v>
      </c>
      <c r="BR103" s="809">
        <v>5.9127387268260955E-5</v>
      </c>
      <c r="BS103" s="809">
        <v>6.3138182614431244E-5</v>
      </c>
      <c r="BT103" s="809">
        <v>7.6830034313954518E-5</v>
      </c>
      <c r="BU103" s="809">
        <v>4.5883887545146469E-5</v>
      </c>
      <c r="BV103" s="809">
        <v>2.3723197728899205E-5</v>
      </c>
      <c r="BW103" s="809">
        <v>0</v>
      </c>
      <c r="BX103" s="809">
        <v>2.5271502880803974E-3</v>
      </c>
      <c r="BY103" s="809">
        <v>1.4907419782660101E-4</v>
      </c>
      <c r="BZ103" s="809">
        <v>9.0377343484516551E-5</v>
      </c>
      <c r="CA103" s="809">
        <v>2.7526466135424594E-4</v>
      </c>
      <c r="CB103" s="809">
        <v>1.7410481109627997E-4</v>
      </c>
      <c r="CC103" s="809">
        <v>2.4013831967213114E-5</v>
      </c>
      <c r="CD103" s="809">
        <v>6.6447074904838296E-5</v>
      </c>
      <c r="CE103" s="809">
        <v>3.1512892883566709E-4</v>
      </c>
      <c r="CF103" s="809">
        <v>3.6258918645175017E-4</v>
      </c>
      <c r="CG103" s="809">
        <v>1.1385235857703849E-3</v>
      </c>
      <c r="CH103" s="809">
        <v>6.391568810564553E-5</v>
      </c>
      <c r="CI103" s="809">
        <v>4.8046893768317878E-4</v>
      </c>
      <c r="CJ103" s="809">
        <v>2.2434818838837876E-4</v>
      </c>
      <c r="CK103" s="809">
        <v>1.2915544898595306E-4</v>
      </c>
      <c r="CL103" s="809">
        <v>1.074682860002475E-4</v>
      </c>
      <c r="CM103" s="809">
        <v>1.425254318817514E-4</v>
      </c>
      <c r="CN103" s="809">
        <v>1.0911059721763389E-2</v>
      </c>
      <c r="CO103" s="809">
        <v>4.2658745832872512E-3</v>
      </c>
      <c r="CP103" s="809">
        <v>1.0010164446219189E-2</v>
      </c>
      <c r="CQ103" s="809">
        <v>1.1532844722870519E-2</v>
      </c>
      <c r="CR103" s="809">
        <v>6.200986370231958E-5</v>
      </c>
      <c r="CS103" s="809">
        <v>3.8902704336454525E-5</v>
      </c>
      <c r="CT103" s="809">
        <v>6.4358783280265566E-4</v>
      </c>
      <c r="CU103" s="809">
        <v>2.0253164556962025E-5</v>
      </c>
      <c r="CV103" s="809">
        <v>8.2862160487094216E-5</v>
      </c>
      <c r="CW103" s="809">
        <v>8.2419757407569457E-3</v>
      </c>
      <c r="CX103" s="809">
        <v>3.2017405020844177E-3</v>
      </c>
      <c r="CY103" s="809">
        <v>2.1032013330024461E-2</v>
      </c>
      <c r="CZ103" s="809">
        <v>1.1393107170162052E-4</v>
      </c>
      <c r="DA103" s="809">
        <v>4.4548289436600511E-4</v>
      </c>
      <c r="DB103" s="809">
        <v>0</v>
      </c>
      <c r="DC103" s="809">
        <v>1.7152571617061226E-3</v>
      </c>
      <c r="DD103" s="809" t="s">
        <v>569</v>
      </c>
      <c r="DE103" s="809" t="s">
        <v>569</v>
      </c>
      <c r="DF103" s="809" t="s">
        <v>569</v>
      </c>
      <c r="DG103" s="809" t="s">
        <v>569</v>
      </c>
      <c r="DH103" s="809" t="s">
        <v>569</v>
      </c>
      <c r="DI103" s="809" t="s">
        <v>569</v>
      </c>
      <c r="DJ103" s="809" t="s">
        <v>569</v>
      </c>
      <c r="DK103" s="809" t="s">
        <v>569</v>
      </c>
      <c r="DL103" s="809" t="s">
        <v>569</v>
      </c>
      <c r="DM103" s="809" t="s">
        <v>569</v>
      </c>
      <c r="DN103" s="809" t="s">
        <v>569</v>
      </c>
      <c r="DO103" s="809" t="s">
        <v>569</v>
      </c>
      <c r="DP103" s="809" t="s">
        <v>569</v>
      </c>
      <c r="DQ103" s="809" t="s">
        <v>569</v>
      </c>
      <c r="DR103" s="809" t="s">
        <v>569</v>
      </c>
      <c r="DS103" s="809" t="s">
        <v>569</v>
      </c>
      <c r="DT103" s="810">
        <v>1.3090096973624348E-3</v>
      </c>
    </row>
    <row r="104" spans="1:124" x14ac:dyDescent="0.25">
      <c r="A104" s="22"/>
      <c r="B104" s="792">
        <v>101</v>
      </c>
      <c r="C104" s="793" t="str">
        <v>娯楽サービス</v>
      </c>
      <c r="D104" s="802">
        <v>0</v>
      </c>
      <c r="E104" s="803">
        <v>0</v>
      </c>
      <c r="F104" s="803">
        <v>0</v>
      </c>
      <c r="G104" s="803">
        <v>0</v>
      </c>
      <c r="H104" s="803">
        <v>0</v>
      </c>
      <c r="I104" s="803">
        <v>0</v>
      </c>
      <c r="J104" s="803">
        <v>0</v>
      </c>
      <c r="K104" s="803">
        <v>0</v>
      </c>
      <c r="L104" s="803">
        <v>0</v>
      </c>
      <c r="M104" s="803">
        <v>0</v>
      </c>
      <c r="N104" s="803">
        <v>0</v>
      </c>
      <c r="O104" s="803">
        <v>0</v>
      </c>
      <c r="P104" s="803">
        <v>0</v>
      </c>
      <c r="Q104" s="803">
        <v>0</v>
      </c>
      <c r="R104" s="803">
        <v>0</v>
      </c>
      <c r="S104" s="803">
        <v>0</v>
      </c>
      <c r="T104" s="803">
        <v>0</v>
      </c>
      <c r="U104" s="803">
        <v>0</v>
      </c>
      <c r="V104" s="803">
        <v>0</v>
      </c>
      <c r="W104" s="803">
        <v>0</v>
      </c>
      <c r="X104" s="803">
        <v>0</v>
      </c>
      <c r="Y104" s="803">
        <v>0</v>
      </c>
      <c r="Z104" s="803">
        <v>0</v>
      </c>
      <c r="AA104" s="803">
        <v>0</v>
      </c>
      <c r="AB104" s="803">
        <v>0</v>
      </c>
      <c r="AC104" s="803">
        <v>0</v>
      </c>
      <c r="AD104" s="803">
        <v>0</v>
      </c>
      <c r="AE104" s="803">
        <v>0</v>
      </c>
      <c r="AF104" s="803">
        <v>0</v>
      </c>
      <c r="AG104" s="803">
        <v>0</v>
      </c>
      <c r="AH104" s="803">
        <v>0</v>
      </c>
      <c r="AI104" s="803">
        <v>0</v>
      </c>
      <c r="AJ104" s="803">
        <v>0</v>
      </c>
      <c r="AK104" s="803">
        <v>0</v>
      </c>
      <c r="AL104" s="803">
        <v>0</v>
      </c>
      <c r="AM104" s="803">
        <v>0</v>
      </c>
      <c r="AN104" s="803">
        <v>0</v>
      </c>
      <c r="AO104" s="803">
        <v>0</v>
      </c>
      <c r="AP104" s="803">
        <v>0</v>
      </c>
      <c r="AQ104" s="803">
        <v>0</v>
      </c>
      <c r="AR104" s="803">
        <v>0</v>
      </c>
      <c r="AS104" s="803">
        <v>0</v>
      </c>
      <c r="AT104" s="803">
        <v>0</v>
      </c>
      <c r="AU104" s="803">
        <v>0</v>
      </c>
      <c r="AV104" s="803">
        <v>0</v>
      </c>
      <c r="AW104" s="803">
        <v>0</v>
      </c>
      <c r="AX104" s="803">
        <v>0</v>
      </c>
      <c r="AY104" s="803">
        <v>0</v>
      </c>
      <c r="AZ104" s="803">
        <v>0</v>
      </c>
      <c r="BA104" s="803">
        <v>0</v>
      </c>
      <c r="BB104" s="803">
        <v>0</v>
      </c>
      <c r="BC104" s="803">
        <v>0</v>
      </c>
      <c r="BD104" s="803">
        <v>0</v>
      </c>
      <c r="BE104" s="803">
        <v>0</v>
      </c>
      <c r="BF104" s="803">
        <v>0</v>
      </c>
      <c r="BG104" s="803">
        <v>0</v>
      </c>
      <c r="BH104" s="803">
        <v>0</v>
      </c>
      <c r="BI104" s="803">
        <v>1.2380451267448699E-4</v>
      </c>
      <c r="BJ104" s="803">
        <v>0</v>
      </c>
      <c r="BK104" s="803">
        <v>0</v>
      </c>
      <c r="BL104" s="803">
        <v>0</v>
      </c>
      <c r="BM104" s="803">
        <v>0</v>
      </c>
      <c r="BN104" s="803">
        <v>0</v>
      </c>
      <c r="BO104" s="803">
        <v>0</v>
      </c>
      <c r="BP104" s="803">
        <v>0</v>
      </c>
      <c r="BQ104" s="803">
        <v>0</v>
      </c>
      <c r="BR104" s="803">
        <v>0</v>
      </c>
      <c r="BS104" s="803">
        <v>2.3374561223214969E-5</v>
      </c>
      <c r="BT104" s="803">
        <v>0</v>
      </c>
      <c r="BU104" s="803">
        <v>0</v>
      </c>
      <c r="BV104" s="803">
        <v>0</v>
      </c>
      <c r="BW104" s="803">
        <v>0</v>
      </c>
      <c r="BX104" s="803">
        <v>0</v>
      </c>
      <c r="BY104" s="803">
        <v>0</v>
      </c>
      <c r="BZ104" s="803">
        <v>0</v>
      </c>
      <c r="CA104" s="803">
        <v>0</v>
      </c>
      <c r="CB104" s="803">
        <v>0</v>
      </c>
      <c r="CC104" s="803">
        <v>0</v>
      </c>
      <c r="CD104" s="803">
        <v>0</v>
      </c>
      <c r="CE104" s="803">
        <v>0</v>
      </c>
      <c r="CF104" s="803">
        <v>4.6447375123984526E-5</v>
      </c>
      <c r="CG104" s="803">
        <v>4.1343843771407623E-2</v>
      </c>
      <c r="CH104" s="803">
        <v>0</v>
      </c>
      <c r="CI104" s="803">
        <v>5.2851583145149665E-4</v>
      </c>
      <c r="CJ104" s="803">
        <v>3.3908626187843537E-2</v>
      </c>
      <c r="CK104" s="803">
        <v>0</v>
      </c>
      <c r="CL104" s="803">
        <v>6.5132294545604553E-5</v>
      </c>
      <c r="CM104" s="803">
        <v>0</v>
      </c>
      <c r="CN104" s="803">
        <v>0</v>
      </c>
      <c r="CO104" s="803">
        <v>0</v>
      </c>
      <c r="CP104" s="803">
        <v>0</v>
      </c>
      <c r="CQ104" s="803">
        <v>0</v>
      </c>
      <c r="CR104" s="803">
        <v>0</v>
      </c>
      <c r="CS104" s="803">
        <v>0</v>
      </c>
      <c r="CT104" s="803">
        <v>5.3350044034956978E-3</v>
      </c>
      <c r="CU104" s="803">
        <v>0</v>
      </c>
      <c r="CV104" s="803">
        <v>0</v>
      </c>
      <c r="CW104" s="803">
        <v>1.2542136996804047E-3</v>
      </c>
      <c r="CX104" s="803">
        <v>2.870433462279285E-4</v>
      </c>
      <c r="CY104" s="803">
        <v>0</v>
      </c>
      <c r="CZ104" s="803">
        <v>8.0201478105746023E-3</v>
      </c>
      <c r="DA104" s="803">
        <v>1.2455338066967897E-3</v>
      </c>
      <c r="DB104" s="803">
        <v>0</v>
      </c>
      <c r="DC104" s="803">
        <v>5.0239780771865728E-4</v>
      </c>
      <c r="DD104" s="803" t="s">
        <v>569</v>
      </c>
      <c r="DE104" s="803" t="s">
        <v>569</v>
      </c>
      <c r="DF104" s="803" t="s">
        <v>569</v>
      </c>
      <c r="DG104" s="803" t="s">
        <v>569</v>
      </c>
      <c r="DH104" s="803" t="s">
        <v>569</v>
      </c>
      <c r="DI104" s="803" t="s">
        <v>569</v>
      </c>
      <c r="DJ104" s="803" t="s">
        <v>569</v>
      </c>
      <c r="DK104" s="803" t="s">
        <v>569</v>
      </c>
      <c r="DL104" s="803" t="s">
        <v>569</v>
      </c>
      <c r="DM104" s="803" t="s">
        <v>569</v>
      </c>
      <c r="DN104" s="803" t="s">
        <v>569</v>
      </c>
      <c r="DO104" s="803" t="s">
        <v>569</v>
      </c>
      <c r="DP104" s="803" t="s">
        <v>569</v>
      </c>
      <c r="DQ104" s="803" t="s">
        <v>569</v>
      </c>
      <c r="DR104" s="803" t="s">
        <v>569</v>
      </c>
      <c r="DS104" s="803" t="s">
        <v>569</v>
      </c>
      <c r="DT104" s="804">
        <v>4.4900234423529001E-4</v>
      </c>
    </row>
    <row r="105" spans="1:124" x14ac:dyDescent="0.25">
      <c r="A105" s="22"/>
      <c r="B105" s="792">
        <v>102</v>
      </c>
      <c r="C105" s="793" t="str">
        <v>その他の対個人サービス</v>
      </c>
      <c r="D105" s="802">
        <v>0</v>
      </c>
      <c r="E105" s="803">
        <v>1.2676118825937874E-5</v>
      </c>
      <c r="F105" s="803">
        <v>0</v>
      </c>
      <c r="G105" s="803">
        <v>1.2011393664847797E-3</v>
      </c>
      <c r="H105" s="803">
        <v>2.8028718656346351E-4</v>
      </c>
      <c r="I105" s="803">
        <v>1.3862072379820782E-3</v>
      </c>
      <c r="J105" s="803">
        <v>2.2325304492347382E-4</v>
      </c>
      <c r="K105" s="803">
        <v>1.0196382323551604E-4</v>
      </c>
      <c r="L105" s="803">
        <v>1.5353448344619116E-4</v>
      </c>
      <c r="M105" s="803">
        <v>7.4681301886137072E-5</v>
      </c>
      <c r="N105" s="803">
        <v>7.3966138301885394E-6</v>
      </c>
      <c r="O105" s="803">
        <v>1.2468010760852363E-4</v>
      </c>
      <c r="P105" s="803">
        <v>1.5151802117464345E-4</v>
      </c>
      <c r="Q105" s="803">
        <v>9.5676300980247192E-5</v>
      </c>
      <c r="R105" s="803">
        <v>0</v>
      </c>
      <c r="S105" s="803">
        <v>7.7261840377037779E-5</v>
      </c>
      <c r="T105" s="803">
        <v>5.7438725188522102E-5</v>
      </c>
      <c r="U105" s="803">
        <v>2.7814864263462394E-5</v>
      </c>
      <c r="V105" s="803">
        <v>7.1006589411497383E-5</v>
      </c>
      <c r="W105" s="803">
        <v>3.3425252778474136E-5</v>
      </c>
      <c r="X105" s="803">
        <v>1.8799038280778479E-4</v>
      </c>
      <c r="Y105" s="803">
        <v>1.5888988930671044E-4</v>
      </c>
      <c r="Z105" s="803">
        <v>0</v>
      </c>
      <c r="AA105" s="803">
        <v>1.4725154982256189E-5</v>
      </c>
      <c r="AB105" s="803">
        <v>1.1348161597821153E-4</v>
      </c>
      <c r="AC105" s="803">
        <v>3.154972236244321E-5</v>
      </c>
      <c r="AD105" s="803">
        <v>1.317650706299533E-5</v>
      </c>
      <c r="AE105" s="803">
        <v>5.5102490632576594E-5</v>
      </c>
      <c r="AF105" s="803">
        <v>0</v>
      </c>
      <c r="AG105" s="803">
        <v>0</v>
      </c>
      <c r="AH105" s="803">
        <v>0</v>
      </c>
      <c r="AI105" s="803">
        <v>8.0555982746373148E-5</v>
      </c>
      <c r="AJ105" s="803">
        <v>0</v>
      </c>
      <c r="AK105" s="803">
        <v>0</v>
      </c>
      <c r="AL105" s="803">
        <v>6.56805071677423E-5</v>
      </c>
      <c r="AM105" s="803">
        <v>2.8386971191279523E-5</v>
      </c>
      <c r="AN105" s="803">
        <v>5.3642313056538997E-5</v>
      </c>
      <c r="AO105" s="803">
        <v>8.900360464598816E-5</v>
      </c>
      <c r="AP105" s="803">
        <v>0</v>
      </c>
      <c r="AQ105" s="803">
        <v>7.1746305065289138E-5</v>
      </c>
      <c r="AR105" s="803">
        <v>6.4166613194489009E-5</v>
      </c>
      <c r="AS105" s="803">
        <v>7.3870519752976981E-5</v>
      </c>
      <c r="AT105" s="803">
        <v>3.3839802375554127E-5</v>
      </c>
      <c r="AU105" s="803">
        <v>2.2013881694809903E-4</v>
      </c>
      <c r="AV105" s="803">
        <v>0</v>
      </c>
      <c r="AW105" s="803">
        <v>1.6693445735867956E-4</v>
      </c>
      <c r="AX105" s="803">
        <v>8.6221762372822898E-5</v>
      </c>
      <c r="AY105" s="803">
        <v>1.4099334511411061E-4</v>
      </c>
      <c r="AZ105" s="803">
        <v>0</v>
      </c>
      <c r="BA105" s="803">
        <v>0</v>
      </c>
      <c r="BB105" s="803">
        <v>0</v>
      </c>
      <c r="BC105" s="803">
        <v>9.6383477730062E-5</v>
      </c>
      <c r="BD105" s="803">
        <v>0</v>
      </c>
      <c r="BE105" s="803">
        <v>1.1653200745804848E-4</v>
      </c>
      <c r="BF105" s="803">
        <v>4.4921409993216866E-5</v>
      </c>
      <c r="BG105" s="803">
        <v>0</v>
      </c>
      <c r="BH105" s="803">
        <v>1.9367458795731413E-5</v>
      </c>
      <c r="BI105" s="803">
        <v>6.1902256337243496E-5</v>
      </c>
      <c r="BJ105" s="803">
        <v>8.1879963972815857E-5</v>
      </c>
      <c r="BK105" s="803">
        <v>2.1072836426688288E-4</v>
      </c>
      <c r="BL105" s="803">
        <v>1.470566609314569E-4</v>
      </c>
      <c r="BM105" s="803">
        <v>2.8900624509435894E-4</v>
      </c>
      <c r="BN105" s="803">
        <v>3.3383580784823892E-4</v>
      </c>
      <c r="BO105" s="803">
        <v>5.153497623123326E-5</v>
      </c>
      <c r="BP105" s="803">
        <v>9.830787568969119E-5</v>
      </c>
      <c r="BQ105" s="803">
        <v>2.9881178373057724E-4</v>
      </c>
      <c r="BR105" s="803">
        <v>0</v>
      </c>
      <c r="BS105" s="803">
        <v>8.8877067271718522E-4</v>
      </c>
      <c r="BT105" s="803">
        <v>1.8065440500848764E-4</v>
      </c>
      <c r="BU105" s="803">
        <v>2.3400782648024697E-3</v>
      </c>
      <c r="BV105" s="803">
        <v>7.6902699304514917E-4</v>
      </c>
      <c r="BW105" s="803">
        <v>5.8827339634442239E-4</v>
      </c>
      <c r="BX105" s="803">
        <v>1.6209127212177474E-4</v>
      </c>
      <c r="BY105" s="803">
        <v>2.955781508630882E-4</v>
      </c>
      <c r="BZ105" s="803">
        <v>1.8436978070841378E-4</v>
      </c>
      <c r="CA105" s="803">
        <v>1.9942643832807614E-4</v>
      </c>
      <c r="CB105" s="803">
        <v>1.7410481109627997E-4</v>
      </c>
      <c r="CC105" s="803">
        <v>3.1217981557377051E-4</v>
      </c>
      <c r="CD105" s="803">
        <v>4.0342866906508968E-4</v>
      </c>
      <c r="CE105" s="803">
        <v>2.0551886663195681E-4</v>
      </c>
      <c r="CF105" s="803">
        <v>2.9067067013074189E-4</v>
      </c>
      <c r="CG105" s="803">
        <v>4.5251488281890717E-3</v>
      </c>
      <c r="CH105" s="803">
        <v>2.1411755515391251E-3</v>
      </c>
      <c r="CI105" s="803">
        <v>4.3242204391486091E-4</v>
      </c>
      <c r="CJ105" s="803">
        <v>4.6685789678915009E-3</v>
      </c>
      <c r="CK105" s="803">
        <v>5.1191095889873187E-4</v>
      </c>
      <c r="CL105" s="803">
        <v>5.2865712406182362E-4</v>
      </c>
      <c r="CM105" s="803">
        <v>1.8290763758158097E-3</v>
      </c>
      <c r="CN105" s="803">
        <v>2.982417501743567E-4</v>
      </c>
      <c r="CO105" s="803">
        <v>2.3699303240484729E-4</v>
      </c>
      <c r="CP105" s="803">
        <v>2.1780956183976478E-4</v>
      </c>
      <c r="CQ105" s="803">
        <v>3.1937108463333744E-4</v>
      </c>
      <c r="CR105" s="803">
        <v>2.5754763391030067E-3</v>
      </c>
      <c r="CS105" s="803">
        <v>1.2568566016393002E-3</v>
      </c>
      <c r="CT105" s="803">
        <v>1.5158187114694126E-3</v>
      </c>
      <c r="CU105" s="803">
        <v>4.2531645569620253E-4</v>
      </c>
      <c r="CV105" s="803">
        <v>1.2666073103027259E-3</v>
      </c>
      <c r="CW105" s="803">
        <v>2.9126092228458568E-3</v>
      </c>
      <c r="CX105" s="803">
        <v>3.7154676123895419E-4</v>
      </c>
      <c r="CY105" s="803">
        <v>2.0606587017407028E-3</v>
      </c>
      <c r="CZ105" s="803">
        <v>3.6278051778673901E-3</v>
      </c>
      <c r="DA105" s="803">
        <v>9.264225905284881E-3</v>
      </c>
      <c r="DB105" s="803">
        <v>0</v>
      </c>
      <c r="DC105" s="803">
        <v>5.1254725837964019E-4</v>
      </c>
      <c r="DD105" s="803" t="s">
        <v>569</v>
      </c>
      <c r="DE105" s="803" t="s">
        <v>569</v>
      </c>
      <c r="DF105" s="803" t="s">
        <v>569</v>
      </c>
      <c r="DG105" s="803" t="s">
        <v>569</v>
      </c>
      <c r="DH105" s="803" t="s">
        <v>569</v>
      </c>
      <c r="DI105" s="803" t="s">
        <v>569</v>
      </c>
      <c r="DJ105" s="803" t="s">
        <v>569</v>
      </c>
      <c r="DK105" s="803" t="s">
        <v>569</v>
      </c>
      <c r="DL105" s="803" t="s">
        <v>569</v>
      </c>
      <c r="DM105" s="803" t="s">
        <v>569</v>
      </c>
      <c r="DN105" s="803" t="s">
        <v>569</v>
      </c>
      <c r="DO105" s="803" t="s">
        <v>569</v>
      </c>
      <c r="DP105" s="803" t="s">
        <v>569</v>
      </c>
      <c r="DQ105" s="803" t="s">
        <v>569</v>
      </c>
      <c r="DR105" s="803" t="s">
        <v>569</v>
      </c>
      <c r="DS105" s="803" t="s">
        <v>569</v>
      </c>
      <c r="DT105" s="804">
        <v>6.3130584614266058E-4</v>
      </c>
    </row>
    <row r="106" spans="1:124" x14ac:dyDescent="0.25">
      <c r="A106" s="22"/>
      <c r="B106" s="792">
        <v>103</v>
      </c>
      <c r="C106" s="793" t="str">
        <v>事務用品</v>
      </c>
      <c r="D106" s="802">
        <v>1.1111413937906064E-4</v>
      </c>
      <c r="E106" s="803">
        <v>3.0422685182250901E-4</v>
      </c>
      <c r="F106" s="803">
        <v>4.2186708423525075E-4</v>
      </c>
      <c r="G106" s="803">
        <v>1.3384124369401832E-3</v>
      </c>
      <c r="H106" s="803">
        <v>1.6709428429744939E-3</v>
      </c>
      <c r="I106" s="803">
        <v>1.5842368434080896E-3</v>
      </c>
      <c r="J106" s="803">
        <v>9.4262396745466723E-4</v>
      </c>
      <c r="K106" s="803">
        <v>5.7099741011888987E-4</v>
      </c>
      <c r="L106" s="803">
        <v>7.6368450857001568E-4</v>
      </c>
      <c r="M106" s="803">
        <v>4.6024523255410051E-4</v>
      </c>
      <c r="N106" s="803">
        <v>1.0355259362263956E-4</v>
      </c>
      <c r="O106" s="803">
        <v>6.6655903683018414E-4</v>
      </c>
      <c r="P106" s="803">
        <v>2.0833727911513477E-4</v>
      </c>
      <c r="Q106" s="803">
        <v>5.2187073261953016E-5</v>
      </c>
      <c r="R106" s="803">
        <v>8.1201786439301664E-4</v>
      </c>
      <c r="S106" s="803">
        <v>1.3520822065981612E-3</v>
      </c>
      <c r="T106" s="803">
        <v>4.1027660848944357E-4</v>
      </c>
      <c r="U106" s="803">
        <v>1.1960391633288831E-3</v>
      </c>
      <c r="V106" s="803">
        <v>4.1893887752783457E-4</v>
      </c>
      <c r="W106" s="803">
        <v>4.1781565973092672E-4</v>
      </c>
      <c r="X106" s="803">
        <v>7.6185576190523311E-4</v>
      </c>
      <c r="Y106" s="803">
        <v>3.9722472326677612E-4</v>
      </c>
      <c r="Z106" s="803">
        <v>1.086048454469507E-3</v>
      </c>
      <c r="AA106" s="803">
        <v>1.9142701476933043E-4</v>
      </c>
      <c r="AB106" s="803">
        <v>3.4044484793463458E-4</v>
      </c>
      <c r="AC106" s="803">
        <v>1.0095911155981827E-3</v>
      </c>
      <c r="AD106" s="803">
        <v>1.1626329761466468E-5</v>
      </c>
      <c r="AE106" s="803">
        <v>5.5102490632576594E-5</v>
      </c>
      <c r="AF106" s="803">
        <v>4.3393360815795185E-4</v>
      </c>
      <c r="AG106" s="803">
        <v>2.0459195271652648E-3</v>
      </c>
      <c r="AH106" s="803">
        <v>9.8121670871881132E-4</v>
      </c>
      <c r="AI106" s="803">
        <v>6.8838748892355241E-4</v>
      </c>
      <c r="AJ106" s="803">
        <v>3.9292730844793711E-4</v>
      </c>
      <c r="AK106" s="803">
        <v>5.8770343580470165E-4</v>
      </c>
      <c r="AL106" s="803">
        <v>1.2850534011080015E-4</v>
      </c>
      <c r="AM106" s="803">
        <v>4.0552815987542178E-5</v>
      </c>
      <c r="AN106" s="803">
        <v>4.0231734792404246E-4</v>
      </c>
      <c r="AO106" s="803">
        <v>7.1202883716790528E-4</v>
      </c>
      <c r="AP106" s="803">
        <v>4.8030739673390969E-4</v>
      </c>
      <c r="AQ106" s="803">
        <v>5.7397044052231311E-4</v>
      </c>
      <c r="AR106" s="803">
        <v>4.2166631527807059E-4</v>
      </c>
      <c r="AS106" s="803">
        <v>3.3980439086369414E-4</v>
      </c>
      <c r="AT106" s="803">
        <v>1.0151940712666238E-3</v>
      </c>
      <c r="AU106" s="803">
        <v>1.1136434269139127E-3</v>
      </c>
      <c r="AV106" s="803">
        <v>6.3848806027327291E-4</v>
      </c>
      <c r="AW106" s="803">
        <v>7.9293867245372788E-4</v>
      </c>
      <c r="AX106" s="803">
        <v>5.296479688616264E-4</v>
      </c>
      <c r="AY106" s="803">
        <v>9.8695341579877437E-4</v>
      </c>
      <c r="AZ106" s="803">
        <v>6.8775790921595599E-4</v>
      </c>
      <c r="BA106" s="803">
        <v>9.1033227127901685E-4</v>
      </c>
      <c r="BB106" s="803">
        <v>1.1223344556677891E-3</v>
      </c>
      <c r="BC106" s="803">
        <v>8.9957912548057869E-4</v>
      </c>
      <c r="BD106" s="803">
        <v>8.7221979938944616E-4</v>
      </c>
      <c r="BE106" s="803">
        <v>1.1653200745804848E-4</v>
      </c>
      <c r="BF106" s="803">
        <v>2.6952845995930122E-4</v>
      </c>
      <c r="BG106" s="803">
        <v>5.9081701553004729E-4</v>
      </c>
      <c r="BH106" s="803">
        <v>6.778610578505994E-4</v>
      </c>
      <c r="BI106" s="803">
        <v>1.6404097929369527E-3</v>
      </c>
      <c r="BJ106" s="803">
        <v>2.183465705941756E-4</v>
      </c>
      <c r="BK106" s="803">
        <v>5.8522931598031065E-4</v>
      </c>
      <c r="BL106" s="803">
        <v>2.2058499139718535E-5</v>
      </c>
      <c r="BM106" s="803">
        <v>2.173412278606286E-3</v>
      </c>
      <c r="BN106" s="803">
        <v>4.4052560210901633E-4</v>
      </c>
      <c r="BO106" s="803">
        <v>3.0642418299652209E-5</v>
      </c>
      <c r="BP106" s="803">
        <v>1.5975029799574817E-4</v>
      </c>
      <c r="BQ106" s="803">
        <v>1.0722069886803065E-3</v>
      </c>
      <c r="BR106" s="803">
        <v>2.9241180612667238E-3</v>
      </c>
      <c r="BS106" s="803">
        <v>2.0881274692738706E-3</v>
      </c>
      <c r="BT106" s="803">
        <v>3.6380059491364406E-3</v>
      </c>
      <c r="BU106" s="803">
        <v>1.6540048986512321E-3</v>
      </c>
      <c r="BV106" s="803">
        <v>4.1910982654388593E-4</v>
      </c>
      <c r="BW106" s="803">
        <v>1.0618653363617733E-6</v>
      </c>
      <c r="BX106" s="803">
        <v>1.0388576985986473E-3</v>
      </c>
      <c r="BY106" s="803">
        <v>1.4766056319203841E-3</v>
      </c>
      <c r="BZ106" s="803">
        <v>2.299199618246101E-3</v>
      </c>
      <c r="CA106" s="803">
        <v>4.072793458812823E-4</v>
      </c>
      <c r="CB106" s="803">
        <v>5.397249143984679E-3</v>
      </c>
      <c r="CC106" s="803">
        <v>1.8010373975409835E-3</v>
      </c>
      <c r="CD106" s="803">
        <v>2.6294056783771726E-3</v>
      </c>
      <c r="CE106" s="803">
        <v>3.7541446304770777E-3</v>
      </c>
      <c r="CF106" s="803">
        <v>2.0316980860684846E-3</v>
      </c>
      <c r="CG106" s="803">
        <v>2.6340418552145343E-3</v>
      </c>
      <c r="CH106" s="803">
        <v>7.6698825726774641E-4</v>
      </c>
      <c r="CI106" s="803">
        <v>1.8738288569643974E-3</v>
      </c>
      <c r="CJ106" s="803">
        <v>2.4250970840077133E-3</v>
      </c>
      <c r="CK106" s="803">
        <v>2.0236970806157694E-3</v>
      </c>
      <c r="CL106" s="803">
        <v>2.2883146150355729E-3</v>
      </c>
      <c r="CM106" s="803">
        <v>8.0289326626719962E-3</v>
      </c>
      <c r="CN106" s="803">
        <v>1.3049223653782624E-3</v>
      </c>
      <c r="CO106" s="803">
        <v>3.4126996666298012E-3</v>
      </c>
      <c r="CP106" s="803">
        <v>3.4244503333696347E-3</v>
      </c>
      <c r="CQ106" s="803">
        <v>4.8315112803504895E-3</v>
      </c>
      <c r="CR106" s="803">
        <v>4.8326353778674397E-3</v>
      </c>
      <c r="CS106" s="803">
        <v>8.8578465258388767E-4</v>
      </c>
      <c r="CT106" s="803">
        <v>6.9439739855023375E-4</v>
      </c>
      <c r="CU106" s="803">
        <v>1.2207134637514385E-3</v>
      </c>
      <c r="CV106" s="803">
        <v>2.1645625596628695E-3</v>
      </c>
      <c r="CW106" s="803">
        <v>2.1334133363334457E-3</v>
      </c>
      <c r="CX106" s="803">
        <v>8.8929784368746076E-4</v>
      </c>
      <c r="CY106" s="803">
        <v>4.1612011202892896E-3</v>
      </c>
      <c r="CZ106" s="803">
        <v>1.6250168647967979E-3</v>
      </c>
      <c r="DA106" s="803">
        <v>2.5228878201340086E-3</v>
      </c>
      <c r="DB106" s="803">
        <v>0</v>
      </c>
      <c r="DC106" s="803">
        <v>1.9791428788916801E-4</v>
      </c>
      <c r="DD106" s="803" t="s">
        <v>569</v>
      </c>
      <c r="DE106" s="803" t="s">
        <v>569</v>
      </c>
      <c r="DF106" s="803" t="s">
        <v>569</v>
      </c>
      <c r="DG106" s="803" t="s">
        <v>569</v>
      </c>
      <c r="DH106" s="803" t="s">
        <v>569</v>
      </c>
      <c r="DI106" s="803" t="s">
        <v>569</v>
      </c>
      <c r="DJ106" s="803" t="s">
        <v>569</v>
      </c>
      <c r="DK106" s="803" t="s">
        <v>569</v>
      </c>
      <c r="DL106" s="803" t="s">
        <v>569</v>
      </c>
      <c r="DM106" s="803" t="s">
        <v>569</v>
      </c>
      <c r="DN106" s="803" t="s">
        <v>569</v>
      </c>
      <c r="DO106" s="803" t="s">
        <v>569</v>
      </c>
      <c r="DP106" s="803" t="s">
        <v>569</v>
      </c>
      <c r="DQ106" s="803" t="s">
        <v>569</v>
      </c>
      <c r="DR106" s="803" t="s">
        <v>569</v>
      </c>
      <c r="DS106" s="803" t="s">
        <v>569</v>
      </c>
      <c r="DT106" s="804">
        <v>1.4215667135449948E-3</v>
      </c>
    </row>
    <row r="107" spans="1:124" x14ac:dyDescent="0.25">
      <c r="A107" s="22"/>
      <c r="B107" s="792">
        <v>104</v>
      </c>
      <c r="C107" s="793" t="str">
        <v>分類不明</v>
      </c>
      <c r="D107" s="802">
        <v>1.2264485195613298E-2</v>
      </c>
      <c r="E107" s="803">
        <v>1.3550771024927587E-2</v>
      </c>
      <c r="F107" s="803">
        <v>7.4849168700778339E-3</v>
      </c>
      <c r="G107" s="803">
        <v>1.528306851070158E-2</v>
      </c>
      <c r="H107" s="803">
        <v>1.5448136090209353E-2</v>
      </c>
      <c r="I107" s="803">
        <v>1.536143939233201E-2</v>
      </c>
      <c r="J107" s="803">
        <v>7.0448738620296179E-3</v>
      </c>
      <c r="K107" s="803">
        <v>1.3805901666088872E-2</v>
      </c>
      <c r="L107" s="803">
        <v>8.3088076950685527E-3</v>
      </c>
      <c r="M107" s="803">
        <v>1.142797596304144E-3</v>
      </c>
      <c r="N107" s="803">
        <v>1.849153457547135E-4</v>
      </c>
      <c r="O107" s="803">
        <v>8.5517766116102755E-4</v>
      </c>
      <c r="P107" s="803">
        <v>6.5531544158033295E-3</v>
      </c>
      <c r="Q107" s="803">
        <v>3.218202851153769E-4</v>
      </c>
      <c r="R107" s="803">
        <v>2.4360535931790498E-3</v>
      </c>
      <c r="S107" s="803">
        <v>2.7814262535733603E-3</v>
      </c>
      <c r="T107" s="803">
        <v>6.277232109888487E-3</v>
      </c>
      <c r="U107" s="803">
        <v>2.475522919448153E-3</v>
      </c>
      <c r="V107" s="803">
        <v>2.499431947284708E-3</v>
      </c>
      <c r="W107" s="803">
        <v>3.0249853764519096E-3</v>
      </c>
      <c r="X107" s="803">
        <v>2.9089038181836172E-3</v>
      </c>
      <c r="Y107" s="803">
        <v>7.9444944653355221E-5</v>
      </c>
      <c r="Z107" s="803">
        <v>2.7568922305764411E-3</v>
      </c>
      <c r="AA107" s="803">
        <v>8.8350929893537124E-5</v>
      </c>
      <c r="AB107" s="803">
        <v>2.2885459222272658E-3</v>
      </c>
      <c r="AC107" s="803">
        <v>1.0379858657243815E-2</v>
      </c>
      <c r="AD107" s="803">
        <v>2.4957854554614686E-4</v>
      </c>
      <c r="AE107" s="803">
        <v>2.4933877011240908E-3</v>
      </c>
      <c r="AF107" s="803">
        <v>4.8817530917769584E-3</v>
      </c>
      <c r="AG107" s="803">
        <v>1.2957490338713344E-2</v>
      </c>
      <c r="AH107" s="803">
        <v>7.0086907765629378E-3</v>
      </c>
      <c r="AI107" s="803">
        <v>5.8512936558501949E-3</v>
      </c>
      <c r="AJ107" s="803">
        <v>1.8074656188605109E-2</v>
      </c>
      <c r="AK107" s="803">
        <v>5.1537070524412297E-3</v>
      </c>
      <c r="AL107" s="803">
        <v>2.7243132103489634E-3</v>
      </c>
      <c r="AM107" s="803">
        <v>8.556644173371399E-4</v>
      </c>
      <c r="AN107" s="803">
        <v>1.4563887994850339E-2</v>
      </c>
      <c r="AO107" s="803">
        <v>5.2957144764362958E-3</v>
      </c>
      <c r="AP107" s="803">
        <v>4.9631764329170673E-3</v>
      </c>
      <c r="AQ107" s="803">
        <v>6.4571674558760225E-4</v>
      </c>
      <c r="AR107" s="803">
        <v>1.0633324472229607E-3</v>
      </c>
      <c r="AS107" s="803">
        <v>4.6686168483881449E-3</v>
      </c>
      <c r="AT107" s="803">
        <v>8.4599505938885312E-3</v>
      </c>
      <c r="AU107" s="803">
        <v>6.3451776649746192E-3</v>
      </c>
      <c r="AV107" s="803">
        <v>6.2571829906780743E-3</v>
      </c>
      <c r="AW107" s="803">
        <v>1.1894080086805917E-3</v>
      </c>
      <c r="AX107" s="803">
        <v>8.6221762372822898E-4</v>
      </c>
      <c r="AY107" s="803">
        <v>2.9984584727600857E-3</v>
      </c>
      <c r="AZ107" s="803">
        <v>3.0949105914718019E-3</v>
      </c>
      <c r="BA107" s="803">
        <v>4.5516613563950838E-3</v>
      </c>
      <c r="BB107" s="803">
        <v>5.0505050505050509E-3</v>
      </c>
      <c r="BC107" s="803">
        <v>3.5661886760122944E-3</v>
      </c>
      <c r="BD107" s="803">
        <v>1.3083296990841692E-3</v>
      </c>
      <c r="BE107" s="803">
        <v>1.4760720944686141E-3</v>
      </c>
      <c r="BF107" s="803">
        <v>3.9081626694098672E-4</v>
      </c>
      <c r="BG107" s="803">
        <v>5.3806549628629304E-3</v>
      </c>
      <c r="BH107" s="803">
        <v>3.4086727480487286E-3</v>
      </c>
      <c r="BI107" s="803">
        <v>1.5166052802624657E-3</v>
      </c>
      <c r="BJ107" s="803">
        <v>1.2281994595922379E-3</v>
      </c>
      <c r="BK107" s="803">
        <v>2.0115396684693105E-2</v>
      </c>
      <c r="BL107" s="803">
        <v>3.0036322995250068E-3</v>
      </c>
      <c r="BM107" s="803">
        <v>1.3875499095655735E-2</v>
      </c>
      <c r="BN107" s="803">
        <v>1.529449824822241E-2</v>
      </c>
      <c r="BO107" s="803">
        <v>6.8081882113045456E-3</v>
      </c>
      <c r="BP107" s="803">
        <v>4.7802204554112339E-3</v>
      </c>
      <c r="BQ107" s="803">
        <v>1.0418863812135274E-2</v>
      </c>
      <c r="BR107" s="803">
        <v>1.3276786050236777E-3</v>
      </c>
      <c r="BS107" s="803">
        <v>8.3930795178392241E-3</v>
      </c>
      <c r="BT107" s="803">
        <v>5.7674437920813152E-3</v>
      </c>
      <c r="BU107" s="803">
        <v>7.2889832786004107E-3</v>
      </c>
      <c r="BV107" s="803">
        <v>4.7090547491864922E-3</v>
      </c>
      <c r="BW107" s="803">
        <v>1.5397047377245714E-5</v>
      </c>
      <c r="BX107" s="803">
        <v>1.8780484210836539E-2</v>
      </c>
      <c r="BY107" s="803">
        <v>6.6967728006415332E-3</v>
      </c>
      <c r="BZ107" s="803">
        <v>3.6150937393806619E-3</v>
      </c>
      <c r="CA107" s="803">
        <v>1.9232011594821654E-2</v>
      </c>
      <c r="CB107" s="803">
        <v>7.8927514363646908E-3</v>
      </c>
      <c r="CC107" s="803">
        <v>1.831454918032787E-2</v>
      </c>
      <c r="CD107" s="803">
        <v>7.1525529915422367E-3</v>
      </c>
      <c r="CE107" s="803">
        <v>3.8363521771298605E-4</v>
      </c>
      <c r="CF107" s="803">
        <v>9.9756975346931929E-3</v>
      </c>
      <c r="CG107" s="803">
        <v>9.6485049641558036E-4</v>
      </c>
      <c r="CH107" s="803">
        <v>2.9081638088068718E-3</v>
      </c>
      <c r="CI107" s="803">
        <v>8.8886753471388077E-3</v>
      </c>
      <c r="CJ107" s="803">
        <v>5.9986432276226036E-3</v>
      </c>
      <c r="CK107" s="803">
        <v>7.4823795066026309E-4</v>
      </c>
      <c r="CL107" s="803">
        <v>1.3780907987607496E-2</v>
      </c>
      <c r="CM107" s="803">
        <v>1.0053981507325213E-2</v>
      </c>
      <c r="CN107" s="803">
        <v>1.7600851594905113E-3</v>
      </c>
      <c r="CO107" s="803">
        <v>5.1032499644510449E-3</v>
      </c>
      <c r="CP107" s="803">
        <v>8.0529035224646359E-3</v>
      </c>
      <c r="CQ107" s="803">
        <v>4.1163384241630161E-3</v>
      </c>
      <c r="CR107" s="803">
        <v>2.9103296030955324E-3</v>
      </c>
      <c r="CS107" s="803">
        <v>3.9441357165728511E-3</v>
      </c>
      <c r="CT107" s="803">
        <v>7.6214348621367117E-4</v>
      </c>
      <c r="CU107" s="803">
        <v>7.4697353279631756E-3</v>
      </c>
      <c r="CV107" s="803">
        <v>9.3025458130511288E-3</v>
      </c>
      <c r="CW107" s="803">
        <v>8.9586692834314622E-4</v>
      </c>
      <c r="CX107" s="803">
        <v>1.8926082314374166E-3</v>
      </c>
      <c r="CY107" s="803">
        <v>5.0253483177934554E-3</v>
      </c>
      <c r="CZ107" s="803">
        <v>1.8079062167388729E-3</v>
      </c>
      <c r="DA107" s="803">
        <v>8.864200449119489E-4</v>
      </c>
      <c r="DB107" s="803">
        <v>5.2575129860570752E-4</v>
      </c>
      <c r="DC107" s="803">
        <v>0</v>
      </c>
      <c r="DD107" s="803" t="s">
        <v>569</v>
      </c>
      <c r="DE107" s="803" t="s">
        <v>569</v>
      </c>
      <c r="DF107" s="803" t="s">
        <v>569</v>
      </c>
      <c r="DG107" s="803" t="s">
        <v>569</v>
      </c>
      <c r="DH107" s="803" t="s">
        <v>569</v>
      </c>
      <c r="DI107" s="803" t="s">
        <v>569</v>
      </c>
      <c r="DJ107" s="803" t="s">
        <v>569</v>
      </c>
      <c r="DK107" s="803" t="s">
        <v>569</v>
      </c>
      <c r="DL107" s="803" t="s">
        <v>569</v>
      </c>
      <c r="DM107" s="803" t="s">
        <v>569</v>
      </c>
      <c r="DN107" s="803" t="s">
        <v>569</v>
      </c>
      <c r="DO107" s="803" t="s">
        <v>569</v>
      </c>
      <c r="DP107" s="803" t="s">
        <v>569</v>
      </c>
      <c r="DQ107" s="803" t="s">
        <v>569</v>
      </c>
      <c r="DR107" s="803" t="s">
        <v>569</v>
      </c>
      <c r="DS107" s="803" t="s">
        <v>569</v>
      </c>
      <c r="DT107" s="804">
        <v>5.8546091006936559E-3</v>
      </c>
    </row>
    <row r="108" spans="1:124" x14ac:dyDescent="0.25">
      <c r="A108" s="22"/>
      <c r="B108" s="792">
        <v>105</v>
      </c>
      <c r="C108" s="793" t="str">
        <v>-</v>
      </c>
      <c r="D108" s="802" t="s">
        <v>569</v>
      </c>
      <c r="E108" s="803" t="s">
        <v>569</v>
      </c>
      <c r="F108" s="803" t="s">
        <v>569</v>
      </c>
      <c r="G108" s="803" t="s">
        <v>569</v>
      </c>
      <c r="H108" s="803" t="s">
        <v>569</v>
      </c>
      <c r="I108" s="803" t="s">
        <v>569</v>
      </c>
      <c r="J108" s="803" t="s">
        <v>569</v>
      </c>
      <c r="K108" s="803" t="s">
        <v>569</v>
      </c>
      <c r="L108" s="803" t="s">
        <v>569</v>
      </c>
      <c r="M108" s="803" t="s">
        <v>569</v>
      </c>
      <c r="N108" s="803" t="s">
        <v>569</v>
      </c>
      <c r="O108" s="803" t="s">
        <v>569</v>
      </c>
      <c r="P108" s="803" t="s">
        <v>569</v>
      </c>
      <c r="Q108" s="803" t="s">
        <v>569</v>
      </c>
      <c r="R108" s="803" t="s">
        <v>569</v>
      </c>
      <c r="S108" s="803" t="s">
        <v>569</v>
      </c>
      <c r="T108" s="803" t="s">
        <v>569</v>
      </c>
      <c r="U108" s="803" t="s">
        <v>569</v>
      </c>
      <c r="V108" s="803" t="s">
        <v>569</v>
      </c>
      <c r="W108" s="803" t="s">
        <v>569</v>
      </c>
      <c r="X108" s="803" t="s">
        <v>569</v>
      </c>
      <c r="Y108" s="803" t="s">
        <v>569</v>
      </c>
      <c r="Z108" s="803" t="s">
        <v>569</v>
      </c>
      <c r="AA108" s="803" t="s">
        <v>569</v>
      </c>
      <c r="AB108" s="803" t="s">
        <v>569</v>
      </c>
      <c r="AC108" s="803" t="s">
        <v>569</v>
      </c>
      <c r="AD108" s="803" t="s">
        <v>569</v>
      </c>
      <c r="AE108" s="803" t="s">
        <v>569</v>
      </c>
      <c r="AF108" s="803" t="s">
        <v>569</v>
      </c>
      <c r="AG108" s="803" t="s">
        <v>569</v>
      </c>
      <c r="AH108" s="803" t="s">
        <v>569</v>
      </c>
      <c r="AI108" s="803" t="s">
        <v>569</v>
      </c>
      <c r="AJ108" s="803" t="s">
        <v>569</v>
      </c>
      <c r="AK108" s="803" t="s">
        <v>569</v>
      </c>
      <c r="AL108" s="803" t="s">
        <v>569</v>
      </c>
      <c r="AM108" s="803" t="s">
        <v>569</v>
      </c>
      <c r="AN108" s="803" t="s">
        <v>569</v>
      </c>
      <c r="AO108" s="803" t="s">
        <v>569</v>
      </c>
      <c r="AP108" s="803" t="s">
        <v>569</v>
      </c>
      <c r="AQ108" s="803" t="s">
        <v>569</v>
      </c>
      <c r="AR108" s="803" t="s">
        <v>569</v>
      </c>
      <c r="AS108" s="803" t="s">
        <v>569</v>
      </c>
      <c r="AT108" s="803" t="s">
        <v>569</v>
      </c>
      <c r="AU108" s="803" t="s">
        <v>569</v>
      </c>
      <c r="AV108" s="803" t="s">
        <v>569</v>
      </c>
      <c r="AW108" s="803" t="s">
        <v>569</v>
      </c>
      <c r="AX108" s="803" t="s">
        <v>569</v>
      </c>
      <c r="AY108" s="803" t="s">
        <v>569</v>
      </c>
      <c r="AZ108" s="803" t="s">
        <v>569</v>
      </c>
      <c r="BA108" s="803" t="s">
        <v>569</v>
      </c>
      <c r="BB108" s="803" t="s">
        <v>569</v>
      </c>
      <c r="BC108" s="803" t="s">
        <v>569</v>
      </c>
      <c r="BD108" s="803" t="s">
        <v>569</v>
      </c>
      <c r="BE108" s="803" t="s">
        <v>569</v>
      </c>
      <c r="BF108" s="803" t="s">
        <v>569</v>
      </c>
      <c r="BG108" s="803" t="s">
        <v>569</v>
      </c>
      <c r="BH108" s="803" t="s">
        <v>569</v>
      </c>
      <c r="BI108" s="803" t="s">
        <v>569</v>
      </c>
      <c r="BJ108" s="803" t="s">
        <v>569</v>
      </c>
      <c r="BK108" s="803" t="s">
        <v>569</v>
      </c>
      <c r="BL108" s="803" t="s">
        <v>569</v>
      </c>
      <c r="BM108" s="803" t="s">
        <v>569</v>
      </c>
      <c r="BN108" s="803" t="s">
        <v>569</v>
      </c>
      <c r="BO108" s="803" t="s">
        <v>569</v>
      </c>
      <c r="BP108" s="803" t="s">
        <v>569</v>
      </c>
      <c r="BQ108" s="803" t="s">
        <v>569</v>
      </c>
      <c r="BR108" s="803" t="s">
        <v>569</v>
      </c>
      <c r="BS108" s="803" t="s">
        <v>569</v>
      </c>
      <c r="BT108" s="803" t="s">
        <v>569</v>
      </c>
      <c r="BU108" s="803" t="s">
        <v>569</v>
      </c>
      <c r="BV108" s="803" t="s">
        <v>569</v>
      </c>
      <c r="BW108" s="803" t="s">
        <v>569</v>
      </c>
      <c r="BX108" s="803" t="s">
        <v>569</v>
      </c>
      <c r="BY108" s="803" t="s">
        <v>569</v>
      </c>
      <c r="BZ108" s="803" t="s">
        <v>569</v>
      </c>
      <c r="CA108" s="803" t="s">
        <v>569</v>
      </c>
      <c r="CB108" s="803" t="s">
        <v>569</v>
      </c>
      <c r="CC108" s="803" t="s">
        <v>569</v>
      </c>
      <c r="CD108" s="803" t="s">
        <v>569</v>
      </c>
      <c r="CE108" s="803" t="s">
        <v>569</v>
      </c>
      <c r="CF108" s="803" t="s">
        <v>569</v>
      </c>
      <c r="CG108" s="803" t="s">
        <v>569</v>
      </c>
      <c r="CH108" s="803" t="s">
        <v>569</v>
      </c>
      <c r="CI108" s="803" t="s">
        <v>569</v>
      </c>
      <c r="CJ108" s="803" t="s">
        <v>569</v>
      </c>
      <c r="CK108" s="803" t="s">
        <v>569</v>
      </c>
      <c r="CL108" s="803" t="s">
        <v>569</v>
      </c>
      <c r="CM108" s="803" t="s">
        <v>569</v>
      </c>
      <c r="CN108" s="803" t="s">
        <v>569</v>
      </c>
      <c r="CO108" s="803" t="s">
        <v>569</v>
      </c>
      <c r="CP108" s="803" t="s">
        <v>569</v>
      </c>
      <c r="CQ108" s="803" t="s">
        <v>569</v>
      </c>
      <c r="CR108" s="803" t="s">
        <v>569</v>
      </c>
      <c r="CS108" s="803" t="s">
        <v>569</v>
      </c>
      <c r="CT108" s="803" t="s">
        <v>569</v>
      </c>
      <c r="CU108" s="803" t="s">
        <v>569</v>
      </c>
      <c r="CV108" s="803" t="s">
        <v>569</v>
      </c>
      <c r="CW108" s="803" t="s">
        <v>569</v>
      </c>
      <c r="CX108" s="803" t="s">
        <v>569</v>
      </c>
      <c r="CY108" s="803" t="s">
        <v>569</v>
      </c>
      <c r="CZ108" s="803" t="s">
        <v>569</v>
      </c>
      <c r="DA108" s="803" t="s">
        <v>569</v>
      </c>
      <c r="DB108" s="803" t="s">
        <v>569</v>
      </c>
      <c r="DC108" s="803" t="s">
        <v>569</v>
      </c>
      <c r="DD108" s="803" t="s">
        <v>569</v>
      </c>
      <c r="DE108" s="803" t="s">
        <v>569</v>
      </c>
      <c r="DF108" s="803" t="s">
        <v>569</v>
      </c>
      <c r="DG108" s="803" t="s">
        <v>569</v>
      </c>
      <c r="DH108" s="803" t="s">
        <v>569</v>
      </c>
      <c r="DI108" s="803" t="s">
        <v>569</v>
      </c>
      <c r="DJ108" s="803" t="s">
        <v>569</v>
      </c>
      <c r="DK108" s="803" t="s">
        <v>569</v>
      </c>
      <c r="DL108" s="803" t="s">
        <v>569</v>
      </c>
      <c r="DM108" s="803" t="s">
        <v>569</v>
      </c>
      <c r="DN108" s="803" t="s">
        <v>569</v>
      </c>
      <c r="DO108" s="803" t="s">
        <v>569</v>
      </c>
      <c r="DP108" s="803" t="s">
        <v>569</v>
      </c>
      <c r="DQ108" s="803" t="s">
        <v>569</v>
      </c>
      <c r="DR108" s="803" t="s">
        <v>569</v>
      </c>
      <c r="DS108" s="803" t="s">
        <v>569</v>
      </c>
      <c r="DT108" s="804" t="s">
        <v>569</v>
      </c>
    </row>
    <row r="109" spans="1:124" x14ac:dyDescent="0.25">
      <c r="A109" s="22"/>
      <c r="B109" s="792">
        <v>106</v>
      </c>
      <c r="C109" s="793" t="str">
        <v>-</v>
      </c>
      <c r="D109" s="802" t="s">
        <v>569</v>
      </c>
      <c r="E109" s="803" t="s">
        <v>569</v>
      </c>
      <c r="F109" s="803" t="s">
        <v>569</v>
      </c>
      <c r="G109" s="803" t="s">
        <v>569</v>
      </c>
      <c r="H109" s="803" t="s">
        <v>569</v>
      </c>
      <c r="I109" s="803" t="s">
        <v>569</v>
      </c>
      <c r="J109" s="803" t="s">
        <v>569</v>
      </c>
      <c r="K109" s="803" t="s">
        <v>569</v>
      </c>
      <c r="L109" s="803" t="s">
        <v>569</v>
      </c>
      <c r="M109" s="803" t="s">
        <v>569</v>
      </c>
      <c r="N109" s="803" t="s">
        <v>569</v>
      </c>
      <c r="O109" s="803" t="s">
        <v>569</v>
      </c>
      <c r="P109" s="803" t="s">
        <v>569</v>
      </c>
      <c r="Q109" s="803" t="s">
        <v>569</v>
      </c>
      <c r="R109" s="803" t="s">
        <v>569</v>
      </c>
      <c r="S109" s="803" t="s">
        <v>569</v>
      </c>
      <c r="T109" s="803" t="s">
        <v>569</v>
      </c>
      <c r="U109" s="803" t="s">
        <v>569</v>
      </c>
      <c r="V109" s="803" t="s">
        <v>569</v>
      </c>
      <c r="W109" s="803" t="s">
        <v>569</v>
      </c>
      <c r="X109" s="803" t="s">
        <v>569</v>
      </c>
      <c r="Y109" s="803" t="s">
        <v>569</v>
      </c>
      <c r="Z109" s="803" t="s">
        <v>569</v>
      </c>
      <c r="AA109" s="803" t="s">
        <v>569</v>
      </c>
      <c r="AB109" s="803" t="s">
        <v>569</v>
      </c>
      <c r="AC109" s="803" t="s">
        <v>569</v>
      </c>
      <c r="AD109" s="803" t="s">
        <v>569</v>
      </c>
      <c r="AE109" s="803" t="s">
        <v>569</v>
      </c>
      <c r="AF109" s="803" t="s">
        <v>569</v>
      </c>
      <c r="AG109" s="803" t="s">
        <v>569</v>
      </c>
      <c r="AH109" s="803" t="s">
        <v>569</v>
      </c>
      <c r="AI109" s="803" t="s">
        <v>569</v>
      </c>
      <c r="AJ109" s="803" t="s">
        <v>569</v>
      </c>
      <c r="AK109" s="803" t="s">
        <v>569</v>
      </c>
      <c r="AL109" s="803" t="s">
        <v>569</v>
      </c>
      <c r="AM109" s="803" t="s">
        <v>569</v>
      </c>
      <c r="AN109" s="803" t="s">
        <v>569</v>
      </c>
      <c r="AO109" s="803" t="s">
        <v>569</v>
      </c>
      <c r="AP109" s="803" t="s">
        <v>569</v>
      </c>
      <c r="AQ109" s="803" t="s">
        <v>569</v>
      </c>
      <c r="AR109" s="803" t="s">
        <v>569</v>
      </c>
      <c r="AS109" s="803" t="s">
        <v>569</v>
      </c>
      <c r="AT109" s="803" t="s">
        <v>569</v>
      </c>
      <c r="AU109" s="803" t="s">
        <v>569</v>
      </c>
      <c r="AV109" s="803" t="s">
        <v>569</v>
      </c>
      <c r="AW109" s="803" t="s">
        <v>569</v>
      </c>
      <c r="AX109" s="803" t="s">
        <v>569</v>
      </c>
      <c r="AY109" s="803" t="s">
        <v>569</v>
      </c>
      <c r="AZ109" s="803" t="s">
        <v>569</v>
      </c>
      <c r="BA109" s="803" t="s">
        <v>569</v>
      </c>
      <c r="BB109" s="803" t="s">
        <v>569</v>
      </c>
      <c r="BC109" s="803" t="s">
        <v>569</v>
      </c>
      <c r="BD109" s="803" t="s">
        <v>569</v>
      </c>
      <c r="BE109" s="803" t="s">
        <v>569</v>
      </c>
      <c r="BF109" s="803" t="s">
        <v>569</v>
      </c>
      <c r="BG109" s="803" t="s">
        <v>569</v>
      </c>
      <c r="BH109" s="803" t="s">
        <v>569</v>
      </c>
      <c r="BI109" s="803" t="s">
        <v>569</v>
      </c>
      <c r="BJ109" s="803" t="s">
        <v>569</v>
      </c>
      <c r="BK109" s="803" t="s">
        <v>569</v>
      </c>
      <c r="BL109" s="803" t="s">
        <v>569</v>
      </c>
      <c r="BM109" s="803" t="s">
        <v>569</v>
      </c>
      <c r="BN109" s="803" t="s">
        <v>569</v>
      </c>
      <c r="BO109" s="803" t="s">
        <v>569</v>
      </c>
      <c r="BP109" s="803" t="s">
        <v>569</v>
      </c>
      <c r="BQ109" s="803" t="s">
        <v>569</v>
      </c>
      <c r="BR109" s="803" t="s">
        <v>569</v>
      </c>
      <c r="BS109" s="803" t="s">
        <v>569</v>
      </c>
      <c r="BT109" s="803" t="s">
        <v>569</v>
      </c>
      <c r="BU109" s="803" t="s">
        <v>569</v>
      </c>
      <c r="BV109" s="803" t="s">
        <v>569</v>
      </c>
      <c r="BW109" s="803" t="s">
        <v>569</v>
      </c>
      <c r="BX109" s="803" t="s">
        <v>569</v>
      </c>
      <c r="BY109" s="803" t="s">
        <v>569</v>
      </c>
      <c r="BZ109" s="803" t="s">
        <v>569</v>
      </c>
      <c r="CA109" s="803" t="s">
        <v>569</v>
      </c>
      <c r="CB109" s="803" t="s">
        <v>569</v>
      </c>
      <c r="CC109" s="803" t="s">
        <v>569</v>
      </c>
      <c r="CD109" s="803" t="s">
        <v>569</v>
      </c>
      <c r="CE109" s="803" t="s">
        <v>569</v>
      </c>
      <c r="CF109" s="803" t="s">
        <v>569</v>
      </c>
      <c r="CG109" s="803" t="s">
        <v>569</v>
      </c>
      <c r="CH109" s="803" t="s">
        <v>569</v>
      </c>
      <c r="CI109" s="803" t="s">
        <v>569</v>
      </c>
      <c r="CJ109" s="803" t="s">
        <v>569</v>
      </c>
      <c r="CK109" s="803" t="s">
        <v>569</v>
      </c>
      <c r="CL109" s="803" t="s">
        <v>569</v>
      </c>
      <c r="CM109" s="803" t="s">
        <v>569</v>
      </c>
      <c r="CN109" s="803" t="s">
        <v>569</v>
      </c>
      <c r="CO109" s="803" t="s">
        <v>569</v>
      </c>
      <c r="CP109" s="803" t="s">
        <v>569</v>
      </c>
      <c r="CQ109" s="803" t="s">
        <v>569</v>
      </c>
      <c r="CR109" s="803" t="s">
        <v>569</v>
      </c>
      <c r="CS109" s="803" t="s">
        <v>569</v>
      </c>
      <c r="CT109" s="803" t="s">
        <v>569</v>
      </c>
      <c r="CU109" s="803" t="s">
        <v>569</v>
      </c>
      <c r="CV109" s="803" t="s">
        <v>569</v>
      </c>
      <c r="CW109" s="803" t="s">
        <v>569</v>
      </c>
      <c r="CX109" s="803" t="s">
        <v>569</v>
      </c>
      <c r="CY109" s="803" t="s">
        <v>569</v>
      </c>
      <c r="CZ109" s="803" t="s">
        <v>569</v>
      </c>
      <c r="DA109" s="803" t="s">
        <v>569</v>
      </c>
      <c r="DB109" s="803" t="s">
        <v>569</v>
      </c>
      <c r="DC109" s="803" t="s">
        <v>569</v>
      </c>
      <c r="DD109" s="803" t="s">
        <v>569</v>
      </c>
      <c r="DE109" s="803" t="s">
        <v>569</v>
      </c>
      <c r="DF109" s="803" t="s">
        <v>569</v>
      </c>
      <c r="DG109" s="803" t="s">
        <v>569</v>
      </c>
      <c r="DH109" s="803" t="s">
        <v>569</v>
      </c>
      <c r="DI109" s="803" t="s">
        <v>569</v>
      </c>
      <c r="DJ109" s="803" t="s">
        <v>569</v>
      </c>
      <c r="DK109" s="803" t="s">
        <v>569</v>
      </c>
      <c r="DL109" s="803" t="s">
        <v>569</v>
      </c>
      <c r="DM109" s="803" t="s">
        <v>569</v>
      </c>
      <c r="DN109" s="803" t="s">
        <v>569</v>
      </c>
      <c r="DO109" s="803" t="s">
        <v>569</v>
      </c>
      <c r="DP109" s="803" t="s">
        <v>569</v>
      </c>
      <c r="DQ109" s="803" t="s">
        <v>569</v>
      </c>
      <c r="DR109" s="803" t="s">
        <v>569</v>
      </c>
      <c r="DS109" s="803" t="s">
        <v>569</v>
      </c>
      <c r="DT109" s="804" t="s">
        <v>569</v>
      </c>
    </row>
    <row r="110" spans="1:124" x14ac:dyDescent="0.25">
      <c r="A110" s="22"/>
      <c r="B110" s="792">
        <v>107</v>
      </c>
      <c r="C110" s="793" t="str">
        <v>-</v>
      </c>
      <c r="D110" s="802" t="s">
        <v>569</v>
      </c>
      <c r="E110" s="803" t="s">
        <v>569</v>
      </c>
      <c r="F110" s="803" t="s">
        <v>569</v>
      </c>
      <c r="G110" s="803" t="s">
        <v>569</v>
      </c>
      <c r="H110" s="803" t="s">
        <v>569</v>
      </c>
      <c r="I110" s="803" t="s">
        <v>569</v>
      </c>
      <c r="J110" s="803" t="s">
        <v>569</v>
      </c>
      <c r="K110" s="803" t="s">
        <v>569</v>
      </c>
      <c r="L110" s="803" t="s">
        <v>569</v>
      </c>
      <c r="M110" s="803" t="s">
        <v>569</v>
      </c>
      <c r="N110" s="803" t="s">
        <v>569</v>
      </c>
      <c r="O110" s="803" t="s">
        <v>569</v>
      </c>
      <c r="P110" s="803" t="s">
        <v>569</v>
      </c>
      <c r="Q110" s="803" t="s">
        <v>569</v>
      </c>
      <c r="R110" s="803" t="s">
        <v>569</v>
      </c>
      <c r="S110" s="803" t="s">
        <v>569</v>
      </c>
      <c r="T110" s="803" t="s">
        <v>569</v>
      </c>
      <c r="U110" s="803" t="s">
        <v>569</v>
      </c>
      <c r="V110" s="803" t="s">
        <v>569</v>
      </c>
      <c r="W110" s="803" t="s">
        <v>569</v>
      </c>
      <c r="X110" s="803" t="s">
        <v>569</v>
      </c>
      <c r="Y110" s="803" t="s">
        <v>569</v>
      </c>
      <c r="Z110" s="803" t="s">
        <v>569</v>
      </c>
      <c r="AA110" s="803" t="s">
        <v>569</v>
      </c>
      <c r="AB110" s="803" t="s">
        <v>569</v>
      </c>
      <c r="AC110" s="803" t="s">
        <v>569</v>
      </c>
      <c r="AD110" s="803" t="s">
        <v>569</v>
      </c>
      <c r="AE110" s="803" t="s">
        <v>569</v>
      </c>
      <c r="AF110" s="803" t="s">
        <v>569</v>
      </c>
      <c r="AG110" s="803" t="s">
        <v>569</v>
      </c>
      <c r="AH110" s="803" t="s">
        <v>569</v>
      </c>
      <c r="AI110" s="803" t="s">
        <v>569</v>
      </c>
      <c r="AJ110" s="803" t="s">
        <v>569</v>
      </c>
      <c r="AK110" s="803" t="s">
        <v>569</v>
      </c>
      <c r="AL110" s="803" t="s">
        <v>569</v>
      </c>
      <c r="AM110" s="803" t="s">
        <v>569</v>
      </c>
      <c r="AN110" s="803" t="s">
        <v>569</v>
      </c>
      <c r="AO110" s="803" t="s">
        <v>569</v>
      </c>
      <c r="AP110" s="803" t="s">
        <v>569</v>
      </c>
      <c r="AQ110" s="803" t="s">
        <v>569</v>
      </c>
      <c r="AR110" s="803" t="s">
        <v>569</v>
      </c>
      <c r="AS110" s="803" t="s">
        <v>569</v>
      </c>
      <c r="AT110" s="803" t="s">
        <v>569</v>
      </c>
      <c r="AU110" s="803" t="s">
        <v>569</v>
      </c>
      <c r="AV110" s="803" t="s">
        <v>569</v>
      </c>
      <c r="AW110" s="803" t="s">
        <v>569</v>
      </c>
      <c r="AX110" s="803" t="s">
        <v>569</v>
      </c>
      <c r="AY110" s="803" t="s">
        <v>569</v>
      </c>
      <c r="AZ110" s="803" t="s">
        <v>569</v>
      </c>
      <c r="BA110" s="803" t="s">
        <v>569</v>
      </c>
      <c r="BB110" s="803" t="s">
        <v>569</v>
      </c>
      <c r="BC110" s="803" t="s">
        <v>569</v>
      </c>
      <c r="BD110" s="803" t="s">
        <v>569</v>
      </c>
      <c r="BE110" s="803" t="s">
        <v>569</v>
      </c>
      <c r="BF110" s="803" t="s">
        <v>569</v>
      </c>
      <c r="BG110" s="803" t="s">
        <v>569</v>
      </c>
      <c r="BH110" s="803" t="s">
        <v>569</v>
      </c>
      <c r="BI110" s="803" t="s">
        <v>569</v>
      </c>
      <c r="BJ110" s="803" t="s">
        <v>569</v>
      </c>
      <c r="BK110" s="803" t="s">
        <v>569</v>
      </c>
      <c r="BL110" s="803" t="s">
        <v>569</v>
      </c>
      <c r="BM110" s="803" t="s">
        <v>569</v>
      </c>
      <c r="BN110" s="803" t="s">
        <v>569</v>
      </c>
      <c r="BO110" s="803" t="s">
        <v>569</v>
      </c>
      <c r="BP110" s="803" t="s">
        <v>569</v>
      </c>
      <c r="BQ110" s="803" t="s">
        <v>569</v>
      </c>
      <c r="BR110" s="803" t="s">
        <v>569</v>
      </c>
      <c r="BS110" s="803" t="s">
        <v>569</v>
      </c>
      <c r="BT110" s="803" t="s">
        <v>569</v>
      </c>
      <c r="BU110" s="803" t="s">
        <v>569</v>
      </c>
      <c r="BV110" s="803" t="s">
        <v>569</v>
      </c>
      <c r="BW110" s="803" t="s">
        <v>569</v>
      </c>
      <c r="BX110" s="803" t="s">
        <v>569</v>
      </c>
      <c r="BY110" s="803" t="s">
        <v>569</v>
      </c>
      <c r="BZ110" s="803" t="s">
        <v>569</v>
      </c>
      <c r="CA110" s="803" t="s">
        <v>569</v>
      </c>
      <c r="CB110" s="803" t="s">
        <v>569</v>
      </c>
      <c r="CC110" s="803" t="s">
        <v>569</v>
      </c>
      <c r="CD110" s="803" t="s">
        <v>569</v>
      </c>
      <c r="CE110" s="803" t="s">
        <v>569</v>
      </c>
      <c r="CF110" s="803" t="s">
        <v>569</v>
      </c>
      <c r="CG110" s="803" t="s">
        <v>569</v>
      </c>
      <c r="CH110" s="803" t="s">
        <v>569</v>
      </c>
      <c r="CI110" s="803" t="s">
        <v>569</v>
      </c>
      <c r="CJ110" s="803" t="s">
        <v>569</v>
      </c>
      <c r="CK110" s="803" t="s">
        <v>569</v>
      </c>
      <c r="CL110" s="803" t="s">
        <v>569</v>
      </c>
      <c r="CM110" s="803" t="s">
        <v>569</v>
      </c>
      <c r="CN110" s="803" t="s">
        <v>569</v>
      </c>
      <c r="CO110" s="803" t="s">
        <v>569</v>
      </c>
      <c r="CP110" s="803" t="s">
        <v>569</v>
      </c>
      <c r="CQ110" s="803" t="s">
        <v>569</v>
      </c>
      <c r="CR110" s="803" t="s">
        <v>569</v>
      </c>
      <c r="CS110" s="803" t="s">
        <v>569</v>
      </c>
      <c r="CT110" s="803" t="s">
        <v>569</v>
      </c>
      <c r="CU110" s="803" t="s">
        <v>569</v>
      </c>
      <c r="CV110" s="803" t="s">
        <v>569</v>
      </c>
      <c r="CW110" s="803" t="s">
        <v>569</v>
      </c>
      <c r="CX110" s="803" t="s">
        <v>569</v>
      </c>
      <c r="CY110" s="803" t="s">
        <v>569</v>
      </c>
      <c r="CZ110" s="803" t="s">
        <v>569</v>
      </c>
      <c r="DA110" s="803" t="s">
        <v>569</v>
      </c>
      <c r="DB110" s="803" t="s">
        <v>569</v>
      </c>
      <c r="DC110" s="803" t="s">
        <v>569</v>
      </c>
      <c r="DD110" s="803" t="s">
        <v>569</v>
      </c>
      <c r="DE110" s="803" t="s">
        <v>569</v>
      </c>
      <c r="DF110" s="803" t="s">
        <v>569</v>
      </c>
      <c r="DG110" s="803" t="s">
        <v>569</v>
      </c>
      <c r="DH110" s="803" t="s">
        <v>569</v>
      </c>
      <c r="DI110" s="803" t="s">
        <v>569</v>
      </c>
      <c r="DJ110" s="803" t="s">
        <v>569</v>
      </c>
      <c r="DK110" s="803" t="s">
        <v>569</v>
      </c>
      <c r="DL110" s="803" t="s">
        <v>569</v>
      </c>
      <c r="DM110" s="803" t="s">
        <v>569</v>
      </c>
      <c r="DN110" s="803" t="s">
        <v>569</v>
      </c>
      <c r="DO110" s="803" t="s">
        <v>569</v>
      </c>
      <c r="DP110" s="803" t="s">
        <v>569</v>
      </c>
      <c r="DQ110" s="803" t="s">
        <v>569</v>
      </c>
      <c r="DR110" s="803" t="s">
        <v>569</v>
      </c>
      <c r="DS110" s="803" t="s">
        <v>569</v>
      </c>
      <c r="DT110" s="804" t="s">
        <v>569</v>
      </c>
    </row>
    <row r="111" spans="1:124" x14ac:dyDescent="0.25">
      <c r="A111" s="22"/>
      <c r="B111" s="792">
        <v>108</v>
      </c>
      <c r="C111" s="793" t="str">
        <v>-</v>
      </c>
      <c r="D111" s="802" t="s">
        <v>569</v>
      </c>
      <c r="E111" s="803" t="s">
        <v>569</v>
      </c>
      <c r="F111" s="803" t="s">
        <v>569</v>
      </c>
      <c r="G111" s="803" t="s">
        <v>569</v>
      </c>
      <c r="H111" s="803" t="s">
        <v>569</v>
      </c>
      <c r="I111" s="803" t="s">
        <v>569</v>
      </c>
      <c r="J111" s="803" t="s">
        <v>569</v>
      </c>
      <c r="K111" s="803" t="s">
        <v>569</v>
      </c>
      <c r="L111" s="803" t="s">
        <v>569</v>
      </c>
      <c r="M111" s="803" t="s">
        <v>569</v>
      </c>
      <c r="N111" s="803" t="s">
        <v>569</v>
      </c>
      <c r="O111" s="803" t="s">
        <v>569</v>
      </c>
      <c r="P111" s="803" t="s">
        <v>569</v>
      </c>
      <c r="Q111" s="803" t="s">
        <v>569</v>
      </c>
      <c r="R111" s="803" t="s">
        <v>569</v>
      </c>
      <c r="S111" s="803" t="s">
        <v>569</v>
      </c>
      <c r="T111" s="803" t="s">
        <v>569</v>
      </c>
      <c r="U111" s="803" t="s">
        <v>569</v>
      </c>
      <c r="V111" s="803" t="s">
        <v>569</v>
      </c>
      <c r="W111" s="803" t="s">
        <v>569</v>
      </c>
      <c r="X111" s="803" t="s">
        <v>569</v>
      </c>
      <c r="Y111" s="803" t="s">
        <v>569</v>
      </c>
      <c r="Z111" s="803" t="s">
        <v>569</v>
      </c>
      <c r="AA111" s="803" t="s">
        <v>569</v>
      </c>
      <c r="AB111" s="803" t="s">
        <v>569</v>
      </c>
      <c r="AC111" s="803" t="s">
        <v>569</v>
      </c>
      <c r="AD111" s="803" t="s">
        <v>569</v>
      </c>
      <c r="AE111" s="803" t="s">
        <v>569</v>
      </c>
      <c r="AF111" s="803" t="s">
        <v>569</v>
      </c>
      <c r="AG111" s="803" t="s">
        <v>569</v>
      </c>
      <c r="AH111" s="803" t="s">
        <v>569</v>
      </c>
      <c r="AI111" s="803" t="s">
        <v>569</v>
      </c>
      <c r="AJ111" s="803" t="s">
        <v>569</v>
      </c>
      <c r="AK111" s="803" t="s">
        <v>569</v>
      </c>
      <c r="AL111" s="803" t="s">
        <v>569</v>
      </c>
      <c r="AM111" s="803" t="s">
        <v>569</v>
      </c>
      <c r="AN111" s="803" t="s">
        <v>569</v>
      </c>
      <c r="AO111" s="803" t="s">
        <v>569</v>
      </c>
      <c r="AP111" s="803" t="s">
        <v>569</v>
      </c>
      <c r="AQ111" s="803" t="s">
        <v>569</v>
      </c>
      <c r="AR111" s="803" t="s">
        <v>569</v>
      </c>
      <c r="AS111" s="803" t="s">
        <v>569</v>
      </c>
      <c r="AT111" s="803" t="s">
        <v>569</v>
      </c>
      <c r="AU111" s="803" t="s">
        <v>569</v>
      </c>
      <c r="AV111" s="803" t="s">
        <v>569</v>
      </c>
      <c r="AW111" s="803" t="s">
        <v>569</v>
      </c>
      <c r="AX111" s="803" t="s">
        <v>569</v>
      </c>
      <c r="AY111" s="803" t="s">
        <v>569</v>
      </c>
      <c r="AZ111" s="803" t="s">
        <v>569</v>
      </c>
      <c r="BA111" s="803" t="s">
        <v>569</v>
      </c>
      <c r="BB111" s="803" t="s">
        <v>569</v>
      </c>
      <c r="BC111" s="803" t="s">
        <v>569</v>
      </c>
      <c r="BD111" s="803" t="s">
        <v>569</v>
      </c>
      <c r="BE111" s="803" t="s">
        <v>569</v>
      </c>
      <c r="BF111" s="803" t="s">
        <v>569</v>
      </c>
      <c r="BG111" s="803" t="s">
        <v>569</v>
      </c>
      <c r="BH111" s="803" t="s">
        <v>569</v>
      </c>
      <c r="BI111" s="803" t="s">
        <v>569</v>
      </c>
      <c r="BJ111" s="803" t="s">
        <v>569</v>
      </c>
      <c r="BK111" s="803" t="s">
        <v>569</v>
      </c>
      <c r="BL111" s="803" t="s">
        <v>569</v>
      </c>
      <c r="BM111" s="803" t="s">
        <v>569</v>
      </c>
      <c r="BN111" s="803" t="s">
        <v>569</v>
      </c>
      <c r="BO111" s="803" t="s">
        <v>569</v>
      </c>
      <c r="BP111" s="803" t="s">
        <v>569</v>
      </c>
      <c r="BQ111" s="803" t="s">
        <v>569</v>
      </c>
      <c r="BR111" s="803" t="s">
        <v>569</v>
      </c>
      <c r="BS111" s="803" t="s">
        <v>569</v>
      </c>
      <c r="BT111" s="803" t="s">
        <v>569</v>
      </c>
      <c r="BU111" s="803" t="s">
        <v>569</v>
      </c>
      <c r="BV111" s="803" t="s">
        <v>569</v>
      </c>
      <c r="BW111" s="803" t="s">
        <v>569</v>
      </c>
      <c r="BX111" s="803" t="s">
        <v>569</v>
      </c>
      <c r="BY111" s="803" t="s">
        <v>569</v>
      </c>
      <c r="BZ111" s="803" t="s">
        <v>569</v>
      </c>
      <c r="CA111" s="803" t="s">
        <v>569</v>
      </c>
      <c r="CB111" s="803" t="s">
        <v>569</v>
      </c>
      <c r="CC111" s="803" t="s">
        <v>569</v>
      </c>
      <c r="CD111" s="803" t="s">
        <v>569</v>
      </c>
      <c r="CE111" s="803" t="s">
        <v>569</v>
      </c>
      <c r="CF111" s="803" t="s">
        <v>569</v>
      </c>
      <c r="CG111" s="803" t="s">
        <v>569</v>
      </c>
      <c r="CH111" s="803" t="s">
        <v>569</v>
      </c>
      <c r="CI111" s="803" t="s">
        <v>569</v>
      </c>
      <c r="CJ111" s="803" t="s">
        <v>569</v>
      </c>
      <c r="CK111" s="803" t="s">
        <v>569</v>
      </c>
      <c r="CL111" s="803" t="s">
        <v>569</v>
      </c>
      <c r="CM111" s="803" t="s">
        <v>569</v>
      </c>
      <c r="CN111" s="803" t="s">
        <v>569</v>
      </c>
      <c r="CO111" s="803" t="s">
        <v>569</v>
      </c>
      <c r="CP111" s="803" t="s">
        <v>569</v>
      </c>
      <c r="CQ111" s="803" t="s">
        <v>569</v>
      </c>
      <c r="CR111" s="803" t="s">
        <v>569</v>
      </c>
      <c r="CS111" s="803" t="s">
        <v>569</v>
      </c>
      <c r="CT111" s="803" t="s">
        <v>569</v>
      </c>
      <c r="CU111" s="803" t="s">
        <v>569</v>
      </c>
      <c r="CV111" s="803" t="s">
        <v>569</v>
      </c>
      <c r="CW111" s="803" t="s">
        <v>569</v>
      </c>
      <c r="CX111" s="803" t="s">
        <v>569</v>
      </c>
      <c r="CY111" s="803" t="s">
        <v>569</v>
      </c>
      <c r="CZ111" s="803" t="s">
        <v>569</v>
      </c>
      <c r="DA111" s="803" t="s">
        <v>569</v>
      </c>
      <c r="DB111" s="803" t="s">
        <v>569</v>
      </c>
      <c r="DC111" s="803" t="s">
        <v>569</v>
      </c>
      <c r="DD111" s="803" t="s">
        <v>569</v>
      </c>
      <c r="DE111" s="803" t="s">
        <v>569</v>
      </c>
      <c r="DF111" s="803" t="s">
        <v>569</v>
      </c>
      <c r="DG111" s="803" t="s">
        <v>569</v>
      </c>
      <c r="DH111" s="803" t="s">
        <v>569</v>
      </c>
      <c r="DI111" s="803" t="s">
        <v>569</v>
      </c>
      <c r="DJ111" s="803" t="s">
        <v>569</v>
      </c>
      <c r="DK111" s="803" t="s">
        <v>569</v>
      </c>
      <c r="DL111" s="803" t="s">
        <v>569</v>
      </c>
      <c r="DM111" s="803" t="s">
        <v>569</v>
      </c>
      <c r="DN111" s="803" t="s">
        <v>569</v>
      </c>
      <c r="DO111" s="803" t="s">
        <v>569</v>
      </c>
      <c r="DP111" s="803" t="s">
        <v>569</v>
      </c>
      <c r="DQ111" s="803" t="s">
        <v>569</v>
      </c>
      <c r="DR111" s="803" t="s">
        <v>569</v>
      </c>
      <c r="DS111" s="803" t="s">
        <v>569</v>
      </c>
      <c r="DT111" s="804" t="s">
        <v>569</v>
      </c>
    </row>
    <row r="112" spans="1:124" x14ac:dyDescent="0.25">
      <c r="A112" s="22"/>
      <c r="B112" s="792">
        <v>109</v>
      </c>
      <c r="C112" s="793" t="str">
        <v>-</v>
      </c>
      <c r="D112" s="802" t="s">
        <v>569</v>
      </c>
      <c r="E112" s="803" t="s">
        <v>569</v>
      </c>
      <c r="F112" s="803" t="s">
        <v>569</v>
      </c>
      <c r="G112" s="803" t="s">
        <v>569</v>
      </c>
      <c r="H112" s="803" t="s">
        <v>569</v>
      </c>
      <c r="I112" s="803" t="s">
        <v>569</v>
      </c>
      <c r="J112" s="803" t="s">
        <v>569</v>
      </c>
      <c r="K112" s="803" t="s">
        <v>569</v>
      </c>
      <c r="L112" s="803" t="s">
        <v>569</v>
      </c>
      <c r="M112" s="803" t="s">
        <v>569</v>
      </c>
      <c r="N112" s="803" t="s">
        <v>569</v>
      </c>
      <c r="O112" s="803" t="s">
        <v>569</v>
      </c>
      <c r="P112" s="803" t="s">
        <v>569</v>
      </c>
      <c r="Q112" s="803" t="s">
        <v>569</v>
      </c>
      <c r="R112" s="803" t="s">
        <v>569</v>
      </c>
      <c r="S112" s="803" t="s">
        <v>569</v>
      </c>
      <c r="T112" s="803" t="s">
        <v>569</v>
      </c>
      <c r="U112" s="803" t="s">
        <v>569</v>
      </c>
      <c r="V112" s="803" t="s">
        <v>569</v>
      </c>
      <c r="W112" s="803" t="s">
        <v>569</v>
      </c>
      <c r="X112" s="803" t="s">
        <v>569</v>
      </c>
      <c r="Y112" s="803" t="s">
        <v>569</v>
      </c>
      <c r="Z112" s="803" t="s">
        <v>569</v>
      </c>
      <c r="AA112" s="803" t="s">
        <v>569</v>
      </c>
      <c r="AB112" s="803" t="s">
        <v>569</v>
      </c>
      <c r="AC112" s="803" t="s">
        <v>569</v>
      </c>
      <c r="AD112" s="803" t="s">
        <v>569</v>
      </c>
      <c r="AE112" s="803" t="s">
        <v>569</v>
      </c>
      <c r="AF112" s="803" t="s">
        <v>569</v>
      </c>
      <c r="AG112" s="803" t="s">
        <v>569</v>
      </c>
      <c r="AH112" s="803" t="s">
        <v>569</v>
      </c>
      <c r="AI112" s="803" t="s">
        <v>569</v>
      </c>
      <c r="AJ112" s="803" t="s">
        <v>569</v>
      </c>
      <c r="AK112" s="803" t="s">
        <v>569</v>
      </c>
      <c r="AL112" s="803" t="s">
        <v>569</v>
      </c>
      <c r="AM112" s="803" t="s">
        <v>569</v>
      </c>
      <c r="AN112" s="803" t="s">
        <v>569</v>
      </c>
      <c r="AO112" s="803" t="s">
        <v>569</v>
      </c>
      <c r="AP112" s="803" t="s">
        <v>569</v>
      </c>
      <c r="AQ112" s="803" t="s">
        <v>569</v>
      </c>
      <c r="AR112" s="803" t="s">
        <v>569</v>
      </c>
      <c r="AS112" s="803" t="s">
        <v>569</v>
      </c>
      <c r="AT112" s="803" t="s">
        <v>569</v>
      </c>
      <c r="AU112" s="803" t="s">
        <v>569</v>
      </c>
      <c r="AV112" s="803" t="s">
        <v>569</v>
      </c>
      <c r="AW112" s="803" t="s">
        <v>569</v>
      </c>
      <c r="AX112" s="803" t="s">
        <v>569</v>
      </c>
      <c r="AY112" s="803" t="s">
        <v>569</v>
      </c>
      <c r="AZ112" s="803" t="s">
        <v>569</v>
      </c>
      <c r="BA112" s="803" t="s">
        <v>569</v>
      </c>
      <c r="BB112" s="803" t="s">
        <v>569</v>
      </c>
      <c r="BC112" s="803" t="s">
        <v>569</v>
      </c>
      <c r="BD112" s="803" t="s">
        <v>569</v>
      </c>
      <c r="BE112" s="803" t="s">
        <v>569</v>
      </c>
      <c r="BF112" s="803" t="s">
        <v>569</v>
      </c>
      <c r="BG112" s="803" t="s">
        <v>569</v>
      </c>
      <c r="BH112" s="803" t="s">
        <v>569</v>
      </c>
      <c r="BI112" s="803" t="s">
        <v>569</v>
      </c>
      <c r="BJ112" s="803" t="s">
        <v>569</v>
      </c>
      <c r="BK112" s="803" t="s">
        <v>569</v>
      </c>
      <c r="BL112" s="803" t="s">
        <v>569</v>
      </c>
      <c r="BM112" s="803" t="s">
        <v>569</v>
      </c>
      <c r="BN112" s="803" t="s">
        <v>569</v>
      </c>
      <c r="BO112" s="803" t="s">
        <v>569</v>
      </c>
      <c r="BP112" s="803" t="s">
        <v>569</v>
      </c>
      <c r="BQ112" s="803" t="s">
        <v>569</v>
      </c>
      <c r="BR112" s="803" t="s">
        <v>569</v>
      </c>
      <c r="BS112" s="803" t="s">
        <v>569</v>
      </c>
      <c r="BT112" s="803" t="s">
        <v>569</v>
      </c>
      <c r="BU112" s="803" t="s">
        <v>569</v>
      </c>
      <c r="BV112" s="803" t="s">
        <v>569</v>
      </c>
      <c r="BW112" s="803" t="s">
        <v>569</v>
      </c>
      <c r="BX112" s="803" t="s">
        <v>569</v>
      </c>
      <c r="BY112" s="803" t="s">
        <v>569</v>
      </c>
      <c r="BZ112" s="803" t="s">
        <v>569</v>
      </c>
      <c r="CA112" s="803" t="s">
        <v>569</v>
      </c>
      <c r="CB112" s="803" t="s">
        <v>569</v>
      </c>
      <c r="CC112" s="803" t="s">
        <v>569</v>
      </c>
      <c r="CD112" s="803" t="s">
        <v>569</v>
      </c>
      <c r="CE112" s="803" t="s">
        <v>569</v>
      </c>
      <c r="CF112" s="803" t="s">
        <v>569</v>
      </c>
      <c r="CG112" s="803" t="s">
        <v>569</v>
      </c>
      <c r="CH112" s="803" t="s">
        <v>569</v>
      </c>
      <c r="CI112" s="803" t="s">
        <v>569</v>
      </c>
      <c r="CJ112" s="803" t="s">
        <v>569</v>
      </c>
      <c r="CK112" s="803" t="s">
        <v>569</v>
      </c>
      <c r="CL112" s="803" t="s">
        <v>569</v>
      </c>
      <c r="CM112" s="803" t="s">
        <v>569</v>
      </c>
      <c r="CN112" s="803" t="s">
        <v>569</v>
      </c>
      <c r="CO112" s="803" t="s">
        <v>569</v>
      </c>
      <c r="CP112" s="803" t="s">
        <v>569</v>
      </c>
      <c r="CQ112" s="803" t="s">
        <v>569</v>
      </c>
      <c r="CR112" s="803" t="s">
        <v>569</v>
      </c>
      <c r="CS112" s="803" t="s">
        <v>569</v>
      </c>
      <c r="CT112" s="803" t="s">
        <v>569</v>
      </c>
      <c r="CU112" s="803" t="s">
        <v>569</v>
      </c>
      <c r="CV112" s="803" t="s">
        <v>569</v>
      </c>
      <c r="CW112" s="803" t="s">
        <v>569</v>
      </c>
      <c r="CX112" s="803" t="s">
        <v>569</v>
      </c>
      <c r="CY112" s="803" t="s">
        <v>569</v>
      </c>
      <c r="CZ112" s="803" t="s">
        <v>569</v>
      </c>
      <c r="DA112" s="803" t="s">
        <v>569</v>
      </c>
      <c r="DB112" s="803" t="s">
        <v>569</v>
      </c>
      <c r="DC112" s="803" t="s">
        <v>569</v>
      </c>
      <c r="DD112" s="803" t="s">
        <v>569</v>
      </c>
      <c r="DE112" s="803" t="s">
        <v>569</v>
      </c>
      <c r="DF112" s="803" t="s">
        <v>569</v>
      </c>
      <c r="DG112" s="803" t="s">
        <v>569</v>
      </c>
      <c r="DH112" s="803" t="s">
        <v>569</v>
      </c>
      <c r="DI112" s="803" t="s">
        <v>569</v>
      </c>
      <c r="DJ112" s="803" t="s">
        <v>569</v>
      </c>
      <c r="DK112" s="803" t="s">
        <v>569</v>
      </c>
      <c r="DL112" s="803" t="s">
        <v>569</v>
      </c>
      <c r="DM112" s="803" t="s">
        <v>569</v>
      </c>
      <c r="DN112" s="803" t="s">
        <v>569</v>
      </c>
      <c r="DO112" s="803" t="s">
        <v>569</v>
      </c>
      <c r="DP112" s="803" t="s">
        <v>569</v>
      </c>
      <c r="DQ112" s="803" t="s">
        <v>569</v>
      </c>
      <c r="DR112" s="803" t="s">
        <v>569</v>
      </c>
      <c r="DS112" s="803" t="s">
        <v>569</v>
      </c>
      <c r="DT112" s="804" t="s">
        <v>569</v>
      </c>
    </row>
    <row r="113" spans="1:125" x14ac:dyDescent="0.25">
      <c r="A113" s="22"/>
      <c r="B113" s="792">
        <v>110</v>
      </c>
      <c r="C113" s="793" t="str">
        <v>-</v>
      </c>
      <c r="D113" s="802" t="s">
        <v>569</v>
      </c>
      <c r="E113" s="803" t="s">
        <v>569</v>
      </c>
      <c r="F113" s="803" t="s">
        <v>569</v>
      </c>
      <c r="G113" s="803" t="s">
        <v>569</v>
      </c>
      <c r="H113" s="803" t="s">
        <v>569</v>
      </c>
      <c r="I113" s="803" t="s">
        <v>569</v>
      </c>
      <c r="J113" s="803" t="s">
        <v>569</v>
      </c>
      <c r="K113" s="803" t="s">
        <v>569</v>
      </c>
      <c r="L113" s="803" t="s">
        <v>569</v>
      </c>
      <c r="M113" s="803" t="s">
        <v>569</v>
      </c>
      <c r="N113" s="803" t="s">
        <v>569</v>
      </c>
      <c r="O113" s="803" t="s">
        <v>569</v>
      </c>
      <c r="P113" s="803" t="s">
        <v>569</v>
      </c>
      <c r="Q113" s="803" t="s">
        <v>569</v>
      </c>
      <c r="R113" s="803" t="s">
        <v>569</v>
      </c>
      <c r="S113" s="803" t="s">
        <v>569</v>
      </c>
      <c r="T113" s="803" t="s">
        <v>569</v>
      </c>
      <c r="U113" s="803" t="s">
        <v>569</v>
      </c>
      <c r="V113" s="803" t="s">
        <v>569</v>
      </c>
      <c r="W113" s="803" t="s">
        <v>569</v>
      </c>
      <c r="X113" s="803" t="s">
        <v>569</v>
      </c>
      <c r="Y113" s="803" t="s">
        <v>569</v>
      </c>
      <c r="Z113" s="803" t="s">
        <v>569</v>
      </c>
      <c r="AA113" s="803" t="s">
        <v>569</v>
      </c>
      <c r="AB113" s="803" t="s">
        <v>569</v>
      </c>
      <c r="AC113" s="803" t="s">
        <v>569</v>
      </c>
      <c r="AD113" s="803" t="s">
        <v>569</v>
      </c>
      <c r="AE113" s="803" t="s">
        <v>569</v>
      </c>
      <c r="AF113" s="803" t="s">
        <v>569</v>
      </c>
      <c r="AG113" s="803" t="s">
        <v>569</v>
      </c>
      <c r="AH113" s="803" t="s">
        <v>569</v>
      </c>
      <c r="AI113" s="803" t="s">
        <v>569</v>
      </c>
      <c r="AJ113" s="803" t="s">
        <v>569</v>
      </c>
      <c r="AK113" s="803" t="s">
        <v>569</v>
      </c>
      <c r="AL113" s="803" t="s">
        <v>569</v>
      </c>
      <c r="AM113" s="803" t="s">
        <v>569</v>
      </c>
      <c r="AN113" s="803" t="s">
        <v>569</v>
      </c>
      <c r="AO113" s="803" t="s">
        <v>569</v>
      </c>
      <c r="AP113" s="803" t="s">
        <v>569</v>
      </c>
      <c r="AQ113" s="803" t="s">
        <v>569</v>
      </c>
      <c r="AR113" s="803" t="s">
        <v>569</v>
      </c>
      <c r="AS113" s="803" t="s">
        <v>569</v>
      </c>
      <c r="AT113" s="803" t="s">
        <v>569</v>
      </c>
      <c r="AU113" s="803" t="s">
        <v>569</v>
      </c>
      <c r="AV113" s="803" t="s">
        <v>569</v>
      </c>
      <c r="AW113" s="803" t="s">
        <v>569</v>
      </c>
      <c r="AX113" s="803" t="s">
        <v>569</v>
      </c>
      <c r="AY113" s="803" t="s">
        <v>569</v>
      </c>
      <c r="AZ113" s="803" t="s">
        <v>569</v>
      </c>
      <c r="BA113" s="803" t="s">
        <v>569</v>
      </c>
      <c r="BB113" s="803" t="s">
        <v>569</v>
      </c>
      <c r="BC113" s="803" t="s">
        <v>569</v>
      </c>
      <c r="BD113" s="803" t="s">
        <v>569</v>
      </c>
      <c r="BE113" s="803" t="s">
        <v>569</v>
      </c>
      <c r="BF113" s="803" t="s">
        <v>569</v>
      </c>
      <c r="BG113" s="803" t="s">
        <v>569</v>
      </c>
      <c r="BH113" s="803" t="s">
        <v>569</v>
      </c>
      <c r="BI113" s="803" t="s">
        <v>569</v>
      </c>
      <c r="BJ113" s="803" t="s">
        <v>569</v>
      </c>
      <c r="BK113" s="803" t="s">
        <v>569</v>
      </c>
      <c r="BL113" s="803" t="s">
        <v>569</v>
      </c>
      <c r="BM113" s="803" t="s">
        <v>569</v>
      </c>
      <c r="BN113" s="803" t="s">
        <v>569</v>
      </c>
      <c r="BO113" s="803" t="s">
        <v>569</v>
      </c>
      <c r="BP113" s="803" t="s">
        <v>569</v>
      </c>
      <c r="BQ113" s="803" t="s">
        <v>569</v>
      </c>
      <c r="BR113" s="803" t="s">
        <v>569</v>
      </c>
      <c r="BS113" s="803" t="s">
        <v>569</v>
      </c>
      <c r="BT113" s="803" t="s">
        <v>569</v>
      </c>
      <c r="BU113" s="803" t="s">
        <v>569</v>
      </c>
      <c r="BV113" s="803" t="s">
        <v>569</v>
      </c>
      <c r="BW113" s="803" t="s">
        <v>569</v>
      </c>
      <c r="BX113" s="803" t="s">
        <v>569</v>
      </c>
      <c r="BY113" s="803" t="s">
        <v>569</v>
      </c>
      <c r="BZ113" s="803" t="s">
        <v>569</v>
      </c>
      <c r="CA113" s="803" t="s">
        <v>569</v>
      </c>
      <c r="CB113" s="803" t="s">
        <v>569</v>
      </c>
      <c r="CC113" s="803" t="s">
        <v>569</v>
      </c>
      <c r="CD113" s="803" t="s">
        <v>569</v>
      </c>
      <c r="CE113" s="803" t="s">
        <v>569</v>
      </c>
      <c r="CF113" s="803" t="s">
        <v>569</v>
      </c>
      <c r="CG113" s="803" t="s">
        <v>569</v>
      </c>
      <c r="CH113" s="803" t="s">
        <v>569</v>
      </c>
      <c r="CI113" s="803" t="s">
        <v>569</v>
      </c>
      <c r="CJ113" s="803" t="s">
        <v>569</v>
      </c>
      <c r="CK113" s="803" t="s">
        <v>569</v>
      </c>
      <c r="CL113" s="803" t="s">
        <v>569</v>
      </c>
      <c r="CM113" s="803" t="s">
        <v>569</v>
      </c>
      <c r="CN113" s="803" t="s">
        <v>569</v>
      </c>
      <c r="CO113" s="803" t="s">
        <v>569</v>
      </c>
      <c r="CP113" s="803" t="s">
        <v>569</v>
      </c>
      <c r="CQ113" s="803" t="s">
        <v>569</v>
      </c>
      <c r="CR113" s="803" t="s">
        <v>569</v>
      </c>
      <c r="CS113" s="803" t="s">
        <v>569</v>
      </c>
      <c r="CT113" s="803" t="s">
        <v>569</v>
      </c>
      <c r="CU113" s="803" t="s">
        <v>569</v>
      </c>
      <c r="CV113" s="803" t="s">
        <v>569</v>
      </c>
      <c r="CW113" s="803" t="s">
        <v>569</v>
      </c>
      <c r="CX113" s="803" t="s">
        <v>569</v>
      </c>
      <c r="CY113" s="803" t="s">
        <v>569</v>
      </c>
      <c r="CZ113" s="803" t="s">
        <v>569</v>
      </c>
      <c r="DA113" s="803" t="s">
        <v>569</v>
      </c>
      <c r="DB113" s="803" t="s">
        <v>569</v>
      </c>
      <c r="DC113" s="803" t="s">
        <v>569</v>
      </c>
      <c r="DD113" s="803" t="s">
        <v>569</v>
      </c>
      <c r="DE113" s="803" t="s">
        <v>569</v>
      </c>
      <c r="DF113" s="803" t="s">
        <v>569</v>
      </c>
      <c r="DG113" s="803" t="s">
        <v>569</v>
      </c>
      <c r="DH113" s="803" t="s">
        <v>569</v>
      </c>
      <c r="DI113" s="803" t="s">
        <v>569</v>
      </c>
      <c r="DJ113" s="803" t="s">
        <v>569</v>
      </c>
      <c r="DK113" s="803" t="s">
        <v>569</v>
      </c>
      <c r="DL113" s="803" t="s">
        <v>569</v>
      </c>
      <c r="DM113" s="803" t="s">
        <v>569</v>
      </c>
      <c r="DN113" s="803" t="s">
        <v>569</v>
      </c>
      <c r="DO113" s="803" t="s">
        <v>569</v>
      </c>
      <c r="DP113" s="803" t="s">
        <v>569</v>
      </c>
      <c r="DQ113" s="803" t="s">
        <v>569</v>
      </c>
      <c r="DR113" s="803" t="s">
        <v>569</v>
      </c>
      <c r="DS113" s="803" t="s">
        <v>569</v>
      </c>
      <c r="DT113" s="804" t="s">
        <v>569</v>
      </c>
    </row>
    <row r="114" spans="1:125" x14ac:dyDescent="0.25">
      <c r="A114" s="22"/>
      <c r="B114" s="792">
        <v>111</v>
      </c>
      <c r="C114" s="793" t="str">
        <v>-</v>
      </c>
      <c r="D114" s="802" t="s">
        <v>569</v>
      </c>
      <c r="E114" s="803" t="s">
        <v>569</v>
      </c>
      <c r="F114" s="803" t="s">
        <v>569</v>
      </c>
      <c r="G114" s="803" t="s">
        <v>569</v>
      </c>
      <c r="H114" s="803" t="s">
        <v>569</v>
      </c>
      <c r="I114" s="803" t="s">
        <v>569</v>
      </c>
      <c r="J114" s="803" t="s">
        <v>569</v>
      </c>
      <c r="K114" s="803" t="s">
        <v>569</v>
      </c>
      <c r="L114" s="803" t="s">
        <v>569</v>
      </c>
      <c r="M114" s="803" t="s">
        <v>569</v>
      </c>
      <c r="N114" s="803" t="s">
        <v>569</v>
      </c>
      <c r="O114" s="803" t="s">
        <v>569</v>
      </c>
      <c r="P114" s="803" t="s">
        <v>569</v>
      </c>
      <c r="Q114" s="803" t="s">
        <v>569</v>
      </c>
      <c r="R114" s="803" t="s">
        <v>569</v>
      </c>
      <c r="S114" s="803" t="s">
        <v>569</v>
      </c>
      <c r="T114" s="803" t="s">
        <v>569</v>
      </c>
      <c r="U114" s="803" t="s">
        <v>569</v>
      </c>
      <c r="V114" s="803" t="s">
        <v>569</v>
      </c>
      <c r="W114" s="803" t="s">
        <v>569</v>
      </c>
      <c r="X114" s="803" t="s">
        <v>569</v>
      </c>
      <c r="Y114" s="803" t="s">
        <v>569</v>
      </c>
      <c r="Z114" s="803" t="s">
        <v>569</v>
      </c>
      <c r="AA114" s="803" t="s">
        <v>569</v>
      </c>
      <c r="AB114" s="803" t="s">
        <v>569</v>
      </c>
      <c r="AC114" s="803" t="s">
        <v>569</v>
      </c>
      <c r="AD114" s="803" t="s">
        <v>569</v>
      </c>
      <c r="AE114" s="803" t="s">
        <v>569</v>
      </c>
      <c r="AF114" s="803" t="s">
        <v>569</v>
      </c>
      <c r="AG114" s="803" t="s">
        <v>569</v>
      </c>
      <c r="AH114" s="803" t="s">
        <v>569</v>
      </c>
      <c r="AI114" s="803" t="s">
        <v>569</v>
      </c>
      <c r="AJ114" s="803" t="s">
        <v>569</v>
      </c>
      <c r="AK114" s="803" t="s">
        <v>569</v>
      </c>
      <c r="AL114" s="803" t="s">
        <v>569</v>
      </c>
      <c r="AM114" s="803" t="s">
        <v>569</v>
      </c>
      <c r="AN114" s="803" t="s">
        <v>569</v>
      </c>
      <c r="AO114" s="803" t="s">
        <v>569</v>
      </c>
      <c r="AP114" s="803" t="s">
        <v>569</v>
      </c>
      <c r="AQ114" s="803" t="s">
        <v>569</v>
      </c>
      <c r="AR114" s="803" t="s">
        <v>569</v>
      </c>
      <c r="AS114" s="803" t="s">
        <v>569</v>
      </c>
      <c r="AT114" s="803" t="s">
        <v>569</v>
      </c>
      <c r="AU114" s="803" t="s">
        <v>569</v>
      </c>
      <c r="AV114" s="803" t="s">
        <v>569</v>
      </c>
      <c r="AW114" s="803" t="s">
        <v>569</v>
      </c>
      <c r="AX114" s="803" t="s">
        <v>569</v>
      </c>
      <c r="AY114" s="803" t="s">
        <v>569</v>
      </c>
      <c r="AZ114" s="803" t="s">
        <v>569</v>
      </c>
      <c r="BA114" s="803" t="s">
        <v>569</v>
      </c>
      <c r="BB114" s="803" t="s">
        <v>569</v>
      </c>
      <c r="BC114" s="803" t="s">
        <v>569</v>
      </c>
      <c r="BD114" s="803" t="s">
        <v>569</v>
      </c>
      <c r="BE114" s="803" t="s">
        <v>569</v>
      </c>
      <c r="BF114" s="803" t="s">
        <v>569</v>
      </c>
      <c r="BG114" s="803" t="s">
        <v>569</v>
      </c>
      <c r="BH114" s="803" t="s">
        <v>569</v>
      </c>
      <c r="BI114" s="803" t="s">
        <v>569</v>
      </c>
      <c r="BJ114" s="803" t="s">
        <v>569</v>
      </c>
      <c r="BK114" s="803" t="s">
        <v>569</v>
      </c>
      <c r="BL114" s="803" t="s">
        <v>569</v>
      </c>
      <c r="BM114" s="803" t="s">
        <v>569</v>
      </c>
      <c r="BN114" s="803" t="s">
        <v>569</v>
      </c>
      <c r="BO114" s="803" t="s">
        <v>569</v>
      </c>
      <c r="BP114" s="803" t="s">
        <v>569</v>
      </c>
      <c r="BQ114" s="803" t="s">
        <v>569</v>
      </c>
      <c r="BR114" s="803" t="s">
        <v>569</v>
      </c>
      <c r="BS114" s="803" t="s">
        <v>569</v>
      </c>
      <c r="BT114" s="803" t="s">
        <v>569</v>
      </c>
      <c r="BU114" s="803" t="s">
        <v>569</v>
      </c>
      <c r="BV114" s="803" t="s">
        <v>569</v>
      </c>
      <c r="BW114" s="803" t="s">
        <v>569</v>
      </c>
      <c r="BX114" s="803" t="s">
        <v>569</v>
      </c>
      <c r="BY114" s="803" t="s">
        <v>569</v>
      </c>
      <c r="BZ114" s="803" t="s">
        <v>569</v>
      </c>
      <c r="CA114" s="803" t="s">
        <v>569</v>
      </c>
      <c r="CB114" s="803" t="s">
        <v>569</v>
      </c>
      <c r="CC114" s="803" t="s">
        <v>569</v>
      </c>
      <c r="CD114" s="803" t="s">
        <v>569</v>
      </c>
      <c r="CE114" s="803" t="s">
        <v>569</v>
      </c>
      <c r="CF114" s="803" t="s">
        <v>569</v>
      </c>
      <c r="CG114" s="803" t="s">
        <v>569</v>
      </c>
      <c r="CH114" s="803" t="s">
        <v>569</v>
      </c>
      <c r="CI114" s="803" t="s">
        <v>569</v>
      </c>
      <c r="CJ114" s="803" t="s">
        <v>569</v>
      </c>
      <c r="CK114" s="803" t="s">
        <v>569</v>
      </c>
      <c r="CL114" s="803" t="s">
        <v>569</v>
      </c>
      <c r="CM114" s="803" t="s">
        <v>569</v>
      </c>
      <c r="CN114" s="803" t="s">
        <v>569</v>
      </c>
      <c r="CO114" s="803" t="s">
        <v>569</v>
      </c>
      <c r="CP114" s="803" t="s">
        <v>569</v>
      </c>
      <c r="CQ114" s="803" t="s">
        <v>569</v>
      </c>
      <c r="CR114" s="803" t="s">
        <v>569</v>
      </c>
      <c r="CS114" s="803" t="s">
        <v>569</v>
      </c>
      <c r="CT114" s="803" t="s">
        <v>569</v>
      </c>
      <c r="CU114" s="803" t="s">
        <v>569</v>
      </c>
      <c r="CV114" s="803" t="s">
        <v>569</v>
      </c>
      <c r="CW114" s="803" t="s">
        <v>569</v>
      </c>
      <c r="CX114" s="803" t="s">
        <v>569</v>
      </c>
      <c r="CY114" s="803" t="s">
        <v>569</v>
      </c>
      <c r="CZ114" s="803" t="s">
        <v>569</v>
      </c>
      <c r="DA114" s="803" t="s">
        <v>569</v>
      </c>
      <c r="DB114" s="803" t="s">
        <v>569</v>
      </c>
      <c r="DC114" s="803" t="s">
        <v>569</v>
      </c>
      <c r="DD114" s="803" t="s">
        <v>569</v>
      </c>
      <c r="DE114" s="803" t="s">
        <v>569</v>
      </c>
      <c r="DF114" s="803" t="s">
        <v>569</v>
      </c>
      <c r="DG114" s="803" t="s">
        <v>569</v>
      </c>
      <c r="DH114" s="803" t="s">
        <v>569</v>
      </c>
      <c r="DI114" s="803" t="s">
        <v>569</v>
      </c>
      <c r="DJ114" s="803" t="s">
        <v>569</v>
      </c>
      <c r="DK114" s="803" t="s">
        <v>569</v>
      </c>
      <c r="DL114" s="803" t="s">
        <v>569</v>
      </c>
      <c r="DM114" s="803" t="s">
        <v>569</v>
      </c>
      <c r="DN114" s="803" t="s">
        <v>569</v>
      </c>
      <c r="DO114" s="803" t="s">
        <v>569</v>
      </c>
      <c r="DP114" s="803" t="s">
        <v>569</v>
      </c>
      <c r="DQ114" s="803" t="s">
        <v>569</v>
      </c>
      <c r="DR114" s="803" t="s">
        <v>569</v>
      </c>
      <c r="DS114" s="803" t="s">
        <v>569</v>
      </c>
      <c r="DT114" s="804" t="s">
        <v>569</v>
      </c>
    </row>
    <row r="115" spans="1:125" x14ac:dyDescent="0.25">
      <c r="A115" s="22"/>
      <c r="B115" s="792">
        <v>112</v>
      </c>
      <c r="C115" s="793" t="str">
        <v>-</v>
      </c>
      <c r="D115" s="802" t="s">
        <v>569</v>
      </c>
      <c r="E115" s="803" t="s">
        <v>569</v>
      </c>
      <c r="F115" s="803" t="s">
        <v>569</v>
      </c>
      <c r="G115" s="803" t="s">
        <v>569</v>
      </c>
      <c r="H115" s="803" t="s">
        <v>569</v>
      </c>
      <c r="I115" s="803" t="s">
        <v>569</v>
      </c>
      <c r="J115" s="803" t="s">
        <v>569</v>
      </c>
      <c r="K115" s="803" t="s">
        <v>569</v>
      </c>
      <c r="L115" s="803" t="s">
        <v>569</v>
      </c>
      <c r="M115" s="803" t="s">
        <v>569</v>
      </c>
      <c r="N115" s="803" t="s">
        <v>569</v>
      </c>
      <c r="O115" s="803" t="s">
        <v>569</v>
      </c>
      <c r="P115" s="803" t="s">
        <v>569</v>
      </c>
      <c r="Q115" s="803" t="s">
        <v>569</v>
      </c>
      <c r="R115" s="803" t="s">
        <v>569</v>
      </c>
      <c r="S115" s="803" t="s">
        <v>569</v>
      </c>
      <c r="T115" s="803" t="s">
        <v>569</v>
      </c>
      <c r="U115" s="803" t="s">
        <v>569</v>
      </c>
      <c r="V115" s="803" t="s">
        <v>569</v>
      </c>
      <c r="W115" s="803" t="s">
        <v>569</v>
      </c>
      <c r="X115" s="803" t="s">
        <v>569</v>
      </c>
      <c r="Y115" s="803" t="s">
        <v>569</v>
      </c>
      <c r="Z115" s="803" t="s">
        <v>569</v>
      </c>
      <c r="AA115" s="803" t="s">
        <v>569</v>
      </c>
      <c r="AB115" s="803" t="s">
        <v>569</v>
      </c>
      <c r="AC115" s="803" t="s">
        <v>569</v>
      </c>
      <c r="AD115" s="803" t="s">
        <v>569</v>
      </c>
      <c r="AE115" s="803" t="s">
        <v>569</v>
      </c>
      <c r="AF115" s="803" t="s">
        <v>569</v>
      </c>
      <c r="AG115" s="803" t="s">
        <v>569</v>
      </c>
      <c r="AH115" s="803" t="s">
        <v>569</v>
      </c>
      <c r="AI115" s="803" t="s">
        <v>569</v>
      </c>
      <c r="AJ115" s="803" t="s">
        <v>569</v>
      </c>
      <c r="AK115" s="803" t="s">
        <v>569</v>
      </c>
      <c r="AL115" s="803" t="s">
        <v>569</v>
      </c>
      <c r="AM115" s="803" t="s">
        <v>569</v>
      </c>
      <c r="AN115" s="803" t="s">
        <v>569</v>
      </c>
      <c r="AO115" s="803" t="s">
        <v>569</v>
      </c>
      <c r="AP115" s="803" t="s">
        <v>569</v>
      </c>
      <c r="AQ115" s="803" t="s">
        <v>569</v>
      </c>
      <c r="AR115" s="803" t="s">
        <v>569</v>
      </c>
      <c r="AS115" s="803" t="s">
        <v>569</v>
      </c>
      <c r="AT115" s="803" t="s">
        <v>569</v>
      </c>
      <c r="AU115" s="803" t="s">
        <v>569</v>
      </c>
      <c r="AV115" s="803" t="s">
        <v>569</v>
      </c>
      <c r="AW115" s="803" t="s">
        <v>569</v>
      </c>
      <c r="AX115" s="803" t="s">
        <v>569</v>
      </c>
      <c r="AY115" s="803" t="s">
        <v>569</v>
      </c>
      <c r="AZ115" s="803" t="s">
        <v>569</v>
      </c>
      <c r="BA115" s="803" t="s">
        <v>569</v>
      </c>
      <c r="BB115" s="803" t="s">
        <v>569</v>
      </c>
      <c r="BC115" s="803" t="s">
        <v>569</v>
      </c>
      <c r="BD115" s="803" t="s">
        <v>569</v>
      </c>
      <c r="BE115" s="803" t="s">
        <v>569</v>
      </c>
      <c r="BF115" s="803" t="s">
        <v>569</v>
      </c>
      <c r="BG115" s="803" t="s">
        <v>569</v>
      </c>
      <c r="BH115" s="803" t="s">
        <v>569</v>
      </c>
      <c r="BI115" s="803" t="s">
        <v>569</v>
      </c>
      <c r="BJ115" s="803" t="s">
        <v>569</v>
      </c>
      <c r="BK115" s="803" t="s">
        <v>569</v>
      </c>
      <c r="BL115" s="803" t="s">
        <v>569</v>
      </c>
      <c r="BM115" s="803" t="s">
        <v>569</v>
      </c>
      <c r="BN115" s="803" t="s">
        <v>569</v>
      </c>
      <c r="BO115" s="803" t="s">
        <v>569</v>
      </c>
      <c r="BP115" s="803" t="s">
        <v>569</v>
      </c>
      <c r="BQ115" s="803" t="s">
        <v>569</v>
      </c>
      <c r="BR115" s="803" t="s">
        <v>569</v>
      </c>
      <c r="BS115" s="803" t="s">
        <v>569</v>
      </c>
      <c r="BT115" s="803" t="s">
        <v>569</v>
      </c>
      <c r="BU115" s="803" t="s">
        <v>569</v>
      </c>
      <c r="BV115" s="803" t="s">
        <v>569</v>
      </c>
      <c r="BW115" s="803" t="s">
        <v>569</v>
      </c>
      <c r="BX115" s="803" t="s">
        <v>569</v>
      </c>
      <c r="BY115" s="803" t="s">
        <v>569</v>
      </c>
      <c r="BZ115" s="803" t="s">
        <v>569</v>
      </c>
      <c r="CA115" s="803" t="s">
        <v>569</v>
      </c>
      <c r="CB115" s="803" t="s">
        <v>569</v>
      </c>
      <c r="CC115" s="803" t="s">
        <v>569</v>
      </c>
      <c r="CD115" s="803" t="s">
        <v>569</v>
      </c>
      <c r="CE115" s="803" t="s">
        <v>569</v>
      </c>
      <c r="CF115" s="803" t="s">
        <v>569</v>
      </c>
      <c r="CG115" s="803" t="s">
        <v>569</v>
      </c>
      <c r="CH115" s="803" t="s">
        <v>569</v>
      </c>
      <c r="CI115" s="803" t="s">
        <v>569</v>
      </c>
      <c r="CJ115" s="803" t="s">
        <v>569</v>
      </c>
      <c r="CK115" s="803" t="s">
        <v>569</v>
      </c>
      <c r="CL115" s="803" t="s">
        <v>569</v>
      </c>
      <c r="CM115" s="803" t="s">
        <v>569</v>
      </c>
      <c r="CN115" s="803" t="s">
        <v>569</v>
      </c>
      <c r="CO115" s="803" t="s">
        <v>569</v>
      </c>
      <c r="CP115" s="803" t="s">
        <v>569</v>
      </c>
      <c r="CQ115" s="803" t="s">
        <v>569</v>
      </c>
      <c r="CR115" s="803" t="s">
        <v>569</v>
      </c>
      <c r="CS115" s="803" t="s">
        <v>569</v>
      </c>
      <c r="CT115" s="803" t="s">
        <v>569</v>
      </c>
      <c r="CU115" s="803" t="s">
        <v>569</v>
      </c>
      <c r="CV115" s="803" t="s">
        <v>569</v>
      </c>
      <c r="CW115" s="803" t="s">
        <v>569</v>
      </c>
      <c r="CX115" s="803" t="s">
        <v>569</v>
      </c>
      <c r="CY115" s="803" t="s">
        <v>569</v>
      </c>
      <c r="CZ115" s="803" t="s">
        <v>569</v>
      </c>
      <c r="DA115" s="803" t="s">
        <v>569</v>
      </c>
      <c r="DB115" s="803" t="s">
        <v>569</v>
      </c>
      <c r="DC115" s="803" t="s">
        <v>569</v>
      </c>
      <c r="DD115" s="803" t="s">
        <v>569</v>
      </c>
      <c r="DE115" s="803" t="s">
        <v>569</v>
      </c>
      <c r="DF115" s="803" t="s">
        <v>569</v>
      </c>
      <c r="DG115" s="803" t="s">
        <v>569</v>
      </c>
      <c r="DH115" s="803" t="s">
        <v>569</v>
      </c>
      <c r="DI115" s="803" t="s">
        <v>569</v>
      </c>
      <c r="DJ115" s="803" t="s">
        <v>569</v>
      </c>
      <c r="DK115" s="803" t="s">
        <v>569</v>
      </c>
      <c r="DL115" s="803" t="s">
        <v>569</v>
      </c>
      <c r="DM115" s="803" t="s">
        <v>569</v>
      </c>
      <c r="DN115" s="803" t="s">
        <v>569</v>
      </c>
      <c r="DO115" s="803" t="s">
        <v>569</v>
      </c>
      <c r="DP115" s="803" t="s">
        <v>569</v>
      </c>
      <c r="DQ115" s="803" t="s">
        <v>569</v>
      </c>
      <c r="DR115" s="803" t="s">
        <v>569</v>
      </c>
      <c r="DS115" s="803" t="s">
        <v>569</v>
      </c>
      <c r="DT115" s="804" t="s">
        <v>569</v>
      </c>
    </row>
    <row r="116" spans="1:125" x14ac:dyDescent="0.25">
      <c r="A116" s="22"/>
      <c r="B116" s="792">
        <v>113</v>
      </c>
      <c r="C116" s="793" t="str">
        <v>-</v>
      </c>
      <c r="D116" s="802" t="s">
        <v>569</v>
      </c>
      <c r="E116" s="803" t="s">
        <v>569</v>
      </c>
      <c r="F116" s="803" t="s">
        <v>569</v>
      </c>
      <c r="G116" s="803" t="s">
        <v>569</v>
      </c>
      <c r="H116" s="803" t="s">
        <v>569</v>
      </c>
      <c r="I116" s="803" t="s">
        <v>569</v>
      </c>
      <c r="J116" s="803" t="s">
        <v>569</v>
      </c>
      <c r="K116" s="803" t="s">
        <v>569</v>
      </c>
      <c r="L116" s="803" t="s">
        <v>569</v>
      </c>
      <c r="M116" s="803" t="s">
        <v>569</v>
      </c>
      <c r="N116" s="803" t="s">
        <v>569</v>
      </c>
      <c r="O116" s="803" t="s">
        <v>569</v>
      </c>
      <c r="P116" s="803" t="s">
        <v>569</v>
      </c>
      <c r="Q116" s="803" t="s">
        <v>569</v>
      </c>
      <c r="R116" s="803" t="s">
        <v>569</v>
      </c>
      <c r="S116" s="803" t="s">
        <v>569</v>
      </c>
      <c r="T116" s="803" t="s">
        <v>569</v>
      </c>
      <c r="U116" s="803" t="s">
        <v>569</v>
      </c>
      <c r="V116" s="803" t="s">
        <v>569</v>
      </c>
      <c r="W116" s="803" t="s">
        <v>569</v>
      </c>
      <c r="X116" s="803" t="s">
        <v>569</v>
      </c>
      <c r="Y116" s="803" t="s">
        <v>569</v>
      </c>
      <c r="Z116" s="803" t="s">
        <v>569</v>
      </c>
      <c r="AA116" s="803" t="s">
        <v>569</v>
      </c>
      <c r="AB116" s="803" t="s">
        <v>569</v>
      </c>
      <c r="AC116" s="803" t="s">
        <v>569</v>
      </c>
      <c r="AD116" s="803" t="s">
        <v>569</v>
      </c>
      <c r="AE116" s="803" t="s">
        <v>569</v>
      </c>
      <c r="AF116" s="803" t="s">
        <v>569</v>
      </c>
      <c r="AG116" s="803" t="s">
        <v>569</v>
      </c>
      <c r="AH116" s="803" t="s">
        <v>569</v>
      </c>
      <c r="AI116" s="803" t="s">
        <v>569</v>
      </c>
      <c r="AJ116" s="803" t="s">
        <v>569</v>
      </c>
      <c r="AK116" s="803" t="s">
        <v>569</v>
      </c>
      <c r="AL116" s="803" t="s">
        <v>569</v>
      </c>
      <c r="AM116" s="803" t="s">
        <v>569</v>
      </c>
      <c r="AN116" s="803" t="s">
        <v>569</v>
      </c>
      <c r="AO116" s="803" t="s">
        <v>569</v>
      </c>
      <c r="AP116" s="803" t="s">
        <v>569</v>
      </c>
      <c r="AQ116" s="803" t="s">
        <v>569</v>
      </c>
      <c r="AR116" s="803" t="s">
        <v>569</v>
      </c>
      <c r="AS116" s="803" t="s">
        <v>569</v>
      </c>
      <c r="AT116" s="803" t="s">
        <v>569</v>
      </c>
      <c r="AU116" s="803" t="s">
        <v>569</v>
      </c>
      <c r="AV116" s="803" t="s">
        <v>569</v>
      </c>
      <c r="AW116" s="803" t="s">
        <v>569</v>
      </c>
      <c r="AX116" s="803" t="s">
        <v>569</v>
      </c>
      <c r="AY116" s="803" t="s">
        <v>569</v>
      </c>
      <c r="AZ116" s="803" t="s">
        <v>569</v>
      </c>
      <c r="BA116" s="803" t="s">
        <v>569</v>
      </c>
      <c r="BB116" s="803" t="s">
        <v>569</v>
      </c>
      <c r="BC116" s="803" t="s">
        <v>569</v>
      </c>
      <c r="BD116" s="803" t="s">
        <v>569</v>
      </c>
      <c r="BE116" s="803" t="s">
        <v>569</v>
      </c>
      <c r="BF116" s="803" t="s">
        <v>569</v>
      </c>
      <c r="BG116" s="803" t="s">
        <v>569</v>
      </c>
      <c r="BH116" s="803" t="s">
        <v>569</v>
      </c>
      <c r="BI116" s="803" t="s">
        <v>569</v>
      </c>
      <c r="BJ116" s="803" t="s">
        <v>569</v>
      </c>
      <c r="BK116" s="803" t="s">
        <v>569</v>
      </c>
      <c r="BL116" s="803" t="s">
        <v>569</v>
      </c>
      <c r="BM116" s="803" t="s">
        <v>569</v>
      </c>
      <c r="BN116" s="803" t="s">
        <v>569</v>
      </c>
      <c r="BO116" s="803" t="s">
        <v>569</v>
      </c>
      <c r="BP116" s="803" t="s">
        <v>569</v>
      </c>
      <c r="BQ116" s="803" t="s">
        <v>569</v>
      </c>
      <c r="BR116" s="803" t="s">
        <v>569</v>
      </c>
      <c r="BS116" s="803" t="s">
        <v>569</v>
      </c>
      <c r="BT116" s="803" t="s">
        <v>569</v>
      </c>
      <c r="BU116" s="803" t="s">
        <v>569</v>
      </c>
      <c r="BV116" s="803" t="s">
        <v>569</v>
      </c>
      <c r="BW116" s="803" t="s">
        <v>569</v>
      </c>
      <c r="BX116" s="803" t="s">
        <v>569</v>
      </c>
      <c r="BY116" s="803" t="s">
        <v>569</v>
      </c>
      <c r="BZ116" s="803" t="s">
        <v>569</v>
      </c>
      <c r="CA116" s="803" t="s">
        <v>569</v>
      </c>
      <c r="CB116" s="803" t="s">
        <v>569</v>
      </c>
      <c r="CC116" s="803" t="s">
        <v>569</v>
      </c>
      <c r="CD116" s="803" t="s">
        <v>569</v>
      </c>
      <c r="CE116" s="803" t="s">
        <v>569</v>
      </c>
      <c r="CF116" s="803" t="s">
        <v>569</v>
      </c>
      <c r="CG116" s="803" t="s">
        <v>569</v>
      </c>
      <c r="CH116" s="803" t="s">
        <v>569</v>
      </c>
      <c r="CI116" s="803" t="s">
        <v>569</v>
      </c>
      <c r="CJ116" s="803" t="s">
        <v>569</v>
      </c>
      <c r="CK116" s="803" t="s">
        <v>569</v>
      </c>
      <c r="CL116" s="803" t="s">
        <v>569</v>
      </c>
      <c r="CM116" s="803" t="s">
        <v>569</v>
      </c>
      <c r="CN116" s="803" t="s">
        <v>569</v>
      </c>
      <c r="CO116" s="803" t="s">
        <v>569</v>
      </c>
      <c r="CP116" s="803" t="s">
        <v>569</v>
      </c>
      <c r="CQ116" s="803" t="s">
        <v>569</v>
      </c>
      <c r="CR116" s="803" t="s">
        <v>569</v>
      </c>
      <c r="CS116" s="803" t="s">
        <v>569</v>
      </c>
      <c r="CT116" s="803" t="s">
        <v>569</v>
      </c>
      <c r="CU116" s="803" t="s">
        <v>569</v>
      </c>
      <c r="CV116" s="803" t="s">
        <v>569</v>
      </c>
      <c r="CW116" s="803" t="s">
        <v>569</v>
      </c>
      <c r="CX116" s="803" t="s">
        <v>569</v>
      </c>
      <c r="CY116" s="803" t="s">
        <v>569</v>
      </c>
      <c r="CZ116" s="803" t="s">
        <v>569</v>
      </c>
      <c r="DA116" s="803" t="s">
        <v>569</v>
      </c>
      <c r="DB116" s="803" t="s">
        <v>569</v>
      </c>
      <c r="DC116" s="803" t="s">
        <v>569</v>
      </c>
      <c r="DD116" s="803" t="s">
        <v>569</v>
      </c>
      <c r="DE116" s="803" t="s">
        <v>569</v>
      </c>
      <c r="DF116" s="803" t="s">
        <v>569</v>
      </c>
      <c r="DG116" s="803" t="s">
        <v>569</v>
      </c>
      <c r="DH116" s="803" t="s">
        <v>569</v>
      </c>
      <c r="DI116" s="803" t="s">
        <v>569</v>
      </c>
      <c r="DJ116" s="803" t="s">
        <v>569</v>
      </c>
      <c r="DK116" s="803" t="s">
        <v>569</v>
      </c>
      <c r="DL116" s="803" t="s">
        <v>569</v>
      </c>
      <c r="DM116" s="803" t="s">
        <v>569</v>
      </c>
      <c r="DN116" s="803" t="s">
        <v>569</v>
      </c>
      <c r="DO116" s="803" t="s">
        <v>569</v>
      </c>
      <c r="DP116" s="803" t="s">
        <v>569</v>
      </c>
      <c r="DQ116" s="803" t="s">
        <v>569</v>
      </c>
      <c r="DR116" s="803" t="s">
        <v>569</v>
      </c>
      <c r="DS116" s="803" t="s">
        <v>569</v>
      </c>
      <c r="DT116" s="804" t="s">
        <v>569</v>
      </c>
    </row>
    <row r="117" spans="1:125" x14ac:dyDescent="0.25">
      <c r="A117" s="22"/>
      <c r="B117" s="792">
        <v>114</v>
      </c>
      <c r="C117" s="793" t="str">
        <v>-</v>
      </c>
      <c r="D117" s="802" t="s">
        <v>569</v>
      </c>
      <c r="E117" s="803" t="s">
        <v>569</v>
      </c>
      <c r="F117" s="803" t="s">
        <v>569</v>
      </c>
      <c r="G117" s="803" t="s">
        <v>569</v>
      </c>
      <c r="H117" s="803" t="s">
        <v>569</v>
      </c>
      <c r="I117" s="803" t="s">
        <v>569</v>
      </c>
      <c r="J117" s="803" t="s">
        <v>569</v>
      </c>
      <c r="K117" s="803" t="s">
        <v>569</v>
      </c>
      <c r="L117" s="803" t="s">
        <v>569</v>
      </c>
      <c r="M117" s="803" t="s">
        <v>569</v>
      </c>
      <c r="N117" s="803" t="s">
        <v>569</v>
      </c>
      <c r="O117" s="803" t="s">
        <v>569</v>
      </c>
      <c r="P117" s="803" t="s">
        <v>569</v>
      </c>
      <c r="Q117" s="803" t="s">
        <v>569</v>
      </c>
      <c r="R117" s="803" t="s">
        <v>569</v>
      </c>
      <c r="S117" s="803" t="s">
        <v>569</v>
      </c>
      <c r="T117" s="803" t="s">
        <v>569</v>
      </c>
      <c r="U117" s="803" t="s">
        <v>569</v>
      </c>
      <c r="V117" s="803" t="s">
        <v>569</v>
      </c>
      <c r="W117" s="803" t="s">
        <v>569</v>
      </c>
      <c r="X117" s="803" t="s">
        <v>569</v>
      </c>
      <c r="Y117" s="803" t="s">
        <v>569</v>
      </c>
      <c r="Z117" s="803" t="s">
        <v>569</v>
      </c>
      <c r="AA117" s="803" t="s">
        <v>569</v>
      </c>
      <c r="AB117" s="803" t="s">
        <v>569</v>
      </c>
      <c r="AC117" s="803" t="s">
        <v>569</v>
      </c>
      <c r="AD117" s="803" t="s">
        <v>569</v>
      </c>
      <c r="AE117" s="803" t="s">
        <v>569</v>
      </c>
      <c r="AF117" s="803" t="s">
        <v>569</v>
      </c>
      <c r="AG117" s="803" t="s">
        <v>569</v>
      </c>
      <c r="AH117" s="803" t="s">
        <v>569</v>
      </c>
      <c r="AI117" s="803" t="s">
        <v>569</v>
      </c>
      <c r="AJ117" s="803" t="s">
        <v>569</v>
      </c>
      <c r="AK117" s="803" t="s">
        <v>569</v>
      </c>
      <c r="AL117" s="803" t="s">
        <v>569</v>
      </c>
      <c r="AM117" s="803" t="s">
        <v>569</v>
      </c>
      <c r="AN117" s="803" t="s">
        <v>569</v>
      </c>
      <c r="AO117" s="803" t="s">
        <v>569</v>
      </c>
      <c r="AP117" s="803" t="s">
        <v>569</v>
      </c>
      <c r="AQ117" s="803" t="s">
        <v>569</v>
      </c>
      <c r="AR117" s="803" t="s">
        <v>569</v>
      </c>
      <c r="AS117" s="803" t="s">
        <v>569</v>
      </c>
      <c r="AT117" s="803" t="s">
        <v>569</v>
      </c>
      <c r="AU117" s="803" t="s">
        <v>569</v>
      </c>
      <c r="AV117" s="803" t="s">
        <v>569</v>
      </c>
      <c r="AW117" s="803" t="s">
        <v>569</v>
      </c>
      <c r="AX117" s="803" t="s">
        <v>569</v>
      </c>
      <c r="AY117" s="803" t="s">
        <v>569</v>
      </c>
      <c r="AZ117" s="803" t="s">
        <v>569</v>
      </c>
      <c r="BA117" s="803" t="s">
        <v>569</v>
      </c>
      <c r="BB117" s="803" t="s">
        <v>569</v>
      </c>
      <c r="BC117" s="803" t="s">
        <v>569</v>
      </c>
      <c r="BD117" s="803" t="s">
        <v>569</v>
      </c>
      <c r="BE117" s="803" t="s">
        <v>569</v>
      </c>
      <c r="BF117" s="803" t="s">
        <v>569</v>
      </c>
      <c r="BG117" s="803" t="s">
        <v>569</v>
      </c>
      <c r="BH117" s="803" t="s">
        <v>569</v>
      </c>
      <c r="BI117" s="803" t="s">
        <v>569</v>
      </c>
      <c r="BJ117" s="803" t="s">
        <v>569</v>
      </c>
      <c r="BK117" s="803" t="s">
        <v>569</v>
      </c>
      <c r="BL117" s="803" t="s">
        <v>569</v>
      </c>
      <c r="BM117" s="803" t="s">
        <v>569</v>
      </c>
      <c r="BN117" s="803" t="s">
        <v>569</v>
      </c>
      <c r="BO117" s="803" t="s">
        <v>569</v>
      </c>
      <c r="BP117" s="803" t="s">
        <v>569</v>
      </c>
      <c r="BQ117" s="803" t="s">
        <v>569</v>
      </c>
      <c r="BR117" s="803" t="s">
        <v>569</v>
      </c>
      <c r="BS117" s="803" t="s">
        <v>569</v>
      </c>
      <c r="BT117" s="803" t="s">
        <v>569</v>
      </c>
      <c r="BU117" s="803" t="s">
        <v>569</v>
      </c>
      <c r="BV117" s="803" t="s">
        <v>569</v>
      </c>
      <c r="BW117" s="803" t="s">
        <v>569</v>
      </c>
      <c r="BX117" s="803" t="s">
        <v>569</v>
      </c>
      <c r="BY117" s="803" t="s">
        <v>569</v>
      </c>
      <c r="BZ117" s="803" t="s">
        <v>569</v>
      </c>
      <c r="CA117" s="803" t="s">
        <v>569</v>
      </c>
      <c r="CB117" s="803" t="s">
        <v>569</v>
      </c>
      <c r="CC117" s="803" t="s">
        <v>569</v>
      </c>
      <c r="CD117" s="803" t="s">
        <v>569</v>
      </c>
      <c r="CE117" s="803" t="s">
        <v>569</v>
      </c>
      <c r="CF117" s="803" t="s">
        <v>569</v>
      </c>
      <c r="CG117" s="803" t="s">
        <v>569</v>
      </c>
      <c r="CH117" s="803" t="s">
        <v>569</v>
      </c>
      <c r="CI117" s="803" t="s">
        <v>569</v>
      </c>
      <c r="CJ117" s="803" t="s">
        <v>569</v>
      </c>
      <c r="CK117" s="803" t="s">
        <v>569</v>
      </c>
      <c r="CL117" s="803" t="s">
        <v>569</v>
      </c>
      <c r="CM117" s="803" t="s">
        <v>569</v>
      </c>
      <c r="CN117" s="803" t="s">
        <v>569</v>
      </c>
      <c r="CO117" s="803" t="s">
        <v>569</v>
      </c>
      <c r="CP117" s="803" t="s">
        <v>569</v>
      </c>
      <c r="CQ117" s="803" t="s">
        <v>569</v>
      </c>
      <c r="CR117" s="803" t="s">
        <v>569</v>
      </c>
      <c r="CS117" s="803" t="s">
        <v>569</v>
      </c>
      <c r="CT117" s="803" t="s">
        <v>569</v>
      </c>
      <c r="CU117" s="803" t="s">
        <v>569</v>
      </c>
      <c r="CV117" s="803" t="s">
        <v>569</v>
      </c>
      <c r="CW117" s="803" t="s">
        <v>569</v>
      </c>
      <c r="CX117" s="803" t="s">
        <v>569</v>
      </c>
      <c r="CY117" s="803" t="s">
        <v>569</v>
      </c>
      <c r="CZ117" s="803" t="s">
        <v>569</v>
      </c>
      <c r="DA117" s="803" t="s">
        <v>569</v>
      </c>
      <c r="DB117" s="803" t="s">
        <v>569</v>
      </c>
      <c r="DC117" s="803" t="s">
        <v>569</v>
      </c>
      <c r="DD117" s="803" t="s">
        <v>569</v>
      </c>
      <c r="DE117" s="803" t="s">
        <v>569</v>
      </c>
      <c r="DF117" s="803" t="s">
        <v>569</v>
      </c>
      <c r="DG117" s="803" t="s">
        <v>569</v>
      </c>
      <c r="DH117" s="803" t="s">
        <v>569</v>
      </c>
      <c r="DI117" s="803" t="s">
        <v>569</v>
      </c>
      <c r="DJ117" s="803" t="s">
        <v>569</v>
      </c>
      <c r="DK117" s="803" t="s">
        <v>569</v>
      </c>
      <c r="DL117" s="803" t="s">
        <v>569</v>
      </c>
      <c r="DM117" s="803" t="s">
        <v>569</v>
      </c>
      <c r="DN117" s="803" t="s">
        <v>569</v>
      </c>
      <c r="DO117" s="803" t="s">
        <v>569</v>
      </c>
      <c r="DP117" s="803" t="s">
        <v>569</v>
      </c>
      <c r="DQ117" s="803" t="s">
        <v>569</v>
      </c>
      <c r="DR117" s="803" t="s">
        <v>569</v>
      </c>
      <c r="DS117" s="803" t="s">
        <v>569</v>
      </c>
      <c r="DT117" s="804" t="s">
        <v>569</v>
      </c>
    </row>
    <row r="118" spans="1:125" x14ac:dyDescent="0.25">
      <c r="A118" s="22"/>
      <c r="B118" s="792">
        <v>115</v>
      </c>
      <c r="C118" s="793" t="str">
        <v>-</v>
      </c>
      <c r="D118" s="802" t="s">
        <v>569</v>
      </c>
      <c r="E118" s="803" t="s">
        <v>569</v>
      </c>
      <c r="F118" s="803" t="s">
        <v>569</v>
      </c>
      <c r="G118" s="803" t="s">
        <v>569</v>
      </c>
      <c r="H118" s="803" t="s">
        <v>569</v>
      </c>
      <c r="I118" s="803" t="s">
        <v>569</v>
      </c>
      <c r="J118" s="803" t="s">
        <v>569</v>
      </c>
      <c r="K118" s="803" t="s">
        <v>569</v>
      </c>
      <c r="L118" s="803" t="s">
        <v>569</v>
      </c>
      <c r="M118" s="803" t="s">
        <v>569</v>
      </c>
      <c r="N118" s="803" t="s">
        <v>569</v>
      </c>
      <c r="O118" s="803" t="s">
        <v>569</v>
      </c>
      <c r="P118" s="803" t="s">
        <v>569</v>
      </c>
      <c r="Q118" s="803" t="s">
        <v>569</v>
      </c>
      <c r="R118" s="803" t="s">
        <v>569</v>
      </c>
      <c r="S118" s="803" t="s">
        <v>569</v>
      </c>
      <c r="T118" s="803" t="s">
        <v>569</v>
      </c>
      <c r="U118" s="803" t="s">
        <v>569</v>
      </c>
      <c r="V118" s="803" t="s">
        <v>569</v>
      </c>
      <c r="W118" s="803" t="s">
        <v>569</v>
      </c>
      <c r="X118" s="803" t="s">
        <v>569</v>
      </c>
      <c r="Y118" s="803" t="s">
        <v>569</v>
      </c>
      <c r="Z118" s="803" t="s">
        <v>569</v>
      </c>
      <c r="AA118" s="803" t="s">
        <v>569</v>
      </c>
      <c r="AB118" s="803" t="s">
        <v>569</v>
      </c>
      <c r="AC118" s="803" t="s">
        <v>569</v>
      </c>
      <c r="AD118" s="803" t="s">
        <v>569</v>
      </c>
      <c r="AE118" s="803" t="s">
        <v>569</v>
      </c>
      <c r="AF118" s="803" t="s">
        <v>569</v>
      </c>
      <c r="AG118" s="803" t="s">
        <v>569</v>
      </c>
      <c r="AH118" s="803" t="s">
        <v>569</v>
      </c>
      <c r="AI118" s="803" t="s">
        <v>569</v>
      </c>
      <c r="AJ118" s="803" t="s">
        <v>569</v>
      </c>
      <c r="AK118" s="803" t="s">
        <v>569</v>
      </c>
      <c r="AL118" s="803" t="s">
        <v>569</v>
      </c>
      <c r="AM118" s="803" t="s">
        <v>569</v>
      </c>
      <c r="AN118" s="803" t="s">
        <v>569</v>
      </c>
      <c r="AO118" s="803" t="s">
        <v>569</v>
      </c>
      <c r="AP118" s="803" t="s">
        <v>569</v>
      </c>
      <c r="AQ118" s="803" t="s">
        <v>569</v>
      </c>
      <c r="AR118" s="803" t="s">
        <v>569</v>
      </c>
      <c r="AS118" s="803" t="s">
        <v>569</v>
      </c>
      <c r="AT118" s="803" t="s">
        <v>569</v>
      </c>
      <c r="AU118" s="803" t="s">
        <v>569</v>
      </c>
      <c r="AV118" s="803" t="s">
        <v>569</v>
      </c>
      <c r="AW118" s="803" t="s">
        <v>569</v>
      </c>
      <c r="AX118" s="803" t="s">
        <v>569</v>
      </c>
      <c r="AY118" s="803" t="s">
        <v>569</v>
      </c>
      <c r="AZ118" s="803" t="s">
        <v>569</v>
      </c>
      <c r="BA118" s="803" t="s">
        <v>569</v>
      </c>
      <c r="BB118" s="803" t="s">
        <v>569</v>
      </c>
      <c r="BC118" s="803" t="s">
        <v>569</v>
      </c>
      <c r="BD118" s="803" t="s">
        <v>569</v>
      </c>
      <c r="BE118" s="803" t="s">
        <v>569</v>
      </c>
      <c r="BF118" s="803" t="s">
        <v>569</v>
      </c>
      <c r="BG118" s="803" t="s">
        <v>569</v>
      </c>
      <c r="BH118" s="803" t="s">
        <v>569</v>
      </c>
      <c r="BI118" s="803" t="s">
        <v>569</v>
      </c>
      <c r="BJ118" s="803" t="s">
        <v>569</v>
      </c>
      <c r="BK118" s="803" t="s">
        <v>569</v>
      </c>
      <c r="BL118" s="803" t="s">
        <v>569</v>
      </c>
      <c r="BM118" s="803" t="s">
        <v>569</v>
      </c>
      <c r="BN118" s="803" t="s">
        <v>569</v>
      </c>
      <c r="BO118" s="803" t="s">
        <v>569</v>
      </c>
      <c r="BP118" s="803" t="s">
        <v>569</v>
      </c>
      <c r="BQ118" s="803" t="s">
        <v>569</v>
      </c>
      <c r="BR118" s="803" t="s">
        <v>569</v>
      </c>
      <c r="BS118" s="803" t="s">
        <v>569</v>
      </c>
      <c r="BT118" s="803" t="s">
        <v>569</v>
      </c>
      <c r="BU118" s="803" t="s">
        <v>569</v>
      </c>
      <c r="BV118" s="803" t="s">
        <v>569</v>
      </c>
      <c r="BW118" s="803" t="s">
        <v>569</v>
      </c>
      <c r="BX118" s="803" t="s">
        <v>569</v>
      </c>
      <c r="BY118" s="803" t="s">
        <v>569</v>
      </c>
      <c r="BZ118" s="803" t="s">
        <v>569</v>
      </c>
      <c r="CA118" s="803" t="s">
        <v>569</v>
      </c>
      <c r="CB118" s="803" t="s">
        <v>569</v>
      </c>
      <c r="CC118" s="803" t="s">
        <v>569</v>
      </c>
      <c r="CD118" s="803" t="s">
        <v>569</v>
      </c>
      <c r="CE118" s="803" t="s">
        <v>569</v>
      </c>
      <c r="CF118" s="803" t="s">
        <v>569</v>
      </c>
      <c r="CG118" s="803" t="s">
        <v>569</v>
      </c>
      <c r="CH118" s="803" t="s">
        <v>569</v>
      </c>
      <c r="CI118" s="803" t="s">
        <v>569</v>
      </c>
      <c r="CJ118" s="803" t="s">
        <v>569</v>
      </c>
      <c r="CK118" s="803" t="s">
        <v>569</v>
      </c>
      <c r="CL118" s="803" t="s">
        <v>569</v>
      </c>
      <c r="CM118" s="803" t="s">
        <v>569</v>
      </c>
      <c r="CN118" s="803" t="s">
        <v>569</v>
      </c>
      <c r="CO118" s="803" t="s">
        <v>569</v>
      </c>
      <c r="CP118" s="803" t="s">
        <v>569</v>
      </c>
      <c r="CQ118" s="803" t="s">
        <v>569</v>
      </c>
      <c r="CR118" s="803" t="s">
        <v>569</v>
      </c>
      <c r="CS118" s="803" t="s">
        <v>569</v>
      </c>
      <c r="CT118" s="803" t="s">
        <v>569</v>
      </c>
      <c r="CU118" s="803" t="s">
        <v>569</v>
      </c>
      <c r="CV118" s="803" t="s">
        <v>569</v>
      </c>
      <c r="CW118" s="803" t="s">
        <v>569</v>
      </c>
      <c r="CX118" s="803" t="s">
        <v>569</v>
      </c>
      <c r="CY118" s="803" t="s">
        <v>569</v>
      </c>
      <c r="CZ118" s="803" t="s">
        <v>569</v>
      </c>
      <c r="DA118" s="803" t="s">
        <v>569</v>
      </c>
      <c r="DB118" s="803" t="s">
        <v>569</v>
      </c>
      <c r="DC118" s="803" t="s">
        <v>569</v>
      </c>
      <c r="DD118" s="803" t="s">
        <v>569</v>
      </c>
      <c r="DE118" s="803" t="s">
        <v>569</v>
      </c>
      <c r="DF118" s="803" t="s">
        <v>569</v>
      </c>
      <c r="DG118" s="803" t="s">
        <v>569</v>
      </c>
      <c r="DH118" s="803" t="s">
        <v>569</v>
      </c>
      <c r="DI118" s="803" t="s">
        <v>569</v>
      </c>
      <c r="DJ118" s="803" t="s">
        <v>569</v>
      </c>
      <c r="DK118" s="803" t="s">
        <v>569</v>
      </c>
      <c r="DL118" s="803" t="s">
        <v>569</v>
      </c>
      <c r="DM118" s="803" t="s">
        <v>569</v>
      </c>
      <c r="DN118" s="803" t="s">
        <v>569</v>
      </c>
      <c r="DO118" s="803" t="s">
        <v>569</v>
      </c>
      <c r="DP118" s="803" t="s">
        <v>569</v>
      </c>
      <c r="DQ118" s="803" t="s">
        <v>569</v>
      </c>
      <c r="DR118" s="803" t="s">
        <v>569</v>
      </c>
      <c r="DS118" s="803" t="s">
        <v>569</v>
      </c>
      <c r="DT118" s="804" t="s">
        <v>569</v>
      </c>
    </row>
    <row r="119" spans="1:125" x14ac:dyDescent="0.25">
      <c r="A119" s="22"/>
      <c r="B119" s="792">
        <v>116</v>
      </c>
      <c r="C119" s="793" t="str">
        <v>-</v>
      </c>
      <c r="D119" s="802" t="s">
        <v>569</v>
      </c>
      <c r="E119" s="803" t="s">
        <v>569</v>
      </c>
      <c r="F119" s="803" t="s">
        <v>569</v>
      </c>
      <c r="G119" s="803" t="s">
        <v>569</v>
      </c>
      <c r="H119" s="803" t="s">
        <v>569</v>
      </c>
      <c r="I119" s="803" t="s">
        <v>569</v>
      </c>
      <c r="J119" s="803" t="s">
        <v>569</v>
      </c>
      <c r="K119" s="803" t="s">
        <v>569</v>
      </c>
      <c r="L119" s="803" t="s">
        <v>569</v>
      </c>
      <c r="M119" s="803" t="s">
        <v>569</v>
      </c>
      <c r="N119" s="803" t="s">
        <v>569</v>
      </c>
      <c r="O119" s="803" t="s">
        <v>569</v>
      </c>
      <c r="P119" s="803" t="s">
        <v>569</v>
      </c>
      <c r="Q119" s="803" t="s">
        <v>569</v>
      </c>
      <c r="R119" s="803" t="s">
        <v>569</v>
      </c>
      <c r="S119" s="803" t="s">
        <v>569</v>
      </c>
      <c r="T119" s="803" t="s">
        <v>569</v>
      </c>
      <c r="U119" s="803" t="s">
        <v>569</v>
      </c>
      <c r="V119" s="803" t="s">
        <v>569</v>
      </c>
      <c r="W119" s="803" t="s">
        <v>569</v>
      </c>
      <c r="X119" s="803" t="s">
        <v>569</v>
      </c>
      <c r="Y119" s="803" t="s">
        <v>569</v>
      </c>
      <c r="Z119" s="803" t="s">
        <v>569</v>
      </c>
      <c r="AA119" s="803" t="s">
        <v>569</v>
      </c>
      <c r="AB119" s="803" t="s">
        <v>569</v>
      </c>
      <c r="AC119" s="803" t="s">
        <v>569</v>
      </c>
      <c r="AD119" s="803" t="s">
        <v>569</v>
      </c>
      <c r="AE119" s="803" t="s">
        <v>569</v>
      </c>
      <c r="AF119" s="803" t="s">
        <v>569</v>
      </c>
      <c r="AG119" s="803" t="s">
        <v>569</v>
      </c>
      <c r="AH119" s="803" t="s">
        <v>569</v>
      </c>
      <c r="AI119" s="803" t="s">
        <v>569</v>
      </c>
      <c r="AJ119" s="803" t="s">
        <v>569</v>
      </c>
      <c r="AK119" s="803" t="s">
        <v>569</v>
      </c>
      <c r="AL119" s="803" t="s">
        <v>569</v>
      </c>
      <c r="AM119" s="803" t="s">
        <v>569</v>
      </c>
      <c r="AN119" s="803" t="s">
        <v>569</v>
      </c>
      <c r="AO119" s="803" t="s">
        <v>569</v>
      </c>
      <c r="AP119" s="803" t="s">
        <v>569</v>
      </c>
      <c r="AQ119" s="803" t="s">
        <v>569</v>
      </c>
      <c r="AR119" s="803" t="s">
        <v>569</v>
      </c>
      <c r="AS119" s="803" t="s">
        <v>569</v>
      </c>
      <c r="AT119" s="803" t="s">
        <v>569</v>
      </c>
      <c r="AU119" s="803" t="s">
        <v>569</v>
      </c>
      <c r="AV119" s="803" t="s">
        <v>569</v>
      </c>
      <c r="AW119" s="803" t="s">
        <v>569</v>
      </c>
      <c r="AX119" s="803" t="s">
        <v>569</v>
      </c>
      <c r="AY119" s="803" t="s">
        <v>569</v>
      </c>
      <c r="AZ119" s="803" t="s">
        <v>569</v>
      </c>
      <c r="BA119" s="803" t="s">
        <v>569</v>
      </c>
      <c r="BB119" s="803" t="s">
        <v>569</v>
      </c>
      <c r="BC119" s="803" t="s">
        <v>569</v>
      </c>
      <c r="BD119" s="803" t="s">
        <v>569</v>
      </c>
      <c r="BE119" s="803" t="s">
        <v>569</v>
      </c>
      <c r="BF119" s="803" t="s">
        <v>569</v>
      </c>
      <c r="BG119" s="803" t="s">
        <v>569</v>
      </c>
      <c r="BH119" s="803" t="s">
        <v>569</v>
      </c>
      <c r="BI119" s="803" t="s">
        <v>569</v>
      </c>
      <c r="BJ119" s="803" t="s">
        <v>569</v>
      </c>
      <c r="BK119" s="803" t="s">
        <v>569</v>
      </c>
      <c r="BL119" s="803" t="s">
        <v>569</v>
      </c>
      <c r="BM119" s="803" t="s">
        <v>569</v>
      </c>
      <c r="BN119" s="803" t="s">
        <v>569</v>
      </c>
      <c r="BO119" s="803" t="s">
        <v>569</v>
      </c>
      <c r="BP119" s="803" t="s">
        <v>569</v>
      </c>
      <c r="BQ119" s="803" t="s">
        <v>569</v>
      </c>
      <c r="BR119" s="803" t="s">
        <v>569</v>
      </c>
      <c r="BS119" s="803" t="s">
        <v>569</v>
      </c>
      <c r="BT119" s="803" t="s">
        <v>569</v>
      </c>
      <c r="BU119" s="803" t="s">
        <v>569</v>
      </c>
      <c r="BV119" s="803" t="s">
        <v>569</v>
      </c>
      <c r="BW119" s="803" t="s">
        <v>569</v>
      </c>
      <c r="BX119" s="803" t="s">
        <v>569</v>
      </c>
      <c r="BY119" s="803" t="s">
        <v>569</v>
      </c>
      <c r="BZ119" s="803" t="s">
        <v>569</v>
      </c>
      <c r="CA119" s="803" t="s">
        <v>569</v>
      </c>
      <c r="CB119" s="803" t="s">
        <v>569</v>
      </c>
      <c r="CC119" s="803" t="s">
        <v>569</v>
      </c>
      <c r="CD119" s="803" t="s">
        <v>569</v>
      </c>
      <c r="CE119" s="803" t="s">
        <v>569</v>
      </c>
      <c r="CF119" s="803" t="s">
        <v>569</v>
      </c>
      <c r="CG119" s="803" t="s">
        <v>569</v>
      </c>
      <c r="CH119" s="803" t="s">
        <v>569</v>
      </c>
      <c r="CI119" s="803" t="s">
        <v>569</v>
      </c>
      <c r="CJ119" s="803" t="s">
        <v>569</v>
      </c>
      <c r="CK119" s="803" t="s">
        <v>569</v>
      </c>
      <c r="CL119" s="803" t="s">
        <v>569</v>
      </c>
      <c r="CM119" s="803" t="s">
        <v>569</v>
      </c>
      <c r="CN119" s="803" t="s">
        <v>569</v>
      </c>
      <c r="CO119" s="803" t="s">
        <v>569</v>
      </c>
      <c r="CP119" s="803" t="s">
        <v>569</v>
      </c>
      <c r="CQ119" s="803" t="s">
        <v>569</v>
      </c>
      <c r="CR119" s="803" t="s">
        <v>569</v>
      </c>
      <c r="CS119" s="803" t="s">
        <v>569</v>
      </c>
      <c r="CT119" s="803" t="s">
        <v>569</v>
      </c>
      <c r="CU119" s="803" t="s">
        <v>569</v>
      </c>
      <c r="CV119" s="803" t="s">
        <v>569</v>
      </c>
      <c r="CW119" s="803" t="s">
        <v>569</v>
      </c>
      <c r="CX119" s="803" t="s">
        <v>569</v>
      </c>
      <c r="CY119" s="803" t="s">
        <v>569</v>
      </c>
      <c r="CZ119" s="803" t="s">
        <v>569</v>
      </c>
      <c r="DA119" s="803" t="s">
        <v>569</v>
      </c>
      <c r="DB119" s="803" t="s">
        <v>569</v>
      </c>
      <c r="DC119" s="803" t="s">
        <v>569</v>
      </c>
      <c r="DD119" s="803" t="s">
        <v>569</v>
      </c>
      <c r="DE119" s="803" t="s">
        <v>569</v>
      </c>
      <c r="DF119" s="803" t="s">
        <v>569</v>
      </c>
      <c r="DG119" s="803" t="s">
        <v>569</v>
      </c>
      <c r="DH119" s="803" t="s">
        <v>569</v>
      </c>
      <c r="DI119" s="803" t="s">
        <v>569</v>
      </c>
      <c r="DJ119" s="803" t="s">
        <v>569</v>
      </c>
      <c r="DK119" s="803" t="s">
        <v>569</v>
      </c>
      <c r="DL119" s="803" t="s">
        <v>569</v>
      </c>
      <c r="DM119" s="803" t="s">
        <v>569</v>
      </c>
      <c r="DN119" s="803" t="s">
        <v>569</v>
      </c>
      <c r="DO119" s="803" t="s">
        <v>569</v>
      </c>
      <c r="DP119" s="803" t="s">
        <v>569</v>
      </c>
      <c r="DQ119" s="803" t="s">
        <v>569</v>
      </c>
      <c r="DR119" s="803" t="s">
        <v>569</v>
      </c>
      <c r="DS119" s="803" t="s">
        <v>569</v>
      </c>
      <c r="DT119" s="804" t="s">
        <v>569</v>
      </c>
    </row>
    <row r="120" spans="1:125" x14ac:dyDescent="0.25">
      <c r="A120" s="22"/>
      <c r="B120" s="792">
        <v>117</v>
      </c>
      <c r="C120" s="793" t="str">
        <v>-</v>
      </c>
      <c r="D120" s="802" t="s">
        <v>569</v>
      </c>
      <c r="E120" s="803" t="s">
        <v>569</v>
      </c>
      <c r="F120" s="803" t="s">
        <v>569</v>
      </c>
      <c r="G120" s="803" t="s">
        <v>569</v>
      </c>
      <c r="H120" s="803" t="s">
        <v>569</v>
      </c>
      <c r="I120" s="803" t="s">
        <v>569</v>
      </c>
      <c r="J120" s="803" t="s">
        <v>569</v>
      </c>
      <c r="K120" s="803" t="s">
        <v>569</v>
      </c>
      <c r="L120" s="803" t="s">
        <v>569</v>
      </c>
      <c r="M120" s="803" t="s">
        <v>569</v>
      </c>
      <c r="N120" s="803" t="s">
        <v>569</v>
      </c>
      <c r="O120" s="803" t="s">
        <v>569</v>
      </c>
      <c r="P120" s="803" t="s">
        <v>569</v>
      </c>
      <c r="Q120" s="803" t="s">
        <v>569</v>
      </c>
      <c r="R120" s="803" t="s">
        <v>569</v>
      </c>
      <c r="S120" s="803" t="s">
        <v>569</v>
      </c>
      <c r="T120" s="803" t="s">
        <v>569</v>
      </c>
      <c r="U120" s="803" t="s">
        <v>569</v>
      </c>
      <c r="V120" s="803" t="s">
        <v>569</v>
      </c>
      <c r="W120" s="803" t="s">
        <v>569</v>
      </c>
      <c r="X120" s="803" t="s">
        <v>569</v>
      </c>
      <c r="Y120" s="803" t="s">
        <v>569</v>
      </c>
      <c r="Z120" s="803" t="s">
        <v>569</v>
      </c>
      <c r="AA120" s="803" t="s">
        <v>569</v>
      </c>
      <c r="AB120" s="803" t="s">
        <v>569</v>
      </c>
      <c r="AC120" s="803" t="s">
        <v>569</v>
      </c>
      <c r="AD120" s="803" t="s">
        <v>569</v>
      </c>
      <c r="AE120" s="803" t="s">
        <v>569</v>
      </c>
      <c r="AF120" s="803" t="s">
        <v>569</v>
      </c>
      <c r="AG120" s="803" t="s">
        <v>569</v>
      </c>
      <c r="AH120" s="803" t="s">
        <v>569</v>
      </c>
      <c r="AI120" s="803" t="s">
        <v>569</v>
      </c>
      <c r="AJ120" s="803" t="s">
        <v>569</v>
      </c>
      <c r="AK120" s="803" t="s">
        <v>569</v>
      </c>
      <c r="AL120" s="803" t="s">
        <v>569</v>
      </c>
      <c r="AM120" s="803" t="s">
        <v>569</v>
      </c>
      <c r="AN120" s="803" t="s">
        <v>569</v>
      </c>
      <c r="AO120" s="803" t="s">
        <v>569</v>
      </c>
      <c r="AP120" s="803" t="s">
        <v>569</v>
      </c>
      <c r="AQ120" s="803" t="s">
        <v>569</v>
      </c>
      <c r="AR120" s="803" t="s">
        <v>569</v>
      </c>
      <c r="AS120" s="803" t="s">
        <v>569</v>
      </c>
      <c r="AT120" s="803" t="s">
        <v>569</v>
      </c>
      <c r="AU120" s="803" t="s">
        <v>569</v>
      </c>
      <c r="AV120" s="803" t="s">
        <v>569</v>
      </c>
      <c r="AW120" s="803" t="s">
        <v>569</v>
      </c>
      <c r="AX120" s="803" t="s">
        <v>569</v>
      </c>
      <c r="AY120" s="803" t="s">
        <v>569</v>
      </c>
      <c r="AZ120" s="803" t="s">
        <v>569</v>
      </c>
      <c r="BA120" s="803" t="s">
        <v>569</v>
      </c>
      <c r="BB120" s="803" t="s">
        <v>569</v>
      </c>
      <c r="BC120" s="803" t="s">
        <v>569</v>
      </c>
      <c r="BD120" s="803" t="s">
        <v>569</v>
      </c>
      <c r="BE120" s="803" t="s">
        <v>569</v>
      </c>
      <c r="BF120" s="803" t="s">
        <v>569</v>
      </c>
      <c r="BG120" s="803" t="s">
        <v>569</v>
      </c>
      <c r="BH120" s="803" t="s">
        <v>569</v>
      </c>
      <c r="BI120" s="803" t="s">
        <v>569</v>
      </c>
      <c r="BJ120" s="803" t="s">
        <v>569</v>
      </c>
      <c r="BK120" s="803" t="s">
        <v>569</v>
      </c>
      <c r="BL120" s="803" t="s">
        <v>569</v>
      </c>
      <c r="BM120" s="803" t="s">
        <v>569</v>
      </c>
      <c r="BN120" s="803" t="s">
        <v>569</v>
      </c>
      <c r="BO120" s="803" t="s">
        <v>569</v>
      </c>
      <c r="BP120" s="803" t="s">
        <v>569</v>
      </c>
      <c r="BQ120" s="803" t="s">
        <v>569</v>
      </c>
      <c r="BR120" s="803" t="s">
        <v>569</v>
      </c>
      <c r="BS120" s="803" t="s">
        <v>569</v>
      </c>
      <c r="BT120" s="803" t="s">
        <v>569</v>
      </c>
      <c r="BU120" s="803" t="s">
        <v>569</v>
      </c>
      <c r="BV120" s="803" t="s">
        <v>569</v>
      </c>
      <c r="BW120" s="803" t="s">
        <v>569</v>
      </c>
      <c r="BX120" s="803" t="s">
        <v>569</v>
      </c>
      <c r="BY120" s="803" t="s">
        <v>569</v>
      </c>
      <c r="BZ120" s="803" t="s">
        <v>569</v>
      </c>
      <c r="CA120" s="803" t="s">
        <v>569</v>
      </c>
      <c r="CB120" s="803" t="s">
        <v>569</v>
      </c>
      <c r="CC120" s="803" t="s">
        <v>569</v>
      </c>
      <c r="CD120" s="803" t="s">
        <v>569</v>
      </c>
      <c r="CE120" s="803" t="s">
        <v>569</v>
      </c>
      <c r="CF120" s="803" t="s">
        <v>569</v>
      </c>
      <c r="CG120" s="803" t="s">
        <v>569</v>
      </c>
      <c r="CH120" s="803" t="s">
        <v>569</v>
      </c>
      <c r="CI120" s="803" t="s">
        <v>569</v>
      </c>
      <c r="CJ120" s="803" t="s">
        <v>569</v>
      </c>
      <c r="CK120" s="803" t="s">
        <v>569</v>
      </c>
      <c r="CL120" s="803" t="s">
        <v>569</v>
      </c>
      <c r="CM120" s="803" t="s">
        <v>569</v>
      </c>
      <c r="CN120" s="803" t="s">
        <v>569</v>
      </c>
      <c r="CO120" s="803" t="s">
        <v>569</v>
      </c>
      <c r="CP120" s="803" t="s">
        <v>569</v>
      </c>
      <c r="CQ120" s="803" t="s">
        <v>569</v>
      </c>
      <c r="CR120" s="803" t="s">
        <v>569</v>
      </c>
      <c r="CS120" s="803" t="s">
        <v>569</v>
      </c>
      <c r="CT120" s="803" t="s">
        <v>569</v>
      </c>
      <c r="CU120" s="803" t="s">
        <v>569</v>
      </c>
      <c r="CV120" s="803" t="s">
        <v>569</v>
      </c>
      <c r="CW120" s="803" t="s">
        <v>569</v>
      </c>
      <c r="CX120" s="803" t="s">
        <v>569</v>
      </c>
      <c r="CY120" s="803" t="s">
        <v>569</v>
      </c>
      <c r="CZ120" s="803" t="s">
        <v>569</v>
      </c>
      <c r="DA120" s="803" t="s">
        <v>569</v>
      </c>
      <c r="DB120" s="803" t="s">
        <v>569</v>
      </c>
      <c r="DC120" s="803" t="s">
        <v>569</v>
      </c>
      <c r="DD120" s="803" t="s">
        <v>569</v>
      </c>
      <c r="DE120" s="803" t="s">
        <v>569</v>
      </c>
      <c r="DF120" s="803" t="s">
        <v>569</v>
      </c>
      <c r="DG120" s="803" t="s">
        <v>569</v>
      </c>
      <c r="DH120" s="803" t="s">
        <v>569</v>
      </c>
      <c r="DI120" s="803" t="s">
        <v>569</v>
      </c>
      <c r="DJ120" s="803" t="s">
        <v>569</v>
      </c>
      <c r="DK120" s="803" t="s">
        <v>569</v>
      </c>
      <c r="DL120" s="803" t="s">
        <v>569</v>
      </c>
      <c r="DM120" s="803" t="s">
        <v>569</v>
      </c>
      <c r="DN120" s="803" t="s">
        <v>569</v>
      </c>
      <c r="DO120" s="803" t="s">
        <v>569</v>
      </c>
      <c r="DP120" s="803" t="s">
        <v>569</v>
      </c>
      <c r="DQ120" s="803" t="s">
        <v>569</v>
      </c>
      <c r="DR120" s="803" t="s">
        <v>569</v>
      </c>
      <c r="DS120" s="803" t="s">
        <v>569</v>
      </c>
      <c r="DT120" s="804" t="s">
        <v>569</v>
      </c>
    </row>
    <row r="121" spans="1:125" x14ac:dyDescent="0.25">
      <c r="A121" s="22"/>
      <c r="B121" s="792">
        <v>118</v>
      </c>
      <c r="C121" s="793" t="str">
        <v>-</v>
      </c>
      <c r="D121" s="802" t="s">
        <v>569</v>
      </c>
      <c r="E121" s="803" t="s">
        <v>569</v>
      </c>
      <c r="F121" s="803" t="s">
        <v>569</v>
      </c>
      <c r="G121" s="803" t="s">
        <v>569</v>
      </c>
      <c r="H121" s="803" t="s">
        <v>569</v>
      </c>
      <c r="I121" s="803" t="s">
        <v>569</v>
      </c>
      <c r="J121" s="803" t="s">
        <v>569</v>
      </c>
      <c r="K121" s="803" t="s">
        <v>569</v>
      </c>
      <c r="L121" s="803" t="s">
        <v>569</v>
      </c>
      <c r="M121" s="803" t="s">
        <v>569</v>
      </c>
      <c r="N121" s="803" t="s">
        <v>569</v>
      </c>
      <c r="O121" s="803" t="s">
        <v>569</v>
      </c>
      <c r="P121" s="803" t="s">
        <v>569</v>
      </c>
      <c r="Q121" s="803" t="s">
        <v>569</v>
      </c>
      <c r="R121" s="803" t="s">
        <v>569</v>
      </c>
      <c r="S121" s="803" t="s">
        <v>569</v>
      </c>
      <c r="T121" s="803" t="s">
        <v>569</v>
      </c>
      <c r="U121" s="803" t="s">
        <v>569</v>
      </c>
      <c r="V121" s="803" t="s">
        <v>569</v>
      </c>
      <c r="W121" s="803" t="s">
        <v>569</v>
      </c>
      <c r="X121" s="803" t="s">
        <v>569</v>
      </c>
      <c r="Y121" s="803" t="s">
        <v>569</v>
      </c>
      <c r="Z121" s="803" t="s">
        <v>569</v>
      </c>
      <c r="AA121" s="803" t="s">
        <v>569</v>
      </c>
      <c r="AB121" s="803" t="s">
        <v>569</v>
      </c>
      <c r="AC121" s="803" t="s">
        <v>569</v>
      </c>
      <c r="AD121" s="803" t="s">
        <v>569</v>
      </c>
      <c r="AE121" s="803" t="s">
        <v>569</v>
      </c>
      <c r="AF121" s="803" t="s">
        <v>569</v>
      </c>
      <c r="AG121" s="803" t="s">
        <v>569</v>
      </c>
      <c r="AH121" s="803" t="s">
        <v>569</v>
      </c>
      <c r="AI121" s="803" t="s">
        <v>569</v>
      </c>
      <c r="AJ121" s="803" t="s">
        <v>569</v>
      </c>
      <c r="AK121" s="803" t="s">
        <v>569</v>
      </c>
      <c r="AL121" s="803" t="s">
        <v>569</v>
      </c>
      <c r="AM121" s="803" t="s">
        <v>569</v>
      </c>
      <c r="AN121" s="803" t="s">
        <v>569</v>
      </c>
      <c r="AO121" s="803" t="s">
        <v>569</v>
      </c>
      <c r="AP121" s="803" t="s">
        <v>569</v>
      </c>
      <c r="AQ121" s="803" t="s">
        <v>569</v>
      </c>
      <c r="AR121" s="803" t="s">
        <v>569</v>
      </c>
      <c r="AS121" s="803" t="s">
        <v>569</v>
      </c>
      <c r="AT121" s="803" t="s">
        <v>569</v>
      </c>
      <c r="AU121" s="803" t="s">
        <v>569</v>
      </c>
      <c r="AV121" s="803" t="s">
        <v>569</v>
      </c>
      <c r="AW121" s="803" t="s">
        <v>569</v>
      </c>
      <c r="AX121" s="803" t="s">
        <v>569</v>
      </c>
      <c r="AY121" s="803" t="s">
        <v>569</v>
      </c>
      <c r="AZ121" s="803" t="s">
        <v>569</v>
      </c>
      <c r="BA121" s="803" t="s">
        <v>569</v>
      </c>
      <c r="BB121" s="803" t="s">
        <v>569</v>
      </c>
      <c r="BC121" s="803" t="s">
        <v>569</v>
      </c>
      <c r="BD121" s="803" t="s">
        <v>569</v>
      </c>
      <c r="BE121" s="803" t="s">
        <v>569</v>
      </c>
      <c r="BF121" s="803" t="s">
        <v>569</v>
      </c>
      <c r="BG121" s="803" t="s">
        <v>569</v>
      </c>
      <c r="BH121" s="803" t="s">
        <v>569</v>
      </c>
      <c r="BI121" s="803" t="s">
        <v>569</v>
      </c>
      <c r="BJ121" s="803" t="s">
        <v>569</v>
      </c>
      <c r="BK121" s="803" t="s">
        <v>569</v>
      </c>
      <c r="BL121" s="803" t="s">
        <v>569</v>
      </c>
      <c r="BM121" s="803" t="s">
        <v>569</v>
      </c>
      <c r="BN121" s="803" t="s">
        <v>569</v>
      </c>
      <c r="BO121" s="803" t="s">
        <v>569</v>
      </c>
      <c r="BP121" s="803" t="s">
        <v>569</v>
      </c>
      <c r="BQ121" s="803" t="s">
        <v>569</v>
      </c>
      <c r="BR121" s="803" t="s">
        <v>569</v>
      </c>
      <c r="BS121" s="803" t="s">
        <v>569</v>
      </c>
      <c r="BT121" s="803" t="s">
        <v>569</v>
      </c>
      <c r="BU121" s="803" t="s">
        <v>569</v>
      </c>
      <c r="BV121" s="803" t="s">
        <v>569</v>
      </c>
      <c r="BW121" s="803" t="s">
        <v>569</v>
      </c>
      <c r="BX121" s="803" t="s">
        <v>569</v>
      </c>
      <c r="BY121" s="803" t="s">
        <v>569</v>
      </c>
      <c r="BZ121" s="803" t="s">
        <v>569</v>
      </c>
      <c r="CA121" s="803" t="s">
        <v>569</v>
      </c>
      <c r="CB121" s="803" t="s">
        <v>569</v>
      </c>
      <c r="CC121" s="803" t="s">
        <v>569</v>
      </c>
      <c r="CD121" s="803" t="s">
        <v>569</v>
      </c>
      <c r="CE121" s="803" t="s">
        <v>569</v>
      </c>
      <c r="CF121" s="803" t="s">
        <v>569</v>
      </c>
      <c r="CG121" s="803" t="s">
        <v>569</v>
      </c>
      <c r="CH121" s="803" t="s">
        <v>569</v>
      </c>
      <c r="CI121" s="803" t="s">
        <v>569</v>
      </c>
      <c r="CJ121" s="803" t="s">
        <v>569</v>
      </c>
      <c r="CK121" s="803" t="s">
        <v>569</v>
      </c>
      <c r="CL121" s="803" t="s">
        <v>569</v>
      </c>
      <c r="CM121" s="803" t="s">
        <v>569</v>
      </c>
      <c r="CN121" s="803" t="s">
        <v>569</v>
      </c>
      <c r="CO121" s="803" t="s">
        <v>569</v>
      </c>
      <c r="CP121" s="803" t="s">
        <v>569</v>
      </c>
      <c r="CQ121" s="803" t="s">
        <v>569</v>
      </c>
      <c r="CR121" s="803" t="s">
        <v>569</v>
      </c>
      <c r="CS121" s="803" t="s">
        <v>569</v>
      </c>
      <c r="CT121" s="803" t="s">
        <v>569</v>
      </c>
      <c r="CU121" s="803" t="s">
        <v>569</v>
      </c>
      <c r="CV121" s="803" t="s">
        <v>569</v>
      </c>
      <c r="CW121" s="803" t="s">
        <v>569</v>
      </c>
      <c r="CX121" s="803" t="s">
        <v>569</v>
      </c>
      <c r="CY121" s="803" t="s">
        <v>569</v>
      </c>
      <c r="CZ121" s="803" t="s">
        <v>569</v>
      </c>
      <c r="DA121" s="803" t="s">
        <v>569</v>
      </c>
      <c r="DB121" s="803" t="s">
        <v>569</v>
      </c>
      <c r="DC121" s="803" t="s">
        <v>569</v>
      </c>
      <c r="DD121" s="803" t="s">
        <v>569</v>
      </c>
      <c r="DE121" s="803" t="s">
        <v>569</v>
      </c>
      <c r="DF121" s="803" t="s">
        <v>569</v>
      </c>
      <c r="DG121" s="803" t="s">
        <v>569</v>
      </c>
      <c r="DH121" s="803" t="s">
        <v>569</v>
      </c>
      <c r="DI121" s="803" t="s">
        <v>569</v>
      </c>
      <c r="DJ121" s="803" t="s">
        <v>569</v>
      </c>
      <c r="DK121" s="803" t="s">
        <v>569</v>
      </c>
      <c r="DL121" s="803" t="s">
        <v>569</v>
      </c>
      <c r="DM121" s="803" t="s">
        <v>569</v>
      </c>
      <c r="DN121" s="803" t="s">
        <v>569</v>
      </c>
      <c r="DO121" s="803" t="s">
        <v>569</v>
      </c>
      <c r="DP121" s="803" t="s">
        <v>569</v>
      </c>
      <c r="DQ121" s="803" t="s">
        <v>569</v>
      </c>
      <c r="DR121" s="803" t="s">
        <v>569</v>
      </c>
      <c r="DS121" s="803" t="s">
        <v>569</v>
      </c>
      <c r="DT121" s="804" t="s">
        <v>569</v>
      </c>
    </row>
    <row r="122" spans="1:125" x14ac:dyDescent="0.25">
      <c r="A122" s="22"/>
      <c r="B122" s="792">
        <v>119</v>
      </c>
      <c r="C122" s="793" t="str">
        <v>-</v>
      </c>
      <c r="D122" s="802" t="s">
        <v>569</v>
      </c>
      <c r="E122" s="803" t="s">
        <v>569</v>
      </c>
      <c r="F122" s="803" t="s">
        <v>569</v>
      </c>
      <c r="G122" s="803" t="s">
        <v>569</v>
      </c>
      <c r="H122" s="803" t="s">
        <v>569</v>
      </c>
      <c r="I122" s="803" t="s">
        <v>569</v>
      </c>
      <c r="J122" s="803" t="s">
        <v>569</v>
      </c>
      <c r="K122" s="803" t="s">
        <v>569</v>
      </c>
      <c r="L122" s="803" t="s">
        <v>569</v>
      </c>
      <c r="M122" s="803" t="s">
        <v>569</v>
      </c>
      <c r="N122" s="803" t="s">
        <v>569</v>
      </c>
      <c r="O122" s="803" t="s">
        <v>569</v>
      </c>
      <c r="P122" s="803" t="s">
        <v>569</v>
      </c>
      <c r="Q122" s="803" t="s">
        <v>569</v>
      </c>
      <c r="R122" s="803" t="s">
        <v>569</v>
      </c>
      <c r="S122" s="803" t="s">
        <v>569</v>
      </c>
      <c r="T122" s="803" t="s">
        <v>569</v>
      </c>
      <c r="U122" s="803" t="s">
        <v>569</v>
      </c>
      <c r="V122" s="803" t="s">
        <v>569</v>
      </c>
      <c r="W122" s="803" t="s">
        <v>569</v>
      </c>
      <c r="X122" s="803" t="s">
        <v>569</v>
      </c>
      <c r="Y122" s="803" t="s">
        <v>569</v>
      </c>
      <c r="Z122" s="803" t="s">
        <v>569</v>
      </c>
      <c r="AA122" s="803" t="s">
        <v>569</v>
      </c>
      <c r="AB122" s="803" t="s">
        <v>569</v>
      </c>
      <c r="AC122" s="803" t="s">
        <v>569</v>
      </c>
      <c r="AD122" s="803" t="s">
        <v>569</v>
      </c>
      <c r="AE122" s="803" t="s">
        <v>569</v>
      </c>
      <c r="AF122" s="803" t="s">
        <v>569</v>
      </c>
      <c r="AG122" s="803" t="s">
        <v>569</v>
      </c>
      <c r="AH122" s="803" t="s">
        <v>569</v>
      </c>
      <c r="AI122" s="803" t="s">
        <v>569</v>
      </c>
      <c r="AJ122" s="803" t="s">
        <v>569</v>
      </c>
      <c r="AK122" s="803" t="s">
        <v>569</v>
      </c>
      <c r="AL122" s="803" t="s">
        <v>569</v>
      </c>
      <c r="AM122" s="803" t="s">
        <v>569</v>
      </c>
      <c r="AN122" s="803" t="s">
        <v>569</v>
      </c>
      <c r="AO122" s="803" t="s">
        <v>569</v>
      </c>
      <c r="AP122" s="803" t="s">
        <v>569</v>
      </c>
      <c r="AQ122" s="803" t="s">
        <v>569</v>
      </c>
      <c r="AR122" s="803" t="s">
        <v>569</v>
      </c>
      <c r="AS122" s="803" t="s">
        <v>569</v>
      </c>
      <c r="AT122" s="803" t="s">
        <v>569</v>
      </c>
      <c r="AU122" s="803" t="s">
        <v>569</v>
      </c>
      <c r="AV122" s="803" t="s">
        <v>569</v>
      </c>
      <c r="AW122" s="803" t="s">
        <v>569</v>
      </c>
      <c r="AX122" s="803" t="s">
        <v>569</v>
      </c>
      <c r="AY122" s="803" t="s">
        <v>569</v>
      </c>
      <c r="AZ122" s="803" t="s">
        <v>569</v>
      </c>
      <c r="BA122" s="803" t="s">
        <v>569</v>
      </c>
      <c r="BB122" s="803" t="s">
        <v>569</v>
      </c>
      <c r="BC122" s="803" t="s">
        <v>569</v>
      </c>
      <c r="BD122" s="803" t="s">
        <v>569</v>
      </c>
      <c r="BE122" s="803" t="s">
        <v>569</v>
      </c>
      <c r="BF122" s="803" t="s">
        <v>569</v>
      </c>
      <c r="BG122" s="803" t="s">
        <v>569</v>
      </c>
      <c r="BH122" s="803" t="s">
        <v>569</v>
      </c>
      <c r="BI122" s="803" t="s">
        <v>569</v>
      </c>
      <c r="BJ122" s="803" t="s">
        <v>569</v>
      </c>
      <c r="BK122" s="803" t="s">
        <v>569</v>
      </c>
      <c r="BL122" s="803" t="s">
        <v>569</v>
      </c>
      <c r="BM122" s="803" t="s">
        <v>569</v>
      </c>
      <c r="BN122" s="803" t="s">
        <v>569</v>
      </c>
      <c r="BO122" s="803" t="s">
        <v>569</v>
      </c>
      <c r="BP122" s="803" t="s">
        <v>569</v>
      </c>
      <c r="BQ122" s="803" t="s">
        <v>569</v>
      </c>
      <c r="BR122" s="803" t="s">
        <v>569</v>
      </c>
      <c r="BS122" s="803" t="s">
        <v>569</v>
      </c>
      <c r="BT122" s="803" t="s">
        <v>569</v>
      </c>
      <c r="BU122" s="803" t="s">
        <v>569</v>
      </c>
      <c r="BV122" s="803" t="s">
        <v>569</v>
      </c>
      <c r="BW122" s="803" t="s">
        <v>569</v>
      </c>
      <c r="BX122" s="803" t="s">
        <v>569</v>
      </c>
      <c r="BY122" s="803" t="s">
        <v>569</v>
      </c>
      <c r="BZ122" s="803" t="s">
        <v>569</v>
      </c>
      <c r="CA122" s="803" t="s">
        <v>569</v>
      </c>
      <c r="CB122" s="803" t="s">
        <v>569</v>
      </c>
      <c r="CC122" s="803" t="s">
        <v>569</v>
      </c>
      <c r="CD122" s="803" t="s">
        <v>569</v>
      </c>
      <c r="CE122" s="803" t="s">
        <v>569</v>
      </c>
      <c r="CF122" s="803" t="s">
        <v>569</v>
      </c>
      <c r="CG122" s="803" t="s">
        <v>569</v>
      </c>
      <c r="CH122" s="803" t="s">
        <v>569</v>
      </c>
      <c r="CI122" s="803" t="s">
        <v>569</v>
      </c>
      <c r="CJ122" s="803" t="s">
        <v>569</v>
      </c>
      <c r="CK122" s="803" t="s">
        <v>569</v>
      </c>
      <c r="CL122" s="803" t="s">
        <v>569</v>
      </c>
      <c r="CM122" s="803" t="s">
        <v>569</v>
      </c>
      <c r="CN122" s="803" t="s">
        <v>569</v>
      </c>
      <c r="CO122" s="803" t="s">
        <v>569</v>
      </c>
      <c r="CP122" s="803" t="s">
        <v>569</v>
      </c>
      <c r="CQ122" s="803" t="s">
        <v>569</v>
      </c>
      <c r="CR122" s="803" t="s">
        <v>569</v>
      </c>
      <c r="CS122" s="803" t="s">
        <v>569</v>
      </c>
      <c r="CT122" s="803" t="s">
        <v>569</v>
      </c>
      <c r="CU122" s="803" t="s">
        <v>569</v>
      </c>
      <c r="CV122" s="803" t="s">
        <v>569</v>
      </c>
      <c r="CW122" s="803" t="s">
        <v>569</v>
      </c>
      <c r="CX122" s="803" t="s">
        <v>569</v>
      </c>
      <c r="CY122" s="803" t="s">
        <v>569</v>
      </c>
      <c r="CZ122" s="803" t="s">
        <v>569</v>
      </c>
      <c r="DA122" s="803" t="s">
        <v>569</v>
      </c>
      <c r="DB122" s="803" t="s">
        <v>569</v>
      </c>
      <c r="DC122" s="803" t="s">
        <v>569</v>
      </c>
      <c r="DD122" s="803" t="s">
        <v>569</v>
      </c>
      <c r="DE122" s="803" t="s">
        <v>569</v>
      </c>
      <c r="DF122" s="803" t="s">
        <v>569</v>
      </c>
      <c r="DG122" s="803" t="s">
        <v>569</v>
      </c>
      <c r="DH122" s="803" t="s">
        <v>569</v>
      </c>
      <c r="DI122" s="803" t="s">
        <v>569</v>
      </c>
      <c r="DJ122" s="803" t="s">
        <v>569</v>
      </c>
      <c r="DK122" s="803" t="s">
        <v>569</v>
      </c>
      <c r="DL122" s="803" t="s">
        <v>569</v>
      </c>
      <c r="DM122" s="803" t="s">
        <v>569</v>
      </c>
      <c r="DN122" s="803" t="s">
        <v>569</v>
      </c>
      <c r="DO122" s="803" t="s">
        <v>569</v>
      </c>
      <c r="DP122" s="803" t="s">
        <v>569</v>
      </c>
      <c r="DQ122" s="803" t="s">
        <v>569</v>
      </c>
      <c r="DR122" s="803" t="s">
        <v>569</v>
      </c>
      <c r="DS122" s="803" t="s">
        <v>569</v>
      </c>
      <c r="DT122" s="804" t="s">
        <v>569</v>
      </c>
    </row>
    <row r="123" spans="1:125" x14ac:dyDescent="0.25">
      <c r="A123" s="22"/>
      <c r="B123" s="792">
        <v>120</v>
      </c>
      <c r="C123" s="793" t="str">
        <v>-</v>
      </c>
      <c r="D123" s="802" t="s">
        <v>569</v>
      </c>
      <c r="E123" s="803" t="s">
        <v>569</v>
      </c>
      <c r="F123" s="803" t="s">
        <v>569</v>
      </c>
      <c r="G123" s="803" t="s">
        <v>569</v>
      </c>
      <c r="H123" s="803" t="s">
        <v>569</v>
      </c>
      <c r="I123" s="803" t="s">
        <v>569</v>
      </c>
      <c r="J123" s="803" t="s">
        <v>569</v>
      </c>
      <c r="K123" s="803" t="s">
        <v>569</v>
      </c>
      <c r="L123" s="803" t="s">
        <v>569</v>
      </c>
      <c r="M123" s="803" t="s">
        <v>569</v>
      </c>
      <c r="N123" s="803" t="s">
        <v>569</v>
      </c>
      <c r="O123" s="803" t="s">
        <v>569</v>
      </c>
      <c r="P123" s="803" t="s">
        <v>569</v>
      </c>
      <c r="Q123" s="803" t="s">
        <v>569</v>
      </c>
      <c r="R123" s="803" t="s">
        <v>569</v>
      </c>
      <c r="S123" s="803" t="s">
        <v>569</v>
      </c>
      <c r="T123" s="803" t="s">
        <v>569</v>
      </c>
      <c r="U123" s="803" t="s">
        <v>569</v>
      </c>
      <c r="V123" s="803" t="s">
        <v>569</v>
      </c>
      <c r="W123" s="803" t="s">
        <v>569</v>
      </c>
      <c r="X123" s="803" t="s">
        <v>569</v>
      </c>
      <c r="Y123" s="803" t="s">
        <v>569</v>
      </c>
      <c r="Z123" s="803" t="s">
        <v>569</v>
      </c>
      <c r="AA123" s="803" t="s">
        <v>569</v>
      </c>
      <c r="AB123" s="803" t="s">
        <v>569</v>
      </c>
      <c r="AC123" s="803" t="s">
        <v>569</v>
      </c>
      <c r="AD123" s="803" t="s">
        <v>569</v>
      </c>
      <c r="AE123" s="803" t="s">
        <v>569</v>
      </c>
      <c r="AF123" s="803" t="s">
        <v>569</v>
      </c>
      <c r="AG123" s="803" t="s">
        <v>569</v>
      </c>
      <c r="AH123" s="803" t="s">
        <v>569</v>
      </c>
      <c r="AI123" s="803" t="s">
        <v>569</v>
      </c>
      <c r="AJ123" s="803" t="s">
        <v>569</v>
      </c>
      <c r="AK123" s="803" t="s">
        <v>569</v>
      </c>
      <c r="AL123" s="803" t="s">
        <v>569</v>
      </c>
      <c r="AM123" s="803" t="s">
        <v>569</v>
      </c>
      <c r="AN123" s="803" t="s">
        <v>569</v>
      </c>
      <c r="AO123" s="803" t="s">
        <v>569</v>
      </c>
      <c r="AP123" s="803" t="s">
        <v>569</v>
      </c>
      <c r="AQ123" s="803" t="s">
        <v>569</v>
      </c>
      <c r="AR123" s="803" t="s">
        <v>569</v>
      </c>
      <c r="AS123" s="803" t="s">
        <v>569</v>
      </c>
      <c r="AT123" s="803" t="s">
        <v>569</v>
      </c>
      <c r="AU123" s="803" t="s">
        <v>569</v>
      </c>
      <c r="AV123" s="803" t="s">
        <v>569</v>
      </c>
      <c r="AW123" s="803" t="s">
        <v>569</v>
      </c>
      <c r="AX123" s="803" t="s">
        <v>569</v>
      </c>
      <c r="AY123" s="803" t="s">
        <v>569</v>
      </c>
      <c r="AZ123" s="803" t="s">
        <v>569</v>
      </c>
      <c r="BA123" s="803" t="s">
        <v>569</v>
      </c>
      <c r="BB123" s="803" t="s">
        <v>569</v>
      </c>
      <c r="BC123" s="803" t="s">
        <v>569</v>
      </c>
      <c r="BD123" s="803" t="s">
        <v>569</v>
      </c>
      <c r="BE123" s="803" t="s">
        <v>569</v>
      </c>
      <c r="BF123" s="803" t="s">
        <v>569</v>
      </c>
      <c r="BG123" s="803" t="s">
        <v>569</v>
      </c>
      <c r="BH123" s="803" t="s">
        <v>569</v>
      </c>
      <c r="BI123" s="803" t="s">
        <v>569</v>
      </c>
      <c r="BJ123" s="803" t="s">
        <v>569</v>
      </c>
      <c r="BK123" s="803" t="s">
        <v>569</v>
      </c>
      <c r="BL123" s="803" t="s">
        <v>569</v>
      </c>
      <c r="BM123" s="803" t="s">
        <v>569</v>
      </c>
      <c r="BN123" s="803" t="s">
        <v>569</v>
      </c>
      <c r="BO123" s="803" t="s">
        <v>569</v>
      </c>
      <c r="BP123" s="803" t="s">
        <v>569</v>
      </c>
      <c r="BQ123" s="803" t="s">
        <v>569</v>
      </c>
      <c r="BR123" s="803" t="s">
        <v>569</v>
      </c>
      <c r="BS123" s="803" t="s">
        <v>569</v>
      </c>
      <c r="BT123" s="803" t="s">
        <v>569</v>
      </c>
      <c r="BU123" s="803" t="s">
        <v>569</v>
      </c>
      <c r="BV123" s="803" t="s">
        <v>569</v>
      </c>
      <c r="BW123" s="803" t="s">
        <v>569</v>
      </c>
      <c r="BX123" s="803" t="s">
        <v>569</v>
      </c>
      <c r="BY123" s="803" t="s">
        <v>569</v>
      </c>
      <c r="BZ123" s="803" t="s">
        <v>569</v>
      </c>
      <c r="CA123" s="803" t="s">
        <v>569</v>
      </c>
      <c r="CB123" s="803" t="s">
        <v>569</v>
      </c>
      <c r="CC123" s="803" t="s">
        <v>569</v>
      </c>
      <c r="CD123" s="803" t="s">
        <v>569</v>
      </c>
      <c r="CE123" s="803" t="s">
        <v>569</v>
      </c>
      <c r="CF123" s="803" t="s">
        <v>569</v>
      </c>
      <c r="CG123" s="803" t="s">
        <v>569</v>
      </c>
      <c r="CH123" s="803" t="s">
        <v>569</v>
      </c>
      <c r="CI123" s="803" t="s">
        <v>569</v>
      </c>
      <c r="CJ123" s="803" t="s">
        <v>569</v>
      </c>
      <c r="CK123" s="803" t="s">
        <v>569</v>
      </c>
      <c r="CL123" s="803" t="s">
        <v>569</v>
      </c>
      <c r="CM123" s="803" t="s">
        <v>569</v>
      </c>
      <c r="CN123" s="803" t="s">
        <v>569</v>
      </c>
      <c r="CO123" s="803" t="s">
        <v>569</v>
      </c>
      <c r="CP123" s="803" t="s">
        <v>569</v>
      </c>
      <c r="CQ123" s="803" t="s">
        <v>569</v>
      </c>
      <c r="CR123" s="803" t="s">
        <v>569</v>
      </c>
      <c r="CS123" s="803" t="s">
        <v>569</v>
      </c>
      <c r="CT123" s="803" t="s">
        <v>569</v>
      </c>
      <c r="CU123" s="803" t="s">
        <v>569</v>
      </c>
      <c r="CV123" s="803" t="s">
        <v>569</v>
      </c>
      <c r="CW123" s="803" t="s">
        <v>569</v>
      </c>
      <c r="CX123" s="803" t="s">
        <v>569</v>
      </c>
      <c r="CY123" s="803" t="s">
        <v>569</v>
      </c>
      <c r="CZ123" s="803" t="s">
        <v>569</v>
      </c>
      <c r="DA123" s="803" t="s">
        <v>569</v>
      </c>
      <c r="DB123" s="803" t="s">
        <v>569</v>
      </c>
      <c r="DC123" s="803" t="s">
        <v>569</v>
      </c>
      <c r="DD123" s="803" t="s">
        <v>569</v>
      </c>
      <c r="DE123" s="803" t="s">
        <v>569</v>
      </c>
      <c r="DF123" s="803" t="s">
        <v>569</v>
      </c>
      <c r="DG123" s="803" t="s">
        <v>569</v>
      </c>
      <c r="DH123" s="803" t="s">
        <v>569</v>
      </c>
      <c r="DI123" s="803" t="s">
        <v>569</v>
      </c>
      <c r="DJ123" s="803" t="s">
        <v>569</v>
      </c>
      <c r="DK123" s="803" t="s">
        <v>569</v>
      </c>
      <c r="DL123" s="803" t="s">
        <v>569</v>
      </c>
      <c r="DM123" s="803" t="s">
        <v>569</v>
      </c>
      <c r="DN123" s="803" t="s">
        <v>569</v>
      </c>
      <c r="DO123" s="803" t="s">
        <v>569</v>
      </c>
      <c r="DP123" s="803" t="s">
        <v>569</v>
      </c>
      <c r="DQ123" s="803" t="s">
        <v>569</v>
      </c>
      <c r="DR123" s="803" t="s">
        <v>569</v>
      </c>
      <c r="DS123" s="803" t="s">
        <v>569</v>
      </c>
      <c r="DT123" s="804" t="s">
        <v>569</v>
      </c>
    </row>
    <row r="124" spans="1:125" x14ac:dyDescent="0.25">
      <c r="A124" s="22"/>
      <c r="B124" s="797"/>
      <c r="C124" s="798" t="s">
        <v>178</v>
      </c>
      <c r="D124" s="811">
        <v>0.51020258413751318</v>
      </c>
      <c r="E124" s="812">
        <v>0.48182561463331158</v>
      </c>
      <c r="F124" s="812">
        <v>0.67459494312163215</v>
      </c>
      <c r="G124" s="812">
        <v>0.37176979306084629</v>
      </c>
      <c r="H124" s="812">
        <v>0.38161100450615554</v>
      </c>
      <c r="I124" s="812">
        <v>0.45988839617237065</v>
      </c>
      <c r="J124" s="812">
        <v>0.60747153523677222</v>
      </c>
      <c r="K124" s="812">
        <v>0.38083487978465241</v>
      </c>
      <c r="L124" s="812">
        <v>0.79470046818047679</v>
      </c>
      <c r="M124" s="812">
        <v>0.76350863176907846</v>
      </c>
      <c r="N124" s="812">
        <v>0.90433959333417158</v>
      </c>
      <c r="O124" s="812">
        <v>0.67233268489020959</v>
      </c>
      <c r="P124" s="812">
        <v>0.39703403473550636</v>
      </c>
      <c r="Q124" s="812">
        <v>0.86135634203407818</v>
      </c>
      <c r="R124" s="812">
        <v>0.65326837190418185</v>
      </c>
      <c r="S124" s="812">
        <v>0.61206829946689334</v>
      </c>
      <c r="T124" s="812">
        <v>0.68210947821020929</v>
      </c>
      <c r="U124" s="812">
        <v>0.62385959056519802</v>
      </c>
      <c r="V124" s="812">
        <v>0.72431691660986142</v>
      </c>
      <c r="W124" s="812">
        <v>0.63172056488677197</v>
      </c>
      <c r="X124" s="812">
        <v>0.46391079361624238</v>
      </c>
      <c r="Y124" s="812">
        <v>0.6601610084211641</v>
      </c>
      <c r="Z124" s="812">
        <v>0.65225563909774431</v>
      </c>
      <c r="AA124" s="812">
        <v>0.78879710208949949</v>
      </c>
      <c r="AB124" s="812">
        <v>0.55509532455742172</v>
      </c>
      <c r="AC124" s="812">
        <v>0.68759464916708735</v>
      </c>
      <c r="AD124" s="812">
        <v>0.69893851609277813</v>
      </c>
      <c r="AE124" s="812">
        <v>0.65076041437072951</v>
      </c>
      <c r="AF124" s="812">
        <v>0.54686482968105876</v>
      </c>
      <c r="AG124" s="812">
        <v>0.61968629233916794</v>
      </c>
      <c r="AH124" s="812">
        <v>0.54191197084384635</v>
      </c>
      <c r="AI124" s="812">
        <v>0.57566037597674125</v>
      </c>
      <c r="AJ124" s="812">
        <v>0.54538310412573676</v>
      </c>
      <c r="AK124" s="812">
        <v>0.49018987341772152</v>
      </c>
      <c r="AL124" s="812">
        <v>0.78348849163287448</v>
      </c>
      <c r="AM124" s="812">
        <v>0.79496090708538802</v>
      </c>
      <c r="AN124" s="812">
        <v>0.52652612380645858</v>
      </c>
      <c r="AO124" s="812">
        <v>0.78518980018690754</v>
      </c>
      <c r="AP124" s="812">
        <v>0.78482228626320849</v>
      </c>
      <c r="AQ124" s="812">
        <v>0.77486009470512274</v>
      </c>
      <c r="AR124" s="812">
        <v>0.72711772740189384</v>
      </c>
      <c r="AS124" s="812">
        <v>0.54941937771474159</v>
      </c>
      <c r="AT124" s="812">
        <v>0.5874589692396196</v>
      </c>
      <c r="AU124" s="812">
        <v>0.56363306744017405</v>
      </c>
      <c r="AV124" s="812">
        <v>0.58983527008044945</v>
      </c>
      <c r="AW124" s="812">
        <v>0.62798656177618262</v>
      </c>
      <c r="AX124" s="812">
        <v>0.70629172517429117</v>
      </c>
      <c r="AY124" s="812">
        <v>0.6105857803511674</v>
      </c>
      <c r="AZ124" s="812">
        <v>0.68225584594222832</v>
      </c>
      <c r="BA124" s="812">
        <v>0.66090122894856618</v>
      </c>
      <c r="BB124" s="812">
        <v>0.6902356902356902</v>
      </c>
      <c r="BC124" s="812">
        <v>0.71773563082986169</v>
      </c>
      <c r="BD124" s="812">
        <v>0.72743131269079808</v>
      </c>
      <c r="BE124" s="812">
        <v>0.86870727159726535</v>
      </c>
      <c r="BF124" s="812">
        <v>0.76388408479365355</v>
      </c>
      <c r="BG124" s="812">
        <v>0.67614787305874413</v>
      </c>
      <c r="BH124" s="812">
        <v>0.64443282396916701</v>
      </c>
      <c r="BI124" s="812">
        <v>0.60543501810640998</v>
      </c>
      <c r="BJ124" s="812">
        <v>0.64829826141543168</v>
      </c>
      <c r="BK124" s="812">
        <v>0.55040874431090681</v>
      </c>
      <c r="BL124" s="812">
        <v>0.55714254202144087</v>
      </c>
      <c r="BM124" s="812">
        <v>0.53905636794867418</v>
      </c>
      <c r="BN124" s="812">
        <v>0.52053950619833289</v>
      </c>
      <c r="BO124" s="812">
        <v>0.56741401667783253</v>
      </c>
      <c r="BP124" s="812">
        <v>0.66194379247207447</v>
      </c>
      <c r="BQ124" s="812">
        <v>0.54339362300499194</v>
      </c>
      <c r="BR124" s="812">
        <v>0.25991324399722637</v>
      </c>
      <c r="BS124" s="812">
        <v>0.30428923198445995</v>
      </c>
      <c r="BT124" s="812">
        <v>0.31511527100756359</v>
      </c>
      <c r="BU124" s="812">
        <v>0.34108115548738521</v>
      </c>
      <c r="BV124" s="812">
        <v>0.26922270942641263</v>
      </c>
      <c r="BW124" s="812">
        <v>0.14048159840465352</v>
      </c>
      <c r="BX124" s="812">
        <v>0.29703225616315221</v>
      </c>
      <c r="BY124" s="812">
        <v>0.25358806172699888</v>
      </c>
      <c r="BZ124" s="812">
        <v>0.7009919817220861</v>
      </c>
      <c r="CA124" s="812">
        <v>0.75219439302737756</v>
      </c>
      <c r="CB124" s="812">
        <v>0.31280831060298298</v>
      </c>
      <c r="CC124" s="812">
        <v>0.33636974897540983</v>
      </c>
      <c r="CD124" s="812">
        <v>0.31962466895118036</v>
      </c>
      <c r="CE124" s="812">
        <v>0.18196640451593457</v>
      </c>
      <c r="CF124" s="812">
        <v>0.41672435130996582</v>
      </c>
      <c r="CG124" s="812">
        <v>0.50144245149214128</v>
      </c>
      <c r="CH124" s="812">
        <v>0.34106121347484741</v>
      </c>
      <c r="CI124" s="812">
        <v>0.61980492961130063</v>
      </c>
      <c r="CJ124" s="812">
        <v>0.56325283506669022</v>
      </c>
      <c r="CK124" s="812">
        <v>0.30284047771028194</v>
      </c>
      <c r="CL124" s="812">
        <v>0.2082105770504189</v>
      </c>
      <c r="CM124" s="812">
        <v>0.45444233955496433</v>
      </c>
      <c r="CN124" s="812">
        <v>0.43982812098520718</v>
      </c>
      <c r="CO124" s="812">
        <v>0.28120013271609817</v>
      </c>
      <c r="CP124" s="812">
        <v>0.29264227199574061</v>
      </c>
      <c r="CQ124" s="812">
        <v>0.227176568535124</v>
      </c>
      <c r="CR124" s="812">
        <v>0.41127008602835091</v>
      </c>
      <c r="CS124" s="812">
        <v>0.31512088267243626</v>
      </c>
      <c r="CT124" s="812">
        <v>0.64957489329991192</v>
      </c>
      <c r="CU124" s="812">
        <v>0.5998527042577676</v>
      </c>
      <c r="CV124" s="812">
        <v>0.25808096309505391</v>
      </c>
      <c r="CW124" s="812">
        <v>0.53776183273539424</v>
      </c>
      <c r="CX124" s="812">
        <v>0.58728800373424617</v>
      </c>
      <c r="CY124" s="812">
        <v>0.3166501223100649</v>
      </c>
      <c r="CZ124" s="812">
        <v>0.32353126358553075</v>
      </c>
      <c r="DA124" s="812">
        <v>0.31415180966061479</v>
      </c>
      <c r="DB124" s="812">
        <v>1</v>
      </c>
      <c r="DC124" s="812">
        <v>0.52102712440689147</v>
      </c>
      <c r="DD124" s="812" t="s">
        <v>569</v>
      </c>
      <c r="DE124" s="812" t="s">
        <v>569</v>
      </c>
      <c r="DF124" s="812" t="s">
        <v>569</v>
      </c>
      <c r="DG124" s="812" t="s">
        <v>569</v>
      </c>
      <c r="DH124" s="812" t="s">
        <v>569</v>
      </c>
      <c r="DI124" s="812" t="s">
        <v>569</v>
      </c>
      <c r="DJ124" s="812" t="s">
        <v>569</v>
      </c>
      <c r="DK124" s="812" t="s">
        <v>569</v>
      </c>
      <c r="DL124" s="812" t="s">
        <v>569</v>
      </c>
      <c r="DM124" s="812" t="s">
        <v>569</v>
      </c>
      <c r="DN124" s="812" t="s">
        <v>569</v>
      </c>
      <c r="DO124" s="812" t="s">
        <v>569</v>
      </c>
      <c r="DP124" s="812" t="s">
        <v>569</v>
      </c>
      <c r="DQ124" s="812" t="s">
        <v>569</v>
      </c>
      <c r="DR124" s="812" t="s">
        <v>569</v>
      </c>
      <c r="DS124" s="812" t="s">
        <v>569</v>
      </c>
      <c r="DT124" s="813">
        <v>0.4416606372180043</v>
      </c>
      <c r="DU124" s="43"/>
    </row>
    <row r="125" spans="1:125" x14ac:dyDescent="0.25">
      <c r="A125" s="22"/>
      <c r="B125" s="799"/>
      <c r="C125" s="793" t="s">
        <v>220</v>
      </c>
      <c r="D125" s="802">
        <v>1.2872468222404384E-3</v>
      </c>
      <c r="E125" s="803">
        <v>2.4591670522319474E-3</v>
      </c>
      <c r="F125" s="803">
        <v>1.1292773914244921E-3</v>
      </c>
      <c r="G125" s="803">
        <v>7.0924419735291762E-3</v>
      </c>
      <c r="H125" s="803">
        <v>1.0532330048942455E-2</v>
      </c>
      <c r="I125" s="803">
        <v>2.8749655216311981E-2</v>
      </c>
      <c r="J125" s="803">
        <v>5.3431895418351402E-2</v>
      </c>
      <c r="K125" s="803">
        <v>3.615637171931399E-2</v>
      </c>
      <c r="L125" s="803">
        <v>1.1602820249005016E-2</v>
      </c>
      <c r="M125" s="803">
        <v>1.4453437076661226E-2</v>
      </c>
      <c r="N125" s="803">
        <v>6.6939355163206284E-3</v>
      </c>
      <c r="O125" s="803">
        <v>9.8785008335984109E-3</v>
      </c>
      <c r="P125" s="803">
        <v>9.7665991148822261E-3</v>
      </c>
      <c r="Q125" s="803">
        <v>4.0966852510633117E-3</v>
      </c>
      <c r="R125" s="803">
        <v>1.6240357287860333E-2</v>
      </c>
      <c r="S125" s="803">
        <v>1.7074866723325349E-2</v>
      </c>
      <c r="T125" s="803">
        <v>6.884441490452863E-3</v>
      </c>
      <c r="U125" s="803">
        <v>1.5353805073431242E-2</v>
      </c>
      <c r="V125" s="803">
        <v>1.4892448685904719E-2</v>
      </c>
      <c r="W125" s="803">
        <v>1.8968830951784074E-2</v>
      </c>
      <c r="X125" s="803">
        <v>2.1460586332109746E-2</v>
      </c>
      <c r="Y125" s="803">
        <v>3.9272284306975269E-2</v>
      </c>
      <c r="Z125" s="803">
        <v>1.5789473684210527E-2</v>
      </c>
      <c r="AA125" s="803">
        <v>3.1364580112205683E-3</v>
      </c>
      <c r="AB125" s="803">
        <v>1.8365108185807232E-2</v>
      </c>
      <c r="AC125" s="803">
        <v>1.7636294800605756E-2</v>
      </c>
      <c r="AD125" s="803">
        <v>1.9400468928633713E-3</v>
      </c>
      <c r="AE125" s="803">
        <v>1.8418007493938727E-2</v>
      </c>
      <c r="AF125" s="803">
        <v>1.974397917118681E-2</v>
      </c>
      <c r="AG125" s="803">
        <v>1.3412139122527847E-2</v>
      </c>
      <c r="AH125" s="803">
        <v>1.4858424446313429E-2</v>
      </c>
      <c r="AI125" s="803">
        <v>1.728291993467642E-2</v>
      </c>
      <c r="AJ125" s="803">
        <v>1.1394891944990177E-2</v>
      </c>
      <c r="AK125" s="803">
        <v>2.2287522603978299E-2</v>
      </c>
      <c r="AL125" s="803">
        <v>9.2438174653035575E-3</v>
      </c>
      <c r="AM125" s="803">
        <v>2.8062548663379187E-3</v>
      </c>
      <c r="AN125" s="803">
        <v>5.8201909666344811E-3</v>
      </c>
      <c r="AO125" s="803">
        <v>4.494682034622402E-3</v>
      </c>
      <c r="AP125" s="803">
        <v>7.2046109510086453E-3</v>
      </c>
      <c r="AQ125" s="803">
        <v>1.2053379250968575E-2</v>
      </c>
      <c r="AR125" s="803">
        <v>2.5272478939600884E-2</v>
      </c>
      <c r="AS125" s="803">
        <v>1.5143456549360281E-2</v>
      </c>
      <c r="AT125" s="803">
        <v>1.3975838381103854E-2</v>
      </c>
      <c r="AU125" s="803">
        <v>1.349321454470113E-2</v>
      </c>
      <c r="AV125" s="803">
        <v>2.1963989273400587E-2</v>
      </c>
      <c r="AW125" s="803">
        <v>2.4664566074744904E-2</v>
      </c>
      <c r="AX125" s="803">
        <v>1.4054147266770133E-2</v>
      </c>
      <c r="AY125" s="803">
        <v>1.5293078166710531E-2</v>
      </c>
      <c r="AZ125" s="803">
        <v>9.284731774415406E-3</v>
      </c>
      <c r="BA125" s="803">
        <v>1.5475648611743286E-2</v>
      </c>
      <c r="BB125" s="803">
        <v>1.5151515151515152E-2</v>
      </c>
      <c r="BC125" s="803">
        <v>5.4296025787934927E-3</v>
      </c>
      <c r="BD125" s="803">
        <v>2.7911033580462277E-2</v>
      </c>
      <c r="BE125" s="803">
        <v>7.8076444996892482E-3</v>
      </c>
      <c r="BF125" s="803">
        <v>6.7337193579832082E-3</v>
      </c>
      <c r="BG125" s="803">
        <v>1.7534604996623904E-2</v>
      </c>
      <c r="BH125" s="803">
        <v>5.2485813336432124E-3</v>
      </c>
      <c r="BI125" s="803">
        <v>1.9963477668761026E-2</v>
      </c>
      <c r="BJ125" s="803">
        <v>6.7414503670951715E-3</v>
      </c>
      <c r="BK125" s="803">
        <v>2.1703876256639661E-2</v>
      </c>
      <c r="BL125" s="803">
        <v>1.4510816017411509E-2</v>
      </c>
      <c r="BM125" s="803">
        <v>1.4288212810974985E-2</v>
      </c>
      <c r="BN125" s="803">
        <v>1.0503782325286858E-2</v>
      </c>
      <c r="BO125" s="803">
        <v>1.6258588582356376E-2</v>
      </c>
      <c r="BP125" s="803">
        <v>1.370166017425071E-2</v>
      </c>
      <c r="BQ125" s="803">
        <v>1.0273852211207199E-2</v>
      </c>
      <c r="BR125" s="803">
        <v>2.4715247878133079E-2</v>
      </c>
      <c r="BS125" s="803">
        <v>2.1929637197255773E-2</v>
      </c>
      <c r="BT125" s="803">
        <v>3.0517097278244122E-2</v>
      </c>
      <c r="BU125" s="803">
        <v>1.1422903051715512E-2</v>
      </c>
      <c r="BV125" s="803">
        <v>1.0157482494257009E-2</v>
      </c>
      <c r="BW125" s="803">
        <v>0</v>
      </c>
      <c r="BX125" s="803">
        <v>1.8507876162268098E-2</v>
      </c>
      <c r="BY125" s="803">
        <v>1.9583980178272179E-2</v>
      </c>
      <c r="BZ125" s="803">
        <v>1.7594661229565683E-2</v>
      </c>
      <c r="CA125" s="803">
        <v>1.1462806969251813E-2</v>
      </c>
      <c r="CB125" s="803">
        <v>3.7200394637571819E-2</v>
      </c>
      <c r="CC125" s="803">
        <v>1.9299116290983607E-2</v>
      </c>
      <c r="CD125" s="803">
        <v>2.695852753282011E-2</v>
      </c>
      <c r="CE125" s="803">
        <v>3.1759515523525059E-2</v>
      </c>
      <c r="CF125" s="803">
        <v>7.9185283074276851E-3</v>
      </c>
      <c r="CG125" s="803">
        <v>1.866985710564148E-2</v>
      </c>
      <c r="CH125" s="803">
        <v>2.2491220470064376E-2</v>
      </c>
      <c r="CI125" s="803">
        <v>2.1140633258059866E-3</v>
      </c>
      <c r="CJ125" s="803">
        <v>4.8229518879968375E-2</v>
      </c>
      <c r="CK125" s="803">
        <v>1.083924347097614E-2</v>
      </c>
      <c r="CL125" s="803">
        <v>4.945712232496239E-3</v>
      </c>
      <c r="CM125" s="803">
        <v>1.855206038327464E-2</v>
      </c>
      <c r="CN125" s="803">
        <v>5.9487758323238998E-3</v>
      </c>
      <c r="CO125" s="803">
        <v>2.0965983600082158E-2</v>
      </c>
      <c r="CP125" s="803">
        <v>2.785542285306325E-2</v>
      </c>
      <c r="CQ125" s="803">
        <v>1.3337154867679373E-2</v>
      </c>
      <c r="CR125" s="803">
        <v>3.049645096880077E-2</v>
      </c>
      <c r="CS125" s="803">
        <v>1.023440375620573E-2</v>
      </c>
      <c r="CT125" s="803">
        <v>1.558160016259061E-2</v>
      </c>
      <c r="CU125" s="803">
        <v>1.8100805523590335E-2</v>
      </c>
      <c r="CV125" s="803">
        <v>2.0854207410751956E-2</v>
      </c>
      <c r="CW125" s="803">
        <v>2.3800892533470005E-2</v>
      </c>
      <c r="CX125" s="803">
        <v>1.6165637424013994E-2</v>
      </c>
      <c r="CY125" s="803">
        <v>3.9808380898358565E-2</v>
      </c>
      <c r="CZ125" s="803">
        <v>2.3316893279565862E-2</v>
      </c>
      <c r="DA125" s="803">
        <v>2.0924058803742058E-2</v>
      </c>
      <c r="DB125" s="803">
        <v>0</v>
      </c>
      <c r="DC125" s="803">
        <v>3.3391692674633986E-3</v>
      </c>
      <c r="DD125" s="803" t="s">
        <v>569</v>
      </c>
      <c r="DE125" s="803" t="s">
        <v>569</v>
      </c>
      <c r="DF125" s="803" t="s">
        <v>569</v>
      </c>
      <c r="DG125" s="803" t="s">
        <v>569</v>
      </c>
      <c r="DH125" s="803" t="s">
        <v>569</v>
      </c>
      <c r="DI125" s="803" t="s">
        <v>569</v>
      </c>
      <c r="DJ125" s="803" t="s">
        <v>569</v>
      </c>
      <c r="DK125" s="803" t="s">
        <v>569</v>
      </c>
      <c r="DL125" s="803" t="s">
        <v>569</v>
      </c>
      <c r="DM125" s="803" t="s">
        <v>569</v>
      </c>
      <c r="DN125" s="803" t="s">
        <v>569</v>
      </c>
      <c r="DO125" s="803" t="s">
        <v>569</v>
      </c>
      <c r="DP125" s="803" t="s">
        <v>569</v>
      </c>
      <c r="DQ125" s="803" t="s">
        <v>569</v>
      </c>
      <c r="DR125" s="803" t="s">
        <v>569</v>
      </c>
      <c r="DS125" s="803" t="s">
        <v>569</v>
      </c>
      <c r="DT125" s="804">
        <v>1.4058416164634472E-2</v>
      </c>
      <c r="DU125" s="43"/>
    </row>
    <row r="126" spans="1:125" x14ac:dyDescent="0.25">
      <c r="A126" s="22"/>
      <c r="B126" s="799"/>
      <c r="C126" s="793" t="s">
        <v>221</v>
      </c>
      <c r="D126" s="802">
        <v>9.3604228207477352E-2</v>
      </c>
      <c r="E126" s="803">
        <v>1.9882492378483555E-2</v>
      </c>
      <c r="F126" s="803">
        <v>5.2340993874637316E-2</v>
      </c>
      <c r="G126" s="803">
        <v>0.35388997563403002</v>
      </c>
      <c r="H126" s="803">
        <v>0.2310536642159505</v>
      </c>
      <c r="I126" s="803">
        <v>0.20075958498652691</v>
      </c>
      <c r="J126" s="803">
        <v>0.22776771760970407</v>
      </c>
      <c r="K126" s="803">
        <v>0.15837021024940351</v>
      </c>
      <c r="L126" s="803">
        <v>0.10480423356383445</v>
      </c>
      <c r="M126" s="803">
        <v>0.11447427837021085</v>
      </c>
      <c r="N126" s="803">
        <v>2.9690007914376797E-2</v>
      </c>
      <c r="O126" s="803">
        <v>0.17999811381375669</v>
      </c>
      <c r="P126" s="803">
        <v>8.7160741680713652E-2</v>
      </c>
      <c r="Q126" s="803">
        <v>5.4857311843856275E-2</v>
      </c>
      <c r="R126" s="803">
        <v>0.2984165651644336</v>
      </c>
      <c r="S126" s="803">
        <v>0.34211542918952331</v>
      </c>
      <c r="T126" s="803">
        <v>0.1700268320901952</v>
      </c>
      <c r="U126" s="803">
        <v>0.32649087672452159</v>
      </c>
      <c r="V126" s="803">
        <v>9.5870730137090049E-2</v>
      </c>
      <c r="W126" s="803">
        <v>0.2324559204478984</v>
      </c>
      <c r="X126" s="803">
        <v>0.30537553552523522</v>
      </c>
      <c r="Y126" s="803">
        <v>9.0673163497696094E-2</v>
      </c>
      <c r="Z126" s="803">
        <v>0.13212197159565581</v>
      </c>
      <c r="AA126" s="803">
        <v>3.386785645918923E-2</v>
      </c>
      <c r="AB126" s="803">
        <v>0.11244136783174459</v>
      </c>
      <c r="AC126" s="803">
        <v>0.12272841998990409</v>
      </c>
      <c r="AD126" s="803">
        <v>1.2369639777549558E-2</v>
      </c>
      <c r="AE126" s="803">
        <v>0.22970850782455368</v>
      </c>
      <c r="AF126" s="803">
        <v>0.29778693859839445</v>
      </c>
      <c r="AG126" s="803">
        <v>0.32325528529211184</v>
      </c>
      <c r="AH126" s="803">
        <v>0.19932716568544995</v>
      </c>
      <c r="AI126" s="803">
        <v>0.19976419066868789</v>
      </c>
      <c r="AJ126" s="803">
        <v>0.28762278978389</v>
      </c>
      <c r="AK126" s="803">
        <v>0.23693490054249547</v>
      </c>
      <c r="AL126" s="803">
        <v>3.2346221943000741E-2</v>
      </c>
      <c r="AM126" s="803">
        <v>5.242668050869452E-2</v>
      </c>
      <c r="AN126" s="803">
        <v>0.14408325286986376</v>
      </c>
      <c r="AO126" s="803">
        <v>0.10916292109830449</v>
      </c>
      <c r="AP126" s="803">
        <v>8.1972462375920582E-2</v>
      </c>
      <c r="AQ126" s="803">
        <v>0.2345386712584302</v>
      </c>
      <c r="AR126" s="803">
        <v>0.27262560614532821</v>
      </c>
      <c r="AS126" s="803">
        <v>0.33454480985728213</v>
      </c>
      <c r="AT126" s="803">
        <v>0.27004162295692191</v>
      </c>
      <c r="AU126" s="803">
        <v>0.28739770019682997</v>
      </c>
      <c r="AV126" s="803">
        <v>0.23764525603371217</v>
      </c>
      <c r="AW126" s="803">
        <v>0.21624272270099951</v>
      </c>
      <c r="AX126" s="803">
        <v>0.24871283226172</v>
      </c>
      <c r="AY126" s="803">
        <v>0.26768056547730945</v>
      </c>
      <c r="AZ126" s="803">
        <v>0.22799174690508942</v>
      </c>
      <c r="BA126" s="803">
        <v>0.23076923076923078</v>
      </c>
      <c r="BB126" s="803">
        <v>0.14029180695847362</v>
      </c>
      <c r="BC126" s="803">
        <v>0.15363526350171883</v>
      </c>
      <c r="BD126" s="803">
        <v>0.19624945486262538</v>
      </c>
      <c r="BE126" s="803">
        <v>8.5845245494095709E-2</v>
      </c>
      <c r="BF126" s="803">
        <v>0.17114607993315695</v>
      </c>
      <c r="BG126" s="803">
        <v>0.20596303173531397</v>
      </c>
      <c r="BH126" s="803">
        <v>0.17122770321306141</v>
      </c>
      <c r="BI126" s="803">
        <v>0.26441548794453557</v>
      </c>
      <c r="BJ126" s="803">
        <v>0.25104396954065339</v>
      </c>
      <c r="BK126" s="803">
        <v>0.33460801088457814</v>
      </c>
      <c r="BL126" s="803">
        <v>0.35063822590844251</v>
      </c>
      <c r="BM126" s="803">
        <v>0.34291497457598197</v>
      </c>
      <c r="BN126" s="803">
        <v>0.43761056160131057</v>
      </c>
      <c r="BO126" s="803">
        <v>0.11719889297299707</v>
      </c>
      <c r="BP126" s="803">
        <v>0.10623394816717255</v>
      </c>
      <c r="BQ126" s="803">
        <v>0.16141988328763271</v>
      </c>
      <c r="BR126" s="803">
        <v>0.50012094238304872</v>
      </c>
      <c r="BS126" s="803">
        <v>0.41240060773859183</v>
      </c>
      <c r="BT126" s="803">
        <v>0.32349078299149159</v>
      </c>
      <c r="BU126" s="803">
        <v>0.1555048647845533</v>
      </c>
      <c r="BV126" s="803">
        <v>0.1742271179873239</v>
      </c>
      <c r="BW126" s="803">
        <v>0</v>
      </c>
      <c r="BX126" s="803">
        <v>0.24560511618997097</v>
      </c>
      <c r="BY126" s="803">
        <v>0.55509062683129939</v>
      </c>
      <c r="BZ126" s="803">
        <v>0.13713858100340542</v>
      </c>
      <c r="CA126" s="803">
        <v>0.11854356905912854</v>
      </c>
      <c r="CB126" s="803">
        <v>0.34623643433346873</v>
      </c>
      <c r="CC126" s="803">
        <v>0.2463258837090164</v>
      </c>
      <c r="CD126" s="803">
        <v>0.3868026616799719</v>
      </c>
      <c r="CE126" s="803">
        <v>0.72106979420710826</v>
      </c>
      <c r="CF126" s="803">
        <v>0.12283233096901211</v>
      </c>
      <c r="CG126" s="803">
        <v>0.21915614175583492</v>
      </c>
      <c r="CH126" s="803">
        <v>0.38547196409358675</v>
      </c>
      <c r="CI126" s="803">
        <v>0.22010282035266421</v>
      </c>
      <c r="CJ126" s="803">
        <v>0.24555443381461362</v>
      </c>
      <c r="CK126" s="803">
        <v>0.37923062609379748</v>
      </c>
      <c r="CL126" s="803">
        <v>0.71409745093909915</v>
      </c>
      <c r="CM126" s="803">
        <v>0.43975034295182047</v>
      </c>
      <c r="CN126" s="803">
        <v>0.42840362661968212</v>
      </c>
      <c r="CO126" s="803">
        <v>0.60261008326355203</v>
      </c>
      <c r="CP126" s="803">
        <v>0.62040028557253668</v>
      </c>
      <c r="CQ126" s="803">
        <v>0.61584025986433555</v>
      </c>
      <c r="CR126" s="803">
        <v>0.51984108938928553</v>
      </c>
      <c r="CS126" s="803">
        <v>0.14979935182109544</v>
      </c>
      <c r="CT126" s="803">
        <v>0.15091287853126481</v>
      </c>
      <c r="CU126" s="803">
        <v>0.25014867663981588</v>
      </c>
      <c r="CV126" s="803">
        <v>0.47299074057633167</v>
      </c>
      <c r="CW126" s="803">
        <v>0.27340608606156064</v>
      </c>
      <c r="CX126" s="803">
        <v>0.28902716449461591</v>
      </c>
      <c r="CY126" s="803">
        <v>0.31029531676534194</v>
      </c>
      <c r="CZ126" s="803">
        <v>0.22747237921057761</v>
      </c>
      <c r="DA126" s="803">
        <v>0.28881837935141325</v>
      </c>
      <c r="DB126" s="803">
        <v>0</v>
      </c>
      <c r="DC126" s="803">
        <v>3.4563954225977522E-2</v>
      </c>
      <c r="DD126" s="803" t="s">
        <v>569</v>
      </c>
      <c r="DE126" s="803" t="s">
        <v>569</v>
      </c>
      <c r="DF126" s="803" t="s">
        <v>569</v>
      </c>
      <c r="DG126" s="803" t="s">
        <v>569</v>
      </c>
      <c r="DH126" s="803" t="s">
        <v>569</v>
      </c>
      <c r="DI126" s="803" t="s">
        <v>569</v>
      </c>
      <c r="DJ126" s="803" t="s">
        <v>569</v>
      </c>
      <c r="DK126" s="803" t="s">
        <v>569</v>
      </c>
      <c r="DL126" s="803" t="s">
        <v>569</v>
      </c>
      <c r="DM126" s="803" t="s">
        <v>569</v>
      </c>
      <c r="DN126" s="803" t="s">
        <v>569</v>
      </c>
      <c r="DO126" s="803" t="s">
        <v>569</v>
      </c>
      <c r="DP126" s="803" t="s">
        <v>569</v>
      </c>
      <c r="DQ126" s="803" t="s">
        <v>569</v>
      </c>
      <c r="DR126" s="803" t="s">
        <v>569</v>
      </c>
      <c r="DS126" s="803" t="s">
        <v>569</v>
      </c>
      <c r="DT126" s="804">
        <v>0.28336705659127609</v>
      </c>
      <c r="DU126" s="43"/>
    </row>
    <row r="127" spans="1:125" x14ac:dyDescent="0.25">
      <c r="A127" s="22"/>
      <c r="B127" s="799"/>
      <c r="C127" s="793" t="s">
        <v>222</v>
      </c>
      <c r="D127" s="802">
        <v>0.47663563157905769</v>
      </c>
      <c r="E127" s="803">
        <v>0.40867807094823705</v>
      </c>
      <c r="F127" s="803">
        <v>0.13428637221940773</v>
      </c>
      <c r="G127" s="803">
        <v>0.14908999393710606</v>
      </c>
      <c r="H127" s="803">
        <v>0.37618852547379317</v>
      </c>
      <c r="I127" s="803">
        <v>0.12004483956065717</v>
      </c>
      <c r="J127" s="803">
        <v>-3.8449135514598267E-3</v>
      </c>
      <c r="K127" s="803">
        <v>0.18353488182392888</v>
      </c>
      <c r="L127" s="803">
        <v>5.863222708747079E-2</v>
      </c>
      <c r="M127" s="803">
        <v>7.9535586508735975E-2</v>
      </c>
      <c r="N127" s="803">
        <v>2.1220885078810921E-2</v>
      </c>
      <c r="O127" s="803">
        <v>8.7028313573667568E-2</v>
      </c>
      <c r="P127" s="803">
        <v>0.12022323655119731</v>
      </c>
      <c r="Q127" s="803">
        <v>4.8429603987092396E-2</v>
      </c>
      <c r="R127" s="803">
        <v>-0.16889971579374746</v>
      </c>
      <c r="S127" s="803">
        <v>-6.3354709109170987E-2</v>
      </c>
      <c r="T127" s="803">
        <v>7.2364588205368063E-2</v>
      </c>
      <c r="U127" s="803">
        <v>-2.1500890075656431E-2</v>
      </c>
      <c r="V127" s="803">
        <v>4.4601605695675228E-2</v>
      </c>
      <c r="W127" s="803">
        <v>5.8427341856772792E-2</v>
      </c>
      <c r="X127" s="803">
        <v>9.818045097903412E-2</v>
      </c>
      <c r="Y127" s="803">
        <v>0.11487738996875166</v>
      </c>
      <c r="Z127" s="803">
        <v>9.0309106098579783E-2</v>
      </c>
      <c r="AA127" s="803">
        <v>0.10553518575783011</v>
      </c>
      <c r="AB127" s="803">
        <v>0.16800953245574218</v>
      </c>
      <c r="AC127" s="803">
        <v>9.8939929328621903E-2</v>
      </c>
      <c r="AD127" s="803">
        <v>-6.9757978568798801E-4</v>
      </c>
      <c r="AE127" s="803">
        <v>-1.1709279259422526E-3</v>
      </c>
      <c r="AF127" s="803">
        <v>2.8205684530266868E-3</v>
      </c>
      <c r="AG127" s="803">
        <v>-1.1593543987269835E-2</v>
      </c>
      <c r="AH127" s="803">
        <v>0.12363330529857022</v>
      </c>
      <c r="AI127" s="803">
        <v>8.9007037663583574E-2</v>
      </c>
      <c r="AJ127" s="803">
        <v>4.3614931237721019E-2</v>
      </c>
      <c r="AK127" s="803">
        <v>0.15542495479204341</v>
      </c>
      <c r="AL127" s="803">
        <v>7.1400422639785258E-2</v>
      </c>
      <c r="AM127" s="803">
        <v>0.13414466000519076</v>
      </c>
      <c r="AN127" s="803">
        <v>0.26507348996888747</v>
      </c>
      <c r="AO127" s="803">
        <v>6.5684660228739269E-2</v>
      </c>
      <c r="AP127" s="803">
        <v>8.3573487031700283E-2</v>
      </c>
      <c r="AQ127" s="803">
        <v>-4.9433204189984217E-2</v>
      </c>
      <c r="AR127" s="803">
        <v>-9.978825017645819E-2</v>
      </c>
      <c r="AS127" s="803">
        <v>-3.9742339627101613E-3</v>
      </c>
      <c r="AT127" s="803">
        <v>5.6174071943419848E-2</v>
      </c>
      <c r="AU127" s="803">
        <v>7.1130736558582819E-2</v>
      </c>
      <c r="AV127" s="803">
        <v>4.6481930787894268E-2</v>
      </c>
      <c r="AW127" s="803">
        <v>-6.4666235419318485E-2</v>
      </c>
      <c r="AX127" s="803">
        <v>-3.9538836745251646E-2</v>
      </c>
      <c r="AY127" s="803">
        <v>2.3630484641124938E-2</v>
      </c>
      <c r="AZ127" s="803">
        <v>-5.4676753782668501E-2</v>
      </c>
      <c r="BA127" s="803">
        <v>3.1861629494765588E-3</v>
      </c>
      <c r="BB127" s="803">
        <v>6.1728395061728392E-2</v>
      </c>
      <c r="BC127" s="803">
        <v>-7.5928761900682182E-3</v>
      </c>
      <c r="BD127" s="803">
        <v>-7.7191452245965977E-2</v>
      </c>
      <c r="BE127" s="803">
        <v>-4.5525170913610941E-2</v>
      </c>
      <c r="BF127" s="803">
        <v>1.2205147095157022E-2</v>
      </c>
      <c r="BG127" s="803">
        <v>2.3885887913571911E-2</v>
      </c>
      <c r="BH127" s="803">
        <v>7.6114113067224445E-2</v>
      </c>
      <c r="BI127" s="803">
        <v>-4.7974248661363707E-3</v>
      </c>
      <c r="BJ127" s="803">
        <v>2.7238734681623408E-2</v>
      </c>
      <c r="BK127" s="803">
        <v>3.3689051974318623E-2</v>
      </c>
      <c r="BL127" s="803">
        <v>1.7690916310054264E-2</v>
      </c>
      <c r="BM127" s="803">
        <v>1.8469738593318092E-2</v>
      </c>
      <c r="BN127" s="803">
        <v>2.271804296501263E-2</v>
      </c>
      <c r="BO127" s="803">
        <v>-7.6585153191198935E-2</v>
      </c>
      <c r="BP127" s="803">
        <v>1.1096501468473893E-2</v>
      </c>
      <c r="BQ127" s="803">
        <v>0.10066881108064403</v>
      </c>
      <c r="BR127" s="803">
        <v>5.1827842549142925E-2</v>
      </c>
      <c r="BS127" s="803">
        <v>0.15554050986097509</v>
      </c>
      <c r="BT127" s="803">
        <v>0.23679328048672865</v>
      </c>
      <c r="BU127" s="803">
        <v>0.17795082558223377</v>
      </c>
      <c r="BV127" s="803">
        <v>0.29689384264402946</v>
      </c>
      <c r="BW127" s="803">
        <v>0.51048114180255888</v>
      </c>
      <c r="BX127" s="803">
        <v>5.5066825810824747E-2</v>
      </c>
      <c r="BY127" s="803">
        <v>3.6052823670926416E-2</v>
      </c>
      <c r="BZ127" s="803">
        <v>4.1660340252622753E-2</v>
      </c>
      <c r="CA127" s="803">
        <v>2.5961951682625464E-2</v>
      </c>
      <c r="CB127" s="803">
        <v>9.2159480006964195E-2</v>
      </c>
      <c r="CC127" s="803">
        <v>7.1729316086065573E-2</v>
      </c>
      <c r="CD127" s="803">
        <v>0.15855221316221629</v>
      </c>
      <c r="CE127" s="803">
        <v>-1.1317238922533088E-2</v>
      </c>
      <c r="CF127" s="803">
        <v>0.30155583723641116</v>
      </c>
      <c r="CG127" s="803">
        <v>0.17707901160715148</v>
      </c>
      <c r="CH127" s="803">
        <v>0.16890430756229116</v>
      </c>
      <c r="CI127" s="803">
        <v>0.11060394945466775</v>
      </c>
      <c r="CJ127" s="803">
        <v>7.9413917065953021E-2</v>
      </c>
      <c r="CK127" s="803">
        <v>0</v>
      </c>
      <c r="CL127" s="803">
        <v>3.624612191462893E-3</v>
      </c>
      <c r="CM127" s="803">
        <v>1.5915339893462239E-3</v>
      </c>
      <c r="CN127" s="803">
        <v>4.7208916051829829E-2</v>
      </c>
      <c r="CO127" s="803">
        <v>4.8551972572006385E-2</v>
      </c>
      <c r="CP127" s="803">
        <v>1.465374329933084E-2</v>
      </c>
      <c r="CQ127" s="803">
        <v>5.4385893078928334E-2</v>
      </c>
      <c r="CR127" s="803">
        <v>-3.3071927307903779E-5</v>
      </c>
      <c r="CS127" s="803">
        <v>0.11985025451346183</v>
      </c>
      <c r="CT127" s="803">
        <v>8.8476390488449297E-2</v>
      </c>
      <c r="CU127" s="803">
        <v>7.5529574223245105E-2</v>
      </c>
      <c r="CV127" s="803">
        <v>0.11839311669106027</v>
      </c>
      <c r="CW127" s="803">
        <v>2.3667554199949165E-2</v>
      </c>
      <c r="CX127" s="803">
        <v>2.1001110616311575E-2</v>
      </c>
      <c r="CY127" s="803">
        <v>0.18262753926330344</v>
      </c>
      <c r="CZ127" s="803">
        <v>0.22008484866655673</v>
      </c>
      <c r="DA127" s="803">
        <v>0.14711390724864309</v>
      </c>
      <c r="DB127" s="803">
        <v>0</v>
      </c>
      <c r="DC127" s="803">
        <v>0.37363172718276622</v>
      </c>
      <c r="DD127" s="803" t="s">
        <v>569</v>
      </c>
      <c r="DE127" s="803" t="s">
        <v>569</v>
      </c>
      <c r="DF127" s="803" t="s">
        <v>569</v>
      </c>
      <c r="DG127" s="803" t="s">
        <v>569</v>
      </c>
      <c r="DH127" s="803" t="s">
        <v>569</v>
      </c>
      <c r="DI127" s="803" t="s">
        <v>569</v>
      </c>
      <c r="DJ127" s="803" t="s">
        <v>569</v>
      </c>
      <c r="DK127" s="803" t="s">
        <v>569</v>
      </c>
      <c r="DL127" s="803" t="s">
        <v>569</v>
      </c>
      <c r="DM127" s="803" t="s">
        <v>569</v>
      </c>
      <c r="DN127" s="803" t="s">
        <v>569</v>
      </c>
      <c r="DO127" s="803" t="s">
        <v>569</v>
      </c>
      <c r="DP127" s="803" t="s">
        <v>569</v>
      </c>
      <c r="DQ127" s="803" t="s">
        <v>569</v>
      </c>
      <c r="DR127" s="803" t="s">
        <v>569</v>
      </c>
      <c r="DS127" s="803" t="s">
        <v>569</v>
      </c>
      <c r="DT127" s="804">
        <v>0.11326703720097576</v>
      </c>
      <c r="DU127" s="43"/>
    </row>
    <row r="128" spans="1:125" x14ac:dyDescent="0.25">
      <c r="A128" s="22"/>
      <c r="B128" s="799"/>
      <c r="C128" s="793" t="s">
        <v>223</v>
      </c>
      <c r="D128" s="802">
        <v>0.21683609825844311</v>
      </c>
      <c r="E128" s="803">
        <v>0.28918029877612073</v>
      </c>
      <c r="F128" s="803">
        <v>0.1380647538341086</v>
      </c>
      <c r="G128" s="803">
        <v>9.9637370305546979E-2</v>
      </c>
      <c r="H128" s="803">
        <v>7.1074362346650571E-2</v>
      </c>
      <c r="I128" s="803">
        <v>0.14043835267658228</v>
      </c>
      <c r="J128" s="803">
        <v>6.8985190881353409E-2</v>
      </c>
      <c r="K128" s="803">
        <v>0.15111038603503477</v>
      </c>
      <c r="L128" s="803">
        <v>4.5488080141012452E-2</v>
      </c>
      <c r="M128" s="803">
        <v>2.0268157977005107E-2</v>
      </c>
      <c r="N128" s="803">
        <v>1.1731029534679024E-2</v>
      </c>
      <c r="O128" s="803">
        <v>4.0826341390119258E-2</v>
      </c>
      <c r="P128" s="803">
        <v>5.3605813241412399E-2</v>
      </c>
      <c r="Q128" s="803">
        <v>2.1370606500769759E-2</v>
      </c>
      <c r="R128" s="803">
        <v>0.15712545676004872</v>
      </c>
      <c r="S128" s="803">
        <v>5.5551263231090164E-2</v>
      </c>
      <c r="T128" s="803">
        <v>5.3130820799382944E-2</v>
      </c>
      <c r="U128" s="803">
        <v>2.4671784601691144E-2</v>
      </c>
      <c r="V128" s="803">
        <v>8.8699064606528821E-2</v>
      </c>
      <c r="W128" s="803">
        <v>2.645608757416228E-2</v>
      </c>
      <c r="X128" s="803">
        <v>8.2250739593742891E-2</v>
      </c>
      <c r="Y128" s="803">
        <v>6.9964514591388166E-2</v>
      </c>
      <c r="Z128" s="803">
        <v>8.9640768588137007E-2</v>
      </c>
      <c r="AA128" s="803">
        <v>5.2568803286654593E-2</v>
      </c>
      <c r="AB128" s="803">
        <v>0.11713194129217733</v>
      </c>
      <c r="AC128" s="803">
        <v>4.5936395759717315E-2</v>
      </c>
      <c r="AD128" s="803">
        <v>2.2112504117658457E-2</v>
      </c>
      <c r="AE128" s="803">
        <v>7.0999559180074945E-2</v>
      </c>
      <c r="AF128" s="803">
        <v>9.1234541115209372E-2</v>
      </c>
      <c r="AG128" s="803">
        <v>3.2734712434644236E-2</v>
      </c>
      <c r="AH128" s="803">
        <v>9.4757499299130923E-2</v>
      </c>
      <c r="AI128" s="803">
        <v>8.0783004152294752E-2</v>
      </c>
      <c r="AJ128" s="803">
        <v>8.7622789783889987E-2</v>
      </c>
      <c r="AK128" s="803">
        <v>6.5009041591320066E-2</v>
      </c>
      <c r="AL128" s="803">
        <v>8.4165286424124741E-2</v>
      </c>
      <c r="AM128" s="803">
        <v>1.3552751103036595E-2</v>
      </c>
      <c r="AN128" s="803">
        <v>1.7728784465186141E-2</v>
      </c>
      <c r="AO128" s="803">
        <v>1.2505006452761336E-2</v>
      </c>
      <c r="AP128" s="803">
        <v>2.3695164905539544E-2</v>
      </c>
      <c r="AQ128" s="803">
        <v>1.5568948199167742E-2</v>
      </c>
      <c r="AR128" s="803">
        <v>4.6392461339615547E-2</v>
      </c>
      <c r="AS128" s="803">
        <v>7.9735839021363358E-2</v>
      </c>
      <c r="AT128" s="803">
        <v>6.2671313999526246E-2</v>
      </c>
      <c r="AU128" s="803">
        <v>5.2898062778410859E-2</v>
      </c>
      <c r="AV128" s="803">
        <v>8.8366747541820972E-2</v>
      </c>
      <c r="AW128" s="803">
        <v>0.17853640214510777</v>
      </c>
      <c r="AX128" s="803">
        <v>5.672160224669278E-2</v>
      </c>
      <c r="AY128" s="803">
        <v>7.3889912396134905E-2</v>
      </c>
      <c r="AZ128" s="803">
        <v>0.12723521320495185</v>
      </c>
      <c r="BA128" s="803">
        <v>8.4205735093309059E-2</v>
      </c>
      <c r="BB128" s="803">
        <v>8.3052749719416383E-2</v>
      </c>
      <c r="BC128" s="803">
        <v>0.11593861443396125</v>
      </c>
      <c r="BD128" s="803">
        <v>0.11993022241604885</v>
      </c>
      <c r="BE128" s="803">
        <v>5.846022374145432E-2</v>
      </c>
      <c r="BF128" s="803">
        <v>5.9395088293031341E-2</v>
      </c>
      <c r="BG128" s="803">
        <v>5.8955097906819715E-2</v>
      </c>
      <c r="BH128" s="803">
        <v>7.8050858946797586E-2</v>
      </c>
      <c r="BI128" s="803">
        <v>9.1770095019963471E-2</v>
      </c>
      <c r="BJ128" s="803">
        <v>2.0852097491743771E-2</v>
      </c>
      <c r="BK128" s="803">
        <v>2.5198073209782377E-2</v>
      </c>
      <c r="BL128" s="803">
        <v>2.7216511521889385E-2</v>
      </c>
      <c r="BM128" s="803">
        <v>4.7867325871071224E-2</v>
      </c>
      <c r="BN128" s="803">
        <v>2.9177937927189378E-2</v>
      </c>
      <c r="BO128" s="803">
        <v>0.309916025845487</v>
      </c>
      <c r="BP128" s="803">
        <v>0.18766973469162049</v>
      </c>
      <c r="BQ128" s="803">
        <v>0.16384992617591226</v>
      </c>
      <c r="BR128" s="803">
        <v>6.0987212358698979E-2</v>
      </c>
      <c r="BS128" s="803">
        <v>6.9776289328706775E-2</v>
      </c>
      <c r="BT128" s="803">
        <v>0.10660582558543967</v>
      </c>
      <c r="BU128" s="803">
        <v>0.22253685459396036</v>
      </c>
      <c r="BV128" s="803">
        <v>0.20336908946413251</v>
      </c>
      <c r="BW128" s="803">
        <v>0.29823337463989491</v>
      </c>
      <c r="BX128" s="803">
        <v>0.35001399879168327</v>
      </c>
      <c r="BY128" s="803">
        <v>7.5237490618606517E-2</v>
      </c>
      <c r="BZ128" s="803">
        <v>8.8027532553919124E-2</v>
      </c>
      <c r="CA128" s="803">
        <v>0.14062653607511916</v>
      </c>
      <c r="CB128" s="803">
        <v>0.13081074807033835</v>
      </c>
      <c r="CC128" s="803">
        <v>0.17639760502049182</v>
      </c>
      <c r="CD128" s="803">
        <v>7.0623748184570984E-2</v>
      </c>
      <c r="CE128" s="803">
        <v>5.3160880168799496E-2</v>
      </c>
      <c r="CF128" s="803">
        <v>0.13036879215848443</v>
      </c>
      <c r="CG128" s="803">
        <v>6.7057109500882839E-2</v>
      </c>
      <c r="CH128" s="803">
        <v>5.9434488195127491E-2</v>
      </c>
      <c r="CI128" s="803">
        <v>3.4305482150578964E-2</v>
      </c>
      <c r="CJ128" s="803">
        <v>4.9100203515856609E-2</v>
      </c>
      <c r="CK128" s="803">
        <v>0</v>
      </c>
      <c r="CL128" s="803">
        <v>2.0684931209441579E-2</v>
      </c>
      <c r="CM128" s="803">
        <v>4.5026159355309965E-2</v>
      </c>
      <c r="CN128" s="803">
        <v>8.2191296846896453E-2</v>
      </c>
      <c r="CO128" s="803">
        <v>2.8391765282100707E-2</v>
      </c>
      <c r="CP128" s="803">
        <v>2.0468048547331228E-2</v>
      </c>
      <c r="CQ128" s="803">
        <v>7.327792108531575E-2</v>
      </c>
      <c r="CR128" s="803">
        <v>6.0583636837166235E-2</v>
      </c>
      <c r="CS128" s="803">
        <v>0.38482255878048999</v>
      </c>
      <c r="CT128" s="803">
        <v>7.6358309057651924E-2</v>
      </c>
      <c r="CU128" s="803">
        <v>3.7101956271576524E-2</v>
      </c>
      <c r="CV128" s="803">
        <v>8.2964469889328291E-2</v>
      </c>
      <c r="CW128" s="803">
        <v>0.112812563804476</v>
      </c>
      <c r="CX128" s="803">
        <v>5.9447481798232671E-2</v>
      </c>
      <c r="CY128" s="803">
        <v>0.10297089374977843</v>
      </c>
      <c r="CZ128" s="803">
        <v>0.12269776785045047</v>
      </c>
      <c r="DA128" s="803">
        <v>0.12336239578882292</v>
      </c>
      <c r="DB128" s="803">
        <v>0</v>
      </c>
      <c r="DC128" s="803">
        <v>5.6684681941589911E-2</v>
      </c>
      <c r="DD128" s="803" t="s">
        <v>569</v>
      </c>
      <c r="DE128" s="803" t="s">
        <v>569</v>
      </c>
      <c r="DF128" s="803" t="s">
        <v>569</v>
      </c>
      <c r="DG128" s="803" t="s">
        <v>569</v>
      </c>
      <c r="DH128" s="803" t="s">
        <v>569</v>
      </c>
      <c r="DI128" s="803" t="s">
        <v>569</v>
      </c>
      <c r="DJ128" s="803" t="s">
        <v>569</v>
      </c>
      <c r="DK128" s="803" t="s">
        <v>569</v>
      </c>
      <c r="DL128" s="803" t="s">
        <v>569</v>
      </c>
      <c r="DM128" s="803" t="s">
        <v>569</v>
      </c>
      <c r="DN128" s="803" t="s">
        <v>569</v>
      </c>
      <c r="DO128" s="803" t="s">
        <v>569</v>
      </c>
      <c r="DP128" s="803" t="s">
        <v>569</v>
      </c>
      <c r="DQ128" s="803" t="s">
        <v>569</v>
      </c>
      <c r="DR128" s="803" t="s">
        <v>569</v>
      </c>
      <c r="DS128" s="803" t="s">
        <v>569</v>
      </c>
      <c r="DT128" s="804">
        <v>9.3255924400429846E-2</v>
      </c>
      <c r="DU128" s="43"/>
    </row>
    <row r="129" spans="1:125" x14ac:dyDescent="0.25">
      <c r="A129" s="22"/>
      <c r="B129" s="799"/>
      <c r="C129" s="793" t="s">
        <v>224</v>
      </c>
      <c r="D129" s="802">
        <v>0</v>
      </c>
      <c r="E129" s="803">
        <v>0</v>
      </c>
      <c r="F129" s="803">
        <v>0</v>
      </c>
      <c r="G129" s="803">
        <v>0</v>
      </c>
      <c r="H129" s="803">
        <v>0</v>
      </c>
      <c r="I129" s="803">
        <v>0</v>
      </c>
      <c r="J129" s="803">
        <v>0</v>
      </c>
      <c r="K129" s="803">
        <v>0</v>
      </c>
      <c r="L129" s="803">
        <v>0</v>
      </c>
      <c r="M129" s="803">
        <v>0</v>
      </c>
      <c r="N129" s="803">
        <v>0</v>
      </c>
      <c r="O129" s="803">
        <v>5.5626509548418242E-4</v>
      </c>
      <c r="P129" s="803">
        <v>0</v>
      </c>
      <c r="Q129" s="803">
        <v>0</v>
      </c>
      <c r="R129" s="803">
        <v>0</v>
      </c>
      <c r="S129" s="803">
        <v>0</v>
      </c>
      <c r="T129" s="803">
        <v>0</v>
      </c>
      <c r="U129" s="803">
        <v>0</v>
      </c>
      <c r="V129" s="803">
        <v>0</v>
      </c>
      <c r="W129" s="803">
        <v>0</v>
      </c>
      <c r="X129" s="803">
        <v>0</v>
      </c>
      <c r="Y129" s="803">
        <v>0</v>
      </c>
      <c r="Z129" s="803">
        <v>0</v>
      </c>
      <c r="AA129" s="803">
        <v>0</v>
      </c>
      <c r="AB129" s="803">
        <v>0</v>
      </c>
      <c r="AC129" s="803">
        <v>0</v>
      </c>
      <c r="AD129" s="803">
        <v>0</v>
      </c>
      <c r="AE129" s="803">
        <v>0</v>
      </c>
      <c r="AF129" s="803">
        <v>0</v>
      </c>
      <c r="AG129" s="803">
        <v>0</v>
      </c>
      <c r="AH129" s="803">
        <v>0</v>
      </c>
      <c r="AI129" s="803">
        <v>0</v>
      </c>
      <c r="AJ129" s="803">
        <v>0</v>
      </c>
      <c r="AK129" s="803">
        <v>0</v>
      </c>
      <c r="AL129" s="803">
        <v>0</v>
      </c>
      <c r="AM129" s="803">
        <v>0</v>
      </c>
      <c r="AN129" s="803">
        <v>0</v>
      </c>
      <c r="AO129" s="803">
        <v>0</v>
      </c>
      <c r="AP129" s="803">
        <v>0</v>
      </c>
      <c r="AQ129" s="803">
        <v>0</v>
      </c>
      <c r="AR129" s="803">
        <v>0</v>
      </c>
      <c r="AS129" s="803">
        <v>0</v>
      </c>
      <c r="AT129" s="803">
        <v>0</v>
      </c>
      <c r="AU129" s="803">
        <v>0</v>
      </c>
      <c r="AV129" s="803">
        <v>0</v>
      </c>
      <c r="AW129" s="803">
        <v>0</v>
      </c>
      <c r="AX129" s="803">
        <v>0</v>
      </c>
      <c r="AY129" s="803">
        <v>0</v>
      </c>
      <c r="AZ129" s="803">
        <v>0</v>
      </c>
      <c r="BA129" s="803">
        <v>0</v>
      </c>
      <c r="BB129" s="803">
        <v>0</v>
      </c>
      <c r="BC129" s="803">
        <v>0</v>
      </c>
      <c r="BD129" s="803">
        <v>0</v>
      </c>
      <c r="BE129" s="803">
        <v>0</v>
      </c>
      <c r="BF129" s="803">
        <v>0</v>
      </c>
      <c r="BG129" s="803">
        <v>0</v>
      </c>
      <c r="BH129" s="803">
        <v>0</v>
      </c>
      <c r="BI129" s="803">
        <v>0</v>
      </c>
      <c r="BJ129" s="803">
        <v>0</v>
      </c>
      <c r="BK129" s="803">
        <v>0</v>
      </c>
      <c r="BL129" s="803">
        <v>0</v>
      </c>
      <c r="BM129" s="803">
        <v>0</v>
      </c>
      <c r="BN129" s="803">
        <v>0</v>
      </c>
      <c r="BO129" s="803">
        <v>0</v>
      </c>
      <c r="BP129" s="803">
        <v>0</v>
      </c>
      <c r="BQ129" s="803">
        <v>2.5781304928636714E-2</v>
      </c>
      <c r="BR129" s="803">
        <v>4.6221491192706902E-2</v>
      </c>
      <c r="BS129" s="803">
        <v>0</v>
      </c>
      <c r="BT129" s="803">
        <v>0</v>
      </c>
      <c r="BU129" s="803">
        <v>0</v>
      </c>
      <c r="BV129" s="803">
        <v>0</v>
      </c>
      <c r="BW129" s="803">
        <v>0</v>
      </c>
      <c r="BX129" s="803">
        <v>0</v>
      </c>
      <c r="BY129" s="803">
        <v>0</v>
      </c>
      <c r="BZ129" s="803">
        <v>0</v>
      </c>
      <c r="CA129" s="803">
        <v>0</v>
      </c>
      <c r="CB129" s="803">
        <v>0</v>
      </c>
      <c r="CC129" s="803">
        <v>0</v>
      </c>
      <c r="CD129" s="803">
        <v>1.4048810122737239E-3</v>
      </c>
      <c r="CE129" s="803">
        <v>0</v>
      </c>
      <c r="CF129" s="803">
        <v>0</v>
      </c>
      <c r="CG129" s="803">
        <v>0</v>
      </c>
      <c r="CH129" s="803">
        <v>0</v>
      </c>
      <c r="CI129" s="803">
        <v>0</v>
      </c>
      <c r="CJ129" s="803">
        <v>0</v>
      </c>
      <c r="CK129" s="803">
        <v>0.30270621885449717</v>
      </c>
      <c r="CL129" s="803">
        <v>3.9717673213909656E-2</v>
      </c>
      <c r="CM129" s="803">
        <v>3.2644262460582808E-2</v>
      </c>
      <c r="CN129" s="803">
        <v>0</v>
      </c>
      <c r="CO129" s="803">
        <v>3.6022940925536789E-3</v>
      </c>
      <c r="CP129" s="803">
        <v>1.9409252066165703E-2</v>
      </c>
      <c r="CQ129" s="803">
        <v>0</v>
      </c>
      <c r="CR129" s="803">
        <v>0</v>
      </c>
      <c r="CS129" s="803">
        <v>0</v>
      </c>
      <c r="CT129" s="803">
        <v>0</v>
      </c>
      <c r="CU129" s="803">
        <v>0</v>
      </c>
      <c r="CV129" s="803">
        <v>0</v>
      </c>
      <c r="CW129" s="803">
        <v>0</v>
      </c>
      <c r="CX129" s="803">
        <v>0</v>
      </c>
      <c r="CY129" s="803">
        <v>0</v>
      </c>
      <c r="CZ129" s="803">
        <v>0</v>
      </c>
      <c r="DA129" s="803">
        <v>0</v>
      </c>
      <c r="DB129" s="803">
        <v>0</v>
      </c>
      <c r="DC129" s="803">
        <v>0</v>
      </c>
      <c r="DD129" s="803" t="s">
        <v>569</v>
      </c>
      <c r="DE129" s="803" t="s">
        <v>569</v>
      </c>
      <c r="DF129" s="803" t="s">
        <v>569</v>
      </c>
      <c r="DG129" s="803" t="s">
        <v>569</v>
      </c>
      <c r="DH129" s="803" t="s">
        <v>569</v>
      </c>
      <c r="DI129" s="803" t="s">
        <v>569</v>
      </c>
      <c r="DJ129" s="803" t="s">
        <v>569</v>
      </c>
      <c r="DK129" s="803" t="s">
        <v>569</v>
      </c>
      <c r="DL129" s="803" t="s">
        <v>569</v>
      </c>
      <c r="DM129" s="803" t="s">
        <v>569</v>
      </c>
      <c r="DN129" s="803" t="s">
        <v>569</v>
      </c>
      <c r="DO129" s="803" t="s">
        <v>569</v>
      </c>
      <c r="DP129" s="803" t="s">
        <v>569</v>
      </c>
      <c r="DQ129" s="803" t="s">
        <v>569</v>
      </c>
      <c r="DR129" s="803" t="s">
        <v>569</v>
      </c>
      <c r="DS129" s="803" t="s">
        <v>569</v>
      </c>
      <c r="DT129" s="804">
        <v>2.4960691741639406E-2</v>
      </c>
      <c r="DU129" s="43"/>
    </row>
    <row r="130" spans="1:125" x14ac:dyDescent="0.25">
      <c r="A130" s="22"/>
      <c r="B130" s="799"/>
      <c r="C130" s="793" t="s">
        <v>225</v>
      </c>
      <c r="D130" s="802">
        <v>6.3125410126481429E-2</v>
      </c>
      <c r="E130" s="803">
        <v>1.7569100692749893E-2</v>
      </c>
      <c r="F130" s="803">
        <v>3.1947681112697461E-2</v>
      </c>
      <c r="G130" s="803">
        <v>1.8772092384776416E-2</v>
      </c>
      <c r="H130" s="803">
        <v>2.7899355339470903E-2</v>
      </c>
      <c r="I130" s="803">
        <v>5.029951977820684E-2</v>
      </c>
      <c r="J130" s="803">
        <v>4.6238186193039467E-2</v>
      </c>
      <c r="K130" s="803">
        <v>9.8741766421273733E-2</v>
      </c>
      <c r="L130" s="803">
        <v>4.400657207347323E-3</v>
      </c>
      <c r="M130" s="803">
        <v>7.7842231407829381E-3</v>
      </c>
      <c r="N130" s="803">
        <v>2.6797931906773081E-2</v>
      </c>
      <c r="O130" s="803">
        <v>2.8067410378180342E-2</v>
      </c>
      <c r="P130" s="803">
        <v>0.33230427343952224</v>
      </c>
      <c r="Q130" s="803">
        <v>1.2046516077967487E-2</v>
      </c>
      <c r="R130" s="803">
        <v>4.38489646772229E-2</v>
      </c>
      <c r="S130" s="803">
        <v>3.6544850498338874E-2</v>
      </c>
      <c r="T130" s="803">
        <v>1.5590511122598856E-2</v>
      </c>
      <c r="U130" s="803">
        <v>3.1152647975077882E-2</v>
      </c>
      <c r="V130" s="803">
        <v>3.1638169355449518E-2</v>
      </c>
      <c r="W130" s="803">
        <v>3.2004679535388984E-2</v>
      </c>
      <c r="X130" s="803">
        <v>2.8871365107006105E-2</v>
      </c>
      <c r="Y130" s="803">
        <v>2.505163921402468E-2</v>
      </c>
      <c r="Z130" s="803">
        <v>1.9883040935672516E-2</v>
      </c>
      <c r="AA130" s="803">
        <v>1.6094594395606013E-2</v>
      </c>
      <c r="AB130" s="803">
        <v>2.897563927977001E-2</v>
      </c>
      <c r="AC130" s="803">
        <v>2.7164310954063603E-2</v>
      </c>
      <c r="AD130" s="803">
        <v>0.27034627085472901</v>
      </c>
      <c r="AE130" s="803">
        <v>3.1311990301961648E-2</v>
      </c>
      <c r="AF130" s="803">
        <v>4.1657626383163379E-2</v>
      </c>
      <c r="AG130" s="803">
        <v>2.2959763582632416E-2</v>
      </c>
      <c r="AH130" s="803">
        <v>2.5511634426689096E-2</v>
      </c>
      <c r="AI130" s="803">
        <v>3.7546411230968649E-2</v>
      </c>
      <c r="AJ130" s="803">
        <v>2.4361493123772102E-2</v>
      </c>
      <c r="AK130" s="803">
        <v>3.019891500904159E-2</v>
      </c>
      <c r="AL130" s="803">
        <v>1.9361471243360559E-2</v>
      </c>
      <c r="AM130" s="803">
        <v>2.1209122761484556E-3</v>
      </c>
      <c r="AN130" s="803">
        <v>4.079497907949791E-2</v>
      </c>
      <c r="AO130" s="803">
        <v>2.3007431800987941E-2</v>
      </c>
      <c r="AP130" s="803">
        <v>1.8731988472622477E-2</v>
      </c>
      <c r="AQ130" s="803">
        <v>1.248385708136031E-2</v>
      </c>
      <c r="AR130" s="803">
        <v>2.8434976304186413E-2</v>
      </c>
      <c r="AS130" s="803">
        <v>2.5175073131814555E-2</v>
      </c>
      <c r="AT130" s="803">
        <v>9.7120232817840338E-3</v>
      </c>
      <c r="AU130" s="803">
        <v>1.1499015849994821E-2</v>
      </c>
      <c r="AV130" s="803">
        <v>1.5706806282722512E-2</v>
      </c>
      <c r="AW130" s="803">
        <v>1.72568495294535E-2</v>
      </c>
      <c r="AX130" s="803">
        <v>1.3783164585026975E-2</v>
      </c>
      <c r="AY130" s="803">
        <v>8.9389780802346126E-3</v>
      </c>
      <c r="AZ130" s="803">
        <v>7.9092159559834944E-3</v>
      </c>
      <c r="BA130" s="803">
        <v>5.4619936276741011E-3</v>
      </c>
      <c r="BB130" s="803">
        <v>9.5398428731762065E-3</v>
      </c>
      <c r="BC130" s="803">
        <v>1.4896601946946249E-2</v>
      </c>
      <c r="BD130" s="803">
        <v>5.6694286960313998E-3</v>
      </c>
      <c r="BE130" s="803">
        <v>2.4704785581106278E-2</v>
      </c>
      <c r="BF130" s="803">
        <v>-1.3337166626986087E-2</v>
      </c>
      <c r="BG130" s="803">
        <v>1.7555705604321403E-2</v>
      </c>
      <c r="BH130" s="803">
        <v>2.496465438769779E-2</v>
      </c>
      <c r="BI130" s="803">
        <v>2.3244297254634932E-2</v>
      </c>
      <c r="BJ130" s="803">
        <v>4.5852779824776875E-2</v>
      </c>
      <c r="BK130" s="803">
        <v>3.448042860316871E-2</v>
      </c>
      <c r="BL130" s="803">
        <v>3.2870840134703899E-2</v>
      </c>
      <c r="BM130" s="803">
        <v>4.0569651571511448E-2</v>
      </c>
      <c r="BN130" s="803">
        <v>3.2409606211410986E-2</v>
      </c>
      <c r="BO130" s="803">
        <v>6.5968948087564885E-2</v>
      </c>
      <c r="BP130" s="803">
        <v>3.1605982034235716E-2</v>
      </c>
      <c r="BQ130" s="803">
        <v>3.4499578148070024E-2</v>
      </c>
      <c r="BR130" s="803">
        <v>5.6246270943189333E-2</v>
      </c>
      <c r="BS130" s="803">
        <v>3.6881833532823122E-2</v>
      </c>
      <c r="BT130" s="803">
        <v>1.6372065014820927E-2</v>
      </c>
      <c r="BU130" s="803">
        <v>9.1523061023385491E-2</v>
      </c>
      <c r="BV130" s="803">
        <v>5.1878679566814412E-2</v>
      </c>
      <c r="BW130" s="803">
        <v>5.0803885152892678E-2</v>
      </c>
      <c r="BX130" s="803">
        <v>4.6564401809528019E-2</v>
      </c>
      <c r="BY130" s="803">
        <v>6.7492057943598555E-2</v>
      </c>
      <c r="BZ130" s="803">
        <v>2.2326818934414971E-2</v>
      </c>
      <c r="CA130" s="803">
        <v>-4.8752742113527009E-2</v>
      </c>
      <c r="CB130" s="803">
        <v>8.0842667285705994E-2</v>
      </c>
      <c r="CC130" s="803">
        <v>0.14998238985655737</v>
      </c>
      <c r="CD130" s="803">
        <v>4.9906499473169622E-2</v>
      </c>
      <c r="CE130" s="803">
        <v>2.3360644507165757E-2</v>
      </c>
      <c r="CF130" s="803">
        <v>2.0634620974435965E-2</v>
      </c>
      <c r="CG130" s="803">
        <v>1.6624374053240451E-2</v>
      </c>
      <c r="CH130" s="803">
        <v>2.2775290194978356E-2</v>
      </c>
      <c r="CI130" s="803">
        <v>1.3068755104982463E-2</v>
      </c>
      <c r="CJ130" s="803">
        <v>1.451853276284794E-2</v>
      </c>
      <c r="CK130" s="803">
        <v>4.3834338704472706E-3</v>
      </c>
      <c r="CL130" s="803">
        <v>8.7320696220807171E-3</v>
      </c>
      <c r="CM130" s="803">
        <v>1.127732479764358E-2</v>
      </c>
      <c r="CN130" s="803">
        <v>1.5787541753845023E-2</v>
      </c>
      <c r="CO130" s="803">
        <v>1.4693568009100532E-2</v>
      </c>
      <c r="CP130" s="803">
        <v>4.6193777906850114E-3</v>
      </c>
      <c r="CQ130" s="803">
        <v>2.2721751354597444E-2</v>
      </c>
      <c r="CR130" s="803">
        <v>2.5023046999342696E-2</v>
      </c>
      <c r="CS130" s="803">
        <v>2.019349606633809E-2</v>
      </c>
      <c r="CT130" s="803">
        <v>1.9146738025879004E-2</v>
      </c>
      <c r="CU130" s="803">
        <v>1.9306789413118527E-2</v>
      </c>
      <c r="CV130" s="803">
        <v>4.7003137770179261E-2</v>
      </c>
      <c r="CW130" s="803">
        <v>2.8626073477755417E-2</v>
      </c>
      <c r="CX130" s="803">
        <v>2.7078649876866451E-2</v>
      </c>
      <c r="CY130" s="803">
        <v>4.7709788350409475E-2</v>
      </c>
      <c r="CZ130" s="803">
        <v>8.2929827454390093E-2</v>
      </c>
      <c r="DA130" s="803">
        <v>0.10567490658496449</v>
      </c>
      <c r="DB130" s="803">
        <v>0</v>
      </c>
      <c r="DC130" s="803">
        <v>1.0758417700641953E-2</v>
      </c>
      <c r="DD130" s="803" t="s">
        <v>569</v>
      </c>
      <c r="DE130" s="803" t="s">
        <v>569</v>
      </c>
      <c r="DF130" s="803" t="s">
        <v>569</v>
      </c>
      <c r="DG130" s="803" t="s">
        <v>569</v>
      </c>
      <c r="DH130" s="803" t="s">
        <v>569</v>
      </c>
      <c r="DI130" s="803" t="s">
        <v>569</v>
      </c>
      <c r="DJ130" s="803" t="s">
        <v>569</v>
      </c>
      <c r="DK130" s="803" t="s">
        <v>569</v>
      </c>
      <c r="DL130" s="803" t="s">
        <v>569</v>
      </c>
      <c r="DM130" s="803" t="s">
        <v>569</v>
      </c>
      <c r="DN130" s="803" t="s">
        <v>569</v>
      </c>
      <c r="DO130" s="803" t="s">
        <v>569</v>
      </c>
      <c r="DP130" s="803" t="s">
        <v>569</v>
      </c>
      <c r="DQ130" s="803" t="s">
        <v>569</v>
      </c>
      <c r="DR130" s="803" t="s">
        <v>569</v>
      </c>
      <c r="DS130" s="803" t="s">
        <v>569</v>
      </c>
      <c r="DT130" s="804">
        <v>4.1231055069708519E-2</v>
      </c>
      <c r="DU130" s="43"/>
    </row>
    <row r="131" spans="1:125" x14ac:dyDescent="0.25">
      <c r="A131" s="22"/>
      <c r="B131" s="799"/>
      <c r="C131" s="793" t="s">
        <v>226</v>
      </c>
      <c r="D131" s="802">
        <v>-0.36169119913121323</v>
      </c>
      <c r="E131" s="803">
        <v>-0.21959474448113478</v>
      </c>
      <c r="F131" s="803">
        <v>-3.2364021553907794E-2</v>
      </c>
      <c r="G131" s="803">
        <v>-2.5166729583490623E-4</v>
      </c>
      <c r="H131" s="803">
        <v>-9.8359241930963112E-2</v>
      </c>
      <c r="I131" s="803">
        <v>-1.8034839065583162E-4</v>
      </c>
      <c r="J131" s="803">
        <v>-4.9611787760771962E-5</v>
      </c>
      <c r="K131" s="803">
        <v>-8.7484960336072764E-3</v>
      </c>
      <c r="L131" s="803">
        <v>-1.9628486429146826E-2</v>
      </c>
      <c r="M131" s="803">
        <v>-2.4314842474556254E-5</v>
      </c>
      <c r="N131" s="803">
        <v>-4.7338328513206652E-4</v>
      </c>
      <c r="O131" s="803">
        <v>-1.8687629975016024E-2</v>
      </c>
      <c r="P131" s="803">
        <v>-9.4698763234152156E-5</v>
      </c>
      <c r="Q131" s="803">
        <v>-2.157065694827391E-3</v>
      </c>
      <c r="R131" s="803">
        <v>0</v>
      </c>
      <c r="S131" s="803">
        <v>0</v>
      </c>
      <c r="T131" s="803">
        <v>-1.0667191820725533E-4</v>
      </c>
      <c r="U131" s="803">
        <v>-2.7814864263462394E-5</v>
      </c>
      <c r="V131" s="803">
        <v>-1.8935090509732637E-5</v>
      </c>
      <c r="W131" s="803">
        <v>-3.3425252778474136E-5</v>
      </c>
      <c r="X131" s="803">
        <v>-4.947115337046968E-5</v>
      </c>
      <c r="Y131" s="803">
        <v>0</v>
      </c>
      <c r="Z131" s="803">
        <v>0</v>
      </c>
      <c r="AA131" s="803">
        <v>0</v>
      </c>
      <c r="AB131" s="803">
        <v>-1.8913602663035257E-5</v>
      </c>
      <c r="AC131" s="803">
        <v>0</v>
      </c>
      <c r="AD131" s="803">
        <v>-5.0093979498905183E-3</v>
      </c>
      <c r="AE131" s="803">
        <v>-2.7551245316288297E-5</v>
      </c>
      <c r="AF131" s="803">
        <v>-1.0848340203948796E-4</v>
      </c>
      <c r="AG131" s="803">
        <v>-4.5464878381450331E-4</v>
      </c>
      <c r="AH131" s="803">
        <v>0</v>
      </c>
      <c r="AI131" s="803">
        <v>-4.3939626952567174E-5</v>
      </c>
      <c r="AJ131" s="803">
        <v>0</v>
      </c>
      <c r="AK131" s="803">
        <v>-4.5207956600361664E-5</v>
      </c>
      <c r="AL131" s="803">
        <v>-5.7113484493688961E-6</v>
      </c>
      <c r="AM131" s="803">
        <v>-1.2165844796262653E-5</v>
      </c>
      <c r="AN131" s="803">
        <v>-2.6821156528269499E-5</v>
      </c>
      <c r="AO131" s="803">
        <v>-4.450180232299408E-5</v>
      </c>
      <c r="AP131" s="803">
        <v>0</v>
      </c>
      <c r="AQ131" s="803">
        <v>-7.1746305065289138E-5</v>
      </c>
      <c r="AR131" s="803">
        <v>-5.4999954166704862E-5</v>
      </c>
      <c r="AS131" s="803">
        <v>-4.4322311851786189E-5</v>
      </c>
      <c r="AT131" s="803">
        <v>-3.3839802375554127E-5</v>
      </c>
      <c r="AU131" s="803">
        <v>-5.179736869367036E-5</v>
      </c>
      <c r="AV131" s="803">
        <v>0</v>
      </c>
      <c r="AW131" s="803">
        <v>-2.0866807169834945E-5</v>
      </c>
      <c r="AX131" s="803">
        <v>-2.4634789249377972E-5</v>
      </c>
      <c r="AY131" s="803">
        <v>-1.8799112681881415E-5</v>
      </c>
      <c r="AZ131" s="803">
        <v>0</v>
      </c>
      <c r="BA131" s="803">
        <v>0</v>
      </c>
      <c r="BB131" s="803">
        <v>0</v>
      </c>
      <c r="BC131" s="803">
        <v>-4.2837101213360891E-5</v>
      </c>
      <c r="BD131" s="803">
        <v>0</v>
      </c>
      <c r="BE131" s="803">
        <v>0</v>
      </c>
      <c r="BF131" s="803">
        <v>-2.6952845995930122E-5</v>
      </c>
      <c r="BG131" s="803">
        <v>-4.2201215395003379E-5</v>
      </c>
      <c r="BH131" s="803">
        <v>-3.8734917591462826E-5</v>
      </c>
      <c r="BI131" s="803">
        <v>-3.0951128168621748E-5</v>
      </c>
      <c r="BJ131" s="803">
        <v>-2.729332132427195E-5</v>
      </c>
      <c r="BK131" s="803">
        <v>-8.818523939429338E-5</v>
      </c>
      <c r="BL131" s="803">
        <v>-6.9851913942442024E-5</v>
      </c>
      <c r="BM131" s="803">
        <v>-3.166271371531925E-3</v>
      </c>
      <c r="BN131" s="803">
        <v>-5.2959437228543307E-2</v>
      </c>
      <c r="BO131" s="803">
        <v>-1.7131897503896461E-4</v>
      </c>
      <c r="BP131" s="803">
        <v>-1.2251619007827765E-2</v>
      </c>
      <c r="BQ131" s="803">
        <v>-3.9886978837094848E-2</v>
      </c>
      <c r="BR131" s="803">
        <v>-3.2251302146324155E-5</v>
      </c>
      <c r="BS131" s="803">
        <v>-8.1810964281252394E-4</v>
      </c>
      <c r="BT131" s="803">
        <v>-2.8894322364288568E-2</v>
      </c>
      <c r="BU131" s="803">
        <v>-1.9664523233634202E-5</v>
      </c>
      <c r="BV131" s="803">
        <v>-5.7489215829699073E-3</v>
      </c>
      <c r="BW131" s="803">
        <v>0</v>
      </c>
      <c r="BX131" s="803">
        <v>-1.2790474927427317E-2</v>
      </c>
      <c r="BY131" s="803">
        <v>-7.0450409697019548E-3</v>
      </c>
      <c r="BZ131" s="803">
        <v>-7.7399156960139973E-3</v>
      </c>
      <c r="CA131" s="803">
        <v>-3.651469997556324E-5</v>
      </c>
      <c r="CB131" s="803">
        <v>-5.8034937032093323E-5</v>
      </c>
      <c r="CC131" s="803">
        <v>-1.0405993852459016E-4</v>
      </c>
      <c r="CD131" s="803">
        <v>-1.3873199996203024E-2</v>
      </c>
      <c r="CE131" s="803">
        <v>0</v>
      </c>
      <c r="CF131" s="803">
        <v>-3.4460955737149807E-5</v>
      </c>
      <c r="CG131" s="803">
        <v>-2.8945514892467413E-5</v>
      </c>
      <c r="CH131" s="803">
        <v>-1.3848399089556532E-4</v>
      </c>
      <c r="CI131" s="803">
        <v>0</v>
      </c>
      <c r="CJ131" s="803">
        <v>-6.9441105929736284E-5</v>
      </c>
      <c r="CK131" s="803">
        <v>0</v>
      </c>
      <c r="CL131" s="803">
        <v>-1.3026458909120909E-5</v>
      </c>
      <c r="CM131" s="803">
        <v>-3.2840234929420219E-3</v>
      </c>
      <c r="CN131" s="803">
        <v>-1.9368278089784533E-2</v>
      </c>
      <c r="CO131" s="803">
        <v>-1.5799535493656486E-5</v>
      </c>
      <c r="CP131" s="803">
        <v>-4.8402124853281056E-5</v>
      </c>
      <c r="CQ131" s="803">
        <v>-6.739548785980428E-3</v>
      </c>
      <c r="CR131" s="803">
        <v>-4.718123829563823E-2</v>
      </c>
      <c r="CS131" s="803">
        <v>-2.0947610027321668E-5</v>
      </c>
      <c r="CT131" s="803">
        <v>-5.0809565747578079E-5</v>
      </c>
      <c r="CU131" s="803">
        <v>-4.0506329113924049E-5</v>
      </c>
      <c r="CV131" s="803">
        <v>-2.8663543270535655E-4</v>
      </c>
      <c r="CW131" s="803">
        <v>-7.5002812605472709E-5</v>
      </c>
      <c r="CX131" s="803">
        <v>-8.0479442867643511E-6</v>
      </c>
      <c r="CY131" s="803">
        <v>-6.2041337256709333E-5</v>
      </c>
      <c r="CZ131" s="803">
        <v>-3.2980047071521729E-5</v>
      </c>
      <c r="DA131" s="803">
        <v>-4.5457438200612767E-5</v>
      </c>
      <c r="DB131" s="803">
        <v>0</v>
      </c>
      <c r="DC131" s="803">
        <v>-5.0747253304914876E-6</v>
      </c>
      <c r="DD131" s="803" t="s">
        <v>569</v>
      </c>
      <c r="DE131" s="803" t="s">
        <v>569</v>
      </c>
      <c r="DF131" s="803" t="s">
        <v>569</v>
      </c>
      <c r="DG131" s="803" t="s">
        <v>569</v>
      </c>
      <c r="DH131" s="803" t="s">
        <v>569</v>
      </c>
      <c r="DI131" s="803" t="s">
        <v>569</v>
      </c>
      <c r="DJ131" s="803" t="s">
        <v>569</v>
      </c>
      <c r="DK131" s="803" t="s">
        <v>569</v>
      </c>
      <c r="DL131" s="803" t="s">
        <v>569</v>
      </c>
      <c r="DM131" s="803" t="s">
        <v>569</v>
      </c>
      <c r="DN131" s="803" t="s">
        <v>569</v>
      </c>
      <c r="DO131" s="803" t="s">
        <v>569</v>
      </c>
      <c r="DP131" s="803" t="s">
        <v>569</v>
      </c>
      <c r="DQ131" s="803" t="s">
        <v>569</v>
      </c>
      <c r="DR131" s="803" t="s">
        <v>569</v>
      </c>
      <c r="DS131" s="803" t="s">
        <v>569</v>
      </c>
      <c r="DT131" s="804">
        <v>-1.1800818386668419E-2</v>
      </c>
      <c r="DU131" s="43"/>
    </row>
    <row r="132" spans="1:125" x14ac:dyDescent="0.25">
      <c r="A132" s="22"/>
      <c r="B132" s="797"/>
      <c r="C132" s="798" t="s">
        <v>179</v>
      </c>
      <c r="D132" s="811">
        <v>0.48979741586248682</v>
      </c>
      <c r="E132" s="812">
        <v>0.51817438536668847</v>
      </c>
      <c r="F132" s="812">
        <v>0.32540505687836779</v>
      </c>
      <c r="G132" s="812">
        <v>0.62823020693915366</v>
      </c>
      <c r="H132" s="812">
        <v>0.61838899549384441</v>
      </c>
      <c r="I132" s="812">
        <v>0.54011160382762935</v>
      </c>
      <c r="J132" s="812">
        <v>0.39252846476322772</v>
      </c>
      <c r="K132" s="812">
        <v>0.61916512021534764</v>
      </c>
      <c r="L132" s="812">
        <v>0.20529953181952321</v>
      </c>
      <c r="M132" s="812">
        <v>0.23649136823092154</v>
      </c>
      <c r="N132" s="812">
        <v>9.5660406665828382E-2</v>
      </c>
      <c r="O132" s="812">
        <v>0.32766731510979041</v>
      </c>
      <c r="P132" s="812">
        <v>0.60296596526449364</v>
      </c>
      <c r="Q132" s="812">
        <v>0.13864365796592185</v>
      </c>
      <c r="R132" s="812">
        <v>0.34673162809581809</v>
      </c>
      <c r="S132" s="812">
        <v>0.38793170053310672</v>
      </c>
      <c r="T132" s="812">
        <v>0.31789052178979066</v>
      </c>
      <c r="U132" s="812">
        <v>0.37614040943480198</v>
      </c>
      <c r="V132" s="812">
        <v>0.27568308339013858</v>
      </c>
      <c r="W132" s="812">
        <v>0.36827943511322803</v>
      </c>
      <c r="X132" s="812">
        <v>0.53608920638375768</v>
      </c>
      <c r="Y132" s="812">
        <v>0.33983899157883585</v>
      </c>
      <c r="Z132" s="812">
        <v>0.34774436090225563</v>
      </c>
      <c r="AA132" s="812">
        <v>0.21120289791050051</v>
      </c>
      <c r="AB132" s="812">
        <v>0.44490467544257828</v>
      </c>
      <c r="AC132" s="812">
        <v>0.31240535083291265</v>
      </c>
      <c r="AD132" s="812">
        <v>0.30106148390722187</v>
      </c>
      <c r="AE132" s="812">
        <v>0.34923958562927043</v>
      </c>
      <c r="AF132" s="812">
        <v>0.45313517031894118</v>
      </c>
      <c r="AG132" s="812">
        <v>0.380313707660832</v>
      </c>
      <c r="AH132" s="812">
        <v>0.45808802915615365</v>
      </c>
      <c r="AI132" s="812">
        <v>0.4243396240232587</v>
      </c>
      <c r="AJ132" s="812">
        <v>0.45461689587426324</v>
      </c>
      <c r="AK132" s="812">
        <v>0.50981012658227853</v>
      </c>
      <c r="AL132" s="812">
        <v>0.21651150836712549</v>
      </c>
      <c r="AM132" s="812">
        <v>0.205039092914612</v>
      </c>
      <c r="AN132" s="812">
        <v>0.47347387619354148</v>
      </c>
      <c r="AO132" s="812">
        <v>0.21481019981309243</v>
      </c>
      <c r="AP132" s="812">
        <v>0.21517771373679154</v>
      </c>
      <c r="AQ132" s="812">
        <v>0.22513990529487732</v>
      </c>
      <c r="AR132" s="812">
        <v>0.27288227259810616</v>
      </c>
      <c r="AS132" s="812">
        <v>0.45058062228525841</v>
      </c>
      <c r="AT132" s="812">
        <v>0.41254103076038035</v>
      </c>
      <c r="AU132" s="812">
        <v>0.43636693255982595</v>
      </c>
      <c r="AV132" s="812">
        <v>0.4101647299195505</v>
      </c>
      <c r="AW132" s="812">
        <v>0.37201343822381738</v>
      </c>
      <c r="AX132" s="812">
        <v>0.29370827482570888</v>
      </c>
      <c r="AY132" s="812">
        <v>0.38941421964883255</v>
      </c>
      <c r="AZ132" s="812">
        <v>0.31774415405777168</v>
      </c>
      <c r="BA132" s="812">
        <v>0.33909877105143377</v>
      </c>
      <c r="BB132" s="812">
        <v>0.30976430976430974</v>
      </c>
      <c r="BC132" s="812">
        <v>0.28226436917013825</v>
      </c>
      <c r="BD132" s="812">
        <v>0.27256868730920192</v>
      </c>
      <c r="BE132" s="812">
        <v>0.13129272840273462</v>
      </c>
      <c r="BF132" s="812">
        <v>0.2361159152063465</v>
      </c>
      <c r="BG132" s="812">
        <v>0.32385212694125592</v>
      </c>
      <c r="BH132" s="812">
        <v>0.35556717603083299</v>
      </c>
      <c r="BI132" s="812">
        <v>0.39456498189359002</v>
      </c>
      <c r="BJ132" s="812">
        <v>0.35170173858456838</v>
      </c>
      <c r="BK132" s="812">
        <v>0.44959125568909319</v>
      </c>
      <c r="BL132" s="812">
        <v>0.44285745797855913</v>
      </c>
      <c r="BM132" s="812">
        <v>0.46094363205132582</v>
      </c>
      <c r="BN132" s="812">
        <v>0.47946049380166711</v>
      </c>
      <c r="BO132" s="812">
        <v>0.43258598332216741</v>
      </c>
      <c r="BP132" s="812">
        <v>0.33805620752792559</v>
      </c>
      <c r="BQ132" s="812">
        <v>0.45660637699500811</v>
      </c>
      <c r="BR132" s="812">
        <v>0.74008675600277363</v>
      </c>
      <c r="BS132" s="812">
        <v>0.6957107680155401</v>
      </c>
      <c r="BT132" s="812">
        <v>0.68488472899243635</v>
      </c>
      <c r="BU132" s="812">
        <v>0.65891884451261484</v>
      </c>
      <c r="BV132" s="812">
        <v>0.73077729057358742</v>
      </c>
      <c r="BW132" s="812">
        <v>0.85951840159534643</v>
      </c>
      <c r="BX132" s="812">
        <v>0.70296774383684779</v>
      </c>
      <c r="BY132" s="812">
        <v>0.74641193827300112</v>
      </c>
      <c r="BZ132" s="812">
        <v>0.29900801827791396</v>
      </c>
      <c r="CA132" s="812">
        <v>0.24780560697262241</v>
      </c>
      <c r="CB132" s="812">
        <v>0.68719168939701702</v>
      </c>
      <c r="CC132" s="812">
        <v>0.66363025102459017</v>
      </c>
      <c r="CD132" s="812">
        <v>0.68037533104881964</v>
      </c>
      <c r="CE132" s="812">
        <v>0.8180335954840654</v>
      </c>
      <c r="CF132" s="812">
        <v>0.58327564869003423</v>
      </c>
      <c r="CG132" s="812">
        <v>0.49855754850785872</v>
      </c>
      <c r="CH132" s="812">
        <v>0.65893878652515259</v>
      </c>
      <c r="CI132" s="812">
        <v>0.38019507038869937</v>
      </c>
      <c r="CJ132" s="812">
        <v>0.43674716493330984</v>
      </c>
      <c r="CK132" s="812">
        <v>0.697159522289718</v>
      </c>
      <c r="CL132" s="812">
        <v>0.7917894229495811</v>
      </c>
      <c r="CM132" s="812">
        <v>0.54555766044503562</v>
      </c>
      <c r="CN132" s="812">
        <v>0.56017187901479282</v>
      </c>
      <c r="CO132" s="812">
        <v>0.71879986728390188</v>
      </c>
      <c r="CP132" s="812">
        <v>0.70735772800425933</v>
      </c>
      <c r="CQ132" s="812">
        <v>0.77282343146487598</v>
      </c>
      <c r="CR132" s="812">
        <v>0.58872991397164909</v>
      </c>
      <c r="CS132" s="812">
        <v>0.68487911732756379</v>
      </c>
      <c r="CT132" s="812">
        <v>0.35042510670008808</v>
      </c>
      <c r="CU132" s="812">
        <v>0.40014729574223246</v>
      </c>
      <c r="CV132" s="812">
        <v>0.74191903690494609</v>
      </c>
      <c r="CW132" s="812">
        <v>0.46223816726460576</v>
      </c>
      <c r="CX132" s="812">
        <v>0.41271199626575383</v>
      </c>
      <c r="CY132" s="812">
        <v>0.68334987768993516</v>
      </c>
      <c r="CZ132" s="812">
        <v>0.67646873641446925</v>
      </c>
      <c r="DA132" s="812">
        <v>0.68584819033938527</v>
      </c>
      <c r="DB132" s="812">
        <v>0</v>
      </c>
      <c r="DC132" s="812">
        <v>0.47897287559310853</v>
      </c>
      <c r="DD132" s="812" t="s">
        <v>569</v>
      </c>
      <c r="DE132" s="812" t="s">
        <v>569</v>
      </c>
      <c r="DF132" s="812" t="s">
        <v>569</v>
      </c>
      <c r="DG132" s="812" t="s">
        <v>569</v>
      </c>
      <c r="DH132" s="812" t="s">
        <v>569</v>
      </c>
      <c r="DI132" s="812" t="s">
        <v>569</v>
      </c>
      <c r="DJ132" s="812" t="s">
        <v>569</v>
      </c>
      <c r="DK132" s="812" t="s">
        <v>569</v>
      </c>
      <c r="DL132" s="812" t="s">
        <v>569</v>
      </c>
      <c r="DM132" s="812" t="s">
        <v>569</v>
      </c>
      <c r="DN132" s="812" t="s">
        <v>569</v>
      </c>
      <c r="DO132" s="812" t="s">
        <v>569</v>
      </c>
      <c r="DP132" s="812" t="s">
        <v>569</v>
      </c>
      <c r="DQ132" s="812" t="s">
        <v>569</v>
      </c>
      <c r="DR132" s="812" t="s">
        <v>569</v>
      </c>
      <c r="DS132" s="812" t="s">
        <v>569</v>
      </c>
      <c r="DT132" s="813">
        <v>0.5583393627819957</v>
      </c>
      <c r="DU132" s="43"/>
    </row>
    <row r="133" spans="1:125" x14ac:dyDescent="0.25">
      <c r="A133" s="22"/>
      <c r="B133" s="800"/>
      <c r="C133" s="801" t="s">
        <v>180</v>
      </c>
      <c r="D133" s="814">
        <v>1</v>
      </c>
      <c r="E133" s="815">
        <v>1</v>
      </c>
      <c r="F133" s="815">
        <v>1</v>
      </c>
      <c r="G133" s="815">
        <v>1</v>
      </c>
      <c r="H133" s="815">
        <v>1</v>
      </c>
      <c r="I133" s="815">
        <v>1</v>
      </c>
      <c r="J133" s="815">
        <v>1</v>
      </c>
      <c r="K133" s="815">
        <v>1</v>
      </c>
      <c r="L133" s="815">
        <v>1</v>
      </c>
      <c r="M133" s="815">
        <v>1</v>
      </c>
      <c r="N133" s="815">
        <v>1</v>
      </c>
      <c r="O133" s="815">
        <v>1</v>
      </c>
      <c r="P133" s="815">
        <v>1</v>
      </c>
      <c r="Q133" s="815">
        <v>1</v>
      </c>
      <c r="R133" s="815">
        <v>1</v>
      </c>
      <c r="S133" s="815">
        <v>1</v>
      </c>
      <c r="T133" s="815">
        <v>1</v>
      </c>
      <c r="U133" s="815">
        <v>1</v>
      </c>
      <c r="V133" s="815">
        <v>1</v>
      </c>
      <c r="W133" s="815">
        <v>1</v>
      </c>
      <c r="X133" s="815">
        <v>1</v>
      </c>
      <c r="Y133" s="815">
        <v>1</v>
      </c>
      <c r="Z133" s="815">
        <v>1</v>
      </c>
      <c r="AA133" s="815">
        <v>1</v>
      </c>
      <c r="AB133" s="815">
        <v>1</v>
      </c>
      <c r="AC133" s="815">
        <v>1</v>
      </c>
      <c r="AD133" s="815">
        <v>1</v>
      </c>
      <c r="AE133" s="815">
        <v>1</v>
      </c>
      <c r="AF133" s="815">
        <v>1</v>
      </c>
      <c r="AG133" s="815">
        <v>1</v>
      </c>
      <c r="AH133" s="815">
        <v>1</v>
      </c>
      <c r="AI133" s="815">
        <v>1</v>
      </c>
      <c r="AJ133" s="815">
        <v>1</v>
      </c>
      <c r="AK133" s="815">
        <v>1</v>
      </c>
      <c r="AL133" s="815">
        <v>1</v>
      </c>
      <c r="AM133" s="815">
        <v>1</v>
      </c>
      <c r="AN133" s="815">
        <v>1</v>
      </c>
      <c r="AO133" s="815">
        <v>1</v>
      </c>
      <c r="AP133" s="815">
        <v>1</v>
      </c>
      <c r="AQ133" s="815">
        <v>1</v>
      </c>
      <c r="AR133" s="815">
        <v>1</v>
      </c>
      <c r="AS133" s="815">
        <v>1</v>
      </c>
      <c r="AT133" s="815">
        <v>1</v>
      </c>
      <c r="AU133" s="815">
        <v>1</v>
      </c>
      <c r="AV133" s="815">
        <v>1</v>
      </c>
      <c r="AW133" s="815">
        <v>1</v>
      </c>
      <c r="AX133" s="815">
        <v>1</v>
      </c>
      <c r="AY133" s="815">
        <v>1</v>
      </c>
      <c r="AZ133" s="815">
        <v>1</v>
      </c>
      <c r="BA133" s="815">
        <v>1</v>
      </c>
      <c r="BB133" s="815">
        <v>1</v>
      </c>
      <c r="BC133" s="815">
        <v>1</v>
      </c>
      <c r="BD133" s="815">
        <v>1</v>
      </c>
      <c r="BE133" s="815">
        <v>1</v>
      </c>
      <c r="BF133" s="815">
        <v>1</v>
      </c>
      <c r="BG133" s="815">
        <v>1</v>
      </c>
      <c r="BH133" s="815">
        <v>1</v>
      </c>
      <c r="BI133" s="815">
        <v>1</v>
      </c>
      <c r="BJ133" s="815">
        <v>1</v>
      </c>
      <c r="BK133" s="815">
        <v>1</v>
      </c>
      <c r="BL133" s="815">
        <v>1</v>
      </c>
      <c r="BM133" s="815">
        <v>1</v>
      </c>
      <c r="BN133" s="815">
        <v>1</v>
      </c>
      <c r="BO133" s="815">
        <v>1</v>
      </c>
      <c r="BP133" s="815">
        <v>1</v>
      </c>
      <c r="BQ133" s="815">
        <v>1</v>
      </c>
      <c r="BR133" s="815">
        <v>1</v>
      </c>
      <c r="BS133" s="815">
        <v>1</v>
      </c>
      <c r="BT133" s="815">
        <v>1</v>
      </c>
      <c r="BU133" s="815">
        <v>1</v>
      </c>
      <c r="BV133" s="815">
        <v>1</v>
      </c>
      <c r="BW133" s="815">
        <v>1</v>
      </c>
      <c r="BX133" s="815">
        <v>1</v>
      </c>
      <c r="BY133" s="815">
        <v>1</v>
      </c>
      <c r="BZ133" s="815">
        <v>1</v>
      </c>
      <c r="CA133" s="815">
        <v>1</v>
      </c>
      <c r="CB133" s="815">
        <v>1</v>
      </c>
      <c r="CC133" s="815">
        <v>1</v>
      </c>
      <c r="CD133" s="815">
        <v>1</v>
      </c>
      <c r="CE133" s="815">
        <v>1</v>
      </c>
      <c r="CF133" s="815">
        <v>1</v>
      </c>
      <c r="CG133" s="815">
        <v>1</v>
      </c>
      <c r="CH133" s="815">
        <v>1</v>
      </c>
      <c r="CI133" s="815">
        <v>1</v>
      </c>
      <c r="CJ133" s="815">
        <v>1</v>
      </c>
      <c r="CK133" s="815">
        <v>1</v>
      </c>
      <c r="CL133" s="815">
        <v>1</v>
      </c>
      <c r="CM133" s="815">
        <v>1</v>
      </c>
      <c r="CN133" s="815">
        <v>1</v>
      </c>
      <c r="CO133" s="815">
        <v>1</v>
      </c>
      <c r="CP133" s="815">
        <v>1</v>
      </c>
      <c r="CQ133" s="815">
        <v>1</v>
      </c>
      <c r="CR133" s="815">
        <v>1</v>
      </c>
      <c r="CS133" s="815">
        <v>1</v>
      </c>
      <c r="CT133" s="815">
        <v>1</v>
      </c>
      <c r="CU133" s="815">
        <v>1</v>
      </c>
      <c r="CV133" s="815">
        <v>1</v>
      </c>
      <c r="CW133" s="815">
        <v>1</v>
      </c>
      <c r="CX133" s="815">
        <v>1</v>
      </c>
      <c r="CY133" s="815">
        <v>1</v>
      </c>
      <c r="CZ133" s="815">
        <v>1</v>
      </c>
      <c r="DA133" s="815">
        <v>1</v>
      </c>
      <c r="DB133" s="815">
        <v>1</v>
      </c>
      <c r="DC133" s="815">
        <v>1</v>
      </c>
      <c r="DD133" s="815" t="s">
        <v>569</v>
      </c>
      <c r="DE133" s="815" t="s">
        <v>569</v>
      </c>
      <c r="DF133" s="815" t="s">
        <v>569</v>
      </c>
      <c r="DG133" s="815" t="s">
        <v>569</v>
      </c>
      <c r="DH133" s="815" t="s">
        <v>569</v>
      </c>
      <c r="DI133" s="815" t="s">
        <v>569</v>
      </c>
      <c r="DJ133" s="815" t="s">
        <v>569</v>
      </c>
      <c r="DK133" s="815" t="s">
        <v>569</v>
      </c>
      <c r="DL133" s="815" t="s">
        <v>569</v>
      </c>
      <c r="DM133" s="815" t="s">
        <v>569</v>
      </c>
      <c r="DN133" s="815" t="s">
        <v>569</v>
      </c>
      <c r="DO133" s="815" t="s">
        <v>569</v>
      </c>
      <c r="DP133" s="815" t="s">
        <v>569</v>
      </c>
      <c r="DQ133" s="815" t="s">
        <v>569</v>
      </c>
      <c r="DR133" s="815" t="s">
        <v>569</v>
      </c>
      <c r="DS133" s="815" t="s">
        <v>569</v>
      </c>
      <c r="DT133" s="816">
        <v>1</v>
      </c>
      <c r="DU133" s="43"/>
    </row>
  </sheetData>
  <sheetProtection sheet="1" formatColumns="0" formatRows="0"/>
  <phoneticPr fontId="3"/>
  <conditionalFormatting sqref="D4:DI113 DT4:DT113 DT124:DT133 D124:DI133">
    <cfRule type="expression" dxfId="118" priority="27">
      <formula>D4=0</formula>
    </cfRule>
  </conditionalFormatting>
  <conditionalFormatting sqref="B4:DI104 DT4:DT113 C105:DI113 B105:B123">
    <cfRule type="expression" dxfId="117" priority="26">
      <formula>ISERROR($C4)</formula>
    </cfRule>
  </conditionalFormatting>
  <conditionalFormatting sqref="D3:DI113 D124:DI133 D2:DS2">
    <cfRule type="expression" dxfId="116" priority="25">
      <formula>ISERROR(D$3)</formula>
    </cfRule>
  </conditionalFormatting>
  <conditionalFormatting sqref="DJ4:DN113 DJ124:DN133">
    <cfRule type="expression" dxfId="115" priority="24">
      <formula>DJ4=0</formula>
    </cfRule>
  </conditionalFormatting>
  <conditionalFormatting sqref="DJ4:DN113">
    <cfRule type="expression" dxfId="114" priority="23">
      <formula>ISERROR($C4)</formula>
    </cfRule>
  </conditionalFormatting>
  <conditionalFormatting sqref="DJ3:DN113 DJ124:DN133">
    <cfRule type="expression" dxfId="113" priority="22">
      <formula>ISERROR(DJ$3)</formula>
    </cfRule>
  </conditionalFormatting>
  <conditionalFormatting sqref="DO4:DS113 DO124:DS133">
    <cfRule type="expression" dxfId="112" priority="21">
      <formula>DO4=0</formula>
    </cfRule>
  </conditionalFormatting>
  <conditionalFormatting sqref="DO4:DS113">
    <cfRule type="expression" dxfId="111" priority="20">
      <formula>ISERROR($C4)</formula>
    </cfRule>
  </conditionalFormatting>
  <conditionalFormatting sqref="DO3:DS113 DO124:DS133">
    <cfRule type="expression" dxfId="110" priority="19">
      <formula>ISERROR(DO$3)</formula>
    </cfRule>
  </conditionalFormatting>
  <conditionalFormatting sqref="D114:DI118 DT114:DT118">
    <cfRule type="expression" dxfId="109" priority="18">
      <formula>D114=0</formula>
    </cfRule>
  </conditionalFormatting>
  <conditionalFormatting sqref="C114:DI118 DT114:DT118">
    <cfRule type="expression" dxfId="108" priority="17">
      <formula>ISERROR($C114)</formula>
    </cfRule>
  </conditionalFormatting>
  <conditionalFormatting sqref="D114:DI118">
    <cfRule type="expression" dxfId="107" priority="16">
      <formula>ISERROR(D$3)</formula>
    </cfRule>
  </conditionalFormatting>
  <conditionalFormatting sqref="DJ114:DN118">
    <cfRule type="expression" dxfId="106" priority="15">
      <formula>DJ114=0</formula>
    </cfRule>
  </conditionalFormatting>
  <conditionalFormatting sqref="DJ114:DN118">
    <cfRule type="expression" dxfId="105" priority="14">
      <formula>ISERROR($C114)</formula>
    </cfRule>
  </conditionalFormatting>
  <conditionalFormatting sqref="DJ114:DN118">
    <cfRule type="expression" dxfId="104" priority="13">
      <formula>ISERROR(DJ$3)</formula>
    </cfRule>
  </conditionalFormatting>
  <conditionalFormatting sqref="DO114:DS118">
    <cfRule type="expression" dxfId="103" priority="12">
      <formula>DO114=0</formula>
    </cfRule>
  </conditionalFormatting>
  <conditionalFormatting sqref="DO114:DS118">
    <cfRule type="expression" dxfId="102" priority="11">
      <formula>ISERROR($C114)</formula>
    </cfRule>
  </conditionalFormatting>
  <conditionalFormatting sqref="DO114:DS118">
    <cfRule type="expression" dxfId="101" priority="10">
      <formula>ISERROR(DO$3)</formula>
    </cfRule>
  </conditionalFormatting>
  <conditionalFormatting sqref="D119:DI123 DT119:DT123">
    <cfRule type="expression" dxfId="100" priority="9">
      <formula>D119=0</formula>
    </cfRule>
  </conditionalFormatting>
  <conditionalFormatting sqref="C119:DI123 DT119:DT123">
    <cfRule type="expression" dxfId="99" priority="8">
      <formula>ISERROR($C119)</formula>
    </cfRule>
  </conditionalFormatting>
  <conditionalFormatting sqref="D119:DI123">
    <cfRule type="expression" dxfId="98" priority="7">
      <formula>ISERROR(D$3)</formula>
    </cfRule>
  </conditionalFormatting>
  <conditionalFormatting sqref="DJ119:DN123">
    <cfRule type="expression" dxfId="97" priority="6">
      <formula>DJ119=0</formula>
    </cfRule>
  </conditionalFormatting>
  <conditionalFormatting sqref="DJ119:DN123">
    <cfRule type="expression" dxfId="96" priority="5">
      <formula>ISERROR($C119)</formula>
    </cfRule>
  </conditionalFormatting>
  <conditionalFormatting sqref="DJ119:DN123">
    <cfRule type="expression" dxfId="95" priority="4">
      <formula>ISERROR(DJ$3)</formula>
    </cfRule>
  </conditionalFormatting>
  <conditionalFormatting sqref="DO119:DS123">
    <cfRule type="expression" dxfId="94" priority="3">
      <formula>DO119=0</formula>
    </cfRule>
  </conditionalFormatting>
  <conditionalFormatting sqref="DO119:DS123">
    <cfRule type="expression" dxfId="93" priority="2">
      <formula>ISERROR($C119)</formula>
    </cfRule>
  </conditionalFormatting>
  <conditionalFormatting sqref="DO119:DS123">
    <cfRule type="expression" dxfId="92" priority="1">
      <formula>ISERROR(DO$3)</formula>
    </cfRule>
  </conditionalFormatting>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theme="0" tint="-0.34998626667073579"/>
  </sheetPr>
  <dimension ref="B1:I136"/>
  <sheetViews>
    <sheetView zoomScale="80" zoomScaleNormal="80" workbookViewId="0">
      <selection activeCell="E5" sqref="E5"/>
    </sheetView>
  </sheetViews>
  <sheetFormatPr defaultRowHeight="15.75" x14ac:dyDescent="0.25"/>
  <cols>
    <col min="1" max="1" width="5.44140625" customWidth="1"/>
    <col min="2" max="2" width="25.109375" customWidth="1"/>
    <col min="3" max="3" width="12.6640625" customWidth="1"/>
    <col min="4" max="7" width="18.77734375" customWidth="1"/>
    <col min="8" max="8" width="5" customWidth="1"/>
    <col min="9" max="9" width="18.77734375" customWidth="1"/>
    <col min="10" max="10" width="16.5546875" customWidth="1"/>
    <col min="11" max="11" width="8"/>
    <col min="12" max="12" width="16.5546875" customWidth="1"/>
    <col min="13" max="13" width="8"/>
    <col min="14" max="14" width="16.5546875" customWidth="1"/>
  </cols>
  <sheetData>
    <row r="1" spans="2:9" x14ac:dyDescent="0.25">
      <c r="C1" s="44"/>
      <c r="D1" s="44"/>
    </row>
    <row r="2" spans="2:9" x14ac:dyDescent="0.25">
      <c r="B2" s="41" t="s">
        <v>500</v>
      </c>
      <c r="C2" s="76"/>
      <c r="D2" s="76"/>
      <c r="E2" s="41"/>
      <c r="F2" s="41"/>
      <c r="G2" s="41"/>
    </row>
    <row r="3" spans="2:9" x14ac:dyDescent="0.25">
      <c r="B3" s="41" t="s">
        <v>525</v>
      </c>
      <c r="C3" s="76"/>
      <c r="D3" s="76"/>
      <c r="E3" s="41"/>
      <c r="F3" s="41"/>
      <c r="G3" s="41"/>
    </row>
    <row r="4" spans="2:9" x14ac:dyDescent="0.25">
      <c r="B4" s="129" t="s">
        <v>502</v>
      </c>
      <c r="C4" s="165" t="s">
        <v>501</v>
      </c>
      <c r="D4" s="76"/>
      <c r="E4" s="41"/>
      <c r="F4" s="41"/>
      <c r="G4" s="41" t="s">
        <v>619</v>
      </c>
    </row>
    <row r="5" spans="2:9" x14ac:dyDescent="0.25">
      <c r="B5" s="162"/>
      <c r="C5" s="163"/>
      <c r="D5" s="135" t="s">
        <v>498</v>
      </c>
      <c r="E5" s="135" t="s">
        <v>482</v>
      </c>
      <c r="F5" s="135" t="s">
        <v>483</v>
      </c>
      <c r="G5" s="135" t="s">
        <v>499</v>
      </c>
      <c r="I5" t="s">
        <v>795</v>
      </c>
    </row>
    <row r="6" spans="2:9" x14ac:dyDescent="0.25">
      <c r="B6" s="164"/>
      <c r="C6" s="402" t="s">
        <v>491</v>
      </c>
      <c r="D6" s="164" t="s">
        <v>472</v>
      </c>
      <c r="E6" s="164" t="s">
        <v>472</v>
      </c>
      <c r="F6" s="164" t="s">
        <v>472</v>
      </c>
      <c r="G6" s="164" t="s">
        <v>472</v>
      </c>
      <c r="I6" s="585" t="s">
        <v>796</v>
      </c>
    </row>
    <row r="7" spans="2:9" x14ac:dyDescent="0.25">
      <c r="B7" s="403" t="s">
        <v>455</v>
      </c>
      <c r="C7" s="409" t="s">
        <v>245</v>
      </c>
      <c r="D7" s="819">
        <v>8190849</v>
      </c>
      <c r="E7" s="819">
        <v>3537612</v>
      </c>
      <c r="F7" s="819">
        <v>607345</v>
      </c>
      <c r="G7" s="819">
        <v>12335806</v>
      </c>
      <c r="I7" s="586" t="str">
        <f t="array" ref="I7:I126">分類_出力</f>
        <v>農業</v>
      </c>
    </row>
    <row r="8" spans="2:9" x14ac:dyDescent="0.25">
      <c r="B8" s="404" t="s">
        <v>3</v>
      </c>
      <c r="C8" s="410" t="s">
        <v>245</v>
      </c>
      <c r="D8" s="819">
        <v>2970596</v>
      </c>
      <c r="E8" s="819">
        <v>281959</v>
      </c>
      <c r="F8" s="819">
        <v>65338</v>
      </c>
      <c r="G8" s="819">
        <v>3317893</v>
      </c>
      <c r="I8" s="586" t="str">
        <v>林業</v>
      </c>
    </row>
    <row r="9" spans="2:9" x14ac:dyDescent="0.25">
      <c r="B9" s="404" t="s">
        <v>4</v>
      </c>
      <c r="C9" s="410" t="s">
        <v>245</v>
      </c>
      <c r="D9" s="819">
        <v>851259</v>
      </c>
      <c r="E9" s="819">
        <v>0</v>
      </c>
      <c r="F9" s="819">
        <v>0</v>
      </c>
      <c r="G9" s="819">
        <v>851259</v>
      </c>
      <c r="I9" s="586" t="str">
        <v>漁業</v>
      </c>
    </row>
    <row r="10" spans="2:9" x14ac:dyDescent="0.25">
      <c r="B10" s="404" t="s">
        <v>5</v>
      </c>
      <c r="C10" s="410" t="s">
        <v>5</v>
      </c>
      <c r="D10" s="819">
        <v>900391</v>
      </c>
      <c r="E10" s="819">
        <v>240250</v>
      </c>
      <c r="F10" s="819">
        <v>29924</v>
      </c>
      <c r="G10" s="819">
        <v>1170565</v>
      </c>
      <c r="I10" s="586" t="str">
        <v>鉱業</v>
      </c>
    </row>
    <row r="11" spans="2:9" x14ac:dyDescent="0.25">
      <c r="B11" s="404" t="s">
        <v>6</v>
      </c>
      <c r="C11" s="410" t="s">
        <v>6</v>
      </c>
      <c r="D11" s="819">
        <v>1637786</v>
      </c>
      <c r="E11" s="819">
        <v>912793</v>
      </c>
      <c r="F11" s="819">
        <v>73180</v>
      </c>
      <c r="G11" s="819">
        <v>2623759</v>
      </c>
      <c r="I11" s="586" t="str">
        <v>製造業</v>
      </c>
    </row>
    <row r="12" spans="2:9" x14ac:dyDescent="0.25">
      <c r="B12" s="404" t="s">
        <v>456</v>
      </c>
      <c r="C12" s="410" t="s">
        <v>246</v>
      </c>
      <c r="D12" s="819">
        <v>3066243</v>
      </c>
      <c r="E12" s="819">
        <v>82523</v>
      </c>
      <c r="F12" s="819">
        <v>152272</v>
      </c>
      <c r="G12" s="819">
        <v>3301038</v>
      </c>
      <c r="I12" s="586" t="str">
        <v>建設業</v>
      </c>
    </row>
    <row r="13" spans="2:9" x14ac:dyDescent="0.25">
      <c r="B13" s="404" t="s">
        <v>7</v>
      </c>
      <c r="C13" s="410" t="s">
        <v>246</v>
      </c>
      <c r="D13" s="819">
        <v>20336712</v>
      </c>
      <c r="E13" s="819">
        <v>270218</v>
      </c>
      <c r="F13" s="819">
        <v>1000910</v>
      </c>
      <c r="G13" s="819">
        <v>21607840</v>
      </c>
      <c r="I13" s="586" t="str">
        <v>電気・ガス・水道</v>
      </c>
    </row>
    <row r="14" spans="2:9" x14ac:dyDescent="0.25">
      <c r="B14" s="404" t="s">
        <v>457</v>
      </c>
      <c r="C14" s="410" t="s">
        <v>246</v>
      </c>
      <c r="D14" s="819">
        <v>631046</v>
      </c>
      <c r="E14" s="819">
        <v>57046</v>
      </c>
      <c r="F14" s="819">
        <v>297039</v>
      </c>
      <c r="G14" s="819">
        <v>985131</v>
      </c>
      <c r="I14" s="586" t="str">
        <v>商業</v>
      </c>
    </row>
    <row r="15" spans="2:9" x14ac:dyDescent="0.25">
      <c r="B15" s="404" t="s">
        <v>458</v>
      </c>
      <c r="C15" s="410" t="s">
        <v>247</v>
      </c>
      <c r="D15" s="819">
        <v>29637019</v>
      </c>
      <c r="E15" s="819">
        <v>15461146</v>
      </c>
      <c r="F15" s="819">
        <v>1231301</v>
      </c>
      <c r="G15" s="819">
        <v>46329466</v>
      </c>
      <c r="I15" s="586" t="str">
        <v>金融・保険・不動産</v>
      </c>
    </row>
    <row r="16" spans="2:9" x14ac:dyDescent="0.25">
      <c r="B16" s="404" t="s">
        <v>16</v>
      </c>
      <c r="C16" s="410" t="s">
        <v>247</v>
      </c>
      <c r="D16" s="819">
        <v>7181618</v>
      </c>
      <c r="E16" s="819">
        <v>3279286</v>
      </c>
      <c r="F16" s="819">
        <v>462517</v>
      </c>
      <c r="G16" s="819">
        <v>10923421</v>
      </c>
      <c r="I16" s="586" t="str">
        <v>運輸・情報通信</v>
      </c>
    </row>
    <row r="17" spans="2:9" x14ac:dyDescent="0.25">
      <c r="B17" s="404" t="s">
        <v>459</v>
      </c>
      <c r="C17" s="410" t="s">
        <v>247</v>
      </c>
      <c r="D17" s="819">
        <v>1263981</v>
      </c>
      <c r="E17" s="819">
        <v>413654</v>
      </c>
      <c r="F17" s="819">
        <v>197654</v>
      </c>
      <c r="G17" s="819">
        <v>1875289</v>
      </c>
      <c r="I17" s="586" t="str">
        <v>公務</v>
      </c>
    </row>
    <row r="18" spans="2:9" x14ac:dyDescent="0.25">
      <c r="B18" s="404" t="s">
        <v>460</v>
      </c>
      <c r="C18" s="410" t="s">
        <v>247</v>
      </c>
      <c r="D18" s="819">
        <v>3624704</v>
      </c>
      <c r="E18" s="819">
        <v>1310779</v>
      </c>
      <c r="F18" s="819">
        <v>51380</v>
      </c>
      <c r="G18" s="819">
        <v>4986863</v>
      </c>
      <c r="I18" s="586" t="str">
        <v>サービス業</v>
      </c>
    </row>
    <row r="19" spans="2:9" x14ac:dyDescent="0.25">
      <c r="B19" s="404" t="s">
        <v>20</v>
      </c>
      <c r="C19" s="410" t="s">
        <v>247</v>
      </c>
      <c r="D19" s="819">
        <v>1264373</v>
      </c>
      <c r="E19" s="819">
        <v>333150</v>
      </c>
      <c r="F19" s="819">
        <v>27046</v>
      </c>
      <c r="G19" s="819">
        <v>1624569</v>
      </c>
      <c r="I19" s="586" t="str">
        <v>分類不明</v>
      </c>
    </row>
    <row r="20" spans="2:9" x14ac:dyDescent="0.25">
      <c r="B20" s="404" t="s">
        <v>461</v>
      </c>
      <c r="C20" s="410" t="s">
        <v>247</v>
      </c>
      <c r="D20" s="819">
        <v>5429855</v>
      </c>
      <c r="E20" s="819">
        <v>6288987</v>
      </c>
      <c r="F20" s="819">
        <v>277227</v>
      </c>
      <c r="G20" s="819">
        <v>11996069</v>
      </c>
      <c r="I20" s="586" t="str">
        <v>-</v>
      </c>
    </row>
    <row r="21" spans="2:9" x14ac:dyDescent="0.25">
      <c r="B21" s="404" t="s">
        <v>199</v>
      </c>
      <c r="C21" s="410" t="s">
        <v>247</v>
      </c>
      <c r="D21" s="819">
        <v>2872329</v>
      </c>
      <c r="E21" s="819">
        <v>684379</v>
      </c>
      <c r="F21" s="819">
        <v>256538</v>
      </c>
      <c r="G21" s="819">
        <v>3813246</v>
      </c>
      <c r="I21" s="586" t="str">
        <v>-</v>
      </c>
    </row>
    <row r="22" spans="2:9" x14ac:dyDescent="0.25">
      <c r="B22" s="404" t="s">
        <v>25</v>
      </c>
      <c r="C22" s="410" t="s">
        <v>247</v>
      </c>
      <c r="D22" s="819">
        <v>2133756</v>
      </c>
      <c r="E22" s="819">
        <v>1822560</v>
      </c>
      <c r="F22" s="819">
        <v>79827</v>
      </c>
      <c r="G22" s="819">
        <v>4036143</v>
      </c>
      <c r="I22" s="586" t="str">
        <v>-</v>
      </c>
    </row>
    <row r="23" spans="2:9" x14ac:dyDescent="0.25">
      <c r="B23" s="404" t="s">
        <v>200</v>
      </c>
      <c r="C23" s="410" t="s">
        <v>247</v>
      </c>
      <c r="D23" s="819">
        <v>4472842</v>
      </c>
      <c r="E23" s="819">
        <v>1534915</v>
      </c>
      <c r="F23" s="819">
        <v>390304</v>
      </c>
      <c r="G23" s="819">
        <v>6398061</v>
      </c>
      <c r="I23" s="586" t="str">
        <v>-</v>
      </c>
    </row>
    <row r="24" spans="2:9" x14ac:dyDescent="0.25">
      <c r="B24" s="404" t="s">
        <v>28</v>
      </c>
      <c r="C24" s="410" t="s">
        <v>247</v>
      </c>
      <c r="D24" s="819">
        <v>3163320</v>
      </c>
      <c r="E24" s="819">
        <v>870831</v>
      </c>
      <c r="F24" s="819">
        <v>292425</v>
      </c>
      <c r="G24" s="819">
        <v>4326576</v>
      </c>
      <c r="I24" s="586" t="str">
        <v>-</v>
      </c>
    </row>
    <row r="25" spans="2:9" x14ac:dyDescent="0.25">
      <c r="B25" s="404" t="s">
        <v>30</v>
      </c>
      <c r="C25" s="410" t="s">
        <v>247</v>
      </c>
      <c r="D25" s="819">
        <v>5127207</v>
      </c>
      <c r="E25" s="819">
        <v>368143</v>
      </c>
      <c r="F25" s="819">
        <v>183958</v>
      </c>
      <c r="G25" s="819">
        <v>5679308</v>
      </c>
      <c r="I25" s="586" t="str">
        <v>-</v>
      </c>
    </row>
    <row r="26" spans="2:9" x14ac:dyDescent="0.25">
      <c r="B26" s="404" t="s">
        <v>32</v>
      </c>
      <c r="C26" s="410" t="s">
        <v>247</v>
      </c>
      <c r="D26" s="819">
        <v>443996</v>
      </c>
      <c r="E26" s="819">
        <v>102441</v>
      </c>
      <c r="F26" s="819">
        <v>30300</v>
      </c>
      <c r="G26" s="819">
        <v>576737</v>
      </c>
      <c r="I26" s="586" t="str">
        <v>-</v>
      </c>
    </row>
    <row r="27" spans="2:9" x14ac:dyDescent="0.25">
      <c r="B27" s="404" t="s">
        <v>34</v>
      </c>
      <c r="C27" s="410" t="s">
        <v>247</v>
      </c>
      <c r="D27" s="819">
        <v>2240131</v>
      </c>
      <c r="E27" s="819">
        <v>478173</v>
      </c>
      <c r="F27" s="819">
        <v>104597</v>
      </c>
      <c r="G27" s="819">
        <v>2822901</v>
      </c>
      <c r="I27" s="586" t="str">
        <v>-</v>
      </c>
    </row>
    <row r="28" spans="2:9" x14ac:dyDescent="0.25">
      <c r="B28" s="404" t="s">
        <v>462</v>
      </c>
      <c r="C28" s="410" t="s">
        <v>247</v>
      </c>
      <c r="D28" s="819">
        <v>2877628</v>
      </c>
      <c r="E28" s="819">
        <v>72948</v>
      </c>
      <c r="F28" s="819">
        <v>106812</v>
      </c>
      <c r="G28" s="819">
        <v>3057388</v>
      </c>
      <c r="I28" s="586" t="str">
        <v>-</v>
      </c>
    </row>
    <row r="29" spans="2:9" ht="31.5" x14ac:dyDescent="0.25">
      <c r="B29" s="404" t="s">
        <v>463</v>
      </c>
      <c r="C29" s="410" t="s">
        <v>247</v>
      </c>
      <c r="D29" s="819">
        <v>5456901</v>
      </c>
      <c r="E29" s="819">
        <v>654206</v>
      </c>
      <c r="F29" s="819">
        <v>133816</v>
      </c>
      <c r="G29" s="819">
        <v>6244923</v>
      </c>
      <c r="I29" s="586" t="str">
        <v>-</v>
      </c>
    </row>
    <row r="30" spans="2:9" x14ac:dyDescent="0.25">
      <c r="B30" s="404" t="s">
        <v>464</v>
      </c>
      <c r="C30" s="410" t="s">
        <v>247</v>
      </c>
      <c r="D30" s="819">
        <v>2302706</v>
      </c>
      <c r="E30" s="819">
        <v>443419</v>
      </c>
      <c r="F30" s="819">
        <v>63800</v>
      </c>
      <c r="G30" s="819">
        <v>2809925</v>
      </c>
      <c r="I30" s="586" t="str">
        <v>-</v>
      </c>
    </row>
    <row r="31" spans="2:9" x14ac:dyDescent="0.25">
      <c r="B31" s="404" t="s">
        <v>465</v>
      </c>
      <c r="C31" s="410" t="s">
        <v>247</v>
      </c>
      <c r="D31" s="819">
        <v>367545</v>
      </c>
      <c r="E31" s="819">
        <v>116443</v>
      </c>
      <c r="F31" s="819">
        <v>15023</v>
      </c>
      <c r="G31" s="819">
        <v>499011</v>
      </c>
      <c r="I31" s="586" t="str">
        <v>-</v>
      </c>
    </row>
    <row r="32" spans="2:9" x14ac:dyDescent="0.25">
      <c r="B32" s="404" t="s">
        <v>39</v>
      </c>
      <c r="C32" s="410" t="s">
        <v>247</v>
      </c>
      <c r="D32" s="819">
        <v>8746241</v>
      </c>
      <c r="E32" s="819">
        <v>3004090</v>
      </c>
      <c r="F32" s="819">
        <v>309808</v>
      </c>
      <c r="G32" s="819">
        <v>12060139</v>
      </c>
      <c r="I32" s="586" t="str">
        <v>-</v>
      </c>
    </row>
    <row r="33" spans="2:9" x14ac:dyDescent="0.25">
      <c r="B33" s="404" t="s">
        <v>201</v>
      </c>
      <c r="C33" s="410" t="s">
        <v>247</v>
      </c>
      <c r="D33" s="819">
        <v>6150882</v>
      </c>
      <c r="E33" s="819">
        <v>3657037</v>
      </c>
      <c r="F33" s="819">
        <v>137706</v>
      </c>
      <c r="G33" s="819">
        <v>9945625</v>
      </c>
      <c r="I33" s="586" t="str">
        <v>-</v>
      </c>
    </row>
    <row r="34" spans="2:9" x14ac:dyDescent="0.25">
      <c r="B34" s="404" t="s">
        <v>466</v>
      </c>
      <c r="C34" s="410" t="s">
        <v>247</v>
      </c>
      <c r="D34" s="819">
        <v>20029679</v>
      </c>
      <c r="E34" s="819">
        <v>4925161</v>
      </c>
      <c r="F34" s="819">
        <v>453391</v>
      </c>
      <c r="G34" s="819">
        <v>25408231</v>
      </c>
      <c r="I34" s="586" t="str">
        <v>-</v>
      </c>
    </row>
    <row r="35" spans="2:9" x14ac:dyDescent="0.25">
      <c r="B35" s="404" t="s">
        <v>467</v>
      </c>
      <c r="C35" s="410" t="s">
        <v>247</v>
      </c>
      <c r="D35" s="819">
        <v>2095367</v>
      </c>
      <c r="E35" s="819">
        <v>80216</v>
      </c>
      <c r="F35" s="819">
        <v>81082</v>
      </c>
      <c r="G35" s="819">
        <v>2256665</v>
      </c>
      <c r="I35" s="586" t="str">
        <v>-</v>
      </c>
    </row>
    <row r="36" spans="2:9" x14ac:dyDescent="0.25">
      <c r="B36" s="404" t="s">
        <v>44</v>
      </c>
      <c r="C36" s="410" t="s">
        <v>247</v>
      </c>
      <c r="D36" s="819">
        <v>9469459</v>
      </c>
      <c r="E36" s="819">
        <v>2562818</v>
      </c>
      <c r="F36" s="819">
        <v>356365</v>
      </c>
      <c r="G36" s="819">
        <v>12388642</v>
      </c>
      <c r="I36" s="586" t="str">
        <v>-</v>
      </c>
    </row>
    <row r="37" spans="2:9" x14ac:dyDescent="0.25">
      <c r="B37" s="404" t="s">
        <v>46</v>
      </c>
      <c r="C37" s="410" t="s">
        <v>247</v>
      </c>
      <c r="D37" s="819">
        <v>2693650</v>
      </c>
      <c r="E37" s="819">
        <v>743688</v>
      </c>
      <c r="F37" s="819">
        <v>95998</v>
      </c>
      <c r="G37" s="819">
        <v>3533336</v>
      </c>
      <c r="I37" s="586" t="str">
        <v>-</v>
      </c>
    </row>
    <row r="38" spans="2:9" x14ac:dyDescent="0.25">
      <c r="B38" s="404" t="s">
        <v>203</v>
      </c>
      <c r="C38" s="410" t="s">
        <v>247</v>
      </c>
      <c r="D38" s="819">
        <v>1074910</v>
      </c>
      <c r="E38" s="819">
        <v>758272</v>
      </c>
      <c r="F38" s="819">
        <v>30812</v>
      </c>
      <c r="G38" s="819">
        <v>1863994</v>
      </c>
      <c r="I38" s="586" t="str">
        <v>-</v>
      </c>
    </row>
    <row r="39" spans="2:9" x14ac:dyDescent="0.25">
      <c r="B39" s="404" t="s">
        <v>49</v>
      </c>
      <c r="C39" s="410" t="s">
        <v>247</v>
      </c>
      <c r="D39" s="819">
        <v>1478569</v>
      </c>
      <c r="E39" s="819">
        <v>275601</v>
      </c>
      <c r="F39" s="819">
        <v>79502</v>
      </c>
      <c r="G39" s="819">
        <v>1833672</v>
      </c>
      <c r="I39" s="586" t="str">
        <v>-</v>
      </c>
    </row>
    <row r="40" spans="2:9" x14ac:dyDescent="0.25">
      <c r="B40" s="404" t="s">
        <v>51</v>
      </c>
      <c r="C40" s="410" t="s">
        <v>247</v>
      </c>
      <c r="D40" s="819">
        <v>2297786</v>
      </c>
      <c r="E40" s="819">
        <v>913663</v>
      </c>
      <c r="F40" s="819">
        <v>192803</v>
      </c>
      <c r="G40" s="819">
        <v>3404252</v>
      </c>
      <c r="I40" s="586" t="str">
        <v>-</v>
      </c>
    </row>
    <row r="41" spans="2:9" x14ac:dyDescent="0.25">
      <c r="B41" s="404" t="s">
        <v>53</v>
      </c>
      <c r="C41" s="410" t="s">
        <v>247</v>
      </c>
      <c r="D41" s="819">
        <v>768115</v>
      </c>
      <c r="E41" s="819">
        <v>188729</v>
      </c>
      <c r="F41" s="819">
        <v>30219</v>
      </c>
      <c r="G41" s="819">
        <v>987063</v>
      </c>
      <c r="I41" s="586" t="str">
        <v>-</v>
      </c>
    </row>
    <row r="42" spans="2:9" x14ac:dyDescent="0.25">
      <c r="B42" s="404" t="s">
        <v>55</v>
      </c>
      <c r="C42" s="410" t="s">
        <v>247</v>
      </c>
      <c r="D42" s="819">
        <v>1594148</v>
      </c>
      <c r="E42" s="819">
        <v>403801</v>
      </c>
      <c r="F42" s="819">
        <v>95856</v>
      </c>
      <c r="G42" s="819">
        <v>2093805</v>
      </c>
      <c r="I42" s="586" t="str">
        <v>-</v>
      </c>
    </row>
    <row r="43" spans="2:9" x14ac:dyDescent="0.25">
      <c r="B43" s="404" t="s">
        <v>57</v>
      </c>
      <c r="C43" s="410" t="s">
        <v>247</v>
      </c>
      <c r="D43" s="819">
        <v>11246790</v>
      </c>
      <c r="E43" s="819">
        <v>108134</v>
      </c>
      <c r="F43" s="819">
        <v>130738</v>
      </c>
      <c r="G43" s="819">
        <v>11485662</v>
      </c>
      <c r="I43" s="586" t="str">
        <v>-</v>
      </c>
    </row>
    <row r="44" spans="2:9" x14ac:dyDescent="0.25">
      <c r="B44" s="404" t="s">
        <v>59</v>
      </c>
      <c r="C44" s="410" t="s">
        <v>247</v>
      </c>
      <c r="D44" s="819">
        <v>12930692</v>
      </c>
      <c r="E44" s="819">
        <v>2008699</v>
      </c>
      <c r="F44" s="819">
        <v>507263</v>
      </c>
      <c r="G44" s="819">
        <v>15446654</v>
      </c>
      <c r="I44" s="586" t="str">
        <v>-</v>
      </c>
    </row>
    <row r="45" spans="2:9" x14ac:dyDescent="0.25">
      <c r="B45" s="404" t="s">
        <v>61</v>
      </c>
      <c r="C45" s="410" t="s">
        <v>247</v>
      </c>
      <c r="D45" s="819">
        <v>1923409</v>
      </c>
      <c r="E45" s="819">
        <v>92808</v>
      </c>
      <c r="F45" s="819">
        <v>72905</v>
      </c>
      <c r="G45" s="819">
        <v>2089122</v>
      </c>
      <c r="I45" s="586" t="str">
        <v>-</v>
      </c>
    </row>
    <row r="46" spans="2:9" x14ac:dyDescent="0.25">
      <c r="B46" s="404" t="s">
        <v>63</v>
      </c>
      <c r="C46" s="410" t="s">
        <v>247</v>
      </c>
      <c r="D46" s="819">
        <v>2163722</v>
      </c>
      <c r="E46" s="819">
        <v>160048</v>
      </c>
      <c r="F46" s="819">
        <v>74789</v>
      </c>
      <c r="G46" s="819">
        <v>2398559</v>
      </c>
      <c r="I46" s="586" t="str">
        <v>-</v>
      </c>
    </row>
    <row r="47" spans="2:9" x14ac:dyDescent="0.25">
      <c r="B47" s="404" t="s">
        <v>65</v>
      </c>
      <c r="C47" s="410" t="s">
        <v>247</v>
      </c>
      <c r="D47" s="819">
        <v>4607832</v>
      </c>
      <c r="E47" s="819">
        <v>770048</v>
      </c>
      <c r="F47" s="819">
        <v>157440</v>
      </c>
      <c r="G47" s="819">
        <v>5535320</v>
      </c>
      <c r="I47" s="586" t="str">
        <v>-</v>
      </c>
    </row>
    <row r="48" spans="2:9" x14ac:dyDescent="0.25">
      <c r="B48" s="404" t="s">
        <v>67</v>
      </c>
      <c r="C48" s="410" t="s">
        <v>247</v>
      </c>
      <c r="D48" s="819">
        <v>5844648</v>
      </c>
      <c r="E48" s="819">
        <v>775664</v>
      </c>
      <c r="F48" s="819">
        <v>203709</v>
      </c>
      <c r="G48" s="819">
        <v>6824021</v>
      </c>
      <c r="I48" s="586" t="str">
        <v>-</v>
      </c>
    </row>
    <row r="49" spans="2:9" x14ac:dyDescent="0.25">
      <c r="B49" s="404" t="s">
        <v>69</v>
      </c>
      <c r="C49" s="410" t="s">
        <v>247</v>
      </c>
      <c r="D49" s="819">
        <v>3271414</v>
      </c>
      <c r="E49" s="819">
        <v>492499</v>
      </c>
      <c r="F49" s="819">
        <v>297549</v>
      </c>
      <c r="G49" s="819">
        <v>4061462</v>
      </c>
      <c r="I49" s="586" t="str">
        <v>-</v>
      </c>
    </row>
    <row r="50" spans="2:9" x14ac:dyDescent="0.25">
      <c r="B50" s="404" t="s">
        <v>71</v>
      </c>
      <c r="C50" s="410" t="s">
        <v>247</v>
      </c>
      <c r="D50" s="819">
        <v>7017719</v>
      </c>
      <c r="E50" s="819">
        <v>1438291</v>
      </c>
      <c r="F50" s="819">
        <v>238960</v>
      </c>
      <c r="G50" s="819">
        <v>8694970</v>
      </c>
      <c r="I50" s="586" t="str">
        <v>-</v>
      </c>
    </row>
    <row r="51" spans="2:9" x14ac:dyDescent="0.25">
      <c r="B51" s="404" t="s">
        <v>204</v>
      </c>
      <c r="C51" s="410" t="s">
        <v>247</v>
      </c>
      <c r="D51" s="819">
        <v>7394809</v>
      </c>
      <c r="E51" s="819">
        <v>958116</v>
      </c>
      <c r="F51" s="819">
        <v>107713</v>
      </c>
      <c r="G51" s="819">
        <v>8460638</v>
      </c>
      <c r="I51" s="586" t="str">
        <v>-</v>
      </c>
    </row>
    <row r="52" spans="2:9" x14ac:dyDescent="0.25">
      <c r="B52" s="404" t="s">
        <v>205</v>
      </c>
      <c r="C52" s="410" t="s">
        <v>247</v>
      </c>
      <c r="D52" s="819">
        <v>9592720</v>
      </c>
      <c r="E52" s="819">
        <v>1639594</v>
      </c>
      <c r="F52" s="819">
        <v>127196</v>
      </c>
      <c r="G52" s="819">
        <v>11359510</v>
      </c>
      <c r="I52" s="586" t="str">
        <v>-</v>
      </c>
    </row>
    <row r="53" spans="2:9" x14ac:dyDescent="0.25">
      <c r="B53" s="404" t="s">
        <v>206</v>
      </c>
      <c r="C53" s="410" t="s">
        <v>247</v>
      </c>
      <c r="D53" s="819">
        <v>6501982</v>
      </c>
      <c r="E53" s="819">
        <v>1646954</v>
      </c>
      <c r="F53" s="819">
        <v>112198</v>
      </c>
      <c r="G53" s="819">
        <v>8261134</v>
      </c>
      <c r="I53" s="586" t="str">
        <v>-</v>
      </c>
    </row>
    <row r="54" spans="2:9" x14ac:dyDescent="0.25">
      <c r="B54" s="404" t="s">
        <v>207</v>
      </c>
      <c r="C54" s="410" t="s">
        <v>247</v>
      </c>
      <c r="D54" s="819">
        <v>4574405</v>
      </c>
      <c r="E54" s="819">
        <v>298347</v>
      </c>
      <c r="F54" s="819">
        <v>35153</v>
      </c>
      <c r="G54" s="819">
        <v>4907905</v>
      </c>
      <c r="I54" s="586" t="str">
        <v>-</v>
      </c>
    </row>
    <row r="55" spans="2:9" x14ac:dyDescent="0.25">
      <c r="B55" s="404" t="s">
        <v>88</v>
      </c>
      <c r="C55" s="410" t="s">
        <v>247</v>
      </c>
      <c r="D55" s="819">
        <v>6293973</v>
      </c>
      <c r="E55" s="819">
        <v>382132</v>
      </c>
      <c r="F55" s="819">
        <v>63249</v>
      </c>
      <c r="G55" s="819">
        <v>6739354</v>
      </c>
      <c r="I55" s="586" t="str">
        <v>-</v>
      </c>
    </row>
    <row r="56" spans="2:9" x14ac:dyDescent="0.25">
      <c r="B56" s="404" t="s">
        <v>77</v>
      </c>
      <c r="C56" s="410" t="s">
        <v>247</v>
      </c>
      <c r="D56" s="819">
        <v>5846169</v>
      </c>
      <c r="E56" s="819">
        <v>645000</v>
      </c>
      <c r="F56" s="819">
        <v>61230</v>
      </c>
      <c r="G56" s="819">
        <v>6552399</v>
      </c>
      <c r="I56" s="586" t="str">
        <v>-</v>
      </c>
    </row>
    <row r="57" spans="2:9" x14ac:dyDescent="0.25">
      <c r="B57" s="404" t="s">
        <v>82</v>
      </c>
      <c r="C57" s="410" t="s">
        <v>247</v>
      </c>
      <c r="D57" s="819">
        <v>3029644</v>
      </c>
      <c r="E57" s="819">
        <v>1932415</v>
      </c>
      <c r="F57" s="819">
        <v>33186</v>
      </c>
      <c r="G57" s="819">
        <v>4995245</v>
      </c>
      <c r="I57" s="586" t="str">
        <v>-</v>
      </c>
    </row>
    <row r="58" spans="2:9" x14ac:dyDescent="0.25">
      <c r="B58" s="404" t="s">
        <v>79</v>
      </c>
      <c r="C58" s="410" t="s">
        <v>247</v>
      </c>
      <c r="D58" s="819">
        <v>1935111</v>
      </c>
      <c r="E58" s="819">
        <v>284712</v>
      </c>
      <c r="F58" s="819">
        <v>21601</v>
      </c>
      <c r="G58" s="819">
        <v>2241424</v>
      </c>
      <c r="I58" s="586" t="str">
        <v>-</v>
      </c>
    </row>
    <row r="59" spans="2:9" x14ac:dyDescent="0.25">
      <c r="B59" s="404" t="s">
        <v>208</v>
      </c>
      <c r="C59" s="410" t="s">
        <v>247</v>
      </c>
      <c r="D59" s="819">
        <v>2528272</v>
      </c>
      <c r="E59" s="819">
        <v>679963</v>
      </c>
      <c r="F59" s="819">
        <v>23103</v>
      </c>
      <c r="G59" s="819">
        <v>3231338</v>
      </c>
      <c r="I59" s="586" t="str">
        <v>-</v>
      </c>
    </row>
    <row r="60" spans="2:9" x14ac:dyDescent="0.25">
      <c r="B60" s="404" t="s">
        <v>84</v>
      </c>
      <c r="C60" s="410" t="s">
        <v>247</v>
      </c>
      <c r="D60" s="819">
        <v>6813962</v>
      </c>
      <c r="E60" s="819">
        <v>2081727</v>
      </c>
      <c r="F60" s="819">
        <v>77286</v>
      </c>
      <c r="G60" s="819">
        <v>8972975</v>
      </c>
      <c r="I60" s="586" t="str">
        <v>-</v>
      </c>
    </row>
    <row r="61" spans="2:9" x14ac:dyDescent="0.25">
      <c r="B61" s="404" t="s">
        <v>209</v>
      </c>
      <c r="C61" s="410" t="s">
        <v>247</v>
      </c>
      <c r="D61" s="819">
        <v>3438514</v>
      </c>
      <c r="E61" s="819">
        <v>817124</v>
      </c>
      <c r="F61" s="819">
        <v>24606</v>
      </c>
      <c r="G61" s="819">
        <v>4280244</v>
      </c>
      <c r="I61" s="586" t="str">
        <v>-</v>
      </c>
    </row>
    <row r="62" spans="2:9" x14ac:dyDescent="0.25">
      <c r="B62" s="404" t="s">
        <v>468</v>
      </c>
      <c r="C62" s="410" t="s">
        <v>247</v>
      </c>
      <c r="D62" s="819">
        <v>6315477</v>
      </c>
      <c r="E62" s="819">
        <v>2292365</v>
      </c>
      <c r="F62" s="819">
        <v>152165</v>
      </c>
      <c r="G62" s="819">
        <v>8760007</v>
      </c>
      <c r="I62" s="586" t="str">
        <v>-</v>
      </c>
    </row>
    <row r="63" spans="2:9" x14ac:dyDescent="0.25">
      <c r="B63" s="404" t="s">
        <v>469</v>
      </c>
      <c r="C63" s="410" t="s">
        <v>247</v>
      </c>
      <c r="D63" s="819">
        <v>2625322</v>
      </c>
      <c r="E63" s="819">
        <v>367388</v>
      </c>
      <c r="F63" s="819">
        <v>50995</v>
      </c>
      <c r="G63" s="819">
        <v>3043705</v>
      </c>
      <c r="I63" s="586" t="str">
        <v>-</v>
      </c>
    </row>
    <row r="64" spans="2:9" x14ac:dyDescent="0.25">
      <c r="B64" s="404" t="s">
        <v>210</v>
      </c>
      <c r="C64" s="410" t="s">
        <v>247</v>
      </c>
      <c r="D64" s="819">
        <v>20080521</v>
      </c>
      <c r="E64" s="819">
        <v>609084</v>
      </c>
      <c r="F64" s="819">
        <v>314301</v>
      </c>
      <c r="G64" s="819">
        <v>21003906</v>
      </c>
      <c r="I64" s="586" t="str">
        <v>-</v>
      </c>
    </row>
    <row r="65" spans="2:9" x14ac:dyDescent="0.25">
      <c r="B65" s="404" t="s">
        <v>93</v>
      </c>
      <c r="C65" s="410" t="s">
        <v>247</v>
      </c>
      <c r="D65" s="819">
        <v>1193573</v>
      </c>
      <c r="E65" s="819">
        <v>60139</v>
      </c>
      <c r="F65" s="819">
        <v>8968</v>
      </c>
      <c r="G65" s="819">
        <v>1262680</v>
      </c>
      <c r="I65" s="586" t="str">
        <v>-</v>
      </c>
    </row>
    <row r="66" spans="2:9" x14ac:dyDescent="0.25">
      <c r="B66" s="404" t="s">
        <v>95</v>
      </c>
      <c r="C66" s="410" t="s">
        <v>247</v>
      </c>
      <c r="D66" s="819">
        <v>3373180</v>
      </c>
      <c r="E66" s="819">
        <v>406083</v>
      </c>
      <c r="F66" s="819">
        <v>38726</v>
      </c>
      <c r="G66" s="819">
        <v>3817989</v>
      </c>
      <c r="I66" s="586" t="str">
        <v>-</v>
      </c>
    </row>
    <row r="67" spans="2:9" x14ac:dyDescent="0.25">
      <c r="B67" s="404" t="s">
        <v>98</v>
      </c>
      <c r="C67" s="410" t="s">
        <v>247</v>
      </c>
      <c r="D67" s="819">
        <v>4520225</v>
      </c>
      <c r="E67" s="819">
        <v>4454171</v>
      </c>
      <c r="F67" s="819">
        <v>358299</v>
      </c>
      <c r="G67" s="819">
        <v>9332695</v>
      </c>
      <c r="I67" s="586" t="str">
        <v>-</v>
      </c>
    </row>
    <row r="68" spans="2:9" x14ac:dyDescent="0.25">
      <c r="B68" s="404" t="s">
        <v>100</v>
      </c>
      <c r="C68" s="410" t="s">
        <v>247</v>
      </c>
      <c r="D68" s="819">
        <v>1183089</v>
      </c>
      <c r="E68" s="819">
        <v>0</v>
      </c>
      <c r="F68" s="819">
        <v>0</v>
      </c>
      <c r="G68" s="819">
        <v>1183089</v>
      </c>
      <c r="I68" s="586" t="str">
        <v>-</v>
      </c>
    </row>
    <row r="69" spans="2:9" x14ac:dyDescent="0.25">
      <c r="B69" s="404" t="s">
        <v>102</v>
      </c>
      <c r="C69" s="410" t="s">
        <v>527</v>
      </c>
      <c r="D69" s="819">
        <v>23663473</v>
      </c>
      <c r="E69" s="819">
        <v>0</v>
      </c>
      <c r="F69" s="819">
        <v>0</v>
      </c>
      <c r="G69" s="819">
        <v>23663473</v>
      </c>
      <c r="I69" s="586" t="str">
        <v>-</v>
      </c>
    </row>
    <row r="70" spans="2:9" x14ac:dyDescent="0.25">
      <c r="B70" s="404" t="s">
        <v>104</v>
      </c>
      <c r="C70" s="410" t="s">
        <v>527</v>
      </c>
      <c r="D70" s="819">
        <v>9773227</v>
      </c>
      <c r="E70" s="819">
        <v>0</v>
      </c>
      <c r="F70" s="819">
        <v>0</v>
      </c>
      <c r="G70" s="819">
        <v>9773227</v>
      </c>
      <c r="I70" s="586" t="str">
        <v>-</v>
      </c>
    </row>
    <row r="71" spans="2:9" x14ac:dyDescent="0.25">
      <c r="B71" s="404" t="s">
        <v>106</v>
      </c>
      <c r="C71" s="410" t="s">
        <v>527</v>
      </c>
      <c r="D71" s="819">
        <v>11873074</v>
      </c>
      <c r="E71" s="819">
        <v>0</v>
      </c>
      <c r="F71" s="819">
        <v>0</v>
      </c>
      <c r="G71" s="819">
        <v>11873074</v>
      </c>
      <c r="I71" s="586" t="str">
        <v>-</v>
      </c>
    </row>
    <row r="72" spans="2:9" x14ac:dyDescent="0.25">
      <c r="B72" s="404" t="s">
        <v>108</v>
      </c>
      <c r="C72" s="410" t="s">
        <v>527</v>
      </c>
      <c r="D72" s="819">
        <v>7204711</v>
      </c>
      <c r="E72" s="819">
        <v>0</v>
      </c>
      <c r="F72" s="819">
        <v>0</v>
      </c>
      <c r="G72" s="819">
        <v>7204711</v>
      </c>
      <c r="I72" s="586" t="str">
        <v>-</v>
      </c>
    </row>
    <row r="73" spans="2:9" x14ac:dyDescent="0.25">
      <c r="B73" s="404" t="s">
        <v>110</v>
      </c>
      <c r="C73" s="410" t="s">
        <v>249</v>
      </c>
      <c r="D73" s="819">
        <v>17176105</v>
      </c>
      <c r="E73" s="819">
        <v>0</v>
      </c>
      <c r="F73" s="819">
        <v>0</v>
      </c>
      <c r="G73" s="819">
        <v>17176105</v>
      </c>
      <c r="I73" s="586" t="str">
        <v>-</v>
      </c>
    </row>
    <row r="74" spans="2:9" x14ac:dyDescent="0.25">
      <c r="B74" s="404" t="s">
        <v>112</v>
      </c>
      <c r="C74" s="410" t="s">
        <v>249</v>
      </c>
      <c r="D74" s="819">
        <v>3985884</v>
      </c>
      <c r="E74" s="819">
        <v>0</v>
      </c>
      <c r="F74" s="819">
        <v>0</v>
      </c>
      <c r="G74" s="819">
        <v>3985884</v>
      </c>
      <c r="I74" s="586" t="str">
        <v>-</v>
      </c>
    </row>
    <row r="75" spans="2:9" x14ac:dyDescent="0.25">
      <c r="B75" s="404" t="s">
        <v>114</v>
      </c>
      <c r="C75" s="410" t="s">
        <v>249</v>
      </c>
      <c r="D75" s="819">
        <v>4559505</v>
      </c>
      <c r="E75" s="819">
        <v>0</v>
      </c>
      <c r="F75" s="819">
        <v>0</v>
      </c>
      <c r="G75" s="819">
        <v>4559505</v>
      </c>
      <c r="I75" s="586" t="str">
        <v>-</v>
      </c>
    </row>
    <row r="76" spans="2:9" x14ac:dyDescent="0.25">
      <c r="B76" s="404" t="s">
        <v>116</v>
      </c>
      <c r="C76" s="410" t="s">
        <v>249</v>
      </c>
      <c r="D76" s="819">
        <v>3762255</v>
      </c>
      <c r="E76" s="819">
        <v>0</v>
      </c>
      <c r="F76" s="819">
        <v>0</v>
      </c>
      <c r="G76" s="819">
        <v>3762255</v>
      </c>
      <c r="I76" s="586" t="str">
        <v>-</v>
      </c>
    </row>
    <row r="77" spans="2:9" x14ac:dyDescent="0.25">
      <c r="B77" s="404" t="s">
        <v>118</v>
      </c>
      <c r="C77" s="410" t="s">
        <v>250</v>
      </c>
      <c r="D77" s="819">
        <v>87053204</v>
      </c>
      <c r="E77" s="819">
        <v>-85091861</v>
      </c>
      <c r="F77" s="819">
        <v>0</v>
      </c>
      <c r="G77" s="819">
        <v>1961343</v>
      </c>
      <c r="I77" s="586" t="str">
        <v>-</v>
      </c>
    </row>
    <row r="78" spans="2:9" ht="31.5" x14ac:dyDescent="0.25">
      <c r="B78" s="404" t="s">
        <v>120</v>
      </c>
      <c r="C78" s="410" t="s">
        <v>251</v>
      </c>
      <c r="D78" s="819">
        <v>32162338</v>
      </c>
      <c r="E78" s="819">
        <v>0</v>
      </c>
      <c r="F78" s="819">
        <v>0</v>
      </c>
      <c r="G78" s="819">
        <v>32162338</v>
      </c>
      <c r="I78" s="586" t="str">
        <v>-</v>
      </c>
    </row>
    <row r="79" spans="2:9" ht="31.5" x14ac:dyDescent="0.25">
      <c r="B79" s="404" t="s">
        <v>122</v>
      </c>
      <c r="C79" s="410" t="s">
        <v>251</v>
      </c>
      <c r="D79" s="819">
        <v>12274093</v>
      </c>
      <c r="E79" s="819">
        <v>0</v>
      </c>
      <c r="F79" s="819">
        <v>0</v>
      </c>
      <c r="G79" s="819">
        <v>12274093</v>
      </c>
      <c r="I79" s="586" t="str">
        <v>-</v>
      </c>
    </row>
    <row r="80" spans="2:9" ht="31.5" x14ac:dyDescent="0.25">
      <c r="B80" s="404" t="s">
        <v>124</v>
      </c>
      <c r="C80" s="410" t="s">
        <v>251</v>
      </c>
      <c r="D80" s="819">
        <v>12453785</v>
      </c>
      <c r="E80" s="819">
        <v>0</v>
      </c>
      <c r="F80" s="819">
        <v>0</v>
      </c>
      <c r="G80" s="819">
        <v>12453785</v>
      </c>
      <c r="I80" s="586" t="str">
        <v>-</v>
      </c>
    </row>
    <row r="81" spans="2:9" ht="31.5" x14ac:dyDescent="0.25">
      <c r="B81" s="404" t="s">
        <v>126</v>
      </c>
      <c r="C81" s="410" t="s">
        <v>251</v>
      </c>
      <c r="D81" s="819">
        <v>46439508</v>
      </c>
      <c r="E81" s="819">
        <v>0</v>
      </c>
      <c r="F81" s="819">
        <v>0</v>
      </c>
      <c r="G81" s="819">
        <v>46439508</v>
      </c>
      <c r="I81" s="586" t="str">
        <v>-</v>
      </c>
    </row>
    <row r="82" spans="2:9" x14ac:dyDescent="0.25">
      <c r="B82" s="404" t="s">
        <v>128</v>
      </c>
      <c r="C82" s="410" t="s">
        <v>252</v>
      </c>
      <c r="D82" s="819">
        <v>6309129</v>
      </c>
      <c r="E82" s="819">
        <v>0</v>
      </c>
      <c r="F82" s="819">
        <v>-93696</v>
      </c>
      <c r="G82" s="819">
        <v>6215433</v>
      </c>
      <c r="I82" s="586" t="str">
        <v>-</v>
      </c>
    </row>
    <row r="83" spans="2:9" x14ac:dyDescent="0.25">
      <c r="B83" s="404" t="s">
        <v>470</v>
      </c>
      <c r="C83" s="410" t="s">
        <v>252</v>
      </c>
      <c r="D83" s="819">
        <v>14600363</v>
      </c>
      <c r="E83" s="819">
        <v>0</v>
      </c>
      <c r="F83" s="819">
        <v>-8255515</v>
      </c>
      <c r="G83" s="819">
        <v>6344848</v>
      </c>
      <c r="I83" s="586" t="str">
        <v>-</v>
      </c>
    </row>
    <row r="84" spans="2:9" x14ac:dyDescent="0.25">
      <c r="B84" s="404" t="s">
        <v>471</v>
      </c>
      <c r="C84" s="410" t="s">
        <v>252</v>
      </c>
      <c r="D84" s="819">
        <v>8932667</v>
      </c>
      <c r="E84" s="819">
        <v>0</v>
      </c>
      <c r="F84" s="819">
        <v>0</v>
      </c>
      <c r="G84" s="819">
        <v>8932667</v>
      </c>
      <c r="I84" s="586" t="str">
        <v>-</v>
      </c>
    </row>
    <row r="85" spans="2:9" x14ac:dyDescent="0.25">
      <c r="B85" s="404" t="s">
        <v>132</v>
      </c>
      <c r="C85" s="410" t="s">
        <v>252</v>
      </c>
      <c r="D85" s="819">
        <v>3751487</v>
      </c>
      <c r="E85" s="819">
        <v>0</v>
      </c>
      <c r="F85" s="819">
        <v>-1299947</v>
      </c>
      <c r="G85" s="819">
        <v>2451540</v>
      </c>
      <c r="I85" s="586" t="str">
        <v>-</v>
      </c>
    </row>
    <row r="86" spans="2:9" x14ac:dyDescent="0.25">
      <c r="B86" s="404" t="s">
        <v>134</v>
      </c>
      <c r="C86" s="410" t="s">
        <v>252</v>
      </c>
      <c r="D86" s="819">
        <v>3121773</v>
      </c>
      <c r="E86" s="819">
        <v>0</v>
      </c>
      <c r="F86" s="819">
        <v>-30156</v>
      </c>
      <c r="G86" s="819">
        <v>3091617</v>
      </c>
      <c r="I86" s="586" t="str">
        <v>-</v>
      </c>
    </row>
    <row r="87" spans="2:9" x14ac:dyDescent="0.25">
      <c r="B87" s="404" t="s">
        <v>136</v>
      </c>
      <c r="C87" s="410" t="s">
        <v>252</v>
      </c>
      <c r="D87" s="819">
        <v>623901</v>
      </c>
      <c r="E87" s="819">
        <v>0</v>
      </c>
      <c r="F87" s="819">
        <v>-549134</v>
      </c>
      <c r="G87" s="819">
        <v>74767</v>
      </c>
      <c r="I87" s="586" t="str">
        <v>-</v>
      </c>
    </row>
    <row r="88" spans="2:9" x14ac:dyDescent="0.25">
      <c r="B88" s="404" t="s">
        <v>138</v>
      </c>
      <c r="C88" s="410" t="s">
        <v>252</v>
      </c>
      <c r="D88" s="819">
        <v>1659824</v>
      </c>
      <c r="E88" s="819">
        <v>0</v>
      </c>
      <c r="F88" s="819">
        <v>-1399820</v>
      </c>
      <c r="G88" s="819">
        <v>260004</v>
      </c>
      <c r="I88" s="586" t="str">
        <v>-</v>
      </c>
    </row>
    <row r="89" spans="2:9" x14ac:dyDescent="0.25">
      <c r="B89" s="404" t="s">
        <v>211</v>
      </c>
      <c r="C89" s="410" t="s">
        <v>252</v>
      </c>
      <c r="D89" s="819">
        <v>5530441</v>
      </c>
      <c r="E89" s="819">
        <v>0</v>
      </c>
      <c r="F89" s="819">
        <v>0</v>
      </c>
      <c r="G89" s="819">
        <v>5530441</v>
      </c>
      <c r="I89" s="586" t="str">
        <v>-</v>
      </c>
    </row>
    <row r="90" spans="2:9" x14ac:dyDescent="0.25">
      <c r="B90" s="404" t="s">
        <v>212</v>
      </c>
      <c r="C90" s="410" t="s">
        <v>252</v>
      </c>
      <c r="D90" s="819">
        <v>1407421</v>
      </c>
      <c r="E90" s="819">
        <v>0</v>
      </c>
      <c r="F90" s="819">
        <v>0</v>
      </c>
      <c r="G90" s="819">
        <v>1407421</v>
      </c>
      <c r="I90" s="586" t="str">
        <v>-</v>
      </c>
    </row>
    <row r="91" spans="2:9" x14ac:dyDescent="0.25">
      <c r="B91" s="404" t="s">
        <v>141</v>
      </c>
      <c r="C91" s="410" t="s">
        <v>252</v>
      </c>
      <c r="D91" s="819">
        <v>17684926</v>
      </c>
      <c r="E91" s="819">
        <v>0</v>
      </c>
      <c r="F91" s="819">
        <v>0</v>
      </c>
      <c r="G91" s="819">
        <v>17684926</v>
      </c>
      <c r="I91" s="586" t="str">
        <v>-</v>
      </c>
    </row>
    <row r="92" spans="2:9" x14ac:dyDescent="0.25">
      <c r="B92" s="404" t="s">
        <v>143</v>
      </c>
      <c r="C92" s="410" t="s">
        <v>252</v>
      </c>
      <c r="D92" s="819">
        <v>3560790</v>
      </c>
      <c r="E92" s="819">
        <v>0</v>
      </c>
      <c r="F92" s="819">
        <v>0</v>
      </c>
      <c r="G92" s="819">
        <v>3560790</v>
      </c>
      <c r="I92" s="586" t="str">
        <v>-</v>
      </c>
    </row>
    <row r="93" spans="2:9" x14ac:dyDescent="0.25">
      <c r="B93" s="404" t="s">
        <v>145</v>
      </c>
      <c r="C93" s="410" t="s">
        <v>252</v>
      </c>
      <c r="D93" s="819">
        <v>17147022</v>
      </c>
      <c r="E93" s="819">
        <v>485032</v>
      </c>
      <c r="F93" s="819">
        <v>35818</v>
      </c>
      <c r="G93" s="819">
        <v>17667872</v>
      </c>
      <c r="I93" s="586" t="str">
        <v>-</v>
      </c>
    </row>
    <row r="94" spans="2:9" x14ac:dyDescent="0.25">
      <c r="B94" s="404" t="s">
        <v>147</v>
      </c>
      <c r="C94" s="410" t="s">
        <v>252</v>
      </c>
      <c r="D94" s="819">
        <v>1902420</v>
      </c>
      <c r="E94" s="819">
        <v>0</v>
      </c>
      <c r="F94" s="819">
        <v>0</v>
      </c>
      <c r="G94" s="819">
        <v>1902420</v>
      </c>
      <c r="I94" s="586" t="str">
        <v>-</v>
      </c>
    </row>
    <row r="95" spans="2:9" x14ac:dyDescent="0.25">
      <c r="B95" s="404" t="s">
        <v>213</v>
      </c>
      <c r="C95" s="410" t="s">
        <v>252</v>
      </c>
      <c r="D95" s="819">
        <v>6290529</v>
      </c>
      <c r="E95" s="819">
        <v>1938024</v>
      </c>
      <c r="F95" s="819">
        <v>167665</v>
      </c>
      <c r="G95" s="819">
        <v>8396218</v>
      </c>
      <c r="I95" s="586" t="str">
        <v>-</v>
      </c>
    </row>
    <row r="96" spans="2:9" x14ac:dyDescent="0.25">
      <c r="B96" s="404" t="s">
        <v>150</v>
      </c>
      <c r="C96" s="410" t="s">
        <v>253</v>
      </c>
      <c r="D96" s="819">
        <v>39405194</v>
      </c>
      <c r="E96" s="819">
        <v>0</v>
      </c>
      <c r="F96" s="819">
        <v>0</v>
      </c>
      <c r="G96" s="819">
        <v>39405194</v>
      </c>
      <c r="I96" s="586" t="str">
        <v>-</v>
      </c>
    </row>
    <row r="97" spans="2:9" x14ac:dyDescent="0.25">
      <c r="B97" s="404" t="s">
        <v>152</v>
      </c>
      <c r="C97" s="410" t="s">
        <v>254</v>
      </c>
      <c r="D97" s="819">
        <v>22766211</v>
      </c>
      <c r="E97" s="819">
        <v>0</v>
      </c>
      <c r="F97" s="819">
        <v>0</v>
      </c>
      <c r="G97" s="819">
        <v>22766211</v>
      </c>
      <c r="I97" s="586" t="str">
        <v>-</v>
      </c>
    </row>
    <row r="98" spans="2:9" x14ac:dyDescent="0.25">
      <c r="B98" s="404" t="s">
        <v>154</v>
      </c>
      <c r="C98" s="410" t="s">
        <v>254</v>
      </c>
      <c r="D98" s="819">
        <v>12120960</v>
      </c>
      <c r="E98" s="819">
        <v>0</v>
      </c>
      <c r="F98" s="819">
        <v>0</v>
      </c>
      <c r="G98" s="819">
        <v>12120960</v>
      </c>
      <c r="I98" s="586" t="str">
        <v>-</v>
      </c>
    </row>
    <row r="99" spans="2:9" x14ac:dyDescent="0.25">
      <c r="B99" s="404" t="s">
        <v>214</v>
      </c>
      <c r="C99" s="410" t="s">
        <v>254</v>
      </c>
      <c r="D99" s="819">
        <v>42771546</v>
      </c>
      <c r="E99" s="819">
        <v>0</v>
      </c>
      <c r="F99" s="819">
        <v>0</v>
      </c>
      <c r="G99" s="819">
        <v>42771546</v>
      </c>
      <c r="I99" s="586" t="str">
        <v>-</v>
      </c>
    </row>
    <row r="100" spans="2:9" x14ac:dyDescent="0.25">
      <c r="B100" s="404" t="s">
        <v>215</v>
      </c>
      <c r="C100" s="410" t="s">
        <v>254</v>
      </c>
      <c r="D100" s="819">
        <v>1421565</v>
      </c>
      <c r="E100" s="819">
        <v>0</v>
      </c>
      <c r="F100" s="819">
        <v>0</v>
      </c>
      <c r="G100" s="819">
        <v>1421565</v>
      </c>
      <c r="I100" s="586" t="str">
        <v>-</v>
      </c>
    </row>
    <row r="101" spans="2:9" x14ac:dyDescent="0.25">
      <c r="B101" s="404" t="s">
        <v>216</v>
      </c>
      <c r="C101" s="410" t="s">
        <v>254</v>
      </c>
      <c r="D101" s="819">
        <v>7847093</v>
      </c>
      <c r="E101" s="819">
        <v>0</v>
      </c>
      <c r="F101" s="819">
        <v>0</v>
      </c>
      <c r="G101" s="819">
        <v>7847093</v>
      </c>
      <c r="I101" s="586" t="str">
        <v>-</v>
      </c>
    </row>
    <row r="102" spans="2:9" x14ac:dyDescent="0.25">
      <c r="B102" s="404" t="s">
        <v>158</v>
      </c>
      <c r="C102" s="410" t="s">
        <v>254</v>
      </c>
      <c r="D102" s="819">
        <v>8238273</v>
      </c>
      <c r="E102" s="819">
        <v>0</v>
      </c>
      <c r="F102" s="819">
        <v>0</v>
      </c>
      <c r="G102" s="819">
        <v>8238273</v>
      </c>
      <c r="I102" s="586" t="str">
        <v>-</v>
      </c>
    </row>
    <row r="103" spans="2:9" x14ac:dyDescent="0.25">
      <c r="B103" s="404" t="s">
        <v>217</v>
      </c>
      <c r="C103" s="410" t="s">
        <v>254</v>
      </c>
      <c r="D103" s="819">
        <v>5200210</v>
      </c>
      <c r="E103" s="819">
        <v>0</v>
      </c>
      <c r="F103" s="819">
        <v>0</v>
      </c>
      <c r="G103" s="819">
        <v>5200210</v>
      </c>
      <c r="I103" s="586" t="str">
        <v>-</v>
      </c>
    </row>
    <row r="104" spans="2:9" x14ac:dyDescent="0.25">
      <c r="B104" s="404" t="s">
        <v>163</v>
      </c>
      <c r="C104" s="410" t="s">
        <v>254</v>
      </c>
      <c r="D104" s="819">
        <v>9536345</v>
      </c>
      <c r="E104" s="819">
        <v>0</v>
      </c>
      <c r="F104" s="819">
        <v>0</v>
      </c>
      <c r="G104" s="819">
        <v>9536345</v>
      </c>
      <c r="I104" s="586" t="str">
        <v>-</v>
      </c>
    </row>
    <row r="105" spans="2:9" x14ac:dyDescent="0.25">
      <c r="B105" s="404" t="s">
        <v>161</v>
      </c>
      <c r="C105" s="410" t="s">
        <v>254</v>
      </c>
      <c r="D105" s="819">
        <v>6228826</v>
      </c>
      <c r="E105" s="819">
        <v>0</v>
      </c>
      <c r="F105" s="819">
        <v>0</v>
      </c>
      <c r="G105" s="819">
        <v>6228826</v>
      </c>
      <c r="I105" s="586" t="str">
        <v>-</v>
      </c>
    </row>
    <row r="106" spans="2:9" x14ac:dyDescent="0.25">
      <c r="B106" s="404" t="s">
        <v>218</v>
      </c>
      <c r="C106" s="410" t="s">
        <v>254</v>
      </c>
      <c r="D106" s="819">
        <v>12587056</v>
      </c>
      <c r="E106" s="819">
        <v>0</v>
      </c>
      <c r="F106" s="819">
        <v>0</v>
      </c>
      <c r="G106" s="819">
        <v>12587056</v>
      </c>
      <c r="I106" s="586" t="str">
        <v>-</v>
      </c>
    </row>
    <row r="107" spans="2:9" x14ac:dyDescent="0.25">
      <c r="B107" s="404" t="s">
        <v>166</v>
      </c>
      <c r="C107" s="410" t="s">
        <v>254</v>
      </c>
      <c r="D107" s="819">
        <v>38099242</v>
      </c>
      <c r="E107" s="819">
        <v>0</v>
      </c>
      <c r="F107" s="819">
        <v>0</v>
      </c>
      <c r="G107" s="819">
        <v>38099242</v>
      </c>
      <c r="I107" s="586" t="str">
        <v>-</v>
      </c>
    </row>
    <row r="108" spans="2:9" x14ac:dyDescent="0.25">
      <c r="B108" s="404" t="s">
        <v>170</v>
      </c>
      <c r="C108" s="410" t="s">
        <v>254</v>
      </c>
      <c r="D108" s="819">
        <v>4804643</v>
      </c>
      <c r="E108" s="819">
        <v>0</v>
      </c>
      <c r="F108" s="819">
        <v>0</v>
      </c>
      <c r="G108" s="819">
        <v>4804643</v>
      </c>
      <c r="I108" s="586" t="str">
        <v>-</v>
      </c>
    </row>
    <row r="109" spans="2:9" x14ac:dyDescent="0.25">
      <c r="B109" s="404" t="s">
        <v>219</v>
      </c>
      <c r="C109" s="410" t="s">
        <v>254</v>
      </c>
      <c r="D109" s="819">
        <v>25467603</v>
      </c>
      <c r="E109" s="819">
        <v>0</v>
      </c>
      <c r="F109" s="819">
        <v>0</v>
      </c>
      <c r="G109" s="819">
        <v>25467603</v>
      </c>
      <c r="I109" s="586" t="str">
        <v>-</v>
      </c>
    </row>
    <row r="110" spans="2:9" x14ac:dyDescent="0.25">
      <c r="B110" s="404" t="s">
        <v>171</v>
      </c>
      <c r="C110" s="410" t="s">
        <v>254</v>
      </c>
      <c r="D110" s="819">
        <v>5853899</v>
      </c>
      <c r="E110" s="819">
        <v>0</v>
      </c>
      <c r="F110" s="819">
        <v>0</v>
      </c>
      <c r="G110" s="819">
        <v>5853899</v>
      </c>
      <c r="I110" s="586" t="str">
        <v>-</v>
      </c>
    </row>
    <row r="111" spans="2:9" x14ac:dyDescent="0.25">
      <c r="B111" s="404" t="s">
        <v>168</v>
      </c>
      <c r="C111" s="410" t="s">
        <v>254</v>
      </c>
      <c r="D111" s="819">
        <v>9065147</v>
      </c>
      <c r="E111" s="819">
        <v>0</v>
      </c>
      <c r="F111" s="819">
        <v>0</v>
      </c>
      <c r="G111" s="819">
        <v>9065147</v>
      </c>
      <c r="I111" s="586" t="str">
        <v>-</v>
      </c>
    </row>
    <row r="112" spans="2:9" x14ac:dyDescent="0.25">
      <c r="B112" s="404" t="s">
        <v>172</v>
      </c>
      <c r="C112" s="410" t="s">
        <v>254</v>
      </c>
      <c r="D112" s="819">
        <v>8108757</v>
      </c>
      <c r="E112" s="819">
        <v>0</v>
      </c>
      <c r="F112" s="819">
        <v>0</v>
      </c>
      <c r="G112" s="819">
        <v>8108757</v>
      </c>
      <c r="I112" s="586" t="str">
        <v>-</v>
      </c>
    </row>
    <row r="113" spans="2:9" x14ac:dyDescent="0.25">
      <c r="B113" s="404" t="s">
        <v>173</v>
      </c>
      <c r="C113" s="410" t="s">
        <v>247</v>
      </c>
      <c r="D113" s="819">
        <v>1325036</v>
      </c>
      <c r="E113" s="819">
        <v>0</v>
      </c>
      <c r="F113" s="819">
        <v>0</v>
      </c>
      <c r="G113" s="819">
        <v>1325036</v>
      </c>
      <c r="I113" s="586" t="str">
        <v>-</v>
      </c>
    </row>
    <row r="114" spans="2:9" x14ac:dyDescent="0.25">
      <c r="B114" s="404" t="s">
        <v>174</v>
      </c>
      <c r="C114" s="410" t="s">
        <v>174</v>
      </c>
      <c r="D114" s="819">
        <v>5046119</v>
      </c>
      <c r="E114" s="819">
        <v>136363</v>
      </c>
      <c r="F114" s="819">
        <v>137382</v>
      </c>
      <c r="G114" s="819">
        <v>5319864</v>
      </c>
      <c r="I114" s="586" t="str">
        <v>-</v>
      </c>
    </row>
    <row r="115" spans="2:9" x14ac:dyDescent="0.25">
      <c r="B115" s="404"/>
      <c r="C115" s="410"/>
      <c r="D115" s="819"/>
      <c r="E115" s="819"/>
      <c r="F115" s="819"/>
      <c r="G115" s="819"/>
      <c r="I115" s="586" t="str">
        <v>-</v>
      </c>
    </row>
    <row r="116" spans="2:9" x14ac:dyDescent="0.25">
      <c r="B116" s="404"/>
      <c r="C116" s="410"/>
      <c r="D116" s="819"/>
      <c r="E116" s="819"/>
      <c r="F116" s="819"/>
      <c r="G116" s="819"/>
      <c r="I116" s="586" t="str">
        <v>-</v>
      </c>
    </row>
    <row r="117" spans="2:9" x14ac:dyDescent="0.25">
      <c r="B117" s="404"/>
      <c r="C117" s="410"/>
      <c r="D117" s="819"/>
      <c r="E117" s="819"/>
      <c r="F117" s="819"/>
      <c r="G117" s="819"/>
      <c r="I117" s="586" t="str">
        <v>-</v>
      </c>
    </row>
    <row r="118" spans="2:9" x14ac:dyDescent="0.25">
      <c r="B118" s="404"/>
      <c r="C118" s="410"/>
      <c r="D118" s="819"/>
      <c r="E118" s="819"/>
      <c r="F118" s="819"/>
      <c r="G118" s="819"/>
      <c r="I118" s="586" t="str">
        <v>-</v>
      </c>
    </row>
    <row r="119" spans="2:9" x14ac:dyDescent="0.25">
      <c r="B119" s="404"/>
      <c r="C119" s="410"/>
      <c r="D119" s="819"/>
      <c r="E119" s="819"/>
      <c r="F119" s="819"/>
      <c r="G119" s="819"/>
      <c r="I119" s="586" t="str">
        <v>-</v>
      </c>
    </row>
    <row r="120" spans="2:9" x14ac:dyDescent="0.25">
      <c r="B120" s="404"/>
      <c r="C120" s="410"/>
      <c r="D120" s="819"/>
      <c r="E120" s="819"/>
      <c r="F120" s="819"/>
      <c r="G120" s="819"/>
      <c r="I120" s="586" t="str">
        <v>-</v>
      </c>
    </row>
    <row r="121" spans="2:9" x14ac:dyDescent="0.25">
      <c r="B121" s="404"/>
      <c r="C121" s="410"/>
      <c r="D121" s="819"/>
      <c r="E121" s="819"/>
      <c r="F121" s="819"/>
      <c r="G121" s="819"/>
      <c r="I121" s="586" t="str">
        <v>-</v>
      </c>
    </row>
    <row r="122" spans="2:9" x14ac:dyDescent="0.25">
      <c r="B122" s="404"/>
      <c r="C122" s="410"/>
      <c r="D122" s="819"/>
      <c r="E122" s="819"/>
      <c r="F122" s="819"/>
      <c r="G122" s="819"/>
      <c r="I122" s="586" t="str">
        <v>-</v>
      </c>
    </row>
    <row r="123" spans="2:9" x14ac:dyDescent="0.25">
      <c r="B123" s="404"/>
      <c r="C123" s="410"/>
      <c r="D123" s="819"/>
      <c r="E123" s="819"/>
      <c r="F123" s="819"/>
      <c r="G123" s="819"/>
      <c r="I123" s="586" t="str">
        <v>-</v>
      </c>
    </row>
    <row r="124" spans="2:9" x14ac:dyDescent="0.25">
      <c r="B124" s="404"/>
      <c r="C124" s="410"/>
      <c r="D124" s="819"/>
      <c r="E124" s="819"/>
      <c r="F124" s="819"/>
      <c r="G124" s="819"/>
      <c r="I124" s="586" t="str">
        <v>-</v>
      </c>
    </row>
    <row r="125" spans="2:9" x14ac:dyDescent="0.25">
      <c r="B125" s="404"/>
      <c r="C125" s="410"/>
      <c r="D125" s="819"/>
      <c r="E125" s="819"/>
      <c r="F125" s="819"/>
      <c r="G125" s="819"/>
      <c r="I125" s="586" t="str">
        <v>-</v>
      </c>
    </row>
    <row r="126" spans="2:9" x14ac:dyDescent="0.25">
      <c r="B126" s="405"/>
      <c r="C126" s="411"/>
      <c r="D126" s="819"/>
      <c r="E126" s="819"/>
      <c r="F126" s="819"/>
      <c r="G126" s="819"/>
      <c r="H126" s="150"/>
      <c r="I126" s="586" t="str">
        <v>-</v>
      </c>
    </row>
    <row r="127" spans="2:9" x14ac:dyDescent="0.25">
      <c r="B127" s="140"/>
      <c r="C127" s="133"/>
      <c r="D127" s="133"/>
      <c r="E127" s="140"/>
      <c r="F127" s="140"/>
      <c r="G127" s="140"/>
      <c r="H127" s="80"/>
    </row>
    <row r="128" spans="2:9" x14ac:dyDescent="0.25">
      <c r="B128" s="80"/>
      <c r="C128" s="134"/>
      <c r="D128" s="134"/>
      <c r="E128" s="80"/>
      <c r="F128" s="80"/>
      <c r="G128" s="80"/>
      <c r="H128" s="80"/>
    </row>
    <row r="129" spans="2:8" x14ac:dyDescent="0.25">
      <c r="B129" s="80"/>
      <c r="C129" s="134"/>
      <c r="D129" s="134"/>
      <c r="E129" s="80"/>
      <c r="F129" s="80"/>
      <c r="G129" s="80"/>
      <c r="H129" s="80"/>
    </row>
    <row r="130" spans="2:8" x14ac:dyDescent="0.25">
      <c r="B130" s="80"/>
      <c r="C130" s="134"/>
      <c r="D130" s="134"/>
      <c r="E130" s="80"/>
      <c r="F130" s="80"/>
      <c r="G130" s="80"/>
      <c r="H130" s="80"/>
    </row>
    <row r="131" spans="2:8" x14ac:dyDescent="0.25">
      <c r="B131" s="80"/>
      <c r="C131" s="134"/>
      <c r="D131" s="134"/>
      <c r="E131" s="80"/>
      <c r="F131" s="80"/>
      <c r="G131" s="80"/>
      <c r="H131" s="80"/>
    </row>
    <row r="132" spans="2:8" x14ac:dyDescent="0.25">
      <c r="B132" s="80"/>
      <c r="C132" s="134"/>
      <c r="D132" s="134"/>
      <c r="E132" s="80"/>
      <c r="F132" s="80"/>
      <c r="G132" s="80"/>
      <c r="H132" s="80"/>
    </row>
    <row r="133" spans="2:8" x14ac:dyDescent="0.25">
      <c r="B133" s="80"/>
      <c r="C133" s="134"/>
      <c r="D133" s="134"/>
      <c r="E133" s="80"/>
      <c r="F133" s="80"/>
      <c r="G133" s="80"/>
      <c r="H133" s="80"/>
    </row>
    <row r="134" spans="2:8" x14ac:dyDescent="0.25">
      <c r="B134" s="80"/>
      <c r="C134" s="134"/>
      <c r="D134" s="134"/>
      <c r="E134" s="80"/>
      <c r="F134" s="80"/>
      <c r="G134" s="80"/>
      <c r="H134" s="80"/>
    </row>
    <row r="135" spans="2:8" x14ac:dyDescent="0.25">
      <c r="B135" s="80"/>
      <c r="C135" s="134"/>
      <c r="D135" s="134"/>
      <c r="E135" s="80"/>
      <c r="F135" s="80"/>
      <c r="G135" s="80"/>
      <c r="H135" s="80"/>
    </row>
    <row r="136" spans="2:8" x14ac:dyDescent="0.25">
      <c r="B136" s="80"/>
      <c r="C136" s="80"/>
      <c r="D136" s="80"/>
      <c r="E136" s="80"/>
      <c r="F136" s="80"/>
      <c r="G136" s="80"/>
      <c r="H136" s="80"/>
    </row>
  </sheetData>
  <sheetProtection sheet="1" objects="1" scenarios="1" formatColumns="0" formatRows="0"/>
  <phoneticPr fontId="3"/>
  <conditionalFormatting sqref="I7:I126">
    <cfRule type="expression" dxfId="91" priority="1">
      <formula>IF(AND(I7&lt;&gt;"-", ISERROR(MATCH(I7, $C$7:$C$126, 0)))=TRUE, TRUE, FALSE)</formula>
    </cfRule>
  </conditionalFormatting>
  <dataValidations disablePrompts="1" count="1">
    <dataValidation type="list" allowBlank="1" showInputMessage="1" showErrorMessage="1" sqref="C7:C126">
      <formula1>分類_出力</formula1>
    </dataValidation>
  </dataValidations>
  <pageMargins left="0.70866141732283472" right="0.70866141732283472" top="0" bottom="0" header="0.31496062992125984" footer="0.31496062992125984"/>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FFC000"/>
  </sheetPr>
  <dimension ref="A3:DV843"/>
  <sheetViews>
    <sheetView zoomScale="80" zoomScaleNormal="80" workbookViewId="0"/>
  </sheetViews>
  <sheetFormatPr defaultRowHeight="15.75" x14ac:dyDescent="0.25"/>
  <cols>
    <col min="2" max="2" width="15.77734375" customWidth="1"/>
    <col min="3" max="122" width="13.44140625" customWidth="1"/>
    <col min="123" max="123" width="9.6640625" customWidth="1"/>
    <col min="125" max="125" width="67.33203125" customWidth="1"/>
  </cols>
  <sheetData>
    <row r="3" spans="1:5" x14ac:dyDescent="0.25">
      <c r="B3" s="41" t="s">
        <v>607</v>
      </c>
      <c r="C3" s="41"/>
    </row>
    <row r="4" spans="1:5" x14ac:dyDescent="0.25">
      <c r="B4" s="87" t="s">
        <v>518</v>
      </c>
      <c r="C4" s="178">
        <f>IF(_元号="平成", $D4+1988, $D4+1988+30)</f>
        <v>2018</v>
      </c>
      <c r="D4" s="580">
        <f>IF(_年次="元", 1, _年次)</f>
        <v>30</v>
      </c>
      <c r="E4" s="446" t="str">
        <f ca="1">_xlfn.FORMULATEXT(C4)</f>
        <v>=IF(_元号="平成", RC4+1988, RC4+1988+30)</v>
      </c>
    </row>
    <row r="5" spans="1:5" x14ac:dyDescent="0.25">
      <c r="B5" s="57"/>
      <c r="C5" s="57"/>
    </row>
    <row r="6" spans="1:5" x14ac:dyDescent="0.25">
      <c r="B6" s="57"/>
      <c r="C6" s="57"/>
    </row>
    <row r="7" spans="1:5" x14ac:dyDescent="0.25">
      <c r="B7" s="41" t="s">
        <v>608</v>
      </c>
      <c r="C7" s="41"/>
    </row>
    <row r="8" spans="1:5" x14ac:dyDescent="0.25">
      <c r="B8" s="87" t="s">
        <v>519</v>
      </c>
      <c r="C8" s="178">
        <f>IF(_元号_最新="平成", $D8+1988, $D8+1988+30)</f>
        <v>2016</v>
      </c>
      <c r="D8" s="580">
        <f>IF(_最新年次="元", 1, _最新年次)</f>
        <v>28</v>
      </c>
      <c r="E8" s="446" t="str">
        <f ca="1">_xlfn.FORMULATEXT(C8)</f>
        <v>=IF(_元号_最新="平成", RC4+1988, RC4+1988+30)</v>
      </c>
    </row>
    <row r="9" spans="1:5" x14ac:dyDescent="0.25">
      <c r="B9" s="87" t="s">
        <v>520</v>
      </c>
      <c r="C9" s="178">
        <f>IF(_元号_前回="平成", $D9+1988, $D9+1988+30)</f>
        <v>2012</v>
      </c>
      <c r="D9" s="580">
        <f>IF(_前回年次="元", 1, _前回年次)</f>
        <v>24</v>
      </c>
      <c r="E9" s="446" t="str">
        <f ca="1">_xlfn.FORMULATEXT(C9)</f>
        <v>=IF(_元号_前回="平成", RC4+1988, RC4+1988+30)</v>
      </c>
    </row>
    <row r="13" spans="1:5" x14ac:dyDescent="0.25">
      <c r="B13" t="s">
        <v>609</v>
      </c>
    </row>
    <row r="14" spans="1:5" ht="63" x14ac:dyDescent="0.25">
      <c r="B14" s="500"/>
      <c r="C14" s="117" t="str">
        <f>_市町村&amp;"（"&amp;_元号_最新&amp;_最新年次&amp;"年）"</f>
        <v>ほっかい市（平成28年）</v>
      </c>
      <c r="D14" s="179" t="str">
        <f>"北海道の" &amp; _元号_前回 &amp; _前回年次 &amp; "年から" &amp; _元号_最新 &amp; _最新年次 &amp; "の従業者数の年平均の変化率"</f>
        <v>北海道の平成24年から平成28の従業者数の年平均の変化率</v>
      </c>
      <c r="E14" s="179" t="str">
        <f>_市町村 &amp; "（" &amp; _元号_最新 &amp; _最新年次 &amp; "）従業者数／北海道（" &amp; _元号_最新 &amp; _最新年次 &amp; "）従業者数"</f>
        <v>ほっかい市（平成28）従業者数／北海道（平成28）従業者数</v>
      </c>
    </row>
    <row r="15" spans="1:5" x14ac:dyDescent="0.25">
      <c r="B15" s="501"/>
      <c r="C15" s="118" t="s">
        <v>818</v>
      </c>
      <c r="D15" s="118"/>
      <c r="E15" s="118"/>
    </row>
    <row r="16" spans="1:5" x14ac:dyDescent="0.25">
      <c r="A16">
        <v>1</v>
      </c>
      <c r="B16" s="351" t="str">
        <f t="array" ref="B16:B135">分類_出力</f>
        <v>農業</v>
      </c>
      <c r="C16" s="178">
        <f t="array" ref="C16:C135">従業者数_対象市町村-(個人事業主_対象市町村+家族従業者__対象市町村)</f>
        <v>250</v>
      </c>
      <c r="D16" s="447">
        <f t="array" ref="D16:D135">(従業者数_北海道_最新-従業者数_北海道_前回)/従業者数_北海道_前回/($C$8-$C$9)</f>
        <v>1.4080356265758539E-3</v>
      </c>
      <c r="E16" s="447">
        <f t="array" ref="E16:E135">従業者数_対象市町村/従業者数_北海道_最新</f>
        <v>8.1404057178209761E-3</v>
      </c>
    </row>
    <row r="17" spans="1:5" x14ac:dyDescent="0.25">
      <c r="A17">
        <v>2</v>
      </c>
      <c r="B17" s="351" t="str">
        <v>林業</v>
      </c>
      <c r="C17" s="178">
        <v>50</v>
      </c>
      <c r="D17" s="447">
        <v>-3.3244680851063829E-4</v>
      </c>
      <c r="E17" s="447">
        <v>1.1096316023080338E-2</v>
      </c>
    </row>
    <row r="18" spans="1:5" x14ac:dyDescent="0.25">
      <c r="A18">
        <v>3</v>
      </c>
      <c r="B18" s="351" t="str">
        <v>漁業</v>
      </c>
      <c r="C18" s="178">
        <v>50</v>
      </c>
      <c r="D18" s="447">
        <v>1.8114057895649158E-2</v>
      </c>
      <c r="E18" s="447">
        <v>8.0814611281719729E-3</v>
      </c>
    </row>
    <row r="19" spans="1:5" x14ac:dyDescent="0.25">
      <c r="A19">
        <v>4</v>
      </c>
      <c r="B19" s="351" t="str">
        <v>鉱業</v>
      </c>
      <c r="C19" s="178">
        <v>30</v>
      </c>
      <c r="D19" s="447">
        <v>-5.1182795698924734E-2</v>
      </c>
      <c r="E19" s="447">
        <v>1.6224986479177934E-2</v>
      </c>
    </row>
    <row r="20" spans="1:5" x14ac:dyDescent="0.25">
      <c r="A20">
        <v>5</v>
      </c>
      <c r="B20" s="351" t="str">
        <v>製造業</v>
      </c>
      <c r="C20" s="178">
        <v>785</v>
      </c>
      <c r="D20" s="447">
        <v>7.3519323722481371E-3</v>
      </c>
      <c r="E20" s="447">
        <v>4.1008606681327241E-3</v>
      </c>
    </row>
    <row r="21" spans="1:5" x14ac:dyDescent="0.25">
      <c r="A21">
        <v>6</v>
      </c>
      <c r="B21" s="351" t="str">
        <v>建設業</v>
      </c>
      <c r="C21" s="178">
        <v>955</v>
      </c>
      <c r="D21" s="447">
        <v>-2.2631607855277545E-2</v>
      </c>
      <c r="E21" s="447">
        <v>5.4901917723986097E-3</v>
      </c>
    </row>
    <row r="22" spans="1:5" x14ac:dyDescent="0.25">
      <c r="A22">
        <v>7</v>
      </c>
      <c r="B22" s="351" t="str">
        <v>電気・ガス・水道</v>
      </c>
      <c r="C22" s="178">
        <v>100</v>
      </c>
      <c r="D22" s="447">
        <v>1.2813776999416229E-2</v>
      </c>
      <c r="E22" s="447">
        <v>1.1106175033318524E-2</v>
      </c>
    </row>
    <row r="23" spans="1:5" x14ac:dyDescent="0.25">
      <c r="A23">
        <v>8</v>
      </c>
      <c r="B23" s="351" t="str">
        <v>商業</v>
      </c>
      <c r="C23" s="178">
        <v>2870</v>
      </c>
      <c r="D23" s="447">
        <v>-1.4819679861233907E-3</v>
      </c>
      <c r="E23" s="447">
        <v>6.3528634473178211E-3</v>
      </c>
    </row>
    <row r="24" spans="1:5" x14ac:dyDescent="0.25">
      <c r="A24">
        <v>9</v>
      </c>
      <c r="B24" s="351" t="str">
        <v>金融・保険・不動産</v>
      </c>
      <c r="C24" s="178">
        <v>350</v>
      </c>
      <c r="D24" s="447">
        <v>-1.8843031973262078E-2</v>
      </c>
      <c r="E24" s="447">
        <v>4.5296830127827658E-3</v>
      </c>
    </row>
    <row r="25" spans="1:5" x14ac:dyDescent="0.25">
      <c r="A25">
        <v>10</v>
      </c>
      <c r="B25" s="351" t="str">
        <v>運輸・情報通信</v>
      </c>
      <c r="C25" s="178">
        <v>750</v>
      </c>
      <c r="D25" s="447">
        <v>-2.2253673974521406E-2</v>
      </c>
      <c r="E25" s="447">
        <v>4.4012018215107271E-3</v>
      </c>
    </row>
    <row r="26" spans="1:5" x14ac:dyDescent="0.25">
      <c r="A26">
        <v>11</v>
      </c>
      <c r="B26" s="351" t="str">
        <v>公務</v>
      </c>
      <c r="C26" s="180">
        <v>400</v>
      </c>
      <c r="D26" s="448">
        <v>-5.2606511950121235E-3</v>
      </c>
      <c r="E26" s="448">
        <v>8.8456435205661217E-3</v>
      </c>
    </row>
    <row r="27" spans="1:5" x14ac:dyDescent="0.25">
      <c r="A27">
        <v>12</v>
      </c>
      <c r="B27" s="351" t="str">
        <v>サービス業</v>
      </c>
      <c r="C27" s="178">
        <v>4600</v>
      </c>
      <c r="D27" s="447">
        <v>1.2748293939410134E-2</v>
      </c>
      <c r="E27" s="447">
        <v>5.0846802651355674E-3</v>
      </c>
    </row>
    <row r="28" spans="1:5" x14ac:dyDescent="0.25">
      <c r="A28">
        <v>13</v>
      </c>
      <c r="B28" s="351" t="str">
        <v>分類不明</v>
      </c>
      <c r="C28" s="180">
        <v>0</v>
      </c>
      <c r="D28" s="449" t="e">
        <v>#DIV/0!</v>
      </c>
      <c r="E28" s="449" t="e">
        <v>#DIV/0!</v>
      </c>
    </row>
    <row r="29" spans="1:5" x14ac:dyDescent="0.25">
      <c r="A29">
        <v>14</v>
      </c>
      <c r="B29" s="351" t="str">
        <v>-</v>
      </c>
      <c r="C29" s="180">
        <v>0</v>
      </c>
      <c r="D29" s="449" t="e">
        <v>#DIV/0!</v>
      </c>
      <c r="E29" s="449" t="e">
        <v>#DIV/0!</v>
      </c>
    </row>
    <row r="30" spans="1:5" x14ac:dyDescent="0.25">
      <c r="A30">
        <v>15</v>
      </c>
      <c r="B30" s="351" t="str">
        <v>-</v>
      </c>
      <c r="C30" s="180">
        <v>0</v>
      </c>
      <c r="D30" s="449" t="e">
        <v>#DIV/0!</v>
      </c>
      <c r="E30" s="449" t="e">
        <v>#DIV/0!</v>
      </c>
    </row>
    <row r="31" spans="1:5" x14ac:dyDescent="0.25">
      <c r="A31">
        <v>16</v>
      </c>
      <c r="B31" s="351" t="str">
        <v>-</v>
      </c>
      <c r="C31" s="180">
        <v>0</v>
      </c>
      <c r="D31" s="449" t="e">
        <v>#DIV/0!</v>
      </c>
      <c r="E31" s="449" t="e">
        <v>#DIV/0!</v>
      </c>
    </row>
    <row r="32" spans="1:5" x14ac:dyDescent="0.25">
      <c r="A32">
        <v>17</v>
      </c>
      <c r="B32" s="351" t="str">
        <v>-</v>
      </c>
      <c r="C32" s="180">
        <v>0</v>
      </c>
      <c r="D32" s="449" t="e">
        <v>#DIV/0!</v>
      </c>
      <c r="E32" s="449" t="e">
        <v>#DIV/0!</v>
      </c>
    </row>
    <row r="33" spans="1:5" x14ac:dyDescent="0.25">
      <c r="A33">
        <v>18</v>
      </c>
      <c r="B33" s="351" t="str">
        <v>-</v>
      </c>
      <c r="C33" s="180">
        <v>0</v>
      </c>
      <c r="D33" s="449" t="e">
        <v>#DIV/0!</v>
      </c>
      <c r="E33" s="449" t="e">
        <v>#DIV/0!</v>
      </c>
    </row>
    <row r="34" spans="1:5" x14ac:dyDescent="0.25">
      <c r="A34">
        <v>19</v>
      </c>
      <c r="B34" s="351" t="str">
        <v>-</v>
      </c>
      <c r="C34" s="180">
        <v>0</v>
      </c>
      <c r="D34" s="449" t="e">
        <v>#DIV/0!</v>
      </c>
      <c r="E34" s="449" t="e">
        <v>#DIV/0!</v>
      </c>
    </row>
    <row r="35" spans="1:5" x14ac:dyDescent="0.25">
      <c r="A35">
        <v>20</v>
      </c>
      <c r="B35" s="351" t="str">
        <v>-</v>
      </c>
      <c r="C35" s="180">
        <v>0</v>
      </c>
      <c r="D35" s="449" t="e">
        <v>#DIV/0!</v>
      </c>
      <c r="E35" s="449" t="e">
        <v>#DIV/0!</v>
      </c>
    </row>
    <row r="36" spans="1:5" x14ac:dyDescent="0.25">
      <c r="A36">
        <v>21</v>
      </c>
      <c r="B36" s="351" t="str">
        <v>-</v>
      </c>
      <c r="C36" s="180">
        <v>0</v>
      </c>
      <c r="D36" s="449" t="e">
        <v>#DIV/0!</v>
      </c>
      <c r="E36" s="449" t="e">
        <v>#DIV/0!</v>
      </c>
    </row>
    <row r="37" spans="1:5" x14ac:dyDescent="0.25">
      <c r="A37">
        <v>22</v>
      </c>
      <c r="B37" s="351" t="str">
        <v>-</v>
      </c>
      <c r="C37" s="180">
        <v>0</v>
      </c>
      <c r="D37" s="449" t="e">
        <v>#DIV/0!</v>
      </c>
      <c r="E37" s="449" t="e">
        <v>#DIV/0!</v>
      </c>
    </row>
    <row r="38" spans="1:5" x14ac:dyDescent="0.25">
      <c r="A38">
        <v>23</v>
      </c>
      <c r="B38" s="351" t="str">
        <v>-</v>
      </c>
      <c r="C38" s="180">
        <v>0</v>
      </c>
      <c r="D38" s="449" t="e">
        <v>#DIV/0!</v>
      </c>
      <c r="E38" s="449" t="e">
        <v>#DIV/0!</v>
      </c>
    </row>
    <row r="39" spans="1:5" x14ac:dyDescent="0.25">
      <c r="A39">
        <v>24</v>
      </c>
      <c r="B39" s="351" t="str">
        <v>-</v>
      </c>
      <c r="C39" s="180">
        <v>0</v>
      </c>
      <c r="D39" s="449" t="e">
        <v>#DIV/0!</v>
      </c>
      <c r="E39" s="449" t="e">
        <v>#DIV/0!</v>
      </c>
    </row>
    <row r="40" spans="1:5" x14ac:dyDescent="0.25">
      <c r="A40">
        <v>25</v>
      </c>
      <c r="B40" s="351" t="str">
        <v>-</v>
      </c>
      <c r="C40" s="180">
        <v>0</v>
      </c>
      <c r="D40" s="449" t="e">
        <v>#DIV/0!</v>
      </c>
      <c r="E40" s="449" t="e">
        <v>#DIV/0!</v>
      </c>
    </row>
    <row r="41" spans="1:5" x14ac:dyDescent="0.25">
      <c r="A41">
        <v>26</v>
      </c>
      <c r="B41" s="351" t="str">
        <v>-</v>
      </c>
      <c r="C41" s="180">
        <v>0</v>
      </c>
      <c r="D41" s="449" t="e">
        <v>#DIV/0!</v>
      </c>
      <c r="E41" s="449" t="e">
        <v>#DIV/0!</v>
      </c>
    </row>
    <row r="42" spans="1:5" x14ac:dyDescent="0.25">
      <c r="A42">
        <v>27</v>
      </c>
      <c r="B42" s="351" t="str">
        <v>-</v>
      </c>
      <c r="C42" s="180">
        <v>0</v>
      </c>
      <c r="D42" s="449" t="e">
        <v>#DIV/0!</v>
      </c>
      <c r="E42" s="449" t="e">
        <v>#DIV/0!</v>
      </c>
    </row>
    <row r="43" spans="1:5" x14ac:dyDescent="0.25">
      <c r="A43">
        <v>28</v>
      </c>
      <c r="B43" s="351" t="str">
        <v>-</v>
      </c>
      <c r="C43" s="180">
        <v>0</v>
      </c>
      <c r="D43" s="449" t="e">
        <v>#DIV/0!</v>
      </c>
      <c r="E43" s="449" t="e">
        <v>#DIV/0!</v>
      </c>
    </row>
    <row r="44" spans="1:5" x14ac:dyDescent="0.25">
      <c r="A44">
        <v>29</v>
      </c>
      <c r="B44" s="351" t="str">
        <v>-</v>
      </c>
      <c r="C44" s="180">
        <v>0</v>
      </c>
      <c r="D44" s="449" t="e">
        <v>#DIV/0!</v>
      </c>
      <c r="E44" s="449" t="e">
        <v>#DIV/0!</v>
      </c>
    </row>
    <row r="45" spans="1:5" x14ac:dyDescent="0.25">
      <c r="A45">
        <v>30</v>
      </c>
      <c r="B45" s="351" t="str">
        <v>-</v>
      </c>
      <c r="C45" s="180">
        <v>0</v>
      </c>
      <c r="D45" s="449" t="e">
        <v>#DIV/0!</v>
      </c>
      <c r="E45" s="449" t="e">
        <v>#DIV/0!</v>
      </c>
    </row>
    <row r="46" spans="1:5" x14ac:dyDescent="0.25">
      <c r="A46">
        <v>31</v>
      </c>
      <c r="B46" s="351" t="str">
        <v>-</v>
      </c>
      <c r="C46" s="180">
        <v>0</v>
      </c>
      <c r="D46" s="449" t="e">
        <v>#DIV/0!</v>
      </c>
      <c r="E46" s="449" t="e">
        <v>#DIV/0!</v>
      </c>
    </row>
    <row r="47" spans="1:5" x14ac:dyDescent="0.25">
      <c r="A47">
        <v>32</v>
      </c>
      <c r="B47" s="351" t="str">
        <v>-</v>
      </c>
      <c r="C47" s="180">
        <v>0</v>
      </c>
      <c r="D47" s="449" t="e">
        <v>#DIV/0!</v>
      </c>
      <c r="E47" s="449" t="e">
        <v>#DIV/0!</v>
      </c>
    </row>
    <row r="48" spans="1:5" x14ac:dyDescent="0.25">
      <c r="A48">
        <v>33</v>
      </c>
      <c r="B48" s="351" t="str">
        <v>-</v>
      </c>
      <c r="C48" s="180">
        <v>0</v>
      </c>
      <c r="D48" s="449" t="e">
        <v>#DIV/0!</v>
      </c>
      <c r="E48" s="449" t="e">
        <v>#DIV/0!</v>
      </c>
    </row>
    <row r="49" spans="1:5" x14ac:dyDescent="0.25">
      <c r="A49">
        <v>34</v>
      </c>
      <c r="B49" s="351" t="str">
        <v>-</v>
      </c>
      <c r="C49" s="180">
        <v>0</v>
      </c>
      <c r="D49" s="449" t="e">
        <v>#DIV/0!</v>
      </c>
      <c r="E49" s="449" t="e">
        <v>#DIV/0!</v>
      </c>
    </row>
    <row r="50" spans="1:5" x14ac:dyDescent="0.25">
      <c r="A50">
        <v>35</v>
      </c>
      <c r="B50" s="351" t="str">
        <v>-</v>
      </c>
      <c r="C50" s="180">
        <v>0</v>
      </c>
      <c r="D50" s="449" t="e">
        <v>#DIV/0!</v>
      </c>
      <c r="E50" s="449" t="e">
        <v>#DIV/0!</v>
      </c>
    </row>
    <row r="51" spans="1:5" x14ac:dyDescent="0.25">
      <c r="A51">
        <v>36</v>
      </c>
      <c r="B51" s="351" t="str">
        <v>-</v>
      </c>
      <c r="C51" s="180">
        <v>0</v>
      </c>
      <c r="D51" s="449" t="e">
        <v>#DIV/0!</v>
      </c>
      <c r="E51" s="449" t="e">
        <v>#DIV/0!</v>
      </c>
    </row>
    <row r="52" spans="1:5" x14ac:dyDescent="0.25">
      <c r="A52">
        <v>37</v>
      </c>
      <c r="B52" s="351" t="str">
        <v>-</v>
      </c>
      <c r="C52" s="180">
        <v>0</v>
      </c>
      <c r="D52" s="449" t="e">
        <v>#DIV/0!</v>
      </c>
      <c r="E52" s="449" t="e">
        <v>#DIV/0!</v>
      </c>
    </row>
    <row r="53" spans="1:5" x14ac:dyDescent="0.25">
      <c r="A53">
        <v>38</v>
      </c>
      <c r="B53" s="351" t="str">
        <v>-</v>
      </c>
      <c r="C53" s="180">
        <v>0</v>
      </c>
      <c r="D53" s="449" t="e">
        <v>#DIV/0!</v>
      </c>
      <c r="E53" s="449" t="e">
        <v>#DIV/0!</v>
      </c>
    </row>
    <row r="54" spans="1:5" x14ac:dyDescent="0.25">
      <c r="A54">
        <v>39</v>
      </c>
      <c r="B54" s="351" t="str">
        <v>-</v>
      </c>
      <c r="C54" s="180">
        <v>0</v>
      </c>
      <c r="D54" s="449" t="e">
        <v>#DIV/0!</v>
      </c>
      <c r="E54" s="449" t="e">
        <v>#DIV/0!</v>
      </c>
    </row>
    <row r="55" spans="1:5" x14ac:dyDescent="0.25">
      <c r="A55">
        <v>40</v>
      </c>
      <c r="B55" s="351" t="str">
        <v>-</v>
      </c>
      <c r="C55" s="180">
        <v>0</v>
      </c>
      <c r="D55" s="449" t="e">
        <v>#DIV/0!</v>
      </c>
      <c r="E55" s="449" t="e">
        <v>#DIV/0!</v>
      </c>
    </row>
    <row r="56" spans="1:5" x14ac:dyDescent="0.25">
      <c r="A56">
        <v>41</v>
      </c>
      <c r="B56" s="351" t="str">
        <v>-</v>
      </c>
      <c r="C56" s="180">
        <v>0</v>
      </c>
      <c r="D56" s="449" t="e">
        <v>#DIV/0!</v>
      </c>
      <c r="E56" s="449" t="e">
        <v>#DIV/0!</v>
      </c>
    </row>
    <row r="57" spans="1:5" x14ac:dyDescent="0.25">
      <c r="A57">
        <v>42</v>
      </c>
      <c r="B57" s="351" t="str">
        <v>-</v>
      </c>
      <c r="C57" s="180">
        <v>0</v>
      </c>
      <c r="D57" s="449" t="e">
        <v>#DIV/0!</v>
      </c>
      <c r="E57" s="449" t="e">
        <v>#DIV/0!</v>
      </c>
    </row>
    <row r="58" spans="1:5" x14ac:dyDescent="0.25">
      <c r="A58">
        <v>43</v>
      </c>
      <c r="B58" s="351" t="str">
        <v>-</v>
      </c>
      <c r="C58" s="180">
        <v>0</v>
      </c>
      <c r="D58" s="449" t="e">
        <v>#DIV/0!</v>
      </c>
      <c r="E58" s="449" t="e">
        <v>#DIV/0!</v>
      </c>
    </row>
    <row r="59" spans="1:5" x14ac:dyDescent="0.25">
      <c r="A59">
        <v>44</v>
      </c>
      <c r="B59" s="351" t="str">
        <v>-</v>
      </c>
      <c r="C59" s="180">
        <v>0</v>
      </c>
      <c r="D59" s="449" t="e">
        <v>#DIV/0!</v>
      </c>
      <c r="E59" s="449" t="e">
        <v>#DIV/0!</v>
      </c>
    </row>
    <row r="60" spans="1:5" x14ac:dyDescent="0.25">
      <c r="A60">
        <v>45</v>
      </c>
      <c r="B60" s="351" t="str">
        <v>-</v>
      </c>
      <c r="C60" s="180">
        <v>0</v>
      </c>
      <c r="D60" s="449" t="e">
        <v>#DIV/0!</v>
      </c>
      <c r="E60" s="449" t="e">
        <v>#DIV/0!</v>
      </c>
    </row>
    <row r="61" spans="1:5" x14ac:dyDescent="0.25">
      <c r="A61">
        <v>46</v>
      </c>
      <c r="B61" s="351" t="str">
        <v>-</v>
      </c>
      <c r="C61" s="180">
        <v>0</v>
      </c>
      <c r="D61" s="449" t="e">
        <v>#DIV/0!</v>
      </c>
      <c r="E61" s="449" t="e">
        <v>#DIV/0!</v>
      </c>
    </row>
    <row r="62" spans="1:5" x14ac:dyDescent="0.25">
      <c r="A62">
        <v>47</v>
      </c>
      <c r="B62" s="351" t="str">
        <v>-</v>
      </c>
      <c r="C62" s="180">
        <v>0</v>
      </c>
      <c r="D62" s="449" t="e">
        <v>#DIV/0!</v>
      </c>
      <c r="E62" s="449" t="e">
        <v>#DIV/0!</v>
      </c>
    </row>
    <row r="63" spans="1:5" x14ac:dyDescent="0.25">
      <c r="A63">
        <v>48</v>
      </c>
      <c r="B63" s="351" t="str">
        <v>-</v>
      </c>
      <c r="C63" s="180">
        <v>0</v>
      </c>
      <c r="D63" s="449" t="e">
        <v>#DIV/0!</v>
      </c>
      <c r="E63" s="449" t="e">
        <v>#DIV/0!</v>
      </c>
    </row>
    <row r="64" spans="1:5" x14ac:dyDescent="0.25">
      <c r="A64">
        <v>49</v>
      </c>
      <c r="B64" s="351" t="str">
        <v>-</v>
      </c>
      <c r="C64" s="180">
        <v>0</v>
      </c>
      <c r="D64" s="449" t="e">
        <v>#DIV/0!</v>
      </c>
      <c r="E64" s="449" t="e">
        <v>#DIV/0!</v>
      </c>
    </row>
    <row r="65" spans="1:5" x14ac:dyDescent="0.25">
      <c r="A65">
        <v>50</v>
      </c>
      <c r="B65" s="351" t="str">
        <v>-</v>
      </c>
      <c r="C65" s="180">
        <v>0</v>
      </c>
      <c r="D65" s="449" t="e">
        <v>#DIV/0!</v>
      </c>
      <c r="E65" s="449" t="e">
        <v>#DIV/0!</v>
      </c>
    </row>
    <row r="66" spans="1:5" x14ac:dyDescent="0.25">
      <c r="A66">
        <v>51</v>
      </c>
      <c r="B66" s="351" t="str">
        <v>-</v>
      </c>
      <c r="C66" s="180">
        <v>0</v>
      </c>
      <c r="D66" s="449" t="e">
        <v>#DIV/0!</v>
      </c>
      <c r="E66" s="449" t="e">
        <v>#DIV/0!</v>
      </c>
    </row>
    <row r="67" spans="1:5" x14ac:dyDescent="0.25">
      <c r="A67">
        <v>52</v>
      </c>
      <c r="B67" s="351" t="str">
        <v>-</v>
      </c>
      <c r="C67" s="180">
        <v>0</v>
      </c>
      <c r="D67" s="449" t="e">
        <v>#DIV/0!</v>
      </c>
      <c r="E67" s="449" t="e">
        <v>#DIV/0!</v>
      </c>
    </row>
    <row r="68" spans="1:5" x14ac:dyDescent="0.25">
      <c r="A68">
        <v>53</v>
      </c>
      <c r="B68" s="351" t="str">
        <v>-</v>
      </c>
      <c r="C68" s="180">
        <v>0</v>
      </c>
      <c r="D68" s="449" t="e">
        <v>#DIV/0!</v>
      </c>
      <c r="E68" s="449" t="e">
        <v>#DIV/0!</v>
      </c>
    </row>
    <row r="69" spans="1:5" x14ac:dyDescent="0.25">
      <c r="A69">
        <v>54</v>
      </c>
      <c r="B69" s="351" t="str">
        <v>-</v>
      </c>
      <c r="C69" s="180">
        <v>0</v>
      </c>
      <c r="D69" s="449" t="e">
        <v>#DIV/0!</v>
      </c>
      <c r="E69" s="449" t="e">
        <v>#DIV/0!</v>
      </c>
    </row>
    <row r="70" spans="1:5" x14ac:dyDescent="0.25">
      <c r="A70">
        <v>55</v>
      </c>
      <c r="B70" s="351" t="str">
        <v>-</v>
      </c>
      <c r="C70" s="180">
        <v>0</v>
      </c>
      <c r="D70" s="449" t="e">
        <v>#DIV/0!</v>
      </c>
      <c r="E70" s="449" t="e">
        <v>#DIV/0!</v>
      </c>
    </row>
    <row r="71" spans="1:5" x14ac:dyDescent="0.25">
      <c r="A71">
        <v>56</v>
      </c>
      <c r="B71" s="351" t="str">
        <v>-</v>
      </c>
      <c r="C71" s="180">
        <v>0</v>
      </c>
      <c r="D71" s="449" t="e">
        <v>#DIV/0!</v>
      </c>
      <c r="E71" s="449" t="e">
        <v>#DIV/0!</v>
      </c>
    </row>
    <row r="72" spans="1:5" x14ac:dyDescent="0.25">
      <c r="A72">
        <v>57</v>
      </c>
      <c r="B72" s="351" t="str">
        <v>-</v>
      </c>
      <c r="C72" s="180">
        <v>0</v>
      </c>
      <c r="D72" s="449" t="e">
        <v>#DIV/0!</v>
      </c>
      <c r="E72" s="449" t="e">
        <v>#DIV/0!</v>
      </c>
    </row>
    <row r="73" spans="1:5" x14ac:dyDescent="0.25">
      <c r="A73">
        <v>58</v>
      </c>
      <c r="B73" s="351" t="str">
        <v>-</v>
      </c>
      <c r="C73" s="180">
        <v>0</v>
      </c>
      <c r="D73" s="449" t="e">
        <v>#DIV/0!</v>
      </c>
      <c r="E73" s="449" t="e">
        <v>#DIV/0!</v>
      </c>
    </row>
    <row r="74" spans="1:5" x14ac:dyDescent="0.25">
      <c r="A74">
        <v>59</v>
      </c>
      <c r="B74" s="351" t="str">
        <v>-</v>
      </c>
      <c r="C74" s="180">
        <v>0</v>
      </c>
      <c r="D74" s="449" t="e">
        <v>#DIV/0!</v>
      </c>
      <c r="E74" s="449" t="e">
        <v>#DIV/0!</v>
      </c>
    </row>
    <row r="75" spans="1:5" x14ac:dyDescent="0.25">
      <c r="A75">
        <v>60</v>
      </c>
      <c r="B75" s="351" t="str">
        <v>-</v>
      </c>
      <c r="C75" s="180">
        <v>0</v>
      </c>
      <c r="D75" s="449" t="e">
        <v>#DIV/0!</v>
      </c>
      <c r="E75" s="449" t="e">
        <v>#DIV/0!</v>
      </c>
    </row>
    <row r="76" spans="1:5" x14ac:dyDescent="0.25">
      <c r="A76">
        <v>61</v>
      </c>
      <c r="B76" s="351" t="str">
        <v>-</v>
      </c>
      <c r="C76" s="180">
        <v>0</v>
      </c>
      <c r="D76" s="449" t="e">
        <v>#DIV/0!</v>
      </c>
      <c r="E76" s="449" t="e">
        <v>#DIV/0!</v>
      </c>
    </row>
    <row r="77" spans="1:5" x14ac:dyDescent="0.25">
      <c r="A77">
        <v>62</v>
      </c>
      <c r="B77" s="351" t="str">
        <v>-</v>
      </c>
      <c r="C77" s="180">
        <v>0</v>
      </c>
      <c r="D77" s="449" t="e">
        <v>#DIV/0!</v>
      </c>
      <c r="E77" s="449" t="e">
        <v>#DIV/0!</v>
      </c>
    </row>
    <row r="78" spans="1:5" x14ac:dyDescent="0.25">
      <c r="A78">
        <v>63</v>
      </c>
      <c r="B78" s="351" t="str">
        <v>-</v>
      </c>
      <c r="C78" s="180">
        <v>0</v>
      </c>
      <c r="D78" s="449" t="e">
        <v>#DIV/0!</v>
      </c>
      <c r="E78" s="449" t="e">
        <v>#DIV/0!</v>
      </c>
    </row>
    <row r="79" spans="1:5" x14ac:dyDescent="0.25">
      <c r="A79">
        <v>64</v>
      </c>
      <c r="B79" s="351" t="str">
        <v>-</v>
      </c>
      <c r="C79" s="180">
        <v>0</v>
      </c>
      <c r="D79" s="449" t="e">
        <v>#DIV/0!</v>
      </c>
      <c r="E79" s="449" t="e">
        <v>#DIV/0!</v>
      </c>
    </row>
    <row r="80" spans="1:5" x14ac:dyDescent="0.25">
      <c r="A80">
        <v>65</v>
      </c>
      <c r="B80" s="351" t="str">
        <v>-</v>
      </c>
      <c r="C80" s="180">
        <v>0</v>
      </c>
      <c r="D80" s="449" t="e">
        <v>#DIV/0!</v>
      </c>
      <c r="E80" s="449" t="e">
        <v>#DIV/0!</v>
      </c>
    </row>
    <row r="81" spans="1:5" x14ac:dyDescent="0.25">
      <c r="A81">
        <v>66</v>
      </c>
      <c r="B81" s="351" t="str">
        <v>-</v>
      </c>
      <c r="C81" s="180">
        <v>0</v>
      </c>
      <c r="D81" s="449" t="e">
        <v>#DIV/0!</v>
      </c>
      <c r="E81" s="449" t="e">
        <v>#DIV/0!</v>
      </c>
    </row>
    <row r="82" spans="1:5" x14ac:dyDescent="0.25">
      <c r="A82">
        <v>67</v>
      </c>
      <c r="B82" s="351" t="str">
        <v>-</v>
      </c>
      <c r="C82" s="180">
        <v>0</v>
      </c>
      <c r="D82" s="449" t="e">
        <v>#DIV/0!</v>
      </c>
      <c r="E82" s="449" t="e">
        <v>#DIV/0!</v>
      </c>
    </row>
    <row r="83" spans="1:5" x14ac:dyDescent="0.25">
      <c r="A83">
        <v>68</v>
      </c>
      <c r="B83" s="351" t="str">
        <v>-</v>
      </c>
      <c r="C83" s="180">
        <v>0</v>
      </c>
      <c r="D83" s="449" t="e">
        <v>#DIV/0!</v>
      </c>
      <c r="E83" s="449" t="e">
        <v>#DIV/0!</v>
      </c>
    </row>
    <row r="84" spans="1:5" x14ac:dyDescent="0.25">
      <c r="A84">
        <v>69</v>
      </c>
      <c r="B84" s="351" t="str">
        <v>-</v>
      </c>
      <c r="C84" s="180">
        <v>0</v>
      </c>
      <c r="D84" s="449" t="e">
        <v>#DIV/0!</v>
      </c>
      <c r="E84" s="449" t="e">
        <v>#DIV/0!</v>
      </c>
    </row>
    <row r="85" spans="1:5" x14ac:dyDescent="0.25">
      <c r="A85">
        <v>70</v>
      </c>
      <c r="B85" s="351" t="str">
        <v>-</v>
      </c>
      <c r="C85" s="180">
        <v>0</v>
      </c>
      <c r="D85" s="449" t="e">
        <v>#DIV/0!</v>
      </c>
      <c r="E85" s="449" t="e">
        <v>#DIV/0!</v>
      </c>
    </row>
    <row r="86" spans="1:5" x14ac:dyDescent="0.25">
      <c r="A86">
        <v>71</v>
      </c>
      <c r="B86" s="351" t="str">
        <v>-</v>
      </c>
      <c r="C86" s="180">
        <v>0</v>
      </c>
      <c r="D86" s="449" t="e">
        <v>#DIV/0!</v>
      </c>
      <c r="E86" s="449" t="e">
        <v>#DIV/0!</v>
      </c>
    </row>
    <row r="87" spans="1:5" x14ac:dyDescent="0.25">
      <c r="A87">
        <v>72</v>
      </c>
      <c r="B87" s="351" t="str">
        <v>-</v>
      </c>
      <c r="C87" s="180">
        <v>0</v>
      </c>
      <c r="D87" s="449" t="e">
        <v>#DIV/0!</v>
      </c>
      <c r="E87" s="449" t="e">
        <v>#DIV/0!</v>
      </c>
    </row>
    <row r="88" spans="1:5" x14ac:dyDescent="0.25">
      <c r="A88">
        <v>73</v>
      </c>
      <c r="B88" s="351" t="str">
        <v>-</v>
      </c>
      <c r="C88" s="180">
        <v>0</v>
      </c>
      <c r="D88" s="449" t="e">
        <v>#DIV/0!</v>
      </c>
      <c r="E88" s="449" t="e">
        <v>#DIV/0!</v>
      </c>
    </row>
    <row r="89" spans="1:5" x14ac:dyDescent="0.25">
      <c r="A89">
        <v>74</v>
      </c>
      <c r="B89" s="351" t="str">
        <v>-</v>
      </c>
      <c r="C89" s="180">
        <v>0</v>
      </c>
      <c r="D89" s="449" t="e">
        <v>#DIV/0!</v>
      </c>
      <c r="E89" s="449" t="e">
        <v>#DIV/0!</v>
      </c>
    </row>
    <row r="90" spans="1:5" x14ac:dyDescent="0.25">
      <c r="A90">
        <v>75</v>
      </c>
      <c r="B90" s="351" t="str">
        <v>-</v>
      </c>
      <c r="C90" s="180">
        <v>0</v>
      </c>
      <c r="D90" s="449" t="e">
        <v>#DIV/0!</v>
      </c>
      <c r="E90" s="449" t="e">
        <v>#DIV/0!</v>
      </c>
    </row>
    <row r="91" spans="1:5" x14ac:dyDescent="0.25">
      <c r="A91">
        <v>76</v>
      </c>
      <c r="B91" s="351" t="str">
        <v>-</v>
      </c>
      <c r="C91" s="180">
        <v>0</v>
      </c>
      <c r="D91" s="449" t="e">
        <v>#DIV/0!</v>
      </c>
      <c r="E91" s="449" t="e">
        <v>#DIV/0!</v>
      </c>
    </row>
    <row r="92" spans="1:5" x14ac:dyDescent="0.25">
      <c r="A92">
        <v>77</v>
      </c>
      <c r="B92" s="351" t="str">
        <v>-</v>
      </c>
      <c r="C92" s="180">
        <v>0</v>
      </c>
      <c r="D92" s="449" t="e">
        <v>#DIV/0!</v>
      </c>
      <c r="E92" s="449" t="e">
        <v>#DIV/0!</v>
      </c>
    </row>
    <row r="93" spans="1:5" x14ac:dyDescent="0.25">
      <c r="A93">
        <v>78</v>
      </c>
      <c r="B93" s="351" t="str">
        <v>-</v>
      </c>
      <c r="C93" s="180">
        <v>0</v>
      </c>
      <c r="D93" s="449" t="e">
        <v>#DIV/0!</v>
      </c>
      <c r="E93" s="449" t="e">
        <v>#DIV/0!</v>
      </c>
    </row>
    <row r="94" spans="1:5" x14ac:dyDescent="0.25">
      <c r="A94">
        <v>79</v>
      </c>
      <c r="B94" s="351" t="str">
        <v>-</v>
      </c>
      <c r="C94" s="180">
        <v>0</v>
      </c>
      <c r="D94" s="449" t="e">
        <v>#DIV/0!</v>
      </c>
      <c r="E94" s="449" t="e">
        <v>#DIV/0!</v>
      </c>
    </row>
    <row r="95" spans="1:5" x14ac:dyDescent="0.25">
      <c r="A95">
        <v>80</v>
      </c>
      <c r="B95" s="351" t="str">
        <v>-</v>
      </c>
      <c r="C95" s="180">
        <v>0</v>
      </c>
      <c r="D95" s="449" t="e">
        <v>#DIV/0!</v>
      </c>
      <c r="E95" s="449" t="e">
        <v>#DIV/0!</v>
      </c>
    </row>
    <row r="96" spans="1:5" x14ac:dyDescent="0.25">
      <c r="A96">
        <v>81</v>
      </c>
      <c r="B96" s="351" t="str">
        <v>-</v>
      </c>
      <c r="C96" s="180">
        <v>0</v>
      </c>
      <c r="D96" s="449" t="e">
        <v>#DIV/0!</v>
      </c>
      <c r="E96" s="449" t="e">
        <v>#DIV/0!</v>
      </c>
    </row>
    <row r="97" spans="1:5" x14ac:dyDescent="0.25">
      <c r="A97">
        <v>82</v>
      </c>
      <c r="B97" s="351" t="str">
        <v>-</v>
      </c>
      <c r="C97" s="180">
        <v>0</v>
      </c>
      <c r="D97" s="449" t="e">
        <v>#DIV/0!</v>
      </c>
      <c r="E97" s="449" t="e">
        <v>#DIV/0!</v>
      </c>
    </row>
    <row r="98" spans="1:5" x14ac:dyDescent="0.25">
      <c r="A98">
        <v>83</v>
      </c>
      <c r="B98" s="351" t="str">
        <v>-</v>
      </c>
      <c r="C98" s="180">
        <v>0</v>
      </c>
      <c r="D98" s="449" t="e">
        <v>#DIV/0!</v>
      </c>
      <c r="E98" s="449" t="e">
        <v>#DIV/0!</v>
      </c>
    </row>
    <row r="99" spans="1:5" x14ac:dyDescent="0.25">
      <c r="A99">
        <v>84</v>
      </c>
      <c r="B99" s="351" t="str">
        <v>-</v>
      </c>
      <c r="C99" s="180">
        <v>0</v>
      </c>
      <c r="D99" s="449" t="e">
        <v>#DIV/0!</v>
      </c>
      <c r="E99" s="449" t="e">
        <v>#DIV/0!</v>
      </c>
    </row>
    <row r="100" spans="1:5" x14ac:dyDescent="0.25">
      <c r="A100">
        <v>85</v>
      </c>
      <c r="B100" s="351" t="str">
        <v>-</v>
      </c>
      <c r="C100" s="180">
        <v>0</v>
      </c>
      <c r="D100" s="449" t="e">
        <v>#DIV/0!</v>
      </c>
      <c r="E100" s="449" t="e">
        <v>#DIV/0!</v>
      </c>
    </row>
    <row r="101" spans="1:5" x14ac:dyDescent="0.25">
      <c r="A101">
        <v>86</v>
      </c>
      <c r="B101" s="351" t="str">
        <v>-</v>
      </c>
      <c r="C101" s="180">
        <v>0</v>
      </c>
      <c r="D101" s="449" t="e">
        <v>#DIV/0!</v>
      </c>
      <c r="E101" s="449" t="e">
        <v>#DIV/0!</v>
      </c>
    </row>
    <row r="102" spans="1:5" x14ac:dyDescent="0.25">
      <c r="A102">
        <v>87</v>
      </c>
      <c r="B102" s="351" t="str">
        <v>-</v>
      </c>
      <c r="C102" s="180">
        <v>0</v>
      </c>
      <c r="D102" s="449" t="e">
        <v>#DIV/0!</v>
      </c>
      <c r="E102" s="449" t="e">
        <v>#DIV/0!</v>
      </c>
    </row>
    <row r="103" spans="1:5" x14ac:dyDescent="0.25">
      <c r="A103">
        <v>88</v>
      </c>
      <c r="B103" s="351" t="str">
        <v>-</v>
      </c>
      <c r="C103" s="180">
        <v>0</v>
      </c>
      <c r="D103" s="449" t="e">
        <v>#DIV/0!</v>
      </c>
      <c r="E103" s="449" t="e">
        <v>#DIV/0!</v>
      </c>
    </row>
    <row r="104" spans="1:5" x14ac:dyDescent="0.25">
      <c r="A104">
        <v>89</v>
      </c>
      <c r="B104" s="351" t="str">
        <v>-</v>
      </c>
      <c r="C104" s="180">
        <v>0</v>
      </c>
      <c r="D104" s="449" t="e">
        <v>#DIV/0!</v>
      </c>
      <c r="E104" s="449" t="e">
        <v>#DIV/0!</v>
      </c>
    </row>
    <row r="105" spans="1:5" x14ac:dyDescent="0.25">
      <c r="A105">
        <v>90</v>
      </c>
      <c r="B105" s="351" t="str">
        <v>-</v>
      </c>
      <c r="C105" s="180">
        <v>0</v>
      </c>
      <c r="D105" s="449" t="e">
        <v>#DIV/0!</v>
      </c>
      <c r="E105" s="449" t="e">
        <v>#DIV/0!</v>
      </c>
    </row>
    <row r="106" spans="1:5" x14ac:dyDescent="0.25">
      <c r="A106">
        <v>91</v>
      </c>
      <c r="B106" s="351" t="str">
        <v>-</v>
      </c>
      <c r="C106" s="180">
        <v>0</v>
      </c>
      <c r="D106" s="449" t="e">
        <v>#DIV/0!</v>
      </c>
      <c r="E106" s="449" t="e">
        <v>#DIV/0!</v>
      </c>
    </row>
    <row r="107" spans="1:5" x14ac:dyDescent="0.25">
      <c r="A107">
        <v>92</v>
      </c>
      <c r="B107" s="351" t="str">
        <v>-</v>
      </c>
      <c r="C107" s="180">
        <v>0</v>
      </c>
      <c r="D107" s="449" t="e">
        <v>#DIV/0!</v>
      </c>
      <c r="E107" s="449" t="e">
        <v>#DIV/0!</v>
      </c>
    </row>
    <row r="108" spans="1:5" x14ac:dyDescent="0.25">
      <c r="A108">
        <v>93</v>
      </c>
      <c r="B108" s="351" t="str">
        <v>-</v>
      </c>
      <c r="C108" s="180">
        <v>0</v>
      </c>
      <c r="D108" s="449" t="e">
        <v>#DIV/0!</v>
      </c>
      <c r="E108" s="449" t="e">
        <v>#DIV/0!</v>
      </c>
    </row>
    <row r="109" spans="1:5" x14ac:dyDescent="0.25">
      <c r="A109">
        <v>94</v>
      </c>
      <c r="B109" s="351" t="str">
        <v>-</v>
      </c>
      <c r="C109" s="180">
        <v>0</v>
      </c>
      <c r="D109" s="449" t="e">
        <v>#DIV/0!</v>
      </c>
      <c r="E109" s="449" t="e">
        <v>#DIV/0!</v>
      </c>
    </row>
    <row r="110" spans="1:5" x14ac:dyDescent="0.25">
      <c r="A110">
        <v>95</v>
      </c>
      <c r="B110" s="351" t="str">
        <v>-</v>
      </c>
      <c r="C110" s="180">
        <v>0</v>
      </c>
      <c r="D110" s="449" t="e">
        <v>#DIV/0!</v>
      </c>
      <c r="E110" s="449" t="e">
        <v>#DIV/0!</v>
      </c>
    </row>
    <row r="111" spans="1:5" x14ac:dyDescent="0.25">
      <c r="A111">
        <v>96</v>
      </c>
      <c r="B111" s="351" t="str">
        <v>-</v>
      </c>
      <c r="C111" s="180">
        <v>0</v>
      </c>
      <c r="D111" s="449" t="e">
        <v>#DIV/0!</v>
      </c>
      <c r="E111" s="449" t="e">
        <v>#DIV/0!</v>
      </c>
    </row>
    <row r="112" spans="1:5" x14ac:dyDescent="0.25">
      <c r="A112">
        <v>97</v>
      </c>
      <c r="B112" s="351" t="str">
        <v>-</v>
      </c>
      <c r="C112" s="180">
        <v>0</v>
      </c>
      <c r="D112" s="449" t="e">
        <v>#DIV/0!</v>
      </c>
      <c r="E112" s="449" t="e">
        <v>#DIV/0!</v>
      </c>
    </row>
    <row r="113" spans="1:5" x14ac:dyDescent="0.25">
      <c r="A113">
        <v>98</v>
      </c>
      <c r="B113" s="351" t="str">
        <v>-</v>
      </c>
      <c r="C113" s="180">
        <v>0</v>
      </c>
      <c r="D113" s="449" t="e">
        <v>#DIV/0!</v>
      </c>
      <c r="E113" s="449" t="e">
        <v>#DIV/0!</v>
      </c>
    </row>
    <row r="114" spans="1:5" x14ac:dyDescent="0.25">
      <c r="A114">
        <v>99</v>
      </c>
      <c r="B114" s="351" t="str">
        <v>-</v>
      </c>
      <c r="C114" s="180">
        <v>0</v>
      </c>
      <c r="D114" s="449" t="e">
        <v>#DIV/0!</v>
      </c>
      <c r="E114" s="449" t="e">
        <v>#DIV/0!</v>
      </c>
    </row>
    <row r="115" spans="1:5" x14ac:dyDescent="0.25">
      <c r="A115">
        <v>100</v>
      </c>
      <c r="B115" s="351" t="str">
        <v>-</v>
      </c>
      <c r="C115" s="180">
        <v>0</v>
      </c>
      <c r="D115" s="449" t="e">
        <v>#DIV/0!</v>
      </c>
      <c r="E115" s="449" t="e">
        <v>#DIV/0!</v>
      </c>
    </row>
    <row r="116" spans="1:5" x14ac:dyDescent="0.25">
      <c r="A116">
        <v>101</v>
      </c>
      <c r="B116" s="351" t="str">
        <v>-</v>
      </c>
      <c r="C116" s="180">
        <v>0</v>
      </c>
      <c r="D116" s="449" t="e">
        <v>#DIV/0!</v>
      </c>
      <c r="E116" s="449" t="e">
        <v>#DIV/0!</v>
      </c>
    </row>
    <row r="117" spans="1:5" x14ac:dyDescent="0.25">
      <c r="A117">
        <v>102</v>
      </c>
      <c r="B117" s="351" t="str">
        <v>-</v>
      </c>
      <c r="C117" s="180">
        <v>0</v>
      </c>
      <c r="D117" s="449" t="e">
        <v>#DIV/0!</v>
      </c>
      <c r="E117" s="449" t="e">
        <v>#DIV/0!</v>
      </c>
    </row>
    <row r="118" spans="1:5" x14ac:dyDescent="0.25">
      <c r="A118">
        <v>103</v>
      </c>
      <c r="B118" s="351" t="str">
        <v>-</v>
      </c>
      <c r="C118" s="180">
        <v>0</v>
      </c>
      <c r="D118" s="449" t="e">
        <v>#DIV/0!</v>
      </c>
      <c r="E118" s="449" t="e">
        <v>#DIV/0!</v>
      </c>
    </row>
    <row r="119" spans="1:5" x14ac:dyDescent="0.25">
      <c r="A119">
        <v>104</v>
      </c>
      <c r="B119" s="351" t="str">
        <v>-</v>
      </c>
      <c r="C119" s="180">
        <v>0</v>
      </c>
      <c r="D119" s="449" t="e">
        <v>#DIV/0!</v>
      </c>
      <c r="E119" s="449" t="e">
        <v>#DIV/0!</v>
      </c>
    </row>
    <row r="120" spans="1:5" x14ac:dyDescent="0.25">
      <c r="A120">
        <v>105</v>
      </c>
      <c r="B120" s="351" t="str">
        <v>-</v>
      </c>
      <c r="C120" s="180">
        <v>0</v>
      </c>
      <c r="D120" s="449" t="e">
        <v>#DIV/0!</v>
      </c>
      <c r="E120" s="449" t="e">
        <v>#DIV/0!</v>
      </c>
    </row>
    <row r="121" spans="1:5" x14ac:dyDescent="0.25">
      <c r="A121">
        <v>106</v>
      </c>
      <c r="B121" s="351" t="str">
        <v>-</v>
      </c>
      <c r="C121" s="180">
        <v>0</v>
      </c>
      <c r="D121" s="449" t="e">
        <v>#DIV/0!</v>
      </c>
      <c r="E121" s="449" t="e">
        <v>#DIV/0!</v>
      </c>
    </row>
    <row r="122" spans="1:5" x14ac:dyDescent="0.25">
      <c r="A122">
        <v>107</v>
      </c>
      <c r="B122" s="351" t="str">
        <v>-</v>
      </c>
      <c r="C122" s="180">
        <v>0</v>
      </c>
      <c r="D122" s="449" t="e">
        <v>#DIV/0!</v>
      </c>
      <c r="E122" s="449" t="e">
        <v>#DIV/0!</v>
      </c>
    </row>
    <row r="123" spans="1:5" x14ac:dyDescent="0.25">
      <c r="A123">
        <v>108</v>
      </c>
      <c r="B123" s="351" t="str">
        <v>-</v>
      </c>
      <c r="C123" s="180">
        <v>0</v>
      </c>
      <c r="D123" s="449" t="e">
        <v>#DIV/0!</v>
      </c>
      <c r="E123" s="449" t="e">
        <v>#DIV/0!</v>
      </c>
    </row>
    <row r="124" spans="1:5" x14ac:dyDescent="0.25">
      <c r="A124">
        <v>109</v>
      </c>
      <c r="B124" s="351" t="str">
        <v>-</v>
      </c>
      <c r="C124" s="180">
        <v>0</v>
      </c>
      <c r="D124" s="449" t="e">
        <v>#DIV/0!</v>
      </c>
      <c r="E124" s="449" t="e">
        <v>#DIV/0!</v>
      </c>
    </row>
    <row r="125" spans="1:5" x14ac:dyDescent="0.25">
      <c r="A125">
        <v>110</v>
      </c>
      <c r="B125" s="351" t="str">
        <v>-</v>
      </c>
      <c r="C125" s="180">
        <v>0</v>
      </c>
      <c r="D125" s="449" t="e">
        <v>#DIV/0!</v>
      </c>
      <c r="E125" s="449" t="e">
        <v>#DIV/0!</v>
      </c>
    </row>
    <row r="126" spans="1:5" x14ac:dyDescent="0.25">
      <c r="A126">
        <v>111</v>
      </c>
      <c r="B126" s="351" t="str">
        <v>-</v>
      </c>
      <c r="C126" s="180">
        <v>0</v>
      </c>
      <c r="D126" s="449" t="e">
        <v>#DIV/0!</v>
      </c>
      <c r="E126" s="449" t="e">
        <v>#DIV/0!</v>
      </c>
    </row>
    <row r="127" spans="1:5" x14ac:dyDescent="0.25">
      <c r="A127">
        <v>112</v>
      </c>
      <c r="B127" s="351" t="str">
        <v>-</v>
      </c>
      <c r="C127" s="180">
        <v>0</v>
      </c>
      <c r="D127" s="449" t="e">
        <v>#DIV/0!</v>
      </c>
      <c r="E127" s="449" t="e">
        <v>#DIV/0!</v>
      </c>
    </row>
    <row r="128" spans="1:5" x14ac:dyDescent="0.25">
      <c r="A128">
        <v>113</v>
      </c>
      <c r="B128" s="351" t="str">
        <v>-</v>
      </c>
      <c r="C128" s="180">
        <v>0</v>
      </c>
      <c r="D128" s="449" t="e">
        <v>#DIV/0!</v>
      </c>
      <c r="E128" s="449" t="e">
        <v>#DIV/0!</v>
      </c>
    </row>
    <row r="129" spans="1:106" x14ac:dyDescent="0.25">
      <c r="A129">
        <v>114</v>
      </c>
      <c r="B129" s="351" t="str">
        <v>-</v>
      </c>
      <c r="C129" s="180">
        <v>0</v>
      </c>
      <c r="D129" s="449" t="e">
        <v>#DIV/0!</v>
      </c>
      <c r="E129" s="449" t="e">
        <v>#DIV/0!</v>
      </c>
    </row>
    <row r="130" spans="1:106" x14ac:dyDescent="0.25">
      <c r="A130">
        <v>115</v>
      </c>
      <c r="B130" s="351" t="str">
        <v>-</v>
      </c>
      <c r="C130" s="180">
        <v>0</v>
      </c>
      <c r="D130" s="449" t="e">
        <v>#DIV/0!</v>
      </c>
      <c r="E130" s="449" t="e">
        <v>#DIV/0!</v>
      </c>
    </row>
    <row r="131" spans="1:106" x14ac:dyDescent="0.25">
      <c r="A131">
        <v>116</v>
      </c>
      <c r="B131" s="351" t="str">
        <v>-</v>
      </c>
      <c r="C131" s="180">
        <v>0</v>
      </c>
      <c r="D131" s="449" t="e">
        <v>#DIV/0!</v>
      </c>
      <c r="E131" s="449" t="e">
        <v>#DIV/0!</v>
      </c>
    </row>
    <row r="132" spans="1:106" x14ac:dyDescent="0.25">
      <c r="A132">
        <v>117</v>
      </c>
      <c r="B132" s="351" t="str">
        <v>-</v>
      </c>
      <c r="C132" s="180">
        <v>0</v>
      </c>
      <c r="D132" s="449" t="e">
        <v>#DIV/0!</v>
      </c>
      <c r="E132" s="449" t="e">
        <v>#DIV/0!</v>
      </c>
    </row>
    <row r="133" spans="1:106" x14ac:dyDescent="0.25">
      <c r="A133">
        <v>118</v>
      </c>
      <c r="B133" s="351" t="str">
        <v>-</v>
      </c>
      <c r="C133" s="180">
        <v>0</v>
      </c>
      <c r="D133" s="449" t="e">
        <v>#DIV/0!</v>
      </c>
      <c r="E133" s="449" t="e">
        <v>#DIV/0!</v>
      </c>
    </row>
    <row r="134" spans="1:106" x14ac:dyDescent="0.25">
      <c r="A134">
        <v>119</v>
      </c>
      <c r="B134" s="351" t="str">
        <v>-</v>
      </c>
      <c r="C134" s="180">
        <v>0</v>
      </c>
      <c r="D134" s="449" t="e">
        <v>#DIV/0!</v>
      </c>
      <c r="E134" s="449" t="e">
        <v>#DIV/0!</v>
      </c>
    </row>
    <row r="135" spans="1:106" x14ac:dyDescent="0.25">
      <c r="A135">
        <v>120</v>
      </c>
      <c r="B135" s="351" t="str">
        <v>-</v>
      </c>
      <c r="C135" s="180">
        <v>0</v>
      </c>
      <c r="D135" s="449" t="e">
        <v>#DIV/0!</v>
      </c>
      <c r="E135" s="449" t="e">
        <v>#DIV/0!</v>
      </c>
    </row>
    <row r="136" spans="1:106" x14ac:dyDescent="0.25">
      <c r="B136" s="85" t="s">
        <v>353</v>
      </c>
      <c r="C136" s="178">
        <f>SUM(C$16:C$135)</f>
        <v>11190</v>
      </c>
      <c r="D136" s="449">
        <f>(入力!F850-入力!G850)/入力!G850/($C$8-$C$9)</f>
        <v>7.1026786078749933E-4</v>
      </c>
      <c r="E136" s="447">
        <f>_従業者数合計_対象市町村/_従業者数合計_北海道</f>
        <v>5.3955874677644178E-3</v>
      </c>
    </row>
    <row r="137" spans="1:106" x14ac:dyDescent="0.25">
      <c r="B137" s="115"/>
      <c r="C137" s="115"/>
      <c r="D137" s="115"/>
    </row>
    <row r="138" spans="1:106" ht="94.5" x14ac:dyDescent="0.25">
      <c r="C138" s="146" t="str">
        <f ca="1">_xlfn.FORMULATEXT(C$16)</f>
        <v>{=従業者数_対象市町村-(個人事業主_対象市町村+家族従業者__対象市町村)}</v>
      </c>
      <c r="D138" s="146" t="str">
        <f ca="1">_xlfn.FORMULATEXT(D$16)</f>
        <v>{=(従業者数_北海道_最新-従業者数_北海道_前回)/従業者数_北海道_前回/(R8C3-R9C3)}</v>
      </c>
      <c r="E138" s="146" t="str">
        <f ca="1">_xlfn.FORMULATEXT(E$16)</f>
        <v>{=従業者数_対象市町村/従業者数_北海道_最新}</v>
      </c>
    </row>
    <row r="139" spans="1:106" x14ac:dyDescent="0.25">
      <c r="C139" s="100">
        <f t="array" aca="1" ref="C139" ca="1">SUM(IF(EXACT(_xlfn.FORMULATEXT(C$16), _xlfn.FORMULATEXT(C$16:C$135)), 1, 0))</f>
        <v>120</v>
      </c>
      <c r="D139" s="100">
        <f t="array" aca="1" ref="D139" ca="1">SUM(IF(EXACT(_xlfn.FORMULATEXT(D$16), _xlfn.FORMULATEXT(D$16:D$135)), 1, 0))</f>
        <v>120</v>
      </c>
      <c r="E139" s="100">
        <f t="array" aca="1" ref="E139" ca="1">SUM(IF(EXACT(_xlfn.FORMULATEXT(E$16), _xlfn.FORMULATEXT(E$16:E$135)), 1, 0))</f>
        <v>120</v>
      </c>
    </row>
    <row r="141" spans="1:106" ht="16.5" customHeight="1" x14ac:dyDescent="0.25">
      <c r="B141" s="41" t="s">
        <v>804</v>
      </c>
      <c r="C141" s="41"/>
    </row>
    <row r="142" spans="1:106" x14ac:dyDescent="0.25">
      <c r="B142" s="87" t="s">
        <v>363</v>
      </c>
      <c r="C142" s="180">
        <f>IF(_元号_北海道基本取引表="平成", $D142+1988, $D142+1988+30)</f>
        <v>2011</v>
      </c>
      <c r="D142" s="594">
        <f>IF(_年次_北海道基本取引表="元", 1, _年次_北海道基本取引表)</f>
        <v>23</v>
      </c>
    </row>
    <row r="144" spans="1:106" x14ac:dyDescent="0.25">
      <c r="B144" t="s">
        <v>805</v>
      </c>
      <c r="C144" t="s">
        <v>819</v>
      </c>
      <c r="DB144" s="41"/>
    </row>
    <row r="145" spans="2:126" x14ac:dyDescent="0.25">
      <c r="B145" s="119"/>
      <c r="C145" s="119">
        <v>1</v>
      </c>
      <c r="D145" s="119">
        <v>2</v>
      </c>
      <c r="E145" s="119">
        <v>3</v>
      </c>
      <c r="F145" s="119">
        <v>4</v>
      </c>
      <c r="G145" s="119">
        <v>5</v>
      </c>
      <c r="H145" s="119">
        <v>6</v>
      </c>
      <c r="I145" s="119">
        <v>7</v>
      </c>
      <c r="J145" s="119">
        <v>8</v>
      </c>
      <c r="K145" s="119">
        <v>9</v>
      </c>
      <c r="L145" s="119">
        <v>10</v>
      </c>
      <c r="M145" s="119">
        <v>11</v>
      </c>
      <c r="N145" s="119">
        <v>12</v>
      </c>
      <c r="O145" s="119">
        <v>13</v>
      </c>
      <c r="P145" s="119">
        <v>14</v>
      </c>
      <c r="Q145" s="119">
        <v>15</v>
      </c>
      <c r="R145" s="119">
        <v>16</v>
      </c>
      <c r="S145" s="119">
        <v>17</v>
      </c>
      <c r="T145" s="119">
        <v>18</v>
      </c>
      <c r="U145" s="119">
        <v>19</v>
      </c>
      <c r="V145" s="119">
        <v>20</v>
      </c>
      <c r="W145" s="119">
        <v>21</v>
      </c>
      <c r="X145" s="119">
        <v>22</v>
      </c>
      <c r="Y145" s="119">
        <v>23</v>
      </c>
      <c r="Z145" s="119">
        <v>24</v>
      </c>
      <c r="AA145" s="119">
        <v>25</v>
      </c>
      <c r="AB145" s="119">
        <v>26</v>
      </c>
      <c r="AC145" s="119">
        <v>27</v>
      </c>
      <c r="AD145" s="119">
        <v>28</v>
      </c>
      <c r="AE145" s="119">
        <v>29</v>
      </c>
      <c r="AF145" s="119">
        <v>30</v>
      </c>
      <c r="AG145" s="119">
        <v>31</v>
      </c>
      <c r="AH145" s="119">
        <v>32</v>
      </c>
      <c r="AI145" s="119">
        <v>33</v>
      </c>
      <c r="AJ145" s="119">
        <v>34</v>
      </c>
      <c r="AK145" s="119">
        <v>35</v>
      </c>
      <c r="AL145" s="119">
        <v>36</v>
      </c>
      <c r="AM145" s="119">
        <v>37</v>
      </c>
      <c r="AN145" s="119">
        <v>38</v>
      </c>
      <c r="AO145" s="119">
        <v>39</v>
      </c>
      <c r="AP145" s="119">
        <v>40</v>
      </c>
      <c r="AQ145" s="119">
        <v>41</v>
      </c>
      <c r="AR145" s="119">
        <v>42</v>
      </c>
      <c r="AS145" s="119">
        <v>43</v>
      </c>
      <c r="AT145" s="119">
        <v>44</v>
      </c>
      <c r="AU145" s="119">
        <v>45</v>
      </c>
      <c r="AV145" s="119">
        <v>46</v>
      </c>
      <c r="AW145" s="119">
        <v>47</v>
      </c>
      <c r="AX145" s="119">
        <v>48</v>
      </c>
      <c r="AY145" s="119">
        <v>49</v>
      </c>
      <c r="AZ145" s="119">
        <v>50</v>
      </c>
      <c r="BA145" s="119">
        <v>51</v>
      </c>
      <c r="BB145" s="119">
        <v>52</v>
      </c>
      <c r="BC145" s="119">
        <v>53</v>
      </c>
      <c r="BD145" s="119">
        <v>54</v>
      </c>
      <c r="BE145" s="119">
        <v>55</v>
      </c>
      <c r="BF145" s="119">
        <v>56</v>
      </c>
      <c r="BG145" s="119">
        <v>57</v>
      </c>
      <c r="BH145" s="119">
        <v>58</v>
      </c>
      <c r="BI145" s="119">
        <v>59</v>
      </c>
      <c r="BJ145" s="119">
        <v>60</v>
      </c>
      <c r="BK145" s="119">
        <v>61</v>
      </c>
      <c r="BL145" s="119">
        <v>62</v>
      </c>
      <c r="BM145" s="119">
        <v>63</v>
      </c>
      <c r="BN145" s="119">
        <v>64</v>
      </c>
      <c r="BO145" s="119">
        <v>65</v>
      </c>
      <c r="BP145" s="119">
        <v>66</v>
      </c>
      <c r="BQ145" s="119">
        <v>67</v>
      </c>
      <c r="BR145" s="119">
        <v>68</v>
      </c>
      <c r="BS145" s="119">
        <v>69</v>
      </c>
      <c r="BT145" s="119">
        <v>70</v>
      </c>
      <c r="BU145" s="119">
        <v>71</v>
      </c>
      <c r="BV145" s="119">
        <v>72</v>
      </c>
      <c r="BW145" s="119">
        <v>73</v>
      </c>
      <c r="BX145" s="119">
        <v>74</v>
      </c>
      <c r="BY145" s="119">
        <v>75</v>
      </c>
      <c r="BZ145" s="119">
        <v>76</v>
      </c>
      <c r="CA145" s="119">
        <v>77</v>
      </c>
      <c r="CB145" s="119">
        <v>78</v>
      </c>
      <c r="CC145" s="119">
        <v>79</v>
      </c>
      <c r="CD145" s="119">
        <v>80</v>
      </c>
      <c r="CE145" s="119">
        <v>81</v>
      </c>
      <c r="CF145" s="119">
        <v>82</v>
      </c>
      <c r="CG145" s="119">
        <v>83</v>
      </c>
      <c r="CH145" s="119">
        <v>84</v>
      </c>
      <c r="CI145" s="119">
        <v>85</v>
      </c>
      <c r="CJ145" s="119">
        <v>86</v>
      </c>
      <c r="CK145" s="119">
        <v>87</v>
      </c>
      <c r="CL145" s="119">
        <v>88</v>
      </c>
      <c r="CM145" s="119">
        <v>89</v>
      </c>
      <c r="CN145" s="119">
        <v>90</v>
      </c>
      <c r="CO145" s="119">
        <v>91</v>
      </c>
      <c r="CP145" s="119">
        <v>92</v>
      </c>
      <c r="CQ145" s="119">
        <v>93</v>
      </c>
      <c r="CR145" s="119">
        <v>94</v>
      </c>
      <c r="CS145" s="119">
        <v>95</v>
      </c>
      <c r="CT145" s="119">
        <v>96</v>
      </c>
      <c r="CU145" s="119">
        <v>97</v>
      </c>
      <c r="CV145" s="119">
        <v>98</v>
      </c>
      <c r="CW145" s="119">
        <v>99</v>
      </c>
      <c r="CX145" s="119">
        <v>100</v>
      </c>
      <c r="CY145" s="119">
        <v>101</v>
      </c>
      <c r="CZ145" s="119">
        <v>102</v>
      </c>
      <c r="DA145" s="119">
        <v>103</v>
      </c>
      <c r="DB145" s="119">
        <v>104</v>
      </c>
      <c r="DC145" s="119">
        <v>105</v>
      </c>
      <c r="DD145" s="119">
        <v>106</v>
      </c>
      <c r="DE145" s="119">
        <v>107</v>
      </c>
      <c r="DF145" s="119">
        <v>108</v>
      </c>
      <c r="DG145" s="119">
        <v>109</v>
      </c>
      <c r="DH145" s="119">
        <v>110</v>
      </c>
      <c r="DI145" s="119">
        <v>111</v>
      </c>
      <c r="DJ145" s="119">
        <v>112</v>
      </c>
      <c r="DK145" s="119">
        <v>113</v>
      </c>
      <c r="DL145" s="119">
        <v>114</v>
      </c>
      <c r="DM145" s="119">
        <v>115</v>
      </c>
      <c r="DN145" s="119">
        <v>116</v>
      </c>
      <c r="DO145" s="119">
        <v>117</v>
      </c>
      <c r="DP145" s="119">
        <v>118</v>
      </c>
      <c r="DQ145" s="119">
        <v>119</v>
      </c>
      <c r="DR145" s="119">
        <v>120</v>
      </c>
    </row>
    <row r="146" spans="2:126" x14ac:dyDescent="0.25">
      <c r="B146" s="119"/>
      <c r="C146" s="352" t="str">
        <f t="array" ref="C146:DR146">TRANSPOSE(分類_中分類)</f>
        <v>食用耕種農業</v>
      </c>
      <c r="D146" s="352" t="str">
        <v>非食用耕種農業</v>
      </c>
      <c r="E146" s="352" t="str">
        <v>畜産</v>
      </c>
      <c r="F146" s="352" t="str">
        <v>農業サービス</v>
      </c>
      <c r="G146" s="352" t="str">
        <v>林業</v>
      </c>
      <c r="H146" s="352" t="str">
        <v>漁業</v>
      </c>
      <c r="I146" s="352" t="str">
        <v>金属鉱物・非金属鉱物</v>
      </c>
      <c r="J146" s="352" t="str">
        <v>石炭・原油・天然ガス</v>
      </c>
      <c r="K146" s="352" t="str">
        <v>食肉・畜産食料品</v>
      </c>
      <c r="L146" s="352" t="str">
        <v>水産食料品</v>
      </c>
      <c r="M146" s="352" t="str">
        <v>精穀・製粉</v>
      </c>
      <c r="N146" s="352" t="str">
        <v>その他の食料品</v>
      </c>
      <c r="O146" s="352" t="str">
        <v>飲料</v>
      </c>
      <c r="P146" s="352" t="str">
        <v>飼料・有機質肥料（別掲を除く。）・たばこ</v>
      </c>
      <c r="Q146" s="352" t="str">
        <v>繊維工業製品</v>
      </c>
      <c r="R146" s="352" t="str">
        <v>衣服・その他の繊維製品</v>
      </c>
      <c r="S146" s="352" t="str">
        <v>木材・木製品</v>
      </c>
      <c r="T146" s="352" t="str">
        <v>家具・装備品</v>
      </c>
      <c r="U146" s="352" t="str">
        <v>パルプ・紙・板紙・加工紙</v>
      </c>
      <c r="V146" s="352" t="str">
        <v>紙加工品</v>
      </c>
      <c r="W146" s="352" t="str">
        <v>印刷・製版・製本</v>
      </c>
      <c r="X146" s="352" t="str">
        <v>化学肥料</v>
      </c>
      <c r="Y146" s="352" t="str">
        <v>無機化学工業製品</v>
      </c>
      <c r="Z146" s="352" t="str">
        <v>有機化学工業製品・合成樹脂</v>
      </c>
      <c r="AA146" s="352" t="str">
        <v>医薬品</v>
      </c>
      <c r="AB146" s="352" t="str">
        <v>化学最終製品（医薬品を除く。）</v>
      </c>
      <c r="AC146" s="352" t="str">
        <v>石油・石炭製品</v>
      </c>
      <c r="AD146" s="352" t="str">
        <v>プラスチック製品</v>
      </c>
      <c r="AE146" s="352" t="str">
        <v>ゴム製品</v>
      </c>
      <c r="AF146" s="352" t="str">
        <v>なめし革・毛皮・同製品</v>
      </c>
      <c r="AG146" s="352" t="str">
        <v>ガラス・ガラス製品</v>
      </c>
      <c r="AH146" s="352" t="str">
        <v>セメント・セメント製品</v>
      </c>
      <c r="AI146" s="352" t="str">
        <v>陶磁器</v>
      </c>
      <c r="AJ146" s="352" t="str">
        <v>その他の窯業・土石製品</v>
      </c>
      <c r="AK146" s="352" t="str">
        <v>銑鉄・粗鋼</v>
      </c>
      <c r="AL146" s="352" t="str">
        <v>鋼材</v>
      </c>
      <c r="AM146" s="352" t="str">
        <v>鋳鍛造品</v>
      </c>
      <c r="AN146" s="352" t="str">
        <v>その他の鉄鋼製品</v>
      </c>
      <c r="AO146" s="352" t="str">
        <v>非鉄金属製錬・精製</v>
      </c>
      <c r="AP146" s="352" t="str">
        <v>非鉄金属加工製品</v>
      </c>
      <c r="AQ146" s="352" t="str">
        <v>建設・建築用金属製品</v>
      </c>
      <c r="AR146" s="352" t="str">
        <v>その他の金属製品</v>
      </c>
      <c r="AS146" s="352" t="str">
        <v>はん用機械</v>
      </c>
      <c r="AT146" s="352" t="str">
        <v>生産用機械</v>
      </c>
      <c r="AU146" s="352" t="str">
        <v>業務用機械</v>
      </c>
      <c r="AV146" s="352" t="str">
        <v>電子デバイス</v>
      </c>
      <c r="AW146" s="352" t="str">
        <v>その他の電子部品</v>
      </c>
      <c r="AX146" s="352" t="str">
        <v>産業用電気機器</v>
      </c>
      <c r="AY146" s="352" t="str">
        <v>民生用電気機器</v>
      </c>
      <c r="AZ146" s="352" t="str">
        <v>電子応用装置・電気計測器</v>
      </c>
      <c r="BA146" s="352" t="str">
        <v>その他の電気機械</v>
      </c>
      <c r="BB146" s="352" t="str">
        <v>通信機械・同関連機器</v>
      </c>
      <c r="BC146" s="352" t="str">
        <v>電子計算機・同附属装置</v>
      </c>
      <c r="BD146" s="352" t="str">
        <v>自動車</v>
      </c>
      <c r="BE146" s="352" t="str">
        <v>自動車部品・同附属品</v>
      </c>
      <c r="BF146" s="352" t="str">
        <v>船舶・同修理</v>
      </c>
      <c r="BG146" s="352" t="str">
        <v>その他の輸送機械・同修理</v>
      </c>
      <c r="BH146" s="352" t="str">
        <v>その他の製造工業製品</v>
      </c>
      <c r="BI146" s="352" t="str">
        <v>再生資源回収・加工処理</v>
      </c>
      <c r="BJ146" s="352" t="str">
        <v>建築</v>
      </c>
      <c r="BK146" s="352" t="str">
        <v>建設補修</v>
      </c>
      <c r="BL146" s="352" t="str">
        <v>公共事業</v>
      </c>
      <c r="BM146" s="352" t="str">
        <v>その他の土木建設</v>
      </c>
      <c r="BN146" s="352" t="str">
        <v>電力</v>
      </c>
      <c r="BO146" s="352" t="str">
        <v>ガス・熱供給</v>
      </c>
      <c r="BP146" s="352" t="str">
        <v>水道</v>
      </c>
      <c r="BQ146" s="352" t="str">
        <v>廃棄物処理</v>
      </c>
      <c r="BR146" s="352" t="str">
        <v>商業</v>
      </c>
      <c r="BS146" s="352" t="str">
        <v>金融・保険</v>
      </c>
      <c r="BT146" s="352" t="str">
        <v>不動産仲介及び賃貸</v>
      </c>
      <c r="BU146" s="352" t="str">
        <v>住宅賃貸料</v>
      </c>
      <c r="BV146" s="352" t="str">
        <v>住宅賃貸料（帰属家賃）</v>
      </c>
      <c r="BW146" s="352" t="str">
        <v>鉄道輸送</v>
      </c>
      <c r="BX146" s="352" t="str">
        <v>道路輸送</v>
      </c>
      <c r="BY146" s="352" t="str">
        <v>水運</v>
      </c>
      <c r="BZ146" s="352" t="str">
        <v>航空輸送</v>
      </c>
      <c r="CA146" s="352" t="str">
        <v>貨物利用運送</v>
      </c>
      <c r="CB146" s="352" t="str">
        <v>倉庫</v>
      </c>
      <c r="CC146" s="352" t="str">
        <v>運輸附帯サービス</v>
      </c>
      <c r="CD146" s="352" t="str">
        <v>郵便・信書便</v>
      </c>
      <c r="CE146" s="352" t="str">
        <v>通信</v>
      </c>
      <c r="CF146" s="352" t="str">
        <v>放送</v>
      </c>
      <c r="CG146" s="352" t="str">
        <v>情報サービス</v>
      </c>
      <c r="CH146" s="352" t="str">
        <v>インターネット附随サービス</v>
      </c>
      <c r="CI146" s="352" t="str">
        <v>映像・音声・文字情報制作</v>
      </c>
      <c r="CJ146" s="352" t="str">
        <v>公務</v>
      </c>
      <c r="CK146" s="352" t="str">
        <v>教育</v>
      </c>
      <c r="CL146" s="352" t="str">
        <v>研究</v>
      </c>
      <c r="CM146" s="352" t="str">
        <v>医療</v>
      </c>
      <c r="CN146" s="352" t="str">
        <v>保健衛生</v>
      </c>
      <c r="CO146" s="352" t="str">
        <v>社会保険・社会福祉</v>
      </c>
      <c r="CP146" s="352" t="str">
        <v>介護</v>
      </c>
      <c r="CQ146" s="352" t="str">
        <v>その他の非営利団体サービス</v>
      </c>
      <c r="CR146" s="352" t="str">
        <v>物品賃貸サービス</v>
      </c>
      <c r="CS146" s="352" t="str">
        <v>広告</v>
      </c>
      <c r="CT146" s="352" t="str">
        <v>自動車整備・機械修理</v>
      </c>
      <c r="CU146" s="352" t="str">
        <v>その他の対事業所サービス</v>
      </c>
      <c r="CV146" s="352" t="str">
        <v>宿泊業</v>
      </c>
      <c r="CW146" s="352" t="str">
        <v>飲食サービス</v>
      </c>
      <c r="CX146" s="352" t="str">
        <v>洗濯・理容・美容・浴場業</v>
      </c>
      <c r="CY146" s="352" t="str">
        <v>娯楽サービス</v>
      </c>
      <c r="CZ146" s="352" t="str">
        <v>その他の対個人サービス</v>
      </c>
      <c r="DA146" s="352" t="str">
        <v>事務用品</v>
      </c>
      <c r="DB146" s="352" t="str">
        <v>分類不明</v>
      </c>
      <c r="DC146" s="352" t="str">
        <v>-</v>
      </c>
      <c r="DD146" s="352" t="str">
        <v>-</v>
      </c>
      <c r="DE146" s="352" t="str">
        <v>-</v>
      </c>
      <c r="DF146" s="352" t="str">
        <v>-</v>
      </c>
      <c r="DG146" s="352" t="str">
        <v>-</v>
      </c>
      <c r="DH146" s="352" t="str">
        <v>-</v>
      </c>
      <c r="DI146" s="352" t="str">
        <v>-</v>
      </c>
      <c r="DJ146" s="352" t="str">
        <v>-</v>
      </c>
      <c r="DK146" s="352" t="str">
        <v>-</v>
      </c>
      <c r="DL146" s="352" t="str">
        <v>-</v>
      </c>
      <c r="DM146" s="352" t="str">
        <v>-</v>
      </c>
      <c r="DN146" s="352" t="str">
        <v>-</v>
      </c>
      <c r="DO146" s="352" t="str">
        <v>-</v>
      </c>
      <c r="DP146" s="352" t="str">
        <v>-</v>
      </c>
      <c r="DQ146" s="352" t="str">
        <v>-</v>
      </c>
      <c r="DR146" s="352" t="str">
        <v>-</v>
      </c>
      <c r="DU146" s="146" t="str">
        <f ca="1">_xlfn.FORMULATEXT($C146)</f>
        <v>{=TRANSPOSE(分類_中分類)}</v>
      </c>
      <c r="DV146" s="100">
        <f t="array" aca="1" ref="DV146" ca="1">SUM(IF(EXACT(_xlfn.FORMULATEXT($C146), _xlfn.FORMULATEXT($C146:$DR146)), 1, 0))</f>
        <v>120</v>
      </c>
    </row>
    <row r="147" spans="2:126" x14ac:dyDescent="0.25">
      <c r="B147" s="120" t="s">
        <v>354</v>
      </c>
      <c r="C147" s="120" t="str">
        <f t="array" ref="C147:DR147">TRANSPOSE(振分)</f>
        <v>農業</v>
      </c>
      <c r="D147" s="120" t="str">
        <v>農業</v>
      </c>
      <c r="E147" s="120" t="str">
        <v>農業</v>
      </c>
      <c r="F147" s="120" t="str">
        <v>農業</v>
      </c>
      <c r="G147" s="120" t="str">
        <v>林業</v>
      </c>
      <c r="H147" s="120" t="str">
        <v>漁業</v>
      </c>
      <c r="I147" s="120" t="str">
        <v>鉱業</v>
      </c>
      <c r="J147" s="120" t="str">
        <v>鉱業</v>
      </c>
      <c r="K147" s="120" t="str">
        <v>製造業</v>
      </c>
      <c r="L147" s="120" t="str">
        <v>製造業</v>
      </c>
      <c r="M147" s="120" t="str">
        <v>製造業</v>
      </c>
      <c r="N147" s="120" t="str">
        <v>製造業</v>
      </c>
      <c r="O147" s="120" t="str">
        <v>製造業</v>
      </c>
      <c r="P147" s="120" t="str">
        <v>製造業</v>
      </c>
      <c r="Q147" s="120" t="str">
        <v>製造業</v>
      </c>
      <c r="R147" s="120" t="str">
        <v>製造業</v>
      </c>
      <c r="S147" s="120" t="str">
        <v>製造業</v>
      </c>
      <c r="T147" s="120" t="str">
        <v>製造業</v>
      </c>
      <c r="U147" s="120" t="str">
        <v>製造業</v>
      </c>
      <c r="V147" s="120" t="str">
        <v>製造業</v>
      </c>
      <c r="W147" s="120" t="str">
        <v>製造業</v>
      </c>
      <c r="X147" s="120" t="str">
        <v>製造業</v>
      </c>
      <c r="Y147" s="120" t="str">
        <v>製造業</v>
      </c>
      <c r="Z147" s="120" t="str">
        <v>製造業</v>
      </c>
      <c r="AA147" s="120" t="str">
        <v>製造業</v>
      </c>
      <c r="AB147" s="120" t="str">
        <v>製造業</v>
      </c>
      <c r="AC147" s="120" t="str">
        <v>製造業</v>
      </c>
      <c r="AD147" s="120" t="str">
        <v>製造業</v>
      </c>
      <c r="AE147" s="120" t="str">
        <v>製造業</v>
      </c>
      <c r="AF147" s="120" t="str">
        <v>製造業</v>
      </c>
      <c r="AG147" s="120" t="str">
        <v>製造業</v>
      </c>
      <c r="AH147" s="120" t="str">
        <v>製造業</v>
      </c>
      <c r="AI147" s="120" t="str">
        <v>製造業</v>
      </c>
      <c r="AJ147" s="120" t="str">
        <v>製造業</v>
      </c>
      <c r="AK147" s="120" t="str">
        <v>製造業</v>
      </c>
      <c r="AL147" s="120" t="str">
        <v>製造業</v>
      </c>
      <c r="AM147" s="120" t="str">
        <v>製造業</v>
      </c>
      <c r="AN147" s="120" t="str">
        <v>製造業</v>
      </c>
      <c r="AO147" s="120" t="str">
        <v>製造業</v>
      </c>
      <c r="AP147" s="120" t="str">
        <v>製造業</v>
      </c>
      <c r="AQ147" s="120" t="str">
        <v>製造業</v>
      </c>
      <c r="AR147" s="120" t="str">
        <v>製造業</v>
      </c>
      <c r="AS147" s="120" t="str">
        <v>製造業</v>
      </c>
      <c r="AT147" s="120" t="str">
        <v>製造業</v>
      </c>
      <c r="AU147" s="120" t="str">
        <v>製造業</v>
      </c>
      <c r="AV147" s="120" t="str">
        <v>製造業</v>
      </c>
      <c r="AW147" s="120" t="str">
        <v>製造業</v>
      </c>
      <c r="AX147" s="120" t="str">
        <v>製造業</v>
      </c>
      <c r="AY147" s="120" t="str">
        <v>製造業</v>
      </c>
      <c r="AZ147" s="120" t="str">
        <v>製造業</v>
      </c>
      <c r="BA147" s="120" t="str">
        <v>製造業</v>
      </c>
      <c r="BB147" s="120" t="str">
        <v>製造業</v>
      </c>
      <c r="BC147" s="120" t="str">
        <v>製造業</v>
      </c>
      <c r="BD147" s="120" t="str">
        <v>製造業</v>
      </c>
      <c r="BE147" s="120" t="str">
        <v>製造業</v>
      </c>
      <c r="BF147" s="120" t="str">
        <v>製造業</v>
      </c>
      <c r="BG147" s="120" t="str">
        <v>製造業</v>
      </c>
      <c r="BH147" s="120" t="str">
        <v>製造業</v>
      </c>
      <c r="BI147" s="120" t="str">
        <v>製造業</v>
      </c>
      <c r="BJ147" s="120" t="str">
        <v>建設業</v>
      </c>
      <c r="BK147" s="120" t="str">
        <v>建設業</v>
      </c>
      <c r="BL147" s="120" t="str">
        <v>建設業</v>
      </c>
      <c r="BM147" s="120" t="str">
        <v>建設業</v>
      </c>
      <c r="BN147" s="120" t="str">
        <v>電気・ガス・水道</v>
      </c>
      <c r="BO147" s="120" t="str">
        <v>電気・ガス・水道</v>
      </c>
      <c r="BP147" s="120" t="str">
        <v>電気・ガス・水道</v>
      </c>
      <c r="BQ147" s="120" t="str">
        <v>電気・ガス・水道</v>
      </c>
      <c r="BR147" s="120" t="str">
        <v>商業</v>
      </c>
      <c r="BS147" s="120" t="str">
        <v>金融・保険・不動産</v>
      </c>
      <c r="BT147" s="120" t="str">
        <v>金融・保険・不動産</v>
      </c>
      <c r="BU147" s="120" t="str">
        <v>金融・保険・不動産</v>
      </c>
      <c r="BV147" s="120" t="str">
        <v>金融・保険・不動産</v>
      </c>
      <c r="BW147" s="120" t="str">
        <v>運輸・情報通信</v>
      </c>
      <c r="BX147" s="120" t="str">
        <v>運輸・情報通信</v>
      </c>
      <c r="BY147" s="120" t="str">
        <v>運輸・情報通信</v>
      </c>
      <c r="BZ147" s="120" t="str">
        <v>運輸・情報通信</v>
      </c>
      <c r="CA147" s="120" t="str">
        <v>運輸・情報通信</v>
      </c>
      <c r="CB147" s="120" t="str">
        <v>運輸・情報通信</v>
      </c>
      <c r="CC147" s="120" t="str">
        <v>運輸・情報通信</v>
      </c>
      <c r="CD147" s="120" t="str">
        <v>運輸・情報通信</v>
      </c>
      <c r="CE147" s="120" t="str">
        <v>運輸・情報通信</v>
      </c>
      <c r="CF147" s="120" t="str">
        <v>運輸・情報通信</v>
      </c>
      <c r="CG147" s="120" t="str">
        <v>運輸・情報通信</v>
      </c>
      <c r="CH147" s="120" t="str">
        <v>運輸・情報通信</v>
      </c>
      <c r="CI147" s="120" t="str">
        <v>運輸・情報通信</v>
      </c>
      <c r="CJ147" s="120" t="str">
        <v>公務</v>
      </c>
      <c r="CK147" s="120" t="str">
        <v>サービス業</v>
      </c>
      <c r="CL147" s="120" t="str">
        <v>サービス業</v>
      </c>
      <c r="CM147" s="120" t="str">
        <v>サービス業</v>
      </c>
      <c r="CN147" s="120" t="str">
        <v>サービス業</v>
      </c>
      <c r="CO147" s="120" t="str">
        <v>サービス業</v>
      </c>
      <c r="CP147" s="120" t="str">
        <v>サービス業</v>
      </c>
      <c r="CQ147" s="120" t="str">
        <v>サービス業</v>
      </c>
      <c r="CR147" s="120" t="str">
        <v>サービス業</v>
      </c>
      <c r="CS147" s="120" t="str">
        <v>サービス業</v>
      </c>
      <c r="CT147" s="120" t="str">
        <v>サービス業</v>
      </c>
      <c r="CU147" s="120" t="str">
        <v>サービス業</v>
      </c>
      <c r="CV147" s="120" t="str">
        <v>サービス業</v>
      </c>
      <c r="CW147" s="120" t="str">
        <v>サービス業</v>
      </c>
      <c r="CX147" s="120" t="str">
        <v>サービス業</v>
      </c>
      <c r="CY147" s="120" t="str">
        <v>サービス業</v>
      </c>
      <c r="CZ147" s="120" t="str">
        <v>サービス業</v>
      </c>
      <c r="DA147" s="120" t="str">
        <v>製造業</v>
      </c>
      <c r="DB147" s="120" t="str">
        <v>分類不明</v>
      </c>
      <c r="DC147" s="120" t="str">
        <v>　</v>
      </c>
      <c r="DD147" s="120">
        <v>0</v>
      </c>
      <c r="DE147" s="120">
        <v>0</v>
      </c>
      <c r="DF147" s="120">
        <v>0</v>
      </c>
      <c r="DG147" s="120">
        <v>0</v>
      </c>
      <c r="DH147" s="120">
        <v>0</v>
      </c>
      <c r="DI147" s="120">
        <v>0</v>
      </c>
      <c r="DJ147" s="120">
        <v>0</v>
      </c>
      <c r="DK147" s="120">
        <v>0</v>
      </c>
      <c r="DL147" s="120">
        <v>0</v>
      </c>
      <c r="DM147" s="120">
        <v>0</v>
      </c>
      <c r="DN147" s="120">
        <v>0</v>
      </c>
      <c r="DO147" s="120">
        <v>0</v>
      </c>
      <c r="DP147" s="120">
        <v>0</v>
      </c>
      <c r="DQ147" s="120">
        <v>0</v>
      </c>
      <c r="DR147" s="120">
        <v>0</v>
      </c>
      <c r="DU147" s="146" t="str">
        <f t="shared" ref="DU147:DU148" ca="1" si="0">_xlfn.FORMULATEXT($C147)</f>
        <v>{=TRANSPOSE(振分)}</v>
      </c>
      <c r="DV147" s="100">
        <f t="array" aca="1" ref="DV147" ca="1">SUM(IF(EXACT(_xlfn.FORMULATEXT($C147), _xlfn.FORMULATEXT($C147:$DR147)), 1, 0))</f>
        <v>120</v>
      </c>
    </row>
    <row r="148" spans="2:126" x14ac:dyDescent="0.25">
      <c r="B148" s="119" t="s">
        <v>298</v>
      </c>
      <c r="C148" s="181">
        <f>入力_北海道基本取引表!D133</f>
        <v>476987</v>
      </c>
      <c r="D148" s="181">
        <f>入力_北海道基本取引表!E133</f>
        <v>157777</v>
      </c>
      <c r="E148" s="181">
        <f>入力_北海道基本取引表!F133</f>
        <v>542825</v>
      </c>
      <c r="F148" s="181">
        <f>入力_北海道基本取引表!G133</f>
        <v>87417</v>
      </c>
      <c r="G148" s="181">
        <f>入力_北海道基本取引表!H133</f>
        <v>92762</v>
      </c>
      <c r="H148" s="181">
        <f>入力_北海道基本取引表!I133</f>
        <v>282786</v>
      </c>
      <c r="I148" s="181">
        <f>入力_北海道基本取引表!J133</f>
        <v>40313</v>
      </c>
      <c r="J148" s="181">
        <f>入力_北海道基本取引表!K133</f>
        <v>49037</v>
      </c>
      <c r="K148" s="181">
        <f>入力_北海道基本取引表!L133</f>
        <v>501516</v>
      </c>
      <c r="L148" s="181">
        <f>入力_北海道基本取引表!M133</f>
        <v>575780</v>
      </c>
      <c r="M148" s="181">
        <f>入力_北海道基本取引表!N133</f>
        <v>135197</v>
      </c>
      <c r="N148" s="181">
        <f>入力_北海道基本取引表!O133</f>
        <v>625601</v>
      </c>
      <c r="O148" s="181">
        <f>入力_北海道基本取引表!P133</f>
        <v>158397</v>
      </c>
      <c r="P148" s="181">
        <f>入力_北海道基本取引表!Q133</f>
        <v>114971</v>
      </c>
      <c r="Q148" s="181">
        <f>入力_北海道基本取引表!R133</f>
        <v>2463</v>
      </c>
      <c r="R148" s="181">
        <f>入力_北海道基本取引表!S133</f>
        <v>25886</v>
      </c>
      <c r="S148" s="181">
        <f>入力_北海道基本取引表!T133</f>
        <v>121869</v>
      </c>
      <c r="T148" s="181">
        <f>入力_北海道基本取引表!U133</f>
        <v>35952</v>
      </c>
      <c r="U148" s="181">
        <f>入力_北海道基本取引表!V133</f>
        <v>422496</v>
      </c>
      <c r="V148" s="181">
        <f>入力_北海道基本取引表!W133</f>
        <v>59835</v>
      </c>
      <c r="W148" s="181">
        <f>入力_北海道基本取引表!X133</f>
        <v>101069</v>
      </c>
      <c r="X148" s="181">
        <f>入力_北海道基本取引表!Y133</f>
        <v>37762</v>
      </c>
      <c r="Y148" s="181">
        <f>入力_北海道基本取引表!Z133</f>
        <v>23940</v>
      </c>
      <c r="Z148" s="181">
        <f>入力_北海道基本取引表!AA133</f>
        <v>67911</v>
      </c>
      <c r="AA148" s="181">
        <f>入力_北海道基本取引表!AB133</f>
        <v>52872</v>
      </c>
      <c r="AB148" s="181">
        <f>入力_北海道基本取引表!AC133</f>
        <v>31696</v>
      </c>
      <c r="AC148" s="181">
        <f>入力_北海道基本取引表!AD133</f>
        <v>1290175</v>
      </c>
      <c r="AD148" s="181">
        <f>入力_北海道基本取引表!AE133</f>
        <v>72592</v>
      </c>
      <c r="AE148" s="181">
        <f>入力_北海道基本取引表!AF133</f>
        <v>9218</v>
      </c>
      <c r="AF148" s="181">
        <f>入力_北海道基本取引表!AG133</f>
        <v>4399</v>
      </c>
      <c r="AG148" s="181">
        <f>入力_北海道基本取引表!AH133</f>
        <v>7134</v>
      </c>
      <c r="AH148" s="181">
        <f>入力_北海道基本取引表!AI133</f>
        <v>136551</v>
      </c>
      <c r="AI148" s="181">
        <f>入力_北海道基本取引表!AJ133</f>
        <v>2545</v>
      </c>
      <c r="AJ148" s="181">
        <f>入力_北海道基本取引表!AK133</f>
        <v>22120</v>
      </c>
      <c r="AK148" s="181">
        <f>入力_北海道基本取引表!AL133</f>
        <v>350180</v>
      </c>
      <c r="AL148" s="181">
        <f>入力_北海道基本取引表!AM133</f>
        <v>246592</v>
      </c>
      <c r="AM148" s="181">
        <f>入力_北海道基本取引表!AN133</f>
        <v>37284</v>
      </c>
      <c r="AN148" s="181">
        <f>入力_北海道基本取引表!AO133</f>
        <v>22471</v>
      </c>
      <c r="AO148" s="181">
        <f>入力_北海道基本取引表!AP133</f>
        <v>6246</v>
      </c>
      <c r="AP148" s="181">
        <f>入力_北海道基本取引表!AQ133</f>
        <v>13938</v>
      </c>
      <c r="AQ148" s="181">
        <f>入力_北海道基本取引表!AR133</f>
        <v>109091</v>
      </c>
      <c r="AR148" s="181">
        <f>入力_北海道基本取引表!AS133</f>
        <v>67686</v>
      </c>
      <c r="AS148" s="181">
        <f>入力_北海道基本取引表!AT133</f>
        <v>29551</v>
      </c>
      <c r="AT148" s="181">
        <f>入力_北海道基本取引表!AU133</f>
        <v>77224</v>
      </c>
      <c r="AU148" s="181">
        <f>入力_北海道基本取引表!AV133</f>
        <v>7831</v>
      </c>
      <c r="AV148" s="181">
        <f>入力_北海道基本取引表!AW133</f>
        <v>47923</v>
      </c>
      <c r="AW148" s="181">
        <f>入力_北海道基本取引表!AX133</f>
        <v>81186</v>
      </c>
      <c r="AX148" s="181">
        <f>入力_北海道基本取引表!AY133</f>
        <v>106388</v>
      </c>
      <c r="AY148" s="181">
        <f>入力_北海道基本取引表!AZ133</f>
        <v>2908</v>
      </c>
      <c r="AZ148" s="181">
        <f>入力_北海道基本取引表!BA133</f>
        <v>2197</v>
      </c>
      <c r="BA148" s="181">
        <f>入力_北海道基本取引表!BB133</f>
        <v>1782</v>
      </c>
      <c r="BB148" s="181">
        <f>入力_北海道基本取引表!BC133</f>
        <v>93377</v>
      </c>
      <c r="BC148" s="181">
        <f>入力_北海道基本取引表!BD133</f>
        <v>2293</v>
      </c>
      <c r="BD148" s="181">
        <f>入力_北海道基本取引表!BE133</f>
        <v>25744</v>
      </c>
      <c r="BE148" s="181">
        <f>入力_北海道基本取引表!BF133</f>
        <v>222611</v>
      </c>
      <c r="BF148" s="181">
        <f>入力_北海道基本取引表!BG133</f>
        <v>47392</v>
      </c>
      <c r="BG148" s="181">
        <f>入力_北海道基本取引表!BH133</f>
        <v>51633</v>
      </c>
      <c r="BH148" s="181">
        <f>入力_北海道基本取引表!BI133</f>
        <v>32309</v>
      </c>
      <c r="BI148" s="181">
        <f>入力_北海道基本取引表!BJ133</f>
        <v>36639</v>
      </c>
      <c r="BJ148" s="181">
        <f>入力_北海道基本取引表!BK133</f>
        <v>873162</v>
      </c>
      <c r="BK148" s="181">
        <f>入力_北海道基本取引表!BL133</f>
        <v>272004</v>
      </c>
      <c r="BL148" s="181">
        <f>入力_北海道基本取引表!BM133</f>
        <v>937696</v>
      </c>
      <c r="BM148" s="181">
        <f>入力_北海道基本取引表!BN133</f>
        <v>290562</v>
      </c>
      <c r="BN148" s="181">
        <f>入力_北海道基本取引表!BO133</f>
        <v>717959</v>
      </c>
      <c r="BO148" s="181">
        <f>入力_北海道基本取引表!BP133</f>
        <v>81377</v>
      </c>
      <c r="BP148" s="181">
        <f>入力_北海道基本取引表!BQ133</f>
        <v>227568</v>
      </c>
      <c r="BQ148" s="181">
        <f>入力_北海道基本取引表!BR133</f>
        <v>186039</v>
      </c>
      <c r="BR148" s="181">
        <f>入力_北海道基本取引表!BS133</f>
        <v>3721995</v>
      </c>
      <c r="BS148" s="181">
        <f>入力_北海道基本取引表!BT133</f>
        <v>963165</v>
      </c>
      <c r="BT148" s="181">
        <f>入力_北海道基本取引表!BU133</f>
        <v>457677</v>
      </c>
      <c r="BU148" s="181">
        <f>入力_北海道基本取引表!BV133</f>
        <v>505834</v>
      </c>
      <c r="BV148" s="181">
        <f>入力_北海道基本取引表!BW133</f>
        <v>1883478</v>
      </c>
      <c r="BW148" s="181">
        <f>入力_北海道基本取引表!BX133</f>
        <v>135726</v>
      </c>
      <c r="BX148" s="181">
        <f>入力_北海道基本取引表!BY133</f>
        <v>778136</v>
      </c>
      <c r="BY148" s="181">
        <f>入力_北海道基本取引表!BZ133</f>
        <v>276618</v>
      </c>
      <c r="BZ148" s="181">
        <f>入力_北海道基本取引表!CA133</f>
        <v>356021</v>
      </c>
      <c r="CA148" s="181">
        <f>入力_北海道基本取引表!CB133</f>
        <v>17231</v>
      </c>
      <c r="CB148" s="181">
        <f>入力_北海道基本取引表!CC133</f>
        <v>124928</v>
      </c>
      <c r="CC148" s="181">
        <f>入力_北海道基本取引表!CD133</f>
        <v>210694</v>
      </c>
      <c r="CD148" s="181">
        <f>入力_北海道基本取引表!CE133</f>
        <v>72986</v>
      </c>
      <c r="CE148" s="181">
        <f>入力_北海道基本取引表!CF133</f>
        <v>667422</v>
      </c>
      <c r="CF148" s="181">
        <f>入力_北海道基本取引表!CG133</f>
        <v>103643</v>
      </c>
      <c r="CG148" s="181">
        <f>入力_北海道基本取引表!CH133</f>
        <v>281621</v>
      </c>
      <c r="CH148" s="181">
        <f>入力_北海道基本取引表!CI133</f>
        <v>20813</v>
      </c>
      <c r="CI148" s="181">
        <f>入力_北海道基本取引表!CJ133</f>
        <v>187209</v>
      </c>
      <c r="CJ148" s="181">
        <f>入力_北海道基本取引表!CK133</f>
        <v>2547318</v>
      </c>
      <c r="CK148" s="181">
        <f>入力_北海道基本取引表!CL133</f>
        <v>921202</v>
      </c>
      <c r="CL148" s="181">
        <f>入力_北海道基本取引表!CM133</f>
        <v>168391</v>
      </c>
      <c r="CM148" s="181">
        <f>入力_北海道基本取引表!CN133</f>
        <v>2179440</v>
      </c>
      <c r="CN148" s="181">
        <f>入力_北海道基本取引表!CO133</f>
        <v>63293</v>
      </c>
      <c r="CO148" s="181">
        <f>入力_北海道基本取引表!CP133</f>
        <v>330564</v>
      </c>
      <c r="CP148" s="181">
        <f>入力_北海道基本取引表!CQ133</f>
        <v>366345</v>
      </c>
      <c r="CQ148" s="181">
        <f>入力_北海道基本取引表!CR133</f>
        <v>241897</v>
      </c>
      <c r="CR148" s="181">
        <f>入力_北海道基本取引表!CS133</f>
        <v>334167</v>
      </c>
      <c r="CS148" s="181">
        <f>入力_北海道基本取引表!CT133</f>
        <v>118088</v>
      </c>
      <c r="CT148" s="181">
        <f>入力_北海道基本取引表!CU133</f>
        <v>543125</v>
      </c>
      <c r="CU148" s="181">
        <f>入力_北海道基本取引表!CV133</f>
        <v>1182687</v>
      </c>
      <c r="CV148" s="181">
        <f>入力_北海道基本取引表!CW133</f>
        <v>239991</v>
      </c>
      <c r="CW148" s="181">
        <f>入力_北海道基本取引表!CX133</f>
        <v>745532</v>
      </c>
      <c r="CX148" s="181">
        <f>入力_北海道基本取引表!CY133</f>
        <v>225656</v>
      </c>
      <c r="CY148" s="181">
        <f>入力_北海道基本取引表!CZ133</f>
        <v>333535</v>
      </c>
      <c r="CZ148" s="181">
        <f>入力_北海道基本取引表!DA133</f>
        <v>219986</v>
      </c>
      <c r="DA148" s="181">
        <f>入力_北海道基本取引表!DB133</f>
        <v>47551</v>
      </c>
      <c r="DB148" s="181">
        <f>入力_北海道基本取引表!DC133</f>
        <v>197055</v>
      </c>
      <c r="DC148" s="181">
        <f>入力_北海道基本取引表!DD133</f>
        <v>0</v>
      </c>
      <c r="DD148" s="181">
        <f>入力_北海道基本取引表!DE133</f>
        <v>0</v>
      </c>
      <c r="DE148" s="181">
        <f>入力_北海道基本取引表!DF133</f>
        <v>0</v>
      </c>
      <c r="DF148" s="181">
        <f>入力_北海道基本取引表!DG133</f>
        <v>0</v>
      </c>
      <c r="DG148" s="181">
        <f>入力_北海道基本取引表!DH133</f>
        <v>0</v>
      </c>
      <c r="DH148" s="181">
        <f>入力_北海道基本取引表!DI133</f>
        <v>0</v>
      </c>
      <c r="DI148" s="181">
        <f>入力_北海道基本取引表!DJ133</f>
        <v>0</v>
      </c>
      <c r="DJ148" s="181">
        <f>入力_北海道基本取引表!DK133</f>
        <v>0</v>
      </c>
      <c r="DK148" s="181">
        <f>入力_北海道基本取引表!DL133</f>
        <v>0</v>
      </c>
      <c r="DL148" s="181">
        <f>入力_北海道基本取引表!DM133</f>
        <v>0</v>
      </c>
      <c r="DM148" s="181">
        <f>入力_北海道基本取引表!DN133</f>
        <v>0</v>
      </c>
      <c r="DN148" s="181">
        <f>入力_北海道基本取引表!DO133</f>
        <v>0</v>
      </c>
      <c r="DO148" s="181">
        <f>入力_北海道基本取引表!DP133</f>
        <v>0</v>
      </c>
      <c r="DP148" s="181">
        <f>入力_北海道基本取引表!DQ133</f>
        <v>0</v>
      </c>
      <c r="DQ148" s="181">
        <f>入力_北海道基本取引表!DR133</f>
        <v>0</v>
      </c>
      <c r="DR148" s="181">
        <f>入力_北海道基本取引表!DS133</f>
        <v>0</v>
      </c>
      <c r="DU148" s="146" t="str">
        <f t="shared" ca="1" si="0"/>
        <v>=入力_北海道基本取引表!R[-15]C[1]</v>
      </c>
      <c r="DV148" s="100">
        <f t="array" aca="1" ref="DV148" ca="1">SUM(IF(EXACT(_xlfn.FORMULATEXT($C148), _xlfn.FORMULATEXT($C148:$DR148)), 1, 0))</f>
        <v>120</v>
      </c>
    </row>
    <row r="149" spans="2:126" x14ac:dyDescent="0.25">
      <c r="DV149" s="100"/>
    </row>
    <row r="150" spans="2:126" x14ac:dyDescent="0.25">
      <c r="DV150" s="100"/>
    </row>
    <row r="151" spans="2:126" x14ac:dyDescent="0.25">
      <c r="B151" s="121"/>
      <c r="C151" s="121">
        <v>1</v>
      </c>
      <c r="D151" s="121">
        <v>2</v>
      </c>
      <c r="E151" s="121">
        <v>3</v>
      </c>
      <c r="F151" s="121">
        <v>4</v>
      </c>
      <c r="G151" s="121">
        <v>5</v>
      </c>
      <c r="H151" s="121">
        <v>6</v>
      </c>
      <c r="I151" s="121">
        <v>7</v>
      </c>
      <c r="J151" s="121">
        <v>8</v>
      </c>
      <c r="K151" s="121">
        <v>9</v>
      </c>
      <c r="L151" s="121">
        <v>10</v>
      </c>
      <c r="M151" s="121">
        <v>11</v>
      </c>
      <c r="N151" s="121">
        <v>12</v>
      </c>
      <c r="O151" s="121">
        <v>13</v>
      </c>
      <c r="P151" s="121">
        <v>14</v>
      </c>
      <c r="Q151" s="121">
        <v>15</v>
      </c>
      <c r="R151" s="121">
        <v>16</v>
      </c>
      <c r="S151" s="121">
        <v>17</v>
      </c>
      <c r="T151" s="121">
        <v>18</v>
      </c>
      <c r="U151" s="121">
        <v>19</v>
      </c>
      <c r="V151" s="121">
        <v>20</v>
      </c>
      <c r="W151" s="121">
        <v>21</v>
      </c>
      <c r="X151" s="121">
        <v>22</v>
      </c>
      <c r="Y151" s="121">
        <v>23</v>
      </c>
      <c r="Z151" s="121">
        <v>24</v>
      </c>
      <c r="AA151" s="121">
        <v>25</v>
      </c>
      <c r="AB151" s="121">
        <v>26</v>
      </c>
      <c r="AC151" s="121">
        <v>27</v>
      </c>
      <c r="AD151" s="121">
        <v>28</v>
      </c>
      <c r="AE151" s="121">
        <v>29</v>
      </c>
      <c r="AF151" s="121">
        <v>30</v>
      </c>
      <c r="AG151" s="121">
        <v>31</v>
      </c>
      <c r="AH151" s="121">
        <v>32</v>
      </c>
      <c r="AI151" s="121">
        <v>33</v>
      </c>
      <c r="AJ151" s="121">
        <v>34</v>
      </c>
      <c r="AK151" s="121">
        <v>35</v>
      </c>
      <c r="AL151" s="121">
        <v>36</v>
      </c>
      <c r="AM151" s="121">
        <v>37</v>
      </c>
      <c r="AN151" s="121">
        <v>38</v>
      </c>
      <c r="AO151" s="121">
        <v>39</v>
      </c>
      <c r="AP151" s="121">
        <v>40</v>
      </c>
      <c r="AQ151" s="121">
        <v>41</v>
      </c>
      <c r="AR151" s="121">
        <v>42</v>
      </c>
      <c r="AS151" s="121">
        <v>43</v>
      </c>
      <c r="AT151" s="121">
        <v>44</v>
      </c>
      <c r="AU151" s="121">
        <v>45</v>
      </c>
      <c r="AV151" s="121">
        <v>46</v>
      </c>
      <c r="AW151" s="121">
        <v>47</v>
      </c>
      <c r="AX151" s="121">
        <v>48</v>
      </c>
      <c r="AY151" s="121">
        <v>49</v>
      </c>
      <c r="AZ151" s="121">
        <v>50</v>
      </c>
      <c r="BA151" s="121">
        <v>51</v>
      </c>
      <c r="BB151" s="121">
        <v>52</v>
      </c>
      <c r="BC151" s="121">
        <v>53</v>
      </c>
      <c r="BD151" s="121">
        <v>54</v>
      </c>
      <c r="BE151" s="121">
        <v>55</v>
      </c>
      <c r="BF151" s="121">
        <v>56</v>
      </c>
      <c r="BG151" s="121">
        <v>57</v>
      </c>
      <c r="BH151" s="121">
        <v>58</v>
      </c>
      <c r="BI151" s="121">
        <v>59</v>
      </c>
      <c r="BJ151" s="121">
        <v>60</v>
      </c>
      <c r="BK151" s="121">
        <v>61</v>
      </c>
      <c r="BL151" s="121">
        <v>62</v>
      </c>
      <c r="BM151" s="121">
        <v>63</v>
      </c>
      <c r="BN151" s="121">
        <v>64</v>
      </c>
      <c r="BO151" s="121">
        <v>65</v>
      </c>
      <c r="BP151" s="121">
        <v>66</v>
      </c>
      <c r="BQ151" s="121">
        <v>67</v>
      </c>
      <c r="BR151" s="121">
        <v>68</v>
      </c>
      <c r="BS151" s="121">
        <v>69</v>
      </c>
      <c r="BT151" s="121">
        <v>70</v>
      </c>
      <c r="BU151" s="121">
        <v>71</v>
      </c>
      <c r="BV151" s="121">
        <v>72</v>
      </c>
      <c r="BW151" s="121">
        <v>73</v>
      </c>
      <c r="BX151" s="121">
        <v>74</v>
      </c>
      <c r="BY151" s="121">
        <v>75</v>
      </c>
      <c r="BZ151" s="121">
        <v>76</v>
      </c>
      <c r="CA151" s="121">
        <v>77</v>
      </c>
      <c r="CB151" s="121">
        <v>78</v>
      </c>
      <c r="CC151" s="121">
        <v>79</v>
      </c>
      <c r="CD151" s="121">
        <v>80</v>
      </c>
      <c r="CE151" s="121">
        <v>81</v>
      </c>
      <c r="CF151" s="121">
        <v>82</v>
      </c>
      <c r="CG151" s="121">
        <v>83</v>
      </c>
      <c r="CH151" s="121">
        <v>84</v>
      </c>
      <c r="CI151" s="121">
        <v>85</v>
      </c>
      <c r="CJ151" s="121">
        <v>86</v>
      </c>
      <c r="CK151" s="121">
        <v>87</v>
      </c>
      <c r="CL151" s="121">
        <v>88</v>
      </c>
      <c r="CM151" s="121">
        <v>89</v>
      </c>
      <c r="CN151" s="121">
        <v>90</v>
      </c>
      <c r="CO151" s="121">
        <v>91</v>
      </c>
      <c r="CP151" s="121">
        <v>92</v>
      </c>
      <c r="CQ151" s="121">
        <v>93</v>
      </c>
      <c r="CR151" s="121">
        <v>94</v>
      </c>
      <c r="CS151" s="121">
        <v>95</v>
      </c>
      <c r="CT151" s="121">
        <v>96</v>
      </c>
      <c r="CU151" s="121">
        <v>97</v>
      </c>
      <c r="CV151" s="121">
        <v>98</v>
      </c>
      <c r="CW151" s="121">
        <v>99</v>
      </c>
      <c r="CX151" s="121">
        <v>100</v>
      </c>
      <c r="CY151" s="121">
        <v>101</v>
      </c>
      <c r="CZ151" s="121">
        <v>102</v>
      </c>
      <c r="DA151" s="121">
        <v>103</v>
      </c>
      <c r="DB151" s="121">
        <v>104</v>
      </c>
      <c r="DC151" s="121">
        <v>105</v>
      </c>
      <c r="DD151" s="121">
        <v>106</v>
      </c>
      <c r="DE151" s="121">
        <v>107</v>
      </c>
      <c r="DF151" s="121">
        <v>108</v>
      </c>
      <c r="DG151" s="121">
        <v>109</v>
      </c>
      <c r="DH151" s="121">
        <v>110</v>
      </c>
      <c r="DI151" s="121">
        <v>111</v>
      </c>
      <c r="DJ151" s="121">
        <v>112</v>
      </c>
      <c r="DK151" s="121">
        <v>113</v>
      </c>
      <c r="DL151" s="121">
        <v>114</v>
      </c>
      <c r="DM151" s="121">
        <v>115</v>
      </c>
      <c r="DN151" s="121">
        <v>116</v>
      </c>
      <c r="DO151" s="121">
        <v>117</v>
      </c>
      <c r="DP151" s="121">
        <v>118</v>
      </c>
      <c r="DQ151" s="121">
        <v>119</v>
      </c>
      <c r="DR151" s="121">
        <v>120</v>
      </c>
      <c r="DV151" s="100"/>
    </row>
    <row r="152" spans="2:126" x14ac:dyDescent="0.25">
      <c r="B152" s="121" t="s">
        <v>299</v>
      </c>
      <c r="C152" s="353" t="str">
        <f t="array" ref="C152:DR152">TRANSPOSE(分類_出力)</f>
        <v>農業</v>
      </c>
      <c r="D152" s="353" t="str">
        <v>林業</v>
      </c>
      <c r="E152" s="353" t="str">
        <v>漁業</v>
      </c>
      <c r="F152" s="353" t="str">
        <v>鉱業</v>
      </c>
      <c r="G152" s="353" t="str">
        <v>製造業</v>
      </c>
      <c r="H152" s="354" t="str">
        <v>建設業</v>
      </c>
      <c r="I152" s="353" t="str">
        <v>電気・ガス・水道</v>
      </c>
      <c r="J152" s="353" t="str">
        <v>商業</v>
      </c>
      <c r="K152" s="353" t="str">
        <v>金融・保険・不動産</v>
      </c>
      <c r="L152" s="353" t="str">
        <v>運輸・情報通信</v>
      </c>
      <c r="M152" s="353" t="str">
        <v>公務</v>
      </c>
      <c r="N152" s="353" t="str">
        <v>サービス業</v>
      </c>
      <c r="O152" s="353" t="str">
        <v>分類不明</v>
      </c>
      <c r="P152" s="355" t="str">
        <v>-</v>
      </c>
      <c r="Q152" s="355" t="str">
        <v>-</v>
      </c>
      <c r="R152" s="355" t="str">
        <v>-</v>
      </c>
      <c r="S152" s="355" t="str">
        <v>-</v>
      </c>
      <c r="T152" s="355" t="str">
        <v>-</v>
      </c>
      <c r="U152" s="355" t="str">
        <v>-</v>
      </c>
      <c r="V152" s="355" t="str">
        <v>-</v>
      </c>
      <c r="W152" s="355" t="str">
        <v>-</v>
      </c>
      <c r="X152" s="355" t="str">
        <v>-</v>
      </c>
      <c r="Y152" s="355" t="str">
        <v>-</v>
      </c>
      <c r="Z152" s="355" t="str">
        <v>-</v>
      </c>
      <c r="AA152" s="355" t="str">
        <v>-</v>
      </c>
      <c r="AB152" s="355" t="str">
        <v>-</v>
      </c>
      <c r="AC152" s="355" t="str">
        <v>-</v>
      </c>
      <c r="AD152" s="355" t="str">
        <v>-</v>
      </c>
      <c r="AE152" s="355" t="str">
        <v>-</v>
      </c>
      <c r="AF152" s="355" t="str">
        <v>-</v>
      </c>
      <c r="AG152" s="355" t="str">
        <v>-</v>
      </c>
      <c r="AH152" s="355" t="str">
        <v>-</v>
      </c>
      <c r="AI152" s="355" t="str">
        <v>-</v>
      </c>
      <c r="AJ152" s="355" t="str">
        <v>-</v>
      </c>
      <c r="AK152" s="355" t="str">
        <v>-</v>
      </c>
      <c r="AL152" s="355" t="str">
        <v>-</v>
      </c>
      <c r="AM152" s="355" t="str">
        <v>-</v>
      </c>
      <c r="AN152" s="355" t="str">
        <v>-</v>
      </c>
      <c r="AO152" s="355" t="str">
        <v>-</v>
      </c>
      <c r="AP152" s="355" t="str">
        <v>-</v>
      </c>
      <c r="AQ152" s="355" t="str">
        <v>-</v>
      </c>
      <c r="AR152" s="355" t="str">
        <v>-</v>
      </c>
      <c r="AS152" s="355" t="str">
        <v>-</v>
      </c>
      <c r="AT152" s="355" t="str">
        <v>-</v>
      </c>
      <c r="AU152" s="355" t="str">
        <v>-</v>
      </c>
      <c r="AV152" s="355" t="str">
        <v>-</v>
      </c>
      <c r="AW152" s="355" t="str">
        <v>-</v>
      </c>
      <c r="AX152" s="355" t="str">
        <v>-</v>
      </c>
      <c r="AY152" s="355" t="str">
        <v>-</v>
      </c>
      <c r="AZ152" s="355" t="str">
        <v>-</v>
      </c>
      <c r="BA152" s="355" t="str">
        <v>-</v>
      </c>
      <c r="BB152" s="355" t="str">
        <v>-</v>
      </c>
      <c r="BC152" s="355" t="str">
        <v>-</v>
      </c>
      <c r="BD152" s="355" t="str">
        <v>-</v>
      </c>
      <c r="BE152" s="355" t="str">
        <v>-</v>
      </c>
      <c r="BF152" s="355" t="str">
        <v>-</v>
      </c>
      <c r="BG152" s="355" t="str">
        <v>-</v>
      </c>
      <c r="BH152" s="355" t="str">
        <v>-</v>
      </c>
      <c r="BI152" s="355" t="str">
        <v>-</v>
      </c>
      <c r="BJ152" s="355" t="str">
        <v>-</v>
      </c>
      <c r="BK152" s="355" t="str">
        <v>-</v>
      </c>
      <c r="BL152" s="355" t="str">
        <v>-</v>
      </c>
      <c r="BM152" s="355" t="str">
        <v>-</v>
      </c>
      <c r="BN152" s="355" t="str">
        <v>-</v>
      </c>
      <c r="BO152" s="355" t="str">
        <v>-</v>
      </c>
      <c r="BP152" s="355" t="str">
        <v>-</v>
      </c>
      <c r="BQ152" s="355" t="str">
        <v>-</v>
      </c>
      <c r="BR152" s="355" t="str">
        <v>-</v>
      </c>
      <c r="BS152" s="355" t="str">
        <v>-</v>
      </c>
      <c r="BT152" s="355" t="str">
        <v>-</v>
      </c>
      <c r="BU152" s="355" t="str">
        <v>-</v>
      </c>
      <c r="BV152" s="355" t="str">
        <v>-</v>
      </c>
      <c r="BW152" s="355" t="str">
        <v>-</v>
      </c>
      <c r="BX152" s="355" t="str">
        <v>-</v>
      </c>
      <c r="BY152" s="355" t="str">
        <v>-</v>
      </c>
      <c r="BZ152" s="355" t="str">
        <v>-</v>
      </c>
      <c r="CA152" s="355" t="str">
        <v>-</v>
      </c>
      <c r="CB152" s="355" t="str">
        <v>-</v>
      </c>
      <c r="CC152" s="355" t="str">
        <v>-</v>
      </c>
      <c r="CD152" s="355" t="str">
        <v>-</v>
      </c>
      <c r="CE152" s="355" t="str">
        <v>-</v>
      </c>
      <c r="CF152" s="355" t="str">
        <v>-</v>
      </c>
      <c r="CG152" s="355" t="str">
        <v>-</v>
      </c>
      <c r="CH152" s="355" t="str">
        <v>-</v>
      </c>
      <c r="CI152" s="355" t="str">
        <v>-</v>
      </c>
      <c r="CJ152" s="355" t="str">
        <v>-</v>
      </c>
      <c r="CK152" s="355" t="str">
        <v>-</v>
      </c>
      <c r="CL152" s="355" t="str">
        <v>-</v>
      </c>
      <c r="CM152" s="355" t="str">
        <v>-</v>
      </c>
      <c r="CN152" s="355" t="str">
        <v>-</v>
      </c>
      <c r="CO152" s="355" t="str">
        <v>-</v>
      </c>
      <c r="CP152" s="355" t="str">
        <v>-</v>
      </c>
      <c r="CQ152" s="355" t="str">
        <v>-</v>
      </c>
      <c r="CR152" s="355" t="str">
        <v>-</v>
      </c>
      <c r="CS152" s="355" t="str">
        <v>-</v>
      </c>
      <c r="CT152" s="355" t="str">
        <v>-</v>
      </c>
      <c r="CU152" s="355" t="str">
        <v>-</v>
      </c>
      <c r="CV152" s="355" t="str">
        <v>-</v>
      </c>
      <c r="CW152" s="355" t="str">
        <v>-</v>
      </c>
      <c r="CX152" s="355" t="str">
        <v>-</v>
      </c>
      <c r="CY152" s="355" t="str">
        <v>-</v>
      </c>
      <c r="CZ152" s="355" t="str">
        <v>-</v>
      </c>
      <c r="DA152" s="355" t="str">
        <v>-</v>
      </c>
      <c r="DB152" s="355" t="str">
        <v>-</v>
      </c>
      <c r="DC152" s="355" t="str">
        <v>-</v>
      </c>
      <c r="DD152" s="355" t="str">
        <v>-</v>
      </c>
      <c r="DE152" s="355" t="str">
        <v>-</v>
      </c>
      <c r="DF152" s="355" t="str">
        <v>-</v>
      </c>
      <c r="DG152" s="355" t="str">
        <v>-</v>
      </c>
      <c r="DH152" s="355" t="str">
        <v>-</v>
      </c>
      <c r="DI152" s="355" t="str">
        <v>-</v>
      </c>
      <c r="DJ152" s="355" t="str">
        <v>-</v>
      </c>
      <c r="DK152" s="355" t="str">
        <v>-</v>
      </c>
      <c r="DL152" s="355" t="str">
        <v>-</v>
      </c>
      <c r="DM152" s="355" t="str">
        <v>-</v>
      </c>
      <c r="DN152" s="355" t="str">
        <v>-</v>
      </c>
      <c r="DO152" s="355" t="str">
        <v>-</v>
      </c>
      <c r="DP152" s="355" t="str">
        <v>-</v>
      </c>
      <c r="DQ152" s="355" t="str">
        <v>-</v>
      </c>
      <c r="DR152" s="355" t="str">
        <v>-</v>
      </c>
      <c r="DU152" s="146" t="str">
        <f t="shared" ref="DU152:DU155" ca="1" si="1">_xlfn.FORMULATEXT($C152)</f>
        <v>{=TRANSPOSE(分類_出力)}</v>
      </c>
      <c r="DV152" s="100">
        <f t="array" aca="1" ref="DV152" ca="1">SUM(IF(EXACT(_xlfn.FORMULATEXT($C152), _xlfn.FORMULATEXT($C152:$DR152)), 1, 0))</f>
        <v>120</v>
      </c>
    </row>
    <row r="153" spans="2:126" x14ac:dyDescent="0.25">
      <c r="B153" s="121"/>
      <c r="C153" s="353" t="str">
        <f t="array" ref="C153:DR153">TRANSPOSE(特殊処理)</f>
        <v>農林水産業</v>
      </c>
      <c r="D153" s="353" t="str">
        <v>農林水産業</v>
      </c>
      <c r="E153" s="353" t="str">
        <v>農林水産業</v>
      </c>
      <c r="F153" s="353">
        <v>0</v>
      </c>
      <c r="G153" s="353">
        <v>0</v>
      </c>
      <c r="H153" s="354" t="str">
        <v>建設業</v>
      </c>
      <c r="I153" s="353">
        <v>0</v>
      </c>
      <c r="J153" s="353" t="str">
        <v>商業</v>
      </c>
      <c r="K153" s="353">
        <v>0</v>
      </c>
      <c r="L153" s="353" t="str">
        <v>運輸</v>
      </c>
      <c r="M153" s="353" t="str">
        <v>公務</v>
      </c>
      <c r="N153" s="353">
        <v>0</v>
      </c>
      <c r="O153" s="353">
        <v>0</v>
      </c>
      <c r="P153" s="355">
        <v>0</v>
      </c>
      <c r="Q153" s="355">
        <v>0</v>
      </c>
      <c r="R153" s="355">
        <v>0</v>
      </c>
      <c r="S153" s="355">
        <v>0</v>
      </c>
      <c r="T153" s="355">
        <v>0</v>
      </c>
      <c r="U153" s="355">
        <v>0</v>
      </c>
      <c r="V153" s="355">
        <v>0</v>
      </c>
      <c r="W153" s="355">
        <v>0</v>
      </c>
      <c r="X153" s="355">
        <v>0</v>
      </c>
      <c r="Y153" s="355">
        <v>0</v>
      </c>
      <c r="Z153" s="355">
        <v>0</v>
      </c>
      <c r="AA153" s="355">
        <v>0</v>
      </c>
      <c r="AB153" s="355">
        <v>0</v>
      </c>
      <c r="AC153" s="355">
        <v>0</v>
      </c>
      <c r="AD153" s="355">
        <v>0</v>
      </c>
      <c r="AE153" s="355">
        <v>0</v>
      </c>
      <c r="AF153" s="355">
        <v>0</v>
      </c>
      <c r="AG153" s="355">
        <v>0</v>
      </c>
      <c r="AH153" s="355">
        <v>0</v>
      </c>
      <c r="AI153" s="355">
        <v>0</v>
      </c>
      <c r="AJ153" s="355">
        <v>0</v>
      </c>
      <c r="AK153" s="355">
        <v>0</v>
      </c>
      <c r="AL153" s="355">
        <v>0</v>
      </c>
      <c r="AM153" s="355">
        <v>0</v>
      </c>
      <c r="AN153" s="355">
        <v>0</v>
      </c>
      <c r="AO153" s="355">
        <v>0</v>
      </c>
      <c r="AP153" s="355">
        <v>0</v>
      </c>
      <c r="AQ153" s="355">
        <v>0</v>
      </c>
      <c r="AR153" s="355">
        <v>0</v>
      </c>
      <c r="AS153" s="355">
        <v>0</v>
      </c>
      <c r="AT153" s="355">
        <v>0</v>
      </c>
      <c r="AU153" s="355">
        <v>0</v>
      </c>
      <c r="AV153" s="355">
        <v>0</v>
      </c>
      <c r="AW153" s="355">
        <v>0</v>
      </c>
      <c r="AX153" s="355">
        <v>0</v>
      </c>
      <c r="AY153" s="355">
        <v>0</v>
      </c>
      <c r="AZ153" s="355">
        <v>0</v>
      </c>
      <c r="BA153" s="355">
        <v>0</v>
      </c>
      <c r="BB153" s="355">
        <v>0</v>
      </c>
      <c r="BC153" s="355">
        <v>0</v>
      </c>
      <c r="BD153" s="355">
        <v>0</v>
      </c>
      <c r="BE153" s="355">
        <v>0</v>
      </c>
      <c r="BF153" s="355">
        <v>0</v>
      </c>
      <c r="BG153" s="355">
        <v>0</v>
      </c>
      <c r="BH153" s="355">
        <v>0</v>
      </c>
      <c r="BI153" s="355">
        <v>0</v>
      </c>
      <c r="BJ153" s="355">
        <v>0</v>
      </c>
      <c r="BK153" s="355">
        <v>0</v>
      </c>
      <c r="BL153" s="355">
        <v>0</v>
      </c>
      <c r="BM153" s="355">
        <v>0</v>
      </c>
      <c r="BN153" s="355">
        <v>0</v>
      </c>
      <c r="BO153" s="355">
        <v>0</v>
      </c>
      <c r="BP153" s="355">
        <v>0</v>
      </c>
      <c r="BQ153" s="355">
        <v>0</v>
      </c>
      <c r="BR153" s="355">
        <v>0</v>
      </c>
      <c r="BS153" s="355">
        <v>0</v>
      </c>
      <c r="BT153" s="355">
        <v>0</v>
      </c>
      <c r="BU153" s="355">
        <v>0</v>
      </c>
      <c r="BV153" s="355">
        <v>0</v>
      </c>
      <c r="BW153" s="355">
        <v>0</v>
      </c>
      <c r="BX153" s="355">
        <v>0</v>
      </c>
      <c r="BY153" s="355">
        <v>0</v>
      </c>
      <c r="BZ153" s="355">
        <v>0</v>
      </c>
      <c r="CA153" s="355">
        <v>0</v>
      </c>
      <c r="CB153" s="355">
        <v>0</v>
      </c>
      <c r="CC153" s="355">
        <v>0</v>
      </c>
      <c r="CD153" s="355">
        <v>0</v>
      </c>
      <c r="CE153" s="355">
        <v>0</v>
      </c>
      <c r="CF153" s="355">
        <v>0</v>
      </c>
      <c r="CG153" s="355">
        <v>0</v>
      </c>
      <c r="CH153" s="355">
        <v>0</v>
      </c>
      <c r="CI153" s="355">
        <v>0</v>
      </c>
      <c r="CJ153" s="355">
        <v>0</v>
      </c>
      <c r="CK153" s="355">
        <v>0</v>
      </c>
      <c r="CL153" s="355">
        <v>0</v>
      </c>
      <c r="CM153" s="355">
        <v>0</v>
      </c>
      <c r="CN153" s="355">
        <v>0</v>
      </c>
      <c r="CO153" s="355">
        <v>0</v>
      </c>
      <c r="CP153" s="355">
        <v>0</v>
      </c>
      <c r="CQ153" s="355">
        <v>0</v>
      </c>
      <c r="CR153" s="355">
        <v>0</v>
      </c>
      <c r="CS153" s="355">
        <v>0</v>
      </c>
      <c r="CT153" s="355">
        <v>0</v>
      </c>
      <c r="CU153" s="355">
        <v>0</v>
      </c>
      <c r="CV153" s="355">
        <v>0</v>
      </c>
      <c r="CW153" s="355">
        <v>0</v>
      </c>
      <c r="CX153" s="355">
        <v>0</v>
      </c>
      <c r="CY153" s="355">
        <v>0</v>
      </c>
      <c r="CZ153" s="355">
        <v>0</v>
      </c>
      <c r="DA153" s="355">
        <v>0</v>
      </c>
      <c r="DB153" s="355">
        <v>0</v>
      </c>
      <c r="DC153" s="355">
        <v>0</v>
      </c>
      <c r="DD153" s="355">
        <v>0</v>
      </c>
      <c r="DE153" s="355">
        <v>0</v>
      </c>
      <c r="DF153" s="355">
        <v>0</v>
      </c>
      <c r="DG153" s="355">
        <v>0</v>
      </c>
      <c r="DH153" s="355">
        <v>0</v>
      </c>
      <c r="DI153" s="355">
        <v>0</v>
      </c>
      <c r="DJ153" s="355">
        <v>0</v>
      </c>
      <c r="DK153" s="355">
        <v>0</v>
      </c>
      <c r="DL153" s="355">
        <v>0</v>
      </c>
      <c r="DM153" s="355">
        <v>0</v>
      </c>
      <c r="DN153" s="355">
        <v>0</v>
      </c>
      <c r="DO153" s="355">
        <v>0</v>
      </c>
      <c r="DP153" s="355">
        <v>0</v>
      </c>
      <c r="DQ153" s="355">
        <v>0</v>
      </c>
      <c r="DR153" s="355">
        <v>0</v>
      </c>
      <c r="DU153" s="146" t="str">
        <f t="shared" ca="1" si="1"/>
        <v>{=TRANSPOSE(特殊処理)}</v>
      </c>
      <c r="DV153" s="100">
        <f t="array" aca="1" ref="DV153" ca="1">SUM(IF(EXACT(_xlfn.FORMULATEXT($C153), _xlfn.FORMULATEXT($C153:$DR153)), 1, 0))</f>
        <v>120</v>
      </c>
    </row>
    <row r="154" spans="2:126" ht="39" customHeight="1" x14ac:dyDescent="0.25">
      <c r="B154" s="121" t="s">
        <v>362</v>
      </c>
      <c r="C154" s="182">
        <f t="shared" ref="C154:AH154" si="2">SUMIF(列分類振分, "=" &amp; C$152, 生産額_中分類)</f>
        <v>1265006</v>
      </c>
      <c r="D154" s="182">
        <f t="shared" si="2"/>
        <v>92762</v>
      </c>
      <c r="E154" s="182">
        <f t="shared" si="2"/>
        <v>282786</v>
      </c>
      <c r="F154" s="182">
        <f t="shared" si="2"/>
        <v>89350</v>
      </c>
      <c r="G154" s="182">
        <f t="shared" si="2"/>
        <v>6409974</v>
      </c>
      <c r="H154" s="182">
        <f t="shared" si="2"/>
        <v>2373424</v>
      </c>
      <c r="I154" s="182">
        <f t="shared" si="2"/>
        <v>1212943</v>
      </c>
      <c r="J154" s="182">
        <f t="shared" si="2"/>
        <v>3721995</v>
      </c>
      <c r="K154" s="182">
        <f t="shared" si="2"/>
        <v>3810154</v>
      </c>
      <c r="L154" s="182">
        <f t="shared" si="2"/>
        <v>3233048</v>
      </c>
      <c r="M154" s="182">
        <f t="shared" si="2"/>
        <v>2547318</v>
      </c>
      <c r="N154" s="182">
        <f t="shared" si="2"/>
        <v>8213899</v>
      </c>
      <c r="O154" s="182">
        <f t="shared" si="2"/>
        <v>197055</v>
      </c>
      <c r="P154" s="183">
        <f t="shared" si="2"/>
        <v>0</v>
      </c>
      <c r="Q154" s="183">
        <f t="shared" si="2"/>
        <v>0</v>
      </c>
      <c r="R154" s="183">
        <f t="shared" si="2"/>
        <v>0</v>
      </c>
      <c r="S154" s="183">
        <f t="shared" si="2"/>
        <v>0</v>
      </c>
      <c r="T154" s="183">
        <f t="shared" si="2"/>
        <v>0</v>
      </c>
      <c r="U154" s="183">
        <f t="shared" si="2"/>
        <v>0</v>
      </c>
      <c r="V154" s="183">
        <f t="shared" si="2"/>
        <v>0</v>
      </c>
      <c r="W154" s="183">
        <f t="shared" si="2"/>
        <v>0</v>
      </c>
      <c r="X154" s="183">
        <f t="shared" si="2"/>
        <v>0</v>
      </c>
      <c r="Y154" s="183">
        <f t="shared" si="2"/>
        <v>0</v>
      </c>
      <c r="Z154" s="183">
        <f t="shared" si="2"/>
        <v>0</v>
      </c>
      <c r="AA154" s="183">
        <f t="shared" si="2"/>
        <v>0</v>
      </c>
      <c r="AB154" s="183">
        <f t="shared" si="2"/>
        <v>0</v>
      </c>
      <c r="AC154" s="183">
        <f t="shared" si="2"/>
        <v>0</v>
      </c>
      <c r="AD154" s="183">
        <f t="shared" si="2"/>
        <v>0</v>
      </c>
      <c r="AE154" s="183">
        <f t="shared" si="2"/>
        <v>0</v>
      </c>
      <c r="AF154" s="183">
        <f t="shared" si="2"/>
        <v>0</v>
      </c>
      <c r="AG154" s="183">
        <f t="shared" si="2"/>
        <v>0</v>
      </c>
      <c r="AH154" s="183">
        <f t="shared" si="2"/>
        <v>0</v>
      </c>
      <c r="AI154" s="183">
        <f t="shared" ref="AI154:BN154" si="3">SUMIF(列分類振分, "=" &amp; AI$152, 生産額_中分類)</f>
        <v>0</v>
      </c>
      <c r="AJ154" s="183">
        <f t="shared" si="3"/>
        <v>0</v>
      </c>
      <c r="AK154" s="183">
        <f t="shared" si="3"/>
        <v>0</v>
      </c>
      <c r="AL154" s="183">
        <f t="shared" si="3"/>
        <v>0</v>
      </c>
      <c r="AM154" s="183">
        <f t="shared" si="3"/>
        <v>0</v>
      </c>
      <c r="AN154" s="183">
        <f t="shared" si="3"/>
        <v>0</v>
      </c>
      <c r="AO154" s="183">
        <f t="shared" si="3"/>
        <v>0</v>
      </c>
      <c r="AP154" s="183">
        <f t="shared" si="3"/>
        <v>0</v>
      </c>
      <c r="AQ154" s="183">
        <f t="shared" si="3"/>
        <v>0</v>
      </c>
      <c r="AR154" s="183">
        <f t="shared" si="3"/>
        <v>0</v>
      </c>
      <c r="AS154" s="183">
        <f t="shared" si="3"/>
        <v>0</v>
      </c>
      <c r="AT154" s="183">
        <f t="shared" si="3"/>
        <v>0</v>
      </c>
      <c r="AU154" s="183">
        <f t="shared" si="3"/>
        <v>0</v>
      </c>
      <c r="AV154" s="183">
        <f t="shared" si="3"/>
        <v>0</v>
      </c>
      <c r="AW154" s="183">
        <f t="shared" si="3"/>
        <v>0</v>
      </c>
      <c r="AX154" s="183">
        <f t="shared" si="3"/>
        <v>0</v>
      </c>
      <c r="AY154" s="183">
        <f t="shared" si="3"/>
        <v>0</v>
      </c>
      <c r="AZ154" s="183">
        <f t="shared" si="3"/>
        <v>0</v>
      </c>
      <c r="BA154" s="183">
        <f t="shared" si="3"/>
        <v>0</v>
      </c>
      <c r="BB154" s="183">
        <f t="shared" si="3"/>
        <v>0</v>
      </c>
      <c r="BC154" s="183">
        <f t="shared" si="3"/>
        <v>0</v>
      </c>
      <c r="BD154" s="183">
        <f t="shared" si="3"/>
        <v>0</v>
      </c>
      <c r="BE154" s="183">
        <f t="shared" si="3"/>
        <v>0</v>
      </c>
      <c r="BF154" s="183">
        <f t="shared" si="3"/>
        <v>0</v>
      </c>
      <c r="BG154" s="183">
        <f t="shared" si="3"/>
        <v>0</v>
      </c>
      <c r="BH154" s="183">
        <f t="shared" si="3"/>
        <v>0</v>
      </c>
      <c r="BI154" s="183">
        <f t="shared" si="3"/>
        <v>0</v>
      </c>
      <c r="BJ154" s="183">
        <f t="shared" si="3"/>
        <v>0</v>
      </c>
      <c r="BK154" s="183">
        <f t="shared" si="3"/>
        <v>0</v>
      </c>
      <c r="BL154" s="183">
        <f t="shared" si="3"/>
        <v>0</v>
      </c>
      <c r="BM154" s="183">
        <f t="shared" si="3"/>
        <v>0</v>
      </c>
      <c r="BN154" s="183">
        <f t="shared" si="3"/>
        <v>0</v>
      </c>
      <c r="BO154" s="183">
        <f t="shared" ref="BO154:CT154" si="4">SUMIF(列分類振分, "=" &amp; BO$152, 生産額_中分類)</f>
        <v>0</v>
      </c>
      <c r="BP154" s="183">
        <f t="shared" si="4"/>
        <v>0</v>
      </c>
      <c r="BQ154" s="183">
        <f t="shared" si="4"/>
        <v>0</v>
      </c>
      <c r="BR154" s="183">
        <f t="shared" si="4"/>
        <v>0</v>
      </c>
      <c r="BS154" s="183">
        <f t="shared" si="4"/>
        <v>0</v>
      </c>
      <c r="BT154" s="183">
        <f t="shared" si="4"/>
        <v>0</v>
      </c>
      <c r="BU154" s="183">
        <f t="shared" si="4"/>
        <v>0</v>
      </c>
      <c r="BV154" s="183">
        <f t="shared" si="4"/>
        <v>0</v>
      </c>
      <c r="BW154" s="183">
        <f t="shared" si="4"/>
        <v>0</v>
      </c>
      <c r="BX154" s="183">
        <f t="shared" si="4"/>
        <v>0</v>
      </c>
      <c r="BY154" s="183">
        <f t="shared" si="4"/>
        <v>0</v>
      </c>
      <c r="BZ154" s="183">
        <f t="shared" si="4"/>
        <v>0</v>
      </c>
      <c r="CA154" s="183">
        <f t="shared" si="4"/>
        <v>0</v>
      </c>
      <c r="CB154" s="183">
        <f t="shared" si="4"/>
        <v>0</v>
      </c>
      <c r="CC154" s="183">
        <f t="shared" si="4"/>
        <v>0</v>
      </c>
      <c r="CD154" s="183">
        <f t="shared" si="4"/>
        <v>0</v>
      </c>
      <c r="CE154" s="183">
        <f t="shared" si="4"/>
        <v>0</v>
      </c>
      <c r="CF154" s="183">
        <f t="shared" si="4"/>
        <v>0</v>
      </c>
      <c r="CG154" s="183">
        <f t="shared" si="4"/>
        <v>0</v>
      </c>
      <c r="CH154" s="183">
        <f t="shared" si="4"/>
        <v>0</v>
      </c>
      <c r="CI154" s="183">
        <f t="shared" si="4"/>
        <v>0</v>
      </c>
      <c r="CJ154" s="183">
        <f t="shared" si="4"/>
        <v>0</v>
      </c>
      <c r="CK154" s="183">
        <f t="shared" si="4"/>
        <v>0</v>
      </c>
      <c r="CL154" s="183">
        <f t="shared" si="4"/>
        <v>0</v>
      </c>
      <c r="CM154" s="183">
        <f t="shared" si="4"/>
        <v>0</v>
      </c>
      <c r="CN154" s="183">
        <f t="shared" si="4"/>
        <v>0</v>
      </c>
      <c r="CO154" s="183">
        <f t="shared" si="4"/>
        <v>0</v>
      </c>
      <c r="CP154" s="183">
        <f t="shared" si="4"/>
        <v>0</v>
      </c>
      <c r="CQ154" s="183">
        <f t="shared" si="4"/>
        <v>0</v>
      </c>
      <c r="CR154" s="183">
        <f t="shared" si="4"/>
        <v>0</v>
      </c>
      <c r="CS154" s="183">
        <f t="shared" si="4"/>
        <v>0</v>
      </c>
      <c r="CT154" s="183">
        <f t="shared" si="4"/>
        <v>0</v>
      </c>
      <c r="CU154" s="183">
        <f t="shared" ref="CU154:DR154" si="5">SUMIF(列分類振分, "=" &amp; CU$152, 生産額_中分類)</f>
        <v>0</v>
      </c>
      <c r="CV154" s="183">
        <f t="shared" si="5"/>
        <v>0</v>
      </c>
      <c r="CW154" s="183">
        <f t="shared" si="5"/>
        <v>0</v>
      </c>
      <c r="CX154" s="183">
        <f t="shared" si="5"/>
        <v>0</v>
      </c>
      <c r="CY154" s="183">
        <f t="shared" si="5"/>
        <v>0</v>
      </c>
      <c r="CZ154" s="183">
        <f t="shared" si="5"/>
        <v>0</v>
      </c>
      <c r="DA154" s="183">
        <f t="shared" si="5"/>
        <v>0</v>
      </c>
      <c r="DB154" s="183">
        <f t="shared" si="5"/>
        <v>0</v>
      </c>
      <c r="DC154" s="183">
        <f t="shared" si="5"/>
        <v>0</v>
      </c>
      <c r="DD154" s="183">
        <f t="shared" si="5"/>
        <v>0</v>
      </c>
      <c r="DE154" s="183">
        <f t="shared" si="5"/>
        <v>0</v>
      </c>
      <c r="DF154" s="183">
        <f t="shared" si="5"/>
        <v>0</v>
      </c>
      <c r="DG154" s="183">
        <f t="shared" si="5"/>
        <v>0</v>
      </c>
      <c r="DH154" s="183">
        <f t="shared" si="5"/>
        <v>0</v>
      </c>
      <c r="DI154" s="183">
        <f t="shared" si="5"/>
        <v>0</v>
      </c>
      <c r="DJ154" s="183">
        <f t="shared" si="5"/>
        <v>0</v>
      </c>
      <c r="DK154" s="183">
        <f t="shared" si="5"/>
        <v>0</v>
      </c>
      <c r="DL154" s="183">
        <f t="shared" si="5"/>
        <v>0</v>
      </c>
      <c r="DM154" s="183">
        <f t="shared" si="5"/>
        <v>0</v>
      </c>
      <c r="DN154" s="183">
        <f t="shared" si="5"/>
        <v>0</v>
      </c>
      <c r="DO154" s="183">
        <f t="shared" si="5"/>
        <v>0</v>
      </c>
      <c r="DP154" s="183">
        <f t="shared" si="5"/>
        <v>0</v>
      </c>
      <c r="DQ154" s="183">
        <f t="shared" si="5"/>
        <v>0</v>
      </c>
      <c r="DR154" s="183">
        <f t="shared" si="5"/>
        <v>0</v>
      </c>
      <c r="DS154" s="588">
        <f>_xlfn.AGGREGATE(9, 6, 生産額_北海道_出力分類)</f>
        <v>33449714</v>
      </c>
      <c r="DU154" s="146" t="str">
        <f t="shared" ca="1" si="1"/>
        <v>=SUMIF(列分類振分, "=" &amp; R152C, 生産額_中分類)</v>
      </c>
      <c r="DV154" s="100">
        <f t="array" aca="1" ref="DV154" ca="1">SUM(IF(EXACT(_xlfn.FORMULATEXT($C154), _xlfn.FORMULATEXT($C154:$DR154)), 1, 0))</f>
        <v>120</v>
      </c>
    </row>
    <row r="155" spans="2:126" ht="45" customHeight="1" x14ac:dyDescent="0.25">
      <c r="B155" s="121" t="s">
        <v>355</v>
      </c>
      <c r="C155" s="589">
        <f t="array" ref="C155:DR155">IFERROR(IF(TRANSPOSE(生産額_データ)&lt;&gt;"",TRANSPOSE(生産額_データ),IF($C$152:$DR$152="分類不明", 生産額_北海道_出力分類*(1+$D$136*($C$4-$C$142))*$E$136,生産額_北海道_出力分類*(1+TRANSPOSE(年間変化率)*($C$4-$C$142))*TRANSPOSE(従業者数比))), 0)</f>
        <v>10399.158400986826</v>
      </c>
      <c r="D155" s="590">
        <v>1026.921116112323</v>
      </c>
      <c r="E155" s="590">
        <v>2575.0995137591181</v>
      </c>
      <c r="F155" s="590">
        <v>930.30373872537893</v>
      </c>
      <c r="G155" s="590">
        <v>27639.201634156409</v>
      </c>
      <c r="H155" s="590">
        <v>10966.236370894681</v>
      </c>
      <c r="I155" s="590">
        <v>14679.472099122839</v>
      </c>
      <c r="J155" s="590">
        <v>23400.034673664548</v>
      </c>
      <c r="K155" s="590">
        <v>14982.334347157777</v>
      </c>
      <c r="L155" s="590">
        <v>12012.717831827807</v>
      </c>
      <c r="M155" s="590">
        <v>21702.911451875887</v>
      </c>
      <c r="N155" s="590">
        <v>45492.082094625839</v>
      </c>
      <c r="O155" s="589">
        <v>1068.5137226566317</v>
      </c>
      <c r="P155" s="591">
        <v>0</v>
      </c>
      <c r="Q155" s="591">
        <v>0</v>
      </c>
      <c r="R155" s="591">
        <v>0</v>
      </c>
      <c r="S155" s="591">
        <v>0</v>
      </c>
      <c r="T155" s="591">
        <v>0</v>
      </c>
      <c r="U155" s="591">
        <v>0</v>
      </c>
      <c r="V155" s="591">
        <v>0</v>
      </c>
      <c r="W155" s="591">
        <v>0</v>
      </c>
      <c r="X155" s="591">
        <v>0</v>
      </c>
      <c r="Y155" s="591">
        <v>0</v>
      </c>
      <c r="Z155" s="591">
        <v>0</v>
      </c>
      <c r="AA155" s="591">
        <v>0</v>
      </c>
      <c r="AB155" s="591">
        <v>0</v>
      </c>
      <c r="AC155" s="591">
        <v>0</v>
      </c>
      <c r="AD155" s="591">
        <v>0</v>
      </c>
      <c r="AE155" s="591">
        <v>0</v>
      </c>
      <c r="AF155" s="591">
        <v>0</v>
      </c>
      <c r="AG155" s="591">
        <v>0</v>
      </c>
      <c r="AH155" s="591">
        <v>0</v>
      </c>
      <c r="AI155" s="591">
        <v>0</v>
      </c>
      <c r="AJ155" s="591">
        <v>0</v>
      </c>
      <c r="AK155" s="591">
        <v>0</v>
      </c>
      <c r="AL155" s="591">
        <v>0</v>
      </c>
      <c r="AM155" s="591">
        <v>0</v>
      </c>
      <c r="AN155" s="591">
        <v>0</v>
      </c>
      <c r="AO155" s="591">
        <v>0</v>
      </c>
      <c r="AP155" s="591">
        <v>0</v>
      </c>
      <c r="AQ155" s="591">
        <v>0</v>
      </c>
      <c r="AR155" s="591">
        <v>0</v>
      </c>
      <c r="AS155" s="591">
        <v>0</v>
      </c>
      <c r="AT155" s="591">
        <v>0</v>
      </c>
      <c r="AU155" s="591">
        <v>0</v>
      </c>
      <c r="AV155" s="591">
        <v>0</v>
      </c>
      <c r="AW155" s="591">
        <v>0</v>
      </c>
      <c r="AX155" s="591">
        <v>0</v>
      </c>
      <c r="AY155" s="591">
        <v>0</v>
      </c>
      <c r="AZ155" s="591">
        <v>0</v>
      </c>
      <c r="BA155" s="591">
        <v>0</v>
      </c>
      <c r="BB155" s="591">
        <v>0</v>
      </c>
      <c r="BC155" s="591">
        <v>0</v>
      </c>
      <c r="BD155" s="591">
        <v>0</v>
      </c>
      <c r="BE155" s="591">
        <v>0</v>
      </c>
      <c r="BF155" s="591">
        <v>0</v>
      </c>
      <c r="BG155" s="591">
        <v>0</v>
      </c>
      <c r="BH155" s="591">
        <v>0</v>
      </c>
      <c r="BI155" s="591">
        <v>0</v>
      </c>
      <c r="BJ155" s="591">
        <v>0</v>
      </c>
      <c r="BK155" s="591">
        <v>0</v>
      </c>
      <c r="BL155" s="591">
        <v>0</v>
      </c>
      <c r="BM155" s="591">
        <v>0</v>
      </c>
      <c r="BN155" s="591">
        <v>0</v>
      </c>
      <c r="BO155" s="591">
        <v>0</v>
      </c>
      <c r="BP155" s="591">
        <v>0</v>
      </c>
      <c r="BQ155" s="591">
        <v>0</v>
      </c>
      <c r="BR155" s="591">
        <v>0</v>
      </c>
      <c r="BS155" s="591">
        <v>0</v>
      </c>
      <c r="BT155" s="591">
        <v>0</v>
      </c>
      <c r="BU155" s="591">
        <v>0</v>
      </c>
      <c r="BV155" s="591">
        <v>0</v>
      </c>
      <c r="BW155" s="591">
        <v>0</v>
      </c>
      <c r="BX155" s="591">
        <v>0</v>
      </c>
      <c r="BY155" s="591">
        <v>0</v>
      </c>
      <c r="BZ155" s="591">
        <v>0</v>
      </c>
      <c r="CA155" s="591">
        <v>0</v>
      </c>
      <c r="CB155" s="591">
        <v>0</v>
      </c>
      <c r="CC155" s="591">
        <v>0</v>
      </c>
      <c r="CD155" s="591">
        <v>0</v>
      </c>
      <c r="CE155" s="591">
        <v>0</v>
      </c>
      <c r="CF155" s="591">
        <v>0</v>
      </c>
      <c r="CG155" s="591">
        <v>0</v>
      </c>
      <c r="CH155" s="591">
        <v>0</v>
      </c>
      <c r="CI155" s="591">
        <v>0</v>
      </c>
      <c r="CJ155" s="591">
        <v>0</v>
      </c>
      <c r="CK155" s="591">
        <v>0</v>
      </c>
      <c r="CL155" s="591">
        <v>0</v>
      </c>
      <c r="CM155" s="591">
        <v>0</v>
      </c>
      <c r="CN155" s="591">
        <v>0</v>
      </c>
      <c r="CO155" s="591">
        <v>0</v>
      </c>
      <c r="CP155" s="591">
        <v>0</v>
      </c>
      <c r="CQ155" s="591">
        <v>0</v>
      </c>
      <c r="CR155" s="591">
        <v>0</v>
      </c>
      <c r="CS155" s="591">
        <v>0</v>
      </c>
      <c r="CT155" s="591">
        <v>0</v>
      </c>
      <c r="CU155" s="591">
        <v>0</v>
      </c>
      <c r="CV155" s="591">
        <v>0</v>
      </c>
      <c r="CW155" s="591">
        <v>0</v>
      </c>
      <c r="CX155" s="591">
        <v>0</v>
      </c>
      <c r="CY155" s="591">
        <v>0</v>
      </c>
      <c r="CZ155" s="591">
        <v>0</v>
      </c>
      <c r="DA155" s="591">
        <v>0</v>
      </c>
      <c r="DB155" s="591">
        <v>0</v>
      </c>
      <c r="DC155" s="591">
        <v>0</v>
      </c>
      <c r="DD155" s="591">
        <v>0</v>
      </c>
      <c r="DE155" s="591">
        <v>0</v>
      </c>
      <c r="DF155" s="591">
        <v>0</v>
      </c>
      <c r="DG155" s="591">
        <v>0</v>
      </c>
      <c r="DH155" s="591">
        <v>0</v>
      </c>
      <c r="DI155" s="591">
        <v>0</v>
      </c>
      <c r="DJ155" s="591">
        <v>0</v>
      </c>
      <c r="DK155" s="591">
        <v>0</v>
      </c>
      <c r="DL155" s="591">
        <v>0</v>
      </c>
      <c r="DM155" s="591">
        <v>0</v>
      </c>
      <c r="DN155" s="591">
        <v>0</v>
      </c>
      <c r="DO155" s="591">
        <v>0</v>
      </c>
      <c r="DP155" s="591">
        <v>0</v>
      </c>
      <c r="DQ155" s="591">
        <v>0</v>
      </c>
      <c r="DR155" s="591">
        <v>0</v>
      </c>
      <c r="DS155" s="580">
        <f>_xlfn.AGGREGATE(9, 6, 生産額_出力分類)</f>
        <v>186874.98699556608</v>
      </c>
      <c r="DU155" s="146" t="str">
        <f t="shared" ca="1" si="1"/>
        <v>{=IFERROR(IF(TRANSPOSE(生産額_データ)&lt;&gt;"",TRANSPOSE(生産額_データ),IF(R152C3:R152C122="分類不明", 生産額_北海道_出力分類*(1+R136C4*(R4C3-R142C3))*R136C5,生産額_北海道_出力分類*(1+TRANSPOSE(年間変化率)*(R4C3-R142C3))*TRANSPOSE(従業者数比))), 0)}</v>
      </c>
      <c r="DV155" s="100">
        <f t="array" aca="1" ref="DV155" ca="1">SUM(IF(EXACT(_xlfn.FORMULATEXT($C155), _xlfn.FORMULATEXT($C155:$DR155)), 1, 0))</f>
        <v>120</v>
      </c>
    </row>
    <row r="156" spans="2:126" x14ac:dyDescent="0.25">
      <c r="B156" s="250"/>
      <c r="C156" s="253"/>
      <c r="D156" s="251"/>
      <c r="E156" s="251"/>
      <c r="F156" s="251"/>
      <c r="G156" s="251"/>
      <c r="H156" s="251"/>
      <c r="I156" s="251"/>
      <c r="J156" s="251"/>
      <c r="K156" s="251"/>
      <c r="L156" s="251"/>
      <c r="M156" s="251"/>
      <c r="N156" s="251"/>
      <c r="O156" s="251"/>
      <c r="P156" s="252"/>
      <c r="Q156" s="252"/>
      <c r="R156" s="252"/>
      <c r="S156" s="252"/>
      <c r="T156" s="252"/>
      <c r="U156" s="252"/>
      <c r="V156" s="252"/>
      <c r="W156" s="252"/>
      <c r="X156" s="252"/>
      <c r="Y156" s="252"/>
      <c r="Z156" s="252"/>
      <c r="AA156" s="252"/>
      <c r="AB156" s="252"/>
      <c r="AC156" s="252"/>
      <c r="AD156" s="252"/>
      <c r="AE156" s="252"/>
      <c r="AF156" s="252"/>
      <c r="AG156" s="252"/>
      <c r="AH156" s="252"/>
      <c r="AI156" s="252"/>
      <c r="AJ156" s="252"/>
      <c r="AK156" s="252"/>
      <c r="AL156" s="252"/>
      <c r="AM156" s="252"/>
      <c r="AN156" s="252"/>
      <c r="AO156" s="252"/>
      <c r="AP156" s="252"/>
      <c r="AQ156" s="252"/>
      <c r="AR156" s="252"/>
      <c r="AS156" s="252"/>
      <c r="AT156" s="252"/>
      <c r="AU156" s="252"/>
      <c r="AV156" s="252"/>
      <c r="AW156" s="252"/>
      <c r="AX156" s="252"/>
      <c r="AY156" s="252"/>
      <c r="AZ156" s="252"/>
      <c r="BA156" s="252"/>
      <c r="BB156" s="252"/>
      <c r="BC156" s="252"/>
      <c r="BD156" s="252"/>
      <c r="BE156" s="252"/>
      <c r="BF156" s="252"/>
      <c r="BG156" s="252"/>
      <c r="BH156" s="252"/>
      <c r="BI156" s="252"/>
      <c r="BJ156" s="252"/>
      <c r="BK156" s="252"/>
      <c r="BL156" s="252"/>
      <c r="BM156" s="252"/>
      <c r="BN156" s="252"/>
      <c r="BO156" s="252"/>
      <c r="BP156" s="252"/>
      <c r="BQ156" s="252"/>
      <c r="BR156" s="252"/>
      <c r="BS156" s="252"/>
      <c r="BT156" s="252"/>
      <c r="BU156" s="252"/>
      <c r="BV156" s="252"/>
      <c r="BW156" s="252"/>
      <c r="BX156" s="252"/>
      <c r="BY156" s="252"/>
      <c r="BZ156" s="252"/>
      <c r="CA156" s="252"/>
      <c r="CB156" s="252"/>
      <c r="CC156" s="252"/>
      <c r="CD156" s="252"/>
      <c r="CE156" s="252"/>
      <c r="CF156" s="252"/>
      <c r="CG156" s="252"/>
      <c r="CH156" s="252"/>
      <c r="CI156" s="252"/>
      <c r="CJ156" s="252"/>
      <c r="CK156" s="252"/>
      <c r="CL156" s="252"/>
      <c r="CM156" s="252"/>
      <c r="CN156" s="252"/>
      <c r="CO156" s="252"/>
      <c r="CP156" s="252"/>
      <c r="CQ156" s="252"/>
      <c r="CR156" s="252"/>
      <c r="CS156" s="252"/>
      <c r="CT156" s="252"/>
      <c r="CU156" s="252"/>
      <c r="CV156" s="252"/>
      <c r="CW156" s="252"/>
      <c r="CX156" s="252"/>
      <c r="CY156" s="252"/>
      <c r="CZ156" s="252"/>
      <c r="DA156" s="252"/>
      <c r="DB156" s="252"/>
    </row>
    <row r="160" spans="2:126" x14ac:dyDescent="0.25">
      <c r="B160" s="57" t="s">
        <v>806</v>
      </c>
      <c r="C160" s="41"/>
      <c r="D160" s="12"/>
      <c r="E160" s="12"/>
      <c r="F160" s="12"/>
      <c r="G160" t="s">
        <v>379</v>
      </c>
    </row>
    <row r="161" spans="1:17" x14ac:dyDescent="0.25">
      <c r="A161" s="302"/>
      <c r="B161" s="87"/>
      <c r="C161" s="87"/>
      <c r="D161" s="502" t="s">
        <v>356</v>
      </c>
      <c r="E161" s="503" t="s">
        <v>484</v>
      </c>
      <c r="F161" s="503" t="s">
        <v>485</v>
      </c>
      <c r="G161" s="503" t="s">
        <v>357</v>
      </c>
    </row>
    <row r="162" spans="1:17" x14ac:dyDescent="0.25">
      <c r="A162" s="302"/>
      <c r="B162" s="349"/>
      <c r="C162" s="349"/>
      <c r="D162" s="349"/>
      <c r="E162" s="350"/>
      <c r="F162" s="350"/>
      <c r="G162" s="350"/>
    </row>
    <row r="163" spans="1:17" x14ac:dyDescent="0.25">
      <c r="A163" s="302">
        <v>1</v>
      </c>
      <c r="B163" s="356" t="str">
        <f t="array" ref="B163:B282">分類_出力</f>
        <v>農業</v>
      </c>
      <c r="C163" s="87" t="str">
        <f t="array" ref="C163:C282">特殊処理</f>
        <v>農林水産業</v>
      </c>
      <c r="D163" s="296">
        <f t="shared" ref="D163:D194" si="6">IF(_スイッチ_消費項目分類方法="大分類",SUMIF(消費項目_大分類_振分,$B163,INDEX(消費総額_大分類, 0, MATCH(_スイッチ_観光客属性,観光客属性_消費総額, 0))),IF(_スイッチ_消費項目分類方法="小分類",SUMIF(消費項目_小分類_振分,$B163,INDEX(消費総額_小分類, 0, MATCH(_スイッチ_観光客属性, 観光客属性_消費総額, 0)))))</f>
        <v>383.89694940476193</v>
      </c>
      <c r="E163" s="296">
        <f>IF($C163&lt;&gt;"商業",$D163* 計算!$G418, -_xlfn.AGGREGATE(9, 6, E$162:E162, E164:E$283))</f>
        <v>88.84128362731343</v>
      </c>
      <c r="F163" s="296">
        <f>IF($C163&lt;&gt;"運輸",$D163* 計算!$H418, -_xlfn.AGGREGATE(9, 6, F$162:F162, F164:F$283))</f>
        <v>15.646265298975219</v>
      </c>
      <c r="G163" s="296">
        <f>$D163-$E163-$F163</f>
        <v>279.40940047847329</v>
      </c>
    </row>
    <row r="164" spans="1:17" x14ac:dyDescent="0.25">
      <c r="A164" s="302">
        <v>2</v>
      </c>
      <c r="B164" s="356" t="str">
        <v>林業</v>
      </c>
      <c r="C164" s="87" t="str">
        <v>農林水産業</v>
      </c>
      <c r="D164" s="296">
        <f t="shared" si="6"/>
        <v>0</v>
      </c>
      <c r="E164" s="296">
        <f>IF($C164&lt;&gt;"商業",$D164* 計算!$G419, -_xlfn.AGGREGATE(9, 6, E$162:E163, E165:E$283))</f>
        <v>0</v>
      </c>
      <c r="F164" s="296">
        <f>IF($C164&lt;&gt;"運輸",$D164* 計算!$H419, -_xlfn.AGGREGATE(9, 6, F$162:F163, F165:F$283))</f>
        <v>0</v>
      </c>
      <c r="G164" s="296">
        <f t="shared" ref="G164:G227" si="7">$D164-$E164-$F164</f>
        <v>0</v>
      </c>
    </row>
    <row r="165" spans="1:17" x14ac:dyDescent="0.25">
      <c r="A165" s="302">
        <v>3</v>
      </c>
      <c r="B165" s="356" t="str">
        <v>漁業</v>
      </c>
      <c r="C165" s="87" t="str">
        <v>農林水産業</v>
      </c>
      <c r="D165" s="296">
        <f t="shared" si="6"/>
        <v>1309.6930861628675</v>
      </c>
      <c r="E165" s="296">
        <f>IF($C165&lt;&gt;"商業",$D165* 計算!$G420, -_xlfn.AGGREGATE(9, 6, E$162:E164, E166:E$283))</f>
        <v>455.63585725589218</v>
      </c>
      <c r="F165" s="296">
        <f>IF($C165&lt;&gt;"運輸",$D165* 計算!$H420, -_xlfn.AGGREGATE(9, 6, F$162:F164, F166:F$283))</f>
        <v>36.529018116907324</v>
      </c>
      <c r="G165" s="296">
        <f t="shared" si="7"/>
        <v>817.52821079006799</v>
      </c>
    </row>
    <row r="166" spans="1:17" x14ac:dyDescent="0.25">
      <c r="A166" s="302">
        <v>4</v>
      </c>
      <c r="B166" s="356" t="str">
        <v>鉱業</v>
      </c>
      <c r="C166" s="87">
        <v>0</v>
      </c>
      <c r="D166" s="296">
        <f t="shared" si="6"/>
        <v>0</v>
      </c>
      <c r="E166" s="296">
        <f>IF($C166&lt;&gt;"商業",$D166* 計算!$G421, -_xlfn.AGGREGATE(9, 6, E$162:E165, E167:E$283))</f>
        <v>0</v>
      </c>
      <c r="F166" s="296">
        <f>IF($C166&lt;&gt;"運輸",$D166* 計算!$H421, -_xlfn.AGGREGATE(9, 6, F$162:F165, F167:F$283))</f>
        <v>0</v>
      </c>
      <c r="G166" s="296">
        <f t="shared" si="7"/>
        <v>0</v>
      </c>
    </row>
    <row r="167" spans="1:17" x14ac:dyDescent="0.25">
      <c r="A167" s="302">
        <v>5</v>
      </c>
      <c r="B167" s="356" t="str">
        <v>製造業</v>
      </c>
      <c r="C167" s="87">
        <v>0</v>
      </c>
      <c r="D167" s="296">
        <f t="shared" si="6"/>
        <v>1339.5739935773693</v>
      </c>
      <c r="E167" s="296">
        <f>IF($C167&lt;&gt;"商業",$D167* 計算!$G422, -_xlfn.AGGREGATE(9, 6, E$162:E166, E168:E$283))</f>
        <v>279.28745154788606</v>
      </c>
      <c r="F167" s="296">
        <f>IF($C167&lt;&gt;"運輸",$D167* 計算!$H422, -_xlfn.AGGREGATE(9, 6, F$162:F166, F168:F$283))</f>
        <v>32.802755309213083</v>
      </c>
      <c r="G167" s="296">
        <f t="shared" si="7"/>
        <v>1027.48378672027</v>
      </c>
    </row>
    <row r="168" spans="1:17" x14ac:dyDescent="0.25">
      <c r="A168" s="303">
        <v>6</v>
      </c>
      <c r="B168" s="356" t="str">
        <v>建設業</v>
      </c>
      <c r="C168" s="87" t="str">
        <v>建設業</v>
      </c>
      <c r="D168" s="296">
        <f t="shared" si="6"/>
        <v>0</v>
      </c>
      <c r="E168" s="296">
        <f>IF($C168&lt;&gt;"商業",$D168* 計算!$G423, -_xlfn.AGGREGATE(9, 6, E$162:E167, E169:E$283))</f>
        <v>0</v>
      </c>
      <c r="F168" s="296">
        <f>IF($C168&lt;&gt;"運輸",$D168* 計算!$H423, -_xlfn.AGGREGATE(9, 6, F$162:F167, F169:F$283))</f>
        <v>0</v>
      </c>
      <c r="G168" s="296">
        <f t="shared" si="7"/>
        <v>0</v>
      </c>
    </row>
    <row r="169" spans="1:17" s="115" customFormat="1" x14ac:dyDescent="0.25">
      <c r="A169" s="303">
        <v>7</v>
      </c>
      <c r="B169" s="356" t="str">
        <v>電気・ガス・水道</v>
      </c>
      <c r="C169" s="87">
        <v>0</v>
      </c>
      <c r="D169" s="296">
        <f t="shared" si="6"/>
        <v>0</v>
      </c>
      <c r="E169" s="296">
        <f>IF($C169&lt;&gt;"商業",$D169* 計算!$G424, -_xlfn.AGGREGATE(9, 6, E$162:E168, E170:E$283))</f>
        <v>0</v>
      </c>
      <c r="F169" s="296">
        <f>IF($C169&lt;&gt;"運輸",$D169* 計算!$H424, -_xlfn.AGGREGATE(9, 6, F$162:F168, F170:F$283))</f>
        <v>0</v>
      </c>
      <c r="G169" s="296">
        <f t="shared" si="7"/>
        <v>0</v>
      </c>
      <c r="H169"/>
      <c r="I169"/>
      <c r="J169"/>
      <c r="K169"/>
      <c r="L169"/>
      <c r="M169"/>
      <c r="N169"/>
      <c r="O169"/>
      <c r="P169"/>
      <c r="Q169"/>
    </row>
    <row r="170" spans="1:17" x14ac:dyDescent="0.25">
      <c r="A170" s="303">
        <v>8</v>
      </c>
      <c r="B170" s="356" t="str">
        <v>商業</v>
      </c>
      <c r="C170" s="450" t="str">
        <v>商業</v>
      </c>
      <c r="D170" s="296">
        <f t="shared" si="6"/>
        <v>0</v>
      </c>
      <c r="E170" s="296">
        <f>IF($C170&lt;&gt;"商業",$D170* 計算!$G425, -_xlfn.AGGREGATE(9, 6, E$162:E169, E171:E$283))</f>
        <v>-894.95150482355007</v>
      </c>
      <c r="F170" s="296">
        <f>IF($C170&lt;&gt;"運輸",$D170* 計算!$H425, -_xlfn.AGGREGATE(9, 6, F$162:F169, F171:F$283))</f>
        <v>0</v>
      </c>
      <c r="G170" s="296">
        <f t="shared" si="7"/>
        <v>894.95150482355007</v>
      </c>
    </row>
    <row r="171" spans="1:17" x14ac:dyDescent="0.25">
      <c r="A171" s="303">
        <v>9</v>
      </c>
      <c r="B171" s="356" t="str">
        <v>金融・保険・不動産</v>
      </c>
      <c r="C171" s="450">
        <v>0</v>
      </c>
      <c r="D171" s="296">
        <f t="shared" si="6"/>
        <v>0</v>
      </c>
      <c r="E171" s="296">
        <f>IF($C171&lt;&gt;"商業",$D171* 計算!$G426, -_xlfn.AGGREGATE(9, 6, E$162:E170, E172:E$283))</f>
        <v>0</v>
      </c>
      <c r="F171" s="296">
        <f>IF($C171&lt;&gt;"運輸",$D171* 計算!$H426, -_xlfn.AGGREGATE(9, 6, F$162:F170, F172:F$283))</f>
        <v>0</v>
      </c>
      <c r="G171" s="296">
        <f t="shared" si="7"/>
        <v>0</v>
      </c>
    </row>
    <row r="172" spans="1:17" s="115" customFormat="1" x14ac:dyDescent="0.25">
      <c r="A172" s="303">
        <v>10</v>
      </c>
      <c r="B172" s="356" t="str">
        <v>運輸・情報通信</v>
      </c>
      <c r="C172" s="450" t="str">
        <v>運輸</v>
      </c>
      <c r="D172" s="296">
        <f t="shared" si="6"/>
        <v>2453.7606836992959</v>
      </c>
      <c r="E172" s="296">
        <f>IF($C172&lt;&gt;"商業",$D172* 計算!$G427, -_xlfn.AGGREGATE(9, 6, E$162:E171, E173:E$283))</f>
        <v>71.18691239245851</v>
      </c>
      <c r="F172" s="296">
        <f>IF($C172&lt;&gt;"運輸",$D172* 計算!$H427, -_xlfn.AGGREGATE(9, 6, F$162:F171, F173:F$283))</f>
        <v>-84.97803872509563</v>
      </c>
      <c r="G172" s="296">
        <f t="shared" si="7"/>
        <v>2467.5518100319332</v>
      </c>
      <c r="H172"/>
      <c r="I172"/>
      <c r="J172"/>
      <c r="K172"/>
      <c r="L172"/>
      <c r="M172"/>
      <c r="N172"/>
      <c r="O172"/>
      <c r="P172"/>
      <c r="Q172"/>
    </row>
    <row r="173" spans="1:17" x14ac:dyDescent="0.25">
      <c r="A173" s="303">
        <v>11</v>
      </c>
      <c r="B173" s="356" t="str">
        <v>公務</v>
      </c>
      <c r="C173" s="87" t="str">
        <v>公務</v>
      </c>
      <c r="D173" s="296">
        <f t="shared" si="6"/>
        <v>0</v>
      </c>
      <c r="E173" s="296">
        <f>IF($C173&lt;&gt;"商業",$D173* 計算!$G428, -_xlfn.AGGREGATE(9, 6, E$162:E172, E174:E$283))</f>
        <v>0</v>
      </c>
      <c r="F173" s="296">
        <f>IF($C173&lt;&gt;"運輸",$D173* 計算!$H428, -_xlfn.AGGREGATE(9, 6, F$162:F172, F174:F$283))</f>
        <v>0</v>
      </c>
      <c r="G173" s="296">
        <f t="shared" si="7"/>
        <v>0</v>
      </c>
    </row>
    <row r="174" spans="1:17" x14ac:dyDescent="0.25">
      <c r="A174" s="303">
        <v>12</v>
      </c>
      <c r="B174" s="356" t="str">
        <v>サービス業</v>
      </c>
      <c r="C174" s="87">
        <v>0</v>
      </c>
      <c r="D174" s="296">
        <f t="shared" si="6"/>
        <v>3318.5112206110639</v>
      </c>
      <c r="E174" s="296">
        <f>IF($C174&lt;&gt;"商業",$D174* 計算!$G429, -_xlfn.AGGREGATE(9, 6, E$162:E173, E175:E$283))</f>
        <v>0</v>
      </c>
      <c r="F174" s="296">
        <f>IF($C174&lt;&gt;"運輸",$D174* 計算!$H429, -_xlfn.AGGREGATE(9, 6, F$162:F173, F175:F$283))</f>
        <v>0</v>
      </c>
      <c r="G174" s="296">
        <f t="shared" si="7"/>
        <v>3318.5112206110639</v>
      </c>
    </row>
    <row r="175" spans="1:17" x14ac:dyDescent="0.25">
      <c r="A175" s="303">
        <v>13</v>
      </c>
      <c r="B175" s="356" t="str">
        <v>分類不明</v>
      </c>
      <c r="C175" s="87">
        <v>0</v>
      </c>
      <c r="D175" s="296">
        <f t="shared" si="6"/>
        <v>0</v>
      </c>
      <c r="E175" s="296">
        <f>IF($C175&lt;&gt;"商業",$D175* 計算!$G430, -_xlfn.AGGREGATE(9, 6, E$162:E174, E176:E$283))</f>
        <v>0</v>
      </c>
      <c r="F175" s="296">
        <f>IF($C175&lt;&gt;"運輸",$D175* 計算!$H430, -_xlfn.AGGREGATE(9, 6, F$162:F174, F176:F$283))</f>
        <v>0</v>
      </c>
      <c r="G175" s="296">
        <f t="shared" si="7"/>
        <v>0</v>
      </c>
    </row>
    <row r="176" spans="1:17" x14ac:dyDescent="0.25">
      <c r="A176" s="303">
        <v>14</v>
      </c>
      <c r="B176" s="356" t="str">
        <v>-</v>
      </c>
      <c r="C176" s="87">
        <v>0</v>
      </c>
      <c r="D176" s="184">
        <f t="shared" si="6"/>
        <v>0</v>
      </c>
      <c r="E176" s="184" t="e">
        <f>IF($C176&lt;&gt;"商業",$D176* 計算!$G431, -_xlfn.AGGREGATE(9, 6, E$162:E175, E177:E$283))</f>
        <v>#DIV/0!</v>
      </c>
      <c r="F176" s="184" t="e">
        <f>IF($C176&lt;&gt;"運輸",$D176* 計算!$H431, -_xlfn.AGGREGATE(9, 6, F$162:F175, F177:F$283))</f>
        <v>#DIV/0!</v>
      </c>
      <c r="G176" s="184" t="e">
        <f t="shared" si="7"/>
        <v>#DIV/0!</v>
      </c>
    </row>
    <row r="177" spans="1:7" x14ac:dyDescent="0.25">
      <c r="A177" s="303">
        <v>15</v>
      </c>
      <c r="B177" s="356" t="str">
        <v>-</v>
      </c>
      <c r="C177" s="87">
        <v>0</v>
      </c>
      <c r="D177" s="184">
        <f t="shared" si="6"/>
        <v>0</v>
      </c>
      <c r="E177" s="184" t="e">
        <f>IF($C177&lt;&gt;"商業",$D177* 計算!$G432, -_xlfn.AGGREGATE(9, 6, E$162:E176, E178:E$283))</f>
        <v>#DIV/0!</v>
      </c>
      <c r="F177" s="184" t="e">
        <f>IF($C177&lt;&gt;"運輸",$D177* 計算!$H432, -_xlfn.AGGREGATE(9, 6, F$162:F176, F178:F$283))</f>
        <v>#DIV/0!</v>
      </c>
      <c r="G177" s="184" t="e">
        <f t="shared" si="7"/>
        <v>#DIV/0!</v>
      </c>
    </row>
    <row r="178" spans="1:7" x14ac:dyDescent="0.25">
      <c r="A178" s="303">
        <v>16</v>
      </c>
      <c r="B178" s="356" t="str">
        <v>-</v>
      </c>
      <c r="C178" s="87">
        <v>0</v>
      </c>
      <c r="D178" s="184">
        <f t="shared" si="6"/>
        <v>0</v>
      </c>
      <c r="E178" s="184" t="e">
        <f>IF($C178&lt;&gt;"商業",$D178* 計算!$G433, -_xlfn.AGGREGATE(9, 6, E$162:E177, E179:E$283))</f>
        <v>#DIV/0!</v>
      </c>
      <c r="F178" s="184" t="e">
        <f>IF($C178&lt;&gt;"運輸",$D178* 計算!$H433, -_xlfn.AGGREGATE(9, 6, F$162:F177, F179:F$283))</f>
        <v>#DIV/0!</v>
      </c>
      <c r="G178" s="184" t="e">
        <f t="shared" si="7"/>
        <v>#DIV/0!</v>
      </c>
    </row>
    <row r="179" spans="1:7" x14ac:dyDescent="0.25">
      <c r="A179" s="303">
        <v>17</v>
      </c>
      <c r="B179" s="356" t="str">
        <v>-</v>
      </c>
      <c r="C179" s="87">
        <v>0</v>
      </c>
      <c r="D179" s="184">
        <f t="shared" si="6"/>
        <v>0</v>
      </c>
      <c r="E179" s="184" t="e">
        <f>IF($C179&lt;&gt;"商業",$D179* 計算!$G434, -_xlfn.AGGREGATE(9, 6, E$162:E178, E180:E$283))</f>
        <v>#DIV/0!</v>
      </c>
      <c r="F179" s="184" t="e">
        <f>IF($C179&lt;&gt;"運輸",$D179* 計算!$H434, -_xlfn.AGGREGATE(9, 6, F$162:F178, F180:F$283))</f>
        <v>#DIV/0!</v>
      </c>
      <c r="G179" s="184" t="e">
        <f t="shared" si="7"/>
        <v>#DIV/0!</v>
      </c>
    </row>
    <row r="180" spans="1:7" x14ac:dyDescent="0.25">
      <c r="A180" s="303">
        <v>18</v>
      </c>
      <c r="B180" s="356" t="str">
        <v>-</v>
      </c>
      <c r="C180" s="87">
        <v>0</v>
      </c>
      <c r="D180" s="184">
        <f t="shared" si="6"/>
        <v>0</v>
      </c>
      <c r="E180" s="184" t="e">
        <f>IF($C180&lt;&gt;"商業",$D180* 計算!$G435, -_xlfn.AGGREGATE(9, 6, E$162:E179, E181:E$283))</f>
        <v>#DIV/0!</v>
      </c>
      <c r="F180" s="184" t="e">
        <f>IF($C180&lt;&gt;"運輸",$D180* 計算!$H435, -_xlfn.AGGREGATE(9, 6, F$162:F179, F181:F$283))</f>
        <v>#DIV/0!</v>
      </c>
      <c r="G180" s="184" t="e">
        <f t="shared" si="7"/>
        <v>#DIV/0!</v>
      </c>
    </row>
    <row r="181" spans="1:7" x14ac:dyDescent="0.25">
      <c r="A181" s="303">
        <v>19</v>
      </c>
      <c r="B181" s="356" t="str">
        <v>-</v>
      </c>
      <c r="C181" s="87">
        <v>0</v>
      </c>
      <c r="D181" s="184">
        <f t="shared" si="6"/>
        <v>0</v>
      </c>
      <c r="E181" s="184" t="e">
        <f>IF($C181&lt;&gt;"商業",$D181* 計算!$G436, -_xlfn.AGGREGATE(9, 6, E$162:E180, E182:E$283))</f>
        <v>#DIV/0!</v>
      </c>
      <c r="F181" s="184" t="e">
        <f>IF($C181&lt;&gt;"運輸",$D181* 計算!$H436, -_xlfn.AGGREGATE(9, 6, F$162:F180, F182:F$283))</f>
        <v>#DIV/0!</v>
      </c>
      <c r="G181" s="184" t="e">
        <f t="shared" si="7"/>
        <v>#DIV/0!</v>
      </c>
    </row>
    <row r="182" spans="1:7" x14ac:dyDescent="0.25">
      <c r="A182" s="303">
        <v>20</v>
      </c>
      <c r="B182" s="356" t="str">
        <v>-</v>
      </c>
      <c r="C182" s="87">
        <v>0</v>
      </c>
      <c r="D182" s="184">
        <f t="shared" si="6"/>
        <v>0</v>
      </c>
      <c r="E182" s="184" t="e">
        <f>IF($C182&lt;&gt;"商業",$D182* 計算!$G437, -_xlfn.AGGREGATE(9, 6, E$162:E181, E183:E$283))</f>
        <v>#DIV/0!</v>
      </c>
      <c r="F182" s="184" t="e">
        <f>IF($C182&lt;&gt;"運輸",$D182* 計算!$H437, -_xlfn.AGGREGATE(9, 6, F$162:F181, F183:F$283))</f>
        <v>#DIV/0!</v>
      </c>
      <c r="G182" s="184" t="e">
        <f t="shared" si="7"/>
        <v>#DIV/0!</v>
      </c>
    </row>
    <row r="183" spans="1:7" x14ac:dyDescent="0.25">
      <c r="A183" s="303">
        <v>21</v>
      </c>
      <c r="B183" s="356" t="str">
        <v>-</v>
      </c>
      <c r="C183" s="87">
        <v>0</v>
      </c>
      <c r="D183" s="184">
        <f t="shared" si="6"/>
        <v>0</v>
      </c>
      <c r="E183" s="184" t="e">
        <f>IF($C183&lt;&gt;"商業",$D183* 計算!$G438, -_xlfn.AGGREGATE(9, 6, E$162:E182, E184:E$283))</f>
        <v>#DIV/0!</v>
      </c>
      <c r="F183" s="184" t="e">
        <f>IF($C183&lt;&gt;"運輸",$D183* 計算!$H438, -_xlfn.AGGREGATE(9, 6, F$162:F182, F184:F$283))</f>
        <v>#DIV/0!</v>
      </c>
      <c r="G183" s="184" t="e">
        <f t="shared" si="7"/>
        <v>#DIV/0!</v>
      </c>
    </row>
    <row r="184" spans="1:7" x14ac:dyDescent="0.25">
      <c r="A184" s="303">
        <v>22</v>
      </c>
      <c r="B184" s="356" t="str">
        <v>-</v>
      </c>
      <c r="C184" s="87">
        <v>0</v>
      </c>
      <c r="D184" s="184">
        <f t="shared" si="6"/>
        <v>0</v>
      </c>
      <c r="E184" s="184" t="e">
        <f>IF($C184&lt;&gt;"商業",$D184* 計算!$G439, -_xlfn.AGGREGATE(9, 6, E$162:E183, E185:E$283))</f>
        <v>#DIV/0!</v>
      </c>
      <c r="F184" s="184" t="e">
        <f>IF($C184&lt;&gt;"運輸",$D184* 計算!$H439, -_xlfn.AGGREGATE(9, 6, F$162:F183, F185:F$283))</f>
        <v>#DIV/0!</v>
      </c>
      <c r="G184" s="184" t="e">
        <f t="shared" si="7"/>
        <v>#DIV/0!</v>
      </c>
    </row>
    <row r="185" spans="1:7" x14ac:dyDescent="0.25">
      <c r="A185" s="303">
        <v>23</v>
      </c>
      <c r="B185" s="356" t="str">
        <v>-</v>
      </c>
      <c r="C185" s="87">
        <v>0</v>
      </c>
      <c r="D185" s="184">
        <f t="shared" si="6"/>
        <v>0</v>
      </c>
      <c r="E185" s="184" t="e">
        <f>IF($C185&lt;&gt;"商業",$D185* 計算!$G440, -_xlfn.AGGREGATE(9, 6, E$162:E184, E186:E$283))</f>
        <v>#DIV/0!</v>
      </c>
      <c r="F185" s="184" t="e">
        <f>IF($C185&lt;&gt;"運輸",$D185* 計算!$H440, -_xlfn.AGGREGATE(9, 6, F$162:F184, F186:F$283))</f>
        <v>#DIV/0!</v>
      </c>
      <c r="G185" s="184" t="e">
        <f t="shared" si="7"/>
        <v>#DIV/0!</v>
      </c>
    </row>
    <row r="186" spans="1:7" x14ac:dyDescent="0.25">
      <c r="A186" s="303">
        <v>24</v>
      </c>
      <c r="B186" s="356" t="str">
        <v>-</v>
      </c>
      <c r="C186" s="87">
        <v>0</v>
      </c>
      <c r="D186" s="184">
        <f t="shared" si="6"/>
        <v>0</v>
      </c>
      <c r="E186" s="184" t="e">
        <f>IF($C186&lt;&gt;"商業",$D186* 計算!$G441, -_xlfn.AGGREGATE(9, 6, E$162:E185, E187:E$283))</f>
        <v>#DIV/0!</v>
      </c>
      <c r="F186" s="184" t="e">
        <f>IF($C186&lt;&gt;"運輸",$D186* 計算!$H441, -_xlfn.AGGREGATE(9, 6, F$162:F185, F187:F$283))</f>
        <v>#DIV/0!</v>
      </c>
      <c r="G186" s="184" t="e">
        <f t="shared" si="7"/>
        <v>#DIV/0!</v>
      </c>
    </row>
    <row r="187" spans="1:7" x14ac:dyDescent="0.25">
      <c r="A187" s="303">
        <v>25</v>
      </c>
      <c r="B187" s="356" t="str">
        <v>-</v>
      </c>
      <c r="C187" s="87">
        <v>0</v>
      </c>
      <c r="D187" s="184">
        <f t="shared" si="6"/>
        <v>0</v>
      </c>
      <c r="E187" s="184" t="e">
        <f>IF($C187&lt;&gt;"商業",$D187* 計算!$G442, -_xlfn.AGGREGATE(9, 6, E$162:E186, E188:E$283))</f>
        <v>#DIV/0!</v>
      </c>
      <c r="F187" s="184" t="e">
        <f>IF($C187&lt;&gt;"運輸",$D187* 計算!$H442, -_xlfn.AGGREGATE(9, 6, F$162:F186, F188:F$283))</f>
        <v>#DIV/0!</v>
      </c>
      <c r="G187" s="184" t="e">
        <f t="shared" si="7"/>
        <v>#DIV/0!</v>
      </c>
    </row>
    <row r="188" spans="1:7" x14ac:dyDescent="0.25">
      <c r="A188" s="303">
        <v>26</v>
      </c>
      <c r="B188" s="356" t="str">
        <v>-</v>
      </c>
      <c r="C188" s="87">
        <v>0</v>
      </c>
      <c r="D188" s="184">
        <f t="shared" si="6"/>
        <v>0</v>
      </c>
      <c r="E188" s="184" t="e">
        <f>IF($C188&lt;&gt;"商業",$D188* 計算!$G443, -_xlfn.AGGREGATE(9, 6, E$162:E187, E189:E$283))</f>
        <v>#DIV/0!</v>
      </c>
      <c r="F188" s="184" t="e">
        <f>IF($C188&lt;&gt;"運輸",$D188* 計算!$H443, -_xlfn.AGGREGATE(9, 6, F$162:F187, F189:F$283))</f>
        <v>#DIV/0!</v>
      </c>
      <c r="G188" s="184" t="e">
        <f t="shared" si="7"/>
        <v>#DIV/0!</v>
      </c>
    </row>
    <row r="189" spans="1:7" x14ac:dyDescent="0.25">
      <c r="A189" s="303">
        <v>27</v>
      </c>
      <c r="B189" s="356" t="str">
        <v>-</v>
      </c>
      <c r="C189" s="87">
        <v>0</v>
      </c>
      <c r="D189" s="184">
        <f t="shared" si="6"/>
        <v>0</v>
      </c>
      <c r="E189" s="184" t="e">
        <f>IF($C189&lt;&gt;"商業",$D189* 計算!$G444, -_xlfn.AGGREGATE(9, 6, E$162:E188, E190:E$283))</f>
        <v>#DIV/0!</v>
      </c>
      <c r="F189" s="184" t="e">
        <f>IF($C189&lt;&gt;"運輸",$D189* 計算!$H444, -_xlfn.AGGREGATE(9, 6, F$162:F188, F190:F$283))</f>
        <v>#DIV/0!</v>
      </c>
      <c r="G189" s="184" t="e">
        <f t="shared" si="7"/>
        <v>#DIV/0!</v>
      </c>
    </row>
    <row r="190" spans="1:7" x14ac:dyDescent="0.25">
      <c r="A190" s="303">
        <v>28</v>
      </c>
      <c r="B190" s="356" t="str">
        <v>-</v>
      </c>
      <c r="C190" s="87">
        <v>0</v>
      </c>
      <c r="D190" s="184">
        <f t="shared" si="6"/>
        <v>0</v>
      </c>
      <c r="E190" s="184" t="e">
        <f>IF($C190&lt;&gt;"商業",$D190* 計算!$G445, -_xlfn.AGGREGATE(9, 6, E$162:E189, E191:E$283))</f>
        <v>#DIV/0!</v>
      </c>
      <c r="F190" s="184" t="e">
        <f>IF($C190&lt;&gt;"運輸",$D190* 計算!$H445, -_xlfn.AGGREGATE(9, 6, F$162:F189, F191:F$283))</f>
        <v>#DIV/0!</v>
      </c>
      <c r="G190" s="184" t="e">
        <f t="shared" si="7"/>
        <v>#DIV/0!</v>
      </c>
    </row>
    <row r="191" spans="1:7" x14ac:dyDescent="0.25">
      <c r="A191" s="303">
        <v>29</v>
      </c>
      <c r="B191" s="356" t="str">
        <v>-</v>
      </c>
      <c r="C191" s="87">
        <v>0</v>
      </c>
      <c r="D191" s="184">
        <f t="shared" si="6"/>
        <v>0</v>
      </c>
      <c r="E191" s="184" t="e">
        <f>IF($C191&lt;&gt;"商業",$D191* 計算!$G446, -_xlfn.AGGREGATE(9, 6, E$162:E190, E192:E$283))</f>
        <v>#DIV/0!</v>
      </c>
      <c r="F191" s="184" t="e">
        <f>IF($C191&lt;&gt;"運輸",$D191* 計算!$H446, -_xlfn.AGGREGATE(9, 6, F$162:F190, F192:F$283))</f>
        <v>#DIV/0!</v>
      </c>
      <c r="G191" s="184" t="e">
        <f t="shared" si="7"/>
        <v>#DIV/0!</v>
      </c>
    </row>
    <row r="192" spans="1:7" x14ac:dyDescent="0.25">
      <c r="A192" s="303">
        <v>30</v>
      </c>
      <c r="B192" s="356" t="str">
        <v>-</v>
      </c>
      <c r="C192" s="87">
        <v>0</v>
      </c>
      <c r="D192" s="184">
        <f t="shared" si="6"/>
        <v>0</v>
      </c>
      <c r="E192" s="184" t="e">
        <f>IF($C192&lt;&gt;"商業",$D192* 計算!$G447, -_xlfn.AGGREGATE(9, 6, E$162:E191, E193:E$283))</f>
        <v>#DIV/0!</v>
      </c>
      <c r="F192" s="184" t="e">
        <f>IF($C192&lt;&gt;"運輸",$D192* 計算!$H447, -_xlfn.AGGREGATE(9, 6, F$162:F191, F193:F$283))</f>
        <v>#DIV/0!</v>
      </c>
      <c r="G192" s="184" t="e">
        <f t="shared" si="7"/>
        <v>#DIV/0!</v>
      </c>
    </row>
    <row r="193" spans="1:7" x14ac:dyDescent="0.25">
      <c r="A193" s="303">
        <v>31</v>
      </c>
      <c r="B193" s="356" t="str">
        <v>-</v>
      </c>
      <c r="C193" s="87">
        <v>0</v>
      </c>
      <c r="D193" s="184">
        <f t="shared" si="6"/>
        <v>0</v>
      </c>
      <c r="E193" s="184" t="e">
        <f>IF($C193&lt;&gt;"商業",$D193* 計算!$G448, -_xlfn.AGGREGATE(9, 6, E$162:E192, E194:E$283))</f>
        <v>#DIV/0!</v>
      </c>
      <c r="F193" s="184" t="e">
        <f>IF($C193&lt;&gt;"運輸",$D193* 計算!$H448, -_xlfn.AGGREGATE(9, 6, F$162:F192, F194:F$283))</f>
        <v>#DIV/0!</v>
      </c>
      <c r="G193" s="184" t="e">
        <f t="shared" si="7"/>
        <v>#DIV/0!</v>
      </c>
    </row>
    <row r="194" spans="1:7" x14ac:dyDescent="0.25">
      <c r="A194" s="303">
        <v>32</v>
      </c>
      <c r="B194" s="356" t="str">
        <v>-</v>
      </c>
      <c r="C194" s="87">
        <v>0</v>
      </c>
      <c r="D194" s="184">
        <f t="shared" si="6"/>
        <v>0</v>
      </c>
      <c r="E194" s="184" t="e">
        <f>IF($C194&lt;&gt;"商業",$D194* 計算!$G449, -_xlfn.AGGREGATE(9, 6, E$162:E193, E195:E$283))</f>
        <v>#DIV/0!</v>
      </c>
      <c r="F194" s="184" t="e">
        <f>IF($C194&lt;&gt;"運輸",$D194* 計算!$H449, -_xlfn.AGGREGATE(9, 6, F$162:F193, F195:F$283))</f>
        <v>#DIV/0!</v>
      </c>
      <c r="G194" s="184" t="e">
        <f t="shared" si="7"/>
        <v>#DIV/0!</v>
      </c>
    </row>
    <row r="195" spans="1:7" x14ac:dyDescent="0.25">
      <c r="A195" s="303">
        <v>33</v>
      </c>
      <c r="B195" s="356" t="str">
        <v>-</v>
      </c>
      <c r="C195" s="87">
        <v>0</v>
      </c>
      <c r="D195" s="184">
        <f t="shared" ref="D195:D226" si="8">IF(_スイッチ_消費項目分類方法="大分類",SUMIF(消費項目_大分類_振分,$B195,INDEX(消費総額_大分類, 0, MATCH(_スイッチ_観光客属性,観光客属性_消費総額, 0))),IF(_スイッチ_消費項目分類方法="小分類",SUMIF(消費項目_小分類_振分,$B195,INDEX(消費総額_小分類, 0, MATCH(_スイッチ_観光客属性, 観光客属性_消費総額, 0)))))</f>
        <v>0</v>
      </c>
      <c r="E195" s="184" t="e">
        <f>IF($C195&lt;&gt;"商業",$D195* 計算!$G450, -_xlfn.AGGREGATE(9, 6, E$162:E194, E196:E$283))</f>
        <v>#DIV/0!</v>
      </c>
      <c r="F195" s="184" t="e">
        <f>IF($C195&lt;&gt;"運輸",$D195* 計算!$H450, -_xlfn.AGGREGATE(9, 6, F$162:F194, F196:F$283))</f>
        <v>#DIV/0!</v>
      </c>
      <c r="G195" s="184" t="e">
        <f t="shared" si="7"/>
        <v>#DIV/0!</v>
      </c>
    </row>
    <row r="196" spans="1:7" x14ac:dyDescent="0.25">
      <c r="A196" s="303">
        <v>34</v>
      </c>
      <c r="B196" s="356" t="str">
        <v>-</v>
      </c>
      <c r="C196" s="87">
        <v>0</v>
      </c>
      <c r="D196" s="184">
        <f t="shared" si="8"/>
        <v>0</v>
      </c>
      <c r="E196" s="184" t="e">
        <f>IF($C196&lt;&gt;"商業",$D196* 計算!$G451, -_xlfn.AGGREGATE(9, 6, E$162:E195, E197:E$283))</f>
        <v>#DIV/0!</v>
      </c>
      <c r="F196" s="184" t="e">
        <f>IF($C196&lt;&gt;"運輸",$D196* 計算!$H451, -_xlfn.AGGREGATE(9, 6, F$162:F195, F197:F$283))</f>
        <v>#DIV/0!</v>
      </c>
      <c r="G196" s="184" t="e">
        <f t="shared" si="7"/>
        <v>#DIV/0!</v>
      </c>
    </row>
    <row r="197" spans="1:7" x14ac:dyDescent="0.25">
      <c r="A197" s="303">
        <v>35</v>
      </c>
      <c r="B197" s="356" t="str">
        <v>-</v>
      </c>
      <c r="C197" s="87">
        <v>0</v>
      </c>
      <c r="D197" s="184">
        <f t="shared" si="8"/>
        <v>0</v>
      </c>
      <c r="E197" s="184" t="e">
        <f>IF($C197&lt;&gt;"商業",$D197* 計算!$G452, -_xlfn.AGGREGATE(9, 6, E$162:E196, E198:E$283))</f>
        <v>#DIV/0!</v>
      </c>
      <c r="F197" s="184" t="e">
        <f>IF($C197&lt;&gt;"運輸",$D197* 計算!$H452, -_xlfn.AGGREGATE(9, 6, F$162:F196, F198:F$283))</f>
        <v>#DIV/0!</v>
      </c>
      <c r="G197" s="184" t="e">
        <f t="shared" si="7"/>
        <v>#DIV/0!</v>
      </c>
    </row>
    <row r="198" spans="1:7" x14ac:dyDescent="0.25">
      <c r="A198" s="303">
        <v>36</v>
      </c>
      <c r="B198" s="356" t="str">
        <v>-</v>
      </c>
      <c r="C198" s="87">
        <v>0</v>
      </c>
      <c r="D198" s="184">
        <f t="shared" si="8"/>
        <v>0</v>
      </c>
      <c r="E198" s="184" t="e">
        <f>IF($C198&lt;&gt;"商業",$D198* 計算!$G453, -_xlfn.AGGREGATE(9, 6, E$162:E197, E199:E$283))</f>
        <v>#DIV/0!</v>
      </c>
      <c r="F198" s="184" t="e">
        <f>IF($C198&lt;&gt;"運輸",$D198* 計算!$H453, -_xlfn.AGGREGATE(9, 6, F$162:F197, F199:F$283))</f>
        <v>#DIV/0!</v>
      </c>
      <c r="G198" s="184" t="e">
        <f t="shared" si="7"/>
        <v>#DIV/0!</v>
      </c>
    </row>
    <row r="199" spans="1:7" x14ac:dyDescent="0.25">
      <c r="A199" s="303">
        <v>37</v>
      </c>
      <c r="B199" s="356" t="str">
        <v>-</v>
      </c>
      <c r="C199" s="87">
        <v>0</v>
      </c>
      <c r="D199" s="184">
        <f t="shared" si="8"/>
        <v>0</v>
      </c>
      <c r="E199" s="184" t="e">
        <f>IF($C199&lt;&gt;"商業",$D199* 計算!$G454, -_xlfn.AGGREGATE(9, 6, E$162:E198, E200:E$283))</f>
        <v>#DIV/0!</v>
      </c>
      <c r="F199" s="184" t="e">
        <f>IF($C199&lt;&gt;"運輸",$D199* 計算!$H454, -_xlfn.AGGREGATE(9, 6, F$162:F198, F200:F$283))</f>
        <v>#DIV/0!</v>
      </c>
      <c r="G199" s="184" t="e">
        <f t="shared" si="7"/>
        <v>#DIV/0!</v>
      </c>
    </row>
    <row r="200" spans="1:7" x14ac:dyDescent="0.25">
      <c r="A200" s="303">
        <v>38</v>
      </c>
      <c r="B200" s="356" t="str">
        <v>-</v>
      </c>
      <c r="C200" s="87">
        <v>0</v>
      </c>
      <c r="D200" s="184">
        <f t="shared" si="8"/>
        <v>0</v>
      </c>
      <c r="E200" s="184" t="e">
        <f>IF($C200&lt;&gt;"商業",$D200* 計算!$G455, -_xlfn.AGGREGATE(9, 6, E$162:E199, E201:E$283))</f>
        <v>#DIV/0!</v>
      </c>
      <c r="F200" s="184" t="e">
        <f>IF($C200&lt;&gt;"運輸",$D200* 計算!$H455, -_xlfn.AGGREGATE(9, 6, F$162:F199, F201:F$283))</f>
        <v>#DIV/0!</v>
      </c>
      <c r="G200" s="184" t="e">
        <f t="shared" si="7"/>
        <v>#DIV/0!</v>
      </c>
    </row>
    <row r="201" spans="1:7" x14ac:dyDescent="0.25">
      <c r="A201" s="303">
        <v>39</v>
      </c>
      <c r="B201" s="356" t="str">
        <v>-</v>
      </c>
      <c r="C201" s="87">
        <v>0</v>
      </c>
      <c r="D201" s="184">
        <f t="shared" si="8"/>
        <v>0</v>
      </c>
      <c r="E201" s="184" t="e">
        <f>IF($C201&lt;&gt;"商業",$D201* 計算!$G456, -_xlfn.AGGREGATE(9, 6, E$162:E200, E202:E$283))</f>
        <v>#DIV/0!</v>
      </c>
      <c r="F201" s="184" t="e">
        <f>IF($C201&lt;&gt;"運輸",$D201* 計算!$H456, -_xlfn.AGGREGATE(9, 6, F$162:F200, F202:F$283))</f>
        <v>#DIV/0!</v>
      </c>
      <c r="G201" s="184" t="e">
        <f t="shared" si="7"/>
        <v>#DIV/0!</v>
      </c>
    </row>
    <row r="202" spans="1:7" x14ac:dyDescent="0.25">
      <c r="A202" s="303">
        <v>40</v>
      </c>
      <c r="B202" s="356" t="str">
        <v>-</v>
      </c>
      <c r="C202" s="87">
        <v>0</v>
      </c>
      <c r="D202" s="184">
        <f t="shared" si="8"/>
        <v>0</v>
      </c>
      <c r="E202" s="184" t="e">
        <f>IF($C202&lt;&gt;"商業",$D202* 計算!$G457, -_xlfn.AGGREGATE(9, 6, E$162:E201, E203:E$283))</f>
        <v>#DIV/0!</v>
      </c>
      <c r="F202" s="184" t="e">
        <f>IF($C202&lt;&gt;"運輸",$D202* 計算!$H457, -_xlfn.AGGREGATE(9, 6, F$162:F201, F203:F$283))</f>
        <v>#DIV/0!</v>
      </c>
      <c r="G202" s="184" t="e">
        <f t="shared" si="7"/>
        <v>#DIV/0!</v>
      </c>
    </row>
    <row r="203" spans="1:7" x14ac:dyDescent="0.25">
      <c r="A203" s="303">
        <v>41</v>
      </c>
      <c r="B203" s="356" t="str">
        <v>-</v>
      </c>
      <c r="C203" s="87">
        <v>0</v>
      </c>
      <c r="D203" s="184">
        <f t="shared" si="8"/>
        <v>0</v>
      </c>
      <c r="E203" s="184" t="e">
        <f>IF($C203&lt;&gt;"商業",$D203* 計算!$G458, -_xlfn.AGGREGATE(9, 6, E$162:E202, E204:E$283))</f>
        <v>#DIV/0!</v>
      </c>
      <c r="F203" s="184" t="e">
        <f>IF($C203&lt;&gt;"運輸",$D203* 計算!$H458, -_xlfn.AGGREGATE(9, 6, F$162:F202, F204:F$283))</f>
        <v>#DIV/0!</v>
      </c>
      <c r="G203" s="184" t="e">
        <f t="shared" si="7"/>
        <v>#DIV/0!</v>
      </c>
    </row>
    <row r="204" spans="1:7" x14ac:dyDescent="0.25">
      <c r="A204" s="303">
        <v>42</v>
      </c>
      <c r="B204" s="356" t="str">
        <v>-</v>
      </c>
      <c r="C204" s="87">
        <v>0</v>
      </c>
      <c r="D204" s="184">
        <f t="shared" si="8"/>
        <v>0</v>
      </c>
      <c r="E204" s="184" t="e">
        <f>IF($C204&lt;&gt;"商業",$D204* 計算!$G459, -_xlfn.AGGREGATE(9, 6, E$162:E203, E205:E$283))</f>
        <v>#DIV/0!</v>
      </c>
      <c r="F204" s="184" t="e">
        <f>IF($C204&lt;&gt;"運輸",$D204* 計算!$H459, -_xlfn.AGGREGATE(9, 6, F$162:F203, F205:F$283))</f>
        <v>#DIV/0!</v>
      </c>
      <c r="G204" s="184" t="e">
        <f t="shared" si="7"/>
        <v>#DIV/0!</v>
      </c>
    </row>
    <row r="205" spans="1:7" x14ac:dyDescent="0.25">
      <c r="A205" s="303">
        <v>43</v>
      </c>
      <c r="B205" s="356" t="str">
        <v>-</v>
      </c>
      <c r="C205" s="87">
        <v>0</v>
      </c>
      <c r="D205" s="184">
        <f t="shared" si="8"/>
        <v>0</v>
      </c>
      <c r="E205" s="184" t="e">
        <f>IF($C205&lt;&gt;"商業",$D205* 計算!$G460, -_xlfn.AGGREGATE(9, 6, E$162:E204, E206:E$283))</f>
        <v>#DIV/0!</v>
      </c>
      <c r="F205" s="184" t="e">
        <f>IF($C205&lt;&gt;"運輸",$D205* 計算!$H460, -_xlfn.AGGREGATE(9, 6, F$162:F204, F206:F$283))</f>
        <v>#DIV/0!</v>
      </c>
      <c r="G205" s="184" t="e">
        <f t="shared" si="7"/>
        <v>#DIV/0!</v>
      </c>
    </row>
    <row r="206" spans="1:7" x14ac:dyDescent="0.25">
      <c r="A206" s="303">
        <v>44</v>
      </c>
      <c r="B206" s="356" t="str">
        <v>-</v>
      </c>
      <c r="C206" s="87">
        <v>0</v>
      </c>
      <c r="D206" s="184">
        <f t="shared" si="8"/>
        <v>0</v>
      </c>
      <c r="E206" s="184" t="e">
        <f>IF($C206&lt;&gt;"商業",$D206* 計算!$G461, -_xlfn.AGGREGATE(9, 6, E$162:E205, E207:E$283))</f>
        <v>#DIV/0!</v>
      </c>
      <c r="F206" s="184" t="e">
        <f>IF($C206&lt;&gt;"運輸",$D206* 計算!$H461, -_xlfn.AGGREGATE(9, 6, F$162:F205, F207:F$283))</f>
        <v>#DIV/0!</v>
      </c>
      <c r="G206" s="184" t="e">
        <f t="shared" si="7"/>
        <v>#DIV/0!</v>
      </c>
    </row>
    <row r="207" spans="1:7" x14ac:dyDescent="0.25">
      <c r="A207" s="303">
        <v>45</v>
      </c>
      <c r="B207" s="356" t="str">
        <v>-</v>
      </c>
      <c r="C207" s="87">
        <v>0</v>
      </c>
      <c r="D207" s="184">
        <f t="shared" si="8"/>
        <v>0</v>
      </c>
      <c r="E207" s="184" t="e">
        <f>IF($C207&lt;&gt;"商業",$D207* 計算!$G462, -_xlfn.AGGREGATE(9, 6, E$162:E206, E208:E$283))</f>
        <v>#DIV/0!</v>
      </c>
      <c r="F207" s="184" t="e">
        <f>IF($C207&lt;&gt;"運輸",$D207* 計算!$H462, -_xlfn.AGGREGATE(9, 6, F$162:F206, F208:F$283))</f>
        <v>#DIV/0!</v>
      </c>
      <c r="G207" s="184" t="e">
        <f t="shared" si="7"/>
        <v>#DIV/0!</v>
      </c>
    </row>
    <row r="208" spans="1:7" x14ac:dyDescent="0.25">
      <c r="A208" s="303">
        <v>46</v>
      </c>
      <c r="B208" s="356" t="str">
        <v>-</v>
      </c>
      <c r="C208" s="87">
        <v>0</v>
      </c>
      <c r="D208" s="184">
        <f t="shared" si="8"/>
        <v>0</v>
      </c>
      <c r="E208" s="184" t="e">
        <f>IF($C208&lt;&gt;"商業",$D208* 計算!$G463, -_xlfn.AGGREGATE(9, 6, E$162:E207, E209:E$283))</f>
        <v>#DIV/0!</v>
      </c>
      <c r="F208" s="184" t="e">
        <f>IF($C208&lt;&gt;"運輸",$D208* 計算!$H463, -_xlfn.AGGREGATE(9, 6, F$162:F207, F209:F$283))</f>
        <v>#DIV/0!</v>
      </c>
      <c r="G208" s="184" t="e">
        <f t="shared" si="7"/>
        <v>#DIV/0!</v>
      </c>
    </row>
    <row r="209" spans="1:7" x14ac:dyDescent="0.25">
      <c r="A209" s="303">
        <v>47</v>
      </c>
      <c r="B209" s="356" t="str">
        <v>-</v>
      </c>
      <c r="C209" s="87">
        <v>0</v>
      </c>
      <c r="D209" s="184">
        <f t="shared" si="8"/>
        <v>0</v>
      </c>
      <c r="E209" s="184" t="e">
        <f>IF($C209&lt;&gt;"商業",$D209* 計算!$G464, -_xlfn.AGGREGATE(9, 6, E$162:E208, E210:E$283))</f>
        <v>#DIV/0!</v>
      </c>
      <c r="F209" s="184" t="e">
        <f>IF($C209&lt;&gt;"運輸",$D209* 計算!$H464, -_xlfn.AGGREGATE(9, 6, F$162:F208, F210:F$283))</f>
        <v>#DIV/0!</v>
      </c>
      <c r="G209" s="184" t="e">
        <f t="shared" si="7"/>
        <v>#DIV/0!</v>
      </c>
    </row>
    <row r="210" spans="1:7" x14ac:dyDescent="0.25">
      <c r="A210" s="303">
        <v>48</v>
      </c>
      <c r="B210" s="356" t="str">
        <v>-</v>
      </c>
      <c r="C210" s="87">
        <v>0</v>
      </c>
      <c r="D210" s="184">
        <f t="shared" si="8"/>
        <v>0</v>
      </c>
      <c r="E210" s="184" t="e">
        <f>IF($C210&lt;&gt;"商業",$D210* 計算!$G465, -_xlfn.AGGREGATE(9, 6, E$162:E209, E211:E$283))</f>
        <v>#DIV/0!</v>
      </c>
      <c r="F210" s="184" t="e">
        <f>IF($C210&lt;&gt;"運輸",$D210* 計算!$H465, -_xlfn.AGGREGATE(9, 6, F$162:F209, F211:F$283))</f>
        <v>#DIV/0!</v>
      </c>
      <c r="G210" s="184" t="e">
        <f t="shared" si="7"/>
        <v>#DIV/0!</v>
      </c>
    </row>
    <row r="211" spans="1:7" x14ac:dyDescent="0.25">
      <c r="A211" s="303">
        <v>49</v>
      </c>
      <c r="B211" s="356" t="str">
        <v>-</v>
      </c>
      <c r="C211" s="87">
        <v>0</v>
      </c>
      <c r="D211" s="184">
        <f t="shared" si="8"/>
        <v>0</v>
      </c>
      <c r="E211" s="184" t="e">
        <f>IF($C211&lt;&gt;"商業",$D211* 計算!$G466, -_xlfn.AGGREGATE(9, 6, E$162:E210, E212:E$283))</f>
        <v>#DIV/0!</v>
      </c>
      <c r="F211" s="184" t="e">
        <f>IF($C211&lt;&gt;"運輸",$D211* 計算!$H466, -_xlfn.AGGREGATE(9, 6, F$162:F210, F212:F$283))</f>
        <v>#DIV/0!</v>
      </c>
      <c r="G211" s="184" t="e">
        <f t="shared" si="7"/>
        <v>#DIV/0!</v>
      </c>
    </row>
    <row r="212" spans="1:7" x14ac:dyDescent="0.25">
      <c r="A212" s="303">
        <v>50</v>
      </c>
      <c r="B212" s="356" t="str">
        <v>-</v>
      </c>
      <c r="C212" s="87">
        <v>0</v>
      </c>
      <c r="D212" s="184">
        <f t="shared" si="8"/>
        <v>0</v>
      </c>
      <c r="E212" s="184" t="e">
        <f>IF($C212&lt;&gt;"商業",$D212* 計算!$G467, -_xlfn.AGGREGATE(9, 6, E$162:E211, E213:E$283))</f>
        <v>#DIV/0!</v>
      </c>
      <c r="F212" s="184" t="e">
        <f>IF($C212&lt;&gt;"運輸",$D212* 計算!$H467, -_xlfn.AGGREGATE(9, 6, F$162:F211, F213:F$283))</f>
        <v>#DIV/0!</v>
      </c>
      <c r="G212" s="184" t="e">
        <f t="shared" si="7"/>
        <v>#DIV/0!</v>
      </c>
    </row>
    <row r="213" spans="1:7" x14ac:dyDescent="0.25">
      <c r="A213" s="303">
        <v>51</v>
      </c>
      <c r="B213" s="356" t="str">
        <v>-</v>
      </c>
      <c r="C213" s="87">
        <v>0</v>
      </c>
      <c r="D213" s="184">
        <f t="shared" si="8"/>
        <v>0</v>
      </c>
      <c r="E213" s="184" t="e">
        <f>IF($C213&lt;&gt;"商業",$D213* 計算!$G468, -_xlfn.AGGREGATE(9, 6, E$162:E212, E214:E$283))</f>
        <v>#DIV/0!</v>
      </c>
      <c r="F213" s="184" t="e">
        <f>IF($C213&lt;&gt;"運輸",$D213* 計算!$H468, -_xlfn.AGGREGATE(9, 6, F$162:F212, F214:F$283))</f>
        <v>#DIV/0!</v>
      </c>
      <c r="G213" s="184" t="e">
        <f t="shared" si="7"/>
        <v>#DIV/0!</v>
      </c>
    </row>
    <row r="214" spans="1:7" x14ac:dyDescent="0.25">
      <c r="A214" s="303">
        <v>52</v>
      </c>
      <c r="B214" s="356" t="str">
        <v>-</v>
      </c>
      <c r="C214" s="87">
        <v>0</v>
      </c>
      <c r="D214" s="184">
        <f t="shared" si="8"/>
        <v>0</v>
      </c>
      <c r="E214" s="184" t="e">
        <f>IF($C214&lt;&gt;"商業",$D214* 計算!$G469, -_xlfn.AGGREGATE(9, 6, E$162:E213, E215:E$283))</f>
        <v>#DIV/0!</v>
      </c>
      <c r="F214" s="184" t="e">
        <f>IF($C214&lt;&gt;"運輸",$D214* 計算!$H469, -_xlfn.AGGREGATE(9, 6, F$162:F213, F215:F$283))</f>
        <v>#DIV/0!</v>
      </c>
      <c r="G214" s="184" t="e">
        <f t="shared" si="7"/>
        <v>#DIV/0!</v>
      </c>
    </row>
    <row r="215" spans="1:7" x14ac:dyDescent="0.25">
      <c r="A215" s="303">
        <v>53</v>
      </c>
      <c r="B215" s="356" t="str">
        <v>-</v>
      </c>
      <c r="C215" s="87">
        <v>0</v>
      </c>
      <c r="D215" s="184">
        <f t="shared" si="8"/>
        <v>0</v>
      </c>
      <c r="E215" s="184" t="e">
        <f>IF($C215&lt;&gt;"商業",$D215* 計算!$G470, -_xlfn.AGGREGATE(9, 6, E$162:E214, E216:E$283))</f>
        <v>#DIV/0!</v>
      </c>
      <c r="F215" s="184" t="e">
        <f>IF($C215&lt;&gt;"運輸",$D215* 計算!$H470, -_xlfn.AGGREGATE(9, 6, F$162:F214, F216:F$283))</f>
        <v>#DIV/0!</v>
      </c>
      <c r="G215" s="184" t="e">
        <f t="shared" si="7"/>
        <v>#DIV/0!</v>
      </c>
    </row>
    <row r="216" spans="1:7" x14ac:dyDescent="0.25">
      <c r="A216" s="303">
        <v>54</v>
      </c>
      <c r="B216" s="356" t="str">
        <v>-</v>
      </c>
      <c r="C216" s="87">
        <v>0</v>
      </c>
      <c r="D216" s="184">
        <f t="shared" si="8"/>
        <v>0</v>
      </c>
      <c r="E216" s="184" t="e">
        <f>IF($C216&lt;&gt;"商業",$D216* 計算!$G471, -_xlfn.AGGREGATE(9, 6, E$162:E215, E217:E$283))</f>
        <v>#DIV/0!</v>
      </c>
      <c r="F216" s="184" t="e">
        <f>IF($C216&lt;&gt;"運輸",$D216* 計算!$H471, -_xlfn.AGGREGATE(9, 6, F$162:F215, F217:F$283))</f>
        <v>#DIV/0!</v>
      </c>
      <c r="G216" s="184" t="e">
        <f t="shared" si="7"/>
        <v>#DIV/0!</v>
      </c>
    </row>
    <row r="217" spans="1:7" x14ac:dyDescent="0.25">
      <c r="A217" s="303">
        <v>55</v>
      </c>
      <c r="B217" s="356" t="str">
        <v>-</v>
      </c>
      <c r="C217" s="87">
        <v>0</v>
      </c>
      <c r="D217" s="184">
        <f t="shared" si="8"/>
        <v>0</v>
      </c>
      <c r="E217" s="184" t="e">
        <f>IF($C217&lt;&gt;"商業",$D217* 計算!$G472, -_xlfn.AGGREGATE(9, 6, E$162:E216, E218:E$283))</f>
        <v>#DIV/0!</v>
      </c>
      <c r="F217" s="184" t="e">
        <f>IF($C217&lt;&gt;"運輸",$D217* 計算!$H472, -_xlfn.AGGREGATE(9, 6, F$162:F216, F218:F$283))</f>
        <v>#DIV/0!</v>
      </c>
      <c r="G217" s="184" t="e">
        <f t="shared" si="7"/>
        <v>#DIV/0!</v>
      </c>
    </row>
    <row r="218" spans="1:7" x14ac:dyDescent="0.25">
      <c r="A218" s="303">
        <v>56</v>
      </c>
      <c r="B218" s="356" t="str">
        <v>-</v>
      </c>
      <c r="C218" s="87">
        <v>0</v>
      </c>
      <c r="D218" s="184">
        <f t="shared" si="8"/>
        <v>0</v>
      </c>
      <c r="E218" s="184" t="e">
        <f>IF($C218&lt;&gt;"商業",$D218* 計算!$G473, -_xlfn.AGGREGATE(9, 6, E$162:E217, E219:E$283))</f>
        <v>#DIV/0!</v>
      </c>
      <c r="F218" s="184" t="e">
        <f>IF($C218&lt;&gt;"運輸",$D218* 計算!$H473, -_xlfn.AGGREGATE(9, 6, F$162:F217, F219:F$283))</f>
        <v>#DIV/0!</v>
      </c>
      <c r="G218" s="184" t="e">
        <f t="shared" si="7"/>
        <v>#DIV/0!</v>
      </c>
    </row>
    <row r="219" spans="1:7" x14ac:dyDescent="0.25">
      <c r="A219" s="303">
        <v>57</v>
      </c>
      <c r="B219" s="356" t="str">
        <v>-</v>
      </c>
      <c r="C219" s="87">
        <v>0</v>
      </c>
      <c r="D219" s="184">
        <f t="shared" si="8"/>
        <v>0</v>
      </c>
      <c r="E219" s="184" t="e">
        <f>IF($C219&lt;&gt;"商業",$D219* 計算!$G474, -_xlfn.AGGREGATE(9, 6, E$162:E218, E220:E$283))</f>
        <v>#DIV/0!</v>
      </c>
      <c r="F219" s="184" t="e">
        <f>IF($C219&lt;&gt;"運輸",$D219* 計算!$H474, -_xlfn.AGGREGATE(9, 6, F$162:F218, F220:F$283))</f>
        <v>#DIV/0!</v>
      </c>
      <c r="G219" s="184" t="e">
        <f t="shared" si="7"/>
        <v>#DIV/0!</v>
      </c>
    </row>
    <row r="220" spans="1:7" x14ac:dyDescent="0.25">
      <c r="A220" s="303">
        <v>58</v>
      </c>
      <c r="B220" s="356" t="str">
        <v>-</v>
      </c>
      <c r="C220" s="87">
        <v>0</v>
      </c>
      <c r="D220" s="184">
        <f t="shared" si="8"/>
        <v>0</v>
      </c>
      <c r="E220" s="184" t="e">
        <f>IF($C220&lt;&gt;"商業",$D220* 計算!$G475, -_xlfn.AGGREGATE(9, 6, E$162:E219, E221:E$283))</f>
        <v>#DIV/0!</v>
      </c>
      <c r="F220" s="184" t="e">
        <f>IF($C220&lt;&gt;"運輸",$D220* 計算!$H475, -_xlfn.AGGREGATE(9, 6, F$162:F219, F221:F$283))</f>
        <v>#DIV/0!</v>
      </c>
      <c r="G220" s="184" t="e">
        <f t="shared" si="7"/>
        <v>#DIV/0!</v>
      </c>
    </row>
    <row r="221" spans="1:7" x14ac:dyDescent="0.25">
      <c r="A221" s="303">
        <v>59</v>
      </c>
      <c r="B221" s="356" t="str">
        <v>-</v>
      </c>
      <c r="C221" s="87">
        <v>0</v>
      </c>
      <c r="D221" s="184">
        <f t="shared" si="8"/>
        <v>0</v>
      </c>
      <c r="E221" s="184" t="e">
        <f>IF($C221&lt;&gt;"商業",$D221* 計算!$G476, -_xlfn.AGGREGATE(9, 6, E$162:E220, E222:E$283))</f>
        <v>#DIV/0!</v>
      </c>
      <c r="F221" s="184" t="e">
        <f>IF($C221&lt;&gt;"運輸",$D221* 計算!$H476, -_xlfn.AGGREGATE(9, 6, F$162:F220, F222:F$283))</f>
        <v>#DIV/0!</v>
      </c>
      <c r="G221" s="184" t="e">
        <f t="shared" si="7"/>
        <v>#DIV/0!</v>
      </c>
    </row>
    <row r="222" spans="1:7" x14ac:dyDescent="0.25">
      <c r="A222" s="303">
        <v>60</v>
      </c>
      <c r="B222" s="356" t="str">
        <v>-</v>
      </c>
      <c r="C222" s="87">
        <v>0</v>
      </c>
      <c r="D222" s="184">
        <f t="shared" si="8"/>
        <v>0</v>
      </c>
      <c r="E222" s="184" t="e">
        <f>IF($C222&lt;&gt;"商業",$D222* 計算!$G477, -_xlfn.AGGREGATE(9, 6, E$162:E221, E223:E$283))</f>
        <v>#DIV/0!</v>
      </c>
      <c r="F222" s="184" t="e">
        <f>IF($C222&lt;&gt;"運輸",$D222* 計算!$H477, -_xlfn.AGGREGATE(9, 6, F$162:F221, F223:F$283))</f>
        <v>#DIV/0!</v>
      </c>
      <c r="G222" s="184" t="e">
        <f t="shared" si="7"/>
        <v>#DIV/0!</v>
      </c>
    </row>
    <row r="223" spans="1:7" x14ac:dyDescent="0.25">
      <c r="A223" s="303">
        <v>61</v>
      </c>
      <c r="B223" s="356" t="str">
        <v>-</v>
      </c>
      <c r="C223" s="87">
        <v>0</v>
      </c>
      <c r="D223" s="184">
        <f t="shared" si="8"/>
        <v>0</v>
      </c>
      <c r="E223" s="184" t="e">
        <f>IF($C223&lt;&gt;"商業",$D223* 計算!$G478, -_xlfn.AGGREGATE(9, 6, E$162:E222, E224:E$283))</f>
        <v>#DIV/0!</v>
      </c>
      <c r="F223" s="184" t="e">
        <f>IF($C223&lt;&gt;"運輸",$D223* 計算!$H478, -_xlfn.AGGREGATE(9, 6, F$162:F222, F224:F$283))</f>
        <v>#DIV/0!</v>
      </c>
      <c r="G223" s="184" t="e">
        <f t="shared" si="7"/>
        <v>#DIV/0!</v>
      </c>
    </row>
    <row r="224" spans="1:7" x14ac:dyDescent="0.25">
      <c r="A224" s="303">
        <v>62</v>
      </c>
      <c r="B224" s="356" t="str">
        <v>-</v>
      </c>
      <c r="C224" s="87">
        <v>0</v>
      </c>
      <c r="D224" s="184">
        <f t="shared" si="8"/>
        <v>0</v>
      </c>
      <c r="E224" s="184" t="e">
        <f>IF($C224&lt;&gt;"商業",$D224* 計算!$G479, -_xlfn.AGGREGATE(9, 6, E$162:E223, E225:E$283))</f>
        <v>#DIV/0!</v>
      </c>
      <c r="F224" s="184" t="e">
        <f>IF($C224&lt;&gt;"運輸",$D224* 計算!$H479, -_xlfn.AGGREGATE(9, 6, F$162:F223, F225:F$283))</f>
        <v>#DIV/0!</v>
      </c>
      <c r="G224" s="184" t="e">
        <f t="shared" si="7"/>
        <v>#DIV/0!</v>
      </c>
    </row>
    <row r="225" spans="1:7" x14ac:dyDescent="0.25">
      <c r="A225" s="303">
        <v>63</v>
      </c>
      <c r="B225" s="356" t="str">
        <v>-</v>
      </c>
      <c r="C225" s="87">
        <v>0</v>
      </c>
      <c r="D225" s="184">
        <f t="shared" si="8"/>
        <v>0</v>
      </c>
      <c r="E225" s="184" t="e">
        <f>IF($C225&lt;&gt;"商業",$D225* 計算!$G480, -_xlfn.AGGREGATE(9, 6, E$162:E224, E226:E$283))</f>
        <v>#DIV/0!</v>
      </c>
      <c r="F225" s="184" t="e">
        <f>IF($C225&lt;&gt;"運輸",$D225* 計算!$H480, -_xlfn.AGGREGATE(9, 6, F$162:F224, F226:F$283))</f>
        <v>#DIV/0!</v>
      </c>
      <c r="G225" s="184" t="e">
        <f t="shared" si="7"/>
        <v>#DIV/0!</v>
      </c>
    </row>
    <row r="226" spans="1:7" x14ac:dyDescent="0.25">
      <c r="A226" s="303">
        <v>64</v>
      </c>
      <c r="B226" s="356" t="str">
        <v>-</v>
      </c>
      <c r="C226" s="87">
        <v>0</v>
      </c>
      <c r="D226" s="184">
        <f t="shared" si="8"/>
        <v>0</v>
      </c>
      <c r="E226" s="184" t="e">
        <f>IF($C226&lt;&gt;"商業",$D226* 計算!$G481, -_xlfn.AGGREGATE(9, 6, E$162:E225, E227:E$283))</f>
        <v>#DIV/0!</v>
      </c>
      <c r="F226" s="184" t="e">
        <f>IF($C226&lt;&gt;"運輸",$D226* 計算!$H481, -_xlfn.AGGREGATE(9, 6, F$162:F225, F227:F$283))</f>
        <v>#DIV/0!</v>
      </c>
      <c r="G226" s="184" t="e">
        <f t="shared" si="7"/>
        <v>#DIV/0!</v>
      </c>
    </row>
    <row r="227" spans="1:7" x14ac:dyDescent="0.25">
      <c r="A227" s="303">
        <v>65</v>
      </c>
      <c r="B227" s="356" t="str">
        <v>-</v>
      </c>
      <c r="C227" s="87">
        <v>0</v>
      </c>
      <c r="D227" s="184">
        <f t="shared" ref="D227:D258" si="9">IF(_スイッチ_消費項目分類方法="大分類",SUMIF(消費項目_大分類_振分,$B227,INDEX(消費総額_大分類, 0, MATCH(_スイッチ_観光客属性,観光客属性_消費総額, 0))),IF(_スイッチ_消費項目分類方法="小分類",SUMIF(消費項目_小分類_振分,$B227,INDEX(消費総額_小分類, 0, MATCH(_スイッチ_観光客属性, 観光客属性_消費総額, 0)))))</f>
        <v>0</v>
      </c>
      <c r="E227" s="184" t="e">
        <f>IF($C227&lt;&gt;"商業",$D227* 計算!$G482, -_xlfn.AGGREGATE(9, 6, E$162:E226, E228:E$283))</f>
        <v>#DIV/0!</v>
      </c>
      <c r="F227" s="184" t="e">
        <f>IF($C227&lt;&gt;"運輸",$D227* 計算!$H482, -_xlfn.AGGREGATE(9, 6, F$162:F226, F228:F$283))</f>
        <v>#DIV/0!</v>
      </c>
      <c r="G227" s="184" t="e">
        <f t="shared" si="7"/>
        <v>#DIV/0!</v>
      </c>
    </row>
    <row r="228" spans="1:7" x14ac:dyDescent="0.25">
      <c r="A228" s="303">
        <v>66</v>
      </c>
      <c r="B228" s="356" t="str">
        <v>-</v>
      </c>
      <c r="C228" s="87">
        <v>0</v>
      </c>
      <c r="D228" s="184">
        <f t="shared" si="9"/>
        <v>0</v>
      </c>
      <c r="E228" s="184" t="e">
        <f>IF($C228&lt;&gt;"商業",$D228* 計算!$G483, -_xlfn.AGGREGATE(9, 6, E$162:E227, E229:E$283))</f>
        <v>#DIV/0!</v>
      </c>
      <c r="F228" s="184" t="e">
        <f>IF($C228&lt;&gt;"運輸",$D228* 計算!$H483, -_xlfn.AGGREGATE(9, 6, F$162:F227, F229:F$283))</f>
        <v>#DIV/0!</v>
      </c>
      <c r="G228" s="184" t="e">
        <f t="shared" ref="G228:G282" si="10">$D228-$E228-$F228</f>
        <v>#DIV/0!</v>
      </c>
    </row>
    <row r="229" spans="1:7" x14ac:dyDescent="0.25">
      <c r="A229" s="303">
        <v>67</v>
      </c>
      <c r="B229" s="356" t="str">
        <v>-</v>
      </c>
      <c r="C229" s="87">
        <v>0</v>
      </c>
      <c r="D229" s="184">
        <f t="shared" si="9"/>
        <v>0</v>
      </c>
      <c r="E229" s="184" t="e">
        <f>IF($C229&lt;&gt;"商業",$D229* 計算!$G484, -_xlfn.AGGREGATE(9, 6, E$162:E228, E230:E$283))</f>
        <v>#DIV/0!</v>
      </c>
      <c r="F229" s="184" t="e">
        <f>IF($C229&lt;&gt;"運輸",$D229* 計算!$H484, -_xlfn.AGGREGATE(9, 6, F$162:F228, F230:F$283))</f>
        <v>#DIV/0!</v>
      </c>
      <c r="G229" s="184" t="e">
        <f t="shared" si="10"/>
        <v>#DIV/0!</v>
      </c>
    </row>
    <row r="230" spans="1:7" x14ac:dyDescent="0.25">
      <c r="A230" s="303">
        <v>68</v>
      </c>
      <c r="B230" s="356" t="str">
        <v>-</v>
      </c>
      <c r="C230" s="87">
        <v>0</v>
      </c>
      <c r="D230" s="184">
        <f t="shared" si="9"/>
        <v>0</v>
      </c>
      <c r="E230" s="184" t="e">
        <f>IF($C230&lt;&gt;"商業",$D230* 計算!$G485, -_xlfn.AGGREGATE(9, 6, E$162:E229, E231:E$283))</f>
        <v>#DIV/0!</v>
      </c>
      <c r="F230" s="184" t="e">
        <f>IF($C230&lt;&gt;"運輸",$D230* 計算!$H485, -_xlfn.AGGREGATE(9, 6, F$162:F229, F231:F$283))</f>
        <v>#DIV/0!</v>
      </c>
      <c r="G230" s="184" t="e">
        <f t="shared" si="10"/>
        <v>#DIV/0!</v>
      </c>
    </row>
    <row r="231" spans="1:7" x14ac:dyDescent="0.25">
      <c r="A231" s="303">
        <v>69</v>
      </c>
      <c r="B231" s="356" t="str">
        <v>-</v>
      </c>
      <c r="C231" s="87">
        <v>0</v>
      </c>
      <c r="D231" s="184">
        <f t="shared" si="9"/>
        <v>0</v>
      </c>
      <c r="E231" s="184" t="e">
        <f>IF($C231&lt;&gt;"商業",$D231* 計算!$G486, -_xlfn.AGGREGATE(9, 6, E$162:E230, E232:E$283))</f>
        <v>#DIV/0!</v>
      </c>
      <c r="F231" s="184" t="e">
        <f>IF($C231&lt;&gt;"運輸",$D231* 計算!$H486, -_xlfn.AGGREGATE(9, 6, F$162:F230, F232:F$283))</f>
        <v>#DIV/0!</v>
      </c>
      <c r="G231" s="184" t="e">
        <f t="shared" si="10"/>
        <v>#DIV/0!</v>
      </c>
    </row>
    <row r="232" spans="1:7" x14ac:dyDescent="0.25">
      <c r="A232" s="303">
        <v>70</v>
      </c>
      <c r="B232" s="356" t="str">
        <v>-</v>
      </c>
      <c r="C232" s="87">
        <v>0</v>
      </c>
      <c r="D232" s="184">
        <f t="shared" si="9"/>
        <v>0</v>
      </c>
      <c r="E232" s="184" t="e">
        <f>IF($C232&lt;&gt;"商業",$D232* 計算!$G487, -_xlfn.AGGREGATE(9, 6, E$162:E231, E233:E$283))</f>
        <v>#DIV/0!</v>
      </c>
      <c r="F232" s="184" t="e">
        <f>IF($C232&lt;&gt;"運輸",$D232* 計算!$H487, -_xlfn.AGGREGATE(9, 6, F$162:F231, F233:F$283))</f>
        <v>#DIV/0!</v>
      </c>
      <c r="G232" s="184" t="e">
        <f t="shared" si="10"/>
        <v>#DIV/0!</v>
      </c>
    </row>
    <row r="233" spans="1:7" x14ac:dyDescent="0.25">
      <c r="A233" s="303">
        <v>71</v>
      </c>
      <c r="B233" s="356" t="str">
        <v>-</v>
      </c>
      <c r="C233" s="87">
        <v>0</v>
      </c>
      <c r="D233" s="184">
        <f t="shared" si="9"/>
        <v>0</v>
      </c>
      <c r="E233" s="184" t="e">
        <f>IF($C233&lt;&gt;"商業",$D233* 計算!$G488, -_xlfn.AGGREGATE(9, 6, E$162:E232, E234:E$283))</f>
        <v>#DIV/0!</v>
      </c>
      <c r="F233" s="184" t="e">
        <f>IF($C233&lt;&gt;"運輸",$D233* 計算!$H488, -_xlfn.AGGREGATE(9, 6, F$162:F232, F234:F$283))</f>
        <v>#DIV/0!</v>
      </c>
      <c r="G233" s="184" t="e">
        <f t="shared" si="10"/>
        <v>#DIV/0!</v>
      </c>
    </row>
    <row r="234" spans="1:7" x14ac:dyDescent="0.25">
      <c r="A234" s="303">
        <v>72</v>
      </c>
      <c r="B234" s="356" t="str">
        <v>-</v>
      </c>
      <c r="C234" s="87">
        <v>0</v>
      </c>
      <c r="D234" s="184">
        <f t="shared" si="9"/>
        <v>0</v>
      </c>
      <c r="E234" s="184" t="e">
        <f>IF($C234&lt;&gt;"商業",$D234* 計算!$G489, -_xlfn.AGGREGATE(9, 6, E$162:E233, E235:E$283))</f>
        <v>#DIV/0!</v>
      </c>
      <c r="F234" s="184" t="e">
        <f>IF($C234&lt;&gt;"運輸",$D234* 計算!$H489, -_xlfn.AGGREGATE(9, 6, F$162:F233, F235:F$283))</f>
        <v>#DIV/0!</v>
      </c>
      <c r="G234" s="184" t="e">
        <f t="shared" si="10"/>
        <v>#DIV/0!</v>
      </c>
    </row>
    <row r="235" spans="1:7" x14ac:dyDescent="0.25">
      <c r="A235" s="303">
        <v>73</v>
      </c>
      <c r="B235" s="356" t="str">
        <v>-</v>
      </c>
      <c r="C235" s="87">
        <v>0</v>
      </c>
      <c r="D235" s="184">
        <f t="shared" si="9"/>
        <v>0</v>
      </c>
      <c r="E235" s="184" t="e">
        <f>IF($C235&lt;&gt;"商業",$D235* 計算!$G490, -_xlfn.AGGREGATE(9, 6, E$162:E234, E236:E$283))</f>
        <v>#DIV/0!</v>
      </c>
      <c r="F235" s="184" t="e">
        <f>IF($C235&lt;&gt;"運輸",$D235* 計算!$H490, -_xlfn.AGGREGATE(9, 6, F$162:F234, F236:F$283))</f>
        <v>#DIV/0!</v>
      </c>
      <c r="G235" s="184" t="e">
        <f t="shared" si="10"/>
        <v>#DIV/0!</v>
      </c>
    </row>
    <row r="236" spans="1:7" x14ac:dyDescent="0.25">
      <c r="A236" s="303">
        <v>74</v>
      </c>
      <c r="B236" s="356" t="str">
        <v>-</v>
      </c>
      <c r="C236" s="87">
        <v>0</v>
      </c>
      <c r="D236" s="184">
        <f t="shared" si="9"/>
        <v>0</v>
      </c>
      <c r="E236" s="184" t="e">
        <f>IF($C236&lt;&gt;"商業",$D236* 計算!$G491, -_xlfn.AGGREGATE(9, 6, E$162:E235, E237:E$283))</f>
        <v>#DIV/0!</v>
      </c>
      <c r="F236" s="184" t="e">
        <f>IF($C236&lt;&gt;"運輸",$D236* 計算!$H491, -_xlfn.AGGREGATE(9, 6, F$162:F235, F237:F$283))</f>
        <v>#DIV/0!</v>
      </c>
      <c r="G236" s="184" t="e">
        <f t="shared" si="10"/>
        <v>#DIV/0!</v>
      </c>
    </row>
    <row r="237" spans="1:7" x14ac:dyDescent="0.25">
      <c r="A237" s="303">
        <v>75</v>
      </c>
      <c r="B237" s="356" t="str">
        <v>-</v>
      </c>
      <c r="C237" s="87">
        <v>0</v>
      </c>
      <c r="D237" s="184">
        <f t="shared" si="9"/>
        <v>0</v>
      </c>
      <c r="E237" s="184" t="e">
        <f>IF($C237&lt;&gt;"商業",$D237* 計算!$G492, -_xlfn.AGGREGATE(9, 6, E$162:E236, E238:E$283))</f>
        <v>#DIV/0!</v>
      </c>
      <c r="F237" s="184" t="e">
        <f>IF($C237&lt;&gt;"運輸",$D237* 計算!$H492, -_xlfn.AGGREGATE(9, 6, F$162:F236, F238:F$283))</f>
        <v>#DIV/0!</v>
      </c>
      <c r="G237" s="184" t="e">
        <f t="shared" si="10"/>
        <v>#DIV/0!</v>
      </c>
    </row>
    <row r="238" spans="1:7" x14ac:dyDescent="0.25">
      <c r="A238" s="303">
        <v>76</v>
      </c>
      <c r="B238" s="356" t="str">
        <v>-</v>
      </c>
      <c r="C238" s="87">
        <v>0</v>
      </c>
      <c r="D238" s="184">
        <f t="shared" si="9"/>
        <v>0</v>
      </c>
      <c r="E238" s="184" t="e">
        <f>IF($C238&lt;&gt;"商業",$D238* 計算!$G493, -_xlfn.AGGREGATE(9, 6, E$162:E237, E239:E$283))</f>
        <v>#DIV/0!</v>
      </c>
      <c r="F238" s="184" t="e">
        <f>IF($C238&lt;&gt;"運輸",$D238* 計算!$H493, -_xlfn.AGGREGATE(9, 6, F$162:F237, F239:F$283))</f>
        <v>#DIV/0!</v>
      </c>
      <c r="G238" s="184" t="e">
        <f t="shared" si="10"/>
        <v>#DIV/0!</v>
      </c>
    </row>
    <row r="239" spans="1:7" x14ac:dyDescent="0.25">
      <c r="A239" s="303">
        <v>77</v>
      </c>
      <c r="B239" s="356" t="str">
        <v>-</v>
      </c>
      <c r="C239" s="87">
        <v>0</v>
      </c>
      <c r="D239" s="184">
        <f t="shared" si="9"/>
        <v>0</v>
      </c>
      <c r="E239" s="184" t="e">
        <f>IF($C239&lt;&gt;"商業",$D239* 計算!$G494, -_xlfn.AGGREGATE(9, 6, E$162:E238, E240:E$283))</f>
        <v>#DIV/0!</v>
      </c>
      <c r="F239" s="184" t="e">
        <f>IF($C239&lt;&gt;"運輸",$D239* 計算!$H494, -_xlfn.AGGREGATE(9, 6, F$162:F238, F240:F$283))</f>
        <v>#DIV/0!</v>
      </c>
      <c r="G239" s="184" t="e">
        <f t="shared" si="10"/>
        <v>#DIV/0!</v>
      </c>
    </row>
    <row r="240" spans="1:7" x14ac:dyDescent="0.25">
      <c r="A240" s="303">
        <v>78</v>
      </c>
      <c r="B240" s="356" t="str">
        <v>-</v>
      </c>
      <c r="C240" s="87">
        <v>0</v>
      </c>
      <c r="D240" s="184">
        <f t="shared" si="9"/>
        <v>0</v>
      </c>
      <c r="E240" s="184" t="e">
        <f>IF($C240&lt;&gt;"商業",$D240* 計算!$G495, -_xlfn.AGGREGATE(9, 6, E$162:E239, E241:E$283))</f>
        <v>#DIV/0!</v>
      </c>
      <c r="F240" s="184" t="e">
        <f>IF($C240&lt;&gt;"運輸",$D240* 計算!$H495, -_xlfn.AGGREGATE(9, 6, F$162:F239, F241:F$283))</f>
        <v>#DIV/0!</v>
      </c>
      <c r="G240" s="184" t="e">
        <f t="shared" si="10"/>
        <v>#DIV/0!</v>
      </c>
    </row>
    <row r="241" spans="1:7" x14ac:dyDescent="0.25">
      <c r="A241" s="303">
        <v>79</v>
      </c>
      <c r="B241" s="356" t="str">
        <v>-</v>
      </c>
      <c r="C241" s="87">
        <v>0</v>
      </c>
      <c r="D241" s="184">
        <f t="shared" si="9"/>
        <v>0</v>
      </c>
      <c r="E241" s="184" t="e">
        <f>IF($C241&lt;&gt;"商業",$D241* 計算!$G496, -_xlfn.AGGREGATE(9, 6, E$162:E240, E242:E$283))</f>
        <v>#DIV/0!</v>
      </c>
      <c r="F241" s="184" t="e">
        <f>IF($C241&lt;&gt;"運輸",$D241* 計算!$H496, -_xlfn.AGGREGATE(9, 6, F$162:F240, F242:F$283))</f>
        <v>#DIV/0!</v>
      </c>
      <c r="G241" s="184" t="e">
        <f t="shared" si="10"/>
        <v>#DIV/0!</v>
      </c>
    </row>
    <row r="242" spans="1:7" x14ac:dyDescent="0.25">
      <c r="A242" s="303">
        <v>80</v>
      </c>
      <c r="B242" s="356" t="str">
        <v>-</v>
      </c>
      <c r="C242" s="87">
        <v>0</v>
      </c>
      <c r="D242" s="184">
        <f t="shared" si="9"/>
        <v>0</v>
      </c>
      <c r="E242" s="184" t="e">
        <f>IF($C242&lt;&gt;"商業",$D242* 計算!$G497, -_xlfn.AGGREGATE(9, 6, E$162:E241, E243:E$283))</f>
        <v>#DIV/0!</v>
      </c>
      <c r="F242" s="184" t="e">
        <f>IF($C242&lt;&gt;"運輸",$D242* 計算!$H497, -_xlfn.AGGREGATE(9, 6, F$162:F241, F243:F$283))</f>
        <v>#DIV/0!</v>
      </c>
      <c r="G242" s="184" t="e">
        <f t="shared" si="10"/>
        <v>#DIV/0!</v>
      </c>
    </row>
    <row r="243" spans="1:7" x14ac:dyDescent="0.25">
      <c r="A243" s="303">
        <v>81</v>
      </c>
      <c r="B243" s="356" t="str">
        <v>-</v>
      </c>
      <c r="C243" s="87">
        <v>0</v>
      </c>
      <c r="D243" s="184">
        <f t="shared" si="9"/>
        <v>0</v>
      </c>
      <c r="E243" s="184" t="e">
        <f>IF($C243&lt;&gt;"商業",$D243* 計算!$G498, -_xlfn.AGGREGATE(9, 6, E$162:E242, E244:E$283))</f>
        <v>#DIV/0!</v>
      </c>
      <c r="F243" s="184" t="e">
        <f>IF($C243&lt;&gt;"運輸",$D243* 計算!$H498, -_xlfn.AGGREGATE(9, 6, F$162:F242, F244:F$283))</f>
        <v>#DIV/0!</v>
      </c>
      <c r="G243" s="184" t="e">
        <f t="shared" si="10"/>
        <v>#DIV/0!</v>
      </c>
    </row>
    <row r="244" spans="1:7" x14ac:dyDescent="0.25">
      <c r="A244" s="303">
        <v>82</v>
      </c>
      <c r="B244" s="356" t="str">
        <v>-</v>
      </c>
      <c r="C244" s="87">
        <v>0</v>
      </c>
      <c r="D244" s="184">
        <f t="shared" si="9"/>
        <v>0</v>
      </c>
      <c r="E244" s="184" t="e">
        <f>IF($C244&lt;&gt;"商業",$D244* 計算!$G499, -_xlfn.AGGREGATE(9, 6, E$162:E243, E245:E$283))</f>
        <v>#DIV/0!</v>
      </c>
      <c r="F244" s="184" t="e">
        <f>IF($C244&lt;&gt;"運輸",$D244* 計算!$H499, -_xlfn.AGGREGATE(9, 6, F$162:F243, F245:F$283))</f>
        <v>#DIV/0!</v>
      </c>
      <c r="G244" s="184" t="e">
        <f t="shared" si="10"/>
        <v>#DIV/0!</v>
      </c>
    </row>
    <row r="245" spans="1:7" x14ac:dyDescent="0.25">
      <c r="A245" s="303">
        <v>83</v>
      </c>
      <c r="B245" s="356" t="str">
        <v>-</v>
      </c>
      <c r="C245" s="87">
        <v>0</v>
      </c>
      <c r="D245" s="184">
        <f t="shared" si="9"/>
        <v>0</v>
      </c>
      <c r="E245" s="184" t="e">
        <f>IF($C245&lt;&gt;"商業",$D245* 計算!$G500, -_xlfn.AGGREGATE(9, 6, E$162:E244, E246:E$283))</f>
        <v>#DIV/0!</v>
      </c>
      <c r="F245" s="184" t="e">
        <f>IF($C245&lt;&gt;"運輸",$D245* 計算!$H500, -_xlfn.AGGREGATE(9, 6, F$162:F244, F246:F$283))</f>
        <v>#DIV/0!</v>
      </c>
      <c r="G245" s="184" t="e">
        <f t="shared" si="10"/>
        <v>#DIV/0!</v>
      </c>
    </row>
    <row r="246" spans="1:7" x14ac:dyDescent="0.25">
      <c r="A246" s="303">
        <v>84</v>
      </c>
      <c r="B246" s="356" t="str">
        <v>-</v>
      </c>
      <c r="C246" s="87">
        <v>0</v>
      </c>
      <c r="D246" s="184">
        <f t="shared" si="9"/>
        <v>0</v>
      </c>
      <c r="E246" s="184" t="e">
        <f>IF($C246&lt;&gt;"商業",$D246* 計算!$G501, -_xlfn.AGGREGATE(9, 6, E$162:E245, E247:E$283))</f>
        <v>#DIV/0!</v>
      </c>
      <c r="F246" s="184" t="e">
        <f>IF($C246&lt;&gt;"運輸",$D246* 計算!$H501, -_xlfn.AGGREGATE(9, 6, F$162:F245, F247:F$283))</f>
        <v>#DIV/0!</v>
      </c>
      <c r="G246" s="184" t="e">
        <f t="shared" si="10"/>
        <v>#DIV/0!</v>
      </c>
    </row>
    <row r="247" spans="1:7" x14ac:dyDescent="0.25">
      <c r="A247" s="303">
        <v>85</v>
      </c>
      <c r="B247" s="356" t="str">
        <v>-</v>
      </c>
      <c r="C247" s="87">
        <v>0</v>
      </c>
      <c r="D247" s="184">
        <f t="shared" si="9"/>
        <v>0</v>
      </c>
      <c r="E247" s="184" t="e">
        <f>IF($C247&lt;&gt;"商業",$D247* 計算!$G502, -_xlfn.AGGREGATE(9, 6, E$162:E246, E248:E$283))</f>
        <v>#DIV/0!</v>
      </c>
      <c r="F247" s="184" t="e">
        <f>IF($C247&lt;&gt;"運輸",$D247* 計算!$H502, -_xlfn.AGGREGATE(9, 6, F$162:F246, F248:F$283))</f>
        <v>#DIV/0!</v>
      </c>
      <c r="G247" s="184" t="e">
        <f t="shared" si="10"/>
        <v>#DIV/0!</v>
      </c>
    </row>
    <row r="248" spans="1:7" x14ac:dyDescent="0.25">
      <c r="A248" s="303">
        <v>86</v>
      </c>
      <c r="B248" s="356" t="str">
        <v>-</v>
      </c>
      <c r="C248" s="87">
        <v>0</v>
      </c>
      <c r="D248" s="184">
        <f t="shared" si="9"/>
        <v>0</v>
      </c>
      <c r="E248" s="184" t="e">
        <f>IF($C248&lt;&gt;"商業",$D248* 計算!$G503, -_xlfn.AGGREGATE(9, 6, E$162:E247, E249:E$283))</f>
        <v>#DIV/0!</v>
      </c>
      <c r="F248" s="184" t="e">
        <f>IF($C248&lt;&gt;"運輸",$D248* 計算!$H503, -_xlfn.AGGREGATE(9, 6, F$162:F247, F249:F$283))</f>
        <v>#DIV/0!</v>
      </c>
      <c r="G248" s="184" t="e">
        <f t="shared" si="10"/>
        <v>#DIV/0!</v>
      </c>
    </row>
    <row r="249" spans="1:7" x14ac:dyDescent="0.25">
      <c r="A249" s="303">
        <v>87</v>
      </c>
      <c r="B249" s="356" t="str">
        <v>-</v>
      </c>
      <c r="C249" s="87">
        <v>0</v>
      </c>
      <c r="D249" s="184">
        <f t="shared" si="9"/>
        <v>0</v>
      </c>
      <c r="E249" s="184" t="e">
        <f>IF($C249&lt;&gt;"商業",$D249* 計算!$G504, -_xlfn.AGGREGATE(9, 6, E$162:E248, E250:E$283))</f>
        <v>#DIV/0!</v>
      </c>
      <c r="F249" s="184" t="e">
        <f>IF($C249&lt;&gt;"運輸",$D249* 計算!$H504, -_xlfn.AGGREGATE(9, 6, F$162:F248, F250:F$283))</f>
        <v>#DIV/0!</v>
      </c>
      <c r="G249" s="184" t="e">
        <f t="shared" si="10"/>
        <v>#DIV/0!</v>
      </c>
    </row>
    <row r="250" spans="1:7" x14ac:dyDescent="0.25">
      <c r="A250" s="303">
        <v>88</v>
      </c>
      <c r="B250" s="356" t="str">
        <v>-</v>
      </c>
      <c r="C250" s="87">
        <v>0</v>
      </c>
      <c r="D250" s="184">
        <f t="shared" si="9"/>
        <v>0</v>
      </c>
      <c r="E250" s="184" t="e">
        <f>IF($C250&lt;&gt;"商業",$D250* 計算!$G505, -_xlfn.AGGREGATE(9, 6, E$162:E249, E251:E$283))</f>
        <v>#DIV/0!</v>
      </c>
      <c r="F250" s="184" t="e">
        <f>IF($C250&lt;&gt;"運輸",$D250* 計算!$H505, -_xlfn.AGGREGATE(9, 6, F$162:F249, F251:F$283))</f>
        <v>#DIV/0!</v>
      </c>
      <c r="G250" s="184" t="e">
        <f t="shared" si="10"/>
        <v>#DIV/0!</v>
      </c>
    </row>
    <row r="251" spans="1:7" x14ac:dyDescent="0.25">
      <c r="A251" s="303">
        <v>89</v>
      </c>
      <c r="B251" s="356" t="str">
        <v>-</v>
      </c>
      <c r="C251" s="87">
        <v>0</v>
      </c>
      <c r="D251" s="184">
        <f t="shared" si="9"/>
        <v>0</v>
      </c>
      <c r="E251" s="184" t="e">
        <f>IF($C251&lt;&gt;"商業",$D251* 計算!$G506, -_xlfn.AGGREGATE(9, 6, E$162:E250, E252:E$283))</f>
        <v>#DIV/0!</v>
      </c>
      <c r="F251" s="184" t="e">
        <f>IF($C251&lt;&gt;"運輸",$D251* 計算!$H506, -_xlfn.AGGREGATE(9, 6, F$162:F250, F252:F$283))</f>
        <v>#DIV/0!</v>
      </c>
      <c r="G251" s="184" t="e">
        <f t="shared" si="10"/>
        <v>#DIV/0!</v>
      </c>
    </row>
    <row r="252" spans="1:7" x14ac:dyDescent="0.25">
      <c r="A252" s="303">
        <v>90</v>
      </c>
      <c r="B252" s="356" t="str">
        <v>-</v>
      </c>
      <c r="C252" s="87">
        <v>0</v>
      </c>
      <c r="D252" s="184">
        <f t="shared" si="9"/>
        <v>0</v>
      </c>
      <c r="E252" s="184" t="e">
        <f>IF($C252&lt;&gt;"商業",$D252* 計算!$G507, -_xlfn.AGGREGATE(9, 6, E$162:E251, E253:E$283))</f>
        <v>#DIV/0!</v>
      </c>
      <c r="F252" s="184" t="e">
        <f>IF($C252&lt;&gt;"運輸",$D252* 計算!$H507, -_xlfn.AGGREGATE(9, 6, F$162:F251, F253:F$283))</f>
        <v>#DIV/0!</v>
      </c>
      <c r="G252" s="184" t="e">
        <f t="shared" si="10"/>
        <v>#DIV/0!</v>
      </c>
    </row>
    <row r="253" spans="1:7" x14ac:dyDescent="0.25">
      <c r="A253" s="303">
        <v>91</v>
      </c>
      <c r="B253" s="356" t="str">
        <v>-</v>
      </c>
      <c r="C253" s="87">
        <v>0</v>
      </c>
      <c r="D253" s="184">
        <f t="shared" si="9"/>
        <v>0</v>
      </c>
      <c r="E253" s="184" t="e">
        <f>IF($C253&lt;&gt;"商業",$D253* 計算!$G508, -_xlfn.AGGREGATE(9, 6, E$162:E252, E254:E$283))</f>
        <v>#DIV/0!</v>
      </c>
      <c r="F253" s="184" t="e">
        <f>IF($C253&lt;&gt;"運輸",$D253* 計算!$H508, -_xlfn.AGGREGATE(9, 6, F$162:F252, F254:F$283))</f>
        <v>#DIV/0!</v>
      </c>
      <c r="G253" s="184" t="e">
        <f t="shared" si="10"/>
        <v>#DIV/0!</v>
      </c>
    </row>
    <row r="254" spans="1:7" x14ac:dyDescent="0.25">
      <c r="A254" s="303">
        <v>92</v>
      </c>
      <c r="B254" s="356" t="str">
        <v>-</v>
      </c>
      <c r="C254" s="87">
        <v>0</v>
      </c>
      <c r="D254" s="184">
        <f t="shared" si="9"/>
        <v>0</v>
      </c>
      <c r="E254" s="184" t="e">
        <f>IF($C254&lt;&gt;"商業",$D254* 計算!$G509, -_xlfn.AGGREGATE(9, 6, E$162:E253, E255:E$283))</f>
        <v>#DIV/0!</v>
      </c>
      <c r="F254" s="184" t="e">
        <f>IF($C254&lt;&gt;"運輸",$D254* 計算!$H509, -_xlfn.AGGREGATE(9, 6, F$162:F253, F255:F$283))</f>
        <v>#DIV/0!</v>
      </c>
      <c r="G254" s="184" t="e">
        <f t="shared" si="10"/>
        <v>#DIV/0!</v>
      </c>
    </row>
    <row r="255" spans="1:7" x14ac:dyDescent="0.25">
      <c r="A255" s="303">
        <v>93</v>
      </c>
      <c r="B255" s="356" t="str">
        <v>-</v>
      </c>
      <c r="C255" s="87">
        <v>0</v>
      </c>
      <c r="D255" s="184">
        <f t="shared" si="9"/>
        <v>0</v>
      </c>
      <c r="E255" s="184" t="e">
        <f>IF($C255&lt;&gt;"商業",$D255* 計算!$G510, -_xlfn.AGGREGATE(9, 6, E$162:E254, E256:E$283))</f>
        <v>#DIV/0!</v>
      </c>
      <c r="F255" s="184" t="e">
        <f>IF($C255&lt;&gt;"運輸",$D255* 計算!$H510, -_xlfn.AGGREGATE(9, 6, F$162:F254, F256:F$283))</f>
        <v>#DIV/0!</v>
      </c>
      <c r="G255" s="184" t="e">
        <f t="shared" si="10"/>
        <v>#DIV/0!</v>
      </c>
    </row>
    <row r="256" spans="1:7" x14ac:dyDescent="0.25">
      <c r="A256" s="303">
        <v>94</v>
      </c>
      <c r="B256" s="356" t="str">
        <v>-</v>
      </c>
      <c r="C256" s="87">
        <v>0</v>
      </c>
      <c r="D256" s="184">
        <f t="shared" si="9"/>
        <v>0</v>
      </c>
      <c r="E256" s="184" t="e">
        <f>IF($C256&lt;&gt;"商業",$D256* 計算!$G511, -_xlfn.AGGREGATE(9, 6, E$162:E255, E257:E$283))</f>
        <v>#DIV/0!</v>
      </c>
      <c r="F256" s="184" t="e">
        <f>IF($C256&lt;&gt;"運輸",$D256* 計算!$H511, -_xlfn.AGGREGATE(9, 6, F$162:F255, F257:F$283))</f>
        <v>#DIV/0!</v>
      </c>
      <c r="G256" s="184" t="e">
        <f t="shared" si="10"/>
        <v>#DIV/0!</v>
      </c>
    </row>
    <row r="257" spans="1:7" x14ac:dyDescent="0.25">
      <c r="A257" s="303">
        <v>95</v>
      </c>
      <c r="B257" s="356" t="str">
        <v>-</v>
      </c>
      <c r="C257" s="87">
        <v>0</v>
      </c>
      <c r="D257" s="184">
        <f t="shared" si="9"/>
        <v>0</v>
      </c>
      <c r="E257" s="184" t="e">
        <f>IF($C257&lt;&gt;"商業",$D257* 計算!$G512, -_xlfn.AGGREGATE(9, 6, E$162:E256, E258:E$283))</f>
        <v>#DIV/0!</v>
      </c>
      <c r="F257" s="184" t="e">
        <f>IF($C257&lt;&gt;"運輸",$D257* 計算!$H512, -_xlfn.AGGREGATE(9, 6, F$162:F256, F258:F$283))</f>
        <v>#DIV/0!</v>
      </c>
      <c r="G257" s="184" t="e">
        <f t="shared" si="10"/>
        <v>#DIV/0!</v>
      </c>
    </row>
    <row r="258" spans="1:7" x14ac:dyDescent="0.25">
      <c r="A258" s="303">
        <v>96</v>
      </c>
      <c r="B258" s="356" t="str">
        <v>-</v>
      </c>
      <c r="C258" s="87">
        <v>0</v>
      </c>
      <c r="D258" s="184">
        <f t="shared" si="9"/>
        <v>0</v>
      </c>
      <c r="E258" s="184" t="e">
        <f>IF($C258&lt;&gt;"商業",$D258* 計算!$G513, -_xlfn.AGGREGATE(9, 6, E$162:E257, E259:E$283))</f>
        <v>#DIV/0!</v>
      </c>
      <c r="F258" s="184" t="e">
        <f>IF($C258&lt;&gt;"運輸",$D258* 計算!$H513, -_xlfn.AGGREGATE(9, 6, F$162:F257, F259:F$283))</f>
        <v>#DIV/0!</v>
      </c>
      <c r="G258" s="184" t="e">
        <f t="shared" si="10"/>
        <v>#DIV/0!</v>
      </c>
    </row>
    <row r="259" spans="1:7" x14ac:dyDescent="0.25">
      <c r="A259" s="303">
        <v>97</v>
      </c>
      <c r="B259" s="356" t="str">
        <v>-</v>
      </c>
      <c r="C259" s="87">
        <v>0</v>
      </c>
      <c r="D259" s="184">
        <f t="shared" ref="D259:D282" si="11">IF(_スイッチ_消費項目分類方法="大分類",SUMIF(消費項目_大分類_振分,$B259,INDEX(消費総額_大分類, 0, MATCH(_スイッチ_観光客属性,観光客属性_消費総額, 0))),IF(_スイッチ_消費項目分類方法="小分類",SUMIF(消費項目_小分類_振分,$B259,INDEX(消費総額_小分類, 0, MATCH(_スイッチ_観光客属性, 観光客属性_消費総額, 0)))))</f>
        <v>0</v>
      </c>
      <c r="E259" s="184" t="e">
        <f>IF($C259&lt;&gt;"商業",$D259* 計算!$G514, -_xlfn.AGGREGATE(9, 6, E$162:E258, E260:E$283))</f>
        <v>#DIV/0!</v>
      </c>
      <c r="F259" s="184" t="e">
        <f>IF($C259&lt;&gt;"運輸",$D259* 計算!$H514, -_xlfn.AGGREGATE(9, 6, F$162:F258, F260:F$283))</f>
        <v>#DIV/0!</v>
      </c>
      <c r="G259" s="184" t="e">
        <f t="shared" si="10"/>
        <v>#DIV/0!</v>
      </c>
    </row>
    <row r="260" spans="1:7" x14ac:dyDescent="0.25">
      <c r="A260" s="303">
        <v>98</v>
      </c>
      <c r="B260" s="356" t="str">
        <v>-</v>
      </c>
      <c r="C260" s="87">
        <v>0</v>
      </c>
      <c r="D260" s="184">
        <f t="shared" si="11"/>
        <v>0</v>
      </c>
      <c r="E260" s="184" t="e">
        <f>IF($C260&lt;&gt;"商業",$D260* 計算!$G515, -_xlfn.AGGREGATE(9, 6, E$162:E259, E261:E$283))</f>
        <v>#DIV/0!</v>
      </c>
      <c r="F260" s="184" t="e">
        <f>IF($C260&lt;&gt;"運輸",$D260* 計算!$H515, -_xlfn.AGGREGATE(9, 6, F$162:F259, F261:F$283))</f>
        <v>#DIV/0!</v>
      </c>
      <c r="G260" s="184" t="e">
        <f t="shared" si="10"/>
        <v>#DIV/0!</v>
      </c>
    </row>
    <row r="261" spans="1:7" x14ac:dyDescent="0.25">
      <c r="A261" s="303">
        <v>99</v>
      </c>
      <c r="B261" s="356" t="str">
        <v>-</v>
      </c>
      <c r="C261" s="87">
        <v>0</v>
      </c>
      <c r="D261" s="184">
        <f t="shared" si="11"/>
        <v>0</v>
      </c>
      <c r="E261" s="184" t="e">
        <f>IF($C261&lt;&gt;"商業",$D261* 計算!$G516, -_xlfn.AGGREGATE(9, 6, E$162:E260, E262:E$283))</f>
        <v>#DIV/0!</v>
      </c>
      <c r="F261" s="184" t="e">
        <f>IF($C261&lt;&gt;"運輸",$D261* 計算!$H516, -_xlfn.AGGREGATE(9, 6, F$162:F260, F262:F$283))</f>
        <v>#DIV/0!</v>
      </c>
      <c r="G261" s="184" t="e">
        <f t="shared" si="10"/>
        <v>#DIV/0!</v>
      </c>
    </row>
    <row r="262" spans="1:7" x14ac:dyDescent="0.25">
      <c r="A262" s="303">
        <v>100</v>
      </c>
      <c r="B262" s="356" t="str">
        <v>-</v>
      </c>
      <c r="C262" s="87">
        <v>0</v>
      </c>
      <c r="D262" s="184">
        <f t="shared" si="11"/>
        <v>0</v>
      </c>
      <c r="E262" s="184" t="e">
        <f>IF($C262&lt;&gt;"商業",$D262* 計算!$G517, -_xlfn.AGGREGATE(9, 6, E$162:E261, E263:E$283))</f>
        <v>#DIV/0!</v>
      </c>
      <c r="F262" s="184" t="e">
        <f>IF($C262&lt;&gt;"運輸",$D262* 計算!$H517, -_xlfn.AGGREGATE(9, 6, F$162:F261, F263:F$283))</f>
        <v>#DIV/0!</v>
      </c>
      <c r="G262" s="184" t="e">
        <f t="shared" si="10"/>
        <v>#DIV/0!</v>
      </c>
    </row>
    <row r="263" spans="1:7" x14ac:dyDescent="0.25">
      <c r="A263" s="303">
        <v>101</v>
      </c>
      <c r="B263" s="356" t="str">
        <v>-</v>
      </c>
      <c r="C263" s="87">
        <v>0</v>
      </c>
      <c r="D263" s="184">
        <f t="shared" si="11"/>
        <v>0</v>
      </c>
      <c r="E263" s="184" t="e">
        <f>IF($C263&lt;&gt;"商業",$D263* 計算!$G518, -_xlfn.AGGREGATE(9, 6, E$162:E262, E264:E$283))</f>
        <v>#DIV/0!</v>
      </c>
      <c r="F263" s="184" t="e">
        <f>IF($C263&lt;&gt;"運輸",$D263* 計算!$H518, -_xlfn.AGGREGATE(9, 6, F$162:F262, F264:F$283))</f>
        <v>#DIV/0!</v>
      </c>
      <c r="G263" s="184" t="e">
        <f t="shared" si="10"/>
        <v>#DIV/0!</v>
      </c>
    </row>
    <row r="264" spans="1:7" x14ac:dyDescent="0.25">
      <c r="A264" s="303">
        <v>102</v>
      </c>
      <c r="B264" s="356" t="str">
        <v>-</v>
      </c>
      <c r="C264" s="87">
        <v>0</v>
      </c>
      <c r="D264" s="184">
        <f t="shared" si="11"/>
        <v>0</v>
      </c>
      <c r="E264" s="184" t="e">
        <f>IF($C264&lt;&gt;"商業",$D264* 計算!$G519, -_xlfn.AGGREGATE(9, 6, E$162:E263, E265:E$283))</f>
        <v>#DIV/0!</v>
      </c>
      <c r="F264" s="184" t="e">
        <f>IF($C264&lt;&gt;"運輸",$D264* 計算!$H519, -_xlfn.AGGREGATE(9, 6, F$162:F263, F265:F$283))</f>
        <v>#DIV/0!</v>
      </c>
      <c r="G264" s="184" t="e">
        <f t="shared" si="10"/>
        <v>#DIV/0!</v>
      </c>
    </row>
    <row r="265" spans="1:7" x14ac:dyDescent="0.25">
      <c r="A265" s="303">
        <v>103</v>
      </c>
      <c r="B265" s="356" t="str">
        <v>-</v>
      </c>
      <c r="C265" s="87">
        <v>0</v>
      </c>
      <c r="D265" s="184">
        <f t="shared" si="11"/>
        <v>0</v>
      </c>
      <c r="E265" s="184" t="e">
        <f>IF($C265&lt;&gt;"商業",$D265* 計算!$G520, -_xlfn.AGGREGATE(9, 6, E$162:E264, E266:E$283))</f>
        <v>#DIV/0!</v>
      </c>
      <c r="F265" s="184" t="e">
        <f>IF($C265&lt;&gt;"運輸",$D265* 計算!$H520, -_xlfn.AGGREGATE(9, 6, F$162:F264, F266:F$283))</f>
        <v>#DIV/0!</v>
      </c>
      <c r="G265" s="184" t="e">
        <f t="shared" si="10"/>
        <v>#DIV/0!</v>
      </c>
    </row>
    <row r="266" spans="1:7" x14ac:dyDescent="0.25">
      <c r="A266" s="303">
        <v>104</v>
      </c>
      <c r="B266" s="356" t="str">
        <v>-</v>
      </c>
      <c r="C266" s="87">
        <v>0</v>
      </c>
      <c r="D266" s="184">
        <f t="shared" si="11"/>
        <v>0</v>
      </c>
      <c r="E266" s="184" t="e">
        <f>IF($C266&lt;&gt;"商業",$D266* 計算!$G521, -_xlfn.AGGREGATE(9, 6, E$162:E265, E267:E$283))</f>
        <v>#DIV/0!</v>
      </c>
      <c r="F266" s="184" t="e">
        <f>IF($C266&lt;&gt;"運輸",$D266* 計算!$H521, -_xlfn.AGGREGATE(9, 6, F$162:F265, F267:F$283))</f>
        <v>#DIV/0!</v>
      </c>
      <c r="G266" s="184" t="e">
        <f t="shared" si="10"/>
        <v>#DIV/0!</v>
      </c>
    </row>
    <row r="267" spans="1:7" x14ac:dyDescent="0.25">
      <c r="A267" s="303">
        <v>105</v>
      </c>
      <c r="B267" s="356" t="str">
        <v>-</v>
      </c>
      <c r="C267" s="87">
        <v>0</v>
      </c>
      <c r="D267" s="184">
        <f t="shared" si="11"/>
        <v>0</v>
      </c>
      <c r="E267" s="184" t="e">
        <f>IF($C267&lt;&gt;"商業",$D267* 計算!$G522, -_xlfn.AGGREGATE(9, 6, E$162:E266, E268:E$283))</f>
        <v>#DIV/0!</v>
      </c>
      <c r="F267" s="184" t="e">
        <f>IF($C267&lt;&gt;"運輸",$D267* 計算!$H522, -_xlfn.AGGREGATE(9, 6, F$162:F266, F268:F$283))</f>
        <v>#DIV/0!</v>
      </c>
      <c r="G267" s="184" t="e">
        <f t="shared" si="10"/>
        <v>#DIV/0!</v>
      </c>
    </row>
    <row r="268" spans="1:7" x14ac:dyDescent="0.25">
      <c r="A268" s="303">
        <v>106</v>
      </c>
      <c r="B268" s="356" t="str">
        <v>-</v>
      </c>
      <c r="C268" s="87">
        <v>0</v>
      </c>
      <c r="D268" s="184">
        <f t="shared" si="11"/>
        <v>0</v>
      </c>
      <c r="E268" s="184" t="e">
        <f>IF($C268&lt;&gt;"商業",$D268* 計算!$G523, -_xlfn.AGGREGATE(9, 6, E$162:E267, E269:E$283))</f>
        <v>#DIV/0!</v>
      </c>
      <c r="F268" s="184" t="e">
        <f>IF($C268&lt;&gt;"運輸",$D268* 計算!$H523, -_xlfn.AGGREGATE(9, 6, F$162:F267, F269:F$283))</f>
        <v>#DIV/0!</v>
      </c>
      <c r="G268" s="184" t="e">
        <f t="shared" si="10"/>
        <v>#DIV/0!</v>
      </c>
    </row>
    <row r="269" spans="1:7" x14ac:dyDescent="0.25">
      <c r="A269" s="303">
        <v>107</v>
      </c>
      <c r="B269" s="356" t="str">
        <v>-</v>
      </c>
      <c r="C269" s="87">
        <v>0</v>
      </c>
      <c r="D269" s="184">
        <f t="shared" si="11"/>
        <v>0</v>
      </c>
      <c r="E269" s="184" t="e">
        <f>IF($C269&lt;&gt;"商業",$D269* 計算!$G524, -_xlfn.AGGREGATE(9, 6, E$162:E268, E270:E$283))</f>
        <v>#DIV/0!</v>
      </c>
      <c r="F269" s="184" t="e">
        <f>IF($C269&lt;&gt;"運輸",$D269* 計算!$H524, -_xlfn.AGGREGATE(9, 6, F$162:F268, F270:F$283))</f>
        <v>#DIV/0!</v>
      </c>
      <c r="G269" s="184" t="e">
        <f t="shared" si="10"/>
        <v>#DIV/0!</v>
      </c>
    </row>
    <row r="270" spans="1:7" x14ac:dyDescent="0.25">
      <c r="A270" s="303">
        <v>108</v>
      </c>
      <c r="B270" s="356" t="str">
        <v>-</v>
      </c>
      <c r="C270" s="87">
        <v>0</v>
      </c>
      <c r="D270" s="184">
        <f t="shared" si="11"/>
        <v>0</v>
      </c>
      <c r="E270" s="184" t="e">
        <f>IF($C270&lt;&gt;"商業",$D270* 計算!$G525, -_xlfn.AGGREGATE(9, 6, E$162:E269, E271:E$283))</f>
        <v>#DIV/0!</v>
      </c>
      <c r="F270" s="184" t="e">
        <f>IF($C270&lt;&gt;"運輸",$D270* 計算!$H525, -_xlfn.AGGREGATE(9, 6, F$162:F269, F271:F$283))</f>
        <v>#DIV/0!</v>
      </c>
      <c r="G270" s="184" t="e">
        <f t="shared" si="10"/>
        <v>#DIV/0!</v>
      </c>
    </row>
    <row r="271" spans="1:7" x14ac:dyDescent="0.25">
      <c r="A271" s="303">
        <v>109</v>
      </c>
      <c r="B271" s="356" t="str">
        <v>-</v>
      </c>
      <c r="C271" s="87">
        <v>0</v>
      </c>
      <c r="D271" s="184">
        <f t="shared" si="11"/>
        <v>0</v>
      </c>
      <c r="E271" s="184" t="e">
        <f>IF($C271&lt;&gt;"商業",$D271* 計算!$G526, -_xlfn.AGGREGATE(9, 6, E$162:E270, E272:E$283))</f>
        <v>#DIV/0!</v>
      </c>
      <c r="F271" s="184" t="e">
        <f>IF($C271&lt;&gt;"運輸",$D271* 計算!$H526, -_xlfn.AGGREGATE(9, 6, F$162:F270, F272:F$283))</f>
        <v>#DIV/0!</v>
      </c>
      <c r="G271" s="184" t="e">
        <f t="shared" si="10"/>
        <v>#DIV/0!</v>
      </c>
    </row>
    <row r="272" spans="1:7" x14ac:dyDescent="0.25">
      <c r="A272" s="303">
        <v>110</v>
      </c>
      <c r="B272" s="356" t="str">
        <v>-</v>
      </c>
      <c r="C272" s="87">
        <v>0</v>
      </c>
      <c r="D272" s="184">
        <f t="shared" si="11"/>
        <v>0</v>
      </c>
      <c r="E272" s="184" t="e">
        <f>IF($C272&lt;&gt;"商業",$D272* 計算!$G527, -_xlfn.AGGREGATE(9, 6, E$162:E271, E273:E$283))</f>
        <v>#DIV/0!</v>
      </c>
      <c r="F272" s="184" t="e">
        <f>IF($C272&lt;&gt;"運輸",$D272* 計算!$H527, -_xlfn.AGGREGATE(9, 6, F$162:F271, F273:F$283))</f>
        <v>#DIV/0!</v>
      </c>
      <c r="G272" s="184" t="e">
        <f t="shared" si="10"/>
        <v>#DIV/0!</v>
      </c>
    </row>
    <row r="273" spans="1:7" x14ac:dyDescent="0.25">
      <c r="A273" s="303">
        <v>111</v>
      </c>
      <c r="B273" s="356" t="str">
        <v>-</v>
      </c>
      <c r="C273" s="87">
        <v>0</v>
      </c>
      <c r="D273" s="184">
        <f t="shared" si="11"/>
        <v>0</v>
      </c>
      <c r="E273" s="184" t="e">
        <f>IF($C273&lt;&gt;"商業",$D273* 計算!$G528, -_xlfn.AGGREGATE(9, 6, E$162:E272, E274:E$283))</f>
        <v>#DIV/0!</v>
      </c>
      <c r="F273" s="184" t="e">
        <f>IF($C273&lt;&gt;"運輸",$D273* 計算!$H528, -_xlfn.AGGREGATE(9, 6, F$162:F272, F274:F$283))</f>
        <v>#DIV/0!</v>
      </c>
      <c r="G273" s="184" t="e">
        <f t="shared" si="10"/>
        <v>#DIV/0!</v>
      </c>
    </row>
    <row r="274" spans="1:7" x14ac:dyDescent="0.25">
      <c r="A274" s="303">
        <v>112</v>
      </c>
      <c r="B274" s="356" t="str">
        <v>-</v>
      </c>
      <c r="C274" s="87">
        <v>0</v>
      </c>
      <c r="D274" s="184">
        <f t="shared" si="11"/>
        <v>0</v>
      </c>
      <c r="E274" s="184" t="e">
        <f>IF($C274&lt;&gt;"商業",$D274* 計算!$G529, -_xlfn.AGGREGATE(9, 6, E$162:E273, E275:E$283))</f>
        <v>#DIV/0!</v>
      </c>
      <c r="F274" s="184" t="e">
        <f>IF($C274&lt;&gt;"運輸",$D274* 計算!$H529, -_xlfn.AGGREGATE(9, 6, F$162:F273, F275:F$283))</f>
        <v>#DIV/0!</v>
      </c>
      <c r="G274" s="184" t="e">
        <f t="shared" si="10"/>
        <v>#DIV/0!</v>
      </c>
    </row>
    <row r="275" spans="1:7" x14ac:dyDescent="0.25">
      <c r="A275" s="303">
        <v>113</v>
      </c>
      <c r="B275" s="356" t="str">
        <v>-</v>
      </c>
      <c r="C275" s="87">
        <v>0</v>
      </c>
      <c r="D275" s="184">
        <f t="shared" si="11"/>
        <v>0</v>
      </c>
      <c r="E275" s="184" t="e">
        <f>IF($C275&lt;&gt;"商業",$D275* 計算!$G530, -_xlfn.AGGREGATE(9, 6, E$162:E274, E276:E$283))</f>
        <v>#DIV/0!</v>
      </c>
      <c r="F275" s="184" t="e">
        <f>IF($C275&lt;&gt;"運輸",$D275* 計算!$H530, -_xlfn.AGGREGATE(9, 6, F$162:F274, F276:F$283))</f>
        <v>#DIV/0!</v>
      </c>
      <c r="G275" s="184" t="e">
        <f t="shared" si="10"/>
        <v>#DIV/0!</v>
      </c>
    </row>
    <row r="276" spans="1:7" x14ac:dyDescent="0.25">
      <c r="A276" s="303">
        <v>114</v>
      </c>
      <c r="B276" s="356" t="str">
        <v>-</v>
      </c>
      <c r="C276" s="87">
        <v>0</v>
      </c>
      <c r="D276" s="184">
        <f t="shared" si="11"/>
        <v>0</v>
      </c>
      <c r="E276" s="184" t="e">
        <f>IF($C276&lt;&gt;"商業",$D276* 計算!$G531, -_xlfn.AGGREGATE(9, 6, E$162:E275, E277:E$283))</f>
        <v>#DIV/0!</v>
      </c>
      <c r="F276" s="184" t="e">
        <f>IF($C276&lt;&gt;"運輸",$D276* 計算!$H531, -_xlfn.AGGREGATE(9, 6, F$162:F275, F277:F$283))</f>
        <v>#DIV/0!</v>
      </c>
      <c r="G276" s="184" t="e">
        <f t="shared" si="10"/>
        <v>#DIV/0!</v>
      </c>
    </row>
    <row r="277" spans="1:7" x14ac:dyDescent="0.25">
      <c r="A277" s="303">
        <v>115</v>
      </c>
      <c r="B277" s="356" t="str">
        <v>-</v>
      </c>
      <c r="C277" s="87">
        <v>0</v>
      </c>
      <c r="D277" s="184">
        <f t="shared" si="11"/>
        <v>0</v>
      </c>
      <c r="E277" s="184" t="e">
        <f>IF($C277&lt;&gt;"商業",$D277* 計算!$G532, -_xlfn.AGGREGATE(9, 6, E$162:E276, E278:E$283))</f>
        <v>#DIV/0!</v>
      </c>
      <c r="F277" s="184" t="e">
        <f>IF($C277&lt;&gt;"運輸",$D277* 計算!$H532, -_xlfn.AGGREGATE(9, 6, F$162:F276, F278:F$283))</f>
        <v>#DIV/0!</v>
      </c>
      <c r="G277" s="184" t="e">
        <f t="shared" si="10"/>
        <v>#DIV/0!</v>
      </c>
    </row>
    <row r="278" spans="1:7" x14ac:dyDescent="0.25">
      <c r="A278" s="303">
        <v>116</v>
      </c>
      <c r="B278" s="356" t="str">
        <v>-</v>
      </c>
      <c r="C278" s="87">
        <v>0</v>
      </c>
      <c r="D278" s="184">
        <f t="shared" si="11"/>
        <v>0</v>
      </c>
      <c r="E278" s="184" t="e">
        <f>IF($C278&lt;&gt;"商業",$D278* 計算!$G533, -_xlfn.AGGREGATE(9, 6, E$162:E277, E279:E$283))</f>
        <v>#DIV/0!</v>
      </c>
      <c r="F278" s="184" t="e">
        <f>IF($C278&lt;&gt;"運輸",$D278* 計算!$H533, -_xlfn.AGGREGATE(9, 6, F$162:F277, F279:F$283))</f>
        <v>#DIV/0!</v>
      </c>
      <c r="G278" s="184" t="e">
        <f t="shared" si="10"/>
        <v>#DIV/0!</v>
      </c>
    </row>
    <row r="279" spans="1:7" x14ac:dyDescent="0.25">
      <c r="A279" s="303">
        <v>117</v>
      </c>
      <c r="B279" s="356" t="str">
        <v>-</v>
      </c>
      <c r="C279" s="87">
        <v>0</v>
      </c>
      <c r="D279" s="184">
        <f t="shared" si="11"/>
        <v>0</v>
      </c>
      <c r="E279" s="184" t="e">
        <f>IF($C279&lt;&gt;"商業",$D279* 計算!$G534, -_xlfn.AGGREGATE(9, 6, E$162:E278, E280:E$283))</f>
        <v>#DIV/0!</v>
      </c>
      <c r="F279" s="184" t="e">
        <f>IF($C279&lt;&gt;"運輸",$D279* 計算!$H534, -_xlfn.AGGREGATE(9, 6, F$162:F278, F280:F$283))</f>
        <v>#DIV/0!</v>
      </c>
      <c r="G279" s="184" t="e">
        <f t="shared" si="10"/>
        <v>#DIV/0!</v>
      </c>
    </row>
    <row r="280" spans="1:7" x14ac:dyDescent="0.25">
      <c r="A280" s="303">
        <v>118</v>
      </c>
      <c r="B280" s="356" t="str">
        <v>-</v>
      </c>
      <c r="C280" s="87">
        <v>0</v>
      </c>
      <c r="D280" s="184">
        <f t="shared" si="11"/>
        <v>0</v>
      </c>
      <c r="E280" s="184" t="e">
        <f>IF($C280&lt;&gt;"商業",$D280* 計算!$G535, -_xlfn.AGGREGATE(9, 6, E$162:E279, E281:E$283))</f>
        <v>#DIV/0!</v>
      </c>
      <c r="F280" s="184" t="e">
        <f>IF($C280&lt;&gt;"運輸",$D280* 計算!$H535, -_xlfn.AGGREGATE(9, 6, F$162:F279, F281:F$283))</f>
        <v>#DIV/0!</v>
      </c>
      <c r="G280" s="184" t="e">
        <f t="shared" si="10"/>
        <v>#DIV/0!</v>
      </c>
    </row>
    <row r="281" spans="1:7" x14ac:dyDescent="0.25">
      <c r="A281" s="303">
        <v>119</v>
      </c>
      <c r="B281" s="356" t="str">
        <v>-</v>
      </c>
      <c r="C281" s="87">
        <v>0</v>
      </c>
      <c r="D281" s="184">
        <f t="shared" si="11"/>
        <v>0</v>
      </c>
      <c r="E281" s="184" t="e">
        <f>IF($C281&lt;&gt;"商業",$D281* 計算!$G536, -_xlfn.AGGREGATE(9, 6, E$162:E280, E282:E$283))</f>
        <v>#DIV/0!</v>
      </c>
      <c r="F281" s="184" t="e">
        <f>IF($C281&lt;&gt;"運輸",$D281* 計算!$H536, -_xlfn.AGGREGATE(9, 6, F$162:F280, F282:F$283))</f>
        <v>#DIV/0!</v>
      </c>
      <c r="G281" s="184" t="e">
        <f t="shared" si="10"/>
        <v>#DIV/0!</v>
      </c>
    </row>
    <row r="282" spans="1:7" x14ac:dyDescent="0.25">
      <c r="A282" s="303">
        <v>120</v>
      </c>
      <c r="B282" s="356" t="str">
        <v>-</v>
      </c>
      <c r="C282" s="87">
        <v>0</v>
      </c>
      <c r="D282" s="184">
        <f t="shared" si="11"/>
        <v>0</v>
      </c>
      <c r="E282" s="184" t="e">
        <f>IF($C282&lt;&gt;"商業",$D282* 計算!$G537, -_xlfn.AGGREGATE(9, 6, E$162:E281, E283:E$283))</f>
        <v>#DIV/0!</v>
      </c>
      <c r="F282" s="184" t="e">
        <f>IF($C282&lt;&gt;"運輸",$D282* 計算!$H537, -_xlfn.AGGREGATE(9, 6, F$162:F281, F283:F$283))</f>
        <v>#DIV/0!</v>
      </c>
      <c r="G282" s="184" t="e">
        <f t="shared" si="10"/>
        <v>#DIV/0!</v>
      </c>
    </row>
    <row r="283" spans="1:7" x14ac:dyDescent="0.25">
      <c r="A283" s="80"/>
      <c r="B283" s="357"/>
    </row>
    <row r="284" spans="1:7" x14ac:dyDescent="0.25">
      <c r="A284" s="80"/>
      <c r="B284" s="357"/>
    </row>
    <row r="285" spans="1:7" ht="199.5" customHeight="1" x14ac:dyDescent="0.25">
      <c r="A285" s="80"/>
      <c r="B285" s="146" t="str">
        <f ca="1">_xlfn.FORMULATEXT(B$163)</f>
        <v>{=分類_出力}</v>
      </c>
      <c r="C285" s="146" t="str">
        <f t="shared" ref="C285:G285" ca="1" si="12">_xlfn.FORMULATEXT(C$163)</f>
        <v>{=特殊処理}</v>
      </c>
      <c r="D285" s="536" t="str">
        <f t="shared" ca="1" si="12"/>
        <v>=IF(_スイッチ_消費項目分類方法="大分類",SUMIF(消費項目_大分類_振分,RC2,INDEX(消費総額_大分類, 0, MATCH(_スイッチ_観光客属性,観光客属性_消費総額, 0))),IF(_スイッチ_消費項目分類方法="小分類",SUMIF(消費項目_小分類_振分,RC2,INDEX(消費総額_小分類, 0, MATCH(_スイッチ_観光客属性, 観光客属性_消費総額, 0)))))</v>
      </c>
      <c r="E285" s="146" t="str">
        <f t="shared" ca="1" si="12"/>
        <v>=IF(RC3&lt;&gt;"商業",RC4* 計算!R[255]C7, -AGGREGATE(9, 6, R162C:R[-1]C, R[1]C:R283C))</v>
      </c>
      <c r="F285" s="146" t="str">
        <f t="shared" ca="1" si="12"/>
        <v>=IF(RC3&lt;&gt;"運輸",RC4* 計算!R[255]C8, -AGGREGATE(9, 6, R162C:R[-1]C, R[1]C:R283C))</v>
      </c>
      <c r="G285" s="146" t="str">
        <f t="shared" ca="1" si="12"/>
        <v>=RC4-RC5-RC6</v>
      </c>
    </row>
    <row r="286" spans="1:7" x14ac:dyDescent="0.25">
      <c r="A286" s="80"/>
      <c r="B286" s="146">
        <f t="array" aca="1" ref="B286" ca="1">SUM(IF(EXACT(_xlfn.FORMULATEXT(B$163), _xlfn.FORMULATEXT(B$163:B$282)), 1, 0))</f>
        <v>120</v>
      </c>
      <c r="C286" s="146">
        <f t="array" aca="1" ref="C286" ca="1">SUM(IF(EXACT(_xlfn.FORMULATEXT(C$163), _xlfn.FORMULATEXT(C$163:C$282)), 1, 0))</f>
        <v>120</v>
      </c>
      <c r="D286" s="146">
        <f t="array" aca="1" ref="D286" ca="1">SUM(IF(EXACT(_xlfn.FORMULATEXT(D$163), _xlfn.FORMULATEXT(D$163:D$282)), 1, 0))</f>
        <v>120</v>
      </c>
      <c r="E286" s="146">
        <f t="array" aca="1" ref="E286" ca="1">SUM(IF(EXACT(_xlfn.FORMULATEXT(E$163), _xlfn.FORMULATEXT(E$163:E$282)), 1, 0))</f>
        <v>120</v>
      </c>
      <c r="F286" s="146">
        <f t="array" aca="1" ref="F286" ca="1">SUM(IF(EXACT(_xlfn.FORMULATEXT(F$163), _xlfn.FORMULATEXT(F$163:F$282)), 1, 0))</f>
        <v>120</v>
      </c>
    </row>
    <row r="287" spans="1:7" x14ac:dyDescent="0.25">
      <c r="A287" s="80"/>
      <c r="B287" s="357"/>
    </row>
    <row r="288" spans="1:7" x14ac:dyDescent="0.25">
      <c r="B288" s="57" t="s">
        <v>807</v>
      </c>
      <c r="C288" s="41"/>
      <c r="D288" s="12"/>
      <c r="E288" s="12"/>
      <c r="F288" s="12"/>
      <c r="G288" s="41" t="s">
        <v>379</v>
      </c>
    </row>
    <row r="289" spans="1:17" x14ac:dyDescent="0.25">
      <c r="A289" s="302"/>
      <c r="B289" s="87"/>
      <c r="C289" s="87"/>
      <c r="D289" s="94" t="s">
        <v>356</v>
      </c>
      <c r="E289" s="94" t="s">
        <v>474</v>
      </c>
      <c r="F289" s="94" t="s">
        <v>485</v>
      </c>
      <c r="G289" s="94" t="s">
        <v>357</v>
      </c>
    </row>
    <row r="290" spans="1:17" x14ac:dyDescent="0.25">
      <c r="A290" s="302"/>
      <c r="B290" s="349"/>
      <c r="C290" s="349"/>
      <c r="D290" s="350"/>
      <c r="E290" s="350"/>
      <c r="F290" s="350"/>
      <c r="G290" s="350"/>
    </row>
    <row r="291" spans="1:17" x14ac:dyDescent="0.25">
      <c r="A291" s="302">
        <v>1</v>
      </c>
      <c r="B291" s="356" t="str">
        <f t="array" ref="B291:B410">分類_出力</f>
        <v>農業</v>
      </c>
      <c r="C291" s="87" t="str">
        <f t="array" ref="C291:C410">特殊処理</f>
        <v>農林水産業</v>
      </c>
      <c r="D291" s="296">
        <f t="array" ref="D291:D410">移輸入額_入力</f>
        <v>0</v>
      </c>
      <c r="E291" s="296">
        <f>IF($C291&lt;&gt;"商業", $D291*G418, -_xlfn.AGGREGATE(9, 6, E$290:E290, E292:E$411))</f>
        <v>0</v>
      </c>
      <c r="F291" s="296">
        <f>IF($C291&lt;&gt;"運輸", $D291*H418, -_xlfn.AGGREGATE(9, 6, F$290:F290, F292:F$411))</f>
        <v>0</v>
      </c>
      <c r="G291" s="296">
        <f t="shared" ref="G291:G322" si="13">$D291-$E291-$F291</f>
        <v>0</v>
      </c>
    </row>
    <row r="292" spans="1:17" x14ac:dyDescent="0.25">
      <c r="A292" s="302">
        <v>2</v>
      </c>
      <c r="B292" s="356" t="str">
        <v>林業</v>
      </c>
      <c r="C292" s="87" t="str">
        <v>農林水産業</v>
      </c>
      <c r="D292" s="296">
        <v>0</v>
      </c>
      <c r="E292" s="296">
        <f>IF($C292&lt;&gt;"商業", $D292*G419, -_xlfn.AGGREGATE(9, 6, E$290:E291, E293:E$411))</f>
        <v>0</v>
      </c>
      <c r="F292" s="296">
        <f>IF($C292&lt;&gt;"運輸", $D292*H419, -_xlfn.AGGREGATE(9, 6, F$290:F291, F293:F$411))</f>
        <v>0</v>
      </c>
      <c r="G292" s="296">
        <f t="shared" si="13"/>
        <v>0</v>
      </c>
    </row>
    <row r="293" spans="1:17" x14ac:dyDescent="0.25">
      <c r="A293" s="302">
        <v>3</v>
      </c>
      <c r="B293" s="356" t="str">
        <v>漁業</v>
      </c>
      <c r="C293" s="87" t="str">
        <v>農林水産業</v>
      </c>
      <c r="D293" s="296">
        <v>0</v>
      </c>
      <c r="E293" s="296">
        <f>IF($C293&lt;&gt;"商業", $D293*G420, -_xlfn.AGGREGATE(9, 6, E$290:E292, E294:E$411))</f>
        <v>0</v>
      </c>
      <c r="F293" s="296">
        <f>IF($C293&lt;&gt;"運輸", $D293*H420, -_xlfn.AGGREGATE(9, 6, F$290:F292, F294:F$411))</f>
        <v>0</v>
      </c>
      <c r="G293" s="296">
        <f t="shared" si="13"/>
        <v>0</v>
      </c>
    </row>
    <row r="294" spans="1:17" x14ac:dyDescent="0.25">
      <c r="A294" s="302">
        <v>4</v>
      </c>
      <c r="B294" s="356" t="str">
        <v>鉱業</v>
      </c>
      <c r="C294" s="87">
        <v>0</v>
      </c>
      <c r="D294" s="296">
        <v>0</v>
      </c>
      <c r="E294" s="296">
        <f>IF($C294&lt;&gt;"商業", $D294*G421, -_xlfn.AGGREGATE(9, 6, E$290:E293, E295:E$411))</f>
        <v>0</v>
      </c>
      <c r="F294" s="296">
        <f>IF($C294&lt;&gt;"運輸", $D294*H421, -_xlfn.AGGREGATE(9, 6, F$290:F293, F295:F$411))</f>
        <v>0</v>
      </c>
      <c r="G294" s="296">
        <f t="shared" si="13"/>
        <v>0</v>
      </c>
    </row>
    <row r="295" spans="1:17" x14ac:dyDescent="0.25">
      <c r="A295" s="302">
        <v>5</v>
      </c>
      <c r="B295" s="356" t="str">
        <v>製造業</v>
      </c>
      <c r="C295" s="87">
        <v>0</v>
      </c>
      <c r="D295" s="296">
        <v>0</v>
      </c>
      <c r="E295" s="296">
        <f>IF($C295&lt;&gt;"商業", $D295*G422, -_xlfn.AGGREGATE(9, 6, E$290:E294, E296:E$411))</f>
        <v>0</v>
      </c>
      <c r="F295" s="296">
        <f>IF($C295&lt;&gt;"運輸", $D295*H422, -_xlfn.AGGREGATE(9, 6, F$290:F294, F296:F$411))</f>
        <v>0</v>
      </c>
      <c r="G295" s="296">
        <f t="shared" si="13"/>
        <v>0</v>
      </c>
    </row>
    <row r="296" spans="1:17" x14ac:dyDescent="0.25">
      <c r="A296" s="303">
        <v>6</v>
      </c>
      <c r="B296" s="356" t="str">
        <v>建設業</v>
      </c>
      <c r="C296" s="87" t="str">
        <v>建設業</v>
      </c>
      <c r="D296" s="296">
        <v>0</v>
      </c>
      <c r="E296" s="296">
        <f>IF($C296&lt;&gt;"商業", $D296*G423, -_xlfn.AGGREGATE(9, 6, E$290:E295, E297:E$411))</f>
        <v>0</v>
      </c>
      <c r="F296" s="296">
        <f>IF($C296&lt;&gt;"運輸", $D296*H423, -_xlfn.AGGREGATE(9, 6, F$290:F295, F297:F$411))</f>
        <v>0</v>
      </c>
      <c r="G296" s="296">
        <f t="shared" si="13"/>
        <v>0</v>
      </c>
    </row>
    <row r="297" spans="1:17" s="115" customFormat="1" x14ac:dyDescent="0.25">
      <c r="A297" s="303">
        <v>7</v>
      </c>
      <c r="B297" s="356" t="str">
        <v>電気・ガス・水道</v>
      </c>
      <c r="C297" s="87">
        <v>0</v>
      </c>
      <c r="D297" s="296">
        <v>0</v>
      </c>
      <c r="E297" s="296">
        <f>IF($C297&lt;&gt;"商業", $D297*G424, -_xlfn.AGGREGATE(9, 6, E$290:E296, E298:E$411))</f>
        <v>0</v>
      </c>
      <c r="F297" s="296">
        <f>IF($C297&lt;&gt;"運輸", $D297*H424, -_xlfn.AGGREGATE(9, 6, F$290:F296, F298:F$411))</f>
        <v>0</v>
      </c>
      <c r="G297" s="296">
        <f t="shared" si="13"/>
        <v>0</v>
      </c>
      <c r="H297"/>
      <c r="I297"/>
      <c r="J297"/>
      <c r="K297"/>
      <c r="L297"/>
      <c r="M297"/>
      <c r="N297"/>
      <c r="O297"/>
      <c r="P297"/>
      <c r="Q297"/>
    </row>
    <row r="298" spans="1:17" x14ac:dyDescent="0.25">
      <c r="A298" s="303">
        <v>8</v>
      </c>
      <c r="B298" s="356" t="str">
        <v>商業</v>
      </c>
      <c r="C298" s="450" t="str">
        <v>商業</v>
      </c>
      <c r="D298" s="296">
        <v>0</v>
      </c>
      <c r="E298" s="296">
        <f>IF($C298&lt;&gt;"商業", $D298*G425, -_xlfn.AGGREGATE(9, 6, E$290:E297, E299:E$411))</f>
        <v>0</v>
      </c>
      <c r="F298" s="296">
        <f>IF($C298&lt;&gt;"運輸", $D298*H425, -_xlfn.AGGREGATE(9, 6, F$290:F297, F299:F$411))</f>
        <v>0</v>
      </c>
      <c r="G298" s="296">
        <f t="shared" si="13"/>
        <v>0</v>
      </c>
    </row>
    <row r="299" spans="1:17" x14ac:dyDescent="0.25">
      <c r="A299" s="303">
        <v>9</v>
      </c>
      <c r="B299" s="356" t="str">
        <v>金融・保険・不動産</v>
      </c>
      <c r="C299" s="450">
        <v>0</v>
      </c>
      <c r="D299" s="296">
        <v>0</v>
      </c>
      <c r="E299" s="296">
        <f>IF($C299&lt;&gt;"商業", $D299*G426, -_xlfn.AGGREGATE(9, 6, E$290:E298, E300:E$411))</f>
        <v>0</v>
      </c>
      <c r="F299" s="296">
        <f>IF($C299&lt;&gt;"運輸", $D299*H426, -_xlfn.AGGREGATE(9, 6, F$290:F298, F300:F$411))</f>
        <v>0</v>
      </c>
      <c r="G299" s="296">
        <f t="shared" si="13"/>
        <v>0</v>
      </c>
    </row>
    <row r="300" spans="1:17" s="115" customFormat="1" x14ac:dyDescent="0.25">
      <c r="A300" s="303">
        <v>10</v>
      </c>
      <c r="B300" s="356" t="str">
        <v>運輸・情報通信</v>
      </c>
      <c r="C300" s="450" t="str">
        <v>運輸</v>
      </c>
      <c r="D300" s="296">
        <v>0</v>
      </c>
      <c r="E300" s="296">
        <f>IF($C300&lt;&gt;"商業", $D300*G427, -_xlfn.AGGREGATE(9, 6, E$290:E299, E301:E$411))</f>
        <v>0</v>
      </c>
      <c r="F300" s="296">
        <f>IF($C300&lt;&gt;"運輸", $D300*H427, -_xlfn.AGGREGATE(9, 6, F$290:F299, F301:F$411))</f>
        <v>0</v>
      </c>
      <c r="G300" s="296">
        <f t="shared" si="13"/>
        <v>0</v>
      </c>
      <c r="H300"/>
      <c r="I300"/>
      <c r="J300"/>
      <c r="K300"/>
      <c r="L300"/>
      <c r="M300"/>
      <c r="N300"/>
      <c r="O300"/>
      <c r="P300"/>
      <c r="Q300"/>
    </row>
    <row r="301" spans="1:17" x14ac:dyDescent="0.25">
      <c r="A301" s="303">
        <v>11</v>
      </c>
      <c r="B301" s="356" t="str">
        <v>公務</v>
      </c>
      <c r="C301" s="87" t="str">
        <v>公務</v>
      </c>
      <c r="D301" s="296">
        <v>0</v>
      </c>
      <c r="E301" s="296">
        <f>IF($C301&lt;&gt;"商業", $D301*G428, -_xlfn.AGGREGATE(9, 6, E$290:E300, E302:E$411))</f>
        <v>0</v>
      </c>
      <c r="F301" s="296">
        <f>IF($C301&lt;&gt;"運輸", $D301*H428, -_xlfn.AGGREGATE(9, 6, F$290:F300, F302:F$411))</f>
        <v>0</v>
      </c>
      <c r="G301" s="296">
        <f t="shared" si="13"/>
        <v>0</v>
      </c>
    </row>
    <row r="302" spans="1:17" x14ac:dyDescent="0.25">
      <c r="A302" s="303">
        <v>12</v>
      </c>
      <c r="B302" s="356" t="str">
        <v>サービス業</v>
      </c>
      <c r="C302" s="87">
        <v>0</v>
      </c>
      <c r="D302" s="296">
        <v>0</v>
      </c>
      <c r="E302" s="296">
        <f>IF($C302&lt;&gt;"商業", $D302*G429, -_xlfn.AGGREGATE(9, 6, E$290:E301, E303:E$411))</f>
        <v>0</v>
      </c>
      <c r="F302" s="296">
        <f>IF($C302&lt;&gt;"運輸", $D302*H429, -_xlfn.AGGREGATE(9, 6, F$290:F301, F303:F$411))</f>
        <v>0</v>
      </c>
      <c r="G302" s="296">
        <f t="shared" si="13"/>
        <v>0</v>
      </c>
    </row>
    <row r="303" spans="1:17" x14ac:dyDescent="0.25">
      <c r="A303" s="303">
        <v>13</v>
      </c>
      <c r="B303" s="356" t="str">
        <v>分類不明</v>
      </c>
      <c r="C303" s="87">
        <v>0</v>
      </c>
      <c r="D303" s="296">
        <v>0</v>
      </c>
      <c r="E303" s="296">
        <f>IF($C303&lt;&gt;"商業", $D303*G430, -_xlfn.AGGREGATE(9, 6, E$290:E302, E304:E$411))</f>
        <v>0</v>
      </c>
      <c r="F303" s="296">
        <f>IF($C303&lt;&gt;"運輸", $D303*H430, -_xlfn.AGGREGATE(9, 6, F$290:F302, F304:F$411))</f>
        <v>0</v>
      </c>
      <c r="G303" s="296">
        <f t="shared" si="13"/>
        <v>0</v>
      </c>
    </row>
    <row r="304" spans="1:17" x14ac:dyDescent="0.25">
      <c r="A304" s="303">
        <v>14</v>
      </c>
      <c r="B304" s="356" t="str">
        <v>-</v>
      </c>
      <c r="C304" s="87">
        <v>0</v>
      </c>
      <c r="D304" s="184">
        <v>0</v>
      </c>
      <c r="E304" s="184" t="e">
        <f>IF($C304&lt;&gt;"商業", $D304*G431, -_xlfn.AGGREGATE(9, 6, E$290:E303, E305:E$411))</f>
        <v>#DIV/0!</v>
      </c>
      <c r="F304" s="184" t="e">
        <f>IF($C304&lt;&gt;"運輸", $D304*H431, -_xlfn.AGGREGATE(9, 6, F$290:F303, F305:F$411))</f>
        <v>#DIV/0!</v>
      </c>
      <c r="G304" s="184" t="e">
        <f t="shared" si="13"/>
        <v>#DIV/0!</v>
      </c>
    </row>
    <row r="305" spans="1:7" x14ac:dyDescent="0.25">
      <c r="A305" s="303">
        <v>15</v>
      </c>
      <c r="B305" s="356" t="str">
        <v>-</v>
      </c>
      <c r="C305" s="87">
        <v>0</v>
      </c>
      <c r="D305" s="184">
        <v>0</v>
      </c>
      <c r="E305" s="184" t="e">
        <f>IF($C305&lt;&gt;"商業", $D305*G432, -_xlfn.AGGREGATE(9, 6, E$290:E304, E306:E$411))</f>
        <v>#DIV/0!</v>
      </c>
      <c r="F305" s="184" t="e">
        <f>IF($C305&lt;&gt;"運輸", $D305*H432, -_xlfn.AGGREGATE(9, 6, F$290:F304, F306:F$411))</f>
        <v>#DIV/0!</v>
      </c>
      <c r="G305" s="184" t="e">
        <f t="shared" si="13"/>
        <v>#DIV/0!</v>
      </c>
    </row>
    <row r="306" spans="1:7" x14ac:dyDescent="0.25">
      <c r="A306" s="303">
        <v>16</v>
      </c>
      <c r="B306" s="356" t="str">
        <v>-</v>
      </c>
      <c r="C306" s="87">
        <v>0</v>
      </c>
      <c r="D306" s="184">
        <v>0</v>
      </c>
      <c r="E306" s="184" t="e">
        <f>IF($C306&lt;&gt;"商業", $D306*G433, -_xlfn.AGGREGATE(9, 6, E$290:E305, E307:E$411))</f>
        <v>#DIV/0!</v>
      </c>
      <c r="F306" s="184" t="e">
        <f>IF($C306&lt;&gt;"運輸", $D306*H433, -_xlfn.AGGREGATE(9, 6, F$290:F305, F307:F$411))</f>
        <v>#DIV/0!</v>
      </c>
      <c r="G306" s="184" t="e">
        <f t="shared" si="13"/>
        <v>#DIV/0!</v>
      </c>
    </row>
    <row r="307" spans="1:7" x14ac:dyDescent="0.25">
      <c r="A307" s="303">
        <v>17</v>
      </c>
      <c r="B307" s="356" t="str">
        <v>-</v>
      </c>
      <c r="C307" s="87">
        <v>0</v>
      </c>
      <c r="D307" s="184">
        <v>0</v>
      </c>
      <c r="E307" s="184" t="e">
        <f>IF($C307&lt;&gt;"商業", $D307*G434, -_xlfn.AGGREGATE(9, 6, E$290:E306, E308:E$411))</f>
        <v>#DIV/0!</v>
      </c>
      <c r="F307" s="184" t="e">
        <f>IF($C307&lt;&gt;"運輸", $D307*H434, -_xlfn.AGGREGATE(9, 6, F$290:F306, F308:F$411))</f>
        <v>#DIV/0!</v>
      </c>
      <c r="G307" s="184" t="e">
        <f t="shared" si="13"/>
        <v>#DIV/0!</v>
      </c>
    </row>
    <row r="308" spans="1:7" x14ac:dyDescent="0.25">
      <c r="A308" s="303">
        <v>18</v>
      </c>
      <c r="B308" s="356" t="str">
        <v>-</v>
      </c>
      <c r="C308" s="87">
        <v>0</v>
      </c>
      <c r="D308" s="184">
        <v>0</v>
      </c>
      <c r="E308" s="184" t="e">
        <f>IF($C308&lt;&gt;"商業", $D308*G435, -_xlfn.AGGREGATE(9, 6, E$290:E307, E309:E$411))</f>
        <v>#DIV/0!</v>
      </c>
      <c r="F308" s="184" t="e">
        <f>IF($C308&lt;&gt;"運輸", $D308*H435, -_xlfn.AGGREGATE(9, 6, F$290:F307, F309:F$411))</f>
        <v>#DIV/0!</v>
      </c>
      <c r="G308" s="184" t="e">
        <f t="shared" si="13"/>
        <v>#DIV/0!</v>
      </c>
    </row>
    <row r="309" spans="1:7" x14ac:dyDescent="0.25">
      <c r="A309" s="303">
        <v>19</v>
      </c>
      <c r="B309" s="356" t="str">
        <v>-</v>
      </c>
      <c r="C309" s="87">
        <v>0</v>
      </c>
      <c r="D309" s="184">
        <v>0</v>
      </c>
      <c r="E309" s="184" t="e">
        <f>IF($C309&lt;&gt;"商業", $D309*G436, -_xlfn.AGGREGATE(9, 6, E$290:E308, E310:E$411))</f>
        <v>#DIV/0!</v>
      </c>
      <c r="F309" s="184" t="e">
        <f>IF($C309&lt;&gt;"運輸", $D309*H436, -_xlfn.AGGREGATE(9, 6, F$290:F308, F310:F$411))</f>
        <v>#DIV/0!</v>
      </c>
      <c r="G309" s="184" t="e">
        <f t="shared" si="13"/>
        <v>#DIV/0!</v>
      </c>
    </row>
    <row r="310" spans="1:7" x14ac:dyDescent="0.25">
      <c r="A310" s="303">
        <v>20</v>
      </c>
      <c r="B310" s="356" t="str">
        <v>-</v>
      </c>
      <c r="C310" s="87">
        <v>0</v>
      </c>
      <c r="D310" s="184">
        <v>0</v>
      </c>
      <c r="E310" s="184" t="e">
        <f>IF($C310&lt;&gt;"商業", $D310*G437, -_xlfn.AGGREGATE(9, 6, E$290:E309, E311:E$411))</f>
        <v>#DIV/0!</v>
      </c>
      <c r="F310" s="184" t="e">
        <f>IF($C310&lt;&gt;"運輸", $D310*H437, -_xlfn.AGGREGATE(9, 6, F$290:F309, F311:F$411))</f>
        <v>#DIV/0!</v>
      </c>
      <c r="G310" s="184" t="e">
        <f t="shared" si="13"/>
        <v>#DIV/0!</v>
      </c>
    </row>
    <row r="311" spans="1:7" x14ac:dyDescent="0.25">
      <c r="A311" s="303">
        <v>21</v>
      </c>
      <c r="B311" s="356" t="str">
        <v>-</v>
      </c>
      <c r="C311" s="87">
        <v>0</v>
      </c>
      <c r="D311" s="184">
        <v>0</v>
      </c>
      <c r="E311" s="184" t="e">
        <f>IF($C311&lt;&gt;"商業", $D311*G438, -_xlfn.AGGREGATE(9, 6, E$290:E310, E312:E$411))</f>
        <v>#DIV/0!</v>
      </c>
      <c r="F311" s="184" t="e">
        <f>IF($C311&lt;&gt;"運輸", $D311*H438, -_xlfn.AGGREGATE(9, 6, F$290:F310, F312:F$411))</f>
        <v>#DIV/0!</v>
      </c>
      <c r="G311" s="184" t="e">
        <f t="shared" si="13"/>
        <v>#DIV/0!</v>
      </c>
    </row>
    <row r="312" spans="1:7" x14ac:dyDescent="0.25">
      <c r="A312" s="303">
        <v>22</v>
      </c>
      <c r="B312" s="356" t="str">
        <v>-</v>
      </c>
      <c r="C312" s="87">
        <v>0</v>
      </c>
      <c r="D312" s="184">
        <v>0</v>
      </c>
      <c r="E312" s="184" t="e">
        <f>IF($C312&lt;&gt;"商業", $D312*G439, -_xlfn.AGGREGATE(9, 6, E$290:E311, E313:E$411))</f>
        <v>#DIV/0!</v>
      </c>
      <c r="F312" s="184" t="e">
        <f>IF($C312&lt;&gt;"運輸", $D312*H439, -_xlfn.AGGREGATE(9, 6, F$290:F311, F313:F$411))</f>
        <v>#DIV/0!</v>
      </c>
      <c r="G312" s="184" t="e">
        <f t="shared" si="13"/>
        <v>#DIV/0!</v>
      </c>
    </row>
    <row r="313" spans="1:7" x14ac:dyDescent="0.25">
      <c r="A313" s="303">
        <v>23</v>
      </c>
      <c r="B313" s="356" t="str">
        <v>-</v>
      </c>
      <c r="C313" s="87">
        <v>0</v>
      </c>
      <c r="D313" s="184">
        <v>0</v>
      </c>
      <c r="E313" s="184" t="e">
        <f>IF($C313&lt;&gt;"商業", $D313*G440, -_xlfn.AGGREGATE(9, 6, E$290:E312, E314:E$411))</f>
        <v>#DIV/0!</v>
      </c>
      <c r="F313" s="184" t="e">
        <f>IF($C313&lt;&gt;"運輸", $D313*H440, -_xlfn.AGGREGATE(9, 6, F$290:F312, F314:F$411))</f>
        <v>#DIV/0!</v>
      </c>
      <c r="G313" s="184" t="e">
        <f t="shared" si="13"/>
        <v>#DIV/0!</v>
      </c>
    </row>
    <row r="314" spans="1:7" x14ac:dyDescent="0.25">
      <c r="A314" s="303">
        <v>24</v>
      </c>
      <c r="B314" s="356" t="str">
        <v>-</v>
      </c>
      <c r="C314" s="87">
        <v>0</v>
      </c>
      <c r="D314" s="184">
        <v>0</v>
      </c>
      <c r="E314" s="184" t="e">
        <f>IF($C314&lt;&gt;"商業", $D314*G441, -_xlfn.AGGREGATE(9, 6, E$290:E313, E315:E$411))</f>
        <v>#DIV/0!</v>
      </c>
      <c r="F314" s="184" t="e">
        <f>IF($C314&lt;&gt;"運輸", $D314*H441, -_xlfn.AGGREGATE(9, 6, F$290:F313, F315:F$411))</f>
        <v>#DIV/0!</v>
      </c>
      <c r="G314" s="184" t="e">
        <f t="shared" si="13"/>
        <v>#DIV/0!</v>
      </c>
    </row>
    <row r="315" spans="1:7" x14ac:dyDescent="0.25">
      <c r="A315" s="303">
        <v>25</v>
      </c>
      <c r="B315" s="356" t="str">
        <v>-</v>
      </c>
      <c r="C315" s="87">
        <v>0</v>
      </c>
      <c r="D315" s="184">
        <v>0</v>
      </c>
      <c r="E315" s="184" t="e">
        <f>IF($C315&lt;&gt;"商業", $D315*G442, -_xlfn.AGGREGATE(9, 6, E$290:E314, E316:E$411))</f>
        <v>#DIV/0!</v>
      </c>
      <c r="F315" s="184" t="e">
        <f>IF($C315&lt;&gt;"運輸", $D315*H442, -_xlfn.AGGREGATE(9, 6, F$290:F314, F316:F$411))</f>
        <v>#DIV/0!</v>
      </c>
      <c r="G315" s="184" t="e">
        <f t="shared" si="13"/>
        <v>#DIV/0!</v>
      </c>
    </row>
    <row r="316" spans="1:7" x14ac:dyDescent="0.25">
      <c r="A316" s="303">
        <v>26</v>
      </c>
      <c r="B316" s="356" t="str">
        <v>-</v>
      </c>
      <c r="C316" s="87">
        <v>0</v>
      </c>
      <c r="D316" s="184">
        <v>0</v>
      </c>
      <c r="E316" s="184" t="e">
        <f>IF($C316&lt;&gt;"商業", $D316*G443, -_xlfn.AGGREGATE(9, 6, E$290:E315, E317:E$411))</f>
        <v>#DIV/0!</v>
      </c>
      <c r="F316" s="184" t="e">
        <f>IF($C316&lt;&gt;"運輸", $D316*H443, -_xlfn.AGGREGATE(9, 6, F$290:F315, F317:F$411))</f>
        <v>#DIV/0!</v>
      </c>
      <c r="G316" s="184" t="e">
        <f t="shared" si="13"/>
        <v>#DIV/0!</v>
      </c>
    </row>
    <row r="317" spans="1:7" x14ac:dyDescent="0.25">
      <c r="A317" s="303">
        <v>27</v>
      </c>
      <c r="B317" s="356" t="str">
        <v>-</v>
      </c>
      <c r="C317" s="87">
        <v>0</v>
      </c>
      <c r="D317" s="184">
        <v>0</v>
      </c>
      <c r="E317" s="184" t="e">
        <f>IF($C317&lt;&gt;"商業", $D317*G444, -_xlfn.AGGREGATE(9, 6, E$290:E316, E318:E$411))</f>
        <v>#DIV/0!</v>
      </c>
      <c r="F317" s="184" t="e">
        <f>IF($C317&lt;&gt;"運輸", $D317*H444, -_xlfn.AGGREGATE(9, 6, F$290:F316, F318:F$411))</f>
        <v>#DIV/0!</v>
      </c>
      <c r="G317" s="184" t="e">
        <f t="shared" si="13"/>
        <v>#DIV/0!</v>
      </c>
    </row>
    <row r="318" spans="1:7" x14ac:dyDescent="0.25">
      <c r="A318" s="303">
        <v>28</v>
      </c>
      <c r="B318" s="356" t="str">
        <v>-</v>
      </c>
      <c r="C318" s="87">
        <v>0</v>
      </c>
      <c r="D318" s="184">
        <v>0</v>
      </c>
      <c r="E318" s="184" t="e">
        <f>IF($C318&lt;&gt;"商業", $D318*G445, -_xlfn.AGGREGATE(9, 6, E$290:E317, E319:E$411))</f>
        <v>#DIV/0!</v>
      </c>
      <c r="F318" s="184" t="e">
        <f>IF($C318&lt;&gt;"運輸", $D318*H445, -_xlfn.AGGREGATE(9, 6, F$290:F317, F319:F$411))</f>
        <v>#DIV/0!</v>
      </c>
      <c r="G318" s="184" t="e">
        <f t="shared" si="13"/>
        <v>#DIV/0!</v>
      </c>
    </row>
    <row r="319" spans="1:7" x14ac:dyDescent="0.25">
      <c r="A319" s="303">
        <v>29</v>
      </c>
      <c r="B319" s="356" t="str">
        <v>-</v>
      </c>
      <c r="C319" s="87">
        <v>0</v>
      </c>
      <c r="D319" s="184">
        <v>0</v>
      </c>
      <c r="E319" s="184" t="e">
        <f>IF($C319&lt;&gt;"商業", $D319*G446, -_xlfn.AGGREGATE(9, 6, E$290:E318, E320:E$411))</f>
        <v>#DIV/0!</v>
      </c>
      <c r="F319" s="184" t="e">
        <f>IF($C319&lt;&gt;"運輸", $D319*H446, -_xlfn.AGGREGATE(9, 6, F$290:F318, F320:F$411))</f>
        <v>#DIV/0!</v>
      </c>
      <c r="G319" s="184" t="e">
        <f t="shared" si="13"/>
        <v>#DIV/0!</v>
      </c>
    </row>
    <row r="320" spans="1:7" x14ac:dyDescent="0.25">
      <c r="A320" s="303">
        <v>30</v>
      </c>
      <c r="B320" s="356" t="str">
        <v>-</v>
      </c>
      <c r="C320" s="87">
        <v>0</v>
      </c>
      <c r="D320" s="184">
        <v>0</v>
      </c>
      <c r="E320" s="184" t="e">
        <f>IF($C320&lt;&gt;"商業", $D320*G447, -_xlfn.AGGREGATE(9, 6, E$290:E319, E321:E$411))</f>
        <v>#DIV/0!</v>
      </c>
      <c r="F320" s="184" t="e">
        <f>IF($C320&lt;&gt;"運輸", $D320*H447, -_xlfn.AGGREGATE(9, 6, F$290:F319, F321:F$411))</f>
        <v>#DIV/0!</v>
      </c>
      <c r="G320" s="184" t="e">
        <f t="shared" si="13"/>
        <v>#DIV/0!</v>
      </c>
    </row>
    <row r="321" spans="1:7" x14ac:dyDescent="0.25">
      <c r="A321" s="303">
        <v>31</v>
      </c>
      <c r="B321" s="356" t="str">
        <v>-</v>
      </c>
      <c r="C321" s="87">
        <v>0</v>
      </c>
      <c r="D321" s="184">
        <v>0</v>
      </c>
      <c r="E321" s="184" t="e">
        <f>IF($C321&lt;&gt;"商業", $D321*G448, -_xlfn.AGGREGATE(9, 6, E$290:E320, E322:E$411))</f>
        <v>#DIV/0!</v>
      </c>
      <c r="F321" s="184" t="e">
        <f>IF($C321&lt;&gt;"運輸", $D321*H448, -_xlfn.AGGREGATE(9, 6, F$290:F320, F322:F$411))</f>
        <v>#DIV/0!</v>
      </c>
      <c r="G321" s="184" t="e">
        <f t="shared" si="13"/>
        <v>#DIV/0!</v>
      </c>
    </row>
    <row r="322" spans="1:7" x14ac:dyDescent="0.25">
      <c r="A322" s="303">
        <v>32</v>
      </c>
      <c r="B322" s="356" t="str">
        <v>-</v>
      </c>
      <c r="C322" s="87">
        <v>0</v>
      </c>
      <c r="D322" s="184">
        <v>0</v>
      </c>
      <c r="E322" s="184" t="e">
        <f>IF($C322&lt;&gt;"商業", $D322*G449, -_xlfn.AGGREGATE(9, 6, E$290:E321, E323:E$411))</f>
        <v>#DIV/0!</v>
      </c>
      <c r="F322" s="184" t="e">
        <f>IF($C322&lt;&gt;"運輸", $D322*H449, -_xlfn.AGGREGATE(9, 6, F$290:F321, F323:F$411))</f>
        <v>#DIV/0!</v>
      </c>
      <c r="G322" s="184" t="e">
        <f t="shared" si="13"/>
        <v>#DIV/0!</v>
      </c>
    </row>
    <row r="323" spans="1:7" x14ac:dyDescent="0.25">
      <c r="A323" s="303">
        <v>33</v>
      </c>
      <c r="B323" s="356" t="str">
        <v>-</v>
      </c>
      <c r="C323" s="87">
        <v>0</v>
      </c>
      <c r="D323" s="184">
        <v>0</v>
      </c>
      <c r="E323" s="184" t="e">
        <f>IF($C323&lt;&gt;"商業", $D323*G450, -_xlfn.AGGREGATE(9, 6, E$290:E322, E324:E$411))</f>
        <v>#DIV/0!</v>
      </c>
      <c r="F323" s="184" t="e">
        <f>IF($C323&lt;&gt;"運輸", $D323*H450, -_xlfn.AGGREGATE(9, 6, F$290:F322, F324:F$411))</f>
        <v>#DIV/0!</v>
      </c>
      <c r="G323" s="184" t="e">
        <f t="shared" ref="G323:G354" si="14">$D323-$E323-$F323</f>
        <v>#DIV/0!</v>
      </c>
    </row>
    <row r="324" spans="1:7" x14ac:dyDescent="0.25">
      <c r="A324" s="303">
        <v>34</v>
      </c>
      <c r="B324" s="356" t="str">
        <v>-</v>
      </c>
      <c r="C324" s="87">
        <v>0</v>
      </c>
      <c r="D324" s="184">
        <v>0</v>
      </c>
      <c r="E324" s="184" t="e">
        <f>IF($C324&lt;&gt;"商業", $D324*G451, -_xlfn.AGGREGATE(9, 6, E$290:E323, E325:E$411))</f>
        <v>#DIV/0!</v>
      </c>
      <c r="F324" s="184" t="e">
        <f>IF($C324&lt;&gt;"運輸", $D324*H451, -_xlfn.AGGREGATE(9, 6, F$290:F323, F325:F$411))</f>
        <v>#DIV/0!</v>
      </c>
      <c r="G324" s="184" t="e">
        <f t="shared" si="14"/>
        <v>#DIV/0!</v>
      </c>
    </row>
    <row r="325" spans="1:7" x14ac:dyDescent="0.25">
      <c r="A325" s="303">
        <v>35</v>
      </c>
      <c r="B325" s="356" t="str">
        <v>-</v>
      </c>
      <c r="C325" s="87">
        <v>0</v>
      </c>
      <c r="D325" s="184">
        <v>0</v>
      </c>
      <c r="E325" s="184" t="e">
        <f>IF($C325&lt;&gt;"商業", $D325*G452, -_xlfn.AGGREGATE(9, 6, E$290:E324, E326:E$411))</f>
        <v>#DIV/0!</v>
      </c>
      <c r="F325" s="184" t="e">
        <f>IF($C325&lt;&gt;"運輸", $D325*H452, -_xlfn.AGGREGATE(9, 6, F$290:F324, F326:F$411))</f>
        <v>#DIV/0!</v>
      </c>
      <c r="G325" s="184" t="e">
        <f t="shared" si="14"/>
        <v>#DIV/0!</v>
      </c>
    </row>
    <row r="326" spans="1:7" x14ac:dyDescent="0.25">
      <c r="A326" s="303">
        <v>36</v>
      </c>
      <c r="B326" s="356" t="str">
        <v>-</v>
      </c>
      <c r="C326" s="87">
        <v>0</v>
      </c>
      <c r="D326" s="184">
        <v>0</v>
      </c>
      <c r="E326" s="184" t="e">
        <f>IF($C326&lt;&gt;"商業", $D326*G453, -_xlfn.AGGREGATE(9, 6, E$290:E325, E327:E$411))</f>
        <v>#DIV/0!</v>
      </c>
      <c r="F326" s="184" t="e">
        <f>IF($C326&lt;&gt;"運輸", $D326*H453, -_xlfn.AGGREGATE(9, 6, F$290:F325, F327:F$411))</f>
        <v>#DIV/0!</v>
      </c>
      <c r="G326" s="184" t="e">
        <f t="shared" si="14"/>
        <v>#DIV/0!</v>
      </c>
    </row>
    <row r="327" spans="1:7" x14ac:dyDescent="0.25">
      <c r="A327" s="303">
        <v>37</v>
      </c>
      <c r="B327" s="356" t="str">
        <v>-</v>
      </c>
      <c r="C327" s="87">
        <v>0</v>
      </c>
      <c r="D327" s="184">
        <v>0</v>
      </c>
      <c r="E327" s="184" t="e">
        <f>IF($C327&lt;&gt;"商業", $D327*G454, -_xlfn.AGGREGATE(9, 6, E$290:E326, E328:E$411))</f>
        <v>#DIV/0!</v>
      </c>
      <c r="F327" s="184" t="e">
        <f>IF($C327&lt;&gt;"運輸", $D327*H454, -_xlfn.AGGREGATE(9, 6, F$290:F326, F328:F$411))</f>
        <v>#DIV/0!</v>
      </c>
      <c r="G327" s="184" t="e">
        <f t="shared" si="14"/>
        <v>#DIV/0!</v>
      </c>
    </row>
    <row r="328" spans="1:7" x14ac:dyDescent="0.25">
      <c r="A328" s="303">
        <v>38</v>
      </c>
      <c r="B328" s="356" t="str">
        <v>-</v>
      </c>
      <c r="C328" s="87">
        <v>0</v>
      </c>
      <c r="D328" s="184">
        <v>0</v>
      </c>
      <c r="E328" s="184" t="e">
        <f>IF($C328&lt;&gt;"商業", $D328*G455, -_xlfn.AGGREGATE(9, 6, E$290:E327, E329:E$411))</f>
        <v>#DIV/0!</v>
      </c>
      <c r="F328" s="184" t="e">
        <f>IF($C328&lt;&gt;"運輸", $D328*H455, -_xlfn.AGGREGATE(9, 6, F$290:F327, F329:F$411))</f>
        <v>#DIV/0!</v>
      </c>
      <c r="G328" s="184" t="e">
        <f t="shared" si="14"/>
        <v>#DIV/0!</v>
      </c>
    </row>
    <row r="329" spans="1:7" x14ac:dyDescent="0.25">
      <c r="A329" s="303">
        <v>39</v>
      </c>
      <c r="B329" s="356" t="str">
        <v>-</v>
      </c>
      <c r="C329" s="87">
        <v>0</v>
      </c>
      <c r="D329" s="184">
        <v>0</v>
      </c>
      <c r="E329" s="184" t="e">
        <f>IF($C329&lt;&gt;"商業", $D329*G456, -_xlfn.AGGREGATE(9, 6, E$290:E328, E330:E$411))</f>
        <v>#DIV/0!</v>
      </c>
      <c r="F329" s="184" t="e">
        <f>IF($C329&lt;&gt;"運輸", $D329*H456, -_xlfn.AGGREGATE(9, 6, F$290:F328, F330:F$411))</f>
        <v>#DIV/0!</v>
      </c>
      <c r="G329" s="184" t="e">
        <f t="shared" si="14"/>
        <v>#DIV/0!</v>
      </c>
    </row>
    <row r="330" spans="1:7" x14ac:dyDescent="0.25">
      <c r="A330" s="303">
        <v>40</v>
      </c>
      <c r="B330" s="356" t="str">
        <v>-</v>
      </c>
      <c r="C330" s="87">
        <v>0</v>
      </c>
      <c r="D330" s="184">
        <v>0</v>
      </c>
      <c r="E330" s="184" t="e">
        <f>IF($C330&lt;&gt;"商業", $D330*G457, -_xlfn.AGGREGATE(9, 6, E$290:E329, E331:E$411))</f>
        <v>#DIV/0!</v>
      </c>
      <c r="F330" s="184" t="e">
        <f>IF($C330&lt;&gt;"運輸", $D330*H457, -_xlfn.AGGREGATE(9, 6, F$290:F329, F331:F$411))</f>
        <v>#DIV/0!</v>
      </c>
      <c r="G330" s="184" t="e">
        <f t="shared" si="14"/>
        <v>#DIV/0!</v>
      </c>
    </row>
    <row r="331" spans="1:7" x14ac:dyDescent="0.25">
      <c r="A331" s="303">
        <v>41</v>
      </c>
      <c r="B331" s="356" t="str">
        <v>-</v>
      </c>
      <c r="C331" s="87">
        <v>0</v>
      </c>
      <c r="D331" s="184">
        <v>0</v>
      </c>
      <c r="E331" s="184" t="e">
        <f>IF($C331&lt;&gt;"商業", $D331*G458, -_xlfn.AGGREGATE(9, 6, E$290:E330, E332:E$411))</f>
        <v>#DIV/0!</v>
      </c>
      <c r="F331" s="184" t="e">
        <f>IF($C331&lt;&gt;"運輸", $D331*H458, -_xlfn.AGGREGATE(9, 6, F$290:F330, F332:F$411))</f>
        <v>#DIV/0!</v>
      </c>
      <c r="G331" s="184" t="e">
        <f t="shared" si="14"/>
        <v>#DIV/0!</v>
      </c>
    </row>
    <row r="332" spans="1:7" x14ac:dyDescent="0.25">
      <c r="A332" s="303">
        <v>42</v>
      </c>
      <c r="B332" s="356" t="str">
        <v>-</v>
      </c>
      <c r="C332" s="87">
        <v>0</v>
      </c>
      <c r="D332" s="184">
        <v>0</v>
      </c>
      <c r="E332" s="184" t="e">
        <f>IF($C332&lt;&gt;"商業", $D332*G459, -_xlfn.AGGREGATE(9, 6, E$290:E331, E333:E$411))</f>
        <v>#DIV/0!</v>
      </c>
      <c r="F332" s="184" t="e">
        <f>IF($C332&lt;&gt;"運輸", $D332*H459, -_xlfn.AGGREGATE(9, 6, F$290:F331, F333:F$411))</f>
        <v>#DIV/0!</v>
      </c>
      <c r="G332" s="184" t="e">
        <f t="shared" si="14"/>
        <v>#DIV/0!</v>
      </c>
    </row>
    <row r="333" spans="1:7" x14ac:dyDescent="0.25">
      <c r="A333" s="303">
        <v>43</v>
      </c>
      <c r="B333" s="356" t="str">
        <v>-</v>
      </c>
      <c r="C333" s="87">
        <v>0</v>
      </c>
      <c r="D333" s="184">
        <v>0</v>
      </c>
      <c r="E333" s="184" t="e">
        <f>IF($C333&lt;&gt;"商業", $D333*G460, -_xlfn.AGGREGATE(9, 6, E$290:E332, E334:E$411))</f>
        <v>#DIV/0!</v>
      </c>
      <c r="F333" s="184" t="e">
        <f>IF($C333&lt;&gt;"運輸", $D333*H460, -_xlfn.AGGREGATE(9, 6, F$290:F332, F334:F$411))</f>
        <v>#DIV/0!</v>
      </c>
      <c r="G333" s="184" t="e">
        <f t="shared" si="14"/>
        <v>#DIV/0!</v>
      </c>
    </row>
    <row r="334" spans="1:7" x14ac:dyDescent="0.25">
      <c r="A334" s="303">
        <v>44</v>
      </c>
      <c r="B334" s="356" t="str">
        <v>-</v>
      </c>
      <c r="C334" s="87">
        <v>0</v>
      </c>
      <c r="D334" s="184">
        <v>0</v>
      </c>
      <c r="E334" s="184" t="e">
        <f>IF($C334&lt;&gt;"商業", $D334*G461, -_xlfn.AGGREGATE(9, 6, E$290:E333, E335:E$411))</f>
        <v>#DIV/0!</v>
      </c>
      <c r="F334" s="184" t="e">
        <f>IF($C334&lt;&gt;"運輸", $D334*H461, -_xlfn.AGGREGATE(9, 6, F$290:F333, F335:F$411))</f>
        <v>#DIV/0!</v>
      </c>
      <c r="G334" s="184" t="e">
        <f t="shared" si="14"/>
        <v>#DIV/0!</v>
      </c>
    </row>
    <row r="335" spans="1:7" x14ac:dyDescent="0.25">
      <c r="A335" s="303">
        <v>45</v>
      </c>
      <c r="B335" s="356" t="str">
        <v>-</v>
      </c>
      <c r="C335" s="87">
        <v>0</v>
      </c>
      <c r="D335" s="184">
        <v>0</v>
      </c>
      <c r="E335" s="184" t="e">
        <f>IF($C335&lt;&gt;"商業", $D335*G462, -_xlfn.AGGREGATE(9, 6, E$290:E334, E336:E$411))</f>
        <v>#DIV/0!</v>
      </c>
      <c r="F335" s="184" t="e">
        <f>IF($C335&lt;&gt;"運輸", $D335*H462, -_xlfn.AGGREGATE(9, 6, F$290:F334, F336:F$411))</f>
        <v>#DIV/0!</v>
      </c>
      <c r="G335" s="184" t="e">
        <f t="shared" si="14"/>
        <v>#DIV/0!</v>
      </c>
    </row>
    <row r="336" spans="1:7" x14ac:dyDescent="0.25">
      <c r="A336" s="303">
        <v>46</v>
      </c>
      <c r="B336" s="356" t="str">
        <v>-</v>
      </c>
      <c r="C336" s="87">
        <v>0</v>
      </c>
      <c r="D336" s="184">
        <v>0</v>
      </c>
      <c r="E336" s="184" t="e">
        <f>IF($C336&lt;&gt;"商業", $D336*G463, -_xlfn.AGGREGATE(9, 6, E$290:E335, E337:E$411))</f>
        <v>#DIV/0!</v>
      </c>
      <c r="F336" s="184" t="e">
        <f>IF($C336&lt;&gt;"運輸", $D336*H463, -_xlfn.AGGREGATE(9, 6, F$290:F335, F337:F$411))</f>
        <v>#DIV/0!</v>
      </c>
      <c r="G336" s="184" t="e">
        <f t="shared" si="14"/>
        <v>#DIV/0!</v>
      </c>
    </row>
    <row r="337" spans="1:7" x14ac:dyDescent="0.25">
      <c r="A337" s="303">
        <v>47</v>
      </c>
      <c r="B337" s="356" t="str">
        <v>-</v>
      </c>
      <c r="C337" s="87">
        <v>0</v>
      </c>
      <c r="D337" s="184">
        <v>0</v>
      </c>
      <c r="E337" s="184" t="e">
        <f>IF($C337&lt;&gt;"商業", $D337*G464, -_xlfn.AGGREGATE(9, 6, E$290:E336, E338:E$411))</f>
        <v>#DIV/0!</v>
      </c>
      <c r="F337" s="184" t="e">
        <f>IF($C337&lt;&gt;"運輸", $D337*H464, -_xlfn.AGGREGATE(9, 6, F$290:F336, F338:F$411))</f>
        <v>#DIV/0!</v>
      </c>
      <c r="G337" s="184" t="e">
        <f t="shared" si="14"/>
        <v>#DIV/0!</v>
      </c>
    </row>
    <row r="338" spans="1:7" x14ac:dyDescent="0.25">
      <c r="A338" s="303">
        <v>48</v>
      </c>
      <c r="B338" s="356" t="str">
        <v>-</v>
      </c>
      <c r="C338" s="87">
        <v>0</v>
      </c>
      <c r="D338" s="184">
        <v>0</v>
      </c>
      <c r="E338" s="184" t="e">
        <f>IF($C338&lt;&gt;"商業", $D338*G465, -_xlfn.AGGREGATE(9, 6, E$290:E337, E339:E$411))</f>
        <v>#DIV/0!</v>
      </c>
      <c r="F338" s="184" t="e">
        <f>IF($C338&lt;&gt;"運輸", $D338*H465, -_xlfn.AGGREGATE(9, 6, F$290:F337, F339:F$411))</f>
        <v>#DIV/0!</v>
      </c>
      <c r="G338" s="184" t="e">
        <f t="shared" si="14"/>
        <v>#DIV/0!</v>
      </c>
    </row>
    <row r="339" spans="1:7" x14ac:dyDescent="0.25">
      <c r="A339" s="303">
        <v>49</v>
      </c>
      <c r="B339" s="356" t="str">
        <v>-</v>
      </c>
      <c r="C339" s="87">
        <v>0</v>
      </c>
      <c r="D339" s="184">
        <v>0</v>
      </c>
      <c r="E339" s="184" t="e">
        <f>IF($C339&lt;&gt;"商業", $D339*G466, -_xlfn.AGGREGATE(9, 6, E$290:E338, E340:E$411))</f>
        <v>#DIV/0!</v>
      </c>
      <c r="F339" s="184" t="e">
        <f>IF($C339&lt;&gt;"運輸", $D339*H466, -_xlfn.AGGREGATE(9, 6, F$290:F338, F340:F$411))</f>
        <v>#DIV/0!</v>
      </c>
      <c r="G339" s="184" t="e">
        <f t="shared" si="14"/>
        <v>#DIV/0!</v>
      </c>
    </row>
    <row r="340" spans="1:7" x14ac:dyDescent="0.25">
      <c r="A340" s="303">
        <v>50</v>
      </c>
      <c r="B340" s="356" t="str">
        <v>-</v>
      </c>
      <c r="C340" s="87">
        <v>0</v>
      </c>
      <c r="D340" s="184">
        <v>0</v>
      </c>
      <c r="E340" s="184" t="e">
        <f>IF($C340&lt;&gt;"商業", $D340*G467, -_xlfn.AGGREGATE(9, 6, E$290:E339, E341:E$411))</f>
        <v>#DIV/0!</v>
      </c>
      <c r="F340" s="184" t="e">
        <f>IF($C340&lt;&gt;"運輸", $D340*H467, -_xlfn.AGGREGATE(9, 6, F$290:F339, F341:F$411))</f>
        <v>#DIV/0!</v>
      </c>
      <c r="G340" s="184" t="e">
        <f t="shared" si="14"/>
        <v>#DIV/0!</v>
      </c>
    </row>
    <row r="341" spans="1:7" x14ac:dyDescent="0.25">
      <c r="A341" s="303">
        <v>51</v>
      </c>
      <c r="B341" s="356" t="str">
        <v>-</v>
      </c>
      <c r="C341" s="87">
        <v>0</v>
      </c>
      <c r="D341" s="184">
        <v>0</v>
      </c>
      <c r="E341" s="184" t="e">
        <f>IF($C341&lt;&gt;"商業", $D341*G468, -_xlfn.AGGREGATE(9, 6, E$290:E340, E342:E$411))</f>
        <v>#DIV/0!</v>
      </c>
      <c r="F341" s="184" t="e">
        <f>IF($C341&lt;&gt;"運輸", $D341*H468, -_xlfn.AGGREGATE(9, 6, F$290:F340, F342:F$411))</f>
        <v>#DIV/0!</v>
      </c>
      <c r="G341" s="184" t="e">
        <f t="shared" si="14"/>
        <v>#DIV/0!</v>
      </c>
    </row>
    <row r="342" spans="1:7" x14ac:dyDescent="0.25">
      <c r="A342" s="303">
        <v>52</v>
      </c>
      <c r="B342" s="356" t="str">
        <v>-</v>
      </c>
      <c r="C342" s="87">
        <v>0</v>
      </c>
      <c r="D342" s="184">
        <v>0</v>
      </c>
      <c r="E342" s="184" t="e">
        <f>IF($C342&lt;&gt;"商業", $D342*G469, -_xlfn.AGGREGATE(9, 6, E$290:E341, E343:E$411))</f>
        <v>#DIV/0!</v>
      </c>
      <c r="F342" s="184" t="e">
        <f>IF($C342&lt;&gt;"運輸", $D342*H469, -_xlfn.AGGREGATE(9, 6, F$290:F341, F343:F$411))</f>
        <v>#DIV/0!</v>
      </c>
      <c r="G342" s="184" t="e">
        <f t="shared" si="14"/>
        <v>#DIV/0!</v>
      </c>
    </row>
    <row r="343" spans="1:7" x14ac:dyDescent="0.25">
      <c r="A343" s="303">
        <v>53</v>
      </c>
      <c r="B343" s="356" t="str">
        <v>-</v>
      </c>
      <c r="C343" s="87">
        <v>0</v>
      </c>
      <c r="D343" s="184">
        <v>0</v>
      </c>
      <c r="E343" s="184" t="e">
        <f>IF($C343&lt;&gt;"商業", $D343*G470, -_xlfn.AGGREGATE(9, 6, E$290:E342, E344:E$411))</f>
        <v>#DIV/0!</v>
      </c>
      <c r="F343" s="184" t="e">
        <f>IF($C343&lt;&gt;"運輸", $D343*H470, -_xlfn.AGGREGATE(9, 6, F$290:F342, F344:F$411))</f>
        <v>#DIV/0!</v>
      </c>
      <c r="G343" s="184" t="e">
        <f t="shared" si="14"/>
        <v>#DIV/0!</v>
      </c>
    </row>
    <row r="344" spans="1:7" x14ac:dyDescent="0.25">
      <c r="A344" s="303">
        <v>54</v>
      </c>
      <c r="B344" s="356" t="str">
        <v>-</v>
      </c>
      <c r="C344" s="87">
        <v>0</v>
      </c>
      <c r="D344" s="184">
        <v>0</v>
      </c>
      <c r="E344" s="184" t="e">
        <f>IF($C344&lt;&gt;"商業", $D344*G471, -_xlfn.AGGREGATE(9, 6, E$290:E343, E345:E$411))</f>
        <v>#DIV/0!</v>
      </c>
      <c r="F344" s="184" t="e">
        <f>IF($C344&lt;&gt;"運輸", $D344*H471, -_xlfn.AGGREGATE(9, 6, F$290:F343, F345:F$411))</f>
        <v>#DIV/0!</v>
      </c>
      <c r="G344" s="184" t="e">
        <f t="shared" si="14"/>
        <v>#DIV/0!</v>
      </c>
    </row>
    <row r="345" spans="1:7" x14ac:dyDescent="0.25">
      <c r="A345" s="303">
        <v>55</v>
      </c>
      <c r="B345" s="356" t="str">
        <v>-</v>
      </c>
      <c r="C345" s="87">
        <v>0</v>
      </c>
      <c r="D345" s="184">
        <v>0</v>
      </c>
      <c r="E345" s="184" t="e">
        <f>IF($C345&lt;&gt;"商業", $D345*G472, -_xlfn.AGGREGATE(9, 6, E$290:E344, E346:E$411))</f>
        <v>#DIV/0!</v>
      </c>
      <c r="F345" s="184" t="e">
        <f>IF($C345&lt;&gt;"運輸", $D345*H472, -_xlfn.AGGREGATE(9, 6, F$290:F344, F346:F$411))</f>
        <v>#DIV/0!</v>
      </c>
      <c r="G345" s="184" t="e">
        <f t="shared" si="14"/>
        <v>#DIV/0!</v>
      </c>
    </row>
    <row r="346" spans="1:7" x14ac:dyDescent="0.25">
      <c r="A346" s="303">
        <v>56</v>
      </c>
      <c r="B346" s="356" t="str">
        <v>-</v>
      </c>
      <c r="C346" s="87">
        <v>0</v>
      </c>
      <c r="D346" s="184">
        <v>0</v>
      </c>
      <c r="E346" s="184" t="e">
        <f>IF($C346&lt;&gt;"商業", $D346*G473, -_xlfn.AGGREGATE(9, 6, E$290:E345, E347:E$411))</f>
        <v>#DIV/0!</v>
      </c>
      <c r="F346" s="184" t="e">
        <f>IF($C346&lt;&gt;"運輸", $D346*H473, -_xlfn.AGGREGATE(9, 6, F$290:F345, F347:F$411))</f>
        <v>#DIV/0!</v>
      </c>
      <c r="G346" s="184" t="e">
        <f t="shared" si="14"/>
        <v>#DIV/0!</v>
      </c>
    </row>
    <row r="347" spans="1:7" x14ac:dyDescent="0.25">
      <c r="A347" s="303">
        <v>57</v>
      </c>
      <c r="B347" s="356" t="str">
        <v>-</v>
      </c>
      <c r="C347" s="87">
        <v>0</v>
      </c>
      <c r="D347" s="184">
        <v>0</v>
      </c>
      <c r="E347" s="184" t="e">
        <f>IF($C347&lt;&gt;"商業", $D347*G474, -_xlfn.AGGREGATE(9, 6, E$290:E346, E348:E$411))</f>
        <v>#DIV/0!</v>
      </c>
      <c r="F347" s="184" t="e">
        <f>IF($C347&lt;&gt;"運輸", $D347*H474, -_xlfn.AGGREGATE(9, 6, F$290:F346, F348:F$411))</f>
        <v>#DIV/0!</v>
      </c>
      <c r="G347" s="184" t="e">
        <f t="shared" si="14"/>
        <v>#DIV/0!</v>
      </c>
    </row>
    <row r="348" spans="1:7" x14ac:dyDescent="0.25">
      <c r="A348" s="303">
        <v>58</v>
      </c>
      <c r="B348" s="356" t="str">
        <v>-</v>
      </c>
      <c r="C348" s="87">
        <v>0</v>
      </c>
      <c r="D348" s="184">
        <v>0</v>
      </c>
      <c r="E348" s="184" t="e">
        <f>IF($C348&lt;&gt;"商業", $D348*G475, -_xlfn.AGGREGATE(9, 6, E$290:E347, E349:E$411))</f>
        <v>#DIV/0!</v>
      </c>
      <c r="F348" s="184" t="e">
        <f>IF($C348&lt;&gt;"運輸", $D348*H475, -_xlfn.AGGREGATE(9, 6, F$290:F347, F349:F$411))</f>
        <v>#DIV/0!</v>
      </c>
      <c r="G348" s="184" t="e">
        <f t="shared" si="14"/>
        <v>#DIV/0!</v>
      </c>
    </row>
    <row r="349" spans="1:7" x14ac:dyDescent="0.25">
      <c r="A349" s="303">
        <v>59</v>
      </c>
      <c r="B349" s="356" t="str">
        <v>-</v>
      </c>
      <c r="C349" s="87">
        <v>0</v>
      </c>
      <c r="D349" s="184">
        <v>0</v>
      </c>
      <c r="E349" s="184" t="e">
        <f>IF($C349&lt;&gt;"商業", $D349*G476, -_xlfn.AGGREGATE(9, 6, E$290:E348, E350:E$411))</f>
        <v>#DIV/0!</v>
      </c>
      <c r="F349" s="184" t="e">
        <f>IF($C349&lt;&gt;"運輸", $D349*H476, -_xlfn.AGGREGATE(9, 6, F$290:F348, F350:F$411))</f>
        <v>#DIV/0!</v>
      </c>
      <c r="G349" s="184" t="e">
        <f t="shared" si="14"/>
        <v>#DIV/0!</v>
      </c>
    </row>
    <row r="350" spans="1:7" x14ac:dyDescent="0.25">
      <c r="A350" s="303">
        <v>60</v>
      </c>
      <c r="B350" s="356" t="str">
        <v>-</v>
      </c>
      <c r="C350" s="87">
        <v>0</v>
      </c>
      <c r="D350" s="184">
        <v>0</v>
      </c>
      <c r="E350" s="184" t="e">
        <f>IF($C350&lt;&gt;"商業", $D350*G477, -_xlfn.AGGREGATE(9, 6, E$290:E349, E351:E$411))</f>
        <v>#DIV/0!</v>
      </c>
      <c r="F350" s="184" t="e">
        <f>IF($C350&lt;&gt;"運輸", $D350*H477, -_xlfn.AGGREGATE(9, 6, F$290:F349, F351:F$411))</f>
        <v>#DIV/0!</v>
      </c>
      <c r="G350" s="184" t="e">
        <f t="shared" si="14"/>
        <v>#DIV/0!</v>
      </c>
    </row>
    <row r="351" spans="1:7" x14ac:dyDescent="0.25">
      <c r="A351" s="303">
        <v>61</v>
      </c>
      <c r="B351" s="356" t="str">
        <v>-</v>
      </c>
      <c r="C351" s="87">
        <v>0</v>
      </c>
      <c r="D351" s="184">
        <v>0</v>
      </c>
      <c r="E351" s="184" t="e">
        <f>IF($C351&lt;&gt;"商業", $D351*G478, -_xlfn.AGGREGATE(9, 6, E$290:E350, E352:E$411))</f>
        <v>#DIV/0!</v>
      </c>
      <c r="F351" s="184" t="e">
        <f>IF($C351&lt;&gt;"運輸", $D351*H478, -_xlfn.AGGREGATE(9, 6, F$290:F350, F352:F$411))</f>
        <v>#DIV/0!</v>
      </c>
      <c r="G351" s="184" t="e">
        <f t="shared" si="14"/>
        <v>#DIV/0!</v>
      </c>
    </row>
    <row r="352" spans="1:7" x14ac:dyDescent="0.25">
      <c r="A352" s="303">
        <v>62</v>
      </c>
      <c r="B352" s="356" t="str">
        <v>-</v>
      </c>
      <c r="C352" s="87">
        <v>0</v>
      </c>
      <c r="D352" s="184">
        <v>0</v>
      </c>
      <c r="E352" s="184" t="e">
        <f>IF($C352&lt;&gt;"商業", $D352*G479, -_xlfn.AGGREGATE(9, 6, E$290:E351, E353:E$411))</f>
        <v>#DIV/0!</v>
      </c>
      <c r="F352" s="184" t="e">
        <f>IF($C352&lt;&gt;"運輸", $D352*H479, -_xlfn.AGGREGATE(9, 6, F$290:F351, F353:F$411))</f>
        <v>#DIV/0!</v>
      </c>
      <c r="G352" s="184" t="e">
        <f t="shared" si="14"/>
        <v>#DIV/0!</v>
      </c>
    </row>
    <row r="353" spans="1:7" x14ac:dyDescent="0.25">
      <c r="A353" s="303">
        <v>63</v>
      </c>
      <c r="B353" s="356" t="str">
        <v>-</v>
      </c>
      <c r="C353" s="87">
        <v>0</v>
      </c>
      <c r="D353" s="184">
        <v>0</v>
      </c>
      <c r="E353" s="184" t="e">
        <f>IF($C353&lt;&gt;"商業", $D353*G480, -_xlfn.AGGREGATE(9, 6, E$290:E352, E354:E$411))</f>
        <v>#DIV/0!</v>
      </c>
      <c r="F353" s="184" t="e">
        <f>IF($C353&lt;&gt;"運輸", $D353*H480, -_xlfn.AGGREGATE(9, 6, F$290:F352, F354:F$411))</f>
        <v>#DIV/0!</v>
      </c>
      <c r="G353" s="184" t="e">
        <f t="shared" si="14"/>
        <v>#DIV/0!</v>
      </c>
    </row>
    <row r="354" spans="1:7" x14ac:dyDescent="0.25">
      <c r="A354" s="303">
        <v>64</v>
      </c>
      <c r="B354" s="356" t="str">
        <v>-</v>
      </c>
      <c r="C354" s="87">
        <v>0</v>
      </c>
      <c r="D354" s="184">
        <v>0</v>
      </c>
      <c r="E354" s="184" t="e">
        <f>IF($C354&lt;&gt;"商業", $D354*G481, -_xlfn.AGGREGATE(9, 6, E$290:E353, E355:E$411))</f>
        <v>#DIV/0!</v>
      </c>
      <c r="F354" s="184" t="e">
        <f>IF($C354&lt;&gt;"運輸", $D354*H481, -_xlfn.AGGREGATE(9, 6, F$290:F353, F355:F$411))</f>
        <v>#DIV/0!</v>
      </c>
      <c r="G354" s="184" t="e">
        <f t="shared" si="14"/>
        <v>#DIV/0!</v>
      </c>
    </row>
    <row r="355" spans="1:7" x14ac:dyDescent="0.25">
      <c r="A355" s="303">
        <v>65</v>
      </c>
      <c r="B355" s="356" t="str">
        <v>-</v>
      </c>
      <c r="C355" s="87">
        <v>0</v>
      </c>
      <c r="D355" s="184">
        <v>0</v>
      </c>
      <c r="E355" s="184" t="e">
        <f>IF($C355&lt;&gt;"商業", $D355*G482, -_xlfn.AGGREGATE(9, 6, E$290:E354, E356:E$411))</f>
        <v>#DIV/0!</v>
      </c>
      <c r="F355" s="184" t="e">
        <f>IF($C355&lt;&gt;"運輸", $D355*H482, -_xlfn.AGGREGATE(9, 6, F$290:F354, F356:F$411))</f>
        <v>#DIV/0!</v>
      </c>
      <c r="G355" s="184" t="e">
        <f t="shared" ref="G355:G386" si="15">$D355-$E355-$F355</f>
        <v>#DIV/0!</v>
      </c>
    </row>
    <row r="356" spans="1:7" x14ac:dyDescent="0.25">
      <c r="A356" s="303">
        <v>66</v>
      </c>
      <c r="B356" s="356" t="str">
        <v>-</v>
      </c>
      <c r="C356" s="87">
        <v>0</v>
      </c>
      <c r="D356" s="184">
        <v>0</v>
      </c>
      <c r="E356" s="184" t="e">
        <f>IF($C356&lt;&gt;"商業", $D356*G483, -_xlfn.AGGREGATE(9, 6, E$290:E355, E357:E$411))</f>
        <v>#DIV/0!</v>
      </c>
      <c r="F356" s="184" t="e">
        <f>IF($C356&lt;&gt;"運輸", $D356*H483, -_xlfn.AGGREGATE(9, 6, F$290:F355, F357:F$411))</f>
        <v>#DIV/0!</v>
      </c>
      <c r="G356" s="184" t="e">
        <f t="shared" si="15"/>
        <v>#DIV/0!</v>
      </c>
    </row>
    <row r="357" spans="1:7" x14ac:dyDescent="0.25">
      <c r="A357" s="303">
        <v>67</v>
      </c>
      <c r="B357" s="356" t="str">
        <v>-</v>
      </c>
      <c r="C357" s="87">
        <v>0</v>
      </c>
      <c r="D357" s="184">
        <v>0</v>
      </c>
      <c r="E357" s="184" t="e">
        <f>IF($C357&lt;&gt;"商業", $D357*G484, -_xlfn.AGGREGATE(9, 6, E$290:E356, E358:E$411))</f>
        <v>#DIV/0!</v>
      </c>
      <c r="F357" s="184" t="e">
        <f>IF($C357&lt;&gt;"運輸", $D357*H484, -_xlfn.AGGREGATE(9, 6, F$290:F356, F358:F$411))</f>
        <v>#DIV/0!</v>
      </c>
      <c r="G357" s="184" t="e">
        <f t="shared" si="15"/>
        <v>#DIV/0!</v>
      </c>
    </row>
    <row r="358" spans="1:7" x14ac:dyDescent="0.25">
      <c r="A358" s="303">
        <v>68</v>
      </c>
      <c r="B358" s="356" t="str">
        <v>-</v>
      </c>
      <c r="C358" s="87">
        <v>0</v>
      </c>
      <c r="D358" s="184">
        <v>0</v>
      </c>
      <c r="E358" s="184" t="e">
        <f>IF($C358&lt;&gt;"商業", $D358*G485, -_xlfn.AGGREGATE(9, 6, E$290:E357, E359:E$411))</f>
        <v>#DIV/0!</v>
      </c>
      <c r="F358" s="184" t="e">
        <f>IF($C358&lt;&gt;"運輸", $D358*H485, -_xlfn.AGGREGATE(9, 6, F$290:F357, F359:F$411))</f>
        <v>#DIV/0!</v>
      </c>
      <c r="G358" s="184" t="e">
        <f t="shared" si="15"/>
        <v>#DIV/0!</v>
      </c>
    </row>
    <row r="359" spans="1:7" x14ac:dyDescent="0.25">
      <c r="A359" s="303">
        <v>69</v>
      </c>
      <c r="B359" s="356" t="str">
        <v>-</v>
      </c>
      <c r="C359" s="87">
        <v>0</v>
      </c>
      <c r="D359" s="184">
        <v>0</v>
      </c>
      <c r="E359" s="184" t="e">
        <f>IF($C359&lt;&gt;"商業", $D359*G486, -_xlfn.AGGREGATE(9, 6, E$290:E358, E360:E$411))</f>
        <v>#DIV/0!</v>
      </c>
      <c r="F359" s="184" t="e">
        <f>IF($C359&lt;&gt;"運輸", $D359*H486, -_xlfn.AGGREGATE(9, 6, F$290:F358, F360:F$411))</f>
        <v>#DIV/0!</v>
      </c>
      <c r="G359" s="184" t="e">
        <f t="shared" si="15"/>
        <v>#DIV/0!</v>
      </c>
    </row>
    <row r="360" spans="1:7" x14ac:dyDescent="0.25">
      <c r="A360" s="303">
        <v>70</v>
      </c>
      <c r="B360" s="356" t="str">
        <v>-</v>
      </c>
      <c r="C360" s="87">
        <v>0</v>
      </c>
      <c r="D360" s="184">
        <v>0</v>
      </c>
      <c r="E360" s="184" t="e">
        <f>IF($C360&lt;&gt;"商業", $D360*G487, -_xlfn.AGGREGATE(9, 6, E$290:E359, E361:E$411))</f>
        <v>#DIV/0!</v>
      </c>
      <c r="F360" s="184" t="e">
        <f>IF($C360&lt;&gt;"運輸", $D360*H487, -_xlfn.AGGREGATE(9, 6, F$290:F359, F361:F$411))</f>
        <v>#DIV/0!</v>
      </c>
      <c r="G360" s="184" t="e">
        <f t="shared" si="15"/>
        <v>#DIV/0!</v>
      </c>
    </row>
    <row r="361" spans="1:7" x14ac:dyDescent="0.25">
      <c r="A361" s="303">
        <v>71</v>
      </c>
      <c r="B361" s="356" t="str">
        <v>-</v>
      </c>
      <c r="C361" s="87">
        <v>0</v>
      </c>
      <c r="D361" s="184">
        <v>0</v>
      </c>
      <c r="E361" s="184" t="e">
        <f>IF($C361&lt;&gt;"商業", $D361*G488, -_xlfn.AGGREGATE(9, 6, E$290:E360, E362:E$411))</f>
        <v>#DIV/0!</v>
      </c>
      <c r="F361" s="184" t="e">
        <f>IF($C361&lt;&gt;"運輸", $D361*H488, -_xlfn.AGGREGATE(9, 6, F$290:F360, F362:F$411))</f>
        <v>#DIV/0!</v>
      </c>
      <c r="G361" s="184" t="e">
        <f t="shared" si="15"/>
        <v>#DIV/0!</v>
      </c>
    </row>
    <row r="362" spans="1:7" x14ac:dyDescent="0.25">
      <c r="A362" s="303">
        <v>72</v>
      </c>
      <c r="B362" s="356" t="str">
        <v>-</v>
      </c>
      <c r="C362" s="87">
        <v>0</v>
      </c>
      <c r="D362" s="184">
        <v>0</v>
      </c>
      <c r="E362" s="184" t="e">
        <f>IF($C362&lt;&gt;"商業", $D362*G489, -_xlfn.AGGREGATE(9, 6, E$290:E361, E363:E$411))</f>
        <v>#DIV/0!</v>
      </c>
      <c r="F362" s="184" t="e">
        <f>IF($C362&lt;&gt;"運輸", $D362*H489, -_xlfn.AGGREGATE(9, 6, F$290:F361, F363:F$411))</f>
        <v>#DIV/0!</v>
      </c>
      <c r="G362" s="184" t="e">
        <f t="shared" si="15"/>
        <v>#DIV/0!</v>
      </c>
    </row>
    <row r="363" spans="1:7" x14ac:dyDescent="0.25">
      <c r="A363" s="303">
        <v>73</v>
      </c>
      <c r="B363" s="356" t="str">
        <v>-</v>
      </c>
      <c r="C363" s="87">
        <v>0</v>
      </c>
      <c r="D363" s="184">
        <v>0</v>
      </c>
      <c r="E363" s="184" t="e">
        <f>IF($C363&lt;&gt;"商業", $D363*G490, -_xlfn.AGGREGATE(9, 6, E$290:E362, E364:E$411))</f>
        <v>#DIV/0!</v>
      </c>
      <c r="F363" s="184" t="e">
        <f>IF($C363&lt;&gt;"運輸", $D363*H490, -_xlfn.AGGREGATE(9, 6, F$290:F362, F364:F$411))</f>
        <v>#DIV/0!</v>
      </c>
      <c r="G363" s="184" t="e">
        <f t="shared" si="15"/>
        <v>#DIV/0!</v>
      </c>
    </row>
    <row r="364" spans="1:7" x14ac:dyDescent="0.25">
      <c r="A364" s="303">
        <v>74</v>
      </c>
      <c r="B364" s="356" t="str">
        <v>-</v>
      </c>
      <c r="C364" s="87">
        <v>0</v>
      </c>
      <c r="D364" s="184">
        <v>0</v>
      </c>
      <c r="E364" s="184" t="e">
        <f>IF($C364&lt;&gt;"商業", $D364*G491, -_xlfn.AGGREGATE(9, 6, E$290:E363, E365:E$411))</f>
        <v>#DIV/0!</v>
      </c>
      <c r="F364" s="184" t="e">
        <f>IF($C364&lt;&gt;"運輸", $D364*H491, -_xlfn.AGGREGATE(9, 6, F$290:F363, F365:F$411))</f>
        <v>#DIV/0!</v>
      </c>
      <c r="G364" s="184" t="e">
        <f t="shared" si="15"/>
        <v>#DIV/0!</v>
      </c>
    </row>
    <row r="365" spans="1:7" x14ac:dyDescent="0.25">
      <c r="A365" s="303">
        <v>75</v>
      </c>
      <c r="B365" s="356" t="str">
        <v>-</v>
      </c>
      <c r="C365" s="87">
        <v>0</v>
      </c>
      <c r="D365" s="184">
        <v>0</v>
      </c>
      <c r="E365" s="184" t="e">
        <f>IF($C365&lt;&gt;"商業", $D365*G492, -_xlfn.AGGREGATE(9, 6, E$290:E364, E366:E$411))</f>
        <v>#DIV/0!</v>
      </c>
      <c r="F365" s="184" t="e">
        <f>IF($C365&lt;&gt;"運輸", $D365*H492, -_xlfn.AGGREGATE(9, 6, F$290:F364, F366:F$411))</f>
        <v>#DIV/0!</v>
      </c>
      <c r="G365" s="184" t="e">
        <f t="shared" si="15"/>
        <v>#DIV/0!</v>
      </c>
    </row>
    <row r="366" spans="1:7" x14ac:dyDescent="0.25">
      <c r="A366" s="303">
        <v>76</v>
      </c>
      <c r="B366" s="356" t="str">
        <v>-</v>
      </c>
      <c r="C366" s="87">
        <v>0</v>
      </c>
      <c r="D366" s="184">
        <v>0</v>
      </c>
      <c r="E366" s="184" t="e">
        <f>IF($C366&lt;&gt;"商業", $D366*G493, -_xlfn.AGGREGATE(9, 6, E$290:E365, E367:E$411))</f>
        <v>#DIV/0!</v>
      </c>
      <c r="F366" s="184" t="e">
        <f>IF($C366&lt;&gt;"運輸", $D366*H493, -_xlfn.AGGREGATE(9, 6, F$290:F365, F367:F$411))</f>
        <v>#DIV/0!</v>
      </c>
      <c r="G366" s="184" t="e">
        <f t="shared" si="15"/>
        <v>#DIV/0!</v>
      </c>
    </row>
    <row r="367" spans="1:7" x14ac:dyDescent="0.25">
      <c r="A367" s="303">
        <v>77</v>
      </c>
      <c r="B367" s="356" t="str">
        <v>-</v>
      </c>
      <c r="C367" s="87">
        <v>0</v>
      </c>
      <c r="D367" s="184">
        <v>0</v>
      </c>
      <c r="E367" s="184" t="e">
        <f>IF($C367&lt;&gt;"商業", $D367*G494, -_xlfn.AGGREGATE(9, 6, E$290:E366, E368:E$411))</f>
        <v>#DIV/0!</v>
      </c>
      <c r="F367" s="184" t="e">
        <f>IF($C367&lt;&gt;"運輸", $D367*H494, -_xlfn.AGGREGATE(9, 6, F$290:F366, F368:F$411))</f>
        <v>#DIV/0!</v>
      </c>
      <c r="G367" s="184" t="e">
        <f t="shared" si="15"/>
        <v>#DIV/0!</v>
      </c>
    </row>
    <row r="368" spans="1:7" x14ac:dyDescent="0.25">
      <c r="A368" s="303">
        <v>78</v>
      </c>
      <c r="B368" s="356" t="str">
        <v>-</v>
      </c>
      <c r="C368" s="87">
        <v>0</v>
      </c>
      <c r="D368" s="184">
        <v>0</v>
      </c>
      <c r="E368" s="184" t="e">
        <f>IF($C368&lt;&gt;"商業", $D368*G495, -_xlfn.AGGREGATE(9, 6, E$290:E367, E369:E$411))</f>
        <v>#DIV/0!</v>
      </c>
      <c r="F368" s="184" t="e">
        <f>IF($C368&lt;&gt;"運輸", $D368*H495, -_xlfn.AGGREGATE(9, 6, F$290:F367, F369:F$411))</f>
        <v>#DIV/0!</v>
      </c>
      <c r="G368" s="184" t="e">
        <f t="shared" si="15"/>
        <v>#DIV/0!</v>
      </c>
    </row>
    <row r="369" spans="1:7" x14ac:dyDescent="0.25">
      <c r="A369" s="303">
        <v>79</v>
      </c>
      <c r="B369" s="356" t="str">
        <v>-</v>
      </c>
      <c r="C369" s="87">
        <v>0</v>
      </c>
      <c r="D369" s="184">
        <v>0</v>
      </c>
      <c r="E369" s="184" t="e">
        <f>IF($C369&lt;&gt;"商業", $D369*G496, -_xlfn.AGGREGATE(9, 6, E$290:E368, E370:E$411))</f>
        <v>#DIV/0!</v>
      </c>
      <c r="F369" s="184" t="e">
        <f>IF($C369&lt;&gt;"運輸", $D369*H496, -_xlfn.AGGREGATE(9, 6, F$290:F368, F370:F$411))</f>
        <v>#DIV/0!</v>
      </c>
      <c r="G369" s="184" t="e">
        <f t="shared" si="15"/>
        <v>#DIV/0!</v>
      </c>
    </row>
    <row r="370" spans="1:7" x14ac:dyDescent="0.25">
      <c r="A370" s="303">
        <v>80</v>
      </c>
      <c r="B370" s="356" t="str">
        <v>-</v>
      </c>
      <c r="C370" s="87">
        <v>0</v>
      </c>
      <c r="D370" s="184">
        <v>0</v>
      </c>
      <c r="E370" s="184" t="e">
        <f>IF($C370&lt;&gt;"商業", $D370*G497, -_xlfn.AGGREGATE(9, 6, E$290:E369, E371:E$411))</f>
        <v>#DIV/0!</v>
      </c>
      <c r="F370" s="184" t="e">
        <f>IF($C370&lt;&gt;"運輸", $D370*H497, -_xlfn.AGGREGATE(9, 6, F$290:F369, F371:F$411))</f>
        <v>#DIV/0!</v>
      </c>
      <c r="G370" s="184" t="e">
        <f t="shared" si="15"/>
        <v>#DIV/0!</v>
      </c>
    </row>
    <row r="371" spans="1:7" x14ac:dyDescent="0.25">
      <c r="A371" s="303">
        <v>81</v>
      </c>
      <c r="B371" s="356" t="str">
        <v>-</v>
      </c>
      <c r="C371" s="87">
        <v>0</v>
      </c>
      <c r="D371" s="184">
        <v>0</v>
      </c>
      <c r="E371" s="184" t="e">
        <f>IF($C371&lt;&gt;"商業", $D371*G498, -_xlfn.AGGREGATE(9, 6, E$290:E370, E372:E$411))</f>
        <v>#DIV/0!</v>
      </c>
      <c r="F371" s="184" t="e">
        <f>IF($C371&lt;&gt;"運輸", $D371*H498, -_xlfn.AGGREGATE(9, 6, F$290:F370, F372:F$411))</f>
        <v>#DIV/0!</v>
      </c>
      <c r="G371" s="184" t="e">
        <f t="shared" si="15"/>
        <v>#DIV/0!</v>
      </c>
    </row>
    <row r="372" spans="1:7" x14ac:dyDescent="0.25">
      <c r="A372" s="303">
        <v>82</v>
      </c>
      <c r="B372" s="356" t="str">
        <v>-</v>
      </c>
      <c r="C372" s="87">
        <v>0</v>
      </c>
      <c r="D372" s="184">
        <v>0</v>
      </c>
      <c r="E372" s="184" t="e">
        <f>IF($C372&lt;&gt;"商業", $D372*G499, -_xlfn.AGGREGATE(9, 6, E$290:E371, E373:E$411))</f>
        <v>#DIV/0!</v>
      </c>
      <c r="F372" s="184" t="e">
        <f>IF($C372&lt;&gt;"運輸", $D372*H499, -_xlfn.AGGREGATE(9, 6, F$290:F371, F373:F$411))</f>
        <v>#DIV/0!</v>
      </c>
      <c r="G372" s="184" t="e">
        <f t="shared" si="15"/>
        <v>#DIV/0!</v>
      </c>
    </row>
    <row r="373" spans="1:7" x14ac:dyDescent="0.25">
      <c r="A373" s="303">
        <v>83</v>
      </c>
      <c r="B373" s="356" t="str">
        <v>-</v>
      </c>
      <c r="C373" s="87">
        <v>0</v>
      </c>
      <c r="D373" s="184">
        <v>0</v>
      </c>
      <c r="E373" s="184" t="e">
        <f>IF($C373&lt;&gt;"商業", $D373*G500, -_xlfn.AGGREGATE(9, 6, E$290:E372, E374:E$411))</f>
        <v>#DIV/0!</v>
      </c>
      <c r="F373" s="184" t="e">
        <f>IF($C373&lt;&gt;"運輸", $D373*H500, -_xlfn.AGGREGATE(9, 6, F$290:F372, F374:F$411))</f>
        <v>#DIV/0!</v>
      </c>
      <c r="G373" s="184" t="e">
        <f t="shared" si="15"/>
        <v>#DIV/0!</v>
      </c>
    </row>
    <row r="374" spans="1:7" x14ac:dyDescent="0.25">
      <c r="A374" s="303">
        <v>84</v>
      </c>
      <c r="B374" s="356" t="str">
        <v>-</v>
      </c>
      <c r="C374" s="87">
        <v>0</v>
      </c>
      <c r="D374" s="184">
        <v>0</v>
      </c>
      <c r="E374" s="184" t="e">
        <f>IF($C374&lt;&gt;"商業", $D374*G501, -_xlfn.AGGREGATE(9, 6, E$290:E373, E375:E$411))</f>
        <v>#DIV/0!</v>
      </c>
      <c r="F374" s="184" t="e">
        <f>IF($C374&lt;&gt;"運輸", $D374*H501, -_xlfn.AGGREGATE(9, 6, F$290:F373, F375:F$411))</f>
        <v>#DIV/0!</v>
      </c>
      <c r="G374" s="184" t="e">
        <f t="shared" si="15"/>
        <v>#DIV/0!</v>
      </c>
    </row>
    <row r="375" spans="1:7" x14ac:dyDescent="0.25">
      <c r="A375" s="303">
        <v>85</v>
      </c>
      <c r="B375" s="356" t="str">
        <v>-</v>
      </c>
      <c r="C375" s="87">
        <v>0</v>
      </c>
      <c r="D375" s="184">
        <v>0</v>
      </c>
      <c r="E375" s="184" t="e">
        <f>IF($C375&lt;&gt;"商業", $D375*G502, -_xlfn.AGGREGATE(9, 6, E$290:E374, E376:E$411))</f>
        <v>#DIV/0!</v>
      </c>
      <c r="F375" s="184" t="e">
        <f>IF($C375&lt;&gt;"運輸", $D375*H502, -_xlfn.AGGREGATE(9, 6, F$290:F374, F376:F$411))</f>
        <v>#DIV/0!</v>
      </c>
      <c r="G375" s="184" t="e">
        <f t="shared" si="15"/>
        <v>#DIV/0!</v>
      </c>
    </row>
    <row r="376" spans="1:7" x14ac:dyDescent="0.25">
      <c r="A376" s="303">
        <v>86</v>
      </c>
      <c r="B376" s="356" t="str">
        <v>-</v>
      </c>
      <c r="C376" s="87">
        <v>0</v>
      </c>
      <c r="D376" s="184">
        <v>0</v>
      </c>
      <c r="E376" s="184" t="e">
        <f>IF($C376&lt;&gt;"商業", $D376*G503, -_xlfn.AGGREGATE(9, 6, E$290:E375, E377:E$411))</f>
        <v>#DIV/0!</v>
      </c>
      <c r="F376" s="184" t="e">
        <f>IF($C376&lt;&gt;"運輸", $D376*H503, -_xlfn.AGGREGATE(9, 6, F$290:F375, F377:F$411))</f>
        <v>#DIV/0!</v>
      </c>
      <c r="G376" s="184" t="e">
        <f t="shared" si="15"/>
        <v>#DIV/0!</v>
      </c>
    </row>
    <row r="377" spans="1:7" x14ac:dyDescent="0.25">
      <c r="A377" s="303">
        <v>87</v>
      </c>
      <c r="B377" s="356" t="str">
        <v>-</v>
      </c>
      <c r="C377" s="87">
        <v>0</v>
      </c>
      <c r="D377" s="184">
        <v>0</v>
      </c>
      <c r="E377" s="184" t="e">
        <f>IF($C377&lt;&gt;"商業", $D377*G504, -_xlfn.AGGREGATE(9, 6, E$290:E376, E378:E$411))</f>
        <v>#DIV/0!</v>
      </c>
      <c r="F377" s="184" t="e">
        <f>IF($C377&lt;&gt;"運輸", $D377*H504, -_xlfn.AGGREGATE(9, 6, F$290:F376, F378:F$411))</f>
        <v>#DIV/0!</v>
      </c>
      <c r="G377" s="184" t="e">
        <f t="shared" si="15"/>
        <v>#DIV/0!</v>
      </c>
    </row>
    <row r="378" spans="1:7" x14ac:dyDescent="0.25">
      <c r="A378" s="303">
        <v>88</v>
      </c>
      <c r="B378" s="356" t="str">
        <v>-</v>
      </c>
      <c r="C378" s="87">
        <v>0</v>
      </c>
      <c r="D378" s="184">
        <v>0</v>
      </c>
      <c r="E378" s="184" t="e">
        <f>IF($C378&lt;&gt;"商業", $D378*G505, -_xlfn.AGGREGATE(9, 6, E$290:E377, E379:E$411))</f>
        <v>#DIV/0!</v>
      </c>
      <c r="F378" s="184" t="e">
        <f>IF($C378&lt;&gt;"運輸", $D378*H505, -_xlfn.AGGREGATE(9, 6, F$290:F377, F379:F$411))</f>
        <v>#DIV/0!</v>
      </c>
      <c r="G378" s="184" t="e">
        <f t="shared" si="15"/>
        <v>#DIV/0!</v>
      </c>
    </row>
    <row r="379" spans="1:7" x14ac:dyDescent="0.25">
      <c r="A379" s="303">
        <v>89</v>
      </c>
      <c r="B379" s="356" t="str">
        <v>-</v>
      </c>
      <c r="C379" s="87">
        <v>0</v>
      </c>
      <c r="D379" s="184">
        <v>0</v>
      </c>
      <c r="E379" s="184" t="e">
        <f>IF($C379&lt;&gt;"商業", $D379*G506, -_xlfn.AGGREGATE(9, 6, E$290:E378, E380:E$411))</f>
        <v>#DIV/0!</v>
      </c>
      <c r="F379" s="184" t="e">
        <f>IF($C379&lt;&gt;"運輸", $D379*H506, -_xlfn.AGGREGATE(9, 6, F$290:F378, F380:F$411))</f>
        <v>#DIV/0!</v>
      </c>
      <c r="G379" s="184" t="e">
        <f t="shared" si="15"/>
        <v>#DIV/0!</v>
      </c>
    </row>
    <row r="380" spans="1:7" x14ac:dyDescent="0.25">
      <c r="A380" s="303">
        <v>90</v>
      </c>
      <c r="B380" s="356" t="str">
        <v>-</v>
      </c>
      <c r="C380" s="87">
        <v>0</v>
      </c>
      <c r="D380" s="184">
        <v>0</v>
      </c>
      <c r="E380" s="184" t="e">
        <f>IF($C380&lt;&gt;"商業", $D380*G507, -_xlfn.AGGREGATE(9, 6, E$290:E379, E381:E$411))</f>
        <v>#DIV/0!</v>
      </c>
      <c r="F380" s="184" t="e">
        <f>IF($C380&lt;&gt;"運輸", $D380*H507, -_xlfn.AGGREGATE(9, 6, F$290:F379, F381:F$411))</f>
        <v>#DIV/0!</v>
      </c>
      <c r="G380" s="184" t="e">
        <f t="shared" si="15"/>
        <v>#DIV/0!</v>
      </c>
    </row>
    <row r="381" spans="1:7" x14ac:dyDescent="0.25">
      <c r="A381" s="303">
        <v>91</v>
      </c>
      <c r="B381" s="356" t="str">
        <v>-</v>
      </c>
      <c r="C381" s="87">
        <v>0</v>
      </c>
      <c r="D381" s="184">
        <v>0</v>
      </c>
      <c r="E381" s="184" t="e">
        <f>IF($C381&lt;&gt;"商業", $D381*G508, -_xlfn.AGGREGATE(9, 6, E$290:E380, E382:E$411))</f>
        <v>#DIV/0!</v>
      </c>
      <c r="F381" s="184" t="e">
        <f>IF($C381&lt;&gt;"運輸", $D381*H508, -_xlfn.AGGREGATE(9, 6, F$290:F380, F382:F$411))</f>
        <v>#DIV/0!</v>
      </c>
      <c r="G381" s="184" t="e">
        <f t="shared" si="15"/>
        <v>#DIV/0!</v>
      </c>
    </row>
    <row r="382" spans="1:7" x14ac:dyDescent="0.25">
      <c r="A382" s="303">
        <v>92</v>
      </c>
      <c r="B382" s="356" t="str">
        <v>-</v>
      </c>
      <c r="C382" s="87">
        <v>0</v>
      </c>
      <c r="D382" s="184">
        <v>0</v>
      </c>
      <c r="E382" s="184" t="e">
        <f>IF($C382&lt;&gt;"商業", $D382*G509, -_xlfn.AGGREGATE(9, 6, E$290:E381, E383:E$411))</f>
        <v>#DIV/0!</v>
      </c>
      <c r="F382" s="184" t="e">
        <f>IF($C382&lt;&gt;"運輸", $D382*H509, -_xlfn.AGGREGATE(9, 6, F$290:F381, F383:F$411))</f>
        <v>#DIV/0!</v>
      </c>
      <c r="G382" s="184" t="e">
        <f t="shared" si="15"/>
        <v>#DIV/0!</v>
      </c>
    </row>
    <row r="383" spans="1:7" x14ac:dyDescent="0.25">
      <c r="A383" s="303">
        <v>93</v>
      </c>
      <c r="B383" s="356" t="str">
        <v>-</v>
      </c>
      <c r="C383" s="87">
        <v>0</v>
      </c>
      <c r="D383" s="184">
        <v>0</v>
      </c>
      <c r="E383" s="184" t="e">
        <f>IF($C383&lt;&gt;"商業", $D383*G510, -_xlfn.AGGREGATE(9, 6, E$290:E382, E384:E$411))</f>
        <v>#DIV/0!</v>
      </c>
      <c r="F383" s="184" t="e">
        <f>IF($C383&lt;&gt;"運輸", $D383*H510, -_xlfn.AGGREGATE(9, 6, F$290:F382, F384:F$411))</f>
        <v>#DIV/0!</v>
      </c>
      <c r="G383" s="184" t="e">
        <f t="shared" si="15"/>
        <v>#DIV/0!</v>
      </c>
    </row>
    <row r="384" spans="1:7" x14ac:dyDescent="0.25">
      <c r="A384" s="303">
        <v>94</v>
      </c>
      <c r="B384" s="356" t="str">
        <v>-</v>
      </c>
      <c r="C384" s="87">
        <v>0</v>
      </c>
      <c r="D384" s="184">
        <v>0</v>
      </c>
      <c r="E384" s="184" t="e">
        <f>IF($C384&lt;&gt;"商業", $D384*G511, -_xlfn.AGGREGATE(9, 6, E$290:E383, E385:E$411))</f>
        <v>#DIV/0!</v>
      </c>
      <c r="F384" s="184" t="e">
        <f>IF($C384&lt;&gt;"運輸", $D384*H511, -_xlfn.AGGREGATE(9, 6, F$290:F383, F385:F$411))</f>
        <v>#DIV/0!</v>
      </c>
      <c r="G384" s="184" t="e">
        <f t="shared" si="15"/>
        <v>#DIV/0!</v>
      </c>
    </row>
    <row r="385" spans="1:7" x14ac:dyDescent="0.25">
      <c r="A385" s="303">
        <v>95</v>
      </c>
      <c r="B385" s="356" t="str">
        <v>-</v>
      </c>
      <c r="C385" s="87">
        <v>0</v>
      </c>
      <c r="D385" s="184">
        <v>0</v>
      </c>
      <c r="E385" s="184" t="e">
        <f>IF($C385&lt;&gt;"商業", $D385*G512, -_xlfn.AGGREGATE(9, 6, E$290:E384, E386:E$411))</f>
        <v>#DIV/0!</v>
      </c>
      <c r="F385" s="184" t="e">
        <f>IF($C385&lt;&gt;"運輸", $D385*H512, -_xlfn.AGGREGATE(9, 6, F$290:F384, F386:F$411))</f>
        <v>#DIV/0!</v>
      </c>
      <c r="G385" s="184" t="e">
        <f t="shared" si="15"/>
        <v>#DIV/0!</v>
      </c>
    </row>
    <row r="386" spans="1:7" x14ac:dyDescent="0.25">
      <c r="A386" s="303">
        <v>96</v>
      </c>
      <c r="B386" s="356" t="str">
        <v>-</v>
      </c>
      <c r="C386" s="87">
        <v>0</v>
      </c>
      <c r="D386" s="184">
        <v>0</v>
      </c>
      <c r="E386" s="184" t="e">
        <f>IF($C386&lt;&gt;"商業", $D386*G513, -_xlfn.AGGREGATE(9, 6, E$290:E385, E387:E$411))</f>
        <v>#DIV/0!</v>
      </c>
      <c r="F386" s="184" t="e">
        <f>IF($C386&lt;&gt;"運輸", $D386*H513, -_xlfn.AGGREGATE(9, 6, F$290:F385, F387:F$411))</f>
        <v>#DIV/0!</v>
      </c>
      <c r="G386" s="184" t="e">
        <f t="shared" si="15"/>
        <v>#DIV/0!</v>
      </c>
    </row>
    <row r="387" spans="1:7" x14ac:dyDescent="0.25">
      <c r="A387" s="303">
        <v>97</v>
      </c>
      <c r="B387" s="356" t="str">
        <v>-</v>
      </c>
      <c r="C387" s="87">
        <v>0</v>
      </c>
      <c r="D387" s="184">
        <v>0</v>
      </c>
      <c r="E387" s="184" t="e">
        <f>IF($C387&lt;&gt;"商業", $D387*G514, -_xlfn.AGGREGATE(9, 6, E$290:E386, E388:E$411))</f>
        <v>#DIV/0!</v>
      </c>
      <c r="F387" s="184" t="e">
        <f>IF($C387&lt;&gt;"運輸", $D387*H514, -_xlfn.AGGREGATE(9, 6, F$290:F386, F388:F$411))</f>
        <v>#DIV/0!</v>
      </c>
      <c r="G387" s="184" t="e">
        <f t="shared" ref="G387:G410" si="16">$D387-$E387-$F387</f>
        <v>#DIV/0!</v>
      </c>
    </row>
    <row r="388" spans="1:7" x14ac:dyDescent="0.25">
      <c r="A388" s="303">
        <v>98</v>
      </c>
      <c r="B388" s="356" t="str">
        <v>-</v>
      </c>
      <c r="C388" s="87">
        <v>0</v>
      </c>
      <c r="D388" s="184">
        <v>0</v>
      </c>
      <c r="E388" s="184" t="e">
        <f>IF($C388&lt;&gt;"商業", $D388*G515, -_xlfn.AGGREGATE(9, 6, E$290:E387, E389:E$411))</f>
        <v>#DIV/0!</v>
      </c>
      <c r="F388" s="184" t="e">
        <f>IF($C388&lt;&gt;"運輸", $D388*H515, -_xlfn.AGGREGATE(9, 6, F$290:F387, F389:F$411))</f>
        <v>#DIV/0!</v>
      </c>
      <c r="G388" s="184" t="e">
        <f t="shared" si="16"/>
        <v>#DIV/0!</v>
      </c>
    </row>
    <row r="389" spans="1:7" x14ac:dyDescent="0.25">
      <c r="A389" s="303">
        <v>99</v>
      </c>
      <c r="B389" s="356" t="str">
        <v>-</v>
      </c>
      <c r="C389" s="87">
        <v>0</v>
      </c>
      <c r="D389" s="184">
        <v>0</v>
      </c>
      <c r="E389" s="184" t="e">
        <f>IF($C389&lt;&gt;"商業", $D389*G516, -_xlfn.AGGREGATE(9, 6, E$290:E388, E390:E$411))</f>
        <v>#DIV/0!</v>
      </c>
      <c r="F389" s="184" t="e">
        <f>IF($C389&lt;&gt;"運輸", $D389*H516, -_xlfn.AGGREGATE(9, 6, F$290:F388, F390:F$411))</f>
        <v>#DIV/0!</v>
      </c>
      <c r="G389" s="184" t="e">
        <f t="shared" si="16"/>
        <v>#DIV/0!</v>
      </c>
    </row>
    <row r="390" spans="1:7" x14ac:dyDescent="0.25">
      <c r="A390" s="303">
        <v>100</v>
      </c>
      <c r="B390" s="356" t="str">
        <v>-</v>
      </c>
      <c r="C390" s="87">
        <v>0</v>
      </c>
      <c r="D390" s="184">
        <v>0</v>
      </c>
      <c r="E390" s="184" t="e">
        <f>IF($C390&lt;&gt;"商業", $D390*G517, -_xlfn.AGGREGATE(9, 6, E$290:E389, E391:E$411))</f>
        <v>#DIV/0!</v>
      </c>
      <c r="F390" s="184" t="e">
        <f>IF($C390&lt;&gt;"運輸", $D390*H517, -_xlfn.AGGREGATE(9, 6, F$290:F389, F391:F$411))</f>
        <v>#DIV/0!</v>
      </c>
      <c r="G390" s="184" t="e">
        <f t="shared" si="16"/>
        <v>#DIV/0!</v>
      </c>
    </row>
    <row r="391" spans="1:7" x14ac:dyDescent="0.25">
      <c r="A391" s="303">
        <v>101</v>
      </c>
      <c r="B391" s="356" t="str">
        <v>-</v>
      </c>
      <c r="C391" s="87">
        <v>0</v>
      </c>
      <c r="D391" s="184">
        <v>0</v>
      </c>
      <c r="E391" s="184" t="e">
        <f>IF($C391&lt;&gt;"商業", $D391*G518, -_xlfn.AGGREGATE(9, 6, E$290:E390, E392:E$411))</f>
        <v>#DIV/0!</v>
      </c>
      <c r="F391" s="184" t="e">
        <f>IF($C391&lt;&gt;"運輸", $D391*H518, -_xlfn.AGGREGATE(9, 6, F$290:F390, F392:F$411))</f>
        <v>#DIV/0!</v>
      </c>
      <c r="G391" s="184" t="e">
        <f t="shared" si="16"/>
        <v>#DIV/0!</v>
      </c>
    </row>
    <row r="392" spans="1:7" x14ac:dyDescent="0.25">
      <c r="A392" s="303">
        <v>102</v>
      </c>
      <c r="B392" s="356" t="str">
        <v>-</v>
      </c>
      <c r="C392" s="87">
        <v>0</v>
      </c>
      <c r="D392" s="184">
        <v>0</v>
      </c>
      <c r="E392" s="184" t="e">
        <f>IF($C392&lt;&gt;"商業", $D392*G519, -_xlfn.AGGREGATE(9, 6, E$290:E391, E393:E$411))</f>
        <v>#DIV/0!</v>
      </c>
      <c r="F392" s="184" t="e">
        <f>IF($C392&lt;&gt;"運輸", $D392*H519, -_xlfn.AGGREGATE(9, 6, F$290:F391, F393:F$411))</f>
        <v>#DIV/0!</v>
      </c>
      <c r="G392" s="184" t="e">
        <f t="shared" si="16"/>
        <v>#DIV/0!</v>
      </c>
    </row>
    <row r="393" spans="1:7" x14ac:dyDescent="0.25">
      <c r="A393" s="303">
        <v>103</v>
      </c>
      <c r="B393" s="356" t="str">
        <v>-</v>
      </c>
      <c r="C393" s="87">
        <v>0</v>
      </c>
      <c r="D393" s="184">
        <v>0</v>
      </c>
      <c r="E393" s="184" t="e">
        <f>IF($C393&lt;&gt;"商業", $D393*G520, -_xlfn.AGGREGATE(9, 6, E$290:E392, E394:E$411))</f>
        <v>#DIV/0!</v>
      </c>
      <c r="F393" s="184" t="e">
        <f>IF($C393&lt;&gt;"運輸", $D393*H520, -_xlfn.AGGREGATE(9, 6, F$290:F392, F394:F$411))</f>
        <v>#DIV/0!</v>
      </c>
      <c r="G393" s="184" t="e">
        <f t="shared" si="16"/>
        <v>#DIV/0!</v>
      </c>
    </row>
    <row r="394" spans="1:7" x14ac:dyDescent="0.25">
      <c r="A394" s="303">
        <v>104</v>
      </c>
      <c r="B394" s="356" t="str">
        <v>-</v>
      </c>
      <c r="C394" s="87">
        <v>0</v>
      </c>
      <c r="D394" s="184">
        <v>0</v>
      </c>
      <c r="E394" s="184" t="e">
        <f>IF($C394&lt;&gt;"商業", $D394*G521, -_xlfn.AGGREGATE(9, 6, E$290:E393, E395:E$411))</f>
        <v>#DIV/0!</v>
      </c>
      <c r="F394" s="184" t="e">
        <f>IF($C394&lt;&gt;"運輸", $D394*H521, -_xlfn.AGGREGATE(9, 6, F$290:F393, F395:F$411))</f>
        <v>#DIV/0!</v>
      </c>
      <c r="G394" s="184" t="e">
        <f t="shared" si="16"/>
        <v>#DIV/0!</v>
      </c>
    </row>
    <row r="395" spans="1:7" x14ac:dyDescent="0.25">
      <c r="A395" s="303">
        <v>105</v>
      </c>
      <c r="B395" s="356" t="str">
        <v>-</v>
      </c>
      <c r="C395" s="87">
        <v>0</v>
      </c>
      <c r="D395" s="184">
        <v>0</v>
      </c>
      <c r="E395" s="184" t="e">
        <f>IF($C395&lt;&gt;"商業", $D395*G522, -_xlfn.AGGREGATE(9, 6, E$290:E394, E396:E$411))</f>
        <v>#DIV/0!</v>
      </c>
      <c r="F395" s="184" t="e">
        <f>IF($C395&lt;&gt;"運輸", $D395*H522, -_xlfn.AGGREGATE(9, 6, F$290:F394, F396:F$411))</f>
        <v>#DIV/0!</v>
      </c>
      <c r="G395" s="184" t="e">
        <f t="shared" si="16"/>
        <v>#DIV/0!</v>
      </c>
    </row>
    <row r="396" spans="1:7" x14ac:dyDescent="0.25">
      <c r="A396" s="303">
        <v>106</v>
      </c>
      <c r="B396" s="356" t="str">
        <v>-</v>
      </c>
      <c r="C396" s="87">
        <v>0</v>
      </c>
      <c r="D396" s="184">
        <v>0</v>
      </c>
      <c r="E396" s="184" t="e">
        <f>IF($C396&lt;&gt;"商業", $D396*G523, -_xlfn.AGGREGATE(9, 6, E$290:E395, E397:E$411))</f>
        <v>#DIV/0!</v>
      </c>
      <c r="F396" s="184" t="e">
        <f>IF($C396&lt;&gt;"運輸", $D396*H523, -_xlfn.AGGREGATE(9, 6, F$290:F395, F397:F$411))</f>
        <v>#DIV/0!</v>
      </c>
      <c r="G396" s="184" t="e">
        <f t="shared" si="16"/>
        <v>#DIV/0!</v>
      </c>
    </row>
    <row r="397" spans="1:7" x14ac:dyDescent="0.25">
      <c r="A397" s="303">
        <v>107</v>
      </c>
      <c r="B397" s="356" t="str">
        <v>-</v>
      </c>
      <c r="C397" s="87">
        <v>0</v>
      </c>
      <c r="D397" s="184">
        <v>0</v>
      </c>
      <c r="E397" s="184" t="e">
        <f>IF($C397&lt;&gt;"商業", $D397*G524, -_xlfn.AGGREGATE(9, 6, E$290:E396, E398:E$411))</f>
        <v>#DIV/0!</v>
      </c>
      <c r="F397" s="184" t="e">
        <f>IF($C397&lt;&gt;"運輸", $D397*H524, -_xlfn.AGGREGATE(9, 6, F$290:F396, F398:F$411))</f>
        <v>#DIV/0!</v>
      </c>
      <c r="G397" s="184" t="e">
        <f t="shared" si="16"/>
        <v>#DIV/0!</v>
      </c>
    </row>
    <row r="398" spans="1:7" x14ac:dyDescent="0.25">
      <c r="A398" s="303">
        <v>108</v>
      </c>
      <c r="B398" s="356" t="str">
        <v>-</v>
      </c>
      <c r="C398" s="87">
        <v>0</v>
      </c>
      <c r="D398" s="184">
        <v>0</v>
      </c>
      <c r="E398" s="184" t="e">
        <f>IF($C398&lt;&gt;"商業", $D398*G525, -_xlfn.AGGREGATE(9, 6, E$290:E397, E399:E$411))</f>
        <v>#DIV/0!</v>
      </c>
      <c r="F398" s="184" t="e">
        <f>IF($C398&lt;&gt;"運輸", $D398*H525, -_xlfn.AGGREGATE(9, 6, F$290:F397, F399:F$411))</f>
        <v>#DIV/0!</v>
      </c>
      <c r="G398" s="184" t="e">
        <f t="shared" si="16"/>
        <v>#DIV/0!</v>
      </c>
    </row>
    <row r="399" spans="1:7" x14ac:dyDescent="0.25">
      <c r="A399" s="303">
        <v>109</v>
      </c>
      <c r="B399" s="356" t="str">
        <v>-</v>
      </c>
      <c r="C399" s="87">
        <v>0</v>
      </c>
      <c r="D399" s="184">
        <v>0</v>
      </c>
      <c r="E399" s="184" t="e">
        <f>IF($C399&lt;&gt;"商業", $D399*G526, -_xlfn.AGGREGATE(9, 6, E$290:E398, E400:E$411))</f>
        <v>#DIV/0!</v>
      </c>
      <c r="F399" s="184" t="e">
        <f>IF($C399&lt;&gt;"運輸", $D399*H526, -_xlfn.AGGREGATE(9, 6, F$290:F398, F400:F$411))</f>
        <v>#DIV/0!</v>
      </c>
      <c r="G399" s="184" t="e">
        <f t="shared" si="16"/>
        <v>#DIV/0!</v>
      </c>
    </row>
    <row r="400" spans="1:7" x14ac:dyDescent="0.25">
      <c r="A400" s="303">
        <v>110</v>
      </c>
      <c r="B400" s="356" t="str">
        <v>-</v>
      </c>
      <c r="C400" s="87">
        <v>0</v>
      </c>
      <c r="D400" s="184">
        <v>0</v>
      </c>
      <c r="E400" s="184" t="e">
        <f>IF($C400&lt;&gt;"商業", $D400*G527, -_xlfn.AGGREGATE(9, 6, E$290:E399, E401:E$411))</f>
        <v>#DIV/0!</v>
      </c>
      <c r="F400" s="184" t="e">
        <f>IF($C400&lt;&gt;"運輸", $D400*H527, -_xlfn.AGGREGATE(9, 6, F$290:F399, F401:F$411))</f>
        <v>#DIV/0!</v>
      </c>
      <c r="G400" s="184" t="e">
        <f t="shared" si="16"/>
        <v>#DIV/0!</v>
      </c>
    </row>
    <row r="401" spans="1:7" x14ac:dyDescent="0.25">
      <c r="A401" s="303">
        <v>111</v>
      </c>
      <c r="B401" s="356" t="str">
        <v>-</v>
      </c>
      <c r="C401" s="87">
        <v>0</v>
      </c>
      <c r="D401" s="184">
        <v>0</v>
      </c>
      <c r="E401" s="184" t="e">
        <f>IF($C401&lt;&gt;"商業", $D401*G528, -_xlfn.AGGREGATE(9, 6, E$290:E400, E402:E$411))</f>
        <v>#DIV/0!</v>
      </c>
      <c r="F401" s="184" t="e">
        <f>IF($C401&lt;&gt;"運輸", $D401*H528, -_xlfn.AGGREGATE(9, 6, F$290:F400, F402:F$411))</f>
        <v>#DIV/0!</v>
      </c>
      <c r="G401" s="184" t="e">
        <f t="shared" si="16"/>
        <v>#DIV/0!</v>
      </c>
    </row>
    <row r="402" spans="1:7" x14ac:dyDescent="0.25">
      <c r="A402" s="303">
        <v>112</v>
      </c>
      <c r="B402" s="356" t="str">
        <v>-</v>
      </c>
      <c r="C402" s="87">
        <v>0</v>
      </c>
      <c r="D402" s="184">
        <v>0</v>
      </c>
      <c r="E402" s="184" t="e">
        <f>IF($C402&lt;&gt;"商業", $D402*G529, -_xlfn.AGGREGATE(9, 6, E$290:E401, E403:E$411))</f>
        <v>#DIV/0!</v>
      </c>
      <c r="F402" s="184" t="e">
        <f>IF($C402&lt;&gt;"運輸", $D402*H529, -_xlfn.AGGREGATE(9, 6, F$290:F401, F403:F$411))</f>
        <v>#DIV/0!</v>
      </c>
      <c r="G402" s="184" t="e">
        <f t="shared" si="16"/>
        <v>#DIV/0!</v>
      </c>
    </row>
    <row r="403" spans="1:7" x14ac:dyDescent="0.25">
      <c r="A403" s="303">
        <v>113</v>
      </c>
      <c r="B403" s="356" t="str">
        <v>-</v>
      </c>
      <c r="C403" s="87">
        <v>0</v>
      </c>
      <c r="D403" s="184">
        <v>0</v>
      </c>
      <c r="E403" s="184" t="e">
        <f>IF($C403&lt;&gt;"商業", $D403*G530, -_xlfn.AGGREGATE(9, 6, E$290:E402, E404:E$411))</f>
        <v>#DIV/0!</v>
      </c>
      <c r="F403" s="184" t="e">
        <f>IF($C403&lt;&gt;"運輸", $D403*H530, -_xlfn.AGGREGATE(9, 6, F$290:F402, F404:F$411))</f>
        <v>#DIV/0!</v>
      </c>
      <c r="G403" s="184" t="e">
        <f t="shared" si="16"/>
        <v>#DIV/0!</v>
      </c>
    </row>
    <row r="404" spans="1:7" x14ac:dyDescent="0.25">
      <c r="A404" s="303">
        <v>114</v>
      </c>
      <c r="B404" s="356" t="str">
        <v>-</v>
      </c>
      <c r="C404" s="87">
        <v>0</v>
      </c>
      <c r="D404" s="184">
        <v>0</v>
      </c>
      <c r="E404" s="184" t="e">
        <f>IF($C404&lt;&gt;"商業", $D404*G531, -_xlfn.AGGREGATE(9, 6, E$290:E403, E405:E$411))</f>
        <v>#DIV/0!</v>
      </c>
      <c r="F404" s="184" t="e">
        <f>IF($C404&lt;&gt;"運輸", $D404*H531, -_xlfn.AGGREGATE(9, 6, F$290:F403, F405:F$411))</f>
        <v>#DIV/0!</v>
      </c>
      <c r="G404" s="184" t="e">
        <f t="shared" si="16"/>
        <v>#DIV/0!</v>
      </c>
    </row>
    <row r="405" spans="1:7" x14ac:dyDescent="0.25">
      <c r="A405" s="303">
        <v>115</v>
      </c>
      <c r="B405" s="356" t="str">
        <v>-</v>
      </c>
      <c r="C405" s="87">
        <v>0</v>
      </c>
      <c r="D405" s="184">
        <v>0</v>
      </c>
      <c r="E405" s="184" t="e">
        <f>IF($C405&lt;&gt;"商業", $D405*G532, -_xlfn.AGGREGATE(9, 6, E$290:E404, E406:E$411))</f>
        <v>#DIV/0!</v>
      </c>
      <c r="F405" s="184" t="e">
        <f>IF($C405&lt;&gt;"運輸", $D405*H532, -_xlfn.AGGREGATE(9, 6, F$290:F404, F406:F$411))</f>
        <v>#DIV/0!</v>
      </c>
      <c r="G405" s="184" t="e">
        <f t="shared" si="16"/>
        <v>#DIV/0!</v>
      </c>
    </row>
    <row r="406" spans="1:7" x14ac:dyDescent="0.25">
      <c r="A406" s="303">
        <v>116</v>
      </c>
      <c r="B406" s="356" t="str">
        <v>-</v>
      </c>
      <c r="C406" s="87">
        <v>0</v>
      </c>
      <c r="D406" s="184">
        <v>0</v>
      </c>
      <c r="E406" s="184" t="e">
        <f>IF($C406&lt;&gt;"商業", $D406*G533, -_xlfn.AGGREGATE(9, 6, E$290:E405, E407:E$411))</f>
        <v>#DIV/0!</v>
      </c>
      <c r="F406" s="184" t="e">
        <f>IF($C406&lt;&gt;"運輸", $D406*H533, -_xlfn.AGGREGATE(9, 6, F$290:F405, F407:F$411))</f>
        <v>#DIV/0!</v>
      </c>
      <c r="G406" s="184" t="e">
        <f t="shared" si="16"/>
        <v>#DIV/0!</v>
      </c>
    </row>
    <row r="407" spans="1:7" x14ac:dyDescent="0.25">
      <c r="A407" s="303">
        <v>117</v>
      </c>
      <c r="B407" s="356" t="str">
        <v>-</v>
      </c>
      <c r="C407" s="87">
        <v>0</v>
      </c>
      <c r="D407" s="184">
        <v>0</v>
      </c>
      <c r="E407" s="184" t="e">
        <f>IF($C407&lt;&gt;"商業", $D407*G534, -_xlfn.AGGREGATE(9, 6, E$290:E406, E408:E$411))</f>
        <v>#DIV/0!</v>
      </c>
      <c r="F407" s="184" t="e">
        <f>IF($C407&lt;&gt;"運輸", $D407*H534, -_xlfn.AGGREGATE(9, 6, F$290:F406, F408:F$411))</f>
        <v>#DIV/0!</v>
      </c>
      <c r="G407" s="184" t="e">
        <f t="shared" si="16"/>
        <v>#DIV/0!</v>
      </c>
    </row>
    <row r="408" spans="1:7" x14ac:dyDescent="0.25">
      <c r="A408" s="303">
        <v>118</v>
      </c>
      <c r="B408" s="356" t="str">
        <v>-</v>
      </c>
      <c r="C408" s="87">
        <v>0</v>
      </c>
      <c r="D408" s="184">
        <v>0</v>
      </c>
      <c r="E408" s="184" t="e">
        <f>IF($C408&lt;&gt;"商業", $D408*G535, -_xlfn.AGGREGATE(9, 6, E$290:E407, E409:E$411))</f>
        <v>#DIV/0!</v>
      </c>
      <c r="F408" s="184" t="e">
        <f>IF($C408&lt;&gt;"運輸", $D408*H535, -_xlfn.AGGREGATE(9, 6, F$290:F407, F409:F$411))</f>
        <v>#DIV/0!</v>
      </c>
      <c r="G408" s="184" t="e">
        <f t="shared" si="16"/>
        <v>#DIV/0!</v>
      </c>
    </row>
    <row r="409" spans="1:7" x14ac:dyDescent="0.25">
      <c r="A409" s="303">
        <v>119</v>
      </c>
      <c r="B409" s="356" t="str">
        <v>-</v>
      </c>
      <c r="C409" s="87">
        <v>0</v>
      </c>
      <c r="D409" s="184">
        <v>0</v>
      </c>
      <c r="E409" s="184" t="e">
        <f>IF($C409&lt;&gt;"商業", $D409*G536, -_xlfn.AGGREGATE(9, 6, E$290:E408, E410:E$411))</f>
        <v>#DIV/0!</v>
      </c>
      <c r="F409" s="184" t="e">
        <f>IF($C409&lt;&gt;"運輸", $D409*H536, -_xlfn.AGGREGATE(9, 6, F$290:F408, F410:F$411))</f>
        <v>#DIV/0!</v>
      </c>
      <c r="G409" s="184" t="e">
        <f t="shared" si="16"/>
        <v>#DIV/0!</v>
      </c>
    </row>
    <row r="410" spans="1:7" x14ac:dyDescent="0.25">
      <c r="A410" s="303">
        <v>120</v>
      </c>
      <c r="B410" s="356" t="str">
        <v>-</v>
      </c>
      <c r="C410" s="87">
        <v>0</v>
      </c>
      <c r="D410" s="184">
        <v>0</v>
      </c>
      <c r="E410" s="184" t="e">
        <f>IF($C410&lt;&gt;"商業", $D410*G537, -_xlfn.AGGREGATE(9, 6, E$290:E409, E411:E$411))</f>
        <v>#DIV/0!</v>
      </c>
      <c r="F410" s="184" t="e">
        <f>IF($C410&lt;&gt;"運輸", $D410*H537, -_xlfn.AGGREGATE(9, 6, F$290:F409, F411:F$411))</f>
        <v>#DIV/0!</v>
      </c>
      <c r="G410" s="184" t="e">
        <f t="shared" si="16"/>
        <v>#DIV/0!</v>
      </c>
    </row>
    <row r="411" spans="1:7" x14ac:dyDescent="0.25">
      <c r="A411" s="80"/>
      <c r="B411" s="531"/>
      <c r="C411" s="532"/>
      <c r="D411" s="532"/>
      <c r="E411" s="532"/>
      <c r="F411" s="532"/>
      <c r="G411" s="532"/>
    </row>
    <row r="412" spans="1:7" x14ac:dyDescent="0.25">
      <c r="A412" s="80"/>
      <c r="B412" s="357"/>
    </row>
    <row r="413" spans="1:7" ht="120" customHeight="1" x14ac:dyDescent="0.25">
      <c r="A413" s="80"/>
      <c r="B413" s="146" t="str">
        <f ca="1">_xlfn.FORMULATEXT(B$291)</f>
        <v>{=分類_出力}</v>
      </c>
      <c r="C413" s="146" t="str">
        <f t="shared" ref="C413:G413" ca="1" si="17">_xlfn.FORMULATEXT(C$291)</f>
        <v>{=特殊処理}</v>
      </c>
      <c r="D413" s="146" t="str">
        <f t="shared" ca="1" si="17"/>
        <v>{=移輸入額_入力}</v>
      </c>
      <c r="E413" s="146" t="str">
        <f t="shared" ca="1" si="17"/>
        <v>=IF(RC3&lt;&gt;"商業", RC4*R[127]C[2], -AGGREGATE(9, 6, R290C:R[-1]C, R[1]C:R411C))</v>
      </c>
      <c r="F413" s="146" t="str">
        <f t="shared" ca="1" si="17"/>
        <v>=IF(RC3&lt;&gt;"運輸", RC4*R[127]C[2], -AGGREGATE(9, 6, R290C:R[-1]C, R[1]C:R411C))</v>
      </c>
      <c r="G413" s="146" t="str">
        <f t="shared" ca="1" si="17"/>
        <v>=RC4-RC5-RC6</v>
      </c>
    </row>
    <row r="414" spans="1:7" x14ac:dyDescent="0.25">
      <c r="A414" s="80"/>
      <c r="B414" s="146">
        <f t="array" aca="1" ref="B414" ca="1">SUM(IF(EXACT(_xlfn.FORMULATEXT(B$291), _xlfn.FORMULATEXT(B$291:B$410)), 1, 0))</f>
        <v>120</v>
      </c>
      <c r="C414" s="146">
        <f t="array" aca="1" ref="C414" ca="1">SUM(IF(EXACT(_xlfn.FORMULATEXT(C$291), _xlfn.FORMULATEXT(C$291:C$410)), 1, 0))</f>
        <v>120</v>
      </c>
      <c r="D414" s="146">
        <f t="array" aca="1" ref="D414" ca="1">SUM(IF(EXACT(_xlfn.FORMULATEXT(D$291), _xlfn.FORMULATEXT(D$291:D$410)), 1, 0))</f>
        <v>120</v>
      </c>
      <c r="E414" s="146">
        <f t="array" aca="1" ref="E414" ca="1">SUM(IF(EXACT(_xlfn.FORMULATEXT(E$291), _xlfn.FORMULATEXT(E$291:E$410)), 1, 0))</f>
        <v>120</v>
      </c>
      <c r="F414" s="146">
        <f t="array" aca="1" ref="F414" ca="1">SUM(IF(EXACT(_xlfn.FORMULATEXT(F$291), _xlfn.FORMULATEXT(F$291:F$410)), 1, 0))</f>
        <v>120</v>
      </c>
      <c r="G414" s="146">
        <f t="array" aca="1" ref="G414" ca="1">SUM(IF(EXACT(_xlfn.FORMULATEXT(G$291), _xlfn.FORMULATEXT(G$291:G$410)), 1, 0))</f>
        <v>120</v>
      </c>
    </row>
    <row r="415" spans="1:7" x14ac:dyDescent="0.25">
      <c r="A415" s="80"/>
      <c r="B415" s="357"/>
    </row>
    <row r="416" spans="1:7" x14ac:dyDescent="0.25">
      <c r="A416" s="80"/>
      <c r="B416" s="313" t="s">
        <v>808</v>
      </c>
      <c r="F416" t="s">
        <v>819</v>
      </c>
    </row>
    <row r="417" spans="1:8" x14ac:dyDescent="0.25">
      <c r="A417" s="80"/>
      <c r="B417" s="356"/>
      <c r="C417" s="87" t="s">
        <v>473</v>
      </c>
      <c r="D417" s="87" t="s">
        <v>474</v>
      </c>
      <c r="E417" s="87" t="s">
        <v>475</v>
      </c>
      <c r="F417" s="149" t="s">
        <v>356</v>
      </c>
      <c r="G417" s="161" t="s">
        <v>476</v>
      </c>
      <c r="H417" s="87" t="s">
        <v>477</v>
      </c>
    </row>
    <row r="418" spans="1:8" x14ac:dyDescent="0.25">
      <c r="A418" s="302">
        <v>1</v>
      </c>
      <c r="B418" s="356" t="str">
        <f t="array" ref="B418:B537">分類_出力</f>
        <v>農業</v>
      </c>
      <c r="C418" s="177">
        <f>SUMIF(入力_マージン!$C$7:$C$126, 計算!$B418, 入力_マージン!D$7:D$126)</f>
        <v>12012704</v>
      </c>
      <c r="D418" s="177">
        <f>SUMIF(入力_マージン!$C$7:$C$126, 計算!$B418, 入力_マージン!E$7:E$126)</f>
        <v>3819571</v>
      </c>
      <c r="E418" s="177">
        <f>SUMIF(入力_マージン!$C$7:$C$126, 計算!$B418, 入力_マージン!F$7:F$126)</f>
        <v>672683</v>
      </c>
      <c r="F418" s="185">
        <f>SUMIF(入力_マージン!$C$7:$C$126, 計算!$B418, 入力_マージン!G$7:G$126)</f>
        <v>16504958</v>
      </c>
      <c r="G418" s="186">
        <f t="shared" ref="G418:G481" si="18">$D418/$F418</f>
        <v>0.23141961342767428</v>
      </c>
      <c r="H418" s="187">
        <f t="shared" ref="H418:H481" si="19">$E418/$F418</f>
        <v>4.0756419979984193E-2</v>
      </c>
    </row>
    <row r="419" spans="1:8" x14ac:dyDescent="0.25">
      <c r="A419" s="302">
        <v>2</v>
      </c>
      <c r="B419" s="356" t="str">
        <v>林業</v>
      </c>
      <c r="C419" s="177">
        <f>SUMIF(入力_マージン!$C$7:$C$126, 計算!$B419, 入力_マージン!D$7:D$126)</f>
        <v>900391</v>
      </c>
      <c r="D419" s="177">
        <f>SUMIF(入力_マージン!$C$7:$C$126, 計算!$B419, 入力_マージン!E$7:E$126)</f>
        <v>240250</v>
      </c>
      <c r="E419" s="177">
        <f>SUMIF(入力_マージン!$C$7:$C$126, 計算!$B419, 入力_マージン!F$7:F$126)</f>
        <v>29924</v>
      </c>
      <c r="F419" s="185">
        <f>SUMIF(入力_マージン!$C$7:$C$126, 計算!$B419, 入力_マージン!G$7:G$126)</f>
        <v>1170565</v>
      </c>
      <c r="G419" s="186">
        <f t="shared" si="18"/>
        <v>0.20524276738156361</v>
      </c>
      <c r="H419" s="187">
        <f t="shared" si="19"/>
        <v>2.5563723501044369E-2</v>
      </c>
    </row>
    <row r="420" spans="1:8" x14ac:dyDescent="0.25">
      <c r="A420" s="302">
        <v>3</v>
      </c>
      <c r="B420" s="356" t="str">
        <v>漁業</v>
      </c>
      <c r="C420" s="177">
        <f>SUMIF(入力_マージン!$C$7:$C$126, 計算!$B420, 入力_マージン!D$7:D$126)</f>
        <v>1637786</v>
      </c>
      <c r="D420" s="177">
        <f>SUMIF(入力_マージン!$C$7:$C$126, 計算!$B420, 入力_マージン!E$7:E$126)</f>
        <v>912793</v>
      </c>
      <c r="E420" s="177">
        <f>SUMIF(入力_マージン!$C$7:$C$126, 計算!$B420, 入力_マージン!F$7:F$126)</f>
        <v>73180</v>
      </c>
      <c r="F420" s="185">
        <f>SUMIF(入力_マージン!$C$7:$C$126, 計算!$B420, 入力_マージン!G$7:G$126)</f>
        <v>2623759</v>
      </c>
      <c r="G420" s="186">
        <f t="shared" si="18"/>
        <v>0.347895138234876</v>
      </c>
      <c r="H420" s="187">
        <f t="shared" si="19"/>
        <v>2.7891281173308982E-2</v>
      </c>
    </row>
    <row r="421" spans="1:8" x14ac:dyDescent="0.25">
      <c r="A421" s="302">
        <v>4</v>
      </c>
      <c r="B421" s="356" t="str">
        <v>鉱業</v>
      </c>
      <c r="C421" s="177">
        <f>SUMIF(入力_マージン!$C$7:$C$126, 計算!$B421, 入力_マージン!D$7:D$126)</f>
        <v>24034001</v>
      </c>
      <c r="D421" s="177">
        <f>SUMIF(入力_マージン!$C$7:$C$126, 計算!$B421, 入力_マージン!E$7:E$126)</f>
        <v>409787</v>
      </c>
      <c r="E421" s="177">
        <f>SUMIF(入力_マージン!$C$7:$C$126, 計算!$B421, 入力_マージン!F$7:F$126)</f>
        <v>1450221</v>
      </c>
      <c r="F421" s="185">
        <f>SUMIF(入力_マージン!$C$7:$C$126, 計算!$B421, 入力_マージン!G$7:G$126)</f>
        <v>25894009</v>
      </c>
      <c r="G421" s="186">
        <f t="shared" si="18"/>
        <v>1.5825552543833596E-2</v>
      </c>
      <c r="H421" s="187">
        <f t="shared" si="19"/>
        <v>5.6006043714590503E-2</v>
      </c>
    </row>
    <row r="422" spans="1:8" x14ac:dyDescent="0.25">
      <c r="A422" s="302">
        <v>5</v>
      </c>
      <c r="B422" s="356" t="str">
        <v>製造業</v>
      </c>
      <c r="C422" s="177">
        <f>SUMIF(入力_マージン!$C$7:$C$126, 計算!$B422, 入力_マージン!D$7:D$126)</f>
        <v>283830927</v>
      </c>
      <c r="D422" s="177">
        <f>SUMIF(入力_マージン!$C$7:$C$126, 計算!$B422, 入力_マージン!E$7:E$126)</f>
        <v>77150041</v>
      </c>
      <c r="E422" s="177">
        <f>SUMIF(入力_マージン!$C$7:$C$126, 計算!$B422, 入力_マージン!F$7:F$126)</f>
        <v>9061395</v>
      </c>
      <c r="F422" s="185">
        <f>SUMIF(入力_マージン!$C$7:$C$126, 計算!$B422, 入力_マージン!G$7:G$126)</f>
        <v>370042363</v>
      </c>
      <c r="G422" s="186">
        <f t="shared" si="18"/>
        <v>0.20848975337453457</v>
      </c>
      <c r="H422" s="187">
        <f t="shared" si="19"/>
        <v>2.4487453075744195E-2</v>
      </c>
    </row>
    <row r="423" spans="1:8" x14ac:dyDescent="0.25">
      <c r="A423" s="303">
        <v>6</v>
      </c>
      <c r="B423" s="358" t="str">
        <v>建設業</v>
      </c>
      <c r="C423" s="177">
        <f>SUMIF(入力_マージン!$C$7:$C$126, 計算!$B423, 入力_マージン!D$7:D$126)</f>
        <v>52514485</v>
      </c>
      <c r="D423" s="177">
        <f>SUMIF(入力_マージン!$C$7:$C$126, 計算!$B423, 入力_マージン!E$7:E$126)</f>
        <v>0</v>
      </c>
      <c r="E423" s="177">
        <f>SUMIF(入力_マージン!$C$7:$C$126, 計算!$B423, 入力_マージン!F$7:F$126)</f>
        <v>0</v>
      </c>
      <c r="F423" s="185">
        <f>SUMIF(入力_マージン!$C$7:$C$126, 計算!$B423, 入力_マージン!G$7:G$126)</f>
        <v>52514485</v>
      </c>
      <c r="G423" s="186">
        <f t="shared" si="18"/>
        <v>0</v>
      </c>
      <c r="H423" s="187">
        <f t="shared" si="19"/>
        <v>0</v>
      </c>
    </row>
    <row r="424" spans="1:8" x14ac:dyDescent="0.25">
      <c r="A424" s="303">
        <v>7</v>
      </c>
      <c r="B424" s="356" t="str">
        <v>電気・ガス・水道</v>
      </c>
      <c r="C424" s="177">
        <f>SUMIF(入力_マージン!$C$7:$C$126, 計算!$B424, 入力_マージン!D$7:D$126)</f>
        <v>29483749</v>
      </c>
      <c r="D424" s="177">
        <f>SUMIF(入力_マージン!$C$7:$C$126, 計算!$B424, 入力_マージン!E$7:E$126)</f>
        <v>0</v>
      </c>
      <c r="E424" s="177">
        <f>SUMIF(入力_マージン!$C$7:$C$126, 計算!$B424, 入力_マージン!F$7:F$126)</f>
        <v>0</v>
      </c>
      <c r="F424" s="185">
        <f>SUMIF(入力_マージン!$C$7:$C$126, 計算!$B424, 入力_マージン!G$7:G$126)</f>
        <v>29483749</v>
      </c>
      <c r="G424" s="186">
        <f t="shared" si="18"/>
        <v>0</v>
      </c>
      <c r="H424" s="187">
        <f t="shared" si="19"/>
        <v>0</v>
      </c>
    </row>
    <row r="425" spans="1:8" x14ac:dyDescent="0.25">
      <c r="A425" s="303">
        <v>8</v>
      </c>
      <c r="B425" s="358" t="str">
        <v>商業</v>
      </c>
      <c r="C425" s="188">
        <f>SUMIF(入力_マージン!$C$7:$C$126, 計算!$B425, 入力_マージン!D$7:D$126)</f>
        <v>87053204</v>
      </c>
      <c r="D425" s="188">
        <f>SUMIF(入力_マージン!$C$7:$C$126, 計算!$B425, 入力_マージン!E$7:E$126)</f>
        <v>-85091861</v>
      </c>
      <c r="E425" s="188">
        <f>SUMIF(入力_マージン!$C$7:$C$126, 計算!$B425, 入力_マージン!F$7:F$126)</f>
        <v>0</v>
      </c>
      <c r="F425" s="189">
        <f>SUMIF(入力_マージン!$C$7:$C$126, 計算!$B425, 入力_マージン!G$7:G$126)</f>
        <v>1961343</v>
      </c>
      <c r="G425" s="190">
        <f t="shared" si="18"/>
        <v>-43.384487567957265</v>
      </c>
      <c r="H425" s="191">
        <f t="shared" si="19"/>
        <v>0</v>
      </c>
    </row>
    <row r="426" spans="1:8" x14ac:dyDescent="0.25">
      <c r="A426" s="303">
        <v>9</v>
      </c>
      <c r="B426" s="358" t="str">
        <v>金融・保険・不動産</v>
      </c>
      <c r="C426" s="188">
        <f>SUMIF(入力_マージン!$C$7:$C$126, 計算!$B426, 入力_マージン!D$7:D$126)</f>
        <v>103329724</v>
      </c>
      <c r="D426" s="188">
        <f>SUMIF(入力_マージン!$C$7:$C$126, 計算!$B426, 入力_マージン!E$7:E$126)</f>
        <v>0</v>
      </c>
      <c r="E426" s="188">
        <f>SUMIF(入力_マージン!$C$7:$C$126, 計算!$B426, 入力_マージン!F$7:F$126)</f>
        <v>0</v>
      </c>
      <c r="F426" s="189">
        <f>SUMIF(入力_マージン!$C$7:$C$126, 計算!$B426, 入力_マージン!G$7:G$126)</f>
        <v>103329724</v>
      </c>
      <c r="G426" s="190">
        <f t="shared" si="18"/>
        <v>0</v>
      </c>
      <c r="H426" s="191">
        <f t="shared" si="19"/>
        <v>0</v>
      </c>
    </row>
    <row r="427" spans="1:8" x14ac:dyDescent="0.25">
      <c r="A427" s="303">
        <v>10</v>
      </c>
      <c r="B427" s="358" t="str">
        <v>運輸・情報通信</v>
      </c>
      <c r="C427" s="188">
        <f>SUMIF(入力_マージン!$C$7:$C$126, 計算!$B427, 入力_マージン!D$7:D$126)</f>
        <v>92522693</v>
      </c>
      <c r="D427" s="188">
        <f>SUMIF(入力_マージン!$C$7:$C$126, 計算!$B427, 入力_マージン!E$7:E$126)</f>
        <v>2423056</v>
      </c>
      <c r="E427" s="188">
        <f>SUMIF(入力_マージン!$C$7:$C$126, 計算!$B427, 入力_マージン!F$7:F$126)</f>
        <v>-11424785</v>
      </c>
      <c r="F427" s="189">
        <f>SUMIF(入力_マージン!$C$7:$C$126, 計算!$B427, 入力_マージン!G$7:G$126)</f>
        <v>83520964</v>
      </c>
      <c r="G427" s="190">
        <f t="shared" si="18"/>
        <v>2.9011350970518011E-2</v>
      </c>
      <c r="H427" s="191">
        <f t="shared" si="19"/>
        <v>-0.1367894292982538</v>
      </c>
    </row>
    <row r="428" spans="1:8" x14ac:dyDescent="0.25">
      <c r="A428" s="303">
        <v>11</v>
      </c>
      <c r="B428" s="356" t="str">
        <v>公務</v>
      </c>
      <c r="C428" s="177">
        <f>SUMIF(入力_マージン!$C$7:$C$126, 計算!$B428, 入力_マージン!D$7:D$126)</f>
        <v>39405194</v>
      </c>
      <c r="D428" s="177">
        <f>SUMIF(入力_マージン!$C$7:$C$126, 計算!$B428, 入力_マージン!E$7:E$126)</f>
        <v>0</v>
      </c>
      <c r="E428" s="177">
        <f>SUMIF(入力_マージン!$C$7:$C$126, 計算!$B428, 入力_マージン!F$7:F$126)</f>
        <v>0</v>
      </c>
      <c r="F428" s="185">
        <f>SUMIF(入力_マージン!$C$7:$C$126, 計算!$B428, 入力_マージン!G$7:G$126)</f>
        <v>39405194</v>
      </c>
      <c r="G428" s="186">
        <f t="shared" si="18"/>
        <v>0</v>
      </c>
      <c r="H428" s="187">
        <f t="shared" si="19"/>
        <v>0</v>
      </c>
    </row>
    <row r="429" spans="1:8" x14ac:dyDescent="0.25">
      <c r="A429" s="303">
        <v>12</v>
      </c>
      <c r="B429" s="356" t="str">
        <v>サービス業</v>
      </c>
      <c r="C429" s="177">
        <f>SUMIF(入力_マージン!$C$7:$C$126, 計算!$B429, 入力_マージン!D$7:D$126)</f>
        <v>220117376</v>
      </c>
      <c r="D429" s="177">
        <f>SUMIF(入力_マージン!$C$7:$C$126, 計算!$B429, 入力_マージン!E$7:E$126)</f>
        <v>0</v>
      </c>
      <c r="E429" s="177">
        <f>SUMIF(入力_マージン!$C$7:$C$126, 計算!$B429, 入力_マージン!F$7:F$126)</f>
        <v>0</v>
      </c>
      <c r="F429" s="185">
        <f>SUMIF(入力_マージン!$C$7:$C$126, 計算!$B429, 入力_マージン!G$7:G$126)</f>
        <v>220117376</v>
      </c>
      <c r="G429" s="186">
        <f t="shared" si="18"/>
        <v>0</v>
      </c>
      <c r="H429" s="187">
        <f t="shared" si="19"/>
        <v>0</v>
      </c>
    </row>
    <row r="430" spans="1:8" x14ac:dyDescent="0.25">
      <c r="A430" s="303">
        <v>13</v>
      </c>
      <c r="B430" s="356" t="str">
        <v>分類不明</v>
      </c>
      <c r="C430" s="177">
        <f>SUMIF(入力_マージン!$C$7:$C$126, 計算!$B430, 入力_マージン!D$7:D$126)</f>
        <v>5046119</v>
      </c>
      <c r="D430" s="177">
        <f>SUMIF(入力_マージン!$C$7:$C$126, 計算!$B430, 入力_マージン!E$7:E$126)</f>
        <v>136363</v>
      </c>
      <c r="E430" s="177">
        <f>SUMIF(入力_マージン!$C$7:$C$126, 計算!$B430, 入力_マージン!F$7:F$126)</f>
        <v>137382</v>
      </c>
      <c r="F430" s="185">
        <f>SUMIF(入力_マージン!$C$7:$C$126, 計算!$B430, 入力_マージン!G$7:G$126)</f>
        <v>5319864</v>
      </c>
      <c r="G430" s="186">
        <f t="shared" si="18"/>
        <v>2.5632798131681563E-2</v>
      </c>
      <c r="H430" s="187">
        <f t="shared" si="19"/>
        <v>2.5824344381736076E-2</v>
      </c>
    </row>
    <row r="431" spans="1:8" x14ac:dyDescent="0.25">
      <c r="A431" s="303">
        <v>14</v>
      </c>
      <c r="B431" s="356" t="str">
        <v>-</v>
      </c>
      <c r="C431" s="177">
        <f>SUMIF(入力_マージン!$C$7:$C$126, 計算!$B431, 入力_マージン!D$7:D$126)</f>
        <v>0</v>
      </c>
      <c r="D431" s="177">
        <f>SUMIF(入力_マージン!$C$7:$C$126, 計算!$B431, 入力_マージン!E$7:E$126)</f>
        <v>0</v>
      </c>
      <c r="E431" s="177">
        <f>SUMIF(入力_マージン!$C$7:$C$126, 計算!$B431, 入力_マージン!F$7:F$126)</f>
        <v>0</v>
      </c>
      <c r="F431" s="185">
        <f>SUMIF(入力_マージン!$C$7:$C$126, 計算!$B431, 入力_マージン!G$7:G$126)</f>
        <v>0</v>
      </c>
      <c r="G431" s="186" t="e">
        <f t="shared" si="18"/>
        <v>#DIV/0!</v>
      </c>
      <c r="H431" s="187" t="e">
        <f t="shared" si="19"/>
        <v>#DIV/0!</v>
      </c>
    </row>
    <row r="432" spans="1:8" x14ac:dyDescent="0.25">
      <c r="A432" s="303">
        <v>15</v>
      </c>
      <c r="B432" s="356" t="str">
        <v>-</v>
      </c>
      <c r="C432" s="177">
        <f>SUMIF(入力_マージン!$C$7:$C$126, 計算!$B432, 入力_マージン!D$7:D$126)</f>
        <v>0</v>
      </c>
      <c r="D432" s="177">
        <f>SUMIF(入力_マージン!$C$7:$C$126, 計算!$B432, 入力_マージン!E$7:E$126)</f>
        <v>0</v>
      </c>
      <c r="E432" s="177">
        <f>SUMIF(入力_マージン!$C$7:$C$126, 計算!$B432, 入力_マージン!F$7:F$126)</f>
        <v>0</v>
      </c>
      <c r="F432" s="185">
        <f>SUMIF(入力_マージン!$C$7:$C$126, 計算!$B432, 入力_マージン!G$7:G$126)</f>
        <v>0</v>
      </c>
      <c r="G432" s="186" t="e">
        <f t="shared" si="18"/>
        <v>#DIV/0!</v>
      </c>
      <c r="H432" s="187" t="e">
        <f t="shared" si="19"/>
        <v>#DIV/0!</v>
      </c>
    </row>
    <row r="433" spans="1:8" x14ac:dyDescent="0.25">
      <c r="A433" s="303">
        <v>16</v>
      </c>
      <c r="B433" s="356" t="str">
        <v>-</v>
      </c>
      <c r="C433" s="177">
        <f>SUMIF(入力_マージン!$C$7:$C$126, 計算!$B433, 入力_マージン!D$7:D$126)</f>
        <v>0</v>
      </c>
      <c r="D433" s="177">
        <f>SUMIF(入力_マージン!$C$7:$C$126, 計算!$B433, 入力_マージン!E$7:E$126)</f>
        <v>0</v>
      </c>
      <c r="E433" s="177">
        <f>SUMIF(入力_マージン!$C$7:$C$126, 計算!$B433, 入力_マージン!F$7:F$126)</f>
        <v>0</v>
      </c>
      <c r="F433" s="185">
        <f>SUMIF(入力_マージン!$C$7:$C$126, 計算!$B433, 入力_マージン!G$7:G$126)</f>
        <v>0</v>
      </c>
      <c r="G433" s="186" t="e">
        <f t="shared" si="18"/>
        <v>#DIV/0!</v>
      </c>
      <c r="H433" s="187" t="e">
        <f t="shared" si="19"/>
        <v>#DIV/0!</v>
      </c>
    </row>
    <row r="434" spans="1:8" x14ac:dyDescent="0.25">
      <c r="A434" s="303">
        <v>17</v>
      </c>
      <c r="B434" s="356" t="str">
        <v>-</v>
      </c>
      <c r="C434" s="177">
        <f>SUMIF(入力_マージン!$C$7:$C$126, 計算!$B434, 入力_マージン!D$7:D$126)</f>
        <v>0</v>
      </c>
      <c r="D434" s="177">
        <f>SUMIF(入力_マージン!$C$7:$C$126, 計算!$B434, 入力_マージン!E$7:E$126)</f>
        <v>0</v>
      </c>
      <c r="E434" s="177">
        <f>SUMIF(入力_マージン!$C$7:$C$126, 計算!$B434, 入力_マージン!F$7:F$126)</f>
        <v>0</v>
      </c>
      <c r="F434" s="185">
        <f>SUMIF(入力_マージン!$C$7:$C$126, 計算!$B434, 入力_マージン!G$7:G$126)</f>
        <v>0</v>
      </c>
      <c r="G434" s="186" t="e">
        <f t="shared" si="18"/>
        <v>#DIV/0!</v>
      </c>
      <c r="H434" s="187" t="e">
        <f t="shared" si="19"/>
        <v>#DIV/0!</v>
      </c>
    </row>
    <row r="435" spans="1:8" x14ac:dyDescent="0.25">
      <c r="A435" s="303">
        <v>18</v>
      </c>
      <c r="B435" s="356" t="str">
        <v>-</v>
      </c>
      <c r="C435" s="177">
        <f>SUMIF(入力_マージン!$C$7:$C$126, 計算!$B435, 入力_マージン!D$7:D$126)</f>
        <v>0</v>
      </c>
      <c r="D435" s="177">
        <f>SUMIF(入力_マージン!$C$7:$C$126, 計算!$B435, 入力_マージン!E$7:E$126)</f>
        <v>0</v>
      </c>
      <c r="E435" s="177">
        <f>SUMIF(入力_マージン!$C$7:$C$126, 計算!$B435, 入力_マージン!F$7:F$126)</f>
        <v>0</v>
      </c>
      <c r="F435" s="185">
        <f>SUMIF(入力_マージン!$C$7:$C$126, 計算!$B435, 入力_マージン!G$7:G$126)</f>
        <v>0</v>
      </c>
      <c r="G435" s="186" t="e">
        <f t="shared" si="18"/>
        <v>#DIV/0!</v>
      </c>
      <c r="H435" s="187" t="e">
        <f t="shared" si="19"/>
        <v>#DIV/0!</v>
      </c>
    </row>
    <row r="436" spans="1:8" x14ac:dyDescent="0.25">
      <c r="A436" s="303">
        <v>19</v>
      </c>
      <c r="B436" s="356" t="str">
        <v>-</v>
      </c>
      <c r="C436" s="177">
        <f>SUMIF(入力_マージン!$C$7:$C$126, 計算!$B436, 入力_マージン!D$7:D$126)</f>
        <v>0</v>
      </c>
      <c r="D436" s="177">
        <f>SUMIF(入力_マージン!$C$7:$C$126, 計算!$B436, 入力_マージン!E$7:E$126)</f>
        <v>0</v>
      </c>
      <c r="E436" s="177">
        <f>SUMIF(入力_マージン!$C$7:$C$126, 計算!$B436, 入力_マージン!F$7:F$126)</f>
        <v>0</v>
      </c>
      <c r="F436" s="185">
        <f>SUMIF(入力_マージン!$C$7:$C$126, 計算!$B436, 入力_マージン!G$7:G$126)</f>
        <v>0</v>
      </c>
      <c r="G436" s="186" t="e">
        <f t="shared" si="18"/>
        <v>#DIV/0!</v>
      </c>
      <c r="H436" s="187" t="e">
        <f t="shared" si="19"/>
        <v>#DIV/0!</v>
      </c>
    </row>
    <row r="437" spans="1:8" x14ac:dyDescent="0.25">
      <c r="A437" s="303">
        <v>20</v>
      </c>
      <c r="B437" s="356" t="str">
        <v>-</v>
      </c>
      <c r="C437" s="177">
        <f>SUMIF(入力_マージン!$C$7:$C$126, 計算!$B437, 入力_マージン!D$7:D$126)</f>
        <v>0</v>
      </c>
      <c r="D437" s="177">
        <f>SUMIF(入力_マージン!$C$7:$C$126, 計算!$B437, 入力_マージン!E$7:E$126)</f>
        <v>0</v>
      </c>
      <c r="E437" s="177">
        <f>SUMIF(入力_マージン!$C$7:$C$126, 計算!$B437, 入力_マージン!F$7:F$126)</f>
        <v>0</v>
      </c>
      <c r="F437" s="185">
        <f>SUMIF(入力_マージン!$C$7:$C$126, 計算!$B437, 入力_マージン!G$7:G$126)</f>
        <v>0</v>
      </c>
      <c r="G437" s="186" t="e">
        <f t="shared" si="18"/>
        <v>#DIV/0!</v>
      </c>
      <c r="H437" s="187" t="e">
        <f t="shared" si="19"/>
        <v>#DIV/0!</v>
      </c>
    </row>
    <row r="438" spans="1:8" x14ac:dyDescent="0.25">
      <c r="A438" s="303">
        <v>21</v>
      </c>
      <c r="B438" s="356" t="str">
        <v>-</v>
      </c>
      <c r="C438" s="177">
        <f>SUMIF(入力_マージン!$C$7:$C$126, 計算!$B438, 入力_マージン!D$7:D$126)</f>
        <v>0</v>
      </c>
      <c r="D438" s="177">
        <f>SUMIF(入力_マージン!$C$7:$C$126, 計算!$B438, 入力_マージン!E$7:E$126)</f>
        <v>0</v>
      </c>
      <c r="E438" s="177">
        <f>SUMIF(入力_マージン!$C$7:$C$126, 計算!$B438, 入力_マージン!F$7:F$126)</f>
        <v>0</v>
      </c>
      <c r="F438" s="185">
        <f>SUMIF(入力_マージン!$C$7:$C$126, 計算!$B438, 入力_マージン!G$7:G$126)</f>
        <v>0</v>
      </c>
      <c r="G438" s="186" t="e">
        <f t="shared" si="18"/>
        <v>#DIV/0!</v>
      </c>
      <c r="H438" s="187" t="e">
        <f t="shared" si="19"/>
        <v>#DIV/0!</v>
      </c>
    </row>
    <row r="439" spans="1:8" x14ac:dyDescent="0.25">
      <c r="A439" s="303">
        <v>22</v>
      </c>
      <c r="B439" s="356" t="str">
        <v>-</v>
      </c>
      <c r="C439" s="177">
        <f>SUMIF(入力_マージン!$C$7:$C$126, 計算!$B439, 入力_マージン!D$7:D$126)</f>
        <v>0</v>
      </c>
      <c r="D439" s="177">
        <f>SUMIF(入力_マージン!$C$7:$C$126, 計算!$B439, 入力_マージン!E$7:E$126)</f>
        <v>0</v>
      </c>
      <c r="E439" s="177">
        <f>SUMIF(入力_マージン!$C$7:$C$126, 計算!$B439, 入力_マージン!F$7:F$126)</f>
        <v>0</v>
      </c>
      <c r="F439" s="185">
        <f>SUMIF(入力_マージン!$C$7:$C$126, 計算!$B439, 入力_マージン!G$7:G$126)</f>
        <v>0</v>
      </c>
      <c r="G439" s="186" t="e">
        <f t="shared" si="18"/>
        <v>#DIV/0!</v>
      </c>
      <c r="H439" s="187" t="e">
        <f t="shared" si="19"/>
        <v>#DIV/0!</v>
      </c>
    </row>
    <row r="440" spans="1:8" x14ac:dyDescent="0.25">
      <c r="A440" s="303">
        <v>23</v>
      </c>
      <c r="B440" s="356" t="str">
        <v>-</v>
      </c>
      <c r="C440" s="177">
        <f>SUMIF(入力_マージン!$C$7:$C$126, 計算!$B440, 入力_マージン!D$7:D$126)</f>
        <v>0</v>
      </c>
      <c r="D440" s="177">
        <f>SUMIF(入力_マージン!$C$7:$C$126, 計算!$B440, 入力_マージン!E$7:E$126)</f>
        <v>0</v>
      </c>
      <c r="E440" s="177">
        <f>SUMIF(入力_マージン!$C$7:$C$126, 計算!$B440, 入力_マージン!F$7:F$126)</f>
        <v>0</v>
      </c>
      <c r="F440" s="185">
        <f>SUMIF(入力_マージン!$C$7:$C$126, 計算!$B440, 入力_マージン!G$7:G$126)</f>
        <v>0</v>
      </c>
      <c r="G440" s="186" t="e">
        <f t="shared" si="18"/>
        <v>#DIV/0!</v>
      </c>
      <c r="H440" s="187" t="e">
        <f t="shared" si="19"/>
        <v>#DIV/0!</v>
      </c>
    </row>
    <row r="441" spans="1:8" x14ac:dyDescent="0.25">
      <c r="A441" s="303">
        <v>24</v>
      </c>
      <c r="B441" s="356" t="str">
        <v>-</v>
      </c>
      <c r="C441" s="177">
        <f>SUMIF(入力_マージン!$C$7:$C$126, 計算!$B441, 入力_マージン!D$7:D$126)</f>
        <v>0</v>
      </c>
      <c r="D441" s="177">
        <f>SUMIF(入力_マージン!$C$7:$C$126, 計算!$B441, 入力_マージン!E$7:E$126)</f>
        <v>0</v>
      </c>
      <c r="E441" s="177">
        <f>SUMIF(入力_マージン!$C$7:$C$126, 計算!$B441, 入力_マージン!F$7:F$126)</f>
        <v>0</v>
      </c>
      <c r="F441" s="185">
        <f>SUMIF(入力_マージン!$C$7:$C$126, 計算!$B441, 入力_マージン!G$7:G$126)</f>
        <v>0</v>
      </c>
      <c r="G441" s="186" t="e">
        <f t="shared" si="18"/>
        <v>#DIV/0!</v>
      </c>
      <c r="H441" s="187" t="e">
        <f t="shared" si="19"/>
        <v>#DIV/0!</v>
      </c>
    </row>
    <row r="442" spans="1:8" x14ac:dyDescent="0.25">
      <c r="A442" s="303">
        <v>25</v>
      </c>
      <c r="B442" s="356" t="str">
        <v>-</v>
      </c>
      <c r="C442" s="177">
        <f>SUMIF(入力_マージン!$C$7:$C$126, 計算!$B442, 入力_マージン!D$7:D$126)</f>
        <v>0</v>
      </c>
      <c r="D442" s="177">
        <f>SUMIF(入力_マージン!$C$7:$C$126, 計算!$B442, 入力_マージン!E$7:E$126)</f>
        <v>0</v>
      </c>
      <c r="E442" s="177">
        <f>SUMIF(入力_マージン!$C$7:$C$126, 計算!$B442, 入力_マージン!F$7:F$126)</f>
        <v>0</v>
      </c>
      <c r="F442" s="185">
        <f>SUMIF(入力_マージン!$C$7:$C$126, 計算!$B442, 入力_マージン!G$7:G$126)</f>
        <v>0</v>
      </c>
      <c r="G442" s="186" t="e">
        <f t="shared" si="18"/>
        <v>#DIV/0!</v>
      </c>
      <c r="H442" s="187" t="e">
        <f t="shared" si="19"/>
        <v>#DIV/0!</v>
      </c>
    </row>
    <row r="443" spans="1:8" x14ac:dyDescent="0.25">
      <c r="A443" s="303">
        <v>26</v>
      </c>
      <c r="B443" s="356" t="str">
        <v>-</v>
      </c>
      <c r="C443" s="177">
        <f>SUMIF(入力_マージン!$C$7:$C$126, 計算!$B443, 入力_マージン!D$7:D$126)</f>
        <v>0</v>
      </c>
      <c r="D443" s="177">
        <f>SUMIF(入力_マージン!$C$7:$C$126, 計算!$B443, 入力_マージン!E$7:E$126)</f>
        <v>0</v>
      </c>
      <c r="E443" s="177">
        <f>SUMIF(入力_マージン!$C$7:$C$126, 計算!$B443, 入力_マージン!F$7:F$126)</f>
        <v>0</v>
      </c>
      <c r="F443" s="185">
        <f>SUMIF(入力_マージン!$C$7:$C$126, 計算!$B443, 入力_マージン!G$7:G$126)</f>
        <v>0</v>
      </c>
      <c r="G443" s="186" t="e">
        <f t="shared" si="18"/>
        <v>#DIV/0!</v>
      </c>
      <c r="H443" s="187" t="e">
        <f t="shared" si="19"/>
        <v>#DIV/0!</v>
      </c>
    </row>
    <row r="444" spans="1:8" x14ac:dyDescent="0.25">
      <c r="A444" s="303">
        <v>27</v>
      </c>
      <c r="B444" s="356" t="str">
        <v>-</v>
      </c>
      <c r="C444" s="177">
        <f>SUMIF(入力_マージン!$C$7:$C$126, 計算!$B444, 入力_マージン!D$7:D$126)</f>
        <v>0</v>
      </c>
      <c r="D444" s="177">
        <f>SUMIF(入力_マージン!$C$7:$C$126, 計算!$B444, 入力_マージン!E$7:E$126)</f>
        <v>0</v>
      </c>
      <c r="E444" s="177">
        <f>SUMIF(入力_マージン!$C$7:$C$126, 計算!$B444, 入力_マージン!F$7:F$126)</f>
        <v>0</v>
      </c>
      <c r="F444" s="185">
        <f>SUMIF(入力_マージン!$C$7:$C$126, 計算!$B444, 入力_マージン!G$7:G$126)</f>
        <v>0</v>
      </c>
      <c r="G444" s="186" t="e">
        <f t="shared" si="18"/>
        <v>#DIV/0!</v>
      </c>
      <c r="H444" s="187" t="e">
        <f t="shared" si="19"/>
        <v>#DIV/0!</v>
      </c>
    </row>
    <row r="445" spans="1:8" x14ac:dyDescent="0.25">
      <c r="A445" s="303">
        <v>28</v>
      </c>
      <c r="B445" s="356" t="str">
        <v>-</v>
      </c>
      <c r="C445" s="177">
        <f>SUMIF(入力_マージン!$C$7:$C$126, 計算!$B445, 入力_マージン!D$7:D$126)</f>
        <v>0</v>
      </c>
      <c r="D445" s="177">
        <f>SUMIF(入力_マージン!$C$7:$C$126, 計算!$B445, 入力_マージン!E$7:E$126)</f>
        <v>0</v>
      </c>
      <c r="E445" s="177">
        <f>SUMIF(入力_マージン!$C$7:$C$126, 計算!$B445, 入力_マージン!F$7:F$126)</f>
        <v>0</v>
      </c>
      <c r="F445" s="185">
        <f>SUMIF(入力_マージン!$C$7:$C$126, 計算!$B445, 入力_マージン!G$7:G$126)</f>
        <v>0</v>
      </c>
      <c r="G445" s="186" t="e">
        <f t="shared" si="18"/>
        <v>#DIV/0!</v>
      </c>
      <c r="H445" s="187" t="e">
        <f t="shared" si="19"/>
        <v>#DIV/0!</v>
      </c>
    </row>
    <row r="446" spans="1:8" x14ac:dyDescent="0.25">
      <c r="A446" s="303">
        <v>29</v>
      </c>
      <c r="B446" s="356" t="str">
        <v>-</v>
      </c>
      <c r="C446" s="177">
        <f>SUMIF(入力_マージン!$C$7:$C$126, 計算!$B446, 入力_マージン!D$7:D$126)</f>
        <v>0</v>
      </c>
      <c r="D446" s="177">
        <f>SUMIF(入力_マージン!$C$7:$C$126, 計算!$B446, 入力_マージン!E$7:E$126)</f>
        <v>0</v>
      </c>
      <c r="E446" s="177">
        <f>SUMIF(入力_マージン!$C$7:$C$126, 計算!$B446, 入力_マージン!F$7:F$126)</f>
        <v>0</v>
      </c>
      <c r="F446" s="185">
        <f>SUMIF(入力_マージン!$C$7:$C$126, 計算!$B446, 入力_マージン!G$7:G$126)</f>
        <v>0</v>
      </c>
      <c r="G446" s="186" t="e">
        <f t="shared" si="18"/>
        <v>#DIV/0!</v>
      </c>
      <c r="H446" s="187" t="e">
        <f t="shared" si="19"/>
        <v>#DIV/0!</v>
      </c>
    </row>
    <row r="447" spans="1:8" x14ac:dyDescent="0.25">
      <c r="A447" s="303">
        <v>30</v>
      </c>
      <c r="B447" s="356" t="str">
        <v>-</v>
      </c>
      <c r="C447" s="177">
        <f>SUMIF(入力_マージン!$C$7:$C$126, 計算!$B447, 入力_マージン!D$7:D$126)</f>
        <v>0</v>
      </c>
      <c r="D447" s="177">
        <f>SUMIF(入力_マージン!$C$7:$C$126, 計算!$B447, 入力_マージン!E$7:E$126)</f>
        <v>0</v>
      </c>
      <c r="E447" s="177">
        <f>SUMIF(入力_マージン!$C$7:$C$126, 計算!$B447, 入力_マージン!F$7:F$126)</f>
        <v>0</v>
      </c>
      <c r="F447" s="185">
        <f>SUMIF(入力_マージン!$C$7:$C$126, 計算!$B447, 入力_マージン!G$7:G$126)</f>
        <v>0</v>
      </c>
      <c r="G447" s="186" t="e">
        <f t="shared" si="18"/>
        <v>#DIV/0!</v>
      </c>
      <c r="H447" s="187" t="e">
        <f t="shared" si="19"/>
        <v>#DIV/0!</v>
      </c>
    </row>
    <row r="448" spans="1:8" x14ac:dyDescent="0.25">
      <c r="A448" s="303">
        <v>31</v>
      </c>
      <c r="B448" s="356" t="str">
        <v>-</v>
      </c>
      <c r="C448" s="177">
        <f>SUMIF(入力_マージン!$C$7:$C$126, 計算!$B448, 入力_マージン!D$7:D$126)</f>
        <v>0</v>
      </c>
      <c r="D448" s="177">
        <f>SUMIF(入力_マージン!$C$7:$C$126, 計算!$B448, 入力_マージン!E$7:E$126)</f>
        <v>0</v>
      </c>
      <c r="E448" s="177">
        <f>SUMIF(入力_マージン!$C$7:$C$126, 計算!$B448, 入力_マージン!F$7:F$126)</f>
        <v>0</v>
      </c>
      <c r="F448" s="185">
        <f>SUMIF(入力_マージン!$C$7:$C$126, 計算!$B448, 入力_マージン!G$7:G$126)</f>
        <v>0</v>
      </c>
      <c r="G448" s="186" t="e">
        <f t="shared" si="18"/>
        <v>#DIV/0!</v>
      </c>
      <c r="H448" s="187" t="e">
        <f t="shared" si="19"/>
        <v>#DIV/0!</v>
      </c>
    </row>
    <row r="449" spans="1:8" x14ac:dyDescent="0.25">
      <c r="A449" s="303">
        <v>32</v>
      </c>
      <c r="B449" s="356" t="str">
        <v>-</v>
      </c>
      <c r="C449" s="177">
        <f>SUMIF(入力_マージン!$C$7:$C$126, 計算!$B449, 入力_マージン!D$7:D$126)</f>
        <v>0</v>
      </c>
      <c r="D449" s="177">
        <f>SUMIF(入力_マージン!$C$7:$C$126, 計算!$B449, 入力_マージン!E$7:E$126)</f>
        <v>0</v>
      </c>
      <c r="E449" s="177">
        <f>SUMIF(入力_マージン!$C$7:$C$126, 計算!$B449, 入力_マージン!F$7:F$126)</f>
        <v>0</v>
      </c>
      <c r="F449" s="185">
        <f>SUMIF(入力_マージン!$C$7:$C$126, 計算!$B449, 入力_マージン!G$7:G$126)</f>
        <v>0</v>
      </c>
      <c r="G449" s="186" t="e">
        <f t="shared" si="18"/>
        <v>#DIV/0!</v>
      </c>
      <c r="H449" s="187" t="e">
        <f t="shared" si="19"/>
        <v>#DIV/0!</v>
      </c>
    </row>
    <row r="450" spans="1:8" x14ac:dyDescent="0.25">
      <c r="A450" s="303">
        <v>33</v>
      </c>
      <c r="B450" s="356" t="str">
        <v>-</v>
      </c>
      <c r="C450" s="177">
        <f>SUMIF(入力_マージン!$C$7:$C$126, 計算!$B450, 入力_マージン!D$7:D$126)</f>
        <v>0</v>
      </c>
      <c r="D450" s="177">
        <f>SUMIF(入力_マージン!$C$7:$C$126, 計算!$B450, 入力_マージン!E$7:E$126)</f>
        <v>0</v>
      </c>
      <c r="E450" s="177">
        <f>SUMIF(入力_マージン!$C$7:$C$126, 計算!$B450, 入力_マージン!F$7:F$126)</f>
        <v>0</v>
      </c>
      <c r="F450" s="185">
        <f>SUMIF(入力_マージン!$C$7:$C$126, 計算!$B450, 入力_マージン!G$7:G$126)</f>
        <v>0</v>
      </c>
      <c r="G450" s="186" t="e">
        <f t="shared" si="18"/>
        <v>#DIV/0!</v>
      </c>
      <c r="H450" s="187" t="e">
        <f t="shared" si="19"/>
        <v>#DIV/0!</v>
      </c>
    </row>
    <row r="451" spans="1:8" x14ac:dyDescent="0.25">
      <c r="A451" s="303">
        <v>34</v>
      </c>
      <c r="B451" s="356" t="str">
        <v>-</v>
      </c>
      <c r="C451" s="177">
        <f>SUMIF(入力_マージン!$C$7:$C$126, 計算!$B451, 入力_マージン!D$7:D$126)</f>
        <v>0</v>
      </c>
      <c r="D451" s="177">
        <f>SUMIF(入力_マージン!$C$7:$C$126, 計算!$B451, 入力_マージン!E$7:E$126)</f>
        <v>0</v>
      </c>
      <c r="E451" s="177">
        <f>SUMIF(入力_マージン!$C$7:$C$126, 計算!$B451, 入力_マージン!F$7:F$126)</f>
        <v>0</v>
      </c>
      <c r="F451" s="185">
        <f>SUMIF(入力_マージン!$C$7:$C$126, 計算!$B451, 入力_マージン!G$7:G$126)</f>
        <v>0</v>
      </c>
      <c r="G451" s="186" t="e">
        <f t="shared" si="18"/>
        <v>#DIV/0!</v>
      </c>
      <c r="H451" s="187" t="e">
        <f t="shared" si="19"/>
        <v>#DIV/0!</v>
      </c>
    </row>
    <row r="452" spans="1:8" x14ac:dyDescent="0.25">
      <c r="A452" s="303">
        <v>35</v>
      </c>
      <c r="B452" s="356" t="str">
        <v>-</v>
      </c>
      <c r="C452" s="177">
        <f>SUMIF(入力_マージン!$C$7:$C$126, 計算!$B452, 入力_マージン!D$7:D$126)</f>
        <v>0</v>
      </c>
      <c r="D452" s="177">
        <f>SUMIF(入力_マージン!$C$7:$C$126, 計算!$B452, 入力_マージン!E$7:E$126)</f>
        <v>0</v>
      </c>
      <c r="E452" s="177">
        <f>SUMIF(入力_マージン!$C$7:$C$126, 計算!$B452, 入力_マージン!F$7:F$126)</f>
        <v>0</v>
      </c>
      <c r="F452" s="185">
        <f>SUMIF(入力_マージン!$C$7:$C$126, 計算!$B452, 入力_マージン!G$7:G$126)</f>
        <v>0</v>
      </c>
      <c r="G452" s="186" t="e">
        <f t="shared" si="18"/>
        <v>#DIV/0!</v>
      </c>
      <c r="H452" s="187" t="e">
        <f t="shared" si="19"/>
        <v>#DIV/0!</v>
      </c>
    </row>
    <row r="453" spans="1:8" x14ac:dyDescent="0.25">
      <c r="A453" s="303">
        <v>36</v>
      </c>
      <c r="B453" s="356" t="str">
        <v>-</v>
      </c>
      <c r="C453" s="177">
        <f>SUMIF(入力_マージン!$C$7:$C$126, 計算!$B453, 入力_マージン!D$7:D$126)</f>
        <v>0</v>
      </c>
      <c r="D453" s="177">
        <f>SUMIF(入力_マージン!$C$7:$C$126, 計算!$B453, 入力_マージン!E$7:E$126)</f>
        <v>0</v>
      </c>
      <c r="E453" s="177">
        <f>SUMIF(入力_マージン!$C$7:$C$126, 計算!$B453, 入力_マージン!F$7:F$126)</f>
        <v>0</v>
      </c>
      <c r="F453" s="185">
        <f>SUMIF(入力_マージン!$C$7:$C$126, 計算!$B453, 入力_マージン!G$7:G$126)</f>
        <v>0</v>
      </c>
      <c r="G453" s="186" t="e">
        <f t="shared" si="18"/>
        <v>#DIV/0!</v>
      </c>
      <c r="H453" s="187" t="e">
        <f t="shared" si="19"/>
        <v>#DIV/0!</v>
      </c>
    </row>
    <row r="454" spans="1:8" x14ac:dyDescent="0.25">
      <c r="A454" s="303">
        <v>37</v>
      </c>
      <c r="B454" s="356" t="str">
        <v>-</v>
      </c>
      <c r="C454" s="177">
        <f>SUMIF(入力_マージン!$C$7:$C$126, 計算!$B454, 入力_マージン!D$7:D$126)</f>
        <v>0</v>
      </c>
      <c r="D454" s="177">
        <f>SUMIF(入力_マージン!$C$7:$C$126, 計算!$B454, 入力_マージン!E$7:E$126)</f>
        <v>0</v>
      </c>
      <c r="E454" s="177">
        <f>SUMIF(入力_マージン!$C$7:$C$126, 計算!$B454, 入力_マージン!F$7:F$126)</f>
        <v>0</v>
      </c>
      <c r="F454" s="185">
        <f>SUMIF(入力_マージン!$C$7:$C$126, 計算!$B454, 入力_マージン!G$7:G$126)</f>
        <v>0</v>
      </c>
      <c r="G454" s="186" t="e">
        <f t="shared" si="18"/>
        <v>#DIV/0!</v>
      </c>
      <c r="H454" s="187" t="e">
        <f t="shared" si="19"/>
        <v>#DIV/0!</v>
      </c>
    </row>
    <row r="455" spans="1:8" x14ac:dyDescent="0.25">
      <c r="A455" s="303">
        <v>38</v>
      </c>
      <c r="B455" s="356" t="str">
        <v>-</v>
      </c>
      <c r="C455" s="177">
        <f>SUMIF(入力_マージン!$C$7:$C$126, 計算!$B455, 入力_マージン!D$7:D$126)</f>
        <v>0</v>
      </c>
      <c r="D455" s="177">
        <f>SUMIF(入力_マージン!$C$7:$C$126, 計算!$B455, 入力_マージン!E$7:E$126)</f>
        <v>0</v>
      </c>
      <c r="E455" s="177">
        <f>SUMIF(入力_マージン!$C$7:$C$126, 計算!$B455, 入力_マージン!F$7:F$126)</f>
        <v>0</v>
      </c>
      <c r="F455" s="185">
        <f>SUMIF(入力_マージン!$C$7:$C$126, 計算!$B455, 入力_マージン!G$7:G$126)</f>
        <v>0</v>
      </c>
      <c r="G455" s="186" t="e">
        <f t="shared" si="18"/>
        <v>#DIV/0!</v>
      </c>
      <c r="H455" s="187" t="e">
        <f t="shared" si="19"/>
        <v>#DIV/0!</v>
      </c>
    </row>
    <row r="456" spans="1:8" x14ac:dyDescent="0.25">
      <c r="A456" s="303">
        <v>39</v>
      </c>
      <c r="B456" s="356" t="str">
        <v>-</v>
      </c>
      <c r="C456" s="177">
        <f>SUMIF(入力_マージン!$C$7:$C$126, 計算!$B456, 入力_マージン!D$7:D$126)</f>
        <v>0</v>
      </c>
      <c r="D456" s="177">
        <f>SUMIF(入力_マージン!$C$7:$C$126, 計算!$B456, 入力_マージン!E$7:E$126)</f>
        <v>0</v>
      </c>
      <c r="E456" s="177">
        <f>SUMIF(入力_マージン!$C$7:$C$126, 計算!$B456, 入力_マージン!F$7:F$126)</f>
        <v>0</v>
      </c>
      <c r="F456" s="185">
        <f>SUMIF(入力_マージン!$C$7:$C$126, 計算!$B456, 入力_マージン!G$7:G$126)</f>
        <v>0</v>
      </c>
      <c r="G456" s="186" t="e">
        <f t="shared" si="18"/>
        <v>#DIV/0!</v>
      </c>
      <c r="H456" s="187" t="e">
        <f t="shared" si="19"/>
        <v>#DIV/0!</v>
      </c>
    </row>
    <row r="457" spans="1:8" x14ac:dyDescent="0.25">
      <c r="A457" s="303">
        <v>40</v>
      </c>
      <c r="B457" s="356" t="str">
        <v>-</v>
      </c>
      <c r="C457" s="177">
        <f>SUMIF(入力_マージン!$C$7:$C$126, 計算!$B457, 入力_マージン!D$7:D$126)</f>
        <v>0</v>
      </c>
      <c r="D457" s="177">
        <f>SUMIF(入力_マージン!$C$7:$C$126, 計算!$B457, 入力_マージン!E$7:E$126)</f>
        <v>0</v>
      </c>
      <c r="E457" s="177">
        <f>SUMIF(入力_マージン!$C$7:$C$126, 計算!$B457, 入力_マージン!F$7:F$126)</f>
        <v>0</v>
      </c>
      <c r="F457" s="185">
        <f>SUMIF(入力_マージン!$C$7:$C$126, 計算!$B457, 入力_マージン!G$7:G$126)</f>
        <v>0</v>
      </c>
      <c r="G457" s="186" t="e">
        <f t="shared" si="18"/>
        <v>#DIV/0!</v>
      </c>
      <c r="H457" s="187" t="e">
        <f t="shared" si="19"/>
        <v>#DIV/0!</v>
      </c>
    </row>
    <row r="458" spans="1:8" x14ac:dyDescent="0.25">
      <c r="A458" s="303">
        <v>41</v>
      </c>
      <c r="B458" s="356" t="str">
        <v>-</v>
      </c>
      <c r="C458" s="177">
        <f>SUMIF(入力_マージン!$C$7:$C$126, 計算!$B458, 入力_マージン!D$7:D$126)</f>
        <v>0</v>
      </c>
      <c r="D458" s="177">
        <f>SUMIF(入力_マージン!$C$7:$C$126, 計算!$B458, 入力_マージン!E$7:E$126)</f>
        <v>0</v>
      </c>
      <c r="E458" s="177">
        <f>SUMIF(入力_マージン!$C$7:$C$126, 計算!$B458, 入力_マージン!F$7:F$126)</f>
        <v>0</v>
      </c>
      <c r="F458" s="185">
        <f>SUMIF(入力_マージン!$C$7:$C$126, 計算!$B458, 入力_マージン!G$7:G$126)</f>
        <v>0</v>
      </c>
      <c r="G458" s="186" t="e">
        <f t="shared" si="18"/>
        <v>#DIV/0!</v>
      </c>
      <c r="H458" s="187" t="e">
        <f t="shared" si="19"/>
        <v>#DIV/0!</v>
      </c>
    </row>
    <row r="459" spans="1:8" x14ac:dyDescent="0.25">
      <c r="A459" s="303">
        <v>42</v>
      </c>
      <c r="B459" s="356" t="str">
        <v>-</v>
      </c>
      <c r="C459" s="177">
        <f>SUMIF(入力_マージン!$C$7:$C$126, 計算!$B459, 入力_マージン!D$7:D$126)</f>
        <v>0</v>
      </c>
      <c r="D459" s="177">
        <f>SUMIF(入力_マージン!$C$7:$C$126, 計算!$B459, 入力_マージン!E$7:E$126)</f>
        <v>0</v>
      </c>
      <c r="E459" s="177">
        <f>SUMIF(入力_マージン!$C$7:$C$126, 計算!$B459, 入力_マージン!F$7:F$126)</f>
        <v>0</v>
      </c>
      <c r="F459" s="185">
        <f>SUMIF(入力_マージン!$C$7:$C$126, 計算!$B459, 入力_マージン!G$7:G$126)</f>
        <v>0</v>
      </c>
      <c r="G459" s="186" t="e">
        <f t="shared" si="18"/>
        <v>#DIV/0!</v>
      </c>
      <c r="H459" s="187" t="e">
        <f t="shared" si="19"/>
        <v>#DIV/0!</v>
      </c>
    </row>
    <row r="460" spans="1:8" x14ac:dyDescent="0.25">
      <c r="A460" s="303">
        <v>43</v>
      </c>
      <c r="B460" s="356" t="str">
        <v>-</v>
      </c>
      <c r="C460" s="177">
        <f>SUMIF(入力_マージン!$C$7:$C$126, 計算!$B460, 入力_マージン!D$7:D$126)</f>
        <v>0</v>
      </c>
      <c r="D460" s="177">
        <f>SUMIF(入力_マージン!$C$7:$C$126, 計算!$B460, 入力_マージン!E$7:E$126)</f>
        <v>0</v>
      </c>
      <c r="E460" s="177">
        <f>SUMIF(入力_マージン!$C$7:$C$126, 計算!$B460, 入力_マージン!F$7:F$126)</f>
        <v>0</v>
      </c>
      <c r="F460" s="185">
        <f>SUMIF(入力_マージン!$C$7:$C$126, 計算!$B460, 入力_マージン!G$7:G$126)</f>
        <v>0</v>
      </c>
      <c r="G460" s="186" t="e">
        <f t="shared" si="18"/>
        <v>#DIV/0!</v>
      </c>
      <c r="H460" s="187" t="e">
        <f t="shared" si="19"/>
        <v>#DIV/0!</v>
      </c>
    </row>
    <row r="461" spans="1:8" x14ac:dyDescent="0.25">
      <c r="A461" s="303">
        <v>44</v>
      </c>
      <c r="B461" s="356" t="str">
        <v>-</v>
      </c>
      <c r="C461" s="177">
        <f>SUMIF(入力_マージン!$C$7:$C$126, 計算!$B461, 入力_マージン!D$7:D$126)</f>
        <v>0</v>
      </c>
      <c r="D461" s="177">
        <f>SUMIF(入力_マージン!$C$7:$C$126, 計算!$B461, 入力_マージン!E$7:E$126)</f>
        <v>0</v>
      </c>
      <c r="E461" s="177">
        <f>SUMIF(入力_マージン!$C$7:$C$126, 計算!$B461, 入力_マージン!F$7:F$126)</f>
        <v>0</v>
      </c>
      <c r="F461" s="185">
        <f>SUMIF(入力_マージン!$C$7:$C$126, 計算!$B461, 入力_マージン!G$7:G$126)</f>
        <v>0</v>
      </c>
      <c r="G461" s="186" t="e">
        <f t="shared" si="18"/>
        <v>#DIV/0!</v>
      </c>
      <c r="H461" s="187" t="e">
        <f t="shared" si="19"/>
        <v>#DIV/0!</v>
      </c>
    </row>
    <row r="462" spans="1:8" x14ac:dyDescent="0.25">
      <c r="A462" s="303">
        <v>45</v>
      </c>
      <c r="B462" s="356" t="str">
        <v>-</v>
      </c>
      <c r="C462" s="177">
        <f>SUMIF(入力_マージン!$C$7:$C$126, 計算!$B462, 入力_マージン!D$7:D$126)</f>
        <v>0</v>
      </c>
      <c r="D462" s="177">
        <f>SUMIF(入力_マージン!$C$7:$C$126, 計算!$B462, 入力_マージン!E$7:E$126)</f>
        <v>0</v>
      </c>
      <c r="E462" s="177">
        <f>SUMIF(入力_マージン!$C$7:$C$126, 計算!$B462, 入力_マージン!F$7:F$126)</f>
        <v>0</v>
      </c>
      <c r="F462" s="185">
        <f>SUMIF(入力_マージン!$C$7:$C$126, 計算!$B462, 入力_マージン!G$7:G$126)</f>
        <v>0</v>
      </c>
      <c r="G462" s="186" t="e">
        <f t="shared" si="18"/>
        <v>#DIV/0!</v>
      </c>
      <c r="H462" s="187" t="e">
        <f t="shared" si="19"/>
        <v>#DIV/0!</v>
      </c>
    </row>
    <row r="463" spans="1:8" x14ac:dyDescent="0.25">
      <c r="A463" s="303">
        <v>46</v>
      </c>
      <c r="B463" s="356" t="str">
        <v>-</v>
      </c>
      <c r="C463" s="177">
        <f>SUMIF(入力_マージン!$C$7:$C$126, 計算!$B463, 入力_マージン!D$7:D$126)</f>
        <v>0</v>
      </c>
      <c r="D463" s="177">
        <f>SUMIF(入力_マージン!$C$7:$C$126, 計算!$B463, 入力_マージン!E$7:E$126)</f>
        <v>0</v>
      </c>
      <c r="E463" s="177">
        <f>SUMIF(入力_マージン!$C$7:$C$126, 計算!$B463, 入力_マージン!F$7:F$126)</f>
        <v>0</v>
      </c>
      <c r="F463" s="185">
        <f>SUMIF(入力_マージン!$C$7:$C$126, 計算!$B463, 入力_マージン!G$7:G$126)</f>
        <v>0</v>
      </c>
      <c r="G463" s="186" t="e">
        <f t="shared" si="18"/>
        <v>#DIV/0!</v>
      </c>
      <c r="H463" s="187" t="e">
        <f t="shared" si="19"/>
        <v>#DIV/0!</v>
      </c>
    </row>
    <row r="464" spans="1:8" x14ac:dyDescent="0.25">
      <c r="A464" s="303">
        <v>47</v>
      </c>
      <c r="B464" s="356" t="str">
        <v>-</v>
      </c>
      <c r="C464" s="177">
        <f>SUMIF(入力_マージン!$C$7:$C$126, 計算!$B464, 入力_マージン!D$7:D$126)</f>
        <v>0</v>
      </c>
      <c r="D464" s="177">
        <f>SUMIF(入力_マージン!$C$7:$C$126, 計算!$B464, 入力_マージン!E$7:E$126)</f>
        <v>0</v>
      </c>
      <c r="E464" s="177">
        <f>SUMIF(入力_マージン!$C$7:$C$126, 計算!$B464, 入力_マージン!F$7:F$126)</f>
        <v>0</v>
      </c>
      <c r="F464" s="185">
        <f>SUMIF(入力_マージン!$C$7:$C$126, 計算!$B464, 入力_マージン!G$7:G$126)</f>
        <v>0</v>
      </c>
      <c r="G464" s="186" t="e">
        <f t="shared" si="18"/>
        <v>#DIV/0!</v>
      </c>
      <c r="H464" s="187" t="e">
        <f t="shared" si="19"/>
        <v>#DIV/0!</v>
      </c>
    </row>
    <row r="465" spans="1:8" x14ac:dyDescent="0.25">
      <c r="A465" s="303">
        <v>48</v>
      </c>
      <c r="B465" s="356" t="str">
        <v>-</v>
      </c>
      <c r="C465" s="177">
        <f>SUMIF(入力_マージン!$C$7:$C$126, 計算!$B465, 入力_マージン!D$7:D$126)</f>
        <v>0</v>
      </c>
      <c r="D465" s="177">
        <f>SUMIF(入力_マージン!$C$7:$C$126, 計算!$B465, 入力_マージン!E$7:E$126)</f>
        <v>0</v>
      </c>
      <c r="E465" s="177">
        <f>SUMIF(入力_マージン!$C$7:$C$126, 計算!$B465, 入力_マージン!F$7:F$126)</f>
        <v>0</v>
      </c>
      <c r="F465" s="185">
        <f>SUMIF(入力_マージン!$C$7:$C$126, 計算!$B465, 入力_マージン!G$7:G$126)</f>
        <v>0</v>
      </c>
      <c r="G465" s="186" t="e">
        <f t="shared" si="18"/>
        <v>#DIV/0!</v>
      </c>
      <c r="H465" s="187" t="e">
        <f t="shared" si="19"/>
        <v>#DIV/0!</v>
      </c>
    </row>
    <row r="466" spans="1:8" x14ac:dyDescent="0.25">
      <c r="A466" s="303">
        <v>49</v>
      </c>
      <c r="B466" s="356" t="str">
        <v>-</v>
      </c>
      <c r="C466" s="177">
        <f>SUMIF(入力_マージン!$C$7:$C$126, 計算!$B466, 入力_マージン!D$7:D$126)</f>
        <v>0</v>
      </c>
      <c r="D466" s="177">
        <f>SUMIF(入力_マージン!$C$7:$C$126, 計算!$B466, 入力_マージン!E$7:E$126)</f>
        <v>0</v>
      </c>
      <c r="E466" s="177">
        <f>SUMIF(入力_マージン!$C$7:$C$126, 計算!$B466, 入力_マージン!F$7:F$126)</f>
        <v>0</v>
      </c>
      <c r="F466" s="185">
        <f>SUMIF(入力_マージン!$C$7:$C$126, 計算!$B466, 入力_マージン!G$7:G$126)</f>
        <v>0</v>
      </c>
      <c r="G466" s="186" t="e">
        <f t="shared" si="18"/>
        <v>#DIV/0!</v>
      </c>
      <c r="H466" s="187" t="e">
        <f t="shared" si="19"/>
        <v>#DIV/0!</v>
      </c>
    </row>
    <row r="467" spans="1:8" x14ac:dyDescent="0.25">
      <c r="A467" s="303">
        <v>50</v>
      </c>
      <c r="B467" s="356" t="str">
        <v>-</v>
      </c>
      <c r="C467" s="177">
        <f>SUMIF(入力_マージン!$C$7:$C$126, 計算!$B467, 入力_マージン!D$7:D$126)</f>
        <v>0</v>
      </c>
      <c r="D467" s="177">
        <f>SUMIF(入力_マージン!$C$7:$C$126, 計算!$B467, 入力_マージン!E$7:E$126)</f>
        <v>0</v>
      </c>
      <c r="E467" s="177">
        <f>SUMIF(入力_マージン!$C$7:$C$126, 計算!$B467, 入力_マージン!F$7:F$126)</f>
        <v>0</v>
      </c>
      <c r="F467" s="185">
        <f>SUMIF(入力_マージン!$C$7:$C$126, 計算!$B467, 入力_マージン!G$7:G$126)</f>
        <v>0</v>
      </c>
      <c r="G467" s="186" t="e">
        <f t="shared" si="18"/>
        <v>#DIV/0!</v>
      </c>
      <c r="H467" s="187" t="e">
        <f t="shared" si="19"/>
        <v>#DIV/0!</v>
      </c>
    </row>
    <row r="468" spans="1:8" x14ac:dyDescent="0.25">
      <c r="A468" s="303">
        <v>51</v>
      </c>
      <c r="B468" s="356" t="str">
        <v>-</v>
      </c>
      <c r="C468" s="177">
        <f>SUMIF(入力_マージン!$C$7:$C$126, 計算!$B468, 入力_マージン!D$7:D$126)</f>
        <v>0</v>
      </c>
      <c r="D468" s="177">
        <f>SUMIF(入力_マージン!$C$7:$C$126, 計算!$B468, 入力_マージン!E$7:E$126)</f>
        <v>0</v>
      </c>
      <c r="E468" s="177">
        <f>SUMIF(入力_マージン!$C$7:$C$126, 計算!$B468, 入力_マージン!F$7:F$126)</f>
        <v>0</v>
      </c>
      <c r="F468" s="185">
        <f>SUMIF(入力_マージン!$C$7:$C$126, 計算!$B468, 入力_マージン!G$7:G$126)</f>
        <v>0</v>
      </c>
      <c r="G468" s="186" t="e">
        <f t="shared" si="18"/>
        <v>#DIV/0!</v>
      </c>
      <c r="H468" s="187" t="e">
        <f t="shared" si="19"/>
        <v>#DIV/0!</v>
      </c>
    </row>
    <row r="469" spans="1:8" x14ac:dyDescent="0.25">
      <c r="A469" s="303">
        <v>52</v>
      </c>
      <c r="B469" s="356" t="str">
        <v>-</v>
      </c>
      <c r="C469" s="177">
        <f>SUMIF(入力_マージン!$C$7:$C$126, 計算!$B469, 入力_マージン!D$7:D$126)</f>
        <v>0</v>
      </c>
      <c r="D469" s="177">
        <f>SUMIF(入力_マージン!$C$7:$C$126, 計算!$B469, 入力_マージン!E$7:E$126)</f>
        <v>0</v>
      </c>
      <c r="E469" s="177">
        <f>SUMIF(入力_マージン!$C$7:$C$126, 計算!$B469, 入力_マージン!F$7:F$126)</f>
        <v>0</v>
      </c>
      <c r="F469" s="185">
        <f>SUMIF(入力_マージン!$C$7:$C$126, 計算!$B469, 入力_マージン!G$7:G$126)</f>
        <v>0</v>
      </c>
      <c r="G469" s="186" t="e">
        <f t="shared" si="18"/>
        <v>#DIV/0!</v>
      </c>
      <c r="H469" s="187" t="e">
        <f t="shared" si="19"/>
        <v>#DIV/0!</v>
      </c>
    </row>
    <row r="470" spans="1:8" x14ac:dyDescent="0.25">
      <c r="A470" s="303">
        <v>53</v>
      </c>
      <c r="B470" s="356" t="str">
        <v>-</v>
      </c>
      <c r="C470" s="177">
        <f>SUMIF(入力_マージン!$C$7:$C$126, 計算!$B470, 入力_マージン!D$7:D$126)</f>
        <v>0</v>
      </c>
      <c r="D470" s="177">
        <f>SUMIF(入力_マージン!$C$7:$C$126, 計算!$B470, 入力_マージン!E$7:E$126)</f>
        <v>0</v>
      </c>
      <c r="E470" s="177">
        <f>SUMIF(入力_マージン!$C$7:$C$126, 計算!$B470, 入力_マージン!F$7:F$126)</f>
        <v>0</v>
      </c>
      <c r="F470" s="185">
        <f>SUMIF(入力_マージン!$C$7:$C$126, 計算!$B470, 入力_マージン!G$7:G$126)</f>
        <v>0</v>
      </c>
      <c r="G470" s="186" t="e">
        <f t="shared" si="18"/>
        <v>#DIV/0!</v>
      </c>
      <c r="H470" s="187" t="e">
        <f t="shared" si="19"/>
        <v>#DIV/0!</v>
      </c>
    </row>
    <row r="471" spans="1:8" x14ac:dyDescent="0.25">
      <c r="A471" s="303">
        <v>54</v>
      </c>
      <c r="B471" s="356" t="str">
        <v>-</v>
      </c>
      <c r="C471" s="177">
        <f>SUMIF(入力_マージン!$C$7:$C$126, 計算!$B471, 入力_マージン!D$7:D$126)</f>
        <v>0</v>
      </c>
      <c r="D471" s="177">
        <f>SUMIF(入力_マージン!$C$7:$C$126, 計算!$B471, 入力_マージン!E$7:E$126)</f>
        <v>0</v>
      </c>
      <c r="E471" s="177">
        <f>SUMIF(入力_マージン!$C$7:$C$126, 計算!$B471, 入力_マージン!F$7:F$126)</f>
        <v>0</v>
      </c>
      <c r="F471" s="185">
        <f>SUMIF(入力_マージン!$C$7:$C$126, 計算!$B471, 入力_マージン!G$7:G$126)</f>
        <v>0</v>
      </c>
      <c r="G471" s="186" t="e">
        <f t="shared" si="18"/>
        <v>#DIV/0!</v>
      </c>
      <c r="H471" s="187" t="e">
        <f t="shared" si="19"/>
        <v>#DIV/0!</v>
      </c>
    </row>
    <row r="472" spans="1:8" x14ac:dyDescent="0.25">
      <c r="A472" s="303">
        <v>55</v>
      </c>
      <c r="B472" s="356" t="str">
        <v>-</v>
      </c>
      <c r="C472" s="177">
        <f>SUMIF(入力_マージン!$C$7:$C$126, 計算!$B472, 入力_マージン!D$7:D$126)</f>
        <v>0</v>
      </c>
      <c r="D472" s="177">
        <f>SUMIF(入力_マージン!$C$7:$C$126, 計算!$B472, 入力_マージン!E$7:E$126)</f>
        <v>0</v>
      </c>
      <c r="E472" s="177">
        <f>SUMIF(入力_マージン!$C$7:$C$126, 計算!$B472, 入力_マージン!F$7:F$126)</f>
        <v>0</v>
      </c>
      <c r="F472" s="185">
        <f>SUMIF(入力_マージン!$C$7:$C$126, 計算!$B472, 入力_マージン!G$7:G$126)</f>
        <v>0</v>
      </c>
      <c r="G472" s="186" t="e">
        <f t="shared" si="18"/>
        <v>#DIV/0!</v>
      </c>
      <c r="H472" s="187" t="e">
        <f t="shared" si="19"/>
        <v>#DIV/0!</v>
      </c>
    </row>
    <row r="473" spans="1:8" x14ac:dyDescent="0.25">
      <c r="A473" s="303">
        <v>56</v>
      </c>
      <c r="B473" s="356" t="str">
        <v>-</v>
      </c>
      <c r="C473" s="177">
        <f>SUMIF(入力_マージン!$C$7:$C$126, 計算!$B473, 入力_マージン!D$7:D$126)</f>
        <v>0</v>
      </c>
      <c r="D473" s="177">
        <f>SUMIF(入力_マージン!$C$7:$C$126, 計算!$B473, 入力_マージン!E$7:E$126)</f>
        <v>0</v>
      </c>
      <c r="E473" s="177">
        <f>SUMIF(入力_マージン!$C$7:$C$126, 計算!$B473, 入力_マージン!F$7:F$126)</f>
        <v>0</v>
      </c>
      <c r="F473" s="185">
        <f>SUMIF(入力_マージン!$C$7:$C$126, 計算!$B473, 入力_マージン!G$7:G$126)</f>
        <v>0</v>
      </c>
      <c r="G473" s="186" t="e">
        <f t="shared" si="18"/>
        <v>#DIV/0!</v>
      </c>
      <c r="H473" s="187" t="e">
        <f t="shared" si="19"/>
        <v>#DIV/0!</v>
      </c>
    </row>
    <row r="474" spans="1:8" x14ac:dyDescent="0.25">
      <c r="A474" s="303">
        <v>57</v>
      </c>
      <c r="B474" s="356" t="str">
        <v>-</v>
      </c>
      <c r="C474" s="177">
        <f>SUMIF(入力_マージン!$C$7:$C$126, 計算!$B474, 入力_マージン!D$7:D$126)</f>
        <v>0</v>
      </c>
      <c r="D474" s="177">
        <f>SUMIF(入力_マージン!$C$7:$C$126, 計算!$B474, 入力_マージン!E$7:E$126)</f>
        <v>0</v>
      </c>
      <c r="E474" s="177">
        <f>SUMIF(入力_マージン!$C$7:$C$126, 計算!$B474, 入力_マージン!F$7:F$126)</f>
        <v>0</v>
      </c>
      <c r="F474" s="185">
        <f>SUMIF(入力_マージン!$C$7:$C$126, 計算!$B474, 入力_マージン!G$7:G$126)</f>
        <v>0</v>
      </c>
      <c r="G474" s="186" t="e">
        <f t="shared" si="18"/>
        <v>#DIV/0!</v>
      </c>
      <c r="H474" s="187" t="e">
        <f t="shared" si="19"/>
        <v>#DIV/0!</v>
      </c>
    </row>
    <row r="475" spans="1:8" x14ac:dyDescent="0.25">
      <c r="A475" s="303">
        <v>58</v>
      </c>
      <c r="B475" s="356" t="str">
        <v>-</v>
      </c>
      <c r="C475" s="177">
        <f>SUMIF(入力_マージン!$C$7:$C$126, 計算!$B475, 入力_マージン!D$7:D$126)</f>
        <v>0</v>
      </c>
      <c r="D475" s="177">
        <f>SUMIF(入力_マージン!$C$7:$C$126, 計算!$B475, 入力_マージン!E$7:E$126)</f>
        <v>0</v>
      </c>
      <c r="E475" s="177">
        <f>SUMIF(入力_マージン!$C$7:$C$126, 計算!$B475, 入力_マージン!F$7:F$126)</f>
        <v>0</v>
      </c>
      <c r="F475" s="185">
        <f>SUMIF(入力_マージン!$C$7:$C$126, 計算!$B475, 入力_マージン!G$7:G$126)</f>
        <v>0</v>
      </c>
      <c r="G475" s="186" t="e">
        <f t="shared" si="18"/>
        <v>#DIV/0!</v>
      </c>
      <c r="H475" s="187" t="e">
        <f t="shared" si="19"/>
        <v>#DIV/0!</v>
      </c>
    </row>
    <row r="476" spans="1:8" x14ac:dyDescent="0.25">
      <c r="A476" s="303">
        <v>59</v>
      </c>
      <c r="B476" s="356" t="str">
        <v>-</v>
      </c>
      <c r="C476" s="177">
        <f>SUMIF(入力_マージン!$C$7:$C$126, 計算!$B476, 入力_マージン!D$7:D$126)</f>
        <v>0</v>
      </c>
      <c r="D476" s="177">
        <f>SUMIF(入力_マージン!$C$7:$C$126, 計算!$B476, 入力_マージン!E$7:E$126)</f>
        <v>0</v>
      </c>
      <c r="E476" s="177">
        <f>SUMIF(入力_マージン!$C$7:$C$126, 計算!$B476, 入力_マージン!F$7:F$126)</f>
        <v>0</v>
      </c>
      <c r="F476" s="185">
        <f>SUMIF(入力_マージン!$C$7:$C$126, 計算!$B476, 入力_マージン!G$7:G$126)</f>
        <v>0</v>
      </c>
      <c r="G476" s="186" t="e">
        <f t="shared" si="18"/>
        <v>#DIV/0!</v>
      </c>
      <c r="H476" s="187" t="e">
        <f t="shared" si="19"/>
        <v>#DIV/0!</v>
      </c>
    </row>
    <row r="477" spans="1:8" x14ac:dyDescent="0.25">
      <c r="A477" s="303">
        <v>60</v>
      </c>
      <c r="B477" s="356" t="str">
        <v>-</v>
      </c>
      <c r="C477" s="177">
        <f>SUMIF(入力_マージン!$C$7:$C$126, 計算!$B477, 入力_マージン!D$7:D$126)</f>
        <v>0</v>
      </c>
      <c r="D477" s="177">
        <f>SUMIF(入力_マージン!$C$7:$C$126, 計算!$B477, 入力_マージン!E$7:E$126)</f>
        <v>0</v>
      </c>
      <c r="E477" s="177">
        <f>SUMIF(入力_マージン!$C$7:$C$126, 計算!$B477, 入力_マージン!F$7:F$126)</f>
        <v>0</v>
      </c>
      <c r="F477" s="185">
        <f>SUMIF(入力_マージン!$C$7:$C$126, 計算!$B477, 入力_マージン!G$7:G$126)</f>
        <v>0</v>
      </c>
      <c r="G477" s="186" t="e">
        <f t="shared" si="18"/>
        <v>#DIV/0!</v>
      </c>
      <c r="H477" s="187" t="e">
        <f t="shared" si="19"/>
        <v>#DIV/0!</v>
      </c>
    </row>
    <row r="478" spans="1:8" x14ac:dyDescent="0.25">
      <c r="A478" s="303">
        <v>61</v>
      </c>
      <c r="B478" s="356" t="str">
        <v>-</v>
      </c>
      <c r="C478" s="177">
        <f>SUMIF(入力_マージン!$C$7:$C$126, 計算!$B478, 入力_マージン!D$7:D$126)</f>
        <v>0</v>
      </c>
      <c r="D478" s="177">
        <f>SUMIF(入力_マージン!$C$7:$C$126, 計算!$B478, 入力_マージン!E$7:E$126)</f>
        <v>0</v>
      </c>
      <c r="E478" s="177">
        <f>SUMIF(入力_マージン!$C$7:$C$126, 計算!$B478, 入力_マージン!F$7:F$126)</f>
        <v>0</v>
      </c>
      <c r="F478" s="185">
        <f>SUMIF(入力_マージン!$C$7:$C$126, 計算!$B478, 入力_マージン!G$7:G$126)</f>
        <v>0</v>
      </c>
      <c r="G478" s="186" t="e">
        <f t="shared" si="18"/>
        <v>#DIV/0!</v>
      </c>
      <c r="H478" s="187" t="e">
        <f t="shared" si="19"/>
        <v>#DIV/0!</v>
      </c>
    </row>
    <row r="479" spans="1:8" x14ac:dyDescent="0.25">
      <c r="A479" s="303">
        <v>62</v>
      </c>
      <c r="B479" s="356" t="str">
        <v>-</v>
      </c>
      <c r="C479" s="177">
        <f>SUMIF(入力_マージン!$C$7:$C$126, 計算!$B479, 入力_マージン!D$7:D$126)</f>
        <v>0</v>
      </c>
      <c r="D479" s="177">
        <f>SUMIF(入力_マージン!$C$7:$C$126, 計算!$B479, 入力_マージン!E$7:E$126)</f>
        <v>0</v>
      </c>
      <c r="E479" s="177">
        <f>SUMIF(入力_マージン!$C$7:$C$126, 計算!$B479, 入力_マージン!F$7:F$126)</f>
        <v>0</v>
      </c>
      <c r="F479" s="185">
        <f>SUMIF(入力_マージン!$C$7:$C$126, 計算!$B479, 入力_マージン!G$7:G$126)</f>
        <v>0</v>
      </c>
      <c r="G479" s="186" t="e">
        <f t="shared" si="18"/>
        <v>#DIV/0!</v>
      </c>
      <c r="H479" s="187" t="e">
        <f t="shared" si="19"/>
        <v>#DIV/0!</v>
      </c>
    </row>
    <row r="480" spans="1:8" x14ac:dyDescent="0.25">
      <c r="A480" s="303">
        <v>63</v>
      </c>
      <c r="B480" s="356" t="str">
        <v>-</v>
      </c>
      <c r="C480" s="177">
        <f>SUMIF(入力_マージン!$C$7:$C$126, 計算!$B480, 入力_マージン!D$7:D$126)</f>
        <v>0</v>
      </c>
      <c r="D480" s="177">
        <f>SUMIF(入力_マージン!$C$7:$C$126, 計算!$B480, 入力_マージン!E$7:E$126)</f>
        <v>0</v>
      </c>
      <c r="E480" s="177">
        <f>SUMIF(入力_マージン!$C$7:$C$126, 計算!$B480, 入力_マージン!F$7:F$126)</f>
        <v>0</v>
      </c>
      <c r="F480" s="185">
        <f>SUMIF(入力_マージン!$C$7:$C$126, 計算!$B480, 入力_マージン!G$7:G$126)</f>
        <v>0</v>
      </c>
      <c r="G480" s="186" t="e">
        <f t="shared" si="18"/>
        <v>#DIV/0!</v>
      </c>
      <c r="H480" s="187" t="e">
        <f t="shared" si="19"/>
        <v>#DIV/0!</v>
      </c>
    </row>
    <row r="481" spans="1:8" x14ac:dyDescent="0.25">
      <c r="A481" s="303">
        <v>64</v>
      </c>
      <c r="B481" s="356" t="str">
        <v>-</v>
      </c>
      <c r="C481" s="177">
        <f>SUMIF(入力_マージン!$C$7:$C$126, 計算!$B481, 入力_マージン!D$7:D$126)</f>
        <v>0</v>
      </c>
      <c r="D481" s="177">
        <f>SUMIF(入力_マージン!$C$7:$C$126, 計算!$B481, 入力_マージン!E$7:E$126)</f>
        <v>0</v>
      </c>
      <c r="E481" s="177">
        <f>SUMIF(入力_マージン!$C$7:$C$126, 計算!$B481, 入力_マージン!F$7:F$126)</f>
        <v>0</v>
      </c>
      <c r="F481" s="185">
        <f>SUMIF(入力_マージン!$C$7:$C$126, 計算!$B481, 入力_マージン!G$7:G$126)</f>
        <v>0</v>
      </c>
      <c r="G481" s="186" t="e">
        <f t="shared" si="18"/>
        <v>#DIV/0!</v>
      </c>
      <c r="H481" s="187" t="e">
        <f t="shared" si="19"/>
        <v>#DIV/0!</v>
      </c>
    </row>
    <row r="482" spans="1:8" x14ac:dyDescent="0.25">
      <c r="A482" s="303">
        <v>65</v>
      </c>
      <c r="B482" s="356" t="str">
        <v>-</v>
      </c>
      <c r="C482" s="177">
        <f>SUMIF(入力_マージン!$C$7:$C$126, 計算!$B482, 入力_マージン!D$7:D$126)</f>
        <v>0</v>
      </c>
      <c r="D482" s="177">
        <f>SUMIF(入力_マージン!$C$7:$C$126, 計算!$B482, 入力_マージン!E$7:E$126)</f>
        <v>0</v>
      </c>
      <c r="E482" s="177">
        <f>SUMIF(入力_マージン!$C$7:$C$126, 計算!$B482, 入力_マージン!F$7:F$126)</f>
        <v>0</v>
      </c>
      <c r="F482" s="185">
        <f>SUMIF(入力_マージン!$C$7:$C$126, 計算!$B482, 入力_マージン!G$7:G$126)</f>
        <v>0</v>
      </c>
      <c r="G482" s="186" t="e">
        <f t="shared" ref="G482:G537" si="20">$D482/$F482</f>
        <v>#DIV/0!</v>
      </c>
      <c r="H482" s="187" t="e">
        <f t="shared" ref="H482:H537" si="21">$E482/$F482</f>
        <v>#DIV/0!</v>
      </c>
    </row>
    <row r="483" spans="1:8" x14ac:dyDescent="0.25">
      <c r="A483" s="303">
        <v>66</v>
      </c>
      <c r="B483" s="356" t="str">
        <v>-</v>
      </c>
      <c r="C483" s="177">
        <f>SUMIF(入力_マージン!$C$7:$C$126, 計算!$B483, 入力_マージン!D$7:D$126)</f>
        <v>0</v>
      </c>
      <c r="D483" s="177">
        <f>SUMIF(入力_マージン!$C$7:$C$126, 計算!$B483, 入力_マージン!E$7:E$126)</f>
        <v>0</v>
      </c>
      <c r="E483" s="177">
        <f>SUMIF(入力_マージン!$C$7:$C$126, 計算!$B483, 入力_マージン!F$7:F$126)</f>
        <v>0</v>
      </c>
      <c r="F483" s="185">
        <f>SUMIF(入力_マージン!$C$7:$C$126, 計算!$B483, 入力_マージン!G$7:G$126)</f>
        <v>0</v>
      </c>
      <c r="G483" s="186" t="e">
        <f t="shared" si="20"/>
        <v>#DIV/0!</v>
      </c>
      <c r="H483" s="187" t="e">
        <f t="shared" si="21"/>
        <v>#DIV/0!</v>
      </c>
    </row>
    <row r="484" spans="1:8" x14ac:dyDescent="0.25">
      <c r="A484" s="303">
        <v>67</v>
      </c>
      <c r="B484" s="356" t="str">
        <v>-</v>
      </c>
      <c r="C484" s="177">
        <f>SUMIF(入力_マージン!$C$7:$C$126, 計算!$B484, 入力_マージン!D$7:D$126)</f>
        <v>0</v>
      </c>
      <c r="D484" s="177">
        <f>SUMIF(入力_マージン!$C$7:$C$126, 計算!$B484, 入力_マージン!E$7:E$126)</f>
        <v>0</v>
      </c>
      <c r="E484" s="177">
        <f>SUMIF(入力_マージン!$C$7:$C$126, 計算!$B484, 入力_マージン!F$7:F$126)</f>
        <v>0</v>
      </c>
      <c r="F484" s="185">
        <f>SUMIF(入力_マージン!$C$7:$C$126, 計算!$B484, 入力_マージン!G$7:G$126)</f>
        <v>0</v>
      </c>
      <c r="G484" s="186" t="e">
        <f t="shared" si="20"/>
        <v>#DIV/0!</v>
      </c>
      <c r="H484" s="187" t="e">
        <f t="shared" si="21"/>
        <v>#DIV/0!</v>
      </c>
    </row>
    <row r="485" spans="1:8" x14ac:dyDescent="0.25">
      <c r="A485" s="303">
        <v>68</v>
      </c>
      <c r="B485" s="356" t="str">
        <v>-</v>
      </c>
      <c r="C485" s="177">
        <f>SUMIF(入力_マージン!$C$7:$C$126, 計算!$B485, 入力_マージン!D$7:D$126)</f>
        <v>0</v>
      </c>
      <c r="D485" s="177">
        <f>SUMIF(入力_マージン!$C$7:$C$126, 計算!$B485, 入力_マージン!E$7:E$126)</f>
        <v>0</v>
      </c>
      <c r="E485" s="177">
        <f>SUMIF(入力_マージン!$C$7:$C$126, 計算!$B485, 入力_マージン!F$7:F$126)</f>
        <v>0</v>
      </c>
      <c r="F485" s="185">
        <f>SUMIF(入力_マージン!$C$7:$C$126, 計算!$B485, 入力_マージン!G$7:G$126)</f>
        <v>0</v>
      </c>
      <c r="G485" s="186" t="e">
        <f t="shared" si="20"/>
        <v>#DIV/0!</v>
      </c>
      <c r="H485" s="187" t="e">
        <f t="shared" si="21"/>
        <v>#DIV/0!</v>
      </c>
    </row>
    <row r="486" spans="1:8" x14ac:dyDescent="0.25">
      <c r="A486" s="303">
        <v>69</v>
      </c>
      <c r="B486" s="356" t="str">
        <v>-</v>
      </c>
      <c r="C486" s="177">
        <f>SUMIF(入力_マージン!$C$7:$C$126, 計算!$B486, 入力_マージン!D$7:D$126)</f>
        <v>0</v>
      </c>
      <c r="D486" s="177">
        <f>SUMIF(入力_マージン!$C$7:$C$126, 計算!$B486, 入力_マージン!E$7:E$126)</f>
        <v>0</v>
      </c>
      <c r="E486" s="177">
        <f>SUMIF(入力_マージン!$C$7:$C$126, 計算!$B486, 入力_マージン!F$7:F$126)</f>
        <v>0</v>
      </c>
      <c r="F486" s="185">
        <f>SUMIF(入力_マージン!$C$7:$C$126, 計算!$B486, 入力_マージン!G$7:G$126)</f>
        <v>0</v>
      </c>
      <c r="G486" s="186" t="e">
        <f t="shared" si="20"/>
        <v>#DIV/0!</v>
      </c>
      <c r="H486" s="187" t="e">
        <f t="shared" si="21"/>
        <v>#DIV/0!</v>
      </c>
    </row>
    <row r="487" spans="1:8" x14ac:dyDescent="0.25">
      <c r="A487" s="303">
        <v>70</v>
      </c>
      <c r="B487" s="356" t="str">
        <v>-</v>
      </c>
      <c r="C487" s="177">
        <f>SUMIF(入力_マージン!$C$7:$C$126, 計算!$B487, 入力_マージン!D$7:D$126)</f>
        <v>0</v>
      </c>
      <c r="D487" s="177">
        <f>SUMIF(入力_マージン!$C$7:$C$126, 計算!$B487, 入力_マージン!E$7:E$126)</f>
        <v>0</v>
      </c>
      <c r="E487" s="177">
        <f>SUMIF(入力_マージン!$C$7:$C$126, 計算!$B487, 入力_マージン!F$7:F$126)</f>
        <v>0</v>
      </c>
      <c r="F487" s="185">
        <f>SUMIF(入力_マージン!$C$7:$C$126, 計算!$B487, 入力_マージン!G$7:G$126)</f>
        <v>0</v>
      </c>
      <c r="G487" s="186" t="e">
        <f t="shared" si="20"/>
        <v>#DIV/0!</v>
      </c>
      <c r="H487" s="187" t="e">
        <f t="shared" si="21"/>
        <v>#DIV/0!</v>
      </c>
    </row>
    <row r="488" spans="1:8" x14ac:dyDescent="0.25">
      <c r="A488" s="303">
        <v>71</v>
      </c>
      <c r="B488" s="356" t="str">
        <v>-</v>
      </c>
      <c r="C488" s="177">
        <f>SUMIF(入力_マージン!$C$7:$C$126, 計算!$B488, 入力_マージン!D$7:D$126)</f>
        <v>0</v>
      </c>
      <c r="D488" s="177">
        <f>SUMIF(入力_マージン!$C$7:$C$126, 計算!$B488, 入力_マージン!E$7:E$126)</f>
        <v>0</v>
      </c>
      <c r="E488" s="177">
        <f>SUMIF(入力_マージン!$C$7:$C$126, 計算!$B488, 入力_マージン!F$7:F$126)</f>
        <v>0</v>
      </c>
      <c r="F488" s="185">
        <f>SUMIF(入力_マージン!$C$7:$C$126, 計算!$B488, 入力_マージン!G$7:G$126)</f>
        <v>0</v>
      </c>
      <c r="G488" s="186" t="e">
        <f t="shared" si="20"/>
        <v>#DIV/0!</v>
      </c>
      <c r="H488" s="187" t="e">
        <f t="shared" si="21"/>
        <v>#DIV/0!</v>
      </c>
    </row>
    <row r="489" spans="1:8" x14ac:dyDescent="0.25">
      <c r="A489" s="303">
        <v>72</v>
      </c>
      <c r="B489" s="356" t="str">
        <v>-</v>
      </c>
      <c r="C489" s="177">
        <f>SUMIF(入力_マージン!$C$7:$C$126, 計算!$B489, 入力_マージン!D$7:D$126)</f>
        <v>0</v>
      </c>
      <c r="D489" s="177">
        <f>SUMIF(入力_マージン!$C$7:$C$126, 計算!$B489, 入力_マージン!E$7:E$126)</f>
        <v>0</v>
      </c>
      <c r="E489" s="177">
        <f>SUMIF(入力_マージン!$C$7:$C$126, 計算!$B489, 入力_マージン!F$7:F$126)</f>
        <v>0</v>
      </c>
      <c r="F489" s="185">
        <f>SUMIF(入力_マージン!$C$7:$C$126, 計算!$B489, 入力_マージン!G$7:G$126)</f>
        <v>0</v>
      </c>
      <c r="G489" s="186" t="e">
        <f t="shared" si="20"/>
        <v>#DIV/0!</v>
      </c>
      <c r="H489" s="187" t="e">
        <f t="shared" si="21"/>
        <v>#DIV/0!</v>
      </c>
    </row>
    <row r="490" spans="1:8" x14ac:dyDescent="0.25">
      <c r="A490" s="303">
        <v>73</v>
      </c>
      <c r="B490" s="356" t="str">
        <v>-</v>
      </c>
      <c r="C490" s="177">
        <f>SUMIF(入力_マージン!$C$7:$C$126, 計算!$B490, 入力_マージン!D$7:D$126)</f>
        <v>0</v>
      </c>
      <c r="D490" s="177">
        <f>SUMIF(入力_マージン!$C$7:$C$126, 計算!$B490, 入力_マージン!E$7:E$126)</f>
        <v>0</v>
      </c>
      <c r="E490" s="177">
        <f>SUMIF(入力_マージン!$C$7:$C$126, 計算!$B490, 入力_マージン!F$7:F$126)</f>
        <v>0</v>
      </c>
      <c r="F490" s="185">
        <f>SUMIF(入力_マージン!$C$7:$C$126, 計算!$B490, 入力_マージン!G$7:G$126)</f>
        <v>0</v>
      </c>
      <c r="G490" s="186" t="e">
        <f t="shared" si="20"/>
        <v>#DIV/0!</v>
      </c>
      <c r="H490" s="187" t="e">
        <f t="shared" si="21"/>
        <v>#DIV/0!</v>
      </c>
    </row>
    <row r="491" spans="1:8" x14ac:dyDescent="0.25">
      <c r="A491" s="303">
        <v>74</v>
      </c>
      <c r="B491" s="356" t="str">
        <v>-</v>
      </c>
      <c r="C491" s="177">
        <f>SUMIF(入力_マージン!$C$7:$C$126, 計算!$B491, 入力_マージン!D$7:D$126)</f>
        <v>0</v>
      </c>
      <c r="D491" s="177">
        <f>SUMIF(入力_マージン!$C$7:$C$126, 計算!$B491, 入力_マージン!E$7:E$126)</f>
        <v>0</v>
      </c>
      <c r="E491" s="177">
        <f>SUMIF(入力_マージン!$C$7:$C$126, 計算!$B491, 入力_マージン!F$7:F$126)</f>
        <v>0</v>
      </c>
      <c r="F491" s="185">
        <f>SUMIF(入力_マージン!$C$7:$C$126, 計算!$B491, 入力_マージン!G$7:G$126)</f>
        <v>0</v>
      </c>
      <c r="G491" s="186" t="e">
        <f t="shared" si="20"/>
        <v>#DIV/0!</v>
      </c>
      <c r="H491" s="187" t="e">
        <f t="shared" si="21"/>
        <v>#DIV/0!</v>
      </c>
    </row>
    <row r="492" spans="1:8" x14ac:dyDescent="0.25">
      <c r="A492" s="303">
        <v>75</v>
      </c>
      <c r="B492" s="356" t="str">
        <v>-</v>
      </c>
      <c r="C492" s="177">
        <f>SUMIF(入力_マージン!$C$7:$C$126, 計算!$B492, 入力_マージン!D$7:D$126)</f>
        <v>0</v>
      </c>
      <c r="D492" s="177">
        <f>SUMIF(入力_マージン!$C$7:$C$126, 計算!$B492, 入力_マージン!E$7:E$126)</f>
        <v>0</v>
      </c>
      <c r="E492" s="177">
        <f>SUMIF(入力_マージン!$C$7:$C$126, 計算!$B492, 入力_マージン!F$7:F$126)</f>
        <v>0</v>
      </c>
      <c r="F492" s="185">
        <f>SUMIF(入力_マージン!$C$7:$C$126, 計算!$B492, 入力_マージン!G$7:G$126)</f>
        <v>0</v>
      </c>
      <c r="G492" s="186" t="e">
        <f t="shared" si="20"/>
        <v>#DIV/0!</v>
      </c>
      <c r="H492" s="187" t="e">
        <f t="shared" si="21"/>
        <v>#DIV/0!</v>
      </c>
    </row>
    <row r="493" spans="1:8" x14ac:dyDescent="0.25">
      <c r="A493" s="303">
        <v>76</v>
      </c>
      <c r="B493" s="356" t="str">
        <v>-</v>
      </c>
      <c r="C493" s="177">
        <f>SUMIF(入力_マージン!$C$7:$C$126, 計算!$B493, 入力_マージン!D$7:D$126)</f>
        <v>0</v>
      </c>
      <c r="D493" s="177">
        <f>SUMIF(入力_マージン!$C$7:$C$126, 計算!$B493, 入力_マージン!E$7:E$126)</f>
        <v>0</v>
      </c>
      <c r="E493" s="177">
        <f>SUMIF(入力_マージン!$C$7:$C$126, 計算!$B493, 入力_マージン!F$7:F$126)</f>
        <v>0</v>
      </c>
      <c r="F493" s="185">
        <f>SUMIF(入力_マージン!$C$7:$C$126, 計算!$B493, 入力_マージン!G$7:G$126)</f>
        <v>0</v>
      </c>
      <c r="G493" s="186" t="e">
        <f t="shared" si="20"/>
        <v>#DIV/0!</v>
      </c>
      <c r="H493" s="187" t="e">
        <f t="shared" si="21"/>
        <v>#DIV/0!</v>
      </c>
    </row>
    <row r="494" spans="1:8" x14ac:dyDescent="0.25">
      <c r="A494" s="303">
        <v>77</v>
      </c>
      <c r="B494" s="356" t="str">
        <v>-</v>
      </c>
      <c r="C494" s="177">
        <f>SUMIF(入力_マージン!$C$7:$C$126, 計算!$B494, 入力_マージン!D$7:D$126)</f>
        <v>0</v>
      </c>
      <c r="D494" s="177">
        <f>SUMIF(入力_マージン!$C$7:$C$126, 計算!$B494, 入力_マージン!E$7:E$126)</f>
        <v>0</v>
      </c>
      <c r="E494" s="177">
        <f>SUMIF(入力_マージン!$C$7:$C$126, 計算!$B494, 入力_マージン!F$7:F$126)</f>
        <v>0</v>
      </c>
      <c r="F494" s="185">
        <f>SUMIF(入力_マージン!$C$7:$C$126, 計算!$B494, 入力_マージン!G$7:G$126)</f>
        <v>0</v>
      </c>
      <c r="G494" s="186" t="e">
        <f t="shared" si="20"/>
        <v>#DIV/0!</v>
      </c>
      <c r="H494" s="187" t="e">
        <f t="shared" si="21"/>
        <v>#DIV/0!</v>
      </c>
    </row>
    <row r="495" spans="1:8" x14ac:dyDescent="0.25">
      <c r="A495" s="303">
        <v>78</v>
      </c>
      <c r="B495" s="356" t="str">
        <v>-</v>
      </c>
      <c r="C495" s="177">
        <f>SUMIF(入力_マージン!$C$7:$C$126, 計算!$B495, 入力_マージン!D$7:D$126)</f>
        <v>0</v>
      </c>
      <c r="D495" s="177">
        <f>SUMIF(入力_マージン!$C$7:$C$126, 計算!$B495, 入力_マージン!E$7:E$126)</f>
        <v>0</v>
      </c>
      <c r="E495" s="177">
        <f>SUMIF(入力_マージン!$C$7:$C$126, 計算!$B495, 入力_マージン!F$7:F$126)</f>
        <v>0</v>
      </c>
      <c r="F495" s="185">
        <f>SUMIF(入力_マージン!$C$7:$C$126, 計算!$B495, 入力_マージン!G$7:G$126)</f>
        <v>0</v>
      </c>
      <c r="G495" s="186" t="e">
        <f t="shared" si="20"/>
        <v>#DIV/0!</v>
      </c>
      <c r="H495" s="187" t="e">
        <f t="shared" si="21"/>
        <v>#DIV/0!</v>
      </c>
    </row>
    <row r="496" spans="1:8" x14ac:dyDescent="0.25">
      <c r="A496" s="303">
        <v>79</v>
      </c>
      <c r="B496" s="356" t="str">
        <v>-</v>
      </c>
      <c r="C496" s="177">
        <f>SUMIF(入力_マージン!$C$7:$C$126, 計算!$B496, 入力_マージン!D$7:D$126)</f>
        <v>0</v>
      </c>
      <c r="D496" s="177">
        <f>SUMIF(入力_マージン!$C$7:$C$126, 計算!$B496, 入力_マージン!E$7:E$126)</f>
        <v>0</v>
      </c>
      <c r="E496" s="177">
        <f>SUMIF(入力_マージン!$C$7:$C$126, 計算!$B496, 入力_マージン!F$7:F$126)</f>
        <v>0</v>
      </c>
      <c r="F496" s="185">
        <f>SUMIF(入力_マージン!$C$7:$C$126, 計算!$B496, 入力_マージン!G$7:G$126)</f>
        <v>0</v>
      </c>
      <c r="G496" s="186" t="e">
        <f t="shared" si="20"/>
        <v>#DIV/0!</v>
      </c>
      <c r="H496" s="187" t="e">
        <f t="shared" si="21"/>
        <v>#DIV/0!</v>
      </c>
    </row>
    <row r="497" spans="1:8" x14ac:dyDescent="0.25">
      <c r="A497" s="303">
        <v>80</v>
      </c>
      <c r="B497" s="356" t="str">
        <v>-</v>
      </c>
      <c r="C497" s="177">
        <f>SUMIF(入力_マージン!$C$7:$C$126, 計算!$B497, 入力_マージン!D$7:D$126)</f>
        <v>0</v>
      </c>
      <c r="D497" s="177">
        <f>SUMIF(入力_マージン!$C$7:$C$126, 計算!$B497, 入力_マージン!E$7:E$126)</f>
        <v>0</v>
      </c>
      <c r="E497" s="177">
        <f>SUMIF(入力_マージン!$C$7:$C$126, 計算!$B497, 入力_マージン!F$7:F$126)</f>
        <v>0</v>
      </c>
      <c r="F497" s="185">
        <f>SUMIF(入力_マージン!$C$7:$C$126, 計算!$B497, 入力_マージン!G$7:G$126)</f>
        <v>0</v>
      </c>
      <c r="G497" s="186" t="e">
        <f t="shared" si="20"/>
        <v>#DIV/0!</v>
      </c>
      <c r="H497" s="187" t="e">
        <f t="shared" si="21"/>
        <v>#DIV/0!</v>
      </c>
    </row>
    <row r="498" spans="1:8" x14ac:dyDescent="0.25">
      <c r="A498" s="303">
        <v>81</v>
      </c>
      <c r="B498" s="356" t="str">
        <v>-</v>
      </c>
      <c r="C498" s="177">
        <f>SUMIF(入力_マージン!$C$7:$C$126, 計算!$B498, 入力_マージン!D$7:D$126)</f>
        <v>0</v>
      </c>
      <c r="D498" s="177">
        <f>SUMIF(入力_マージン!$C$7:$C$126, 計算!$B498, 入力_マージン!E$7:E$126)</f>
        <v>0</v>
      </c>
      <c r="E498" s="177">
        <f>SUMIF(入力_マージン!$C$7:$C$126, 計算!$B498, 入力_マージン!F$7:F$126)</f>
        <v>0</v>
      </c>
      <c r="F498" s="185">
        <f>SUMIF(入力_マージン!$C$7:$C$126, 計算!$B498, 入力_マージン!G$7:G$126)</f>
        <v>0</v>
      </c>
      <c r="G498" s="186" t="e">
        <f t="shared" si="20"/>
        <v>#DIV/0!</v>
      </c>
      <c r="H498" s="187" t="e">
        <f t="shared" si="21"/>
        <v>#DIV/0!</v>
      </c>
    </row>
    <row r="499" spans="1:8" x14ac:dyDescent="0.25">
      <c r="A499" s="303">
        <v>82</v>
      </c>
      <c r="B499" s="356" t="str">
        <v>-</v>
      </c>
      <c r="C499" s="177">
        <f>SUMIF(入力_マージン!$C$7:$C$126, 計算!$B499, 入力_マージン!D$7:D$126)</f>
        <v>0</v>
      </c>
      <c r="D499" s="177">
        <f>SUMIF(入力_マージン!$C$7:$C$126, 計算!$B499, 入力_マージン!E$7:E$126)</f>
        <v>0</v>
      </c>
      <c r="E499" s="177">
        <f>SUMIF(入力_マージン!$C$7:$C$126, 計算!$B499, 入力_マージン!F$7:F$126)</f>
        <v>0</v>
      </c>
      <c r="F499" s="185">
        <f>SUMIF(入力_マージン!$C$7:$C$126, 計算!$B499, 入力_マージン!G$7:G$126)</f>
        <v>0</v>
      </c>
      <c r="G499" s="186" t="e">
        <f t="shared" si="20"/>
        <v>#DIV/0!</v>
      </c>
      <c r="H499" s="187" t="e">
        <f t="shared" si="21"/>
        <v>#DIV/0!</v>
      </c>
    </row>
    <row r="500" spans="1:8" x14ac:dyDescent="0.25">
      <c r="A500" s="303">
        <v>83</v>
      </c>
      <c r="B500" s="356" t="str">
        <v>-</v>
      </c>
      <c r="C500" s="177">
        <f>SUMIF(入力_マージン!$C$7:$C$126, 計算!$B500, 入力_マージン!D$7:D$126)</f>
        <v>0</v>
      </c>
      <c r="D500" s="177">
        <f>SUMIF(入力_マージン!$C$7:$C$126, 計算!$B500, 入力_マージン!E$7:E$126)</f>
        <v>0</v>
      </c>
      <c r="E500" s="177">
        <f>SUMIF(入力_マージン!$C$7:$C$126, 計算!$B500, 入力_マージン!F$7:F$126)</f>
        <v>0</v>
      </c>
      <c r="F500" s="185">
        <f>SUMIF(入力_マージン!$C$7:$C$126, 計算!$B500, 入力_マージン!G$7:G$126)</f>
        <v>0</v>
      </c>
      <c r="G500" s="186" t="e">
        <f t="shared" si="20"/>
        <v>#DIV/0!</v>
      </c>
      <c r="H500" s="187" t="e">
        <f t="shared" si="21"/>
        <v>#DIV/0!</v>
      </c>
    </row>
    <row r="501" spans="1:8" x14ac:dyDescent="0.25">
      <c r="A501" s="303">
        <v>84</v>
      </c>
      <c r="B501" s="356" t="str">
        <v>-</v>
      </c>
      <c r="C501" s="177">
        <f>SUMIF(入力_マージン!$C$7:$C$126, 計算!$B501, 入力_マージン!D$7:D$126)</f>
        <v>0</v>
      </c>
      <c r="D501" s="177">
        <f>SUMIF(入力_マージン!$C$7:$C$126, 計算!$B501, 入力_マージン!E$7:E$126)</f>
        <v>0</v>
      </c>
      <c r="E501" s="177">
        <f>SUMIF(入力_マージン!$C$7:$C$126, 計算!$B501, 入力_マージン!F$7:F$126)</f>
        <v>0</v>
      </c>
      <c r="F501" s="185">
        <f>SUMIF(入力_マージン!$C$7:$C$126, 計算!$B501, 入力_マージン!G$7:G$126)</f>
        <v>0</v>
      </c>
      <c r="G501" s="186" t="e">
        <f t="shared" si="20"/>
        <v>#DIV/0!</v>
      </c>
      <c r="H501" s="187" t="e">
        <f t="shared" si="21"/>
        <v>#DIV/0!</v>
      </c>
    </row>
    <row r="502" spans="1:8" x14ac:dyDescent="0.25">
      <c r="A502" s="303">
        <v>85</v>
      </c>
      <c r="B502" s="356" t="str">
        <v>-</v>
      </c>
      <c r="C502" s="177">
        <f>SUMIF(入力_マージン!$C$7:$C$126, 計算!$B502, 入力_マージン!D$7:D$126)</f>
        <v>0</v>
      </c>
      <c r="D502" s="177">
        <f>SUMIF(入力_マージン!$C$7:$C$126, 計算!$B502, 入力_マージン!E$7:E$126)</f>
        <v>0</v>
      </c>
      <c r="E502" s="177">
        <f>SUMIF(入力_マージン!$C$7:$C$126, 計算!$B502, 入力_マージン!F$7:F$126)</f>
        <v>0</v>
      </c>
      <c r="F502" s="185">
        <f>SUMIF(入力_マージン!$C$7:$C$126, 計算!$B502, 入力_マージン!G$7:G$126)</f>
        <v>0</v>
      </c>
      <c r="G502" s="186" t="e">
        <f t="shared" si="20"/>
        <v>#DIV/0!</v>
      </c>
      <c r="H502" s="187" t="e">
        <f t="shared" si="21"/>
        <v>#DIV/0!</v>
      </c>
    </row>
    <row r="503" spans="1:8" x14ac:dyDescent="0.25">
      <c r="A503" s="303">
        <v>86</v>
      </c>
      <c r="B503" s="356" t="str">
        <v>-</v>
      </c>
      <c r="C503" s="177">
        <f>SUMIF(入力_マージン!$C$7:$C$126, 計算!$B503, 入力_マージン!D$7:D$126)</f>
        <v>0</v>
      </c>
      <c r="D503" s="177">
        <f>SUMIF(入力_マージン!$C$7:$C$126, 計算!$B503, 入力_マージン!E$7:E$126)</f>
        <v>0</v>
      </c>
      <c r="E503" s="177">
        <f>SUMIF(入力_マージン!$C$7:$C$126, 計算!$B503, 入力_マージン!F$7:F$126)</f>
        <v>0</v>
      </c>
      <c r="F503" s="185">
        <f>SUMIF(入力_マージン!$C$7:$C$126, 計算!$B503, 入力_マージン!G$7:G$126)</f>
        <v>0</v>
      </c>
      <c r="G503" s="186" t="e">
        <f t="shared" si="20"/>
        <v>#DIV/0!</v>
      </c>
      <c r="H503" s="187" t="e">
        <f t="shared" si="21"/>
        <v>#DIV/0!</v>
      </c>
    </row>
    <row r="504" spans="1:8" x14ac:dyDescent="0.25">
      <c r="A504" s="303">
        <v>87</v>
      </c>
      <c r="B504" s="356" t="str">
        <v>-</v>
      </c>
      <c r="C504" s="177">
        <f>SUMIF(入力_マージン!$C$7:$C$126, 計算!$B504, 入力_マージン!D$7:D$126)</f>
        <v>0</v>
      </c>
      <c r="D504" s="177">
        <f>SUMIF(入力_マージン!$C$7:$C$126, 計算!$B504, 入力_マージン!E$7:E$126)</f>
        <v>0</v>
      </c>
      <c r="E504" s="177">
        <f>SUMIF(入力_マージン!$C$7:$C$126, 計算!$B504, 入力_マージン!F$7:F$126)</f>
        <v>0</v>
      </c>
      <c r="F504" s="185">
        <f>SUMIF(入力_マージン!$C$7:$C$126, 計算!$B504, 入力_マージン!G$7:G$126)</f>
        <v>0</v>
      </c>
      <c r="G504" s="186" t="e">
        <f t="shared" si="20"/>
        <v>#DIV/0!</v>
      </c>
      <c r="H504" s="187" t="e">
        <f t="shared" si="21"/>
        <v>#DIV/0!</v>
      </c>
    </row>
    <row r="505" spans="1:8" x14ac:dyDescent="0.25">
      <c r="A505" s="303">
        <v>88</v>
      </c>
      <c r="B505" s="356" t="str">
        <v>-</v>
      </c>
      <c r="C505" s="177">
        <f>SUMIF(入力_マージン!$C$7:$C$126, 計算!$B505, 入力_マージン!D$7:D$126)</f>
        <v>0</v>
      </c>
      <c r="D505" s="177">
        <f>SUMIF(入力_マージン!$C$7:$C$126, 計算!$B505, 入力_マージン!E$7:E$126)</f>
        <v>0</v>
      </c>
      <c r="E505" s="177">
        <f>SUMIF(入力_マージン!$C$7:$C$126, 計算!$B505, 入力_マージン!F$7:F$126)</f>
        <v>0</v>
      </c>
      <c r="F505" s="185">
        <f>SUMIF(入力_マージン!$C$7:$C$126, 計算!$B505, 入力_マージン!G$7:G$126)</f>
        <v>0</v>
      </c>
      <c r="G505" s="186" t="e">
        <f t="shared" si="20"/>
        <v>#DIV/0!</v>
      </c>
      <c r="H505" s="187" t="e">
        <f t="shared" si="21"/>
        <v>#DIV/0!</v>
      </c>
    </row>
    <row r="506" spans="1:8" x14ac:dyDescent="0.25">
      <c r="A506" s="303">
        <v>89</v>
      </c>
      <c r="B506" s="356" t="str">
        <v>-</v>
      </c>
      <c r="C506" s="177">
        <f>SUMIF(入力_マージン!$C$7:$C$126, 計算!$B506, 入力_マージン!D$7:D$126)</f>
        <v>0</v>
      </c>
      <c r="D506" s="177">
        <f>SUMIF(入力_マージン!$C$7:$C$126, 計算!$B506, 入力_マージン!E$7:E$126)</f>
        <v>0</v>
      </c>
      <c r="E506" s="177">
        <f>SUMIF(入力_マージン!$C$7:$C$126, 計算!$B506, 入力_マージン!F$7:F$126)</f>
        <v>0</v>
      </c>
      <c r="F506" s="185">
        <f>SUMIF(入力_マージン!$C$7:$C$126, 計算!$B506, 入力_マージン!G$7:G$126)</f>
        <v>0</v>
      </c>
      <c r="G506" s="186" t="e">
        <f t="shared" si="20"/>
        <v>#DIV/0!</v>
      </c>
      <c r="H506" s="187" t="e">
        <f t="shared" si="21"/>
        <v>#DIV/0!</v>
      </c>
    </row>
    <row r="507" spans="1:8" x14ac:dyDescent="0.25">
      <c r="A507" s="303">
        <v>90</v>
      </c>
      <c r="B507" s="356" t="str">
        <v>-</v>
      </c>
      <c r="C507" s="177">
        <f>SUMIF(入力_マージン!$C$7:$C$126, 計算!$B507, 入力_マージン!D$7:D$126)</f>
        <v>0</v>
      </c>
      <c r="D507" s="177">
        <f>SUMIF(入力_マージン!$C$7:$C$126, 計算!$B507, 入力_マージン!E$7:E$126)</f>
        <v>0</v>
      </c>
      <c r="E507" s="177">
        <f>SUMIF(入力_マージン!$C$7:$C$126, 計算!$B507, 入力_マージン!F$7:F$126)</f>
        <v>0</v>
      </c>
      <c r="F507" s="185">
        <f>SUMIF(入力_マージン!$C$7:$C$126, 計算!$B507, 入力_マージン!G$7:G$126)</f>
        <v>0</v>
      </c>
      <c r="G507" s="186" t="e">
        <f t="shared" si="20"/>
        <v>#DIV/0!</v>
      </c>
      <c r="H507" s="187" t="e">
        <f t="shared" si="21"/>
        <v>#DIV/0!</v>
      </c>
    </row>
    <row r="508" spans="1:8" x14ac:dyDescent="0.25">
      <c r="A508" s="303">
        <v>91</v>
      </c>
      <c r="B508" s="356" t="str">
        <v>-</v>
      </c>
      <c r="C508" s="177">
        <f>SUMIF(入力_マージン!$C$7:$C$126, 計算!$B508, 入力_マージン!D$7:D$126)</f>
        <v>0</v>
      </c>
      <c r="D508" s="177">
        <f>SUMIF(入力_マージン!$C$7:$C$126, 計算!$B508, 入力_マージン!E$7:E$126)</f>
        <v>0</v>
      </c>
      <c r="E508" s="177">
        <f>SUMIF(入力_マージン!$C$7:$C$126, 計算!$B508, 入力_マージン!F$7:F$126)</f>
        <v>0</v>
      </c>
      <c r="F508" s="185">
        <f>SUMIF(入力_マージン!$C$7:$C$126, 計算!$B508, 入力_マージン!G$7:G$126)</f>
        <v>0</v>
      </c>
      <c r="G508" s="186" t="e">
        <f t="shared" si="20"/>
        <v>#DIV/0!</v>
      </c>
      <c r="H508" s="187" t="e">
        <f t="shared" si="21"/>
        <v>#DIV/0!</v>
      </c>
    </row>
    <row r="509" spans="1:8" x14ac:dyDescent="0.25">
      <c r="A509" s="303">
        <v>92</v>
      </c>
      <c r="B509" s="356" t="str">
        <v>-</v>
      </c>
      <c r="C509" s="177">
        <f>SUMIF(入力_マージン!$C$7:$C$126, 計算!$B509, 入力_マージン!D$7:D$126)</f>
        <v>0</v>
      </c>
      <c r="D509" s="177">
        <f>SUMIF(入力_マージン!$C$7:$C$126, 計算!$B509, 入力_マージン!E$7:E$126)</f>
        <v>0</v>
      </c>
      <c r="E509" s="177">
        <f>SUMIF(入力_マージン!$C$7:$C$126, 計算!$B509, 入力_マージン!F$7:F$126)</f>
        <v>0</v>
      </c>
      <c r="F509" s="185">
        <f>SUMIF(入力_マージン!$C$7:$C$126, 計算!$B509, 入力_マージン!G$7:G$126)</f>
        <v>0</v>
      </c>
      <c r="G509" s="186" t="e">
        <f t="shared" si="20"/>
        <v>#DIV/0!</v>
      </c>
      <c r="H509" s="187" t="e">
        <f t="shared" si="21"/>
        <v>#DIV/0!</v>
      </c>
    </row>
    <row r="510" spans="1:8" x14ac:dyDescent="0.25">
      <c r="A510" s="303">
        <v>93</v>
      </c>
      <c r="B510" s="356" t="str">
        <v>-</v>
      </c>
      <c r="C510" s="177">
        <f>SUMIF(入力_マージン!$C$7:$C$126, 計算!$B510, 入力_マージン!D$7:D$126)</f>
        <v>0</v>
      </c>
      <c r="D510" s="177">
        <f>SUMIF(入力_マージン!$C$7:$C$126, 計算!$B510, 入力_マージン!E$7:E$126)</f>
        <v>0</v>
      </c>
      <c r="E510" s="177">
        <f>SUMIF(入力_マージン!$C$7:$C$126, 計算!$B510, 入力_マージン!F$7:F$126)</f>
        <v>0</v>
      </c>
      <c r="F510" s="185">
        <f>SUMIF(入力_マージン!$C$7:$C$126, 計算!$B510, 入力_マージン!G$7:G$126)</f>
        <v>0</v>
      </c>
      <c r="G510" s="186" t="e">
        <f t="shared" si="20"/>
        <v>#DIV/0!</v>
      </c>
      <c r="H510" s="187" t="e">
        <f t="shared" si="21"/>
        <v>#DIV/0!</v>
      </c>
    </row>
    <row r="511" spans="1:8" x14ac:dyDescent="0.25">
      <c r="A511" s="303">
        <v>94</v>
      </c>
      <c r="B511" s="356" t="str">
        <v>-</v>
      </c>
      <c r="C511" s="177">
        <f>SUMIF(入力_マージン!$C$7:$C$126, 計算!$B511, 入力_マージン!D$7:D$126)</f>
        <v>0</v>
      </c>
      <c r="D511" s="177">
        <f>SUMIF(入力_マージン!$C$7:$C$126, 計算!$B511, 入力_マージン!E$7:E$126)</f>
        <v>0</v>
      </c>
      <c r="E511" s="177">
        <f>SUMIF(入力_マージン!$C$7:$C$126, 計算!$B511, 入力_マージン!F$7:F$126)</f>
        <v>0</v>
      </c>
      <c r="F511" s="185">
        <f>SUMIF(入力_マージン!$C$7:$C$126, 計算!$B511, 入力_マージン!G$7:G$126)</f>
        <v>0</v>
      </c>
      <c r="G511" s="186" t="e">
        <f t="shared" si="20"/>
        <v>#DIV/0!</v>
      </c>
      <c r="H511" s="187" t="e">
        <f t="shared" si="21"/>
        <v>#DIV/0!</v>
      </c>
    </row>
    <row r="512" spans="1:8" x14ac:dyDescent="0.25">
      <c r="A512" s="303">
        <v>95</v>
      </c>
      <c r="B512" s="356" t="str">
        <v>-</v>
      </c>
      <c r="C512" s="177">
        <f>SUMIF(入力_マージン!$C$7:$C$126, 計算!$B512, 入力_マージン!D$7:D$126)</f>
        <v>0</v>
      </c>
      <c r="D512" s="177">
        <f>SUMIF(入力_マージン!$C$7:$C$126, 計算!$B512, 入力_マージン!E$7:E$126)</f>
        <v>0</v>
      </c>
      <c r="E512" s="177">
        <f>SUMIF(入力_マージン!$C$7:$C$126, 計算!$B512, 入力_マージン!F$7:F$126)</f>
        <v>0</v>
      </c>
      <c r="F512" s="185">
        <f>SUMIF(入力_マージン!$C$7:$C$126, 計算!$B512, 入力_マージン!G$7:G$126)</f>
        <v>0</v>
      </c>
      <c r="G512" s="186" t="e">
        <f t="shared" si="20"/>
        <v>#DIV/0!</v>
      </c>
      <c r="H512" s="187" t="e">
        <f t="shared" si="21"/>
        <v>#DIV/0!</v>
      </c>
    </row>
    <row r="513" spans="1:8" x14ac:dyDescent="0.25">
      <c r="A513" s="303">
        <v>96</v>
      </c>
      <c r="B513" s="356" t="str">
        <v>-</v>
      </c>
      <c r="C513" s="177">
        <f>SUMIF(入力_マージン!$C$7:$C$126, 計算!$B513, 入力_マージン!D$7:D$126)</f>
        <v>0</v>
      </c>
      <c r="D513" s="177">
        <f>SUMIF(入力_マージン!$C$7:$C$126, 計算!$B513, 入力_マージン!E$7:E$126)</f>
        <v>0</v>
      </c>
      <c r="E513" s="177">
        <f>SUMIF(入力_マージン!$C$7:$C$126, 計算!$B513, 入力_マージン!F$7:F$126)</f>
        <v>0</v>
      </c>
      <c r="F513" s="185">
        <f>SUMIF(入力_マージン!$C$7:$C$126, 計算!$B513, 入力_マージン!G$7:G$126)</f>
        <v>0</v>
      </c>
      <c r="G513" s="186" t="e">
        <f t="shared" si="20"/>
        <v>#DIV/0!</v>
      </c>
      <c r="H513" s="187" t="e">
        <f t="shared" si="21"/>
        <v>#DIV/0!</v>
      </c>
    </row>
    <row r="514" spans="1:8" x14ac:dyDescent="0.25">
      <c r="A514" s="303">
        <v>97</v>
      </c>
      <c r="B514" s="356" t="str">
        <v>-</v>
      </c>
      <c r="C514" s="177">
        <f>SUMIF(入力_マージン!$C$7:$C$126, 計算!$B514, 入力_マージン!D$7:D$126)</f>
        <v>0</v>
      </c>
      <c r="D514" s="177">
        <f>SUMIF(入力_マージン!$C$7:$C$126, 計算!$B514, 入力_マージン!E$7:E$126)</f>
        <v>0</v>
      </c>
      <c r="E514" s="177">
        <f>SUMIF(入力_マージン!$C$7:$C$126, 計算!$B514, 入力_マージン!F$7:F$126)</f>
        <v>0</v>
      </c>
      <c r="F514" s="185">
        <f>SUMIF(入力_マージン!$C$7:$C$126, 計算!$B514, 入力_マージン!G$7:G$126)</f>
        <v>0</v>
      </c>
      <c r="G514" s="186" t="e">
        <f t="shared" si="20"/>
        <v>#DIV/0!</v>
      </c>
      <c r="H514" s="187" t="e">
        <f t="shared" si="21"/>
        <v>#DIV/0!</v>
      </c>
    </row>
    <row r="515" spans="1:8" x14ac:dyDescent="0.25">
      <c r="A515" s="303">
        <v>98</v>
      </c>
      <c r="B515" s="356" t="str">
        <v>-</v>
      </c>
      <c r="C515" s="177">
        <f>SUMIF(入力_マージン!$C$7:$C$126, 計算!$B515, 入力_マージン!D$7:D$126)</f>
        <v>0</v>
      </c>
      <c r="D515" s="177">
        <f>SUMIF(入力_マージン!$C$7:$C$126, 計算!$B515, 入力_マージン!E$7:E$126)</f>
        <v>0</v>
      </c>
      <c r="E515" s="177">
        <f>SUMIF(入力_マージン!$C$7:$C$126, 計算!$B515, 入力_マージン!F$7:F$126)</f>
        <v>0</v>
      </c>
      <c r="F515" s="185">
        <f>SUMIF(入力_マージン!$C$7:$C$126, 計算!$B515, 入力_マージン!G$7:G$126)</f>
        <v>0</v>
      </c>
      <c r="G515" s="186" t="e">
        <f t="shared" si="20"/>
        <v>#DIV/0!</v>
      </c>
      <c r="H515" s="187" t="e">
        <f t="shared" si="21"/>
        <v>#DIV/0!</v>
      </c>
    </row>
    <row r="516" spans="1:8" x14ac:dyDescent="0.25">
      <c r="A516" s="303">
        <v>99</v>
      </c>
      <c r="B516" s="356" t="str">
        <v>-</v>
      </c>
      <c r="C516" s="177">
        <f>SUMIF(入力_マージン!$C$7:$C$126, 計算!$B516, 入力_マージン!D$7:D$126)</f>
        <v>0</v>
      </c>
      <c r="D516" s="177">
        <f>SUMIF(入力_マージン!$C$7:$C$126, 計算!$B516, 入力_マージン!E$7:E$126)</f>
        <v>0</v>
      </c>
      <c r="E516" s="177">
        <f>SUMIF(入力_マージン!$C$7:$C$126, 計算!$B516, 入力_マージン!F$7:F$126)</f>
        <v>0</v>
      </c>
      <c r="F516" s="185">
        <f>SUMIF(入力_マージン!$C$7:$C$126, 計算!$B516, 入力_マージン!G$7:G$126)</f>
        <v>0</v>
      </c>
      <c r="G516" s="186" t="e">
        <f t="shared" si="20"/>
        <v>#DIV/0!</v>
      </c>
      <c r="H516" s="187" t="e">
        <f t="shared" si="21"/>
        <v>#DIV/0!</v>
      </c>
    </row>
    <row r="517" spans="1:8" x14ac:dyDescent="0.25">
      <c r="A517" s="303">
        <v>100</v>
      </c>
      <c r="B517" s="356" t="str">
        <v>-</v>
      </c>
      <c r="C517" s="177">
        <f>SUMIF(入力_マージン!$C$7:$C$126, 計算!$B517, 入力_マージン!D$7:D$126)</f>
        <v>0</v>
      </c>
      <c r="D517" s="177">
        <f>SUMIF(入力_マージン!$C$7:$C$126, 計算!$B517, 入力_マージン!E$7:E$126)</f>
        <v>0</v>
      </c>
      <c r="E517" s="177">
        <f>SUMIF(入力_マージン!$C$7:$C$126, 計算!$B517, 入力_マージン!F$7:F$126)</f>
        <v>0</v>
      </c>
      <c r="F517" s="185">
        <f>SUMIF(入力_マージン!$C$7:$C$126, 計算!$B517, 入力_マージン!G$7:G$126)</f>
        <v>0</v>
      </c>
      <c r="G517" s="186" t="e">
        <f t="shared" si="20"/>
        <v>#DIV/0!</v>
      </c>
      <c r="H517" s="187" t="e">
        <f t="shared" si="21"/>
        <v>#DIV/0!</v>
      </c>
    </row>
    <row r="518" spans="1:8" x14ac:dyDescent="0.25">
      <c r="A518" s="303">
        <v>101</v>
      </c>
      <c r="B518" s="356" t="str">
        <v>-</v>
      </c>
      <c r="C518" s="177">
        <f>SUMIF(入力_マージン!$C$7:$C$126, 計算!$B518, 入力_マージン!D$7:D$126)</f>
        <v>0</v>
      </c>
      <c r="D518" s="177">
        <f>SUMIF(入力_マージン!$C$7:$C$126, 計算!$B518, 入力_マージン!E$7:E$126)</f>
        <v>0</v>
      </c>
      <c r="E518" s="177">
        <f>SUMIF(入力_マージン!$C$7:$C$126, 計算!$B518, 入力_マージン!F$7:F$126)</f>
        <v>0</v>
      </c>
      <c r="F518" s="185">
        <f>SUMIF(入力_マージン!$C$7:$C$126, 計算!$B518, 入力_マージン!G$7:G$126)</f>
        <v>0</v>
      </c>
      <c r="G518" s="186" t="e">
        <f t="shared" si="20"/>
        <v>#DIV/0!</v>
      </c>
      <c r="H518" s="187" t="e">
        <f t="shared" si="21"/>
        <v>#DIV/0!</v>
      </c>
    </row>
    <row r="519" spans="1:8" x14ac:dyDescent="0.25">
      <c r="A519" s="303">
        <v>102</v>
      </c>
      <c r="B519" s="356" t="str">
        <v>-</v>
      </c>
      <c r="C519" s="177">
        <f>SUMIF(入力_マージン!$C$7:$C$126, 計算!$B519, 入力_マージン!D$7:D$126)</f>
        <v>0</v>
      </c>
      <c r="D519" s="177">
        <f>SUMIF(入力_マージン!$C$7:$C$126, 計算!$B519, 入力_マージン!E$7:E$126)</f>
        <v>0</v>
      </c>
      <c r="E519" s="177">
        <f>SUMIF(入力_マージン!$C$7:$C$126, 計算!$B519, 入力_マージン!F$7:F$126)</f>
        <v>0</v>
      </c>
      <c r="F519" s="185">
        <f>SUMIF(入力_マージン!$C$7:$C$126, 計算!$B519, 入力_マージン!G$7:G$126)</f>
        <v>0</v>
      </c>
      <c r="G519" s="186" t="e">
        <f t="shared" si="20"/>
        <v>#DIV/0!</v>
      </c>
      <c r="H519" s="187" t="e">
        <f t="shared" si="21"/>
        <v>#DIV/0!</v>
      </c>
    </row>
    <row r="520" spans="1:8" x14ac:dyDescent="0.25">
      <c r="A520" s="303">
        <v>103</v>
      </c>
      <c r="B520" s="356" t="str">
        <v>-</v>
      </c>
      <c r="C520" s="177">
        <f>SUMIF(入力_マージン!$C$7:$C$126, 計算!$B520, 入力_マージン!D$7:D$126)</f>
        <v>0</v>
      </c>
      <c r="D520" s="177">
        <f>SUMIF(入力_マージン!$C$7:$C$126, 計算!$B520, 入力_マージン!E$7:E$126)</f>
        <v>0</v>
      </c>
      <c r="E520" s="177">
        <f>SUMIF(入力_マージン!$C$7:$C$126, 計算!$B520, 入力_マージン!F$7:F$126)</f>
        <v>0</v>
      </c>
      <c r="F520" s="185">
        <f>SUMIF(入力_マージン!$C$7:$C$126, 計算!$B520, 入力_マージン!G$7:G$126)</f>
        <v>0</v>
      </c>
      <c r="G520" s="186" t="e">
        <f t="shared" si="20"/>
        <v>#DIV/0!</v>
      </c>
      <c r="H520" s="187" t="e">
        <f t="shared" si="21"/>
        <v>#DIV/0!</v>
      </c>
    </row>
    <row r="521" spans="1:8" x14ac:dyDescent="0.25">
      <c r="A521" s="303">
        <v>104</v>
      </c>
      <c r="B521" s="356" t="str">
        <v>-</v>
      </c>
      <c r="C521" s="177">
        <f>SUMIF(入力_マージン!$C$7:$C$126, 計算!$B521, 入力_マージン!D$7:D$126)</f>
        <v>0</v>
      </c>
      <c r="D521" s="177">
        <f>SUMIF(入力_マージン!$C$7:$C$126, 計算!$B521, 入力_マージン!E$7:E$126)</f>
        <v>0</v>
      </c>
      <c r="E521" s="177">
        <f>SUMIF(入力_マージン!$C$7:$C$126, 計算!$B521, 入力_マージン!F$7:F$126)</f>
        <v>0</v>
      </c>
      <c r="F521" s="185">
        <f>SUMIF(入力_マージン!$C$7:$C$126, 計算!$B521, 入力_マージン!G$7:G$126)</f>
        <v>0</v>
      </c>
      <c r="G521" s="186" t="e">
        <f t="shared" si="20"/>
        <v>#DIV/0!</v>
      </c>
      <c r="H521" s="187" t="e">
        <f t="shared" si="21"/>
        <v>#DIV/0!</v>
      </c>
    </row>
    <row r="522" spans="1:8" x14ac:dyDescent="0.25">
      <c r="A522" s="303">
        <v>105</v>
      </c>
      <c r="B522" s="356" t="str">
        <v>-</v>
      </c>
      <c r="C522" s="177">
        <f>SUMIF(入力_マージン!$C$7:$C$126, 計算!$B522, 入力_マージン!D$7:D$126)</f>
        <v>0</v>
      </c>
      <c r="D522" s="177">
        <f>SUMIF(入力_マージン!$C$7:$C$126, 計算!$B522, 入力_マージン!E$7:E$126)</f>
        <v>0</v>
      </c>
      <c r="E522" s="177">
        <f>SUMIF(入力_マージン!$C$7:$C$126, 計算!$B522, 入力_マージン!F$7:F$126)</f>
        <v>0</v>
      </c>
      <c r="F522" s="185">
        <f>SUMIF(入力_マージン!$C$7:$C$126, 計算!$B522, 入力_マージン!G$7:G$126)</f>
        <v>0</v>
      </c>
      <c r="G522" s="186" t="e">
        <f t="shared" si="20"/>
        <v>#DIV/0!</v>
      </c>
      <c r="H522" s="187" t="e">
        <f t="shared" si="21"/>
        <v>#DIV/0!</v>
      </c>
    </row>
    <row r="523" spans="1:8" x14ac:dyDescent="0.25">
      <c r="A523" s="303">
        <v>106</v>
      </c>
      <c r="B523" s="356" t="str">
        <v>-</v>
      </c>
      <c r="C523" s="177">
        <f>SUMIF(入力_マージン!$C$7:$C$126, 計算!$B523, 入力_マージン!D$7:D$126)</f>
        <v>0</v>
      </c>
      <c r="D523" s="177">
        <f>SUMIF(入力_マージン!$C$7:$C$126, 計算!$B523, 入力_マージン!E$7:E$126)</f>
        <v>0</v>
      </c>
      <c r="E523" s="177">
        <f>SUMIF(入力_マージン!$C$7:$C$126, 計算!$B523, 入力_マージン!F$7:F$126)</f>
        <v>0</v>
      </c>
      <c r="F523" s="185">
        <f>SUMIF(入力_マージン!$C$7:$C$126, 計算!$B523, 入力_マージン!G$7:G$126)</f>
        <v>0</v>
      </c>
      <c r="G523" s="186" t="e">
        <f t="shared" si="20"/>
        <v>#DIV/0!</v>
      </c>
      <c r="H523" s="187" t="e">
        <f t="shared" si="21"/>
        <v>#DIV/0!</v>
      </c>
    </row>
    <row r="524" spans="1:8" x14ac:dyDescent="0.25">
      <c r="A524" s="303">
        <v>107</v>
      </c>
      <c r="B524" s="356" t="str">
        <v>-</v>
      </c>
      <c r="C524" s="177">
        <f>SUMIF(入力_マージン!$C$7:$C$126, 計算!$B524, 入力_マージン!D$7:D$126)</f>
        <v>0</v>
      </c>
      <c r="D524" s="177">
        <f>SUMIF(入力_マージン!$C$7:$C$126, 計算!$B524, 入力_マージン!E$7:E$126)</f>
        <v>0</v>
      </c>
      <c r="E524" s="177">
        <f>SUMIF(入力_マージン!$C$7:$C$126, 計算!$B524, 入力_マージン!F$7:F$126)</f>
        <v>0</v>
      </c>
      <c r="F524" s="185">
        <f>SUMIF(入力_マージン!$C$7:$C$126, 計算!$B524, 入力_マージン!G$7:G$126)</f>
        <v>0</v>
      </c>
      <c r="G524" s="186" t="e">
        <f t="shared" si="20"/>
        <v>#DIV/0!</v>
      </c>
      <c r="H524" s="187" t="e">
        <f t="shared" si="21"/>
        <v>#DIV/0!</v>
      </c>
    </row>
    <row r="525" spans="1:8" x14ac:dyDescent="0.25">
      <c r="A525" s="303">
        <v>108</v>
      </c>
      <c r="B525" s="356" t="str">
        <v>-</v>
      </c>
      <c r="C525" s="177">
        <f>SUMIF(入力_マージン!$C$7:$C$126, 計算!$B525, 入力_マージン!D$7:D$126)</f>
        <v>0</v>
      </c>
      <c r="D525" s="177">
        <f>SUMIF(入力_マージン!$C$7:$C$126, 計算!$B525, 入力_マージン!E$7:E$126)</f>
        <v>0</v>
      </c>
      <c r="E525" s="177">
        <f>SUMIF(入力_マージン!$C$7:$C$126, 計算!$B525, 入力_マージン!F$7:F$126)</f>
        <v>0</v>
      </c>
      <c r="F525" s="185">
        <f>SUMIF(入力_マージン!$C$7:$C$126, 計算!$B525, 入力_マージン!G$7:G$126)</f>
        <v>0</v>
      </c>
      <c r="G525" s="186" t="e">
        <f t="shared" si="20"/>
        <v>#DIV/0!</v>
      </c>
      <c r="H525" s="187" t="e">
        <f t="shared" si="21"/>
        <v>#DIV/0!</v>
      </c>
    </row>
    <row r="526" spans="1:8" x14ac:dyDescent="0.25">
      <c r="A526" s="303">
        <v>109</v>
      </c>
      <c r="B526" s="356" t="str">
        <v>-</v>
      </c>
      <c r="C526" s="177">
        <f>SUMIF(入力_マージン!$C$7:$C$126, 計算!$B526, 入力_マージン!D$7:D$126)</f>
        <v>0</v>
      </c>
      <c r="D526" s="177">
        <f>SUMIF(入力_マージン!$C$7:$C$126, 計算!$B526, 入力_マージン!E$7:E$126)</f>
        <v>0</v>
      </c>
      <c r="E526" s="177">
        <f>SUMIF(入力_マージン!$C$7:$C$126, 計算!$B526, 入力_マージン!F$7:F$126)</f>
        <v>0</v>
      </c>
      <c r="F526" s="185">
        <f>SUMIF(入力_マージン!$C$7:$C$126, 計算!$B526, 入力_マージン!G$7:G$126)</f>
        <v>0</v>
      </c>
      <c r="G526" s="186" t="e">
        <f t="shared" si="20"/>
        <v>#DIV/0!</v>
      </c>
      <c r="H526" s="187" t="e">
        <f t="shared" si="21"/>
        <v>#DIV/0!</v>
      </c>
    </row>
    <row r="527" spans="1:8" x14ac:dyDescent="0.25">
      <c r="A527" s="303">
        <v>110</v>
      </c>
      <c r="B527" s="356" t="str">
        <v>-</v>
      </c>
      <c r="C527" s="177">
        <f>SUMIF(入力_マージン!$C$7:$C$126, 計算!$B527, 入力_マージン!D$7:D$126)</f>
        <v>0</v>
      </c>
      <c r="D527" s="177">
        <f>SUMIF(入力_マージン!$C$7:$C$126, 計算!$B527, 入力_マージン!E$7:E$126)</f>
        <v>0</v>
      </c>
      <c r="E527" s="177">
        <f>SUMIF(入力_マージン!$C$7:$C$126, 計算!$B527, 入力_マージン!F$7:F$126)</f>
        <v>0</v>
      </c>
      <c r="F527" s="185">
        <f>SUMIF(入力_マージン!$C$7:$C$126, 計算!$B527, 入力_マージン!G$7:G$126)</f>
        <v>0</v>
      </c>
      <c r="G527" s="186" t="e">
        <f t="shared" si="20"/>
        <v>#DIV/0!</v>
      </c>
      <c r="H527" s="187" t="e">
        <f t="shared" si="21"/>
        <v>#DIV/0!</v>
      </c>
    </row>
    <row r="528" spans="1:8" x14ac:dyDescent="0.25">
      <c r="A528" s="303">
        <v>111</v>
      </c>
      <c r="B528" s="356" t="str">
        <v>-</v>
      </c>
      <c r="C528" s="177">
        <f>SUMIF(入力_マージン!$C$7:$C$126, 計算!$B528, 入力_マージン!D$7:D$126)</f>
        <v>0</v>
      </c>
      <c r="D528" s="177">
        <f>SUMIF(入力_マージン!$C$7:$C$126, 計算!$B528, 入力_マージン!E$7:E$126)</f>
        <v>0</v>
      </c>
      <c r="E528" s="177">
        <f>SUMIF(入力_マージン!$C$7:$C$126, 計算!$B528, 入力_マージン!F$7:F$126)</f>
        <v>0</v>
      </c>
      <c r="F528" s="185">
        <f>SUMIF(入力_マージン!$C$7:$C$126, 計算!$B528, 入力_マージン!G$7:G$126)</f>
        <v>0</v>
      </c>
      <c r="G528" s="186" t="e">
        <f t="shared" si="20"/>
        <v>#DIV/0!</v>
      </c>
      <c r="H528" s="187" t="e">
        <f t="shared" si="21"/>
        <v>#DIV/0!</v>
      </c>
    </row>
    <row r="529" spans="1:8" x14ac:dyDescent="0.25">
      <c r="A529" s="303">
        <v>112</v>
      </c>
      <c r="B529" s="356" t="str">
        <v>-</v>
      </c>
      <c r="C529" s="177">
        <f>SUMIF(入力_マージン!$C$7:$C$126, 計算!$B529, 入力_マージン!D$7:D$126)</f>
        <v>0</v>
      </c>
      <c r="D529" s="177">
        <f>SUMIF(入力_マージン!$C$7:$C$126, 計算!$B529, 入力_マージン!E$7:E$126)</f>
        <v>0</v>
      </c>
      <c r="E529" s="177">
        <f>SUMIF(入力_マージン!$C$7:$C$126, 計算!$B529, 入力_マージン!F$7:F$126)</f>
        <v>0</v>
      </c>
      <c r="F529" s="185">
        <f>SUMIF(入力_マージン!$C$7:$C$126, 計算!$B529, 入力_マージン!G$7:G$126)</f>
        <v>0</v>
      </c>
      <c r="G529" s="186" t="e">
        <f t="shared" si="20"/>
        <v>#DIV/0!</v>
      </c>
      <c r="H529" s="187" t="e">
        <f t="shared" si="21"/>
        <v>#DIV/0!</v>
      </c>
    </row>
    <row r="530" spans="1:8" x14ac:dyDescent="0.25">
      <c r="A530" s="303">
        <v>113</v>
      </c>
      <c r="B530" s="356" t="str">
        <v>-</v>
      </c>
      <c r="C530" s="177">
        <f>SUMIF(入力_マージン!$C$7:$C$126, 計算!$B530, 入力_マージン!D$7:D$126)</f>
        <v>0</v>
      </c>
      <c r="D530" s="177">
        <f>SUMIF(入力_マージン!$C$7:$C$126, 計算!$B530, 入力_マージン!E$7:E$126)</f>
        <v>0</v>
      </c>
      <c r="E530" s="177">
        <f>SUMIF(入力_マージン!$C$7:$C$126, 計算!$B530, 入力_マージン!F$7:F$126)</f>
        <v>0</v>
      </c>
      <c r="F530" s="185">
        <f>SUMIF(入力_マージン!$C$7:$C$126, 計算!$B530, 入力_マージン!G$7:G$126)</f>
        <v>0</v>
      </c>
      <c r="G530" s="186" t="e">
        <f t="shared" si="20"/>
        <v>#DIV/0!</v>
      </c>
      <c r="H530" s="187" t="e">
        <f t="shared" si="21"/>
        <v>#DIV/0!</v>
      </c>
    </row>
    <row r="531" spans="1:8" x14ac:dyDescent="0.25">
      <c r="A531" s="303">
        <v>114</v>
      </c>
      <c r="B531" s="356" t="str">
        <v>-</v>
      </c>
      <c r="C531" s="177">
        <f>SUMIF(入力_マージン!$C$7:$C$126, 計算!$B531, 入力_マージン!D$7:D$126)</f>
        <v>0</v>
      </c>
      <c r="D531" s="177">
        <f>SUMIF(入力_マージン!$C$7:$C$126, 計算!$B531, 入力_マージン!E$7:E$126)</f>
        <v>0</v>
      </c>
      <c r="E531" s="177">
        <f>SUMIF(入力_マージン!$C$7:$C$126, 計算!$B531, 入力_マージン!F$7:F$126)</f>
        <v>0</v>
      </c>
      <c r="F531" s="185">
        <f>SUMIF(入力_マージン!$C$7:$C$126, 計算!$B531, 入力_マージン!G$7:G$126)</f>
        <v>0</v>
      </c>
      <c r="G531" s="186" t="e">
        <f t="shared" si="20"/>
        <v>#DIV/0!</v>
      </c>
      <c r="H531" s="187" t="e">
        <f t="shared" si="21"/>
        <v>#DIV/0!</v>
      </c>
    </row>
    <row r="532" spans="1:8" x14ac:dyDescent="0.25">
      <c r="A532" s="303">
        <v>115</v>
      </c>
      <c r="B532" s="356" t="str">
        <v>-</v>
      </c>
      <c r="C532" s="177">
        <f>SUMIF(入力_マージン!$C$7:$C$126, 計算!$B532, 入力_マージン!D$7:D$126)</f>
        <v>0</v>
      </c>
      <c r="D532" s="177">
        <f>SUMIF(入力_マージン!$C$7:$C$126, 計算!$B532, 入力_マージン!E$7:E$126)</f>
        <v>0</v>
      </c>
      <c r="E532" s="177">
        <f>SUMIF(入力_マージン!$C$7:$C$126, 計算!$B532, 入力_マージン!F$7:F$126)</f>
        <v>0</v>
      </c>
      <c r="F532" s="185">
        <f>SUMIF(入力_マージン!$C$7:$C$126, 計算!$B532, 入力_マージン!G$7:G$126)</f>
        <v>0</v>
      </c>
      <c r="G532" s="186" t="e">
        <f t="shared" si="20"/>
        <v>#DIV/0!</v>
      </c>
      <c r="H532" s="187" t="e">
        <f t="shared" si="21"/>
        <v>#DIV/0!</v>
      </c>
    </row>
    <row r="533" spans="1:8" x14ac:dyDescent="0.25">
      <c r="A533" s="303">
        <v>116</v>
      </c>
      <c r="B533" s="356" t="str">
        <v>-</v>
      </c>
      <c r="C533" s="177">
        <f>SUMIF(入力_マージン!$C$7:$C$126, 計算!$B533, 入力_マージン!D$7:D$126)</f>
        <v>0</v>
      </c>
      <c r="D533" s="177">
        <f>SUMIF(入力_マージン!$C$7:$C$126, 計算!$B533, 入力_マージン!E$7:E$126)</f>
        <v>0</v>
      </c>
      <c r="E533" s="177">
        <f>SUMIF(入力_マージン!$C$7:$C$126, 計算!$B533, 入力_マージン!F$7:F$126)</f>
        <v>0</v>
      </c>
      <c r="F533" s="185">
        <f>SUMIF(入力_マージン!$C$7:$C$126, 計算!$B533, 入力_マージン!G$7:G$126)</f>
        <v>0</v>
      </c>
      <c r="G533" s="186" t="e">
        <f t="shared" si="20"/>
        <v>#DIV/0!</v>
      </c>
      <c r="H533" s="187" t="e">
        <f t="shared" si="21"/>
        <v>#DIV/0!</v>
      </c>
    </row>
    <row r="534" spans="1:8" x14ac:dyDescent="0.25">
      <c r="A534" s="303">
        <v>117</v>
      </c>
      <c r="B534" s="356" t="str">
        <v>-</v>
      </c>
      <c r="C534" s="177">
        <f>SUMIF(入力_マージン!$C$7:$C$126, 計算!$B534, 入力_マージン!D$7:D$126)</f>
        <v>0</v>
      </c>
      <c r="D534" s="177">
        <f>SUMIF(入力_マージン!$C$7:$C$126, 計算!$B534, 入力_マージン!E$7:E$126)</f>
        <v>0</v>
      </c>
      <c r="E534" s="177">
        <f>SUMIF(入力_マージン!$C$7:$C$126, 計算!$B534, 入力_マージン!F$7:F$126)</f>
        <v>0</v>
      </c>
      <c r="F534" s="185">
        <f>SUMIF(入力_マージン!$C$7:$C$126, 計算!$B534, 入力_マージン!G$7:G$126)</f>
        <v>0</v>
      </c>
      <c r="G534" s="186" t="e">
        <f t="shared" si="20"/>
        <v>#DIV/0!</v>
      </c>
      <c r="H534" s="187" t="e">
        <f t="shared" si="21"/>
        <v>#DIV/0!</v>
      </c>
    </row>
    <row r="535" spans="1:8" x14ac:dyDescent="0.25">
      <c r="A535" s="303">
        <v>118</v>
      </c>
      <c r="B535" s="356" t="str">
        <v>-</v>
      </c>
      <c r="C535" s="177">
        <f>SUMIF(入力_マージン!$C$7:$C$126, 計算!$B535, 入力_マージン!D$7:D$126)</f>
        <v>0</v>
      </c>
      <c r="D535" s="177">
        <f>SUMIF(入力_マージン!$C$7:$C$126, 計算!$B535, 入力_マージン!E$7:E$126)</f>
        <v>0</v>
      </c>
      <c r="E535" s="177">
        <f>SUMIF(入力_マージン!$C$7:$C$126, 計算!$B535, 入力_マージン!F$7:F$126)</f>
        <v>0</v>
      </c>
      <c r="F535" s="185">
        <f>SUMIF(入力_マージン!$C$7:$C$126, 計算!$B535, 入力_マージン!G$7:G$126)</f>
        <v>0</v>
      </c>
      <c r="G535" s="186" t="e">
        <f t="shared" si="20"/>
        <v>#DIV/0!</v>
      </c>
      <c r="H535" s="187" t="e">
        <f t="shared" si="21"/>
        <v>#DIV/0!</v>
      </c>
    </row>
    <row r="536" spans="1:8" x14ac:dyDescent="0.25">
      <c r="A536" s="303">
        <v>119</v>
      </c>
      <c r="B536" s="356" t="str">
        <v>-</v>
      </c>
      <c r="C536" s="177">
        <f>SUMIF(入力_マージン!$C$7:$C$126, 計算!$B536, 入力_マージン!D$7:D$126)</f>
        <v>0</v>
      </c>
      <c r="D536" s="177">
        <f>SUMIF(入力_マージン!$C$7:$C$126, 計算!$B536, 入力_マージン!E$7:E$126)</f>
        <v>0</v>
      </c>
      <c r="E536" s="177">
        <f>SUMIF(入力_マージン!$C$7:$C$126, 計算!$B536, 入力_マージン!F$7:F$126)</f>
        <v>0</v>
      </c>
      <c r="F536" s="185">
        <f>SUMIF(入力_マージン!$C$7:$C$126, 計算!$B536, 入力_マージン!G$7:G$126)</f>
        <v>0</v>
      </c>
      <c r="G536" s="186" t="e">
        <f t="shared" si="20"/>
        <v>#DIV/0!</v>
      </c>
      <c r="H536" s="187" t="e">
        <f t="shared" si="21"/>
        <v>#DIV/0!</v>
      </c>
    </row>
    <row r="537" spans="1:8" x14ac:dyDescent="0.25">
      <c r="A537" s="303">
        <v>120</v>
      </c>
      <c r="B537" s="356" t="str">
        <v>-</v>
      </c>
      <c r="C537" s="177">
        <f>SUMIF(入力_マージン!$C$7:$C$126, 計算!$B537, 入力_マージン!D$7:D$126)</f>
        <v>0</v>
      </c>
      <c r="D537" s="177">
        <f>SUMIF(入力_マージン!$C$7:$C$126, 計算!$B537, 入力_マージン!E$7:E$126)</f>
        <v>0</v>
      </c>
      <c r="E537" s="177">
        <f>SUMIF(入力_マージン!$C$7:$C$126, 計算!$B537, 入力_マージン!F$7:F$126)</f>
        <v>0</v>
      </c>
      <c r="F537" s="185">
        <f>SUMIF(入力_マージン!$C$7:$C$126, 計算!$B537, 入力_マージン!G$7:G$126)</f>
        <v>0</v>
      </c>
      <c r="G537" s="186" t="e">
        <f t="shared" si="20"/>
        <v>#DIV/0!</v>
      </c>
      <c r="H537" s="187" t="e">
        <f t="shared" si="21"/>
        <v>#DIV/0!</v>
      </c>
    </row>
    <row r="538" spans="1:8" x14ac:dyDescent="0.25">
      <c r="B538" s="115"/>
    </row>
    <row r="539" spans="1:8" ht="110.25" x14ac:dyDescent="0.25">
      <c r="B539" s="146" t="str">
        <f ca="1">_xlfn.FORMULATEXT(B$418)</f>
        <v>{=分類_出力}</v>
      </c>
      <c r="C539" s="146" t="str">
        <f ca="1">_xlfn.FORMULATEXT(C$418)</f>
        <v>=SUMIF(入力_マージン!R7C3:R126C3, 計算!RC2, 入力_マージン!R7C[1]:R126C[1])</v>
      </c>
      <c r="D539" s="146" t="str">
        <f t="shared" ref="D539:H539" ca="1" si="22">_xlfn.FORMULATEXT(D$418)</f>
        <v>=SUMIF(入力_マージン!R7C3:R126C3, 計算!RC2, 入力_マージン!R7C[1]:R126C[1])</v>
      </c>
      <c r="E539" s="146" t="str">
        <f t="shared" ca="1" si="22"/>
        <v>=SUMIF(入力_マージン!R7C3:R126C3, 計算!RC2, 入力_マージン!R7C[1]:R126C[1])</v>
      </c>
      <c r="F539" s="146" t="str">
        <f t="shared" ca="1" si="22"/>
        <v>=SUMIF(入力_マージン!R7C3:R126C3, 計算!RC2, 入力_マージン!R7C[1]:R126C[1])</v>
      </c>
      <c r="G539" s="146" t="str">
        <f t="shared" ca="1" si="22"/>
        <v>=RC4/RC6</v>
      </c>
      <c r="H539" s="146" t="str">
        <f t="shared" ca="1" si="22"/>
        <v>=RC5/RC6</v>
      </c>
    </row>
    <row r="540" spans="1:8" x14ac:dyDescent="0.25">
      <c r="B540" s="100">
        <f t="array" aca="1" ref="B540" ca="1">SUM(IF(EXACT(_xlfn.FORMULATEXT(B$418), _xlfn.FORMULATEXT(B$418:B$537)), 1, 0))</f>
        <v>120</v>
      </c>
      <c r="C540" s="100">
        <f t="array" aca="1" ref="C540" ca="1">SUM(IF(EXACT(_xlfn.FORMULATEXT(C$418), _xlfn.FORMULATEXT(C$418:C$537)), 1, 0))</f>
        <v>120</v>
      </c>
      <c r="D540" s="100">
        <f t="array" aca="1" ref="D540" ca="1">SUM(IF(EXACT(_xlfn.FORMULATEXT(D$418), _xlfn.FORMULATEXT(D$418:D$537)), 1, 0))</f>
        <v>120</v>
      </c>
      <c r="E540" s="100">
        <f t="array" aca="1" ref="E540" ca="1">SUM(IF(EXACT(_xlfn.FORMULATEXT(E$418), _xlfn.FORMULATEXT(E$418:E$537)), 1, 0))</f>
        <v>120</v>
      </c>
      <c r="F540" s="100">
        <f t="array" aca="1" ref="F540" ca="1">SUM(IF(EXACT(_xlfn.FORMULATEXT(F$418), _xlfn.FORMULATEXT(F$418:F$537)), 1, 0))</f>
        <v>120</v>
      </c>
      <c r="G540" s="100">
        <f t="array" aca="1" ref="G540" ca="1">SUM(IF(EXACT(_xlfn.FORMULATEXT(G$418), _xlfn.FORMULATEXT(G$418:G$537)), 1, 0))</f>
        <v>120</v>
      </c>
      <c r="H540" s="100">
        <f t="array" aca="1" ref="H540" ca="1">SUM(IF(EXACT(_xlfn.FORMULATEXT(H$418), _xlfn.FORMULATEXT(H$418:H$537)), 1, 0))</f>
        <v>120</v>
      </c>
    </row>
    <row r="546" spans="2:3" x14ac:dyDescent="0.25">
      <c r="B546" t="s">
        <v>809</v>
      </c>
    </row>
    <row r="548" spans="2:3" ht="31.5" x14ac:dyDescent="0.25">
      <c r="B548" s="139"/>
      <c r="C548" s="483" t="s">
        <v>780</v>
      </c>
    </row>
    <row r="549" spans="2:3" x14ac:dyDescent="0.25">
      <c r="B549" s="548" t="str">
        <f t="array" ref="B549:B564">観光客属性</f>
        <v>総数</v>
      </c>
      <c r="C549" s="549">
        <f t="array" ref="C549:C564">IF(_スイッチ_SIM_観光入込客数&lt;&gt;"1.シミュレーションを行う", 観光入込客数, 観光入込客数_SIM)</f>
        <v>1000000</v>
      </c>
    </row>
    <row r="550" spans="2:3" x14ac:dyDescent="0.25">
      <c r="B550" s="548" t="str">
        <v>日帰り客</v>
      </c>
      <c r="C550" s="549">
        <v>750000</v>
      </c>
    </row>
    <row r="551" spans="2:3" x14ac:dyDescent="0.25">
      <c r="B551" s="548" t="str">
        <v>宿泊客</v>
      </c>
      <c r="C551" s="549">
        <v>250000</v>
      </c>
    </row>
    <row r="552" spans="2:3" x14ac:dyDescent="0.25">
      <c r="B552" s="548" t="str">
        <v>道内客</v>
      </c>
      <c r="C552" s="549">
        <v>800000</v>
      </c>
    </row>
    <row r="553" spans="2:3" x14ac:dyDescent="0.25">
      <c r="B553" s="548" t="str">
        <v>道外客</v>
      </c>
      <c r="C553" s="549">
        <v>200000</v>
      </c>
    </row>
    <row r="554" spans="2:3" x14ac:dyDescent="0.25">
      <c r="B554" s="548" t="str">
        <v>外国人客</v>
      </c>
      <c r="C554" s="549">
        <v>0</v>
      </c>
    </row>
    <row r="555" spans="2:3" x14ac:dyDescent="0.25">
      <c r="B555" s="548">
        <v>0</v>
      </c>
      <c r="C555" s="549">
        <v>0</v>
      </c>
    </row>
    <row r="556" spans="2:3" x14ac:dyDescent="0.25">
      <c r="B556" s="548">
        <v>0</v>
      </c>
      <c r="C556" s="549">
        <v>0</v>
      </c>
    </row>
    <row r="557" spans="2:3" x14ac:dyDescent="0.25">
      <c r="B557" s="548">
        <v>0</v>
      </c>
      <c r="C557" s="549">
        <v>0</v>
      </c>
    </row>
    <row r="558" spans="2:3" x14ac:dyDescent="0.25">
      <c r="B558" s="548">
        <v>0</v>
      </c>
      <c r="C558" s="549">
        <v>0</v>
      </c>
    </row>
    <row r="559" spans="2:3" x14ac:dyDescent="0.25">
      <c r="B559" s="548">
        <v>0</v>
      </c>
      <c r="C559" s="549">
        <v>0</v>
      </c>
    </row>
    <row r="560" spans="2:3" x14ac:dyDescent="0.25">
      <c r="B560" s="548">
        <v>0</v>
      </c>
      <c r="C560" s="549">
        <v>0</v>
      </c>
    </row>
    <row r="561" spans="1:19" x14ac:dyDescent="0.25">
      <c r="B561" s="548">
        <v>0</v>
      </c>
      <c r="C561" s="549">
        <v>0</v>
      </c>
    </row>
    <row r="562" spans="1:19" x14ac:dyDescent="0.25">
      <c r="B562" s="548">
        <v>0</v>
      </c>
      <c r="C562" s="549">
        <v>0</v>
      </c>
    </row>
    <row r="563" spans="1:19" x14ac:dyDescent="0.25">
      <c r="B563" s="548">
        <v>0</v>
      </c>
      <c r="C563" s="549">
        <v>0</v>
      </c>
    </row>
    <row r="564" spans="1:19" x14ac:dyDescent="0.25">
      <c r="B564" s="548">
        <v>0</v>
      </c>
      <c r="C564" s="549">
        <v>0</v>
      </c>
    </row>
    <row r="566" spans="1:19" ht="74.25" customHeight="1" x14ac:dyDescent="0.25">
      <c r="B566" s="146" t="str">
        <f ca="1">_xlfn.FORMULATEXT(B$549)</f>
        <v>{=観光客属性}</v>
      </c>
      <c r="C566" s="146" t="str">
        <f ca="1">_xlfn.FORMULATEXT(C$549)</f>
        <v>{=IF(_スイッチ_SIM_観光入込客数&lt;&gt;"1.シミュレーションを行う", 観光入込客数, 観光入込客数_SIM)}</v>
      </c>
    </row>
    <row r="567" spans="1:19" x14ac:dyDescent="0.25">
      <c r="B567" s="100">
        <f t="array" aca="1" ref="B567" ca="1">SUM(IF(EXACT(_xlfn.FORMULATEXT(B$549), _xlfn.FORMULATEXT(B$549:B$564)), 1, 0))</f>
        <v>16</v>
      </c>
      <c r="C567" s="100">
        <f t="array" aca="1" ref="C567" ca="1">SUM(IF(EXACT(_xlfn.FORMULATEXT(C$549), _xlfn.FORMULATEXT(C$549:C$564)), 1, 0))</f>
        <v>16</v>
      </c>
    </row>
    <row r="569" spans="1:19" x14ac:dyDescent="0.25">
      <c r="B569" t="s">
        <v>810</v>
      </c>
    </row>
    <row r="571" spans="1:19" s="313" customFormat="1" x14ac:dyDescent="0.25">
      <c r="A571" s="305"/>
      <c r="B571" s="306"/>
      <c r="C571" s="305"/>
      <c r="D571" s="305"/>
      <c r="E571" s="305"/>
      <c r="F571" s="318"/>
      <c r="G571" s="318"/>
      <c r="H571" s="305"/>
      <c r="I571" s="13"/>
      <c r="J571" s="13"/>
      <c r="K571" s="13"/>
      <c r="L571" s="13"/>
      <c r="M571" s="13"/>
      <c r="N571" s="13"/>
      <c r="O571" s="13"/>
      <c r="P571" s="13"/>
      <c r="Q571" s="13"/>
      <c r="R571" s="13"/>
      <c r="S571" s="13"/>
    </row>
    <row r="572" spans="1:19" s="313" customFormat="1" ht="47.25" x14ac:dyDescent="0.25">
      <c r="A572" s="305"/>
      <c r="B572" s="329" t="s">
        <v>781</v>
      </c>
      <c r="C572" s="480"/>
      <c r="D572" s="550" t="str">
        <f t="array" ref="D572:S572">TRANSPOSE(観光客属性)</f>
        <v>総数</v>
      </c>
      <c r="E572" s="551" t="str">
        <v>日帰り客</v>
      </c>
      <c r="F572" s="551" t="str">
        <v>宿泊客</v>
      </c>
      <c r="G572" s="551" t="str">
        <v>道内客</v>
      </c>
      <c r="H572" s="551" t="str">
        <v>道外客</v>
      </c>
      <c r="I572" s="551" t="str">
        <v>外国人客</v>
      </c>
      <c r="J572" s="551">
        <v>0</v>
      </c>
      <c r="K572" s="551">
        <v>0</v>
      </c>
      <c r="L572" s="551">
        <v>0</v>
      </c>
      <c r="M572" s="551">
        <v>0</v>
      </c>
      <c r="N572" s="551">
        <v>0</v>
      </c>
      <c r="O572" s="551">
        <v>0</v>
      </c>
      <c r="P572" s="551">
        <v>0</v>
      </c>
      <c r="Q572" s="551">
        <v>0</v>
      </c>
      <c r="R572" s="551">
        <v>0</v>
      </c>
      <c r="S572" s="551">
        <v>0</v>
      </c>
    </row>
    <row r="573" spans="1:19" s="313" customFormat="1" x14ac:dyDescent="0.25">
      <c r="A573" s="305"/>
      <c r="B573" s="559" t="str">
        <f t="array" ref="B573:B692">消費項目_大分類</f>
        <v>交通費</v>
      </c>
      <c r="C573" s="481"/>
      <c r="D573" s="552">
        <f t="array" ref="D573:S692">IF(_スイッチ_SIM_観光消費単価&lt;&gt;"1.シミュレーションを行う", 消費単価_大, 消費単価_大_SIM)</f>
        <v>978.78260869565213</v>
      </c>
      <c r="E573" s="552">
        <v>566.45021645021643</v>
      </c>
      <c r="F573" s="552">
        <v>1853</v>
      </c>
      <c r="G573" s="552">
        <v>823.88316151202753</v>
      </c>
      <c r="H573" s="552">
        <v>1822.1568627450981</v>
      </c>
      <c r="I573" s="552">
        <v>0</v>
      </c>
      <c r="J573" s="552">
        <v>0</v>
      </c>
      <c r="K573" s="552">
        <v>0</v>
      </c>
      <c r="L573" s="552">
        <v>0</v>
      </c>
      <c r="M573" s="552">
        <v>0</v>
      </c>
      <c r="N573" s="552">
        <v>0</v>
      </c>
      <c r="O573" s="552">
        <v>0</v>
      </c>
      <c r="P573" s="552">
        <v>0</v>
      </c>
      <c r="Q573" s="552">
        <v>0</v>
      </c>
      <c r="R573" s="552">
        <v>0</v>
      </c>
      <c r="S573" s="552">
        <v>0</v>
      </c>
    </row>
    <row r="574" spans="1:19" s="313" customFormat="1" x14ac:dyDescent="0.25">
      <c r="A574" s="305"/>
      <c r="B574" s="559" t="str">
        <v>宿泊費</v>
      </c>
      <c r="C574" s="481"/>
      <c r="D574" s="552">
        <v>1722.0289855072465</v>
      </c>
      <c r="E574" s="552">
        <v>161.03896103896105</v>
      </c>
      <c r="F574" s="552">
        <v>5062.727272727273</v>
      </c>
      <c r="G574" s="552">
        <v>1236.426116838488</v>
      </c>
      <c r="H574" s="552">
        <v>4143.1372549019607</v>
      </c>
      <c r="I574" s="552">
        <v>0</v>
      </c>
      <c r="J574" s="552">
        <v>0</v>
      </c>
      <c r="K574" s="552">
        <v>0</v>
      </c>
      <c r="L574" s="552">
        <v>0</v>
      </c>
      <c r="M574" s="552">
        <v>0</v>
      </c>
      <c r="N574" s="552">
        <v>0</v>
      </c>
      <c r="O574" s="552">
        <v>0</v>
      </c>
      <c r="P574" s="552">
        <v>0</v>
      </c>
      <c r="Q574" s="552">
        <v>0</v>
      </c>
      <c r="R574" s="552">
        <v>0</v>
      </c>
      <c r="S574" s="552">
        <v>0</v>
      </c>
    </row>
    <row r="575" spans="1:19" s="313" customFormat="1" x14ac:dyDescent="0.25">
      <c r="A575" s="305"/>
      <c r="B575" s="559" t="str">
        <v>飲食費</v>
      </c>
      <c r="C575" s="481"/>
      <c r="D575" s="552">
        <v>1508.608695652174</v>
      </c>
      <c r="E575" s="552">
        <v>744.02597402597405</v>
      </c>
      <c r="F575" s="552">
        <v>3060</v>
      </c>
      <c r="G575" s="552">
        <v>1350.9278350515465</v>
      </c>
      <c r="H575" s="552">
        <v>2369.6078431372548</v>
      </c>
      <c r="I575" s="552">
        <v>0</v>
      </c>
      <c r="J575" s="552">
        <v>0</v>
      </c>
      <c r="K575" s="552">
        <v>0</v>
      </c>
      <c r="L575" s="552">
        <v>0</v>
      </c>
      <c r="M575" s="552">
        <v>0</v>
      </c>
      <c r="N575" s="552">
        <v>0</v>
      </c>
      <c r="O575" s="552">
        <v>0</v>
      </c>
      <c r="P575" s="552">
        <v>0</v>
      </c>
      <c r="Q575" s="552">
        <v>0</v>
      </c>
      <c r="R575" s="552">
        <v>0</v>
      </c>
      <c r="S575" s="552">
        <v>0</v>
      </c>
    </row>
    <row r="576" spans="1:19" s="313" customFormat="1" x14ac:dyDescent="0.25">
      <c r="A576" s="305"/>
      <c r="B576" s="559" t="str">
        <v>買い物費</v>
      </c>
      <c r="C576" s="481"/>
      <c r="D576" s="552">
        <v>1730.927536231884</v>
      </c>
      <c r="E576" s="552">
        <v>1850.952380952381</v>
      </c>
      <c r="F576" s="552">
        <v>1523.6363636363637</v>
      </c>
      <c r="G576" s="552">
        <v>1636.6666666666667</v>
      </c>
      <c r="H576" s="552">
        <v>2331.372549019608</v>
      </c>
      <c r="I576" s="552">
        <v>0</v>
      </c>
      <c r="J576" s="552">
        <v>0</v>
      </c>
      <c r="K576" s="552">
        <v>0</v>
      </c>
      <c r="L576" s="552">
        <v>0</v>
      </c>
      <c r="M576" s="552">
        <v>0</v>
      </c>
      <c r="N576" s="552">
        <v>0</v>
      </c>
      <c r="O576" s="552">
        <v>0</v>
      </c>
      <c r="P576" s="552">
        <v>0</v>
      </c>
      <c r="Q576" s="552">
        <v>0</v>
      </c>
      <c r="R576" s="552">
        <v>0</v>
      </c>
      <c r="S576" s="552">
        <v>0</v>
      </c>
    </row>
    <row r="577" spans="1:19" s="313" customFormat="1" x14ac:dyDescent="0.25">
      <c r="A577" s="305"/>
      <c r="B577" s="560" t="str">
        <v>その他（入場料など）</v>
      </c>
      <c r="C577" s="346"/>
      <c r="D577" s="553">
        <v>389.38953488372096</v>
      </c>
      <c r="E577" s="553">
        <v>329.22077922077921</v>
      </c>
      <c r="F577" s="553">
        <v>531.19266055045875</v>
      </c>
      <c r="G577" s="553">
        <v>331.89655172413791</v>
      </c>
      <c r="H577" s="553">
        <v>739.21568627450984</v>
      </c>
      <c r="I577" s="553">
        <v>0</v>
      </c>
      <c r="J577" s="553">
        <v>0</v>
      </c>
      <c r="K577" s="553">
        <v>0</v>
      </c>
      <c r="L577" s="553">
        <v>0</v>
      </c>
      <c r="M577" s="553">
        <v>0</v>
      </c>
      <c r="N577" s="553">
        <v>0</v>
      </c>
      <c r="O577" s="553">
        <v>0</v>
      </c>
      <c r="P577" s="553">
        <v>0</v>
      </c>
      <c r="Q577" s="553">
        <v>0</v>
      </c>
      <c r="R577" s="553">
        <v>0</v>
      </c>
      <c r="S577" s="553">
        <v>0</v>
      </c>
    </row>
    <row r="578" spans="1:19" s="313" customFormat="1" x14ac:dyDescent="0.25">
      <c r="A578" s="305"/>
      <c r="B578" s="560">
        <v>0</v>
      </c>
      <c r="C578" s="346"/>
      <c r="D578" s="553">
        <v>0</v>
      </c>
      <c r="E578" s="553">
        <v>0</v>
      </c>
      <c r="F578" s="553">
        <v>0</v>
      </c>
      <c r="G578" s="553">
        <v>0</v>
      </c>
      <c r="H578" s="553">
        <v>0</v>
      </c>
      <c r="I578" s="553">
        <v>0</v>
      </c>
      <c r="J578" s="553">
        <v>0</v>
      </c>
      <c r="K578" s="553">
        <v>0</v>
      </c>
      <c r="L578" s="553">
        <v>0</v>
      </c>
      <c r="M578" s="553">
        <v>0</v>
      </c>
      <c r="N578" s="553">
        <v>0</v>
      </c>
      <c r="O578" s="553">
        <v>0</v>
      </c>
      <c r="P578" s="553">
        <v>0</v>
      </c>
      <c r="Q578" s="553">
        <v>0</v>
      </c>
      <c r="R578" s="553">
        <v>0</v>
      </c>
      <c r="S578" s="553">
        <v>0</v>
      </c>
    </row>
    <row r="579" spans="1:19" s="313" customFormat="1" x14ac:dyDescent="0.25">
      <c r="A579" s="305"/>
      <c r="B579" s="560">
        <v>0</v>
      </c>
      <c r="C579" s="346"/>
      <c r="D579" s="553">
        <v>0</v>
      </c>
      <c r="E579" s="553">
        <v>0</v>
      </c>
      <c r="F579" s="553">
        <v>0</v>
      </c>
      <c r="G579" s="553">
        <v>0</v>
      </c>
      <c r="H579" s="553">
        <v>0</v>
      </c>
      <c r="I579" s="553">
        <v>0</v>
      </c>
      <c r="J579" s="553">
        <v>0</v>
      </c>
      <c r="K579" s="553">
        <v>0</v>
      </c>
      <c r="L579" s="553">
        <v>0</v>
      </c>
      <c r="M579" s="553">
        <v>0</v>
      </c>
      <c r="N579" s="553">
        <v>0</v>
      </c>
      <c r="O579" s="553">
        <v>0</v>
      </c>
      <c r="P579" s="553">
        <v>0</v>
      </c>
      <c r="Q579" s="553">
        <v>0</v>
      </c>
      <c r="R579" s="553">
        <v>0</v>
      </c>
      <c r="S579" s="553">
        <v>0</v>
      </c>
    </row>
    <row r="580" spans="1:19" s="313" customFormat="1" x14ac:dyDescent="0.25">
      <c r="A580" s="305"/>
      <c r="B580" s="560">
        <v>0</v>
      </c>
      <c r="C580" s="346"/>
      <c r="D580" s="553">
        <v>0</v>
      </c>
      <c r="E580" s="553">
        <v>0</v>
      </c>
      <c r="F580" s="553">
        <v>0</v>
      </c>
      <c r="G580" s="553">
        <v>0</v>
      </c>
      <c r="H580" s="553">
        <v>0</v>
      </c>
      <c r="I580" s="553">
        <v>0</v>
      </c>
      <c r="J580" s="553">
        <v>0</v>
      </c>
      <c r="K580" s="553">
        <v>0</v>
      </c>
      <c r="L580" s="553">
        <v>0</v>
      </c>
      <c r="M580" s="553">
        <v>0</v>
      </c>
      <c r="N580" s="553">
        <v>0</v>
      </c>
      <c r="O580" s="553">
        <v>0</v>
      </c>
      <c r="P580" s="553">
        <v>0</v>
      </c>
      <c r="Q580" s="553">
        <v>0</v>
      </c>
      <c r="R580" s="553">
        <v>0</v>
      </c>
      <c r="S580" s="553">
        <v>0</v>
      </c>
    </row>
    <row r="581" spans="1:19" s="313" customFormat="1" x14ac:dyDescent="0.25">
      <c r="A581" s="305"/>
      <c r="B581" s="560">
        <v>0</v>
      </c>
      <c r="C581" s="346"/>
      <c r="D581" s="553">
        <v>0</v>
      </c>
      <c r="E581" s="553">
        <v>0</v>
      </c>
      <c r="F581" s="553">
        <v>0</v>
      </c>
      <c r="G581" s="553">
        <v>0</v>
      </c>
      <c r="H581" s="553">
        <v>0</v>
      </c>
      <c r="I581" s="553">
        <v>0</v>
      </c>
      <c r="J581" s="553">
        <v>0</v>
      </c>
      <c r="K581" s="553">
        <v>0</v>
      </c>
      <c r="L581" s="553">
        <v>0</v>
      </c>
      <c r="M581" s="553">
        <v>0</v>
      </c>
      <c r="N581" s="553">
        <v>0</v>
      </c>
      <c r="O581" s="553">
        <v>0</v>
      </c>
      <c r="P581" s="553">
        <v>0</v>
      </c>
      <c r="Q581" s="553">
        <v>0</v>
      </c>
      <c r="R581" s="553">
        <v>0</v>
      </c>
      <c r="S581" s="553">
        <v>0</v>
      </c>
    </row>
    <row r="582" spans="1:19" s="313" customFormat="1" x14ac:dyDescent="0.25">
      <c r="A582" s="305"/>
      <c r="B582" s="560">
        <v>0</v>
      </c>
      <c r="C582" s="346"/>
      <c r="D582" s="553">
        <v>0</v>
      </c>
      <c r="E582" s="553">
        <v>0</v>
      </c>
      <c r="F582" s="553">
        <v>0</v>
      </c>
      <c r="G582" s="553">
        <v>0</v>
      </c>
      <c r="H582" s="553">
        <v>0</v>
      </c>
      <c r="I582" s="553">
        <v>0</v>
      </c>
      <c r="J582" s="553">
        <v>0</v>
      </c>
      <c r="K582" s="553">
        <v>0</v>
      </c>
      <c r="L582" s="553">
        <v>0</v>
      </c>
      <c r="M582" s="553">
        <v>0</v>
      </c>
      <c r="N582" s="553">
        <v>0</v>
      </c>
      <c r="O582" s="553">
        <v>0</v>
      </c>
      <c r="P582" s="553">
        <v>0</v>
      </c>
      <c r="Q582" s="553">
        <v>0</v>
      </c>
      <c r="R582" s="553">
        <v>0</v>
      </c>
      <c r="S582" s="553">
        <v>0</v>
      </c>
    </row>
    <row r="583" spans="1:19" s="313" customFormat="1" x14ac:dyDescent="0.25">
      <c r="A583" s="305"/>
      <c r="B583" s="560">
        <v>0</v>
      </c>
      <c r="C583" s="346"/>
      <c r="D583" s="553">
        <v>0</v>
      </c>
      <c r="E583" s="553">
        <v>0</v>
      </c>
      <c r="F583" s="553">
        <v>0</v>
      </c>
      <c r="G583" s="553">
        <v>0</v>
      </c>
      <c r="H583" s="553">
        <v>0</v>
      </c>
      <c r="I583" s="553">
        <v>0</v>
      </c>
      <c r="J583" s="553">
        <v>0</v>
      </c>
      <c r="K583" s="553">
        <v>0</v>
      </c>
      <c r="L583" s="553">
        <v>0</v>
      </c>
      <c r="M583" s="553">
        <v>0</v>
      </c>
      <c r="N583" s="553">
        <v>0</v>
      </c>
      <c r="O583" s="553">
        <v>0</v>
      </c>
      <c r="P583" s="553">
        <v>0</v>
      </c>
      <c r="Q583" s="553">
        <v>0</v>
      </c>
      <c r="R583" s="553">
        <v>0</v>
      </c>
      <c r="S583" s="553">
        <v>0</v>
      </c>
    </row>
    <row r="584" spans="1:19" s="313" customFormat="1" x14ac:dyDescent="0.25">
      <c r="A584" s="305"/>
      <c r="B584" s="560">
        <v>0</v>
      </c>
      <c r="C584" s="346"/>
      <c r="D584" s="553">
        <v>0</v>
      </c>
      <c r="E584" s="553">
        <v>0</v>
      </c>
      <c r="F584" s="553">
        <v>0</v>
      </c>
      <c r="G584" s="553">
        <v>0</v>
      </c>
      <c r="H584" s="553">
        <v>0</v>
      </c>
      <c r="I584" s="553">
        <v>0</v>
      </c>
      <c r="J584" s="553">
        <v>0</v>
      </c>
      <c r="K584" s="553">
        <v>0</v>
      </c>
      <c r="L584" s="553">
        <v>0</v>
      </c>
      <c r="M584" s="553">
        <v>0</v>
      </c>
      <c r="N584" s="553">
        <v>0</v>
      </c>
      <c r="O584" s="553">
        <v>0</v>
      </c>
      <c r="P584" s="553">
        <v>0</v>
      </c>
      <c r="Q584" s="553">
        <v>0</v>
      </c>
      <c r="R584" s="553">
        <v>0</v>
      </c>
      <c r="S584" s="553">
        <v>0</v>
      </c>
    </row>
    <row r="585" spans="1:19" s="313" customFormat="1" x14ac:dyDescent="0.25">
      <c r="A585" s="305"/>
      <c r="B585" s="560">
        <v>0</v>
      </c>
      <c r="C585" s="346"/>
      <c r="D585" s="553">
        <v>0</v>
      </c>
      <c r="E585" s="553">
        <v>0</v>
      </c>
      <c r="F585" s="553">
        <v>0</v>
      </c>
      <c r="G585" s="553">
        <v>0</v>
      </c>
      <c r="H585" s="553">
        <v>0</v>
      </c>
      <c r="I585" s="553">
        <v>0</v>
      </c>
      <c r="J585" s="553">
        <v>0</v>
      </c>
      <c r="K585" s="553">
        <v>0</v>
      </c>
      <c r="L585" s="553">
        <v>0</v>
      </c>
      <c r="M585" s="553">
        <v>0</v>
      </c>
      <c r="N585" s="553">
        <v>0</v>
      </c>
      <c r="O585" s="553">
        <v>0</v>
      </c>
      <c r="P585" s="553">
        <v>0</v>
      </c>
      <c r="Q585" s="553">
        <v>0</v>
      </c>
      <c r="R585" s="553">
        <v>0</v>
      </c>
      <c r="S585" s="553">
        <v>0</v>
      </c>
    </row>
    <row r="586" spans="1:19" s="313" customFormat="1" x14ac:dyDescent="0.25">
      <c r="A586" s="305"/>
      <c r="B586" s="560">
        <v>0</v>
      </c>
      <c r="C586" s="346"/>
      <c r="D586" s="553">
        <v>0</v>
      </c>
      <c r="E586" s="553">
        <v>0</v>
      </c>
      <c r="F586" s="553">
        <v>0</v>
      </c>
      <c r="G586" s="553">
        <v>0</v>
      </c>
      <c r="H586" s="553">
        <v>0</v>
      </c>
      <c r="I586" s="553">
        <v>0</v>
      </c>
      <c r="J586" s="553">
        <v>0</v>
      </c>
      <c r="K586" s="553">
        <v>0</v>
      </c>
      <c r="L586" s="553">
        <v>0</v>
      </c>
      <c r="M586" s="553">
        <v>0</v>
      </c>
      <c r="N586" s="553">
        <v>0</v>
      </c>
      <c r="O586" s="553">
        <v>0</v>
      </c>
      <c r="P586" s="553">
        <v>0</v>
      </c>
      <c r="Q586" s="553">
        <v>0</v>
      </c>
      <c r="R586" s="553">
        <v>0</v>
      </c>
      <c r="S586" s="553">
        <v>0</v>
      </c>
    </row>
    <row r="587" spans="1:19" s="313" customFormat="1" x14ac:dyDescent="0.25">
      <c r="A587" s="305"/>
      <c r="B587" s="560">
        <v>0</v>
      </c>
      <c r="C587" s="346"/>
      <c r="D587" s="553">
        <v>0</v>
      </c>
      <c r="E587" s="553">
        <v>0</v>
      </c>
      <c r="F587" s="553">
        <v>0</v>
      </c>
      <c r="G587" s="553">
        <v>0</v>
      </c>
      <c r="H587" s="553">
        <v>0</v>
      </c>
      <c r="I587" s="553">
        <v>0</v>
      </c>
      <c r="J587" s="553">
        <v>0</v>
      </c>
      <c r="K587" s="553">
        <v>0</v>
      </c>
      <c r="L587" s="553">
        <v>0</v>
      </c>
      <c r="M587" s="553">
        <v>0</v>
      </c>
      <c r="N587" s="553">
        <v>0</v>
      </c>
      <c r="O587" s="553">
        <v>0</v>
      </c>
      <c r="P587" s="553">
        <v>0</v>
      </c>
      <c r="Q587" s="553">
        <v>0</v>
      </c>
      <c r="R587" s="553">
        <v>0</v>
      </c>
      <c r="S587" s="553">
        <v>0</v>
      </c>
    </row>
    <row r="588" spans="1:19" s="313" customFormat="1" x14ac:dyDescent="0.25">
      <c r="A588" s="305"/>
      <c r="B588" s="560">
        <v>0</v>
      </c>
      <c r="C588" s="346"/>
      <c r="D588" s="553">
        <v>0</v>
      </c>
      <c r="E588" s="553">
        <v>0</v>
      </c>
      <c r="F588" s="553">
        <v>0</v>
      </c>
      <c r="G588" s="553">
        <v>0</v>
      </c>
      <c r="H588" s="553">
        <v>0</v>
      </c>
      <c r="I588" s="553">
        <v>0</v>
      </c>
      <c r="J588" s="553">
        <v>0</v>
      </c>
      <c r="K588" s="553">
        <v>0</v>
      </c>
      <c r="L588" s="553">
        <v>0</v>
      </c>
      <c r="M588" s="553">
        <v>0</v>
      </c>
      <c r="N588" s="553">
        <v>0</v>
      </c>
      <c r="O588" s="553">
        <v>0</v>
      </c>
      <c r="P588" s="553">
        <v>0</v>
      </c>
      <c r="Q588" s="553">
        <v>0</v>
      </c>
      <c r="R588" s="553">
        <v>0</v>
      </c>
      <c r="S588" s="553">
        <v>0</v>
      </c>
    </row>
    <row r="589" spans="1:19" s="313" customFormat="1" x14ac:dyDescent="0.25">
      <c r="A589" s="305"/>
      <c r="B589" s="560">
        <v>0</v>
      </c>
      <c r="C589" s="346"/>
      <c r="D589" s="553">
        <v>0</v>
      </c>
      <c r="E589" s="553">
        <v>0</v>
      </c>
      <c r="F589" s="553">
        <v>0</v>
      </c>
      <c r="G589" s="553">
        <v>0</v>
      </c>
      <c r="H589" s="553">
        <v>0</v>
      </c>
      <c r="I589" s="553">
        <v>0</v>
      </c>
      <c r="J589" s="553">
        <v>0</v>
      </c>
      <c r="K589" s="553">
        <v>0</v>
      </c>
      <c r="L589" s="553">
        <v>0</v>
      </c>
      <c r="M589" s="553">
        <v>0</v>
      </c>
      <c r="N589" s="553">
        <v>0</v>
      </c>
      <c r="O589" s="553">
        <v>0</v>
      </c>
      <c r="P589" s="553">
        <v>0</v>
      </c>
      <c r="Q589" s="553">
        <v>0</v>
      </c>
      <c r="R589" s="553">
        <v>0</v>
      </c>
      <c r="S589" s="553">
        <v>0</v>
      </c>
    </row>
    <row r="590" spans="1:19" s="313" customFormat="1" x14ac:dyDescent="0.25">
      <c r="A590" s="305"/>
      <c r="B590" s="560">
        <v>0</v>
      </c>
      <c r="C590" s="346"/>
      <c r="D590" s="553">
        <v>0</v>
      </c>
      <c r="E590" s="553">
        <v>0</v>
      </c>
      <c r="F590" s="553">
        <v>0</v>
      </c>
      <c r="G590" s="553">
        <v>0</v>
      </c>
      <c r="H590" s="553">
        <v>0</v>
      </c>
      <c r="I590" s="553">
        <v>0</v>
      </c>
      <c r="J590" s="553">
        <v>0</v>
      </c>
      <c r="K590" s="553">
        <v>0</v>
      </c>
      <c r="L590" s="553">
        <v>0</v>
      </c>
      <c r="M590" s="553">
        <v>0</v>
      </c>
      <c r="N590" s="553">
        <v>0</v>
      </c>
      <c r="O590" s="553">
        <v>0</v>
      </c>
      <c r="P590" s="553">
        <v>0</v>
      </c>
      <c r="Q590" s="553">
        <v>0</v>
      </c>
      <c r="R590" s="553">
        <v>0</v>
      </c>
      <c r="S590" s="553">
        <v>0</v>
      </c>
    </row>
    <row r="591" spans="1:19" s="313" customFormat="1" x14ac:dyDescent="0.25">
      <c r="A591" s="305"/>
      <c r="B591" s="560">
        <v>0</v>
      </c>
      <c r="C591" s="346"/>
      <c r="D591" s="553">
        <v>0</v>
      </c>
      <c r="E591" s="553">
        <v>0</v>
      </c>
      <c r="F591" s="553">
        <v>0</v>
      </c>
      <c r="G591" s="553">
        <v>0</v>
      </c>
      <c r="H591" s="553">
        <v>0</v>
      </c>
      <c r="I591" s="553">
        <v>0</v>
      </c>
      <c r="J591" s="553">
        <v>0</v>
      </c>
      <c r="K591" s="553">
        <v>0</v>
      </c>
      <c r="L591" s="553">
        <v>0</v>
      </c>
      <c r="M591" s="553">
        <v>0</v>
      </c>
      <c r="N591" s="553">
        <v>0</v>
      </c>
      <c r="O591" s="553">
        <v>0</v>
      </c>
      <c r="P591" s="553">
        <v>0</v>
      </c>
      <c r="Q591" s="553">
        <v>0</v>
      </c>
      <c r="R591" s="553">
        <v>0</v>
      </c>
      <c r="S591" s="553">
        <v>0</v>
      </c>
    </row>
    <row r="592" spans="1:19" s="313" customFormat="1" x14ac:dyDescent="0.25">
      <c r="A592" s="305"/>
      <c r="B592" s="560">
        <v>0</v>
      </c>
      <c r="C592" s="346"/>
      <c r="D592" s="553">
        <v>0</v>
      </c>
      <c r="E592" s="553">
        <v>0</v>
      </c>
      <c r="F592" s="553">
        <v>0</v>
      </c>
      <c r="G592" s="553">
        <v>0</v>
      </c>
      <c r="H592" s="553">
        <v>0</v>
      </c>
      <c r="I592" s="553">
        <v>0</v>
      </c>
      <c r="J592" s="553">
        <v>0</v>
      </c>
      <c r="K592" s="553">
        <v>0</v>
      </c>
      <c r="L592" s="553">
        <v>0</v>
      </c>
      <c r="M592" s="553">
        <v>0</v>
      </c>
      <c r="N592" s="553">
        <v>0</v>
      </c>
      <c r="O592" s="553">
        <v>0</v>
      </c>
      <c r="P592" s="553">
        <v>0</v>
      </c>
      <c r="Q592" s="553">
        <v>0</v>
      </c>
      <c r="R592" s="553">
        <v>0</v>
      </c>
      <c r="S592" s="553">
        <v>0</v>
      </c>
    </row>
    <row r="593" spans="1:19" s="313" customFormat="1" x14ac:dyDescent="0.25">
      <c r="A593" s="305"/>
      <c r="B593" s="560">
        <v>0</v>
      </c>
      <c r="C593" s="346"/>
      <c r="D593" s="553">
        <v>0</v>
      </c>
      <c r="E593" s="553">
        <v>0</v>
      </c>
      <c r="F593" s="553">
        <v>0</v>
      </c>
      <c r="G593" s="553">
        <v>0</v>
      </c>
      <c r="H593" s="553">
        <v>0</v>
      </c>
      <c r="I593" s="553">
        <v>0</v>
      </c>
      <c r="J593" s="553">
        <v>0</v>
      </c>
      <c r="K593" s="553">
        <v>0</v>
      </c>
      <c r="L593" s="553">
        <v>0</v>
      </c>
      <c r="M593" s="553">
        <v>0</v>
      </c>
      <c r="N593" s="553">
        <v>0</v>
      </c>
      <c r="O593" s="553">
        <v>0</v>
      </c>
      <c r="P593" s="553">
        <v>0</v>
      </c>
      <c r="Q593" s="553">
        <v>0</v>
      </c>
      <c r="R593" s="553">
        <v>0</v>
      </c>
      <c r="S593" s="553">
        <v>0</v>
      </c>
    </row>
    <row r="594" spans="1:19" s="313" customFormat="1" x14ac:dyDescent="0.25">
      <c r="A594" s="305"/>
      <c r="B594" s="560">
        <v>0</v>
      </c>
      <c r="C594" s="346"/>
      <c r="D594" s="553">
        <v>0</v>
      </c>
      <c r="E594" s="553">
        <v>0</v>
      </c>
      <c r="F594" s="553">
        <v>0</v>
      </c>
      <c r="G594" s="553">
        <v>0</v>
      </c>
      <c r="H594" s="553">
        <v>0</v>
      </c>
      <c r="I594" s="553">
        <v>0</v>
      </c>
      <c r="J594" s="553">
        <v>0</v>
      </c>
      <c r="K594" s="553">
        <v>0</v>
      </c>
      <c r="L594" s="553">
        <v>0</v>
      </c>
      <c r="M594" s="553">
        <v>0</v>
      </c>
      <c r="N594" s="553">
        <v>0</v>
      </c>
      <c r="O594" s="553">
        <v>0</v>
      </c>
      <c r="P594" s="553">
        <v>0</v>
      </c>
      <c r="Q594" s="553">
        <v>0</v>
      </c>
      <c r="R594" s="553">
        <v>0</v>
      </c>
      <c r="S594" s="553">
        <v>0</v>
      </c>
    </row>
    <row r="595" spans="1:19" s="313" customFormat="1" x14ac:dyDescent="0.25">
      <c r="A595" s="305"/>
      <c r="B595" s="560">
        <v>0</v>
      </c>
      <c r="C595" s="346"/>
      <c r="D595" s="553">
        <v>0</v>
      </c>
      <c r="E595" s="553">
        <v>0</v>
      </c>
      <c r="F595" s="553">
        <v>0</v>
      </c>
      <c r="G595" s="553">
        <v>0</v>
      </c>
      <c r="H595" s="553">
        <v>0</v>
      </c>
      <c r="I595" s="553">
        <v>0</v>
      </c>
      <c r="J595" s="553">
        <v>0</v>
      </c>
      <c r="K595" s="553">
        <v>0</v>
      </c>
      <c r="L595" s="553">
        <v>0</v>
      </c>
      <c r="M595" s="553">
        <v>0</v>
      </c>
      <c r="N595" s="553">
        <v>0</v>
      </c>
      <c r="O595" s="553">
        <v>0</v>
      </c>
      <c r="P595" s="553">
        <v>0</v>
      </c>
      <c r="Q595" s="553">
        <v>0</v>
      </c>
      <c r="R595" s="553">
        <v>0</v>
      </c>
      <c r="S595" s="553">
        <v>0</v>
      </c>
    </row>
    <row r="596" spans="1:19" s="313" customFormat="1" x14ac:dyDescent="0.25">
      <c r="A596" s="305"/>
      <c r="B596" s="560">
        <v>0</v>
      </c>
      <c r="C596" s="346"/>
      <c r="D596" s="553">
        <v>0</v>
      </c>
      <c r="E596" s="553">
        <v>0</v>
      </c>
      <c r="F596" s="553">
        <v>0</v>
      </c>
      <c r="G596" s="553">
        <v>0</v>
      </c>
      <c r="H596" s="553">
        <v>0</v>
      </c>
      <c r="I596" s="553">
        <v>0</v>
      </c>
      <c r="J596" s="553">
        <v>0</v>
      </c>
      <c r="K596" s="553">
        <v>0</v>
      </c>
      <c r="L596" s="553">
        <v>0</v>
      </c>
      <c r="M596" s="553">
        <v>0</v>
      </c>
      <c r="N596" s="553">
        <v>0</v>
      </c>
      <c r="O596" s="553">
        <v>0</v>
      </c>
      <c r="P596" s="553">
        <v>0</v>
      </c>
      <c r="Q596" s="553">
        <v>0</v>
      </c>
      <c r="R596" s="553">
        <v>0</v>
      </c>
      <c r="S596" s="553">
        <v>0</v>
      </c>
    </row>
    <row r="597" spans="1:19" s="313" customFormat="1" x14ac:dyDescent="0.25">
      <c r="A597" s="305"/>
      <c r="B597" s="560">
        <v>0</v>
      </c>
      <c r="C597" s="346"/>
      <c r="D597" s="553">
        <v>0</v>
      </c>
      <c r="E597" s="553">
        <v>0</v>
      </c>
      <c r="F597" s="553">
        <v>0</v>
      </c>
      <c r="G597" s="553">
        <v>0</v>
      </c>
      <c r="H597" s="553">
        <v>0</v>
      </c>
      <c r="I597" s="553">
        <v>0</v>
      </c>
      <c r="J597" s="553">
        <v>0</v>
      </c>
      <c r="K597" s="553">
        <v>0</v>
      </c>
      <c r="L597" s="553">
        <v>0</v>
      </c>
      <c r="M597" s="553">
        <v>0</v>
      </c>
      <c r="N597" s="553">
        <v>0</v>
      </c>
      <c r="O597" s="553">
        <v>0</v>
      </c>
      <c r="P597" s="553">
        <v>0</v>
      </c>
      <c r="Q597" s="553">
        <v>0</v>
      </c>
      <c r="R597" s="553">
        <v>0</v>
      </c>
      <c r="S597" s="553">
        <v>0</v>
      </c>
    </row>
    <row r="598" spans="1:19" s="313" customFormat="1" x14ac:dyDescent="0.25">
      <c r="A598" s="305"/>
      <c r="B598" s="560">
        <v>0</v>
      </c>
      <c r="C598" s="346"/>
      <c r="D598" s="553">
        <v>0</v>
      </c>
      <c r="E598" s="553">
        <v>0</v>
      </c>
      <c r="F598" s="553">
        <v>0</v>
      </c>
      <c r="G598" s="553">
        <v>0</v>
      </c>
      <c r="H598" s="553">
        <v>0</v>
      </c>
      <c r="I598" s="553">
        <v>0</v>
      </c>
      <c r="J598" s="553">
        <v>0</v>
      </c>
      <c r="K598" s="553">
        <v>0</v>
      </c>
      <c r="L598" s="553">
        <v>0</v>
      </c>
      <c r="M598" s="553">
        <v>0</v>
      </c>
      <c r="N598" s="553">
        <v>0</v>
      </c>
      <c r="O598" s="553">
        <v>0</v>
      </c>
      <c r="P598" s="553">
        <v>0</v>
      </c>
      <c r="Q598" s="553">
        <v>0</v>
      </c>
      <c r="R598" s="553">
        <v>0</v>
      </c>
      <c r="S598" s="553">
        <v>0</v>
      </c>
    </row>
    <row r="599" spans="1:19" s="313" customFormat="1" x14ac:dyDescent="0.25">
      <c r="A599" s="305"/>
      <c r="B599" s="560">
        <v>0</v>
      </c>
      <c r="C599" s="346"/>
      <c r="D599" s="553">
        <v>0</v>
      </c>
      <c r="E599" s="553">
        <v>0</v>
      </c>
      <c r="F599" s="553">
        <v>0</v>
      </c>
      <c r="G599" s="553">
        <v>0</v>
      </c>
      <c r="H599" s="553">
        <v>0</v>
      </c>
      <c r="I599" s="553">
        <v>0</v>
      </c>
      <c r="J599" s="553">
        <v>0</v>
      </c>
      <c r="K599" s="553">
        <v>0</v>
      </c>
      <c r="L599" s="553">
        <v>0</v>
      </c>
      <c r="M599" s="553">
        <v>0</v>
      </c>
      <c r="N599" s="553">
        <v>0</v>
      </c>
      <c r="O599" s="553">
        <v>0</v>
      </c>
      <c r="P599" s="553">
        <v>0</v>
      </c>
      <c r="Q599" s="553">
        <v>0</v>
      </c>
      <c r="R599" s="553">
        <v>0</v>
      </c>
      <c r="S599" s="553">
        <v>0</v>
      </c>
    </row>
    <row r="600" spans="1:19" s="313" customFormat="1" x14ac:dyDescent="0.25">
      <c r="A600" s="305"/>
      <c r="B600" s="560">
        <v>0</v>
      </c>
      <c r="C600" s="346"/>
      <c r="D600" s="553">
        <v>0</v>
      </c>
      <c r="E600" s="553">
        <v>0</v>
      </c>
      <c r="F600" s="553">
        <v>0</v>
      </c>
      <c r="G600" s="553">
        <v>0</v>
      </c>
      <c r="H600" s="553">
        <v>0</v>
      </c>
      <c r="I600" s="553">
        <v>0</v>
      </c>
      <c r="J600" s="553">
        <v>0</v>
      </c>
      <c r="K600" s="553">
        <v>0</v>
      </c>
      <c r="L600" s="553">
        <v>0</v>
      </c>
      <c r="M600" s="553">
        <v>0</v>
      </c>
      <c r="N600" s="553">
        <v>0</v>
      </c>
      <c r="O600" s="553">
        <v>0</v>
      </c>
      <c r="P600" s="553">
        <v>0</v>
      </c>
      <c r="Q600" s="553">
        <v>0</v>
      </c>
      <c r="R600" s="553">
        <v>0</v>
      </c>
      <c r="S600" s="553">
        <v>0</v>
      </c>
    </row>
    <row r="601" spans="1:19" s="313" customFormat="1" x14ac:dyDescent="0.25">
      <c r="A601" s="305"/>
      <c r="B601" s="560">
        <v>0</v>
      </c>
      <c r="C601" s="346"/>
      <c r="D601" s="553">
        <v>0</v>
      </c>
      <c r="E601" s="553">
        <v>0</v>
      </c>
      <c r="F601" s="553">
        <v>0</v>
      </c>
      <c r="G601" s="553">
        <v>0</v>
      </c>
      <c r="H601" s="553">
        <v>0</v>
      </c>
      <c r="I601" s="553">
        <v>0</v>
      </c>
      <c r="J601" s="553">
        <v>0</v>
      </c>
      <c r="K601" s="553">
        <v>0</v>
      </c>
      <c r="L601" s="553">
        <v>0</v>
      </c>
      <c r="M601" s="553">
        <v>0</v>
      </c>
      <c r="N601" s="553">
        <v>0</v>
      </c>
      <c r="O601" s="553">
        <v>0</v>
      </c>
      <c r="P601" s="553">
        <v>0</v>
      </c>
      <c r="Q601" s="553">
        <v>0</v>
      </c>
      <c r="R601" s="553">
        <v>0</v>
      </c>
      <c r="S601" s="553">
        <v>0</v>
      </c>
    </row>
    <row r="602" spans="1:19" s="313" customFormat="1" x14ac:dyDescent="0.25">
      <c r="A602" s="305"/>
      <c r="B602" s="560">
        <v>0</v>
      </c>
      <c r="C602" s="346"/>
      <c r="D602" s="553">
        <v>0</v>
      </c>
      <c r="E602" s="553">
        <v>0</v>
      </c>
      <c r="F602" s="553">
        <v>0</v>
      </c>
      <c r="G602" s="553">
        <v>0</v>
      </c>
      <c r="H602" s="553">
        <v>0</v>
      </c>
      <c r="I602" s="553">
        <v>0</v>
      </c>
      <c r="J602" s="553">
        <v>0</v>
      </c>
      <c r="K602" s="553">
        <v>0</v>
      </c>
      <c r="L602" s="553">
        <v>0</v>
      </c>
      <c r="M602" s="553">
        <v>0</v>
      </c>
      <c r="N602" s="553">
        <v>0</v>
      </c>
      <c r="O602" s="553">
        <v>0</v>
      </c>
      <c r="P602" s="553">
        <v>0</v>
      </c>
      <c r="Q602" s="553">
        <v>0</v>
      </c>
      <c r="R602" s="553">
        <v>0</v>
      </c>
      <c r="S602" s="553">
        <v>0</v>
      </c>
    </row>
    <row r="603" spans="1:19" s="313" customFormat="1" x14ac:dyDescent="0.25">
      <c r="A603" s="305"/>
      <c r="B603" s="560">
        <v>0</v>
      </c>
      <c r="C603" s="346"/>
      <c r="D603" s="553">
        <v>0</v>
      </c>
      <c r="E603" s="553">
        <v>0</v>
      </c>
      <c r="F603" s="553">
        <v>0</v>
      </c>
      <c r="G603" s="553">
        <v>0</v>
      </c>
      <c r="H603" s="553">
        <v>0</v>
      </c>
      <c r="I603" s="553">
        <v>0</v>
      </c>
      <c r="J603" s="553">
        <v>0</v>
      </c>
      <c r="K603" s="553">
        <v>0</v>
      </c>
      <c r="L603" s="553">
        <v>0</v>
      </c>
      <c r="M603" s="553">
        <v>0</v>
      </c>
      <c r="N603" s="553">
        <v>0</v>
      </c>
      <c r="O603" s="553">
        <v>0</v>
      </c>
      <c r="P603" s="553">
        <v>0</v>
      </c>
      <c r="Q603" s="553">
        <v>0</v>
      </c>
      <c r="R603" s="553">
        <v>0</v>
      </c>
      <c r="S603" s="553">
        <v>0</v>
      </c>
    </row>
    <row r="604" spans="1:19" s="313" customFormat="1" x14ac:dyDescent="0.25">
      <c r="A604" s="305"/>
      <c r="B604" s="560">
        <v>0</v>
      </c>
      <c r="C604" s="346"/>
      <c r="D604" s="553">
        <v>0</v>
      </c>
      <c r="E604" s="553">
        <v>0</v>
      </c>
      <c r="F604" s="553">
        <v>0</v>
      </c>
      <c r="G604" s="553">
        <v>0</v>
      </c>
      <c r="H604" s="553">
        <v>0</v>
      </c>
      <c r="I604" s="553">
        <v>0</v>
      </c>
      <c r="J604" s="553">
        <v>0</v>
      </c>
      <c r="K604" s="553">
        <v>0</v>
      </c>
      <c r="L604" s="553">
        <v>0</v>
      </c>
      <c r="M604" s="553">
        <v>0</v>
      </c>
      <c r="N604" s="553">
        <v>0</v>
      </c>
      <c r="O604" s="553">
        <v>0</v>
      </c>
      <c r="P604" s="553">
        <v>0</v>
      </c>
      <c r="Q604" s="553">
        <v>0</v>
      </c>
      <c r="R604" s="553">
        <v>0</v>
      </c>
      <c r="S604" s="553">
        <v>0</v>
      </c>
    </row>
    <row r="605" spans="1:19" s="313" customFormat="1" x14ac:dyDescent="0.25">
      <c r="A605" s="305"/>
      <c r="B605" s="560">
        <v>0</v>
      </c>
      <c r="C605" s="346"/>
      <c r="D605" s="553">
        <v>0</v>
      </c>
      <c r="E605" s="553">
        <v>0</v>
      </c>
      <c r="F605" s="553">
        <v>0</v>
      </c>
      <c r="G605" s="553">
        <v>0</v>
      </c>
      <c r="H605" s="553">
        <v>0</v>
      </c>
      <c r="I605" s="553">
        <v>0</v>
      </c>
      <c r="J605" s="553">
        <v>0</v>
      </c>
      <c r="K605" s="553">
        <v>0</v>
      </c>
      <c r="L605" s="553">
        <v>0</v>
      </c>
      <c r="M605" s="553">
        <v>0</v>
      </c>
      <c r="N605" s="553">
        <v>0</v>
      </c>
      <c r="O605" s="553">
        <v>0</v>
      </c>
      <c r="P605" s="553">
        <v>0</v>
      </c>
      <c r="Q605" s="553">
        <v>0</v>
      </c>
      <c r="R605" s="553">
        <v>0</v>
      </c>
      <c r="S605" s="553">
        <v>0</v>
      </c>
    </row>
    <row r="606" spans="1:19" s="313" customFormat="1" x14ac:dyDescent="0.25">
      <c r="A606" s="305"/>
      <c r="B606" s="560">
        <v>0</v>
      </c>
      <c r="C606" s="346"/>
      <c r="D606" s="553">
        <v>0</v>
      </c>
      <c r="E606" s="553">
        <v>0</v>
      </c>
      <c r="F606" s="553">
        <v>0</v>
      </c>
      <c r="G606" s="553">
        <v>0</v>
      </c>
      <c r="H606" s="553">
        <v>0</v>
      </c>
      <c r="I606" s="553">
        <v>0</v>
      </c>
      <c r="J606" s="553">
        <v>0</v>
      </c>
      <c r="K606" s="553">
        <v>0</v>
      </c>
      <c r="L606" s="553">
        <v>0</v>
      </c>
      <c r="M606" s="553">
        <v>0</v>
      </c>
      <c r="N606" s="553">
        <v>0</v>
      </c>
      <c r="O606" s="553">
        <v>0</v>
      </c>
      <c r="P606" s="553">
        <v>0</v>
      </c>
      <c r="Q606" s="553">
        <v>0</v>
      </c>
      <c r="R606" s="553">
        <v>0</v>
      </c>
      <c r="S606" s="553">
        <v>0</v>
      </c>
    </row>
    <row r="607" spans="1:19" s="313" customFormat="1" x14ac:dyDescent="0.25">
      <c r="A607" s="305"/>
      <c r="B607" s="560">
        <v>0</v>
      </c>
      <c r="C607" s="346"/>
      <c r="D607" s="553">
        <v>0</v>
      </c>
      <c r="E607" s="553">
        <v>0</v>
      </c>
      <c r="F607" s="553">
        <v>0</v>
      </c>
      <c r="G607" s="553">
        <v>0</v>
      </c>
      <c r="H607" s="553">
        <v>0</v>
      </c>
      <c r="I607" s="553">
        <v>0</v>
      </c>
      <c r="J607" s="553">
        <v>0</v>
      </c>
      <c r="K607" s="553">
        <v>0</v>
      </c>
      <c r="L607" s="553">
        <v>0</v>
      </c>
      <c r="M607" s="553">
        <v>0</v>
      </c>
      <c r="N607" s="553">
        <v>0</v>
      </c>
      <c r="O607" s="553">
        <v>0</v>
      </c>
      <c r="P607" s="553">
        <v>0</v>
      </c>
      <c r="Q607" s="553">
        <v>0</v>
      </c>
      <c r="R607" s="553">
        <v>0</v>
      </c>
      <c r="S607" s="553">
        <v>0</v>
      </c>
    </row>
    <row r="608" spans="1:19" s="313" customFormat="1" x14ac:dyDescent="0.25">
      <c r="A608" s="305"/>
      <c r="B608" s="560">
        <v>0</v>
      </c>
      <c r="C608" s="346"/>
      <c r="D608" s="553">
        <v>0</v>
      </c>
      <c r="E608" s="553">
        <v>0</v>
      </c>
      <c r="F608" s="553">
        <v>0</v>
      </c>
      <c r="G608" s="553">
        <v>0</v>
      </c>
      <c r="H608" s="553">
        <v>0</v>
      </c>
      <c r="I608" s="553">
        <v>0</v>
      </c>
      <c r="J608" s="553">
        <v>0</v>
      </c>
      <c r="K608" s="553">
        <v>0</v>
      </c>
      <c r="L608" s="553">
        <v>0</v>
      </c>
      <c r="M608" s="553">
        <v>0</v>
      </c>
      <c r="N608" s="553">
        <v>0</v>
      </c>
      <c r="O608" s="553">
        <v>0</v>
      </c>
      <c r="P608" s="553">
        <v>0</v>
      </c>
      <c r="Q608" s="553">
        <v>0</v>
      </c>
      <c r="R608" s="553">
        <v>0</v>
      </c>
      <c r="S608" s="553">
        <v>0</v>
      </c>
    </row>
    <row r="609" spans="1:19" s="313" customFormat="1" x14ac:dyDescent="0.25">
      <c r="A609" s="305"/>
      <c r="B609" s="560">
        <v>0</v>
      </c>
      <c r="C609" s="346"/>
      <c r="D609" s="553">
        <v>0</v>
      </c>
      <c r="E609" s="553">
        <v>0</v>
      </c>
      <c r="F609" s="553">
        <v>0</v>
      </c>
      <c r="G609" s="553">
        <v>0</v>
      </c>
      <c r="H609" s="553">
        <v>0</v>
      </c>
      <c r="I609" s="553">
        <v>0</v>
      </c>
      <c r="J609" s="553">
        <v>0</v>
      </c>
      <c r="K609" s="553">
        <v>0</v>
      </c>
      <c r="L609" s="553">
        <v>0</v>
      </c>
      <c r="M609" s="553">
        <v>0</v>
      </c>
      <c r="N609" s="553">
        <v>0</v>
      </c>
      <c r="O609" s="553">
        <v>0</v>
      </c>
      <c r="P609" s="553">
        <v>0</v>
      </c>
      <c r="Q609" s="553">
        <v>0</v>
      </c>
      <c r="R609" s="553">
        <v>0</v>
      </c>
      <c r="S609" s="553">
        <v>0</v>
      </c>
    </row>
    <row r="610" spans="1:19" s="313" customFormat="1" x14ac:dyDescent="0.25">
      <c r="A610" s="305"/>
      <c r="B610" s="560">
        <v>0</v>
      </c>
      <c r="C610" s="346"/>
      <c r="D610" s="553">
        <v>0</v>
      </c>
      <c r="E610" s="553">
        <v>0</v>
      </c>
      <c r="F610" s="553">
        <v>0</v>
      </c>
      <c r="G610" s="553">
        <v>0</v>
      </c>
      <c r="H610" s="553">
        <v>0</v>
      </c>
      <c r="I610" s="553">
        <v>0</v>
      </c>
      <c r="J610" s="553">
        <v>0</v>
      </c>
      <c r="K610" s="553">
        <v>0</v>
      </c>
      <c r="L610" s="553">
        <v>0</v>
      </c>
      <c r="M610" s="553">
        <v>0</v>
      </c>
      <c r="N610" s="553">
        <v>0</v>
      </c>
      <c r="O610" s="553">
        <v>0</v>
      </c>
      <c r="P610" s="553">
        <v>0</v>
      </c>
      <c r="Q610" s="553">
        <v>0</v>
      </c>
      <c r="R610" s="553">
        <v>0</v>
      </c>
      <c r="S610" s="553">
        <v>0</v>
      </c>
    </row>
    <row r="611" spans="1:19" s="313" customFormat="1" x14ac:dyDescent="0.25">
      <c r="A611" s="305"/>
      <c r="B611" s="560">
        <v>0</v>
      </c>
      <c r="C611" s="346"/>
      <c r="D611" s="553">
        <v>0</v>
      </c>
      <c r="E611" s="553">
        <v>0</v>
      </c>
      <c r="F611" s="553">
        <v>0</v>
      </c>
      <c r="G611" s="553">
        <v>0</v>
      </c>
      <c r="H611" s="553">
        <v>0</v>
      </c>
      <c r="I611" s="553">
        <v>0</v>
      </c>
      <c r="J611" s="553">
        <v>0</v>
      </c>
      <c r="K611" s="553">
        <v>0</v>
      </c>
      <c r="L611" s="553">
        <v>0</v>
      </c>
      <c r="M611" s="553">
        <v>0</v>
      </c>
      <c r="N611" s="553">
        <v>0</v>
      </c>
      <c r="O611" s="553">
        <v>0</v>
      </c>
      <c r="P611" s="553">
        <v>0</v>
      </c>
      <c r="Q611" s="553">
        <v>0</v>
      </c>
      <c r="R611" s="553">
        <v>0</v>
      </c>
      <c r="S611" s="553">
        <v>0</v>
      </c>
    </row>
    <row r="612" spans="1:19" s="313" customFormat="1" x14ac:dyDescent="0.25">
      <c r="A612" s="305"/>
      <c r="B612" s="560">
        <v>0</v>
      </c>
      <c r="C612" s="346"/>
      <c r="D612" s="553">
        <v>0</v>
      </c>
      <c r="E612" s="553">
        <v>0</v>
      </c>
      <c r="F612" s="553">
        <v>0</v>
      </c>
      <c r="G612" s="553">
        <v>0</v>
      </c>
      <c r="H612" s="553">
        <v>0</v>
      </c>
      <c r="I612" s="553">
        <v>0</v>
      </c>
      <c r="J612" s="553">
        <v>0</v>
      </c>
      <c r="K612" s="553">
        <v>0</v>
      </c>
      <c r="L612" s="553">
        <v>0</v>
      </c>
      <c r="M612" s="553">
        <v>0</v>
      </c>
      <c r="N612" s="553">
        <v>0</v>
      </c>
      <c r="O612" s="553">
        <v>0</v>
      </c>
      <c r="P612" s="553">
        <v>0</v>
      </c>
      <c r="Q612" s="553">
        <v>0</v>
      </c>
      <c r="R612" s="553">
        <v>0</v>
      </c>
      <c r="S612" s="553">
        <v>0</v>
      </c>
    </row>
    <row r="613" spans="1:19" s="313" customFormat="1" x14ac:dyDescent="0.25">
      <c r="A613" s="305"/>
      <c r="B613" s="560">
        <v>0</v>
      </c>
      <c r="C613" s="346"/>
      <c r="D613" s="553">
        <v>0</v>
      </c>
      <c r="E613" s="553">
        <v>0</v>
      </c>
      <c r="F613" s="553">
        <v>0</v>
      </c>
      <c r="G613" s="553">
        <v>0</v>
      </c>
      <c r="H613" s="553">
        <v>0</v>
      </c>
      <c r="I613" s="553">
        <v>0</v>
      </c>
      <c r="J613" s="553">
        <v>0</v>
      </c>
      <c r="K613" s="553">
        <v>0</v>
      </c>
      <c r="L613" s="553">
        <v>0</v>
      </c>
      <c r="M613" s="553">
        <v>0</v>
      </c>
      <c r="N613" s="553">
        <v>0</v>
      </c>
      <c r="O613" s="553">
        <v>0</v>
      </c>
      <c r="P613" s="553">
        <v>0</v>
      </c>
      <c r="Q613" s="553">
        <v>0</v>
      </c>
      <c r="R613" s="553">
        <v>0</v>
      </c>
      <c r="S613" s="553">
        <v>0</v>
      </c>
    </row>
    <row r="614" spans="1:19" s="313" customFormat="1" x14ac:dyDescent="0.25">
      <c r="A614" s="305"/>
      <c r="B614" s="560">
        <v>0</v>
      </c>
      <c r="C614" s="346"/>
      <c r="D614" s="553">
        <v>0</v>
      </c>
      <c r="E614" s="553">
        <v>0</v>
      </c>
      <c r="F614" s="553">
        <v>0</v>
      </c>
      <c r="G614" s="553">
        <v>0</v>
      </c>
      <c r="H614" s="553">
        <v>0</v>
      </c>
      <c r="I614" s="553">
        <v>0</v>
      </c>
      <c r="J614" s="553">
        <v>0</v>
      </c>
      <c r="K614" s="553">
        <v>0</v>
      </c>
      <c r="L614" s="553">
        <v>0</v>
      </c>
      <c r="M614" s="553">
        <v>0</v>
      </c>
      <c r="N614" s="553">
        <v>0</v>
      </c>
      <c r="O614" s="553">
        <v>0</v>
      </c>
      <c r="P614" s="553">
        <v>0</v>
      </c>
      <c r="Q614" s="553">
        <v>0</v>
      </c>
      <c r="R614" s="553">
        <v>0</v>
      </c>
      <c r="S614" s="553">
        <v>0</v>
      </c>
    </row>
    <row r="615" spans="1:19" s="313" customFormat="1" x14ac:dyDescent="0.25">
      <c r="A615" s="305"/>
      <c r="B615" s="560">
        <v>0</v>
      </c>
      <c r="C615" s="346"/>
      <c r="D615" s="553">
        <v>0</v>
      </c>
      <c r="E615" s="553">
        <v>0</v>
      </c>
      <c r="F615" s="553">
        <v>0</v>
      </c>
      <c r="G615" s="553">
        <v>0</v>
      </c>
      <c r="H615" s="553">
        <v>0</v>
      </c>
      <c r="I615" s="553">
        <v>0</v>
      </c>
      <c r="J615" s="553">
        <v>0</v>
      </c>
      <c r="K615" s="553">
        <v>0</v>
      </c>
      <c r="L615" s="553">
        <v>0</v>
      </c>
      <c r="M615" s="553">
        <v>0</v>
      </c>
      <c r="N615" s="553">
        <v>0</v>
      </c>
      <c r="O615" s="553">
        <v>0</v>
      </c>
      <c r="P615" s="553">
        <v>0</v>
      </c>
      <c r="Q615" s="553">
        <v>0</v>
      </c>
      <c r="R615" s="553">
        <v>0</v>
      </c>
      <c r="S615" s="553">
        <v>0</v>
      </c>
    </row>
    <row r="616" spans="1:19" s="313" customFormat="1" x14ac:dyDescent="0.25">
      <c r="A616" s="305"/>
      <c r="B616" s="560">
        <v>0</v>
      </c>
      <c r="C616" s="346"/>
      <c r="D616" s="553">
        <v>0</v>
      </c>
      <c r="E616" s="553">
        <v>0</v>
      </c>
      <c r="F616" s="553">
        <v>0</v>
      </c>
      <c r="G616" s="553">
        <v>0</v>
      </c>
      <c r="H616" s="553">
        <v>0</v>
      </c>
      <c r="I616" s="553">
        <v>0</v>
      </c>
      <c r="J616" s="553">
        <v>0</v>
      </c>
      <c r="K616" s="553">
        <v>0</v>
      </c>
      <c r="L616" s="553">
        <v>0</v>
      </c>
      <c r="M616" s="553">
        <v>0</v>
      </c>
      <c r="N616" s="553">
        <v>0</v>
      </c>
      <c r="O616" s="553">
        <v>0</v>
      </c>
      <c r="P616" s="553">
        <v>0</v>
      </c>
      <c r="Q616" s="553">
        <v>0</v>
      </c>
      <c r="R616" s="553">
        <v>0</v>
      </c>
      <c r="S616" s="553">
        <v>0</v>
      </c>
    </row>
    <row r="617" spans="1:19" s="313" customFormat="1" x14ac:dyDescent="0.25">
      <c r="A617" s="305"/>
      <c r="B617" s="560">
        <v>0</v>
      </c>
      <c r="C617" s="346"/>
      <c r="D617" s="553">
        <v>0</v>
      </c>
      <c r="E617" s="553">
        <v>0</v>
      </c>
      <c r="F617" s="553">
        <v>0</v>
      </c>
      <c r="G617" s="553">
        <v>0</v>
      </c>
      <c r="H617" s="553">
        <v>0</v>
      </c>
      <c r="I617" s="553">
        <v>0</v>
      </c>
      <c r="J617" s="553">
        <v>0</v>
      </c>
      <c r="K617" s="553">
        <v>0</v>
      </c>
      <c r="L617" s="553">
        <v>0</v>
      </c>
      <c r="M617" s="553">
        <v>0</v>
      </c>
      <c r="N617" s="553">
        <v>0</v>
      </c>
      <c r="O617" s="553">
        <v>0</v>
      </c>
      <c r="P617" s="553">
        <v>0</v>
      </c>
      <c r="Q617" s="553">
        <v>0</v>
      </c>
      <c r="R617" s="553">
        <v>0</v>
      </c>
      <c r="S617" s="553">
        <v>0</v>
      </c>
    </row>
    <row r="618" spans="1:19" s="313" customFormat="1" x14ac:dyDescent="0.25">
      <c r="A618" s="305"/>
      <c r="B618" s="560">
        <v>0</v>
      </c>
      <c r="C618" s="346"/>
      <c r="D618" s="553">
        <v>0</v>
      </c>
      <c r="E618" s="553">
        <v>0</v>
      </c>
      <c r="F618" s="553">
        <v>0</v>
      </c>
      <c r="G618" s="553">
        <v>0</v>
      </c>
      <c r="H618" s="553">
        <v>0</v>
      </c>
      <c r="I618" s="553">
        <v>0</v>
      </c>
      <c r="J618" s="553">
        <v>0</v>
      </c>
      <c r="K618" s="553">
        <v>0</v>
      </c>
      <c r="L618" s="553">
        <v>0</v>
      </c>
      <c r="M618" s="553">
        <v>0</v>
      </c>
      <c r="N618" s="553">
        <v>0</v>
      </c>
      <c r="O618" s="553">
        <v>0</v>
      </c>
      <c r="P618" s="553">
        <v>0</v>
      </c>
      <c r="Q618" s="553">
        <v>0</v>
      </c>
      <c r="R618" s="553">
        <v>0</v>
      </c>
      <c r="S618" s="553">
        <v>0</v>
      </c>
    </row>
    <row r="619" spans="1:19" s="313" customFormat="1" x14ac:dyDescent="0.25">
      <c r="A619" s="305"/>
      <c r="B619" s="560">
        <v>0</v>
      </c>
      <c r="C619" s="346"/>
      <c r="D619" s="553">
        <v>0</v>
      </c>
      <c r="E619" s="553">
        <v>0</v>
      </c>
      <c r="F619" s="553">
        <v>0</v>
      </c>
      <c r="G619" s="553">
        <v>0</v>
      </c>
      <c r="H619" s="553">
        <v>0</v>
      </c>
      <c r="I619" s="553">
        <v>0</v>
      </c>
      <c r="J619" s="553">
        <v>0</v>
      </c>
      <c r="K619" s="553">
        <v>0</v>
      </c>
      <c r="L619" s="553">
        <v>0</v>
      </c>
      <c r="M619" s="553">
        <v>0</v>
      </c>
      <c r="N619" s="553">
        <v>0</v>
      </c>
      <c r="O619" s="553">
        <v>0</v>
      </c>
      <c r="P619" s="553">
        <v>0</v>
      </c>
      <c r="Q619" s="553">
        <v>0</v>
      </c>
      <c r="R619" s="553">
        <v>0</v>
      </c>
      <c r="S619" s="553">
        <v>0</v>
      </c>
    </row>
    <row r="620" spans="1:19" s="313" customFormat="1" x14ac:dyDescent="0.25">
      <c r="A620" s="305"/>
      <c r="B620" s="560">
        <v>0</v>
      </c>
      <c r="C620" s="346"/>
      <c r="D620" s="553">
        <v>0</v>
      </c>
      <c r="E620" s="553">
        <v>0</v>
      </c>
      <c r="F620" s="553">
        <v>0</v>
      </c>
      <c r="G620" s="553">
        <v>0</v>
      </c>
      <c r="H620" s="553">
        <v>0</v>
      </c>
      <c r="I620" s="553">
        <v>0</v>
      </c>
      <c r="J620" s="553">
        <v>0</v>
      </c>
      <c r="K620" s="553">
        <v>0</v>
      </c>
      <c r="L620" s="553">
        <v>0</v>
      </c>
      <c r="M620" s="553">
        <v>0</v>
      </c>
      <c r="N620" s="553">
        <v>0</v>
      </c>
      <c r="O620" s="553">
        <v>0</v>
      </c>
      <c r="P620" s="553">
        <v>0</v>
      </c>
      <c r="Q620" s="553">
        <v>0</v>
      </c>
      <c r="R620" s="553">
        <v>0</v>
      </c>
      <c r="S620" s="553">
        <v>0</v>
      </c>
    </row>
    <row r="621" spans="1:19" s="313" customFormat="1" x14ac:dyDescent="0.25">
      <c r="A621" s="305"/>
      <c r="B621" s="560">
        <v>0</v>
      </c>
      <c r="C621" s="346"/>
      <c r="D621" s="553">
        <v>0</v>
      </c>
      <c r="E621" s="553">
        <v>0</v>
      </c>
      <c r="F621" s="553">
        <v>0</v>
      </c>
      <c r="G621" s="553">
        <v>0</v>
      </c>
      <c r="H621" s="553">
        <v>0</v>
      </c>
      <c r="I621" s="553">
        <v>0</v>
      </c>
      <c r="J621" s="553">
        <v>0</v>
      </c>
      <c r="K621" s="553">
        <v>0</v>
      </c>
      <c r="L621" s="553">
        <v>0</v>
      </c>
      <c r="M621" s="553">
        <v>0</v>
      </c>
      <c r="N621" s="553">
        <v>0</v>
      </c>
      <c r="O621" s="553">
        <v>0</v>
      </c>
      <c r="P621" s="553">
        <v>0</v>
      </c>
      <c r="Q621" s="553">
        <v>0</v>
      </c>
      <c r="R621" s="553">
        <v>0</v>
      </c>
      <c r="S621" s="553">
        <v>0</v>
      </c>
    </row>
    <row r="622" spans="1:19" s="313" customFormat="1" x14ac:dyDescent="0.25">
      <c r="A622" s="305"/>
      <c r="B622" s="560">
        <v>0</v>
      </c>
      <c r="C622" s="346"/>
      <c r="D622" s="553">
        <v>0</v>
      </c>
      <c r="E622" s="553">
        <v>0</v>
      </c>
      <c r="F622" s="553">
        <v>0</v>
      </c>
      <c r="G622" s="553">
        <v>0</v>
      </c>
      <c r="H622" s="553">
        <v>0</v>
      </c>
      <c r="I622" s="553">
        <v>0</v>
      </c>
      <c r="J622" s="553">
        <v>0</v>
      </c>
      <c r="K622" s="553">
        <v>0</v>
      </c>
      <c r="L622" s="553">
        <v>0</v>
      </c>
      <c r="M622" s="553">
        <v>0</v>
      </c>
      <c r="N622" s="553">
        <v>0</v>
      </c>
      <c r="O622" s="553">
        <v>0</v>
      </c>
      <c r="P622" s="553">
        <v>0</v>
      </c>
      <c r="Q622" s="553">
        <v>0</v>
      </c>
      <c r="R622" s="553">
        <v>0</v>
      </c>
      <c r="S622" s="553">
        <v>0</v>
      </c>
    </row>
    <row r="623" spans="1:19" s="313" customFormat="1" x14ac:dyDescent="0.25">
      <c r="A623" s="305"/>
      <c r="B623" s="560">
        <v>0</v>
      </c>
      <c r="C623" s="346"/>
      <c r="D623" s="553">
        <v>0</v>
      </c>
      <c r="E623" s="553">
        <v>0</v>
      </c>
      <c r="F623" s="553">
        <v>0</v>
      </c>
      <c r="G623" s="553">
        <v>0</v>
      </c>
      <c r="H623" s="553">
        <v>0</v>
      </c>
      <c r="I623" s="553">
        <v>0</v>
      </c>
      <c r="J623" s="553">
        <v>0</v>
      </c>
      <c r="K623" s="553">
        <v>0</v>
      </c>
      <c r="L623" s="553">
        <v>0</v>
      </c>
      <c r="M623" s="553">
        <v>0</v>
      </c>
      <c r="N623" s="553">
        <v>0</v>
      </c>
      <c r="O623" s="553">
        <v>0</v>
      </c>
      <c r="P623" s="553">
        <v>0</v>
      </c>
      <c r="Q623" s="553">
        <v>0</v>
      </c>
      <c r="R623" s="553">
        <v>0</v>
      </c>
      <c r="S623" s="553">
        <v>0</v>
      </c>
    </row>
    <row r="624" spans="1:19" s="313" customFormat="1" x14ac:dyDescent="0.25">
      <c r="A624" s="305"/>
      <c r="B624" s="560">
        <v>0</v>
      </c>
      <c r="C624" s="346"/>
      <c r="D624" s="553">
        <v>0</v>
      </c>
      <c r="E624" s="553">
        <v>0</v>
      </c>
      <c r="F624" s="553">
        <v>0</v>
      </c>
      <c r="G624" s="553">
        <v>0</v>
      </c>
      <c r="H624" s="553">
        <v>0</v>
      </c>
      <c r="I624" s="553">
        <v>0</v>
      </c>
      <c r="J624" s="553">
        <v>0</v>
      </c>
      <c r="K624" s="553">
        <v>0</v>
      </c>
      <c r="L624" s="553">
        <v>0</v>
      </c>
      <c r="M624" s="553">
        <v>0</v>
      </c>
      <c r="N624" s="553">
        <v>0</v>
      </c>
      <c r="O624" s="553">
        <v>0</v>
      </c>
      <c r="P624" s="553">
        <v>0</v>
      </c>
      <c r="Q624" s="553">
        <v>0</v>
      </c>
      <c r="R624" s="553">
        <v>0</v>
      </c>
      <c r="S624" s="553">
        <v>0</v>
      </c>
    </row>
    <row r="625" spans="1:19" s="313" customFormat="1" x14ac:dyDescent="0.25">
      <c r="A625" s="305"/>
      <c r="B625" s="560">
        <v>0</v>
      </c>
      <c r="C625" s="346"/>
      <c r="D625" s="553">
        <v>0</v>
      </c>
      <c r="E625" s="553">
        <v>0</v>
      </c>
      <c r="F625" s="553">
        <v>0</v>
      </c>
      <c r="G625" s="553">
        <v>0</v>
      </c>
      <c r="H625" s="553">
        <v>0</v>
      </c>
      <c r="I625" s="553">
        <v>0</v>
      </c>
      <c r="J625" s="553">
        <v>0</v>
      </c>
      <c r="K625" s="553">
        <v>0</v>
      </c>
      <c r="L625" s="553">
        <v>0</v>
      </c>
      <c r="M625" s="553">
        <v>0</v>
      </c>
      <c r="N625" s="553">
        <v>0</v>
      </c>
      <c r="O625" s="553">
        <v>0</v>
      </c>
      <c r="P625" s="553">
        <v>0</v>
      </c>
      <c r="Q625" s="553">
        <v>0</v>
      </c>
      <c r="R625" s="553">
        <v>0</v>
      </c>
      <c r="S625" s="553">
        <v>0</v>
      </c>
    </row>
    <row r="626" spans="1:19" s="313" customFormat="1" x14ac:dyDescent="0.25">
      <c r="A626" s="305"/>
      <c r="B626" s="560">
        <v>0</v>
      </c>
      <c r="C626" s="346"/>
      <c r="D626" s="553">
        <v>0</v>
      </c>
      <c r="E626" s="553">
        <v>0</v>
      </c>
      <c r="F626" s="553">
        <v>0</v>
      </c>
      <c r="G626" s="553">
        <v>0</v>
      </c>
      <c r="H626" s="553">
        <v>0</v>
      </c>
      <c r="I626" s="553">
        <v>0</v>
      </c>
      <c r="J626" s="553">
        <v>0</v>
      </c>
      <c r="K626" s="553">
        <v>0</v>
      </c>
      <c r="L626" s="553">
        <v>0</v>
      </c>
      <c r="M626" s="553">
        <v>0</v>
      </c>
      <c r="N626" s="553">
        <v>0</v>
      </c>
      <c r="O626" s="553">
        <v>0</v>
      </c>
      <c r="P626" s="553">
        <v>0</v>
      </c>
      <c r="Q626" s="553">
        <v>0</v>
      </c>
      <c r="R626" s="553">
        <v>0</v>
      </c>
      <c r="S626" s="553">
        <v>0</v>
      </c>
    </row>
    <row r="627" spans="1:19" s="313" customFormat="1" x14ac:dyDescent="0.25">
      <c r="A627" s="305"/>
      <c r="B627" s="560">
        <v>0</v>
      </c>
      <c r="C627" s="346"/>
      <c r="D627" s="553">
        <v>0</v>
      </c>
      <c r="E627" s="553">
        <v>0</v>
      </c>
      <c r="F627" s="553">
        <v>0</v>
      </c>
      <c r="G627" s="553">
        <v>0</v>
      </c>
      <c r="H627" s="553">
        <v>0</v>
      </c>
      <c r="I627" s="553">
        <v>0</v>
      </c>
      <c r="J627" s="553">
        <v>0</v>
      </c>
      <c r="K627" s="553">
        <v>0</v>
      </c>
      <c r="L627" s="553">
        <v>0</v>
      </c>
      <c r="M627" s="553">
        <v>0</v>
      </c>
      <c r="N627" s="553">
        <v>0</v>
      </c>
      <c r="O627" s="553">
        <v>0</v>
      </c>
      <c r="P627" s="553">
        <v>0</v>
      </c>
      <c r="Q627" s="553">
        <v>0</v>
      </c>
      <c r="R627" s="553">
        <v>0</v>
      </c>
      <c r="S627" s="553">
        <v>0</v>
      </c>
    </row>
    <row r="628" spans="1:19" s="313" customFormat="1" x14ac:dyDescent="0.25">
      <c r="A628" s="305"/>
      <c r="B628" s="560">
        <v>0</v>
      </c>
      <c r="C628" s="346"/>
      <c r="D628" s="553">
        <v>0</v>
      </c>
      <c r="E628" s="553">
        <v>0</v>
      </c>
      <c r="F628" s="553">
        <v>0</v>
      </c>
      <c r="G628" s="553">
        <v>0</v>
      </c>
      <c r="H628" s="553">
        <v>0</v>
      </c>
      <c r="I628" s="553">
        <v>0</v>
      </c>
      <c r="J628" s="553">
        <v>0</v>
      </c>
      <c r="K628" s="553">
        <v>0</v>
      </c>
      <c r="L628" s="553">
        <v>0</v>
      </c>
      <c r="M628" s="553">
        <v>0</v>
      </c>
      <c r="N628" s="553">
        <v>0</v>
      </c>
      <c r="O628" s="553">
        <v>0</v>
      </c>
      <c r="P628" s="553">
        <v>0</v>
      </c>
      <c r="Q628" s="553">
        <v>0</v>
      </c>
      <c r="R628" s="553">
        <v>0</v>
      </c>
      <c r="S628" s="553">
        <v>0</v>
      </c>
    </row>
    <row r="629" spans="1:19" s="313" customFormat="1" x14ac:dyDescent="0.25">
      <c r="A629" s="305"/>
      <c r="B629" s="560">
        <v>0</v>
      </c>
      <c r="C629" s="346"/>
      <c r="D629" s="553">
        <v>0</v>
      </c>
      <c r="E629" s="553">
        <v>0</v>
      </c>
      <c r="F629" s="553">
        <v>0</v>
      </c>
      <c r="G629" s="553">
        <v>0</v>
      </c>
      <c r="H629" s="553">
        <v>0</v>
      </c>
      <c r="I629" s="553">
        <v>0</v>
      </c>
      <c r="J629" s="553">
        <v>0</v>
      </c>
      <c r="K629" s="553">
        <v>0</v>
      </c>
      <c r="L629" s="553">
        <v>0</v>
      </c>
      <c r="M629" s="553">
        <v>0</v>
      </c>
      <c r="N629" s="553">
        <v>0</v>
      </c>
      <c r="O629" s="553">
        <v>0</v>
      </c>
      <c r="P629" s="553">
        <v>0</v>
      </c>
      <c r="Q629" s="553">
        <v>0</v>
      </c>
      <c r="R629" s="553">
        <v>0</v>
      </c>
      <c r="S629" s="553">
        <v>0</v>
      </c>
    </row>
    <row r="630" spans="1:19" s="313" customFormat="1" x14ac:dyDescent="0.25">
      <c r="A630" s="305"/>
      <c r="B630" s="560">
        <v>0</v>
      </c>
      <c r="C630" s="346"/>
      <c r="D630" s="553">
        <v>0</v>
      </c>
      <c r="E630" s="553">
        <v>0</v>
      </c>
      <c r="F630" s="553">
        <v>0</v>
      </c>
      <c r="G630" s="553">
        <v>0</v>
      </c>
      <c r="H630" s="553">
        <v>0</v>
      </c>
      <c r="I630" s="553">
        <v>0</v>
      </c>
      <c r="J630" s="553">
        <v>0</v>
      </c>
      <c r="K630" s="553">
        <v>0</v>
      </c>
      <c r="L630" s="553">
        <v>0</v>
      </c>
      <c r="M630" s="553">
        <v>0</v>
      </c>
      <c r="N630" s="553">
        <v>0</v>
      </c>
      <c r="O630" s="553">
        <v>0</v>
      </c>
      <c r="P630" s="553">
        <v>0</v>
      </c>
      <c r="Q630" s="553">
        <v>0</v>
      </c>
      <c r="R630" s="553">
        <v>0</v>
      </c>
      <c r="S630" s="553">
        <v>0</v>
      </c>
    </row>
    <row r="631" spans="1:19" s="313" customFormat="1" x14ac:dyDescent="0.25">
      <c r="A631" s="305"/>
      <c r="B631" s="560">
        <v>0</v>
      </c>
      <c r="C631" s="346"/>
      <c r="D631" s="553">
        <v>0</v>
      </c>
      <c r="E631" s="553">
        <v>0</v>
      </c>
      <c r="F631" s="553">
        <v>0</v>
      </c>
      <c r="G631" s="553">
        <v>0</v>
      </c>
      <c r="H631" s="553">
        <v>0</v>
      </c>
      <c r="I631" s="553">
        <v>0</v>
      </c>
      <c r="J631" s="553">
        <v>0</v>
      </c>
      <c r="K631" s="553">
        <v>0</v>
      </c>
      <c r="L631" s="553">
        <v>0</v>
      </c>
      <c r="M631" s="553">
        <v>0</v>
      </c>
      <c r="N631" s="553">
        <v>0</v>
      </c>
      <c r="O631" s="553">
        <v>0</v>
      </c>
      <c r="P631" s="553">
        <v>0</v>
      </c>
      <c r="Q631" s="553">
        <v>0</v>
      </c>
      <c r="R631" s="553">
        <v>0</v>
      </c>
      <c r="S631" s="553">
        <v>0</v>
      </c>
    </row>
    <row r="632" spans="1:19" s="313" customFormat="1" x14ac:dyDescent="0.25">
      <c r="A632" s="305"/>
      <c r="B632" s="560">
        <v>0</v>
      </c>
      <c r="C632" s="346"/>
      <c r="D632" s="553">
        <v>0</v>
      </c>
      <c r="E632" s="553">
        <v>0</v>
      </c>
      <c r="F632" s="553">
        <v>0</v>
      </c>
      <c r="G632" s="553">
        <v>0</v>
      </c>
      <c r="H632" s="553">
        <v>0</v>
      </c>
      <c r="I632" s="553">
        <v>0</v>
      </c>
      <c r="J632" s="553">
        <v>0</v>
      </c>
      <c r="K632" s="553">
        <v>0</v>
      </c>
      <c r="L632" s="553">
        <v>0</v>
      </c>
      <c r="M632" s="553">
        <v>0</v>
      </c>
      <c r="N632" s="553">
        <v>0</v>
      </c>
      <c r="O632" s="553">
        <v>0</v>
      </c>
      <c r="P632" s="553">
        <v>0</v>
      </c>
      <c r="Q632" s="553">
        <v>0</v>
      </c>
      <c r="R632" s="553">
        <v>0</v>
      </c>
      <c r="S632" s="553">
        <v>0</v>
      </c>
    </row>
    <row r="633" spans="1:19" s="313" customFormat="1" x14ac:dyDescent="0.25">
      <c r="A633" s="305"/>
      <c r="B633" s="560">
        <v>0</v>
      </c>
      <c r="C633" s="346"/>
      <c r="D633" s="553">
        <v>0</v>
      </c>
      <c r="E633" s="553">
        <v>0</v>
      </c>
      <c r="F633" s="553">
        <v>0</v>
      </c>
      <c r="G633" s="553">
        <v>0</v>
      </c>
      <c r="H633" s="553">
        <v>0</v>
      </c>
      <c r="I633" s="553">
        <v>0</v>
      </c>
      <c r="J633" s="553">
        <v>0</v>
      </c>
      <c r="K633" s="553">
        <v>0</v>
      </c>
      <c r="L633" s="553">
        <v>0</v>
      </c>
      <c r="M633" s="553">
        <v>0</v>
      </c>
      <c r="N633" s="553">
        <v>0</v>
      </c>
      <c r="O633" s="553">
        <v>0</v>
      </c>
      <c r="P633" s="553">
        <v>0</v>
      </c>
      <c r="Q633" s="553">
        <v>0</v>
      </c>
      <c r="R633" s="553">
        <v>0</v>
      </c>
      <c r="S633" s="553">
        <v>0</v>
      </c>
    </row>
    <row r="634" spans="1:19" s="313" customFormat="1" x14ac:dyDescent="0.25">
      <c r="A634" s="305"/>
      <c r="B634" s="560">
        <v>0</v>
      </c>
      <c r="C634" s="346"/>
      <c r="D634" s="553">
        <v>0</v>
      </c>
      <c r="E634" s="553">
        <v>0</v>
      </c>
      <c r="F634" s="553">
        <v>0</v>
      </c>
      <c r="G634" s="553">
        <v>0</v>
      </c>
      <c r="H634" s="553">
        <v>0</v>
      </c>
      <c r="I634" s="553">
        <v>0</v>
      </c>
      <c r="J634" s="553">
        <v>0</v>
      </c>
      <c r="K634" s="553">
        <v>0</v>
      </c>
      <c r="L634" s="553">
        <v>0</v>
      </c>
      <c r="M634" s="553">
        <v>0</v>
      </c>
      <c r="N634" s="553">
        <v>0</v>
      </c>
      <c r="O634" s="553">
        <v>0</v>
      </c>
      <c r="P634" s="553">
        <v>0</v>
      </c>
      <c r="Q634" s="553">
        <v>0</v>
      </c>
      <c r="R634" s="553">
        <v>0</v>
      </c>
      <c r="S634" s="553">
        <v>0</v>
      </c>
    </row>
    <row r="635" spans="1:19" s="313" customFormat="1" x14ac:dyDescent="0.25">
      <c r="A635" s="305"/>
      <c r="B635" s="560">
        <v>0</v>
      </c>
      <c r="C635" s="346"/>
      <c r="D635" s="553">
        <v>0</v>
      </c>
      <c r="E635" s="553">
        <v>0</v>
      </c>
      <c r="F635" s="553">
        <v>0</v>
      </c>
      <c r="G635" s="553">
        <v>0</v>
      </c>
      <c r="H635" s="553">
        <v>0</v>
      </c>
      <c r="I635" s="553">
        <v>0</v>
      </c>
      <c r="J635" s="553">
        <v>0</v>
      </c>
      <c r="K635" s="553">
        <v>0</v>
      </c>
      <c r="L635" s="553">
        <v>0</v>
      </c>
      <c r="M635" s="553">
        <v>0</v>
      </c>
      <c r="N635" s="553">
        <v>0</v>
      </c>
      <c r="O635" s="553">
        <v>0</v>
      </c>
      <c r="P635" s="553">
        <v>0</v>
      </c>
      <c r="Q635" s="553">
        <v>0</v>
      </c>
      <c r="R635" s="553">
        <v>0</v>
      </c>
      <c r="S635" s="553">
        <v>0</v>
      </c>
    </row>
    <row r="636" spans="1:19" s="313" customFormat="1" x14ac:dyDescent="0.25">
      <c r="A636" s="305"/>
      <c r="B636" s="560">
        <v>0</v>
      </c>
      <c r="C636" s="346"/>
      <c r="D636" s="553">
        <v>0</v>
      </c>
      <c r="E636" s="553">
        <v>0</v>
      </c>
      <c r="F636" s="553">
        <v>0</v>
      </c>
      <c r="G636" s="553">
        <v>0</v>
      </c>
      <c r="H636" s="553">
        <v>0</v>
      </c>
      <c r="I636" s="553">
        <v>0</v>
      </c>
      <c r="J636" s="553">
        <v>0</v>
      </c>
      <c r="K636" s="553">
        <v>0</v>
      </c>
      <c r="L636" s="553">
        <v>0</v>
      </c>
      <c r="M636" s="553">
        <v>0</v>
      </c>
      <c r="N636" s="553">
        <v>0</v>
      </c>
      <c r="O636" s="553">
        <v>0</v>
      </c>
      <c r="P636" s="553">
        <v>0</v>
      </c>
      <c r="Q636" s="553">
        <v>0</v>
      </c>
      <c r="R636" s="553">
        <v>0</v>
      </c>
      <c r="S636" s="553">
        <v>0</v>
      </c>
    </row>
    <row r="637" spans="1:19" s="313" customFormat="1" x14ac:dyDescent="0.25">
      <c r="A637" s="305"/>
      <c r="B637" s="560">
        <v>0</v>
      </c>
      <c r="C637" s="346"/>
      <c r="D637" s="553">
        <v>0</v>
      </c>
      <c r="E637" s="553">
        <v>0</v>
      </c>
      <c r="F637" s="553">
        <v>0</v>
      </c>
      <c r="G637" s="553">
        <v>0</v>
      </c>
      <c r="H637" s="553">
        <v>0</v>
      </c>
      <c r="I637" s="553">
        <v>0</v>
      </c>
      <c r="J637" s="553">
        <v>0</v>
      </c>
      <c r="K637" s="553">
        <v>0</v>
      </c>
      <c r="L637" s="553">
        <v>0</v>
      </c>
      <c r="M637" s="553">
        <v>0</v>
      </c>
      <c r="N637" s="553">
        <v>0</v>
      </c>
      <c r="O637" s="553">
        <v>0</v>
      </c>
      <c r="P637" s="553">
        <v>0</v>
      </c>
      <c r="Q637" s="553">
        <v>0</v>
      </c>
      <c r="R637" s="553">
        <v>0</v>
      </c>
      <c r="S637" s="553">
        <v>0</v>
      </c>
    </row>
    <row r="638" spans="1:19" s="313" customFormat="1" x14ac:dyDescent="0.25">
      <c r="A638" s="305"/>
      <c r="B638" s="560">
        <v>0</v>
      </c>
      <c r="C638" s="346"/>
      <c r="D638" s="553">
        <v>0</v>
      </c>
      <c r="E638" s="553">
        <v>0</v>
      </c>
      <c r="F638" s="553">
        <v>0</v>
      </c>
      <c r="G638" s="553">
        <v>0</v>
      </c>
      <c r="H638" s="553">
        <v>0</v>
      </c>
      <c r="I638" s="553">
        <v>0</v>
      </c>
      <c r="J638" s="553">
        <v>0</v>
      </c>
      <c r="K638" s="553">
        <v>0</v>
      </c>
      <c r="L638" s="553">
        <v>0</v>
      </c>
      <c r="M638" s="553">
        <v>0</v>
      </c>
      <c r="N638" s="553">
        <v>0</v>
      </c>
      <c r="O638" s="553">
        <v>0</v>
      </c>
      <c r="P638" s="553">
        <v>0</v>
      </c>
      <c r="Q638" s="553">
        <v>0</v>
      </c>
      <c r="R638" s="553">
        <v>0</v>
      </c>
      <c r="S638" s="553">
        <v>0</v>
      </c>
    </row>
    <row r="639" spans="1:19" s="313" customFormat="1" x14ac:dyDescent="0.25">
      <c r="A639" s="305"/>
      <c r="B639" s="560">
        <v>0</v>
      </c>
      <c r="C639" s="346"/>
      <c r="D639" s="553">
        <v>0</v>
      </c>
      <c r="E639" s="553">
        <v>0</v>
      </c>
      <c r="F639" s="553">
        <v>0</v>
      </c>
      <c r="G639" s="553">
        <v>0</v>
      </c>
      <c r="H639" s="553">
        <v>0</v>
      </c>
      <c r="I639" s="553">
        <v>0</v>
      </c>
      <c r="J639" s="553">
        <v>0</v>
      </c>
      <c r="K639" s="553">
        <v>0</v>
      </c>
      <c r="L639" s="553">
        <v>0</v>
      </c>
      <c r="M639" s="553">
        <v>0</v>
      </c>
      <c r="N639" s="553">
        <v>0</v>
      </c>
      <c r="O639" s="553">
        <v>0</v>
      </c>
      <c r="P639" s="553">
        <v>0</v>
      </c>
      <c r="Q639" s="553">
        <v>0</v>
      </c>
      <c r="R639" s="553">
        <v>0</v>
      </c>
      <c r="S639" s="553">
        <v>0</v>
      </c>
    </row>
    <row r="640" spans="1:19" s="313" customFormat="1" x14ac:dyDescent="0.25">
      <c r="A640" s="305"/>
      <c r="B640" s="560">
        <v>0</v>
      </c>
      <c r="C640" s="346"/>
      <c r="D640" s="553">
        <v>0</v>
      </c>
      <c r="E640" s="553">
        <v>0</v>
      </c>
      <c r="F640" s="553">
        <v>0</v>
      </c>
      <c r="G640" s="553">
        <v>0</v>
      </c>
      <c r="H640" s="553">
        <v>0</v>
      </c>
      <c r="I640" s="553">
        <v>0</v>
      </c>
      <c r="J640" s="553">
        <v>0</v>
      </c>
      <c r="K640" s="553">
        <v>0</v>
      </c>
      <c r="L640" s="553">
        <v>0</v>
      </c>
      <c r="M640" s="553">
        <v>0</v>
      </c>
      <c r="N640" s="553">
        <v>0</v>
      </c>
      <c r="O640" s="553">
        <v>0</v>
      </c>
      <c r="P640" s="553">
        <v>0</v>
      </c>
      <c r="Q640" s="553">
        <v>0</v>
      </c>
      <c r="R640" s="553">
        <v>0</v>
      </c>
      <c r="S640" s="553">
        <v>0</v>
      </c>
    </row>
    <row r="641" spans="1:19" s="313" customFormat="1" x14ac:dyDescent="0.25">
      <c r="A641" s="305"/>
      <c r="B641" s="560">
        <v>0</v>
      </c>
      <c r="C641" s="346"/>
      <c r="D641" s="553">
        <v>0</v>
      </c>
      <c r="E641" s="553">
        <v>0</v>
      </c>
      <c r="F641" s="553">
        <v>0</v>
      </c>
      <c r="G641" s="553">
        <v>0</v>
      </c>
      <c r="H641" s="553">
        <v>0</v>
      </c>
      <c r="I641" s="553">
        <v>0</v>
      </c>
      <c r="J641" s="553">
        <v>0</v>
      </c>
      <c r="K641" s="553">
        <v>0</v>
      </c>
      <c r="L641" s="553">
        <v>0</v>
      </c>
      <c r="M641" s="553">
        <v>0</v>
      </c>
      <c r="N641" s="553">
        <v>0</v>
      </c>
      <c r="O641" s="553">
        <v>0</v>
      </c>
      <c r="P641" s="553">
        <v>0</v>
      </c>
      <c r="Q641" s="553">
        <v>0</v>
      </c>
      <c r="R641" s="553">
        <v>0</v>
      </c>
      <c r="S641" s="553">
        <v>0</v>
      </c>
    </row>
    <row r="642" spans="1:19" s="313" customFormat="1" x14ac:dyDescent="0.25">
      <c r="A642" s="305"/>
      <c r="B642" s="560">
        <v>0</v>
      </c>
      <c r="C642" s="346"/>
      <c r="D642" s="553">
        <v>0</v>
      </c>
      <c r="E642" s="553">
        <v>0</v>
      </c>
      <c r="F642" s="553">
        <v>0</v>
      </c>
      <c r="G642" s="553">
        <v>0</v>
      </c>
      <c r="H642" s="553">
        <v>0</v>
      </c>
      <c r="I642" s="553">
        <v>0</v>
      </c>
      <c r="J642" s="553">
        <v>0</v>
      </c>
      <c r="K642" s="553">
        <v>0</v>
      </c>
      <c r="L642" s="553">
        <v>0</v>
      </c>
      <c r="M642" s="553">
        <v>0</v>
      </c>
      <c r="N642" s="553">
        <v>0</v>
      </c>
      <c r="O642" s="553">
        <v>0</v>
      </c>
      <c r="P642" s="553">
        <v>0</v>
      </c>
      <c r="Q642" s="553">
        <v>0</v>
      </c>
      <c r="R642" s="553">
        <v>0</v>
      </c>
      <c r="S642" s="553">
        <v>0</v>
      </c>
    </row>
    <row r="643" spans="1:19" s="313" customFormat="1" x14ac:dyDescent="0.25">
      <c r="A643" s="305"/>
      <c r="B643" s="560">
        <v>0</v>
      </c>
      <c r="C643" s="346"/>
      <c r="D643" s="553">
        <v>0</v>
      </c>
      <c r="E643" s="553">
        <v>0</v>
      </c>
      <c r="F643" s="553">
        <v>0</v>
      </c>
      <c r="G643" s="553">
        <v>0</v>
      </c>
      <c r="H643" s="553">
        <v>0</v>
      </c>
      <c r="I643" s="553">
        <v>0</v>
      </c>
      <c r="J643" s="553">
        <v>0</v>
      </c>
      <c r="K643" s="553">
        <v>0</v>
      </c>
      <c r="L643" s="553">
        <v>0</v>
      </c>
      <c r="M643" s="553">
        <v>0</v>
      </c>
      <c r="N643" s="553">
        <v>0</v>
      </c>
      <c r="O643" s="553">
        <v>0</v>
      </c>
      <c r="P643" s="553">
        <v>0</v>
      </c>
      <c r="Q643" s="553">
        <v>0</v>
      </c>
      <c r="R643" s="553">
        <v>0</v>
      </c>
      <c r="S643" s="553">
        <v>0</v>
      </c>
    </row>
    <row r="644" spans="1:19" s="313" customFormat="1" x14ac:dyDescent="0.25">
      <c r="A644" s="305"/>
      <c r="B644" s="560">
        <v>0</v>
      </c>
      <c r="C644" s="346"/>
      <c r="D644" s="553">
        <v>0</v>
      </c>
      <c r="E644" s="553">
        <v>0</v>
      </c>
      <c r="F644" s="553">
        <v>0</v>
      </c>
      <c r="G644" s="553">
        <v>0</v>
      </c>
      <c r="H644" s="553">
        <v>0</v>
      </c>
      <c r="I644" s="553">
        <v>0</v>
      </c>
      <c r="J644" s="553">
        <v>0</v>
      </c>
      <c r="K644" s="553">
        <v>0</v>
      </c>
      <c r="L644" s="553">
        <v>0</v>
      </c>
      <c r="M644" s="553">
        <v>0</v>
      </c>
      <c r="N644" s="553">
        <v>0</v>
      </c>
      <c r="O644" s="553">
        <v>0</v>
      </c>
      <c r="P644" s="553">
        <v>0</v>
      </c>
      <c r="Q644" s="553">
        <v>0</v>
      </c>
      <c r="R644" s="553">
        <v>0</v>
      </c>
      <c r="S644" s="553">
        <v>0</v>
      </c>
    </row>
    <row r="645" spans="1:19" s="313" customFormat="1" x14ac:dyDescent="0.25">
      <c r="A645" s="305"/>
      <c r="B645" s="560">
        <v>0</v>
      </c>
      <c r="C645" s="346"/>
      <c r="D645" s="553">
        <v>0</v>
      </c>
      <c r="E645" s="553">
        <v>0</v>
      </c>
      <c r="F645" s="553">
        <v>0</v>
      </c>
      <c r="G645" s="553">
        <v>0</v>
      </c>
      <c r="H645" s="553">
        <v>0</v>
      </c>
      <c r="I645" s="553">
        <v>0</v>
      </c>
      <c r="J645" s="553">
        <v>0</v>
      </c>
      <c r="K645" s="553">
        <v>0</v>
      </c>
      <c r="L645" s="553">
        <v>0</v>
      </c>
      <c r="M645" s="553">
        <v>0</v>
      </c>
      <c r="N645" s="553">
        <v>0</v>
      </c>
      <c r="O645" s="553">
        <v>0</v>
      </c>
      <c r="P645" s="553">
        <v>0</v>
      </c>
      <c r="Q645" s="553">
        <v>0</v>
      </c>
      <c r="R645" s="553">
        <v>0</v>
      </c>
      <c r="S645" s="553">
        <v>0</v>
      </c>
    </row>
    <row r="646" spans="1:19" s="313" customFormat="1" x14ac:dyDescent="0.25">
      <c r="A646" s="305"/>
      <c r="B646" s="560">
        <v>0</v>
      </c>
      <c r="C646" s="346"/>
      <c r="D646" s="553">
        <v>0</v>
      </c>
      <c r="E646" s="553">
        <v>0</v>
      </c>
      <c r="F646" s="553">
        <v>0</v>
      </c>
      <c r="G646" s="553">
        <v>0</v>
      </c>
      <c r="H646" s="553">
        <v>0</v>
      </c>
      <c r="I646" s="553">
        <v>0</v>
      </c>
      <c r="J646" s="553">
        <v>0</v>
      </c>
      <c r="K646" s="553">
        <v>0</v>
      </c>
      <c r="L646" s="553">
        <v>0</v>
      </c>
      <c r="M646" s="553">
        <v>0</v>
      </c>
      <c r="N646" s="553">
        <v>0</v>
      </c>
      <c r="O646" s="553">
        <v>0</v>
      </c>
      <c r="P646" s="553">
        <v>0</v>
      </c>
      <c r="Q646" s="553">
        <v>0</v>
      </c>
      <c r="R646" s="553">
        <v>0</v>
      </c>
      <c r="S646" s="553">
        <v>0</v>
      </c>
    </row>
    <row r="647" spans="1:19" s="313" customFormat="1" x14ac:dyDescent="0.25">
      <c r="A647" s="305"/>
      <c r="B647" s="560">
        <v>0</v>
      </c>
      <c r="C647" s="346"/>
      <c r="D647" s="553">
        <v>0</v>
      </c>
      <c r="E647" s="553">
        <v>0</v>
      </c>
      <c r="F647" s="553">
        <v>0</v>
      </c>
      <c r="G647" s="553">
        <v>0</v>
      </c>
      <c r="H647" s="553">
        <v>0</v>
      </c>
      <c r="I647" s="553">
        <v>0</v>
      </c>
      <c r="J647" s="553">
        <v>0</v>
      </c>
      <c r="K647" s="553">
        <v>0</v>
      </c>
      <c r="L647" s="553">
        <v>0</v>
      </c>
      <c r="M647" s="553">
        <v>0</v>
      </c>
      <c r="N647" s="553">
        <v>0</v>
      </c>
      <c r="O647" s="553">
        <v>0</v>
      </c>
      <c r="P647" s="553">
        <v>0</v>
      </c>
      <c r="Q647" s="553">
        <v>0</v>
      </c>
      <c r="R647" s="553">
        <v>0</v>
      </c>
      <c r="S647" s="553">
        <v>0</v>
      </c>
    </row>
    <row r="648" spans="1:19" s="313" customFormat="1" x14ac:dyDescent="0.25">
      <c r="A648" s="305"/>
      <c r="B648" s="560">
        <v>0</v>
      </c>
      <c r="C648" s="346"/>
      <c r="D648" s="553">
        <v>0</v>
      </c>
      <c r="E648" s="553">
        <v>0</v>
      </c>
      <c r="F648" s="553">
        <v>0</v>
      </c>
      <c r="G648" s="553">
        <v>0</v>
      </c>
      <c r="H648" s="553">
        <v>0</v>
      </c>
      <c r="I648" s="553">
        <v>0</v>
      </c>
      <c r="J648" s="553">
        <v>0</v>
      </c>
      <c r="K648" s="553">
        <v>0</v>
      </c>
      <c r="L648" s="553">
        <v>0</v>
      </c>
      <c r="M648" s="553">
        <v>0</v>
      </c>
      <c r="N648" s="553">
        <v>0</v>
      </c>
      <c r="O648" s="553">
        <v>0</v>
      </c>
      <c r="P648" s="553">
        <v>0</v>
      </c>
      <c r="Q648" s="553">
        <v>0</v>
      </c>
      <c r="R648" s="553">
        <v>0</v>
      </c>
      <c r="S648" s="553">
        <v>0</v>
      </c>
    </row>
    <row r="649" spans="1:19" s="313" customFormat="1" x14ac:dyDescent="0.25">
      <c r="A649" s="305"/>
      <c r="B649" s="560">
        <v>0</v>
      </c>
      <c r="C649" s="346"/>
      <c r="D649" s="553">
        <v>0</v>
      </c>
      <c r="E649" s="553">
        <v>0</v>
      </c>
      <c r="F649" s="553">
        <v>0</v>
      </c>
      <c r="G649" s="553">
        <v>0</v>
      </c>
      <c r="H649" s="553">
        <v>0</v>
      </c>
      <c r="I649" s="553">
        <v>0</v>
      </c>
      <c r="J649" s="553">
        <v>0</v>
      </c>
      <c r="K649" s="553">
        <v>0</v>
      </c>
      <c r="L649" s="553">
        <v>0</v>
      </c>
      <c r="M649" s="553">
        <v>0</v>
      </c>
      <c r="N649" s="553">
        <v>0</v>
      </c>
      <c r="O649" s="553">
        <v>0</v>
      </c>
      <c r="P649" s="553">
        <v>0</v>
      </c>
      <c r="Q649" s="553">
        <v>0</v>
      </c>
      <c r="R649" s="553">
        <v>0</v>
      </c>
      <c r="S649" s="553">
        <v>0</v>
      </c>
    </row>
    <row r="650" spans="1:19" s="313" customFormat="1" x14ac:dyDescent="0.25">
      <c r="A650" s="305"/>
      <c r="B650" s="560">
        <v>0</v>
      </c>
      <c r="C650" s="346"/>
      <c r="D650" s="553">
        <v>0</v>
      </c>
      <c r="E650" s="553">
        <v>0</v>
      </c>
      <c r="F650" s="553">
        <v>0</v>
      </c>
      <c r="G650" s="553">
        <v>0</v>
      </c>
      <c r="H650" s="553">
        <v>0</v>
      </c>
      <c r="I650" s="553">
        <v>0</v>
      </c>
      <c r="J650" s="553">
        <v>0</v>
      </c>
      <c r="K650" s="553">
        <v>0</v>
      </c>
      <c r="L650" s="553">
        <v>0</v>
      </c>
      <c r="M650" s="553">
        <v>0</v>
      </c>
      <c r="N650" s="553">
        <v>0</v>
      </c>
      <c r="O650" s="553">
        <v>0</v>
      </c>
      <c r="P650" s="553">
        <v>0</v>
      </c>
      <c r="Q650" s="553">
        <v>0</v>
      </c>
      <c r="R650" s="553">
        <v>0</v>
      </c>
      <c r="S650" s="553">
        <v>0</v>
      </c>
    </row>
    <row r="651" spans="1:19" s="313" customFormat="1" x14ac:dyDescent="0.25">
      <c r="A651" s="305"/>
      <c r="B651" s="560">
        <v>0</v>
      </c>
      <c r="C651" s="346"/>
      <c r="D651" s="553">
        <v>0</v>
      </c>
      <c r="E651" s="553">
        <v>0</v>
      </c>
      <c r="F651" s="553">
        <v>0</v>
      </c>
      <c r="G651" s="553">
        <v>0</v>
      </c>
      <c r="H651" s="553">
        <v>0</v>
      </c>
      <c r="I651" s="553">
        <v>0</v>
      </c>
      <c r="J651" s="553">
        <v>0</v>
      </c>
      <c r="K651" s="553">
        <v>0</v>
      </c>
      <c r="L651" s="553">
        <v>0</v>
      </c>
      <c r="M651" s="553">
        <v>0</v>
      </c>
      <c r="N651" s="553">
        <v>0</v>
      </c>
      <c r="O651" s="553">
        <v>0</v>
      </c>
      <c r="P651" s="553">
        <v>0</v>
      </c>
      <c r="Q651" s="553">
        <v>0</v>
      </c>
      <c r="R651" s="553">
        <v>0</v>
      </c>
      <c r="S651" s="553">
        <v>0</v>
      </c>
    </row>
    <row r="652" spans="1:19" s="313" customFormat="1" x14ac:dyDescent="0.25">
      <c r="A652" s="305"/>
      <c r="B652" s="560">
        <v>0</v>
      </c>
      <c r="C652" s="346"/>
      <c r="D652" s="553">
        <v>0</v>
      </c>
      <c r="E652" s="553">
        <v>0</v>
      </c>
      <c r="F652" s="553">
        <v>0</v>
      </c>
      <c r="G652" s="553">
        <v>0</v>
      </c>
      <c r="H652" s="553">
        <v>0</v>
      </c>
      <c r="I652" s="553">
        <v>0</v>
      </c>
      <c r="J652" s="553">
        <v>0</v>
      </c>
      <c r="K652" s="553">
        <v>0</v>
      </c>
      <c r="L652" s="553">
        <v>0</v>
      </c>
      <c r="M652" s="553">
        <v>0</v>
      </c>
      <c r="N652" s="553">
        <v>0</v>
      </c>
      <c r="O652" s="553">
        <v>0</v>
      </c>
      <c r="P652" s="553">
        <v>0</v>
      </c>
      <c r="Q652" s="553">
        <v>0</v>
      </c>
      <c r="R652" s="553">
        <v>0</v>
      </c>
      <c r="S652" s="553">
        <v>0</v>
      </c>
    </row>
    <row r="653" spans="1:19" s="313" customFormat="1" x14ac:dyDescent="0.25">
      <c r="A653" s="305"/>
      <c r="B653" s="560">
        <v>0</v>
      </c>
      <c r="C653" s="346"/>
      <c r="D653" s="553">
        <v>0</v>
      </c>
      <c r="E653" s="553">
        <v>0</v>
      </c>
      <c r="F653" s="553">
        <v>0</v>
      </c>
      <c r="G653" s="553">
        <v>0</v>
      </c>
      <c r="H653" s="553">
        <v>0</v>
      </c>
      <c r="I653" s="553">
        <v>0</v>
      </c>
      <c r="J653" s="553">
        <v>0</v>
      </c>
      <c r="K653" s="553">
        <v>0</v>
      </c>
      <c r="L653" s="553">
        <v>0</v>
      </c>
      <c r="M653" s="553">
        <v>0</v>
      </c>
      <c r="N653" s="553">
        <v>0</v>
      </c>
      <c r="O653" s="553">
        <v>0</v>
      </c>
      <c r="P653" s="553">
        <v>0</v>
      </c>
      <c r="Q653" s="553">
        <v>0</v>
      </c>
      <c r="R653" s="553">
        <v>0</v>
      </c>
      <c r="S653" s="553">
        <v>0</v>
      </c>
    </row>
    <row r="654" spans="1:19" s="313" customFormat="1" x14ac:dyDescent="0.25">
      <c r="A654" s="305"/>
      <c r="B654" s="560">
        <v>0</v>
      </c>
      <c r="C654" s="346"/>
      <c r="D654" s="553">
        <v>0</v>
      </c>
      <c r="E654" s="553">
        <v>0</v>
      </c>
      <c r="F654" s="553">
        <v>0</v>
      </c>
      <c r="G654" s="553">
        <v>0</v>
      </c>
      <c r="H654" s="553">
        <v>0</v>
      </c>
      <c r="I654" s="553">
        <v>0</v>
      </c>
      <c r="J654" s="553">
        <v>0</v>
      </c>
      <c r="K654" s="553">
        <v>0</v>
      </c>
      <c r="L654" s="553">
        <v>0</v>
      </c>
      <c r="M654" s="553">
        <v>0</v>
      </c>
      <c r="N654" s="553">
        <v>0</v>
      </c>
      <c r="O654" s="553">
        <v>0</v>
      </c>
      <c r="P654" s="553">
        <v>0</v>
      </c>
      <c r="Q654" s="553">
        <v>0</v>
      </c>
      <c r="R654" s="553">
        <v>0</v>
      </c>
      <c r="S654" s="553">
        <v>0</v>
      </c>
    </row>
    <row r="655" spans="1:19" s="313" customFormat="1" x14ac:dyDescent="0.25">
      <c r="A655" s="305"/>
      <c r="B655" s="560">
        <v>0</v>
      </c>
      <c r="C655" s="346"/>
      <c r="D655" s="553">
        <v>0</v>
      </c>
      <c r="E655" s="553">
        <v>0</v>
      </c>
      <c r="F655" s="553">
        <v>0</v>
      </c>
      <c r="G655" s="553">
        <v>0</v>
      </c>
      <c r="H655" s="553">
        <v>0</v>
      </c>
      <c r="I655" s="553">
        <v>0</v>
      </c>
      <c r="J655" s="553">
        <v>0</v>
      </c>
      <c r="K655" s="553">
        <v>0</v>
      </c>
      <c r="L655" s="553">
        <v>0</v>
      </c>
      <c r="M655" s="553">
        <v>0</v>
      </c>
      <c r="N655" s="553">
        <v>0</v>
      </c>
      <c r="O655" s="553">
        <v>0</v>
      </c>
      <c r="P655" s="553">
        <v>0</v>
      </c>
      <c r="Q655" s="553">
        <v>0</v>
      </c>
      <c r="R655" s="553">
        <v>0</v>
      </c>
      <c r="S655" s="553">
        <v>0</v>
      </c>
    </row>
    <row r="656" spans="1:19" s="313" customFormat="1" x14ac:dyDescent="0.25">
      <c r="A656" s="305"/>
      <c r="B656" s="560">
        <v>0</v>
      </c>
      <c r="C656" s="346"/>
      <c r="D656" s="553">
        <v>0</v>
      </c>
      <c r="E656" s="553">
        <v>0</v>
      </c>
      <c r="F656" s="553">
        <v>0</v>
      </c>
      <c r="G656" s="553">
        <v>0</v>
      </c>
      <c r="H656" s="553">
        <v>0</v>
      </c>
      <c r="I656" s="553">
        <v>0</v>
      </c>
      <c r="J656" s="553">
        <v>0</v>
      </c>
      <c r="K656" s="553">
        <v>0</v>
      </c>
      <c r="L656" s="553">
        <v>0</v>
      </c>
      <c r="M656" s="553">
        <v>0</v>
      </c>
      <c r="N656" s="553">
        <v>0</v>
      </c>
      <c r="O656" s="553">
        <v>0</v>
      </c>
      <c r="P656" s="553">
        <v>0</v>
      </c>
      <c r="Q656" s="553">
        <v>0</v>
      </c>
      <c r="R656" s="553">
        <v>0</v>
      </c>
      <c r="S656" s="553">
        <v>0</v>
      </c>
    </row>
    <row r="657" spans="1:19" s="313" customFormat="1" x14ac:dyDescent="0.25">
      <c r="A657" s="305"/>
      <c r="B657" s="560">
        <v>0</v>
      </c>
      <c r="C657" s="346"/>
      <c r="D657" s="553">
        <v>0</v>
      </c>
      <c r="E657" s="553">
        <v>0</v>
      </c>
      <c r="F657" s="553">
        <v>0</v>
      </c>
      <c r="G657" s="553">
        <v>0</v>
      </c>
      <c r="H657" s="553">
        <v>0</v>
      </c>
      <c r="I657" s="553">
        <v>0</v>
      </c>
      <c r="J657" s="553">
        <v>0</v>
      </c>
      <c r="K657" s="553">
        <v>0</v>
      </c>
      <c r="L657" s="553">
        <v>0</v>
      </c>
      <c r="M657" s="553">
        <v>0</v>
      </c>
      <c r="N657" s="553">
        <v>0</v>
      </c>
      <c r="O657" s="553">
        <v>0</v>
      </c>
      <c r="P657" s="553">
        <v>0</v>
      </c>
      <c r="Q657" s="553">
        <v>0</v>
      </c>
      <c r="R657" s="553">
        <v>0</v>
      </c>
      <c r="S657" s="553">
        <v>0</v>
      </c>
    </row>
    <row r="658" spans="1:19" s="313" customFormat="1" x14ac:dyDescent="0.25">
      <c r="A658" s="305"/>
      <c r="B658" s="560">
        <v>0</v>
      </c>
      <c r="C658" s="346"/>
      <c r="D658" s="553">
        <v>0</v>
      </c>
      <c r="E658" s="553">
        <v>0</v>
      </c>
      <c r="F658" s="553">
        <v>0</v>
      </c>
      <c r="G658" s="553">
        <v>0</v>
      </c>
      <c r="H658" s="553">
        <v>0</v>
      </c>
      <c r="I658" s="553">
        <v>0</v>
      </c>
      <c r="J658" s="553">
        <v>0</v>
      </c>
      <c r="K658" s="553">
        <v>0</v>
      </c>
      <c r="L658" s="553">
        <v>0</v>
      </c>
      <c r="M658" s="553">
        <v>0</v>
      </c>
      <c r="N658" s="553">
        <v>0</v>
      </c>
      <c r="O658" s="553">
        <v>0</v>
      </c>
      <c r="P658" s="553">
        <v>0</v>
      </c>
      <c r="Q658" s="553">
        <v>0</v>
      </c>
      <c r="R658" s="553">
        <v>0</v>
      </c>
      <c r="S658" s="553">
        <v>0</v>
      </c>
    </row>
    <row r="659" spans="1:19" s="313" customFormat="1" x14ac:dyDescent="0.25">
      <c r="A659" s="305"/>
      <c r="B659" s="560">
        <v>0</v>
      </c>
      <c r="C659" s="346"/>
      <c r="D659" s="553">
        <v>0</v>
      </c>
      <c r="E659" s="553">
        <v>0</v>
      </c>
      <c r="F659" s="553">
        <v>0</v>
      </c>
      <c r="G659" s="553">
        <v>0</v>
      </c>
      <c r="H659" s="553">
        <v>0</v>
      </c>
      <c r="I659" s="553">
        <v>0</v>
      </c>
      <c r="J659" s="553">
        <v>0</v>
      </c>
      <c r="K659" s="553">
        <v>0</v>
      </c>
      <c r="L659" s="553">
        <v>0</v>
      </c>
      <c r="M659" s="553">
        <v>0</v>
      </c>
      <c r="N659" s="553">
        <v>0</v>
      </c>
      <c r="O659" s="553">
        <v>0</v>
      </c>
      <c r="P659" s="553">
        <v>0</v>
      </c>
      <c r="Q659" s="553">
        <v>0</v>
      </c>
      <c r="R659" s="553">
        <v>0</v>
      </c>
      <c r="S659" s="553">
        <v>0</v>
      </c>
    </row>
    <row r="660" spans="1:19" s="313" customFormat="1" x14ac:dyDescent="0.25">
      <c r="A660" s="305"/>
      <c r="B660" s="560">
        <v>0</v>
      </c>
      <c r="C660" s="346"/>
      <c r="D660" s="553">
        <v>0</v>
      </c>
      <c r="E660" s="553">
        <v>0</v>
      </c>
      <c r="F660" s="553">
        <v>0</v>
      </c>
      <c r="G660" s="553">
        <v>0</v>
      </c>
      <c r="H660" s="553">
        <v>0</v>
      </c>
      <c r="I660" s="553">
        <v>0</v>
      </c>
      <c r="J660" s="553">
        <v>0</v>
      </c>
      <c r="K660" s="553">
        <v>0</v>
      </c>
      <c r="L660" s="553">
        <v>0</v>
      </c>
      <c r="M660" s="553">
        <v>0</v>
      </c>
      <c r="N660" s="553">
        <v>0</v>
      </c>
      <c r="O660" s="553">
        <v>0</v>
      </c>
      <c r="P660" s="553">
        <v>0</v>
      </c>
      <c r="Q660" s="553">
        <v>0</v>
      </c>
      <c r="R660" s="553">
        <v>0</v>
      </c>
      <c r="S660" s="553">
        <v>0</v>
      </c>
    </row>
    <row r="661" spans="1:19" s="313" customFormat="1" x14ac:dyDescent="0.25">
      <c r="A661" s="305"/>
      <c r="B661" s="560">
        <v>0</v>
      </c>
      <c r="C661" s="346"/>
      <c r="D661" s="553">
        <v>0</v>
      </c>
      <c r="E661" s="553">
        <v>0</v>
      </c>
      <c r="F661" s="553">
        <v>0</v>
      </c>
      <c r="G661" s="553">
        <v>0</v>
      </c>
      <c r="H661" s="553">
        <v>0</v>
      </c>
      <c r="I661" s="553">
        <v>0</v>
      </c>
      <c r="J661" s="553">
        <v>0</v>
      </c>
      <c r="K661" s="553">
        <v>0</v>
      </c>
      <c r="L661" s="553">
        <v>0</v>
      </c>
      <c r="M661" s="553">
        <v>0</v>
      </c>
      <c r="N661" s="553">
        <v>0</v>
      </c>
      <c r="O661" s="553">
        <v>0</v>
      </c>
      <c r="P661" s="553">
        <v>0</v>
      </c>
      <c r="Q661" s="553">
        <v>0</v>
      </c>
      <c r="R661" s="553">
        <v>0</v>
      </c>
      <c r="S661" s="553">
        <v>0</v>
      </c>
    </row>
    <row r="662" spans="1:19" s="313" customFormat="1" x14ac:dyDescent="0.25">
      <c r="A662" s="305"/>
      <c r="B662" s="560">
        <v>0</v>
      </c>
      <c r="C662" s="346"/>
      <c r="D662" s="553">
        <v>0</v>
      </c>
      <c r="E662" s="553">
        <v>0</v>
      </c>
      <c r="F662" s="553">
        <v>0</v>
      </c>
      <c r="G662" s="553">
        <v>0</v>
      </c>
      <c r="H662" s="553">
        <v>0</v>
      </c>
      <c r="I662" s="553">
        <v>0</v>
      </c>
      <c r="J662" s="553">
        <v>0</v>
      </c>
      <c r="K662" s="553">
        <v>0</v>
      </c>
      <c r="L662" s="553">
        <v>0</v>
      </c>
      <c r="M662" s="553">
        <v>0</v>
      </c>
      <c r="N662" s="553">
        <v>0</v>
      </c>
      <c r="O662" s="553">
        <v>0</v>
      </c>
      <c r="P662" s="553">
        <v>0</v>
      </c>
      <c r="Q662" s="553">
        <v>0</v>
      </c>
      <c r="R662" s="553">
        <v>0</v>
      </c>
      <c r="S662" s="553">
        <v>0</v>
      </c>
    </row>
    <row r="663" spans="1:19" s="313" customFormat="1" x14ac:dyDescent="0.25">
      <c r="A663" s="305"/>
      <c r="B663" s="560">
        <v>0</v>
      </c>
      <c r="C663" s="346"/>
      <c r="D663" s="553">
        <v>0</v>
      </c>
      <c r="E663" s="553">
        <v>0</v>
      </c>
      <c r="F663" s="553">
        <v>0</v>
      </c>
      <c r="G663" s="553">
        <v>0</v>
      </c>
      <c r="H663" s="553">
        <v>0</v>
      </c>
      <c r="I663" s="553">
        <v>0</v>
      </c>
      <c r="J663" s="553">
        <v>0</v>
      </c>
      <c r="K663" s="553">
        <v>0</v>
      </c>
      <c r="L663" s="553">
        <v>0</v>
      </c>
      <c r="M663" s="553">
        <v>0</v>
      </c>
      <c r="N663" s="553">
        <v>0</v>
      </c>
      <c r="O663" s="553">
        <v>0</v>
      </c>
      <c r="P663" s="553">
        <v>0</v>
      </c>
      <c r="Q663" s="553">
        <v>0</v>
      </c>
      <c r="R663" s="553">
        <v>0</v>
      </c>
      <c r="S663" s="553">
        <v>0</v>
      </c>
    </row>
    <row r="664" spans="1:19" s="313" customFormat="1" x14ac:dyDescent="0.25">
      <c r="A664" s="305"/>
      <c r="B664" s="560">
        <v>0</v>
      </c>
      <c r="C664" s="346"/>
      <c r="D664" s="553">
        <v>0</v>
      </c>
      <c r="E664" s="553">
        <v>0</v>
      </c>
      <c r="F664" s="553">
        <v>0</v>
      </c>
      <c r="G664" s="553">
        <v>0</v>
      </c>
      <c r="H664" s="553">
        <v>0</v>
      </c>
      <c r="I664" s="553">
        <v>0</v>
      </c>
      <c r="J664" s="553">
        <v>0</v>
      </c>
      <c r="K664" s="553">
        <v>0</v>
      </c>
      <c r="L664" s="553">
        <v>0</v>
      </c>
      <c r="M664" s="553">
        <v>0</v>
      </c>
      <c r="N664" s="553">
        <v>0</v>
      </c>
      <c r="O664" s="553">
        <v>0</v>
      </c>
      <c r="P664" s="553">
        <v>0</v>
      </c>
      <c r="Q664" s="553">
        <v>0</v>
      </c>
      <c r="R664" s="553">
        <v>0</v>
      </c>
      <c r="S664" s="553">
        <v>0</v>
      </c>
    </row>
    <row r="665" spans="1:19" s="313" customFormat="1" x14ac:dyDescent="0.25">
      <c r="A665" s="305"/>
      <c r="B665" s="560">
        <v>0</v>
      </c>
      <c r="C665" s="346"/>
      <c r="D665" s="553">
        <v>0</v>
      </c>
      <c r="E665" s="553">
        <v>0</v>
      </c>
      <c r="F665" s="553">
        <v>0</v>
      </c>
      <c r="G665" s="553">
        <v>0</v>
      </c>
      <c r="H665" s="553">
        <v>0</v>
      </c>
      <c r="I665" s="553">
        <v>0</v>
      </c>
      <c r="J665" s="553">
        <v>0</v>
      </c>
      <c r="K665" s="553">
        <v>0</v>
      </c>
      <c r="L665" s="553">
        <v>0</v>
      </c>
      <c r="M665" s="553">
        <v>0</v>
      </c>
      <c r="N665" s="553">
        <v>0</v>
      </c>
      <c r="O665" s="553">
        <v>0</v>
      </c>
      <c r="P665" s="553">
        <v>0</v>
      </c>
      <c r="Q665" s="553">
        <v>0</v>
      </c>
      <c r="R665" s="553">
        <v>0</v>
      </c>
      <c r="S665" s="553">
        <v>0</v>
      </c>
    </row>
    <row r="666" spans="1:19" s="313" customFormat="1" x14ac:dyDescent="0.25">
      <c r="A666" s="305"/>
      <c r="B666" s="560">
        <v>0</v>
      </c>
      <c r="C666" s="346"/>
      <c r="D666" s="553">
        <v>0</v>
      </c>
      <c r="E666" s="553">
        <v>0</v>
      </c>
      <c r="F666" s="553">
        <v>0</v>
      </c>
      <c r="G666" s="553">
        <v>0</v>
      </c>
      <c r="H666" s="553">
        <v>0</v>
      </c>
      <c r="I666" s="553">
        <v>0</v>
      </c>
      <c r="J666" s="553">
        <v>0</v>
      </c>
      <c r="K666" s="553">
        <v>0</v>
      </c>
      <c r="L666" s="553">
        <v>0</v>
      </c>
      <c r="M666" s="553">
        <v>0</v>
      </c>
      <c r="N666" s="553">
        <v>0</v>
      </c>
      <c r="O666" s="553">
        <v>0</v>
      </c>
      <c r="P666" s="553">
        <v>0</v>
      </c>
      <c r="Q666" s="553">
        <v>0</v>
      </c>
      <c r="R666" s="553">
        <v>0</v>
      </c>
      <c r="S666" s="553">
        <v>0</v>
      </c>
    </row>
    <row r="667" spans="1:19" s="313" customFormat="1" x14ac:dyDescent="0.25">
      <c r="A667" s="305"/>
      <c r="B667" s="560">
        <v>0</v>
      </c>
      <c r="C667" s="346"/>
      <c r="D667" s="553">
        <v>0</v>
      </c>
      <c r="E667" s="553">
        <v>0</v>
      </c>
      <c r="F667" s="553">
        <v>0</v>
      </c>
      <c r="G667" s="553">
        <v>0</v>
      </c>
      <c r="H667" s="553">
        <v>0</v>
      </c>
      <c r="I667" s="553">
        <v>0</v>
      </c>
      <c r="J667" s="553">
        <v>0</v>
      </c>
      <c r="K667" s="553">
        <v>0</v>
      </c>
      <c r="L667" s="553">
        <v>0</v>
      </c>
      <c r="M667" s="553">
        <v>0</v>
      </c>
      <c r="N667" s="553">
        <v>0</v>
      </c>
      <c r="O667" s="553">
        <v>0</v>
      </c>
      <c r="P667" s="553">
        <v>0</v>
      </c>
      <c r="Q667" s="553">
        <v>0</v>
      </c>
      <c r="R667" s="553">
        <v>0</v>
      </c>
      <c r="S667" s="553">
        <v>0</v>
      </c>
    </row>
    <row r="668" spans="1:19" s="313" customFormat="1" x14ac:dyDescent="0.25">
      <c r="A668" s="305"/>
      <c r="B668" s="560">
        <v>0</v>
      </c>
      <c r="C668" s="346"/>
      <c r="D668" s="553">
        <v>0</v>
      </c>
      <c r="E668" s="553">
        <v>0</v>
      </c>
      <c r="F668" s="553">
        <v>0</v>
      </c>
      <c r="G668" s="553">
        <v>0</v>
      </c>
      <c r="H668" s="553">
        <v>0</v>
      </c>
      <c r="I668" s="553">
        <v>0</v>
      </c>
      <c r="J668" s="553">
        <v>0</v>
      </c>
      <c r="K668" s="553">
        <v>0</v>
      </c>
      <c r="L668" s="553">
        <v>0</v>
      </c>
      <c r="M668" s="553">
        <v>0</v>
      </c>
      <c r="N668" s="553">
        <v>0</v>
      </c>
      <c r="O668" s="553">
        <v>0</v>
      </c>
      <c r="P668" s="553">
        <v>0</v>
      </c>
      <c r="Q668" s="553">
        <v>0</v>
      </c>
      <c r="R668" s="553">
        <v>0</v>
      </c>
      <c r="S668" s="553">
        <v>0</v>
      </c>
    </row>
    <row r="669" spans="1:19" s="313" customFormat="1" x14ac:dyDescent="0.25">
      <c r="A669" s="305"/>
      <c r="B669" s="560">
        <v>0</v>
      </c>
      <c r="C669" s="346"/>
      <c r="D669" s="553">
        <v>0</v>
      </c>
      <c r="E669" s="553">
        <v>0</v>
      </c>
      <c r="F669" s="553">
        <v>0</v>
      </c>
      <c r="G669" s="553">
        <v>0</v>
      </c>
      <c r="H669" s="553">
        <v>0</v>
      </c>
      <c r="I669" s="553">
        <v>0</v>
      </c>
      <c r="J669" s="553">
        <v>0</v>
      </c>
      <c r="K669" s="553">
        <v>0</v>
      </c>
      <c r="L669" s="553">
        <v>0</v>
      </c>
      <c r="M669" s="553">
        <v>0</v>
      </c>
      <c r="N669" s="553">
        <v>0</v>
      </c>
      <c r="O669" s="553">
        <v>0</v>
      </c>
      <c r="P669" s="553">
        <v>0</v>
      </c>
      <c r="Q669" s="553">
        <v>0</v>
      </c>
      <c r="R669" s="553">
        <v>0</v>
      </c>
      <c r="S669" s="553">
        <v>0</v>
      </c>
    </row>
    <row r="670" spans="1:19" s="313" customFormat="1" x14ac:dyDescent="0.25">
      <c r="A670" s="305"/>
      <c r="B670" s="560">
        <v>0</v>
      </c>
      <c r="C670" s="346"/>
      <c r="D670" s="553">
        <v>0</v>
      </c>
      <c r="E670" s="553">
        <v>0</v>
      </c>
      <c r="F670" s="553">
        <v>0</v>
      </c>
      <c r="G670" s="553">
        <v>0</v>
      </c>
      <c r="H670" s="553">
        <v>0</v>
      </c>
      <c r="I670" s="553">
        <v>0</v>
      </c>
      <c r="J670" s="553">
        <v>0</v>
      </c>
      <c r="K670" s="553">
        <v>0</v>
      </c>
      <c r="L670" s="553">
        <v>0</v>
      </c>
      <c r="M670" s="553">
        <v>0</v>
      </c>
      <c r="N670" s="553">
        <v>0</v>
      </c>
      <c r="O670" s="553">
        <v>0</v>
      </c>
      <c r="P670" s="553">
        <v>0</v>
      </c>
      <c r="Q670" s="553">
        <v>0</v>
      </c>
      <c r="R670" s="553">
        <v>0</v>
      </c>
      <c r="S670" s="553">
        <v>0</v>
      </c>
    </row>
    <row r="671" spans="1:19" s="313" customFormat="1" x14ac:dyDescent="0.25">
      <c r="A671" s="305"/>
      <c r="B671" s="560">
        <v>0</v>
      </c>
      <c r="C671" s="346"/>
      <c r="D671" s="553">
        <v>0</v>
      </c>
      <c r="E671" s="553">
        <v>0</v>
      </c>
      <c r="F671" s="553">
        <v>0</v>
      </c>
      <c r="G671" s="553">
        <v>0</v>
      </c>
      <c r="H671" s="553">
        <v>0</v>
      </c>
      <c r="I671" s="553">
        <v>0</v>
      </c>
      <c r="J671" s="553">
        <v>0</v>
      </c>
      <c r="K671" s="553">
        <v>0</v>
      </c>
      <c r="L671" s="553">
        <v>0</v>
      </c>
      <c r="M671" s="553">
        <v>0</v>
      </c>
      <c r="N671" s="553">
        <v>0</v>
      </c>
      <c r="O671" s="553">
        <v>0</v>
      </c>
      <c r="P671" s="553">
        <v>0</v>
      </c>
      <c r="Q671" s="553">
        <v>0</v>
      </c>
      <c r="R671" s="553">
        <v>0</v>
      </c>
      <c r="S671" s="553">
        <v>0</v>
      </c>
    </row>
    <row r="672" spans="1:19" s="313" customFormat="1" x14ac:dyDescent="0.25">
      <c r="A672" s="305"/>
      <c r="B672" s="560">
        <v>0</v>
      </c>
      <c r="C672" s="346"/>
      <c r="D672" s="553">
        <v>0</v>
      </c>
      <c r="E672" s="553">
        <v>0</v>
      </c>
      <c r="F672" s="553">
        <v>0</v>
      </c>
      <c r="G672" s="553">
        <v>0</v>
      </c>
      <c r="H672" s="553">
        <v>0</v>
      </c>
      <c r="I672" s="553">
        <v>0</v>
      </c>
      <c r="J672" s="553">
        <v>0</v>
      </c>
      <c r="K672" s="553">
        <v>0</v>
      </c>
      <c r="L672" s="553">
        <v>0</v>
      </c>
      <c r="M672" s="553">
        <v>0</v>
      </c>
      <c r="N672" s="553">
        <v>0</v>
      </c>
      <c r="O672" s="553">
        <v>0</v>
      </c>
      <c r="P672" s="553">
        <v>0</v>
      </c>
      <c r="Q672" s="553">
        <v>0</v>
      </c>
      <c r="R672" s="553">
        <v>0</v>
      </c>
      <c r="S672" s="553">
        <v>0</v>
      </c>
    </row>
    <row r="673" spans="1:19" s="313" customFormat="1" x14ac:dyDescent="0.25">
      <c r="A673" s="305"/>
      <c r="B673" s="560">
        <v>0</v>
      </c>
      <c r="C673" s="346"/>
      <c r="D673" s="553">
        <v>0</v>
      </c>
      <c r="E673" s="553">
        <v>0</v>
      </c>
      <c r="F673" s="553">
        <v>0</v>
      </c>
      <c r="G673" s="553">
        <v>0</v>
      </c>
      <c r="H673" s="553">
        <v>0</v>
      </c>
      <c r="I673" s="553">
        <v>0</v>
      </c>
      <c r="J673" s="553">
        <v>0</v>
      </c>
      <c r="K673" s="553">
        <v>0</v>
      </c>
      <c r="L673" s="553">
        <v>0</v>
      </c>
      <c r="M673" s="553">
        <v>0</v>
      </c>
      <c r="N673" s="553">
        <v>0</v>
      </c>
      <c r="O673" s="553">
        <v>0</v>
      </c>
      <c r="P673" s="553">
        <v>0</v>
      </c>
      <c r="Q673" s="553">
        <v>0</v>
      </c>
      <c r="R673" s="553">
        <v>0</v>
      </c>
      <c r="S673" s="553">
        <v>0</v>
      </c>
    </row>
    <row r="674" spans="1:19" s="313" customFormat="1" x14ac:dyDescent="0.25">
      <c r="A674" s="305"/>
      <c r="B674" s="560">
        <v>0</v>
      </c>
      <c r="C674" s="346"/>
      <c r="D674" s="553">
        <v>0</v>
      </c>
      <c r="E674" s="553">
        <v>0</v>
      </c>
      <c r="F674" s="553">
        <v>0</v>
      </c>
      <c r="G674" s="553">
        <v>0</v>
      </c>
      <c r="H674" s="553">
        <v>0</v>
      </c>
      <c r="I674" s="553">
        <v>0</v>
      </c>
      <c r="J674" s="553">
        <v>0</v>
      </c>
      <c r="K674" s="553">
        <v>0</v>
      </c>
      <c r="L674" s="553">
        <v>0</v>
      </c>
      <c r="M674" s="553">
        <v>0</v>
      </c>
      <c r="N674" s="553">
        <v>0</v>
      </c>
      <c r="O674" s="553">
        <v>0</v>
      </c>
      <c r="P674" s="553">
        <v>0</v>
      </c>
      <c r="Q674" s="553">
        <v>0</v>
      </c>
      <c r="R674" s="553">
        <v>0</v>
      </c>
      <c r="S674" s="553">
        <v>0</v>
      </c>
    </row>
    <row r="675" spans="1:19" s="313" customFormat="1" x14ac:dyDescent="0.25">
      <c r="A675" s="305"/>
      <c r="B675" s="560">
        <v>0</v>
      </c>
      <c r="C675" s="346"/>
      <c r="D675" s="553">
        <v>0</v>
      </c>
      <c r="E675" s="553">
        <v>0</v>
      </c>
      <c r="F675" s="553">
        <v>0</v>
      </c>
      <c r="G675" s="553">
        <v>0</v>
      </c>
      <c r="H675" s="553">
        <v>0</v>
      </c>
      <c r="I675" s="553">
        <v>0</v>
      </c>
      <c r="J675" s="553">
        <v>0</v>
      </c>
      <c r="K675" s="553">
        <v>0</v>
      </c>
      <c r="L675" s="553">
        <v>0</v>
      </c>
      <c r="M675" s="553">
        <v>0</v>
      </c>
      <c r="N675" s="553">
        <v>0</v>
      </c>
      <c r="O675" s="553">
        <v>0</v>
      </c>
      <c r="P675" s="553">
        <v>0</v>
      </c>
      <c r="Q675" s="553">
        <v>0</v>
      </c>
      <c r="R675" s="553">
        <v>0</v>
      </c>
      <c r="S675" s="553">
        <v>0</v>
      </c>
    </row>
    <row r="676" spans="1:19" s="313" customFormat="1" x14ac:dyDescent="0.25">
      <c r="A676" s="305"/>
      <c r="B676" s="560">
        <v>0</v>
      </c>
      <c r="C676" s="346"/>
      <c r="D676" s="553">
        <v>0</v>
      </c>
      <c r="E676" s="553">
        <v>0</v>
      </c>
      <c r="F676" s="553">
        <v>0</v>
      </c>
      <c r="G676" s="553">
        <v>0</v>
      </c>
      <c r="H676" s="553">
        <v>0</v>
      </c>
      <c r="I676" s="553">
        <v>0</v>
      </c>
      <c r="J676" s="553">
        <v>0</v>
      </c>
      <c r="K676" s="553">
        <v>0</v>
      </c>
      <c r="L676" s="553">
        <v>0</v>
      </c>
      <c r="M676" s="553">
        <v>0</v>
      </c>
      <c r="N676" s="553">
        <v>0</v>
      </c>
      <c r="O676" s="553">
        <v>0</v>
      </c>
      <c r="P676" s="553">
        <v>0</v>
      </c>
      <c r="Q676" s="553">
        <v>0</v>
      </c>
      <c r="R676" s="553">
        <v>0</v>
      </c>
      <c r="S676" s="553">
        <v>0</v>
      </c>
    </row>
    <row r="677" spans="1:19" s="313" customFormat="1" x14ac:dyDescent="0.25">
      <c r="A677" s="305"/>
      <c r="B677" s="560">
        <v>0</v>
      </c>
      <c r="C677" s="346"/>
      <c r="D677" s="553">
        <v>0</v>
      </c>
      <c r="E677" s="553">
        <v>0</v>
      </c>
      <c r="F677" s="553">
        <v>0</v>
      </c>
      <c r="G677" s="553">
        <v>0</v>
      </c>
      <c r="H677" s="553">
        <v>0</v>
      </c>
      <c r="I677" s="553">
        <v>0</v>
      </c>
      <c r="J677" s="553">
        <v>0</v>
      </c>
      <c r="K677" s="553">
        <v>0</v>
      </c>
      <c r="L677" s="553">
        <v>0</v>
      </c>
      <c r="M677" s="553">
        <v>0</v>
      </c>
      <c r="N677" s="553">
        <v>0</v>
      </c>
      <c r="O677" s="553">
        <v>0</v>
      </c>
      <c r="P677" s="553">
        <v>0</v>
      </c>
      <c r="Q677" s="553">
        <v>0</v>
      </c>
      <c r="R677" s="553">
        <v>0</v>
      </c>
      <c r="S677" s="553">
        <v>0</v>
      </c>
    </row>
    <row r="678" spans="1:19" s="313" customFormat="1" x14ac:dyDescent="0.25">
      <c r="A678" s="305"/>
      <c r="B678" s="560">
        <v>0</v>
      </c>
      <c r="C678" s="346"/>
      <c r="D678" s="553">
        <v>0</v>
      </c>
      <c r="E678" s="553">
        <v>0</v>
      </c>
      <c r="F678" s="553">
        <v>0</v>
      </c>
      <c r="G678" s="553">
        <v>0</v>
      </c>
      <c r="H678" s="553">
        <v>0</v>
      </c>
      <c r="I678" s="553">
        <v>0</v>
      </c>
      <c r="J678" s="553">
        <v>0</v>
      </c>
      <c r="K678" s="553">
        <v>0</v>
      </c>
      <c r="L678" s="553">
        <v>0</v>
      </c>
      <c r="M678" s="553">
        <v>0</v>
      </c>
      <c r="N678" s="553">
        <v>0</v>
      </c>
      <c r="O678" s="553">
        <v>0</v>
      </c>
      <c r="P678" s="553">
        <v>0</v>
      </c>
      <c r="Q678" s="553">
        <v>0</v>
      </c>
      <c r="R678" s="553">
        <v>0</v>
      </c>
      <c r="S678" s="553">
        <v>0</v>
      </c>
    </row>
    <row r="679" spans="1:19" s="313" customFormat="1" x14ac:dyDescent="0.25">
      <c r="A679" s="305"/>
      <c r="B679" s="560">
        <v>0</v>
      </c>
      <c r="C679" s="346"/>
      <c r="D679" s="553">
        <v>0</v>
      </c>
      <c r="E679" s="553">
        <v>0</v>
      </c>
      <c r="F679" s="553">
        <v>0</v>
      </c>
      <c r="G679" s="553">
        <v>0</v>
      </c>
      <c r="H679" s="553">
        <v>0</v>
      </c>
      <c r="I679" s="553">
        <v>0</v>
      </c>
      <c r="J679" s="553">
        <v>0</v>
      </c>
      <c r="K679" s="553">
        <v>0</v>
      </c>
      <c r="L679" s="553">
        <v>0</v>
      </c>
      <c r="M679" s="553">
        <v>0</v>
      </c>
      <c r="N679" s="553">
        <v>0</v>
      </c>
      <c r="O679" s="553">
        <v>0</v>
      </c>
      <c r="P679" s="553">
        <v>0</v>
      </c>
      <c r="Q679" s="553">
        <v>0</v>
      </c>
      <c r="R679" s="553">
        <v>0</v>
      </c>
      <c r="S679" s="553">
        <v>0</v>
      </c>
    </row>
    <row r="680" spans="1:19" s="313" customFormat="1" x14ac:dyDescent="0.25">
      <c r="A680" s="305"/>
      <c r="B680" s="560">
        <v>0</v>
      </c>
      <c r="C680" s="346"/>
      <c r="D680" s="553">
        <v>0</v>
      </c>
      <c r="E680" s="553">
        <v>0</v>
      </c>
      <c r="F680" s="553">
        <v>0</v>
      </c>
      <c r="G680" s="553">
        <v>0</v>
      </c>
      <c r="H680" s="553">
        <v>0</v>
      </c>
      <c r="I680" s="553">
        <v>0</v>
      </c>
      <c r="J680" s="553">
        <v>0</v>
      </c>
      <c r="K680" s="553">
        <v>0</v>
      </c>
      <c r="L680" s="553">
        <v>0</v>
      </c>
      <c r="M680" s="553">
        <v>0</v>
      </c>
      <c r="N680" s="553">
        <v>0</v>
      </c>
      <c r="O680" s="553">
        <v>0</v>
      </c>
      <c r="P680" s="553">
        <v>0</v>
      </c>
      <c r="Q680" s="553">
        <v>0</v>
      </c>
      <c r="R680" s="553">
        <v>0</v>
      </c>
      <c r="S680" s="553">
        <v>0</v>
      </c>
    </row>
    <row r="681" spans="1:19" s="313" customFormat="1" x14ac:dyDescent="0.25">
      <c r="A681" s="305"/>
      <c r="B681" s="560">
        <v>0</v>
      </c>
      <c r="C681" s="346"/>
      <c r="D681" s="553">
        <v>0</v>
      </c>
      <c r="E681" s="553">
        <v>0</v>
      </c>
      <c r="F681" s="553">
        <v>0</v>
      </c>
      <c r="G681" s="553">
        <v>0</v>
      </c>
      <c r="H681" s="553">
        <v>0</v>
      </c>
      <c r="I681" s="553">
        <v>0</v>
      </c>
      <c r="J681" s="553">
        <v>0</v>
      </c>
      <c r="K681" s="553">
        <v>0</v>
      </c>
      <c r="L681" s="553">
        <v>0</v>
      </c>
      <c r="M681" s="553">
        <v>0</v>
      </c>
      <c r="N681" s="553">
        <v>0</v>
      </c>
      <c r="O681" s="553">
        <v>0</v>
      </c>
      <c r="P681" s="553">
        <v>0</v>
      </c>
      <c r="Q681" s="553">
        <v>0</v>
      </c>
      <c r="R681" s="553">
        <v>0</v>
      </c>
      <c r="S681" s="553">
        <v>0</v>
      </c>
    </row>
    <row r="682" spans="1:19" s="313" customFormat="1" x14ac:dyDescent="0.25">
      <c r="A682" s="305"/>
      <c r="B682" s="560">
        <v>0</v>
      </c>
      <c r="C682" s="346"/>
      <c r="D682" s="553">
        <v>0</v>
      </c>
      <c r="E682" s="553">
        <v>0</v>
      </c>
      <c r="F682" s="553">
        <v>0</v>
      </c>
      <c r="G682" s="553">
        <v>0</v>
      </c>
      <c r="H682" s="553">
        <v>0</v>
      </c>
      <c r="I682" s="553">
        <v>0</v>
      </c>
      <c r="J682" s="553">
        <v>0</v>
      </c>
      <c r="K682" s="553">
        <v>0</v>
      </c>
      <c r="L682" s="553">
        <v>0</v>
      </c>
      <c r="M682" s="553">
        <v>0</v>
      </c>
      <c r="N682" s="553">
        <v>0</v>
      </c>
      <c r="O682" s="553">
        <v>0</v>
      </c>
      <c r="P682" s="553">
        <v>0</v>
      </c>
      <c r="Q682" s="553">
        <v>0</v>
      </c>
      <c r="R682" s="553">
        <v>0</v>
      </c>
      <c r="S682" s="553">
        <v>0</v>
      </c>
    </row>
    <row r="683" spans="1:19" s="313" customFormat="1" x14ac:dyDescent="0.25">
      <c r="A683" s="305"/>
      <c r="B683" s="560">
        <v>0</v>
      </c>
      <c r="C683" s="346"/>
      <c r="D683" s="553">
        <v>0</v>
      </c>
      <c r="E683" s="553">
        <v>0</v>
      </c>
      <c r="F683" s="553">
        <v>0</v>
      </c>
      <c r="G683" s="553">
        <v>0</v>
      </c>
      <c r="H683" s="553">
        <v>0</v>
      </c>
      <c r="I683" s="553">
        <v>0</v>
      </c>
      <c r="J683" s="553">
        <v>0</v>
      </c>
      <c r="K683" s="553">
        <v>0</v>
      </c>
      <c r="L683" s="553">
        <v>0</v>
      </c>
      <c r="M683" s="553">
        <v>0</v>
      </c>
      <c r="N683" s="553">
        <v>0</v>
      </c>
      <c r="O683" s="553">
        <v>0</v>
      </c>
      <c r="P683" s="553">
        <v>0</v>
      </c>
      <c r="Q683" s="553">
        <v>0</v>
      </c>
      <c r="R683" s="553">
        <v>0</v>
      </c>
      <c r="S683" s="553">
        <v>0</v>
      </c>
    </row>
    <row r="684" spans="1:19" s="313" customFormat="1" x14ac:dyDescent="0.25">
      <c r="A684" s="305"/>
      <c r="B684" s="560">
        <v>0</v>
      </c>
      <c r="C684" s="346"/>
      <c r="D684" s="553">
        <v>0</v>
      </c>
      <c r="E684" s="553">
        <v>0</v>
      </c>
      <c r="F684" s="553">
        <v>0</v>
      </c>
      <c r="G684" s="553">
        <v>0</v>
      </c>
      <c r="H684" s="553">
        <v>0</v>
      </c>
      <c r="I684" s="553">
        <v>0</v>
      </c>
      <c r="J684" s="553">
        <v>0</v>
      </c>
      <c r="K684" s="553">
        <v>0</v>
      </c>
      <c r="L684" s="553">
        <v>0</v>
      </c>
      <c r="M684" s="553">
        <v>0</v>
      </c>
      <c r="N684" s="553">
        <v>0</v>
      </c>
      <c r="O684" s="553">
        <v>0</v>
      </c>
      <c r="P684" s="553">
        <v>0</v>
      </c>
      <c r="Q684" s="553">
        <v>0</v>
      </c>
      <c r="R684" s="553">
        <v>0</v>
      </c>
      <c r="S684" s="553">
        <v>0</v>
      </c>
    </row>
    <row r="685" spans="1:19" s="313" customFormat="1" x14ac:dyDescent="0.25">
      <c r="A685" s="305"/>
      <c r="B685" s="560">
        <v>0</v>
      </c>
      <c r="C685" s="346"/>
      <c r="D685" s="553">
        <v>0</v>
      </c>
      <c r="E685" s="553">
        <v>0</v>
      </c>
      <c r="F685" s="553">
        <v>0</v>
      </c>
      <c r="G685" s="553">
        <v>0</v>
      </c>
      <c r="H685" s="553">
        <v>0</v>
      </c>
      <c r="I685" s="553">
        <v>0</v>
      </c>
      <c r="J685" s="553">
        <v>0</v>
      </c>
      <c r="K685" s="553">
        <v>0</v>
      </c>
      <c r="L685" s="553">
        <v>0</v>
      </c>
      <c r="M685" s="553">
        <v>0</v>
      </c>
      <c r="N685" s="553">
        <v>0</v>
      </c>
      <c r="O685" s="553">
        <v>0</v>
      </c>
      <c r="P685" s="553">
        <v>0</v>
      </c>
      <c r="Q685" s="553">
        <v>0</v>
      </c>
      <c r="R685" s="553">
        <v>0</v>
      </c>
      <c r="S685" s="553">
        <v>0</v>
      </c>
    </row>
    <row r="686" spans="1:19" s="313" customFormat="1" x14ac:dyDescent="0.25">
      <c r="A686" s="305"/>
      <c r="B686" s="560">
        <v>0</v>
      </c>
      <c r="C686" s="346"/>
      <c r="D686" s="553">
        <v>0</v>
      </c>
      <c r="E686" s="553">
        <v>0</v>
      </c>
      <c r="F686" s="553">
        <v>0</v>
      </c>
      <c r="G686" s="553">
        <v>0</v>
      </c>
      <c r="H686" s="553">
        <v>0</v>
      </c>
      <c r="I686" s="553">
        <v>0</v>
      </c>
      <c r="J686" s="553">
        <v>0</v>
      </c>
      <c r="K686" s="553">
        <v>0</v>
      </c>
      <c r="L686" s="553">
        <v>0</v>
      </c>
      <c r="M686" s="553">
        <v>0</v>
      </c>
      <c r="N686" s="553">
        <v>0</v>
      </c>
      <c r="O686" s="553">
        <v>0</v>
      </c>
      <c r="P686" s="553">
        <v>0</v>
      </c>
      <c r="Q686" s="553">
        <v>0</v>
      </c>
      <c r="R686" s="553">
        <v>0</v>
      </c>
      <c r="S686" s="553">
        <v>0</v>
      </c>
    </row>
    <row r="687" spans="1:19" s="313" customFormat="1" x14ac:dyDescent="0.25">
      <c r="A687" s="305"/>
      <c r="B687" s="560">
        <v>0</v>
      </c>
      <c r="C687" s="346"/>
      <c r="D687" s="553">
        <v>0</v>
      </c>
      <c r="E687" s="553">
        <v>0</v>
      </c>
      <c r="F687" s="553">
        <v>0</v>
      </c>
      <c r="G687" s="553">
        <v>0</v>
      </c>
      <c r="H687" s="553">
        <v>0</v>
      </c>
      <c r="I687" s="553">
        <v>0</v>
      </c>
      <c r="J687" s="553">
        <v>0</v>
      </c>
      <c r="K687" s="553">
        <v>0</v>
      </c>
      <c r="L687" s="553">
        <v>0</v>
      </c>
      <c r="M687" s="553">
        <v>0</v>
      </c>
      <c r="N687" s="553">
        <v>0</v>
      </c>
      <c r="O687" s="553">
        <v>0</v>
      </c>
      <c r="P687" s="553">
        <v>0</v>
      </c>
      <c r="Q687" s="553">
        <v>0</v>
      </c>
      <c r="R687" s="553">
        <v>0</v>
      </c>
      <c r="S687" s="553">
        <v>0</v>
      </c>
    </row>
    <row r="688" spans="1:19" s="313" customFormat="1" x14ac:dyDescent="0.25">
      <c r="A688" s="305"/>
      <c r="B688" s="560">
        <v>0</v>
      </c>
      <c r="C688" s="346"/>
      <c r="D688" s="553">
        <v>0</v>
      </c>
      <c r="E688" s="553">
        <v>0</v>
      </c>
      <c r="F688" s="553">
        <v>0</v>
      </c>
      <c r="G688" s="553">
        <v>0</v>
      </c>
      <c r="H688" s="553">
        <v>0</v>
      </c>
      <c r="I688" s="553">
        <v>0</v>
      </c>
      <c r="J688" s="553">
        <v>0</v>
      </c>
      <c r="K688" s="553">
        <v>0</v>
      </c>
      <c r="L688" s="553">
        <v>0</v>
      </c>
      <c r="M688" s="553">
        <v>0</v>
      </c>
      <c r="N688" s="553">
        <v>0</v>
      </c>
      <c r="O688" s="553">
        <v>0</v>
      </c>
      <c r="P688" s="553">
        <v>0</v>
      </c>
      <c r="Q688" s="553">
        <v>0</v>
      </c>
      <c r="R688" s="553">
        <v>0</v>
      </c>
      <c r="S688" s="553">
        <v>0</v>
      </c>
    </row>
    <row r="689" spans="1:19" s="313" customFormat="1" x14ac:dyDescent="0.25">
      <c r="A689" s="305"/>
      <c r="B689" s="560">
        <v>0</v>
      </c>
      <c r="C689" s="346"/>
      <c r="D689" s="553">
        <v>0</v>
      </c>
      <c r="E689" s="553">
        <v>0</v>
      </c>
      <c r="F689" s="553">
        <v>0</v>
      </c>
      <c r="G689" s="553">
        <v>0</v>
      </c>
      <c r="H689" s="553">
        <v>0</v>
      </c>
      <c r="I689" s="553">
        <v>0</v>
      </c>
      <c r="J689" s="553">
        <v>0</v>
      </c>
      <c r="K689" s="553">
        <v>0</v>
      </c>
      <c r="L689" s="553">
        <v>0</v>
      </c>
      <c r="M689" s="553">
        <v>0</v>
      </c>
      <c r="N689" s="553">
        <v>0</v>
      </c>
      <c r="O689" s="553">
        <v>0</v>
      </c>
      <c r="P689" s="553">
        <v>0</v>
      </c>
      <c r="Q689" s="553">
        <v>0</v>
      </c>
      <c r="R689" s="553">
        <v>0</v>
      </c>
      <c r="S689" s="553">
        <v>0</v>
      </c>
    </row>
    <row r="690" spans="1:19" s="313" customFormat="1" x14ac:dyDescent="0.25">
      <c r="A690" s="305"/>
      <c r="B690" s="560">
        <v>0</v>
      </c>
      <c r="C690" s="346"/>
      <c r="D690" s="553">
        <v>0</v>
      </c>
      <c r="E690" s="553">
        <v>0</v>
      </c>
      <c r="F690" s="553">
        <v>0</v>
      </c>
      <c r="G690" s="553">
        <v>0</v>
      </c>
      <c r="H690" s="553">
        <v>0</v>
      </c>
      <c r="I690" s="553">
        <v>0</v>
      </c>
      <c r="J690" s="553">
        <v>0</v>
      </c>
      <c r="K690" s="553">
        <v>0</v>
      </c>
      <c r="L690" s="553">
        <v>0</v>
      </c>
      <c r="M690" s="553">
        <v>0</v>
      </c>
      <c r="N690" s="553">
        <v>0</v>
      </c>
      <c r="O690" s="553">
        <v>0</v>
      </c>
      <c r="P690" s="553">
        <v>0</v>
      </c>
      <c r="Q690" s="553">
        <v>0</v>
      </c>
      <c r="R690" s="553">
        <v>0</v>
      </c>
      <c r="S690" s="553">
        <v>0</v>
      </c>
    </row>
    <row r="691" spans="1:19" s="313" customFormat="1" x14ac:dyDescent="0.25">
      <c r="A691" s="305"/>
      <c r="B691" s="560">
        <v>0</v>
      </c>
      <c r="C691" s="346"/>
      <c r="D691" s="553">
        <v>0</v>
      </c>
      <c r="E691" s="553">
        <v>0</v>
      </c>
      <c r="F691" s="553">
        <v>0</v>
      </c>
      <c r="G691" s="553">
        <v>0</v>
      </c>
      <c r="H691" s="553">
        <v>0</v>
      </c>
      <c r="I691" s="553">
        <v>0</v>
      </c>
      <c r="J691" s="553">
        <v>0</v>
      </c>
      <c r="K691" s="553">
        <v>0</v>
      </c>
      <c r="L691" s="553">
        <v>0</v>
      </c>
      <c r="M691" s="553">
        <v>0</v>
      </c>
      <c r="N691" s="553">
        <v>0</v>
      </c>
      <c r="O691" s="553">
        <v>0</v>
      </c>
      <c r="P691" s="553">
        <v>0</v>
      </c>
      <c r="Q691" s="553">
        <v>0</v>
      </c>
      <c r="R691" s="553">
        <v>0</v>
      </c>
      <c r="S691" s="553">
        <v>0</v>
      </c>
    </row>
    <row r="692" spans="1:19" s="313" customFormat="1" x14ac:dyDescent="0.25">
      <c r="A692" s="305"/>
      <c r="B692" s="560">
        <v>0</v>
      </c>
      <c r="C692" s="346"/>
      <c r="D692" s="554">
        <v>0</v>
      </c>
      <c r="E692" s="554">
        <v>0</v>
      </c>
      <c r="F692" s="554">
        <v>0</v>
      </c>
      <c r="G692" s="554">
        <v>0</v>
      </c>
      <c r="H692" s="554">
        <v>0</v>
      </c>
      <c r="I692" s="554">
        <v>0</v>
      </c>
      <c r="J692" s="554">
        <v>0</v>
      </c>
      <c r="K692" s="554">
        <v>0</v>
      </c>
      <c r="L692" s="554">
        <v>0</v>
      </c>
      <c r="M692" s="554">
        <v>0</v>
      </c>
      <c r="N692" s="554">
        <v>0</v>
      </c>
      <c r="O692" s="554">
        <v>0</v>
      </c>
      <c r="P692" s="554">
        <v>0</v>
      </c>
      <c r="Q692" s="554">
        <v>0</v>
      </c>
      <c r="R692" s="554">
        <v>0</v>
      </c>
      <c r="S692" s="554">
        <v>0</v>
      </c>
    </row>
    <row r="693" spans="1:19" s="313" customFormat="1" x14ac:dyDescent="0.25">
      <c r="A693" s="305"/>
      <c r="B693" s="325" t="s">
        <v>353</v>
      </c>
      <c r="C693" s="346"/>
      <c r="D693" s="557">
        <f>_xlfn.AGGREGATE(9,6,D573:D692)</f>
        <v>6329.7373609706774</v>
      </c>
      <c r="E693" s="557">
        <f t="shared" ref="E693:S693" si="23">_xlfn.AGGREGATE(9,6,E573:E692)</f>
        <v>3651.6883116883118</v>
      </c>
      <c r="F693" s="557">
        <f t="shared" si="23"/>
        <v>12030.556296914096</v>
      </c>
      <c r="G693" s="557">
        <f t="shared" si="23"/>
        <v>5379.800331792866</v>
      </c>
      <c r="H693" s="557">
        <f t="shared" si="23"/>
        <v>11405.490196078432</v>
      </c>
      <c r="I693" s="557">
        <f t="shared" si="23"/>
        <v>0</v>
      </c>
      <c r="J693" s="557">
        <f t="shared" si="23"/>
        <v>0</v>
      </c>
      <c r="K693" s="557">
        <f t="shared" si="23"/>
        <v>0</v>
      </c>
      <c r="L693" s="557">
        <f t="shared" si="23"/>
        <v>0</v>
      </c>
      <c r="M693" s="557">
        <f t="shared" si="23"/>
        <v>0</v>
      </c>
      <c r="N693" s="557">
        <f t="shared" si="23"/>
        <v>0</v>
      </c>
      <c r="O693" s="557">
        <f t="shared" si="23"/>
        <v>0</v>
      </c>
      <c r="P693" s="557">
        <f t="shared" si="23"/>
        <v>0</v>
      </c>
      <c r="Q693" s="557">
        <f t="shared" si="23"/>
        <v>0</v>
      </c>
      <c r="R693" s="557">
        <f t="shared" si="23"/>
        <v>0</v>
      </c>
      <c r="S693" s="557">
        <f t="shared" si="23"/>
        <v>0</v>
      </c>
    </row>
    <row r="694" spans="1:19" s="313" customFormat="1" x14ac:dyDescent="0.25">
      <c r="A694" s="305"/>
      <c r="B694" s="564" t="str">
        <f ca="1">_xlfn.FORMULATEXT(B$573)</f>
        <v>{=消費項目_大分類}</v>
      </c>
      <c r="C694" s="487"/>
      <c r="D694" s="564" t="str">
        <f t="shared" ref="D694:S694" ca="1" si="24">_xlfn.FORMULATEXT(D$573)</f>
        <v>{=IF(_スイッチ_SIM_観光消費単価&lt;&gt;"1.シミュレーションを行う", 消費単価_大, 消費単価_大_SIM)}</v>
      </c>
      <c r="E694" s="564" t="str">
        <f t="shared" ca="1" si="24"/>
        <v>{=IF(_スイッチ_SIM_観光消費単価&lt;&gt;"1.シミュレーションを行う", 消費単価_大, 消費単価_大_SIM)}</v>
      </c>
      <c r="F694" s="564" t="str">
        <f t="shared" ca="1" si="24"/>
        <v>{=IF(_スイッチ_SIM_観光消費単価&lt;&gt;"1.シミュレーションを行う", 消費単価_大, 消費単価_大_SIM)}</v>
      </c>
      <c r="G694" s="564" t="str">
        <f t="shared" ca="1" si="24"/>
        <v>{=IF(_スイッチ_SIM_観光消費単価&lt;&gt;"1.シミュレーションを行う", 消費単価_大, 消費単価_大_SIM)}</v>
      </c>
      <c r="H694" s="564" t="str">
        <f t="shared" ca="1" si="24"/>
        <v>{=IF(_スイッチ_SIM_観光消費単価&lt;&gt;"1.シミュレーションを行う", 消費単価_大, 消費単価_大_SIM)}</v>
      </c>
      <c r="I694" s="564" t="str">
        <f t="shared" ca="1" si="24"/>
        <v>{=IF(_スイッチ_SIM_観光消費単価&lt;&gt;"1.シミュレーションを行う", 消費単価_大, 消費単価_大_SIM)}</v>
      </c>
      <c r="J694" s="564" t="str">
        <f t="shared" ca="1" si="24"/>
        <v>{=IF(_スイッチ_SIM_観光消費単価&lt;&gt;"1.シミュレーションを行う", 消費単価_大, 消費単価_大_SIM)}</v>
      </c>
      <c r="K694" s="564" t="str">
        <f t="shared" ca="1" si="24"/>
        <v>{=IF(_スイッチ_SIM_観光消費単価&lt;&gt;"1.シミュレーションを行う", 消費単価_大, 消費単価_大_SIM)}</v>
      </c>
      <c r="L694" s="564" t="str">
        <f t="shared" ca="1" si="24"/>
        <v>{=IF(_スイッチ_SIM_観光消費単価&lt;&gt;"1.シミュレーションを行う", 消費単価_大, 消費単価_大_SIM)}</v>
      </c>
      <c r="M694" s="564" t="str">
        <f t="shared" ca="1" si="24"/>
        <v>{=IF(_スイッチ_SIM_観光消費単価&lt;&gt;"1.シミュレーションを行う", 消費単価_大, 消費単価_大_SIM)}</v>
      </c>
      <c r="N694" s="564" t="str">
        <f t="shared" ca="1" si="24"/>
        <v>{=IF(_スイッチ_SIM_観光消費単価&lt;&gt;"1.シミュレーションを行う", 消費単価_大, 消費単価_大_SIM)}</v>
      </c>
      <c r="O694" s="564" t="str">
        <f t="shared" ca="1" si="24"/>
        <v>{=IF(_スイッチ_SIM_観光消費単価&lt;&gt;"1.シミュレーションを行う", 消費単価_大, 消費単価_大_SIM)}</v>
      </c>
      <c r="P694" s="564" t="str">
        <f t="shared" ca="1" si="24"/>
        <v>{=IF(_スイッチ_SIM_観光消費単価&lt;&gt;"1.シミュレーションを行う", 消費単価_大, 消費単価_大_SIM)}</v>
      </c>
      <c r="Q694" s="564" t="str">
        <f t="shared" ca="1" si="24"/>
        <v>{=IF(_スイッチ_SIM_観光消費単価&lt;&gt;"1.シミュレーションを行う", 消費単価_大, 消費単価_大_SIM)}</v>
      </c>
      <c r="R694" s="564" t="str">
        <f t="shared" ca="1" si="24"/>
        <v>{=IF(_スイッチ_SIM_観光消費単価&lt;&gt;"1.シミュレーションを行う", 消費単価_大, 消費単価_大_SIM)}</v>
      </c>
      <c r="S694" s="564" t="str">
        <f t="shared" ca="1" si="24"/>
        <v>{=IF(_スイッチ_SIM_観光消費単価&lt;&gt;"1.シミュレーションを行う", 消費単価_大, 消費単価_大_SIM)}</v>
      </c>
    </row>
    <row r="695" spans="1:19" s="313" customFormat="1" x14ac:dyDescent="0.25">
      <c r="A695" s="305"/>
      <c r="B695" s="565">
        <f t="array" aca="1" ref="B695" ca="1">SUM(IF(EXACT(_xlfn.FORMULATEXT(B$573), _xlfn.FORMULATEXT(B$573:B$692)), 1, 0))</f>
        <v>120</v>
      </c>
      <c r="C695" s="326"/>
      <c r="D695" s="565">
        <f t="array" aca="1" ref="D695" ca="1">SUM(IF(EXACT(_xlfn.FORMULATEXT(D$573), _xlfn.FORMULATEXT(D$573:D$692)), 1, 0))</f>
        <v>120</v>
      </c>
      <c r="E695" s="565">
        <f t="array" aca="1" ref="E695" ca="1">SUM(IF(EXACT(_xlfn.FORMULATEXT(E$573), _xlfn.FORMULATEXT(E$573:E$692)), 1, 0))</f>
        <v>120</v>
      </c>
      <c r="F695" s="565">
        <f t="array" aca="1" ref="F695" ca="1">SUM(IF(EXACT(_xlfn.FORMULATEXT(F$573), _xlfn.FORMULATEXT(F$573:F$692)), 1, 0))</f>
        <v>120</v>
      </c>
      <c r="G695" s="565">
        <f t="array" aca="1" ref="G695" ca="1">SUM(IF(EXACT(_xlfn.FORMULATEXT(G$573), _xlfn.FORMULATEXT(G$573:G$692)), 1, 0))</f>
        <v>120</v>
      </c>
      <c r="H695" s="565">
        <f t="array" aca="1" ref="H695" ca="1">SUM(IF(EXACT(_xlfn.FORMULATEXT(H$573), _xlfn.FORMULATEXT(H$573:H$692)), 1, 0))</f>
        <v>120</v>
      </c>
      <c r="I695" s="565">
        <f t="array" aca="1" ref="I695" ca="1">SUM(IF(EXACT(_xlfn.FORMULATEXT(I$573), _xlfn.FORMULATEXT(I$573:I$692)), 1, 0))</f>
        <v>120</v>
      </c>
      <c r="J695" s="565">
        <f t="array" aca="1" ref="J695" ca="1">SUM(IF(EXACT(_xlfn.FORMULATEXT(J$573), _xlfn.FORMULATEXT(J$573:J$692)), 1, 0))</f>
        <v>120</v>
      </c>
      <c r="K695" s="565">
        <f t="array" aca="1" ref="K695" ca="1">SUM(IF(EXACT(_xlfn.FORMULATEXT(K$573), _xlfn.FORMULATEXT(K$573:K$692)), 1, 0))</f>
        <v>120</v>
      </c>
      <c r="L695" s="565">
        <f t="array" aca="1" ref="L695" ca="1">SUM(IF(EXACT(_xlfn.FORMULATEXT(L$573), _xlfn.FORMULATEXT(L$573:L$692)), 1, 0))</f>
        <v>120</v>
      </c>
      <c r="M695" s="565">
        <f t="array" aca="1" ref="M695" ca="1">SUM(IF(EXACT(_xlfn.FORMULATEXT(M$573), _xlfn.FORMULATEXT(M$573:M$692)), 1, 0))</f>
        <v>120</v>
      </c>
      <c r="N695" s="565">
        <f t="array" aca="1" ref="N695" ca="1">SUM(IF(EXACT(_xlfn.FORMULATEXT(N$573), _xlfn.FORMULATEXT(N$573:N$692)), 1, 0))</f>
        <v>120</v>
      </c>
      <c r="O695" s="565">
        <f t="array" aca="1" ref="O695" ca="1">SUM(IF(EXACT(_xlfn.FORMULATEXT(O$573), _xlfn.FORMULATEXT(O$573:O$692)), 1, 0))</f>
        <v>120</v>
      </c>
      <c r="P695" s="565">
        <f t="array" aca="1" ref="P695" ca="1">SUM(IF(EXACT(_xlfn.FORMULATEXT(P$573), _xlfn.FORMULATEXT(P$573:P$692)), 1, 0))</f>
        <v>120</v>
      </c>
      <c r="Q695" s="565">
        <f t="array" aca="1" ref="Q695" ca="1">SUM(IF(EXACT(_xlfn.FORMULATEXT(Q$573), _xlfn.FORMULATEXT(Q$573:Q$692)), 1, 0))</f>
        <v>120</v>
      </c>
      <c r="R695" s="565">
        <f t="array" aca="1" ref="R695" ca="1">SUM(IF(EXACT(_xlfn.FORMULATEXT(R$573), _xlfn.FORMULATEXT(R$573:R$692)), 1, 0))</f>
        <v>120</v>
      </c>
      <c r="S695" s="565">
        <f t="array" aca="1" ref="S695" ca="1">SUM(IF(EXACT(_xlfn.FORMULATEXT(S$573), _xlfn.FORMULATEXT(S$573:S$692)), 1, 0))</f>
        <v>120</v>
      </c>
    </row>
    <row r="696" spans="1:19" s="313" customFormat="1" ht="47.25" x14ac:dyDescent="0.25">
      <c r="A696" s="305"/>
      <c r="B696" s="329" t="s">
        <v>587</v>
      </c>
      <c r="C696" s="480"/>
      <c r="D696" s="550" t="str">
        <f t="array" ref="D696:S696">TRANSPOSE(観光客属性)</f>
        <v>総数</v>
      </c>
      <c r="E696" s="551" t="str">
        <v>日帰り客</v>
      </c>
      <c r="F696" s="551" t="str">
        <v>宿泊客</v>
      </c>
      <c r="G696" s="551" t="str">
        <v>道内客</v>
      </c>
      <c r="H696" s="551" t="str">
        <v>道外客</v>
      </c>
      <c r="I696" s="551" t="str">
        <v>外国人客</v>
      </c>
      <c r="J696" s="551">
        <v>0</v>
      </c>
      <c r="K696" s="551">
        <v>0</v>
      </c>
      <c r="L696" s="551">
        <v>0</v>
      </c>
      <c r="M696" s="551">
        <v>0</v>
      </c>
      <c r="N696" s="551">
        <v>0</v>
      </c>
      <c r="O696" s="551">
        <v>0</v>
      </c>
      <c r="P696" s="551">
        <v>0</v>
      </c>
      <c r="Q696" s="551">
        <v>0</v>
      </c>
      <c r="R696" s="551">
        <v>0</v>
      </c>
      <c r="S696" s="551">
        <v>0</v>
      </c>
    </row>
    <row r="697" spans="1:19" s="313" customFormat="1" ht="15.75" customHeight="1" x14ac:dyDescent="0.25">
      <c r="A697" s="305"/>
      <c r="B697" s="561" t="str">
        <f t="array" ref="B697:B816">消費項目_小分類</f>
        <v>鉄道（ロープウェイ・ケーブルカー等含む）</v>
      </c>
      <c r="C697" s="481"/>
      <c r="D697" s="555">
        <f t="array" ref="D697:S816">IF(_スイッチ_SIM_観光消費単価&lt;&gt;"1.シミュレーションを行う", 消費単価_小, 消費単価_小_SIM)</f>
        <v>67.85546875</v>
      </c>
      <c r="E697" s="555">
        <v>11.560693641618498</v>
      </c>
      <c r="F697" s="555">
        <v>194.56962025316454</v>
      </c>
      <c r="G697" s="555">
        <v>36.174468085106383</v>
      </c>
      <c r="H697" s="555">
        <v>492.77777777777777</v>
      </c>
      <c r="I697" s="555">
        <v>0</v>
      </c>
      <c r="J697" s="555">
        <v>0</v>
      </c>
      <c r="K697" s="555">
        <v>0</v>
      </c>
      <c r="L697" s="555">
        <v>0</v>
      </c>
      <c r="M697" s="555">
        <v>0</v>
      </c>
      <c r="N697" s="555">
        <v>0</v>
      </c>
      <c r="O697" s="555">
        <v>0</v>
      </c>
      <c r="P697" s="555">
        <v>0</v>
      </c>
      <c r="Q697" s="555">
        <v>0</v>
      </c>
      <c r="R697" s="555">
        <v>0</v>
      </c>
      <c r="S697" s="555">
        <v>0</v>
      </c>
    </row>
    <row r="698" spans="1:19" s="313" customFormat="1" ht="15.75" customHeight="1" x14ac:dyDescent="0.25">
      <c r="A698" s="305"/>
      <c r="B698" s="561" t="str">
        <v>レンタカー代</v>
      </c>
      <c r="C698" s="481"/>
      <c r="D698" s="556">
        <v>1787.8688524590164</v>
      </c>
      <c r="E698" s="556">
        <v>1617.6470588235295</v>
      </c>
      <c r="F698" s="556">
        <v>2234.7368421052633</v>
      </c>
      <c r="G698" s="556">
        <v>1457.7617328519855</v>
      </c>
      <c r="H698" s="556">
        <v>5460</v>
      </c>
      <c r="I698" s="556">
        <v>0</v>
      </c>
      <c r="J698" s="556">
        <v>0</v>
      </c>
      <c r="K698" s="556">
        <v>0</v>
      </c>
      <c r="L698" s="556">
        <v>0</v>
      </c>
      <c r="M698" s="556">
        <v>0</v>
      </c>
      <c r="N698" s="556">
        <v>0</v>
      </c>
      <c r="O698" s="556">
        <v>0</v>
      </c>
      <c r="P698" s="556">
        <v>0</v>
      </c>
      <c r="Q698" s="556">
        <v>0</v>
      </c>
      <c r="R698" s="556">
        <v>0</v>
      </c>
      <c r="S698" s="556">
        <v>0</v>
      </c>
    </row>
    <row r="699" spans="1:19" s="313" customFormat="1" ht="15.75" customHeight="1" x14ac:dyDescent="0.25">
      <c r="A699" s="305"/>
      <c r="B699" s="561" t="str">
        <v>バス・タクシー・ハイヤー</v>
      </c>
      <c r="C699" s="481"/>
      <c r="D699" s="556">
        <v>478.57142857142856</v>
      </c>
      <c r="E699" s="556">
        <v>640.98360655737702</v>
      </c>
      <c r="F699" s="556">
        <v>126.58227848101266</v>
      </c>
      <c r="G699" s="556">
        <v>156.48535564853557</v>
      </c>
      <c r="H699" s="556">
        <v>3745.8333333333335</v>
      </c>
      <c r="I699" s="556">
        <v>0</v>
      </c>
      <c r="J699" s="556">
        <v>0</v>
      </c>
      <c r="K699" s="556">
        <v>0</v>
      </c>
      <c r="L699" s="556">
        <v>0</v>
      </c>
      <c r="M699" s="556">
        <v>0</v>
      </c>
      <c r="N699" s="556">
        <v>0</v>
      </c>
      <c r="O699" s="556">
        <v>0</v>
      </c>
      <c r="P699" s="556">
        <v>0</v>
      </c>
      <c r="Q699" s="556">
        <v>0</v>
      </c>
      <c r="R699" s="556">
        <v>0</v>
      </c>
      <c r="S699" s="556">
        <v>0</v>
      </c>
    </row>
    <row r="700" spans="1:19" s="313" customFormat="1" ht="15.75" customHeight="1" x14ac:dyDescent="0.25">
      <c r="A700" s="305"/>
      <c r="B700" s="561" t="str">
        <v>ガソリン代</v>
      </c>
      <c r="C700" s="481"/>
      <c r="D700" s="556">
        <v>699.4052044609665</v>
      </c>
      <c r="E700" s="556">
        <v>646.92307692307691</v>
      </c>
      <c r="F700" s="556">
        <v>848.19277108433732</v>
      </c>
      <c r="G700" s="556">
        <v>612.81632653061229</v>
      </c>
      <c r="H700" s="556">
        <v>1619.047619047619</v>
      </c>
      <c r="I700" s="556">
        <v>0</v>
      </c>
      <c r="J700" s="556">
        <v>0</v>
      </c>
      <c r="K700" s="556">
        <v>0</v>
      </c>
      <c r="L700" s="556">
        <v>0</v>
      </c>
      <c r="M700" s="556">
        <v>0</v>
      </c>
      <c r="N700" s="556">
        <v>0</v>
      </c>
      <c r="O700" s="556">
        <v>0</v>
      </c>
      <c r="P700" s="556">
        <v>0</v>
      </c>
      <c r="Q700" s="556">
        <v>0</v>
      </c>
      <c r="R700" s="556">
        <v>0</v>
      </c>
      <c r="S700" s="556">
        <v>0</v>
      </c>
    </row>
    <row r="701" spans="1:19" s="313" customFormat="1" ht="15.75" customHeight="1" x14ac:dyDescent="0.25">
      <c r="A701" s="305"/>
      <c r="B701" s="561" t="str">
        <v>有料道路、駐車料金</v>
      </c>
      <c r="C701" s="346"/>
      <c r="D701" s="556">
        <v>117.3046875</v>
      </c>
      <c r="E701" s="556">
        <v>46.24277456647399</v>
      </c>
      <c r="F701" s="556">
        <v>240.8860759493671</v>
      </c>
      <c r="G701" s="556">
        <v>93.61702127659575</v>
      </c>
      <c r="H701" s="556">
        <v>446.11111111111109</v>
      </c>
      <c r="I701" s="556">
        <v>0</v>
      </c>
      <c r="J701" s="556">
        <v>0</v>
      </c>
      <c r="K701" s="556">
        <v>0</v>
      </c>
      <c r="L701" s="556">
        <v>0</v>
      </c>
      <c r="M701" s="556">
        <v>0</v>
      </c>
      <c r="N701" s="556">
        <v>0</v>
      </c>
      <c r="O701" s="556">
        <v>0</v>
      </c>
      <c r="P701" s="556">
        <v>0</v>
      </c>
      <c r="Q701" s="556">
        <v>0</v>
      </c>
      <c r="R701" s="556">
        <v>0</v>
      </c>
      <c r="S701" s="556">
        <v>0</v>
      </c>
    </row>
    <row r="702" spans="1:19" s="313" customFormat="1" ht="15.75" customHeight="1" x14ac:dyDescent="0.25">
      <c r="A702" s="305"/>
      <c r="B702" s="561" t="str">
        <v>その他の交通費</v>
      </c>
      <c r="C702" s="346"/>
      <c r="D702" s="556">
        <v>15.56420233463035</v>
      </c>
      <c r="E702" s="556">
        <v>22.988505747126435</v>
      </c>
      <c r="F702" s="556">
        <v>0</v>
      </c>
      <c r="G702" s="556">
        <v>16.949152542372882</v>
      </c>
      <c r="H702" s="556">
        <v>0</v>
      </c>
      <c r="I702" s="556">
        <v>0</v>
      </c>
      <c r="J702" s="556">
        <v>0</v>
      </c>
      <c r="K702" s="556">
        <v>0</v>
      </c>
      <c r="L702" s="556">
        <v>0</v>
      </c>
      <c r="M702" s="556">
        <v>0</v>
      </c>
      <c r="N702" s="556">
        <v>0</v>
      </c>
      <c r="O702" s="556">
        <v>0</v>
      </c>
      <c r="P702" s="556">
        <v>0</v>
      </c>
      <c r="Q702" s="556">
        <v>0</v>
      </c>
      <c r="R702" s="556">
        <v>0</v>
      </c>
      <c r="S702" s="556">
        <v>0</v>
      </c>
    </row>
    <row r="703" spans="1:19" s="313" customFormat="1" ht="15.75" customHeight="1" x14ac:dyDescent="0.25">
      <c r="A703" s="305"/>
      <c r="B703" s="561" t="str">
        <v>宿泊</v>
      </c>
      <c r="C703" s="346"/>
      <c r="D703" s="556">
        <v>1722.0289855072465</v>
      </c>
      <c r="E703" s="556">
        <v>161.03896103896105</v>
      </c>
      <c r="F703" s="556">
        <v>5062.727272727273</v>
      </c>
      <c r="G703" s="556">
        <v>1236.426116838488</v>
      </c>
      <c r="H703" s="556">
        <v>4143.1372549019607</v>
      </c>
      <c r="I703" s="556">
        <v>0</v>
      </c>
      <c r="J703" s="556">
        <v>0</v>
      </c>
      <c r="K703" s="556">
        <v>0</v>
      </c>
      <c r="L703" s="556">
        <v>0</v>
      </c>
      <c r="M703" s="556">
        <v>0</v>
      </c>
      <c r="N703" s="556">
        <v>0</v>
      </c>
      <c r="O703" s="556">
        <v>0</v>
      </c>
      <c r="P703" s="556">
        <v>0</v>
      </c>
      <c r="Q703" s="556">
        <v>0</v>
      </c>
      <c r="R703" s="556">
        <v>0</v>
      </c>
      <c r="S703" s="556">
        <v>0</v>
      </c>
    </row>
    <row r="704" spans="1:19" s="313" customFormat="1" ht="15.75" customHeight="1" x14ac:dyDescent="0.25">
      <c r="A704" s="305"/>
      <c r="B704" s="561" t="str">
        <v>飲食</v>
      </c>
      <c r="C704" s="346"/>
      <c r="D704" s="556">
        <v>1508.608695652174</v>
      </c>
      <c r="E704" s="556">
        <v>744.02597402597405</v>
      </c>
      <c r="F704" s="556">
        <v>3060</v>
      </c>
      <c r="G704" s="556">
        <v>1350.9278350515465</v>
      </c>
      <c r="H704" s="556">
        <v>2369.6078431372548</v>
      </c>
      <c r="I704" s="556">
        <v>0</v>
      </c>
      <c r="J704" s="556">
        <v>0</v>
      </c>
      <c r="K704" s="556">
        <v>0</v>
      </c>
      <c r="L704" s="556">
        <v>0</v>
      </c>
      <c r="M704" s="556">
        <v>0</v>
      </c>
      <c r="N704" s="556">
        <v>0</v>
      </c>
      <c r="O704" s="556">
        <v>0</v>
      </c>
      <c r="P704" s="556">
        <v>0</v>
      </c>
      <c r="Q704" s="556">
        <v>0</v>
      </c>
      <c r="R704" s="556">
        <v>0</v>
      </c>
      <c r="S704" s="556">
        <v>0</v>
      </c>
    </row>
    <row r="705" spans="1:19" s="313" customFormat="1" ht="15.75" customHeight="1" x14ac:dyDescent="0.25">
      <c r="A705" s="305"/>
      <c r="B705" s="561" t="str">
        <v>農産品(果物・野菜・花など)</v>
      </c>
      <c r="C705" s="346"/>
      <c r="D705" s="556">
        <v>372.25</v>
      </c>
      <c r="E705" s="556">
        <v>412.65625</v>
      </c>
      <c r="F705" s="556">
        <v>297.61904761904759</v>
      </c>
      <c r="G705" s="556">
        <v>246.55870445344129</v>
      </c>
      <c r="H705" s="556">
        <v>1444.3333333333333</v>
      </c>
      <c r="I705" s="556">
        <v>0</v>
      </c>
      <c r="J705" s="556">
        <v>0</v>
      </c>
      <c r="K705" s="556">
        <v>0</v>
      </c>
      <c r="L705" s="556">
        <v>0</v>
      </c>
      <c r="M705" s="556">
        <v>0</v>
      </c>
      <c r="N705" s="556">
        <v>0</v>
      </c>
      <c r="O705" s="556">
        <v>0</v>
      </c>
      <c r="P705" s="556">
        <v>0</v>
      </c>
      <c r="Q705" s="556">
        <v>0</v>
      </c>
      <c r="R705" s="556">
        <v>0</v>
      </c>
      <c r="S705" s="556">
        <v>0</v>
      </c>
    </row>
    <row r="706" spans="1:19" s="313" customFormat="1" ht="15.75" customHeight="1" x14ac:dyDescent="0.25">
      <c r="A706" s="305"/>
      <c r="B706" s="561" t="str">
        <v>農畜産加工品(ハム・乳製品など)</v>
      </c>
      <c r="C706" s="346"/>
      <c r="D706" s="556">
        <v>65.648854961832058</v>
      </c>
      <c r="E706" s="556">
        <v>37.853107344632768</v>
      </c>
      <c r="F706" s="556">
        <v>129.62962962962962</v>
      </c>
      <c r="G706" s="556">
        <v>17.721518987341771</v>
      </c>
      <c r="H706" s="556">
        <v>590.90909090909088</v>
      </c>
      <c r="I706" s="556">
        <v>0</v>
      </c>
      <c r="J706" s="556">
        <v>0</v>
      </c>
      <c r="K706" s="556">
        <v>0</v>
      </c>
      <c r="L706" s="556">
        <v>0</v>
      </c>
      <c r="M706" s="556">
        <v>0</v>
      </c>
      <c r="N706" s="556">
        <v>0</v>
      </c>
      <c r="O706" s="556">
        <v>0</v>
      </c>
      <c r="P706" s="556">
        <v>0</v>
      </c>
      <c r="Q706" s="556">
        <v>0</v>
      </c>
      <c r="R706" s="556">
        <v>0</v>
      </c>
      <c r="S706" s="556">
        <v>0</v>
      </c>
    </row>
    <row r="707" spans="1:19" s="313" customFormat="1" ht="15.75" customHeight="1" x14ac:dyDescent="0.25">
      <c r="A707" s="305"/>
      <c r="B707" s="561" t="str">
        <v>その他の食料品（お菓子・お酒・弁当など）</v>
      </c>
      <c r="C707" s="346"/>
      <c r="D707" s="556">
        <v>167.34082397003746</v>
      </c>
      <c r="E707" s="556">
        <v>154.88888888888889</v>
      </c>
      <c r="F707" s="556">
        <v>202.40963855421685</v>
      </c>
      <c r="G707" s="556">
        <v>32.21757322175732</v>
      </c>
      <c r="H707" s="556">
        <v>1479.2</v>
      </c>
      <c r="I707" s="556">
        <v>0</v>
      </c>
      <c r="J707" s="556">
        <v>0</v>
      </c>
      <c r="K707" s="556">
        <v>0</v>
      </c>
      <c r="L707" s="556">
        <v>0</v>
      </c>
      <c r="M707" s="556">
        <v>0</v>
      </c>
      <c r="N707" s="556">
        <v>0</v>
      </c>
      <c r="O707" s="556">
        <v>0</v>
      </c>
      <c r="P707" s="556">
        <v>0</v>
      </c>
      <c r="Q707" s="556">
        <v>0</v>
      </c>
      <c r="R707" s="556">
        <v>0</v>
      </c>
      <c r="S707" s="556">
        <v>0</v>
      </c>
    </row>
    <row r="708" spans="1:19" s="313" customFormat="1" ht="15.75" customHeight="1" x14ac:dyDescent="0.25">
      <c r="A708" s="305"/>
      <c r="B708" s="561" t="str">
        <v>電器製品（カメラ・電池など）</v>
      </c>
      <c r="C708" s="346"/>
      <c r="D708" s="556">
        <v>57.945736434108525</v>
      </c>
      <c r="E708" s="556">
        <v>85.428571428571431</v>
      </c>
      <c r="F708" s="556">
        <v>0</v>
      </c>
      <c r="G708" s="556">
        <v>42.16101694915254</v>
      </c>
      <c r="H708" s="556">
        <v>263.15789473684208</v>
      </c>
      <c r="I708" s="556">
        <v>0</v>
      </c>
      <c r="J708" s="556">
        <v>0</v>
      </c>
      <c r="K708" s="556">
        <v>0</v>
      </c>
      <c r="L708" s="556">
        <v>0</v>
      </c>
      <c r="M708" s="556">
        <v>0</v>
      </c>
      <c r="N708" s="556">
        <v>0</v>
      </c>
      <c r="O708" s="556">
        <v>0</v>
      </c>
      <c r="P708" s="556">
        <v>0</v>
      </c>
      <c r="Q708" s="556">
        <v>0</v>
      </c>
      <c r="R708" s="556">
        <v>0</v>
      </c>
      <c r="S708" s="556">
        <v>0</v>
      </c>
    </row>
    <row r="709" spans="1:19" s="313" customFormat="1" ht="15.75" customHeight="1" x14ac:dyDescent="0.25">
      <c r="A709" s="305"/>
      <c r="B709" s="561" t="str">
        <v>水産品(鮮魚・魚介類など)</v>
      </c>
      <c r="C709" s="346"/>
      <c r="D709" s="556">
        <v>1334.2056074766356</v>
      </c>
      <c r="E709" s="556">
        <v>1162.7522935779816</v>
      </c>
      <c r="F709" s="556">
        <v>1750.5154639175257</v>
      </c>
      <c r="G709" s="556">
        <v>1186.6312056737588</v>
      </c>
      <c r="H709" s="556">
        <v>2545.8333333333335</v>
      </c>
      <c r="I709" s="556">
        <v>0</v>
      </c>
      <c r="J709" s="556">
        <v>0</v>
      </c>
      <c r="K709" s="556">
        <v>0</v>
      </c>
      <c r="L709" s="556">
        <v>0</v>
      </c>
      <c r="M709" s="556">
        <v>0</v>
      </c>
      <c r="N709" s="556">
        <v>0</v>
      </c>
      <c r="O709" s="556">
        <v>0</v>
      </c>
      <c r="P709" s="556">
        <v>0</v>
      </c>
      <c r="Q709" s="556">
        <v>0</v>
      </c>
      <c r="R709" s="556">
        <v>0</v>
      </c>
      <c r="S709" s="556">
        <v>0</v>
      </c>
    </row>
    <row r="710" spans="1:19" s="313" customFormat="1" ht="15.75" customHeight="1" x14ac:dyDescent="0.25">
      <c r="A710" s="305"/>
      <c r="B710" s="561" t="str">
        <v>水産加工品(干物・練製品など)</v>
      </c>
      <c r="C710" s="346"/>
      <c r="D710" s="556">
        <v>165.25096525096524</v>
      </c>
      <c r="E710" s="556">
        <v>148.57142857142858</v>
      </c>
      <c r="F710" s="556">
        <v>208.86075949367088</v>
      </c>
      <c r="G710" s="556">
        <v>179.83193277310923</v>
      </c>
      <c r="H710" s="556">
        <v>0</v>
      </c>
      <c r="I710" s="556">
        <v>0</v>
      </c>
      <c r="J710" s="556">
        <v>0</v>
      </c>
      <c r="K710" s="556">
        <v>0</v>
      </c>
      <c r="L710" s="556">
        <v>0</v>
      </c>
      <c r="M710" s="556">
        <v>0</v>
      </c>
      <c r="N710" s="556">
        <v>0</v>
      </c>
      <c r="O710" s="556">
        <v>0</v>
      </c>
      <c r="P710" s="556">
        <v>0</v>
      </c>
      <c r="Q710" s="556">
        <v>0</v>
      </c>
      <c r="R710" s="556">
        <v>0</v>
      </c>
      <c r="S710" s="556">
        <v>0</v>
      </c>
    </row>
    <row r="711" spans="1:19" s="313" customFormat="1" ht="15.75" customHeight="1" x14ac:dyDescent="0.25">
      <c r="A711" s="305"/>
      <c r="B711" s="561" t="str">
        <v>繊維製品(衣料品、帽子など)</v>
      </c>
      <c r="C711" s="346"/>
      <c r="D711" s="556">
        <v>457.36434108527129</v>
      </c>
      <c r="E711" s="556">
        <v>103.44827586206897</v>
      </c>
      <c r="F711" s="556">
        <v>0</v>
      </c>
      <c r="G711" s="556">
        <v>497.89029535864978</v>
      </c>
      <c r="H711" s="556">
        <v>0</v>
      </c>
      <c r="I711" s="556">
        <v>0</v>
      </c>
      <c r="J711" s="556">
        <v>0</v>
      </c>
      <c r="K711" s="556">
        <v>0</v>
      </c>
      <c r="L711" s="556">
        <v>0</v>
      </c>
      <c r="M711" s="556">
        <v>0</v>
      </c>
      <c r="N711" s="556">
        <v>0</v>
      </c>
      <c r="O711" s="556">
        <v>0</v>
      </c>
      <c r="P711" s="556">
        <v>0</v>
      </c>
      <c r="Q711" s="556">
        <v>0</v>
      </c>
      <c r="R711" s="556">
        <v>0</v>
      </c>
      <c r="S711" s="556">
        <v>0</v>
      </c>
    </row>
    <row r="712" spans="1:19" s="313" customFormat="1" ht="15.75" customHeight="1" x14ac:dyDescent="0.25">
      <c r="A712" s="305"/>
      <c r="B712" s="561" t="str">
        <v>その他の製造品（化粧品・ガラス製品など）</v>
      </c>
      <c r="C712" s="346"/>
      <c r="D712" s="556">
        <v>100.30418250950571</v>
      </c>
      <c r="E712" s="556">
        <v>141.78770949720669</v>
      </c>
      <c r="F712" s="556">
        <v>12.5</v>
      </c>
      <c r="G712" s="556">
        <v>59.535864978902957</v>
      </c>
      <c r="H712" s="556">
        <v>533.47826086956525</v>
      </c>
      <c r="I712" s="556">
        <v>0</v>
      </c>
      <c r="J712" s="556">
        <v>0</v>
      </c>
      <c r="K712" s="556">
        <v>0</v>
      </c>
      <c r="L712" s="556">
        <v>0</v>
      </c>
      <c r="M712" s="556">
        <v>0</v>
      </c>
      <c r="N712" s="556">
        <v>0</v>
      </c>
      <c r="O712" s="556">
        <v>0</v>
      </c>
      <c r="P712" s="556">
        <v>0</v>
      </c>
      <c r="Q712" s="556">
        <v>0</v>
      </c>
      <c r="R712" s="556">
        <v>0</v>
      </c>
      <c r="S712" s="556">
        <v>0</v>
      </c>
    </row>
    <row r="713" spans="1:19" s="313" customFormat="1" ht="15.75" customHeight="1" x14ac:dyDescent="0.25">
      <c r="A713" s="305"/>
      <c r="B713" s="561" t="str">
        <v>美術館・博物館・動物園・水族館・植物園など</v>
      </c>
      <c r="C713" s="346"/>
      <c r="D713" s="556">
        <v>89.433962264150949</v>
      </c>
      <c r="E713" s="556">
        <v>94.97206703910615</v>
      </c>
      <c r="F713" s="556">
        <v>70.370370370370367</v>
      </c>
      <c r="G713" s="556">
        <v>32.083333333333336</v>
      </c>
      <c r="H713" s="556">
        <v>727.27272727272725</v>
      </c>
      <c r="I713" s="556">
        <v>0</v>
      </c>
      <c r="J713" s="556">
        <v>0</v>
      </c>
      <c r="K713" s="556">
        <v>0</v>
      </c>
      <c r="L713" s="556">
        <v>0</v>
      </c>
      <c r="M713" s="556">
        <v>0</v>
      </c>
      <c r="N713" s="556">
        <v>0</v>
      </c>
      <c r="O713" s="556">
        <v>0</v>
      </c>
      <c r="P713" s="556">
        <v>0</v>
      </c>
      <c r="Q713" s="556">
        <v>0</v>
      </c>
      <c r="R713" s="556">
        <v>0</v>
      </c>
      <c r="S713" s="556">
        <v>0</v>
      </c>
    </row>
    <row r="714" spans="1:19" s="313" customFormat="1" ht="15.75" customHeight="1" x14ac:dyDescent="0.25">
      <c r="A714" s="305"/>
      <c r="B714" s="561" t="str">
        <v>立ち寄り温泉・混浴施設・エステ</v>
      </c>
      <c r="C714" s="346"/>
      <c r="D714" s="556">
        <v>322.09737827715355</v>
      </c>
      <c r="E714" s="556">
        <v>251.69491525423729</v>
      </c>
      <c r="F714" s="556">
        <v>481.97674418604652</v>
      </c>
      <c r="G714" s="556">
        <v>321.0204081632653</v>
      </c>
      <c r="H714" s="556">
        <v>386.84210526315792</v>
      </c>
      <c r="I714" s="556">
        <v>0</v>
      </c>
      <c r="J714" s="556">
        <v>0</v>
      </c>
      <c r="K714" s="556">
        <v>0</v>
      </c>
      <c r="L714" s="556">
        <v>0</v>
      </c>
      <c r="M714" s="556">
        <v>0</v>
      </c>
      <c r="N714" s="556">
        <v>0</v>
      </c>
      <c r="O714" s="556">
        <v>0</v>
      </c>
      <c r="P714" s="556">
        <v>0</v>
      </c>
      <c r="Q714" s="556">
        <v>0</v>
      </c>
      <c r="R714" s="556">
        <v>0</v>
      </c>
      <c r="S714" s="556">
        <v>0</v>
      </c>
    </row>
    <row r="715" spans="1:19" s="313" customFormat="1" ht="15.75" customHeight="1" x14ac:dyDescent="0.25">
      <c r="A715" s="305"/>
      <c r="B715" s="561" t="str">
        <v>レクリエーション・スポーツ・スポーツ観戦・芸術鑑賞</v>
      </c>
      <c r="C715" s="346"/>
      <c r="D715" s="556">
        <v>224.26415094339623</v>
      </c>
      <c r="E715" s="556">
        <v>170.55865921787711</v>
      </c>
      <c r="F715" s="556">
        <v>332.09876543209879</v>
      </c>
      <c r="G715" s="556">
        <v>86.075949367088612</v>
      </c>
      <c r="H715" s="556">
        <v>1542.9166666666667</v>
      </c>
      <c r="I715" s="556">
        <v>0</v>
      </c>
      <c r="J715" s="556">
        <v>0</v>
      </c>
      <c r="K715" s="556">
        <v>0</v>
      </c>
      <c r="L715" s="556">
        <v>0</v>
      </c>
      <c r="M715" s="556">
        <v>0</v>
      </c>
      <c r="N715" s="556">
        <v>0</v>
      </c>
      <c r="O715" s="556">
        <v>0</v>
      </c>
      <c r="P715" s="556">
        <v>0</v>
      </c>
      <c r="Q715" s="556">
        <v>0</v>
      </c>
      <c r="R715" s="556">
        <v>0</v>
      </c>
      <c r="S715" s="556">
        <v>0</v>
      </c>
    </row>
    <row r="716" spans="1:19" s="313" customFormat="1" ht="15.75" customHeight="1" x14ac:dyDescent="0.25">
      <c r="A716" s="305"/>
      <c r="B716" s="561" t="str">
        <v>遊漁船（釣り等）・ガイド料（現地ツアー等）</v>
      </c>
      <c r="C716" s="346"/>
      <c r="D716" s="556">
        <v>0</v>
      </c>
      <c r="E716" s="556">
        <v>0</v>
      </c>
      <c r="F716" s="556">
        <v>0</v>
      </c>
      <c r="G716" s="556">
        <v>0</v>
      </c>
      <c r="H716" s="556">
        <v>0</v>
      </c>
      <c r="I716" s="556">
        <v>0</v>
      </c>
      <c r="J716" s="556">
        <v>0</v>
      </c>
      <c r="K716" s="556">
        <v>0</v>
      </c>
      <c r="L716" s="556">
        <v>0</v>
      </c>
      <c r="M716" s="556">
        <v>0</v>
      </c>
      <c r="N716" s="556">
        <v>0</v>
      </c>
      <c r="O716" s="556">
        <v>0</v>
      </c>
      <c r="P716" s="556">
        <v>0</v>
      </c>
      <c r="Q716" s="556">
        <v>0</v>
      </c>
      <c r="R716" s="556">
        <v>0</v>
      </c>
      <c r="S716" s="556">
        <v>0</v>
      </c>
    </row>
    <row r="717" spans="1:19" s="313" customFormat="1" ht="15.75" customHeight="1" x14ac:dyDescent="0.25">
      <c r="A717" s="305"/>
      <c r="B717" s="561">
        <v>0</v>
      </c>
      <c r="C717" s="346"/>
      <c r="D717" s="556">
        <v>0</v>
      </c>
      <c r="E717" s="556">
        <v>0</v>
      </c>
      <c r="F717" s="556">
        <v>0</v>
      </c>
      <c r="G717" s="556">
        <v>0</v>
      </c>
      <c r="H717" s="556">
        <v>0</v>
      </c>
      <c r="I717" s="556">
        <v>0</v>
      </c>
      <c r="J717" s="556">
        <v>0</v>
      </c>
      <c r="K717" s="556">
        <v>0</v>
      </c>
      <c r="L717" s="556">
        <v>0</v>
      </c>
      <c r="M717" s="556">
        <v>0</v>
      </c>
      <c r="N717" s="556">
        <v>0</v>
      </c>
      <c r="O717" s="556">
        <v>0</v>
      </c>
      <c r="P717" s="556">
        <v>0</v>
      </c>
      <c r="Q717" s="556">
        <v>0</v>
      </c>
      <c r="R717" s="556">
        <v>0</v>
      </c>
      <c r="S717" s="556">
        <v>0</v>
      </c>
    </row>
    <row r="718" spans="1:19" s="313" customFormat="1" ht="15.75" customHeight="1" x14ac:dyDescent="0.25">
      <c r="A718" s="305"/>
      <c r="B718" s="561">
        <v>0</v>
      </c>
      <c r="C718" s="346"/>
      <c r="D718" s="556">
        <v>0</v>
      </c>
      <c r="E718" s="556">
        <v>0</v>
      </c>
      <c r="F718" s="556">
        <v>0</v>
      </c>
      <c r="G718" s="556">
        <v>0</v>
      </c>
      <c r="H718" s="556">
        <v>0</v>
      </c>
      <c r="I718" s="556">
        <v>0</v>
      </c>
      <c r="J718" s="556">
        <v>0</v>
      </c>
      <c r="K718" s="556">
        <v>0</v>
      </c>
      <c r="L718" s="556">
        <v>0</v>
      </c>
      <c r="M718" s="556">
        <v>0</v>
      </c>
      <c r="N718" s="556">
        <v>0</v>
      </c>
      <c r="O718" s="556">
        <v>0</v>
      </c>
      <c r="P718" s="556">
        <v>0</v>
      </c>
      <c r="Q718" s="556">
        <v>0</v>
      </c>
      <c r="R718" s="556">
        <v>0</v>
      </c>
      <c r="S718" s="556">
        <v>0</v>
      </c>
    </row>
    <row r="719" spans="1:19" s="313" customFormat="1" ht="15.75" customHeight="1" x14ac:dyDescent="0.25">
      <c r="A719" s="305"/>
      <c r="B719" s="561">
        <v>0</v>
      </c>
      <c r="C719" s="346"/>
      <c r="D719" s="556">
        <v>0</v>
      </c>
      <c r="E719" s="556">
        <v>0</v>
      </c>
      <c r="F719" s="556">
        <v>0</v>
      </c>
      <c r="G719" s="556">
        <v>0</v>
      </c>
      <c r="H719" s="556">
        <v>0</v>
      </c>
      <c r="I719" s="556">
        <v>0</v>
      </c>
      <c r="J719" s="556">
        <v>0</v>
      </c>
      <c r="K719" s="556">
        <v>0</v>
      </c>
      <c r="L719" s="556">
        <v>0</v>
      </c>
      <c r="M719" s="556">
        <v>0</v>
      </c>
      <c r="N719" s="556">
        <v>0</v>
      </c>
      <c r="O719" s="556">
        <v>0</v>
      </c>
      <c r="P719" s="556">
        <v>0</v>
      </c>
      <c r="Q719" s="556">
        <v>0</v>
      </c>
      <c r="R719" s="556">
        <v>0</v>
      </c>
      <c r="S719" s="556">
        <v>0</v>
      </c>
    </row>
    <row r="720" spans="1:19" s="313" customFormat="1" ht="15.75" customHeight="1" x14ac:dyDescent="0.25">
      <c r="A720" s="305"/>
      <c r="B720" s="561">
        <v>0</v>
      </c>
      <c r="C720" s="346"/>
      <c r="D720" s="556">
        <v>0</v>
      </c>
      <c r="E720" s="556">
        <v>0</v>
      </c>
      <c r="F720" s="556">
        <v>0</v>
      </c>
      <c r="G720" s="556">
        <v>0</v>
      </c>
      <c r="H720" s="556">
        <v>0</v>
      </c>
      <c r="I720" s="556">
        <v>0</v>
      </c>
      <c r="J720" s="556">
        <v>0</v>
      </c>
      <c r="K720" s="556">
        <v>0</v>
      </c>
      <c r="L720" s="556">
        <v>0</v>
      </c>
      <c r="M720" s="556">
        <v>0</v>
      </c>
      <c r="N720" s="556">
        <v>0</v>
      </c>
      <c r="O720" s="556">
        <v>0</v>
      </c>
      <c r="P720" s="556">
        <v>0</v>
      </c>
      <c r="Q720" s="556">
        <v>0</v>
      </c>
      <c r="R720" s="556">
        <v>0</v>
      </c>
      <c r="S720" s="556">
        <v>0</v>
      </c>
    </row>
    <row r="721" spans="1:19" s="313" customFormat="1" ht="15.75" customHeight="1" x14ac:dyDescent="0.25">
      <c r="A721" s="305"/>
      <c r="B721" s="561">
        <v>0</v>
      </c>
      <c r="C721" s="346"/>
      <c r="D721" s="556">
        <v>0</v>
      </c>
      <c r="E721" s="556">
        <v>0</v>
      </c>
      <c r="F721" s="556">
        <v>0</v>
      </c>
      <c r="G721" s="556">
        <v>0</v>
      </c>
      <c r="H721" s="556">
        <v>0</v>
      </c>
      <c r="I721" s="556">
        <v>0</v>
      </c>
      <c r="J721" s="556">
        <v>0</v>
      </c>
      <c r="K721" s="556">
        <v>0</v>
      </c>
      <c r="L721" s="556">
        <v>0</v>
      </c>
      <c r="M721" s="556">
        <v>0</v>
      </c>
      <c r="N721" s="556">
        <v>0</v>
      </c>
      <c r="O721" s="556">
        <v>0</v>
      </c>
      <c r="P721" s="556">
        <v>0</v>
      </c>
      <c r="Q721" s="556">
        <v>0</v>
      </c>
      <c r="R721" s="556">
        <v>0</v>
      </c>
      <c r="S721" s="556">
        <v>0</v>
      </c>
    </row>
    <row r="722" spans="1:19" s="313" customFormat="1" ht="15.75" customHeight="1" x14ac:dyDescent="0.25">
      <c r="A722" s="305"/>
      <c r="B722" s="561">
        <v>0</v>
      </c>
      <c r="C722" s="346"/>
      <c r="D722" s="556">
        <v>0</v>
      </c>
      <c r="E722" s="556">
        <v>0</v>
      </c>
      <c r="F722" s="556">
        <v>0</v>
      </c>
      <c r="G722" s="556">
        <v>0</v>
      </c>
      <c r="H722" s="556">
        <v>0</v>
      </c>
      <c r="I722" s="556">
        <v>0</v>
      </c>
      <c r="J722" s="556">
        <v>0</v>
      </c>
      <c r="K722" s="556">
        <v>0</v>
      </c>
      <c r="L722" s="556">
        <v>0</v>
      </c>
      <c r="M722" s="556">
        <v>0</v>
      </c>
      <c r="N722" s="556">
        <v>0</v>
      </c>
      <c r="O722" s="556">
        <v>0</v>
      </c>
      <c r="P722" s="556">
        <v>0</v>
      </c>
      <c r="Q722" s="556">
        <v>0</v>
      </c>
      <c r="R722" s="556">
        <v>0</v>
      </c>
      <c r="S722" s="556">
        <v>0</v>
      </c>
    </row>
    <row r="723" spans="1:19" s="313" customFormat="1" ht="15.75" customHeight="1" x14ac:dyDescent="0.25">
      <c r="A723" s="305"/>
      <c r="B723" s="561">
        <v>0</v>
      </c>
      <c r="C723" s="346"/>
      <c r="D723" s="556">
        <v>0</v>
      </c>
      <c r="E723" s="556">
        <v>0</v>
      </c>
      <c r="F723" s="556">
        <v>0</v>
      </c>
      <c r="G723" s="556">
        <v>0</v>
      </c>
      <c r="H723" s="556">
        <v>0</v>
      </c>
      <c r="I723" s="556">
        <v>0</v>
      </c>
      <c r="J723" s="556">
        <v>0</v>
      </c>
      <c r="K723" s="556">
        <v>0</v>
      </c>
      <c r="L723" s="556">
        <v>0</v>
      </c>
      <c r="M723" s="556">
        <v>0</v>
      </c>
      <c r="N723" s="556">
        <v>0</v>
      </c>
      <c r="O723" s="556">
        <v>0</v>
      </c>
      <c r="P723" s="556">
        <v>0</v>
      </c>
      <c r="Q723" s="556">
        <v>0</v>
      </c>
      <c r="R723" s="556">
        <v>0</v>
      </c>
      <c r="S723" s="556">
        <v>0</v>
      </c>
    </row>
    <row r="724" spans="1:19" s="313" customFormat="1" ht="15.75" customHeight="1" x14ac:dyDescent="0.25">
      <c r="A724" s="305"/>
      <c r="B724" s="561">
        <v>0</v>
      </c>
      <c r="C724" s="346"/>
      <c r="D724" s="556">
        <v>0</v>
      </c>
      <c r="E724" s="556">
        <v>0</v>
      </c>
      <c r="F724" s="556">
        <v>0</v>
      </c>
      <c r="G724" s="556">
        <v>0</v>
      </c>
      <c r="H724" s="556">
        <v>0</v>
      </c>
      <c r="I724" s="556">
        <v>0</v>
      </c>
      <c r="J724" s="556">
        <v>0</v>
      </c>
      <c r="K724" s="556">
        <v>0</v>
      </c>
      <c r="L724" s="556">
        <v>0</v>
      </c>
      <c r="M724" s="556">
        <v>0</v>
      </c>
      <c r="N724" s="556">
        <v>0</v>
      </c>
      <c r="O724" s="556">
        <v>0</v>
      </c>
      <c r="P724" s="556">
        <v>0</v>
      </c>
      <c r="Q724" s="556">
        <v>0</v>
      </c>
      <c r="R724" s="556">
        <v>0</v>
      </c>
      <c r="S724" s="556">
        <v>0</v>
      </c>
    </row>
    <row r="725" spans="1:19" s="313" customFormat="1" ht="15.75" customHeight="1" x14ac:dyDescent="0.25">
      <c r="A725" s="305"/>
      <c r="B725" s="561">
        <v>0</v>
      </c>
      <c r="C725" s="346"/>
      <c r="D725" s="556">
        <v>0</v>
      </c>
      <c r="E725" s="556">
        <v>0</v>
      </c>
      <c r="F725" s="556">
        <v>0</v>
      </c>
      <c r="G725" s="556">
        <v>0</v>
      </c>
      <c r="H725" s="556">
        <v>0</v>
      </c>
      <c r="I725" s="556">
        <v>0</v>
      </c>
      <c r="J725" s="556">
        <v>0</v>
      </c>
      <c r="K725" s="556">
        <v>0</v>
      </c>
      <c r="L725" s="556">
        <v>0</v>
      </c>
      <c r="M725" s="556">
        <v>0</v>
      </c>
      <c r="N725" s="556">
        <v>0</v>
      </c>
      <c r="O725" s="556">
        <v>0</v>
      </c>
      <c r="P725" s="556">
        <v>0</v>
      </c>
      <c r="Q725" s="556">
        <v>0</v>
      </c>
      <c r="R725" s="556">
        <v>0</v>
      </c>
      <c r="S725" s="556">
        <v>0</v>
      </c>
    </row>
    <row r="726" spans="1:19" s="313" customFormat="1" ht="15.75" customHeight="1" x14ac:dyDescent="0.25">
      <c r="A726" s="305"/>
      <c r="B726" s="561">
        <v>0</v>
      </c>
      <c r="C726" s="346"/>
      <c r="D726" s="556">
        <v>0</v>
      </c>
      <c r="E726" s="556">
        <v>0</v>
      </c>
      <c r="F726" s="556">
        <v>0</v>
      </c>
      <c r="G726" s="556">
        <v>0</v>
      </c>
      <c r="H726" s="556">
        <v>0</v>
      </c>
      <c r="I726" s="556">
        <v>0</v>
      </c>
      <c r="J726" s="556">
        <v>0</v>
      </c>
      <c r="K726" s="556">
        <v>0</v>
      </c>
      <c r="L726" s="556">
        <v>0</v>
      </c>
      <c r="M726" s="556">
        <v>0</v>
      </c>
      <c r="N726" s="556">
        <v>0</v>
      </c>
      <c r="O726" s="556">
        <v>0</v>
      </c>
      <c r="P726" s="556">
        <v>0</v>
      </c>
      <c r="Q726" s="556">
        <v>0</v>
      </c>
      <c r="R726" s="556">
        <v>0</v>
      </c>
      <c r="S726" s="556">
        <v>0</v>
      </c>
    </row>
    <row r="727" spans="1:19" s="313" customFormat="1" ht="15.75" customHeight="1" x14ac:dyDescent="0.25">
      <c r="A727" s="305"/>
      <c r="B727" s="561">
        <v>0</v>
      </c>
      <c r="C727" s="346"/>
      <c r="D727" s="556">
        <v>0</v>
      </c>
      <c r="E727" s="556">
        <v>0</v>
      </c>
      <c r="F727" s="556">
        <v>0</v>
      </c>
      <c r="G727" s="556">
        <v>0</v>
      </c>
      <c r="H727" s="556">
        <v>0</v>
      </c>
      <c r="I727" s="556">
        <v>0</v>
      </c>
      <c r="J727" s="556">
        <v>0</v>
      </c>
      <c r="K727" s="556">
        <v>0</v>
      </c>
      <c r="L727" s="556">
        <v>0</v>
      </c>
      <c r="M727" s="556">
        <v>0</v>
      </c>
      <c r="N727" s="556">
        <v>0</v>
      </c>
      <c r="O727" s="556">
        <v>0</v>
      </c>
      <c r="P727" s="556">
        <v>0</v>
      </c>
      <c r="Q727" s="556">
        <v>0</v>
      </c>
      <c r="R727" s="556">
        <v>0</v>
      </c>
      <c r="S727" s="556">
        <v>0</v>
      </c>
    </row>
    <row r="728" spans="1:19" s="313" customFormat="1" ht="15.75" customHeight="1" x14ac:dyDescent="0.25">
      <c r="A728" s="305"/>
      <c r="B728" s="561">
        <v>0</v>
      </c>
      <c r="C728" s="346"/>
      <c r="D728" s="556">
        <v>0</v>
      </c>
      <c r="E728" s="556">
        <v>0</v>
      </c>
      <c r="F728" s="556">
        <v>0</v>
      </c>
      <c r="G728" s="556">
        <v>0</v>
      </c>
      <c r="H728" s="556">
        <v>0</v>
      </c>
      <c r="I728" s="556">
        <v>0</v>
      </c>
      <c r="J728" s="556">
        <v>0</v>
      </c>
      <c r="K728" s="556">
        <v>0</v>
      </c>
      <c r="L728" s="556">
        <v>0</v>
      </c>
      <c r="M728" s="556">
        <v>0</v>
      </c>
      <c r="N728" s="556">
        <v>0</v>
      </c>
      <c r="O728" s="556">
        <v>0</v>
      </c>
      <c r="P728" s="556">
        <v>0</v>
      </c>
      <c r="Q728" s="556">
        <v>0</v>
      </c>
      <c r="R728" s="556">
        <v>0</v>
      </c>
      <c r="S728" s="556">
        <v>0</v>
      </c>
    </row>
    <row r="729" spans="1:19" s="313" customFormat="1" ht="15.75" customHeight="1" x14ac:dyDescent="0.25">
      <c r="A729" s="305"/>
      <c r="B729" s="561">
        <v>0</v>
      </c>
      <c r="C729" s="346"/>
      <c r="D729" s="556">
        <v>0</v>
      </c>
      <c r="E729" s="556">
        <v>0</v>
      </c>
      <c r="F729" s="556">
        <v>0</v>
      </c>
      <c r="G729" s="556">
        <v>0</v>
      </c>
      <c r="H729" s="556">
        <v>0</v>
      </c>
      <c r="I729" s="556">
        <v>0</v>
      </c>
      <c r="J729" s="556">
        <v>0</v>
      </c>
      <c r="K729" s="556">
        <v>0</v>
      </c>
      <c r="L729" s="556">
        <v>0</v>
      </c>
      <c r="M729" s="556">
        <v>0</v>
      </c>
      <c r="N729" s="556">
        <v>0</v>
      </c>
      <c r="O729" s="556">
        <v>0</v>
      </c>
      <c r="P729" s="556">
        <v>0</v>
      </c>
      <c r="Q729" s="556">
        <v>0</v>
      </c>
      <c r="R729" s="556">
        <v>0</v>
      </c>
      <c r="S729" s="556">
        <v>0</v>
      </c>
    </row>
    <row r="730" spans="1:19" s="313" customFormat="1" ht="15.75" customHeight="1" x14ac:dyDescent="0.25">
      <c r="A730" s="305"/>
      <c r="B730" s="561">
        <v>0</v>
      </c>
      <c r="C730" s="346"/>
      <c r="D730" s="556">
        <v>0</v>
      </c>
      <c r="E730" s="556">
        <v>0</v>
      </c>
      <c r="F730" s="556">
        <v>0</v>
      </c>
      <c r="G730" s="556">
        <v>0</v>
      </c>
      <c r="H730" s="556">
        <v>0</v>
      </c>
      <c r="I730" s="556">
        <v>0</v>
      </c>
      <c r="J730" s="556">
        <v>0</v>
      </c>
      <c r="K730" s="556">
        <v>0</v>
      </c>
      <c r="L730" s="556">
        <v>0</v>
      </c>
      <c r="M730" s="556">
        <v>0</v>
      </c>
      <c r="N730" s="556">
        <v>0</v>
      </c>
      <c r="O730" s="556">
        <v>0</v>
      </c>
      <c r="P730" s="556">
        <v>0</v>
      </c>
      <c r="Q730" s="556">
        <v>0</v>
      </c>
      <c r="R730" s="556">
        <v>0</v>
      </c>
      <c r="S730" s="556">
        <v>0</v>
      </c>
    </row>
    <row r="731" spans="1:19" s="313" customFormat="1" ht="15.75" customHeight="1" x14ac:dyDescent="0.25">
      <c r="A731" s="305"/>
      <c r="B731" s="561">
        <v>0</v>
      </c>
      <c r="C731" s="346"/>
      <c r="D731" s="556">
        <v>0</v>
      </c>
      <c r="E731" s="556">
        <v>0</v>
      </c>
      <c r="F731" s="556">
        <v>0</v>
      </c>
      <c r="G731" s="556">
        <v>0</v>
      </c>
      <c r="H731" s="556">
        <v>0</v>
      </c>
      <c r="I731" s="556">
        <v>0</v>
      </c>
      <c r="J731" s="556">
        <v>0</v>
      </c>
      <c r="K731" s="556">
        <v>0</v>
      </c>
      <c r="L731" s="556">
        <v>0</v>
      </c>
      <c r="M731" s="556">
        <v>0</v>
      </c>
      <c r="N731" s="556">
        <v>0</v>
      </c>
      <c r="O731" s="556">
        <v>0</v>
      </c>
      <c r="P731" s="556">
        <v>0</v>
      </c>
      <c r="Q731" s="556">
        <v>0</v>
      </c>
      <c r="R731" s="556">
        <v>0</v>
      </c>
      <c r="S731" s="556">
        <v>0</v>
      </c>
    </row>
    <row r="732" spans="1:19" s="313" customFormat="1" ht="15.75" customHeight="1" x14ac:dyDescent="0.25">
      <c r="A732" s="305"/>
      <c r="B732" s="561">
        <v>0</v>
      </c>
      <c r="C732" s="346"/>
      <c r="D732" s="556">
        <v>0</v>
      </c>
      <c r="E732" s="556">
        <v>0</v>
      </c>
      <c r="F732" s="556">
        <v>0</v>
      </c>
      <c r="G732" s="556">
        <v>0</v>
      </c>
      <c r="H732" s="556">
        <v>0</v>
      </c>
      <c r="I732" s="556">
        <v>0</v>
      </c>
      <c r="J732" s="556">
        <v>0</v>
      </c>
      <c r="K732" s="556">
        <v>0</v>
      </c>
      <c r="L732" s="556">
        <v>0</v>
      </c>
      <c r="M732" s="556">
        <v>0</v>
      </c>
      <c r="N732" s="556">
        <v>0</v>
      </c>
      <c r="O732" s="556">
        <v>0</v>
      </c>
      <c r="P732" s="556">
        <v>0</v>
      </c>
      <c r="Q732" s="556">
        <v>0</v>
      </c>
      <c r="R732" s="556">
        <v>0</v>
      </c>
      <c r="S732" s="556">
        <v>0</v>
      </c>
    </row>
    <row r="733" spans="1:19" s="313" customFormat="1" ht="15.75" customHeight="1" x14ac:dyDescent="0.25">
      <c r="A733" s="305"/>
      <c r="B733" s="561">
        <v>0</v>
      </c>
      <c r="C733" s="346"/>
      <c r="D733" s="556">
        <v>0</v>
      </c>
      <c r="E733" s="556">
        <v>0</v>
      </c>
      <c r="F733" s="556">
        <v>0</v>
      </c>
      <c r="G733" s="556">
        <v>0</v>
      </c>
      <c r="H733" s="556">
        <v>0</v>
      </c>
      <c r="I733" s="556">
        <v>0</v>
      </c>
      <c r="J733" s="556">
        <v>0</v>
      </c>
      <c r="K733" s="556">
        <v>0</v>
      </c>
      <c r="L733" s="556">
        <v>0</v>
      </c>
      <c r="M733" s="556">
        <v>0</v>
      </c>
      <c r="N733" s="556">
        <v>0</v>
      </c>
      <c r="O733" s="556">
        <v>0</v>
      </c>
      <c r="P733" s="556">
        <v>0</v>
      </c>
      <c r="Q733" s="556">
        <v>0</v>
      </c>
      <c r="R733" s="556">
        <v>0</v>
      </c>
      <c r="S733" s="556">
        <v>0</v>
      </c>
    </row>
    <row r="734" spans="1:19" s="313" customFormat="1" ht="15.75" customHeight="1" x14ac:dyDescent="0.25">
      <c r="A734" s="305"/>
      <c r="B734" s="561">
        <v>0</v>
      </c>
      <c r="C734" s="346"/>
      <c r="D734" s="556">
        <v>0</v>
      </c>
      <c r="E734" s="556">
        <v>0</v>
      </c>
      <c r="F734" s="556">
        <v>0</v>
      </c>
      <c r="G734" s="556">
        <v>0</v>
      </c>
      <c r="H734" s="556">
        <v>0</v>
      </c>
      <c r="I734" s="556">
        <v>0</v>
      </c>
      <c r="J734" s="556">
        <v>0</v>
      </c>
      <c r="K734" s="556">
        <v>0</v>
      </c>
      <c r="L734" s="556">
        <v>0</v>
      </c>
      <c r="M734" s="556">
        <v>0</v>
      </c>
      <c r="N734" s="556">
        <v>0</v>
      </c>
      <c r="O734" s="556">
        <v>0</v>
      </c>
      <c r="P734" s="556">
        <v>0</v>
      </c>
      <c r="Q734" s="556">
        <v>0</v>
      </c>
      <c r="R734" s="556">
        <v>0</v>
      </c>
      <c r="S734" s="556">
        <v>0</v>
      </c>
    </row>
    <row r="735" spans="1:19" s="313" customFormat="1" ht="15.75" customHeight="1" x14ac:dyDescent="0.25">
      <c r="A735" s="305"/>
      <c r="B735" s="561">
        <v>0</v>
      </c>
      <c r="C735" s="346"/>
      <c r="D735" s="556">
        <v>0</v>
      </c>
      <c r="E735" s="556">
        <v>0</v>
      </c>
      <c r="F735" s="556">
        <v>0</v>
      </c>
      <c r="G735" s="556">
        <v>0</v>
      </c>
      <c r="H735" s="556">
        <v>0</v>
      </c>
      <c r="I735" s="556">
        <v>0</v>
      </c>
      <c r="J735" s="556">
        <v>0</v>
      </c>
      <c r="K735" s="556">
        <v>0</v>
      </c>
      <c r="L735" s="556">
        <v>0</v>
      </c>
      <c r="M735" s="556">
        <v>0</v>
      </c>
      <c r="N735" s="556">
        <v>0</v>
      </c>
      <c r="O735" s="556">
        <v>0</v>
      </c>
      <c r="P735" s="556">
        <v>0</v>
      </c>
      <c r="Q735" s="556">
        <v>0</v>
      </c>
      <c r="R735" s="556">
        <v>0</v>
      </c>
      <c r="S735" s="556">
        <v>0</v>
      </c>
    </row>
    <row r="736" spans="1:19" s="313" customFormat="1" ht="15.75" customHeight="1" x14ac:dyDescent="0.25">
      <c r="A736" s="305"/>
      <c r="B736" s="561">
        <v>0</v>
      </c>
      <c r="C736" s="346"/>
      <c r="D736" s="556">
        <v>0</v>
      </c>
      <c r="E736" s="556">
        <v>0</v>
      </c>
      <c r="F736" s="556">
        <v>0</v>
      </c>
      <c r="G736" s="556">
        <v>0</v>
      </c>
      <c r="H736" s="556">
        <v>0</v>
      </c>
      <c r="I736" s="556">
        <v>0</v>
      </c>
      <c r="J736" s="556">
        <v>0</v>
      </c>
      <c r="K736" s="556">
        <v>0</v>
      </c>
      <c r="L736" s="556">
        <v>0</v>
      </c>
      <c r="M736" s="556">
        <v>0</v>
      </c>
      <c r="N736" s="556">
        <v>0</v>
      </c>
      <c r="O736" s="556">
        <v>0</v>
      </c>
      <c r="P736" s="556">
        <v>0</v>
      </c>
      <c r="Q736" s="556">
        <v>0</v>
      </c>
      <c r="R736" s="556">
        <v>0</v>
      </c>
      <c r="S736" s="556">
        <v>0</v>
      </c>
    </row>
    <row r="737" spans="1:19" s="313" customFormat="1" ht="15.75" customHeight="1" x14ac:dyDescent="0.25">
      <c r="A737" s="305"/>
      <c r="B737" s="561">
        <v>0</v>
      </c>
      <c r="C737" s="346"/>
      <c r="D737" s="556">
        <v>0</v>
      </c>
      <c r="E737" s="556">
        <v>0</v>
      </c>
      <c r="F737" s="556">
        <v>0</v>
      </c>
      <c r="G737" s="556">
        <v>0</v>
      </c>
      <c r="H737" s="556">
        <v>0</v>
      </c>
      <c r="I737" s="556">
        <v>0</v>
      </c>
      <c r="J737" s="556">
        <v>0</v>
      </c>
      <c r="K737" s="556">
        <v>0</v>
      </c>
      <c r="L737" s="556">
        <v>0</v>
      </c>
      <c r="M737" s="556">
        <v>0</v>
      </c>
      <c r="N737" s="556">
        <v>0</v>
      </c>
      <c r="O737" s="556">
        <v>0</v>
      </c>
      <c r="P737" s="556">
        <v>0</v>
      </c>
      <c r="Q737" s="556">
        <v>0</v>
      </c>
      <c r="R737" s="556">
        <v>0</v>
      </c>
      <c r="S737" s="556">
        <v>0</v>
      </c>
    </row>
    <row r="738" spans="1:19" s="313" customFormat="1" ht="15.75" customHeight="1" x14ac:dyDescent="0.25">
      <c r="A738" s="305"/>
      <c r="B738" s="561">
        <v>0</v>
      </c>
      <c r="C738" s="346"/>
      <c r="D738" s="556">
        <v>0</v>
      </c>
      <c r="E738" s="556">
        <v>0</v>
      </c>
      <c r="F738" s="556">
        <v>0</v>
      </c>
      <c r="G738" s="556">
        <v>0</v>
      </c>
      <c r="H738" s="556">
        <v>0</v>
      </c>
      <c r="I738" s="556">
        <v>0</v>
      </c>
      <c r="J738" s="556">
        <v>0</v>
      </c>
      <c r="K738" s="556">
        <v>0</v>
      </c>
      <c r="L738" s="556">
        <v>0</v>
      </c>
      <c r="M738" s="556">
        <v>0</v>
      </c>
      <c r="N738" s="556">
        <v>0</v>
      </c>
      <c r="O738" s="556">
        <v>0</v>
      </c>
      <c r="P738" s="556">
        <v>0</v>
      </c>
      <c r="Q738" s="556">
        <v>0</v>
      </c>
      <c r="R738" s="556">
        <v>0</v>
      </c>
      <c r="S738" s="556">
        <v>0</v>
      </c>
    </row>
    <row r="739" spans="1:19" s="313" customFormat="1" ht="15.75" customHeight="1" x14ac:dyDescent="0.25">
      <c r="A739" s="305"/>
      <c r="B739" s="561">
        <v>0</v>
      </c>
      <c r="C739" s="346"/>
      <c r="D739" s="556">
        <v>0</v>
      </c>
      <c r="E739" s="556">
        <v>0</v>
      </c>
      <c r="F739" s="556">
        <v>0</v>
      </c>
      <c r="G739" s="556">
        <v>0</v>
      </c>
      <c r="H739" s="556">
        <v>0</v>
      </c>
      <c r="I739" s="556">
        <v>0</v>
      </c>
      <c r="J739" s="556">
        <v>0</v>
      </c>
      <c r="K739" s="556">
        <v>0</v>
      </c>
      <c r="L739" s="556">
        <v>0</v>
      </c>
      <c r="M739" s="556">
        <v>0</v>
      </c>
      <c r="N739" s="556">
        <v>0</v>
      </c>
      <c r="O739" s="556">
        <v>0</v>
      </c>
      <c r="P739" s="556">
        <v>0</v>
      </c>
      <c r="Q739" s="556">
        <v>0</v>
      </c>
      <c r="R739" s="556">
        <v>0</v>
      </c>
      <c r="S739" s="556">
        <v>0</v>
      </c>
    </row>
    <row r="740" spans="1:19" s="313" customFormat="1" ht="15.75" customHeight="1" x14ac:dyDescent="0.25">
      <c r="A740" s="305"/>
      <c r="B740" s="561">
        <v>0</v>
      </c>
      <c r="C740" s="346"/>
      <c r="D740" s="556">
        <v>0</v>
      </c>
      <c r="E740" s="556">
        <v>0</v>
      </c>
      <c r="F740" s="556">
        <v>0</v>
      </c>
      <c r="G740" s="556">
        <v>0</v>
      </c>
      <c r="H740" s="556">
        <v>0</v>
      </c>
      <c r="I740" s="556">
        <v>0</v>
      </c>
      <c r="J740" s="556">
        <v>0</v>
      </c>
      <c r="K740" s="556">
        <v>0</v>
      </c>
      <c r="L740" s="556">
        <v>0</v>
      </c>
      <c r="M740" s="556">
        <v>0</v>
      </c>
      <c r="N740" s="556">
        <v>0</v>
      </c>
      <c r="O740" s="556">
        <v>0</v>
      </c>
      <c r="P740" s="556">
        <v>0</v>
      </c>
      <c r="Q740" s="556">
        <v>0</v>
      </c>
      <c r="R740" s="556">
        <v>0</v>
      </c>
      <c r="S740" s="556">
        <v>0</v>
      </c>
    </row>
    <row r="741" spans="1:19" s="313" customFormat="1" ht="15.75" customHeight="1" x14ac:dyDescent="0.25">
      <c r="A741" s="305"/>
      <c r="B741" s="561">
        <v>0</v>
      </c>
      <c r="C741" s="346"/>
      <c r="D741" s="556">
        <v>0</v>
      </c>
      <c r="E741" s="556">
        <v>0</v>
      </c>
      <c r="F741" s="556">
        <v>0</v>
      </c>
      <c r="G741" s="556">
        <v>0</v>
      </c>
      <c r="H741" s="556">
        <v>0</v>
      </c>
      <c r="I741" s="556">
        <v>0</v>
      </c>
      <c r="J741" s="556">
        <v>0</v>
      </c>
      <c r="K741" s="556">
        <v>0</v>
      </c>
      <c r="L741" s="556">
        <v>0</v>
      </c>
      <c r="M741" s="556">
        <v>0</v>
      </c>
      <c r="N741" s="556">
        <v>0</v>
      </c>
      <c r="O741" s="556">
        <v>0</v>
      </c>
      <c r="P741" s="556">
        <v>0</v>
      </c>
      <c r="Q741" s="556">
        <v>0</v>
      </c>
      <c r="R741" s="556">
        <v>0</v>
      </c>
      <c r="S741" s="556">
        <v>0</v>
      </c>
    </row>
    <row r="742" spans="1:19" s="313" customFormat="1" ht="15.75" customHeight="1" x14ac:dyDescent="0.25">
      <c r="A742" s="305"/>
      <c r="B742" s="561">
        <v>0</v>
      </c>
      <c r="C742" s="346"/>
      <c r="D742" s="556">
        <v>0</v>
      </c>
      <c r="E742" s="556">
        <v>0</v>
      </c>
      <c r="F742" s="556">
        <v>0</v>
      </c>
      <c r="G742" s="556">
        <v>0</v>
      </c>
      <c r="H742" s="556">
        <v>0</v>
      </c>
      <c r="I742" s="556">
        <v>0</v>
      </c>
      <c r="J742" s="556">
        <v>0</v>
      </c>
      <c r="K742" s="556">
        <v>0</v>
      </c>
      <c r="L742" s="556">
        <v>0</v>
      </c>
      <c r="M742" s="556">
        <v>0</v>
      </c>
      <c r="N742" s="556">
        <v>0</v>
      </c>
      <c r="O742" s="556">
        <v>0</v>
      </c>
      <c r="P742" s="556">
        <v>0</v>
      </c>
      <c r="Q742" s="556">
        <v>0</v>
      </c>
      <c r="R742" s="556">
        <v>0</v>
      </c>
      <c r="S742" s="556">
        <v>0</v>
      </c>
    </row>
    <row r="743" spans="1:19" s="313" customFormat="1" ht="15.75" customHeight="1" x14ac:dyDescent="0.25">
      <c r="A743" s="305"/>
      <c r="B743" s="561">
        <v>0</v>
      </c>
      <c r="C743" s="346"/>
      <c r="D743" s="556">
        <v>0</v>
      </c>
      <c r="E743" s="556">
        <v>0</v>
      </c>
      <c r="F743" s="556">
        <v>0</v>
      </c>
      <c r="G743" s="556">
        <v>0</v>
      </c>
      <c r="H743" s="556">
        <v>0</v>
      </c>
      <c r="I743" s="556">
        <v>0</v>
      </c>
      <c r="J743" s="556">
        <v>0</v>
      </c>
      <c r="K743" s="556">
        <v>0</v>
      </c>
      <c r="L743" s="556">
        <v>0</v>
      </c>
      <c r="M743" s="556">
        <v>0</v>
      </c>
      <c r="N743" s="556">
        <v>0</v>
      </c>
      <c r="O743" s="556">
        <v>0</v>
      </c>
      <c r="P743" s="556">
        <v>0</v>
      </c>
      <c r="Q743" s="556">
        <v>0</v>
      </c>
      <c r="R743" s="556">
        <v>0</v>
      </c>
      <c r="S743" s="556">
        <v>0</v>
      </c>
    </row>
    <row r="744" spans="1:19" s="313" customFormat="1" ht="15.75" customHeight="1" x14ac:dyDescent="0.25">
      <c r="A744" s="305"/>
      <c r="B744" s="561">
        <v>0</v>
      </c>
      <c r="C744" s="346"/>
      <c r="D744" s="556">
        <v>0</v>
      </c>
      <c r="E744" s="556">
        <v>0</v>
      </c>
      <c r="F744" s="556">
        <v>0</v>
      </c>
      <c r="G744" s="556">
        <v>0</v>
      </c>
      <c r="H744" s="556">
        <v>0</v>
      </c>
      <c r="I744" s="556">
        <v>0</v>
      </c>
      <c r="J744" s="556">
        <v>0</v>
      </c>
      <c r="K744" s="556">
        <v>0</v>
      </c>
      <c r="L744" s="556">
        <v>0</v>
      </c>
      <c r="M744" s="556">
        <v>0</v>
      </c>
      <c r="N744" s="556">
        <v>0</v>
      </c>
      <c r="O744" s="556">
        <v>0</v>
      </c>
      <c r="P744" s="556">
        <v>0</v>
      </c>
      <c r="Q744" s="556">
        <v>0</v>
      </c>
      <c r="R744" s="556">
        <v>0</v>
      </c>
      <c r="S744" s="556">
        <v>0</v>
      </c>
    </row>
    <row r="745" spans="1:19" s="313" customFormat="1" ht="15.75" customHeight="1" x14ac:dyDescent="0.25">
      <c r="A745" s="305"/>
      <c r="B745" s="561">
        <v>0</v>
      </c>
      <c r="C745" s="346"/>
      <c r="D745" s="556">
        <v>0</v>
      </c>
      <c r="E745" s="556">
        <v>0</v>
      </c>
      <c r="F745" s="556">
        <v>0</v>
      </c>
      <c r="G745" s="556">
        <v>0</v>
      </c>
      <c r="H745" s="556">
        <v>0</v>
      </c>
      <c r="I745" s="556">
        <v>0</v>
      </c>
      <c r="J745" s="556">
        <v>0</v>
      </c>
      <c r="K745" s="556">
        <v>0</v>
      </c>
      <c r="L745" s="556">
        <v>0</v>
      </c>
      <c r="M745" s="556">
        <v>0</v>
      </c>
      <c r="N745" s="556">
        <v>0</v>
      </c>
      <c r="O745" s="556">
        <v>0</v>
      </c>
      <c r="P745" s="556">
        <v>0</v>
      </c>
      <c r="Q745" s="556">
        <v>0</v>
      </c>
      <c r="R745" s="556">
        <v>0</v>
      </c>
      <c r="S745" s="556">
        <v>0</v>
      </c>
    </row>
    <row r="746" spans="1:19" s="313" customFormat="1" ht="15.75" customHeight="1" x14ac:dyDescent="0.25">
      <c r="A746" s="305"/>
      <c r="B746" s="561">
        <v>0</v>
      </c>
      <c r="C746" s="346"/>
      <c r="D746" s="556">
        <v>0</v>
      </c>
      <c r="E746" s="556">
        <v>0</v>
      </c>
      <c r="F746" s="556">
        <v>0</v>
      </c>
      <c r="G746" s="556">
        <v>0</v>
      </c>
      <c r="H746" s="556">
        <v>0</v>
      </c>
      <c r="I746" s="556">
        <v>0</v>
      </c>
      <c r="J746" s="556">
        <v>0</v>
      </c>
      <c r="K746" s="556">
        <v>0</v>
      </c>
      <c r="L746" s="556">
        <v>0</v>
      </c>
      <c r="M746" s="556">
        <v>0</v>
      </c>
      <c r="N746" s="556">
        <v>0</v>
      </c>
      <c r="O746" s="556">
        <v>0</v>
      </c>
      <c r="P746" s="556">
        <v>0</v>
      </c>
      <c r="Q746" s="556">
        <v>0</v>
      </c>
      <c r="R746" s="556">
        <v>0</v>
      </c>
      <c r="S746" s="556">
        <v>0</v>
      </c>
    </row>
    <row r="747" spans="1:19" s="313" customFormat="1" ht="15.75" customHeight="1" x14ac:dyDescent="0.25">
      <c r="A747" s="305"/>
      <c r="B747" s="561">
        <v>0</v>
      </c>
      <c r="C747" s="346"/>
      <c r="D747" s="556">
        <v>0</v>
      </c>
      <c r="E747" s="556">
        <v>0</v>
      </c>
      <c r="F747" s="556">
        <v>0</v>
      </c>
      <c r="G747" s="556">
        <v>0</v>
      </c>
      <c r="H747" s="556">
        <v>0</v>
      </c>
      <c r="I747" s="556">
        <v>0</v>
      </c>
      <c r="J747" s="556">
        <v>0</v>
      </c>
      <c r="K747" s="556">
        <v>0</v>
      </c>
      <c r="L747" s="556">
        <v>0</v>
      </c>
      <c r="M747" s="556">
        <v>0</v>
      </c>
      <c r="N747" s="556">
        <v>0</v>
      </c>
      <c r="O747" s="556">
        <v>0</v>
      </c>
      <c r="P747" s="556">
        <v>0</v>
      </c>
      <c r="Q747" s="556">
        <v>0</v>
      </c>
      <c r="R747" s="556">
        <v>0</v>
      </c>
      <c r="S747" s="556">
        <v>0</v>
      </c>
    </row>
    <row r="748" spans="1:19" s="313" customFormat="1" ht="15.75" customHeight="1" x14ac:dyDescent="0.25">
      <c r="A748" s="305"/>
      <c r="B748" s="561">
        <v>0</v>
      </c>
      <c r="C748" s="346"/>
      <c r="D748" s="556">
        <v>0</v>
      </c>
      <c r="E748" s="556">
        <v>0</v>
      </c>
      <c r="F748" s="556">
        <v>0</v>
      </c>
      <c r="G748" s="556">
        <v>0</v>
      </c>
      <c r="H748" s="556">
        <v>0</v>
      </c>
      <c r="I748" s="556">
        <v>0</v>
      </c>
      <c r="J748" s="556">
        <v>0</v>
      </c>
      <c r="K748" s="556">
        <v>0</v>
      </c>
      <c r="L748" s="556">
        <v>0</v>
      </c>
      <c r="M748" s="556">
        <v>0</v>
      </c>
      <c r="N748" s="556">
        <v>0</v>
      </c>
      <c r="O748" s="556">
        <v>0</v>
      </c>
      <c r="P748" s="556">
        <v>0</v>
      </c>
      <c r="Q748" s="556">
        <v>0</v>
      </c>
      <c r="R748" s="556">
        <v>0</v>
      </c>
      <c r="S748" s="556">
        <v>0</v>
      </c>
    </row>
    <row r="749" spans="1:19" s="313" customFormat="1" ht="15.75" customHeight="1" x14ac:dyDescent="0.25">
      <c r="A749" s="305"/>
      <c r="B749" s="561">
        <v>0</v>
      </c>
      <c r="C749" s="346"/>
      <c r="D749" s="556">
        <v>0</v>
      </c>
      <c r="E749" s="556">
        <v>0</v>
      </c>
      <c r="F749" s="556">
        <v>0</v>
      </c>
      <c r="G749" s="556">
        <v>0</v>
      </c>
      <c r="H749" s="556">
        <v>0</v>
      </c>
      <c r="I749" s="556">
        <v>0</v>
      </c>
      <c r="J749" s="556">
        <v>0</v>
      </c>
      <c r="K749" s="556">
        <v>0</v>
      </c>
      <c r="L749" s="556">
        <v>0</v>
      </c>
      <c r="M749" s="556">
        <v>0</v>
      </c>
      <c r="N749" s="556">
        <v>0</v>
      </c>
      <c r="O749" s="556">
        <v>0</v>
      </c>
      <c r="P749" s="556">
        <v>0</v>
      </c>
      <c r="Q749" s="556">
        <v>0</v>
      </c>
      <c r="R749" s="556">
        <v>0</v>
      </c>
      <c r="S749" s="556">
        <v>0</v>
      </c>
    </row>
    <row r="750" spans="1:19" s="313" customFormat="1" ht="15.75" customHeight="1" x14ac:dyDescent="0.25">
      <c r="A750" s="305"/>
      <c r="B750" s="561">
        <v>0</v>
      </c>
      <c r="C750" s="346"/>
      <c r="D750" s="556">
        <v>0</v>
      </c>
      <c r="E750" s="556">
        <v>0</v>
      </c>
      <c r="F750" s="556">
        <v>0</v>
      </c>
      <c r="G750" s="556">
        <v>0</v>
      </c>
      <c r="H750" s="556">
        <v>0</v>
      </c>
      <c r="I750" s="556">
        <v>0</v>
      </c>
      <c r="J750" s="556">
        <v>0</v>
      </c>
      <c r="K750" s="556">
        <v>0</v>
      </c>
      <c r="L750" s="556">
        <v>0</v>
      </c>
      <c r="M750" s="556">
        <v>0</v>
      </c>
      <c r="N750" s="556">
        <v>0</v>
      </c>
      <c r="O750" s="556">
        <v>0</v>
      </c>
      <c r="P750" s="556">
        <v>0</v>
      </c>
      <c r="Q750" s="556">
        <v>0</v>
      </c>
      <c r="R750" s="556">
        <v>0</v>
      </c>
      <c r="S750" s="556">
        <v>0</v>
      </c>
    </row>
    <row r="751" spans="1:19" s="313" customFormat="1" ht="15.75" customHeight="1" x14ac:dyDescent="0.25">
      <c r="A751" s="305"/>
      <c r="B751" s="561">
        <v>0</v>
      </c>
      <c r="C751" s="346"/>
      <c r="D751" s="556">
        <v>0</v>
      </c>
      <c r="E751" s="556">
        <v>0</v>
      </c>
      <c r="F751" s="556">
        <v>0</v>
      </c>
      <c r="G751" s="556">
        <v>0</v>
      </c>
      <c r="H751" s="556">
        <v>0</v>
      </c>
      <c r="I751" s="556">
        <v>0</v>
      </c>
      <c r="J751" s="556">
        <v>0</v>
      </c>
      <c r="K751" s="556">
        <v>0</v>
      </c>
      <c r="L751" s="556">
        <v>0</v>
      </c>
      <c r="M751" s="556">
        <v>0</v>
      </c>
      <c r="N751" s="556">
        <v>0</v>
      </c>
      <c r="O751" s="556">
        <v>0</v>
      </c>
      <c r="P751" s="556">
        <v>0</v>
      </c>
      <c r="Q751" s="556">
        <v>0</v>
      </c>
      <c r="R751" s="556">
        <v>0</v>
      </c>
      <c r="S751" s="556">
        <v>0</v>
      </c>
    </row>
    <row r="752" spans="1:19" s="313" customFormat="1" ht="15.75" customHeight="1" x14ac:dyDescent="0.25">
      <c r="A752" s="305"/>
      <c r="B752" s="561">
        <v>0</v>
      </c>
      <c r="C752" s="346"/>
      <c r="D752" s="556">
        <v>0</v>
      </c>
      <c r="E752" s="556">
        <v>0</v>
      </c>
      <c r="F752" s="556">
        <v>0</v>
      </c>
      <c r="G752" s="556">
        <v>0</v>
      </c>
      <c r="H752" s="556">
        <v>0</v>
      </c>
      <c r="I752" s="556">
        <v>0</v>
      </c>
      <c r="J752" s="556">
        <v>0</v>
      </c>
      <c r="K752" s="556">
        <v>0</v>
      </c>
      <c r="L752" s="556">
        <v>0</v>
      </c>
      <c r="M752" s="556">
        <v>0</v>
      </c>
      <c r="N752" s="556">
        <v>0</v>
      </c>
      <c r="O752" s="556">
        <v>0</v>
      </c>
      <c r="P752" s="556">
        <v>0</v>
      </c>
      <c r="Q752" s="556">
        <v>0</v>
      </c>
      <c r="R752" s="556">
        <v>0</v>
      </c>
      <c r="S752" s="556">
        <v>0</v>
      </c>
    </row>
    <row r="753" spans="1:19" s="313" customFormat="1" ht="15.75" customHeight="1" x14ac:dyDescent="0.25">
      <c r="A753" s="305"/>
      <c r="B753" s="561">
        <v>0</v>
      </c>
      <c r="C753" s="346"/>
      <c r="D753" s="556">
        <v>0</v>
      </c>
      <c r="E753" s="556">
        <v>0</v>
      </c>
      <c r="F753" s="556">
        <v>0</v>
      </c>
      <c r="G753" s="556">
        <v>0</v>
      </c>
      <c r="H753" s="556">
        <v>0</v>
      </c>
      <c r="I753" s="556">
        <v>0</v>
      </c>
      <c r="J753" s="556">
        <v>0</v>
      </c>
      <c r="K753" s="556">
        <v>0</v>
      </c>
      <c r="L753" s="556">
        <v>0</v>
      </c>
      <c r="M753" s="556">
        <v>0</v>
      </c>
      <c r="N753" s="556">
        <v>0</v>
      </c>
      <c r="O753" s="556">
        <v>0</v>
      </c>
      <c r="P753" s="556">
        <v>0</v>
      </c>
      <c r="Q753" s="556">
        <v>0</v>
      </c>
      <c r="R753" s="556">
        <v>0</v>
      </c>
      <c r="S753" s="556">
        <v>0</v>
      </c>
    </row>
    <row r="754" spans="1:19" s="313" customFormat="1" ht="15.75" customHeight="1" x14ac:dyDescent="0.25">
      <c r="A754" s="305"/>
      <c r="B754" s="561">
        <v>0</v>
      </c>
      <c r="C754" s="346"/>
      <c r="D754" s="556">
        <v>0</v>
      </c>
      <c r="E754" s="556">
        <v>0</v>
      </c>
      <c r="F754" s="556">
        <v>0</v>
      </c>
      <c r="G754" s="556">
        <v>0</v>
      </c>
      <c r="H754" s="556">
        <v>0</v>
      </c>
      <c r="I754" s="556">
        <v>0</v>
      </c>
      <c r="J754" s="556">
        <v>0</v>
      </c>
      <c r="K754" s="556">
        <v>0</v>
      </c>
      <c r="L754" s="556">
        <v>0</v>
      </c>
      <c r="M754" s="556">
        <v>0</v>
      </c>
      <c r="N754" s="556">
        <v>0</v>
      </c>
      <c r="O754" s="556">
        <v>0</v>
      </c>
      <c r="P754" s="556">
        <v>0</v>
      </c>
      <c r="Q754" s="556">
        <v>0</v>
      </c>
      <c r="R754" s="556">
        <v>0</v>
      </c>
      <c r="S754" s="556">
        <v>0</v>
      </c>
    </row>
    <row r="755" spans="1:19" s="313" customFormat="1" ht="15.75" customHeight="1" x14ac:dyDescent="0.25">
      <c r="A755" s="305"/>
      <c r="B755" s="561">
        <v>0</v>
      </c>
      <c r="C755" s="346"/>
      <c r="D755" s="556">
        <v>0</v>
      </c>
      <c r="E755" s="556">
        <v>0</v>
      </c>
      <c r="F755" s="556">
        <v>0</v>
      </c>
      <c r="G755" s="556">
        <v>0</v>
      </c>
      <c r="H755" s="556">
        <v>0</v>
      </c>
      <c r="I755" s="556">
        <v>0</v>
      </c>
      <c r="J755" s="556">
        <v>0</v>
      </c>
      <c r="K755" s="556">
        <v>0</v>
      </c>
      <c r="L755" s="556">
        <v>0</v>
      </c>
      <c r="M755" s="556">
        <v>0</v>
      </c>
      <c r="N755" s="556">
        <v>0</v>
      </c>
      <c r="O755" s="556">
        <v>0</v>
      </c>
      <c r="P755" s="556">
        <v>0</v>
      </c>
      <c r="Q755" s="556">
        <v>0</v>
      </c>
      <c r="R755" s="556">
        <v>0</v>
      </c>
      <c r="S755" s="556">
        <v>0</v>
      </c>
    </row>
    <row r="756" spans="1:19" s="313" customFormat="1" ht="15.75" customHeight="1" x14ac:dyDescent="0.25">
      <c r="A756" s="305"/>
      <c r="B756" s="561">
        <v>0</v>
      </c>
      <c r="C756" s="346"/>
      <c r="D756" s="556">
        <v>0</v>
      </c>
      <c r="E756" s="556">
        <v>0</v>
      </c>
      <c r="F756" s="556">
        <v>0</v>
      </c>
      <c r="G756" s="556">
        <v>0</v>
      </c>
      <c r="H756" s="556">
        <v>0</v>
      </c>
      <c r="I756" s="556">
        <v>0</v>
      </c>
      <c r="J756" s="556">
        <v>0</v>
      </c>
      <c r="K756" s="556">
        <v>0</v>
      </c>
      <c r="L756" s="556">
        <v>0</v>
      </c>
      <c r="M756" s="556">
        <v>0</v>
      </c>
      <c r="N756" s="556">
        <v>0</v>
      </c>
      <c r="O756" s="556">
        <v>0</v>
      </c>
      <c r="P756" s="556">
        <v>0</v>
      </c>
      <c r="Q756" s="556">
        <v>0</v>
      </c>
      <c r="R756" s="556">
        <v>0</v>
      </c>
      <c r="S756" s="556">
        <v>0</v>
      </c>
    </row>
    <row r="757" spans="1:19" s="313" customFormat="1" ht="15.75" customHeight="1" x14ac:dyDescent="0.25">
      <c r="A757" s="305"/>
      <c r="B757" s="561">
        <v>0</v>
      </c>
      <c r="C757" s="346"/>
      <c r="D757" s="556">
        <v>0</v>
      </c>
      <c r="E757" s="556">
        <v>0</v>
      </c>
      <c r="F757" s="556">
        <v>0</v>
      </c>
      <c r="G757" s="556">
        <v>0</v>
      </c>
      <c r="H757" s="556">
        <v>0</v>
      </c>
      <c r="I757" s="556">
        <v>0</v>
      </c>
      <c r="J757" s="556">
        <v>0</v>
      </c>
      <c r="K757" s="556">
        <v>0</v>
      </c>
      <c r="L757" s="556">
        <v>0</v>
      </c>
      <c r="M757" s="556">
        <v>0</v>
      </c>
      <c r="N757" s="556">
        <v>0</v>
      </c>
      <c r="O757" s="556">
        <v>0</v>
      </c>
      <c r="P757" s="556">
        <v>0</v>
      </c>
      <c r="Q757" s="556">
        <v>0</v>
      </c>
      <c r="R757" s="556">
        <v>0</v>
      </c>
      <c r="S757" s="556">
        <v>0</v>
      </c>
    </row>
    <row r="758" spans="1:19" s="313" customFormat="1" ht="15.75" customHeight="1" x14ac:dyDescent="0.25">
      <c r="A758" s="305"/>
      <c r="B758" s="561">
        <v>0</v>
      </c>
      <c r="C758" s="346"/>
      <c r="D758" s="556">
        <v>0</v>
      </c>
      <c r="E758" s="556">
        <v>0</v>
      </c>
      <c r="F758" s="556">
        <v>0</v>
      </c>
      <c r="G758" s="556">
        <v>0</v>
      </c>
      <c r="H758" s="556">
        <v>0</v>
      </c>
      <c r="I758" s="556">
        <v>0</v>
      </c>
      <c r="J758" s="556">
        <v>0</v>
      </c>
      <c r="K758" s="556">
        <v>0</v>
      </c>
      <c r="L758" s="556">
        <v>0</v>
      </c>
      <c r="M758" s="556">
        <v>0</v>
      </c>
      <c r="N758" s="556">
        <v>0</v>
      </c>
      <c r="O758" s="556">
        <v>0</v>
      </c>
      <c r="P758" s="556">
        <v>0</v>
      </c>
      <c r="Q758" s="556">
        <v>0</v>
      </c>
      <c r="R758" s="556">
        <v>0</v>
      </c>
      <c r="S758" s="556">
        <v>0</v>
      </c>
    </row>
    <row r="759" spans="1:19" s="313" customFormat="1" ht="15.75" customHeight="1" x14ac:dyDescent="0.25">
      <c r="A759" s="305"/>
      <c r="B759" s="561">
        <v>0</v>
      </c>
      <c r="C759" s="346"/>
      <c r="D759" s="556">
        <v>0</v>
      </c>
      <c r="E759" s="556">
        <v>0</v>
      </c>
      <c r="F759" s="556">
        <v>0</v>
      </c>
      <c r="G759" s="556">
        <v>0</v>
      </c>
      <c r="H759" s="556">
        <v>0</v>
      </c>
      <c r="I759" s="556">
        <v>0</v>
      </c>
      <c r="J759" s="556">
        <v>0</v>
      </c>
      <c r="K759" s="556">
        <v>0</v>
      </c>
      <c r="L759" s="556">
        <v>0</v>
      </c>
      <c r="M759" s="556">
        <v>0</v>
      </c>
      <c r="N759" s="556">
        <v>0</v>
      </c>
      <c r="O759" s="556">
        <v>0</v>
      </c>
      <c r="P759" s="556">
        <v>0</v>
      </c>
      <c r="Q759" s="556">
        <v>0</v>
      </c>
      <c r="R759" s="556">
        <v>0</v>
      </c>
      <c r="S759" s="556">
        <v>0</v>
      </c>
    </row>
    <row r="760" spans="1:19" s="313" customFormat="1" ht="15.75" customHeight="1" x14ac:dyDescent="0.25">
      <c r="A760" s="305"/>
      <c r="B760" s="561">
        <v>0</v>
      </c>
      <c r="C760" s="346"/>
      <c r="D760" s="556">
        <v>0</v>
      </c>
      <c r="E760" s="556">
        <v>0</v>
      </c>
      <c r="F760" s="556">
        <v>0</v>
      </c>
      <c r="G760" s="556">
        <v>0</v>
      </c>
      <c r="H760" s="556">
        <v>0</v>
      </c>
      <c r="I760" s="556">
        <v>0</v>
      </c>
      <c r="J760" s="556">
        <v>0</v>
      </c>
      <c r="K760" s="556">
        <v>0</v>
      </c>
      <c r="L760" s="556">
        <v>0</v>
      </c>
      <c r="M760" s="556">
        <v>0</v>
      </c>
      <c r="N760" s="556">
        <v>0</v>
      </c>
      <c r="O760" s="556">
        <v>0</v>
      </c>
      <c r="P760" s="556">
        <v>0</v>
      </c>
      <c r="Q760" s="556">
        <v>0</v>
      </c>
      <c r="R760" s="556">
        <v>0</v>
      </c>
      <c r="S760" s="556">
        <v>0</v>
      </c>
    </row>
    <row r="761" spans="1:19" s="313" customFormat="1" ht="15.75" customHeight="1" x14ac:dyDescent="0.25">
      <c r="A761" s="305"/>
      <c r="B761" s="561">
        <v>0</v>
      </c>
      <c r="C761" s="346"/>
      <c r="D761" s="556">
        <v>0</v>
      </c>
      <c r="E761" s="556">
        <v>0</v>
      </c>
      <c r="F761" s="556">
        <v>0</v>
      </c>
      <c r="G761" s="556">
        <v>0</v>
      </c>
      <c r="H761" s="556">
        <v>0</v>
      </c>
      <c r="I761" s="556">
        <v>0</v>
      </c>
      <c r="J761" s="556">
        <v>0</v>
      </c>
      <c r="K761" s="556">
        <v>0</v>
      </c>
      <c r="L761" s="556">
        <v>0</v>
      </c>
      <c r="M761" s="556">
        <v>0</v>
      </c>
      <c r="N761" s="556">
        <v>0</v>
      </c>
      <c r="O761" s="556">
        <v>0</v>
      </c>
      <c r="P761" s="556">
        <v>0</v>
      </c>
      <c r="Q761" s="556">
        <v>0</v>
      </c>
      <c r="R761" s="556">
        <v>0</v>
      </c>
      <c r="S761" s="556">
        <v>0</v>
      </c>
    </row>
    <row r="762" spans="1:19" s="313" customFormat="1" ht="15.75" customHeight="1" x14ac:dyDescent="0.25">
      <c r="A762" s="305"/>
      <c r="B762" s="561">
        <v>0</v>
      </c>
      <c r="C762" s="346"/>
      <c r="D762" s="556">
        <v>0</v>
      </c>
      <c r="E762" s="556">
        <v>0</v>
      </c>
      <c r="F762" s="556">
        <v>0</v>
      </c>
      <c r="G762" s="556">
        <v>0</v>
      </c>
      <c r="H762" s="556">
        <v>0</v>
      </c>
      <c r="I762" s="556">
        <v>0</v>
      </c>
      <c r="J762" s="556">
        <v>0</v>
      </c>
      <c r="K762" s="556">
        <v>0</v>
      </c>
      <c r="L762" s="556">
        <v>0</v>
      </c>
      <c r="M762" s="556">
        <v>0</v>
      </c>
      <c r="N762" s="556">
        <v>0</v>
      </c>
      <c r="O762" s="556">
        <v>0</v>
      </c>
      <c r="P762" s="556">
        <v>0</v>
      </c>
      <c r="Q762" s="556">
        <v>0</v>
      </c>
      <c r="R762" s="556">
        <v>0</v>
      </c>
      <c r="S762" s="556">
        <v>0</v>
      </c>
    </row>
    <row r="763" spans="1:19" s="313" customFormat="1" ht="15.75" customHeight="1" x14ac:dyDescent="0.25">
      <c r="A763" s="305"/>
      <c r="B763" s="561">
        <v>0</v>
      </c>
      <c r="C763" s="346"/>
      <c r="D763" s="556">
        <v>0</v>
      </c>
      <c r="E763" s="556">
        <v>0</v>
      </c>
      <c r="F763" s="556">
        <v>0</v>
      </c>
      <c r="G763" s="556">
        <v>0</v>
      </c>
      <c r="H763" s="556">
        <v>0</v>
      </c>
      <c r="I763" s="556">
        <v>0</v>
      </c>
      <c r="J763" s="556">
        <v>0</v>
      </c>
      <c r="K763" s="556">
        <v>0</v>
      </c>
      <c r="L763" s="556">
        <v>0</v>
      </c>
      <c r="M763" s="556">
        <v>0</v>
      </c>
      <c r="N763" s="556">
        <v>0</v>
      </c>
      <c r="O763" s="556">
        <v>0</v>
      </c>
      <c r="P763" s="556">
        <v>0</v>
      </c>
      <c r="Q763" s="556">
        <v>0</v>
      </c>
      <c r="R763" s="556">
        <v>0</v>
      </c>
      <c r="S763" s="556">
        <v>0</v>
      </c>
    </row>
    <row r="764" spans="1:19" s="313" customFormat="1" ht="15.75" customHeight="1" x14ac:dyDescent="0.25">
      <c r="A764" s="305"/>
      <c r="B764" s="561">
        <v>0</v>
      </c>
      <c r="C764" s="346"/>
      <c r="D764" s="556">
        <v>0</v>
      </c>
      <c r="E764" s="556">
        <v>0</v>
      </c>
      <c r="F764" s="556">
        <v>0</v>
      </c>
      <c r="G764" s="556">
        <v>0</v>
      </c>
      <c r="H764" s="556">
        <v>0</v>
      </c>
      <c r="I764" s="556">
        <v>0</v>
      </c>
      <c r="J764" s="556">
        <v>0</v>
      </c>
      <c r="K764" s="556">
        <v>0</v>
      </c>
      <c r="L764" s="556">
        <v>0</v>
      </c>
      <c r="M764" s="556">
        <v>0</v>
      </c>
      <c r="N764" s="556">
        <v>0</v>
      </c>
      <c r="O764" s="556">
        <v>0</v>
      </c>
      <c r="P764" s="556">
        <v>0</v>
      </c>
      <c r="Q764" s="556">
        <v>0</v>
      </c>
      <c r="R764" s="556">
        <v>0</v>
      </c>
      <c r="S764" s="556">
        <v>0</v>
      </c>
    </row>
    <row r="765" spans="1:19" s="313" customFormat="1" ht="15.75" customHeight="1" x14ac:dyDescent="0.25">
      <c r="A765" s="305"/>
      <c r="B765" s="561">
        <v>0</v>
      </c>
      <c r="C765" s="346"/>
      <c r="D765" s="556">
        <v>0</v>
      </c>
      <c r="E765" s="556">
        <v>0</v>
      </c>
      <c r="F765" s="556">
        <v>0</v>
      </c>
      <c r="G765" s="556">
        <v>0</v>
      </c>
      <c r="H765" s="556">
        <v>0</v>
      </c>
      <c r="I765" s="556">
        <v>0</v>
      </c>
      <c r="J765" s="556">
        <v>0</v>
      </c>
      <c r="K765" s="556">
        <v>0</v>
      </c>
      <c r="L765" s="556">
        <v>0</v>
      </c>
      <c r="M765" s="556">
        <v>0</v>
      </c>
      <c r="N765" s="556">
        <v>0</v>
      </c>
      <c r="O765" s="556">
        <v>0</v>
      </c>
      <c r="P765" s="556">
        <v>0</v>
      </c>
      <c r="Q765" s="556">
        <v>0</v>
      </c>
      <c r="R765" s="556">
        <v>0</v>
      </c>
      <c r="S765" s="556">
        <v>0</v>
      </c>
    </row>
    <row r="766" spans="1:19" s="313" customFormat="1" ht="15.75" customHeight="1" x14ac:dyDescent="0.25">
      <c r="A766" s="305"/>
      <c r="B766" s="561">
        <v>0</v>
      </c>
      <c r="C766" s="346"/>
      <c r="D766" s="556">
        <v>0</v>
      </c>
      <c r="E766" s="556">
        <v>0</v>
      </c>
      <c r="F766" s="556">
        <v>0</v>
      </c>
      <c r="G766" s="556">
        <v>0</v>
      </c>
      <c r="H766" s="556">
        <v>0</v>
      </c>
      <c r="I766" s="556">
        <v>0</v>
      </c>
      <c r="J766" s="556">
        <v>0</v>
      </c>
      <c r="K766" s="556">
        <v>0</v>
      </c>
      <c r="L766" s="556">
        <v>0</v>
      </c>
      <c r="M766" s="556">
        <v>0</v>
      </c>
      <c r="N766" s="556">
        <v>0</v>
      </c>
      <c r="O766" s="556">
        <v>0</v>
      </c>
      <c r="P766" s="556">
        <v>0</v>
      </c>
      <c r="Q766" s="556">
        <v>0</v>
      </c>
      <c r="R766" s="556">
        <v>0</v>
      </c>
      <c r="S766" s="556">
        <v>0</v>
      </c>
    </row>
    <row r="767" spans="1:19" s="313" customFormat="1" ht="15.75" customHeight="1" x14ac:dyDescent="0.25">
      <c r="A767" s="305"/>
      <c r="B767" s="561">
        <v>0</v>
      </c>
      <c r="C767" s="346"/>
      <c r="D767" s="556">
        <v>0</v>
      </c>
      <c r="E767" s="556">
        <v>0</v>
      </c>
      <c r="F767" s="556">
        <v>0</v>
      </c>
      <c r="G767" s="556">
        <v>0</v>
      </c>
      <c r="H767" s="556">
        <v>0</v>
      </c>
      <c r="I767" s="556">
        <v>0</v>
      </c>
      <c r="J767" s="556">
        <v>0</v>
      </c>
      <c r="K767" s="556">
        <v>0</v>
      </c>
      <c r="L767" s="556">
        <v>0</v>
      </c>
      <c r="M767" s="556">
        <v>0</v>
      </c>
      <c r="N767" s="556">
        <v>0</v>
      </c>
      <c r="O767" s="556">
        <v>0</v>
      </c>
      <c r="P767" s="556">
        <v>0</v>
      </c>
      <c r="Q767" s="556">
        <v>0</v>
      </c>
      <c r="R767" s="556">
        <v>0</v>
      </c>
      <c r="S767" s="556">
        <v>0</v>
      </c>
    </row>
    <row r="768" spans="1:19" s="313" customFormat="1" ht="15.75" customHeight="1" x14ac:dyDescent="0.25">
      <c r="A768" s="305"/>
      <c r="B768" s="561">
        <v>0</v>
      </c>
      <c r="C768" s="346"/>
      <c r="D768" s="556">
        <v>0</v>
      </c>
      <c r="E768" s="556">
        <v>0</v>
      </c>
      <c r="F768" s="556">
        <v>0</v>
      </c>
      <c r="G768" s="556">
        <v>0</v>
      </c>
      <c r="H768" s="556">
        <v>0</v>
      </c>
      <c r="I768" s="556">
        <v>0</v>
      </c>
      <c r="J768" s="556">
        <v>0</v>
      </c>
      <c r="K768" s="556">
        <v>0</v>
      </c>
      <c r="L768" s="556">
        <v>0</v>
      </c>
      <c r="M768" s="556">
        <v>0</v>
      </c>
      <c r="N768" s="556">
        <v>0</v>
      </c>
      <c r="O768" s="556">
        <v>0</v>
      </c>
      <c r="P768" s="556">
        <v>0</v>
      </c>
      <c r="Q768" s="556">
        <v>0</v>
      </c>
      <c r="R768" s="556">
        <v>0</v>
      </c>
      <c r="S768" s="556">
        <v>0</v>
      </c>
    </row>
    <row r="769" spans="1:19" s="313" customFormat="1" ht="15.75" customHeight="1" x14ac:dyDescent="0.25">
      <c r="A769" s="305"/>
      <c r="B769" s="561">
        <v>0</v>
      </c>
      <c r="C769" s="346"/>
      <c r="D769" s="556">
        <v>0</v>
      </c>
      <c r="E769" s="556">
        <v>0</v>
      </c>
      <c r="F769" s="556">
        <v>0</v>
      </c>
      <c r="G769" s="556">
        <v>0</v>
      </c>
      <c r="H769" s="556">
        <v>0</v>
      </c>
      <c r="I769" s="556">
        <v>0</v>
      </c>
      <c r="J769" s="556">
        <v>0</v>
      </c>
      <c r="K769" s="556">
        <v>0</v>
      </c>
      <c r="L769" s="556">
        <v>0</v>
      </c>
      <c r="M769" s="556">
        <v>0</v>
      </c>
      <c r="N769" s="556">
        <v>0</v>
      </c>
      <c r="O769" s="556">
        <v>0</v>
      </c>
      <c r="P769" s="556">
        <v>0</v>
      </c>
      <c r="Q769" s="556">
        <v>0</v>
      </c>
      <c r="R769" s="556">
        <v>0</v>
      </c>
      <c r="S769" s="556">
        <v>0</v>
      </c>
    </row>
    <row r="770" spans="1:19" s="313" customFormat="1" ht="15.75" customHeight="1" x14ac:dyDescent="0.25">
      <c r="A770" s="305"/>
      <c r="B770" s="561">
        <v>0</v>
      </c>
      <c r="C770" s="346"/>
      <c r="D770" s="556">
        <v>0</v>
      </c>
      <c r="E770" s="556">
        <v>0</v>
      </c>
      <c r="F770" s="556">
        <v>0</v>
      </c>
      <c r="G770" s="556">
        <v>0</v>
      </c>
      <c r="H770" s="556">
        <v>0</v>
      </c>
      <c r="I770" s="556">
        <v>0</v>
      </c>
      <c r="J770" s="556">
        <v>0</v>
      </c>
      <c r="K770" s="556">
        <v>0</v>
      </c>
      <c r="L770" s="556">
        <v>0</v>
      </c>
      <c r="M770" s="556">
        <v>0</v>
      </c>
      <c r="N770" s="556">
        <v>0</v>
      </c>
      <c r="O770" s="556">
        <v>0</v>
      </c>
      <c r="P770" s="556">
        <v>0</v>
      </c>
      <c r="Q770" s="556">
        <v>0</v>
      </c>
      <c r="R770" s="556">
        <v>0</v>
      </c>
      <c r="S770" s="556">
        <v>0</v>
      </c>
    </row>
    <row r="771" spans="1:19" s="313" customFormat="1" ht="15.75" customHeight="1" x14ac:dyDescent="0.25">
      <c r="A771" s="305"/>
      <c r="B771" s="561">
        <v>0</v>
      </c>
      <c r="C771" s="346"/>
      <c r="D771" s="556">
        <v>0</v>
      </c>
      <c r="E771" s="556">
        <v>0</v>
      </c>
      <c r="F771" s="556">
        <v>0</v>
      </c>
      <c r="G771" s="556">
        <v>0</v>
      </c>
      <c r="H771" s="556">
        <v>0</v>
      </c>
      <c r="I771" s="556">
        <v>0</v>
      </c>
      <c r="J771" s="556">
        <v>0</v>
      </c>
      <c r="K771" s="556">
        <v>0</v>
      </c>
      <c r="L771" s="556">
        <v>0</v>
      </c>
      <c r="M771" s="556">
        <v>0</v>
      </c>
      <c r="N771" s="556">
        <v>0</v>
      </c>
      <c r="O771" s="556">
        <v>0</v>
      </c>
      <c r="P771" s="556">
        <v>0</v>
      </c>
      <c r="Q771" s="556">
        <v>0</v>
      </c>
      <c r="R771" s="556">
        <v>0</v>
      </c>
      <c r="S771" s="556">
        <v>0</v>
      </c>
    </row>
    <row r="772" spans="1:19" s="313" customFormat="1" ht="15.75" customHeight="1" x14ac:dyDescent="0.25">
      <c r="A772" s="305"/>
      <c r="B772" s="561">
        <v>0</v>
      </c>
      <c r="C772" s="346"/>
      <c r="D772" s="556">
        <v>0</v>
      </c>
      <c r="E772" s="556">
        <v>0</v>
      </c>
      <c r="F772" s="556">
        <v>0</v>
      </c>
      <c r="G772" s="556">
        <v>0</v>
      </c>
      <c r="H772" s="556">
        <v>0</v>
      </c>
      <c r="I772" s="556">
        <v>0</v>
      </c>
      <c r="J772" s="556">
        <v>0</v>
      </c>
      <c r="K772" s="556">
        <v>0</v>
      </c>
      <c r="L772" s="556">
        <v>0</v>
      </c>
      <c r="M772" s="556">
        <v>0</v>
      </c>
      <c r="N772" s="556">
        <v>0</v>
      </c>
      <c r="O772" s="556">
        <v>0</v>
      </c>
      <c r="P772" s="556">
        <v>0</v>
      </c>
      <c r="Q772" s="556">
        <v>0</v>
      </c>
      <c r="R772" s="556">
        <v>0</v>
      </c>
      <c r="S772" s="556">
        <v>0</v>
      </c>
    </row>
    <row r="773" spans="1:19" s="313" customFormat="1" ht="15.75" customHeight="1" x14ac:dyDescent="0.25">
      <c r="A773" s="305"/>
      <c r="B773" s="561">
        <v>0</v>
      </c>
      <c r="C773" s="346"/>
      <c r="D773" s="556">
        <v>0</v>
      </c>
      <c r="E773" s="556">
        <v>0</v>
      </c>
      <c r="F773" s="556">
        <v>0</v>
      </c>
      <c r="G773" s="556">
        <v>0</v>
      </c>
      <c r="H773" s="556">
        <v>0</v>
      </c>
      <c r="I773" s="556">
        <v>0</v>
      </c>
      <c r="J773" s="556">
        <v>0</v>
      </c>
      <c r="K773" s="556">
        <v>0</v>
      </c>
      <c r="L773" s="556">
        <v>0</v>
      </c>
      <c r="M773" s="556">
        <v>0</v>
      </c>
      <c r="N773" s="556">
        <v>0</v>
      </c>
      <c r="O773" s="556">
        <v>0</v>
      </c>
      <c r="P773" s="556">
        <v>0</v>
      </c>
      <c r="Q773" s="556">
        <v>0</v>
      </c>
      <c r="R773" s="556">
        <v>0</v>
      </c>
      <c r="S773" s="556">
        <v>0</v>
      </c>
    </row>
    <row r="774" spans="1:19" s="313" customFormat="1" ht="15.75" customHeight="1" x14ac:dyDescent="0.25">
      <c r="A774" s="305"/>
      <c r="B774" s="561">
        <v>0</v>
      </c>
      <c r="C774" s="346"/>
      <c r="D774" s="556">
        <v>0</v>
      </c>
      <c r="E774" s="556">
        <v>0</v>
      </c>
      <c r="F774" s="556">
        <v>0</v>
      </c>
      <c r="G774" s="556">
        <v>0</v>
      </c>
      <c r="H774" s="556">
        <v>0</v>
      </c>
      <c r="I774" s="556">
        <v>0</v>
      </c>
      <c r="J774" s="556">
        <v>0</v>
      </c>
      <c r="K774" s="556">
        <v>0</v>
      </c>
      <c r="L774" s="556">
        <v>0</v>
      </c>
      <c r="M774" s="556">
        <v>0</v>
      </c>
      <c r="N774" s="556">
        <v>0</v>
      </c>
      <c r="O774" s="556">
        <v>0</v>
      </c>
      <c r="P774" s="556">
        <v>0</v>
      </c>
      <c r="Q774" s="556">
        <v>0</v>
      </c>
      <c r="R774" s="556">
        <v>0</v>
      </c>
      <c r="S774" s="556">
        <v>0</v>
      </c>
    </row>
    <row r="775" spans="1:19" s="313" customFormat="1" ht="15.75" customHeight="1" x14ac:dyDescent="0.25">
      <c r="A775" s="305"/>
      <c r="B775" s="561">
        <v>0</v>
      </c>
      <c r="C775" s="346"/>
      <c r="D775" s="556">
        <v>0</v>
      </c>
      <c r="E775" s="556">
        <v>0</v>
      </c>
      <c r="F775" s="556">
        <v>0</v>
      </c>
      <c r="G775" s="556">
        <v>0</v>
      </c>
      <c r="H775" s="556">
        <v>0</v>
      </c>
      <c r="I775" s="556">
        <v>0</v>
      </c>
      <c r="J775" s="556">
        <v>0</v>
      </c>
      <c r="K775" s="556">
        <v>0</v>
      </c>
      <c r="L775" s="556">
        <v>0</v>
      </c>
      <c r="M775" s="556">
        <v>0</v>
      </c>
      <c r="N775" s="556">
        <v>0</v>
      </c>
      <c r="O775" s="556">
        <v>0</v>
      </c>
      <c r="P775" s="556">
        <v>0</v>
      </c>
      <c r="Q775" s="556">
        <v>0</v>
      </c>
      <c r="R775" s="556">
        <v>0</v>
      </c>
      <c r="S775" s="556">
        <v>0</v>
      </c>
    </row>
    <row r="776" spans="1:19" s="313" customFormat="1" ht="15.75" customHeight="1" x14ac:dyDescent="0.25">
      <c r="A776" s="305"/>
      <c r="B776" s="561">
        <v>0</v>
      </c>
      <c r="C776" s="346"/>
      <c r="D776" s="556">
        <v>0</v>
      </c>
      <c r="E776" s="556">
        <v>0</v>
      </c>
      <c r="F776" s="556">
        <v>0</v>
      </c>
      <c r="G776" s="556">
        <v>0</v>
      </c>
      <c r="H776" s="556">
        <v>0</v>
      </c>
      <c r="I776" s="556">
        <v>0</v>
      </c>
      <c r="J776" s="556">
        <v>0</v>
      </c>
      <c r="K776" s="556">
        <v>0</v>
      </c>
      <c r="L776" s="556">
        <v>0</v>
      </c>
      <c r="M776" s="556">
        <v>0</v>
      </c>
      <c r="N776" s="556">
        <v>0</v>
      </c>
      <c r="O776" s="556">
        <v>0</v>
      </c>
      <c r="P776" s="556">
        <v>0</v>
      </c>
      <c r="Q776" s="556">
        <v>0</v>
      </c>
      <c r="R776" s="556">
        <v>0</v>
      </c>
      <c r="S776" s="556">
        <v>0</v>
      </c>
    </row>
    <row r="777" spans="1:19" s="313" customFormat="1" ht="15.75" customHeight="1" x14ac:dyDescent="0.25">
      <c r="A777" s="305"/>
      <c r="B777" s="561">
        <v>0</v>
      </c>
      <c r="C777" s="346"/>
      <c r="D777" s="556">
        <v>0</v>
      </c>
      <c r="E777" s="556">
        <v>0</v>
      </c>
      <c r="F777" s="556">
        <v>0</v>
      </c>
      <c r="G777" s="556">
        <v>0</v>
      </c>
      <c r="H777" s="556">
        <v>0</v>
      </c>
      <c r="I777" s="556">
        <v>0</v>
      </c>
      <c r="J777" s="556">
        <v>0</v>
      </c>
      <c r="K777" s="556">
        <v>0</v>
      </c>
      <c r="L777" s="556">
        <v>0</v>
      </c>
      <c r="M777" s="556">
        <v>0</v>
      </c>
      <c r="N777" s="556">
        <v>0</v>
      </c>
      <c r="O777" s="556">
        <v>0</v>
      </c>
      <c r="P777" s="556">
        <v>0</v>
      </c>
      <c r="Q777" s="556">
        <v>0</v>
      </c>
      <c r="R777" s="556">
        <v>0</v>
      </c>
      <c r="S777" s="556">
        <v>0</v>
      </c>
    </row>
    <row r="778" spans="1:19" s="313" customFormat="1" ht="15.75" customHeight="1" x14ac:dyDescent="0.25">
      <c r="A778" s="305"/>
      <c r="B778" s="561">
        <v>0</v>
      </c>
      <c r="C778" s="346"/>
      <c r="D778" s="556">
        <v>0</v>
      </c>
      <c r="E778" s="556">
        <v>0</v>
      </c>
      <c r="F778" s="556">
        <v>0</v>
      </c>
      <c r="G778" s="556">
        <v>0</v>
      </c>
      <c r="H778" s="556">
        <v>0</v>
      </c>
      <c r="I778" s="556">
        <v>0</v>
      </c>
      <c r="J778" s="556">
        <v>0</v>
      </c>
      <c r="K778" s="556">
        <v>0</v>
      </c>
      <c r="L778" s="556">
        <v>0</v>
      </c>
      <c r="M778" s="556">
        <v>0</v>
      </c>
      <c r="N778" s="556">
        <v>0</v>
      </c>
      <c r="O778" s="556">
        <v>0</v>
      </c>
      <c r="P778" s="556">
        <v>0</v>
      </c>
      <c r="Q778" s="556">
        <v>0</v>
      </c>
      <c r="R778" s="556">
        <v>0</v>
      </c>
      <c r="S778" s="556">
        <v>0</v>
      </c>
    </row>
    <row r="779" spans="1:19" s="313" customFormat="1" ht="15.75" customHeight="1" x14ac:dyDescent="0.25">
      <c r="A779" s="305"/>
      <c r="B779" s="561">
        <v>0</v>
      </c>
      <c r="C779" s="346"/>
      <c r="D779" s="556">
        <v>0</v>
      </c>
      <c r="E779" s="556">
        <v>0</v>
      </c>
      <c r="F779" s="556">
        <v>0</v>
      </c>
      <c r="G779" s="556">
        <v>0</v>
      </c>
      <c r="H779" s="556">
        <v>0</v>
      </c>
      <c r="I779" s="556">
        <v>0</v>
      </c>
      <c r="J779" s="556">
        <v>0</v>
      </c>
      <c r="K779" s="556">
        <v>0</v>
      </c>
      <c r="L779" s="556">
        <v>0</v>
      </c>
      <c r="M779" s="556">
        <v>0</v>
      </c>
      <c r="N779" s="556">
        <v>0</v>
      </c>
      <c r="O779" s="556">
        <v>0</v>
      </c>
      <c r="P779" s="556">
        <v>0</v>
      </c>
      <c r="Q779" s="556">
        <v>0</v>
      </c>
      <c r="R779" s="556">
        <v>0</v>
      </c>
      <c r="S779" s="556">
        <v>0</v>
      </c>
    </row>
    <row r="780" spans="1:19" s="313" customFormat="1" ht="15.75" customHeight="1" x14ac:dyDescent="0.25">
      <c r="A780" s="305"/>
      <c r="B780" s="561">
        <v>0</v>
      </c>
      <c r="C780" s="346"/>
      <c r="D780" s="556">
        <v>0</v>
      </c>
      <c r="E780" s="556">
        <v>0</v>
      </c>
      <c r="F780" s="556">
        <v>0</v>
      </c>
      <c r="G780" s="556">
        <v>0</v>
      </c>
      <c r="H780" s="556">
        <v>0</v>
      </c>
      <c r="I780" s="556">
        <v>0</v>
      </c>
      <c r="J780" s="556">
        <v>0</v>
      </c>
      <c r="K780" s="556">
        <v>0</v>
      </c>
      <c r="L780" s="556">
        <v>0</v>
      </c>
      <c r="M780" s="556">
        <v>0</v>
      </c>
      <c r="N780" s="556">
        <v>0</v>
      </c>
      <c r="O780" s="556">
        <v>0</v>
      </c>
      <c r="P780" s="556">
        <v>0</v>
      </c>
      <c r="Q780" s="556">
        <v>0</v>
      </c>
      <c r="R780" s="556">
        <v>0</v>
      </c>
      <c r="S780" s="556">
        <v>0</v>
      </c>
    </row>
    <row r="781" spans="1:19" s="313" customFormat="1" ht="15.75" customHeight="1" x14ac:dyDescent="0.25">
      <c r="A781" s="305"/>
      <c r="B781" s="561">
        <v>0</v>
      </c>
      <c r="C781" s="346"/>
      <c r="D781" s="556">
        <v>0</v>
      </c>
      <c r="E781" s="556">
        <v>0</v>
      </c>
      <c r="F781" s="556">
        <v>0</v>
      </c>
      <c r="G781" s="556">
        <v>0</v>
      </c>
      <c r="H781" s="556">
        <v>0</v>
      </c>
      <c r="I781" s="556">
        <v>0</v>
      </c>
      <c r="J781" s="556">
        <v>0</v>
      </c>
      <c r="K781" s="556">
        <v>0</v>
      </c>
      <c r="L781" s="556">
        <v>0</v>
      </c>
      <c r="M781" s="556">
        <v>0</v>
      </c>
      <c r="N781" s="556">
        <v>0</v>
      </c>
      <c r="O781" s="556">
        <v>0</v>
      </c>
      <c r="P781" s="556">
        <v>0</v>
      </c>
      <c r="Q781" s="556">
        <v>0</v>
      </c>
      <c r="R781" s="556">
        <v>0</v>
      </c>
      <c r="S781" s="556">
        <v>0</v>
      </c>
    </row>
    <row r="782" spans="1:19" s="313" customFormat="1" ht="15.75" customHeight="1" x14ac:dyDescent="0.25">
      <c r="A782" s="305"/>
      <c r="B782" s="561">
        <v>0</v>
      </c>
      <c r="C782" s="346"/>
      <c r="D782" s="556">
        <v>0</v>
      </c>
      <c r="E782" s="556">
        <v>0</v>
      </c>
      <c r="F782" s="556">
        <v>0</v>
      </c>
      <c r="G782" s="556">
        <v>0</v>
      </c>
      <c r="H782" s="556">
        <v>0</v>
      </c>
      <c r="I782" s="556">
        <v>0</v>
      </c>
      <c r="J782" s="556">
        <v>0</v>
      </c>
      <c r="K782" s="556">
        <v>0</v>
      </c>
      <c r="L782" s="556">
        <v>0</v>
      </c>
      <c r="M782" s="556">
        <v>0</v>
      </c>
      <c r="N782" s="556">
        <v>0</v>
      </c>
      <c r="O782" s="556">
        <v>0</v>
      </c>
      <c r="P782" s="556">
        <v>0</v>
      </c>
      <c r="Q782" s="556">
        <v>0</v>
      </c>
      <c r="R782" s="556">
        <v>0</v>
      </c>
      <c r="S782" s="556">
        <v>0</v>
      </c>
    </row>
    <row r="783" spans="1:19" s="313" customFormat="1" ht="15.75" customHeight="1" x14ac:dyDescent="0.25">
      <c r="A783" s="305"/>
      <c r="B783" s="561">
        <v>0</v>
      </c>
      <c r="C783" s="346"/>
      <c r="D783" s="556">
        <v>0</v>
      </c>
      <c r="E783" s="556">
        <v>0</v>
      </c>
      <c r="F783" s="556">
        <v>0</v>
      </c>
      <c r="G783" s="556">
        <v>0</v>
      </c>
      <c r="H783" s="556">
        <v>0</v>
      </c>
      <c r="I783" s="556">
        <v>0</v>
      </c>
      <c r="J783" s="556">
        <v>0</v>
      </c>
      <c r="K783" s="556">
        <v>0</v>
      </c>
      <c r="L783" s="556">
        <v>0</v>
      </c>
      <c r="M783" s="556">
        <v>0</v>
      </c>
      <c r="N783" s="556">
        <v>0</v>
      </c>
      <c r="O783" s="556">
        <v>0</v>
      </c>
      <c r="P783" s="556">
        <v>0</v>
      </c>
      <c r="Q783" s="556">
        <v>0</v>
      </c>
      <c r="R783" s="556">
        <v>0</v>
      </c>
      <c r="S783" s="556">
        <v>0</v>
      </c>
    </row>
    <row r="784" spans="1:19" s="313" customFormat="1" ht="15.75" customHeight="1" x14ac:dyDescent="0.25">
      <c r="A784" s="305"/>
      <c r="B784" s="561">
        <v>0</v>
      </c>
      <c r="C784" s="346"/>
      <c r="D784" s="556">
        <v>0</v>
      </c>
      <c r="E784" s="556">
        <v>0</v>
      </c>
      <c r="F784" s="556">
        <v>0</v>
      </c>
      <c r="G784" s="556">
        <v>0</v>
      </c>
      <c r="H784" s="556">
        <v>0</v>
      </c>
      <c r="I784" s="556">
        <v>0</v>
      </c>
      <c r="J784" s="556">
        <v>0</v>
      </c>
      <c r="K784" s="556">
        <v>0</v>
      </c>
      <c r="L784" s="556">
        <v>0</v>
      </c>
      <c r="M784" s="556">
        <v>0</v>
      </c>
      <c r="N784" s="556">
        <v>0</v>
      </c>
      <c r="O784" s="556">
        <v>0</v>
      </c>
      <c r="P784" s="556">
        <v>0</v>
      </c>
      <c r="Q784" s="556">
        <v>0</v>
      </c>
      <c r="R784" s="556">
        <v>0</v>
      </c>
      <c r="S784" s="556">
        <v>0</v>
      </c>
    </row>
    <row r="785" spans="1:19" s="313" customFormat="1" ht="15.75" customHeight="1" x14ac:dyDescent="0.25">
      <c r="A785" s="305"/>
      <c r="B785" s="561">
        <v>0</v>
      </c>
      <c r="C785" s="346"/>
      <c r="D785" s="556">
        <v>0</v>
      </c>
      <c r="E785" s="556">
        <v>0</v>
      </c>
      <c r="F785" s="556">
        <v>0</v>
      </c>
      <c r="G785" s="556">
        <v>0</v>
      </c>
      <c r="H785" s="556">
        <v>0</v>
      </c>
      <c r="I785" s="556">
        <v>0</v>
      </c>
      <c r="J785" s="556">
        <v>0</v>
      </c>
      <c r="K785" s="556">
        <v>0</v>
      </c>
      <c r="L785" s="556">
        <v>0</v>
      </c>
      <c r="M785" s="556">
        <v>0</v>
      </c>
      <c r="N785" s="556">
        <v>0</v>
      </c>
      <c r="O785" s="556">
        <v>0</v>
      </c>
      <c r="P785" s="556">
        <v>0</v>
      </c>
      <c r="Q785" s="556">
        <v>0</v>
      </c>
      <c r="R785" s="556">
        <v>0</v>
      </c>
      <c r="S785" s="556">
        <v>0</v>
      </c>
    </row>
    <row r="786" spans="1:19" s="313" customFormat="1" ht="15.75" customHeight="1" x14ac:dyDescent="0.25">
      <c r="A786" s="305"/>
      <c r="B786" s="561">
        <v>0</v>
      </c>
      <c r="C786" s="346"/>
      <c r="D786" s="556">
        <v>0</v>
      </c>
      <c r="E786" s="556">
        <v>0</v>
      </c>
      <c r="F786" s="556">
        <v>0</v>
      </c>
      <c r="G786" s="556">
        <v>0</v>
      </c>
      <c r="H786" s="556">
        <v>0</v>
      </c>
      <c r="I786" s="556">
        <v>0</v>
      </c>
      <c r="J786" s="556">
        <v>0</v>
      </c>
      <c r="K786" s="556">
        <v>0</v>
      </c>
      <c r="L786" s="556">
        <v>0</v>
      </c>
      <c r="M786" s="556">
        <v>0</v>
      </c>
      <c r="N786" s="556">
        <v>0</v>
      </c>
      <c r="O786" s="556">
        <v>0</v>
      </c>
      <c r="P786" s="556">
        <v>0</v>
      </c>
      <c r="Q786" s="556">
        <v>0</v>
      </c>
      <c r="R786" s="556">
        <v>0</v>
      </c>
      <c r="S786" s="556">
        <v>0</v>
      </c>
    </row>
    <row r="787" spans="1:19" s="313" customFormat="1" ht="15.75" customHeight="1" x14ac:dyDescent="0.25">
      <c r="A787" s="305"/>
      <c r="B787" s="561">
        <v>0</v>
      </c>
      <c r="C787" s="346"/>
      <c r="D787" s="556">
        <v>0</v>
      </c>
      <c r="E787" s="556">
        <v>0</v>
      </c>
      <c r="F787" s="556">
        <v>0</v>
      </c>
      <c r="G787" s="556">
        <v>0</v>
      </c>
      <c r="H787" s="556">
        <v>0</v>
      </c>
      <c r="I787" s="556">
        <v>0</v>
      </c>
      <c r="J787" s="556">
        <v>0</v>
      </c>
      <c r="K787" s="556">
        <v>0</v>
      </c>
      <c r="L787" s="556">
        <v>0</v>
      </c>
      <c r="M787" s="556">
        <v>0</v>
      </c>
      <c r="N787" s="556">
        <v>0</v>
      </c>
      <c r="O787" s="556">
        <v>0</v>
      </c>
      <c r="P787" s="556">
        <v>0</v>
      </c>
      <c r="Q787" s="556">
        <v>0</v>
      </c>
      <c r="R787" s="556">
        <v>0</v>
      </c>
      <c r="S787" s="556">
        <v>0</v>
      </c>
    </row>
    <row r="788" spans="1:19" s="313" customFormat="1" ht="15.75" customHeight="1" x14ac:dyDescent="0.25">
      <c r="A788" s="305"/>
      <c r="B788" s="561">
        <v>0</v>
      </c>
      <c r="C788" s="346"/>
      <c r="D788" s="556">
        <v>0</v>
      </c>
      <c r="E788" s="556">
        <v>0</v>
      </c>
      <c r="F788" s="556">
        <v>0</v>
      </c>
      <c r="G788" s="556">
        <v>0</v>
      </c>
      <c r="H788" s="556">
        <v>0</v>
      </c>
      <c r="I788" s="556">
        <v>0</v>
      </c>
      <c r="J788" s="556">
        <v>0</v>
      </c>
      <c r="K788" s="556">
        <v>0</v>
      </c>
      <c r="L788" s="556">
        <v>0</v>
      </c>
      <c r="M788" s="556">
        <v>0</v>
      </c>
      <c r="N788" s="556">
        <v>0</v>
      </c>
      <c r="O788" s="556">
        <v>0</v>
      </c>
      <c r="P788" s="556">
        <v>0</v>
      </c>
      <c r="Q788" s="556">
        <v>0</v>
      </c>
      <c r="R788" s="556">
        <v>0</v>
      </c>
      <c r="S788" s="556">
        <v>0</v>
      </c>
    </row>
    <row r="789" spans="1:19" s="313" customFormat="1" ht="15.75" customHeight="1" x14ac:dyDescent="0.25">
      <c r="A789" s="305"/>
      <c r="B789" s="561">
        <v>0</v>
      </c>
      <c r="C789" s="346"/>
      <c r="D789" s="556">
        <v>0</v>
      </c>
      <c r="E789" s="556">
        <v>0</v>
      </c>
      <c r="F789" s="556">
        <v>0</v>
      </c>
      <c r="G789" s="556">
        <v>0</v>
      </c>
      <c r="H789" s="556">
        <v>0</v>
      </c>
      <c r="I789" s="556">
        <v>0</v>
      </c>
      <c r="J789" s="556">
        <v>0</v>
      </c>
      <c r="K789" s="556">
        <v>0</v>
      </c>
      <c r="L789" s="556">
        <v>0</v>
      </c>
      <c r="M789" s="556">
        <v>0</v>
      </c>
      <c r="N789" s="556">
        <v>0</v>
      </c>
      <c r="O789" s="556">
        <v>0</v>
      </c>
      <c r="P789" s="556">
        <v>0</v>
      </c>
      <c r="Q789" s="556">
        <v>0</v>
      </c>
      <c r="R789" s="556">
        <v>0</v>
      </c>
      <c r="S789" s="556">
        <v>0</v>
      </c>
    </row>
    <row r="790" spans="1:19" s="313" customFormat="1" ht="15.75" customHeight="1" x14ac:dyDescent="0.25">
      <c r="A790" s="305"/>
      <c r="B790" s="561">
        <v>0</v>
      </c>
      <c r="C790" s="346"/>
      <c r="D790" s="556">
        <v>0</v>
      </c>
      <c r="E790" s="556">
        <v>0</v>
      </c>
      <c r="F790" s="556">
        <v>0</v>
      </c>
      <c r="G790" s="556">
        <v>0</v>
      </c>
      <c r="H790" s="556">
        <v>0</v>
      </c>
      <c r="I790" s="556">
        <v>0</v>
      </c>
      <c r="J790" s="556">
        <v>0</v>
      </c>
      <c r="K790" s="556">
        <v>0</v>
      </c>
      <c r="L790" s="556">
        <v>0</v>
      </c>
      <c r="M790" s="556">
        <v>0</v>
      </c>
      <c r="N790" s="556">
        <v>0</v>
      </c>
      <c r="O790" s="556">
        <v>0</v>
      </c>
      <c r="P790" s="556">
        <v>0</v>
      </c>
      <c r="Q790" s="556">
        <v>0</v>
      </c>
      <c r="R790" s="556">
        <v>0</v>
      </c>
      <c r="S790" s="556">
        <v>0</v>
      </c>
    </row>
    <row r="791" spans="1:19" s="313" customFormat="1" ht="15.75" customHeight="1" x14ac:dyDescent="0.25">
      <c r="A791" s="305"/>
      <c r="B791" s="561">
        <v>0</v>
      </c>
      <c r="C791" s="346"/>
      <c r="D791" s="556">
        <v>0</v>
      </c>
      <c r="E791" s="556">
        <v>0</v>
      </c>
      <c r="F791" s="556">
        <v>0</v>
      </c>
      <c r="G791" s="556">
        <v>0</v>
      </c>
      <c r="H791" s="556">
        <v>0</v>
      </c>
      <c r="I791" s="556">
        <v>0</v>
      </c>
      <c r="J791" s="556">
        <v>0</v>
      </c>
      <c r="K791" s="556">
        <v>0</v>
      </c>
      <c r="L791" s="556">
        <v>0</v>
      </c>
      <c r="M791" s="556">
        <v>0</v>
      </c>
      <c r="N791" s="556">
        <v>0</v>
      </c>
      <c r="O791" s="556">
        <v>0</v>
      </c>
      <c r="P791" s="556">
        <v>0</v>
      </c>
      <c r="Q791" s="556">
        <v>0</v>
      </c>
      <c r="R791" s="556">
        <v>0</v>
      </c>
      <c r="S791" s="556">
        <v>0</v>
      </c>
    </row>
    <row r="792" spans="1:19" s="313" customFormat="1" ht="15.75" customHeight="1" x14ac:dyDescent="0.25">
      <c r="A792" s="305"/>
      <c r="B792" s="561">
        <v>0</v>
      </c>
      <c r="C792" s="346"/>
      <c r="D792" s="556">
        <v>0</v>
      </c>
      <c r="E792" s="556">
        <v>0</v>
      </c>
      <c r="F792" s="556">
        <v>0</v>
      </c>
      <c r="G792" s="556">
        <v>0</v>
      </c>
      <c r="H792" s="556">
        <v>0</v>
      </c>
      <c r="I792" s="556">
        <v>0</v>
      </c>
      <c r="J792" s="556">
        <v>0</v>
      </c>
      <c r="K792" s="556">
        <v>0</v>
      </c>
      <c r="L792" s="556">
        <v>0</v>
      </c>
      <c r="M792" s="556">
        <v>0</v>
      </c>
      <c r="N792" s="556">
        <v>0</v>
      </c>
      <c r="O792" s="556">
        <v>0</v>
      </c>
      <c r="P792" s="556">
        <v>0</v>
      </c>
      <c r="Q792" s="556">
        <v>0</v>
      </c>
      <c r="R792" s="556">
        <v>0</v>
      </c>
      <c r="S792" s="556">
        <v>0</v>
      </c>
    </row>
    <row r="793" spans="1:19" s="313" customFormat="1" ht="15.75" customHeight="1" x14ac:dyDescent="0.25">
      <c r="A793" s="305"/>
      <c r="B793" s="561">
        <v>0</v>
      </c>
      <c r="C793" s="346"/>
      <c r="D793" s="556">
        <v>0</v>
      </c>
      <c r="E793" s="556">
        <v>0</v>
      </c>
      <c r="F793" s="556">
        <v>0</v>
      </c>
      <c r="G793" s="556">
        <v>0</v>
      </c>
      <c r="H793" s="556">
        <v>0</v>
      </c>
      <c r="I793" s="556">
        <v>0</v>
      </c>
      <c r="J793" s="556">
        <v>0</v>
      </c>
      <c r="K793" s="556">
        <v>0</v>
      </c>
      <c r="L793" s="556">
        <v>0</v>
      </c>
      <c r="M793" s="556">
        <v>0</v>
      </c>
      <c r="N793" s="556">
        <v>0</v>
      </c>
      <c r="O793" s="556">
        <v>0</v>
      </c>
      <c r="P793" s="556">
        <v>0</v>
      </c>
      <c r="Q793" s="556">
        <v>0</v>
      </c>
      <c r="R793" s="556">
        <v>0</v>
      </c>
      <c r="S793" s="556">
        <v>0</v>
      </c>
    </row>
    <row r="794" spans="1:19" s="313" customFormat="1" ht="15.75" customHeight="1" x14ac:dyDescent="0.25">
      <c r="A794" s="305"/>
      <c r="B794" s="561">
        <v>0</v>
      </c>
      <c r="C794" s="346"/>
      <c r="D794" s="556">
        <v>0</v>
      </c>
      <c r="E794" s="556">
        <v>0</v>
      </c>
      <c r="F794" s="556">
        <v>0</v>
      </c>
      <c r="G794" s="556">
        <v>0</v>
      </c>
      <c r="H794" s="556">
        <v>0</v>
      </c>
      <c r="I794" s="556">
        <v>0</v>
      </c>
      <c r="J794" s="556">
        <v>0</v>
      </c>
      <c r="K794" s="556">
        <v>0</v>
      </c>
      <c r="L794" s="556">
        <v>0</v>
      </c>
      <c r="M794" s="556">
        <v>0</v>
      </c>
      <c r="N794" s="556">
        <v>0</v>
      </c>
      <c r="O794" s="556">
        <v>0</v>
      </c>
      <c r="P794" s="556">
        <v>0</v>
      </c>
      <c r="Q794" s="556">
        <v>0</v>
      </c>
      <c r="R794" s="556">
        <v>0</v>
      </c>
      <c r="S794" s="556">
        <v>0</v>
      </c>
    </row>
    <row r="795" spans="1:19" s="313" customFormat="1" ht="15.75" customHeight="1" x14ac:dyDescent="0.25">
      <c r="A795" s="305"/>
      <c r="B795" s="561">
        <v>0</v>
      </c>
      <c r="C795" s="346"/>
      <c r="D795" s="556">
        <v>0</v>
      </c>
      <c r="E795" s="556">
        <v>0</v>
      </c>
      <c r="F795" s="556">
        <v>0</v>
      </c>
      <c r="G795" s="556">
        <v>0</v>
      </c>
      <c r="H795" s="556">
        <v>0</v>
      </c>
      <c r="I795" s="556">
        <v>0</v>
      </c>
      <c r="J795" s="556">
        <v>0</v>
      </c>
      <c r="K795" s="556">
        <v>0</v>
      </c>
      <c r="L795" s="556">
        <v>0</v>
      </c>
      <c r="M795" s="556">
        <v>0</v>
      </c>
      <c r="N795" s="556">
        <v>0</v>
      </c>
      <c r="O795" s="556">
        <v>0</v>
      </c>
      <c r="P795" s="556">
        <v>0</v>
      </c>
      <c r="Q795" s="556">
        <v>0</v>
      </c>
      <c r="R795" s="556">
        <v>0</v>
      </c>
      <c r="S795" s="556">
        <v>0</v>
      </c>
    </row>
    <row r="796" spans="1:19" s="313" customFormat="1" ht="15.75" customHeight="1" x14ac:dyDescent="0.25">
      <c r="A796" s="305"/>
      <c r="B796" s="561">
        <v>0</v>
      </c>
      <c r="C796" s="346"/>
      <c r="D796" s="556">
        <v>0</v>
      </c>
      <c r="E796" s="556">
        <v>0</v>
      </c>
      <c r="F796" s="556">
        <v>0</v>
      </c>
      <c r="G796" s="556">
        <v>0</v>
      </c>
      <c r="H796" s="556">
        <v>0</v>
      </c>
      <c r="I796" s="556">
        <v>0</v>
      </c>
      <c r="J796" s="556">
        <v>0</v>
      </c>
      <c r="K796" s="556">
        <v>0</v>
      </c>
      <c r="L796" s="556">
        <v>0</v>
      </c>
      <c r="M796" s="556">
        <v>0</v>
      </c>
      <c r="N796" s="556">
        <v>0</v>
      </c>
      <c r="O796" s="556">
        <v>0</v>
      </c>
      <c r="P796" s="556">
        <v>0</v>
      </c>
      <c r="Q796" s="556">
        <v>0</v>
      </c>
      <c r="R796" s="556">
        <v>0</v>
      </c>
      <c r="S796" s="556">
        <v>0</v>
      </c>
    </row>
    <row r="797" spans="1:19" s="313" customFormat="1" ht="15.75" customHeight="1" x14ac:dyDescent="0.25">
      <c r="A797" s="305"/>
      <c r="B797" s="561">
        <v>0</v>
      </c>
      <c r="C797" s="346"/>
      <c r="D797" s="556">
        <v>0</v>
      </c>
      <c r="E797" s="556">
        <v>0</v>
      </c>
      <c r="F797" s="556">
        <v>0</v>
      </c>
      <c r="G797" s="556">
        <v>0</v>
      </c>
      <c r="H797" s="556">
        <v>0</v>
      </c>
      <c r="I797" s="556">
        <v>0</v>
      </c>
      <c r="J797" s="556">
        <v>0</v>
      </c>
      <c r="K797" s="556">
        <v>0</v>
      </c>
      <c r="L797" s="556">
        <v>0</v>
      </c>
      <c r="M797" s="556">
        <v>0</v>
      </c>
      <c r="N797" s="556">
        <v>0</v>
      </c>
      <c r="O797" s="556">
        <v>0</v>
      </c>
      <c r="P797" s="556">
        <v>0</v>
      </c>
      <c r="Q797" s="556">
        <v>0</v>
      </c>
      <c r="R797" s="556">
        <v>0</v>
      </c>
      <c r="S797" s="556">
        <v>0</v>
      </c>
    </row>
    <row r="798" spans="1:19" s="313" customFormat="1" ht="15.75" customHeight="1" x14ac:dyDescent="0.25">
      <c r="A798" s="305"/>
      <c r="B798" s="561">
        <v>0</v>
      </c>
      <c r="C798" s="346"/>
      <c r="D798" s="556">
        <v>0</v>
      </c>
      <c r="E798" s="556">
        <v>0</v>
      </c>
      <c r="F798" s="556">
        <v>0</v>
      </c>
      <c r="G798" s="556">
        <v>0</v>
      </c>
      <c r="H798" s="556">
        <v>0</v>
      </c>
      <c r="I798" s="556">
        <v>0</v>
      </c>
      <c r="J798" s="556">
        <v>0</v>
      </c>
      <c r="K798" s="556">
        <v>0</v>
      </c>
      <c r="L798" s="556">
        <v>0</v>
      </c>
      <c r="M798" s="556">
        <v>0</v>
      </c>
      <c r="N798" s="556">
        <v>0</v>
      </c>
      <c r="O798" s="556">
        <v>0</v>
      </c>
      <c r="P798" s="556">
        <v>0</v>
      </c>
      <c r="Q798" s="556">
        <v>0</v>
      </c>
      <c r="R798" s="556">
        <v>0</v>
      </c>
      <c r="S798" s="556">
        <v>0</v>
      </c>
    </row>
    <row r="799" spans="1:19" s="313" customFormat="1" ht="15.75" customHeight="1" x14ac:dyDescent="0.25">
      <c r="A799" s="305"/>
      <c r="B799" s="561">
        <v>0</v>
      </c>
      <c r="C799" s="346"/>
      <c r="D799" s="556">
        <v>0</v>
      </c>
      <c r="E799" s="556">
        <v>0</v>
      </c>
      <c r="F799" s="556">
        <v>0</v>
      </c>
      <c r="G799" s="556">
        <v>0</v>
      </c>
      <c r="H799" s="556">
        <v>0</v>
      </c>
      <c r="I799" s="556">
        <v>0</v>
      </c>
      <c r="J799" s="556">
        <v>0</v>
      </c>
      <c r="K799" s="556">
        <v>0</v>
      </c>
      <c r="L799" s="556">
        <v>0</v>
      </c>
      <c r="M799" s="556">
        <v>0</v>
      </c>
      <c r="N799" s="556">
        <v>0</v>
      </c>
      <c r="O799" s="556">
        <v>0</v>
      </c>
      <c r="P799" s="556">
        <v>0</v>
      </c>
      <c r="Q799" s="556">
        <v>0</v>
      </c>
      <c r="R799" s="556">
        <v>0</v>
      </c>
      <c r="S799" s="556">
        <v>0</v>
      </c>
    </row>
    <row r="800" spans="1:19" s="313" customFormat="1" ht="15.75" customHeight="1" x14ac:dyDescent="0.25">
      <c r="A800" s="305"/>
      <c r="B800" s="561">
        <v>0</v>
      </c>
      <c r="C800" s="346"/>
      <c r="D800" s="556">
        <v>0</v>
      </c>
      <c r="E800" s="556">
        <v>0</v>
      </c>
      <c r="F800" s="556">
        <v>0</v>
      </c>
      <c r="G800" s="556">
        <v>0</v>
      </c>
      <c r="H800" s="556">
        <v>0</v>
      </c>
      <c r="I800" s="556">
        <v>0</v>
      </c>
      <c r="J800" s="556">
        <v>0</v>
      </c>
      <c r="K800" s="556">
        <v>0</v>
      </c>
      <c r="L800" s="556">
        <v>0</v>
      </c>
      <c r="M800" s="556">
        <v>0</v>
      </c>
      <c r="N800" s="556">
        <v>0</v>
      </c>
      <c r="O800" s="556">
        <v>0</v>
      </c>
      <c r="P800" s="556">
        <v>0</v>
      </c>
      <c r="Q800" s="556">
        <v>0</v>
      </c>
      <c r="R800" s="556">
        <v>0</v>
      </c>
      <c r="S800" s="556">
        <v>0</v>
      </c>
    </row>
    <row r="801" spans="1:19" s="313" customFormat="1" ht="15.75" customHeight="1" x14ac:dyDescent="0.25">
      <c r="A801" s="305"/>
      <c r="B801" s="561">
        <v>0</v>
      </c>
      <c r="C801" s="346"/>
      <c r="D801" s="556">
        <v>0</v>
      </c>
      <c r="E801" s="556">
        <v>0</v>
      </c>
      <c r="F801" s="556">
        <v>0</v>
      </c>
      <c r="G801" s="556">
        <v>0</v>
      </c>
      <c r="H801" s="556">
        <v>0</v>
      </c>
      <c r="I801" s="556">
        <v>0</v>
      </c>
      <c r="J801" s="556">
        <v>0</v>
      </c>
      <c r="K801" s="556">
        <v>0</v>
      </c>
      <c r="L801" s="556">
        <v>0</v>
      </c>
      <c r="M801" s="556">
        <v>0</v>
      </c>
      <c r="N801" s="556">
        <v>0</v>
      </c>
      <c r="O801" s="556">
        <v>0</v>
      </c>
      <c r="P801" s="556">
        <v>0</v>
      </c>
      <c r="Q801" s="556">
        <v>0</v>
      </c>
      <c r="R801" s="556">
        <v>0</v>
      </c>
      <c r="S801" s="556">
        <v>0</v>
      </c>
    </row>
    <row r="802" spans="1:19" s="313" customFormat="1" ht="15.75" customHeight="1" x14ac:dyDescent="0.25">
      <c r="A802" s="305"/>
      <c r="B802" s="561">
        <v>0</v>
      </c>
      <c r="C802" s="346"/>
      <c r="D802" s="556">
        <v>0</v>
      </c>
      <c r="E802" s="556">
        <v>0</v>
      </c>
      <c r="F802" s="556">
        <v>0</v>
      </c>
      <c r="G802" s="556">
        <v>0</v>
      </c>
      <c r="H802" s="556">
        <v>0</v>
      </c>
      <c r="I802" s="556">
        <v>0</v>
      </c>
      <c r="J802" s="556">
        <v>0</v>
      </c>
      <c r="K802" s="556">
        <v>0</v>
      </c>
      <c r="L802" s="556">
        <v>0</v>
      </c>
      <c r="M802" s="556">
        <v>0</v>
      </c>
      <c r="N802" s="556">
        <v>0</v>
      </c>
      <c r="O802" s="556">
        <v>0</v>
      </c>
      <c r="P802" s="556">
        <v>0</v>
      </c>
      <c r="Q802" s="556">
        <v>0</v>
      </c>
      <c r="R802" s="556">
        <v>0</v>
      </c>
      <c r="S802" s="556">
        <v>0</v>
      </c>
    </row>
    <row r="803" spans="1:19" s="313" customFormat="1" ht="15.75" customHeight="1" x14ac:dyDescent="0.25">
      <c r="A803" s="305"/>
      <c r="B803" s="561">
        <v>0</v>
      </c>
      <c r="C803" s="346"/>
      <c r="D803" s="556">
        <v>0</v>
      </c>
      <c r="E803" s="556">
        <v>0</v>
      </c>
      <c r="F803" s="556">
        <v>0</v>
      </c>
      <c r="G803" s="556">
        <v>0</v>
      </c>
      <c r="H803" s="556">
        <v>0</v>
      </c>
      <c r="I803" s="556">
        <v>0</v>
      </c>
      <c r="J803" s="556">
        <v>0</v>
      </c>
      <c r="K803" s="556">
        <v>0</v>
      </c>
      <c r="L803" s="556">
        <v>0</v>
      </c>
      <c r="M803" s="556">
        <v>0</v>
      </c>
      <c r="N803" s="556">
        <v>0</v>
      </c>
      <c r="O803" s="556">
        <v>0</v>
      </c>
      <c r="P803" s="556">
        <v>0</v>
      </c>
      <c r="Q803" s="556">
        <v>0</v>
      </c>
      <c r="R803" s="556">
        <v>0</v>
      </c>
      <c r="S803" s="556">
        <v>0</v>
      </c>
    </row>
    <row r="804" spans="1:19" s="313" customFormat="1" ht="15.75" customHeight="1" x14ac:dyDescent="0.25">
      <c r="A804" s="305"/>
      <c r="B804" s="561">
        <v>0</v>
      </c>
      <c r="C804" s="346"/>
      <c r="D804" s="556">
        <v>0</v>
      </c>
      <c r="E804" s="556">
        <v>0</v>
      </c>
      <c r="F804" s="556">
        <v>0</v>
      </c>
      <c r="G804" s="556">
        <v>0</v>
      </c>
      <c r="H804" s="556">
        <v>0</v>
      </c>
      <c r="I804" s="556">
        <v>0</v>
      </c>
      <c r="J804" s="556">
        <v>0</v>
      </c>
      <c r="K804" s="556">
        <v>0</v>
      </c>
      <c r="L804" s="556">
        <v>0</v>
      </c>
      <c r="M804" s="556">
        <v>0</v>
      </c>
      <c r="N804" s="556">
        <v>0</v>
      </c>
      <c r="O804" s="556">
        <v>0</v>
      </c>
      <c r="P804" s="556">
        <v>0</v>
      </c>
      <c r="Q804" s="556">
        <v>0</v>
      </c>
      <c r="R804" s="556">
        <v>0</v>
      </c>
      <c r="S804" s="556">
        <v>0</v>
      </c>
    </row>
    <row r="805" spans="1:19" s="313" customFormat="1" ht="15.75" customHeight="1" x14ac:dyDescent="0.25">
      <c r="A805" s="305"/>
      <c r="B805" s="561">
        <v>0</v>
      </c>
      <c r="C805" s="346"/>
      <c r="D805" s="556">
        <v>0</v>
      </c>
      <c r="E805" s="556">
        <v>0</v>
      </c>
      <c r="F805" s="556">
        <v>0</v>
      </c>
      <c r="G805" s="556">
        <v>0</v>
      </c>
      <c r="H805" s="556">
        <v>0</v>
      </c>
      <c r="I805" s="556">
        <v>0</v>
      </c>
      <c r="J805" s="556">
        <v>0</v>
      </c>
      <c r="K805" s="556">
        <v>0</v>
      </c>
      <c r="L805" s="556">
        <v>0</v>
      </c>
      <c r="M805" s="556">
        <v>0</v>
      </c>
      <c r="N805" s="556">
        <v>0</v>
      </c>
      <c r="O805" s="556">
        <v>0</v>
      </c>
      <c r="P805" s="556">
        <v>0</v>
      </c>
      <c r="Q805" s="556">
        <v>0</v>
      </c>
      <c r="R805" s="556">
        <v>0</v>
      </c>
      <c r="S805" s="556">
        <v>0</v>
      </c>
    </row>
    <row r="806" spans="1:19" s="313" customFormat="1" ht="15.75" customHeight="1" x14ac:dyDescent="0.25">
      <c r="A806" s="305"/>
      <c r="B806" s="561">
        <v>0</v>
      </c>
      <c r="C806" s="346"/>
      <c r="D806" s="556">
        <v>0</v>
      </c>
      <c r="E806" s="556">
        <v>0</v>
      </c>
      <c r="F806" s="556">
        <v>0</v>
      </c>
      <c r="G806" s="556">
        <v>0</v>
      </c>
      <c r="H806" s="556">
        <v>0</v>
      </c>
      <c r="I806" s="556">
        <v>0</v>
      </c>
      <c r="J806" s="556">
        <v>0</v>
      </c>
      <c r="K806" s="556">
        <v>0</v>
      </c>
      <c r="L806" s="556">
        <v>0</v>
      </c>
      <c r="M806" s="556">
        <v>0</v>
      </c>
      <c r="N806" s="556">
        <v>0</v>
      </c>
      <c r="O806" s="556">
        <v>0</v>
      </c>
      <c r="P806" s="556">
        <v>0</v>
      </c>
      <c r="Q806" s="556">
        <v>0</v>
      </c>
      <c r="R806" s="556">
        <v>0</v>
      </c>
      <c r="S806" s="556">
        <v>0</v>
      </c>
    </row>
    <row r="807" spans="1:19" s="313" customFormat="1" ht="15.75" customHeight="1" x14ac:dyDescent="0.25">
      <c r="A807" s="305"/>
      <c r="B807" s="561">
        <v>0</v>
      </c>
      <c r="C807" s="346"/>
      <c r="D807" s="556">
        <v>0</v>
      </c>
      <c r="E807" s="556">
        <v>0</v>
      </c>
      <c r="F807" s="556">
        <v>0</v>
      </c>
      <c r="G807" s="556">
        <v>0</v>
      </c>
      <c r="H807" s="556">
        <v>0</v>
      </c>
      <c r="I807" s="556">
        <v>0</v>
      </c>
      <c r="J807" s="556">
        <v>0</v>
      </c>
      <c r="K807" s="556">
        <v>0</v>
      </c>
      <c r="L807" s="556">
        <v>0</v>
      </c>
      <c r="M807" s="556">
        <v>0</v>
      </c>
      <c r="N807" s="556">
        <v>0</v>
      </c>
      <c r="O807" s="556">
        <v>0</v>
      </c>
      <c r="P807" s="556">
        <v>0</v>
      </c>
      <c r="Q807" s="556">
        <v>0</v>
      </c>
      <c r="R807" s="556">
        <v>0</v>
      </c>
      <c r="S807" s="556">
        <v>0</v>
      </c>
    </row>
    <row r="808" spans="1:19" s="313" customFormat="1" ht="15.75" customHeight="1" x14ac:dyDescent="0.25">
      <c r="A808" s="305"/>
      <c r="B808" s="561">
        <v>0</v>
      </c>
      <c r="C808" s="346"/>
      <c r="D808" s="556">
        <v>0</v>
      </c>
      <c r="E808" s="556">
        <v>0</v>
      </c>
      <c r="F808" s="556">
        <v>0</v>
      </c>
      <c r="G808" s="556">
        <v>0</v>
      </c>
      <c r="H808" s="556">
        <v>0</v>
      </c>
      <c r="I808" s="556">
        <v>0</v>
      </c>
      <c r="J808" s="556">
        <v>0</v>
      </c>
      <c r="K808" s="556">
        <v>0</v>
      </c>
      <c r="L808" s="556">
        <v>0</v>
      </c>
      <c r="M808" s="556">
        <v>0</v>
      </c>
      <c r="N808" s="556">
        <v>0</v>
      </c>
      <c r="O808" s="556">
        <v>0</v>
      </c>
      <c r="P808" s="556">
        <v>0</v>
      </c>
      <c r="Q808" s="556">
        <v>0</v>
      </c>
      <c r="R808" s="556">
        <v>0</v>
      </c>
      <c r="S808" s="556">
        <v>0</v>
      </c>
    </row>
    <row r="809" spans="1:19" s="313" customFormat="1" ht="15.75" customHeight="1" x14ac:dyDescent="0.25">
      <c r="A809" s="305"/>
      <c r="B809" s="561">
        <v>0</v>
      </c>
      <c r="C809" s="346"/>
      <c r="D809" s="556">
        <v>0</v>
      </c>
      <c r="E809" s="556">
        <v>0</v>
      </c>
      <c r="F809" s="556">
        <v>0</v>
      </c>
      <c r="G809" s="556">
        <v>0</v>
      </c>
      <c r="H809" s="556">
        <v>0</v>
      </c>
      <c r="I809" s="556">
        <v>0</v>
      </c>
      <c r="J809" s="556">
        <v>0</v>
      </c>
      <c r="K809" s="556">
        <v>0</v>
      </c>
      <c r="L809" s="556">
        <v>0</v>
      </c>
      <c r="M809" s="556">
        <v>0</v>
      </c>
      <c r="N809" s="556">
        <v>0</v>
      </c>
      <c r="O809" s="556">
        <v>0</v>
      </c>
      <c r="P809" s="556">
        <v>0</v>
      </c>
      <c r="Q809" s="556">
        <v>0</v>
      </c>
      <c r="R809" s="556">
        <v>0</v>
      </c>
      <c r="S809" s="556">
        <v>0</v>
      </c>
    </row>
    <row r="810" spans="1:19" s="313" customFormat="1" ht="15.75" customHeight="1" x14ac:dyDescent="0.25">
      <c r="A810" s="305"/>
      <c r="B810" s="561">
        <v>0</v>
      </c>
      <c r="C810" s="346"/>
      <c r="D810" s="556">
        <v>0</v>
      </c>
      <c r="E810" s="556">
        <v>0</v>
      </c>
      <c r="F810" s="556">
        <v>0</v>
      </c>
      <c r="G810" s="556">
        <v>0</v>
      </c>
      <c r="H810" s="556">
        <v>0</v>
      </c>
      <c r="I810" s="556">
        <v>0</v>
      </c>
      <c r="J810" s="556">
        <v>0</v>
      </c>
      <c r="K810" s="556">
        <v>0</v>
      </c>
      <c r="L810" s="556">
        <v>0</v>
      </c>
      <c r="M810" s="556">
        <v>0</v>
      </c>
      <c r="N810" s="556">
        <v>0</v>
      </c>
      <c r="O810" s="556">
        <v>0</v>
      </c>
      <c r="P810" s="556">
        <v>0</v>
      </c>
      <c r="Q810" s="556">
        <v>0</v>
      </c>
      <c r="R810" s="556">
        <v>0</v>
      </c>
      <c r="S810" s="556">
        <v>0</v>
      </c>
    </row>
    <row r="811" spans="1:19" s="313" customFormat="1" ht="15.75" customHeight="1" x14ac:dyDescent="0.25">
      <c r="A811" s="305"/>
      <c r="B811" s="561">
        <v>0</v>
      </c>
      <c r="C811" s="346"/>
      <c r="D811" s="556">
        <v>0</v>
      </c>
      <c r="E811" s="556">
        <v>0</v>
      </c>
      <c r="F811" s="556">
        <v>0</v>
      </c>
      <c r="G811" s="556">
        <v>0</v>
      </c>
      <c r="H811" s="556">
        <v>0</v>
      </c>
      <c r="I811" s="556">
        <v>0</v>
      </c>
      <c r="J811" s="556">
        <v>0</v>
      </c>
      <c r="K811" s="556">
        <v>0</v>
      </c>
      <c r="L811" s="556">
        <v>0</v>
      </c>
      <c r="M811" s="556">
        <v>0</v>
      </c>
      <c r="N811" s="556">
        <v>0</v>
      </c>
      <c r="O811" s="556">
        <v>0</v>
      </c>
      <c r="P811" s="556">
        <v>0</v>
      </c>
      <c r="Q811" s="556">
        <v>0</v>
      </c>
      <c r="R811" s="556">
        <v>0</v>
      </c>
      <c r="S811" s="556">
        <v>0</v>
      </c>
    </row>
    <row r="812" spans="1:19" s="313" customFormat="1" ht="15.75" customHeight="1" x14ac:dyDescent="0.25">
      <c r="A812" s="305"/>
      <c r="B812" s="561">
        <v>0</v>
      </c>
      <c r="C812" s="346"/>
      <c r="D812" s="556">
        <v>0</v>
      </c>
      <c r="E812" s="556">
        <v>0</v>
      </c>
      <c r="F812" s="556">
        <v>0</v>
      </c>
      <c r="G812" s="556">
        <v>0</v>
      </c>
      <c r="H812" s="556">
        <v>0</v>
      </c>
      <c r="I812" s="556">
        <v>0</v>
      </c>
      <c r="J812" s="556">
        <v>0</v>
      </c>
      <c r="K812" s="556">
        <v>0</v>
      </c>
      <c r="L812" s="556">
        <v>0</v>
      </c>
      <c r="M812" s="556">
        <v>0</v>
      </c>
      <c r="N812" s="556">
        <v>0</v>
      </c>
      <c r="O812" s="556">
        <v>0</v>
      </c>
      <c r="P812" s="556">
        <v>0</v>
      </c>
      <c r="Q812" s="556">
        <v>0</v>
      </c>
      <c r="R812" s="556">
        <v>0</v>
      </c>
      <c r="S812" s="556">
        <v>0</v>
      </c>
    </row>
    <row r="813" spans="1:19" s="313" customFormat="1" ht="15.75" customHeight="1" x14ac:dyDescent="0.25">
      <c r="A813" s="305"/>
      <c r="B813" s="561">
        <v>0</v>
      </c>
      <c r="C813" s="346"/>
      <c r="D813" s="556">
        <v>0</v>
      </c>
      <c r="E813" s="556">
        <v>0</v>
      </c>
      <c r="F813" s="556">
        <v>0</v>
      </c>
      <c r="G813" s="556">
        <v>0</v>
      </c>
      <c r="H813" s="556">
        <v>0</v>
      </c>
      <c r="I813" s="556">
        <v>0</v>
      </c>
      <c r="J813" s="556">
        <v>0</v>
      </c>
      <c r="K813" s="556">
        <v>0</v>
      </c>
      <c r="L813" s="556">
        <v>0</v>
      </c>
      <c r="M813" s="556">
        <v>0</v>
      </c>
      <c r="N813" s="556">
        <v>0</v>
      </c>
      <c r="O813" s="556">
        <v>0</v>
      </c>
      <c r="P813" s="556">
        <v>0</v>
      </c>
      <c r="Q813" s="556">
        <v>0</v>
      </c>
      <c r="R813" s="556">
        <v>0</v>
      </c>
      <c r="S813" s="556">
        <v>0</v>
      </c>
    </row>
    <row r="814" spans="1:19" s="313" customFormat="1" ht="15.75" customHeight="1" x14ac:dyDescent="0.25">
      <c r="A814" s="305"/>
      <c r="B814" s="561">
        <v>0</v>
      </c>
      <c r="C814" s="346"/>
      <c r="D814" s="556">
        <v>0</v>
      </c>
      <c r="E814" s="556">
        <v>0</v>
      </c>
      <c r="F814" s="556">
        <v>0</v>
      </c>
      <c r="G814" s="556">
        <v>0</v>
      </c>
      <c r="H814" s="556">
        <v>0</v>
      </c>
      <c r="I814" s="556">
        <v>0</v>
      </c>
      <c r="J814" s="556">
        <v>0</v>
      </c>
      <c r="K814" s="556">
        <v>0</v>
      </c>
      <c r="L814" s="556">
        <v>0</v>
      </c>
      <c r="M814" s="556">
        <v>0</v>
      </c>
      <c r="N814" s="556">
        <v>0</v>
      </c>
      <c r="O814" s="556">
        <v>0</v>
      </c>
      <c r="P814" s="556">
        <v>0</v>
      </c>
      <c r="Q814" s="556">
        <v>0</v>
      </c>
      <c r="R814" s="556">
        <v>0</v>
      </c>
      <c r="S814" s="556">
        <v>0</v>
      </c>
    </row>
    <row r="815" spans="1:19" s="313" customFormat="1" ht="15.75" customHeight="1" x14ac:dyDescent="0.25">
      <c r="A815" s="305"/>
      <c r="B815" s="561">
        <v>0</v>
      </c>
      <c r="C815" s="346"/>
      <c r="D815" s="556">
        <v>0</v>
      </c>
      <c r="E815" s="556">
        <v>0</v>
      </c>
      <c r="F815" s="556">
        <v>0</v>
      </c>
      <c r="G815" s="556">
        <v>0</v>
      </c>
      <c r="H815" s="556">
        <v>0</v>
      </c>
      <c r="I815" s="556">
        <v>0</v>
      </c>
      <c r="J815" s="556">
        <v>0</v>
      </c>
      <c r="K815" s="556">
        <v>0</v>
      </c>
      <c r="L815" s="556">
        <v>0</v>
      </c>
      <c r="M815" s="556">
        <v>0</v>
      </c>
      <c r="N815" s="556">
        <v>0</v>
      </c>
      <c r="O815" s="556">
        <v>0</v>
      </c>
      <c r="P815" s="556">
        <v>0</v>
      </c>
      <c r="Q815" s="556">
        <v>0</v>
      </c>
      <c r="R815" s="556">
        <v>0</v>
      </c>
      <c r="S815" s="556">
        <v>0</v>
      </c>
    </row>
    <row r="816" spans="1:19" s="313" customFormat="1" ht="15.75" customHeight="1" x14ac:dyDescent="0.25">
      <c r="A816" s="305"/>
      <c r="B816" s="561">
        <v>0</v>
      </c>
      <c r="C816" s="346"/>
      <c r="D816" s="556">
        <v>0</v>
      </c>
      <c r="E816" s="556">
        <v>0</v>
      </c>
      <c r="F816" s="556">
        <v>0</v>
      </c>
      <c r="G816" s="556">
        <v>0</v>
      </c>
      <c r="H816" s="556">
        <v>0</v>
      </c>
      <c r="I816" s="556">
        <v>0</v>
      </c>
      <c r="J816" s="556">
        <v>0</v>
      </c>
      <c r="K816" s="556">
        <v>0</v>
      </c>
      <c r="L816" s="556">
        <v>0</v>
      </c>
      <c r="M816" s="556">
        <v>0</v>
      </c>
      <c r="N816" s="556">
        <v>0</v>
      </c>
      <c r="O816" s="556">
        <v>0</v>
      </c>
      <c r="P816" s="556">
        <v>0</v>
      </c>
      <c r="Q816" s="556">
        <v>0</v>
      </c>
      <c r="R816" s="556">
        <v>0</v>
      </c>
      <c r="S816" s="556">
        <v>0</v>
      </c>
    </row>
    <row r="817" spans="1:19" s="313" customFormat="1" ht="15.75" customHeight="1" x14ac:dyDescent="0.25">
      <c r="A817" s="305"/>
      <c r="B817" s="482" t="s">
        <v>353</v>
      </c>
      <c r="C817" s="346"/>
      <c r="D817" s="558">
        <f>_xlfn.AGGREGATE(9,6,D697:D816)</f>
        <v>9753.3135284085201</v>
      </c>
      <c r="E817" s="558">
        <f t="shared" ref="E817:S817" si="25">_xlfn.AGGREGATE(9,6,E697:E816)</f>
        <v>6656.0228180061367</v>
      </c>
      <c r="F817" s="558">
        <f t="shared" si="25"/>
        <v>15253.675279803023</v>
      </c>
      <c r="G817" s="558">
        <f t="shared" si="25"/>
        <v>7662.8858120850437</v>
      </c>
      <c r="H817" s="558">
        <f t="shared" si="25"/>
        <v>27790.458351693775</v>
      </c>
      <c r="I817" s="558">
        <f t="shared" si="25"/>
        <v>0</v>
      </c>
      <c r="J817" s="558">
        <f t="shared" si="25"/>
        <v>0</v>
      </c>
      <c r="K817" s="558">
        <f t="shared" si="25"/>
        <v>0</v>
      </c>
      <c r="L817" s="558">
        <f t="shared" si="25"/>
        <v>0</v>
      </c>
      <c r="M817" s="558">
        <f t="shared" si="25"/>
        <v>0</v>
      </c>
      <c r="N817" s="558">
        <f t="shared" si="25"/>
        <v>0</v>
      </c>
      <c r="O817" s="558">
        <f t="shared" si="25"/>
        <v>0</v>
      </c>
      <c r="P817" s="558">
        <f t="shared" si="25"/>
        <v>0</v>
      </c>
      <c r="Q817" s="558">
        <f t="shared" si="25"/>
        <v>0</v>
      </c>
      <c r="R817" s="558">
        <f t="shared" si="25"/>
        <v>0</v>
      </c>
      <c r="S817" s="558">
        <f t="shared" si="25"/>
        <v>0</v>
      </c>
    </row>
    <row r="818" spans="1:19" ht="162" customHeight="1" x14ac:dyDescent="0.25">
      <c r="B818" s="566" t="str">
        <f ca="1">_xlfn.FORMULATEXT(B$697)</f>
        <v>{=消費項目_小分類}</v>
      </c>
      <c r="C818" s="44"/>
      <c r="D818" s="566" t="str">
        <f t="shared" ref="D818:S818" ca="1" si="26">_xlfn.FORMULATEXT(D$697)</f>
        <v>{=IF(_スイッチ_SIM_観光消費単価&lt;&gt;"1.シミュレーションを行う", 消費単価_小, 消費単価_小_SIM)}</v>
      </c>
      <c r="E818" s="566" t="str">
        <f t="shared" ca="1" si="26"/>
        <v>{=IF(_スイッチ_SIM_観光消費単価&lt;&gt;"1.シミュレーションを行う", 消費単価_小, 消費単価_小_SIM)}</v>
      </c>
      <c r="F818" s="566" t="str">
        <f t="shared" ca="1" si="26"/>
        <v>{=IF(_スイッチ_SIM_観光消費単価&lt;&gt;"1.シミュレーションを行う", 消費単価_小, 消費単価_小_SIM)}</v>
      </c>
      <c r="G818" s="566" t="str">
        <f t="shared" ca="1" si="26"/>
        <v>{=IF(_スイッチ_SIM_観光消費単価&lt;&gt;"1.シミュレーションを行う", 消費単価_小, 消費単価_小_SIM)}</v>
      </c>
      <c r="H818" s="566" t="str">
        <f t="shared" ca="1" si="26"/>
        <v>{=IF(_スイッチ_SIM_観光消費単価&lt;&gt;"1.シミュレーションを行う", 消費単価_小, 消費単価_小_SIM)}</v>
      </c>
      <c r="I818" s="566" t="str">
        <f t="shared" ca="1" si="26"/>
        <v>{=IF(_スイッチ_SIM_観光消費単価&lt;&gt;"1.シミュレーションを行う", 消費単価_小, 消費単価_小_SIM)}</v>
      </c>
      <c r="J818" s="566" t="str">
        <f t="shared" ca="1" si="26"/>
        <v>{=IF(_スイッチ_SIM_観光消費単価&lt;&gt;"1.シミュレーションを行う", 消費単価_小, 消費単価_小_SIM)}</v>
      </c>
      <c r="K818" s="566" t="str">
        <f t="shared" ca="1" si="26"/>
        <v>{=IF(_スイッチ_SIM_観光消費単価&lt;&gt;"1.シミュレーションを行う", 消費単価_小, 消費単価_小_SIM)}</v>
      </c>
      <c r="L818" s="566" t="str">
        <f t="shared" ca="1" si="26"/>
        <v>{=IF(_スイッチ_SIM_観光消費単価&lt;&gt;"1.シミュレーションを行う", 消費単価_小, 消費単価_小_SIM)}</v>
      </c>
      <c r="M818" s="566" t="str">
        <f t="shared" ca="1" si="26"/>
        <v>{=IF(_スイッチ_SIM_観光消費単価&lt;&gt;"1.シミュレーションを行う", 消費単価_小, 消費単価_小_SIM)}</v>
      </c>
      <c r="N818" s="566" t="str">
        <f t="shared" ca="1" si="26"/>
        <v>{=IF(_スイッチ_SIM_観光消費単価&lt;&gt;"1.シミュレーションを行う", 消費単価_小, 消費単価_小_SIM)}</v>
      </c>
      <c r="O818" s="566" t="str">
        <f t="shared" ca="1" si="26"/>
        <v>{=IF(_スイッチ_SIM_観光消費単価&lt;&gt;"1.シミュレーションを行う", 消費単価_小, 消費単価_小_SIM)}</v>
      </c>
      <c r="P818" s="566" t="str">
        <f t="shared" ca="1" si="26"/>
        <v>{=IF(_スイッチ_SIM_観光消費単価&lt;&gt;"1.シミュレーションを行う", 消費単価_小, 消費単価_小_SIM)}</v>
      </c>
      <c r="Q818" s="566" t="str">
        <f t="shared" ca="1" si="26"/>
        <v>{=IF(_スイッチ_SIM_観光消費単価&lt;&gt;"1.シミュレーションを行う", 消費単価_小, 消費単価_小_SIM)}</v>
      </c>
      <c r="R818" s="566" t="str">
        <f t="shared" ca="1" si="26"/>
        <v>{=IF(_スイッチ_SIM_観光消費単価&lt;&gt;"1.シミュレーションを行う", 消費単価_小, 消費単価_小_SIM)}</v>
      </c>
      <c r="S818" s="566" t="str">
        <f t="shared" ca="1" si="26"/>
        <v>{=IF(_スイッチ_SIM_観光消費単価&lt;&gt;"1.シミュレーションを行う", 消費単価_小, 消費単価_小_SIM)}</v>
      </c>
    </row>
    <row r="819" spans="1:19" x14ac:dyDescent="0.25">
      <c r="B819" s="566">
        <f t="array" aca="1" ref="B819" ca="1">SUM(IF(EXACT(_xlfn.FORMULATEXT(B$697), _xlfn.FORMULATEXT(B$697:B$816)), 1, 0))</f>
        <v>120</v>
      </c>
      <c r="C819" s="44"/>
      <c r="D819" s="566">
        <f t="array" aca="1" ref="D819" ca="1">SUM(IF(EXACT(_xlfn.FORMULATEXT(D$697), _xlfn.FORMULATEXT(D$697:D$816)), 1, 0))</f>
        <v>120</v>
      </c>
      <c r="E819" s="566">
        <f t="array" aca="1" ref="E819" ca="1">SUM(IF(EXACT(_xlfn.FORMULATEXT(E$697), _xlfn.FORMULATEXT(E$697:E$816)), 1, 0))</f>
        <v>120</v>
      </c>
      <c r="F819" s="566">
        <f t="array" aca="1" ref="F819" ca="1">SUM(IF(EXACT(_xlfn.FORMULATEXT(F$697), _xlfn.FORMULATEXT(F$697:F$816)), 1, 0))</f>
        <v>120</v>
      </c>
      <c r="G819" s="566">
        <f t="array" aca="1" ref="G819" ca="1">SUM(IF(EXACT(_xlfn.FORMULATEXT(G$697), _xlfn.FORMULATEXT(G$697:G$816)), 1, 0))</f>
        <v>120</v>
      </c>
      <c r="H819" s="566">
        <f t="array" aca="1" ref="H819" ca="1">SUM(IF(EXACT(_xlfn.FORMULATEXT(H$697), _xlfn.FORMULATEXT(H$697:H$816)), 1, 0))</f>
        <v>120</v>
      </c>
      <c r="I819" s="566">
        <f t="array" aca="1" ref="I819" ca="1">SUM(IF(EXACT(_xlfn.FORMULATEXT(I$697), _xlfn.FORMULATEXT(I$697:I$816)), 1, 0))</f>
        <v>120</v>
      </c>
      <c r="J819" s="566">
        <f t="array" aca="1" ref="J819" ca="1">SUM(IF(EXACT(_xlfn.FORMULATEXT(J$697), _xlfn.FORMULATEXT(J$697:J$816)), 1, 0))</f>
        <v>120</v>
      </c>
      <c r="K819" s="566">
        <f t="array" aca="1" ref="K819" ca="1">SUM(IF(EXACT(_xlfn.FORMULATEXT(K$697), _xlfn.FORMULATEXT(K$697:K$816)), 1, 0))</f>
        <v>120</v>
      </c>
      <c r="L819" s="566">
        <f t="array" aca="1" ref="L819" ca="1">SUM(IF(EXACT(_xlfn.FORMULATEXT(L$697), _xlfn.FORMULATEXT(L$697:L$816)), 1, 0))</f>
        <v>120</v>
      </c>
      <c r="M819" s="566">
        <f t="array" aca="1" ref="M819" ca="1">SUM(IF(EXACT(_xlfn.FORMULATEXT(M$697), _xlfn.FORMULATEXT(M$697:M$816)), 1, 0))</f>
        <v>120</v>
      </c>
      <c r="N819" s="566">
        <f t="array" aca="1" ref="N819" ca="1">SUM(IF(EXACT(_xlfn.FORMULATEXT(N$697), _xlfn.FORMULATEXT(N$697:N$816)), 1, 0))</f>
        <v>120</v>
      </c>
      <c r="O819" s="566">
        <f t="array" aca="1" ref="O819" ca="1">SUM(IF(EXACT(_xlfn.FORMULATEXT(O$697), _xlfn.FORMULATEXT(O$697:O$816)), 1, 0))</f>
        <v>120</v>
      </c>
      <c r="P819" s="566">
        <f t="array" aca="1" ref="P819" ca="1">SUM(IF(EXACT(_xlfn.FORMULATEXT(P$697), _xlfn.FORMULATEXT(P$697:P$816)), 1, 0))</f>
        <v>120</v>
      </c>
      <c r="Q819" s="566">
        <f t="array" aca="1" ref="Q819" ca="1">SUM(IF(EXACT(_xlfn.FORMULATEXT(Q$697), _xlfn.FORMULATEXT(Q$697:Q$816)), 1, 0))</f>
        <v>120</v>
      </c>
      <c r="R819" s="566">
        <f t="array" aca="1" ref="R819" ca="1">SUM(IF(EXACT(_xlfn.FORMULATEXT(R$697), _xlfn.FORMULATEXT(R$697:R$816)), 1, 0))</f>
        <v>120</v>
      </c>
      <c r="S819" s="566">
        <f t="array" aca="1" ref="S819" ca="1">SUM(IF(EXACT(_xlfn.FORMULATEXT(S$697), _xlfn.FORMULATEXT(S$697:S$816)), 1, 0))</f>
        <v>120</v>
      </c>
    </row>
    <row r="822" spans="1:19" s="305" customFormat="1" ht="21" customHeight="1" x14ac:dyDescent="0.25">
      <c r="B822" s="305" t="s">
        <v>811</v>
      </c>
    </row>
    <row r="823" spans="1:19" s="305" customFormat="1" ht="21" customHeight="1" x14ac:dyDescent="0.25">
      <c r="B823" s="183" t="str">
        <f>IF(入力!$B$294="カテゴリごとの総数", 入力!$B$295, HLOOKUP(入力!$B$295, 入力!$D$298:$S$299, 2, FALSE))</f>
        <v>日帰り・宿泊</v>
      </c>
    </row>
    <row r="824" spans="1:19" s="305" customFormat="1" ht="31.5" x14ac:dyDescent="0.25">
      <c r="B824" s="319" t="s">
        <v>769</v>
      </c>
      <c r="C824" s="319" t="s">
        <v>770</v>
      </c>
      <c r="D824" s="319" t="s">
        <v>543</v>
      </c>
      <c r="E824" s="319" t="s">
        <v>592</v>
      </c>
      <c r="F824" s="319" t="s">
        <v>593</v>
      </c>
      <c r="G824" s="313"/>
    </row>
    <row r="825" spans="1:19" s="305" customFormat="1" ht="20.25" customHeight="1" x14ac:dyDescent="0.25">
      <c r="B825" s="546" t="s">
        <v>772</v>
      </c>
      <c r="C825" s="546"/>
      <c r="D825" s="581">
        <f>SUMIF($C$826:$C$841, "=" &amp; $B$823, $D$826:$D$841)</f>
        <v>1000000</v>
      </c>
      <c r="E825" s="581">
        <f>(SUMIF($C$826:$C$841, "=" &amp; $B$823, $F$826:$F$841)*1000000)/SUMIF($C$826:$C$841, "=" &amp; $B$823, $D$826:$D$841)</f>
        <v>8805.4359334553574</v>
      </c>
      <c r="F825" s="581">
        <f>SUMIF($C$826:$C$841, "=" &amp; $B$823, $F$826:$F$841)</f>
        <v>8805.4359334553574</v>
      </c>
      <c r="G825" s="313"/>
    </row>
    <row r="826" spans="1:19" s="305" customFormat="1" ht="21" customHeight="1" x14ac:dyDescent="0.25">
      <c r="B826" s="582" t="str">
        <f t="array" ref="B826:B841">観光客属性</f>
        <v>総数</v>
      </c>
      <c r="C826" s="582" t="str">
        <f t="array" ref="C826:C841">属性のカテゴリ</f>
        <v>総数</v>
      </c>
      <c r="D826" s="582">
        <f t="array" ref="D826:D841">INDEX(観光入込客数_実数かSIMか, 0, 2)</f>
        <v>1000000</v>
      </c>
      <c r="E826" s="582">
        <f t="array" ref="E826:E841">IF(_スイッチ_消費項目分類方法="大分類", TRANSPOSE(消費単価合計_大), TRANSPOSE(消費単価合計_小))</f>
        <v>9753.3135284085201</v>
      </c>
      <c r="F826" s="582">
        <f t="array" ref="F826:F841">IF(_スイッチ_消費項目分類方法="大分類", TRANSPOSE(消費総額合計_大), TRANSPOSE(消費総額合計_小))</f>
        <v>9753.3135284085201</v>
      </c>
      <c r="G826" s="313"/>
    </row>
    <row r="827" spans="1:19" s="305" customFormat="1" ht="21" customHeight="1" x14ac:dyDescent="0.25">
      <c r="B827" s="582" t="str">
        <v>日帰り客</v>
      </c>
      <c r="C827" s="582" t="str">
        <v>日帰り・宿泊</v>
      </c>
      <c r="D827" s="582">
        <v>750000</v>
      </c>
      <c r="E827" s="582">
        <v>6656.0228180061367</v>
      </c>
      <c r="F827" s="582">
        <v>4992.0171135046021</v>
      </c>
      <c r="G827" s="313"/>
      <c r="I827" s="315"/>
    </row>
    <row r="828" spans="1:19" s="305" customFormat="1" ht="21" customHeight="1" x14ac:dyDescent="0.25">
      <c r="B828" s="582" t="str">
        <v>宿泊客</v>
      </c>
      <c r="C828" s="582" t="str">
        <v>日帰り・宿泊</v>
      </c>
      <c r="D828" s="582">
        <v>250000</v>
      </c>
      <c r="E828" s="582">
        <v>15253.675279803023</v>
      </c>
      <c r="F828" s="582">
        <v>3813.4188199507557</v>
      </c>
      <c r="G828" s="313"/>
    </row>
    <row r="829" spans="1:19" s="305" customFormat="1" ht="21" customHeight="1" x14ac:dyDescent="0.25">
      <c r="B829" s="582" t="str">
        <v>道内客</v>
      </c>
      <c r="C829" s="582" t="str">
        <v>居住地</v>
      </c>
      <c r="D829" s="582">
        <v>800000</v>
      </c>
      <c r="E829" s="582">
        <v>7662.8858120850437</v>
      </c>
      <c r="F829" s="582">
        <v>6130.3086496680344</v>
      </c>
      <c r="G829" s="313"/>
    </row>
    <row r="830" spans="1:19" s="305" customFormat="1" ht="21" customHeight="1" x14ac:dyDescent="0.25">
      <c r="B830" s="582" t="str">
        <v>道外客</v>
      </c>
      <c r="C830" s="582" t="str">
        <v>居住地</v>
      </c>
      <c r="D830" s="582">
        <v>200000</v>
      </c>
      <c r="E830" s="582">
        <v>27790.458351693775</v>
      </c>
      <c r="F830" s="582">
        <v>5558.0916703387538</v>
      </c>
      <c r="G830" s="313"/>
    </row>
    <row r="831" spans="1:19" s="305" customFormat="1" ht="21" customHeight="1" x14ac:dyDescent="0.25">
      <c r="B831" s="582" t="str">
        <v>外国人客</v>
      </c>
      <c r="C831" s="582" t="str">
        <v>居住地</v>
      </c>
      <c r="D831" s="582">
        <v>0</v>
      </c>
      <c r="E831" s="582">
        <v>0</v>
      </c>
      <c r="F831" s="582">
        <v>0</v>
      </c>
      <c r="G831" s="313"/>
    </row>
    <row r="832" spans="1:19" s="305" customFormat="1" ht="21" hidden="1" customHeight="1" x14ac:dyDescent="0.25">
      <c r="B832" s="582">
        <v>0</v>
      </c>
      <c r="C832" s="582">
        <v>0</v>
      </c>
      <c r="D832" s="582">
        <v>0</v>
      </c>
      <c r="E832" s="582">
        <v>0</v>
      </c>
      <c r="F832" s="582">
        <v>0</v>
      </c>
      <c r="G832" s="313"/>
    </row>
    <row r="833" spans="2:7" s="305" customFormat="1" ht="21" hidden="1" customHeight="1" x14ac:dyDescent="0.25">
      <c r="B833" s="582">
        <v>0</v>
      </c>
      <c r="C833" s="582">
        <v>0</v>
      </c>
      <c r="D833" s="582">
        <v>0</v>
      </c>
      <c r="E833" s="582">
        <v>0</v>
      </c>
      <c r="F833" s="582">
        <v>0</v>
      </c>
      <c r="G833" s="313"/>
    </row>
    <row r="834" spans="2:7" s="305" customFormat="1" ht="21" hidden="1" customHeight="1" x14ac:dyDescent="0.25">
      <c r="B834" s="582">
        <v>0</v>
      </c>
      <c r="C834" s="582">
        <v>0</v>
      </c>
      <c r="D834" s="582">
        <v>0</v>
      </c>
      <c r="E834" s="582">
        <v>0</v>
      </c>
      <c r="F834" s="582">
        <v>0</v>
      </c>
      <c r="G834" s="313"/>
    </row>
    <row r="835" spans="2:7" s="305" customFormat="1" ht="21" hidden="1" customHeight="1" x14ac:dyDescent="0.25">
      <c r="B835" s="582">
        <v>0</v>
      </c>
      <c r="C835" s="582">
        <v>0</v>
      </c>
      <c r="D835" s="582">
        <v>0</v>
      </c>
      <c r="E835" s="582">
        <v>0</v>
      </c>
      <c r="F835" s="582">
        <v>0</v>
      </c>
      <c r="G835" s="313"/>
    </row>
    <row r="836" spans="2:7" s="305" customFormat="1" ht="21" hidden="1" customHeight="1" x14ac:dyDescent="0.25">
      <c r="B836" s="582">
        <v>0</v>
      </c>
      <c r="C836" s="582">
        <v>0</v>
      </c>
      <c r="D836" s="582">
        <v>0</v>
      </c>
      <c r="E836" s="582">
        <v>0</v>
      </c>
      <c r="F836" s="582">
        <v>0</v>
      </c>
      <c r="G836" s="313"/>
    </row>
    <row r="837" spans="2:7" s="305" customFormat="1" ht="21" hidden="1" customHeight="1" x14ac:dyDescent="0.25">
      <c r="B837" s="582">
        <v>0</v>
      </c>
      <c r="C837" s="582">
        <v>0</v>
      </c>
      <c r="D837" s="582">
        <v>0</v>
      </c>
      <c r="E837" s="582">
        <v>0</v>
      </c>
      <c r="F837" s="582">
        <v>0</v>
      </c>
      <c r="G837" s="313"/>
    </row>
    <row r="838" spans="2:7" s="305" customFormat="1" ht="21" hidden="1" customHeight="1" x14ac:dyDescent="0.25">
      <c r="B838" s="582">
        <v>0</v>
      </c>
      <c r="C838" s="582">
        <v>0</v>
      </c>
      <c r="D838" s="582">
        <v>0</v>
      </c>
      <c r="E838" s="582">
        <v>0</v>
      </c>
      <c r="F838" s="582">
        <v>0</v>
      </c>
      <c r="G838" s="313"/>
    </row>
    <row r="839" spans="2:7" s="305" customFormat="1" ht="21" hidden="1" customHeight="1" x14ac:dyDescent="0.25">
      <c r="B839" s="582">
        <v>0</v>
      </c>
      <c r="C839" s="582">
        <v>0</v>
      </c>
      <c r="D839" s="582">
        <v>0</v>
      </c>
      <c r="E839" s="582">
        <v>0</v>
      </c>
      <c r="F839" s="582">
        <v>0</v>
      </c>
      <c r="G839" s="313"/>
    </row>
    <row r="840" spans="2:7" s="305" customFormat="1" ht="21" customHeight="1" x14ac:dyDescent="0.25">
      <c r="B840" s="582">
        <v>0</v>
      </c>
      <c r="C840" s="582">
        <v>0</v>
      </c>
      <c r="D840" s="582">
        <v>0</v>
      </c>
      <c r="E840" s="582">
        <v>0</v>
      </c>
      <c r="F840" s="582">
        <v>0</v>
      </c>
      <c r="G840" s="313"/>
    </row>
    <row r="841" spans="2:7" s="305" customFormat="1" ht="21" customHeight="1" x14ac:dyDescent="0.25">
      <c r="B841" s="582">
        <v>0</v>
      </c>
      <c r="C841" s="582">
        <v>0</v>
      </c>
      <c r="D841" s="582">
        <v>0</v>
      </c>
      <c r="E841" s="582">
        <v>0</v>
      </c>
      <c r="F841" s="582">
        <v>0</v>
      </c>
      <c r="G841" s="313"/>
    </row>
    <row r="842" spans="2:7" s="305" customFormat="1" ht="21" customHeight="1" x14ac:dyDescent="0.25"/>
    <row r="843" spans="2:7" s="305" customFormat="1" ht="21" customHeight="1" x14ac:dyDescent="0.25"/>
  </sheetData>
  <phoneticPr fontId="3"/>
  <pageMargins left="0.7" right="0.7" top="0.75" bottom="0.75" header="0.3" footer="0.3"/>
  <extLst>
    <ext xmlns:x14="http://schemas.microsoft.com/office/spreadsheetml/2009/9/main" uri="{CCE6A557-97BC-4b89-ADB6-D9C93CAAB3DF}">
      <x14:dataValidations xmlns:xm="http://schemas.microsoft.com/office/excel/2006/main" disablePrompts="1" count="1">
        <x14:dataValidation type="list" allowBlank="1" showInputMessage="1" showErrorMessage="1">
          <x14:formula1>
            <xm:f>入力_産業部門の分類!$C$7:$C$18</xm:f>
          </x14:formula1>
          <xm:sqref>C697:C817</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FFC000"/>
  </sheetPr>
  <dimension ref="A1:DW274"/>
  <sheetViews>
    <sheetView zoomScale="80" zoomScaleNormal="80" workbookViewId="0"/>
  </sheetViews>
  <sheetFormatPr defaultColWidth="9.109375" defaultRowHeight="15.75" x14ac:dyDescent="0.25"/>
  <cols>
    <col min="1" max="1" width="3.109375" style="14" customWidth="1"/>
    <col min="2" max="2" width="5.5546875" style="15" customWidth="1"/>
    <col min="3" max="3" width="22.88671875" style="14" customWidth="1"/>
    <col min="4" max="41" width="8.77734375" style="14" customWidth="1"/>
    <col min="42" max="42" width="9.5546875" style="17" customWidth="1"/>
    <col min="43" max="52" width="10.109375" style="17" customWidth="1"/>
    <col min="53" max="54" width="9.5546875" style="17" customWidth="1"/>
    <col min="55" max="74" width="10.109375" style="17" customWidth="1"/>
    <col min="75" max="75" width="9.5546875" style="17" customWidth="1"/>
    <col min="76" max="86" width="10.109375" style="17" customWidth="1"/>
    <col min="87" max="87" width="9.5546875" style="17" customWidth="1"/>
    <col min="88" max="88" width="10.109375" style="17" customWidth="1"/>
    <col min="89" max="89" width="9.5546875" style="17" customWidth="1"/>
    <col min="90" max="105" width="10.109375" style="17" customWidth="1"/>
    <col min="106" max="106" width="9.5546875" style="17" customWidth="1"/>
    <col min="107" max="124" width="10.109375" style="17" customWidth="1"/>
    <col min="125" max="125" width="3.109375" style="17" customWidth="1"/>
    <col min="126" max="126" width="12.6640625" style="17" customWidth="1"/>
    <col min="127" max="127" width="9.109375" style="17"/>
    <col min="128" max="16384" width="9.109375" style="14"/>
  </cols>
  <sheetData>
    <row r="1" spans="2:126" ht="18.75" customHeight="1" x14ac:dyDescent="0.25">
      <c r="C1" s="122" t="s">
        <v>382</v>
      </c>
      <c r="E1" s="41"/>
      <c r="AP1" s="14"/>
    </row>
    <row r="2" spans="2:126" s="15" customFormat="1" ht="10.5" customHeight="1" x14ac:dyDescent="0.25">
      <c r="B2" s="51"/>
      <c r="C2" s="45"/>
      <c r="D2" s="421" t="s">
        <v>574</v>
      </c>
      <c r="E2" s="364" t="s">
        <v>575</v>
      </c>
      <c r="F2" s="364" t="s">
        <v>576</v>
      </c>
      <c r="G2" s="364" t="s">
        <v>577</v>
      </c>
      <c r="H2" s="364" t="s">
        <v>578</v>
      </c>
      <c r="I2" s="364" t="s">
        <v>579</v>
      </c>
      <c r="J2" s="364" t="s">
        <v>580</v>
      </c>
      <c r="K2" s="364" t="s">
        <v>581</v>
      </c>
      <c r="L2" s="364" t="s">
        <v>582</v>
      </c>
      <c r="M2" s="364" t="s">
        <v>8</v>
      </c>
      <c r="N2" s="364" t="s">
        <v>9</v>
      </c>
      <c r="O2" s="364" t="s">
        <v>11</v>
      </c>
      <c r="P2" s="364" t="s">
        <v>13</v>
      </c>
      <c r="Q2" s="364" t="s">
        <v>15</v>
      </c>
      <c r="R2" s="364" t="s">
        <v>17</v>
      </c>
      <c r="S2" s="364" t="s">
        <v>18</v>
      </c>
      <c r="T2" s="364" t="s">
        <v>19</v>
      </c>
      <c r="U2" s="364" t="s">
        <v>21</v>
      </c>
      <c r="V2" s="364" t="s">
        <v>23</v>
      </c>
      <c r="W2" s="364" t="s">
        <v>24</v>
      </c>
      <c r="X2" s="364" t="s">
        <v>26</v>
      </c>
      <c r="Y2" s="364" t="s">
        <v>27</v>
      </c>
      <c r="Z2" s="364" t="s">
        <v>29</v>
      </c>
      <c r="AA2" s="364" t="s">
        <v>31</v>
      </c>
      <c r="AB2" s="364" t="s">
        <v>33</v>
      </c>
      <c r="AC2" s="364" t="s">
        <v>35</v>
      </c>
      <c r="AD2" s="364" t="s">
        <v>36</v>
      </c>
      <c r="AE2" s="364" t="s">
        <v>37</v>
      </c>
      <c r="AF2" s="364" t="s">
        <v>38</v>
      </c>
      <c r="AG2" s="364" t="s">
        <v>40</v>
      </c>
      <c r="AH2" s="364" t="s">
        <v>41</v>
      </c>
      <c r="AI2" s="364" t="s">
        <v>42</v>
      </c>
      <c r="AJ2" s="364" t="s">
        <v>43</v>
      </c>
      <c r="AK2" s="364" t="s">
        <v>45</v>
      </c>
      <c r="AL2" s="364" t="s">
        <v>47</v>
      </c>
      <c r="AM2" s="364" t="s">
        <v>48</v>
      </c>
      <c r="AN2" s="364" t="s">
        <v>50</v>
      </c>
      <c r="AO2" s="364" t="s">
        <v>52</v>
      </c>
      <c r="AP2" s="364" t="s">
        <v>54</v>
      </c>
      <c r="AQ2" s="364" t="s">
        <v>56</v>
      </c>
      <c r="AR2" s="364" t="s">
        <v>58</v>
      </c>
      <c r="AS2" s="364" t="s">
        <v>60</v>
      </c>
      <c r="AT2" s="364" t="s">
        <v>62</v>
      </c>
      <c r="AU2" s="364" t="s">
        <v>64</v>
      </c>
      <c r="AV2" s="364" t="s">
        <v>66</v>
      </c>
      <c r="AW2" s="364" t="s">
        <v>68</v>
      </c>
      <c r="AX2" s="364" t="s">
        <v>70</v>
      </c>
      <c r="AY2" s="364" t="s">
        <v>72</v>
      </c>
      <c r="AZ2" s="364" t="s">
        <v>73</v>
      </c>
      <c r="BA2" s="364" t="s">
        <v>74</v>
      </c>
      <c r="BB2" s="364" t="s">
        <v>75</v>
      </c>
      <c r="BC2" s="364" t="s">
        <v>76</v>
      </c>
      <c r="BD2" s="364" t="s">
        <v>78</v>
      </c>
      <c r="BE2" s="364" t="s">
        <v>80</v>
      </c>
      <c r="BF2" s="364" t="s">
        <v>81</v>
      </c>
      <c r="BG2" s="364" t="s">
        <v>83</v>
      </c>
      <c r="BH2" s="364" t="s">
        <v>85</v>
      </c>
      <c r="BI2" s="364" t="s">
        <v>86</v>
      </c>
      <c r="BJ2" s="364" t="s">
        <v>87</v>
      </c>
      <c r="BK2" s="364" t="s">
        <v>89</v>
      </c>
      <c r="BL2" s="364" t="s">
        <v>91</v>
      </c>
      <c r="BM2" s="364" t="s">
        <v>92</v>
      </c>
      <c r="BN2" s="364" t="s">
        <v>94</v>
      </c>
      <c r="BO2" s="364" t="s">
        <v>96</v>
      </c>
      <c r="BP2" s="364" t="s">
        <v>97</v>
      </c>
      <c r="BQ2" s="364" t="s">
        <v>99</v>
      </c>
      <c r="BR2" s="364" t="s">
        <v>101</v>
      </c>
      <c r="BS2" s="364" t="s">
        <v>103</v>
      </c>
      <c r="BT2" s="364" t="s">
        <v>105</v>
      </c>
      <c r="BU2" s="364" t="s">
        <v>107</v>
      </c>
      <c r="BV2" s="364" t="s">
        <v>109</v>
      </c>
      <c r="BW2" s="364" t="s">
        <v>111</v>
      </c>
      <c r="BX2" s="364" t="s">
        <v>113</v>
      </c>
      <c r="BY2" s="364" t="s">
        <v>115</v>
      </c>
      <c r="BZ2" s="364" t="s">
        <v>117</v>
      </c>
      <c r="CA2" s="364" t="s">
        <v>119</v>
      </c>
      <c r="CB2" s="364" t="s">
        <v>121</v>
      </c>
      <c r="CC2" s="364" t="s">
        <v>123</v>
      </c>
      <c r="CD2" s="364" t="s">
        <v>125</v>
      </c>
      <c r="CE2" s="364" t="s">
        <v>127</v>
      </c>
      <c r="CF2" s="364" t="s">
        <v>129</v>
      </c>
      <c r="CG2" s="364" t="s">
        <v>131</v>
      </c>
      <c r="CH2" s="364" t="s">
        <v>133</v>
      </c>
      <c r="CI2" s="364" t="s">
        <v>135</v>
      </c>
      <c r="CJ2" s="364" t="s">
        <v>137</v>
      </c>
      <c r="CK2" s="364" t="s">
        <v>139</v>
      </c>
      <c r="CL2" s="364" t="s">
        <v>140</v>
      </c>
      <c r="CM2" s="364" t="s">
        <v>142</v>
      </c>
      <c r="CN2" s="364" t="s">
        <v>144</v>
      </c>
      <c r="CO2" s="364" t="s">
        <v>146</v>
      </c>
      <c r="CP2" s="364" t="s">
        <v>148</v>
      </c>
      <c r="CQ2" s="364" t="s">
        <v>149</v>
      </c>
      <c r="CR2" s="364" t="s">
        <v>151</v>
      </c>
      <c r="CS2" s="364" t="s">
        <v>153</v>
      </c>
      <c r="CT2" s="364" t="s">
        <v>155</v>
      </c>
      <c r="CU2" s="364" t="s">
        <v>156</v>
      </c>
      <c r="CV2" s="364" t="s">
        <v>157</v>
      </c>
      <c r="CW2" s="364" t="s">
        <v>159</v>
      </c>
      <c r="CX2" s="364" t="s">
        <v>160</v>
      </c>
      <c r="CY2" s="364" t="s">
        <v>162</v>
      </c>
      <c r="CZ2" s="364" t="s">
        <v>164</v>
      </c>
      <c r="DA2" s="364" t="s">
        <v>165</v>
      </c>
      <c r="DB2" s="364" t="s">
        <v>167</v>
      </c>
      <c r="DC2" s="364" t="s">
        <v>169</v>
      </c>
      <c r="DD2" s="364" t="s">
        <v>549</v>
      </c>
      <c r="DE2" s="364" t="s">
        <v>550</v>
      </c>
      <c r="DF2" s="364" t="s">
        <v>551</v>
      </c>
      <c r="DG2" s="364" t="s">
        <v>552</v>
      </c>
      <c r="DH2" s="364" t="s">
        <v>553</v>
      </c>
      <c r="DI2" s="364" t="s">
        <v>554</v>
      </c>
      <c r="DJ2" s="364" t="s">
        <v>558</v>
      </c>
      <c r="DK2" s="364" t="s">
        <v>559</v>
      </c>
      <c r="DL2" s="364" t="s">
        <v>560</v>
      </c>
      <c r="DM2" s="364" t="s">
        <v>561</v>
      </c>
      <c r="DN2" s="364" t="s">
        <v>562</v>
      </c>
      <c r="DO2" s="364" t="s">
        <v>563</v>
      </c>
      <c r="DP2" s="364" t="s">
        <v>564</v>
      </c>
      <c r="DQ2" s="364" t="s">
        <v>565</v>
      </c>
      <c r="DR2" s="364" t="s">
        <v>566</v>
      </c>
      <c r="DS2" s="422" t="s">
        <v>567</v>
      </c>
      <c r="DT2" s="20"/>
      <c r="DU2" s="42"/>
      <c r="DV2" s="42"/>
    </row>
    <row r="3" spans="2:126" s="41" customFormat="1" ht="64.5" customHeight="1" x14ac:dyDescent="0.25">
      <c r="B3" s="52"/>
      <c r="C3" s="49"/>
      <c r="D3" s="359" t="str">
        <f t="array" ref="D3:DS3">TRANSPOSE(分類_中分類)</f>
        <v>食用耕種農業</v>
      </c>
      <c r="E3" s="359" t="str">
        <v>非食用耕種農業</v>
      </c>
      <c r="F3" s="359" t="str">
        <v>畜産</v>
      </c>
      <c r="G3" s="359" t="str">
        <v>農業サービス</v>
      </c>
      <c r="H3" s="359" t="str">
        <v>林業</v>
      </c>
      <c r="I3" s="359" t="str">
        <v>漁業</v>
      </c>
      <c r="J3" s="359" t="str">
        <v>金属鉱物・非金属鉱物</v>
      </c>
      <c r="K3" s="359" t="str">
        <v>石炭・原油・天然ガス</v>
      </c>
      <c r="L3" s="359" t="str">
        <v>食肉・畜産食料品</v>
      </c>
      <c r="M3" s="359" t="str">
        <v>水産食料品</v>
      </c>
      <c r="N3" s="359" t="str">
        <v>精穀・製粉</v>
      </c>
      <c r="O3" s="359" t="str">
        <v>その他の食料品</v>
      </c>
      <c r="P3" s="359" t="str">
        <v>飲料</v>
      </c>
      <c r="Q3" s="359" t="str">
        <v>飼料・有機質肥料（別掲を除く。）・たばこ</v>
      </c>
      <c r="R3" s="359" t="str">
        <v>繊維工業製品</v>
      </c>
      <c r="S3" s="359" t="str">
        <v>衣服・その他の繊維製品</v>
      </c>
      <c r="T3" s="359" t="str">
        <v>木材・木製品</v>
      </c>
      <c r="U3" s="359" t="str">
        <v>家具・装備品</v>
      </c>
      <c r="V3" s="359" t="str">
        <v>パルプ・紙・板紙・加工紙</v>
      </c>
      <c r="W3" s="359" t="str">
        <v>紙加工品</v>
      </c>
      <c r="X3" s="359" t="str">
        <v>印刷・製版・製本</v>
      </c>
      <c r="Y3" s="359" t="str">
        <v>化学肥料</v>
      </c>
      <c r="Z3" s="359" t="str">
        <v>無機化学工業製品</v>
      </c>
      <c r="AA3" s="359" t="str">
        <v>有機化学工業製品・合成樹脂</v>
      </c>
      <c r="AB3" s="359" t="str">
        <v>医薬品</v>
      </c>
      <c r="AC3" s="359" t="str">
        <v>化学最終製品（医薬品を除く。）</v>
      </c>
      <c r="AD3" s="359" t="str">
        <v>石油・石炭製品</v>
      </c>
      <c r="AE3" s="359" t="str">
        <v>プラスチック製品</v>
      </c>
      <c r="AF3" s="359" t="str">
        <v>ゴム製品</v>
      </c>
      <c r="AG3" s="359" t="str">
        <v>なめし革・毛皮・同製品</v>
      </c>
      <c r="AH3" s="359" t="str">
        <v>ガラス・ガラス製品</v>
      </c>
      <c r="AI3" s="359" t="str">
        <v>セメント・セメント製品</v>
      </c>
      <c r="AJ3" s="359" t="str">
        <v>陶磁器</v>
      </c>
      <c r="AK3" s="359" t="str">
        <v>その他の窯業・土石製品</v>
      </c>
      <c r="AL3" s="359" t="str">
        <v>銑鉄・粗鋼</v>
      </c>
      <c r="AM3" s="359" t="str">
        <v>鋼材</v>
      </c>
      <c r="AN3" s="359" t="str">
        <v>鋳鍛造品</v>
      </c>
      <c r="AO3" s="359" t="str">
        <v>その他の鉄鋼製品</v>
      </c>
      <c r="AP3" s="359" t="str">
        <v>非鉄金属製錬・精製</v>
      </c>
      <c r="AQ3" s="359" t="str">
        <v>非鉄金属加工製品</v>
      </c>
      <c r="AR3" s="359" t="str">
        <v>建設・建築用金属製品</v>
      </c>
      <c r="AS3" s="359" t="str">
        <v>その他の金属製品</v>
      </c>
      <c r="AT3" s="359" t="str">
        <v>はん用機械</v>
      </c>
      <c r="AU3" s="359" t="str">
        <v>生産用機械</v>
      </c>
      <c r="AV3" s="359" t="str">
        <v>業務用機械</v>
      </c>
      <c r="AW3" s="359" t="str">
        <v>電子デバイス</v>
      </c>
      <c r="AX3" s="359" t="str">
        <v>その他の電子部品</v>
      </c>
      <c r="AY3" s="359" t="str">
        <v>産業用電気機器</v>
      </c>
      <c r="AZ3" s="359" t="str">
        <v>民生用電気機器</v>
      </c>
      <c r="BA3" s="359" t="str">
        <v>電子応用装置・電気計測器</v>
      </c>
      <c r="BB3" s="359" t="str">
        <v>その他の電気機械</v>
      </c>
      <c r="BC3" s="359" t="str">
        <v>通信機械・同関連機器</v>
      </c>
      <c r="BD3" s="359" t="str">
        <v>電子計算機・同附属装置</v>
      </c>
      <c r="BE3" s="359" t="str">
        <v>自動車</v>
      </c>
      <c r="BF3" s="359" t="str">
        <v>自動車部品・同附属品</v>
      </c>
      <c r="BG3" s="359" t="str">
        <v>船舶・同修理</v>
      </c>
      <c r="BH3" s="359" t="str">
        <v>その他の輸送機械・同修理</v>
      </c>
      <c r="BI3" s="359" t="str">
        <v>その他の製造工業製品</v>
      </c>
      <c r="BJ3" s="359" t="str">
        <v>再生資源回収・加工処理</v>
      </c>
      <c r="BK3" s="359" t="str">
        <v>建築</v>
      </c>
      <c r="BL3" s="359" t="str">
        <v>建設補修</v>
      </c>
      <c r="BM3" s="359" t="str">
        <v>公共事業</v>
      </c>
      <c r="BN3" s="359" t="str">
        <v>その他の土木建設</v>
      </c>
      <c r="BO3" s="359" t="str">
        <v>電力</v>
      </c>
      <c r="BP3" s="359" t="str">
        <v>ガス・熱供給</v>
      </c>
      <c r="BQ3" s="359" t="str">
        <v>水道</v>
      </c>
      <c r="BR3" s="359" t="str">
        <v>廃棄物処理</v>
      </c>
      <c r="BS3" s="359" t="str">
        <v>商業</v>
      </c>
      <c r="BT3" s="359" t="str">
        <v>金融・保険</v>
      </c>
      <c r="BU3" s="359" t="str">
        <v>不動産仲介及び賃貸</v>
      </c>
      <c r="BV3" s="359" t="str">
        <v>住宅賃貸料</v>
      </c>
      <c r="BW3" s="359" t="str">
        <v>住宅賃貸料（帰属家賃）</v>
      </c>
      <c r="BX3" s="359" t="str">
        <v>鉄道輸送</v>
      </c>
      <c r="BY3" s="359" t="str">
        <v>道路輸送</v>
      </c>
      <c r="BZ3" s="359" t="str">
        <v>水運</v>
      </c>
      <c r="CA3" s="359" t="str">
        <v>航空輸送</v>
      </c>
      <c r="CB3" s="359" t="str">
        <v>貨物利用運送</v>
      </c>
      <c r="CC3" s="359" t="str">
        <v>倉庫</v>
      </c>
      <c r="CD3" s="359" t="str">
        <v>運輸附帯サービス</v>
      </c>
      <c r="CE3" s="359" t="str">
        <v>郵便・信書便</v>
      </c>
      <c r="CF3" s="359" t="str">
        <v>通信</v>
      </c>
      <c r="CG3" s="359" t="str">
        <v>放送</v>
      </c>
      <c r="CH3" s="359" t="str">
        <v>情報サービス</v>
      </c>
      <c r="CI3" s="359" t="str">
        <v>インターネット附随サービス</v>
      </c>
      <c r="CJ3" s="359" t="str">
        <v>映像・音声・文字情報制作</v>
      </c>
      <c r="CK3" s="359" t="str">
        <v>公務</v>
      </c>
      <c r="CL3" s="359" t="str">
        <v>教育</v>
      </c>
      <c r="CM3" s="359" t="str">
        <v>研究</v>
      </c>
      <c r="CN3" s="359" t="str">
        <v>医療</v>
      </c>
      <c r="CO3" s="359" t="str">
        <v>保健衛生</v>
      </c>
      <c r="CP3" s="359" t="str">
        <v>社会保険・社会福祉</v>
      </c>
      <c r="CQ3" s="359" t="str">
        <v>介護</v>
      </c>
      <c r="CR3" s="359" t="str">
        <v>その他の非営利団体サービス</v>
      </c>
      <c r="CS3" s="359" t="str">
        <v>物品賃貸サービス</v>
      </c>
      <c r="CT3" s="359" t="str">
        <v>広告</v>
      </c>
      <c r="CU3" s="359" t="str">
        <v>自動車整備・機械修理</v>
      </c>
      <c r="CV3" s="359" t="str">
        <v>その他の対事業所サービス</v>
      </c>
      <c r="CW3" s="359" t="str">
        <v>宿泊業</v>
      </c>
      <c r="CX3" s="359" t="str">
        <v>飲食サービス</v>
      </c>
      <c r="CY3" s="359" t="str">
        <v>洗濯・理容・美容・浴場業</v>
      </c>
      <c r="CZ3" s="359" t="str">
        <v>娯楽サービス</v>
      </c>
      <c r="DA3" s="359" t="str">
        <v>その他の対個人サービス</v>
      </c>
      <c r="DB3" s="359" t="str">
        <v>事務用品</v>
      </c>
      <c r="DC3" s="359" t="str">
        <v>分類不明</v>
      </c>
      <c r="DD3" s="359" t="str">
        <v>-</v>
      </c>
      <c r="DE3" s="359" t="str">
        <v>-</v>
      </c>
      <c r="DF3" s="359" t="str">
        <v>-</v>
      </c>
      <c r="DG3" s="359" t="str">
        <v>-</v>
      </c>
      <c r="DH3" s="359" t="str">
        <v>-</v>
      </c>
      <c r="DI3" s="359" t="str">
        <v>-</v>
      </c>
      <c r="DJ3" s="359" t="str">
        <v>-</v>
      </c>
      <c r="DK3" s="359" t="str">
        <v>-</v>
      </c>
      <c r="DL3" s="359" t="str">
        <v>-</v>
      </c>
      <c r="DM3" s="359" t="str">
        <v>-</v>
      </c>
      <c r="DN3" s="359" t="str">
        <v>-</v>
      </c>
      <c r="DO3" s="359" t="str">
        <v>-</v>
      </c>
      <c r="DP3" s="359" t="str">
        <v>-</v>
      </c>
      <c r="DQ3" s="359" t="str">
        <v>-</v>
      </c>
      <c r="DR3" s="359" t="str">
        <v>-</v>
      </c>
      <c r="DS3" s="359" t="str">
        <v>-</v>
      </c>
      <c r="DT3" s="50" t="s">
        <v>227</v>
      </c>
      <c r="DV3"/>
    </row>
    <row r="4" spans="2:126" s="22" customFormat="1" x14ac:dyDescent="0.25">
      <c r="B4" s="53">
        <v>1</v>
      </c>
      <c r="C4" s="360" t="str">
        <f t="array" ref="C4:C123">分類_中分類</f>
        <v>食用耕種農業</v>
      </c>
      <c r="D4" s="193">
        <f>入力_北海道投入係数表!D4</f>
        <v>3.4992567931620776E-2</v>
      </c>
      <c r="E4" s="194">
        <f>入力_北海道投入係数表!E4</f>
        <v>6.9084847601361419E-3</v>
      </c>
      <c r="F4" s="194">
        <f>入力_北海道投入係数表!F4</f>
        <v>1.5662506332611799E-2</v>
      </c>
      <c r="G4" s="194">
        <f>入力_北海道投入係数表!G4</f>
        <v>9.3803264811192326E-3</v>
      </c>
      <c r="H4" s="194">
        <f>入力_北海道投入係数表!H4</f>
        <v>1.5415795260990493E-3</v>
      </c>
      <c r="I4" s="194">
        <f>入力_北海道投入係数表!I4</f>
        <v>0</v>
      </c>
      <c r="J4" s="194">
        <f>入力_北海道投入係数表!J4</f>
        <v>0</v>
      </c>
      <c r="K4" s="194">
        <f>入力_北海道投入係数表!K4</f>
        <v>0</v>
      </c>
      <c r="L4" s="194">
        <f>入力_北海道投入係数表!L4</f>
        <v>4.4465181569481335E-4</v>
      </c>
      <c r="M4" s="194">
        <f>入力_北海道投入係数表!M4</f>
        <v>8.6665045677168358E-4</v>
      </c>
      <c r="N4" s="194">
        <f>入力_北海道投入係数表!N4</f>
        <v>0.77414439669519297</v>
      </c>
      <c r="O4" s="194">
        <f>入力_北海道投入係数表!O4</f>
        <v>0.12620024584359679</v>
      </c>
      <c r="P4" s="194">
        <f>入力_北海道投入係数表!P4</f>
        <v>2.0972619430923566E-2</v>
      </c>
      <c r="Q4" s="194">
        <f>入力_北海道投入係数表!Q4</f>
        <v>0.37393777561298064</v>
      </c>
      <c r="R4" s="194">
        <f>入力_北海道投入係数表!R4</f>
        <v>0</v>
      </c>
      <c r="S4" s="194">
        <f>入力_北海道投入係数表!S4</f>
        <v>0</v>
      </c>
      <c r="T4" s="194">
        <f>入力_北海道投入係数表!T4</f>
        <v>0</v>
      </c>
      <c r="U4" s="194">
        <f>入力_北海道投入係数表!U4</f>
        <v>0</v>
      </c>
      <c r="V4" s="194">
        <f>入力_北海道投入係数表!V4</f>
        <v>0</v>
      </c>
      <c r="W4" s="194">
        <f>入力_北海道投入係数表!W4</f>
        <v>0</v>
      </c>
      <c r="X4" s="194">
        <f>入力_北海道投入係数表!X4</f>
        <v>0</v>
      </c>
      <c r="Y4" s="194">
        <f>入力_北海道投入係数表!Y4</f>
        <v>0</v>
      </c>
      <c r="Z4" s="194">
        <f>入力_北海道投入係数表!Z4</f>
        <v>0</v>
      </c>
      <c r="AA4" s="194">
        <f>入力_北海道投入係数表!AA4</f>
        <v>0</v>
      </c>
      <c r="AB4" s="194">
        <f>入力_北海道投入係数表!AB4</f>
        <v>0</v>
      </c>
      <c r="AC4" s="194">
        <f>入力_北海道投入係数表!AC4</f>
        <v>0</v>
      </c>
      <c r="AD4" s="194">
        <f>入力_北海道投入係数表!AD4</f>
        <v>0</v>
      </c>
      <c r="AE4" s="194">
        <f>入力_北海道投入係数表!AE4</f>
        <v>0</v>
      </c>
      <c r="AF4" s="194">
        <f>入力_北海道投入係数表!AF4</f>
        <v>0</v>
      </c>
      <c r="AG4" s="194">
        <f>入力_北海道投入係数表!AG4</f>
        <v>0</v>
      </c>
      <c r="AH4" s="194">
        <f>入力_北海道投入係数表!AH4</f>
        <v>0</v>
      </c>
      <c r="AI4" s="194">
        <f>入力_北海道投入係数表!AI4</f>
        <v>0</v>
      </c>
      <c r="AJ4" s="194">
        <f>入力_北海道投入係数表!AJ4</f>
        <v>0</v>
      </c>
      <c r="AK4" s="194">
        <f>入力_北海道投入係数表!AK4</f>
        <v>0</v>
      </c>
      <c r="AL4" s="194">
        <f>入力_北海道投入係数表!AL4</f>
        <v>0</v>
      </c>
      <c r="AM4" s="194">
        <f>入力_北海道投入係数表!AM4</f>
        <v>0</v>
      </c>
      <c r="AN4" s="194">
        <f>入力_北海道投入係数表!AN4</f>
        <v>0</v>
      </c>
      <c r="AO4" s="194">
        <f>入力_北海道投入係数表!AO4</f>
        <v>0</v>
      </c>
      <c r="AP4" s="194">
        <f>入力_北海道投入係数表!AP4</f>
        <v>0</v>
      </c>
      <c r="AQ4" s="194">
        <f>入力_北海道投入係数表!AQ4</f>
        <v>0</v>
      </c>
      <c r="AR4" s="194">
        <f>入力_北海道投入係数表!AR4</f>
        <v>0</v>
      </c>
      <c r="AS4" s="194">
        <f>入力_北海道投入係数表!AS4</f>
        <v>0</v>
      </c>
      <c r="AT4" s="194">
        <f>入力_北海道投入係数表!AT4</f>
        <v>0</v>
      </c>
      <c r="AU4" s="194">
        <f>入力_北海道投入係数表!AU4</f>
        <v>0</v>
      </c>
      <c r="AV4" s="194">
        <f>入力_北海道投入係数表!AV4</f>
        <v>0</v>
      </c>
      <c r="AW4" s="194">
        <f>入力_北海道投入係数表!AW4</f>
        <v>0</v>
      </c>
      <c r="AX4" s="194">
        <f>入力_北海道投入係数表!AX4</f>
        <v>0</v>
      </c>
      <c r="AY4" s="194">
        <f>入力_北海道投入係数表!AY4</f>
        <v>0</v>
      </c>
      <c r="AZ4" s="194">
        <f>入力_北海道投入係数表!AZ4</f>
        <v>0</v>
      </c>
      <c r="BA4" s="194">
        <f>入力_北海道投入係数表!BA4</f>
        <v>0</v>
      </c>
      <c r="BB4" s="194">
        <f>入力_北海道投入係数表!BB4</f>
        <v>0</v>
      </c>
      <c r="BC4" s="194">
        <f>入力_北海道投入係数表!BC4</f>
        <v>0</v>
      </c>
      <c r="BD4" s="194">
        <f>入力_北海道投入係数表!BD4</f>
        <v>0</v>
      </c>
      <c r="BE4" s="194">
        <f>入力_北海道投入係数表!BE4</f>
        <v>0</v>
      </c>
      <c r="BF4" s="194">
        <f>入力_北海道投入係数表!BF4</f>
        <v>0</v>
      </c>
      <c r="BG4" s="194">
        <f>入力_北海道投入係数表!BG4</f>
        <v>0</v>
      </c>
      <c r="BH4" s="194">
        <f>入力_北海道投入係数表!BH4</f>
        <v>0</v>
      </c>
      <c r="BI4" s="194">
        <f>入力_北海道投入係数表!BI4</f>
        <v>4.4260113281129098E-3</v>
      </c>
      <c r="BJ4" s="194">
        <f>入力_北海道投入係数表!BJ4</f>
        <v>0</v>
      </c>
      <c r="BK4" s="194">
        <f>入力_北海道投入係数表!BK4</f>
        <v>0</v>
      </c>
      <c r="BL4" s="194">
        <f>入力_北海道投入係数表!BL4</f>
        <v>1.8382082616432112E-5</v>
      </c>
      <c r="BM4" s="194">
        <f>入力_北海道投入係数表!BM4</f>
        <v>0</v>
      </c>
      <c r="BN4" s="194">
        <f>入力_北海道投入係数表!BN4</f>
        <v>0</v>
      </c>
      <c r="BO4" s="194">
        <f>入力_北海道投入係数表!BO4</f>
        <v>0</v>
      </c>
      <c r="BP4" s="194">
        <f>入力_北海道投入係数表!BP4</f>
        <v>0</v>
      </c>
      <c r="BQ4" s="194">
        <f>入力_北海道投入係数表!BQ4</f>
        <v>0</v>
      </c>
      <c r="BR4" s="194">
        <f>入力_北海道投入係数表!BR4</f>
        <v>0</v>
      </c>
      <c r="BS4" s="194">
        <f>入力_北海道投入係数表!BS4</f>
        <v>0</v>
      </c>
      <c r="BT4" s="194">
        <f>入力_北海道投入係数表!BT4</f>
        <v>0</v>
      </c>
      <c r="BU4" s="194">
        <f>入力_北海道投入係数表!BU4</f>
        <v>0</v>
      </c>
      <c r="BV4" s="194">
        <f>入力_北海道投入係数表!BV4</f>
        <v>0</v>
      </c>
      <c r="BW4" s="194">
        <f>入力_北海道投入係数表!BW4</f>
        <v>0</v>
      </c>
      <c r="BX4" s="194">
        <f>入力_北海道投入係数表!BX4</f>
        <v>0</v>
      </c>
      <c r="BY4" s="194">
        <f>入力_北海道投入係数表!BY4</f>
        <v>0</v>
      </c>
      <c r="BZ4" s="194">
        <f>入力_北海道投入係数表!BZ4</f>
        <v>0</v>
      </c>
      <c r="CA4" s="194">
        <f>入力_北海道投入係数表!CA4</f>
        <v>0</v>
      </c>
      <c r="CB4" s="194">
        <f>入力_北海道投入係数表!CB4</f>
        <v>0</v>
      </c>
      <c r="CC4" s="194">
        <f>入力_北海道投入係数表!CC4</f>
        <v>0</v>
      </c>
      <c r="CD4" s="194">
        <f>入力_北海道投入係数表!CD4</f>
        <v>1.9839198078730291E-3</v>
      </c>
      <c r="CE4" s="194">
        <f>入力_北海道投入係数表!CE4</f>
        <v>0</v>
      </c>
      <c r="CF4" s="194">
        <f>入力_北海道投入係数表!CF4</f>
        <v>0</v>
      </c>
      <c r="CG4" s="194">
        <f>入力_北海道投入係数表!CG4</f>
        <v>0</v>
      </c>
      <c r="CH4" s="194">
        <f>入力_北海道投入係数表!CH4</f>
        <v>0</v>
      </c>
      <c r="CI4" s="194">
        <f>入力_北海道投入係数表!CI4</f>
        <v>0</v>
      </c>
      <c r="CJ4" s="194">
        <f>入力_北海道投入係数表!CJ4</f>
        <v>0</v>
      </c>
      <c r="CK4" s="194">
        <f>入力_北海道投入係数表!CK4</f>
        <v>8.7150485333986573E-5</v>
      </c>
      <c r="CL4" s="194">
        <f>入力_北海道投入係数表!CL4</f>
        <v>1.6283073636401138E-5</v>
      </c>
      <c r="CM4" s="194">
        <f>入力_北海道投入係数表!CM4</f>
        <v>0</v>
      </c>
      <c r="CN4" s="194">
        <f>入力_北海道投入係数表!CN4</f>
        <v>5.2261131299783433E-4</v>
      </c>
      <c r="CO4" s="194">
        <f>入力_北海道投入係数表!CO4</f>
        <v>0</v>
      </c>
      <c r="CP4" s="194">
        <f>入力_北海道投入係数表!CP4</f>
        <v>6.3497537541898092E-3</v>
      </c>
      <c r="CQ4" s="194">
        <f>入力_北海道投入係数表!CQ4</f>
        <v>5.9998089232826983E-3</v>
      </c>
      <c r="CR4" s="194">
        <f>入力_北海道投入係数表!CR4</f>
        <v>1.0417657101989689E-3</v>
      </c>
      <c r="CS4" s="194">
        <f>入力_北海道投入係数表!CS4</f>
        <v>0</v>
      </c>
      <c r="CT4" s="194">
        <f>入力_北海道投入係数表!CT4</f>
        <v>0</v>
      </c>
      <c r="CU4" s="194">
        <f>入力_北海道投入係数表!CU4</f>
        <v>0</v>
      </c>
      <c r="CV4" s="194">
        <f>入力_北海道投入係数表!CV4</f>
        <v>0</v>
      </c>
      <c r="CW4" s="194">
        <f>入力_北海道投入係数表!CW4</f>
        <v>2.7780208424482585E-2</v>
      </c>
      <c r="CX4" s="194">
        <f>入力_北海道投入係数表!CX4</f>
        <v>2.2259272573142402E-2</v>
      </c>
      <c r="CY4" s="194">
        <f>入力_北海道投入係数表!CY4</f>
        <v>0</v>
      </c>
      <c r="CZ4" s="194">
        <f>入力_北海道投入係数表!CZ4</f>
        <v>1.3491837438349798E-4</v>
      </c>
      <c r="DA4" s="194">
        <f>入力_北海道投入係数表!DA4</f>
        <v>1.3955433527588119E-3</v>
      </c>
      <c r="DB4" s="194">
        <f>入力_北海道投入係数表!DB4</f>
        <v>0</v>
      </c>
      <c r="DC4" s="194">
        <f>入力_北海道投入係数表!DC4</f>
        <v>0</v>
      </c>
      <c r="DD4" s="194" t="str">
        <f>入力_北海道投入係数表!DD4</f>
        <v>-</v>
      </c>
      <c r="DE4" s="194" t="str">
        <f>入力_北海道投入係数表!DE4</f>
        <v>-</v>
      </c>
      <c r="DF4" s="194" t="str">
        <f>入力_北海道投入係数表!DF4</f>
        <v>-</v>
      </c>
      <c r="DG4" s="194" t="str">
        <f>入力_北海道投入係数表!DG4</f>
        <v>-</v>
      </c>
      <c r="DH4" s="194" t="str">
        <f>入力_北海道投入係数表!DH4</f>
        <v>-</v>
      </c>
      <c r="DI4" s="194" t="str">
        <f>入力_北海道投入係数表!DI4</f>
        <v>-</v>
      </c>
      <c r="DJ4" s="194" t="str">
        <f>入力_北海道投入係数表!DJ4</f>
        <v>-</v>
      </c>
      <c r="DK4" s="194" t="str">
        <f>入力_北海道投入係数表!DK4</f>
        <v>-</v>
      </c>
      <c r="DL4" s="194" t="str">
        <f>入力_北海道投入係数表!DL4</f>
        <v>-</v>
      </c>
      <c r="DM4" s="194" t="str">
        <f>入力_北海道投入係数表!DM4</f>
        <v>-</v>
      </c>
      <c r="DN4" s="194" t="str">
        <f>入力_北海道投入係数表!DN4</f>
        <v>-</v>
      </c>
      <c r="DO4" s="194" t="str">
        <f>入力_北海道投入係数表!DO4</f>
        <v>-</v>
      </c>
      <c r="DP4" s="194" t="str">
        <f>入力_北海道投入係数表!DP4</f>
        <v>-</v>
      </c>
      <c r="DQ4" s="194" t="str">
        <f>入力_北海道投入係数表!DQ4</f>
        <v>-</v>
      </c>
      <c r="DR4" s="194" t="str">
        <f>入力_北海道投入係数表!DR4</f>
        <v>-</v>
      </c>
      <c r="DS4" s="194" t="str">
        <f>入力_北海道投入係数表!DS4</f>
        <v>-</v>
      </c>
      <c r="DT4" s="242">
        <f>入力_北海道投入係数表!DT4</f>
        <v>8.6099390864747011E-3</v>
      </c>
      <c r="DU4"/>
      <c r="DV4"/>
    </row>
    <row r="5" spans="2:126" s="22" customFormat="1" x14ac:dyDescent="0.25">
      <c r="B5" s="53">
        <v>2</v>
      </c>
      <c r="C5" s="360" t="str">
        <v>非食用耕種農業</v>
      </c>
      <c r="D5" s="193">
        <f>入力_北海道投入係数表!D5</f>
        <v>1.1138668349451871E-2</v>
      </c>
      <c r="E5" s="194">
        <f>入力_北海道投入係数表!E5</f>
        <v>3.1379732153609209E-2</v>
      </c>
      <c r="F5" s="194">
        <f>入力_北海道投入係数表!F5</f>
        <v>0.17099249297655783</v>
      </c>
      <c r="G5" s="194">
        <f>入力_北海道投入係数表!G5</f>
        <v>1.0295480284155255E-3</v>
      </c>
      <c r="H5" s="194">
        <f>入力_北海道投入係数表!H5</f>
        <v>0</v>
      </c>
      <c r="I5" s="194">
        <f>入力_北海道投入係数表!I5</f>
        <v>0</v>
      </c>
      <c r="J5" s="194">
        <f>入力_北海道投入係数表!J5</f>
        <v>0</v>
      </c>
      <c r="K5" s="194">
        <f>入力_北海道投入係数表!K5</f>
        <v>0</v>
      </c>
      <c r="L5" s="194">
        <f>入力_北海道投入係数表!L5</f>
        <v>0</v>
      </c>
      <c r="M5" s="194">
        <f>入力_北海道投入係数表!M5</f>
        <v>0</v>
      </c>
      <c r="N5" s="194">
        <f>入力_北海道投入係数表!N5</f>
        <v>0</v>
      </c>
      <c r="O5" s="194">
        <f>入力_北海道投入係数表!O5</f>
        <v>4.3158498787565879E-5</v>
      </c>
      <c r="P5" s="194">
        <f>入力_北海道投入係数表!P5</f>
        <v>0</v>
      </c>
      <c r="Q5" s="194">
        <f>入力_北海道投入係数表!Q5</f>
        <v>3.3825921319289215E-2</v>
      </c>
      <c r="R5" s="194">
        <f>入力_北海道投入係数表!R5</f>
        <v>1.2180267965895249E-2</v>
      </c>
      <c r="S5" s="194">
        <f>入力_北海道投入係数表!S5</f>
        <v>4.4811867418681917E-3</v>
      </c>
      <c r="T5" s="194">
        <f>入力_北海道投入係数表!T5</f>
        <v>8.2055321697888712E-6</v>
      </c>
      <c r="U5" s="194">
        <f>入力_北海道投入係数表!U5</f>
        <v>0</v>
      </c>
      <c r="V5" s="194">
        <f>入力_北海道投入係数表!V5</f>
        <v>2.8639324395970614E-4</v>
      </c>
      <c r="W5" s="194">
        <f>入力_北海道投入係数表!W5</f>
        <v>1.6712626389237068E-5</v>
      </c>
      <c r="X5" s="194">
        <f>入力_北海道投入係数表!X5</f>
        <v>0</v>
      </c>
      <c r="Y5" s="194">
        <f>入力_北海道投入係数表!Y5</f>
        <v>0</v>
      </c>
      <c r="Z5" s="194">
        <f>入力_北海道投入係数表!Z5</f>
        <v>0</v>
      </c>
      <c r="AA5" s="194">
        <f>入力_北海道投入係数表!AA5</f>
        <v>1.3252639484030569E-4</v>
      </c>
      <c r="AB5" s="194">
        <f>入力_北海道投入係数表!AB5</f>
        <v>3.631411711302769E-3</v>
      </c>
      <c r="AC5" s="194">
        <f>入力_北海道投入係数表!AC5</f>
        <v>4.7324583543664815E-4</v>
      </c>
      <c r="AD5" s="194">
        <f>入力_北海道投入係数表!AD5</f>
        <v>0</v>
      </c>
      <c r="AE5" s="194">
        <f>入力_北海道投入係数表!AE5</f>
        <v>0</v>
      </c>
      <c r="AF5" s="194">
        <f>入力_北海道投入係数表!AF5</f>
        <v>6.8127576480798438E-2</v>
      </c>
      <c r="AG5" s="194">
        <f>入力_北海道投入係数表!AG5</f>
        <v>0</v>
      </c>
      <c r="AH5" s="194">
        <f>入力_北海道投入係数表!AH5</f>
        <v>0</v>
      </c>
      <c r="AI5" s="194">
        <f>入力_北海道投入係数表!AI5</f>
        <v>0</v>
      </c>
      <c r="AJ5" s="194">
        <f>入力_北海道投入係数表!AJ5</f>
        <v>0</v>
      </c>
      <c r="AK5" s="194">
        <f>入力_北海道投入係数表!AK5</f>
        <v>5.4249547920433999E-4</v>
      </c>
      <c r="AL5" s="194">
        <f>入力_北海道投入係数表!AL5</f>
        <v>0</v>
      </c>
      <c r="AM5" s="194">
        <f>入力_北海道投入係数表!AM5</f>
        <v>0</v>
      </c>
      <c r="AN5" s="194">
        <f>入力_北海道投入係数表!AN5</f>
        <v>0</v>
      </c>
      <c r="AO5" s="194">
        <f>入力_北海道投入係数表!AO5</f>
        <v>0</v>
      </c>
      <c r="AP5" s="194">
        <f>入力_北海道投入係数表!AP5</f>
        <v>0</v>
      </c>
      <c r="AQ5" s="194">
        <f>入力_北海道投入係数表!AQ5</f>
        <v>0</v>
      </c>
      <c r="AR5" s="194">
        <f>入力_北海道投入係数表!AR5</f>
        <v>0</v>
      </c>
      <c r="AS5" s="194">
        <f>入力_北海道投入係数表!AS5</f>
        <v>0</v>
      </c>
      <c r="AT5" s="194">
        <f>入力_北海道投入係数表!AT5</f>
        <v>0</v>
      </c>
      <c r="AU5" s="194">
        <f>入力_北海道投入係数表!AU5</f>
        <v>0</v>
      </c>
      <c r="AV5" s="194">
        <f>入力_北海道投入係数表!AV5</f>
        <v>0</v>
      </c>
      <c r="AW5" s="194">
        <f>入力_北海道投入係数表!AW5</f>
        <v>0</v>
      </c>
      <c r="AX5" s="194">
        <f>入力_北海道投入係数表!AX5</f>
        <v>0</v>
      </c>
      <c r="AY5" s="194">
        <f>入力_北海道投入係数表!AY5</f>
        <v>0</v>
      </c>
      <c r="AZ5" s="194">
        <f>入力_北海道投入係数表!AZ5</f>
        <v>0</v>
      </c>
      <c r="BA5" s="194">
        <f>入力_北海道投入係数表!BA5</f>
        <v>0</v>
      </c>
      <c r="BB5" s="194">
        <f>入力_北海道投入係数表!BB5</f>
        <v>0</v>
      </c>
      <c r="BC5" s="194">
        <f>入力_北海道投入係数表!BC5</f>
        <v>0</v>
      </c>
      <c r="BD5" s="194">
        <f>入力_北海道投入係数表!BD5</f>
        <v>0</v>
      </c>
      <c r="BE5" s="194">
        <f>入力_北海道投入係数表!BE5</f>
        <v>0</v>
      </c>
      <c r="BF5" s="194">
        <f>入力_北海道投入係数表!BF5</f>
        <v>0</v>
      </c>
      <c r="BG5" s="194">
        <f>入力_北海道投入係数表!BG5</f>
        <v>0</v>
      </c>
      <c r="BH5" s="194">
        <f>入力_北海道投入係数表!BH5</f>
        <v>0</v>
      </c>
      <c r="BI5" s="194">
        <f>入力_北海道投入係数表!BI5</f>
        <v>1.7951654337800612E-3</v>
      </c>
      <c r="BJ5" s="194">
        <f>入力_北海道投入係数表!BJ5</f>
        <v>0</v>
      </c>
      <c r="BK5" s="194">
        <f>入力_北海道投入係数表!BK5</f>
        <v>6.2416825285571296E-4</v>
      </c>
      <c r="BL5" s="194">
        <f>入力_北海道投入係数表!BL5</f>
        <v>0</v>
      </c>
      <c r="BM5" s="194">
        <f>入力_北海道投入係数表!BM5</f>
        <v>4.0471538750298606E-3</v>
      </c>
      <c r="BN5" s="194">
        <f>入力_北海道投入係数表!BN5</f>
        <v>9.7741617967937993E-4</v>
      </c>
      <c r="BO5" s="194">
        <f>入力_北海道投入係数表!BO5</f>
        <v>0</v>
      </c>
      <c r="BP5" s="194">
        <f>入力_北海道投入係数表!BP5</f>
        <v>0</v>
      </c>
      <c r="BQ5" s="194">
        <f>入力_北海道投入係数表!BQ5</f>
        <v>0</v>
      </c>
      <c r="BR5" s="194">
        <f>入力_北海道投入係数表!BR5</f>
        <v>0</v>
      </c>
      <c r="BS5" s="194">
        <f>入力_北海道投入係数表!BS5</f>
        <v>1.0988730506086118E-4</v>
      </c>
      <c r="BT5" s="194">
        <f>入力_北海道投入係数表!BT5</f>
        <v>0</v>
      </c>
      <c r="BU5" s="194">
        <f>入力_北海道投入係数表!BU5</f>
        <v>0</v>
      </c>
      <c r="BV5" s="194">
        <f>入力_北海道投入係数表!BV5</f>
        <v>0</v>
      </c>
      <c r="BW5" s="194">
        <f>入力_北海道投入係数表!BW5</f>
        <v>5.3093266818088663E-6</v>
      </c>
      <c r="BX5" s="194">
        <f>入力_北海道投入係数表!BX5</f>
        <v>0</v>
      </c>
      <c r="BY5" s="194">
        <f>入力_北海道投入係数表!BY5</f>
        <v>0</v>
      </c>
      <c r="BZ5" s="194">
        <f>入力_北海道投入係数表!BZ5</f>
        <v>0</v>
      </c>
      <c r="CA5" s="194">
        <f>入力_北海道投入係数表!CA5</f>
        <v>0</v>
      </c>
      <c r="CB5" s="194">
        <f>入力_北海道投入係数表!CB5</f>
        <v>0</v>
      </c>
      <c r="CC5" s="194">
        <f>入力_北海道投入係数表!CC5</f>
        <v>0</v>
      </c>
      <c r="CD5" s="194">
        <f>入力_北海道投入係数表!CD5</f>
        <v>0</v>
      </c>
      <c r="CE5" s="194">
        <f>入力_北海道投入係数表!CE5</f>
        <v>0</v>
      </c>
      <c r="CF5" s="194">
        <f>入力_北海道投入係数表!CF5</f>
        <v>0</v>
      </c>
      <c r="CG5" s="194">
        <f>入力_北海道投入係数表!CG5</f>
        <v>0</v>
      </c>
      <c r="CH5" s="194">
        <f>入力_北海道投入係数表!CH5</f>
        <v>0</v>
      </c>
      <c r="CI5" s="194">
        <f>入力_北海道投入係数表!CI5</f>
        <v>0</v>
      </c>
      <c r="CJ5" s="194">
        <f>入力_北海道投入係数表!CJ5</f>
        <v>0</v>
      </c>
      <c r="CK5" s="194">
        <f>入力_北海道投入係数表!CK5</f>
        <v>2.3554185225401775E-6</v>
      </c>
      <c r="CL5" s="194">
        <f>入力_北海道投入係数表!CL5</f>
        <v>1.5740304515187765E-4</v>
      </c>
      <c r="CM5" s="194">
        <f>入力_北海道投入係数表!CM5</f>
        <v>0</v>
      </c>
      <c r="CN5" s="194">
        <f>入力_北海道投入係数表!CN5</f>
        <v>1.9271005395881511E-5</v>
      </c>
      <c r="CO5" s="194">
        <f>入力_北海道投入係数表!CO5</f>
        <v>0</v>
      </c>
      <c r="CP5" s="194">
        <f>入力_北海道投入係数表!CP5</f>
        <v>2.4503575706973535E-4</v>
      </c>
      <c r="CQ5" s="194">
        <f>入力_北海道投入係数表!CQ5</f>
        <v>3.8215343460399348E-5</v>
      </c>
      <c r="CR5" s="194">
        <f>入力_北海道投入係数表!CR5</f>
        <v>6.7797450981202747E-4</v>
      </c>
      <c r="CS5" s="194">
        <f>入力_北海道投入係数表!CS5</f>
        <v>6.583534580015382E-5</v>
      </c>
      <c r="CT5" s="194">
        <f>入力_北海道投入係数表!CT5</f>
        <v>0</v>
      </c>
      <c r="CU5" s="194">
        <f>入力_北海道投入係数表!CU5</f>
        <v>0</v>
      </c>
      <c r="CV5" s="194">
        <f>入力_北海道投入係数表!CV5</f>
        <v>8.4553224986830838E-7</v>
      </c>
      <c r="CW5" s="194">
        <f>入力_北海道投入係数表!CW5</f>
        <v>5.2918651116083519E-4</v>
      </c>
      <c r="CX5" s="194">
        <f>入力_北海道投入係数表!CX5</f>
        <v>2.8570202218013445E-4</v>
      </c>
      <c r="CY5" s="194">
        <f>入力_北海道投入係数表!CY5</f>
        <v>6.2041337256709333E-5</v>
      </c>
      <c r="CZ5" s="194">
        <f>入力_北海道投入係数表!CZ5</f>
        <v>1.8828608691741496E-3</v>
      </c>
      <c r="DA5" s="194">
        <f>入力_北海道投入係数表!DA5</f>
        <v>4.2139045211968037E-3</v>
      </c>
      <c r="DB5" s="194">
        <f>入力_北海道投入係数表!DB5</f>
        <v>0</v>
      </c>
      <c r="DC5" s="194">
        <f>入力_北海道投入係数表!DC5</f>
        <v>0</v>
      </c>
      <c r="DD5" s="194" t="str">
        <f>入力_北海道投入係数表!DD5</f>
        <v>-</v>
      </c>
      <c r="DE5" s="194" t="str">
        <f>入力_北海道投入係数表!DE5</f>
        <v>-</v>
      </c>
      <c r="DF5" s="194" t="str">
        <f>入力_北海道投入係数表!DF5</f>
        <v>-</v>
      </c>
      <c r="DG5" s="194" t="str">
        <f>入力_北海道投入係数表!DG5</f>
        <v>-</v>
      </c>
      <c r="DH5" s="194" t="str">
        <f>入力_北海道投入係数表!DH5</f>
        <v>-</v>
      </c>
      <c r="DI5" s="194" t="str">
        <f>入力_北海道投入係数表!DI5</f>
        <v>-</v>
      </c>
      <c r="DJ5" s="194" t="str">
        <f>入力_北海道投入係数表!DJ5</f>
        <v>-</v>
      </c>
      <c r="DK5" s="194" t="str">
        <f>入力_北海道投入係数表!DK5</f>
        <v>-</v>
      </c>
      <c r="DL5" s="194" t="str">
        <f>入力_北海道投入係数表!DL5</f>
        <v>-</v>
      </c>
      <c r="DM5" s="194" t="str">
        <f>入力_北海道投入係数表!DM5</f>
        <v>-</v>
      </c>
      <c r="DN5" s="194" t="str">
        <f>入力_北海道投入係数表!DN5</f>
        <v>-</v>
      </c>
      <c r="DO5" s="194" t="str">
        <f>入力_北海道投入係数表!DO5</f>
        <v>-</v>
      </c>
      <c r="DP5" s="194" t="str">
        <f>入力_北海道投入係数表!DP5</f>
        <v>-</v>
      </c>
      <c r="DQ5" s="194" t="str">
        <f>入力_北海道投入係数表!DQ5</f>
        <v>-</v>
      </c>
      <c r="DR5" s="194" t="str">
        <f>入力_北海道投入係数表!DR5</f>
        <v>-</v>
      </c>
      <c r="DS5" s="194" t="str">
        <f>入力_北海道投入係数表!DS5</f>
        <v>-</v>
      </c>
      <c r="DT5" s="242">
        <f>入力_北海道投入係数表!DT5</f>
        <v>3.4588935498820706E-3</v>
      </c>
      <c r="DU5"/>
      <c r="DV5"/>
    </row>
    <row r="6" spans="2:126" s="22" customFormat="1" x14ac:dyDescent="0.25">
      <c r="B6" s="53">
        <v>3</v>
      </c>
      <c r="C6" s="360" t="str">
        <v>畜産</v>
      </c>
      <c r="D6" s="193">
        <f>入力_北海道投入係数表!D6</f>
        <v>7.7255774266384615E-3</v>
      </c>
      <c r="E6" s="194">
        <f>入力_北海道投入係数表!E6</f>
        <v>3.6672011763438268E-2</v>
      </c>
      <c r="F6" s="194">
        <f>入力_北海道投入係数表!F6</f>
        <v>5.5995947128448395E-2</v>
      </c>
      <c r="G6" s="194">
        <f>入力_北海道投入係数表!G6</f>
        <v>3.0566137021403161E-2</v>
      </c>
      <c r="H6" s="194">
        <f>入力_北海道投入係数表!H6</f>
        <v>2.1560552812574116E-5</v>
      </c>
      <c r="I6" s="194">
        <f>入力_北海道投入係数表!I6</f>
        <v>0</v>
      </c>
      <c r="J6" s="194">
        <f>入力_北海道投入係数表!J6</f>
        <v>0</v>
      </c>
      <c r="K6" s="194">
        <f>入力_北海道投入係数表!K6</f>
        <v>0</v>
      </c>
      <c r="L6" s="194">
        <f>入力_北海道投入係数表!L6</f>
        <v>0.46682458784963987</v>
      </c>
      <c r="M6" s="194">
        <f>入力_北海道投入係数表!M6</f>
        <v>2.1536003334606969E-4</v>
      </c>
      <c r="N6" s="194">
        <f>入力_北海道投入係数表!N6</f>
        <v>0</v>
      </c>
      <c r="O6" s="194">
        <f>入力_北海道投入係数表!O6</f>
        <v>9.4181435131977086E-3</v>
      </c>
      <c r="P6" s="194">
        <f>入力_北海道投入係数表!P6</f>
        <v>0</v>
      </c>
      <c r="Q6" s="194">
        <f>入力_北海道投入係数表!Q6</f>
        <v>1.435144514703708E-3</v>
      </c>
      <c r="R6" s="194">
        <f>入力_北海道投入係数表!R6</f>
        <v>9.7442143727161992E-3</v>
      </c>
      <c r="S6" s="194">
        <f>入力_北海道投入係数表!S6</f>
        <v>9.2714208452445335E-4</v>
      </c>
      <c r="T6" s="194">
        <f>入力_北海道投入係数表!T6</f>
        <v>0</v>
      </c>
      <c r="U6" s="194">
        <f>入力_北海道投入係数表!U6</f>
        <v>0</v>
      </c>
      <c r="V6" s="194">
        <f>入力_北海道投入係数表!V6</f>
        <v>0</v>
      </c>
      <c r="W6" s="194">
        <f>入力_北海道投入係数表!W6</f>
        <v>0</v>
      </c>
      <c r="X6" s="194">
        <f>入力_北海道投入係数表!X6</f>
        <v>0</v>
      </c>
      <c r="Y6" s="194">
        <f>入力_北海道投入係数表!Y6</f>
        <v>1.4035273555426089E-3</v>
      </c>
      <c r="Z6" s="194">
        <f>入力_北海道投入係数表!Z6</f>
        <v>0</v>
      </c>
      <c r="AA6" s="194">
        <f>入力_北海道投入係数表!AA6</f>
        <v>0</v>
      </c>
      <c r="AB6" s="194">
        <f>入力_北海道投入係数表!AB6</f>
        <v>1.8913602663035257E-5</v>
      </c>
      <c r="AC6" s="194">
        <f>入力_北海道投入係数表!AC6</f>
        <v>0</v>
      </c>
      <c r="AD6" s="194">
        <f>入力_北海道投入係数表!AD6</f>
        <v>0</v>
      </c>
      <c r="AE6" s="194">
        <f>入力_北海道投入係数表!AE6</f>
        <v>0</v>
      </c>
      <c r="AF6" s="194">
        <f>入力_北海道投入係数表!AF6</f>
        <v>0</v>
      </c>
      <c r="AG6" s="194">
        <f>入力_北海道投入係数表!AG6</f>
        <v>3.4553307569902249E-2</v>
      </c>
      <c r="AH6" s="194">
        <f>入力_北海道投入係数表!AH6</f>
        <v>0</v>
      </c>
      <c r="AI6" s="194">
        <f>入力_北海道投入係数表!AI6</f>
        <v>0</v>
      </c>
      <c r="AJ6" s="194">
        <f>入力_北海道投入係数表!AJ6</f>
        <v>0</v>
      </c>
      <c r="AK6" s="194">
        <f>入力_北海道投入係数表!AK6</f>
        <v>0</v>
      </c>
      <c r="AL6" s="194">
        <f>入力_北海道投入係数表!AL6</f>
        <v>0</v>
      </c>
      <c r="AM6" s="194">
        <f>入力_北海道投入係数表!AM6</f>
        <v>0</v>
      </c>
      <c r="AN6" s="194">
        <f>入力_北海道投入係数表!AN6</f>
        <v>0</v>
      </c>
      <c r="AO6" s="194">
        <f>入力_北海道投入係数表!AO6</f>
        <v>0</v>
      </c>
      <c r="AP6" s="194">
        <f>入力_北海道投入係数表!AP6</f>
        <v>0</v>
      </c>
      <c r="AQ6" s="194">
        <f>入力_北海道投入係数表!AQ6</f>
        <v>0</v>
      </c>
      <c r="AR6" s="194">
        <f>入力_北海道投入係数表!AR6</f>
        <v>0</v>
      </c>
      <c r="AS6" s="194">
        <f>入力_北海道投入係数表!AS6</f>
        <v>0</v>
      </c>
      <c r="AT6" s="194">
        <f>入力_北海道投入係数表!AT6</f>
        <v>0</v>
      </c>
      <c r="AU6" s="194">
        <f>入力_北海道投入係数表!AU6</f>
        <v>0</v>
      </c>
      <c r="AV6" s="194">
        <f>入力_北海道投入係数表!AV6</f>
        <v>0</v>
      </c>
      <c r="AW6" s="194">
        <f>入力_北海道投入係数表!AW6</f>
        <v>0</v>
      </c>
      <c r="AX6" s="194">
        <f>入力_北海道投入係数表!AX6</f>
        <v>0</v>
      </c>
      <c r="AY6" s="194">
        <f>入力_北海道投入係数表!AY6</f>
        <v>0</v>
      </c>
      <c r="AZ6" s="194">
        <f>入力_北海道投入係数表!AZ6</f>
        <v>0</v>
      </c>
      <c r="BA6" s="194">
        <f>入力_北海道投入係数表!BA6</f>
        <v>0</v>
      </c>
      <c r="BB6" s="194">
        <f>入力_北海道投入係数表!BB6</f>
        <v>0</v>
      </c>
      <c r="BC6" s="194">
        <f>入力_北海道投入係数表!BC6</f>
        <v>0</v>
      </c>
      <c r="BD6" s="194">
        <f>入力_北海道投入係数表!BD6</f>
        <v>0</v>
      </c>
      <c r="BE6" s="194">
        <f>入力_北海道投入係数表!BE6</f>
        <v>0</v>
      </c>
      <c r="BF6" s="194">
        <f>入力_北海道投入係数表!BF6</f>
        <v>0</v>
      </c>
      <c r="BG6" s="194">
        <f>入力_北海道投入係数表!BG6</f>
        <v>0</v>
      </c>
      <c r="BH6" s="194">
        <f>入力_北海道投入係数表!BH6</f>
        <v>0</v>
      </c>
      <c r="BI6" s="194">
        <f>入力_北海道投入係数表!BI6</f>
        <v>0</v>
      </c>
      <c r="BJ6" s="194">
        <f>入力_北海道投入係数表!BJ6</f>
        <v>0</v>
      </c>
      <c r="BK6" s="194">
        <f>入力_北海道投入係数表!BK6</f>
        <v>0</v>
      </c>
      <c r="BL6" s="194">
        <f>入力_北海道投入係数表!BL6</f>
        <v>0</v>
      </c>
      <c r="BM6" s="194">
        <f>入力_北海道投入係数表!BM6</f>
        <v>0</v>
      </c>
      <c r="BN6" s="194">
        <f>入力_北海道投入係数表!BN6</f>
        <v>0</v>
      </c>
      <c r="BO6" s="194">
        <f>入力_北海道投入係数表!BO6</f>
        <v>0</v>
      </c>
      <c r="BP6" s="194">
        <f>入力_北海道投入係数表!BP6</f>
        <v>0</v>
      </c>
      <c r="BQ6" s="194">
        <f>入力_北海道投入係数表!BQ6</f>
        <v>0</v>
      </c>
      <c r="BR6" s="194">
        <f>入力_北海道投入係数表!BR6</f>
        <v>0</v>
      </c>
      <c r="BS6" s="194">
        <f>入力_北海道投入係数表!BS6</f>
        <v>0</v>
      </c>
      <c r="BT6" s="194">
        <f>入力_北海道投入係数表!BT6</f>
        <v>0</v>
      </c>
      <c r="BU6" s="194">
        <f>入力_北海道投入係数表!BU6</f>
        <v>0</v>
      </c>
      <c r="BV6" s="194">
        <f>入力_北海道投入係数表!BV6</f>
        <v>0</v>
      </c>
      <c r="BW6" s="194">
        <f>入力_北海道投入係数表!BW6</f>
        <v>0</v>
      </c>
      <c r="BX6" s="194">
        <f>入力_北海道投入係数表!BX6</f>
        <v>0</v>
      </c>
      <c r="BY6" s="194">
        <f>入力_北海道投入係数表!BY6</f>
        <v>0</v>
      </c>
      <c r="BZ6" s="194">
        <f>入力_北海道投入係数表!BZ6</f>
        <v>0</v>
      </c>
      <c r="CA6" s="194">
        <f>入力_北海道投入係数表!CA6</f>
        <v>0</v>
      </c>
      <c r="CB6" s="194">
        <f>入力_北海道投入係数表!CB6</f>
        <v>0</v>
      </c>
      <c r="CC6" s="194">
        <f>入力_北海道投入係数表!CC6</f>
        <v>0</v>
      </c>
      <c r="CD6" s="194">
        <f>入力_北海道投入係数表!CD6</f>
        <v>2.4205720143905378E-4</v>
      </c>
      <c r="CE6" s="194">
        <f>入力_北海道投入係数表!CE6</f>
        <v>0</v>
      </c>
      <c r="CF6" s="194">
        <f>入力_北海道投入係数表!CF6</f>
        <v>0</v>
      </c>
      <c r="CG6" s="194">
        <f>入力_北海道投入係数表!CG6</f>
        <v>0</v>
      </c>
      <c r="CH6" s="194">
        <f>入力_北海道投入係数表!CH6</f>
        <v>0</v>
      </c>
      <c r="CI6" s="194">
        <f>入力_北海道投入係数表!CI6</f>
        <v>0</v>
      </c>
      <c r="CJ6" s="194">
        <f>入力_北海道投入係数表!CJ6</f>
        <v>0</v>
      </c>
      <c r="CK6" s="194">
        <f>入力_北海道投入係数表!CK6</f>
        <v>6.2811160601071405E-6</v>
      </c>
      <c r="CL6" s="194">
        <f>入力_北海道投入係数表!CL6</f>
        <v>6.5132294545604547E-6</v>
      </c>
      <c r="CM6" s="194">
        <f>入力_北海道投入係数表!CM6</f>
        <v>4.5073667832603876E-3</v>
      </c>
      <c r="CN6" s="194">
        <f>入力_北海道投入係数表!CN6</f>
        <v>8.0295855816172964E-5</v>
      </c>
      <c r="CO6" s="194">
        <f>入力_北海道投入係数表!CO6</f>
        <v>0</v>
      </c>
      <c r="CP6" s="194">
        <f>入力_北海道投入係数表!CP6</f>
        <v>1.0013189579022518E-3</v>
      </c>
      <c r="CQ6" s="194">
        <f>入力_北海道投入係数表!CQ6</f>
        <v>9.3081657999972707E-4</v>
      </c>
      <c r="CR6" s="194">
        <f>入力_北海道投入係数表!CR6</f>
        <v>0</v>
      </c>
      <c r="CS6" s="194">
        <f>入力_北海道投入係数表!CS6</f>
        <v>0</v>
      </c>
      <c r="CT6" s="194">
        <f>入力_北海道投入係数表!CT6</f>
        <v>0</v>
      </c>
      <c r="CU6" s="194">
        <f>入力_北海道投入係数表!CU6</f>
        <v>0</v>
      </c>
      <c r="CV6" s="194">
        <f>入力_北海道投入係数表!CV6</f>
        <v>0</v>
      </c>
      <c r="CW6" s="194">
        <f>入力_北海道投入係数表!CW6</f>
        <v>4.6626748503068869E-3</v>
      </c>
      <c r="CX6" s="194">
        <f>入力_北海道投入係数表!CX6</f>
        <v>5.7274536840806294E-3</v>
      </c>
      <c r="CY6" s="194">
        <f>入力_北海道投入係数表!CY6</f>
        <v>0</v>
      </c>
      <c r="CZ6" s="194">
        <f>入力_北海道投入係数表!CZ6</f>
        <v>8.9945582922331993E-6</v>
      </c>
      <c r="DA6" s="194">
        <f>入力_北海道投入係数表!DA6</f>
        <v>2.1819570336294129E-4</v>
      </c>
      <c r="DB6" s="194">
        <f>入力_北海道投入係数表!DB6</f>
        <v>0</v>
      </c>
      <c r="DC6" s="194">
        <f>入力_北海道投入係数表!DC6</f>
        <v>0</v>
      </c>
      <c r="DD6" s="194" t="str">
        <f>入力_北海道投入係数表!DD6</f>
        <v>-</v>
      </c>
      <c r="DE6" s="194" t="str">
        <f>入力_北海道投入係数表!DE6</f>
        <v>-</v>
      </c>
      <c r="DF6" s="194" t="str">
        <f>入力_北海道投入係数表!DF6</f>
        <v>-</v>
      </c>
      <c r="DG6" s="194" t="str">
        <f>入力_北海道投入係数表!DG6</f>
        <v>-</v>
      </c>
      <c r="DH6" s="194" t="str">
        <f>入力_北海道投入係数表!DH6</f>
        <v>-</v>
      </c>
      <c r="DI6" s="194" t="str">
        <f>入力_北海道投入係数表!DI6</f>
        <v>-</v>
      </c>
      <c r="DJ6" s="194" t="str">
        <f>入力_北海道投入係数表!DJ6</f>
        <v>-</v>
      </c>
      <c r="DK6" s="194" t="str">
        <f>入力_北海道投入係数表!DK6</f>
        <v>-</v>
      </c>
      <c r="DL6" s="194" t="str">
        <f>入力_北海道投入係数表!DL6</f>
        <v>-</v>
      </c>
      <c r="DM6" s="194" t="str">
        <f>入力_北海道投入係数表!DM6</f>
        <v>-</v>
      </c>
      <c r="DN6" s="194" t="str">
        <f>入力_北海道投入係数表!DN6</f>
        <v>-</v>
      </c>
      <c r="DO6" s="194" t="str">
        <f>入力_北海道投入係数表!DO6</f>
        <v>-</v>
      </c>
      <c r="DP6" s="194" t="str">
        <f>入力_北海道投入係数表!DP6</f>
        <v>-</v>
      </c>
      <c r="DQ6" s="194" t="str">
        <f>入力_北海道投入係数表!DQ6</f>
        <v>-</v>
      </c>
      <c r="DR6" s="194" t="str">
        <f>入力_北海道投入係数表!DR6</f>
        <v>-</v>
      </c>
      <c r="DS6" s="194" t="str">
        <f>入力_北海道投入係数表!DS6</f>
        <v>-</v>
      </c>
      <c r="DT6" s="242">
        <f>入力_北海道投入係数表!DT6</f>
        <v>8.6761578888238031E-3</v>
      </c>
      <c r="DU6"/>
      <c r="DV6"/>
    </row>
    <row r="7" spans="2:126" s="22" customFormat="1" x14ac:dyDescent="0.25">
      <c r="B7" s="53">
        <v>4</v>
      </c>
      <c r="C7" s="360" t="str">
        <v>農業サービス</v>
      </c>
      <c r="D7" s="193">
        <f>入力_北海道投入係数表!D7</f>
        <v>8.6082010620834523E-2</v>
      </c>
      <c r="E7" s="194">
        <f>入力_北海道投入係数表!E7</f>
        <v>4.3269931612338934E-2</v>
      </c>
      <c r="F7" s="194">
        <f>入力_北海道投入係数表!F7</f>
        <v>5.2451526735135631E-2</v>
      </c>
      <c r="G7" s="194">
        <f>入力_北海道投入係数表!G7</f>
        <v>0</v>
      </c>
      <c r="H7" s="194">
        <f>入力_北海道投入係数表!H7</f>
        <v>3.234082921886117E-5</v>
      </c>
      <c r="I7" s="194">
        <f>入力_北海道投入係数表!I7</f>
        <v>0</v>
      </c>
      <c r="J7" s="194">
        <f>入力_北海道投入係数表!J7</f>
        <v>0</v>
      </c>
      <c r="K7" s="194">
        <f>入力_北海道投入係数表!K7</f>
        <v>0</v>
      </c>
      <c r="L7" s="194">
        <f>入力_北海道投入係数表!L7</f>
        <v>0</v>
      </c>
      <c r="M7" s="194">
        <f>入力_北海道投入係数表!M7</f>
        <v>0</v>
      </c>
      <c r="N7" s="194">
        <f>入力_北海道投入係数表!N7</f>
        <v>0</v>
      </c>
      <c r="O7" s="194">
        <f>入力_北海道投入係数表!O7</f>
        <v>0</v>
      </c>
      <c r="P7" s="194">
        <f>入力_北海道投入係数表!P7</f>
        <v>0</v>
      </c>
      <c r="Q7" s="194">
        <f>入力_北海道投入係数表!Q7</f>
        <v>0</v>
      </c>
      <c r="R7" s="194">
        <f>入力_北海道投入係数表!R7</f>
        <v>0</v>
      </c>
      <c r="S7" s="194">
        <f>入力_北海道投入係数表!S7</f>
        <v>0</v>
      </c>
      <c r="T7" s="194">
        <f>入力_北海道投入係数表!T7</f>
        <v>0</v>
      </c>
      <c r="U7" s="194">
        <f>入力_北海道投入係数表!U7</f>
        <v>0</v>
      </c>
      <c r="V7" s="194">
        <f>入力_北海道投入係数表!V7</f>
        <v>0</v>
      </c>
      <c r="W7" s="194">
        <f>入力_北海道投入係数表!W7</f>
        <v>0</v>
      </c>
      <c r="X7" s="194">
        <f>入力_北海道投入係数表!X7</f>
        <v>0</v>
      </c>
      <c r="Y7" s="194">
        <f>入力_北海道投入係数表!Y7</f>
        <v>0</v>
      </c>
      <c r="Z7" s="194">
        <f>入力_北海道投入係数表!Z7</f>
        <v>0</v>
      </c>
      <c r="AA7" s="194">
        <f>入力_北海道投入係数表!AA7</f>
        <v>0</v>
      </c>
      <c r="AB7" s="194">
        <f>入力_北海道投入係数表!AB7</f>
        <v>0</v>
      </c>
      <c r="AC7" s="194">
        <f>入力_北海道投入係数表!AC7</f>
        <v>0</v>
      </c>
      <c r="AD7" s="194">
        <f>入力_北海道投入係数表!AD7</f>
        <v>0</v>
      </c>
      <c r="AE7" s="194">
        <f>入力_北海道投入係数表!AE7</f>
        <v>0</v>
      </c>
      <c r="AF7" s="194">
        <f>入力_北海道投入係数表!AF7</f>
        <v>0</v>
      </c>
      <c r="AG7" s="194">
        <f>入力_北海道投入係数表!AG7</f>
        <v>0</v>
      </c>
      <c r="AH7" s="194">
        <f>入力_北海道投入係数表!AH7</f>
        <v>0</v>
      </c>
      <c r="AI7" s="194">
        <f>入力_北海道投入係数表!AI7</f>
        <v>0</v>
      </c>
      <c r="AJ7" s="194">
        <f>入力_北海道投入係数表!AJ7</f>
        <v>0</v>
      </c>
      <c r="AK7" s="194">
        <f>入力_北海道投入係数表!AK7</f>
        <v>0</v>
      </c>
      <c r="AL7" s="194">
        <f>入力_北海道投入係数表!AL7</f>
        <v>0</v>
      </c>
      <c r="AM7" s="194">
        <f>入力_北海道投入係数表!AM7</f>
        <v>0</v>
      </c>
      <c r="AN7" s="194">
        <f>入力_北海道投入係数表!AN7</f>
        <v>0</v>
      </c>
      <c r="AO7" s="194">
        <f>入力_北海道投入係数表!AO7</f>
        <v>0</v>
      </c>
      <c r="AP7" s="194">
        <f>入力_北海道投入係数表!AP7</f>
        <v>0</v>
      </c>
      <c r="AQ7" s="194">
        <f>入力_北海道投入係数表!AQ7</f>
        <v>0</v>
      </c>
      <c r="AR7" s="194">
        <f>入力_北海道投入係数表!AR7</f>
        <v>0</v>
      </c>
      <c r="AS7" s="194">
        <f>入力_北海道投入係数表!AS7</f>
        <v>0</v>
      </c>
      <c r="AT7" s="194">
        <f>入力_北海道投入係数表!AT7</f>
        <v>0</v>
      </c>
      <c r="AU7" s="194">
        <f>入力_北海道投入係数表!AU7</f>
        <v>0</v>
      </c>
      <c r="AV7" s="194">
        <f>入力_北海道投入係数表!AV7</f>
        <v>0</v>
      </c>
      <c r="AW7" s="194">
        <f>入力_北海道投入係数表!AW7</f>
        <v>0</v>
      </c>
      <c r="AX7" s="194">
        <f>入力_北海道投入係数表!AX7</f>
        <v>0</v>
      </c>
      <c r="AY7" s="194">
        <f>入力_北海道投入係数表!AY7</f>
        <v>0</v>
      </c>
      <c r="AZ7" s="194">
        <f>入力_北海道投入係数表!AZ7</f>
        <v>0</v>
      </c>
      <c r="BA7" s="194">
        <f>入力_北海道投入係数表!BA7</f>
        <v>0</v>
      </c>
      <c r="BB7" s="194">
        <f>入力_北海道投入係数表!BB7</f>
        <v>0</v>
      </c>
      <c r="BC7" s="194">
        <f>入力_北海道投入係数表!BC7</f>
        <v>0</v>
      </c>
      <c r="BD7" s="194">
        <f>入力_北海道投入係数表!BD7</f>
        <v>0</v>
      </c>
      <c r="BE7" s="194">
        <f>入力_北海道投入係数表!BE7</f>
        <v>0</v>
      </c>
      <c r="BF7" s="194">
        <f>入力_北海道投入係数表!BF7</f>
        <v>0</v>
      </c>
      <c r="BG7" s="194">
        <f>入力_北海道投入係数表!BG7</f>
        <v>0</v>
      </c>
      <c r="BH7" s="194">
        <f>入力_北海道投入係数表!BH7</f>
        <v>0</v>
      </c>
      <c r="BI7" s="194">
        <f>入力_北海道投入係数表!BI7</f>
        <v>0</v>
      </c>
      <c r="BJ7" s="194">
        <f>入力_北海道投入係数表!BJ7</f>
        <v>0</v>
      </c>
      <c r="BK7" s="194">
        <f>入力_北海道投入係数表!BK7</f>
        <v>0</v>
      </c>
      <c r="BL7" s="194">
        <f>入力_北海道投入係数表!BL7</f>
        <v>0</v>
      </c>
      <c r="BM7" s="194">
        <f>入力_北海道投入係数表!BM7</f>
        <v>0</v>
      </c>
      <c r="BN7" s="194">
        <f>入力_北海道投入係数表!BN7</f>
        <v>0</v>
      </c>
      <c r="BO7" s="194">
        <f>入力_北海道投入係数表!BO7</f>
        <v>0</v>
      </c>
      <c r="BP7" s="194">
        <f>入力_北海道投入係数表!BP7</f>
        <v>0</v>
      </c>
      <c r="BQ7" s="194">
        <f>入力_北海道投入係数表!BQ7</f>
        <v>0</v>
      </c>
      <c r="BR7" s="194">
        <f>入力_北海道投入係数表!BR7</f>
        <v>0</v>
      </c>
      <c r="BS7" s="194">
        <f>入力_北海道投入係数表!BS7</f>
        <v>0</v>
      </c>
      <c r="BT7" s="194">
        <f>入力_北海道投入係数表!BT7</f>
        <v>0</v>
      </c>
      <c r="BU7" s="194">
        <f>入力_北海道投入係数表!BU7</f>
        <v>0</v>
      </c>
      <c r="BV7" s="194">
        <f>入力_北海道投入係数表!BV7</f>
        <v>0</v>
      </c>
      <c r="BW7" s="194">
        <f>入力_北海道投入係数表!BW7</f>
        <v>0</v>
      </c>
      <c r="BX7" s="194">
        <f>入力_北海道投入係数表!BX7</f>
        <v>0</v>
      </c>
      <c r="BY7" s="194">
        <f>入力_北海道投入係数表!BY7</f>
        <v>0</v>
      </c>
      <c r="BZ7" s="194">
        <f>入力_北海道投入係数表!BZ7</f>
        <v>0</v>
      </c>
      <c r="CA7" s="194">
        <f>入力_北海道投入係数表!CA7</f>
        <v>0</v>
      </c>
      <c r="CB7" s="194">
        <f>入力_北海道投入係数表!CB7</f>
        <v>0</v>
      </c>
      <c r="CC7" s="194">
        <f>入力_北海道投入係数表!CC7</f>
        <v>0</v>
      </c>
      <c r="CD7" s="194">
        <f>入力_北海道投入係数表!CD7</f>
        <v>0</v>
      </c>
      <c r="CE7" s="194">
        <f>入力_北海道投入係数表!CE7</f>
        <v>0</v>
      </c>
      <c r="CF7" s="194">
        <f>入力_北海道投入係数表!CF7</f>
        <v>0</v>
      </c>
      <c r="CG7" s="194">
        <f>入力_北海道投入係数表!CG7</f>
        <v>0</v>
      </c>
      <c r="CH7" s="194">
        <f>入力_北海道投入係数表!CH7</f>
        <v>0</v>
      </c>
      <c r="CI7" s="194">
        <f>入力_北海道投入係数表!CI7</f>
        <v>0</v>
      </c>
      <c r="CJ7" s="194">
        <f>入力_北海道投入係数表!CJ7</f>
        <v>0</v>
      </c>
      <c r="CK7" s="194">
        <f>入力_北海道投入係数表!CK7</f>
        <v>0</v>
      </c>
      <c r="CL7" s="194">
        <f>入力_北海道投入係数表!CL7</f>
        <v>2.6921348412183211E-4</v>
      </c>
      <c r="CM7" s="194">
        <f>入力_北海道投入係数表!CM7</f>
        <v>0</v>
      </c>
      <c r="CN7" s="194">
        <f>入力_北海道投入係数表!CN7</f>
        <v>0</v>
      </c>
      <c r="CO7" s="194">
        <f>入力_北海道投入係数表!CO7</f>
        <v>0</v>
      </c>
      <c r="CP7" s="194">
        <f>入力_北海道投入係数表!CP7</f>
        <v>0</v>
      </c>
      <c r="CQ7" s="194">
        <f>入力_北海道投入係数表!CQ7</f>
        <v>0</v>
      </c>
      <c r="CR7" s="194">
        <f>入力_北海道投入係数表!CR7</f>
        <v>0</v>
      </c>
      <c r="CS7" s="194">
        <f>入力_北海道投入係数表!CS7</f>
        <v>0</v>
      </c>
      <c r="CT7" s="194">
        <f>入力_北海道投入係数表!CT7</f>
        <v>0</v>
      </c>
      <c r="CU7" s="194">
        <f>入力_北海道投入係数表!CU7</f>
        <v>0</v>
      </c>
      <c r="CV7" s="194">
        <f>入力_北海道投入係数表!CV7</f>
        <v>0</v>
      </c>
      <c r="CW7" s="194">
        <f>入力_北海道投入係数表!CW7</f>
        <v>0</v>
      </c>
      <c r="CX7" s="194">
        <f>入力_北海道投入係数表!CX7</f>
        <v>0</v>
      </c>
      <c r="CY7" s="194">
        <f>入力_北海道投入係数表!CY7</f>
        <v>0</v>
      </c>
      <c r="CZ7" s="194">
        <f>入力_北海道投入係数表!CZ7</f>
        <v>4.617206590013042E-4</v>
      </c>
      <c r="DA7" s="194">
        <f>入力_北海道投入係数表!DA7</f>
        <v>0</v>
      </c>
      <c r="DB7" s="194">
        <f>入力_北海道投入係数表!DB7</f>
        <v>0</v>
      </c>
      <c r="DC7" s="194">
        <f>入力_北海道投入係数表!DC7</f>
        <v>0</v>
      </c>
      <c r="DD7" s="194" t="str">
        <f>入力_北海道投入係数表!DD7</f>
        <v>-</v>
      </c>
      <c r="DE7" s="194" t="str">
        <f>入力_北海道投入係数表!DE7</f>
        <v>-</v>
      </c>
      <c r="DF7" s="194" t="str">
        <f>入力_北海道投入係数表!DF7</f>
        <v>-</v>
      </c>
      <c r="DG7" s="194" t="str">
        <f>入力_北海道投入係数表!DG7</f>
        <v>-</v>
      </c>
      <c r="DH7" s="194" t="str">
        <f>入力_北海道投入係数表!DH7</f>
        <v>-</v>
      </c>
      <c r="DI7" s="194" t="str">
        <f>入力_北海道投入係数表!DI7</f>
        <v>-</v>
      </c>
      <c r="DJ7" s="194" t="str">
        <f>入力_北海道投入係数表!DJ7</f>
        <v>-</v>
      </c>
      <c r="DK7" s="194" t="str">
        <f>入力_北海道投入係数表!DK7</f>
        <v>-</v>
      </c>
      <c r="DL7" s="194" t="str">
        <f>入力_北海道投入係数表!DL7</f>
        <v>-</v>
      </c>
      <c r="DM7" s="194" t="str">
        <f>入力_北海道投入係数表!DM7</f>
        <v>-</v>
      </c>
      <c r="DN7" s="194" t="str">
        <f>入力_北海道投入係数表!DN7</f>
        <v>-</v>
      </c>
      <c r="DO7" s="194" t="str">
        <f>入力_北海道投入係数表!DO7</f>
        <v>-</v>
      </c>
      <c r="DP7" s="194" t="str">
        <f>入力_北海道投入係数表!DP7</f>
        <v>-</v>
      </c>
      <c r="DQ7" s="194" t="str">
        <f>入力_北海道投入係数表!DQ7</f>
        <v>-</v>
      </c>
      <c r="DR7" s="194" t="str">
        <f>入力_北海道投入係数表!DR7</f>
        <v>-</v>
      </c>
      <c r="DS7" s="194" t="str">
        <f>入力_北海道投入係数表!DS7</f>
        <v>-</v>
      </c>
      <c r="DT7" s="242">
        <f>入力_北海道投入係数表!DT7</f>
        <v>2.2949075140074439E-3</v>
      </c>
      <c r="DU7"/>
      <c r="DV7"/>
    </row>
    <row r="8" spans="2:126" s="22" customFormat="1" x14ac:dyDescent="0.25">
      <c r="B8" s="53">
        <v>5</v>
      </c>
      <c r="C8" s="360" t="str">
        <v>林業</v>
      </c>
      <c r="D8" s="193">
        <f>入力_北海道投入係数表!D8</f>
        <v>4.2139513236209793E-4</v>
      </c>
      <c r="E8" s="194">
        <f>入力_北海道投入係数表!E8</f>
        <v>3.1690297064844684E-5</v>
      </c>
      <c r="F8" s="194">
        <f>入力_北海道投入係数表!F8</f>
        <v>0</v>
      </c>
      <c r="G8" s="194">
        <f>入力_北海道投入係数表!G8</f>
        <v>0</v>
      </c>
      <c r="H8" s="194">
        <f>入力_北海道投入係数表!H8</f>
        <v>0.20713223087039953</v>
      </c>
      <c r="I8" s="194">
        <f>入力_北海道投入係数表!I8</f>
        <v>1.0608728862107743E-4</v>
      </c>
      <c r="J8" s="194">
        <f>入力_北海道投入係数表!J8</f>
        <v>2.4805893880385981E-5</v>
      </c>
      <c r="K8" s="194">
        <f>入力_北海道投入係数表!K8</f>
        <v>2.6510594041234171E-4</v>
      </c>
      <c r="L8" s="194">
        <f>入力_北海道投入係数表!L8</f>
        <v>0</v>
      </c>
      <c r="M8" s="194">
        <f>入力_北海道投入係数表!M8</f>
        <v>1.6499357393448888E-4</v>
      </c>
      <c r="N8" s="194">
        <f>入力_北海道投入係数表!N8</f>
        <v>0</v>
      </c>
      <c r="O8" s="194">
        <f>入力_北海道投入係数表!O8</f>
        <v>1.8286415782583468E-3</v>
      </c>
      <c r="P8" s="194">
        <f>入力_北海道投入係数表!P8</f>
        <v>0</v>
      </c>
      <c r="Q8" s="194">
        <f>入力_北海道投入係数表!Q8</f>
        <v>8.6978455436588351E-5</v>
      </c>
      <c r="R8" s="194">
        <f>入力_北海道投入係数表!R8</f>
        <v>0</v>
      </c>
      <c r="S8" s="194">
        <f>入力_北海道投入係数表!S8</f>
        <v>0</v>
      </c>
      <c r="T8" s="194">
        <f>入力_北海道投入係数表!T8</f>
        <v>0.29201027332627655</v>
      </c>
      <c r="U8" s="194">
        <f>入力_北海道投入係数表!U8</f>
        <v>5.5629728526924787E-5</v>
      </c>
      <c r="V8" s="194">
        <f>入力_北海道投入係数表!V8</f>
        <v>1.6828561690524881E-3</v>
      </c>
      <c r="W8" s="194">
        <f>入力_北海道投入係数表!W8</f>
        <v>0</v>
      </c>
      <c r="X8" s="194">
        <f>入力_北海道投入係数表!X8</f>
        <v>0</v>
      </c>
      <c r="Y8" s="194">
        <f>入力_北海道投入係数表!Y8</f>
        <v>0</v>
      </c>
      <c r="Z8" s="194">
        <f>入力_北海道投入係数表!Z8</f>
        <v>2.506265664160401E-4</v>
      </c>
      <c r="AA8" s="194">
        <f>入力_北海道投入係数表!AA8</f>
        <v>0</v>
      </c>
      <c r="AB8" s="194">
        <f>入力_北海道投入係数表!AB8</f>
        <v>0</v>
      </c>
      <c r="AC8" s="194">
        <f>入力_北海道投入係数表!AC8</f>
        <v>1.2935386168601716E-3</v>
      </c>
      <c r="AD8" s="194">
        <f>入力_北海道投入係数表!AD8</f>
        <v>0</v>
      </c>
      <c r="AE8" s="194">
        <f>入力_北海道投入係数表!AE8</f>
        <v>0</v>
      </c>
      <c r="AF8" s="194">
        <f>入力_北海道投入係数表!AF8</f>
        <v>0</v>
      </c>
      <c r="AG8" s="194">
        <f>入力_北海道投入係数表!AG8</f>
        <v>9.7749488520118208E-3</v>
      </c>
      <c r="AH8" s="194">
        <f>入力_北海道投入係数表!AH8</f>
        <v>0</v>
      </c>
      <c r="AI8" s="194">
        <f>入力_北海道投入係数表!AI8</f>
        <v>0</v>
      </c>
      <c r="AJ8" s="194">
        <f>入力_北海道投入係数表!AJ8</f>
        <v>0</v>
      </c>
      <c r="AK8" s="194">
        <f>入力_北海道投入係数表!AK8</f>
        <v>0</v>
      </c>
      <c r="AL8" s="194">
        <f>入力_北海道投入係数表!AL8</f>
        <v>0</v>
      </c>
      <c r="AM8" s="194">
        <f>入力_北海道投入係数表!AM8</f>
        <v>0</v>
      </c>
      <c r="AN8" s="194">
        <f>入力_北海道投入係数表!AN8</f>
        <v>0</v>
      </c>
      <c r="AO8" s="194">
        <f>入力_北海道投入係数表!AO8</f>
        <v>0</v>
      </c>
      <c r="AP8" s="194">
        <f>入力_北海道投入係数表!AP8</f>
        <v>0</v>
      </c>
      <c r="AQ8" s="194">
        <f>入力_北海道投入係数表!AQ8</f>
        <v>0</v>
      </c>
      <c r="AR8" s="194">
        <f>入力_北海道投入係数表!AR8</f>
        <v>0</v>
      </c>
      <c r="AS8" s="194">
        <f>入力_北海道投入係数表!AS8</f>
        <v>0</v>
      </c>
      <c r="AT8" s="194">
        <f>入力_北海道投入係数表!AT8</f>
        <v>0</v>
      </c>
      <c r="AU8" s="194">
        <f>入力_北海道投入係数表!AU8</f>
        <v>0</v>
      </c>
      <c r="AV8" s="194">
        <f>入力_北海道投入係数表!AV8</f>
        <v>0</v>
      </c>
      <c r="AW8" s="194">
        <f>入力_北海道投入係数表!AW8</f>
        <v>0</v>
      </c>
      <c r="AX8" s="194">
        <f>入力_北海道投入係数表!AX8</f>
        <v>0</v>
      </c>
      <c r="AY8" s="194">
        <f>入力_北海道投入係数表!AY8</f>
        <v>0</v>
      </c>
      <c r="AZ8" s="194">
        <f>入力_北海道投入係数表!AZ8</f>
        <v>0</v>
      </c>
      <c r="BA8" s="194">
        <f>入力_北海道投入係数表!BA8</f>
        <v>0</v>
      </c>
      <c r="BB8" s="194">
        <f>入力_北海道投入係数表!BB8</f>
        <v>0</v>
      </c>
      <c r="BC8" s="194">
        <f>入力_北海道投入係数表!BC8</f>
        <v>0</v>
      </c>
      <c r="BD8" s="194">
        <f>入力_北海道投入係数表!BD8</f>
        <v>0</v>
      </c>
      <c r="BE8" s="194">
        <f>入力_北海道投入係数表!BE8</f>
        <v>0</v>
      </c>
      <c r="BF8" s="194">
        <f>入力_北海道投入係数表!BF8</f>
        <v>0</v>
      </c>
      <c r="BG8" s="194">
        <f>入力_北海道投入係数表!BG8</f>
        <v>0</v>
      </c>
      <c r="BH8" s="194">
        <f>入力_北海道投入係数表!BH8</f>
        <v>0</v>
      </c>
      <c r="BI8" s="194">
        <f>入力_北海道投入係数表!BI8</f>
        <v>4.3331579436070447E-4</v>
      </c>
      <c r="BJ8" s="194">
        <f>入力_北海道投入係数表!BJ8</f>
        <v>0</v>
      </c>
      <c r="BK8" s="194">
        <f>入力_北海道投入係数表!BK8</f>
        <v>1.7178942739148062E-5</v>
      </c>
      <c r="BL8" s="194">
        <f>入力_北海道投入係数表!BL8</f>
        <v>6.2499080895869172E-5</v>
      </c>
      <c r="BM8" s="194">
        <f>入力_北海道投入係数表!BM8</f>
        <v>9.9179264921680371E-5</v>
      </c>
      <c r="BN8" s="194">
        <f>入力_北海道投入係数表!BN8</f>
        <v>1.720803133238345E-5</v>
      </c>
      <c r="BO8" s="194">
        <f>入力_北海道投入係数表!BO8</f>
        <v>0</v>
      </c>
      <c r="BP8" s="194">
        <f>入力_北海道投入係数表!BP8</f>
        <v>0</v>
      </c>
      <c r="BQ8" s="194">
        <f>入力_北海道投入係数表!BQ8</f>
        <v>0</v>
      </c>
      <c r="BR8" s="194">
        <f>入力_北海道投入係数表!BR8</f>
        <v>0</v>
      </c>
      <c r="BS8" s="194">
        <f>入力_北海道投入係数表!BS8</f>
        <v>0</v>
      </c>
      <c r="BT8" s="194">
        <f>入力_北海道投入係数表!BT8</f>
        <v>0</v>
      </c>
      <c r="BU8" s="194">
        <f>入力_北海道投入係数表!BU8</f>
        <v>0</v>
      </c>
      <c r="BV8" s="194">
        <f>入力_北海道投入係数表!BV8</f>
        <v>0</v>
      </c>
      <c r="BW8" s="194">
        <f>入力_北海道投入係数表!BW8</f>
        <v>0</v>
      </c>
      <c r="BX8" s="194">
        <f>入力_北海道投入係数表!BX8</f>
        <v>0</v>
      </c>
      <c r="BY8" s="194">
        <f>入力_北海道投入係数表!BY8</f>
        <v>0</v>
      </c>
      <c r="BZ8" s="194">
        <f>入力_北海道投入係数表!BZ8</f>
        <v>0</v>
      </c>
      <c r="CA8" s="194">
        <f>入力_北海道投入係数表!CA8</f>
        <v>0</v>
      </c>
      <c r="CB8" s="194">
        <f>入力_北海道投入係数表!CB8</f>
        <v>0</v>
      </c>
      <c r="CC8" s="194">
        <f>入力_北海道投入係数表!CC8</f>
        <v>0</v>
      </c>
      <c r="CD8" s="194">
        <f>入力_北海道投入係数表!CD8</f>
        <v>0</v>
      </c>
      <c r="CE8" s="194">
        <f>入力_北海道投入係数表!CE8</f>
        <v>0</v>
      </c>
      <c r="CF8" s="194">
        <f>入力_北海道投入係数表!CF8</f>
        <v>0</v>
      </c>
      <c r="CG8" s="194">
        <f>入力_北海道投入係数表!CG8</f>
        <v>0</v>
      </c>
      <c r="CH8" s="194">
        <f>入力_北海道投入係数表!CH8</f>
        <v>0</v>
      </c>
      <c r="CI8" s="194">
        <f>入力_北海道投入係数表!CI8</f>
        <v>0</v>
      </c>
      <c r="CJ8" s="194">
        <f>入力_北海道投入係数表!CJ8</f>
        <v>0</v>
      </c>
      <c r="CK8" s="194">
        <f>入力_北海道投入係数表!CK8</f>
        <v>1.0991953105187495E-5</v>
      </c>
      <c r="CL8" s="194">
        <f>入力_北海道投入係数表!CL8</f>
        <v>0</v>
      </c>
      <c r="CM8" s="194">
        <f>入力_北海道投入係数表!CM8</f>
        <v>0</v>
      </c>
      <c r="CN8" s="194">
        <f>入力_北海道投入係数表!CN8</f>
        <v>7.8001688507139452E-6</v>
      </c>
      <c r="CO8" s="194">
        <f>入力_北海道投入係数表!CO8</f>
        <v>0</v>
      </c>
      <c r="CP8" s="194">
        <f>入力_北海道投入係数表!CP8</f>
        <v>2.5108602267639551E-4</v>
      </c>
      <c r="CQ8" s="194">
        <f>入力_北海道投入係数表!CQ8</f>
        <v>2.8934474334302366E-4</v>
      </c>
      <c r="CR8" s="194">
        <f>入力_北海道投入係数表!CR8</f>
        <v>0</v>
      </c>
      <c r="CS8" s="194">
        <f>入力_北海道投入係数表!CS8</f>
        <v>0</v>
      </c>
      <c r="CT8" s="194">
        <f>入力_北海道投入係数表!CT8</f>
        <v>0</v>
      </c>
      <c r="CU8" s="194">
        <f>入力_北海道投入係数表!CU8</f>
        <v>0</v>
      </c>
      <c r="CV8" s="194">
        <f>入力_北海道投入係数表!CV8</f>
        <v>0</v>
      </c>
      <c r="CW8" s="194">
        <f>入力_北海道投入係数表!CW8</f>
        <v>3.5709672446050059E-3</v>
      </c>
      <c r="CX8" s="194">
        <f>入力_北海道投入係数表!CX8</f>
        <v>3.1279676794557444E-3</v>
      </c>
      <c r="CY8" s="194">
        <f>入力_北海道投入係数表!CY8</f>
        <v>0</v>
      </c>
      <c r="CZ8" s="194">
        <f>入力_北海道投入係数表!CZ8</f>
        <v>0</v>
      </c>
      <c r="DA8" s="194">
        <f>入力_北海道投入係数表!DA8</f>
        <v>2.0001272808269617E-4</v>
      </c>
      <c r="DB8" s="194">
        <f>入力_北海道投入係数表!DB8</f>
        <v>0</v>
      </c>
      <c r="DC8" s="194">
        <f>入力_北海道投入係数表!DC8</f>
        <v>0</v>
      </c>
      <c r="DD8" s="194" t="str">
        <f>入力_北海道投入係数表!DD8</f>
        <v>-</v>
      </c>
      <c r="DE8" s="194" t="str">
        <f>入力_北海道投入係数表!DE8</f>
        <v>-</v>
      </c>
      <c r="DF8" s="194" t="str">
        <f>入力_北海道投入係数表!DF8</f>
        <v>-</v>
      </c>
      <c r="DG8" s="194" t="str">
        <f>入力_北海道投入係数表!DG8</f>
        <v>-</v>
      </c>
      <c r="DH8" s="194" t="str">
        <f>入力_北海道投入係数表!DH8</f>
        <v>-</v>
      </c>
      <c r="DI8" s="194" t="str">
        <f>入力_北海道投入係数表!DI8</f>
        <v>-</v>
      </c>
      <c r="DJ8" s="194" t="str">
        <f>入力_北海道投入係数表!DJ8</f>
        <v>-</v>
      </c>
      <c r="DK8" s="194" t="str">
        <f>入力_北海道投入係数表!DK8</f>
        <v>-</v>
      </c>
      <c r="DL8" s="194" t="str">
        <f>入力_北海道投入係数表!DL8</f>
        <v>-</v>
      </c>
      <c r="DM8" s="194" t="str">
        <f>入力_北海道投入係数表!DM8</f>
        <v>-</v>
      </c>
      <c r="DN8" s="194" t="str">
        <f>入力_北海道投入係数表!DN8</f>
        <v>-</v>
      </c>
      <c r="DO8" s="194" t="str">
        <f>入力_北海道投入係数表!DO8</f>
        <v>-</v>
      </c>
      <c r="DP8" s="194" t="str">
        <f>入力_北海道投入係数表!DP8</f>
        <v>-</v>
      </c>
      <c r="DQ8" s="194" t="str">
        <f>入力_北海道投入係数表!DQ8</f>
        <v>-</v>
      </c>
      <c r="DR8" s="194" t="str">
        <f>入力_北海道投入係数表!DR8</f>
        <v>-</v>
      </c>
      <c r="DS8" s="194" t="str">
        <f>入力_北海道投入係数表!DS8</f>
        <v>-</v>
      </c>
      <c r="DT8" s="242">
        <f>入力_北海道投入係数表!DT8</f>
        <v>1.8150827836674478E-3</v>
      </c>
      <c r="DU8"/>
      <c r="DV8"/>
    </row>
    <row r="9" spans="2:126" s="22" customFormat="1" x14ac:dyDescent="0.25">
      <c r="B9" s="53">
        <v>6</v>
      </c>
      <c r="C9" s="361" t="str">
        <v>漁業</v>
      </c>
      <c r="D9" s="196">
        <f>入力_北海道投入係数表!D9</f>
        <v>0</v>
      </c>
      <c r="E9" s="197">
        <f>入力_北海道投入係数表!E9</f>
        <v>0</v>
      </c>
      <c r="F9" s="197">
        <f>入力_北海道投入係数表!F9</f>
        <v>0</v>
      </c>
      <c r="G9" s="197">
        <f>入力_北海道投入係数表!G9</f>
        <v>0</v>
      </c>
      <c r="H9" s="197">
        <f>入力_北海道投入係数表!H9</f>
        <v>0</v>
      </c>
      <c r="I9" s="197">
        <f>入力_北海道投入係数表!I9</f>
        <v>1.4304102749075273E-2</v>
      </c>
      <c r="J9" s="197">
        <f>入力_北海道投入係数表!J9</f>
        <v>0</v>
      </c>
      <c r="K9" s="197">
        <f>入力_北海道投入係数表!K9</f>
        <v>0</v>
      </c>
      <c r="L9" s="197">
        <f>入力_北海道投入係数表!L9</f>
        <v>0</v>
      </c>
      <c r="M9" s="197">
        <f>入力_北海道投入係数表!M9</f>
        <v>0.38184897009274377</v>
      </c>
      <c r="N9" s="197">
        <f>入力_北海道投入係数表!N9</f>
        <v>0</v>
      </c>
      <c r="O9" s="197">
        <f>入力_北海道投入係数表!O9</f>
        <v>2.031646368851712E-3</v>
      </c>
      <c r="P9" s="197">
        <f>入力_北海道投入係数表!P9</f>
        <v>0</v>
      </c>
      <c r="Q9" s="197">
        <f>入力_北海道投入係数表!Q9</f>
        <v>1.8352454097120144E-3</v>
      </c>
      <c r="R9" s="197">
        <f>入力_北海道投入係数表!R9</f>
        <v>0</v>
      </c>
      <c r="S9" s="197">
        <f>入力_北海道投入係数表!S9</f>
        <v>0</v>
      </c>
      <c r="T9" s="197">
        <f>入力_北海道投入係数表!T9</f>
        <v>0</v>
      </c>
      <c r="U9" s="197">
        <f>入力_北海道投入係数表!U9</f>
        <v>0</v>
      </c>
      <c r="V9" s="197">
        <f>入力_北海道投入係数表!V9</f>
        <v>0</v>
      </c>
      <c r="W9" s="197">
        <f>入力_北海道投入係数表!W9</f>
        <v>0</v>
      </c>
      <c r="X9" s="197">
        <f>入力_北海道投入係数表!X9</f>
        <v>0</v>
      </c>
      <c r="Y9" s="197">
        <f>入力_北海道投入係数表!Y9</f>
        <v>5.296329643557015E-5</v>
      </c>
      <c r="Z9" s="197">
        <f>入力_北海道投入係数表!Z9</f>
        <v>0</v>
      </c>
      <c r="AA9" s="197">
        <f>入力_北海道投入係数表!AA9</f>
        <v>0</v>
      </c>
      <c r="AB9" s="197">
        <f>入力_北海道投入係数表!AB9</f>
        <v>1.1348161597821153E-4</v>
      </c>
      <c r="AC9" s="197">
        <f>入力_北海道投入係数表!AC9</f>
        <v>0</v>
      </c>
      <c r="AD9" s="197">
        <f>入力_北海道投入係数表!AD9</f>
        <v>0</v>
      </c>
      <c r="AE9" s="197">
        <f>入力_北海道投入係数表!AE9</f>
        <v>0</v>
      </c>
      <c r="AF9" s="197">
        <f>入力_北海道投入係数表!AF9</f>
        <v>0</v>
      </c>
      <c r="AG9" s="197">
        <f>入力_北海道投入係数表!AG9</f>
        <v>0</v>
      </c>
      <c r="AH9" s="197">
        <f>入力_北海道投入係数表!AH9</f>
        <v>0</v>
      </c>
      <c r="AI9" s="197">
        <f>入力_北海道投入係数表!AI9</f>
        <v>0</v>
      </c>
      <c r="AJ9" s="197">
        <f>入力_北海道投入係数表!AJ9</f>
        <v>0</v>
      </c>
      <c r="AK9" s="197">
        <f>入力_北海道投入係数表!AK9</f>
        <v>0</v>
      </c>
      <c r="AL9" s="197">
        <f>入力_北海道投入係数表!AL9</f>
        <v>0</v>
      </c>
      <c r="AM9" s="197">
        <f>入力_北海道投入係数表!AM9</f>
        <v>0</v>
      </c>
      <c r="AN9" s="197">
        <f>入力_北海道投入係数表!AN9</f>
        <v>0</v>
      </c>
      <c r="AO9" s="197">
        <f>入力_北海道投入係数表!AO9</f>
        <v>0</v>
      </c>
      <c r="AP9" s="197">
        <f>入力_北海道投入係数表!AP9</f>
        <v>0</v>
      </c>
      <c r="AQ9" s="197">
        <f>入力_北海道投入係数表!AQ9</f>
        <v>0</v>
      </c>
      <c r="AR9" s="197">
        <f>入力_北海道投入係数表!AR9</f>
        <v>0</v>
      </c>
      <c r="AS9" s="197">
        <f>入力_北海道投入係数表!AS9</f>
        <v>0</v>
      </c>
      <c r="AT9" s="197">
        <f>入力_北海道投入係数表!AT9</f>
        <v>0</v>
      </c>
      <c r="AU9" s="197">
        <f>入力_北海道投入係数表!AU9</f>
        <v>0</v>
      </c>
      <c r="AV9" s="197">
        <f>入力_北海道投入係数表!AV9</f>
        <v>0</v>
      </c>
      <c r="AW9" s="197">
        <f>入力_北海道投入係数表!AW9</f>
        <v>0</v>
      </c>
      <c r="AX9" s="197">
        <f>入力_北海道投入係数表!AX9</f>
        <v>0</v>
      </c>
      <c r="AY9" s="197">
        <f>入力_北海道投入係数表!AY9</f>
        <v>0</v>
      </c>
      <c r="AZ9" s="197">
        <f>入力_北海道投入係数表!AZ9</f>
        <v>0</v>
      </c>
      <c r="BA9" s="197">
        <f>入力_北海道投入係数表!BA9</f>
        <v>0</v>
      </c>
      <c r="BB9" s="197">
        <f>入力_北海道投入係数表!BB9</f>
        <v>0</v>
      </c>
      <c r="BC9" s="197">
        <f>入力_北海道投入係数表!BC9</f>
        <v>0</v>
      </c>
      <c r="BD9" s="197">
        <f>入力_北海道投入係数表!BD9</f>
        <v>0</v>
      </c>
      <c r="BE9" s="197">
        <f>入力_北海道投入係数表!BE9</f>
        <v>0</v>
      </c>
      <c r="BF9" s="197">
        <f>入力_北海道投入係数表!BF9</f>
        <v>0</v>
      </c>
      <c r="BG9" s="197">
        <f>入力_北海道投入係数表!BG9</f>
        <v>0</v>
      </c>
      <c r="BH9" s="197">
        <f>入力_北海道投入係数表!BH9</f>
        <v>0</v>
      </c>
      <c r="BI9" s="197">
        <f>入力_北海道投入係数表!BI9</f>
        <v>5.2616917886656972E-4</v>
      </c>
      <c r="BJ9" s="197">
        <f>入力_北海道投入係数表!BJ9</f>
        <v>0</v>
      </c>
      <c r="BK9" s="197">
        <f>入力_北海道投入係数表!BK9</f>
        <v>0</v>
      </c>
      <c r="BL9" s="197">
        <f>入力_北海道投入係数表!BL9</f>
        <v>0</v>
      </c>
      <c r="BM9" s="197">
        <f>入力_北海道投入係数表!BM9</f>
        <v>0</v>
      </c>
      <c r="BN9" s="197">
        <f>入力_北海道投入係数表!BN9</f>
        <v>0</v>
      </c>
      <c r="BO9" s="197">
        <f>入力_北海道投入係数表!BO9</f>
        <v>0</v>
      </c>
      <c r="BP9" s="197">
        <f>入力_北海道投入係数表!BP9</f>
        <v>0</v>
      </c>
      <c r="BQ9" s="197">
        <f>入力_北海道投入係数表!BQ9</f>
        <v>0</v>
      </c>
      <c r="BR9" s="197">
        <f>入力_北海道投入係数表!BR9</f>
        <v>0</v>
      </c>
      <c r="BS9" s="197">
        <f>入力_北海道投入係数表!BS9</f>
        <v>0</v>
      </c>
      <c r="BT9" s="197">
        <f>入力_北海道投入係数表!BT9</f>
        <v>0</v>
      </c>
      <c r="BU9" s="197">
        <f>入力_北海道投入係数表!BU9</f>
        <v>0</v>
      </c>
      <c r="BV9" s="197">
        <f>入力_北海道投入係数表!BV9</f>
        <v>0</v>
      </c>
      <c r="BW9" s="197">
        <f>入力_北海道投入係数表!BW9</f>
        <v>0</v>
      </c>
      <c r="BX9" s="197">
        <f>入力_北海道投入係数表!BX9</f>
        <v>0</v>
      </c>
      <c r="BY9" s="197">
        <f>入力_北海道投入係数表!BY9</f>
        <v>0</v>
      </c>
      <c r="BZ9" s="197">
        <f>入力_北海道投入係数表!BZ9</f>
        <v>0</v>
      </c>
      <c r="CA9" s="197">
        <f>入力_北海道投入係数表!CA9</f>
        <v>0</v>
      </c>
      <c r="CB9" s="197">
        <f>入力_北海道投入係数表!CB9</f>
        <v>0</v>
      </c>
      <c r="CC9" s="197">
        <f>入力_北海道投入係数表!CC9</f>
        <v>0</v>
      </c>
      <c r="CD9" s="197">
        <f>入力_北海道投入係数表!CD9</f>
        <v>2.1357988362269453E-4</v>
      </c>
      <c r="CE9" s="197">
        <f>入力_北海道投入係数表!CE9</f>
        <v>0</v>
      </c>
      <c r="CF9" s="197">
        <f>入力_北海道投入係数表!CF9</f>
        <v>0</v>
      </c>
      <c r="CG9" s="197">
        <f>入力_北海道投入係数表!CG9</f>
        <v>0</v>
      </c>
      <c r="CH9" s="197">
        <f>入力_北海道投入係数表!CH9</f>
        <v>0</v>
      </c>
      <c r="CI9" s="197">
        <f>入力_北海道投入係数表!CI9</f>
        <v>0</v>
      </c>
      <c r="CJ9" s="197">
        <f>入力_北海道投入係数表!CJ9</f>
        <v>0</v>
      </c>
      <c r="CK9" s="197">
        <f>入力_北海道投入係数表!CK9</f>
        <v>1.0599383351430799E-5</v>
      </c>
      <c r="CL9" s="197">
        <f>入力_北海道投入係数表!CL9</f>
        <v>0</v>
      </c>
      <c r="CM9" s="197">
        <f>入力_北海道投入係数表!CM9</f>
        <v>0</v>
      </c>
      <c r="CN9" s="197">
        <f>入力_北海道投入係数表!CN9</f>
        <v>1.0277869544470139E-4</v>
      </c>
      <c r="CO9" s="197">
        <f>入力_北海道投入係数表!CO9</f>
        <v>0</v>
      </c>
      <c r="CP9" s="197">
        <f>入力_北海道投入係数表!CP9</f>
        <v>1.2917317070219383E-3</v>
      </c>
      <c r="CQ9" s="197">
        <f>入力_北海道投入係数表!CQ9</f>
        <v>1.2392689950729504E-3</v>
      </c>
      <c r="CR9" s="197">
        <f>入力_北海道投入係数表!CR9</f>
        <v>0</v>
      </c>
      <c r="CS9" s="197">
        <f>入力_北海道投入係数表!CS9</f>
        <v>0</v>
      </c>
      <c r="CT9" s="197">
        <f>入力_北海道投入係数表!CT9</f>
        <v>0</v>
      </c>
      <c r="CU9" s="197">
        <f>入力_北海道投入係数表!CU9</f>
        <v>0</v>
      </c>
      <c r="CV9" s="197">
        <f>入力_北海道投入係数表!CV9</f>
        <v>0</v>
      </c>
      <c r="CW9" s="197">
        <f>入力_北海道投入係数表!CW9</f>
        <v>5.758549278931293E-3</v>
      </c>
      <c r="CX9" s="197">
        <f>入力_北海道投入係数表!CX9</f>
        <v>8.7159236625657926E-3</v>
      </c>
      <c r="CY9" s="197">
        <f>入力_北海道投入係数表!CY9</f>
        <v>0</v>
      </c>
      <c r="CZ9" s="197">
        <f>入力_北海道投入係数表!CZ9</f>
        <v>3.2980047071521729E-5</v>
      </c>
      <c r="DA9" s="197">
        <f>入力_北海道投入係数表!DA9</f>
        <v>3.8638822470520853E-4</v>
      </c>
      <c r="DB9" s="197">
        <f>入力_北海道投入係数表!DB9</f>
        <v>0</v>
      </c>
      <c r="DC9" s="197">
        <f>入力_北海道投入係数表!DC9</f>
        <v>0</v>
      </c>
      <c r="DD9" s="197" t="str">
        <f>入力_北海道投入係数表!DD9</f>
        <v>-</v>
      </c>
      <c r="DE9" s="197" t="str">
        <f>入力_北海道投入係数表!DE9</f>
        <v>-</v>
      </c>
      <c r="DF9" s="197" t="str">
        <f>入力_北海道投入係数表!DF9</f>
        <v>-</v>
      </c>
      <c r="DG9" s="197" t="str">
        <f>入力_北海道投入係数表!DG9</f>
        <v>-</v>
      </c>
      <c r="DH9" s="197" t="str">
        <f>入力_北海道投入係数表!DH9</f>
        <v>-</v>
      </c>
      <c r="DI9" s="197" t="str">
        <f>入力_北海道投入係数表!DI9</f>
        <v>-</v>
      </c>
      <c r="DJ9" s="197" t="str">
        <f>入力_北海道投入係数表!DJ9</f>
        <v>-</v>
      </c>
      <c r="DK9" s="197" t="str">
        <f>入力_北海道投入係数表!DK9</f>
        <v>-</v>
      </c>
      <c r="DL9" s="197" t="str">
        <f>入力_北海道投入係数表!DL9</f>
        <v>-</v>
      </c>
      <c r="DM9" s="197" t="str">
        <f>入力_北海道投入係数表!DM9</f>
        <v>-</v>
      </c>
      <c r="DN9" s="197" t="str">
        <f>入力_北海道投入係数表!DN9</f>
        <v>-</v>
      </c>
      <c r="DO9" s="197" t="str">
        <f>入力_北海道投入係数表!DO9</f>
        <v>-</v>
      </c>
      <c r="DP9" s="197" t="str">
        <f>入力_北海道投入係数表!DP9</f>
        <v>-</v>
      </c>
      <c r="DQ9" s="197" t="str">
        <f>入力_北海道投入係数表!DQ9</f>
        <v>-</v>
      </c>
      <c r="DR9" s="197" t="str">
        <f>入力_北海道投入係数表!DR9</f>
        <v>-</v>
      </c>
      <c r="DS9" s="197" t="str">
        <f>入力_北海道投入係数表!DS9</f>
        <v>-</v>
      </c>
      <c r="DT9" s="243">
        <f>入力_北海道投入係数表!DT9</f>
        <v>7.0124964297153631E-3</v>
      </c>
      <c r="DU9"/>
      <c r="DV9"/>
    </row>
    <row r="10" spans="2:126" s="22" customFormat="1" x14ac:dyDescent="0.25">
      <c r="B10" s="53">
        <v>7</v>
      </c>
      <c r="C10" s="360" t="str">
        <v>金属鉱物・非金属鉱物</v>
      </c>
      <c r="D10" s="193">
        <f>入力_北海道投入係数表!D10</f>
        <v>0</v>
      </c>
      <c r="E10" s="194">
        <f>入力_北海道投入係数表!E10</f>
        <v>0</v>
      </c>
      <c r="F10" s="194">
        <f>入力_北海道投入係数表!F10</f>
        <v>0</v>
      </c>
      <c r="G10" s="194">
        <f>入力_北海道投入係数表!G10</f>
        <v>0</v>
      </c>
      <c r="H10" s="194">
        <f>入力_北海道投入係数表!H10</f>
        <v>1.8326469890687997E-4</v>
      </c>
      <c r="I10" s="194">
        <f>入力_北海道投入係数表!I10</f>
        <v>0</v>
      </c>
      <c r="J10" s="194">
        <f>入力_北海道投入係数表!J10</f>
        <v>2.1581127675935801E-3</v>
      </c>
      <c r="K10" s="194">
        <f>入力_北海道投入係数表!K10</f>
        <v>0</v>
      </c>
      <c r="L10" s="194">
        <f>入力_北海道投入係数表!L10</f>
        <v>0</v>
      </c>
      <c r="M10" s="194">
        <f>入力_北海道投入係数表!M10</f>
        <v>0</v>
      </c>
      <c r="N10" s="194">
        <f>入力_北海道投入係数表!N10</f>
        <v>0</v>
      </c>
      <c r="O10" s="194">
        <f>入力_北海道投入係数表!O10</f>
        <v>6.3938516722319822E-5</v>
      </c>
      <c r="P10" s="194">
        <f>入力_北海道投入係数表!P10</f>
        <v>0</v>
      </c>
      <c r="Q10" s="194">
        <f>入力_北海道投入係数表!Q10</f>
        <v>0</v>
      </c>
      <c r="R10" s="194">
        <f>入力_北海道投入係数表!R10</f>
        <v>0</v>
      </c>
      <c r="S10" s="194">
        <f>入力_北海道投入係数表!S10</f>
        <v>0</v>
      </c>
      <c r="T10" s="194">
        <f>入力_北海道投入係数表!T10</f>
        <v>0</v>
      </c>
      <c r="U10" s="194">
        <f>入力_北海道投入係数表!U10</f>
        <v>0</v>
      </c>
      <c r="V10" s="194">
        <f>入力_北海道投入係数表!V10</f>
        <v>3.339676588654094E-3</v>
      </c>
      <c r="W10" s="194">
        <f>入力_北海道投入係数表!W10</f>
        <v>0</v>
      </c>
      <c r="X10" s="194">
        <f>入力_北海道投入係数表!X10</f>
        <v>0</v>
      </c>
      <c r="Y10" s="194">
        <f>入力_北海道投入係数表!Y10</f>
        <v>2.8997404798474655E-2</v>
      </c>
      <c r="Z10" s="194">
        <f>入力_北海道投入係数表!Z10</f>
        <v>3.0116959064327486E-2</v>
      </c>
      <c r="AA10" s="194">
        <f>入力_北海道投入係数表!AA10</f>
        <v>1.9142701476933043E-4</v>
      </c>
      <c r="AB10" s="194">
        <f>入力_北海道投入係数表!AB10</f>
        <v>2.6479043728249357E-4</v>
      </c>
      <c r="AC10" s="194">
        <f>入力_北海道投入係数表!AC10</f>
        <v>8.0136294800605759E-3</v>
      </c>
      <c r="AD10" s="194">
        <f>入力_北海道投入係数表!AD10</f>
        <v>1.9377216269110781E-4</v>
      </c>
      <c r="AE10" s="194">
        <f>入力_北海道投入係数表!AE10</f>
        <v>0</v>
      </c>
      <c r="AF10" s="194">
        <f>入力_北海道投入係数表!AF10</f>
        <v>3.254502061184639E-4</v>
      </c>
      <c r="AG10" s="194">
        <f>入力_北海道投入係数表!AG10</f>
        <v>2.2732439190725165E-4</v>
      </c>
      <c r="AH10" s="194">
        <f>入力_北海道投入係数表!AH10</f>
        <v>2.9296327446033082E-2</v>
      </c>
      <c r="AI10" s="194">
        <f>入力_北海道投入係数表!AI10</f>
        <v>8.1874171554950165E-2</v>
      </c>
      <c r="AJ10" s="194">
        <f>入力_北海道投入係数表!AJ10</f>
        <v>4.6758349705304521E-2</v>
      </c>
      <c r="AK10" s="194">
        <f>入力_北海道投入係数表!AK10</f>
        <v>6.6726943942133812E-2</v>
      </c>
      <c r="AL10" s="194">
        <f>入力_北海道投入係数表!AL10</f>
        <v>0.13637557827403049</v>
      </c>
      <c r="AM10" s="194">
        <f>入力_北海道投入係数表!AM10</f>
        <v>0</v>
      </c>
      <c r="AN10" s="194">
        <f>入力_北海道投入係数表!AN10</f>
        <v>2.9503272181096449E-4</v>
      </c>
      <c r="AO10" s="194">
        <f>入力_北海道投入係数表!AO10</f>
        <v>0</v>
      </c>
      <c r="AP10" s="194">
        <f>入力_北海道投入係数表!AP10</f>
        <v>2.8658341338456614E-2</v>
      </c>
      <c r="AQ10" s="194">
        <f>入力_北海道投入係数表!AQ10</f>
        <v>3.5873152532644569E-4</v>
      </c>
      <c r="AR10" s="194">
        <f>入力_北海道投入係数表!AR10</f>
        <v>4.5833295138920715E-5</v>
      </c>
      <c r="AS10" s="194">
        <f>入力_北海道投入係数表!AS10</f>
        <v>0</v>
      </c>
      <c r="AT10" s="194">
        <f>入力_北海道投入係数表!AT10</f>
        <v>0</v>
      </c>
      <c r="AU10" s="194">
        <f>入力_北海道投入係数表!AU10</f>
        <v>3.8848026520252768E-5</v>
      </c>
      <c r="AV10" s="194">
        <f>入力_北海道投入係数表!AV10</f>
        <v>0</v>
      </c>
      <c r="AW10" s="194">
        <f>入力_北海道投入係数表!AW10</f>
        <v>0</v>
      </c>
      <c r="AX10" s="194">
        <f>入力_北海道投入係数表!AX10</f>
        <v>0</v>
      </c>
      <c r="AY10" s="194">
        <f>入力_北海道投入係数表!AY10</f>
        <v>0</v>
      </c>
      <c r="AZ10" s="194">
        <f>入力_北海道投入係数表!AZ10</f>
        <v>0</v>
      </c>
      <c r="BA10" s="194">
        <f>入力_北海道投入係数表!BA10</f>
        <v>0</v>
      </c>
      <c r="BB10" s="194">
        <f>入力_北海道投入係数表!BB10</f>
        <v>0</v>
      </c>
      <c r="BC10" s="194">
        <f>入力_北海道投入係数表!BC10</f>
        <v>0</v>
      </c>
      <c r="BD10" s="194">
        <f>入力_北海道投入係数表!BD10</f>
        <v>0</v>
      </c>
      <c r="BE10" s="194">
        <f>入力_北海道投入係数表!BE10</f>
        <v>0</v>
      </c>
      <c r="BF10" s="194">
        <f>入力_北海道投入係数表!BF10</f>
        <v>0</v>
      </c>
      <c r="BG10" s="194">
        <f>入力_北海道投入係数表!BG10</f>
        <v>0</v>
      </c>
      <c r="BH10" s="194">
        <f>入力_北海道投入係数表!BH10</f>
        <v>0</v>
      </c>
      <c r="BI10" s="194">
        <f>入力_北海道投入係数表!BI10</f>
        <v>3.6831842520659878E-3</v>
      </c>
      <c r="BJ10" s="194">
        <f>入力_北海道投入係数表!BJ10</f>
        <v>0</v>
      </c>
      <c r="BK10" s="194">
        <f>入力_北海道投入係数表!BK10</f>
        <v>2.849413969000025E-3</v>
      </c>
      <c r="BL10" s="194">
        <f>入力_北海道投入係数表!BL10</f>
        <v>7.9778238555315367E-4</v>
      </c>
      <c r="BM10" s="194">
        <f>入力_北海道投入係数表!BM10</f>
        <v>2.4377836740265502E-2</v>
      </c>
      <c r="BN10" s="194">
        <f>入力_北海道投入係数表!BN10</f>
        <v>1.9840860126238119E-2</v>
      </c>
      <c r="BO10" s="194">
        <f>入力_北海道投入係数表!BO10</f>
        <v>-5.5713487817549471E-6</v>
      </c>
      <c r="BP10" s="194">
        <f>入力_北海道投入係数表!BP10</f>
        <v>0</v>
      </c>
      <c r="BQ10" s="194">
        <f>入力_北海道投入係数表!BQ10</f>
        <v>0</v>
      </c>
      <c r="BR10" s="194">
        <f>入力_北海道投入係数表!BR10</f>
        <v>0</v>
      </c>
      <c r="BS10" s="194">
        <f>入力_北海道投入係数表!BS10</f>
        <v>0</v>
      </c>
      <c r="BT10" s="194">
        <f>入力_北海道投入係数表!BT10</f>
        <v>0</v>
      </c>
      <c r="BU10" s="194">
        <f>入力_北海道投入係数表!BU10</f>
        <v>0</v>
      </c>
      <c r="BV10" s="194">
        <f>入力_北海道投入係数表!BV10</f>
        <v>0</v>
      </c>
      <c r="BW10" s="194">
        <f>入力_北海道投入係数表!BW10</f>
        <v>0</v>
      </c>
      <c r="BX10" s="194">
        <f>入力_北海道投入係数表!BX10</f>
        <v>0</v>
      </c>
      <c r="BY10" s="194">
        <f>入力_北海道投入係数表!BY10</f>
        <v>0</v>
      </c>
      <c r="BZ10" s="194">
        <f>入力_北海道投入係数表!BZ10</f>
        <v>0</v>
      </c>
      <c r="CA10" s="194">
        <f>入力_北海道投入係数表!CA10</f>
        <v>0</v>
      </c>
      <c r="CB10" s="194">
        <f>入力_北海道投入係数表!CB10</f>
        <v>0</v>
      </c>
      <c r="CC10" s="194">
        <f>入力_北海道投入係数表!CC10</f>
        <v>0</v>
      </c>
      <c r="CD10" s="194">
        <f>入力_北海道投入係数表!CD10</f>
        <v>0</v>
      </c>
      <c r="CE10" s="194">
        <f>入力_北海道投入係数表!CE10</f>
        <v>0</v>
      </c>
      <c r="CF10" s="194">
        <f>入力_北海道投入係数表!CF10</f>
        <v>0</v>
      </c>
      <c r="CG10" s="194">
        <f>入力_北海道投入係数表!CG10</f>
        <v>0</v>
      </c>
      <c r="CH10" s="194">
        <f>入力_北海道投入係数表!CH10</f>
        <v>0</v>
      </c>
      <c r="CI10" s="194">
        <f>入力_北海道投入係数表!CI10</f>
        <v>0</v>
      </c>
      <c r="CJ10" s="194">
        <f>入力_北海道投入係数表!CJ10</f>
        <v>0</v>
      </c>
      <c r="CK10" s="194">
        <f>入力_北海道投入係数表!CK10</f>
        <v>1.5310220396511155E-5</v>
      </c>
      <c r="CL10" s="194">
        <f>入力_北海道投入係数表!CL10</f>
        <v>0</v>
      </c>
      <c r="CM10" s="194">
        <f>入力_北海道投入係数表!CM10</f>
        <v>0</v>
      </c>
      <c r="CN10" s="194">
        <f>入力_北海道投入係数表!CN10</f>
        <v>0</v>
      </c>
      <c r="CO10" s="194">
        <f>入力_北海道投入係数表!CO10</f>
        <v>0</v>
      </c>
      <c r="CP10" s="194">
        <f>入力_北海道投入係数表!CP10</f>
        <v>0</v>
      </c>
      <c r="CQ10" s="194">
        <f>入力_北海道投入係数表!CQ10</f>
        <v>0</v>
      </c>
      <c r="CR10" s="194">
        <f>入力_北海道投入係数表!CR10</f>
        <v>0</v>
      </c>
      <c r="CS10" s="194">
        <f>入力_北海道投入係数表!CS10</f>
        <v>0</v>
      </c>
      <c r="CT10" s="194">
        <f>入力_北海道投入係数表!CT10</f>
        <v>0</v>
      </c>
      <c r="CU10" s="194">
        <f>入力_北海道投入係数表!CU10</f>
        <v>0</v>
      </c>
      <c r="CV10" s="194">
        <f>入力_北海道投入係数表!CV10</f>
        <v>0</v>
      </c>
      <c r="CW10" s="194">
        <f>入力_北海道投入係数表!CW10</f>
        <v>-5.4168697992841396E-5</v>
      </c>
      <c r="CX10" s="194">
        <f>入力_北海道投入係数表!CX10</f>
        <v>-3.0850453099263347E-5</v>
      </c>
      <c r="CY10" s="194">
        <f>入力_北海道投入係数表!CY10</f>
        <v>0</v>
      </c>
      <c r="CZ10" s="194">
        <f>入力_北海道投入係数表!CZ10</f>
        <v>3.5978233168932797E-5</v>
      </c>
      <c r="DA10" s="194">
        <f>入力_北海道投入係数表!DA10</f>
        <v>6.8186157300919144E-5</v>
      </c>
      <c r="DB10" s="194">
        <f>入力_北海道投入係数表!DB10</f>
        <v>0</v>
      </c>
      <c r="DC10" s="194">
        <f>入力_北海道投入係数表!DC10</f>
        <v>1.4716703458425313E-4</v>
      </c>
      <c r="DD10" s="194" t="str">
        <f>入力_北海道投入係数表!DD10</f>
        <v>-</v>
      </c>
      <c r="DE10" s="194" t="str">
        <f>入力_北海道投入係数表!DE10</f>
        <v>-</v>
      </c>
      <c r="DF10" s="194" t="str">
        <f>入力_北海道投入係数表!DF10</f>
        <v>-</v>
      </c>
      <c r="DG10" s="194" t="str">
        <f>入力_北海道投入係数表!DG10</f>
        <v>-</v>
      </c>
      <c r="DH10" s="194" t="str">
        <f>入力_北海道投入係数表!DH10</f>
        <v>-</v>
      </c>
      <c r="DI10" s="194" t="str">
        <f>入力_北海道投入係数表!DI10</f>
        <v>-</v>
      </c>
      <c r="DJ10" s="194" t="str">
        <f>入力_北海道投入係数表!DJ10</f>
        <v>-</v>
      </c>
      <c r="DK10" s="194" t="str">
        <f>入力_北海道投入係数表!DK10</f>
        <v>-</v>
      </c>
      <c r="DL10" s="194" t="str">
        <f>入力_北海道投入係数表!DL10</f>
        <v>-</v>
      </c>
      <c r="DM10" s="194" t="str">
        <f>入力_北海道投入係数表!DM10</f>
        <v>-</v>
      </c>
      <c r="DN10" s="194" t="str">
        <f>入力_北海道投入係数表!DN10</f>
        <v>-</v>
      </c>
      <c r="DO10" s="194" t="str">
        <f>入力_北海道投入係数表!DO10</f>
        <v>-</v>
      </c>
      <c r="DP10" s="194" t="str">
        <f>入力_北海道投入係数表!DP10</f>
        <v>-</v>
      </c>
      <c r="DQ10" s="194" t="str">
        <f>入力_北海道投入係数表!DQ10</f>
        <v>-</v>
      </c>
      <c r="DR10" s="194" t="str">
        <f>入力_北海道投入係数表!DR10</f>
        <v>-</v>
      </c>
      <c r="DS10" s="194" t="str">
        <f>入力_北海道投入係数表!DS10</f>
        <v>-</v>
      </c>
      <c r="DT10" s="242">
        <f>入力_北海道投入係数表!DT10</f>
        <v>2.8805029543750361E-3</v>
      </c>
      <c r="DU10"/>
      <c r="DV10"/>
    </row>
    <row r="11" spans="2:126" s="22" customFormat="1" x14ac:dyDescent="0.25">
      <c r="B11" s="53">
        <v>8</v>
      </c>
      <c r="C11" s="360" t="str">
        <v>石炭・原油・天然ガス</v>
      </c>
      <c r="D11" s="193">
        <f>入力_北海道投入係数表!D11</f>
        <v>0</v>
      </c>
      <c r="E11" s="194">
        <f>入力_北海道投入係数表!E11</f>
        <v>0</v>
      </c>
      <c r="F11" s="194">
        <f>入力_北海道投入係数表!F11</f>
        <v>0</v>
      </c>
      <c r="G11" s="194">
        <f>入力_北海道投入係数表!G11</f>
        <v>0</v>
      </c>
      <c r="H11" s="194">
        <f>入力_北海道投入係数表!H11</f>
        <v>0</v>
      </c>
      <c r="I11" s="194">
        <f>入力_北海道投入係数表!I11</f>
        <v>0</v>
      </c>
      <c r="J11" s="194">
        <f>入力_北海道投入係数表!J11</f>
        <v>0</v>
      </c>
      <c r="K11" s="194">
        <f>入力_北海道投入係数表!K11</f>
        <v>4.6903358688337376E-4</v>
      </c>
      <c r="L11" s="194">
        <f>入力_北海道投入係数表!L11</f>
        <v>0</v>
      </c>
      <c r="M11" s="194">
        <f>入力_北海道投入係数表!M11</f>
        <v>0</v>
      </c>
      <c r="N11" s="194">
        <f>入力_北海道投入係数表!N11</f>
        <v>0</v>
      </c>
      <c r="O11" s="194">
        <f>入力_北海道投入係数表!O11</f>
        <v>2.5575406688927928E-5</v>
      </c>
      <c r="P11" s="194">
        <f>入力_北海道投入係数表!P11</f>
        <v>0</v>
      </c>
      <c r="Q11" s="194">
        <f>入力_北海道投入係数表!Q11</f>
        <v>0</v>
      </c>
      <c r="R11" s="194">
        <f>入力_北海道投入係数表!R11</f>
        <v>0</v>
      </c>
      <c r="S11" s="194">
        <f>入力_北海道投入係数表!S11</f>
        <v>0</v>
      </c>
      <c r="T11" s="194">
        <f>入力_北海道投入係数表!T11</f>
        <v>0</v>
      </c>
      <c r="U11" s="194">
        <f>入力_北海道投入係数表!U11</f>
        <v>0</v>
      </c>
      <c r="V11" s="194">
        <f>入力_北海道投入係数表!V11</f>
        <v>3.0407388472316898E-2</v>
      </c>
      <c r="W11" s="194">
        <f>入力_北海道投入係数表!W11</f>
        <v>3.3425252778474136E-5</v>
      </c>
      <c r="X11" s="194">
        <f>入力_北海道投入係数表!X11</f>
        <v>0</v>
      </c>
      <c r="Y11" s="194">
        <f>入力_北海道投入係数表!Y11</f>
        <v>2.1105873629574706E-2</v>
      </c>
      <c r="Z11" s="194">
        <f>入力_北海道投入係数表!Z11</f>
        <v>7.1010860484544693E-4</v>
      </c>
      <c r="AA11" s="194">
        <f>入力_北海道投入係数表!AA11</f>
        <v>9.5713507384665223E-4</v>
      </c>
      <c r="AB11" s="194">
        <f>入力_北海道投入係数表!AB11</f>
        <v>3.7827205326070513E-5</v>
      </c>
      <c r="AC11" s="194">
        <f>入力_北海道投入係数表!AC11</f>
        <v>9.464916708732963E-5</v>
      </c>
      <c r="AD11" s="194">
        <f>入力_北海道投入係数表!AD11</f>
        <v>0.58562365570562136</v>
      </c>
      <c r="AE11" s="194">
        <f>入力_北海道投入係数表!AE11</f>
        <v>0</v>
      </c>
      <c r="AF11" s="194">
        <f>入力_北海道投入係数表!AF11</f>
        <v>3.254502061184639E-4</v>
      </c>
      <c r="AG11" s="194">
        <f>入力_北海道投入係数表!AG11</f>
        <v>0</v>
      </c>
      <c r="AH11" s="194">
        <f>入力_北海道投入係数表!AH11</f>
        <v>4.2052144659377626E-4</v>
      </c>
      <c r="AI11" s="194">
        <f>入力_北海道投入係数表!AI11</f>
        <v>6.5045294432116943E-2</v>
      </c>
      <c r="AJ11" s="194">
        <f>入力_北海道投入係数表!AJ11</f>
        <v>1.5717092337917485E-3</v>
      </c>
      <c r="AK11" s="194">
        <f>入力_北海道投入係数表!AK11</f>
        <v>1.9439421338155516E-2</v>
      </c>
      <c r="AL11" s="194">
        <f>入力_北海道投入係数表!AL11</f>
        <v>4.0093666114569652E-3</v>
      </c>
      <c r="AM11" s="194">
        <f>入力_北海道投入係数表!AM11</f>
        <v>3.5929794964962365E-3</v>
      </c>
      <c r="AN11" s="194">
        <f>入力_北海道投入係数表!AN11</f>
        <v>9.1191932196116299E-4</v>
      </c>
      <c r="AO11" s="194">
        <f>入力_北海道投入係数表!AO11</f>
        <v>0</v>
      </c>
      <c r="AP11" s="194">
        <f>入力_北海道投入係数表!AP11</f>
        <v>1.6010246557796989E-4</v>
      </c>
      <c r="AQ11" s="194">
        <f>入力_北海道投入係数表!AQ11</f>
        <v>7.1746305065289138E-5</v>
      </c>
      <c r="AR11" s="194">
        <f>入力_北海道投入係数表!AR11</f>
        <v>1.8333318055568287E-5</v>
      </c>
      <c r="AS11" s="194">
        <f>入力_北海道投入係数表!AS11</f>
        <v>2.9548207901190793E-5</v>
      </c>
      <c r="AT11" s="194">
        <f>入力_北海道投入係数表!AT11</f>
        <v>0</v>
      </c>
      <c r="AU11" s="194">
        <f>入力_北海道投入係数表!AU11</f>
        <v>1.294934217341759E-5</v>
      </c>
      <c r="AV11" s="194">
        <f>入力_北海道投入係数表!AV11</f>
        <v>0</v>
      </c>
      <c r="AW11" s="194">
        <f>入力_北海道投入係数表!AW11</f>
        <v>0</v>
      </c>
      <c r="AX11" s="194">
        <f>入力_北海道投入係数表!AX11</f>
        <v>2.4634789249377972E-5</v>
      </c>
      <c r="AY11" s="194">
        <f>入力_北海道投入係数表!AY11</f>
        <v>1.8799112681881415E-5</v>
      </c>
      <c r="AZ11" s="194">
        <f>入力_北海道投入係数表!AZ11</f>
        <v>0</v>
      </c>
      <c r="BA11" s="194">
        <f>入力_北海道投入係数表!BA11</f>
        <v>0</v>
      </c>
      <c r="BB11" s="194">
        <f>入力_北海道投入係数表!BB11</f>
        <v>0</v>
      </c>
      <c r="BC11" s="194">
        <f>入力_北海道投入係数表!BC11</f>
        <v>0</v>
      </c>
      <c r="BD11" s="194">
        <f>入力_北海道投入係数表!BD11</f>
        <v>0</v>
      </c>
      <c r="BE11" s="194">
        <f>入力_北海道投入係数表!BE11</f>
        <v>0</v>
      </c>
      <c r="BF11" s="194">
        <f>入力_北海道投入係数表!BF11</f>
        <v>3.144498699525181E-5</v>
      </c>
      <c r="BG11" s="194">
        <f>入力_北海道投入係数表!BG11</f>
        <v>0</v>
      </c>
      <c r="BH11" s="194">
        <f>入力_北海道投入係数表!BH11</f>
        <v>0</v>
      </c>
      <c r="BI11" s="194">
        <f>入力_北海道投入係数表!BI11</f>
        <v>0</v>
      </c>
      <c r="BJ11" s="194">
        <f>入力_北海道投入係数表!BJ11</f>
        <v>1.6375992794563171E-4</v>
      </c>
      <c r="BK11" s="194">
        <f>入力_北海道投入係数表!BK11</f>
        <v>0</v>
      </c>
      <c r="BL11" s="194">
        <f>入力_北海道投入係数表!BL11</f>
        <v>0</v>
      </c>
      <c r="BM11" s="194">
        <f>入力_北海道投入係数表!BM11</f>
        <v>0</v>
      </c>
      <c r="BN11" s="194">
        <f>入力_北海道投入係数表!BN11</f>
        <v>0</v>
      </c>
      <c r="BO11" s="194">
        <f>入力_北海道投入係数表!BO11</f>
        <v>9.9220150454273848E-2</v>
      </c>
      <c r="BP11" s="194">
        <f>入力_北海道投入係数表!BP11</f>
        <v>0.16389151725917642</v>
      </c>
      <c r="BQ11" s="194">
        <f>入力_北海道投入係数表!BQ11</f>
        <v>0</v>
      </c>
      <c r="BR11" s="194">
        <f>入力_北海道投入係数表!BR11</f>
        <v>0</v>
      </c>
      <c r="BS11" s="194">
        <f>入力_北海道投入係数表!BS11</f>
        <v>0</v>
      </c>
      <c r="BT11" s="194">
        <f>入力_北海道投入係数表!BT11</f>
        <v>0</v>
      </c>
      <c r="BU11" s="194">
        <f>入力_北海道投入係数表!BU11</f>
        <v>0</v>
      </c>
      <c r="BV11" s="194">
        <f>入力_北海道投入係数表!BV11</f>
        <v>0</v>
      </c>
      <c r="BW11" s="194">
        <f>入力_北海道投入係数表!BW11</f>
        <v>0</v>
      </c>
      <c r="BX11" s="194">
        <f>入力_北海道投入係数表!BX11</f>
        <v>8.8413421157331688E-5</v>
      </c>
      <c r="BY11" s="194">
        <f>入力_北海道投入係数表!BY11</f>
        <v>0</v>
      </c>
      <c r="BZ11" s="194">
        <f>入力_北海道投入係数表!BZ11</f>
        <v>0</v>
      </c>
      <c r="CA11" s="194">
        <f>入力_北海道投入係数表!CA11</f>
        <v>0</v>
      </c>
      <c r="CB11" s="194">
        <f>入力_北海道投入係数表!CB11</f>
        <v>0</v>
      </c>
      <c r="CC11" s="194">
        <f>入力_北海道投入係数表!CC11</f>
        <v>0</v>
      </c>
      <c r="CD11" s="194">
        <f>入力_北海道投入係数表!CD11</f>
        <v>0</v>
      </c>
      <c r="CE11" s="194">
        <f>入力_北海道投入係数表!CE11</f>
        <v>0</v>
      </c>
      <c r="CF11" s="194">
        <f>入力_北海道投入係数表!CF11</f>
        <v>0</v>
      </c>
      <c r="CG11" s="194">
        <f>入力_北海道投入係数表!CG11</f>
        <v>0</v>
      </c>
      <c r="CH11" s="194">
        <f>入力_北海道投入係数表!CH11</f>
        <v>0</v>
      </c>
      <c r="CI11" s="194">
        <f>入力_北海道投入係数表!CI11</f>
        <v>0</v>
      </c>
      <c r="CJ11" s="194">
        <f>入力_北海道投入係数表!CJ11</f>
        <v>0</v>
      </c>
      <c r="CK11" s="194">
        <f>入力_北海道投入係数表!CK11</f>
        <v>0</v>
      </c>
      <c r="CL11" s="194">
        <f>入力_北海道投入係数表!CL11</f>
        <v>0</v>
      </c>
      <c r="CM11" s="194">
        <f>入力_北海道投入係数表!CM11</f>
        <v>5.3447036955656774E-5</v>
      </c>
      <c r="CN11" s="194">
        <f>入力_北海道投入係数表!CN11</f>
        <v>0</v>
      </c>
      <c r="CO11" s="194">
        <f>入力_北海道投入係数表!CO11</f>
        <v>0</v>
      </c>
      <c r="CP11" s="194">
        <f>入力_北海道投入係数表!CP11</f>
        <v>0</v>
      </c>
      <c r="CQ11" s="194">
        <f>入力_北海道投入係数表!CQ11</f>
        <v>0</v>
      </c>
      <c r="CR11" s="194">
        <f>入力_北海道投入係数表!CR11</f>
        <v>0</v>
      </c>
      <c r="CS11" s="194">
        <f>入力_北海道投入係数表!CS11</f>
        <v>0</v>
      </c>
      <c r="CT11" s="194">
        <f>入力_北海道投入係数表!CT11</f>
        <v>0</v>
      </c>
      <c r="CU11" s="194">
        <f>入力_北海道投入係数表!CU11</f>
        <v>0</v>
      </c>
      <c r="CV11" s="194">
        <f>入力_北海道投入係数表!CV11</f>
        <v>0</v>
      </c>
      <c r="CW11" s="194">
        <f>入力_北海道投入係数表!CW11</f>
        <v>0</v>
      </c>
      <c r="CX11" s="194">
        <f>入力_北海道投入係数表!CX11</f>
        <v>0</v>
      </c>
      <c r="CY11" s="194">
        <f>入力_北海道投入係数表!CY11</f>
        <v>0</v>
      </c>
      <c r="CZ11" s="194">
        <f>入力_北海道投入係数表!CZ11</f>
        <v>0</v>
      </c>
      <c r="DA11" s="194">
        <f>入力_北海道投入係数表!DA11</f>
        <v>0</v>
      </c>
      <c r="DB11" s="194">
        <f>入力_北海道投入係数表!DB11</f>
        <v>0</v>
      </c>
      <c r="DC11" s="194">
        <f>入力_北海道投入係数表!DC11</f>
        <v>0</v>
      </c>
      <c r="DD11" s="194" t="str">
        <f>入力_北海道投入係数表!DD11</f>
        <v>-</v>
      </c>
      <c r="DE11" s="194" t="str">
        <f>入力_北海道投入係数表!DE11</f>
        <v>-</v>
      </c>
      <c r="DF11" s="194" t="str">
        <f>入力_北海道投入係数表!DF11</f>
        <v>-</v>
      </c>
      <c r="DG11" s="194" t="str">
        <f>入力_北海道投入係数表!DG11</f>
        <v>-</v>
      </c>
      <c r="DH11" s="194" t="str">
        <f>入力_北海道投入係数表!DH11</f>
        <v>-</v>
      </c>
      <c r="DI11" s="194" t="str">
        <f>入力_北海道投入係数表!DI11</f>
        <v>-</v>
      </c>
      <c r="DJ11" s="194" t="str">
        <f>入力_北海道投入係数表!DJ11</f>
        <v>-</v>
      </c>
      <c r="DK11" s="194" t="str">
        <f>入力_北海道投入係数表!DK11</f>
        <v>-</v>
      </c>
      <c r="DL11" s="194" t="str">
        <f>入力_北海道投入係数表!DL11</f>
        <v>-</v>
      </c>
      <c r="DM11" s="194" t="str">
        <f>入力_北海道投入係数表!DM11</f>
        <v>-</v>
      </c>
      <c r="DN11" s="194" t="str">
        <f>入力_北海道投入係数表!DN11</f>
        <v>-</v>
      </c>
      <c r="DO11" s="194" t="str">
        <f>入力_北海道投入係数表!DO11</f>
        <v>-</v>
      </c>
      <c r="DP11" s="194" t="str">
        <f>入力_北海道投入係数表!DP11</f>
        <v>-</v>
      </c>
      <c r="DQ11" s="194" t="str">
        <f>入力_北海道投入係数表!DQ11</f>
        <v>-</v>
      </c>
      <c r="DR11" s="194" t="str">
        <f>入力_北海道投入係数表!DR11</f>
        <v>-</v>
      </c>
      <c r="DS11" s="194" t="str">
        <f>入力_北海道投入係数表!DS11</f>
        <v>-</v>
      </c>
      <c r="DT11" s="242">
        <f>入力_北海道投入係数表!DT11</f>
        <v>2.5877440984996166E-2</v>
      </c>
      <c r="DU11"/>
      <c r="DV11"/>
    </row>
    <row r="12" spans="2:126" s="22" customFormat="1" x14ac:dyDescent="0.25">
      <c r="B12" s="53">
        <v>9</v>
      </c>
      <c r="C12" s="360" t="str">
        <v>食肉・畜産食料品</v>
      </c>
      <c r="D12" s="193">
        <f>入力_北海道投入係数表!D12</f>
        <v>0</v>
      </c>
      <c r="E12" s="194">
        <f>入力_北海道投入係数表!E12</f>
        <v>0</v>
      </c>
      <c r="F12" s="194">
        <f>入力_北海道投入係数表!F12</f>
        <v>6.0056187537419977E-4</v>
      </c>
      <c r="G12" s="194">
        <f>入力_北海道投入係数表!G12</f>
        <v>0</v>
      </c>
      <c r="H12" s="194">
        <f>入力_北海道投入係数表!H12</f>
        <v>0</v>
      </c>
      <c r="I12" s="194">
        <f>入力_北海道投入係数表!I12</f>
        <v>0</v>
      </c>
      <c r="J12" s="194">
        <f>入力_北海道投入係数表!J12</f>
        <v>0</v>
      </c>
      <c r="K12" s="194">
        <f>入力_北海道投入係数表!K12</f>
        <v>0</v>
      </c>
      <c r="L12" s="194">
        <f>入力_北海道投入係数表!L12</f>
        <v>9.2549390248765739E-2</v>
      </c>
      <c r="M12" s="194">
        <f>入力_北海道投入係数表!M12</f>
        <v>2.8483101184480182E-4</v>
      </c>
      <c r="N12" s="194">
        <f>入力_北海道投入係数表!N12</f>
        <v>0</v>
      </c>
      <c r="O12" s="194">
        <f>入力_北海道投入係数表!O12</f>
        <v>3.8765922688742502E-2</v>
      </c>
      <c r="P12" s="194">
        <f>入力_北海道投入係数表!P12</f>
        <v>9.2678522951823578E-3</v>
      </c>
      <c r="Q12" s="194">
        <f>入力_北海道投入係数表!Q12</f>
        <v>9.6980977811796012E-3</v>
      </c>
      <c r="R12" s="194">
        <f>入力_北海道投入係数表!R12</f>
        <v>0</v>
      </c>
      <c r="S12" s="194">
        <f>入力_北海道投入係数表!S12</f>
        <v>2.2792242911226146E-3</v>
      </c>
      <c r="T12" s="194">
        <f>入力_北海道投入係数表!T12</f>
        <v>0</v>
      </c>
      <c r="U12" s="194">
        <f>入力_北海道投入係数表!U12</f>
        <v>0</v>
      </c>
      <c r="V12" s="194">
        <f>入力_北海道投入係数表!V12</f>
        <v>4.0710444595925166E-4</v>
      </c>
      <c r="W12" s="194">
        <f>入力_北海道投入係数表!W12</f>
        <v>0</v>
      </c>
      <c r="X12" s="194">
        <f>入力_北海道投入係数表!X12</f>
        <v>0</v>
      </c>
      <c r="Y12" s="194">
        <f>入力_北海道投入係数表!Y12</f>
        <v>0</v>
      </c>
      <c r="Z12" s="194">
        <f>入力_北海道投入係数表!Z12</f>
        <v>0</v>
      </c>
      <c r="AA12" s="194">
        <f>入力_北海道投入係数表!AA12</f>
        <v>0</v>
      </c>
      <c r="AB12" s="194">
        <f>入力_北海道投入係数表!AB12</f>
        <v>8.8893932516265694E-4</v>
      </c>
      <c r="AC12" s="194">
        <f>入力_北海道投入係数表!AC12</f>
        <v>3.3127208480565372E-3</v>
      </c>
      <c r="AD12" s="194">
        <f>入力_北海道投入係数表!AD12</f>
        <v>0</v>
      </c>
      <c r="AE12" s="194">
        <f>入力_北海道投入係数表!AE12</f>
        <v>0</v>
      </c>
      <c r="AF12" s="194">
        <f>入力_北海道投入係数表!AF12</f>
        <v>0</v>
      </c>
      <c r="AG12" s="194">
        <f>入力_北海道投入係数表!AG12</f>
        <v>0.11911798135939987</v>
      </c>
      <c r="AH12" s="194">
        <f>入力_北海道投入係数表!AH12</f>
        <v>0</v>
      </c>
      <c r="AI12" s="194">
        <f>入力_北海道投入係数表!AI12</f>
        <v>0</v>
      </c>
      <c r="AJ12" s="194">
        <f>入力_北海道投入係数表!AJ12</f>
        <v>0</v>
      </c>
      <c r="AK12" s="194">
        <f>入力_北海道投入係数表!AK12</f>
        <v>0</v>
      </c>
      <c r="AL12" s="194">
        <f>入力_北海道投入係数表!AL12</f>
        <v>0</v>
      </c>
      <c r="AM12" s="194">
        <f>入力_北海道投入係数表!AM12</f>
        <v>0</v>
      </c>
      <c r="AN12" s="194">
        <f>入力_北海道投入係数表!AN12</f>
        <v>0</v>
      </c>
      <c r="AO12" s="194">
        <f>入力_北海道投入係数表!AO12</f>
        <v>0</v>
      </c>
      <c r="AP12" s="194">
        <f>入力_北海道投入係数表!AP12</f>
        <v>0</v>
      </c>
      <c r="AQ12" s="194">
        <f>入力_北海道投入係数表!AQ12</f>
        <v>0</v>
      </c>
      <c r="AR12" s="194">
        <f>入力_北海道投入係数表!AR12</f>
        <v>0</v>
      </c>
      <c r="AS12" s="194">
        <f>入力_北海道投入係数表!AS12</f>
        <v>0</v>
      </c>
      <c r="AT12" s="194">
        <f>入力_北海道投入係数表!AT12</f>
        <v>0</v>
      </c>
      <c r="AU12" s="194">
        <f>入力_北海道投入係数表!AU12</f>
        <v>0</v>
      </c>
      <c r="AV12" s="194">
        <f>入力_北海道投入係数表!AV12</f>
        <v>0</v>
      </c>
      <c r="AW12" s="194">
        <f>入力_北海道投入係数表!AW12</f>
        <v>0</v>
      </c>
      <c r="AX12" s="194">
        <f>入力_北海道投入係数表!AX12</f>
        <v>0</v>
      </c>
      <c r="AY12" s="194">
        <f>入力_北海道投入係数表!AY12</f>
        <v>0</v>
      </c>
      <c r="AZ12" s="194">
        <f>入力_北海道投入係数表!AZ12</f>
        <v>0</v>
      </c>
      <c r="BA12" s="194">
        <f>入力_北海道投入係数表!BA12</f>
        <v>0</v>
      </c>
      <c r="BB12" s="194">
        <f>入力_北海道投入係数表!BB12</f>
        <v>0</v>
      </c>
      <c r="BC12" s="194">
        <f>入力_北海道投入係数表!BC12</f>
        <v>0</v>
      </c>
      <c r="BD12" s="194">
        <f>入力_北海道投入係数表!BD12</f>
        <v>0</v>
      </c>
      <c r="BE12" s="194">
        <f>入力_北海道投入係数表!BE12</f>
        <v>0</v>
      </c>
      <c r="BF12" s="194">
        <f>入力_北海道投入係数表!BF12</f>
        <v>0</v>
      </c>
      <c r="BG12" s="194">
        <f>入力_北海道投入係数表!BG12</f>
        <v>0</v>
      </c>
      <c r="BH12" s="194">
        <f>入力_北海道投入係数表!BH12</f>
        <v>0</v>
      </c>
      <c r="BI12" s="194">
        <f>入力_北海道投入係数表!BI12</f>
        <v>2.8475037915132008E-3</v>
      </c>
      <c r="BJ12" s="194">
        <f>入力_北海道投入係数表!BJ12</f>
        <v>0</v>
      </c>
      <c r="BK12" s="194">
        <f>入力_北海道投入係数表!BK12</f>
        <v>0</v>
      </c>
      <c r="BL12" s="194">
        <f>入力_北海道投入係数表!BL12</f>
        <v>0</v>
      </c>
      <c r="BM12" s="194">
        <f>入力_北海道投入係数表!BM12</f>
        <v>0</v>
      </c>
      <c r="BN12" s="194">
        <f>入力_北海道投入係数表!BN12</f>
        <v>0</v>
      </c>
      <c r="BO12" s="194">
        <f>入力_北海道投入係数表!BO12</f>
        <v>0</v>
      </c>
      <c r="BP12" s="194">
        <f>入力_北海道投入係数表!BP12</f>
        <v>0</v>
      </c>
      <c r="BQ12" s="194">
        <f>入力_北海道投入係数表!BQ12</f>
        <v>0</v>
      </c>
      <c r="BR12" s="194">
        <f>入力_北海道投入係数表!BR12</f>
        <v>0</v>
      </c>
      <c r="BS12" s="194">
        <f>入力_北海道投入係数表!BS12</f>
        <v>0</v>
      </c>
      <c r="BT12" s="194">
        <f>入力_北海道投入係数表!BT12</f>
        <v>0</v>
      </c>
      <c r="BU12" s="194">
        <f>入力_北海道投入係数表!BU12</f>
        <v>0</v>
      </c>
      <c r="BV12" s="194">
        <f>入力_北海道投入係数表!BV12</f>
        <v>0</v>
      </c>
      <c r="BW12" s="194">
        <f>入力_北海道投入係数表!BW12</f>
        <v>0</v>
      </c>
      <c r="BX12" s="194">
        <f>入力_北海道投入係数表!BX12</f>
        <v>0</v>
      </c>
      <c r="BY12" s="194">
        <f>入力_北海道投入係数表!BY12</f>
        <v>0</v>
      </c>
      <c r="BZ12" s="194">
        <f>入力_北海道投入係数表!BZ12</f>
        <v>0</v>
      </c>
      <c r="CA12" s="194">
        <f>入力_北海道投入係数表!CA12</f>
        <v>0</v>
      </c>
      <c r="CB12" s="194">
        <f>入力_北海道投入係数表!CB12</f>
        <v>0</v>
      </c>
      <c r="CC12" s="194">
        <f>入力_北海道投入係数表!CC12</f>
        <v>0</v>
      </c>
      <c r="CD12" s="194">
        <f>入力_北海道投入係数表!CD12</f>
        <v>1.5425213817194606E-3</v>
      </c>
      <c r="CE12" s="194">
        <f>入力_北海道投入係数表!CE12</f>
        <v>0</v>
      </c>
      <c r="CF12" s="194">
        <f>入力_北海道投入係数表!CF12</f>
        <v>0</v>
      </c>
      <c r="CG12" s="194">
        <f>入力_北海道投入係数表!CG12</f>
        <v>0</v>
      </c>
      <c r="CH12" s="194">
        <f>入力_北海道投入係数表!CH12</f>
        <v>0</v>
      </c>
      <c r="CI12" s="194">
        <f>入力_北海道投入係数表!CI12</f>
        <v>0</v>
      </c>
      <c r="CJ12" s="194">
        <f>入力_北海道投入係数表!CJ12</f>
        <v>0</v>
      </c>
      <c r="CK12" s="194">
        <f>入力_北海道投入係数表!CK12</f>
        <v>1.0677897302182139E-4</v>
      </c>
      <c r="CL12" s="194">
        <f>入力_北海道投入係数表!CL12</f>
        <v>1.9539688363681364E-5</v>
      </c>
      <c r="CM12" s="194">
        <f>入力_北海道投入係数表!CM12</f>
        <v>0</v>
      </c>
      <c r="CN12" s="194">
        <f>入力_北海道投入係数表!CN12</f>
        <v>4.1891495062951949E-4</v>
      </c>
      <c r="CO12" s="194">
        <f>入力_北海道投入係数表!CO12</f>
        <v>0</v>
      </c>
      <c r="CP12" s="194">
        <f>入力_北海道投入係数表!CP12</f>
        <v>4.2835880495153741E-3</v>
      </c>
      <c r="CQ12" s="194">
        <f>入力_北海道投入係数表!CQ12</f>
        <v>3.5949719526675674E-3</v>
      </c>
      <c r="CR12" s="194">
        <f>入力_北海道投入係数表!CR12</f>
        <v>0</v>
      </c>
      <c r="CS12" s="194">
        <f>入力_北海道投入係数表!CS12</f>
        <v>0</v>
      </c>
      <c r="CT12" s="194">
        <f>入力_北海道投入係数表!CT12</f>
        <v>0</v>
      </c>
      <c r="CU12" s="194">
        <f>入力_北海道投入係数表!CU12</f>
        <v>0</v>
      </c>
      <c r="CV12" s="194">
        <f>入力_北海道投入係数表!CV12</f>
        <v>0</v>
      </c>
      <c r="CW12" s="194">
        <f>入力_北海道投入係数表!CW12</f>
        <v>2.8734410873741099E-2</v>
      </c>
      <c r="CX12" s="194">
        <f>入力_北海道投入係数表!CX12</f>
        <v>5.7073338233637187E-2</v>
      </c>
      <c r="CY12" s="194">
        <f>入力_北海道投入係数表!CY12</f>
        <v>0</v>
      </c>
      <c r="CZ12" s="194">
        <f>入力_北海道投入係数表!CZ12</f>
        <v>2.0987302681877464E-5</v>
      </c>
      <c r="DA12" s="194">
        <f>入力_北海道投入係数表!DA12</f>
        <v>1.9728528179065942E-3</v>
      </c>
      <c r="DB12" s="194">
        <f>入力_北海道投入係数表!DB12</f>
        <v>0</v>
      </c>
      <c r="DC12" s="194">
        <f>入力_北海道投入係数表!DC12</f>
        <v>0</v>
      </c>
      <c r="DD12" s="194" t="str">
        <f>入力_北海道投入係数表!DD12</f>
        <v>-</v>
      </c>
      <c r="DE12" s="194" t="str">
        <f>入力_北海道投入係数表!DE12</f>
        <v>-</v>
      </c>
      <c r="DF12" s="194" t="str">
        <f>入力_北海道投入係数表!DF12</f>
        <v>-</v>
      </c>
      <c r="DG12" s="194" t="str">
        <f>入力_北海道投入係数表!DG12</f>
        <v>-</v>
      </c>
      <c r="DH12" s="194" t="str">
        <f>入力_北海道投入係数表!DH12</f>
        <v>-</v>
      </c>
      <c r="DI12" s="194" t="str">
        <f>入力_北海道投入係数表!DI12</f>
        <v>-</v>
      </c>
      <c r="DJ12" s="194" t="str">
        <f>入力_北海道投入係数表!DJ12</f>
        <v>-</v>
      </c>
      <c r="DK12" s="194" t="str">
        <f>入力_北海道投入係数表!DK12</f>
        <v>-</v>
      </c>
      <c r="DL12" s="194" t="str">
        <f>入力_北海道投入係数表!DL12</f>
        <v>-</v>
      </c>
      <c r="DM12" s="194" t="str">
        <f>入力_北海道投入係数表!DM12</f>
        <v>-</v>
      </c>
      <c r="DN12" s="194" t="str">
        <f>入力_北海道投入係数表!DN12</f>
        <v>-</v>
      </c>
      <c r="DO12" s="194" t="str">
        <f>入力_北海道投入係数表!DO12</f>
        <v>-</v>
      </c>
      <c r="DP12" s="194" t="str">
        <f>入力_北海道投入係数表!DP12</f>
        <v>-</v>
      </c>
      <c r="DQ12" s="194" t="str">
        <f>入力_北海道投入係数表!DQ12</f>
        <v>-</v>
      </c>
      <c r="DR12" s="194" t="str">
        <f>入力_北海道投入係数表!DR12</f>
        <v>-</v>
      </c>
      <c r="DS12" s="194" t="str">
        <f>入力_北海道投入係数表!DS12</f>
        <v>-</v>
      </c>
      <c r="DT12" s="242">
        <f>入力_北海道投入係数表!DT12</f>
        <v>3.8531570105502246E-3</v>
      </c>
      <c r="DU12"/>
      <c r="DV12"/>
    </row>
    <row r="13" spans="2:126" s="22" customFormat="1" x14ac:dyDescent="0.25">
      <c r="B13" s="53">
        <v>10</v>
      </c>
      <c r="C13" s="362" t="str">
        <v>水産食料品</v>
      </c>
      <c r="D13" s="199">
        <f>入力_北海道投入係数表!D13</f>
        <v>0</v>
      </c>
      <c r="E13" s="200">
        <f>入力_北海道投入係数表!E13</f>
        <v>0</v>
      </c>
      <c r="F13" s="200">
        <f>入力_北海道投入係数表!F13</f>
        <v>0</v>
      </c>
      <c r="G13" s="200">
        <f>入力_北海道投入係数表!G13</f>
        <v>0</v>
      </c>
      <c r="H13" s="200">
        <f>入力_北海道投入係数表!H13</f>
        <v>0</v>
      </c>
      <c r="I13" s="200">
        <f>入力_北海道投入係数表!I13</f>
        <v>3.583982233915399E-2</v>
      </c>
      <c r="J13" s="200">
        <f>入力_北海道投入係数表!J13</f>
        <v>0</v>
      </c>
      <c r="K13" s="200">
        <f>入力_北海道投入係数表!K13</f>
        <v>0</v>
      </c>
      <c r="L13" s="200">
        <f>入力_北海道投入係数表!L13</f>
        <v>1.5752239210713119E-4</v>
      </c>
      <c r="M13" s="200">
        <f>入力_北海道投入係数表!M13</f>
        <v>9.4846990169856538E-2</v>
      </c>
      <c r="N13" s="200">
        <f>入力_北海道投入係数表!N13</f>
        <v>0</v>
      </c>
      <c r="O13" s="200">
        <f>入力_北海道投入係数表!O13</f>
        <v>1.7856429257625869E-2</v>
      </c>
      <c r="P13" s="200">
        <f>入力_北海道投入係数表!P13</f>
        <v>0</v>
      </c>
      <c r="Q13" s="200">
        <f>入力_北海道投入係数表!Q13</f>
        <v>8.854406763444695E-3</v>
      </c>
      <c r="R13" s="200">
        <f>入力_北海道投入係数表!R13</f>
        <v>0</v>
      </c>
      <c r="S13" s="200">
        <f>入力_北海道投入係数表!S13</f>
        <v>0</v>
      </c>
      <c r="T13" s="200">
        <f>入力_北海道投入係数表!T13</f>
        <v>0</v>
      </c>
      <c r="U13" s="200">
        <f>入力_北海道投入係数表!U13</f>
        <v>0</v>
      </c>
      <c r="V13" s="200">
        <f>入力_北海道投入係数表!V13</f>
        <v>0</v>
      </c>
      <c r="W13" s="200">
        <f>入力_北海道投入係数表!W13</f>
        <v>0</v>
      </c>
      <c r="X13" s="200">
        <f>入力_北海道投入係数表!X13</f>
        <v>0</v>
      </c>
      <c r="Y13" s="200">
        <f>入力_北海道投入係数表!Y13</f>
        <v>0</v>
      </c>
      <c r="Z13" s="200">
        <f>入力_北海道投入係数表!Z13</f>
        <v>0</v>
      </c>
      <c r="AA13" s="200">
        <f>入力_北海道投入係数表!AA13</f>
        <v>0</v>
      </c>
      <c r="AB13" s="200">
        <f>入力_北海道投入係数表!AB13</f>
        <v>3.7827205326070513E-5</v>
      </c>
      <c r="AC13" s="200">
        <f>入力_北海道投入係数表!AC13</f>
        <v>0</v>
      </c>
      <c r="AD13" s="200">
        <f>入力_北海道投入係数表!AD13</f>
        <v>0</v>
      </c>
      <c r="AE13" s="200">
        <f>入力_北海道投入係数表!AE13</f>
        <v>0</v>
      </c>
      <c r="AF13" s="200">
        <f>入力_北海道投入係数表!AF13</f>
        <v>0</v>
      </c>
      <c r="AG13" s="200">
        <f>入力_北海道投入係数表!AG13</f>
        <v>0</v>
      </c>
      <c r="AH13" s="200">
        <f>入力_北海道投入係数表!AH13</f>
        <v>0</v>
      </c>
      <c r="AI13" s="200">
        <f>入力_北海道投入係数表!AI13</f>
        <v>0</v>
      </c>
      <c r="AJ13" s="200">
        <f>入力_北海道投入係数表!AJ13</f>
        <v>0</v>
      </c>
      <c r="AK13" s="200">
        <f>入力_北海道投入係数表!AK13</f>
        <v>0</v>
      </c>
      <c r="AL13" s="200">
        <f>入力_北海道投入係数表!AL13</f>
        <v>0</v>
      </c>
      <c r="AM13" s="200">
        <f>入力_北海道投入係数表!AM13</f>
        <v>0</v>
      </c>
      <c r="AN13" s="200">
        <f>入力_北海道投入係数表!AN13</f>
        <v>0</v>
      </c>
      <c r="AO13" s="200">
        <f>入力_北海道投入係数表!AO13</f>
        <v>0</v>
      </c>
      <c r="AP13" s="200">
        <f>入力_北海道投入係数表!AP13</f>
        <v>0</v>
      </c>
      <c r="AQ13" s="200">
        <f>入力_北海道投入係数表!AQ13</f>
        <v>0</v>
      </c>
      <c r="AR13" s="200">
        <f>入力_北海道投入係数表!AR13</f>
        <v>0</v>
      </c>
      <c r="AS13" s="200">
        <f>入力_北海道投入係数表!AS13</f>
        <v>0</v>
      </c>
      <c r="AT13" s="200">
        <f>入力_北海道投入係数表!AT13</f>
        <v>0</v>
      </c>
      <c r="AU13" s="200">
        <f>入力_北海道投入係数表!AU13</f>
        <v>0</v>
      </c>
      <c r="AV13" s="200">
        <f>入力_北海道投入係数表!AV13</f>
        <v>0</v>
      </c>
      <c r="AW13" s="200">
        <f>入力_北海道投入係数表!AW13</f>
        <v>0</v>
      </c>
      <c r="AX13" s="200">
        <f>入力_北海道投入係数表!AX13</f>
        <v>0</v>
      </c>
      <c r="AY13" s="200">
        <f>入力_北海道投入係数表!AY13</f>
        <v>0</v>
      </c>
      <c r="AZ13" s="200">
        <f>入力_北海道投入係数表!AZ13</f>
        <v>0</v>
      </c>
      <c r="BA13" s="200">
        <f>入力_北海道投入係数表!BA13</f>
        <v>0</v>
      </c>
      <c r="BB13" s="200">
        <f>入力_北海道投入係数表!BB13</f>
        <v>0</v>
      </c>
      <c r="BC13" s="200">
        <f>入力_北海道投入係数表!BC13</f>
        <v>0</v>
      </c>
      <c r="BD13" s="200">
        <f>入力_北海道投入係数表!BD13</f>
        <v>0</v>
      </c>
      <c r="BE13" s="200">
        <f>入力_北海道投入係数表!BE13</f>
        <v>0</v>
      </c>
      <c r="BF13" s="200">
        <f>入力_北海道投入係数表!BF13</f>
        <v>0</v>
      </c>
      <c r="BG13" s="200">
        <f>入力_北海道投入係数表!BG13</f>
        <v>0</v>
      </c>
      <c r="BH13" s="200">
        <f>入力_北海道投入係数表!BH13</f>
        <v>0</v>
      </c>
      <c r="BI13" s="200">
        <f>入力_北海道投入係数表!BI13</f>
        <v>0</v>
      </c>
      <c r="BJ13" s="200">
        <f>入力_北海道投入係数表!BJ13</f>
        <v>0</v>
      </c>
      <c r="BK13" s="200">
        <f>入力_北海道投入係数表!BK13</f>
        <v>0</v>
      </c>
      <c r="BL13" s="200">
        <f>入力_北海道投入係数表!BL13</f>
        <v>0</v>
      </c>
      <c r="BM13" s="200">
        <f>入力_北海道投入係数表!BM13</f>
        <v>0</v>
      </c>
      <c r="BN13" s="200">
        <f>入力_北海道投入係数表!BN13</f>
        <v>0</v>
      </c>
      <c r="BO13" s="200">
        <f>入力_北海道投入係数表!BO13</f>
        <v>0</v>
      </c>
      <c r="BP13" s="200">
        <f>入力_北海道投入係数表!BP13</f>
        <v>0</v>
      </c>
      <c r="BQ13" s="200">
        <f>入力_北海道投入係数表!BQ13</f>
        <v>0</v>
      </c>
      <c r="BR13" s="200">
        <f>入力_北海道投入係数表!BR13</f>
        <v>0</v>
      </c>
      <c r="BS13" s="200">
        <f>入力_北海道投入係数表!BS13</f>
        <v>0</v>
      </c>
      <c r="BT13" s="200">
        <f>入力_北海道投入係数表!BT13</f>
        <v>0</v>
      </c>
      <c r="BU13" s="200">
        <f>入力_北海道投入係数表!BU13</f>
        <v>0</v>
      </c>
      <c r="BV13" s="200">
        <f>入力_北海道投入係数表!BV13</f>
        <v>0</v>
      </c>
      <c r="BW13" s="200">
        <f>入力_北海道投入係数表!BW13</f>
        <v>0</v>
      </c>
      <c r="BX13" s="200">
        <f>入力_北海道投入係数表!BX13</f>
        <v>0</v>
      </c>
      <c r="BY13" s="200">
        <f>入力_北海道投入係数表!BY13</f>
        <v>0</v>
      </c>
      <c r="BZ13" s="200">
        <f>入力_北海道投入係数表!BZ13</f>
        <v>0</v>
      </c>
      <c r="CA13" s="200">
        <f>入力_北海道投入係数表!CA13</f>
        <v>0</v>
      </c>
      <c r="CB13" s="200">
        <f>入力_北海道投入係数表!CB13</f>
        <v>0</v>
      </c>
      <c r="CC13" s="200">
        <f>入力_北海道投入係数表!CC13</f>
        <v>0</v>
      </c>
      <c r="CD13" s="200">
        <f>入力_北海道投入係数表!CD13</f>
        <v>4.6038330469780819E-4</v>
      </c>
      <c r="CE13" s="200">
        <f>入力_北海道投入係数表!CE13</f>
        <v>0</v>
      </c>
      <c r="CF13" s="200">
        <f>入力_北海道投入係数表!CF13</f>
        <v>0</v>
      </c>
      <c r="CG13" s="200">
        <f>入力_北海道投入係数表!CG13</f>
        <v>0</v>
      </c>
      <c r="CH13" s="200">
        <f>入力_北海道投入係数表!CH13</f>
        <v>0</v>
      </c>
      <c r="CI13" s="200">
        <f>入力_北海道投入係数表!CI13</f>
        <v>0</v>
      </c>
      <c r="CJ13" s="200">
        <f>入力_北海道投入係数表!CJ13</f>
        <v>0</v>
      </c>
      <c r="CK13" s="200">
        <f>入力_北海道投入係数表!CK13</f>
        <v>1.0128299646922763E-4</v>
      </c>
      <c r="CL13" s="200">
        <f>入力_北海道投入係数表!CL13</f>
        <v>8.6843059394139396E-6</v>
      </c>
      <c r="CM13" s="200">
        <f>入力_北海道投入係数表!CM13</f>
        <v>0</v>
      </c>
      <c r="CN13" s="200">
        <f>入力_北海道投入係数表!CN13</f>
        <v>3.7532577175788278E-4</v>
      </c>
      <c r="CO13" s="200">
        <f>入力_北海道投入係数表!CO13</f>
        <v>0</v>
      </c>
      <c r="CP13" s="200">
        <f>入力_北海道投入係数表!CP13</f>
        <v>4.2351859246620924E-3</v>
      </c>
      <c r="CQ13" s="200">
        <f>入力_北海道投入係数表!CQ13</f>
        <v>4.7387025890895194E-3</v>
      </c>
      <c r="CR13" s="200">
        <f>入力_北海道投入係数表!CR13</f>
        <v>0</v>
      </c>
      <c r="CS13" s="200">
        <f>入力_北海道投入係数表!CS13</f>
        <v>0</v>
      </c>
      <c r="CT13" s="200">
        <f>入力_北海道投入係数表!CT13</f>
        <v>0</v>
      </c>
      <c r="CU13" s="200">
        <f>入力_北海道投入係数表!CU13</f>
        <v>0</v>
      </c>
      <c r="CV13" s="200">
        <f>入力_北海道投入係数表!CV13</f>
        <v>0</v>
      </c>
      <c r="CW13" s="200">
        <f>入力_北海道投入係数表!CW13</f>
        <v>2.0479934664216576E-2</v>
      </c>
      <c r="CX13" s="200">
        <f>入力_北海道投入係数表!CX13</f>
        <v>2.7764066465289217E-2</v>
      </c>
      <c r="CY13" s="200">
        <f>入力_北海道投入係数表!CY13</f>
        <v>0</v>
      </c>
      <c r="CZ13" s="200">
        <f>入力_北海道投入係数表!CZ13</f>
        <v>1.4990930487055332E-5</v>
      </c>
      <c r="DA13" s="200">
        <f>入力_北海道投入係数表!DA13</f>
        <v>1.3182657078177702E-3</v>
      </c>
      <c r="DB13" s="200">
        <f>入力_北海道投入係数表!DB13</f>
        <v>0</v>
      </c>
      <c r="DC13" s="200">
        <f>入力_北海道投入係数表!DC13</f>
        <v>0</v>
      </c>
      <c r="DD13" s="200" t="str">
        <f>入力_北海道投入係数表!DD13</f>
        <v>-</v>
      </c>
      <c r="DE13" s="200" t="str">
        <f>入力_北海道投入係数表!DE13</f>
        <v>-</v>
      </c>
      <c r="DF13" s="200" t="str">
        <f>入力_北海道投入係数表!DF13</f>
        <v>-</v>
      </c>
      <c r="DG13" s="200" t="str">
        <f>入力_北海道投入係数表!DG13</f>
        <v>-</v>
      </c>
      <c r="DH13" s="200" t="str">
        <f>入力_北海道投入係数表!DH13</f>
        <v>-</v>
      </c>
      <c r="DI13" s="200" t="str">
        <f>入力_北海道投入係数表!DI13</f>
        <v>-</v>
      </c>
      <c r="DJ13" s="200" t="str">
        <f>入力_北海道投入係数表!DJ13</f>
        <v>-</v>
      </c>
      <c r="DK13" s="200" t="str">
        <f>入力_北海道投入係数表!DK13</f>
        <v>-</v>
      </c>
      <c r="DL13" s="200" t="str">
        <f>入力_北海道投入係数表!DL13</f>
        <v>-</v>
      </c>
      <c r="DM13" s="200" t="str">
        <f>入力_北海道投入係数表!DM13</f>
        <v>-</v>
      </c>
      <c r="DN13" s="200" t="str">
        <f>入力_北海道投入係数表!DN13</f>
        <v>-</v>
      </c>
      <c r="DO13" s="200" t="str">
        <f>入力_北海道投入係数表!DO13</f>
        <v>-</v>
      </c>
      <c r="DP13" s="200" t="str">
        <f>入力_北海道投入係数表!DP13</f>
        <v>-</v>
      </c>
      <c r="DQ13" s="200" t="str">
        <f>入力_北海道投入係数表!DQ13</f>
        <v>-</v>
      </c>
      <c r="DR13" s="200" t="str">
        <f>入力_北海道投入係数表!DR13</f>
        <v>-</v>
      </c>
      <c r="DS13" s="200" t="str">
        <f>入力_北海道投入係数表!DS13</f>
        <v>-</v>
      </c>
      <c r="DT13" s="244">
        <f>入力_北海道投入係数表!DT13</f>
        <v>3.2060662760823606E-3</v>
      </c>
      <c r="DU13"/>
      <c r="DV13"/>
    </row>
    <row r="14" spans="2:126" s="22" customFormat="1" x14ac:dyDescent="0.25">
      <c r="B14" s="53">
        <v>11</v>
      </c>
      <c r="C14" s="360" t="str">
        <v>精穀・製粉</v>
      </c>
      <c r="D14" s="193">
        <f>入力_北海道投入係数表!D14</f>
        <v>0</v>
      </c>
      <c r="E14" s="194">
        <f>入力_北海道投入係数表!E14</f>
        <v>0</v>
      </c>
      <c r="F14" s="194">
        <f>入力_北海道投入係数表!F14</f>
        <v>1.156910606549072E-3</v>
      </c>
      <c r="G14" s="194">
        <f>入力_北海道投入係数表!G14</f>
        <v>0</v>
      </c>
      <c r="H14" s="194">
        <f>入力_北海道投入係数表!H14</f>
        <v>3.2772040275112655E-3</v>
      </c>
      <c r="I14" s="194">
        <f>入力_北海道投入係数表!I14</f>
        <v>0</v>
      </c>
      <c r="J14" s="194">
        <f>入力_北海道投入係数表!J14</f>
        <v>0</v>
      </c>
      <c r="K14" s="194">
        <f>入力_北海道投入係数表!K14</f>
        <v>0</v>
      </c>
      <c r="L14" s="194">
        <f>入力_北海道投入係数表!L14</f>
        <v>3.9879086609400296E-6</v>
      </c>
      <c r="M14" s="194">
        <f>入力_北海道投入係数表!M14</f>
        <v>9.0312272048351794E-5</v>
      </c>
      <c r="N14" s="194">
        <f>入力_北海道投入係数表!N14</f>
        <v>4.6080904162074604E-3</v>
      </c>
      <c r="O14" s="194">
        <f>入力_北海道投入係数表!O14</f>
        <v>6.3013006692764231E-2</v>
      </c>
      <c r="P14" s="194">
        <f>入力_北海道投入係数表!P14</f>
        <v>3.0429869252574229E-3</v>
      </c>
      <c r="Q14" s="194">
        <f>入力_北海道投入係数表!Q14</f>
        <v>4.0584147306712129E-2</v>
      </c>
      <c r="R14" s="194">
        <f>入力_北海道投入係数表!R14</f>
        <v>0</v>
      </c>
      <c r="S14" s="194">
        <f>入力_北海道投入係数表!S14</f>
        <v>0</v>
      </c>
      <c r="T14" s="194">
        <f>入力_北海道投入係数表!T14</f>
        <v>2.0185609137680625E-3</v>
      </c>
      <c r="U14" s="194">
        <f>入力_北海道投入係数表!U14</f>
        <v>0</v>
      </c>
      <c r="V14" s="194">
        <f>入力_北海道投入係数表!V14</f>
        <v>0</v>
      </c>
      <c r="W14" s="194">
        <f>入力_北海道投入係数表!W14</f>
        <v>0</v>
      </c>
      <c r="X14" s="194">
        <f>入力_北海道投入係数表!X14</f>
        <v>0</v>
      </c>
      <c r="Y14" s="194">
        <f>入力_北海道投入係数表!Y14</f>
        <v>0</v>
      </c>
      <c r="Z14" s="194">
        <f>入力_北海道投入係数表!Z14</f>
        <v>0</v>
      </c>
      <c r="AA14" s="194">
        <f>入力_北海道投入係数表!AA14</f>
        <v>0</v>
      </c>
      <c r="AB14" s="194">
        <f>入力_北海道投入係数表!AB14</f>
        <v>0</v>
      </c>
      <c r="AC14" s="194">
        <f>入力_北海道投入係数表!AC14</f>
        <v>6.309944472488642E-5</v>
      </c>
      <c r="AD14" s="194">
        <f>入力_北海道投入係数表!AD14</f>
        <v>0</v>
      </c>
      <c r="AE14" s="194">
        <f>入力_北海道投入係数表!AE14</f>
        <v>0</v>
      </c>
      <c r="AF14" s="194">
        <f>入力_北海道投入係数表!AF14</f>
        <v>0</v>
      </c>
      <c r="AG14" s="194">
        <f>入力_北海道投入係数表!AG14</f>
        <v>0</v>
      </c>
      <c r="AH14" s="194">
        <f>入力_北海道投入係数表!AH14</f>
        <v>0</v>
      </c>
      <c r="AI14" s="194">
        <f>入力_北海道投入係数表!AI14</f>
        <v>0</v>
      </c>
      <c r="AJ14" s="194">
        <f>入力_北海道投入係数表!AJ14</f>
        <v>0</v>
      </c>
      <c r="AK14" s="194">
        <f>入力_北海道投入係数表!AK14</f>
        <v>0</v>
      </c>
      <c r="AL14" s="194">
        <f>入力_北海道投入係数表!AL14</f>
        <v>0</v>
      </c>
      <c r="AM14" s="194">
        <f>入力_北海道投入係数表!AM14</f>
        <v>0</v>
      </c>
      <c r="AN14" s="194">
        <f>入力_北海道投入係数表!AN14</f>
        <v>0</v>
      </c>
      <c r="AO14" s="194">
        <f>入力_北海道投入係数表!AO14</f>
        <v>0</v>
      </c>
      <c r="AP14" s="194">
        <f>入力_北海道投入係数表!AP14</f>
        <v>0</v>
      </c>
      <c r="AQ14" s="194">
        <f>入力_北海道投入係数表!AQ14</f>
        <v>0</v>
      </c>
      <c r="AR14" s="194">
        <f>入力_北海道投入係数表!AR14</f>
        <v>0</v>
      </c>
      <c r="AS14" s="194">
        <f>入力_北海道投入係数表!AS14</f>
        <v>0</v>
      </c>
      <c r="AT14" s="194">
        <f>入力_北海道投入係数表!AT14</f>
        <v>0</v>
      </c>
      <c r="AU14" s="194">
        <f>入力_北海道投入係数表!AU14</f>
        <v>0</v>
      </c>
      <c r="AV14" s="194">
        <f>入力_北海道投入係数表!AV14</f>
        <v>0</v>
      </c>
      <c r="AW14" s="194">
        <f>入力_北海道投入係数表!AW14</f>
        <v>0</v>
      </c>
      <c r="AX14" s="194">
        <f>入力_北海道投入係数表!AX14</f>
        <v>0</v>
      </c>
      <c r="AY14" s="194">
        <f>入力_北海道投入係数表!AY14</f>
        <v>0</v>
      </c>
      <c r="AZ14" s="194">
        <f>入力_北海道投入係数表!AZ14</f>
        <v>0</v>
      </c>
      <c r="BA14" s="194">
        <f>入力_北海道投入係数表!BA14</f>
        <v>0</v>
      </c>
      <c r="BB14" s="194">
        <f>入力_北海道投入係数表!BB14</f>
        <v>0</v>
      </c>
      <c r="BC14" s="194">
        <f>入力_北海道投入係数表!BC14</f>
        <v>0</v>
      </c>
      <c r="BD14" s="194">
        <f>入力_北海道投入係数表!BD14</f>
        <v>0</v>
      </c>
      <c r="BE14" s="194">
        <f>入力_北海道投入係数表!BE14</f>
        <v>0</v>
      </c>
      <c r="BF14" s="194">
        <f>入力_北海道投入係数表!BF14</f>
        <v>0</v>
      </c>
      <c r="BG14" s="194">
        <f>入力_北海道投入係数表!BG14</f>
        <v>0</v>
      </c>
      <c r="BH14" s="194">
        <f>入力_北海道投入係数表!BH14</f>
        <v>0</v>
      </c>
      <c r="BI14" s="194">
        <f>入力_北海道投入係数表!BI14</f>
        <v>0</v>
      </c>
      <c r="BJ14" s="194">
        <f>入力_北海道投入係数表!BJ14</f>
        <v>0</v>
      </c>
      <c r="BK14" s="194">
        <f>入力_北海道投入係数表!BK14</f>
        <v>0</v>
      </c>
      <c r="BL14" s="194">
        <f>入力_北海道投入係数表!BL14</f>
        <v>0</v>
      </c>
      <c r="BM14" s="194">
        <f>入力_北海道投入係数表!BM14</f>
        <v>0</v>
      </c>
      <c r="BN14" s="194">
        <f>入力_北海道投入係数表!BN14</f>
        <v>0</v>
      </c>
      <c r="BO14" s="194">
        <f>入力_北海道投入係数表!BO14</f>
        <v>0</v>
      </c>
      <c r="BP14" s="194">
        <f>入力_北海道投入係数表!BP14</f>
        <v>0</v>
      </c>
      <c r="BQ14" s="194">
        <f>入力_北海道投入係数表!BQ14</f>
        <v>0</v>
      </c>
      <c r="BR14" s="194">
        <f>入力_北海道投入係数表!BR14</f>
        <v>0</v>
      </c>
      <c r="BS14" s="194">
        <f>入力_北海道投入係数表!BS14</f>
        <v>0</v>
      </c>
      <c r="BT14" s="194">
        <f>入力_北海道投入係数表!BT14</f>
        <v>0</v>
      </c>
      <c r="BU14" s="194">
        <f>入力_北海道投入係数表!BU14</f>
        <v>0</v>
      </c>
      <c r="BV14" s="194">
        <f>入力_北海道投入係数表!BV14</f>
        <v>0</v>
      </c>
      <c r="BW14" s="194">
        <f>入力_北海道投入係数表!BW14</f>
        <v>0</v>
      </c>
      <c r="BX14" s="194">
        <f>入力_北海道投入係数表!BX14</f>
        <v>0</v>
      </c>
      <c r="BY14" s="194">
        <f>入力_北海道投入係数表!BY14</f>
        <v>0</v>
      </c>
      <c r="BZ14" s="194">
        <f>入力_北海道投入係数表!BZ14</f>
        <v>0</v>
      </c>
      <c r="CA14" s="194">
        <f>入力_北海道投入係数表!CA14</f>
        <v>0</v>
      </c>
      <c r="CB14" s="194">
        <f>入力_北海道投入係数表!CB14</f>
        <v>0</v>
      </c>
      <c r="CC14" s="194">
        <f>入力_北海道投入係数表!CC14</f>
        <v>0</v>
      </c>
      <c r="CD14" s="194">
        <f>入力_北海道投入係数表!CD14</f>
        <v>1.0061985628446943E-3</v>
      </c>
      <c r="CE14" s="194">
        <f>入力_北海道投入係数表!CE14</f>
        <v>0</v>
      </c>
      <c r="CF14" s="194">
        <f>入力_北海道投入係数表!CF14</f>
        <v>0</v>
      </c>
      <c r="CG14" s="194">
        <f>入力_北海道投入係数表!CG14</f>
        <v>0</v>
      </c>
      <c r="CH14" s="194">
        <f>入力_北海道投入係数表!CH14</f>
        <v>0</v>
      </c>
      <c r="CI14" s="194">
        <f>入力_北海道投入係数表!CI14</f>
        <v>0</v>
      </c>
      <c r="CJ14" s="194">
        <f>入力_北海道投入係数表!CJ14</f>
        <v>0</v>
      </c>
      <c r="CK14" s="194">
        <f>入力_北海道投入係数表!CK14</f>
        <v>7.4588253213772295E-5</v>
      </c>
      <c r="CL14" s="194">
        <f>入力_北海道投入係数表!CL14</f>
        <v>0</v>
      </c>
      <c r="CM14" s="194">
        <f>入力_北海道投入係数表!CM14</f>
        <v>0</v>
      </c>
      <c r="CN14" s="194">
        <f>入力_北海道投入係数表!CN14</f>
        <v>2.2804023051793121E-4</v>
      </c>
      <c r="CO14" s="194">
        <f>入力_北海道投入係数表!CO14</f>
        <v>0</v>
      </c>
      <c r="CP14" s="194">
        <f>入力_北海道投入係数表!CP14</f>
        <v>3.8177175978025436E-3</v>
      </c>
      <c r="CQ14" s="194">
        <f>入力_北海道投入係数表!CQ14</f>
        <v>2.8388540856296661E-3</v>
      </c>
      <c r="CR14" s="194">
        <f>入力_北海道投入係数表!CR14</f>
        <v>6.6143854615807556E-4</v>
      </c>
      <c r="CS14" s="194">
        <f>入力_北海道投入係数表!CS14</f>
        <v>0</v>
      </c>
      <c r="CT14" s="194">
        <f>入力_北海道投入係数表!CT14</f>
        <v>0</v>
      </c>
      <c r="CU14" s="194">
        <f>入力_北海道投入係数表!CU14</f>
        <v>0</v>
      </c>
      <c r="CV14" s="194">
        <f>入力_北海道投入係数表!CV14</f>
        <v>0</v>
      </c>
      <c r="CW14" s="194">
        <f>入力_北海道投入係数表!CW14</f>
        <v>1.7154809972040618E-2</v>
      </c>
      <c r="CX14" s="194">
        <f>入力_北海道投入係数表!CX14</f>
        <v>1.5889324670168417E-2</v>
      </c>
      <c r="CY14" s="194">
        <f>入力_北海道投入係数表!CY14</f>
        <v>0</v>
      </c>
      <c r="CZ14" s="194">
        <f>入力_北海道投入係数表!CZ14</f>
        <v>0</v>
      </c>
      <c r="DA14" s="194">
        <f>入力_北海道投入係数表!DA14</f>
        <v>8.7278281345176515E-4</v>
      </c>
      <c r="DB14" s="194">
        <f>入力_北海道投入係数表!DB14</f>
        <v>0</v>
      </c>
      <c r="DC14" s="194">
        <f>入力_北海道投入係数表!DC14</f>
        <v>0</v>
      </c>
      <c r="DD14" s="194" t="str">
        <f>入力_北海道投入係数表!DD14</f>
        <v>-</v>
      </c>
      <c r="DE14" s="194" t="str">
        <f>入力_北海道投入係数表!DE14</f>
        <v>-</v>
      </c>
      <c r="DF14" s="194" t="str">
        <f>入力_北海道投入係数表!DF14</f>
        <v>-</v>
      </c>
      <c r="DG14" s="194" t="str">
        <f>入力_北海道投入係数表!DG14</f>
        <v>-</v>
      </c>
      <c r="DH14" s="194" t="str">
        <f>入力_北海道投入係数表!DH14</f>
        <v>-</v>
      </c>
      <c r="DI14" s="194" t="str">
        <f>入力_北海道投入係数表!DI14</f>
        <v>-</v>
      </c>
      <c r="DJ14" s="194" t="str">
        <f>入力_北海道投入係数表!DJ14</f>
        <v>-</v>
      </c>
      <c r="DK14" s="194" t="str">
        <f>入力_北海道投入係数表!DK14</f>
        <v>-</v>
      </c>
      <c r="DL14" s="194" t="str">
        <f>入力_北海道投入係数表!DL14</f>
        <v>-</v>
      </c>
      <c r="DM14" s="194" t="str">
        <f>入力_北海道投入係数表!DM14</f>
        <v>-</v>
      </c>
      <c r="DN14" s="194" t="str">
        <f>入力_北海道投入係数表!DN14</f>
        <v>-</v>
      </c>
      <c r="DO14" s="194" t="str">
        <f>入力_北海道投入係数表!DO14</f>
        <v>-</v>
      </c>
      <c r="DP14" s="194" t="str">
        <f>入力_北海道投入係数表!DP14</f>
        <v>-</v>
      </c>
      <c r="DQ14" s="194" t="str">
        <f>入力_北海道投入係数表!DQ14</f>
        <v>-</v>
      </c>
      <c r="DR14" s="194" t="str">
        <f>入力_北海道投入係数表!DR14</f>
        <v>-</v>
      </c>
      <c r="DS14" s="194" t="str">
        <f>入力_北海道投入係数表!DS14</f>
        <v>-</v>
      </c>
      <c r="DT14" s="242">
        <f>入力_北海道投入係数表!DT14</f>
        <v>1.9713770945844261E-3</v>
      </c>
      <c r="DU14"/>
      <c r="DV14"/>
    </row>
    <row r="15" spans="2:126" s="22" customFormat="1" x14ac:dyDescent="0.25">
      <c r="B15" s="53">
        <v>12</v>
      </c>
      <c r="C15" s="360" t="str">
        <v>その他の食料品</v>
      </c>
      <c r="D15" s="193">
        <f>入力_北海道投入係数表!D15</f>
        <v>0</v>
      </c>
      <c r="E15" s="194">
        <f>入力_北海道投入係数表!E15</f>
        <v>0</v>
      </c>
      <c r="F15" s="194">
        <f>入力_北海道投入係数表!F15</f>
        <v>1.8805323999447336E-2</v>
      </c>
      <c r="G15" s="194">
        <f>入力_北海道投入係数表!G15</f>
        <v>0</v>
      </c>
      <c r="H15" s="194">
        <f>入力_北海道投入係数表!H15</f>
        <v>3.8808995062633404E-3</v>
      </c>
      <c r="I15" s="194">
        <f>入力_北海道投入係数表!I15</f>
        <v>8.6637952373879899E-4</v>
      </c>
      <c r="J15" s="194">
        <f>入力_北海道投入係数表!J15</f>
        <v>0</v>
      </c>
      <c r="K15" s="194">
        <f>入力_北海道投入係数表!K15</f>
        <v>0</v>
      </c>
      <c r="L15" s="194">
        <f>入力_北海道投入係数表!L15</f>
        <v>2.8431794798171942E-2</v>
      </c>
      <c r="M15" s="194">
        <f>入力_北海道投入係数表!M15</f>
        <v>1.544166174580569E-2</v>
      </c>
      <c r="N15" s="194">
        <f>入力_北海道投入係数表!N15</f>
        <v>3.5503746384904993E-4</v>
      </c>
      <c r="O15" s="194">
        <f>入力_北海道投入係数表!O15</f>
        <v>0.16003171350429427</v>
      </c>
      <c r="P15" s="194">
        <f>入力_北海道投入係数表!P15</f>
        <v>4.7033719072962242E-2</v>
      </c>
      <c r="Q15" s="194">
        <f>入力_北海道投入係数表!Q15</f>
        <v>0.17246957928521106</v>
      </c>
      <c r="R15" s="194">
        <f>入力_北海道投入係数表!R15</f>
        <v>0</v>
      </c>
      <c r="S15" s="194">
        <f>入力_北海道投入係数表!S15</f>
        <v>0</v>
      </c>
      <c r="T15" s="194">
        <f>入力_北海道投入係数表!T15</f>
        <v>0</v>
      </c>
      <c r="U15" s="194">
        <f>入力_北海道投入係数表!U15</f>
        <v>0</v>
      </c>
      <c r="V15" s="194">
        <f>入力_北海道投入係数表!V15</f>
        <v>2.3171817011285313E-3</v>
      </c>
      <c r="W15" s="194">
        <f>入力_北海道投入係数表!W15</f>
        <v>5.0137879167711205E-5</v>
      </c>
      <c r="X15" s="194">
        <f>入力_北海道投入係数表!X15</f>
        <v>0</v>
      </c>
      <c r="Y15" s="194">
        <f>入力_北海道投入係数表!Y15</f>
        <v>1.059265928711403E-4</v>
      </c>
      <c r="Z15" s="194">
        <f>入力_北海道投入係数表!Z15</f>
        <v>1.2531328320802005E-4</v>
      </c>
      <c r="AA15" s="194">
        <f>入力_北海道投入係数表!AA15</f>
        <v>6.6263197420152848E-4</v>
      </c>
      <c r="AB15" s="194">
        <f>入力_北海道投入係数表!AB15</f>
        <v>1.3163867453472538E-2</v>
      </c>
      <c r="AC15" s="194">
        <f>入力_北海道投入係数表!AC15</f>
        <v>4.6378091872791519E-3</v>
      </c>
      <c r="AD15" s="194">
        <f>入力_北海道投入係数表!AD15</f>
        <v>3.8754432538221559E-6</v>
      </c>
      <c r="AE15" s="194">
        <f>入力_北海道投入係数表!AE15</f>
        <v>2.7551245316288297E-5</v>
      </c>
      <c r="AF15" s="194">
        <f>入力_北海道投入係数表!AF15</f>
        <v>0</v>
      </c>
      <c r="AG15" s="194">
        <f>入力_北海道投入係数表!AG15</f>
        <v>1.8185951352580132E-3</v>
      </c>
      <c r="AH15" s="194">
        <f>入力_北海道投入係数表!AH15</f>
        <v>1.4017381553125876E-4</v>
      </c>
      <c r="AI15" s="194">
        <f>入力_北海道投入係数表!AI15</f>
        <v>0</v>
      </c>
      <c r="AJ15" s="194">
        <f>入力_北海道投入係数表!AJ15</f>
        <v>7.8585461689587423E-4</v>
      </c>
      <c r="AK15" s="194">
        <f>入力_北海道投入係数表!AK15</f>
        <v>2.8481012658227848E-3</v>
      </c>
      <c r="AL15" s="194">
        <f>入力_北海道投入係数表!AL15</f>
        <v>0</v>
      </c>
      <c r="AM15" s="194">
        <f>入力_北海道投入係数表!AM15</f>
        <v>0</v>
      </c>
      <c r="AN15" s="194">
        <f>入力_北海道投入係数表!AN15</f>
        <v>0</v>
      </c>
      <c r="AO15" s="194">
        <f>入力_北海道投入係数表!AO15</f>
        <v>0</v>
      </c>
      <c r="AP15" s="194">
        <f>入力_北海道投入係数表!AP15</f>
        <v>0</v>
      </c>
      <c r="AQ15" s="194">
        <f>入力_北海道投入係数表!AQ15</f>
        <v>0</v>
      </c>
      <c r="AR15" s="194">
        <f>入力_北海道投入係数表!AR15</f>
        <v>0</v>
      </c>
      <c r="AS15" s="194">
        <f>入力_北海道投入係数表!AS15</f>
        <v>0</v>
      </c>
      <c r="AT15" s="194">
        <f>入力_北海道投入係数表!AT15</f>
        <v>0</v>
      </c>
      <c r="AU15" s="194">
        <f>入力_北海道投入係数表!AU15</f>
        <v>0</v>
      </c>
      <c r="AV15" s="194">
        <f>入力_北海道投入係数表!AV15</f>
        <v>0</v>
      </c>
      <c r="AW15" s="194">
        <f>入力_北海道投入係数表!AW15</f>
        <v>0</v>
      </c>
      <c r="AX15" s="194">
        <f>入力_北海道投入係数表!AX15</f>
        <v>0</v>
      </c>
      <c r="AY15" s="194">
        <f>入力_北海道投入係数表!AY15</f>
        <v>0</v>
      </c>
      <c r="AZ15" s="194">
        <f>入力_北海道投入係数表!AZ15</f>
        <v>0</v>
      </c>
      <c r="BA15" s="194">
        <f>入力_北海道投入係数表!BA15</f>
        <v>0</v>
      </c>
      <c r="BB15" s="194">
        <f>入力_北海道投入係数表!BB15</f>
        <v>0</v>
      </c>
      <c r="BC15" s="194">
        <f>入力_北海道投入係数表!BC15</f>
        <v>0</v>
      </c>
      <c r="BD15" s="194">
        <f>入力_北海道投入係数表!BD15</f>
        <v>0</v>
      </c>
      <c r="BE15" s="194">
        <f>入力_北海道投入係数表!BE15</f>
        <v>0</v>
      </c>
      <c r="BF15" s="194">
        <f>入力_北海道投入係数表!BF15</f>
        <v>0</v>
      </c>
      <c r="BG15" s="194">
        <f>入力_北海道投入係数表!BG15</f>
        <v>0</v>
      </c>
      <c r="BH15" s="194">
        <f>入力_北海道投入係数表!BH15</f>
        <v>0</v>
      </c>
      <c r="BI15" s="194">
        <f>入力_北海道投入係数表!BI15</f>
        <v>0</v>
      </c>
      <c r="BJ15" s="194">
        <f>入力_北海道投入係数表!BJ15</f>
        <v>0</v>
      </c>
      <c r="BK15" s="194">
        <f>入力_北海道投入係数表!BK15</f>
        <v>0</v>
      </c>
      <c r="BL15" s="194">
        <f>入力_北海道投入係数表!BL15</f>
        <v>0</v>
      </c>
      <c r="BM15" s="194">
        <f>入力_北海道投入係数表!BM15</f>
        <v>0</v>
      </c>
      <c r="BN15" s="194">
        <f>入力_北海道投入係数表!BN15</f>
        <v>0</v>
      </c>
      <c r="BO15" s="194">
        <f>入力_北海道投入係数表!BO15</f>
        <v>0</v>
      </c>
      <c r="BP15" s="194">
        <f>入力_北海道投入係数表!BP15</f>
        <v>0</v>
      </c>
      <c r="BQ15" s="194">
        <f>入力_北海道投入係数表!BQ15</f>
        <v>0</v>
      </c>
      <c r="BR15" s="194">
        <f>入力_北海道投入係数表!BR15</f>
        <v>0</v>
      </c>
      <c r="BS15" s="194">
        <f>入力_北海道投入係数表!BS15</f>
        <v>0</v>
      </c>
      <c r="BT15" s="194">
        <f>入力_北海道投入係数表!BT15</f>
        <v>0</v>
      </c>
      <c r="BU15" s="194">
        <f>入力_北海道投入係数表!BU15</f>
        <v>0</v>
      </c>
      <c r="BV15" s="194">
        <f>入力_北海道投入係数表!BV15</f>
        <v>0</v>
      </c>
      <c r="BW15" s="194">
        <f>入力_北海道投入係数表!BW15</f>
        <v>0</v>
      </c>
      <c r="BX15" s="194">
        <f>入力_北海道投入係数表!BX15</f>
        <v>0</v>
      </c>
      <c r="BY15" s="194">
        <f>入力_北海道投入係数表!BY15</f>
        <v>0</v>
      </c>
      <c r="BZ15" s="194">
        <f>入力_北海道投入係数表!BZ15</f>
        <v>0</v>
      </c>
      <c r="CA15" s="194">
        <f>入力_北海道投入係数表!CA15</f>
        <v>0</v>
      </c>
      <c r="CB15" s="194">
        <f>入力_北海道投入係数表!CB15</f>
        <v>0</v>
      </c>
      <c r="CC15" s="194">
        <f>入力_北海道投入係数表!CC15</f>
        <v>0</v>
      </c>
      <c r="CD15" s="194">
        <f>入力_北海道投入係数表!CD15</f>
        <v>2.2022459111317835E-3</v>
      </c>
      <c r="CE15" s="194">
        <f>入力_北海道投入係数表!CE15</f>
        <v>0</v>
      </c>
      <c r="CF15" s="194">
        <f>入力_北海道投入係数表!CF15</f>
        <v>0</v>
      </c>
      <c r="CG15" s="194">
        <f>入力_北海道投入係数表!CG15</f>
        <v>0</v>
      </c>
      <c r="CH15" s="194">
        <f>入力_北海道投入係数表!CH15</f>
        <v>0</v>
      </c>
      <c r="CI15" s="194">
        <f>入力_北海道投入係数表!CI15</f>
        <v>0</v>
      </c>
      <c r="CJ15" s="194">
        <f>入力_北海道投入係数表!CJ15</f>
        <v>0</v>
      </c>
      <c r="CK15" s="194">
        <f>入力_北海道投入係数表!CK15</f>
        <v>1.9000376081824099E-4</v>
      </c>
      <c r="CL15" s="194">
        <f>入力_北海道投入係数表!CL15</f>
        <v>0</v>
      </c>
      <c r="CM15" s="194">
        <f>入力_北海道投入係数表!CM15</f>
        <v>0</v>
      </c>
      <c r="CN15" s="194">
        <f>入力_北海道投入係数表!CN15</f>
        <v>9.1170208860991814E-4</v>
      </c>
      <c r="CO15" s="194">
        <f>入力_北海道投入係数表!CO15</f>
        <v>0</v>
      </c>
      <c r="CP15" s="194">
        <f>入力_北海道投入係数表!CP15</f>
        <v>8.893890441790394E-3</v>
      </c>
      <c r="CQ15" s="194">
        <f>入力_北海道投入係数表!CQ15</f>
        <v>7.3509942813468178E-3</v>
      </c>
      <c r="CR15" s="194">
        <f>入力_北海道投入係数表!CR15</f>
        <v>6.2009863702319583E-4</v>
      </c>
      <c r="CS15" s="194">
        <f>入力_北海道投入係数表!CS15</f>
        <v>0</v>
      </c>
      <c r="CT15" s="194">
        <f>入力_北海道投入係数表!CT15</f>
        <v>0</v>
      </c>
      <c r="CU15" s="194">
        <f>入力_北海道投入係数表!CU15</f>
        <v>0</v>
      </c>
      <c r="CV15" s="194">
        <f>入力_北海道投入係数表!CV15</f>
        <v>0</v>
      </c>
      <c r="CW15" s="194">
        <f>入力_北海道投入係数表!CW15</f>
        <v>3.4647132600805861E-2</v>
      </c>
      <c r="CX15" s="194">
        <f>入力_北海道投入係数表!CX15</f>
        <v>7.6043684241588555E-2</v>
      </c>
      <c r="CY15" s="194">
        <f>入力_北海道投入係数表!CY15</f>
        <v>0</v>
      </c>
      <c r="CZ15" s="194">
        <f>入力_北海道投入係数表!CZ15</f>
        <v>0</v>
      </c>
      <c r="DA15" s="194">
        <f>入力_北海道投入係数表!DA15</f>
        <v>2.4274271999127216E-3</v>
      </c>
      <c r="DB15" s="194">
        <f>入力_北海道投入係数表!DB15</f>
        <v>0</v>
      </c>
      <c r="DC15" s="194">
        <f>入力_北海道投入係数表!DC15</f>
        <v>0</v>
      </c>
      <c r="DD15" s="194" t="str">
        <f>入力_北海道投入係数表!DD15</f>
        <v>-</v>
      </c>
      <c r="DE15" s="194" t="str">
        <f>入力_北海道投入係数表!DE15</f>
        <v>-</v>
      </c>
      <c r="DF15" s="194" t="str">
        <f>入力_北海道投入係数表!DF15</f>
        <v>-</v>
      </c>
      <c r="DG15" s="194" t="str">
        <f>入力_北海道投入係数表!DG15</f>
        <v>-</v>
      </c>
      <c r="DH15" s="194" t="str">
        <f>入力_北海道投入係数表!DH15</f>
        <v>-</v>
      </c>
      <c r="DI15" s="194" t="str">
        <f>入力_北海道投入係数表!DI15</f>
        <v>-</v>
      </c>
      <c r="DJ15" s="194" t="str">
        <f>入力_北海道投入係数表!DJ15</f>
        <v>-</v>
      </c>
      <c r="DK15" s="194" t="str">
        <f>入力_北海道投入係数表!DK15</f>
        <v>-</v>
      </c>
      <c r="DL15" s="194" t="str">
        <f>入力_北海道投入係数表!DL15</f>
        <v>-</v>
      </c>
      <c r="DM15" s="194" t="str">
        <f>入力_北海道投入係数表!DM15</f>
        <v>-</v>
      </c>
      <c r="DN15" s="194" t="str">
        <f>入力_北海道投入係数表!DN15</f>
        <v>-</v>
      </c>
      <c r="DO15" s="194" t="str">
        <f>入力_北海道投入係数表!DO15</f>
        <v>-</v>
      </c>
      <c r="DP15" s="194" t="str">
        <f>入力_北海道投入係数表!DP15</f>
        <v>-</v>
      </c>
      <c r="DQ15" s="194" t="str">
        <f>入力_北海道投入係数表!DQ15</f>
        <v>-</v>
      </c>
      <c r="DR15" s="194" t="str">
        <f>入力_北海道投入係数表!DR15</f>
        <v>-</v>
      </c>
      <c r="DS15" s="194" t="str">
        <f>入力_北海道投入係数表!DS15</f>
        <v>-</v>
      </c>
      <c r="DT15" s="242">
        <f>入力_北海道投入係数表!DT15</f>
        <v>7.103917241265501E-3</v>
      </c>
      <c r="DU15"/>
      <c r="DV15"/>
    </row>
    <row r="16" spans="2:126" s="22" customFormat="1" x14ac:dyDescent="0.25">
      <c r="B16" s="53">
        <v>13</v>
      </c>
      <c r="C16" s="360" t="str">
        <v>飲料</v>
      </c>
      <c r="D16" s="193">
        <f>入力_北海道投入係数表!D16</f>
        <v>0</v>
      </c>
      <c r="E16" s="194">
        <f>入力_北海道投入係数表!E16</f>
        <v>0</v>
      </c>
      <c r="F16" s="194">
        <f>入力_北海道投入係数表!F16</f>
        <v>2.1553907797172201E-4</v>
      </c>
      <c r="G16" s="194">
        <f>入力_北海道投入係数表!G16</f>
        <v>1.1439422537950284E-5</v>
      </c>
      <c r="H16" s="194">
        <f>入力_北海道投入係数表!H16</f>
        <v>0</v>
      </c>
      <c r="I16" s="194">
        <f>入力_北海道投入係数表!I16</f>
        <v>1.3653434045532663E-2</v>
      </c>
      <c r="J16" s="194">
        <f>入力_北海道投入係数表!J16</f>
        <v>0</v>
      </c>
      <c r="K16" s="194">
        <f>入力_北海道投入係数表!K16</f>
        <v>0</v>
      </c>
      <c r="L16" s="194">
        <f>入力_北海道投入係数表!L16</f>
        <v>2.3987270595554281E-3</v>
      </c>
      <c r="M16" s="194">
        <f>入力_北海道投入係数表!M16</f>
        <v>4.4982458577929072E-4</v>
      </c>
      <c r="N16" s="194">
        <f>入力_北海道投入係数表!N16</f>
        <v>0</v>
      </c>
      <c r="O16" s="194">
        <f>入力_北海道投入係数表!O16</f>
        <v>9.6866852834314528E-4</v>
      </c>
      <c r="P16" s="194">
        <f>入力_北海道投入係数表!P16</f>
        <v>3.6863071901614301E-2</v>
      </c>
      <c r="Q16" s="194">
        <f>入力_北海道投入係数表!Q16</f>
        <v>0</v>
      </c>
      <c r="R16" s="194">
        <f>入力_北海道投入係数表!R16</f>
        <v>0</v>
      </c>
      <c r="S16" s="194">
        <f>入力_北海道投入係数表!S16</f>
        <v>0</v>
      </c>
      <c r="T16" s="194">
        <f>入力_北海道投入係数表!T16</f>
        <v>0</v>
      </c>
      <c r="U16" s="194">
        <f>入力_北海道投入係数表!U16</f>
        <v>0</v>
      </c>
      <c r="V16" s="194">
        <f>入力_北海道投入係数表!V16</f>
        <v>0</v>
      </c>
      <c r="W16" s="194">
        <f>入力_北海道投入係数表!W16</f>
        <v>0</v>
      </c>
      <c r="X16" s="194">
        <f>入力_北海道投入係数表!X16</f>
        <v>0</v>
      </c>
      <c r="Y16" s="194">
        <f>入力_北海道投入係数表!Y16</f>
        <v>0</v>
      </c>
      <c r="Z16" s="194">
        <f>入力_北海道投入係数表!Z16</f>
        <v>0</v>
      </c>
      <c r="AA16" s="194">
        <f>入力_北海道投入係数表!AA16</f>
        <v>0</v>
      </c>
      <c r="AB16" s="194">
        <f>入力_北海道投入係数表!AB16</f>
        <v>7.5654410652141026E-5</v>
      </c>
      <c r="AC16" s="194">
        <f>入力_北海道投入係数表!AC16</f>
        <v>0</v>
      </c>
      <c r="AD16" s="194">
        <f>入力_北海道投入係数表!AD16</f>
        <v>0</v>
      </c>
      <c r="AE16" s="194">
        <f>入力_北海道投入係数表!AE16</f>
        <v>0</v>
      </c>
      <c r="AF16" s="194">
        <f>入力_北海道投入係数表!AF16</f>
        <v>0</v>
      </c>
      <c r="AG16" s="194">
        <f>入力_北海道投入係数表!AG16</f>
        <v>0</v>
      </c>
      <c r="AH16" s="194">
        <f>入力_北海道投入係数表!AH16</f>
        <v>0</v>
      </c>
      <c r="AI16" s="194">
        <f>入力_北海道投入係数表!AI16</f>
        <v>0</v>
      </c>
      <c r="AJ16" s="194">
        <f>入力_北海道投入係数表!AJ16</f>
        <v>0</v>
      </c>
      <c r="AK16" s="194">
        <f>入力_北海道投入係数表!AK16</f>
        <v>0</v>
      </c>
      <c r="AL16" s="194">
        <f>入力_北海道投入係数表!AL16</f>
        <v>0</v>
      </c>
      <c r="AM16" s="194">
        <f>入力_北海道投入係数表!AM16</f>
        <v>0</v>
      </c>
      <c r="AN16" s="194">
        <f>入力_北海道投入係数表!AN16</f>
        <v>0</v>
      </c>
      <c r="AO16" s="194">
        <f>入力_北海道投入係数表!AO16</f>
        <v>0</v>
      </c>
      <c r="AP16" s="194">
        <f>入力_北海道投入係数表!AP16</f>
        <v>0</v>
      </c>
      <c r="AQ16" s="194">
        <f>入力_北海道投入係数表!AQ16</f>
        <v>0</v>
      </c>
      <c r="AR16" s="194">
        <f>入力_北海道投入係数表!AR16</f>
        <v>0</v>
      </c>
      <c r="AS16" s="194">
        <f>入力_北海道投入係数表!AS16</f>
        <v>0</v>
      </c>
      <c r="AT16" s="194">
        <f>入力_北海道投入係数表!AT16</f>
        <v>0</v>
      </c>
      <c r="AU16" s="194">
        <f>入力_北海道投入係数表!AU16</f>
        <v>0</v>
      </c>
      <c r="AV16" s="194">
        <f>入力_北海道投入係数表!AV16</f>
        <v>0</v>
      </c>
      <c r="AW16" s="194">
        <f>入力_北海道投入係数表!AW16</f>
        <v>0</v>
      </c>
      <c r="AX16" s="194">
        <f>入力_北海道投入係数表!AX16</f>
        <v>0</v>
      </c>
      <c r="AY16" s="194">
        <f>入力_北海道投入係数表!AY16</f>
        <v>0</v>
      </c>
      <c r="AZ16" s="194">
        <f>入力_北海道投入係数表!AZ16</f>
        <v>0</v>
      </c>
      <c r="BA16" s="194">
        <f>入力_北海道投入係数表!BA16</f>
        <v>0</v>
      </c>
      <c r="BB16" s="194">
        <f>入力_北海道投入係数表!BB16</f>
        <v>0</v>
      </c>
      <c r="BC16" s="194">
        <f>入力_北海道投入係数表!BC16</f>
        <v>0</v>
      </c>
      <c r="BD16" s="194">
        <f>入力_北海道投入係数表!BD16</f>
        <v>0</v>
      </c>
      <c r="BE16" s="194">
        <f>入力_北海道投入係数表!BE16</f>
        <v>0</v>
      </c>
      <c r="BF16" s="194">
        <f>入力_北海道投入係数表!BF16</f>
        <v>0</v>
      </c>
      <c r="BG16" s="194">
        <f>入力_北海道投入係数表!BG16</f>
        <v>0</v>
      </c>
      <c r="BH16" s="194">
        <f>入力_北海道投入係数表!BH16</f>
        <v>0</v>
      </c>
      <c r="BI16" s="194">
        <f>入力_北海道投入係数表!BI16</f>
        <v>0</v>
      </c>
      <c r="BJ16" s="194">
        <f>入力_北海道投入係数表!BJ16</f>
        <v>0</v>
      </c>
      <c r="BK16" s="194">
        <f>入力_北海道投入係数表!BK16</f>
        <v>0</v>
      </c>
      <c r="BL16" s="194">
        <f>入力_北海道投入係数表!BL16</f>
        <v>0</v>
      </c>
      <c r="BM16" s="194">
        <f>入力_北海道投入係数表!BM16</f>
        <v>0</v>
      </c>
      <c r="BN16" s="194">
        <f>入力_北海道投入係数表!BN16</f>
        <v>0</v>
      </c>
      <c r="BO16" s="194">
        <f>入力_北海道投入係数表!BO16</f>
        <v>0</v>
      </c>
      <c r="BP16" s="194">
        <f>入力_北海道投入係数表!BP16</f>
        <v>0</v>
      </c>
      <c r="BQ16" s="194">
        <f>入力_北海道投入係数表!BQ16</f>
        <v>0</v>
      </c>
      <c r="BR16" s="194">
        <f>入力_北海道投入係数表!BR16</f>
        <v>0</v>
      </c>
      <c r="BS16" s="194">
        <f>入力_北海道投入係数表!BS16</f>
        <v>1.0961863194335296E-4</v>
      </c>
      <c r="BT16" s="194">
        <f>入力_北海道投入係数表!BT16</f>
        <v>0</v>
      </c>
      <c r="BU16" s="194">
        <f>入力_北海道投入係数表!BU16</f>
        <v>0</v>
      </c>
      <c r="BV16" s="194">
        <f>入力_北海道投入係数表!BV16</f>
        <v>0</v>
      </c>
      <c r="BW16" s="194">
        <f>入力_北海道投入係数表!BW16</f>
        <v>0</v>
      </c>
      <c r="BX16" s="194">
        <f>入力_北海道投入係数表!BX16</f>
        <v>0</v>
      </c>
      <c r="BY16" s="194">
        <f>入力_北海道投入係数表!BY16</f>
        <v>0</v>
      </c>
      <c r="BZ16" s="194">
        <f>入力_北海道投入係数表!BZ16</f>
        <v>0</v>
      </c>
      <c r="CA16" s="194">
        <f>入力_北海道投入係数表!CA16</f>
        <v>0</v>
      </c>
      <c r="CB16" s="194">
        <f>入力_北海道投入係数表!CB16</f>
        <v>0</v>
      </c>
      <c r="CC16" s="194">
        <f>入力_北海道投入係数表!CC16</f>
        <v>0</v>
      </c>
      <c r="CD16" s="194">
        <f>入力_北海道投入係数表!CD16</f>
        <v>6.5924990744871707E-3</v>
      </c>
      <c r="CE16" s="194">
        <f>入力_北海道投入係数表!CE16</f>
        <v>0</v>
      </c>
      <c r="CF16" s="194">
        <f>入力_北海道投入係数表!CF16</f>
        <v>0</v>
      </c>
      <c r="CG16" s="194">
        <f>入力_北海道投入係数表!CG16</f>
        <v>0</v>
      </c>
      <c r="CH16" s="194">
        <f>入力_北海道投入係数表!CH16</f>
        <v>0</v>
      </c>
      <c r="CI16" s="194">
        <f>入力_北海道投入係数表!CI16</f>
        <v>0</v>
      </c>
      <c r="CJ16" s="194">
        <f>入力_北海道投入係数表!CJ16</f>
        <v>0</v>
      </c>
      <c r="CK16" s="194">
        <f>入力_北海道投入係数表!CK16</f>
        <v>2.5909603747941953E-5</v>
      </c>
      <c r="CL16" s="194">
        <f>入力_北海道投入係数表!CL16</f>
        <v>0</v>
      </c>
      <c r="CM16" s="194">
        <f>入力_北海道投入係数表!CM16</f>
        <v>0</v>
      </c>
      <c r="CN16" s="194">
        <f>入力_北海道投入係数表!CN16</f>
        <v>1.7802738318100064E-4</v>
      </c>
      <c r="CO16" s="194">
        <f>入力_北海道投入係数表!CO16</f>
        <v>0</v>
      </c>
      <c r="CP16" s="194">
        <f>入力_北海道投入係数表!CP16</f>
        <v>1.3855108239251702E-3</v>
      </c>
      <c r="CQ16" s="194">
        <f>入力_北海道投入係数表!CQ16</f>
        <v>1.4303457123749472E-3</v>
      </c>
      <c r="CR16" s="194">
        <f>入力_北海道投入係数表!CR16</f>
        <v>0</v>
      </c>
      <c r="CS16" s="194">
        <f>入力_北海道投入係数表!CS16</f>
        <v>0</v>
      </c>
      <c r="CT16" s="194">
        <f>入力_北海道投入係数表!CT16</f>
        <v>0</v>
      </c>
      <c r="CU16" s="194">
        <f>入力_北海道投入係数表!CU16</f>
        <v>0</v>
      </c>
      <c r="CV16" s="194">
        <f>入力_北海道投入係数表!CV16</f>
        <v>1.1837451498156316E-5</v>
      </c>
      <c r="CW16" s="194">
        <f>入力_北海道投入係数表!CW16</f>
        <v>3.751390677150393E-2</v>
      </c>
      <c r="CX16" s="194">
        <f>入力_北海道投入係数表!CX16</f>
        <v>8.7475789100937312E-2</v>
      </c>
      <c r="CY16" s="194">
        <f>入力_北海道投入係数表!CY16</f>
        <v>0</v>
      </c>
      <c r="CZ16" s="194">
        <f>入力_北海道投入係数表!CZ16</f>
        <v>0</v>
      </c>
      <c r="DA16" s="194">
        <f>入力_北海道投入係数表!DA16</f>
        <v>1.6182847999418144E-3</v>
      </c>
      <c r="DB16" s="194">
        <f>入力_北海道投入係数表!DB16</f>
        <v>0</v>
      </c>
      <c r="DC16" s="194">
        <f>入力_北海道投入係数表!DC16</f>
        <v>1.1367384740300932E-3</v>
      </c>
      <c r="DD16" s="194" t="str">
        <f>入力_北海道投入係数表!DD16</f>
        <v>-</v>
      </c>
      <c r="DE16" s="194" t="str">
        <f>入力_北海道投入係数表!DE16</f>
        <v>-</v>
      </c>
      <c r="DF16" s="194" t="str">
        <f>入力_北海道投入係数表!DF16</f>
        <v>-</v>
      </c>
      <c r="DG16" s="194" t="str">
        <f>入力_北海道投入係数表!DG16</f>
        <v>-</v>
      </c>
      <c r="DH16" s="194" t="str">
        <f>入力_北海道投入係数表!DH16</f>
        <v>-</v>
      </c>
      <c r="DI16" s="194" t="str">
        <f>入力_北海道投入係数表!DI16</f>
        <v>-</v>
      </c>
      <c r="DJ16" s="194" t="str">
        <f>入力_北海道投入係数表!DJ16</f>
        <v>-</v>
      </c>
      <c r="DK16" s="194" t="str">
        <f>入力_北海道投入係数表!DK16</f>
        <v>-</v>
      </c>
      <c r="DL16" s="194" t="str">
        <f>入力_北海道投入係数表!DL16</f>
        <v>-</v>
      </c>
      <c r="DM16" s="194" t="str">
        <f>入力_北海道投入係数表!DM16</f>
        <v>-</v>
      </c>
      <c r="DN16" s="194" t="str">
        <f>入力_北海道投入係数表!DN16</f>
        <v>-</v>
      </c>
      <c r="DO16" s="194" t="str">
        <f>入力_北海道投入係数表!DO16</f>
        <v>-</v>
      </c>
      <c r="DP16" s="194" t="str">
        <f>入力_北海道投入係数表!DP16</f>
        <v>-</v>
      </c>
      <c r="DQ16" s="194" t="str">
        <f>入力_北海道投入係数表!DQ16</f>
        <v>-</v>
      </c>
      <c r="DR16" s="194" t="str">
        <f>入力_北海道投入係数表!DR16</f>
        <v>-</v>
      </c>
      <c r="DS16" s="194" t="str">
        <f>入力_北海道投入係数表!DS16</f>
        <v>-</v>
      </c>
      <c r="DT16" s="242">
        <f>入力_北海道投入係数表!DT16</f>
        <v>2.6886926447263495E-3</v>
      </c>
      <c r="DU16"/>
      <c r="DV16"/>
    </row>
    <row r="17" spans="2:126" s="22" customFormat="1" x14ac:dyDescent="0.25">
      <c r="B17" s="53">
        <v>14</v>
      </c>
      <c r="C17" s="363" t="str">
        <v>飼料・有機質肥料（別掲を除く。）・たばこ</v>
      </c>
      <c r="D17" s="193">
        <f>入力_北海道投入係数表!D17</f>
        <v>6.7863484749060244E-3</v>
      </c>
      <c r="E17" s="194">
        <f>入力_北海道投入係数表!E17</f>
        <v>3.4466367087725082E-2</v>
      </c>
      <c r="F17" s="194">
        <f>入力_北海道投入係数表!F17</f>
        <v>0.20741122829641229</v>
      </c>
      <c r="G17" s="194">
        <f>入力_北海道投入係数表!G17</f>
        <v>1.9080956793301074E-2</v>
      </c>
      <c r="H17" s="194">
        <f>入力_北海道投入係数表!H17</f>
        <v>2.1560552812574116E-5</v>
      </c>
      <c r="I17" s="194">
        <f>入力_北海道投入係数表!I17</f>
        <v>8.097996364742243E-3</v>
      </c>
      <c r="J17" s="194">
        <f>入力_北海道投入係数表!J17</f>
        <v>0</v>
      </c>
      <c r="K17" s="194">
        <f>入力_北海道投入係数表!K17</f>
        <v>0</v>
      </c>
      <c r="L17" s="194">
        <f>入力_北海道投入係数表!L17</f>
        <v>-9.9697716523500744E-6</v>
      </c>
      <c r="M17" s="194">
        <f>入力_北海道投入係数表!M17</f>
        <v>0</v>
      </c>
      <c r="N17" s="194">
        <f>入力_北海道投入係数表!N17</f>
        <v>0</v>
      </c>
      <c r="O17" s="194">
        <f>入力_北海道投入係数表!O17</f>
        <v>0</v>
      </c>
      <c r="P17" s="194">
        <f>入力_北海道投入係数表!P17</f>
        <v>0</v>
      </c>
      <c r="Q17" s="194">
        <f>入力_北海道投入係数表!Q17</f>
        <v>1.0002522375207662E-2</v>
      </c>
      <c r="R17" s="194">
        <f>入力_北海道投入係数表!R17</f>
        <v>0</v>
      </c>
      <c r="S17" s="194">
        <f>入力_北海道投入係数表!S17</f>
        <v>0</v>
      </c>
      <c r="T17" s="194">
        <f>入力_北海道投入係数表!T17</f>
        <v>0</v>
      </c>
      <c r="U17" s="194">
        <f>入力_北海道投入係数表!U17</f>
        <v>0</v>
      </c>
      <c r="V17" s="194">
        <f>入力_北海道投入係数表!V17</f>
        <v>0</v>
      </c>
      <c r="W17" s="194">
        <f>入力_北海道投入係数表!W17</f>
        <v>0</v>
      </c>
      <c r="X17" s="194">
        <f>入力_北海道投入係数表!X17</f>
        <v>0</v>
      </c>
      <c r="Y17" s="194">
        <f>入力_北海道投入係数表!Y17</f>
        <v>3.7074307504899104E-4</v>
      </c>
      <c r="Z17" s="194">
        <f>入力_北海道投入係数表!Z17</f>
        <v>0</v>
      </c>
      <c r="AA17" s="194">
        <f>入力_北海道投入係数表!AA17</f>
        <v>0</v>
      </c>
      <c r="AB17" s="194">
        <f>入力_北海道投入係数表!AB17</f>
        <v>0</v>
      </c>
      <c r="AC17" s="194">
        <f>入力_北海道投入係数表!AC17</f>
        <v>0</v>
      </c>
      <c r="AD17" s="194">
        <f>入力_北海道投入係数表!AD17</f>
        <v>0</v>
      </c>
      <c r="AE17" s="194">
        <f>入力_北海道投入係数表!AE17</f>
        <v>0</v>
      </c>
      <c r="AF17" s="194">
        <f>入力_北海道投入係数表!AF17</f>
        <v>0</v>
      </c>
      <c r="AG17" s="194">
        <f>入力_北海道投入係数表!AG17</f>
        <v>0</v>
      </c>
      <c r="AH17" s="194">
        <f>入力_北海道投入係数表!AH17</f>
        <v>0</v>
      </c>
      <c r="AI17" s="194">
        <f>入力_北海道投入係数表!AI17</f>
        <v>0</v>
      </c>
      <c r="AJ17" s="194">
        <f>入力_北海道投入係数表!AJ17</f>
        <v>0</v>
      </c>
      <c r="AK17" s="194">
        <f>入力_北海道投入係数表!AK17</f>
        <v>0</v>
      </c>
      <c r="AL17" s="194">
        <f>入力_北海道投入係数表!AL17</f>
        <v>0</v>
      </c>
      <c r="AM17" s="194">
        <f>入力_北海道投入係数表!AM17</f>
        <v>0</v>
      </c>
      <c r="AN17" s="194">
        <f>入力_北海道投入係数表!AN17</f>
        <v>0</v>
      </c>
      <c r="AO17" s="194">
        <f>入力_北海道投入係数表!AO17</f>
        <v>0</v>
      </c>
      <c r="AP17" s="194">
        <f>入力_北海道投入係数表!AP17</f>
        <v>0</v>
      </c>
      <c r="AQ17" s="194">
        <f>入力_北海道投入係数表!AQ17</f>
        <v>0</v>
      </c>
      <c r="AR17" s="194">
        <f>入力_北海道投入係数表!AR17</f>
        <v>0</v>
      </c>
      <c r="AS17" s="194">
        <f>入力_北海道投入係数表!AS17</f>
        <v>0</v>
      </c>
      <c r="AT17" s="194">
        <f>入力_北海道投入係数表!AT17</f>
        <v>0</v>
      </c>
      <c r="AU17" s="194">
        <f>入力_北海道投入係数表!AU17</f>
        <v>0</v>
      </c>
      <c r="AV17" s="194">
        <f>入力_北海道投入係数表!AV17</f>
        <v>0</v>
      </c>
      <c r="AW17" s="194">
        <f>入力_北海道投入係数表!AW17</f>
        <v>0</v>
      </c>
      <c r="AX17" s="194">
        <f>入力_北海道投入係数表!AX17</f>
        <v>0</v>
      </c>
      <c r="AY17" s="194">
        <f>入力_北海道投入係数表!AY17</f>
        <v>0</v>
      </c>
      <c r="AZ17" s="194">
        <f>入力_北海道投入係数表!AZ17</f>
        <v>0</v>
      </c>
      <c r="BA17" s="194">
        <f>入力_北海道投入係数表!BA17</f>
        <v>0</v>
      </c>
      <c r="BB17" s="194">
        <f>入力_北海道投入係数表!BB17</f>
        <v>0</v>
      </c>
      <c r="BC17" s="194">
        <f>入力_北海道投入係数表!BC17</f>
        <v>0</v>
      </c>
      <c r="BD17" s="194">
        <f>入力_北海道投入係数表!BD17</f>
        <v>0</v>
      </c>
      <c r="BE17" s="194">
        <f>入力_北海道投入係数表!BE17</f>
        <v>0</v>
      </c>
      <c r="BF17" s="194">
        <f>入力_北海道投入係数表!BF17</f>
        <v>0</v>
      </c>
      <c r="BG17" s="194">
        <f>入力_北海道投入係数表!BG17</f>
        <v>0</v>
      </c>
      <c r="BH17" s="194">
        <f>入力_北海道投入係数表!BH17</f>
        <v>0</v>
      </c>
      <c r="BI17" s="194">
        <f>入力_北海道投入係数表!BI17</f>
        <v>0</v>
      </c>
      <c r="BJ17" s="194">
        <f>入力_北海道投入係数表!BJ17</f>
        <v>0</v>
      </c>
      <c r="BK17" s="194">
        <f>入力_北海道投入係数表!BK17</f>
        <v>0</v>
      </c>
      <c r="BL17" s="194">
        <f>入力_北海道投入係数表!BL17</f>
        <v>0</v>
      </c>
      <c r="BM17" s="194">
        <f>入力_北海道投入係数表!BM17</f>
        <v>1.0877725830119783E-4</v>
      </c>
      <c r="BN17" s="194">
        <f>入力_北海道投入係数表!BN17</f>
        <v>0</v>
      </c>
      <c r="BO17" s="194">
        <f>入力_北海道投入係数表!BO17</f>
        <v>0</v>
      </c>
      <c r="BP17" s="194">
        <f>入力_北海道投入係数表!BP17</f>
        <v>0</v>
      </c>
      <c r="BQ17" s="194">
        <f>入力_北海道投入係数表!BQ17</f>
        <v>0</v>
      </c>
      <c r="BR17" s="194">
        <f>入力_北海道投入係数表!BR17</f>
        <v>0</v>
      </c>
      <c r="BS17" s="194">
        <f>入力_北海道投入係数表!BS17</f>
        <v>3.5464851511084779E-5</v>
      </c>
      <c r="BT17" s="194">
        <f>入力_北海道投入係数表!BT17</f>
        <v>0</v>
      </c>
      <c r="BU17" s="194">
        <f>入力_北海道投入係数表!BU17</f>
        <v>0</v>
      </c>
      <c r="BV17" s="194">
        <f>入力_北海道投入係数表!BV17</f>
        <v>0</v>
      </c>
      <c r="BW17" s="194">
        <f>入力_北海道投入係数表!BW17</f>
        <v>0</v>
      </c>
      <c r="BX17" s="194">
        <f>入力_北海道投入係数表!BX17</f>
        <v>0</v>
      </c>
      <c r="BY17" s="194">
        <f>入力_北海道投入係数表!BY17</f>
        <v>0</v>
      </c>
      <c r="BZ17" s="194">
        <f>入力_北海道投入係数表!BZ17</f>
        <v>0</v>
      </c>
      <c r="CA17" s="194">
        <f>入力_北海道投入係数表!CA17</f>
        <v>0</v>
      </c>
      <c r="CB17" s="194">
        <f>入力_北海道投入係数表!CB17</f>
        <v>0</v>
      </c>
      <c r="CC17" s="194">
        <f>入力_北海道投入係数表!CC17</f>
        <v>0</v>
      </c>
      <c r="CD17" s="194">
        <f>入力_北海道投入係数表!CD17</f>
        <v>0</v>
      </c>
      <c r="CE17" s="194">
        <f>入力_北海道投入係数表!CE17</f>
        <v>0</v>
      </c>
      <c r="CF17" s="194">
        <f>入力_北海道投入係数表!CF17</f>
        <v>0</v>
      </c>
      <c r="CG17" s="194">
        <f>入力_北海道投入係数表!CG17</f>
        <v>0</v>
      </c>
      <c r="CH17" s="194">
        <f>入力_北海道投入係数表!CH17</f>
        <v>0</v>
      </c>
      <c r="CI17" s="194">
        <f>入力_北海道投入係数表!CI17</f>
        <v>0</v>
      </c>
      <c r="CJ17" s="194">
        <f>入力_北海道投入係数表!CJ17</f>
        <v>0</v>
      </c>
      <c r="CK17" s="194">
        <f>入力_北海道投入係数表!CK17</f>
        <v>0</v>
      </c>
      <c r="CL17" s="194">
        <f>入力_北海道投入係数表!CL17</f>
        <v>4.5701160006165857E-4</v>
      </c>
      <c r="CM17" s="194">
        <f>入力_北海道投入係数表!CM17</f>
        <v>4.1094832859238321E-3</v>
      </c>
      <c r="CN17" s="194">
        <f>入力_北海道投入係数表!CN17</f>
        <v>1.2847336930587674E-5</v>
      </c>
      <c r="CO17" s="194">
        <f>入力_北海道投入係数表!CO17</f>
        <v>0</v>
      </c>
      <c r="CP17" s="194">
        <f>入力_北海道投入係数表!CP17</f>
        <v>7.5628320083251653E-5</v>
      </c>
      <c r="CQ17" s="194">
        <f>入力_北海道投入係数表!CQ17</f>
        <v>1.9107671730199674E-5</v>
      </c>
      <c r="CR17" s="194">
        <f>入力_北海道投入係数表!CR17</f>
        <v>0</v>
      </c>
      <c r="CS17" s="194">
        <f>入力_北海道投入係数表!CS17</f>
        <v>0</v>
      </c>
      <c r="CT17" s="194">
        <f>入力_北海道投入係数表!CT17</f>
        <v>0</v>
      </c>
      <c r="CU17" s="194">
        <f>入力_北海道投入係数表!CU17</f>
        <v>0</v>
      </c>
      <c r="CV17" s="194">
        <f>入力_北海道投入係数表!CV17</f>
        <v>0</v>
      </c>
      <c r="CW17" s="194">
        <f>入力_北海道投入係数表!CW17</f>
        <v>0</v>
      </c>
      <c r="CX17" s="194">
        <f>入力_北海道投入係数表!CX17</f>
        <v>0</v>
      </c>
      <c r="CY17" s="194">
        <f>入力_北海道投入係数表!CY17</f>
        <v>0</v>
      </c>
      <c r="CZ17" s="194">
        <f>入力_北海道投入係数表!CZ17</f>
        <v>8.6047940995697607E-4</v>
      </c>
      <c r="DA17" s="194">
        <f>入力_北海道投入係数表!DA17</f>
        <v>0</v>
      </c>
      <c r="DB17" s="194">
        <f>入力_北海道投入係数表!DB17</f>
        <v>0</v>
      </c>
      <c r="DC17" s="194">
        <f>入力_北海道投入係数表!DC17</f>
        <v>0</v>
      </c>
      <c r="DD17" s="194" t="str">
        <f>入力_北海道投入係数表!DD17</f>
        <v>-</v>
      </c>
      <c r="DE17" s="194" t="str">
        <f>入力_北海道投入係数表!DE17</f>
        <v>-</v>
      </c>
      <c r="DF17" s="194" t="str">
        <f>入力_北海道投入係数表!DF17</f>
        <v>-</v>
      </c>
      <c r="DG17" s="194" t="str">
        <f>入力_北海道投入係数表!DG17</f>
        <v>-</v>
      </c>
      <c r="DH17" s="194" t="str">
        <f>入力_北海道投入係数表!DH17</f>
        <v>-</v>
      </c>
      <c r="DI17" s="194" t="str">
        <f>入力_北海道投入係数表!DI17</f>
        <v>-</v>
      </c>
      <c r="DJ17" s="194" t="str">
        <f>入力_北海道投入係数表!DJ17</f>
        <v>-</v>
      </c>
      <c r="DK17" s="194" t="str">
        <f>入力_北海道投入係数表!DK17</f>
        <v>-</v>
      </c>
      <c r="DL17" s="194" t="str">
        <f>入力_北海道投入係数表!DL17</f>
        <v>-</v>
      </c>
      <c r="DM17" s="194" t="str">
        <f>入力_北海道投入係数表!DM17</f>
        <v>-</v>
      </c>
      <c r="DN17" s="194" t="str">
        <f>入力_北海道投入係数表!DN17</f>
        <v>-</v>
      </c>
      <c r="DO17" s="194" t="str">
        <f>入力_北海道投入係数表!DO17</f>
        <v>-</v>
      </c>
      <c r="DP17" s="194" t="str">
        <f>入力_北海道投入係数表!DP17</f>
        <v>-</v>
      </c>
      <c r="DQ17" s="194" t="str">
        <f>入力_北海道投入係数表!DQ17</f>
        <v>-</v>
      </c>
      <c r="DR17" s="194" t="str">
        <f>入力_北海道投入係数表!DR17</f>
        <v>-</v>
      </c>
      <c r="DS17" s="194" t="str">
        <f>入力_北海道投入係数表!DS17</f>
        <v>-</v>
      </c>
      <c r="DT17" s="242">
        <f>入力_北海道投入係数表!DT17</f>
        <v>3.8289116612476868E-3</v>
      </c>
      <c r="DU17"/>
      <c r="DV17"/>
    </row>
    <row r="18" spans="2:126" s="22" customFormat="1" x14ac:dyDescent="0.25">
      <c r="B18" s="53">
        <v>15</v>
      </c>
      <c r="C18" s="360" t="str">
        <v>繊維工業製品</v>
      </c>
      <c r="D18" s="193">
        <f>入力_北海道投入係数表!D18</f>
        <v>5.0315836699951994E-5</v>
      </c>
      <c r="E18" s="194">
        <f>入力_北海道投入係数表!E18</f>
        <v>0</v>
      </c>
      <c r="F18" s="194">
        <f>入力_北海道投入係数表!F18</f>
        <v>4.0528715516050295E-5</v>
      </c>
      <c r="G18" s="194">
        <f>入力_北海道投入係数表!G18</f>
        <v>1.2583364791745311E-4</v>
      </c>
      <c r="H18" s="194">
        <f>入力_北海道投入係数表!H18</f>
        <v>1.5954809081304845E-3</v>
      </c>
      <c r="I18" s="194">
        <f>入力_北海道投入係数表!I18</f>
        <v>1.6609733155106689E-2</v>
      </c>
      <c r="J18" s="194">
        <f>入力_北海道投入係数表!J18</f>
        <v>0</v>
      </c>
      <c r="K18" s="194">
        <f>入力_北海道投入係数表!K18</f>
        <v>0</v>
      </c>
      <c r="L18" s="194">
        <f>入力_北海道投入係数表!L18</f>
        <v>1.9939543304700148E-6</v>
      </c>
      <c r="M18" s="194">
        <f>入力_北海道投入係数表!M18</f>
        <v>0</v>
      </c>
      <c r="N18" s="194">
        <f>入力_北海道投入係数表!N18</f>
        <v>0</v>
      </c>
      <c r="O18" s="194">
        <f>入力_北海道投入係数表!O18</f>
        <v>1.5984629180579955E-6</v>
      </c>
      <c r="P18" s="194">
        <f>入力_北海道投入係数表!P18</f>
        <v>5.0506007058214487E-5</v>
      </c>
      <c r="Q18" s="194">
        <f>入力_北海道投入係数表!Q18</f>
        <v>0</v>
      </c>
      <c r="R18" s="194">
        <f>入力_北海道投入係数表!R18</f>
        <v>0.19204222492894843</v>
      </c>
      <c r="S18" s="194">
        <f>入力_北海道投入係数表!S18</f>
        <v>0.26848489531020631</v>
      </c>
      <c r="T18" s="194">
        <f>入力_北海道投入係数表!T18</f>
        <v>3.20015754621766E-4</v>
      </c>
      <c r="U18" s="194">
        <f>入力_北海道投入係数表!U18</f>
        <v>6.1470850022251888E-3</v>
      </c>
      <c r="V18" s="194">
        <f>入力_北海道投入係数表!V18</f>
        <v>2.3574187684617131E-3</v>
      </c>
      <c r="W18" s="194">
        <f>入力_北海道投入係数表!W18</f>
        <v>2.7241581014456422E-3</v>
      </c>
      <c r="X18" s="194">
        <f>入力_北海道投入係数表!X18</f>
        <v>5.1449999505288467E-4</v>
      </c>
      <c r="Y18" s="194">
        <f>入力_北海道投入係数表!Y18</f>
        <v>9.2685768762247763E-4</v>
      </c>
      <c r="Z18" s="194">
        <f>入力_北海道投入係数表!Z18</f>
        <v>0</v>
      </c>
      <c r="AA18" s="194">
        <f>入力_北海道投入係数表!AA18</f>
        <v>0</v>
      </c>
      <c r="AB18" s="194">
        <f>入力_北海道投入係数表!AB18</f>
        <v>0</v>
      </c>
      <c r="AC18" s="194">
        <f>入力_北海道投入係数表!AC18</f>
        <v>0</v>
      </c>
      <c r="AD18" s="194">
        <f>入力_北海道投入係数表!AD18</f>
        <v>0</v>
      </c>
      <c r="AE18" s="194">
        <f>入力_北海道投入係数表!AE18</f>
        <v>4.8214679303504516E-4</v>
      </c>
      <c r="AF18" s="194">
        <f>入力_北海道投入係数表!AF18</f>
        <v>1.2692558038620091E-2</v>
      </c>
      <c r="AG18" s="194">
        <f>入力_北海道投入係数表!AG18</f>
        <v>3.3189361218458738E-2</v>
      </c>
      <c r="AH18" s="194">
        <f>入力_北海道投入係数表!AH18</f>
        <v>2.2427810485001402E-3</v>
      </c>
      <c r="AI18" s="194">
        <f>入力_北海道投入係数表!AI18</f>
        <v>7.3232711587611951E-6</v>
      </c>
      <c r="AJ18" s="194">
        <f>入力_北海道投入係数表!AJ18</f>
        <v>0</v>
      </c>
      <c r="AK18" s="194">
        <f>入力_北海道投入係数表!AK18</f>
        <v>9.0415913200723324E-4</v>
      </c>
      <c r="AL18" s="194">
        <f>入力_北海道投入係数表!AL18</f>
        <v>0</v>
      </c>
      <c r="AM18" s="194">
        <f>入力_北海道投入係数表!AM18</f>
        <v>0</v>
      </c>
      <c r="AN18" s="194">
        <f>入力_北海道投入係数表!AN18</f>
        <v>0</v>
      </c>
      <c r="AO18" s="194">
        <f>入力_北海道投入係数表!AO18</f>
        <v>0</v>
      </c>
      <c r="AP18" s="194">
        <f>入力_北海道投入係数表!AP18</f>
        <v>0</v>
      </c>
      <c r="AQ18" s="194">
        <f>入力_北海道投入係数表!AQ18</f>
        <v>2.8698522026115655E-4</v>
      </c>
      <c r="AR18" s="194">
        <f>入力_北海道投入係数表!AR18</f>
        <v>1.0999990833340972E-4</v>
      </c>
      <c r="AS18" s="194">
        <f>入力_北海道投入係数表!AS18</f>
        <v>2.8070797506131256E-4</v>
      </c>
      <c r="AT18" s="194">
        <f>入力_北海道投入係数表!AT18</f>
        <v>1.0151940712666238E-4</v>
      </c>
      <c r="AU18" s="194">
        <f>入力_北海道投入係数表!AU18</f>
        <v>2.589868434683518E-5</v>
      </c>
      <c r="AV18" s="194">
        <f>入力_北海道投入係数表!AV18</f>
        <v>3.8309283616396372E-4</v>
      </c>
      <c r="AW18" s="194">
        <f>入力_北海道投入係数表!AW18</f>
        <v>2.2118815600025042E-3</v>
      </c>
      <c r="AX18" s="194">
        <f>入力_北海道投入係数表!AX18</f>
        <v>8.6221762372822898E-5</v>
      </c>
      <c r="AY18" s="194">
        <f>入力_北海道投入係数表!AY18</f>
        <v>0</v>
      </c>
      <c r="AZ18" s="194">
        <f>入力_北海道投入係数表!AZ18</f>
        <v>2.0632737276478678E-3</v>
      </c>
      <c r="BA18" s="194">
        <f>入力_北海道投入係数表!BA18</f>
        <v>0</v>
      </c>
      <c r="BB18" s="194">
        <f>入力_北海道投入係数表!BB18</f>
        <v>0</v>
      </c>
      <c r="BC18" s="194">
        <f>入力_北海道投入係数表!BC18</f>
        <v>0</v>
      </c>
      <c r="BD18" s="194">
        <f>入力_北海道投入係数表!BD18</f>
        <v>0</v>
      </c>
      <c r="BE18" s="194">
        <f>入力_北海道投入係数表!BE18</f>
        <v>3.8844002486016156E-5</v>
      </c>
      <c r="BF18" s="194">
        <f>入力_北海道投入係数表!BF18</f>
        <v>7.1874255989146985E-4</v>
      </c>
      <c r="BG18" s="194">
        <f>入力_北海道投入係数表!BG18</f>
        <v>2.8907832545577313E-3</v>
      </c>
      <c r="BH18" s="194">
        <f>入力_北海道投入係数表!BH18</f>
        <v>5.8102376387194239E-5</v>
      </c>
      <c r="BI18" s="194">
        <f>入力_北海道投入係数表!BI18</f>
        <v>2.0427744591290354E-3</v>
      </c>
      <c r="BJ18" s="194">
        <f>入力_北海道投入係数表!BJ18</f>
        <v>2.729332132427195E-5</v>
      </c>
      <c r="BK18" s="194">
        <f>入力_北海道投入係数表!BK18</f>
        <v>3.8366305450764006E-4</v>
      </c>
      <c r="BL18" s="194">
        <f>入力_北海道投入係数表!BL18</f>
        <v>2.0587932530403965E-3</v>
      </c>
      <c r="BM18" s="194">
        <f>入力_北海道投入係数表!BM18</f>
        <v>8.9581271542162923E-5</v>
      </c>
      <c r="BN18" s="194">
        <f>入力_北海道投入係数表!BN18</f>
        <v>4.4740881464196971E-5</v>
      </c>
      <c r="BO18" s="194">
        <f>入力_北海道投入係数表!BO18</f>
        <v>0</v>
      </c>
      <c r="BP18" s="194">
        <f>入力_北海道投入係数表!BP18</f>
        <v>0</v>
      </c>
      <c r="BQ18" s="194">
        <f>入力_北海道投入係数表!BQ18</f>
        <v>8.7885818744287418E-5</v>
      </c>
      <c r="BR18" s="194">
        <f>入力_北海道投入係数表!BR18</f>
        <v>4.3001736195098878E-5</v>
      </c>
      <c r="BS18" s="194">
        <f>入力_北海道投入係数表!BS18</f>
        <v>2.8640554326376041E-4</v>
      </c>
      <c r="BT18" s="194">
        <f>入力_北海道投入係数表!BT18</f>
        <v>7.2677059486173192E-6</v>
      </c>
      <c r="BU18" s="194">
        <f>入力_北海道投入係数表!BU18</f>
        <v>4.3698940519187114E-6</v>
      </c>
      <c r="BV18" s="194">
        <f>入力_北海道投入係数表!BV18</f>
        <v>0</v>
      </c>
      <c r="BW18" s="194">
        <f>入力_北海道投入係数表!BW18</f>
        <v>0</v>
      </c>
      <c r="BX18" s="194">
        <f>入力_北海道投入係数表!BX18</f>
        <v>1.9156241250755198E-4</v>
      </c>
      <c r="BY18" s="194">
        <f>入力_北海道投入係数表!BY18</f>
        <v>5.6545385382503831E-5</v>
      </c>
      <c r="BZ18" s="194">
        <f>入力_北海道投入係数表!BZ18</f>
        <v>2.2955845245067204E-3</v>
      </c>
      <c r="CA18" s="194">
        <f>入力_北海道投入係数表!CA18</f>
        <v>4.494116920069322E-5</v>
      </c>
      <c r="CB18" s="194">
        <f>入力_北海道投入係数表!CB18</f>
        <v>1.1606987406418664E-3</v>
      </c>
      <c r="CC18" s="194">
        <f>入力_北海道投入係数表!CC18</f>
        <v>2.8816598360655737E-4</v>
      </c>
      <c r="CD18" s="194">
        <f>入力_北海道投入係数表!CD18</f>
        <v>1.091630516293772E-3</v>
      </c>
      <c r="CE18" s="194">
        <f>入力_北海道投入係数表!CE18</f>
        <v>4.1103773326391363E-5</v>
      </c>
      <c r="CF18" s="194">
        <f>入力_北海道投入係数表!CF18</f>
        <v>1.4983024233543396E-6</v>
      </c>
      <c r="CG18" s="194">
        <f>入力_北海道投入係数表!CG18</f>
        <v>0</v>
      </c>
      <c r="CH18" s="194">
        <f>入力_北海道投入係数表!CH18</f>
        <v>4.7936766079234149E-4</v>
      </c>
      <c r="CI18" s="194">
        <f>入力_北海道投入係数表!CI18</f>
        <v>0</v>
      </c>
      <c r="CJ18" s="194">
        <f>入力_北海道投入係数表!CJ18</f>
        <v>8.0124352995849558E-5</v>
      </c>
      <c r="CK18" s="194">
        <f>入力_北海道投入係数表!CK18</f>
        <v>9.1076182871553533E-5</v>
      </c>
      <c r="CL18" s="194">
        <f>入力_北海道投入係数表!CL18</f>
        <v>4.3421529697069698E-6</v>
      </c>
      <c r="CM18" s="194">
        <f>入力_北海道投入係数表!CM18</f>
        <v>0</v>
      </c>
      <c r="CN18" s="194">
        <f>入力_北海道投入係数表!CN18</f>
        <v>5.4601181954997613E-5</v>
      </c>
      <c r="CO18" s="194">
        <f>入力_北海道投入係数表!CO18</f>
        <v>1.4061586589354273E-3</v>
      </c>
      <c r="CP18" s="194">
        <f>入力_北海道投入係数表!CP18</f>
        <v>6.3527788869931391E-5</v>
      </c>
      <c r="CQ18" s="194">
        <f>入力_北海道投入係数表!CQ18</f>
        <v>6.5512017360684605E-5</v>
      </c>
      <c r="CR18" s="194">
        <f>入力_北海道投入係数表!CR18</f>
        <v>1.6122564562603091E-4</v>
      </c>
      <c r="CS18" s="194">
        <f>入力_北海道投入係数表!CS18</f>
        <v>8.9775471545664292E-5</v>
      </c>
      <c r="CT18" s="194">
        <f>入力_北海道投入係数表!CT18</f>
        <v>0</v>
      </c>
      <c r="CU18" s="194">
        <f>入力_北海道投入係数表!CU18</f>
        <v>1.1047180667433833E-5</v>
      </c>
      <c r="CV18" s="194">
        <f>入力_北海道投入係数表!CV18</f>
        <v>6.4936876789886081E-4</v>
      </c>
      <c r="CW18" s="194">
        <f>入力_北海道投入係数表!CW18</f>
        <v>5.0835239654820389E-4</v>
      </c>
      <c r="CX18" s="194">
        <f>入力_北海道投入係数表!CX18</f>
        <v>0</v>
      </c>
      <c r="CY18" s="194">
        <f>入力_北海道投入係数表!CY18</f>
        <v>2.6145992129613218E-4</v>
      </c>
      <c r="CZ18" s="194">
        <f>入力_北海道投入係数表!CZ18</f>
        <v>1.9877973825835368E-3</v>
      </c>
      <c r="DA18" s="194">
        <f>入力_北海道投入係数表!DA18</f>
        <v>5.0457756402680169E-4</v>
      </c>
      <c r="DB18" s="194">
        <f>入力_北海道投入係数表!DB18</f>
        <v>1.4195285062354105E-2</v>
      </c>
      <c r="DC18" s="194">
        <f>入力_北海道投入係数表!DC18</f>
        <v>1.8269011189769353E-4</v>
      </c>
      <c r="DD18" s="194" t="str">
        <f>入力_北海道投入係数表!DD18</f>
        <v>-</v>
      </c>
      <c r="DE18" s="194" t="str">
        <f>入力_北海道投入係数表!DE18</f>
        <v>-</v>
      </c>
      <c r="DF18" s="194" t="str">
        <f>入力_北海道投入係数表!DF18</f>
        <v>-</v>
      </c>
      <c r="DG18" s="194" t="str">
        <f>入力_北海道投入係数表!DG18</f>
        <v>-</v>
      </c>
      <c r="DH18" s="194" t="str">
        <f>入力_北海道投入係数表!DH18</f>
        <v>-</v>
      </c>
      <c r="DI18" s="194" t="str">
        <f>入力_北海道投入係数表!DI18</f>
        <v>-</v>
      </c>
      <c r="DJ18" s="194" t="str">
        <f>入力_北海道投入係数表!DJ18</f>
        <v>-</v>
      </c>
      <c r="DK18" s="194" t="str">
        <f>入力_北海道投入係数表!DK18</f>
        <v>-</v>
      </c>
      <c r="DL18" s="194" t="str">
        <f>入力_北海道投入係数表!DL18</f>
        <v>-</v>
      </c>
      <c r="DM18" s="194" t="str">
        <f>入力_北海道投入係数表!DM18</f>
        <v>-</v>
      </c>
      <c r="DN18" s="194" t="str">
        <f>入力_北海道投入係数表!DN18</f>
        <v>-</v>
      </c>
      <c r="DO18" s="194" t="str">
        <f>入力_北海道投入係数表!DO18</f>
        <v>-</v>
      </c>
      <c r="DP18" s="194" t="str">
        <f>入力_北海道投入係数表!DP18</f>
        <v>-</v>
      </c>
      <c r="DQ18" s="194" t="str">
        <f>入力_北海道投入係数表!DQ18</f>
        <v>-</v>
      </c>
      <c r="DR18" s="194" t="str">
        <f>入力_北海道投入係数表!DR18</f>
        <v>-</v>
      </c>
      <c r="DS18" s="194" t="str">
        <f>入力_北海道投入係数表!DS18</f>
        <v>-</v>
      </c>
      <c r="DT18" s="242">
        <f>入力_北海道投入係数表!DT18</f>
        <v>6.2661223351565877E-4</v>
      </c>
      <c r="DU18"/>
      <c r="DV18"/>
    </row>
    <row r="19" spans="2:126" s="22" customFormat="1" x14ac:dyDescent="0.25">
      <c r="B19" s="53">
        <v>16</v>
      </c>
      <c r="C19" s="361" t="str">
        <v>衣服・その他の繊維製品</v>
      </c>
      <c r="D19" s="196">
        <f>入力_北海道投入係数表!D19</f>
        <v>3.5011436370383261E-3</v>
      </c>
      <c r="E19" s="197">
        <f>入力_北海道投入係数表!E19</f>
        <v>3.2831147759179095E-3</v>
      </c>
      <c r="F19" s="197">
        <f>入力_北海道投入係数表!F19</f>
        <v>3.8686501174411644E-4</v>
      </c>
      <c r="G19" s="197">
        <f>入力_北海道投入係数表!G19</f>
        <v>2.8941739021014221E-3</v>
      </c>
      <c r="H19" s="197">
        <f>入力_北海道投入係数表!H19</f>
        <v>2.2638580453202819E-4</v>
      </c>
      <c r="I19" s="197">
        <f>入力_北海道投入係数表!I19</f>
        <v>1.115684651998331E-2</v>
      </c>
      <c r="J19" s="197">
        <f>入力_北海道投入係数表!J19</f>
        <v>5.804579168010319E-3</v>
      </c>
      <c r="K19" s="197">
        <f>入力_北海道投入係数表!K19</f>
        <v>4.0989456940677448E-3</v>
      </c>
      <c r="L19" s="197">
        <f>入力_北海道投入係数表!L19</f>
        <v>8.5939431643257641E-4</v>
      </c>
      <c r="M19" s="197">
        <f>入力_北海道投入係数表!M19</f>
        <v>7.155510785369412E-4</v>
      </c>
      <c r="N19" s="197">
        <f>入力_北海道投入係数表!N19</f>
        <v>2.3669164256603326E-4</v>
      </c>
      <c r="O19" s="197">
        <f>入力_北海道投入係数表!O19</f>
        <v>1.013425490048769E-3</v>
      </c>
      <c r="P19" s="197">
        <f>入力_北海道投入係数表!P19</f>
        <v>4.2298780911254633E-4</v>
      </c>
      <c r="Q19" s="197">
        <f>入力_北海道投入係数表!Q19</f>
        <v>4.3489227718294176E-5</v>
      </c>
      <c r="R19" s="197">
        <f>入力_北海道投入係数表!R19</f>
        <v>3.2480714575720666E-3</v>
      </c>
      <c r="S19" s="197">
        <f>入力_北海道投入係数表!S19</f>
        <v>8.7305879626052695E-3</v>
      </c>
      <c r="T19" s="197">
        <f>入力_北海道投入係数表!T19</f>
        <v>1.2554464219776973E-3</v>
      </c>
      <c r="U19" s="197">
        <f>入力_北海道投入係数表!U19</f>
        <v>2.113929684023142E-3</v>
      </c>
      <c r="V19" s="197">
        <f>入力_北海道投入係数表!V19</f>
        <v>8.9941679921230029E-4</v>
      </c>
      <c r="W19" s="197">
        <f>入力_北海道投入係数表!W19</f>
        <v>1.5208490014205732E-3</v>
      </c>
      <c r="X19" s="197">
        <f>入力_北海道投入係数表!X19</f>
        <v>4.0566345763785134E-4</v>
      </c>
      <c r="Y19" s="197">
        <f>入力_北海道投入係数表!Y19</f>
        <v>2.6481648217785074E-3</v>
      </c>
      <c r="Z19" s="197">
        <f>入力_北海道投入係数表!Z19</f>
        <v>3.3416875522138681E-4</v>
      </c>
      <c r="AA19" s="197">
        <f>入力_北海道投入係数表!AA19</f>
        <v>1.4725154982256187E-4</v>
      </c>
      <c r="AB19" s="197">
        <f>入力_北海道投入係数表!AB19</f>
        <v>9.2676653048872747E-4</v>
      </c>
      <c r="AC19" s="197">
        <f>入力_北海道投入係数表!AC19</f>
        <v>4.7324583543664815E-4</v>
      </c>
      <c r="AD19" s="197">
        <f>入力_北海道投入係数表!AD19</f>
        <v>1.4726684364524192E-5</v>
      </c>
      <c r="AE19" s="197">
        <f>入力_北海道投入係数表!AE19</f>
        <v>1.3775622658144149E-4</v>
      </c>
      <c r="AF19" s="197">
        <f>入力_北海道投入係数表!AF19</f>
        <v>2.0611846387502712E-3</v>
      </c>
      <c r="AG19" s="197">
        <f>入力_北海道投入係数表!AG19</f>
        <v>2.0459195271652648E-3</v>
      </c>
      <c r="AH19" s="197">
        <f>入力_北海道投入係数表!AH19</f>
        <v>2.382954864031399E-3</v>
      </c>
      <c r="AI19" s="197">
        <f>入力_北海道投入係数表!AI19</f>
        <v>7.6162020051116427E-4</v>
      </c>
      <c r="AJ19" s="197">
        <f>入力_北海道投入係数表!AJ19</f>
        <v>4.3222003929273087E-3</v>
      </c>
      <c r="AK19" s="197">
        <f>入力_北海道投入係数表!AK19</f>
        <v>1.4466546112115732E-3</v>
      </c>
      <c r="AL19" s="197">
        <f>入力_北海道投入係数表!AL19</f>
        <v>7.4247529841795651E-5</v>
      </c>
      <c r="AM19" s="197">
        <f>入力_北海道投入係数表!AM19</f>
        <v>1.9870879833895665E-4</v>
      </c>
      <c r="AN19" s="197">
        <f>入力_北海道投入係数表!AN19</f>
        <v>1.5824482351679005E-3</v>
      </c>
      <c r="AO19" s="197">
        <f>入力_北海道投入係数表!AO19</f>
        <v>4.0051622090694672E-4</v>
      </c>
      <c r="AP19" s="197">
        <f>入力_北海道投入係数表!AP19</f>
        <v>3.2020493115593977E-4</v>
      </c>
      <c r="AQ19" s="197">
        <f>入力_北海道投入係数表!AQ19</f>
        <v>1.578418711436361E-3</v>
      </c>
      <c r="AR19" s="197">
        <f>入力_北海道投入係数表!AR19</f>
        <v>1.0083324930562558E-3</v>
      </c>
      <c r="AS19" s="197">
        <f>入力_北海道投入係数表!AS19</f>
        <v>6.5006057382619744E-4</v>
      </c>
      <c r="AT19" s="197">
        <f>入力_北海道投入係数表!AT19</f>
        <v>1.1505532807688404E-3</v>
      </c>
      <c r="AU19" s="197">
        <f>入力_北海道投入係数表!AU19</f>
        <v>7.122138195379675E-4</v>
      </c>
      <c r="AV19" s="197">
        <f>入力_北海道投入係数表!AV19</f>
        <v>7.6618567232792745E-4</v>
      </c>
      <c r="AW19" s="197">
        <f>入力_北海道投入係数表!AW19</f>
        <v>3.7768920977401246E-3</v>
      </c>
      <c r="AX19" s="197">
        <f>入力_北海道投入係数表!AX19</f>
        <v>3.5843618357844949E-3</v>
      </c>
      <c r="AY19" s="197">
        <f>入力_北海道投入係数表!AY19</f>
        <v>2.2934917471895328E-3</v>
      </c>
      <c r="AZ19" s="197">
        <f>入力_北海道投入係数表!AZ19</f>
        <v>5.1581843191196696E-3</v>
      </c>
      <c r="BA19" s="197">
        <f>入力_北海道投入係数表!BA19</f>
        <v>1.8206645425580337E-3</v>
      </c>
      <c r="BB19" s="197">
        <f>入力_北海道投入係数表!BB19</f>
        <v>1.6835016835016834E-3</v>
      </c>
      <c r="BC19" s="197">
        <f>入力_北海道投入係数表!BC19</f>
        <v>5.0333593925699048E-4</v>
      </c>
      <c r="BD19" s="197">
        <f>入力_北海道投入係数表!BD19</f>
        <v>1.7444395987788923E-3</v>
      </c>
      <c r="BE19" s="197">
        <f>入力_北海道投入係数表!BE19</f>
        <v>6.9919204474829086E-4</v>
      </c>
      <c r="BF19" s="197">
        <f>入力_北海道投入係数表!BF19</f>
        <v>3.9980054893963009E-4</v>
      </c>
      <c r="BG19" s="197">
        <f>入力_北海道投入係数表!BG19</f>
        <v>8.440243079000675E-4</v>
      </c>
      <c r="BH19" s="197">
        <f>入力_北海道投入係数表!BH19</f>
        <v>2.7114442314023977E-4</v>
      </c>
      <c r="BI19" s="197">
        <f>入力_北海道投入係数表!BI19</f>
        <v>2.5070413816583614E-3</v>
      </c>
      <c r="BJ19" s="197">
        <f>入力_北海道投入係数表!BJ19</f>
        <v>1.3919593875378695E-3</v>
      </c>
      <c r="BK19" s="197">
        <f>入力_北海道投入係数表!BK19</f>
        <v>2.733742421223095E-3</v>
      </c>
      <c r="BL19" s="197">
        <f>入力_北海道投入係数表!BL19</f>
        <v>1.4963015249775738E-3</v>
      </c>
      <c r="BM19" s="197">
        <f>入力_北海道投入係数表!BM19</f>
        <v>7.5504214585537317E-4</v>
      </c>
      <c r="BN19" s="197">
        <f>入力_北海道投入係数表!BN19</f>
        <v>8.8449281048450933E-4</v>
      </c>
      <c r="BO19" s="197">
        <f>入力_北海道投入係数表!BO19</f>
        <v>1.100341384396602E-4</v>
      </c>
      <c r="BP19" s="197">
        <f>入力_北海道投入係数表!BP19</f>
        <v>3.8094301829755337E-4</v>
      </c>
      <c r="BQ19" s="197">
        <f>入力_北海道投入係数表!BQ19</f>
        <v>6.7232651339379883E-4</v>
      </c>
      <c r="BR19" s="197">
        <f>入力_北海道投入係数表!BR19</f>
        <v>1.7254446648283424E-3</v>
      </c>
      <c r="BS19" s="197">
        <f>入力_北海道投入係数表!BS19</f>
        <v>3.6566411292868477E-3</v>
      </c>
      <c r="BT19" s="197">
        <f>入力_北海道投入係数表!BT19</f>
        <v>1.6092777457652634E-3</v>
      </c>
      <c r="BU19" s="197">
        <f>入力_北海道投入係数表!BU19</f>
        <v>2.2723449069977298E-4</v>
      </c>
      <c r="BV19" s="197">
        <f>入力_北海道投入係数表!BV19</f>
        <v>2.3723197728899205E-5</v>
      </c>
      <c r="BW19" s="197">
        <f>入力_北海道投入係数表!BW19</f>
        <v>0</v>
      </c>
      <c r="BX19" s="197">
        <f>入力_北海道投入係数表!BX19</f>
        <v>1.4588214490959728E-3</v>
      </c>
      <c r="BY19" s="197">
        <f>入力_北海道投入係数表!BY19</f>
        <v>1.1643208899215561E-3</v>
      </c>
      <c r="BZ19" s="197">
        <f>入力_北海道投入係数表!BZ19</f>
        <v>2.5667165549602701E-3</v>
      </c>
      <c r="CA19" s="197">
        <f>入力_北海道投入係数表!CA19</f>
        <v>1.5841762143244359E-3</v>
      </c>
      <c r="CB19" s="197">
        <f>入力_北海道投入係数表!CB19</f>
        <v>3.4820962219255994E-4</v>
      </c>
      <c r="CC19" s="197">
        <f>入力_北海道投入係数表!CC19</f>
        <v>8.8851178278688526E-4</v>
      </c>
      <c r="CD19" s="197">
        <f>入力_北海道投入係数表!CD19</f>
        <v>2.4727804303871967E-3</v>
      </c>
      <c r="CE19" s="197">
        <f>入力_北海道投入係数表!CE19</f>
        <v>1.8222672841366838E-3</v>
      </c>
      <c r="CF19" s="197">
        <f>入力_北海道投入係数表!CF19</f>
        <v>5.0492791667041239E-4</v>
      </c>
      <c r="CG19" s="197">
        <f>入力_北海道投入係数表!CG19</f>
        <v>9.5520199145142457E-4</v>
      </c>
      <c r="CH19" s="197">
        <f>入力_北海道投入係数表!CH19</f>
        <v>1.086566697795974E-3</v>
      </c>
      <c r="CI19" s="197">
        <f>入力_北海道投入係数表!CI19</f>
        <v>9.1289098159803969E-4</v>
      </c>
      <c r="CJ19" s="197">
        <f>入力_北海道投入係数表!CJ19</f>
        <v>1.4742880951236319E-3</v>
      </c>
      <c r="CK19" s="197">
        <f>入力_北海道投入係数表!CK19</f>
        <v>2.2847559668639724E-3</v>
      </c>
      <c r="CL19" s="197">
        <f>入力_北海道投入係数表!CL19</f>
        <v>2.7138456060668559E-4</v>
      </c>
      <c r="CM19" s="197">
        <f>入力_北海道投入係数表!CM19</f>
        <v>3.5393815583968265E-3</v>
      </c>
      <c r="CN19" s="197">
        <f>入力_北海道投入係数表!CN19</f>
        <v>2.9516756598025181E-3</v>
      </c>
      <c r="CO19" s="197">
        <f>入力_北海道投入係数表!CO19</f>
        <v>4.8978560030335109E-3</v>
      </c>
      <c r="CP19" s="197">
        <f>入力_北海道投入係数表!CP19</f>
        <v>6.7732723466560184E-3</v>
      </c>
      <c r="CQ19" s="197">
        <f>入力_北海道投入係数表!CQ19</f>
        <v>3.8542903547202773E-3</v>
      </c>
      <c r="CR19" s="197">
        <f>入力_北海道投入係数表!CR19</f>
        <v>2.1893615877832302E-2</v>
      </c>
      <c r="CS19" s="197">
        <f>入力_北海道投入係数表!CS19</f>
        <v>2.6962566620881176E-3</v>
      </c>
      <c r="CT19" s="197">
        <f>入力_北海道投入係数表!CT19</f>
        <v>3.4719869927511687E-4</v>
      </c>
      <c r="CU19" s="197">
        <f>入力_北海道投入係数表!CU19</f>
        <v>8.8561565017261222E-4</v>
      </c>
      <c r="CV19" s="197">
        <f>入力_北海道投入係数表!CV19</f>
        <v>2.4706452341151969E-3</v>
      </c>
      <c r="CW19" s="197">
        <f>入力_北海道投入係数表!CW19</f>
        <v>9.9253722014575555E-3</v>
      </c>
      <c r="CX19" s="197">
        <f>入力_北海道投入係数表!CX19</f>
        <v>6.1164376579409061E-4</v>
      </c>
      <c r="CY19" s="197">
        <f>入力_北海道投入係数表!CY19</f>
        <v>5.7698443648739675E-3</v>
      </c>
      <c r="CZ19" s="197">
        <f>入力_北海道投入係数表!CZ19</f>
        <v>4.2514278861288919E-3</v>
      </c>
      <c r="DA19" s="197">
        <f>入力_北海道投入係数表!DA19</f>
        <v>3.5456801796477956E-3</v>
      </c>
      <c r="DB19" s="197">
        <f>入力_北海道投入係数表!DB19</f>
        <v>2.2502155580324283E-3</v>
      </c>
      <c r="DC19" s="197">
        <f>入力_北海道投入係数表!DC19</f>
        <v>4.820989063966913E-4</v>
      </c>
      <c r="DD19" s="197" t="str">
        <f>入力_北海道投入係数表!DD19</f>
        <v>-</v>
      </c>
      <c r="DE19" s="197" t="str">
        <f>入力_北海道投入係数表!DE19</f>
        <v>-</v>
      </c>
      <c r="DF19" s="197" t="str">
        <f>入力_北海道投入係数表!DF19</f>
        <v>-</v>
      </c>
      <c r="DG19" s="197" t="str">
        <f>入力_北海道投入係数表!DG19</f>
        <v>-</v>
      </c>
      <c r="DH19" s="197" t="str">
        <f>入力_北海道投入係数表!DH19</f>
        <v>-</v>
      </c>
      <c r="DI19" s="197" t="str">
        <f>入力_北海道投入係数表!DI19</f>
        <v>-</v>
      </c>
      <c r="DJ19" s="197" t="str">
        <f>入力_北海道投入係数表!DJ19</f>
        <v>-</v>
      </c>
      <c r="DK19" s="197" t="str">
        <f>入力_北海道投入係数表!DK19</f>
        <v>-</v>
      </c>
      <c r="DL19" s="197" t="str">
        <f>入力_北海道投入係数表!DL19</f>
        <v>-</v>
      </c>
      <c r="DM19" s="197" t="str">
        <f>入力_北海道投入係数表!DM19</f>
        <v>-</v>
      </c>
      <c r="DN19" s="197" t="str">
        <f>入力_北海道投入係数表!DN19</f>
        <v>-</v>
      </c>
      <c r="DO19" s="197" t="str">
        <f>入力_北海道投入係数表!DO19</f>
        <v>-</v>
      </c>
      <c r="DP19" s="197" t="str">
        <f>入力_北海道投入係数表!DP19</f>
        <v>-</v>
      </c>
      <c r="DQ19" s="197" t="str">
        <f>入力_北海道投入係数表!DQ19</f>
        <v>-</v>
      </c>
      <c r="DR19" s="197" t="str">
        <f>入力_北海道投入係数表!DR19</f>
        <v>-</v>
      </c>
      <c r="DS19" s="197" t="str">
        <f>入力_北海道投入係数表!DS19</f>
        <v>-</v>
      </c>
      <c r="DT19" s="243">
        <f>入力_北海道投入係数表!DT19</f>
        <v>2.0258768131769379E-3</v>
      </c>
      <c r="DU19"/>
      <c r="DV19"/>
    </row>
    <row r="20" spans="2:126" s="22" customFormat="1" x14ac:dyDescent="0.25">
      <c r="B20" s="53">
        <v>17</v>
      </c>
      <c r="C20" s="360" t="str">
        <v>木材・木製品</v>
      </c>
      <c r="D20" s="193">
        <f>入力_北海道投入係数表!D20</f>
        <v>9.224570061657865E-5</v>
      </c>
      <c r="E20" s="194">
        <f>入力_北海道投入係数表!E20</f>
        <v>1.2676118825937874E-5</v>
      </c>
      <c r="F20" s="194">
        <f>入力_北海道投入係数表!F20</f>
        <v>1.8735319854465066E-3</v>
      </c>
      <c r="G20" s="194">
        <f>入力_北海道投入係数表!G20</f>
        <v>9.151538030360227E-5</v>
      </c>
      <c r="H20" s="194">
        <f>入力_北海道投入係数表!H20</f>
        <v>1.9296694767253833E-3</v>
      </c>
      <c r="I20" s="194">
        <f>入力_北海道投入係数表!I20</f>
        <v>2.0580933992489022E-3</v>
      </c>
      <c r="J20" s="194">
        <f>入力_北海道投入係数表!J20</f>
        <v>6.4495324089003543E-4</v>
      </c>
      <c r="K20" s="194">
        <f>入力_北海道投入係数表!K20</f>
        <v>5.3021188082468342E-4</v>
      </c>
      <c r="L20" s="194">
        <f>入力_北海道投入係数表!L20</f>
        <v>1.8543775273371137E-4</v>
      </c>
      <c r="M20" s="194">
        <f>入力_北海道投入係数表!M20</f>
        <v>7.8675883149814164E-4</v>
      </c>
      <c r="N20" s="194">
        <f>入力_北海道投入係数表!N20</f>
        <v>0</v>
      </c>
      <c r="O20" s="194">
        <f>入力_北海道投入係数表!O20</f>
        <v>1.8222477265861147E-4</v>
      </c>
      <c r="P20" s="194">
        <f>入力_北海道投入係数表!P20</f>
        <v>2.1465052999741156E-4</v>
      </c>
      <c r="Q20" s="194">
        <f>入力_北海道投入係数表!Q20</f>
        <v>1.3568639048107784E-3</v>
      </c>
      <c r="R20" s="194">
        <f>入力_北海道投入係数表!R20</f>
        <v>0</v>
      </c>
      <c r="S20" s="194">
        <f>入力_北海道投入係数表!S20</f>
        <v>2.3178552113111334E-4</v>
      </c>
      <c r="T20" s="194">
        <f>入力_北海道投入係数表!T20</f>
        <v>0.1111111111111111</v>
      </c>
      <c r="U20" s="194">
        <f>入力_北海道投入係数表!U20</f>
        <v>0.13718291054739654</v>
      </c>
      <c r="V20" s="194">
        <f>入力_北海道投入係数表!V20</f>
        <v>8.7804381579943955E-2</v>
      </c>
      <c r="W20" s="194">
        <f>入力_北海道投入係数表!W20</f>
        <v>7.8549344029414225E-4</v>
      </c>
      <c r="X20" s="194">
        <f>入力_北海道投入係数表!X20</f>
        <v>8.9048076066845428E-5</v>
      </c>
      <c r="Y20" s="194">
        <f>入力_北海道投入係数表!Y20</f>
        <v>2.6481648217785073E-4</v>
      </c>
      <c r="Z20" s="194">
        <f>入力_北海道投入係数表!Z20</f>
        <v>0</v>
      </c>
      <c r="AA20" s="194">
        <f>入力_北海道投入係数表!AA20</f>
        <v>2.9450309964512378E-5</v>
      </c>
      <c r="AB20" s="194">
        <f>入力_北海道投入係数表!AB20</f>
        <v>0</v>
      </c>
      <c r="AC20" s="194">
        <f>入力_北海道投入係数表!AC20</f>
        <v>1.5774861181221605E-4</v>
      </c>
      <c r="AD20" s="194">
        <f>入力_北海道投入係数表!AD20</f>
        <v>0</v>
      </c>
      <c r="AE20" s="194">
        <f>入力_北海道投入係数表!AE20</f>
        <v>1.6530747189772978E-4</v>
      </c>
      <c r="AF20" s="194">
        <f>入力_北海道投入係数表!AF20</f>
        <v>1.0848340203948796E-4</v>
      </c>
      <c r="AG20" s="194">
        <f>入力_北海道投入係数表!AG20</f>
        <v>4.5464878381450331E-4</v>
      </c>
      <c r="AH20" s="194">
        <f>入力_北海道投入係数表!AH20</f>
        <v>7.9899074852817498E-3</v>
      </c>
      <c r="AI20" s="194">
        <f>入力_北海道投入係数表!AI20</f>
        <v>1.0984906738141793E-4</v>
      </c>
      <c r="AJ20" s="194">
        <f>入力_北海道投入係数表!AJ20</f>
        <v>6.6797642436149315E-3</v>
      </c>
      <c r="AK20" s="194">
        <f>入力_北海道投入係数表!AK20</f>
        <v>2.6220614828209765E-3</v>
      </c>
      <c r="AL20" s="194">
        <f>入力_北海道投入係数表!AL20</f>
        <v>0</v>
      </c>
      <c r="AM20" s="194">
        <f>入力_北海道投入係数表!AM20</f>
        <v>8.1105631975084342E-6</v>
      </c>
      <c r="AN20" s="194">
        <f>入力_北海道投入係数表!AN20</f>
        <v>4.2913850445231198E-4</v>
      </c>
      <c r="AO20" s="194">
        <f>入力_北海道投入係数表!AO20</f>
        <v>0</v>
      </c>
      <c r="AP20" s="194">
        <f>入力_北海道投入係数表!AP20</f>
        <v>0</v>
      </c>
      <c r="AQ20" s="194">
        <f>入力_北海道投入係数表!AQ20</f>
        <v>2.1523891519586742E-4</v>
      </c>
      <c r="AR20" s="194">
        <f>入力_北海道投入係数表!AR20</f>
        <v>1.154999037500802E-3</v>
      </c>
      <c r="AS20" s="194">
        <f>入力_北海道投入係数表!AS20</f>
        <v>9.3076854888750999E-4</v>
      </c>
      <c r="AT20" s="194">
        <f>入力_北海道投入係数表!AT20</f>
        <v>6.7679604751108254E-5</v>
      </c>
      <c r="AU20" s="194">
        <f>入力_北海道投入係数表!AU20</f>
        <v>1.5539210608101107E-4</v>
      </c>
      <c r="AV20" s="194">
        <f>入力_北海道投入係数表!AV20</f>
        <v>1.1492785084918913E-3</v>
      </c>
      <c r="AW20" s="194">
        <f>入力_北海道投入係数表!AW20</f>
        <v>8.3467228679339779E-5</v>
      </c>
      <c r="AX20" s="194">
        <f>入力_北海道投入係数表!AX20</f>
        <v>1.6012613012095681E-4</v>
      </c>
      <c r="AY20" s="194">
        <f>入力_北海道投入係数表!AY20</f>
        <v>2.443884648644584E-4</v>
      </c>
      <c r="AZ20" s="194">
        <f>入力_北海道投入係数表!AZ20</f>
        <v>3.43878954607978E-4</v>
      </c>
      <c r="BA20" s="194">
        <f>入力_北海道投入係数表!BA20</f>
        <v>0</v>
      </c>
      <c r="BB20" s="194">
        <f>入力_北海道投入係数表!BB20</f>
        <v>0</v>
      </c>
      <c r="BC20" s="194">
        <f>入力_北海道投入係数表!BC20</f>
        <v>4.2837101213360891E-5</v>
      </c>
      <c r="BD20" s="194">
        <f>入力_北海道投入係数表!BD20</f>
        <v>0</v>
      </c>
      <c r="BE20" s="194">
        <f>入力_北海道投入係数表!BE20</f>
        <v>4.6612802983219391E-4</v>
      </c>
      <c r="BF20" s="194">
        <f>入力_北海道投入係数表!BF20</f>
        <v>2.0214634496947589E-4</v>
      </c>
      <c r="BG20" s="194">
        <f>入力_北海道投入係数表!BG20</f>
        <v>2.299966239027684E-3</v>
      </c>
      <c r="BH20" s="194">
        <f>入力_北海道投入係数表!BH20</f>
        <v>3.6798171711889684E-4</v>
      </c>
      <c r="BI20" s="194">
        <f>入力_北海道投入係数表!BI20</f>
        <v>3.4231947754495652E-2</v>
      </c>
      <c r="BJ20" s="194">
        <f>入力_北海道投入係数表!BJ20</f>
        <v>0</v>
      </c>
      <c r="BK20" s="194">
        <f>入力_北海道投入係数表!BK20</f>
        <v>5.5132953564172513E-2</v>
      </c>
      <c r="BL20" s="194">
        <f>入力_北海道投入係数表!BL20</f>
        <v>1.5058602079381185E-2</v>
      </c>
      <c r="BM20" s="194">
        <f>入力_北海道投入係数表!BM20</f>
        <v>1.3927754837388664E-3</v>
      </c>
      <c r="BN20" s="194">
        <f>入力_北海道投入係数表!BN20</f>
        <v>3.1628361588920779E-3</v>
      </c>
      <c r="BO20" s="194">
        <f>入力_北海道投入係数表!BO20</f>
        <v>1.2201253832043334E-3</v>
      </c>
      <c r="BP20" s="194">
        <f>入力_北海道投入係数表!BP20</f>
        <v>1.2288484461211399E-5</v>
      </c>
      <c r="BQ20" s="194">
        <f>入力_北海道投入係数表!BQ20</f>
        <v>0</v>
      </c>
      <c r="BR20" s="194">
        <f>入力_北海道投入係数表!BR20</f>
        <v>5.3752170243873597E-6</v>
      </c>
      <c r="BS20" s="194">
        <f>入力_北海道投入係数表!BS20</f>
        <v>5.6985568223493041E-4</v>
      </c>
      <c r="BT20" s="194">
        <f>入力_北海道投入係数表!BT20</f>
        <v>8.3059496555626497E-5</v>
      </c>
      <c r="BU20" s="194">
        <f>入力_北海道投入係数表!BU20</f>
        <v>0</v>
      </c>
      <c r="BV20" s="194">
        <f>入力_北海道投入係数表!BV20</f>
        <v>0</v>
      </c>
      <c r="BW20" s="194">
        <f>入力_北海道投入係数表!BW20</f>
        <v>4.2474613454470931E-6</v>
      </c>
      <c r="BX20" s="194">
        <f>入力_北海道投入係数表!BX20</f>
        <v>7.367785096444307E-6</v>
      </c>
      <c r="BY20" s="194">
        <f>入力_北海道投入係数表!BY20</f>
        <v>0</v>
      </c>
      <c r="BZ20" s="194">
        <f>入力_北海道投入係数表!BZ20</f>
        <v>1.446037495752265E-4</v>
      </c>
      <c r="CA20" s="194">
        <f>入力_北海道投入係数表!CA20</f>
        <v>2.8088230750433262E-6</v>
      </c>
      <c r="CB20" s="194">
        <f>入力_北海道投入係数表!CB20</f>
        <v>0</v>
      </c>
      <c r="CC20" s="194">
        <f>入力_北海道投入係数表!CC20</f>
        <v>5.7633196721311474E-4</v>
      </c>
      <c r="CD20" s="194">
        <f>入力_北海道投入係数表!CD20</f>
        <v>2.4870190892953763E-3</v>
      </c>
      <c r="CE20" s="194">
        <f>入力_北海道投入係数表!CE20</f>
        <v>4.1103773326391363E-5</v>
      </c>
      <c r="CF20" s="194">
        <f>入力_北海道投入係数表!CF20</f>
        <v>3.2962653313795471E-5</v>
      </c>
      <c r="CG20" s="194">
        <f>入力_北海道投入係数表!CG20</f>
        <v>1.2543056453402545E-4</v>
      </c>
      <c r="CH20" s="194">
        <f>入力_北海道投入係数表!CH20</f>
        <v>1.4203486245699007E-5</v>
      </c>
      <c r="CI20" s="194">
        <f>入力_北海道投入係数表!CI20</f>
        <v>4.8046893768317881E-5</v>
      </c>
      <c r="CJ20" s="194">
        <f>入力_北海道投入係数表!CJ20</f>
        <v>8.0124352995849558E-5</v>
      </c>
      <c r="CK20" s="194">
        <f>入力_北海道投入係数表!CK20</f>
        <v>4.3575242666993286E-5</v>
      </c>
      <c r="CL20" s="194">
        <f>入力_北海道投入係数表!CL20</f>
        <v>2.2796303090961593E-5</v>
      </c>
      <c r="CM20" s="194">
        <f>入力_北海道投入係数表!CM20</f>
        <v>7.1262715940875699E-5</v>
      </c>
      <c r="CN20" s="194">
        <f>入力_北海道投入係数表!CN20</f>
        <v>9.1766692361340527E-7</v>
      </c>
      <c r="CO20" s="194">
        <f>入力_北海道投入係数表!CO20</f>
        <v>2.0539396141753432E-4</v>
      </c>
      <c r="CP20" s="194">
        <f>入力_北海道投入係数表!CP20</f>
        <v>3.0251328033300663E-5</v>
      </c>
      <c r="CQ20" s="194">
        <f>入力_北海道投入係数表!CQ20</f>
        <v>2.1837339120228201E-5</v>
      </c>
      <c r="CR20" s="194">
        <f>入力_北海道投入係数表!CR20</f>
        <v>8.2679818269759445E-5</v>
      </c>
      <c r="CS20" s="194">
        <f>入力_北海道投入係数表!CS20</f>
        <v>3.5910188618265721E-5</v>
      </c>
      <c r="CT20" s="194">
        <f>入力_北海道投入係数表!CT20</f>
        <v>0</v>
      </c>
      <c r="CU20" s="194">
        <f>入力_北海道投入係数表!CU20</f>
        <v>7.5489067894131189E-5</v>
      </c>
      <c r="CV20" s="194">
        <f>入力_北海道投入係数表!CV20</f>
        <v>2.5957840070957067E-4</v>
      </c>
      <c r="CW20" s="194">
        <f>入力_北海道投入係数表!CW20</f>
        <v>1.9167385443620802E-4</v>
      </c>
      <c r="CX20" s="194">
        <f>入力_北海道投入係数表!CX20</f>
        <v>7.4175219843011428E-4</v>
      </c>
      <c r="CY20" s="194">
        <f>入力_北海道投入係数表!CY20</f>
        <v>3.8111107171978588E-4</v>
      </c>
      <c r="CZ20" s="194">
        <f>入力_北海道投入係数表!CZ20</f>
        <v>5.3967349753399193E-4</v>
      </c>
      <c r="DA20" s="194">
        <f>入力_北海道投入係数表!DA20</f>
        <v>6.2731264716845618E-4</v>
      </c>
      <c r="DB20" s="194">
        <f>入力_北海道投入係数表!DB20</f>
        <v>0</v>
      </c>
      <c r="DC20" s="194">
        <f>入力_北海道投入係数表!DC20</f>
        <v>1.5224175991474461E-5</v>
      </c>
      <c r="DD20" s="194" t="str">
        <f>入力_北海道投入係数表!DD20</f>
        <v>-</v>
      </c>
      <c r="DE20" s="194" t="str">
        <f>入力_北海道投入係数表!DE20</f>
        <v>-</v>
      </c>
      <c r="DF20" s="194" t="str">
        <f>入力_北海道投入係数表!DF20</f>
        <v>-</v>
      </c>
      <c r="DG20" s="194" t="str">
        <f>入力_北海道投入係数表!DG20</f>
        <v>-</v>
      </c>
      <c r="DH20" s="194" t="str">
        <f>入力_北海道投入係数表!DH20</f>
        <v>-</v>
      </c>
      <c r="DI20" s="194" t="str">
        <f>入力_北海道投入係数表!DI20</f>
        <v>-</v>
      </c>
      <c r="DJ20" s="194" t="str">
        <f>入力_北海道投入係数表!DJ20</f>
        <v>-</v>
      </c>
      <c r="DK20" s="194" t="str">
        <f>入力_北海道投入係数表!DK20</f>
        <v>-</v>
      </c>
      <c r="DL20" s="194" t="str">
        <f>入力_北海道投入係数表!DL20</f>
        <v>-</v>
      </c>
      <c r="DM20" s="194" t="str">
        <f>入力_北海道投入係数表!DM20</f>
        <v>-</v>
      </c>
      <c r="DN20" s="194" t="str">
        <f>入力_北海道投入係数表!DN20</f>
        <v>-</v>
      </c>
      <c r="DO20" s="194" t="str">
        <f>入力_北海道投入係数表!DO20</f>
        <v>-</v>
      </c>
      <c r="DP20" s="194" t="str">
        <f>入力_北海道投入係数表!DP20</f>
        <v>-</v>
      </c>
      <c r="DQ20" s="194" t="str">
        <f>入力_北海道投入係数表!DQ20</f>
        <v>-</v>
      </c>
      <c r="DR20" s="194" t="str">
        <f>入力_北海道投入係数表!DR20</f>
        <v>-</v>
      </c>
      <c r="DS20" s="194" t="str">
        <f>入力_北海道投入係数表!DS20</f>
        <v>-</v>
      </c>
      <c r="DT20" s="242">
        <f>入力_北海道投入係数表!DT20</f>
        <v>3.5852025521055275E-3</v>
      </c>
      <c r="DU20"/>
      <c r="DV20"/>
    </row>
    <row r="21" spans="2:126" s="22" customFormat="1" x14ac:dyDescent="0.25">
      <c r="B21" s="53">
        <v>18</v>
      </c>
      <c r="C21" s="360" t="str">
        <v>家具・装備品</v>
      </c>
      <c r="D21" s="193">
        <f>入力_北海道投入係数表!D21</f>
        <v>0</v>
      </c>
      <c r="E21" s="194">
        <f>入力_北海道投入係数表!E21</f>
        <v>0</v>
      </c>
      <c r="F21" s="194">
        <f>入力_北海道投入係数表!F21</f>
        <v>0</v>
      </c>
      <c r="G21" s="194">
        <f>入力_北海道投入係数表!G21</f>
        <v>2.2878845075900567E-5</v>
      </c>
      <c r="H21" s="194">
        <f>入力_北海道投入係数表!H21</f>
        <v>7.5461934844009402E-5</v>
      </c>
      <c r="I21" s="194">
        <f>入力_北海道投入係数表!I21</f>
        <v>4.2788539743834561E-4</v>
      </c>
      <c r="J21" s="194">
        <f>入力_北海道投入係数表!J21</f>
        <v>9.9223575521543918E-4</v>
      </c>
      <c r="K21" s="194">
        <f>入力_北海道投入係数表!K21</f>
        <v>3.3851989314191326E-3</v>
      </c>
      <c r="L21" s="194">
        <f>入力_北海道投入係数表!L21</f>
        <v>3.0108710390097226E-4</v>
      </c>
      <c r="M21" s="194">
        <f>入力_北海道投入係数表!M21</f>
        <v>1.1810066344784466E-4</v>
      </c>
      <c r="N21" s="194">
        <f>入力_北海道投入係数表!N21</f>
        <v>2.9586455320754158E-5</v>
      </c>
      <c r="O21" s="194">
        <f>入力_北海道投入係数表!O21</f>
        <v>3.820326374158609E-4</v>
      </c>
      <c r="P21" s="194">
        <f>入力_北海道投入係数表!P21</f>
        <v>2.272770317619652E-4</v>
      </c>
      <c r="Q21" s="194">
        <f>入力_北海道投入係数表!Q21</f>
        <v>1.7395691087317671E-5</v>
      </c>
      <c r="R21" s="194">
        <f>入力_北海道投入係数表!R21</f>
        <v>0</v>
      </c>
      <c r="S21" s="194">
        <f>入力_北海道投入係数表!S21</f>
        <v>6.1809472301630223E-4</v>
      </c>
      <c r="T21" s="194">
        <f>入力_北海道投入係数表!T21</f>
        <v>3.2822128679155487E-4</v>
      </c>
      <c r="U21" s="194">
        <f>入力_北海道投入係数表!U21</f>
        <v>2.6257231864708502E-2</v>
      </c>
      <c r="V21" s="194">
        <f>入力_北海道投入係数表!V21</f>
        <v>7.4083541619328938E-4</v>
      </c>
      <c r="W21" s="194">
        <f>入力_北海道投入係数表!W21</f>
        <v>7.1864293473719392E-4</v>
      </c>
      <c r="X21" s="194">
        <f>入力_北海道投入係数表!X21</f>
        <v>2.9682692022281806E-4</v>
      </c>
      <c r="Y21" s="194">
        <f>入力_北海道投入係数表!Y21</f>
        <v>2.3833483396006568E-4</v>
      </c>
      <c r="Z21" s="194">
        <f>入力_北海道投入係数表!Z21</f>
        <v>9.6073517126148708E-4</v>
      </c>
      <c r="AA21" s="194">
        <f>入力_北海道投入係数表!AA21</f>
        <v>1.7670185978707425E-4</v>
      </c>
      <c r="AB21" s="194">
        <f>入力_北海道投入係数表!AB21</f>
        <v>1.3050385837494326E-3</v>
      </c>
      <c r="AC21" s="194">
        <f>入力_北海道投入係数表!AC21</f>
        <v>4.1014639071176173E-4</v>
      </c>
      <c r="AD21" s="194">
        <f>入力_北海道投入係数表!AD21</f>
        <v>5.4256205553510184E-6</v>
      </c>
      <c r="AE21" s="194">
        <f>入力_北海道投入係数表!AE21</f>
        <v>7.989861141723606E-4</v>
      </c>
      <c r="AF21" s="194">
        <f>入力_北海道投入係数表!AF21</f>
        <v>5.424170101974398E-4</v>
      </c>
      <c r="AG21" s="194">
        <f>入力_北海道投入係数表!AG21</f>
        <v>0</v>
      </c>
      <c r="AH21" s="194">
        <f>入力_北海道投入係数表!AH21</f>
        <v>5.6069526212503505E-4</v>
      </c>
      <c r="AI21" s="194">
        <f>入力_北海道投入係数表!AI21</f>
        <v>4.1010318489062694E-4</v>
      </c>
      <c r="AJ21" s="194">
        <f>入力_北海道投入係数表!AJ21</f>
        <v>3.1434184675834969E-3</v>
      </c>
      <c r="AK21" s="194">
        <f>入力_北海道投入係数表!AK21</f>
        <v>1.3562386980108499E-3</v>
      </c>
      <c r="AL21" s="194">
        <f>入力_北海道投入係数表!AL21</f>
        <v>6.56805071677423E-5</v>
      </c>
      <c r="AM21" s="194">
        <f>入力_北海道投入係数表!AM21</f>
        <v>1.1760316636387231E-4</v>
      </c>
      <c r="AN21" s="194">
        <f>入力_北海道投入係数表!AN21</f>
        <v>7.7781353931981551E-4</v>
      </c>
      <c r="AO21" s="194">
        <f>入力_北海道投入係数表!AO21</f>
        <v>0</v>
      </c>
      <c r="AP21" s="194">
        <f>入力_北海道投入係数表!AP21</f>
        <v>0</v>
      </c>
      <c r="AQ21" s="194">
        <f>入力_北海道投入係数表!AQ21</f>
        <v>1.0044482709140479E-3</v>
      </c>
      <c r="AR21" s="194">
        <f>入力_北海道投入係数表!AR21</f>
        <v>2.6583311180574016E-4</v>
      </c>
      <c r="AS21" s="194">
        <f>入力_北海道投入係数表!AS21</f>
        <v>1.9206335135774015E-4</v>
      </c>
      <c r="AT21" s="194">
        <f>入力_北海道投入係数表!AT21</f>
        <v>3.7223782613109537E-4</v>
      </c>
      <c r="AU21" s="194">
        <f>入力_北海道投入係数表!AU21</f>
        <v>2.7193618564176939E-4</v>
      </c>
      <c r="AV21" s="194">
        <f>入力_北海道投入係数表!AV21</f>
        <v>2.5539522410930913E-4</v>
      </c>
      <c r="AW21" s="194">
        <f>入力_北海道投入係数表!AW21</f>
        <v>1.2937420445297664E-3</v>
      </c>
      <c r="AX21" s="194">
        <f>入力_北海道投入係数表!AX21</f>
        <v>9.4843938610105188E-4</v>
      </c>
      <c r="AY21" s="194">
        <f>入力_北海道投入係数表!AY21</f>
        <v>6.9556716922961233E-4</v>
      </c>
      <c r="AZ21" s="194">
        <f>入力_北海道投入係数表!AZ21</f>
        <v>1.0316368638239339E-3</v>
      </c>
      <c r="BA21" s="194">
        <f>入力_北海道投入係数表!BA21</f>
        <v>1.3654984069185253E-3</v>
      </c>
      <c r="BB21" s="194">
        <f>入力_北海道投入係数表!BB21</f>
        <v>5.6116722783389455E-4</v>
      </c>
      <c r="BC21" s="194">
        <f>入力_北海道投入係数表!BC21</f>
        <v>4.7120811334696981E-4</v>
      </c>
      <c r="BD21" s="194">
        <f>入力_北海道投入係数表!BD21</f>
        <v>1.3083296990841692E-3</v>
      </c>
      <c r="BE21" s="194">
        <f>入力_北海道投入係数表!BE21</f>
        <v>3.4959602237414543E-4</v>
      </c>
      <c r="BF21" s="194">
        <f>入力_北海道投入係数表!BF21</f>
        <v>2.7851274195794459E-4</v>
      </c>
      <c r="BG21" s="194">
        <f>入力_北海道投入係数表!BG21</f>
        <v>4.5788318703578667E-3</v>
      </c>
      <c r="BH21" s="194">
        <f>入力_北海道投入係数表!BH21</f>
        <v>1.9367458795731412E-4</v>
      </c>
      <c r="BI21" s="194">
        <f>入力_北海道投入係数表!BI21</f>
        <v>5.8807143520381317E-3</v>
      </c>
      <c r="BJ21" s="194">
        <f>入力_北海道投入係数表!BJ21</f>
        <v>1.091732852970878E-4</v>
      </c>
      <c r="BK21" s="194">
        <f>入力_北海道投入係数表!BK21</f>
        <v>1.1714893685249701E-2</v>
      </c>
      <c r="BL21" s="194">
        <f>入力_北海道投入係数表!BL21</f>
        <v>1.9915148306642549E-2</v>
      </c>
      <c r="BM21" s="194">
        <f>入力_北海道投入係数表!BM21</f>
        <v>4.5857079479916733E-5</v>
      </c>
      <c r="BN21" s="194">
        <f>入力_北海道投入係数表!BN21</f>
        <v>1.1013140052725408E-4</v>
      </c>
      <c r="BO21" s="194">
        <f>入力_北海道投入係数表!BO21</f>
        <v>6.2399106355655407E-4</v>
      </c>
      <c r="BP21" s="194">
        <f>入力_北海道投入係数表!BP21</f>
        <v>4.9153937844845599E-4</v>
      </c>
      <c r="BQ21" s="194">
        <f>入力_北海道投入係数表!BQ21</f>
        <v>2.1883568867327569E-3</v>
      </c>
      <c r="BR21" s="194">
        <f>入力_北海道投入係数表!BR21</f>
        <v>2.8649906739984625E-3</v>
      </c>
      <c r="BS21" s="194">
        <f>入力_北海道投入係数表!BS21</f>
        <v>1.1023658011362187E-3</v>
      </c>
      <c r="BT21" s="194">
        <f>入力_北海道投入係数表!BT21</f>
        <v>2.2415681632949702E-3</v>
      </c>
      <c r="BU21" s="194">
        <f>入力_北海道投入係数表!BU21</f>
        <v>2.8841300742663494E-4</v>
      </c>
      <c r="BV21" s="194">
        <f>入力_北海道投入係数表!BV21</f>
        <v>9.904435051815417E-4</v>
      </c>
      <c r="BW21" s="194">
        <f>入力_北海道投入係数表!BW21</f>
        <v>1.6618192514061752E-4</v>
      </c>
      <c r="BX21" s="194">
        <f>入力_北海道投入係数表!BX21</f>
        <v>3.1681475914710521E-4</v>
      </c>
      <c r="BY21" s="194">
        <f>入力_北海道投入係数表!BY21</f>
        <v>3.8296647372695777E-4</v>
      </c>
      <c r="BZ21" s="194">
        <f>入力_北海道投入係数表!BZ21</f>
        <v>9.6884512215401745E-4</v>
      </c>
      <c r="CA21" s="194">
        <f>入力_北海道投入係数表!CA21</f>
        <v>6.5445577648509494E-4</v>
      </c>
      <c r="CB21" s="194">
        <f>入力_北海道投入係数表!CB21</f>
        <v>3.4820962219255994E-4</v>
      </c>
      <c r="CC21" s="194">
        <f>入力_北海道投入係数表!CC21</f>
        <v>2.2172771516393444E-3</v>
      </c>
      <c r="CD21" s="194">
        <f>入力_北海道投入係数表!CD21</f>
        <v>2.5534661642002145E-3</v>
      </c>
      <c r="CE21" s="194">
        <f>入力_北海道投入係数表!CE21</f>
        <v>3.0142767106020334E-4</v>
      </c>
      <c r="CF21" s="194">
        <f>入力_北海道投入係数表!CF21</f>
        <v>2.527636188198771E-3</v>
      </c>
      <c r="CG21" s="194">
        <f>入力_北海道投入係数表!CG21</f>
        <v>6.3680132763428308E-4</v>
      </c>
      <c r="CH21" s="194">
        <f>入力_北海道投入係数表!CH21</f>
        <v>3.2028861484051261E-3</v>
      </c>
      <c r="CI21" s="194">
        <f>入力_北海道投入係数表!CI21</f>
        <v>2.8347667323307549E-3</v>
      </c>
      <c r="CJ21" s="194">
        <f>入力_北海道投入係数表!CJ21</f>
        <v>1.4956545892558584E-3</v>
      </c>
      <c r="CK21" s="194">
        <f>入力_北海道投入係数表!CK21</f>
        <v>8.4127698230060009E-4</v>
      </c>
      <c r="CL21" s="194">
        <f>入力_北海道投入係数表!CL21</f>
        <v>1.462220012548822E-3</v>
      </c>
      <c r="CM21" s="194">
        <f>入力_北海道投入係数表!CM21</f>
        <v>2.0963115605940937E-3</v>
      </c>
      <c r="CN21" s="194">
        <f>入力_北海道投入係数表!CN21</f>
        <v>1.6600594648166502E-3</v>
      </c>
      <c r="CO21" s="194">
        <f>入力_北海道投入係数表!CO21</f>
        <v>6.1618188425260293E-4</v>
      </c>
      <c r="CP21" s="194">
        <f>入力_北海道投入係数表!CP21</f>
        <v>8.0014762648080249E-3</v>
      </c>
      <c r="CQ21" s="194">
        <f>入力_北海道投入係数表!CQ21</f>
        <v>3.1200098268026042E-3</v>
      </c>
      <c r="CR21" s="194">
        <f>入力_北海道投入係数表!CR21</f>
        <v>1.1723998230651889E-2</v>
      </c>
      <c r="CS21" s="194">
        <f>入力_北海道投入係数表!CS21</f>
        <v>1.2568566016393002E-3</v>
      </c>
      <c r="CT21" s="194">
        <f>入力_北海道投入係数表!CT21</f>
        <v>3.9800826502269491E-4</v>
      </c>
      <c r="CU21" s="194">
        <f>入力_北海道投入係数表!CU21</f>
        <v>2.098964326812428E-4</v>
      </c>
      <c r="CV21" s="194">
        <f>入力_北海道投入係数表!CV21</f>
        <v>1.762934740975423E-3</v>
      </c>
      <c r="CW21" s="194">
        <f>入力_北海道投入係数表!CW21</f>
        <v>3.0459475563666969E-3</v>
      </c>
      <c r="CX21" s="194">
        <f>入力_北海道投入係数表!CX21</f>
        <v>2.5672942274778277E-3</v>
      </c>
      <c r="CY21" s="194">
        <f>入力_北海道投入係数表!CY21</f>
        <v>9.1732548658134507E-4</v>
      </c>
      <c r="CZ21" s="194">
        <f>入力_北海道投入係数表!CZ21</f>
        <v>5.294796648027943E-3</v>
      </c>
      <c r="DA21" s="194">
        <f>入力_北海道投入係数表!DA21</f>
        <v>3.2683898066240579E-3</v>
      </c>
      <c r="DB21" s="194">
        <f>入力_北海道投入係数表!DB21</f>
        <v>0</v>
      </c>
      <c r="DC21" s="194">
        <f>入力_北海道投入係数表!DC21</f>
        <v>1.5731648524523609E-4</v>
      </c>
      <c r="DD21" s="194" t="str">
        <f>入力_北海道投入係数表!DD21</f>
        <v>-</v>
      </c>
      <c r="DE21" s="194" t="str">
        <f>入力_北海道投入係数表!DE21</f>
        <v>-</v>
      </c>
      <c r="DF21" s="194" t="str">
        <f>入力_北海道投入係数表!DF21</f>
        <v>-</v>
      </c>
      <c r="DG21" s="194" t="str">
        <f>入力_北海道投入係数表!DG21</f>
        <v>-</v>
      </c>
      <c r="DH21" s="194" t="str">
        <f>入力_北海道投入係数表!DH21</f>
        <v>-</v>
      </c>
      <c r="DI21" s="194" t="str">
        <f>入力_北海道投入係数表!DI21</f>
        <v>-</v>
      </c>
      <c r="DJ21" s="194" t="str">
        <f>入力_北海道投入係数表!DJ21</f>
        <v>-</v>
      </c>
      <c r="DK21" s="194" t="str">
        <f>入力_北海道投入係数表!DK21</f>
        <v>-</v>
      </c>
      <c r="DL21" s="194" t="str">
        <f>入力_北海道投入係数表!DL21</f>
        <v>-</v>
      </c>
      <c r="DM21" s="194" t="str">
        <f>入力_北海道投入係数表!DM21</f>
        <v>-</v>
      </c>
      <c r="DN21" s="194" t="str">
        <f>入力_北海道投入係数表!DN21</f>
        <v>-</v>
      </c>
      <c r="DO21" s="194" t="str">
        <f>入力_北海道投入係数表!DO21</f>
        <v>-</v>
      </c>
      <c r="DP21" s="194" t="str">
        <f>入力_北海道投入係数表!DP21</f>
        <v>-</v>
      </c>
      <c r="DQ21" s="194" t="str">
        <f>入力_北海道投入係数表!DQ21</f>
        <v>-</v>
      </c>
      <c r="DR21" s="194" t="str">
        <f>入力_北海道投入係数表!DR21</f>
        <v>-</v>
      </c>
      <c r="DS21" s="194" t="str">
        <f>入力_北海道投入係数表!DS21</f>
        <v>-</v>
      </c>
      <c r="DT21" s="242">
        <f>入力_北海道投入係数表!DT21</f>
        <v>1.6362172782703015E-3</v>
      </c>
      <c r="DU21"/>
      <c r="DV21"/>
    </row>
    <row r="22" spans="2:126" s="22" customFormat="1" x14ac:dyDescent="0.25">
      <c r="B22" s="53">
        <v>19</v>
      </c>
      <c r="C22" s="360" t="str">
        <v>パルプ・紙・板紙・加工紙</v>
      </c>
      <c r="D22" s="193">
        <f>入力_北海道投入係数表!D22</f>
        <v>1.0482465979156664E-5</v>
      </c>
      <c r="E22" s="194">
        <f>入力_北海道投入係数表!E22</f>
        <v>1.0774701002047193E-4</v>
      </c>
      <c r="F22" s="194">
        <f>入力_北海道投入係数表!F22</f>
        <v>0</v>
      </c>
      <c r="G22" s="194">
        <f>入力_北海道投入係数表!G22</f>
        <v>1.9447018314515483E-4</v>
      </c>
      <c r="H22" s="194">
        <f>入力_北海道投入係数表!H22</f>
        <v>0</v>
      </c>
      <c r="I22" s="194">
        <f>入力_北海道投入係数表!I22</f>
        <v>7.4261102034754194E-5</v>
      </c>
      <c r="J22" s="194">
        <f>入力_北海道投入係数表!J22</f>
        <v>0</v>
      </c>
      <c r="K22" s="194">
        <f>入力_北海道投入係数表!K22</f>
        <v>0</v>
      </c>
      <c r="L22" s="194">
        <f>入力_北海道投入係数表!L22</f>
        <v>9.3715853532090702E-5</v>
      </c>
      <c r="M22" s="194">
        <f>入力_北海道投入係数表!M22</f>
        <v>2.3099100350828443E-4</v>
      </c>
      <c r="N22" s="194">
        <f>入力_北海道投入係数表!N22</f>
        <v>0</v>
      </c>
      <c r="O22" s="194">
        <f>入力_北海道投入係数表!O22</f>
        <v>2.5575406688927929E-4</v>
      </c>
      <c r="P22" s="194">
        <f>入力_北海道投入係数表!P22</f>
        <v>2.5253003529107242E-4</v>
      </c>
      <c r="Q22" s="194">
        <f>入力_北海道投入係数表!Q22</f>
        <v>4.3489227718294176E-5</v>
      </c>
      <c r="R22" s="194">
        <f>入力_北海道投入係数表!R22</f>
        <v>8.1201786439301664E-4</v>
      </c>
      <c r="S22" s="194">
        <f>入力_北海道投入係数表!S22</f>
        <v>3.9403538592289265E-3</v>
      </c>
      <c r="T22" s="194">
        <f>入力_北海道投入係数表!T22</f>
        <v>7.089579794697585E-3</v>
      </c>
      <c r="U22" s="194">
        <f>入力_北海道投入係数表!U22</f>
        <v>1.8329995549621718E-2</v>
      </c>
      <c r="V22" s="194">
        <f>入力_北海道投入係数表!V22</f>
        <v>0.27187713019768234</v>
      </c>
      <c r="W22" s="194">
        <f>入力_北海道投入係数表!W22</f>
        <v>0.35987298403944179</v>
      </c>
      <c r="X22" s="194">
        <f>入力_北海道投入係数表!X22</f>
        <v>0.12547863340885929</v>
      </c>
      <c r="Y22" s="194">
        <f>入力_北海道投入係数表!Y22</f>
        <v>0</v>
      </c>
      <c r="Z22" s="194">
        <f>入力_北海道投入係数表!Z22</f>
        <v>3.3416875522138681E-4</v>
      </c>
      <c r="AA22" s="194">
        <f>入力_北海道投入係数表!AA22</f>
        <v>0</v>
      </c>
      <c r="AB22" s="194">
        <f>入力_北海道投入係数表!AB22</f>
        <v>3.8394613405961569E-3</v>
      </c>
      <c r="AC22" s="194">
        <f>入力_北海道投入係数表!AC22</f>
        <v>5.9944472488642105E-4</v>
      </c>
      <c r="AD22" s="194">
        <f>入力_北海道投入係数表!AD22</f>
        <v>0</v>
      </c>
      <c r="AE22" s="194">
        <f>入力_北海道投入係数表!AE22</f>
        <v>4.8765704209830282E-3</v>
      </c>
      <c r="AF22" s="194">
        <f>入力_北海道投入係数表!AF22</f>
        <v>3.1460186591451508E-3</v>
      </c>
      <c r="AG22" s="194">
        <f>入力_北海道投入係数表!AG22</f>
        <v>1.3639463514435099E-3</v>
      </c>
      <c r="AH22" s="194">
        <f>入力_北海道投入係数表!AH22</f>
        <v>6.8685169610316794E-3</v>
      </c>
      <c r="AI22" s="194">
        <f>入力_北海道投入係数表!AI22</f>
        <v>0</v>
      </c>
      <c r="AJ22" s="194">
        <f>入力_北海道投入係数表!AJ22</f>
        <v>1.8860510805500982E-2</v>
      </c>
      <c r="AK22" s="194">
        <f>入力_北海道投入係数表!AK22</f>
        <v>8.2278481012658233E-3</v>
      </c>
      <c r="AL22" s="194">
        <f>入力_北海道投入係数表!AL22</f>
        <v>0</v>
      </c>
      <c r="AM22" s="194">
        <f>入力_北海道投入係数表!AM22</f>
        <v>1.6221126395016868E-5</v>
      </c>
      <c r="AN22" s="194">
        <f>入力_北海道投入係数表!AN22</f>
        <v>0</v>
      </c>
      <c r="AO22" s="194">
        <f>入力_北海道投入係数表!AO22</f>
        <v>2.6701081393796448E-4</v>
      </c>
      <c r="AP22" s="194">
        <f>入力_北海道投入係数表!AP22</f>
        <v>0</v>
      </c>
      <c r="AQ22" s="194">
        <f>入力_北海道投入係数表!AQ22</f>
        <v>1.4349261013057828E-4</v>
      </c>
      <c r="AR22" s="194">
        <f>入力_北海道投入係数表!AR22</f>
        <v>1.7416652152789873E-4</v>
      </c>
      <c r="AS22" s="194">
        <f>入力_北海道投入係数表!AS22</f>
        <v>6.3528646987560207E-4</v>
      </c>
      <c r="AT22" s="194">
        <f>入力_北海道投入係数表!AT22</f>
        <v>1.4551115021488275E-3</v>
      </c>
      <c r="AU22" s="194">
        <f>入力_北海道投入係数表!AU22</f>
        <v>2.0718947477468144E-4</v>
      </c>
      <c r="AV22" s="194">
        <f>入力_北海道投入係数表!AV22</f>
        <v>6.3848806027327291E-4</v>
      </c>
      <c r="AW22" s="194">
        <f>入力_北海道投入係数表!AW22</f>
        <v>1.5232769233979508E-3</v>
      </c>
      <c r="AX22" s="194">
        <f>入力_北海道投入係数表!AX22</f>
        <v>4.409627275638657E-3</v>
      </c>
      <c r="AY22" s="194">
        <f>入力_北海道投入係数表!AY22</f>
        <v>7.1812610444787007E-3</v>
      </c>
      <c r="AZ22" s="194">
        <f>入力_北海道投入係数表!AZ22</f>
        <v>1.7193947730398899E-3</v>
      </c>
      <c r="BA22" s="194">
        <f>入力_北海道投入係数表!BA22</f>
        <v>4.5516613563950843E-4</v>
      </c>
      <c r="BB22" s="194">
        <f>入力_北海道投入係数表!BB22</f>
        <v>0</v>
      </c>
      <c r="BC22" s="194">
        <f>入力_北海道投入係数表!BC22</f>
        <v>9.7454405260396029E-4</v>
      </c>
      <c r="BD22" s="194">
        <f>入力_北海道投入係数表!BD22</f>
        <v>2.6166593981683385E-3</v>
      </c>
      <c r="BE22" s="194">
        <f>入力_北海道投入係数表!BE22</f>
        <v>0</v>
      </c>
      <c r="BF22" s="194">
        <f>入力_北海道投入係数表!BF22</f>
        <v>4.9413550992538548E-4</v>
      </c>
      <c r="BG22" s="194">
        <f>入力_北海道投入係数表!BG22</f>
        <v>0</v>
      </c>
      <c r="BH22" s="194">
        <f>入力_北海道投入係数表!BH22</f>
        <v>0</v>
      </c>
      <c r="BI22" s="194">
        <f>入力_北海道投入係数表!BI22</f>
        <v>1.3061376087158377E-2</v>
      </c>
      <c r="BJ22" s="194">
        <f>入力_北海道投入係数表!BJ22</f>
        <v>2.183465705941756E-4</v>
      </c>
      <c r="BK22" s="194">
        <f>入力_北海道投入係数表!BK22</f>
        <v>4.84904290383686E-3</v>
      </c>
      <c r="BL22" s="194">
        <f>入力_北海道投入係数表!BL22</f>
        <v>2.3014367435773004E-3</v>
      </c>
      <c r="BM22" s="194">
        <f>入力_北海道投入係数表!BM22</f>
        <v>1.0664437088352728E-6</v>
      </c>
      <c r="BN22" s="194">
        <f>入力_北海道投入係数表!BN22</f>
        <v>0</v>
      </c>
      <c r="BO22" s="194">
        <f>入力_北海道投入係数表!BO22</f>
        <v>0</v>
      </c>
      <c r="BP22" s="194">
        <f>入力_北海道投入係数表!BP22</f>
        <v>0</v>
      </c>
      <c r="BQ22" s="194">
        <f>入力_北海道投入係数表!BQ22</f>
        <v>0</v>
      </c>
      <c r="BR22" s="194">
        <f>入力_北海道投入係数表!BR22</f>
        <v>1.6663172775600814E-4</v>
      </c>
      <c r="BS22" s="194">
        <f>入力_北海道投入係数表!BS22</f>
        <v>-5.63138854297225E-4</v>
      </c>
      <c r="BT22" s="194">
        <f>入力_北海道投入係数表!BT22</f>
        <v>4.6617142441845376E-4</v>
      </c>
      <c r="BU22" s="194">
        <f>入力_北海道投入係数表!BU22</f>
        <v>0</v>
      </c>
      <c r="BV22" s="194">
        <f>入力_北海道投入係数表!BV22</f>
        <v>0</v>
      </c>
      <c r="BW22" s="194">
        <f>入力_北海道投入係数表!BW22</f>
        <v>1.391043590633923E-4</v>
      </c>
      <c r="BX22" s="194">
        <f>入力_北海道投入係数表!BX22</f>
        <v>0</v>
      </c>
      <c r="BY22" s="194">
        <f>入力_北海道投入係数表!BY22</f>
        <v>2.5959472380149485E-4</v>
      </c>
      <c r="BZ22" s="194">
        <f>入力_北海道投入係数表!BZ22</f>
        <v>5.4226406090709933E-5</v>
      </c>
      <c r="CA22" s="194">
        <f>入力_北海道投入係数表!CA22</f>
        <v>8.7073515326343106E-5</v>
      </c>
      <c r="CB22" s="194">
        <f>入力_北海道投入係数表!CB22</f>
        <v>5.223144332888399E-3</v>
      </c>
      <c r="CC22" s="194">
        <f>入力_北海道投入係数表!CC22</f>
        <v>6.4357069672131145E-3</v>
      </c>
      <c r="CD22" s="194">
        <f>入力_北海道投入係数表!CD22</f>
        <v>2.4348106732987175E-3</v>
      </c>
      <c r="CE22" s="194">
        <f>入力_北海道投入係数表!CE22</f>
        <v>0</v>
      </c>
      <c r="CF22" s="194">
        <f>入力_北海道投入係数表!CF22</f>
        <v>1.4833193991207962E-4</v>
      </c>
      <c r="CG22" s="194">
        <f>入力_北海道投入係数表!CG22</f>
        <v>0</v>
      </c>
      <c r="CH22" s="194">
        <f>入力_北海道投入係数表!CH22</f>
        <v>8.0746819306798858E-3</v>
      </c>
      <c r="CI22" s="194">
        <f>入力_北海道投入係数表!CI22</f>
        <v>2.8828136260990726E-4</v>
      </c>
      <c r="CJ22" s="194">
        <f>入力_北海道投入係数表!CJ22</f>
        <v>9.3499778322623378E-2</v>
      </c>
      <c r="CK22" s="194">
        <f>入力_北海道投入係数表!CK22</f>
        <v>1.7547867992924321E-4</v>
      </c>
      <c r="CL22" s="194">
        <f>入力_北海道投入係数表!CL22</f>
        <v>2.975460322491701E-3</v>
      </c>
      <c r="CM22" s="194">
        <f>入力_北海道投入係数表!CM22</f>
        <v>3.3374705298976786E-3</v>
      </c>
      <c r="CN22" s="194">
        <f>入力_北海道投入係数表!CN22</f>
        <v>0</v>
      </c>
      <c r="CO22" s="194">
        <f>入力_北海道投入係数表!CO22</f>
        <v>2.2277345046055647E-3</v>
      </c>
      <c r="CP22" s="194">
        <f>入力_北海道投入係数表!CP22</f>
        <v>1.1071986060188041E-3</v>
      </c>
      <c r="CQ22" s="194">
        <f>入力_北海道投入係数表!CQ22</f>
        <v>1.0072472669205258E-3</v>
      </c>
      <c r="CR22" s="194">
        <f>入力_北海道投入係数表!CR22</f>
        <v>2.6416201937188143E-3</v>
      </c>
      <c r="CS22" s="194">
        <f>入力_北海道投入係数表!CS22</f>
        <v>0</v>
      </c>
      <c r="CT22" s="194">
        <f>入力_北海道投入係数表!CT22</f>
        <v>0</v>
      </c>
      <c r="CU22" s="194">
        <f>入力_北海道投入係数表!CU22</f>
        <v>1.8411967779056386E-4</v>
      </c>
      <c r="CV22" s="194">
        <f>入力_北海道投入係数表!CV22</f>
        <v>3.0100948095311778E-3</v>
      </c>
      <c r="CW22" s="194">
        <f>入力_北海道投入係数表!CW22</f>
        <v>7.8752953235746337E-4</v>
      </c>
      <c r="CX22" s="194">
        <f>入力_北海道投入係数表!CX22</f>
        <v>0</v>
      </c>
      <c r="CY22" s="194">
        <f>入力_北海道投入係数表!CY22</f>
        <v>6.868862339135676E-4</v>
      </c>
      <c r="CZ22" s="194">
        <f>入力_北海道投入係数表!CZ22</f>
        <v>5.6665717241069155E-4</v>
      </c>
      <c r="DA22" s="194">
        <f>入力_北海道投入係数表!DA22</f>
        <v>8.6369132581164254E-5</v>
      </c>
      <c r="DB22" s="194">
        <f>入力_北海道投入係数表!DB22</f>
        <v>0.12561250026287565</v>
      </c>
      <c r="DC22" s="194">
        <f>入力_北海道投入係数表!DC22</f>
        <v>1.2991296846058208E-3</v>
      </c>
      <c r="DD22" s="194" t="str">
        <f>入力_北海道投入係数表!DD22</f>
        <v>-</v>
      </c>
      <c r="DE22" s="194" t="str">
        <f>入力_北海道投入係数表!DE22</f>
        <v>-</v>
      </c>
      <c r="DF22" s="194" t="str">
        <f>入力_北海道投入係数表!DF22</f>
        <v>-</v>
      </c>
      <c r="DG22" s="194" t="str">
        <f>入力_北海道投入係数表!DG22</f>
        <v>-</v>
      </c>
      <c r="DH22" s="194" t="str">
        <f>入力_北海道投入係数表!DH22</f>
        <v>-</v>
      </c>
      <c r="DI22" s="194" t="str">
        <f>入力_北海道投入係数表!DI22</f>
        <v>-</v>
      </c>
      <c r="DJ22" s="194" t="str">
        <f>入力_北海道投入係数表!DJ22</f>
        <v>-</v>
      </c>
      <c r="DK22" s="194" t="str">
        <f>入力_北海道投入係数表!DK22</f>
        <v>-</v>
      </c>
      <c r="DL22" s="194" t="str">
        <f>入力_北海道投入係数表!DL22</f>
        <v>-</v>
      </c>
      <c r="DM22" s="194" t="str">
        <f>入力_北海道投入係数表!DM22</f>
        <v>-</v>
      </c>
      <c r="DN22" s="194" t="str">
        <f>入力_北海道投入係数表!DN22</f>
        <v>-</v>
      </c>
      <c r="DO22" s="194" t="str">
        <f>入力_北海道投入係数表!DO22</f>
        <v>-</v>
      </c>
      <c r="DP22" s="194" t="str">
        <f>入力_北海道投入係数表!DP22</f>
        <v>-</v>
      </c>
      <c r="DQ22" s="194" t="str">
        <f>入力_北海道投入係数表!DQ22</f>
        <v>-</v>
      </c>
      <c r="DR22" s="194" t="str">
        <f>入力_北海道投入係数表!DR22</f>
        <v>-</v>
      </c>
      <c r="DS22" s="194" t="str">
        <f>入力_北海道投入係数表!DS22</f>
        <v>-</v>
      </c>
      <c r="DT22" s="242">
        <f>入力_北海道投入係数表!DT22</f>
        <v>5.8230393240432492E-3</v>
      </c>
      <c r="DU22"/>
      <c r="DV22"/>
    </row>
    <row r="23" spans="2:126" s="22" customFormat="1" x14ac:dyDescent="0.25">
      <c r="B23" s="53">
        <v>20</v>
      </c>
      <c r="C23" s="362" t="str">
        <v>紙加工品</v>
      </c>
      <c r="D23" s="199">
        <f>入力_北海道投入係数表!D23</f>
        <v>2.1315046322017164E-2</v>
      </c>
      <c r="E23" s="200">
        <f>入力_北海道投入係数表!E23</f>
        <v>1.5274723185255139E-3</v>
      </c>
      <c r="F23" s="200">
        <f>入力_北海道投入係数表!F23</f>
        <v>1.7224704094321375E-3</v>
      </c>
      <c r="G23" s="200">
        <f>入力_北海道投入係数表!G23</f>
        <v>3.4112358008167747E-2</v>
      </c>
      <c r="H23" s="200">
        <f>入力_北海道投入係数表!H23</f>
        <v>2.6088268903214679E-3</v>
      </c>
      <c r="I23" s="200">
        <f>入力_北海道投入係数表!I23</f>
        <v>4.7739279879484839E-4</v>
      </c>
      <c r="J23" s="200">
        <f>入力_北海道投入係数表!J23</f>
        <v>0</v>
      </c>
      <c r="K23" s="200">
        <f>入力_北海道投入係数表!K23</f>
        <v>0</v>
      </c>
      <c r="L23" s="200">
        <f>入力_北海道投入係数表!L23</f>
        <v>1.6248733839000152E-2</v>
      </c>
      <c r="M23" s="200">
        <f>入力_北海道投入係数表!M23</f>
        <v>9.8996144360693327E-3</v>
      </c>
      <c r="N23" s="200">
        <f>入力_北海道投入係数表!N23</f>
        <v>1.2056480543207321E-3</v>
      </c>
      <c r="O23" s="200">
        <f>入力_北海道投入係数表!O23</f>
        <v>1.0161428770094677E-2</v>
      </c>
      <c r="P23" s="200">
        <f>入力_北海道投入係数表!P23</f>
        <v>2.095999292915901E-2</v>
      </c>
      <c r="Q23" s="200">
        <f>入力_北海道投入係数表!Q23</f>
        <v>9.5676300980247189E-4</v>
      </c>
      <c r="R23" s="200">
        <f>入力_北海道投入係数表!R23</f>
        <v>4.4660982541615919E-3</v>
      </c>
      <c r="S23" s="200">
        <f>入力_北海道投入係数表!S23</f>
        <v>3.6313064977207756E-3</v>
      </c>
      <c r="T23" s="200">
        <f>入力_北海道投入係数表!T23</f>
        <v>3.4463235113113262E-4</v>
      </c>
      <c r="U23" s="200">
        <f>入力_北海道投入係数表!U23</f>
        <v>1.2182910547396529E-2</v>
      </c>
      <c r="V23" s="200">
        <f>入力_北海道投入係数表!V23</f>
        <v>1.4958721502688784E-3</v>
      </c>
      <c r="W23" s="200">
        <f>入力_北海道投入係数表!W23</f>
        <v>3.5597894209074958E-3</v>
      </c>
      <c r="X23" s="200">
        <f>入力_北海道投入係数表!X23</f>
        <v>9.2016345269073602E-4</v>
      </c>
      <c r="Y23" s="200">
        <f>入力_北海道投入係数表!Y23</f>
        <v>4.7931783274190983E-3</v>
      </c>
      <c r="Z23" s="200">
        <f>入力_北海道投入係数表!Z23</f>
        <v>1.086048454469507E-3</v>
      </c>
      <c r="AA23" s="200">
        <f>入力_北海道投入係数表!AA23</f>
        <v>2.0615216975158665E-4</v>
      </c>
      <c r="AB23" s="200">
        <f>入力_北海道投入係数表!AB23</f>
        <v>1.8024663337872598E-2</v>
      </c>
      <c r="AC23" s="200">
        <f>入力_北海道投入係数表!AC23</f>
        <v>1.6500504795557799E-2</v>
      </c>
      <c r="AD23" s="200">
        <f>入力_北海道投入係数表!AD23</f>
        <v>1.5501773015288623E-6</v>
      </c>
      <c r="AE23" s="200">
        <f>入力_北海道投入係数表!AE23</f>
        <v>2.0801190213797665E-3</v>
      </c>
      <c r="AF23" s="200">
        <f>入力_北海道投入係数表!AF23</f>
        <v>8.678672163159037E-4</v>
      </c>
      <c r="AG23" s="200">
        <f>入力_北海道投入係数表!AG23</f>
        <v>5.9104341895885428E-3</v>
      </c>
      <c r="AH23" s="200">
        <f>入力_北海道投入係数表!AH23</f>
        <v>7.7095598542192322E-3</v>
      </c>
      <c r="AI23" s="200">
        <f>入力_北海道投入係数表!AI23</f>
        <v>2.4752656516612839E-3</v>
      </c>
      <c r="AJ23" s="200">
        <f>入力_北海道投入係数表!AJ23</f>
        <v>2.3575638506876228E-2</v>
      </c>
      <c r="AK23" s="200">
        <f>入力_北海道投入係数表!AK23</f>
        <v>7.2332730560578659E-3</v>
      </c>
      <c r="AL23" s="200">
        <f>入力_北海道投入係数表!AL23</f>
        <v>0</v>
      </c>
      <c r="AM23" s="200">
        <f>入力_北海道投入係数表!AM23</f>
        <v>0</v>
      </c>
      <c r="AN23" s="200">
        <f>入力_北海道投入係数表!AN23</f>
        <v>0</v>
      </c>
      <c r="AO23" s="200">
        <f>入力_北海道投入係数表!AO23</f>
        <v>4.450180232299408E-4</v>
      </c>
      <c r="AP23" s="200">
        <f>入力_北海道投入係数表!AP23</f>
        <v>0</v>
      </c>
      <c r="AQ23" s="200">
        <f>入力_北海道投入係数表!AQ23</f>
        <v>2.1523891519586742E-4</v>
      </c>
      <c r="AR23" s="200">
        <f>入力_北海道投入係数表!AR23</f>
        <v>8.249993125005729E-5</v>
      </c>
      <c r="AS23" s="200">
        <f>入力_北海道投入係数表!AS23</f>
        <v>2.9252725822178885E-3</v>
      </c>
      <c r="AT23" s="200">
        <f>入力_北海道投入係数表!AT23</f>
        <v>6.7679604751108254E-4</v>
      </c>
      <c r="AU23" s="200">
        <f>入力_北海道投入係数表!AU23</f>
        <v>2.2013881694809903E-4</v>
      </c>
      <c r="AV23" s="200">
        <f>入力_北海道投入係数表!AV23</f>
        <v>3.1924403013663645E-3</v>
      </c>
      <c r="AW23" s="200">
        <f>入力_北海道投入係数表!AW23</f>
        <v>9.3900632264257242E-4</v>
      </c>
      <c r="AX23" s="200">
        <f>入力_北海道投入係数表!AX23</f>
        <v>2.8206833690537776E-3</v>
      </c>
      <c r="AY23" s="200">
        <f>入力_北海道投入係数表!AY23</f>
        <v>1.4287325638229875E-3</v>
      </c>
      <c r="AZ23" s="200">
        <f>入力_北海道投入係数表!AZ23</f>
        <v>5.8459422283356263E-3</v>
      </c>
      <c r="BA23" s="200">
        <f>入力_北海道投入係数表!BA23</f>
        <v>1.3654984069185253E-3</v>
      </c>
      <c r="BB23" s="200">
        <f>入力_北海道投入係数表!BB23</f>
        <v>2.2446689113355782E-3</v>
      </c>
      <c r="BC23" s="200">
        <f>入力_北海道投入係数表!BC23</f>
        <v>1.8205768015678379E-3</v>
      </c>
      <c r="BD23" s="200">
        <f>入力_北海道投入係数表!BD23</f>
        <v>8.7221979938944616E-4</v>
      </c>
      <c r="BE23" s="200">
        <f>入力_北海道投入係数表!BE23</f>
        <v>3.8844002486016156E-5</v>
      </c>
      <c r="BF23" s="200">
        <f>入力_北海道投入係数表!BF23</f>
        <v>2.6503631895997954E-4</v>
      </c>
      <c r="BG23" s="200">
        <f>入力_北海道投入係数表!BG23</f>
        <v>4.2201215395003379E-5</v>
      </c>
      <c r="BH23" s="200">
        <f>入力_北海道投入係数表!BH23</f>
        <v>0</v>
      </c>
      <c r="BI23" s="200">
        <f>入力_北海道投入係数表!BI23</f>
        <v>5.6021541985205358E-3</v>
      </c>
      <c r="BJ23" s="200">
        <f>入力_北海道投入係数表!BJ23</f>
        <v>1.2554927809165098E-3</v>
      </c>
      <c r="BK23" s="200">
        <f>入力_北海道投入係数表!BK23</f>
        <v>1.7178942739148062E-5</v>
      </c>
      <c r="BL23" s="200">
        <f>入力_北海道投入係数表!BL23</f>
        <v>1.5367421067337245E-3</v>
      </c>
      <c r="BM23" s="200">
        <f>入力_北海道投入係数表!BM23</f>
        <v>1.0664437088352728E-6</v>
      </c>
      <c r="BN23" s="200">
        <f>入力_北海道投入係数表!BN23</f>
        <v>0</v>
      </c>
      <c r="BO23" s="200">
        <f>入力_北海道投入係数表!BO23</f>
        <v>0</v>
      </c>
      <c r="BP23" s="200">
        <f>入力_北海道投入係数表!BP23</f>
        <v>0</v>
      </c>
      <c r="BQ23" s="200">
        <f>入力_北海道投入係数表!BQ23</f>
        <v>2.6365745623286224E-4</v>
      </c>
      <c r="BR23" s="200">
        <f>入力_北海道投入係数表!BR23</f>
        <v>5.4827213648751068E-4</v>
      </c>
      <c r="BS23" s="200">
        <f>入力_北海道投入係数表!BS23</f>
        <v>7.2326803233212292E-3</v>
      </c>
      <c r="BT23" s="200">
        <f>入力_北海道投入係数表!BT23</f>
        <v>1.4005907606692519E-3</v>
      </c>
      <c r="BU23" s="200">
        <f>入力_北海道投入係数表!BU23</f>
        <v>3.9329046467268404E-5</v>
      </c>
      <c r="BV23" s="200">
        <f>入力_北海道投入係数表!BV23</f>
        <v>0</v>
      </c>
      <c r="BW23" s="200">
        <f>入力_北海道投入係数表!BW23</f>
        <v>0</v>
      </c>
      <c r="BX23" s="200">
        <f>入力_北海道投入係数表!BX23</f>
        <v>2.7997583366488367E-4</v>
      </c>
      <c r="BY23" s="200">
        <f>入力_北海道投入係数表!BY23</f>
        <v>4.3951185910946159E-4</v>
      </c>
      <c r="BZ23" s="200">
        <f>入力_北海道投入係数表!BZ23</f>
        <v>8.4593193501507498E-4</v>
      </c>
      <c r="CA23" s="200">
        <f>入力_北海道投入係数表!CA23</f>
        <v>3.9604405358110897E-4</v>
      </c>
      <c r="CB23" s="200">
        <f>入力_北海道投入係数表!CB23</f>
        <v>2.9017468516046659E-4</v>
      </c>
      <c r="CC23" s="200">
        <f>入力_北海道投入係数表!CC23</f>
        <v>5.7553150614754103E-3</v>
      </c>
      <c r="CD23" s="200">
        <f>入力_北海道投入係数表!CD23</f>
        <v>3.4457554557794715E-3</v>
      </c>
      <c r="CE23" s="200">
        <f>入力_北海道投入係数表!CE23</f>
        <v>3.4253144438659467E-4</v>
      </c>
      <c r="CF23" s="200">
        <f>入力_北海道投入係数表!CF23</f>
        <v>2.7269104105048981E-4</v>
      </c>
      <c r="CG23" s="200">
        <f>入力_北海道投入係数表!CG23</f>
        <v>3.8594019856623218E-4</v>
      </c>
      <c r="CH23" s="200">
        <f>入力_北海道投入係数表!CH23</f>
        <v>1.4665099548684224E-3</v>
      </c>
      <c r="CI23" s="200">
        <f>入力_北海道投入係数表!CI23</f>
        <v>3.8437515014654304E-4</v>
      </c>
      <c r="CJ23" s="200">
        <f>入力_北海道投入係数表!CJ23</f>
        <v>5.0745423564038054E-4</v>
      </c>
      <c r="CK23" s="200">
        <f>入力_北海道投入係数表!CK23</f>
        <v>1.4799879716627449E-4</v>
      </c>
      <c r="CL23" s="200">
        <f>入力_北海道投入係数表!CL23</f>
        <v>9.7481334169921476E-4</v>
      </c>
      <c r="CM23" s="200">
        <f>入力_北海道投入係数表!CM23</f>
        <v>4.1391760842325303E-3</v>
      </c>
      <c r="CN23" s="200">
        <f>入力_北海道投入係数表!CN23</f>
        <v>8.2406489740483794E-4</v>
      </c>
      <c r="CO23" s="200">
        <f>入力_北海道投入係数表!CO23</f>
        <v>1.9591424012134042E-3</v>
      </c>
      <c r="CP23" s="200">
        <f>入力_北海道投入係数表!CP23</f>
        <v>4.8946648757880471E-3</v>
      </c>
      <c r="CQ23" s="200">
        <f>入力_北海道投入係数表!CQ23</f>
        <v>5.3146624083855384E-3</v>
      </c>
      <c r="CR23" s="200">
        <f>入力_北海道投入係数表!CR23</f>
        <v>2.0545934840035221E-3</v>
      </c>
      <c r="CS23" s="200">
        <f>入力_北海道投入係数表!CS23</f>
        <v>5.9850314363776195E-6</v>
      </c>
      <c r="CT23" s="200">
        <f>入力_北海道投入係数表!CT23</f>
        <v>2.794526116116794E-4</v>
      </c>
      <c r="CU23" s="200">
        <f>入力_北海道投入係数表!CU23</f>
        <v>1.8411967779056386E-6</v>
      </c>
      <c r="CV23" s="200">
        <f>入力_北海道投入係数表!CV23</f>
        <v>2.0715540121773557E-3</v>
      </c>
      <c r="CW23" s="200">
        <f>入力_北海道投入係数表!CW23</f>
        <v>7.5836177189977959E-4</v>
      </c>
      <c r="CX23" s="200">
        <f>入力_北海道投入係数表!CX23</f>
        <v>2.8516549256101683E-3</v>
      </c>
      <c r="CY23" s="200">
        <f>入力_北海道投入係数表!CY23</f>
        <v>5.0076222214343958E-4</v>
      </c>
      <c r="CZ23" s="200">
        <f>入力_北海道投入係数表!CZ23</f>
        <v>6.2362270826150175E-4</v>
      </c>
      <c r="DA23" s="200">
        <f>入力_北海道投入係数表!DA23</f>
        <v>1.5546443864609565E-3</v>
      </c>
      <c r="DB23" s="200">
        <f>入力_北海道投入係数表!DB23</f>
        <v>0.30253832726966834</v>
      </c>
      <c r="DC23" s="200">
        <f>入力_北海道投入係数表!DC23</f>
        <v>7.5105934891274006E-4</v>
      </c>
      <c r="DD23" s="200" t="str">
        <f>入力_北海道投入係数表!DD23</f>
        <v>-</v>
      </c>
      <c r="DE23" s="200" t="str">
        <f>入力_北海道投入係数表!DE23</f>
        <v>-</v>
      </c>
      <c r="DF23" s="200" t="str">
        <f>入力_北海道投入係数表!DF23</f>
        <v>-</v>
      </c>
      <c r="DG23" s="200" t="str">
        <f>入力_北海道投入係数表!DG23</f>
        <v>-</v>
      </c>
      <c r="DH23" s="200" t="str">
        <f>入力_北海道投入係数表!DH23</f>
        <v>-</v>
      </c>
      <c r="DI23" s="200" t="str">
        <f>入力_北海道投入係数表!DI23</f>
        <v>-</v>
      </c>
      <c r="DJ23" s="200" t="str">
        <f>入力_北海道投入係数表!DJ23</f>
        <v>-</v>
      </c>
      <c r="DK23" s="200" t="str">
        <f>入力_北海道投入係数表!DK23</f>
        <v>-</v>
      </c>
      <c r="DL23" s="200" t="str">
        <f>入力_北海道投入係数表!DL23</f>
        <v>-</v>
      </c>
      <c r="DM23" s="200" t="str">
        <f>入力_北海道投入係数表!DM23</f>
        <v>-</v>
      </c>
      <c r="DN23" s="200" t="str">
        <f>入力_北海道投入係数表!DN23</f>
        <v>-</v>
      </c>
      <c r="DO23" s="200" t="str">
        <f>入力_北海道投入係数表!DO23</f>
        <v>-</v>
      </c>
      <c r="DP23" s="200" t="str">
        <f>入力_北海道投入係数表!DP23</f>
        <v>-</v>
      </c>
      <c r="DQ23" s="200" t="str">
        <f>入力_北海道投入係数表!DQ23</f>
        <v>-</v>
      </c>
      <c r="DR23" s="200" t="str">
        <f>入力_北海道投入係数表!DR23</f>
        <v>-</v>
      </c>
      <c r="DS23" s="200" t="str">
        <f>入力_北海道投入係数表!DS23</f>
        <v>-</v>
      </c>
      <c r="DT23" s="244">
        <f>入力_北海道投入係数表!DT23</f>
        <v>3.094495815420126E-3</v>
      </c>
      <c r="DU23"/>
      <c r="DV23"/>
    </row>
    <row r="24" spans="2:126" s="22" customFormat="1" x14ac:dyDescent="0.25">
      <c r="B24" s="53">
        <v>21</v>
      </c>
      <c r="C24" s="360" t="str">
        <v>印刷・製版・製本</v>
      </c>
      <c r="D24" s="193">
        <f>入力_北海道投入係数表!D24</f>
        <v>0</v>
      </c>
      <c r="E24" s="194">
        <f>入力_北海道投入係数表!E24</f>
        <v>1.5211342591125451E-4</v>
      </c>
      <c r="F24" s="194">
        <f>入力_北海道投入係数表!F24</f>
        <v>0</v>
      </c>
      <c r="G24" s="194">
        <f>入力_北海道投入係数表!G24</f>
        <v>1.0295480284155256E-4</v>
      </c>
      <c r="H24" s="194">
        <f>入力_北海道投入係数表!H24</f>
        <v>2.1560552812574116E-5</v>
      </c>
      <c r="I24" s="194">
        <f>入力_北海道投入係数表!I24</f>
        <v>2.9704440813901678E-4</v>
      </c>
      <c r="J24" s="194">
        <f>入力_北海道投入係数表!J24</f>
        <v>3.4728251432540369E-4</v>
      </c>
      <c r="K24" s="194">
        <f>入力_北海道投入係数表!K24</f>
        <v>7.3413952729571553E-4</v>
      </c>
      <c r="L24" s="194">
        <f>入力_北海道投入係数表!L24</f>
        <v>6.5481460212635286E-3</v>
      </c>
      <c r="M24" s="194">
        <f>入力_北海道投入係数表!M24</f>
        <v>4.0518948209385527E-3</v>
      </c>
      <c r="N24" s="194">
        <f>入力_北海道投入係数表!N24</f>
        <v>3.2249236299622033E-3</v>
      </c>
      <c r="O24" s="194">
        <f>入力_北海道投入係数表!O24</f>
        <v>7.4856018452655925E-3</v>
      </c>
      <c r="P24" s="194">
        <f>入力_北海道投入係数表!P24</f>
        <v>1.0795659008693346E-3</v>
      </c>
      <c r="Q24" s="194">
        <f>入力_北海道投入係数表!Q24</f>
        <v>5.2187073261953016E-5</v>
      </c>
      <c r="R24" s="194">
        <f>入力_北海道投入係数表!R24</f>
        <v>0</v>
      </c>
      <c r="S24" s="194">
        <f>入力_北海道投入係数表!S24</f>
        <v>3.7471992582863325E-3</v>
      </c>
      <c r="T24" s="194">
        <f>入力_北海道投入係数表!T24</f>
        <v>6.2362044490395425E-4</v>
      </c>
      <c r="U24" s="194">
        <f>入力_北海道投入係数表!U24</f>
        <v>4.3669336893635956E-3</v>
      </c>
      <c r="V24" s="194">
        <f>入力_北海道投入係数表!V24</f>
        <v>1.8225024615617662E-4</v>
      </c>
      <c r="W24" s="194">
        <f>入力_北海道投入係数表!W24</f>
        <v>8.4565889529539563E-3</v>
      </c>
      <c r="X24" s="194">
        <f>入力_北海道投入係数表!X24</f>
        <v>4.8155220690815188E-2</v>
      </c>
      <c r="Y24" s="194">
        <f>入力_北海道投入係数表!Y24</f>
        <v>5.0315131613791638E-4</v>
      </c>
      <c r="Z24" s="194">
        <f>入力_北海道投入係数表!Z24</f>
        <v>8.3542188805346704E-5</v>
      </c>
      <c r="AA24" s="194">
        <f>入力_北海道投入係数表!AA24</f>
        <v>4.4175464946768562E-5</v>
      </c>
      <c r="AB24" s="194">
        <f>入力_北海道投入係数表!AB24</f>
        <v>2.4776819488576186E-3</v>
      </c>
      <c r="AC24" s="194">
        <f>入力_北海道投入係数表!AC24</f>
        <v>4.2276627965673903E-3</v>
      </c>
      <c r="AD24" s="194">
        <f>入力_北海道投入係数表!AD24</f>
        <v>1.6276861666053055E-5</v>
      </c>
      <c r="AE24" s="194">
        <f>入力_北海道投入係数表!AE24</f>
        <v>2.3418558518845052E-4</v>
      </c>
      <c r="AF24" s="194">
        <f>入力_北海道投入係数表!AF24</f>
        <v>6.509004122369278E-4</v>
      </c>
      <c r="AG24" s="194">
        <f>入力_北海道投入係数表!AG24</f>
        <v>9.0929756762900662E-4</v>
      </c>
      <c r="AH24" s="194">
        <f>入力_北海道投入係数表!AH24</f>
        <v>3.9248668348752453E-3</v>
      </c>
      <c r="AI24" s="194">
        <f>入力_北海道投入係数表!AI24</f>
        <v>5.8586169270089561E-5</v>
      </c>
      <c r="AJ24" s="194">
        <f>入力_北海道投入係数表!AJ24</f>
        <v>1.9646365422396855E-3</v>
      </c>
      <c r="AK24" s="194">
        <f>入力_北海道投入係数表!AK24</f>
        <v>9.0415913200723327E-5</v>
      </c>
      <c r="AL24" s="194">
        <f>入力_北海道投入係数表!AL24</f>
        <v>1.1422696898737792E-5</v>
      </c>
      <c r="AM24" s="194">
        <f>入力_北海道投入係数表!AM24</f>
        <v>1.6221126395016868E-5</v>
      </c>
      <c r="AN24" s="194">
        <f>入力_北海道投入係数表!AN24</f>
        <v>2.4139040875442548E-4</v>
      </c>
      <c r="AO24" s="194">
        <f>入力_北海道投入係数表!AO24</f>
        <v>4.450180232299408E-5</v>
      </c>
      <c r="AP24" s="194">
        <f>入力_北海道投入係数表!AP24</f>
        <v>3.2020493115593977E-4</v>
      </c>
      <c r="AQ24" s="194">
        <f>入力_北海道投入係数表!AQ24</f>
        <v>3.0133448127421438E-3</v>
      </c>
      <c r="AR24" s="194">
        <f>入力_北海道投入係数表!AR24</f>
        <v>2.8416642986130847E-4</v>
      </c>
      <c r="AS24" s="194">
        <f>入力_北海道投入係数表!AS24</f>
        <v>2.3934048399964544E-3</v>
      </c>
      <c r="AT24" s="194">
        <f>入力_北海道投入係数表!AT24</f>
        <v>1.0490338736421779E-3</v>
      </c>
      <c r="AU24" s="194">
        <f>入力_北海道投入係数表!AU24</f>
        <v>1.3726302703822647E-3</v>
      </c>
      <c r="AV24" s="194">
        <f>入力_北海道投入係数表!AV24</f>
        <v>2.1708594049291278E-3</v>
      </c>
      <c r="AW24" s="194">
        <f>入力_北海道投入係数表!AW24</f>
        <v>5.2793022139682403E-3</v>
      </c>
      <c r="AX24" s="194">
        <f>入力_北海道投入係数表!AX24</f>
        <v>1.6751656689577021E-3</v>
      </c>
      <c r="AY24" s="194">
        <f>入力_北海道投入係数表!AY24</f>
        <v>6.2037071850208668E-4</v>
      </c>
      <c r="AZ24" s="194">
        <f>入力_北海道投入係数表!AZ24</f>
        <v>1.0316368638239339E-2</v>
      </c>
      <c r="BA24" s="194">
        <f>入力_北海道投入係数表!BA24</f>
        <v>2.2758306781975419E-3</v>
      </c>
      <c r="BB24" s="194">
        <f>入力_北海道投入係数表!BB24</f>
        <v>0</v>
      </c>
      <c r="BC24" s="194">
        <f>入力_北海道投入係数表!BC24</f>
        <v>2.8807950565985199E-3</v>
      </c>
      <c r="BD24" s="194">
        <f>入力_北海道投入係数表!BD24</f>
        <v>3.0527692978630614E-3</v>
      </c>
      <c r="BE24" s="194">
        <f>入力_北海道投入係数表!BE24</f>
        <v>7.7688004972032321E-4</v>
      </c>
      <c r="BF24" s="194">
        <f>入力_北海道投入係数表!BF24</f>
        <v>2.8749702395658796E-4</v>
      </c>
      <c r="BG24" s="194">
        <f>入力_北海道投入係数表!BG24</f>
        <v>8.8622552329507094E-4</v>
      </c>
      <c r="BH24" s="194">
        <f>入力_北海道投入係数表!BH24</f>
        <v>1.9367458795731412E-3</v>
      </c>
      <c r="BI24" s="194">
        <f>入力_北海道投入係数表!BI24</f>
        <v>6.1592745055557277E-3</v>
      </c>
      <c r="BJ24" s="194">
        <f>入力_北海道投入係数表!BJ24</f>
        <v>2.3745189552116597E-3</v>
      </c>
      <c r="BK24" s="194">
        <f>入力_北海道投入係数表!BK24</f>
        <v>4.9933460228457035E-4</v>
      </c>
      <c r="BL24" s="194">
        <f>入力_北海道投入係数表!BL24</f>
        <v>6.2131439243540533E-4</v>
      </c>
      <c r="BM24" s="194">
        <f>入力_北海道投入係数表!BM24</f>
        <v>4.127137153192506E-4</v>
      </c>
      <c r="BN24" s="194">
        <f>入力_北海道投入係数表!BN24</f>
        <v>2.8565332011756529E-4</v>
      </c>
      <c r="BO24" s="194">
        <f>入力_北海道投入係数表!BO24</f>
        <v>2.6477835085290387E-3</v>
      </c>
      <c r="BP24" s="194">
        <f>入力_北海道投入係数表!BP24</f>
        <v>3.1704289909925409E-3</v>
      </c>
      <c r="BQ24" s="194">
        <f>入力_北海道投入係数表!BQ24</f>
        <v>2.1707797229838992E-3</v>
      </c>
      <c r="BR24" s="194">
        <f>入力_北海道投入係数表!BR24</f>
        <v>2.9026171931691744E-3</v>
      </c>
      <c r="BS24" s="194">
        <f>入力_北海道投入係数表!BS24</f>
        <v>5.8678208863794821E-3</v>
      </c>
      <c r="BT24" s="194">
        <f>入力_北海道投入係数表!BT24</f>
        <v>1.6196601828347167E-2</v>
      </c>
      <c r="BU24" s="194">
        <f>入力_北海道投入係数表!BU24</f>
        <v>2.94967848504513E-4</v>
      </c>
      <c r="BV24" s="194">
        <f>入力_北海道投入係数表!BV24</f>
        <v>3.3607863449273871E-5</v>
      </c>
      <c r="BW24" s="194">
        <f>入力_北海道投入係数表!BW24</f>
        <v>0</v>
      </c>
      <c r="BX24" s="194">
        <f>入力_北海道投入係数表!BX24</f>
        <v>1.6430160765070804E-3</v>
      </c>
      <c r="BY24" s="194">
        <f>入力_北海道投入係数表!BY24</f>
        <v>1.5228700381424327E-3</v>
      </c>
      <c r="BZ24" s="194">
        <f>入力_北海道投入係数表!BZ24</f>
        <v>9.7246021589339807E-4</v>
      </c>
      <c r="CA24" s="194">
        <f>入力_北海道投入係数表!CA24</f>
        <v>4.5222051508197548E-4</v>
      </c>
      <c r="CB24" s="194">
        <f>入力_北海道投入係数表!CB24</f>
        <v>3.8883407811502527E-3</v>
      </c>
      <c r="CC24" s="194">
        <f>入力_北海道投入係数表!CC24</f>
        <v>1.1606685450819673E-3</v>
      </c>
      <c r="CD24" s="194">
        <f>入力_北海道投入係数表!CD24</f>
        <v>6.2460250410547999E-3</v>
      </c>
      <c r="CE24" s="194">
        <f>入力_北海道投入係数表!CE24</f>
        <v>6.8095251144055027E-3</v>
      </c>
      <c r="CF24" s="194">
        <f>入力_北海道投入係数表!CF24</f>
        <v>6.9716011758677423E-3</v>
      </c>
      <c r="CG24" s="194">
        <f>入力_北海道投入係数表!CG24</f>
        <v>2.5857993303937555E-3</v>
      </c>
      <c r="CH24" s="194">
        <f>入力_北海道投入係数表!CH24</f>
        <v>7.0200730769367338E-3</v>
      </c>
      <c r="CI24" s="194">
        <f>入力_北海道投入係数表!CI24</f>
        <v>7.9277374717724499E-3</v>
      </c>
      <c r="CJ24" s="194">
        <f>入力_北海道投入係数表!CJ24</f>
        <v>6.6364330774695668E-2</v>
      </c>
      <c r="CK24" s="194">
        <f>入力_北海道投入係数表!CK24</f>
        <v>5.673418081291774E-3</v>
      </c>
      <c r="CL24" s="194">
        <f>入力_北海道投入係数表!CL24</f>
        <v>8.6571674833532709E-3</v>
      </c>
      <c r="CM24" s="194">
        <f>入力_北海道投入係数表!CM24</f>
        <v>1.6384486106739673E-2</v>
      </c>
      <c r="CN24" s="194">
        <f>入力_北海道投入係数表!CN24</f>
        <v>1.9752780530778551E-3</v>
      </c>
      <c r="CO24" s="194">
        <f>入力_北海道投入係数表!CO24</f>
        <v>3.6496926990346483E-3</v>
      </c>
      <c r="CP24" s="194">
        <f>入力_北海道投入係数表!CP24</f>
        <v>9.226655050156702E-3</v>
      </c>
      <c r="CQ24" s="194">
        <f>入力_北海道投入係数表!CQ24</f>
        <v>1.4330753797649756E-3</v>
      </c>
      <c r="CR24" s="194">
        <f>入力_北海道投入係数表!CR24</f>
        <v>2.9843280404469669E-2</v>
      </c>
      <c r="CS24" s="194">
        <f>入力_北海道投入係数表!CS24</f>
        <v>1.0982532685752933E-3</v>
      </c>
      <c r="CT24" s="194">
        <f>入力_北海道投入係数表!CT24</f>
        <v>2.5049115913555992E-2</v>
      </c>
      <c r="CU24" s="194">
        <f>入力_北海道投入係数表!CU24</f>
        <v>9.2612197928653621E-4</v>
      </c>
      <c r="CV24" s="194">
        <f>入力_北海道投入係数表!CV24</f>
        <v>3.965546251882366E-3</v>
      </c>
      <c r="CW24" s="194">
        <f>入力_北海道投入係数表!CW24</f>
        <v>5.3335333408336143E-4</v>
      </c>
      <c r="CX24" s="194">
        <f>入力_北海道投入係数表!CX24</f>
        <v>4.8019400911027295E-4</v>
      </c>
      <c r="CY24" s="194">
        <f>入力_北海道投入係数表!CY24</f>
        <v>2.1138369908178822E-3</v>
      </c>
      <c r="CZ24" s="194">
        <f>入力_北海道投入係数表!CZ24</f>
        <v>1.2613368911808356E-2</v>
      </c>
      <c r="DA24" s="194">
        <f>入力_北海道投入係数表!DA24</f>
        <v>4.6093842335421346E-3</v>
      </c>
      <c r="DB24" s="194">
        <f>入力_北海道投入係数表!DB24</f>
        <v>0</v>
      </c>
      <c r="DC24" s="194">
        <f>入力_北海道投入係数表!DC24</f>
        <v>8.6270330618355283E-5</v>
      </c>
      <c r="DD24" s="194" t="str">
        <f>入力_北海道投入係数表!DD24</f>
        <v>-</v>
      </c>
      <c r="DE24" s="194" t="str">
        <f>入力_北海道投入係数表!DE24</f>
        <v>-</v>
      </c>
      <c r="DF24" s="194" t="str">
        <f>入力_北海道投入係数表!DF24</f>
        <v>-</v>
      </c>
      <c r="DG24" s="194" t="str">
        <f>入力_北海道投入係数表!DG24</f>
        <v>-</v>
      </c>
      <c r="DH24" s="194" t="str">
        <f>入力_北海道投入係数表!DH24</f>
        <v>-</v>
      </c>
      <c r="DI24" s="194" t="str">
        <f>入力_北海道投入係数表!DI24</f>
        <v>-</v>
      </c>
      <c r="DJ24" s="194" t="str">
        <f>入力_北海道投入係数表!DJ24</f>
        <v>-</v>
      </c>
      <c r="DK24" s="194" t="str">
        <f>入力_北海道投入係数表!DK24</f>
        <v>-</v>
      </c>
      <c r="DL24" s="194" t="str">
        <f>入力_北海道投入係数表!DL24</f>
        <v>-</v>
      </c>
      <c r="DM24" s="194" t="str">
        <f>入力_北海道投入係数表!DM24</f>
        <v>-</v>
      </c>
      <c r="DN24" s="194" t="str">
        <f>入力_北海道投入係数表!DN24</f>
        <v>-</v>
      </c>
      <c r="DO24" s="194" t="str">
        <f>入力_北海道投入係数表!DO24</f>
        <v>-</v>
      </c>
      <c r="DP24" s="194" t="str">
        <f>入力_北海道投入係数表!DP24</f>
        <v>-</v>
      </c>
      <c r="DQ24" s="194" t="str">
        <f>入力_北海道投入係数表!DQ24</f>
        <v>-</v>
      </c>
      <c r="DR24" s="194" t="str">
        <f>入力_北海道投入係数表!DR24</f>
        <v>-</v>
      </c>
      <c r="DS24" s="194" t="str">
        <f>入力_北海道投入係数表!DS24</f>
        <v>-</v>
      </c>
      <c r="DT24" s="242">
        <f>入力_北海道投入係数表!DT24</f>
        <v>4.1666723966608506E-3</v>
      </c>
      <c r="DU24"/>
      <c r="DV24"/>
    </row>
    <row r="25" spans="2:126" s="22" customFormat="1" x14ac:dyDescent="0.25">
      <c r="B25" s="53">
        <v>22</v>
      </c>
      <c r="C25" s="360" t="str">
        <v>化学肥料</v>
      </c>
      <c r="D25" s="193">
        <f>入力_北海道投入係数表!D25</f>
        <v>7.155121628052756E-2</v>
      </c>
      <c r="E25" s="194">
        <f>入力_北海道投入係数表!E25</f>
        <v>5.8722120461157205E-2</v>
      </c>
      <c r="F25" s="194">
        <f>入力_北海道投入係数表!F25</f>
        <v>0</v>
      </c>
      <c r="G25" s="194">
        <f>入力_北海道投入係数表!G25</f>
        <v>2.4022787329695597E-4</v>
      </c>
      <c r="H25" s="194">
        <f>入力_北海道投入係数表!H25</f>
        <v>8.6242211250296463E-5</v>
      </c>
      <c r="I25" s="194">
        <f>入力_北海道投入係数表!I25</f>
        <v>0</v>
      </c>
      <c r="J25" s="194">
        <f>入力_北海道投入係数表!J25</f>
        <v>0</v>
      </c>
      <c r="K25" s="194">
        <f>入力_北海道投入係数表!K25</f>
        <v>0</v>
      </c>
      <c r="L25" s="194">
        <f>入力_北海道投入係数表!L25</f>
        <v>0</v>
      </c>
      <c r="M25" s="194">
        <f>入力_北海道投入係数表!M25</f>
        <v>2.4314842474556254E-5</v>
      </c>
      <c r="N25" s="194">
        <f>入力_北海道投入係数表!N25</f>
        <v>0</v>
      </c>
      <c r="O25" s="194">
        <f>入力_北海道投入係数表!O25</f>
        <v>0</v>
      </c>
      <c r="P25" s="194">
        <f>入力_北海道投入係数表!P25</f>
        <v>8.2072261469598546E-5</v>
      </c>
      <c r="Q25" s="194">
        <f>入力_北海道投入係数表!Q25</f>
        <v>0</v>
      </c>
      <c r="R25" s="194">
        <f>入力_北海道投入係数表!R25</f>
        <v>0</v>
      </c>
      <c r="S25" s="194">
        <f>入力_北海道投入係数表!S25</f>
        <v>0</v>
      </c>
      <c r="T25" s="194">
        <f>入力_北海道投入係数表!T25</f>
        <v>0</v>
      </c>
      <c r="U25" s="194">
        <f>入力_北海道投入係数表!U25</f>
        <v>0</v>
      </c>
      <c r="V25" s="194">
        <f>入力_北海道投入係数表!V25</f>
        <v>4.7337726274331593E-6</v>
      </c>
      <c r="W25" s="194">
        <f>入力_北海道投入係数表!W25</f>
        <v>0</v>
      </c>
      <c r="X25" s="194">
        <f>入力_北海道投入係数表!X25</f>
        <v>0</v>
      </c>
      <c r="Y25" s="194">
        <f>入力_北海道投入係数表!Y25</f>
        <v>0.26479000052963297</v>
      </c>
      <c r="Z25" s="194">
        <f>入力_北海道投入係数表!Z25</f>
        <v>3.8011695906432748E-3</v>
      </c>
      <c r="AA25" s="194">
        <f>入力_北海道投入係数表!AA25</f>
        <v>5.5955588932573512E-4</v>
      </c>
      <c r="AB25" s="194">
        <f>入力_北海道投入係数表!AB25</f>
        <v>9.4568013315176279E-4</v>
      </c>
      <c r="AC25" s="194">
        <f>入力_北海道投入係数表!AC25</f>
        <v>1.7036850075719335E-3</v>
      </c>
      <c r="AD25" s="194">
        <f>入力_北海道投入係数表!AD25</f>
        <v>-3.7979343887457129E-5</v>
      </c>
      <c r="AE25" s="194">
        <f>入力_北海道投入係数表!AE25</f>
        <v>0</v>
      </c>
      <c r="AF25" s="194">
        <f>入力_北海道投入係数表!AF25</f>
        <v>1.0848340203948796E-4</v>
      </c>
      <c r="AG25" s="194">
        <f>入力_北海道投入係数表!AG25</f>
        <v>0</v>
      </c>
      <c r="AH25" s="194">
        <f>入力_北海道投入係数表!AH25</f>
        <v>0</v>
      </c>
      <c r="AI25" s="194">
        <f>入力_北海道投入係数表!AI25</f>
        <v>0</v>
      </c>
      <c r="AJ25" s="194">
        <f>入力_北海道投入係数表!AJ25</f>
        <v>0</v>
      </c>
      <c r="AK25" s="194">
        <f>入力_北海道投入係数表!AK25</f>
        <v>4.5207956600361664E-5</v>
      </c>
      <c r="AL25" s="194">
        <f>入力_北海道投入係数表!AL25</f>
        <v>-8.395682220572277E-4</v>
      </c>
      <c r="AM25" s="194">
        <f>入力_北海道投入係数表!AM25</f>
        <v>2.4331689592525306E-5</v>
      </c>
      <c r="AN25" s="194">
        <f>入力_北海道投入係数表!AN25</f>
        <v>0</v>
      </c>
      <c r="AO25" s="194">
        <f>入力_北海道投入係数表!AO25</f>
        <v>0</v>
      </c>
      <c r="AP25" s="194">
        <f>入力_北海道投入係数表!AP25</f>
        <v>0</v>
      </c>
      <c r="AQ25" s="194">
        <f>入力_北海道投入係数表!AQ25</f>
        <v>0</v>
      </c>
      <c r="AR25" s="194">
        <f>入力_北海道投入係数表!AR25</f>
        <v>0</v>
      </c>
      <c r="AS25" s="194">
        <f>入力_北海道投入係数表!AS25</f>
        <v>0</v>
      </c>
      <c r="AT25" s="194">
        <f>入力_北海道投入係数表!AT25</f>
        <v>0</v>
      </c>
      <c r="AU25" s="194">
        <f>入力_北海道投入係数表!AU25</f>
        <v>0</v>
      </c>
      <c r="AV25" s="194">
        <f>入力_北海道投入係数表!AV25</f>
        <v>0</v>
      </c>
      <c r="AW25" s="194">
        <f>入力_北海道投入係数表!AW25</f>
        <v>0</v>
      </c>
      <c r="AX25" s="194">
        <f>入力_北海道投入係数表!AX25</f>
        <v>0</v>
      </c>
      <c r="AY25" s="194">
        <f>入力_北海道投入係数表!AY25</f>
        <v>0</v>
      </c>
      <c r="AZ25" s="194">
        <f>入力_北海道投入係数表!AZ25</f>
        <v>0</v>
      </c>
      <c r="BA25" s="194">
        <f>入力_北海道投入係数表!BA25</f>
        <v>0</v>
      </c>
      <c r="BB25" s="194">
        <f>入力_北海道投入係数表!BB25</f>
        <v>0</v>
      </c>
      <c r="BC25" s="194">
        <f>入力_北海道投入係数表!BC25</f>
        <v>0</v>
      </c>
      <c r="BD25" s="194">
        <f>入力_北海道投入係数表!BD25</f>
        <v>0</v>
      </c>
      <c r="BE25" s="194">
        <f>入力_北海道投入係数表!BE25</f>
        <v>0</v>
      </c>
      <c r="BF25" s="194">
        <f>入力_北海道投入係数表!BF25</f>
        <v>0</v>
      </c>
      <c r="BG25" s="194">
        <f>入力_北海道投入係数表!BG25</f>
        <v>0</v>
      </c>
      <c r="BH25" s="194">
        <f>入力_北海道投入係数表!BH25</f>
        <v>0</v>
      </c>
      <c r="BI25" s="194">
        <f>入力_北海道投入係数表!BI25</f>
        <v>3.0951128168621748E-5</v>
      </c>
      <c r="BJ25" s="194">
        <f>入力_北海道投入係数表!BJ25</f>
        <v>0</v>
      </c>
      <c r="BK25" s="194">
        <f>入力_北海道投入係数表!BK25</f>
        <v>0</v>
      </c>
      <c r="BL25" s="194">
        <f>入力_北海道投入係数表!BL25</f>
        <v>0</v>
      </c>
      <c r="BM25" s="194">
        <f>入力_北海道投入係数表!BM25</f>
        <v>3.1140156297989967E-4</v>
      </c>
      <c r="BN25" s="194">
        <f>入力_北海道投入係数表!BN25</f>
        <v>1.5487228199145104E-4</v>
      </c>
      <c r="BO25" s="194">
        <f>入力_北海道投入係数表!BO25</f>
        <v>6.6856185381059365E-5</v>
      </c>
      <c r="BP25" s="194">
        <f>入力_北海道投入係数表!BP25</f>
        <v>4.9153937844845595E-5</v>
      </c>
      <c r="BQ25" s="194">
        <f>入力_北海道投入係数表!BQ25</f>
        <v>0</v>
      </c>
      <c r="BR25" s="194">
        <f>入力_北海道投入係数表!BR25</f>
        <v>0</v>
      </c>
      <c r="BS25" s="194">
        <f>入力_北海道投入係数表!BS25</f>
        <v>0</v>
      </c>
      <c r="BT25" s="194">
        <f>入力_北海道投入係数表!BT25</f>
        <v>0</v>
      </c>
      <c r="BU25" s="194">
        <f>入力_北海道投入係数表!BU25</f>
        <v>4.3698940519187114E-6</v>
      </c>
      <c r="BV25" s="194">
        <f>入力_北海道投入係数表!BV25</f>
        <v>0</v>
      </c>
      <c r="BW25" s="194">
        <f>入力_北海道投入係数表!BW25</f>
        <v>0</v>
      </c>
      <c r="BX25" s="194">
        <f>入力_北海道投入係数表!BX25</f>
        <v>0</v>
      </c>
      <c r="BY25" s="194">
        <f>入力_北海道投入係数表!BY25</f>
        <v>0</v>
      </c>
      <c r="BZ25" s="194">
        <f>入力_北海道投入係数表!BZ25</f>
        <v>0</v>
      </c>
      <c r="CA25" s="194">
        <f>入力_北海道投入係数表!CA25</f>
        <v>0</v>
      </c>
      <c r="CB25" s="194">
        <f>入力_北海道投入係数表!CB25</f>
        <v>0</v>
      </c>
      <c r="CC25" s="194">
        <f>入力_北海道投入係数表!CC25</f>
        <v>8.0046106557377053E-6</v>
      </c>
      <c r="CD25" s="194">
        <f>入力_北海道投入係数表!CD25</f>
        <v>0</v>
      </c>
      <c r="CE25" s="194">
        <f>入力_北海道投入係数表!CE25</f>
        <v>0</v>
      </c>
      <c r="CF25" s="194">
        <f>入力_北海道投入係数表!CF25</f>
        <v>0</v>
      </c>
      <c r="CG25" s="194">
        <f>入力_北海道投入係数表!CG25</f>
        <v>0</v>
      </c>
      <c r="CH25" s="194">
        <f>入力_北海道投入係数表!CH25</f>
        <v>0</v>
      </c>
      <c r="CI25" s="194">
        <f>入力_北海道投入係数表!CI25</f>
        <v>0</v>
      </c>
      <c r="CJ25" s="194">
        <f>入力_北海道投入係数表!CJ25</f>
        <v>0</v>
      </c>
      <c r="CK25" s="194">
        <f>入力_北海道投入係数表!CK25</f>
        <v>2.3554185225401775E-6</v>
      </c>
      <c r="CL25" s="194">
        <f>入力_北海道投入係数表!CL25</f>
        <v>0</v>
      </c>
      <c r="CM25" s="194">
        <f>入力_北海道投入係数表!CM25</f>
        <v>0</v>
      </c>
      <c r="CN25" s="194">
        <f>入力_北海道投入係数表!CN25</f>
        <v>0</v>
      </c>
      <c r="CO25" s="194">
        <f>入力_北海道投入係数表!CO25</f>
        <v>0</v>
      </c>
      <c r="CP25" s="194">
        <f>入力_北海道投入係数表!CP25</f>
        <v>0</v>
      </c>
      <c r="CQ25" s="194">
        <f>入力_北海道投入係数表!CQ25</f>
        <v>0</v>
      </c>
      <c r="CR25" s="194">
        <f>入力_北海道投入係数表!CR25</f>
        <v>0</v>
      </c>
      <c r="CS25" s="194">
        <f>入力_北海道投入係数表!CS25</f>
        <v>0</v>
      </c>
      <c r="CT25" s="194">
        <f>入力_北海道投入係数表!CT25</f>
        <v>0</v>
      </c>
      <c r="CU25" s="194">
        <f>入力_北海道投入係数表!CU25</f>
        <v>0</v>
      </c>
      <c r="CV25" s="194">
        <f>入力_北海道投入係数表!CV25</f>
        <v>0</v>
      </c>
      <c r="CW25" s="194">
        <f>入力_北海道投入係数表!CW25</f>
        <v>0</v>
      </c>
      <c r="CX25" s="194">
        <f>入力_北海道投入係数表!CX25</f>
        <v>0</v>
      </c>
      <c r="CY25" s="194">
        <f>入力_北海道投入係数表!CY25</f>
        <v>0</v>
      </c>
      <c r="CZ25" s="194">
        <f>入力_北海道投入係数表!CZ25</f>
        <v>1.7689297974725292E-4</v>
      </c>
      <c r="DA25" s="194">
        <f>入力_北海道投入係数表!DA25</f>
        <v>4.5912012582618891E-4</v>
      </c>
      <c r="DB25" s="194">
        <f>入力_北海道投入係数表!DB25</f>
        <v>0</v>
      </c>
      <c r="DC25" s="194">
        <f>入力_北海道投入係数表!DC25</f>
        <v>2.4358681586359138E-4</v>
      </c>
      <c r="DD25" s="194" t="str">
        <f>入力_北海道投入係数表!DD25</f>
        <v>-</v>
      </c>
      <c r="DE25" s="194" t="str">
        <f>入力_北海道投入係数表!DE25</f>
        <v>-</v>
      </c>
      <c r="DF25" s="194" t="str">
        <f>入力_北海道投入係数表!DF25</f>
        <v>-</v>
      </c>
      <c r="DG25" s="194" t="str">
        <f>入力_北海道投入係数表!DG25</f>
        <v>-</v>
      </c>
      <c r="DH25" s="194" t="str">
        <f>入力_北海道投入係数表!DH25</f>
        <v>-</v>
      </c>
      <c r="DI25" s="194" t="str">
        <f>入力_北海道投入係数表!DI25</f>
        <v>-</v>
      </c>
      <c r="DJ25" s="194" t="str">
        <f>入力_北海道投入係数表!DJ25</f>
        <v>-</v>
      </c>
      <c r="DK25" s="194" t="str">
        <f>入力_北海道投入係数表!DK25</f>
        <v>-</v>
      </c>
      <c r="DL25" s="194" t="str">
        <f>入力_北海道投入係数表!DL25</f>
        <v>-</v>
      </c>
      <c r="DM25" s="194" t="str">
        <f>入力_北海道投入係数表!DM25</f>
        <v>-</v>
      </c>
      <c r="DN25" s="194" t="str">
        <f>入力_北海道投入係数表!DN25</f>
        <v>-</v>
      </c>
      <c r="DO25" s="194" t="str">
        <f>入力_北海道投入係数表!DO25</f>
        <v>-</v>
      </c>
      <c r="DP25" s="194" t="str">
        <f>入力_北海道投入係数表!DP25</f>
        <v>-</v>
      </c>
      <c r="DQ25" s="194" t="str">
        <f>入力_北海道投入係数表!DQ25</f>
        <v>-</v>
      </c>
      <c r="DR25" s="194" t="str">
        <f>入力_北海道投入係数表!DR25</f>
        <v>-</v>
      </c>
      <c r="DS25" s="194" t="str">
        <f>入力_北海道投入係数表!DS25</f>
        <v>-</v>
      </c>
      <c r="DT25" s="242">
        <f>入力_北海道投入係数表!DT25</f>
        <v>1.6130481713535728E-3</v>
      </c>
      <c r="DU25"/>
      <c r="DV25"/>
    </row>
    <row r="26" spans="2:126" s="22" customFormat="1" x14ac:dyDescent="0.25">
      <c r="B26" s="53">
        <v>23</v>
      </c>
      <c r="C26" s="360" t="str">
        <v>無機化学工業製品</v>
      </c>
      <c r="D26" s="193">
        <f>入力_北海道投入係数表!D26</f>
        <v>1.5346330193485357E-3</v>
      </c>
      <c r="E26" s="194">
        <f>入力_北海道投入係数表!E26</f>
        <v>4.0500199648871513E-3</v>
      </c>
      <c r="F26" s="194">
        <f>入力_北海道投入係数表!F26</f>
        <v>9.0636945608621564E-4</v>
      </c>
      <c r="G26" s="194">
        <f>入力_北海道投入係数表!G26</f>
        <v>6.5204708466316623E-4</v>
      </c>
      <c r="H26" s="194">
        <f>入力_北海道投入係数表!H26</f>
        <v>6.4681658437722341E-5</v>
      </c>
      <c r="I26" s="194">
        <f>入力_北海道投入係数表!I26</f>
        <v>6.2591500286435676E-4</v>
      </c>
      <c r="J26" s="194">
        <f>入力_北海道投入係数表!J26</f>
        <v>1.240294694019299E-4</v>
      </c>
      <c r="K26" s="194">
        <f>入力_北海道投入係数表!K26</f>
        <v>0</v>
      </c>
      <c r="L26" s="194">
        <f>入力_北海道投入係数表!L26</f>
        <v>2.0876701840021055E-3</v>
      </c>
      <c r="M26" s="194">
        <f>入力_北海道投入係数表!M26</f>
        <v>2.2109138907221507E-3</v>
      </c>
      <c r="N26" s="194">
        <f>入力_北海道投入係数表!N26</f>
        <v>0</v>
      </c>
      <c r="O26" s="194">
        <f>入力_北海道投入係数表!O26</f>
        <v>4.7794041249934064E-3</v>
      </c>
      <c r="P26" s="194">
        <f>入力_北海道投入係数表!P26</f>
        <v>3.3018302114307722E-3</v>
      </c>
      <c r="Q26" s="194">
        <f>入力_北海道投入係数表!Q26</f>
        <v>8.1759748110393055E-4</v>
      </c>
      <c r="R26" s="194">
        <f>入力_北海道投入係数表!R26</f>
        <v>1.2180267965895249E-2</v>
      </c>
      <c r="S26" s="194">
        <f>入力_北海道投入係数表!S26</f>
        <v>5.0220196245074559E-4</v>
      </c>
      <c r="T26" s="194">
        <f>入力_北海道投入係数表!T26</f>
        <v>1.0667191820725533E-4</v>
      </c>
      <c r="U26" s="194">
        <f>入力_北海道投入係数表!U26</f>
        <v>1.3907432131731197E-4</v>
      </c>
      <c r="V26" s="194">
        <f>入力_北海道投入係数表!V26</f>
        <v>1.5808433689313034E-2</v>
      </c>
      <c r="W26" s="194">
        <f>入力_北海道投入係数表!W26</f>
        <v>8.690565722403276E-4</v>
      </c>
      <c r="X26" s="194">
        <f>入力_北海道投入係数表!X26</f>
        <v>9.8942306740939353E-6</v>
      </c>
      <c r="Y26" s="194">
        <f>入力_北海道投入係数表!Y26</f>
        <v>0.11217626185053758</v>
      </c>
      <c r="Z26" s="194">
        <f>入力_北海道投入係数表!Z26</f>
        <v>0.14933166248955723</v>
      </c>
      <c r="AA26" s="194">
        <f>入力_北海道投入係数表!AA26</f>
        <v>1.1073316546656654E-2</v>
      </c>
      <c r="AB26" s="194">
        <f>入力_北海道投入係数表!AB26</f>
        <v>3.657890755031018E-2</v>
      </c>
      <c r="AC26" s="194">
        <f>入力_北海道投入係数表!AC26</f>
        <v>4.3948763250883392E-2</v>
      </c>
      <c r="AD26" s="194">
        <f>入力_北海道投入係数表!AD26</f>
        <v>2.5577925475226229E-5</v>
      </c>
      <c r="AE26" s="194">
        <f>入力_北海道投入係数表!AE26</f>
        <v>5.0143266475644703E-3</v>
      </c>
      <c r="AF26" s="194">
        <f>入力_北海道投入係数表!AF26</f>
        <v>2.7554784118029942E-2</v>
      </c>
      <c r="AG26" s="194">
        <f>入力_北海道投入係数表!AG26</f>
        <v>1.8185951352580132E-3</v>
      </c>
      <c r="AH26" s="194">
        <f>入力_北海道投入係数表!AH26</f>
        <v>2.1026072329688814E-2</v>
      </c>
      <c r="AI26" s="194">
        <f>入力_北海道投入係数表!AI26</f>
        <v>3.2954720214425378E-4</v>
      </c>
      <c r="AJ26" s="194">
        <f>入力_北海道投入係数表!AJ26</f>
        <v>1.8467583497053044E-2</v>
      </c>
      <c r="AK26" s="194">
        <f>入力_北海道投入係数表!AK26</f>
        <v>2.3960216998191682E-3</v>
      </c>
      <c r="AL26" s="194">
        <f>入力_北海道投入係数表!AL26</f>
        <v>5.4571934433719797E-3</v>
      </c>
      <c r="AM26" s="194">
        <f>入力_北海道投入係数表!AM26</f>
        <v>7.6644822216454715E-4</v>
      </c>
      <c r="AN26" s="194">
        <f>入力_北海道投入係数表!AN26</f>
        <v>1.4751636090548225E-3</v>
      </c>
      <c r="AO26" s="194">
        <f>入力_北海道投入係数表!AO26</f>
        <v>1.7800720929197632E-4</v>
      </c>
      <c r="AP26" s="194">
        <f>入力_北海道投入係数表!AP26</f>
        <v>9.9263528658341347E-3</v>
      </c>
      <c r="AQ26" s="194">
        <f>入力_北海道投入係数表!AQ26</f>
        <v>3.5873152532644569E-4</v>
      </c>
      <c r="AR26" s="194">
        <f>入力_北海道投入係数表!AR26</f>
        <v>5.1974956687536097E-3</v>
      </c>
      <c r="AS26" s="194">
        <f>入力_北海道投入係数表!AS26</f>
        <v>8.8644623703572378E-4</v>
      </c>
      <c r="AT26" s="194">
        <f>入力_北海道投入係数表!AT26</f>
        <v>1.1843930831443945E-3</v>
      </c>
      <c r="AU26" s="194">
        <f>入力_北海道投入係数表!AU26</f>
        <v>6.6041645084429716E-4</v>
      </c>
      <c r="AV26" s="194">
        <f>入力_北海道投入係数表!AV26</f>
        <v>5.1079044821861826E-4</v>
      </c>
      <c r="AW26" s="194">
        <f>入力_北海道投入係数表!AW26</f>
        <v>8.1589216034054623E-3</v>
      </c>
      <c r="AX26" s="194">
        <f>入力_北海道投入係数表!AX26</f>
        <v>2.2294484270687065E-3</v>
      </c>
      <c r="AY26" s="194">
        <f>入力_北海道投入係数表!AY26</f>
        <v>8.1776140166184156E-4</v>
      </c>
      <c r="AZ26" s="194">
        <f>入力_北海道投入係数表!AZ26</f>
        <v>1.375515818431912E-3</v>
      </c>
      <c r="BA26" s="194">
        <f>入力_北海道投入係数表!BA26</f>
        <v>0</v>
      </c>
      <c r="BB26" s="194">
        <f>入力_北海道投入係数表!BB26</f>
        <v>1.1223344556677891E-3</v>
      </c>
      <c r="BC26" s="194">
        <f>入力_北海道投入係数表!BC26</f>
        <v>1.6278098461077139E-3</v>
      </c>
      <c r="BD26" s="194">
        <f>入力_北海道投入係数表!BD26</f>
        <v>8.7221979938944616E-4</v>
      </c>
      <c r="BE26" s="194">
        <f>入力_北海道投入係数表!BE26</f>
        <v>0</v>
      </c>
      <c r="BF26" s="194">
        <f>入力_北海道投入係数表!BF26</f>
        <v>1.3027208898032893E-4</v>
      </c>
      <c r="BG26" s="194">
        <f>入力_北海道投入係数表!BG26</f>
        <v>2.5953747467927077E-3</v>
      </c>
      <c r="BH26" s="194">
        <f>入力_北海道投入係数表!BH26</f>
        <v>6.3912614025913661E-4</v>
      </c>
      <c r="BI26" s="194">
        <f>入力_北海道投入係数表!BI26</f>
        <v>5.2616917886656967E-3</v>
      </c>
      <c r="BJ26" s="194">
        <f>入力_北海道投入係数表!BJ26</f>
        <v>2.7293321324271949E-4</v>
      </c>
      <c r="BK26" s="194">
        <f>入力_北海道投入係数表!BK26</f>
        <v>1.3170522766680181E-4</v>
      </c>
      <c r="BL26" s="194">
        <f>入力_北海道投入係数表!BL26</f>
        <v>3.2352465404920515E-4</v>
      </c>
      <c r="BM26" s="194">
        <f>入力_北海道投入係数表!BM26</f>
        <v>6.4946421868068119E-4</v>
      </c>
      <c r="BN26" s="194">
        <f>入力_北海道投入係数表!BN26</f>
        <v>1.0772227614072041E-3</v>
      </c>
      <c r="BO26" s="194">
        <f>入力_北海道投入係数表!BO26</f>
        <v>4.1785115863162103E-6</v>
      </c>
      <c r="BP26" s="194">
        <f>入力_北海道投入係数表!BP26</f>
        <v>2.4576968922422797E-5</v>
      </c>
      <c r="BQ26" s="194">
        <f>入力_北海道投入係数表!BQ26</f>
        <v>1.421553118188849E-2</v>
      </c>
      <c r="BR26" s="194">
        <f>入力_北海道投入係数表!BR26</f>
        <v>6.5846408548745159E-3</v>
      </c>
      <c r="BS26" s="194">
        <f>入力_北海道投入係数表!BS26</f>
        <v>0</v>
      </c>
      <c r="BT26" s="194">
        <f>入力_北海道投入係数表!BT26</f>
        <v>0</v>
      </c>
      <c r="BU26" s="194">
        <f>入力_北海道投入係数表!BU26</f>
        <v>0</v>
      </c>
      <c r="BV26" s="194">
        <f>入力_北海道投入係数表!BV26</f>
        <v>0</v>
      </c>
      <c r="BW26" s="194">
        <f>入力_北海道投入係数表!BW26</f>
        <v>0</v>
      </c>
      <c r="BX26" s="194">
        <f>入力_北海道投入係数表!BX26</f>
        <v>1.4735570192888614E-5</v>
      </c>
      <c r="BY26" s="194">
        <f>入力_北海道投入係数表!BY26</f>
        <v>4.3694161431934774E-5</v>
      </c>
      <c r="BZ26" s="194">
        <f>入力_北海道投入係数表!BZ26</f>
        <v>0</v>
      </c>
      <c r="CA26" s="194">
        <f>入力_北海道投入係数表!CA26</f>
        <v>0</v>
      </c>
      <c r="CB26" s="194">
        <f>入力_北海道投入係数表!CB26</f>
        <v>0</v>
      </c>
      <c r="CC26" s="194">
        <f>入力_北海道投入係数表!CC26</f>
        <v>8.1647028688524594E-4</v>
      </c>
      <c r="CD26" s="194">
        <f>入力_北海道投入係数表!CD26</f>
        <v>9.4924392721197563E-5</v>
      </c>
      <c r="CE26" s="194">
        <f>入力_北海道投入係数表!CE26</f>
        <v>0</v>
      </c>
      <c r="CF26" s="194">
        <f>入力_北海道投入係数表!CF26</f>
        <v>0</v>
      </c>
      <c r="CG26" s="194">
        <f>入力_北海道投入係数表!CG26</f>
        <v>0</v>
      </c>
      <c r="CH26" s="194">
        <f>入力_北海道投入係数表!CH26</f>
        <v>0</v>
      </c>
      <c r="CI26" s="194">
        <f>入力_北海道投入係数表!CI26</f>
        <v>0</v>
      </c>
      <c r="CJ26" s="194">
        <f>入力_北海道投入係数表!CJ26</f>
        <v>1.6559032952475575E-4</v>
      </c>
      <c r="CK26" s="194">
        <f>入力_北海道投入係数表!CK26</f>
        <v>8.6365345826473175E-5</v>
      </c>
      <c r="CL26" s="194">
        <f>入力_北海道投入係数表!CL26</f>
        <v>7.5987676969871971E-6</v>
      </c>
      <c r="CM26" s="194">
        <f>入力_北海道投入係数表!CM26</f>
        <v>2.0725573219471348E-3</v>
      </c>
      <c r="CN26" s="194">
        <f>入力_北海道投入係数表!CN26</f>
        <v>3.5926660059464819E-4</v>
      </c>
      <c r="CO26" s="194">
        <f>入力_北海道投入係数表!CO26</f>
        <v>7.2835858625756407E-3</v>
      </c>
      <c r="CP26" s="194">
        <f>入力_北海道投入係数表!CP26</f>
        <v>2.8436248351302625E-4</v>
      </c>
      <c r="CQ26" s="194">
        <f>入力_北海道投入係数表!CQ26</f>
        <v>2.6750740422279543E-4</v>
      </c>
      <c r="CR26" s="194">
        <f>入力_北海道投入係数表!CR26</f>
        <v>0</v>
      </c>
      <c r="CS26" s="194">
        <f>入力_北海道投入係数表!CS26</f>
        <v>0</v>
      </c>
      <c r="CT26" s="194">
        <f>入力_北海道投入係数表!CT26</f>
        <v>1.4396043628480456E-4</v>
      </c>
      <c r="CU26" s="194">
        <f>入力_北海道投入係数表!CU26</f>
        <v>4.897583429228999E-4</v>
      </c>
      <c r="CV26" s="194">
        <f>入力_北海道投入係数表!CV26</f>
        <v>0</v>
      </c>
      <c r="CW26" s="194">
        <f>入力_北海道投入係数表!CW26</f>
        <v>8.3336458450525226E-5</v>
      </c>
      <c r="CX26" s="194">
        <f>入力_北海道投入係数表!CX26</f>
        <v>1.8510271859558007E-4</v>
      </c>
      <c r="CY26" s="194">
        <f>入力_北海道投入係数表!CY26</f>
        <v>2.193604424433651E-3</v>
      </c>
      <c r="CZ26" s="194">
        <f>入力_北海道投入係数表!CZ26</f>
        <v>6.8958280240454526E-5</v>
      </c>
      <c r="DA26" s="194">
        <f>入力_北海道投入係数表!DA26</f>
        <v>7.2731901120980425E-5</v>
      </c>
      <c r="DB26" s="194">
        <f>入力_北海道投入係数表!DB26</f>
        <v>0</v>
      </c>
      <c r="DC26" s="194">
        <f>入力_北海道投入係数表!DC26</f>
        <v>2.0095912308746291E-3</v>
      </c>
      <c r="DD26" s="194" t="str">
        <f>入力_北海道投入係数表!DD26</f>
        <v>-</v>
      </c>
      <c r="DE26" s="194" t="str">
        <f>入力_北海道投入係数表!DE26</f>
        <v>-</v>
      </c>
      <c r="DF26" s="194" t="str">
        <f>入力_北海道投入係数表!DF26</f>
        <v>-</v>
      </c>
      <c r="DG26" s="194" t="str">
        <f>入力_北海道投入係数表!DG26</f>
        <v>-</v>
      </c>
      <c r="DH26" s="194" t="str">
        <f>入力_北海道投入係数表!DH26</f>
        <v>-</v>
      </c>
      <c r="DI26" s="194" t="str">
        <f>入力_北海道投入係数表!DI26</f>
        <v>-</v>
      </c>
      <c r="DJ26" s="194" t="str">
        <f>入力_北海道投入係数表!DJ26</f>
        <v>-</v>
      </c>
      <c r="DK26" s="194" t="str">
        <f>入力_北海道投入係数表!DK26</f>
        <v>-</v>
      </c>
      <c r="DL26" s="194" t="str">
        <f>入力_北海道投入係数表!DL26</f>
        <v>-</v>
      </c>
      <c r="DM26" s="194" t="str">
        <f>入力_北海道投入係数表!DM26</f>
        <v>-</v>
      </c>
      <c r="DN26" s="194" t="str">
        <f>入力_北海道投入係数表!DN26</f>
        <v>-</v>
      </c>
      <c r="DO26" s="194" t="str">
        <f>入力_北海道投入係数表!DO26</f>
        <v>-</v>
      </c>
      <c r="DP26" s="194" t="str">
        <f>入力_北海道投入係数表!DP26</f>
        <v>-</v>
      </c>
      <c r="DQ26" s="194" t="str">
        <f>入力_北海道投入係数表!DQ26</f>
        <v>-</v>
      </c>
      <c r="DR26" s="194" t="str">
        <f>入力_北海道投入係数表!DR26</f>
        <v>-</v>
      </c>
      <c r="DS26" s="194" t="str">
        <f>入力_北海道投入係数表!DS26</f>
        <v>-</v>
      </c>
      <c r="DT26" s="242">
        <f>入力_北海道投入係数表!DT26</f>
        <v>1.2245545656982299E-3</v>
      </c>
      <c r="DU26"/>
      <c r="DV26"/>
    </row>
    <row r="27" spans="2:126" s="22" customFormat="1" x14ac:dyDescent="0.25">
      <c r="B27" s="53">
        <v>24</v>
      </c>
      <c r="C27" s="360" t="str">
        <v>有機化学工業製品・合成樹脂</v>
      </c>
      <c r="D27" s="193">
        <f>入力_北海道投入係数表!D27</f>
        <v>0</v>
      </c>
      <c r="E27" s="194">
        <f>入力_北海道投入係数表!E27</f>
        <v>0</v>
      </c>
      <c r="F27" s="194">
        <f>入力_北海道投入係数表!F27</f>
        <v>3.6844286832772993E-6</v>
      </c>
      <c r="G27" s="194">
        <f>入力_北海道投入係数表!G27</f>
        <v>2.859855634487571E-4</v>
      </c>
      <c r="H27" s="194">
        <f>入力_北海道投入係数表!H27</f>
        <v>4.3121105625148232E-5</v>
      </c>
      <c r="I27" s="194">
        <f>入力_北海道投入係数表!I27</f>
        <v>0</v>
      </c>
      <c r="J27" s="194">
        <f>入力_北海道投入係数表!J27</f>
        <v>7.4417681641157936E-5</v>
      </c>
      <c r="K27" s="194">
        <f>入力_北海道投入係数表!K27</f>
        <v>0</v>
      </c>
      <c r="L27" s="194">
        <f>入力_北海道投入係数表!L27</f>
        <v>4.3667599837293328E-3</v>
      </c>
      <c r="M27" s="194">
        <f>入力_北海道投入係数表!M27</f>
        <v>2.3099100350828443E-3</v>
      </c>
      <c r="N27" s="194">
        <f>入力_北海道投入係数表!N27</f>
        <v>0</v>
      </c>
      <c r="O27" s="194">
        <f>入力_北海道投入係数表!O27</f>
        <v>2.0028740363266682E-3</v>
      </c>
      <c r="P27" s="194">
        <f>入力_北海道投入係数表!P27</f>
        <v>2.7904568899663504E-3</v>
      </c>
      <c r="Q27" s="194">
        <f>入力_北海道投入係数表!Q27</f>
        <v>7.4801471675465983E-4</v>
      </c>
      <c r="R27" s="194">
        <f>入力_北海道投入係数表!R27</f>
        <v>2.4360535931790498E-2</v>
      </c>
      <c r="S27" s="194">
        <f>入力_北海道投入係数表!S27</f>
        <v>3.863092018851889E-5</v>
      </c>
      <c r="T27" s="194">
        <f>入力_北海道投入係数表!T27</f>
        <v>8.1234768480909826E-4</v>
      </c>
      <c r="U27" s="194">
        <f>入力_北海道投入係数表!U27</f>
        <v>5.8133066310636404E-3</v>
      </c>
      <c r="V27" s="194">
        <f>入力_北海道投入係数表!V27</f>
        <v>1.8428576838597287E-2</v>
      </c>
      <c r="W27" s="194">
        <f>入力_北海道投入係数表!W27</f>
        <v>5.6154424667836551E-3</v>
      </c>
      <c r="X27" s="194">
        <f>入力_北海道投入係数表!X27</f>
        <v>2.0579999802115387E-3</v>
      </c>
      <c r="Y27" s="194">
        <f>入力_北海道投入係数表!Y27</f>
        <v>2.1714951538583761E-2</v>
      </c>
      <c r="Z27" s="194">
        <f>入力_北海道投入係数表!Z27</f>
        <v>4.427736006683375E-3</v>
      </c>
      <c r="AA27" s="194">
        <f>入力_北海道投入係数表!AA27</f>
        <v>0.32865073404897588</v>
      </c>
      <c r="AB27" s="194">
        <f>入力_北海道投入係数表!AB27</f>
        <v>4.7397488273566352E-2</v>
      </c>
      <c r="AC27" s="194">
        <f>入力_北海道投入係数表!AC27</f>
        <v>9.2440686521958609E-2</v>
      </c>
      <c r="AD27" s="194">
        <f>入力_北海道投入係数表!AD27</f>
        <v>3.4878989284399401E-4</v>
      </c>
      <c r="AE27" s="194">
        <f>入力_北海道投入係数表!AE27</f>
        <v>0.16993608111086622</v>
      </c>
      <c r="AF27" s="194">
        <f>入力_北海道投入係数表!AF27</f>
        <v>0.10479496637014536</v>
      </c>
      <c r="AG27" s="194">
        <f>入力_北海道投入係数表!AG27</f>
        <v>1.2275517162991589E-2</v>
      </c>
      <c r="AH27" s="194">
        <f>入力_北海道投入係数表!AH27</f>
        <v>1.2895991028875805E-2</v>
      </c>
      <c r="AI27" s="194">
        <f>入力_北海道投入係数表!AI27</f>
        <v>1.0252579622265673E-4</v>
      </c>
      <c r="AJ27" s="194">
        <f>入力_北海道投入係数表!AJ27</f>
        <v>3.1434184675834969E-3</v>
      </c>
      <c r="AK27" s="194">
        <f>入力_北海道投入係数表!AK27</f>
        <v>5.4249547920433997E-3</v>
      </c>
      <c r="AL27" s="194">
        <f>入力_北海道投入係数表!AL27</f>
        <v>3.7123764920897825E-5</v>
      </c>
      <c r="AM27" s="194">
        <f>入力_北海道投入係数表!AM27</f>
        <v>0</v>
      </c>
      <c r="AN27" s="194">
        <f>入力_北海道投入係数表!AN27</f>
        <v>5.3642313056538997E-5</v>
      </c>
      <c r="AO27" s="194">
        <f>入力_北海道投入係数表!AO27</f>
        <v>0</v>
      </c>
      <c r="AP27" s="194">
        <f>入力_北海道投入係数表!AP27</f>
        <v>0</v>
      </c>
      <c r="AQ27" s="194">
        <f>入力_北海道投入係数表!AQ27</f>
        <v>4.3047783039173483E-4</v>
      </c>
      <c r="AR27" s="194">
        <f>入力_北海道投入係数表!AR27</f>
        <v>1.2833322638897802E-4</v>
      </c>
      <c r="AS27" s="194">
        <f>入力_北海道投入係数表!AS27</f>
        <v>2.8070797506131256E-4</v>
      </c>
      <c r="AT27" s="194">
        <f>入力_北海道投入係数表!AT27</f>
        <v>4.0607762850664952E-4</v>
      </c>
      <c r="AU27" s="194">
        <f>入力_北海道投入係数表!AU27</f>
        <v>1.1654407956075832E-4</v>
      </c>
      <c r="AV27" s="194">
        <f>入力_北海道投入係数表!AV27</f>
        <v>4.0863235857489461E-3</v>
      </c>
      <c r="AW27" s="194">
        <f>入力_北海道投入係数表!AW27</f>
        <v>7.2616488951025605E-3</v>
      </c>
      <c r="AX27" s="194">
        <f>入力_北海道投入係数表!AX27</f>
        <v>4.0277880422732986E-3</v>
      </c>
      <c r="AY27" s="194">
        <f>入力_北海道投入係数表!AY27</f>
        <v>3.0266571417829078E-3</v>
      </c>
      <c r="AZ27" s="194">
        <f>入力_北海道投入係数表!AZ27</f>
        <v>9.284731774415406E-3</v>
      </c>
      <c r="BA27" s="194">
        <f>入力_北海道投入係数表!BA27</f>
        <v>1.3654984069185253E-3</v>
      </c>
      <c r="BB27" s="194">
        <f>入力_北海道投入係数表!BB27</f>
        <v>2.8058361391694723E-3</v>
      </c>
      <c r="BC27" s="194">
        <f>入力_北海道投入係数表!BC27</f>
        <v>1.7777397003544771E-3</v>
      </c>
      <c r="BD27" s="194">
        <f>入力_北海道投入係数表!BD27</f>
        <v>8.7221979938944616E-4</v>
      </c>
      <c r="BE27" s="194">
        <f>入力_北海道投入係数表!BE27</f>
        <v>7.7688004972032313E-5</v>
      </c>
      <c r="BF27" s="194">
        <f>入力_北海道投入係数表!BF27</f>
        <v>3.5308228254668458E-3</v>
      </c>
      <c r="BG27" s="194">
        <f>入力_北海道投入係数表!BG27</f>
        <v>1.3504388926401081E-3</v>
      </c>
      <c r="BH27" s="194">
        <f>入力_北海道投入係数表!BH27</f>
        <v>0</v>
      </c>
      <c r="BI27" s="194">
        <f>入力_北海道投入係数表!BI27</f>
        <v>2.5689436379956049E-3</v>
      </c>
      <c r="BJ27" s="194">
        <f>入力_北海道投入係数表!BJ27</f>
        <v>0</v>
      </c>
      <c r="BK27" s="194">
        <f>入力_北海道投入係数表!BK27</f>
        <v>6.1844193860933016E-5</v>
      </c>
      <c r="BL27" s="194">
        <f>入力_北海道投入係数表!BL27</f>
        <v>1.9485007573418037E-4</v>
      </c>
      <c r="BM27" s="194">
        <f>入力_北海道投入係数表!BM27</f>
        <v>0</v>
      </c>
      <c r="BN27" s="194">
        <f>入力_北海道投入係数表!BN27</f>
        <v>0</v>
      </c>
      <c r="BO27" s="194">
        <f>入力_北海道投入係数表!BO27</f>
        <v>0</v>
      </c>
      <c r="BP27" s="194">
        <f>入力_北海道投入係数表!BP27</f>
        <v>2.826351426078622E-4</v>
      </c>
      <c r="BQ27" s="194">
        <f>入力_北海道投入係数表!BQ27</f>
        <v>6.591436405821556E-5</v>
      </c>
      <c r="BR27" s="194">
        <f>入力_北海道投入係数表!BR27</f>
        <v>0</v>
      </c>
      <c r="BS27" s="194">
        <f>入力_北海道投入係数表!BS27</f>
        <v>0</v>
      </c>
      <c r="BT27" s="194">
        <f>入力_北海道投入係数表!BT27</f>
        <v>0</v>
      </c>
      <c r="BU27" s="194">
        <f>入力_北海道投入係数表!BU27</f>
        <v>0</v>
      </c>
      <c r="BV27" s="194">
        <f>入力_北海道投入係数表!BV27</f>
        <v>0</v>
      </c>
      <c r="BW27" s="194">
        <f>入力_北海道投入係数表!BW27</f>
        <v>0</v>
      </c>
      <c r="BX27" s="194">
        <f>入力_北海道投入係数表!BX27</f>
        <v>0</v>
      </c>
      <c r="BY27" s="194">
        <f>入力_北海道投入係数表!BY27</f>
        <v>0</v>
      </c>
      <c r="BZ27" s="194">
        <f>入力_北海道投入係数表!BZ27</f>
        <v>0</v>
      </c>
      <c r="CA27" s="194">
        <f>入力_北海道投入係数表!CA27</f>
        <v>0</v>
      </c>
      <c r="CB27" s="194">
        <f>入力_北海道投入係数表!CB27</f>
        <v>0</v>
      </c>
      <c r="CC27" s="194">
        <f>入力_北海道投入係数表!CC27</f>
        <v>4.0023053278688522E-5</v>
      </c>
      <c r="CD27" s="194">
        <f>入力_北海道投入係数表!CD27</f>
        <v>1.4713280871785623E-4</v>
      </c>
      <c r="CE27" s="194">
        <f>入力_北海道投入係数表!CE27</f>
        <v>0</v>
      </c>
      <c r="CF27" s="194">
        <f>入力_北海道投入係数表!CF27</f>
        <v>0</v>
      </c>
      <c r="CG27" s="194">
        <f>入力_北海道投入係数表!CG27</f>
        <v>0</v>
      </c>
      <c r="CH27" s="194">
        <f>入力_北海道投入係数表!CH27</f>
        <v>0</v>
      </c>
      <c r="CI27" s="194">
        <f>入力_北海道投入係数表!CI27</f>
        <v>0</v>
      </c>
      <c r="CJ27" s="194">
        <f>入力_北海道投入係数表!CJ27</f>
        <v>3.4720552964868142E-4</v>
      </c>
      <c r="CK27" s="194">
        <f>入力_北海道投入係数表!CK27</f>
        <v>2.7479882762968736E-6</v>
      </c>
      <c r="CL27" s="194">
        <f>入力_北海道投入係数表!CL27</f>
        <v>3.8645161430392029E-4</v>
      </c>
      <c r="CM27" s="194">
        <f>入力_北海道投入係数表!CM27</f>
        <v>2.2744683504462826E-3</v>
      </c>
      <c r="CN27" s="194">
        <f>入力_北海道投入係数表!CN27</f>
        <v>5.6344749109863085E-4</v>
      </c>
      <c r="CO27" s="194">
        <f>入力_北海道投入係数表!CO27</f>
        <v>1.3587600524544578E-3</v>
      </c>
      <c r="CP27" s="194">
        <f>入力_北海道投入係数表!CP27</f>
        <v>1.2100531213320264E-5</v>
      </c>
      <c r="CQ27" s="194">
        <f>入力_北海道投入係数表!CQ27</f>
        <v>1.2283503255128362E-4</v>
      </c>
      <c r="CR27" s="194">
        <f>入力_北海道投入係数表!CR27</f>
        <v>0</v>
      </c>
      <c r="CS27" s="194">
        <f>入力_北海道投入係数表!CS27</f>
        <v>0</v>
      </c>
      <c r="CT27" s="194">
        <f>入力_北海道投入係数表!CT27</f>
        <v>0</v>
      </c>
      <c r="CU27" s="194">
        <f>入力_北海道投入係数表!CU27</f>
        <v>3.2589182968929803E-4</v>
      </c>
      <c r="CV27" s="194">
        <f>入力_北海道投入係数表!CV27</f>
        <v>0</v>
      </c>
      <c r="CW27" s="194">
        <f>入力_北海道投入係数表!CW27</f>
        <v>0</v>
      </c>
      <c r="CX27" s="194">
        <f>入力_北海道投入係数表!CX27</f>
        <v>0</v>
      </c>
      <c r="CY27" s="194">
        <f>入力_北海道投入係数表!CY27</f>
        <v>7.3563299890098206E-4</v>
      </c>
      <c r="CZ27" s="194">
        <f>入力_北海道投入係数表!CZ27</f>
        <v>0</v>
      </c>
      <c r="DA27" s="194">
        <f>入力_北海道投入係数表!DA27</f>
        <v>8.6369132581164254E-5</v>
      </c>
      <c r="DB27" s="194">
        <f>入力_北海道投入係数表!DB27</f>
        <v>0</v>
      </c>
      <c r="DC27" s="194">
        <f>入力_北海道投入係数表!DC27</f>
        <v>3.4609626753951944E-3</v>
      </c>
      <c r="DD27" s="194" t="str">
        <f>入力_北海道投入係数表!DD27</f>
        <v>-</v>
      </c>
      <c r="DE27" s="194" t="str">
        <f>入力_北海道投入係数表!DE27</f>
        <v>-</v>
      </c>
      <c r="DF27" s="194" t="str">
        <f>入力_北海道投入係数表!DF27</f>
        <v>-</v>
      </c>
      <c r="DG27" s="194" t="str">
        <f>入力_北海道投入係数表!DG27</f>
        <v>-</v>
      </c>
      <c r="DH27" s="194" t="str">
        <f>入力_北海道投入係数表!DH27</f>
        <v>-</v>
      </c>
      <c r="DI27" s="194" t="str">
        <f>入力_北海道投入係数表!DI27</f>
        <v>-</v>
      </c>
      <c r="DJ27" s="194" t="str">
        <f>入力_北海道投入係数表!DJ27</f>
        <v>-</v>
      </c>
      <c r="DK27" s="194" t="str">
        <f>入力_北海道投入係数表!DK27</f>
        <v>-</v>
      </c>
      <c r="DL27" s="194" t="str">
        <f>入力_北海道投入係数表!DL27</f>
        <v>-</v>
      </c>
      <c r="DM27" s="194" t="str">
        <f>入力_北海道投入係数表!DM27</f>
        <v>-</v>
      </c>
      <c r="DN27" s="194" t="str">
        <f>入力_北海道投入係数表!DN27</f>
        <v>-</v>
      </c>
      <c r="DO27" s="194" t="str">
        <f>入力_北海道投入係数表!DO27</f>
        <v>-</v>
      </c>
      <c r="DP27" s="194" t="str">
        <f>入力_北海道投入係数表!DP27</f>
        <v>-</v>
      </c>
      <c r="DQ27" s="194" t="str">
        <f>入力_北海道投入係数表!DQ27</f>
        <v>-</v>
      </c>
      <c r="DR27" s="194" t="str">
        <f>入力_北海道投入係数表!DR27</f>
        <v>-</v>
      </c>
      <c r="DS27" s="194" t="str">
        <f>入力_北海道投入係数表!DS27</f>
        <v>-</v>
      </c>
      <c r="DT27" s="242">
        <f>入力_北海道投入係数表!DT27</f>
        <v>1.8653672195822063E-3</v>
      </c>
      <c r="DU27"/>
      <c r="DV27"/>
    </row>
    <row r="28" spans="2:126" s="22" customFormat="1" x14ac:dyDescent="0.25">
      <c r="B28" s="53">
        <v>25</v>
      </c>
      <c r="C28" s="360" t="str">
        <v>医薬品</v>
      </c>
      <c r="D28" s="193">
        <f>入力_北海道投入係数表!D28</f>
        <v>0</v>
      </c>
      <c r="E28" s="194">
        <f>入力_北海道投入係数表!E28</f>
        <v>0</v>
      </c>
      <c r="F28" s="194">
        <f>入力_北海道投入係数表!F28</f>
        <v>6.882512780361995E-3</v>
      </c>
      <c r="G28" s="194">
        <f>入力_北海道投入係数表!G28</f>
        <v>2.4777789217200315E-2</v>
      </c>
      <c r="H28" s="194">
        <f>入力_北海道投入係数表!H28</f>
        <v>0</v>
      </c>
      <c r="I28" s="194">
        <f>入力_北海道投入係数表!I28</f>
        <v>2.2844129483072005E-3</v>
      </c>
      <c r="J28" s="194">
        <f>入力_北海道投入係数表!J28</f>
        <v>0</v>
      </c>
      <c r="K28" s="194">
        <f>入力_北海道投入係数表!K28</f>
        <v>0</v>
      </c>
      <c r="L28" s="194">
        <f>入力_北海道投入係数表!L28</f>
        <v>4.1873040939870313E-5</v>
      </c>
      <c r="M28" s="194">
        <f>入力_北海道投入係数表!M28</f>
        <v>1.0420646774809823E-5</v>
      </c>
      <c r="N28" s="194">
        <f>入力_北海道投入係数表!N28</f>
        <v>0</v>
      </c>
      <c r="O28" s="194">
        <f>入力_北海道投入係数表!O28</f>
        <v>2.2698173436423534E-4</v>
      </c>
      <c r="P28" s="194">
        <f>入力_北海道投入係数表!P28</f>
        <v>0</v>
      </c>
      <c r="Q28" s="194">
        <f>入力_北海道投入係数表!Q28</f>
        <v>1.1307199206756486E-3</v>
      </c>
      <c r="R28" s="194">
        <f>入力_北海道投入係数表!R28</f>
        <v>0</v>
      </c>
      <c r="S28" s="194">
        <f>入力_北海道投入係数表!S28</f>
        <v>3.863092018851889E-5</v>
      </c>
      <c r="T28" s="194">
        <f>入力_北海道投入係数表!T28</f>
        <v>0</v>
      </c>
      <c r="U28" s="194">
        <f>入力_北海道投入係数表!U28</f>
        <v>0</v>
      </c>
      <c r="V28" s="194">
        <f>入力_北海道投入係数表!V28</f>
        <v>0</v>
      </c>
      <c r="W28" s="194">
        <f>入力_北海道投入係数表!W28</f>
        <v>0</v>
      </c>
      <c r="X28" s="194">
        <f>入力_北海道投入係数表!X28</f>
        <v>0</v>
      </c>
      <c r="Y28" s="194">
        <f>入力_北海道投入係数表!Y28</f>
        <v>0</v>
      </c>
      <c r="Z28" s="194">
        <f>入力_北海道投入係数表!Z28</f>
        <v>0</v>
      </c>
      <c r="AA28" s="194">
        <f>入力_北海道投入係数表!AA28</f>
        <v>0</v>
      </c>
      <c r="AB28" s="194">
        <f>入力_北海道投入係数表!AB28</f>
        <v>4.1307308216068997E-2</v>
      </c>
      <c r="AC28" s="194">
        <f>入力_北海道投入係数表!AC28</f>
        <v>1.3566380615850581E-3</v>
      </c>
      <c r="AD28" s="194">
        <f>入力_北海道投入係数表!AD28</f>
        <v>0</v>
      </c>
      <c r="AE28" s="194">
        <f>入力_北海道投入係数表!AE28</f>
        <v>0</v>
      </c>
      <c r="AF28" s="194">
        <f>入力_北海道投入係数表!AF28</f>
        <v>0</v>
      </c>
      <c r="AG28" s="194">
        <f>入力_北海道投入係数表!AG28</f>
        <v>0</v>
      </c>
      <c r="AH28" s="194">
        <f>入力_北海道投入係数表!AH28</f>
        <v>0</v>
      </c>
      <c r="AI28" s="194">
        <f>入力_北海道投入係数表!AI28</f>
        <v>0</v>
      </c>
      <c r="AJ28" s="194">
        <f>入力_北海道投入係数表!AJ28</f>
        <v>0</v>
      </c>
      <c r="AK28" s="194">
        <f>入力_北海道投入係数表!AK28</f>
        <v>0</v>
      </c>
      <c r="AL28" s="194">
        <f>入力_北海道投入係数表!AL28</f>
        <v>0</v>
      </c>
      <c r="AM28" s="194">
        <f>入力_北海道投入係数表!AM28</f>
        <v>0</v>
      </c>
      <c r="AN28" s="194">
        <f>入力_北海道投入係数表!AN28</f>
        <v>0</v>
      </c>
      <c r="AO28" s="194">
        <f>入力_北海道投入係数表!AO28</f>
        <v>0</v>
      </c>
      <c r="AP28" s="194">
        <f>入力_北海道投入係数表!AP28</f>
        <v>0</v>
      </c>
      <c r="AQ28" s="194">
        <f>入力_北海道投入係数表!AQ28</f>
        <v>0</v>
      </c>
      <c r="AR28" s="194">
        <f>入力_北海道投入係数表!AR28</f>
        <v>0</v>
      </c>
      <c r="AS28" s="194">
        <f>入力_北海道投入係数表!AS28</f>
        <v>0</v>
      </c>
      <c r="AT28" s="194">
        <f>入力_北海道投入係数表!AT28</f>
        <v>0</v>
      </c>
      <c r="AU28" s="194">
        <f>入力_北海道投入係数表!AU28</f>
        <v>0</v>
      </c>
      <c r="AV28" s="194">
        <f>入力_北海道投入係数表!AV28</f>
        <v>0</v>
      </c>
      <c r="AW28" s="194">
        <f>入力_北海道投入係数表!AW28</f>
        <v>0</v>
      </c>
      <c r="AX28" s="194">
        <f>入力_北海道投入係数表!AX28</f>
        <v>0</v>
      </c>
      <c r="AY28" s="194">
        <f>入力_北海道投入係数表!AY28</f>
        <v>0</v>
      </c>
      <c r="AZ28" s="194">
        <f>入力_北海道投入係数表!AZ28</f>
        <v>0</v>
      </c>
      <c r="BA28" s="194">
        <f>入力_北海道投入係数表!BA28</f>
        <v>0</v>
      </c>
      <c r="BB28" s="194">
        <f>入力_北海道投入係数表!BB28</f>
        <v>0</v>
      </c>
      <c r="BC28" s="194">
        <f>入力_北海道投入係数表!BC28</f>
        <v>0</v>
      </c>
      <c r="BD28" s="194">
        <f>入力_北海道投入係数表!BD28</f>
        <v>0</v>
      </c>
      <c r="BE28" s="194">
        <f>入力_北海道投入係数表!BE28</f>
        <v>0</v>
      </c>
      <c r="BF28" s="194">
        <f>入力_北海道投入係数表!BF28</f>
        <v>0</v>
      </c>
      <c r="BG28" s="194">
        <f>入力_北海道投入係数表!BG28</f>
        <v>0</v>
      </c>
      <c r="BH28" s="194">
        <f>入力_北海道投入係数表!BH28</f>
        <v>0</v>
      </c>
      <c r="BI28" s="194">
        <f>入力_北海道投入係数表!BI28</f>
        <v>0</v>
      </c>
      <c r="BJ28" s="194">
        <f>入力_北海道投入係数表!BJ28</f>
        <v>2.729332132427195E-5</v>
      </c>
      <c r="BK28" s="194">
        <f>入力_北海道投入係数表!BK28</f>
        <v>0</v>
      </c>
      <c r="BL28" s="194">
        <f>入力_北海道投入係数表!BL28</f>
        <v>0</v>
      </c>
      <c r="BM28" s="194">
        <f>入力_北海道投入係数表!BM28</f>
        <v>0</v>
      </c>
      <c r="BN28" s="194">
        <f>入力_北海道投入係数表!BN28</f>
        <v>0</v>
      </c>
      <c r="BO28" s="194">
        <f>入力_北海道投入係数表!BO28</f>
        <v>0</v>
      </c>
      <c r="BP28" s="194">
        <f>入力_北海道投入係数表!BP28</f>
        <v>0</v>
      </c>
      <c r="BQ28" s="194">
        <f>入力_北海道投入係数表!BQ28</f>
        <v>3.0760036560500596E-5</v>
      </c>
      <c r="BR28" s="194">
        <f>入力_北海道投入係数表!BR28</f>
        <v>6.6706443272647135E-3</v>
      </c>
      <c r="BS28" s="194">
        <f>入力_北海道投入係数表!BS28</f>
        <v>0</v>
      </c>
      <c r="BT28" s="194">
        <f>入力_北海道投入係数表!BT28</f>
        <v>0</v>
      </c>
      <c r="BU28" s="194">
        <f>入力_北海道投入係数表!BU28</f>
        <v>0</v>
      </c>
      <c r="BV28" s="194">
        <f>入力_北海道投入係数表!BV28</f>
        <v>0</v>
      </c>
      <c r="BW28" s="194">
        <f>入力_北海道投入係数表!BW28</f>
        <v>0</v>
      </c>
      <c r="BX28" s="194">
        <f>入力_北海道投入係数表!BX28</f>
        <v>0</v>
      </c>
      <c r="BY28" s="194">
        <f>入力_北海道投入係数表!BY28</f>
        <v>1.2851223950569052E-5</v>
      </c>
      <c r="BZ28" s="194">
        <f>入力_北海道投入係数表!BZ28</f>
        <v>2.1690562436283972E-5</v>
      </c>
      <c r="CA28" s="194">
        <f>入力_北海道投入係数表!CA28</f>
        <v>5.6176461500866524E-6</v>
      </c>
      <c r="CB28" s="194">
        <f>入力_北海道投入係数表!CB28</f>
        <v>0</v>
      </c>
      <c r="CC28" s="194">
        <f>入力_北海道投入係数表!CC28</f>
        <v>0</v>
      </c>
      <c r="CD28" s="194">
        <f>入力_北海道投入係数表!CD28</f>
        <v>0</v>
      </c>
      <c r="CE28" s="194">
        <f>入力_北海道投入係数表!CE28</f>
        <v>7.2616666209958077E-4</v>
      </c>
      <c r="CF28" s="194">
        <f>入力_北海道投入係数表!CF28</f>
        <v>0</v>
      </c>
      <c r="CG28" s="194">
        <f>入力_北海道投入係数表!CG28</f>
        <v>0</v>
      </c>
      <c r="CH28" s="194">
        <f>入力_北海道投入係数表!CH28</f>
        <v>0</v>
      </c>
      <c r="CI28" s="194">
        <f>入力_北海道投入係数表!CI28</f>
        <v>0</v>
      </c>
      <c r="CJ28" s="194">
        <f>入力_北海道投入係数表!CJ28</f>
        <v>0</v>
      </c>
      <c r="CK28" s="194">
        <f>入力_北海道投入係数表!CK28</f>
        <v>3.9296232351045297E-4</v>
      </c>
      <c r="CL28" s="194">
        <f>入力_北海道投入係数表!CL28</f>
        <v>1.074682860002475E-4</v>
      </c>
      <c r="CM28" s="194">
        <f>入力_北海道投入係数表!CM28</f>
        <v>1.5796568700227446E-3</v>
      </c>
      <c r="CN28" s="194">
        <f>入力_北海道投入係数表!CN28</f>
        <v>0.17633291120654848</v>
      </c>
      <c r="CO28" s="194">
        <f>入力_北海道投入係数表!CO28</f>
        <v>1.5799535493656487E-2</v>
      </c>
      <c r="CP28" s="194">
        <f>入力_北海道投入係数表!CP28</f>
        <v>7.9621495383647347E-3</v>
      </c>
      <c r="CQ28" s="194">
        <f>入力_北海道投入係数表!CQ28</f>
        <v>3.9470990459812474E-3</v>
      </c>
      <c r="CR28" s="194">
        <f>入力_北海道投入係数表!CR28</f>
        <v>0</v>
      </c>
      <c r="CS28" s="194">
        <f>入力_北海道投入係数表!CS28</f>
        <v>0</v>
      </c>
      <c r="CT28" s="194">
        <f>入力_北海道投入係数表!CT28</f>
        <v>0</v>
      </c>
      <c r="CU28" s="194">
        <f>入力_北海道投入係数表!CU28</f>
        <v>0</v>
      </c>
      <c r="CV28" s="194">
        <f>入力_北海道投入係数表!CV28</f>
        <v>0</v>
      </c>
      <c r="CW28" s="194">
        <f>入力_北海道投入係数表!CW28</f>
        <v>1.6667291690105045E-5</v>
      </c>
      <c r="CX28" s="194">
        <f>入力_北海道投入係数表!CX28</f>
        <v>0</v>
      </c>
      <c r="CY28" s="194">
        <f>入力_北海道投入係数表!CY28</f>
        <v>0</v>
      </c>
      <c r="CZ28" s="194">
        <f>入力_北海道投入係数表!CZ28</f>
        <v>3.2980047071521729E-5</v>
      </c>
      <c r="DA28" s="194">
        <f>入力_北海道投入係数表!DA28</f>
        <v>4.5457438200612766E-6</v>
      </c>
      <c r="DB28" s="194">
        <f>入力_北海道投入係数表!DB28</f>
        <v>0</v>
      </c>
      <c r="DC28" s="194">
        <f>入力_北海道投入係数表!DC28</f>
        <v>2.5931846438811499E-3</v>
      </c>
      <c r="DD28" s="194" t="str">
        <f>入力_北海道投入係数表!DD28</f>
        <v>-</v>
      </c>
      <c r="DE28" s="194" t="str">
        <f>入力_北海道投入係数表!DE28</f>
        <v>-</v>
      </c>
      <c r="DF28" s="194" t="str">
        <f>入力_北海道投入係数表!DF28</f>
        <v>-</v>
      </c>
      <c r="DG28" s="194" t="str">
        <f>入力_北海道投入係数表!DG28</f>
        <v>-</v>
      </c>
      <c r="DH28" s="194" t="str">
        <f>入力_北海道投入係数表!DH28</f>
        <v>-</v>
      </c>
      <c r="DI28" s="194" t="str">
        <f>入力_北海道投入係数表!DI28</f>
        <v>-</v>
      </c>
      <c r="DJ28" s="194" t="str">
        <f>入力_北海道投入係数表!DJ28</f>
        <v>-</v>
      </c>
      <c r="DK28" s="194" t="str">
        <f>入力_北海道投入係数表!DK28</f>
        <v>-</v>
      </c>
      <c r="DL28" s="194" t="str">
        <f>入力_北海道投入係数表!DL28</f>
        <v>-</v>
      </c>
      <c r="DM28" s="194" t="str">
        <f>入力_北海道投入係数表!DM28</f>
        <v>-</v>
      </c>
      <c r="DN28" s="194" t="str">
        <f>入力_北海道投入係数表!DN28</f>
        <v>-</v>
      </c>
      <c r="DO28" s="194" t="str">
        <f>入力_北海道投入係数表!DO28</f>
        <v>-</v>
      </c>
      <c r="DP28" s="194" t="str">
        <f>入力_北海道投入係数表!DP28</f>
        <v>-</v>
      </c>
      <c r="DQ28" s="194" t="str">
        <f>入力_北海道投入係数表!DQ28</f>
        <v>-</v>
      </c>
      <c r="DR28" s="194" t="str">
        <f>入力_北海道投入係数表!DR28</f>
        <v>-</v>
      </c>
      <c r="DS28" s="194" t="str">
        <f>入力_北海道投入係数表!DS28</f>
        <v>-</v>
      </c>
      <c r="DT28" s="242">
        <f>入力_北海道投入係数表!DT28</f>
        <v>1.2008264106533167E-2</v>
      </c>
      <c r="DU28"/>
      <c r="DV28"/>
    </row>
    <row r="29" spans="2:126" s="22" customFormat="1" x14ac:dyDescent="0.25">
      <c r="B29" s="53">
        <v>26</v>
      </c>
      <c r="C29" s="361" t="str">
        <v>化学最終製品（医薬品を除く。）</v>
      </c>
      <c r="D29" s="196">
        <f>入力_北海道投入係数表!D29</f>
        <v>4.5535832213456549E-2</v>
      </c>
      <c r="E29" s="197">
        <f>入力_北海道投入係数表!E29</f>
        <v>8.3979287221838412E-3</v>
      </c>
      <c r="F29" s="197">
        <f>入力_北海道投入係数表!F29</f>
        <v>2.6048910790770507E-3</v>
      </c>
      <c r="G29" s="197">
        <f>入力_北海道投入係数表!G29</f>
        <v>5.8798631845064465E-3</v>
      </c>
      <c r="H29" s="197">
        <f>入力_北海道投入係数表!H29</f>
        <v>6.7915741359608458E-4</v>
      </c>
      <c r="I29" s="197">
        <f>入力_北海道投入係数表!I29</f>
        <v>2.6415734866648277E-3</v>
      </c>
      <c r="J29" s="197">
        <f>入力_北海道投入係数表!J29</f>
        <v>1.8951702924614889E-2</v>
      </c>
      <c r="K29" s="197">
        <f>入力_北海道投入係数表!K29</f>
        <v>2.16163305259294E-3</v>
      </c>
      <c r="L29" s="197">
        <f>入力_北海道投入係数表!L29</f>
        <v>1.4456168895907609E-3</v>
      </c>
      <c r="M29" s="197">
        <f>入力_北海道投入係数表!M29</f>
        <v>8.3365174198478585E-5</v>
      </c>
      <c r="N29" s="197">
        <f>入力_北海道投入係数表!N29</f>
        <v>2.2189841490565621E-5</v>
      </c>
      <c r="O29" s="197">
        <f>入力_北海道投入係数表!O29</f>
        <v>2.8084993470278981E-3</v>
      </c>
      <c r="P29" s="197">
        <f>入力_北海道投入係数表!P29</f>
        <v>2.2727703176196518E-3</v>
      </c>
      <c r="Q29" s="197">
        <f>入力_北海道投入係数表!Q29</f>
        <v>8.6978455436588355E-6</v>
      </c>
      <c r="R29" s="197">
        <f>入力_北海道投入係数表!R29</f>
        <v>0.1607795371498173</v>
      </c>
      <c r="S29" s="197">
        <f>入力_北海道投入係数表!S29</f>
        <v>4.1953179324731513E-2</v>
      </c>
      <c r="T29" s="197">
        <f>入力_北海道投入係数表!T29</f>
        <v>3.5045827897168272E-2</v>
      </c>
      <c r="U29" s="197">
        <f>入力_北海道投入係数表!U29</f>
        <v>2.7675789942145083E-2</v>
      </c>
      <c r="V29" s="197">
        <f>入力_北海道投入係数表!V29</f>
        <v>7.3136787093842307E-3</v>
      </c>
      <c r="W29" s="197">
        <f>入力_北海道投入係数表!W29</f>
        <v>1.8049636500376033E-2</v>
      </c>
      <c r="X29" s="197">
        <f>入力_北海道投入係数表!X29</f>
        <v>3.7607970792231049E-2</v>
      </c>
      <c r="Y29" s="197">
        <f>入力_北海道投入係数表!Y29</f>
        <v>4.0781738255389012E-3</v>
      </c>
      <c r="Z29" s="197">
        <f>入力_北海道投入係数表!Z29</f>
        <v>8.6048454469507107E-3</v>
      </c>
      <c r="AA29" s="197">
        <f>入力_北海道投入係数表!AA29</f>
        <v>5.8900619929024749E-3</v>
      </c>
      <c r="AB29" s="197">
        <f>入力_北海道投入係数表!AB29</f>
        <v>1.3996065970646088E-2</v>
      </c>
      <c r="AC29" s="197">
        <f>入力_北海道投入係数表!AC29</f>
        <v>0.19617617364967188</v>
      </c>
      <c r="AD29" s="197">
        <f>入力_北海道投入係数表!AD29</f>
        <v>1.4354641812157265E-3</v>
      </c>
      <c r="AE29" s="197">
        <f>入力_北海道投入係数表!AE29</f>
        <v>7.9760855190654616E-3</v>
      </c>
      <c r="AF29" s="197">
        <f>入力_北海道投入係数表!AF29</f>
        <v>1.2367107832501627E-2</v>
      </c>
      <c r="AG29" s="197">
        <f>入力_北海道投入係数表!AG29</f>
        <v>2.5005683109797683E-3</v>
      </c>
      <c r="AH29" s="197">
        <f>入力_北海道投入係数表!AH29</f>
        <v>2.5231286795626578E-3</v>
      </c>
      <c r="AI29" s="197">
        <f>入力_北海道投入係数表!AI29</f>
        <v>5.4192206574832846E-3</v>
      </c>
      <c r="AJ29" s="197">
        <f>入力_北海道投入係数表!AJ29</f>
        <v>7.8585461689587423E-4</v>
      </c>
      <c r="AK29" s="197">
        <f>入力_北海道投入係数表!AK29</f>
        <v>1.7857142857142856E-2</v>
      </c>
      <c r="AL29" s="197">
        <f>入力_北海道投入係数表!AL29</f>
        <v>1.7134045348106688E-4</v>
      </c>
      <c r="AM29" s="197">
        <f>入力_北海道投入係数表!AM29</f>
        <v>3.5686478069037116E-4</v>
      </c>
      <c r="AN29" s="197">
        <f>入力_北海道投入係数表!AN29</f>
        <v>3.5135715052033042E-3</v>
      </c>
      <c r="AO29" s="197">
        <f>入力_北海道投入係数表!AO29</f>
        <v>1.3350540696898224E-4</v>
      </c>
      <c r="AP29" s="197">
        <f>入力_北海道投入係数表!AP29</f>
        <v>0</v>
      </c>
      <c r="AQ29" s="197">
        <f>入力_北海道投入係数表!AQ29</f>
        <v>3.085091117807433E-3</v>
      </c>
      <c r="AR29" s="197">
        <f>入力_北海道投入係数表!AR29</f>
        <v>8.6991594173671527E-3</v>
      </c>
      <c r="AS29" s="197">
        <f>入力_北海道投入係数表!AS29</f>
        <v>7.4904707029518659E-3</v>
      </c>
      <c r="AT29" s="197">
        <f>入力_北海道投入係数表!AT29</f>
        <v>2.7748637947954385E-3</v>
      </c>
      <c r="AU29" s="197">
        <f>入力_北海道投入係数表!AU29</f>
        <v>3.4963223868227492E-3</v>
      </c>
      <c r="AV29" s="197">
        <f>入力_北海道投入係数表!AV29</f>
        <v>1.200357553313753E-2</v>
      </c>
      <c r="AW29" s="197">
        <f>入力_北海道投入係数表!AW29</f>
        <v>2.2327483671723391E-3</v>
      </c>
      <c r="AX29" s="197">
        <f>入力_北海道投入係数表!AX29</f>
        <v>4.2741359347670781E-3</v>
      </c>
      <c r="AY29" s="197">
        <f>入力_北海道投入係数表!AY29</f>
        <v>4.4083919239011919E-3</v>
      </c>
      <c r="AZ29" s="197">
        <f>入力_北海道投入係数表!AZ29</f>
        <v>3.0949105914718019E-3</v>
      </c>
      <c r="BA29" s="197">
        <f>入力_北海道投入係数表!BA29</f>
        <v>5.0068274920345929E-3</v>
      </c>
      <c r="BB29" s="197">
        <f>入力_北海道投入係数表!BB29</f>
        <v>5.0505050505050509E-3</v>
      </c>
      <c r="BC29" s="197">
        <f>入力_北海道投入係数表!BC29</f>
        <v>5.322509825760091E-3</v>
      </c>
      <c r="BD29" s="197">
        <f>入力_北海道投入係数表!BD29</f>
        <v>2.1805494984736152E-3</v>
      </c>
      <c r="BE29" s="197">
        <f>入力_北海道投入係数表!BE29</f>
        <v>8.8952765692976998E-3</v>
      </c>
      <c r="BF29" s="197">
        <f>入力_北海道投入係数表!BF29</f>
        <v>1.0574499912403251E-2</v>
      </c>
      <c r="BG29" s="197">
        <f>入力_北海道投入係数表!BG29</f>
        <v>2.4244598244429441E-2</v>
      </c>
      <c r="BH29" s="197">
        <f>入力_北海道投入係数表!BH29</f>
        <v>8.1537001530029244E-3</v>
      </c>
      <c r="BI29" s="197">
        <f>入力_北海道投入係数表!BI29</f>
        <v>3.4912872574205327E-2</v>
      </c>
      <c r="BJ29" s="197">
        <f>入力_北海道投入係数表!BJ29</f>
        <v>1.3646660662135974E-4</v>
      </c>
      <c r="BK29" s="197">
        <f>入力_北海道投入係数表!BK29</f>
        <v>5.4010595971881511E-3</v>
      </c>
      <c r="BL29" s="197">
        <f>入力_北海道投入係数表!BL29</f>
        <v>9.2020705577859144E-3</v>
      </c>
      <c r="BM29" s="197">
        <f>入力_北海道投入係数表!BM29</f>
        <v>2.6565112787086645E-3</v>
      </c>
      <c r="BN29" s="197">
        <f>入力_北海道投入係数表!BN29</f>
        <v>1.3732009003241993E-3</v>
      </c>
      <c r="BO29" s="197">
        <f>入力_北海道投入係数表!BO29</f>
        <v>1.1839116161229263E-4</v>
      </c>
      <c r="BP29" s="197">
        <f>入力_北海道投入係数表!BP29</f>
        <v>4.7679319709500231E-3</v>
      </c>
      <c r="BQ29" s="197">
        <f>入力_北海道投入係数表!BQ29</f>
        <v>9.2280109681501792E-4</v>
      </c>
      <c r="BR29" s="197">
        <f>入力_北海道投入係数表!BR29</f>
        <v>3.5637688871688195E-3</v>
      </c>
      <c r="BS29" s="197">
        <f>入力_北海道投入係数表!BS29</f>
        <v>1.4777021462951992E-5</v>
      </c>
      <c r="BT29" s="197">
        <f>入力_北海道投入係数表!BT29</f>
        <v>2.491784896668795E-5</v>
      </c>
      <c r="BU29" s="197">
        <f>入力_北海道投入係数表!BU29</f>
        <v>1.7479576207674846E-5</v>
      </c>
      <c r="BV29" s="197">
        <f>入力_北海道投入係数表!BV29</f>
        <v>2.767706401704907E-5</v>
      </c>
      <c r="BW29" s="197">
        <f>入力_北海道投入係数表!BW29</f>
        <v>4.9907670809003344E-5</v>
      </c>
      <c r="BX29" s="197">
        <f>入力_北海道投入係数表!BX29</f>
        <v>8.1045636060887372E-5</v>
      </c>
      <c r="BY29" s="197">
        <f>入力_北海道投入係数表!BY29</f>
        <v>3.9324745288741301E-4</v>
      </c>
      <c r="BZ29" s="197">
        <f>入力_北海道投入係数表!BZ29</f>
        <v>1.9521506192655576E-4</v>
      </c>
      <c r="CA29" s="197">
        <f>入力_北海道投入係数表!CA29</f>
        <v>2.0223526140311949E-4</v>
      </c>
      <c r="CB29" s="197">
        <f>入力_北海道投入係数表!CB29</f>
        <v>1.1606987406418665E-4</v>
      </c>
      <c r="CC29" s="197">
        <f>入力_北海道投入係数表!CC29</f>
        <v>2.4814293032786886E-4</v>
      </c>
      <c r="CD29" s="197">
        <f>入力_北海道投入係数表!CD29</f>
        <v>5.0309928142234714E-4</v>
      </c>
      <c r="CE29" s="197">
        <f>入力_北海道投入係数表!CE29</f>
        <v>1.3701257775463787E-5</v>
      </c>
      <c r="CF29" s="197">
        <f>入力_北海道投入係数表!CF29</f>
        <v>0</v>
      </c>
      <c r="CG29" s="197">
        <f>入力_北海道投入係数表!CG29</f>
        <v>9.7449900137973626E-4</v>
      </c>
      <c r="CH29" s="197">
        <f>入力_北海道投入係数表!CH29</f>
        <v>7.314795416534989E-4</v>
      </c>
      <c r="CI29" s="197">
        <f>入力_北海道投入係数表!CI29</f>
        <v>0</v>
      </c>
      <c r="CJ29" s="197">
        <f>入力_北海道投入係数表!CJ29</f>
        <v>1.0934303372166937E-2</v>
      </c>
      <c r="CK29" s="197">
        <f>入力_北海道投入係数表!CK29</f>
        <v>3.054192684227097E-4</v>
      </c>
      <c r="CL29" s="197">
        <f>入力_北海道投入係数表!CL29</f>
        <v>2.9309532545522048E-5</v>
      </c>
      <c r="CM29" s="197">
        <f>入力_北海道投入係数表!CM29</f>
        <v>3.7650468255429328E-3</v>
      </c>
      <c r="CN29" s="197">
        <f>入力_北海道投入係数表!CN29</f>
        <v>2.1078809235399918E-3</v>
      </c>
      <c r="CO29" s="197">
        <f>入力_北海道投入係数表!CO29</f>
        <v>7.1571895786263886E-3</v>
      </c>
      <c r="CP29" s="197">
        <f>入力_北海道投入係数表!CP29</f>
        <v>2.4896842971406444E-3</v>
      </c>
      <c r="CQ29" s="197">
        <f>入力_北海道投入係数表!CQ29</f>
        <v>2.9616891181809498E-3</v>
      </c>
      <c r="CR29" s="197">
        <f>入力_北海道投入係数表!CR29</f>
        <v>2.5713423481895188E-3</v>
      </c>
      <c r="CS29" s="197">
        <f>入力_北海道投入係数表!CS29</f>
        <v>2.5735635176423765E-3</v>
      </c>
      <c r="CT29" s="197">
        <f>入力_北海道投入係数表!CT29</f>
        <v>3.3449630783822233E-3</v>
      </c>
      <c r="CU29" s="197">
        <f>入力_北海道投入係数表!CU29</f>
        <v>8.0184119677790561E-3</v>
      </c>
      <c r="CV29" s="197">
        <f>入力_北海道投入係数表!CV29</f>
        <v>4.5159877465466352E-3</v>
      </c>
      <c r="CW29" s="197">
        <f>入力_北海道投入係数表!CW29</f>
        <v>3.270955994183115E-3</v>
      </c>
      <c r="CX29" s="197">
        <f>入力_北海道投入係数表!CX29</f>
        <v>2.2869575014888696E-3</v>
      </c>
      <c r="CY29" s="197">
        <f>入力_北海道投入係数表!CY29</f>
        <v>2.3429467862587303E-2</v>
      </c>
      <c r="CZ29" s="197">
        <f>入力_北海道投入係数表!CZ29</f>
        <v>2.5544545549942284E-3</v>
      </c>
      <c r="DA29" s="197">
        <f>入力_北海道投入係数表!DA29</f>
        <v>1.0168828925477076E-2</v>
      </c>
      <c r="DB29" s="197">
        <f>入力_北海道投入係数表!DB29</f>
        <v>1.6214170049000023E-2</v>
      </c>
      <c r="DC29" s="197">
        <f>入力_北海道投入係数表!DC29</f>
        <v>4.648448402730202E-3</v>
      </c>
      <c r="DD29" s="197" t="str">
        <f>入力_北海道投入係数表!DD29</f>
        <v>-</v>
      </c>
      <c r="DE29" s="197" t="str">
        <f>入力_北海道投入係数表!DE29</f>
        <v>-</v>
      </c>
      <c r="DF29" s="197" t="str">
        <f>入力_北海道投入係数表!DF29</f>
        <v>-</v>
      </c>
      <c r="DG29" s="197" t="str">
        <f>入力_北海道投入係数表!DG29</f>
        <v>-</v>
      </c>
      <c r="DH29" s="197" t="str">
        <f>入力_北海道投入係数表!DH29</f>
        <v>-</v>
      </c>
      <c r="DI29" s="197" t="str">
        <f>入力_北海道投入係数表!DI29</f>
        <v>-</v>
      </c>
      <c r="DJ29" s="197" t="str">
        <f>入力_北海道投入係数表!DJ29</f>
        <v>-</v>
      </c>
      <c r="DK29" s="197" t="str">
        <f>入力_北海道投入係数表!DK29</f>
        <v>-</v>
      </c>
      <c r="DL29" s="197" t="str">
        <f>入力_北海道投入係数表!DL29</f>
        <v>-</v>
      </c>
      <c r="DM29" s="197" t="str">
        <f>入力_北海道投入係数表!DM29</f>
        <v>-</v>
      </c>
      <c r="DN29" s="197" t="str">
        <f>入力_北海道投入係数表!DN29</f>
        <v>-</v>
      </c>
      <c r="DO29" s="197" t="str">
        <f>入力_北海道投入係数表!DO29</f>
        <v>-</v>
      </c>
      <c r="DP29" s="197" t="str">
        <f>入力_北海道投入係数表!DP29</f>
        <v>-</v>
      </c>
      <c r="DQ29" s="197" t="str">
        <f>入力_北海道投入係数表!DQ29</f>
        <v>-</v>
      </c>
      <c r="DR29" s="197" t="str">
        <f>入力_北海道投入係数表!DR29</f>
        <v>-</v>
      </c>
      <c r="DS29" s="197" t="str">
        <f>入力_北海道投入係数表!DS29</f>
        <v>-</v>
      </c>
      <c r="DT29" s="243">
        <f>入力_北海道投入係数表!DT29</f>
        <v>3.3414037560978846E-3</v>
      </c>
      <c r="DU29"/>
      <c r="DV29"/>
    </row>
    <row r="30" spans="2:126" s="22" customFormat="1" x14ac:dyDescent="0.25">
      <c r="B30" s="53">
        <v>27</v>
      </c>
      <c r="C30" s="360" t="str">
        <v>石油・石炭製品</v>
      </c>
      <c r="D30" s="193">
        <f>入力_北海道投入係数表!D30</f>
        <v>3.5600550958411865E-2</v>
      </c>
      <c r="E30" s="194">
        <f>入力_北海道投入係数表!E30</f>
        <v>2.5871958523739202E-2</v>
      </c>
      <c r="F30" s="194">
        <f>入力_北海道投入係数表!F30</f>
        <v>8.9734260581218628E-3</v>
      </c>
      <c r="G30" s="194">
        <f>入力_北海道投入係数表!G30</f>
        <v>1.6838829975862817E-2</v>
      </c>
      <c r="H30" s="194">
        <f>入力_北海道投入係数表!H30</f>
        <v>3.2254587007610878E-2</v>
      </c>
      <c r="I30" s="194">
        <f>入力_北海道投入係数表!I30</f>
        <v>0.12337951666631304</v>
      </c>
      <c r="J30" s="194">
        <f>入力_北海道投入係数表!J30</f>
        <v>0.13025574876590679</v>
      </c>
      <c r="K30" s="194">
        <f>入力_北海道投入係数表!K30</f>
        <v>1.6640495952036219E-2</v>
      </c>
      <c r="L30" s="194">
        <f>入力_北海道投入係数表!L30</f>
        <v>6.6717711897526701E-3</v>
      </c>
      <c r="M30" s="194">
        <f>入力_北海道投入係数表!M30</f>
        <v>8.2184167564000148E-3</v>
      </c>
      <c r="N30" s="194">
        <f>入力_北海道投入係数表!N30</f>
        <v>3.565167866150876E-3</v>
      </c>
      <c r="O30" s="194">
        <f>入力_北海道投入係数表!O30</f>
        <v>1.4742623493248891E-2</v>
      </c>
      <c r="P30" s="194">
        <f>入力_北海道投入係数表!P30</f>
        <v>6.1364798575730597E-3</v>
      </c>
      <c r="Q30" s="194">
        <f>入力_北海道投入係数表!Q30</f>
        <v>2.017030381574484E-2</v>
      </c>
      <c r="R30" s="194">
        <f>入力_北海道投入係数表!R30</f>
        <v>2.0706455542021926E-2</v>
      </c>
      <c r="S30" s="194">
        <f>入力_北海道投入係数表!S30</f>
        <v>4.2107703005485591E-3</v>
      </c>
      <c r="T30" s="194">
        <f>入力_北海道投入係数表!T30</f>
        <v>1.1873405049684498E-2</v>
      </c>
      <c r="U30" s="194">
        <f>入力_北海道投入係数表!U30</f>
        <v>7.5378282153983085E-3</v>
      </c>
      <c r="V30" s="194">
        <f>入力_北海道投入係数表!V30</f>
        <v>1.6665246534878438E-2</v>
      </c>
      <c r="W30" s="194">
        <f>入力_北海道投入係数表!W30</f>
        <v>9.0415308765772542E-3</v>
      </c>
      <c r="X30" s="194">
        <f>入力_北海道投入係数表!X30</f>
        <v>5.5011922547962286E-3</v>
      </c>
      <c r="Y30" s="194">
        <f>入力_北海道投入係数表!Y30</f>
        <v>2.9341666225305863E-2</v>
      </c>
      <c r="Z30" s="194">
        <f>入力_北海道投入係数表!Z30</f>
        <v>3.6549707602339179E-2</v>
      </c>
      <c r="AA30" s="194">
        <f>入力_北海道投入係数表!AA30</f>
        <v>0.35073846652236013</v>
      </c>
      <c r="AB30" s="194">
        <f>入力_北海道投入係数表!AB30</f>
        <v>7.4330458465728553E-3</v>
      </c>
      <c r="AC30" s="194">
        <f>入力_北海道投入係数表!AC30</f>
        <v>8.960121150933871E-3</v>
      </c>
      <c r="AD30" s="194">
        <f>入力_北海道投入係数表!AD30</f>
        <v>6.2924021935008817E-2</v>
      </c>
      <c r="AE30" s="194">
        <f>入力_北海道投入係数表!AE30</f>
        <v>6.0474983469252811E-3</v>
      </c>
      <c r="AF30" s="194">
        <f>入力_北海道投入係数表!AF30</f>
        <v>6.9429377305272296E-3</v>
      </c>
      <c r="AG30" s="194">
        <f>入力_北海道投入係数表!AG30</f>
        <v>7.0470561491248014E-3</v>
      </c>
      <c r="AH30" s="194">
        <f>入力_北海道投入係数表!AH30</f>
        <v>3.8127277824502384E-2</v>
      </c>
      <c r="AI30" s="194">
        <f>入力_北海道投入係数表!AI30</f>
        <v>3.3123155451076886E-2</v>
      </c>
      <c r="AJ30" s="194">
        <f>入力_北海道投入係数表!AJ30</f>
        <v>4.1650294695481337E-2</v>
      </c>
      <c r="AK30" s="194">
        <f>入力_北海道投入係数表!AK30</f>
        <v>6.5867992766726946E-2</v>
      </c>
      <c r="AL30" s="194">
        <f>入力_北海道投入係数表!AL30</f>
        <v>8.1435261865326403E-2</v>
      </c>
      <c r="AM30" s="194">
        <f>入力_北海道投入係数表!AM30</f>
        <v>9.6191279522450032E-3</v>
      </c>
      <c r="AN30" s="194">
        <f>入力_北海道投入係数表!AN30</f>
        <v>1.8962557665486535E-2</v>
      </c>
      <c r="AO30" s="194">
        <f>入力_北海道投入係数表!AO30</f>
        <v>4.8061946508833608E-3</v>
      </c>
      <c r="AP30" s="194">
        <f>入力_北海道投入係数表!AP30</f>
        <v>2.0973422990714058E-2</v>
      </c>
      <c r="AQ30" s="194">
        <f>入力_北海道投入係数表!AQ30</f>
        <v>8.9682881331611414E-3</v>
      </c>
      <c r="AR30" s="194">
        <f>入力_北海道投入係数表!AR30</f>
        <v>7.5166604027829976E-3</v>
      </c>
      <c r="AS30" s="194">
        <f>入力_北海道投入係数表!AS30</f>
        <v>6.4119611145584017E-3</v>
      </c>
      <c r="AT30" s="194">
        <f>入力_北海道投入係数表!AT30</f>
        <v>3.7223782613109539E-3</v>
      </c>
      <c r="AU30" s="194">
        <f>入力_北海道投入係数表!AU30</f>
        <v>3.379778307261991E-3</v>
      </c>
      <c r="AV30" s="194">
        <f>入力_北海道投入係数表!AV30</f>
        <v>3.5755331375303284E-3</v>
      </c>
      <c r="AW30" s="194">
        <f>入力_北海道投入係数表!AW30</f>
        <v>5.3001690211380761E-3</v>
      </c>
      <c r="AX30" s="194">
        <f>入力_北海道投入係数表!AX30</f>
        <v>2.0939570861971276E-3</v>
      </c>
      <c r="AY30" s="194">
        <f>入力_北海道投入係数表!AY30</f>
        <v>2.6976726698499831E-3</v>
      </c>
      <c r="AZ30" s="194">
        <f>入力_北海道投入係数表!AZ30</f>
        <v>2.0632737276478678E-3</v>
      </c>
      <c r="BA30" s="194">
        <f>入力_北海道投入係数表!BA30</f>
        <v>4.5516613563950843E-4</v>
      </c>
      <c r="BB30" s="194">
        <f>入力_北海道投入係数表!BB30</f>
        <v>2.8058361391694723E-3</v>
      </c>
      <c r="BC30" s="194">
        <f>入力_北海道投入係数表!BC30</f>
        <v>9.7454405260396029E-4</v>
      </c>
      <c r="BD30" s="194">
        <f>入力_北海道投入係数表!BD30</f>
        <v>8.7221979938944616E-4</v>
      </c>
      <c r="BE30" s="194">
        <f>入力_北海道投入係数表!BE30</f>
        <v>1.1264760720944686E-3</v>
      </c>
      <c r="BF30" s="194">
        <f>入力_北海道投入係数表!BF30</f>
        <v>2.7402060095862288E-3</v>
      </c>
      <c r="BG30" s="194">
        <f>入力_北海道投入係数表!BG30</f>
        <v>2.0678595543551655E-3</v>
      </c>
      <c r="BH30" s="194">
        <f>入力_北海道投入係数表!BH30</f>
        <v>3.5055100420273858E-3</v>
      </c>
      <c r="BI30" s="194">
        <f>入力_北海道投入係数表!BI30</f>
        <v>1.1111455012535206E-2</v>
      </c>
      <c r="BJ30" s="194">
        <f>入力_北海道投入係数表!BJ30</f>
        <v>1.7549605611506865E-2</v>
      </c>
      <c r="BK30" s="194">
        <f>入力_北海道投入係数表!BK30</f>
        <v>8.0248567848806972E-3</v>
      </c>
      <c r="BL30" s="194">
        <f>入力_北海道投入係数表!BL30</f>
        <v>1.1363803473478332E-2</v>
      </c>
      <c r="BM30" s="194">
        <f>入力_北海道投入係数表!BM30</f>
        <v>5.1462307613554928E-2</v>
      </c>
      <c r="BN30" s="194">
        <f>入力_北海道投入係数表!BN30</f>
        <v>1.4021103929626036E-2</v>
      </c>
      <c r="BO30" s="194">
        <f>入力_北海道投入係数表!BO30</f>
        <v>0.10804516692457369</v>
      </c>
      <c r="BP30" s="194">
        <f>入力_北海道投入係数表!BP30</f>
        <v>0.20095358639419</v>
      </c>
      <c r="BQ30" s="194">
        <f>入力_北海道投入係数表!BQ30</f>
        <v>3.4117274836532374E-2</v>
      </c>
      <c r="BR30" s="194">
        <f>入力_北海道投入係数表!BR30</f>
        <v>2.4123974005450469E-2</v>
      </c>
      <c r="BS30" s="194">
        <f>入力_北海道投入係数表!BS30</f>
        <v>1.728454766865619E-2</v>
      </c>
      <c r="BT30" s="194">
        <f>入力_北海道投入係数表!BT30</f>
        <v>3.7106830086226141E-3</v>
      </c>
      <c r="BU30" s="194">
        <f>入力_北海道投入係数表!BU30</f>
        <v>1.0334799432787752E-2</v>
      </c>
      <c r="BV30" s="194">
        <f>入力_北海道投入係数表!BV30</f>
        <v>3.2046086265454677E-3</v>
      </c>
      <c r="BW30" s="194">
        <f>入力_北海道投入係数表!BW30</f>
        <v>3.4510623431757633E-4</v>
      </c>
      <c r="BX30" s="194">
        <f>入力_北海道投入係数表!BX30</f>
        <v>1.0491725977336693E-2</v>
      </c>
      <c r="BY30" s="194">
        <f>入力_北海道投入係数表!BY30</f>
        <v>8.0853475485005197E-2</v>
      </c>
      <c r="BZ30" s="194">
        <f>入力_北海道投入係数表!BZ30</f>
        <v>8.0558748888358678E-2</v>
      </c>
      <c r="CA30" s="194">
        <f>入力_北海道投入係数表!CA30</f>
        <v>0.18103707365576749</v>
      </c>
      <c r="CB30" s="194">
        <f>入力_北海道投入係数表!CB30</f>
        <v>2.8669258893854101E-2</v>
      </c>
      <c r="CC30" s="194">
        <f>入力_北海道投入係数表!CC30</f>
        <v>2.6335169057377051E-3</v>
      </c>
      <c r="CD30" s="194">
        <f>入力_北海道投入係数表!CD30</f>
        <v>6.8250638366541046E-3</v>
      </c>
      <c r="CE30" s="194">
        <f>入力_北海道投入係数表!CE30</f>
        <v>9.1798427095607371E-3</v>
      </c>
      <c r="CF30" s="194">
        <f>入力_北海道投入係数表!CF30</f>
        <v>3.348705916196949E-3</v>
      </c>
      <c r="CG30" s="194">
        <f>入力_北海道投入係数表!CG30</f>
        <v>4.7374159374005001E-3</v>
      </c>
      <c r="CH30" s="194">
        <f>入力_北海道投入係数表!CH30</f>
        <v>5.8411837185437165E-3</v>
      </c>
      <c r="CI30" s="194">
        <f>入力_北海道投入係数表!CI30</f>
        <v>1.5855474943544899E-3</v>
      </c>
      <c r="CJ30" s="194">
        <f>入力_北海道投入係数表!CJ30</f>
        <v>5.4858473684491664E-3</v>
      </c>
      <c r="CK30" s="194">
        <f>入力_北海道投入係数表!CK30</f>
        <v>1.8857873261210419E-2</v>
      </c>
      <c r="CL30" s="194">
        <f>入力_北海道投入係数表!CL30</f>
        <v>9.6026712925069632E-3</v>
      </c>
      <c r="CM30" s="194">
        <f>入力_北海道投入係数表!CM30</f>
        <v>2.1093763918499209E-2</v>
      </c>
      <c r="CN30" s="194">
        <f>入力_北海道投入係数表!CN30</f>
        <v>5.5050838747568182E-3</v>
      </c>
      <c r="CO30" s="194">
        <f>入力_北海道投入係数表!CO30</f>
        <v>9.4165231542192654E-3</v>
      </c>
      <c r="CP30" s="194">
        <f>入力_北海道投入係数表!CP30</f>
        <v>5.6297721469972528E-3</v>
      </c>
      <c r="CQ30" s="194">
        <f>入力_北海道投入係数表!CQ30</f>
        <v>8.0497891331941206E-3</v>
      </c>
      <c r="CR30" s="194">
        <f>入力_北海道投入係数表!CR30</f>
        <v>1.2753361968110393E-2</v>
      </c>
      <c r="CS30" s="194">
        <f>入力_北海道投入係数表!CS30</f>
        <v>7.8703163388365704E-3</v>
      </c>
      <c r="CT30" s="194">
        <f>入力_北海道投入係数表!CT30</f>
        <v>3.1247882934760519E-3</v>
      </c>
      <c r="CU30" s="194">
        <f>入力_北海道投入係数表!CU30</f>
        <v>5.7611047180667436E-3</v>
      </c>
      <c r="CV30" s="194">
        <f>入力_北海道投入係数表!CV30</f>
        <v>7.6267008938121416E-3</v>
      </c>
      <c r="CW30" s="194">
        <f>入力_北海道投入係数表!CW30</f>
        <v>1.4121362884441499E-2</v>
      </c>
      <c r="CX30" s="194">
        <f>入力_北海道投入係数表!CX30</f>
        <v>6.6449193327717659E-3</v>
      </c>
      <c r="CY30" s="194">
        <f>入力_北海道投入係数表!CY30</f>
        <v>2.4515191264579714E-2</v>
      </c>
      <c r="CZ30" s="194">
        <f>入力_北海道投入係数表!CZ30</f>
        <v>2.9541127617791235E-2</v>
      </c>
      <c r="DA30" s="194">
        <f>入力_北海道投入係数表!DA30</f>
        <v>1.6141936305037595E-2</v>
      </c>
      <c r="DB30" s="194">
        <f>入力_北海道投入係数表!DB30</f>
        <v>0</v>
      </c>
      <c r="DC30" s="194">
        <f>入力_北海道投入係数表!DC30</f>
        <v>3.8075664154677627E-2</v>
      </c>
      <c r="DD30" s="194" t="str">
        <f>入力_北海道投入係数表!DD30</f>
        <v>-</v>
      </c>
      <c r="DE30" s="194" t="str">
        <f>入力_北海道投入係数表!DE30</f>
        <v>-</v>
      </c>
      <c r="DF30" s="194" t="str">
        <f>入力_北海道投入係数表!DF30</f>
        <v>-</v>
      </c>
      <c r="DG30" s="194" t="str">
        <f>入力_北海道投入係数表!DG30</f>
        <v>-</v>
      </c>
      <c r="DH30" s="194" t="str">
        <f>入力_北海道投入係数表!DH30</f>
        <v>-</v>
      </c>
      <c r="DI30" s="194" t="str">
        <f>入力_北海道投入係数表!DI30</f>
        <v>-</v>
      </c>
      <c r="DJ30" s="194" t="str">
        <f>入力_北海道投入係数表!DJ30</f>
        <v>-</v>
      </c>
      <c r="DK30" s="194" t="str">
        <f>入力_北海道投入係数表!DK30</f>
        <v>-</v>
      </c>
      <c r="DL30" s="194" t="str">
        <f>入力_北海道投入係数表!DL30</f>
        <v>-</v>
      </c>
      <c r="DM30" s="194" t="str">
        <f>入力_北海道投入係数表!DM30</f>
        <v>-</v>
      </c>
      <c r="DN30" s="194" t="str">
        <f>入力_北海道投入係数表!DN30</f>
        <v>-</v>
      </c>
      <c r="DO30" s="194" t="str">
        <f>入力_北海道投入係数表!DO30</f>
        <v>-</v>
      </c>
      <c r="DP30" s="194" t="str">
        <f>入力_北海道投入係数表!DP30</f>
        <v>-</v>
      </c>
      <c r="DQ30" s="194" t="str">
        <f>入力_北海道投入係数表!DQ30</f>
        <v>-</v>
      </c>
      <c r="DR30" s="194" t="str">
        <f>入力_北海道投入係数表!DR30</f>
        <v>-</v>
      </c>
      <c r="DS30" s="194" t="str">
        <f>入力_北海道投入係数表!DS30</f>
        <v>-</v>
      </c>
      <c r="DT30" s="242">
        <f>入力_北海道投入係数表!DT30</f>
        <v>2.3532428408804932E-2</v>
      </c>
      <c r="DU30"/>
      <c r="DV30"/>
    </row>
    <row r="31" spans="2:126" s="22" customFormat="1" x14ac:dyDescent="0.25">
      <c r="B31" s="53">
        <v>28</v>
      </c>
      <c r="C31" s="360" t="str">
        <v>プラスチック製品</v>
      </c>
      <c r="D31" s="193">
        <f>入力_北海道投入係数表!D31</f>
        <v>3.4885646778633379E-3</v>
      </c>
      <c r="E31" s="194">
        <f>入力_北海道投入係数表!E31</f>
        <v>3.9232587766277723E-3</v>
      </c>
      <c r="F31" s="194">
        <f>入力_北海道投入係数表!F31</f>
        <v>1.2490213236310045E-3</v>
      </c>
      <c r="G31" s="194">
        <f>入力_北海道投入係数表!G31</f>
        <v>5.1477401420776279E-3</v>
      </c>
      <c r="H31" s="194">
        <f>入力_北海道投入係数表!H31</f>
        <v>9.2818179858131563E-3</v>
      </c>
      <c r="I31" s="194">
        <f>入力_北海道投入係数表!I31</f>
        <v>2.0358150686384757E-2</v>
      </c>
      <c r="J31" s="194">
        <f>入力_北海道投入係数表!J31</f>
        <v>1.9844715104308785E-4</v>
      </c>
      <c r="K31" s="194">
        <f>入力_北海道投入係数表!K31</f>
        <v>1.6722067010624629E-3</v>
      </c>
      <c r="L31" s="194">
        <f>入力_北海道投入係数表!L31</f>
        <v>3.9918965696009697E-3</v>
      </c>
      <c r="M31" s="194">
        <f>入力_北海道投入係数表!M31</f>
        <v>2.5330855535100213E-2</v>
      </c>
      <c r="N31" s="194">
        <f>入力_北海道投入係数表!N31</f>
        <v>1.479322766037708E-3</v>
      </c>
      <c r="O31" s="194">
        <f>入力_北海道投入係数表!O31</f>
        <v>1.5215768516994058E-2</v>
      </c>
      <c r="P31" s="194">
        <f>入力_北海道投入係数表!P31</f>
        <v>3.9476757766876897E-2</v>
      </c>
      <c r="Q31" s="194">
        <f>入力_北海道投入係数表!Q31</f>
        <v>4.3489227718294176E-5</v>
      </c>
      <c r="R31" s="194">
        <f>入力_北海道投入係数表!R31</f>
        <v>4.8721071863580996E-3</v>
      </c>
      <c r="S31" s="194">
        <f>入力_北海道投入係数表!S31</f>
        <v>1.2052847098817893E-2</v>
      </c>
      <c r="T31" s="194">
        <f>入力_北海道投入係数表!T31</f>
        <v>3.520173300839426E-3</v>
      </c>
      <c r="U31" s="194">
        <f>入力_北海道投入係数表!U31</f>
        <v>2.5979083222073877E-2</v>
      </c>
      <c r="V31" s="194">
        <f>入力_北海道投入係数表!V31</f>
        <v>2.0071195940316593E-3</v>
      </c>
      <c r="W31" s="194">
        <f>入力_北海道投入係数表!W31</f>
        <v>2.2812735021308598E-2</v>
      </c>
      <c r="X31" s="194">
        <f>入力_北海道投入係数表!X31</f>
        <v>4.9916393750803909E-2</v>
      </c>
      <c r="Y31" s="194">
        <f>入力_北海道投入係数表!Y31</f>
        <v>1.4406016630475081E-2</v>
      </c>
      <c r="Z31" s="194">
        <f>入力_北海道投入係数表!Z31</f>
        <v>6.3909774436090227E-3</v>
      </c>
      <c r="AA31" s="194">
        <f>入力_北海道投入係数表!AA31</f>
        <v>2.9450309964512375E-4</v>
      </c>
      <c r="AB31" s="194">
        <f>入力_北海道投入係数表!AB31</f>
        <v>6.3890149795733098E-2</v>
      </c>
      <c r="AC31" s="194">
        <f>入力_北海道投入係数表!AC31</f>
        <v>1.4670620898536093E-2</v>
      </c>
      <c r="AD31" s="194">
        <f>入力_北海道投入係数表!AD31</f>
        <v>1.2401418412230899E-4</v>
      </c>
      <c r="AE31" s="194">
        <f>入力_北海道投入係数表!AE31</f>
        <v>0.24268514436852545</v>
      </c>
      <c r="AF31" s="194">
        <f>入力_北海道投入係数表!AF31</f>
        <v>4.2091559991321331E-2</v>
      </c>
      <c r="AG31" s="194">
        <f>入力_北海道投入係数表!AG31</f>
        <v>6.5014776085473971E-2</v>
      </c>
      <c r="AH31" s="194">
        <f>入力_北海道投入係数表!AH31</f>
        <v>5.0182225960190639E-2</v>
      </c>
      <c r="AI31" s="194">
        <f>入力_北海道投入係数表!AI31</f>
        <v>3.8813337141434338E-4</v>
      </c>
      <c r="AJ31" s="194">
        <f>入力_北海道投入係数表!AJ31</f>
        <v>1.9646365422396855E-3</v>
      </c>
      <c r="AK31" s="194">
        <f>入力_北海道投入係数表!AK31</f>
        <v>6.9168173598553344E-3</v>
      </c>
      <c r="AL31" s="194">
        <f>入力_北海道投入係数表!AL31</f>
        <v>0</v>
      </c>
      <c r="AM31" s="194">
        <f>入力_北海道投入係数表!AM31</f>
        <v>8.1105631975084342E-6</v>
      </c>
      <c r="AN31" s="194">
        <f>入力_北海道投入係数表!AN31</f>
        <v>2.6821156528269499E-5</v>
      </c>
      <c r="AO31" s="194">
        <f>入力_北海道投入係数表!AO31</f>
        <v>4.450180232299408E-5</v>
      </c>
      <c r="AP31" s="194">
        <f>入力_北海道投入係数表!AP31</f>
        <v>3.2020493115593977E-4</v>
      </c>
      <c r="AQ31" s="194">
        <f>入力_北海道投入係数表!AQ31</f>
        <v>1.9371502367628067E-3</v>
      </c>
      <c r="AR31" s="194">
        <f>入力_北海道投入係数表!AR31</f>
        <v>1.8699984416679653E-3</v>
      </c>
      <c r="AS31" s="194">
        <f>入力_北海道投入係数表!AS31</f>
        <v>2.5854681913541943E-3</v>
      </c>
      <c r="AT31" s="194">
        <f>入力_北海道投入係数表!AT31</f>
        <v>5.3805285777131064E-3</v>
      </c>
      <c r="AU31" s="194">
        <f>入力_北海道投入係数表!AU31</f>
        <v>4.7524085776442558E-3</v>
      </c>
      <c r="AV31" s="194">
        <f>入力_北海道投入係数表!AV31</f>
        <v>2.5922615247094879E-2</v>
      </c>
      <c r="AW31" s="194">
        <f>入力_北海道投入係数表!AW31</f>
        <v>2.5353170711349456E-2</v>
      </c>
      <c r="AX31" s="194">
        <f>入力_北海道投入係数表!AX31</f>
        <v>1.1245781292341044E-2</v>
      </c>
      <c r="AY31" s="194">
        <f>入力_北海道投入係数表!AY31</f>
        <v>1.7971951723878634E-2</v>
      </c>
      <c r="AZ31" s="194">
        <f>入力_北海道投入係数表!AZ31</f>
        <v>3.5419532324621736E-2</v>
      </c>
      <c r="BA31" s="194">
        <f>入力_北海道投入係数表!BA31</f>
        <v>1.137915339098771E-2</v>
      </c>
      <c r="BB31" s="194">
        <f>入力_北海道投入係数表!BB31</f>
        <v>5.4994388327721661E-2</v>
      </c>
      <c r="BC31" s="194">
        <f>入力_北海道投入係数表!BC31</f>
        <v>5.2154170727266885E-2</v>
      </c>
      <c r="BD31" s="194">
        <f>入力_北海道投入係数表!BD31</f>
        <v>4.4047099869167029E-2</v>
      </c>
      <c r="BE31" s="194">
        <f>入力_北海道投入係数表!BE31</f>
        <v>5.0108763206960843E-3</v>
      </c>
      <c r="BF31" s="194">
        <f>入力_北海道投入係数表!BF31</f>
        <v>2.6211642731042043E-2</v>
      </c>
      <c r="BG31" s="194">
        <f>入力_北海道投入係数表!BG31</f>
        <v>2.4898717083051991E-3</v>
      </c>
      <c r="BH31" s="194">
        <f>入力_北海道投入係数表!BH31</f>
        <v>4.4545155230182247E-4</v>
      </c>
      <c r="BI31" s="194">
        <f>入力_北海道投入係数表!BI31</f>
        <v>7.0661425608963449E-2</v>
      </c>
      <c r="BJ31" s="194">
        <f>入力_北海道投入係数表!BJ31</f>
        <v>2.1015857419689403E-3</v>
      </c>
      <c r="BK31" s="194">
        <f>入力_北海道投入係数表!BK31</f>
        <v>9.9488983716652813E-3</v>
      </c>
      <c r="BL31" s="194">
        <f>入力_北海道投入係数表!BL31</f>
        <v>1.6014470375435654E-2</v>
      </c>
      <c r="BM31" s="194">
        <f>入力_北海道投入係数表!BM31</f>
        <v>1.2131863631710064E-2</v>
      </c>
      <c r="BN31" s="194">
        <f>入力_北海道投入係数表!BN31</f>
        <v>1.0510665537819812E-2</v>
      </c>
      <c r="BO31" s="194">
        <f>入力_北海道投入係数表!BO31</f>
        <v>0</v>
      </c>
      <c r="BP31" s="194">
        <f>入力_北海道投入係数表!BP31</f>
        <v>0</v>
      </c>
      <c r="BQ31" s="194">
        <f>入力_北海道投入係数表!BQ31</f>
        <v>3.3963474653729876E-2</v>
      </c>
      <c r="BR31" s="194">
        <f>入力_北海道投入係数表!BR31</f>
        <v>1.7576959669746667E-3</v>
      </c>
      <c r="BS31" s="194">
        <f>入力_北海道投入係数表!BS31</f>
        <v>5.0532039940945645E-3</v>
      </c>
      <c r="BT31" s="194">
        <f>入力_北海道投入係数表!BT31</f>
        <v>3.3929804342973427E-3</v>
      </c>
      <c r="BU31" s="194">
        <f>入力_北海道投入係数表!BU31</f>
        <v>9.2204764495484805E-4</v>
      </c>
      <c r="BV31" s="194">
        <f>入力_北海道投入係数表!BV31</f>
        <v>1.3126836076657559E-3</v>
      </c>
      <c r="BW31" s="194">
        <f>入力_北海道投入係数表!BW31</f>
        <v>6.6260396988974653E-4</v>
      </c>
      <c r="BX31" s="194">
        <f>入力_北海道投入係数表!BX31</f>
        <v>0</v>
      </c>
      <c r="BY31" s="194">
        <f>入力_北海道投入係数表!BY31</f>
        <v>3.4569792427030749E-4</v>
      </c>
      <c r="BZ31" s="194">
        <f>入力_北海道投入係数表!BZ31</f>
        <v>2.6751693671416899E-4</v>
      </c>
      <c r="CA31" s="194">
        <f>入力_北海道投入係数表!CA31</f>
        <v>5.9547049190918511E-4</v>
      </c>
      <c r="CB31" s="194">
        <f>入力_北海道投入係数表!CB31</f>
        <v>1.6249782368986129E-3</v>
      </c>
      <c r="CC31" s="194">
        <f>入力_北海道投入係数表!CC31</f>
        <v>3.4419825819672132E-3</v>
      </c>
      <c r="CD31" s="194">
        <f>入力_北海道投入係数表!CD31</f>
        <v>1.3574188159131252E-3</v>
      </c>
      <c r="CE31" s="194">
        <f>入力_北海道投入係数表!CE31</f>
        <v>0</v>
      </c>
      <c r="CF31" s="194">
        <f>入力_北海道投入係数表!CF31</f>
        <v>3.2962653313795471E-5</v>
      </c>
      <c r="CG31" s="194">
        <f>入力_北海道投入係数表!CG31</f>
        <v>9.9379601130804773E-4</v>
      </c>
      <c r="CH31" s="194">
        <f>入力_北海道投入係数表!CH31</f>
        <v>6.7857155538827004E-3</v>
      </c>
      <c r="CI31" s="194">
        <f>入力_北海道投入係数表!CI31</f>
        <v>4.8046893768317881E-5</v>
      </c>
      <c r="CJ31" s="194">
        <f>入力_北海道投入係数表!CJ31</f>
        <v>1.9390093424995593E-3</v>
      </c>
      <c r="CK31" s="194">
        <f>入力_北海道投入係数表!CK31</f>
        <v>5.1230352865248862E-4</v>
      </c>
      <c r="CL31" s="194">
        <f>入力_北海道投入係数表!CL31</f>
        <v>4.2878760575856329E-4</v>
      </c>
      <c r="CM31" s="194">
        <f>入力_北海道投入係数表!CM31</f>
        <v>5.5941232013587425E-3</v>
      </c>
      <c r="CN31" s="194">
        <f>入力_北海道投入係数表!CN31</f>
        <v>1.1558014902910839E-3</v>
      </c>
      <c r="CO31" s="194">
        <f>入力_北海道投入係数表!CO31</f>
        <v>3.1599070987312972E-5</v>
      </c>
      <c r="CP31" s="194">
        <f>入力_北海道投入係数表!CP31</f>
        <v>1.6335717137982357E-4</v>
      </c>
      <c r="CQ31" s="194">
        <f>入力_北海道投入係数表!CQ31</f>
        <v>2.7569640639288101E-4</v>
      </c>
      <c r="CR31" s="194">
        <f>入力_北海道投入係数表!CR31</f>
        <v>2.9888754304518038E-3</v>
      </c>
      <c r="CS31" s="194">
        <f>入力_北海道投入係数表!CS31</f>
        <v>4.7281748347383193E-4</v>
      </c>
      <c r="CT31" s="194">
        <f>入力_北海道投入係数表!CT31</f>
        <v>2.455795677799607E-3</v>
      </c>
      <c r="CU31" s="194">
        <f>入力_北海道投入係数表!CU31</f>
        <v>6.7074798619102417E-3</v>
      </c>
      <c r="CV31" s="194">
        <f>入力_北海道投入係数表!CV31</f>
        <v>1.1888183433148415E-3</v>
      </c>
      <c r="CW31" s="194">
        <f>入力_北海道投入係数表!CW31</f>
        <v>2.1709147426361821E-3</v>
      </c>
      <c r="CX31" s="194">
        <f>入力_北海道投入係数表!CX31</f>
        <v>7.3906955033452618E-4</v>
      </c>
      <c r="CY31" s="194">
        <f>入力_北海道投入係数表!CY31</f>
        <v>3.133087531463821E-3</v>
      </c>
      <c r="CZ31" s="194">
        <f>入力_北海道投入係数表!CZ31</f>
        <v>5.6905572128862041E-3</v>
      </c>
      <c r="DA31" s="194">
        <f>入力_北海道投入係数表!DA31</f>
        <v>1.2909912448974025E-3</v>
      </c>
      <c r="DB31" s="194">
        <f>入力_北海道投入係数表!DB31</f>
        <v>4.1576412693739351E-2</v>
      </c>
      <c r="DC31" s="194">
        <f>入力_北海道投入係数表!DC31</f>
        <v>7.1655121666539794E-3</v>
      </c>
      <c r="DD31" s="194" t="str">
        <f>入力_北海道投入係数表!DD31</f>
        <v>-</v>
      </c>
      <c r="DE31" s="194" t="str">
        <f>入力_北海道投入係数表!DE31</f>
        <v>-</v>
      </c>
      <c r="DF31" s="194" t="str">
        <f>入力_北海道投入係数表!DF31</f>
        <v>-</v>
      </c>
      <c r="DG31" s="194" t="str">
        <f>入力_北海道投入係数表!DG31</f>
        <v>-</v>
      </c>
      <c r="DH31" s="194" t="str">
        <f>入力_北海道投入係数表!DH31</f>
        <v>-</v>
      </c>
      <c r="DI31" s="194" t="str">
        <f>入力_北海道投入係数表!DI31</f>
        <v>-</v>
      </c>
      <c r="DJ31" s="194" t="str">
        <f>入力_北海道投入係数表!DJ31</f>
        <v>-</v>
      </c>
      <c r="DK31" s="194" t="str">
        <f>入力_北海道投入係数表!DK31</f>
        <v>-</v>
      </c>
      <c r="DL31" s="194" t="str">
        <f>入力_北海道投入係数表!DL31</f>
        <v>-</v>
      </c>
      <c r="DM31" s="194" t="str">
        <f>入力_北海道投入係数表!DM31</f>
        <v>-</v>
      </c>
      <c r="DN31" s="194" t="str">
        <f>入力_北海道投入係数表!DN31</f>
        <v>-</v>
      </c>
      <c r="DO31" s="194" t="str">
        <f>入力_北海道投入係数表!DO31</f>
        <v>-</v>
      </c>
      <c r="DP31" s="194" t="str">
        <f>入力_北海道投入係数表!DP31</f>
        <v>-</v>
      </c>
      <c r="DQ31" s="194" t="str">
        <f>入力_北海道投入係数表!DQ31</f>
        <v>-</v>
      </c>
      <c r="DR31" s="194" t="str">
        <f>入力_北海道投入係数表!DR31</f>
        <v>-</v>
      </c>
      <c r="DS31" s="194" t="str">
        <f>入力_北海道投入係数表!DS31</f>
        <v>-</v>
      </c>
      <c r="DT31" s="242">
        <f>入力_北海道投入係数表!DT31</f>
        <v>5.2788792155293168E-3</v>
      </c>
      <c r="DU31"/>
      <c r="DV31"/>
    </row>
    <row r="32" spans="2:126" s="22" customFormat="1" x14ac:dyDescent="0.25">
      <c r="B32" s="53">
        <v>29</v>
      </c>
      <c r="C32" s="360" t="str">
        <v>ゴム製品</v>
      </c>
      <c r="D32" s="193">
        <f>入力_北海道投入係数表!D32</f>
        <v>2.1782564304687548E-3</v>
      </c>
      <c r="E32" s="194">
        <f>入力_北海道投入係数表!E32</f>
        <v>1.4831059026347313E-3</v>
      </c>
      <c r="F32" s="194">
        <f>入力_北海道投入係数表!F32</f>
        <v>4.4397365633491454E-4</v>
      </c>
      <c r="G32" s="194">
        <f>入力_北海道投入係数表!G32</f>
        <v>3.9809190432066989E-3</v>
      </c>
      <c r="H32" s="194">
        <f>入力_北海道投入係数表!H32</f>
        <v>1.3906556564110303E-3</v>
      </c>
      <c r="I32" s="194">
        <f>入力_北海道投入係数表!I32</f>
        <v>1.6160630299944128E-3</v>
      </c>
      <c r="J32" s="194">
        <f>入力_北海道投入係数表!J32</f>
        <v>1.2551782303475307E-2</v>
      </c>
      <c r="K32" s="194">
        <f>入力_北海道投入係数表!K32</f>
        <v>6.2197932173664785E-3</v>
      </c>
      <c r="L32" s="194">
        <f>入力_北海道投入係数表!L32</f>
        <v>2.5722010863063195E-4</v>
      </c>
      <c r="M32" s="194">
        <f>入力_北海道投入係数表!M32</f>
        <v>2.5183229705790406E-4</v>
      </c>
      <c r="N32" s="194">
        <f>入力_北海道投入係数表!N32</f>
        <v>3.6983069150942698E-5</v>
      </c>
      <c r="O32" s="194">
        <f>入力_北海道投入係数表!O32</f>
        <v>2.2858019728229335E-4</v>
      </c>
      <c r="P32" s="194">
        <f>入力_北海道投入係数表!P32</f>
        <v>2.0833727911513477E-4</v>
      </c>
      <c r="Q32" s="194">
        <f>入力_北海道投入係数表!Q32</f>
        <v>8.6978455436588355E-6</v>
      </c>
      <c r="R32" s="194">
        <f>入力_北海道投入係数表!R32</f>
        <v>4.0600893219650832E-4</v>
      </c>
      <c r="S32" s="194">
        <f>入力_北海道投入係数表!S32</f>
        <v>4.5970795024337478E-3</v>
      </c>
      <c r="T32" s="194">
        <f>入力_北海道投入係数表!T32</f>
        <v>4.1027660848944357E-4</v>
      </c>
      <c r="U32" s="194">
        <f>入力_北海道投入係数表!U32</f>
        <v>1.3907432131731196E-3</v>
      </c>
      <c r="V32" s="194">
        <f>入力_北海道投入係数表!V32</f>
        <v>3.3136408392032115E-5</v>
      </c>
      <c r="W32" s="194">
        <f>入力_北海道投入係数表!W32</f>
        <v>7.1864293473719392E-4</v>
      </c>
      <c r="X32" s="194">
        <f>入力_北海道投入係数表!X32</f>
        <v>3.3640384291919379E-4</v>
      </c>
      <c r="Y32" s="194">
        <f>入力_北海道投入係数表!Y32</f>
        <v>7.6796779831576716E-4</v>
      </c>
      <c r="Z32" s="194">
        <f>入力_北海道投入係数表!Z32</f>
        <v>1.2531328320802005E-4</v>
      </c>
      <c r="AA32" s="194">
        <f>入力_北海道投入係数表!AA32</f>
        <v>1.3252639484030569E-4</v>
      </c>
      <c r="AB32" s="194">
        <f>入力_北海道投入係数表!AB32</f>
        <v>7.187169011953397E-4</v>
      </c>
      <c r="AC32" s="194">
        <f>入力_北海道投入係数表!AC32</f>
        <v>5.3634528016153463E-4</v>
      </c>
      <c r="AD32" s="194">
        <f>入力_北海道投入係数表!AD32</f>
        <v>1.7051950316817487E-5</v>
      </c>
      <c r="AE32" s="194">
        <f>入力_北海道投入係数表!AE32</f>
        <v>3.994930570861803E-4</v>
      </c>
      <c r="AF32" s="194">
        <f>入力_北海道投入係数表!AF32</f>
        <v>4.9793881536124976E-2</v>
      </c>
      <c r="AG32" s="194">
        <f>入力_北海道投入係数表!AG32</f>
        <v>2.2732439190725163E-3</v>
      </c>
      <c r="AH32" s="194">
        <f>入力_北海道投入係数表!AH32</f>
        <v>2.8034763106251753E-4</v>
      </c>
      <c r="AI32" s="194">
        <f>入力_北海道投入係数表!AI32</f>
        <v>2.3507700419623436E-3</v>
      </c>
      <c r="AJ32" s="194">
        <f>入力_北海道投入係数表!AJ32</f>
        <v>0</v>
      </c>
      <c r="AK32" s="194">
        <f>入力_北海道投入係数表!AK32</f>
        <v>1.8535262206148281E-3</v>
      </c>
      <c r="AL32" s="194">
        <f>入力_北海道投入係数表!AL32</f>
        <v>4.511965275001428E-4</v>
      </c>
      <c r="AM32" s="194">
        <f>入力_北海道投入係数表!AM32</f>
        <v>4.5419153906047237E-4</v>
      </c>
      <c r="AN32" s="194">
        <f>入力_北海道投入係数表!AN32</f>
        <v>3.6208561313163822E-3</v>
      </c>
      <c r="AO32" s="194">
        <f>入力_北海道投入係数表!AO32</f>
        <v>8.900360464598816E-5</v>
      </c>
      <c r="AP32" s="194">
        <f>入力_北海道投入係数表!AP32</f>
        <v>0</v>
      </c>
      <c r="AQ32" s="194">
        <f>入力_北海道投入係数表!AQ32</f>
        <v>6.4571674558760225E-4</v>
      </c>
      <c r="AR32" s="194">
        <f>入力_北海道投入係数表!AR32</f>
        <v>2.749997708335243E-3</v>
      </c>
      <c r="AS32" s="194">
        <f>入力_北海道投入係数表!AS32</f>
        <v>6.648346777767928E-4</v>
      </c>
      <c r="AT32" s="194">
        <f>入力_北海道投入係数表!AT32</f>
        <v>7.4447565226219078E-3</v>
      </c>
      <c r="AU32" s="194">
        <f>入力_北海道投入係数表!AU32</f>
        <v>1.6096032321558065E-2</v>
      </c>
      <c r="AV32" s="194">
        <f>入力_北海道投入係数表!AV32</f>
        <v>7.6618567232792749E-3</v>
      </c>
      <c r="AW32" s="194">
        <f>入力_北海道投入係数表!AW32</f>
        <v>6.4061098011393277E-3</v>
      </c>
      <c r="AX32" s="194">
        <f>入力_北海道投入係数表!AX32</f>
        <v>8.0063065060478411E-4</v>
      </c>
      <c r="AY32" s="194">
        <f>入力_北海道投入係数表!AY32</f>
        <v>3.5812309658984098E-3</v>
      </c>
      <c r="AZ32" s="194">
        <f>入力_北海道投入係数表!AZ32</f>
        <v>6.8775790921595595E-3</v>
      </c>
      <c r="BA32" s="194">
        <f>入力_北海道投入係数表!BA32</f>
        <v>2.7309968138370506E-3</v>
      </c>
      <c r="BB32" s="194">
        <f>入力_北海道投入係数表!BB32</f>
        <v>4.4893378226711564E-3</v>
      </c>
      <c r="BC32" s="194">
        <f>入力_北海道投入係数表!BC32</f>
        <v>5.1725799715133273E-3</v>
      </c>
      <c r="BD32" s="194">
        <f>入力_北海道投入係数表!BD32</f>
        <v>2.1805494984736152E-3</v>
      </c>
      <c r="BE32" s="194">
        <f>入力_北海道投入係数表!BE32</f>
        <v>2.346177750155376E-2</v>
      </c>
      <c r="BF32" s="194">
        <f>入力_北海道投入係数表!BF32</f>
        <v>1.235787988913396E-2</v>
      </c>
      <c r="BG32" s="194">
        <f>入力_北海道投入係数表!BG32</f>
        <v>1.2554861580013505E-2</v>
      </c>
      <c r="BH32" s="194">
        <f>入力_北海道投入係数表!BH32</f>
        <v>4.1059012646950596E-3</v>
      </c>
      <c r="BI32" s="194">
        <f>入力_北海道投入係数表!BI32</f>
        <v>4.5807669689560187E-3</v>
      </c>
      <c r="BJ32" s="194">
        <f>入力_北海道投入係数表!BJ32</f>
        <v>2.9476787030213707E-3</v>
      </c>
      <c r="BK32" s="194">
        <f>入力_北海道投入係数表!BK32</f>
        <v>2.6570098103215667E-4</v>
      </c>
      <c r="BL32" s="194">
        <f>入力_北海道投入係数表!BL32</f>
        <v>3.1249540447934589E-4</v>
      </c>
      <c r="BM32" s="194">
        <f>入力_北海道投入係数表!BM32</f>
        <v>1.9558577620038902E-3</v>
      </c>
      <c r="BN32" s="194">
        <f>入力_北海道投入係数表!BN32</f>
        <v>2.2336024669433719E-3</v>
      </c>
      <c r="BO32" s="194">
        <f>入力_北海道投入係数表!BO32</f>
        <v>2.5071069517897262E-5</v>
      </c>
      <c r="BP32" s="194">
        <f>入力_北海道投入係数表!BP32</f>
        <v>2.4576968922422797E-5</v>
      </c>
      <c r="BQ32" s="194">
        <f>入力_北海道投入係数表!BQ32</f>
        <v>9.9310975181044793E-4</v>
      </c>
      <c r="BR32" s="194">
        <f>入力_北海道投入係数表!BR32</f>
        <v>9.180870677653611E-3</v>
      </c>
      <c r="BS32" s="194">
        <f>入力_北海道投入係数表!BS32</f>
        <v>3.6055932369602863E-4</v>
      </c>
      <c r="BT32" s="194">
        <f>入力_北海道投入係数表!BT32</f>
        <v>1.8688386725015965E-5</v>
      </c>
      <c r="BU32" s="194">
        <f>入力_北海道投入係数表!BU32</f>
        <v>4.3698940519187114E-6</v>
      </c>
      <c r="BV32" s="194">
        <f>入力_北海道投入係数表!BV32</f>
        <v>3.9538662881498673E-6</v>
      </c>
      <c r="BW32" s="194">
        <f>入力_北海道投入係数表!BW32</f>
        <v>2.1237306727235465E-6</v>
      </c>
      <c r="BX32" s="194">
        <f>入力_北海道投入係数表!BX32</f>
        <v>1.2525234663955323E-4</v>
      </c>
      <c r="BY32" s="194">
        <f>入力_北海道投入係数表!BY32</f>
        <v>1.572989811549652E-3</v>
      </c>
      <c r="BZ32" s="194">
        <f>入力_北海道投入係数表!BZ32</f>
        <v>2.23774302467663E-3</v>
      </c>
      <c r="CA32" s="194">
        <f>入力_北海道投入係数表!CA32</f>
        <v>5.6176461500866524E-6</v>
      </c>
      <c r="CB32" s="194">
        <f>入力_北海道投入係数表!CB32</f>
        <v>8.7052405548139976E-4</v>
      </c>
      <c r="CC32" s="194">
        <f>入力_北海道投入係数表!CC32</f>
        <v>6.723872950819672E-4</v>
      </c>
      <c r="CD32" s="194">
        <f>入力_北海道投入係数表!CD32</f>
        <v>5.2208415996658662E-5</v>
      </c>
      <c r="CE32" s="194">
        <f>入力_北海道投入係数表!CE32</f>
        <v>3.5623270216205848E-4</v>
      </c>
      <c r="CF32" s="194">
        <f>入力_北海道投入係数表!CF32</f>
        <v>2.0676573442289886E-4</v>
      </c>
      <c r="CG32" s="194">
        <f>入力_北海道投入係数表!CG32</f>
        <v>7.7188039713246438E-5</v>
      </c>
      <c r="CH32" s="194">
        <f>入力_北海道投入係数表!CH32</f>
        <v>6.0364816544220782E-5</v>
      </c>
      <c r="CI32" s="194">
        <f>入力_北海道投入係数表!CI32</f>
        <v>2.8828136260990726E-4</v>
      </c>
      <c r="CJ32" s="194">
        <f>入力_北海道投入係数表!CJ32</f>
        <v>5.875785886362301E-5</v>
      </c>
      <c r="CK32" s="194">
        <f>入力_北海道投入係数表!CK32</f>
        <v>1.3924449165750017E-3</v>
      </c>
      <c r="CL32" s="194">
        <f>入力_北海道投入係数表!CL32</f>
        <v>1.2700797436392887E-4</v>
      </c>
      <c r="CM32" s="194">
        <f>入力_北海道投入係数表!CM32</f>
        <v>7.7201275602615345E-4</v>
      </c>
      <c r="CN32" s="194">
        <f>入力_北海道投入係数表!CN32</f>
        <v>1.0603641302352898E-3</v>
      </c>
      <c r="CO32" s="194">
        <f>入力_北海道投入係数表!CO32</f>
        <v>4.2658745832872515E-4</v>
      </c>
      <c r="CP32" s="194">
        <f>入力_北海道投入係数表!CP32</f>
        <v>1.0557713483621931E-3</v>
      </c>
      <c r="CQ32" s="194">
        <f>入力_北海道投入係数表!CQ32</f>
        <v>1.2147019885626936E-3</v>
      </c>
      <c r="CR32" s="194">
        <f>入力_北海道投入係数表!CR32</f>
        <v>6.465561788695188E-3</v>
      </c>
      <c r="CS32" s="194">
        <f>入力_北海道投入係数表!CS32</f>
        <v>5.6857798645587381E-4</v>
      </c>
      <c r="CT32" s="194">
        <f>入力_北海道投入係数表!CT32</f>
        <v>5.9277826705507756E-5</v>
      </c>
      <c r="CU32" s="194">
        <f>入力_北海道投入係数表!CU32</f>
        <v>4.631530494821634E-2</v>
      </c>
      <c r="CV32" s="194">
        <f>入力_北海道投入係数表!CV32</f>
        <v>9.892727323459208E-5</v>
      </c>
      <c r="CW32" s="194">
        <f>入力_北海道投入係数表!CW32</f>
        <v>1.2042118246100896E-3</v>
      </c>
      <c r="CX32" s="194">
        <f>入力_北海道投入係数表!CX32</f>
        <v>1.2071916430146526E-4</v>
      </c>
      <c r="CY32" s="194">
        <f>入力_北海道投入係数表!CY32</f>
        <v>6.3370794483638812E-4</v>
      </c>
      <c r="CZ32" s="194">
        <f>入力_北海道投入係数表!CZ32</f>
        <v>1.5470640262641101E-3</v>
      </c>
      <c r="DA32" s="194">
        <f>入力_北海道投入係数表!DA32</f>
        <v>9.6369768985299061E-4</v>
      </c>
      <c r="DB32" s="194">
        <f>入力_北海道投入係数表!DB32</f>
        <v>9.8210342579546171E-3</v>
      </c>
      <c r="DC32" s="194">
        <f>入力_北海道投入係数表!DC32</f>
        <v>7.3583517292126564E-4</v>
      </c>
      <c r="DD32" s="194" t="str">
        <f>入力_北海道投入係数表!DD32</f>
        <v>-</v>
      </c>
      <c r="DE32" s="194" t="str">
        <f>入力_北海道投入係数表!DE32</f>
        <v>-</v>
      </c>
      <c r="DF32" s="194" t="str">
        <f>入力_北海道投入係数表!DF32</f>
        <v>-</v>
      </c>
      <c r="DG32" s="194" t="str">
        <f>入力_北海道投入係数表!DG32</f>
        <v>-</v>
      </c>
      <c r="DH32" s="194" t="str">
        <f>入力_北海道投入係数表!DH32</f>
        <v>-</v>
      </c>
      <c r="DI32" s="194" t="str">
        <f>入力_北海道投入係数表!DI32</f>
        <v>-</v>
      </c>
      <c r="DJ32" s="194" t="str">
        <f>入力_北海道投入係数表!DJ32</f>
        <v>-</v>
      </c>
      <c r="DK32" s="194" t="str">
        <f>入力_北海道投入係数表!DK32</f>
        <v>-</v>
      </c>
      <c r="DL32" s="194" t="str">
        <f>入力_北海道投入係数表!DL32</f>
        <v>-</v>
      </c>
      <c r="DM32" s="194" t="str">
        <f>入力_北海道投入係数表!DM32</f>
        <v>-</v>
      </c>
      <c r="DN32" s="194" t="str">
        <f>入力_北海道投入係数表!DN32</f>
        <v>-</v>
      </c>
      <c r="DO32" s="194" t="str">
        <f>入力_北海道投入係数表!DO32</f>
        <v>-</v>
      </c>
      <c r="DP32" s="194" t="str">
        <f>入力_北海道投入係数表!DP32</f>
        <v>-</v>
      </c>
      <c r="DQ32" s="194" t="str">
        <f>入力_北海道投入係数表!DQ32</f>
        <v>-</v>
      </c>
      <c r="DR32" s="194" t="str">
        <f>入力_北海道投入係数表!DR32</f>
        <v>-</v>
      </c>
      <c r="DS32" s="194" t="str">
        <f>入力_北海道投入係数表!DS32</f>
        <v>-</v>
      </c>
      <c r="DT32" s="242">
        <f>入力_北海道投入係数表!DT32</f>
        <v>1.7071595888682337E-3</v>
      </c>
      <c r="DU32"/>
      <c r="DV32"/>
    </row>
    <row r="33" spans="2:126" s="22" customFormat="1" x14ac:dyDescent="0.25">
      <c r="B33" s="53">
        <v>30</v>
      </c>
      <c r="C33" s="362" t="str">
        <v>なめし革・毛皮・同製品</v>
      </c>
      <c r="D33" s="199">
        <f>入力_北海道投入係数表!D33</f>
        <v>7.547375504992799E-5</v>
      </c>
      <c r="E33" s="200">
        <f>入力_北海道投入係数表!E33</f>
        <v>1.2676118825937874E-4</v>
      </c>
      <c r="F33" s="200">
        <f>入力_北海道投入係数表!F33</f>
        <v>5.5266430249159492E-6</v>
      </c>
      <c r="G33" s="200">
        <f>入力_北海道投入係数表!G33</f>
        <v>0</v>
      </c>
      <c r="H33" s="200">
        <f>入力_北海道投入係数表!H33</f>
        <v>4.3121105625148232E-5</v>
      </c>
      <c r="I33" s="200">
        <f>入力_北海道投入係数表!I33</f>
        <v>4.8446528470292021E-4</v>
      </c>
      <c r="J33" s="200">
        <f>入力_北海道投入係数表!J33</f>
        <v>3.1999603105697912E-3</v>
      </c>
      <c r="K33" s="200">
        <f>入力_北海道投入係数表!K33</f>
        <v>0</v>
      </c>
      <c r="L33" s="200">
        <f>入力_北海道投入係数表!L33</f>
        <v>1.3957680313290105E-5</v>
      </c>
      <c r="M33" s="200">
        <f>入力_北海道投入係数表!M33</f>
        <v>1.9104519087151344E-5</v>
      </c>
      <c r="N33" s="200">
        <f>入力_北海道投入係数表!N33</f>
        <v>0</v>
      </c>
      <c r="O33" s="200">
        <f>入力_北海道投入係数表!O33</f>
        <v>3.3567721279217904E-5</v>
      </c>
      <c r="P33" s="200">
        <f>入力_北海道投入係数表!P33</f>
        <v>6.3132508822768109E-6</v>
      </c>
      <c r="Q33" s="200">
        <f>入力_北海道投入係数表!Q33</f>
        <v>0</v>
      </c>
      <c r="R33" s="200">
        <f>入力_北海道投入係数表!R33</f>
        <v>0</v>
      </c>
      <c r="S33" s="200">
        <f>入力_北海道投入係数表!S33</f>
        <v>8.1124932395889671E-4</v>
      </c>
      <c r="T33" s="200">
        <f>入力_北海道投入係数表!T33</f>
        <v>3.528378833009215E-4</v>
      </c>
      <c r="U33" s="200">
        <f>入力_北海道投入係数表!U33</f>
        <v>8.6226079216733423E-4</v>
      </c>
      <c r="V33" s="200">
        <f>入力_北海道投入係数表!V33</f>
        <v>3.0769522078315532E-5</v>
      </c>
      <c r="W33" s="200">
        <f>入力_北海道投入係数表!W33</f>
        <v>1.1698838472465948E-4</v>
      </c>
      <c r="X33" s="200">
        <f>入力_北海道投入係数表!X33</f>
        <v>3.0672115089691202E-4</v>
      </c>
      <c r="Y33" s="200">
        <f>入力_北海道投入係数表!Y33</f>
        <v>1.059265928711403E-4</v>
      </c>
      <c r="Z33" s="200">
        <f>入力_北海道投入係数表!Z33</f>
        <v>0</v>
      </c>
      <c r="AA33" s="200">
        <f>入力_北海道投入係数表!AA33</f>
        <v>5.8900619929024756E-5</v>
      </c>
      <c r="AB33" s="200">
        <f>入力_北海道投入係数表!AB33</f>
        <v>0</v>
      </c>
      <c r="AC33" s="200">
        <f>入力_北海道投入係数表!AC33</f>
        <v>8.5184250378596673E-4</v>
      </c>
      <c r="AD33" s="200">
        <f>入力_北海道投入係数表!AD33</f>
        <v>1.3951595713759762E-5</v>
      </c>
      <c r="AE33" s="200">
        <f>入力_北海道投入係数表!AE33</f>
        <v>8.2653735948864888E-5</v>
      </c>
      <c r="AF33" s="200">
        <f>入力_北海道投入係数表!AF33</f>
        <v>6.509004122369278E-4</v>
      </c>
      <c r="AG33" s="200">
        <f>入力_北海道投入係数表!AG33</f>
        <v>7.9790861559445328E-2</v>
      </c>
      <c r="AH33" s="200">
        <f>入力_北海道投入係数表!AH33</f>
        <v>0</v>
      </c>
      <c r="AI33" s="200">
        <f>入力_北海道投入係数表!AI33</f>
        <v>2.0505159244531347E-4</v>
      </c>
      <c r="AJ33" s="200">
        <f>入力_北海道投入係数表!AJ33</f>
        <v>3.9292730844793711E-4</v>
      </c>
      <c r="AK33" s="200">
        <f>入力_北海道投入係数表!AK33</f>
        <v>3.1645569620253165E-4</v>
      </c>
      <c r="AL33" s="200">
        <f>入力_北海道投入係数表!AL33</f>
        <v>8.5670226740533438E-6</v>
      </c>
      <c r="AM33" s="200">
        <f>入力_北海道投入係数表!AM33</f>
        <v>1.2165844796262653E-5</v>
      </c>
      <c r="AN33" s="200">
        <f>入力_北海道投入係数表!AN33</f>
        <v>3.2185387833923401E-4</v>
      </c>
      <c r="AO33" s="200">
        <f>入力_北海道投入係数表!AO33</f>
        <v>0</v>
      </c>
      <c r="AP33" s="200">
        <f>入力_北海道投入係数表!AP33</f>
        <v>0</v>
      </c>
      <c r="AQ33" s="200">
        <f>入力_北海道投入係数表!AQ33</f>
        <v>1.4349261013057828E-4</v>
      </c>
      <c r="AR33" s="200">
        <f>入力_北海道投入係数表!AR33</f>
        <v>3.2083306597244503E-4</v>
      </c>
      <c r="AS33" s="200">
        <f>入力_北海道投入係数表!AS33</f>
        <v>2.9548207901190793E-5</v>
      </c>
      <c r="AT33" s="200">
        <f>入力_北海道投入係数表!AT33</f>
        <v>0</v>
      </c>
      <c r="AU33" s="200">
        <f>入力_北海道投入係数表!AU33</f>
        <v>9.0645395213923135E-5</v>
      </c>
      <c r="AV33" s="200">
        <f>入力_北海道投入係数表!AV33</f>
        <v>7.6618567232792745E-4</v>
      </c>
      <c r="AW33" s="200">
        <f>入力_北海道投入係数表!AW33</f>
        <v>3.1300210754752416E-4</v>
      </c>
      <c r="AX33" s="200">
        <f>入力_北海道投入係数表!AX33</f>
        <v>1.4780873549626782E-4</v>
      </c>
      <c r="AY33" s="200">
        <f>入力_北海道投入係数表!AY33</f>
        <v>4.6997781704703535E-5</v>
      </c>
      <c r="AZ33" s="200">
        <f>入力_北海道投入係数表!AZ33</f>
        <v>0</v>
      </c>
      <c r="BA33" s="200">
        <f>入力_北海道投入係数表!BA33</f>
        <v>4.5516613563950843E-4</v>
      </c>
      <c r="BB33" s="200">
        <f>入力_北海道投入係数表!BB33</f>
        <v>0</v>
      </c>
      <c r="BC33" s="200">
        <f>入力_北海道投入係数表!BC33</f>
        <v>9.6383477730062E-5</v>
      </c>
      <c r="BD33" s="200">
        <f>入力_北海道投入係数表!BD33</f>
        <v>0</v>
      </c>
      <c r="BE33" s="200">
        <f>入力_北海道投入係数表!BE33</f>
        <v>3.8844002486016156E-5</v>
      </c>
      <c r="BF33" s="200">
        <f>入力_北海道投入係数表!BF33</f>
        <v>7.6366396988468676E-5</v>
      </c>
      <c r="BG33" s="200">
        <f>入力_北海道投入係数表!BG33</f>
        <v>2.1100607697501689E-5</v>
      </c>
      <c r="BH33" s="200">
        <f>入力_北海道投入係数表!BH33</f>
        <v>3.8734917591462826E-5</v>
      </c>
      <c r="BI33" s="200">
        <f>入力_北海道投入係数表!BI33</f>
        <v>1.8880188182859264E-3</v>
      </c>
      <c r="BJ33" s="200">
        <f>入力_北海道投入係数表!BJ33</f>
        <v>1.091732852970878E-4</v>
      </c>
      <c r="BK33" s="200">
        <f>入力_北海道投入係数表!BK33</f>
        <v>4.58105139710615E-6</v>
      </c>
      <c r="BL33" s="200">
        <f>入力_北海道投入係数表!BL33</f>
        <v>1.8382082616432112E-5</v>
      </c>
      <c r="BM33" s="200">
        <f>入力_北海道投入係数表!BM33</f>
        <v>8.5315496706821821E-6</v>
      </c>
      <c r="BN33" s="200">
        <f>入力_北海道投入係数表!BN33</f>
        <v>1.720803133238345E-5</v>
      </c>
      <c r="BO33" s="200">
        <f>入力_北海道投入係数表!BO33</f>
        <v>3.2035255495090946E-5</v>
      </c>
      <c r="BP33" s="200">
        <f>入力_北海道投入係数表!BP33</f>
        <v>2.9492362706907355E-3</v>
      </c>
      <c r="BQ33" s="200">
        <f>入力_北海道投入係数表!BQ33</f>
        <v>8.3491527807073049E-5</v>
      </c>
      <c r="BR33" s="200">
        <f>入力_北海道投入係数表!BR33</f>
        <v>1.1287955751213455E-4</v>
      </c>
      <c r="BS33" s="200">
        <f>入力_北海道投入係数表!BS33</f>
        <v>7.0392356787153125E-5</v>
      </c>
      <c r="BT33" s="200">
        <f>入力_北海道投入係数表!BT33</f>
        <v>1.2770397595427574E-4</v>
      </c>
      <c r="BU33" s="200">
        <f>入力_北海道投入係数表!BU33</f>
        <v>0</v>
      </c>
      <c r="BV33" s="200">
        <f>入力_北海道投入係数表!BV33</f>
        <v>0</v>
      </c>
      <c r="BW33" s="200">
        <f>入力_北海道投入係数表!BW33</f>
        <v>0</v>
      </c>
      <c r="BX33" s="200">
        <f>入力_北海道投入係数表!BX33</f>
        <v>1.0314899135022029E-4</v>
      </c>
      <c r="BY33" s="200">
        <f>入力_北海道投入係数表!BY33</f>
        <v>2.0561958320910483E-5</v>
      </c>
      <c r="BZ33" s="200">
        <f>入力_北海道投入係数表!BZ33</f>
        <v>1.0845281218141986E-5</v>
      </c>
      <c r="CA33" s="200">
        <f>入力_北海道投入係数表!CA33</f>
        <v>5.6176461500866524E-6</v>
      </c>
      <c r="CB33" s="200">
        <f>入力_北海道投入係数表!CB33</f>
        <v>0</v>
      </c>
      <c r="CC33" s="200">
        <f>入力_北海道投入係数表!CC33</f>
        <v>3.2018442622950821E-5</v>
      </c>
      <c r="CD33" s="200">
        <f>入力_北海道投入係数表!CD33</f>
        <v>9.4924392721197563E-5</v>
      </c>
      <c r="CE33" s="200">
        <f>入力_北海道投入係数表!CE33</f>
        <v>4.9324527991669639E-4</v>
      </c>
      <c r="CF33" s="200">
        <f>入力_北海道投入係数表!CF33</f>
        <v>2.2759213810752419E-3</v>
      </c>
      <c r="CG33" s="200">
        <f>入力_北海道投入係数表!CG33</f>
        <v>2.2191561417558348E-4</v>
      </c>
      <c r="CH33" s="200">
        <f>入力_北海道投入係数表!CH33</f>
        <v>3.5508715614247517E-6</v>
      </c>
      <c r="CI33" s="200">
        <f>入力_北海道投入係数表!CI33</f>
        <v>1.3453130255129005E-3</v>
      </c>
      <c r="CJ33" s="200">
        <f>入力_北海道投入係数表!CJ33</f>
        <v>2.6708117665283186E-5</v>
      </c>
      <c r="CK33" s="200">
        <f>入力_北海道投入係数表!CK33</f>
        <v>1.264074607096562E-4</v>
      </c>
      <c r="CL33" s="200">
        <f>入力_北海道投入係数表!CL33</f>
        <v>6.8388909272884779E-5</v>
      </c>
      <c r="CM33" s="200">
        <f>入力_北海道投入係数表!CM33</f>
        <v>1.4668242364496915E-3</v>
      </c>
      <c r="CN33" s="200">
        <f>入力_北海道投入係数表!CN33</f>
        <v>2.2482839628528429E-5</v>
      </c>
      <c r="CO33" s="200">
        <f>入力_北海道投入係数表!CO33</f>
        <v>2.2119349691119081E-4</v>
      </c>
      <c r="CP33" s="200">
        <f>入力_北海道投入係数表!CP33</f>
        <v>6.9578054476591522E-5</v>
      </c>
      <c r="CQ33" s="200">
        <f>入力_北海道投入係数表!CQ33</f>
        <v>2.729667390028525E-5</v>
      </c>
      <c r="CR33" s="200">
        <f>入力_北海道投入係数表!CR33</f>
        <v>1.7114722381840204E-3</v>
      </c>
      <c r="CS33" s="200">
        <f>入力_北海道投入係数表!CS33</f>
        <v>5.536154078649298E-4</v>
      </c>
      <c r="CT33" s="200">
        <f>入力_北海道投入係数表!CT33</f>
        <v>8.4682609579296792E-6</v>
      </c>
      <c r="CU33" s="200">
        <f>入力_北海道投入係数表!CU33</f>
        <v>5.5235903337169163E-6</v>
      </c>
      <c r="CV33" s="200">
        <f>入力_北海道投入係数表!CV33</f>
        <v>5.1577467241966808E-5</v>
      </c>
      <c r="CW33" s="200">
        <f>入力_北海道投入係数表!CW33</f>
        <v>3.6668041718231103E-4</v>
      </c>
      <c r="CX33" s="200">
        <f>入力_北海道投入係数表!CX33</f>
        <v>1.4754564525734644E-5</v>
      </c>
      <c r="CY33" s="200">
        <f>入力_北海道投入係数表!CY33</f>
        <v>3.7667954763002091E-4</v>
      </c>
      <c r="CZ33" s="200">
        <f>入力_北海道投入係数表!CZ33</f>
        <v>2.2486395730582996E-4</v>
      </c>
      <c r="DA33" s="200">
        <f>入力_北海道投入係数表!DA33</f>
        <v>1.0727955415344612E-3</v>
      </c>
      <c r="DB33" s="200">
        <f>入力_北海道投入係数表!DB33</f>
        <v>0</v>
      </c>
      <c r="DC33" s="200">
        <f>入力_北海道投入係数表!DC33</f>
        <v>1.2686813326228718E-3</v>
      </c>
      <c r="DD33" s="200" t="str">
        <f>入力_北海道投入係数表!DD33</f>
        <v>-</v>
      </c>
      <c r="DE33" s="200" t="str">
        <f>入力_北海道投入係数表!DE33</f>
        <v>-</v>
      </c>
      <c r="DF33" s="200" t="str">
        <f>入力_北海道投入係数表!DF33</f>
        <v>-</v>
      </c>
      <c r="DG33" s="200" t="str">
        <f>入力_北海道投入係数表!DG33</f>
        <v>-</v>
      </c>
      <c r="DH33" s="200" t="str">
        <f>入力_北海道投入係数表!DH33</f>
        <v>-</v>
      </c>
      <c r="DI33" s="200" t="str">
        <f>入力_北海道投入係数表!DI33</f>
        <v>-</v>
      </c>
      <c r="DJ33" s="200" t="str">
        <f>入力_北海道投入係数表!DJ33</f>
        <v>-</v>
      </c>
      <c r="DK33" s="200" t="str">
        <f>入力_北海道投入係数表!DK33</f>
        <v>-</v>
      </c>
      <c r="DL33" s="200" t="str">
        <f>入力_北海道投入係数表!DL33</f>
        <v>-</v>
      </c>
      <c r="DM33" s="200" t="str">
        <f>入力_北海道投入係数表!DM33</f>
        <v>-</v>
      </c>
      <c r="DN33" s="200" t="str">
        <f>入力_北海道投入係数表!DN33</f>
        <v>-</v>
      </c>
      <c r="DO33" s="200" t="str">
        <f>入力_北海道投入係数表!DO33</f>
        <v>-</v>
      </c>
      <c r="DP33" s="200" t="str">
        <f>入力_北海道投入係数表!DP33</f>
        <v>-</v>
      </c>
      <c r="DQ33" s="200" t="str">
        <f>入力_北海道投入係数表!DQ33</f>
        <v>-</v>
      </c>
      <c r="DR33" s="200" t="str">
        <f>入力_北海道投入係数表!DR33</f>
        <v>-</v>
      </c>
      <c r="DS33" s="200" t="str">
        <f>入力_北海道投入係数表!DS33</f>
        <v>-</v>
      </c>
      <c r="DT33" s="244">
        <f>入力_北海道投入係数表!DT33</f>
        <v>1.6989681884873516E-4</v>
      </c>
      <c r="DU33"/>
      <c r="DV33"/>
    </row>
    <row r="34" spans="2:126" s="22" customFormat="1" x14ac:dyDescent="0.25">
      <c r="B34" s="53">
        <v>31</v>
      </c>
      <c r="C34" s="360" t="str">
        <v>ガラス・ガラス製品</v>
      </c>
      <c r="D34" s="193">
        <f>入力_北海道投入係数表!D34</f>
        <v>0</v>
      </c>
      <c r="E34" s="194">
        <f>入力_北海道投入係数表!E34</f>
        <v>0</v>
      </c>
      <c r="F34" s="194">
        <f>入力_北海道投入係数表!F34</f>
        <v>0</v>
      </c>
      <c r="G34" s="194">
        <f>入力_北海道投入係数表!G34</f>
        <v>0</v>
      </c>
      <c r="H34" s="194">
        <f>入力_北海道投入係数表!H34</f>
        <v>3.4496884500118585E-4</v>
      </c>
      <c r="I34" s="194">
        <f>入力_北海道投入係数表!I34</f>
        <v>0</v>
      </c>
      <c r="J34" s="194">
        <f>入力_北海道投入係数表!J34</f>
        <v>0</v>
      </c>
      <c r="K34" s="194">
        <f>入力_北海道投入係数表!K34</f>
        <v>0</v>
      </c>
      <c r="L34" s="194">
        <f>入力_北海道投入係数表!L34</f>
        <v>5.9818629914100451E-4</v>
      </c>
      <c r="M34" s="194">
        <f>入力_北海道投入係数表!M34</f>
        <v>9.2917433742054252E-4</v>
      </c>
      <c r="N34" s="194">
        <f>入力_北海道投入係数表!N34</f>
        <v>0</v>
      </c>
      <c r="O34" s="194">
        <f>入力_北海道投入係数表!O34</f>
        <v>5.8983281676340028E-4</v>
      </c>
      <c r="P34" s="194">
        <f>入力_北海道投入係数表!P34</f>
        <v>9.6340208463544137E-3</v>
      </c>
      <c r="Q34" s="194">
        <f>入力_北海道投入係数表!Q34</f>
        <v>0</v>
      </c>
      <c r="R34" s="194">
        <f>入力_北海道投入係数表!R34</f>
        <v>8.1201786439301664E-4</v>
      </c>
      <c r="S34" s="194">
        <f>入力_北海道投入係数表!S34</f>
        <v>9.6577300471297227E-4</v>
      </c>
      <c r="T34" s="194">
        <f>入力_北海道投入係数表!T34</f>
        <v>2.4616596509366614E-5</v>
      </c>
      <c r="U34" s="194">
        <f>入力_北海道投入係数表!U34</f>
        <v>2.4699599465954607E-2</v>
      </c>
      <c r="V34" s="194">
        <f>入力_北海道投入係数表!V34</f>
        <v>0</v>
      </c>
      <c r="W34" s="194">
        <f>入力_北海道投入係数表!W34</f>
        <v>0</v>
      </c>
      <c r="X34" s="194">
        <f>入力_北海道投入係数表!X34</f>
        <v>9.8942306740939353E-6</v>
      </c>
      <c r="Y34" s="194">
        <f>入力_北海道投入係数表!Y34</f>
        <v>0</v>
      </c>
      <c r="Z34" s="194">
        <f>入力_北海道投入係数表!Z34</f>
        <v>7.9365079365079365E-4</v>
      </c>
      <c r="AA34" s="194">
        <f>入力_北海道投入係数表!AA34</f>
        <v>7.3625774911280936E-5</v>
      </c>
      <c r="AB34" s="194">
        <f>入力_北海道投入係数表!AB34</f>
        <v>7.1304282039642911E-3</v>
      </c>
      <c r="AC34" s="194">
        <f>入力_北海道投入係数表!AC34</f>
        <v>5.0479555779909136E-3</v>
      </c>
      <c r="AD34" s="194">
        <f>入力_北海道投入係数表!AD34</f>
        <v>0</v>
      </c>
      <c r="AE34" s="194">
        <f>入力_北海道投入係数表!AE34</f>
        <v>7.3975093674234077E-3</v>
      </c>
      <c r="AF34" s="194">
        <f>入力_北海道投入係数表!AF34</f>
        <v>6.509004122369278E-4</v>
      </c>
      <c r="AG34" s="194">
        <f>入力_北海道投入係数表!AG34</f>
        <v>0</v>
      </c>
      <c r="AH34" s="194">
        <f>入力_北海道投入係数表!AH34</f>
        <v>0.10120549481356883</v>
      </c>
      <c r="AI34" s="194">
        <f>入力_北海道投入係数表!AI34</f>
        <v>3.661635579380598E-5</v>
      </c>
      <c r="AJ34" s="194">
        <f>入力_北海道投入係数表!AJ34</f>
        <v>0</v>
      </c>
      <c r="AK34" s="194">
        <f>入力_北海道投入係数表!AK34</f>
        <v>2.3056057866184449E-3</v>
      </c>
      <c r="AL34" s="194">
        <f>入力_北海道投入係数表!AL34</f>
        <v>0</v>
      </c>
      <c r="AM34" s="194">
        <f>入力_北海道投入係数表!AM34</f>
        <v>0</v>
      </c>
      <c r="AN34" s="194">
        <f>入力_北海道投入係数表!AN34</f>
        <v>0</v>
      </c>
      <c r="AO34" s="194">
        <f>入力_北海道投入係数表!AO34</f>
        <v>0</v>
      </c>
      <c r="AP34" s="194">
        <f>入力_北海道投入係数表!AP34</f>
        <v>0</v>
      </c>
      <c r="AQ34" s="194">
        <f>入力_北海道投入係数表!AQ34</f>
        <v>0</v>
      </c>
      <c r="AR34" s="194">
        <f>入力_北海道投入係数表!AR34</f>
        <v>4.9499958750034371E-4</v>
      </c>
      <c r="AS34" s="194">
        <f>入力_北海道投入係数表!AS34</f>
        <v>5.3186774222143427E-4</v>
      </c>
      <c r="AT34" s="194">
        <f>入力_北海道投入係数表!AT34</f>
        <v>1.0490338736421779E-3</v>
      </c>
      <c r="AU34" s="194">
        <f>入力_北海道投入係数表!AU34</f>
        <v>9.0645395213923135E-5</v>
      </c>
      <c r="AV34" s="194">
        <f>入力_北海道投入係数表!AV34</f>
        <v>3.4478355254756736E-3</v>
      </c>
      <c r="AW34" s="194">
        <f>入力_北海道投入係数表!AW34</f>
        <v>3.5264904117021053E-3</v>
      </c>
      <c r="AX34" s="194">
        <f>入力_北海道投入係数表!AX34</f>
        <v>7.6737368511812379E-3</v>
      </c>
      <c r="AY34" s="194">
        <f>入力_北海道投入係数表!AY34</f>
        <v>1.5979245779599202E-4</v>
      </c>
      <c r="AZ34" s="194">
        <f>入力_北海道投入係数表!AZ34</f>
        <v>4.1265474552957355E-3</v>
      </c>
      <c r="BA34" s="194">
        <f>入力_北海道投入係数表!BA34</f>
        <v>4.5516613563950843E-4</v>
      </c>
      <c r="BB34" s="194">
        <f>入力_北海道投入係数表!BB34</f>
        <v>7.8563411896745237E-3</v>
      </c>
      <c r="BC34" s="194">
        <f>入力_北海道投入係数表!BC34</f>
        <v>1.0709275303340223E-4</v>
      </c>
      <c r="BD34" s="194">
        <f>入力_北海道投入係数表!BD34</f>
        <v>0</v>
      </c>
      <c r="BE34" s="194">
        <f>入力_北海道投入係数表!BE34</f>
        <v>6.9142324425108762E-3</v>
      </c>
      <c r="BF34" s="194">
        <f>入力_北海道投入係数表!BF34</f>
        <v>4.0429268993895181E-5</v>
      </c>
      <c r="BG34" s="194">
        <f>入力_北海道投入係数表!BG34</f>
        <v>9.706279540850776E-4</v>
      </c>
      <c r="BH34" s="194">
        <f>入力_北海道投入係数表!BH34</f>
        <v>8.9090310460364502E-3</v>
      </c>
      <c r="BI34" s="194">
        <f>入力_北海道投入係数表!BI34</f>
        <v>1.1947135473087993E-2</v>
      </c>
      <c r="BJ34" s="194">
        <f>入力_北海道投入係数表!BJ34</f>
        <v>2.729332132427195E-5</v>
      </c>
      <c r="BK34" s="194">
        <f>入力_北海道投入係数表!BK34</f>
        <v>4.5741798200104903E-3</v>
      </c>
      <c r="BL34" s="194">
        <f>入力_北海道投入係数表!BL34</f>
        <v>2.7021661446155203E-3</v>
      </c>
      <c r="BM34" s="194">
        <f>入力_北海道投入係数表!BM34</f>
        <v>5.5455072859434188E-5</v>
      </c>
      <c r="BN34" s="194">
        <f>入力_北海道投入係数表!BN34</f>
        <v>7.9156944128963864E-5</v>
      </c>
      <c r="BO34" s="194">
        <f>入力_北海道投入係数表!BO34</f>
        <v>0</v>
      </c>
      <c r="BP34" s="194">
        <f>入力_北海道投入係数表!BP34</f>
        <v>0</v>
      </c>
      <c r="BQ34" s="194">
        <f>入力_北海道投入係数表!BQ34</f>
        <v>2.6365745623286227E-5</v>
      </c>
      <c r="BR34" s="194">
        <f>入力_北海道投入係数表!BR34</f>
        <v>6.9877821317035672E-5</v>
      </c>
      <c r="BS34" s="194">
        <f>入力_北海道投入係数表!BS34</f>
        <v>7.7915204077383236E-5</v>
      </c>
      <c r="BT34" s="194">
        <f>入力_北海道投入係数表!BT34</f>
        <v>5.1912185347266561E-6</v>
      </c>
      <c r="BU34" s="194">
        <f>入力_北海道投入係数表!BU34</f>
        <v>0</v>
      </c>
      <c r="BV34" s="194">
        <f>入力_北海道投入係数表!BV34</f>
        <v>0</v>
      </c>
      <c r="BW34" s="194">
        <f>入力_北海道投入係数表!BW34</f>
        <v>0</v>
      </c>
      <c r="BX34" s="194">
        <f>入力_北海道投入係数表!BX34</f>
        <v>7.367785096444307E-6</v>
      </c>
      <c r="BY34" s="194">
        <f>入力_北海道投入係数表!BY34</f>
        <v>1.6706591135739766E-5</v>
      </c>
      <c r="BZ34" s="194">
        <f>入力_北海道投入係数表!BZ34</f>
        <v>7.2301874787613249E-5</v>
      </c>
      <c r="CA34" s="194">
        <f>入力_北海道投入係数表!CA34</f>
        <v>2.5279407675389936E-5</v>
      </c>
      <c r="CB34" s="194">
        <f>入力_北海道投入係数表!CB34</f>
        <v>0</v>
      </c>
      <c r="CC34" s="194">
        <f>入力_北海道投入係数表!CC34</f>
        <v>0</v>
      </c>
      <c r="CD34" s="194">
        <f>入力_北海道投入係数表!CD34</f>
        <v>0</v>
      </c>
      <c r="CE34" s="194">
        <f>入力_北海道投入係数表!CE34</f>
        <v>0</v>
      </c>
      <c r="CF34" s="194">
        <f>入力_北海道投入係数表!CF34</f>
        <v>0</v>
      </c>
      <c r="CG34" s="194">
        <f>入力_北海道投入係数表!CG34</f>
        <v>0</v>
      </c>
      <c r="CH34" s="194">
        <f>入力_北海道投入係数表!CH34</f>
        <v>0</v>
      </c>
      <c r="CI34" s="194">
        <f>入力_北海道投入係数表!CI34</f>
        <v>0</v>
      </c>
      <c r="CJ34" s="194">
        <f>入力_北海道投入係数表!CJ34</f>
        <v>5.3416235330566372E-6</v>
      </c>
      <c r="CK34" s="194">
        <f>入力_北海道投入係数表!CK34</f>
        <v>5.0248928480857124E-5</v>
      </c>
      <c r="CL34" s="194">
        <f>入力_北海道投入係数表!CL34</f>
        <v>6.6326386612273959E-4</v>
      </c>
      <c r="CM34" s="194">
        <f>入力_北海道投入係数表!CM34</f>
        <v>7.9576699467311194E-3</v>
      </c>
      <c r="CN34" s="194">
        <f>入力_北海道投入係数表!CN34</f>
        <v>2.5052307014645966E-4</v>
      </c>
      <c r="CO34" s="194">
        <f>入力_北海道投入係数表!CO34</f>
        <v>3.6812917700219613E-3</v>
      </c>
      <c r="CP34" s="194">
        <f>入力_北海道投入係数表!CP34</f>
        <v>1.8150796819980396E-4</v>
      </c>
      <c r="CQ34" s="194">
        <f>入力_北海道投入係数表!CQ34</f>
        <v>1.8834704991196823E-4</v>
      </c>
      <c r="CR34" s="194">
        <f>入力_北海道投入係数表!CR34</f>
        <v>1.8189560019347078E-4</v>
      </c>
      <c r="CS34" s="194">
        <f>入力_北海道投入係数表!CS34</f>
        <v>0</v>
      </c>
      <c r="CT34" s="194">
        <f>入力_北海道投入係数表!CT34</f>
        <v>1.6936521915859358E-5</v>
      </c>
      <c r="CU34" s="194">
        <f>入力_北海道投入係数表!CU34</f>
        <v>6.313463751438435E-3</v>
      </c>
      <c r="CV34" s="194">
        <f>入力_北海道投入係数表!CV34</f>
        <v>1.01463869984197E-5</v>
      </c>
      <c r="CW34" s="194">
        <f>入力_北海道投入係数表!CW34</f>
        <v>7.6252859482230583E-4</v>
      </c>
      <c r="CX34" s="194">
        <f>入力_北海道投入係数表!CX34</f>
        <v>3.0582188289704531E-4</v>
      </c>
      <c r="CY34" s="194">
        <f>入力_北海道投入係数表!CY34</f>
        <v>9.7493529974828938E-5</v>
      </c>
      <c r="CZ34" s="194">
        <f>入力_北海道投入係数表!CZ34</f>
        <v>5.3967349753399193E-4</v>
      </c>
      <c r="DA34" s="194">
        <f>入力_北海道投入係数表!DA34</f>
        <v>9.0914876401225535E-5</v>
      </c>
      <c r="DB34" s="194">
        <f>入力_北海道投入係数表!DB34</f>
        <v>0</v>
      </c>
      <c r="DC34" s="194">
        <f>入力_北海道投入係数表!DC34</f>
        <v>1.9943670548831544E-3</v>
      </c>
      <c r="DD34" s="194" t="str">
        <f>入力_北海道投入係数表!DD34</f>
        <v>-</v>
      </c>
      <c r="DE34" s="194" t="str">
        <f>入力_北海道投入係数表!DE34</f>
        <v>-</v>
      </c>
      <c r="DF34" s="194" t="str">
        <f>入力_北海道投入係数表!DF34</f>
        <v>-</v>
      </c>
      <c r="DG34" s="194" t="str">
        <f>入力_北海道投入係数表!DG34</f>
        <v>-</v>
      </c>
      <c r="DH34" s="194" t="str">
        <f>入力_北海道投入係数表!DH34</f>
        <v>-</v>
      </c>
      <c r="DI34" s="194" t="str">
        <f>入力_北海道投入係数表!DI34</f>
        <v>-</v>
      </c>
      <c r="DJ34" s="194" t="str">
        <f>入力_北海道投入係数表!DJ34</f>
        <v>-</v>
      </c>
      <c r="DK34" s="194" t="str">
        <f>入力_北海道投入係数表!DK34</f>
        <v>-</v>
      </c>
      <c r="DL34" s="194" t="str">
        <f>入力_北海道投入係数表!DL34</f>
        <v>-</v>
      </c>
      <c r="DM34" s="194" t="str">
        <f>入力_北海道投入係数表!DM34</f>
        <v>-</v>
      </c>
      <c r="DN34" s="194" t="str">
        <f>入力_北海道投入係数表!DN34</f>
        <v>-</v>
      </c>
      <c r="DO34" s="194" t="str">
        <f>入力_北海道投入係数表!DO34</f>
        <v>-</v>
      </c>
      <c r="DP34" s="194" t="str">
        <f>入力_北海道投入係数表!DP34</f>
        <v>-</v>
      </c>
      <c r="DQ34" s="194" t="str">
        <f>入力_北海道投入係数表!DQ34</f>
        <v>-</v>
      </c>
      <c r="DR34" s="194" t="str">
        <f>入力_北海道投入係数表!DR34</f>
        <v>-</v>
      </c>
      <c r="DS34" s="194" t="str">
        <f>入力_北海道投入係数表!DS34</f>
        <v>-</v>
      </c>
      <c r="DT34" s="242">
        <f>入力_北海道投入係数表!DT34</f>
        <v>6.0706049684012241E-4</v>
      </c>
      <c r="DU34"/>
      <c r="DV34"/>
    </row>
    <row r="35" spans="2:126" s="22" customFormat="1" x14ac:dyDescent="0.25">
      <c r="B35" s="53">
        <v>32</v>
      </c>
      <c r="C35" s="360" t="str">
        <v>セメント・セメント製品</v>
      </c>
      <c r="D35" s="193">
        <f>入力_北海道投入係数表!D35</f>
        <v>0</v>
      </c>
      <c r="E35" s="194">
        <f>入力_北海道投入係数表!E35</f>
        <v>0</v>
      </c>
      <c r="F35" s="194">
        <f>入力_北海道投入係数表!F35</f>
        <v>0</v>
      </c>
      <c r="G35" s="194">
        <f>入力_北海道投入係数表!G35</f>
        <v>0</v>
      </c>
      <c r="H35" s="194">
        <f>入力_北海道投入係数表!H35</f>
        <v>9.7022487656583511E-5</v>
      </c>
      <c r="I35" s="194">
        <f>入力_北海道投入係数表!I35</f>
        <v>0</v>
      </c>
      <c r="J35" s="194">
        <f>入力_北海道投入係数表!J35</f>
        <v>4.9611787760771962E-5</v>
      </c>
      <c r="K35" s="194">
        <f>入力_北海道投入係数表!K35</f>
        <v>8.157105858841283E-4</v>
      </c>
      <c r="L35" s="194">
        <f>入力_北海道投入係数表!L35</f>
        <v>0</v>
      </c>
      <c r="M35" s="194">
        <f>入力_北海道投入係数表!M35</f>
        <v>0</v>
      </c>
      <c r="N35" s="194">
        <f>入力_北海道投入係数表!N35</f>
        <v>0</v>
      </c>
      <c r="O35" s="194">
        <f>入力_北海道投入係数表!O35</f>
        <v>0</v>
      </c>
      <c r="P35" s="194">
        <f>入力_北海道投入係数表!P35</f>
        <v>0</v>
      </c>
      <c r="Q35" s="194">
        <f>入力_北海道投入係数表!Q35</f>
        <v>0</v>
      </c>
      <c r="R35" s="194">
        <f>入力_北海道投入係数表!R35</f>
        <v>0</v>
      </c>
      <c r="S35" s="194">
        <f>入力_北海道投入係数表!S35</f>
        <v>0</v>
      </c>
      <c r="T35" s="194">
        <f>入力_北海道投入係数表!T35</f>
        <v>0</v>
      </c>
      <c r="U35" s="194">
        <f>入力_北海道投入係数表!U35</f>
        <v>0</v>
      </c>
      <c r="V35" s="194">
        <f>入力_北海道投入係数表!V35</f>
        <v>0</v>
      </c>
      <c r="W35" s="194">
        <f>入力_北海道投入係数表!W35</f>
        <v>0</v>
      </c>
      <c r="X35" s="194">
        <f>入力_北海道投入係数表!X35</f>
        <v>0</v>
      </c>
      <c r="Y35" s="194">
        <f>入力_北海道投入係数表!Y35</f>
        <v>0</v>
      </c>
      <c r="Z35" s="194">
        <f>入力_北海道投入係数表!Z35</f>
        <v>0</v>
      </c>
      <c r="AA35" s="194">
        <f>入力_北海道投入係数表!AA35</f>
        <v>0</v>
      </c>
      <c r="AB35" s="194">
        <f>入力_北海道投入係数表!AB35</f>
        <v>0</v>
      </c>
      <c r="AC35" s="194">
        <f>入力_北海道投入係数表!AC35</f>
        <v>0</v>
      </c>
      <c r="AD35" s="194">
        <f>入力_北海道投入係数表!AD35</f>
        <v>6.9757978568798809E-6</v>
      </c>
      <c r="AE35" s="194">
        <f>入力_北海道投入係数表!AE35</f>
        <v>0</v>
      </c>
      <c r="AF35" s="194">
        <f>入力_北海道投入係数表!AF35</f>
        <v>0</v>
      </c>
      <c r="AG35" s="194">
        <f>入力_北海道投入係数表!AG35</f>
        <v>0</v>
      </c>
      <c r="AH35" s="194">
        <f>入力_北海道投入係数表!AH35</f>
        <v>0</v>
      </c>
      <c r="AI35" s="194">
        <f>入力_北海道投入係数表!AI35</f>
        <v>9.2126751177215832E-2</v>
      </c>
      <c r="AJ35" s="194">
        <f>入力_北海道投入係数表!AJ35</f>
        <v>0</v>
      </c>
      <c r="AK35" s="194">
        <f>入力_北海道投入係数表!AK35</f>
        <v>1.9891500904159133E-3</v>
      </c>
      <c r="AL35" s="194">
        <f>入力_北海道投入係数表!AL35</f>
        <v>0</v>
      </c>
      <c r="AM35" s="194">
        <f>入力_北海道投入係数表!AM35</f>
        <v>0</v>
      </c>
      <c r="AN35" s="194">
        <f>入力_北海道投入係数表!AN35</f>
        <v>1.0728462611307799E-4</v>
      </c>
      <c r="AO35" s="194">
        <f>入力_北海道投入係数表!AO35</f>
        <v>0</v>
      </c>
      <c r="AP35" s="194">
        <f>入力_北海道投入係数表!AP35</f>
        <v>0</v>
      </c>
      <c r="AQ35" s="194">
        <f>入力_北海道投入係数表!AQ35</f>
        <v>0</v>
      </c>
      <c r="AR35" s="194">
        <f>入力_北海道投入係数表!AR35</f>
        <v>9.1666590277841437E-6</v>
      </c>
      <c r="AS35" s="194">
        <f>入力_北海道投入係数表!AS35</f>
        <v>4.4322311851786189E-5</v>
      </c>
      <c r="AT35" s="194">
        <f>入力_北海道投入係数表!AT35</f>
        <v>0</v>
      </c>
      <c r="AU35" s="194">
        <f>入力_北海道投入係数表!AU35</f>
        <v>0</v>
      </c>
      <c r="AV35" s="194">
        <f>入力_北海道投入係数表!AV35</f>
        <v>0</v>
      </c>
      <c r="AW35" s="194">
        <f>入力_北海道投入係数表!AW35</f>
        <v>0</v>
      </c>
      <c r="AX35" s="194">
        <f>入力_北海道投入係数表!AX35</f>
        <v>0</v>
      </c>
      <c r="AY35" s="194">
        <f>入力_北海道投入係数表!AY35</f>
        <v>0</v>
      </c>
      <c r="AZ35" s="194">
        <f>入力_北海道投入係数表!AZ35</f>
        <v>0</v>
      </c>
      <c r="BA35" s="194">
        <f>入力_北海道投入係数表!BA35</f>
        <v>0</v>
      </c>
      <c r="BB35" s="194">
        <f>入力_北海道投入係数表!BB35</f>
        <v>0</v>
      </c>
      <c r="BC35" s="194">
        <f>入力_北海道投入係数表!BC35</f>
        <v>0</v>
      </c>
      <c r="BD35" s="194">
        <f>入力_北海道投入係数表!BD35</f>
        <v>0</v>
      </c>
      <c r="BE35" s="194">
        <f>入力_北海道投入係数表!BE35</f>
        <v>0</v>
      </c>
      <c r="BF35" s="194">
        <f>入力_北海道投入係数表!BF35</f>
        <v>0</v>
      </c>
      <c r="BG35" s="194">
        <f>入力_北海道投入係数表!BG35</f>
        <v>0</v>
      </c>
      <c r="BH35" s="194">
        <f>入力_北海道投入係数表!BH35</f>
        <v>0</v>
      </c>
      <c r="BI35" s="194">
        <f>入力_北海道投入係数表!BI35</f>
        <v>5.2616917886656972E-4</v>
      </c>
      <c r="BJ35" s="194">
        <f>入力_北海道投入係数表!BJ35</f>
        <v>0</v>
      </c>
      <c r="BK35" s="194">
        <f>入力_北海道投入係数表!BK35</f>
        <v>3.0808715908388132E-2</v>
      </c>
      <c r="BL35" s="194">
        <f>入力_北海道投入係数表!BL35</f>
        <v>3.9922207026367257E-2</v>
      </c>
      <c r="BM35" s="194">
        <f>入力_北海道投入係数表!BM35</f>
        <v>5.1305540388356143E-2</v>
      </c>
      <c r="BN35" s="194">
        <f>入力_北海道投入係数表!BN35</f>
        <v>2.760512386340953E-2</v>
      </c>
      <c r="BO35" s="194">
        <f>入力_北海道投入係数表!BO35</f>
        <v>0</v>
      </c>
      <c r="BP35" s="194">
        <f>入力_北海道投入係数表!BP35</f>
        <v>1.2288484461211399E-5</v>
      </c>
      <c r="BQ35" s="194">
        <f>入力_北海道投入係数表!BQ35</f>
        <v>0</v>
      </c>
      <c r="BR35" s="194">
        <f>入力_北海道投入係数表!BR35</f>
        <v>1.6663172775600814E-4</v>
      </c>
      <c r="BS35" s="194">
        <f>入力_北海道投入係数表!BS35</f>
        <v>0</v>
      </c>
      <c r="BT35" s="194">
        <f>入力_北海道投入係数表!BT35</f>
        <v>0</v>
      </c>
      <c r="BU35" s="194">
        <f>入力_北海道投入係数表!BU35</f>
        <v>0</v>
      </c>
      <c r="BV35" s="194">
        <f>入力_北海道投入係数表!BV35</f>
        <v>3.9538662881498675E-5</v>
      </c>
      <c r="BW35" s="194">
        <f>入力_北海道投入係数表!BW35</f>
        <v>1.6193446379517043E-4</v>
      </c>
      <c r="BX35" s="194">
        <f>入力_北海道投入係数表!BX35</f>
        <v>0</v>
      </c>
      <c r="BY35" s="194">
        <f>入力_北海道投入係数表!BY35</f>
        <v>0</v>
      </c>
      <c r="BZ35" s="194">
        <f>入力_北海道投入係数表!BZ35</f>
        <v>0</v>
      </c>
      <c r="CA35" s="194">
        <f>入力_北海道投入係数表!CA35</f>
        <v>0</v>
      </c>
      <c r="CB35" s="194">
        <f>入力_北海道投入係数表!CB35</f>
        <v>0</v>
      </c>
      <c r="CC35" s="194">
        <f>入力_北海道投入係数表!CC35</f>
        <v>0</v>
      </c>
      <c r="CD35" s="194">
        <f>入力_北海道投入係数表!CD35</f>
        <v>0</v>
      </c>
      <c r="CE35" s="194">
        <f>入力_北海道投入係数表!CE35</f>
        <v>0</v>
      </c>
      <c r="CF35" s="194">
        <f>入力_北海道投入係数表!CF35</f>
        <v>0</v>
      </c>
      <c r="CG35" s="194">
        <f>入力_北海道投入係数表!CG35</f>
        <v>0</v>
      </c>
      <c r="CH35" s="194">
        <f>入力_北海道投入係数表!CH35</f>
        <v>0</v>
      </c>
      <c r="CI35" s="194">
        <f>入力_北海道投入係数表!CI35</f>
        <v>0</v>
      </c>
      <c r="CJ35" s="194">
        <f>入力_北海道投入係数表!CJ35</f>
        <v>0</v>
      </c>
      <c r="CK35" s="194">
        <f>入力_北海道投入係数表!CK35</f>
        <v>7.0662555676205328E-6</v>
      </c>
      <c r="CL35" s="194">
        <f>入力_北海道投入係数表!CL35</f>
        <v>0</v>
      </c>
      <c r="CM35" s="194">
        <f>入力_北海道投入係数表!CM35</f>
        <v>1.7815678985218925E-5</v>
      </c>
      <c r="CN35" s="194">
        <f>入力_北海道投入係数表!CN35</f>
        <v>0</v>
      </c>
      <c r="CO35" s="194">
        <f>入力_北海道投入係数表!CO35</f>
        <v>0</v>
      </c>
      <c r="CP35" s="194">
        <f>入力_北海道投入係数表!CP35</f>
        <v>0</v>
      </c>
      <c r="CQ35" s="194">
        <f>入力_北海道投入係数表!CQ35</f>
        <v>0</v>
      </c>
      <c r="CR35" s="194">
        <f>入力_北海道投入係数表!CR35</f>
        <v>0</v>
      </c>
      <c r="CS35" s="194">
        <f>入力_北海道投入係数表!CS35</f>
        <v>0</v>
      </c>
      <c r="CT35" s="194">
        <f>入力_北海道投入係数表!CT35</f>
        <v>0</v>
      </c>
      <c r="CU35" s="194">
        <f>入力_北海道投入係数表!CU35</f>
        <v>0</v>
      </c>
      <c r="CV35" s="194">
        <f>入力_北海道投入係数表!CV35</f>
        <v>0</v>
      </c>
      <c r="CW35" s="194">
        <f>入力_北海道投入係数表!CW35</f>
        <v>0</v>
      </c>
      <c r="CX35" s="194">
        <f>入力_北海道投入係数表!CX35</f>
        <v>0</v>
      </c>
      <c r="CY35" s="194">
        <f>入力_北海道投入係数表!CY35</f>
        <v>0</v>
      </c>
      <c r="CZ35" s="194">
        <f>入力_北海道投入係数表!CZ35</f>
        <v>0</v>
      </c>
      <c r="DA35" s="194">
        <f>入力_北海道投入係数表!DA35</f>
        <v>0</v>
      </c>
      <c r="DB35" s="194">
        <f>入力_北海道投入係数表!DB35</f>
        <v>0</v>
      </c>
      <c r="DC35" s="194">
        <f>入力_北海道投入係数表!DC35</f>
        <v>1.3600263885717185E-3</v>
      </c>
      <c r="DD35" s="194" t="str">
        <f>入力_北海道投入係数表!DD35</f>
        <v>-</v>
      </c>
      <c r="DE35" s="194" t="str">
        <f>入力_北海道投入係数表!DE35</f>
        <v>-</v>
      </c>
      <c r="DF35" s="194" t="str">
        <f>入力_北海道投入係数表!DF35</f>
        <v>-</v>
      </c>
      <c r="DG35" s="194" t="str">
        <f>入力_北海道投入係数表!DG35</f>
        <v>-</v>
      </c>
      <c r="DH35" s="194" t="str">
        <f>入力_北海道投入係数表!DH35</f>
        <v>-</v>
      </c>
      <c r="DI35" s="194" t="str">
        <f>入力_北海道投入係数表!DI35</f>
        <v>-</v>
      </c>
      <c r="DJ35" s="194" t="str">
        <f>入力_北海道投入係数表!DJ35</f>
        <v>-</v>
      </c>
      <c r="DK35" s="194" t="str">
        <f>入力_北海道投入係数表!DK35</f>
        <v>-</v>
      </c>
      <c r="DL35" s="194" t="str">
        <f>入力_北海道投入係数表!DL35</f>
        <v>-</v>
      </c>
      <c r="DM35" s="194" t="str">
        <f>入力_北海道投入係数表!DM35</f>
        <v>-</v>
      </c>
      <c r="DN35" s="194" t="str">
        <f>入力_北海道投入係数表!DN35</f>
        <v>-</v>
      </c>
      <c r="DO35" s="194" t="str">
        <f>入力_北海道投入係数表!DO35</f>
        <v>-</v>
      </c>
      <c r="DP35" s="194" t="str">
        <f>入力_北海道投入係数表!DP35</f>
        <v>-</v>
      </c>
      <c r="DQ35" s="194" t="str">
        <f>入力_北海道投入係数表!DQ35</f>
        <v>-</v>
      </c>
      <c r="DR35" s="194" t="str">
        <f>入力_北海道投入係数表!DR35</f>
        <v>-</v>
      </c>
      <c r="DS35" s="194" t="str">
        <f>入力_北海道投入係数表!DS35</f>
        <v>-</v>
      </c>
      <c r="DT35" s="242">
        <f>入力_北海道投入係数表!DT35</f>
        <v>3.2061559629478448E-3</v>
      </c>
      <c r="DU35"/>
      <c r="DV35"/>
    </row>
    <row r="36" spans="2:126" s="22" customFormat="1" x14ac:dyDescent="0.25">
      <c r="B36" s="53">
        <v>33</v>
      </c>
      <c r="C36" s="360" t="str">
        <v>陶磁器</v>
      </c>
      <c r="D36" s="193">
        <f>入力_北海道投入係数表!D36</f>
        <v>0</v>
      </c>
      <c r="E36" s="194">
        <f>入力_北海道投入係数表!E36</f>
        <v>1.7746566356313025E-4</v>
      </c>
      <c r="F36" s="194">
        <f>入力_北海道投入係数表!F36</f>
        <v>0</v>
      </c>
      <c r="G36" s="194">
        <f>入力_北海道投入係数表!G36</f>
        <v>0</v>
      </c>
      <c r="H36" s="194">
        <f>入力_北海道投入係数表!H36</f>
        <v>0</v>
      </c>
      <c r="I36" s="194">
        <f>入力_北海道投入係数表!I36</f>
        <v>0</v>
      </c>
      <c r="J36" s="194">
        <f>入力_北海道投入係数表!J36</f>
        <v>0</v>
      </c>
      <c r="K36" s="194">
        <f>入力_北海道投入係数表!K36</f>
        <v>0</v>
      </c>
      <c r="L36" s="194">
        <f>入力_北海道投入係数表!L36</f>
        <v>0</v>
      </c>
      <c r="M36" s="194">
        <f>入力_北海道投入係数表!M36</f>
        <v>0</v>
      </c>
      <c r="N36" s="194">
        <f>入力_北海道投入係数表!N36</f>
        <v>0</v>
      </c>
      <c r="O36" s="194">
        <f>入力_北海道投入係数表!O36</f>
        <v>3.8363110033391888E-5</v>
      </c>
      <c r="P36" s="194">
        <f>入力_北海道投入係数表!P36</f>
        <v>1.2626501764553622E-5</v>
      </c>
      <c r="Q36" s="194">
        <f>入力_北海道投入係数表!Q36</f>
        <v>0</v>
      </c>
      <c r="R36" s="194">
        <f>入力_北海道投入係数表!R36</f>
        <v>0</v>
      </c>
      <c r="S36" s="194">
        <f>入力_北海道投入係数表!S36</f>
        <v>0</v>
      </c>
      <c r="T36" s="194">
        <f>入力_北海道投入係数表!T36</f>
        <v>0</v>
      </c>
      <c r="U36" s="194">
        <f>入力_北海道投入係数表!U36</f>
        <v>2.6424121050289276E-3</v>
      </c>
      <c r="V36" s="194">
        <f>入力_北海道投入係数表!V36</f>
        <v>0</v>
      </c>
      <c r="W36" s="194">
        <f>入力_北海道投入係数表!W36</f>
        <v>0</v>
      </c>
      <c r="X36" s="194">
        <f>入力_北海道投入係数表!X36</f>
        <v>0</v>
      </c>
      <c r="Y36" s="194">
        <f>入力_北海道投入係数表!Y36</f>
        <v>0</v>
      </c>
      <c r="Z36" s="194">
        <f>入力_北海道投入係数表!Z36</f>
        <v>2.9239766081871346E-4</v>
      </c>
      <c r="AA36" s="194">
        <f>入力_北海道投入係数表!AA36</f>
        <v>0</v>
      </c>
      <c r="AB36" s="194">
        <f>入力_北海道投入係数表!AB36</f>
        <v>0</v>
      </c>
      <c r="AC36" s="194">
        <f>入力_北海道投入係数表!AC36</f>
        <v>6.309944472488642E-5</v>
      </c>
      <c r="AD36" s="194">
        <f>入力_北海道投入係数表!AD36</f>
        <v>0</v>
      </c>
      <c r="AE36" s="194">
        <f>入力_北海道投入係数表!AE36</f>
        <v>8.2653735948864888E-5</v>
      </c>
      <c r="AF36" s="194">
        <f>入力_北海道投入係数表!AF36</f>
        <v>0</v>
      </c>
      <c r="AG36" s="194">
        <f>入力_北海道投入係数表!AG36</f>
        <v>0</v>
      </c>
      <c r="AH36" s="194">
        <f>入力_北海道投入係数表!AH36</f>
        <v>0</v>
      </c>
      <c r="AI36" s="194">
        <f>入力_北海道投入係数表!AI36</f>
        <v>3.2954720214425378E-4</v>
      </c>
      <c r="AJ36" s="194">
        <f>入力_北海道投入係数表!AJ36</f>
        <v>1.0216110019646365E-2</v>
      </c>
      <c r="AK36" s="194">
        <f>入力_北海道投入係数表!AK36</f>
        <v>0</v>
      </c>
      <c r="AL36" s="194">
        <f>入力_北海道投入係数表!AL36</f>
        <v>0</v>
      </c>
      <c r="AM36" s="194">
        <f>入力_北海道投入係数表!AM36</f>
        <v>0</v>
      </c>
      <c r="AN36" s="194">
        <f>入力_北海道投入係数表!AN36</f>
        <v>0</v>
      </c>
      <c r="AO36" s="194">
        <f>入力_北海道投入係数表!AO36</f>
        <v>0</v>
      </c>
      <c r="AP36" s="194">
        <f>入力_北海道投入係数表!AP36</f>
        <v>0</v>
      </c>
      <c r="AQ36" s="194">
        <f>入力_北海道投入係数表!AQ36</f>
        <v>0</v>
      </c>
      <c r="AR36" s="194">
        <f>入力_北海道投入係数表!AR36</f>
        <v>0</v>
      </c>
      <c r="AS36" s="194">
        <f>入力_北海道投入係数表!AS36</f>
        <v>2.6593387111071713E-4</v>
      </c>
      <c r="AT36" s="194">
        <f>入力_北海道投入係数表!AT36</f>
        <v>0</v>
      </c>
      <c r="AU36" s="194">
        <f>入力_北海道投入係数表!AU36</f>
        <v>1.8129079042784627E-4</v>
      </c>
      <c r="AV36" s="194">
        <f>入力_北海道投入係数表!AV36</f>
        <v>1.0215808964372365E-3</v>
      </c>
      <c r="AW36" s="194">
        <f>入力_北海道投入係数表!AW36</f>
        <v>1.5712705798885711E-2</v>
      </c>
      <c r="AX36" s="194">
        <f>入力_北海道投入係数表!AX36</f>
        <v>5.3149557805532974E-2</v>
      </c>
      <c r="AY36" s="194">
        <f>入力_北海道投入係数表!AY36</f>
        <v>6.1285107342933416E-3</v>
      </c>
      <c r="AZ36" s="194">
        <f>入力_北海道投入係数表!AZ36</f>
        <v>0</v>
      </c>
      <c r="BA36" s="194">
        <f>入力_北海道投入係数表!BA36</f>
        <v>4.5516613563950843E-4</v>
      </c>
      <c r="BB36" s="194">
        <f>入力_北海道投入係数表!BB36</f>
        <v>0</v>
      </c>
      <c r="BC36" s="194">
        <f>入力_北海道投入係数表!BC36</f>
        <v>8.3532347366053734E-4</v>
      </c>
      <c r="BD36" s="194">
        <f>入力_北海道投入係数表!BD36</f>
        <v>0</v>
      </c>
      <c r="BE36" s="194">
        <f>入力_北海道投入係数表!BE36</f>
        <v>0</v>
      </c>
      <c r="BF36" s="194">
        <f>入力_北海道投入係数表!BF36</f>
        <v>1.7070135797422409E-4</v>
      </c>
      <c r="BG36" s="194">
        <f>入力_北海道投入係数表!BG36</f>
        <v>4.2201215395003379E-5</v>
      </c>
      <c r="BH36" s="194">
        <f>入力_北海道投入係数表!BH36</f>
        <v>3.8734917591462826E-5</v>
      </c>
      <c r="BI36" s="194">
        <f>入力_北海道投入係数表!BI36</f>
        <v>4.0236466619208273E-4</v>
      </c>
      <c r="BJ36" s="194">
        <f>入力_北海道投入係数表!BJ36</f>
        <v>1.091732852970878E-4</v>
      </c>
      <c r="BK36" s="194">
        <f>入力_北海道投入係数表!BK36</f>
        <v>5.0735144222950612E-3</v>
      </c>
      <c r="BL36" s="194">
        <f>入力_北海道投入係数表!BL36</f>
        <v>1.3529212805694034E-3</v>
      </c>
      <c r="BM36" s="194">
        <f>入力_北海道投入係数表!BM36</f>
        <v>2.2182029143773675E-4</v>
      </c>
      <c r="BN36" s="194">
        <f>入力_北海道投入係数表!BN36</f>
        <v>1.7070367081724383E-3</v>
      </c>
      <c r="BO36" s="194">
        <f>入力_北海道投入係数表!BO36</f>
        <v>0</v>
      </c>
      <c r="BP36" s="194">
        <f>入力_北海道投入係数表!BP36</f>
        <v>0</v>
      </c>
      <c r="BQ36" s="194">
        <f>入力_北海道投入係数表!BQ36</f>
        <v>0</v>
      </c>
      <c r="BR36" s="194">
        <f>入力_北海道投入係数表!BR36</f>
        <v>2.2038389799988175E-4</v>
      </c>
      <c r="BS36" s="194">
        <f>入力_北海道投入係数表!BS36</f>
        <v>6.7436952494562724E-5</v>
      </c>
      <c r="BT36" s="194">
        <f>入力_北海道投入係数表!BT36</f>
        <v>4.1529748277813254E-6</v>
      </c>
      <c r="BU36" s="194">
        <f>入力_北海道投入係数表!BU36</f>
        <v>0</v>
      </c>
      <c r="BV36" s="194">
        <f>入力_北海道投入係数表!BV36</f>
        <v>0</v>
      </c>
      <c r="BW36" s="194">
        <f>入力_北海道投入係数表!BW36</f>
        <v>0</v>
      </c>
      <c r="BX36" s="194">
        <f>入力_北海道投入係数表!BX36</f>
        <v>0</v>
      </c>
      <c r="BY36" s="194">
        <f>入力_北海道投入係数表!BY36</f>
        <v>2.0561958320910483E-5</v>
      </c>
      <c r="BZ36" s="194">
        <f>入力_北海道投入係数表!BZ36</f>
        <v>9.3992437223897214E-5</v>
      </c>
      <c r="CA36" s="194">
        <f>入力_北海道投入係数表!CA36</f>
        <v>0</v>
      </c>
      <c r="CB36" s="194">
        <f>入力_北海道投入係数表!CB36</f>
        <v>0</v>
      </c>
      <c r="CC36" s="194">
        <f>入力_北海道投入係数表!CC36</f>
        <v>0</v>
      </c>
      <c r="CD36" s="194">
        <f>入力_北海道投入係数表!CD36</f>
        <v>4.7462196360598785E-6</v>
      </c>
      <c r="CE36" s="194">
        <f>入力_北海道投入係数表!CE36</f>
        <v>0</v>
      </c>
      <c r="CF36" s="194">
        <f>入力_北海道投入係数表!CF36</f>
        <v>0</v>
      </c>
      <c r="CG36" s="194">
        <f>入力_北海道投入係数表!CG36</f>
        <v>0</v>
      </c>
      <c r="CH36" s="194">
        <f>入力_北海道投入係数表!CH36</f>
        <v>0</v>
      </c>
      <c r="CI36" s="194">
        <f>入力_北海道投入係数表!CI36</f>
        <v>0</v>
      </c>
      <c r="CJ36" s="194">
        <f>入力_北海道投入係数表!CJ36</f>
        <v>0</v>
      </c>
      <c r="CK36" s="194">
        <f>入力_北海道投入係数表!CK36</f>
        <v>4.0434684636939717E-5</v>
      </c>
      <c r="CL36" s="194">
        <f>入力_北海道投入係数表!CL36</f>
        <v>1.5523196866702417E-4</v>
      </c>
      <c r="CM36" s="194">
        <f>入力_北海道投入係数表!CM36</f>
        <v>0</v>
      </c>
      <c r="CN36" s="194">
        <f>入力_北海道投入係数表!CN36</f>
        <v>1.899570531879749E-4</v>
      </c>
      <c r="CO36" s="194">
        <f>入力_北海道投入係数表!CO36</f>
        <v>1.4219581944290837E-4</v>
      </c>
      <c r="CP36" s="194">
        <f>入力_北海道投入係数表!CP36</f>
        <v>7.714088648491669E-4</v>
      </c>
      <c r="CQ36" s="194">
        <f>入力_北海道投入係数表!CQ36</f>
        <v>6.1690483014644663E-4</v>
      </c>
      <c r="CR36" s="194">
        <f>入力_北海道投入係数表!CR36</f>
        <v>2.2736950024183846E-4</v>
      </c>
      <c r="CS36" s="194">
        <f>入力_北海道投入係数表!CS36</f>
        <v>0</v>
      </c>
      <c r="CT36" s="194">
        <f>入力_北海道投入係数表!CT36</f>
        <v>0</v>
      </c>
      <c r="CU36" s="194">
        <f>入力_北海道投入係数表!CU36</f>
        <v>0</v>
      </c>
      <c r="CV36" s="194">
        <f>入力_北海道投入係数表!CV36</f>
        <v>1.3528515997892934E-5</v>
      </c>
      <c r="CW36" s="194">
        <f>入力_北海道投入係数表!CW36</f>
        <v>1.1875445329199844E-3</v>
      </c>
      <c r="CX36" s="194">
        <f>入力_北海道投入係数表!CX36</f>
        <v>1.2004850227756824E-3</v>
      </c>
      <c r="CY36" s="194">
        <f>入力_北海道投入係数表!CY36</f>
        <v>0</v>
      </c>
      <c r="CZ36" s="194">
        <f>入力_北海道投入係数表!CZ36</f>
        <v>1.4990930487055332E-5</v>
      </c>
      <c r="DA36" s="194">
        <f>入力_北海道投入係数表!DA36</f>
        <v>1.8637549662251234E-4</v>
      </c>
      <c r="DB36" s="194">
        <f>入力_北海道投入係数表!DB36</f>
        <v>0</v>
      </c>
      <c r="DC36" s="194">
        <f>入力_北海道投入係数表!DC36</f>
        <v>2.0349648575270864E-3</v>
      </c>
      <c r="DD36" s="194" t="str">
        <f>入力_北海道投入係数表!DD36</f>
        <v>-</v>
      </c>
      <c r="DE36" s="194" t="str">
        <f>入力_北海道投入係数表!DE36</f>
        <v>-</v>
      </c>
      <c r="DF36" s="194" t="str">
        <f>入力_北海道投入係数表!DF36</f>
        <v>-</v>
      </c>
      <c r="DG36" s="194" t="str">
        <f>入力_北海道投入係数表!DG36</f>
        <v>-</v>
      </c>
      <c r="DH36" s="194" t="str">
        <f>入力_北海道投入係数表!DH36</f>
        <v>-</v>
      </c>
      <c r="DI36" s="194" t="str">
        <f>入力_北海道投入係数表!DI36</f>
        <v>-</v>
      </c>
      <c r="DJ36" s="194" t="str">
        <f>入力_北海道投入係数表!DJ36</f>
        <v>-</v>
      </c>
      <c r="DK36" s="194" t="str">
        <f>入力_北海道投入係数表!DK36</f>
        <v>-</v>
      </c>
      <c r="DL36" s="194" t="str">
        <f>入力_北海道投入係数表!DL36</f>
        <v>-</v>
      </c>
      <c r="DM36" s="194" t="str">
        <f>入力_北海道投入係数表!DM36</f>
        <v>-</v>
      </c>
      <c r="DN36" s="194" t="str">
        <f>入力_北海道投入係数表!DN36</f>
        <v>-</v>
      </c>
      <c r="DO36" s="194" t="str">
        <f>入力_北海道投入係数表!DO36</f>
        <v>-</v>
      </c>
      <c r="DP36" s="194" t="str">
        <f>入力_北海道投入係数表!DP36</f>
        <v>-</v>
      </c>
      <c r="DQ36" s="194" t="str">
        <f>入力_北海道投入係数表!DQ36</f>
        <v>-</v>
      </c>
      <c r="DR36" s="194" t="str">
        <f>入力_北海道投入係数表!DR36</f>
        <v>-</v>
      </c>
      <c r="DS36" s="194" t="str">
        <f>入力_北海道投入係数表!DS36</f>
        <v>-</v>
      </c>
      <c r="DT36" s="242">
        <f>入力_北海道投入係数表!DT36</f>
        <v>4.4311290673516672E-4</v>
      </c>
      <c r="DU36"/>
      <c r="DV36"/>
    </row>
    <row r="37" spans="2:126" s="22" customFormat="1" x14ac:dyDescent="0.25">
      <c r="B37" s="53">
        <v>34</v>
      </c>
      <c r="C37" s="360" t="str">
        <v>その他の窯業・土石製品</v>
      </c>
      <c r="D37" s="193">
        <f>入力_北海道投入係数表!D37</f>
        <v>1.5031856214110658E-3</v>
      </c>
      <c r="E37" s="194">
        <f>入力_北海道投入係数表!E37</f>
        <v>1.4108520253268855E-2</v>
      </c>
      <c r="F37" s="194">
        <f>入力_北海道投入係数表!F37</f>
        <v>1.0261133882927278E-3</v>
      </c>
      <c r="G37" s="194">
        <f>入力_北海道投入係数表!G37</f>
        <v>4.2325863390416055E-3</v>
      </c>
      <c r="H37" s="194">
        <f>入力_北海道投入係数表!H37</f>
        <v>3.234082921886117E-5</v>
      </c>
      <c r="I37" s="194">
        <f>入力_北海道投入係数表!I37</f>
        <v>7.0724859080718288E-5</v>
      </c>
      <c r="J37" s="194">
        <f>入力_北海道投入係数表!J37</f>
        <v>0</v>
      </c>
      <c r="K37" s="194">
        <f>入力_北海道投入係数表!K37</f>
        <v>1.2439586434732956E-3</v>
      </c>
      <c r="L37" s="194">
        <f>入力_北海道投入係数表!L37</f>
        <v>1.9939543304700148E-6</v>
      </c>
      <c r="M37" s="194">
        <f>入力_北海道投入係数表!M37</f>
        <v>0</v>
      </c>
      <c r="N37" s="194">
        <f>入力_北海道投入係数表!N37</f>
        <v>0</v>
      </c>
      <c r="O37" s="194">
        <f>入力_北海道投入係数表!O37</f>
        <v>1.4546012554327758E-4</v>
      </c>
      <c r="P37" s="194">
        <f>入力_北海道投入係数表!P37</f>
        <v>1.2626501764553622E-5</v>
      </c>
      <c r="Q37" s="194">
        <f>入力_北海道投入係数表!Q37</f>
        <v>2.0092023205851911E-3</v>
      </c>
      <c r="R37" s="194">
        <f>入力_北海道投入係数表!R37</f>
        <v>0</v>
      </c>
      <c r="S37" s="194">
        <f>入力_北海道投入係数表!S37</f>
        <v>0</v>
      </c>
      <c r="T37" s="194">
        <f>入力_北海道投入係数表!T37</f>
        <v>7.3849789528099844E-5</v>
      </c>
      <c r="U37" s="194">
        <f>入力_北海道投入係数表!U37</f>
        <v>1.3907432131731196E-3</v>
      </c>
      <c r="V37" s="194">
        <f>入力_北海道投入係数表!V37</f>
        <v>1.3159887904264183E-3</v>
      </c>
      <c r="W37" s="194">
        <f>入力_北海道投入係数表!W37</f>
        <v>1.6712626389237068E-5</v>
      </c>
      <c r="X37" s="194">
        <f>入力_北海道投入係数表!X37</f>
        <v>5.9365384044563612E-5</v>
      </c>
      <c r="Y37" s="194">
        <f>入力_北海道投入係数表!Y37</f>
        <v>1.7742704305916E-3</v>
      </c>
      <c r="Z37" s="194">
        <f>入力_北海道投入係数表!Z37</f>
        <v>8.8972431077694227E-3</v>
      </c>
      <c r="AA37" s="194">
        <f>入力_北海道投入係数表!AA37</f>
        <v>2.9450309964512378E-5</v>
      </c>
      <c r="AB37" s="194">
        <f>入力_北海道投入係数表!AB37</f>
        <v>1.2104705704342564E-3</v>
      </c>
      <c r="AC37" s="194">
        <f>入力_北海道投入係数表!AC37</f>
        <v>1.0726905603230693E-3</v>
      </c>
      <c r="AD37" s="194">
        <f>入力_北海道投入係数表!AD37</f>
        <v>2.2167535411862731E-4</v>
      </c>
      <c r="AE37" s="194">
        <f>入力_北海道投入係数表!AE37</f>
        <v>6.8878113290720745E-5</v>
      </c>
      <c r="AF37" s="194">
        <f>入力_北海道投入係数表!AF37</f>
        <v>3.254502061184639E-4</v>
      </c>
      <c r="AG37" s="194">
        <f>入力_北海道投入係数表!AG37</f>
        <v>0</v>
      </c>
      <c r="AH37" s="194">
        <f>入力_北海道投入係数表!AH37</f>
        <v>1.1073731426969442E-2</v>
      </c>
      <c r="AI37" s="194">
        <f>入力_北海道投入係数表!AI37</f>
        <v>7.7699906994456282E-3</v>
      </c>
      <c r="AJ37" s="194">
        <f>入力_北海道投入係数表!AJ37</f>
        <v>2.6326129666011788E-2</v>
      </c>
      <c r="AK37" s="194">
        <f>入力_北海道投入係数表!AK37</f>
        <v>3.1871609403254973E-2</v>
      </c>
      <c r="AL37" s="194">
        <f>入力_北海道投入係数表!AL37</f>
        <v>1.0697355645667941E-2</v>
      </c>
      <c r="AM37" s="194">
        <f>入力_北海道投入係数表!AM37</f>
        <v>2.1087464313521932E-4</v>
      </c>
      <c r="AN37" s="194">
        <f>入力_北海道投入係数表!AN37</f>
        <v>1.8721167256732112E-2</v>
      </c>
      <c r="AO37" s="194">
        <f>入力_北海道投入係数表!AO37</f>
        <v>0</v>
      </c>
      <c r="AP37" s="194">
        <f>入力_北海道投入係数表!AP37</f>
        <v>5.0912584053794431E-2</v>
      </c>
      <c r="AQ37" s="194">
        <f>入力_北海道投入係数表!AQ37</f>
        <v>8.4660639977041183E-3</v>
      </c>
      <c r="AR37" s="194">
        <f>入力_北海道投入係数表!AR37</f>
        <v>3.7216635652803621E-3</v>
      </c>
      <c r="AS37" s="194">
        <f>入力_北海道投入係数表!AS37</f>
        <v>3.7526224034512305E-3</v>
      </c>
      <c r="AT37" s="194">
        <f>入力_北海道投入係数表!AT37</f>
        <v>1.0625697945923995E-2</v>
      </c>
      <c r="AU37" s="194">
        <f>入力_北海道投入係数表!AU37</f>
        <v>4.0401947581062882E-3</v>
      </c>
      <c r="AV37" s="194">
        <f>入力_北海道投入係数表!AV37</f>
        <v>2.043161792874473E-3</v>
      </c>
      <c r="AW37" s="194">
        <f>入力_北海道投入係数表!AW37</f>
        <v>1.1873213279636082E-2</v>
      </c>
      <c r="AX37" s="194">
        <f>入力_北海道投入係数表!AX37</f>
        <v>2.9438573153006678E-3</v>
      </c>
      <c r="AY37" s="194">
        <f>入力_北海道投入係数表!AY37</f>
        <v>6.4386960935443847E-3</v>
      </c>
      <c r="AZ37" s="194">
        <f>入力_北海道投入係数表!AZ37</f>
        <v>1.375515818431912E-3</v>
      </c>
      <c r="BA37" s="194">
        <f>入力_北海道投入係数表!BA37</f>
        <v>2.2758306781975419E-3</v>
      </c>
      <c r="BB37" s="194">
        <f>入力_北海道投入係数表!BB37</f>
        <v>5.6116722783389446E-3</v>
      </c>
      <c r="BC37" s="194">
        <f>入力_北海道投入係数表!BC37</f>
        <v>3.6411536031356759E-4</v>
      </c>
      <c r="BD37" s="194">
        <f>入力_北海道投入係数表!BD37</f>
        <v>1.3083296990841692E-3</v>
      </c>
      <c r="BE37" s="194">
        <f>入力_北海道投入係数表!BE37</f>
        <v>6.9919204474829086E-4</v>
      </c>
      <c r="BF37" s="194">
        <f>入力_北海道投入係数表!BF37</f>
        <v>1.6935371567442759E-3</v>
      </c>
      <c r="BG37" s="194">
        <f>入力_北海道投入係数表!BG37</f>
        <v>1.5403443619176232E-3</v>
      </c>
      <c r="BH37" s="194">
        <f>入力_北海道投入係数表!BH37</f>
        <v>5.6165630507621093E-4</v>
      </c>
      <c r="BI37" s="194">
        <f>入力_北海道投入係数表!BI37</f>
        <v>1.4237518957566004E-3</v>
      </c>
      <c r="BJ37" s="194">
        <f>入力_北海道投入係数表!BJ37</f>
        <v>0</v>
      </c>
      <c r="BK37" s="194">
        <f>入力_北海道投入係数表!BK37</f>
        <v>6.1477709749164534E-3</v>
      </c>
      <c r="BL37" s="194">
        <f>入力_北海道投入係数表!BL37</f>
        <v>1.5775503301422036E-2</v>
      </c>
      <c r="BM37" s="194">
        <f>入力_北海道投入係数表!BM37</f>
        <v>3.9789014776644028E-3</v>
      </c>
      <c r="BN37" s="194">
        <f>入力_北海道投入係数表!BN37</f>
        <v>9.6537055774671161E-3</v>
      </c>
      <c r="BO37" s="194">
        <f>入力_北海道投入係数表!BO37</f>
        <v>3.2035255495090946E-5</v>
      </c>
      <c r="BP37" s="194">
        <f>入力_北海道投入係数表!BP37</f>
        <v>7.3730906767268396E-5</v>
      </c>
      <c r="BQ37" s="194">
        <f>入力_北海道投入係数表!BQ37</f>
        <v>4.7941714125008788E-3</v>
      </c>
      <c r="BR37" s="194">
        <f>入力_北海道投入係数表!BR37</f>
        <v>0</v>
      </c>
      <c r="BS37" s="194">
        <f>入力_北海道投入係数表!BS37</f>
        <v>6.7436952494562724E-5</v>
      </c>
      <c r="BT37" s="194">
        <f>入力_北海道投入係数表!BT37</f>
        <v>2.0764874138906627E-6</v>
      </c>
      <c r="BU37" s="194">
        <f>入力_北海道投入係数表!BU37</f>
        <v>0</v>
      </c>
      <c r="BV37" s="194">
        <f>入力_北海道投入係数表!BV37</f>
        <v>0</v>
      </c>
      <c r="BW37" s="194">
        <f>入力_北海道投入係数表!BW37</f>
        <v>0</v>
      </c>
      <c r="BX37" s="194">
        <f>入力_北海道投入係数表!BX37</f>
        <v>0</v>
      </c>
      <c r="BY37" s="194">
        <f>入力_北海道投入係数表!BY37</f>
        <v>0</v>
      </c>
      <c r="BZ37" s="194">
        <f>入力_北海道投入係数表!BZ37</f>
        <v>7.2301874787613246E-6</v>
      </c>
      <c r="CA37" s="194">
        <f>入力_北海道投入係数表!CA37</f>
        <v>0</v>
      </c>
      <c r="CB37" s="194">
        <f>入力_北海道投入係数表!CB37</f>
        <v>0</v>
      </c>
      <c r="CC37" s="194">
        <f>入力_北海道投入係数表!CC37</f>
        <v>0</v>
      </c>
      <c r="CD37" s="194">
        <f>入力_北海道投入係数表!CD37</f>
        <v>0</v>
      </c>
      <c r="CE37" s="194">
        <f>入力_北海道投入係数表!CE37</f>
        <v>0</v>
      </c>
      <c r="CF37" s="194">
        <f>入力_北海道投入係数表!CF37</f>
        <v>0</v>
      </c>
      <c r="CG37" s="194">
        <f>入力_北海道投入係数表!CG37</f>
        <v>0</v>
      </c>
      <c r="CH37" s="194">
        <f>入力_北海道投入係数表!CH37</f>
        <v>0</v>
      </c>
      <c r="CI37" s="194">
        <f>入力_北海道投入係数表!CI37</f>
        <v>0</v>
      </c>
      <c r="CJ37" s="194">
        <f>入力_北海道投入係数表!CJ37</f>
        <v>5.875785886362301E-5</v>
      </c>
      <c r="CK37" s="194">
        <f>入力_北海道投入係数表!CK37</f>
        <v>3.3760998823075879E-5</v>
      </c>
      <c r="CL37" s="194">
        <f>入力_北海道投入係数表!CL37</f>
        <v>1.1376440780632262E-3</v>
      </c>
      <c r="CM37" s="194">
        <f>入力_北海道投入係数表!CM37</f>
        <v>5.9385596617396413E-6</v>
      </c>
      <c r="CN37" s="194">
        <f>入力_北海道投入係数表!CN37</f>
        <v>3.8542010791763023E-5</v>
      </c>
      <c r="CO37" s="194">
        <f>入力_北海道投入係数表!CO37</f>
        <v>0</v>
      </c>
      <c r="CP37" s="194">
        <f>入力_北海道投入係数表!CP37</f>
        <v>0</v>
      </c>
      <c r="CQ37" s="194">
        <f>入力_北海道投入係数表!CQ37</f>
        <v>5.4593347800570501E-6</v>
      </c>
      <c r="CR37" s="194">
        <f>入力_北海道投入係数表!CR37</f>
        <v>0</v>
      </c>
      <c r="CS37" s="194">
        <f>入力_北海道投入係数表!CS37</f>
        <v>0</v>
      </c>
      <c r="CT37" s="194">
        <f>入力_北海道投入係数表!CT37</f>
        <v>0</v>
      </c>
      <c r="CU37" s="194">
        <f>入力_北海道投入係数表!CU37</f>
        <v>1.2704257767548908E-4</v>
      </c>
      <c r="CV37" s="194">
        <f>入力_北海道投入係数表!CV37</f>
        <v>8.4553224986830838E-7</v>
      </c>
      <c r="CW37" s="194">
        <f>入力_北海道投入係数表!CW37</f>
        <v>3.3334583380210089E-5</v>
      </c>
      <c r="CX37" s="194">
        <f>入力_北海道投入係数表!CX37</f>
        <v>8.8527387154407858E-5</v>
      </c>
      <c r="CY37" s="194">
        <f>入力_北海道投入係数表!CY37</f>
        <v>4.4315240897649517E-5</v>
      </c>
      <c r="CZ37" s="194">
        <f>入力_北海道投入係数表!CZ37</f>
        <v>6.3861363874855709E-4</v>
      </c>
      <c r="DA37" s="194">
        <f>入力_北海道投入係数表!DA37</f>
        <v>6.2731264716845618E-4</v>
      </c>
      <c r="DB37" s="194">
        <f>入力_北海道投入係数表!DB37</f>
        <v>5.5309036613320432E-3</v>
      </c>
      <c r="DC37" s="194">
        <f>入力_北海道投入係数表!DC37</f>
        <v>2.4916901372713201E-3</v>
      </c>
      <c r="DD37" s="194" t="str">
        <f>入力_北海道投入係数表!DD37</f>
        <v>-</v>
      </c>
      <c r="DE37" s="194" t="str">
        <f>入力_北海道投入係数表!DE37</f>
        <v>-</v>
      </c>
      <c r="DF37" s="194" t="str">
        <f>入力_北海道投入係数表!DF37</f>
        <v>-</v>
      </c>
      <c r="DG37" s="194" t="str">
        <f>入力_北海道投入係数表!DG37</f>
        <v>-</v>
      </c>
      <c r="DH37" s="194" t="str">
        <f>入力_北海道投入係数表!DH37</f>
        <v>-</v>
      </c>
      <c r="DI37" s="194" t="str">
        <f>入力_北海道投入係数表!DI37</f>
        <v>-</v>
      </c>
      <c r="DJ37" s="194" t="str">
        <f>入力_北海道投入係数表!DJ37</f>
        <v>-</v>
      </c>
      <c r="DK37" s="194" t="str">
        <f>入力_北海道投入係数表!DK37</f>
        <v>-</v>
      </c>
      <c r="DL37" s="194" t="str">
        <f>入力_北海道投入係数表!DL37</f>
        <v>-</v>
      </c>
      <c r="DM37" s="194" t="str">
        <f>入力_北海道投入係数表!DM37</f>
        <v>-</v>
      </c>
      <c r="DN37" s="194" t="str">
        <f>入力_北海道投入係数表!DN37</f>
        <v>-</v>
      </c>
      <c r="DO37" s="194" t="str">
        <f>入力_北海道投入係数表!DO37</f>
        <v>-</v>
      </c>
      <c r="DP37" s="194" t="str">
        <f>入力_北海道投入係数表!DP37</f>
        <v>-</v>
      </c>
      <c r="DQ37" s="194" t="str">
        <f>入力_北海道投入係数表!DQ37</f>
        <v>-</v>
      </c>
      <c r="DR37" s="194" t="str">
        <f>入力_北海道投入係数表!DR37</f>
        <v>-</v>
      </c>
      <c r="DS37" s="194" t="str">
        <f>入力_北海道投入係数表!DS37</f>
        <v>-</v>
      </c>
      <c r="DT37" s="242">
        <f>入力_北海道投入係数表!DT37</f>
        <v>1.0724755374590049E-3</v>
      </c>
      <c r="DU37"/>
      <c r="DV37"/>
    </row>
    <row r="38" spans="2:126" s="22" customFormat="1" x14ac:dyDescent="0.25">
      <c r="B38" s="53">
        <v>35</v>
      </c>
      <c r="C38" s="360" t="str">
        <v>銑鉄・粗鋼</v>
      </c>
      <c r="D38" s="193">
        <f>入力_北海道投入係数表!D38</f>
        <v>0</v>
      </c>
      <c r="E38" s="194">
        <f>入力_北海道投入係数表!E38</f>
        <v>0</v>
      </c>
      <c r="F38" s="194">
        <f>入力_北海道投入係数表!F38</f>
        <v>0</v>
      </c>
      <c r="G38" s="194">
        <f>入力_北海道投入係数表!G38</f>
        <v>0</v>
      </c>
      <c r="H38" s="194">
        <f>入力_北海道投入係数表!H38</f>
        <v>0</v>
      </c>
      <c r="I38" s="194">
        <f>入力_北海道投入係数表!I38</f>
        <v>0</v>
      </c>
      <c r="J38" s="194">
        <f>入力_北海道投入係数表!J38</f>
        <v>0</v>
      </c>
      <c r="K38" s="194">
        <f>入力_北海道投入係数表!K38</f>
        <v>0</v>
      </c>
      <c r="L38" s="194">
        <f>入力_北海道投入係数表!L38</f>
        <v>0</v>
      </c>
      <c r="M38" s="194">
        <f>入力_北海道投入係数表!M38</f>
        <v>0</v>
      </c>
      <c r="N38" s="194">
        <f>入力_北海道投入係数表!N38</f>
        <v>0</v>
      </c>
      <c r="O38" s="194">
        <f>入力_北海道投入係数表!O38</f>
        <v>0</v>
      </c>
      <c r="P38" s="194">
        <f>入力_北海道投入係数表!P38</f>
        <v>0</v>
      </c>
      <c r="Q38" s="194">
        <f>入力_北海道投入係数表!Q38</f>
        <v>0</v>
      </c>
      <c r="R38" s="194">
        <f>入力_北海道投入係数表!R38</f>
        <v>0</v>
      </c>
      <c r="S38" s="194">
        <f>入力_北海道投入係数表!S38</f>
        <v>0</v>
      </c>
      <c r="T38" s="194">
        <f>入力_北海道投入係数表!T38</f>
        <v>0</v>
      </c>
      <c r="U38" s="194">
        <f>入力_北海道投入係数表!U38</f>
        <v>0</v>
      </c>
      <c r="V38" s="194">
        <f>入力_北海道投入係数表!V38</f>
        <v>0</v>
      </c>
      <c r="W38" s="194">
        <f>入力_北海道投入係数表!W38</f>
        <v>0</v>
      </c>
      <c r="X38" s="194">
        <f>入力_北海道投入係数表!X38</f>
        <v>0</v>
      </c>
      <c r="Y38" s="194">
        <f>入力_北海道投入係数表!Y38</f>
        <v>0</v>
      </c>
      <c r="Z38" s="194">
        <f>入力_北海道投入係数表!Z38</f>
        <v>4.1771094402673352E-5</v>
      </c>
      <c r="AA38" s="194">
        <f>入力_北海道投入係数表!AA38</f>
        <v>0</v>
      </c>
      <c r="AB38" s="194">
        <f>入力_北海道投入係数表!AB38</f>
        <v>0</v>
      </c>
      <c r="AC38" s="194">
        <f>入力_北海道投入係数表!AC38</f>
        <v>0</v>
      </c>
      <c r="AD38" s="194">
        <f>入力_北海道投入係数表!AD38</f>
        <v>0</v>
      </c>
      <c r="AE38" s="194">
        <f>入力_北海道投入係数表!AE38</f>
        <v>0</v>
      </c>
      <c r="AF38" s="194">
        <f>入力_北海道投入係数表!AF38</f>
        <v>0</v>
      </c>
      <c r="AG38" s="194">
        <f>入力_北海道投入係数表!AG38</f>
        <v>0</v>
      </c>
      <c r="AH38" s="194">
        <f>入力_北海道投入係数表!AH38</f>
        <v>0</v>
      </c>
      <c r="AI38" s="194">
        <f>入力_北海道投入係数表!AI38</f>
        <v>-7.3232711587611951E-6</v>
      </c>
      <c r="AJ38" s="194">
        <f>入力_北海道投入係数表!AJ38</f>
        <v>0</v>
      </c>
      <c r="AK38" s="194">
        <f>入力_北海道投入係数表!AK38</f>
        <v>0</v>
      </c>
      <c r="AL38" s="194">
        <f>入力_北海道投入係数表!AL38</f>
        <v>0.42950482608943974</v>
      </c>
      <c r="AM38" s="194">
        <f>入力_北海道投入係数表!AM38</f>
        <v>0.67798225408772383</v>
      </c>
      <c r="AN38" s="194">
        <f>入力_北海道投入係数表!AN38</f>
        <v>0.22934770947323249</v>
      </c>
      <c r="AO38" s="194">
        <f>入力_北海道投入係数表!AO38</f>
        <v>1.3795558720128165E-3</v>
      </c>
      <c r="AP38" s="194">
        <f>入力_北海道投入係数表!AP38</f>
        <v>0</v>
      </c>
      <c r="AQ38" s="194">
        <f>入力_北海道投入係数表!AQ38</f>
        <v>0</v>
      </c>
      <c r="AR38" s="194">
        <f>入力_北海道投入係数表!AR38</f>
        <v>-9.0749924375063023E-4</v>
      </c>
      <c r="AS38" s="194">
        <f>入力_北海道投入係数表!AS38</f>
        <v>-2.3195343202434774E-3</v>
      </c>
      <c r="AT38" s="194">
        <f>入力_北海道投入係数表!AT38</f>
        <v>-1.0828736760177321E-3</v>
      </c>
      <c r="AU38" s="194">
        <f>入力_北海道投入係数表!AU38</f>
        <v>-1.7870092199316274E-3</v>
      </c>
      <c r="AV38" s="194">
        <f>入力_北海道投入係数表!AV38</f>
        <v>-3.8309283616396372E-4</v>
      </c>
      <c r="AW38" s="194">
        <f>入力_北海道投入係数表!AW38</f>
        <v>0</v>
      </c>
      <c r="AX38" s="194">
        <f>入力_北海道投入係数表!AX38</f>
        <v>-1.2317394624688986E-5</v>
      </c>
      <c r="AY38" s="194">
        <f>入力_北海道投入係数表!AY38</f>
        <v>-4.2298003534233186E-4</v>
      </c>
      <c r="AZ38" s="194">
        <f>入力_北海道投入係数表!AZ38</f>
        <v>-6.8775790921595599E-4</v>
      </c>
      <c r="BA38" s="194">
        <f>入力_北海道投入係数表!BA38</f>
        <v>0</v>
      </c>
      <c r="BB38" s="194">
        <f>入力_北海道投入係数表!BB38</f>
        <v>0</v>
      </c>
      <c r="BC38" s="194">
        <f>入力_北海道投入係数表!BC38</f>
        <v>0</v>
      </c>
      <c r="BD38" s="194">
        <f>入力_北海道投入係数表!BD38</f>
        <v>0</v>
      </c>
      <c r="BE38" s="194">
        <f>入力_北海道投入係数表!BE38</f>
        <v>-8.5456805469235546E-4</v>
      </c>
      <c r="BF38" s="194">
        <f>入力_北海道投入係数表!BF38</f>
        <v>-3.1444986995251807E-4</v>
      </c>
      <c r="BG38" s="194">
        <f>入力_北海道投入係数表!BG38</f>
        <v>-1.9412559081701552E-3</v>
      </c>
      <c r="BH38" s="194">
        <f>入力_北海道投入係数表!BH38</f>
        <v>-2.7114442314023977E-4</v>
      </c>
      <c r="BI38" s="194">
        <f>入力_北海道投入係数表!BI38</f>
        <v>-9.2853384505865244E-5</v>
      </c>
      <c r="BJ38" s="194">
        <f>入力_北海道投入係数表!BJ38</f>
        <v>0</v>
      </c>
      <c r="BK38" s="194">
        <f>入力_北海道投入係数表!BK38</f>
        <v>0</v>
      </c>
      <c r="BL38" s="194">
        <f>入力_北海道投入係数表!BL38</f>
        <v>-5.698445611093954E-4</v>
      </c>
      <c r="BM38" s="194">
        <f>入力_北海道投入係数表!BM38</f>
        <v>-7.8916834453810196E-5</v>
      </c>
      <c r="BN38" s="194">
        <f>入力_北海道投入係数表!BN38</f>
        <v>-1.4110585692554429E-4</v>
      </c>
      <c r="BO38" s="194">
        <f>入力_北海道投入係数表!BO38</f>
        <v>0</v>
      </c>
      <c r="BP38" s="194">
        <f>入力_北海道投入係数表!BP38</f>
        <v>0</v>
      </c>
      <c r="BQ38" s="194">
        <f>入力_北海道投入係数表!BQ38</f>
        <v>0</v>
      </c>
      <c r="BR38" s="194">
        <f>入力_北海道投入係数表!BR38</f>
        <v>0</v>
      </c>
      <c r="BS38" s="194">
        <f>入力_北海道投入係数表!BS38</f>
        <v>0</v>
      </c>
      <c r="BT38" s="194">
        <f>入力_北海道投入係数表!BT38</f>
        <v>0</v>
      </c>
      <c r="BU38" s="194">
        <f>入力_北海道投入係数表!BU38</f>
        <v>0</v>
      </c>
      <c r="BV38" s="194">
        <f>入力_北海道投入係数表!BV38</f>
        <v>0</v>
      </c>
      <c r="BW38" s="194">
        <f>入力_北海道投入係数表!BW38</f>
        <v>0</v>
      </c>
      <c r="BX38" s="194">
        <f>入力_北海道投入係数表!BX38</f>
        <v>0</v>
      </c>
      <c r="BY38" s="194">
        <f>入力_北海道投入係数表!BY38</f>
        <v>0</v>
      </c>
      <c r="BZ38" s="194">
        <f>入力_北海道投入係数表!BZ38</f>
        <v>0</v>
      </c>
      <c r="CA38" s="194">
        <f>入力_北海道投入係数表!CA38</f>
        <v>0</v>
      </c>
      <c r="CB38" s="194">
        <f>入力_北海道投入係数表!CB38</f>
        <v>0</v>
      </c>
      <c r="CC38" s="194">
        <f>入力_北海道投入係数表!CC38</f>
        <v>0</v>
      </c>
      <c r="CD38" s="194">
        <f>入力_北海道投入係数表!CD38</f>
        <v>0</v>
      </c>
      <c r="CE38" s="194">
        <f>入力_北海道投入係数表!CE38</f>
        <v>0</v>
      </c>
      <c r="CF38" s="194">
        <f>入力_北海道投入係数表!CF38</f>
        <v>0</v>
      </c>
      <c r="CG38" s="194">
        <f>入力_北海道投入係数表!CG38</f>
        <v>0</v>
      </c>
      <c r="CH38" s="194">
        <f>入力_北海道投入係数表!CH38</f>
        <v>0</v>
      </c>
      <c r="CI38" s="194">
        <f>入力_北海道投入係数表!CI38</f>
        <v>0</v>
      </c>
      <c r="CJ38" s="194">
        <f>入力_北海道投入係数表!CJ38</f>
        <v>0</v>
      </c>
      <c r="CK38" s="194">
        <f>入力_北海道投入係数表!CK38</f>
        <v>0</v>
      </c>
      <c r="CL38" s="194">
        <f>入力_北海道投入係数表!CL38</f>
        <v>0</v>
      </c>
      <c r="CM38" s="194">
        <f>入力_北海道投入係数表!CM38</f>
        <v>0</v>
      </c>
      <c r="CN38" s="194">
        <f>入力_北海道投入係数表!CN38</f>
        <v>0</v>
      </c>
      <c r="CO38" s="194">
        <f>入力_北海道投入係数表!CO38</f>
        <v>0</v>
      </c>
      <c r="CP38" s="194">
        <f>入力_北海道投入係数表!CP38</f>
        <v>0</v>
      </c>
      <c r="CQ38" s="194">
        <f>入力_北海道投入係数表!CQ38</f>
        <v>0</v>
      </c>
      <c r="CR38" s="194">
        <f>入力_北海道投入係数表!CR38</f>
        <v>0</v>
      </c>
      <c r="CS38" s="194">
        <f>入力_北海道投入係数表!CS38</f>
        <v>0</v>
      </c>
      <c r="CT38" s="194">
        <f>入力_北海道投入係数表!CT38</f>
        <v>0</v>
      </c>
      <c r="CU38" s="194">
        <f>入力_北海道投入係数表!CU38</f>
        <v>0</v>
      </c>
      <c r="CV38" s="194">
        <f>入力_北海道投入係数表!CV38</f>
        <v>0</v>
      </c>
      <c r="CW38" s="194">
        <f>入力_北海道投入係数表!CW38</f>
        <v>0</v>
      </c>
      <c r="CX38" s="194">
        <f>入力_北海道投入係数表!CX38</f>
        <v>0</v>
      </c>
      <c r="CY38" s="194">
        <f>入力_北海道投入係数表!CY38</f>
        <v>0</v>
      </c>
      <c r="CZ38" s="194">
        <f>入力_北海道投入係数表!CZ38</f>
        <v>0</v>
      </c>
      <c r="DA38" s="194">
        <f>入力_北海道投入係数表!DA38</f>
        <v>4.5457438200612766E-6</v>
      </c>
      <c r="DB38" s="194">
        <f>入力_北海道投入係数表!DB38</f>
        <v>0</v>
      </c>
      <c r="DC38" s="194">
        <f>入力_北海道投入係数表!DC38</f>
        <v>1.1164395727081272E-4</v>
      </c>
      <c r="DD38" s="194" t="str">
        <f>入力_北海道投入係数表!DD38</f>
        <v>-</v>
      </c>
      <c r="DE38" s="194" t="str">
        <f>入力_北海道投入係数表!DE38</f>
        <v>-</v>
      </c>
      <c r="DF38" s="194" t="str">
        <f>入力_北海道投入係数表!DF38</f>
        <v>-</v>
      </c>
      <c r="DG38" s="194" t="str">
        <f>入力_北海道投入係数表!DG38</f>
        <v>-</v>
      </c>
      <c r="DH38" s="194" t="str">
        <f>入力_北海道投入係数表!DH38</f>
        <v>-</v>
      </c>
      <c r="DI38" s="194" t="str">
        <f>入力_北海道投入係数表!DI38</f>
        <v>-</v>
      </c>
      <c r="DJ38" s="194" t="str">
        <f>入力_北海道投入係数表!DJ38</f>
        <v>-</v>
      </c>
      <c r="DK38" s="194" t="str">
        <f>入力_北海道投入係数表!DK38</f>
        <v>-</v>
      </c>
      <c r="DL38" s="194" t="str">
        <f>入力_北海道投入係数表!DL38</f>
        <v>-</v>
      </c>
      <c r="DM38" s="194" t="str">
        <f>入力_北海道投入係数表!DM38</f>
        <v>-</v>
      </c>
      <c r="DN38" s="194" t="str">
        <f>入力_北海道投入係数表!DN38</f>
        <v>-</v>
      </c>
      <c r="DO38" s="194" t="str">
        <f>入力_北海道投入係数表!DO38</f>
        <v>-</v>
      </c>
      <c r="DP38" s="194" t="str">
        <f>入力_北海道投入係数表!DP38</f>
        <v>-</v>
      </c>
      <c r="DQ38" s="194" t="str">
        <f>入力_北海道投入係数表!DQ38</f>
        <v>-</v>
      </c>
      <c r="DR38" s="194" t="str">
        <f>入力_北海道投入係数表!DR38</f>
        <v>-</v>
      </c>
      <c r="DS38" s="194" t="str">
        <f>入力_北海道投入係数表!DS38</f>
        <v>-</v>
      </c>
      <c r="DT38" s="242">
        <f>入力_北海道投入係数表!DT38</f>
        <v>9.723431417081773E-3</v>
      </c>
      <c r="DU38"/>
      <c r="DV38"/>
    </row>
    <row r="39" spans="2:126" s="22" customFormat="1" x14ac:dyDescent="0.25">
      <c r="B39" s="53">
        <v>36</v>
      </c>
      <c r="C39" s="361" t="str">
        <v>鋼材</v>
      </c>
      <c r="D39" s="196">
        <f>入力_北海道投入係数表!D39</f>
        <v>7.1280768658265315E-5</v>
      </c>
      <c r="E39" s="197">
        <f>入力_北海道投入係数表!E39</f>
        <v>0</v>
      </c>
      <c r="F39" s="197">
        <f>入力_北海道投入係数表!F39</f>
        <v>1.8422143416386497E-6</v>
      </c>
      <c r="G39" s="197">
        <f>入力_北海道投入係数表!G39</f>
        <v>0</v>
      </c>
      <c r="H39" s="197">
        <f>入力_北海道投入係数表!H39</f>
        <v>0</v>
      </c>
      <c r="I39" s="197">
        <f>入力_北海道投入係数表!I39</f>
        <v>9.5478559758969682E-5</v>
      </c>
      <c r="J39" s="197">
        <f>入力_北海道投入係数表!J39</f>
        <v>9.4262396745466723E-4</v>
      </c>
      <c r="K39" s="197">
        <f>入力_北海道投入係数表!K39</f>
        <v>9.5438138548443012E-3</v>
      </c>
      <c r="L39" s="197">
        <f>入力_北海道投入係数表!L39</f>
        <v>0</v>
      </c>
      <c r="M39" s="197">
        <f>入力_北海道投入係数表!M39</f>
        <v>0</v>
      </c>
      <c r="N39" s="197">
        <f>入力_北海道投入係数表!N39</f>
        <v>0</v>
      </c>
      <c r="O39" s="197">
        <f>入力_北海道投入係数表!O39</f>
        <v>0</v>
      </c>
      <c r="P39" s="197">
        <f>入力_北海道投入係数表!P39</f>
        <v>0</v>
      </c>
      <c r="Q39" s="197">
        <f>入力_北海道投入係数表!Q39</f>
        <v>0</v>
      </c>
      <c r="R39" s="197">
        <f>入力_北海道投入係数表!R39</f>
        <v>0</v>
      </c>
      <c r="S39" s="197">
        <f>入力_北海道投入係数表!S39</f>
        <v>3.0904736150815112E-4</v>
      </c>
      <c r="T39" s="197">
        <f>入力_北海道投入係数表!T39</f>
        <v>2.4616596509366613E-4</v>
      </c>
      <c r="U39" s="197">
        <f>入力_北海道投入係数表!U39</f>
        <v>1.2405429461504228E-2</v>
      </c>
      <c r="V39" s="197">
        <f>入力_北海道投入係数表!V39</f>
        <v>0</v>
      </c>
      <c r="W39" s="197">
        <f>入力_北海道投入係数表!W39</f>
        <v>0</v>
      </c>
      <c r="X39" s="197">
        <f>入力_北海道投入係数表!X39</f>
        <v>0</v>
      </c>
      <c r="Y39" s="197">
        <f>入力_北海道投入係数表!Y39</f>
        <v>0</v>
      </c>
      <c r="Z39" s="197">
        <f>入力_北海道投入係数表!Z39</f>
        <v>0</v>
      </c>
      <c r="AA39" s="197">
        <f>入力_北海道投入係数表!AA39</f>
        <v>0</v>
      </c>
      <c r="AB39" s="197">
        <f>入力_北海道投入係数表!AB39</f>
        <v>0</v>
      </c>
      <c r="AC39" s="197">
        <f>入力_北海道投入係数表!AC39</f>
        <v>0</v>
      </c>
      <c r="AD39" s="197">
        <f>入力_北海道投入係数表!AD39</f>
        <v>0</v>
      </c>
      <c r="AE39" s="197">
        <f>入力_北海道投入係数表!AE39</f>
        <v>1.3637866431562707E-3</v>
      </c>
      <c r="AF39" s="197">
        <f>入力_北海道投入係数表!AF39</f>
        <v>4.3393360815795184E-3</v>
      </c>
      <c r="AG39" s="197">
        <f>入力_北海道投入係数表!AG39</f>
        <v>0</v>
      </c>
      <c r="AH39" s="197">
        <f>入力_北海道投入係数表!AH39</f>
        <v>0</v>
      </c>
      <c r="AI39" s="197">
        <f>入力_北海道投入係数表!AI39</f>
        <v>1.6045287108845778E-2</v>
      </c>
      <c r="AJ39" s="197">
        <f>入力_北海道投入係数表!AJ39</f>
        <v>0</v>
      </c>
      <c r="AK39" s="197">
        <f>入力_北海道投入係数表!AK39</f>
        <v>5.2893309222423147E-3</v>
      </c>
      <c r="AL39" s="197">
        <f>入力_北海道投入係数表!AL39</f>
        <v>0</v>
      </c>
      <c r="AM39" s="197">
        <f>入力_北海道投入係数表!AM39</f>
        <v>4.4997404619776797E-2</v>
      </c>
      <c r="AN39" s="197">
        <f>入力_北海道投入係数表!AN39</f>
        <v>8.0731681150091189E-3</v>
      </c>
      <c r="AO39" s="197">
        <f>入力_北海道投入係数表!AO39</f>
        <v>0.58577722397757104</v>
      </c>
      <c r="AP39" s="197">
        <f>入力_北海道投入係数表!AP39</f>
        <v>0</v>
      </c>
      <c r="AQ39" s="197">
        <f>入力_北海道投入係数表!AQ39</f>
        <v>0</v>
      </c>
      <c r="AR39" s="197">
        <f>入力_北海道投入係数表!AR39</f>
        <v>0.21743315213903988</v>
      </c>
      <c r="AS39" s="197">
        <f>入力_北海道投入係数表!AS39</f>
        <v>0.13140088053659546</v>
      </c>
      <c r="AT39" s="197">
        <f>入力_北海道投入係数表!AT39</f>
        <v>9.9353659774626915E-2</v>
      </c>
      <c r="AU39" s="197">
        <f>入力_北海道投入係数表!AU39</f>
        <v>6.7051693773956283E-2</v>
      </c>
      <c r="AV39" s="197">
        <f>入力_北海道投入係数表!AV39</f>
        <v>2.5284127186821607E-2</v>
      </c>
      <c r="AW39" s="197">
        <f>入力_北海道投入係数表!AW39</f>
        <v>0</v>
      </c>
      <c r="AX39" s="197">
        <f>入力_北海道投入係数表!AX39</f>
        <v>6.6637104919567416E-3</v>
      </c>
      <c r="AY39" s="197">
        <f>入力_北海道投入係数表!AY39</f>
        <v>4.8887092529232623E-2</v>
      </c>
      <c r="AZ39" s="197">
        <f>入力_北海道投入係数表!AZ39</f>
        <v>3.6107290233837692E-2</v>
      </c>
      <c r="BA39" s="197">
        <f>入力_北海道投入係数表!BA39</f>
        <v>5.9171597633136093E-3</v>
      </c>
      <c r="BB39" s="197">
        <f>入力_北海道投入係数表!BB39</f>
        <v>2.4691358024691357E-2</v>
      </c>
      <c r="BC39" s="197">
        <f>入力_北海道投入係数表!BC39</f>
        <v>1.5528449189843323E-3</v>
      </c>
      <c r="BD39" s="197">
        <f>入力_北海道投入係数表!BD39</f>
        <v>1.7444395987788923E-3</v>
      </c>
      <c r="BE39" s="197">
        <f>入力_北海道投入係数表!BE39</f>
        <v>6.7705096333126172E-2</v>
      </c>
      <c r="BF39" s="197">
        <f>入力_北海道投入係数表!BF39</f>
        <v>2.1414036143766482E-2</v>
      </c>
      <c r="BG39" s="197">
        <f>入力_北海道投入係数表!BG39</f>
        <v>0.14776755570560432</v>
      </c>
      <c r="BH39" s="197">
        <f>入力_北海道投入係数表!BH39</f>
        <v>4.5319853582011507E-3</v>
      </c>
      <c r="BI39" s="197">
        <f>入力_北海道投入係数表!BI39</f>
        <v>5.2616917886656967E-3</v>
      </c>
      <c r="BJ39" s="197">
        <f>入力_北海道投入係数表!BJ39</f>
        <v>0</v>
      </c>
      <c r="BK39" s="197">
        <f>入力_北海道投入係数表!BK39</f>
        <v>2.2573130759240553E-2</v>
      </c>
      <c r="BL39" s="197">
        <f>入力_北海道投入係数表!BL39</f>
        <v>1.2646872840105293E-2</v>
      </c>
      <c r="BM39" s="197">
        <f>入力_北海道投入係数表!BM39</f>
        <v>2.1718126130430331E-2</v>
      </c>
      <c r="BN39" s="197">
        <f>入力_北海道投入係数表!BN39</f>
        <v>3.7723446286851002E-2</v>
      </c>
      <c r="BO39" s="197">
        <f>入力_北海道投入係数表!BO39</f>
        <v>0</v>
      </c>
      <c r="BP39" s="197">
        <f>入力_北海道投入係数表!BP39</f>
        <v>0</v>
      </c>
      <c r="BQ39" s="197">
        <f>入力_北海道投入係数表!BQ39</f>
        <v>0</v>
      </c>
      <c r="BR39" s="197">
        <f>入力_北海道投入係数表!BR39</f>
        <v>0</v>
      </c>
      <c r="BS39" s="197">
        <f>入力_北海道投入係数表!BS39</f>
        <v>0</v>
      </c>
      <c r="BT39" s="197">
        <f>入力_北海道投入係数表!BT39</f>
        <v>0</v>
      </c>
      <c r="BU39" s="197">
        <f>入力_北海道投入係数表!BU39</f>
        <v>0</v>
      </c>
      <c r="BV39" s="197">
        <f>入力_北海道投入係数表!BV39</f>
        <v>0</v>
      </c>
      <c r="BW39" s="197">
        <f>入力_北海道投入係数表!BW39</f>
        <v>0</v>
      </c>
      <c r="BX39" s="197">
        <f>入力_北海道投入係数表!BX39</f>
        <v>0</v>
      </c>
      <c r="BY39" s="197">
        <f>入力_北海道投入係数表!BY39</f>
        <v>0</v>
      </c>
      <c r="BZ39" s="197">
        <f>入力_北海道投入係数表!BZ39</f>
        <v>0</v>
      </c>
      <c r="CA39" s="197">
        <f>入力_北海道投入係数表!CA39</f>
        <v>0</v>
      </c>
      <c r="CB39" s="197">
        <f>入力_北海道投入係数表!CB39</f>
        <v>0</v>
      </c>
      <c r="CC39" s="197">
        <f>入力_北海道投入係数表!CC39</f>
        <v>0</v>
      </c>
      <c r="CD39" s="197">
        <f>入力_北海道投入係数表!CD39</f>
        <v>4.9360684215022732E-4</v>
      </c>
      <c r="CE39" s="197">
        <f>入力_北海道投入係数表!CE39</f>
        <v>0</v>
      </c>
      <c r="CF39" s="197">
        <f>入力_北海道投入係数表!CF39</f>
        <v>0</v>
      </c>
      <c r="CG39" s="197">
        <f>入力_北海道投入係数表!CG39</f>
        <v>0</v>
      </c>
      <c r="CH39" s="197">
        <f>入力_北海道投入係数表!CH39</f>
        <v>0</v>
      </c>
      <c r="CI39" s="197">
        <f>入力_北海道投入係数表!CI39</f>
        <v>0</v>
      </c>
      <c r="CJ39" s="197">
        <f>入力_北海道投入係数表!CJ39</f>
        <v>0</v>
      </c>
      <c r="CK39" s="197">
        <f>入力_北海道投入係数表!CK39</f>
        <v>2.7479882762968736E-6</v>
      </c>
      <c r="CL39" s="197">
        <f>入力_北海道投入係数表!CL39</f>
        <v>0</v>
      </c>
      <c r="CM39" s="197">
        <f>入力_北海道投入係数表!CM39</f>
        <v>0</v>
      </c>
      <c r="CN39" s="197">
        <f>入力_北海道投入係数表!CN39</f>
        <v>0</v>
      </c>
      <c r="CO39" s="197">
        <f>入力_北海道投入係数表!CO39</f>
        <v>0</v>
      </c>
      <c r="CP39" s="197">
        <f>入力_北海道投入係数表!CP39</f>
        <v>0</v>
      </c>
      <c r="CQ39" s="197">
        <f>入力_北海道投入係数表!CQ39</f>
        <v>0</v>
      </c>
      <c r="CR39" s="197">
        <f>入力_北海道投入係数表!CR39</f>
        <v>0</v>
      </c>
      <c r="CS39" s="197">
        <f>入力_北海道投入係数表!CS39</f>
        <v>0</v>
      </c>
      <c r="CT39" s="197">
        <f>入力_北海道投入係数表!CT39</f>
        <v>0</v>
      </c>
      <c r="CU39" s="197">
        <f>入力_北海道投入係数表!CU39</f>
        <v>3.3509781357882624E-4</v>
      </c>
      <c r="CV39" s="197">
        <f>入力_北海道投入係数表!CV39</f>
        <v>0</v>
      </c>
      <c r="CW39" s="197">
        <f>入力_北海道投入係数表!CW39</f>
        <v>0</v>
      </c>
      <c r="CX39" s="197">
        <f>入力_北海道投入係数表!CX39</f>
        <v>0</v>
      </c>
      <c r="CY39" s="197">
        <f>入力_北海道投入係数表!CY39</f>
        <v>0</v>
      </c>
      <c r="CZ39" s="197">
        <f>入力_北海道投入係数表!CZ39</f>
        <v>0</v>
      </c>
      <c r="DA39" s="197">
        <f>入力_北海道投入係数表!DA39</f>
        <v>1.3637231460183829E-4</v>
      </c>
      <c r="DB39" s="197">
        <f>入力_北海道投入係数表!DB39</f>
        <v>0</v>
      </c>
      <c r="DC39" s="197">
        <f>入力_北海道投入係数表!DC39</f>
        <v>5.8410088553957013E-3</v>
      </c>
      <c r="DD39" s="197" t="str">
        <f>入力_北海道投入係数表!DD39</f>
        <v>-</v>
      </c>
      <c r="DE39" s="197" t="str">
        <f>入力_北海道投入係数表!DE39</f>
        <v>-</v>
      </c>
      <c r="DF39" s="197" t="str">
        <f>入力_北海道投入係数表!DF39</f>
        <v>-</v>
      </c>
      <c r="DG39" s="197" t="str">
        <f>入力_北海道投入係数表!DG39</f>
        <v>-</v>
      </c>
      <c r="DH39" s="197" t="str">
        <f>入力_北海道投入係数表!DH39</f>
        <v>-</v>
      </c>
      <c r="DI39" s="197" t="str">
        <f>入力_北海道投入係数表!DI39</f>
        <v>-</v>
      </c>
      <c r="DJ39" s="197" t="str">
        <f>入力_北海道投入係数表!DJ39</f>
        <v>-</v>
      </c>
      <c r="DK39" s="197" t="str">
        <f>入力_北海道投入係数表!DK39</f>
        <v>-</v>
      </c>
      <c r="DL39" s="197" t="str">
        <f>入力_北海道投入係数表!DL39</f>
        <v>-</v>
      </c>
      <c r="DM39" s="197" t="str">
        <f>入力_北海道投入係数表!DM39</f>
        <v>-</v>
      </c>
      <c r="DN39" s="197" t="str">
        <f>入力_北海道投入係数表!DN39</f>
        <v>-</v>
      </c>
      <c r="DO39" s="197" t="str">
        <f>入力_北海道投入係数表!DO39</f>
        <v>-</v>
      </c>
      <c r="DP39" s="197" t="str">
        <f>入力_北海道投入係数表!DP39</f>
        <v>-</v>
      </c>
      <c r="DQ39" s="197" t="str">
        <f>入力_北海道投入係数表!DQ39</f>
        <v>-</v>
      </c>
      <c r="DR39" s="197" t="str">
        <f>入力_北海道投入係数表!DR39</f>
        <v>-</v>
      </c>
      <c r="DS39" s="197" t="str">
        <f>入力_北海道投入係数表!DS39</f>
        <v>-</v>
      </c>
      <c r="DT39" s="243">
        <f>入力_北海道投入係数表!DT39</f>
        <v>4.3320250809917235E-3</v>
      </c>
      <c r="DU39"/>
      <c r="DV39"/>
    </row>
    <row r="40" spans="2:126" s="22" customFormat="1" x14ac:dyDescent="0.25">
      <c r="B40" s="53">
        <v>37</v>
      </c>
      <c r="C40" s="360" t="str">
        <v>鋳鍛造品</v>
      </c>
      <c r="D40" s="193">
        <f>入力_北海道投入係数表!D40</f>
        <v>0</v>
      </c>
      <c r="E40" s="194">
        <f>入力_北海道投入係数表!E40</f>
        <v>0</v>
      </c>
      <c r="F40" s="194">
        <f>入力_北海道投入係数表!F40</f>
        <v>0</v>
      </c>
      <c r="G40" s="194">
        <f>入力_北海道投入係数表!G40</f>
        <v>0</v>
      </c>
      <c r="H40" s="194">
        <f>入力_北海道投入係数表!H40</f>
        <v>0</v>
      </c>
      <c r="I40" s="194">
        <f>入力_北海道投入係数表!I40</f>
        <v>9.9014802713005601E-5</v>
      </c>
      <c r="J40" s="194">
        <f>入力_北海道投入係数表!J40</f>
        <v>9.9223575521543923E-5</v>
      </c>
      <c r="K40" s="194">
        <f>入力_北海道投入係数表!K40</f>
        <v>8.157105858841283E-5</v>
      </c>
      <c r="L40" s="194">
        <f>入力_北海道投入係数表!L40</f>
        <v>0</v>
      </c>
      <c r="M40" s="194">
        <f>入力_北海道投入係数表!M40</f>
        <v>0</v>
      </c>
      <c r="N40" s="194">
        <f>入力_北海道投入係数表!N40</f>
        <v>0</v>
      </c>
      <c r="O40" s="194">
        <f>入力_北海道投入係数表!O40</f>
        <v>0</v>
      </c>
      <c r="P40" s="194">
        <f>入力_北海道投入係数表!P40</f>
        <v>0</v>
      </c>
      <c r="Q40" s="194">
        <f>入力_北海道投入係数表!Q40</f>
        <v>0</v>
      </c>
      <c r="R40" s="194">
        <f>入力_北海道投入係数表!R40</f>
        <v>0</v>
      </c>
      <c r="S40" s="194">
        <f>入力_北海道投入係数表!S40</f>
        <v>0</v>
      </c>
      <c r="T40" s="194">
        <f>入力_北海道投入係数表!T40</f>
        <v>0</v>
      </c>
      <c r="U40" s="194">
        <f>入力_北海道投入係数表!U40</f>
        <v>3.0596350689808636E-4</v>
      </c>
      <c r="V40" s="194">
        <f>入力_北海道投入係数表!V40</f>
        <v>0</v>
      </c>
      <c r="W40" s="194">
        <f>入力_北海道投入係数表!W40</f>
        <v>0</v>
      </c>
      <c r="X40" s="194">
        <f>入力_北海道投入係数表!X40</f>
        <v>0</v>
      </c>
      <c r="Y40" s="194">
        <f>入力_北海道投入係数表!Y40</f>
        <v>0</v>
      </c>
      <c r="Z40" s="194">
        <f>入力_北海道投入係数表!Z40</f>
        <v>0</v>
      </c>
      <c r="AA40" s="194">
        <f>入力_北海道投入係数表!AA40</f>
        <v>0</v>
      </c>
      <c r="AB40" s="194">
        <f>入力_北海道投入係数表!AB40</f>
        <v>0</v>
      </c>
      <c r="AC40" s="194">
        <f>入力_北海道投入係数表!AC40</f>
        <v>0</v>
      </c>
      <c r="AD40" s="194">
        <f>入力_北海道投入係数表!AD40</f>
        <v>0</v>
      </c>
      <c r="AE40" s="194">
        <f>入力_北海道投入係数表!AE40</f>
        <v>0</v>
      </c>
      <c r="AF40" s="194">
        <f>入力_北海道投入係数表!AF40</f>
        <v>0</v>
      </c>
      <c r="AG40" s="194">
        <f>入力_北海道投入係数表!AG40</f>
        <v>2.2732439190725165E-4</v>
      </c>
      <c r="AH40" s="194">
        <f>入力_北海道投入係数表!AH40</f>
        <v>0</v>
      </c>
      <c r="AI40" s="194">
        <f>入力_北海道投入係数表!AI40</f>
        <v>1.9772832128655228E-4</v>
      </c>
      <c r="AJ40" s="194">
        <f>入力_北海道投入係数表!AJ40</f>
        <v>5.5009823182711201E-3</v>
      </c>
      <c r="AK40" s="194">
        <f>入力_北海道投入係数表!AK40</f>
        <v>5.8770343580470165E-4</v>
      </c>
      <c r="AL40" s="194">
        <f>入力_北海道投入係数表!AL40</f>
        <v>0</v>
      </c>
      <c r="AM40" s="194">
        <f>入力_北海道投入係数表!AM40</f>
        <v>0</v>
      </c>
      <c r="AN40" s="194">
        <f>入力_北海道投入係数表!AN40</f>
        <v>8.0463469584808503E-5</v>
      </c>
      <c r="AO40" s="194">
        <f>入力_北海道投入係数表!AO40</f>
        <v>0</v>
      </c>
      <c r="AP40" s="194">
        <f>入力_北海道投入係数表!AP40</f>
        <v>0</v>
      </c>
      <c r="AQ40" s="194">
        <f>入力_北海道投入係数表!AQ40</f>
        <v>0</v>
      </c>
      <c r="AR40" s="194">
        <f>入力_北海道投入係数表!AR40</f>
        <v>2.2119148234043137E-2</v>
      </c>
      <c r="AS40" s="194">
        <f>入力_北海道投入係数表!AS40</f>
        <v>1.1346511834057264E-2</v>
      </c>
      <c r="AT40" s="194">
        <f>入力_北海道投入係数表!AT40</f>
        <v>1.9153328144563636E-2</v>
      </c>
      <c r="AU40" s="194">
        <f>入力_北海道投入係数表!AU40</f>
        <v>2.9459753444525019E-2</v>
      </c>
      <c r="AV40" s="194">
        <f>入力_北海道投入係数表!AV40</f>
        <v>4.5971140339675651E-3</v>
      </c>
      <c r="AW40" s="194">
        <f>入力_北海道投入係数表!AW40</f>
        <v>0</v>
      </c>
      <c r="AX40" s="194">
        <f>入力_北海道投入係数表!AX40</f>
        <v>5.296479688616264E-4</v>
      </c>
      <c r="AY40" s="194">
        <f>入力_北海道投入係数表!AY40</f>
        <v>2.2023160506824079E-2</v>
      </c>
      <c r="AZ40" s="194">
        <f>入力_北海道投入係数表!AZ40</f>
        <v>1.0316368638239339E-3</v>
      </c>
      <c r="BA40" s="194">
        <f>入力_北海道投入係数表!BA40</f>
        <v>3.1861629494765588E-3</v>
      </c>
      <c r="BB40" s="194">
        <f>入力_北海道投入係数表!BB40</f>
        <v>1.6835016835016834E-3</v>
      </c>
      <c r="BC40" s="194">
        <f>入力_北海道投入係数表!BC40</f>
        <v>1.6063912955010336E-4</v>
      </c>
      <c r="BD40" s="194">
        <f>入力_北海道投入係数表!BD40</f>
        <v>1.7444395987788923E-3</v>
      </c>
      <c r="BE40" s="194">
        <f>入力_北海道投入係数表!BE40</f>
        <v>4.6612802983219391E-4</v>
      </c>
      <c r="BF40" s="194">
        <f>入力_北海道投入係数表!BF40</f>
        <v>2.2051920165670161E-2</v>
      </c>
      <c r="BG40" s="194">
        <f>入力_北海道投入係数表!BG40</f>
        <v>1.2934672518568535E-2</v>
      </c>
      <c r="BH40" s="194">
        <f>入力_北海道投入係数表!BH40</f>
        <v>1.6656014564329015E-3</v>
      </c>
      <c r="BI40" s="194">
        <f>入力_北海道投入係数表!BI40</f>
        <v>1.2689962549134917E-3</v>
      </c>
      <c r="BJ40" s="194">
        <f>入力_北海道投入係数表!BJ40</f>
        <v>0</v>
      </c>
      <c r="BK40" s="194">
        <f>入力_北海道投入係数表!BK40</f>
        <v>2.8975150086696399E-4</v>
      </c>
      <c r="BL40" s="194">
        <f>入力_北海道投入係数表!BL40</f>
        <v>2.463199070601903E-4</v>
      </c>
      <c r="BM40" s="194">
        <f>入力_北海道投入係数表!BM40</f>
        <v>1.3938419274477016E-3</v>
      </c>
      <c r="BN40" s="194">
        <f>入力_北海道投入係数表!BN40</f>
        <v>8.5283003283292379E-3</v>
      </c>
      <c r="BO40" s="194">
        <f>入力_北海道投入係数表!BO40</f>
        <v>0</v>
      </c>
      <c r="BP40" s="194">
        <f>入力_北海道投入係数表!BP40</f>
        <v>0</v>
      </c>
      <c r="BQ40" s="194">
        <f>入力_北海道投入係数表!BQ40</f>
        <v>5.6686353090065387E-4</v>
      </c>
      <c r="BR40" s="194">
        <f>入力_北海道投入係数表!BR40</f>
        <v>0</v>
      </c>
      <c r="BS40" s="194">
        <f>入力_北海道投入係数表!BS40</f>
        <v>0</v>
      </c>
      <c r="BT40" s="194">
        <f>入力_北海道投入係数表!BT40</f>
        <v>0</v>
      </c>
      <c r="BU40" s="194">
        <f>入力_北海道投入係数表!BU40</f>
        <v>0</v>
      </c>
      <c r="BV40" s="194">
        <f>入力_北海道投入係数表!BV40</f>
        <v>0</v>
      </c>
      <c r="BW40" s="194">
        <f>入力_北海道投入係数表!BW40</f>
        <v>0</v>
      </c>
      <c r="BX40" s="194">
        <f>入力_北海道投入係数表!BX40</f>
        <v>0</v>
      </c>
      <c r="BY40" s="194">
        <f>入力_北海道投入係数表!BY40</f>
        <v>0</v>
      </c>
      <c r="BZ40" s="194">
        <f>入力_北海道投入係数表!BZ40</f>
        <v>3.6150937393806623E-6</v>
      </c>
      <c r="CA40" s="194">
        <f>入力_北海道投入係数表!CA40</f>
        <v>0</v>
      </c>
      <c r="CB40" s="194">
        <f>入力_北海道投入係数表!CB40</f>
        <v>0</v>
      </c>
      <c r="CC40" s="194">
        <f>入力_北海道投入係数表!CC40</f>
        <v>0</v>
      </c>
      <c r="CD40" s="194">
        <f>入力_北海道投入係数表!CD40</f>
        <v>0</v>
      </c>
      <c r="CE40" s="194">
        <f>入力_北海道投入係数表!CE40</f>
        <v>0</v>
      </c>
      <c r="CF40" s="194">
        <f>入力_北海道投入係数表!CF40</f>
        <v>0</v>
      </c>
      <c r="CG40" s="194">
        <f>入力_北海道投入係数表!CG40</f>
        <v>0</v>
      </c>
      <c r="CH40" s="194">
        <f>入力_北海道投入係数表!CH40</f>
        <v>0</v>
      </c>
      <c r="CI40" s="194">
        <f>入力_北海道投入係数表!CI40</f>
        <v>0</v>
      </c>
      <c r="CJ40" s="194">
        <f>入力_北海道投入係数表!CJ40</f>
        <v>0</v>
      </c>
      <c r="CK40" s="194">
        <f>入力_北海道投入係数表!CK40</f>
        <v>1.5702790150267851E-6</v>
      </c>
      <c r="CL40" s="194">
        <f>入力_北海道投入係数表!CL40</f>
        <v>0</v>
      </c>
      <c r="CM40" s="194">
        <f>入力_北海道投入係数表!CM40</f>
        <v>0</v>
      </c>
      <c r="CN40" s="194">
        <f>入力_北海道投入係数表!CN40</f>
        <v>4.5883346180670263E-7</v>
      </c>
      <c r="CO40" s="194">
        <f>入力_北海道投入係数表!CO40</f>
        <v>0</v>
      </c>
      <c r="CP40" s="194">
        <f>入力_北海道投入係数表!CP40</f>
        <v>9.0753984099901985E-6</v>
      </c>
      <c r="CQ40" s="194">
        <f>入力_北海道投入係数表!CQ40</f>
        <v>8.1890021700855756E-6</v>
      </c>
      <c r="CR40" s="194">
        <f>入力_北海道投入係数表!CR40</f>
        <v>4.1339909134879724E-6</v>
      </c>
      <c r="CS40" s="194">
        <f>入力_北海道投入係数表!CS40</f>
        <v>0</v>
      </c>
      <c r="CT40" s="194">
        <f>入力_北海道投入係数表!CT40</f>
        <v>0</v>
      </c>
      <c r="CU40" s="194">
        <f>入力_北海道投入係数表!CU40</f>
        <v>0</v>
      </c>
      <c r="CV40" s="194">
        <f>入力_北海道投入係数表!CV40</f>
        <v>0</v>
      </c>
      <c r="CW40" s="194">
        <f>入力_北海道投入係数表!CW40</f>
        <v>2.0834114612631307E-5</v>
      </c>
      <c r="CX40" s="194">
        <f>入力_北海道投入係数表!CX40</f>
        <v>3.0850453099263347E-5</v>
      </c>
      <c r="CY40" s="194">
        <f>入力_北海道投入係数表!CY40</f>
        <v>0</v>
      </c>
      <c r="CZ40" s="194">
        <f>入力_北海道投入係数表!CZ40</f>
        <v>2.9981860974110662E-6</v>
      </c>
      <c r="DA40" s="194">
        <f>入力_北海道投入係数表!DA40</f>
        <v>3.6365950560490213E-5</v>
      </c>
      <c r="DB40" s="194">
        <f>入力_北海道投入係数表!DB40</f>
        <v>2.1030051944228301E-5</v>
      </c>
      <c r="DC40" s="194">
        <f>入力_北海道投入係数表!DC40</f>
        <v>2.8469209104057241E-3</v>
      </c>
      <c r="DD40" s="194" t="str">
        <f>入力_北海道投入係数表!DD40</f>
        <v>-</v>
      </c>
      <c r="DE40" s="194" t="str">
        <f>入力_北海道投入係数表!DE40</f>
        <v>-</v>
      </c>
      <c r="DF40" s="194" t="str">
        <f>入力_北海道投入係数表!DF40</f>
        <v>-</v>
      </c>
      <c r="DG40" s="194" t="str">
        <f>入力_北海道投入係数表!DG40</f>
        <v>-</v>
      </c>
      <c r="DH40" s="194" t="str">
        <f>入力_北海道投入係数表!DH40</f>
        <v>-</v>
      </c>
      <c r="DI40" s="194" t="str">
        <f>入力_北海道投入係数表!DI40</f>
        <v>-</v>
      </c>
      <c r="DJ40" s="194" t="str">
        <f>入力_北海道投入係数表!DJ40</f>
        <v>-</v>
      </c>
      <c r="DK40" s="194" t="str">
        <f>入力_北海道投入係数表!DK40</f>
        <v>-</v>
      </c>
      <c r="DL40" s="194" t="str">
        <f>入力_北海道投入係数表!DL40</f>
        <v>-</v>
      </c>
      <c r="DM40" s="194" t="str">
        <f>入力_北海道投入係数表!DM40</f>
        <v>-</v>
      </c>
      <c r="DN40" s="194" t="str">
        <f>入力_北海道投入係数表!DN40</f>
        <v>-</v>
      </c>
      <c r="DO40" s="194" t="str">
        <f>入力_北海道投入係数表!DO40</f>
        <v>-</v>
      </c>
      <c r="DP40" s="194" t="str">
        <f>入力_北海道投入係数表!DP40</f>
        <v>-</v>
      </c>
      <c r="DQ40" s="194" t="str">
        <f>入力_北海道投入係数表!DQ40</f>
        <v>-</v>
      </c>
      <c r="DR40" s="194" t="str">
        <f>入力_北海道投入係数表!DR40</f>
        <v>-</v>
      </c>
      <c r="DS40" s="194" t="str">
        <f>入力_北海道投入係数表!DS40</f>
        <v>-</v>
      </c>
      <c r="DT40" s="242">
        <f>入力_北海道投入係数表!DT40</f>
        <v>5.7064762945357322E-4</v>
      </c>
      <c r="DU40"/>
      <c r="DV40"/>
    </row>
    <row r="41" spans="2:126" s="22" customFormat="1" x14ac:dyDescent="0.25">
      <c r="B41" s="53">
        <v>38</v>
      </c>
      <c r="C41" s="360" t="str">
        <v>その他の鉄鋼製品</v>
      </c>
      <c r="D41" s="193">
        <f>入力_北海道投入係数表!D41</f>
        <v>0</v>
      </c>
      <c r="E41" s="194">
        <f>入力_北海道投入係数表!E41</f>
        <v>0</v>
      </c>
      <c r="F41" s="194">
        <f>入力_北海道投入係数表!F41</f>
        <v>0</v>
      </c>
      <c r="G41" s="194">
        <f>入力_北海道投入係数表!G41</f>
        <v>0</v>
      </c>
      <c r="H41" s="194">
        <f>入力_北海道投入係数表!H41</f>
        <v>0</v>
      </c>
      <c r="I41" s="194">
        <f>入力_北海道投入係数表!I41</f>
        <v>0</v>
      </c>
      <c r="J41" s="194">
        <f>入力_北海道投入係数表!J41</f>
        <v>0</v>
      </c>
      <c r="K41" s="194">
        <f>入力_北海道投入係数表!K41</f>
        <v>0</v>
      </c>
      <c r="L41" s="194">
        <f>入力_北海道投入係数表!L41</f>
        <v>0</v>
      </c>
      <c r="M41" s="194">
        <f>入力_北海道投入係数表!M41</f>
        <v>0</v>
      </c>
      <c r="N41" s="194">
        <f>入力_北海道投入係数表!N41</f>
        <v>0</v>
      </c>
      <c r="O41" s="194">
        <f>入力_北海道投入係数表!O41</f>
        <v>0</v>
      </c>
      <c r="P41" s="194">
        <f>入力_北海道投入係数表!P41</f>
        <v>0</v>
      </c>
      <c r="Q41" s="194">
        <f>入力_北海道投入係数表!Q41</f>
        <v>0</v>
      </c>
      <c r="R41" s="194">
        <f>入力_北海道投入係数表!R41</f>
        <v>0</v>
      </c>
      <c r="S41" s="194">
        <f>入力_北海道投入係数表!S41</f>
        <v>0</v>
      </c>
      <c r="T41" s="194">
        <f>入力_北海道投入係数表!T41</f>
        <v>1.6411064339577742E-5</v>
      </c>
      <c r="U41" s="194">
        <f>入力_北海道投入係数表!U41</f>
        <v>1.8190921228304405E-2</v>
      </c>
      <c r="V41" s="194">
        <f>入力_北海道投入係数表!V41</f>
        <v>0</v>
      </c>
      <c r="W41" s="194">
        <f>入力_北海道投入係数表!W41</f>
        <v>0</v>
      </c>
      <c r="X41" s="194">
        <f>入力_北海道投入係数表!X41</f>
        <v>0</v>
      </c>
      <c r="Y41" s="194">
        <f>入力_北海道投入係数表!Y41</f>
        <v>0</v>
      </c>
      <c r="Z41" s="194">
        <f>入力_北海道投入係数表!Z41</f>
        <v>0</v>
      </c>
      <c r="AA41" s="194">
        <f>入力_北海道投入係数表!AA41</f>
        <v>0</v>
      </c>
      <c r="AB41" s="194">
        <f>入力_北海道投入係数表!AB41</f>
        <v>0</v>
      </c>
      <c r="AC41" s="194">
        <f>入力_北海道投入係数表!AC41</f>
        <v>0</v>
      </c>
      <c r="AD41" s="194">
        <f>入力_北海道投入係数表!AD41</f>
        <v>0</v>
      </c>
      <c r="AE41" s="194">
        <f>入力_北海道投入係数表!AE41</f>
        <v>1.5153184923958563E-4</v>
      </c>
      <c r="AF41" s="194">
        <f>入力_北海道投入係数表!AF41</f>
        <v>0</v>
      </c>
      <c r="AG41" s="194">
        <f>入力_北海道投入係数表!AG41</f>
        <v>0</v>
      </c>
      <c r="AH41" s="194">
        <f>入力_北海道投入係数表!AH41</f>
        <v>0</v>
      </c>
      <c r="AI41" s="194">
        <f>入力_北海道投入係数表!AI41</f>
        <v>2.2482442457396872E-3</v>
      </c>
      <c r="AJ41" s="194">
        <f>入力_北海道投入係数表!AJ41</f>
        <v>3.9292730844793711E-4</v>
      </c>
      <c r="AK41" s="194">
        <f>入力_北海道投入係数表!AK41</f>
        <v>5.5605786618444846E-3</v>
      </c>
      <c r="AL41" s="194">
        <f>入力_北海道投入係数表!AL41</f>
        <v>3.9979439145582269E-5</v>
      </c>
      <c r="AM41" s="194">
        <f>入力_北海道投入係数表!AM41</f>
        <v>0</v>
      </c>
      <c r="AN41" s="194">
        <f>入力_北海道投入係数表!AN41</f>
        <v>5.3642313056538997E-5</v>
      </c>
      <c r="AO41" s="194">
        <f>入力_北海道投入係数表!AO41</f>
        <v>0</v>
      </c>
      <c r="AP41" s="194">
        <f>入力_北海道投入係数表!AP41</f>
        <v>0</v>
      </c>
      <c r="AQ41" s="194">
        <f>入力_北海道投入係数表!AQ41</f>
        <v>2.4393743722198307E-3</v>
      </c>
      <c r="AR41" s="194">
        <f>入力_北海道投入係数表!AR41</f>
        <v>0.12473072939105884</v>
      </c>
      <c r="AS41" s="194">
        <f>入力_北海道投入係数表!AS41</f>
        <v>0.10517684602428863</v>
      </c>
      <c r="AT41" s="194">
        <f>入力_北海道投入係数表!AT41</f>
        <v>2.5210652769787824E-2</v>
      </c>
      <c r="AU41" s="194">
        <f>入力_北海道投入係数表!AU41</f>
        <v>2.4577851445146588E-2</v>
      </c>
      <c r="AV41" s="194">
        <f>入力_北海道投入係数表!AV41</f>
        <v>6.6402758268420377E-3</v>
      </c>
      <c r="AW41" s="194">
        <f>入力_北海道投入係数表!AW41</f>
        <v>1.8780126452851449E-4</v>
      </c>
      <c r="AX41" s="194">
        <f>入力_北海道投入係数表!AX41</f>
        <v>3.8553445175276524E-3</v>
      </c>
      <c r="AY41" s="194">
        <f>入力_北海道投入係数表!AY41</f>
        <v>2.0932811971274955E-2</v>
      </c>
      <c r="AZ41" s="194">
        <f>入力_北海道投入係数表!AZ41</f>
        <v>3.1636863823933978E-2</v>
      </c>
      <c r="BA41" s="194">
        <f>入力_北海道投入係数表!BA41</f>
        <v>0</v>
      </c>
      <c r="BB41" s="194">
        <f>入力_北海道投入係数表!BB41</f>
        <v>1.0101010101010102E-2</v>
      </c>
      <c r="BC41" s="194">
        <f>入力_北海道投入係数表!BC41</f>
        <v>8.2247234329652918E-3</v>
      </c>
      <c r="BD41" s="194">
        <f>入力_北海道投入係数表!BD41</f>
        <v>1.3083296990841692E-3</v>
      </c>
      <c r="BE41" s="194">
        <f>入力_北海道投入係数表!BE41</f>
        <v>5.6712243629583594E-3</v>
      </c>
      <c r="BF41" s="194">
        <f>入力_北海道投入係数表!BF41</f>
        <v>1.0740709129378153E-2</v>
      </c>
      <c r="BG41" s="194">
        <f>入力_北海道投入係数表!BG41</f>
        <v>3.8761816340310604E-2</v>
      </c>
      <c r="BH41" s="194">
        <f>入力_北海道投入係数表!BH41</f>
        <v>6.8173454960974572E-3</v>
      </c>
      <c r="BI41" s="194">
        <f>入力_北海道投入係数表!BI41</f>
        <v>2.5689436379956049E-3</v>
      </c>
      <c r="BJ41" s="194">
        <f>入力_北海道投入係数表!BJ41</f>
        <v>0</v>
      </c>
      <c r="BK41" s="194">
        <f>入力_北海道投入係数表!BK41</f>
        <v>2.7257255812781594E-4</v>
      </c>
      <c r="BL41" s="194">
        <f>入力_北海道投入係数表!BL41</f>
        <v>7.4631255422714373E-4</v>
      </c>
      <c r="BM41" s="194">
        <f>入力_北海道投入係数表!BM41</f>
        <v>4.2337815240760333E-4</v>
      </c>
      <c r="BN41" s="194">
        <f>入力_北海道投入係数表!BN41</f>
        <v>1.1701461306020746E-4</v>
      </c>
      <c r="BO41" s="194">
        <f>入力_北海道投入係数表!BO41</f>
        <v>0</v>
      </c>
      <c r="BP41" s="194">
        <f>入力_北海道投入係数表!BP41</f>
        <v>0</v>
      </c>
      <c r="BQ41" s="194">
        <f>入力_北海道投入係数表!BQ41</f>
        <v>0</v>
      </c>
      <c r="BR41" s="194">
        <f>入力_北海道投入係数表!BR41</f>
        <v>0</v>
      </c>
      <c r="BS41" s="194">
        <f>入力_北海道投入係数表!BS41</f>
        <v>0</v>
      </c>
      <c r="BT41" s="194">
        <f>入力_北海道投入係数表!BT41</f>
        <v>0</v>
      </c>
      <c r="BU41" s="194">
        <f>入力_北海道投入係数表!BU41</f>
        <v>0</v>
      </c>
      <c r="BV41" s="194">
        <f>入力_北海道投入係数表!BV41</f>
        <v>0</v>
      </c>
      <c r="BW41" s="194">
        <f>入力_北海道投入係数表!BW41</f>
        <v>0</v>
      </c>
      <c r="BX41" s="194">
        <f>入力_北海道投入係数表!BX41</f>
        <v>0</v>
      </c>
      <c r="BY41" s="194">
        <f>入力_北海道投入係数表!BY41</f>
        <v>0</v>
      </c>
      <c r="BZ41" s="194">
        <f>入力_北海道投入係数表!BZ41</f>
        <v>0</v>
      </c>
      <c r="CA41" s="194">
        <f>入力_北海道投入係数表!CA41</f>
        <v>0</v>
      </c>
      <c r="CB41" s="194">
        <f>入力_北海道投入係数表!CB41</f>
        <v>0</v>
      </c>
      <c r="CC41" s="194">
        <f>入力_北海道投入係数表!CC41</f>
        <v>0</v>
      </c>
      <c r="CD41" s="194">
        <f>入力_北海道投入係数表!CD41</f>
        <v>0</v>
      </c>
      <c r="CE41" s="194">
        <f>入力_北海道投入係数表!CE41</f>
        <v>0</v>
      </c>
      <c r="CF41" s="194">
        <f>入力_北海道投入係数表!CF41</f>
        <v>0</v>
      </c>
      <c r="CG41" s="194">
        <f>入力_北海道投入係数表!CG41</f>
        <v>0</v>
      </c>
      <c r="CH41" s="194">
        <f>入力_北海道投入係数表!CH41</f>
        <v>0</v>
      </c>
      <c r="CI41" s="194">
        <f>入力_北海道投入係数表!CI41</f>
        <v>0</v>
      </c>
      <c r="CJ41" s="194">
        <f>入力_北海道投入係数表!CJ41</f>
        <v>0</v>
      </c>
      <c r="CK41" s="194">
        <f>入力_北海道投入係数表!CK41</f>
        <v>3.5723847591859359E-5</v>
      </c>
      <c r="CL41" s="194">
        <f>入力_北海道投入係数表!CL41</f>
        <v>0</v>
      </c>
      <c r="CM41" s="194">
        <f>入力_北海道投入係数表!CM41</f>
        <v>0</v>
      </c>
      <c r="CN41" s="194">
        <f>入力_北海道投入係数表!CN41</f>
        <v>0</v>
      </c>
      <c r="CO41" s="194">
        <f>入力_北海道投入係数表!CO41</f>
        <v>0</v>
      </c>
      <c r="CP41" s="194">
        <f>入力_北海道投入係数表!CP41</f>
        <v>0</v>
      </c>
      <c r="CQ41" s="194">
        <f>入力_北海道投入係数表!CQ41</f>
        <v>0</v>
      </c>
      <c r="CR41" s="194">
        <f>入力_北海道投入係数表!CR41</f>
        <v>0</v>
      </c>
      <c r="CS41" s="194">
        <f>入力_北海道投入係数表!CS41</f>
        <v>0</v>
      </c>
      <c r="CT41" s="194">
        <f>入力_北海道投入係数表!CT41</f>
        <v>0</v>
      </c>
      <c r="CU41" s="194">
        <f>入力_北海道投入係数表!CU41</f>
        <v>3.4982738780207136E-4</v>
      </c>
      <c r="CV41" s="194">
        <f>入力_北海道投入係数表!CV41</f>
        <v>0</v>
      </c>
      <c r="CW41" s="194">
        <f>入力_北海道投入係数表!CW41</f>
        <v>0</v>
      </c>
      <c r="CX41" s="194">
        <f>入力_北海道投入係数表!CX41</f>
        <v>0</v>
      </c>
      <c r="CY41" s="194">
        <f>入力_北海道投入係数表!CY41</f>
        <v>0</v>
      </c>
      <c r="CZ41" s="194">
        <f>入力_北海道投入係数表!CZ41</f>
        <v>0</v>
      </c>
      <c r="DA41" s="194">
        <f>入力_北海道投入係数表!DA41</f>
        <v>0</v>
      </c>
      <c r="DB41" s="194">
        <f>入力_北海道投入係数表!DB41</f>
        <v>0</v>
      </c>
      <c r="DC41" s="194">
        <f>入力_北海道投入係数表!DC41</f>
        <v>3.3543934434548729E-3</v>
      </c>
      <c r="DD41" s="194" t="str">
        <f>入力_北海道投入係数表!DD41</f>
        <v>-</v>
      </c>
      <c r="DE41" s="194" t="str">
        <f>入力_北海道投入係数表!DE41</f>
        <v>-</v>
      </c>
      <c r="DF41" s="194" t="str">
        <f>入力_北海道投入係数表!DF41</f>
        <v>-</v>
      </c>
      <c r="DG41" s="194" t="str">
        <f>入力_北海道投入係数表!DG41</f>
        <v>-</v>
      </c>
      <c r="DH41" s="194" t="str">
        <f>入力_北海道投入係数表!DH41</f>
        <v>-</v>
      </c>
      <c r="DI41" s="194" t="str">
        <f>入力_北海道投入係数表!DI41</f>
        <v>-</v>
      </c>
      <c r="DJ41" s="194" t="str">
        <f>入力_北海道投入係数表!DJ41</f>
        <v>-</v>
      </c>
      <c r="DK41" s="194" t="str">
        <f>入力_北海道投入係数表!DK41</f>
        <v>-</v>
      </c>
      <c r="DL41" s="194" t="str">
        <f>入力_北海道投入係数表!DL41</f>
        <v>-</v>
      </c>
      <c r="DM41" s="194" t="str">
        <f>入力_北海道投入係数表!DM41</f>
        <v>-</v>
      </c>
      <c r="DN41" s="194" t="str">
        <f>入力_北海道投入係数表!DN41</f>
        <v>-</v>
      </c>
      <c r="DO41" s="194" t="str">
        <f>入力_北海道投入係数表!DO41</f>
        <v>-</v>
      </c>
      <c r="DP41" s="194" t="str">
        <f>入力_北海道投入係数表!DP41</f>
        <v>-</v>
      </c>
      <c r="DQ41" s="194" t="str">
        <f>入力_北海道投入係数表!DQ41</f>
        <v>-</v>
      </c>
      <c r="DR41" s="194" t="str">
        <f>入力_北海道投入係数表!DR41</f>
        <v>-</v>
      </c>
      <c r="DS41" s="194" t="str">
        <f>入力_北海道投入係数表!DS41</f>
        <v>-</v>
      </c>
      <c r="DT41" s="242">
        <f>入力_北海道投入係数表!DT41</f>
        <v>1.0350462189303025E-3</v>
      </c>
      <c r="DU41"/>
      <c r="DV41"/>
    </row>
    <row r="42" spans="2:126" s="22" customFormat="1" x14ac:dyDescent="0.25">
      <c r="B42" s="53">
        <v>39</v>
      </c>
      <c r="C42" s="360" t="str">
        <v>非鉄金属製錬・精製</v>
      </c>
      <c r="D42" s="193">
        <f>入力_北海道投入係数表!D42</f>
        <v>0</v>
      </c>
      <c r="E42" s="194">
        <f>入力_北海道投入係数表!E42</f>
        <v>0</v>
      </c>
      <c r="F42" s="194">
        <f>入力_北海道投入係数表!F42</f>
        <v>0</v>
      </c>
      <c r="G42" s="194">
        <f>入力_北海道投入係数表!G42</f>
        <v>0</v>
      </c>
      <c r="H42" s="194">
        <f>入力_北海道投入係数表!H42</f>
        <v>0</v>
      </c>
      <c r="I42" s="194">
        <f>入力_北海道投入係数表!I42</f>
        <v>0</v>
      </c>
      <c r="J42" s="194">
        <f>入力_北海道投入係数表!J42</f>
        <v>0</v>
      </c>
      <c r="K42" s="194">
        <f>入力_北海道投入係数表!K42</f>
        <v>0</v>
      </c>
      <c r="L42" s="194">
        <f>入力_北海道投入係数表!L42</f>
        <v>0</v>
      </c>
      <c r="M42" s="194">
        <f>入力_北海道投入係数表!M42</f>
        <v>0</v>
      </c>
      <c r="N42" s="194">
        <f>入力_北海道投入係数表!N42</f>
        <v>0</v>
      </c>
      <c r="O42" s="194">
        <f>入力_北海道投入係数表!O42</f>
        <v>0</v>
      </c>
      <c r="P42" s="194">
        <f>入力_北海道投入係数表!P42</f>
        <v>0</v>
      </c>
      <c r="Q42" s="194">
        <f>入力_北海道投入係数表!Q42</f>
        <v>0</v>
      </c>
      <c r="R42" s="194">
        <f>入力_北海道投入係数表!R42</f>
        <v>0</v>
      </c>
      <c r="S42" s="194">
        <f>入力_北海道投入係数表!S42</f>
        <v>0</v>
      </c>
      <c r="T42" s="194">
        <f>入力_北海道投入係数表!T42</f>
        <v>1.6411064339577742E-5</v>
      </c>
      <c r="U42" s="194">
        <f>入力_北海道投入係数表!U42</f>
        <v>2.2251891410769915E-4</v>
      </c>
      <c r="V42" s="194">
        <f>入力_北海道投入係数表!V42</f>
        <v>0</v>
      </c>
      <c r="W42" s="194">
        <f>入力_北海道投入係数表!W42</f>
        <v>0</v>
      </c>
      <c r="X42" s="194">
        <f>入力_北海道投入係数表!X42</f>
        <v>-4.3534614966013317E-4</v>
      </c>
      <c r="Y42" s="194">
        <f>入力_北海道投入係数表!Y42</f>
        <v>0</v>
      </c>
      <c r="Z42" s="194">
        <f>入力_北海道投入係数表!Z42</f>
        <v>1.4243943191311613E-2</v>
      </c>
      <c r="AA42" s="194">
        <f>入力_北海道投入係数表!AA42</f>
        <v>1.4725154982256189E-5</v>
      </c>
      <c r="AB42" s="194">
        <f>入力_北海道投入係数表!AB42</f>
        <v>0</v>
      </c>
      <c r="AC42" s="194">
        <f>入力_北海道投入係数表!AC42</f>
        <v>4.4169611307420496E-3</v>
      </c>
      <c r="AD42" s="194">
        <f>入力_北海道投入係数表!AD42</f>
        <v>0</v>
      </c>
      <c r="AE42" s="194">
        <f>入力_北海道投入係数表!AE42</f>
        <v>5.0969803835133345E-4</v>
      </c>
      <c r="AF42" s="194">
        <f>入力_北海道投入係数表!AF42</f>
        <v>0</v>
      </c>
      <c r="AG42" s="194">
        <f>入力_北海道投入係数表!AG42</f>
        <v>0</v>
      </c>
      <c r="AH42" s="194">
        <f>入力_北海道投入係数表!AH42</f>
        <v>3.6445192038127277E-3</v>
      </c>
      <c r="AI42" s="194">
        <f>入力_北海道投入係数表!AI42</f>
        <v>0</v>
      </c>
      <c r="AJ42" s="194">
        <f>入力_北海道投入係数表!AJ42</f>
        <v>8.4086444007858543E-2</v>
      </c>
      <c r="AK42" s="194">
        <f>入力_北海道投入係数表!AK42</f>
        <v>1.0985533453887884E-2</v>
      </c>
      <c r="AL42" s="194">
        <f>入力_北海道投入係数表!AL42</f>
        <v>6.4252670055400078E-3</v>
      </c>
      <c r="AM42" s="194">
        <f>入力_北海道投入係数表!AM42</f>
        <v>1.098981313262393E-3</v>
      </c>
      <c r="AN42" s="194">
        <f>入力_北海道投入係数表!AN42</f>
        <v>4.2913850445231198E-4</v>
      </c>
      <c r="AO42" s="194">
        <f>入力_北海道投入係数表!AO42</f>
        <v>-1.7800720929197632E-4</v>
      </c>
      <c r="AP42" s="194">
        <f>入力_北海道投入係数表!AP42</f>
        <v>0.42907460774895934</v>
      </c>
      <c r="AQ42" s="194">
        <f>入力_北海道投入係数表!AQ42</f>
        <v>0.51865403931697518</v>
      </c>
      <c r="AR42" s="194">
        <f>入力_北海道投入係数表!AR42</f>
        <v>2.4749979375017186E-4</v>
      </c>
      <c r="AS42" s="194">
        <f>入力_北海道投入係数表!AS42</f>
        <v>2.1304257896758563E-2</v>
      </c>
      <c r="AT42" s="194">
        <f>入力_北海道投入係数表!AT42</f>
        <v>7.106358498866367E-4</v>
      </c>
      <c r="AU42" s="194">
        <f>入力_北海道投入係数表!AU42</f>
        <v>1.0618460582202424E-3</v>
      </c>
      <c r="AV42" s="194">
        <f>入力_北海道投入係数表!AV42</f>
        <v>1.8005363299706294E-2</v>
      </c>
      <c r="AW42" s="194">
        <f>入力_北海道投入係数表!AW42</f>
        <v>2.1680612649458506E-2</v>
      </c>
      <c r="AX42" s="194">
        <f>入力_北海道投入係数表!AX42</f>
        <v>2.4708693617126104E-2</v>
      </c>
      <c r="AY42" s="194">
        <f>入力_北海道投入係数表!AY42</f>
        <v>7.369252171297515E-3</v>
      </c>
      <c r="AZ42" s="194">
        <f>入力_北海道投入係数表!AZ42</f>
        <v>6.8775790921595599E-4</v>
      </c>
      <c r="BA42" s="194">
        <f>入力_北海道投入係数表!BA42</f>
        <v>9.1033227127901685E-4</v>
      </c>
      <c r="BB42" s="194">
        <f>入力_北海道投入係数表!BB42</f>
        <v>3.0303030303030304E-2</v>
      </c>
      <c r="BC42" s="194">
        <f>入力_北海道投入係数表!BC42</f>
        <v>1.1244739068507234E-3</v>
      </c>
      <c r="BD42" s="194">
        <f>入力_北海道投入係数表!BD42</f>
        <v>0</v>
      </c>
      <c r="BE42" s="194">
        <f>入力_北海道投入係数表!BE42</f>
        <v>-2.7190801740211313E-4</v>
      </c>
      <c r="BF42" s="194">
        <f>入力_北海道投入係数表!BF42</f>
        <v>4.7976065872755618E-3</v>
      </c>
      <c r="BG42" s="194">
        <f>入力_北海道投入係数表!BG42</f>
        <v>7.3852126941255911E-4</v>
      </c>
      <c r="BH42" s="194">
        <f>入力_北海道投入係数表!BH42</f>
        <v>5.6165630507621093E-4</v>
      </c>
      <c r="BI42" s="194">
        <f>入力_北海道投入係数表!BI42</f>
        <v>1.2442353523785941E-2</v>
      </c>
      <c r="BJ42" s="194">
        <f>入力_北海道投入係数表!BJ42</f>
        <v>0</v>
      </c>
      <c r="BK42" s="194">
        <f>入力_北海道投入係数表!BK42</f>
        <v>6.4134719559486098E-5</v>
      </c>
      <c r="BL42" s="194">
        <f>入力_北海道投入係数表!BL42</f>
        <v>0</v>
      </c>
      <c r="BM42" s="194">
        <f>入力_北海道投入係数表!BM42</f>
        <v>-2.1328874176705455E-6</v>
      </c>
      <c r="BN42" s="194">
        <f>入力_北海道投入係数表!BN42</f>
        <v>-6.8832125329533802E-6</v>
      </c>
      <c r="BO42" s="194">
        <f>入力_北海道投入係数表!BO42</f>
        <v>1.8106883540703578E-5</v>
      </c>
      <c r="BP42" s="194">
        <f>入力_北海道投入係数表!BP42</f>
        <v>0</v>
      </c>
      <c r="BQ42" s="194">
        <f>入力_北海道投入係数表!BQ42</f>
        <v>1.7577163748857486E-5</v>
      </c>
      <c r="BR42" s="194">
        <f>入力_北海道投入係数表!BR42</f>
        <v>0</v>
      </c>
      <c r="BS42" s="194">
        <f>入力_北海道投入係数表!BS42</f>
        <v>0</v>
      </c>
      <c r="BT42" s="194">
        <f>入力_北海道投入係数表!BT42</f>
        <v>0</v>
      </c>
      <c r="BU42" s="194">
        <f>入力_北海道投入係数表!BU42</f>
        <v>0</v>
      </c>
      <c r="BV42" s="194">
        <f>入力_北海道投入係数表!BV42</f>
        <v>0</v>
      </c>
      <c r="BW42" s="194">
        <f>入力_北海道投入係数表!BW42</f>
        <v>0</v>
      </c>
      <c r="BX42" s="194">
        <f>入力_北海道投入係数表!BX42</f>
        <v>0</v>
      </c>
      <c r="BY42" s="194">
        <f>入力_北海道投入係数表!BY42</f>
        <v>0</v>
      </c>
      <c r="BZ42" s="194">
        <f>入力_北海道投入係数表!BZ42</f>
        <v>0</v>
      </c>
      <c r="CA42" s="194">
        <f>入力_北海道投入係数表!CA42</f>
        <v>0</v>
      </c>
      <c r="CB42" s="194">
        <f>入力_北海道投入係数表!CB42</f>
        <v>0</v>
      </c>
      <c r="CC42" s="194">
        <f>入力_北海道投入係数表!CC42</f>
        <v>0</v>
      </c>
      <c r="CD42" s="194">
        <f>入力_北海道投入係数表!CD42</f>
        <v>0</v>
      </c>
      <c r="CE42" s="194">
        <f>入力_北海道投入係数表!CE42</f>
        <v>0</v>
      </c>
      <c r="CF42" s="194">
        <f>入力_北海道投入係数表!CF42</f>
        <v>0</v>
      </c>
      <c r="CG42" s="194">
        <f>入力_北海道投入係数表!CG42</f>
        <v>0</v>
      </c>
      <c r="CH42" s="194">
        <f>入力_北海道投入係数表!CH42</f>
        <v>0</v>
      </c>
      <c r="CI42" s="194">
        <f>入力_北海道投入係数表!CI42</f>
        <v>0</v>
      </c>
      <c r="CJ42" s="194">
        <f>入力_北海道投入係数表!CJ42</f>
        <v>2.0298169425615221E-4</v>
      </c>
      <c r="CK42" s="194">
        <f>入力_北海道投入係数表!CK42</f>
        <v>1.1777092612700887E-6</v>
      </c>
      <c r="CL42" s="194">
        <f>入力_北海道投入係数表!CL42</f>
        <v>0</v>
      </c>
      <c r="CM42" s="194">
        <f>入力_北海道投入係数表!CM42</f>
        <v>2.3754238646958565E-5</v>
      </c>
      <c r="CN42" s="194">
        <f>入力_北海道投入係数表!CN42</f>
        <v>0</v>
      </c>
      <c r="CO42" s="194">
        <f>入力_北海道投入係数表!CO42</f>
        <v>0</v>
      </c>
      <c r="CP42" s="194">
        <f>入力_北海道投入係数表!CP42</f>
        <v>0</v>
      </c>
      <c r="CQ42" s="194">
        <f>入力_北海道投入係数表!CQ42</f>
        <v>0</v>
      </c>
      <c r="CR42" s="194">
        <f>入力_北海道投入係数表!CR42</f>
        <v>0</v>
      </c>
      <c r="CS42" s="194">
        <f>入力_北海道投入係数表!CS42</f>
        <v>0</v>
      </c>
      <c r="CT42" s="194">
        <f>入力_北海道投入係数表!CT42</f>
        <v>0</v>
      </c>
      <c r="CU42" s="194">
        <f>入力_北海道投入係数表!CU42</f>
        <v>0</v>
      </c>
      <c r="CV42" s="194">
        <f>入力_北海道投入係数表!CV42</f>
        <v>0</v>
      </c>
      <c r="CW42" s="194">
        <f>入力_北海道投入係数表!CW42</f>
        <v>0</v>
      </c>
      <c r="CX42" s="194">
        <f>入力_北海道投入係数表!CX42</f>
        <v>0</v>
      </c>
      <c r="CY42" s="194">
        <f>入力_北海道投入係数表!CY42</f>
        <v>0</v>
      </c>
      <c r="CZ42" s="194">
        <f>入力_北海道投入係数表!CZ42</f>
        <v>0</v>
      </c>
      <c r="DA42" s="194">
        <f>入力_北海道投入係数表!DA42</f>
        <v>4.5457438200612767E-5</v>
      </c>
      <c r="DB42" s="194">
        <f>入力_北海道投入係数表!DB42</f>
        <v>0</v>
      </c>
      <c r="DC42" s="194">
        <f>入力_北海道投入係数表!DC42</f>
        <v>2.5322879399152522E-3</v>
      </c>
      <c r="DD42" s="194" t="str">
        <f>入力_北海道投入係数表!DD42</f>
        <v>-</v>
      </c>
      <c r="DE42" s="194" t="str">
        <f>入力_北海道投入係数表!DE42</f>
        <v>-</v>
      </c>
      <c r="DF42" s="194" t="str">
        <f>入力_北海道投入係数表!DF42</f>
        <v>-</v>
      </c>
      <c r="DG42" s="194" t="str">
        <f>入力_北海道投入係数表!DG42</f>
        <v>-</v>
      </c>
      <c r="DH42" s="194" t="str">
        <f>入力_北海道投入係数表!DH42</f>
        <v>-</v>
      </c>
      <c r="DI42" s="194" t="str">
        <f>入力_北海道投入係数表!DI42</f>
        <v>-</v>
      </c>
      <c r="DJ42" s="194" t="str">
        <f>入力_北海道投入係数表!DJ42</f>
        <v>-</v>
      </c>
      <c r="DK42" s="194" t="str">
        <f>入力_北海道投入係数表!DK42</f>
        <v>-</v>
      </c>
      <c r="DL42" s="194" t="str">
        <f>入力_北海道投入係数表!DL42</f>
        <v>-</v>
      </c>
      <c r="DM42" s="194" t="str">
        <f>入力_北海道投入係数表!DM42</f>
        <v>-</v>
      </c>
      <c r="DN42" s="194" t="str">
        <f>入力_北海道投入係数表!DN42</f>
        <v>-</v>
      </c>
      <c r="DO42" s="194" t="str">
        <f>入力_北海道投入係数表!DO42</f>
        <v>-</v>
      </c>
      <c r="DP42" s="194" t="str">
        <f>入力_北海道投入係数表!DP42</f>
        <v>-</v>
      </c>
      <c r="DQ42" s="194" t="str">
        <f>入力_北海道投入係数表!DQ42</f>
        <v>-</v>
      </c>
      <c r="DR42" s="194" t="str">
        <f>入力_北海道投入係数表!DR42</f>
        <v>-</v>
      </c>
      <c r="DS42" s="194" t="str">
        <f>入力_北海道投入係数表!DS42</f>
        <v>-</v>
      </c>
      <c r="DT42" s="242">
        <f>入力_北海道投入係数表!DT42</f>
        <v>6.3573039817321005E-4</v>
      </c>
      <c r="DU42"/>
      <c r="DV42"/>
    </row>
    <row r="43" spans="2:126" s="22" customFormat="1" x14ac:dyDescent="0.25">
      <c r="B43" s="53">
        <v>40</v>
      </c>
      <c r="C43" s="362" t="str">
        <v>非鉄金属加工製品</v>
      </c>
      <c r="D43" s="199">
        <f>入力_北海道投入係数表!D43</f>
        <v>0</v>
      </c>
      <c r="E43" s="200">
        <f>入力_北海道投入係数表!E43</f>
        <v>0</v>
      </c>
      <c r="F43" s="200">
        <f>入力_北海道投入係数表!F43</f>
        <v>0</v>
      </c>
      <c r="G43" s="200">
        <f>入力_北海道投入係数表!G43</f>
        <v>0</v>
      </c>
      <c r="H43" s="200">
        <f>入力_北海道投入係数表!H43</f>
        <v>0</v>
      </c>
      <c r="I43" s="200">
        <f>入力_北海道投入係数表!I43</f>
        <v>0</v>
      </c>
      <c r="J43" s="200">
        <f>入力_北海道投入係数表!J43</f>
        <v>9.9223575521543923E-5</v>
      </c>
      <c r="K43" s="200">
        <f>入力_北海道投入係数表!K43</f>
        <v>2.5694883455350042E-3</v>
      </c>
      <c r="L43" s="200">
        <f>入力_北海道投入係数表!L43</f>
        <v>4.7456113065186354E-4</v>
      </c>
      <c r="M43" s="200">
        <f>入力_北海道投入係数表!M43</f>
        <v>3.1782972663169963E-4</v>
      </c>
      <c r="N43" s="200">
        <f>入力_北海道投入係数表!N43</f>
        <v>0</v>
      </c>
      <c r="O43" s="200">
        <f>入力_北海道投入係数表!O43</f>
        <v>2.7301746640430564E-3</v>
      </c>
      <c r="P43" s="200">
        <f>入力_北海道投入係数表!P43</f>
        <v>4.2866973490659549E-3</v>
      </c>
      <c r="Q43" s="200">
        <f>入力_北海道投入係数表!Q43</f>
        <v>0</v>
      </c>
      <c r="R43" s="200">
        <f>入力_北海道投入係数表!R43</f>
        <v>0</v>
      </c>
      <c r="S43" s="200">
        <f>入力_北海道投入係数表!S43</f>
        <v>0</v>
      </c>
      <c r="T43" s="200">
        <f>入力_北海道投入係数表!T43</f>
        <v>4.4309873716859906E-4</v>
      </c>
      <c r="U43" s="200">
        <f>入力_北海道投入係数表!U43</f>
        <v>8.8451268357810416E-3</v>
      </c>
      <c r="V43" s="200">
        <f>入力_北海道投入係数表!V43</f>
        <v>4.7337726274331593E-6</v>
      </c>
      <c r="W43" s="200">
        <f>入力_北海道投入係数表!W43</f>
        <v>6.0165455001253451E-4</v>
      </c>
      <c r="X43" s="200">
        <f>入力_北海道投入係数表!X43</f>
        <v>3.4530865052587838E-3</v>
      </c>
      <c r="Y43" s="200">
        <f>入力_北海道投入係数表!Y43</f>
        <v>0</v>
      </c>
      <c r="Z43" s="200">
        <f>入力_北海道投入係数表!Z43</f>
        <v>0</v>
      </c>
      <c r="AA43" s="200">
        <f>入力_北海道投入係数表!AA43</f>
        <v>0</v>
      </c>
      <c r="AB43" s="200">
        <f>入力_北海道投入係数表!AB43</f>
        <v>5.6740807989105766E-5</v>
      </c>
      <c r="AC43" s="200">
        <f>入力_北海道投入係数表!AC43</f>
        <v>1.1042402826855124E-3</v>
      </c>
      <c r="AD43" s="200">
        <f>入力_北海道投入係数表!AD43</f>
        <v>1.2401418412230898E-5</v>
      </c>
      <c r="AE43" s="200">
        <f>入力_北海道投入係数表!AE43</f>
        <v>2.9479832488428477E-3</v>
      </c>
      <c r="AF43" s="200">
        <f>入力_北海道投入係数表!AF43</f>
        <v>1.3018008244738556E-3</v>
      </c>
      <c r="AG43" s="200">
        <f>入力_北海道投入係数表!AG43</f>
        <v>1.5912707433507615E-3</v>
      </c>
      <c r="AH43" s="200">
        <f>入力_北海道投入係数表!AH43</f>
        <v>1.1213905242500701E-3</v>
      </c>
      <c r="AI43" s="200">
        <f>入力_北海道投入係数表!AI43</f>
        <v>1.3914215201646271E-4</v>
      </c>
      <c r="AJ43" s="200">
        <f>入力_北海道投入係数表!AJ43</f>
        <v>4.7151277013752456E-3</v>
      </c>
      <c r="AK43" s="200">
        <f>入力_北海道投入係数表!AK43</f>
        <v>4.7016274864376132E-3</v>
      </c>
      <c r="AL43" s="200">
        <f>入力_北海道投入係数表!AL43</f>
        <v>0</v>
      </c>
      <c r="AM43" s="200">
        <f>入力_北海道投入係数表!AM43</f>
        <v>3.2442252790033737E-5</v>
      </c>
      <c r="AN43" s="200">
        <f>入力_北海道投入係数表!AN43</f>
        <v>0</v>
      </c>
      <c r="AO43" s="200">
        <f>入力_北海道投入係数表!AO43</f>
        <v>0</v>
      </c>
      <c r="AP43" s="200">
        <f>入力_北海道投入係数表!AP43</f>
        <v>4.0025616394492479E-3</v>
      </c>
      <c r="AQ43" s="200">
        <f>入力_北海道投入係数表!AQ43</f>
        <v>2.8698522026115655E-2</v>
      </c>
      <c r="AR43" s="200">
        <f>入力_北海道投入係数表!AR43</f>
        <v>6.545911211740657E-2</v>
      </c>
      <c r="AS43" s="200">
        <f>入力_北海道投入係数表!AS43</f>
        <v>4.5651981207339772E-2</v>
      </c>
      <c r="AT43" s="200">
        <f>入力_北海道投入係数表!AT43</f>
        <v>3.2452370478156405E-2</v>
      </c>
      <c r="AU43" s="200">
        <f>入力_北海道投入係数表!AU43</f>
        <v>1.5448565212887184E-2</v>
      </c>
      <c r="AV43" s="200">
        <f>入力_北海道投入係数表!AV43</f>
        <v>3.1158217341335719E-2</v>
      </c>
      <c r="AW43" s="200">
        <f>入力_北海道投入係数表!AW43</f>
        <v>1.8592325188322933E-2</v>
      </c>
      <c r="AX43" s="200">
        <f>入力_北海道投入係数表!AX43</f>
        <v>5.7830167762914789E-2</v>
      </c>
      <c r="AY43" s="200">
        <f>入力_北海道投入係数表!AY43</f>
        <v>7.3354137684701282E-2</v>
      </c>
      <c r="AZ43" s="200">
        <f>入力_北海道投入係数表!AZ43</f>
        <v>4.4016506189821183E-2</v>
      </c>
      <c r="BA43" s="200">
        <f>入力_北海道投入係数表!BA43</f>
        <v>2.548930359581247E-2</v>
      </c>
      <c r="BB43" s="200">
        <f>入力_北海道投入係数表!BB43</f>
        <v>5.6677890011223343E-2</v>
      </c>
      <c r="BC43" s="200">
        <f>入力_北海道投入係数表!BC43</f>
        <v>3.1431723015303552E-2</v>
      </c>
      <c r="BD43" s="200">
        <f>入力_北海道投入係数表!BD43</f>
        <v>1.5263846489315308E-2</v>
      </c>
      <c r="BE43" s="200">
        <f>入力_北海道投入係数表!BE43</f>
        <v>8.1183965195773776E-3</v>
      </c>
      <c r="BF43" s="200">
        <f>入力_北海道投入係数表!BF43</f>
        <v>2.5129036750205516E-2</v>
      </c>
      <c r="BG43" s="200">
        <f>入力_北海道投入係数表!BG43</f>
        <v>1.350438892640108E-2</v>
      </c>
      <c r="BH43" s="200">
        <f>入力_北海道投入係数表!BH43</f>
        <v>3.7185520887804313E-3</v>
      </c>
      <c r="BI43" s="200">
        <f>入力_北海道投入係数表!BI43</f>
        <v>1.8632579157510293E-2</v>
      </c>
      <c r="BJ43" s="200">
        <f>入力_北海道投入係数表!BJ43</f>
        <v>0</v>
      </c>
      <c r="BK43" s="200">
        <f>入力_北海道投入係数表!BK43</f>
        <v>7.7603010666978181E-3</v>
      </c>
      <c r="BL43" s="200">
        <f>入力_北海道投入係数表!BL43</f>
        <v>6.3234364200526463E-3</v>
      </c>
      <c r="BM43" s="200">
        <f>入力_北海道投入係数表!BM43</f>
        <v>2.4453554243592805E-3</v>
      </c>
      <c r="BN43" s="200">
        <f>入力_北海道投入係数表!BN43</f>
        <v>3.5379712419380371E-2</v>
      </c>
      <c r="BO43" s="200">
        <f>入力_北海道投入係数表!BO43</f>
        <v>1.5627633332822627E-3</v>
      </c>
      <c r="BP43" s="200">
        <f>入力_北海道投入係数表!BP43</f>
        <v>0</v>
      </c>
      <c r="BQ43" s="200">
        <f>入力_北海道投入係数表!BQ43</f>
        <v>2.2850312873514729E-4</v>
      </c>
      <c r="BR43" s="200">
        <f>入力_北海道投入係数表!BR43</f>
        <v>1.0750434048774719E-5</v>
      </c>
      <c r="BS43" s="200">
        <f>入力_北海道投入係数表!BS43</f>
        <v>1.8001098873050608E-5</v>
      </c>
      <c r="BT43" s="200">
        <f>入力_北海道投入係数表!BT43</f>
        <v>0</v>
      </c>
      <c r="BU43" s="200">
        <f>入力_北海道投入係数表!BU43</f>
        <v>0</v>
      </c>
      <c r="BV43" s="200">
        <f>入力_北海道投入係数表!BV43</f>
        <v>0</v>
      </c>
      <c r="BW43" s="200">
        <f>入力_北海道投入係数表!BW43</f>
        <v>0</v>
      </c>
      <c r="BX43" s="200">
        <f>入力_北海道投入係数表!BX43</f>
        <v>0</v>
      </c>
      <c r="BY43" s="200">
        <f>入力_北海道投入係数表!BY43</f>
        <v>0</v>
      </c>
      <c r="BZ43" s="200">
        <f>入力_北海道投入係数表!BZ43</f>
        <v>1.0122262470265854E-4</v>
      </c>
      <c r="CA43" s="200">
        <f>入力_北海道投入係数表!CA43</f>
        <v>0</v>
      </c>
      <c r="CB43" s="200">
        <f>入力_北海道投入係数表!CB43</f>
        <v>0</v>
      </c>
      <c r="CC43" s="200">
        <f>入力_北海道投入係数表!CC43</f>
        <v>0</v>
      </c>
      <c r="CD43" s="200">
        <f>入力_北海道投入係数表!CD43</f>
        <v>9.492439272119757E-6</v>
      </c>
      <c r="CE43" s="200">
        <f>入力_北海道投入係数表!CE43</f>
        <v>0</v>
      </c>
      <c r="CF43" s="200">
        <f>入力_北海道投入係数表!CF43</f>
        <v>0</v>
      </c>
      <c r="CG43" s="200">
        <f>入力_北海道投入係数表!CG43</f>
        <v>0</v>
      </c>
      <c r="CH43" s="200">
        <f>入力_北海道投入係数表!CH43</f>
        <v>0</v>
      </c>
      <c r="CI43" s="200">
        <f>入力_北海道投入係数表!CI43</f>
        <v>0</v>
      </c>
      <c r="CJ43" s="200">
        <f>入力_北海道投入係数表!CJ43</f>
        <v>5.5018722390483363E-4</v>
      </c>
      <c r="CK43" s="200">
        <f>入力_北海道投入係数表!CK43</f>
        <v>2.9639016408630569E-4</v>
      </c>
      <c r="CL43" s="200">
        <f>入力_北海道投入係数表!CL43</f>
        <v>0</v>
      </c>
      <c r="CM43" s="200">
        <f>入力_北海道投入係数表!CM43</f>
        <v>5.9385596617396418E-5</v>
      </c>
      <c r="CN43" s="200">
        <f>入力_北海道投入係数表!CN43</f>
        <v>2.0092317292515509E-3</v>
      </c>
      <c r="CO43" s="200">
        <f>入力_北海道投入係数表!CO43</f>
        <v>0</v>
      </c>
      <c r="CP43" s="200">
        <f>入力_北海道投入係数表!CP43</f>
        <v>1.2100531213320265E-4</v>
      </c>
      <c r="CQ43" s="200">
        <f>入力_北海道投入係数表!CQ43</f>
        <v>4.1490944328433581E-4</v>
      </c>
      <c r="CR43" s="200">
        <f>入力_北海道投入係数表!CR43</f>
        <v>1.9843156384742266E-4</v>
      </c>
      <c r="CS43" s="200">
        <f>入力_北海道投入係数表!CS43</f>
        <v>0</v>
      </c>
      <c r="CT43" s="200">
        <f>入力_北海道投入係数表!CT43</f>
        <v>0</v>
      </c>
      <c r="CU43" s="200">
        <f>入力_北海道投入係数表!CU43</f>
        <v>2.4193325661680093E-3</v>
      </c>
      <c r="CV43" s="200">
        <f>入力_北海道投入係数表!CV43</f>
        <v>3.2130225494995715E-5</v>
      </c>
      <c r="CW43" s="200">
        <f>入力_北海道投入係数表!CW43</f>
        <v>6.4585755299157051E-4</v>
      </c>
      <c r="CX43" s="200">
        <f>入力_北海道投入係数表!CX43</f>
        <v>3.8227735362130665E-4</v>
      </c>
      <c r="CY43" s="200">
        <f>入力_北海道投入係数表!CY43</f>
        <v>6.8245470982380258E-4</v>
      </c>
      <c r="CZ43" s="200">
        <f>入力_北海道投入係数表!CZ43</f>
        <v>0</v>
      </c>
      <c r="DA43" s="200">
        <f>入力_北海道投入係数表!DA43</f>
        <v>4.7730310110643404E-4</v>
      </c>
      <c r="DB43" s="200">
        <f>入力_北海道投入係数表!DB43</f>
        <v>1.0094424933229586E-3</v>
      </c>
      <c r="DC43" s="200">
        <f>入力_北海道投入係数表!DC43</f>
        <v>5.9831011646494636E-3</v>
      </c>
      <c r="DD43" s="200" t="str">
        <f>入力_北海道投入係数表!DD43</f>
        <v>-</v>
      </c>
      <c r="DE43" s="200" t="str">
        <f>入力_北海道投入係数表!DE43</f>
        <v>-</v>
      </c>
      <c r="DF43" s="200" t="str">
        <f>入力_北海道投入係数表!DF43</f>
        <v>-</v>
      </c>
      <c r="DG43" s="200" t="str">
        <f>入力_北海道投入係数表!DG43</f>
        <v>-</v>
      </c>
      <c r="DH43" s="200" t="str">
        <f>入力_北海道投入係数表!DH43</f>
        <v>-</v>
      </c>
      <c r="DI43" s="200" t="str">
        <f>入力_北海道投入係数表!DI43</f>
        <v>-</v>
      </c>
      <c r="DJ43" s="200" t="str">
        <f>入力_北海道投入係数表!DJ43</f>
        <v>-</v>
      </c>
      <c r="DK43" s="200" t="str">
        <f>入力_北海道投入係数表!DK43</f>
        <v>-</v>
      </c>
      <c r="DL43" s="200" t="str">
        <f>入力_北海道投入係数表!DL43</f>
        <v>-</v>
      </c>
      <c r="DM43" s="200" t="str">
        <f>入力_北海道投入係数表!DM43</f>
        <v>-</v>
      </c>
      <c r="DN43" s="200" t="str">
        <f>入力_北海道投入係数表!DN43</f>
        <v>-</v>
      </c>
      <c r="DO43" s="200" t="str">
        <f>入力_北海道投入係数表!DO43</f>
        <v>-</v>
      </c>
      <c r="DP43" s="200" t="str">
        <f>入力_北海道投入係数表!DP43</f>
        <v>-</v>
      </c>
      <c r="DQ43" s="200" t="str">
        <f>入力_北海道投入係数表!DQ43</f>
        <v>-</v>
      </c>
      <c r="DR43" s="200" t="str">
        <f>入力_北海道投入係数表!DR43</f>
        <v>-</v>
      </c>
      <c r="DS43" s="200" t="str">
        <f>入力_北海道投入係数表!DS43</f>
        <v>-</v>
      </c>
      <c r="DT43" s="244">
        <f>入力_北海道投入係数表!DT43</f>
        <v>2.1577464010604096E-3</v>
      </c>
      <c r="DU43"/>
      <c r="DV43"/>
    </row>
    <row r="44" spans="2:126" s="22" customFormat="1" x14ac:dyDescent="0.25">
      <c r="B44" s="53">
        <v>41</v>
      </c>
      <c r="C44" s="360" t="str">
        <v>建設・建築用金属製品</v>
      </c>
      <c r="D44" s="193">
        <f>入力_北海道投入係数表!D44</f>
        <v>0</v>
      </c>
      <c r="E44" s="194">
        <f>入力_北海道投入係数表!E44</f>
        <v>0</v>
      </c>
      <c r="F44" s="194">
        <f>入力_北海道投入係数表!F44</f>
        <v>0</v>
      </c>
      <c r="G44" s="194">
        <f>入力_北海道投入係数表!G44</f>
        <v>0</v>
      </c>
      <c r="H44" s="194">
        <f>入力_北海道投入係数表!H44</f>
        <v>7.5461934844009402E-5</v>
      </c>
      <c r="I44" s="194">
        <f>入力_北海道投入係数表!I44</f>
        <v>3.2179810881726817E-4</v>
      </c>
      <c r="J44" s="194">
        <f>入力_北海道投入係数表!J44</f>
        <v>0</v>
      </c>
      <c r="K44" s="194">
        <f>入力_北海道投入係数表!K44</f>
        <v>8.9728164447254119E-4</v>
      </c>
      <c r="L44" s="194">
        <f>入力_北海道投入係数表!L44</f>
        <v>0</v>
      </c>
      <c r="M44" s="194">
        <f>入力_北海道投入係数表!M44</f>
        <v>0</v>
      </c>
      <c r="N44" s="194">
        <f>入力_北海道投入係数表!N44</f>
        <v>0</v>
      </c>
      <c r="O44" s="194">
        <f>入力_北海道投入係数表!O44</f>
        <v>0</v>
      </c>
      <c r="P44" s="194">
        <f>入力_北海道投入係数表!P44</f>
        <v>0</v>
      </c>
      <c r="Q44" s="194">
        <f>入力_北海道投入係数表!Q44</f>
        <v>0</v>
      </c>
      <c r="R44" s="194">
        <f>入力_北海道投入係数表!R44</f>
        <v>0</v>
      </c>
      <c r="S44" s="194">
        <f>入力_北海道投入係数表!S44</f>
        <v>0</v>
      </c>
      <c r="T44" s="194">
        <f>入力_北海道投入係数表!T44</f>
        <v>2.4616596509366614E-5</v>
      </c>
      <c r="U44" s="194">
        <f>入力_北海道投入係数表!U44</f>
        <v>6.3974187805963508E-4</v>
      </c>
      <c r="V44" s="194">
        <f>入力_北海道投入係数表!V44</f>
        <v>0</v>
      </c>
      <c r="W44" s="194">
        <f>入力_北海道投入係数表!W44</f>
        <v>0</v>
      </c>
      <c r="X44" s="194">
        <f>入力_北海道投入係数表!X44</f>
        <v>0</v>
      </c>
      <c r="Y44" s="194">
        <f>入力_北海道投入係数表!Y44</f>
        <v>0</v>
      </c>
      <c r="Z44" s="194">
        <f>入力_北海道投入係数表!Z44</f>
        <v>0</v>
      </c>
      <c r="AA44" s="194">
        <f>入力_北海道投入係数表!AA44</f>
        <v>0</v>
      </c>
      <c r="AB44" s="194">
        <f>入力_北海道投入係数表!AB44</f>
        <v>0</v>
      </c>
      <c r="AC44" s="194">
        <f>入力_北海道投入係数表!AC44</f>
        <v>0</v>
      </c>
      <c r="AD44" s="194">
        <f>入力_北海道投入係数表!AD44</f>
        <v>0</v>
      </c>
      <c r="AE44" s="194">
        <f>入力_北海道投入係数表!AE44</f>
        <v>0</v>
      </c>
      <c r="AF44" s="194">
        <f>入力_北海道投入係数表!AF44</f>
        <v>0</v>
      </c>
      <c r="AG44" s="194">
        <f>入力_北海道投入係数表!AG44</f>
        <v>0</v>
      </c>
      <c r="AH44" s="194">
        <f>入力_北海道投入係数表!AH44</f>
        <v>0</v>
      </c>
      <c r="AI44" s="194">
        <f>入力_北海道投入係数表!AI44</f>
        <v>3.661635579380598E-5</v>
      </c>
      <c r="AJ44" s="194">
        <f>入力_北海道投入係数表!AJ44</f>
        <v>0</v>
      </c>
      <c r="AK44" s="194">
        <f>入力_北海道投入係数表!AK44</f>
        <v>0</v>
      </c>
      <c r="AL44" s="194">
        <f>入力_北海道投入係数表!AL44</f>
        <v>0</v>
      </c>
      <c r="AM44" s="194">
        <f>入力_北海道投入係数表!AM44</f>
        <v>0</v>
      </c>
      <c r="AN44" s="194">
        <f>入力_北海道投入係数表!AN44</f>
        <v>0</v>
      </c>
      <c r="AO44" s="194">
        <f>入力_北海道投入係数表!AO44</f>
        <v>0</v>
      </c>
      <c r="AP44" s="194">
        <f>入力_北海道投入係数表!AP44</f>
        <v>0</v>
      </c>
      <c r="AQ44" s="194">
        <f>入力_北海道投入係数表!AQ44</f>
        <v>0</v>
      </c>
      <c r="AR44" s="194">
        <f>入力_北海道投入係数表!AR44</f>
        <v>2.4594146171544855E-2</v>
      </c>
      <c r="AS44" s="194">
        <f>入力_北海道投入係数表!AS44</f>
        <v>7.5347930148036524E-4</v>
      </c>
      <c r="AT44" s="194">
        <f>入力_北海道投入係数表!AT44</f>
        <v>6.7679604751108254E-4</v>
      </c>
      <c r="AU44" s="194">
        <f>入力_北海道投入係数表!AU44</f>
        <v>9.0645395213923135E-5</v>
      </c>
      <c r="AV44" s="194">
        <f>入力_北海道投入係数表!AV44</f>
        <v>0</v>
      </c>
      <c r="AW44" s="194">
        <f>入力_北海道投入係数表!AW44</f>
        <v>0</v>
      </c>
      <c r="AX44" s="194">
        <f>入力_北海道投入係数表!AX44</f>
        <v>4.9269578498755944E-5</v>
      </c>
      <c r="AY44" s="194">
        <f>入力_北海道投入係数表!AY44</f>
        <v>0</v>
      </c>
      <c r="AZ44" s="194">
        <f>入力_北海道投入係数表!AZ44</f>
        <v>0</v>
      </c>
      <c r="BA44" s="194">
        <f>入力_北海道投入係数表!BA44</f>
        <v>0</v>
      </c>
      <c r="BB44" s="194">
        <f>入力_北海道投入係数表!BB44</f>
        <v>0</v>
      </c>
      <c r="BC44" s="194">
        <f>入力_北海道投入係数表!BC44</f>
        <v>4.2837101213360891E-5</v>
      </c>
      <c r="BD44" s="194">
        <f>入力_北海道投入係数表!BD44</f>
        <v>0</v>
      </c>
      <c r="BE44" s="194">
        <f>入力_北海道投入係数表!BE44</f>
        <v>0</v>
      </c>
      <c r="BF44" s="194">
        <f>入力_北海道投入係数表!BF44</f>
        <v>0</v>
      </c>
      <c r="BG44" s="194">
        <f>入力_北海道投入係数表!BG44</f>
        <v>7.9127278865631333E-3</v>
      </c>
      <c r="BH44" s="194">
        <f>入力_北海道投入係数表!BH44</f>
        <v>1.5106617860670502E-3</v>
      </c>
      <c r="BI44" s="194">
        <f>入力_北海道投入係数表!BI44</f>
        <v>8.4187068618651155E-3</v>
      </c>
      <c r="BJ44" s="194">
        <f>入力_北海道投入係数表!BJ44</f>
        <v>0</v>
      </c>
      <c r="BK44" s="194">
        <f>入力_北海道投入係数表!BK44</f>
        <v>5.4259118010174516E-2</v>
      </c>
      <c r="BL44" s="194">
        <f>入力_北海道投入係数表!BL44</f>
        <v>8.1767179894413317E-2</v>
      </c>
      <c r="BM44" s="194">
        <f>入力_北海道投入係数表!BM44</f>
        <v>2.6508591270518377E-2</v>
      </c>
      <c r="BN44" s="194">
        <f>入力_北海道投入係数表!BN44</f>
        <v>6.5039475223876486E-2</v>
      </c>
      <c r="BO44" s="194">
        <f>入力_北海道投入係数表!BO44</f>
        <v>0</v>
      </c>
      <c r="BP44" s="194">
        <f>入力_北海道投入係数表!BP44</f>
        <v>0</v>
      </c>
      <c r="BQ44" s="194">
        <f>入力_北海道投入係数表!BQ44</f>
        <v>0</v>
      </c>
      <c r="BR44" s="194">
        <f>入力_北海道投入係数表!BR44</f>
        <v>0</v>
      </c>
      <c r="BS44" s="194">
        <f>入力_北海道投入係数表!BS44</f>
        <v>0</v>
      </c>
      <c r="BT44" s="194">
        <f>入力_北海道投入係数表!BT44</f>
        <v>0</v>
      </c>
      <c r="BU44" s="194">
        <f>入力_北海道投入係数表!BU44</f>
        <v>0</v>
      </c>
      <c r="BV44" s="194">
        <f>入力_北海道投入係数表!BV44</f>
        <v>1.0082359034782162E-4</v>
      </c>
      <c r="BW44" s="194">
        <f>入力_北海道投入係数表!BW44</f>
        <v>9.5567880272559602E-6</v>
      </c>
      <c r="BX44" s="194">
        <f>入力_北海道投入係数表!BX44</f>
        <v>2.2103355289332922E-5</v>
      </c>
      <c r="BY44" s="194">
        <f>入力_北海道投入係数表!BY44</f>
        <v>0</v>
      </c>
      <c r="BZ44" s="194">
        <f>入力_北海道投入係数表!BZ44</f>
        <v>6.6879234178542253E-4</v>
      </c>
      <c r="CA44" s="194">
        <f>入力_北海道投入係数表!CA44</f>
        <v>0</v>
      </c>
      <c r="CB44" s="194">
        <f>入力_北海道投入係数表!CB44</f>
        <v>0</v>
      </c>
      <c r="CC44" s="194">
        <f>入力_北海道投入係数表!CC44</f>
        <v>0</v>
      </c>
      <c r="CD44" s="194">
        <f>入力_北海道投入係数表!CD44</f>
        <v>4.7462196360598785E-6</v>
      </c>
      <c r="CE44" s="194">
        <f>入力_北海道投入係数表!CE44</f>
        <v>0</v>
      </c>
      <c r="CF44" s="194">
        <f>入力_北海道投入係数表!CF44</f>
        <v>0</v>
      </c>
      <c r="CG44" s="194">
        <f>入力_北海道投入係数表!CG44</f>
        <v>0</v>
      </c>
      <c r="CH44" s="194">
        <f>入力_北海道投入係数表!CH44</f>
        <v>0</v>
      </c>
      <c r="CI44" s="194">
        <f>入力_北海道投入係数表!CI44</f>
        <v>0</v>
      </c>
      <c r="CJ44" s="194">
        <f>入力_北海道投入係数表!CJ44</f>
        <v>0</v>
      </c>
      <c r="CK44" s="194">
        <f>入力_北海道投入係数表!CK44</f>
        <v>3.9256975375669628E-7</v>
      </c>
      <c r="CL44" s="194">
        <f>入力_北海道投入係数表!CL44</f>
        <v>0</v>
      </c>
      <c r="CM44" s="194">
        <f>入力_北海道投入係数表!CM44</f>
        <v>0</v>
      </c>
      <c r="CN44" s="194">
        <f>入力_北海道投入係数表!CN44</f>
        <v>0</v>
      </c>
      <c r="CO44" s="194">
        <f>入力_北海道投入係数表!CO44</f>
        <v>0</v>
      </c>
      <c r="CP44" s="194">
        <f>入力_北海道投入係数表!CP44</f>
        <v>0</v>
      </c>
      <c r="CQ44" s="194">
        <f>入力_北海道投入係数表!CQ44</f>
        <v>0</v>
      </c>
      <c r="CR44" s="194">
        <f>入力_北海道投入係数表!CR44</f>
        <v>0</v>
      </c>
      <c r="CS44" s="194">
        <f>入力_北海道投入係数表!CS44</f>
        <v>7.4812892954720245E-5</v>
      </c>
      <c r="CT44" s="194">
        <f>入力_北海道投入係数表!CT44</f>
        <v>0</v>
      </c>
      <c r="CU44" s="194">
        <f>入力_北海道投入係数表!CU44</f>
        <v>1.2704257767548908E-4</v>
      </c>
      <c r="CV44" s="194">
        <f>入力_北海道投入係数表!CV44</f>
        <v>0</v>
      </c>
      <c r="CW44" s="194">
        <f>入力_北海道投入係数表!CW44</f>
        <v>0</v>
      </c>
      <c r="CX44" s="194">
        <f>入力_北海道投入係数表!CX44</f>
        <v>0</v>
      </c>
      <c r="CY44" s="194">
        <f>入力_北海道投入係数表!CY44</f>
        <v>0</v>
      </c>
      <c r="CZ44" s="194">
        <f>入力_北海道投入係数表!CZ44</f>
        <v>0</v>
      </c>
      <c r="DA44" s="194">
        <f>入力_北海道投入係数表!DA44</f>
        <v>0</v>
      </c>
      <c r="DB44" s="194">
        <f>入力_北海道投入係数表!DB44</f>
        <v>0</v>
      </c>
      <c r="DC44" s="194">
        <f>入力_北海道投入係数表!DC44</f>
        <v>9.2867473547994213E-4</v>
      </c>
      <c r="DD44" s="194" t="str">
        <f>入力_北海道投入係数表!DD44</f>
        <v>-</v>
      </c>
      <c r="DE44" s="194" t="str">
        <f>入力_北海道投入係数表!DE44</f>
        <v>-</v>
      </c>
      <c r="DF44" s="194" t="str">
        <f>入力_北海道投入係数表!DF44</f>
        <v>-</v>
      </c>
      <c r="DG44" s="194" t="str">
        <f>入力_北海道投入係数表!DG44</f>
        <v>-</v>
      </c>
      <c r="DH44" s="194" t="str">
        <f>入力_北海道投入係数表!DH44</f>
        <v>-</v>
      </c>
      <c r="DI44" s="194" t="str">
        <f>入力_北海道投入係数表!DI44</f>
        <v>-</v>
      </c>
      <c r="DJ44" s="194" t="str">
        <f>入力_北海道投入係数表!DJ44</f>
        <v>-</v>
      </c>
      <c r="DK44" s="194" t="str">
        <f>入力_北海道投入係数表!DK44</f>
        <v>-</v>
      </c>
      <c r="DL44" s="194" t="str">
        <f>入力_北海道投入係数表!DL44</f>
        <v>-</v>
      </c>
      <c r="DM44" s="194" t="str">
        <f>入力_北海道投入係数表!DM44</f>
        <v>-</v>
      </c>
      <c r="DN44" s="194" t="str">
        <f>入力_北海道投入係数表!DN44</f>
        <v>-</v>
      </c>
      <c r="DO44" s="194" t="str">
        <f>入力_北海道投入係数表!DO44</f>
        <v>-</v>
      </c>
      <c r="DP44" s="194" t="str">
        <f>入力_北海道投入係数表!DP44</f>
        <v>-</v>
      </c>
      <c r="DQ44" s="194" t="str">
        <f>入力_北海道投入係数表!DQ44</f>
        <v>-</v>
      </c>
      <c r="DR44" s="194" t="str">
        <f>入力_北海道投入係数表!DR44</f>
        <v>-</v>
      </c>
      <c r="DS44" s="194" t="str">
        <f>入力_北海道投入係数表!DS44</f>
        <v>-</v>
      </c>
      <c r="DT44" s="242">
        <f>入力_北海道投入係数表!DT44</f>
        <v>3.5150076320532965E-3</v>
      </c>
      <c r="DU44"/>
      <c r="DV44"/>
    </row>
    <row r="45" spans="2:126" s="22" customFormat="1" x14ac:dyDescent="0.25">
      <c r="B45" s="53">
        <v>42</v>
      </c>
      <c r="C45" s="360" t="str">
        <v>その他の金属製品</v>
      </c>
      <c r="D45" s="193">
        <f>入力_北海道投入係数表!D45</f>
        <v>1.6184927471817891E-3</v>
      </c>
      <c r="E45" s="194">
        <f>入力_北海道投入係数表!E45</f>
        <v>9.5070891194534059E-5</v>
      </c>
      <c r="F45" s="194">
        <f>入力_北海道投入係数表!F45</f>
        <v>5.7292866024962006E-4</v>
      </c>
      <c r="G45" s="194">
        <f>入力_北海道投入係数表!G45</f>
        <v>3.4318267613850851E-5</v>
      </c>
      <c r="H45" s="194">
        <f>入力_北海道投入係数表!H45</f>
        <v>5.7135464953321404E-4</v>
      </c>
      <c r="I45" s="194">
        <f>入力_北海道投入係数表!I45</f>
        <v>1.2518300057287135E-3</v>
      </c>
      <c r="J45" s="194">
        <f>入力_北海道投入係数表!J45</f>
        <v>3.1553097015850969E-2</v>
      </c>
      <c r="K45" s="194">
        <f>入力_北海道投入係数表!K45</f>
        <v>2.5409384750290597E-2</v>
      </c>
      <c r="L45" s="194">
        <f>入力_北海道投入係数表!L45</f>
        <v>4.3547962577465127E-3</v>
      </c>
      <c r="M45" s="194">
        <f>入力_北海道投入係数表!M45</f>
        <v>7.468130188613707E-3</v>
      </c>
      <c r="N45" s="194">
        <f>入力_北海道投入係数表!N45</f>
        <v>8.8759365962262483E-5</v>
      </c>
      <c r="O45" s="194">
        <f>入力_北海道投入係数表!O45</f>
        <v>3.9913619063908145E-3</v>
      </c>
      <c r="P45" s="194">
        <f>入力_北海道投入係数表!P45</f>
        <v>4.7286249108253312E-2</v>
      </c>
      <c r="Q45" s="194">
        <f>入力_北海道投入係数表!Q45</f>
        <v>1.7308712631881084E-3</v>
      </c>
      <c r="R45" s="194">
        <f>入力_北海道投入係数表!R45</f>
        <v>0</v>
      </c>
      <c r="S45" s="194">
        <f>入力_北海道投入係数表!S45</f>
        <v>3.9403538592289265E-3</v>
      </c>
      <c r="T45" s="194">
        <f>入力_北海道投入係数表!T45</f>
        <v>4.414576307346413E-3</v>
      </c>
      <c r="U45" s="194">
        <f>入力_北海道投入係数表!U45</f>
        <v>3.6771250556297284E-2</v>
      </c>
      <c r="V45" s="194">
        <f>入力_北海道投入係数表!V45</f>
        <v>1.8698401878360978E-3</v>
      </c>
      <c r="W45" s="194">
        <f>入力_北海道投入係数表!W45</f>
        <v>9.0248182501880166E-4</v>
      </c>
      <c r="X45" s="194">
        <f>入力_北海道投入係数表!X45</f>
        <v>1.1180480661726147E-3</v>
      </c>
      <c r="Y45" s="194">
        <f>入力_北海道投入係数表!Y45</f>
        <v>2.6481648217785075E-5</v>
      </c>
      <c r="Z45" s="194">
        <f>入力_北海道投入係数表!Z45</f>
        <v>1.2322472848788638E-2</v>
      </c>
      <c r="AA45" s="194">
        <f>入力_北海道投入係数表!AA45</f>
        <v>1.178012398580495E-3</v>
      </c>
      <c r="AB45" s="194">
        <f>入力_北海道投入係数表!AB45</f>
        <v>1.6114389468906039E-2</v>
      </c>
      <c r="AC45" s="194">
        <f>入力_北海道投入係数表!AC45</f>
        <v>1.1957344775365976E-2</v>
      </c>
      <c r="AD45" s="194">
        <f>入力_北海道投入係数表!AD45</f>
        <v>7.0533067219563238E-4</v>
      </c>
      <c r="AE45" s="194">
        <f>入力_北海道投入係数表!AE45</f>
        <v>1.4188891337888472E-3</v>
      </c>
      <c r="AF45" s="194">
        <f>入力_北海道投入係数表!AF45</f>
        <v>2.4734215665003254E-2</v>
      </c>
      <c r="AG45" s="194">
        <f>入力_北海道投入係数表!AG45</f>
        <v>1.6140031825414868E-2</v>
      </c>
      <c r="AH45" s="194">
        <f>入力_北海道投入係数表!AH45</f>
        <v>1.6400336417157275E-2</v>
      </c>
      <c r="AI45" s="194">
        <f>入力_北海道投入係数表!AI45</f>
        <v>5.7707376731038224E-3</v>
      </c>
      <c r="AJ45" s="194">
        <f>入力_北海道投入係数表!AJ45</f>
        <v>3.0648330058939095E-2</v>
      </c>
      <c r="AK45" s="194">
        <f>入力_北海道投入係数表!AK45</f>
        <v>7.6853526220614825E-3</v>
      </c>
      <c r="AL45" s="194">
        <f>入力_北海道投入係数表!AL45</f>
        <v>3.4268090696213375E-5</v>
      </c>
      <c r="AM45" s="194">
        <f>入力_北海道投入係数表!AM45</f>
        <v>3.6497534388787961E-5</v>
      </c>
      <c r="AN45" s="194">
        <f>入力_北海道投入係数表!AN45</f>
        <v>1.1533097307155884E-3</v>
      </c>
      <c r="AO45" s="194">
        <f>入力_北海道投入係数表!AO45</f>
        <v>1.3350540696898224E-4</v>
      </c>
      <c r="AP45" s="194">
        <f>入力_北海道投入係数表!AP45</f>
        <v>3.5222542427153377E-3</v>
      </c>
      <c r="AQ45" s="194">
        <f>入力_北海道投入係数表!AQ45</f>
        <v>3.5155689481991678E-3</v>
      </c>
      <c r="AR45" s="194">
        <f>入力_北海道投入係数表!AR45</f>
        <v>4.6704127746560214E-2</v>
      </c>
      <c r="AS45" s="194">
        <f>入力_北海道投入係数表!AS45</f>
        <v>4.5932689182401086E-2</v>
      </c>
      <c r="AT45" s="194">
        <f>入力_北海道投入係数表!AT45</f>
        <v>2.960982707860986E-2</v>
      </c>
      <c r="AU45" s="194">
        <f>入力_北海道投入係数表!AU45</f>
        <v>2.890293173106806E-2</v>
      </c>
      <c r="AV45" s="194">
        <f>入力_北海道投入係数表!AV45</f>
        <v>2.9242753160515899E-2</v>
      </c>
      <c r="AW45" s="194">
        <f>入力_北海道投入係数表!AW45</f>
        <v>1.1455877136239384E-2</v>
      </c>
      <c r="AX45" s="194">
        <f>入力_北海道投入係数表!AX45</f>
        <v>2.4302219594511371E-2</v>
      </c>
      <c r="AY45" s="194">
        <f>入力_北海道投入係数表!AY45</f>
        <v>2.4260254915967967E-2</v>
      </c>
      <c r="AZ45" s="194">
        <f>入力_北海道投入係数表!AZ45</f>
        <v>2.1664374140302613E-2</v>
      </c>
      <c r="BA45" s="194">
        <f>入力_北海道投入係数表!BA45</f>
        <v>2.0937642239417388E-2</v>
      </c>
      <c r="BB45" s="194">
        <f>入力_北海道投入係数表!BB45</f>
        <v>1.0101010101010102E-2</v>
      </c>
      <c r="BC45" s="194">
        <f>入力_北海道投入係数表!BC45</f>
        <v>7.057412424901207E-3</v>
      </c>
      <c r="BD45" s="194">
        <f>入力_北海道投入係数表!BD45</f>
        <v>3.3144352376798955E-2</v>
      </c>
      <c r="BE45" s="194">
        <f>入力_北海道投入係数表!BE45</f>
        <v>7.7688004972032319E-3</v>
      </c>
      <c r="BF45" s="194">
        <f>入力_北海道投入係数表!BF45</f>
        <v>9.662595289540948E-3</v>
      </c>
      <c r="BG45" s="194">
        <f>入力_北海道投入係数表!BG45</f>
        <v>3.0680283592167453E-2</v>
      </c>
      <c r="BH45" s="194">
        <f>入力_北海道投入係数表!BH45</f>
        <v>2.6533418550152036E-3</v>
      </c>
      <c r="BI45" s="194">
        <f>入力_北海道投入係数表!BI45</f>
        <v>2.2068154384227306E-2</v>
      </c>
      <c r="BJ45" s="194">
        <f>入力_北海道投入係数表!BJ45</f>
        <v>1.6375992794563171E-4</v>
      </c>
      <c r="BK45" s="194">
        <f>入力_北海道投入係数表!BK45</f>
        <v>1.9837097812318905E-2</v>
      </c>
      <c r="BL45" s="194">
        <f>入力_北海道投入係数表!BL45</f>
        <v>7.3730533374509202E-2</v>
      </c>
      <c r="BM45" s="194">
        <f>入力_北海道投入係数表!BM45</f>
        <v>1.0851064737398901E-2</v>
      </c>
      <c r="BN45" s="194">
        <f>入力_北海道投入係数表!BN45</f>
        <v>4.9214969610616669E-3</v>
      </c>
      <c r="BO45" s="194">
        <f>入力_北海道投入係数表!BO45</f>
        <v>4.8749301840355784E-4</v>
      </c>
      <c r="BP45" s="194">
        <f>入力_北海道投入係数表!BP45</f>
        <v>1.3271563218108311E-3</v>
      </c>
      <c r="BQ45" s="194">
        <f>入力_北海道投入係数表!BQ45</f>
        <v>1.0634184068058778E-3</v>
      </c>
      <c r="BR45" s="194">
        <f>入力_北海道投入係数表!BR45</f>
        <v>1.34380425609684E-4</v>
      </c>
      <c r="BS45" s="194">
        <f>入力_北海道投入係数表!BS45</f>
        <v>3.6660446883996353E-3</v>
      </c>
      <c r="BT45" s="194">
        <f>入力_北海道投入係数表!BT45</f>
        <v>1.193980262987131E-4</v>
      </c>
      <c r="BU45" s="194">
        <f>入力_北海道投入係数表!BU45</f>
        <v>4.5883887545146469E-5</v>
      </c>
      <c r="BV45" s="194">
        <f>入力_北海道投入係数表!BV45</f>
        <v>3.9934049510313658E-4</v>
      </c>
      <c r="BW45" s="194">
        <f>入力_北海道投入係数表!BW45</f>
        <v>6.0632510706257257E-4</v>
      </c>
      <c r="BX45" s="194">
        <f>入力_北海道投入係数表!BX45</f>
        <v>3.6102146972577103E-4</v>
      </c>
      <c r="BY45" s="194">
        <f>入力_北海道投入係数表!BY45</f>
        <v>1.3506636372048074E-3</v>
      </c>
      <c r="BZ45" s="194">
        <f>入力_北海道投入係数表!BZ45</f>
        <v>1.8762336507385637E-3</v>
      </c>
      <c r="CA45" s="194">
        <f>入力_北海道投入係数表!CA45</f>
        <v>6.4602930725996506E-5</v>
      </c>
      <c r="CB45" s="194">
        <f>入力_北海道投入係数表!CB45</f>
        <v>5.8034937032093318E-4</v>
      </c>
      <c r="CC45" s="194">
        <f>入力_北海道投入係数表!CC45</f>
        <v>2.4334016393442624E-3</v>
      </c>
      <c r="CD45" s="194">
        <f>入力_北海道投入係数表!CD45</f>
        <v>1.5662524798997599E-3</v>
      </c>
      <c r="CE45" s="194">
        <f>入力_北海道投入係数表!CE45</f>
        <v>1.3701257775463787E-5</v>
      </c>
      <c r="CF45" s="194">
        <f>入力_北海道投入係数表!CF45</f>
        <v>5.6785661845129467E-4</v>
      </c>
      <c r="CG45" s="194">
        <f>入力_北海道投入係数表!CG45</f>
        <v>6.7539534749090635E-5</v>
      </c>
      <c r="CH45" s="194">
        <f>入力_北海道投入係数表!CH45</f>
        <v>2.6986623866828111E-4</v>
      </c>
      <c r="CI45" s="194">
        <f>入力_北海道投入係数表!CI45</f>
        <v>3.8437515014654304E-4</v>
      </c>
      <c r="CJ45" s="194">
        <f>入力_北海道投入係数表!CJ45</f>
        <v>3.6323040024785133E-4</v>
      </c>
      <c r="CK45" s="194">
        <f>入力_北海道投入係数表!CK45</f>
        <v>6.3423569416931848E-3</v>
      </c>
      <c r="CL45" s="194">
        <f>入力_北海道投入係数表!CL45</f>
        <v>2.0625226606108107E-4</v>
      </c>
      <c r="CM45" s="194">
        <f>入力_北海道投入係数表!CM45</f>
        <v>1.425254318817514E-4</v>
      </c>
      <c r="CN45" s="194">
        <f>入力_北海道投入係数表!CN45</f>
        <v>2.3813456667767867E-4</v>
      </c>
      <c r="CO45" s="194">
        <f>入力_北海道投入係数表!CO45</f>
        <v>7.899767746828243E-5</v>
      </c>
      <c r="CP45" s="194">
        <f>入力_北海道投入係数表!CP45</f>
        <v>5.0217204535279102E-4</v>
      </c>
      <c r="CQ45" s="194">
        <f>入力_北海道投入係数表!CQ45</f>
        <v>4.4766545196467812E-4</v>
      </c>
      <c r="CR45" s="194">
        <f>入力_北海道投入係数表!CR45</f>
        <v>2.4762605571792954E-3</v>
      </c>
      <c r="CS45" s="194">
        <f>入力_北海道投入係数表!CS45</f>
        <v>1.0354104384933281E-3</v>
      </c>
      <c r="CT45" s="194">
        <f>入力_北海道投入係数表!CT45</f>
        <v>8.4682609579296792E-6</v>
      </c>
      <c r="CU45" s="194">
        <f>入力_北海道投入係数表!CU45</f>
        <v>4.2771001150747985E-3</v>
      </c>
      <c r="CV45" s="194">
        <f>入力_北海道投入係数表!CV45</f>
        <v>2.6465159420878051E-4</v>
      </c>
      <c r="CW45" s="194">
        <f>入力_北海道投入係数表!CW45</f>
        <v>8.2919776158272597E-4</v>
      </c>
      <c r="CX45" s="194">
        <f>入力_北海道投入係数表!CX45</f>
        <v>2.7617862144079662E-3</v>
      </c>
      <c r="CY45" s="194">
        <f>入力_北海道投入係数表!CY45</f>
        <v>3.2305810614386499E-3</v>
      </c>
      <c r="CZ45" s="194">
        <f>入力_北海道投入係数表!CZ45</f>
        <v>1.7389479364984185E-4</v>
      </c>
      <c r="DA45" s="194">
        <f>入力_北海道投入係数表!DA45</f>
        <v>5.1457820043093652E-3</v>
      </c>
      <c r="DB45" s="194">
        <f>入力_北海道投入係数表!DB45</f>
        <v>3.5751088305188114E-4</v>
      </c>
      <c r="DC45" s="194">
        <f>入力_北海道投入係数表!DC45</f>
        <v>3.3391692674633986E-3</v>
      </c>
      <c r="DD45" s="194" t="str">
        <f>入力_北海道投入係数表!DD45</f>
        <v>-</v>
      </c>
      <c r="DE45" s="194" t="str">
        <f>入力_北海道投入係数表!DE45</f>
        <v>-</v>
      </c>
      <c r="DF45" s="194" t="str">
        <f>入力_北海道投入係数表!DF45</f>
        <v>-</v>
      </c>
      <c r="DG45" s="194" t="str">
        <f>入力_北海道投入係数表!DG45</f>
        <v>-</v>
      </c>
      <c r="DH45" s="194" t="str">
        <f>入力_北海道投入係数表!DH45</f>
        <v>-</v>
      </c>
      <c r="DI45" s="194" t="str">
        <f>入力_北海道投入係数表!DI45</f>
        <v>-</v>
      </c>
      <c r="DJ45" s="194" t="str">
        <f>入力_北海道投入係数表!DJ45</f>
        <v>-</v>
      </c>
      <c r="DK45" s="194" t="str">
        <f>入力_北海道投入係数表!DK45</f>
        <v>-</v>
      </c>
      <c r="DL45" s="194" t="str">
        <f>入力_北海道投入係数表!DL45</f>
        <v>-</v>
      </c>
      <c r="DM45" s="194" t="str">
        <f>入力_北海道投入係数表!DM45</f>
        <v>-</v>
      </c>
      <c r="DN45" s="194" t="str">
        <f>入力_北海道投入係数表!DN45</f>
        <v>-</v>
      </c>
      <c r="DO45" s="194" t="str">
        <f>入力_北海道投入係数表!DO45</f>
        <v>-</v>
      </c>
      <c r="DP45" s="194" t="str">
        <f>入力_北海道投入係数表!DP45</f>
        <v>-</v>
      </c>
      <c r="DQ45" s="194" t="str">
        <f>入力_北海道投入係数表!DQ45</f>
        <v>-</v>
      </c>
      <c r="DR45" s="194" t="str">
        <f>入力_北海道投入係数表!DR45</f>
        <v>-</v>
      </c>
      <c r="DS45" s="194" t="str">
        <f>入力_北海道投入係数表!DS45</f>
        <v>-</v>
      </c>
      <c r="DT45" s="242">
        <f>入力_北海道投入係数表!DT45</f>
        <v>4.2845508335288005E-3</v>
      </c>
      <c r="DU45"/>
      <c r="DV45"/>
    </row>
    <row r="46" spans="2:126" s="22" customFormat="1" x14ac:dyDescent="0.25">
      <c r="B46" s="53">
        <v>43</v>
      </c>
      <c r="C46" s="360" t="str">
        <v>はん用機械</v>
      </c>
      <c r="D46" s="193">
        <f>入力_北海道投入係数表!D46</f>
        <v>0</v>
      </c>
      <c r="E46" s="194">
        <f>入力_北海道投入係数表!E46</f>
        <v>0</v>
      </c>
      <c r="F46" s="194">
        <f>入力_北海道投入係数表!F46</f>
        <v>0</v>
      </c>
      <c r="G46" s="194">
        <f>入力_北海道投入係数表!G46</f>
        <v>0</v>
      </c>
      <c r="H46" s="194">
        <f>入力_北海道投入係数表!H46</f>
        <v>0</v>
      </c>
      <c r="I46" s="194">
        <f>入力_北海道投入係数表!I46</f>
        <v>0</v>
      </c>
      <c r="J46" s="194">
        <f>入力_北海道投入係数表!J46</f>
        <v>3.4480192493736512E-3</v>
      </c>
      <c r="K46" s="194">
        <f>入力_北海道投入係数表!K46</f>
        <v>1.264351408120399E-3</v>
      </c>
      <c r="L46" s="194">
        <f>入力_北海道投入係数表!L46</f>
        <v>0</v>
      </c>
      <c r="M46" s="194">
        <f>入力_北海道投入係数表!M46</f>
        <v>0</v>
      </c>
      <c r="N46" s="194">
        <f>入力_北海道投入係数表!N46</f>
        <v>0</v>
      </c>
      <c r="O46" s="194">
        <f>入力_北海道投入係数表!O46</f>
        <v>0</v>
      </c>
      <c r="P46" s="194">
        <f>入力_北海道投入係数表!P46</f>
        <v>0</v>
      </c>
      <c r="Q46" s="194">
        <f>入力_北海道投入係数表!Q46</f>
        <v>0</v>
      </c>
      <c r="R46" s="194">
        <f>入力_北海道投入係数表!R46</f>
        <v>0</v>
      </c>
      <c r="S46" s="194">
        <f>入力_北海道投入係数表!S46</f>
        <v>0</v>
      </c>
      <c r="T46" s="194">
        <f>入力_北海道投入係数表!T46</f>
        <v>1.8052170773535519E-4</v>
      </c>
      <c r="U46" s="194">
        <f>入力_北海道投入係数表!U46</f>
        <v>9.2623497997329773E-3</v>
      </c>
      <c r="V46" s="194">
        <f>入力_北海道投入係数表!V46</f>
        <v>0</v>
      </c>
      <c r="W46" s="194">
        <f>入力_北海道投入係数表!W46</f>
        <v>0</v>
      </c>
      <c r="X46" s="194">
        <f>入力_北海道投入係数表!X46</f>
        <v>0</v>
      </c>
      <c r="Y46" s="194">
        <f>入力_北海道投入係数表!Y46</f>
        <v>0</v>
      </c>
      <c r="Z46" s="194">
        <f>入力_北海道投入係数表!Z46</f>
        <v>0</v>
      </c>
      <c r="AA46" s="194">
        <f>入力_北海道投入係数表!AA46</f>
        <v>0</v>
      </c>
      <c r="AB46" s="194">
        <f>入力_北海道投入係数表!AB46</f>
        <v>0</v>
      </c>
      <c r="AC46" s="194">
        <f>入力_北海道投入係数表!AC46</f>
        <v>6.309944472488642E-5</v>
      </c>
      <c r="AD46" s="194">
        <f>入力_北海道投入係数表!AD46</f>
        <v>0</v>
      </c>
      <c r="AE46" s="194">
        <f>入力_北海道投入係数表!AE46</f>
        <v>4.5459554771875687E-4</v>
      </c>
      <c r="AF46" s="194">
        <f>入力_北海道投入係数表!AF46</f>
        <v>0</v>
      </c>
      <c r="AG46" s="194">
        <f>入力_北海道投入係数表!AG46</f>
        <v>0</v>
      </c>
      <c r="AH46" s="194">
        <f>入力_北海道投入係数表!AH46</f>
        <v>7.148864592094197E-3</v>
      </c>
      <c r="AI46" s="194">
        <f>入力_北海道投入係数表!AI46</f>
        <v>5.6389187922461202E-4</v>
      </c>
      <c r="AJ46" s="194">
        <f>入力_北海道投入係数表!AJ46</f>
        <v>4.3222003929273087E-3</v>
      </c>
      <c r="AK46" s="194">
        <f>入力_北海道投入係数表!AK46</f>
        <v>1.0397830018083183E-3</v>
      </c>
      <c r="AL46" s="194">
        <f>入力_北海道投入係数表!AL46</f>
        <v>0</v>
      </c>
      <c r="AM46" s="194">
        <f>入力_北海道投入係数表!AM46</f>
        <v>0</v>
      </c>
      <c r="AN46" s="194">
        <f>入力_北海道投入係数表!AN46</f>
        <v>1.6092693916961701E-4</v>
      </c>
      <c r="AO46" s="194">
        <f>入力_北海道投入係数表!AO46</f>
        <v>0</v>
      </c>
      <c r="AP46" s="194">
        <f>入力_北海道投入係数表!AP46</f>
        <v>0</v>
      </c>
      <c r="AQ46" s="194">
        <f>入力_北海道投入係数表!AQ46</f>
        <v>0</v>
      </c>
      <c r="AR46" s="194">
        <f>入力_北海道投入係数表!AR46</f>
        <v>1.3566655361120531E-3</v>
      </c>
      <c r="AS46" s="194">
        <f>入力_北海道投入係数表!AS46</f>
        <v>8.8644623703572378E-4</v>
      </c>
      <c r="AT46" s="194">
        <f>入力_北海道投入係数表!AT46</f>
        <v>0.13539304930459206</v>
      </c>
      <c r="AU46" s="194">
        <f>入力_北海道投入係数表!AU46</f>
        <v>5.0243447632860254E-2</v>
      </c>
      <c r="AV46" s="194">
        <f>入力_北海道投入係数表!AV46</f>
        <v>1.1365087472864258E-2</v>
      </c>
      <c r="AW46" s="194">
        <f>入力_北海道投入係数表!AW46</f>
        <v>1.836279030945475E-3</v>
      </c>
      <c r="AX46" s="194">
        <f>入力_北海道投入係数表!AX46</f>
        <v>2.5127485034365533E-3</v>
      </c>
      <c r="AY46" s="194">
        <f>入力_北海道投入係数表!AY46</f>
        <v>1.9034101590404934E-2</v>
      </c>
      <c r="AZ46" s="194">
        <f>入力_北海道投入係数表!AZ46</f>
        <v>2.235213204951857E-2</v>
      </c>
      <c r="BA46" s="194">
        <f>入力_北海道投入係数表!BA46</f>
        <v>3.1861629494765588E-3</v>
      </c>
      <c r="BB46" s="194">
        <f>入力_北海道投入係数表!BB46</f>
        <v>1.1223344556677891E-3</v>
      </c>
      <c r="BC46" s="194">
        <f>入力_北海道投入係数表!BC46</f>
        <v>9.7454405260396029E-4</v>
      </c>
      <c r="BD46" s="194">
        <f>入力_北海道投入係数表!BD46</f>
        <v>1.3083296990841692E-3</v>
      </c>
      <c r="BE46" s="194">
        <f>入力_北海道投入係数表!BE46</f>
        <v>1.2818520820385333E-3</v>
      </c>
      <c r="BF46" s="194">
        <f>入力_北海道投入係数表!BF46</f>
        <v>1.0614929181397146E-2</v>
      </c>
      <c r="BG46" s="194">
        <f>入力_北海道投入係数表!BG46</f>
        <v>3.1925219446320055E-2</v>
      </c>
      <c r="BH46" s="194">
        <f>入力_北海道投入係数表!BH46</f>
        <v>1.2782522805182732E-3</v>
      </c>
      <c r="BI46" s="194">
        <f>入力_北海道投入係数表!BI46</f>
        <v>2.4451391253211179E-3</v>
      </c>
      <c r="BJ46" s="194">
        <f>入力_北海道投入係数表!BJ46</f>
        <v>0</v>
      </c>
      <c r="BK46" s="194">
        <f>入力_北海道投入係数表!BK46</f>
        <v>7.6652442502078656E-3</v>
      </c>
      <c r="BL46" s="194">
        <f>入力_北海道投入係数表!BL46</f>
        <v>6.948427229011338E-4</v>
      </c>
      <c r="BM46" s="194">
        <f>入力_北海道投入係数表!BM46</f>
        <v>3.3347694775278983E-3</v>
      </c>
      <c r="BN46" s="194">
        <f>入力_北海道投入係数表!BN46</f>
        <v>6.7076906133630692E-3</v>
      </c>
      <c r="BO46" s="194">
        <f>入力_北海道投入係数表!BO46</f>
        <v>0</v>
      </c>
      <c r="BP46" s="194">
        <f>入力_北海道投入係数表!BP46</f>
        <v>0</v>
      </c>
      <c r="BQ46" s="194">
        <f>入力_北海道投入係数表!BQ46</f>
        <v>7.250580046403712E-3</v>
      </c>
      <c r="BR46" s="194">
        <f>入力_北海道投入係数表!BR46</f>
        <v>0</v>
      </c>
      <c r="BS46" s="194">
        <f>入力_北海道投入係数表!BS46</f>
        <v>4.0300967626232702E-6</v>
      </c>
      <c r="BT46" s="194">
        <f>入力_北海道投入係数表!BT46</f>
        <v>0</v>
      </c>
      <c r="BU46" s="194">
        <f>入力_北海道投入係数表!BU46</f>
        <v>0</v>
      </c>
      <c r="BV46" s="194">
        <f>入力_北海道投入係数表!BV46</f>
        <v>0</v>
      </c>
      <c r="BW46" s="194">
        <f>入力_北海道投入係数表!BW46</f>
        <v>0</v>
      </c>
      <c r="BX46" s="194">
        <f>入力_北海道投入係数表!BX46</f>
        <v>1.1788456154310891E-4</v>
      </c>
      <c r="BY46" s="194">
        <f>入力_北海道投入係数表!BY46</f>
        <v>3.8553671851707155E-6</v>
      </c>
      <c r="BZ46" s="194">
        <f>入力_北海道投入係数表!BZ46</f>
        <v>7.2301874787613246E-6</v>
      </c>
      <c r="CA46" s="194">
        <f>入力_北海道投入係数表!CA46</f>
        <v>7.8647046101213133E-5</v>
      </c>
      <c r="CB46" s="194">
        <f>入力_北海道投入係数表!CB46</f>
        <v>0</v>
      </c>
      <c r="CC46" s="194">
        <f>入力_北海道投入係数表!CC46</f>
        <v>1.2807377049180329E-4</v>
      </c>
      <c r="CD46" s="194">
        <f>入力_北海道投入係数表!CD46</f>
        <v>3.4172781379631121E-4</v>
      </c>
      <c r="CE46" s="194">
        <f>入力_北海道投入係数表!CE46</f>
        <v>5.4805031101855149E-5</v>
      </c>
      <c r="CF46" s="194">
        <f>入力_北海道投入係数表!CF46</f>
        <v>0</v>
      </c>
      <c r="CG46" s="194">
        <f>入力_北海道投入係数表!CG46</f>
        <v>9.6485049641558048E-6</v>
      </c>
      <c r="CH46" s="194">
        <f>入力_北海道投入係数表!CH46</f>
        <v>0</v>
      </c>
      <c r="CI46" s="194">
        <f>入力_北海道投入係数表!CI46</f>
        <v>0</v>
      </c>
      <c r="CJ46" s="194">
        <f>入力_北海道投入係数表!CJ46</f>
        <v>3.7391364731396461E-5</v>
      </c>
      <c r="CK46" s="194">
        <f>入力_北海道投入係数表!CK46</f>
        <v>4.6637286746295515E-4</v>
      </c>
      <c r="CL46" s="194">
        <f>入力_北海道投入係数表!CL46</f>
        <v>0</v>
      </c>
      <c r="CM46" s="194">
        <f>入力_北海道投入係数表!CM46</f>
        <v>0</v>
      </c>
      <c r="CN46" s="194">
        <f>入力_北海道投入係数表!CN46</f>
        <v>0</v>
      </c>
      <c r="CO46" s="194">
        <f>入力_北海道投入係数表!CO46</f>
        <v>0</v>
      </c>
      <c r="CP46" s="194">
        <f>入力_北海道投入係数表!CP46</f>
        <v>3.025132803330066E-6</v>
      </c>
      <c r="CQ46" s="194">
        <f>入力_北海道投入係数表!CQ46</f>
        <v>0</v>
      </c>
      <c r="CR46" s="194">
        <f>入力_北海道投入係数表!CR46</f>
        <v>0</v>
      </c>
      <c r="CS46" s="194">
        <f>入力_北海道投入係数表!CS46</f>
        <v>2.9925157181888098E-6</v>
      </c>
      <c r="CT46" s="194">
        <f>入力_北海道投入係数表!CT46</f>
        <v>0</v>
      </c>
      <c r="CU46" s="194">
        <f>入力_北海道投入係数表!CU46</f>
        <v>3.3292520138089761E-2</v>
      </c>
      <c r="CV46" s="194">
        <f>入力_北海道投入係数表!CV46</f>
        <v>9.5545144235118838E-5</v>
      </c>
      <c r="CW46" s="194">
        <f>入力_北海道投入係数表!CW46</f>
        <v>0</v>
      </c>
      <c r="CX46" s="194">
        <f>入力_北海道投入係数表!CX46</f>
        <v>0</v>
      </c>
      <c r="CY46" s="194">
        <f>入力_北海道投入係数表!CY46</f>
        <v>0</v>
      </c>
      <c r="CZ46" s="194">
        <f>入力_北海道投入係数表!CZ46</f>
        <v>0</v>
      </c>
      <c r="DA46" s="194">
        <f>入力_北海道投入係数表!DA46</f>
        <v>8.6369132581164254E-5</v>
      </c>
      <c r="DB46" s="194">
        <f>入力_北海道投入係数表!DB46</f>
        <v>0</v>
      </c>
      <c r="DC46" s="194">
        <f>入力_北海道投入係数表!DC46</f>
        <v>0</v>
      </c>
      <c r="DD46" s="194" t="str">
        <f>入力_北海道投入係数表!DD46</f>
        <v>-</v>
      </c>
      <c r="DE46" s="194" t="str">
        <f>入力_北海道投入係数表!DE46</f>
        <v>-</v>
      </c>
      <c r="DF46" s="194" t="str">
        <f>入力_北海道投入係数表!DF46</f>
        <v>-</v>
      </c>
      <c r="DG46" s="194" t="str">
        <f>入力_北海道投入係数表!DG46</f>
        <v>-</v>
      </c>
      <c r="DH46" s="194" t="str">
        <f>入力_北海道投入係数表!DH46</f>
        <v>-</v>
      </c>
      <c r="DI46" s="194" t="str">
        <f>入力_北海道投入係数表!DI46</f>
        <v>-</v>
      </c>
      <c r="DJ46" s="194" t="str">
        <f>入力_北海道投入係数表!DJ46</f>
        <v>-</v>
      </c>
      <c r="DK46" s="194" t="str">
        <f>入力_北海道投入係数表!DK46</f>
        <v>-</v>
      </c>
      <c r="DL46" s="194" t="str">
        <f>入力_北海道投入係数表!DL46</f>
        <v>-</v>
      </c>
      <c r="DM46" s="194" t="str">
        <f>入力_北海道投入係数表!DM46</f>
        <v>-</v>
      </c>
      <c r="DN46" s="194" t="str">
        <f>入力_北海道投入係数表!DN46</f>
        <v>-</v>
      </c>
      <c r="DO46" s="194" t="str">
        <f>入力_北海道投入係数表!DO46</f>
        <v>-</v>
      </c>
      <c r="DP46" s="194" t="str">
        <f>入力_北海道投入係数表!DP46</f>
        <v>-</v>
      </c>
      <c r="DQ46" s="194" t="str">
        <f>入力_北海道投入係数表!DQ46</f>
        <v>-</v>
      </c>
      <c r="DR46" s="194" t="str">
        <f>入力_北海道投入係数表!DR46</f>
        <v>-</v>
      </c>
      <c r="DS46" s="194" t="str">
        <f>入力_北海道投入係数表!DS46</f>
        <v>-</v>
      </c>
      <c r="DT46" s="242">
        <f>入力_北海道投入係数表!DT46</f>
        <v>1.4544817931776636E-3</v>
      </c>
      <c r="DU46"/>
      <c r="DV46"/>
    </row>
    <row r="47" spans="2:126" s="22" customFormat="1" x14ac:dyDescent="0.25">
      <c r="B47" s="53">
        <v>44</v>
      </c>
      <c r="C47" s="360" t="str">
        <v>生産用機械</v>
      </c>
      <c r="D47" s="193">
        <f>入力_北海道投入係数表!D47</f>
        <v>0</v>
      </c>
      <c r="E47" s="194">
        <f>入力_北海道投入係数表!E47</f>
        <v>0</v>
      </c>
      <c r="F47" s="194">
        <f>入力_北海道投入係数表!F47</f>
        <v>0</v>
      </c>
      <c r="G47" s="194">
        <f>入力_北海道投入係数表!G47</f>
        <v>0</v>
      </c>
      <c r="H47" s="194">
        <f>入力_北海道投入係数表!H47</f>
        <v>8.6242211250296463E-5</v>
      </c>
      <c r="I47" s="194">
        <f>入力_北海道投入係数表!I47</f>
        <v>0</v>
      </c>
      <c r="J47" s="194">
        <f>入力_北海道投入係数表!J47</f>
        <v>2.3317540247562822E-3</v>
      </c>
      <c r="K47" s="194">
        <f>入力_北海道投入係数表!K47</f>
        <v>1.6314211717682566E-3</v>
      </c>
      <c r="L47" s="194">
        <f>入力_北海道投入係数表!L47</f>
        <v>0</v>
      </c>
      <c r="M47" s="194">
        <f>入力_北海道投入係数表!M47</f>
        <v>0</v>
      </c>
      <c r="N47" s="194">
        <f>入力_北海道投入係数表!N47</f>
        <v>0</v>
      </c>
      <c r="O47" s="194">
        <f>入力_北海道投入係数表!O47</f>
        <v>0</v>
      </c>
      <c r="P47" s="194">
        <f>入力_北海道投入係数表!P47</f>
        <v>0</v>
      </c>
      <c r="Q47" s="194">
        <f>入力_北海道投入係数表!Q47</f>
        <v>0</v>
      </c>
      <c r="R47" s="194">
        <f>入力_北海道投入係数表!R47</f>
        <v>0</v>
      </c>
      <c r="S47" s="194">
        <f>入力_北海道投入係数表!S47</f>
        <v>0</v>
      </c>
      <c r="T47" s="194">
        <f>入力_北海道投入係数表!T47</f>
        <v>1.6411064339577742E-5</v>
      </c>
      <c r="U47" s="194">
        <f>入力_北海道投入係数表!U47</f>
        <v>2.7814864263462394E-4</v>
      </c>
      <c r="V47" s="194">
        <f>入力_北海道投入係数表!V47</f>
        <v>0</v>
      </c>
      <c r="W47" s="194">
        <f>入力_北海道投入係数表!W47</f>
        <v>0</v>
      </c>
      <c r="X47" s="194">
        <f>入力_北海道投入係数表!X47</f>
        <v>0</v>
      </c>
      <c r="Y47" s="194">
        <f>入力_北海道投入係数表!Y47</f>
        <v>0</v>
      </c>
      <c r="Z47" s="194">
        <f>入力_北海道投入係数表!Z47</f>
        <v>0</v>
      </c>
      <c r="AA47" s="194">
        <f>入力_北海道投入係数表!AA47</f>
        <v>0</v>
      </c>
      <c r="AB47" s="194">
        <f>入力_北海道投入係数表!AB47</f>
        <v>0</v>
      </c>
      <c r="AC47" s="194">
        <f>入力_北海道投入係数表!AC47</f>
        <v>0</v>
      </c>
      <c r="AD47" s="194">
        <f>入力_北海道投入係数表!AD47</f>
        <v>1.2401418412230898E-5</v>
      </c>
      <c r="AE47" s="194">
        <f>入力_北海道投入係数表!AE47</f>
        <v>1.7770553229005952E-3</v>
      </c>
      <c r="AF47" s="194">
        <f>入力_北海道投入係数表!AF47</f>
        <v>0</v>
      </c>
      <c r="AG47" s="194">
        <f>入力_北海道投入係数表!AG47</f>
        <v>0</v>
      </c>
      <c r="AH47" s="194">
        <f>入力_北海道投入係数表!AH47</f>
        <v>4.2052144659377626E-4</v>
      </c>
      <c r="AI47" s="194">
        <f>入力_北海道投入係数表!AI47</f>
        <v>5.3459879458956727E-4</v>
      </c>
      <c r="AJ47" s="194">
        <f>入力_北海道投入係数表!AJ47</f>
        <v>3.5363457760314342E-3</v>
      </c>
      <c r="AK47" s="194">
        <f>入力_北海道投入係数表!AK47</f>
        <v>1.2206148282097649E-3</v>
      </c>
      <c r="AL47" s="194">
        <f>入力_北海道投入係数表!AL47</f>
        <v>0</v>
      </c>
      <c r="AM47" s="194">
        <f>入力_北海道投入係数表!AM47</f>
        <v>0</v>
      </c>
      <c r="AN47" s="194">
        <f>入力_北海道投入係数表!AN47</f>
        <v>1.0728462611307799E-4</v>
      </c>
      <c r="AO47" s="194">
        <f>入力_北海道投入係数表!AO47</f>
        <v>2.6701081393796448E-4</v>
      </c>
      <c r="AP47" s="194">
        <f>入力_北海道投入係数表!AP47</f>
        <v>1.6010246557796989E-4</v>
      </c>
      <c r="AQ47" s="194">
        <f>入力_北海道投入係数表!AQ47</f>
        <v>5.7397044052231311E-4</v>
      </c>
      <c r="AR47" s="194">
        <f>入力_北海道投入係数表!AR47</f>
        <v>4.5833295138920715E-5</v>
      </c>
      <c r="AS47" s="194">
        <f>入力_北海道投入係数表!AS47</f>
        <v>9.6031675678870073E-4</v>
      </c>
      <c r="AT47" s="194">
        <f>入力_北海道投入係数表!AT47</f>
        <v>5.1098101587086732E-3</v>
      </c>
      <c r="AU47" s="194">
        <f>入力_北海道投入係数表!AU47</f>
        <v>0.11461462757691909</v>
      </c>
      <c r="AV47" s="194">
        <f>入力_北海道投入係数表!AV47</f>
        <v>1.7877665687651642E-3</v>
      </c>
      <c r="AW47" s="194">
        <f>入力_北海道投入係数表!AW47</f>
        <v>3.5264904117021053E-3</v>
      </c>
      <c r="AX47" s="194">
        <f>入力_北海道投入係数表!AX47</f>
        <v>2.611287660434065E-3</v>
      </c>
      <c r="AY47" s="194">
        <f>入力_北海道投入係数表!AY47</f>
        <v>4.0042110012407416E-3</v>
      </c>
      <c r="AZ47" s="194">
        <f>入力_北海道投入係数表!AZ47</f>
        <v>1.375515818431912E-3</v>
      </c>
      <c r="BA47" s="194">
        <f>入力_北海道投入係数表!BA47</f>
        <v>2.2758306781975419E-3</v>
      </c>
      <c r="BB47" s="194">
        <f>入力_北海道投入係数表!BB47</f>
        <v>0</v>
      </c>
      <c r="BC47" s="194">
        <f>入力_北海道投入係数表!BC47</f>
        <v>1.1780202833674245E-4</v>
      </c>
      <c r="BD47" s="194">
        <f>入力_北海道投入係数表!BD47</f>
        <v>4.3610989969472308E-4</v>
      </c>
      <c r="BE47" s="194">
        <f>入力_北海道投入係数表!BE47</f>
        <v>2.3306401491609695E-4</v>
      </c>
      <c r="BF47" s="194">
        <f>入力_北海道投入係数表!BF47</f>
        <v>8.0409323887858193E-4</v>
      </c>
      <c r="BG47" s="194">
        <f>入力_北海道投入係数表!BG47</f>
        <v>6.8998987170830516E-3</v>
      </c>
      <c r="BH47" s="194">
        <f>入力_北海道投入係数表!BH47</f>
        <v>1.1620475277438848E-4</v>
      </c>
      <c r="BI47" s="194">
        <f>入力_北海道投入係数表!BI47</f>
        <v>4.0236466619208273E-4</v>
      </c>
      <c r="BJ47" s="194">
        <f>入力_北海道投入係数表!BJ47</f>
        <v>0</v>
      </c>
      <c r="BK47" s="194">
        <f>入力_北海道投入係数表!BK47</f>
        <v>1.83242055884246E-5</v>
      </c>
      <c r="BL47" s="194">
        <f>入力_北海道投入係数表!BL47</f>
        <v>9.5586829605446977E-5</v>
      </c>
      <c r="BM47" s="194">
        <f>入力_北海道投入係数表!BM47</f>
        <v>1.1517592055420946E-4</v>
      </c>
      <c r="BN47" s="194">
        <f>入力_北海道投入係数表!BN47</f>
        <v>1.376642506590676E-5</v>
      </c>
      <c r="BO47" s="194">
        <f>入力_北海道投入係数表!BO47</f>
        <v>0</v>
      </c>
      <c r="BP47" s="194">
        <f>入力_北海道投入係数表!BP47</f>
        <v>3.6865453383634198E-5</v>
      </c>
      <c r="BQ47" s="194">
        <f>入力_北海道投入係数表!BQ47</f>
        <v>2.1092596498628981E-4</v>
      </c>
      <c r="BR47" s="194">
        <f>入力_北海道投入係数表!BR47</f>
        <v>0</v>
      </c>
      <c r="BS47" s="194">
        <f>入力_北海道投入係数表!BS47</f>
        <v>4.0300967626232702E-6</v>
      </c>
      <c r="BT47" s="194">
        <f>入力_北海道投入係数表!BT47</f>
        <v>0</v>
      </c>
      <c r="BU47" s="194">
        <f>入力_北海道投入係数表!BU47</f>
        <v>0</v>
      </c>
      <c r="BV47" s="194">
        <f>入力_北海道投入係数表!BV47</f>
        <v>0</v>
      </c>
      <c r="BW47" s="194">
        <f>入力_北海道投入係数表!BW47</f>
        <v>0</v>
      </c>
      <c r="BX47" s="194">
        <f>入力_北海道投入係数表!BX47</f>
        <v>1.4735570192888614E-5</v>
      </c>
      <c r="BY47" s="194">
        <f>入力_北海道投入係数表!BY47</f>
        <v>1.5421468740682862E-5</v>
      </c>
      <c r="BZ47" s="194">
        <f>入力_北海道投入係数表!BZ47</f>
        <v>1.1568299966018119E-4</v>
      </c>
      <c r="CA47" s="194">
        <f>入力_北海道投入係数表!CA47</f>
        <v>3.3705876900519913E-5</v>
      </c>
      <c r="CB47" s="194">
        <f>入力_北海道投入係数表!CB47</f>
        <v>2.9017468516046659E-4</v>
      </c>
      <c r="CC47" s="194">
        <f>入力_北海道投入係数表!CC47</f>
        <v>7.2041495901639343E-5</v>
      </c>
      <c r="CD47" s="194">
        <f>入力_北海道投入係数表!CD47</f>
        <v>2.4205720143905378E-4</v>
      </c>
      <c r="CE47" s="194">
        <f>入力_北海道投入係数表!CE47</f>
        <v>2.7402515550927574E-5</v>
      </c>
      <c r="CF47" s="194">
        <f>入力_北海道投入係数表!CF47</f>
        <v>2.9966048467086793E-6</v>
      </c>
      <c r="CG47" s="194">
        <f>入力_北海道投入係数表!CG47</f>
        <v>0</v>
      </c>
      <c r="CH47" s="194">
        <f>入力_北海道投入係数表!CH47</f>
        <v>0</v>
      </c>
      <c r="CI47" s="194">
        <f>入力_北海道投入係数表!CI47</f>
        <v>0</v>
      </c>
      <c r="CJ47" s="194">
        <f>入力_北海道投入係数表!CJ47</f>
        <v>0</v>
      </c>
      <c r="CK47" s="194">
        <f>入力_北海道投入係数表!CK47</f>
        <v>1.8450778426564724E-5</v>
      </c>
      <c r="CL47" s="194">
        <f>入力_北海道投入係数表!CL47</f>
        <v>0</v>
      </c>
      <c r="CM47" s="194">
        <f>入力_北海道投入係数表!CM47</f>
        <v>0</v>
      </c>
      <c r="CN47" s="194">
        <f>入力_北海道投入係数表!CN47</f>
        <v>0</v>
      </c>
      <c r="CO47" s="194">
        <f>入力_北海道投入係数表!CO47</f>
        <v>0</v>
      </c>
      <c r="CP47" s="194">
        <f>入力_北海道投入係数表!CP47</f>
        <v>0</v>
      </c>
      <c r="CQ47" s="194">
        <f>入力_北海道投入係数表!CQ47</f>
        <v>0</v>
      </c>
      <c r="CR47" s="194">
        <f>入力_北海道投入係数表!CR47</f>
        <v>0</v>
      </c>
      <c r="CS47" s="194">
        <f>入力_北海道投入係数表!CS47</f>
        <v>1.1371559729117478E-4</v>
      </c>
      <c r="CT47" s="194">
        <f>入力_北海道投入係数表!CT47</f>
        <v>0</v>
      </c>
      <c r="CU47" s="194">
        <f>入力_北海道投入係数表!CU47</f>
        <v>4.6825316455696202E-2</v>
      </c>
      <c r="CV47" s="194">
        <f>入力_北海道投入係数表!CV47</f>
        <v>3.3821289994732335E-6</v>
      </c>
      <c r="CW47" s="194">
        <f>入力_北海道投入係数表!CW47</f>
        <v>0</v>
      </c>
      <c r="CX47" s="194">
        <f>入力_北海道投入係数表!CX47</f>
        <v>0</v>
      </c>
      <c r="CY47" s="194">
        <f>入力_北海道投入係数表!CY47</f>
        <v>0</v>
      </c>
      <c r="CZ47" s="194">
        <f>入力_北海道投入係数表!CZ47</f>
        <v>0</v>
      </c>
      <c r="DA47" s="194">
        <f>入力_北海道投入係数表!DA47</f>
        <v>6.3640413480857877E-5</v>
      </c>
      <c r="DB47" s="194">
        <f>入力_北海道投入係数表!DB47</f>
        <v>0</v>
      </c>
      <c r="DC47" s="194">
        <f>入力_北海道投入係数表!DC47</f>
        <v>0</v>
      </c>
      <c r="DD47" s="194" t="str">
        <f>入力_北海道投入係数表!DD47</f>
        <v>-</v>
      </c>
      <c r="DE47" s="194" t="str">
        <f>入力_北海道投入係数表!DE47</f>
        <v>-</v>
      </c>
      <c r="DF47" s="194" t="str">
        <f>入力_北海道投入係数表!DF47</f>
        <v>-</v>
      </c>
      <c r="DG47" s="194" t="str">
        <f>入力_北海道投入係数表!DG47</f>
        <v>-</v>
      </c>
      <c r="DH47" s="194" t="str">
        <f>入力_北海道投入係数表!DH47</f>
        <v>-</v>
      </c>
      <c r="DI47" s="194" t="str">
        <f>入力_北海道投入係数表!DI47</f>
        <v>-</v>
      </c>
      <c r="DJ47" s="194" t="str">
        <f>入力_北海道投入係数表!DJ47</f>
        <v>-</v>
      </c>
      <c r="DK47" s="194" t="str">
        <f>入力_北海道投入係数表!DK47</f>
        <v>-</v>
      </c>
      <c r="DL47" s="194" t="str">
        <f>入力_北海道投入係数表!DL47</f>
        <v>-</v>
      </c>
      <c r="DM47" s="194" t="str">
        <f>入力_北海道投入係数表!DM47</f>
        <v>-</v>
      </c>
      <c r="DN47" s="194" t="str">
        <f>入力_北海道投入係数表!DN47</f>
        <v>-</v>
      </c>
      <c r="DO47" s="194" t="str">
        <f>入力_北海道投入係数表!DO47</f>
        <v>-</v>
      </c>
      <c r="DP47" s="194" t="str">
        <f>入力_北海道投入係数表!DP47</f>
        <v>-</v>
      </c>
      <c r="DQ47" s="194" t="str">
        <f>入力_北海道投入係数表!DQ47</f>
        <v>-</v>
      </c>
      <c r="DR47" s="194" t="str">
        <f>入力_北海道投入係数表!DR47</f>
        <v>-</v>
      </c>
      <c r="DS47" s="194" t="str">
        <f>入力_北海道投入係数表!DS47</f>
        <v>-</v>
      </c>
      <c r="DT47" s="242">
        <f>入力_北海道投入係数表!DT47</f>
        <v>1.1000691964062831E-3</v>
      </c>
      <c r="DU47"/>
      <c r="DV47"/>
    </row>
    <row r="48" spans="2:126" s="22" customFormat="1" x14ac:dyDescent="0.25">
      <c r="B48" s="53">
        <v>45</v>
      </c>
      <c r="C48" s="360" t="str">
        <v>業務用機械</v>
      </c>
      <c r="D48" s="193">
        <f>入力_北海道投入係数表!D48</f>
        <v>1.8868438762481998E-5</v>
      </c>
      <c r="E48" s="194">
        <f>入力_北海道投入係数表!E48</f>
        <v>0</v>
      </c>
      <c r="F48" s="194">
        <f>入力_北海道投入係数表!F48</f>
        <v>0</v>
      </c>
      <c r="G48" s="194">
        <f>入力_北海道投入係数表!G48</f>
        <v>1.2468970566365809E-3</v>
      </c>
      <c r="H48" s="194">
        <f>入力_北海道投入係数表!H48</f>
        <v>4.3121105625148232E-5</v>
      </c>
      <c r="I48" s="194">
        <f>入力_北海道投入係数表!I48</f>
        <v>3.5362429540359141E-6</v>
      </c>
      <c r="J48" s="194">
        <f>入力_北海道投入係数表!J48</f>
        <v>0</v>
      </c>
      <c r="K48" s="194">
        <f>入力_北海道投入係数表!K48</f>
        <v>0</v>
      </c>
      <c r="L48" s="194">
        <f>入力_北海道投入係数表!L48</f>
        <v>0</v>
      </c>
      <c r="M48" s="194">
        <f>入力_北海道投入係数表!M48</f>
        <v>0</v>
      </c>
      <c r="N48" s="194">
        <f>入力_北海道投入係数表!N48</f>
        <v>0</v>
      </c>
      <c r="O48" s="194">
        <f>入力_北海道投入係数表!O48</f>
        <v>0</v>
      </c>
      <c r="P48" s="194">
        <f>入力_北海道投入係数表!P48</f>
        <v>0</v>
      </c>
      <c r="Q48" s="194">
        <f>入力_北海道投入係数表!Q48</f>
        <v>0</v>
      </c>
      <c r="R48" s="194">
        <f>入力_北海道投入係数表!R48</f>
        <v>0</v>
      </c>
      <c r="S48" s="194">
        <f>入力_北海道投入係数表!S48</f>
        <v>0</v>
      </c>
      <c r="T48" s="194">
        <f>入力_北海道投入係数表!T48</f>
        <v>0</v>
      </c>
      <c r="U48" s="194">
        <f>入力_北海道投入係数表!U48</f>
        <v>0</v>
      </c>
      <c r="V48" s="194">
        <f>入力_北海道投入係数表!V48</f>
        <v>0</v>
      </c>
      <c r="W48" s="194">
        <f>入力_北海道投入係数表!W48</f>
        <v>0</v>
      </c>
      <c r="X48" s="194">
        <f>入力_北海道投入係数表!X48</f>
        <v>0</v>
      </c>
      <c r="Y48" s="194">
        <f>入力_北海道投入係数表!Y48</f>
        <v>0</v>
      </c>
      <c r="Z48" s="194">
        <f>入力_北海道投入係数表!Z48</f>
        <v>0</v>
      </c>
      <c r="AA48" s="194">
        <f>入力_北海道投入係数表!AA48</f>
        <v>0</v>
      </c>
      <c r="AB48" s="194">
        <f>入力_北海道投入係数表!AB48</f>
        <v>0</v>
      </c>
      <c r="AC48" s="194">
        <f>入力_北海道投入係数表!AC48</f>
        <v>0</v>
      </c>
      <c r="AD48" s="194">
        <f>入力_北海道投入係数表!AD48</f>
        <v>0</v>
      </c>
      <c r="AE48" s="194">
        <f>入力_北海道投入係数表!AE48</f>
        <v>0</v>
      </c>
      <c r="AF48" s="194">
        <f>入力_北海道投入係数表!AF48</f>
        <v>0</v>
      </c>
      <c r="AG48" s="194">
        <f>入力_北海道投入係数表!AG48</f>
        <v>0</v>
      </c>
      <c r="AH48" s="194">
        <f>入力_北海道投入係数表!AH48</f>
        <v>0</v>
      </c>
      <c r="AI48" s="194">
        <f>入力_北海道投入係数表!AI48</f>
        <v>0</v>
      </c>
      <c r="AJ48" s="194">
        <f>入力_北海道投入係数表!AJ48</f>
        <v>0</v>
      </c>
      <c r="AK48" s="194">
        <f>入力_北海道投入係数表!AK48</f>
        <v>0</v>
      </c>
      <c r="AL48" s="194">
        <f>入力_北海道投入係数表!AL48</f>
        <v>0</v>
      </c>
      <c r="AM48" s="194">
        <f>入力_北海道投入係数表!AM48</f>
        <v>0</v>
      </c>
      <c r="AN48" s="194">
        <f>入力_北海道投入係数表!AN48</f>
        <v>0</v>
      </c>
      <c r="AO48" s="194">
        <f>入力_北海道投入係数表!AO48</f>
        <v>0</v>
      </c>
      <c r="AP48" s="194">
        <f>入力_北海道投入係数表!AP48</f>
        <v>0</v>
      </c>
      <c r="AQ48" s="194">
        <f>入力_北海道投入係数表!AQ48</f>
        <v>0</v>
      </c>
      <c r="AR48" s="194">
        <f>入力_北海道投入係数表!AR48</f>
        <v>4.5833295138920715E-5</v>
      </c>
      <c r="AS48" s="194">
        <f>入力_北海道投入係数表!AS48</f>
        <v>0</v>
      </c>
      <c r="AT48" s="194">
        <f>入力_北海道投入係数表!AT48</f>
        <v>2.3687861662887891E-3</v>
      </c>
      <c r="AU48" s="194">
        <f>入力_北海道投入係数表!AU48</f>
        <v>8.1839842535999172E-3</v>
      </c>
      <c r="AV48" s="194">
        <f>入力_北海道投入係数表!AV48</f>
        <v>3.882007406461499E-2</v>
      </c>
      <c r="AW48" s="194">
        <f>入力_北海道投入係数表!AW48</f>
        <v>0</v>
      </c>
      <c r="AX48" s="194">
        <f>入力_北海道投入係数表!AX48</f>
        <v>0</v>
      </c>
      <c r="AY48" s="194">
        <f>入力_北海道投入係数表!AY48</f>
        <v>1.5227281272323946E-3</v>
      </c>
      <c r="AZ48" s="194">
        <f>入力_北海道投入係数表!AZ48</f>
        <v>0</v>
      </c>
      <c r="BA48" s="194">
        <f>入力_北海道投入係数表!BA48</f>
        <v>4.5516613563950843E-4</v>
      </c>
      <c r="BB48" s="194">
        <f>入力_北海道投入係数表!BB48</f>
        <v>0</v>
      </c>
      <c r="BC48" s="194">
        <f>入力_北海道投入係数表!BC48</f>
        <v>0</v>
      </c>
      <c r="BD48" s="194">
        <f>入力_北海道投入係数表!BD48</f>
        <v>0</v>
      </c>
      <c r="BE48" s="194">
        <f>入力_北海道投入係数表!BE48</f>
        <v>2.7190801740211313E-4</v>
      </c>
      <c r="BF48" s="194">
        <f>入力_北海道投入係数表!BF48</f>
        <v>4.132769719375952E-4</v>
      </c>
      <c r="BG48" s="194">
        <f>入力_北海道投入係数表!BG48</f>
        <v>1.7513504388926402E-3</v>
      </c>
      <c r="BH48" s="194">
        <f>入力_北海道投入係数表!BH48</f>
        <v>0</v>
      </c>
      <c r="BI48" s="194">
        <f>入力_北海道投入係数表!BI48</f>
        <v>4.6426692252932617E-4</v>
      </c>
      <c r="BJ48" s="194">
        <f>入力_北海道投入係数表!BJ48</f>
        <v>2.729332132427195E-5</v>
      </c>
      <c r="BK48" s="194">
        <f>入力_北海道投入係数表!BK48</f>
        <v>3.2983570059164281E-4</v>
      </c>
      <c r="BL48" s="194">
        <f>入力_北海道投入係数表!BL48</f>
        <v>0</v>
      </c>
      <c r="BM48" s="194">
        <f>入力_北海道投入係数表!BM48</f>
        <v>4.1591304644575641E-5</v>
      </c>
      <c r="BN48" s="194">
        <f>入力_北海道投入係数表!BN48</f>
        <v>0</v>
      </c>
      <c r="BO48" s="194">
        <f>入力_北海道投入係数表!BO48</f>
        <v>0</v>
      </c>
      <c r="BP48" s="194">
        <f>入力_北海道投入係数表!BP48</f>
        <v>0</v>
      </c>
      <c r="BQ48" s="194">
        <f>入力_北海道投入係数表!BQ48</f>
        <v>9.6674400618716169E-5</v>
      </c>
      <c r="BR48" s="194">
        <f>入力_北海道投入係数表!BR48</f>
        <v>3.7626519170711517E-5</v>
      </c>
      <c r="BS48" s="194">
        <f>入力_北海道投入係数表!BS48</f>
        <v>1.1413234031749102E-3</v>
      </c>
      <c r="BT48" s="194">
        <f>入力_北海道投入係数表!BT48</f>
        <v>1.3497168190289307E-5</v>
      </c>
      <c r="BU48" s="194">
        <f>入力_北海道投入係数表!BU48</f>
        <v>0</v>
      </c>
      <c r="BV48" s="194">
        <f>入力_北海道投入係数表!BV48</f>
        <v>0</v>
      </c>
      <c r="BW48" s="194">
        <f>入力_北海道投入係数表!BW48</f>
        <v>0</v>
      </c>
      <c r="BX48" s="194">
        <f>入力_北海道投入係数表!BX48</f>
        <v>0</v>
      </c>
      <c r="BY48" s="194">
        <f>入力_北海道投入係数表!BY48</f>
        <v>7.710734370341431E-6</v>
      </c>
      <c r="BZ48" s="194">
        <f>入力_北海道投入係数表!BZ48</f>
        <v>1.8075468696903312E-5</v>
      </c>
      <c r="CA48" s="194">
        <f>入力_北海道投入係数表!CA48</f>
        <v>1.6852938450259956E-5</v>
      </c>
      <c r="CB48" s="194">
        <f>入力_北海道投入係数表!CB48</f>
        <v>1.1606987406418665E-4</v>
      </c>
      <c r="CC48" s="194">
        <f>入力_北海道投入係数表!CC48</f>
        <v>1.1206454918032787E-4</v>
      </c>
      <c r="CD48" s="194">
        <f>入力_北海道投入係数表!CD48</f>
        <v>1.2340171053755683E-4</v>
      </c>
      <c r="CE48" s="194">
        <f>入力_北海道投入係数表!CE48</f>
        <v>6.8506288877318941E-5</v>
      </c>
      <c r="CF48" s="194">
        <f>入力_北海道投入係数表!CF48</f>
        <v>1.6481326656897736E-5</v>
      </c>
      <c r="CG48" s="194">
        <f>入力_北海道投入係数表!CG48</f>
        <v>1.929700992831161E-5</v>
      </c>
      <c r="CH48" s="194">
        <f>入力_北海道投入係数表!CH48</f>
        <v>0</v>
      </c>
      <c r="CI48" s="194">
        <f>入力_北海道投入係数表!CI48</f>
        <v>1.9218757507327152E-4</v>
      </c>
      <c r="CJ48" s="194">
        <f>入力_北海道投入係数表!CJ48</f>
        <v>8.2795164762377877E-4</v>
      </c>
      <c r="CK48" s="194">
        <f>入力_北海道投入係数表!CK48</f>
        <v>2.150732652931436E-2</v>
      </c>
      <c r="CL48" s="194">
        <f>入力_北海道投入係数表!CL48</f>
        <v>0</v>
      </c>
      <c r="CM48" s="194">
        <f>入力_北海道投入係数表!CM48</f>
        <v>0</v>
      </c>
      <c r="CN48" s="194">
        <f>入力_北海道投入係数表!CN48</f>
        <v>1.1764489960723856E-2</v>
      </c>
      <c r="CO48" s="194">
        <f>入力_北海道投入係数表!CO48</f>
        <v>2.7175201049089155E-3</v>
      </c>
      <c r="CP48" s="194">
        <f>入力_北海道投入係数表!CP48</f>
        <v>1.1979525901187062E-3</v>
      </c>
      <c r="CQ48" s="194">
        <f>入力_北海道投入係数表!CQ48</f>
        <v>1.6350707666270864E-3</v>
      </c>
      <c r="CR48" s="194">
        <f>入力_北海道投入係数表!CR48</f>
        <v>0</v>
      </c>
      <c r="CS48" s="194">
        <f>入力_北海道投入係数表!CS48</f>
        <v>4.4229382314830605E-3</v>
      </c>
      <c r="CT48" s="194">
        <f>入力_北海道投入係数表!CT48</f>
        <v>0</v>
      </c>
      <c r="CU48" s="194">
        <f>入力_北海道投入係数表!CU48</f>
        <v>2.427433831990794E-2</v>
      </c>
      <c r="CV48" s="194">
        <f>入力_北海道投入係数表!CV48</f>
        <v>1.1245578923248501E-4</v>
      </c>
      <c r="CW48" s="194">
        <f>入力_北海道投入係数表!CW48</f>
        <v>2.9167760457683831E-5</v>
      </c>
      <c r="CX48" s="194">
        <f>入力_北海道投入係数表!CX48</f>
        <v>0</v>
      </c>
      <c r="CY48" s="194">
        <f>入力_北海道投入係数表!CY48</f>
        <v>1.3294572269294855E-5</v>
      </c>
      <c r="CZ48" s="194">
        <f>入力_北海道投入係数表!CZ48</f>
        <v>4.2064550946677264E-3</v>
      </c>
      <c r="DA48" s="194">
        <f>入力_北海道投入係数表!DA48</f>
        <v>5.8640095278790472E-4</v>
      </c>
      <c r="DB48" s="194">
        <f>入力_北海道投入係数表!DB48</f>
        <v>3.6255809551849594E-2</v>
      </c>
      <c r="DC48" s="194">
        <f>入力_北海道投入係数表!DC48</f>
        <v>0</v>
      </c>
      <c r="DD48" s="194" t="str">
        <f>入力_北海道投入係数表!DD48</f>
        <v>-</v>
      </c>
      <c r="DE48" s="194" t="str">
        <f>入力_北海道投入係数表!DE48</f>
        <v>-</v>
      </c>
      <c r="DF48" s="194" t="str">
        <f>入力_北海道投入係数表!DF48</f>
        <v>-</v>
      </c>
      <c r="DG48" s="194" t="str">
        <f>入力_北海道投入係数表!DG48</f>
        <v>-</v>
      </c>
      <c r="DH48" s="194" t="str">
        <f>入力_北海道投入係数表!DH48</f>
        <v>-</v>
      </c>
      <c r="DI48" s="194" t="str">
        <f>入力_北海道投入係数表!DI48</f>
        <v>-</v>
      </c>
      <c r="DJ48" s="194" t="str">
        <f>入力_北海道投入係数表!DJ48</f>
        <v>-</v>
      </c>
      <c r="DK48" s="194" t="str">
        <f>入力_北海道投入係数表!DK48</f>
        <v>-</v>
      </c>
      <c r="DL48" s="194" t="str">
        <f>入力_北海道投入係数表!DL48</f>
        <v>-</v>
      </c>
      <c r="DM48" s="194" t="str">
        <f>入力_北海道投入係数表!DM48</f>
        <v>-</v>
      </c>
      <c r="DN48" s="194" t="str">
        <f>入力_北海道投入係数表!DN48</f>
        <v>-</v>
      </c>
      <c r="DO48" s="194" t="str">
        <f>入力_北海道投入係数表!DO48</f>
        <v>-</v>
      </c>
      <c r="DP48" s="194" t="str">
        <f>入力_北海道投入係数表!DP48</f>
        <v>-</v>
      </c>
      <c r="DQ48" s="194" t="str">
        <f>入力_北海道投入係数表!DQ48</f>
        <v>-</v>
      </c>
      <c r="DR48" s="194" t="str">
        <f>入力_北海道投入係数表!DR48</f>
        <v>-</v>
      </c>
      <c r="DS48" s="194" t="str">
        <f>入力_北海道投入係数表!DS48</f>
        <v>-</v>
      </c>
      <c r="DT48" s="242">
        <f>入力_北海道投入係数表!DT48</f>
        <v>3.1689957050155945E-3</v>
      </c>
      <c r="DU48"/>
      <c r="DV48"/>
    </row>
    <row r="49" spans="2:126" s="22" customFormat="1" x14ac:dyDescent="0.25">
      <c r="B49" s="53">
        <v>46</v>
      </c>
      <c r="C49" s="361" t="str">
        <v>電子デバイス</v>
      </c>
      <c r="D49" s="196">
        <f>入力_北海道投入係数表!D49</f>
        <v>0</v>
      </c>
      <c r="E49" s="197">
        <f>入力_北海道投入係数表!E49</f>
        <v>0</v>
      </c>
      <c r="F49" s="197">
        <f>入力_北海道投入係数表!F49</f>
        <v>0</v>
      </c>
      <c r="G49" s="197">
        <f>入力_北海道投入係数表!G49</f>
        <v>0</v>
      </c>
      <c r="H49" s="197">
        <f>入力_北海道投入係数表!H49</f>
        <v>0</v>
      </c>
      <c r="I49" s="197">
        <f>入力_北海道投入係数表!I49</f>
        <v>0</v>
      </c>
      <c r="J49" s="197">
        <f>入力_北海道投入係数表!J49</f>
        <v>0</v>
      </c>
      <c r="K49" s="197">
        <f>入力_北海道投入係数表!K49</f>
        <v>0</v>
      </c>
      <c r="L49" s="197">
        <f>入力_北海道投入係数表!L49</f>
        <v>0</v>
      </c>
      <c r="M49" s="197">
        <f>入力_北海道投入係数表!M49</f>
        <v>0</v>
      </c>
      <c r="N49" s="197">
        <f>入力_北海道投入係数表!N49</f>
        <v>0</v>
      </c>
      <c r="O49" s="197">
        <f>入力_北海道投入係数表!O49</f>
        <v>0</v>
      </c>
      <c r="P49" s="197">
        <f>入力_北海道投入係数表!P49</f>
        <v>0</v>
      </c>
      <c r="Q49" s="197">
        <f>入力_北海道投入係数表!Q49</f>
        <v>0</v>
      </c>
      <c r="R49" s="197">
        <f>入力_北海道投入係数表!R49</f>
        <v>0</v>
      </c>
      <c r="S49" s="197">
        <f>入力_北海道投入係数表!S49</f>
        <v>0</v>
      </c>
      <c r="T49" s="197">
        <f>入力_北海道投入係数表!T49</f>
        <v>0</v>
      </c>
      <c r="U49" s="197">
        <f>入力_北海道投入係数表!U49</f>
        <v>0</v>
      </c>
      <c r="V49" s="197">
        <f>入力_北海道投入係数表!V49</f>
        <v>0</v>
      </c>
      <c r="W49" s="197">
        <f>入力_北海道投入係数表!W49</f>
        <v>0</v>
      </c>
      <c r="X49" s="197">
        <f>入力_北海道投入係数表!X49</f>
        <v>0</v>
      </c>
      <c r="Y49" s="197">
        <f>入力_北海道投入係数表!Y49</f>
        <v>0</v>
      </c>
      <c r="Z49" s="197">
        <f>入力_北海道投入係数表!Z49</f>
        <v>0</v>
      </c>
      <c r="AA49" s="197">
        <f>入力_北海道投入係数表!AA49</f>
        <v>0</v>
      </c>
      <c r="AB49" s="197">
        <f>入力_北海道投入係数表!AB49</f>
        <v>0</v>
      </c>
      <c r="AC49" s="197">
        <f>入力_北海道投入係数表!AC49</f>
        <v>0</v>
      </c>
      <c r="AD49" s="197">
        <f>入力_北海道投入係数表!AD49</f>
        <v>0</v>
      </c>
      <c r="AE49" s="197">
        <f>入力_北海道投入係数表!AE49</f>
        <v>0</v>
      </c>
      <c r="AF49" s="197">
        <f>入力_北海道投入係数表!AF49</f>
        <v>0</v>
      </c>
      <c r="AG49" s="197">
        <f>入力_北海道投入係数表!AG49</f>
        <v>0</v>
      </c>
      <c r="AH49" s="197">
        <f>入力_北海道投入係数表!AH49</f>
        <v>0</v>
      </c>
      <c r="AI49" s="197">
        <f>入力_北海道投入係数表!AI49</f>
        <v>0</v>
      </c>
      <c r="AJ49" s="197">
        <f>入力_北海道投入係数表!AJ49</f>
        <v>0</v>
      </c>
      <c r="AK49" s="197">
        <f>入力_北海道投入係数表!AK49</f>
        <v>0</v>
      </c>
      <c r="AL49" s="197">
        <f>入力_北海道投入係数表!AL49</f>
        <v>0</v>
      </c>
      <c r="AM49" s="197">
        <f>入力_北海道投入係数表!AM49</f>
        <v>0</v>
      </c>
      <c r="AN49" s="197">
        <f>入力_北海道投入係数表!AN49</f>
        <v>0</v>
      </c>
      <c r="AO49" s="197">
        <f>入力_北海道投入係数表!AO49</f>
        <v>0</v>
      </c>
      <c r="AP49" s="197">
        <f>入力_北海道投入係数表!AP49</f>
        <v>0</v>
      </c>
      <c r="AQ49" s="197">
        <f>入力_北海道投入係数表!AQ49</f>
        <v>0</v>
      </c>
      <c r="AR49" s="197">
        <f>入力_北海道投入係数表!AR49</f>
        <v>0</v>
      </c>
      <c r="AS49" s="197">
        <f>入力_北海道投入係数表!AS49</f>
        <v>2.6593387111071713E-4</v>
      </c>
      <c r="AT49" s="197">
        <f>入力_北海道投入係数表!AT49</f>
        <v>1.9627085377821392E-3</v>
      </c>
      <c r="AU49" s="197">
        <f>入力_北海道投入係数表!AU49</f>
        <v>9.8415000517973689E-4</v>
      </c>
      <c r="AV49" s="197">
        <f>入力_北海道投入係数表!AV49</f>
        <v>7.7257055293066021E-2</v>
      </c>
      <c r="AW49" s="197">
        <f>入力_北海道投入係数表!AW49</f>
        <v>5.3356425933267948E-2</v>
      </c>
      <c r="AX49" s="197">
        <f>入力_北海道投入係数表!AX49</f>
        <v>5.2706131599044172E-2</v>
      </c>
      <c r="AY49" s="197">
        <f>入力_北海道投入係数表!AY49</f>
        <v>3.7917810279354813E-2</v>
      </c>
      <c r="AZ49" s="197">
        <f>入力_北海道投入係数表!AZ49</f>
        <v>0.11623108665749655</v>
      </c>
      <c r="BA49" s="197">
        <f>入力_北海道投入係数表!BA49</f>
        <v>0.18161128812016386</v>
      </c>
      <c r="BB49" s="197">
        <f>入力_北海道投入係数表!BB49</f>
        <v>0.24915824915824916</v>
      </c>
      <c r="BC49" s="197">
        <f>入力_北海道投入係数表!BC49</f>
        <v>0.20436510061364146</v>
      </c>
      <c r="BD49" s="197">
        <f>入力_北海道投入係数表!BD49</f>
        <v>0.23288268643698212</v>
      </c>
      <c r="BE49" s="197">
        <f>入力_北海道投入係数表!BE49</f>
        <v>0</v>
      </c>
      <c r="BF49" s="197">
        <f>入力_北海道投入係数表!BF49</f>
        <v>8.4182722327288406E-3</v>
      </c>
      <c r="BG49" s="197">
        <f>入力_北海道投入係数表!BG49</f>
        <v>0</v>
      </c>
      <c r="BH49" s="197">
        <f>入力_北海道投入係数表!BH49</f>
        <v>1.9367458795731413E-5</v>
      </c>
      <c r="BI49" s="197">
        <f>入力_北海道投入係数表!BI49</f>
        <v>1.1854282088582128E-2</v>
      </c>
      <c r="BJ49" s="197">
        <f>入力_北海道投入係数表!BJ49</f>
        <v>0</v>
      </c>
      <c r="BK49" s="197">
        <f>入力_北海道投入係数表!BK49</f>
        <v>0</v>
      </c>
      <c r="BL49" s="197">
        <f>入力_北海道投入係数表!BL49</f>
        <v>0</v>
      </c>
      <c r="BM49" s="197">
        <f>入力_北海道投入係数表!BM49</f>
        <v>0</v>
      </c>
      <c r="BN49" s="197">
        <f>入力_北海道投入係数表!BN49</f>
        <v>0</v>
      </c>
      <c r="BO49" s="197">
        <f>入力_北海道投入係数表!BO49</f>
        <v>0</v>
      </c>
      <c r="BP49" s="197">
        <f>入力_北海道投入係数表!BP49</f>
        <v>0</v>
      </c>
      <c r="BQ49" s="197">
        <f>入力_北海道投入係数表!BQ49</f>
        <v>0</v>
      </c>
      <c r="BR49" s="197">
        <f>入力_北海道投入係数表!BR49</f>
        <v>0</v>
      </c>
      <c r="BS49" s="197">
        <f>入力_北海道投入係数表!BS49</f>
        <v>0</v>
      </c>
      <c r="BT49" s="197">
        <f>入力_北海道投入係数表!BT49</f>
        <v>0</v>
      </c>
      <c r="BU49" s="197">
        <f>入力_北海道投入係数表!BU49</f>
        <v>0</v>
      </c>
      <c r="BV49" s="197">
        <f>入力_北海道投入係数表!BV49</f>
        <v>0</v>
      </c>
      <c r="BW49" s="197">
        <f>入力_北海道投入係数表!BW49</f>
        <v>0</v>
      </c>
      <c r="BX49" s="197">
        <f>入力_北海道投入係数表!BX49</f>
        <v>0</v>
      </c>
      <c r="BY49" s="197">
        <f>入力_北海道投入係数表!BY49</f>
        <v>0</v>
      </c>
      <c r="BZ49" s="197">
        <f>入力_北海道投入係数表!BZ49</f>
        <v>0</v>
      </c>
      <c r="CA49" s="197">
        <f>入力_北海道投入係数表!CA49</f>
        <v>0</v>
      </c>
      <c r="CB49" s="197">
        <f>入力_北海道投入係数表!CB49</f>
        <v>0</v>
      </c>
      <c r="CC49" s="197">
        <f>入力_北海道投入係数表!CC49</f>
        <v>0</v>
      </c>
      <c r="CD49" s="197">
        <f>入力_北海道投入係数表!CD49</f>
        <v>1.4238658908179636E-5</v>
      </c>
      <c r="CE49" s="197">
        <f>入力_北海道投入係数表!CE49</f>
        <v>0</v>
      </c>
      <c r="CF49" s="197">
        <f>入力_北海道投入係数表!CF49</f>
        <v>0</v>
      </c>
      <c r="CG49" s="197">
        <f>入力_北海道投入係数表!CG49</f>
        <v>0</v>
      </c>
      <c r="CH49" s="197">
        <f>入力_北海道投入係数表!CH49</f>
        <v>0</v>
      </c>
      <c r="CI49" s="197">
        <f>入力_北海道投入係数表!CI49</f>
        <v>0</v>
      </c>
      <c r="CJ49" s="197">
        <f>入力_北海道投入係数表!CJ49</f>
        <v>0</v>
      </c>
      <c r="CK49" s="197">
        <f>入力_北海道投入係数表!CK49</f>
        <v>0</v>
      </c>
      <c r="CL49" s="197">
        <f>入力_北海道投入係数表!CL49</f>
        <v>0</v>
      </c>
      <c r="CM49" s="197">
        <f>入力_北海道投入係数表!CM49</f>
        <v>2.3754238646958565E-5</v>
      </c>
      <c r="CN49" s="197">
        <f>入力_北海道投入係数表!CN49</f>
        <v>0</v>
      </c>
      <c r="CO49" s="197">
        <f>入力_北海道投入係数表!CO49</f>
        <v>0</v>
      </c>
      <c r="CP49" s="197">
        <f>入力_北海道投入係数表!CP49</f>
        <v>0</v>
      </c>
      <c r="CQ49" s="197">
        <f>入力_北海道投入係数表!CQ49</f>
        <v>0</v>
      </c>
      <c r="CR49" s="197">
        <f>入力_北海道投入係数表!CR49</f>
        <v>0</v>
      </c>
      <c r="CS49" s="197">
        <f>入力_北海道投入係数表!CS49</f>
        <v>0</v>
      </c>
      <c r="CT49" s="197">
        <f>入力_北海道投入係数表!CT49</f>
        <v>0</v>
      </c>
      <c r="CU49" s="197">
        <f>入力_北海道投入係数表!CU49</f>
        <v>9.3293440736478706E-3</v>
      </c>
      <c r="CV49" s="197">
        <f>入力_北海道投入係数表!CV49</f>
        <v>0</v>
      </c>
      <c r="CW49" s="197">
        <f>入力_北海道投入係数表!CW49</f>
        <v>0</v>
      </c>
      <c r="CX49" s="197">
        <f>入力_北海道投入係数表!CX49</f>
        <v>0</v>
      </c>
      <c r="CY49" s="197">
        <f>入力_北海道投入係数表!CY49</f>
        <v>0</v>
      </c>
      <c r="CZ49" s="197">
        <f>入力_北海道投入係数表!CZ49</f>
        <v>0</v>
      </c>
      <c r="DA49" s="197">
        <f>入力_北海道投入係数表!DA49</f>
        <v>0</v>
      </c>
      <c r="DB49" s="197">
        <f>入力_北海道投入係数表!DB49</f>
        <v>0</v>
      </c>
      <c r="DC49" s="197">
        <f>入力_北海道投入係数表!DC49</f>
        <v>0</v>
      </c>
      <c r="DD49" s="197" t="str">
        <f>入力_北海道投入係数表!DD49</f>
        <v>-</v>
      </c>
      <c r="DE49" s="197" t="str">
        <f>入力_北海道投入係数表!DE49</f>
        <v>-</v>
      </c>
      <c r="DF49" s="197" t="str">
        <f>入力_北海道投入係数表!DF49</f>
        <v>-</v>
      </c>
      <c r="DG49" s="197" t="str">
        <f>入力_北海道投入係数表!DG49</f>
        <v>-</v>
      </c>
      <c r="DH49" s="197" t="str">
        <f>入力_北海道投入係数表!DH49</f>
        <v>-</v>
      </c>
      <c r="DI49" s="197" t="str">
        <f>入力_北海道投入係数表!DI49</f>
        <v>-</v>
      </c>
      <c r="DJ49" s="197" t="str">
        <f>入力_北海道投入係数表!DJ49</f>
        <v>-</v>
      </c>
      <c r="DK49" s="197" t="str">
        <f>入力_北海道投入係数表!DK49</f>
        <v>-</v>
      </c>
      <c r="DL49" s="197" t="str">
        <f>入力_北海道投入係数表!DL49</f>
        <v>-</v>
      </c>
      <c r="DM49" s="197" t="str">
        <f>入力_北海道投入係数表!DM49</f>
        <v>-</v>
      </c>
      <c r="DN49" s="197" t="str">
        <f>入力_北海道投入係数表!DN49</f>
        <v>-</v>
      </c>
      <c r="DO49" s="197" t="str">
        <f>入力_北海道投入係数表!DO49</f>
        <v>-</v>
      </c>
      <c r="DP49" s="197" t="str">
        <f>入力_北海道投入係数表!DP49</f>
        <v>-</v>
      </c>
      <c r="DQ49" s="197" t="str">
        <f>入力_北海道投入係数表!DQ49</f>
        <v>-</v>
      </c>
      <c r="DR49" s="197" t="str">
        <f>入力_北海道投入係数表!DR49</f>
        <v>-</v>
      </c>
      <c r="DS49" s="197" t="str">
        <f>入力_北海道投入係数表!DS49</f>
        <v>-</v>
      </c>
      <c r="DT49" s="243">
        <f>入力_北海道投入係数表!DT49</f>
        <v>1.1885602370172732E-3</v>
      </c>
      <c r="DU49"/>
      <c r="DV49"/>
    </row>
    <row r="50" spans="2:126" s="22" customFormat="1" x14ac:dyDescent="0.25">
      <c r="B50" s="53">
        <v>47</v>
      </c>
      <c r="C50" s="360" t="str">
        <v>その他の電子部品</v>
      </c>
      <c r="D50" s="193">
        <f>入力_北海道投入係数表!D50</f>
        <v>0</v>
      </c>
      <c r="E50" s="194">
        <f>入力_北海道投入係数表!E50</f>
        <v>0</v>
      </c>
      <c r="F50" s="194">
        <f>入力_北海道投入係数表!F50</f>
        <v>0</v>
      </c>
      <c r="G50" s="194">
        <f>入力_北海道投入係数表!G50</f>
        <v>0</v>
      </c>
      <c r="H50" s="194">
        <f>入力_北海道投入係数表!H50</f>
        <v>0</v>
      </c>
      <c r="I50" s="194">
        <f>入力_北海道投入係数表!I50</f>
        <v>7.0724859080718281E-6</v>
      </c>
      <c r="J50" s="194">
        <f>入力_北海道投入係数表!J50</f>
        <v>2.4805893880385981E-5</v>
      </c>
      <c r="K50" s="194">
        <f>入力_北海道投入係数表!K50</f>
        <v>0</v>
      </c>
      <c r="L50" s="194">
        <f>入力_北海道投入係数表!L50</f>
        <v>1.9939543304700148E-6</v>
      </c>
      <c r="M50" s="194">
        <f>入力_北海道投入係数表!M50</f>
        <v>1.7367744624683039E-6</v>
      </c>
      <c r="N50" s="194">
        <f>入力_北海道投入係数表!N50</f>
        <v>0</v>
      </c>
      <c r="O50" s="194">
        <f>入力_北海道投入係数表!O50</f>
        <v>0</v>
      </c>
      <c r="P50" s="194">
        <f>入力_北海道投入係数表!P50</f>
        <v>6.3132508822768109E-6</v>
      </c>
      <c r="Q50" s="194">
        <f>入力_北海道投入係数表!Q50</f>
        <v>0</v>
      </c>
      <c r="R50" s="194">
        <f>入力_北海道投入係数表!R50</f>
        <v>0</v>
      </c>
      <c r="S50" s="194">
        <f>入力_北海道投入係数表!S50</f>
        <v>0</v>
      </c>
      <c r="T50" s="194">
        <f>入力_北海道投入係数表!T50</f>
        <v>0</v>
      </c>
      <c r="U50" s="194">
        <f>入力_北海道投入係数表!U50</f>
        <v>2.7814864263462394E-5</v>
      </c>
      <c r="V50" s="194">
        <f>入力_北海道投入係数表!V50</f>
        <v>2.3668863137165797E-6</v>
      </c>
      <c r="W50" s="194">
        <f>入力_北海道投入係数表!W50</f>
        <v>1.6712626389237068E-5</v>
      </c>
      <c r="X50" s="194">
        <f>入力_北海道投入係数表!X50</f>
        <v>4.8481730303060285E-4</v>
      </c>
      <c r="Y50" s="194">
        <f>入力_北海道投入係数表!Y50</f>
        <v>0</v>
      </c>
      <c r="Z50" s="194">
        <f>入力_北海道投入係数表!Z50</f>
        <v>0</v>
      </c>
      <c r="AA50" s="194">
        <f>入力_北海道投入係数表!AA50</f>
        <v>0</v>
      </c>
      <c r="AB50" s="194">
        <f>入力_北海道投入係数表!AB50</f>
        <v>0</v>
      </c>
      <c r="AC50" s="194">
        <f>入力_北海道投入係数表!AC50</f>
        <v>0</v>
      </c>
      <c r="AD50" s="194">
        <f>入力_北海道投入係数表!AD50</f>
        <v>0</v>
      </c>
      <c r="AE50" s="194">
        <f>入力_北海道投入係数表!AE50</f>
        <v>0</v>
      </c>
      <c r="AF50" s="194">
        <f>入力_北海道投入係数表!AF50</f>
        <v>0</v>
      </c>
      <c r="AG50" s="194">
        <f>入力_北海道投入係数表!AG50</f>
        <v>0</v>
      </c>
      <c r="AH50" s="194">
        <f>入力_北海道投入係数表!AH50</f>
        <v>0</v>
      </c>
      <c r="AI50" s="194">
        <f>入力_北海道投入係数表!AI50</f>
        <v>0</v>
      </c>
      <c r="AJ50" s="194">
        <f>入力_北海道投入係数表!AJ50</f>
        <v>0</v>
      </c>
      <c r="AK50" s="194">
        <f>入力_北海道投入係数表!AK50</f>
        <v>0</v>
      </c>
      <c r="AL50" s="194">
        <f>入力_北海道投入係数表!AL50</f>
        <v>0</v>
      </c>
      <c r="AM50" s="194">
        <f>入力_北海道投入係数表!AM50</f>
        <v>0</v>
      </c>
      <c r="AN50" s="194">
        <f>入力_北海道投入係数表!AN50</f>
        <v>0</v>
      </c>
      <c r="AO50" s="194">
        <f>入力_北海道投入係数表!AO50</f>
        <v>0</v>
      </c>
      <c r="AP50" s="194">
        <f>入力_北海道投入係数表!AP50</f>
        <v>0</v>
      </c>
      <c r="AQ50" s="194">
        <f>入力_北海道投入係数表!AQ50</f>
        <v>0</v>
      </c>
      <c r="AR50" s="194">
        <f>入力_北海道投入係数表!AR50</f>
        <v>0</v>
      </c>
      <c r="AS50" s="194">
        <f>入力_北海道投入係数表!AS50</f>
        <v>1.8024406819726383E-3</v>
      </c>
      <c r="AT50" s="194">
        <f>入力_北海道投入係数表!AT50</f>
        <v>7.6816351392507871E-3</v>
      </c>
      <c r="AU50" s="194">
        <f>入力_北海道投入係数表!AU50</f>
        <v>1.3208329016885943E-3</v>
      </c>
      <c r="AV50" s="194">
        <f>入力_北海道投入係数表!AV50</f>
        <v>5.082364959775252E-2</v>
      </c>
      <c r="AW50" s="194">
        <f>入力_北海道投入係数表!AW50</f>
        <v>0.18554764935417231</v>
      </c>
      <c r="AX50" s="194">
        <f>入力_北海道投入係数表!AX50</f>
        <v>0.20026851920281821</v>
      </c>
      <c r="AY50" s="194">
        <f>入力_北海道投入係数表!AY50</f>
        <v>2.8132872128435536E-2</v>
      </c>
      <c r="AZ50" s="194">
        <f>入力_北海道投入係数表!AZ50</f>
        <v>2.1320495185694635E-2</v>
      </c>
      <c r="BA50" s="194">
        <f>入力_北海道投入係数表!BA50</f>
        <v>9.4674556213017749E-2</v>
      </c>
      <c r="BB50" s="194">
        <f>入力_北海道投入係数表!BB50</f>
        <v>8.4175084175084174E-3</v>
      </c>
      <c r="BC50" s="194">
        <f>入力_北海道投入係数表!BC50</f>
        <v>0.12786874712188226</v>
      </c>
      <c r="BD50" s="194">
        <f>入力_北海道投入係数表!BD50</f>
        <v>0.1020497165285652</v>
      </c>
      <c r="BE50" s="194">
        <f>入力_北海道投入係数表!BE50</f>
        <v>0</v>
      </c>
      <c r="BF50" s="194">
        <f>入力_北海道投入係数表!BF50</f>
        <v>4.033942617390875E-3</v>
      </c>
      <c r="BG50" s="194">
        <f>入力_北海道投入係数表!BG50</f>
        <v>6.7521944632005406E-4</v>
      </c>
      <c r="BH50" s="194">
        <f>入力_北海道投入係数表!BH50</f>
        <v>7.7469835182925653E-5</v>
      </c>
      <c r="BI50" s="194">
        <f>入力_北海道投入係数表!BI50</f>
        <v>3.0022594323563094E-3</v>
      </c>
      <c r="BJ50" s="194">
        <f>入力_北海道投入係数表!BJ50</f>
        <v>0</v>
      </c>
      <c r="BK50" s="194">
        <f>入力_北海道投入係数表!BK50</f>
        <v>3.974062086989585E-4</v>
      </c>
      <c r="BL50" s="194">
        <f>入力_北海道投入係数表!BL50</f>
        <v>1.6911516007117543E-4</v>
      </c>
      <c r="BM50" s="194">
        <f>入力_北海道投入係数表!BM50</f>
        <v>6.2920178821281093E-5</v>
      </c>
      <c r="BN50" s="194">
        <f>入力_北海道投入係数表!BN50</f>
        <v>1.376642506590676E-5</v>
      </c>
      <c r="BO50" s="194">
        <f>入力_北海道投入係数表!BO50</f>
        <v>2.7856743908774735E-6</v>
      </c>
      <c r="BP50" s="194">
        <f>入力_北海道投入係数表!BP50</f>
        <v>0</v>
      </c>
      <c r="BQ50" s="194">
        <f>入力_北海道投入係数表!BQ50</f>
        <v>1.3182872811643113E-5</v>
      </c>
      <c r="BR50" s="194">
        <f>入力_北海道投入係数表!BR50</f>
        <v>0</v>
      </c>
      <c r="BS50" s="194">
        <f>入力_北海道投入係数表!BS50</f>
        <v>2.3911907458231407E-5</v>
      </c>
      <c r="BT50" s="194">
        <f>入力_北海道投入係数表!BT50</f>
        <v>3.2185554915305266E-5</v>
      </c>
      <c r="BU50" s="194">
        <f>入力_北海道投入係数表!BU50</f>
        <v>0</v>
      </c>
      <c r="BV50" s="194">
        <f>入力_北海道投入係数表!BV50</f>
        <v>0</v>
      </c>
      <c r="BW50" s="194">
        <f>入力_北海道投入係数表!BW50</f>
        <v>0</v>
      </c>
      <c r="BX50" s="194">
        <f>入力_北海道投入係数表!BX50</f>
        <v>0</v>
      </c>
      <c r="BY50" s="194">
        <f>入力_北海道投入係数表!BY50</f>
        <v>0</v>
      </c>
      <c r="BZ50" s="194">
        <f>入力_北海道投入係数表!BZ50</f>
        <v>0</v>
      </c>
      <c r="CA50" s="194">
        <f>入力_北海道投入係数表!CA50</f>
        <v>2.8088230750433262E-6</v>
      </c>
      <c r="CB50" s="194">
        <f>入力_北海道投入係数表!CB50</f>
        <v>0</v>
      </c>
      <c r="CC50" s="194">
        <f>入力_北海道投入係数表!CC50</f>
        <v>0</v>
      </c>
      <c r="CD50" s="194">
        <f>入力_北海道投入係数表!CD50</f>
        <v>3.7969757088479028E-5</v>
      </c>
      <c r="CE50" s="194">
        <f>入力_北海道投入係数表!CE50</f>
        <v>0</v>
      </c>
      <c r="CF50" s="194">
        <f>入力_北海道投入係数表!CF50</f>
        <v>1.3185061325518189E-4</v>
      </c>
      <c r="CG50" s="194">
        <f>入力_北海道投入係数表!CG50</f>
        <v>1.9007554779386935E-3</v>
      </c>
      <c r="CH50" s="194">
        <f>入力_北海道投入係数表!CH50</f>
        <v>9.2322660597043548E-4</v>
      </c>
      <c r="CI50" s="194">
        <f>入力_北海道投入係数表!CI50</f>
        <v>2.4023446884158939E-4</v>
      </c>
      <c r="CJ50" s="194">
        <f>入力_北海道投入係数表!CJ50</f>
        <v>2.3716808486771469E-3</v>
      </c>
      <c r="CK50" s="194">
        <f>入力_北海道投入係数表!CK50</f>
        <v>2.7852824029037599E-3</v>
      </c>
      <c r="CL50" s="194">
        <f>入力_北海道投入係数表!CL50</f>
        <v>3.9079376727362728E-5</v>
      </c>
      <c r="CM50" s="194">
        <f>入力_北海道投入係数表!CM50</f>
        <v>1.3480530432148986E-3</v>
      </c>
      <c r="CN50" s="194">
        <f>入力_北海道投入係数表!CN50</f>
        <v>0</v>
      </c>
      <c r="CO50" s="194">
        <f>入力_北海道投入係数表!CO50</f>
        <v>0</v>
      </c>
      <c r="CP50" s="194">
        <f>入力_北海道投入係数表!CP50</f>
        <v>2.4201062426640528E-5</v>
      </c>
      <c r="CQ50" s="194">
        <f>入力_北海道投入係数表!CQ50</f>
        <v>0</v>
      </c>
      <c r="CR50" s="194">
        <f>入力_北海道投入係数表!CR50</f>
        <v>0</v>
      </c>
      <c r="CS50" s="194">
        <f>入力_北海道投入係数表!CS50</f>
        <v>2.9925157181888098E-6</v>
      </c>
      <c r="CT50" s="194">
        <f>入力_北海道投入係数表!CT50</f>
        <v>0</v>
      </c>
      <c r="CU50" s="194">
        <f>入力_北海道投入係数表!CU50</f>
        <v>3.3189413118527043E-2</v>
      </c>
      <c r="CV50" s="194">
        <f>入力_北海道投入係数表!CV50</f>
        <v>1.521958049762955E-5</v>
      </c>
      <c r="CW50" s="194">
        <f>入力_北海道投入係数表!CW50</f>
        <v>0</v>
      </c>
      <c r="CX50" s="194">
        <f>入力_北海道投入係数表!CX50</f>
        <v>0</v>
      </c>
      <c r="CY50" s="194">
        <f>入力_北海道投入係数表!CY50</f>
        <v>4.4315240897649524E-6</v>
      </c>
      <c r="CZ50" s="194">
        <f>入力_北海道投入係数表!CZ50</f>
        <v>0</v>
      </c>
      <c r="DA50" s="194">
        <f>入力_北海道投入係数表!DA50</f>
        <v>1.0455210786140936E-4</v>
      </c>
      <c r="DB50" s="194">
        <f>入力_北海道投入係数表!DB50</f>
        <v>2.5677693423902758E-2</v>
      </c>
      <c r="DC50" s="194">
        <f>入力_北海道投入係数表!DC50</f>
        <v>0</v>
      </c>
      <c r="DD50" s="194" t="str">
        <f>入力_北海道投入係数表!DD50</f>
        <v>-</v>
      </c>
      <c r="DE50" s="194" t="str">
        <f>入力_北海道投入係数表!DE50</f>
        <v>-</v>
      </c>
      <c r="DF50" s="194" t="str">
        <f>入力_北海道投入係数表!DF50</f>
        <v>-</v>
      </c>
      <c r="DG50" s="194" t="str">
        <f>入力_北海道投入係数表!DG50</f>
        <v>-</v>
      </c>
      <c r="DH50" s="194" t="str">
        <f>入力_北海道投入係数表!DH50</f>
        <v>-</v>
      </c>
      <c r="DI50" s="194" t="str">
        <f>入力_北海道投入係数表!DI50</f>
        <v>-</v>
      </c>
      <c r="DJ50" s="194" t="str">
        <f>入力_北海道投入係数表!DJ50</f>
        <v>-</v>
      </c>
      <c r="DK50" s="194" t="str">
        <f>入力_北海道投入係数表!DK50</f>
        <v>-</v>
      </c>
      <c r="DL50" s="194" t="str">
        <f>入力_北海道投入係数表!DL50</f>
        <v>-</v>
      </c>
      <c r="DM50" s="194" t="str">
        <f>入力_北海道投入係数表!DM50</f>
        <v>-</v>
      </c>
      <c r="DN50" s="194" t="str">
        <f>入力_北海道投入係数表!DN50</f>
        <v>-</v>
      </c>
      <c r="DO50" s="194" t="str">
        <f>入力_北海道投入係数表!DO50</f>
        <v>-</v>
      </c>
      <c r="DP50" s="194" t="str">
        <f>入力_北海道投入係数表!DP50</f>
        <v>-</v>
      </c>
      <c r="DQ50" s="194" t="str">
        <f>入力_北海道投入係数表!DQ50</f>
        <v>-</v>
      </c>
      <c r="DR50" s="194" t="str">
        <f>入力_北海道投入係数表!DR50</f>
        <v>-</v>
      </c>
      <c r="DS50" s="194" t="str">
        <f>入力_北海道投入係数表!DS50</f>
        <v>-</v>
      </c>
      <c r="DT50" s="242">
        <f>入力_北海道投入係数表!DT50</f>
        <v>2.1160420086102976E-3</v>
      </c>
      <c r="DU50"/>
      <c r="DV50"/>
    </row>
    <row r="51" spans="2:126" s="22" customFormat="1" x14ac:dyDescent="0.25">
      <c r="B51" s="53">
        <v>48</v>
      </c>
      <c r="C51" s="360" t="str">
        <v>産業用電気機器</v>
      </c>
      <c r="D51" s="193">
        <f>入力_北海道投入係数表!D51</f>
        <v>0</v>
      </c>
      <c r="E51" s="194">
        <f>入力_北海道投入係数表!E51</f>
        <v>0</v>
      </c>
      <c r="F51" s="194">
        <f>入力_北海道投入係数表!F51</f>
        <v>2.3948786441302446E-5</v>
      </c>
      <c r="G51" s="194">
        <f>入力_北海道投入係数表!G51</f>
        <v>0</v>
      </c>
      <c r="H51" s="194">
        <f>入力_北海道投入係数表!H51</f>
        <v>0</v>
      </c>
      <c r="I51" s="194">
        <f>入力_北海道投入係数表!I51</f>
        <v>5.6226262969171035E-4</v>
      </c>
      <c r="J51" s="194">
        <f>入力_北海道投入係数表!J51</f>
        <v>4.9611787760771962E-5</v>
      </c>
      <c r="K51" s="194">
        <f>入力_北海道投入係数表!K51</f>
        <v>0</v>
      </c>
      <c r="L51" s="194">
        <f>入力_北海道投入係数表!L51</f>
        <v>0</v>
      </c>
      <c r="M51" s="194">
        <f>入力_北海道投入係数表!M51</f>
        <v>0</v>
      </c>
      <c r="N51" s="194">
        <f>入力_北海道投入係数表!N51</f>
        <v>0</v>
      </c>
      <c r="O51" s="194">
        <f>入力_北海道投入係数表!O51</f>
        <v>0</v>
      </c>
      <c r="P51" s="194">
        <f>入力_北海道投入係数表!P51</f>
        <v>0</v>
      </c>
      <c r="Q51" s="194">
        <f>入力_北海道投入係数表!Q51</f>
        <v>0</v>
      </c>
      <c r="R51" s="194">
        <f>入力_北海道投入係数表!R51</f>
        <v>0</v>
      </c>
      <c r="S51" s="194">
        <f>入力_北海道投入係数表!S51</f>
        <v>0</v>
      </c>
      <c r="T51" s="194">
        <f>入力_北海道投入係数表!T51</f>
        <v>8.2055321697888712E-6</v>
      </c>
      <c r="U51" s="194">
        <f>入力_北海道投入係数表!U51</f>
        <v>8.3444592790387181E-5</v>
      </c>
      <c r="V51" s="194">
        <f>入力_北海道投入係数表!V51</f>
        <v>0</v>
      </c>
      <c r="W51" s="194">
        <f>入力_北海道投入係数表!W51</f>
        <v>0</v>
      </c>
      <c r="X51" s="194">
        <f>入力_北海道投入係数表!X51</f>
        <v>0</v>
      </c>
      <c r="Y51" s="194">
        <f>入力_北海道投入係数表!Y51</f>
        <v>0</v>
      </c>
      <c r="Z51" s="194">
        <f>入力_北海道投入係数表!Z51</f>
        <v>0</v>
      </c>
      <c r="AA51" s="194">
        <f>入力_北海道投入係数表!AA51</f>
        <v>0</v>
      </c>
      <c r="AB51" s="194">
        <f>入力_北海道投入係数表!AB51</f>
        <v>0</v>
      </c>
      <c r="AC51" s="194">
        <f>入力_北海道投入係数表!AC51</f>
        <v>0</v>
      </c>
      <c r="AD51" s="194">
        <f>入力_北海道投入係数表!AD51</f>
        <v>0</v>
      </c>
      <c r="AE51" s="194">
        <f>入力_北海道投入係数表!AE51</f>
        <v>0</v>
      </c>
      <c r="AF51" s="194">
        <f>入力_北海道投入係数表!AF51</f>
        <v>0</v>
      </c>
      <c r="AG51" s="194">
        <f>入力_北海道投入係数表!AG51</f>
        <v>0</v>
      </c>
      <c r="AH51" s="194">
        <f>入力_北海道投入係数表!AH51</f>
        <v>0</v>
      </c>
      <c r="AI51" s="194">
        <f>入力_北海道投入係数表!AI51</f>
        <v>1.464654231752239E-5</v>
      </c>
      <c r="AJ51" s="194">
        <f>入力_北海道投入係数表!AJ51</f>
        <v>0</v>
      </c>
      <c r="AK51" s="194">
        <f>入力_北海道投入係数表!AK51</f>
        <v>0</v>
      </c>
      <c r="AL51" s="194">
        <f>入力_北海道投入係数表!AL51</f>
        <v>0</v>
      </c>
      <c r="AM51" s="194">
        <f>入力_北海道投入係数表!AM51</f>
        <v>0</v>
      </c>
      <c r="AN51" s="194">
        <f>入力_北海道投入係数表!AN51</f>
        <v>0</v>
      </c>
      <c r="AO51" s="194">
        <f>入力_北海道投入係数表!AO51</f>
        <v>0</v>
      </c>
      <c r="AP51" s="194">
        <f>入力_北海道投入係数表!AP51</f>
        <v>0</v>
      </c>
      <c r="AQ51" s="194">
        <f>入力_北海道投入係数表!AQ51</f>
        <v>0</v>
      </c>
      <c r="AR51" s="194">
        <f>入力_北海道投入係数表!AR51</f>
        <v>2.1358315534737056E-3</v>
      </c>
      <c r="AS51" s="194">
        <f>入力_北海道投入係数表!AS51</f>
        <v>7.3870519752976981E-5</v>
      </c>
      <c r="AT51" s="194">
        <f>入力_北海道投入係数表!AT51</f>
        <v>1.5837027511759333E-2</v>
      </c>
      <c r="AU51" s="194">
        <f>入力_北海道投入係数表!AU51</f>
        <v>2.2648399461307367E-2</v>
      </c>
      <c r="AV51" s="194">
        <f>入力_北海道投入係数表!AV51</f>
        <v>1.2642063593410803E-2</v>
      </c>
      <c r="AW51" s="194">
        <f>入力_北海道投入係数表!AW51</f>
        <v>0</v>
      </c>
      <c r="AX51" s="194">
        <f>入力_北海道投入係数表!AX51</f>
        <v>1.4780873549626783E-3</v>
      </c>
      <c r="AY51" s="194">
        <f>入力_北海道投入係数表!AY51</f>
        <v>4.9704853930894459E-2</v>
      </c>
      <c r="AZ51" s="194">
        <f>入力_北海道投入係数表!AZ51</f>
        <v>2.922971114167813E-2</v>
      </c>
      <c r="BA51" s="194">
        <f>入力_北海道投入係数表!BA51</f>
        <v>1.3199817933545745E-2</v>
      </c>
      <c r="BB51" s="194">
        <f>入力_北海道投入係数表!BB51</f>
        <v>4.4893378226711564E-3</v>
      </c>
      <c r="BC51" s="194">
        <f>入力_北海道投入係数表!BC51</f>
        <v>4.6264069310429767E-3</v>
      </c>
      <c r="BD51" s="194">
        <f>入力_北海道投入係数表!BD51</f>
        <v>2.573048408198866E-2</v>
      </c>
      <c r="BE51" s="194">
        <f>入力_北海道投入係数表!BE51</f>
        <v>6.5257924176507151E-3</v>
      </c>
      <c r="BF51" s="194">
        <f>入力_北海道投入係数表!BF51</f>
        <v>2.263589849558198E-2</v>
      </c>
      <c r="BG51" s="194">
        <f>入力_北海道投入係数表!BG51</f>
        <v>1.5445644834571236E-2</v>
      </c>
      <c r="BH51" s="194">
        <f>入力_北海道投入係数表!BH51</f>
        <v>8.9090310460364494E-4</v>
      </c>
      <c r="BI51" s="194">
        <f>入力_北海道投入係数表!BI51</f>
        <v>1.2689962549134917E-3</v>
      </c>
      <c r="BJ51" s="194">
        <f>入力_北海道投入係数表!BJ51</f>
        <v>0</v>
      </c>
      <c r="BK51" s="194">
        <f>入力_北海道投入係数表!BK51</f>
        <v>2.1599657337355496E-3</v>
      </c>
      <c r="BL51" s="194">
        <f>入力_北海道投入係数表!BL51</f>
        <v>3.1506889604564639E-3</v>
      </c>
      <c r="BM51" s="194">
        <f>入力_北海道投入係数表!BM51</f>
        <v>1.220011602907552E-3</v>
      </c>
      <c r="BN51" s="194">
        <f>入力_北海道投入係数表!BN51</f>
        <v>3.5001135730067939E-3</v>
      </c>
      <c r="BO51" s="194">
        <f>入力_北海道投入係数表!BO51</f>
        <v>0</v>
      </c>
      <c r="BP51" s="194">
        <f>入力_北海道投入係数表!BP51</f>
        <v>0</v>
      </c>
      <c r="BQ51" s="194">
        <f>入力_北海道投入係数表!BQ51</f>
        <v>0</v>
      </c>
      <c r="BR51" s="194">
        <f>入力_北海道投入係数表!BR51</f>
        <v>0</v>
      </c>
      <c r="BS51" s="194">
        <f>入力_北海道投入係数表!BS51</f>
        <v>5.3734623501643607E-7</v>
      </c>
      <c r="BT51" s="194">
        <f>入力_北海道投入係数表!BT51</f>
        <v>0</v>
      </c>
      <c r="BU51" s="194">
        <f>入力_北海道投入係数表!BU51</f>
        <v>0</v>
      </c>
      <c r="BV51" s="194">
        <f>入力_北海道投入係数表!BV51</f>
        <v>0</v>
      </c>
      <c r="BW51" s="194">
        <f>入力_北海道投入係数表!BW51</f>
        <v>0</v>
      </c>
      <c r="BX51" s="194">
        <f>入力_北海道投入係数表!BX51</f>
        <v>7.3677850964443069E-5</v>
      </c>
      <c r="BY51" s="194">
        <f>入力_北海道投入係数表!BY51</f>
        <v>0</v>
      </c>
      <c r="BZ51" s="194">
        <f>入力_北海道投入係数表!BZ51</f>
        <v>0</v>
      </c>
      <c r="CA51" s="194">
        <f>入力_北海道投入係数表!CA51</f>
        <v>0</v>
      </c>
      <c r="CB51" s="194">
        <f>入力_北海道投入係数表!CB51</f>
        <v>0</v>
      </c>
      <c r="CC51" s="194">
        <f>入力_北海道投入係数表!CC51</f>
        <v>2.4013831967213114E-5</v>
      </c>
      <c r="CD51" s="194">
        <f>入力_北海道投入係数表!CD51</f>
        <v>0</v>
      </c>
      <c r="CE51" s="194">
        <f>入力_北海道投入係数表!CE51</f>
        <v>0</v>
      </c>
      <c r="CF51" s="194">
        <f>入力_北海道投入係数表!CF51</f>
        <v>0</v>
      </c>
      <c r="CG51" s="194">
        <f>入力_北海道投入係数表!CG51</f>
        <v>0</v>
      </c>
      <c r="CH51" s="194">
        <f>入力_北海道投入係数表!CH51</f>
        <v>0</v>
      </c>
      <c r="CI51" s="194">
        <f>入力_北海道投入係数表!CI51</f>
        <v>0</v>
      </c>
      <c r="CJ51" s="194">
        <f>入力_北海道投入係数表!CJ51</f>
        <v>0</v>
      </c>
      <c r="CK51" s="194">
        <f>入力_北海道投入係数表!CK51</f>
        <v>1.9628487687834813E-6</v>
      </c>
      <c r="CL51" s="194">
        <f>入力_北海道投入係数表!CL51</f>
        <v>0</v>
      </c>
      <c r="CM51" s="194">
        <f>入力_北海道投入係数表!CM51</f>
        <v>0</v>
      </c>
      <c r="CN51" s="194">
        <f>入力_北海道投入係数表!CN51</f>
        <v>0</v>
      </c>
      <c r="CO51" s="194">
        <f>入力_北海道投入係数表!CO51</f>
        <v>0</v>
      </c>
      <c r="CP51" s="194">
        <f>入力_北海道投入係数表!CP51</f>
        <v>0</v>
      </c>
      <c r="CQ51" s="194">
        <f>入力_北海道投入係数表!CQ51</f>
        <v>0</v>
      </c>
      <c r="CR51" s="194">
        <f>入力_北海道投入係数表!CR51</f>
        <v>0</v>
      </c>
      <c r="CS51" s="194">
        <f>入力_北海道投入係数表!CS51</f>
        <v>0</v>
      </c>
      <c r="CT51" s="194">
        <f>入力_北海道投入係数表!CT51</f>
        <v>0</v>
      </c>
      <c r="CU51" s="194">
        <f>入力_北海道投入係数表!CU51</f>
        <v>2.0602991944764098E-2</v>
      </c>
      <c r="CV51" s="194">
        <f>入力_北海道投入係数表!CV51</f>
        <v>0</v>
      </c>
      <c r="CW51" s="194">
        <f>入力_北海道投入係数表!CW51</f>
        <v>0</v>
      </c>
      <c r="CX51" s="194">
        <f>入力_北海道投入係数表!CX51</f>
        <v>0</v>
      </c>
      <c r="CY51" s="194">
        <f>入力_北海道投入係数表!CY51</f>
        <v>0</v>
      </c>
      <c r="CZ51" s="194">
        <f>入力_北海道投入係数表!CZ51</f>
        <v>0</v>
      </c>
      <c r="DA51" s="194">
        <f>入力_北海道投入係数表!DA51</f>
        <v>1.8182975280245106E-5</v>
      </c>
      <c r="DB51" s="194">
        <f>入力_北海道投入係数表!DB51</f>
        <v>0</v>
      </c>
      <c r="DC51" s="194">
        <f>入力_北海道投入係数表!DC51</f>
        <v>3.7045494912587857E-4</v>
      </c>
      <c r="DD51" s="194" t="str">
        <f>入力_北海道投入係数表!DD51</f>
        <v>-</v>
      </c>
      <c r="DE51" s="194" t="str">
        <f>入力_北海道投入係数表!DE51</f>
        <v>-</v>
      </c>
      <c r="DF51" s="194" t="str">
        <f>入力_北海道投入係数表!DF51</f>
        <v>-</v>
      </c>
      <c r="DG51" s="194" t="str">
        <f>入力_北海道投入係数表!DG51</f>
        <v>-</v>
      </c>
      <c r="DH51" s="194" t="str">
        <f>入力_北海道投入係数表!DH51</f>
        <v>-</v>
      </c>
      <c r="DI51" s="194" t="str">
        <f>入力_北海道投入係数表!DI51</f>
        <v>-</v>
      </c>
      <c r="DJ51" s="194" t="str">
        <f>入力_北海道投入係数表!DJ51</f>
        <v>-</v>
      </c>
      <c r="DK51" s="194" t="str">
        <f>入力_北海道投入係数表!DK51</f>
        <v>-</v>
      </c>
      <c r="DL51" s="194" t="str">
        <f>入力_北海道投入係数表!DL51</f>
        <v>-</v>
      </c>
      <c r="DM51" s="194" t="str">
        <f>入力_北海道投入係数表!DM51</f>
        <v>-</v>
      </c>
      <c r="DN51" s="194" t="str">
        <f>入力_北海道投入係数表!DN51</f>
        <v>-</v>
      </c>
      <c r="DO51" s="194" t="str">
        <f>入力_北海道投入係数表!DO51</f>
        <v>-</v>
      </c>
      <c r="DP51" s="194" t="str">
        <f>入力_北海道投入係数表!DP51</f>
        <v>-</v>
      </c>
      <c r="DQ51" s="194" t="str">
        <f>入力_北海道投入係数表!DQ51</f>
        <v>-</v>
      </c>
      <c r="DR51" s="194" t="str">
        <f>入力_北海道投入係数表!DR51</f>
        <v>-</v>
      </c>
      <c r="DS51" s="194" t="str">
        <f>入力_北海道投入係数表!DS51</f>
        <v>-</v>
      </c>
      <c r="DT51" s="242">
        <f>入力_北海道投入係数表!DT51</f>
        <v>9.2592719925796679E-4</v>
      </c>
      <c r="DU51"/>
      <c r="DV51"/>
    </row>
    <row r="52" spans="2:126" s="22" customFormat="1" x14ac:dyDescent="0.25">
      <c r="B52" s="53">
        <v>49</v>
      </c>
      <c r="C52" s="360" t="str">
        <v>民生用電気機器</v>
      </c>
      <c r="D52" s="193">
        <f>入力_北海道投入係数表!D52</f>
        <v>0</v>
      </c>
      <c r="E52" s="194">
        <f>入力_北海道投入係数表!E52</f>
        <v>0</v>
      </c>
      <c r="F52" s="194">
        <f>入力_北海道投入係数表!F52</f>
        <v>0</v>
      </c>
      <c r="G52" s="194">
        <f>入力_北海道投入係数表!G52</f>
        <v>0</v>
      </c>
      <c r="H52" s="194">
        <f>入力_北海道投入係数表!H52</f>
        <v>0</v>
      </c>
      <c r="I52" s="194">
        <f>入力_北海道投入係数表!I52</f>
        <v>0</v>
      </c>
      <c r="J52" s="194">
        <f>入力_北海道投入係数表!J52</f>
        <v>0</v>
      </c>
      <c r="K52" s="194">
        <f>入力_北海道投入係数表!K52</f>
        <v>0</v>
      </c>
      <c r="L52" s="194">
        <f>入力_北海道投入係数表!L52</f>
        <v>0</v>
      </c>
      <c r="M52" s="194">
        <f>入力_北海道投入係数表!M52</f>
        <v>0</v>
      </c>
      <c r="N52" s="194">
        <f>入力_北海道投入係数表!N52</f>
        <v>0</v>
      </c>
      <c r="O52" s="194">
        <f>入力_北海道投入係数表!O52</f>
        <v>0</v>
      </c>
      <c r="P52" s="194">
        <f>入力_北海道投入係数表!P52</f>
        <v>0</v>
      </c>
      <c r="Q52" s="194">
        <f>入力_北海道投入係数表!Q52</f>
        <v>0</v>
      </c>
      <c r="R52" s="194">
        <f>入力_北海道投入係数表!R52</f>
        <v>0</v>
      </c>
      <c r="S52" s="194">
        <f>入力_北海道投入係数表!S52</f>
        <v>0</v>
      </c>
      <c r="T52" s="194">
        <f>入力_北海道投入係数表!T52</f>
        <v>0</v>
      </c>
      <c r="U52" s="194">
        <f>入力_北海道投入係数表!U52</f>
        <v>0</v>
      </c>
      <c r="V52" s="194">
        <f>入力_北海道投入係数表!V52</f>
        <v>0</v>
      </c>
      <c r="W52" s="194">
        <f>入力_北海道投入係数表!W52</f>
        <v>0</v>
      </c>
      <c r="X52" s="194">
        <f>入力_北海道投入係数表!X52</f>
        <v>0</v>
      </c>
      <c r="Y52" s="194">
        <f>入力_北海道投入係数表!Y52</f>
        <v>0</v>
      </c>
      <c r="Z52" s="194">
        <f>入力_北海道投入係数表!Z52</f>
        <v>0</v>
      </c>
      <c r="AA52" s="194">
        <f>入力_北海道投入係数表!AA52</f>
        <v>0</v>
      </c>
      <c r="AB52" s="194">
        <f>入力_北海道投入係数表!AB52</f>
        <v>0</v>
      </c>
      <c r="AC52" s="194">
        <f>入力_北海道投入係数表!AC52</f>
        <v>0</v>
      </c>
      <c r="AD52" s="194">
        <f>入力_北海道投入係数表!AD52</f>
        <v>0</v>
      </c>
      <c r="AE52" s="194">
        <f>入力_北海道投入係数表!AE52</f>
        <v>0</v>
      </c>
      <c r="AF52" s="194">
        <f>入力_北海道投入係数表!AF52</f>
        <v>0</v>
      </c>
      <c r="AG52" s="194">
        <f>入力_北海道投入係数表!AG52</f>
        <v>0</v>
      </c>
      <c r="AH52" s="194">
        <f>入力_北海道投入係数表!AH52</f>
        <v>0</v>
      </c>
      <c r="AI52" s="194">
        <f>入力_北海道投入係数表!AI52</f>
        <v>0</v>
      </c>
      <c r="AJ52" s="194">
        <f>入力_北海道投入係数表!AJ52</f>
        <v>0</v>
      </c>
      <c r="AK52" s="194">
        <f>入力_北海道投入係数表!AK52</f>
        <v>0</v>
      </c>
      <c r="AL52" s="194">
        <f>入力_北海道投入係数表!AL52</f>
        <v>0</v>
      </c>
      <c r="AM52" s="194">
        <f>入力_北海道投入係数表!AM52</f>
        <v>0</v>
      </c>
      <c r="AN52" s="194">
        <f>入力_北海道投入係数表!AN52</f>
        <v>0</v>
      </c>
      <c r="AO52" s="194">
        <f>入力_北海道投入係数表!AO52</f>
        <v>0</v>
      </c>
      <c r="AP52" s="194">
        <f>入力_北海道投入係数表!AP52</f>
        <v>0</v>
      </c>
      <c r="AQ52" s="194">
        <f>入力_北海道投入係数表!AQ52</f>
        <v>0</v>
      </c>
      <c r="AR52" s="194">
        <f>入力_北海道投入係数表!AR52</f>
        <v>0</v>
      </c>
      <c r="AS52" s="194">
        <f>入力_北海道投入係数表!AS52</f>
        <v>0</v>
      </c>
      <c r="AT52" s="194">
        <f>入力_北海道投入係数表!AT52</f>
        <v>0</v>
      </c>
      <c r="AU52" s="194">
        <f>入力_北海道投入係数表!AU52</f>
        <v>0</v>
      </c>
      <c r="AV52" s="194">
        <f>入力_北海道投入係数表!AV52</f>
        <v>0</v>
      </c>
      <c r="AW52" s="194">
        <f>入力_北海道投入係数表!AW52</f>
        <v>0</v>
      </c>
      <c r="AX52" s="194">
        <f>入力_北海道投入係数表!AX52</f>
        <v>0</v>
      </c>
      <c r="AY52" s="194">
        <f>入力_北海道投入係数表!AY52</f>
        <v>0</v>
      </c>
      <c r="AZ52" s="194">
        <f>入力_北海道投入係数表!AZ52</f>
        <v>7.6685006877579093E-2</v>
      </c>
      <c r="BA52" s="194">
        <f>入力_北海道投入係数表!BA52</f>
        <v>0</v>
      </c>
      <c r="BB52" s="194">
        <f>入力_北海道投入係数表!BB52</f>
        <v>0</v>
      </c>
      <c r="BC52" s="194">
        <f>入力_北海道投入係数表!BC52</f>
        <v>0</v>
      </c>
      <c r="BD52" s="194">
        <f>入力_北海道投入係数表!BD52</f>
        <v>0</v>
      </c>
      <c r="BE52" s="194">
        <f>入力_北海道投入係数表!BE52</f>
        <v>0</v>
      </c>
      <c r="BF52" s="194">
        <f>入力_北海道投入係数表!BF52</f>
        <v>0</v>
      </c>
      <c r="BG52" s="194">
        <f>入力_北海道投入係数表!BG52</f>
        <v>2.7430790006752193E-4</v>
      </c>
      <c r="BH52" s="194">
        <f>入力_北海道投入係数表!BH52</f>
        <v>1.3557221157011989E-4</v>
      </c>
      <c r="BI52" s="194">
        <f>入力_北海道投入係数表!BI52</f>
        <v>0</v>
      </c>
      <c r="BJ52" s="194">
        <f>入力_北海道投入係数表!BJ52</f>
        <v>0</v>
      </c>
      <c r="BK52" s="194">
        <f>入力_北海道投入係数表!BK52</f>
        <v>3.4117380279948049E-3</v>
      </c>
      <c r="BL52" s="194">
        <f>入力_北海道投入係数表!BL52</f>
        <v>0</v>
      </c>
      <c r="BM52" s="194">
        <f>入力_北海道投入係数表!BM52</f>
        <v>0</v>
      </c>
      <c r="BN52" s="194">
        <f>入力_北海道投入係数表!BN52</f>
        <v>0</v>
      </c>
      <c r="BO52" s="194">
        <f>入力_北海道投入係数表!BO52</f>
        <v>0</v>
      </c>
      <c r="BP52" s="194">
        <f>入力_北海道投入係数表!BP52</f>
        <v>0</v>
      </c>
      <c r="BQ52" s="194">
        <f>入力_北海道投入係数表!BQ52</f>
        <v>0</v>
      </c>
      <c r="BR52" s="194">
        <f>入力_北海道投入係数表!BR52</f>
        <v>0</v>
      </c>
      <c r="BS52" s="194">
        <f>入力_北海道投入係数表!BS52</f>
        <v>0</v>
      </c>
      <c r="BT52" s="194">
        <f>入力_北海道投入係数表!BT52</f>
        <v>0</v>
      </c>
      <c r="BU52" s="194">
        <f>入力_北海道投入係数表!BU52</f>
        <v>0</v>
      </c>
      <c r="BV52" s="194">
        <f>入力_北海道投入係数表!BV52</f>
        <v>0</v>
      </c>
      <c r="BW52" s="194">
        <f>入力_北海道投入係数表!BW52</f>
        <v>0</v>
      </c>
      <c r="BX52" s="194">
        <f>入力_北海道投入係数表!BX52</f>
        <v>0</v>
      </c>
      <c r="BY52" s="194">
        <f>入力_北海道投入係数表!BY52</f>
        <v>4.1123916641820965E-5</v>
      </c>
      <c r="BZ52" s="194">
        <f>入力_北海道投入係数表!BZ52</f>
        <v>0</v>
      </c>
      <c r="CA52" s="194">
        <f>入力_北海道投入係数表!CA52</f>
        <v>0</v>
      </c>
      <c r="CB52" s="194">
        <f>入力_北海道投入係数表!CB52</f>
        <v>0</v>
      </c>
      <c r="CC52" s="194">
        <f>入力_北海道投入係数表!CC52</f>
        <v>0</v>
      </c>
      <c r="CD52" s="194">
        <f>入力_北海道投入係数表!CD52</f>
        <v>1.4238658908179636E-5</v>
      </c>
      <c r="CE52" s="194">
        <f>入力_北海道投入係数表!CE52</f>
        <v>0</v>
      </c>
      <c r="CF52" s="194">
        <f>入力_北海道投入係数表!CF52</f>
        <v>0</v>
      </c>
      <c r="CG52" s="194">
        <f>入力_北海道投入係数表!CG52</f>
        <v>0</v>
      </c>
      <c r="CH52" s="194">
        <f>入力_北海道投入係数表!CH52</f>
        <v>0</v>
      </c>
      <c r="CI52" s="194">
        <f>入力_北海道投入係数表!CI52</f>
        <v>0</v>
      </c>
      <c r="CJ52" s="194">
        <f>入力_北海道投入係数表!CJ52</f>
        <v>4.2732988264453098E-4</v>
      </c>
      <c r="CK52" s="194">
        <f>入力_北海道投入係数表!CK52</f>
        <v>4.8286079712073638E-4</v>
      </c>
      <c r="CL52" s="194">
        <f>入力_北海道投入係数表!CL52</f>
        <v>0</v>
      </c>
      <c r="CM52" s="194">
        <f>入力_北海道投入係数表!CM52</f>
        <v>0</v>
      </c>
      <c r="CN52" s="194">
        <f>入力_北海道投入係数表!CN52</f>
        <v>0</v>
      </c>
      <c r="CO52" s="194">
        <f>入力_北海道投入係数表!CO52</f>
        <v>0</v>
      </c>
      <c r="CP52" s="194">
        <f>入力_北海道投入係数表!CP52</f>
        <v>0</v>
      </c>
      <c r="CQ52" s="194">
        <f>入力_北海道投入係数表!CQ52</f>
        <v>0</v>
      </c>
      <c r="CR52" s="194">
        <f>入力_北海道投入係数表!CR52</f>
        <v>0</v>
      </c>
      <c r="CS52" s="194">
        <f>入力_北海道投入係数表!CS52</f>
        <v>6.583534580015382E-5</v>
      </c>
      <c r="CT52" s="194">
        <f>入力_北海道投入係数表!CT52</f>
        <v>0</v>
      </c>
      <c r="CU52" s="194">
        <f>入力_北海道投入係数表!CU52</f>
        <v>6.2066743383199082E-3</v>
      </c>
      <c r="CV52" s="194">
        <f>入力_北海道投入係数表!CV52</f>
        <v>3.5512354494468951E-5</v>
      </c>
      <c r="CW52" s="194">
        <f>入力_北海道投入係数表!CW52</f>
        <v>0</v>
      </c>
      <c r="CX52" s="194">
        <f>入力_北海道投入係数表!CX52</f>
        <v>0</v>
      </c>
      <c r="CY52" s="194">
        <f>入力_北海道投入係数表!CY52</f>
        <v>0</v>
      </c>
      <c r="CZ52" s="194">
        <f>入力_北海道投入係数表!CZ52</f>
        <v>1.2892200218867585E-4</v>
      </c>
      <c r="DA52" s="194">
        <f>入力_北海道投入係数表!DA52</f>
        <v>9.0914876401225531E-6</v>
      </c>
      <c r="DB52" s="194">
        <f>入力_北海道投入係数表!DB52</f>
        <v>0</v>
      </c>
      <c r="DC52" s="194">
        <f>入力_北海道投入係数表!DC52</f>
        <v>0</v>
      </c>
      <c r="DD52" s="194" t="str">
        <f>入力_北海道投入係数表!DD52</f>
        <v>-</v>
      </c>
      <c r="DE52" s="194" t="str">
        <f>入力_北海道投入係数表!DE52</f>
        <v>-</v>
      </c>
      <c r="DF52" s="194" t="str">
        <f>入力_北海道投入係数表!DF52</f>
        <v>-</v>
      </c>
      <c r="DG52" s="194" t="str">
        <f>入力_北海道投入係数表!DG52</f>
        <v>-</v>
      </c>
      <c r="DH52" s="194" t="str">
        <f>入力_北海道投入係数表!DH52</f>
        <v>-</v>
      </c>
      <c r="DI52" s="194" t="str">
        <f>入力_北海道投入係数表!DI52</f>
        <v>-</v>
      </c>
      <c r="DJ52" s="194" t="str">
        <f>入力_北海道投入係数表!DJ52</f>
        <v>-</v>
      </c>
      <c r="DK52" s="194" t="str">
        <f>入力_北海道投入係数表!DK52</f>
        <v>-</v>
      </c>
      <c r="DL52" s="194" t="str">
        <f>入力_北海道投入係数表!DL52</f>
        <v>-</v>
      </c>
      <c r="DM52" s="194" t="str">
        <f>入力_北海道投入係数表!DM52</f>
        <v>-</v>
      </c>
      <c r="DN52" s="194" t="str">
        <f>入力_北海道投入係数表!DN52</f>
        <v>-</v>
      </c>
      <c r="DO52" s="194" t="str">
        <f>入力_北海道投入係数表!DO52</f>
        <v>-</v>
      </c>
      <c r="DP52" s="194" t="str">
        <f>入力_北海道投入係数表!DP52</f>
        <v>-</v>
      </c>
      <c r="DQ52" s="194" t="str">
        <f>入力_北海道投入係数表!DQ52</f>
        <v>-</v>
      </c>
      <c r="DR52" s="194" t="str">
        <f>入力_北海道投入係数表!DR52</f>
        <v>-</v>
      </c>
      <c r="DS52" s="194" t="str">
        <f>入力_北海道投入係数表!DS52</f>
        <v>-</v>
      </c>
      <c r="DT52" s="242">
        <f>入力_北海道投入係数表!DT52</f>
        <v>2.4057006885021498E-4</v>
      </c>
      <c r="DU52"/>
      <c r="DV52"/>
    </row>
    <row r="53" spans="2:126" s="22" customFormat="1" x14ac:dyDescent="0.25">
      <c r="B53" s="53">
        <v>50</v>
      </c>
      <c r="C53" s="362" t="str">
        <v>電子応用装置・電気計測器</v>
      </c>
      <c r="D53" s="199">
        <f>入力_北海道投入係数表!D53</f>
        <v>0</v>
      </c>
      <c r="E53" s="200">
        <f>入力_北海道投入係数表!E53</f>
        <v>0</v>
      </c>
      <c r="F53" s="200">
        <f>入力_北海道投入係数表!F53</f>
        <v>0</v>
      </c>
      <c r="G53" s="200">
        <f>入力_北海道投入係数表!G53</f>
        <v>0</v>
      </c>
      <c r="H53" s="200">
        <f>入力_北海道投入係数表!H53</f>
        <v>0</v>
      </c>
      <c r="I53" s="200">
        <f>入力_北海道投入係数表!I53</f>
        <v>0</v>
      </c>
      <c r="J53" s="200">
        <f>入力_北海道投入係数表!J53</f>
        <v>0</v>
      </c>
      <c r="K53" s="200">
        <f>入力_北海道投入係数表!K53</f>
        <v>0</v>
      </c>
      <c r="L53" s="200">
        <f>入力_北海道投入係数表!L53</f>
        <v>0</v>
      </c>
      <c r="M53" s="200">
        <f>入力_北海道投入係数表!M53</f>
        <v>0</v>
      </c>
      <c r="N53" s="200">
        <f>入力_北海道投入係数表!N53</f>
        <v>0</v>
      </c>
      <c r="O53" s="200">
        <f>入力_北海道投入係数表!O53</f>
        <v>0</v>
      </c>
      <c r="P53" s="200">
        <f>入力_北海道投入係数表!P53</f>
        <v>0</v>
      </c>
      <c r="Q53" s="200">
        <f>入力_北海道投入係数表!Q53</f>
        <v>0</v>
      </c>
      <c r="R53" s="200">
        <f>入力_北海道投入係数表!R53</f>
        <v>0</v>
      </c>
      <c r="S53" s="200">
        <f>入力_北海道投入係数表!S53</f>
        <v>0</v>
      </c>
      <c r="T53" s="200">
        <f>入力_北海道投入係数表!T53</f>
        <v>0</v>
      </c>
      <c r="U53" s="200">
        <f>入力_北海道投入係数表!U53</f>
        <v>0</v>
      </c>
      <c r="V53" s="200">
        <f>入力_北海道投入係数表!V53</f>
        <v>0</v>
      </c>
      <c r="W53" s="200">
        <f>入力_北海道投入係数表!W53</f>
        <v>0</v>
      </c>
      <c r="X53" s="200">
        <f>入力_北海道投入係数表!X53</f>
        <v>0</v>
      </c>
      <c r="Y53" s="200">
        <f>入力_北海道投入係数表!Y53</f>
        <v>0</v>
      </c>
      <c r="Z53" s="200">
        <f>入力_北海道投入係数表!Z53</f>
        <v>0</v>
      </c>
      <c r="AA53" s="200">
        <f>入力_北海道投入係数表!AA53</f>
        <v>0</v>
      </c>
      <c r="AB53" s="200">
        <f>入力_北海道投入係数表!AB53</f>
        <v>0</v>
      </c>
      <c r="AC53" s="200">
        <f>入力_北海道投入係数表!AC53</f>
        <v>0</v>
      </c>
      <c r="AD53" s="200">
        <f>入力_北海道投入係数表!AD53</f>
        <v>0</v>
      </c>
      <c r="AE53" s="200">
        <f>入力_北海道投入係数表!AE53</f>
        <v>0</v>
      </c>
      <c r="AF53" s="200">
        <f>入力_北海道投入係数表!AF53</f>
        <v>0</v>
      </c>
      <c r="AG53" s="200">
        <f>入力_北海道投入係数表!AG53</f>
        <v>0</v>
      </c>
      <c r="AH53" s="200">
        <f>入力_北海道投入係数表!AH53</f>
        <v>0</v>
      </c>
      <c r="AI53" s="200">
        <f>入力_北海道投入係数表!AI53</f>
        <v>0</v>
      </c>
      <c r="AJ53" s="200">
        <f>入力_北海道投入係数表!AJ53</f>
        <v>0</v>
      </c>
      <c r="AK53" s="200">
        <f>入力_北海道投入係数表!AK53</f>
        <v>0</v>
      </c>
      <c r="AL53" s="200">
        <f>入力_北海道投入係数表!AL53</f>
        <v>0</v>
      </c>
      <c r="AM53" s="200">
        <f>入力_北海道投入係数表!AM53</f>
        <v>0</v>
      </c>
      <c r="AN53" s="200">
        <f>入力_北海道投入係数表!AN53</f>
        <v>0</v>
      </c>
      <c r="AO53" s="200">
        <f>入力_北海道投入係数表!AO53</f>
        <v>0</v>
      </c>
      <c r="AP53" s="200">
        <f>入力_北海道投入係数表!AP53</f>
        <v>0</v>
      </c>
      <c r="AQ53" s="200">
        <f>入力_北海道投入係数表!AQ53</f>
        <v>0</v>
      </c>
      <c r="AR53" s="200">
        <f>入力_北海道投入係数表!AR53</f>
        <v>0</v>
      </c>
      <c r="AS53" s="200">
        <f>入力_北海道投入係数表!AS53</f>
        <v>0</v>
      </c>
      <c r="AT53" s="200">
        <f>入力_北海道投入係数表!AT53</f>
        <v>7.4447565226219074E-4</v>
      </c>
      <c r="AU53" s="200">
        <f>入力_北海道投入係数表!AU53</f>
        <v>2.8359059359784524E-3</v>
      </c>
      <c r="AV53" s="200">
        <f>入力_北海道投入係数表!AV53</f>
        <v>4.2140211978036008E-3</v>
      </c>
      <c r="AW53" s="200">
        <f>入力_北海道投入係数表!AW53</f>
        <v>0</v>
      </c>
      <c r="AX53" s="200">
        <f>入力_北海道投入係数表!AX53</f>
        <v>0</v>
      </c>
      <c r="AY53" s="200">
        <f>入力_北海道投入係数表!AY53</f>
        <v>2.0368838590818512E-2</v>
      </c>
      <c r="AZ53" s="200">
        <f>入力_北海道投入係数表!AZ53</f>
        <v>0</v>
      </c>
      <c r="BA53" s="200">
        <f>入力_北海道投入係数表!BA53</f>
        <v>9.1943559399180697E-2</v>
      </c>
      <c r="BB53" s="200">
        <f>入力_北海道投入係数表!BB53</f>
        <v>0</v>
      </c>
      <c r="BC53" s="200">
        <f>入力_北海道投入係数表!BC53</f>
        <v>3.6625721537423563E-3</v>
      </c>
      <c r="BD53" s="200">
        <f>入力_北海道投入係数表!BD53</f>
        <v>0</v>
      </c>
      <c r="BE53" s="200">
        <f>入力_北海道投入係数表!BE53</f>
        <v>0</v>
      </c>
      <c r="BF53" s="200">
        <f>入力_北海道投入係数表!BF53</f>
        <v>4.4921409993216869E-6</v>
      </c>
      <c r="BG53" s="200">
        <f>入力_北海道投入係数表!BG53</f>
        <v>6.4356853477380146E-3</v>
      </c>
      <c r="BH53" s="200">
        <f>入力_北海道投入係数表!BH53</f>
        <v>2.9051188193597116E-4</v>
      </c>
      <c r="BI53" s="200">
        <f>入力_北海道投入係数表!BI53</f>
        <v>0</v>
      </c>
      <c r="BJ53" s="200">
        <f>入力_北海道投入係数表!BJ53</f>
        <v>0</v>
      </c>
      <c r="BK53" s="200">
        <f>入力_北海道投入係数表!BK53</f>
        <v>5.7148616178899221E-4</v>
      </c>
      <c r="BL53" s="200">
        <f>入力_北海道投入係数表!BL53</f>
        <v>1.6543874354788901E-4</v>
      </c>
      <c r="BM53" s="200">
        <f>入力_北海道投入係数表!BM53</f>
        <v>4.2764392724294438E-4</v>
      </c>
      <c r="BN53" s="200">
        <f>入力_北海道投入係数表!BN53</f>
        <v>2.2921097734734754E-3</v>
      </c>
      <c r="BO53" s="200">
        <f>入力_北海道投入係数表!BO53</f>
        <v>0</v>
      </c>
      <c r="BP53" s="200">
        <f>入力_北海道投入係数表!BP53</f>
        <v>0</v>
      </c>
      <c r="BQ53" s="200">
        <f>入力_北海道投入係数表!BQ53</f>
        <v>0</v>
      </c>
      <c r="BR53" s="200">
        <f>入力_北海道投入係数表!BR53</f>
        <v>0</v>
      </c>
      <c r="BS53" s="200">
        <f>入力_北海道投入係数表!BS53</f>
        <v>0</v>
      </c>
      <c r="BT53" s="200">
        <f>入力_北海道投入係数表!BT53</f>
        <v>0</v>
      </c>
      <c r="BU53" s="200">
        <f>入力_北海道投入係数表!BU53</f>
        <v>0</v>
      </c>
      <c r="BV53" s="200">
        <f>入力_北海道投入係数表!BV53</f>
        <v>0</v>
      </c>
      <c r="BW53" s="200">
        <f>入力_北海道投入係数表!BW53</f>
        <v>0</v>
      </c>
      <c r="BX53" s="200">
        <f>入力_北海道投入係数表!BX53</f>
        <v>3.6838925482221534E-5</v>
      </c>
      <c r="BY53" s="200">
        <f>入力_北海道投入係数表!BY53</f>
        <v>0</v>
      </c>
      <c r="BZ53" s="200">
        <f>入力_北海道投入係数表!BZ53</f>
        <v>0</v>
      </c>
      <c r="CA53" s="200">
        <f>入力_北海道投入係数表!CA53</f>
        <v>0</v>
      </c>
      <c r="CB53" s="200">
        <f>入力_北海道投入係数表!CB53</f>
        <v>0</v>
      </c>
      <c r="CC53" s="200">
        <f>入力_北海道投入係数表!CC53</f>
        <v>0</v>
      </c>
      <c r="CD53" s="200">
        <f>入力_北海道投入係数表!CD53</f>
        <v>0</v>
      </c>
      <c r="CE53" s="200">
        <f>入力_北海道投入係数表!CE53</f>
        <v>0</v>
      </c>
      <c r="CF53" s="200">
        <f>入力_北海道投入係数表!CF53</f>
        <v>0</v>
      </c>
      <c r="CG53" s="200">
        <f>入力_北海道投入係数表!CG53</f>
        <v>0</v>
      </c>
      <c r="CH53" s="200">
        <f>入力_北海道投入係数表!CH53</f>
        <v>5.3263073421371272E-5</v>
      </c>
      <c r="CI53" s="200">
        <f>入力_北海道投入係数表!CI53</f>
        <v>0</v>
      </c>
      <c r="CJ53" s="200">
        <f>入力_北海道投入係数表!CJ53</f>
        <v>0</v>
      </c>
      <c r="CK53" s="200">
        <f>入力_北海道投入係数表!CK53</f>
        <v>2.6419944427825658E-3</v>
      </c>
      <c r="CL53" s="200">
        <f>入力_北海道投入係数表!CL53</f>
        <v>0</v>
      </c>
      <c r="CM53" s="200">
        <f>入力_北海道投入係数表!CM53</f>
        <v>0</v>
      </c>
      <c r="CN53" s="200">
        <f>入力_北海道投入係数表!CN53</f>
        <v>1.4774437470175826E-4</v>
      </c>
      <c r="CO53" s="200">
        <f>入力_北海道投入係数表!CO53</f>
        <v>0</v>
      </c>
      <c r="CP53" s="200">
        <f>入力_北海道投入係数表!CP53</f>
        <v>0</v>
      </c>
      <c r="CQ53" s="200">
        <f>入力_北海道投入係数表!CQ53</f>
        <v>0</v>
      </c>
      <c r="CR53" s="200">
        <f>入力_北海道投入係数表!CR53</f>
        <v>8.2679818269759448E-6</v>
      </c>
      <c r="CS53" s="200">
        <f>入力_北海道投入係数表!CS53</f>
        <v>0</v>
      </c>
      <c r="CT53" s="200">
        <f>入力_北海道投入係数表!CT53</f>
        <v>0</v>
      </c>
      <c r="CU53" s="200">
        <f>入力_北海道投入係数表!CU53</f>
        <v>2.7802071346375145E-3</v>
      </c>
      <c r="CV53" s="200">
        <f>入力_北海道投入係数表!CV53</f>
        <v>4.2276612493415415E-5</v>
      </c>
      <c r="CW53" s="200">
        <f>入力_北海道投入係数表!CW53</f>
        <v>0</v>
      </c>
      <c r="CX53" s="200">
        <f>入力_北海道投入係数表!CX53</f>
        <v>0</v>
      </c>
      <c r="CY53" s="200">
        <f>入力_北海道投入係数表!CY53</f>
        <v>0</v>
      </c>
      <c r="CZ53" s="200">
        <f>入力_北海道投入係数表!CZ53</f>
        <v>0</v>
      </c>
      <c r="DA53" s="200">
        <f>入力_北海道投入係数表!DA53</f>
        <v>0</v>
      </c>
      <c r="DB53" s="200">
        <f>入力_北海道投入係数表!DB53</f>
        <v>0</v>
      </c>
      <c r="DC53" s="200">
        <f>入力_北海道投入係数表!DC53</f>
        <v>0</v>
      </c>
      <c r="DD53" s="200" t="str">
        <f>入力_北海道投入係数表!DD53</f>
        <v>-</v>
      </c>
      <c r="DE53" s="200" t="str">
        <f>入力_北海道投入係数表!DE53</f>
        <v>-</v>
      </c>
      <c r="DF53" s="200" t="str">
        <f>入力_北海道投入係数表!DF53</f>
        <v>-</v>
      </c>
      <c r="DG53" s="200" t="str">
        <f>入力_北海道投入係数表!DG53</f>
        <v>-</v>
      </c>
      <c r="DH53" s="200" t="str">
        <f>入力_北海道投入係数表!DH53</f>
        <v>-</v>
      </c>
      <c r="DI53" s="200" t="str">
        <f>入力_北海道投入係数表!DI53</f>
        <v>-</v>
      </c>
      <c r="DJ53" s="200" t="str">
        <f>入力_北海道投入係数表!DJ53</f>
        <v>-</v>
      </c>
      <c r="DK53" s="200" t="str">
        <f>入力_北海道投入係数表!DK53</f>
        <v>-</v>
      </c>
      <c r="DL53" s="200" t="str">
        <f>入力_北海道投入係数表!DL53</f>
        <v>-</v>
      </c>
      <c r="DM53" s="200" t="str">
        <f>入力_北海道投入係数表!DM53</f>
        <v>-</v>
      </c>
      <c r="DN53" s="200" t="str">
        <f>入力_北海道投入係数表!DN53</f>
        <v>-</v>
      </c>
      <c r="DO53" s="200" t="str">
        <f>入力_北海道投入係数表!DO53</f>
        <v>-</v>
      </c>
      <c r="DP53" s="200" t="str">
        <f>入力_北海道投入係数表!DP53</f>
        <v>-</v>
      </c>
      <c r="DQ53" s="200" t="str">
        <f>入力_北海道投入係数表!DQ53</f>
        <v>-</v>
      </c>
      <c r="DR53" s="200" t="str">
        <f>入力_北海道投入係数表!DR53</f>
        <v>-</v>
      </c>
      <c r="DS53" s="200" t="str">
        <f>入力_北海道投入係数表!DS53</f>
        <v>-</v>
      </c>
      <c r="DT53" s="244">
        <f>入力_北海道投入係数表!DT53</f>
        <v>4.0511557139173146E-4</v>
      </c>
      <c r="DU53"/>
      <c r="DV53"/>
    </row>
    <row r="54" spans="2:126" s="22" customFormat="1" x14ac:dyDescent="0.25">
      <c r="B54" s="53">
        <v>51</v>
      </c>
      <c r="C54" s="360" t="str">
        <v>その他の電気機械</v>
      </c>
      <c r="D54" s="193">
        <f>入力_北海道投入係数表!D54</f>
        <v>1.6771945566650663E-5</v>
      </c>
      <c r="E54" s="194">
        <f>入力_北海道投入係数表!E54</f>
        <v>6.3380594129689372E-6</v>
      </c>
      <c r="F54" s="194">
        <f>入力_北海道投入係数表!F54</f>
        <v>7.737300234882329E-5</v>
      </c>
      <c r="G54" s="194">
        <f>入力_北海道投入係数表!G54</f>
        <v>1.1439422537950284E-5</v>
      </c>
      <c r="H54" s="194">
        <f>入力_北海道投入係数表!H54</f>
        <v>0</v>
      </c>
      <c r="I54" s="194">
        <f>入力_北海道投入係数表!I54</f>
        <v>6.7188616126682369E-4</v>
      </c>
      <c r="J54" s="194">
        <f>入力_北海道投入係数表!J54</f>
        <v>1.7364125716270185E-4</v>
      </c>
      <c r="K54" s="194">
        <f>入力_北海道投入係数表!K54</f>
        <v>2.0392764647103208E-5</v>
      </c>
      <c r="L54" s="194">
        <f>入力_北海道投入係数表!L54</f>
        <v>3.9879086609400296E-6</v>
      </c>
      <c r="M54" s="194">
        <f>入力_北海道投入係数表!M54</f>
        <v>3.4735489249366078E-6</v>
      </c>
      <c r="N54" s="194">
        <f>入力_北海道投入係数表!N54</f>
        <v>0</v>
      </c>
      <c r="O54" s="194">
        <f>入力_北海道投入係数表!O54</f>
        <v>0</v>
      </c>
      <c r="P54" s="194">
        <f>入力_北海道投入係数表!P54</f>
        <v>0</v>
      </c>
      <c r="Q54" s="194">
        <f>入力_北海道投入係数表!Q54</f>
        <v>0</v>
      </c>
      <c r="R54" s="194">
        <f>入力_北海道投入係数表!R54</f>
        <v>0</v>
      </c>
      <c r="S54" s="194">
        <f>入力_北海道投入係数表!S54</f>
        <v>0</v>
      </c>
      <c r="T54" s="194">
        <f>入力_北海道投入係数表!T54</f>
        <v>0</v>
      </c>
      <c r="U54" s="194">
        <f>入力_北海道投入係数表!U54</f>
        <v>6.9537160658655981E-4</v>
      </c>
      <c r="V54" s="194">
        <f>入力_北海道投入係数表!V54</f>
        <v>0</v>
      </c>
      <c r="W54" s="194">
        <f>入力_北海道投入係数表!W54</f>
        <v>0</v>
      </c>
      <c r="X54" s="194">
        <f>入力_北海道投入係数表!X54</f>
        <v>2.9682692022281806E-5</v>
      </c>
      <c r="Y54" s="194">
        <f>入力_北海道投入係数表!Y54</f>
        <v>0</v>
      </c>
      <c r="Z54" s="194">
        <f>入力_北海道投入係数表!Z54</f>
        <v>0</v>
      </c>
      <c r="AA54" s="194">
        <f>入力_北海道投入係数表!AA54</f>
        <v>0</v>
      </c>
      <c r="AB54" s="194">
        <f>入力_北海道投入係数表!AB54</f>
        <v>0</v>
      </c>
      <c r="AC54" s="194">
        <f>入力_北海道投入係数表!AC54</f>
        <v>0</v>
      </c>
      <c r="AD54" s="194">
        <f>入力_北海道投入係数表!AD54</f>
        <v>0</v>
      </c>
      <c r="AE54" s="194">
        <f>入力_北海道投入係数表!AE54</f>
        <v>2.7551245316288297E-5</v>
      </c>
      <c r="AF54" s="194">
        <f>入力_北海道投入係数表!AF54</f>
        <v>0</v>
      </c>
      <c r="AG54" s="194">
        <f>入力_北海道投入係数表!AG54</f>
        <v>0</v>
      </c>
      <c r="AH54" s="194">
        <f>入力_北海道投入係数表!AH54</f>
        <v>0</v>
      </c>
      <c r="AI54" s="194">
        <f>入力_北海道投入係数表!AI54</f>
        <v>7.3232711587611951E-6</v>
      </c>
      <c r="AJ54" s="194">
        <f>入力_北海道投入係数表!AJ54</f>
        <v>0</v>
      </c>
      <c r="AK54" s="194">
        <f>入力_北海道投入係数表!AK54</f>
        <v>3.1645569620253165E-4</v>
      </c>
      <c r="AL54" s="194">
        <f>入力_北海道投入係数表!AL54</f>
        <v>0</v>
      </c>
      <c r="AM54" s="194">
        <f>入力_北海道投入係数表!AM54</f>
        <v>0</v>
      </c>
      <c r="AN54" s="194">
        <f>入力_北海道投入係数表!AN54</f>
        <v>0</v>
      </c>
      <c r="AO54" s="194">
        <f>入力_北海道投入係数表!AO54</f>
        <v>0</v>
      </c>
      <c r="AP54" s="194">
        <f>入力_北海道投入係数表!AP54</f>
        <v>0</v>
      </c>
      <c r="AQ54" s="194">
        <f>入力_北海道投入係数表!AQ54</f>
        <v>0</v>
      </c>
      <c r="AR54" s="194">
        <f>入力_北海道投入係数表!AR54</f>
        <v>9.1666590277841437E-6</v>
      </c>
      <c r="AS54" s="194">
        <f>入力_北海道投入係数表!AS54</f>
        <v>2.8070797506131256E-4</v>
      </c>
      <c r="AT54" s="194">
        <f>入力_北海道投入係数表!AT54</f>
        <v>9.136746641399614E-4</v>
      </c>
      <c r="AU54" s="194">
        <f>入力_北海道投入係数表!AU54</f>
        <v>1.0488967160468248E-3</v>
      </c>
      <c r="AV54" s="194">
        <f>入力_北海道投入係数表!AV54</f>
        <v>3.9586259736942922E-3</v>
      </c>
      <c r="AW54" s="194">
        <f>入力_北海道投入係数表!AW54</f>
        <v>2.6667779563049058E-2</v>
      </c>
      <c r="AX54" s="194">
        <f>入力_北海道投入係数表!AX54</f>
        <v>9.5459808341339641E-3</v>
      </c>
      <c r="AY54" s="194">
        <f>入力_北海道投入係数表!AY54</f>
        <v>7.6512388615257356E-3</v>
      </c>
      <c r="AZ54" s="194">
        <f>入力_北海道投入係数表!AZ54</f>
        <v>8.5969738651994494E-3</v>
      </c>
      <c r="BA54" s="194">
        <f>入力_北海道投入係数表!BA54</f>
        <v>3.6413290851160674E-3</v>
      </c>
      <c r="BB54" s="194">
        <f>入力_北海道投入係数表!BB54</f>
        <v>3.7037037037037035E-2</v>
      </c>
      <c r="BC54" s="194">
        <f>入力_北海道投入係数表!BC54</f>
        <v>5.0140826970238923E-2</v>
      </c>
      <c r="BD54" s="194">
        <f>入力_北海道投入係数表!BD54</f>
        <v>2.1805494984736152E-3</v>
      </c>
      <c r="BE54" s="194">
        <f>入力_北海道投入係数表!BE54</f>
        <v>6.7200124300807957E-3</v>
      </c>
      <c r="BF54" s="194">
        <f>入力_北海道投入係数表!BF54</f>
        <v>2.7896195605787676E-3</v>
      </c>
      <c r="BG54" s="194">
        <f>入力_北海道投入係数表!BG54</f>
        <v>1.2238352464550978E-3</v>
      </c>
      <c r="BH54" s="194">
        <f>入力_北海道投入係数表!BH54</f>
        <v>3.486142583231654E-4</v>
      </c>
      <c r="BI54" s="194">
        <f>入力_北海道投入係数表!BI54</f>
        <v>3.7760376365718528E-3</v>
      </c>
      <c r="BJ54" s="194">
        <f>入力_北海道投入係数表!BJ54</f>
        <v>0</v>
      </c>
      <c r="BK54" s="194">
        <f>入力_北海道投入係数表!BK54</f>
        <v>4.2351820166246354E-3</v>
      </c>
      <c r="BL54" s="194">
        <f>入力_北海道投入係数表!BL54</f>
        <v>2.7867237246511083E-3</v>
      </c>
      <c r="BM54" s="194">
        <f>入力_北海道投入係数表!BM54</f>
        <v>6.8998907961642154E-4</v>
      </c>
      <c r="BN54" s="194">
        <f>入力_北海道投入係数表!BN54</f>
        <v>3.937197568849333E-3</v>
      </c>
      <c r="BO54" s="194">
        <f>入力_北海道投入係数表!BO54</f>
        <v>4.1785115863162103E-6</v>
      </c>
      <c r="BP54" s="194">
        <f>入力_北海道投入係数表!BP54</f>
        <v>0</v>
      </c>
      <c r="BQ54" s="194">
        <f>入力_北海道投入係数表!BQ54</f>
        <v>1.4940589186528862E-4</v>
      </c>
      <c r="BR54" s="194">
        <f>入力_北海道投入係数表!BR54</f>
        <v>0</v>
      </c>
      <c r="BS54" s="194">
        <f>入力_北海道投入係数表!BS54</f>
        <v>2.8640554326376041E-4</v>
      </c>
      <c r="BT54" s="194">
        <f>入力_北海道投入係数表!BT54</f>
        <v>3.1147311208359938E-6</v>
      </c>
      <c r="BU54" s="194">
        <f>入力_北海道投入係数表!BU54</f>
        <v>8.7397881038374218E-5</v>
      </c>
      <c r="BV54" s="194">
        <f>入力_北海道投入係数表!BV54</f>
        <v>1.9769331440749337E-5</v>
      </c>
      <c r="BW54" s="194">
        <f>入力_北海道投入係数表!BW54</f>
        <v>0</v>
      </c>
      <c r="BX54" s="194">
        <f>入力_北海道投入係数表!BX54</f>
        <v>1.6945905721821905E-4</v>
      </c>
      <c r="BY54" s="194">
        <f>入力_北海道投入係数表!BY54</f>
        <v>2.1847080715967387E-5</v>
      </c>
      <c r="BZ54" s="194">
        <f>入力_北海道投入係数表!BZ54</f>
        <v>2.0606034314469773E-4</v>
      </c>
      <c r="CA54" s="194">
        <f>入力_北海道投入係数表!CA54</f>
        <v>4.494116920069322E-5</v>
      </c>
      <c r="CB54" s="194">
        <f>入力_北海道投入係数表!CB54</f>
        <v>0</v>
      </c>
      <c r="CC54" s="194">
        <f>入力_北海道投入係数表!CC54</f>
        <v>4.8027663934426229E-5</v>
      </c>
      <c r="CD54" s="194">
        <f>入力_北海道投入係数表!CD54</f>
        <v>1.9791735882369694E-3</v>
      </c>
      <c r="CE54" s="194">
        <f>入力_北海道投入係数表!CE54</f>
        <v>0</v>
      </c>
      <c r="CF54" s="194">
        <f>入力_北海道投入係数表!CF54</f>
        <v>0</v>
      </c>
      <c r="CG54" s="194">
        <f>入力_北海道投入係数表!CG54</f>
        <v>8.297714269173992E-4</v>
      </c>
      <c r="CH54" s="194">
        <f>入力_北海道投入係数表!CH54</f>
        <v>2.4856100929973262E-5</v>
      </c>
      <c r="CI54" s="194">
        <f>入力_北海道投入係数表!CI54</f>
        <v>0</v>
      </c>
      <c r="CJ54" s="194">
        <f>入力_北海道投入係数表!CJ54</f>
        <v>4.9677098857426726E-4</v>
      </c>
      <c r="CK54" s="194">
        <f>入力_北海道投入係数表!CK54</f>
        <v>2.8971647827244186E-4</v>
      </c>
      <c r="CL54" s="194">
        <f>入力_北海道投入係数表!CL54</f>
        <v>7.4576477254717206E-4</v>
      </c>
      <c r="CM54" s="194">
        <f>入力_北海道投入係数表!CM54</f>
        <v>1.3242988045679401E-3</v>
      </c>
      <c r="CN54" s="194">
        <f>入力_北海道投入係数表!CN54</f>
        <v>3.7165510406342917E-5</v>
      </c>
      <c r="CO54" s="194">
        <f>入力_北海道投入係数表!CO54</f>
        <v>1.105967484555954E-4</v>
      </c>
      <c r="CP54" s="194">
        <f>入力_北海道投入係数表!CP54</f>
        <v>3.025132803330066E-6</v>
      </c>
      <c r="CQ54" s="194">
        <f>入力_北海道投入係数表!CQ54</f>
        <v>8.1890021700855756E-6</v>
      </c>
      <c r="CR54" s="194">
        <f>入力_北海道投入係数表!CR54</f>
        <v>0</v>
      </c>
      <c r="CS54" s="194">
        <f>入力_北海道投入係数表!CS54</f>
        <v>4.7880251491020956E-5</v>
      </c>
      <c r="CT54" s="194">
        <f>入力_北海道投入係数表!CT54</f>
        <v>0</v>
      </c>
      <c r="CU54" s="194">
        <f>入力_北海道投入係数表!CU54</f>
        <v>5.079861910241657E-3</v>
      </c>
      <c r="CV54" s="194">
        <f>入力_北海道投入係数表!CV54</f>
        <v>8.2862160487094216E-5</v>
      </c>
      <c r="CW54" s="194">
        <f>入力_北海道投入係数表!CW54</f>
        <v>1.0833739598568279E-4</v>
      </c>
      <c r="CX54" s="194">
        <f>入力_北海道投入係数表!CX54</f>
        <v>4.694634167279205E-5</v>
      </c>
      <c r="CY54" s="194">
        <f>入力_北海道投入係数表!CY54</f>
        <v>3.5452192718119619E-5</v>
      </c>
      <c r="CZ54" s="194">
        <f>入力_北海道投入係数表!CZ54</f>
        <v>4.9170251997541483E-4</v>
      </c>
      <c r="DA54" s="194">
        <f>入力_北海道投入係数表!DA54</f>
        <v>1.2273508314165446E-4</v>
      </c>
      <c r="DB54" s="194">
        <f>入力_北海道投入係数表!DB54</f>
        <v>0</v>
      </c>
      <c r="DC54" s="194">
        <f>入力_北海道投入係数表!DC54</f>
        <v>1.0250945167592804E-3</v>
      </c>
      <c r="DD54" s="194" t="str">
        <f>入力_北海道投入係数表!DD54</f>
        <v>-</v>
      </c>
      <c r="DE54" s="194" t="str">
        <f>入力_北海道投入係数表!DE54</f>
        <v>-</v>
      </c>
      <c r="DF54" s="194" t="str">
        <f>入力_北海道投入係数表!DF54</f>
        <v>-</v>
      </c>
      <c r="DG54" s="194" t="str">
        <f>入力_北海道投入係数表!DG54</f>
        <v>-</v>
      </c>
      <c r="DH54" s="194" t="str">
        <f>入力_北海道投入係数表!DH54</f>
        <v>-</v>
      </c>
      <c r="DI54" s="194" t="str">
        <f>入力_北海道投入係数表!DI54</f>
        <v>-</v>
      </c>
      <c r="DJ54" s="194" t="str">
        <f>入力_北海道投入係数表!DJ54</f>
        <v>-</v>
      </c>
      <c r="DK54" s="194" t="str">
        <f>入力_北海道投入係数表!DK54</f>
        <v>-</v>
      </c>
      <c r="DL54" s="194" t="str">
        <f>入力_北海道投入係数表!DL54</f>
        <v>-</v>
      </c>
      <c r="DM54" s="194" t="str">
        <f>入力_北海道投入係数表!DM54</f>
        <v>-</v>
      </c>
      <c r="DN54" s="194" t="str">
        <f>入力_北海道投入係数表!DN54</f>
        <v>-</v>
      </c>
      <c r="DO54" s="194" t="str">
        <f>入力_北海道投入係数表!DO54</f>
        <v>-</v>
      </c>
      <c r="DP54" s="194" t="str">
        <f>入力_北海道投入係数表!DP54</f>
        <v>-</v>
      </c>
      <c r="DQ54" s="194" t="str">
        <f>入力_北海道投入係数表!DQ54</f>
        <v>-</v>
      </c>
      <c r="DR54" s="194" t="str">
        <f>入力_北海道投入係数表!DR54</f>
        <v>-</v>
      </c>
      <c r="DS54" s="194" t="str">
        <f>入力_北海道投入係数表!DS54</f>
        <v>-</v>
      </c>
      <c r="DT54" s="242">
        <f>入力_北海道投入係数表!DT54</f>
        <v>6.6655278427791642E-4</v>
      </c>
      <c r="DU54"/>
      <c r="DV54"/>
    </row>
    <row r="55" spans="2:126" s="22" customFormat="1" x14ac:dyDescent="0.25">
      <c r="B55" s="53">
        <v>52</v>
      </c>
      <c r="C55" s="360" t="str">
        <v>通信機械・同関連機器</v>
      </c>
      <c r="D55" s="193">
        <f>入力_北海道投入係数表!D55</f>
        <v>0</v>
      </c>
      <c r="E55" s="194">
        <f>入力_北海道投入係数表!E55</f>
        <v>0</v>
      </c>
      <c r="F55" s="194">
        <f>入力_北海道投入係数表!F55</f>
        <v>0</v>
      </c>
      <c r="G55" s="194">
        <f>入力_北海道投入係数表!G55</f>
        <v>3.4318267613850851E-5</v>
      </c>
      <c r="H55" s="194">
        <f>入力_北海道投入係数表!H55</f>
        <v>7.5461934844009402E-5</v>
      </c>
      <c r="I55" s="194">
        <f>入力_北海道投入係数表!I55</f>
        <v>4.95074013565028E-5</v>
      </c>
      <c r="J55" s="194">
        <f>入力_北海道投入係数表!J55</f>
        <v>2.4805893880385981E-5</v>
      </c>
      <c r="K55" s="194">
        <f>入力_北海道投入係数表!K55</f>
        <v>0</v>
      </c>
      <c r="L55" s="194">
        <f>入力_北海道投入係数表!L55</f>
        <v>2.791536062658021E-5</v>
      </c>
      <c r="M55" s="194">
        <f>入力_北海道投入係数表!M55</f>
        <v>3.2998714786897773E-5</v>
      </c>
      <c r="N55" s="194">
        <f>入力_北海道投入係数表!N55</f>
        <v>0</v>
      </c>
      <c r="O55" s="194">
        <f>入力_北海道投入係数表!O55</f>
        <v>1.2787703344463964E-5</v>
      </c>
      <c r="P55" s="194">
        <f>入力_北海道投入係数表!P55</f>
        <v>3.7879505293660864E-5</v>
      </c>
      <c r="Q55" s="194">
        <f>入力_北海道投入係数表!Q55</f>
        <v>0</v>
      </c>
      <c r="R55" s="194">
        <f>入力_北海道投入係数表!R55</f>
        <v>0</v>
      </c>
      <c r="S55" s="194">
        <f>入力_北海道投入係数表!S55</f>
        <v>0</v>
      </c>
      <c r="T55" s="194">
        <f>入力_北海道投入係数表!T55</f>
        <v>1.6411064339577742E-5</v>
      </c>
      <c r="U55" s="194">
        <f>入力_北海道投入係数表!U55</f>
        <v>0</v>
      </c>
      <c r="V55" s="194">
        <f>入力_北海道投入係数表!V55</f>
        <v>1.1834431568582898E-5</v>
      </c>
      <c r="W55" s="194">
        <f>入力_北海道投入係数表!W55</f>
        <v>0</v>
      </c>
      <c r="X55" s="194">
        <f>入力_北海道投入係数表!X55</f>
        <v>1.9788461348187871E-5</v>
      </c>
      <c r="Y55" s="194">
        <f>入力_北海道投入係数表!Y55</f>
        <v>2.6481648217785075E-5</v>
      </c>
      <c r="Z55" s="194">
        <f>入力_北海道投入係数表!Z55</f>
        <v>0</v>
      </c>
      <c r="AA55" s="194">
        <f>入力_北海道投入係数表!AA55</f>
        <v>0</v>
      </c>
      <c r="AB55" s="194">
        <f>入力_北海道投入係数表!AB55</f>
        <v>1.5130882130428205E-4</v>
      </c>
      <c r="AC55" s="194">
        <f>入力_北海道投入係数表!AC55</f>
        <v>3.154972236244321E-5</v>
      </c>
      <c r="AD55" s="194">
        <f>入力_北海道投入係数表!AD55</f>
        <v>3.1003546030577246E-6</v>
      </c>
      <c r="AE55" s="194">
        <f>入力_北海道投入係数表!AE55</f>
        <v>0</v>
      </c>
      <c r="AF55" s="194">
        <f>入力_北海道投入係数表!AF55</f>
        <v>0</v>
      </c>
      <c r="AG55" s="194">
        <f>入力_北海道投入係数表!AG55</f>
        <v>0</v>
      </c>
      <c r="AH55" s="194">
        <f>入力_北海道投入係数表!AH55</f>
        <v>0</v>
      </c>
      <c r="AI55" s="194">
        <f>入力_北海道投入係数表!AI55</f>
        <v>0</v>
      </c>
      <c r="AJ55" s="194">
        <f>入力_北海道投入係数表!AJ55</f>
        <v>0</v>
      </c>
      <c r="AK55" s="194">
        <f>入力_北海道投入係数表!AK55</f>
        <v>4.5207956600361664E-5</v>
      </c>
      <c r="AL55" s="194">
        <f>入力_北海道投入係数表!AL55</f>
        <v>0</v>
      </c>
      <c r="AM55" s="194">
        <f>入力_北海道投入係数表!AM55</f>
        <v>0</v>
      </c>
      <c r="AN55" s="194">
        <f>入力_北海道投入係数表!AN55</f>
        <v>0</v>
      </c>
      <c r="AO55" s="194">
        <f>入力_北海道投入係数表!AO55</f>
        <v>0</v>
      </c>
      <c r="AP55" s="194">
        <f>入力_北海道投入係数表!AP55</f>
        <v>0</v>
      </c>
      <c r="AQ55" s="194">
        <f>入力_北海道投入係数表!AQ55</f>
        <v>0</v>
      </c>
      <c r="AR55" s="194">
        <f>入力_北海道投入係数表!AR55</f>
        <v>2.1083315763903529E-4</v>
      </c>
      <c r="AS55" s="194">
        <f>入力_北海道投入係数表!AS55</f>
        <v>1.4774103950595396E-5</v>
      </c>
      <c r="AT55" s="194">
        <f>入力_北海道投入係数表!AT55</f>
        <v>1.6581503164021523E-3</v>
      </c>
      <c r="AU55" s="194">
        <f>入力_北海道投入係数表!AU55</f>
        <v>1.4244276390759349E-4</v>
      </c>
      <c r="AV55" s="194">
        <f>入力_北海道投入係数表!AV55</f>
        <v>0</v>
      </c>
      <c r="AW55" s="194">
        <f>入力_北海道投入係数表!AW55</f>
        <v>1.8780126452851449E-4</v>
      </c>
      <c r="AX55" s="194">
        <f>入力_北海道投入係数表!AX55</f>
        <v>4.9269578498755944E-5</v>
      </c>
      <c r="AY55" s="194">
        <f>入力_北海道投入係数表!AY55</f>
        <v>7.5196450727525659E-5</v>
      </c>
      <c r="AZ55" s="194">
        <f>入力_北海道投入係数表!AZ55</f>
        <v>0</v>
      </c>
      <c r="BA55" s="194">
        <f>入力_北海道投入係数表!BA55</f>
        <v>0</v>
      </c>
      <c r="BB55" s="194">
        <f>入力_北海道投入係数表!BB55</f>
        <v>0</v>
      </c>
      <c r="BC55" s="194">
        <f>入力_北海道投入係数表!BC55</f>
        <v>8.1390492305385693E-4</v>
      </c>
      <c r="BD55" s="194">
        <f>入力_北海道投入係数表!BD55</f>
        <v>0</v>
      </c>
      <c r="BE55" s="194">
        <f>入力_北海道投入係数表!BE55</f>
        <v>9.1671845866998138E-3</v>
      </c>
      <c r="BF55" s="194">
        <f>入力_北海道投入係数表!BF55</f>
        <v>2.2460704996608433E-5</v>
      </c>
      <c r="BG55" s="194">
        <f>入力_北海道投入係数表!BG55</f>
        <v>6.4567859554355168E-3</v>
      </c>
      <c r="BH55" s="194">
        <f>入力_北海道投入係数表!BH55</f>
        <v>8.7153564580791354E-4</v>
      </c>
      <c r="BI55" s="194">
        <f>入力_北海道投入係数表!BI55</f>
        <v>1.2380451267448699E-4</v>
      </c>
      <c r="BJ55" s="194">
        <f>入力_北海道投入係数表!BJ55</f>
        <v>1.091732852970878E-4</v>
      </c>
      <c r="BK55" s="194">
        <f>入力_北海道投入係数表!BK55</f>
        <v>1.5873343090972809E-3</v>
      </c>
      <c r="BL55" s="194">
        <f>入力_北海道投入係数表!BL55</f>
        <v>6.3602005852855109E-4</v>
      </c>
      <c r="BM55" s="194">
        <f>入力_北海道投入係数表!BM55</f>
        <v>1.1848189605159882E-3</v>
      </c>
      <c r="BN55" s="194">
        <f>入力_北海道投入係数表!BN55</f>
        <v>2.6982193129177251E-3</v>
      </c>
      <c r="BO55" s="194">
        <f>入力_北海道投入係数表!BO55</f>
        <v>2.3678232322458525E-5</v>
      </c>
      <c r="BP55" s="194">
        <f>入力_北海道投入係数表!BP55</f>
        <v>2.4576968922422797E-5</v>
      </c>
      <c r="BQ55" s="194">
        <f>入力_北海道投入係数表!BQ55</f>
        <v>1.3182872811643113E-5</v>
      </c>
      <c r="BR55" s="194">
        <f>入力_北海道投入係数表!BR55</f>
        <v>3.2251302146324155E-5</v>
      </c>
      <c r="BS55" s="194">
        <f>入力_北海道投入係数表!BS55</f>
        <v>4.782381491646281E-4</v>
      </c>
      <c r="BT55" s="194">
        <f>入力_北海道投入係数表!BT55</f>
        <v>2.0972522880295693E-4</v>
      </c>
      <c r="BU55" s="194">
        <f>入力_北海道投入係数表!BU55</f>
        <v>3.342968949717814E-4</v>
      </c>
      <c r="BV55" s="194">
        <f>入力_北海道投入係数表!BV55</f>
        <v>1.581546515259947E-4</v>
      </c>
      <c r="BW55" s="194">
        <f>入力_北海道投入係数表!BW55</f>
        <v>0</v>
      </c>
      <c r="BX55" s="194">
        <f>入力_北海道投入係数表!BX55</f>
        <v>8.8413421157331688E-5</v>
      </c>
      <c r="BY55" s="194">
        <f>入力_北海道投入係数表!BY55</f>
        <v>2.9814839565320202E-4</v>
      </c>
      <c r="BZ55" s="194">
        <f>入力_北海道投入係数表!BZ55</f>
        <v>1.1568299966018119E-4</v>
      </c>
      <c r="CA55" s="194">
        <f>入力_北海道投入係数表!CA55</f>
        <v>7.0220576876083146E-5</v>
      </c>
      <c r="CB55" s="194">
        <f>入力_北海道投入係数表!CB55</f>
        <v>5.2231443328883988E-4</v>
      </c>
      <c r="CC55" s="194">
        <f>入力_北海道投入係数表!CC55</f>
        <v>2.4013831967213114E-5</v>
      </c>
      <c r="CD55" s="194">
        <f>入力_北海道投入係数表!CD55</f>
        <v>8.0685733813017936E-5</v>
      </c>
      <c r="CE55" s="194">
        <f>入力_北海道投入係数表!CE55</f>
        <v>0</v>
      </c>
      <c r="CF55" s="194">
        <f>入力_北海道投入係数表!CF55</f>
        <v>5.9932096934173585E-6</v>
      </c>
      <c r="CG55" s="194">
        <f>入力_北海道投入係数表!CG55</f>
        <v>1.5437607942649288E-4</v>
      </c>
      <c r="CH55" s="194">
        <f>入力_北海道投入係数表!CH55</f>
        <v>8.0604784444341868E-4</v>
      </c>
      <c r="CI55" s="194">
        <f>入力_北海道投入係数表!CI55</f>
        <v>4.8046893768317881E-5</v>
      </c>
      <c r="CJ55" s="194">
        <f>入力_北海道投入係数表!CJ55</f>
        <v>2.8844767078505841E-4</v>
      </c>
      <c r="CK55" s="194">
        <f>入力_北海道投入係数表!CK55</f>
        <v>3.2277085153875566E-3</v>
      </c>
      <c r="CL55" s="194">
        <f>入力_北海道投入係数表!CL55</f>
        <v>3.5822762000082502E-5</v>
      </c>
      <c r="CM55" s="194">
        <f>入力_北海道投入係数表!CM55</f>
        <v>2.4941950579306495E-4</v>
      </c>
      <c r="CN55" s="194">
        <f>入力_北海道投入係数表!CN55</f>
        <v>3.4412509635502699E-5</v>
      </c>
      <c r="CO55" s="194">
        <f>入力_北海道投入係数表!CO55</f>
        <v>0</v>
      </c>
      <c r="CP55" s="194">
        <f>入力_北海道投入係数表!CP55</f>
        <v>1.1798017932987259E-4</v>
      </c>
      <c r="CQ55" s="194">
        <f>入力_北海道投入係数表!CQ55</f>
        <v>5.4593347800570501E-6</v>
      </c>
      <c r="CR55" s="194">
        <f>入力_北海道投入係数表!CR55</f>
        <v>1.2401972740463916E-4</v>
      </c>
      <c r="CS55" s="194">
        <f>入力_北海道投入係数表!CS55</f>
        <v>1.3466320731849644E-4</v>
      </c>
      <c r="CT55" s="194">
        <f>入力_北海道投入係数表!CT55</f>
        <v>4.1494478693855429E-4</v>
      </c>
      <c r="CU55" s="194">
        <f>入力_北海道投入係数表!CU55</f>
        <v>1.9424626006904488E-3</v>
      </c>
      <c r="CV55" s="194">
        <f>入力_北海道投入係数表!CV55</f>
        <v>5.8003512340965957E-4</v>
      </c>
      <c r="CW55" s="194">
        <f>入力_北海道投入係数表!CW55</f>
        <v>1.6667291690105045E-5</v>
      </c>
      <c r="CX55" s="194">
        <f>入力_北海道投入係数表!CX55</f>
        <v>3.1655247527939782E-4</v>
      </c>
      <c r="CY55" s="194">
        <f>入力_北海道投入係数表!CY55</f>
        <v>1.7726096359059809E-5</v>
      </c>
      <c r="CZ55" s="194">
        <f>入力_北海道投入係数表!CZ55</f>
        <v>2.668385626695849E-4</v>
      </c>
      <c r="DA55" s="194">
        <f>入力_北海道投入係数表!DA55</f>
        <v>5.4548925840735322E-5</v>
      </c>
      <c r="DB55" s="194">
        <f>入力_北海道投入係数表!DB55</f>
        <v>0</v>
      </c>
      <c r="DC55" s="194">
        <f>入力_北海道投入係数表!DC55</f>
        <v>0</v>
      </c>
      <c r="DD55" s="194" t="str">
        <f>入力_北海道投入係数表!DD55</f>
        <v>-</v>
      </c>
      <c r="DE55" s="194" t="str">
        <f>入力_北海道投入係数表!DE55</f>
        <v>-</v>
      </c>
      <c r="DF55" s="194" t="str">
        <f>入力_北海道投入係数表!DF55</f>
        <v>-</v>
      </c>
      <c r="DG55" s="194" t="str">
        <f>入力_北海道投入係数表!DG55</f>
        <v>-</v>
      </c>
      <c r="DH55" s="194" t="str">
        <f>入力_北海道投入係数表!DH55</f>
        <v>-</v>
      </c>
      <c r="DI55" s="194" t="str">
        <f>入力_北海道投入係数表!DI55</f>
        <v>-</v>
      </c>
      <c r="DJ55" s="194" t="str">
        <f>入力_北海道投入係数表!DJ55</f>
        <v>-</v>
      </c>
      <c r="DK55" s="194" t="str">
        <f>入力_北海道投入係数表!DK55</f>
        <v>-</v>
      </c>
      <c r="DL55" s="194" t="str">
        <f>入力_北海道投入係数表!DL55</f>
        <v>-</v>
      </c>
      <c r="DM55" s="194" t="str">
        <f>入力_北海道投入係数表!DM55</f>
        <v>-</v>
      </c>
      <c r="DN55" s="194" t="str">
        <f>入力_北海道投入係数表!DN55</f>
        <v>-</v>
      </c>
      <c r="DO55" s="194" t="str">
        <f>入力_北海道投入係数表!DO55</f>
        <v>-</v>
      </c>
      <c r="DP55" s="194" t="str">
        <f>入力_北海道投入係数表!DP55</f>
        <v>-</v>
      </c>
      <c r="DQ55" s="194" t="str">
        <f>入力_北海道投入係数表!DQ55</f>
        <v>-</v>
      </c>
      <c r="DR55" s="194" t="str">
        <f>入力_北海道投入係数表!DR55</f>
        <v>-</v>
      </c>
      <c r="DS55" s="194" t="str">
        <f>入力_北海道投入係数表!DS55</f>
        <v>-</v>
      </c>
      <c r="DT55" s="242">
        <f>入力_北海道投入係数表!DT55</f>
        <v>5.3300904157207443E-4</v>
      </c>
      <c r="DU55"/>
      <c r="DV55"/>
    </row>
    <row r="56" spans="2:126" s="22" customFormat="1" x14ac:dyDescent="0.25">
      <c r="B56" s="53">
        <v>53</v>
      </c>
      <c r="C56" s="360" t="str">
        <v>電子計算機・同附属装置</v>
      </c>
      <c r="D56" s="193">
        <f>入力_北海道投入係数表!D56</f>
        <v>0</v>
      </c>
      <c r="E56" s="194">
        <f>入力_北海道投入係数表!E56</f>
        <v>0</v>
      </c>
      <c r="F56" s="194">
        <f>入力_北海道投入係数表!F56</f>
        <v>0</v>
      </c>
      <c r="G56" s="194">
        <f>入力_北海道投入係数表!G56</f>
        <v>0</v>
      </c>
      <c r="H56" s="194">
        <f>入力_北海道投入係数表!H56</f>
        <v>0</v>
      </c>
      <c r="I56" s="194">
        <f>入力_北海道投入係数表!I56</f>
        <v>0</v>
      </c>
      <c r="J56" s="194">
        <f>入力_北海道投入係数表!J56</f>
        <v>0</v>
      </c>
      <c r="K56" s="194">
        <f>入力_北海道投入係数表!K56</f>
        <v>0</v>
      </c>
      <c r="L56" s="194">
        <f>入力_北海道投入係数表!L56</f>
        <v>0</v>
      </c>
      <c r="M56" s="194">
        <f>入力_北海道投入係数表!M56</f>
        <v>0</v>
      </c>
      <c r="N56" s="194">
        <f>入力_北海道投入係数表!N56</f>
        <v>0</v>
      </c>
      <c r="O56" s="194">
        <f>入力_北海道投入係数表!O56</f>
        <v>0</v>
      </c>
      <c r="P56" s="194">
        <f>入力_北海道投入係数表!P56</f>
        <v>0</v>
      </c>
      <c r="Q56" s="194">
        <f>入力_北海道投入係数表!Q56</f>
        <v>0</v>
      </c>
      <c r="R56" s="194">
        <f>入力_北海道投入係数表!R56</f>
        <v>0</v>
      </c>
      <c r="S56" s="194">
        <f>入力_北海道投入係数表!S56</f>
        <v>0</v>
      </c>
      <c r="T56" s="194">
        <f>入力_北海道投入係数表!T56</f>
        <v>0</v>
      </c>
      <c r="U56" s="194">
        <f>入力_北海道投入係数表!U56</f>
        <v>0</v>
      </c>
      <c r="V56" s="194">
        <f>入力_北海道投入係数表!V56</f>
        <v>0</v>
      </c>
      <c r="W56" s="194">
        <f>入力_北海道投入係数表!W56</f>
        <v>0</v>
      </c>
      <c r="X56" s="194">
        <f>入力_北海道投入係数表!X56</f>
        <v>0</v>
      </c>
      <c r="Y56" s="194">
        <f>入力_北海道投入係数表!Y56</f>
        <v>0</v>
      </c>
      <c r="Z56" s="194">
        <f>入力_北海道投入係数表!Z56</f>
        <v>0</v>
      </c>
      <c r="AA56" s="194">
        <f>入力_北海道投入係数表!AA56</f>
        <v>0</v>
      </c>
      <c r="AB56" s="194">
        <f>入力_北海道投入係数表!AB56</f>
        <v>0</v>
      </c>
      <c r="AC56" s="194">
        <f>入力_北海道投入係数表!AC56</f>
        <v>0</v>
      </c>
      <c r="AD56" s="194">
        <f>入力_北海道投入係数表!AD56</f>
        <v>0</v>
      </c>
      <c r="AE56" s="194">
        <f>入力_北海道投入係数表!AE56</f>
        <v>0</v>
      </c>
      <c r="AF56" s="194">
        <f>入力_北海道投入係数表!AF56</f>
        <v>0</v>
      </c>
      <c r="AG56" s="194">
        <f>入力_北海道投入係数表!AG56</f>
        <v>0</v>
      </c>
      <c r="AH56" s="194">
        <f>入力_北海道投入係数表!AH56</f>
        <v>0</v>
      </c>
      <c r="AI56" s="194">
        <f>入力_北海道投入係数表!AI56</f>
        <v>0</v>
      </c>
      <c r="AJ56" s="194">
        <f>入力_北海道投入係数表!AJ56</f>
        <v>0</v>
      </c>
      <c r="AK56" s="194">
        <f>入力_北海道投入係数表!AK56</f>
        <v>0</v>
      </c>
      <c r="AL56" s="194">
        <f>入力_北海道投入係数表!AL56</f>
        <v>0</v>
      </c>
      <c r="AM56" s="194">
        <f>入力_北海道投入係数表!AM56</f>
        <v>0</v>
      </c>
      <c r="AN56" s="194">
        <f>入力_北海道投入係数表!AN56</f>
        <v>0</v>
      </c>
      <c r="AO56" s="194">
        <f>入力_北海道投入係数表!AO56</f>
        <v>0</v>
      </c>
      <c r="AP56" s="194">
        <f>入力_北海道投入係数表!AP56</f>
        <v>0</v>
      </c>
      <c r="AQ56" s="194">
        <f>入力_北海道投入係数表!AQ56</f>
        <v>0</v>
      </c>
      <c r="AR56" s="194">
        <f>入力_北海道投入係数表!AR56</f>
        <v>0</v>
      </c>
      <c r="AS56" s="194">
        <f>入力_北海道投入係数表!AS56</f>
        <v>0</v>
      </c>
      <c r="AT56" s="194">
        <f>入力_北海道投入係数表!AT56</f>
        <v>0</v>
      </c>
      <c r="AU56" s="194">
        <f>入力_北海道投入係数表!AU56</f>
        <v>1.294934217341759E-4</v>
      </c>
      <c r="AV56" s="194">
        <f>入力_北海道投入係数表!AV56</f>
        <v>0</v>
      </c>
      <c r="AW56" s="194">
        <f>入力_北海道投入係数表!AW56</f>
        <v>0</v>
      </c>
      <c r="AX56" s="194">
        <f>入力_北海道投入係数表!AX56</f>
        <v>0</v>
      </c>
      <c r="AY56" s="194">
        <f>入力_北海道投入係数表!AY56</f>
        <v>0</v>
      </c>
      <c r="AZ56" s="194">
        <f>入力_北海道投入係数表!AZ56</f>
        <v>0</v>
      </c>
      <c r="BA56" s="194">
        <f>入力_北海道投入係数表!BA56</f>
        <v>0</v>
      </c>
      <c r="BB56" s="194">
        <f>入力_北海道投入係数表!BB56</f>
        <v>0</v>
      </c>
      <c r="BC56" s="194">
        <f>入力_北海道投入係数表!BC56</f>
        <v>0</v>
      </c>
      <c r="BD56" s="194">
        <f>入力_北海道投入係数表!BD56</f>
        <v>4.9716528565198433E-2</v>
      </c>
      <c r="BE56" s="194">
        <f>入力_北海道投入係数表!BE56</f>
        <v>0</v>
      </c>
      <c r="BF56" s="194">
        <f>入力_北海道投入係数表!BF56</f>
        <v>0</v>
      </c>
      <c r="BG56" s="194">
        <f>入力_北海道投入係数表!BG56</f>
        <v>0</v>
      </c>
      <c r="BH56" s="194">
        <f>入力_北海道投入係数表!BH56</f>
        <v>0</v>
      </c>
      <c r="BI56" s="194">
        <f>入力_北海道投入係数表!BI56</f>
        <v>0</v>
      </c>
      <c r="BJ56" s="194">
        <f>入力_北海道投入係数表!BJ56</f>
        <v>0</v>
      </c>
      <c r="BK56" s="194">
        <f>入力_北海道投入係数表!BK56</f>
        <v>0</v>
      </c>
      <c r="BL56" s="194">
        <f>入力_北海道投入係数表!BL56</f>
        <v>0</v>
      </c>
      <c r="BM56" s="194">
        <f>入力_北海道投入係数表!BM56</f>
        <v>0</v>
      </c>
      <c r="BN56" s="194">
        <f>入力_北海道投入係数表!BN56</f>
        <v>0</v>
      </c>
      <c r="BO56" s="194">
        <f>入力_北海道投入係数表!BO56</f>
        <v>0</v>
      </c>
      <c r="BP56" s="194">
        <f>入力_北海道投入係数表!BP56</f>
        <v>0</v>
      </c>
      <c r="BQ56" s="194">
        <f>入力_北海道投入係数表!BQ56</f>
        <v>0</v>
      </c>
      <c r="BR56" s="194">
        <f>入力_北海道投入係数表!BR56</f>
        <v>0</v>
      </c>
      <c r="BS56" s="194">
        <f>入力_北海道投入係数表!BS56</f>
        <v>0</v>
      </c>
      <c r="BT56" s="194">
        <f>入力_北海道投入係数表!BT56</f>
        <v>0</v>
      </c>
      <c r="BU56" s="194">
        <f>入力_北海道投入係数表!BU56</f>
        <v>0</v>
      </c>
      <c r="BV56" s="194">
        <f>入力_北海道投入係数表!BV56</f>
        <v>0</v>
      </c>
      <c r="BW56" s="194">
        <f>入力_北海道投入係数表!BW56</f>
        <v>0</v>
      </c>
      <c r="BX56" s="194">
        <f>入力_北海道投入係数表!BX56</f>
        <v>0</v>
      </c>
      <c r="BY56" s="194">
        <f>入力_北海道投入係数表!BY56</f>
        <v>0</v>
      </c>
      <c r="BZ56" s="194">
        <f>入力_北海道投入係数表!BZ56</f>
        <v>0</v>
      </c>
      <c r="CA56" s="194">
        <f>入力_北海道投入係数表!CA56</f>
        <v>0</v>
      </c>
      <c r="CB56" s="194">
        <f>入力_北海道投入係数表!CB56</f>
        <v>0</v>
      </c>
      <c r="CC56" s="194">
        <f>入力_北海道投入係数表!CC56</f>
        <v>0</v>
      </c>
      <c r="CD56" s="194">
        <f>入力_北海道投入係数表!CD56</f>
        <v>0</v>
      </c>
      <c r="CE56" s="194">
        <f>入力_北海道投入係数表!CE56</f>
        <v>0</v>
      </c>
      <c r="CF56" s="194">
        <f>入力_北海道投入係数表!CF56</f>
        <v>2.6969443620378112E-5</v>
      </c>
      <c r="CG56" s="194">
        <f>入力_北海道投入係数表!CG56</f>
        <v>1.1578205956986965E-4</v>
      </c>
      <c r="CH56" s="194">
        <f>入力_北海道投入係数表!CH56</f>
        <v>0</v>
      </c>
      <c r="CI56" s="194">
        <f>入力_北海道投入係数表!CI56</f>
        <v>0</v>
      </c>
      <c r="CJ56" s="194">
        <f>入力_北海道投入係数表!CJ56</f>
        <v>0</v>
      </c>
      <c r="CK56" s="194">
        <f>入力_北海道投入係数表!CK56</f>
        <v>0</v>
      </c>
      <c r="CL56" s="194">
        <f>入力_北海道投入係数表!CL56</f>
        <v>0</v>
      </c>
      <c r="CM56" s="194">
        <f>入力_北海道投入係数表!CM56</f>
        <v>0</v>
      </c>
      <c r="CN56" s="194">
        <f>入力_北海道投入係数表!CN56</f>
        <v>0</v>
      </c>
      <c r="CO56" s="194">
        <f>入力_北海道投入係数表!CO56</f>
        <v>0</v>
      </c>
      <c r="CP56" s="194">
        <f>入力_北海道投入係数表!CP56</f>
        <v>0</v>
      </c>
      <c r="CQ56" s="194">
        <f>入力_北海道投入係数表!CQ56</f>
        <v>0</v>
      </c>
      <c r="CR56" s="194">
        <f>入力_北海道投入係数表!CR56</f>
        <v>0</v>
      </c>
      <c r="CS56" s="194">
        <f>入力_北海道投入係数表!CS56</f>
        <v>0</v>
      </c>
      <c r="CT56" s="194">
        <f>入力_北海道投入係数表!CT56</f>
        <v>0</v>
      </c>
      <c r="CU56" s="194">
        <f>入力_北海道投入係数表!CU56</f>
        <v>2.1983889528193325E-3</v>
      </c>
      <c r="CV56" s="194">
        <f>入力_北海道投入係数表!CV56</f>
        <v>0</v>
      </c>
      <c r="CW56" s="194">
        <f>入力_北海道投入係数表!CW56</f>
        <v>0</v>
      </c>
      <c r="CX56" s="194">
        <f>入力_北海道投入係数表!CX56</f>
        <v>0</v>
      </c>
      <c r="CY56" s="194">
        <f>入力_北海道投入係数表!CY56</f>
        <v>0</v>
      </c>
      <c r="CZ56" s="194">
        <f>入力_北海道投入係数表!CZ56</f>
        <v>0</v>
      </c>
      <c r="DA56" s="194">
        <f>入力_北海道投入係数表!DA56</f>
        <v>0</v>
      </c>
      <c r="DB56" s="194">
        <f>入力_北海道投入係数表!DB56</f>
        <v>0</v>
      </c>
      <c r="DC56" s="194">
        <f>入力_北海道投入係数表!DC56</f>
        <v>0</v>
      </c>
      <c r="DD56" s="194" t="str">
        <f>入力_北海道投入係数表!DD56</f>
        <v>-</v>
      </c>
      <c r="DE56" s="194" t="str">
        <f>入力_北海道投入係数表!DE56</f>
        <v>-</v>
      </c>
      <c r="DF56" s="194" t="str">
        <f>入力_北海道投入係数表!DF56</f>
        <v>-</v>
      </c>
      <c r="DG56" s="194" t="str">
        <f>入力_北海道投入係数表!DG56</f>
        <v>-</v>
      </c>
      <c r="DH56" s="194" t="str">
        <f>入力_北海道投入係数表!DH56</f>
        <v>-</v>
      </c>
      <c r="DI56" s="194" t="str">
        <f>入力_北海道投入係数表!DI56</f>
        <v>-</v>
      </c>
      <c r="DJ56" s="194" t="str">
        <f>入力_北海道投入係数表!DJ56</f>
        <v>-</v>
      </c>
      <c r="DK56" s="194" t="str">
        <f>入力_北海道投入係数表!DK56</f>
        <v>-</v>
      </c>
      <c r="DL56" s="194" t="str">
        <f>入力_北海道投入係数表!DL56</f>
        <v>-</v>
      </c>
      <c r="DM56" s="194" t="str">
        <f>入力_北海道投入係数表!DM56</f>
        <v>-</v>
      </c>
      <c r="DN56" s="194" t="str">
        <f>入力_北海道投入係数表!DN56</f>
        <v>-</v>
      </c>
      <c r="DO56" s="194" t="str">
        <f>入力_北海道投入係数表!DO56</f>
        <v>-</v>
      </c>
      <c r="DP56" s="194" t="str">
        <f>入力_北海道投入係数表!DP56</f>
        <v>-</v>
      </c>
      <c r="DQ56" s="194" t="str">
        <f>入力_北海道投入係数表!DQ56</f>
        <v>-</v>
      </c>
      <c r="DR56" s="194" t="str">
        <f>入力_北海道投入係数表!DR56</f>
        <v>-</v>
      </c>
      <c r="DS56" s="194" t="str">
        <f>入力_北海道投入係数表!DS56</f>
        <v>-</v>
      </c>
      <c r="DT56" s="242">
        <f>入力_北海道投入係数表!DT56</f>
        <v>4.0299298224194087E-5</v>
      </c>
      <c r="DU56"/>
      <c r="DV56"/>
    </row>
    <row r="57" spans="2:126" s="22" customFormat="1" x14ac:dyDescent="0.25">
      <c r="B57" s="53">
        <v>54</v>
      </c>
      <c r="C57" s="360" t="str">
        <v>自動車</v>
      </c>
      <c r="D57" s="193">
        <f>入力_北海道投入係数表!D57</f>
        <v>0</v>
      </c>
      <c r="E57" s="194">
        <f>入力_北海道投入係数表!E57</f>
        <v>0</v>
      </c>
      <c r="F57" s="194">
        <f>入力_北海道投入係数表!F57</f>
        <v>0</v>
      </c>
      <c r="G57" s="194">
        <f>入力_北海道投入係数表!G57</f>
        <v>0</v>
      </c>
      <c r="H57" s="194">
        <f>入力_北海道投入係数表!H57</f>
        <v>0</v>
      </c>
      <c r="I57" s="194">
        <f>入力_北海道投入係数表!I57</f>
        <v>0</v>
      </c>
      <c r="J57" s="194">
        <f>入力_北海道投入係数表!J57</f>
        <v>0</v>
      </c>
      <c r="K57" s="194">
        <f>入力_北海道投入係数表!K57</f>
        <v>0</v>
      </c>
      <c r="L57" s="194">
        <f>入力_北海道投入係数表!L57</f>
        <v>0</v>
      </c>
      <c r="M57" s="194">
        <f>入力_北海道投入係数表!M57</f>
        <v>0</v>
      </c>
      <c r="N57" s="194">
        <f>入力_北海道投入係数表!N57</f>
        <v>0</v>
      </c>
      <c r="O57" s="194">
        <f>入力_北海道投入係数表!O57</f>
        <v>0</v>
      </c>
      <c r="P57" s="194">
        <f>入力_北海道投入係数表!P57</f>
        <v>0</v>
      </c>
      <c r="Q57" s="194">
        <f>入力_北海道投入係数表!Q57</f>
        <v>0</v>
      </c>
      <c r="R57" s="194">
        <f>入力_北海道投入係数表!R57</f>
        <v>0</v>
      </c>
      <c r="S57" s="194">
        <f>入力_北海道投入係数表!S57</f>
        <v>0</v>
      </c>
      <c r="T57" s="194">
        <f>入力_北海道投入係数表!T57</f>
        <v>0</v>
      </c>
      <c r="U57" s="194">
        <f>入力_北海道投入係数表!U57</f>
        <v>0</v>
      </c>
      <c r="V57" s="194">
        <f>入力_北海道投入係数表!V57</f>
        <v>0</v>
      </c>
      <c r="W57" s="194">
        <f>入力_北海道投入係数表!W57</f>
        <v>0</v>
      </c>
      <c r="X57" s="194">
        <f>入力_北海道投入係数表!X57</f>
        <v>0</v>
      </c>
      <c r="Y57" s="194">
        <f>入力_北海道投入係数表!Y57</f>
        <v>0</v>
      </c>
      <c r="Z57" s="194">
        <f>入力_北海道投入係数表!Z57</f>
        <v>0</v>
      </c>
      <c r="AA57" s="194">
        <f>入力_北海道投入係数表!AA57</f>
        <v>0</v>
      </c>
      <c r="AB57" s="194">
        <f>入力_北海道投入係数表!AB57</f>
        <v>0</v>
      </c>
      <c r="AC57" s="194">
        <f>入力_北海道投入係数表!AC57</f>
        <v>0</v>
      </c>
      <c r="AD57" s="194">
        <f>入力_北海道投入係数表!AD57</f>
        <v>0</v>
      </c>
      <c r="AE57" s="194">
        <f>入力_北海道投入係数表!AE57</f>
        <v>0</v>
      </c>
      <c r="AF57" s="194">
        <f>入力_北海道投入係数表!AF57</f>
        <v>0</v>
      </c>
      <c r="AG57" s="194">
        <f>入力_北海道投入係数表!AG57</f>
        <v>0</v>
      </c>
      <c r="AH57" s="194">
        <f>入力_北海道投入係数表!AH57</f>
        <v>0</v>
      </c>
      <c r="AI57" s="194">
        <f>入力_北海道投入係数表!AI57</f>
        <v>0</v>
      </c>
      <c r="AJ57" s="194">
        <f>入力_北海道投入係数表!AJ57</f>
        <v>0</v>
      </c>
      <c r="AK57" s="194">
        <f>入力_北海道投入係数表!AK57</f>
        <v>0</v>
      </c>
      <c r="AL57" s="194">
        <f>入力_北海道投入係数表!AL57</f>
        <v>0</v>
      </c>
      <c r="AM57" s="194">
        <f>入力_北海道投入係数表!AM57</f>
        <v>0</v>
      </c>
      <c r="AN57" s="194">
        <f>入力_北海道投入係数表!AN57</f>
        <v>0</v>
      </c>
      <c r="AO57" s="194">
        <f>入力_北海道投入係数表!AO57</f>
        <v>0</v>
      </c>
      <c r="AP57" s="194">
        <f>入力_北海道投入係数表!AP57</f>
        <v>0</v>
      </c>
      <c r="AQ57" s="194">
        <f>入力_北海道投入係数表!AQ57</f>
        <v>0</v>
      </c>
      <c r="AR57" s="194">
        <f>入力_北海道投入係数表!AR57</f>
        <v>0</v>
      </c>
      <c r="AS57" s="194">
        <f>入力_北海道投入係数表!AS57</f>
        <v>0</v>
      </c>
      <c r="AT57" s="194">
        <f>入力_北海道投入係数表!AT57</f>
        <v>0</v>
      </c>
      <c r="AU57" s="194">
        <f>入力_北海道投入係数表!AU57</f>
        <v>0</v>
      </c>
      <c r="AV57" s="194">
        <f>入力_北海道投入係数表!AV57</f>
        <v>0</v>
      </c>
      <c r="AW57" s="194">
        <f>入力_北海道投入係数表!AW57</f>
        <v>0</v>
      </c>
      <c r="AX57" s="194">
        <f>入力_北海道投入係数表!AX57</f>
        <v>0</v>
      </c>
      <c r="AY57" s="194">
        <f>入力_北海道投入係数表!AY57</f>
        <v>0</v>
      </c>
      <c r="AZ57" s="194">
        <f>入力_北海道投入係数表!AZ57</f>
        <v>0</v>
      </c>
      <c r="BA57" s="194">
        <f>入力_北海道投入係数表!BA57</f>
        <v>0</v>
      </c>
      <c r="BB57" s="194">
        <f>入力_北海道投入係数表!BB57</f>
        <v>0</v>
      </c>
      <c r="BC57" s="194">
        <f>入力_北海道投入係数表!BC57</f>
        <v>0</v>
      </c>
      <c r="BD57" s="194">
        <f>入力_北海道投入係数表!BD57</f>
        <v>0</v>
      </c>
      <c r="BE57" s="194">
        <f>入力_北海道投入係数表!BE57</f>
        <v>4.509788688626476E-2</v>
      </c>
      <c r="BF57" s="194">
        <f>入力_北海道投入係数表!BF57</f>
        <v>0</v>
      </c>
      <c r="BG57" s="194">
        <f>入力_北海道投入係数表!BG57</f>
        <v>0</v>
      </c>
      <c r="BH57" s="194">
        <f>入力_北海道投入係数表!BH57</f>
        <v>0</v>
      </c>
      <c r="BI57" s="194">
        <f>入力_北海道投入係数表!BI57</f>
        <v>0</v>
      </c>
      <c r="BJ57" s="194">
        <f>入力_北海道投入係数表!BJ57</f>
        <v>0</v>
      </c>
      <c r="BK57" s="194">
        <f>入力_北海道投入係数表!BK57</f>
        <v>0</v>
      </c>
      <c r="BL57" s="194">
        <f>入力_北海道投入係数表!BL57</f>
        <v>0</v>
      </c>
      <c r="BM57" s="194">
        <f>入力_北海道投入係数表!BM57</f>
        <v>0</v>
      </c>
      <c r="BN57" s="194">
        <f>入力_北海道投入係数表!BN57</f>
        <v>0</v>
      </c>
      <c r="BO57" s="194">
        <f>入力_北海道投入係数表!BO57</f>
        <v>0</v>
      </c>
      <c r="BP57" s="194">
        <f>入力_北海道投入係数表!BP57</f>
        <v>0</v>
      </c>
      <c r="BQ57" s="194">
        <f>入力_北海道投入係数表!BQ57</f>
        <v>0</v>
      </c>
      <c r="BR57" s="194">
        <f>入力_北海道投入係数表!BR57</f>
        <v>0</v>
      </c>
      <c r="BS57" s="194">
        <f>入力_北海道投入係数表!BS57</f>
        <v>0</v>
      </c>
      <c r="BT57" s="194">
        <f>入力_北海道投入係数表!BT57</f>
        <v>0</v>
      </c>
      <c r="BU57" s="194">
        <f>入力_北海道投入係数表!BU57</f>
        <v>0</v>
      </c>
      <c r="BV57" s="194">
        <f>入力_北海道投入係数表!BV57</f>
        <v>0</v>
      </c>
      <c r="BW57" s="194">
        <f>入力_北海道投入係数表!BW57</f>
        <v>0</v>
      </c>
      <c r="BX57" s="194">
        <f>入力_北海道投入係数表!BX57</f>
        <v>0</v>
      </c>
      <c r="BY57" s="194">
        <f>入力_北海道投入係数表!BY57</f>
        <v>0</v>
      </c>
      <c r="BZ57" s="194">
        <f>入力_北海道投入係数表!BZ57</f>
        <v>0</v>
      </c>
      <c r="CA57" s="194">
        <f>入力_北海道投入係数表!CA57</f>
        <v>0</v>
      </c>
      <c r="CB57" s="194">
        <f>入力_北海道投入係数表!CB57</f>
        <v>0</v>
      </c>
      <c r="CC57" s="194">
        <f>入力_北海道投入係数表!CC57</f>
        <v>0</v>
      </c>
      <c r="CD57" s="194">
        <f>入力_北海道投入係数表!CD57</f>
        <v>0</v>
      </c>
      <c r="CE57" s="194">
        <f>入力_北海道投入係数表!CE57</f>
        <v>0</v>
      </c>
      <c r="CF57" s="194">
        <f>入力_北海道投入係数表!CF57</f>
        <v>0</v>
      </c>
      <c r="CG57" s="194">
        <f>入力_北海道投入係数表!CG57</f>
        <v>0</v>
      </c>
      <c r="CH57" s="194">
        <f>入力_北海道投入係数表!CH57</f>
        <v>0</v>
      </c>
      <c r="CI57" s="194">
        <f>入力_北海道投入係数表!CI57</f>
        <v>0</v>
      </c>
      <c r="CJ57" s="194">
        <f>入力_北海道投入係数表!CJ57</f>
        <v>0</v>
      </c>
      <c r="CK57" s="194">
        <f>入力_北海道投入係数表!CK57</f>
        <v>5.849289330974774E-4</v>
      </c>
      <c r="CL57" s="194">
        <f>入力_北海道投入係数表!CL57</f>
        <v>0</v>
      </c>
      <c r="CM57" s="194">
        <f>入力_北海道投入係数表!CM57</f>
        <v>0</v>
      </c>
      <c r="CN57" s="194">
        <f>入力_北海道投入係数表!CN57</f>
        <v>0</v>
      </c>
      <c r="CO57" s="194">
        <f>入力_北海道投入係数表!CO57</f>
        <v>0</v>
      </c>
      <c r="CP57" s="194">
        <f>入力_北海道投入係数表!CP57</f>
        <v>0</v>
      </c>
      <c r="CQ57" s="194">
        <f>入力_北海道投入係数表!CQ57</f>
        <v>0</v>
      </c>
      <c r="CR57" s="194">
        <f>入力_北海道投入係数表!CR57</f>
        <v>0</v>
      </c>
      <c r="CS57" s="194">
        <f>入力_北海道投入係数表!CS57</f>
        <v>0</v>
      </c>
      <c r="CT57" s="194">
        <f>入力_北海道投入係数表!CT57</f>
        <v>0</v>
      </c>
      <c r="CU57" s="194">
        <f>入力_北海道投入係数表!CU57</f>
        <v>6.3318757192174909E-3</v>
      </c>
      <c r="CV57" s="194">
        <f>入力_北海道投入係数表!CV57</f>
        <v>0</v>
      </c>
      <c r="CW57" s="194">
        <f>入力_北海道投入係数表!CW57</f>
        <v>0</v>
      </c>
      <c r="CX57" s="194">
        <f>入力_北海道投入係数表!CX57</f>
        <v>0</v>
      </c>
      <c r="CY57" s="194">
        <f>入力_北海道投入係数表!CY57</f>
        <v>0</v>
      </c>
      <c r="CZ57" s="194">
        <f>入力_北海道投入係数表!CZ57</f>
        <v>0</v>
      </c>
      <c r="DA57" s="194">
        <f>入力_北海道投入係数表!DA57</f>
        <v>0</v>
      </c>
      <c r="DB57" s="194">
        <f>入力_北海道投入係数表!DB57</f>
        <v>0</v>
      </c>
      <c r="DC57" s="194">
        <f>入力_北海道投入係数表!DC57</f>
        <v>0</v>
      </c>
      <c r="DD57" s="194" t="str">
        <f>入力_北海道投入係数表!DD57</f>
        <v>-</v>
      </c>
      <c r="DE57" s="194" t="str">
        <f>入力_北海道投入係数表!DE57</f>
        <v>-</v>
      </c>
      <c r="DF57" s="194" t="str">
        <f>入力_北海道投入係数表!DF57</f>
        <v>-</v>
      </c>
      <c r="DG57" s="194" t="str">
        <f>入力_北海道投入係数表!DG57</f>
        <v>-</v>
      </c>
      <c r="DH57" s="194" t="str">
        <f>入力_北海道投入係数表!DH57</f>
        <v>-</v>
      </c>
      <c r="DI57" s="194" t="str">
        <f>入力_北海道投入係数表!DI57</f>
        <v>-</v>
      </c>
      <c r="DJ57" s="194" t="str">
        <f>入力_北海道投入係数表!DJ57</f>
        <v>-</v>
      </c>
      <c r="DK57" s="194" t="str">
        <f>入力_北海道投入係数表!DK57</f>
        <v>-</v>
      </c>
      <c r="DL57" s="194" t="str">
        <f>入力_北海道投入係数表!DL57</f>
        <v>-</v>
      </c>
      <c r="DM57" s="194" t="str">
        <f>入力_北海道投入係数表!DM57</f>
        <v>-</v>
      </c>
      <c r="DN57" s="194" t="str">
        <f>入力_北海道投入係数表!DN57</f>
        <v>-</v>
      </c>
      <c r="DO57" s="194" t="str">
        <f>入力_北海道投入係数表!DO57</f>
        <v>-</v>
      </c>
      <c r="DP57" s="194" t="str">
        <f>入力_北海道投入係数表!DP57</f>
        <v>-</v>
      </c>
      <c r="DQ57" s="194" t="str">
        <f>入力_北海道投入係数表!DQ57</f>
        <v>-</v>
      </c>
      <c r="DR57" s="194" t="str">
        <f>入力_北海道投入係数表!DR57</f>
        <v>-</v>
      </c>
      <c r="DS57" s="194" t="str">
        <f>入力_北海道投入係数表!DS57</f>
        <v>-</v>
      </c>
      <c r="DT57" s="242">
        <f>入力_北海道投入係数表!DT57</f>
        <v>1.8206433693274628E-4</v>
      </c>
      <c r="DU57"/>
      <c r="DV57"/>
    </row>
    <row r="58" spans="2:126" s="22" customFormat="1" x14ac:dyDescent="0.25">
      <c r="B58" s="53">
        <v>55</v>
      </c>
      <c r="C58" s="360" t="str">
        <v>自動車部品・同附属品</v>
      </c>
      <c r="D58" s="193">
        <f>入力_北海道投入係数表!D58</f>
        <v>1.0482465979156664E-5</v>
      </c>
      <c r="E58" s="194">
        <f>入力_北海道投入係数表!E58</f>
        <v>6.3380594129689372E-6</v>
      </c>
      <c r="F58" s="194">
        <f>入力_北海道投入係数表!F58</f>
        <v>0</v>
      </c>
      <c r="G58" s="194">
        <f>入力_北海道投入係数表!G58</f>
        <v>0</v>
      </c>
      <c r="H58" s="194">
        <f>入力_北海道投入係数表!H58</f>
        <v>0</v>
      </c>
      <c r="I58" s="194">
        <f>入力_北海道投入係数表!I58</f>
        <v>7.0724859080718281E-6</v>
      </c>
      <c r="J58" s="194">
        <f>入力_北海道投入係数表!J58</f>
        <v>4.9611787760771962E-5</v>
      </c>
      <c r="K58" s="194">
        <f>入力_北海道投入係数表!K58</f>
        <v>0</v>
      </c>
      <c r="L58" s="194">
        <f>入力_北海道投入係数表!L58</f>
        <v>1.9939543304700148E-6</v>
      </c>
      <c r="M58" s="194">
        <f>入力_北海道投入係数表!M58</f>
        <v>3.4735489249366078E-6</v>
      </c>
      <c r="N58" s="194">
        <f>入力_北海道投入係数表!N58</f>
        <v>0</v>
      </c>
      <c r="O58" s="194">
        <f>入力_北海道投入係数表!O58</f>
        <v>0</v>
      </c>
      <c r="P58" s="194">
        <f>入力_北海道投入係数表!P58</f>
        <v>0</v>
      </c>
      <c r="Q58" s="194">
        <f>入力_北海道投入係数表!Q58</f>
        <v>0</v>
      </c>
      <c r="R58" s="194">
        <f>入力_北海道投入係数表!R58</f>
        <v>0</v>
      </c>
      <c r="S58" s="194">
        <f>入力_北海道投入係数表!S58</f>
        <v>0</v>
      </c>
      <c r="T58" s="194">
        <f>入力_北海道投入係数表!T58</f>
        <v>0</v>
      </c>
      <c r="U58" s="194">
        <f>入力_北海道投入係数表!U58</f>
        <v>0</v>
      </c>
      <c r="V58" s="194">
        <f>入力_北海道投入係数表!V58</f>
        <v>0</v>
      </c>
      <c r="W58" s="194">
        <f>入力_北海道投入係数表!W58</f>
        <v>0</v>
      </c>
      <c r="X58" s="194">
        <f>入力_北海道投入係数表!X58</f>
        <v>0</v>
      </c>
      <c r="Y58" s="194">
        <f>入力_北海道投入係数表!Y58</f>
        <v>0</v>
      </c>
      <c r="Z58" s="194">
        <f>入力_北海道投入係数表!Z58</f>
        <v>0</v>
      </c>
      <c r="AA58" s="194">
        <f>入力_北海道投入係数表!AA58</f>
        <v>0</v>
      </c>
      <c r="AB58" s="194">
        <f>入力_北海道投入係数表!AB58</f>
        <v>0</v>
      </c>
      <c r="AC58" s="194">
        <f>入力_北海道投入係数表!AC58</f>
        <v>0</v>
      </c>
      <c r="AD58" s="194">
        <f>入力_北海道投入係数表!AD58</f>
        <v>0</v>
      </c>
      <c r="AE58" s="194">
        <f>入力_北海道投入係数表!AE58</f>
        <v>0</v>
      </c>
      <c r="AF58" s="194">
        <f>入力_北海道投入係数表!AF58</f>
        <v>0</v>
      </c>
      <c r="AG58" s="194">
        <f>入力_北海道投入係数表!AG58</f>
        <v>0</v>
      </c>
      <c r="AH58" s="194">
        <f>入力_北海道投入係数表!AH58</f>
        <v>0</v>
      </c>
      <c r="AI58" s="194">
        <f>入力_北海道投入係数表!AI58</f>
        <v>7.3232711587611951E-6</v>
      </c>
      <c r="AJ58" s="194">
        <f>入力_北海道投入係数表!AJ58</f>
        <v>0</v>
      </c>
      <c r="AK58" s="194">
        <f>入力_北海道投入係数表!AK58</f>
        <v>0</v>
      </c>
      <c r="AL58" s="194">
        <f>入力_北海道投入係数表!AL58</f>
        <v>0</v>
      </c>
      <c r="AM58" s="194">
        <f>入力_北海道投入係数表!AM58</f>
        <v>0</v>
      </c>
      <c r="AN58" s="194">
        <f>入力_北海道投入係数表!AN58</f>
        <v>0</v>
      </c>
      <c r="AO58" s="194">
        <f>入力_北海道投入係数表!AO58</f>
        <v>0</v>
      </c>
      <c r="AP58" s="194">
        <f>入力_北海道投入係数表!AP58</f>
        <v>0</v>
      </c>
      <c r="AQ58" s="194">
        <f>入力_北海道投入係数表!AQ58</f>
        <v>0</v>
      </c>
      <c r="AR58" s="194">
        <f>入力_北海道投入係数表!AR58</f>
        <v>0</v>
      </c>
      <c r="AS58" s="194">
        <f>入力_北海道投入係数表!AS58</f>
        <v>0</v>
      </c>
      <c r="AT58" s="194">
        <f>入力_北海道投入係数表!AT58</f>
        <v>0</v>
      </c>
      <c r="AU58" s="194">
        <f>入力_北海道投入係数表!AU58</f>
        <v>1.8129079042784627E-4</v>
      </c>
      <c r="AV58" s="194">
        <f>入力_北海道投入係数表!AV58</f>
        <v>0</v>
      </c>
      <c r="AW58" s="194">
        <f>入力_北海道投入係数表!AW58</f>
        <v>0</v>
      </c>
      <c r="AX58" s="194">
        <f>入力_北海道投入係数表!AX58</f>
        <v>0</v>
      </c>
      <c r="AY58" s="194">
        <f>入力_北海道投入係数表!AY58</f>
        <v>0</v>
      </c>
      <c r="AZ58" s="194">
        <f>入力_北海道投入係数表!AZ58</f>
        <v>0</v>
      </c>
      <c r="BA58" s="194">
        <f>入力_北海道投入係数表!BA58</f>
        <v>0</v>
      </c>
      <c r="BB58" s="194">
        <f>入力_北海道投入係数表!BB58</f>
        <v>0</v>
      </c>
      <c r="BC58" s="194">
        <f>入力_北海道投入係数表!BC58</f>
        <v>0</v>
      </c>
      <c r="BD58" s="194">
        <f>入力_北海道投入係数表!BD58</f>
        <v>0</v>
      </c>
      <c r="BE58" s="194">
        <f>入力_北海道投入係数表!BE58</f>
        <v>0.54296146674953383</v>
      </c>
      <c r="BF58" s="194">
        <f>入力_北海道投入係数表!BF58</f>
        <v>0.41004263041808359</v>
      </c>
      <c r="BG58" s="194">
        <f>入力_北海道投入係数表!BG58</f>
        <v>0</v>
      </c>
      <c r="BH58" s="194">
        <f>入力_北海道投入係数表!BH58</f>
        <v>1.4912943272713188E-3</v>
      </c>
      <c r="BI58" s="194">
        <f>入力_北海道投入係数表!BI58</f>
        <v>0</v>
      </c>
      <c r="BJ58" s="194">
        <f>入力_北海道投入係数表!BJ58</f>
        <v>0</v>
      </c>
      <c r="BK58" s="194">
        <f>入力_北海道投入係数表!BK58</f>
        <v>3.4357885478296123E-6</v>
      </c>
      <c r="BL58" s="194">
        <f>入力_北海道投入係数表!BL58</f>
        <v>3.676416523286422E-6</v>
      </c>
      <c r="BM58" s="194">
        <f>入力_北海道投入係数表!BM58</f>
        <v>2.1328874176705455E-6</v>
      </c>
      <c r="BN58" s="194">
        <f>入力_北海道投入係数表!BN58</f>
        <v>3.4416062664766901E-6</v>
      </c>
      <c r="BO58" s="194">
        <f>入力_北海道投入係数表!BO58</f>
        <v>0</v>
      </c>
      <c r="BP58" s="194">
        <f>入力_北海道投入係数表!BP58</f>
        <v>0</v>
      </c>
      <c r="BQ58" s="194">
        <f>入力_北海道投入係数表!BQ58</f>
        <v>0</v>
      </c>
      <c r="BR58" s="194">
        <f>入力_北海道投入係数表!BR58</f>
        <v>5.3752170243873597E-6</v>
      </c>
      <c r="BS58" s="194">
        <f>入力_北海道投入係数表!BS58</f>
        <v>5.6421354676725786E-6</v>
      </c>
      <c r="BT58" s="194">
        <f>入力_北海道投入係数表!BT58</f>
        <v>1.0382437069453313E-6</v>
      </c>
      <c r="BU58" s="194">
        <f>入力_北海道投入係数表!BU58</f>
        <v>0</v>
      </c>
      <c r="BV58" s="194">
        <f>入力_北海道投入係数表!BV58</f>
        <v>0</v>
      </c>
      <c r="BW58" s="194">
        <f>入力_北海道投入係数表!BW58</f>
        <v>0</v>
      </c>
      <c r="BX58" s="194">
        <f>入力_北海道投入係数表!BX58</f>
        <v>0</v>
      </c>
      <c r="BY58" s="194">
        <f>入力_北海道投入係数表!BY58</f>
        <v>0</v>
      </c>
      <c r="BZ58" s="194">
        <f>入力_北海道投入係数表!BZ58</f>
        <v>0</v>
      </c>
      <c r="CA58" s="194">
        <f>入力_北海道投入係数表!CA58</f>
        <v>0</v>
      </c>
      <c r="CB58" s="194">
        <f>入力_北海道投入係数表!CB58</f>
        <v>0</v>
      </c>
      <c r="CC58" s="194">
        <f>入力_北海道投入係数表!CC58</f>
        <v>0</v>
      </c>
      <c r="CD58" s="194">
        <f>入力_北海道投入係数表!CD58</f>
        <v>0</v>
      </c>
      <c r="CE58" s="194">
        <f>入力_北海道投入係数表!CE58</f>
        <v>0</v>
      </c>
      <c r="CF58" s="194">
        <f>入力_北海道投入係数表!CF58</f>
        <v>1.4983024233543396E-6</v>
      </c>
      <c r="CG58" s="194">
        <f>入力_北海道投入係数表!CG58</f>
        <v>0</v>
      </c>
      <c r="CH58" s="194">
        <f>入力_北海道投入係数表!CH58</f>
        <v>3.5508715614247517E-6</v>
      </c>
      <c r="CI58" s="194">
        <f>入力_北海道投入係数表!CI58</f>
        <v>0</v>
      </c>
      <c r="CJ58" s="194">
        <f>入力_北海道投入係数表!CJ58</f>
        <v>0</v>
      </c>
      <c r="CK58" s="194">
        <f>入力_北海道投入係数表!CK58</f>
        <v>7.8513950751339256E-7</v>
      </c>
      <c r="CL58" s="194">
        <f>入力_北海道投入係数表!CL58</f>
        <v>1.0855382424267424E-6</v>
      </c>
      <c r="CM58" s="194">
        <f>入力_北海道投入係数表!CM58</f>
        <v>0</v>
      </c>
      <c r="CN58" s="194">
        <f>入力_北海道投入係数表!CN58</f>
        <v>9.1766692361340527E-7</v>
      </c>
      <c r="CO58" s="194">
        <f>入力_北海道投入係数表!CO58</f>
        <v>0</v>
      </c>
      <c r="CP58" s="194">
        <f>入力_北海道投入係数表!CP58</f>
        <v>0</v>
      </c>
      <c r="CQ58" s="194">
        <f>入力_北海道投入係数表!CQ58</f>
        <v>0</v>
      </c>
      <c r="CR58" s="194">
        <f>入力_北海道投入係数表!CR58</f>
        <v>0</v>
      </c>
      <c r="CS58" s="194">
        <f>入力_北海道投入係数表!CS58</f>
        <v>2.9925157181888098E-6</v>
      </c>
      <c r="CT58" s="194">
        <f>入力_北海道投入係数表!CT58</f>
        <v>0</v>
      </c>
      <c r="CU58" s="194">
        <f>入力_北海道投入係数表!CU58</f>
        <v>0.1598398158803222</v>
      </c>
      <c r="CV58" s="194">
        <f>入力_北海道投入係数表!CV58</f>
        <v>8.4553224986830838E-7</v>
      </c>
      <c r="CW58" s="194">
        <f>入力_北海道投入係数表!CW58</f>
        <v>4.1668229225262611E-6</v>
      </c>
      <c r="CX58" s="194">
        <f>入力_北海道投入係数表!CX58</f>
        <v>0</v>
      </c>
      <c r="CY58" s="194">
        <f>入力_北海道投入係数表!CY58</f>
        <v>0</v>
      </c>
      <c r="CZ58" s="194">
        <f>入力_北海道投入係数表!CZ58</f>
        <v>0</v>
      </c>
      <c r="DA58" s="194">
        <f>入力_北海道投入係数表!DA58</f>
        <v>0</v>
      </c>
      <c r="DB58" s="194">
        <f>入力_北海道投入係数表!DB58</f>
        <v>0</v>
      </c>
      <c r="DC58" s="194">
        <f>入力_北海道投入係数表!DC58</f>
        <v>0</v>
      </c>
      <c r="DD58" s="194" t="str">
        <f>入力_北海道投入係数表!DD58</f>
        <v>-</v>
      </c>
      <c r="DE58" s="194" t="str">
        <f>入力_北海道投入係数表!DE58</f>
        <v>-</v>
      </c>
      <c r="DF58" s="194" t="str">
        <f>入力_北海道投入係数表!DF58</f>
        <v>-</v>
      </c>
      <c r="DG58" s="194" t="str">
        <f>入力_北海道投入係数表!DG58</f>
        <v>-</v>
      </c>
      <c r="DH58" s="194" t="str">
        <f>入力_北海道投入係数表!DH58</f>
        <v>-</v>
      </c>
      <c r="DI58" s="194" t="str">
        <f>入力_北海道投入係数表!DI58</f>
        <v>-</v>
      </c>
      <c r="DJ58" s="194" t="str">
        <f>入力_北海道投入係数表!DJ58</f>
        <v>-</v>
      </c>
      <c r="DK58" s="194" t="str">
        <f>入力_北海道投入係数表!DK58</f>
        <v>-</v>
      </c>
      <c r="DL58" s="194" t="str">
        <f>入力_北海道投入係数表!DL58</f>
        <v>-</v>
      </c>
      <c r="DM58" s="194" t="str">
        <f>入力_北海道投入係数表!DM58</f>
        <v>-</v>
      </c>
      <c r="DN58" s="194" t="str">
        <f>入力_北海道投入係数表!DN58</f>
        <v>-</v>
      </c>
      <c r="DO58" s="194" t="str">
        <f>入力_北海道投入係数表!DO58</f>
        <v>-</v>
      </c>
      <c r="DP58" s="194" t="str">
        <f>入力_北海道投入係数表!DP58</f>
        <v>-</v>
      </c>
      <c r="DQ58" s="194" t="str">
        <f>入力_北海道投入係数表!DQ58</f>
        <v>-</v>
      </c>
      <c r="DR58" s="194" t="str">
        <f>入力_北海道投入係数表!DR58</f>
        <v>-</v>
      </c>
      <c r="DS58" s="194" t="str">
        <f>入力_北海道投入係数表!DS58</f>
        <v>-</v>
      </c>
      <c r="DT58" s="242">
        <f>入力_北海道投入係数表!DT58</f>
        <v>5.7464168452979894E-3</v>
      </c>
      <c r="DU58"/>
      <c r="DV58"/>
    </row>
    <row r="59" spans="2:126" s="22" customFormat="1" x14ac:dyDescent="0.25">
      <c r="B59" s="53">
        <v>56</v>
      </c>
      <c r="C59" s="361" t="str">
        <v>船舶・同修理</v>
      </c>
      <c r="D59" s="196">
        <f>入力_北海道投入係数表!D59</f>
        <v>0</v>
      </c>
      <c r="E59" s="197">
        <f>入力_北海道投入係数表!E59</f>
        <v>0</v>
      </c>
      <c r="F59" s="197">
        <f>入力_北海道投入係数表!F59</f>
        <v>0</v>
      </c>
      <c r="G59" s="197">
        <f>入力_北海道投入係数表!G59</f>
        <v>0</v>
      </c>
      <c r="H59" s="197">
        <f>入力_北海道投入係数表!H59</f>
        <v>0</v>
      </c>
      <c r="I59" s="197">
        <f>入力_北海道投入係数表!I59</f>
        <v>4.4648603537657448E-2</v>
      </c>
      <c r="J59" s="197">
        <f>入力_北海道投入係数表!J59</f>
        <v>2.4805893880385981E-5</v>
      </c>
      <c r="K59" s="197">
        <f>入力_北海道投入係数表!K59</f>
        <v>0</v>
      </c>
      <c r="L59" s="197">
        <f>入力_北海道投入係数表!L59</f>
        <v>0</v>
      </c>
      <c r="M59" s="197">
        <f>入力_北海道投入係数表!M59</f>
        <v>0</v>
      </c>
      <c r="N59" s="197">
        <f>入力_北海道投入係数表!N59</f>
        <v>0</v>
      </c>
      <c r="O59" s="197">
        <f>入力_北海道投入係数表!O59</f>
        <v>0</v>
      </c>
      <c r="P59" s="197">
        <f>入力_北海道投入係数表!P59</f>
        <v>0</v>
      </c>
      <c r="Q59" s="197">
        <f>入力_北海道投入係数表!Q59</f>
        <v>0</v>
      </c>
      <c r="R59" s="197">
        <f>入力_北海道投入係数表!R59</f>
        <v>0</v>
      </c>
      <c r="S59" s="197">
        <f>入力_北海道投入係数表!S59</f>
        <v>0</v>
      </c>
      <c r="T59" s="197">
        <f>入力_北海道投入係数表!T59</f>
        <v>0</v>
      </c>
      <c r="U59" s="197">
        <f>入力_北海道投入係数表!U59</f>
        <v>0</v>
      </c>
      <c r="V59" s="197">
        <f>入力_北海道投入係数表!V59</f>
        <v>0</v>
      </c>
      <c r="W59" s="197">
        <f>入力_北海道投入係数表!W59</f>
        <v>0</v>
      </c>
      <c r="X59" s="197">
        <f>入力_北海道投入係数表!X59</f>
        <v>0</v>
      </c>
      <c r="Y59" s="197">
        <f>入力_北海道投入係数表!Y59</f>
        <v>0</v>
      </c>
      <c r="Z59" s="197">
        <f>入力_北海道投入係数表!Z59</f>
        <v>0</v>
      </c>
      <c r="AA59" s="197">
        <f>入力_北海道投入係数表!AA59</f>
        <v>0</v>
      </c>
      <c r="AB59" s="197">
        <f>入力_北海道投入係数表!AB59</f>
        <v>0</v>
      </c>
      <c r="AC59" s="197">
        <f>入力_北海道投入係数表!AC59</f>
        <v>0</v>
      </c>
      <c r="AD59" s="197">
        <f>入力_北海道投入係数表!AD59</f>
        <v>0</v>
      </c>
      <c r="AE59" s="197">
        <f>入力_北海道投入係数表!AE59</f>
        <v>0</v>
      </c>
      <c r="AF59" s="197">
        <f>入力_北海道投入係数表!AF59</f>
        <v>0</v>
      </c>
      <c r="AG59" s="197">
        <f>入力_北海道投入係数表!AG59</f>
        <v>0</v>
      </c>
      <c r="AH59" s="197">
        <f>入力_北海道投入係数表!AH59</f>
        <v>0</v>
      </c>
      <c r="AI59" s="197">
        <f>入力_北海道投入係数表!AI59</f>
        <v>0</v>
      </c>
      <c r="AJ59" s="197">
        <f>入力_北海道投入係数表!AJ59</f>
        <v>0</v>
      </c>
      <c r="AK59" s="197">
        <f>入力_北海道投入係数表!AK59</f>
        <v>0</v>
      </c>
      <c r="AL59" s="197">
        <f>入力_北海道投入係数表!AL59</f>
        <v>0</v>
      </c>
      <c r="AM59" s="197">
        <f>入力_北海道投入係数表!AM59</f>
        <v>0</v>
      </c>
      <c r="AN59" s="197">
        <f>入力_北海道投入係数表!AN59</f>
        <v>0</v>
      </c>
      <c r="AO59" s="197">
        <f>入力_北海道投入係数表!AO59</f>
        <v>0</v>
      </c>
      <c r="AP59" s="197">
        <f>入力_北海道投入係数表!AP59</f>
        <v>0</v>
      </c>
      <c r="AQ59" s="197">
        <f>入力_北海道投入係数表!AQ59</f>
        <v>0</v>
      </c>
      <c r="AR59" s="197">
        <f>入力_北海道投入係数表!AR59</f>
        <v>0</v>
      </c>
      <c r="AS59" s="197">
        <f>入力_北海道投入係数表!AS59</f>
        <v>0</v>
      </c>
      <c r="AT59" s="197">
        <f>入力_北海道投入係数表!AT59</f>
        <v>0</v>
      </c>
      <c r="AU59" s="197">
        <f>入力_北海道投入係数表!AU59</f>
        <v>0</v>
      </c>
      <c r="AV59" s="197">
        <f>入力_北海道投入係数表!AV59</f>
        <v>0</v>
      </c>
      <c r="AW59" s="197">
        <f>入力_北海道投入係数表!AW59</f>
        <v>0</v>
      </c>
      <c r="AX59" s="197">
        <f>入力_北海道投入係数表!AX59</f>
        <v>0</v>
      </c>
      <c r="AY59" s="197">
        <f>入力_北海道投入係数表!AY59</f>
        <v>0</v>
      </c>
      <c r="AZ59" s="197">
        <f>入力_北海道投入係数表!AZ59</f>
        <v>0</v>
      </c>
      <c r="BA59" s="197">
        <f>入力_北海道投入係数表!BA59</f>
        <v>0</v>
      </c>
      <c r="BB59" s="197">
        <f>入力_北海道投入係数表!BB59</f>
        <v>0</v>
      </c>
      <c r="BC59" s="197">
        <f>入力_北海道投入係数表!BC59</f>
        <v>0</v>
      </c>
      <c r="BD59" s="197">
        <f>入力_北海道投入係数表!BD59</f>
        <v>0</v>
      </c>
      <c r="BE59" s="197">
        <f>入力_北海道投入係数表!BE59</f>
        <v>0</v>
      </c>
      <c r="BF59" s="197">
        <f>入力_北海道投入係数表!BF59</f>
        <v>0</v>
      </c>
      <c r="BG59" s="197">
        <f>入力_北海道投入係数表!BG59</f>
        <v>0.14677582714382173</v>
      </c>
      <c r="BH59" s="197">
        <f>入力_北海道投入係数表!BH59</f>
        <v>0</v>
      </c>
      <c r="BI59" s="197">
        <f>入力_北海道投入係数表!BI59</f>
        <v>0</v>
      </c>
      <c r="BJ59" s="197">
        <f>入力_北海道投入係数表!BJ59</f>
        <v>0</v>
      </c>
      <c r="BK59" s="197">
        <f>入力_北海道投入係数表!BK59</f>
        <v>0</v>
      </c>
      <c r="BL59" s="197">
        <f>入力_北海道投入係数表!BL59</f>
        <v>0</v>
      </c>
      <c r="BM59" s="197">
        <f>入力_北海道投入係数表!BM59</f>
        <v>0</v>
      </c>
      <c r="BN59" s="197">
        <f>入力_北海道投入係数表!BN59</f>
        <v>0</v>
      </c>
      <c r="BO59" s="197">
        <f>入力_北海道投入係数表!BO59</f>
        <v>0</v>
      </c>
      <c r="BP59" s="197">
        <f>入力_北海道投入係数表!BP59</f>
        <v>0</v>
      </c>
      <c r="BQ59" s="197">
        <f>入力_北海道投入係数表!BQ59</f>
        <v>0</v>
      </c>
      <c r="BR59" s="197">
        <f>入力_北海道投入係数表!BR59</f>
        <v>0</v>
      </c>
      <c r="BS59" s="197">
        <f>入力_北海道投入係数表!BS59</f>
        <v>0</v>
      </c>
      <c r="BT59" s="197">
        <f>入力_北海道投入係数表!BT59</f>
        <v>0</v>
      </c>
      <c r="BU59" s="197">
        <f>入力_北海道投入係数表!BU59</f>
        <v>0</v>
      </c>
      <c r="BV59" s="197">
        <f>入力_北海道投入係数表!BV59</f>
        <v>0</v>
      </c>
      <c r="BW59" s="197">
        <f>入力_北海道投入係数表!BW59</f>
        <v>0</v>
      </c>
      <c r="BX59" s="197">
        <f>入力_北海道投入係数表!BX59</f>
        <v>0</v>
      </c>
      <c r="BY59" s="197">
        <f>入力_北海道投入係数表!BY59</f>
        <v>0</v>
      </c>
      <c r="BZ59" s="197">
        <f>入力_北海道投入係数表!BZ59</f>
        <v>1.479657867528505E-2</v>
      </c>
      <c r="CA59" s="197">
        <f>入力_北海道投入係数表!CA59</f>
        <v>0</v>
      </c>
      <c r="CB59" s="197">
        <f>入力_北海道投入係数表!CB59</f>
        <v>0</v>
      </c>
      <c r="CC59" s="197">
        <f>入力_北海道投入係数表!CC59</f>
        <v>0</v>
      </c>
      <c r="CD59" s="197">
        <f>入力_北海道投入係数表!CD59</f>
        <v>6.0276989377960454E-4</v>
      </c>
      <c r="CE59" s="197">
        <f>入力_北海道投入係数表!CE59</f>
        <v>0</v>
      </c>
      <c r="CF59" s="197">
        <f>入力_北海道投入係数表!CF59</f>
        <v>0</v>
      </c>
      <c r="CG59" s="197">
        <f>入力_北海道投入係数表!CG59</f>
        <v>0</v>
      </c>
      <c r="CH59" s="197">
        <f>入力_北海道投入係数表!CH59</f>
        <v>0</v>
      </c>
      <c r="CI59" s="197">
        <f>入力_北海道投入係数表!CI59</f>
        <v>0</v>
      </c>
      <c r="CJ59" s="197">
        <f>入力_北海道投入係数表!CJ59</f>
        <v>0</v>
      </c>
      <c r="CK59" s="197">
        <f>入力_北海道投入係数表!CK59</f>
        <v>2.4810408437423203E-3</v>
      </c>
      <c r="CL59" s="197">
        <f>入力_北海道投入係数表!CL59</f>
        <v>5.3191373878910382E-5</v>
      </c>
      <c r="CM59" s="197">
        <f>入力_北海道投入係数表!CM59</f>
        <v>1.0689407391131355E-4</v>
      </c>
      <c r="CN59" s="197">
        <f>入力_北海道投入係数表!CN59</f>
        <v>0</v>
      </c>
      <c r="CO59" s="197">
        <f>入力_北海道投入係数表!CO59</f>
        <v>0</v>
      </c>
      <c r="CP59" s="197">
        <f>入力_北海道投入係数表!CP59</f>
        <v>0</v>
      </c>
      <c r="CQ59" s="197">
        <f>入力_北海道投入係数表!CQ59</f>
        <v>0</v>
      </c>
      <c r="CR59" s="197">
        <f>入力_北海道投入係数表!CR59</f>
        <v>0</v>
      </c>
      <c r="CS59" s="197">
        <f>入力_北海道投入係数表!CS59</f>
        <v>2.9925157181888098E-6</v>
      </c>
      <c r="CT59" s="197">
        <f>入力_北海道投入係数表!CT59</f>
        <v>0</v>
      </c>
      <c r="CU59" s="197">
        <f>入力_北海道投入係数表!CU59</f>
        <v>0</v>
      </c>
      <c r="CV59" s="197">
        <f>入力_北海道投入係数表!CV59</f>
        <v>8.4553224986830838E-7</v>
      </c>
      <c r="CW59" s="197">
        <f>入力_北海道投入係数表!CW59</f>
        <v>0</v>
      </c>
      <c r="CX59" s="197">
        <f>入力_北海道投入係数表!CX59</f>
        <v>0</v>
      </c>
      <c r="CY59" s="197">
        <f>入力_北海道投入係数表!CY59</f>
        <v>0</v>
      </c>
      <c r="CZ59" s="197">
        <f>入力_北海道投入係数表!CZ59</f>
        <v>1.1992744389644265E-5</v>
      </c>
      <c r="DA59" s="197">
        <f>入力_北海道投入係数表!DA59</f>
        <v>0</v>
      </c>
      <c r="DB59" s="197">
        <f>入力_北海道投入係数表!DB59</f>
        <v>0</v>
      </c>
      <c r="DC59" s="197">
        <f>入力_北海道投入係数表!DC59</f>
        <v>0</v>
      </c>
      <c r="DD59" s="197" t="str">
        <f>入力_北海道投入係数表!DD59</f>
        <v>-</v>
      </c>
      <c r="DE59" s="197" t="str">
        <f>入力_北海道投入係数表!DE59</f>
        <v>-</v>
      </c>
      <c r="DF59" s="197" t="str">
        <f>入力_北海道投入係数表!DF59</f>
        <v>-</v>
      </c>
      <c r="DG59" s="197" t="str">
        <f>入力_北海道投入係数表!DG59</f>
        <v>-</v>
      </c>
      <c r="DH59" s="197" t="str">
        <f>入力_北海道投入係数表!DH59</f>
        <v>-</v>
      </c>
      <c r="DI59" s="197" t="str">
        <f>入力_北海道投入係数表!DI59</f>
        <v>-</v>
      </c>
      <c r="DJ59" s="197" t="str">
        <f>入力_北海道投入係数表!DJ59</f>
        <v>-</v>
      </c>
      <c r="DK59" s="197" t="str">
        <f>入力_北海道投入係数表!DK59</f>
        <v>-</v>
      </c>
      <c r="DL59" s="197" t="str">
        <f>入力_北海道投入係数表!DL59</f>
        <v>-</v>
      </c>
      <c r="DM59" s="197" t="str">
        <f>入力_北海道投入係数表!DM59</f>
        <v>-</v>
      </c>
      <c r="DN59" s="197" t="str">
        <f>入力_北海道投入係数表!DN59</f>
        <v>-</v>
      </c>
      <c r="DO59" s="197" t="str">
        <f>入力_北海道投入係数表!DO59</f>
        <v>-</v>
      </c>
      <c r="DP59" s="197" t="str">
        <f>入力_北海道投入係数表!DP59</f>
        <v>-</v>
      </c>
      <c r="DQ59" s="197" t="str">
        <f>入力_北海道投入係数表!DQ59</f>
        <v>-</v>
      </c>
      <c r="DR59" s="197" t="str">
        <f>入力_北海道投入係数表!DR59</f>
        <v>-</v>
      </c>
      <c r="DS59" s="197" t="str">
        <f>入力_北海道投入係数表!DS59</f>
        <v>-</v>
      </c>
      <c r="DT59" s="243">
        <f>入力_北海道投入係数表!DT59</f>
        <v>9.0272819671940996E-4</v>
      </c>
      <c r="DU59"/>
      <c r="DV59"/>
    </row>
    <row r="60" spans="2:126" s="22" customFormat="1" x14ac:dyDescent="0.25">
      <c r="B60" s="53">
        <v>57</v>
      </c>
      <c r="C60" s="360" t="str">
        <v>その他の輸送機械・同修理</v>
      </c>
      <c r="D60" s="193">
        <f>入力_北海道投入係数表!D60</f>
        <v>0</v>
      </c>
      <c r="E60" s="194">
        <f>入力_北海道投入係数表!E60</f>
        <v>0</v>
      </c>
      <c r="F60" s="194">
        <f>入力_北海道投入係数表!F60</f>
        <v>0</v>
      </c>
      <c r="G60" s="194">
        <f>入力_北海道投入係数表!G60</f>
        <v>0</v>
      </c>
      <c r="H60" s="194">
        <f>入力_北海道投入係数表!H60</f>
        <v>0</v>
      </c>
      <c r="I60" s="194">
        <f>入力_北海道投入係数表!I60</f>
        <v>0</v>
      </c>
      <c r="J60" s="194">
        <f>入力_北海道投入係数表!J60</f>
        <v>0</v>
      </c>
      <c r="K60" s="194">
        <f>入力_北海道投入係数表!K60</f>
        <v>0</v>
      </c>
      <c r="L60" s="194">
        <f>入力_北海道投入係数表!L60</f>
        <v>0</v>
      </c>
      <c r="M60" s="194">
        <f>入力_北海道投入係数表!M60</f>
        <v>0</v>
      </c>
      <c r="N60" s="194">
        <f>入力_北海道投入係数表!N60</f>
        <v>0</v>
      </c>
      <c r="O60" s="194">
        <f>入力_北海道投入係数表!O60</f>
        <v>0</v>
      </c>
      <c r="P60" s="194">
        <f>入力_北海道投入係数表!P60</f>
        <v>0</v>
      </c>
      <c r="Q60" s="194">
        <f>入力_北海道投入係数表!Q60</f>
        <v>0</v>
      </c>
      <c r="R60" s="194">
        <f>入力_北海道投入係数表!R60</f>
        <v>0</v>
      </c>
      <c r="S60" s="194">
        <f>入力_北海道投入係数表!S60</f>
        <v>0</v>
      </c>
      <c r="T60" s="194">
        <f>入力_北海道投入係数表!T60</f>
        <v>0</v>
      </c>
      <c r="U60" s="194">
        <f>入力_北海道投入係数表!U60</f>
        <v>0</v>
      </c>
      <c r="V60" s="194">
        <f>入力_北海道投入係数表!V60</f>
        <v>0</v>
      </c>
      <c r="W60" s="194">
        <f>入力_北海道投入係数表!W60</f>
        <v>0</v>
      </c>
      <c r="X60" s="194">
        <f>入力_北海道投入係数表!X60</f>
        <v>0</v>
      </c>
      <c r="Y60" s="194">
        <f>入力_北海道投入係数表!Y60</f>
        <v>0</v>
      </c>
      <c r="Z60" s="194">
        <f>入力_北海道投入係数表!Z60</f>
        <v>0</v>
      </c>
      <c r="AA60" s="194">
        <f>入力_北海道投入係数表!AA60</f>
        <v>0</v>
      </c>
      <c r="AB60" s="194">
        <f>入力_北海道投入係数表!AB60</f>
        <v>0</v>
      </c>
      <c r="AC60" s="194">
        <f>入力_北海道投入係数表!AC60</f>
        <v>0</v>
      </c>
      <c r="AD60" s="194">
        <f>入力_北海道投入係数表!AD60</f>
        <v>0</v>
      </c>
      <c r="AE60" s="194">
        <f>入力_北海道投入係数表!AE60</f>
        <v>0</v>
      </c>
      <c r="AF60" s="194">
        <f>入力_北海道投入係数表!AF60</f>
        <v>0</v>
      </c>
      <c r="AG60" s="194">
        <f>入力_北海道投入係数表!AG60</f>
        <v>0</v>
      </c>
      <c r="AH60" s="194">
        <f>入力_北海道投入係数表!AH60</f>
        <v>0</v>
      </c>
      <c r="AI60" s="194">
        <f>入力_北海道投入係数表!AI60</f>
        <v>0</v>
      </c>
      <c r="AJ60" s="194">
        <f>入力_北海道投入係数表!AJ60</f>
        <v>0</v>
      </c>
      <c r="AK60" s="194">
        <f>入力_北海道投入係数表!AK60</f>
        <v>0</v>
      </c>
      <c r="AL60" s="194">
        <f>入力_北海道投入係数表!AL60</f>
        <v>0</v>
      </c>
      <c r="AM60" s="194">
        <f>入力_北海道投入係数表!AM60</f>
        <v>0</v>
      </c>
      <c r="AN60" s="194">
        <f>入力_北海道投入係数表!AN60</f>
        <v>0</v>
      </c>
      <c r="AO60" s="194">
        <f>入力_北海道投入係数表!AO60</f>
        <v>0</v>
      </c>
      <c r="AP60" s="194">
        <f>入力_北海道投入係数表!AP60</f>
        <v>0</v>
      </c>
      <c r="AQ60" s="194">
        <f>入力_北海道投入係数表!AQ60</f>
        <v>0</v>
      </c>
      <c r="AR60" s="194">
        <f>入力_北海道投入係数表!AR60</f>
        <v>0</v>
      </c>
      <c r="AS60" s="194">
        <f>入力_北海道投入係数表!AS60</f>
        <v>0</v>
      </c>
      <c r="AT60" s="194">
        <f>入力_北海道投入係数表!AT60</f>
        <v>0</v>
      </c>
      <c r="AU60" s="194">
        <f>入力_北海道投入係数表!AU60</f>
        <v>0</v>
      </c>
      <c r="AV60" s="194">
        <f>入力_北海道投入係数表!AV60</f>
        <v>0</v>
      </c>
      <c r="AW60" s="194">
        <f>入力_北海道投入係数表!AW60</f>
        <v>0</v>
      </c>
      <c r="AX60" s="194">
        <f>入力_北海道投入係数表!AX60</f>
        <v>0</v>
      </c>
      <c r="AY60" s="194">
        <f>入力_北海道投入係数表!AY60</f>
        <v>0</v>
      </c>
      <c r="AZ60" s="194">
        <f>入力_北海道投入係数表!AZ60</f>
        <v>0</v>
      </c>
      <c r="BA60" s="194">
        <f>入力_北海道投入係数表!BA60</f>
        <v>0</v>
      </c>
      <c r="BB60" s="194">
        <f>入力_北海道投入係数表!BB60</f>
        <v>0</v>
      </c>
      <c r="BC60" s="194">
        <f>入力_北海道投入係数表!BC60</f>
        <v>0</v>
      </c>
      <c r="BD60" s="194">
        <f>入力_北海道投入係数表!BD60</f>
        <v>0</v>
      </c>
      <c r="BE60" s="194">
        <f>入力_北海道投入係数表!BE60</f>
        <v>0</v>
      </c>
      <c r="BF60" s="194">
        <f>入力_北海道投入係数表!BF60</f>
        <v>0</v>
      </c>
      <c r="BG60" s="194">
        <f>入力_北海道投入係数表!BG60</f>
        <v>0</v>
      </c>
      <c r="BH60" s="194">
        <f>入力_北海道投入係数表!BH60</f>
        <v>0.52051982259407747</v>
      </c>
      <c r="BI60" s="194">
        <f>入力_北海道投入係数表!BI60</f>
        <v>0</v>
      </c>
      <c r="BJ60" s="194">
        <f>入力_北海道投入係数表!BJ60</f>
        <v>0</v>
      </c>
      <c r="BK60" s="194">
        <f>入力_北海道投入係数表!BK60</f>
        <v>0</v>
      </c>
      <c r="BL60" s="194">
        <f>入力_北海道投入係数表!BL60</f>
        <v>0</v>
      </c>
      <c r="BM60" s="194">
        <f>入力_北海道投入係数表!BM60</f>
        <v>0</v>
      </c>
      <c r="BN60" s="194">
        <f>入力_北海道投入係数表!BN60</f>
        <v>0</v>
      </c>
      <c r="BO60" s="194">
        <f>入力_北海道投入係数表!BO60</f>
        <v>0</v>
      </c>
      <c r="BP60" s="194">
        <f>入力_北海道投入係数表!BP60</f>
        <v>0</v>
      </c>
      <c r="BQ60" s="194">
        <f>入力_北海道投入係数表!BQ60</f>
        <v>0</v>
      </c>
      <c r="BR60" s="194">
        <f>入力_北海道投入係数表!BR60</f>
        <v>0</v>
      </c>
      <c r="BS60" s="194">
        <f>入力_北海道投入係数表!BS60</f>
        <v>0</v>
      </c>
      <c r="BT60" s="194">
        <f>入力_北海道投入係数表!BT60</f>
        <v>0</v>
      </c>
      <c r="BU60" s="194">
        <f>入力_北海道投入係数表!BU60</f>
        <v>0</v>
      </c>
      <c r="BV60" s="194">
        <f>入力_北海道投入係数表!BV60</f>
        <v>0</v>
      </c>
      <c r="BW60" s="194">
        <f>入力_北海道投入係数表!BW60</f>
        <v>0</v>
      </c>
      <c r="BX60" s="194">
        <f>入力_北海道投入係数表!BX60</f>
        <v>5.5022619100246084E-2</v>
      </c>
      <c r="BY60" s="194">
        <f>入力_北海道投入係数表!BY60</f>
        <v>0</v>
      </c>
      <c r="BZ60" s="194">
        <f>入力_北海道投入係数表!BZ60</f>
        <v>0</v>
      </c>
      <c r="CA60" s="194">
        <f>入力_北海道投入係数表!CA60</f>
        <v>9.920482218745523E-2</v>
      </c>
      <c r="CB60" s="194">
        <f>入力_北海道投入係数表!CB60</f>
        <v>0</v>
      </c>
      <c r="CC60" s="194">
        <f>入力_北海道投入係数表!CC60</f>
        <v>0</v>
      </c>
      <c r="CD60" s="194">
        <f>入力_北海道投入係数表!CD60</f>
        <v>3.7684983910315434E-3</v>
      </c>
      <c r="CE60" s="194">
        <f>入力_北海道投入係数表!CE60</f>
        <v>0</v>
      </c>
      <c r="CF60" s="194">
        <f>入力_北海道投入係数表!CF60</f>
        <v>0</v>
      </c>
      <c r="CG60" s="194">
        <f>入力_北海道投入係数表!CG60</f>
        <v>0</v>
      </c>
      <c r="CH60" s="194">
        <f>入力_北海道投入係数表!CH60</f>
        <v>0</v>
      </c>
      <c r="CI60" s="194">
        <f>入力_北海道投入係数表!CI60</f>
        <v>0</v>
      </c>
      <c r="CJ60" s="194">
        <f>入力_北海道投入係数表!CJ60</f>
        <v>0</v>
      </c>
      <c r="CK60" s="194">
        <f>入力_北海道投入係数表!CK60</f>
        <v>1.6020379081057017E-2</v>
      </c>
      <c r="CL60" s="194">
        <f>入力_北海道投入係数表!CL60</f>
        <v>0</v>
      </c>
      <c r="CM60" s="194">
        <f>入力_北海道投入係数表!CM60</f>
        <v>0</v>
      </c>
      <c r="CN60" s="194">
        <f>入力_北海道投入係数表!CN60</f>
        <v>0</v>
      </c>
      <c r="CO60" s="194">
        <f>入力_北海道投入係数表!CO60</f>
        <v>0</v>
      </c>
      <c r="CP60" s="194">
        <f>入力_北海道投入係数表!CP60</f>
        <v>0</v>
      </c>
      <c r="CQ60" s="194">
        <f>入力_北海道投入係数表!CQ60</f>
        <v>0</v>
      </c>
      <c r="CR60" s="194">
        <f>入力_北海道投入係数表!CR60</f>
        <v>0</v>
      </c>
      <c r="CS60" s="194">
        <f>入力_北海道投入係数表!CS60</f>
        <v>0</v>
      </c>
      <c r="CT60" s="194">
        <f>入力_北海道投入係数表!CT60</f>
        <v>0</v>
      </c>
      <c r="CU60" s="194">
        <f>入力_北海道投入係数表!CU60</f>
        <v>5.0006904487917142E-3</v>
      </c>
      <c r="CV60" s="194">
        <f>入力_北海道投入係数表!CV60</f>
        <v>9.3008547485513913E-6</v>
      </c>
      <c r="CW60" s="194">
        <f>入力_北海道投入係数表!CW60</f>
        <v>0</v>
      </c>
      <c r="CX60" s="194">
        <f>入力_北海道投入係数表!CX60</f>
        <v>0</v>
      </c>
      <c r="CY60" s="194">
        <f>入力_北海道投入係数表!CY60</f>
        <v>0</v>
      </c>
      <c r="CZ60" s="194">
        <f>入力_北海道投入係数表!CZ60</f>
        <v>2.9981860974110662E-6</v>
      </c>
      <c r="DA60" s="194">
        <f>入力_北海道投入係数表!DA60</f>
        <v>4.2729991908575999E-4</v>
      </c>
      <c r="DB60" s="194">
        <f>入力_北海道投入係数表!DB60</f>
        <v>0</v>
      </c>
      <c r="DC60" s="194">
        <f>入力_北海道投入係数表!DC60</f>
        <v>0</v>
      </c>
      <c r="DD60" s="194" t="str">
        <f>入力_北海道投入係数表!DD60</f>
        <v>-</v>
      </c>
      <c r="DE60" s="194" t="str">
        <f>入力_北海道投入係数表!DE60</f>
        <v>-</v>
      </c>
      <c r="DF60" s="194" t="str">
        <f>入力_北海道投入係数表!DF60</f>
        <v>-</v>
      </c>
      <c r="DG60" s="194" t="str">
        <f>入力_北海道投入係数表!DG60</f>
        <v>-</v>
      </c>
      <c r="DH60" s="194" t="str">
        <f>入力_北海道投入係数表!DH60</f>
        <v>-</v>
      </c>
      <c r="DI60" s="194" t="str">
        <f>入力_北海道投入係数表!DI60</f>
        <v>-</v>
      </c>
      <c r="DJ60" s="194" t="str">
        <f>入力_北海道投入係数表!DJ60</f>
        <v>-</v>
      </c>
      <c r="DK60" s="194" t="str">
        <f>入力_北海道投入係数表!DK60</f>
        <v>-</v>
      </c>
      <c r="DL60" s="194" t="str">
        <f>入力_北海道投入係数表!DL60</f>
        <v>-</v>
      </c>
      <c r="DM60" s="194" t="str">
        <f>入力_北海道投入係数表!DM60</f>
        <v>-</v>
      </c>
      <c r="DN60" s="194" t="str">
        <f>入力_北海道投入係数表!DN60</f>
        <v>-</v>
      </c>
      <c r="DO60" s="194" t="str">
        <f>入力_北海道投入係数表!DO60</f>
        <v>-</v>
      </c>
      <c r="DP60" s="194" t="str">
        <f>入力_北海道投入係数表!DP60</f>
        <v>-</v>
      </c>
      <c r="DQ60" s="194" t="str">
        <f>入力_北海道投入係数表!DQ60</f>
        <v>-</v>
      </c>
      <c r="DR60" s="194" t="str">
        <f>入力_北海道投入係数表!DR60</f>
        <v>-</v>
      </c>
      <c r="DS60" s="194" t="str">
        <f>入力_北海道投入係数表!DS60</f>
        <v>-</v>
      </c>
      <c r="DT60" s="242">
        <f>入力_北海道投入係数表!DT60</f>
        <v>3.4107317031171029E-3</v>
      </c>
      <c r="DU60"/>
      <c r="DV60"/>
    </row>
    <row r="61" spans="2:126" s="22" customFormat="1" x14ac:dyDescent="0.25">
      <c r="B61" s="53">
        <v>58</v>
      </c>
      <c r="C61" s="360" t="str">
        <v>その他の製造工業製品</v>
      </c>
      <c r="D61" s="193">
        <f>入力_北海道投入係数表!D61</f>
        <v>2.2432477195395261E-4</v>
      </c>
      <c r="E61" s="194">
        <f>入力_北海道投入係数表!E61</f>
        <v>3.8028356477813626E-5</v>
      </c>
      <c r="F61" s="194">
        <f>入力_北海道投入係数表!F61</f>
        <v>8.2899645373739239E-5</v>
      </c>
      <c r="G61" s="194">
        <f>入力_北海道投入係数表!G61</f>
        <v>3.3174325360055826E-4</v>
      </c>
      <c r="H61" s="194">
        <f>入力_北海道投入係数表!H61</f>
        <v>3.0184773937603761E-4</v>
      </c>
      <c r="I61" s="194">
        <f>入力_北海道投入係数表!I61</f>
        <v>8.99266583211333E-3</v>
      </c>
      <c r="J61" s="194">
        <f>入力_北海道投入係数表!J61</f>
        <v>2.0340832981916505E-3</v>
      </c>
      <c r="K61" s="194">
        <f>入力_北海道投入係数表!K61</f>
        <v>1.3867079960030182E-3</v>
      </c>
      <c r="L61" s="194">
        <f>入力_北海道投入係数表!L61</f>
        <v>1.6749216375948125E-4</v>
      </c>
      <c r="M61" s="194">
        <f>入力_北海道投入係数表!M61</f>
        <v>2.622529438327139E-4</v>
      </c>
      <c r="N61" s="194">
        <f>入力_北海道投入係数表!N61</f>
        <v>0</v>
      </c>
      <c r="O61" s="194">
        <f>入力_北海道投入係数表!O61</f>
        <v>2.6214791856151126E-4</v>
      </c>
      <c r="P61" s="194">
        <f>入力_北海道投入係数表!P61</f>
        <v>2.5505533564398318E-3</v>
      </c>
      <c r="Q61" s="194">
        <f>入力_北海道投入係数表!Q61</f>
        <v>0</v>
      </c>
      <c r="R61" s="194">
        <f>入力_北海道投入係数表!R61</f>
        <v>4.0600893219650832E-4</v>
      </c>
      <c r="S61" s="194">
        <f>入力_北海道投入係数表!S61</f>
        <v>1.8890519972185736E-2</v>
      </c>
      <c r="T61" s="194">
        <f>入力_北海道投入係数表!T61</f>
        <v>7.2208683094142074E-4</v>
      </c>
      <c r="U61" s="194">
        <f>入力_北海道投入係数表!U61</f>
        <v>8.1775700934579431E-3</v>
      </c>
      <c r="V61" s="194">
        <f>入力_北海道投入係数表!V61</f>
        <v>2.319548587442248E-4</v>
      </c>
      <c r="W61" s="194">
        <f>入力_北海道投入係数表!W61</f>
        <v>1.3370101111389655E-4</v>
      </c>
      <c r="X61" s="194">
        <f>入力_北海道投入係数表!X61</f>
        <v>8.9048076066845428E-5</v>
      </c>
      <c r="Y61" s="194">
        <f>入力_北海道投入係数表!Y61</f>
        <v>2.6481648217785075E-5</v>
      </c>
      <c r="Z61" s="194">
        <f>入力_北海道投入係数表!Z61</f>
        <v>0</v>
      </c>
      <c r="AA61" s="194">
        <f>入力_北海道投入係数表!AA61</f>
        <v>1.4725154982256187E-4</v>
      </c>
      <c r="AB61" s="194">
        <f>入力_北海道投入係数表!AB61</f>
        <v>1.8913602663035257E-5</v>
      </c>
      <c r="AC61" s="194">
        <f>入力_北海道投入係数表!AC61</f>
        <v>1.5774861181221605E-4</v>
      </c>
      <c r="AD61" s="194">
        <f>入力_北海道投入係数表!AD61</f>
        <v>4.6505319045865867E-6</v>
      </c>
      <c r="AE61" s="194">
        <f>入力_北海道投入係数表!AE61</f>
        <v>1.2398060392329735E-4</v>
      </c>
      <c r="AF61" s="194">
        <f>入力_北海道投入係数表!AF61</f>
        <v>5.424170101974398E-4</v>
      </c>
      <c r="AG61" s="194">
        <f>入力_北海道投入係数表!AG61</f>
        <v>7.9563537167538084E-3</v>
      </c>
      <c r="AH61" s="194">
        <f>入力_北海道投入係数表!AH61</f>
        <v>2.8034763106251754E-3</v>
      </c>
      <c r="AI61" s="194">
        <f>入力_北海道投入係数表!AI61</f>
        <v>4.6868935416071649E-4</v>
      </c>
      <c r="AJ61" s="194">
        <f>入力_北海道投入係数表!AJ61</f>
        <v>4.3222003929273087E-3</v>
      </c>
      <c r="AK61" s="194">
        <f>入力_北海道投入係数表!AK61</f>
        <v>1.08499095840868E-3</v>
      </c>
      <c r="AL61" s="194">
        <f>入力_北海道投入係数表!AL61</f>
        <v>2.8556742246844481E-6</v>
      </c>
      <c r="AM61" s="194">
        <f>入力_北海道投入係数表!AM61</f>
        <v>1.3504087723851545E-3</v>
      </c>
      <c r="AN61" s="194">
        <f>入力_北海道投入係数表!AN61</f>
        <v>2.1456925222615599E-4</v>
      </c>
      <c r="AO61" s="194">
        <f>入力_北海道投入係数表!AO61</f>
        <v>4.450180232299408E-5</v>
      </c>
      <c r="AP61" s="194">
        <f>入力_北海道投入係数表!AP61</f>
        <v>0</v>
      </c>
      <c r="AQ61" s="194">
        <f>入力_北海道投入係数表!AQ61</f>
        <v>4.0177930836561918E-3</v>
      </c>
      <c r="AR61" s="194">
        <f>入力_北海道投入係数表!AR61</f>
        <v>4.5833295138920715E-5</v>
      </c>
      <c r="AS61" s="194">
        <f>入力_北海道投入係数表!AS61</f>
        <v>2.2161155925893094E-4</v>
      </c>
      <c r="AT61" s="194">
        <f>入力_北海道投入係数表!AT61</f>
        <v>0</v>
      </c>
      <c r="AU61" s="194">
        <f>入力_北海道投入係数表!AU61</f>
        <v>4.2732829172278047E-4</v>
      </c>
      <c r="AV61" s="194">
        <f>入力_北海道投入係数表!AV61</f>
        <v>1.6600689567105094E-3</v>
      </c>
      <c r="AW61" s="194">
        <f>入力_北海道投入係数表!AW61</f>
        <v>2.0866807169834945E-4</v>
      </c>
      <c r="AX61" s="194">
        <f>入力_北海道投入係数表!AX61</f>
        <v>1.0346611484738748E-3</v>
      </c>
      <c r="AY61" s="194">
        <f>入力_北海道投入係数表!AY61</f>
        <v>9.4935519043501144E-4</v>
      </c>
      <c r="AZ61" s="194">
        <f>入力_北海道投入係数表!AZ61</f>
        <v>0</v>
      </c>
      <c r="BA61" s="194">
        <f>入力_北海道投入係数表!BA61</f>
        <v>4.0964952207555756E-3</v>
      </c>
      <c r="BB61" s="194">
        <f>入力_北海道投入係数表!BB61</f>
        <v>0</v>
      </c>
      <c r="BC61" s="194">
        <f>入力_北海道投入係数表!BC61</f>
        <v>6.1042869229039275E-4</v>
      </c>
      <c r="BD61" s="194">
        <f>入力_北海道投入係数表!BD61</f>
        <v>8.7221979938944616E-4</v>
      </c>
      <c r="BE61" s="194">
        <f>入力_北海道投入係数表!BE61</f>
        <v>6.215040397762585E-4</v>
      </c>
      <c r="BF61" s="194">
        <f>入力_北海道投入係数表!BF61</f>
        <v>4.7167480492877711E-4</v>
      </c>
      <c r="BG61" s="194">
        <f>入力_北海道投入係数表!BG61</f>
        <v>5.2751519243754224E-4</v>
      </c>
      <c r="BH61" s="194">
        <f>入力_北海道投入係数表!BH61</f>
        <v>1.9367458795731413E-5</v>
      </c>
      <c r="BI61" s="194">
        <f>入力_北海道投入係数表!BI61</f>
        <v>4.8748026865579247E-2</v>
      </c>
      <c r="BJ61" s="194">
        <f>入力_北海道投入係数表!BJ61</f>
        <v>0</v>
      </c>
      <c r="BK61" s="194">
        <f>入力_北海道投入係数表!BK61</f>
        <v>1.2907112311346578E-3</v>
      </c>
      <c r="BL61" s="194">
        <f>入力_北海道投入係数表!BL61</f>
        <v>5.1322774665078456E-3</v>
      </c>
      <c r="BM61" s="194">
        <f>入力_北海道投入係数表!BM61</f>
        <v>2.2597942190219432E-3</v>
      </c>
      <c r="BN61" s="194">
        <f>入力_北海道投入係数表!BN61</f>
        <v>2.2473688920092785E-3</v>
      </c>
      <c r="BO61" s="194">
        <f>入力_北海道投入係数表!BO61</f>
        <v>6.9641859771936838E-6</v>
      </c>
      <c r="BP61" s="194">
        <f>入力_北海道投入係数表!BP61</f>
        <v>0</v>
      </c>
      <c r="BQ61" s="194">
        <f>入力_北海道投入係数表!BQ61</f>
        <v>5.4049778527736768E-4</v>
      </c>
      <c r="BR61" s="194">
        <f>入力_北海道投入係数表!BR61</f>
        <v>7.4715516638984298E-4</v>
      </c>
      <c r="BS61" s="194">
        <f>入力_北海道投入係数表!BS61</f>
        <v>3.7479899892396419E-4</v>
      </c>
      <c r="BT61" s="194">
        <f>入力_北海道投入係数表!BT61</f>
        <v>1.9207508578488629E-4</v>
      </c>
      <c r="BU61" s="194">
        <f>入力_北海道投入係数表!BU61</f>
        <v>4.8068834571105821E-5</v>
      </c>
      <c r="BV61" s="194">
        <f>入力_北海道投入係数表!BV61</f>
        <v>1.1861598864449603E-5</v>
      </c>
      <c r="BW61" s="194">
        <f>入力_北海道投入係数表!BW61</f>
        <v>0</v>
      </c>
      <c r="BX61" s="194">
        <f>入力_北海道投入係数表!BX61</f>
        <v>2.9471140385777228E-5</v>
      </c>
      <c r="BY61" s="194">
        <f>入力_北海道投入係数表!BY61</f>
        <v>2.4288813266575509E-4</v>
      </c>
      <c r="BZ61" s="194">
        <f>入力_北海道投入係数表!BZ61</f>
        <v>3.2897353028364028E-4</v>
      </c>
      <c r="CA61" s="194">
        <f>入力_北海道投入係数表!CA61</f>
        <v>2.808823075043326E-5</v>
      </c>
      <c r="CB61" s="194">
        <f>入力_北海道投入係数表!CB61</f>
        <v>0</v>
      </c>
      <c r="CC61" s="194">
        <f>入力_北海道投入係数表!CC61</f>
        <v>5.6032274590163936E-5</v>
      </c>
      <c r="CD61" s="194">
        <f>入力_北海道投入係数表!CD61</f>
        <v>1.1865549090149696E-4</v>
      </c>
      <c r="CE61" s="194">
        <f>入力_北海道投入係数表!CE61</f>
        <v>0</v>
      </c>
      <c r="CF61" s="194">
        <f>入力_北海道投入係数表!CF61</f>
        <v>1.0997539787420852E-3</v>
      </c>
      <c r="CG61" s="194">
        <f>入力_北海道投入係数表!CG61</f>
        <v>2.1612651119709003E-3</v>
      </c>
      <c r="CH61" s="194">
        <f>入力_北海道投入係数表!CH61</f>
        <v>4.8185327088533878E-3</v>
      </c>
      <c r="CI61" s="194">
        <f>入力_北海道投入係数表!CI61</f>
        <v>7.6875030029308609E-4</v>
      </c>
      <c r="CJ61" s="194">
        <f>入力_北海道投入係数表!CJ61</f>
        <v>1.0314675042332367E-2</v>
      </c>
      <c r="CK61" s="194">
        <f>入力_北海道投入係数表!CK61</f>
        <v>9.0801384043923843E-4</v>
      </c>
      <c r="CL61" s="194">
        <f>入力_北海道投入係数表!CL61</f>
        <v>4.0078071910395335E-3</v>
      </c>
      <c r="CM61" s="194">
        <f>入力_北海道投入係数表!CM61</f>
        <v>5.9979452583570382E-3</v>
      </c>
      <c r="CN61" s="194">
        <f>入力_北海道投入係数表!CN61</f>
        <v>2.0096905627133577E-4</v>
      </c>
      <c r="CO61" s="194">
        <f>入力_北海道投入係数表!CO61</f>
        <v>2.8439163888581675E-4</v>
      </c>
      <c r="CP61" s="194">
        <f>入力_北海道投入係数表!CP61</f>
        <v>2.5925388124538669E-3</v>
      </c>
      <c r="CQ61" s="194">
        <f>入力_北海道投入係数表!CQ61</f>
        <v>2.085465885981793E-3</v>
      </c>
      <c r="CR61" s="194">
        <f>入力_北海道投入係数表!CR61</f>
        <v>3.9686312769484531E-3</v>
      </c>
      <c r="CS61" s="194">
        <f>入力_北海道投入係数表!CS61</f>
        <v>5.7127125060224375E-3</v>
      </c>
      <c r="CT61" s="194">
        <f>入力_北海道投入係数表!CT61</f>
        <v>1.3295169703949597E-3</v>
      </c>
      <c r="CU61" s="194">
        <f>入力_北海道投入係数表!CU61</f>
        <v>1.0605293440736478E-3</v>
      </c>
      <c r="CV61" s="194">
        <f>入力_北海道投入係数表!CV61</f>
        <v>7.7535307312923876E-3</v>
      </c>
      <c r="CW61" s="194">
        <f>入力_北海道投入係数表!CW61</f>
        <v>1.4958894291869278E-3</v>
      </c>
      <c r="CX61" s="194">
        <f>入力_北海道投入係数表!CX61</f>
        <v>1.7584758266580107E-3</v>
      </c>
      <c r="CY61" s="194">
        <f>入力_北海道投入係数表!CY61</f>
        <v>3.8199737653773886E-3</v>
      </c>
      <c r="CZ61" s="194">
        <f>入力_北海道投入係数表!CZ61</f>
        <v>6.0863177777444643E-3</v>
      </c>
      <c r="DA61" s="194">
        <f>入力_北海道投入係数表!DA61</f>
        <v>7.9095942469066208E-3</v>
      </c>
      <c r="DB61" s="194">
        <f>入力_北海道投入係数表!DB61</f>
        <v>0.15208933566065908</v>
      </c>
      <c r="DC61" s="194">
        <f>入力_北海道投入係数表!DC61</f>
        <v>4.3135165309177642E-4</v>
      </c>
      <c r="DD61" s="194" t="str">
        <f>入力_北海道投入係数表!DD61</f>
        <v>-</v>
      </c>
      <c r="DE61" s="194" t="str">
        <f>入力_北海道投入係数表!DE61</f>
        <v>-</v>
      </c>
      <c r="DF61" s="194" t="str">
        <f>入力_北海道投入係数表!DF61</f>
        <v>-</v>
      </c>
      <c r="DG61" s="194" t="str">
        <f>入力_北海道投入係数表!DG61</f>
        <v>-</v>
      </c>
      <c r="DH61" s="194" t="str">
        <f>入力_北海道投入係数表!DH61</f>
        <v>-</v>
      </c>
      <c r="DI61" s="194" t="str">
        <f>入力_北海道投入係数表!DI61</f>
        <v>-</v>
      </c>
      <c r="DJ61" s="194" t="str">
        <f>入力_北海道投入係数表!DJ61</f>
        <v>-</v>
      </c>
      <c r="DK61" s="194" t="str">
        <f>入力_北海道投入係数表!DK61</f>
        <v>-</v>
      </c>
      <c r="DL61" s="194" t="str">
        <f>入力_北海道投入係数表!DL61</f>
        <v>-</v>
      </c>
      <c r="DM61" s="194" t="str">
        <f>入力_北海道投入係数表!DM61</f>
        <v>-</v>
      </c>
      <c r="DN61" s="194" t="str">
        <f>入力_北海道投入係数表!DN61</f>
        <v>-</v>
      </c>
      <c r="DO61" s="194" t="str">
        <f>入力_北海道投入係数表!DO61</f>
        <v>-</v>
      </c>
      <c r="DP61" s="194" t="str">
        <f>入力_北海道投入係数表!DP61</f>
        <v>-</v>
      </c>
      <c r="DQ61" s="194" t="str">
        <f>入力_北海道投入係数表!DQ61</f>
        <v>-</v>
      </c>
      <c r="DR61" s="194" t="str">
        <f>入力_北海道投入係数表!DR61</f>
        <v>-</v>
      </c>
      <c r="DS61" s="194" t="str">
        <f>入力_北海道投入係数表!DS61</f>
        <v>-</v>
      </c>
      <c r="DT61" s="242">
        <f>入力_北海道投入係数表!DT61</f>
        <v>1.6317030393742679E-3</v>
      </c>
      <c r="DU61"/>
      <c r="DV61"/>
    </row>
    <row r="62" spans="2:126" s="22" customFormat="1" x14ac:dyDescent="0.25">
      <c r="B62" s="53">
        <v>59</v>
      </c>
      <c r="C62" s="360" t="str">
        <v>再生資源回収・加工処理</v>
      </c>
      <c r="D62" s="193">
        <f>入力_北海道投入係数表!D62</f>
        <v>7.7989546884925582E-4</v>
      </c>
      <c r="E62" s="194">
        <f>入力_北海道投入係数表!E62</f>
        <v>1.0267656249009678E-3</v>
      </c>
      <c r="F62" s="194">
        <f>入力_北海道投入係数表!F62</f>
        <v>1.199281536406761E-3</v>
      </c>
      <c r="G62" s="194">
        <f>入力_北海道投入係数表!G62</f>
        <v>1.1439422537950284E-5</v>
      </c>
      <c r="H62" s="194">
        <f>入力_北海道投入係数表!H62</f>
        <v>5.7135464953321404E-4</v>
      </c>
      <c r="I62" s="194">
        <f>入力_北海道投入係数表!I62</f>
        <v>0</v>
      </c>
      <c r="J62" s="194">
        <f>入力_北海道投入係数表!J62</f>
        <v>0</v>
      </c>
      <c r="K62" s="194">
        <f>入力_北海道投入係数表!K62</f>
        <v>0</v>
      </c>
      <c r="L62" s="194">
        <f>入力_北海道投入係数表!L62</f>
        <v>0</v>
      </c>
      <c r="M62" s="194">
        <f>入力_北海道投入係数表!M62</f>
        <v>0</v>
      </c>
      <c r="N62" s="194">
        <f>入力_北海道投入係数表!N62</f>
        <v>0</v>
      </c>
      <c r="O62" s="194">
        <f>入力_北海道投入係数表!O62</f>
        <v>0</v>
      </c>
      <c r="P62" s="194">
        <f>入力_北海道投入係数表!P62</f>
        <v>8.5797079490141856E-3</v>
      </c>
      <c r="Q62" s="194">
        <f>入力_北海道投入係数表!Q62</f>
        <v>1.8352454097120144E-3</v>
      </c>
      <c r="R62" s="194">
        <f>入力_北海道投入係数表!R62</f>
        <v>0</v>
      </c>
      <c r="S62" s="194">
        <f>入力_北海道投入係数表!S62</f>
        <v>0</v>
      </c>
      <c r="T62" s="194">
        <f>入力_北海道投入係数表!T62</f>
        <v>1.6082843052786188E-2</v>
      </c>
      <c r="U62" s="194">
        <f>入力_北海道投入係数表!U62</f>
        <v>0</v>
      </c>
      <c r="V62" s="194">
        <f>入力_北海道投入係数表!V62</f>
        <v>1.5413163674922367E-2</v>
      </c>
      <c r="W62" s="194">
        <f>入力_北海道投入係数表!W62</f>
        <v>0</v>
      </c>
      <c r="X62" s="194">
        <f>入力_北海道投入係数表!X62</f>
        <v>0</v>
      </c>
      <c r="Y62" s="194">
        <f>入力_北海道投入係数表!Y62</f>
        <v>2.2218102854721679E-2</v>
      </c>
      <c r="Z62" s="194">
        <f>入力_北海道投入係数表!Z62</f>
        <v>7.1010860484544693E-4</v>
      </c>
      <c r="AA62" s="194">
        <f>入力_北海道投入係数表!AA62</f>
        <v>4.5647980444994186E-4</v>
      </c>
      <c r="AB62" s="194">
        <f>入力_北海道投入係数表!AB62</f>
        <v>0</v>
      </c>
      <c r="AC62" s="194">
        <f>入力_北海道投入係数表!AC62</f>
        <v>3.154972236244321E-5</v>
      </c>
      <c r="AD62" s="194">
        <f>入力_北海道投入係数表!AD62</f>
        <v>7.9989148758889293E-4</v>
      </c>
      <c r="AE62" s="194">
        <f>入力_北海道投入係数表!AE62</f>
        <v>1.1612849900815517E-2</v>
      </c>
      <c r="AF62" s="194">
        <f>入力_北海道投入係数表!AF62</f>
        <v>1.0848340203948796E-4</v>
      </c>
      <c r="AG62" s="194">
        <f>入力_北海道投入係数表!AG62</f>
        <v>0</v>
      </c>
      <c r="AH62" s="194">
        <f>入力_北海道投入係数表!AH62</f>
        <v>6.3078216989066443E-3</v>
      </c>
      <c r="AI62" s="194">
        <f>入力_北海道投入係数表!AI62</f>
        <v>3.7714846467620158E-3</v>
      </c>
      <c r="AJ62" s="194">
        <f>入力_北海道投入係数表!AJ62</f>
        <v>2.1611001964636542E-2</v>
      </c>
      <c r="AK62" s="194">
        <f>入力_北海道投入係数表!AK62</f>
        <v>4.0687160940325496E-4</v>
      </c>
      <c r="AL62" s="194">
        <f>入力_北海道投入係数表!AL62</f>
        <v>2.1900165629105031E-2</v>
      </c>
      <c r="AM62" s="194">
        <f>入力_北海道投入係数表!AM62</f>
        <v>7.997015312743317E-3</v>
      </c>
      <c r="AN62" s="194">
        <f>入力_北海道投入係数表!AN62</f>
        <v>5.5788005578800556E-3</v>
      </c>
      <c r="AO62" s="194">
        <f>入力_北海道投入係数表!AO62</f>
        <v>2.4921009300876685E-3</v>
      </c>
      <c r="AP62" s="194">
        <f>入力_北海道投入係数表!AP62</f>
        <v>5.219340377841819E-2</v>
      </c>
      <c r="AQ62" s="194">
        <f>入力_北海道投入係数表!AQ62</f>
        <v>4.3047783039173483E-3</v>
      </c>
      <c r="AR62" s="194">
        <f>入力_北海道投入係数表!AR62</f>
        <v>0</v>
      </c>
      <c r="AS62" s="194">
        <f>入力_北海道投入係数表!AS62</f>
        <v>0</v>
      </c>
      <c r="AT62" s="194">
        <f>入力_北海道投入係数表!AT62</f>
        <v>0</v>
      </c>
      <c r="AU62" s="194">
        <f>入力_北海道投入係数表!AU62</f>
        <v>0</v>
      </c>
      <c r="AV62" s="194">
        <f>入力_北海道投入係数表!AV62</f>
        <v>0</v>
      </c>
      <c r="AW62" s="194">
        <f>入力_北海道投入係数表!AW62</f>
        <v>3.3386891471735912E-4</v>
      </c>
      <c r="AX62" s="194">
        <f>入力_北海道投入係数表!AX62</f>
        <v>0</v>
      </c>
      <c r="AY62" s="194">
        <f>入力_北海道投入係数表!AY62</f>
        <v>0</v>
      </c>
      <c r="AZ62" s="194">
        <f>入力_北海道投入係数表!AZ62</f>
        <v>0</v>
      </c>
      <c r="BA62" s="194">
        <f>入力_北海道投入係数表!BA62</f>
        <v>0</v>
      </c>
      <c r="BB62" s="194">
        <f>入力_北海道投入係数表!BB62</f>
        <v>0</v>
      </c>
      <c r="BC62" s="194">
        <f>入力_北海道投入係数表!BC62</f>
        <v>0</v>
      </c>
      <c r="BD62" s="194">
        <f>入力_北海道投入係数表!BD62</f>
        <v>0</v>
      </c>
      <c r="BE62" s="194">
        <f>入力_北海道投入係数表!BE62</f>
        <v>0</v>
      </c>
      <c r="BF62" s="194">
        <f>入力_北海道投入係数表!BF62</f>
        <v>7.3221898288943496E-4</v>
      </c>
      <c r="BG62" s="194">
        <f>入力_北海道投入係数表!BG62</f>
        <v>0</v>
      </c>
      <c r="BH62" s="194">
        <f>入力_北海道投入係数表!BH62</f>
        <v>0</v>
      </c>
      <c r="BI62" s="194">
        <f>入力_北海道投入係数表!BI62</f>
        <v>0</v>
      </c>
      <c r="BJ62" s="194">
        <f>入力_北海道投入係数表!BJ62</f>
        <v>0</v>
      </c>
      <c r="BK62" s="194">
        <f>入力_北海道投入係数表!BK62</f>
        <v>0</v>
      </c>
      <c r="BL62" s="194">
        <f>入力_北海道投入係数表!BL62</f>
        <v>0</v>
      </c>
      <c r="BM62" s="194">
        <f>入力_北海道投入係数表!BM62</f>
        <v>1.493021192369382E-5</v>
      </c>
      <c r="BN62" s="194">
        <f>入力_北海道投入係数表!BN62</f>
        <v>3.4416062664766901E-6</v>
      </c>
      <c r="BO62" s="194">
        <f>入力_北海道投入係数表!BO62</f>
        <v>3.9013369844239018E-3</v>
      </c>
      <c r="BP62" s="194">
        <f>入力_北海道投入係数表!BP62</f>
        <v>5.352863831303685E-2</v>
      </c>
      <c r="BQ62" s="194">
        <f>入力_北海道投入係数表!BQ62</f>
        <v>0</v>
      </c>
      <c r="BR62" s="194">
        <f>入力_北海道投入係数表!BR62</f>
        <v>0</v>
      </c>
      <c r="BS62" s="194">
        <f>入力_北海道投入係数表!BS62</f>
        <v>0</v>
      </c>
      <c r="BT62" s="194">
        <f>入力_北海道投入係数表!BT62</f>
        <v>0</v>
      </c>
      <c r="BU62" s="194">
        <f>入力_北海道投入係数表!BU62</f>
        <v>0</v>
      </c>
      <c r="BV62" s="194">
        <f>入力_北海道投入係数表!BV62</f>
        <v>0</v>
      </c>
      <c r="BW62" s="194">
        <f>入力_北海道投入係数表!BW62</f>
        <v>0</v>
      </c>
      <c r="BX62" s="194">
        <f>入力_北海道投入係数表!BX62</f>
        <v>0</v>
      </c>
      <c r="BY62" s="194">
        <f>入力_北海道投入係数表!BY62</f>
        <v>3.8553671851707155E-6</v>
      </c>
      <c r="BZ62" s="194">
        <f>入力_北海道投入係数表!BZ62</f>
        <v>0</v>
      </c>
      <c r="CA62" s="194">
        <f>入力_北海道投入係数表!CA62</f>
        <v>0</v>
      </c>
      <c r="CB62" s="194">
        <f>入力_北海道投入係数表!CB62</f>
        <v>0</v>
      </c>
      <c r="CC62" s="194">
        <f>入力_北海道投入係数表!CC62</f>
        <v>0</v>
      </c>
      <c r="CD62" s="194">
        <f>入力_北海道投入係数表!CD62</f>
        <v>0</v>
      </c>
      <c r="CE62" s="194">
        <f>入力_北海道投入係数表!CE62</f>
        <v>0</v>
      </c>
      <c r="CF62" s="194">
        <f>入力_北海道投入係数表!CF62</f>
        <v>0</v>
      </c>
      <c r="CG62" s="194">
        <f>入力_北海道投入係数表!CG62</f>
        <v>0</v>
      </c>
      <c r="CH62" s="194">
        <f>入力_北海道投入係数表!CH62</f>
        <v>0</v>
      </c>
      <c r="CI62" s="194">
        <f>入力_北海道投入係数表!CI62</f>
        <v>0</v>
      </c>
      <c r="CJ62" s="194">
        <f>入力_北海道投入係数表!CJ62</f>
        <v>0</v>
      </c>
      <c r="CK62" s="194">
        <f>入力_北海道投入係数表!CK62</f>
        <v>0</v>
      </c>
      <c r="CL62" s="194">
        <f>入力_北海道投入係数表!CL62</f>
        <v>0</v>
      </c>
      <c r="CM62" s="194">
        <f>入力_北海道投入係数表!CM62</f>
        <v>0</v>
      </c>
      <c r="CN62" s="194">
        <f>入力_北海道投入係数表!CN62</f>
        <v>0</v>
      </c>
      <c r="CO62" s="194">
        <f>入力_北海道投入係数表!CO62</f>
        <v>0</v>
      </c>
      <c r="CP62" s="194">
        <f>入力_北海道投入係数表!CP62</f>
        <v>0</v>
      </c>
      <c r="CQ62" s="194">
        <f>入力_北海道投入係数表!CQ62</f>
        <v>0</v>
      </c>
      <c r="CR62" s="194">
        <f>入力_北海道投入係数表!CR62</f>
        <v>0</v>
      </c>
      <c r="CS62" s="194">
        <f>入力_北海道投入係数表!CS62</f>
        <v>0</v>
      </c>
      <c r="CT62" s="194">
        <f>入力_北海道投入係数表!CT62</f>
        <v>0</v>
      </c>
      <c r="CU62" s="194">
        <f>入力_北海道投入係数表!CU62</f>
        <v>0</v>
      </c>
      <c r="CV62" s="194">
        <f>入力_北海道投入係数表!CV62</f>
        <v>0</v>
      </c>
      <c r="CW62" s="194">
        <f>入力_北海道投入係数表!CW62</f>
        <v>0</v>
      </c>
      <c r="CX62" s="194">
        <f>入力_北海道投入係数表!CX62</f>
        <v>1.4352167311396425E-4</v>
      </c>
      <c r="CY62" s="194">
        <f>入力_北海道投入係数表!CY62</f>
        <v>0</v>
      </c>
      <c r="CZ62" s="194">
        <f>入力_北海道投入係数表!CZ62</f>
        <v>0</v>
      </c>
      <c r="DA62" s="194">
        <f>入力_北海道投入係数表!DA62</f>
        <v>0</v>
      </c>
      <c r="DB62" s="194">
        <f>入力_北海道投入係数表!DB62</f>
        <v>0</v>
      </c>
      <c r="DC62" s="194">
        <f>入力_北海道投入係数表!DC62</f>
        <v>0</v>
      </c>
      <c r="DD62" s="194" t="str">
        <f>入力_北海道投入係数表!DD62</f>
        <v>-</v>
      </c>
      <c r="DE62" s="194" t="str">
        <f>入力_北海道投入係数表!DE62</f>
        <v>-</v>
      </c>
      <c r="DF62" s="194" t="str">
        <f>入力_北海道投入係数表!DF62</f>
        <v>-</v>
      </c>
      <c r="DG62" s="194" t="str">
        <f>入力_北海道投入係数表!DG62</f>
        <v>-</v>
      </c>
      <c r="DH62" s="194" t="str">
        <f>入力_北海道投入係数表!DH62</f>
        <v>-</v>
      </c>
      <c r="DI62" s="194" t="str">
        <f>入力_北海道投入係数表!DI62</f>
        <v>-</v>
      </c>
      <c r="DJ62" s="194" t="str">
        <f>入力_北海道投入係数表!DJ62</f>
        <v>-</v>
      </c>
      <c r="DK62" s="194" t="str">
        <f>入力_北海道投入係数表!DK62</f>
        <v>-</v>
      </c>
      <c r="DL62" s="194" t="str">
        <f>入力_北海道投入係数表!DL62</f>
        <v>-</v>
      </c>
      <c r="DM62" s="194" t="str">
        <f>入力_北海道投入係数表!DM62</f>
        <v>-</v>
      </c>
      <c r="DN62" s="194" t="str">
        <f>入力_北海道投入係数表!DN62</f>
        <v>-</v>
      </c>
      <c r="DO62" s="194" t="str">
        <f>入力_北海道投入係数表!DO62</f>
        <v>-</v>
      </c>
      <c r="DP62" s="194" t="str">
        <f>入力_北海道投入係数表!DP62</f>
        <v>-</v>
      </c>
      <c r="DQ62" s="194" t="str">
        <f>入力_北海道投入係数表!DQ62</f>
        <v>-</v>
      </c>
      <c r="DR62" s="194" t="str">
        <f>入力_北海道投入係数表!DR62</f>
        <v>-</v>
      </c>
      <c r="DS62" s="194" t="str">
        <f>入力_北海道投入係数表!DS62</f>
        <v>-</v>
      </c>
      <c r="DT62" s="242">
        <f>入力_北海道投入係数表!DT62</f>
        <v>9.6924595528679258E-4</v>
      </c>
      <c r="DU62"/>
      <c r="DV62"/>
    </row>
    <row r="63" spans="2:126" s="22" customFormat="1" x14ac:dyDescent="0.25">
      <c r="B63" s="53">
        <v>60</v>
      </c>
      <c r="C63" s="362" t="str">
        <v>建築</v>
      </c>
      <c r="D63" s="199">
        <f>入力_北海道投入係数表!D63</f>
        <v>0</v>
      </c>
      <c r="E63" s="200">
        <f>入力_北海道投入係数表!E63</f>
        <v>0</v>
      </c>
      <c r="F63" s="200">
        <f>入力_北海道投入係数表!F63</f>
        <v>0</v>
      </c>
      <c r="G63" s="200">
        <f>入力_北海道投入係数表!G63</f>
        <v>0</v>
      </c>
      <c r="H63" s="200">
        <f>入力_北海道投入係数表!H63</f>
        <v>0</v>
      </c>
      <c r="I63" s="200">
        <f>入力_北海道投入係数表!I63</f>
        <v>0</v>
      </c>
      <c r="J63" s="200">
        <f>入力_北海道投入係数表!J63</f>
        <v>0</v>
      </c>
      <c r="K63" s="200">
        <f>入力_北海道投入係数表!K63</f>
        <v>0</v>
      </c>
      <c r="L63" s="200">
        <f>入力_北海道投入係数表!L63</f>
        <v>0</v>
      </c>
      <c r="M63" s="200">
        <f>入力_北海道投入係数表!M63</f>
        <v>0</v>
      </c>
      <c r="N63" s="200">
        <f>入力_北海道投入係数表!N63</f>
        <v>0</v>
      </c>
      <c r="O63" s="200">
        <f>入力_北海道投入係数表!O63</f>
        <v>0</v>
      </c>
      <c r="P63" s="200">
        <f>入力_北海道投入係数表!P63</f>
        <v>0</v>
      </c>
      <c r="Q63" s="200">
        <f>入力_北海道投入係数表!Q63</f>
        <v>0</v>
      </c>
      <c r="R63" s="200">
        <f>入力_北海道投入係数表!R63</f>
        <v>0</v>
      </c>
      <c r="S63" s="200">
        <f>入力_北海道投入係数表!S63</f>
        <v>0</v>
      </c>
      <c r="T63" s="200">
        <f>入力_北海道投入係数表!T63</f>
        <v>0</v>
      </c>
      <c r="U63" s="200">
        <f>入力_北海道投入係数表!U63</f>
        <v>0</v>
      </c>
      <c r="V63" s="200">
        <f>入力_北海道投入係数表!V63</f>
        <v>0</v>
      </c>
      <c r="W63" s="200">
        <f>入力_北海道投入係数表!W63</f>
        <v>0</v>
      </c>
      <c r="X63" s="200">
        <f>入力_北海道投入係数表!X63</f>
        <v>0</v>
      </c>
      <c r="Y63" s="200">
        <f>入力_北海道投入係数表!Y63</f>
        <v>0</v>
      </c>
      <c r="Z63" s="200">
        <f>入力_北海道投入係数表!Z63</f>
        <v>0</v>
      </c>
      <c r="AA63" s="200">
        <f>入力_北海道投入係数表!AA63</f>
        <v>0</v>
      </c>
      <c r="AB63" s="200">
        <f>入力_北海道投入係数表!AB63</f>
        <v>0</v>
      </c>
      <c r="AC63" s="200">
        <f>入力_北海道投入係数表!AC63</f>
        <v>0</v>
      </c>
      <c r="AD63" s="200">
        <f>入力_北海道投入係数表!AD63</f>
        <v>0</v>
      </c>
      <c r="AE63" s="200">
        <f>入力_北海道投入係数表!AE63</f>
        <v>0</v>
      </c>
      <c r="AF63" s="200">
        <f>入力_北海道投入係数表!AF63</f>
        <v>0</v>
      </c>
      <c r="AG63" s="200">
        <f>入力_北海道投入係数表!AG63</f>
        <v>0</v>
      </c>
      <c r="AH63" s="200">
        <f>入力_北海道投入係数表!AH63</f>
        <v>0</v>
      </c>
      <c r="AI63" s="200">
        <f>入力_北海道投入係数表!AI63</f>
        <v>0</v>
      </c>
      <c r="AJ63" s="200">
        <f>入力_北海道投入係数表!AJ63</f>
        <v>0</v>
      </c>
      <c r="AK63" s="200">
        <f>入力_北海道投入係数表!AK63</f>
        <v>0</v>
      </c>
      <c r="AL63" s="200">
        <f>入力_北海道投入係数表!AL63</f>
        <v>0</v>
      </c>
      <c r="AM63" s="200">
        <f>入力_北海道投入係数表!AM63</f>
        <v>0</v>
      </c>
      <c r="AN63" s="200">
        <f>入力_北海道投入係数表!AN63</f>
        <v>0</v>
      </c>
      <c r="AO63" s="200">
        <f>入力_北海道投入係数表!AO63</f>
        <v>0</v>
      </c>
      <c r="AP63" s="200">
        <f>入力_北海道投入係数表!AP63</f>
        <v>0</v>
      </c>
      <c r="AQ63" s="200">
        <f>入力_北海道投入係数表!AQ63</f>
        <v>0</v>
      </c>
      <c r="AR63" s="200">
        <f>入力_北海道投入係数表!AR63</f>
        <v>0</v>
      </c>
      <c r="AS63" s="200">
        <f>入力_北海道投入係数表!AS63</f>
        <v>0</v>
      </c>
      <c r="AT63" s="200">
        <f>入力_北海道投入係数表!AT63</f>
        <v>0</v>
      </c>
      <c r="AU63" s="200">
        <f>入力_北海道投入係数表!AU63</f>
        <v>0</v>
      </c>
      <c r="AV63" s="200">
        <f>入力_北海道投入係数表!AV63</f>
        <v>0</v>
      </c>
      <c r="AW63" s="200">
        <f>入力_北海道投入係数表!AW63</f>
        <v>0</v>
      </c>
      <c r="AX63" s="200">
        <f>入力_北海道投入係数表!AX63</f>
        <v>0</v>
      </c>
      <c r="AY63" s="200">
        <f>入力_北海道投入係数表!AY63</f>
        <v>0</v>
      </c>
      <c r="AZ63" s="200">
        <f>入力_北海道投入係数表!AZ63</f>
        <v>0</v>
      </c>
      <c r="BA63" s="200">
        <f>入力_北海道投入係数表!BA63</f>
        <v>0</v>
      </c>
      <c r="BB63" s="200">
        <f>入力_北海道投入係数表!BB63</f>
        <v>0</v>
      </c>
      <c r="BC63" s="200">
        <f>入力_北海道投入係数表!BC63</f>
        <v>0</v>
      </c>
      <c r="BD63" s="200">
        <f>入力_北海道投入係数表!BD63</f>
        <v>0</v>
      </c>
      <c r="BE63" s="200">
        <f>入力_北海道投入係数表!BE63</f>
        <v>0</v>
      </c>
      <c r="BF63" s="200">
        <f>入力_北海道投入係数表!BF63</f>
        <v>0</v>
      </c>
      <c r="BG63" s="200">
        <f>入力_北海道投入係数表!BG63</f>
        <v>0</v>
      </c>
      <c r="BH63" s="200">
        <f>入力_北海道投入係数表!BH63</f>
        <v>0</v>
      </c>
      <c r="BI63" s="200">
        <f>入力_北海道投入係数表!BI63</f>
        <v>0</v>
      </c>
      <c r="BJ63" s="200">
        <f>入力_北海道投入係数表!BJ63</f>
        <v>0</v>
      </c>
      <c r="BK63" s="200">
        <f>入力_北海道投入係数表!BK63</f>
        <v>0</v>
      </c>
      <c r="BL63" s="200">
        <f>入力_北海道投入係数表!BL63</f>
        <v>0</v>
      </c>
      <c r="BM63" s="200">
        <f>入力_北海道投入係数表!BM63</f>
        <v>0</v>
      </c>
      <c r="BN63" s="200">
        <f>入力_北海道投入係数表!BN63</f>
        <v>0</v>
      </c>
      <c r="BO63" s="200">
        <f>入力_北海道投入係数表!BO63</f>
        <v>0</v>
      </c>
      <c r="BP63" s="200">
        <f>入力_北海道投入係数表!BP63</f>
        <v>0</v>
      </c>
      <c r="BQ63" s="200">
        <f>入力_北海道投入係数表!BQ63</f>
        <v>0</v>
      </c>
      <c r="BR63" s="200">
        <f>入力_北海道投入係数表!BR63</f>
        <v>0</v>
      </c>
      <c r="BS63" s="200">
        <f>入力_北海道投入係数表!BS63</f>
        <v>0</v>
      </c>
      <c r="BT63" s="200">
        <f>入力_北海道投入係数表!BT63</f>
        <v>0</v>
      </c>
      <c r="BU63" s="200">
        <f>入力_北海道投入係数表!BU63</f>
        <v>0</v>
      </c>
      <c r="BV63" s="200">
        <f>入力_北海道投入係数表!BV63</f>
        <v>0</v>
      </c>
      <c r="BW63" s="200">
        <f>入力_北海道投入係数表!BW63</f>
        <v>0</v>
      </c>
      <c r="BX63" s="200">
        <f>入力_北海道投入係数表!BX63</f>
        <v>0</v>
      </c>
      <c r="BY63" s="200">
        <f>入力_北海道投入係数表!BY63</f>
        <v>0</v>
      </c>
      <c r="BZ63" s="200">
        <f>入力_北海道投入係数表!BZ63</f>
        <v>0</v>
      </c>
      <c r="CA63" s="200">
        <f>入力_北海道投入係数表!CA63</f>
        <v>0</v>
      </c>
      <c r="CB63" s="200">
        <f>入力_北海道投入係数表!CB63</f>
        <v>0</v>
      </c>
      <c r="CC63" s="200">
        <f>入力_北海道投入係数表!CC63</f>
        <v>0</v>
      </c>
      <c r="CD63" s="200">
        <f>入力_北海道投入係数表!CD63</f>
        <v>0</v>
      </c>
      <c r="CE63" s="200">
        <f>入力_北海道投入係数表!CE63</f>
        <v>0</v>
      </c>
      <c r="CF63" s="200">
        <f>入力_北海道投入係数表!CF63</f>
        <v>0</v>
      </c>
      <c r="CG63" s="200">
        <f>入力_北海道投入係数表!CG63</f>
        <v>0</v>
      </c>
      <c r="CH63" s="200">
        <f>入力_北海道投入係数表!CH63</f>
        <v>0</v>
      </c>
      <c r="CI63" s="200">
        <f>入力_北海道投入係数表!CI63</f>
        <v>0</v>
      </c>
      <c r="CJ63" s="200">
        <f>入力_北海道投入係数表!CJ63</f>
        <v>0</v>
      </c>
      <c r="CK63" s="200">
        <f>入力_北海道投入係数表!CK63</f>
        <v>0</v>
      </c>
      <c r="CL63" s="200">
        <f>入力_北海道投入係数表!CL63</f>
        <v>0</v>
      </c>
      <c r="CM63" s="200">
        <f>入力_北海道投入係数表!CM63</f>
        <v>0</v>
      </c>
      <c r="CN63" s="200">
        <f>入力_北海道投入係数表!CN63</f>
        <v>0</v>
      </c>
      <c r="CO63" s="200">
        <f>入力_北海道投入係数表!CO63</f>
        <v>0</v>
      </c>
      <c r="CP63" s="200">
        <f>入力_北海道投入係数表!CP63</f>
        <v>0</v>
      </c>
      <c r="CQ63" s="200">
        <f>入力_北海道投入係数表!CQ63</f>
        <v>0</v>
      </c>
      <c r="CR63" s="200">
        <f>入力_北海道投入係数表!CR63</f>
        <v>0</v>
      </c>
      <c r="CS63" s="200">
        <f>入力_北海道投入係数表!CS63</f>
        <v>0</v>
      </c>
      <c r="CT63" s="200">
        <f>入力_北海道投入係数表!CT63</f>
        <v>0</v>
      </c>
      <c r="CU63" s="200">
        <f>入力_北海道投入係数表!CU63</f>
        <v>0</v>
      </c>
      <c r="CV63" s="200">
        <f>入力_北海道投入係数表!CV63</f>
        <v>0</v>
      </c>
      <c r="CW63" s="200">
        <f>入力_北海道投入係数表!CW63</f>
        <v>0</v>
      </c>
      <c r="CX63" s="200">
        <f>入力_北海道投入係数表!CX63</f>
        <v>0</v>
      </c>
      <c r="CY63" s="200">
        <f>入力_北海道投入係数表!CY63</f>
        <v>0</v>
      </c>
      <c r="CZ63" s="200">
        <f>入力_北海道投入係数表!CZ63</f>
        <v>0</v>
      </c>
      <c r="DA63" s="200">
        <f>入力_北海道投入係数表!DA63</f>
        <v>0</v>
      </c>
      <c r="DB63" s="200">
        <f>入力_北海道投入係数表!DB63</f>
        <v>0</v>
      </c>
      <c r="DC63" s="200">
        <f>入力_北海道投入係数表!DC63</f>
        <v>0</v>
      </c>
      <c r="DD63" s="200" t="str">
        <f>入力_北海道投入係数表!DD63</f>
        <v>-</v>
      </c>
      <c r="DE63" s="200" t="str">
        <f>入力_北海道投入係数表!DE63</f>
        <v>-</v>
      </c>
      <c r="DF63" s="200" t="str">
        <f>入力_北海道投入係数表!DF63</f>
        <v>-</v>
      </c>
      <c r="DG63" s="200" t="str">
        <f>入力_北海道投入係数表!DG63</f>
        <v>-</v>
      </c>
      <c r="DH63" s="200" t="str">
        <f>入力_北海道投入係数表!DH63</f>
        <v>-</v>
      </c>
      <c r="DI63" s="200" t="str">
        <f>入力_北海道投入係数表!DI63</f>
        <v>-</v>
      </c>
      <c r="DJ63" s="200" t="str">
        <f>入力_北海道投入係数表!DJ63</f>
        <v>-</v>
      </c>
      <c r="DK63" s="200" t="str">
        <f>入力_北海道投入係数表!DK63</f>
        <v>-</v>
      </c>
      <c r="DL63" s="200" t="str">
        <f>入力_北海道投入係数表!DL63</f>
        <v>-</v>
      </c>
      <c r="DM63" s="200" t="str">
        <f>入力_北海道投入係数表!DM63</f>
        <v>-</v>
      </c>
      <c r="DN63" s="200" t="str">
        <f>入力_北海道投入係数表!DN63</f>
        <v>-</v>
      </c>
      <c r="DO63" s="200" t="str">
        <f>入力_北海道投入係数表!DO63</f>
        <v>-</v>
      </c>
      <c r="DP63" s="200" t="str">
        <f>入力_北海道投入係数表!DP63</f>
        <v>-</v>
      </c>
      <c r="DQ63" s="200" t="str">
        <f>入力_北海道投入係数表!DQ63</f>
        <v>-</v>
      </c>
      <c r="DR63" s="200" t="str">
        <f>入力_北海道投入係数表!DR63</f>
        <v>-</v>
      </c>
      <c r="DS63" s="200" t="str">
        <f>入力_北海道投入係数表!DS63</f>
        <v>-</v>
      </c>
      <c r="DT63" s="244">
        <f>入力_北海道投入係数表!DT63</f>
        <v>0</v>
      </c>
      <c r="DU63"/>
      <c r="DV63"/>
    </row>
    <row r="64" spans="2:126" s="22" customFormat="1" x14ac:dyDescent="0.25">
      <c r="B64" s="53">
        <v>61</v>
      </c>
      <c r="C64" s="360" t="str">
        <v>建設補修</v>
      </c>
      <c r="D64" s="193">
        <f>入力_北海道投入係数表!D64</f>
        <v>3.7841702184755561E-3</v>
      </c>
      <c r="E64" s="194">
        <f>入力_北海道投入係数表!E64</f>
        <v>1.1110618150934547E-2</v>
      </c>
      <c r="F64" s="194">
        <f>入力_北海道投入係数表!F64</f>
        <v>1.613779763275457E-3</v>
      </c>
      <c r="G64" s="194">
        <f>入力_北海道投入係数表!G64</f>
        <v>1.9447018314515483E-3</v>
      </c>
      <c r="H64" s="194">
        <f>入力_北海道投入係数表!H64</f>
        <v>2.5549255082900325E-3</v>
      </c>
      <c r="I64" s="194">
        <f>入力_北海道投入係数表!I64</f>
        <v>4.7739279879484839E-4</v>
      </c>
      <c r="J64" s="194">
        <f>入力_北海道投入係数表!J64</f>
        <v>7.8386624662019691E-3</v>
      </c>
      <c r="K64" s="194">
        <f>入力_北海道投入係数表!K64</f>
        <v>5.5468319840120727E-3</v>
      </c>
      <c r="L64" s="194">
        <f>入力_北海道投入係数表!L64</f>
        <v>1.8882747509551042E-3</v>
      </c>
      <c r="M64" s="194">
        <f>入力_北海道投入係数表!M64</f>
        <v>3.6472263711834381E-4</v>
      </c>
      <c r="N64" s="194">
        <f>入力_北海道投入係数表!N64</f>
        <v>6.3610878939621444E-4</v>
      </c>
      <c r="O64" s="194">
        <f>入力_北海道投入係数表!O64</f>
        <v>8.4718534657073758E-4</v>
      </c>
      <c r="P64" s="194">
        <f>入力_北海道投入係数表!P64</f>
        <v>8.3966236734281581E-4</v>
      </c>
      <c r="Q64" s="194">
        <f>入力_北海道投入係数表!Q64</f>
        <v>3.3921597620269461E-4</v>
      </c>
      <c r="R64" s="194">
        <f>入力_北海道投入係数表!R64</f>
        <v>8.1201786439301666E-3</v>
      </c>
      <c r="S64" s="194">
        <f>入力_北海道投入係数表!S64</f>
        <v>4.9833887043189366E-3</v>
      </c>
      <c r="T64" s="194">
        <f>入力_北海道投入係数表!T64</f>
        <v>1.2882685506568528E-3</v>
      </c>
      <c r="U64" s="194">
        <f>入力_北海道投入係数表!U64</f>
        <v>4.7007120605251449E-3</v>
      </c>
      <c r="V64" s="194">
        <f>入力_北海道投入係数表!V64</f>
        <v>5.3018253427251378E-3</v>
      </c>
      <c r="W64" s="194">
        <f>入力_北海道投入係数表!W64</f>
        <v>4.7798111473218016E-3</v>
      </c>
      <c r="X64" s="194">
        <f>入力_北海道投入係数表!X64</f>
        <v>2.4438749765012023E-3</v>
      </c>
      <c r="Y64" s="194">
        <f>入力_北海道投入係数表!Y64</f>
        <v>9.7982098405804768E-4</v>
      </c>
      <c r="Z64" s="194">
        <f>入力_北海道投入係数表!Z64</f>
        <v>4.2188805346700083E-3</v>
      </c>
      <c r="AA64" s="194">
        <f>入力_北海道投入係数表!AA64</f>
        <v>2.4296505720722713E-3</v>
      </c>
      <c r="AB64" s="194">
        <f>入力_北海道投入係数表!AB64</f>
        <v>1.7400514449992435E-3</v>
      </c>
      <c r="AC64" s="194">
        <f>入力_北海道投入係数表!AC64</f>
        <v>3.0918727915194345E-3</v>
      </c>
      <c r="AD64" s="194">
        <f>入力_北海道投入係数表!AD64</f>
        <v>4.0459627569903306E-4</v>
      </c>
      <c r="AE64" s="194">
        <f>入力_北海道投入係数表!AE64</f>
        <v>5.0418778928807582E-3</v>
      </c>
      <c r="AF64" s="194">
        <f>入力_北海道投入係数表!AF64</f>
        <v>2.8205684530266868E-3</v>
      </c>
      <c r="AG64" s="194">
        <f>入力_北海道投入係数表!AG64</f>
        <v>2.0459195271652648E-3</v>
      </c>
      <c r="AH64" s="194">
        <f>入力_北海道投入係数表!AH64</f>
        <v>3.0838239416876925E-3</v>
      </c>
      <c r="AI64" s="194">
        <f>入力_北海道投入係数表!AI64</f>
        <v>7.0083704989344639E-3</v>
      </c>
      <c r="AJ64" s="194">
        <f>入力_北海道投入係数表!AJ64</f>
        <v>5.1080550098231824E-3</v>
      </c>
      <c r="AK64" s="194">
        <f>入力_北海道投入係数表!AK64</f>
        <v>7.4141048824593126E-3</v>
      </c>
      <c r="AL64" s="194">
        <f>入力_北海道投入係数表!AL64</f>
        <v>6.6822776857616084E-3</v>
      </c>
      <c r="AM64" s="194">
        <f>入力_北海道投入係数表!AM64</f>
        <v>3.3902154165585258E-3</v>
      </c>
      <c r="AN64" s="194">
        <f>入力_北海道投入係数表!AN64</f>
        <v>1.290097629009763E-2</v>
      </c>
      <c r="AO64" s="194">
        <f>入力_北海道投入係数表!AO64</f>
        <v>3.2041297672555737E-3</v>
      </c>
      <c r="AP64" s="194">
        <f>入力_北海道投入係数表!AP64</f>
        <v>8.6455331412103754E-3</v>
      </c>
      <c r="AQ64" s="194">
        <f>入力_北海道投入係数表!AQ64</f>
        <v>5.0939876596355288E-3</v>
      </c>
      <c r="AR64" s="194">
        <f>入力_北海道投入係数表!AR64</f>
        <v>6.4349946375044688E-3</v>
      </c>
      <c r="AS64" s="194">
        <f>入力_北海道投入係数表!AS64</f>
        <v>4.1515232101173062E-3</v>
      </c>
      <c r="AT64" s="194">
        <f>入力_北海道投入係数表!AT64</f>
        <v>3.519339447057629E-3</v>
      </c>
      <c r="AU64" s="194">
        <f>入力_北海道投入係数表!AU64</f>
        <v>3.8459546255050245E-3</v>
      </c>
      <c r="AV64" s="194">
        <f>入力_北海道投入係数表!AV64</f>
        <v>3.4478355254756736E-3</v>
      </c>
      <c r="AW64" s="194">
        <f>入力_北海道投入係数表!AW64</f>
        <v>2.0658139098136594E-3</v>
      </c>
      <c r="AX64" s="194">
        <f>入力_北海道投入係数表!AX64</f>
        <v>9.8908678836252557E-3</v>
      </c>
      <c r="AY64" s="194">
        <f>入力_北海道投入係数表!AY64</f>
        <v>2.7352708952137457E-3</v>
      </c>
      <c r="AZ64" s="194">
        <f>入力_北海道投入係数表!AZ64</f>
        <v>1.7193947730398899E-3</v>
      </c>
      <c r="BA64" s="194">
        <f>入力_北海道投入係数表!BA64</f>
        <v>2.2758306781975419E-3</v>
      </c>
      <c r="BB64" s="194">
        <f>入力_北海道投入係数表!BB64</f>
        <v>5.6116722783389446E-3</v>
      </c>
      <c r="BC64" s="194">
        <f>入力_北海道投入係数表!BC64</f>
        <v>9.959626032106407E-4</v>
      </c>
      <c r="BD64" s="194">
        <f>入力_北海道投入係数表!BD64</f>
        <v>2.1805494984736152E-3</v>
      </c>
      <c r="BE64" s="194">
        <f>入力_北海道投入係数表!BE64</f>
        <v>1.942200124300808E-3</v>
      </c>
      <c r="BF64" s="194">
        <f>入力_北海道投入係数表!BF64</f>
        <v>7.367111238887566E-4</v>
      </c>
      <c r="BG64" s="194">
        <f>入力_北海道投入係数表!BG64</f>
        <v>1.2449358541525995E-3</v>
      </c>
      <c r="BH64" s="194">
        <f>入力_北海道投入係数表!BH64</f>
        <v>2.827648984176786E-3</v>
      </c>
      <c r="BI64" s="194">
        <f>入力_北海道投入係数表!BI64</f>
        <v>3.0641616886935528E-3</v>
      </c>
      <c r="BJ64" s="194">
        <f>入力_北海道投入係数表!BJ64</f>
        <v>3.0022653456699148E-4</v>
      </c>
      <c r="BK64" s="194">
        <f>入力_北海道投入係数表!BK64</f>
        <v>1.1716038948098978E-3</v>
      </c>
      <c r="BL64" s="194">
        <f>入力_北海道投入係数表!BL64</f>
        <v>8.8601638211202778E-4</v>
      </c>
      <c r="BM64" s="194">
        <f>入力_北海道投入係数表!BM64</f>
        <v>8.6595229157424155E-4</v>
      </c>
      <c r="BN64" s="194">
        <f>入力_北海道投入係数表!BN64</f>
        <v>6.5734679689704776E-4</v>
      </c>
      <c r="BO64" s="194">
        <f>入力_北海道投入係数表!BO64</f>
        <v>1.9879965290497091E-2</v>
      </c>
      <c r="BP64" s="194">
        <f>入力_北海道投入係数表!BP64</f>
        <v>3.9999016921243101E-2</v>
      </c>
      <c r="BQ64" s="194">
        <f>入力_北海道投入係数表!BQ64</f>
        <v>6.0671974970118822E-2</v>
      </c>
      <c r="BR64" s="194">
        <f>入力_北海道投入係数表!BR64</f>
        <v>3.0477480528276328E-3</v>
      </c>
      <c r="BS64" s="194">
        <f>入力_北海道投入係数表!BS64</f>
        <v>6.235097038013216E-3</v>
      </c>
      <c r="BT64" s="194">
        <f>入力_北海道投入係数表!BT64</f>
        <v>4.5942284032330907E-3</v>
      </c>
      <c r="BU64" s="194">
        <f>入力_北海道投入係数表!BU64</f>
        <v>1.4403170795124072E-2</v>
      </c>
      <c r="BV64" s="194">
        <f>入力_北海道投入係数表!BV64</f>
        <v>2.3238849108600846E-2</v>
      </c>
      <c r="BW64" s="194">
        <f>入力_北海道投入係数表!BW64</f>
        <v>5.4699869072004026E-2</v>
      </c>
      <c r="BX64" s="194">
        <f>入力_北海道投入係数表!BX64</f>
        <v>2.9169061196823012E-2</v>
      </c>
      <c r="BY64" s="194">
        <f>入力_北海道投入係数表!BY64</f>
        <v>1.9688075092271786E-3</v>
      </c>
      <c r="BZ64" s="194">
        <f>入力_北海道投入係数表!BZ64</f>
        <v>3.9874483945368704E-3</v>
      </c>
      <c r="CA64" s="194">
        <f>入力_北海道投入係数表!CA64</f>
        <v>1.1797056915181969E-4</v>
      </c>
      <c r="CB64" s="194">
        <f>入力_北海道投入係数表!CB64</f>
        <v>6.9641924438511981E-3</v>
      </c>
      <c r="CC64" s="194">
        <f>入力_北海道投入係数表!CC64</f>
        <v>1.4760502049180328E-2</v>
      </c>
      <c r="CD64" s="194">
        <f>入力_北海道投入係数表!CD64</f>
        <v>1.4689549773605324E-2</v>
      </c>
      <c r="CE64" s="194">
        <f>入力_北海道投入係数表!CE64</f>
        <v>2.7539528128682211E-3</v>
      </c>
      <c r="CF64" s="194">
        <f>入力_北海道投入係数表!CF64</f>
        <v>6.7483541147879455E-3</v>
      </c>
      <c r="CG64" s="194">
        <f>入力_北海道投入係数表!CG64</f>
        <v>1.1510666422237874E-2</v>
      </c>
      <c r="CH64" s="194">
        <f>入力_北海道投入係数表!CH64</f>
        <v>1.086566697795974E-3</v>
      </c>
      <c r="CI64" s="194">
        <f>入力_北海道投入係数表!CI64</f>
        <v>1.3933599192812184E-2</v>
      </c>
      <c r="CJ64" s="194">
        <f>入力_北海道投入係数表!CJ64</f>
        <v>5.0852256034699186E-3</v>
      </c>
      <c r="CK64" s="194">
        <f>入力_北海道投入係数表!CK64</f>
        <v>5.7589982876107343E-3</v>
      </c>
      <c r="CL64" s="194">
        <f>入力_北海道投入係数表!CL64</f>
        <v>9.6070134454766705E-3</v>
      </c>
      <c r="CM64" s="194">
        <f>入力_北海道投入係数表!CM64</f>
        <v>4.6736464537890984E-3</v>
      </c>
      <c r="CN64" s="194">
        <f>入力_北海道投入係数表!CN64</f>
        <v>4.4015893991116986E-3</v>
      </c>
      <c r="CO64" s="194">
        <f>入力_北海道投入係数表!CO64</f>
        <v>2.2119349691119079E-3</v>
      </c>
      <c r="CP64" s="194">
        <f>入力_北海道投入係数表!CP64</f>
        <v>4.3743420336152753E-3</v>
      </c>
      <c r="CQ64" s="194">
        <f>入力_北海道投入係数表!CQ64</f>
        <v>2.2901909402339325E-3</v>
      </c>
      <c r="CR64" s="194">
        <f>入力_北海道投入係数表!CR64</f>
        <v>3.2079769488666662E-3</v>
      </c>
      <c r="CS64" s="194">
        <f>入力_北海道投入係数表!CS64</f>
        <v>1.7895243994769082E-3</v>
      </c>
      <c r="CT64" s="194">
        <f>入力_北海道投入係数表!CT64</f>
        <v>4.9115913555992138E-4</v>
      </c>
      <c r="CU64" s="194">
        <f>入力_北海道投入係数表!CU64</f>
        <v>1.1489067894131185E-3</v>
      </c>
      <c r="CV64" s="194">
        <f>入力_北海道投入係数表!CV64</f>
        <v>3.229933194496938E-3</v>
      </c>
      <c r="CW64" s="194">
        <f>入力_北海道投入係数表!CW64</f>
        <v>2.7834377122475428E-3</v>
      </c>
      <c r="CX64" s="194">
        <f>入力_北海道投入係数表!CX64</f>
        <v>2.8154391763197287E-3</v>
      </c>
      <c r="CY64" s="194">
        <f>入力_北海道投入係数表!CY64</f>
        <v>3.8687205303648033E-3</v>
      </c>
      <c r="CZ64" s="194">
        <f>入力_北海道投入係数表!CZ64</f>
        <v>6.6589713223499779E-3</v>
      </c>
      <c r="DA64" s="194">
        <f>入力_北海道投入係数表!DA64</f>
        <v>4.6821161346631149E-3</v>
      </c>
      <c r="DB64" s="194">
        <f>入力_北海道投入係数表!DB64</f>
        <v>0</v>
      </c>
      <c r="DC64" s="194">
        <f>入力_北海道投入係数表!DC64</f>
        <v>8.2718022887011237E-4</v>
      </c>
      <c r="DD64" s="194" t="str">
        <f>入力_北海道投入係数表!DD64</f>
        <v>-</v>
      </c>
      <c r="DE64" s="194" t="str">
        <f>入力_北海道投入係数表!DE64</f>
        <v>-</v>
      </c>
      <c r="DF64" s="194" t="str">
        <f>入力_北海道投入係数表!DF64</f>
        <v>-</v>
      </c>
      <c r="DG64" s="194" t="str">
        <f>入力_北海道投入係数表!DG64</f>
        <v>-</v>
      </c>
      <c r="DH64" s="194" t="str">
        <f>入力_北海道投入係数表!DH64</f>
        <v>-</v>
      </c>
      <c r="DI64" s="194" t="str">
        <f>入力_北海道投入係数表!DI64</f>
        <v>-</v>
      </c>
      <c r="DJ64" s="194" t="str">
        <f>入力_北海道投入係数表!DJ64</f>
        <v>-</v>
      </c>
      <c r="DK64" s="194" t="str">
        <f>入力_北海道投入係数表!DK64</f>
        <v>-</v>
      </c>
      <c r="DL64" s="194" t="str">
        <f>入力_北海道投入係数表!DL64</f>
        <v>-</v>
      </c>
      <c r="DM64" s="194" t="str">
        <f>入力_北海道投入係数表!DM64</f>
        <v>-</v>
      </c>
      <c r="DN64" s="194" t="str">
        <f>入力_北海道投入係数表!DN64</f>
        <v>-</v>
      </c>
      <c r="DO64" s="194" t="str">
        <f>入力_北海道投入係数表!DO64</f>
        <v>-</v>
      </c>
      <c r="DP64" s="194" t="str">
        <f>入力_北海道投入係数表!DP64</f>
        <v>-</v>
      </c>
      <c r="DQ64" s="194" t="str">
        <f>入力_北海道投入係数表!DQ64</f>
        <v>-</v>
      </c>
      <c r="DR64" s="194" t="str">
        <f>入力_北海道投入係数表!DR64</f>
        <v>-</v>
      </c>
      <c r="DS64" s="194" t="str">
        <f>入力_北海道投入係数表!DS64</f>
        <v>-</v>
      </c>
      <c r="DT64" s="242">
        <f>入力_北海道投入係数表!DT64</f>
        <v>8.1317287197134186E-3</v>
      </c>
      <c r="DU64"/>
      <c r="DV64"/>
    </row>
    <row r="65" spans="2:126" s="22" customFormat="1" x14ac:dyDescent="0.25">
      <c r="B65" s="53">
        <v>62</v>
      </c>
      <c r="C65" s="360" t="str">
        <v>公共事業</v>
      </c>
      <c r="D65" s="193">
        <f>入力_北海道投入係数表!D65</f>
        <v>0</v>
      </c>
      <c r="E65" s="194">
        <f>入力_北海道投入係数表!E65</f>
        <v>0</v>
      </c>
      <c r="F65" s="194">
        <f>入力_北海道投入係数表!F65</f>
        <v>0</v>
      </c>
      <c r="G65" s="194">
        <f>入力_北海道投入係数表!G65</f>
        <v>0</v>
      </c>
      <c r="H65" s="194">
        <f>入力_北海道投入係数表!H65</f>
        <v>0</v>
      </c>
      <c r="I65" s="194">
        <f>入力_北海道投入係数表!I65</f>
        <v>0</v>
      </c>
      <c r="J65" s="194">
        <f>入力_北海道投入係数表!J65</f>
        <v>0</v>
      </c>
      <c r="K65" s="194">
        <f>入力_北海道投入係数表!K65</f>
        <v>0</v>
      </c>
      <c r="L65" s="194">
        <f>入力_北海道投入係数表!L65</f>
        <v>0</v>
      </c>
      <c r="M65" s="194">
        <f>入力_北海道投入係数表!M65</f>
        <v>0</v>
      </c>
      <c r="N65" s="194">
        <f>入力_北海道投入係数表!N65</f>
        <v>0</v>
      </c>
      <c r="O65" s="194">
        <f>入力_北海道投入係数表!O65</f>
        <v>0</v>
      </c>
      <c r="P65" s="194">
        <f>入力_北海道投入係数表!P65</f>
        <v>0</v>
      </c>
      <c r="Q65" s="194">
        <f>入力_北海道投入係数表!Q65</f>
        <v>0</v>
      </c>
      <c r="R65" s="194">
        <f>入力_北海道投入係数表!R65</f>
        <v>0</v>
      </c>
      <c r="S65" s="194">
        <f>入力_北海道投入係数表!S65</f>
        <v>0</v>
      </c>
      <c r="T65" s="194">
        <f>入力_北海道投入係数表!T65</f>
        <v>0</v>
      </c>
      <c r="U65" s="194">
        <f>入力_北海道投入係数表!U65</f>
        <v>0</v>
      </c>
      <c r="V65" s="194">
        <f>入力_北海道投入係数表!V65</f>
        <v>0</v>
      </c>
      <c r="W65" s="194">
        <f>入力_北海道投入係数表!W65</f>
        <v>0</v>
      </c>
      <c r="X65" s="194">
        <f>入力_北海道投入係数表!X65</f>
        <v>0</v>
      </c>
      <c r="Y65" s="194">
        <f>入力_北海道投入係数表!Y65</f>
        <v>0</v>
      </c>
      <c r="Z65" s="194">
        <f>入力_北海道投入係数表!Z65</f>
        <v>0</v>
      </c>
      <c r="AA65" s="194">
        <f>入力_北海道投入係数表!AA65</f>
        <v>0</v>
      </c>
      <c r="AB65" s="194">
        <f>入力_北海道投入係数表!AB65</f>
        <v>0</v>
      </c>
      <c r="AC65" s="194">
        <f>入力_北海道投入係数表!AC65</f>
        <v>0</v>
      </c>
      <c r="AD65" s="194">
        <f>入力_北海道投入係数表!AD65</f>
        <v>0</v>
      </c>
      <c r="AE65" s="194">
        <f>入力_北海道投入係数表!AE65</f>
        <v>0</v>
      </c>
      <c r="AF65" s="194">
        <f>入力_北海道投入係数表!AF65</f>
        <v>0</v>
      </c>
      <c r="AG65" s="194">
        <f>入力_北海道投入係数表!AG65</f>
        <v>0</v>
      </c>
      <c r="AH65" s="194">
        <f>入力_北海道投入係数表!AH65</f>
        <v>0</v>
      </c>
      <c r="AI65" s="194">
        <f>入力_北海道投入係数表!AI65</f>
        <v>0</v>
      </c>
      <c r="AJ65" s="194">
        <f>入力_北海道投入係数表!AJ65</f>
        <v>0</v>
      </c>
      <c r="AK65" s="194">
        <f>入力_北海道投入係数表!AK65</f>
        <v>0</v>
      </c>
      <c r="AL65" s="194">
        <f>入力_北海道投入係数表!AL65</f>
        <v>0</v>
      </c>
      <c r="AM65" s="194">
        <f>入力_北海道投入係数表!AM65</f>
        <v>0</v>
      </c>
      <c r="AN65" s="194">
        <f>入力_北海道投入係数表!AN65</f>
        <v>0</v>
      </c>
      <c r="AO65" s="194">
        <f>入力_北海道投入係数表!AO65</f>
        <v>0</v>
      </c>
      <c r="AP65" s="194">
        <f>入力_北海道投入係数表!AP65</f>
        <v>0</v>
      </c>
      <c r="AQ65" s="194">
        <f>入力_北海道投入係数表!AQ65</f>
        <v>0</v>
      </c>
      <c r="AR65" s="194">
        <f>入力_北海道投入係数表!AR65</f>
        <v>0</v>
      </c>
      <c r="AS65" s="194">
        <f>入力_北海道投入係数表!AS65</f>
        <v>0</v>
      </c>
      <c r="AT65" s="194">
        <f>入力_北海道投入係数表!AT65</f>
        <v>0</v>
      </c>
      <c r="AU65" s="194">
        <f>入力_北海道投入係数表!AU65</f>
        <v>0</v>
      </c>
      <c r="AV65" s="194">
        <f>入力_北海道投入係数表!AV65</f>
        <v>0</v>
      </c>
      <c r="AW65" s="194">
        <f>入力_北海道投入係数表!AW65</f>
        <v>0</v>
      </c>
      <c r="AX65" s="194">
        <f>入力_北海道投入係数表!AX65</f>
        <v>0</v>
      </c>
      <c r="AY65" s="194">
        <f>入力_北海道投入係数表!AY65</f>
        <v>0</v>
      </c>
      <c r="AZ65" s="194">
        <f>入力_北海道投入係数表!AZ65</f>
        <v>0</v>
      </c>
      <c r="BA65" s="194">
        <f>入力_北海道投入係数表!BA65</f>
        <v>0</v>
      </c>
      <c r="BB65" s="194">
        <f>入力_北海道投入係数表!BB65</f>
        <v>0</v>
      </c>
      <c r="BC65" s="194">
        <f>入力_北海道投入係数表!BC65</f>
        <v>0</v>
      </c>
      <c r="BD65" s="194">
        <f>入力_北海道投入係数表!BD65</f>
        <v>0</v>
      </c>
      <c r="BE65" s="194">
        <f>入力_北海道投入係数表!BE65</f>
        <v>0</v>
      </c>
      <c r="BF65" s="194">
        <f>入力_北海道投入係数表!BF65</f>
        <v>0</v>
      </c>
      <c r="BG65" s="194">
        <f>入力_北海道投入係数表!BG65</f>
        <v>0</v>
      </c>
      <c r="BH65" s="194">
        <f>入力_北海道投入係数表!BH65</f>
        <v>0</v>
      </c>
      <c r="BI65" s="194">
        <f>入力_北海道投入係数表!BI65</f>
        <v>0</v>
      </c>
      <c r="BJ65" s="194">
        <f>入力_北海道投入係数表!BJ65</f>
        <v>0</v>
      </c>
      <c r="BK65" s="194">
        <f>入力_北海道投入係数表!BK65</f>
        <v>0</v>
      </c>
      <c r="BL65" s="194">
        <f>入力_北海道投入係数表!BL65</f>
        <v>0</v>
      </c>
      <c r="BM65" s="194">
        <f>入力_北海道投入係数表!BM65</f>
        <v>0</v>
      </c>
      <c r="BN65" s="194">
        <f>入力_北海道投入係数表!BN65</f>
        <v>0</v>
      </c>
      <c r="BO65" s="194">
        <f>入力_北海道投入係数表!BO65</f>
        <v>0</v>
      </c>
      <c r="BP65" s="194">
        <f>入力_北海道投入係数表!BP65</f>
        <v>0</v>
      </c>
      <c r="BQ65" s="194">
        <f>入力_北海道投入係数表!BQ65</f>
        <v>0</v>
      </c>
      <c r="BR65" s="194">
        <f>入力_北海道投入係数表!BR65</f>
        <v>0</v>
      </c>
      <c r="BS65" s="194">
        <f>入力_北海道投入係数表!BS65</f>
        <v>0</v>
      </c>
      <c r="BT65" s="194">
        <f>入力_北海道投入係数表!BT65</f>
        <v>0</v>
      </c>
      <c r="BU65" s="194">
        <f>入力_北海道投入係数表!BU65</f>
        <v>0</v>
      </c>
      <c r="BV65" s="194">
        <f>入力_北海道投入係数表!BV65</f>
        <v>0</v>
      </c>
      <c r="BW65" s="194">
        <f>入力_北海道投入係数表!BW65</f>
        <v>0</v>
      </c>
      <c r="BX65" s="194">
        <f>入力_北海道投入係数表!BX65</f>
        <v>0</v>
      </c>
      <c r="BY65" s="194">
        <f>入力_北海道投入係数表!BY65</f>
        <v>0</v>
      </c>
      <c r="BZ65" s="194">
        <f>入力_北海道投入係数表!BZ65</f>
        <v>0</v>
      </c>
      <c r="CA65" s="194">
        <f>入力_北海道投入係数表!CA65</f>
        <v>0</v>
      </c>
      <c r="CB65" s="194">
        <f>入力_北海道投入係数表!CB65</f>
        <v>0</v>
      </c>
      <c r="CC65" s="194">
        <f>入力_北海道投入係数表!CC65</f>
        <v>0</v>
      </c>
      <c r="CD65" s="194">
        <f>入力_北海道投入係数表!CD65</f>
        <v>0</v>
      </c>
      <c r="CE65" s="194">
        <f>入力_北海道投入係数表!CE65</f>
        <v>0</v>
      </c>
      <c r="CF65" s="194">
        <f>入力_北海道投入係数表!CF65</f>
        <v>0</v>
      </c>
      <c r="CG65" s="194">
        <f>入力_北海道投入係数表!CG65</f>
        <v>0</v>
      </c>
      <c r="CH65" s="194">
        <f>入力_北海道投入係数表!CH65</f>
        <v>0</v>
      </c>
      <c r="CI65" s="194">
        <f>入力_北海道投入係数表!CI65</f>
        <v>0</v>
      </c>
      <c r="CJ65" s="194">
        <f>入力_北海道投入係数表!CJ65</f>
        <v>0</v>
      </c>
      <c r="CK65" s="194">
        <f>入力_北海道投入係数表!CK65</f>
        <v>0</v>
      </c>
      <c r="CL65" s="194">
        <f>入力_北海道投入係数表!CL65</f>
        <v>0</v>
      </c>
      <c r="CM65" s="194">
        <f>入力_北海道投入係数表!CM65</f>
        <v>0</v>
      </c>
      <c r="CN65" s="194">
        <f>入力_北海道投入係数表!CN65</f>
        <v>0</v>
      </c>
      <c r="CO65" s="194">
        <f>入力_北海道投入係数表!CO65</f>
        <v>0</v>
      </c>
      <c r="CP65" s="194">
        <f>入力_北海道投入係数表!CP65</f>
        <v>0</v>
      </c>
      <c r="CQ65" s="194">
        <f>入力_北海道投入係数表!CQ65</f>
        <v>0</v>
      </c>
      <c r="CR65" s="194">
        <f>入力_北海道投入係数表!CR65</f>
        <v>0</v>
      </c>
      <c r="CS65" s="194">
        <f>入力_北海道投入係数表!CS65</f>
        <v>0</v>
      </c>
      <c r="CT65" s="194">
        <f>入力_北海道投入係数表!CT65</f>
        <v>0</v>
      </c>
      <c r="CU65" s="194">
        <f>入力_北海道投入係数表!CU65</f>
        <v>0</v>
      </c>
      <c r="CV65" s="194">
        <f>入力_北海道投入係数表!CV65</f>
        <v>0</v>
      </c>
      <c r="CW65" s="194">
        <f>入力_北海道投入係数表!CW65</f>
        <v>0</v>
      </c>
      <c r="CX65" s="194">
        <f>入力_北海道投入係数表!CX65</f>
        <v>0</v>
      </c>
      <c r="CY65" s="194">
        <f>入力_北海道投入係数表!CY65</f>
        <v>0</v>
      </c>
      <c r="CZ65" s="194">
        <f>入力_北海道投入係数表!CZ65</f>
        <v>0</v>
      </c>
      <c r="DA65" s="194">
        <f>入力_北海道投入係数表!DA65</f>
        <v>0</v>
      </c>
      <c r="DB65" s="194">
        <f>入力_北海道投入係数表!DB65</f>
        <v>0</v>
      </c>
      <c r="DC65" s="194">
        <f>入力_北海道投入係数表!DC65</f>
        <v>0</v>
      </c>
      <c r="DD65" s="194" t="str">
        <f>入力_北海道投入係数表!DD65</f>
        <v>-</v>
      </c>
      <c r="DE65" s="194" t="str">
        <f>入力_北海道投入係数表!DE65</f>
        <v>-</v>
      </c>
      <c r="DF65" s="194" t="str">
        <f>入力_北海道投入係数表!DF65</f>
        <v>-</v>
      </c>
      <c r="DG65" s="194" t="str">
        <f>入力_北海道投入係数表!DG65</f>
        <v>-</v>
      </c>
      <c r="DH65" s="194" t="str">
        <f>入力_北海道投入係数表!DH65</f>
        <v>-</v>
      </c>
      <c r="DI65" s="194" t="str">
        <f>入力_北海道投入係数表!DI65</f>
        <v>-</v>
      </c>
      <c r="DJ65" s="194" t="str">
        <f>入力_北海道投入係数表!DJ65</f>
        <v>-</v>
      </c>
      <c r="DK65" s="194" t="str">
        <f>入力_北海道投入係数表!DK65</f>
        <v>-</v>
      </c>
      <c r="DL65" s="194" t="str">
        <f>入力_北海道投入係数表!DL65</f>
        <v>-</v>
      </c>
      <c r="DM65" s="194" t="str">
        <f>入力_北海道投入係数表!DM65</f>
        <v>-</v>
      </c>
      <c r="DN65" s="194" t="str">
        <f>入力_北海道投入係数表!DN65</f>
        <v>-</v>
      </c>
      <c r="DO65" s="194" t="str">
        <f>入力_北海道投入係数表!DO65</f>
        <v>-</v>
      </c>
      <c r="DP65" s="194" t="str">
        <f>入力_北海道投入係数表!DP65</f>
        <v>-</v>
      </c>
      <c r="DQ65" s="194" t="str">
        <f>入力_北海道投入係数表!DQ65</f>
        <v>-</v>
      </c>
      <c r="DR65" s="194" t="str">
        <f>入力_北海道投入係数表!DR65</f>
        <v>-</v>
      </c>
      <c r="DS65" s="194" t="str">
        <f>入力_北海道投入係数表!DS65</f>
        <v>-</v>
      </c>
      <c r="DT65" s="242">
        <f>入力_北海道投入係数表!DT65</f>
        <v>0</v>
      </c>
      <c r="DU65"/>
      <c r="DV65"/>
    </row>
    <row r="66" spans="2:126" s="22" customFormat="1" x14ac:dyDescent="0.25">
      <c r="B66" s="53">
        <v>63</v>
      </c>
      <c r="C66" s="360" t="str">
        <v>その他の土木建設</v>
      </c>
      <c r="D66" s="193">
        <f>入力_北海道投入係数表!D66</f>
        <v>0</v>
      </c>
      <c r="E66" s="194">
        <f>入力_北海道投入係数表!E66</f>
        <v>0</v>
      </c>
      <c r="F66" s="194">
        <f>入力_北海道投入係数表!F66</f>
        <v>0</v>
      </c>
      <c r="G66" s="194">
        <f>入力_北海道投入係数表!G66</f>
        <v>0</v>
      </c>
      <c r="H66" s="194">
        <f>入力_北海道投入係数表!H66</f>
        <v>0</v>
      </c>
      <c r="I66" s="194">
        <f>入力_北海道投入係数表!I66</f>
        <v>0</v>
      </c>
      <c r="J66" s="194">
        <f>入力_北海道投入係数表!J66</f>
        <v>0</v>
      </c>
      <c r="K66" s="194">
        <f>入力_北海道投入係数表!K66</f>
        <v>0</v>
      </c>
      <c r="L66" s="194">
        <f>入力_北海道投入係数表!L66</f>
        <v>0</v>
      </c>
      <c r="M66" s="194">
        <f>入力_北海道投入係数表!M66</f>
        <v>0</v>
      </c>
      <c r="N66" s="194">
        <f>入力_北海道投入係数表!N66</f>
        <v>0</v>
      </c>
      <c r="O66" s="194">
        <f>入力_北海道投入係数表!O66</f>
        <v>0</v>
      </c>
      <c r="P66" s="194">
        <f>入力_北海道投入係数表!P66</f>
        <v>0</v>
      </c>
      <c r="Q66" s="194">
        <f>入力_北海道投入係数表!Q66</f>
        <v>0</v>
      </c>
      <c r="R66" s="194">
        <f>入力_北海道投入係数表!R66</f>
        <v>0</v>
      </c>
      <c r="S66" s="194">
        <f>入力_北海道投入係数表!S66</f>
        <v>0</v>
      </c>
      <c r="T66" s="194">
        <f>入力_北海道投入係数表!T66</f>
        <v>0</v>
      </c>
      <c r="U66" s="194">
        <f>入力_北海道投入係数表!U66</f>
        <v>0</v>
      </c>
      <c r="V66" s="194">
        <f>入力_北海道投入係数表!V66</f>
        <v>0</v>
      </c>
      <c r="W66" s="194">
        <f>入力_北海道投入係数表!W66</f>
        <v>0</v>
      </c>
      <c r="X66" s="194">
        <f>入力_北海道投入係数表!X66</f>
        <v>0</v>
      </c>
      <c r="Y66" s="194">
        <f>入力_北海道投入係数表!Y66</f>
        <v>0</v>
      </c>
      <c r="Z66" s="194">
        <f>入力_北海道投入係数表!Z66</f>
        <v>0</v>
      </c>
      <c r="AA66" s="194">
        <f>入力_北海道投入係数表!AA66</f>
        <v>0</v>
      </c>
      <c r="AB66" s="194">
        <f>入力_北海道投入係数表!AB66</f>
        <v>0</v>
      </c>
      <c r="AC66" s="194">
        <f>入力_北海道投入係数表!AC66</f>
        <v>0</v>
      </c>
      <c r="AD66" s="194">
        <f>入力_北海道投入係数表!AD66</f>
        <v>0</v>
      </c>
      <c r="AE66" s="194">
        <f>入力_北海道投入係数表!AE66</f>
        <v>0</v>
      </c>
      <c r="AF66" s="194">
        <f>入力_北海道投入係数表!AF66</f>
        <v>0</v>
      </c>
      <c r="AG66" s="194">
        <f>入力_北海道投入係数表!AG66</f>
        <v>0</v>
      </c>
      <c r="AH66" s="194">
        <f>入力_北海道投入係数表!AH66</f>
        <v>0</v>
      </c>
      <c r="AI66" s="194">
        <f>入力_北海道投入係数表!AI66</f>
        <v>0</v>
      </c>
      <c r="AJ66" s="194">
        <f>入力_北海道投入係数表!AJ66</f>
        <v>0</v>
      </c>
      <c r="AK66" s="194">
        <f>入力_北海道投入係数表!AK66</f>
        <v>0</v>
      </c>
      <c r="AL66" s="194">
        <f>入力_北海道投入係数表!AL66</f>
        <v>0</v>
      </c>
      <c r="AM66" s="194">
        <f>入力_北海道投入係数表!AM66</f>
        <v>0</v>
      </c>
      <c r="AN66" s="194">
        <f>入力_北海道投入係数表!AN66</f>
        <v>0</v>
      </c>
      <c r="AO66" s="194">
        <f>入力_北海道投入係数表!AO66</f>
        <v>0</v>
      </c>
      <c r="AP66" s="194">
        <f>入力_北海道投入係数表!AP66</f>
        <v>0</v>
      </c>
      <c r="AQ66" s="194">
        <f>入力_北海道投入係数表!AQ66</f>
        <v>0</v>
      </c>
      <c r="AR66" s="194">
        <f>入力_北海道投入係数表!AR66</f>
        <v>0</v>
      </c>
      <c r="AS66" s="194">
        <f>入力_北海道投入係数表!AS66</f>
        <v>0</v>
      </c>
      <c r="AT66" s="194">
        <f>入力_北海道投入係数表!AT66</f>
        <v>0</v>
      </c>
      <c r="AU66" s="194">
        <f>入力_北海道投入係数表!AU66</f>
        <v>0</v>
      </c>
      <c r="AV66" s="194">
        <f>入力_北海道投入係数表!AV66</f>
        <v>0</v>
      </c>
      <c r="AW66" s="194">
        <f>入力_北海道投入係数表!AW66</f>
        <v>0</v>
      </c>
      <c r="AX66" s="194">
        <f>入力_北海道投入係数表!AX66</f>
        <v>0</v>
      </c>
      <c r="AY66" s="194">
        <f>入力_北海道投入係数表!AY66</f>
        <v>0</v>
      </c>
      <c r="AZ66" s="194">
        <f>入力_北海道投入係数表!AZ66</f>
        <v>0</v>
      </c>
      <c r="BA66" s="194">
        <f>入力_北海道投入係数表!BA66</f>
        <v>0</v>
      </c>
      <c r="BB66" s="194">
        <f>入力_北海道投入係数表!BB66</f>
        <v>0</v>
      </c>
      <c r="BC66" s="194">
        <f>入力_北海道投入係数表!BC66</f>
        <v>0</v>
      </c>
      <c r="BD66" s="194">
        <f>入力_北海道投入係数表!BD66</f>
        <v>0</v>
      </c>
      <c r="BE66" s="194">
        <f>入力_北海道投入係数表!BE66</f>
        <v>0</v>
      </c>
      <c r="BF66" s="194">
        <f>入力_北海道投入係数表!BF66</f>
        <v>0</v>
      </c>
      <c r="BG66" s="194">
        <f>入力_北海道投入係数表!BG66</f>
        <v>0</v>
      </c>
      <c r="BH66" s="194">
        <f>入力_北海道投入係数表!BH66</f>
        <v>0</v>
      </c>
      <c r="BI66" s="194">
        <f>入力_北海道投入係数表!BI66</f>
        <v>0</v>
      </c>
      <c r="BJ66" s="194">
        <f>入力_北海道投入係数表!BJ66</f>
        <v>0</v>
      </c>
      <c r="BK66" s="194">
        <f>入力_北海道投入係数表!BK66</f>
        <v>0</v>
      </c>
      <c r="BL66" s="194">
        <f>入力_北海道投入係数表!BL66</f>
        <v>0</v>
      </c>
      <c r="BM66" s="194">
        <f>入力_北海道投入係数表!BM66</f>
        <v>0</v>
      </c>
      <c r="BN66" s="194">
        <f>入力_北海道投入係数表!BN66</f>
        <v>0</v>
      </c>
      <c r="BO66" s="194">
        <f>入力_北海道投入係数表!BO66</f>
        <v>0</v>
      </c>
      <c r="BP66" s="194">
        <f>入力_北海道投入係数表!BP66</f>
        <v>0</v>
      </c>
      <c r="BQ66" s="194">
        <f>入力_北海道投入係数表!BQ66</f>
        <v>0</v>
      </c>
      <c r="BR66" s="194">
        <f>入力_北海道投入係数表!BR66</f>
        <v>0</v>
      </c>
      <c r="BS66" s="194">
        <f>入力_北海道投入係数表!BS66</f>
        <v>0</v>
      </c>
      <c r="BT66" s="194">
        <f>入力_北海道投入係数表!BT66</f>
        <v>0</v>
      </c>
      <c r="BU66" s="194">
        <f>入力_北海道投入係数表!BU66</f>
        <v>0</v>
      </c>
      <c r="BV66" s="194">
        <f>入力_北海道投入係数表!BV66</f>
        <v>0</v>
      </c>
      <c r="BW66" s="194">
        <f>入力_北海道投入係数表!BW66</f>
        <v>0</v>
      </c>
      <c r="BX66" s="194">
        <f>入力_北海道投入係数表!BX66</f>
        <v>0</v>
      </c>
      <c r="BY66" s="194">
        <f>入力_北海道投入係数表!BY66</f>
        <v>0</v>
      </c>
      <c r="BZ66" s="194">
        <f>入力_北海道投入係数表!BZ66</f>
        <v>0</v>
      </c>
      <c r="CA66" s="194">
        <f>入力_北海道投入係数表!CA66</f>
        <v>0</v>
      </c>
      <c r="CB66" s="194">
        <f>入力_北海道投入係数表!CB66</f>
        <v>0</v>
      </c>
      <c r="CC66" s="194">
        <f>入力_北海道投入係数表!CC66</f>
        <v>0</v>
      </c>
      <c r="CD66" s="194">
        <f>入力_北海道投入係数表!CD66</f>
        <v>0</v>
      </c>
      <c r="CE66" s="194">
        <f>入力_北海道投入係数表!CE66</f>
        <v>0</v>
      </c>
      <c r="CF66" s="194">
        <f>入力_北海道投入係数表!CF66</f>
        <v>0</v>
      </c>
      <c r="CG66" s="194">
        <f>入力_北海道投入係数表!CG66</f>
        <v>0</v>
      </c>
      <c r="CH66" s="194">
        <f>入力_北海道投入係数表!CH66</f>
        <v>0</v>
      </c>
      <c r="CI66" s="194">
        <f>入力_北海道投入係数表!CI66</f>
        <v>0</v>
      </c>
      <c r="CJ66" s="194">
        <f>入力_北海道投入係数表!CJ66</f>
        <v>0</v>
      </c>
      <c r="CK66" s="194">
        <f>入力_北海道投入係数表!CK66</f>
        <v>0</v>
      </c>
      <c r="CL66" s="194">
        <f>入力_北海道投入係数表!CL66</f>
        <v>0</v>
      </c>
      <c r="CM66" s="194">
        <f>入力_北海道投入係数表!CM66</f>
        <v>0</v>
      </c>
      <c r="CN66" s="194">
        <f>入力_北海道投入係数表!CN66</f>
        <v>0</v>
      </c>
      <c r="CO66" s="194">
        <f>入力_北海道投入係数表!CO66</f>
        <v>0</v>
      </c>
      <c r="CP66" s="194">
        <f>入力_北海道投入係数表!CP66</f>
        <v>0</v>
      </c>
      <c r="CQ66" s="194">
        <f>入力_北海道投入係数表!CQ66</f>
        <v>0</v>
      </c>
      <c r="CR66" s="194">
        <f>入力_北海道投入係数表!CR66</f>
        <v>0</v>
      </c>
      <c r="CS66" s="194">
        <f>入力_北海道投入係数表!CS66</f>
        <v>0</v>
      </c>
      <c r="CT66" s="194">
        <f>入力_北海道投入係数表!CT66</f>
        <v>0</v>
      </c>
      <c r="CU66" s="194">
        <f>入力_北海道投入係数表!CU66</f>
        <v>0</v>
      </c>
      <c r="CV66" s="194">
        <f>入力_北海道投入係数表!CV66</f>
        <v>0</v>
      </c>
      <c r="CW66" s="194">
        <f>入力_北海道投入係数表!CW66</f>
        <v>0</v>
      </c>
      <c r="CX66" s="194">
        <f>入力_北海道投入係数表!CX66</f>
        <v>0</v>
      </c>
      <c r="CY66" s="194">
        <f>入力_北海道投入係数表!CY66</f>
        <v>0</v>
      </c>
      <c r="CZ66" s="194">
        <f>入力_北海道投入係数表!CZ66</f>
        <v>0</v>
      </c>
      <c r="DA66" s="194">
        <f>入力_北海道投入係数表!DA66</f>
        <v>0</v>
      </c>
      <c r="DB66" s="194">
        <f>入力_北海道投入係数表!DB66</f>
        <v>0</v>
      </c>
      <c r="DC66" s="194">
        <f>入力_北海道投入係数表!DC66</f>
        <v>0</v>
      </c>
      <c r="DD66" s="194" t="str">
        <f>入力_北海道投入係数表!DD66</f>
        <v>-</v>
      </c>
      <c r="DE66" s="194" t="str">
        <f>入力_北海道投入係数表!DE66</f>
        <v>-</v>
      </c>
      <c r="DF66" s="194" t="str">
        <f>入力_北海道投入係数表!DF66</f>
        <v>-</v>
      </c>
      <c r="DG66" s="194" t="str">
        <f>入力_北海道投入係数表!DG66</f>
        <v>-</v>
      </c>
      <c r="DH66" s="194" t="str">
        <f>入力_北海道投入係数表!DH66</f>
        <v>-</v>
      </c>
      <c r="DI66" s="194" t="str">
        <f>入力_北海道投入係数表!DI66</f>
        <v>-</v>
      </c>
      <c r="DJ66" s="194" t="str">
        <f>入力_北海道投入係数表!DJ66</f>
        <v>-</v>
      </c>
      <c r="DK66" s="194" t="str">
        <f>入力_北海道投入係数表!DK66</f>
        <v>-</v>
      </c>
      <c r="DL66" s="194" t="str">
        <f>入力_北海道投入係数表!DL66</f>
        <v>-</v>
      </c>
      <c r="DM66" s="194" t="str">
        <f>入力_北海道投入係数表!DM66</f>
        <v>-</v>
      </c>
      <c r="DN66" s="194" t="str">
        <f>入力_北海道投入係数表!DN66</f>
        <v>-</v>
      </c>
      <c r="DO66" s="194" t="str">
        <f>入力_北海道投入係数表!DO66</f>
        <v>-</v>
      </c>
      <c r="DP66" s="194" t="str">
        <f>入力_北海道投入係数表!DP66</f>
        <v>-</v>
      </c>
      <c r="DQ66" s="194" t="str">
        <f>入力_北海道投入係数表!DQ66</f>
        <v>-</v>
      </c>
      <c r="DR66" s="194" t="str">
        <f>入力_北海道投入係数表!DR66</f>
        <v>-</v>
      </c>
      <c r="DS66" s="194" t="str">
        <f>入力_北海道投入係数表!DS66</f>
        <v>-</v>
      </c>
      <c r="DT66" s="242">
        <f>入力_北海道投入係数表!DT66</f>
        <v>0</v>
      </c>
      <c r="DU66"/>
      <c r="DV66"/>
    </row>
    <row r="67" spans="2:126" s="22" customFormat="1" x14ac:dyDescent="0.25">
      <c r="B67" s="53">
        <v>64</v>
      </c>
      <c r="C67" s="360" t="str">
        <v>電力</v>
      </c>
      <c r="D67" s="193">
        <f>入力_北海道投入係数表!D67</f>
        <v>6.2789971215148422E-3</v>
      </c>
      <c r="E67" s="194">
        <f>入力_北海道投入係数表!E67</f>
        <v>8.6641272175285375E-3</v>
      </c>
      <c r="F67" s="194">
        <f>入力_北海道投入係数表!F67</f>
        <v>1.2105190438907567E-2</v>
      </c>
      <c r="G67" s="194">
        <f>入力_北海道投入係数表!G67</f>
        <v>3.7292517473717923E-2</v>
      </c>
      <c r="H67" s="194">
        <f>入力_北海道投入係数表!H67</f>
        <v>4.905025764860611E-3</v>
      </c>
      <c r="I67" s="194">
        <f>入力_北海道投入係数表!I67</f>
        <v>2.1571082019619077E-3</v>
      </c>
      <c r="J67" s="194">
        <f>入力_北海道投入係数表!J67</f>
        <v>3.1528291121970579E-2</v>
      </c>
      <c r="K67" s="194">
        <f>入力_北海道投入係数表!K67</f>
        <v>5.7895058833126005E-2</v>
      </c>
      <c r="L67" s="194">
        <f>入力_北海道投入係数表!L67</f>
        <v>6.9329792070442417E-3</v>
      </c>
      <c r="M67" s="194">
        <f>入力_北海道投入係数表!M67</f>
        <v>9.7624092535343356E-3</v>
      </c>
      <c r="N67" s="194">
        <f>入力_北海道投入係数表!N67</f>
        <v>4.2012766555470909E-3</v>
      </c>
      <c r="O67" s="194">
        <f>入力_北海道投入係数表!O67</f>
        <v>1.2400875318293928E-2</v>
      </c>
      <c r="P67" s="194">
        <f>入力_北海道投入係数表!P67</f>
        <v>7.4559492919689134E-3</v>
      </c>
      <c r="Q67" s="194">
        <f>入力_北海道投入係数表!Q67</f>
        <v>9.9329396108583899E-3</v>
      </c>
      <c r="R67" s="194">
        <f>入力_北海道投入係数表!R67</f>
        <v>2.2330491270807957E-2</v>
      </c>
      <c r="S67" s="194">
        <f>入力_北海道投入係数表!S67</f>
        <v>1.6263617399366454E-2</v>
      </c>
      <c r="T67" s="194">
        <f>入力_北海道投入係数表!T67</f>
        <v>1.5024329402883424E-2</v>
      </c>
      <c r="U67" s="194">
        <f>入力_北海道投入係数表!U67</f>
        <v>1.0514018691588784E-2</v>
      </c>
      <c r="V67" s="194">
        <f>入力_北海道投入係数表!V67</f>
        <v>8.8367700522608492E-2</v>
      </c>
      <c r="W67" s="194">
        <f>入力_北海道投入係数表!W67</f>
        <v>5.8661318626222108E-3</v>
      </c>
      <c r="X67" s="194">
        <f>入力_北海道投入係数表!X67</f>
        <v>1.1902759500935004E-2</v>
      </c>
      <c r="Y67" s="194">
        <f>入力_北海道投入係数表!Y67</f>
        <v>1.5571209152057624E-2</v>
      </c>
      <c r="Z67" s="194">
        <f>入力_北海道投入係数表!Z67</f>
        <v>0.18040935672514619</v>
      </c>
      <c r="AA67" s="194">
        <f>入力_北海道投入係数表!AA67</f>
        <v>5.2127048637186906E-3</v>
      </c>
      <c r="AB67" s="194">
        <f>入力_北海道投入係数表!AB67</f>
        <v>5.7119080042366474E-3</v>
      </c>
      <c r="AC67" s="194">
        <f>入力_北海道投入係数表!AC67</f>
        <v>1.258833922261484E-2</v>
      </c>
      <c r="AD67" s="194">
        <f>入力_北海道投入係数表!AD67</f>
        <v>5.6736489235956365E-3</v>
      </c>
      <c r="AE67" s="194">
        <f>入力_北海道投入係数表!AE67</f>
        <v>1.8307802512673572E-2</v>
      </c>
      <c r="AF67" s="194">
        <f>入力_北海道投入係数表!AF67</f>
        <v>1.4645259275330875E-2</v>
      </c>
      <c r="AG67" s="194">
        <f>入力_北海道投入係数表!AG67</f>
        <v>9.7749488520118208E-3</v>
      </c>
      <c r="AH67" s="194">
        <f>入力_北海道投入係数表!AH67</f>
        <v>6.0134566862910008E-2</v>
      </c>
      <c r="AI67" s="194">
        <f>入力_北海道投入係数表!AI67</f>
        <v>4.6751763077531469E-2</v>
      </c>
      <c r="AJ67" s="194">
        <f>入力_北海道投入係数表!AJ67</f>
        <v>1.100196463654224E-2</v>
      </c>
      <c r="AK67" s="194">
        <f>入力_北海道投入係数表!AK67</f>
        <v>2.5406871609403255E-2</v>
      </c>
      <c r="AL67" s="194">
        <f>入力_北海道投入係数表!AL67</f>
        <v>2.3904848934833516E-2</v>
      </c>
      <c r="AM67" s="194">
        <f>入力_北海道投入係数表!AM67</f>
        <v>1.4124545808460939E-2</v>
      </c>
      <c r="AN67" s="194">
        <f>入力_北海道投入係数表!AN67</f>
        <v>8.2206844759146011E-2</v>
      </c>
      <c r="AO67" s="194">
        <f>入力_北海道投入係数表!AO67</f>
        <v>9.2118730808597744E-3</v>
      </c>
      <c r="AP67" s="194">
        <f>入力_北海道投入係数表!AP67</f>
        <v>2.8658341338456614E-2</v>
      </c>
      <c r="AQ67" s="194">
        <f>入力_北海道投入係数表!AQ67</f>
        <v>1.5568948199167742E-2</v>
      </c>
      <c r="AR67" s="194">
        <f>入力_北海道投入係数表!AR67</f>
        <v>9.4233254805621003E-3</v>
      </c>
      <c r="AS67" s="194">
        <f>入力_北海道投入係数表!AS67</f>
        <v>1.5660550187631121E-2</v>
      </c>
      <c r="AT67" s="194">
        <f>入力_北海道投入係数表!AT67</f>
        <v>1.2250008459950595E-2</v>
      </c>
      <c r="AU67" s="194">
        <f>入力_北海道投入係数表!AU67</f>
        <v>7.1221381953796743E-3</v>
      </c>
      <c r="AV67" s="194">
        <f>入力_北海道投入係数表!AV67</f>
        <v>9.0665304558804755E-3</v>
      </c>
      <c r="AW67" s="194">
        <f>入力_北海道投入係数表!AW67</f>
        <v>2.8378857750975522E-2</v>
      </c>
      <c r="AX67" s="194">
        <f>入力_北海道投入係数表!AX67</f>
        <v>2.1148966570590989E-2</v>
      </c>
      <c r="AY67" s="194">
        <f>入力_北海道投入係数表!AY67</f>
        <v>1.2097229010790691E-2</v>
      </c>
      <c r="AZ67" s="194">
        <f>入力_北海道投入係数表!AZ67</f>
        <v>6.1898211829436037E-3</v>
      </c>
      <c r="BA67" s="194">
        <f>入力_北海道投入係数表!BA67</f>
        <v>3.1861629494765588E-3</v>
      </c>
      <c r="BB67" s="194">
        <f>入力_北海道投入係数表!BB67</f>
        <v>9.5398428731762065E-3</v>
      </c>
      <c r="BC67" s="194">
        <f>入力_北海道投入係数表!BC67</f>
        <v>1.7991582509611574E-3</v>
      </c>
      <c r="BD67" s="194">
        <f>入力_北海道投入係数表!BD67</f>
        <v>6.5416484954208464E-3</v>
      </c>
      <c r="BE67" s="194">
        <f>入力_北海道投入係数表!BE67</f>
        <v>3.7678682411435675E-3</v>
      </c>
      <c r="BF67" s="194">
        <f>入力_北海道投入係数表!BF67</f>
        <v>8.1442516317702177E-3</v>
      </c>
      <c r="BG67" s="194">
        <f>入力_北海道投入係数表!BG67</f>
        <v>8.7778528021607016E-3</v>
      </c>
      <c r="BH67" s="194">
        <f>入力_北海道投入係数表!BH67</f>
        <v>3.7379195475761625E-3</v>
      </c>
      <c r="BI67" s="194">
        <f>入力_北海道投入係数表!BI67</f>
        <v>8.2949023491906276E-3</v>
      </c>
      <c r="BJ67" s="194">
        <f>入力_北海道投入係数表!BJ67</f>
        <v>3.1578372772182645E-2</v>
      </c>
      <c r="BK67" s="194">
        <f>入力_北海道投入係数表!BK67</f>
        <v>4.4161335468103288E-3</v>
      </c>
      <c r="BL67" s="194">
        <f>入力_北海道投入係数表!BL67</f>
        <v>1.1911589535448007E-3</v>
      </c>
      <c r="BM67" s="194">
        <f>入力_北海道投入係数表!BM67</f>
        <v>2.9156570999556361E-3</v>
      </c>
      <c r="BN67" s="194">
        <f>入力_北海道投入係数表!BN67</f>
        <v>4.4775297526861739E-3</v>
      </c>
      <c r="BO67" s="194">
        <f>入力_北海道投入係数表!BO67</f>
        <v>0.12544031065840808</v>
      </c>
      <c r="BP67" s="194">
        <f>入力_北海道投入係数表!BP67</f>
        <v>2.397483318382344E-2</v>
      </c>
      <c r="BQ67" s="194">
        <f>入力_北海道投入係数表!BQ67</f>
        <v>5.051676861421641E-2</v>
      </c>
      <c r="BR67" s="194">
        <f>入力_北海道投入係数表!BR67</f>
        <v>4.3421003123001088E-2</v>
      </c>
      <c r="BS67" s="194">
        <f>入力_北海道投入係数表!BS67</f>
        <v>1.7921302957150668E-2</v>
      </c>
      <c r="BT67" s="194">
        <f>入力_北海道投入係数表!BT67</f>
        <v>2.8935852112566382E-3</v>
      </c>
      <c r="BU67" s="194">
        <f>入力_北海道投入係数表!BU67</f>
        <v>3.7841097542590081E-2</v>
      </c>
      <c r="BV67" s="194">
        <f>入力_北海道投入係数表!BV67</f>
        <v>5.4701740096553412E-3</v>
      </c>
      <c r="BW67" s="194">
        <f>入力_北海道投入係数表!BW67</f>
        <v>1.0618653363617733E-6</v>
      </c>
      <c r="BX67" s="194">
        <f>入力_北海道投入係数表!BX67</f>
        <v>2.981742628531011E-2</v>
      </c>
      <c r="BY67" s="194">
        <f>入力_北海道投入係数表!BY67</f>
        <v>4.8089280023029396E-3</v>
      </c>
      <c r="BZ67" s="194">
        <f>入力_北海道投入係数表!BZ67</f>
        <v>7.91705528924365E-4</v>
      </c>
      <c r="CA67" s="194">
        <f>入力_北海道投入係数表!CA67</f>
        <v>1.6150732681499125E-3</v>
      </c>
      <c r="CB67" s="194">
        <f>入力_北海道投入係数表!CB67</f>
        <v>3.0758516627009459E-3</v>
      </c>
      <c r="CC67" s="194">
        <f>入力_北海道投入係数表!CC67</f>
        <v>5.2606301229508198E-2</v>
      </c>
      <c r="CD67" s="194">
        <f>入力_北海道投入係数表!CD67</f>
        <v>9.5351552488442959E-3</v>
      </c>
      <c r="CE67" s="194">
        <f>入力_北海道投入係数表!CE67</f>
        <v>6.0559559367549939E-3</v>
      </c>
      <c r="CF67" s="194">
        <f>入力_北海道投入係数表!CF67</f>
        <v>1.1403579744149878E-2</v>
      </c>
      <c r="CG67" s="194">
        <f>入力_北海道投入係数表!CG67</f>
        <v>5.9241820479916637E-3</v>
      </c>
      <c r="CH67" s="194">
        <f>入力_北海道投入係数表!CH67</f>
        <v>2.762578074788457E-3</v>
      </c>
      <c r="CI67" s="194">
        <f>入力_北海道投入係数表!CI67</f>
        <v>4.2761735453802916E-3</v>
      </c>
      <c r="CJ67" s="194">
        <f>入力_北海道投入係数表!CJ67</f>
        <v>3.3331730846273416E-3</v>
      </c>
      <c r="CK67" s="194">
        <f>入力_北海道投入係数表!CK67</f>
        <v>7.7190990681179185E-3</v>
      </c>
      <c r="CL67" s="194">
        <f>入力_北海道投入係数表!CL67</f>
        <v>2.7006020395092499E-2</v>
      </c>
      <c r="CM67" s="194">
        <f>入力_北海道投入係数表!CM67</f>
        <v>7.3163055032632388E-3</v>
      </c>
      <c r="CN67" s="194">
        <f>入力_北海道投入係数表!CN67</f>
        <v>5.6753110890871046E-3</v>
      </c>
      <c r="CO67" s="194">
        <f>入力_北海道投入係数表!CO67</f>
        <v>1.4266980550771807E-2</v>
      </c>
      <c r="CP67" s="194">
        <f>入力_北海道投入係数表!CP67</f>
        <v>1.5443302960999989E-2</v>
      </c>
      <c r="CQ67" s="194">
        <f>入力_北海道投入係数表!CQ67</f>
        <v>9.4555678390588101E-3</v>
      </c>
      <c r="CR67" s="194">
        <f>入力_北海道投入係数表!CR67</f>
        <v>2.3894467479960478E-3</v>
      </c>
      <c r="CS67" s="194">
        <f>入力_北海道投入係数表!CS67</f>
        <v>5.524184015776543E-3</v>
      </c>
      <c r="CT67" s="194">
        <f>入力_北海道投入係数表!CT67</f>
        <v>2.11706523948242E-3</v>
      </c>
      <c r="CU67" s="194">
        <f>入力_北海道投入係数表!CU67</f>
        <v>3.4927502876869964E-3</v>
      </c>
      <c r="CV67" s="194">
        <f>入力_北海道投入係数表!CV67</f>
        <v>6.689851160958056E-3</v>
      </c>
      <c r="CW67" s="194">
        <f>入力_北海道投入係数表!CW67</f>
        <v>3.0171964782012659E-2</v>
      </c>
      <c r="CX67" s="194">
        <f>入力_北海道投入係数表!CX67</f>
        <v>1.3531276994146461E-2</v>
      </c>
      <c r="CY67" s="194">
        <f>入力_北海道投入係数表!CY67</f>
        <v>2.4843124047222321E-2</v>
      </c>
      <c r="CZ67" s="194">
        <f>入力_北海道投入係数表!CZ67</f>
        <v>3.1627865141589336E-2</v>
      </c>
      <c r="DA67" s="194">
        <f>入力_北海道投入係数表!DA67</f>
        <v>2.6515323702417427E-2</v>
      </c>
      <c r="DB67" s="194">
        <f>入力_北海道投入係数表!DB67</f>
        <v>0</v>
      </c>
      <c r="DC67" s="194">
        <f>入力_北海道投入係数表!DC67</f>
        <v>1.1514551774885185E-2</v>
      </c>
      <c r="DD67" s="194" t="str">
        <f>入力_北海道投入係数表!DD67</f>
        <v>-</v>
      </c>
      <c r="DE67" s="194" t="str">
        <f>入力_北海道投入係数表!DE67</f>
        <v>-</v>
      </c>
      <c r="DF67" s="194" t="str">
        <f>入力_北海道投入係数表!DF67</f>
        <v>-</v>
      </c>
      <c r="DG67" s="194" t="str">
        <f>入力_北海道投入係数表!DG67</f>
        <v>-</v>
      </c>
      <c r="DH67" s="194" t="str">
        <f>入力_北海道投入係数表!DH67</f>
        <v>-</v>
      </c>
      <c r="DI67" s="194" t="str">
        <f>入力_北海道投入係数表!DI67</f>
        <v>-</v>
      </c>
      <c r="DJ67" s="194" t="str">
        <f>入力_北海道投入係数表!DJ67</f>
        <v>-</v>
      </c>
      <c r="DK67" s="194" t="str">
        <f>入力_北海道投入係数表!DK67</f>
        <v>-</v>
      </c>
      <c r="DL67" s="194" t="str">
        <f>入力_北海道投入係数表!DL67</f>
        <v>-</v>
      </c>
      <c r="DM67" s="194" t="str">
        <f>入力_北海道投入係数表!DM67</f>
        <v>-</v>
      </c>
      <c r="DN67" s="194" t="str">
        <f>入力_北海道投入係数表!DN67</f>
        <v>-</v>
      </c>
      <c r="DO67" s="194" t="str">
        <f>入力_北海道投入係数表!DO67</f>
        <v>-</v>
      </c>
      <c r="DP67" s="194" t="str">
        <f>入力_北海道投入係数表!DP67</f>
        <v>-</v>
      </c>
      <c r="DQ67" s="194" t="str">
        <f>入力_北海道投入係数表!DQ67</f>
        <v>-</v>
      </c>
      <c r="DR67" s="194" t="str">
        <f>入力_北海道投入係数表!DR67</f>
        <v>-</v>
      </c>
      <c r="DS67" s="194" t="str">
        <f>入力_北海道投入係数表!DS67</f>
        <v>-</v>
      </c>
      <c r="DT67" s="242">
        <f>入力_北海道投入係数表!DT67</f>
        <v>1.4602337108173781E-2</v>
      </c>
      <c r="DU67"/>
      <c r="DV67"/>
    </row>
    <row r="68" spans="2:126" s="22" customFormat="1" x14ac:dyDescent="0.25">
      <c r="B68" s="53">
        <v>65</v>
      </c>
      <c r="C68" s="360" t="str">
        <v>ガス・熱供給</v>
      </c>
      <c r="D68" s="193">
        <f>入力_北海道投入係数表!D68</f>
        <v>4.1929863916626658E-6</v>
      </c>
      <c r="E68" s="194">
        <f>入力_北海道投入係数表!E68</f>
        <v>1.2676118825937874E-5</v>
      </c>
      <c r="F68" s="194">
        <f>入力_北海道投入係数表!F68</f>
        <v>0</v>
      </c>
      <c r="G68" s="194">
        <f>入力_北海道投入係数表!G68</f>
        <v>3.7750094375235937E-4</v>
      </c>
      <c r="H68" s="194">
        <f>入力_北海道投入係数表!H68</f>
        <v>0</v>
      </c>
      <c r="I68" s="194">
        <f>入力_北海道投入係数表!I68</f>
        <v>7.0724859080718281E-6</v>
      </c>
      <c r="J68" s="194">
        <f>入力_北海道投入係数表!J68</f>
        <v>4.9611787760771962E-5</v>
      </c>
      <c r="K68" s="194">
        <f>入力_北海道投入係数表!K68</f>
        <v>2.4471317576523849E-4</v>
      </c>
      <c r="L68" s="194">
        <f>入力_北海道投入係数表!L68</f>
        <v>2.8513546925721214E-4</v>
      </c>
      <c r="M68" s="194">
        <f>入力_北海道投入係数表!M68</f>
        <v>1.1983743791031296E-4</v>
      </c>
      <c r="N68" s="194">
        <f>入力_北海道投入係数表!N68</f>
        <v>1.1094920745282809E-4</v>
      </c>
      <c r="O68" s="194">
        <f>入力_北海道投入係数表!O68</f>
        <v>1.7551122840276791E-3</v>
      </c>
      <c r="P68" s="194">
        <f>入力_北海道投入係数表!P68</f>
        <v>1.0290598938111201E-3</v>
      </c>
      <c r="Q68" s="194">
        <f>入力_北海道投入係数表!Q68</f>
        <v>9.1327378208417773E-4</v>
      </c>
      <c r="R68" s="194">
        <f>入力_北海道投入係数表!R68</f>
        <v>3.6540803897685747E-3</v>
      </c>
      <c r="S68" s="194">
        <f>入力_北海道投入係数表!S68</f>
        <v>8.1124932395889671E-4</v>
      </c>
      <c r="T68" s="194">
        <f>入力_北海道投入係数表!T68</f>
        <v>8.2055321697888718E-5</v>
      </c>
      <c r="U68" s="194">
        <f>入力_北海道投入係数表!U68</f>
        <v>3.6159323542501114E-4</v>
      </c>
      <c r="V68" s="194">
        <f>入力_北海道投入係数表!V68</f>
        <v>3.2710368855563129E-3</v>
      </c>
      <c r="W68" s="194">
        <f>入力_北海道投入係数表!W68</f>
        <v>6.517924291802457E-4</v>
      </c>
      <c r="X68" s="194">
        <f>入力_北海道投入係数表!X68</f>
        <v>5.4418268707516644E-4</v>
      </c>
      <c r="Y68" s="194">
        <f>入力_北海道投入係数表!Y68</f>
        <v>2.1979768020761611E-3</v>
      </c>
      <c r="Z68" s="194">
        <f>入力_北海道投入係数表!Z68</f>
        <v>2.0050125313283208E-3</v>
      </c>
      <c r="AA68" s="194">
        <f>入力_北海道投入係数表!AA68</f>
        <v>2.6505278968061137E-4</v>
      </c>
      <c r="AB68" s="194">
        <f>入力_北海道投入係数表!AB68</f>
        <v>9.6459373581479801E-4</v>
      </c>
      <c r="AC68" s="194">
        <f>入力_北海道投入係数表!AC68</f>
        <v>6.309944472488642E-4</v>
      </c>
      <c r="AD68" s="194">
        <f>入力_北海道投入係数表!AD68</f>
        <v>1.7051950316817487E-5</v>
      </c>
      <c r="AE68" s="194">
        <f>入力_北海道投入係数表!AE68</f>
        <v>4.6286092131364335E-3</v>
      </c>
      <c r="AF68" s="194">
        <f>入力_北海道投入係数表!AF68</f>
        <v>1.9527012367107832E-3</v>
      </c>
      <c r="AG68" s="194">
        <f>入力_北海道投入係数表!AG68</f>
        <v>2.2732439190725165E-4</v>
      </c>
      <c r="AH68" s="194">
        <f>入力_北海道投入係数表!AH68</f>
        <v>3.9248668348752453E-3</v>
      </c>
      <c r="AI68" s="194">
        <f>入力_北海道投入係数表!AI68</f>
        <v>1.0984906738141793E-4</v>
      </c>
      <c r="AJ68" s="194">
        <f>入力_北海道投入係数表!AJ68</f>
        <v>4.3222003929273087E-3</v>
      </c>
      <c r="AK68" s="194">
        <f>入力_北海道投入係数表!AK68</f>
        <v>6.7811934900542496E-4</v>
      </c>
      <c r="AL68" s="194">
        <f>入力_北海道投入係数表!AL68</f>
        <v>6.31104003655263E-4</v>
      </c>
      <c r="AM68" s="194">
        <f>入力_北海道投入係数表!AM68</f>
        <v>1.4720672203477809E-3</v>
      </c>
      <c r="AN68" s="194">
        <f>入力_北海道投入係数表!AN68</f>
        <v>6.2493294710867934E-3</v>
      </c>
      <c r="AO68" s="194">
        <f>入力_北海道投入係数表!AO68</f>
        <v>1.7800720929197632E-4</v>
      </c>
      <c r="AP68" s="194">
        <f>入力_北海道投入係数表!AP68</f>
        <v>4.8030739673390969E-4</v>
      </c>
      <c r="AQ68" s="194">
        <f>入力_北海道投入係数表!AQ68</f>
        <v>2.582866982350409E-3</v>
      </c>
      <c r="AR68" s="194">
        <f>入力_北海道投入係数表!AR68</f>
        <v>1.2649989458342118E-3</v>
      </c>
      <c r="AS68" s="194">
        <f>入力_北海道投入係数表!AS68</f>
        <v>2.3786307360458589E-3</v>
      </c>
      <c r="AT68" s="194">
        <f>入力_北海道投入係数表!AT68</f>
        <v>8.1215525701329905E-4</v>
      </c>
      <c r="AU68" s="194">
        <f>入力_北海道投入係数表!AU68</f>
        <v>9.4530197865948414E-4</v>
      </c>
      <c r="AV68" s="194">
        <f>入力_北海道投入係数表!AV68</f>
        <v>1.5323713446558549E-3</v>
      </c>
      <c r="AW68" s="194">
        <f>入力_北海道投入係数表!AW68</f>
        <v>3.0674206539657366E-3</v>
      </c>
      <c r="AX68" s="194">
        <f>入力_北海道投入係数表!AX68</f>
        <v>1.625896090458946E-3</v>
      </c>
      <c r="AY68" s="194">
        <f>入力_北海道投入係数表!AY68</f>
        <v>9.4935519043501144E-4</v>
      </c>
      <c r="AZ68" s="194">
        <f>入力_北海道投入係数表!AZ68</f>
        <v>0</v>
      </c>
      <c r="BA68" s="194">
        <f>入力_北海道投入係数表!BA68</f>
        <v>4.5516613563950843E-4</v>
      </c>
      <c r="BB68" s="194">
        <f>入力_北海道投入係数表!BB68</f>
        <v>1.6835016835016834E-3</v>
      </c>
      <c r="BC68" s="194">
        <f>入力_北海道投入係数表!BC68</f>
        <v>9.5312550199727988E-4</v>
      </c>
      <c r="BD68" s="194">
        <f>入力_北海道投入係数表!BD68</f>
        <v>4.3610989969472308E-4</v>
      </c>
      <c r="BE68" s="194">
        <f>入力_北海道投入係数表!BE68</f>
        <v>3.6513362336855191E-3</v>
      </c>
      <c r="BF68" s="194">
        <f>入力_北海道投入係数表!BF68</f>
        <v>2.0079870266967938E-3</v>
      </c>
      <c r="BG68" s="194">
        <f>入力_北海道投入係数表!BG68</f>
        <v>4.6421336934503713E-4</v>
      </c>
      <c r="BH68" s="194">
        <f>入力_北海道投入係数表!BH68</f>
        <v>7.1659597544206229E-4</v>
      </c>
      <c r="BI68" s="194">
        <f>入力_北海道投入係数表!BI68</f>
        <v>6.8092481970967846E-4</v>
      </c>
      <c r="BJ68" s="194">
        <f>入力_北海道投入係数表!BJ68</f>
        <v>1.8286525287262206E-3</v>
      </c>
      <c r="BK68" s="194">
        <f>入力_北海道投入係数表!BK68</f>
        <v>4.500882997656792E-4</v>
      </c>
      <c r="BL68" s="194">
        <f>入力_北海道投入係数表!BL68</f>
        <v>4.8896339759709417E-4</v>
      </c>
      <c r="BM68" s="194">
        <f>入力_北海道投入係数表!BM68</f>
        <v>2.9327201992970005E-4</v>
      </c>
      <c r="BN68" s="194">
        <f>入力_北海道投入係数表!BN68</f>
        <v>3.0286135144994871E-4</v>
      </c>
      <c r="BO68" s="194">
        <f>入力_北海道投入係数表!BO68</f>
        <v>4.9585004157619024E-4</v>
      </c>
      <c r="BP68" s="194">
        <f>入力_北海道投入係数表!BP68</f>
        <v>1.0334615431878786E-2</v>
      </c>
      <c r="BQ68" s="194">
        <f>入力_北海道投入係数表!BQ68</f>
        <v>7.1626942276594243E-4</v>
      </c>
      <c r="BR68" s="194">
        <f>入力_北海道投入係数表!BR68</f>
        <v>1.4298077284870376E-3</v>
      </c>
      <c r="BS68" s="194">
        <f>入力_北海道投入係数表!BS68</f>
        <v>3.2364363735039943E-3</v>
      </c>
      <c r="BT68" s="194">
        <f>入力_北海道投入係数表!BT68</f>
        <v>8.9288958797298487E-4</v>
      </c>
      <c r="BU68" s="194">
        <f>入力_北海道投入係数表!BU68</f>
        <v>3.2905302210947895E-3</v>
      </c>
      <c r="BV68" s="194">
        <f>入力_北海道投入係数表!BV68</f>
        <v>2.4316277672121683E-4</v>
      </c>
      <c r="BW68" s="194">
        <f>入力_北海道投入係数表!BW68</f>
        <v>0</v>
      </c>
      <c r="BX68" s="194">
        <f>入力_北海道投入係数表!BX68</f>
        <v>6.9257179906576484E-4</v>
      </c>
      <c r="BY68" s="194">
        <f>入力_北海道投入係数表!BY68</f>
        <v>4.4979283826991682E-4</v>
      </c>
      <c r="BZ68" s="194">
        <f>入力_北海道投入係数表!BZ68</f>
        <v>4.663470923801054E-4</v>
      </c>
      <c r="CA68" s="194">
        <f>入力_北海道投入係数表!CA68</f>
        <v>2.5841172290398602E-4</v>
      </c>
      <c r="CB68" s="194">
        <f>入力_北海道投入係数表!CB68</f>
        <v>4.6427949625674658E-4</v>
      </c>
      <c r="CC68" s="194">
        <f>入力_北海道投入係数表!CC68</f>
        <v>1.1206454918032787E-4</v>
      </c>
      <c r="CD68" s="194">
        <f>入力_北海道投入係数表!CD68</f>
        <v>5.3632281887476627E-4</v>
      </c>
      <c r="CE68" s="194">
        <f>入力_北海道投入係数表!CE68</f>
        <v>6.8506288877318933E-4</v>
      </c>
      <c r="CF68" s="194">
        <f>入力_北海道投入係数表!CF68</f>
        <v>7.9260198195444558E-4</v>
      </c>
      <c r="CG68" s="194">
        <f>入力_北海道投入係数表!CG68</f>
        <v>1.0516870410929827E-3</v>
      </c>
      <c r="CH68" s="194">
        <f>入力_北海道投入係数表!CH68</f>
        <v>1.1362788996559205E-4</v>
      </c>
      <c r="CI68" s="194">
        <f>入力_北海道投入係数表!CI68</f>
        <v>9.1289098159803969E-4</v>
      </c>
      <c r="CJ68" s="194">
        <f>入力_北海道投入係数表!CJ68</f>
        <v>5.2882072977260709E-4</v>
      </c>
      <c r="CK68" s="194">
        <f>入力_北海道投入係数表!CK68</f>
        <v>7.6629615933307112E-4</v>
      </c>
      <c r="CL68" s="194">
        <f>入力_北海道投入係数表!CL68</f>
        <v>2.3339072212174962E-3</v>
      </c>
      <c r="CM68" s="194">
        <f>入力_北海道投入係数表!CM68</f>
        <v>7.4469538158215103E-3</v>
      </c>
      <c r="CN68" s="194">
        <f>入力_北海道投入係数表!CN68</f>
        <v>1.1805784972286459E-3</v>
      </c>
      <c r="CO68" s="194">
        <f>入力_北海道投入係数表!CO68</f>
        <v>1.2323637685052059E-3</v>
      </c>
      <c r="CP68" s="194">
        <f>入力_北海道投入係数表!CP68</f>
        <v>2.7437954526203698E-3</v>
      </c>
      <c r="CQ68" s="194">
        <f>入力_北海道投入係数表!CQ68</f>
        <v>2.6395883661575839E-3</v>
      </c>
      <c r="CR68" s="194">
        <f>入力_北海道投入係数表!CR68</f>
        <v>6.5317056433109955E-4</v>
      </c>
      <c r="CS68" s="194">
        <f>入力_北海道投入係数表!CS68</f>
        <v>1.0174553441841953E-4</v>
      </c>
      <c r="CT68" s="194">
        <f>入力_北海道投入係数表!CT68</f>
        <v>9.315087053722648E-5</v>
      </c>
      <c r="CU68" s="194">
        <f>入力_北海道投入係数表!CU68</f>
        <v>9.3164556962025314E-4</v>
      </c>
      <c r="CV68" s="194">
        <f>入力_北海道投入係数表!CV68</f>
        <v>1.2640707135531211E-3</v>
      </c>
      <c r="CW68" s="194">
        <f>入力_北海道投入係数表!CW68</f>
        <v>9.0253384501918828E-3</v>
      </c>
      <c r="CX68" s="194">
        <f>入力_北海道投入係数表!CX68</f>
        <v>8.5589887489738864E-3</v>
      </c>
      <c r="CY68" s="194">
        <f>入力_北海道投入係数表!CY68</f>
        <v>4.7594568724075581E-3</v>
      </c>
      <c r="CZ68" s="194">
        <f>入力_北海道投入係数表!CZ68</f>
        <v>1.1602980196980827E-3</v>
      </c>
      <c r="DA68" s="194">
        <f>入力_北海道投入係数表!DA68</f>
        <v>2.0228559999272682E-3</v>
      </c>
      <c r="DB68" s="194">
        <f>入力_北海道投入係数表!DB68</f>
        <v>0</v>
      </c>
      <c r="DC68" s="194">
        <f>入力_北海道投入係数表!DC68</f>
        <v>1.8776483722818501E-4</v>
      </c>
      <c r="DD68" s="194" t="str">
        <f>入力_北海道投入係数表!DD68</f>
        <v>-</v>
      </c>
      <c r="DE68" s="194" t="str">
        <f>入力_北海道投入係数表!DE68</f>
        <v>-</v>
      </c>
      <c r="DF68" s="194" t="str">
        <f>入力_北海道投入係数表!DF68</f>
        <v>-</v>
      </c>
      <c r="DG68" s="194" t="str">
        <f>入力_北海道投入係数表!DG68</f>
        <v>-</v>
      </c>
      <c r="DH68" s="194" t="str">
        <f>入力_北海道投入係数表!DH68</f>
        <v>-</v>
      </c>
      <c r="DI68" s="194" t="str">
        <f>入力_北海道投入係数表!DI68</f>
        <v>-</v>
      </c>
      <c r="DJ68" s="194" t="str">
        <f>入力_北海道投入係数表!DJ68</f>
        <v>-</v>
      </c>
      <c r="DK68" s="194" t="str">
        <f>入力_北海道投入係数表!DK68</f>
        <v>-</v>
      </c>
      <c r="DL68" s="194" t="str">
        <f>入力_北海道投入係数表!DL68</f>
        <v>-</v>
      </c>
      <c r="DM68" s="194" t="str">
        <f>入力_北海道投入係数表!DM68</f>
        <v>-</v>
      </c>
      <c r="DN68" s="194" t="str">
        <f>入力_北海道投入係数表!DN68</f>
        <v>-</v>
      </c>
      <c r="DO68" s="194" t="str">
        <f>入力_北海道投入係数表!DO68</f>
        <v>-</v>
      </c>
      <c r="DP68" s="194" t="str">
        <f>入力_北海道投入係数表!DP68</f>
        <v>-</v>
      </c>
      <c r="DQ68" s="194" t="str">
        <f>入力_北海道投入係数表!DQ68</f>
        <v>-</v>
      </c>
      <c r="DR68" s="194" t="str">
        <f>入力_北海道投入係数表!DR68</f>
        <v>-</v>
      </c>
      <c r="DS68" s="194" t="str">
        <f>入力_北海道投入係数表!DS68</f>
        <v>-</v>
      </c>
      <c r="DT68" s="242">
        <f>入力_北海道投入係数表!DT68</f>
        <v>1.4210883835957461E-3</v>
      </c>
      <c r="DU68"/>
      <c r="DV68"/>
    </row>
    <row r="69" spans="2:126" s="22" customFormat="1" x14ac:dyDescent="0.25">
      <c r="B69" s="53">
        <v>66</v>
      </c>
      <c r="C69" s="361" t="str">
        <v>水道</v>
      </c>
      <c r="D69" s="196">
        <f>入力_北海道投入係数表!D69</f>
        <v>6.3314094514106255E-4</v>
      </c>
      <c r="E69" s="197">
        <f>入力_北海道投入係数表!E69</f>
        <v>2.9155073299657111E-4</v>
      </c>
      <c r="F69" s="197">
        <f>入力_北海道投入係数表!F69</f>
        <v>2.739372726016672E-3</v>
      </c>
      <c r="G69" s="197">
        <f>入力_北海道投入係数表!G69</f>
        <v>2.7683402541839688E-3</v>
      </c>
      <c r="H69" s="197">
        <f>入力_北海道投入係数表!H69</f>
        <v>3.1262801578232468E-4</v>
      </c>
      <c r="I69" s="197">
        <f>入力_北海道投入係数表!I69</f>
        <v>3.5008805244955547E-4</v>
      </c>
      <c r="J69" s="197">
        <f>入力_北海道投入係数表!J69</f>
        <v>4.0929724902636867E-3</v>
      </c>
      <c r="K69" s="197">
        <f>入力_北海道投入係数表!K69</f>
        <v>4.7107286334808407E-3</v>
      </c>
      <c r="L69" s="197">
        <f>入力_北海道投入係数表!L69</f>
        <v>3.0028952216878423E-3</v>
      </c>
      <c r="M69" s="197">
        <f>入力_北海道投入係数表!M69</f>
        <v>2.926464969259092E-3</v>
      </c>
      <c r="N69" s="197">
        <f>入力_北海道投入係数表!N69</f>
        <v>7.6185122450941954E-4</v>
      </c>
      <c r="O69" s="197">
        <f>入力_北海道投入係数表!O69</f>
        <v>2.8692409379141018E-3</v>
      </c>
      <c r="P69" s="197">
        <f>入力_北海道投入係数表!P69</f>
        <v>3.1187459358447446E-3</v>
      </c>
      <c r="Q69" s="197">
        <f>入力_北海道投入係数表!Q69</f>
        <v>2.6963321185342388E-4</v>
      </c>
      <c r="R69" s="197">
        <f>入力_北海道投入係数表!R69</f>
        <v>2.0300446609825416E-3</v>
      </c>
      <c r="S69" s="197">
        <f>入力_北海道投入係数表!S69</f>
        <v>8.4988024414741562E-4</v>
      </c>
      <c r="T69" s="197">
        <f>入力_北海道投入係数表!T69</f>
        <v>9.8466386037466451E-4</v>
      </c>
      <c r="U69" s="197">
        <f>入力_北海道投入係数表!U69</f>
        <v>8.6226079216733423E-4</v>
      </c>
      <c r="V69" s="197">
        <f>入力_北海道投入係数表!V69</f>
        <v>2.3219154737559645E-3</v>
      </c>
      <c r="W69" s="197">
        <f>入力_北海道投入係数表!W69</f>
        <v>1.3537227375282025E-3</v>
      </c>
      <c r="X69" s="197">
        <f>入力_北海道投入係数表!X69</f>
        <v>5.540769177492604E-4</v>
      </c>
      <c r="Y69" s="197">
        <f>入力_北海道投入係数表!Y69</f>
        <v>2.5687198771251521E-3</v>
      </c>
      <c r="Z69" s="197">
        <f>入力_北海道投入係数表!Z69</f>
        <v>3.0492898913951545E-3</v>
      </c>
      <c r="AA69" s="197">
        <f>入力_北海道投入係数表!AA69</f>
        <v>1.5461412731368998E-3</v>
      </c>
      <c r="AB69" s="197">
        <f>入力_北海道投入係数表!AB69</f>
        <v>3.4044484793463461E-3</v>
      </c>
      <c r="AC69" s="197">
        <f>入力_北海道投入係数表!AC69</f>
        <v>1.3566380615850581E-3</v>
      </c>
      <c r="AD69" s="197">
        <f>入力_北海道投入係数表!AD69</f>
        <v>2.9375859863971942E-4</v>
      </c>
      <c r="AE69" s="197">
        <f>入力_北海道投入係数表!AE69</f>
        <v>9.6429358607009032E-4</v>
      </c>
      <c r="AF69" s="197">
        <f>入力_北海道投入係数表!AF69</f>
        <v>1.1933174224343676E-3</v>
      </c>
      <c r="AG69" s="197">
        <f>入力_北海道投入係数表!AG69</f>
        <v>1.3639463514435099E-3</v>
      </c>
      <c r="AH69" s="197">
        <f>入力_北海道投入係数表!AH69</f>
        <v>1.1213905242500701E-3</v>
      </c>
      <c r="AI69" s="197">
        <f>入力_北海道投入係数表!AI69</f>
        <v>2.0798090090881796E-3</v>
      </c>
      <c r="AJ69" s="197">
        <f>入力_北海道投入係数表!AJ69</f>
        <v>3.9292730844793711E-4</v>
      </c>
      <c r="AK69" s="197">
        <f>入力_北海道投入係数表!AK69</f>
        <v>6.7811934900542496E-4</v>
      </c>
      <c r="AL69" s="197">
        <f>入力_北海道投入係数表!AL69</f>
        <v>5.825575418356274E-4</v>
      </c>
      <c r="AM69" s="197">
        <f>入力_北海道投入係数表!AM69</f>
        <v>1.0340968076823255E-3</v>
      </c>
      <c r="AN69" s="197">
        <f>入力_北海道投入係数表!AN69</f>
        <v>9.9238279154597155E-4</v>
      </c>
      <c r="AO69" s="197">
        <f>入力_北海道投入係数表!AO69</f>
        <v>1.7800720929197632E-4</v>
      </c>
      <c r="AP69" s="197">
        <f>入力_北海道投入係数表!AP69</f>
        <v>8.0051232788984946E-4</v>
      </c>
      <c r="AQ69" s="197">
        <f>入力_北海道投入係数表!AQ69</f>
        <v>1.2196871861099154E-3</v>
      </c>
      <c r="AR69" s="197">
        <f>入力_北海道投入係数表!AR69</f>
        <v>1.0541657881951766E-3</v>
      </c>
      <c r="AS69" s="197">
        <f>入力_北海道投入係数表!AS69</f>
        <v>9.4554265283810536E-4</v>
      </c>
      <c r="AT69" s="197">
        <f>入力_北海道投入係数表!AT69</f>
        <v>8.459950593888532E-4</v>
      </c>
      <c r="AU69" s="197">
        <f>入力_北海道投入係数表!AU69</f>
        <v>9.4530197865948414E-4</v>
      </c>
      <c r="AV69" s="197">
        <f>入力_北海道投入係数表!AV69</f>
        <v>1.1492785084918913E-3</v>
      </c>
      <c r="AW69" s="197">
        <f>入力_北海道投入係数表!AW69</f>
        <v>1.4398096947186112E-3</v>
      </c>
      <c r="AX69" s="197">
        <f>入力_北海道投入係数表!AX69</f>
        <v>1.6874830635823911E-3</v>
      </c>
      <c r="AY69" s="197">
        <f>入力_北海道投入係数表!AY69</f>
        <v>6.2977027484302744E-4</v>
      </c>
      <c r="AZ69" s="197">
        <f>入力_北海道投入係数表!AZ69</f>
        <v>3.43878954607978E-4</v>
      </c>
      <c r="BA69" s="197">
        <f>入力_北海道投入係数表!BA69</f>
        <v>0</v>
      </c>
      <c r="BB69" s="197">
        <f>入力_北海道投入係数表!BB69</f>
        <v>5.6116722783389455E-4</v>
      </c>
      <c r="BC69" s="197">
        <f>入力_北海道投入係数表!BC69</f>
        <v>1.2851130364008269E-4</v>
      </c>
      <c r="BD69" s="197">
        <f>入力_北海道投入係数表!BD69</f>
        <v>0</v>
      </c>
      <c r="BE69" s="197">
        <f>入力_北海道投入係数表!BE69</f>
        <v>1.5537600994406463E-4</v>
      </c>
      <c r="BF69" s="197">
        <f>入力_北海道投入係数表!BF69</f>
        <v>2.8300488295726628E-4</v>
      </c>
      <c r="BG69" s="197">
        <f>入力_北海道投入係数表!BG69</f>
        <v>1.2027346387575963E-3</v>
      </c>
      <c r="BH69" s="197">
        <f>入力_北海道投入係数表!BH69</f>
        <v>6.3912614025913661E-4</v>
      </c>
      <c r="BI69" s="197">
        <f>入力_北海道投入係数表!BI69</f>
        <v>1.1142406140703829E-3</v>
      </c>
      <c r="BJ69" s="197">
        <f>入力_北海道投入係数表!BJ69</f>
        <v>4.5852779824776873E-3</v>
      </c>
      <c r="BK69" s="197">
        <f>入力_北海道投入係数表!BK69</f>
        <v>1.0593681355807972E-3</v>
      </c>
      <c r="BL69" s="197">
        <f>入力_北海道投入係数表!BL69</f>
        <v>1.9595300069116632E-3</v>
      </c>
      <c r="BM69" s="197">
        <f>入力_北海道投入係数表!BM69</f>
        <v>8.7021806640958266E-4</v>
      </c>
      <c r="BN69" s="197">
        <f>入力_北海道投入係数表!BN69</f>
        <v>1.2355366496651318E-3</v>
      </c>
      <c r="BO69" s="197">
        <f>入力_北海道投入係数表!BO69</f>
        <v>5.8499162208426939E-4</v>
      </c>
      <c r="BP69" s="197">
        <f>入力_北海道投入係数表!BP69</f>
        <v>3.6128144315961514E-3</v>
      </c>
      <c r="BQ69" s="197">
        <f>入力_北海道投入係数表!BQ69</f>
        <v>7.1253427546931022E-2</v>
      </c>
      <c r="BR69" s="197">
        <f>入力_北海道投入係数表!BR69</f>
        <v>1.5588129370723344E-2</v>
      </c>
      <c r="BS69" s="197">
        <f>入力_北海道投入係数表!BS69</f>
        <v>5.3850152942172139E-3</v>
      </c>
      <c r="BT69" s="197">
        <f>入力_北海道投入係数表!BT69</f>
        <v>2.1491644733768358E-3</v>
      </c>
      <c r="BU69" s="197">
        <f>入力_北海道投入係数表!BU69</f>
        <v>4.2999757470880123E-3</v>
      </c>
      <c r="BV69" s="197">
        <f>入力_北海道投入係数表!BV69</f>
        <v>4.1910982654388593E-4</v>
      </c>
      <c r="BW69" s="197">
        <f>入力_北海道投入係数表!BW69</f>
        <v>1.2211451368160393E-5</v>
      </c>
      <c r="BX69" s="197">
        <f>入力_北海道投入係数表!BX69</f>
        <v>8.848709900829612E-3</v>
      </c>
      <c r="BY69" s="197">
        <f>入力_北海道投入係数表!BY69</f>
        <v>1.8801340639682522E-3</v>
      </c>
      <c r="BZ69" s="197">
        <f>入力_北海道投入係数表!BZ69</f>
        <v>1.156829996601812E-3</v>
      </c>
      <c r="CA69" s="197">
        <f>入力_北海道投入係数表!CA69</f>
        <v>2.2751466907850942E-4</v>
      </c>
      <c r="CB69" s="197">
        <f>入力_北海道投入係数表!CB69</f>
        <v>1.2187336776739598E-3</v>
      </c>
      <c r="CC69" s="197">
        <f>入力_北海道投入係数表!CC69</f>
        <v>2.4334016393442624E-3</v>
      </c>
      <c r="CD69" s="197">
        <f>入力_北海道投入係数表!CD69</f>
        <v>6.0799073537927042E-3</v>
      </c>
      <c r="CE69" s="197">
        <f>入力_北海道投入係数表!CE69</f>
        <v>8.0837420875236343E-4</v>
      </c>
      <c r="CF69" s="197">
        <f>入力_北海道投入係数表!CF69</f>
        <v>5.6096442730386468E-3</v>
      </c>
      <c r="CG69" s="197">
        <f>入力_北海道投入係数表!CG69</f>
        <v>9.1660797159480141E-4</v>
      </c>
      <c r="CH69" s="197">
        <f>入力_北海道投入係数表!CH69</f>
        <v>7.4568302789919784E-4</v>
      </c>
      <c r="CI69" s="197">
        <f>入力_北海道投入係数表!CI69</f>
        <v>2.0660164320376686E-3</v>
      </c>
      <c r="CJ69" s="197">
        <f>入力_北海道投入係数表!CJ69</f>
        <v>1.2552815302683097E-3</v>
      </c>
      <c r="CK69" s="197">
        <f>入力_北海道投入係数表!CK69</f>
        <v>3.7050733359556992E-3</v>
      </c>
      <c r="CL69" s="197">
        <f>入力_北海道投入係数表!CL69</f>
        <v>1.5344083056702004E-2</v>
      </c>
      <c r="CM69" s="197">
        <f>入力_北海道投入係数表!CM69</f>
        <v>1.526209833067088E-2</v>
      </c>
      <c r="CN69" s="197">
        <f>入力_北海道投入係数表!CN69</f>
        <v>4.8356458539808387E-3</v>
      </c>
      <c r="CO69" s="197">
        <f>入力_北海道投入係数表!CO69</f>
        <v>2.6385224274406332E-3</v>
      </c>
      <c r="CP69" s="197">
        <f>入力_北海道投入係数表!CP69</f>
        <v>7.862320155854842E-3</v>
      </c>
      <c r="CQ69" s="197">
        <f>入力_北海道投入係数表!CQ69</f>
        <v>1.0842238873193301E-2</v>
      </c>
      <c r="CR69" s="197">
        <f>入力_北海道投入係数表!CR69</f>
        <v>3.5800361310805839E-3</v>
      </c>
      <c r="CS69" s="197">
        <f>入力_北海道投入係数表!CS69</f>
        <v>9.037397468930206E-4</v>
      </c>
      <c r="CT69" s="197">
        <f>入力_北海道投入係数表!CT69</f>
        <v>3.9800826502269491E-4</v>
      </c>
      <c r="CU69" s="197">
        <f>入力_北海道投入係数表!CU69</f>
        <v>1.1249712313003452E-3</v>
      </c>
      <c r="CV69" s="197">
        <f>入力_北海道投入係数表!CV69</f>
        <v>1.8872279817060643E-3</v>
      </c>
      <c r="CW69" s="197">
        <f>入力_北海道投入係数表!CW69</f>
        <v>1.8004841848235975E-2</v>
      </c>
      <c r="CX69" s="197">
        <f>入力_北海道投入係数表!CX69</f>
        <v>1.3678822639403808E-2</v>
      </c>
      <c r="CY69" s="197">
        <f>入力_北海道投入係数表!CY69</f>
        <v>2.2405785797851598E-2</v>
      </c>
      <c r="CZ69" s="197">
        <f>入力_北海道投入係数表!CZ69</f>
        <v>9.50424992879308E-3</v>
      </c>
      <c r="DA69" s="197">
        <f>入力_北海道投入係数表!DA69</f>
        <v>8.8141972670988146E-3</v>
      </c>
      <c r="DB69" s="197">
        <f>入力_北海道投入係数表!DB69</f>
        <v>0</v>
      </c>
      <c r="DC69" s="197">
        <f>入力_北海道投入係数表!DC69</f>
        <v>5.6887670954809573E-3</v>
      </c>
      <c r="DD69" s="197" t="str">
        <f>入力_北海道投入係数表!DD69</f>
        <v>-</v>
      </c>
      <c r="DE69" s="197" t="str">
        <f>入力_北海道投入係数表!DE69</f>
        <v>-</v>
      </c>
      <c r="DF69" s="197" t="str">
        <f>入力_北海道投入係数表!DF69</f>
        <v>-</v>
      </c>
      <c r="DG69" s="197" t="str">
        <f>入力_北海道投入係数表!DG69</f>
        <v>-</v>
      </c>
      <c r="DH69" s="197" t="str">
        <f>入力_北海道投入係数表!DH69</f>
        <v>-</v>
      </c>
      <c r="DI69" s="197" t="str">
        <f>入力_北海道投入係数表!DI69</f>
        <v>-</v>
      </c>
      <c r="DJ69" s="197" t="str">
        <f>入力_北海道投入係数表!DJ69</f>
        <v>-</v>
      </c>
      <c r="DK69" s="197" t="str">
        <f>入力_北海道投入係数表!DK69</f>
        <v>-</v>
      </c>
      <c r="DL69" s="197" t="str">
        <f>入力_北海道投入係数表!DL69</f>
        <v>-</v>
      </c>
      <c r="DM69" s="197" t="str">
        <f>入力_北海道投入係数表!DM69</f>
        <v>-</v>
      </c>
      <c r="DN69" s="197" t="str">
        <f>入力_北海道投入係数表!DN69</f>
        <v>-</v>
      </c>
      <c r="DO69" s="197" t="str">
        <f>入力_北海道投入係数表!DO69</f>
        <v>-</v>
      </c>
      <c r="DP69" s="197" t="str">
        <f>入力_北海道投入係数表!DP69</f>
        <v>-</v>
      </c>
      <c r="DQ69" s="197" t="str">
        <f>入力_北海道投入係数表!DQ69</f>
        <v>-</v>
      </c>
      <c r="DR69" s="197" t="str">
        <f>入力_北海道投入係数表!DR69</f>
        <v>-</v>
      </c>
      <c r="DS69" s="197" t="str">
        <f>入力_北海道投入係数表!DS69</f>
        <v>-</v>
      </c>
      <c r="DT69" s="243">
        <f>入力_北海道投入係数表!DT69</f>
        <v>4.2259554147458479E-3</v>
      </c>
      <c r="DU69"/>
      <c r="DV69"/>
    </row>
    <row r="70" spans="2:126" s="22" customFormat="1" x14ac:dyDescent="0.25">
      <c r="B70" s="53">
        <v>67</v>
      </c>
      <c r="C70" s="360" t="str">
        <v>廃棄物処理</v>
      </c>
      <c r="D70" s="193">
        <f>入力_北海道投入係数表!D70</f>
        <v>0</v>
      </c>
      <c r="E70" s="194">
        <f>入力_北海道投入係数表!E70</f>
        <v>0</v>
      </c>
      <c r="F70" s="194">
        <f>入力_北海道投入係数表!F70</f>
        <v>1.272970110072307E-3</v>
      </c>
      <c r="G70" s="194">
        <f>入力_北海道投入係数表!G70</f>
        <v>1.4184883947058352E-3</v>
      </c>
      <c r="H70" s="194">
        <f>入力_北海道投入係数表!H70</f>
        <v>0</v>
      </c>
      <c r="I70" s="194">
        <f>入力_北海道投入係数表!I70</f>
        <v>0</v>
      </c>
      <c r="J70" s="194">
        <f>入力_北海道投入係数表!J70</f>
        <v>8.6820628581350931E-4</v>
      </c>
      <c r="K70" s="194">
        <f>入力_北海道投入係数表!K70</f>
        <v>2.73263046271183E-3</v>
      </c>
      <c r="L70" s="194">
        <f>入力_北海道投入係数表!L70</f>
        <v>1.2621730911875195E-3</v>
      </c>
      <c r="M70" s="194">
        <f>入力_北海道投入係数表!M70</f>
        <v>5.5576782798985725E-5</v>
      </c>
      <c r="N70" s="194">
        <f>入力_北海道投入係数表!N70</f>
        <v>3.6983069150942698E-5</v>
      </c>
      <c r="O70" s="194">
        <f>入力_北海道投入係数表!O70</f>
        <v>1.1636810043462206E-3</v>
      </c>
      <c r="P70" s="194">
        <f>入力_北海道投入係数表!P70</f>
        <v>1.7045777382147388E-4</v>
      </c>
      <c r="Q70" s="194">
        <f>入力_北海道投入係数表!Q70</f>
        <v>5.6535996033782432E-4</v>
      </c>
      <c r="R70" s="194">
        <f>入力_北海道投入係数表!R70</f>
        <v>0</v>
      </c>
      <c r="S70" s="194">
        <f>入力_北海道投入係数表!S70</f>
        <v>1.9315460094259445E-4</v>
      </c>
      <c r="T70" s="194">
        <f>入力_北海道投入係数表!T70</f>
        <v>3.6104341547071037E-4</v>
      </c>
      <c r="U70" s="194">
        <f>入力_北海道投入係数表!U70</f>
        <v>1.9470404984423675E-4</v>
      </c>
      <c r="V70" s="194">
        <f>入力_北海道投入係数表!V70</f>
        <v>6.9586457623267435E-4</v>
      </c>
      <c r="W70" s="194">
        <f>入力_北海道投入係数表!W70</f>
        <v>5.5151667084482321E-4</v>
      </c>
      <c r="X70" s="194">
        <f>入力_北海道投入係数表!X70</f>
        <v>5.1449999505288467E-4</v>
      </c>
      <c r="Y70" s="194">
        <f>入力_北海道投入係数表!Y70</f>
        <v>2.6216831735607223E-3</v>
      </c>
      <c r="Z70" s="194">
        <f>入力_北海道投入係数表!Z70</f>
        <v>8.1453634085213028E-3</v>
      </c>
      <c r="AA70" s="194">
        <f>入力_北海道投入係数表!AA70</f>
        <v>1.4430651882611065E-3</v>
      </c>
      <c r="AB70" s="194">
        <f>入力_北海道投入係数表!AB70</f>
        <v>9.6459373581479801E-4</v>
      </c>
      <c r="AC70" s="194">
        <f>入力_北海道投入係数表!AC70</f>
        <v>1.3566380615850581E-3</v>
      </c>
      <c r="AD70" s="194">
        <f>入力_北海道投入係数表!AD70</f>
        <v>3.8754432538221559E-6</v>
      </c>
      <c r="AE70" s="194">
        <f>入力_北海道投入係数表!AE70</f>
        <v>2.7551245316288297E-5</v>
      </c>
      <c r="AF70" s="194">
        <f>入力_北海道投入係数表!AF70</f>
        <v>0</v>
      </c>
      <c r="AG70" s="194">
        <f>入力_北海道投入係数表!AG70</f>
        <v>6.8197317572175496E-4</v>
      </c>
      <c r="AH70" s="194">
        <f>入力_北海道投入係数表!AH70</f>
        <v>8.4104289318755253E-4</v>
      </c>
      <c r="AI70" s="194">
        <f>入力_北海道投入係数表!AI70</f>
        <v>2.6949637864241201E-3</v>
      </c>
      <c r="AJ70" s="194">
        <f>入力_北海道投入係数表!AJ70</f>
        <v>3.9292730844793711E-4</v>
      </c>
      <c r="AK70" s="194">
        <f>入力_北海道投入係数表!AK70</f>
        <v>6.5099457504520794E-3</v>
      </c>
      <c r="AL70" s="194">
        <f>入力_北海道投入係数表!AL70</f>
        <v>1.6277343080701353E-4</v>
      </c>
      <c r="AM70" s="194">
        <f>入力_北海道投入係数表!AM70</f>
        <v>4.0552815987542171E-6</v>
      </c>
      <c r="AN70" s="194">
        <f>入力_北海道投入係数表!AN70</f>
        <v>2.6821156528269499E-5</v>
      </c>
      <c r="AO70" s="194">
        <f>入力_北海道投入係数表!AO70</f>
        <v>0</v>
      </c>
      <c r="AP70" s="194">
        <f>入力_北海道投入係数表!AP70</f>
        <v>0</v>
      </c>
      <c r="AQ70" s="194">
        <f>入力_北海道投入係数表!AQ70</f>
        <v>0</v>
      </c>
      <c r="AR70" s="194">
        <f>入力_北海道投入係数表!AR70</f>
        <v>1.0083324930562558E-4</v>
      </c>
      <c r="AS70" s="194">
        <f>入力_北海道投入係数表!AS70</f>
        <v>4.4322311851786189E-5</v>
      </c>
      <c r="AT70" s="194">
        <f>入力_北海道投入係数表!AT70</f>
        <v>2.0303881425332476E-4</v>
      </c>
      <c r="AU70" s="194">
        <f>入力_北海道投入係数表!AU70</f>
        <v>1.294934217341759E-5</v>
      </c>
      <c r="AV70" s="194">
        <f>入力_北海道投入係数表!AV70</f>
        <v>6.3848806027327291E-4</v>
      </c>
      <c r="AW70" s="194">
        <f>入力_北海道投入係数表!AW70</f>
        <v>6.4687102226488322E-4</v>
      </c>
      <c r="AX70" s="194">
        <f>入力_北海道投入係数表!AX70</f>
        <v>4.3110881186411449E-4</v>
      </c>
      <c r="AY70" s="194">
        <f>入力_北海道投入係数表!AY70</f>
        <v>1.4099334511411061E-4</v>
      </c>
      <c r="AZ70" s="194">
        <f>入力_北海道投入係数表!AZ70</f>
        <v>0</v>
      </c>
      <c r="BA70" s="194">
        <f>入力_北海道投入係数表!BA70</f>
        <v>0</v>
      </c>
      <c r="BB70" s="194">
        <f>入力_北海道投入係数表!BB70</f>
        <v>1.1223344556677891E-3</v>
      </c>
      <c r="BC70" s="194">
        <f>入力_北海道投入係数表!BC70</f>
        <v>4.2837101213360891E-5</v>
      </c>
      <c r="BD70" s="194">
        <f>入力_北海道投入係数表!BD70</f>
        <v>0</v>
      </c>
      <c r="BE70" s="194">
        <f>入力_北海道投入係数表!BE70</f>
        <v>7.7688004972032313E-5</v>
      </c>
      <c r="BF70" s="194">
        <f>入力_北海道投入係数表!BF70</f>
        <v>2.6952845995930122E-5</v>
      </c>
      <c r="BG70" s="194">
        <f>入力_北海道投入係数表!BG70</f>
        <v>6.7521944632005406E-4</v>
      </c>
      <c r="BH70" s="194">
        <f>入力_北海道投入係数表!BH70</f>
        <v>1.7237038328200957E-3</v>
      </c>
      <c r="BI70" s="194">
        <f>入力_北海道投入係数表!BI70</f>
        <v>3.0951128168621748E-5</v>
      </c>
      <c r="BJ70" s="194">
        <f>入力_北海道投入係数表!BJ70</f>
        <v>0</v>
      </c>
      <c r="BK70" s="194">
        <f>入力_北海道投入係数表!BK70</f>
        <v>2.9089676371624049E-4</v>
      </c>
      <c r="BL70" s="194">
        <f>入力_北海道投入係数表!BL70</f>
        <v>7.3528330465728441E-6</v>
      </c>
      <c r="BM70" s="194">
        <f>入力_北海道投入係数表!BM70</f>
        <v>2.1904753779476505E-3</v>
      </c>
      <c r="BN70" s="194">
        <f>入力_北海道投入係数表!BN70</f>
        <v>4.2090844639009915E-3</v>
      </c>
      <c r="BO70" s="194">
        <f>入力_北海道投入係数表!BO70</f>
        <v>2.7138039915928346E-2</v>
      </c>
      <c r="BP70" s="194">
        <f>入力_北海道投入係数表!BP70</f>
        <v>1.1674060238150829E-3</v>
      </c>
      <c r="BQ70" s="194">
        <f>入力_北海道投入係数表!BQ70</f>
        <v>1.2875272446038106E-3</v>
      </c>
      <c r="BR70" s="194">
        <f>入力_北海道投入係数表!BR70</f>
        <v>0</v>
      </c>
      <c r="BS70" s="194">
        <f>入力_北海道投入係数表!BS70</f>
        <v>1.5306307504443181E-3</v>
      </c>
      <c r="BT70" s="194">
        <f>入力_北海道投入係数表!BT70</f>
        <v>2.1325525740657106E-3</v>
      </c>
      <c r="BU70" s="194">
        <f>入力_北海道投入係数表!BU70</f>
        <v>1.9446028531038264E-4</v>
      </c>
      <c r="BV70" s="194">
        <f>入力_北海道投入係数表!BV70</f>
        <v>0</v>
      </c>
      <c r="BW70" s="194">
        <f>入力_北海道投入係数表!BW70</f>
        <v>0</v>
      </c>
      <c r="BX70" s="194">
        <f>入力_北海道投入係数表!BX70</f>
        <v>1.7557431884826783E-2</v>
      </c>
      <c r="BY70" s="194">
        <f>入力_北海道投入係数表!BY70</f>
        <v>1.8428655145116021E-3</v>
      </c>
      <c r="BZ70" s="194">
        <f>入力_北海道投入係数表!BZ70</f>
        <v>1.3411997773102257E-3</v>
      </c>
      <c r="CA70" s="194">
        <f>入力_北海道投入係数表!CA70</f>
        <v>3.7919111513084905E-4</v>
      </c>
      <c r="CB70" s="194">
        <f>入力_北海道投入係数表!CB70</f>
        <v>3.0758516627009459E-3</v>
      </c>
      <c r="CC70" s="194">
        <f>入力_北海道投入係数表!CC70</f>
        <v>1.3928022540983607E-3</v>
      </c>
      <c r="CD70" s="194">
        <f>入力_北海道投入係数表!CD70</f>
        <v>5.4723912403770395E-3</v>
      </c>
      <c r="CE70" s="194">
        <f>入力_北海道投入係数表!CE70</f>
        <v>1.1646069109144219E-3</v>
      </c>
      <c r="CF70" s="194">
        <f>入力_北海道投入係数表!CF70</f>
        <v>5.5092580106739066E-3</v>
      </c>
      <c r="CG70" s="194">
        <f>入力_北海道投入係数表!CG70</f>
        <v>9.2529162606254153E-3</v>
      </c>
      <c r="CH70" s="194">
        <f>入力_北海道投入係数表!CH70</f>
        <v>2.3790839461545837E-4</v>
      </c>
      <c r="CI70" s="194">
        <f>入力_北海道投入係数表!CI70</f>
        <v>2.1140633258059866E-3</v>
      </c>
      <c r="CJ70" s="194">
        <f>入力_北海道投入係数表!CJ70</f>
        <v>7.6919378876015576E-4</v>
      </c>
      <c r="CK70" s="194">
        <f>入力_北海道投入係数表!CK70</f>
        <v>1.3110652066212385E-2</v>
      </c>
      <c r="CL70" s="194">
        <f>入力_北海道投入係数表!CL70</f>
        <v>6.6890866498335866E-3</v>
      </c>
      <c r="CM70" s="194">
        <f>入力_北海道投入係数表!CM70</f>
        <v>2.7317374444002351E-3</v>
      </c>
      <c r="CN70" s="194">
        <f>入力_北海道投入係数表!CN70</f>
        <v>2.5460668795653928E-3</v>
      </c>
      <c r="CO70" s="194">
        <f>入力_北海道投入係数表!CO70</f>
        <v>6.7464016557913196E-3</v>
      </c>
      <c r="CP70" s="194">
        <f>入力_北海道投入係数表!CP70</f>
        <v>3.5787321063394683E-3</v>
      </c>
      <c r="CQ70" s="194">
        <f>入力_北海道投入係数表!CQ70</f>
        <v>3.4912445918464834E-3</v>
      </c>
      <c r="CR70" s="194">
        <f>入力_北海道投入係数表!CR70</f>
        <v>3.7205918221391751E-5</v>
      </c>
      <c r="CS70" s="194">
        <f>入力_北海道投入係数表!CS70</f>
        <v>5.3865282927398578E-4</v>
      </c>
      <c r="CT70" s="194">
        <f>入力_北海道投入係数表!CT70</f>
        <v>6.7746087663437434E-5</v>
      </c>
      <c r="CU70" s="194">
        <f>入力_北海道投入係数表!CU70</f>
        <v>6.3705408515535094E-4</v>
      </c>
      <c r="CV70" s="194">
        <f>入力_北海道投入係数表!CV70</f>
        <v>3.1876565820035223E-4</v>
      </c>
      <c r="CW70" s="194">
        <f>入力_北海道投入係数表!CW70</f>
        <v>3.3676262859857246E-2</v>
      </c>
      <c r="CX70" s="194">
        <f>入力_北海道投入係数表!CX70</f>
        <v>1.2682218871892822E-2</v>
      </c>
      <c r="CY70" s="194">
        <f>入力_北海道投入係数表!CY70</f>
        <v>1.0848370971744603E-2</v>
      </c>
      <c r="CZ70" s="194">
        <f>入力_北海道投入係数表!CZ70</f>
        <v>1.0607582412640353E-2</v>
      </c>
      <c r="DA70" s="194">
        <f>入力_北海道投入係数表!DA70</f>
        <v>1.4178174974771121E-2</v>
      </c>
      <c r="DB70" s="194">
        <f>入力_北海道投入係数表!DB70</f>
        <v>0</v>
      </c>
      <c r="DC70" s="194">
        <f>入力_北海道投入係数表!DC70</f>
        <v>4.496206642815458E-3</v>
      </c>
      <c r="DD70" s="194" t="str">
        <f>入力_北海道投入係数表!DD70</f>
        <v>-</v>
      </c>
      <c r="DE70" s="194" t="str">
        <f>入力_北海道投入係数表!DE70</f>
        <v>-</v>
      </c>
      <c r="DF70" s="194" t="str">
        <f>入力_北海道投入係数表!DF70</f>
        <v>-</v>
      </c>
      <c r="DG70" s="194" t="str">
        <f>入力_北海道投入係数表!DG70</f>
        <v>-</v>
      </c>
      <c r="DH70" s="194" t="str">
        <f>入力_北海道投入係数表!DH70</f>
        <v>-</v>
      </c>
      <c r="DI70" s="194" t="str">
        <f>入力_北海道投入係数表!DI70</f>
        <v>-</v>
      </c>
      <c r="DJ70" s="194" t="str">
        <f>入力_北海道投入係数表!DJ70</f>
        <v>-</v>
      </c>
      <c r="DK70" s="194" t="str">
        <f>入力_北海道投入係数表!DK70</f>
        <v>-</v>
      </c>
      <c r="DL70" s="194" t="str">
        <f>入力_北海道投入係数表!DL70</f>
        <v>-</v>
      </c>
      <c r="DM70" s="194" t="str">
        <f>入力_北海道投入係数表!DM70</f>
        <v>-</v>
      </c>
      <c r="DN70" s="194" t="str">
        <f>入力_北海道投入係数表!DN70</f>
        <v>-</v>
      </c>
      <c r="DO70" s="194" t="str">
        <f>入力_北海道投入係数表!DO70</f>
        <v>-</v>
      </c>
      <c r="DP70" s="194" t="str">
        <f>入力_北海道投入係数表!DP70</f>
        <v>-</v>
      </c>
      <c r="DQ70" s="194" t="str">
        <f>入力_北海道投入係数表!DQ70</f>
        <v>-</v>
      </c>
      <c r="DR70" s="194" t="str">
        <f>入力_北海道投入係数表!DR70</f>
        <v>-</v>
      </c>
      <c r="DS70" s="194" t="str">
        <f>入力_北海道投入係数表!DS70</f>
        <v>-</v>
      </c>
      <c r="DT70" s="242">
        <f>入力_北海道投入係数表!DT70</f>
        <v>3.6788057440491121E-3</v>
      </c>
      <c r="DU70"/>
      <c r="DV70"/>
    </row>
    <row r="71" spans="2:126" s="22" customFormat="1" x14ac:dyDescent="0.25">
      <c r="B71" s="53">
        <v>68</v>
      </c>
      <c r="C71" s="360" t="str">
        <v>商業</v>
      </c>
      <c r="D71" s="193">
        <f>入力_北海道投入係数表!D71</f>
        <v>7.9211802418095251E-2</v>
      </c>
      <c r="E71" s="194">
        <f>入力_北海道投入係数表!E71</f>
        <v>6.1054526325129775E-2</v>
      </c>
      <c r="F71" s="194">
        <f>入力_北海道投入係数表!F71</f>
        <v>3.1297379450099021E-2</v>
      </c>
      <c r="G71" s="194">
        <f>入力_北海道投入係数表!G71</f>
        <v>5.9015980873285516E-2</v>
      </c>
      <c r="H71" s="194">
        <f>入力_北海道投入係数表!H71</f>
        <v>1.6946594510683255E-2</v>
      </c>
      <c r="I71" s="194">
        <f>入力_北海道投入係数表!I71</f>
        <v>6.3182052859759683E-2</v>
      </c>
      <c r="J71" s="194">
        <f>入力_北海道投入係数表!J71</f>
        <v>4.048321881278992E-2</v>
      </c>
      <c r="K71" s="194">
        <f>入力_北海道投入係数表!K71</f>
        <v>1.8210738829863165E-2</v>
      </c>
      <c r="L71" s="194">
        <f>入力_北海道投入係数表!L71</f>
        <v>5.8602317772513741E-2</v>
      </c>
      <c r="M71" s="194">
        <f>入力_北海道投入係数表!M71</f>
        <v>0.1274080377922123</v>
      </c>
      <c r="N71" s="194">
        <f>入力_北海道投入係数表!N71</f>
        <v>3.1428212164471107E-2</v>
      </c>
      <c r="O71" s="194">
        <f>入力_北海道投入係数表!O71</f>
        <v>8.1663872020664927E-2</v>
      </c>
      <c r="P71" s="194">
        <f>入力_北海道投入係数表!P71</f>
        <v>3.8687601406592297E-2</v>
      </c>
      <c r="Q71" s="194">
        <f>入力_北海道投入係数表!Q71</f>
        <v>8.1063920466900349E-2</v>
      </c>
      <c r="R71" s="194">
        <f>入力_北海道投入係数表!R71</f>
        <v>8.1607795371498176E-2</v>
      </c>
      <c r="S71" s="194">
        <f>入力_北海道投入係数表!S71</f>
        <v>0.10553967395503361</v>
      </c>
      <c r="T71" s="194">
        <f>入力_北海道投入係数表!T71</f>
        <v>7.7607923261863151E-2</v>
      </c>
      <c r="U71" s="194">
        <f>入力_北海道投入係数表!U71</f>
        <v>9.6656653315531818E-2</v>
      </c>
      <c r="V71" s="194">
        <f>入力_北海道投入係数表!V71</f>
        <v>6.8762781186094066E-2</v>
      </c>
      <c r="W71" s="194">
        <f>入力_北海道投入係数表!W71</f>
        <v>9.4158937076961643E-2</v>
      </c>
      <c r="X71" s="194">
        <f>入力_北海道投入係数表!X71</f>
        <v>8.0212528074879538E-2</v>
      </c>
      <c r="Y71" s="194">
        <f>入力_北海道投入係数表!Y71</f>
        <v>3.0957046766590751E-2</v>
      </c>
      <c r="Z71" s="194">
        <f>入力_北海道投入係数表!Z71</f>
        <v>2.882205513784461E-2</v>
      </c>
      <c r="AA71" s="194">
        <f>入力_北海道投入係数表!AA71</f>
        <v>1.0749363137047017E-2</v>
      </c>
      <c r="AB71" s="194">
        <f>入力_北海道投入係数表!AB71</f>
        <v>4.3671508548948405E-2</v>
      </c>
      <c r="AC71" s="194">
        <f>入力_北海道投入係数表!AC71</f>
        <v>5.2782685512367492E-2</v>
      </c>
      <c r="AD71" s="194">
        <f>入力_北海道投入係数表!AD71</f>
        <v>5.8712965295405666E-3</v>
      </c>
      <c r="AE71" s="194">
        <f>入力_北海道投入係数表!AE71</f>
        <v>6.5420432003526555E-2</v>
      </c>
      <c r="AF71" s="194">
        <f>入力_北海道投入係数表!AF71</f>
        <v>6.6934259058364073E-2</v>
      </c>
      <c r="AG71" s="194">
        <f>入力_北海道投入係数表!AG71</f>
        <v>0.10184132757444873</v>
      </c>
      <c r="AH71" s="194">
        <f>入力_北海道投入係数表!AH71</f>
        <v>4.0510232688533779E-2</v>
      </c>
      <c r="AI71" s="194">
        <f>入力_北海道投入係数表!AI71</f>
        <v>3.343805611090362E-2</v>
      </c>
      <c r="AJ71" s="194">
        <f>入力_北海道投入係数表!AJ71</f>
        <v>3.732809430255403E-2</v>
      </c>
      <c r="AK71" s="194">
        <f>入力_北海道投入係数表!AK71</f>
        <v>4.2179023508137431E-2</v>
      </c>
      <c r="AL71" s="194">
        <f>入力_北海道投入係数表!AL71</f>
        <v>1.6111713975669656E-2</v>
      </c>
      <c r="AM71" s="194">
        <f>入力_北海道投入係数表!AM71</f>
        <v>5.7625551518297432E-3</v>
      </c>
      <c r="AN71" s="194">
        <f>入力_北海道投入係数表!AN71</f>
        <v>1.7299645960733828E-2</v>
      </c>
      <c r="AO71" s="194">
        <f>入力_北海道投入係数表!AO71</f>
        <v>0.10533576609852699</v>
      </c>
      <c r="AP71" s="194">
        <f>入力_北海道投入係数表!AP71</f>
        <v>6.5001601024655783E-2</v>
      </c>
      <c r="AQ71" s="194">
        <f>入力_北海道投入係数表!AQ71</f>
        <v>6.8517721337351123E-2</v>
      </c>
      <c r="AR71" s="194">
        <f>入力_北海道投入係数表!AR71</f>
        <v>7.149077375768853E-2</v>
      </c>
      <c r="AS71" s="194">
        <f>入力_北海道投入係数表!AS71</f>
        <v>5.5934757556954172E-2</v>
      </c>
      <c r="AT71" s="194">
        <f>入力_北海道投入係数表!AT71</f>
        <v>5.1774897634597812E-2</v>
      </c>
      <c r="AU71" s="194">
        <f>入力_北海道投入係数表!AU71</f>
        <v>4.739459235470838E-2</v>
      </c>
      <c r="AV71" s="194">
        <f>入力_北海道投入係数表!AV71</f>
        <v>4.7758906908440812E-2</v>
      </c>
      <c r="AW71" s="194">
        <f>入力_北海道投入係数表!AW71</f>
        <v>4.715898420382697E-2</v>
      </c>
      <c r="AX71" s="194">
        <f>入力_北海道投入係数表!AX71</f>
        <v>4.2014633064814129E-2</v>
      </c>
      <c r="AY71" s="194">
        <f>入力_北海道投入係数表!AY71</f>
        <v>4.7326766176636462E-2</v>
      </c>
      <c r="AZ71" s="194">
        <f>入力_北海道投入係数表!AZ71</f>
        <v>6.0178817056396147E-2</v>
      </c>
      <c r="BA71" s="194">
        <f>入力_北海道投入係数表!BA71</f>
        <v>3.6868456986800184E-2</v>
      </c>
      <c r="BB71" s="194">
        <f>入力_北海道投入係数表!BB71</f>
        <v>5.8361391694725026E-2</v>
      </c>
      <c r="BC71" s="194">
        <f>入力_北海道投入係数表!BC71</f>
        <v>5.1318847253606345E-2</v>
      </c>
      <c r="BD71" s="194">
        <f>入力_北海道投入係数表!BD71</f>
        <v>3.8377671173135633E-2</v>
      </c>
      <c r="BE71" s="194">
        <f>入力_北海道投入係数表!BE71</f>
        <v>2.3034493474207583E-2</v>
      </c>
      <c r="BF71" s="194">
        <f>入力_北海道投入係数表!BF71</f>
        <v>4.4526101585276562E-2</v>
      </c>
      <c r="BG71" s="194">
        <f>入力_北海道投入係数表!BG71</f>
        <v>6.8323767724510459E-2</v>
      </c>
      <c r="BH71" s="194">
        <f>入力_北海道投入係数表!BH71</f>
        <v>1.990974764201189E-2</v>
      </c>
      <c r="BI71" s="194">
        <f>入力_北海道投入係数表!BI71</f>
        <v>9.1955801788975208E-2</v>
      </c>
      <c r="BJ71" s="194">
        <f>入力_北海道投入係数表!BJ71</f>
        <v>6.1955839406097326E-3</v>
      </c>
      <c r="BK71" s="194">
        <f>入力_北海道投入係数表!BK71</f>
        <v>9.1256834356053057E-2</v>
      </c>
      <c r="BL71" s="194">
        <f>入力_北海道投入係数表!BL71</f>
        <v>9.6858869722504085E-2</v>
      </c>
      <c r="BM71" s="194">
        <f>入力_北海道投入係数表!BM71</f>
        <v>5.1706523222878206E-2</v>
      </c>
      <c r="BN71" s="194">
        <f>入力_北海道投入係数表!BN71</f>
        <v>4.7855535135358375E-2</v>
      </c>
      <c r="BO71" s="194">
        <f>入力_北海道投入係数表!BO71</f>
        <v>9.2122252106318046E-3</v>
      </c>
      <c r="BP71" s="194">
        <f>入力_北海道投入係数表!BP71</f>
        <v>1.7756860046450471E-2</v>
      </c>
      <c r="BQ71" s="194">
        <f>入力_北海道投入係数表!BQ71</f>
        <v>2.2911832946635732E-2</v>
      </c>
      <c r="BR71" s="194">
        <f>入力_北海道投入係数表!BR71</f>
        <v>2.2183520659646634E-2</v>
      </c>
      <c r="BS71" s="194">
        <f>入力_北海道投入係数表!BS71</f>
        <v>2.3322707311535882E-2</v>
      </c>
      <c r="BT71" s="194">
        <f>入力_北海道投入係数表!BT71</f>
        <v>7.1545373845602776E-3</v>
      </c>
      <c r="BU71" s="194">
        <f>入力_北海道投入係数表!BU71</f>
        <v>5.2220233920428601E-3</v>
      </c>
      <c r="BV71" s="194">
        <f>入力_北海道投入係数表!BV71</f>
        <v>4.0784130762265879E-3</v>
      </c>
      <c r="BW71" s="194">
        <f>入力_北海道投入係数表!BW71</f>
        <v>1.0878810371026367E-3</v>
      </c>
      <c r="BX71" s="194">
        <f>入力_北海道投入係数表!BX71</f>
        <v>4.022810662658592E-3</v>
      </c>
      <c r="BY71" s="194">
        <f>入力_北海道投入係数表!BY71</f>
        <v>1.3302301911234026E-2</v>
      </c>
      <c r="BZ71" s="194">
        <f>入力_北海道投入係数表!BZ71</f>
        <v>1.2276858338936729E-2</v>
      </c>
      <c r="CA71" s="194">
        <f>入力_北海道投入係数表!CA71</f>
        <v>6.7692636108544159E-3</v>
      </c>
      <c r="CB71" s="194">
        <f>入力_北海道投入係数表!CB71</f>
        <v>9.4016597991991181E-3</v>
      </c>
      <c r="CC71" s="194">
        <f>入力_北海道投入係数表!CC71</f>
        <v>9.8136526639344256E-3</v>
      </c>
      <c r="CD71" s="194">
        <f>入力_北海道投入係数表!CD71</f>
        <v>1.5562854186640341E-2</v>
      </c>
      <c r="CE71" s="194">
        <f>入力_北海道投入係数表!CE71</f>
        <v>7.7686131586879679E-3</v>
      </c>
      <c r="CF71" s="194">
        <f>入力_北海道投入係数表!CF71</f>
        <v>5.4792919622068193E-3</v>
      </c>
      <c r="CG71" s="194">
        <f>入力_北海道投入係数表!CG71</f>
        <v>6.8890325444072439E-3</v>
      </c>
      <c r="CH71" s="194">
        <f>入力_北海道投入係数表!CH71</f>
        <v>2.117739799233722E-2</v>
      </c>
      <c r="CI71" s="194">
        <f>入力_北海道投入係数表!CI71</f>
        <v>5.9578148272714168E-3</v>
      </c>
      <c r="CJ71" s="194">
        <f>入力_北海道投入係数表!CJ71</f>
        <v>4.7316101255815694E-2</v>
      </c>
      <c r="CK71" s="194">
        <f>入力_北海道投入係数表!CK71</f>
        <v>1.3655146314672923E-2</v>
      </c>
      <c r="CL71" s="194">
        <f>入力_北海道投入係数表!CL71</f>
        <v>1.455923890742747E-2</v>
      </c>
      <c r="CM71" s="194">
        <f>入力_北海道投入係数表!CM71</f>
        <v>3.1616891639101849E-2</v>
      </c>
      <c r="CN71" s="194">
        <f>入力_北海道投入係数表!CN71</f>
        <v>5.4803527511654369E-2</v>
      </c>
      <c r="CO71" s="194">
        <f>入力_北海道投入係数表!CO71</f>
        <v>2.1471568735879167E-2</v>
      </c>
      <c r="CP71" s="194">
        <f>入力_北海道投入係数表!CP71</f>
        <v>3.6268317179124161E-2</v>
      </c>
      <c r="CQ71" s="194">
        <f>入力_北海道投入係数表!CQ71</f>
        <v>2.1504319698644719E-2</v>
      </c>
      <c r="CR71" s="194">
        <f>入力_北海道投入係数表!CR71</f>
        <v>5.0575244835611849E-2</v>
      </c>
      <c r="CS71" s="194">
        <f>入力_北海道投入係数表!CS71</f>
        <v>1.3657841737813727E-2</v>
      </c>
      <c r="CT71" s="194">
        <f>入力_北海道投入係数表!CT71</f>
        <v>7.189553553282298E-3</v>
      </c>
      <c r="CU71" s="194">
        <f>入力_北海道投入係数表!CU71</f>
        <v>6.8100345224395856E-2</v>
      </c>
      <c r="CV71" s="194">
        <f>入力_北海道投入係数表!CV71</f>
        <v>1.6925864577863797E-2</v>
      </c>
      <c r="CW71" s="194">
        <f>入力_北海道投入係数表!CW71</f>
        <v>7.9644653341166965E-2</v>
      </c>
      <c r="CX71" s="194">
        <f>入力_北海道投入係数表!CX71</f>
        <v>0.10864188257512757</v>
      </c>
      <c r="CY71" s="194">
        <f>入力_北海道投入係数表!CY71</f>
        <v>3.4574750948346153E-2</v>
      </c>
      <c r="CZ71" s="194">
        <f>入力_北海道投入係数表!CZ71</f>
        <v>3.0104786604104518E-2</v>
      </c>
      <c r="DA71" s="194">
        <f>入力_北海道投入係数表!DA71</f>
        <v>4.0125280699680889E-2</v>
      </c>
      <c r="DB71" s="194">
        <f>入力_北海道投入係数表!DB71</f>
        <v>0.21501125107779015</v>
      </c>
      <c r="DC71" s="194">
        <f>入力_北海道投入係数表!DC71</f>
        <v>1.4919692471644971E-2</v>
      </c>
      <c r="DD71" s="194" t="str">
        <f>入力_北海道投入係数表!DD71</f>
        <v>-</v>
      </c>
      <c r="DE71" s="194" t="str">
        <f>入力_北海道投入係数表!DE71</f>
        <v>-</v>
      </c>
      <c r="DF71" s="194" t="str">
        <f>入力_北海道投入係数表!DF71</f>
        <v>-</v>
      </c>
      <c r="DG71" s="194" t="str">
        <f>入力_北海道投入係数表!DG71</f>
        <v>-</v>
      </c>
      <c r="DH71" s="194" t="str">
        <f>入力_北海道投入係数表!DH71</f>
        <v>-</v>
      </c>
      <c r="DI71" s="194" t="str">
        <f>入力_北海道投入係数表!DI71</f>
        <v>-</v>
      </c>
      <c r="DJ71" s="194" t="str">
        <f>入力_北海道投入係数表!DJ71</f>
        <v>-</v>
      </c>
      <c r="DK71" s="194" t="str">
        <f>入力_北海道投入係数表!DK71</f>
        <v>-</v>
      </c>
      <c r="DL71" s="194" t="str">
        <f>入力_北海道投入係数表!DL71</f>
        <v>-</v>
      </c>
      <c r="DM71" s="194" t="str">
        <f>入力_北海道投入係数表!DM71</f>
        <v>-</v>
      </c>
      <c r="DN71" s="194" t="str">
        <f>入力_北海道投入係数表!DN71</f>
        <v>-</v>
      </c>
      <c r="DO71" s="194" t="str">
        <f>入力_北海道投入係数表!DO71</f>
        <v>-</v>
      </c>
      <c r="DP71" s="194" t="str">
        <f>入力_北海道投入係数表!DP71</f>
        <v>-</v>
      </c>
      <c r="DQ71" s="194" t="str">
        <f>入力_北海道投入係数表!DQ71</f>
        <v>-</v>
      </c>
      <c r="DR71" s="194" t="str">
        <f>入力_北海道投入係数表!DR71</f>
        <v>-</v>
      </c>
      <c r="DS71" s="194" t="str">
        <f>入力_北海道投入係数表!DS71</f>
        <v>-</v>
      </c>
      <c r="DT71" s="242">
        <f>入力_北海道投入係数表!DT71</f>
        <v>3.432376133320602E-2</v>
      </c>
      <c r="DU71"/>
      <c r="DV71"/>
    </row>
    <row r="72" spans="2:126" s="22" customFormat="1" x14ac:dyDescent="0.25">
      <c r="B72" s="53">
        <v>69</v>
      </c>
      <c r="C72" s="360" t="str">
        <v>金融・保険</v>
      </c>
      <c r="D72" s="193">
        <f>入力_北海道投入係数表!D72</f>
        <v>6.1490145433732999E-3</v>
      </c>
      <c r="E72" s="194">
        <f>入力_北海道投入係数表!E72</f>
        <v>5.9197474917129875E-3</v>
      </c>
      <c r="F72" s="194">
        <f>入力_北海道投入係数表!F72</f>
        <v>5.767973103670612E-3</v>
      </c>
      <c r="G72" s="194">
        <f>入力_北海道投入係数表!G72</f>
        <v>6.8979717903840214E-3</v>
      </c>
      <c r="H72" s="194">
        <f>入力_北海道投入係数表!H72</f>
        <v>5.9075914706453077E-3</v>
      </c>
      <c r="I72" s="194">
        <f>入力_北海道投入係数表!I72</f>
        <v>7.454400147107707E-3</v>
      </c>
      <c r="J72" s="194">
        <f>入力_北海道投入係数表!J72</f>
        <v>3.8796418028923675E-2</v>
      </c>
      <c r="K72" s="194">
        <f>入力_北海道投入係数表!K72</f>
        <v>2.2615575993637456E-2</v>
      </c>
      <c r="L72" s="194">
        <f>入力_北海道投入係数表!L72</f>
        <v>3.862289538120419E-3</v>
      </c>
      <c r="M72" s="194">
        <f>入力_北海道投入係数表!M72</f>
        <v>2.5009552259543577E-3</v>
      </c>
      <c r="N72" s="194">
        <f>入力_北海道投入係数表!N72</f>
        <v>1.0799056192075268E-3</v>
      </c>
      <c r="O72" s="194">
        <f>入力_北海道投入係数表!O72</f>
        <v>4.1799805307216583E-3</v>
      </c>
      <c r="P72" s="194">
        <f>入力_北海道投入係数表!P72</f>
        <v>5.8713233205174341E-3</v>
      </c>
      <c r="Q72" s="194">
        <f>入力_北海道投入係数表!Q72</f>
        <v>3.1051308590862043E-3</v>
      </c>
      <c r="R72" s="194">
        <f>入力_北海道投入係数表!R72</f>
        <v>1.4210312626877792E-2</v>
      </c>
      <c r="S72" s="194">
        <f>入力_北海道投入係数表!S72</f>
        <v>1.5452368075407556E-2</v>
      </c>
      <c r="T72" s="194">
        <f>入力_北海道投入係数表!T72</f>
        <v>7.138812987716318E-3</v>
      </c>
      <c r="U72" s="194">
        <f>入力_北海道投入係数表!U72</f>
        <v>1.4213395638629283E-2</v>
      </c>
      <c r="V72" s="194">
        <f>入力_北海道投入係数表!V72</f>
        <v>6.1633719609179736E-3</v>
      </c>
      <c r="W72" s="194">
        <f>入力_北海道投入係数表!W72</f>
        <v>6.8856020723656727E-3</v>
      </c>
      <c r="X72" s="194">
        <f>入力_北海道投入係数表!X72</f>
        <v>7.5690864656818612E-3</v>
      </c>
      <c r="Y72" s="194">
        <f>入力_北海道投入係数表!Y72</f>
        <v>5.0579948095969491E-3</v>
      </c>
      <c r="Z72" s="194">
        <f>入力_北海道投入係数表!Z72</f>
        <v>5.722639933166249E-3</v>
      </c>
      <c r="AA72" s="194">
        <f>入力_北海道投入係数表!AA72</f>
        <v>3.2395340960963614E-3</v>
      </c>
      <c r="AB72" s="194">
        <f>入力_北海道投入係数表!AB72</f>
        <v>5.2201543349977304E-3</v>
      </c>
      <c r="AC72" s="194">
        <f>入力_北海道投入係数表!AC72</f>
        <v>1.757319535588087E-2</v>
      </c>
      <c r="AD72" s="194">
        <f>入力_北海道投入係数表!AD72</f>
        <v>2.5291142674443391E-3</v>
      </c>
      <c r="AE72" s="194">
        <f>入力_北海道投入係数表!AE72</f>
        <v>2.1627727573286311E-3</v>
      </c>
      <c r="AF72" s="194">
        <f>入力_北海道投入係数表!AF72</f>
        <v>4.3393360815795184E-3</v>
      </c>
      <c r="AG72" s="194">
        <f>入力_北海道投入係数表!AG72</f>
        <v>4.7738122300522842E-3</v>
      </c>
      <c r="AH72" s="194">
        <f>入力_北海道投入係数表!AH72</f>
        <v>7.0086907765629378E-3</v>
      </c>
      <c r="AI72" s="194">
        <f>入力_北海道投入係数表!AI72</f>
        <v>8.9124210002123755E-3</v>
      </c>
      <c r="AJ72" s="194">
        <f>入力_北海道投入係数表!AJ72</f>
        <v>9.0373280943025543E-3</v>
      </c>
      <c r="AK72" s="194">
        <f>入力_北海道投入係数表!AK72</f>
        <v>7.3236889692585893E-3</v>
      </c>
      <c r="AL72" s="194">
        <f>入力_北海道投入係数表!AL72</f>
        <v>2.8214061339882348E-3</v>
      </c>
      <c r="AM72" s="194">
        <f>入力_北海道投入係数表!AM72</f>
        <v>2.3682844536724629E-3</v>
      </c>
      <c r="AN72" s="194">
        <f>入力_北海道投入係数表!AN72</f>
        <v>3.9695311661838862E-3</v>
      </c>
      <c r="AO72" s="194">
        <f>入力_北海道投入係数表!AO72</f>
        <v>4.6726892439143781E-3</v>
      </c>
      <c r="AP72" s="194">
        <f>入力_北海道投入係数表!AP72</f>
        <v>1.6010246557796991E-2</v>
      </c>
      <c r="AQ72" s="194">
        <f>入力_北海道投入係数表!AQ72</f>
        <v>5.7397044052231311E-3</v>
      </c>
      <c r="AR72" s="194">
        <f>入力_北海道投入係数表!AR72</f>
        <v>1.2283323097230752E-2</v>
      </c>
      <c r="AS72" s="194">
        <f>入力_北海道投入係数表!AS72</f>
        <v>8.0223384451732997E-3</v>
      </c>
      <c r="AT72" s="194">
        <f>入力_北海道投入係数表!AT72</f>
        <v>5.9896450204730807E-3</v>
      </c>
      <c r="AU72" s="194">
        <f>入力_北海道投入係数表!AU72</f>
        <v>5.4387237128353883E-3</v>
      </c>
      <c r="AV72" s="194">
        <f>入力_北海道投入係数表!AV72</f>
        <v>1.0726599412590984E-2</v>
      </c>
      <c r="AW72" s="194">
        <f>入力_北海道投入係数表!AW72</f>
        <v>6.6147778728376768E-3</v>
      </c>
      <c r="AX72" s="194">
        <f>入力_北海道投入係数表!AX72</f>
        <v>4.6682925627571257E-3</v>
      </c>
      <c r="AY72" s="194">
        <f>入力_北海道投入係数表!AY72</f>
        <v>3.9102154378313344E-3</v>
      </c>
      <c r="AZ72" s="194">
        <f>入力_北海道投入係数表!AZ72</f>
        <v>4.4704264099037138E-3</v>
      </c>
      <c r="BA72" s="194">
        <f>入力_北海道投入係数表!BA72</f>
        <v>4.5516613563950838E-3</v>
      </c>
      <c r="BB72" s="194">
        <f>入力_北海道投入係数表!BB72</f>
        <v>6.7340067340067337E-3</v>
      </c>
      <c r="BC72" s="194">
        <f>入力_北海道投入係数表!BC72</f>
        <v>3.4805144735855723E-3</v>
      </c>
      <c r="BD72" s="194">
        <f>入力_北海道投入係数表!BD72</f>
        <v>7.4138682948102922E-3</v>
      </c>
      <c r="BE72" s="194">
        <f>入力_北海道投入係数表!BE72</f>
        <v>3.0686761963952766E-3</v>
      </c>
      <c r="BF72" s="194">
        <f>入力_北海道投入係数表!BF72</f>
        <v>2.8480173935699492E-3</v>
      </c>
      <c r="BG72" s="194">
        <f>入力_北海道投入係数表!BG72</f>
        <v>1.0782410533423362E-2</v>
      </c>
      <c r="BH72" s="194">
        <f>入力_北海道投入係数表!BH72</f>
        <v>1.7237038328200957E-3</v>
      </c>
      <c r="BI72" s="194">
        <f>入力_北海道投入係数表!BI72</f>
        <v>2.1944349871552818E-2</v>
      </c>
      <c r="BJ72" s="194">
        <f>入力_北海道投入係数表!BJ72</f>
        <v>1.6921859221048609E-3</v>
      </c>
      <c r="BK72" s="194">
        <f>入力_北海道投入係数表!BK72</f>
        <v>1.1901571529681777E-2</v>
      </c>
      <c r="BL72" s="194">
        <f>入力_北海道投入係数表!BL72</f>
        <v>7.3454802135262719E-3</v>
      </c>
      <c r="BM72" s="194">
        <f>入力_北海道投入係数表!BM72</f>
        <v>1.874274818277992E-2</v>
      </c>
      <c r="BN72" s="194">
        <f>入力_北海道投入係数表!BN72</f>
        <v>1.5700607787666659E-2</v>
      </c>
      <c r="BO72" s="194">
        <f>入力_北海道投入係数表!BO72</f>
        <v>2.3030563026579513E-2</v>
      </c>
      <c r="BP72" s="194">
        <f>入力_北海道投入係数表!BP72</f>
        <v>6.7095125158214237E-3</v>
      </c>
      <c r="BQ72" s="194">
        <f>入力_北海道投入係数表!BQ72</f>
        <v>3.2869296210363496E-3</v>
      </c>
      <c r="BR72" s="194">
        <f>入力_北海道投入係数表!BR72</f>
        <v>6.6706443272647135E-3</v>
      </c>
      <c r="BS72" s="194">
        <f>入力_北海道投入係数表!BS72</f>
        <v>1.4569337143118139E-2</v>
      </c>
      <c r="BT72" s="194">
        <f>入力_北海道投入係数表!BT72</f>
        <v>4.5394091355063775E-2</v>
      </c>
      <c r="BU72" s="194">
        <f>入力_北海道投入係数表!BU72</f>
        <v>5.7547134769717505E-2</v>
      </c>
      <c r="BV72" s="194">
        <f>入力_北海道投入係数表!BV72</f>
        <v>5.8076364973489329E-2</v>
      </c>
      <c r="BW72" s="194">
        <f>入力_北海道投入係数表!BW72</f>
        <v>7.5973810153343979E-2</v>
      </c>
      <c r="BX72" s="194">
        <f>入力_北海道投入係数表!BX72</f>
        <v>4.0692277087661904E-2</v>
      </c>
      <c r="BY72" s="194">
        <f>入力_北海道投入係数表!BY72</f>
        <v>9.4148066661868882E-3</v>
      </c>
      <c r="BZ72" s="194">
        <f>入力_北海道投入係数表!BZ72</f>
        <v>1.8364676196053763E-2</v>
      </c>
      <c r="CA72" s="194">
        <f>入力_北海道投入係数表!CA72</f>
        <v>8.712969178784398E-3</v>
      </c>
      <c r="CB72" s="194">
        <f>入力_北海道投入係数表!CB72</f>
        <v>1.4392664383959143E-2</v>
      </c>
      <c r="CC72" s="194">
        <f>入力_北海道投入係数表!CC72</f>
        <v>4.8668032786885248E-3</v>
      </c>
      <c r="CD72" s="194">
        <f>入力_北海道投入係数表!CD72</f>
        <v>9.8816292822766667E-3</v>
      </c>
      <c r="CE72" s="194">
        <f>入力_北海道投入係数表!CE72</f>
        <v>1.6578521908311183E-3</v>
      </c>
      <c r="CF72" s="194">
        <f>入力_北海道投入係数表!CF72</f>
        <v>6.036660463694634E-3</v>
      </c>
      <c r="CG72" s="194">
        <f>入力_北海道投入係数表!CG72</f>
        <v>3.4831102920602451E-3</v>
      </c>
      <c r="CH72" s="194">
        <f>入力_北海道投入係数表!CH72</f>
        <v>3.1815809190365776E-3</v>
      </c>
      <c r="CI72" s="194">
        <f>入力_北海道投入係数表!CI72</f>
        <v>2.690626051025801E-3</v>
      </c>
      <c r="CJ72" s="194">
        <f>入力_北海道投入係数表!CJ72</f>
        <v>3.018017296177E-3</v>
      </c>
      <c r="CK72" s="194">
        <f>入力_北海道投入係数表!CK72</f>
        <v>4.4900950725429649E-2</v>
      </c>
      <c r="CL72" s="194">
        <f>入力_北海道投入係数表!CL72</f>
        <v>7.4685031078959878E-4</v>
      </c>
      <c r="CM72" s="194">
        <f>入力_北海道投入係数表!CM72</f>
        <v>2.4585636999602117E-3</v>
      </c>
      <c r="CN72" s="194">
        <f>入力_北海道投入係数表!CN72</f>
        <v>5.52573138053812E-3</v>
      </c>
      <c r="CO72" s="194">
        <f>入力_北海道投入係数表!CO72</f>
        <v>9.7167143285987398E-3</v>
      </c>
      <c r="CP72" s="194">
        <f>入力_北海道投入係数表!CP72</f>
        <v>3.282269091613122E-3</v>
      </c>
      <c r="CQ72" s="194">
        <f>入力_北海道投入係数表!CQ72</f>
        <v>5.9561342450422418E-3</v>
      </c>
      <c r="CR72" s="194">
        <f>入力_北海道投入係数表!CR72</f>
        <v>5.1182941499894587E-2</v>
      </c>
      <c r="CS72" s="194">
        <f>入力_北海道投入係数表!CS72</f>
        <v>4.4370030553585481E-2</v>
      </c>
      <c r="CT72" s="194">
        <f>入力_北海道投入係数表!CT72</f>
        <v>2.7013752455795677E-3</v>
      </c>
      <c r="CU72" s="194">
        <f>入力_北海道投入係数表!CU72</f>
        <v>7.038895281933257E-3</v>
      </c>
      <c r="CV72" s="194">
        <f>入力_北海道投入係数表!CV72</f>
        <v>3.4286332732159906E-3</v>
      </c>
      <c r="CW72" s="194">
        <f>入力_北海道投入係数表!CW72</f>
        <v>1.3504673091907613E-2</v>
      </c>
      <c r="CX72" s="194">
        <f>入力_北海道投入係数表!CX72</f>
        <v>4.5551364663086224E-3</v>
      </c>
      <c r="CY72" s="194">
        <f>入力_北海道投入係数表!CY72</f>
        <v>2.6234622611408516E-3</v>
      </c>
      <c r="CZ72" s="194">
        <f>入力_北海道投入係数表!CZ72</f>
        <v>8.29298274543901E-3</v>
      </c>
      <c r="DA72" s="194">
        <f>入力_北海道投入係数表!DA72</f>
        <v>4.5730182829816441E-3</v>
      </c>
      <c r="DB72" s="194">
        <f>入力_北海道投入係数表!DB72</f>
        <v>0</v>
      </c>
      <c r="DC72" s="194">
        <f>入力_北海道投入係数表!DC72</f>
        <v>5.4705539062698235E-3</v>
      </c>
      <c r="DD72" s="194" t="str">
        <f>入力_北海道投入係数表!DD72</f>
        <v>-</v>
      </c>
      <c r="DE72" s="194" t="str">
        <f>入力_北海道投入係数表!DE72</f>
        <v>-</v>
      </c>
      <c r="DF72" s="194" t="str">
        <f>入力_北海道投入係数表!DF72</f>
        <v>-</v>
      </c>
      <c r="DG72" s="194" t="str">
        <f>入力_北海道投入係数表!DG72</f>
        <v>-</v>
      </c>
      <c r="DH72" s="194" t="str">
        <f>入力_北海道投入係数表!DH72</f>
        <v>-</v>
      </c>
      <c r="DI72" s="194" t="str">
        <f>入力_北海道投入係数表!DI72</f>
        <v>-</v>
      </c>
      <c r="DJ72" s="194" t="str">
        <f>入力_北海道投入係数表!DJ72</f>
        <v>-</v>
      </c>
      <c r="DK72" s="194" t="str">
        <f>入力_北海道投入係数表!DK72</f>
        <v>-</v>
      </c>
      <c r="DL72" s="194" t="str">
        <f>入力_北海道投入係数表!DL72</f>
        <v>-</v>
      </c>
      <c r="DM72" s="194" t="str">
        <f>入力_北海道投入係数表!DM72</f>
        <v>-</v>
      </c>
      <c r="DN72" s="194" t="str">
        <f>入力_北海道投入係数表!DN72</f>
        <v>-</v>
      </c>
      <c r="DO72" s="194" t="str">
        <f>入力_北海道投入係数表!DO72</f>
        <v>-</v>
      </c>
      <c r="DP72" s="194" t="str">
        <f>入力_北海道投入係数表!DP72</f>
        <v>-</v>
      </c>
      <c r="DQ72" s="194" t="str">
        <f>入力_北海道投入係数表!DQ72</f>
        <v>-</v>
      </c>
      <c r="DR72" s="194" t="str">
        <f>入力_北海道投入係数表!DR72</f>
        <v>-</v>
      </c>
      <c r="DS72" s="194" t="str">
        <f>入力_北海道投入係数表!DS72</f>
        <v>-</v>
      </c>
      <c r="DT72" s="242">
        <f>入力_北海道投入係数表!DT72</f>
        <v>1.7926879733560653E-2</v>
      </c>
      <c r="DU72"/>
      <c r="DV72"/>
    </row>
    <row r="73" spans="2:126" s="22" customFormat="1" x14ac:dyDescent="0.25">
      <c r="B73" s="53">
        <v>70</v>
      </c>
      <c r="C73" s="362" t="str">
        <v>不動産仲介及び賃貸</v>
      </c>
      <c r="D73" s="199">
        <f>入力_北海道投入係数表!D73</f>
        <v>1.5094751009985598E-4</v>
      </c>
      <c r="E73" s="200">
        <f>入力_北海道投入係数表!E73</f>
        <v>9.6338503077127841E-4</v>
      </c>
      <c r="F73" s="200">
        <f>入力_北海道投入係数表!F73</f>
        <v>3.6844286832772996E-5</v>
      </c>
      <c r="G73" s="200">
        <f>入力_北海道投入係数表!G73</f>
        <v>1.5557614651612386E-2</v>
      </c>
      <c r="H73" s="200">
        <f>入力_北海道投入係数表!H73</f>
        <v>7.0071796640865873E-4</v>
      </c>
      <c r="I73" s="200">
        <f>入力_北海道投入係数表!I73</f>
        <v>5.2690020015135118E-4</v>
      </c>
      <c r="J73" s="200">
        <f>入力_北海道投入係数表!J73</f>
        <v>5.9782204251730212E-3</v>
      </c>
      <c r="K73" s="200">
        <f>入力_北海道投入係数表!K73</f>
        <v>2.0494728470338723E-2</v>
      </c>
      <c r="L73" s="200">
        <f>入力_北海道投入係数表!L73</f>
        <v>2.8992095965034016E-3</v>
      </c>
      <c r="M73" s="200">
        <f>入力_北海道投入係数表!M73</f>
        <v>1.6725138073569767E-3</v>
      </c>
      <c r="N73" s="200">
        <f>入力_北海道投入係数表!N73</f>
        <v>9.7635302558488719E-4</v>
      </c>
      <c r="O73" s="200">
        <f>入力_北海道投入係数表!O73</f>
        <v>3.3679613683481962E-3</v>
      </c>
      <c r="P73" s="200">
        <f>入力_北海道投入係数表!P73</f>
        <v>2.4495413423234027E-3</v>
      </c>
      <c r="Q73" s="200">
        <f>入力_北海道投入係数表!Q73</f>
        <v>8.3499317219124826E-4</v>
      </c>
      <c r="R73" s="200">
        <f>入力_北海道投入係数表!R73</f>
        <v>2.4360535931790498E-3</v>
      </c>
      <c r="S73" s="200">
        <f>入力_北海道投入係数表!S73</f>
        <v>4.2494012207370778E-3</v>
      </c>
      <c r="T73" s="200">
        <f>入力_北海道投入係数表!T73</f>
        <v>1.5016123870713635E-3</v>
      </c>
      <c r="U73" s="200">
        <f>入力_北海道投入係数表!U73</f>
        <v>6.6199376947040497E-3</v>
      </c>
      <c r="V73" s="200">
        <f>入力_北海道投入係数表!V73</f>
        <v>2.2935128379913657E-3</v>
      </c>
      <c r="W73" s="200">
        <f>入力_北海道投入係数表!W73</f>
        <v>1.8885267819837887E-3</v>
      </c>
      <c r="X73" s="200">
        <f>入力_北海道投入係数表!X73</f>
        <v>5.0658461051360949E-3</v>
      </c>
      <c r="Y73" s="200">
        <f>入力_北海道投入係数表!Y73</f>
        <v>1.0327842804936178E-3</v>
      </c>
      <c r="Z73" s="200">
        <f>入力_北海道投入係数表!Z73</f>
        <v>3.0075187969924814E-3</v>
      </c>
      <c r="AA73" s="200">
        <f>入力_北海道投入係数表!AA73</f>
        <v>1.8111940628175111E-3</v>
      </c>
      <c r="AB73" s="200">
        <f>入力_北海道投入係数表!AB73</f>
        <v>3.2531396580420639E-3</v>
      </c>
      <c r="AC73" s="200">
        <f>入力_北海道投入係数表!AC73</f>
        <v>4.2592125189298332E-3</v>
      </c>
      <c r="AD73" s="200">
        <f>入力_北海道投入係数表!AD73</f>
        <v>3.0383475109965703E-4</v>
      </c>
      <c r="AE73" s="200">
        <f>入力_北海道投入係数表!AE73</f>
        <v>2.2178752479612078E-3</v>
      </c>
      <c r="AF73" s="200">
        <f>入力_北海道投入係数表!AF73</f>
        <v>2.4951182469082232E-3</v>
      </c>
      <c r="AG73" s="200">
        <f>入力_北海道投入係数表!AG73</f>
        <v>2.9552170947942714E-3</v>
      </c>
      <c r="AH73" s="200">
        <f>入力_北海道投入係数表!AH73</f>
        <v>2.1026072329688814E-3</v>
      </c>
      <c r="AI73" s="200">
        <f>入力_北海道投入係数表!AI73</f>
        <v>4.8919451340524783E-3</v>
      </c>
      <c r="AJ73" s="200">
        <f>入力_北海道投入係数表!AJ73</f>
        <v>3.1434184675834969E-3</v>
      </c>
      <c r="AK73" s="200">
        <f>入力_北海道投入係数表!AK73</f>
        <v>2.16998191681736E-3</v>
      </c>
      <c r="AL73" s="200">
        <f>入力_北海道投入係数表!AL73</f>
        <v>7.224855788451653E-4</v>
      </c>
      <c r="AM73" s="200">
        <f>入力_北海道投入係数表!AM73</f>
        <v>8.6783026213340254E-4</v>
      </c>
      <c r="AN73" s="200">
        <f>入力_北海道投入係数表!AN73</f>
        <v>2.5748310267138721E-3</v>
      </c>
      <c r="AO73" s="200">
        <f>入力_北海道投入係数表!AO73</f>
        <v>1.3795558720128165E-3</v>
      </c>
      <c r="AP73" s="200">
        <f>入力_北海道投入係数表!AP73</f>
        <v>3.0419468459814279E-3</v>
      </c>
      <c r="AQ73" s="200">
        <f>入力_北海道投入係数表!AQ73</f>
        <v>2.2958817620892524E-3</v>
      </c>
      <c r="AR73" s="200">
        <f>入力_北海道投入係数表!AR73</f>
        <v>7.3333272222273144E-3</v>
      </c>
      <c r="AS73" s="200">
        <f>入力_北海道投入係数表!AS73</f>
        <v>2.3047602162928819E-3</v>
      </c>
      <c r="AT73" s="200">
        <f>入力_北海道投入係数表!AT73</f>
        <v>3.0455822137998713E-3</v>
      </c>
      <c r="AU73" s="200">
        <f>入力_北海道投入係数表!AU73</f>
        <v>3.0819434372733865E-3</v>
      </c>
      <c r="AV73" s="200">
        <f>入力_北海道投入係数表!AV73</f>
        <v>1.9154641808198187E-3</v>
      </c>
      <c r="AW73" s="200">
        <f>入力_北海道投入係数表!AW73</f>
        <v>1.6693445735867956E-3</v>
      </c>
      <c r="AX73" s="200">
        <f>入力_北海道投入係数表!AX73</f>
        <v>1.5643091173355012E-3</v>
      </c>
      <c r="AY73" s="200">
        <f>入力_北海道投入係数表!AY73</f>
        <v>2.086701507688837E-3</v>
      </c>
      <c r="AZ73" s="200">
        <f>入力_北海道投入係数表!AZ73</f>
        <v>3.7826685006877581E-3</v>
      </c>
      <c r="BA73" s="200">
        <f>入力_北海道投入係数表!BA73</f>
        <v>4.5516613563950838E-3</v>
      </c>
      <c r="BB73" s="200">
        <f>入力_北海道投入係数表!BB73</f>
        <v>3.3670033670033669E-3</v>
      </c>
      <c r="BC73" s="200">
        <f>入力_北海道投入係数表!BC73</f>
        <v>3.3520031699454896E-3</v>
      </c>
      <c r="BD73" s="200">
        <f>入力_北海道投入係数表!BD73</f>
        <v>3.4888791975577847E-3</v>
      </c>
      <c r="BE73" s="200">
        <f>入力_北海道投入係数表!BE73</f>
        <v>6.9919204474829086E-4</v>
      </c>
      <c r="BF73" s="200">
        <f>入力_北海道投入係数表!BF73</f>
        <v>4.2675339493556026E-4</v>
      </c>
      <c r="BG73" s="200">
        <f>入力_北海道投入係数表!BG73</f>
        <v>1.7302498311951384E-3</v>
      </c>
      <c r="BH73" s="200">
        <f>入力_北海道投入係数表!BH73</f>
        <v>6.778610578505994E-4</v>
      </c>
      <c r="BI73" s="200">
        <f>入力_北海道投入係数表!BI73</f>
        <v>2.4760902534897399E-3</v>
      </c>
      <c r="BJ73" s="200">
        <f>入力_北海道投入係数表!BJ73</f>
        <v>2.183465705941756E-4</v>
      </c>
      <c r="BK73" s="200">
        <f>入力_北海道投入係数表!BK73</f>
        <v>6.9517454951085822E-3</v>
      </c>
      <c r="BL73" s="200">
        <f>入力_北海道投入係数表!BL73</f>
        <v>2.6948133115689476E-3</v>
      </c>
      <c r="BM73" s="200">
        <f>入力_北海道投入係数表!BM73</f>
        <v>1.755366344742859E-3</v>
      </c>
      <c r="BN73" s="200">
        <f>入力_北海道投入係数表!BN73</f>
        <v>2.1131462476166878E-3</v>
      </c>
      <c r="BO73" s="200">
        <f>入力_北海道投入係数表!BO73</f>
        <v>8.4266650324043568E-3</v>
      </c>
      <c r="BP73" s="200">
        <f>入力_北海道投入係数表!BP73</f>
        <v>1.035919240080121E-2</v>
      </c>
      <c r="BQ73" s="200">
        <f>入力_北海道投入係数表!BQ73</f>
        <v>1.5072417914645292E-3</v>
      </c>
      <c r="BR73" s="200">
        <f>入力_北海道投入係数表!BR73</f>
        <v>2.1769628948768807E-3</v>
      </c>
      <c r="BS73" s="200">
        <f>入力_北海道投入係数表!BS73</f>
        <v>3.7893387820241563E-2</v>
      </c>
      <c r="BT73" s="200">
        <f>入力_北海道投入係数表!BT73</f>
        <v>1.9999688526887917E-2</v>
      </c>
      <c r="BU73" s="200">
        <f>入力_北海道投入係数表!BU73</f>
        <v>5.4295933595089989E-2</v>
      </c>
      <c r="BV73" s="200">
        <f>入力_北海道投入係数表!BV73</f>
        <v>7.9935314747525868E-2</v>
      </c>
      <c r="BW73" s="200">
        <f>入力_北海道投入係数表!BW73</f>
        <v>2.6291785728317506E-3</v>
      </c>
      <c r="BX73" s="200">
        <f>入力_北海道投入係数表!BX73</f>
        <v>2.1071865375830718E-3</v>
      </c>
      <c r="BY73" s="200">
        <f>入力_北海道投入係数表!BY73</f>
        <v>1.1059763331859726E-2</v>
      </c>
      <c r="BZ73" s="200">
        <f>入力_北海道投入係数表!BZ73</f>
        <v>5.8568133671706109E-2</v>
      </c>
      <c r="CA73" s="200">
        <f>入力_北海道投入係数表!CA73</f>
        <v>4.5727639661705347E-3</v>
      </c>
      <c r="CB73" s="200">
        <f>入力_北海道投入係数表!CB73</f>
        <v>0.10382450235041495</v>
      </c>
      <c r="CC73" s="200">
        <f>入力_北海道投入係数表!CC73</f>
        <v>8.6169633709016397E-2</v>
      </c>
      <c r="CD73" s="200">
        <f>入力_北海道投入係数表!CD73</f>
        <v>3.5511215317000008E-2</v>
      </c>
      <c r="CE73" s="200">
        <f>入力_北海道投入係数表!CE73</f>
        <v>1.5331707450743979E-2</v>
      </c>
      <c r="CF73" s="200">
        <f>入力_北海道投入係数表!CF73</f>
        <v>9.7209861227229542E-3</v>
      </c>
      <c r="CG73" s="200">
        <f>入力_北海道投入係数表!CG73</f>
        <v>9.773935528689829E-3</v>
      </c>
      <c r="CH73" s="200">
        <f>入力_北海道投入係数表!CH73</f>
        <v>4.3033012452906569E-2</v>
      </c>
      <c r="CI73" s="200">
        <f>入力_北海道投入係数表!CI73</f>
        <v>8.8982847258924705E-2</v>
      </c>
      <c r="CJ73" s="200">
        <f>入力_北海道投入係数表!CJ73</f>
        <v>1.7552574929624112E-2</v>
      </c>
      <c r="CK73" s="200">
        <f>入力_北海道投入係数表!CK73</f>
        <v>2.9501616994815722E-3</v>
      </c>
      <c r="CL73" s="200">
        <f>入力_北海道投入係数表!CL73</f>
        <v>2.0581805076411038E-3</v>
      </c>
      <c r="CM73" s="200">
        <f>入力_北海道投入係数表!CM73</f>
        <v>1.0030227268678254E-2</v>
      </c>
      <c r="CN73" s="200">
        <f>入力_北海道投入係数表!CN73</f>
        <v>2.0892522849906399E-2</v>
      </c>
      <c r="CO73" s="200">
        <f>入力_北海道投入係数表!CO73</f>
        <v>5.2138467129066403E-3</v>
      </c>
      <c r="CP73" s="200">
        <f>入力_北海道投入係数表!CP73</f>
        <v>4.9551675318546488E-3</v>
      </c>
      <c r="CQ73" s="200">
        <f>入力_北海道投入係数表!CQ73</f>
        <v>8.7076389741909954E-3</v>
      </c>
      <c r="CR73" s="200">
        <f>入力_北海道投入係数表!CR73</f>
        <v>2.1199105404366321E-2</v>
      </c>
      <c r="CS73" s="200">
        <f>入力_北海道投入係数表!CS73</f>
        <v>1.493265343376216E-2</v>
      </c>
      <c r="CT73" s="200">
        <f>入力_北海道投入係数表!CT73</f>
        <v>7.790800081295305E-4</v>
      </c>
      <c r="CU73" s="200">
        <f>入力_北海道投入係数表!CU73</f>
        <v>3.0968929804372843E-3</v>
      </c>
      <c r="CV73" s="200">
        <f>入力_北海道投入係数表!CV73</f>
        <v>1.2633942877532263E-2</v>
      </c>
      <c r="CW73" s="200">
        <f>入力_北海道投入係数表!CW73</f>
        <v>1.507973215662254E-2</v>
      </c>
      <c r="CX73" s="200">
        <f>入力_北海道投入係数表!CX73</f>
        <v>1.1872059147025212E-2</v>
      </c>
      <c r="CY73" s="200">
        <f>入力_北海道投入係数表!CY73</f>
        <v>3.2057645265359661E-2</v>
      </c>
      <c r="CZ73" s="200">
        <f>入力_北海道投入係数表!CZ73</f>
        <v>9.5702100229361244E-3</v>
      </c>
      <c r="DA73" s="200">
        <f>入力_北海道投入係数表!DA73</f>
        <v>3.2252052403334758E-2</v>
      </c>
      <c r="DB73" s="200">
        <f>入力_北海道投入係数表!DB73</f>
        <v>0</v>
      </c>
      <c r="DC73" s="200">
        <f>入力_北海道投入係数表!DC73</f>
        <v>3.9100758671436905E-2</v>
      </c>
      <c r="DD73" s="200" t="str">
        <f>入力_北海道投入係数表!DD73</f>
        <v>-</v>
      </c>
      <c r="DE73" s="200" t="str">
        <f>入力_北海道投入係数表!DE73</f>
        <v>-</v>
      </c>
      <c r="DF73" s="200" t="str">
        <f>入力_北海道投入係数表!DF73</f>
        <v>-</v>
      </c>
      <c r="DG73" s="200" t="str">
        <f>入力_北海道投入係数表!DG73</f>
        <v>-</v>
      </c>
      <c r="DH73" s="200" t="str">
        <f>入力_北海道投入係数表!DH73</f>
        <v>-</v>
      </c>
      <c r="DI73" s="200" t="str">
        <f>入力_北海道投入係数表!DI73</f>
        <v>-</v>
      </c>
      <c r="DJ73" s="200" t="str">
        <f>入力_北海道投入係数表!DJ73</f>
        <v>-</v>
      </c>
      <c r="DK73" s="200" t="str">
        <f>入力_北海道投入係数表!DK73</f>
        <v>-</v>
      </c>
      <c r="DL73" s="200" t="str">
        <f>入力_北海道投入係数表!DL73</f>
        <v>-</v>
      </c>
      <c r="DM73" s="200" t="str">
        <f>入力_北海道投入係数表!DM73</f>
        <v>-</v>
      </c>
      <c r="DN73" s="200" t="str">
        <f>入力_北海道投入係数表!DN73</f>
        <v>-</v>
      </c>
      <c r="DO73" s="200" t="str">
        <f>入力_北海道投入係数表!DO73</f>
        <v>-</v>
      </c>
      <c r="DP73" s="200" t="str">
        <f>入力_北海道投入係数表!DP73</f>
        <v>-</v>
      </c>
      <c r="DQ73" s="200" t="str">
        <f>入力_北海道投入係数表!DQ73</f>
        <v>-</v>
      </c>
      <c r="DR73" s="200" t="str">
        <f>入力_北海道投入係数表!DR73</f>
        <v>-</v>
      </c>
      <c r="DS73" s="200" t="str">
        <f>入力_北海道投入係数表!DS73</f>
        <v>-</v>
      </c>
      <c r="DT73" s="244">
        <f>入力_北海道投入係数表!DT73</f>
        <v>1.3795065631951292E-2</v>
      </c>
      <c r="DU73"/>
      <c r="DV73"/>
    </row>
    <row r="74" spans="2:126" s="22" customFormat="1" x14ac:dyDescent="0.25">
      <c r="B74" s="53">
        <v>71</v>
      </c>
      <c r="C74" s="360" t="str">
        <v>住宅賃貸料</v>
      </c>
      <c r="D74" s="193">
        <f>入力_北海道投入係数表!D74</f>
        <v>0</v>
      </c>
      <c r="E74" s="194">
        <f>入力_北海道投入係数表!E74</f>
        <v>0</v>
      </c>
      <c r="F74" s="194">
        <f>入力_北海道投入係数表!F74</f>
        <v>0</v>
      </c>
      <c r="G74" s="194">
        <f>入力_北海道投入係数表!G74</f>
        <v>0</v>
      </c>
      <c r="H74" s="194">
        <f>入力_北海道投入係数表!H74</f>
        <v>0</v>
      </c>
      <c r="I74" s="194">
        <f>入力_北海道投入係数表!I74</f>
        <v>0</v>
      </c>
      <c r="J74" s="194">
        <f>入力_北海道投入係数表!J74</f>
        <v>0</v>
      </c>
      <c r="K74" s="194">
        <f>入力_北海道投入係数表!K74</f>
        <v>0</v>
      </c>
      <c r="L74" s="194">
        <f>入力_北海道投入係数表!L74</f>
        <v>0</v>
      </c>
      <c r="M74" s="194">
        <f>入力_北海道投入係数表!M74</f>
        <v>0</v>
      </c>
      <c r="N74" s="194">
        <f>入力_北海道投入係数表!N74</f>
        <v>0</v>
      </c>
      <c r="O74" s="194">
        <f>入力_北海道投入係数表!O74</f>
        <v>0</v>
      </c>
      <c r="P74" s="194">
        <f>入力_北海道投入係数表!P74</f>
        <v>0</v>
      </c>
      <c r="Q74" s="194">
        <f>入力_北海道投入係数表!Q74</f>
        <v>0</v>
      </c>
      <c r="R74" s="194">
        <f>入力_北海道投入係数表!R74</f>
        <v>0</v>
      </c>
      <c r="S74" s="194">
        <f>入力_北海道投入係数表!S74</f>
        <v>0</v>
      </c>
      <c r="T74" s="194">
        <f>入力_北海道投入係数表!T74</f>
        <v>0</v>
      </c>
      <c r="U74" s="194">
        <f>入力_北海道投入係数表!U74</f>
        <v>0</v>
      </c>
      <c r="V74" s="194">
        <f>入力_北海道投入係数表!V74</f>
        <v>0</v>
      </c>
      <c r="W74" s="194">
        <f>入力_北海道投入係数表!W74</f>
        <v>0</v>
      </c>
      <c r="X74" s="194">
        <f>入力_北海道投入係数表!X74</f>
        <v>0</v>
      </c>
      <c r="Y74" s="194">
        <f>入力_北海道投入係数表!Y74</f>
        <v>0</v>
      </c>
      <c r="Z74" s="194">
        <f>入力_北海道投入係数表!Z74</f>
        <v>0</v>
      </c>
      <c r="AA74" s="194">
        <f>入力_北海道投入係数表!AA74</f>
        <v>0</v>
      </c>
      <c r="AB74" s="194">
        <f>入力_北海道投入係数表!AB74</f>
        <v>0</v>
      </c>
      <c r="AC74" s="194">
        <f>入力_北海道投入係数表!AC74</f>
        <v>0</v>
      </c>
      <c r="AD74" s="194">
        <f>入力_北海道投入係数表!AD74</f>
        <v>0</v>
      </c>
      <c r="AE74" s="194">
        <f>入力_北海道投入係数表!AE74</f>
        <v>0</v>
      </c>
      <c r="AF74" s="194">
        <f>入力_北海道投入係数表!AF74</f>
        <v>0</v>
      </c>
      <c r="AG74" s="194">
        <f>入力_北海道投入係数表!AG74</f>
        <v>0</v>
      </c>
      <c r="AH74" s="194">
        <f>入力_北海道投入係数表!AH74</f>
        <v>0</v>
      </c>
      <c r="AI74" s="194">
        <f>入力_北海道投入係数表!AI74</f>
        <v>0</v>
      </c>
      <c r="AJ74" s="194">
        <f>入力_北海道投入係数表!AJ74</f>
        <v>0</v>
      </c>
      <c r="AK74" s="194">
        <f>入力_北海道投入係数表!AK74</f>
        <v>0</v>
      </c>
      <c r="AL74" s="194">
        <f>入力_北海道投入係数表!AL74</f>
        <v>0</v>
      </c>
      <c r="AM74" s="194">
        <f>入力_北海道投入係数表!AM74</f>
        <v>0</v>
      </c>
      <c r="AN74" s="194">
        <f>入力_北海道投入係数表!AN74</f>
        <v>0</v>
      </c>
      <c r="AO74" s="194">
        <f>入力_北海道投入係数表!AO74</f>
        <v>0</v>
      </c>
      <c r="AP74" s="194">
        <f>入力_北海道投入係数表!AP74</f>
        <v>0</v>
      </c>
      <c r="AQ74" s="194">
        <f>入力_北海道投入係数表!AQ74</f>
        <v>0</v>
      </c>
      <c r="AR74" s="194">
        <f>入力_北海道投入係数表!AR74</f>
        <v>0</v>
      </c>
      <c r="AS74" s="194">
        <f>入力_北海道投入係数表!AS74</f>
        <v>0</v>
      </c>
      <c r="AT74" s="194">
        <f>入力_北海道投入係数表!AT74</f>
        <v>0</v>
      </c>
      <c r="AU74" s="194">
        <f>入力_北海道投入係数表!AU74</f>
        <v>0</v>
      </c>
      <c r="AV74" s="194">
        <f>入力_北海道投入係数表!AV74</f>
        <v>0</v>
      </c>
      <c r="AW74" s="194">
        <f>入力_北海道投入係数表!AW74</f>
        <v>0</v>
      </c>
      <c r="AX74" s="194">
        <f>入力_北海道投入係数表!AX74</f>
        <v>0</v>
      </c>
      <c r="AY74" s="194">
        <f>入力_北海道投入係数表!AY74</f>
        <v>0</v>
      </c>
      <c r="AZ74" s="194">
        <f>入力_北海道投入係数表!AZ74</f>
        <v>0</v>
      </c>
      <c r="BA74" s="194">
        <f>入力_北海道投入係数表!BA74</f>
        <v>0</v>
      </c>
      <c r="BB74" s="194">
        <f>入力_北海道投入係数表!BB74</f>
        <v>0</v>
      </c>
      <c r="BC74" s="194">
        <f>入力_北海道投入係数表!BC74</f>
        <v>0</v>
      </c>
      <c r="BD74" s="194">
        <f>入力_北海道投入係数表!BD74</f>
        <v>0</v>
      </c>
      <c r="BE74" s="194">
        <f>入力_北海道投入係数表!BE74</f>
        <v>0</v>
      </c>
      <c r="BF74" s="194">
        <f>入力_北海道投入係数表!BF74</f>
        <v>0</v>
      </c>
      <c r="BG74" s="194">
        <f>入力_北海道投入係数表!BG74</f>
        <v>0</v>
      </c>
      <c r="BH74" s="194">
        <f>入力_北海道投入係数表!BH74</f>
        <v>0</v>
      </c>
      <c r="BI74" s="194">
        <f>入力_北海道投入係数表!BI74</f>
        <v>0</v>
      </c>
      <c r="BJ74" s="194">
        <f>入力_北海道投入係数表!BJ74</f>
        <v>0</v>
      </c>
      <c r="BK74" s="194">
        <f>入力_北海道投入係数表!BK74</f>
        <v>0</v>
      </c>
      <c r="BL74" s="194">
        <f>入力_北海道投入係数表!BL74</f>
        <v>0</v>
      </c>
      <c r="BM74" s="194">
        <f>入力_北海道投入係数表!BM74</f>
        <v>0</v>
      </c>
      <c r="BN74" s="194">
        <f>入力_北海道投入係数表!BN74</f>
        <v>0</v>
      </c>
      <c r="BO74" s="194">
        <f>入力_北海道投入係数表!BO74</f>
        <v>0</v>
      </c>
      <c r="BP74" s="194">
        <f>入力_北海道投入係数表!BP74</f>
        <v>0</v>
      </c>
      <c r="BQ74" s="194">
        <f>入力_北海道投入係数表!BQ74</f>
        <v>0</v>
      </c>
      <c r="BR74" s="194">
        <f>入力_北海道投入係数表!BR74</f>
        <v>0</v>
      </c>
      <c r="BS74" s="194">
        <f>入力_北海道投入係数表!BS74</f>
        <v>0</v>
      </c>
      <c r="BT74" s="194">
        <f>入力_北海道投入係数表!BT74</f>
        <v>0</v>
      </c>
      <c r="BU74" s="194">
        <f>入力_北海道投入係数表!BU74</f>
        <v>0</v>
      </c>
      <c r="BV74" s="194">
        <f>入力_北海道投入係数表!BV74</f>
        <v>0</v>
      </c>
      <c r="BW74" s="194">
        <f>入力_北海道投入係数表!BW74</f>
        <v>0</v>
      </c>
      <c r="BX74" s="194">
        <f>入力_北海道投入係数表!BX74</f>
        <v>0</v>
      </c>
      <c r="BY74" s="194">
        <f>入力_北海道投入係数表!BY74</f>
        <v>0</v>
      </c>
      <c r="BZ74" s="194">
        <f>入力_北海道投入係数表!BZ74</f>
        <v>0</v>
      </c>
      <c r="CA74" s="194">
        <f>入力_北海道投入係数表!CA74</f>
        <v>0</v>
      </c>
      <c r="CB74" s="194">
        <f>入力_北海道投入係数表!CB74</f>
        <v>0</v>
      </c>
      <c r="CC74" s="194">
        <f>入力_北海道投入係数表!CC74</f>
        <v>0</v>
      </c>
      <c r="CD74" s="194">
        <f>入力_北海道投入係数表!CD74</f>
        <v>0</v>
      </c>
      <c r="CE74" s="194">
        <f>入力_北海道投入係数表!CE74</f>
        <v>0</v>
      </c>
      <c r="CF74" s="194">
        <f>入力_北海道投入係数表!CF74</f>
        <v>0</v>
      </c>
      <c r="CG74" s="194">
        <f>入力_北海道投入係数表!CG74</f>
        <v>0</v>
      </c>
      <c r="CH74" s="194">
        <f>入力_北海道投入係数表!CH74</f>
        <v>0</v>
      </c>
      <c r="CI74" s="194">
        <f>入力_北海道投入係数表!CI74</f>
        <v>0</v>
      </c>
      <c r="CJ74" s="194">
        <f>入力_北海道投入係数表!CJ74</f>
        <v>0</v>
      </c>
      <c r="CK74" s="194">
        <f>入力_北海道投入係数表!CK74</f>
        <v>0</v>
      </c>
      <c r="CL74" s="194">
        <f>入力_北海道投入係数表!CL74</f>
        <v>0</v>
      </c>
      <c r="CM74" s="194">
        <f>入力_北海道投入係数表!CM74</f>
        <v>0</v>
      </c>
      <c r="CN74" s="194">
        <f>入力_北海道投入係数表!CN74</f>
        <v>0</v>
      </c>
      <c r="CO74" s="194">
        <f>入力_北海道投入係数表!CO74</f>
        <v>0</v>
      </c>
      <c r="CP74" s="194">
        <f>入力_北海道投入係数表!CP74</f>
        <v>0</v>
      </c>
      <c r="CQ74" s="194">
        <f>入力_北海道投入係数表!CQ74</f>
        <v>0</v>
      </c>
      <c r="CR74" s="194">
        <f>入力_北海道投入係数表!CR74</f>
        <v>0</v>
      </c>
      <c r="CS74" s="194">
        <f>入力_北海道投入係数表!CS74</f>
        <v>0</v>
      </c>
      <c r="CT74" s="194">
        <f>入力_北海道投入係数表!CT74</f>
        <v>0</v>
      </c>
      <c r="CU74" s="194">
        <f>入力_北海道投入係数表!CU74</f>
        <v>0</v>
      </c>
      <c r="CV74" s="194">
        <f>入力_北海道投入係数表!CV74</f>
        <v>0</v>
      </c>
      <c r="CW74" s="194">
        <f>入力_北海道投入係数表!CW74</f>
        <v>0</v>
      </c>
      <c r="CX74" s="194">
        <f>入力_北海道投入係数表!CX74</f>
        <v>0</v>
      </c>
      <c r="CY74" s="194">
        <f>入力_北海道投入係数表!CY74</f>
        <v>0</v>
      </c>
      <c r="CZ74" s="194">
        <f>入力_北海道投入係数表!CZ74</f>
        <v>0</v>
      </c>
      <c r="DA74" s="194">
        <f>入力_北海道投入係数表!DA74</f>
        <v>0</v>
      </c>
      <c r="DB74" s="194">
        <f>入力_北海道投入係数表!DB74</f>
        <v>0</v>
      </c>
      <c r="DC74" s="194">
        <f>入力_北海道投入係数表!DC74</f>
        <v>0</v>
      </c>
      <c r="DD74" s="194" t="str">
        <f>入力_北海道投入係数表!DD74</f>
        <v>-</v>
      </c>
      <c r="DE74" s="194" t="str">
        <f>入力_北海道投入係数表!DE74</f>
        <v>-</v>
      </c>
      <c r="DF74" s="194" t="str">
        <f>入力_北海道投入係数表!DF74</f>
        <v>-</v>
      </c>
      <c r="DG74" s="194" t="str">
        <f>入力_北海道投入係数表!DG74</f>
        <v>-</v>
      </c>
      <c r="DH74" s="194" t="str">
        <f>入力_北海道投入係数表!DH74</f>
        <v>-</v>
      </c>
      <c r="DI74" s="194" t="str">
        <f>入力_北海道投入係数表!DI74</f>
        <v>-</v>
      </c>
      <c r="DJ74" s="194" t="str">
        <f>入力_北海道投入係数表!DJ74</f>
        <v>-</v>
      </c>
      <c r="DK74" s="194" t="str">
        <f>入力_北海道投入係数表!DK74</f>
        <v>-</v>
      </c>
      <c r="DL74" s="194" t="str">
        <f>入力_北海道投入係数表!DL74</f>
        <v>-</v>
      </c>
      <c r="DM74" s="194" t="str">
        <f>入力_北海道投入係数表!DM74</f>
        <v>-</v>
      </c>
      <c r="DN74" s="194" t="str">
        <f>入力_北海道投入係数表!DN74</f>
        <v>-</v>
      </c>
      <c r="DO74" s="194" t="str">
        <f>入力_北海道投入係数表!DO74</f>
        <v>-</v>
      </c>
      <c r="DP74" s="194" t="str">
        <f>入力_北海道投入係数表!DP74</f>
        <v>-</v>
      </c>
      <c r="DQ74" s="194" t="str">
        <f>入力_北海道投入係数表!DQ74</f>
        <v>-</v>
      </c>
      <c r="DR74" s="194" t="str">
        <f>入力_北海道投入係数表!DR74</f>
        <v>-</v>
      </c>
      <c r="DS74" s="194" t="str">
        <f>入力_北海道投入係数表!DS74</f>
        <v>-</v>
      </c>
      <c r="DT74" s="242">
        <f>入力_北海道投入係数表!DT74</f>
        <v>0</v>
      </c>
      <c r="DU74"/>
      <c r="DV74"/>
    </row>
    <row r="75" spans="2:126" s="22" customFormat="1" x14ac:dyDescent="0.25">
      <c r="B75" s="53">
        <v>72</v>
      </c>
      <c r="C75" s="360" t="str">
        <v>住宅賃貸料（帰属家賃）</v>
      </c>
      <c r="D75" s="193">
        <f>入力_北海道投入係数表!D75</f>
        <v>0</v>
      </c>
      <c r="E75" s="194">
        <f>入力_北海道投入係数表!E75</f>
        <v>0</v>
      </c>
      <c r="F75" s="194">
        <f>入力_北海道投入係数表!F75</f>
        <v>0</v>
      </c>
      <c r="G75" s="194">
        <f>入力_北海道投入係数表!G75</f>
        <v>0</v>
      </c>
      <c r="H75" s="194">
        <f>入力_北海道投入係数表!H75</f>
        <v>0</v>
      </c>
      <c r="I75" s="194">
        <f>入力_北海道投入係数表!I75</f>
        <v>0</v>
      </c>
      <c r="J75" s="194">
        <f>入力_北海道投入係数表!J75</f>
        <v>0</v>
      </c>
      <c r="K75" s="194">
        <f>入力_北海道投入係数表!K75</f>
        <v>0</v>
      </c>
      <c r="L75" s="194">
        <f>入力_北海道投入係数表!L75</f>
        <v>0</v>
      </c>
      <c r="M75" s="194">
        <f>入力_北海道投入係数表!M75</f>
        <v>0</v>
      </c>
      <c r="N75" s="194">
        <f>入力_北海道投入係数表!N75</f>
        <v>0</v>
      </c>
      <c r="O75" s="194">
        <f>入力_北海道投入係数表!O75</f>
        <v>0</v>
      </c>
      <c r="P75" s="194">
        <f>入力_北海道投入係数表!P75</f>
        <v>0</v>
      </c>
      <c r="Q75" s="194">
        <f>入力_北海道投入係数表!Q75</f>
        <v>0</v>
      </c>
      <c r="R75" s="194">
        <f>入力_北海道投入係数表!R75</f>
        <v>0</v>
      </c>
      <c r="S75" s="194">
        <f>入力_北海道投入係数表!S75</f>
        <v>0</v>
      </c>
      <c r="T75" s="194">
        <f>入力_北海道投入係数表!T75</f>
        <v>0</v>
      </c>
      <c r="U75" s="194">
        <f>入力_北海道投入係数表!U75</f>
        <v>0</v>
      </c>
      <c r="V75" s="194">
        <f>入力_北海道投入係数表!V75</f>
        <v>0</v>
      </c>
      <c r="W75" s="194">
        <f>入力_北海道投入係数表!W75</f>
        <v>0</v>
      </c>
      <c r="X75" s="194">
        <f>入力_北海道投入係数表!X75</f>
        <v>0</v>
      </c>
      <c r="Y75" s="194">
        <f>入力_北海道投入係数表!Y75</f>
        <v>0</v>
      </c>
      <c r="Z75" s="194">
        <f>入力_北海道投入係数表!Z75</f>
        <v>0</v>
      </c>
      <c r="AA75" s="194">
        <f>入力_北海道投入係数表!AA75</f>
        <v>0</v>
      </c>
      <c r="AB75" s="194">
        <f>入力_北海道投入係数表!AB75</f>
        <v>0</v>
      </c>
      <c r="AC75" s="194">
        <f>入力_北海道投入係数表!AC75</f>
        <v>0</v>
      </c>
      <c r="AD75" s="194">
        <f>入力_北海道投入係数表!AD75</f>
        <v>0</v>
      </c>
      <c r="AE75" s="194">
        <f>入力_北海道投入係数表!AE75</f>
        <v>0</v>
      </c>
      <c r="AF75" s="194">
        <f>入力_北海道投入係数表!AF75</f>
        <v>0</v>
      </c>
      <c r="AG75" s="194">
        <f>入力_北海道投入係数表!AG75</f>
        <v>0</v>
      </c>
      <c r="AH75" s="194">
        <f>入力_北海道投入係数表!AH75</f>
        <v>0</v>
      </c>
      <c r="AI75" s="194">
        <f>入力_北海道投入係数表!AI75</f>
        <v>0</v>
      </c>
      <c r="AJ75" s="194">
        <f>入力_北海道投入係数表!AJ75</f>
        <v>0</v>
      </c>
      <c r="AK75" s="194">
        <f>入力_北海道投入係数表!AK75</f>
        <v>0</v>
      </c>
      <c r="AL75" s="194">
        <f>入力_北海道投入係数表!AL75</f>
        <v>0</v>
      </c>
      <c r="AM75" s="194">
        <f>入力_北海道投入係数表!AM75</f>
        <v>0</v>
      </c>
      <c r="AN75" s="194">
        <f>入力_北海道投入係数表!AN75</f>
        <v>0</v>
      </c>
      <c r="AO75" s="194">
        <f>入力_北海道投入係数表!AO75</f>
        <v>0</v>
      </c>
      <c r="AP75" s="194">
        <f>入力_北海道投入係数表!AP75</f>
        <v>0</v>
      </c>
      <c r="AQ75" s="194">
        <f>入力_北海道投入係数表!AQ75</f>
        <v>0</v>
      </c>
      <c r="AR75" s="194">
        <f>入力_北海道投入係数表!AR75</f>
        <v>0</v>
      </c>
      <c r="AS75" s="194">
        <f>入力_北海道投入係数表!AS75</f>
        <v>0</v>
      </c>
      <c r="AT75" s="194">
        <f>入力_北海道投入係数表!AT75</f>
        <v>0</v>
      </c>
      <c r="AU75" s="194">
        <f>入力_北海道投入係数表!AU75</f>
        <v>0</v>
      </c>
      <c r="AV75" s="194">
        <f>入力_北海道投入係数表!AV75</f>
        <v>0</v>
      </c>
      <c r="AW75" s="194">
        <f>入力_北海道投入係数表!AW75</f>
        <v>0</v>
      </c>
      <c r="AX75" s="194">
        <f>入力_北海道投入係数表!AX75</f>
        <v>0</v>
      </c>
      <c r="AY75" s="194">
        <f>入力_北海道投入係数表!AY75</f>
        <v>0</v>
      </c>
      <c r="AZ75" s="194">
        <f>入力_北海道投入係数表!AZ75</f>
        <v>0</v>
      </c>
      <c r="BA75" s="194">
        <f>入力_北海道投入係数表!BA75</f>
        <v>0</v>
      </c>
      <c r="BB75" s="194">
        <f>入力_北海道投入係数表!BB75</f>
        <v>0</v>
      </c>
      <c r="BC75" s="194">
        <f>入力_北海道投入係数表!BC75</f>
        <v>0</v>
      </c>
      <c r="BD75" s="194">
        <f>入力_北海道投入係数表!BD75</f>
        <v>0</v>
      </c>
      <c r="BE75" s="194">
        <f>入力_北海道投入係数表!BE75</f>
        <v>0</v>
      </c>
      <c r="BF75" s="194">
        <f>入力_北海道投入係数表!BF75</f>
        <v>0</v>
      </c>
      <c r="BG75" s="194">
        <f>入力_北海道投入係数表!BG75</f>
        <v>0</v>
      </c>
      <c r="BH75" s="194">
        <f>入力_北海道投入係数表!BH75</f>
        <v>0</v>
      </c>
      <c r="BI75" s="194">
        <f>入力_北海道投入係数表!BI75</f>
        <v>0</v>
      </c>
      <c r="BJ75" s="194">
        <f>入力_北海道投入係数表!BJ75</f>
        <v>0</v>
      </c>
      <c r="BK75" s="194">
        <f>入力_北海道投入係数表!BK75</f>
        <v>0</v>
      </c>
      <c r="BL75" s="194">
        <f>入力_北海道投入係数表!BL75</f>
        <v>0</v>
      </c>
      <c r="BM75" s="194">
        <f>入力_北海道投入係数表!BM75</f>
        <v>0</v>
      </c>
      <c r="BN75" s="194">
        <f>入力_北海道投入係数表!BN75</f>
        <v>0</v>
      </c>
      <c r="BO75" s="194">
        <f>入力_北海道投入係数表!BO75</f>
        <v>0</v>
      </c>
      <c r="BP75" s="194">
        <f>入力_北海道投入係数表!BP75</f>
        <v>0</v>
      </c>
      <c r="BQ75" s="194">
        <f>入力_北海道投入係数表!BQ75</f>
        <v>0</v>
      </c>
      <c r="BR75" s="194">
        <f>入力_北海道投入係数表!BR75</f>
        <v>0</v>
      </c>
      <c r="BS75" s="194">
        <f>入力_北海道投入係数表!BS75</f>
        <v>0</v>
      </c>
      <c r="BT75" s="194">
        <f>入力_北海道投入係数表!BT75</f>
        <v>0</v>
      </c>
      <c r="BU75" s="194">
        <f>入力_北海道投入係数表!BU75</f>
        <v>0</v>
      </c>
      <c r="BV75" s="194">
        <f>入力_北海道投入係数表!BV75</f>
        <v>0</v>
      </c>
      <c r="BW75" s="194">
        <f>入力_北海道投入係数表!BW75</f>
        <v>0</v>
      </c>
      <c r="BX75" s="194">
        <f>入力_北海道投入係数表!BX75</f>
        <v>0</v>
      </c>
      <c r="BY75" s="194">
        <f>入力_北海道投入係数表!BY75</f>
        <v>0</v>
      </c>
      <c r="BZ75" s="194">
        <f>入力_北海道投入係数表!BZ75</f>
        <v>0</v>
      </c>
      <c r="CA75" s="194">
        <f>入力_北海道投入係数表!CA75</f>
        <v>0</v>
      </c>
      <c r="CB75" s="194">
        <f>入力_北海道投入係数表!CB75</f>
        <v>0</v>
      </c>
      <c r="CC75" s="194">
        <f>入力_北海道投入係数表!CC75</f>
        <v>0</v>
      </c>
      <c r="CD75" s="194">
        <f>入力_北海道投入係数表!CD75</f>
        <v>0</v>
      </c>
      <c r="CE75" s="194">
        <f>入力_北海道投入係数表!CE75</f>
        <v>0</v>
      </c>
      <c r="CF75" s="194">
        <f>入力_北海道投入係数表!CF75</f>
        <v>0</v>
      </c>
      <c r="CG75" s="194">
        <f>入力_北海道投入係数表!CG75</f>
        <v>0</v>
      </c>
      <c r="CH75" s="194">
        <f>入力_北海道投入係数表!CH75</f>
        <v>0</v>
      </c>
      <c r="CI75" s="194">
        <f>入力_北海道投入係数表!CI75</f>
        <v>0</v>
      </c>
      <c r="CJ75" s="194">
        <f>入力_北海道投入係数表!CJ75</f>
        <v>0</v>
      </c>
      <c r="CK75" s="194">
        <f>入力_北海道投入係数表!CK75</f>
        <v>0</v>
      </c>
      <c r="CL75" s="194">
        <f>入力_北海道投入係数表!CL75</f>
        <v>0</v>
      </c>
      <c r="CM75" s="194">
        <f>入力_北海道投入係数表!CM75</f>
        <v>0</v>
      </c>
      <c r="CN75" s="194">
        <f>入力_北海道投入係数表!CN75</f>
        <v>0</v>
      </c>
      <c r="CO75" s="194">
        <f>入力_北海道投入係数表!CO75</f>
        <v>0</v>
      </c>
      <c r="CP75" s="194">
        <f>入力_北海道投入係数表!CP75</f>
        <v>0</v>
      </c>
      <c r="CQ75" s="194">
        <f>入力_北海道投入係数表!CQ75</f>
        <v>0</v>
      </c>
      <c r="CR75" s="194">
        <f>入力_北海道投入係数表!CR75</f>
        <v>0</v>
      </c>
      <c r="CS75" s="194">
        <f>入力_北海道投入係数表!CS75</f>
        <v>0</v>
      </c>
      <c r="CT75" s="194">
        <f>入力_北海道投入係数表!CT75</f>
        <v>0</v>
      </c>
      <c r="CU75" s="194">
        <f>入力_北海道投入係数表!CU75</f>
        <v>0</v>
      </c>
      <c r="CV75" s="194">
        <f>入力_北海道投入係数表!CV75</f>
        <v>0</v>
      </c>
      <c r="CW75" s="194">
        <f>入力_北海道投入係数表!CW75</f>
        <v>0</v>
      </c>
      <c r="CX75" s="194">
        <f>入力_北海道投入係数表!CX75</f>
        <v>0</v>
      </c>
      <c r="CY75" s="194">
        <f>入力_北海道投入係数表!CY75</f>
        <v>0</v>
      </c>
      <c r="CZ75" s="194">
        <f>入力_北海道投入係数表!CZ75</f>
        <v>0</v>
      </c>
      <c r="DA75" s="194">
        <f>入力_北海道投入係数表!DA75</f>
        <v>0</v>
      </c>
      <c r="DB75" s="194">
        <f>入力_北海道投入係数表!DB75</f>
        <v>0</v>
      </c>
      <c r="DC75" s="194">
        <f>入力_北海道投入係数表!DC75</f>
        <v>0</v>
      </c>
      <c r="DD75" s="194" t="str">
        <f>入力_北海道投入係数表!DD75</f>
        <v>-</v>
      </c>
      <c r="DE75" s="194" t="str">
        <f>入力_北海道投入係数表!DE75</f>
        <v>-</v>
      </c>
      <c r="DF75" s="194" t="str">
        <f>入力_北海道投入係数表!DF75</f>
        <v>-</v>
      </c>
      <c r="DG75" s="194" t="str">
        <f>入力_北海道投入係数表!DG75</f>
        <v>-</v>
      </c>
      <c r="DH75" s="194" t="str">
        <f>入力_北海道投入係数表!DH75</f>
        <v>-</v>
      </c>
      <c r="DI75" s="194" t="str">
        <f>入力_北海道投入係数表!DI75</f>
        <v>-</v>
      </c>
      <c r="DJ75" s="194" t="str">
        <f>入力_北海道投入係数表!DJ75</f>
        <v>-</v>
      </c>
      <c r="DK75" s="194" t="str">
        <f>入力_北海道投入係数表!DK75</f>
        <v>-</v>
      </c>
      <c r="DL75" s="194" t="str">
        <f>入力_北海道投入係数表!DL75</f>
        <v>-</v>
      </c>
      <c r="DM75" s="194" t="str">
        <f>入力_北海道投入係数表!DM75</f>
        <v>-</v>
      </c>
      <c r="DN75" s="194" t="str">
        <f>入力_北海道投入係数表!DN75</f>
        <v>-</v>
      </c>
      <c r="DO75" s="194" t="str">
        <f>入力_北海道投入係数表!DO75</f>
        <v>-</v>
      </c>
      <c r="DP75" s="194" t="str">
        <f>入力_北海道投入係数表!DP75</f>
        <v>-</v>
      </c>
      <c r="DQ75" s="194" t="str">
        <f>入力_北海道投入係数表!DQ75</f>
        <v>-</v>
      </c>
      <c r="DR75" s="194" t="str">
        <f>入力_北海道投入係数表!DR75</f>
        <v>-</v>
      </c>
      <c r="DS75" s="194" t="str">
        <f>入力_北海道投入係数表!DS75</f>
        <v>-</v>
      </c>
      <c r="DT75" s="242">
        <f>入力_北海道投入係数表!DT75</f>
        <v>0</v>
      </c>
      <c r="DU75"/>
      <c r="DV75"/>
    </row>
    <row r="76" spans="2:126" s="22" customFormat="1" x14ac:dyDescent="0.25">
      <c r="B76" s="53">
        <v>73</v>
      </c>
      <c r="C76" s="360" t="str">
        <v>鉄道輸送</v>
      </c>
      <c r="D76" s="193">
        <f>入力_北海道投入係数表!D76</f>
        <v>1.2998257814154265E-4</v>
      </c>
      <c r="E76" s="194">
        <f>入力_北海道投入係数表!E76</f>
        <v>2.5352237651875747E-4</v>
      </c>
      <c r="F76" s="194">
        <f>入力_北海道投入係数表!F76</f>
        <v>1.6764150508911713E-4</v>
      </c>
      <c r="G76" s="194">
        <f>入力_北海道投入係数表!G76</f>
        <v>4.1181921136621024E-4</v>
      </c>
      <c r="H76" s="194">
        <f>入力_北海道投入係数表!H76</f>
        <v>3.234082921886117E-4</v>
      </c>
      <c r="I76" s="194">
        <f>入力_北海道投入係数表!I76</f>
        <v>9.0881443918722996E-4</v>
      </c>
      <c r="J76" s="194">
        <f>入力_北海道投入係数表!J76</f>
        <v>2.4309776002778261E-3</v>
      </c>
      <c r="K76" s="194">
        <f>入力_北海道投入係数表!K76</f>
        <v>4.0173746354793321E-3</v>
      </c>
      <c r="L76" s="194">
        <f>入力_北海道投入係数表!L76</f>
        <v>6.4404724874181482E-4</v>
      </c>
      <c r="M76" s="194">
        <f>入力_北海道投入係数表!M76</f>
        <v>9.0312272048351794E-5</v>
      </c>
      <c r="N76" s="194">
        <f>入力_北海道投入係数表!N76</f>
        <v>1.7308076362641182E-3</v>
      </c>
      <c r="O76" s="194">
        <f>入力_北海道投入係数表!O76</f>
        <v>6.6016518515795211E-4</v>
      </c>
      <c r="P76" s="194">
        <f>入力_北海道投入係数表!P76</f>
        <v>2.7778303882017969E-4</v>
      </c>
      <c r="Q76" s="194">
        <f>入力_北海道投入係数表!Q76</f>
        <v>3.218202851153769E-4</v>
      </c>
      <c r="R76" s="194">
        <f>入力_北海道投入係数表!R76</f>
        <v>2.4360535931790498E-3</v>
      </c>
      <c r="S76" s="194">
        <f>入力_北海道投入係数表!S76</f>
        <v>1.7770223286718689E-3</v>
      </c>
      <c r="T76" s="194">
        <f>入力_北海道投入係数表!T76</f>
        <v>7.5490895962057624E-4</v>
      </c>
      <c r="U76" s="194">
        <f>入力_北海道投入係数表!U76</f>
        <v>1.1960391633288831E-3</v>
      </c>
      <c r="V76" s="194">
        <f>入力_北海道投入係数表!V76</f>
        <v>7.0059834886010755E-4</v>
      </c>
      <c r="W76" s="194">
        <f>入力_北海道投入係数表!W76</f>
        <v>1.0863207153004094E-3</v>
      </c>
      <c r="X76" s="194">
        <f>入力_北海道投入係数表!X76</f>
        <v>2.008528826841069E-3</v>
      </c>
      <c r="Y76" s="194">
        <f>入力_北海道投入係数表!Y76</f>
        <v>3.1777977861342088E-4</v>
      </c>
      <c r="Z76" s="194">
        <f>入力_北海道投入係数表!Z76</f>
        <v>3.7593984962406017E-4</v>
      </c>
      <c r="AA76" s="194">
        <f>入力_北海道投入係数表!AA76</f>
        <v>7.9515836904183411E-4</v>
      </c>
      <c r="AB76" s="194">
        <f>入力_北海道投入係数表!AB76</f>
        <v>1.5887426236949613E-3</v>
      </c>
      <c r="AC76" s="194">
        <f>入力_北海道投入係数表!AC76</f>
        <v>1.9876325088339221E-3</v>
      </c>
      <c r="AD76" s="194">
        <f>入力_北海道投入係数表!AD76</f>
        <v>1.8912163078652121E-4</v>
      </c>
      <c r="AE76" s="194">
        <f>入力_北海道投入係数表!AE76</f>
        <v>1.6392990963191537E-3</v>
      </c>
      <c r="AF76" s="194">
        <f>入力_北海道投入係数表!AF76</f>
        <v>1.9527012367107832E-3</v>
      </c>
      <c r="AG76" s="194">
        <f>入力_北海道投入係数表!AG76</f>
        <v>6.8197317572175496E-4</v>
      </c>
      <c r="AH76" s="194">
        <f>入力_北海道投入係数表!AH76</f>
        <v>5.6069526212503505E-4</v>
      </c>
      <c r="AI76" s="194">
        <f>入力_北海道投入係数表!AI76</f>
        <v>1.1058139449729406E-3</v>
      </c>
      <c r="AJ76" s="194">
        <f>入力_北海道投入係数表!AJ76</f>
        <v>1.5717092337917485E-3</v>
      </c>
      <c r="AK76" s="194">
        <f>入力_北海道投入係数表!AK76</f>
        <v>6.1030741410488245E-3</v>
      </c>
      <c r="AL76" s="194">
        <f>入力_北海道投入係数表!AL76</f>
        <v>3.1126849049060485E-4</v>
      </c>
      <c r="AM76" s="194">
        <f>入力_北海道投入係数表!AM76</f>
        <v>3.0820140150532055E-4</v>
      </c>
      <c r="AN76" s="194">
        <f>入力_北海道投入係数表!AN76</f>
        <v>1.0460251046025104E-3</v>
      </c>
      <c r="AO76" s="194">
        <f>入力_北海道投入係数表!AO76</f>
        <v>2.225090116149704E-4</v>
      </c>
      <c r="AP76" s="194">
        <f>入力_北海道投入係数表!AP76</f>
        <v>6.4040986231187955E-4</v>
      </c>
      <c r="AQ76" s="194">
        <f>入力_北海道投入係数表!AQ76</f>
        <v>1.9371502367628067E-3</v>
      </c>
      <c r="AR76" s="194">
        <f>入力_北海道投入係数表!AR76</f>
        <v>3.3366638861134284E-3</v>
      </c>
      <c r="AS76" s="194">
        <f>入力_北海道投入係数表!AS76</f>
        <v>7.0915698962857902E-4</v>
      </c>
      <c r="AT76" s="194">
        <f>入力_北海道投入係数表!AT76</f>
        <v>1.0828736760177321E-3</v>
      </c>
      <c r="AU76" s="194">
        <f>入力_北海道投入係数表!AU76</f>
        <v>1.5539210608101108E-3</v>
      </c>
      <c r="AV76" s="194">
        <f>入力_北海道投入係数表!AV76</f>
        <v>2.4262546290384369E-3</v>
      </c>
      <c r="AW76" s="194">
        <f>入力_北海道投入係数表!AW76</f>
        <v>1.8780126452851448E-3</v>
      </c>
      <c r="AX76" s="194">
        <f>入力_北海道投入係数表!AX76</f>
        <v>3.0423964722981795E-3</v>
      </c>
      <c r="AY76" s="194">
        <f>入力_北海道投入係数表!AY76</f>
        <v>1.2125427679813513E-3</v>
      </c>
      <c r="AZ76" s="194">
        <f>入力_北海道投入係数表!AZ76</f>
        <v>1.7193947730398899E-3</v>
      </c>
      <c r="BA76" s="194">
        <f>入力_北海道投入係数表!BA76</f>
        <v>3.1861629494765588E-3</v>
      </c>
      <c r="BB76" s="194">
        <f>入力_北海道投入係数表!BB76</f>
        <v>5.6116722783389455E-4</v>
      </c>
      <c r="BC76" s="194">
        <f>入力_北海道投入係数表!BC76</f>
        <v>5.5795324330402563E-3</v>
      </c>
      <c r="BD76" s="194">
        <f>入力_北海道投入係数表!BD76</f>
        <v>3.0527692978630614E-3</v>
      </c>
      <c r="BE76" s="194">
        <f>入力_北海道投入係数表!BE76</f>
        <v>2.7190801740211313E-4</v>
      </c>
      <c r="BF76" s="194">
        <f>入力_北海道投入係数表!BF76</f>
        <v>3.5487913894641324E-4</v>
      </c>
      <c r="BG76" s="194">
        <f>入力_北海道投入係数表!BG76</f>
        <v>2.7852802160702227E-3</v>
      </c>
      <c r="BH76" s="194">
        <f>入力_北海道投入係数表!BH76</f>
        <v>3.29246799527434E-4</v>
      </c>
      <c r="BI76" s="194">
        <f>入力_北海道投入係数表!BI76</f>
        <v>1.1451917422390047E-3</v>
      </c>
      <c r="BJ76" s="194">
        <f>入力_北海道投入係数表!BJ76</f>
        <v>1.2009061382679659E-3</v>
      </c>
      <c r="BK76" s="194">
        <f>入力_北海道投入係数表!BK76</f>
        <v>1.2151238830824063E-3</v>
      </c>
      <c r="BL76" s="194">
        <f>入力_北海道投入係数表!BL76</f>
        <v>1.113954206555786E-3</v>
      </c>
      <c r="BM76" s="194">
        <f>入力_北海道投入係数表!BM76</f>
        <v>1.2818653380199979E-3</v>
      </c>
      <c r="BN76" s="194">
        <f>入力_北海道投入係数表!BN76</f>
        <v>9.2923369194870635E-4</v>
      </c>
      <c r="BO76" s="194">
        <f>入力_北海道投入係数表!BO76</f>
        <v>5.5017069219830106E-4</v>
      </c>
      <c r="BP76" s="194">
        <f>入力_北海道投入係数表!BP76</f>
        <v>3.9323150275876476E-4</v>
      </c>
      <c r="BQ76" s="194">
        <f>入力_北海道投入係数表!BQ76</f>
        <v>1.6127047739576742E-3</v>
      </c>
      <c r="BR76" s="194">
        <f>入力_北海道投入係数表!BR76</f>
        <v>7.0684103870693781E-3</v>
      </c>
      <c r="BS76" s="194">
        <f>入力_北海道投入係数表!BS76</f>
        <v>3.8148895954991878E-3</v>
      </c>
      <c r="BT76" s="194">
        <f>入力_北海道投入係数表!BT76</f>
        <v>7.8252428192469616E-3</v>
      </c>
      <c r="BU76" s="194">
        <f>入力_北海道投入係数表!BU76</f>
        <v>3.5177647117945628E-4</v>
      </c>
      <c r="BV76" s="194">
        <f>入力_北海道投入係数表!BV76</f>
        <v>9.6869724059671754E-5</v>
      </c>
      <c r="BW76" s="194">
        <f>入力_北海道投入係数表!BW76</f>
        <v>1.5927980045426599E-6</v>
      </c>
      <c r="BX76" s="194">
        <f>入力_北海道投入係数表!BX76</f>
        <v>8.1782414570531802E-4</v>
      </c>
      <c r="BY76" s="194">
        <f>入力_北海道投入係数表!BY76</f>
        <v>1.8595721056473419E-3</v>
      </c>
      <c r="BZ76" s="194">
        <f>入力_北海道投入係数表!BZ76</f>
        <v>1.4894186206248327E-3</v>
      </c>
      <c r="CA76" s="194">
        <f>入力_北海道投入係数表!CA76</f>
        <v>5.7861755345892519E-4</v>
      </c>
      <c r="CB76" s="194">
        <f>入力_北海道投入係数表!CB76</f>
        <v>1.0098079043584238E-2</v>
      </c>
      <c r="CC76" s="194">
        <f>入力_北海道投入係数表!CC76</f>
        <v>1.0325947745901639E-3</v>
      </c>
      <c r="CD76" s="194">
        <f>入力_北海道投入係数表!CD76</f>
        <v>1.2957179606443467E-3</v>
      </c>
      <c r="CE76" s="194">
        <f>入力_北海道投入係数表!CE76</f>
        <v>1.6441509330556545E-3</v>
      </c>
      <c r="CF76" s="194">
        <f>入力_北海道投入係数表!CF76</f>
        <v>1.5102888427411742E-3</v>
      </c>
      <c r="CG76" s="194">
        <f>入力_北海道投入係数表!CG76</f>
        <v>3.2322491629921944E-3</v>
      </c>
      <c r="CH76" s="194">
        <f>入力_北海道投入係数表!CH76</f>
        <v>4.4385894517809399E-4</v>
      </c>
      <c r="CI76" s="194">
        <f>入力_北海道投入係数表!CI76</f>
        <v>2.9789074136357084E-3</v>
      </c>
      <c r="CJ76" s="194">
        <f>入力_北海道投入係数表!CJ76</f>
        <v>1.5918038128508779E-3</v>
      </c>
      <c r="CK76" s="194">
        <f>入力_北海道投入係数表!CK76</f>
        <v>4.1286561002591747E-3</v>
      </c>
      <c r="CL76" s="194">
        <f>入力_北海道投入係数表!CL76</f>
        <v>3.7581333952813822E-3</v>
      </c>
      <c r="CM76" s="194">
        <f>入力_北海道投入係数表!CM76</f>
        <v>1.1075413769144431E-2</v>
      </c>
      <c r="CN76" s="194">
        <f>入力_北海道投入係数表!CN76</f>
        <v>1.5458099328267813E-3</v>
      </c>
      <c r="CO76" s="194">
        <f>入力_北海道投入係数表!CO76</f>
        <v>1.4061586589354273E-3</v>
      </c>
      <c r="CP76" s="194">
        <f>入力_北海道投入係数表!CP76</f>
        <v>7.1998160719255575E-4</v>
      </c>
      <c r="CQ76" s="194">
        <f>入力_北海道投入係数表!CQ76</f>
        <v>8.5165622568889976E-4</v>
      </c>
      <c r="CR76" s="194">
        <f>入力_北海道投入係数表!CR76</f>
        <v>3.1749050215587626E-3</v>
      </c>
      <c r="CS76" s="194">
        <f>入力_北海道投入係数表!CS76</f>
        <v>1.400497356112363E-3</v>
      </c>
      <c r="CT76" s="194">
        <f>入力_北海道投入係数表!CT76</f>
        <v>1.0670008806991397E-3</v>
      </c>
      <c r="CU76" s="194">
        <f>入力_北海道投入係数表!CU76</f>
        <v>5.2658227848101271E-4</v>
      </c>
      <c r="CV76" s="194">
        <f>入力_北海道投入係数表!CV76</f>
        <v>1.1558425855699775E-3</v>
      </c>
      <c r="CW76" s="194">
        <f>入力_北海道投入係数表!CW76</f>
        <v>7.6669541774483207E-4</v>
      </c>
      <c r="CX76" s="194">
        <f>入力_北海道投入係数表!CX76</f>
        <v>1.857733806194771E-3</v>
      </c>
      <c r="CY76" s="194">
        <f>入力_北海道投入係数表!CY76</f>
        <v>1.1610593115184175E-3</v>
      </c>
      <c r="CZ76" s="194">
        <f>入力_北海道投入係数表!CZ76</f>
        <v>1.3222000689582802E-3</v>
      </c>
      <c r="DA76" s="194">
        <f>入力_北海道投入係数表!DA76</f>
        <v>1.9001209167856137E-3</v>
      </c>
      <c r="DB76" s="194">
        <f>入力_北海道投入係数表!DB76</f>
        <v>6.0987150638262073E-4</v>
      </c>
      <c r="DC76" s="194">
        <f>入力_北海道投入係数表!DC76</f>
        <v>4.1206769683590876E-3</v>
      </c>
      <c r="DD76" s="194" t="str">
        <f>入力_北海道投入係数表!DD76</f>
        <v>-</v>
      </c>
      <c r="DE76" s="194" t="str">
        <f>入力_北海道投入係数表!DE76</f>
        <v>-</v>
      </c>
      <c r="DF76" s="194" t="str">
        <f>入力_北海道投入係数表!DF76</f>
        <v>-</v>
      </c>
      <c r="DG76" s="194" t="str">
        <f>入力_北海道投入係数表!DG76</f>
        <v>-</v>
      </c>
      <c r="DH76" s="194" t="str">
        <f>入力_北海道投入係数表!DH76</f>
        <v>-</v>
      </c>
      <c r="DI76" s="194" t="str">
        <f>入力_北海道投入係数表!DI76</f>
        <v>-</v>
      </c>
      <c r="DJ76" s="194" t="str">
        <f>入力_北海道投入係数表!DJ76</f>
        <v>-</v>
      </c>
      <c r="DK76" s="194" t="str">
        <f>入力_北海道投入係数表!DK76</f>
        <v>-</v>
      </c>
      <c r="DL76" s="194" t="str">
        <f>入力_北海道投入係数表!DL76</f>
        <v>-</v>
      </c>
      <c r="DM76" s="194" t="str">
        <f>入力_北海道投入係数表!DM76</f>
        <v>-</v>
      </c>
      <c r="DN76" s="194" t="str">
        <f>入力_北海道投入係数表!DN76</f>
        <v>-</v>
      </c>
      <c r="DO76" s="194" t="str">
        <f>入力_北海道投入係数表!DO76</f>
        <v>-</v>
      </c>
      <c r="DP76" s="194" t="str">
        <f>入力_北海道投入係数表!DP76</f>
        <v>-</v>
      </c>
      <c r="DQ76" s="194" t="str">
        <f>入力_北海道投入係数表!DQ76</f>
        <v>-</v>
      </c>
      <c r="DR76" s="194" t="str">
        <f>入力_北海道投入係数表!DR76</f>
        <v>-</v>
      </c>
      <c r="DS76" s="194" t="str">
        <f>入力_北海道投入係数表!DS76</f>
        <v>-</v>
      </c>
      <c r="DT76" s="242">
        <f>入力_北海道投入係数表!DT76</f>
        <v>1.9050387097480116E-3</v>
      </c>
      <c r="DU76"/>
      <c r="DV76"/>
    </row>
    <row r="77" spans="2:126" s="22" customFormat="1" x14ac:dyDescent="0.25">
      <c r="B77" s="53">
        <v>74</v>
      </c>
      <c r="C77" s="360" t="str">
        <v>道路輸送</v>
      </c>
      <c r="D77" s="193">
        <f>入力_北海道投入係数表!D77</f>
        <v>1.2262388702417467E-2</v>
      </c>
      <c r="E77" s="194">
        <f>入力_北海道投入係数表!E77</f>
        <v>1.0635263694961877E-2</v>
      </c>
      <c r="F77" s="194">
        <f>入力_北海道投入係数表!F77</f>
        <v>3.0680237645650071E-2</v>
      </c>
      <c r="G77" s="194">
        <f>入力_北海道投入係数表!G77</f>
        <v>1.1084800439273826E-2</v>
      </c>
      <c r="H77" s="194">
        <f>入力_北海道投入係数表!H77</f>
        <v>2.117246286194778E-2</v>
      </c>
      <c r="I77" s="194">
        <f>入力_北海道投入係数表!I77</f>
        <v>1.038594555600348E-2</v>
      </c>
      <c r="J77" s="194">
        <f>入力_北海道投入係数表!J77</f>
        <v>1.7587378761193661E-2</v>
      </c>
      <c r="K77" s="194">
        <f>入力_北海道投入係数表!K77</f>
        <v>9.5438138548443012E-3</v>
      </c>
      <c r="L77" s="194">
        <f>入力_北海道投入係数表!L77</f>
        <v>2.1548664449389451E-2</v>
      </c>
      <c r="M77" s="194">
        <f>入力_北海道投入係数表!M77</f>
        <v>2.885650769391087E-2</v>
      </c>
      <c r="N77" s="194">
        <f>入力_北海道投入係数表!N77</f>
        <v>4.006006050430113E-2</v>
      </c>
      <c r="O77" s="194">
        <f>入力_北海道投入係数表!O77</f>
        <v>2.1815821905655522E-2</v>
      </c>
      <c r="P77" s="194">
        <f>入力_北海道投入係数表!P77</f>
        <v>1.3081055828077552E-2</v>
      </c>
      <c r="Q77" s="194">
        <f>入力_北海道投入係数表!Q77</f>
        <v>3.0294596028563724E-2</v>
      </c>
      <c r="R77" s="194">
        <f>入力_北海道投入係数表!R77</f>
        <v>1.2586276898091758E-2</v>
      </c>
      <c r="S77" s="194">
        <f>入力_北海道投入係数表!S77</f>
        <v>1.1434752375801592E-2</v>
      </c>
      <c r="T77" s="194">
        <f>入力_北海道投入係数表!T77</f>
        <v>4.3275976663466512E-2</v>
      </c>
      <c r="U77" s="194">
        <f>入力_北海道投入係数表!U77</f>
        <v>2.486648865153538E-2</v>
      </c>
      <c r="V77" s="194">
        <f>入力_北海道投入係数表!V77</f>
        <v>2.1657009770506701E-2</v>
      </c>
      <c r="W77" s="194">
        <f>入力_北海道投入係数表!W77</f>
        <v>3.4093757834043621E-2</v>
      </c>
      <c r="X77" s="194">
        <f>入力_北海道投入係数表!X77</f>
        <v>1.5830769078550296E-2</v>
      </c>
      <c r="Y77" s="194">
        <f>入力_北海道投入係数表!Y77</f>
        <v>1.1095810603251946E-2</v>
      </c>
      <c r="Z77" s="194">
        <f>入力_北海道投入係数表!Z77</f>
        <v>7.3517126148705094E-3</v>
      </c>
      <c r="AA77" s="194">
        <f>入力_北海道投入係数表!AA77</f>
        <v>2.8905479230168899E-2</v>
      </c>
      <c r="AB77" s="194">
        <f>入力_北海道投入係数表!AB77</f>
        <v>1.2047964896353458E-2</v>
      </c>
      <c r="AC77" s="194">
        <f>入力_北海道投入係数表!AC77</f>
        <v>1.4292024230186775E-2</v>
      </c>
      <c r="AD77" s="194">
        <f>入力_北海道投入係数表!AD77</f>
        <v>4.3249946712655262E-3</v>
      </c>
      <c r="AE77" s="194">
        <f>入力_北海道投入係数表!AE77</f>
        <v>1.0937844390566453E-2</v>
      </c>
      <c r="AF77" s="194">
        <f>入力_北海道投入係数表!AF77</f>
        <v>1.0739856801909307E-2</v>
      </c>
      <c r="AG77" s="194">
        <f>入力_北海道投入係数表!AG77</f>
        <v>1.1366219595362582E-2</v>
      </c>
      <c r="AH77" s="194">
        <f>入力_北海道投入係数表!AH77</f>
        <v>1.2755817213344548E-2</v>
      </c>
      <c r="AI77" s="194">
        <f>入力_北海道投入係数表!AI77</f>
        <v>4.0417133525203035E-2</v>
      </c>
      <c r="AJ77" s="194">
        <f>入力_北海道投入係数表!AJ77</f>
        <v>1.9253438113948921E-2</v>
      </c>
      <c r="AK77" s="194">
        <f>入力_北海道投入係数表!AK77</f>
        <v>2.6717902350813744E-2</v>
      </c>
      <c r="AL77" s="194">
        <f>入力_北海道投入係数表!AL77</f>
        <v>1.0488891427265978E-2</v>
      </c>
      <c r="AM77" s="194">
        <f>入力_北海道投入係数表!AM77</f>
        <v>1.8005450298468726E-3</v>
      </c>
      <c r="AN77" s="194">
        <f>入力_北海道投入係数表!AN77</f>
        <v>8.2072738976504672E-3</v>
      </c>
      <c r="AO77" s="194">
        <f>入力_北海道投入係数表!AO77</f>
        <v>2.7101597614703394E-2</v>
      </c>
      <c r="AP77" s="194">
        <f>入力_北海道投入係数表!AP77</f>
        <v>1.5529939161063081E-2</v>
      </c>
      <c r="AQ77" s="194">
        <f>入力_北海道投入係数表!AQ77</f>
        <v>1.6142918639690057E-2</v>
      </c>
      <c r="AR77" s="194">
        <f>入力_北海道投入係数表!AR77</f>
        <v>1.9057484118763235E-2</v>
      </c>
      <c r="AS77" s="194">
        <f>入力_北海道投入係数表!AS77</f>
        <v>1.2735277605413231E-2</v>
      </c>
      <c r="AT77" s="194">
        <f>入力_北海道投入係数表!AT77</f>
        <v>1.1471693005312849E-2</v>
      </c>
      <c r="AU77" s="194">
        <f>入力_北海道投入係数表!AU77</f>
        <v>9.7508546565834454E-3</v>
      </c>
      <c r="AV77" s="194">
        <f>入力_北海道投入係数表!AV77</f>
        <v>1.0471204188481676E-2</v>
      </c>
      <c r="AW77" s="194">
        <f>入力_北海道投入係数表!AW77</f>
        <v>1.1247209064541035E-2</v>
      </c>
      <c r="AX77" s="194">
        <f>入力_北海道投入係数表!AX77</f>
        <v>1.0371246273988126E-2</v>
      </c>
      <c r="AY77" s="194">
        <f>入力_北海道投入係数表!AY77</f>
        <v>1.1270068052787909E-2</v>
      </c>
      <c r="AZ77" s="194">
        <f>入力_北海道投入係数表!AZ77</f>
        <v>9.9724896836313609E-3</v>
      </c>
      <c r="BA77" s="194">
        <f>入力_北海道投入係数表!BA77</f>
        <v>8.6481565771506595E-3</v>
      </c>
      <c r="BB77" s="194">
        <f>入力_北海道投入係数表!BB77</f>
        <v>1.0101010101010102E-2</v>
      </c>
      <c r="BC77" s="194">
        <f>入力_北海道投入係数表!BC77</f>
        <v>7.4215277852147741E-3</v>
      </c>
      <c r="BD77" s="194">
        <f>入力_北海道投入係数表!BD77</f>
        <v>1.003052769297863E-2</v>
      </c>
      <c r="BE77" s="194">
        <f>入力_北海道投入係数表!BE77</f>
        <v>1.5421068986948415E-2</v>
      </c>
      <c r="BF77" s="194">
        <f>入力_北海道投入係数表!BF77</f>
        <v>8.6114342956996742E-3</v>
      </c>
      <c r="BG77" s="194">
        <f>入力_北海道投入係数表!BG77</f>
        <v>1.4538318703578664E-2</v>
      </c>
      <c r="BH77" s="194">
        <f>入力_北海道投入係数表!BH77</f>
        <v>3.9703290531249392E-3</v>
      </c>
      <c r="BI77" s="194">
        <f>入力_北海道投入係数表!BI77</f>
        <v>1.7023120492741961E-2</v>
      </c>
      <c r="BJ77" s="194">
        <f>入力_北海道投入係数表!BJ77</f>
        <v>0.32825677556701877</v>
      </c>
      <c r="BK77" s="194">
        <f>入力_北海道投入係数表!BK77</f>
        <v>2.416504611973494E-2</v>
      </c>
      <c r="BL77" s="194">
        <f>入力_北海道投入係数表!BL77</f>
        <v>2.5683445831678947E-2</v>
      </c>
      <c r="BM77" s="194">
        <f>入力_北海道投入係数表!BM77</f>
        <v>2.6597106098351704E-2</v>
      </c>
      <c r="BN77" s="194">
        <f>入力_北海道投入係数表!BN77</f>
        <v>2.9859375967951761E-2</v>
      </c>
      <c r="BO77" s="194">
        <f>入力_北海道投入係数表!BO77</f>
        <v>6.242696309956418E-3</v>
      </c>
      <c r="BP77" s="194">
        <f>入力_北海道投入係数表!BP77</f>
        <v>2.388881379259496E-2</v>
      </c>
      <c r="BQ77" s="194">
        <f>入力_北海道投入係数表!BQ77</f>
        <v>8.5908387822540948E-3</v>
      </c>
      <c r="BR77" s="194">
        <f>入力_北海道投入係数表!BR77</f>
        <v>2.3763834464816516E-2</v>
      </c>
      <c r="BS77" s="194">
        <f>入力_北海道投入係数表!BS77</f>
        <v>6.5674456843708819E-3</v>
      </c>
      <c r="BT77" s="194">
        <f>入力_北海道投入係数表!BT77</f>
        <v>1.112581956362617E-2</v>
      </c>
      <c r="BU77" s="194">
        <f>入力_北海道投入係数表!BU77</f>
        <v>1.2891187453160197E-3</v>
      </c>
      <c r="BV77" s="194">
        <f>入力_北海道投入係数表!BV77</f>
        <v>9.6078950802041781E-4</v>
      </c>
      <c r="BW77" s="194">
        <f>入力_北海道投入係数表!BW77</f>
        <v>9.0789486258931613E-5</v>
      </c>
      <c r="BX77" s="194">
        <f>入力_北海道投入係数表!BX77</f>
        <v>2.541885858273286E-3</v>
      </c>
      <c r="BY77" s="194">
        <f>入力_北海道投入係数表!BY77</f>
        <v>4.9669980568949387E-3</v>
      </c>
      <c r="BZ77" s="194">
        <f>入力_北海道投入係数表!BZ77</f>
        <v>2.9137655539408138E-3</v>
      </c>
      <c r="CA77" s="194">
        <f>入力_北海道投入係数表!CA77</f>
        <v>1.9633673294552848E-3</v>
      </c>
      <c r="CB77" s="194">
        <f>入力_北海道投入係数表!CB77</f>
        <v>3.3079914108293191E-3</v>
      </c>
      <c r="CC77" s="194">
        <f>入力_北海道投入係数表!CC77</f>
        <v>2.9537013319672132E-3</v>
      </c>
      <c r="CD77" s="194">
        <f>入力_北海道投入係数表!CD77</f>
        <v>8.5479415645438404E-3</v>
      </c>
      <c r="CE77" s="194">
        <f>入力_北海道投入係数表!CE77</f>
        <v>6.6122270024388238E-2</v>
      </c>
      <c r="CF77" s="194">
        <f>入力_北海道投入係数表!CF77</f>
        <v>5.6021527609218759E-3</v>
      </c>
      <c r="CG77" s="194">
        <f>入力_北海道投入係数表!CG77</f>
        <v>6.1075036423106242E-3</v>
      </c>
      <c r="CH77" s="194">
        <f>入力_北海道投入係数表!CH77</f>
        <v>5.6565383973496298E-3</v>
      </c>
      <c r="CI77" s="194">
        <f>入力_北海道投入係数表!CI77</f>
        <v>7.2070340652476816E-3</v>
      </c>
      <c r="CJ77" s="194">
        <f>入力_北海道投入係数表!CJ77</f>
        <v>1.6954313093921768E-2</v>
      </c>
      <c r="CK77" s="194">
        <f>入力_北海道投入係数表!CK77</f>
        <v>8.0339400106307895E-3</v>
      </c>
      <c r="CL77" s="194">
        <f>入力_北海道投入係数表!CL77</f>
        <v>6.1756270611657378E-3</v>
      </c>
      <c r="CM77" s="194">
        <f>入力_北海道投入係数表!CM77</f>
        <v>1.4466331335997767E-2</v>
      </c>
      <c r="CN77" s="194">
        <f>入力_北海道投入係数表!CN77</f>
        <v>8.5246668869067288E-3</v>
      </c>
      <c r="CO77" s="194">
        <f>入力_北海道投入係数表!CO77</f>
        <v>6.6200053718420675E-3</v>
      </c>
      <c r="CP77" s="194">
        <f>入力_北海道投入係数表!CP77</f>
        <v>7.136288283055626E-3</v>
      </c>
      <c r="CQ77" s="194">
        <f>入力_北海道投入係数表!CQ77</f>
        <v>3.5649456113772539E-3</v>
      </c>
      <c r="CR77" s="194">
        <f>入力_北海道投入係数表!CR77</f>
        <v>1.5795979280437543E-2</v>
      </c>
      <c r="CS77" s="194">
        <f>入力_北海道投入係数表!CS77</f>
        <v>4.3930130743011732E-3</v>
      </c>
      <c r="CT77" s="194">
        <f>入力_北海道投入係数表!CT77</f>
        <v>2.4303908949258181E-3</v>
      </c>
      <c r="CU77" s="194">
        <f>入力_北海道投入係数表!CU77</f>
        <v>1.1536939010356732E-2</v>
      </c>
      <c r="CV77" s="194">
        <f>入力_北海道投入係数表!CV77</f>
        <v>4.6969316480184528E-3</v>
      </c>
      <c r="CW77" s="194">
        <f>入力_北海道投入係数表!CW77</f>
        <v>7.3961106874841139E-3</v>
      </c>
      <c r="CX77" s="194">
        <f>入力_北海道投入係数表!CX77</f>
        <v>1.5505705992499315E-2</v>
      </c>
      <c r="CY77" s="194">
        <f>入力_北海道投入係数表!CY77</f>
        <v>3.6515758499663202E-3</v>
      </c>
      <c r="CZ77" s="194">
        <f>入力_北海道投入係数表!CZ77</f>
        <v>6.3351672238295834E-3</v>
      </c>
      <c r="DA77" s="194">
        <f>入力_北海道投入係数表!DA77</f>
        <v>2.4806124026074388E-2</v>
      </c>
      <c r="DB77" s="194">
        <f>入力_北海道投入係数表!DB77</f>
        <v>4.1513322537906669E-2</v>
      </c>
      <c r="DC77" s="194">
        <f>入力_北海道投入係数表!DC77</f>
        <v>5.5654512699500142E-2</v>
      </c>
      <c r="DD77" s="194" t="str">
        <f>入力_北海道投入係数表!DD77</f>
        <v>-</v>
      </c>
      <c r="DE77" s="194" t="str">
        <f>入力_北海道投入係数表!DE77</f>
        <v>-</v>
      </c>
      <c r="DF77" s="194" t="str">
        <f>入力_北海道投入係数表!DF77</f>
        <v>-</v>
      </c>
      <c r="DG77" s="194" t="str">
        <f>入力_北海道投入係数表!DG77</f>
        <v>-</v>
      </c>
      <c r="DH77" s="194" t="str">
        <f>入力_北海道投入係数表!DH77</f>
        <v>-</v>
      </c>
      <c r="DI77" s="194" t="str">
        <f>入力_北海道投入係数表!DI77</f>
        <v>-</v>
      </c>
      <c r="DJ77" s="194" t="str">
        <f>入力_北海道投入係数表!DJ77</f>
        <v>-</v>
      </c>
      <c r="DK77" s="194" t="str">
        <f>入力_北海道投入係数表!DK77</f>
        <v>-</v>
      </c>
      <c r="DL77" s="194" t="str">
        <f>入力_北海道投入係数表!DL77</f>
        <v>-</v>
      </c>
      <c r="DM77" s="194" t="str">
        <f>入力_北海道投入係数表!DM77</f>
        <v>-</v>
      </c>
      <c r="DN77" s="194" t="str">
        <f>入力_北海道投入係数表!DN77</f>
        <v>-</v>
      </c>
      <c r="DO77" s="194" t="str">
        <f>入力_北海道投入係数表!DO77</f>
        <v>-</v>
      </c>
      <c r="DP77" s="194" t="str">
        <f>入力_北海道投入係数表!DP77</f>
        <v>-</v>
      </c>
      <c r="DQ77" s="194" t="str">
        <f>入力_北海道投入係数表!DQ77</f>
        <v>-</v>
      </c>
      <c r="DR77" s="194" t="str">
        <f>入力_北海道投入係数表!DR77</f>
        <v>-</v>
      </c>
      <c r="DS77" s="194" t="str">
        <f>入力_北海道投入係数表!DS77</f>
        <v>-</v>
      </c>
      <c r="DT77" s="242">
        <f>入力_北海道投入係数表!DT77</f>
        <v>1.1476301411725075E-2</v>
      </c>
      <c r="DU77"/>
      <c r="DV77"/>
    </row>
    <row r="78" spans="2:126" s="22" customFormat="1" x14ac:dyDescent="0.25">
      <c r="B78" s="53">
        <v>75</v>
      </c>
      <c r="C78" s="360" t="str">
        <v>水運</v>
      </c>
      <c r="D78" s="193">
        <f>入力_北海道投入係数表!D78</f>
        <v>3.2181170556010961E-3</v>
      </c>
      <c r="E78" s="194">
        <f>入力_北海道投入係数表!E78</f>
        <v>5.5711542239996956E-3</v>
      </c>
      <c r="F78" s="194">
        <f>入力_北海道投入係数表!F78</f>
        <v>3.0654446644867131E-3</v>
      </c>
      <c r="G78" s="194">
        <f>入力_北海道投入係数表!G78</f>
        <v>7.0924419735291758E-4</v>
      </c>
      <c r="H78" s="194">
        <f>入力_北海道投入係数表!H78</f>
        <v>3.9887022703262112E-4</v>
      </c>
      <c r="I78" s="194">
        <f>入力_北海道投入係数表!I78</f>
        <v>2.2101518462724463E-3</v>
      </c>
      <c r="J78" s="194">
        <f>入力_北海道投入係数表!J78</f>
        <v>1.5379654205839308E-3</v>
      </c>
      <c r="K78" s="194">
        <f>入力_北海道投入係数表!K78</f>
        <v>1.2235658788261924E-3</v>
      </c>
      <c r="L78" s="194">
        <f>入力_北海道投入係数表!L78</f>
        <v>4.7456113065186354E-4</v>
      </c>
      <c r="M78" s="194">
        <f>入力_北海道投入係数表!M78</f>
        <v>5.5055750460245229E-4</v>
      </c>
      <c r="N78" s="194">
        <f>入力_北海道投入係数表!N78</f>
        <v>4.6450734853584032E-3</v>
      </c>
      <c r="O78" s="194">
        <f>入力_北海道投入係数表!O78</f>
        <v>1.1397040605753508E-3</v>
      </c>
      <c r="P78" s="194">
        <f>入力_北海道投入係数表!P78</f>
        <v>7.5759010587321725E-4</v>
      </c>
      <c r="Q78" s="194">
        <f>入力_北海道投入係数表!Q78</f>
        <v>5.1839159440206662E-3</v>
      </c>
      <c r="R78" s="194">
        <f>入力_北海道投入係数表!R78</f>
        <v>8.1201786439301664E-4</v>
      </c>
      <c r="S78" s="194">
        <f>入力_北海道投入係数表!S78</f>
        <v>3.0904736150815112E-4</v>
      </c>
      <c r="T78" s="194">
        <f>入力_北海道投入係数表!T78</f>
        <v>3.4873511721602705E-3</v>
      </c>
      <c r="U78" s="194">
        <f>入力_北海道投入係数表!U78</f>
        <v>1.3351134846461949E-3</v>
      </c>
      <c r="V78" s="194">
        <f>入力_北海道投入係数表!V78</f>
        <v>3.8154207377111261E-3</v>
      </c>
      <c r="W78" s="194">
        <f>入力_北海道投入係数表!W78</f>
        <v>2.4567560792178489E-3</v>
      </c>
      <c r="X78" s="194">
        <f>入力_北海道投入係数表!X78</f>
        <v>8.9048076066845425E-4</v>
      </c>
      <c r="Y78" s="194">
        <f>入力_北海道投入係数表!Y78</f>
        <v>1.8537153752449553E-3</v>
      </c>
      <c r="Z78" s="194">
        <f>入力_北海道投入係数表!Z78</f>
        <v>5.4302422723475352E-3</v>
      </c>
      <c r="AA78" s="194">
        <f>入力_北海道投入係数表!AA78</f>
        <v>2.3118493322142213E-3</v>
      </c>
      <c r="AB78" s="194">
        <f>入力_北海道投入係数表!AB78</f>
        <v>8.8893932516265694E-4</v>
      </c>
      <c r="AC78" s="194">
        <f>入力_北海道投入係数表!AC78</f>
        <v>1.1673397274103987E-3</v>
      </c>
      <c r="AD78" s="194">
        <f>入力_北海道投入係数表!AD78</f>
        <v>7.5113841145581029E-3</v>
      </c>
      <c r="AE78" s="194">
        <f>入力_北海道投入係数表!AE78</f>
        <v>5.6480052898391002E-4</v>
      </c>
      <c r="AF78" s="194">
        <f>入力_北海道投入係数表!AF78</f>
        <v>9.7635061835539159E-4</v>
      </c>
      <c r="AG78" s="194">
        <f>入力_北海道投入係数表!AG78</f>
        <v>1.1366219595362582E-3</v>
      </c>
      <c r="AH78" s="194">
        <f>入力_北海道投入係数表!AH78</f>
        <v>1.4017381553125877E-3</v>
      </c>
      <c r="AI78" s="194">
        <f>入力_北海道投入係数表!AI78</f>
        <v>1.231774208903633E-2</v>
      </c>
      <c r="AJ78" s="194">
        <f>入力_北海道投入係数表!AJ78</f>
        <v>2.7504911591355601E-3</v>
      </c>
      <c r="AK78" s="194">
        <f>入力_北海道投入係数表!AK78</f>
        <v>1.0443037974683544E-2</v>
      </c>
      <c r="AL78" s="194">
        <f>入力_北海道投入係数表!AL78</f>
        <v>6.4138443086412698E-3</v>
      </c>
      <c r="AM78" s="194">
        <f>入力_北海道投入係数表!AM78</f>
        <v>3.6092006228912534E-4</v>
      </c>
      <c r="AN78" s="194">
        <f>入力_北海道投入係数表!AN78</f>
        <v>1.7165540178092479E-3</v>
      </c>
      <c r="AO78" s="194">
        <f>入力_北海道投入係数表!AO78</f>
        <v>7.2537937786480355E-3</v>
      </c>
      <c r="AP78" s="194">
        <f>入力_北海道投入係数表!AP78</f>
        <v>2.7217419148254881E-3</v>
      </c>
      <c r="AQ78" s="194">
        <f>入力_北海道投入係数表!AQ78</f>
        <v>1.578418711436361E-3</v>
      </c>
      <c r="AR78" s="194">
        <f>入力_北海道投入係数表!AR78</f>
        <v>3.6666636111136572E-3</v>
      </c>
      <c r="AS78" s="194">
        <f>入力_北海道投入係数表!AS78</f>
        <v>2.3638566320952634E-3</v>
      </c>
      <c r="AT78" s="194">
        <f>入力_北海道投入係数表!AT78</f>
        <v>1.5566309092754898E-3</v>
      </c>
      <c r="AU78" s="194">
        <f>入力_北海道投入係数表!AU78</f>
        <v>1.5409717186366933E-3</v>
      </c>
      <c r="AV78" s="194">
        <f>入力_北海道投入係数表!AV78</f>
        <v>8.9388328438258209E-4</v>
      </c>
      <c r="AW78" s="194">
        <f>入力_北海道投入係数表!AW78</f>
        <v>7.3033825094422306E-4</v>
      </c>
      <c r="AX78" s="194">
        <f>入力_北海道投入係数表!AX78</f>
        <v>8.1294804522947302E-4</v>
      </c>
      <c r="AY78" s="194">
        <f>入力_北海道投入係数表!AY78</f>
        <v>1.3629356694364026E-3</v>
      </c>
      <c r="AZ78" s="194">
        <f>入力_北海道投入係数表!AZ78</f>
        <v>1.375515818431912E-3</v>
      </c>
      <c r="BA78" s="194">
        <f>入力_北海道投入係数表!BA78</f>
        <v>4.5516613563950843E-4</v>
      </c>
      <c r="BB78" s="194">
        <f>入力_北海道投入係数表!BB78</f>
        <v>5.6116722783389455E-4</v>
      </c>
      <c r="BC78" s="194">
        <f>入力_北海道投入係数表!BC78</f>
        <v>4.2837101213360893E-4</v>
      </c>
      <c r="BD78" s="194">
        <f>入力_北海道投入係数表!BD78</f>
        <v>0</v>
      </c>
      <c r="BE78" s="194">
        <f>入力_北海道投入係数表!BE78</f>
        <v>3.690180236171535E-3</v>
      </c>
      <c r="BF78" s="194">
        <f>入力_北海道投入係数表!BF78</f>
        <v>1.5812336317612336E-3</v>
      </c>
      <c r="BG78" s="194">
        <f>入力_北海道投入係数表!BG78</f>
        <v>2.0045577312626604E-3</v>
      </c>
      <c r="BH78" s="194">
        <f>入力_北海道投入係数表!BH78</f>
        <v>3.6798171711889684E-4</v>
      </c>
      <c r="BI78" s="194">
        <f>入力_北海道投入係数表!BI78</f>
        <v>1.0213872295645177E-3</v>
      </c>
      <c r="BJ78" s="194">
        <f>入力_北海道投入係数表!BJ78</f>
        <v>0.10892764540516936</v>
      </c>
      <c r="BK78" s="194">
        <f>入力_北海道投入係数表!BK78</f>
        <v>2.6272329762403769E-3</v>
      </c>
      <c r="BL78" s="194">
        <f>入力_北海道投入係数表!BL78</f>
        <v>1.5036543580241467E-3</v>
      </c>
      <c r="BM78" s="194">
        <f>入力_北海道投入係数表!BM78</f>
        <v>4.10367539159813E-3</v>
      </c>
      <c r="BN78" s="194">
        <f>入力_北海道投入係数表!BN78</f>
        <v>4.3226574706947225E-3</v>
      </c>
      <c r="BO78" s="194">
        <f>入力_北海道投入係数表!BO78</f>
        <v>5.2217466456998237E-3</v>
      </c>
      <c r="BP78" s="194">
        <f>入力_北海道投入係数表!BP78</f>
        <v>7.2010518942698795E-3</v>
      </c>
      <c r="BQ78" s="194">
        <f>入力_北海道投入係数表!BQ78</f>
        <v>7.7339520494972935E-4</v>
      </c>
      <c r="BR78" s="194">
        <f>入力_北海道投入係数表!BR78</f>
        <v>4.5689344707292555E-4</v>
      </c>
      <c r="BS78" s="194">
        <f>入力_北海道投入係数表!BS78</f>
        <v>3.1166081630953294E-4</v>
      </c>
      <c r="BT78" s="194">
        <f>入力_北海道投入係数表!BT78</f>
        <v>3.2497028027388868E-4</v>
      </c>
      <c r="BU78" s="194">
        <f>入力_北海道投入係数表!BU78</f>
        <v>2.2067964962189492E-4</v>
      </c>
      <c r="BV78" s="194">
        <f>入力_北海道投入係数表!BV78</f>
        <v>1.9176251497526856E-4</v>
      </c>
      <c r="BW78" s="194">
        <f>入力_北海道投入係数表!BW78</f>
        <v>3.132502742267231E-5</v>
      </c>
      <c r="BX78" s="194">
        <f>入力_北海道投入係数表!BX78</f>
        <v>1.9156241250755198E-4</v>
      </c>
      <c r="BY78" s="194">
        <f>入力_北海道投入係数表!BY78</f>
        <v>2.7295999671008665E-3</v>
      </c>
      <c r="BZ78" s="194">
        <f>入力_北海道投入係数表!BZ78</f>
        <v>0.39487307405881034</v>
      </c>
      <c r="CA78" s="194">
        <f>入力_北海道投入係数表!CA78</f>
        <v>1.1768968684431537E-3</v>
      </c>
      <c r="CB78" s="194">
        <f>入力_北海道投入係数表!CB78</f>
        <v>2.3213974812837329E-4</v>
      </c>
      <c r="CC78" s="194">
        <f>入力_北海道投入係数表!CC78</f>
        <v>2.0811987704918031E-4</v>
      </c>
      <c r="CD78" s="194">
        <f>入力_北海道投入係数表!CD78</f>
        <v>2.2307232289481429E-4</v>
      </c>
      <c r="CE78" s="194">
        <f>入力_北海道投入係数表!CE78</f>
        <v>1.4112295508727701E-3</v>
      </c>
      <c r="CF78" s="194">
        <f>入力_北海道投入係数表!CF78</f>
        <v>1.3784382294859923E-4</v>
      </c>
      <c r="CG78" s="194">
        <f>入力_北海道投入係数表!CG78</f>
        <v>1.6402458439064867E-4</v>
      </c>
      <c r="CH78" s="194">
        <f>入力_北海道投入係数表!CH78</f>
        <v>4.9357114703804054E-4</v>
      </c>
      <c r="CI78" s="194">
        <f>入力_北海道投入係数表!CI78</f>
        <v>9.6093787536635761E-5</v>
      </c>
      <c r="CJ78" s="194">
        <f>入力_北海道投入係数表!CJ78</f>
        <v>8.0658515349155222E-4</v>
      </c>
      <c r="CK78" s="194">
        <f>入力_北海道投入係数表!CK78</f>
        <v>1.5545762248765172E-4</v>
      </c>
      <c r="CL78" s="194">
        <f>入力_北海道投入係数表!CL78</f>
        <v>4.3095868224341677E-4</v>
      </c>
      <c r="CM78" s="194">
        <f>入力_北海道投入係数表!CM78</f>
        <v>8.1358267365833092E-4</v>
      </c>
      <c r="CN78" s="194">
        <f>入力_北海道投入係数表!CN78</f>
        <v>2.42264067833939E-4</v>
      </c>
      <c r="CO78" s="194">
        <f>入力_北海道投入係数表!CO78</f>
        <v>2.8439163888581675E-4</v>
      </c>
      <c r="CP78" s="194">
        <f>入力_北海道投入係数表!CP78</f>
        <v>2.3596035865974517E-4</v>
      </c>
      <c r="CQ78" s="194">
        <f>入力_北海道投入係数表!CQ78</f>
        <v>2.5658873466268136E-4</v>
      </c>
      <c r="CR78" s="194">
        <f>入力_北海道投入係数表!CR78</f>
        <v>5.87026709715292E-4</v>
      </c>
      <c r="CS78" s="194">
        <f>入力_北海道投入係数表!CS78</f>
        <v>1.4962578590944049E-4</v>
      </c>
      <c r="CT78" s="194">
        <f>入力_北海道投入係数表!CT78</f>
        <v>8.4682609579296789E-5</v>
      </c>
      <c r="CU78" s="194">
        <f>入力_北海道投入係数表!CU78</f>
        <v>1.487686996547756E-3</v>
      </c>
      <c r="CV78" s="194">
        <f>入力_北海道投入係数表!CV78</f>
        <v>2.7395244895733192E-4</v>
      </c>
      <c r="CW78" s="194">
        <f>入力_北海道投入係数表!CW78</f>
        <v>4.416832297877837E-4</v>
      </c>
      <c r="CX78" s="194">
        <f>入力_北海道投入係数表!CX78</f>
        <v>5.3921226721321148E-4</v>
      </c>
      <c r="CY78" s="194">
        <f>入力_北海道投入係数表!CY78</f>
        <v>3.3236430673237141E-4</v>
      </c>
      <c r="CZ78" s="194">
        <f>入力_北海道投入係数表!CZ78</f>
        <v>3.9576056485826074E-4</v>
      </c>
      <c r="DA78" s="194">
        <f>入力_北海道投入係数表!DA78</f>
        <v>5.6367223368759833E-4</v>
      </c>
      <c r="DB78" s="194">
        <f>入力_北海道投入係数表!DB78</f>
        <v>3.0493575319131038E-3</v>
      </c>
      <c r="DC78" s="194">
        <f>入力_北海道投入係数表!DC78</f>
        <v>8.8300220750551876E-4</v>
      </c>
      <c r="DD78" s="194" t="str">
        <f>入力_北海道投入係数表!DD78</f>
        <v>-</v>
      </c>
      <c r="DE78" s="194" t="str">
        <f>入力_北海道投入係数表!DE78</f>
        <v>-</v>
      </c>
      <c r="DF78" s="194" t="str">
        <f>入力_北海道投入係数表!DF78</f>
        <v>-</v>
      </c>
      <c r="DG78" s="194" t="str">
        <f>入力_北海道投入係数表!DG78</f>
        <v>-</v>
      </c>
      <c r="DH78" s="194" t="str">
        <f>入力_北海道投入係数表!DH78</f>
        <v>-</v>
      </c>
      <c r="DI78" s="194" t="str">
        <f>入力_北海道投入係数表!DI78</f>
        <v>-</v>
      </c>
      <c r="DJ78" s="194" t="str">
        <f>入力_北海道投入係数表!DJ78</f>
        <v>-</v>
      </c>
      <c r="DK78" s="194" t="str">
        <f>入力_北海道投入係数表!DK78</f>
        <v>-</v>
      </c>
      <c r="DL78" s="194" t="str">
        <f>入力_北海道投入係数表!DL78</f>
        <v>-</v>
      </c>
      <c r="DM78" s="194" t="str">
        <f>入力_北海道投入係数表!DM78</f>
        <v>-</v>
      </c>
      <c r="DN78" s="194" t="str">
        <f>入力_北海道投入係数表!DN78</f>
        <v>-</v>
      </c>
      <c r="DO78" s="194" t="str">
        <f>入力_北海道投入係数表!DO78</f>
        <v>-</v>
      </c>
      <c r="DP78" s="194" t="str">
        <f>入力_北海道投入係数表!DP78</f>
        <v>-</v>
      </c>
      <c r="DQ78" s="194" t="str">
        <f>入力_北海道投入係数表!DQ78</f>
        <v>-</v>
      </c>
      <c r="DR78" s="194" t="str">
        <f>入力_北海道投入係数表!DR78</f>
        <v>-</v>
      </c>
      <c r="DS78" s="194" t="str">
        <f>入力_北海道投入係数表!DS78</f>
        <v>-</v>
      </c>
      <c r="DT78" s="242">
        <f>入力_北海道投入係数表!DT78</f>
        <v>4.8086210841742924E-3</v>
      </c>
      <c r="DU78"/>
      <c r="DV78"/>
    </row>
    <row r="79" spans="2:126" s="22" customFormat="1" x14ac:dyDescent="0.25">
      <c r="B79" s="53">
        <v>76</v>
      </c>
      <c r="C79" s="361" t="str">
        <v>航空輸送</v>
      </c>
      <c r="D79" s="196">
        <f>入力_北海道投入係数表!D79</f>
        <v>4.1929863916626658E-6</v>
      </c>
      <c r="E79" s="197">
        <f>入力_北海道投入係数表!E79</f>
        <v>0</v>
      </c>
      <c r="F79" s="197">
        <f>入力_北海道投入係数表!F79</f>
        <v>1.8422143416386497E-6</v>
      </c>
      <c r="G79" s="197">
        <f>入力_北海道投入係数表!G79</f>
        <v>8.3507784527037077E-4</v>
      </c>
      <c r="H79" s="197">
        <f>入力_北海道投入係数表!H79</f>
        <v>3.3418856859489878E-4</v>
      </c>
      <c r="I79" s="197">
        <f>入力_北海道投入係数表!I79</f>
        <v>4.4556661220852519E-4</v>
      </c>
      <c r="J79" s="197">
        <f>入力_北海道投入係数表!J79</f>
        <v>3.7456899759382828E-3</v>
      </c>
      <c r="K79" s="197">
        <f>入力_北海道投入係数表!K79</f>
        <v>5.0574056324815958E-3</v>
      </c>
      <c r="L79" s="197">
        <f>入力_北海道投入係数表!L79</f>
        <v>6.4205329441134476E-4</v>
      </c>
      <c r="M79" s="197">
        <f>入力_北海道投入係数表!M79</f>
        <v>2.4314842474556254E-5</v>
      </c>
      <c r="N79" s="197">
        <f>入力_北海道投入係数表!N79</f>
        <v>1.0355259362263956E-4</v>
      </c>
      <c r="O79" s="197">
        <f>入力_北海道投入係数表!O79</f>
        <v>3.7084339698945491E-4</v>
      </c>
      <c r="P79" s="197">
        <f>入力_北海道投入係数表!P79</f>
        <v>3.5985530028977819E-4</v>
      </c>
      <c r="Q79" s="197">
        <f>入力_北海道投入係数表!Q79</f>
        <v>1.6525906532951788E-4</v>
      </c>
      <c r="R79" s="197">
        <f>入力_北海道投入係数表!R79</f>
        <v>8.1201786439301664E-4</v>
      </c>
      <c r="S79" s="197">
        <f>入力_北海道投入係数表!S79</f>
        <v>2.5110098122537281E-3</v>
      </c>
      <c r="T79" s="197">
        <f>入力_北海道投入係数表!T79</f>
        <v>3.6924894764049925E-4</v>
      </c>
      <c r="U79" s="197">
        <f>入力_北海道投入係数表!U79</f>
        <v>1.8357810413885179E-3</v>
      </c>
      <c r="V79" s="197">
        <f>入力_北海道投入係数表!V79</f>
        <v>7.9764068772248732E-4</v>
      </c>
      <c r="W79" s="197">
        <f>入力_北海道投入係数表!W79</f>
        <v>1.8216762764268406E-3</v>
      </c>
      <c r="X79" s="197">
        <f>入力_北海道投入係数表!X79</f>
        <v>8.9048076066845425E-4</v>
      </c>
      <c r="Y79" s="197">
        <f>入力_北海道投入係数表!Y79</f>
        <v>4.5018801970234627E-4</v>
      </c>
      <c r="Z79" s="197">
        <f>入力_北海道投入係数表!Z79</f>
        <v>1.0025062656641604E-3</v>
      </c>
      <c r="AA79" s="197">
        <f>入力_北海道投入係数表!AA79</f>
        <v>2.7977794466286756E-4</v>
      </c>
      <c r="AB79" s="197">
        <f>入力_北海道投入係数表!AB79</f>
        <v>8.6813436223331826E-3</v>
      </c>
      <c r="AC79" s="197">
        <f>入力_北海道投入係数表!AC79</f>
        <v>1.9876325088339221E-3</v>
      </c>
      <c r="AD79" s="197">
        <f>入力_北海道投入係数表!AD79</f>
        <v>1.0076152459937606E-4</v>
      </c>
      <c r="AE79" s="197">
        <f>入力_北海道投入係数表!AE79</f>
        <v>1.6255234736610095E-3</v>
      </c>
      <c r="AF79" s="197">
        <f>入力_北海道投入係数表!AF79</f>
        <v>1.0848340203948796E-3</v>
      </c>
      <c r="AG79" s="197">
        <f>入力_北海道投入係数表!AG79</f>
        <v>1.1366219595362582E-3</v>
      </c>
      <c r="AH79" s="197">
        <f>入力_北海道投入係数表!AH79</f>
        <v>1.2615643397813289E-3</v>
      </c>
      <c r="AI79" s="197">
        <f>入力_北海道投入係数表!AI79</f>
        <v>9.8864160643276138E-4</v>
      </c>
      <c r="AJ79" s="197">
        <f>入力_北海道投入係数表!AJ79</f>
        <v>7.8585461689587423E-4</v>
      </c>
      <c r="AK79" s="197">
        <f>入力_北海道投入係数表!AK79</f>
        <v>6.7811934900542496E-4</v>
      </c>
      <c r="AL79" s="197">
        <f>入力_北海道投入係数表!AL79</f>
        <v>1.542064081329602E-4</v>
      </c>
      <c r="AM79" s="197">
        <f>入力_北海道投入係数表!AM79</f>
        <v>2.3520633272774462E-4</v>
      </c>
      <c r="AN79" s="197">
        <f>入力_北海道投入係数表!AN79</f>
        <v>4.559596609805815E-4</v>
      </c>
      <c r="AO79" s="197">
        <f>入力_北海道投入係数表!AO79</f>
        <v>3.1151261626095856E-4</v>
      </c>
      <c r="AP79" s="197">
        <f>入力_北海道投入係数表!AP79</f>
        <v>0</v>
      </c>
      <c r="AQ79" s="197">
        <f>入力_北海道投入係数表!AQ79</f>
        <v>8.6095566078346966E-4</v>
      </c>
      <c r="AR79" s="197">
        <f>入力_北海道投入係数表!AR79</f>
        <v>1.6774986020844983E-3</v>
      </c>
      <c r="AS79" s="197">
        <f>入力_北海道投入係数表!AS79</f>
        <v>5.6141595012262511E-4</v>
      </c>
      <c r="AT79" s="197">
        <f>入力_北海道投入係数表!AT79</f>
        <v>1.2182328855199485E-3</v>
      </c>
      <c r="AU79" s="197">
        <f>入力_北海道投入係数表!AU79</f>
        <v>9.9709934735315447E-4</v>
      </c>
      <c r="AV79" s="197">
        <f>入力_北海道投入係数表!AV79</f>
        <v>1.0215808964372365E-3</v>
      </c>
      <c r="AW79" s="197">
        <f>入力_北海道投入係数表!AW79</f>
        <v>5.842706007553784E-4</v>
      </c>
      <c r="AX79" s="197">
        <f>入力_北海道投入係数表!AX79</f>
        <v>6.6513930973320526E-4</v>
      </c>
      <c r="AY79" s="197">
        <f>入力_北海道投入係数表!AY79</f>
        <v>1.0527503101853593E-3</v>
      </c>
      <c r="AZ79" s="197">
        <f>入力_北海道投入係数表!AZ79</f>
        <v>1.7193947730398899E-3</v>
      </c>
      <c r="BA79" s="197">
        <f>入力_北海道投入係数表!BA79</f>
        <v>1.3654984069185253E-3</v>
      </c>
      <c r="BB79" s="197">
        <f>入力_北海道投入係数表!BB79</f>
        <v>1.1223344556677891E-3</v>
      </c>
      <c r="BC79" s="197">
        <f>入力_北海道投入係数表!BC79</f>
        <v>6.1042869229039275E-4</v>
      </c>
      <c r="BD79" s="197">
        <f>入力_北海道投入係数表!BD79</f>
        <v>8.7221979938944616E-4</v>
      </c>
      <c r="BE79" s="197">
        <f>入力_北海道投入係数表!BE79</f>
        <v>2.7190801740211313E-4</v>
      </c>
      <c r="BF79" s="197">
        <f>入力_北海道投入係数表!BF79</f>
        <v>4.0878483093827346E-4</v>
      </c>
      <c r="BG79" s="197">
        <f>入力_北海道投入係数表!BG79</f>
        <v>2.5320729237002026E-4</v>
      </c>
      <c r="BH79" s="197">
        <f>入力_北海道投入係数表!BH79</f>
        <v>3.8734917591462824E-4</v>
      </c>
      <c r="BI79" s="197">
        <f>入力_北海道投入係数表!BI79</f>
        <v>4.6426692252932617E-4</v>
      </c>
      <c r="BJ79" s="197">
        <f>入力_北海道投入係数表!BJ79</f>
        <v>0</v>
      </c>
      <c r="BK79" s="197">
        <f>入力_北海道投入係数表!BK79</f>
        <v>1.3399575336535489E-4</v>
      </c>
      <c r="BL79" s="197">
        <f>入力_北海道投入係数表!BL79</f>
        <v>8.4189938383259072E-4</v>
      </c>
      <c r="BM79" s="197">
        <f>入力_北海道投入係数表!BM79</f>
        <v>2.5381360270279493E-4</v>
      </c>
      <c r="BN79" s="197">
        <f>入力_北海道投入係数表!BN79</f>
        <v>3.1662777651585546E-4</v>
      </c>
      <c r="BO79" s="197">
        <f>入力_北海道投入係数表!BO79</f>
        <v>3.1617404336459323E-4</v>
      </c>
      <c r="BP79" s="197">
        <f>入力_北海道投入係数表!BP79</f>
        <v>2.0890423584059379E-4</v>
      </c>
      <c r="BQ79" s="197">
        <f>入力_北海道投入係数表!BQ79</f>
        <v>8.4370385994515925E-4</v>
      </c>
      <c r="BR79" s="197">
        <f>入力_北海道投入係数表!BR79</f>
        <v>3.8540306064857367E-3</v>
      </c>
      <c r="BS79" s="197">
        <f>入力_北海道投入係数表!BS79</f>
        <v>6.9511108961726169E-3</v>
      </c>
      <c r="BT79" s="197">
        <f>入力_北海道投入係数表!BT79</f>
        <v>1.2760015158358121E-3</v>
      </c>
      <c r="BU79" s="197">
        <f>入力_北海道投入係数表!BU79</f>
        <v>4.3261951113995238E-4</v>
      </c>
      <c r="BV79" s="197">
        <f>入力_北海道投入係数表!BV79</f>
        <v>1.3838532008524535E-4</v>
      </c>
      <c r="BW79" s="197">
        <f>入力_北海道投入係数表!BW79</f>
        <v>0</v>
      </c>
      <c r="BX79" s="197">
        <f>入力_北海道投入係数表!BX79</f>
        <v>1.2525234663955323E-4</v>
      </c>
      <c r="BY79" s="197">
        <f>入力_北海道投入係数表!BY79</f>
        <v>4.5621845024520135E-4</v>
      </c>
      <c r="BZ79" s="197">
        <f>入力_北海道投入係数表!BZ79</f>
        <v>5.1334331099205403E-4</v>
      </c>
      <c r="CA79" s="197">
        <f>入力_北海道投入係数表!CA79</f>
        <v>3.5728229514551107E-3</v>
      </c>
      <c r="CB79" s="197">
        <f>入力_北海道投入係数表!CB79</f>
        <v>3.0758516627009459E-3</v>
      </c>
      <c r="CC79" s="197">
        <f>入力_北海道投入係数表!CC79</f>
        <v>6.8039190573770491E-4</v>
      </c>
      <c r="CD79" s="197">
        <f>入力_北海道投入係数表!CD79</f>
        <v>2.4585417714790168E-3</v>
      </c>
      <c r="CE79" s="197">
        <f>入力_北海道投入係数表!CE79</f>
        <v>1.7359493601512618E-2</v>
      </c>
      <c r="CF79" s="197">
        <f>入力_北海道投入係数表!CF79</f>
        <v>1.0248388575743682E-3</v>
      </c>
      <c r="CG79" s="197">
        <f>入力_北海道投入係数表!CG79</f>
        <v>9.0117036365215206E-3</v>
      </c>
      <c r="CH79" s="197">
        <f>入力_北海道投入係数表!CH79</f>
        <v>9.8607703260765352E-3</v>
      </c>
      <c r="CI79" s="197">
        <f>入力_北海道投入係数表!CI79</f>
        <v>1.9699226445010331E-3</v>
      </c>
      <c r="CJ79" s="197">
        <f>入力_北海道投入係数表!CJ79</f>
        <v>1.8086737282929775E-2</v>
      </c>
      <c r="CK79" s="197">
        <f>入力_北海道投入係数表!CK79</f>
        <v>2.0959299153070015E-3</v>
      </c>
      <c r="CL79" s="197">
        <f>入力_北海道投入係数表!CL79</f>
        <v>6.9745832075918199E-3</v>
      </c>
      <c r="CM79" s="197">
        <f>入力_北海道投入係数表!CM79</f>
        <v>9.3888628252103735E-3</v>
      </c>
      <c r="CN79" s="197">
        <f>入力_北海道投入係数表!CN79</f>
        <v>8.9931358514113715E-4</v>
      </c>
      <c r="CO79" s="197">
        <f>入力_北海道投入係数表!CO79</f>
        <v>2.0539396141753432E-4</v>
      </c>
      <c r="CP79" s="197">
        <f>入力_北海道投入係数表!CP79</f>
        <v>1.8150796819980396E-4</v>
      </c>
      <c r="CQ79" s="197">
        <f>入力_北海道投入係数表!CQ79</f>
        <v>3.575864280937368E-4</v>
      </c>
      <c r="CR79" s="197">
        <f>入力_北海道投入係数表!CR79</f>
        <v>5.9653488881631443E-3</v>
      </c>
      <c r="CS79" s="197">
        <f>入力_北海道投入係数表!CS79</f>
        <v>3.2648346485439914E-3</v>
      </c>
      <c r="CT79" s="197">
        <f>入力_北海道投入係数表!CT79</f>
        <v>3.9038683016055821E-3</v>
      </c>
      <c r="CU79" s="197">
        <f>入力_北海道投入係数表!CU79</f>
        <v>6.0023014959723823E-4</v>
      </c>
      <c r="CV79" s="197">
        <f>入力_北海道投入係数表!CV79</f>
        <v>5.3014872066742937E-3</v>
      </c>
      <c r="CW79" s="197">
        <f>入力_北海道投入係数表!CW79</f>
        <v>1.0000375014063028E-3</v>
      </c>
      <c r="CX79" s="197">
        <f>入力_北海道投入係数表!CX79</f>
        <v>5.3384697102203528E-4</v>
      </c>
      <c r="CY79" s="197">
        <f>入力_北海道投入係数表!CY79</f>
        <v>1.7105682986492715E-3</v>
      </c>
      <c r="CZ79" s="197">
        <f>入力_北海道投入係数表!CZ79</f>
        <v>2.6234128352346829E-3</v>
      </c>
      <c r="DA79" s="197">
        <f>入力_北海道投入係数表!DA79</f>
        <v>2.0774049257680036E-3</v>
      </c>
      <c r="DB79" s="197">
        <f>入力_北海道投入係数表!DB79</f>
        <v>8.4120207776913202E-5</v>
      </c>
      <c r="DC79" s="197">
        <f>入力_北海道投入係数表!DC79</f>
        <v>8.2261297607267008E-3</v>
      </c>
      <c r="DD79" s="197" t="str">
        <f>入力_北海道投入係数表!DD79</f>
        <v>-</v>
      </c>
      <c r="DE79" s="197" t="str">
        <f>入力_北海道投入係数表!DE79</f>
        <v>-</v>
      </c>
      <c r="DF79" s="197" t="str">
        <f>入力_北海道投入係数表!DF79</f>
        <v>-</v>
      </c>
      <c r="DG79" s="197" t="str">
        <f>入力_北海道投入係数表!DG79</f>
        <v>-</v>
      </c>
      <c r="DH79" s="197" t="str">
        <f>入力_北海道投入係数表!DH79</f>
        <v>-</v>
      </c>
      <c r="DI79" s="197" t="str">
        <f>入力_北海道投入係数表!DI79</f>
        <v>-</v>
      </c>
      <c r="DJ79" s="197" t="str">
        <f>入力_北海道投入係数表!DJ79</f>
        <v>-</v>
      </c>
      <c r="DK79" s="197" t="str">
        <f>入力_北海道投入係数表!DK79</f>
        <v>-</v>
      </c>
      <c r="DL79" s="197" t="str">
        <f>入力_北海道投入係数表!DL79</f>
        <v>-</v>
      </c>
      <c r="DM79" s="197" t="str">
        <f>入力_北海道投入係数表!DM79</f>
        <v>-</v>
      </c>
      <c r="DN79" s="197" t="str">
        <f>入力_北海道投入係数表!DN79</f>
        <v>-</v>
      </c>
      <c r="DO79" s="197" t="str">
        <f>入力_北海道投入係数表!DO79</f>
        <v>-</v>
      </c>
      <c r="DP79" s="197" t="str">
        <f>入力_北海道投入係数表!DP79</f>
        <v>-</v>
      </c>
      <c r="DQ79" s="197" t="str">
        <f>入力_北海道投入係数表!DQ79</f>
        <v>-</v>
      </c>
      <c r="DR79" s="197" t="str">
        <f>入力_北海道投入係数表!DR79</f>
        <v>-</v>
      </c>
      <c r="DS79" s="197" t="str">
        <f>入力_北海道投入係数表!DS79</f>
        <v>-</v>
      </c>
      <c r="DT79" s="243">
        <f>入力_北海道投入係数表!DT79</f>
        <v>2.2038454499192428E-3</v>
      </c>
      <c r="DU79"/>
      <c r="DV79"/>
    </row>
    <row r="80" spans="2:126" s="22" customFormat="1" x14ac:dyDescent="0.25">
      <c r="B80" s="53">
        <v>77</v>
      </c>
      <c r="C80" s="360" t="str">
        <v>貨物利用運送</v>
      </c>
      <c r="D80" s="193">
        <f>入力_北海道投入係数表!D80</f>
        <v>4.3816707792874857E-4</v>
      </c>
      <c r="E80" s="194">
        <f>入力_北海道投入係数表!E80</f>
        <v>8.4929996133783754E-4</v>
      </c>
      <c r="F80" s="194">
        <f>入力_北海道投入係数表!F80</f>
        <v>1.1698061069405426E-3</v>
      </c>
      <c r="G80" s="194">
        <f>入力_北海道投入係数表!G80</f>
        <v>3.5462209867645879E-4</v>
      </c>
      <c r="H80" s="194">
        <f>入力_北海道投入係数表!H80</f>
        <v>1.1858304046915763E-4</v>
      </c>
      <c r="I80" s="194">
        <f>入力_北海道投入係数表!I80</f>
        <v>2.0156584838004711E-3</v>
      </c>
      <c r="J80" s="194">
        <f>入力_北海道投入係数表!J80</f>
        <v>2.9767072656463174E-4</v>
      </c>
      <c r="K80" s="194">
        <f>入力_北海道投入係数表!K80</f>
        <v>1.2235658788261925E-4</v>
      </c>
      <c r="L80" s="194">
        <f>入力_北海道投入係数表!L80</f>
        <v>5.5830721253160415E-4</v>
      </c>
      <c r="M80" s="194">
        <f>入力_北海道投入係数表!M80</f>
        <v>7.9544270381048314E-4</v>
      </c>
      <c r="N80" s="194">
        <f>入力_北海道投入係数表!N80</f>
        <v>1.8565500713773235E-3</v>
      </c>
      <c r="O80" s="194">
        <f>入力_北海道投入係数表!O80</f>
        <v>6.9692983227328598E-4</v>
      </c>
      <c r="P80" s="194">
        <f>入力_北海道投入係数表!P80</f>
        <v>4.1667455823026953E-4</v>
      </c>
      <c r="Q80" s="194">
        <f>入力_北海道投入係数表!Q80</f>
        <v>8.7848239990954242E-4</v>
      </c>
      <c r="R80" s="194">
        <f>入力_北海道投入係数表!R80</f>
        <v>4.0600893219650832E-4</v>
      </c>
      <c r="S80" s="194">
        <f>入力_北海道投入係数表!S80</f>
        <v>3.0904736150815112E-4</v>
      </c>
      <c r="T80" s="194">
        <f>入力_北海道投入係数表!T80</f>
        <v>4.9233193018733226E-4</v>
      </c>
      <c r="U80" s="194">
        <f>入力_北海道投入係数表!U80</f>
        <v>7.2318647085002229E-4</v>
      </c>
      <c r="V80" s="194">
        <f>入力_北海道投入係数表!V80</f>
        <v>7.739718245853215E-4</v>
      </c>
      <c r="W80" s="194">
        <f>入力_北海道投入係数表!W80</f>
        <v>1.1364585944681207E-3</v>
      </c>
      <c r="X80" s="194">
        <f>入力_北海道投入係数表!X80</f>
        <v>7.3217306988295123E-4</v>
      </c>
      <c r="Y80" s="194">
        <f>入力_北海道投入係数表!Y80</f>
        <v>3.9722472326677612E-4</v>
      </c>
      <c r="Z80" s="194">
        <f>入力_北海道投入係数表!Z80</f>
        <v>3.3416875522138681E-4</v>
      </c>
      <c r="AA80" s="194">
        <f>入力_北海道投入係数表!AA80</f>
        <v>5.7428104430799136E-4</v>
      </c>
      <c r="AB80" s="194">
        <f>入力_北海道投入係数表!AB80</f>
        <v>3.5935845059766985E-4</v>
      </c>
      <c r="AC80" s="194">
        <f>入力_北海道投入係数表!AC80</f>
        <v>5.6789500252397778E-4</v>
      </c>
      <c r="AD80" s="194">
        <f>入力_北海道投入係数表!AD80</f>
        <v>4.2009804871432168E-4</v>
      </c>
      <c r="AE80" s="194">
        <f>入力_北海道投入係数表!AE80</f>
        <v>3.1683932113731538E-4</v>
      </c>
      <c r="AF80" s="194">
        <f>入力_北海道投入係数表!AF80</f>
        <v>3.254502061184639E-4</v>
      </c>
      <c r="AG80" s="194">
        <f>入力_北海道投入係数表!AG80</f>
        <v>4.5464878381450331E-4</v>
      </c>
      <c r="AH80" s="194">
        <f>入力_北海道投入係数表!AH80</f>
        <v>5.6069526212503505E-4</v>
      </c>
      <c r="AI80" s="194">
        <f>入力_北海道投入係数表!AI80</f>
        <v>1.647736010721269E-3</v>
      </c>
      <c r="AJ80" s="194">
        <f>入力_北海道投入係数表!AJ80</f>
        <v>3.9292730844793711E-4</v>
      </c>
      <c r="AK80" s="194">
        <f>入力_北海道投入係数表!AK80</f>
        <v>1.3110307414104883E-3</v>
      </c>
      <c r="AL80" s="194">
        <f>入力_北海道投入係数表!AL80</f>
        <v>4.454851790507739E-4</v>
      </c>
      <c r="AM80" s="194">
        <f>入力_北海道投入係数表!AM80</f>
        <v>6.0829223981313263E-5</v>
      </c>
      <c r="AN80" s="194">
        <f>入力_北海道投入係数表!AN80</f>
        <v>2.9503272181096449E-4</v>
      </c>
      <c r="AO80" s="194">
        <f>入力_北海道投入係数表!AO80</f>
        <v>8.0103244181389344E-4</v>
      </c>
      <c r="AP80" s="194">
        <f>入力_北海道投入係数表!AP80</f>
        <v>4.8030739673390969E-4</v>
      </c>
      <c r="AQ80" s="194">
        <f>入力_北海道投入係数表!AQ80</f>
        <v>5.0222413545702397E-4</v>
      </c>
      <c r="AR80" s="194">
        <f>入力_北海道投入係数表!AR80</f>
        <v>4.8583292847255958E-4</v>
      </c>
      <c r="AS80" s="194">
        <f>入力_北海道投入係数表!AS80</f>
        <v>3.6935259876488493E-4</v>
      </c>
      <c r="AT80" s="194">
        <f>入力_北海道投入係数表!AT80</f>
        <v>3.3839802375554127E-4</v>
      </c>
      <c r="AU80" s="194">
        <f>入力_北海道投入係数表!AU80</f>
        <v>2.8488552781518698E-4</v>
      </c>
      <c r="AV80" s="194">
        <f>入力_北海道投入係数表!AV80</f>
        <v>5.1079044821861826E-4</v>
      </c>
      <c r="AW80" s="194">
        <f>入力_北海道投入係数表!AW80</f>
        <v>3.1300210754752416E-4</v>
      </c>
      <c r="AX80" s="194">
        <f>入力_北海道投入係数表!AX80</f>
        <v>2.7098268174315771E-4</v>
      </c>
      <c r="AY80" s="194">
        <f>入力_北海道投入係数表!AY80</f>
        <v>3.2898447193292475E-4</v>
      </c>
      <c r="AZ80" s="194">
        <f>入力_北海道投入係数表!AZ80</f>
        <v>3.43878954607978E-4</v>
      </c>
      <c r="BA80" s="194">
        <f>入力_北海道投入係数表!BA80</f>
        <v>4.5516613563950843E-4</v>
      </c>
      <c r="BB80" s="194">
        <f>入力_北海道投入係数表!BB80</f>
        <v>5.6116722783389455E-4</v>
      </c>
      <c r="BC80" s="194">
        <f>入力_北海道投入係数表!BC80</f>
        <v>2.7844115788684578E-4</v>
      </c>
      <c r="BD80" s="194">
        <f>入力_北海道投入係数表!BD80</f>
        <v>4.3610989969472308E-4</v>
      </c>
      <c r="BE80" s="194">
        <f>入力_北海道投入係数表!BE80</f>
        <v>5.8266003729024244E-4</v>
      </c>
      <c r="BF80" s="194">
        <f>入力_北海道投入係数表!BF80</f>
        <v>2.9648130595523133E-4</v>
      </c>
      <c r="BG80" s="194">
        <f>入力_北海道投入係数表!BG80</f>
        <v>4.4311276164753547E-4</v>
      </c>
      <c r="BH80" s="194">
        <f>入力_北海道投入係数表!BH80</f>
        <v>1.1620475277438848E-4</v>
      </c>
      <c r="BI80" s="194">
        <f>入力_北海道投入係数表!BI80</f>
        <v>4.9521805069794797E-4</v>
      </c>
      <c r="BJ80" s="194">
        <f>入力_北海道投入係数表!BJ80</f>
        <v>6.823330331067988E-4</v>
      </c>
      <c r="BK80" s="194">
        <f>入力_北海道投入係数表!BK80</f>
        <v>1.1922186260968754E-3</v>
      </c>
      <c r="BL80" s="194">
        <f>入力_北海道投入係数表!BL80</f>
        <v>4.9999264716695337E-4</v>
      </c>
      <c r="BM80" s="194">
        <f>入力_北海道投入係数表!BM80</f>
        <v>1.3394532982971027E-3</v>
      </c>
      <c r="BN80" s="194">
        <f>入力_北海道投入係数表!BN80</f>
        <v>1.4041753567224896E-3</v>
      </c>
      <c r="BO80" s="194">
        <f>入力_北海道投入係数表!BO80</f>
        <v>3.1060269458283829E-4</v>
      </c>
      <c r="BP80" s="194">
        <f>入力_北海道投入係数表!BP80</f>
        <v>1.0936751170478145E-3</v>
      </c>
      <c r="BQ80" s="194">
        <f>入力_北海道投入係数表!BQ80</f>
        <v>1.5819447373971736E-4</v>
      </c>
      <c r="BR80" s="194">
        <f>入力_北海道投入係数表!BR80</f>
        <v>1.6663172775600814E-4</v>
      </c>
      <c r="BS80" s="194">
        <f>入力_北海道投入係数表!BS80</f>
        <v>1.0290180400564751E-4</v>
      </c>
      <c r="BT80" s="194">
        <f>入力_北海道投入係数表!BT80</f>
        <v>5.3988672761157227E-5</v>
      </c>
      <c r="BU80" s="194">
        <f>入力_北海道投入係数表!BU80</f>
        <v>5.0253781597065181E-5</v>
      </c>
      <c r="BV80" s="194">
        <f>入力_北海道投入係数表!BV80</f>
        <v>4.9423328601873343E-5</v>
      </c>
      <c r="BW80" s="194">
        <f>入力_北海道投入係数表!BW80</f>
        <v>4.2474613454470931E-6</v>
      </c>
      <c r="BX80" s="194">
        <f>入力_北海道投入係数表!BX80</f>
        <v>3.978603952079926E-3</v>
      </c>
      <c r="BY80" s="194">
        <f>入力_北海道投入係数表!BY80</f>
        <v>4.7292504138094112E-4</v>
      </c>
      <c r="BZ80" s="194">
        <f>入力_北海道投入係数表!BZ80</f>
        <v>4.591169049013441E-4</v>
      </c>
      <c r="CA80" s="194">
        <f>入力_北海道投入係数表!CA80</f>
        <v>8.7916162248856107E-4</v>
      </c>
      <c r="CB80" s="194">
        <f>入力_北海道投入係数表!CB80</f>
        <v>3.5981660959897859E-3</v>
      </c>
      <c r="CC80" s="194">
        <f>入力_北海道投入係数表!CC80</f>
        <v>1.6009221311475409E-4</v>
      </c>
      <c r="CD80" s="194">
        <f>入力_北海道投入係数表!CD80</f>
        <v>1.8984878544239513E-4</v>
      </c>
      <c r="CE80" s="194">
        <f>入力_北海道投入係数表!CE80</f>
        <v>4.4666100348011951E-3</v>
      </c>
      <c r="CF80" s="194">
        <f>入力_北海道投入係数表!CF80</f>
        <v>3.5959258160504149E-5</v>
      </c>
      <c r="CG80" s="194">
        <f>入力_北海道投入係数表!CG80</f>
        <v>7.7188039713246438E-5</v>
      </c>
      <c r="CH80" s="194">
        <f>入力_北海道投入係数表!CH80</f>
        <v>3.160275689668029E-4</v>
      </c>
      <c r="CI80" s="194">
        <f>入力_北海道投入係数表!CI80</f>
        <v>4.8046893768317881E-5</v>
      </c>
      <c r="CJ80" s="194">
        <f>入力_北海道投入係数表!CJ80</f>
        <v>5.9292021216928673E-4</v>
      </c>
      <c r="CK80" s="194">
        <f>入力_北海道投入係数表!CK80</f>
        <v>1.6880499411537939E-4</v>
      </c>
      <c r="CL80" s="194">
        <f>入力_北海道投入係数表!CL80</f>
        <v>2.0408118957622757E-4</v>
      </c>
      <c r="CM80" s="194">
        <f>入力_北海道投入係数表!CM80</f>
        <v>2.6129662511654425E-4</v>
      </c>
      <c r="CN80" s="194">
        <f>入力_北海道投入係数表!CN80</f>
        <v>2.8722974709099585E-4</v>
      </c>
      <c r="CO80" s="194">
        <f>入力_北海道投入係数表!CO80</f>
        <v>2.2119349691119081E-4</v>
      </c>
      <c r="CP80" s="194">
        <f>入力_北海道投入係数表!CP80</f>
        <v>2.9041274911968635E-4</v>
      </c>
      <c r="CQ80" s="194">
        <f>入力_北海道投入係数表!CQ80</f>
        <v>1.2556469994131215E-4</v>
      </c>
      <c r="CR80" s="194">
        <f>入力_北海道投入係数表!CR80</f>
        <v>3.9272913678135737E-4</v>
      </c>
      <c r="CS80" s="194">
        <f>入力_北海道投入係数表!CS80</f>
        <v>8.9775471545664292E-5</v>
      </c>
      <c r="CT80" s="194">
        <f>入力_北海道投入係数表!CT80</f>
        <v>7.790800081295305E-4</v>
      </c>
      <c r="CU80" s="194">
        <f>入力_北海道投入係数表!CU80</f>
        <v>6.8124280782508632E-4</v>
      </c>
      <c r="CV80" s="194">
        <f>入力_北海道投入係数表!CV80</f>
        <v>1.6826091772379335E-4</v>
      </c>
      <c r="CW80" s="194">
        <f>入力_北海道投入係数表!CW80</f>
        <v>7.5002812605472701E-4</v>
      </c>
      <c r="CX80" s="194">
        <f>入力_北海道投入係数表!CX80</f>
        <v>5.2311637863968277E-4</v>
      </c>
      <c r="CY80" s="194">
        <f>入力_北海道投入係数表!CY80</f>
        <v>1.196511504236537E-4</v>
      </c>
      <c r="CZ80" s="194">
        <f>入力_北海道投入係数表!CZ80</f>
        <v>1.9788028242913037E-4</v>
      </c>
      <c r="DA80" s="194">
        <f>入力_北海道投入係数表!DA80</f>
        <v>2.4547016628330892E-4</v>
      </c>
      <c r="DB80" s="194">
        <f>入力_北海道投入係数表!DB80</f>
        <v>1.598283947761351E-3</v>
      </c>
      <c r="DC80" s="194">
        <f>入力_北海道投入係数表!DC80</f>
        <v>1.6188373804267844E-3</v>
      </c>
      <c r="DD80" s="194" t="str">
        <f>入力_北海道投入係数表!DD80</f>
        <v>-</v>
      </c>
      <c r="DE80" s="194" t="str">
        <f>入力_北海道投入係数表!DE80</f>
        <v>-</v>
      </c>
      <c r="DF80" s="194" t="str">
        <f>入力_北海道投入係数表!DF80</f>
        <v>-</v>
      </c>
      <c r="DG80" s="194" t="str">
        <f>入力_北海道投入係数表!DG80</f>
        <v>-</v>
      </c>
      <c r="DH80" s="194" t="str">
        <f>入力_北海道投入係数表!DH80</f>
        <v>-</v>
      </c>
      <c r="DI80" s="194" t="str">
        <f>入力_北海道投入係数表!DI80</f>
        <v>-</v>
      </c>
      <c r="DJ80" s="194" t="str">
        <f>入力_北海道投入係数表!DJ80</f>
        <v>-</v>
      </c>
      <c r="DK80" s="194" t="str">
        <f>入力_北海道投入係数表!DK80</f>
        <v>-</v>
      </c>
      <c r="DL80" s="194" t="str">
        <f>入力_北海道投入係数表!DL80</f>
        <v>-</v>
      </c>
      <c r="DM80" s="194" t="str">
        <f>入力_北海道投入係数表!DM80</f>
        <v>-</v>
      </c>
      <c r="DN80" s="194" t="str">
        <f>入力_北海道投入係数表!DN80</f>
        <v>-</v>
      </c>
      <c r="DO80" s="194" t="str">
        <f>入力_北海道投入係数表!DO80</f>
        <v>-</v>
      </c>
      <c r="DP80" s="194" t="str">
        <f>入力_北海道投入係数表!DP80</f>
        <v>-</v>
      </c>
      <c r="DQ80" s="194" t="str">
        <f>入力_北海道投入係数表!DQ80</f>
        <v>-</v>
      </c>
      <c r="DR80" s="194" t="str">
        <f>入力_北海道投入係数表!DR80</f>
        <v>-</v>
      </c>
      <c r="DS80" s="194" t="str">
        <f>入力_北海道投入係数表!DS80</f>
        <v>-</v>
      </c>
      <c r="DT80" s="242">
        <f>入力_北海道投入係数表!DT80</f>
        <v>4.2897227761050513E-4</v>
      </c>
      <c r="DU80"/>
      <c r="DV80"/>
    </row>
    <row r="81" spans="2:126" s="22" customFormat="1" x14ac:dyDescent="0.25">
      <c r="B81" s="53">
        <v>78</v>
      </c>
      <c r="C81" s="360" t="str">
        <v>倉庫</v>
      </c>
      <c r="D81" s="193">
        <f>入力_北海道投入係数表!D81</f>
        <v>2.3837127636602254E-3</v>
      </c>
      <c r="E81" s="194">
        <f>入力_北海道投入係数表!E81</f>
        <v>2.1739543786483454E-3</v>
      </c>
      <c r="F81" s="194">
        <f>入力_北海道投入係数表!F81</f>
        <v>3.5831068944871735E-3</v>
      </c>
      <c r="G81" s="194">
        <f>入力_北海道投入係数表!G81</f>
        <v>1.8303076060720454E-3</v>
      </c>
      <c r="H81" s="194">
        <f>入力_北海道投入係数表!H81</f>
        <v>5.4979409672063989E-4</v>
      </c>
      <c r="I81" s="194">
        <f>入力_北海道投入係数表!I81</f>
        <v>2.9492266236659523E-3</v>
      </c>
      <c r="J81" s="194">
        <f>入力_北海道投入係数表!J81</f>
        <v>6.9456502865080738E-4</v>
      </c>
      <c r="K81" s="194">
        <f>入力_北海道投入係数表!K81</f>
        <v>3.6706976364785776E-4</v>
      </c>
      <c r="L81" s="194">
        <f>入力_北海道投入係数表!L81</f>
        <v>1.2103302785952991E-3</v>
      </c>
      <c r="M81" s="194">
        <f>入力_北海道投入係数表!M81</f>
        <v>7.9266386467053383E-3</v>
      </c>
      <c r="N81" s="194">
        <f>入力_北海道投入係数表!N81</f>
        <v>1.6953038898792135E-2</v>
      </c>
      <c r="O81" s="194">
        <f>入力_北海道投入係数表!O81</f>
        <v>4.3222437304288198E-3</v>
      </c>
      <c r="P81" s="194">
        <f>入力_北海道投入係数表!P81</f>
        <v>2.2159510596791608E-3</v>
      </c>
      <c r="Q81" s="194">
        <f>入力_北海道投入係数表!Q81</f>
        <v>2.7650450983291438E-2</v>
      </c>
      <c r="R81" s="194">
        <f>入力_北海道投入係数表!R81</f>
        <v>2.0300446609825416E-3</v>
      </c>
      <c r="S81" s="194">
        <f>入力_北海道投入係数表!S81</f>
        <v>2.0860696901800202E-3</v>
      </c>
      <c r="T81" s="194">
        <f>入力_北海道投入係数表!T81</f>
        <v>1.8626558025420738E-3</v>
      </c>
      <c r="U81" s="194">
        <f>入力_北海道投入係数表!U81</f>
        <v>2.1417445482866042E-3</v>
      </c>
      <c r="V81" s="194">
        <f>入力_北海道投入係数表!V81</f>
        <v>3.3633454517912596E-3</v>
      </c>
      <c r="W81" s="194">
        <f>入力_北海道投入係数表!W81</f>
        <v>4.6461101362079054E-3</v>
      </c>
      <c r="X81" s="194">
        <f>入力_北海道投入係数表!X81</f>
        <v>2.5527115139162356E-3</v>
      </c>
      <c r="Y81" s="194">
        <f>入力_北海道投入係数表!Y81</f>
        <v>4.1046554737566862E-3</v>
      </c>
      <c r="Z81" s="194">
        <f>入力_北海道投入係数表!Z81</f>
        <v>2.6733500417710945E-3</v>
      </c>
      <c r="AA81" s="194">
        <f>入力_北海道投入係数表!AA81</f>
        <v>1.1632872435982388E-3</v>
      </c>
      <c r="AB81" s="194">
        <f>入力_北海道投入係数表!AB81</f>
        <v>1.3996065970646088E-3</v>
      </c>
      <c r="AC81" s="194">
        <f>入力_北海道投入係数表!AC81</f>
        <v>1.9560827864714791E-3</v>
      </c>
      <c r="AD81" s="194">
        <f>入力_北海道投入係数表!AD81</f>
        <v>1.2219272579301258E-2</v>
      </c>
      <c r="AE81" s="194">
        <f>入力_北海道投入係数表!AE81</f>
        <v>1.8734846815076042E-3</v>
      </c>
      <c r="AF81" s="194">
        <f>入力_北海道投入係数表!AF81</f>
        <v>1.3018008244738556E-3</v>
      </c>
      <c r="AG81" s="194">
        <f>入力_北海道投入係数表!AG81</f>
        <v>5.0011366219595366E-3</v>
      </c>
      <c r="AH81" s="194">
        <f>入力_北海道投入係数表!AH81</f>
        <v>2.382954864031399E-3</v>
      </c>
      <c r="AI81" s="194">
        <f>入力_北海道投入係数表!AI81</f>
        <v>4.9651778456400904E-3</v>
      </c>
      <c r="AJ81" s="194">
        <f>入力_北海道投入係数表!AJ81</f>
        <v>5.893909626719057E-3</v>
      </c>
      <c r="AK81" s="194">
        <f>入力_北海道投入係数表!AK81</f>
        <v>5.8318264014466546E-3</v>
      </c>
      <c r="AL81" s="194">
        <f>入力_北海道投入係数表!AL81</f>
        <v>1.4706722257124907E-3</v>
      </c>
      <c r="AM81" s="194">
        <f>入力_北海道投入係数表!AM81</f>
        <v>3.4064365429535429E-4</v>
      </c>
      <c r="AN81" s="194">
        <f>入力_北海道投入係数表!AN81</f>
        <v>1.7165540178092479E-3</v>
      </c>
      <c r="AO81" s="194">
        <f>入力_北海道投入係数表!AO81</f>
        <v>3.3821369765475503E-3</v>
      </c>
      <c r="AP81" s="194">
        <f>入力_北海道投入係数表!AP81</f>
        <v>4.9631764329170673E-3</v>
      </c>
      <c r="AQ81" s="194">
        <f>入力_北海道投入係数表!AQ81</f>
        <v>7.1746305065289138E-3</v>
      </c>
      <c r="AR81" s="194">
        <f>入力_北海道投入係数表!AR81</f>
        <v>2.163331530557058E-3</v>
      </c>
      <c r="AS81" s="194">
        <f>入力_北海道投入係数表!AS81</f>
        <v>2.0092781372809741E-3</v>
      </c>
      <c r="AT81" s="194">
        <f>入力_北海道投入係数表!AT81</f>
        <v>1.4889513045243815E-3</v>
      </c>
      <c r="AU81" s="194">
        <f>入力_北海道投入係数表!AU81</f>
        <v>1.2431368486480886E-3</v>
      </c>
      <c r="AV81" s="194">
        <f>入力_北海道投入係数表!AV81</f>
        <v>2.4262546290384369E-3</v>
      </c>
      <c r="AW81" s="194">
        <f>入力_北海道投入係数表!AW81</f>
        <v>1.5024101162281159E-3</v>
      </c>
      <c r="AX81" s="194">
        <f>入力_北海道投入係数表!AX81</f>
        <v>1.4041829872145444E-3</v>
      </c>
      <c r="AY81" s="194">
        <f>入力_北海道投入係数表!AY81</f>
        <v>1.9457081625747265E-3</v>
      </c>
      <c r="AZ81" s="194">
        <f>入力_北海道投入係数表!AZ81</f>
        <v>1.7193947730398899E-3</v>
      </c>
      <c r="BA81" s="194">
        <f>入力_北海道投入係数表!BA81</f>
        <v>9.1033227127901685E-4</v>
      </c>
      <c r="BB81" s="194">
        <f>入力_北海道投入係数表!BB81</f>
        <v>2.8058361391694723E-3</v>
      </c>
      <c r="BC81" s="194">
        <f>入力_北海道投入係数表!BC81</f>
        <v>1.3172408623108474E-3</v>
      </c>
      <c r="BD81" s="194">
        <f>入力_北海道投入係数表!BD81</f>
        <v>1.7444395987788923E-3</v>
      </c>
      <c r="BE81" s="194">
        <f>入力_北海道投入係数表!BE81</f>
        <v>1.7091361093847109E-3</v>
      </c>
      <c r="BF81" s="194">
        <f>入力_北海道投入係数表!BF81</f>
        <v>1.1140509678317784E-3</v>
      </c>
      <c r="BG81" s="194">
        <f>入力_北海道投入係数表!BG81</f>
        <v>1.6669480081026333E-3</v>
      </c>
      <c r="BH81" s="194">
        <f>入力_北海道投入係数表!BH81</f>
        <v>5.2292138748474815E-4</v>
      </c>
      <c r="BI81" s="194">
        <f>入力_北海道投入係数表!BI81</f>
        <v>2.0737255872976569E-3</v>
      </c>
      <c r="BJ81" s="194">
        <f>入力_北海道投入係数表!BJ81</f>
        <v>2.5519255438194274E-2</v>
      </c>
      <c r="BK81" s="194">
        <f>入力_北海道投入係数表!BK81</f>
        <v>3.8927484246909509E-3</v>
      </c>
      <c r="BL81" s="194">
        <f>入力_北海道投入係数表!BL81</f>
        <v>4.0403817590917782E-3</v>
      </c>
      <c r="BM81" s="194">
        <f>入力_北海道投入係数表!BM81</f>
        <v>2.4666842985359861E-3</v>
      </c>
      <c r="BN81" s="194">
        <f>入力_北海道投入係数表!BN81</f>
        <v>5.805989771546176E-3</v>
      </c>
      <c r="BO81" s="194">
        <f>入力_北海道投入係数表!BO81</f>
        <v>1.4959071479012033E-3</v>
      </c>
      <c r="BP81" s="194">
        <f>入力_北海道投入係数表!BP81</f>
        <v>6.4760313110584075E-3</v>
      </c>
      <c r="BQ81" s="194">
        <f>入力_北海道投入係数表!BQ81</f>
        <v>5.5368065808901077E-4</v>
      </c>
      <c r="BR81" s="194">
        <f>入力_北海道投入係数表!BR81</f>
        <v>2.0425824692671965E-4</v>
      </c>
      <c r="BS81" s="194">
        <f>入力_北海道投入係数表!BS81</f>
        <v>3.9494948273708052E-4</v>
      </c>
      <c r="BT81" s="194">
        <f>入力_北海道投入係数表!BT81</f>
        <v>4.9005102967819634E-4</v>
      </c>
      <c r="BU81" s="194">
        <f>入力_北海道投入係数表!BU81</f>
        <v>3.3866678902370011E-4</v>
      </c>
      <c r="BV81" s="194">
        <f>入力_北海道投入係数表!BV81</f>
        <v>3.6177876536571286E-4</v>
      </c>
      <c r="BW81" s="194">
        <f>入力_北海道投入係数表!BW81</f>
        <v>1.0087720695436846E-5</v>
      </c>
      <c r="BX81" s="194">
        <f>入力_北海道投入係数表!BX81</f>
        <v>4.1259596540088117E-4</v>
      </c>
      <c r="BY81" s="194">
        <f>入力_北海道投入係数表!BY81</f>
        <v>2.3132203111024294E-4</v>
      </c>
      <c r="BZ81" s="194">
        <f>入力_北海道投入係数表!BZ81</f>
        <v>4.2296596750753749E-4</v>
      </c>
      <c r="CA81" s="194">
        <f>入力_北海道投入係数表!CA81</f>
        <v>7.1905870721109151E-4</v>
      </c>
      <c r="CB81" s="194">
        <f>入力_北海道投入係数表!CB81</f>
        <v>5.2231443328883988E-4</v>
      </c>
      <c r="CC81" s="194">
        <f>入力_北海道投入係数表!CC81</f>
        <v>2.5614754098360657E-4</v>
      </c>
      <c r="CD81" s="194">
        <f>入力_北海道投入係数表!CD81</f>
        <v>3.8919001015691001E-4</v>
      </c>
      <c r="CE81" s="194">
        <f>入力_北海道投入係数表!CE81</f>
        <v>1.6441509330556545E-4</v>
      </c>
      <c r="CF81" s="194">
        <f>入力_北海道投入係数表!CF81</f>
        <v>3.26629928291246E-4</v>
      </c>
      <c r="CG81" s="194">
        <f>入力_北海道投入係数表!CG81</f>
        <v>1.128875080806229E-3</v>
      </c>
      <c r="CH81" s="194">
        <f>入力_北海道投入係数表!CH81</f>
        <v>1.431001239254175E-3</v>
      </c>
      <c r="CI81" s="194">
        <f>入力_北海道投入係数表!CI81</f>
        <v>2.4023446884158939E-4</v>
      </c>
      <c r="CJ81" s="194">
        <f>入力_北海道投入係数表!CJ81</f>
        <v>2.2862148721482407E-3</v>
      </c>
      <c r="CK81" s="194">
        <f>入力_北海道投入係数表!CK81</f>
        <v>9.586945956492279E-3</v>
      </c>
      <c r="CL81" s="194">
        <f>入力_北海道投入係数表!CL81</f>
        <v>1.1658680723663213E-3</v>
      </c>
      <c r="CM81" s="194">
        <f>入力_北海道投入係数表!CM81</f>
        <v>1.4668242364496915E-3</v>
      </c>
      <c r="CN81" s="194">
        <f>入力_北海道投入係数表!CN81</f>
        <v>6.0428366919942737E-4</v>
      </c>
      <c r="CO81" s="194">
        <f>入力_北海道投入係数表!CO81</f>
        <v>9.3217259412573265E-4</v>
      </c>
      <c r="CP81" s="194">
        <f>入力_北海道投入係数表!CP81</f>
        <v>6.9880567756924533E-4</v>
      </c>
      <c r="CQ81" s="194">
        <f>入力_北海道投入係数表!CQ81</f>
        <v>4.36746782404564E-4</v>
      </c>
      <c r="CR81" s="194">
        <f>入力_北海道投入係数表!CR81</f>
        <v>1.479968747028694E-3</v>
      </c>
      <c r="CS81" s="194">
        <f>入力_北海道投入係数表!CS81</f>
        <v>3.0523660325525859E-4</v>
      </c>
      <c r="CT81" s="194">
        <f>入力_北海道投入係数表!CT81</f>
        <v>4.5728609172820272E-4</v>
      </c>
      <c r="CU81" s="194">
        <f>入力_北海道投入係数表!CU81</f>
        <v>1.6515535097813578E-3</v>
      </c>
      <c r="CV81" s="194">
        <f>入力_北海道投入係数表!CV81</f>
        <v>4.3460357643231051E-4</v>
      </c>
      <c r="CW81" s="194">
        <f>入力_北海道投入係数表!CW81</f>
        <v>1.1208753661595644E-3</v>
      </c>
      <c r="CX81" s="194">
        <f>入力_北海道投入係数表!CX81</f>
        <v>2.1179506714668183E-3</v>
      </c>
      <c r="CY81" s="194">
        <f>入力_北海道投入係数表!CY81</f>
        <v>3.2350125855284148E-4</v>
      </c>
      <c r="CZ81" s="194">
        <f>入力_北海道投入係数表!CZ81</f>
        <v>6.8058824411231205E-4</v>
      </c>
      <c r="DA81" s="194">
        <f>入力_北海道投入係数表!DA81</f>
        <v>6.7731582918913018E-4</v>
      </c>
      <c r="DB81" s="194">
        <f>入力_北海道投入係数表!DB81</f>
        <v>4.4583710121763997E-3</v>
      </c>
      <c r="DC81" s="194">
        <f>入力_北海道投入係数表!DC81</f>
        <v>3.7552967445637003E-4</v>
      </c>
      <c r="DD81" s="194" t="str">
        <f>入力_北海道投入係数表!DD81</f>
        <v>-</v>
      </c>
      <c r="DE81" s="194" t="str">
        <f>入力_北海道投入係数表!DE81</f>
        <v>-</v>
      </c>
      <c r="DF81" s="194" t="str">
        <f>入力_北海道投入係数表!DF81</f>
        <v>-</v>
      </c>
      <c r="DG81" s="194" t="str">
        <f>入力_北海道投入係数表!DG81</f>
        <v>-</v>
      </c>
      <c r="DH81" s="194" t="str">
        <f>入力_北海道投入係数表!DH81</f>
        <v>-</v>
      </c>
      <c r="DI81" s="194" t="str">
        <f>入力_北海道投入係数表!DI81</f>
        <v>-</v>
      </c>
      <c r="DJ81" s="194" t="str">
        <f>入力_北海道投入係数表!DJ81</f>
        <v>-</v>
      </c>
      <c r="DK81" s="194" t="str">
        <f>入力_北海道投入係数表!DK81</f>
        <v>-</v>
      </c>
      <c r="DL81" s="194" t="str">
        <f>入力_北海道投入係数表!DL81</f>
        <v>-</v>
      </c>
      <c r="DM81" s="194" t="str">
        <f>入力_北海道投入係数表!DM81</f>
        <v>-</v>
      </c>
      <c r="DN81" s="194" t="str">
        <f>入力_北海道投入係数表!DN81</f>
        <v>-</v>
      </c>
      <c r="DO81" s="194" t="str">
        <f>入力_北海道投入係数表!DO81</f>
        <v>-</v>
      </c>
      <c r="DP81" s="194" t="str">
        <f>入力_北海道投入係数表!DP81</f>
        <v>-</v>
      </c>
      <c r="DQ81" s="194" t="str">
        <f>入力_北海道投入係数表!DQ81</f>
        <v>-</v>
      </c>
      <c r="DR81" s="194" t="str">
        <f>入力_北海道投入係数表!DR81</f>
        <v>-</v>
      </c>
      <c r="DS81" s="194" t="str">
        <f>入力_北海道投入係数表!DS81</f>
        <v>-</v>
      </c>
      <c r="DT81" s="242">
        <f>入力_北海道投入係数表!DT81</f>
        <v>2.6178998122375575E-3</v>
      </c>
      <c r="DU81"/>
      <c r="DV81"/>
    </row>
    <row r="82" spans="2:126" s="22" customFormat="1" x14ac:dyDescent="0.25">
      <c r="B82" s="53">
        <v>79</v>
      </c>
      <c r="C82" s="360" t="str">
        <v>運輸附帯サービス</v>
      </c>
      <c r="D82" s="193">
        <f>入力_北海道投入係数表!D82</f>
        <v>9.9373777482405189E-4</v>
      </c>
      <c r="E82" s="194">
        <f>入力_北海道投入係数表!E82</f>
        <v>2.002826774498184E-3</v>
      </c>
      <c r="F82" s="194">
        <f>入力_北海道投入係数表!F82</f>
        <v>1.5843043338092388E-4</v>
      </c>
      <c r="G82" s="194">
        <f>入力_北海道投入係数表!G82</f>
        <v>2.6310671837285652E-4</v>
      </c>
      <c r="H82" s="194">
        <f>入力_北海道投入係数表!H82</f>
        <v>8.8398266531553873E-4</v>
      </c>
      <c r="I82" s="194">
        <f>入力_北海道投入係数表!I82</f>
        <v>2.2950216771693084E-3</v>
      </c>
      <c r="J82" s="194">
        <f>入力_北海道投入係数表!J82</f>
        <v>1.332076501376727E-2</v>
      </c>
      <c r="K82" s="194">
        <f>入力_北海道投入係数表!K82</f>
        <v>3.5687338132430611E-3</v>
      </c>
      <c r="L82" s="194">
        <f>入力_北海道投入係数表!L82</f>
        <v>1.054801840818638E-3</v>
      </c>
      <c r="M82" s="194">
        <f>入力_北海道投入係数表!M82</f>
        <v>2.5877939490777727E-4</v>
      </c>
      <c r="N82" s="194">
        <f>入力_北海道投入係数表!N82</f>
        <v>4.8077989896225509E-4</v>
      </c>
      <c r="O82" s="194">
        <f>入力_北海道投入係数表!O82</f>
        <v>7.9923145902899772E-4</v>
      </c>
      <c r="P82" s="194">
        <f>入力_北海道投入係数表!P82</f>
        <v>5.4293957587580569E-4</v>
      </c>
      <c r="Q82" s="194">
        <f>入力_北海道投入係数表!Q82</f>
        <v>6.2624487914343619E-4</v>
      </c>
      <c r="R82" s="194">
        <f>入力_北海道投入係数表!R82</f>
        <v>1.2180267965895249E-3</v>
      </c>
      <c r="S82" s="194">
        <f>入力_北海道投入係数表!S82</f>
        <v>6.9535656339334007E-4</v>
      </c>
      <c r="T82" s="194">
        <f>入力_北海道投入係数表!T82</f>
        <v>7.8773108829973163E-4</v>
      </c>
      <c r="U82" s="194">
        <f>入力_北海道投入係数表!U82</f>
        <v>1.0847797062750334E-3</v>
      </c>
      <c r="V82" s="194">
        <f>入力_北海道投入係数表!V82</f>
        <v>1.1550405210936907E-3</v>
      </c>
      <c r="W82" s="194">
        <f>入力_北海道投入係数表!W82</f>
        <v>3.6767778056321553E-4</v>
      </c>
      <c r="X82" s="194">
        <f>入力_北海道投入係数表!X82</f>
        <v>1.3950865250472449E-3</v>
      </c>
      <c r="Y82" s="194">
        <f>入力_北海道投入係数表!Y82</f>
        <v>1.1122292251469731E-3</v>
      </c>
      <c r="Z82" s="194">
        <f>入力_北海道投入係数表!Z82</f>
        <v>7.9365079365079365E-4</v>
      </c>
      <c r="AA82" s="194">
        <f>入力_北海道投入係数表!AA82</f>
        <v>9.1295960889988372E-4</v>
      </c>
      <c r="AB82" s="194">
        <f>入力_北海道投入係数表!AB82</f>
        <v>2.8370403994552884E-4</v>
      </c>
      <c r="AC82" s="194">
        <f>入力_北海道投入係数表!AC82</f>
        <v>1.2304391721352852E-3</v>
      </c>
      <c r="AD82" s="194">
        <f>入力_北海道投入係数表!AD82</f>
        <v>3.5654077935163837E-5</v>
      </c>
      <c r="AE82" s="194">
        <f>入力_北海道投入係数表!AE82</f>
        <v>2.3418558518845052E-4</v>
      </c>
      <c r="AF82" s="194">
        <f>入力_北海道投入係数表!AF82</f>
        <v>4.3393360815795185E-4</v>
      </c>
      <c r="AG82" s="194">
        <f>入力_北海道投入係数表!AG82</f>
        <v>9.0929756762900662E-4</v>
      </c>
      <c r="AH82" s="194">
        <f>入力_北海道投入係数表!AH82</f>
        <v>1.4017381553125877E-3</v>
      </c>
      <c r="AI82" s="194">
        <f>入力_北海道投入係数表!AI82</f>
        <v>1.9406668570717167E-3</v>
      </c>
      <c r="AJ82" s="194">
        <f>入力_北海道投入係数表!AJ82</f>
        <v>1.1787819253438114E-3</v>
      </c>
      <c r="AK82" s="194">
        <f>入力_北海道投入係数表!AK82</f>
        <v>4.9728752260397833E-4</v>
      </c>
      <c r="AL82" s="194">
        <f>入力_北海道投入係数表!AL82</f>
        <v>2.5415500599691585E-4</v>
      </c>
      <c r="AM82" s="194">
        <f>入力_北海道投入係数表!AM82</f>
        <v>4.8663379185050611E-4</v>
      </c>
      <c r="AN82" s="194">
        <f>入力_北海道投入係数表!AN82</f>
        <v>4.0231734792404246E-4</v>
      </c>
      <c r="AO82" s="194">
        <f>入力_北海道投入係数表!AO82</f>
        <v>5.3402162787592896E-4</v>
      </c>
      <c r="AP82" s="194">
        <f>入力_北海道投入係数表!AP82</f>
        <v>1.440922190201729E-3</v>
      </c>
      <c r="AQ82" s="194">
        <f>入力_北海道投入係数表!AQ82</f>
        <v>1.0761945759793371E-3</v>
      </c>
      <c r="AR82" s="194">
        <f>入力_北海道投入係数表!AR82</f>
        <v>1.3016655819453483E-3</v>
      </c>
      <c r="AS82" s="194">
        <f>入力_北海道投入係数表!AS82</f>
        <v>1.1376060041958455E-3</v>
      </c>
      <c r="AT82" s="194">
        <f>入力_北海道投入係数表!AT82</f>
        <v>7.106358498866367E-4</v>
      </c>
      <c r="AU82" s="194">
        <f>入力_北海道投入係数表!AU82</f>
        <v>7.2516316171138508E-4</v>
      </c>
      <c r="AV82" s="194">
        <f>入力_北海道投入係数表!AV82</f>
        <v>6.3848806027327291E-4</v>
      </c>
      <c r="AW82" s="194">
        <f>入力_北海道投入係数表!AW82</f>
        <v>6.8860463660455314E-4</v>
      </c>
      <c r="AX82" s="194">
        <f>入力_北海道投入係数表!AX82</f>
        <v>2.4634789249377973E-4</v>
      </c>
      <c r="AY82" s="194">
        <f>入力_北海道投入係数表!AY82</f>
        <v>5.7337293679738321E-4</v>
      </c>
      <c r="AZ82" s="194">
        <f>入力_北海道投入係数表!AZ82</f>
        <v>3.43878954607978E-4</v>
      </c>
      <c r="BA82" s="194">
        <f>入力_北海道投入係数表!BA82</f>
        <v>0</v>
      </c>
      <c r="BB82" s="194">
        <f>入力_北海道投入係数表!BB82</f>
        <v>1.1223344556677891E-3</v>
      </c>
      <c r="BC82" s="194">
        <f>入力_北海道投入係数表!BC82</f>
        <v>5.3546376516701117E-5</v>
      </c>
      <c r="BD82" s="194">
        <f>入力_北海道投入係数表!BD82</f>
        <v>8.7221979938944616E-4</v>
      </c>
      <c r="BE82" s="194">
        <f>入力_北海道投入係数表!BE82</f>
        <v>2.3306401491609695E-4</v>
      </c>
      <c r="BF82" s="194">
        <f>入力_北海道投入係数表!BF82</f>
        <v>5.6151762491521082E-4</v>
      </c>
      <c r="BG82" s="194">
        <f>入力_北海道投入係数表!BG82</f>
        <v>8.4402430790006758E-5</v>
      </c>
      <c r="BH82" s="194">
        <f>入力_北海道投入係数表!BH82</f>
        <v>7.7469835182925653E-5</v>
      </c>
      <c r="BI82" s="194">
        <f>入力_北海道投入係数表!BI82</f>
        <v>3.7760376365718528E-3</v>
      </c>
      <c r="BJ82" s="194">
        <f>入力_北海道投入係数表!BJ82</f>
        <v>6.2774639045825491E-4</v>
      </c>
      <c r="BK82" s="194">
        <f>入力_北海道投入係数表!BK82</f>
        <v>2.4222309262198769E-3</v>
      </c>
      <c r="BL82" s="194">
        <f>入力_北海道投入係数表!BL82</f>
        <v>1.3161571153365392E-3</v>
      </c>
      <c r="BM82" s="194">
        <f>入力_北海道投入係数表!BM82</f>
        <v>2.2278009077568851E-3</v>
      </c>
      <c r="BN82" s="194">
        <f>入力_北海道投入係数表!BN82</f>
        <v>1.0496899112753904E-3</v>
      </c>
      <c r="BO82" s="194">
        <f>入力_北海道投入係数表!BO82</f>
        <v>4.8192166962180289E-4</v>
      </c>
      <c r="BP82" s="194">
        <f>入力_北海道投入係数表!BP82</f>
        <v>5.652702852157244E-4</v>
      </c>
      <c r="BQ82" s="194">
        <f>入力_北海道投入係数表!BQ82</f>
        <v>8.5688673275680235E-4</v>
      </c>
      <c r="BR82" s="194">
        <f>入力_北海道投入係数表!BR82</f>
        <v>2.1500868097549438E-4</v>
      </c>
      <c r="BS82" s="194">
        <f>入力_北海道投入係数表!BS82</f>
        <v>3.4548676180381757E-3</v>
      </c>
      <c r="BT82" s="194">
        <f>入力_北海道投入係数表!BT82</f>
        <v>8.4201564633266371E-4</v>
      </c>
      <c r="BU82" s="194">
        <f>入力_北海道投入係数表!BU82</f>
        <v>3.2555710686794399E-4</v>
      </c>
      <c r="BV82" s="194">
        <f>入力_北海道投入係数表!BV82</f>
        <v>5.6737981234950593E-4</v>
      </c>
      <c r="BW82" s="194">
        <f>入力_北海道投入係数表!BW82</f>
        <v>1.5131581043155269E-4</v>
      </c>
      <c r="BX82" s="194">
        <f>入力_北海道投入係数表!BX82</f>
        <v>1.2355775606737103E-2</v>
      </c>
      <c r="BY82" s="194">
        <f>入力_北海道投入係数表!BY82</f>
        <v>2.3543442277442504E-2</v>
      </c>
      <c r="BZ82" s="194">
        <f>入力_北海道投入係数表!BZ82</f>
        <v>4.9512323854557547E-2</v>
      </c>
      <c r="CA82" s="194">
        <f>入力_北海道投入係数表!CA82</f>
        <v>0.28801952693801769</v>
      </c>
      <c r="CB82" s="194">
        <f>入力_北海道投入係数表!CB82</f>
        <v>1.2013231965643318E-2</v>
      </c>
      <c r="CC82" s="194">
        <f>入力_北海道投入係数表!CC82</f>
        <v>1.5288806352459017E-3</v>
      </c>
      <c r="CD82" s="194">
        <f>入力_北海道投入係数表!CD82</f>
        <v>5.899551007622429E-3</v>
      </c>
      <c r="CE82" s="194">
        <f>入力_北海道投入係数表!CE82</f>
        <v>5.7545282656947905E-4</v>
      </c>
      <c r="CF82" s="194">
        <f>入力_北海道投入係数表!CF82</f>
        <v>7.5664272379394142E-4</v>
      </c>
      <c r="CG82" s="194">
        <f>入力_北海道投入係数表!CG82</f>
        <v>7.8152890209662014E-4</v>
      </c>
      <c r="CH82" s="194">
        <f>入力_北海道投入係数表!CH82</f>
        <v>9.7648967939180668E-4</v>
      </c>
      <c r="CI82" s="194">
        <f>入力_北海道投入係数表!CI82</f>
        <v>3.8437515014654304E-4</v>
      </c>
      <c r="CJ82" s="194">
        <f>入力_北海道投入係数表!CJ82</f>
        <v>2.0565250602268053E-3</v>
      </c>
      <c r="CK82" s="194">
        <f>入力_北海道投入係数表!CK82</f>
        <v>9.7906896586920041E-4</v>
      </c>
      <c r="CL82" s="194">
        <f>入力_北海道投入係数表!CL82</f>
        <v>8.760293616383812E-4</v>
      </c>
      <c r="CM82" s="194">
        <f>入力_北海道投入係数表!CM82</f>
        <v>1.1698962533627094E-3</v>
      </c>
      <c r="CN82" s="194">
        <f>入力_北海道投入係数表!CN82</f>
        <v>4.5240979334140881E-4</v>
      </c>
      <c r="CO82" s="194">
        <f>入力_北海道投入係数表!CO82</f>
        <v>4.7398606480969458E-4</v>
      </c>
      <c r="CP82" s="194">
        <f>入力_北海道投入係数表!CP82</f>
        <v>4.4166938928618966E-4</v>
      </c>
      <c r="CQ82" s="194">
        <f>入力_北海道投入係数表!CQ82</f>
        <v>8.6803423002907094E-4</v>
      </c>
      <c r="CR82" s="194">
        <f>入力_北海道投入係数表!CR82</f>
        <v>5.4982079149390028E-4</v>
      </c>
      <c r="CS82" s="194">
        <f>入力_北海道投入係数表!CS82</f>
        <v>4.5994966588562003E-3</v>
      </c>
      <c r="CT82" s="194">
        <f>入力_北海道投入係数表!CT82</f>
        <v>5.3350044034956986E-4</v>
      </c>
      <c r="CU82" s="194">
        <f>入力_北海道投入係数表!CU82</f>
        <v>2.1726121979286536E-4</v>
      </c>
      <c r="CV82" s="194">
        <f>入力_北海道投入係数表!CV82</f>
        <v>6.2992152615188972E-4</v>
      </c>
      <c r="CW82" s="194">
        <f>入力_北海道投入係数表!CW82</f>
        <v>2.25466788337896E-2</v>
      </c>
      <c r="CX82" s="194">
        <f>入力_北海道投入係数表!CX82</f>
        <v>2.8301937408454635E-3</v>
      </c>
      <c r="CY82" s="194">
        <f>入力_北海道投入係数表!CY82</f>
        <v>8.2426348069628106E-4</v>
      </c>
      <c r="CZ82" s="194">
        <f>入力_北海道投入係数表!CZ82</f>
        <v>3.6697797832311451E-3</v>
      </c>
      <c r="DA82" s="194">
        <f>入力_北海道投入係数表!DA82</f>
        <v>1.6864709572427337E-3</v>
      </c>
      <c r="DB82" s="194">
        <f>入力_北海道投入係数表!DB82</f>
        <v>0</v>
      </c>
      <c r="DC82" s="194">
        <f>入力_北海道投入係数表!DC82</f>
        <v>8.2870264646925981E-3</v>
      </c>
      <c r="DD82" s="194" t="str">
        <f>入力_北海道投入係数表!DD82</f>
        <v>-</v>
      </c>
      <c r="DE82" s="194" t="str">
        <f>入力_北海道投入係数表!DE82</f>
        <v>-</v>
      </c>
      <c r="DF82" s="194" t="str">
        <f>入力_北海道投入係数表!DF82</f>
        <v>-</v>
      </c>
      <c r="DG82" s="194" t="str">
        <f>入力_北海道投入係数表!DG82</f>
        <v>-</v>
      </c>
      <c r="DH82" s="194" t="str">
        <f>入力_北海道投入係数表!DH82</f>
        <v>-</v>
      </c>
      <c r="DI82" s="194" t="str">
        <f>入力_北海道投入係数表!DI82</f>
        <v>-</v>
      </c>
      <c r="DJ82" s="194" t="str">
        <f>入力_北海道投入係数表!DJ82</f>
        <v>-</v>
      </c>
      <c r="DK82" s="194" t="str">
        <f>入力_北海道投入係数表!DK82</f>
        <v>-</v>
      </c>
      <c r="DL82" s="194" t="str">
        <f>入力_北海道投入係数表!DL82</f>
        <v>-</v>
      </c>
      <c r="DM82" s="194" t="str">
        <f>入力_北海道投入係数表!DM82</f>
        <v>-</v>
      </c>
      <c r="DN82" s="194" t="str">
        <f>入力_北海道投入係数表!DN82</f>
        <v>-</v>
      </c>
      <c r="DO82" s="194" t="str">
        <f>入力_北海道投入係数表!DO82</f>
        <v>-</v>
      </c>
      <c r="DP82" s="194" t="str">
        <f>入力_北海道投入係数表!DP82</f>
        <v>-</v>
      </c>
      <c r="DQ82" s="194" t="str">
        <f>入力_北海道投入係数表!DQ82</f>
        <v>-</v>
      </c>
      <c r="DR82" s="194" t="str">
        <f>入力_北海道投入係数表!DR82</f>
        <v>-</v>
      </c>
      <c r="DS82" s="194" t="str">
        <f>入力_北海道投入係数表!DS82</f>
        <v>-</v>
      </c>
      <c r="DT82" s="242">
        <f>入力_北海道投入係数表!DT82</f>
        <v>5.4894639756860103E-3</v>
      </c>
      <c r="DU82"/>
      <c r="DV82"/>
    </row>
    <row r="83" spans="2:126" s="22" customFormat="1" x14ac:dyDescent="0.25">
      <c r="B83" s="53">
        <v>80</v>
      </c>
      <c r="C83" s="362" t="str">
        <v>郵便・信書便</v>
      </c>
      <c r="D83" s="199">
        <f>入力_北海道投入係数表!D83</f>
        <v>9.8535180204072643E-5</v>
      </c>
      <c r="E83" s="200">
        <f>入力_北海道投入係数表!E83</f>
        <v>1.1408506943344087E-4</v>
      </c>
      <c r="F83" s="200">
        <f>入力_北海道投入係数表!F83</f>
        <v>9.7637360106848434E-5</v>
      </c>
      <c r="G83" s="200">
        <f>入力_北海道投入係数表!G83</f>
        <v>2.7454614091080681E-4</v>
      </c>
      <c r="H83" s="200">
        <f>入力_北海道投入係数表!H83</f>
        <v>2.5872663375088936E-4</v>
      </c>
      <c r="I83" s="200">
        <f>入力_北海道投入係数表!I83</f>
        <v>3.4301556654148366E-4</v>
      </c>
      <c r="J83" s="200">
        <f>入力_北海道投入係数表!J83</f>
        <v>7.1937092253119346E-4</v>
      </c>
      <c r="K83" s="200">
        <f>入力_北海道投入係数表!K83</f>
        <v>2.9365581091828621E-3</v>
      </c>
      <c r="L83" s="200">
        <f>入力_北海道投入係数表!L83</f>
        <v>1.9540752438606146E-4</v>
      </c>
      <c r="M83" s="200">
        <f>入力_北海道投入係数表!M83</f>
        <v>6.7734204036263849E-5</v>
      </c>
      <c r="N83" s="200">
        <f>入力_北海道投入係数表!N83</f>
        <v>1.4793227660377079E-5</v>
      </c>
      <c r="O83" s="200">
        <f>入力_北海道投入係数表!O83</f>
        <v>1.9021708724890145E-4</v>
      </c>
      <c r="P83" s="200">
        <f>入力_北海道投入係数表!P83</f>
        <v>2.0202402823285795E-4</v>
      </c>
      <c r="Q83" s="200">
        <f>入力_北海道投入係数表!Q83</f>
        <v>6.088491880561185E-5</v>
      </c>
      <c r="R83" s="200">
        <f>入力_北海道投入係数表!R83</f>
        <v>4.0600893219650832E-4</v>
      </c>
      <c r="S83" s="200">
        <f>入力_北海道投入係数表!S83</f>
        <v>1.429344046975199E-3</v>
      </c>
      <c r="T83" s="200">
        <f>入力_北海道投入係数表!T83</f>
        <v>1.6411064339577744E-4</v>
      </c>
      <c r="U83" s="200">
        <f>入力_北海道投入係数表!U83</f>
        <v>5.8411214953271024E-4</v>
      </c>
      <c r="V83" s="200">
        <f>入力_北海道投入係数表!V83</f>
        <v>2.0591910929334243E-4</v>
      </c>
      <c r="W83" s="200">
        <f>入力_北海道投入係数表!W83</f>
        <v>2.172641430600819E-4</v>
      </c>
      <c r="X83" s="200">
        <f>入力_北海道投入係数表!X83</f>
        <v>2.6714422820053624E-4</v>
      </c>
      <c r="Y83" s="200">
        <f>入力_北海道投入係数表!Y83</f>
        <v>1.8537153752449552E-4</v>
      </c>
      <c r="Z83" s="200">
        <f>入力_北海道投入係数表!Z83</f>
        <v>1.2531328320802005E-4</v>
      </c>
      <c r="AA83" s="200">
        <f>入力_北海道投入係数表!AA83</f>
        <v>7.3625774911280936E-5</v>
      </c>
      <c r="AB83" s="200">
        <f>入力_北海道投入係数表!AB83</f>
        <v>6.6197609320623396E-4</v>
      </c>
      <c r="AC83" s="200">
        <f>入力_北海道投入係数表!AC83</f>
        <v>2.2084805653710247E-4</v>
      </c>
      <c r="AD83" s="200">
        <f>入力_北海道投入係数表!AD83</f>
        <v>3.1003546030577247E-5</v>
      </c>
      <c r="AE83" s="200">
        <f>入力_北海道投入係数表!AE83</f>
        <v>1.6530747189772978E-4</v>
      </c>
      <c r="AF83" s="200">
        <f>入力_北海道投入係数表!AF83</f>
        <v>1.0848340203948796E-4</v>
      </c>
      <c r="AG83" s="200">
        <f>入力_北海道投入係数表!AG83</f>
        <v>2.2732439190725165E-4</v>
      </c>
      <c r="AH83" s="200">
        <f>入力_北海道投入係数表!AH83</f>
        <v>0</v>
      </c>
      <c r="AI83" s="200">
        <f>入力_北海道投入係数表!AI83</f>
        <v>2.4899121939788067E-4</v>
      </c>
      <c r="AJ83" s="200">
        <f>入力_北海道投入係数表!AJ83</f>
        <v>3.9292730844793711E-4</v>
      </c>
      <c r="AK83" s="200">
        <f>入力_北海道投入係数表!AK83</f>
        <v>9.0415913200723327E-5</v>
      </c>
      <c r="AL83" s="200">
        <f>入力_北海道投入係数表!AL83</f>
        <v>4.8546461819635619E-5</v>
      </c>
      <c r="AM83" s="200">
        <f>入力_北海道投入係数表!AM83</f>
        <v>3.6497534388787961E-5</v>
      </c>
      <c r="AN83" s="200">
        <f>入力_北海道投入係数表!AN83</f>
        <v>1.877480956978865E-4</v>
      </c>
      <c r="AO83" s="200">
        <f>入力_北海道投入係数表!AO83</f>
        <v>8.900360464598816E-5</v>
      </c>
      <c r="AP83" s="200">
        <f>入力_北海道投入係数表!AP83</f>
        <v>1.6010246557796989E-4</v>
      </c>
      <c r="AQ83" s="200">
        <f>入力_北海道投入係数表!AQ83</f>
        <v>1.4349261013057828E-4</v>
      </c>
      <c r="AR83" s="200">
        <f>入力_北海道投入係数表!AR83</f>
        <v>6.9666608611159493E-4</v>
      </c>
      <c r="AS83" s="200">
        <f>入力_北海道投入係数表!AS83</f>
        <v>5.0231953432024353E-4</v>
      </c>
      <c r="AT83" s="200">
        <f>入力_北海道投入係数表!AT83</f>
        <v>2.3687861662887889E-4</v>
      </c>
      <c r="AU83" s="200">
        <f>入力_北海道投入係数表!AU83</f>
        <v>3.4963223868227496E-4</v>
      </c>
      <c r="AV83" s="200">
        <f>入力_北海道投入係数表!AV83</f>
        <v>3.8309283616396372E-4</v>
      </c>
      <c r="AW83" s="200">
        <f>入力_北海道投入係数表!AW83</f>
        <v>6.2600421509504835E-5</v>
      </c>
      <c r="AX83" s="200">
        <f>入力_北海道投入係数表!AX83</f>
        <v>1.1085655162220088E-4</v>
      </c>
      <c r="AY83" s="200">
        <f>入力_北海道投入係数表!AY83</f>
        <v>1.6919201413693273E-4</v>
      </c>
      <c r="AZ83" s="200">
        <f>入力_北海道投入係数表!AZ83</f>
        <v>0</v>
      </c>
      <c r="BA83" s="200">
        <f>入力_北海道投入係数表!BA83</f>
        <v>0</v>
      </c>
      <c r="BB83" s="200">
        <f>入力_北海道投入係数表!BB83</f>
        <v>0</v>
      </c>
      <c r="BC83" s="200">
        <f>入力_北海道投入係数表!BC83</f>
        <v>9.6383477730062E-5</v>
      </c>
      <c r="BD83" s="200">
        <f>入力_北海道投入係数表!BD83</f>
        <v>0</v>
      </c>
      <c r="BE83" s="200">
        <f>入力_北海道投入係数表!BE83</f>
        <v>3.8844002486016156E-5</v>
      </c>
      <c r="BF83" s="200">
        <f>入力_北海道投入係数表!BF83</f>
        <v>8.5350678987112047E-5</v>
      </c>
      <c r="BG83" s="200">
        <f>入力_北海道投入係数表!BG83</f>
        <v>1.6880486158001352E-4</v>
      </c>
      <c r="BH83" s="200">
        <f>入力_北海道投入係数表!BH83</f>
        <v>5.0355392868901676E-4</v>
      </c>
      <c r="BI83" s="200">
        <f>入力_北海道投入係数表!BI83</f>
        <v>2.1665789718035224E-4</v>
      </c>
      <c r="BJ83" s="200">
        <f>入力_北海道投入係数表!BJ83</f>
        <v>9.0067960370097434E-4</v>
      </c>
      <c r="BK83" s="200">
        <f>入力_北海道投入係数表!BK83</f>
        <v>3.4701464333079086E-4</v>
      </c>
      <c r="BL83" s="200">
        <f>入力_北海道投入係数表!BL83</f>
        <v>1.3676269466625492E-3</v>
      </c>
      <c r="BM83" s="200">
        <f>入力_北海道投入係数表!BM83</f>
        <v>5.7161382793570622E-4</v>
      </c>
      <c r="BN83" s="200">
        <f>入力_北海道投入係数表!BN83</f>
        <v>5.7818985276808391E-4</v>
      </c>
      <c r="BO83" s="200">
        <f>入力_北海道投入係数表!BO83</f>
        <v>2.6561405317016709E-3</v>
      </c>
      <c r="BP83" s="200">
        <f>入力_北海道投入係数表!BP83</f>
        <v>3.8094301829755335E-3</v>
      </c>
      <c r="BQ83" s="200">
        <f>入力_北海道投入係数表!BQ83</f>
        <v>1.7357449201996767E-3</v>
      </c>
      <c r="BR83" s="200">
        <f>入力_北海道投入係数表!BR83</f>
        <v>7.5790560043861768E-4</v>
      </c>
      <c r="BS83" s="200">
        <f>入力_北海道投入係数表!BS83</f>
        <v>1.801453252892602E-3</v>
      </c>
      <c r="BT83" s="200">
        <f>入力_北海道投入係数表!BT83</f>
        <v>9.9287245695182033E-3</v>
      </c>
      <c r="BU83" s="200">
        <f>入力_北海道投入係数表!BU83</f>
        <v>5.5716149161963565E-4</v>
      </c>
      <c r="BV83" s="200">
        <f>入力_北海道投入係数表!BV83</f>
        <v>1.0794054966649137E-3</v>
      </c>
      <c r="BW83" s="200">
        <f>入力_北海道投入係数表!BW83</f>
        <v>0</v>
      </c>
      <c r="BX83" s="200">
        <f>入力_北海道投入係数表!BX83</f>
        <v>1.6945905721821907E-3</v>
      </c>
      <c r="BY83" s="200">
        <f>入力_北海道投入係数表!BY83</f>
        <v>4.7806553096116876E-4</v>
      </c>
      <c r="BZ83" s="200">
        <f>入力_北海道投入係数表!BZ83</f>
        <v>6.9409799796108711E-4</v>
      </c>
      <c r="CA83" s="200">
        <f>入力_北海道投入係数表!CA83</f>
        <v>4.6064698430710549E-4</v>
      </c>
      <c r="CB83" s="200">
        <f>入力_北海道投入係数表!CB83</f>
        <v>1.6249782368986129E-3</v>
      </c>
      <c r="CC83" s="200">
        <f>入力_北海道投入係数表!CC83</f>
        <v>9.5254866803278686E-4</v>
      </c>
      <c r="CD83" s="200">
        <f>入力_北海道投入係数表!CD83</f>
        <v>9.5399014684803551E-4</v>
      </c>
      <c r="CE83" s="200">
        <f>入力_北海道投入係数表!CE83</f>
        <v>0</v>
      </c>
      <c r="CF83" s="200">
        <f>入力_北海道投入係数表!CF83</f>
        <v>8.9059096044181944E-3</v>
      </c>
      <c r="CG83" s="200">
        <f>入力_北海道投入係数表!CG83</f>
        <v>3.4155707573111545E-3</v>
      </c>
      <c r="CH83" s="200">
        <f>入力_北海道投入係数表!CH83</f>
        <v>1.4558573401841481E-4</v>
      </c>
      <c r="CI83" s="200">
        <f>入力_北海道投入係数表!CI83</f>
        <v>5.3332052082832844E-3</v>
      </c>
      <c r="CJ83" s="200">
        <f>入力_北海道投入係数表!CJ83</f>
        <v>5.4805057449161098E-3</v>
      </c>
      <c r="CK83" s="200">
        <f>入力_北海道投入係数表!CK83</f>
        <v>5.9497871879364882E-3</v>
      </c>
      <c r="CL83" s="200">
        <f>入力_北海道投入係数表!CL83</f>
        <v>1.7607430292161763E-3</v>
      </c>
      <c r="CM83" s="200">
        <f>入力_北海道投入係数表!CM83</f>
        <v>4.2876400757760214E-3</v>
      </c>
      <c r="CN83" s="200">
        <f>入力_北海道投入係数表!CN83</f>
        <v>4.3589178871636749E-4</v>
      </c>
      <c r="CO83" s="200">
        <f>入力_北海道投入係数表!CO83</f>
        <v>4.7398606480969462E-3</v>
      </c>
      <c r="CP83" s="200">
        <f>入力_北海道投入係数表!CP83</f>
        <v>6.5161360583729623E-3</v>
      </c>
      <c r="CQ83" s="200">
        <f>入力_北海道投入係数表!CQ83</f>
        <v>6.3328283448661781E-4</v>
      </c>
      <c r="CR83" s="200">
        <f>入力_北海道投入係数表!CR83</f>
        <v>4.8160994142134872E-3</v>
      </c>
      <c r="CS83" s="200">
        <f>入力_北海道投入係数表!CS83</f>
        <v>1.0443879856478946E-3</v>
      </c>
      <c r="CT83" s="200">
        <f>入力_北海道投入係数表!CT83</f>
        <v>2.0323826299031232E-4</v>
      </c>
      <c r="CU83" s="200">
        <f>入力_北海道投入係数表!CU83</f>
        <v>6.3889528193325658E-4</v>
      </c>
      <c r="CV83" s="200">
        <f>入力_北海道投入係数表!CV83</f>
        <v>1.1482327953211628E-3</v>
      </c>
      <c r="CW83" s="200">
        <f>入力_北海道投入係数表!CW83</f>
        <v>1.0042043243288291E-3</v>
      </c>
      <c r="CX83" s="200">
        <f>入力_北海道投入係数表!CX83</f>
        <v>1.5411813309153732E-3</v>
      </c>
      <c r="CY83" s="200">
        <f>入力_北海道投入係数表!CY83</f>
        <v>1.103449498351473E-3</v>
      </c>
      <c r="CZ83" s="200">
        <f>入力_北海道投入係数表!CZ83</f>
        <v>1.0793469950679839E-3</v>
      </c>
      <c r="DA83" s="200">
        <f>入力_北海道投入係数表!DA83</f>
        <v>2.4274271999127216E-3</v>
      </c>
      <c r="DB83" s="200">
        <f>入力_北海道投入係数表!DB83</f>
        <v>0</v>
      </c>
      <c r="DC83" s="200">
        <f>入力_北海道投入係数表!DC83</f>
        <v>3.8567912511735305E-4</v>
      </c>
      <c r="DD83" s="200" t="str">
        <f>入力_北海道投入係数表!DD83</f>
        <v>-</v>
      </c>
      <c r="DE83" s="200" t="str">
        <f>入力_北海道投入係数表!DE83</f>
        <v>-</v>
      </c>
      <c r="DF83" s="200" t="str">
        <f>入力_北海道投入係数表!DF83</f>
        <v>-</v>
      </c>
      <c r="DG83" s="200" t="str">
        <f>入力_北海道投入係数表!DG83</f>
        <v>-</v>
      </c>
      <c r="DH83" s="200" t="str">
        <f>入力_北海道投入係数表!DH83</f>
        <v>-</v>
      </c>
      <c r="DI83" s="200" t="str">
        <f>入力_北海道投入係数表!DI83</f>
        <v>-</v>
      </c>
      <c r="DJ83" s="200" t="str">
        <f>入力_北海道投入係数表!DJ83</f>
        <v>-</v>
      </c>
      <c r="DK83" s="200" t="str">
        <f>入力_北海道投入係数表!DK83</f>
        <v>-</v>
      </c>
      <c r="DL83" s="200" t="str">
        <f>入力_北海道投入係数表!DL83</f>
        <v>-</v>
      </c>
      <c r="DM83" s="200" t="str">
        <f>入力_北海道投入係数表!DM83</f>
        <v>-</v>
      </c>
      <c r="DN83" s="200" t="str">
        <f>入力_北海道投入係数表!DN83</f>
        <v>-</v>
      </c>
      <c r="DO83" s="200" t="str">
        <f>入力_北海道投入係数表!DO83</f>
        <v>-</v>
      </c>
      <c r="DP83" s="200" t="str">
        <f>入力_北海道投入係数表!DP83</f>
        <v>-</v>
      </c>
      <c r="DQ83" s="200" t="str">
        <f>入力_北海道投入係数表!DQ83</f>
        <v>-</v>
      </c>
      <c r="DR83" s="200" t="str">
        <f>入力_北海道投入係数表!DR83</f>
        <v>-</v>
      </c>
      <c r="DS83" s="200" t="str">
        <f>入力_北海道投入係数表!DS83</f>
        <v>-</v>
      </c>
      <c r="DT83" s="244">
        <f>入力_北海道投入係数表!DT83</f>
        <v>1.745186819833497E-3</v>
      </c>
      <c r="DU83"/>
      <c r="DV83"/>
    </row>
    <row r="84" spans="2:126" s="22" customFormat="1" x14ac:dyDescent="0.25">
      <c r="B84" s="53">
        <v>81</v>
      </c>
      <c r="C84" s="360" t="str">
        <v>通信</v>
      </c>
      <c r="D84" s="193">
        <f>入力_北海道投入係数表!D84</f>
        <v>1.1321063257489197E-4</v>
      </c>
      <c r="E84" s="194">
        <f>入力_北海道投入係数表!E84</f>
        <v>4.0563580243001198E-4</v>
      </c>
      <c r="F84" s="194">
        <f>入力_北海道投入係数表!F84</f>
        <v>1.2342836088978954E-4</v>
      </c>
      <c r="G84" s="194">
        <f>入力_北海道投入係数表!G84</f>
        <v>2.2306873949003055E-3</v>
      </c>
      <c r="H84" s="194">
        <f>入力_北海道投入係数表!H84</f>
        <v>8.3008128328410341E-4</v>
      </c>
      <c r="I84" s="194">
        <f>入力_北海道投入係数表!I84</f>
        <v>3.6175765419787401E-3</v>
      </c>
      <c r="J84" s="194">
        <f>入力_北海道投入係数表!J84</f>
        <v>1.7612184655074045E-3</v>
      </c>
      <c r="K84" s="194">
        <f>入力_北海道投入係数表!K84</f>
        <v>1.596753471868181E-2</v>
      </c>
      <c r="L84" s="194">
        <f>入力_北海道投入係数表!L84</f>
        <v>8.3147895580599617E-4</v>
      </c>
      <c r="M84" s="194">
        <f>入力_北海道投入係数表!M84</f>
        <v>9.152801417207961E-4</v>
      </c>
      <c r="N84" s="194">
        <f>入力_北海道投入係数表!N84</f>
        <v>1.849153457547135E-4</v>
      </c>
      <c r="O84" s="194">
        <f>入力_北海道投入係数表!O84</f>
        <v>7.3848986814279392E-4</v>
      </c>
      <c r="P84" s="194">
        <f>入力_北海道投入係数表!P84</f>
        <v>1.767710247037507E-4</v>
      </c>
      <c r="Q84" s="194">
        <f>入力_北海道投入係数表!Q84</f>
        <v>2.0874829304781206E-4</v>
      </c>
      <c r="R84" s="194">
        <f>入力_北海道投入係数表!R84</f>
        <v>1.2180267965895249E-3</v>
      </c>
      <c r="S84" s="194">
        <f>入力_北海道投入係数表!S84</f>
        <v>1.8156532488603878E-3</v>
      </c>
      <c r="T84" s="194">
        <f>入力_北海道投入係数表!T84</f>
        <v>6.40031509243532E-4</v>
      </c>
      <c r="U84" s="194">
        <f>入力_北海道投入係数表!U84</f>
        <v>1.8635959056519805E-3</v>
      </c>
      <c r="V84" s="194">
        <f>入力_北海道投入係数表!V84</f>
        <v>4.7811103537074906E-4</v>
      </c>
      <c r="W84" s="194">
        <f>入力_北海道投入係数表!W84</f>
        <v>8.1891869307261641E-4</v>
      </c>
      <c r="X84" s="194">
        <f>入力_北海道投入係数表!X84</f>
        <v>1.2268846035876481E-3</v>
      </c>
      <c r="Y84" s="194">
        <f>入力_北海道投入係数表!Y84</f>
        <v>1.0592659287114029E-3</v>
      </c>
      <c r="Z84" s="194">
        <f>入力_北海道投入係数表!Z84</f>
        <v>4.5948203842940684E-4</v>
      </c>
      <c r="AA84" s="194">
        <f>入力_北海道投入係数表!AA84</f>
        <v>2.3560247971609902E-4</v>
      </c>
      <c r="AB84" s="194">
        <f>入力_北海道投入係数表!AB84</f>
        <v>8.6813436223331826E-3</v>
      </c>
      <c r="AC84" s="194">
        <f>入力_北海道投入係数表!AC84</f>
        <v>8.8339222614840988E-4</v>
      </c>
      <c r="AD84" s="194">
        <f>入力_北海道投入係数表!AD84</f>
        <v>1.069622338054915E-4</v>
      </c>
      <c r="AE84" s="194">
        <f>入力_北海道投入係数表!AE84</f>
        <v>7.8521049151421642E-4</v>
      </c>
      <c r="AF84" s="194">
        <f>入力_北海道投入係数表!AF84</f>
        <v>1.4102842265133434E-3</v>
      </c>
      <c r="AG84" s="194">
        <f>入力_北海道投入係数表!AG84</f>
        <v>1.5912707433507615E-3</v>
      </c>
      <c r="AH84" s="194">
        <f>入力_北海道投入係数表!AH84</f>
        <v>2.8034763106251753E-4</v>
      </c>
      <c r="AI84" s="194">
        <f>入力_北海道投入係数表!AI84</f>
        <v>6.5909440428850755E-4</v>
      </c>
      <c r="AJ84" s="194">
        <f>入力_北海道投入係数表!AJ84</f>
        <v>7.8585461689587423E-4</v>
      </c>
      <c r="AK84" s="194">
        <f>入力_北海道投入係数表!AK84</f>
        <v>6.329113924050633E-4</v>
      </c>
      <c r="AL84" s="194">
        <f>入力_北海道投入係数表!AL84</f>
        <v>2.027528699525958E-4</v>
      </c>
      <c r="AM84" s="194">
        <f>入力_北海道投入係数表!AM84</f>
        <v>1.4193485595639761E-4</v>
      </c>
      <c r="AN84" s="194">
        <f>入力_北海道投入係数表!AN84</f>
        <v>6.4370775667846802E-4</v>
      </c>
      <c r="AO84" s="194">
        <f>入力_北海道投入係数表!AO84</f>
        <v>4.8951982555293493E-4</v>
      </c>
      <c r="AP84" s="194">
        <f>入力_北海道投入係数表!AP84</f>
        <v>8.0051232788984946E-4</v>
      </c>
      <c r="AQ84" s="194">
        <f>入力_北海道投入係数表!AQ84</f>
        <v>5.7397044052231311E-4</v>
      </c>
      <c r="AR84" s="194">
        <f>入力_北海道投入係数表!AR84</f>
        <v>3.1258307284743928E-3</v>
      </c>
      <c r="AS84" s="194">
        <f>入力_北海道投入係数表!AS84</f>
        <v>1.078509588393464E-3</v>
      </c>
      <c r="AT84" s="194">
        <f>入力_北海道投入係数表!AT84</f>
        <v>1.5904707116510439E-3</v>
      </c>
      <c r="AU84" s="194">
        <f>入力_北海道投入係数表!AU84</f>
        <v>1.9165026416658034E-3</v>
      </c>
      <c r="AV84" s="194">
        <f>入力_北海道投入係数表!AV84</f>
        <v>1.5323713446558549E-3</v>
      </c>
      <c r="AW84" s="194">
        <f>入力_北海道投入係数表!AW84</f>
        <v>6.2600421509504832E-4</v>
      </c>
      <c r="AX84" s="194">
        <f>入力_北海道投入係数表!AX84</f>
        <v>7.5136107210602816E-4</v>
      </c>
      <c r="AY84" s="194">
        <f>入力_北海道投入係数表!AY84</f>
        <v>1.0245516411625372E-3</v>
      </c>
      <c r="AZ84" s="194">
        <f>入力_北海道投入係数表!AZ84</f>
        <v>6.8775790921595599E-4</v>
      </c>
      <c r="BA84" s="194">
        <f>入力_北海道投入係数表!BA84</f>
        <v>2.2758306781975419E-3</v>
      </c>
      <c r="BB84" s="194">
        <f>入力_北海道投入係数表!BB84</f>
        <v>5.6116722783389455E-4</v>
      </c>
      <c r="BC84" s="194">
        <f>入力_北海道投入係数表!BC84</f>
        <v>6.3184724289707317E-4</v>
      </c>
      <c r="BD84" s="194">
        <f>入力_北海道投入係数表!BD84</f>
        <v>8.7221979938944616E-4</v>
      </c>
      <c r="BE84" s="194">
        <f>入力_北海道投入係数表!BE84</f>
        <v>2.7190801740211313E-4</v>
      </c>
      <c r="BF84" s="194">
        <f>入力_北海道投入係数表!BF84</f>
        <v>5.1210407392267233E-4</v>
      </c>
      <c r="BG84" s="194">
        <f>入力_北海道投入係数表!BG84</f>
        <v>9.9172856178257932E-4</v>
      </c>
      <c r="BH84" s="194">
        <f>入力_北海道投入係数表!BH84</f>
        <v>6.0039122266767383E-4</v>
      </c>
      <c r="BI84" s="194">
        <f>入力_北海道投入係数表!BI84</f>
        <v>9.9043610139589594E-4</v>
      </c>
      <c r="BJ84" s="194">
        <f>入力_北海道投入係数表!BJ84</f>
        <v>2.7293321324271949E-4</v>
      </c>
      <c r="BK84" s="194">
        <f>入力_北海道投入係数表!BK84</f>
        <v>8.0053873164429967E-4</v>
      </c>
      <c r="BL84" s="194">
        <f>入力_北海道投入係数表!BL84</f>
        <v>1.2757165335803886E-2</v>
      </c>
      <c r="BM84" s="194">
        <f>入力_北海道投入係数表!BM84</f>
        <v>4.3180305770740201E-3</v>
      </c>
      <c r="BN84" s="194">
        <f>入力_北海道投入係数表!BN84</f>
        <v>4.5704531218810447E-3</v>
      </c>
      <c r="BO84" s="194">
        <f>入力_北海道投入係数表!BO84</f>
        <v>2.2424678846563661E-4</v>
      </c>
      <c r="BP84" s="194">
        <f>入力_北海道投入係数表!BP84</f>
        <v>1.14282905489266E-3</v>
      </c>
      <c r="BQ84" s="194">
        <f>入力_北海道投入係数表!BQ84</f>
        <v>7.9097236869858679E-3</v>
      </c>
      <c r="BR84" s="194">
        <f>入力_北海道投入係数表!BR84</f>
        <v>3.4508893296566847E-3</v>
      </c>
      <c r="BS84" s="194">
        <f>入力_北海道投入係数表!BS84</f>
        <v>1.4499213459448495E-2</v>
      </c>
      <c r="BT84" s="194">
        <f>入力_北海道投入係数表!BT84</f>
        <v>1.3658095964865833E-2</v>
      </c>
      <c r="BU84" s="194">
        <f>入力_北海道投入係数表!BU84</f>
        <v>3.2664958038092365E-3</v>
      </c>
      <c r="BV84" s="194">
        <f>入力_北海道投入係数表!BV84</f>
        <v>4.8118552726783888E-3</v>
      </c>
      <c r="BW84" s="194">
        <f>入力_北海道投入係数表!BW84</f>
        <v>0</v>
      </c>
      <c r="BX84" s="194">
        <f>入力_北海道投入係数表!BX84</f>
        <v>3.3891811443643814E-3</v>
      </c>
      <c r="BY84" s="194">
        <f>入力_北海道投入係数表!BY84</f>
        <v>2.6884760504590458E-3</v>
      </c>
      <c r="BZ84" s="194">
        <f>入力_北海道投入係数表!BZ84</f>
        <v>1.6466751982878915E-2</v>
      </c>
      <c r="CA84" s="194">
        <f>入力_北海道投入係数表!CA84</f>
        <v>3.1374553748233953E-3</v>
      </c>
      <c r="CB84" s="194">
        <f>入力_北海道投入係数表!CB84</f>
        <v>4.1204805292786254E-3</v>
      </c>
      <c r="CC84" s="194">
        <f>入力_北海道投入係数表!CC84</f>
        <v>2.9617059426229509E-3</v>
      </c>
      <c r="CD84" s="194">
        <f>入力_北海道投入係数表!CD84</f>
        <v>6.720647004660788E-3</v>
      </c>
      <c r="CE84" s="194">
        <f>入力_北海道投入係数表!CE84</f>
        <v>5.2064779546762393E-3</v>
      </c>
      <c r="CF84" s="194">
        <f>入力_北海道投入係数表!CF84</f>
        <v>0.14544920604954586</v>
      </c>
      <c r="CG84" s="194">
        <f>入力_北海道投入係数表!CG84</f>
        <v>4.049477533456191E-2</v>
      </c>
      <c r="CH84" s="194">
        <f>入力_北海道投入係数表!CH84</f>
        <v>7.6592299579931892E-3</v>
      </c>
      <c r="CI84" s="194">
        <f>入力_北海道投入係数表!CI84</f>
        <v>0.12030942199586797</v>
      </c>
      <c r="CJ84" s="194">
        <f>入力_北海道投入係数表!CJ84</f>
        <v>1.1655422549129582E-2</v>
      </c>
      <c r="CK84" s="194">
        <f>入力_北海道投入係数表!CK84</f>
        <v>1.0443925728943147E-2</v>
      </c>
      <c r="CL84" s="194">
        <f>入力_北海道投入係数表!CL84</f>
        <v>9.2922073551729152E-4</v>
      </c>
      <c r="CM84" s="194">
        <f>入力_北海道投入係数表!CM84</f>
        <v>7.4113224578510727E-3</v>
      </c>
      <c r="CN84" s="194">
        <f>入力_北海道投入係数表!CN84</f>
        <v>1.9422420438277722E-3</v>
      </c>
      <c r="CO84" s="194">
        <f>入力_北海道投入係数表!CO84</f>
        <v>3.4758978086044268E-3</v>
      </c>
      <c r="CP84" s="194">
        <f>入力_北海道投入係数表!CP84</f>
        <v>1.1583233503950824E-2</v>
      </c>
      <c r="CQ84" s="194">
        <f>入力_北海道投入係数表!CQ84</f>
        <v>9.4446491694986966E-4</v>
      </c>
      <c r="CR84" s="194">
        <f>入力_北海道投入係数表!CR84</f>
        <v>1.5523135880147336E-2</v>
      </c>
      <c r="CS84" s="194">
        <f>入力_北海道投入係数表!CS84</f>
        <v>2.5047356561240337E-3</v>
      </c>
      <c r="CT84" s="194">
        <f>入力_北海道投入係数表!CT84</f>
        <v>4.6575435268613238E-3</v>
      </c>
      <c r="CU84" s="194">
        <f>入力_北海道投入係数表!CU84</f>
        <v>3.1281933256616799E-3</v>
      </c>
      <c r="CV84" s="194">
        <f>入力_北海道投入係数表!CV84</f>
        <v>5.3124791259225815E-3</v>
      </c>
      <c r="CW84" s="194">
        <f>入力_北海道投入係数表!CW84</f>
        <v>5.2668641740731947E-3</v>
      </c>
      <c r="CX84" s="194">
        <f>入力_北海道投入係数表!CX84</f>
        <v>7.0888975925915993E-3</v>
      </c>
      <c r="CY84" s="194">
        <f>入力_北海道投入係数表!CY84</f>
        <v>5.3355550040770023E-3</v>
      </c>
      <c r="CZ84" s="194">
        <f>入力_北海道投入係数表!CZ84</f>
        <v>3.1061207969178646E-3</v>
      </c>
      <c r="DA84" s="194">
        <f>入力_北海道投入係数表!DA84</f>
        <v>3.4729482785268153E-3</v>
      </c>
      <c r="DB84" s="194">
        <f>入力_北海道投入係数表!DB84</f>
        <v>0</v>
      </c>
      <c r="DC84" s="194">
        <f>入力_北海道投入係数表!DC84</f>
        <v>3.1838826723503591E-2</v>
      </c>
      <c r="DD84" s="194" t="str">
        <f>入力_北海道投入係数表!DD84</f>
        <v>-</v>
      </c>
      <c r="DE84" s="194" t="str">
        <f>入力_北海道投入係数表!DE84</f>
        <v>-</v>
      </c>
      <c r="DF84" s="194" t="str">
        <f>入力_北海道投入係数表!DF84</f>
        <v>-</v>
      </c>
      <c r="DG84" s="194" t="str">
        <f>入力_北海道投入係数表!DG84</f>
        <v>-</v>
      </c>
      <c r="DH84" s="194" t="str">
        <f>入力_北海道投入係数表!DH84</f>
        <v>-</v>
      </c>
      <c r="DI84" s="194" t="str">
        <f>入力_北海道投入係数表!DI84</f>
        <v>-</v>
      </c>
      <c r="DJ84" s="194" t="str">
        <f>入力_北海道投入係数表!DJ84</f>
        <v>-</v>
      </c>
      <c r="DK84" s="194" t="str">
        <f>入力_北海道投入係数表!DK84</f>
        <v>-</v>
      </c>
      <c r="DL84" s="194" t="str">
        <f>入力_北海道投入係数表!DL84</f>
        <v>-</v>
      </c>
      <c r="DM84" s="194" t="str">
        <f>入力_北海道投入係数表!DM84</f>
        <v>-</v>
      </c>
      <c r="DN84" s="194" t="str">
        <f>入力_北海道投入係数表!DN84</f>
        <v>-</v>
      </c>
      <c r="DO84" s="194" t="str">
        <f>入力_北海道投入係数表!DO84</f>
        <v>-</v>
      </c>
      <c r="DP84" s="194" t="str">
        <f>入力_北海道投入係数表!DP84</f>
        <v>-</v>
      </c>
      <c r="DQ84" s="194" t="str">
        <f>入力_北海道投入係数表!DQ84</f>
        <v>-</v>
      </c>
      <c r="DR84" s="194" t="str">
        <f>入力_北海道投入係数表!DR84</f>
        <v>-</v>
      </c>
      <c r="DS84" s="194" t="str">
        <f>入力_北海道投入係数表!DS84</f>
        <v>-</v>
      </c>
      <c r="DT84" s="242">
        <f>入力_北海道投入係数表!DT84</f>
        <v>8.2124767942709457E-3</v>
      </c>
      <c r="DU84"/>
      <c r="DV84"/>
    </row>
    <row r="85" spans="2:126" s="22" customFormat="1" x14ac:dyDescent="0.25">
      <c r="B85" s="53">
        <v>82</v>
      </c>
      <c r="C85" s="360" t="str">
        <v>放送</v>
      </c>
      <c r="D85" s="193">
        <f>入力_北海道投入係数表!D85</f>
        <v>1.0063167339990399E-4</v>
      </c>
      <c r="E85" s="194">
        <f>入力_北海道投入係数表!E85</f>
        <v>3.8028356477813626E-5</v>
      </c>
      <c r="F85" s="194">
        <f>入力_北海道投入係数表!F85</f>
        <v>4.0528715516050295E-5</v>
      </c>
      <c r="G85" s="194">
        <f>入力_北海道投入係数表!G85</f>
        <v>2.2878845075900567E-5</v>
      </c>
      <c r="H85" s="194">
        <f>入力_北海道投入係数表!H85</f>
        <v>2.1560552812574116E-5</v>
      </c>
      <c r="I85" s="194">
        <f>入力_北海道投入係数表!I85</f>
        <v>7.0724859080718281E-6</v>
      </c>
      <c r="J85" s="194">
        <f>入力_北海道投入係数表!J85</f>
        <v>9.9223575521543923E-5</v>
      </c>
      <c r="K85" s="194">
        <f>入力_北海道投入係数表!K85</f>
        <v>1.8353488182392888E-4</v>
      </c>
      <c r="L85" s="194">
        <f>入力_北海道投入係数表!L85</f>
        <v>2.9909314957050225E-5</v>
      </c>
      <c r="M85" s="194">
        <f>入力_北海道投入係数表!M85</f>
        <v>1.5630970162214735E-5</v>
      </c>
      <c r="N85" s="194">
        <f>入力_北海道投入係数表!N85</f>
        <v>0</v>
      </c>
      <c r="O85" s="194">
        <f>入力_北海道投入係数表!O85</f>
        <v>3.8363110033391888E-5</v>
      </c>
      <c r="P85" s="194">
        <f>入力_北海道投入係数表!P85</f>
        <v>0</v>
      </c>
      <c r="Q85" s="194">
        <f>入力_北海道投入係数表!Q85</f>
        <v>0</v>
      </c>
      <c r="R85" s="194">
        <f>入力_北海道投入係数表!R85</f>
        <v>0</v>
      </c>
      <c r="S85" s="194">
        <f>入力_北海道投入係数表!S85</f>
        <v>0</v>
      </c>
      <c r="T85" s="194">
        <f>入力_北海道投入係数表!T85</f>
        <v>3.2822128679155485E-5</v>
      </c>
      <c r="U85" s="194">
        <f>入力_北海道投入係数表!U85</f>
        <v>5.5629728526924787E-5</v>
      </c>
      <c r="V85" s="194">
        <f>入力_北海道投入係数表!V85</f>
        <v>9.4675452548663187E-6</v>
      </c>
      <c r="W85" s="194">
        <f>入力_北海道投入係数表!W85</f>
        <v>3.3425252778474136E-5</v>
      </c>
      <c r="X85" s="194">
        <f>入力_北海道投入係数表!X85</f>
        <v>4.947115337046968E-5</v>
      </c>
      <c r="Y85" s="194">
        <f>入力_北海道投入係数表!Y85</f>
        <v>5.296329643557015E-5</v>
      </c>
      <c r="Z85" s="194">
        <f>入力_北海道投入係数表!Z85</f>
        <v>0</v>
      </c>
      <c r="AA85" s="194">
        <f>入力_北海道投入係数表!AA85</f>
        <v>0</v>
      </c>
      <c r="AB85" s="194">
        <f>入力_北海道投入係数表!AB85</f>
        <v>0</v>
      </c>
      <c r="AC85" s="194">
        <f>入力_北海道投入係数表!AC85</f>
        <v>0</v>
      </c>
      <c r="AD85" s="194">
        <f>入力_北海道投入係数表!AD85</f>
        <v>2.7128102776755092E-5</v>
      </c>
      <c r="AE85" s="194">
        <f>入力_北海道投入係数表!AE85</f>
        <v>0</v>
      </c>
      <c r="AF85" s="194">
        <f>入力_北海道投入係数表!AF85</f>
        <v>0</v>
      </c>
      <c r="AG85" s="194">
        <f>入力_北海道投入係数表!AG85</f>
        <v>0</v>
      </c>
      <c r="AH85" s="194">
        <f>入力_北海道投入係数表!AH85</f>
        <v>0</v>
      </c>
      <c r="AI85" s="194">
        <f>入力_北海道投入係数表!AI85</f>
        <v>4.3939626952567174E-5</v>
      </c>
      <c r="AJ85" s="194">
        <f>入力_北海道投入係数表!AJ85</f>
        <v>0</v>
      </c>
      <c r="AK85" s="194">
        <f>入力_北海道投入係数表!AK85</f>
        <v>0</v>
      </c>
      <c r="AL85" s="194">
        <f>入力_北海道投入係数表!AL85</f>
        <v>2.8556742246844482E-5</v>
      </c>
      <c r="AM85" s="194">
        <f>入力_北海道投入係数表!AM85</f>
        <v>3.2442252790033737E-5</v>
      </c>
      <c r="AN85" s="194">
        <f>入力_北海道投入係数表!AN85</f>
        <v>5.3642313056538997E-5</v>
      </c>
      <c r="AO85" s="194">
        <f>入力_北海道投入係数表!AO85</f>
        <v>0</v>
      </c>
      <c r="AP85" s="194">
        <f>入力_北海道投入係数表!AP85</f>
        <v>0</v>
      </c>
      <c r="AQ85" s="194">
        <f>入力_北海道投入係数表!AQ85</f>
        <v>0</v>
      </c>
      <c r="AR85" s="194">
        <f>入力_北海道投入係数表!AR85</f>
        <v>4.5833295138920715E-5</v>
      </c>
      <c r="AS85" s="194">
        <f>入力_北海道投入係数表!AS85</f>
        <v>0</v>
      </c>
      <c r="AT85" s="194">
        <f>入力_北海道投入係数表!AT85</f>
        <v>0</v>
      </c>
      <c r="AU85" s="194">
        <f>入力_北海道投入係数表!AU85</f>
        <v>0</v>
      </c>
      <c r="AV85" s="194">
        <f>入力_北海道投入係数表!AV85</f>
        <v>0</v>
      </c>
      <c r="AW85" s="194">
        <f>入力_北海道投入係数表!AW85</f>
        <v>0</v>
      </c>
      <c r="AX85" s="194">
        <f>入力_北海道投入係数表!AX85</f>
        <v>0</v>
      </c>
      <c r="AY85" s="194">
        <f>入力_北海道投入係数表!AY85</f>
        <v>3.7598225363762829E-5</v>
      </c>
      <c r="AZ85" s="194">
        <f>入力_北海道投入係数表!AZ85</f>
        <v>0</v>
      </c>
      <c r="BA85" s="194">
        <f>入力_北海道投入係数表!BA85</f>
        <v>0</v>
      </c>
      <c r="BB85" s="194">
        <f>入力_北海道投入係数表!BB85</f>
        <v>0</v>
      </c>
      <c r="BC85" s="194">
        <f>入力_北海道投入係数表!BC85</f>
        <v>0</v>
      </c>
      <c r="BD85" s="194">
        <f>入力_北海道投入係数表!BD85</f>
        <v>0</v>
      </c>
      <c r="BE85" s="194">
        <f>入力_北海道投入係数表!BE85</f>
        <v>0</v>
      </c>
      <c r="BF85" s="194">
        <f>入力_北海道投入係数表!BF85</f>
        <v>0</v>
      </c>
      <c r="BG85" s="194">
        <f>入力_北海道投入係数表!BG85</f>
        <v>8.4402430790006758E-5</v>
      </c>
      <c r="BH85" s="194">
        <f>入力_北海道投入係数表!BH85</f>
        <v>0</v>
      </c>
      <c r="BI85" s="194">
        <f>入力_北海道投入係数表!BI85</f>
        <v>0</v>
      </c>
      <c r="BJ85" s="194">
        <f>入力_北海道投入係数表!BJ85</f>
        <v>8.1879963972815857E-5</v>
      </c>
      <c r="BK85" s="194">
        <f>入力_北海道投入係数表!BK85</f>
        <v>1.1567154777693029E-4</v>
      </c>
      <c r="BL85" s="194">
        <f>入力_北海道投入係数表!BL85</f>
        <v>1.2867457831502478E-4</v>
      </c>
      <c r="BM85" s="194">
        <f>入力_北海道投入係数表!BM85</f>
        <v>9.2780602668668743E-5</v>
      </c>
      <c r="BN85" s="194">
        <f>入力_北海道投入係数表!BN85</f>
        <v>1.2045621932668415E-4</v>
      </c>
      <c r="BO85" s="194">
        <f>入力_北海道投入係数表!BO85</f>
        <v>6.9641859771936838E-6</v>
      </c>
      <c r="BP85" s="194">
        <f>入力_北海道投入係数表!BP85</f>
        <v>0</v>
      </c>
      <c r="BQ85" s="194">
        <f>入力_北海道投入係数表!BQ85</f>
        <v>1.3182872811643113E-5</v>
      </c>
      <c r="BR85" s="194">
        <f>入力_北海道投入係数表!BR85</f>
        <v>3.2251302146324158E-4</v>
      </c>
      <c r="BS85" s="194">
        <f>入力_北海道投入係数表!BS85</f>
        <v>4.4922145247374058E-4</v>
      </c>
      <c r="BT85" s="194">
        <f>入力_北海道投入係数表!BT85</f>
        <v>2.6371390156411416E-4</v>
      </c>
      <c r="BU85" s="194">
        <f>入力_北海道投入係数表!BU85</f>
        <v>1.7261081505078908E-4</v>
      </c>
      <c r="BV85" s="194">
        <f>入力_北海道投入係数表!BV85</f>
        <v>1.2652372122079575E-4</v>
      </c>
      <c r="BW85" s="194">
        <f>入力_北海道投入係数表!BW85</f>
        <v>0</v>
      </c>
      <c r="BX85" s="194">
        <f>入力_北海道投入係数表!BX85</f>
        <v>8.1045636060887372E-5</v>
      </c>
      <c r="BY85" s="194">
        <f>入力_北海道投入係数表!BY85</f>
        <v>5.5260262987446927E-5</v>
      </c>
      <c r="BZ85" s="194">
        <f>入力_北海道投入係数表!BZ85</f>
        <v>1.0845281218141987E-4</v>
      </c>
      <c r="CA85" s="194">
        <f>入力_北海道投入係数表!CA85</f>
        <v>4.2132346125649893E-5</v>
      </c>
      <c r="CB85" s="194">
        <f>入力_北海道投入係数表!CB85</f>
        <v>1.1606987406418665E-4</v>
      </c>
      <c r="CC85" s="194">
        <f>入力_北海道投入係数表!CC85</f>
        <v>4.8027663934426229E-5</v>
      </c>
      <c r="CD85" s="194">
        <f>入力_北海道投入係数表!CD85</f>
        <v>1.5140440639031011E-3</v>
      </c>
      <c r="CE85" s="194">
        <f>入力_北海道投入係数表!CE85</f>
        <v>8.2207546652782727E-5</v>
      </c>
      <c r="CF85" s="194">
        <f>入力_北海道投入係数表!CF85</f>
        <v>6.1430399357527922E-5</v>
      </c>
      <c r="CG85" s="194">
        <f>入力_北海道投入係数表!CG85</f>
        <v>3.4281138137645571E-2</v>
      </c>
      <c r="CH85" s="194">
        <f>入力_北海道投入係数表!CH85</f>
        <v>2.8406972491398014E-5</v>
      </c>
      <c r="CI85" s="194">
        <f>入力_北海道投入係数表!CI85</f>
        <v>4.8046893768317881E-5</v>
      </c>
      <c r="CJ85" s="194">
        <f>入力_北海道投入係数表!CJ85</f>
        <v>1.089691200743554E-3</v>
      </c>
      <c r="CK85" s="194">
        <f>入力_北海道投入係数表!CK85</f>
        <v>1.1777092612700889E-5</v>
      </c>
      <c r="CL85" s="194">
        <f>入力_北海道投入係数表!CL85</f>
        <v>2.4207502806116357E-4</v>
      </c>
      <c r="CM85" s="194">
        <f>入力_北海道投入係数表!CM85</f>
        <v>1.0689407391131355E-4</v>
      </c>
      <c r="CN85" s="194">
        <f>入力_北海道投入係数表!CN85</f>
        <v>1.3627353815659068E-4</v>
      </c>
      <c r="CO85" s="194">
        <f>入力_北海道投入係数表!CO85</f>
        <v>1.7379489043022135E-4</v>
      </c>
      <c r="CP85" s="194">
        <f>入力_北海道投入係数表!CP85</f>
        <v>2.7528708510303604E-4</v>
      </c>
      <c r="CQ85" s="194">
        <f>入力_北海道投入係数表!CQ85</f>
        <v>3.7396443243390792E-4</v>
      </c>
      <c r="CR85" s="194">
        <f>入力_北海道投入係数表!CR85</f>
        <v>5.3741881875343637E-4</v>
      </c>
      <c r="CS85" s="194">
        <f>入力_北海道投入係数表!CS85</f>
        <v>2.1845364742778311E-4</v>
      </c>
      <c r="CT85" s="194">
        <f>入力_北海道投入係数表!CT85</f>
        <v>0.34100840051487025</v>
      </c>
      <c r="CU85" s="194">
        <f>入力_北海道投入係数表!CU85</f>
        <v>2.4856156501726123E-4</v>
      </c>
      <c r="CV85" s="194">
        <f>入力_北海道投入係数表!CV85</f>
        <v>1.1330132148235332E-4</v>
      </c>
      <c r="CW85" s="194">
        <f>入力_北海道投入係数表!CW85</f>
        <v>1.2167122933776683E-3</v>
      </c>
      <c r="CX85" s="194">
        <f>入力_北海道投入係数表!CX85</f>
        <v>5.5249137528637264E-3</v>
      </c>
      <c r="CY85" s="194">
        <f>入力_北海道投入係数表!CY85</f>
        <v>5.3045343354486477E-3</v>
      </c>
      <c r="CZ85" s="194">
        <f>入力_北海道投入係数表!CZ85</f>
        <v>2.3595724586625093E-3</v>
      </c>
      <c r="DA85" s="194">
        <f>入力_北海道投入係数表!DA85</f>
        <v>1.5000954606202212E-4</v>
      </c>
      <c r="DB85" s="194">
        <f>入力_北海道投入係数表!DB85</f>
        <v>0</v>
      </c>
      <c r="DC85" s="194">
        <f>入力_北海道投入係数表!DC85</f>
        <v>7.1046154626880822E-5</v>
      </c>
      <c r="DD85" s="194" t="str">
        <f>入力_北海道投入係数表!DD85</f>
        <v>-</v>
      </c>
      <c r="DE85" s="194" t="str">
        <f>入力_北海道投入係数表!DE85</f>
        <v>-</v>
      </c>
      <c r="DF85" s="194" t="str">
        <f>入力_北海道投入係数表!DF85</f>
        <v>-</v>
      </c>
      <c r="DG85" s="194" t="str">
        <f>入力_北海道投入係数表!DG85</f>
        <v>-</v>
      </c>
      <c r="DH85" s="194" t="str">
        <f>入力_北海道投入係数表!DH85</f>
        <v>-</v>
      </c>
      <c r="DI85" s="194" t="str">
        <f>入力_北海道投入係数表!DI85</f>
        <v>-</v>
      </c>
      <c r="DJ85" s="194" t="str">
        <f>入力_北海道投入係数表!DJ85</f>
        <v>-</v>
      </c>
      <c r="DK85" s="194" t="str">
        <f>入力_北海道投入係数表!DK85</f>
        <v>-</v>
      </c>
      <c r="DL85" s="194" t="str">
        <f>入力_北海道投入係数表!DL85</f>
        <v>-</v>
      </c>
      <c r="DM85" s="194" t="str">
        <f>入力_北海道投入係数表!DM85</f>
        <v>-</v>
      </c>
      <c r="DN85" s="194" t="str">
        <f>入力_北海道投入係数表!DN85</f>
        <v>-</v>
      </c>
      <c r="DO85" s="194" t="str">
        <f>入力_北海道投入係数表!DO85</f>
        <v>-</v>
      </c>
      <c r="DP85" s="194" t="str">
        <f>入力_北海道投入係数表!DP85</f>
        <v>-</v>
      </c>
      <c r="DQ85" s="194" t="str">
        <f>入力_北海道投入係数表!DQ85</f>
        <v>-</v>
      </c>
      <c r="DR85" s="194" t="str">
        <f>入力_北海道投入係数表!DR85</f>
        <v>-</v>
      </c>
      <c r="DS85" s="194" t="str">
        <f>入力_北海道投入係数表!DS85</f>
        <v>-</v>
      </c>
      <c r="DT85" s="242">
        <f>入力_北海道投入係数表!DT85</f>
        <v>1.6401635003516024E-3</v>
      </c>
      <c r="DU85"/>
      <c r="DV85"/>
    </row>
    <row r="86" spans="2:126" s="22" customFormat="1" x14ac:dyDescent="0.25">
      <c r="B86" s="53">
        <v>83</v>
      </c>
      <c r="C86" s="360" t="str">
        <v>情報サービス</v>
      </c>
      <c r="D86" s="193">
        <f>入力_北海道投入係数表!D86</f>
        <v>8.4279026472419585E-4</v>
      </c>
      <c r="E86" s="194">
        <f>入力_北海道投入係数表!E86</f>
        <v>3.9929774301704303E-4</v>
      </c>
      <c r="F86" s="194">
        <f>入力_北海道投入係数表!F86</f>
        <v>1.1790171786487359E-3</v>
      </c>
      <c r="G86" s="194">
        <f>入力_北海道投入係数表!G86</f>
        <v>1.5100037750094375E-3</v>
      </c>
      <c r="H86" s="194">
        <f>入力_北海道投入係数表!H86</f>
        <v>7.5461934844009402E-5</v>
      </c>
      <c r="I86" s="194">
        <f>入力_北海道投入係数表!I86</f>
        <v>7.3200229148543425E-4</v>
      </c>
      <c r="J86" s="194">
        <f>入力_北海道投入係数表!J86</f>
        <v>1.0418475429762111E-3</v>
      </c>
      <c r="K86" s="194">
        <f>入力_北海道投入係数表!K86</f>
        <v>1.4682790545914311E-3</v>
      </c>
      <c r="L86" s="194">
        <f>入力_北海道投入係数表!L86</f>
        <v>1.0767353384538081E-3</v>
      </c>
      <c r="M86" s="194">
        <f>入力_北海道投入係数表!M86</f>
        <v>2.9872520754454829E-4</v>
      </c>
      <c r="N86" s="194">
        <f>入力_北海道投入係数表!N86</f>
        <v>4.290036021509353E-4</v>
      </c>
      <c r="O86" s="194">
        <f>入力_北海道投入係数表!O86</f>
        <v>1.1189240426405969E-3</v>
      </c>
      <c r="P86" s="194">
        <f>入力_北海道投入係数表!P86</f>
        <v>1.5404332152755419E-3</v>
      </c>
      <c r="Q86" s="194">
        <f>入力_北海道投入係数表!Q86</f>
        <v>1.3568639048107784E-3</v>
      </c>
      <c r="R86" s="194">
        <f>入力_北海道投入係数表!R86</f>
        <v>2.0300446609825416E-3</v>
      </c>
      <c r="S86" s="194">
        <f>入力_北海道投入係数表!S86</f>
        <v>2.0860696901800202E-3</v>
      </c>
      <c r="T86" s="194">
        <f>入力_北海道投入係数表!T86</f>
        <v>9.3543066735593137E-4</v>
      </c>
      <c r="U86" s="194">
        <f>入力_北海道投入係数表!U86</f>
        <v>4.1722296395193589E-3</v>
      </c>
      <c r="V86" s="194">
        <f>入力_北海道投入係数表!V86</f>
        <v>1.5361092176020602E-3</v>
      </c>
      <c r="W86" s="194">
        <f>入力_北海道投入係数表!W86</f>
        <v>1.3537227375282025E-3</v>
      </c>
      <c r="X86" s="194">
        <f>入力_北海道投入係数表!X86</f>
        <v>1.5731826771809359E-3</v>
      </c>
      <c r="Y86" s="194">
        <f>入力_北海道投入係数表!Y86</f>
        <v>2.9129813039563581E-4</v>
      </c>
      <c r="Z86" s="194">
        <f>入力_北海道投入係数表!Z86</f>
        <v>1.0442773600668337E-3</v>
      </c>
      <c r="AA86" s="194">
        <f>入力_北海道投入係数表!AA86</f>
        <v>1.3547142583675692E-3</v>
      </c>
      <c r="AB86" s="194">
        <f>入力_北海道投入係数表!AB86</f>
        <v>2.9883492207595703E-3</v>
      </c>
      <c r="AC86" s="194">
        <f>入力_北海道投入係数表!AC86</f>
        <v>2.7448258455325591E-3</v>
      </c>
      <c r="AD86" s="194">
        <f>入力_北海道投入係数表!AD86</f>
        <v>1.6664405991435269E-4</v>
      </c>
      <c r="AE86" s="194">
        <f>入力_北海道投入係数表!AE86</f>
        <v>1.2122547939166851E-3</v>
      </c>
      <c r="AF86" s="194">
        <f>入力_北海道投入係数表!AF86</f>
        <v>2.9290518550661748E-3</v>
      </c>
      <c r="AG86" s="194">
        <f>入力_北海道投入係数表!AG86</f>
        <v>9.0929756762900662E-4</v>
      </c>
      <c r="AH86" s="194">
        <f>入力_北海道投入係数表!AH86</f>
        <v>1.6820857863751051E-3</v>
      </c>
      <c r="AI86" s="194">
        <f>入力_北海道投入係数表!AI86</f>
        <v>1.911373772436672E-3</v>
      </c>
      <c r="AJ86" s="194">
        <f>入力_北海道投入係数表!AJ86</f>
        <v>2.7504911591355601E-3</v>
      </c>
      <c r="AK86" s="194">
        <f>入力_北海道投入係数表!AK86</f>
        <v>2.0795660036166366E-3</v>
      </c>
      <c r="AL86" s="194">
        <f>入力_北海道投入係数表!AL86</f>
        <v>7.13918556171112E-4</v>
      </c>
      <c r="AM86" s="194">
        <f>入力_北海道投入係数表!AM86</f>
        <v>3.893070334804049E-4</v>
      </c>
      <c r="AN86" s="194">
        <f>入力_北海道投入係数表!AN86</f>
        <v>2.3602617744877159E-3</v>
      </c>
      <c r="AO86" s="194">
        <f>入力_北海道投入係数表!AO86</f>
        <v>1.7355702905967692E-3</v>
      </c>
      <c r="AP86" s="194">
        <f>入力_北海道投入係数表!AP86</f>
        <v>2.4015369836695487E-3</v>
      </c>
      <c r="AQ86" s="194">
        <f>入力_北海道投入係数表!AQ86</f>
        <v>2.582866982350409E-3</v>
      </c>
      <c r="AR86" s="194">
        <f>入力_北海道投入係数表!AR86</f>
        <v>1.9066650777791018E-3</v>
      </c>
      <c r="AS86" s="194">
        <f>入力_北海道投入係数表!AS86</f>
        <v>1.5660550187631119E-3</v>
      </c>
      <c r="AT86" s="194">
        <f>入力_北海道投入係数表!AT86</f>
        <v>2.5041453757910052E-3</v>
      </c>
      <c r="AU86" s="194">
        <f>入力_北海道投入係数表!AU86</f>
        <v>5.5164197658758938E-3</v>
      </c>
      <c r="AV86" s="194">
        <f>入力_北海道投入係数表!AV86</f>
        <v>3.4478355254756736E-3</v>
      </c>
      <c r="AW86" s="194">
        <f>入力_北海道投入係数表!AW86</f>
        <v>3.0882874611355715E-3</v>
      </c>
      <c r="AX86" s="194">
        <f>入力_北海道投入係数表!AX86</f>
        <v>6.1094277338457365E-3</v>
      </c>
      <c r="AY86" s="194">
        <f>入力_北海道投入係数表!AY86</f>
        <v>5.1133586494717448E-3</v>
      </c>
      <c r="AZ86" s="194">
        <f>入力_北海道投入係数表!AZ86</f>
        <v>6.8775790921595599E-4</v>
      </c>
      <c r="BA86" s="194">
        <f>入力_北海道投入係数表!BA86</f>
        <v>1.3199817933545745E-2</v>
      </c>
      <c r="BB86" s="194">
        <f>入力_北海道投入係数表!BB86</f>
        <v>7.2951739618406283E-3</v>
      </c>
      <c r="BC86" s="194">
        <f>入力_北海道投入係数表!BC86</f>
        <v>7.3037257568780321E-3</v>
      </c>
      <c r="BD86" s="194">
        <f>入力_北海道投入係数表!BD86</f>
        <v>1.9624945486262538E-2</v>
      </c>
      <c r="BE86" s="194">
        <f>入力_北海道投入係数表!BE86</f>
        <v>8.5456805469235546E-4</v>
      </c>
      <c r="BF86" s="194">
        <f>入力_北海道投入係数表!BF86</f>
        <v>1.4554536837802264E-3</v>
      </c>
      <c r="BG86" s="194">
        <f>入力_北海道投入係数表!BG86</f>
        <v>1.0339297771775828E-3</v>
      </c>
      <c r="BH86" s="194">
        <f>入力_北海道投入係数表!BH86</f>
        <v>1.6074990800457071E-3</v>
      </c>
      <c r="BI86" s="194">
        <f>入力_北海道投入係数表!BI86</f>
        <v>2.4141879971524964E-3</v>
      </c>
      <c r="BJ86" s="194">
        <f>入力_北海道投入係数表!BJ86</f>
        <v>5.45866426485439E-5</v>
      </c>
      <c r="BK86" s="194">
        <f>入力_北海道投入係数表!BK86</f>
        <v>6.9517454951085827E-4</v>
      </c>
      <c r="BL86" s="194">
        <f>入力_北海道投入係数表!BL86</f>
        <v>4.6690489845737564E-4</v>
      </c>
      <c r="BM86" s="194">
        <f>入力_北海道投入係数表!BM86</f>
        <v>9.0967648363648773E-4</v>
      </c>
      <c r="BN86" s="194">
        <f>入力_北海道投入係数表!BN86</f>
        <v>1.2940439561952353E-3</v>
      </c>
      <c r="BO86" s="194">
        <f>入力_北海道投入係数表!BO86</f>
        <v>7.2887170437309096E-3</v>
      </c>
      <c r="BP86" s="194">
        <f>入力_北海道投入係数表!BP86</f>
        <v>3.0352556619192153E-3</v>
      </c>
      <c r="BQ86" s="194">
        <f>入力_北海道投入係数表!BQ86</f>
        <v>3.6683540743865567E-2</v>
      </c>
      <c r="BR86" s="194">
        <f>入力_北海道投入係数表!BR86</f>
        <v>1.1771725283408318E-3</v>
      </c>
      <c r="BS86" s="194">
        <f>入力_北海道投入係数表!BS86</f>
        <v>1.2031450875135512E-2</v>
      </c>
      <c r="BT86" s="194">
        <f>入力_北海道投入係数表!BT86</f>
        <v>2.759547948689996E-2</v>
      </c>
      <c r="BU86" s="194">
        <f>入力_北海道投入係数表!BU86</f>
        <v>6.5089571903329205E-3</v>
      </c>
      <c r="BV86" s="194">
        <f>入力_北海道投入係数表!BV86</f>
        <v>1.397691732860978E-3</v>
      </c>
      <c r="BW86" s="194">
        <f>入力_北海道投入係数表!BW86</f>
        <v>0</v>
      </c>
      <c r="BX86" s="194">
        <f>入力_北海道投入係数表!BX86</f>
        <v>5.4521609713687868E-4</v>
      </c>
      <c r="BY86" s="194">
        <f>入力_北海道投入係数表!BY86</f>
        <v>3.2976240657160189E-3</v>
      </c>
      <c r="BZ86" s="194">
        <f>入力_北海道投入係数表!BZ86</f>
        <v>1.6195619952425367E-3</v>
      </c>
      <c r="CA86" s="194">
        <f>入力_北海道投入係数表!CA86</f>
        <v>3.957631712736046E-3</v>
      </c>
      <c r="CB86" s="194">
        <f>入力_北海道投入係数表!CB86</f>
        <v>2.2053276072195463E-3</v>
      </c>
      <c r="CC86" s="194">
        <f>入力_北海道投入係数表!CC86</f>
        <v>3.017738217213115E-3</v>
      </c>
      <c r="CD86" s="194">
        <f>入力_北海道投入係数表!CD86</f>
        <v>4.931322201866214E-3</v>
      </c>
      <c r="CE86" s="194">
        <f>入力_北海道投入係数表!CE86</f>
        <v>2.8498616172964678E-3</v>
      </c>
      <c r="CF86" s="194">
        <f>入力_北海道投入係数表!CF86</f>
        <v>1.3877277045107893E-2</v>
      </c>
      <c r="CG86" s="194">
        <f>入力_北海道投入係数表!CG86</f>
        <v>2.4024777360747954E-3</v>
      </c>
      <c r="CH86" s="194">
        <f>入力_北海道投入係数表!CH86</f>
        <v>1.2431601336548056E-2</v>
      </c>
      <c r="CI86" s="194">
        <f>入力_北海道投入係数表!CI86</f>
        <v>5.6214865708931916E-2</v>
      </c>
      <c r="CJ86" s="194">
        <f>入力_北海道投入係数表!CJ86</f>
        <v>1.2424616337889738E-2</v>
      </c>
      <c r="CK86" s="194">
        <f>入力_北海道投入係数表!CK86</f>
        <v>4.0819402995621278E-3</v>
      </c>
      <c r="CL86" s="194">
        <f>入力_北海道投入係数表!CL86</f>
        <v>1.1018213160631435E-3</v>
      </c>
      <c r="CM86" s="194">
        <f>入力_北海道投入係数表!CM86</f>
        <v>9.0503649244912145E-3</v>
      </c>
      <c r="CN86" s="194">
        <f>入力_北海道投入係数表!CN86</f>
        <v>5.5908857321146713E-3</v>
      </c>
      <c r="CO86" s="194">
        <f>入力_北海道投入係数表!CO86</f>
        <v>3.5074968795917399E-3</v>
      </c>
      <c r="CP86" s="194">
        <f>入力_北海道投入係数表!CP86</f>
        <v>1.1341222879684419E-2</v>
      </c>
      <c r="CQ86" s="194">
        <f>入力_北海道投入係数表!CQ86</f>
        <v>4.9679946498519154E-4</v>
      </c>
      <c r="CR86" s="194">
        <f>入力_北海道投入係数表!CR86</f>
        <v>8.834338582123796E-3</v>
      </c>
      <c r="CS86" s="194">
        <f>入力_北海道投入係数表!CS86</f>
        <v>3.7526147106087676E-3</v>
      </c>
      <c r="CT86" s="194">
        <f>入力_北海道投入係数表!CT86</f>
        <v>3.8784635187317932E-3</v>
      </c>
      <c r="CU86" s="194">
        <f>入力_北海道投入係数表!CU86</f>
        <v>7.1438434982738785E-4</v>
      </c>
      <c r="CV86" s="194">
        <f>入力_北海道投入係数表!CV86</f>
        <v>8.2566224199640305E-3</v>
      </c>
      <c r="CW86" s="194">
        <f>入力_北海道投入係数表!CW86</f>
        <v>3.0584480251342758E-3</v>
      </c>
      <c r="CX86" s="194">
        <f>入力_北海道投入係数表!CX86</f>
        <v>1.5894689966359592E-3</v>
      </c>
      <c r="CY86" s="194">
        <f>入力_北海道投入係数表!CY86</f>
        <v>2.2600772857801256E-4</v>
      </c>
      <c r="CZ86" s="194">
        <f>入力_北海道投入係数表!CZ86</f>
        <v>4.9709925495075476E-3</v>
      </c>
      <c r="DA86" s="194">
        <f>入力_北海道投入係数表!DA86</f>
        <v>2.531979307774131E-3</v>
      </c>
      <c r="DB86" s="194">
        <f>入力_北海道投入係数表!DB86</f>
        <v>0</v>
      </c>
      <c r="DC86" s="194">
        <f>入力_北海道投入係数表!DC86</f>
        <v>3.1209560782522647E-3</v>
      </c>
      <c r="DD86" s="194" t="str">
        <f>入力_北海道投入係数表!DD86</f>
        <v>-</v>
      </c>
      <c r="DE86" s="194" t="str">
        <f>入力_北海道投入係数表!DE86</f>
        <v>-</v>
      </c>
      <c r="DF86" s="194" t="str">
        <f>入力_北海道投入係数表!DF86</f>
        <v>-</v>
      </c>
      <c r="DG86" s="194" t="str">
        <f>入力_北海道投入係数表!DG86</f>
        <v>-</v>
      </c>
      <c r="DH86" s="194" t="str">
        <f>入力_北海道投入係数表!DH86</f>
        <v>-</v>
      </c>
      <c r="DI86" s="194" t="str">
        <f>入力_北海道投入係数表!DI86</f>
        <v>-</v>
      </c>
      <c r="DJ86" s="194" t="str">
        <f>入力_北海道投入係数表!DJ86</f>
        <v>-</v>
      </c>
      <c r="DK86" s="194" t="str">
        <f>入力_北海道投入係数表!DK86</f>
        <v>-</v>
      </c>
      <c r="DL86" s="194" t="str">
        <f>入力_北海道投入係数表!DL86</f>
        <v>-</v>
      </c>
      <c r="DM86" s="194" t="str">
        <f>入力_北海道投入係数表!DM86</f>
        <v>-</v>
      </c>
      <c r="DN86" s="194" t="str">
        <f>入力_北海道投入係数表!DN86</f>
        <v>-</v>
      </c>
      <c r="DO86" s="194" t="str">
        <f>入力_北海道投入係数表!DO86</f>
        <v>-</v>
      </c>
      <c r="DP86" s="194" t="str">
        <f>入力_北海道投入係数表!DP86</f>
        <v>-</v>
      </c>
      <c r="DQ86" s="194" t="str">
        <f>入力_北海道投入係数表!DQ86</f>
        <v>-</v>
      </c>
      <c r="DR86" s="194" t="str">
        <f>入力_北海道投入係数表!DR86</f>
        <v>-</v>
      </c>
      <c r="DS86" s="194" t="str">
        <f>入力_北海道投入係数表!DS86</f>
        <v>-</v>
      </c>
      <c r="DT86" s="242">
        <f>入力_北海道投入係数表!DT86</f>
        <v>5.1229735476961032E-3</v>
      </c>
      <c r="DU86"/>
      <c r="DV86"/>
    </row>
    <row r="87" spans="2:126" s="22" customFormat="1" x14ac:dyDescent="0.25">
      <c r="B87" s="53">
        <v>84</v>
      </c>
      <c r="C87" s="360" t="str">
        <v>インターネット附随サービス</v>
      </c>
      <c r="D87" s="193">
        <f>入力_北海道投入係数表!D87</f>
        <v>1.4675452370819331E-5</v>
      </c>
      <c r="E87" s="194">
        <f>入力_北海道投入係数表!E87</f>
        <v>2.5352237651875749E-5</v>
      </c>
      <c r="F87" s="194">
        <f>入力_北海道投入係数表!F87</f>
        <v>1.1053286049831898E-5</v>
      </c>
      <c r="G87" s="194">
        <f>入力_北海道投入係数表!G87</f>
        <v>5.7197112689751419E-5</v>
      </c>
      <c r="H87" s="194">
        <f>入力_北海道投入係数表!H87</f>
        <v>1.0780276406287058E-5</v>
      </c>
      <c r="I87" s="194">
        <f>入力_北海道投入係数表!I87</f>
        <v>7.4261102034754194E-5</v>
      </c>
      <c r="J87" s="194">
        <f>入力_北海道投入係数表!J87</f>
        <v>1.240294694019299E-4</v>
      </c>
      <c r="K87" s="194">
        <f>入力_北海道投入係数表!K87</f>
        <v>3.6706976364785776E-4</v>
      </c>
      <c r="L87" s="194">
        <f>入力_北海道投入係数表!L87</f>
        <v>3.9280900310259293E-4</v>
      </c>
      <c r="M87" s="194">
        <f>入力_北海道投入係数表!M87</f>
        <v>6.2523880648858942E-5</v>
      </c>
      <c r="N87" s="194">
        <f>入力_北海道投入係数表!N87</f>
        <v>6.6569524471696859E-5</v>
      </c>
      <c r="O87" s="194">
        <f>入力_北海道投入係数表!O87</f>
        <v>2.9411717692267116E-4</v>
      </c>
      <c r="P87" s="194">
        <f>入力_北海道投入係数表!P87</f>
        <v>8.8385512351875351E-5</v>
      </c>
      <c r="Q87" s="194">
        <f>入力_北海道投入係数表!Q87</f>
        <v>9.5676300980247192E-5</v>
      </c>
      <c r="R87" s="194">
        <f>入力_北海道投入係数表!R87</f>
        <v>0</v>
      </c>
      <c r="S87" s="194">
        <f>入力_北海道投入係数表!S87</f>
        <v>2.3178552113111334E-4</v>
      </c>
      <c r="T87" s="194">
        <f>入力_北海道投入係数表!T87</f>
        <v>1.148774503770442E-4</v>
      </c>
      <c r="U87" s="194">
        <f>入力_北海道投入係数表!U87</f>
        <v>2.2251891410769915E-4</v>
      </c>
      <c r="V87" s="194">
        <f>入力_北海道投入係数表!V87</f>
        <v>2.0355222297962583E-4</v>
      </c>
      <c r="W87" s="194">
        <f>入力_北海道投入係数表!W87</f>
        <v>8.3563131946185341E-5</v>
      </c>
      <c r="X87" s="194">
        <f>入力_北海道投入係数表!X87</f>
        <v>6.925961471865755E-5</v>
      </c>
      <c r="Y87" s="194">
        <f>入力_北海道投入係数表!Y87</f>
        <v>7.9444944653355221E-5</v>
      </c>
      <c r="Z87" s="194">
        <f>入力_北海道投入係数表!Z87</f>
        <v>1.6708437761069341E-4</v>
      </c>
      <c r="AA87" s="194">
        <f>入力_北海道投入係数表!AA87</f>
        <v>5.8900619929024756E-5</v>
      </c>
      <c r="AB87" s="194">
        <f>入力_北海道投入係数表!AB87</f>
        <v>1.3996065970646088E-3</v>
      </c>
      <c r="AC87" s="194">
        <f>入力_北海道投入係数表!AC87</f>
        <v>6.309944472488642E-4</v>
      </c>
      <c r="AD87" s="194">
        <f>入力_北海道投入係数表!AD87</f>
        <v>1.2013874086848683E-4</v>
      </c>
      <c r="AE87" s="194">
        <f>入力_北海道投入係数表!AE87</f>
        <v>1.9285871721401806E-4</v>
      </c>
      <c r="AF87" s="194">
        <f>入力_北海道投入係数表!AF87</f>
        <v>3.254502061184639E-4</v>
      </c>
      <c r="AG87" s="194">
        <f>入力_北海道投入係数表!AG87</f>
        <v>2.2732439190725165E-4</v>
      </c>
      <c r="AH87" s="194">
        <f>入力_北海道投入係数表!AH87</f>
        <v>1.1213905242500701E-3</v>
      </c>
      <c r="AI87" s="194">
        <f>入力_北海道投入係数表!AI87</f>
        <v>2.7096103287416423E-4</v>
      </c>
      <c r="AJ87" s="194">
        <f>入力_北海道投入係数表!AJ87</f>
        <v>3.9292730844793711E-4</v>
      </c>
      <c r="AK87" s="194">
        <f>入力_北海道投入係数表!AK87</f>
        <v>9.0415913200723327E-5</v>
      </c>
      <c r="AL87" s="194">
        <f>入力_北海道投入係数表!AL87</f>
        <v>3.7123764920897825E-5</v>
      </c>
      <c r="AM87" s="194">
        <f>入力_北海道投入係数表!AM87</f>
        <v>5.2718660783804829E-5</v>
      </c>
      <c r="AN87" s="194">
        <f>入力_北海道投入係数表!AN87</f>
        <v>1.6092693916961701E-4</v>
      </c>
      <c r="AO87" s="194">
        <f>入力_北海道投入係数表!AO87</f>
        <v>8.900360464598816E-5</v>
      </c>
      <c r="AP87" s="194">
        <f>入力_北海道投入係数表!AP87</f>
        <v>1.6010246557796989E-4</v>
      </c>
      <c r="AQ87" s="194">
        <f>入力_北海道投入係数表!AQ87</f>
        <v>7.1746305065289138E-5</v>
      </c>
      <c r="AR87" s="194">
        <f>入力_北海道投入係数表!AR87</f>
        <v>4.2166631527807059E-4</v>
      </c>
      <c r="AS87" s="194">
        <f>入力_北海道投入係数表!AS87</f>
        <v>1.6251514345654936E-4</v>
      </c>
      <c r="AT87" s="194">
        <f>入力_北海道投入係数表!AT87</f>
        <v>3.7223782613109537E-4</v>
      </c>
      <c r="AU87" s="194">
        <f>入力_北海道投入係数表!AU87</f>
        <v>1.6834144825442869E-4</v>
      </c>
      <c r="AV87" s="194">
        <f>入力_北海道投入係数表!AV87</f>
        <v>6.3848806027327291E-4</v>
      </c>
      <c r="AW87" s="194">
        <f>入力_北海道投入係数表!AW87</f>
        <v>6.6773782943471824E-4</v>
      </c>
      <c r="AX87" s="194">
        <f>入力_北海道投入係数表!AX87</f>
        <v>5.7891754736038236E-4</v>
      </c>
      <c r="AY87" s="194">
        <f>入力_北海道投入係数表!AY87</f>
        <v>2.443884648644584E-4</v>
      </c>
      <c r="AZ87" s="194">
        <f>入力_北海道投入係数表!AZ87</f>
        <v>0</v>
      </c>
      <c r="BA87" s="194">
        <f>入力_北海道投入係数表!BA87</f>
        <v>9.1033227127901685E-4</v>
      </c>
      <c r="BB87" s="194">
        <f>入力_北海道投入係数表!BB87</f>
        <v>0</v>
      </c>
      <c r="BC87" s="194">
        <f>入力_北海道投入係数表!BC87</f>
        <v>3.4912237488889126E-3</v>
      </c>
      <c r="BD87" s="194">
        <f>入力_北海道投入係数表!BD87</f>
        <v>0</v>
      </c>
      <c r="BE87" s="194">
        <f>入力_北海道投入係数表!BE87</f>
        <v>1.1653200745804848E-4</v>
      </c>
      <c r="BF87" s="194">
        <f>入力_北海道投入係数表!BF87</f>
        <v>1.4824065297761567E-4</v>
      </c>
      <c r="BG87" s="194">
        <f>入力_北海道投入係数表!BG87</f>
        <v>1.1183322079675894E-3</v>
      </c>
      <c r="BH87" s="194">
        <f>入力_北海道投入係数表!BH87</f>
        <v>1.9367458795731413E-5</v>
      </c>
      <c r="BI87" s="194">
        <f>入力_北海道投入係数表!BI87</f>
        <v>5.2616917886656972E-4</v>
      </c>
      <c r="BJ87" s="194">
        <f>入力_北海道投入係数表!BJ87</f>
        <v>2.729332132427195E-5</v>
      </c>
      <c r="BK87" s="194">
        <f>入力_北海道投入係数表!BK87</f>
        <v>6.7570508107315708E-5</v>
      </c>
      <c r="BL87" s="194">
        <f>入力_北海道投入係数表!BL87</f>
        <v>2.2793782444375819E-4</v>
      </c>
      <c r="BM87" s="194">
        <f>入力_北海道投入係数表!BM87</f>
        <v>9.597993379517455E-6</v>
      </c>
      <c r="BN87" s="194">
        <f>入力_北海道投入係数表!BN87</f>
        <v>1.0324818799430071E-5</v>
      </c>
      <c r="BO87" s="194">
        <f>入力_北海道投入係数表!BO87</f>
        <v>1.3928371954387368E-5</v>
      </c>
      <c r="BP87" s="194">
        <f>入力_北海道投入係数表!BP87</f>
        <v>3.6865453383634198E-5</v>
      </c>
      <c r="BQ87" s="194">
        <f>入力_北海道投入係数表!BQ87</f>
        <v>1.7137734655136048E-4</v>
      </c>
      <c r="BR87" s="194">
        <f>入力_北海道投入係数表!BR87</f>
        <v>1.8813259585355758E-4</v>
      </c>
      <c r="BS87" s="194">
        <f>入力_北海道投入係数表!BS87</f>
        <v>3.0263339956125681E-3</v>
      </c>
      <c r="BT87" s="194">
        <f>入力_北海道投入係数表!BT87</f>
        <v>1.7193315787014686E-3</v>
      </c>
      <c r="BU87" s="194">
        <f>入力_北海道投入係数表!BU87</f>
        <v>1.3328176858352068E-4</v>
      </c>
      <c r="BV87" s="194">
        <f>入力_北海道投入係数表!BV87</f>
        <v>1.1090594938260377E-3</v>
      </c>
      <c r="BW87" s="194">
        <f>入力_北海道投入係数表!BW87</f>
        <v>0</v>
      </c>
      <c r="BX87" s="194">
        <f>入力_北海道投入係数表!BX87</f>
        <v>3.1681475914710521E-4</v>
      </c>
      <c r="BY87" s="194">
        <f>入力_北海道投入係数表!BY87</f>
        <v>6.849702365653305E-4</v>
      </c>
      <c r="BZ87" s="194">
        <f>入力_北海道投入係数表!BZ87</f>
        <v>2.7836221793231097E-4</v>
      </c>
      <c r="CA87" s="194">
        <f>入力_北海道投入係数表!CA87</f>
        <v>1.8538232295285952E-4</v>
      </c>
      <c r="CB87" s="194">
        <f>入力_北海道投入係数表!CB87</f>
        <v>8.1248911844930647E-4</v>
      </c>
      <c r="CC87" s="194">
        <f>入力_北海道投入係数表!CC87</f>
        <v>5.6832735655737703E-4</v>
      </c>
      <c r="CD87" s="194">
        <f>入力_北海道投入係数表!CD87</f>
        <v>6.0751611341566445E-4</v>
      </c>
      <c r="CE87" s="194">
        <f>入力_北海道投入係数表!CE87</f>
        <v>6.1655659989587048E-4</v>
      </c>
      <c r="CF87" s="194">
        <f>入力_北海道投入係数表!CF87</f>
        <v>8.5028662525358772E-3</v>
      </c>
      <c r="CG87" s="194">
        <f>入力_北海道投入係数表!CG87</f>
        <v>1.4086817247667474E-3</v>
      </c>
      <c r="CH87" s="194">
        <f>入力_北海道投入係数表!CH87</f>
        <v>6.4235266546173756E-3</v>
      </c>
      <c r="CI87" s="194">
        <f>入力_北海道投入係数表!CI87</f>
        <v>6.726565127564503E-2</v>
      </c>
      <c r="CJ87" s="194">
        <f>入力_北海道投入係数表!CJ87</f>
        <v>2.179382401487108E-3</v>
      </c>
      <c r="CK87" s="194">
        <f>入力_北海道投入係数表!CK87</f>
        <v>5.1583665643629886E-4</v>
      </c>
      <c r="CL87" s="194">
        <f>入力_北海道投入係数表!CL87</f>
        <v>5.7533526848617351E-5</v>
      </c>
      <c r="CM87" s="194">
        <f>入力_北海道投入係数表!CM87</f>
        <v>3.3255934105741995E-4</v>
      </c>
      <c r="CN87" s="194">
        <f>入力_北海道投入係数表!CN87</f>
        <v>2.6612340784788754E-5</v>
      </c>
      <c r="CO87" s="194">
        <f>入力_北海道投入係数表!CO87</f>
        <v>2.6859210339216029E-4</v>
      </c>
      <c r="CP87" s="194">
        <f>入力_北海道投入係数表!CP87</f>
        <v>4.9309664694280081E-4</v>
      </c>
      <c r="CQ87" s="194">
        <f>入力_北海道投入係数表!CQ87</f>
        <v>3.8215343460399348E-5</v>
      </c>
      <c r="CR87" s="194">
        <f>入力_北海道投入係数表!CR87</f>
        <v>3.7619317312740546E-4</v>
      </c>
      <c r="CS87" s="194">
        <f>入力_北海道投入係数表!CS87</f>
        <v>1.1670811300936358E-4</v>
      </c>
      <c r="CT87" s="194">
        <f>入力_北海道投入係数表!CT87</f>
        <v>2.404139285956236E-2</v>
      </c>
      <c r="CU87" s="194">
        <f>入力_北海道投入係数表!CU87</f>
        <v>1.2943613348676639E-3</v>
      </c>
      <c r="CV87" s="194">
        <f>入力_北海道投入係数表!CV87</f>
        <v>2.835915166058306E-3</v>
      </c>
      <c r="CW87" s="194">
        <f>入力_北海道投入係数表!CW87</f>
        <v>1.9167385443620802E-4</v>
      </c>
      <c r="CX87" s="194">
        <f>入力_北海道投入係数表!CX87</f>
        <v>1.0998857191911279E-4</v>
      </c>
      <c r="CY87" s="194">
        <f>入力_北海道投入係数表!CY87</f>
        <v>2.0385010812918778E-4</v>
      </c>
      <c r="CZ87" s="194">
        <f>入力_北海道投入係数表!CZ87</f>
        <v>3.8376782046861647E-4</v>
      </c>
      <c r="DA87" s="194">
        <f>入力_北海道投入係数表!DA87</f>
        <v>1.0000636404134808E-4</v>
      </c>
      <c r="DB87" s="194">
        <f>入力_北海道投入係数表!DB87</f>
        <v>0</v>
      </c>
      <c r="DC87" s="194">
        <f>入力_北海道投入係数表!DC87</f>
        <v>1.6746593590621908E-3</v>
      </c>
      <c r="DD87" s="194" t="str">
        <f>入力_北海道投入係数表!DD87</f>
        <v>-</v>
      </c>
      <c r="DE87" s="194" t="str">
        <f>入力_北海道投入係数表!DE87</f>
        <v>-</v>
      </c>
      <c r="DF87" s="194" t="str">
        <f>入力_北海道投入係数表!DF87</f>
        <v>-</v>
      </c>
      <c r="DG87" s="194" t="str">
        <f>入力_北海道投入係数表!DG87</f>
        <v>-</v>
      </c>
      <c r="DH87" s="194" t="str">
        <f>入力_北海道投入係数表!DH87</f>
        <v>-</v>
      </c>
      <c r="DI87" s="194" t="str">
        <f>入力_北海道投入係数表!DI87</f>
        <v>-</v>
      </c>
      <c r="DJ87" s="194" t="str">
        <f>入力_北海道投入係数表!DJ87</f>
        <v>-</v>
      </c>
      <c r="DK87" s="194" t="str">
        <f>入力_北海道投入係数表!DK87</f>
        <v>-</v>
      </c>
      <c r="DL87" s="194" t="str">
        <f>入力_北海道投入係数表!DL87</f>
        <v>-</v>
      </c>
      <c r="DM87" s="194" t="str">
        <f>入力_北海道投入係数表!DM87</f>
        <v>-</v>
      </c>
      <c r="DN87" s="194" t="str">
        <f>入力_北海道投入係数表!DN87</f>
        <v>-</v>
      </c>
      <c r="DO87" s="194" t="str">
        <f>入力_北海道投入係数表!DO87</f>
        <v>-</v>
      </c>
      <c r="DP87" s="194" t="str">
        <f>入力_北海道投入係数表!DP87</f>
        <v>-</v>
      </c>
      <c r="DQ87" s="194" t="str">
        <f>入力_北海道投入係数表!DQ87</f>
        <v>-</v>
      </c>
      <c r="DR87" s="194" t="str">
        <f>入力_北海道投入係数表!DR87</f>
        <v>-</v>
      </c>
      <c r="DS87" s="194" t="str">
        <f>入力_北海道投入係数表!DS87</f>
        <v>-</v>
      </c>
      <c r="DT87" s="242">
        <f>入力_北海道投入係数表!DT87</f>
        <v>1.0512795415829265E-3</v>
      </c>
      <c r="DU87"/>
      <c r="DV87"/>
    </row>
    <row r="88" spans="2:126" s="22" customFormat="1" x14ac:dyDescent="0.25">
      <c r="B88" s="53">
        <v>85</v>
      </c>
      <c r="C88" s="360" t="str">
        <v>映像・音声・文字情報制作</v>
      </c>
      <c r="D88" s="193">
        <f>入力_北海道投入係数表!D88</f>
        <v>3.7107929566214593E-4</v>
      </c>
      <c r="E88" s="194">
        <f>入力_北海道投入係数表!E88</f>
        <v>2.8521267358360216E-4</v>
      </c>
      <c r="F88" s="194">
        <f>入力_北海道投入係数表!F88</f>
        <v>4.2186708423525075E-4</v>
      </c>
      <c r="G88" s="194">
        <f>入力_北海道投入係数表!G88</f>
        <v>4.118192113662102E-3</v>
      </c>
      <c r="H88" s="194">
        <f>入力_北海道投入係数表!H88</f>
        <v>9.3788404734697394E-4</v>
      </c>
      <c r="I88" s="194">
        <f>入力_北海道投入係数表!I88</f>
        <v>2.2525867617208773E-3</v>
      </c>
      <c r="J88" s="194">
        <f>入力_北海道投入係数表!J88</f>
        <v>3.4232133554932651E-3</v>
      </c>
      <c r="K88" s="194">
        <f>入力_北海道投入係数表!K88</f>
        <v>6.9335399800150908E-4</v>
      </c>
      <c r="L88" s="194">
        <f>入力_北海道投入係数表!L88</f>
        <v>1.2342577305609393E-3</v>
      </c>
      <c r="M88" s="194">
        <f>入力_北海道投入係数表!M88</f>
        <v>2.7006842891382126E-3</v>
      </c>
      <c r="N88" s="194">
        <f>入力_北海道投入係数表!N88</f>
        <v>2.8846793937735307E-4</v>
      </c>
      <c r="O88" s="194">
        <f>入力_北海道投入係数表!O88</f>
        <v>2.458435967973197E-3</v>
      </c>
      <c r="P88" s="194">
        <f>入力_北海道投入係数表!P88</f>
        <v>1.4394212011591128E-3</v>
      </c>
      <c r="Q88" s="194">
        <f>入力_北海道投入係数表!Q88</f>
        <v>1.6438928077515198E-3</v>
      </c>
      <c r="R88" s="194">
        <f>入力_北海道投入係数表!R88</f>
        <v>8.1201786439301664E-4</v>
      </c>
      <c r="S88" s="194">
        <f>入力_北海道投入係数表!S88</f>
        <v>3.0132117747044733E-3</v>
      </c>
      <c r="T88" s="194">
        <f>入力_北海道投入係数表!T88</f>
        <v>1.9283000599003848E-3</v>
      </c>
      <c r="U88" s="194">
        <f>入力_北海道投入係数表!U88</f>
        <v>3.2821539830885627E-3</v>
      </c>
      <c r="V88" s="194">
        <f>入力_北海道投入係数表!V88</f>
        <v>7.0059834886010755E-4</v>
      </c>
      <c r="W88" s="194">
        <f>入力_北海道投入係数表!W88</f>
        <v>2.189354056990056E-3</v>
      </c>
      <c r="X88" s="194">
        <f>入力_北海道投入係数表!X88</f>
        <v>4.3633557272754258E-3</v>
      </c>
      <c r="Y88" s="194">
        <f>入力_北海道投入係数表!Y88</f>
        <v>9.3480218208781309E-3</v>
      </c>
      <c r="Z88" s="194">
        <f>入力_北海道投入係数表!Z88</f>
        <v>1.9632414369256473E-3</v>
      </c>
      <c r="AA88" s="194">
        <f>入力_北海道投入係数表!AA88</f>
        <v>3.2395340960963612E-4</v>
      </c>
      <c r="AB88" s="194">
        <f>入力_北海道投入係数表!AB88</f>
        <v>4.6527462551066729E-3</v>
      </c>
      <c r="AC88" s="194">
        <f>入力_北海道投入係数表!AC88</f>
        <v>1.9560827864714791E-3</v>
      </c>
      <c r="AD88" s="194">
        <f>入力_北海道投入係数表!AD88</f>
        <v>3.7436781831922024E-4</v>
      </c>
      <c r="AE88" s="194">
        <f>入力_北海道投入係数表!AE88</f>
        <v>1.4188891337888472E-3</v>
      </c>
      <c r="AF88" s="194">
        <f>入力_北海道投入係数表!AF88</f>
        <v>4.1223692775005424E-3</v>
      </c>
      <c r="AG88" s="194">
        <f>入力_北海道投入係数表!AG88</f>
        <v>3.4098658786087749E-3</v>
      </c>
      <c r="AH88" s="194">
        <f>入力_北海道投入係数表!AH88</f>
        <v>7.0086907765629384E-4</v>
      </c>
      <c r="AI88" s="194">
        <f>入力_北海道投入係数表!AI88</f>
        <v>1.2010164700368361E-3</v>
      </c>
      <c r="AJ88" s="194">
        <f>入力_北海道投入係数表!AJ88</f>
        <v>3.1434184675834969E-3</v>
      </c>
      <c r="AK88" s="194">
        <f>入力_北海道投入係数表!AK88</f>
        <v>1.4014466546112116E-3</v>
      </c>
      <c r="AL88" s="194">
        <f>入力_北海道投入係数表!AL88</f>
        <v>4.169284368039294E-4</v>
      </c>
      <c r="AM88" s="194">
        <f>入力_北海道投入係数表!AM88</f>
        <v>2.3115105112899039E-4</v>
      </c>
      <c r="AN88" s="194">
        <f>入力_北海道投入係数表!AN88</f>
        <v>4.2913850445231198E-4</v>
      </c>
      <c r="AO88" s="194">
        <f>入力_北海道投入係数表!AO88</f>
        <v>7.5653063949089941E-4</v>
      </c>
      <c r="AP88" s="194">
        <f>入力_北海道投入係数表!AP88</f>
        <v>6.4040986231187955E-4</v>
      </c>
      <c r="AQ88" s="194">
        <f>入力_北海道投入係数表!AQ88</f>
        <v>2.080642846893385E-3</v>
      </c>
      <c r="AR88" s="194">
        <f>入力_北海道投入係数表!AR88</f>
        <v>1.7966651694456921E-3</v>
      </c>
      <c r="AS88" s="194">
        <f>入力_北海道投入係数表!AS88</f>
        <v>2.4377271518482404E-3</v>
      </c>
      <c r="AT88" s="194">
        <f>入力_北海道投入係数表!AT88</f>
        <v>1.9627085377821392E-3</v>
      </c>
      <c r="AU88" s="194">
        <f>入力_北海道投入係数表!AU88</f>
        <v>1.8129079042784628E-3</v>
      </c>
      <c r="AV88" s="194">
        <f>入力_北海道投入係数表!AV88</f>
        <v>1.6600689567105094E-3</v>
      </c>
      <c r="AW88" s="194">
        <f>入力_北海道投入係数表!AW88</f>
        <v>2.3370824030215136E-3</v>
      </c>
      <c r="AX88" s="194">
        <f>入力_北海道投入係数表!AX88</f>
        <v>1.8599265883280369E-3</v>
      </c>
      <c r="AY88" s="194">
        <f>入力_北海道投入係数表!AY88</f>
        <v>2.6788735571681016E-3</v>
      </c>
      <c r="AZ88" s="194">
        <f>入力_北海道投入係数表!AZ88</f>
        <v>1.7193947730398899E-3</v>
      </c>
      <c r="BA88" s="194">
        <f>入力_北海道投入係数表!BA88</f>
        <v>1.3654984069185253E-3</v>
      </c>
      <c r="BB88" s="194">
        <f>入力_北海道投入係数表!BB88</f>
        <v>1.1223344556677891E-3</v>
      </c>
      <c r="BC88" s="194">
        <f>入力_北海道投入係数表!BC88</f>
        <v>1.6706469473210747E-3</v>
      </c>
      <c r="BD88" s="194">
        <f>入力_北海道投入係数表!BD88</f>
        <v>5.233318796336677E-3</v>
      </c>
      <c r="BE88" s="194">
        <f>入力_北海道投入係数表!BE88</f>
        <v>5.0497203231821008E-4</v>
      </c>
      <c r="BF88" s="194">
        <f>入力_北海道投入係数表!BF88</f>
        <v>4.9413550992538548E-4</v>
      </c>
      <c r="BG88" s="194">
        <f>入力_北海道投入係数表!BG88</f>
        <v>2.0889601620526672E-3</v>
      </c>
      <c r="BH88" s="194">
        <f>入力_北海道投入係数表!BH88</f>
        <v>3.4861425832316542E-3</v>
      </c>
      <c r="BI88" s="194">
        <f>入力_北海道投入係数表!BI88</f>
        <v>1.8570676901173047E-3</v>
      </c>
      <c r="BJ88" s="194">
        <f>入力_北海道投入係数表!BJ88</f>
        <v>1.9105324926990365E-3</v>
      </c>
      <c r="BK88" s="194">
        <f>入力_北海道投入係数表!BK88</f>
        <v>2.6008919307070164E-3</v>
      </c>
      <c r="BL88" s="194">
        <f>入力_北海道投入係数表!BL88</f>
        <v>2.4080528227526064E-3</v>
      </c>
      <c r="BM88" s="194">
        <f>入力_北海道投入係数表!BM88</f>
        <v>2.6767737091765347E-3</v>
      </c>
      <c r="BN88" s="194">
        <f>入力_北海道投入係数表!BN88</f>
        <v>2.7257521630495384E-3</v>
      </c>
      <c r="BO88" s="194">
        <f>入力_北海道投入係数表!BO88</f>
        <v>6.6159766783340001E-4</v>
      </c>
      <c r="BP88" s="194">
        <f>入力_北海道投入係数表!BP88</f>
        <v>3.6865453383634194E-4</v>
      </c>
      <c r="BQ88" s="194">
        <f>入力_北海道投入係数表!BQ88</f>
        <v>1.7621106658229628E-3</v>
      </c>
      <c r="BR88" s="194">
        <f>入力_北海道投入係数表!BR88</f>
        <v>2.881116325071625E-3</v>
      </c>
      <c r="BS88" s="194">
        <f>入力_北海道投入係数表!BS88</f>
        <v>3.1886125585875317E-3</v>
      </c>
      <c r="BT88" s="194">
        <f>入力_北海道投入係数表!BT88</f>
        <v>4.853789329969424E-3</v>
      </c>
      <c r="BU88" s="194">
        <f>入力_北海道投入係数表!BU88</f>
        <v>3.3954076783408388E-3</v>
      </c>
      <c r="BV88" s="194">
        <f>入力_北海道投入係数表!BV88</f>
        <v>1.19011375273311E-3</v>
      </c>
      <c r="BW88" s="194">
        <f>入力_北海道投入係数表!BW88</f>
        <v>0</v>
      </c>
      <c r="BX88" s="194">
        <f>入力_北海道投入係数表!BX88</f>
        <v>4.6711757511456904E-3</v>
      </c>
      <c r="BY88" s="194">
        <f>入力_北海道投入係数表!BY88</f>
        <v>3.4454131411475629E-3</v>
      </c>
      <c r="BZ88" s="194">
        <f>入力_北海道投入係数表!BZ88</f>
        <v>1.0953734030323405E-3</v>
      </c>
      <c r="CA88" s="194">
        <f>入力_北海道投入係数表!CA88</f>
        <v>1.7751761834273821E-3</v>
      </c>
      <c r="CB88" s="194">
        <f>入力_北海道投入係数表!CB88</f>
        <v>3.8883407811502527E-3</v>
      </c>
      <c r="CC88" s="194">
        <f>入力_北海道投入係数表!CC88</f>
        <v>5.4031121926229504E-3</v>
      </c>
      <c r="CD88" s="194">
        <f>入力_北海道投入係数表!CD88</f>
        <v>2.8951939779965257E-3</v>
      </c>
      <c r="CE88" s="194">
        <f>入力_北海道投入係数表!CE88</f>
        <v>7.467185487627764E-3</v>
      </c>
      <c r="CF88" s="194">
        <f>入力_北海道投入係数表!CF88</f>
        <v>1.4278822094566856E-2</v>
      </c>
      <c r="CG88" s="194">
        <f>入力_北海道投入係数表!CG88</f>
        <v>0.15953802958231622</v>
      </c>
      <c r="CH88" s="194">
        <f>入力_北海道投入係数表!CH88</f>
        <v>1.3102716061657334E-2</v>
      </c>
      <c r="CI88" s="194">
        <f>入力_北海道投入係数表!CI88</f>
        <v>2.4984384759525295E-3</v>
      </c>
      <c r="CJ88" s="194">
        <f>入力_北海道投入係数表!CJ88</f>
        <v>5.1552008717529609E-2</v>
      </c>
      <c r="CK88" s="194">
        <f>入力_北海道投入係数表!CK88</f>
        <v>6.3686591151948836E-3</v>
      </c>
      <c r="CL88" s="194">
        <f>入力_北海道投入係数表!CL88</f>
        <v>1.1996283117057931E-2</v>
      </c>
      <c r="CM88" s="194">
        <f>入力_北海道投入係数表!CM88</f>
        <v>1.5351176725596974E-2</v>
      </c>
      <c r="CN88" s="194">
        <f>入力_北海道投入係数表!CN88</f>
        <v>2.4584296883603126E-3</v>
      </c>
      <c r="CO88" s="194">
        <f>入力_北海道投入係数表!CO88</f>
        <v>1.8801447237451218E-3</v>
      </c>
      <c r="CP88" s="194">
        <f>入力_北海道投入係数表!CP88</f>
        <v>1.0584939678851902E-2</v>
      </c>
      <c r="CQ88" s="194">
        <f>入力_北海道投入係数表!CQ88</f>
        <v>2.7187487204684111E-3</v>
      </c>
      <c r="CR88" s="194">
        <f>入力_北海道投入係数表!CR88</f>
        <v>3.473379165512594E-2</v>
      </c>
      <c r="CS88" s="194">
        <f>入力_北海道投入係数表!CS88</f>
        <v>2.4897730775330896E-3</v>
      </c>
      <c r="CT88" s="194">
        <f>入力_北海道投入係数表!CT88</f>
        <v>0.16480929476322742</v>
      </c>
      <c r="CU88" s="194">
        <f>入力_北海道投入係数表!CU88</f>
        <v>6.4257767548906786E-4</v>
      </c>
      <c r="CV88" s="194">
        <f>入力_北海道投入係数表!CV88</f>
        <v>8.0038082772534071E-3</v>
      </c>
      <c r="CW88" s="194">
        <f>入力_北海道投入係数表!CW88</f>
        <v>6.550245634211283E-3</v>
      </c>
      <c r="CX88" s="194">
        <f>入力_北海道投入係数表!CX88</f>
        <v>2.1166093474190243E-3</v>
      </c>
      <c r="CY88" s="194">
        <f>入力_北海道投入係数表!CY88</f>
        <v>8.5439784450668278E-3</v>
      </c>
      <c r="CZ88" s="194">
        <f>入力_北海道投入係数表!CZ88</f>
        <v>1.4262371265384443E-2</v>
      </c>
      <c r="DA88" s="194">
        <f>入力_北海道投入係数表!DA88</f>
        <v>4.7412108043239113E-3</v>
      </c>
      <c r="DB88" s="194">
        <f>入力_北海道投入係数表!DB88</f>
        <v>0</v>
      </c>
      <c r="DC88" s="194">
        <f>入力_北海道投入係数表!DC88</f>
        <v>2.6185582705336072E-3</v>
      </c>
      <c r="DD88" s="194" t="str">
        <f>入力_北海道投入係数表!DD88</f>
        <v>-</v>
      </c>
      <c r="DE88" s="194" t="str">
        <f>入力_北海道投入係数表!DE88</f>
        <v>-</v>
      </c>
      <c r="DF88" s="194" t="str">
        <f>入力_北海道投入係数表!DF88</f>
        <v>-</v>
      </c>
      <c r="DG88" s="194" t="str">
        <f>入力_北海道投入係数表!DG88</f>
        <v>-</v>
      </c>
      <c r="DH88" s="194" t="str">
        <f>入力_北海道投入係数表!DH88</f>
        <v>-</v>
      </c>
      <c r="DI88" s="194" t="str">
        <f>入力_北海道投入係数表!DI88</f>
        <v>-</v>
      </c>
      <c r="DJ88" s="194" t="str">
        <f>入力_北海道投入係数表!DJ88</f>
        <v>-</v>
      </c>
      <c r="DK88" s="194" t="str">
        <f>入力_北海道投入係数表!DK88</f>
        <v>-</v>
      </c>
      <c r="DL88" s="194" t="str">
        <f>入力_北海道投入係数表!DL88</f>
        <v>-</v>
      </c>
      <c r="DM88" s="194" t="str">
        <f>入力_北海道投入係数表!DM88</f>
        <v>-</v>
      </c>
      <c r="DN88" s="194" t="str">
        <f>入力_北海道投入係数表!DN88</f>
        <v>-</v>
      </c>
      <c r="DO88" s="194" t="str">
        <f>入力_北海道投入係数表!DO88</f>
        <v>-</v>
      </c>
      <c r="DP88" s="194" t="str">
        <f>入力_北海道投入係数表!DP88</f>
        <v>-</v>
      </c>
      <c r="DQ88" s="194" t="str">
        <f>入力_北海道投入係数表!DQ88</f>
        <v>-</v>
      </c>
      <c r="DR88" s="194" t="str">
        <f>入力_北海道投入係数表!DR88</f>
        <v>-</v>
      </c>
      <c r="DS88" s="194" t="str">
        <f>入力_北海道投入係数表!DS88</f>
        <v>-</v>
      </c>
      <c r="DT88" s="242">
        <f>入力_北海道投入係数表!DT88</f>
        <v>5.1588482938897473E-3</v>
      </c>
      <c r="DU88"/>
      <c r="DV88"/>
    </row>
    <row r="89" spans="2:126" s="22" customFormat="1" x14ac:dyDescent="0.25">
      <c r="B89" s="53">
        <v>86</v>
      </c>
      <c r="C89" s="361" t="str">
        <v>公務</v>
      </c>
      <c r="D89" s="196">
        <f>入力_北海道投入係数表!D89</f>
        <v>0</v>
      </c>
      <c r="E89" s="197">
        <f>入力_北海道投入係数表!E89</f>
        <v>0</v>
      </c>
      <c r="F89" s="197">
        <f>入力_北海道投入係数表!F89</f>
        <v>0</v>
      </c>
      <c r="G89" s="197">
        <f>入力_北海道投入係数表!G89</f>
        <v>0</v>
      </c>
      <c r="H89" s="197">
        <f>入力_北海道投入係数表!H89</f>
        <v>0</v>
      </c>
      <c r="I89" s="197">
        <f>入力_北海道投入係数表!I89</f>
        <v>0</v>
      </c>
      <c r="J89" s="197">
        <f>入力_北海道投入係数表!J89</f>
        <v>0</v>
      </c>
      <c r="K89" s="197">
        <f>入力_北海道投入係数表!K89</f>
        <v>0</v>
      </c>
      <c r="L89" s="197">
        <f>入力_北海道投入係数表!L89</f>
        <v>0</v>
      </c>
      <c r="M89" s="197">
        <f>入力_北海道投入係数表!M89</f>
        <v>0</v>
      </c>
      <c r="N89" s="197">
        <f>入力_北海道投入係数表!N89</f>
        <v>0</v>
      </c>
      <c r="O89" s="197">
        <f>入力_北海道投入係数表!O89</f>
        <v>0</v>
      </c>
      <c r="P89" s="197">
        <f>入力_北海道投入係数表!P89</f>
        <v>0</v>
      </c>
      <c r="Q89" s="197">
        <f>入力_北海道投入係数表!Q89</f>
        <v>0</v>
      </c>
      <c r="R89" s="197">
        <f>入力_北海道投入係数表!R89</f>
        <v>0</v>
      </c>
      <c r="S89" s="197">
        <f>入力_北海道投入係数表!S89</f>
        <v>0</v>
      </c>
      <c r="T89" s="197">
        <f>入力_北海道投入係数表!T89</f>
        <v>0</v>
      </c>
      <c r="U89" s="197">
        <f>入力_北海道投入係数表!U89</f>
        <v>0</v>
      </c>
      <c r="V89" s="197">
        <f>入力_北海道投入係数表!V89</f>
        <v>0</v>
      </c>
      <c r="W89" s="197">
        <f>入力_北海道投入係数表!W89</f>
        <v>0</v>
      </c>
      <c r="X89" s="197">
        <f>入力_北海道投入係数表!X89</f>
        <v>0</v>
      </c>
      <c r="Y89" s="197">
        <f>入力_北海道投入係数表!Y89</f>
        <v>0</v>
      </c>
      <c r="Z89" s="197">
        <f>入力_北海道投入係数表!Z89</f>
        <v>0</v>
      </c>
      <c r="AA89" s="197">
        <f>入力_北海道投入係数表!AA89</f>
        <v>0</v>
      </c>
      <c r="AB89" s="197">
        <f>入力_北海道投入係数表!AB89</f>
        <v>0</v>
      </c>
      <c r="AC89" s="197">
        <f>入力_北海道投入係数表!AC89</f>
        <v>0</v>
      </c>
      <c r="AD89" s="197">
        <f>入力_北海道投入係数表!AD89</f>
        <v>0</v>
      </c>
      <c r="AE89" s="197">
        <f>入力_北海道投入係数表!AE89</f>
        <v>0</v>
      </c>
      <c r="AF89" s="197">
        <f>入力_北海道投入係数表!AF89</f>
        <v>0</v>
      </c>
      <c r="AG89" s="197">
        <f>入力_北海道投入係数表!AG89</f>
        <v>0</v>
      </c>
      <c r="AH89" s="197">
        <f>入力_北海道投入係数表!AH89</f>
        <v>0</v>
      </c>
      <c r="AI89" s="197">
        <f>入力_北海道投入係数表!AI89</f>
        <v>0</v>
      </c>
      <c r="AJ89" s="197">
        <f>入力_北海道投入係数表!AJ89</f>
        <v>0</v>
      </c>
      <c r="AK89" s="197">
        <f>入力_北海道投入係数表!AK89</f>
        <v>0</v>
      </c>
      <c r="AL89" s="197">
        <f>入力_北海道投入係数表!AL89</f>
        <v>0</v>
      </c>
      <c r="AM89" s="197">
        <f>入力_北海道投入係数表!AM89</f>
        <v>0</v>
      </c>
      <c r="AN89" s="197">
        <f>入力_北海道投入係数表!AN89</f>
        <v>0</v>
      </c>
      <c r="AO89" s="197">
        <f>入力_北海道投入係数表!AO89</f>
        <v>0</v>
      </c>
      <c r="AP89" s="197">
        <f>入力_北海道投入係数表!AP89</f>
        <v>0</v>
      </c>
      <c r="AQ89" s="197">
        <f>入力_北海道投入係数表!AQ89</f>
        <v>0</v>
      </c>
      <c r="AR89" s="197">
        <f>入力_北海道投入係数表!AR89</f>
        <v>0</v>
      </c>
      <c r="AS89" s="197">
        <f>入力_北海道投入係数表!AS89</f>
        <v>0</v>
      </c>
      <c r="AT89" s="197">
        <f>入力_北海道投入係数表!AT89</f>
        <v>0</v>
      </c>
      <c r="AU89" s="197">
        <f>入力_北海道投入係数表!AU89</f>
        <v>0</v>
      </c>
      <c r="AV89" s="197">
        <f>入力_北海道投入係数表!AV89</f>
        <v>0</v>
      </c>
      <c r="AW89" s="197">
        <f>入力_北海道投入係数表!AW89</f>
        <v>0</v>
      </c>
      <c r="AX89" s="197">
        <f>入力_北海道投入係数表!AX89</f>
        <v>0</v>
      </c>
      <c r="AY89" s="197">
        <f>入力_北海道投入係数表!AY89</f>
        <v>0</v>
      </c>
      <c r="AZ89" s="197">
        <f>入力_北海道投入係数表!AZ89</f>
        <v>0</v>
      </c>
      <c r="BA89" s="197">
        <f>入力_北海道投入係数表!BA89</f>
        <v>0</v>
      </c>
      <c r="BB89" s="197">
        <f>入力_北海道投入係数表!BB89</f>
        <v>0</v>
      </c>
      <c r="BC89" s="197">
        <f>入力_北海道投入係数表!BC89</f>
        <v>0</v>
      </c>
      <c r="BD89" s="197">
        <f>入力_北海道投入係数表!BD89</f>
        <v>0</v>
      </c>
      <c r="BE89" s="197">
        <f>入力_北海道投入係数表!BE89</f>
        <v>0</v>
      </c>
      <c r="BF89" s="197">
        <f>入力_北海道投入係数表!BF89</f>
        <v>0</v>
      </c>
      <c r="BG89" s="197">
        <f>入力_北海道投入係数表!BG89</f>
        <v>0</v>
      </c>
      <c r="BH89" s="197">
        <f>入力_北海道投入係数表!BH89</f>
        <v>0</v>
      </c>
      <c r="BI89" s="197">
        <f>入力_北海道投入係数表!BI89</f>
        <v>0</v>
      </c>
      <c r="BJ89" s="197">
        <f>入力_北海道投入係数表!BJ89</f>
        <v>0</v>
      </c>
      <c r="BK89" s="197">
        <f>入力_北海道投入係数表!BK89</f>
        <v>0</v>
      </c>
      <c r="BL89" s="197">
        <f>入力_北海道投入係数表!BL89</f>
        <v>0</v>
      </c>
      <c r="BM89" s="197">
        <f>入力_北海道投入係数表!BM89</f>
        <v>0</v>
      </c>
      <c r="BN89" s="197">
        <f>入力_北海道投入係数表!BN89</f>
        <v>0</v>
      </c>
      <c r="BO89" s="197">
        <f>入力_北海道投入係数表!BO89</f>
        <v>0</v>
      </c>
      <c r="BP89" s="197">
        <f>入力_北海道投入係数表!BP89</f>
        <v>0</v>
      </c>
      <c r="BQ89" s="197">
        <f>入力_北海道投入係数表!BQ89</f>
        <v>0</v>
      </c>
      <c r="BR89" s="197">
        <f>入力_北海道投入係数表!BR89</f>
        <v>0</v>
      </c>
      <c r="BS89" s="197">
        <f>入力_北海道投入係数表!BS89</f>
        <v>0</v>
      </c>
      <c r="BT89" s="197">
        <f>入力_北海道投入係数表!BT89</f>
        <v>0</v>
      </c>
      <c r="BU89" s="197">
        <f>入力_北海道投入係数表!BU89</f>
        <v>0</v>
      </c>
      <c r="BV89" s="197">
        <f>入力_北海道投入係数表!BV89</f>
        <v>0</v>
      </c>
      <c r="BW89" s="197">
        <f>入力_北海道投入係数表!BW89</f>
        <v>0</v>
      </c>
      <c r="BX89" s="197">
        <f>入力_北海道投入係数表!BX89</f>
        <v>0</v>
      </c>
      <c r="BY89" s="197">
        <f>入力_北海道投入係数表!BY89</f>
        <v>0</v>
      </c>
      <c r="BZ89" s="197">
        <f>入力_北海道投入係数表!BZ89</f>
        <v>0</v>
      </c>
      <c r="CA89" s="197">
        <f>入力_北海道投入係数表!CA89</f>
        <v>0</v>
      </c>
      <c r="CB89" s="197">
        <f>入力_北海道投入係数表!CB89</f>
        <v>0</v>
      </c>
      <c r="CC89" s="197">
        <f>入力_北海道投入係数表!CC89</f>
        <v>0</v>
      </c>
      <c r="CD89" s="197">
        <f>入力_北海道投入係数表!CD89</f>
        <v>0</v>
      </c>
      <c r="CE89" s="197">
        <f>入力_北海道投入係数表!CE89</f>
        <v>0</v>
      </c>
      <c r="CF89" s="197">
        <f>入力_北海道投入係数表!CF89</f>
        <v>0</v>
      </c>
      <c r="CG89" s="197">
        <f>入力_北海道投入係数表!CG89</f>
        <v>0</v>
      </c>
      <c r="CH89" s="197">
        <f>入力_北海道投入係数表!CH89</f>
        <v>0</v>
      </c>
      <c r="CI89" s="197">
        <f>入力_北海道投入係数表!CI89</f>
        <v>0</v>
      </c>
      <c r="CJ89" s="197">
        <f>入力_北海道投入係数表!CJ89</f>
        <v>0</v>
      </c>
      <c r="CK89" s="197">
        <f>入力_北海道投入係数表!CK89</f>
        <v>0</v>
      </c>
      <c r="CL89" s="197">
        <f>入力_北海道投入係数表!CL89</f>
        <v>0</v>
      </c>
      <c r="CM89" s="197">
        <f>入力_北海道投入係数表!CM89</f>
        <v>0</v>
      </c>
      <c r="CN89" s="197">
        <f>入力_北海道投入係数表!CN89</f>
        <v>0</v>
      </c>
      <c r="CO89" s="197">
        <f>入力_北海道投入係数表!CO89</f>
        <v>0</v>
      </c>
      <c r="CP89" s="197">
        <f>入力_北海道投入係数表!CP89</f>
        <v>0</v>
      </c>
      <c r="CQ89" s="197">
        <f>入力_北海道投入係数表!CQ89</f>
        <v>0</v>
      </c>
      <c r="CR89" s="197">
        <f>入力_北海道投入係数表!CR89</f>
        <v>0</v>
      </c>
      <c r="CS89" s="197">
        <f>入力_北海道投入係数表!CS89</f>
        <v>0</v>
      </c>
      <c r="CT89" s="197">
        <f>入力_北海道投入係数表!CT89</f>
        <v>0</v>
      </c>
      <c r="CU89" s="197">
        <f>入力_北海道投入係数表!CU89</f>
        <v>0</v>
      </c>
      <c r="CV89" s="197">
        <f>入力_北海道投入係数表!CV89</f>
        <v>0</v>
      </c>
      <c r="CW89" s="197">
        <f>入力_北海道投入係数表!CW89</f>
        <v>0</v>
      </c>
      <c r="CX89" s="197">
        <f>入力_北海道投入係数表!CX89</f>
        <v>0</v>
      </c>
      <c r="CY89" s="197">
        <f>入力_北海道投入係数表!CY89</f>
        <v>0</v>
      </c>
      <c r="CZ89" s="197">
        <f>入力_北海道投入係数表!CZ89</f>
        <v>0</v>
      </c>
      <c r="DA89" s="197">
        <f>入力_北海道投入係数表!DA89</f>
        <v>0</v>
      </c>
      <c r="DB89" s="197">
        <f>入力_北海道投入係数表!DB89</f>
        <v>0</v>
      </c>
      <c r="DC89" s="197">
        <f>入力_北海道投入係数表!DC89</f>
        <v>0.12861891350130675</v>
      </c>
      <c r="DD89" s="197" t="str">
        <f>入力_北海道投入係数表!DD89</f>
        <v>-</v>
      </c>
      <c r="DE89" s="197" t="str">
        <f>入力_北海道投入係数表!DE89</f>
        <v>-</v>
      </c>
      <c r="DF89" s="197" t="str">
        <f>入力_北海道投入係数表!DF89</f>
        <v>-</v>
      </c>
      <c r="DG89" s="197" t="str">
        <f>入力_北海道投入係数表!DG89</f>
        <v>-</v>
      </c>
      <c r="DH89" s="197" t="str">
        <f>入力_北海道投入係数表!DH89</f>
        <v>-</v>
      </c>
      <c r="DI89" s="197" t="str">
        <f>入力_北海道投入係数表!DI89</f>
        <v>-</v>
      </c>
      <c r="DJ89" s="197" t="str">
        <f>入力_北海道投入係数表!DJ89</f>
        <v>-</v>
      </c>
      <c r="DK89" s="197" t="str">
        <f>入力_北海道投入係数表!DK89</f>
        <v>-</v>
      </c>
      <c r="DL89" s="197" t="str">
        <f>入力_北海道投入係数表!DL89</f>
        <v>-</v>
      </c>
      <c r="DM89" s="197" t="str">
        <f>入力_北海道投入係数表!DM89</f>
        <v>-</v>
      </c>
      <c r="DN89" s="197" t="str">
        <f>入力_北海道投入係数表!DN89</f>
        <v>-</v>
      </c>
      <c r="DO89" s="197" t="str">
        <f>入力_北海道投入係数表!DO89</f>
        <v>-</v>
      </c>
      <c r="DP89" s="197" t="str">
        <f>入力_北海道投入係数表!DP89</f>
        <v>-</v>
      </c>
      <c r="DQ89" s="197" t="str">
        <f>入力_北海道投入係数表!DQ89</f>
        <v>-</v>
      </c>
      <c r="DR89" s="197" t="str">
        <f>入力_北海道投入係数表!DR89</f>
        <v>-</v>
      </c>
      <c r="DS89" s="197" t="str">
        <f>入力_北海道投入係数表!DS89</f>
        <v>-</v>
      </c>
      <c r="DT89" s="243">
        <f>入力_北海道投入係数表!DT89</f>
        <v>7.5770453523160166E-4</v>
      </c>
      <c r="DU89"/>
      <c r="DV89"/>
    </row>
    <row r="90" spans="2:126" s="22" customFormat="1" x14ac:dyDescent="0.25">
      <c r="B90" s="53">
        <v>87</v>
      </c>
      <c r="C90" s="360" t="str">
        <v>教育</v>
      </c>
      <c r="D90" s="193">
        <f>入力_北海道投入係数表!D90</f>
        <v>2.0964931958313328E-5</v>
      </c>
      <c r="E90" s="194">
        <f>入力_北海道投入係数表!E90</f>
        <v>5.0704475303751497E-5</v>
      </c>
      <c r="F90" s="194">
        <f>入力_北海道投入係数表!F90</f>
        <v>7.3688573665545986E-6</v>
      </c>
      <c r="G90" s="194">
        <f>入力_北海道投入係数表!G90</f>
        <v>2.0590960568310512E-4</v>
      </c>
      <c r="H90" s="194">
        <f>入力_北海道投入係数表!H90</f>
        <v>1.0780276406287058E-5</v>
      </c>
      <c r="I90" s="194">
        <f>入力_北海道投入係数表!I90</f>
        <v>0</v>
      </c>
      <c r="J90" s="194">
        <f>入力_北海道投入係数表!J90</f>
        <v>3.2247662044501772E-4</v>
      </c>
      <c r="K90" s="194">
        <f>入力_北海道投入係数表!K90</f>
        <v>6.1178293941309623E-5</v>
      </c>
      <c r="L90" s="194">
        <f>入力_北海道投入係数表!L90</f>
        <v>1.6948611808995128E-4</v>
      </c>
      <c r="M90" s="194">
        <f>入力_北海道投入係数表!M90</f>
        <v>1.2852131022265449E-4</v>
      </c>
      <c r="N90" s="194">
        <f>入力_北海道投入係数表!N90</f>
        <v>4.4379682981131241E-5</v>
      </c>
      <c r="O90" s="194">
        <f>入力_北海道投入係数表!O90</f>
        <v>2.1898941977394537E-4</v>
      </c>
      <c r="P90" s="194">
        <f>入力_北海道投入係数表!P90</f>
        <v>1.2626501764553622E-5</v>
      </c>
      <c r="Q90" s="194">
        <f>入力_北海道投入係数表!Q90</f>
        <v>4.3489227718294176E-5</v>
      </c>
      <c r="R90" s="194">
        <f>入力_北海道投入係数表!R90</f>
        <v>0</v>
      </c>
      <c r="S90" s="194">
        <f>入力_北海道投入係数表!S90</f>
        <v>0</v>
      </c>
      <c r="T90" s="194">
        <f>入力_北海道投入係数表!T90</f>
        <v>1.6411064339577744E-4</v>
      </c>
      <c r="U90" s="194">
        <f>入力_北海道投入係数表!U90</f>
        <v>0</v>
      </c>
      <c r="V90" s="194">
        <f>入力_北海道投入係数表!V90</f>
        <v>2.1538665454820874E-4</v>
      </c>
      <c r="W90" s="194">
        <f>入力_北海道投入係数表!W90</f>
        <v>5.0137879167711205E-5</v>
      </c>
      <c r="X90" s="194">
        <f>入力_北海道投入係数表!X90</f>
        <v>2.9682692022281806E-5</v>
      </c>
      <c r="Y90" s="194">
        <f>入力_北海道投入係数表!Y90</f>
        <v>1.3240824108892536E-4</v>
      </c>
      <c r="Z90" s="194">
        <f>入力_北海道投入係数表!Z90</f>
        <v>8.3542188805346704E-5</v>
      </c>
      <c r="AA90" s="194">
        <f>入力_北海道投入係数表!AA90</f>
        <v>2.0615216975158665E-4</v>
      </c>
      <c r="AB90" s="194">
        <f>入力_北海道投入係数表!AB90</f>
        <v>1.1348161597821153E-4</v>
      </c>
      <c r="AC90" s="194">
        <f>入力_北海道投入係数表!AC90</f>
        <v>4.1014639071176173E-4</v>
      </c>
      <c r="AD90" s="194">
        <f>入力_北海道投入係数表!AD90</f>
        <v>6.9757978568798809E-6</v>
      </c>
      <c r="AE90" s="194">
        <f>入力_北海道投入係数表!AE90</f>
        <v>2.7551245316288297E-5</v>
      </c>
      <c r="AF90" s="194">
        <f>入力_北海道投入係数表!AF90</f>
        <v>8.678672163159037E-4</v>
      </c>
      <c r="AG90" s="194">
        <f>入力_北海道投入係数表!AG90</f>
        <v>0</v>
      </c>
      <c r="AH90" s="194">
        <f>入力_北海道投入係数表!AH90</f>
        <v>2.8034763106251753E-4</v>
      </c>
      <c r="AI90" s="194">
        <f>入力_北海道投入係数表!AI90</f>
        <v>3.8081010025558214E-4</v>
      </c>
      <c r="AJ90" s="194">
        <f>入力_北海道投入係数表!AJ90</f>
        <v>1.9646365422396855E-3</v>
      </c>
      <c r="AK90" s="194">
        <f>入力_北海道投入係数表!AK90</f>
        <v>9.0415913200723327E-5</v>
      </c>
      <c r="AL90" s="194">
        <f>入力_北海道投入係数表!AL90</f>
        <v>1.4278371123422241E-5</v>
      </c>
      <c r="AM90" s="194">
        <f>入力_北海道投入係数表!AM90</f>
        <v>2.4331689592525306E-5</v>
      </c>
      <c r="AN90" s="194">
        <f>入力_北海道投入係数表!AN90</f>
        <v>2.6821156528269499E-5</v>
      </c>
      <c r="AO90" s="194">
        <f>入力_北海道投入係数表!AO90</f>
        <v>0</v>
      </c>
      <c r="AP90" s="194">
        <f>入力_北海道投入係数表!AP90</f>
        <v>0</v>
      </c>
      <c r="AQ90" s="194">
        <f>入力_北海道投入係数表!AQ90</f>
        <v>1.0761945759793371E-3</v>
      </c>
      <c r="AR90" s="194">
        <f>入力_北海道投入係数表!AR90</f>
        <v>1.081665765278529E-3</v>
      </c>
      <c r="AS90" s="194">
        <f>入力_北海道投入係数表!AS90</f>
        <v>4.875454303696481E-4</v>
      </c>
      <c r="AT90" s="194">
        <f>入力_北海道投入係数表!AT90</f>
        <v>9.813542688910696E-4</v>
      </c>
      <c r="AU90" s="194">
        <f>入力_北海道投入係数表!AU90</f>
        <v>7.5106184605822025E-4</v>
      </c>
      <c r="AV90" s="194">
        <f>入力_北海道投入係数表!AV90</f>
        <v>3.8309283616396372E-4</v>
      </c>
      <c r="AW90" s="194">
        <f>入力_北海道投入係数表!AW90</f>
        <v>1.1476743943409219E-3</v>
      </c>
      <c r="AX90" s="194">
        <f>入力_北海道投入係数表!AX90</f>
        <v>2.6728746335575098E-3</v>
      </c>
      <c r="AY90" s="194">
        <f>入力_北海道投入係数表!AY90</f>
        <v>1.1937436552994698E-3</v>
      </c>
      <c r="AZ90" s="194">
        <f>入力_北海道投入係数表!AZ90</f>
        <v>2.0632737276478678E-3</v>
      </c>
      <c r="BA90" s="194">
        <f>入力_北海道投入係数表!BA90</f>
        <v>9.1033227127901685E-4</v>
      </c>
      <c r="BB90" s="194">
        <f>入力_北海道投入係数表!BB90</f>
        <v>1.1223344556677891E-3</v>
      </c>
      <c r="BC90" s="194">
        <f>入力_北海道投入係数表!BC90</f>
        <v>2.0240530323313022E-3</v>
      </c>
      <c r="BD90" s="194">
        <f>入力_北海道投入係数表!BD90</f>
        <v>4.3610989969472308E-4</v>
      </c>
      <c r="BE90" s="194">
        <f>入力_北海道投入係数表!BE90</f>
        <v>2.3306401491609695E-4</v>
      </c>
      <c r="BF90" s="194">
        <f>入力_北海道投入係数表!BF90</f>
        <v>2.380834729640494E-4</v>
      </c>
      <c r="BG90" s="194">
        <f>入力_北海道投入係数表!BG90</f>
        <v>3.1650911546252531E-4</v>
      </c>
      <c r="BH90" s="194">
        <f>入力_北海道投入係数表!BH90</f>
        <v>0</v>
      </c>
      <c r="BI90" s="194">
        <f>入力_北海道投入係数表!BI90</f>
        <v>3.0951128168621748E-4</v>
      </c>
      <c r="BJ90" s="194">
        <f>入力_北海道投入係数表!BJ90</f>
        <v>5.45866426485439E-5</v>
      </c>
      <c r="BK90" s="194">
        <f>入力_北海道投入係数表!BK90</f>
        <v>2.5882940393649745E-4</v>
      </c>
      <c r="BL90" s="194">
        <f>入力_北海道投入係数表!BL90</f>
        <v>2.5734915663004957E-5</v>
      </c>
      <c r="BM90" s="194">
        <f>入力_北海道投入係数表!BM90</f>
        <v>1.6316588745179676E-4</v>
      </c>
      <c r="BN90" s="194">
        <f>入力_北海道投入係数表!BN90</f>
        <v>1.7896352585678788E-4</v>
      </c>
      <c r="BO90" s="194">
        <f>入力_北海道投入係数表!BO90</f>
        <v>6.3234808672918647E-4</v>
      </c>
      <c r="BP90" s="194">
        <f>入力_北海道投入係数表!BP90</f>
        <v>4.7925089398724455E-4</v>
      </c>
      <c r="BQ90" s="194">
        <f>入力_北海道投入係数表!BQ90</f>
        <v>1.4061730999085988E-4</v>
      </c>
      <c r="BR90" s="194">
        <f>入力_北海道投入係数表!BR90</f>
        <v>2.0425824692671965E-4</v>
      </c>
      <c r="BS90" s="194">
        <f>入力_北海道投入係数表!BS90</f>
        <v>3.9441213650206406E-4</v>
      </c>
      <c r="BT90" s="194">
        <f>入力_北海道投入係数表!BT90</f>
        <v>3.8415017156977259E-4</v>
      </c>
      <c r="BU90" s="194">
        <f>入力_北海道投入係数表!BU90</f>
        <v>8.7397881038374228E-6</v>
      </c>
      <c r="BV90" s="194">
        <f>入力_北海道投入係数表!BV90</f>
        <v>1.9769331440749336E-6</v>
      </c>
      <c r="BW90" s="194">
        <f>入力_北海道投入係数表!BW90</f>
        <v>0</v>
      </c>
      <c r="BX90" s="194">
        <f>入力_北海道投入係数表!BX90</f>
        <v>2.7923905515523924E-3</v>
      </c>
      <c r="BY90" s="194">
        <f>入力_北海道投入係数表!BY90</f>
        <v>2.3260715350529985E-4</v>
      </c>
      <c r="BZ90" s="194">
        <f>入力_北海道投入係数表!BZ90</f>
        <v>1.0845281218141987E-4</v>
      </c>
      <c r="CA90" s="194">
        <f>入力_北海道投入係数表!CA90</f>
        <v>1.0111763070155975E-4</v>
      </c>
      <c r="CB90" s="194">
        <f>入力_北海道投入係数表!CB90</f>
        <v>7.5445418141721317E-4</v>
      </c>
      <c r="CC90" s="194">
        <f>入力_北海道投入係数表!CC90</f>
        <v>3.2018442622950817E-4</v>
      </c>
      <c r="CD90" s="194">
        <f>入力_北海道投入係数表!CD90</f>
        <v>8.3533465594653859E-4</v>
      </c>
      <c r="CE90" s="194">
        <f>入力_北海道投入係数表!CE90</f>
        <v>3.8363521771298605E-4</v>
      </c>
      <c r="CF90" s="194">
        <f>入力_北海道投入係数表!CF90</f>
        <v>6.6000221748758661E-3</v>
      </c>
      <c r="CG90" s="194">
        <f>入力_北海道投入係数表!CG90</f>
        <v>1.2446571403760987E-3</v>
      </c>
      <c r="CH90" s="194">
        <f>入力_北海道投入係数表!CH90</f>
        <v>4.6835995895192477E-3</v>
      </c>
      <c r="CI90" s="194">
        <f>入力_北海道投入係数表!CI90</f>
        <v>1.0906644885408158E-2</v>
      </c>
      <c r="CJ90" s="194">
        <f>入力_北海道投入係数表!CJ90</f>
        <v>2.0458418131606921E-3</v>
      </c>
      <c r="CK90" s="194">
        <f>入力_北海道投入係数表!CK90</f>
        <v>8.989847361028345E-5</v>
      </c>
      <c r="CL90" s="194">
        <f>入力_北海道投入係数表!CL90</f>
        <v>4.3421529697069698E-6</v>
      </c>
      <c r="CM90" s="194">
        <f>入力_北海道投入係数表!CM90</f>
        <v>0</v>
      </c>
      <c r="CN90" s="194">
        <f>入力_北海道投入係数表!CN90</f>
        <v>1.7022721433028668E-4</v>
      </c>
      <c r="CO90" s="194">
        <f>入力_北海道投入係数表!CO90</f>
        <v>0</v>
      </c>
      <c r="CP90" s="194">
        <f>入力_北海道投入係数表!CP90</f>
        <v>2.5108602267639551E-4</v>
      </c>
      <c r="CQ90" s="194">
        <f>入力_北海道投入係数表!CQ90</f>
        <v>2.729667390028525E-5</v>
      </c>
      <c r="CR90" s="194">
        <f>入力_北海道投入係数表!CR90</f>
        <v>0</v>
      </c>
      <c r="CS90" s="194">
        <f>入力_北海道投入係数表!CS90</f>
        <v>4.6084742060107671E-4</v>
      </c>
      <c r="CT90" s="194">
        <f>入力_北海道投入係数表!CT90</f>
        <v>2.1763430661879278E-3</v>
      </c>
      <c r="CU90" s="194">
        <f>入力_北海道投入係数表!CU90</f>
        <v>3.6823935558112773E-6</v>
      </c>
      <c r="CV90" s="194">
        <f>入力_北海道投入係数表!CV90</f>
        <v>1.138086408322743E-3</v>
      </c>
      <c r="CW90" s="194">
        <f>入力_北海道投入係数表!CW90</f>
        <v>3.1667854211199584E-4</v>
      </c>
      <c r="CX90" s="194">
        <f>入力_北海道投入係数表!CX90</f>
        <v>3.6349881695218984E-4</v>
      </c>
      <c r="CY90" s="194">
        <f>入力_北海道投入係数表!CY90</f>
        <v>1.2408267451341866E-3</v>
      </c>
      <c r="CZ90" s="194">
        <f>入力_北海道投入係数表!CZ90</f>
        <v>3.1181135413075087E-4</v>
      </c>
      <c r="DA90" s="194">
        <f>入力_北海道投入係数表!DA90</f>
        <v>6.0458392806814979E-4</v>
      </c>
      <c r="DB90" s="194">
        <f>入力_北海道投入係数表!DB90</f>
        <v>0</v>
      </c>
      <c r="DC90" s="194">
        <f>入力_北海道投入係数表!DC90</f>
        <v>4.5165055441374235E-4</v>
      </c>
      <c r="DD90" s="194" t="str">
        <f>入力_北海道投入係数表!DD90</f>
        <v>-</v>
      </c>
      <c r="DE90" s="194" t="str">
        <f>入力_北海道投入係数表!DE90</f>
        <v>-</v>
      </c>
      <c r="DF90" s="194" t="str">
        <f>入力_北海道投入係数表!DF90</f>
        <v>-</v>
      </c>
      <c r="DG90" s="194" t="str">
        <f>入力_北海道投入係数表!DG90</f>
        <v>-</v>
      </c>
      <c r="DH90" s="194" t="str">
        <f>入力_北海道投入係数表!DH90</f>
        <v>-</v>
      </c>
      <c r="DI90" s="194" t="str">
        <f>入力_北海道投入係数表!DI90</f>
        <v>-</v>
      </c>
      <c r="DJ90" s="194" t="str">
        <f>入力_北海道投入係数表!DJ90</f>
        <v>-</v>
      </c>
      <c r="DK90" s="194" t="str">
        <f>入力_北海道投入係数表!DK90</f>
        <v>-</v>
      </c>
      <c r="DL90" s="194" t="str">
        <f>入力_北海道投入係数表!DL90</f>
        <v>-</v>
      </c>
      <c r="DM90" s="194" t="str">
        <f>入力_北海道投入係数表!DM90</f>
        <v>-</v>
      </c>
      <c r="DN90" s="194" t="str">
        <f>入力_北海道投入係数表!DN90</f>
        <v>-</v>
      </c>
      <c r="DO90" s="194" t="str">
        <f>入力_北海道投入係数表!DO90</f>
        <v>-</v>
      </c>
      <c r="DP90" s="194" t="str">
        <f>入力_北海道投入係数表!DP90</f>
        <v>-</v>
      </c>
      <c r="DQ90" s="194" t="str">
        <f>入力_北海道投入係数表!DQ90</f>
        <v>-</v>
      </c>
      <c r="DR90" s="194" t="str">
        <f>入力_北海道投入係数表!DR90</f>
        <v>-</v>
      </c>
      <c r="DS90" s="194" t="str">
        <f>入力_北海道投入係数表!DS90</f>
        <v>-</v>
      </c>
      <c r="DT90" s="242">
        <f>入力_北海道投入係数表!DT90</f>
        <v>4.5306814880390306E-4</v>
      </c>
      <c r="DU90"/>
      <c r="DV90"/>
    </row>
    <row r="91" spans="2:126" s="22" customFormat="1" x14ac:dyDescent="0.25">
      <c r="B91" s="53">
        <v>88</v>
      </c>
      <c r="C91" s="360" t="str">
        <v>研究</v>
      </c>
      <c r="D91" s="193">
        <f>入力_北海道投入係数表!D91</f>
        <v>0</v>
      </c>
      <c r="E91" s="194">
        <f>入力_北海道投入係数表!E91</f>
        <v>4.3098804008188772E-4</v>
      </c>
      <c r="F91" s="194">
        <f>入力_北海道投入係数表!F91</f>
        <v>5.710864459079814E-5</v>
      </c>
      <c r="G91" s="194">
        <f>入力_北海道投入係数表!G91</f>
        <v>0</v>
      </c>
      <c r="H91" s="194">
        <f>入力_北海道投入係数表!H91</f>
        <v>1.7787456070373644E-3</v>
      </c>
      <c r="I91" s="194">
        <f>入力_北海道投入係数表!I91</f>
        <v>1.0962353157511334E-3</v>
      </c>
      <c r="J91" s="194">
        <f>入力_北海道投入係数表!J91</f>
        <v>1.314712375660457E-3</v>
      </c>
      <c r="K91" s="194">
        <f>入力_北海道投入係数表!K91</f>
        <v>1.6395782776270979E-2</v>
      </c>
      <c r="L91" s="194">
        <f>入力_北海道投入係数表!L91</f>
        <v>1.3626683894432083E-2</v>
      </c>
      <c r="M91" s="194">
        <f>入力_北海道投入係数表!M91</f>
        <v>1.5822015353086248E-3</v>
      </c>
      <c r="N91" s="194">
        <f>入力_北海道投入係数表!N91</f>
        <v>7.7664445216979667E-4</v>
      </c>
      <c r="O91" s="194">
        <f>入力_北海道投入係数表!O91</f>
        <v>6.2419976950164723E-3</v>
      </c>
      <c r="P91" s="194">
        <f>入力_北海道投入係数表!P91</f>
        <v>4.7980706705303758E-3</v>
      </c>
      <c r="Q91" s="194">
        <f>入力_北海道投入係数表!Q91</f>
        <v>2.1831592314583677E-3</v>
      </c>
      <c r="R91" s="194">
        <f>入力_北海道投入係数表!R91</f>
        <v>1.7864393016646368E-2</v>
      </c>
      <c r="S91" s="194">
        <f>入力_北海道投入係数表!S91</f>
        <v>1.1782430657498262E-2</v>
      </c>
      <c r="T91" s="194">
        <f>入力_北海道投入係数表!T91</f>
        <v>1.2390353576381195E-3</v>
      </c>
      <c r="U91" s="194">
        <f>入力_北海道投入係数表!U91</f>
        <v>9.206720071206053E-3</v>
      </c>
      <c r="V91" s="194">
        <f>入力_北海道投入係数表!V91</f>
        <v>8.4545179125956223E-3</v>
      </c>
      <c r="W91" s="194">
        <f>入力_北海道投入係数表!W91</f>
        <v>8.2560374362831111E-3</v>
      </c>
      <c r="X91" s="194">
        <f>入力_北海道投入係数表!X91</f>
        <v>1.1981913346327757E-2</v>
      </c>
      <c r="Y91" s="194">
        <f>入力_北海道投入係数表!Y91</f>
        <v>1.6948254859382447E-2</v>
      </c>
      <c r="Z91" s="194">
        <f>入力_北海道投入係数表!Z91</f>
        <v>5.6516290726817041E-2</v>
      </c>
      <c r="AA91" s="194">
        <f>入力_北海道投入係数表!AA91</f>
        <v>9.3651985687149362E-3</v>
      </c>
      <c r="AB91" s="194">
        <f>入力_北海道投入係数表!AB91</f>
        <v>0.12789378120744441</v>
      </c>
      <c r="AC91" s="194">
        <f>入力_北海道投入係数表!AC91</f>
        <v>8.9885159010600707E-2</v>
      </c>
      <c r="AD91" s="194">
        <f>入力_北海道投入係数表!AD91</f>
        <v>1.9943030984168816E-3</v>
      </c>
      <c r="AE91" s="194">
        <f>入力_北海道投入係数表!AE91</f>
        <v>3.2193630152082875E-2</v>
      </c>
      <c r="AF91" s="194">
        <f>入力_北海道投入係数表!AF91</f>
        <v>2.082881319158169E-2</v>
      </c>
      <c r="AG91" s="194">
        <f>入力_北海道投入係数表!AG91</f>
        <v>7.729029324846556E-3</v>
      </c>
      <c r="AH91" s="194">
        <f>入力_北海道投入係数表!AH91</f>
        <v>2.1306419960751333E-2</v>
      </c>
      <c r="AI91" s="194">
        <f>入力_北海道投入係数表!AI91</f>
        <v>1.5100585129365586E-2</v>
      </c>
      <c r="AJ91" s="194">
        <f>入力_北海道投入係数表!AJ91</f>
        <v>2.0825147347740668E-2</v>
      </c>
      <c r="AK91" s="194">
        <f>入力_北海道投入係数表!AK91</f>
        <v>6.6003616636528028E-3</v>
      </c>
      <c r="AL91" s="194">
        <f>入力_北海道投入係数表!AL91</f>
        <v>3.8580158775486893E-3</v>
      </c>
      <c r="AM91" s="194">
        <f>入力_北海道投入係数表!AM91</f>
        <v>4.4364780690371143E-3</v>
      </c>
      <c r="AN91" s="194">
        <f>入力_北海道投入係数表!AN91</f>
        <v>2.9610556807209528E-2</v>
      </c>
      <c r="AO91" s="194">
        <f>入力_北海道投入係数表!AO91</f>
        <v>2.2695919184726981E-3</v>
      </c>
      <c r="AP91" s="194">
        <f>入力_北海道投入係数表!AP91</f>
        <v>2.7217419148254881E-3</v>
      </c>
      <c r="AQ91" s="194">
        <f>入力_北海道投入係数表!AQ91</f>
        <v>1.1694647725642129E-2</v>
      </c>
      <c r="AR91" s="194">
        <f>入力_北海道投入係数表!AR91</f>
        <v>9.2583256180619848E-3</v>
      </c>
      <c r="AS91" s="194">
        <f>入力_北海道投入係数表!AS91</f>
        <v>6.6040244659161425E-3</v>
      </c>
      <c r="AT91" s="194">
        <f>入力_北海道投入係数表!AT91</f>
        <v>1.8713410713681433E-2</v>
      </c>
      <c r="AU91" s="194">
        <f>入力_北海道投入係数表!AU91</f>
        <v>2.7582098829379467E-2</v>
      </c>
      <c r="AV91" s="194">
        <f>入力_北海道投入係数表!AV91</f>
        <v>6.4104201251436593E-2</v>
      </c>
      <c r="AW91" s="194">
        <f>入力_北海道投入係数表!AW91</f>
        <v>4.3987229514012058E-2</v>
      </c>
      <c r="AX91" s="194">
        <f>入力_北海道投入係数表!AX91</f>
        <v>6.7043578942182144E-2</v>
      </c>
      <c r="AY91" s="194">
        <f>入力_北海道投入係数表!AY91</f>
        <v>4.8144527578298305E-2</v>
      </c>
      <c r="AZ91" s="194">
        <f>入力_北海道投入係数表!AZ91</f>
        <v>4.8830811554332873E-2</v>
      </c>
      <c r="BA91" s="194">
        <f>入力_北海道投入係数表!BA91</f>
        <v>5.9171597633136092E-2</v>
      </c>
      <c r="BB91" s="194">
        <f>入力_北海道投入係数表!BB91</f>
        <v>2.0202020202020204E-2</v>
      </c>
      <c r="BC91" s="194">
        <f>入力_北海道投入係数表!BC91</f>
        <v>6.1267764010409419E-2</v>
      </c>
      <c r="BD91" s="194">
        <f>入力_北海道投入係数表!BD91</f>
        <v>6.279982555604012E-2</v>
      </c>
      <c r="BE91" s="194">
        <f>入力_北海道投入係数表!BE91</f>
        <v>3.8882846488502175E-2</v>
      </c>
      <c r="BF91" s="194">
        <f>入力_北海道投入係数表!BF91</f>
        <v>5.4354906091792408E-2</v>
      </c>
      <c r="BG91" s="194">
        <f>入力_北海道投入係数表!BG91</f>
        <v>8.060432140445644E-3</v>
      </c>
      <c r="BH91" s="194">
        <f>入力_北海道投入係数表!BH91</f>
        <v>6.081382061859663E-3</v>
      </c>
      <c r="BI91" s="194">
        <f>入力_北海道投入係数表!BI91</f>
        <v>3.2405831192546967E-2</v>
      </c>
      <c r="BJ91" s="194">
        <f>入力_北海道投入係数表!BJ91</f>
        <v>4.830917874396135E-3</v>
      </c>
      <c r="BK91" s="194">
        <f>入力_北海道投入係数表!BK91</f>
        <v>1.2059617802881938E-3</v>
      </c>
      <c r="BL91" s="194">
        <f>入力_北海道投入係数表!BL91</f>
        <v>2.4264349053690386E-4</v>
      </c>
      <c r="BM91" s="194">
        <f>入力_北海道投入係数表!BM91</f>
        <v>2.2757908746544723E-3</v>
      </c>
      <c r="BN91" s="194">
        <f>入力_北海道投入係数表!BN91</f>
        <v>2.2060696168115582E-3</v>
      </c>
      <c r="BO91" s="194">
        <f>入力_北海道投入係数表!BO91</f>
        <v>6.4780857959855645E-3</v>
      </c>
      <c r="BP91" s="194">
        <f>入力_北海道投入係数表!BP91</f>
        <v>1.1907541442913845E-2</v>
      </c>
      <c r="BQ91" s="194">
        <f>入力_北海道投入係数表!BQ91</f>
        <v>8.7885818744287428E-6</v>
      </c>
      <c r="BR91" s="194">
        <f>入力_北海道投入係数表!BR91</f>
        <v>0</v>
      </c>
      <c r="BS91" s="194">
        <f>入力_北海道投入係数表!BS91</f>
        <v>2.7796920737400239E-3</v>
      </c>
      <c r="BT91" s="194">
        <f>入力_北海道投入係数表!BT91</f>
        <v>3.5923232260308462E-4</v>
      </c>
      <c r="BU91" s="194">
        <f>入力_北海道投入係数表!BU91</f>
        <v>0</v>
      </c>
      <c r="BV91" s="194">
        <f>入力_北海道投入係数表!BV91</f>
        <v>0</v>
      </c>
      <c r="BW91" s="194">
        <f>入力_北海道投入係数表!BW91</f>
        <v>0</v>
      </c>
      <c r="BX91" s="194">
        <f>入力_北海道投入係数表!BX91</f>
        <v>3.1092053106994977E-3</v>
      </c>
      <c r="BY91" s="194">
        <f>入力_北海道投入係数表!BY91</f>
        <v>1.3005438637975881E-3</v>
      </c>
      <c r="BZ91" s="194">
        <f>入力_北海道投入係数表!BZ91</f>
        <v>2.1654411498890167E-3</v>
      </c>
      <c r="CA91" s="194">
        <f>入力_北海道投入係数表!CA91</f>
        <v>2.0504408447816281E-3</v>
      </c>
      <c r="CB91" s="194">
        <f>入力_北海道投入係数表!CB91</f>
        <v>4.4106552144390927E-3</v>
      </c>
      <c r="CC91" s="194">
        <f>入力_北海道投入係数表!CC91</f>
        <v>2.9376921106557376E-3</v>
      </c>
      <c r="CD91" s="194">
        <f>入力_北海道投入係数表!CD91</f>
        <v>2.5060039678396159E-3</v>
      </c>
      <c r="CE91" s="194">
        <f>入力_北海道投入係数表!CE91</f>
        <v>0</v>
      </c>
      <c r="CF91" s="194">
        <f>入力_北海道投入係数表!CF91</f>
        <v>1.3701975661575435E-2</v>
      </c>
      <c r="CG91" s="194">
        <f>入力_北海道投入係数表!CG91</f>
        <v>8.2301747344249009E-3</v>
      </c>
      <c r="CH91" s="194">
        <f>入力_北海道投入係数表!CH91</f>
        <v>1.6579019320292165E-2</v>
      </c>
      <c r="CI91" s="194">
        <f>入力_北海道投入係数表!CI91</f>
        <v>2.3254696583865853E-2</v>
      </c>
      <c r="CJ91" s="194">
        <f>入力_北海道投入係数表!CJ91</f>
        <v>9.1181513709276806E-3</v>
      </c>
      <c r="CK91" s="194">
        <f>入力_北海道投入係数表!CK91</f>
        <v>2.3671956151528783E-4</v>
      </c>
      <c r="CL91" s="194">
        <f>入力_北海道投入係数表!CL91</f>
        <v>0</v>
      </c>
      <c r="CM91" s="194">
        <f>入力_北海道投入係数表!CM91</f>
        <v>2.7988431685778931E-2</v>
      </c>
      <c r="CN91" s="194">
        <f>入力_北海道投入係数表!CN91</f>
        <v>3.817494402231766E-3</v>
      </c>
      <c r="CO91" s="194">
        <f>入力_北海道投入係数表!CO91</f>
        <v>1.5009558718973662E-3</v>
      </c>
      <c r="CP91" s="194">
        <f>入力_北海道投入係数表!CP91</f>
        <v>8.7728851296571916E-5</v>
      </c>
      <c r="CQ91" s="194">
        <f>入力_北海道投入係数表!CQ91</f>
        <v>8.1890021700855756E-5</v>
      </c>
      <c r="CR91" s="194">
        <f>入力_北海道投入係数表!CR91</f>
        <v>0</v>
      </c>
      <c r="CS91" s="194">
        <f>入力_北海道投入係数表!CS91</f>
        <v>6.8079732588795421E-3</v>
      </c>
      <c r="CT91" s="194">
        <f>入力_北海道投入係数表!CT91</f>
        <v>1.7868030621231623E-3</v>
      </c>
      <c r="CU91" s="194">
        <f>入力_北海道投入係数表!CU91</f>
        <v>1.3182968929804373E-3</v>
      </c>
      <c r="CV91" s="194">
        <f>入力_北海道投入係数表!CV91</f>
        <v>3.5174141594521629E-4</v>
      </c>
      <c r="CW91" s="194">
        <f>入力_北海道投入係数表!CW91</f>
        <v>0</v>
      </c>
      <c r="CX91" s="194">
        <f>入力_北海道投入係数表!CX91</f>
        <v>0</v>
      </c>
      <c r="CY91" s="194">
        <f>入力_北海道投入係数表!CY91</f>
        <v>0</v>
      </c>
      <c r="CZ91" s="194">
        <f>入力_北海道投入係数表!CZ91</f>
        <v>1.4091474657832012E-4</v>
      </c>
      <c r="DA91" s="194">
        <f>入力_北海道投入係数表!DA91</f>
        <v>1.4091805842189958E-4</v>
      </c>
      <c r="DB91" s="194">
        <f>入力_北海道投入係数表!DB91</f>
        <v>0</v>
      </c>
      <c r="DC91" s="194">
        <f>入力_北海道投入係数表!DC91</f>
        <v>2.3369110146913299E-2</v>
      </c>
      <c r="DD91" s="194" t="str">
        <f>入力_北海道投入係数表!DD91</f>
        <v>-</v>
      </c>
      <c r="DE91" s="194" t="str">
        <f>入力_北海道投入係数表!DE91</f>
        <v>-</v>
      </c>
      <c r="DF91" s="194" t="str">
        <f>入力_北海道投入係数表!DF91</f>
        <v>-</v>
      </c>
      <c r="DG91" s="194" t="str">
        <f>入力_北海道投入係数表!DG91</f>
        <v>-</v>
      </c>
      <c r="DH91" s="194" t="str">
        <f>入力_北海道投入係数表!DH91</f>
        <v>-</v>
      </c>
      <c r="DI91" s="194" t="str">
        <f>入力_北海道投入係数表!DI91</f>
        <v>-</v>
      </c>
      <c r="DJ91" s="194" t="str">
        <f>入力_北海道投入係数表!DJ91</f>
        <v>-</v>
      </c>
      <c r="DK91" s="194" t="str">
        <f>入力_北海道投入係数表!DK91</f>
        <v>-</v>
      </c>
      <c r="DL91" s="194" t="str">
        <f>入力_北海道投入係数表!DL91</f>
        <v>-</v>
      </c>
      <c r="DM91" s="194" t="str">
        <f>入力_北海道投入係数表!DM91</f>
        <v>-</v>
      </c>
      <c r="DN91" s="194" t="str">
        <f>入力_北海道投入係数表!DN91</f>
        <v>-</v>
      </c>
      <c r="DO91" s="194" t="str">
        <f>入力_北海道投入係数表!DO91</f>
        <v>-</v>
      </c>
      <c r="DP91" s="194" t="str">
        <f>入力_北海道投入係数表!DP91</f>
        <v>-</v>
      </c>
      <c r="DQ91" s="194" t="str">
        <f>入力_北海道投入係数表!DQ91</f>
        <v>-</v>
      </c>
      <c r="DR91" s="194" t="str">
        <f>入力_北海道投入係数表!DR91</f>
        <v>-</v>
      </c>
      <c r="DS91" s="194" t="str">
        <f>入力_北海道投入係数表!DS91</f>
        <v>-</v>
      </c>
      <c r="DT91" s="242">
        <f>入力_北海道投入係数表!DT91</f>
        <v>4.3430565654462693E-3</v>
      </c>
      <c r="DU91"/>
      <c r="DV91"/>
    </row>
    <row r="92" spans="2:126" s="22" customFormat="1" x14ac:dyDescent="0.25">
      <c r="B92" s="53">
        <v>89</v>
      </c>
      <c r="C92" s="360" t="str">
        <v>医療</v>
      </c>
      <c r="D92" s="193">
        <f>入力_北海道投入係数表!D92</f>
        <v>0</v>
      </c>
      <c r="E92" s="194">
        <f>入力_北海道投入係数表!E92</f>
        <v>0</v>
      </c>
      <c r="F92" s="194">
        <f>入力_北海道投入係数表!F92</f>
        <v>0</v>
      </c>
      <c r="G92" s="194">
        <f>入力_北海道投入係数表!G92</f>
        <v>0</v>
      </c>
      <c r="H92" s="194">
        <f>入力_北海道投入係数表!H92</f>
        <v>0</v>
      </c>
      <c r="I92" s="194">
        <f>入力_北海道投入係数表!I92</f>
        <v>0</v>
      </c>
      <c r="J92" s="194">
        <f>入力_北海道投入係数表!J92</f>
        <v>0</v>
      </c>
      <c r="K92" s="194">
        <f>入力_北海道投入係数表!K92</f>
        <v>0</v>
      </c>
      <c r="L92" s="194">
        <f>入力_北海道投入係数表!L92</f>
        <v>0</v>
      </c>
      <c r="M92" s="194">
        <f>入力_北海道投入係数表!M92</f>
        <v>0</v>
      </c>
      <c r="N92" s="194">
        <f>入力_北海道投入係数表!N92</f>
        <v>0</v>
      </c>
      <c r="O92" s="194">
        <f>入力_北海道投入係数表!O92</f>
        <v>0</v>
      </c>
      <c r="P92" s="194">
        <f>入力_北海道投入係数表!P92</f>
        <v>0</v>
      </c>
      <c r="Q92" s="194">
        <f>入力_北海道投入係数表!Q92</f>
        <v>0</v>
      </c>
      <c r="R92" s="194">
        <f>入力_北海道投入係数表!R92</f>
        <v>0</v>
      </c>
      <c r="S92" s="194">
        <f>入力_北海道投入係数表!S92</f>
        <v>0</v>
      </c>
      <c r="T92" s="194">
        <f>入力_北海道投入係数表!T92</f>
        <v>0</v>
      </c>
      <c r="U92" s="194">
        <f>入力_北海道投入係数表!U92</f>
        <v>0</v>
      </c>
      <c r="V92" s="194">
        <f>入力_北海道投入係数表!V92</f>
        <v>0</v>
      </c>
      <c r="W92" s="194">
        <f>入力_北海道投入係数表!W92</f>
        <v>0</v>
      </c>
      <c r="X92" s="194">
        <f>入力_北海道投入係数表!X92</f>
        <v>0</v>
      </c>
      <c r="Y92" s="194">
        <f>入力_北海道投入係数表!Y92</f>
        <v>0</v>
      </c>
      <c r="Z92" s="194">
        <f>入力_北海道投入係数表!Z92</f>
        <v>0</v>
      </c>
      <c r="AA92" s="194">
        <f>入力_北海道投入係数表!AA92</f>
        <v>0</v>
      </c>
      <c r="AB92" s="194">
        <f>入力_北海道投入係数表!AB92</f>
        <v>0</v>
      </c>
      <c r="AC92" s="194">
        <f>入力_北海道投入係数表!AC92</f>
        <v>0</v>
      </c>
      <c r="AD92" s="194">
        <f>入力_北海道投入係数表!AD92</f>
        <v>0</v>
      </c>
      <c r="AE92" s="194">
        <f>入力_北海道投入係数表!AE92</f>
        <v>0</v>
      </c>
      <c r="AF92" s="194">
        <f>入力_北海道投入係数表!AF92</f>
        <v>0</v>
      </c>
      <c r="AG92" s="194">
        <f>入力_北海道投入係数表!AG92</f>
        <v>0</v>
      </c>
      <c r="AH92" s="194">
        <f>入力_北海道投入係数表!AH92</f>
        <v>0</v>
      </c>
      <c r="AI92" s="194">
        <f>入力_北海道投入係数表!AI92</f>
        <v>0</v>
      </c>
      <c r="AJ92" s="194">
        <f>入力_北海道投入係数表!AJ92</f>
        <v>0</v>
      </c>
      <c r="AK92" s="194">
        <f>入力_北海道投入係数表!AK92</f>
        <v>0</v>
      </c>
      <c r="AL92" s="194">
        <f>入力_北海道投入係数表!AL92</f>
        <v>0</v>
      </c>
      <c r="AM92" s="194">
        <f>入力_北海道投入係数表!AM92</f>
        <v>0</v>
      </c>
      <c r="AN92" s="194">
        <f>入力_北海道投入係数表!AN92</f>
        <v>0</v>
      </c>
      <c r="AO92" s="194">
        <f>入力_北海道投入係数表!AO92</f>
        <v>0</v>
      </c>
      <c r="AP92" s="194">
        <f>入力_北海道投入係数表!AP92</f>
        <v>0</v>
      </c>
      <c r="AQ92" s="194">
        <f>入力_北海道投入係数表!AQ92</f>
        <v>0</v>
      </c>
      <c r="AR92" s="194">
        <f>入力_北海道投入係数表!AR92</f>
        <v>0</v>
      </c>
      <c r="AS92" s="194">
        <f>入力_北海道投入係数表!AS92</f>
        <v>0</v>
      </c>
      <c r="AT92" s="194">
        <f>入力_北海道投入係数表!AT92</f>
        <v>0</v>
      </c>
      <c r="AU92" s="194">
        <f>入力_北海道投入係数表!AU92</f>
        <v>0</v>
      </c>
      <c r="AV92" s="194">
        <f>入力_北海道投入係数表!AV92</f>
        <v>0</v>
      </c>
      <c r="AW92" s="194">
        <f>入力_北海道投入係数表!AW92</f>
        <v>0</v>
      </c>
      <c r="AX92" s="194">
        <f>入力_北海道投入係数表!AX92</f>
        <v>0</v>
      </c>
      <c r="AY92" s="194">
        <f>入力_北海道投入係数表!AY92</f>
        <v>0</v>
      </c>
      <c r="AZ92" s="194">
        <f>入力_北海道投入係数表!AZ92</f>
        <v>0</v>
      </c>
      <c r="BA92" s="194">
        <f>入力_北海道投入係数表!BA92</f>
        <v>0</v>
      </c>
      <c r="BB92" s="194">
        <f>入力_北海道投入係数表!BB92</f>
        <v>0</v>
      </c>
      <c r="BC92" s="194">
        <f>入力_北海道投入係数表!BC92</f>
        <v>0</v>
      </c>
      <c r="BD92" s="194">
        <f>入力_北海道投入係数表!BD92</f>
        <v>0</v>
      </c>
      <c r="BE92" s="194">
        <f>入力_北海道投入係数表!BE92</f>
        <v>0</v>
      </c>
      <c r="BF92" s="194">
        <f>入力_北海道投入係数表!BF92</f>
        <v>0</v>
      </c>
      <c r="BG92" s="194">
        <f>入力_北海道投入係数表!BG92</f>
        <v>0</v>
      </c>
      <c r="BH92" s="194">
        <f>入力_北海道投入係数表!BH92</f>
        <v>0</v>
      </c>
      <c r="BI92" s="194">
        <f>入力_北海道投入係数表!BI92</f>
        <v>0</v>
      </c>
      <c r="BJ92" s="194">
        <f>入力_北海道投入係数表!BJ92</f>
        <v>0</v>
      </c>
      <c r="BK92" s="194">
        <f>入力_北海道投入係数表!BK92</f>
        <v>0</v>
      </c>
      <c r="BL92" s="194">
        <f>入力_北海道投入係数表!BL92</f>
        <v>0</v>
      </c>
      <c r="BM92" s="194">
        <f>入力_北海道投入係数表!BM92</f>
        <v>0</v>
      </c>
      <c r="BN92" s="194">
        <f>入力_北海道投入係数表!BN92</f>
        <v>0</v>
      </c>
      <c r="BO92" s="194">
        <f>入力_北海道投入係数表!BO92</f>
        <v>0</v>
      </c>
      <c r="BP92" s="194">
        <f>入力_北海道投入係数表!BP92</f>
        <v>0</v>
      </c>
      <c r="BQ92" s="194">
        <f>入力_北海道投入係数表!BQ92</f>
        <v>0</v>
      </c>
      <c r="BR92" s="194">
        <f>入力_北海道投入係数表!BR92</f>
        <v>0</v>
      </c>
      <c r="BS92" s="194">
        <f>入力_北海道投入係数表!BS92</f>
        <v>0</v>
      </c>
      <c r="BT92" s="194">
        <f>入力_北海道投入係数表!BT92</f>
        <v>0</v>
      </c>
      <c r="BU92" s="194">
        <f>入力_北海道投入係数表!BU92</f>
        <v>0</v>
      </c>
      <c r="BV92" s="194">
        <f>入力_北海道投入係数表!BV92</f>
        <v>0</v>
      </c>
      <c r="BW92" s="194">
        <f>入力_北海道投入係数表!BW92</f>
        <v>0</v>
      </c>
      <c r="BX92" s="194">
        <f>入力_北海道投入係数表!BX92</f>
        <v>0</v>
      </c>
      <c r="BY92" s="194">
        <f>入力_北海道投入係数表!BY92</f>
        <v>0</v>
      </c>
      <c r="BZ92" s="194">
        <f>入力_北海道投入係数表!BZ92</f>
        <v>0</v>
      </c>
      <c r="CA92" s="194">
        <f>入力_北海道投入係数表!CA92</f>
        <v>0</v>
      </c>
      <c r="CB92" s="194">
        <f>入力_北海道投入係数表!CB92</f>
        <v>0</v>
      </c>
      <c r="CC92" s="194">
        <f>入力_北海道投入係数表!CC92</f>
        <v>0</v>
      </c>
      <c r="CD92" s="194">
        <f>入力_北海道投入係数表!CD92</f>
        <v>0</v>
      </c>
      <c r="CE92" s="194">
        <f>入力_北海道投入係数表!CE92</f>
        <v>0</v>
      </c>
      <c r="CF92" s="194">
        <f>入力_北海道投入係数表!CF92</f>
        <v>0</v>
      </c>
      <c r="CG92" s="194">
        <f>入力_北海道投入係数表!CG92</f>
        <v>0</v>
      </c>
      <c r="CH92" s="194">
        <f>入力_北海道投入係数表!CH92</f>
        <v>0</v>
      </c>
      <c r="CI92" s="194">
        <f>入力_北海道投入係数表!CI92</f>
        <v>0</v>
      </c>
      <c r="CJ92" s="194">
        <f>入力_北海道投入係数表!CJ92</f>
        <v>0</v>
      </c>
      <c r="CK92" s="194">
        <f>入力_北海道投入係数表!CK92</f>
        <v>0</v>
      </c>
      <c r="CL92" s="194">
        <f>入力_北海道投入係数表!CL92</f>
        <v>0</v>
      </c>
      <c r="CM92" s="194">
        <f>入力_北海道投入係数表!CM92</f>
        <v>0</v>
      </c>
      <c r="CN92" s="194">
        <f>入力_北海道投入係数表!CN92</f>
        <v>1.9869324230077451E-2</v>
      </c>
      <c r="CO92" s="194">
        <f>入力_北海道投入係数表!CO92</f>
        <v>0</v>
      </c>
      <c r="CP92" s="194">
        <f>入力_北海道投入係数表!CP92</f>
        <v>0</v>
      </c>
      <c r="CQ92" s="194">
        <f>入力_北海道投入係数表!CQ92</f>
        <v>8.7622323219915658E-4</v>
      </c>
      <c r="CR92" s="194">
        <f>入力_北海道投入係数表!CR92</f>
        <v>0</v>
      </c>
      <c r="CS92" s="194">
        <f>入力_北海道投入係数表!CS92</f>
        <v>0</v>
      </c>
      <c r="CT92" s="194">
        <f>入力_北海道投入係数表!CT92</f>
        <v>0</v>
      </c>
      <c r="CU92" s="194">
        <f>入力_北海道投入係数表!CU92</f>
        <v>0</v>
      </c>
      <c r="CV92" s="194">
        <f>入力_北海道投入係数表!CV92</f>
        <v>0</v>
      </c>
      <c r="CW92" s="194">
        <f>入力_北海道投入係数表!CW92</f>
        <v>0</v>
      </c>
      <c r="CX92" s="194">
        <f>入力_北海道投入係数表!CX92</f>
        <v>0</v>
      </c>
      <c r="CY92" s="194">
        <f>入力_北海道投入係数表!CY92</f>
        <v>0</v>
      </c>
      <c r="CZ92" s="194">
        <f>入力_北海道投入係数表!CZ92</f>
        <v>0</v>
      </c>
      <c r="DA92" s="194">
        <f>入力_北海道投入係数表!DA92</f>
        <v>0</v>
      </c>
      <c r="DB92" s="194">
        <f>入力_北海道投入係数表!DB92</f>
        <v>0</v>
      </c>
      <c r="DC92" s="194">
        <f>入力_北海道投入係数表!DC92</f>
        <v>0</v>
      </c>
      <c r="DD92" s="194" t="str">
        <f>入力_北海道投入係数表!DD92</f>
        <v>-</v>
      </c>
      <c r="DE92" s="194" t="str">
        <f>入力_北海道投入係数表!DE92</f>
        <v>-</v>
      </c>
      <c r="DF92" s="194" t="str">
        <f>入力_北海道投入係数表!DF92</f>
        <v>-</v>
      </c>
      <c r="DG92" s="194" t="str">
        <f>入力_北海道投入係数表!DG92</f>
        <v>-</v>
      </c>
      <c r="DH92" s="194" t="str">
        <f>入力_北海道投入係数表!DH92</f>
        <v>-</v>
      </c>
      <c r="DI92" s="194" t="str">
        <f>入力_北海道投入係数表!DI92</f>
        <v>-</v>
      </c>
      <c r="DJ92" s="194" t="str">
        <f>入力_北海道投入係数表!DJ92</f>
        <v>-</v>
      </c>
      <c r="DK92" s="194" t="str">
        <f>入力_北海道投入係数表!DK92</f>
        <v>-</v>
      </c>
      <c r="DL92" s="194" t="str">
        <f>入力_北海道投入係数表!DL92</f>
        <v>-</v>
      </c>
      <c r="DM92" s="194" t="str">
        <f>入力_北海道投入係数表!DM92</f>
        <v>-</v>
      </c>
      <c r="DN92" s="194" t="str">
        <f>入力_北海道投入係数表!DN92</f>
        <v>-</v>
      </c>
      <c r="DO92" s="194" t="str">
        <f>入力_北海道投入係数表!DO92</f>
        <v>-</v>
      </c>
      <c r="DP92" s="194" t="str">
        <f>入力_北海道投入係数表!DP92</f>
        <v>-</v>
      </c>
      <c r="DQ92" s="194" t="str">
        <f>入力_北海道投入係数表!DQ92</f>
        <v>-</v>
      </c>
      <c r="DR92" s="194" t="str">
        <f>入力_北海道投入係数表!DR92</f>
        <v>-</v>
      </c>
      <c r="DS92" s="194" t="str">
        <f>入力_北海道投入係数表!DS92</f>
        <v>-</v>
      </c>
      <c r="DT92" s="242">
        <f>入力_北海道投入係数表!DT92</f>
        <v>1.3041965022481208E-3</v>
      </c>
      <c r="DU92"/>
      <c r="DV92"/>
    </row>
    <row r="93" spans="2:126" s="22" customFormat="1" x14ac:dyDescent="0.25">
      <c r="B93" s="53">
        <v>90</v>
      </c>
      <c r="C93" s="362" t="str">
        <v>保健衛生</v>
      </c>
      <c r="D93" s="199">
        <f>入力_北海道投入係数表!D93</f>
        <v>0</v>
      </c>
      <c r="E93" s="200">
        <f>入力_北海道投入係数表!E93</f>
        <v>0</v>
      </c>
      <c r="F93" s="200">
        <f>入力_北海道投入係数表!F93</f>
        <v>0</v>
      </c>
      <c r="G93" s="200">
        <f>入力_北海道投入係数表!G93</f>
        <v>1.5214431975473879E-3</v>
      </c>
      <c r="H93" s="200">
        <f>入力_北海道投入係数表!H93</f>
        <v>0</v>
      </c>
      <c r="I93" s="200">
        <f>入力_北海道投入係数表!I93</f>
        <v>0</v>
      </c>
      <c r="J93" s="200">
        <f>入力_北海道投入係数表!J93</f>
        <v>0</v>
      </c>
      <c r="K93" s="200">
        <f>入力_北海道投入係数表!K93</f>
        <v>0</v>
      </c>
      <c r="L93" s="200">
        <f>入力_北海道投入係数表!L93</f>
        <v>0</v>
      </c>
      <c r="M93" s="200">
        <f>入力_北海道投入係数表!M93</f>
        <v>0</v>
      </c>
      <c r="N93" s="200">
        <f>入力_北海道投入係数表!N93</f>
        <v>0</v>
      </c>
      <c r="O93" s="200">
        <f>入力_北海道投入係数表!O93</f>
        <v>0</v>
      </c>
      <c r="P93" s="200">
        <f>入力_北海道投入係数表!P93</f>
        <v>0</v>
      </c>
      <c r="Q93" s="200">
        <f>入力_北海道投入係数表!Q93</f>
        <v>0</v>
      </c>
      <c r="R93" s="200">
        <f>入力_北海道投入係数表!R93</f>
        <v>0</v>
      </c>
      <c r="S93" s="200">
        <f>入力_北海道投入係数表!S93</f>
        <v>0</v>
      </c>
      <c r="T93" s="200">
        <f>入力_北海道投入係数表!T93</f>
        <v>0</v>
      </c>
      <c r="U93" s="200">
        <f>入力_北海道投入係数表!U93</f>
        <v>0</v>
      </c>
      <c r="V93" s="200">
        <f>入力_北海道投入係数表!V93</f>
        <v>0</v>
      </c>
      <c r="W93" s="200">
        <f>入力_北海道投入係数表!W93</f>
        <v>0</v>
      </c>
      <c r="X93" s="200">
        <f>入力_北海道投入係数表!X93</f>
        <v>1.9788461348187871E-5</v>
      </c>
      <c r="Y93" s="200">
        <f>入力_北海道投入係数表!Y93</f>
        <v>0</v>
      </c>
      <c r="Z93" s="200">
        <f>入力_北海道投入係数表!Z93</f>
        <v>0</v>
      </c>
      <c r="AA93" s="200">
        <f>入力_北海道投入係数表!AA93</f>
        <v>0</v>
      </c>
      <c r="AB93" s="200">
        <f>入力_北海道投入係数表!AB93</f>
        <v>3.7827205326070513E-5</v>
      </c>
      <c r="AC93" s="200">
        <f>入力_北海道投入係数表!AC93</f>
        <v>0</v>
      </c>
      <c r="AD93" s="200">
        <f>入力_北海道投入係数表!AD93</f>
        <v>0</v>
      </c>
      <c r="AE93" s="200">
        <f>入力_北海道投入係数表!AE93</f>
        <v>0</v>
      </c>
      <c r="AF93" s="200">
        <f>入力_北海道投入係数表!AF93</f>
        <v>0</v>
      </c>
      <c r="AG93" s="200">
        <f>入力_北海道投入係数表!AG93</f>
        <v>0</v>
      </c>
      <c r="AH93" s="200">
        <f>入力_北海道投入係数表!AH93</f>
        <v>0</v>
      </c>
      <c r="AI93" s="200">
        <f>入力_北海道投入係数表!AI93</f>
        <v>0</v>
      </c>
      <c r="AJ93" s="200">
        <f>入力_北海道投入係数表!AJ93</f>
        <v>0</v>
      </c>
      <c r="AK93" s="200">
        <f>入力_北海道投入係数表!AK93</f>
        <v>0</v>
      </c>
      <c r="AL93" s="200">
        <f>入力_北海道投入係数表!AL93</f>
        <v>0</v>
      </c>
      <c r="AM93" s="200">
        <f>入力_北海道投入係数表!AM93</f>
        <v>4.0552815987542171E-6</v>
      </c>
      <c r="AN93" s="200">
        <f>入力_北海道投入係数表!AN93</f>
        <v>0</v>
      </c>
      <c r="AO93" s="200">
        <f>入力_北海道投入係数表!AO93</f>
        <v>0</v>
      </c>
      <c r="AP93" s="200">
        <f>入力_北海道投入係数表!AP93</f>
        <v>0</v>
      </c>
      <c r="AQ93" s="200">
        <f>入力_北海道投入係数表!AQ93</f>
        <v>0</v>
      </c>
      <c r="AR93" s="200">
        <f>入力_北海道投入係数表!AR93</f>
        <v>0</v>
      </c>
      <c r="AS93" s="200">
        <f>入力_北海道投入係数表!AS93</f>
        <v>0</v>
      </c>
      <c r="AT93" s="200">
        <f>入力_北海道投入係数表!AT93</f>
        <v>0</v>
      </c>
      <c r="AU93" s="200">
        <f>入力_北海道投入係数表!AU93</f>
        <v>0</v>
      </c>
      <c r="AV93" s="200">
        <f>入力_北海道投入係数表!AV93</f>
        <v>0</v>
      </c>
      <c r="AW93" s="200">
        <f>入力_北海道投入係数表!AW93</f>
        <v>0</v>
      </c>
      <c r="AX93" s="200">
        <f>入力_北海道投入係数表!AX93</f>
        <v>0</v>
      </c>
      <c r="AY93" s="200">
        <f>入力_北海道投入係数表!AY93</f>
        <v>0</v>
      </c>
      <c r="AZ93" s="200">
        <f>入力_北海道投入係数表!AZ93</f>
        <v>0</v>
      </c>
      <c r="BA93" s="200">
        <f>入力_北海道投入係数表!BA93</f>
        <v>0</v>
      </c>
      <c r="BB93" s="200">
        <f>入力_北海道投入係数表!BB93</f>
        <v>0</v>
      </c>
      <c r="BC93" s="200">
        <f>入力_北海道投入係数表!BC93</f>
        <v>0</v>
      </c>
      <c r="BD93" s="200">
        <f>入力_北海道投入係数表!BD93</f>
        <v>0</v>
      </c>
      <c r="BE93" s="200">
        <f>入力_北海道投入係数表!BE93</f>
        <v>0</v>
      </c>
      <c r="BF93" s="200">
        <f>入力_北海道投入係数表!BF93</f>
        <v>0</v>
      </c>
      <c r="BG93" s="200">
        <f>入力_北海道投入係数表!BG93</f>
        <v>0</v>
      </c>
      <c r="BH93" s="200">
        <f>入力_北海道投入係数表!BH93</f>
        <v>0</v>
      </c>
      <c r="BI93" s="200">
        <f>入力_北海道投入係数表!BI93</f>
        <v>0</v>
      </c>
      <c r="BJ93" s="200">
        <f>入力_北海道投入係数表!BJ93</f>
        <v>0</v>
      </c>
      <c r="BK93" s="200">
        <f>入力_北海道投入係数表!BK93</f>
        <v>0</v>
      </c>
      <c r="BL93" s="200">
        <f>入力_北海道投入係数表!BL93</f>
        <v>0</v>
      </c>
      <c r="BM93" s="200">
        <f>入力_北海道投入係数表!BM93</f>
        <v>2.1328874176705455E-6</v>
      </c>
      <c r="BN93" s="200">
        <f>入力_北海道投入係数表!BN93</f>
        <v>0</v>
      </c>
      <c r="BO93" s="200">
        <f>入力_北海道投入係数表!BO93</f>
        <v>7.6606045749130522E-5</v>
      </c>
      <c r="BP93" s="200">
        <f>入力_北海道投入係数表!BP93</f>
        <v>1.2288484461211399E-5</v>
      </c>
      <c r="BQ93" s="200">
        <f>入力_北海道投入係数表!BQ93</f>
        <v>1.6258876467693174E-4</v>
      </c>
      <c r="BR93" s="200">
        <f>入力_北海道投入係数表!BR93</f>
        <v>0</v>
      </c>
      <c r="BS93" s="200">
        <f>入力_北海道投入係数表!BS93</f>
        <v>1.6926406403017735E-5</v>
      </c>
      <c r="BT93" s="200">
        <f>入力_北海道投入係数表!BT93</f>
        <v>7.5791790607009188E-5</v>
      </c>
      <c r="BU93" s="200">
        <f>入力_北海道投入係数表!BU93</f>
        <v>1.9664523233634202E-5</v>
      </c>
      <c r="BV93" s="200">
        <f>入力_北海道投入係数表!BV93</f>
        <v>7.9077325762997346E-6</v>
      </c>
      <c r="BW93" s="200">
        <f>入力_北海道投入係数表!BW93</f>
        <v>0</v>
      </c>
      <c r="BX93" s="200">
        <f>入力_北海道投入係数表!BX93</f>
        <v>1.4735570192888614E-5</v>
      </c>
      <c r="BY93" s="200">
        <f>入力_北海道投入係数表!BY93</f>
        <v>0</v>
      </c>
      <c r="BZ93" s="200">
        <f>入力_北海道投入係数表!BZ93</f>
        <v>2.7474712419293034E-4</v>
      </c>
      <c r="CA93" s="200">
        <f>入力_北海道投入係数表!CA93</f>
        <v>0</v>
      </c>
      <c r="CB93" s="200">
        <f>入力_北海道投入係数表!CB93</f>
        <v>0</v>
      </c>
      <c r="CC93" s="200">
        <f>入力_北海道投入係数表!CC93</f>
        <v>8.9491547131147538E-3</v>
      </c>
      <c r="CD93" s="200">
        <f>入力_北海道投入係数表!CD93</f>
        <v>4.176673279732693E-4</v>
      </c>
      <c r="CE93" s="200">
        <f>入力_北海道投入係数表!CE93</f>
        <v>2.7402515550927574E-5</v>
      </c>
      <c r="CF93" s="200">
        <f>入力_北海道投入係数表!CF93</f>
        <v>6.1730059842198784E-4</v>
      </c>
      <c r="CG93" s="200">
        <f>入力_北海道投入係数表!CG93</f>
        <v>2.8945514892467412E-4</v>
      </c>
      <c r="CH93" s="200">
        <f>入力_北海道投入係数表!CH93</f>
        <v>3.5508715614247517E-6</v>
      </c>
      <c r="CI93" s="200">
        <f>入力_北海道投入係数表!CI93</f>
        <v>2.4023446884158939E-4</v>
      </c>
      <c r="CJ93" s="200">
        <f>入力_北海道投入係数表!CJ93</f>
        <v>1.6559032952475575E-4</v>
      </c>
      <c r="CK93" s="200">
        <f>入力_北海道投入係数表!CK93</f>
        <v>1.4132511135241066E-5</v>
      </c>
      <c r="CL93" s="200">
        <f>入力_北海道投入係数表!CL93</f>
        <v>1.5197535393974394E-5</v>
      </c>
      <c r="CM93" s="200">
        <f>入力_北海道投入係数表!CM93</f>
        <v>5.9385596617396413E-6</v>
      </c>
      <c r="CN93" s="200">
        <f>入力_北海道投入係数表!CN93</f>
        <v>9.1161032191755687E-3</v>
      </c>
      <c r="CO93" s="200">
        <f>入力_北海道投入係数表!CO93</f>
        <v>7.2867457696743715E-2</v>
      </c>
      <c r="CP93" s="200">
        <f>入力_北海道投入係数表!CP93</f>
        <v>1.6275214481915757E-3</v>
      </c>
      <c r="CQ93" s="200">
        <f>入力_北海道投入係数表!CQ93</f>
        <v>1.1710273103222371E-3</v>
      </c>
      <c r="CR93" s="200">
        <f>入力_北海道投入係数表!CR93</f>
        <v>8.2679818269759448E-6</v>
      </c>
      <c r="CS93" s="200">
        <f>入力_北海道投入係数表!CS93</f>
        <v>0</v>
      </c>
      <c r="CT93" s="200">
        <f>入力_北海道投入係数表!CT93</f>
        <v>1.6936521915859358E-5</v>
      </c>
      <c r="CU93" s="200">
        <f>入力_北海道投入係数表!CU93</f>
        <v>0</v>
      </c>
      <c r="CV93" s="200">
        <f>入力_北海道投入係数表!CV93</f>
        <v>1.6910644997366168E-5</v>
      </c>
      <c r="CW93" s="200">
        <f>入力_北海道投入係数表!CW93</f>
        <v>4.1668229225262611E-6</v>
      </c>
      <c r="CX93" s="200">
        <f>入力_北海道投入係数表!CX93</f>
        <v>5.7676934055144511E-5</v>
      </c>
      <c r="CY93" s="200">
        <f>入力_北海道投入係数表!CY93</f>
        <v>4.4315240897649524E-6</v>
      </c>
      <c r="CZ93" s="200">
        <f>入力_北海道投入係数表!CZ93</f>
        <v>1.4990930487055332E-5</v>
      </c>
      <c r="DA93" s="200">
        <f>入力_北海道投入係数表!DA93</f>
        <v>3.1820206740428939E-5</v>
      </c>
      <c r="DB93" s="200">
        <f>入力_北海道投入係数表!DB93</f>
        <v>0</v>
      </c>
      <c r="DC93" s="200">
        <f>入力_北海道投入係数表!DC93</f>
        <v>2.5576615665677096E-3</v>
      </c>
      <c r="DD93" s="200" t="str">
        <f>入力_北海道投入係数表!DD93</f>
        <v>-</v>
      </c>
      <c r="DE93" s="200" t="str">
        <f>入力_北海道投入係数表!DE93</f>
        <v>-</v>
      </c>
      <c r="DF93" s="200" t="str">
        <f>入力_北海道投入係数表!DF93</f>
        <v>-</v>
      </c>
      <c r="DG93" s="200" t="str">
        <f>入力_北海道投入係数表!DG93</f>
        <v>-</v>
      </c>
      <c r="DH93" s="200" t="str">
        <f>入力_北海道投入係数表!DH93</f>
        <v>-</v>
      </c>
      <c r="DI93" s="200" t="str">
        <f>入力_北海道投入係数表!DI93</f>
        <v>-</v>
      </c>
      <c r="DJ93" s="200" t="str">
        <f>入力_北海道投入係数表!DJ93</f>
        <v>-</v>
      </c>
      <c r="DK93" s="200" t="str">
        <f>入力_北海道投入係数表!DK93</f>
        <v>-</v>
      </c>
      <c r="DL93" s="200" t="str">
        <f>入力_北海道投入係数表!DL93</f>
        <v>-</v>
      </c>
      <c r="DM93" s="200" t="str">
        <f>入力_北海道投入係数表!DM93</f>
        <v>-</v>
      </c>
      <c r="DN93" s="200" t="str">
        <f>入力_北海道投入係数表!DN93</f>
        <v>-</v>
      </c>
      <c r="DO93" s="200" t="str">
        <f>入力_北海道投入係数表!DO93</f>
        <v>-</v>
      </c>
      <c r="DP93" s="200" t="str">
        <f>入力_北海道投入係数表!DP93</f>
        <v>-</v>
      </c>
      <c r="DQ93" s="200" t="str">
        <f>入力_北海道投入係数表!DQ93</f>
        <v>-</v>
      </c>
      <c r="DR93" s="200" t="str">
        <f>入力_北海道投入係数表!DR93</f>
        <v>-</v>
      </c>
      <c r="DS93" s="200" t="str">
        <f>入力_北海道投入係数表!DS93</f>
        <v>-</v>
      </c>
      <c r="DT93" s="244">
        <f>入力_北海道投入係数表!DT93</f>
        <v>8.4395340420548889E-4</v>
      </c>
      <c r="DU93"/>
      <c r="DV93"/>
    </row>
    <row r="94" spans="2:126" s="22" customFormat="1" x14ac:dyDescent="0.25">
      <c r="B94" s="53">
        <v>91</v>
      </c>
      <c r="C94" s="360" t="str">
        <v>社会保険・社会福祉</v>
      </c>
      <c r="D94" s="193">
        <f>入力_北海道投入係数表!D94</f>
        <v>0</v>
      </c>
      <c r="E94" s="194">
        <f>入力_北海道投入係数表!E94</f>
        <v>0</v>
      </c>
      <c r="F94" s="194">
        <f>入力_北海道投入係数表!F94</f>
        <v>0</v>
      </c>
      <c r="G94" s="194">
        <f>入力_北海道投入係数表!G94</f>
        <v>0</v>
      </c>
      <c r="H94" s="194">
        <f>入力_北海道投入係数表!H94</f>
        <v>0</v>
      </c>
      <c r="I94" s="194">
        <f>入力_北海道投入係数表!I94</f>
        <v>0</v>
      </c>
      <c r="J94" s="194">
        <f>入力_北海道投入係数表!J94</f>
        <v>0</v>
      </c>
      <c r="K94" s="194">
        <f>入力_北海道投入係数表!K94</f>
        <v>0</v>
      </c>
      <c r="L94" s="194">
        <f>入力_北海道投入係数表!L94</f>
        <v>0</v>
      </c>
      <c r="M94" s="194">
        <f>入力_北海道投入係数表!M94</f>
        <v>0</v>
      </c>
      <c r="N94" s="194">
        <f>入力_北海道投入係数表!N94</f>
        <v>0</v>
      </c>
      <c r="O94" s="194">
        <f>入力_北海道投入係数表!O94</f>
        <v>0</v>
      </c>
      <c r="P94" s="194">
        <f>入力_北海道投入係数表!P94</f>
        <v>0</v>
      </c>
      <c r="Q94" s="194">
        <f>入力_北海道投入係数表!Q94</f>
        <v>0</v>
      </c>
      <c r="R94" s="194">
        <f>入力_北海道投入係数表!R94</f>
        <v>0</v>
      </c>
      <c r="S94" s="194">
        <f>入力_北海道投入係数表!S94</f>
        <v>0</v>
      </c>
      <c r="T94" s="194">
        <f>入力_北海道投入係数表!T94</f>
        <v>0</v>
      </c>
      <c r="U94" s="194">
        <f>入力_北海道投入係数表!U94</f>
        <v>0</v>
      </c>
      <c r="V94" s="194">
        <f>入力_北海道投入係数表!V94</f>
        <v>0</v>
      </c>
      <c r="W94" s="194">
        <f>入力_北海道投入係数表!W94</f>
        <v>0</v>
      </c>
      <c r="X94" s="194">
        <f>入力_北海道投入係数表!X94</f>
        <v>0</v>
      </c>
      <c r="Y94" s="194">
        <f>入力_北海道投入係数表!Y94</f>
        <v>0</v>
      </c>
      <c r="Z94" s="194">
        <f>入力_北海道投入係数表!Z94</f>
        <v>0</v>
      </c>
      <c r="AA94" s="194">
        <f>入力_北海道投入係数表!AA94</f>
        <v>0</v>
      </c>
      <c r="AB94" s="194">
        <f>入力_北海道投入係数表!AB94</f>
        <v>0</v>
      </c>
      <c r="AC94" s="194">
        <f>入力_北海道投入係数表!AC94</f>
        <v>0</v>
      </c>
      <c r="AD94" s="194">
        <f>入力_北海道投入係数表!AD94</f>
        <v>0</v>
      </c>
      <c r="AE94" s="194">
        <f>入力_北海道投入係数表!AE94</f>
        <v>0</v>
      </c>
      <c r="AF94" s="194">
        <f>入力_北海道投入係数表!AF94</f>
        <v>0</v>
      </c>
      <c r="AG94" s="194">
        <f>入力_北海道投入係数表!AG94</f>
        <v>0</v>
      </c>
      <c r="AH94" s="194">
        <f>入力_北海道投入係数表!AH94</f>
        <v>0</v>
      </c>
      <c r="AI94" s="194">
        <f>入力_北海道投入係数表!AI94</f>
        <v>0</v>
      </c>
      <c r="AJ94" s="194">
        <f>入力_北海道投入係数表!AJ94</f>
        <v>0</v>
      </c>
      <c r="AK94" s="194">
        <f>入力_北海道投入係数表!AK94</f>
        <v>0</v>
      </c>
      <c r="AL94" s="194">
        <f>入力_北海道投入係数表!AL94</f>
        <v>0</v>
      </c>
      <c r="AM94" s="194">
        <f>入力_北海道投入係数表!AM94</f>
        <v>0</v>
      </c>
      <c r="AN94" s="194">
        <f>入力_北海道投入係数表!AN94</f>
        <v>0</v>
      </c>
      <c r="AO94" s="194">
        <f>入力_北海道投入係数表!AO94</f>
        <v>0</v>
      </c>
      <c r="AP94" s="194">
        <f>入力_北海道投入係数表!AP94</f>
        <v>0</v>
      </c>
      <c r="AQ94" s="194">
        <f>入力_北海道投入係数表!AQ94</f>
        <v>0</v>
      </c>
      <c r="AR94" s="194">
        <f>入力_北海道投入係数表!AR94</f>
        <v>0</v>
      </c>
      <c r="AS94" s="194">
        <f>入力_北海道投入係数表!AS94</f>
        <v>0</v>
      </c>
      <c r="AT94" s="194">
        <f>入力_北海道投入係数表!AT94</f>
        <v>0</v>
      </c>
      <c r="AU94" s="194">
        <f>入力_北海道投入係数表!AU94</f>
        <v>0</v>
      </c>
      <c r="AV94" s="194">
        <f>入力_北海道投入係数表!AV94</f>
        <v>0</v>
      </c>
      <c r="AW94" s="194">
        <f>入力_北海道投入係数表!AW94</f>
        <v>0</v>
      </c>
      <c r="AX94" s="194">
        <f>入力_北海道投入係数表!AX94</f>
        <v>0</v>
      </c>
      <c r="AY94" s="194">
        <f>入力_北海道投入係数表!AY94</f>
        <v>0</v>
      </c>
      <c r="AZ94" s="194">
        <f>入力_北海道投入係数表!AZ94</f>
        <v>0</v>
      </c>
      <c r="BA94" s="194">
        <f>入力_北海道投入係数表!BA94</f>
        <v>0</v>
      </c>
      <c r="BB94" s="194">
        <f>入力_北海道投入係数表!BB94</f>
        <v>0</v>
      </c>
      <c r="BC94" s="194">
        <f>入力_北海道投入係数表!BC94</f>
        <v>0</v>
      </c>
      <c r="BD94" s="194">
        <f>入力_北海道投入係数表!BD94</f>
        <v>0</v>
      </c>
      <c r="BE94" s="194">
        <f>入力_北海道投入係数表!BE94</f>
        <v>0</v>
      </c>
      <c r="BF94" s="194">
        <f>入力_北海道投入係数表!BF94</f>
        <v>0</v>
      </c>
      <c r="BG94" s="194">
        <f>入力_北海道投入係数表!BG94</f>
        <v>0</v>
      </c>
      <c r="BH94" s="194">
        <f>入力_北海道投入係数表!BH94</f>
        <v>0</v>
      </c>
      <c r="BI94" s="194">
        <f>入力_北海道投入係数表!BI94</f>
        <v>0</v>
      </c>
      <c r="BJ94" s="194">
        <f>入力_北海道投入係数表!BJ94</f>
        <v>0</v>
      </c>
      <c r="BK94" s="194">
        <f>入力_北海道投入係数表!BK94</f>
        <v>0</v>
      </c>
      <c r="BL94" s="194">
        <f>入力_北海道投入係数表!BL94</f>
        <v>0</v>
      </c>
      <c r="BM94" s="194">
        <f>入力_北海道投入係数表!BM94</f>
        <v>0</v>
      </c>
      <c r="BN94" s="194">
        <f>入力_北海道投入係数表!BN94</f>
        <v>0</v>
      </c>
      <c r="BO94" s="194">
        <f>入力_北海道投入係数表!BO94</f>
        <v>0</v>
      </c>
      <c r="BP94" s="194">
        <f>入力_北海道投入係数表!BP94</f>
        <v>0</v>
      </c>
      <c r="BQ94" s="194">
        <f>入力_北海道投入係数表!BQ94</f>
        <v>0</v>
      </c>
      <c r="BR94" s="194">
        <f>入力_北海道投入係数表!BR94</f>
        <v>0</v>
      </c>
      <c r="BS94" s="194">
        <f>入力_北海道投入係数表!BS94</f>
        <v>0</v>
      </c>
      <c r="BT94" s="194">
        <f>入力_北海道投入係数表!BT94</f>
        <v>0</v>
      </c>
      <c r="BU94" s="194">
        <f>入力_北海道投入係数表!BU94</f>
        <v>0</v>
      </c>
      <c r="BV94" s="194">
        <f>入力_北海道投入係数表!BV94</f>
        <v>0</v>
      </c>
      <c r="BW94" s="194">
        <f>入力_北海道投入係数表!BW94</f>
        <v>0</v>
      </c>
      <c r="BX94" s="194">
        <f>入力_北海道投入係数表!BX94</f>
        <v>0</v>
      </c>
      <c r="BY94" s="194">
        <f>入力_北海道投入係数表!BY94</f>
        <v>0</v>
      </c>
      <c r="BZ94" s="194">
        <f>入力_北海道投入係数表!BZ94</f>
        <v>0</v>
      </c>
      <c r="CA94" s="194">
        <f>入力_北海道投入係数表!CA94</f>
        <v>0</v>
      </c>
      <c r="CB94" s="194">
        <f>入力_北海道投入係数表!CB94</f>
        <v>0</v>
      </c>
      <c r="CC94" s="194">
        <f>入力_北海道投入係数表!CC94</f>
        <v>0</v>
      </c>
      <c r="CD94" s="194">
        <f>入力_北海道投入係数表!CD94</f>
        <v>0</v>
      </c>
      <c r="CE94" s="194">
        <f>入力_北海道投入係数表!CE94</f>
        <v>0</v>
      </c>
      <c r="CF94" s="194">
        <f>入力_北海道投入係数表!CF94</f>
        <v>0</v>
      </c>
      <c r="CG94" s="194">
        <f>入力_北海道投入係数表!CG94</f>
        <v>0</v>
      </c>
      <c r="CH94" s="194">
        <f>入力_北海道投入係数表!CH94</f>
        <v>0</v>
      </c>
      <c r="CI94" s="194">
        <f>入力_北海道投入係数表!CI94</f>
        <v>0</v>
      </c>
      <c r="CJ94" s="194">
        <f>入力_北海道投入係数表!CJ94</f>
        <v>0</v>
      </c>
      <c r="CK94" s="194">
        <f>入力_北海道投入係数表!CK94</f>
        <v>0</v>
      </c>
      <c r="CL94" s="194">
        <f>入力_北海道投入係数表!CL94</f>
        <v>0</v>
      </c>
      <c r="CM94" s="194">
        <f>入力_北海道投入係数表!CM94</f>
        <v>0</v>
      </c>
      <c r="CN94" s="194">
        <f>入力_北海道投入係数表!CN94</f>
        <v>0</v>
      </c>
      <c r="CO94" s="194">
        <f>入力_北海道投入係数表!CO94</f>
        <v>0</v>
      </c>
      <c r="CP94" s="194">
        <f>入力_北海道投入係数表!CP94</f>
        <v>0</v>
      </c>
      <c r="CQ94" s="194">
        <f>入力_北海道投入係数表!CQ94</f>
        <v>0</v>
      </c>
      <c r="CR94" s="194">
        <f>入力_北海道投入係数表!CR94</f>
        <v>0</v>
      </c>
      <c r="CS94" s="194">
        <f>入力_北海道投入係数表!CS94</f>
        <v>0</v>
      </c>
      <c r="CT94" s="194">
        <f>入力_北海道投入係数表!CT94</f>
        <v>0</v>
      </c>
      <c r="CU94" s="194">
        <f>入力_北海道投入係数表!CU94</f>
        <v>0</v>
      </c>
      <c r="CV94" s="194">
        <f>入力_北海道投入係数表!CV94</f>
        <v>0</v>
      </c>
      <c r="CW94" s="194">
        <f>入力_北海道投入係数表!CW94</f>
        <v>0</v>
      </c>
      <c r="CX94" s="194">
        <f>入力_北海道投入係数表!CX94</f>
        <v>0</v>
      </c>
      <c r="CY94" s="194">
        <f>入力_北海道投入係数表!CY94</f>
        <v>0</v>
      </c>
      <c r="CZ94" s="194">
        <f>入力_北海道投入係数表!CZ94</f>
        <v>0</v>
      </c>
      <c r="DA94" s="194">
        <f>入力_北海道投入係数表!DA94</f>
        <v>0</v>
      </c>
      <c r="DB94" s="194">
        <f>入力_北海道投入係数表!DB94</f>
        <v>0</v>
      </c>
      <c r="DC94" s="194">
        <f>入力_北海道投入係数表!DC94</f>
        <v>0</v>
      </c>
      <c r="DD94" s="194" t="str">
        <f>入力_北海道投入係数表!DD94</f>
        <v>-</v>
      </c>
      <c r="DE94" s="194" t="str">
        <f>入力_北海道投入係数表!DE94</f>
        <v>-</v>
      </c>
      <c r="DF94" s="194" t="str">
        <f>入力_北海道投入係数表!DF94</f>
        <v>-</v>
      </c>
      <c r="DG94" s="194" t="str">
        <f>入力_北海道投入係数表!DG94</f>
        <v>-</v>
      </c>
      <c r="DH94" s="194" t="str">
        <f>入力_北海道投入係数表!DH94</f>
        <v>-</v>
      </c>
      <c r="DI94" s="194" t="str">
        <f>入力_北海道投入係数表!DI94</f>
        <v>-</v>
      </c>
      <c r="DJ94" s="194" t="str">
        <f>入力_北海道投入係数表!DJ94</f>
        <v>-</v>
      </c>
      <c r="DK94" s="194" t="str">
        <f>入力_北海道投入係数表!DK94</f>
        <v>-</v>
      </c>
      <c r="DL94" s="194" t="str">
        <f>入力_北海道投入係数表!DL94</f>
        <v>-</v>
      </c>
      <c r="DM94" s="194" t="str">
        <f>入力_北海道投入係数表!DM94</f>
        <v>-</v>
      </c>
      <c r="DN94" s="194" t="str">
        <f>入力_北海道投入係数表!DN94</f>
        <v>-</v>
      </c>
      <c r="DO94" s="194" t="str">
        <f>入力_北海道投入係数表!DO94</f>
        <v>-</v>
      </c>
      <c r="DP94" s="194" t="str">
        <f>入力_北海道投入係数表!DP94</f>
        <v>-</v>
      </c>
      <c r="DQ94" s="194" t="str">
        <f>入力_北海道投入係数表!DQ94</f>
        <v>-</v>
      </c>
      <c r="DR94" s="194" t="str">
        <f>入力_北海道投入係数表!DR94</f>
        <v>-</v>
      </c>
      <c r="DS94" s="194" t="str">
        <f>入力_北海道投入係数表!DS94</f>
        <v>-</v>
      </c>
      <c r="DT94" s="242">
        <f>入力_北海道投入係数表!DT94</f>
        <v>0</v>
      </c>
      <c r="DU94"/>
      <c r="DV94"/>
    </row>
    <row r="95" spans="2:126" s="22" customFormat="1" x14ac:dyDescent="0.25">
      <c r="B95" s="53">
        <v>92</v>
      </c>
      <c r="C95" s="360" t="str">
        <v>介護</v>
      </c>
      <c r="D95" s="193">
        <f>入力_北海道投入係数表!D95</f>
        <v>0</v>
      </c>
      <c r="E95" s="194">
        <f>入力_北海道投入係数表!E95</f>
        <v>0</v>
      </c>
      <c r="F95" s="194">
        <f>入力_北海道投入係数表!F95</f>
        <v>0</v>
      </c>
      <c r="G95" s="194">
        <f>入力_北海道投入係数表!G95</f>
        <v>0</v>
      </c>
      <c r="H95" s="194">
        <f>入力_北海道投入係数表!H95</f>
        <v>0</v>
      </c>
      <c r="I95" s="194">
        <f>入力_北海道投入係数表!I95</f>
        <v>0</v>
      </c>
      <c r="J95" s="194">
        <f>入力_北海道投入係数表!J95</f>
        <v>0</v>
      </c>
      <c r="K95" s="194">
        <f>入力_北海道投入係数表!K95</f>
        <v>0</v>
      </c>
      <c r="L95" s="194">
        <f>入力_北海道投入係数表!L95</f>
        <v>0</v>
      </c>
      <c r="M95" s="194">
        <f>入力_北海道投入係数表!M95</f>
        <v>0</v>
      </c>
      <c r="N95" s="194">
        <f>入力_北海道投入係数表!N95</f>
        <v>0</v>
      </c>
      <c r="O95" s="194">
        <f>入力_北海道投入係数表!O95</f>
        <v>0</v>
      </c>
      <c r="P95" s="194">
        <f>入力_北海道投入係数表!P95</f>
        <v>0</v>
      </c>
      <c r="Q95" s="194">
        <f>入力_北海道投入係数表!Q95</f>
        <v>0</v>
      </c>
      <c r="R95" s="194">
        <f>入力_北海道投入係数表!R95</f>
        <v>0</v>
      </c>
      <c r="S95" s="194">
        <f>入力_北海道投入係数表!S95</f>
        <v>0</v>
      </c>
      <c r="T95" s="194">
        <f>入力_北海道投入係数表!T95</f>
        <v>0</v>
      </c>
      <c r="U95" s="194">
        <f>入力_北海道投入係数表!U95</f>
        <v>0</v>
      </c>
      <c r="V95" s="194">
        <f>入力_北海道投入係数表!V95</f>
        <v>0</v>
      </c>
      <c r="W95" s="194">
        <f>入力_北海道投入係数表!W95</f>
        <v>0</v>
      </c>
      <c r="X95" s="194">
        <f>入力_北海道投入係数表!X95</f>
        <v>0</v>
      </c>
      <c r="Y95" s="194">
        <f>入力_北海道投入係数表!Y95</f>
        <v>0</v>
      </c>
      <c r="Z95" s="194">
        <f>入力_北海道投入係数表!Z95</f>
        <v>0</v>
      </c>
      <c r="AA95" s="194">
        <f>入力_北海道投入係数表!AA95</f>
        <v>0</v>
      </c>
      <c r="AB95" s="194">
        <f>入力_北海道投入係数表!AB95</f>
        <v>0</v>
      </c>
      <c r="AC95" s="194">
        <f>入力_北海道投入係数表!AC95</f>
        <v>0</v>
      </c>
      <c r="AD95" s="194">
        <f>入力_北海道投入係数表!AD95</f>
        <v>0</v>
      </c>
      <c r="AE95" s="194">
        <f>入力_北海道投入係数表!AE95</f>
        <v>0</v>
      </c>
      <c r="AF95" s="194">
        <f>入力_北海道投入係数表!AF95</f>
        <v>0</v>
      </c>
      <c r="AG95" s="194">
        <f>入力_北海道投入係数表!AG95</f>
        <v>0</v>
      </c>
      <c r="AH95" s="194">
        <f>入力_北海道投入係数表!AH95</f>
        <v>0</v>
      </c>
      <c r="AI95" s="194">
        <f>入力_北海道投入係数表!AI95</f>
        <v>0</v>
      </c>
      <c r="AJ95" s="194">
        <f>入力_北海道投入係数表!AJ95</f>
        <v>0</v>
      </c>
      <c r="AK95" s="194">
        <f>入力_北海道投入係数表!AK95</f>
        <v>0</v>
      </c>
      <c r="AL95" s="194">
        <f>入力_北海道投入係数表!AL95</f>
        <v>0</v>
      </c>
      <c r="AM95" s="194">
        <f>入力_北海道投入係数表!AM95</f>
        <v>0</v>
      </c>
      <c r="AN95" s="194">
        <f>入力_北海道投入係数表!AN95</f>
        <v>0</v>
      </c>
      <c r="AO95" s="194">
        <f>入力_北海道投入係数表!AO95</f>
        <v>0</v>
      </c>
      <c r="AP95" s="194">
        <f>入力_北海道投入係数表!AP95</f>
        <v>0</v>
      </c>
      <c r="AQ95" s="194">
        <f>入力_北海道投入係数表!AQ95</f>
        <v>0</v>
      </c>
      <c r="AR95" s="194">
        <f>入力_北海道投入係数表!AR95</f>
        <v>0</v>
      </c>
      <c r="AS95" s="194">
        <f>入力_北海道投入係数表!AS95</f>
        <v>0</v>
      </c>
      <c r="AT95" s="194">
        <f>入力_北海道投入係数表!AT95</f>
        <v>0</v>
      </c>
      <c r="AU95" s="194">
        <f>入力_北海道投入係数表!AU95</f>
        <v>0</v>
      </c>
      <c r="AV95" s="194">
        <f>入力_北海道投入係数表!AV95</f>
        <v>0</v>
      </c>
      <c r="AW95" s="194">
        <f>入力_北海道投入係数表!AW95</f>
        <v>0</v>
      </c>
      <c r="AX95" s="194">
        <f>入力_北海道投入係数表!AX95</f>
        <v>0</v>
      </c>
      <c r="AY95" s="194">
        <f>入力_北海道投入係数表!AY95</f>
        <v>0</v>
      </c>
      <c r="AZ95" s="194">
        <f>入力_北海道投入係数表!AZ95</f>
        <v>0</v>
      </c>
      <c r="BA95" s="194">
        <f>入力_北海道投入係数表!BA95</f>
        <v>0</v>
      </c>
      <c r="BB95" s="194">
        <f>入力_北海道投入係数表!BB95</f>
        <v>0</v>
      </c>
      <c r="BC95" s="194">
        <f>入力_北海道投入係数表!BC95</f>
        <v>0</v>
      </c>
      <c r="BD95" s="194">
        <f>入力_北海道投入係数表!BD95</f>
        <v>0</v>
      </c>
      <c r="BE95" s="194">
        <f>入力_北海道投入係数表!BE95</f>
        <v>0</v>
      </c>
      <c r="BF95" s="194">
        <f>入力_北海道投入係数表!BF95</f>
        <v>0</v>
      </c>
      <c r="BG95" s="194">
        <f>入力_北海道投入係数表!BG95</f>
        <v>0</v>
      </c>
      <c r="BH95" s="194">
        <f>入力_北海道投入係数表!BH95</f>
        <v>0</v>
      </c>
      <c r="BI95" s="194">
        <f>入力_北海道投入係数表!BI95</f>
        <v>0</v>
      </c>
      <c r="BJ95" s="194">
        <f>入力_北海道投入係数表!BJ95</f>
        <v>0</v>
      </c>
      <c r="BK95" s="194">
        <f>入力_北海道投入係数表!BK95</f>
        <v>0</v>
      </c>
      <c r="BL95" s="194">
        <f>入力_北海道投入係数表!BL95</f>
        <v>0</v>
      </c>
      <c r="BM95" s="194">
        <f>入力_北海道投入係数表!BM95</f>
        <v>0</v>
      </c>
      <c r="BN95" s="194">
        <f>入力_北海道投入係数表!BN95</f>
        <v>0</v>
      </c>
      <c r="BO95" s="194">
        <f>入力_北海道投入係数表!BO95</f>
        <v>0</v>
      </c>
      <c r="BP95" s="194">
        <f>入力_北海道投入係数表!BP95</f>
        <v>0</v>
      </c>
      <c r="BQ95" s="194">
        <f>入力_北海道投入係数表!BQ95</f>
        <v>0</v>
      </c>
      <c r="BR95" s="194">
        <f>入力_北海道投入係数表!BR95</f>
        <v>0</v>
      </c>
      <c r="BS95" s="194">
        <f>入力_北海道投入係数表!BS95</f>
        <v>0</v>
      </c>
      <c r="BT95" s="194">
        <f>入力_北海道投入係数表!BT95</f>
        <v>0</v>
      </c>
      <c r="BU95" s="194">
        <f>入力_北海道投入係数表!BU95</f>
        <v>0</v>
      </c>
      <c r="BV95" s="194">
        <f>入力_北海道投入係数表!BV95</f>
        <v>0</v>
      </c>
      <c r="BW95" s="194">
        <f>入力_北海道投入係数表!BW95</f>
        <v>0</v>
      </c>
      <c r="BX95" s="194">
        <f>入力_北海道投入係数表!BX95</f>
        <v>0</v>
      </c>
      <c r="BY95" s="194">
        <f>入力_北海道投入係数表!BY95</f>
        <v>0</v>
      </c>
      <c r="BZ95" s="194">
        <f>入力_北海道投入係数表!BZ95</f>
        <v>0</v>
      </c>
      <c r="CA95" s="194">
        <f>入力_北海道投入係数表!CA95</f>
        <v>0</v>
      </c>
      <c r="CB95" s="194">
        <f>入力_北海道投入係数表!CB95</f>
        <v>0</v>
      </c>
      <c r="CC95" s="194">
        <f>入力_北海道投入係数表!CC95</f>
        <v>0</v>
      </c>
      <c r="CD95" s="194">
        <f>入力_北海道投入係数表!CD95</f>
        <v>0</v>
      </c>
      <c r="CE95" s="194">
        <f>入力_北海道投入係数表!CE95</f>
        <v>0</v>
      </c>
      <c r="CF95" s="194">
        <f>入力_北海道投入係数表!CF95</f>
        <v>0</v>
      </c>
      <c r="CG95" s="194">
        <f>入力_北海道投入係数表!CG95</f>
        <v>0</v>
      </c>
      <c r="CH95" s="194">
        <f>入力_北海道投入係数表!CH95</f>
        <v>0</v>
      </c>
      <c r="CI95" s="194">
        <f>入力_北海道投入係数表!CI95</f>
        <v>0</v>
      </c>
      <c r="CJ95" s="194">
        <f>入力_北海道投入係数表!CJ95</f>
        <v>0</v>
      </c>
      <c r="CK95" s="194">
        <f>入力_北海道投入係数表!CK95</f>
        <v>0</v>
      </c>
      <c r="CL95" s="194">
        <f>入力_北海道投入係数表!CL95</f>
        <v>0</v>
      </c>
      <c r="CM95" s="194">
        <f>入力_北海道投入係数表!CM95</f>
        <v>0</v>
      </c>
      <c r="CN95" s="194">
        <f>入力_北海道投入係数表!CN95</f>
        <v>0</v>
      </c>
      <c r="CO95" s="194">
        <f>入力_北海道投入係数表!CO95</f>
        <v>0</v>
      </c>
      <c r="CP95" s="194">
        <f>入力_北海道投入係数表!CP95</f>
        <v>0</v>
      </c>
      <c r="CQ95" s="194">
        <f>入力_北海道投入係数表!CQ95</f>
        <v>0</v>
      </c>
      <c r="CR95" s="194">
        <f>入力_北海道投入係数表!CR95</f>
        <v>0</v>
      </c>
      <c r="CS95" s="194">
        <f>入力_北海道投入係数表!CS95</f>
        <v>0</v>
      </c>
      <c r="CT95" s="194">
        <f>入力_北海道投入係数表!CT95</f>
        <v>0</v>
      </c>
      <c r="CU95" s="194">
        <f>入力_北海道投入係数表!CU95</f>
        <v>0</v>
      </c>
      <c r="CV95" s="194">
        <f>入力_北海道投入係数表!CV95</f>
        <v>0</v>
      </c>
      <c r="CW95" s="194">
        <f>入力_北海道投入係数表!CW95</f>
        <v>0</v>
      </c>
      <c r="CX95" s="194">
        <f>入力_北海道投入係数表!CX95</f>
        <v>0</v>
      </c>
      <c r="CY95" s="194">
        <f>入力_北海道投入係数表!CY95</f>
        <v>0</v>
      </c>
      <c r="CZ95" s="194">
        <f>入力_北海道投入係数表!CZ95</f>
        <v>0</v>
      </c>
      <c r="DA95" s="194">
        <f>入力_北海道投入係数表!DA95</f>
        <v>0</v>
      </c>
      <c r="DB95" s="194">
        <f>入力_北海道投入係数表!DB95</f>
        <v>0</v>
      </c>
      <c r="DC95" s="194">
        <f>入力_北海道投入係数表!DC95</f>
        <v>0</v>
      </c>
      <c r="DD95" s="194" t="str">
        <f>入力_北海道投入係数表!DD95</f>
        <v>-</v>
      </c>
      <c r="DE95" s="194" t="str">
        <f>入力_北海道投入係数表!DE95</f>
        <v>-</v>
      </c>
      <c r="DF95" s="194" t="str">
        <f>入力_北海道投入係数表!DF95</f>
        <v>-</v>
      </c>
      <c r="DG95" s="194" t="str">
        <f>入力_北海道投入係数表!DG95</f>
        <v>-</v>
      </c>
      <c r="DH95" s="194" t="str">
        <f>入力_北海道投入係数表!DH95</f>
        <v>-</v>
      </c>
      <c r="DI95" s="194" t="str">
        <f>入力_北海道投入係数表!DI95</f>
        <v>-</v>
      </c>
      <c r="DJ95" s="194" t="str">
        <f>入力_北海道投入係数表!DJ95</f>
        <v>-</v>
      </c>
      <c r="DK95" s="194" t="str">
        <f>入力_北海道投入係数表!DK95</f>
        <v>-</v>
      </c>
      <c r="DL95" s="194" t="str">
        <f>入力_北海道投入係数表!DL95</f>
        <v>-</v>
      </c>
      <c r="DM95" s="194" t="str">
        <f>入力_北海道投入係数表!DM95</f>
        <v>-</v>
      </c>
      <c r="DN95" s="194" t="str">
        <f>入力_北海道投入係数表!DN95</f>
        <v>-</v>
      </c>
      <c r="DO95" s="194" t="str">
        <f>入力_北海道投入係数表!DO95</f>
        <v>-</v>
      </c>
      <c r="DP95" s="194" t="str">
        <f>入力_北海道投入係数表!DP95</f>
        <v>-</v>
      </c>
      <c r="DQ95" s="194" t="str">
        <f>入力_北海道投入係数表!DQ95</f>
        <v>-</v>
      </c>
      <c r="DR95" s="194" t="str">
        <f>入力_北海道投入係数表!DR95</f>
        <v>-</v>
      </c>
      <c r="DS95" s="194" t="str">
        <f>入力_北海道投入係数表!DS95</f>
        <v>-</v>
      </c>
      <c r="DT95" s="242">
        <f>入力_北海道投入係数表!DT95</f>
        <v>0</v>
      </c>
      <c r="DU95"/>
      <c r="DV95"/>
    </row>
    <row r="96" spans="2:126" s="22" customFormat="1" x14ac:dyDescent="0.25">
      <c r="B96" s="53">
        <v>93</v>
      </c>
      <c r="C96" s="360" t="str">
        <v>その他の非営利団体サービス</v>
      </c>
      <c r="D96" s="193">
        <f>入力_北海道投入係数表!D96</f>
        <v>0</v>
      </c>
      <c r="E96" s="194">
        <f>入力_北海道投入係数表!E96</f>
        <v>2.5352237651875749E-5</v>
      </c>
      <c r="F96" s="194">
        <f>入力_北海道投入係数表!F96</f>
        <v>0</v>
      </c>
      <c r="G96" s="194">
        <f>入力_北海道投入係数表!G96</f>
        <v>5.3765285928366333E-4</v>
      </c>
      <c r="H96" s="194">
        <f>入力_北海道投入係数表!H96</f>
        <v>8.6242211250296463E-5</v>
      </c>
      <c r="I96" s="194">
        <f>入力_北海道投入係数表!I96</f>
        <v>8.6319690508016664E-3</v>
      </c>
      <c r="J96" s="194">
        <f>入力_北海道投入係数表!J96</f>
        <v>3.8449135514598267E-3</v>
      </c>
      <c r="K96" s="194">
        <f>入力_北海道投入係数表!K96</f>
        <v>7.7288578012521154E-3</v>
      </c>
      <c r="L96" s="194">
        <f>入力_北海道投入係数表!L96</f>
        <v>2.5502675886711489E-3</v>
      </c>
      <c r="M96" s="194">
        <f>入力_北海道投入係数表!M96</f>
        <v>1.3859460210497066E-3</v>
      </c>
      <c r="N96" s="194">
        <f>入力_北海道投入係数表!N96</f>
        <v>9.5416318409432166E-4</v>
      </c>
      <c r="O96" s="194">
        <f>入力_北海道投入係数表!O96</f>
        <v>1.5297290125815017E-3</v>
      </c>
      <c r="P96" s="194">
        <f>入力_北海道投入係数表!P96</f>
        <v>3.270263957019388E-3</v>
      </c>
      <c r="Q96" s="194">
        <f>入力_北海道投入係数表!Q96</f>
        <v>9.1327378208417773E-4</v>
      </c>
      <c r="R96" s="194">
        <f>入力_北海道投入係数表!R96</f>
        <v>1.2180267965895249E-3</v>
      </c>
      <c r="S96" s="194">
        <f>入力_北海道投入係数表!S96</f>
        <v>2.6269025728192846E-3</v>
      </c>
      <c r="T96" s="194">
        <f>入力_北海道投入係数表!T96</f>
        <v>1.3949404688641082E-3</v>
      </c>
      <c r="U96" s="194">
        <f>入力_北海道投入係数表!U96</f>
        <v>1.3629283489096573E-3</v>
      </c>
      <c r="V96" s="194">
        <f>入力_北海道投入係数表!V96</f>
        <v>1.5881807165038248E-3</v>
      </c>
      <c r="W96" s="194">
        <f>入力_北海道投入係数表!W96</f>
        <v>2.924709618116487E-3</v>
      </c>
      <c r="X96" s="194">
        <f>入力_北海道投入係数表!X96</f>
        <v>1.3159326796544934E-3</v>
      </c>
      <c r="Y96" s="194">
        <f>入力_北海道投入係数表!Y96</f>
        <v>1.4564906519781791E-3</v>
      </c>
      <c r="Z96" s="194">
        <f>入力_北海道投入係数表!Z96</f>
        <v>9.1896407685881365E-3</v>
      </c>
      <c r="AA96" s="194">
        <f>入力_北海道投入係数表!AA96</f>
        <v>1.8848198377287922E-3</v>
      </c>
      <c r="AB96" s="194">
        <f>入力_北海道投入係数表!AB96</f>
        <v>8.3787259797246175E-3</v>
      </c>
      <c r="AC96" s="194">
        <f>入力_北海道投入係数表!AC96</f>
        <v>3.5966683493185258E-3</v>
      </c>
      <c r="AD96" s="194">
        <f>入力_北海道投入係数表!AD96</f>
        <v>2.9375859863971942E-4</v>
      </c>
      <c r="AE96" s="194">
        <f>入力_北海道投入係数表!AE96</f>
        <v>1.2811329072074057E-3</v>
      </c>
      <c r="AF96" s="194">
        <f>入力_北海道投入係数表!AF96</f>
        <v>1.3018008244738556E-3</v>
      </c>
      <c r="AG96" s="194">
        <f>入力_北海道投入係数表!AG96</f>
        <v>9.0929756762900662E-4</v>
      </c>
      <c r="AH96" s="194">
        <f>入力_北海道投入係数表!AH96</f>
        <v>2.1026072329688814E-3</v>
      </c>
      <c r="AI96" s="194">
        <f>入力_北海道投入係数表!AI96</f>
        <v>4.0790620354299858E-3</v>
      </c>
      <c r="AJ96" s="194">
        <f>入力_北海道投入係数表!AJ96</f>
        <v>5.893909626719057E-3</v>
      </c>
      <c r="AK96" s="194">
        <f>入力_北海道投入係数表!AK96</f>
        <v>9.493670886075949E-4</v>
      </c>
      <c r="AL96" s="194">
        <f>入力_北海道投入係数表!AL96</f>
        <v>1.1965275001427837E-3</v>
      </c>
      <c r="AM96" s="194">
        <f>入力_北海道投入係数表!AM96</f>
        <v>6.6506618219569166E-4</v>
      </c>
      <c r="AN96" s="194">
        <f>入力_北海道投入係数表!AN96</f>
        <v>3.8622465400708077E-3</v>
      </c>
      <c r="AO96" s="194">
        <f>入力_北海道投入係数表!AO96</f>
        <v>1.0235414534288639E-3</v>
      </c>
      <c r="AP96" s="194">
        <f>入力_北海道投入係数表!AP96</f>
        <v>4.8030739673390969E-4</v>
      </c>
      <c r="AQ96" s="194">
        <f>入力_北海道投入係数表!AQ96</f>
        <v>1.0044482709140479E-3</v>
      </c>
      <c r="AR96" s="194">
        <f>入力_北海道投入係数表!AR96</f>
        <v>1.3749988541676215E-3</v>
      </c>
      <c r="AS96" s="194">
        <f>入力_北海道投入係数表!AS96</f>
        <v>1.3001211476523949E-3</v>
      </c>
      <c r="AT96" s="194">
        <f>入力_北海道投入係数表!AT96</f>
        <v>2.7410239924198841E-3</v>
      </c>
      <c r="AU96" s="194">
        <f>入力_北海道投入係数表!AU96</f>
        <v>3.0819434372733865E-3</v>
      </c>
      <c r="AV96" s="194">
        <f>入力_北海道投入係数表!AV96</f>
        <v>1.4046737326012004E-3</v>
      </c>
      <c r="AW96" s="194">
        <f>入力_北海道投入係数表!AW96</f>
        <v>1.1059407800012521E-3</v>
      </c>
      <c r="AX96" s="194">
        <f>入力_北海道投入係数表!AX96</f>
        <v>8.8685241297760701E-4</v>
      </c>
      <c r="AY96" s="194">
        <f>入力_北海道投入係数表!AY96</f>
        <v>1.6637214723465052E-3</v>
      </c>
      <c r="AZ96" s="194">
        <f>入力_北海道投入係数表!AZ96</f>
        <v>0</v>
      </c>
      <c r="BA96" s="194">
        <f>入力_北海道投入係数表!BA96</f>
        <v>4.5516613563950843E-4</v>
      </c>
      <c r="BB96" s="194">
        <f>入力_北海道投入係数表!BB96</f>
        <v>5.6116722783389455E-4</v>
      </c>
      <c r="BC96" s="194">
        <f>入力_北海道投入係数表!BC96</f>
        <v>4.4978956274028934E-4</v>
      </c>
      <c r="BD96" s="194">
        <f>入力_北海道投入係数表!BD96</f>
        <v>4.3610989969472308E-4</v>
      </c>
      <c r="BE96" s="194">
        <f>入力_北海道投入係数表!BE96</f>
        <v>4.2728402734617773E-4</v>
      </c>
      <c r="BF96" s="194">
        <f>入力_北海道投入係数表!BF96</f>
        <v>1.6620921697490241E-4</v>
      </c>
      <c r="BG96" s="194">
        <f>入力_北海道投入係数表!BG96</f>
        <v>1.012829169480081E-3</v>
      </c>
      <c r="BH96" s="194">
        <f>入力_北海道投入係数表!BH96</f>
        <v>7.3596343423779369E-4</v>
      </c>
      <c r="BI96" s="194">
        <f>入力_北海道投入係数表!BI96</f>
        <v>1.1761428704076264E-3</v>
      </c>
      <c r="BJ96" s="194">
        <f>入力_北海道投入係数表!BJ96</f>
        <v>2.4018122765359319E-3</v>
      </c>
      <c r="BK96" s="194">
        <f>入力_北海道投入係数表!BK96</f>
        <v>8.3146082857476621E-4</v>
      </c>
      <c r="BL96" s="194">
        <f>入力_北海道投入係数表!BL96</f>
        <v>5.7646211085131101E-3</v>
      </c>
      <c r="BM96" s="194">
        <f>入力_北海道投入係数表!BM96</f>
        <v>2.1499505170119101E-3</v>
      </c>
      <c r="BN96" s="194">
        <f>入力_北海道投入係数表!BN96</f>
        <v>1.4626826632525933E-3</v>
      </c>
      <c r="BO96" s="194">
        <f>入力_北海道投入係数表!BO96</f>
        <v>3.0127068537339876E-3</v>
      </c>
      <c r="BP96" s="194">
        <f>入力_北海道投入係数表!BP96</f>
        <v>5.8616070879978369E-3</v>
      </c>
      <c r="BQ96" s="194">
        <f>入力_北海道投入係数表!BQ96</f>
        <v>1.0383709484637559E-2</v>
      </c>
      <c r="BR96" s="194">
        <f>入力_北海道投入係数表!BR96</f>
        <v>4.2625471003391764E-3</v>
      </c>
      <c r="BS96" s="194">
        <f>入力_北海道投入係数表!BS96</f>
        <v>1.1534136934627801E-3</v>
      </c>
      <c r="BT96" s="194">
        <f>入力_北海道投入係数表!BT96</f>
        <v>4.6388728826317399E-3</v>
      </c>
      <c r="BU96" s="194">
        <f>入力_北海道投入係数表!BU96</f>
        <v>1.6824092099887039E-3</v>
      </c>
      <c r="BV96" s="194">
        <f>入力_北海道投入係数表!BV96</f>
        <v>1.8622710217185876E-3</v>
      </c>
      <c r="BW96" s="194">
        <f>入力_北海道投入係数表!BW96</f>
        <v>0</v>
      </c>
      <c r="BX96" s="194">
        <f>入力_北海道投入係数表!BX96</f>
        <v>5.0837717165465714E-4</v>
      </c>
      <c r="BY96" s="194">
        <f>入力_北海道投入係数表!BY96</f>
        <v>2.559963810953355E-3</v>
      </c>
      <c r="BZ96" s="194">
        <f>入力_北海道投入係数表!BZ96</f>
        <v>1.615946901503156E-3</v>
      </c>
      <c r="CA96" s="194">
        <f>入力_北海道投入係数表!CA96</f>
        <v>1.1516174607677637E-4</v>
      </c>
      <c r="CB96" s="194">
        <f>入力_北海道投入係数表!CB96</f>
        <v>2.1472926701874527E-3</v>
      </c>
      <c r="CC96" s="194">
        <f>入力_北海道投入係数表!CC96</f>
        <v>8.9971823770491795E-3</v>
      </c>
      <c r="CD96" s="194">
        <f>入力_北海道投入係数表!CD96</f>
        <v>3.3793083808746332E-3</v>
      </c>
      <c r="CE96" s="194">
        <f>入力_北海道投入係数表!CE96</f>
        <v>4.1103773326391363E-5</v>
      </c>
      <c r="CF96" s="194">
        <f>入力_北海道投入係数表!CF96</f>
        <v>1.3589602979823859E-3</v>
      </c>
      <c r="CG96" s="194">
        <f>入力_北海道投入係数表!CG96</f>
        <v>6.8793840394430882E-3</v>
      </c>
      <c r="CH96" s="194">
        <f>入力_北海道投入係数表!CH96</f>
        <v>2.4891609645587508E-3</v>
      </c>
      <c r="CI96" s="194">
        <f>入力_北海道投入係数表!CI96</f>
        <v>1.5375006005861722E-3</v>
      </c>
      <c r="CJ96" s="194">
        <f>入力_北海道投入係数表!CJ96</f>
        <v>6.2229914160109824E-3</v>
      </c>
      <c r="CK96" s="194">
        <f>入力_北海道投入係数表!CK96</f>
        <v>7.8513950751339252E-6</v>
      </c>
      <c r="CL96" s="194">
        <f>入力_北海道投入係数表!CL96</f>
        <v>5.1237405042542242E-4</v>
      </c>
      <c r="CM96" s="194">
        <f>入力_北海道投入係数表!CM96</f>
        <v>3.937265055733382E-3</v>
      </c>
      <c r="CN96" s="194">
        <f>入力_北海道投入係数表!CN96</f>
        <v>1.8188158426017693E-3</v>
      </c>
      <c r="CO96" s="194">
        <f>入力_北海道投入係数表!CO96</f>
        <v>1.4693568009100533E-3</v>
      </c>
      <c r="CP96" s="194">
        <f>入力_北海道投入係数表!CP96</f>
        <v>5.747752326327126E-5</v>
      </c>
      <c r="CQ96" s="194">
        <f>入力_北海道投入係数表!CQ96</f>
        <v>6.1144549536638958E-4</v>
      </c>
      <c r="CR96" s="194">
        <f>入力_北海道投入係数表!CR96</f>
        <v>0</v>
      </c>
      <c r="CS96" s="194">
        <f>入力_北海道投入係数表!CS96</f>
        <v>4.7251823190201303E-3</v>
      </c>
      <c r="CT96" s="194">
        <f>入力_北海道投入係数表!CT96</f>
        <v>2.1678748052299979E-3</v>
      </c>
      <c r="CU96" s="194">
        <f>入力_北海道投入係数表!CU96</f>
        <v>3.0250863060989645E-3</v>
      </c>
      <c r="CV96" s="194">
        <f>入力_北海道投入係数表!CV96</f>
        <v>4.1371892986056327E-3</v>
      </c>
      <c r="CW96" s="194">
        <f>入力_北海道投入係数表!CW96</f>
        <v>2.7542699517898589E-3</v>
      </c>
      <c r="CX96" s="194">
        <f>入力_北海道投入係数表!CX96</f>
        <v>2.0696630057462323E-3</v>
      </c>
      <c r="CY96" s="194">
        <f>入力_北海道投入係数表!CY96</f>
        <v>2.2645088098698905E-3</v>
      </c>
      <c r="CZ96" s="194">
        <f>入力_北海道投入係数表!CZ96</f>
        <v>2.6219137421859776E-2</v>
      </c>
      <c r="DA96" s="194">
        <f>入力_北海道投入係数表!DA96</f>
        <v>4.5866555144418279E-3</v>
      </c>
      <c r="DB96" s="194">
        <f>入力_北海道投入係数表!DB96</f>
        <v>0</v>
      </c>
      <c r="DC96" s="194">
        <f>入力_北海道投入係数表!DC96</f>
        <v>3.2731978381670091E-3</v>
      </c>
      <c r="DD96" s="194" t="str">
        <f>入力_北海道投入係数表!DD96</f>
        <v>-</v>
      </c>
      <c r="DE96" s="194" t="str">
        <f>入力_北海道投入係数表!DE96</f>
        <v>-</v>
      </c>
      <c r="DF96" s="194" t="str">
        <f>入力_北海道投入係数表!DF96</f>
        <v>-</v>
      </c>
      <c r="DG96" s="194" t="str">
        <f>入力_北海道投入係数表!DG96</f>
        <v>-</v>
      </c>
      <c r="DH96" s="194" t="str">
        <f>入力_北海道投入係数表!DH96</f>
        <v>-</v>
      </c>
      <c r="DI96" s="194" t="str">
        <f>入力_北海道投入係数表!DI96</f>
        <v>-</v>
      </c>
      <c r="DJ96" s="194" t="str">
        <f>入力_北海道投入係数表!DJ96</f>
        <v>-</v>
      </c>
      <c r="DK96" s="194" t="str">
        <f>入力_北海道投入係数表!DK96</f>
        <v>-</v>
      </c>
      <c r="DL96" s="194" t="str">
        <f>入力_北海道投入係数表!DL96</f>
        <v>-</v>
      </c>
      <c r="DM96" s="194" t="str">
        <f>入力_北海道投入係数表!DM96</f>
        <v>-</v>
      </c>
      <c r="DN96" s="194" t="str">
        <f>入力_北海道投入係数表!DN96</f>
        <v>-</v>
      </c>
      <c r="DO96" s="194" t="str">
        <f>入力_北海道投入係数表!DO96</f>
        <v>-</v>
      </c>
      <c r="DP96" s="194" t="str">
        <f>入力_北海道投入係数表!DP96</f>
        <v>-</v>
      </c>
      <c r="DQ96" s="194" t="str">
        <f>入力_北海道投入係数表!DQ96</f>
        <v>-</v>
      </c>
      <c r="DR96" s="194" t="str">
        <f>入力_北海道投入係数表!DR96</f>
        <v>-</v>
      </c>
      <c r="DS96" s="194" t="str">
        <f>入力_北海道投入係数表!DS96</f>
        <v>-</v>
      </c>
      <c r="DT96" s="242">
        <f>入力_北海道投入係数表!DT96</f>
        <v>2.0321249981389974E-3</v>
      </c>
      <c r="DU96"/>
      <c r="DV96"/>
    </row>
    <row r="97" spans="2:126" s="22" customFormat="1" x14ac:dyDescent="0.25">
      <c r="B97" s="53">
        <v>94</v>
      </c>
      <c r="C97" s="360" t="str">
        <v>物品賃貸サービス</v>
      </c>
      <c r="D97" s="193">
        <f>入力_北海道投入係数表!D97</f>
        <v>6.5431552641895905E-3</v>
      </c>
      <c r="E97" s="194">
        <f>入力_北海道投入係数表!E97</f>
        <v>3.422552083003226E-3</v>
      </c>
      <c r="F97" s="194">
        <f>入力_北海道投入係数表!F97</f>
        <v>6.0424630405747706E-3</v>
      </c>
      <c r="G97" s="194">
        <f>入力_北海道投入係数表!G97</f>
        <v>5.2621343674571306E-3</v>
      </c>
      <c r="H97" s="194">
        <f>入力_北海道投入係数表!H97</f>
        <v>6.8131346887734204E-3</v>
      </c>
      <c r="I97" s="194">
        <f>入力_北海道投入係数表!I97</f>
        <v>3.6670839433352431E-3</v>
      </c>
      <c r="J97" s="194">
        <f>入力_北海道投入係数表!J97</f>
        <v>9.676779202738571E-2</v>
      </c>
      <c r="K97" s="194">
        <f>入力_北海道投入係数表!K97</f>
        <v>2.942675938576993E-2</v>
      </c>
      <c r="L97" s="194">
        <f>入力_北海道投入係数表!L97</f>
        <v>2.6260378532290095E-3</v>
      </c>
      <c r="M97" s="194">
        <f>入力_北海道投入係数表!M97</f>
        <v>1.3598944041126818E-3</v>
      </c>
      <c r="N97" s="194">
        <f>入力_北海道投入係数表!N97</f>
        <v>1.1612683713396008E-3</v>
      </c>
      <c r="O97" s="194">
        <f>入力_北海道投入係数表!O97</f>
        <v>2.6086914822706486E-3</v>
      </c>
      <c r="P97" s="194">
        <f>入力_北海道投入係数表!P97</f>
        <v>2.0202402823285793E-3</v>
      </c>
      <c r="Q97" s="194">
        <f>入力_北海道投入係数表!Q97</f>
        <v>1.0437414652390603E-3</v>
      </c>
      <c r="R97" s="194">
        <f>入力_北海道投入係数表!R97</f>
        <v>4.4660982541615919E-3</v>
      </c>
      <c r="S97" s="194">
        <f>入力_北海道投入係数表!S97</f>
        <v>3.6313064977207756E-3</v>
      </c>
      <c r="T97" s="194">
        <f>入力_北海道投入係数表!T97</f>
        <v>4.80023631932649E-3</v>
      </c>
      <c r="U97" s="194">
        <f>入力_北海道投入係数表!U97</f>
        <v>6.5643079661771254E-3</v>
      </c>
      <c r="V97" s="194">
        <f>入力_北海道投入係数表!V97</f>
        <v>2.0307884571688253E-3</v>
      </c>
      <c r="W97" s="194">
        <f>入力_北海道投入係数表!W97</f>
        <v>3.0751232556196204E-3</v>
      </c>
      <c r="X97" s="194">
        <f>入力_北海道投入係数表!X97</f>
        <v>5.8969614817599861E-3</v>
      </c>
      <c r="Y97" s="194">
        <f>入力_北海道投入係数表!Y97</f>
        <v>1.5624172448493194E-3</v>
      </c>
      <c r="Z97" s="194">
        <f>入力_北海道投入係数表!Z97</f>
        <v>4.6365914786967418E-3</v>
      </c>
      <c r="AA97" s="194">
        <f>入力_北海道投入係数表!AA97</f>
        <v>1.6050418930659246E-3</v>
      </c>
      <c r="AB97" s="194">
        <f>入力_北海道投入係数表!AB97</f>
        <v>1.5130882130428205E-3</v>
      </c>
      <c r="AC97" s="194">
        <f>入力_北海道投入係数表!AC97</f>
        <v>1.7352347299343766E-3</v>
      </c>
      <c r="AD97" s="194">
        <f>入力_北海道投入係数表!AD97</f>
        <v>2.0539849245257427E-4</v>
      </c>
      <c r="AE97" s="194">
        <f>入力_北海道投入係数表!AE97</f>
        <v>2.2729777385937845E-3</v>
      </c>
      <c r="AF97" s="194">
        <f>入力_北海道投入係数表!AF97</f>
        <v>3.9054024734215664E-3</v>
      </c>
      <c r="AG97" s="194">
        <f>入力_北海道投入係数表!AG97</f>
        <v>1.8185951352580132E-3</v>
      </c>
      <c r="AH97" s="194">
        <f>入力_北海道投入係数表!AH97</f>
        <v>1.9624334174376226E-3</v>
      </c>
      <c r="AI97" s="194">
        <f>入力_北海道投入係数表!AI97</f>
        <v>1.0098790927931688E-2</v>
      </c>
      <c r="AJ97" s="194">
        <f>入力_北海道投入係数表!AJ97</f>
        <v>1.9646365422396855E-3</v>
      </c>
      <c r="AK97" s="194">
        <f>入力_北海道投入係数表!AK97</f>
        <v>5.5605786618444846E-3</v>
      </c>
      <c r="AL97" s="194">
        <f>入力_北海道投入係数表!AL97</f>
        <v>9.5093951681992121E-4</v>
      </c>
      <c r="AM97" s="194">
        <f>入力_北海道投入係数表!AM97</f>
        <v>7.0156371658447968E-4</v>
      </c>
      <c r="AN97" s="194">
        <f>入力_北海道投入係数表!AN97</f>
        <v>5.2837678360690915E-3</v>
      </c>
      <c r="AO97" s="194">
        <f>入力_北海道投入係数表!AO97</f>
        <v>2.5811045347336565E-3</v>
      </c>
      <c r="AP97" s="194">
        <f>入力_北海道投入係数表!AP97</f>
        <v>2.5616394492475182E-3</v>
      </c>
      <c r="AQ97" s="194">
        <f>入力_北海道投入係数表!AQ97</f>
        <v>3.6590615583297461E-3</v>
      </c>
      <c r="AR97" s="194">
        <f>入力_北海道投入係数表!AR97</f>
        <v>2.4658312784739348E-3</v>
      </c>
      <c r="AS97" s="194">
        <f>入力_北海道投入係数表!AS97</f>
        <v>3.4423662204887272E-3</v>
      </c>
      <c r="AT97" s="194">
        <f>入力_北海道投入係数表!AT97</f>
        <v>3.7562180636865079E-3</v>
      </c>
      <c r="AU97" s="194">
        <f>入力_北海道投入係数表!AU97</f>
        <v>5.7365585828239923E-3</v>
      </c>
      <c r="AV97" s="194">
        <f>入力_北海道投入係数表!AV97</f>
        <v>2.8093474652024007E-3</v>
      </c>
      <c r="AW97" s="194">
        <f>入力_北海道投入係数表!AW97</f>
        <v>6.6565114871773466E-3</v>
      </c>
      <c r="AX97" s="194">
        <f>入力_北海道投入係数表!AX97</f>
        <v>4.0031532530239201E-3</v>
      </c>
      <c r="AY97" s="194">
        <f>入力_北海道投入係数表!AY97</f>
        <v>8.3374064744144074E-3</v>
      </c>
      <c r="AZ97" s="194">
        <f>入力_北海道投入係数表!AZ97</f>
        <v>2.751031636863824E-3</v>
      </c>
      <c r="BA97" s="194">
        <f>入力_北海道投入係数表!BA97</f>
        <v>2.2758306781975419E-3</v>
      </c>
      <c r="BB97" s="194">
        <f>入力_北海道投入係数表!BB97</f>
        <v>5.0505050505050509E-3</v>
      </c>
      <c r="BC97" s="194">
        <f>入力_北海道投入係数表!BC97</f>
        <v>7.7213874937083005E-3</v>
      </c>
      <c r="BD97" s="194">
        <f>入力_北海道投入係数表!BD97</f>
        <v>1.3083296990841692E-3</v>
      </c>
      <c r="BE97" s="194">
        <f>入力_北海道投入係数表!BE97</f>
        <v>1.8645121193287756E-3</v>
      </c>
      <c r="BF97" s="194">
        <f>入力_北海道投入係数表!BF97</f>
        <v>1.8103328227266396E-3</v>
      </c>
      <c r="BG97" s="194">
        <f>入力_北海道投入係数表!BG97</f>
        <v>4.4733288318703577E-3</v>
      </c>
      <c r="BH97" s="194">
        <f>入力_北海道投入係数表!BH97</f>
        <v>2.4984021846493521E-3</v>
      </c>
      <c r="BI97" s="194">
        <f>入力_北海道投入係数表!BI97</f>
        <v>8.2949023491906276E-3</v>
      </c>
      <c r="BJ97" s="194">
        <f>入力_北海道投入係数表!BJ97</f>
        <v>7.8986871912443024E-2</v>
      </c>
      <c r="BK97" s="194">
        <f>入力_北海道投入係数表!BK97</f>
        <v>2.2100137202489344E-2</v>
      </c>
      <c r="BL97" s="194">
        <f>入力_北海道投入係数表!BL97</f>
        <v>1.7510771900413228E-2</v>
      </c>
      <c r="BM97" s="194">
        <f>入力_北海道投入係数表!BM97</f>
        <v>5.0896026004163396E-2</v>
      </c>
      <c r="BN97" s="194">
        <f>入力_北海道投入係数表!BN97</f>
        <v>7.8145111886619725E-2</v>
      </c>
      <c r="BO97" s="194">
        <f>入力_北海道投入係数表!BO97</f>
        <v>4.7356464644917051E-3</v>
      </c>
      <c r="BP97" s="194">
        <f>入力_北海道投入係数表!BP97</f>
        <v>6.6480700935153672E-3</v>
      </c>
      <c r="BQ97" s="194">
        <f>入力_北海道投入係数表!BQ97</f>
        <v>4.2712507909723691E-3</v>
      </c>
      <c r="BR97" s="194">
        <f>入力_北海道投入係数表!BR97</f>
        <v>7.9015690258494187E-3</v>
      </c>
      <c r="BS97" s="194">
        <f>入力_北海道投入係数表!BS97</f>
        <v>1.5960795218693202E-2</v>
      </c>
      <c r="BT97" s="194">
        <f>入力_北海道投入係数表!BT97</f>
        <v>7.3081974531881873E-3</v>
      </c>
      <c r="BU97" s="194">
        <f>入力_北海道投入係数表!BU97</f>
        <v>2.661265477618495E-3</v>
      </c>
      <c r="BV97" s="194">
        <f>入力_北海道投入係数表!BV97</f>
        <v>3.044477041875398E-3</v>
      </c>
      <c r="BW97" s="194">
        <f>入力_北海道投入係数表!BW97</f>
        <v>1.0884119697708176E-4</v>
      </c>
      <c r="BX97" s="194">
        <f>入力_北海道投入係数表!BX97</f>
        <v>3.1755153765674962E-3</v>
      </c>
      <c r="BY97" s="194">
        <f>入力_北海道投入係数表!BY97</f>
        <v>8.3777128933759659E-3</v>
      </c>
      <c r="BZ97" s="194">
        <f>入力_北海道投入係数表!BZ97</f>
        <v>2.7257806794930193E-3</v>
      </c>
      <c r="CA97" s="194">
        <f>入力_北海道投入係数表!CA97</f>
        <v>9.2494543861176726E-2</v>
      </c>
      <c r="CB97" s="194">
        <f>入力_北海道投入係数表!CB97</f>
        <v>1.6714061865242876E-2</v>
      </c>
      <c r="CC97" s="194">
        <f>入力_北海道投入係数表!CC97</f>
        <v>3.6100794057377051E-3</v>
      </c>
      <c r="CD97" s="194">
        <f>入力_北海道投入係数表!CD97</f>
        <v>1.6027983710974209E-2</v>
      </c>
      <c r="CE97" s="194">
        <f>入力_北海道投入係数表!CE97</f>
        <v>1.740059737483901E-3</v>
      </c>
      <c r="CF97" s="194">
        <f>入力_北海道投入係数表!CF97</f>
        <v>1.1002034694690915E-2</v>
      </c>
      <c r="CG97" s="194">
        <f>入力_北海道投入係数表!CG97</f>
        <v>1.2678135522900726E-2</v>
      </c>
      <c r="CH97" s="194">
        <f>入力_北海道投入係数表!CH97</f>
        <v>9.5092340414954842E-3</v>
      </c>
      <c r="CI97" s="194">
        <f>入力_北海道投入係数表!CI97</f>
        <v>4.4299236054389082E-2</v>
      </c>
      <c r="CJ97" s="194">
        <f>入力_北海道投入係数表!CJ97</f>
        <v>8.1459758879113726E-3</v>
      </c>
      <c r="CK97" s="194">
        <f>入力_北海道投入係数表!CK97</f>
        <v>1.2128835112066888E-2</v>
      </c>
      <c r="CL97" s="194">
        <f>入力_北海道投入係数表!CL97</f>
        <v>3.6723758741296695E-3</v>
      </c>
      <c r="CM97" s="194">
        <f>入力_北海道投入係数表!CM97</f>
        <v>7.1084559151023512E-3</v>
      </c>
      <c r="CN97" s="194">
        <f>入力_北海道投入係数表!CN97</f>
        <v>5.612450904819587E-3</v>
      </c>
      <c r="CO97" s="194">
        <f>入力_北海道投入係数表!CO97</f>
        <v>1.2434234433507656E-2</v>
      </c>
      <c r="CP97" s="194">
        <f>入力_北海道投入係数表!CP97</f>
        <v>1.1359373676504398E-2</v>
      </c>
      <c r="CQ97" s="194">
        <f>入力_北海道投入係数表!CQ97</f>
        <v>1.5144194679878258E-2</v>
      </c>
      <c r="CR97" s="194">
        <f>入力_北海道投入係数表!CR97</f>
        <v>5.8041232425371132E-3</v>
      </c>
      <c r="CS97" s="194">
        <f>入力_北海道投入係数表!CS97</f>
        <v>4.5246837659014801E-3</v>
      </c>
      <c r="CT97" s="194">
        <f>入力_北海道投入係数表!CT97</f>
        <v>2.0916604566086306E-3</v>
      </c>
      <c r="CU97" s="194">
        <f>入力_北海道投入係数表!CU97</f>
        <v>5.9139240506329111E-3</v>
      </c>
      <c r="CV97" s="194">
        <f>入力_北海道投入係数表!CV97</f>
        <v>1.3201295017193899E-2</v>
      </c>
      <c r="CW97" s="194">
        <f>入力_北海道投入係数表!CW97</f>
        <v>1.277131225754299E-2</v>
      </c>
      <c r="CX97" s="194">
        <f>入力_北海道投入係数表!CX97</f>
        <v>1.5639838397278722E-3</v>
      </c>
      <c r="CY97" s="194">
        <f>入力_北海道投入係数表!CY97</f>
        <v>5.8185911298613818E-3</v>
      </c>
      <c r="CZ97" s="194">
        <f>入力_北海道投入係数表!CZ97</f>
        <v>7.660365478885274E-3</v>
      </c>
      <c r="DA97" s="194">
        <f>入力_北海道投入係数表!DA97</f>
        <v>7.8050421390452119E-3</v>
      </c>
      <c r="DB97" s="194">
        <f>入力_北海道投入係数表!DB97</f>
        <v>0</v>
      </c>
      <c r="DC97" s="194">
        <f>入力_北海道投入係数表!DC97</f>
        <v>1.092080891121768E-2</v>
      </c>
      <c r="DD97" s="194" t="str">
        <f>入力_北海道投入係数表!DD97</f>
        <v>-</v>
      </c>
      <c r="DE97" s="194" t="str">
        <f>入力_北海道投入係数表!DE97</f>
        <v>-</v>
      </c>
      <c r="DF97" s="194" t="str">
        <f>入力_北海道投入係数表!DF97</f>
        <v>-</v>
      </c>
      <c r="DG97" s="194" t="str">
        <f>入力_北海道投入係数表!DG97</f>
        <v>-</v>
      </c>
      <c r="DH97" s="194" t="str">
        <f>入力_北海道投入係数表!DH97</f>
        <v>-</v>
      </c>
      <c r="DI97" s="194" t="str">
        <f>入力_北海道投入係数表!DI97</f>
        <v>-</v>
      </c>
      <c r="DJ97" s="194" t="str">
        <f>入力_北海道投入係数表!DJ97</f>
        <v>-</v>
      </c>
      <c r="DK97" s="194" t="str">
        <f>入力_北海道投入係数表!DK97</f>
        <v>-</v>
      </c>
      <c r="DL97" s="194" t="str">
        <f>入力_北海道投入係数表!DL97</f>
        <v>-</v>
      </c>
      <c r="DM97" s="194" t="str">
        <f>入力_北海道投入係数表!DM97</f>
        <v>-</v>
      </c>
      <c r="DN97" s="194" t="str">
        <f>入力_北海道投入係数表!DN97</f>
        <v>-</v>
      </c>
      <c r="DO97" s="194" t="str">
        <f>入力_北海道投入係数表!DO97</f>
        <v>-</v>
      </c>
      <c r="DP97" s="194" t="str">
        <f>入力_北海道投入係数表!DP97</f>
        <v>-</v>
      </c>
      <c r="DQ97" s="194" t="str">
        <f>入力_北海道投入係数表!DQ97</f>
        <v>-</v>
      </c>
      <c r="DR97" s="194" t="str">
        <f>入力_北海道投入係数表!DR97</f>
        <v>-</v>
      </c>
      <c r="DS97" s="194" t="str">
        <f>入力_北海道投入係数表!DS97</f>
        <v>-</v>
      </c>
      <c r="DT97" s="242">
        <f>入力_北海道投入係数表!DT97</f>
        <v>1.0539641684230843E-2</v>
      </c>
      <c r="DU97"/>
      <c r="DV97"/>
    </row>
    <row r="98" spans="2:126" s="22" customFormat="1" x14ac:dyDescent="0.25">
      <c r="B98" s="53">
        <v>95</v>
      </c>
      <c r="C98" s="360" t="str">
        <v>広告</v>
      </c>
      <c r="D98" s="193">
        <f>入力_北海道投入係数表!D98</f>
        <v>0</v>
      </c>
      <c r="E98" s="194">
        <f>入力_北海道投入係数表!E98</f>
        <v>1.711276041501613E-4</v>
      </c>
      <c r="F98" s="194">
        <f>入力_北海道投入係数表!F98</f>
        <v>0</v>
      </c>
      <c r="G98" s="194">
        <f>入力_北海道投入係数表!G98</f>
        <v>1.3841701270919844E-3</v>
      </c>
      <c r="H98" s="194">
        <f>入力_北海道投入係数表!H98</f>
        <v>4.2043077984519521E-4</v>
      </c>
      <c r="I98" s="194">
        <f>入力_北海道投入係数表!I98</f>
        <v>3.1472562290919636E-4</v>
      </c>
      <c r="J98" s="194">
        <f>入力_北海道投入係数表!J98</f>
        <v>1.8108302532681764E-3</v>
      </c>
      <c r="K98" s="194">
        <f>入力_北海道投入係数表!K98</f>
        <v>1.7129922303566695E-3</v>
      </c>
      <c r="L98" s="194">
        <f>入力_北海道投入係数表!L98</f>
        <v>4.7117140829006452E-3</v>
      </c>
      <c r="M98" s="194">
        <f>入力_北海道投入係数表!M98</f>
        <v>4.9498072180346661E-4</v>
      </c>
      <c r="N98" s="194">
        <f>入力_北海道投入係数表!N98</f>
        <v>1.4571329245471423E-3</v>
      </c>
      <c r="O98" s="194">
        <f>入力_北海道投入係数表!O98</f>
        <v>5.7720495971074212E-3</v>
      </c>
      <c r="P98" s="194">
        <f>入力_北海道投入係数表!P98</f>
        <v>1.8018018018018018E-2</v>
      </c>
      <c r="Q98" s="194">
        <f>入力_北海道投入係数表!Q98</f>
        <v>1.0437414652390603E-4</v>
      </c>
      <c r="R98" s="194">
        <f>入力_北海道投入係数表!R98</f>
        <v>8.1201786439301664E-4</v>
      </c>
      <c r="S98" s="194">
        <f>入力_北海道投入係数表!S98</f>
        <v>4.1721393803600404E-3</v>
      </c>
      <c r="T98" s="194">
        <f>入力_北海道投入係数表!T98</f>
        <v>5.8259278405500988E-4</v>
      </c>
      <c r="U98" s="194">
        <f>入力_北海道投入係数表!U98</f>
        <v>7.8159768580329334E-3</v>
      </c>
      <c r="V98" s="194">
        <f>入力_北海道投入係数表!V98</f>
        <v>2.5988411724608045E-3</v>
      </c>
      <c r="W98" s="194">
        <f>入力_北海道投入係数表!W98</f>
        <v>2.3899055736609008E-3</v>
      </c>
      <c r="X98" s="194">
        <f>入力_北海道投入係数表!X98</f>
        <v>7.7174999257932696E-4</v>
      </c>
      <c r="Y98" s="194">
        <f>入力_北海道投入係数表!Y98</f>
        <v>1.8272337270271702E-3</v>
      </c>
      <c r="Z98" s="194">
        <f>入力_北海道投入係数表!Z98</f>
        <v>2.1303258145363409E-3</v>
      </c>
      <c r="AA98" s="194">
        <f>入力_北海道投入係数表!AA98</f>
        <v>2.9450309964512375E-4</v>
      </c>
      <c r="AB98" s="194">
        <f>入力_北海道投入係数表!AB98</f>
        <v>6.184748070812528E-3</v>
      </c>
      <c r="AC98" s="194">
        <f>入力_北海道投入係数表!AC98</f>
        <v>1.3913427561837456E-2</v>
      </c>
      <c r="AD98" s="194">
        <f>入力_北海道投入係数表!AD98</f>
        <v>1.0463696785319821E-4</v>
      </c>
      <c r="AE98" s="194">
        <f>入力_北海道投入係数表!AE98</f>
        <v>3.3750275512453164E-3</v>
      </c>
      <c r="AF98" s="194">
        <f>入力_北海道投入係数表!AF98</f>
        <v>3.4714688652636148E-3</v>
      </c>
      <c r="AG98" s="194">
        <f>入力_北海道投入係数表!AG98</f>
        <v>5.0011366219595366E-3</v>
      </c>
      <c r="AH98" s="194">
        <f>入力_北海道投入係数表!AH98</f>
        <v>8.4104289318755253E-4</v>
      </c>
      <c r="AI98" s="194">
        <f>入力_北海道投入係数表!AI98</f>
        <v>5.0530570995452253E-4</v>
      </c>
      <c r="AJ98" s="194">
        <f>入力_北海道投入係数表!AJ98</f>
        <v>2.3575638506876228E-3</v>
      </c>
      <c r="AK98" s="194">
        <f>入力_北海道投入係数表!AK98</f>
        <v>9.9457504520795667E-4</v>
      </c>
      <c r="AL98" s="194">
        <f>入力_北海道投入係数表!AL98</f>
        <v>2.4558798332286255E-4</v>
      </c>
      <c r="AM98" s="194">
        <f>入力_北海道投入係数表!AM98</f>
        <v>3.0009083830781209E-4</v>
      </c>
      <c r="AN98" s="194">
        <f>入力_北海道投入係数表!AN98</f>
        <v>5.0960197403712053E-4</v>
      </c>
      <c r="AO98" s="194">
        <f>入力_北海道投入係数表!AO98</f>
        <v>5.3402162787592896E-4</v>
      </c>
      <c r="AP98" s="194">
        <f>入力_北海道投入係数表!AP98</f>
        <v>1.7611271213576688E-3</v>
      </c>
      <c r="AQ98" s="194">
        <f>入力_北海道投入係数表!AQ98</f>
        <v>1.0044482709140479E-3</v>
      </c>
      <c r="AR98" s="194">
        <f>入力_北海道投入係数表!AR98</f>
        <v>1.4574987854176788E-3</v>
      </c>
      <c r="AS98" s="194">
        <f>入力_北海道投入係数表!AS98</f>
        <v>9.3076854888750999E-4</v>
      </c>
      <c r="AT98" s="194">
        <f>入力_北海道投入係数表!AT98</f>
        <v>3.7223782613109539E-3</v>
      </c>
      <c r="AU98" s="194">
        <f>入力_北海道投入係数表!AU98</f>
        <v>2.8229565938050348E-3</v>
      </c>
      <c r="AV98" s="194">
        <f>入力_北海道投入係数表!AV98</f>
        <v>4.8525092580768737E-3</v>
      </c>
      <c r="AW98" s="194">
        <f>入力_北海道投入係数表!AW98</f>
        <v>5.5505707071760949E-3</v>
      </c>
      <c r="AX98" s="194">
        <f>入力_北海道投入係数表!AX98</f>
        <v>2.2664006109427734E-3</v>
      </c>
      <c r="AY98" s="194">
        <f>入力_北海道投入係数表!AY98</f>
        <v>3.5154340715118247E-3</v>
      </c>
      <c r="AZ98" s="194">
        <f>入力_北海道投入係数表!AZ98</f>
        <v>8.5969738651994494E-3</v>
      </c>
      <c r="BA98" s="194">
        <f>入力_北海道投入係数表!BA98</f>
        <v>4.0964952207555756E-3</v>
      </c>
      <c r="BB98" s="194">
        <f>入力_北海道投入係数表!BB98</f>
        <v>3.3670033670033669E-3</v>
      </c>
      <c r="BC98" s="194">
        <f>入力_北海道投入係数表!BC98</f>
        <v>6.1149961982072676E-3</v>
      </c>
      <c r="BD98" s="194">
        <f>入力_北海道投入係数表!BD98</f>
        <v>5.233318796336677E-3</v>
      </c>
      <c r="BE98" s="194">
        <f>入力_北海道投入係数表!BE98</f>
        <v>3.9620882535736481E-3</v>
      </c>
      <c r="BF98" s="194">
        <f>入力_北海道投入係数表!BF98</f>
        <v>2.4257561396337107E-3</v>
      </c>
      <c r="BG98" s="194">
        <f>入力_北海道投入係数表!BG98</f>
        <v>8.440243079000675E-4</v>
      </c>
      <c r="BH98" s="194">
        <f>入力_北海道投入係数表!BH98</f>
        <v>9.2963802219510783E-4</v>
      </c>
      <c r="BI98" s="194">
        <f>入力_北海道投入係数表!BI98</f>
        <v>6.2521278900615927E-3</v>
      </c>
      <c r="BJ98" s="194">
        <f>入力_北海道投入係数表!BJ98</f>
        <v>1.091732852970878E-4</v>
      </c>
      <c r="BK98" s="194">
        <f>入力_北海道投入係数表!BK98</f>
        <v>1.4395954015406075E-3</v>
      </c>
      <c r="BL98" s="194">
        <f>入力_北海道投入係数表!BL98</f>
        <v>2.5734915663004957E-4</v>
      </c>
      <c r="BM98" s="194">
        <f>入力_北海道投入係数表!BM98</f>
        <v>6.0360713920076445E-4</v>
      </c>
      <c r="BN98" s="194">
        <f>入力_北海道投入係数表!BN98</f>
        <v>6.7799643449590794E-4</v>
      </c>
      <c r="BO98" s="194">
        <f>入力_北海道投入係数表!BO98</f>
        <v>2.9472435055483671E-3</v>
      </c>
      <c r="BP98" s="194">
        <f>入力_北海道投入係数表!BP98</f>
        <v>8.307015495778905E-3</v>
      </c>
      <c r="BQ98" s="194">
        <f>入力_北海道投入係数表!BQ98</f>
        <v>6.4683962595795544E-3</v>
      </c>
      <c r="BR98" s="194">
        <f>入力_北海道投入係数表!BR98</f>
        <v>3.4401388956079102E-4</v>
      </c>
      <c r="BS98" s="194">
        <f>入力_北海道投入係数表!BS98</f>
        <v>8.2842669052483955E-3</v>
      </c>
      <c r="BT98" s="194">
        <f>入力_北海道投入係数表!BT98</f>
        <v>2.4228455145276252E-2</v>
      </c>
      <c r="BU98" s="194">
        <f>入力_北海道投入係数表!BU98</f>
        <v>1.4285183655722266E-2</v>
      </c>
      <c r="BV98" s="194">
        <f>入力_北海道投入係数表!BV98</f>
        <v>1.283029610504632E-2</v>
      </c>
      <c r="BW98" s="194">
        <f>入力_北海道投入係数表!BW98</f>
        <v>0</v>
      </c>
      <c r="BX98" s="194">
        <f>入力_北海道投入係数表!BX98</f>
        <v>1.849314059207521E-3</v>
      </c>
      <c r="BY98" s="194">
        <f>入力_北海道投入係数表!BY98</f>
        <v>3.2102357428521492E-3</v>
      </c>
      <c r="BZ98" s="194">
        <f>入力_北海道投入係数表!BZ98</f>
        <v>1.3411997773102257E-3</v>
      </c>
      <c r="CA98" s="194">
        <f>入力_北海道投入係数表!CA98</f>
        <v>7.1316017875350047E-3</v>
      </c>
      <c r="CB98" s="194">
        <f>入力_北海道投入係数表!CB98</f>
        <v>4.2945853403749054E-3</v>
      </c>
      <c r="CC98" s="194">
        <f>入力_北海道投入係数表!CC98</f>
        <v>2.0011526639344263E-4</v>
      </c>
      <c r="CD98" s="194">
        <f>入力_北海道投入係数表!CD98</f>
        <v>5.3774668476558422E-3</v>
      </c>
      <c r="CE98" s="194">
        <f>入力_北海道投入係数表!CE98</f>
        <v>7.3986791987504458E-4</v>
      </c>
      <c r="CF98" s="194">
        <f>入力_北海道投入係数表!CF98</f>
        <v>1.4302794933340525E-2</v>
      </c>
      <c r="CG98" s="194">
        <f>入力_北海道投入係数表!CG98</f>
        <v>1.6566483023455515E-2</v>
      </c>
      <c r="CH98" s="194">
        <f>入力_北海道投入係数表!CH98</f>
        <v>9.803956381093739E-3</v>
      </c>
      <c r="CI98" s="194">
        <f>入力_北海道投入係数表!CI98</f>
        <v>2.5897275741123337E-2</v>
      </c>
      <c r="CJ98" s="194">
        <f>入力_北海道投入係数表!CJ98</f>
        <v>2.5634451335138801E-2</v>
      </c>
      <c r="CK98" s="194">
        <f>入力_北海道投入係数表!CK98</f>
        <v>7.1369181232967382E-4</v>
      </c>
      <c r="CL98" s="194">
        <f>入力_北海道投入係数表!CL98</f>
        <v>1.8986063860043725E-3</v>
      </c>
      <c r="CM98" s="194">
        <f>入力_北海道投入係数表!CM98</f>
        <v>5.5822460820352635E-4</v>
      </c>
      <c r="CN98" s="194">
        <f>入力_北海道投入係数表!CN98</f>
        <v>1.1333186506625554E-3</v>
      </c>
      <c r="CO98" s="194">
        <f>入力_北海道投入係数表!CO98</f>
        <v>1.5799535493656487E-3</v>
      </c>
      <c r="CP98" s="194">
        <f>入力_北海道投入係数表!CP98</f>
        <v>1.5942449873549449E-3</v>
      </c>
      <c r="CQ98" s="194">
        <f>入力_北海道投入係数表!CQ98</f>
        <v>9.6357258868006931E-4</v>
      </c>
      <c r="CR98" s="194">
        <f>入力_北海道投入係数表!CR98</f>
        <v>2.1083353658788656E-3</v>
      </c>
      <c r="CS98" s="194">
        <f>入力_北海道投入係数表!CS98</f>
        <v>4.4618409358195155E-3</v>
      </c>
      <c r="CT98" s="194">
        <f>入力_北海道投入係数表!CT98</f>
        <v>5.3350044034956986E-4</v>
      </c>
      <c r="CU98" s="194">
        <f>入力_北海道投入係数表!CU98</f>
        <v>1.5502876869965478E-3</v>
      </c>
      <c r="CV98" s="194">
        <f>入力_北海道投入係数表!CV98</f>
        <v>1.0233476820156136E-2</v>
      </c>
      <c r="CW98" s="194">
        <f>入力_北海道投入係数表!CW98</f>
        <v>2.1792483884812345E-3</v>
      </c>
      <c r="CX98" s="194">
        <f>入力_北海道投入係数表!CX98</f>
        <v>9.2940343271650308E-3</v>
      </c>
      <c r="CY98" s="194">
        <f>入力_北海道投入係数表!CY98</f>
        <v>9.1555287694543904E-3</v>
      </c>
      <c r="CZ98" s="194">
        <f>入力_北海道投入係数表!CZ98</f>
        <v>9.8520395160927639E-3</v>
      </c>
      <c r="DA98" s="194">
        <f>入力_北海道投入係数表!DA98</f>
        <v>6.8413444491922217E-3</v>
      </c>
      <c r="DB98" s="194">
        <f>入力_北海道投入係数表!DB98</f>
        <v>0</v>
      </c>
      <c r="DC98" s="194">
        <f>入力_北海道投入係数表!DC98</f>
        <v>4.0851538910456472E-3</v>
      </c>
      <c r="DD98" s="194" t="str">
        <f>入力_北海道投入係数表!DD98</f>
        <v>-</v>
      </c>
      <c r="DE98" s="194" t="str">
        <f>入力_北海道投入係数表!DE98</f>
        <v>-</v>
      </c>
      <c r="DF98" s="194" t="str">
        <f>入力_北海道投入係数表!DF98</f>
        <v>-</v>
      </c>
      <c r="DG98" s="194" t="str">
        <f>入力_北海道投入係数表!DG98</f>
        <v>-</v>
      </c>
      <c r="DH98" s="194" t="str">
        <f>入力_北海道投入係数表!DH98</f>
        <v>-</v>
      </c>
      <c r="DI98" s="194" t="str">
        <f>入力_北海道投入係数表!DI98</f>
        <v>-</v>
      </c>
      <c r="DJ98" s="194" t="str">
        <f>入力_北海道投入係数表!DJ98</f>
        <v>-</v>
      </c>
      <c r="DK98" s="194" t="str">
        <f>入力_北海道投入係数表!DK98</f>
        <v>-</v>
      </c>
      <c r="DL98" s="194" t="str">
        <f>入力_北海道投入係数表!DL98</f>
        <v>-</v>
      </c>
      <c r="DM98" s="194" t="str">
        <f>入力_北海道投入係数表!DM98</f>
        <v>-</v>
      </c>
      <c r="DN98" s="194" t="str">
        <f>入力_北海道投入係数表!DN98</f>
        <v>-</v>
      </c>
      <c r="DO98" s="194" t="str">
        <f>入力_北海道投入係数表!DO98</f>
        <v>-</v>
      </c>
      <c r="DP98" s="194" t="str">
        <f>入力_北海道投入係数表!DP98</f>
        <v>-</v>
      </c>
      <c r="DQ98" s="194" t="str">
        <f>入力_北海道投入係数表!DQ98</f>
        <v>-</v>
      </c>
      <c r="DR98" s="194" t="str">
        <f>入力_北海道投入係数表!DR98</f>
        <v>-</v>
      </c>
      <c r="DS98" s="194" t="str">
        <f>入力_北海道投入係数表!DS98</f>
        <v>-</v>
      </c>
      <c r="DT98" s="242">
        <f>入力_北海道投入係数表!DT98</f>
        <v>4.5837462167837963E-3</v>
      </c>
      <c r="DU98"/>
      <c r="DV98"/>
    </row>
    <row r="99" spans="2:126" s="22" customFormat="1" x14ac:dyDescent="0.25">
      <c r="B99" s="53">
        <v>96</v>
      </c>
      <c r="C99" s="361" t="str">
        <v>自動車整備・機械修理</v>
      </c>
      <c r="D99" s="196">
        <f>入力_北海道投入係数表!D99</f>
        <v>3.7451754450330929E-2</v>
      </c>
      <c r="E99" s="197">
        <f>入力_北海道投入係数表!E99</f>
        <v>7.6918689035791021E-2</v>
      </c>
      <c r="F99" s="197">
        <f>入力_北海道投入係数表!F99</f>
        <v>1.3335789619122185E-2</v>
      </c>
      <c r="G99" s="197">
        <f>入力_北海道投入係数表!G99</f>
        <v>2.5235366118718325E-2</v>
      </c>
      <c r="H99" s="197">
        <f>入力_北海道投入係数表!H99</f>
        <v>2.8880360492443025E-2</v>
      </c>
      <c r="I99" s="197">
        <f>入力_北海道投入係数表!I99</f>
        <v>7.0760221510258641E-3</v>
      </c>
      <c r="J99" s="197">
        <f>入力_北海道投入係数表!J99</f>
        <v>8.9822141740877631E-2</v>
      </c>
      <c r="K99" s="197">
        <f>入力_北海道投入係数表!K99</f>
        <v>2.8631441564532904E-2</v>
      </c>
      <c r="L99" s="197">
        <f>入力_北海道投入係数表!L99</f>
        <v>5.9479657677920543E-3</v>
      </c>
      <c r="M99" s="197">
        <f>入力_北海道投入係数表!M99</f>
        <v>7.7668553961582551E-3</v>
      </c>
      <c r="N99" s="197">
        <f>入力_北海道投入係数表!N99</f>
        <v>3.5947543214716305E-3</v>
      </c>
      <c r="O99" s="197">
        <f>入力_北海道投入係数表!O99</f>
        <v>8.3152040997376917E-3</v>
      </c>
      <c r="P99" s="197">
        <f>入力_北海道投入係数表!P99</f>
        <v>8.7691054754824894E-3</v>
      </c>
      <c r="Q99" s="197">
        <f>入力_北海道投入係数表!Q99</f>
        <v>4.4706926094406413E-3</v>
      </c>
      <c r="R99" s="197">
        <f>入力_北海道投入係数表!R99</f>
        <v>1.2586276898091758E-2</v>
      </c>
      <c r="S99" s="197">
        <f>入力_北海道投入係数表!S99</f>
        <v>6.1809472301630223E-3</v>
      </c>
      <c r="T99" s="197">
        <f>入力_北海道投入係数表!T99</f>
        <v>1.3982226817320238E-2</v>
      </c>
      <c r="U99" s="197">
        <f>入力_北海道投入係数表!U99</f>
        <v>3.4212283044058743E-3</v>
      </c>
      <c r="V99" s="197">
        <f>入力_北海道投入係数表!V99</f>
        <v>7.3136787093842307E-3</v>
      </c>
      <c r="W99" s="197">
        <f>入力_北海道投入係数表!W99</f>
        <v>3.359237904236651E-3</v>
      </c>
      <c r="X99" s="197">
        <f>入力_北海道投入係数表!X99</f>
        <v>6.4312499381610584E-3</v>
      </c>
      <c r="Y99" s="197">
        <f>入力_北海道投入係数表!Y99</f>
        <v>9.056723690482495E-3</v>
      </c>
      <c r="Z99" s="197">
        <f>入力_北海道投入係数表!Z99</f>
        <v>2.2514619883040935E-2</v>
      </c>
      <c r="AA99" s="197">
        <f>入力_北海道投入係数表!AA99</f>
        <v>7.1122498564297389E-3</v>
      </c>
      <c r="AB99" s="197">
        <f>入力_北海道投入係数表!AB99</f>
        <v>7.4897866545619611E-3</v>
      </c>
      <c r="AC99" s="197">
        <f>入力_北海道投入係数表!AC99</f>
        <v>5.1426047450782433E-3</v>
      </c>
      <c r="AD99" s="197">
        <f>入力_北海道投入係数表!AD99</f>
        <v>1.7889046059643072E-3</v>
      </c>
      <c r="AE99" s="197">
        <f>入力_北海道投入係数表!AE99</f>
        <v>7.4663874807141279E-3</v>
      </c>
      <c r="AF99" s="197">
        <f>入力_北海道投入係数表!AF99</f>
        <v>1.2041657626383163E-2</v>
      </c>
      <c r="AG99" s="197">
        <f>入力_北海道投入係数表!AG99</f>
        <v>4.7738122300522842E-3</v>
      </c>
      <c r="AH99" s="197">
        <f>入力_北海道投入係数表!AH99</f>
        <v>7.8497336697504905E-3</v>
      </c>
      <c r="AI99" s="197">
        <f>入力_北海道投入係数表!AI99</f>
        <v>2.1925873849331021E-2</v>
      </c>
      <c r="AJ99" s="197">
        <f>入力_北海道投入係数表!AJ99</f>
        <v>6.6797642436149315E-3</v>
      </c>
      <c r="AK99" s="197">
        <f>入力_北海道投入係数表!AK99</f>
        <v>1.6410488245931283E-2</v>
      </c>
      <c r="AL99" s="197">
        <f>入力_北海道投入係数表!AL99</f>
        <v>4.3434804957450451E-3</v>
      </c>
      <c r="AM99" s="197">
        <f>入力_北海道投入係数表!AM99</f>
        <v>4.128276667531793E-3</v>
      </c>
      <c r="AN99" s="197">
        <f>入力_北海道投入係数表!AN99</f>
        <v>1.442978221220899E-2</v>
      </c>
      <c r="AO99" s="197">
        <f>入力_北海道投入係数表!AO99</f>
        <v>2.670108139379645E-3</v>
      </c>
      <c r="AP99" s="197">
        <f>入力_北海道投入係数表!AP99</f>
        <v>1.504963176432917E-2</v>
      </c>
      <c r="AQ99" s="197">
        <f>入力_北海道投入係数表!AQ99</f>
        <v>1.4994977758645429E-2</v>
      </c>
      <c r="AR99" s="197">
        <f>入力_北海道投入係数表!AR99</f>
        <v>1.2640822799314335E-2</v>
      </c>
      <c r="AS99" s="197">
        <f>入力_北海道投入係数表!AS99</f>
        <v>1.0002068374553084E-2</v>
      </c>
      <c r="AT99" s="197">
        <f>入力_北海道投入係数表!AT99</f>
        <v>1.2791445297959459E-2</v>
      </c>
      <c r="AU99" s="197">
        <f>入力_北海道投入係数表!AU99</f>
        <v>6.7336579301771468E-3</v>
      </c>
      <c r="AV99" s="197">
        <f>入力_北海道投入係数表!AV99</f>
        <v>7.9172519473885844E-3</v>
      </c>
      <c r="AW99" s="197">
        <f>入力_北海道投入係数表!AW99</f>
        <v>1.1351543100390209E-2</v>
      </c>
      <c r="AX99" s="197">
        <f>入力_北海道投入係数表!AX99</f>
        <v>1.2157268494568029E-2</v>
      </c>
      <c r="AY99" s="197">
        <f>入力_北海道投入係数表!AY99</f>
        <v>6.5608903259766135E-3</v>
      </c>
      <c r="AZ99" s="197">
        <f>入力_北海道投入係数表!AZ99</f>
        <v>4.4704264099037138E-3</v>
      </c>
      <c r="BA99" s="197">
        <f>入力_北海道投入係数表!BA99</f>
        <v>7.737824305871643E-3</v>
      </c>
      <c r="BB99" s="197">
        <f>入力_北海道投入係数表!BB99</f>
        <v>5.6116722783389446E-3</v>
      </c>
      <c r="BC99" s="197">
        <f>入力_北海道投入係数表!BC99</f>
        <v>6.8753547447444234E-3</v>
      </c>
      <c r="BD99" s="197">
        <f>入力_北海道投入係数表!BD99</f>
        <v>6.5416484954208464E-3</v>
      </c>
      <c r="BE99" s="197">
        <f>入力_北海道投入係数表!BE99</f>
        <v>4.1174642635177132E-3</v>
      </c>
      <c r="BF99" s="197">
        <f>入力_北海道投入係数表!BF99</f>
        <v>5.7454483381324372E-3</v>
      </c>
      <c r="BG99" s="197">
        <f>入力_北海道投入係数表!BG99</f>
        <v>1.9412559081701552E-3</v>
      </c>
      <c r="BH99" s="197">
        <f>入力_北海道投入係数表!BH99</f>
        <v>6.3912614025913661E-4</v>
      </c>
      <c r="BI99" s="197">
        <f>入力_北海道投入係数表!BI99</f>
        <v>1.0956699371692098E-2</v>
      </c>
      <c r="BJ99" s="197">
        <f>入力_北海道投入係数表!BJ99</f>
        <v>4.830917874396135E-3</v>
      </c>
      <c r="BK99" s="197">
        <f>入力_北海道投入係数表!BK99</f>
        <v>6.4764614126588196E-3</v>
      </c>
      <c r="BL99" s="197">
        <f>入力_北海道投入係数表!BL99</f>
        <v>1.727180482639961E-2</v>
      </c>
      <c r="BM99" s="197">
        <f>入力_北海道投入係数表!BM99</f>
        <v>1.1004632631471181E-2</v>
      </c>
      <c r="BN99" s="197">
        <f>入力_北海道投入係数表!BN99</f>
        <v>9.2888953132205868E-3</v>
      </c>
      <c r="BO99" s="197">
        <f>入力_北海道投入係数表!BO99</f>
        <v>4.8785515607437192E-2</v>
      </c>
      <c r="BP99" s="197">
        <f>入力_北海道投入係数表!BP99</f>
        <v>1.0457500276490901E-2</v>
      </c>
      <c r="BQ99" s="197">
        <f>入力_北海道投入係数表!BQ99</f>
        <v>4.2795999437530763E-2</v>
      </c>
      <c r="BR99" s="197">
        <f>入力_北海道投入係数表!BR99</f>
        <v>2.3586452303011735E-2</v>
      </c>
      <c r="BS99" s="197">
        <f>入力_北海道投入係数表!BS99</f>
        <v>7.5002787483594143E-3</v>
      </c>
      <c r="BT99" s="197">
        <f>入力_北海道投入係数表!BT99</f>
        <v>5.2773927624031186E-3</v>
      </c>
      <c r="BU99" s="197">
        <f>入力_北海道投入係数表!BU99</f>
        <v>6.0413785267776181E-3</v>
      </c>
      <c r="BV99" s="197">
        <f>入力_北海道投入係数表!BV99</f>
        <v>2.5957132181703879E-3</v>
      </c>
      <c r="BW99" s="197">
        <f>入力_北海道投入係数表!BW99</f>
        <v>2.8245617947223167E-4</v>
      </c>
      <c r="BX99" s="197">
        <f>入力_北海道投入係数表!BX99</f>
        <v>3.7354670438972636E-3</v>
      </c>
      <c r="BY99" s="197">
        <f>入力_北海道投入係数表!BY99</f>
        <v>3.89520597941748E-2</v>
      </c>
      <c r="BZ99" s="197">
        <f>入力_北海道投入係数表!BZ99</f>
        <v>2.9607617725527623E-3</v>
      </c>
      <c r="CA99" s="197">
        <f>入力_北海道投入係数表!CA99</f>
        <v>6.9911606337828384E-3</v>
      </c>
      <c r="CB99" s="197">
        <f>入力_北海道投入係数表!CB99</f>
        <v>2.43166386164471E-2</v>
      </c>
      <c r="CC99" s="197">
        <f>入力_北海道投入係数表!CC99</f>
        <v>1.1086385758196721E-2</v>
      </c>
      <c r="CD99" s="197">
        <f>入力_北海道投入係数表!CD99</f>
        <v>1.5942551757525132E-2</v>
      </c>
      <c r="CE99" s="197">
        <f>入力_北海道投入係数表!CE99</f>
        <v>2.1784999862987423E-3</v>
      </c>
      <c r="CF99" s="197">
        <f>入力_北海道投入係数表!CF99</f>
        <v>5.970735157067043E-3</v>
      </c>
      <c r="CG99" s="197">
        <f>入力_北海道投入係数表!CG99</f>
        <v>1.6508591993670579E-2</v>
      </c>
      <c r="CH99" s="197">
        <f>入力_北海道投入係数表!CH99</f>
        <v>3.0576555015428535E-2</v>
      </c>
      <c r="CI99" s="197">
        <f>入力_北海道投入係数表!CI99</f>
        <v>6.3421899774179597E-3</v>
      </c>
      <c r="CJ99" s="197">
        <f>入力_北海道投入係数表!CJ99</f>
        <v>8.1673423820435992E-3</v>
      </c>
      <c r="CK99" s="197">
        <f>入力_北海道投入係数表!CK99</f>
        <v>1.1648722303222447E-2</v>
      </c>
      <c r="CL99" s="197">
        <f>入力_北海道投入係数表!CL99</f>
        <v>7.9895614642608252E-3</v>
      </c>
      <c r="CM99" s="197">
        <f>入力_北海道投入係数表!CM99</f>
        <v>1.8599568860568558E-2</v>
      </c>
      <c r="CN99" s="197">
        <f>入力_北海道投入係数表!CN99</f>
        <v>3.3017655911610324E-3</v>
      </c>
      <c r="CO99" s="197">
        <f>入力_北海道投入係数表!CO99</f>
        <v>5.1348490354383583E-3</v>
      </c>
      <c r="CP99" s="197">
        <f>入力_北海道投入係数表!CP99</f>
        <v>7.5265304146852046E-3</v>
      </c>
      <c r="CQ99" s="197">
        <f>入力_北海道投入係数表!CQ99</f>
        <v>3.7205366526088797E-3</v>
      </c>
      <c r="CR99" s="197">
        <f>入力_北海道投入係数表!CR99</f>
        <v>1.2538394440609019E-2</v>
      </c>
      <c r="CS99" s="197">
        <f>入力_北海道投入係数表!CS99</f>
        <v>0.12125075186957419</v>
      </c>
      <c r="CT99" s="197">
        <f>入力_北海道投入係数表!CT99</f>
        <v>3.0739787277284736E-3</v>
      </c>
      <c r="CU99" s="197">
        <f>入力_北海道投入係数表!CU99</f>
        <v>7.9429228998849251E-3</v>
      </c>
      <c r="CV99" s="197">
        <f>入力_北海道投入係数表!CV99</f>
        <v>7.3096263001115255E-3</v>
      </c>
      <c r="CW99" s="197">
        <f>入力_北海道投入係数表!CW99</f>
        <v>1.0025375951598185E-2</v>
      </c>
      <c r="CX99" s="197">
        <f>入力_北海道投入係数表!CX99</f>
        <v>5.0594743082791882E-3</v>
      </c>
      <c r="CY99" s="197">
        <f>入力_北海道投入係数表!CY99</f>
        <v>1.0724288297231184E-2</v>
      </c>
      <c r="CZ99" s="197">
        <f>入力_北海道投入係数表!CZ99</f>
        <v>1.6109253901389658E-2</v>
      </c>
      <c r="DA99" s="197">
        <f>入力_北海道投入係数表!DA99</f>
        <v>9.8506268580727859E-3</v>
      </c>
      <c r="DB99" s="197">
        <f>入力_北海道投入係数表!DB99</f>
        <v>0</v>
      </c>
      <c r="DC99" s="197">
        <f>入力_北海道投入係数表!DC99</f>
        <v>2.0978914516251806E-2</v>
      </c>
      <c r="DD99" s="197" t="str">
        <f>入力_北海道投入係数表!DD99</f>
        <v>-</v>
      </c>
      <c r="DE99" s="197" t="str">
        <f>入力_北海道投入係数表!DE99</f>
        <v>-</v>
      </c>
      <c r="DF99" s="197" t="str">
        <f>入力_北海道投入係数表!DF99</f>
        <v>-</v>
      </c>
      <c r="DG99" s="197" t="str">
        <f>入力_北海道投入係数表!DG99</f>
        <v>-</v>
      </c>
      <c r="DH99" s="197" t="str">
        <f>入力_北海道投入係数表!DH99</f>
        <v>-</v>
      </c>
      <c r="DI99" s="197" t="str">
        <f>入力_北海道投入係数表!DI99</f>
        <v>-</v>
      </c>
      <c r="DJ99" s="197" t="str">
        <f>入力_北海道投入係数表!DJ99</f>
        <v>-</v>
      </c>
      <c r="DK99" s="197" t="str">
        <f>入力_北海道投入係数表!DK99</f>
        <v>-</v>
      </c>
      <c r="DL99" s="197" t="str">
        <f>入力_北海道投入係数表!DL99</f>
        <v>-</v>
      </c>
      <c r="DM99" s="197" t="str">
        <f>入力_北海道投入係数表!DM99</f>
        <v>-</v>
      </c>
      <c r="DN99" s="197" t="str">
        <f>入力_北海道投入係数表!DN99</f>
        <v>-</v>
      </c>
      <c r="DO99" s="197" t="str">
        <f>入力_北海道投入係数表!DO99</f>
        <v>-</v>
      </c>
      <c r="DP99" s="197" t="str">
        <f>入力_北海道投入係数表!DP99</f>
        <v>-</v>
      </c>
      <c r="DQ99" s="197" t="str">
        <f>入力_北海道投入係数表!DQ99</f>
        <v>-</v>
      </c>
      <c r="DR99" s="197" t="str">
        <f>入力_北海道投入係数表!DR99</f>
        <v>-</v>
      </c>
      <c r="DS99" s="197" t="str">
        <f>入力_北海道投入係数表!DS99</f>
        <v>-</v>
      </c>
      <c r="DT99" s="243">
        <f>入力_北海道投入係数表!DT99</f>
        <v>1.1509635030063336E-2</v>
      </c>
      <c r="DU99"/>
      <c r="DV99"/>
    </row>
    <row r="100" spans="2:126" s="22" customFormat="1" x14ac:dyDescent="0.25">
      <c r="B100" s="53">
        <v>97</v>
      </c>
      <c r="C100" s="360" t="str">
        <v>その他の対事業所サービス</v>
      </c>
      <c r="D100" s="193">
        <f>入力_北海道投入係数表!D100</f>
        <v>3.0399151339554329E-4</v>
      </c>
      <c r="E100" s="194">
        <f>入力_北海道投入係数表!E100</f>
        <v>3.232410300614158E-4</v>
      </c>
      <c r="F100" s="194">
        <f>入力_北海道投入係数表!F100</f>
        <v>3.4265186754478885E-4</v>
      </c>
      <c r="G100" s="194">
        <f>入力_北海道投入係数表!G100</f>
        <v>9.1515380303602272E-3</v>
      </c>
      <c r="H100" s="194">
        <f>入力_北海道投入係数表!H100</f>
        <v>3.8808995062633404E-4</v>
      </c>
      <c r="I100" s="194">
        <f>入力_北海道投入係数表!I100</f>
        <v>6.1884251695628499E-3</v>
      </c>
      <c r="J100" s="194">
        <f>入力_北海道投入係数表!J100</f>
        <v>1.2700617666757622E-2</v>
      </c>
      <c r="K100" s="194">
        <f>入力_北海道投入係数表!K100</f>
        <v>2.3349715520933172E-2</v>
      </c>
      <c r="L100" s="194">
        <f>入力_北海道投入係数表!L100</f>
        <v>7.4035524290351658E-3</v>
      </c>
      <c r="M100" s="194">
        <f>入力_北海道投入係数表!M100</f>
        <v>4.2012574247108272E-3</v>
      </c>
      <c r="N100" s="194">
        <f>入力_北海道投入係数表!N100</f>
        <v>9.6155979792451017E-4</v>
      </c>
      <c r="O100" s="194">
        <f>入力_北海道投入係数表!O100</f>
        <v>1.0500302908722971E-2</v>
      </c>
      <c r="P100" s="194">
        <f>入力_北海道投入係数表!P100</f>
        <v>5.3157572428770743E-3</v>
      </c>
      <c r="Q100" s="194">
        <f>入力_北海道投入係数表!Q100</f>
        <v>2.8615911838637568E-3</v>
      </c>
      <c r="R100" s="194">
        <f>入力_北海道投入係数表!R100</f>
        <v>6.9021518473406417E-3</v>
      </c>
      <c r="S100" s="194">
        <f>入力_北海道投入係数表!S100</f>
        <v>1.7963377887661284E-2</v>
      </c>
      <c r="T100" s="194">
        <f>入力_北海道投入係数表!T100</f>
        <v>4.792030787156701E-3</v>
      </c>
      <c r="U100" s="194">
        <f>入力_北海道投入係数表!U100</f>
        <v>1.3573653760569649E-2</v>
      </c>
      <c r="V100" s="194">
        <f>入力_北海道投入係数表!V100</f>
        <v>3.5597970158297355E-3</v>
      </c>
      <c r="W100" s="194">
        <f>入力_北海道投入係数表!W100</f>
        <v>5.0639257959388317E-3</v>
      </c>
      <c r="X100" s="194">
        <f>入力_北海道投入係数表!X100</f>
        <v>1.6483788303040498E-2</v>
      </c>
      <c r="Y100" s="194">
        <f>入力_北海道投入係数表!Y100</f>
        <v>4.3165086594989669E-3</v>
      </c>
      <c r="Z100" s="194">
        <f>入力_北海道投入係数表!Z100</f>
        <v>1.5664160401002505E-2</v>
      </c>
      <c r="AA100" s="194">
        <f>入力_北海道投入係数表!AA100</f>
        <v>2.5032763469835522E-3</v>
      </c>
      <c r="AB100" s="194">
        <f>入力_北海道投入係数表!AB100</f>
        <v>1.0345740656680284E-2</v>
      </c>
      <c r="AC100" s="194">
        <f>入力_北海道投入係数表!AC100</f>
        <v>1.3345532559313478E-2</v>
      </c>
      <c r="AD100" s="194">
        <f>入力_北海道投入係数表!AD100</f>
        <v>1.0657468948010928E-3</v>
      </c>
      <c r="AE100" s="194">
        <f>入力_北海道投入係数表!AE100</f>
        <v>1.2893982808022923E-2</v>
      </c>
      <c r="AF100" s="194">
        <f>入力_北海道投入係数表!AF100</f>
        <v>1.3885875461054459E-2</v>
      </c>
      <c r="AG100" s="194">
        <f>入力_北海道投入係数表!AG100</f>
        <v>2.7733575812684701E-2</v>
      </c>
      <c r="AH100" s="194">
        <f>入力_北海道投入係数表!AH100</f>
        <v>2.0044855620970001E-2</v>
      </c>
      <c r="AI100" s="194">
        <f>入力_北海道投入係数表!AI100</f>
        <v>2.0622331583071526E-2</v>
      </c>
      <c r="AJ100" s="194">
        <f>入力_北海道投入係数表!AJ100</f>
        <v>7.4656188605108052E-3</v>
      </c>
      <c r="AK100" s="194">
        <f>入力_北海道投入係数表!AK100</f>
        <v>1.8399638336347196E-2</v>
      </c>
      <c r="AL100" s="194">
        <f>入力_北海道投入係数表!AL100</f>
        <v>1.4735278999371752E-3</v>
      </c>
      <c r="AM100" s="194">
        <f>入力_北海道投入係数表!AM100</f>
        <v>1.3544640539839086E-3</v>
      </c>
      <c r="AN100" s="194">
        <f>入力_北海道投入係数表!AN100</f>
        <v>1.762149983907306E-2</v>
      </c>
      <c r="AO100" s="194">
        <f>入力_北海道投入係数表!AO100</f>
        <v>6.7197721507721063E-3</v>
      </c>
      <c r="AP100" s="194">
        <f>入力_北海道投入係数表!AP100</f>
        <v>3.5222542427153377E-3</v>
      </c>
      <c r="AQ100" s="194">
        <f>入力_北海道投入係数表!AQ100</f>
        <v>1.1192423590185106E-2</v>
      </c>
      <c r="AR100" s="194">
        <f>入力_北海道投入係数表!AR100</f>
        <v>1.0110824907645911E-2</v>
      </c>
      <c r="AS100" s="194">
        <f>入力_北海道投入係数表!AS100</f>
        <v>1.1730638536772744E-2</v>
      </c>
      <c r="AT100" s="194">
        <f>入力_北海道投入係数表!AT100</f>
        <v>1.7021420594903726E-2</v>
      </c>
      <c r="AU100" s="194">
        <f>入力_北海道投入係数表!AU100</f>
        <v>1.1084636900445458E-2</v>
      </c>
      <c r="AV100" s="194">
        <f>入力_北海道投入係数表!AV100</f>
        <v>1.2514365981356149E-2</v>
      </c>
      <c r="AW100" s="194">
        <f>入力_北海道投入係数表!AW100</f>
        <v>1.6255242785301421E-2</v>
      </c>
      <c r="AX100" s="194">
        <f>入力_北海道投入係数表!AX100</f>
        <v>1.6012613012095681E-2</v>
      </c>
      <c r="AY100" s="194">
        <f>入力_北海道投入係数表!AY100</f>
        <v>1.6609016054442229E-2</v>
      </c>
      <c r="AZ100" s="194">
        <f>入力_北海道投入係数表!AZ100</f>
        <v>1.4442916093535076E-2</v>
      </c>
      <c r="BA100" s="194">
        <f>入力_北海道投入係数表!BA100</f>
        <v>1.2744651797906235E-2</v>
      </c>
      <c r="BB100" s="194">
        <f>入力_北海道投入係数表!BB100</f>
        <v>1.2345679012345678E-2</v>
      </c>
      <c r="BC100" s="194">
        <f>入力_北海道投入係数表!BC100</f>
        <v>1.9801450035876071E-2</v>
      </c>
      <c r="BD100" s="194">
        <f>入力_北海道投入係数表!BD100</f>
        <v>1.70082860880942E-2</v>
      </c>
      <c r="BE100" s="194">
        <f>入力_北海道投入係数表!BE100</f>
        <v>7.0307644499689251E-3</v>
      </c>
      <c r="BF100" s="194">
        <f>入力_北海道投入係数表!BF100</f>
        <v>9.0920933826270939E-3</v>
      </c>
      <c r="BG100" s="194">
        <f>入力_北海道投入係数表!BG100</f>
        <v>4.8320391627278865E-3</v>
      </c>
      <c r="BH100" s="194">
        <f>入力_北海道投入係数表!BH100</f>
        <v>9.0058683400151066E-3</v>
      </c>
      <c r="BI100" s="194">
        <f>入力_北海道投入係数表!BI100</f>
        <v>9.9353121421275805E-3</v>
      </c>
      <c r="BJ100" s="194">
        <f>入力_北海道投入係数表!BJ100</f>
        <v>1.1572368241491307E-2</v>
      </c>
      <c r="BK100" s="194">
        <f>入力_北海道投入係数表!BK100</f>
        <v>6.3412058701592597E-2</v>
      </c>
      <c r="BL100" s="194">
        <f>入力_北海道投入係数表!BL100</f>
        <v>2.0319554124204057E-2</v>
      </c>
      <c r="BM100" s="194">
        <f>入力_北海道投入係数表!BM100</f>
        <v>0.10068188410742927</v>
      </c>
      <c r="BN100" s="194">
        <f>入力_北海道投入係数表!BN100</f>
        <v>1.6203082302572256E-2</v>
      </c>
      <c r="BO100" s="194">
        <f>入力_北海道投入係数表!BO100</f>
        <v>3.5982556106964325E-2</v>
      </c>
      <c r="BP100" s="194">
        <f>入力_北海道投入係数表!BP100</f>
        <v>1.9084016368261302E-2</v>
      </c>
      <c r="BQ100" s="194">
        <f>入力_北海道投入係数表!BQ100</f>
        <v>8.8769071222667514E-2</v>
      </c>
      <c r="BR100" s="194">
        <f>入力_北海道投入係数表!BR100</f>
        <v>1.8603626121404652E-2</v>
      </c>
      <c r="BS100" s="194">
        <f>入力_北海道投入係数表!BS100</f>
        <v>4.2648095980784499E-2</v>
      </c>
      <c r="BT100" s="194">
        <f>入力_北海道投入係数表!BT100</f>
        <v>6.8150316923891549E-2</v>
      </c>
      <c r="BU100" s="194">
        <f>入力_北海道投入係数表!BU100</f>
        <v>9.8263622598470102E-2</v>
      </c>
      <c r="BV100" s="194">
        <f>入力_北海道投入係数表!BV100</f>
        <v>5.3090539584132346E-2</v>
      </c>
      <c r="BW100" s="194">
        <f>入力_北海道投入係数表!BW100</f>
        <v>2.6397972261953681E-3</v>
      </c>
      <c r="BX100" s="194">
        <f>入力_北海道投入係数表!BX100</f>
        <v>2.456419551154532E-2</v>
      </c>
      <c r="BY100" s="194">
        <f>入力_北海道投入係数表!BY100</f>
        <v>1.1608510594549025E-2</v>
      </c>
      <c r="BZ100" s="194">
        <f>入力_北海道投入係数表!BZ100</f>
        <v>6.6590026679391795E-3</v>
      </c>
      <c r="CA100" s="194">
        <f>入力_北海道投入係数表!CA100</f>
        <v>9.4320278859954896E-3</v>
      </c>
      <c r="CB100" s="194">
        <f>入力_北海道投入係数表!CB100</f>
        <v>1.4450699320991236E-2</v>
      </c>
      <c r="CC100" s="194">
        <f>入力_北海道投入係数表!CC100</f>
        <v>5.9778432377049183E-2</v>
      </c>
      <c r="CD100" s="194">
        <f>入力_北海道投入係数表!CD100</f>
        <v>7.7538990194310237E-2</v>
      </c>
      <c r="CE100" s="194">
        <f>入力_北海道投入係数表!CE100</f>
        <v>7.7138081275861126E-3</v>
      </c>
      <c r="CF100" s="194">
        <f>入力_北海道投入係数表!CF100</f>
        <v>8.0515775626215494E-2</v>
      </c>
      <c r="CG100" s="194">
        <f>入力_北海道投入係数表!CG100</f>
        <v>6.0640853699719229E-2</v>
      </c>
      <c r="CH100" s="194">
        <f>入力_北海道投入係数表!CH100</f>
        <v>8.8562287613494731E-2</v>
      </c>
      <c r="CI100" s="194">
        <f>入力_北海道投入係数表!CI100</f>
        <v>9.2298082928938638E-2</v>
      </c>
      <c r="CJ100" s="194">
        <f>入力_北海道投入係数表!CJ100</f>
        <v>5.2508159329946742E-2</v>
      </c>
      <c r="CK100" s="194">
        <f>入力_北海道投入係数表!CK100</f>
        <v>3.97041123251985E-2</v>
      </c>
      <c r="CL100" s="194">
        <f>入力_北海道投入係数表!CL100</f>
        <v>3.0224641283887792E-2</v>
      </c>
      <c r="CM100" s="194">
        <f>入力_北海道投入係数表!CM100</f>
        <v>0.12535705589966209</v>
      </c>
      <c r="CN100" s="194">
        <f>入力_北海道投入係数表!CN100</f>
        <v>3.8037293983775651E-2</v>
      </c>
      <c r="CO100" s="194">
        <f>入力_北海道投入係数表!CO100</f>
        <v>2.1834958052233264E-2</v>
      </c>
      <c r="CP100" s="194">
        <f>入力_北海道投入係数表!CP100</f>
        <v>2.7359301073317119E-2</v>
      </c>
      <c r="CQ100" s="194">
        <f>入力_北海道投入係数表!CQ100</f>
        <v>1.8627250269554654E-2</v>
      </c>
      <c r="CR100" s="194">
        <f>入力_北海道投入係数表!CR100</f>
        <v>4.9756714634741232E-2</v>
      </c>
      <c r="CS100" s="194">
        <f>入力_北海道投入係数表!CS100</f>
        <v>3.1708696549928632E-2</v>
      </c>
      <c r="CT100" s="194">
        <f>入力_北海道投入係数表!CT100</f>
        <v>3.010466770544001E-2</v>
      </c>
      <c r="CU100" s="194">
        <f>入力_北海道投入係数表!CU100</f>
        <v>2.0201611047180667E-2</v>
      </c>
      <c r="CV100" s="194">
        <f>入力_北海道投入係数表!CV100</f>
        <v>8.7428880168632955E-2</v>
      </c>
      <c r="CW100" s="194">
        <f>入力_北海道投入係数表!CW100</f>
        <v>7.3711097499489561E-3</v>
      </c>
      <c r="CX100" s="194">
        <f>入力_北海道投入係数表!CX100</f>
        <v>1.0054565062264263E-2</v>
      </c>
      <c r="CY100" s="194">
        <f>入力_北海道投入係数表!CY100</f>
        <v>1.6684688197965043E-2</v>
      </c>
      <c r="CZ100" s="194">
        <f>入力_北海道投入係数表!CZ100</f>
        <v>1.7380484806691951E-2</v>
      </c>
      <c r="DA100" s="194">
        <f>入力_北海道投入係数表!DA100</f>
        <v>1.6101024610657041E-2</v>
      </c>
      <c r="DB100" s="194">
        <f>入力_北海道投入係数表!DB100</f>
        <v>0</v>
      </c>
      <c r="DC100" s="194">
        <f>入力_北海道投入係数表!DC100</f>
        <v>2.3292989266955926E-2</v>
      </c>
      <c r="DD100" s="194" t="str">
        <f>入力_北海道投入係数表!DD100</f>
        <v>-</v>
      </c>
      <c r="DE100" s="194" t="str">
        <f>入力_北海道投入係数表!DE100</f>
        <v>-</v>
      </c>
      <c r="DF100" s="194" t="str">
        <f>入力_北海道投入係数表!DF100</f>
        <v>-</v>
      </c>
      <c r="DG100" s="194" t="str">
        <f>入力_北海道投入係数表!DG100</f>
        <v>-</v>
      </c>
      <c r="DH100" s="194" t="str">
        <f>入力_北海道投入係数表!DH100</f>
        <v>-</v>
      </c>
      <c r="DI100" s="194" t="str">
        <f>入力_北海道投入係数表!DI100</f>
        <v>-</v>
      </c>
      <c r="DJ100" s="194" t="str">
        <f>入力_北海道投入係数表!DJ100</f>
        <v>-</v>
      </c>
      <c r="DK100" s="194" t="str">
        <f>入力_北海道投入係数表!DK100</f>
        <v>-</v>
      </c>
      <c r="DL100" s="194" t="str">
        <f>入力_北海道投入係数表!DL100</f>
        <v>-</v>
      </c>
      <c r="DM100" s="194" t="str">
        <f>入力_北海道投入係数表!DM100</f>
        <v>-</v>
      </c>
      <c r="DN100" s="194" t="str">
        <f>入力_北海道投入係数表!DN100</f>
        <v>-</v>
      </c>
      <c r="DO100" s="194" t="str">
        <f>入力_北海道投入係数表!DO100</f>
        <v>-</v>
      </c>
      <c r="DP100" s="194" t="str">
        <f>入力_北海道投入係数表!DP100</f>
        <v>-</v>
      </c>
      <c r="DQ100" s="194" t="str">
        <f>入力_北海道投入係数表!DQ100</f>
        <v>-</v>
      </c>
      <c r="DR100" s="194" t="str">
        <f>入力_北海道投入係数表!DR100</f>
        <v>-</v>
      </c>
      <c r="DS100" s="194" t="str">
        <f>入力_北海道投入係数表!DS100</f>
        <v>-</v>
      </c>
      <c r="DT100" s="242">
        <f>入力_北海道投入係数表!DT100</f>
        <v>3.33286855606598E-2</v>
      </c>
      <c r="DU100"/>
      <c r="DV100"/>
    </row>
    <row r="101" spans="2:126" s="22" customFormat="1" x14ac:dyDescent="0.25">
      <c r="B101" s="53">
        <v>98</v>
      </c>
      <c r="C101" s="360" t="str">
        <v>宿泊業</v>
      </c>
      <c r="D101" s="193">
        <f>入力_北海道投入係数表!D101</f>
        <v>0</v>
      </c>
      <c r="E101" s="194">
        <f>入力_北海道投入係数表!E101</f>
        <v>0</v>
      </c>
      <c r="F101" s="194">
        <f>入力_北海道投入係数表!F101</f>
        <v>0</v>
      </c>
      <c r="G101" s="194">
        <f>入力_北海道投入係数表!G101</f>
        <v>0</v>
      </c>
      <c r="H101" s="194">
        <f>入力_北海道投入係数表!H101</f>
        <v>0</v>
      </c>
      <c r="I101" s="194">
        <f>入力_北海道投入係数表!I101</f>
        <v>0</v>
      </c>
      <c r="J101" s="194">
        <f>入力_北海道投入係数表!J101</f>
        <v>0</v>
      </c>
      <c r="K101" s="194">
        <f>入力_北海道投入係数表!K101</f>
        <v>0</v>
      </c>
      <c r="L101" s="194">
        <f>入力_北海道投入係数表!L101</f>
        <v>0</v>
      </c>
      <c r="M101" s="194">
        <f>入力_北海道投入係数表!M101</f>
        <v>0</v>
      </c>
      <c r="N101" s="194">
        <f>入力_北海道投入係数表!N101</f>
        <v>0</v>
      </c>
      <c r="O101" s="194">
        <f>入力_北海道投入係数表!O101</f>
        <v>0</v>
      </c>
      <c r="P101" s="194">
        <f>入力_北海道投入係数表!P101</f>
        <v>0</v>
      </c>
      <c r="Q101" s="194">
        <f>入力_北海道投入係数表!Q101</f>
        <v>0</v>
      </c>
      <c r="R101" s="194">
        <f>入力_北海道投入係数表!R101</f>
        <v>0</v>
      </c>
      <c r="S101" s="194">
        <f>入力_北海道投入係数表!S101</f>
        <v>0</v>
      </c>
      <c r="T101" s="194">
        <f>入力_北海道投入係数表!T101</f>
        <v>0</v>
      </c>
      <c r="U101" s="194">
        <f>入力_北海道投入係数表!U101</f>
        <v>0</v>
      </c>
      <c r="V101" s="194">
        <f>入力_北海道投入係数表!V101</f>
        <v>0</v>
      </c>
      <c r="W101" s="194">
        <f>入力_北海道投入係数表!W101</f>
        <v>0</v>
      </c>
      <c r="X101" s="194">
        <f>入力_北海道投入係数表!X101</f>
        <v>0</v>
      </c>
      <c r="Y101" s="194">
        <f>入力_北海道投入係数表!Y101</f>
        <v>0</v>
      </c>
      <c r="Z101" s="194">
        <f>入力_北海道投入係数表!Z101</f>
        <v>0</v>
      </c>
      <c r="AA101" s="194">
        <f>入力_北海道投入係数表!AA101</f>
        <v>0</v>
      </c>
      <c r="AB101" s="194">
        <f>入力_北海道投入係数表!AB101</f>
        <v>0</v>
      </c>
      <c r="AC101" s="194">
        <f>入力_北海道投入係数表!AC101</f>
        <v>0</v>
      </c>
      <c r="AD101" s="194">
        <f>入力_北海道投入係数表!AD101</f>
        <v>0</v>
      </c>
      <c r="AE101" s="194">
        <f>入力_北海道投入係数表!AE101</f>
        <v>0</v>
      </c>
      <c r="AF101" s="194">
        <f>入力_北海道投入係数表!AF101</f>
        <v>0</v>
      </c>
      <c r="AG101" s="194">
        <f>入力_北海道投入係数表!AG101</f>
        <v>0</v>
      </c>
      <c r="AH101" s="194">
        <f>入力_北海道投入係数表!AH101</f>
        <v>0</v>
      </c>
      <c r="AI101" s="194">
        <f>入力_北海道投入係数表!AI101</f>
        <v>0</v>
      </c>
      <c r="AJ101" s="194">
        <f>入力_北海道投入係数表!AJ101</f>
        <v>0</v>
      </c>
      <c r="AK101" s="194">
        <f>入力_北海道投入係数表!AK101</f>
        <v>0</v>
      </c>
      <c r="AL101" s="194">
        <f>入力_北海道投入係数表!AL101</f>
        <v>0</v>
      </c>
      <c r="AM101" s="194">
        <f>入力_北海道投入係数表!AM101</f>
        <v>0</v>
      </c>
      <c r="AN101" s="194">
        <f>入力_北海道投入係数表!AN101</f>
        <v>0</v>
      </c>
      <c r="AO101" s="194">
        <f>入力_北海道投入係数表!AO101</f>
        <v>0</v>
      </c>
      <c r="AP101" s="194">
        <f>入力_北海道投入係数表!AP101</f>
        <v>0</v>
      </c>
      <c r="AQ101" s="194">
        <f>入力_北海道投入係数表!AQ101</f>
        <v>0</v>
      </c>
      <c r="AR101" s="194">
        <f>入力_北海道投入係数表!AR101</f>
        <v>0</v>
      </c>
      <c r="AS101" s="194">
        <f>入力_北海道投入係数表!AS101</f>
        <v>0</v>
      </c>
      <c r="AT101" s="194">
        <f>入力_北海道投入係数表!AT101</f>
        <v>0</v>
      </c>
      <c r="AU101" s="194">
        <f>入力_北海道投入係数表!AU101</f>
        <v>0</v>
      </c>
      <c r="AV101" s="194">
        <f>入力_北海道投入係数表!AV101</f>
        <v>0</v>
      </c>
      <c r="AW101" s="194">
        <f>入力_北海道投入係数表!AW101</f>
        <v>0</v>
      </c>
      <c r="AX101" s="194">
        <f>入力_北海道投入係数表!AX101</f>
        <v>0</v>
      </c>
      <c r="AY101" s="194">
        <f>入力_北海道投入係数表!AY101</f>
        <v>0</v>
      </c>
      <c r="AZ101" s="194">
        <f>入力_北海道投入係数表!AZ101</f>
        <v>0</v>
      </c>
      <c r="BA101" s="194">
        <f>入力_北海道投入係数表!BA101</f>
        <v>0</v>
      </c>
      <c r="BB101" s="194">
        <f>入力_北海道投入係数表!BB101</f>
        <v>0</v>
      </c>
      <c r="BC101" s="194">
        <f>入力_北海道投入係数表!BC101</f>
        <v>0</v>
      </c>
      <c r="BD101" s="194">
        <f>入力_北海道投入係数表!BD101</f>
        <v>0</v>
      </c>
      <c r="BE101" s="194">
        <f>入力_北海道投入係数表!BE101</f>
        <v>0</v>
      </c>
      <c r="BF101" s="194">
        <f>入力_北海道投入係数表!BF101</f>
        <v>0</v>
      </c>
      <c r="BG101" s="194">
        <f>入力_北海道投入係数表!BG101</f>
        <v>0</v>
      </c>
      <c r="BH101" s="194">
        <f>入力_北海道投入係数表!BH101</f>
        <v>0</v>
      </c>
      <c r="BI101" s="194">
        <f>入力_北海道投入係数表!BI101</f>
        <v>0</v>
      </c>
      <c r="BJ101" s="194">
        <f>入力_北海道投入係数表!BJ101</f>
        <v>0</v>
      </c>
      <c r="BK101" s="194">
        <f>入力_北海道投入係数表!BK101</f>
        <v>0</v>
      </c>
      <c r="BL101" s="194">
        <f>入力_北海道投入係数表!BL101</f>
        <v>0</v>
      </c>
      <c r="BM101" s="194">
        <f>入力_北海道投入係数表!BM101</f>
        <v>0</v>
      </c>
      <c r="BN101" s="194">
        <f>入力_北海道投入係数表!BN101</f>
        <v>0</v>
      </c>
      <c r="BO101" s="194">
        <f>入力_北海道投入係数表!BO101</f>
        <v>0</v>
      </c>
      <c r="BP101" s="194">
        <f>入力_北海道投入係数表!BP101</f>
        <v>0</v>
      </c>
      <c r="BQ101" s="194">
        <f>入力_北海道投入係数表!BQ101</f>
        <v>0</v>
      </c>
      <c r="BR101" s="194">
        <f>入力_北海道投入係数表!BR101</f>
        <v>0</v>
      </c>
      <c r="BS101" s="194">
        <f>入力_北海道投入係数表!BS101</f>
        <v>0</v>
      </c>
      <c r="BT101" s="194">
        <f>入力_北海道投入係数表!BT101</f>
        <v>0</v>
      </c>
      <c r="BU101" s="194">
        <f>入力_北海道投入係数表!BU101</f>
        <v>0</v>
      </c>
      <c r="BV101" s="194">
        <f>入力_北海道投入係数表!BV101</f>
        <v>0</v>
      </c>
      <c r="BW101" s="194">
        <f>入力_北海道投入係数表!BW101</f>
        <v>0</v>
      </c>
      <c r="BX101" s="194">
        <f>入力_北海道投入係数表!BX101</f>
        <v>0</v>
      </c>
      <c r="BY101" s="194">
        <f>入力_北海道投入係数表!BY101</f>
        <v>0</v>
      </c>
      <c r="BZ101" s="194">
        <f>入力_北海道投入係数表!BZ101</f>
        <v>0</v>
      </c>
      <c r="CA101" s="194">
        <f>入力_北海道投入係数表!CA101</f>
        <v>0</v>
      </c>
      <c r="CB101" s="194">
        <f>入力_北海道投入係数表!CB101</f>
        <v>0</v>
      </c>
      <c r="CC101" s="194">
        <f>入力_北海道投入係数表!CC101</f>
        <v>0</v>
      </c>
      <c r="CD101" s="194">
        <f>入力_北海道投入係数表!CD101</f>
        <v>0</v>
      </c>
      <c r="CE101" s="194">
        <f>入力_北海道投入係数表!CE101</f>
        <v>0</v>
      </c>
      <c r="CF101" s="194">
        <f>入力_北海道投入係数表!CF101</f>
        <v>0</v>
      </c>
      <c r="CG101" s="194">
        <f>入力_北海道投入係数表!CG101</f>
        <v>0</v>
      </c>
      <c r="CH101" s="194">
        <f>入力_北海道投入係数表!CH101</f>
        <v>0</v>
      </c>
      <c r="CI101" s="194">
        <f>入力_北海道投入係数表!CI101</f>
        <v>0</v>
      </c>
      <c r="CJ101" s="194">
        <f>入力_北海道投入係数表!CJ101</f>
        <v>0</v>
      </c>
      <c r="CK101" s="194">
        <f>入力_北海道投入係数表!CK101</f>
        <v>0</v>
      </c>
      <c r="CL101" s="194">
        <f>入力_北海道投入係数表!CL101</f>
        <v>0</v>
      </c>
      <c r="CM101" s="194">
        <f>入力_北海道投入係数表!CM101</f>
        <v>0</v>
      </c>
      <c r="CN101" s="194">
        <f>入力_北海道投入係数表!CN101</f>
        <v>0</v>
      </c>
      <c r="CO101" s="194">
        <f>入力_北海道投入係数表!CO101</f>
        <v>0</v>
      </c>
      <c r="CP101" s="194">
        <f>入力_北海道投入係数表!CP101</f>
        <v>0</v>
      </c>
      <c r="CQ101" s="194">
        <f>入力_北海道投入係数表!CQ101</f>
        <v>0</v>
      </c>
      <c r="CR101" s="194">
        <f>入力_北海道投入係数表!CR101</f>
        <v>0</v>
      </c>
      <c r="CS101" s="194">
        <f>入力_北海道投入係数表!CS101</f>
        <v>0</v>
      </c>
      <c r="CT101" s="194">
        <f>入力_北海道投入係数表!CT101</f>
        <v>0</v>
      </c>
      <c r="CU101" s="194">
        <f>入力_北海道投入係数表!CU101</f>
        <v>0</v>
      </c>
      <c r="CV101" s="194">
        <f>入力_北海道投入係数表!CV101</f>
        <v>0</v>
      </c>
      <c r="CW101" s="194">
        <f>入力_北海道投入係数表!CW101</f>
        <v>0</v>
      </c>
      <c r="CX101" s="194">
        <f>入力_北海道投入係数表!CX101</f>
        <v>0</v>
      </c>
      <c r="CY101" s="194">
        <f>入力_北海道投入係数表!CY101</f>
        <v>0</v>
      </c>
      <c r="CZ101" s="194">
        <f>入力_北海道投入係数表!CZ101</f>
        <v>0</v>
      </c>
      <c r="DA101" s="194">
        <f>入力_北海道投入係数表!DA101</f>
        <v>0</v>
      </c>
      <c r="DB101" s="194">
        <f>入力_北海道投入係数表!DB101</f>
        <v>0</v>
      </c>
      <c r="DC101" s="194">
        <f>入力_北海道投入係数表!DC101</f>
        <v>0</v>
      </c>
      <c r="DD101" s="194" t="str">
        <f>入力_北海道投入係数表!DD101</f>
        <v>-</v>
      </c>
      <c r="DE101" s="194" t="str">
        <f>入力_北海道投入係数表!DE101</f>
        <v>-</v>
      </c>
      <c r="DF101" s="194" t="str">
        <f>入力_北海道投入係数表!DF101</f>
        <v>-</v>
      </c>
      <c r="DG101" s="194" t="str">
        <f>入力_北海道投入係数表!DG101</f>
        <v>-</v>
      </c>
      <c r="DH101" s="194" t="str">
        <f>入力_北海道投入係数表!DH101</f>
        <v>-</v>
      </c>
      <c r="DI101" s="194" t="str">
        <f>入力_北海道投入係数表!DI101</f>
        <v>-</v>
      </c>
      <c r="DJ101" s="194" t="str">
        <f>入力_北海道投入係数表!DJ101</f>
        <v>-</v>
      </c>
      <c r="DK101" s="194" t="str">
        <f>入力_北海道投入係数表!DK101</f>
        <v>-</v>
      </c>
      <c r="DL101" s="194" t="str">
        <f>入力_北海道投入係数表!DL101</f>
        <v>-</v>
      </c>
      <c r="DM101" s="194" t="str">
        <f>入力_北海道投入係数表!DM101</f>
        <v>-</v>
      </c>
      <c r="DN101" s="194" t="str">
        <f>入力_北海道投入係数表!DN101</f>
        <v>-</v>
      </c>
      <c r="DO101" s="194" t="str">
        <f>入力_北海道投入係数表!DO101</f>
        <v>-</v>
      </c>
      <c r="DP101" s="194" t="str">
        <f>入力_北海道投入係数表!DP101</f>
        <v>-</v>
      </c>
      <c r="DQ101" s="194" t="str">
        <f>入力_北海道投入係数表!DQ101</f>
        <v>-</v>
      </c>
      <c r="DR101" s="194" t="str">
        <f>入力_北海道投入係数表!DR101</f>
        <v>-</v>
      </c>
      <c r="DS101" s="194" t="str">
        <f>入力_北海道投入係数表!DS101</f>
        <v>-</v>
      </c>
      <c r="DT101" s="242">
        <f>入力_北海道投入係数表!DT101</f>
        <v>0</v>
      </c>
      <c r="DU101"/>
      <c r="DV101"/>
    </row>
    <row r="102" spans="2:126" s="22" customFormat="1" x14ac:dyDescent="0.25">
      <c r="B102" s="53">
        <v>99</v>
      </c>
      <c r="C102" s="360" t="str">
        <v>飲食サービス</v>
      </c>
      <c r="D102" s="193">
        <f>入力_北海道投入係数表!D102</f>
        <v>0</v>
      </c>
      <c r="E102" s="194">
        <f>入力_北海道投入係数表!E102</f>
        <v>0</v>
      </c>
      <c r="F102" s="194">
        <f>入力_北海道投入係数表!F102</f>
        <v>0</v>
      </c>
      <c r="G102" s="194">
        <f>入力_北海道投入係数表!G102</f>
        <v>0</v>
      </c>
      <c r="H102" s="194">
        <f>入力_北海道投入係数表!H102</f>
        <v>0</v>
      </c>
      <c r="I102" s="194">
        <f>入力_北海道投入係数表!I102</f>
        <v>0</v>
      </c>
      <c r="J102" s="194">
        <f>入力_北海道投入係数表!J102</f>
        <v>0</v>
      </c>
      <c r="K102" s="194">
        <f>入力_北海道投入係数表!K102</f>
        <v>0</v>
      </c>
      <c r="L102" s="194">
        <f>入力_北海道投入係数表!L102</f>
        <v>0</v>
      </c>
      <c r="M102" s="194">
        <f>入力_北海道投入係数表!M102</f>
        <v>0</v>
      </c>
      <c r="N102" s="194">
        <f>入力_北海道投入係数表!N102</f>
        <v>0</v>
      </c>
      <c r="O102" s="194">
        <f>入力_北海道投入係数表!O102</f>
        <v>4.982408915586772E-3</v>
      </c>
      <c r="P102" s="194">
        <f>入力_北海道投入係数表!P102</f>
        <v>0</v>
      </c>
      <c r="Q102" s="194">
        <f>入力_北海道投入係数表!Q102</f>
        <v>0</v>
      </c>
      <c r="R102" s="194">
        <f>入力_北海道投入係数表!R102</f>
        <v>0</v>
      </c>
      <c r="S102" s="194">
        <f>入力_北海道投入係数表!S102</f>
        <v>0</v>
      </c>
      <c r="T102" s="194">
        <f>入力_北海道投入係数表!T102</f>
        <v>0</v>
      </c>
      <c r="U102" s="194">
        <f>入力_北海道投入係数表!U102</f>
        <v>0</v>
      </c>
      <c r="V102" s="194">
        <f>入力_北海道投入係数表!V102</f>
        <v>0</v>
      </c>
      <c r="W102" s="194">
        <f>入力_北海道投入係数表!W102</f>
        <v>0</v>
      </c>
      <c r="X102" s="194">
        <f>入力_北海道投入係数表!X102</f>
        <v>0</v>
      </c>
      <c r="Y102" s="194">
        <f>入力_北海道投入係数表!Y102</f>
        <v>0</v>
      </c>
      <c r="Z102" s="194">
        <f>入力_北海道投入係数表!Z102</f>
        <v>0</v>
      </c>
      <c r="AA102" s="194">
        <f>入力_北海道投入係数表!AA102</f>
        <v>0</v>
      </c>
      <c r="AB102" s="194">
        <f>入力_北海道投入係数表!AB102</f>
        <v>0</v>
      </c>
      <c r="AC102" s="194">
        <f>入力_北海道投入係数表!AC102</f>
        <v>0</v>
      </c>
      <c r="AD102" s="194">
        <f>入力_北海道投入係数表!AD102</f>
        <v>0</v>
      </c>
      <c r="AE102" s="194">
        <f>入力_北海道投入係数表!AE102</f>
        <v>0</v>
      </c>
      <c r="AF102" s="194">
        <f>入力_北海道投入係数表!AF102</f>
        <v>0</v>
      </c>
      <c r="AG102" s="194">
        <f>入力_北海道投入係数表!AG102</f>
        <v>0</v>
      </c>
      <c r="AH102" s="194">
        <f>入力_北海道投入係数表!AH102</f>
        <v>0</v>
      </c>
      <c r="AI102" s="194">
        <f>入力_北海道投入係数表!AI102</f>
        <v>0</v>
      </c>
      <c r="AJ102" s="194">
        <f>入力_北海道投入係数表!AJ102</f>
        <v>0</v>
      </c>
      <c r="AK102" s="194">
        <f>入力_北海道投入係数表!AK102</f>
        <v>0</v>
      </c>
      <c r="AL102" s="194">
        <f>入力_北海道投入係数表!AL102</f>
        <v>0</v>
      </c>
      <c r="AM102" s="194">
        <f>入力_北海道投入係数表!AM102</f>
        <v>0</v>
      </c>
      <c r="AN102" s="194">
        <f>入力_北海道投入係数表!AN102</f>
        <v>0</v>
      </c>
      <c r="AO102" s="194">
        <f>入力_北海道投入係数表!AO102</f>
        <v>0</v>
      </c>
      <c r="AP102" s="194">
        <f>入力_北海道投入係数表!AP102</f>
        <v>0</v>
      </c>
      <c r="AQ102" s="194">
        <f>入力_北海道投入係数表!AQ102</f>
        <v>0</v>
      </c>
      <c r="AR102" s="194">
        <f>入力_北海道投入係数表!AR102</f>
        <v>0</v>
      </c>
      <c r="AS102" s="194">
        <f>入力_北海道投入係数表!AS102</f>
        <v>0</v>
      </c>
      <c r="AT102" s="194">
        <f>入力_北海道投入係数表!AT102</f>
        <v>0</v>
      </c>
      <c r="AU102" s="194">
        <f>入力_北海道投入係数表!AU102</f>
        <v>0</v>
      </c>
      <c r="AV102" s="194">
        <f>入力_北海道投入係数表!AV102</f>
        <v>0</v>
      </c>
      <c r="AW102" s="194">
        <f>入力_北海道投入係数表!AW102</f>
        <v>0</v>
      </c>
      <c r="AX102" s="194">
        <f>入力_北海道投入係数表!AX102</f>
        <v>0</v>
      </c>
      <c r="AY102" s="194">
        <f>入力_北海道投入係数表!AY102</f>
        <v>0</v>
      </c>
      <c r="AZ102" s="194">
        <f>入力_北海道投入係数表!AZ102</f>
        <v>0</v>
      </c>
      <c r="BA102" s="194">
        <f>入力_北海道投入係数表!BA102</f>
        <v>0</v>
      </c>
      <c r="BB102" s="194">
        <f>入力_北海道投入係数表!BB102</f>
        <v>0</v>
      </c>
      <c r="BC102" s="194">
        <f>入力_北海道投入係数表!BC102</f>
        <v>0</v>
      </c>
      <c r="BD102" s="194">
        <f>入力_北海道投入係数表!BD102</f>
        <v>0</v>
      </c>
      <c r="BE102" s="194">
        <f>入力_北海道投入係数表!BE102</f>
        <v>0</v>
      </c>
      <c r="BF102" s="194">
        <f>入力_北海道投入係数表!BF102</f>
        <v>0</v>
      </c>
      <c r="BG102" s="194">
        <f>入力_北海道投入係数表!BG102</f>
        <v>0</v>
      </c>
      <c r="BH102" s="194">
        <f>入力_北海道投入係数表!BH102</f>
        <v>0</v>
      </c>
      <c r="BI102" s="194">
        <f>入力_北海道投入係数表!BI102</f>
        <v>0</v>
      </c>
      <c r="BJ102" s="194">
        <f>入力_北海道投入係数表!BJ102</f>
        <v>0</v>
      </c>
      <c r="BK102" s="194">
        <f>入力_北海道投入係数表!BK102</f>
        <v>0</v>
      </c>
      <c r="BL102" s="194">
        <f>入力_北海道投入係数表!BL102</f>
        <v>0</v>
      </c>
      <c r="BM102" s="194">
        <f>入力_北海道投入係数表!BM102</f>
        <v>0</v>
      </c>
      <c r="BN102" s="194">
        <f>入力_北海道投入係数表!BN102</f>
        <v>0</v>
      </c>
      <c r="BO102" s="194">
        <f>入力_北海道投入係数表!BO102</f>
        <v>0</v>
      </c>
      <c r="BP102" s="194">
        <f>入力_北海道投入係数表!BP102</f>
        <v>0</v>
      </c>
      <c r="BQ102" s="194">
        <f>入力_北海道投入係数表!BQ102</f>
        <v>0</v>
      </c>
      <c r="BR102" s="194">
        <f>入力_北海道投入係数表!BR102</f>
        <v>0</v>
      </c>
      <c r="BS102" s="194">
        <f>入力_北海道投入係数表!BS102</f>
        <v>0</v>
      </c>
      <c r="BT102" s="194">
        <f>入力_北海道投入係数表!BT102</f>
        <v>0</v>
      </c>
      <c r="BU102" s="194">
        <f>入力_北海道投入係数表!BU102</f>
        <v>0</v>
      </c>
      <c r="BV102" s="194">
        <f>入力_北海道投入係数表!BV102</f>
        <v>0</v>
      </c>
      <c r="BW102" s="194">
        <f>入力_北海道投入係数表!BW102</f>
        <v>0</v>
      </c>
      <c r="BX102" s="194">
        <f>入力_北海道投入係数表!BX102</f>
        <v>0</v>
      </c>
      <c r="BY102" s="194">
        <f>入力_北海道投入係数表!BY102</f>
        <v>0</v>
      </c>
      <c r="BZ102" s="194">
        <f>入力_北海道投入係数表!BZ102</f>
        <v>0</v>
      </c>
      <c r="CA102" s="194">
        <f>入力_北海道投入係数表!CA102</f>
        <v>0</v>
      </c>
      <c r="CB102" s="194">
        <f>入力_北海道投入係数表!CB102</f>
        <v>0</v>
      </c>
      <c r="CC102" s="194">
        <f>入力_北海道投入係数表!CC102</f>
        <v>0</v>
      </c>
      <c r="CD102" s="194">
        <f>入力_北海道投入係数表!CD102</f>
        <v>0</v>
      </c>
      <c r="CE102" s="194">
        <f>入力_北海道投入係数表!CE102</f>
        <v>0</v>
      </c>
      <c r="CF102" s="194">
        <f>入力_北海道投入係数表!CF102</f>
        <v>0</v>
      </c>
      <c r="CG102" s="194">
        <f>入力_北海道投入係数表!CG102</f>
        <v>0</v>
      </c>
      <c r="CH102" s="194">
        <f>入力_北海道投入係数表!CH102</f>
        <v>0</v>
      </c>
      <c r="CI102" s="194">
        <f>入力_北海道投入係数表!CI102</f>
        <v>0</v>
      </c>
      <c r="CJ102" s="194">
        <f>入力_北海道投入係数表!CJ102</f>
        <v>0</v>
      </c>
      <c r="CK102" s="194">
        <f>入力_北海道投入係数表!CK102</f>
        <v>0</v>
      </c>
      <c r="CL102" s="194">
        <f>入力_北海道投入係数表!CL102</f>
        <v>0</v>
      </c>
      <c r="CM102" s="194">
        <f>入力_北海道投入係数表!CM102</f>
        <v>0</v>
      </c>
      <c r="CN102" s="194">
        <f>入力_北海道投入係数表!CN102</f>
        <v>7.3257350512058146E-3</v>
      </c>
      <c r="CO102" s="194">
        <f>入力_北海道投入係数表!CO102</f>
        <v>0</v>
      </c>
      <c r="CP102" s="194">
        <f>入力_北海道投入係数表!CP102</f>
        <v>6.9487300492491622E-3</v>
      </c>
      <c r="CQ102" s="194">
        <f>入力_北海道投入係数表!CQ102</f>
        <v>2.3030203769670667E-2</v>
      </c>
      <c r="CR102" s="194">
        <f>入力_北海道投入係数表!CR102</f>
        <v>0</v>
      </c>
      <c r="CS102" s="194">
        <f>入力_北海道投入係数表!CS102</f>
        <v>0</v>
      </c>
      <c r="CT102" s="194">
        <f>入力_北海道投入係数表!CT102</f>
        <v>0</v>
      </c>
      <c r="CU102" s="194">
        <f>入力_北海道投入係数表!CU102</f>
        <v>0</v>
      </c>
      <c r="CV102" s="194">
        <f>入力_北海道投入係数表!CV102</f>
        <v>0</v>
      </c>
      <c r="CW102" s="194">
        <f>入力_北海道投入係数表!CW102</f>
        <v>1.0804571838110595E-2</v>
      </c>
      <c r="CX102" s="194">
        <f>入力_北海道投入係数表!CX102</f>
        <v>5.3572482468894692E-3</v>
      </c>
      <c r="CY102" s="194">
        <f>入力_北海道投入係数表!CY102</f>
        <v>0</v>
      </c>
      <c r="CZ102" s="194">
        <f>入力_北海道投入係数表!CZ102</f>
        <v>0</v>
      </c>
      <c r="DA102" s="194">
        <f>入力_北海道投入係数表!DA102</f>
        <v>0</v>
      </c>
      <c r="DB102" s="194">
        <f>入力_北海道投入係数表!DB102</f>
        <v>0</v>
      </c>
      <c r="DC102" s="194">
        <f>入力_北海道投入係数表!DC102</f>
        <v>3.6538022379538706E-4</v>
      </c>
      <c r="DD102" s="194" t="str">
        <f>入力_北海道投入係数表!DD102</f>
        <v>-</v>
      </c>
      <c r="DE102" s="194" t="str">
        <f>入力_北海道投入係数表!DE102</f>
        <v>-</v>
      </c>
      <c r="DF102" s="194" t="str">
        <f>入力_北海道投入係数表!DF102</f>
        <v>-</v>
      </c>
      <c r="DG102" s="194" t="str">
        <f>入力_北海道投入係数表!DG102</f>
        <v>-</v>
      </c>
      <c r="DH102" s="194" t="str">
        <f>入力_北海道投入係数表!DH102</f>
        <v>-</v>
      </c>
      <c r="DI102" s="194" t="str">
        <f>入力_北海道投入係数表!DI102</f>
        <v>-</v>
      </c>
      <c r="DJ102" s="194" t="str">
        <f>入力_北海道投入係数表!DJ102</f>
        <v>-</v>
      </c>
      <c r="DK102" s="194" t="str">
        <f>入力_北海道投入係数表!DK102</f>
        <v>-</v>
      </c>
      <c r="DL102" s="194" t="str">
        <f>入力_北海道投入係数表!DL102</f>
        <v>-</v>
      </c>
      <c r="DM102" s="194" t="str">
        <f>入力_北海道投入係数表!DM102</f>
        <v>-</v>
      </c>
      <c r="DN102" s="194" t="str">
        <f>入力_北海道投入係数表!DN102</f>
        <v>-</v>
      </c>
      <c r="DO102" s="194" t="str">
        <f>入力_北海道投入係数表!DO102</f>
        <v>-</v>
      </c>
      <c r="DP102" s="194" t="str">
        <f>入力_北海道投入係数表!DP102</f>
        <v>-</v>
      </c>
      <c r="DQ102" s="194" t="str">
        <f>入力_北海道投入係数表!DQ102</f>
        <v>-</v>
      </c>
      <c r="DR102" s="194" t="str">
        <f>入力_北海道投入係数表!DR102</f>
        <v>-</v>
      </c>
      <c r="DS102" s="194" t="str">
        <f>入力_北海道投入係数表!DS102</f>
        <v>-</v>
      </c>
      <c r="DT102" s="242">
        <f>入力_北海道投入係数表!DT102</f>
        <v>1.0904727017994832E-3</v>
      </c>
      <c r="DU102"/>
      <c r="DV102"/>
    </row>
    <row r="103" spans="2:126" s="22" customFormat="1" x14ac:dyDescent="0.25">
      <c r="B103" s="53">
        <v>100</v>
      </c>
      <c r="C103" s="362" t="str">
        <v>洗濯・理容・美容・浴場業</v>
      </c>
      <c r="D103" s="199">
        <f>入力_北海道投入係数表!D103</f>
        <v>0</v>
      </c>
      <c r="E103" s="200">
        <f>入力_北海道投入係数表!E103</f>
        <v>0</v>
      </c>
      <c r="F103" s="200">
        <f>入力_北海道投入係数表!F103</f>
        <v>0</v>
      </c>
      <c r="G103" s="200">
        <f>入力_北海道投入係数表!G103</f>
        <v>3.5462209867645879E-4</v>
      </c>
      <c r="H103" s="200">
        <f>入力_北海道投入係数表!H103</f>
        <v>0</v>
      </c>
      <c r="I103" s="200">
        <f>入力_北海道投入係数表!I103</f>
        <v>4.95074013565028E-5</v>
      </c>
      <c r="J103" s="200">
        <f>入力_北海道投入係数表!J103</f>
        <v>2.4805893880385981E-5</v>
      </c>
      <c r="K103" s="200">
        <f>入力_北海道投入係数表!K103</f>
        <v>4.0785529294206415E-5</v>
      </c>
      <c r="L103" s="200">
        <f>入力_北海道投入係数表!L103</f>
        <v>2.6120801729157195E-4</v>
      </c>
      <c r="M103" s="200">
        <f>入力_北海道投入係数表!M103</f>
        <v>4.6892910486644206E-5</v>
      </c>
      <c r="N103" s="200">
        <f>入力_北海道投入係数表!N103</f>
        <v>5.1776296811319778E-5</v>
      </c>
      <c r="O103" s="200">
        <f>入力_北海道投入係数表!O103</f>
        <v>8.7915460493189751E-5</v>
      </c>
      <c r="P103" s="200">
        <f>入力_北海道投入係数表!P103</f>
        <v>1.2626501764553621E-4</v>
      </c>
      <c r="Q103" s="200">
        <f>入力_北海道投入係数表!Q103</f>
        <v>5.2187073261953016E-5</v>
      </c>
      <c r="R103" s="200">
        <f>入力_北海道投入係数表!R103</f>
        <v>0</v>
      </c>
      <c r="S103" s="200">
        <f>入力_北海道投入係数表!S103</f>
        <v>7.7261840377037779E-5</v>
      </c>
      <c r="T103" s="200">
        <f>入力_北海道投入係数表!T103</f>
        <v>5.7438725188522102E-5</v>
      </c>
      <c r="U103" s="200">
        <f>入力_北海道投入係数表!U103</f>
        <v>5.5629728526924787E-5</v>
      </c>
      <c r="V103" s="200">
        <f>入力_北海道投入係数表!V103</f>
        <v>5.2071498901764753E-5</v>
      </c>
      <c r="W103" s="200">
        <f>入力_北海道投入係数表!W103</f>
        <v>5.0137879167711205E-5</v>
      </c>
      <c r="X103" s="200">
        <f>入力_北海道投入係数表!X103</f>
        <v>3.9576922696375741E-5</v>
      </c>
      <c r="Y103" s="200">
        <f>入力_北海道投入係数表!Y103</f>
        <v>2.6481648217785075E-5</v>
      </c>
      <c r="Z103" s="200">
        <f>入力_北海道投入係数表!Z103</f>
        <v>4.1771094402673352E-5</v>
      </c>
      <c r="AA103" s="200">
        <f>入力_北海道投入係数表!AA103</f>
        <v>0</v>
      </c>
      <c r="AB103" s="200">
        <f>入力_北海道投入係数表!AB103</f>
        <v>7.5654410652141026E-5</v>
      </c>
      <c r="AC103" s="200">
        <f>入力_北海道投入係数表!AC103</f>
        <v>3.154972236244321E-5</v>
      </c>
      <c r="AD103" s="200">
        <f>入力_北海道投入係数表!AD103</f>
        <v>3.1003546030577246E-6</v>
      </c>
      <c r="AE103" s="200">
        <f>入力_北海道投入係数表!AE103</f>
        <v>2.7551245316288297E-5</v>
      </c>
      <c r="AF103" s="200">
        <f>入力_北海道投入係数表!AF103</f>
        <v>0</v>
      </c>
      <c r="AG103" s="200">
        <f>入力_北海道投入係数表!AG103</f>
        <v>0</v>
      </c>
      <c r="AH103" s="200">
        <f>入力_北海道投入係数表!AH103</f>
        <v>0</v>
      </c>
      <c r="AI103" s="200">
        <f>入力_北海道投入係数表!AI103</f>
        <v>0</v>
      </c>
      <c r="AJ103" s="200">
        <f>入力_北海道投入係数表!AJ103</f>
        <v>0</v>
      </c>
      <c r="AK103" s="200">
        <f>入力_北海道投入係数表!AK103</f>
        <v>0</v>
      </c>
      <c r="AL103" s="200">
        <f>入力_北海道投入係数表!AL103</f>
        <v>1.9989719572791134E-5</v>
      </c>
      <c r="AM103" s="200">
        <f>入力_北海道投入係数表!AM103</f>
        <v>2.4331689592525306E-5</v>
      </c>
      <c r="AN103" s="200">
        <f>入力_北海道投入係数表!AN103</f>
        <v>2.6821156528269499E-5</v>
      </c>
      <c r="AO103" s="200">
        <f>入力_北海道投入係数表!AO103</f>
        <v>4.450180232299408E-5</v>
      </c>
      <c r="AP103" s="200">
        <f>入力_北海道投入係数表!AP103</f>
        <v>1.6010246557796989E-4</v>
      </c>
      <c r="AQ103" s="200">
        <f>入力_北海道投入係数表!AQ103</f>
        <v>7.1746305065289138E-5</v>
      </c>
      <c r="AR103" s="200">
        <f>入力_北海道投入係数表!AR103</f>
        <v>2.7499977083352431E-5</v>
      </c>
      <c r="AS103" s="200">
        <f>入力_北海道投入係数表!AS103</f>
        <v>2.9548207901190793E-5</v>
      </c>
      <c r="AT103" s="200">
        <f>入力_北海道投入係数表!AT103</f>
        <v>3.3839802375554127E-5</v>
      </c>
      <c r="AU103" s="200">
        <f>入力_北海道投入係数表!AU103</f>
        <v>2.589868434683518E-5</v>
      </c>
      <c r="AV103" s="200">
        <f>入力_北海道投入係数表!AV103</f>
        <v>0</v>
      </c>
      <c r="AW103" s="200">
        <f>入力_北海道投入係数表!AW103</f>
        <v>1.8780126452851449E-4</v>
      </c>
      <c r="AX103" s="200">
        <f>入力_北海道投入係数表!AX103</f>
        <v>8.6221762372822898E-5</v>
      </c>
      <c r="AY103" s="200">
        <f>入力_北海道投入係数表!AY103</f>
        <v>1.8799112681881415E-5</v>
      </c>
      <c r="AZ103" s="200">
        <f>入力_北海道投入係数表!AZ103</f>
        <v>0</v>
      </c>
      <c r="BA103" s="200">
        <f>入力_北海道投入係数表!BA103</f>
        <v>0</v>
      </c>
      <c r="BB103" s="200">
        <f>入力_北海道投入係数表!BB103</f>
        <v>0</v>
      </c>
      <c r="BC103" s="200">
        <f>入力_北海道投入係数表!BC103</f>
        <v>6.4255651820041343E-5</v>
      </c>
      <c r="BD103" s="200">
        <f>入力_北海道投入係数表!BD103</f>
        <v>0</v>
      </c>
      <c r="BE103" s="200">
        <f>入力_北海道投入係数表!BE103</f>
        <v>3.8844002486016156E-5</v>
      </c>
      <c r="BF103" s="200">
        <f>入力_北海道投入係数表!BF103</f>
        <v>5.3905691991860243E-5</v>
      </c>
      <c r="BG103" s="200">
        <f>入力_北海道投入係数表!BG103</f>
        <v>6.3301823092505065E-5</v>
      </c>
      <c r="BH103" s="200">
        <f>入力_北海道投入係数表!BH103</f>
        <v>1.9367458795731413E-5</v>
      </c>
      <c r="BI103" s="200">
        <f>入力_北海道投入係数表!BI103</f>
        <v>3.0951128168621748E-5</v>
      </c>
      <c r="BJ103" s="200">
        <f>入力_北海道投入係数表!BJ103</f>
        <v>0</v>
      </c>
      <c r="BK103" s="200">
        <f>入力_北海道投入係数表!BK103</f>
        <v>8.0168399449357623E-6</v>
      </c>
      <c r="BL103" s="200">
        <f>入力_北海道投入係数表!BL103</f>
        <v>1.4705666093145688E-5</v>
      </c>
      <c r="BM103" s="200">
        <f>入力_北海道投入係数表!BM103</f>
        <v>7.0385284783128013E-5</v>
      </c>
      <c r="BN103" s="200">
        <f>入力_北海道投入係数表!BN103</f>
        <v>3.44160626647669E-5</v>
      </c>
      <c r="BO103" s="200">
        <f>入力_北海道投入係数表!BO103</f>
        <v>4.5963627449478313E-5</v>
      </c>
      <c r="BP103" s="200">
        <f>入力_北海道投入係数表!BP103</f>
        <v>1.2288484461211399E-5</v>
      </c>
      <c r="BQ103" s="200">
        <f>入力_北海道投入係数表!BQ103</f>
        <v>3.954861843492934E-5</v>
      </c>
      <c r="BR103" s="200">
        <f>入力_北海道投入係数表!BR103</f>
        <v>5.9127387268260955E-5</v>
      </c>
      <c r="BS103" s="200">
        <f>入力_北海道投入係数表!BS103</f>
        <v>6.3138182614431244E-5</v>
      </c>
      <c r="BT103" s="200">
        <f>入力_北海道投入係数表!BT103</f>
        <v>7.6830034313954518E-5</v>
      </c>
      <c r="BU103" s="200">
        <f>入力_北海道投入係数表!BU103</f>
        <v>4.5883887545146469E-5</v>
      </c>
      <c r="BV103" s="200">
        <f>入力_北海道投入係数表!BV103</f>
        <v>2.3723197728899205E-5</v>
      </c>
      <c r="BW103" s="200">
        <f>入力_北海道投入係数表!BW103</f>
        <v>0</v>
      </c>
      <c r="BX103" s="200">
        <f>入力_北海道投入係数表!BX103</f>
        <v>2.5271502880803974E-3</v>
      </c>
      <c r="BY103" s="200">
        <f>入力_北海道投入係数表!BY103</f>
        <v>1.4907419782660101E-4</v>
      </c>
      <c r="BZ103" s="200">
        <f>入力_北海道投入係数表!BZ103</f>
        <v>9.0377343484516551E-5</v>
      </c>
      <c r="CA103" s="200">
        <f>入力_北海道投入係数表!CA103</f>
        <v>2.7526466135424594E-4</v>
      </c>
      <c r="CB103" s="200">
        <f>入力_北海道投入係数表!CB103</f>
        <v>1.7410481109627997E-4</v>
      </c>
      <c r="CC103" s="200">
        <f>入力_北海道投入係数表!CC103</f>
        <v>2.4013831967213114E-5</v>
      </c>
      <c r="CD103" s="200">
        <f>入力_北海道投入係数表!CD103</f>
        <v>6.6447074904838296E-5</v>
      </c>
      <c r="CE103" s="200">
        <f>入力_北海道投入係数表!CE103</f>
        <v>3.1512892883566709E-4</v>
      </c>
      <c r="CF103" s="200">
        <f>入力_北海道投入係数表!CF103</f>
        <v>3.6258918645175017E-4</v>
      </c>
      <c r="CG103" s="200">
        <f>入力_北海道投入係数表!CG103</f>
        <v>1.1385235857703849E-3</v>
      </c>
      <c r="CH103" s="200">
        <f>入力_北海道投入係数表!CH103</f>
        <v>6.391568810564553E-5</v>
      </c>
      <c r="CI103" s="200">
        <f>入力_北海道投入係数表!CI103</f>
        <v>4.8046893768317878E-4</v>
      </c>
      <c r="CJ103" s="200">
        <f>入力_北海道投入係数表!CJ103</f>
        <v>2.2434818838837876E-4</v>
      </c>
      <c r="CK103" s="200">
        <f>入力_北海道投入係数表!CK103</f>
        <v>1.2915544898595306E-4</v>
      </c>
      <c r="CL103" s="200">
        <f>入力_北海道投入係数表!CL103</f>
        <v>1.074682860002475E-4</v>
      </c>
      <c r="CM103" s="200">
        <f>入力_北海道投入係数表!CM103</f>
        <v>1.425254318817514E-4</v>
      </c>
      <c r="CN103" s="200">
        <f>入力_北海道投入係数表!CN103</f>
        <v>1.0911059721763389E-2</v>
      </c>
      <c r="CO103" s="200">
        <f>入力_北海道投入係数表!CO103</f>
        <v>4.2658745832872512E-3</v>
      </c>
      <c r="CP103" s="200">
        <f>入力_北海道投入係数表!CP103</f>
        <v>1.0010164446219189E-2</v>
      </c>
      <c r="CQ103" s="200">
        <f>入力_北海道投入係数表!CQ103</f>
        <v>1.1532844722870519E-2</v>
      </c>
      <c r="CR103" s="200">
        <f>入力_北海道投入係数表!CR103</f>
        <v>6.200986370231958E-5</v>
      </c>
      <c r="CS103" s="200">
        <f>入力_北海道投入係数表!CS103</f>
        <v>3.8902704336454525E-5</v>
      </c>
      <c r="CT103" s="200">
        <f>入力_北海道投入係数表!CT103</f>
        <v>6.4358783280265566E-4</v>
      </c>
      <c r="CU103" s="200">
        <f>入力_北海道投入係数表!CU103</f>
        <v>2.0253164556962025E-5</v>
      </c>
      <c r="CV103" s="200">
        <f>入力_北海道投入係数表!CV103</f>
        <v>8.2862160487094216E-5</v>
      </c>
      <c r="CW103" s="200">
        <f>入力_北海道投入係数表!CW103</f>
        <v>8.2419757407569457E-3</v>
      </c>
      <c r="CX103" s="200">
        <f>入力_北海道投入係数表!CX103</f>
        <v>3.2017405020844177E-3</v>
      </c>
      <c r="CY103" s="200">
        <f>入力_北海道投入係数表!CY103</f>
        <v>2.1032013330024461E-2</v>
      </c>
      <c r="CZ103" s="200">
        <f>入力_北海道投入係数表!CZ103</f>
        <v>1.1393107170162052E-4</v>
      </c>
      <c r="DA103" s="200">
        <f>入力_北海道投入係数表!DA103</f>
        <v>4.4548289436600511E-4</v>
      </c>
      <c r="DB103" s="200">
        <f>入力_北海道投入係数表!DB103</f>
        <v>0</v>
      </c>
      <c r="DC103" s="200">
        <f>入力_北海道投入係数表!DC103</f>
        <v>1.7152571617061226E-3</v>
      </c>
      <c r="DD103" s="200" t="str">
        <f>入力_北海道投入係数表!DD103</f>
        <v>-</v>
      </c>
      <c r="DE103" s="200" t="str">
        <f>入力_北海道投入係数表!DE103</f>
        <v>-</v>
      </c>
      <c r="DF103" s="200" t="str">
        <f>入力_北海道投入係数表!DF103</f>
        <v>-</v>
      </c>
      <c r="DG103" s="200" t="str">
        <f>入力_北海道投入係数表!DG103</f>
        <v>-</v>
      </c>
      <c r="DH103" s="200" t="str">
        <f>入力_北海道投入係数表!DH103</f>
        <v>-</v>
      </c>
      <c r="DI103" s="200" t="str">
        <f>入力_北海道投入係数表!DI103</f>
        <v>-</v>
      </c>
      <c r="DJ103" s="200" t="str">
        <f>入力_北海道投入係数表!DJ103</f>
        <v>-</v>
      </c>
      <c r="DK103" s="200" t="str">
        <f>入力_北海道投入係数表!DK103</f>
        <v>-</v>
      </c>
      <c r="DL103" s="200" t="str">
        <f>入力_北海道投入係数表!DL103</f>
        <v>-</v>
      </c>
      <c r="DM103" s="200" t="str">
        <f>入力_北海道投入係数表!DM103</f>
        <v>-</v>
      </c>
      <c r="DN103" s="200" t="str">
        <f>入力_北海道投入係数表!DN103</f>
        <v>-</v>
      </c>
      <c r="DO103" s="200" t="str">
        <f>入力_北海道投入係数表!DO103</f>
        <v>-</v>
      </c>
      <c r="DP103" s="200" t="str">
        <f>入力_北海道投入係数表!DP103</f>
        <v>-</v>
      </c>
      <c r="DQ103" s="200" t="str">
        <f>入力_北海道投入係数表!DQ103</f>
        <v>-</v>
      </c>
      <c r="DR103" s="200" t="str">
        <f>入力_北海道投入係数表!DR103</f>
        <v>-</v>
      </c>
      <c r="DS103" s="200" t="str">
        <f>入力_北海道投入係数表!DS103</f>
        <v>-</v>
      </c>
      <c r="DT103" s="244">
        <f>入力_北海道投入係数表!DT103</f>
        <v>1.3090096973624348E-3</v>
      </c>
      <c r="DU103"/>
      <c r="DV103"/>
    </row>
    <row r="104" spans="2:126" s="22" customFormat="1" x14ac:dyDescent="0.25">
      <c r="B104" s="53">
        <v>101</v>
      </c>
      <c r="C104" s="360" t="str">
        <v>娯楽サービス</v>
      </c>
      <c r="D104" s="193">
        <f>入力_北海道投入係数表!D104</f>
        <v>0</v>
      </c>
      <c r="E104" s="194">
        <f>入力_北海道投入係数表!E104</f>
        <v>0</v>
      </c>
      <c r="F104" s="194">
        <f>入力_北海道投入係数表!F104</f>
        <v>0</v>
      </c>
      <c r="G104" s="194">
        <f>入力_北海道投入係数表!G104</f>
        <v>0</v>
      </c>
      <c r="H104" s="194">
        <f>入力_北海道投入係数表!H104</f>
        <v>0</v>
      </c>
      <c r="I104" s="194">
        <f>入力_北海道投入係数表!I104</f>
        <v>0</v>
      </c>
      <c r="J104" s="194">
        <f>入力_北海道投入係数表!J104</f>
        <v>0</v>
      </c>
      <c r="K104" s="194">
        <f>入力_北海道投入係数表!K104</f>
        <v>0</v>
      </c>
      <c r="L104" s="194">
        <f>入力_北海道投入係数表!L104</f>
        <v>0</v>
      </c>
      <c r="M104" s="194">
        <f>入力_北海道投入係数表!M104</f>
        <v>0</v>
      </c>
      <c r="N104" s="194">
        <f>入力_北海道投入係数表!N104</f>
        <v>0</v>
      </c>
      <c r="O104" s="194">
        <f>入力_北海道投入係数表!O104</f>
        <v>0</v>
      </c>
      <c r="P104" s="194">
        <f>入力_北海道投入係数表!P104</f>
        <v>0</v>
      </c>
      <c r="Q104" s="194">
        <f>入力_北海道投入係数表!Q104</f>
        <v>0</v>
      </c>
      <c r="R104" s="194">
        <f>入力_北海道投入係数表!R104</f>
        <v>0</v>
      </c>
      <c r="S104" s="194">
        <f>入力_北海道投入係数表!S104</f>
        <v>0</v>
      </c>
      <c r="T104" s="194">
        <f>入力_北海道投入係数表!T104</f>
        <v>0</v>
      </c>
      <c r="U104" s="194">
        <f>入力_北海道投入係数表!U104</f>
        <v>0</v>
      </c>
      <c r="V104" s="194">
        <f>入力_北海道投入係数表!V104</f>
        <v>0</v>
      </c>
      <c r="W104" s="194">
        <f>入力_北海道投入係数表!W104</f>
        <v>0</v>
      </c>
      <c r="X104" s="194">
        <f>入力_北海道投入係数表!X104</f>
        <v>0</v>
      </c>
      <c r="Y104" s="194">
        <f>入力_北海道投入係数表!Y104</f>
        <v>0</v>
      </c>
      <c r="Z104" s="194">
        <f>入力_北海道投入係数表!Z104</f>
        <v>0</v>
      </c>
      <c r="AA104" s="194">
        <f>入力_北海道投入係数表!AA104</f>
        <v>0</v>
      </c>
      <c r="AB104" s="194">
        <f>入力_北海道投入係数表!AB104</f>
        <v>0</v>
      </c>
      <c r="AC104" s="194">
        <f>入力_北海道投入係数表!AC104</f>
        <v>0</v>
      </c>
      <c r="AD104" s="194">
        <f>入力_北海道投入係数表!AD104</f>
        <v>0</v>
      </c>
      <c r="AE104" s="194">
        <f>入力_北海道投入係数表!AE104</f>
        <v>0</v>
      </c>
      <c r="AF104" s="194">
        <f>入力_北海道投入係数表!AF104</f>
        <v>0</v>
      </c>
      <c r="AG104" s="194">
        <f>入力_北海道投入係数表!AG104</f>
        <v>0</v>
      </c>
      <c r="AH104" s="194">
        <f>入力_北海道投入係数表!AH104</f>
        <v>0</v>
      </c>
      <c r="AI104" s="194">
        <f>入力_北海道投入係数表!AI104</f>
        <v>0</v>
      </c>
      <c r="AJ104" s="194">
        <f>入力_北海道投入係数表!AJ104</f>
        <v>0</v>
      </c>
      <c r="AK104" s="194">
        <f>入力_北海道投入係数表!AK104</f>
        <v>0</v>
      </c>
      <c r="AL104" s="194">
        <f>入力_北海道投入係数表!AL104</f>
        <v>0</v>
      </c>
      <c r="AM104" s="194">
        <f>入力_北海道投入係数表!AM104</f>
        <v>0</v>
      </c>
      <c r="AN104" s="194">
        <f>入力_北海道投入係数表!AN104</f>
        <v>0</v>
      </c>
      <c r="AO104" s="194">
        <f>入力_北海道投入係数表!AO104</f>
        <v>0</v>
      </c>
      <c r="AP104" s="194">
        <f>入力_北海道投入係数表!AP104</f>
        <v>0</v>
      </c>
      <c r="AQ104" s="194">
        <f>入力_北海道投入係数表!AQ104</f>
        <v>0</v>
      </c>
      <c r="AR104" s="194">
        <f>入力_北海道投入係数表!AR104</f>
        <v>0</v>
      </c>
      <c r="AS104" s="194">
        <f>入力_北海道投入係数表!AS104</f>
        <v>0</v>
      </c>
      <c r="AT104" s="194">
        <f>入力_北海道投入係数表!AT104</f>
        <v>0</v>
      </c>
      <c r="AU104" s="194">
        <f>入力_北海道投入係数表!AU104</f>
        <v>0</v>
      </c>
      <c r="AV104" s="194">
        <f>入力_北海道投入係数表!AV104</f>
        <v>0</v>
      </c>
      <c r="AW104" s="194">
        <f>入力_北海道投入係数表!AW104</f>
        <v>0</v>
      </c>
      <c r="AX104" s="194">
        <f>入力_北海道投入係数表!AX104</f>
        <v>0</v>
      </c>
      <c r="AY104" s="194">
        <f>入力_北海道投入係数表!AY104</f>
        <v>0</v>
      </c>
      <c r="AZ104" s="194">
        <f>入力_北海道投入係数表!AZ104</f>
        <v>0</v>
      </c>
      <c r="BA104" s="194">
        <f>入力_北海道投入係数表!BA104</f>
        <v>0</v>
      </c>
      <c r="BB104" s="194">
        <f>入力_北海道投入係数表!BB104</f>
        <v>0</v>
      </c>
      <c r="BC104" s="194">
        <f>入力_北海道投入係数表!BC104</f>
        <v>0</v>
      </c>
      <c r="BD104" s="194">
        <f>入力_北海道投入係数表!BD104</f>
        <v>0</v>
      </c>
      <c r="BE104" s="194">
        <f>入力_北海道投入係数表!BE104</f>
        <v>0</v>
      </c>
      <c r="BF104" s="194">
        <f>入力_北海道投入係数表!BF104</f>
        <v>0</v>
      </c>
      <c r="BG104" s="194">
        <f>入力_北海道投入係数表!BG104</f>
        <v>0</v>
      </c>
      <c r="BH104" s="194">
        <f>入力_北海道投入係数表!BH104</f>
        <v>0</v>
      </c>
      <c r="BI104" s="194">
        <f>入力_北海道投入係数表!BI104</f>
        <v>1.2380451267448699E-4</v>
      </c>
      <c r="BJ104" s="194">
        <f>入力_北海道投入係数表!BJ104</f>
        <v>0</v>
      </c>
      <c r="BK104" s="194">
        <f>入力_北海道投入係数表!BK104</f>
        <v>0</v>
      </c>
      <c r="BL104" s="194">
        <f>入力_北海道投入係数表!BL104</f>
        <v>0</v>
      </c>
      <c r="BM104" s="194">
        <f>入力_北海道投入係数表!BM104</f>
        <v>0</v>
      </c>
      <c r="BN104" s="194">
        <f>入力_北海道投入係数表!BN104</f>
        <v>0</v>
      </c>
      <c r="BO104" s="194">
        <f>入力_北海道投入係数表!BO104</f>
        <v>0</v>
      </c>
      <c r="BP104" s="194">
        <f>入力_北海道投入係数表!BP104</f>
        <v>0</v>
      </c>
      <c r="BQ104" s="194">
        <f>入力_北海道投入係数表!BQ104</f>
        <v>0</v>
      </c>
      <c r="BR104" s="194">
        <f>入力_北海道投入係数表!BR104</f>
        <v>0</v>
      </c>
      <c r="BS104" s="194">
        <f>入力_北海道投入係数表!BS104</f>
        <v>2.3374561223214969E-5</v>
      </c>
      <c r="BT104" s="194">
        <f>入力_北海道投入係数表!BT104</f>
        <v>0</v>
      </c>
      <c r="BU104" s="194">
        <f>入力_北海道投入係数表!BU104</f>
        <v>0</v>
      </c>
      <c r="BV104" s="194">
        <f>入力_北海道投入係数表!BV104</f>
        <v>0</v>
      </c>
      <c r="BW104" s="194">
        <f>入力_北海道投入係数表!BW104</f>
        <v>0</v>
      </c>
      <c r="BX104" s="194">
        <f>入力_北海道投入係数表!BX104</f>
        <v>0</v>
      </c>
      <c r="BY104" s="194">
        <f>入力_北海道投入係数表!BY104</f>
        <v>0</v>
      </c>
      <c r="BZ104" s="194">
        <f>入力_北海道投入係数表!BZ104</f>
        <v>0</v>
      </c>
      <c r="CA104" s="194">
        <f>入力_北海道投入係数表!CA104</f>
        <v>0</v>
      </c>
      <c r="CB104" s="194">
        <f>入力_北海道投入係数表!CB104</f>
        <v>0</v>
      </c>
      <c r="CC104" s="194">
        <f>入力_北海道投入係数表!CC104</f>
        <v>0</v>
      </c>
      <c r="CD104" s="194">
        <f>入力_北海道投入係数表!CD104</f>
        <v>0</v>
      </c>
      <c r="CE104" s="194">
        <f>入力_北海道投入係数表!CE104</f>
        <v>0</v>
      </c>
      <c r="CF104" s="194">
        <f>入力_北海道投入係数表!CF104</f>
        <v>4.6447375123984526E-5</v>
      </c>
      <c r="CG104" s="194">
        <f>入力_北海道投入係数表!CG104</f>
        <v>4.1343843771407623E-2</v>
      </c>
      <c r="CH104" s="194">
        <f>入力_北海道投入係数表!CH104</f>
        <v>0</v>
      </c>
      <c r="CI104" s="194">
        <f>入力_北海道投入係数表!CI104</f>
        <v>5.2851583145149665E-4</v>
      </c>
      <c r="CJ104" s="194">
        <f>入力_北海道投入係数表!CJ104</f>
        <v>3.3908626187843537E-2</v>
      </c>
      <c r="CK104" s="194">
        <f>入力_北海道投入係数表!CK104</f>
        <v>0</v>
      </c>
      <c r="CL104" s="194">
        <f>入力_北海道投入係数表!CL104</f>
        <v>6.5132294545604553E-5</v>
      </c>
      <c r="CM104" s="194">
        <f>入力_北海道投入係数表!CM104</f>
        <v>0</v>
      </c>
      <c r="CN104" s="194">
        <f>入力_北海道投入係数表!CN104</f>
        <v>0</v>
      </c>
      <c r="CO104" s="194">
        <f>入力_北海道投入係数表!CO104</f>
        <v>0</v>
      </c>
      <c r="CP104" s="194">
        <f>入力_北海道投入係数表!CP104</f>
        <v>0</v>
      </c>
      <c r="CQ104" s="194">
        <f>入力_北海道投入係数表!CQ104</f>
        <v>0</v>
      </c>
      <c r="CR104" s="194">
        <f>入力_北海道投入係数表!CR104</f>
        <v>0</v>
      </c>
      <c r="CS104" s="194">
        <f>入力_北海道投入係数表!CS104</f>
        <v>0</v>
      </c>
      <c r="CT104" s="194">
        <f>入力_北海道投入係数表!CT104</f>
        <v>5.3350044034956978E-3</v>
      </c>
      <c r="CU104" s="194">
        <f>入力_北海道投入係数表!CU104</f>
        <v>0</v>
      </c>
      <c r="CV104" s="194">
        <f>入力_北海道投入係数表!CV104</f>
        <v>0</v>
      </c>
      <c r="CW104" s="194">
        <f>入力_北海道投入係数表!CW104</f>
        <v>1.2542136996804047E-3</v>
      </c>
      <c r="CX104" s="194">
        <f>入力_北海道投入係数表!CX104</f>
        <v>2.870433462279285E-4</v>
      </c>
      <c r="CY104" s="194">
        <f>入力_北海道投入係数表!CY104</f>
        <v>0</v>
      </c>
      <c r="CZ104" s="194">
        <f>入力_北海道投入係数表!CZ104</f>
        <v>8.0201478105746023E-3</v>
      </c>
      <c r="DA104" s="194">
        <f>入力_北海道投入係数表!DA104</f>
        <v>1.2455338066967897E-3</v>
      </c>
      <c r="DB104" s="194">
        <f>入力_北海道投入係数表!DB104</f>
        <v>0</v>
      </c>
      <c r="DC104" s="194">
        <f>入力_北海道投入係数表!DC104</f>
        <v>5.0239780771865728E-4</v>
      </c>
      <c r="DD104" s="194" t="str">
        <f>入力_北海道投入係数表!DD104</f>
        <v>-</v>
      </c>
      <c r="DE104" s="194" t="str">
        <f>入力_北海道投入係数表!DE104</f>
        <v>-</v>
      </c>
      <c r="DF104" s="194" t="str">
        <f>入力_北海道投入係数表!DF104</f>
        <v>-</v>
      </c>
      <c r="DG104" s="194" t="str">
        <f>入力_北海道投入係数表!DG104</f>
        <v>-</v>
      </c>
      <c r="DH104" s="194" t="str">
        <f>入力_北海道投入係数表!DH104</f>
        <v>-</v>
      </c>
      <c r="DI104" s="194" t="str">
        <f>入力_北海道投入係数表!DI104</f>
        <v>-</v>
      </c>
      <c r="DJ104" s="194" t="str">
        <f>入力_北海道投入係数表!DJ104</f>
        <v>-</v>
      </c>
      <c r="DK104" s="194" t="str">
        <f>入力_北海道投入係数表!DK104</f>
        <v>-</v>
      </c>
      <c r="DL104" s="194" t="str">
        <f>入力_北海道投入係数表!DL104</f>
        <v>-</v>
      </c>
      <c r="DM104" s="194" t="str">
        <f>入力_北海道投入係数表!DM104</f>
        <v>-</v>
      </c>
      <c r="DN104" s="194" t="str">
        <f>入力_北海道投入係数表!DN104</f>
        <v>-</v>
      </c>
      <c r="DO104" s="194" t="str">
        <f>入力_北海道投入係数表!DO104</f>
        <v>-</v>
      </c>
      <c r="DP104" s="194" t="str">
        <f>入力_北海道投入係数表!DP104</f>
        <v>-</v>
      </c>
      <c r="DQ104" s="194" t="str">
        <f>入力_北海道投入係数表!DQ104</f>
        <v>-</v>
      </c>
      <c r="DR104" s="194" t="str">
        <f>入力_北海道投入係数表!DR104</f>
        <v>-</v>
      </c>
      <c r="DS104" s="194" t="str">
        <f>入力_北海道投入係数表!DS104</f>
        <v>-</v>
      </c>
      <c r="DT104" s="242">
        <f>入力_北海道投入係数表!DT104</f>
        <v>4.4900234423529001E-4</v>
      </c>
      <c r="DU104"/>
      <c r="DV104"/>
    </row>
    <row r="105" spans="2:126" s="22" customFormat="1" x14ac:dyDescent="0.25">
      <c r="B105" s="53">
        <v>102</v>
      </c>
      <c r="C105" s="360" t="str">
        <v>その他の対個人サービス</v>
      </c>
      <c r="D105" s="193">
        <f>入力_北海道投入係数表!D105</f>
        <v>0</v>
      </c>
      <c r="E105" s="194">
        <f>入力_北海道投入係数表!E105</f>
        <v>1.2676118825937874E-5</v>
      </c>
      <c r="F105" s="194">
        <f>入力_北海道投入係数表!F105</f>
        <v>0</v>
      </c>
      <c r="G105" s="194">
        <f>入力_北海道投入係数表!G105</f>
        <v>1.2011393664847797E-3</v>
      </c>
      <c r="H105" s="194">
        <f>入力_北海道投入係数表!H105</f>
        <v>2.8028718656346351E-4</v>
      </c>
      <c r="I105" s="194">
        <f>入力_北海道投入係数表!I105</f>
        <v>1.3862072379820782E-3</v>
      </c>
      <c r="J105" s="194">
        <f>入力_北海道投入係数表!J105</f>
        <v>2.2325304492347382E-4</v>
      </c>
      <c r="K105" s="194">
        <f>入力_北海道投入係数表!K105</f>
        <v>1.0196382323551604E-4</v>
      </c>
      <c r="L105" s="194">
        <f>入力_北海道投入係数表!L105</f>
        <v>1.5353448344619116E-4</v>
      </c>
      <c r="M105" s="194">
        <f>入力_北海道投入係数表!M105</f>
        <v>7.4681301886137072E-5</v>
      </c>
      <c r="N105" s="194">
        <f>入力_北海道投入係数表!N105</f>
        <v>7.3966138301885394E-6</v>
      </c>
      <c r="O105" s="194">
        <f>入力_北海道投入係数表!O105</f>
        <v>1.2468010760852363E-4</v>
      </c>
      <c r="P105" s="194">
        <f>入力_北海道投入係数表!P105</f>
        <v>1.5151802117464345E-4</v>
      </c>
      <c r="Q105" s="194">
        <f>入力_北海道投入係数表!Q105</f>
        <v>9.5676300980247192E-5</v>
      </c>
      <c r="R105" s="194">
        <f>入力_北海道投入係数表!R105</f>
        <v>0</v>
      </c>
      <c r="S105" s="194">
        <f>入力_北海道投入係数表!S105</f>
        <v>7.7261840377037779E-5</v>
      </c>
      <c r="T105" s="194">
        <f>入力_北海道投入係数表!T105</f>
        <v>5.7438725188522102E-5</v>
      </c>
      <c r="U105" s="194">
        <f>入力_北海道投入係数表!U105</f>
        <v>2.7814864263462394E-5</v>
      </c>
      <c r="V105" s="194">
        <f>入力_北海道投入係数表!V105</f>
        <v>7.1006589411497383E-5</v>
      </c>
      <c r="W105" s="194">
        <f>入力_北海道投入係数表!W105</f>
        <v>3.3425252778474136E-5</v>
      </c>
      <c r="X105" s="194">
        <f>入力_北海道投入係数表!X105</f>
        <v>1.8799038280778479E-4</v>
      </c>
      <c r="Y105" s="194">
        <f>入力_北海道投入係数表!Y105</f>
        <v>1.5888988930671044E-4</v>
      </c>
      <c r="Z105" s="194">
        <f>入力_北海道投入係数表!Z105</f>
        <v>0</v>
      </c>
      <c r="AA105" s="194">
        <f>入力_北海道投入係数表!AA105</f>
        <v>1.4725154982256189E-5</v>
      </c>
      <c r="AB105" s="194">
        <f>入力_北海道投入係数表!AB105</f>
        <v>1.1348161597821153E-4</v>
      </c>
      <c r="AC105" s="194">
        <f>入力_北海道投入係数表!AC105</f>
        <v>3.154972236244321E-5</v>
      </c>
      <c r="AD105" s="194">
        <f>入力_北海道投入係数表!AD105</f>
        <v>1.317650706299533E-5</v>
      </c>
      <c r="AE105" s="194">
        <f>入力_北海道投入係数表!AE105</f>
        <v>5.5102490632576594E-5</v>
      </c>
      <c r="AF105" s="194">
        <f>入力_北海道投入係数表!AF105</f>
        <v>0</v>
      </c>
      <c r="AG105" s="194">
        <f>入力_北海道投入係数表!AG105</f>
        <v>0</v>
      </c>
      <c r="AH105" s="194">
        <f>入力_北海道投入係数表!AH105</f>
        <v>0</v>
      </c>
      <c r="AI105" s="194">
        <f>入力_北海道投入係数表!AI105</f>
        <v>8.0555982746373148E-5</v>
      </c>
      <c r="AJ105" s="194">
        <f>入力_北海道投入係数表!AJ105</f>
        <v>0</v>
      </c>
      <c r="AK105" s="194">
        <f>入力_北海道投入係数表!AK105</f>
        <v>0</v>
      </c>
      <c r="AL105" s="194">
        <f>入力_北海道投入係数表!AL105</f>
        <v>6.56805071677423E-5</v>
      </c>
      <c r="AM105" s="194">
        <f>入力_北海道投入係数表!AM105</f>
        <v>2.8386971191279523E-5</v>
      </c>
      <c r="AN105" s="194">
        <f>入力_北海道投入係数表!AN105</f>
        <v>5.3642313056538997E-5</v>
      </c>
      <c r="AO105" s="194">
        <f>入力_北海道投入係数表!AO105</f>
        <v>8.900360464598816E-5</v>
      </c>
      <c r="AP105" s="194">
        <f>入力_北海道投入係数表!AP105</f>
        <v>0</v>
      </c>
      <c r="AQ105" s="194">
        <f>入力_北海道投入係数表!AQ105</f>
        <v>7.1746305065289138E-5</v>
      </c>
      <c r="AR105" s="194">
        <f>入力_北海道投入係数表!AR105</f>
        <v>6.4166613194489009E-5</v>
      </c>
      <c r="AS105" s="194">
        <f>入力_北海道投入係数表!AS105</f>
        <v>7.3870519752976981E-5</v>
      </c>
      <c r="AT105" s="194">
        <f>入力_北海道投入係数表!AT105</f>
        <v>3.3839802375554127E-5</v>
      </c>
      <c r="AU105" s="194">
        <f>入力_北海道投入係数表!AU105</f>
        <v>2.2013881694809903E-4</v>
      </c>
      <c r="AV105" s="194">
        <f>入力_北海道投入係数表!AV105</f>
        <v>0</v>
      </c>
      <c r="AW105" s="194">
        <f>入力_北海道投入係数表!AW105</f>
        <v>1.6693445735867956E-4</v>
      </c>
      <c r="AX105" s="194">
        <f>入力_北海道投入係数表!AX105</f>
        <v>8.6221762372822898E-5</v>
      </c>
      <c r="AY105" s="194">
        <f>入力_北海道投入係数表!AY105</f>
        <v>1.4099334511411061E-4</v>
      </c>
      <c r="AZ105" s="194">
        <f>入力_北海道投入係数表!AZ105</f>
        <v>0</v>
      </c>
      <c r="BA105" s="194">
        <f>入力_北海道投入係数表!BA105</f>
        <v>0</v>
      </c>
      <c r="BB105" s="194">
        <f>入力_北海道投入係数表!BB105</f>
        <v>0</v>
      </c>
      <c r="BC105" s="194">
        <f>入力_北海道投入係数表!BC105</f>
        <v>9.6383477730062E-5</v>
      </c>
      <c r="BD105" s="194">
        <f>入力_北海道投入係数表!BD105</f>
        <v>0</v>
      </c>
      <c r="BE105" s="194">
        <f>入力_北海道投入係数表!BE105</f>
        <v>1.1653200745804848E-4</v>
      </c>
      <c r="BF105" s="194">
        <f>入力_北海道投入係数表!BF105</f>
        <v>4.4921409993216866E-5</v>
      </c>
      <c r="BG105" s="194">
        <f>入力_北海道投入係数表!BG105</f>
        <v>0</v>
      </c>
      <c r="BH105" s="194">
        <f>入力_北海道投入係数表!BH105</f>
        <v>1.9367458795731413E-5</v>
      </c>
      <c r="BI105" s="194">
        <f>入力_北海道投入係数表!BI105</f>
        <v>6.1902256337243496E-5</v>
      </c>
      <c r="BJ105" s="194">
        <f>入力_北海道投入係数表!BJ105</f>
        <v>8.1879963972815857E-5</v>
      </c>
      <c r="BK105" s="194">
        <f>入力_北海道投入係数表!BK105</f>
        <v>2.1072836426688288E-4</v>
      </c>
      <c r="BL105" s="194">
        <f>入力_北海道投入係数表!BL105</f>
        <v>1.470566609314569E-4</v>
      </c>
      <c r="BM105" s="194">
        <f>入力_北海道投入係数表!BM105</f>
        <v>2.8900624509435894E-4</v>
      </c>
      <c r="BN105" s="194">
        <f>入力_北海道投入係数表!BN105</f>
        <v>3.3383580784823892E-4</v>
      </c>
      <c r="BO105" s="194">
        <f>入力_北海道投入係数表!BO105</f>
        <v>5.153497623123326E-5</v>
      </c>
      <c r="BP105" s="194">
        <f>入力_北海道投入係数表!BP105</f>
        <v>9.830787568969119E-5</v>
      </c>
      <c r="BQ105" s="194">
        <f>入力_北海道投入係数表!BQ105</f>
        <v>2.9881178373057724E-4</v>
      </c>
      <c r="BR105" s="194">
        <f>入力_北海道投入係数表!BR105</f>
        <v>0</v>
      </c>
      <c r="BS105" s="194">
        <f>入力_北海道投入係数表!BS105</f>
        <v>8.8877067271718522E-4</v>
      </c>
      <c r="BT105" s="194">
        <f>入力_北海道投入係数表!BT105</f>
        <v>1.8065440500848764E-4</v>
      </c>
      <c r="BU105" s="194">
        <f>入力_北海道投入係数表!BU105</f>
        <v>2.3400782648024697E-3</v>
      </c>
      <c r="BV105" s="194">
        <f>入力_北海道投入係数表!BV105</f>
        <v>7.6902699304514917E-4</v>
      </c>
      <c r="BW105" s="194">
        <f>入力_北海道投入係数表!BW105</f>
        <v>5.8827339634442239E-4</v>
      </c>
      <c r="BX105" s="194">
        <f>入力_北海道投入係数表!BX105</f>
        <v>1.6209127212177474E-4</v>
      </c>
      <c r="BY105" s="194">
        <f>入力_北海道投入係数表!BY105</f>
        <v>2.955781508630882E-4</v>
      </c>
      <c r="BZ105" s="194">
        <f>入力_北海道投入係数表!BZ105</f>
        <v>1.8436978070841378E-4</v>
      </c>
      <c r="CA105" s="194">
        <f>入力_北海道投入係数表!CA105</f>
        <v>1.9942643832807614E-4</v>
      </c>
      <c r="CB105" s="194">
        <f>入力_北海道投入係数表!CB105</f>
        <v>1.7410481109627997E-4</v>
      </c>
      <c r="CC105" s="194">
        <f>入力_北海道投入係数表!CC105</f>
        <v>3.1217981557377051E-4</v>
      </c>
      <c r="CD105" s="194">
        <f>入力_北海道投入係数表!CD105</f>
        <v>4.0342866906508968E-4</v>
      </c>
      <c r="CE105" s="194">
        <f>入力_北海道投入係数表!CE105</f>
        <v>2.0551886663195681E-4</v>
      </c>
      <c r="CF105" s="194">
        <f>入力_北海道投入係数表!CF105</f>
        <v>2.9067067013074189E-4</v>
      </c>
      <c r="CG105" s="194">
        <f>入力_北海道投入係数表!CG105</f>
        <v>4.5251488281890717E-3</v>
      </c>
      <c r="CH105" s="194">
        <f>入力_北海道投入係数表!CH105</f>
        <v>2.1411755515391251E-3</v>
      </c>
      <c r="CI105" s="194">
        <f>入力_北海道投入係数表!CI105</f>
        <v>4.3242204391486091E-4</v>
      </c>
      <c r="CJ105" s="194">
        <f>入力_北海道投入係数表!CJ105</f>
        <v>4.6685789678915009E-3</v>
      </c>
      <c r="CK105" s="194">
        <f>入力_北海道投入係数表!CK105</f>
        <v>5.1191095889873187E-4</v>
      </c>
      <c r="CL105" s="194">
        <f>入力_北海道投入係数表!CL105</f>
        <v>5.2865712406182362E-4</v>
      </c>
      <c r="CM105" s="194">
        <f>入力_北海道投入係数表!CM105</f>
        <v>1.8290763758158097E-3</v>
      </c>
      <c r="CN105" s="194">
        <f>入力_北海道投入係数表!CN105</f>
        <v>2.982417501743567E-4</v>
      </c>
      <c r="CO105" s="194">
        <f>入力_北海道投入係数表!CO105</f>
        <v>2.3699303240484729E-4</v>
      </c>
      <c r="CP105" s="194">
        <f>入力_北海道投入係数表!CP105</f>
        <v>2.1780956183976478E-4</v>
      </c>
      <c r="CQ105" s="194">
        <f>入力_北海道投入係数表!CQ105</f>
        <v>3.1937108463333744E-4</v>
      </c>
      <c r="CR105" s="194">
        <f>入力_北海道投入係数表!CR105</f>
        <v>2.5754763391030067E-3</v>
      </c>
      <c r="CS105" s="194">
        <f>入力_北海道投入係数表!CS105</f>
        <v>1.2568566016393002E-3</v>
      </c>
      <c r="CT105" s="194">
        <f>入力_北海道投入係数表!CT105</f>
        <v>1.5158187114694126E-3</v>
      </c>
      <c r="CU105" s="194">
        <f>入力_北海道投入係数表!CU105</f>
        <v>4.2531645569620253E-4</v>
      </c>
      <c r="CV105" s="194">
        <f>入力_北海道投入係数表!CV105</f>
        <v>1.2666073103027259E-3</v>
      </c>
      <c r="CW105" s="194">
        <f>入力_北海道投入係数表!CW105</f>
        <v>2.9126092228458568E-3</v>
      </c>
      <c r="CX105" s="194">
        <f>入力_北海道投入係数表!CX105</f>
        <v>3.7154676123895419E-4</v>
      </c>
      <c r="CY105" s="194">
        <f>入力_北海道投入係数表!CY105</f>
        <v>2.0606587017407028E-3</v>
      </c>
      <c r="CZ105" s="194">
        <f>入力_北海道投入係数表!CZ105</f>
        <v>3.6278051778673901E-3</v>
      </c>
      <c r="DA105" s="194">
        <f>入力_北海道投入係数表!DA105</f>
        <v>9.264225905284881E-3</v>
      </c>
      <c r="DB105" s="194">
        <f>入力_北海道投入係数表!DB105</f>
        <v>0</v>
      </c>
      <c r="DC105" s="194">
        <f>入力_北海道投入係数表!DC105</f>
        <v>5.1254725837964019E-4</v>
      </c>
      <c r="DD105" s="194" t="str">
        <f>入力_北海道投入係数表!DD105</f>
        <v>-</v>
      </c>
      <c r="DE105" s="194" t="str">
        <f>入力_北海道投入係数表!DE105</f>
        <v>-</v>
      </c>
      <c r="DF105" s="194" t="str">
        <f>入力_北海道投入係数表!DF105</f>
        <v>-</v>
      </c>
      <c r="DG105" s="194" t="str">
        <f>入力_北海道投入係数表!DG105</f>
        <v>-</v>
      </c>
      <c r="DH105" s="194" t="str">
        <f>入力_北海道投入係数表!DH105</f>
        <v>-</v>
      </c>
      <c r="DI105" s="194" t="str">
        <f>入力_北海道投入係数表!DI105</f>
        <v>-</v>
      </c>
      <c r="DJ105" s="194" t="str">
        <f>入力_北海道投入係数表!DJ105</f>
        <v>-</v>
      </c>
      <c r="DK105" s="194" t="str">
        <f>入力_北海道投入係数表!DK105</f>
        <v>-</v>
      </c>
      <c r="DL105" s="194" t="str">
        <f>入力_北海道投入係数表!DL105</f>
        <v>-</v>
      </c>
      <c r="DM105" s="194" t="str">
        <f>入力_北海道投入係数表!DM105</f>
        <v>-</v>
      </c>
      <c r="DN105" s="194" t="str">
        <f>入力_北海道投入係数表!DN105</f>
        <v>-</v>
      </c>
      <c r="DO105" s="194" t="str">
        <f>入力_北海道投入係数表!DO105</f>
        <v>-</v>
      </c>
      <c r="DP105" s="194" t="str">
        <f>入力_北海道投入係数表!DP105</f>
        <v>-</v>
      </c>
      <c r="DQ105" s="194" t="str">
        <f>入力_北海道投入係数表!DQ105</f>
        <v>-</v>
      </c>
      <c r="DR105" s="194" t="str">
        <f>入力_北海道投入係数表!DR105</f>
        <v>-</v>
      </c>
      <c r="DS105" s="194" t="str">
        <f>入力_北海道投入係数表!DS105</f>
        <v>-</v>
      </c>
      <c r="DT105" s="242">
        <f>入力_北海道投入係数表!DT105</f>
        <v>6.3130584614266058E-4</v>
      </c>
      <c r="DU105"/>
      <c r="DV105"/>
    </row>
    <row r="106" spans="2:126" s="22" customFormat="1" x14ac:dyDescent="0.25">
      <c r="B106" s="53">
        <v>103</v>
      </c>
      <c r="C106" s="360" t="str">
        <v>事務用品</v>
      </c>
      <c r="D106" s="193">
        <f>入力_北海道投入係数表!D106</f>
        <v>1.1111413937906064E-4</v>
      </c>
      <c r="E106" s="194">
        <f>入力_北海道投入係数表!E106</f>
        <v>3.0422685182250901E-4</v>
      </c>
      <c r="F106" s="194">
        <f>入力_北海道投入係数表!F106</f>
        <v>4.2186708423525075E-4</v>
      </c>
      <c r="G106" s="194">
        <f>入力_北海道投入係数表!G106</f>
        <v>1.3384124369401832E-3</v>
      </c>
      <c r="H106" s="194">
        <f>入力_北海道投入係数表!H106</f>
        <v>1.6709428429744939E-3</v>
      </c>
      <c r="I106" s="194">
        <f>入力_北海道投入係数表!I106</f>
        <v>1.5842368434080896E-3</v>
      </c>
      <c r="J106" s="194">
        <f>入力_北海道投入係数表!J106</f>
        <v>9.4262396745466723E-4</v>
      </c>
      <c r="K106" s="194">
        <f>入力_北海道投入係数表!K106</f>
        <v>5.7099741011888987E-4</v>
      </c>
      <c r="L106" s="194">
        <f>入力_北海道投入係数表!L106</f>
        <v>7.6368450857001568E-4</v>
      </c>
      <c r="M106" s="194">
        <f>入力_北海道投入係数表!M106</f>
        <v>4.6024523255410051E-4</v>
      </c>
      <c r="N106" s="194">
        <f>入力_北海道投入係数表!N106</f>
        <v>1.0355259362263956E-4</v>
      </c>
      <c r="O106" s="194">
        <f>入力_北海道投入係数表!O106</f>
        <v>6.6655903683018414E-4</v>
      </c>
      <c r="P106" s="194">
        <f>入力_北海道投入係数表!P106</f>
        <v>2.0833727911513477E-4</v>
      </c>
      <c r="Q106" s="194">
        <f>入力_北海道投入係数表!Q106</f>
        <v>5.2187073261953016E-5</v>
      </c>
      <c r="R106" s="194">
        <f>入力_北海道投入係数表!R106</f>
        <v>8.1201786439301664E-4</v>
      </c>
      <c r="S106" s="194">
        <f>入力_北海道投入係数表!S106</f>
        <v>1.3520822065981612E-3</v>
      </c>
      <c r="T106" s="194">
        <f>入力_北海道投入係数表!T106</f>
        <v>4.1027660848944357E-4</v>
      </c>
      <c r="U106" s="194">
        <f>入力_北海道投入係数表!U106</f>
        <v>1.1960391633288831E-3</v>
      </c>
      <c r="V106" s="194">
        <f>入力_北海道投入係数表!V106</f>
        <v>4.1893887752783457E-4</v>
      </c>
      <c r="W106" s="194">
        <f>入力_北海道投入係数表!W106</f>
        <v>4.1781565973092672E-4</v>
      </c>
      <c r="X106" s="194">
        <f>入力_北海道投入係数表!X106</f>
        <v>7.6185576190523311E-4</v>
      </c>
      <c r="Y106" s="194">
        <f>入力_北海道投入係数表!Y106</f>
        <v>3.9722472326677612E-4</v>
      </c>
      <c r="Z106" s="194">
        <f>入力_北海道投入係数表!Z106</f>
        <v>1.086048454469507E-3</v>
      </c>
      <c r="AA106" s="194">
        <f>入力_北海道投入係数表!AA106</f>
        <v>1.9142701476933043E-4</v>
      </c>
      <c r="AB106" s="194">
        <f>入力_北海道投入係数表!AB106</f>
        <v>3.4044484793463458E-4</v>
      </c>
      <c r="AC106" s="194">
        <f>入力_北海道投入係数表!AC106</f>
        <v>1.0095911155981827E-3</v>
      </c>
      <c r="AD106" s="194">
        <f>入力_北海道投入係数表!AD106</f>
        <v>1.1626329761466468E-5</v>
      </c>
      <c r="AE106" s="194">
        <f>入力_北海道投入係数表!AE106</f>
        <v>5.5102490632576594E-5</v>
      </c>
      <c r="AF106" s="194">
        <f>入力_北海道投入係数表!AF106</f>
        <v>4.3393360815795185E-4</v>
      </c>
      <c r="AG106" s="194">
        <f>入力_北海道投入係数表!AG106</f>
        <v>2.0459195271652648E-3</v>
      </c>
      <c r="AH106" s="194">
        <f>入力_北海道投入係数表!AH106</f>
        <v>9.8121670871881132E-4</v>
      </c>
      <c r="AI106" s="194">
        <f>入力_北海道投入係数表!AI106</f>
        <v>6.8838748892355241E-4</v>
      </c>
      <c r="AJ106" s="194">
        <f>入力_北海道投入係数表!AJ106</f>
        <v>3.9292730844793711E-4</v>
      </c>
      <c r="AK106" s="194">
        <f>入力_北海道投入係数表!AK106</f>
        <v>5.8770343580470165E-4</v>
      </c>
      <c r="AL106" s="194">
        <f>入力_北海道投入係数表!AL106</f>
        <v>1.2850534011080015E-4</v>
      </c>
      <c r="AM106" s="194">
        <f>入力_北海道投入係数表!AM106</f>
        <v>4.0552815987542178E-5</v>
      </c>
      <c r="AN106" s="194">
        <f>入力_北海道投入係数表!AN106</f>
        <v>4.0231734792404246E-4</v>
      </c>
      <c r="AO106" s="194">
        <f>入力_北海道投入係数表!AO106</f>
        <v>7.1202883716790528E-4</v>
      </c>
      <c r="AP106" s="194">
        <f>入力_北海道投入係数表!AP106</f>
        <v>4.8030739673390969E-4</v>
      </c>
      <c r="AQ106" s="194">
        <f>入力_北海道投入係数表!AQ106</f>
        <v>5.7397044052231311E-4</v>
      </c>
      <c r="AR106" s="194">
        <f>入力_北海道投入係数表!AR106</f>
        <v>4.2166631527807059E-4</v>
      </c>
      <c r="AS106" s="194">
        <f>入力_北海道投入係数表!AS106</f>
        <v>3.3980439086369414E-4</v>
      </c>
      <c r="AT106" s="194">
        <f>入力_北海道投入係数表!AT106</f>
        <v>1.0151940712666238E-3</v>
      </c>
      <c r="AU106" s="194">
        <f>入力_北海道投入係数表!AU106</f>
        <v>1.1136434269139127E-3</v>
      </c>
      <c r="AV106" s="194">
        <f>入力_北海道投入係数表!AV106</f>
        <v>6.3848806027327291E-4</v>
      </c>
      <c r="AW106" s="194">
        <f>入力_北海道投入係数表!AW106</f>
        <v>7.9293867245372788E-4</v>
      </c>
      <c r="AX106" s="194">
        <f>入力_北海道投入係数表!AX106</f>
        <v>5.296479688616264E-4</v>
      </c>
      <c r="AY106" s="194">
        <f>入力_北海道投入係数表!AY106</f>
        <v>9.8695341579877437E-4</v>
      </c>
      <c r="AZ106" s="194">
        <f>入力_北海道投入係数表!AZ106</f>
        <v>6.8775790921595599E-4</v>
      </c>
      <c r="BA106" s="194">
        <f>入力_北海道投入係数表!BA106</f>
        <v>9.1033227127901685E-4</v>
      </c>
      <c r="BB106" s="194">
        <f>入力_北海道投入係数表!BB106</f>
        <v>1.1223344556677891E-3</v>
      </c>
      <c r="BC106" s="194">
        <f>入力_北海道投入係数表!BC106</f>
        <v>8.9957912548057869E-4</v>
      </c>
      <c r="BD106" s="194">
        <f>入力_北海道投入係数表!BD106</f>
        <v>8.7221979938944616E-4</v>
      </c>
      <c r="BE106" s="194">
        <f>入力_北海道投入係数表!BE106</f>
        <v>1.1653200745804848E-4</v>
      </c>
      <c r="BF106" s="194">
        <f>入力_北海道投入係数表!BF106</f>
        <v>2.6952845995930122E-4</v>
      </c>
      <c r="BG106" s="194">
        <f>入力_北海道投入係数表!BG106</f>
        <v>5.9081701553004729E-4</v>
      </c>
      <c r="BH106" s="194">
        <f>入力_北海道投入係数表!BH106</f>
        <v>6.778610578505994E-4</v>
      </c>
      <c r="BI106" s="194">
        <f>入力_北海道投入係数表!BI106</f>
        <v>1.6404097929369527E-3</v>
      </c>
      <c r="BJ106" s="194">
        <f>入力_北海道投入係数表!BJ106</f>
        <v>2.183465705941756E-4</v>
      </c>
      <c r="BK106" s="194">
        <f>入力_北海道投入係数表!BK106</f>
        <v>5.8522931598031065E-4</v>
      </c>
      <c r="BL106" s="194">
        <f>入力_北海道投入係数表!BL106</f>
        <v>2.2058499139718535E-5</v>
      </c>
      <c r="BM106" s="194">
        <f>入力_北海道投入係数表!BM106</f>
        <v>2.173412278606286E-3</v>
      </c>
      <c r="BN106" s="194">
        <f>入力_北海道投入係数表!BN106</f>
        <v>4.4052560210901633E-4</v>
      </c>
      <c r="BO106" s="194">
        <f>入力_北海道投入係数表!BO106</f>
        <v>3.0642418299652209E-5</v>
      </c>
      <c r="BP106" s="194">
        <f>入力_北海道投入係数表!BP106</f>
        <v>1.5975029799574817E-4</v>
      </c>
      <c r="BQ106" s="194">
        <f>入力_北海道投入係数表!BQ106</f>
        <v>1.0722069886803065E-3</v>
      </c>
      <c r="BR106" s="194">
        <f>入力_北海道投入係数表!BR106</f>
        <v>2.9241180612667238E-3</v>
      </c>
      <c r="BS106" s="194">
        <f>入力_北海道投入係数表!BS106</f>
        <v>2.0881274692738706E-3</v>
      </c>
      <c r="BT106" s="194">
        <f>入力_北海道投入係数表!BT106</f>
        <v>3.6380059491364406E-3</v>
      </c>
      <c r="BU106" s="194">
        <f>入力_北海道投入係数表!BU106</f>
        <v>1.6540048986512321E-3</v>
      </c>
      <c r="BV106" s="194">
        <f>入力_北海道投入係数表!BV106</f>
        <v>4.1910982654388593E-4</v>
      </c>
      <c r="BW106" s="194">
        <f>入力_北海道投入係数表!BW106</f>
        <v>1.0618653363617733E-6</v>
      </c>
      <c r="BX106" s="194">
        <f>入力_北海道投入係数表!BX106</f>
        <v>1.0388576985986473E-3</v>
      </c>
      <c r="BY106" s="194">
        <f>入力_北海道投入係数表!BY106</f>
        <v>1.4766056319203841E-3</v>
      </c>
      <c r="BZ106" s="194">
        <f>入力_北海道投入係数表!BZ106</f>
        <v>2.299199618246101E-3</v>
      </c>
      <c r="CA106" s="194">
        <f>入力_北海道投入係数表!CA106</f>
        <v>4.072793458812823E-4</v>
      </c>
      <c r="CB106" s="194">
        <f>入力_北海道投入係数表!CB106</f>
        <v>5.397249143984679E-3</v>
      </c>
      <c r="CC106" s="194">
        <f>入力_北海道投入係数表!CC106</f>
        <v>1.8010373975409835E-3</v>
      </c>
      <c r="CD106" s="194">
        <f>入力_北海道投入係数表!CD106</f>
        <v>2.6294056783771726E-3</v>
      </c>
      <c r="CE106" s="194">
        <f>入力_北海道投入係数表!CE106</f>
        <v>3.7541446304770777E-3</v>
      </c>
      <c r="CF106" s="194">
        <f>入力_北海道投入係数表!CF106</f>
        <v>2.0316980860684846E-3</v>
      </c>
      <c r="CG106" s="194">
        <f>入力_北海道投入係数表!CG106</f>
        <v>2.6340418552145343E-3</v>
      </c>
      <c r="CH106" s="194">
        <f>入力_北海道投入係数表!CH106</f>
        <v>7.6698825726774641E-4</v>
      </c>
      <c r="CI106" s="194">
        <f>入力_北海道投入係数表!CI106</f>
        <v>1.8738288569643974E-3</v>
      </c>
      <c r="CJ106" s="194">
        <f>入力_北海道投入係数表!CJ106</f>
        <v>2.4250970840077133E-3</v>
      </c>
      <c r="CK106" s="194">
        <f>入力_北海道投入係数表!CK106</f>
        <v>2.0236970806157694E-3</v>
      </c>
      <c r="CL106" s="194">
        <f>入力_北海道投入係数表!CL106</f>
        <v>2.2883146150355729E-3</v>
      </c>
      <c r="CM106" s="194">
        <f>入力_北海道投入係数表!CM106</f>
        <v>8.0289326626719962E-3</v>
      </c>
      <c r="CN106" s="194">
        <f>入力_北海道投入係数表!CN106</f>
        <v>1.3049223653782624E-3</v>
      </c>
      <c r="CO106" s="194">
        <f>入力_北海道投入係数表!CO106</f>
        <v>3.4126996666298012E-3</v>
      </c>
      <c r="CP106" s="194">
        <f>入力_北海道投入係数表!CP106</f>
        <v>3.4244503333696347E-3</v>
      </c>
      <c r="CQ106" s="194">
        <f>入力_北海道投入係数表!CQ106</f>
        <v>4.8315112803504895E-3</v>
      </c>
      <c r="CR106" s="194">
        <f>入力_北海道投入係数表!CR106</f>
        <v>4.8326353778674397E-3</v>
      </c>
      <c r="CS106" s="194">
        <f>入力_北海道投入係数表!CS106</f>
        <v>8.8578465258388767E-4</v>
      </c>
      <c r="CT106" s="194">
        <f>入力_北海道投入係数表!CT106</f>
        <v>6.9439739855023375E-4</v>
      </c>
      <c r="CU106" s="194">
        <f>入力_北海道投入係数表!CU106</f>
        <v>1.2207134637514385E-3</v>
      </c>
      <c r="CV106" s="194">
        <f>入力_北海道投入係数表!CV106</f>
        <v>2.1645625596628695E-3</v>
      </c>
      <c r="CW106" s="194">
        <f>入力_北海道投入係数表!CW106</f>
        <v>2.1334133363334457E-3</v>
      </c>
      <c r="CX106" s="194">
        <f>入力_北海道投入係数表!CX106</f>
        <v>8.8929784368746076E-4</v>
      </c>
      <c r="CY106" s="194">
        <f>入力_北海道投入係数表!CY106</f>
        <v>4.1612011202892896E-3</v>
      </c>
      <c r="CZ106" s="194">
        <f>入力_北海道投入係数表!CZ106</f>
        <v>1.6250168647967979E-3</v>
      </c>
      <c r="DA106" s="194">
        <f>入力_北海道投入係数表!DA106</f>
        <v>2.5228878201340086E-3</v>
      </c>
      <c r="DB106" s="194">
        <f>入力_北海道投入係数表!DB106</f>
        <v>0</v>
      </c>
      <c r="DC106" s="194">
        <f>入力_北海道投入係数表!DC106</f>
        <v>1.9791428788916801E-4</v>
      </c>
      <c r="DD106" s="194" t="str">
        <f>入力_北海道投入係数表!DD106</f>
        <v>-</v>
      </c>
      <c r="DE106" s="194" t="str">
        <f>入力_北海道投入係数表!DE106</f>
        <v>-</v>
      </c>
      <c r="DF106" s="194" t="str">
        <f>入力_北海道投入係数表!DF106</f>
        <v>-</v>
      </c>
      <c r="DG106" s="194" t="str">
        <f>入力_北海道投入係数表!DG106</f>
        <v>-</v>
      </c>
      <c r="DH106" s="194" t="str">
        <f>入力_北海道投入係数表!DH106</f>
        <v>-</v>
      </c>
      <c r="DI106" s="194" t="str">
        <f>入力_北海道投入係数表!DI106</f>
        <v>-</v>
      </c>
      <c r="DJ106" s="194" t="str">
        <f>入力_北海道投入係数表!DJ106</f>
        <v>-</v>
      </c>
      <c r="DK106" s="194" t="str">
        <f>入力_北海道投入係数表!DK106</f>
        <v>-</v>
      </c>
      <c r="DL106" s="194" t="str">
        <f>入力_北海道投入係数表!DL106</f>
        <v>-</v>
      </c>
      <c r="DM106" s="194" t="str">
        <f>入力_北海道投入係数表!DM106</f>
        <v>-</v>
      </c>
      <c r="DN106" s="194" t="str">
        <f>入力_北海道投入係数表!DN106</f>
        <v>-</v>
      </c>
      <c r="DO106" s="194" t="str">
        <f>入力_北海道投入係数表!DO106</f>
        <v>-</v>
      </c>
      <c r="DP106" s="194" t="str">
        <f>入力_北海道投入係数表!DP106</f>
        <v>-</v>
      </c>
      <c r="DQ106" s="194" t="str">
        <f>入力_北海道投入係数表!DQ106</f>
        <v>-</v>
      </c>
      <c r="DR106" s="194" t="str">
        <f>入力_北海道投入係数表!DR106</f>
        <v>-</v>
      </c>
      <c r="DS106" s="194" t="str">
        <f>入力_北海道投入係数表!DS106</f>
        <v>-</v>
      </c>
      <c r="DT106" s="242">
        <f>入力_北海道投入係数表!DT106</f>
        <v>1.4215667135449948E-3</v>
      </c>
      <c r="DU106"/>
      <c r="DV106"/>
    </row>
    <row r="107" spans="2:126" s="22" customFormat="1" x14ac:dyDescent="0.25">
      <c r="B107" s="53">
        <v>104</v>
      </c>
      <c r="C107" s="360" t="str">
        <v>分類不明</v>
      </c>
      <c r="D107" s="193">
        <f>入力_北海道投入係数表!D107</f>
        <v>1.2264485195613298E-2</v>
      </c>
      <c r="E107" s="194">
        <f>入力_北海道投入係数表!E107</f>
        <v>1.3550771024927587E-2</v>
      </c>
      <c r="F107" s="194">
        <f>入力_北海道投入係数表!F107</f>
        <v>7.4849168700778339E-3</v>
      </c>
      <c r="G107" s="194">
        <f>入力_北海道投入係数表!G107</f>
        <v>1.528306851070158E-2</v>
      </c>
      <c r="H107" s="194">
        <f>入力_北海道投入係数表!H107</f>
        <v>1.5448136090209353E-2</v>
      </c>
      <c r="I107" s="194">
        <f>入力_北海道投入係数表!I107</f>
        <v>1.536143939233201E-2</v>
      </c>
      <c r="J107" s="194">
        <f>入力_北海道投入係数表!J107</f>
        <v>7.0448738620296179E-3</v>
      </c>
      <c r="K107" s="194">
        <f>入力_北海道投入係数表!K107</f>
        <v>1.3805901666088872E-2</v>
      </c>
      <c r="L107" s="194">
        <f>入力_北海道投入係数表!L107</f>
        <v>8.3088076950685527E-3</v>
      </c>
      <c r="M107" s="194">
        <f>入力_北海道投入係数表!M107</f>
        <v>1.142797596304144E-3</v>
      </c>
      <c r="N107" s="194">
        <f>入力_北海道投入係数表!N107</f>
        <v>1.849153457547135E-4</v>
      </c>
      <c r="O107" s="194">
        <f>入力_北海道投入係数表!O107</f>
        <v>8.5517766116102755E-4</v>
      </c>
      <c r="P107" s="194">
        <f>入力_北海道投入係数表!P107</f>
        <v>6.5531544158033295E-3</v>
      </c>
      <c r="Q107" s="194">
        <f>入力_北海道投入係数表!Q107</f>
        <v>3.218202851153769E-4</v>
      </c>
      <c r="R107" s="194">
        <f>入力_北海道投入係数表!R107</f>
        <v>2.4360535931790498E-3</v>
      </c>
      <c r="S107" s="194">
        <f>入力_北海道投入係数表!S107</f>
        <v>2.7814262535733603E-3</v>
      </c>
      <c r="T107" s="194">
        <f>入力_北海道投入係数表!T107</f>
        <v>6.277232109888487E-3</v>
      </c>
      <c r="U107" s="194">
        <f>入力_北海道投入係数表!U107</f>
        <v>2.475522919448153E-3</v>
      </c>
      <c r="V107" s="194">
        <f>入力_北海道投入係数表!V107</f>
        <v>2.499431947284708E-3</v>
      </c>
      <c r="W107" s="194">
        <f>入力_北海道投入係数表!W107</f>
        <v>3.0249853764519096E-3</v>
      </c>
      <c r="X107" s="194">
        <f>入力_北海道投入係数表!X107</f>
        <v>2.9089038181836172E-3</v>
      </c>
      <c r="Y107" s="194">
        <f>入力_北海道投入係数表!Y107</f>
        <v>7.9444944653355221E-5</v>
      </c>
      <c r="Z107" s="194">
        <f>入力_北海道投入係数表!Z107</f>
        <v>2.7568922305764411E-3</v>
      </c>
      <c r="AA107" s="194">
        <f>入力_北海道投入係数表!AA107</f>
        <v>8.8350929893537124E-5</v>
      </c>
      <c r="AB107" s="194">
        <f>入力_北海道投入係数表!AB107</f>
        <v>2.2885459222272658E-3</v>
      </c>
      <c r="AC107" s="194">
        <f>入力_北海道投入係数表!AC107</f>
        <v>1.0379858657243815E-2</v>
      </c>
      <c r="AD107" s="194">
        <f>入力_北海道投入係数表!AD107</f>
        <v>2.4957854554614686E-4</v>
      </c>
      <c r="AE107" s="194">
        <f>入力_北海道投入係数表!AE107</f>
        <v>2.4933877011240908E-3</v>
      </c>
      <c r="AF107" s="194">
        <f>入力_北海道投入係数表!AF107</f>
        <v>4.8817530917769584E-3</v>
      </c>
      <c r="AG107" s="194">
        <f>入力_北海道投入係数表!AG107</f>
        <v>1.2957490338713344E-2</v>
      </c>
      <c r="AH107" s="194">
        <f>入力_北海道投入係数表!AH107</f>
        <v>7.0086907765629378E-3</v>
      </c>
      <c r="AI107" s="194">
        <f>入力_北海道投入係数表!AI107</f>
        <v>5.8512936558501949E-3</v>
      </c>
      <c r="AJ107" s="194">
        <f>入力_北海道投入係数表!AJ107</f>
        <v>1.8074656188605109E-2</v>
      </c>
      <c r="AK107" s="194">
        <f>入力_北海道投入係数表!AK107</f>
        <v>5.1537070524412297E-3</v>
      </c>
      <c r="AL107" s="194">
        <f>入力_北海道投入係数表!AL107</f>
        <v>2.7243132103489634E-3</v>
      </c>
      <c r="AM107" s="194">
        <f>入力_北海道投入係数表!AM107</f>
        <v>8.556644173371399E-4</v>
      </c>
      <c r="AN107" s="194">
        <f>入力_北海道投入係数表!AN107</f>
        <v>1.4563887994850339E-2</v>
      </c>
      <c r="AO107" s="194">
        <f>入力_北海道投入係数表!AO107</f>
        <v>5.2957144764362958E-3</v>
      </c>
      <c r="AP107" s="194">
        <f>入力_北海道投入係数表!AP107</f>
        <v>4.9631764329170673E-3</v>
      </c>
      <c r="AQ107" s="194">
        <f>入力_北海道投入係数表!AQ107</f>
        <v>6.4571674558760225E-4</v>
      </c>
      <c r="AR107" s="194">
        <f>入力_北海道投入係数表!AR107</f>
        <v>1.0633324472229607E-3</v>
      </c>
      <c r="AS107" s="194">
        <f>入力_北海道投入係数表!AS107</f>
        <v>4.6686168483881449E-3</v>
      </c>
      <c r="AT107" s="194">
        <f>入力_北海道投入係数表!AT107</f>
        <v>8.4599505938885312E-3</v>
      </c>
      <c r="AU107" s="194">
        <f>入力_北海道投入係数表!AU107</f>
        <v>6.3451776649746192E-3</v>
      </c>
      <c r="AV107" s="194">
        <f>入力_北海道投入係数表!AV107</f>
        <v>6.2571829906780743E-3</v>
      </c>
      <c r="AW107" s="194">
        <f>入力_北海道投入係数表!AW107</f>
        <v>1.1894080086805917E-3</v>
      </c>
      <c r="AX107" s="194">
        <f>入力_北海道投入係数表!AX107</f>
        <v>8.6221762372822898E-4</v>
      </c>
      <c r="AY107" s="194">
        <f>入力_北海道投入係数表!AY107</f>
        <v>2.9984584727600857E-3</v>
      </c>
      <c r="AZ107" s="194">
        <f>入力_北海道投入係数表!AZ107</f>
        <v>3.0949105914718019E-3</v>
      </c>
      <c r="BA107" s="194">
        <f>入力_北海道投入係数表!BA107</f>
        <v>4.5516613563950838E-3</v>
      </c>
      <c r="BB107" s="194">
        <f>入力_北海道投入係数表!BB107</f>
        <v>5.0505050505050509E-3</v>
      </c>
      <c r="BC107" s="194">
        <f>入力_北海道投入係数表!BC107</f>
        <v>3.5661886760122944E-3</v>
      </c>
      <c r="BD107" s="194">
        <f>入力_北海道投入係数表!BD107</f>
        <v>1.3083296990841692E-3</v>
      </c>
      <c r="BE107" s="194">
        <f>入力_北海道投入係数表!BE107</f>
        <v>1.4760720944686141E-3</v>
      </c>
      <c r="BF107" s="194">
        <f>入力_北海道投入係数表!BF107</f>
        <v>3.9081626694098672E-4</v>
      </c>
      <c r="BG107" s="194">
        <f>入力_北海道投入係数表!BG107</f>
        <v>5.3806549628629304E-3</v>
      </c>
      <c r="BH107" s="194">
        <f>入力_北海道投入係数表!BH107</f>
        <v>3.4086727480487286E-3</v>
      </c>
      <c r="BI107" s="194">
        <f>入力_北海道投入係数表!BI107</f>
        <v>1.5166052802624657E-3</v>
      </c>
      <c r="BJ107" s="194">
        <f>入力_北海道投入係数表!BJ107</f>
        <v>1.2281994595922379E-3</v>
      </c>
      <c r="BK107" s="194">
        <f>入力_北海道投入係数表!BK107</f>
        <v>2.0115396684693105E-2</v>
      </c>
      <c r="BL107" s="194">
        <f>入力_北海道投入係数表!BL107</f>
        <v>3.0036322995250068E-3</v>
      </c>
      <c r="BM107" s="194">
        <f>入力_北海道投入係数表!BM107</f>
        <v>1.3875499095655735E-2</v>
      </c>
      <c r="BN107" s="194">
        <f>入力_北海道投入係数表!BN107</f>
        <v>1.529449824822241E-2</v>
      </c>
      <c r="BO107" s="194">
        <f>入力_北海道投入係数表!BO107</f>
        <v>6.8081882113045456E-3</v>
      </c>
      <c r="BP107" s="194">
        <f>入力_北海道投入係数表!BP107</f>
        <v>4.7802204554112339E-3</v>
      </c>
      <c r="BQ107" s="194">
        <f>入力_北海道投入係数表!BQ107</f>
        <v>1.0418863812135274E-2</v>
      </c>
      <c r="BR107" s="194">
        <f>入力_北海道投入係数表!BR107</f>
        <v>1.3276786050236777E-3</v>
      </c>
      <c r="BS107" s="194">
        <f>入力_北海道投入係数表!BS107</f>
        <v>8.3930795178392241E-3</v>
      </c>
      <c r="BT107" s="194">
        <f>入力_北海道投入係数表!BT107</f>
        <v>5.7674437920813152E-3</v>
      </c>
      <c r="BU107" s="194">
        <f>入力_北海道投入係数表!BU107</f>
        <v>7.2889832786004107E-3</v>
      </c>
      <c r="BV107" s="194">
        <f>入力_北海道投入係数表!BV107</f>
        <v>4.7090547491864922E-3</v>
      </c>
      <c r="BW107" s="194">
        <f>入力_北海道投入係数表!BW107</f>
        <v>1.5397047377245714E-5</v>
      </c>
      <c r="BX107" s="194">
        <f>入力_北海道投入係数表!BX107</f>
        <v>1.8780484210836539E-2</v>
      </c>
      <c r="BY107" s="194">
        <f>入力_北海道投入係数表!BY107</f>
        <v>6.6967728006415332E-3</v>
      </c>
      <c r="BZ107" s="194">
        <f>入力_北海道投入係数表!BZ107</f>
        <v>3.6150937393806619E-3</v>
      </c>
      <c r="CA107" s="194">
        <f>入力_北海道投入係数表!CA107</f>
        <v>1.9232011594821654E-2</v>
      </c>
      <c r="CB107" s="194">
        <f>入力_北海道投入係数表!CB107</f>
        <v>7.8927514363646908E-3</v>
      </c>
      <c r="CC107" s="194">
        <f>入力_北海道投入係数表!CC107</f>
        <v>1.831454918032787E-2</v>
      </c>
      <c r="CD107" s="194">
        <f>入力_北海道投入係数表!CD107</f>
        <v>7.1525529915422367E-3</v>
      </c>
      <c r="CE107" s="194">
        <f>入力_北海道投入係数表!CE107</f>
        <v>3.8363521771298605E-4</v>
      </c>
      <c r="CF107" s="194">
        <f>入力_北海道投入係数表!CF107</f>
        <v>9.9756975346931929E-3</v>
      </c>
      <c r="CG107" s="194">
        <f>入力_北海道投入係数表!CG107</f>
        <v>9.6485049641558036E-4</v>
      </c>
      <c r="CH107" s="194">
        <f>入力_北海道投入係数表!CH107</f>
        <v>2.9081638088068718E-3</v>
      </c>
      <c r="CI107" s="194">
        <f>入力_北海道投入係数表!CI107</f>
        <v>8.8886753471388077E-3</v>
      </c>
      <c r="CJ107" s="194">
        <f>入力_北海道投入係数表!CJ107</f>
        <v>5.9986432276226036E-3</v>
      </c>
      <c r="CK107" s="194">
        <f>入力_北海道投入係数表!CK107</f>
        <v>7.4823795066026309E-4</v>
      </c>
      <c r="CL107" s="194">
        <f>入力_北海道投入係数表!CL107</f>
        <v>1.3780907987607496E-2</v>
      </c>
      <c r="CM107" s="194">
        <f>入力_北海道投入係数表!CM107</f>
        <v>1.0053981507325213E-2</v>
      </c>
      <c r="CN107" s="194">
        <f>入力_北海道投入係数表!CN107</f>
        <v>1.7600851594905113E-3</v>
      </c>
      <c r="CO107" s="194">
        <f>入力_北海道投入係数表!CO107</f>
        <v>5.1032499644510449E-3</v>
      </c>
      <c r="CP107" s="194">
        <f>入力_北海道投入係数表!CP107</f>
        <v>8.0529035224646359E-3</v>
      </c>
      <c r="CQ107" s="194">
        <f>入力_北海道投入係数表!CQ107</f>
        <v>4.1163384241630161E-3</v>
      </c>
      <c r="CR107" s="194">
        <f>入力_北海道投入係数表!CR107</f>
        <v>2.9103296030955324E-3</v>
      </c>
      <c r="CS107" s="194">
        <f>入力_北海道投入係数表!CS107</f>
        <v>3.9441357165728511E-3</v>
      </c>
      <c r="CT107" s="194">
        <f>入力_北海道投入係数表!CT107</f>
        <v>7.6214348621367117E-4</v>
      </c>
      <c r="CU107" s="194">
        <f>入力_北海道投入係数表!CU107</f>
        <v>7.4697353279631756E-3</v>
      </c>
      <c r="CV107" s="194">
        <f>入力_北海道投入係数表!CV107</f>
        <v>9.3025458130511288E-3</v>
      </c>
      <c r="CW107" s="194">
        <f>入力_北海道投入係数表!CW107</f>
        <v>8.9586692834314622E-4</v>
      </c>
      <c r="CX107" s="194">
        <f>入力_北海道投入係数表!CX107</f>
        <v>1.8926082314374166E-3</v>
      </c>
      <c r="CY107" s="194">
        <f>入力_北海道投入係数表!CY107</f>
        <v>5.0253483177934554E-3</v>
      </c>
      <c r="CZ107" s="194">
        <f>入力_北海道投入係数表!CZ107</f>
        <v>1.8079062167388729E-3</v>
      </c>
      <c r="DA107" s="194">
        <f>入力_北海道投入係数表!DA107</f>
        <v>8.864200449119489E-4</v>
      </c>
      <c r="DB107" s="194">
        <f>入力_北海道投入係数表!DB107</f>
        <v>5.2575129860570752E-4</v>
      </c>
      <c r="DC107" s="194">
        <f>入力_北海道投入係数表!DC107</f>
        <v>0</v>
      </c>
      <c r="DD107" s="194" t="str">
        <f>入力_北海道投入係数表!DD107</f>
        <v>-</v>
      </c>
      <c r="DE107" s="194" t="str">
        <f>入力_北海道投入係数表!DE107</f>
        <v>-</v>
      </c>
      <c r="DF107" s="194" t="str">
        <f>入力_北海道投入係数表!DF107</f>
        <v>-</v>
      </c>
      <c r="DG107" s="194" t="str">
        <f>入力_北海道投入係数表!DG107</f>
        <v>-</v>
      </c>
      <c r="DH107" s="194" t="str">
        <f>入力_北海道投入係数表!DH107</f>
        <v>-</v>
      </c>
      <c r="DI107" s="194" t="str">
        <f>入力_北海道投入係数表!DI107</f>
        <v>-</v>
      </c>
      <c r="DJ107" s="194" t="str">
        <f>入力_北海道投入係数表!DJ107</f>
        <v>-</v>
      </c>
      <c r="DK107" s="194" t="str">
        <f>入力_北海道投入係数表!DK107</f>
        <v>-</v>
      </c>
      <c r="DL107" s="194" t="str">
        <f>入力_北海道投入係数表!DL107</f>
        <v>-</v>
      </c>
      <c r="DM107" s="194" t="str">
        <f>入力_北海道投入係数表!DM107</f>
        <v>-</v>
      </c>
      <c r="DN107" s="194" t="str">
        <f>入力_北海道投入係数表!DN107</f>
        <v>-</v>
      </c>
      <c r="DO107" s="194" t="str">
        <f>入力_北海道投入係数表!DO107</f>
        <v>-</v>
      </c>
      <c r="DP107" s="194" t="str">
        <f>入力_北海道投入係数表!DP107</f>
        <v>-</v>
      </c>
      <c r="DQ107" s="194" t="str">
        <f>入力_北海道投入係数表!DQ107</f>
        <v>-</v>
      </c>
      <c r="DR107" s="194" t="str">
        <f>入力_北海道投入係数表!DR107</f>
        <v>-</v>
      </c>
      <c r="DS107" s="194" t="str">
        <f>入力_北海道投入係数表!DS107</f>
        <v>-</v>
      </c>
      <c r="DT107" s="242">
        <f>入力_北海道投入係数表!DT107</f>
        <v>5.8546091006936559E-3</v>
      </c>
      <c r="DU107"/>
      <c r="DV107"/>
    </row>
    <row r="108" spans="2:126" s="22" customFormat="1" x14ac:dyDescent="0.25">
      <c r="B108" s="53">
        <v>105</v>
      </c>
      <c r="C108" s="360" t="str">
        <v>-</v>
      </c>
      <c r="D108" s="193" t="str">
        <f>入力_北海道投入係数表!D108</f>
        <v>-</v>
      </c>
      <c r="E108" s="194" t="str">
        <f>入力_北海道投入係数表!E108</f>
        <v>-</v>
      </c>
      <c r="F108" s="194" t="str">
        <f>入力_北海道投入係数表!F108</f>
        <v>-</v>
      </c>
      <c r="G108" s="194" t="str">
        <f>入力_北海道投入係数表!G108</f>
        <v>-</v>
      </c>
      <c r="H108" s="194" t="str">
        <f>入力_北海道投入係数表!H108</f>
        <v>-</v>
      </c>
      <c r="I108" s="194" t="str">
        <f>入力_北海道投入係数表!I108</f>
        <v>-</v>
      </c>
      <c r="J108" s="194" t="str">
        <f>入力_北海道投入係数表!J108</f>
        <v>-</v>
      </c>
      <c r="K108" s="194" t="str">
        <f>入力_北海道投入係数表!K108</f>
        <v>-</v>
      </c>
      <c r="L108" s="194" t="str">
        <f>入力_北海道投入係数表!L108</f>
        <v>-</v>
      </c>
      <c r="M108" s="194" t="str">
        <f>入力_北海道投入係数表!M108</f>
        <v>-</v>
      </c>
      <c r="N108" s="194" t="str">
        <f>入力_北海道投入係数表!N108</f>
        <v>-</v>
      </c>
      <c r="O108" s="194" t="str">
        <f>入力_北海道投入係数表!O108</f>
        <v>-</v>
      </c>
      <c r="P108" s="194" t="str">
        <f>入力_北海道投入係数表!P108</f>
        <v>-</v>
      </c>
      <c r="Q108" s="194" t="str">
        <f>入力_北海道投入係数表!Q108</f>
        <v>-</v>
      </c>
      <c r="R108" s="194" t="str">
        <f>入力_北海道投入係数表!R108</f>
        <v>-</v>
      </c>
      <c r="S108" s="194" t="str">
        <f>入力_北海道投入係数表!S108</f>
        <v>-</v>
      </c>
      <c r="T108" s="194" t="str">
        <f>入力_北海道投入係数表!T108</f>
        <v>-</v>
      </c>
      <c r="U108" s="194" t="str">
        <f>入力_北海道投入係数表!U108</f>
        <v>-</v>
      </c>
      <c r="V108" s="194" t="str">
        <f>入力_北海道投入係数表!V108</f>
        <v>-</v>
      </c>
      <c r="W108" s="194" t="str">
        <f>入力_北海道投入係数表!W108</f>
        <v>-</v>
      </c>
      <c r="X108" s="194" t="str">
        <f>入力_北海道投入係数表!X108</f>
        <v>-</v>
      </c>
      <c r="Y108" s="194" t="str">
        <f>入力_北海道投入係数表!Y108</f>
        <v>-</v>
      </c>
      <c r="Z108" s="194" t="str">
        <f>入力_北海道投入係数表!Z108</f>
        <v>-</v>
      </c>
      <c r="AA108" s="194" t="str">
        <f>入力_北海道投入係数表!AA108</f>
        <v>-</v>
      </c>
      <c r="AB108" s="194" t="str">
        <f>入力_北海道投入係数表!AB108</f>
        <v>-</v>
      </c>
      <c r="AC108" s="194" t="str">
        <f>入力_北海道投入係数表!AC108</f>
        <v>-</v>
      </c>
      <c r="AD108" s="194" t="str">
        <f>入力_北海道投入係数表!AD108</f>
        <v>-</v>
      </c>
      <c r="AE108" s="194" t="str">
        <f>入力_北海道投入係数表!AE108</f>
        <v>-</v>
      </c>
      <c r="AF108" s="194" t="str">
        <f>入力_北海道投入係数表!AF108</f>
        <v>-</v>
      </c>
      <c r="AG108" s="194" t="str">
        <f>入力_北海道投入係数表!AG108</f>
        <v>-</v>
      </c>
      <c r="AH108" s="194" t="str">
        <f>入力_北海道投入係数表!AH108</f>
        <v>-</v>
      </c>
      <c r="AI108" s="194" t="str">
        <f>入力_北海道投入係数表!AI108</f>
        <v>-</v>
      </c>
      <c r="AJ108" s="194" t="str">
        <f>入力_北海道投入係数表!AJ108</f>
        <v>-</v>
      </c>
      <c r="AK108" s="194" t="str">
        <f>入力_北海道投入係数表!AK108</f>
        <v>-</v>
      </c>
      <c r="AL108" s="194" t="str">
        <f>入力_北海道投入係数表!AL108</f>
        <v>-</v>
      </c>
      <c r="AM108" s="194" t="str">
        <f>入力_北海道投入係数表!AM108</f>
        <v>-</v>
      </c>
      <c r="AN108" s="194" t="str">
        <f>入力_北海道投入係数表!AN108</f>
        <v>-</v>
      </c>
      <c r="AO108" s="194" t="str">
        <f>入力_北海道投入係数表!AO108</f>
        <v>-</v>
      </c>
      <c r="AP108" s="194" t="str">
        <f>入力_北海道投入係数表!AP108</f>
        <v>-</v>
      </c>
      <c r="AQ108" s="194" t="str">
        <f>入力_北海道投入係数表!AQ108</f>
        <v>-</v>
      </c>
      <c r="AR108" s="194" t="str">
        <f>入力_北海道投入係数表!AR108</f>
        <v>-</v>
      </c>
      <c r="AS108" s="194" t="str">
        <f>入力_北海道投入係数表!AS108</f>
        <v>-</v>
      </c>
      <c r="AT108" s="194" t="str">
        <f>入力_北海道投入係数表!AT108</f>
        <v>-</v>
      </c>
      <c r="AU108" s="194" t="str">
        <f>入力_北海道投入係数表!AU108</f>
        <v>-</v>
      </c>
      <c r="AV108" s="194" t="str">
        <f>入力_北海道投入係数表!AV108</f>
        <v>-</v>
      </c>
      <c r="AW108" s="194" t="str">
        <f>入力_北海道投入係数表!AW108</f>
        <v>-</v>
      </c>
      <c r="AX108" s="194" t="str">
        <f>入力_北海道投入係数表!AX108</f>
        <v>-</v>
      </c>
      <c r="AY108" s="194" t="str">
        <f>入力_北海道投入係数表!AY108</f>
        <v>-</v>
      </c>
      <c r="AZ108" s="194" t="str">
        <f>入力_北海道投入係数表!AZ108</f>
        <v>-</v>
      </c>
      <c r="BA108" s="194" t="str">
        <f>入力_北海道投入係数表!BA108</f>
        <v>-</v>
      </c>
      <c r="BB108" s="194" t="str">
        <f>入力_北海道投入係数表!BB108</f>
        <v>-</v>
      </c>
      <c r="BC108" s="194" t="str">
        <f>入力_北海道投入係数表!BC108</f>
        <v>-</v>
      </c>
      <c r="BD108" s="194" t="str">
        <f>入力_北海道投入係数表!BD108</f>
        <v>-</v>
      </c>
      <c r="BE108" s="194" t="str">
        <f>入力_北海道投入係数表!BE108</f>
        <v>-</v>
      </c>
      <c r="BF108" s="194" t="str">
        <f>入力_北海道投入係数表!BF108</f>
        <v>-</v>
      </c>
      <c r="BG108" s="194" t="str">
        <f>入力_北海道投入係数表!BG108</f>
        <v>-</v>
      </c>
      <c r="BH108" s="194" t="str">
        <f>入力_北海道投入係数表!BH108</f>
        <v>-</v>
      </c>
      <c r="BI108" s="194" t="str">
        <f>入力_北海道投入係数表!BI108</f>
        <v>-</v>
      </c>
      <c r="BJ108" s="194" t="str">
        <f>入力_北海道投入係数表!BJ108</f>
        <v>-</v>
      </c>
      <c r="BK108" s="194" t="str">
        <f>入力_北海道投入係数表!BK108</f>
        <v>-</v>
      </c>
      <c r="BL108" s="194" t="str">
        <f>入力_北海道投入係数表!BL108</f>
        <v>-</v>
      </c>
      <c r="BM108" s="194" t="str">
        <f>入力_北海道投入係数表!BM108</f>
        <v>-</v>
      </c>
      <c r="BN108" s="194" t="str">
        <f>入力_北海道投入係数表!BN108</f>
        <v>-</v>
      </c>
      <c r="BO108" s="194" t="str">
        <f>入力_北海道投入係数表!BO108</f>
        <v>-</v>
      </c>
      <c r="BP108" s="194" t="str">
        <f>入力_北海道投入係数表!BP108</f>
        <v>-</v>
      </c>
      <c r="BQ108" s="194" t="str">
        <f>入力_北海道投入係数表!BQ108</f>
        <v>-</v>
      </c>
      <c r="BR108" s="194" t="str">
        <f>入力_北海道投入係数表!BR108</f>
        <v>-</v>
      </c>
      <c r="BS108" s="194" t="str">
        <f>入力_北海道投入係数表!BS108</f>
        <v>-</v>
      </c>
      <c r="BT108" s="194" t="str">
        <f>入力_北海道投入係数表!BT108</f>
        <v>-</v>
      </c>
      <c r="BU108" s="194" t="str">
        <f>入力_北海道投入係数表!BU108</f>
        <v>-</v>
      </c>
      <c r="BV108" s="194" t="str">
        <f>入力_北海道投入係数表!BV108</f>
        <v>-</v>
      </c>
      <c r="BW108" s="194" t="str">
        <f>入力_北海道投入係数表!BW108</f>
        <v>-</v>
      </c>
      <c r="BX108" s="194" t="str">
        <f>入力_北海道投入係数表!BX108</f>
        <v>-</v>
      </c>
      <c r="BY108" s="194" t="str">
        <f>入力_北海道投入係数表!BY108</f>
        <v>-</v>
      </c>
      <c r="BZ108" s="194" t="str">
        <f>入力_北海道投入係数表!BZ108</f>
        <v>-</v>
      </c>
      <c r="CA108" s="194" t="str">
        <f>入力_北海道投入係数表!CA108</f>
        <v>-</v>
      </c>
      <c r="CB108" s="194" t="str">
        <f>入力_北海道投入係数表!CB108</f>
        <v>-</v>
      </c>
      <c r="CC108" s="194" t="str">
        <f>入力_北海道投入係数表!CC108</f>
        <v>-</v>
      </c>
      <c r="CD108" s="194" t="str">
        <f>入力_北海道投入係数表!CD108</f>
        <v>-</v>
      </c>
      <c r="CE108" s="194" t="str">
        <f>入力_北海道投入係数表!CE108</f>
        <v>-</v>
      </c>
      <c r="CF108" s="194" t="str">
        <f>入力_北海道投入係数表!CF108</f>
        <v>-</v>
      </c>
      <c r="CG108" s="194" t="str">
        <f>入力_北海道投入係数表!CG108</f>
        <v>-</v>
      </c>
      <c r="CH108" s="194" t="str">
        <f>入力_北海道投入係数表!CH108</f>
        <v>-</v>
      </c>
      <c r="CI108" s="194" t="str">
        <f>入力_北海道投入係数表!CI108</f>
        <v>-</v>
      </c>
      <c r="CJ108" s="194" t="str">
        <f>入力_北海道投入係数表!CJ108</f>
        <v>-</v>
      </c>
      <c r="CK108" s="194" t="str">
        <f>入力_北海道投入係数表!CK108</f>
        <v>-</v>
      </c>
      <c r="CL108" s="194" t="str">
        <f>入力_北海道投入係数表!CL108</f>
        <v>-</v>
      </c>
      <c r="CM108" s="194" t="str">
        <f>入力_北海道投入係数表!CM108</f>
        <v>-</v>
      </c>
      <c r="CN108" s="194" t="str">
        <f>入力_北海道投入係数表!CN108</f>
        <v>-</v>
      </c>
      <c r="CO108" s="194" t="str">
        <f>入力_北海道投入係数表!CO108</f>
        <v>-</v>
      </c>
      <c r="CP108" s="194" t="str">
        <f>入力_北海道投入係数表!CP108</f>
        <v>-</v>
      </c>
      <c r="CQ108" s="194" t="str">
        <f>入力_北海道投入係数表!CQ108</f>
        <v>-</v>
      </c>
      <c r="CR108" s="194" t="str">
        <f>入力_北海道投入係数表!CR108</f>
        <v>-</v>
      </c>
      <c r="CS108" s="194" t="str">
        <f>入力_北海道投入係数表!CS108</f>
        <v>-</v>
      </c>
      <c r="CT108" s="194" t="str">
        <f>入力_北海道投入係数表!CT108</f>
        <v>-</v>
      </c>
      <c r="CU108" s="194" t="str">
        <f>入力_北海道投入係数表!CU108</f>
        <v>-</v>
      </c>
      <c r="CV108" s="194" t="str">
        <f>入力_北海道投入係数表!CV108</f>
        <v>-</v>
      </c>
      <c r="CW108" s="194" t="str">
        <f>入力_北海道投入係数表!CW108</f>
        <v>-</v>
      </c>
      <c r="CX108" s="194" t="str">
        <f>入力_北海道投入係数表!CX108</f>
        <v>-</v>
      </c>
      <c r="CY108" s="194" t="str">
        <f>入力_北海道投入係数表!CY108</f>
        <v>-</v>
      </c>
      <c r="CZ108" s="194" t="str">
        <f>入力_北海道投入係数表!CZ108</f>
        <v>-</v>
      </c>
      <c r="DA108" s="194" t="str">
        <f>入力_北海道投入係数表!DA108</f>
        <v>-</v>
      </c>
      <c r="DB108" s="194" t="str">
        <f>入力_北海道投入係数表!DB108</f>
        <v>-</v>
      </c>
      <c r="DC108" s="194" t="str">
        <f>入力_北海道投入係数表!DC108</f>
        <v>-</v>
      </c>
      <c r="DD108" s="194" t="str">
        <f>入力_北海道投入係数表!DD108</f>
        <v>-</v>
      </c>
      <c r="DE108" s="194" t="str">
        <f>入力_北海道投入係数表!DE108</f>
        <v>-</v>
      </c>
      <c r="DF108" s="194" t="str">
        <f>入力_北海道投入係数表!DF108</f>
        <v>-</v>
      </c>
      <c r="DG108" s="194" t="str">
        <f>入力_北海道投入係数表!DG108</f>
        <v>-</v>
      </c>
      <c r="DH108" s="194" t="str">
        <f>入力_北海道投入係数表!DH108</f>
        <v>-</v>
      </c>
      <c r="DI108" s="194" t="str">
        <f>入力_北海道投入係数表!DI108</f>
        <v>-</v>
      </c>
      <c r="DJ108" s="194" t="str">
        <f>入力_北海道投入係数表!DJ108</f>
        <v>-</v>
      </c>
      <c r="DK108" s="194" t="str">
        <f>入力_北海道投入係数表!DK108</f>
        <v>-</v>
      </c>
      <c r="DL108" s="194" t="str">
        <f>入力_北海道投入係数表!DL108</f>
        <v>-</v>
      </c>
      <c r="DM108" s="194" t="str">
        <f>入力_北海道投入係数表!DM108</f>
        <v>-</v>
      </c>
      <c r="DN108" s="194" t="str">
        <f>入力_北海道投入係数表!DN108</f>
        <v>-</v>
      </c>
      <c r="DO108" s="194" t="str">
        <f>入力_北海道投入係数表!DO108</f>
        <v>-</v>
      </c>
      <c r="DP108" s="194" t="str">
        <f>入力_北海道投入係数表!DP108</f>
        <v>-</v>
      </c>
      <c r="DQ108" s="194" t="str">
        <f>入力_北海道投入係数表!DQ108</f>
        <v>-</v>
      </c>
      <c r="DR108" s="194" t="str">
        <f>入力_北海道投入係数表!DR108</f>
        <v>-</v>
      </c>
      <c r="DS108" s="194" t="str">
        <f>入力_北海道投入係数表!DS108</f>
        <v>-</v>
      </c>
      <c r="DT108" s="242" t="str">
        <f>入力_北海道投入係数表!DT108</f>
        <v>-</v>
      </c>
      <c r="DU108"/>
      <c r="DV108"/>
    </row>
    <row r="109" spans="2:126" s="22" customFormat="1" x14ac:dyDescent="0.25">
      <c r="B109" s="53">
        <v>106</v>
      </c>
      <c r="C109" s="360" t="str">
        <v>-</v>
      </c>
      <c r="D109" s="193" t="str">
        <f>入力_北海道投入係数表!D109</f>
        <v>-</v>
      </c>
      <c r="E109" s="194" t="str">
        <f>入力_北海道投入係数表!E109</f>
        <v>-</v>
      </c>
      <c r="F109" s="194" t="str">
        <f>入力_北海道投入係数表!F109</f>
        <v>-</v>
      </c>
      <c r="G109" s="194" t="str">
        <f>入力_北海道投入係数表!G109</f>
        <v>-</v>
      </c>
      <c r="H109" s="194" t="str">
        <f>入力_北海道投入係数表!H109</f>
        <v>-</v>
      </c>
      <c r="I109" s="194" t="str">
        <f>入力_北海道投入係数表!I109</f>
        <v>-</v>
      </c>
      <c r="J109" s="194" t="str">
        <f>入力_北海道投入係数表!J109</f>
        <v>-</v>
      </c>
      <c r="K109" s="194" t="str">
        <f>入力_北海道投入係数表!K109</f>
        <v>-</v>
      </c>
      <c r="L109" s="194" t="str">
        <f>入力_北海道投入係数表!L109</f>
        <v>-</v>
      </c>
      <c r="M109" s="194" t="str">
        <f>入力_北海道投入係数表!M109</f>
        <v>-</v>
      </c>
      <c r="N109" s="194" t="str">
        <f>入力_北海道投入係数表!N109</f>
        <v>-</v>
      </c>
      <c r="O109" s="194" t="str">
        <f>入力_北海道投入係数表!O109</f>
        <v>-</v>
      </c>
      <c r="P109" s="194" t="str">
        <f>入力_北海道投入係数表!P109</f>
        <v>-</v>
      </c>
      <c r="Q109" s="194" t="str">
        <f>入力_北海道投入係数表!Q109</f>
        <v>-</v>
      </c>
      <c r="R109" s="194" t="str">
        <f>入力_北海道投入係数表!R109</f>
        <v>-</v>
      </c>
      <c r="S109" s="194" t="str">
        <f>入力_北海道投入係数表!S109</f>
        <v>-</v>
      </c>
      <c r="T109" s="194" t="str">
        <f>入力_北海道投入係数表!T109</f>
        <v>-</v>
      </c>
      <c r="U109" s="194" t="str">
        <f>入力_北海道投入係数表!U109</f>
        <v>-</v>
      </c>
      <c r="V109" s="194" t="str">
        <f>入力_北海道投入係数表!V109</f>
        <v>-</v>
      </c>
      <c r="W109" s="194" t="str">
        <f>入力_北海道投入係数表!W109</f>
        <v>-</v>
      </c>
      <c r="X109" s="194" t="str">
        <f>入力_北海道投入係数表!X109</f>
        <v>-</v>
      </c>
      <c r="Y109" s="194" t="str">
        <f>入力_北海道投入係数表!Y109</f>
        <v>-</v>
      </c>
      <c r="Z109" s="194" t="str">
        <f>入力_北海道投入係数表!Z109</f>
        <v>-</v>
      </c>
      <c r="AA109" s="194" t="str">
        <f>入力_北海道投入係数表!AA109</f>
        <v>-</v>
      </c>
      <c r="AB109" s="194" t="str">
        <f>入力_北海道投入係数表!AB109</f>
        <v>-</v>
      </c>
      <c r="AC109" s="194" t="str">
        <f>入力_北海道投入係数表!AC109</f>
        <v>-</v>
      </c>
      <c r="AD109" s="194" t="str">
        <f>入力_北海道投入係数表!AD109</f>
        <v>-</v>
      </c>
      <c r="AE109" s="194" t="str">
        <f>入力_北海道投入係数表!AE109</f>
        <v>-</v>
      </c>
      <c r="AF109" s="194" t="str">
        <f>入力_北海道投入係数表!AF109</f>
        <v>-</v>
      </c>
      <c r="AG109" s="194" t="str">
        <f>入力_北海道投入係数表!AG109</f>
        <v>-</v>
      </c>
      <c r="AH109" s="194" t="str">
        <f>入力_北海道投入係数表!AH109</f>
        <v>-</v>
      </c>
      <c r="AI109" s="194" t="str">
        <f>入力_北海道投入係数表!AI109</f>
        <v>-</v>
      </c>
      <c r="AJ109" s="194" t="str">
        <f>入力_北海道投入係数表!AJ109</f>
        <v>-</v>
      </c>
      <c r="AK109" s="194" t="str">
        <f>入力_北海道投入係数表!AK109</f>
        <v>-</v>
      </c>
      <c r="AL109" s="194" t="str">
        <f>入力_北海道投入係数表!AL109</f>
        <v>-</v>
      </c>
      <c r="AM109" s="194" t="str">
        <f>入力_北海道投入係数表!AM109</f>
        <v>-</v>
      </c>
      <c r="AN109" s="194" t="str">
        <f>入力_北海道投入係数表!AN109</f>
        <v>-</v>
      </c>
      <c r="AO109" s="194" t="str">
        <f>入力_北海道投入係数表!AO109</f>
        <v>-</v>
      </c>
      <c r="AP109" s="194" t="str">
        <f>入力_北海道投入係数表!AP109</f>
        <v>-</v>
      </c>
      <c r="AQ109" s="194" t="str">
        <f>入力_北海道投入係数表!AQ109</f>
        <v>-</v>
      </c>
      <c r="AR109" s="194" t="str">
        <f>入力_北海道投入係数表!AR109</f>
        <v>-</v>
      </c>
      <c r="AS109" s="194" t="str">
        <f>入力_北海道投入係数表!AS109</f>
        <v>-</v>
      </c>
      <c r="AT109" s="194" t="str">
        <f>入力_北海道投入係数表!AT109</f>
        <v>-</v>
      </c>
      <c r="AU109" s="194" t="str">
        <f>入力_北海道投入係数表!AU109</f>
        <v>-</v>
      </c>
      <c r="AV109" s="194" t="str">
        <f>入力_北海道投入係数表!AV109</f>
        <v>-</v>
      </c>
      <c r="AW109" s="194" t="str">
        <f>入力_北海道投入係数表!AW109</f>
        <v>-</v>
      </c>
      <c r="AX109" s="194" t="str">
        <f>入力_北海道投入係数表!AX109</f>
        <v>-</v>
      </c>
      <c r="AY109" s="194" t="str">
        <f>入力_北海道投入係数表!AY109</f>
        <v>-</v>
      </c>
      <c r="AZ109" s="194" t="str">
        <f>入力_北海道投入係数表!AZ109</f>
        <v>-</v>
      </c>
      <c r="BA109" s="194" t="str">
        <f>入力_北海道投入係数表!BA109</f>
        <v>-</v>
      </c>
      <c r="BB109" s="194" t="str">
        <f>入力_北海道投入係数表!BB109</f>
        <v>-</v>
      </c>
      <c r="BC109" s="194" t="str">
        <f>入力_北海道投入係数表!BC109</f>
        <v>-</v>
      </c>
      <c r="BD109" s="194" t="str">
        <f>入力_北海道投入係数表!BD109</f>
        <v>-</v>
      </c>
      <c r="BE109" s="194" t="str">
        <f>入力_北海道投入係数表!BE109</f>
        <v>-</v>
      </c>
      <c r="BF109" s="194" t="str">
        <f>入力_北海道投入係数表!BF109</f>
        <v>-</v>
      </c>
      <c r="BG109" s="194" t="str">
        <f>入力_北海道投入係数表!BG109</f>
        <v>-</v>
      </c>
      <c r="BH109" s="194" t="str">
        <f>入力_北海道投入係数表!BH109</f>
        <v>-</v>
      </c>
      <c r="BI109" s="194" t="str">
        <f>入力_北海道投入係数表!BI109</f>
        <v>-</v>
      </c>
      <c r="BJ109" s="194" t="str">
        <f>入力_北海道投入係数表!BJ109</f>
        <v>-</v>
      </c>
      <c r="BK109" s="194" t="str">
        <f>入力_北海道投入係数表!BK109</f>
        <v>-</v>
      </c>
      <c r="BL109" s="194" t="str">
        <f>入力_北海道投入係数表!BL109</f>
        <v>-</v>
      </c>
      <c r="BM109" s="194" t="str">
        <f>入力_北海道投入係数表!BM109</f>
        <v>-</v>
      </c>
      <c r="BN109" s="194" t="str">
        <f>入力_北海道投入係数表!BN109</f>
        <v>-</v>
      </c>
      <c r="BO109" s="194" t="str">
        <f>入力_北海道投入係数表!BO109</f>
        <v>-</v>
      </c>
      <c r="BP109" s="194" t="str">
        <f>入力_北海道投入係数表!BP109</f>
        <v>-</v>
      </c>
      <c r="BQ109" s="194" t="str">
        <f>入力_北海道投入係数表!BQ109</f>
        <v>-</v>
      </c>
      <c r="BR109" s="194" t="str">
        <f>入力_北海道投入係数表!BR109</f>
        <v>-</v>
      </c>
      <c r="BS109" s="194" t="str">
        <f>入力_北海道投入係数表!BS109</f>
        <v>-</v>
      </c>
      <c r="BT109" s="194" t="str">
        <f>入力_北海道投入係数表!BT109</f>
        <v>-</v>
      </c>
      <c r="BU109" s="194" t="str">
        <f>入力_北海道投入係数表!BU109</f>
        <v>-</v>
      </c>
      <c r="BV109" s="194" t="str">
        <f>入力_北海道投入係数表!BV109</f>
        <v>-</v>
      </c>
      <c r="BW109" s="194" t="str">
        <f>入力_北海道投入係数表!BW109</f>
        <v>-</v>
      </c>
      <c r="BX109" s="194" t="str">
        <f>入力_北海道投入係数表!BX109</f>
        <v>-</v>
      </c>
      <c r="BY109" s="194" t="str">
        <f>入力_北海道投入係数表!BY109</f>
        <v>-</v>
      </c>
      <c r="BZ109" s="194" t="str">
        <f>入力_北海道投入係数表!BZ109</f>
        <v>-</v>
      </c>
      <c r="CA109" s="194" t="str">
        <f>入力_北海道投入係数表!CA109</f>
        <v>-</v>
      </c>
      <c r="CB109" s="194" t="str">
        <f>入力_北海道投入係数表!CB109</f>
        <v>-</v>
      </c>
      <c r="CC109" s="194" t="str">
        <f>入力_北海道投入係数表!CC109</f>
        <v>-</v>
      </c>
      <c r="CD109" s="194" t="str">
        <f>入力_北海道投入係数表!CD109</f>
        <v>-</v>
      </c>
      <c r="CE109" s="194" t="str">
        <f>入力_北海道投入係数表!CE109</f>
        <v>-</v>
      </c>
      <c r="CF109" s="194" t="str">
        <f>入力_北海道投入係数表!CF109</f>
        <v>-</v>
      </c>
      <c r="CG109" s="194" t="str">
        <f>入力_北海道投入係数表!CG109</f>
        <v>-</v>
      </c>
      <c r="CH109" s="194" t="str">
        <f>入力_北海道投入係数表!CH109</f>
        <v>-</v>
      </c>
      <c r="CI109" s="194" t="str">
        <f>入力_北海道投入係数表!CI109</f>
        <v>-</v>
      </c>
      <c r="CJ109" s="194" t="str">
        <f>入力_北海道投入係数表!CJ109</f>
        <v>-</v>
      </c>
      <c r="CK109" s="194" t="str">
        <f>入力_北海道投入係数表!CK109</f>
        <v>-</v>
      </c>
      <c r="CL109" s="194" t="str">
        <f>入力_北海道投入係数表!CL109</f>
        <v>-</v>
      </c>
      <c r="CM109" s="194" t="str">
        <f>入力_北海道投入係数表!CM109</f>
        <v>-</v>
      </c>
      <c r="CN109" s="194" t="str">
        <f>入力_北海道投入係数表!CN109</f>
        <v>-</v>
      </c>
      <c r="CO109" s="194" t="str">
        <f>入力_北海道投入係数表!CO109</f>
        <v>-</v>
      </c>
      <c r="CP109" s="194" t="str">
        <f>入力_北海道投入係数表!CP109</f>
        <v>-</v>
      </c>
      <c r="CQ109" s="194" t="str">
        <f>入力_北海道投入係数表!CQ109</f>
        <v>-</v>
      </c>
      <c r="CR109" s="194" t="str">
        <f>入力_北海道投入係数表!CR109</f>
        <v>-</v>
      </c>
      <c r="CS109" s="194" t="str">
        <f>入力_北海道投入係数表!CS109</f>
        <v>-</v>
      </c>
      <c r="CT109" s="194" t="str">
        <f>入力_北海道投入係数表!CT109</f>
        <v>-</v>
      </c>
      <c r="CU109" s="194" t="str">
        <f>入力_北海道投入係数表!CU109</f>
        <v>-</v>
      </c>
      <c r="CV109" s="194" t="str">
        <f>入力_北海道投入係数表!CV109</f>
        <v>-</v>
      </c>
      <c r="CW109" s="194" t="str">
        <f>入力_北海道投入係数表!CW109</f>
        <v>-</v>
      </c>
      <c r="CX109" s="194" t="str">
        <f>入力_北海道投入係数表!CX109</f>
        <v>-</v>
      </c>
      <c r="CY109" s="194" t="str">
        <f>入力_北海道投入係数表!CY109</f>
        <v>-</v>
      </c>
      <c r="CZ109" s="194" t="str">
        <f>入力_北海道投入係数表!CZ109</f>
        <v>-</v>
      </c>
      <c r="DA109" s="194" t="str">
        <f>入力_北海道投入係数表!DA109</f>
        <v>-</v>
      </c>
      <c r="DB109" s="194" t="str">
        <f>入力_北海道投入係数表!DB109</f>
        <v>-</v>
      </c>
      <c r="DC109" s="194" t="str">
        <f>入力_北海道投入係数表!DC109</f>
        <v>-</v>
      </c>
      <c r="DD109" s="194" t="str">
        <f>入力_北海道投入係数表!DD109</f>
        <v>-</v>
      </c>
      <c r="DE109" s="194" t="str">
        <f>入力_北海道投入係数表!DE109</f>
        <v>-</v>
      </c>
      <c r="DF109" s="194" t="str">
        <f>入力_北海道投入係数表!DF109</f>
        <v>-</v>
      </c>
      <c r="DG109" s="194" t="str">
        <f>入力_北海道投入係数表!DG109</f>
        <v>-</v>
      </c>
      <c r="DH109" s="194" t="str">
        <f>入力_北海道投入係数表!DH109</f>
        <v>-</v>
      </c>
      <c r="DI109" s="194" t="str">
        <f>入力_北海道投入係数表!DI109</f>
        <v>-</v>
      </c>
      <c r="DJ109" s="194" t="str">
        <f>入力_北海道投入係数表!DJ109</f>
        <v>-</v>
      </c>
      <c r="DK109" s="194" t="str">
        <f>入力_北海道投入係数表!DK109</f>
        <v>-</v>
      </c>
      <c r="DL109" s="194" t="str">
        <f>入力_北海道投入係数表!DL109</f>
        <v>-</v>
      </c>
      <c r="DM109" s="194" t="str">
        <f>入力_北海道投入係数表!DM109</f>
        <v>-</v>
      </c>
      <c r="DN109" s="194" t="str">
        <f>入力_北海道投入係数表!DN109</f>
        <v>-</v>
      </c>
      <c r="DO109" s="194" t="str">
        <f>入力_北海道投入係数表!DO109</f>
        <v>-</v>
      </c>
      <c r="DP109" s="194" t="str">
        <f>入力_北海道投入係数表!DP109</f>
        <v>-</v>
      </c>
      <c r="DQ109" s="194" t="str">
        <f>入力_北海道投入係数表!DQ109</f>
        <v>-</v>
      </c>
      <c r="DR109" s="194" t="str">
        <f>入力_北海道投入係数表!DR109</f>
        <v>-</v>
      </c>
      <c r="DS109" s="194" t="str">
        <f>入力_北海道投入係数表!DS109</f>
        <v>-</v>
      </c>
      <c r="DT109" s="242" t="str">
        <f>入力_北海道投入係数表!DT109</f>
        <v>-</v>
      </c>
      <c r="DU109"/>
      <c r="DV109"/>
    </row>
    <row r="110" spans="2:126" s="22" customFormat="1" x14ac:dyDescent="0.25">
      <c r="B110" s="53">
        <v>107</v>
      </c>
      <c r="C110" s="360" t="str">
        <v>-</v>
      </c>
      <c r="D110" s="193" t="str">
        <f>入力_北海道投入係数表!D110</f>
        <v>-</v>
      </c>
      <c r="E110" s="194" t="str">
        <f>入力_北海道投入係数表!E110</f>
        <v>-</v>
      </c>
      <c r="F110" s="194" t="str">
        <f>入力_北海道投入係数表!F110</f>
        <v>-</v>
      </c>
      <c r="G110" s="194" t="str">
        <f>入力_北海道投入係数表!G110</f>
        <v>-</v>
      </c>
      <c r="H110" s="194" t="str">
        <f>入力_北海道投入係数表!H110</f>
        <v>-</v>
      </c>
      <c r="I110" s="194" t="str">
        <f>入力_北海道投入係数表!I110</f>
        <v>-</v>
      </c>
      <c r="J110" s="194" t="str">
        <f>入力_北海道投入係数表!J110</f>
        <v>-</v>
      </c>
      <c r="K110" s="194" t="str">
        <f>入力_北海道投入係数表!K110</f>
        <v>-</v>
      </c>
      <c r="L110" s="194" t="str">
        <f>入力_北海道投入係数表!L110</f>
        <v>-</v>
      </c>
      <c r="M110" s="194" t="str">
        <f>入力_北海道投入係数表!M110</f>
        <v>-</v>
      </c>
      <c r="N110" s="194" t="str">
        <f>入力_北海道投入係数表!N110</f>
        <v>-</v>
      </c>
      <c r="O110" s="194" t="str">
        <f>入力_北海道投入係数表!O110</f>
        <v>-</v>
      </c>
      <c r="P110" s="194" t="str">
        <f>入力_北海道投入係数表!P110</f>
        <v>-</v>
      </c>
      <c r="Q110" s="194" t="str">
        <f>入力_北海道投入係数表!Q110</f>
        <v>-</v>
      </c>
      <c r="R110" s="194" t="str">
        <f>入力_北海道投入係数表!R110</f>
        <v>-</v>
      </c>
      <c r="S110" s="194" t="str">
        <f>入力_北海道投入係数表!S110</f>
        <v>-</v>
      </c>
      <c r="T110" s="194" t="str">
        <f>入力_北海道投入係数表!T110</f>
        <v>-</v>
      </c>
      <c r="U110" s="194" t="str">
        <f>入力_北海道投入係数表!U110</f>
        <v>-</v>
      </c>
      <c r="V110" s="194" t="str">
        <f>入力_北海道投入係数表!V110</f>
        <v>-</v>
      </c>
      <c r="W110" s="194" t="str">
        <f>入力_北海道投入係数表!W110</f>
        <v>-</v>
      </c>
      <c r="X110" s="194" t="str">
        <f>入力_北海道投入係数表!X110</f>
        <v>-</v>
      </c>
      <c r="Y110" s="194" t="str">
        <f>入力_北海道投入係数表!Y110</f>
        <v>-</v>
      </c>
      <c r="Z110" s="194" t="str">
        <f>入力_北海道投入係数表!Z110</f>
        <v>-</v>
      </c>
      <c r="AA110" s="194" t="str">
        <f>入力_北海道投入係数表!AA110</f>
        <v>-</v>
      </c>
      <c r="AB110" s="194" t="str">
        <f>入力_北海道投入係数表!AB110</f>
        <v>-</v>
      </c>
      <c r="AC110" s="194" t="str">
        <f>入力_北海道投入係数表!AC110</f>
        <v>-</v>
      </c>
      <c r="AD110" s="194" t="str">
        <f>入力_北海道投入係数表!AD110</f>
        <v>-</v>
      </c>
      <c r="AE110" s="194" t="str">
        <f>入力_北海道投入係数表!AE110</f>
        <v>-</v>
      </c>
      <c r="AF110" s="194" t="str">
        <f>入力_北海道投入係数表!AF110</f>
        <v>-</v>
      </c>
      <c r="AG110" s="194" t="str">
        <f>入力_北海道投入係数表!AG110</f>
        <v>-</v>
      </c>
      <c r="AH110" s="194" t="str">
        <f>入力_北海道投入係数表!AH110</f>
        <v>-</v>
      </c>
      <c r="AI110" s="194" t="str">
        <f>入力_北海道投入係数表!AI110</f>
        <v>-</v>
      </c>
      <c r="AJ110" s="194" t="str">
        <f>入力_北海道投入係数表!AJ110</f>
        <v>-</v>
      </c>
      <c r="AK110" s="194" t="str">
        <f>入力_北海道投入係数表!AK110</f>
        <v>-</v>
      </c>
      <c r="AL110" s="194" t="str">
        <f>入力_北海道投入係数表!AL110</f>
        <v>-</v>
      </c>
      <c r="AM110" s="194" t="str">
        <f>入力_北海道投入係数表!AM110</f>
        <v>-</v>
      </c>
      <c r="AN110" s="194" t="str">
        <f>入力_北海道投入係数表!AN110</f>
        <v>-</v>
      </c>
      <c r="AO110" s="194" t="str">
        <f>入力_北海道投入係数表!AO110</f>
        <v>-</v>
      </c>
      <c r="AP110" s="194" t="str">
        <f>入力_北海道投入係数表!AP110</f>
        <v>-</v>
      </c>
      <c r="AQ110" s="194" t="str">
        <f>入力_北海道投入係数表!AQ110</f>
        <v>-</v>
      </c>
      <c r="AR110" s="194" t="str">
        <f>入力_北海道投入係数表!AR110</f>
        <v>-</v>
      </c>
      <c r="AS110" s="194" t="str">
        <f>入力_北海道投入係数表!AS110</f>
        <v>-</v>
      </c>
      <c r="AT110" s="194" t="str">
        <f>入力_北海道投入係数表!AT110</f>
        <v>-</v>
      </c>
      <c r="AU110" s="194" t="str">
        <f>入力_北海道投入係数表!AU110</f>
        <v>-</v>
      </c>
      <c r="AV110" s="194" t="str">
        <f>入力_北海道投入係数表!AV110</f>
        <v>-</v>
      </c>
      <c r="AW110" s="194" t="str">
        <f>入力_北海道投入係数表!AW110</f>
        <v>-</v>
      </c>
      <c r="AX110" s="194" t="str">
        <f>入力_北海道投入係数表!AX110</f>
        <v>-</v>
      </c>
      <c r="AY110" s="194" t="str">
        <f>入力_北海道投入係数表!AY110</f>
        <v>-</v>
      </c>
      <c r="AZ110" s="194" t="str">
        <f>入力_北海道投入係数表!AZ110</f>
        <v>-</v>
      </c>
      <c r="BA110" s="194" t="str">
        <f>入力_北海道投入係数表!BA110</f>
        <v>-</v>
      </c>
      <c r="BB110" s="194" t="str">
        <f>入力_北海道投入係数表!BB110</f>
        <v>-</v>
      </c>
      <c r="BC110" s="194" t="str">
        <f>入力_北海道投入係数表!BC110</f>
        <v>-</v>
      </c>
      <c r="BD110" s="194" t="str">
        <f>入力_北海道投入係数表!BD110</f>
        <v>-</v>
      </c>
      <c r="BE110" s="194" t="str">
        <f>入力_北海道投入係数表!BE110</f>
        <v>-</v>
      </c>
      <c r="BF110" s="194" t="str">
        <f>入力_北海道投入係数表!BF110</f>
        <v>-</v>
      </c>
      <c r="BG110" s="194" t="str">
        <f>入力_北海道投入係数表!BG110</f>
        <v>-</v>
      </c>
      <c r="BH110" s="194" t="str">
        <f>入力_北海道投入係数表!BH110</f>
        <v>-</v>
      </c>
      <c r="BI110" s="194" t="str">
        <f>入力_北海道投入係数表!BI110</f>
        <v>-</v>
      </c>
      <c r="BJ110" s="194" t="str">
        <f>入力_北海道投入係数表!BJ110</f>
        <v>-</v>
      </c>
      <c r="BK110" s="194" t="str">
        <f>入力_北海道投入係数表!BK110</f>
        <v>-</v>
      </c>
      <c r="BL110" s="194" t="str">
        <f>入力_北海道投入係数表!BL110</f>
        <v>-</v>
      </c>
      <c r="BM110" s="194" t="str">
        <f>入力_北海道投入係数表!BM110</f>
        <v>-</v>
      </c>
      <c r="BN110" s="194" t="str">
        <f>入力_北海道投入係数表!BN110</f>
        <v>-</v>
      </c>
      <c r="BO110" s="194" t="str">
        <f>入力_北海道投入係数表!BO110</f>
        <v>-</v>
      </c>
      <c r="BP110" s="194" t="str">
        <f>入力_北海道投入係数表!BP110</f>
        <v>-</v>
      </c>
      <c r="BQ110" s="194" t="str">
        <f>入力_北海道投入係数表!BQ110</f>
        <v>-</v>
      </c>
      <c r="BR110" s="194" t="str">
        <f>入力_北海道投入係数表!BR110</f>
        <v>-</v>
      </c>
      <c r="BS110" s="194" t="str">
        <f>入力_北海道投入係数表!BS110</f>
        <v>-</v>
      </c>
      <c r="BT110" s="194" t="str">
        <f>入力_北海道投入係数表!BT110</f>
        <v>-</v>
      </c>
      <c r="BU110" s="194" t="str">
        <f>入力_北海道投入係数表!BU110</f>
        <v>-</v>
      </c>
      <c r="BV110" s="194" t="str">
        <f>入力_北海道投入係数表!BV110</f>
        <v>-</v>
      </c>
      <c r="BW110" s="194" t="str">
        <f>入力_北海道投入係数表!BW110</f>
        <v>-</v>
      </c>
      <c r="BX110" s="194" t="str">
        <f>入力_北海道投入係数表!BX110</f>
        <v>-</v>
      </c>
      <c r="BY110" s="194" t="str">
        <f>入力_北海道投入係数表!BY110</f>
        <v>-</v>
      </c>
      <c r="BZ110" s="194" t="str">
        <f>入力_北海道投入係数表!BZ110</f>
        <v>-</v>
      </c>
      <c r="CA110" s="194" t="str">
        <f>入力_北海道投入係数表!CA110</f>
        <v>-</v>
      </c>
      <c r="CB110" s="194" t="str">
        <f>入力_北海道投入係数表!CB110</f>
        <v>-</v>
      </c>
      <c r="CC110" s="194" t="str">
        <f>入力_北海道投入係数表!CC110</f>
        <v>-</v>
      </c>
      <c r="CD110" s="194" t="str">
        <f>入力_北海道投入係数表!CD110</f>
        <v>-</v>
      </c>
      <c r="CE110" s="194" t="str">
        <f>入力_北海道投入係数表!CE110</f>
        <v>-</v>
      </c>
      <c r="CF110" s="194" t="str">
        <f>入力_北海道投入係数表!CF110</f>
        <v>-</v>
      </c>
      <c r="CG110" s="194" t="str">
        <f>入力_北海道投入係数表!CG110</f>
        <v>-</v>
      </c>
      <c r="CH110" s="194" t="str">
        <f>入力_北海道投入係数表!CH110</f>
        <v>-</v>
      </c>
      <c r="CI110" s="194" t="str">
        <f>入力_北海道投入係数表!CI110</f>
        <v>-</v>
      </c>
      <c r="CJ110" s="194" t="str">
        <f>入力_北海道投入係数表!CJ110</f>
        <v>-</v>
      </c>
      <c r="CK110" s="194" t="str">
        <f>入力_北海道投入係数表!CK110</f>
        <v>-</v>
      </c>
      <c r="CL110" s="194" t="str">
        <f>入力_北海道投入係数表!CL110</f>
        <v>-</v>
      </c>
      <c r="CM110" s="194" t="str">
        <f>入力_北海道投入係数表!CM110</f>
        <v>-</v>
      </c>
      <c r="CN110" s="194" t="str">
        <f>入力_北海道投入係数表!CN110</f>
        <v>-</v>
      </c>
      <c r="CO110" s="194" t="str">
        <f>入力_北海道投入係数表!CO110</f>
        <v>-</v>
      </c>
      <c r="CP110" s="194" t="str">
        <f>入力_北海道投入係数表!CP110</f>
        <v>-</v>
      </c>
      <c r="CQ110" s="194" t="str">
        <f>入力_北海道投入係数表!CQ110</f>
        <v>-</v>
      </c>
      <c r="CR110" s="194" t="str">
        <f>入力_北海道投入係数表!CR110</f>
        <v>-</v>
      </c>
      <c r="CS110" s="194" t="str">
        <f>入力_北海道投入係数表!CS110</f>
        <v>-</v>
      </c>
      <c r="CT110" s="194" t="str">
        <f>入力_北海道投入係数表!CT110</f>
        <v>-</v>
      </c>
      <c r="CU110" s="194" t="str">
        <f>入力_北海道投入係数表!CU110</f>
        <v>-</v>
      </c>
      <c r="CV110" s="194" t="str">
        <f>入力_北海道投入係数表!CV110</f>
        <v>-</v>
      </c>
      <c r="CW110" s="194" t="str">
        <f>入力_北海道投入係数表!CW110</f>
        <v>-</v>
      </c>
      <c r="CX110" s="194" t="str">
        <f>入力_北海道投入係数表!CX110</f>
        <v>-</v>
      </c>
      <c r="CY110" s="194" t="str">
        <f>入力_北海道投入係数表!CY110</f>
        <v>-</v>
      </c>
      <c r="CZ110" s="194" t="str">
        <f>入力_北海道投入係数表!CZ110</f>
        <v>-</v>
      </c>
      <c r="DA110" s="194" t="str">
        <f>入力_北海道投入係数表!DA110</f>
        <v>-</v>
      </c>
      <c r="DB110" s="194" t="str">
        <f>入力_北海道投入係数表!DB110</f>
        <v>-</v>
      </c>
      <c r="DC110" s="194" t="str">
        <f>入力_北海道投入係数表!DC110</f>
        <v>-</v>
      </c>
      <c r="DD110" s="194" t="str">
        <f>入力_北海道投入係数表!DD110</f>
        <v>-</v>
      </c>
      <c r="DE110" s="194" t="str">
        <f>入力_北海道投入係数表!DE110</f>
        <v>-</v>
      </c>
      <c r="DF110" s="194" t="str">
        <f>入力_北海道投入係数表!DF110</f>
        <v>-</v>
      </c>
      <c r="DG110" s="194" t="str">
        <f>入力_北海道投入係数表!DG110</f>
        <v>-</v>
      </c>
      <c r="DH110" s="194" t="str">
        <f>入力_北海道投入係数表!DH110</f>
        <v>-</v>
      </c>
      <c r="DI110" s="194" t="str">
        <f>入力_北海道投入係数表!DI110</f>
        <v>-</v>
      </c>
      <c r="DJ110" s="194" t="str">
        <f>入力_北海道投入係数表!DJ110</f>
        <v>-</v>
      </c>
      <c r="DK110" s="194" t="str">
        <f>入力_北海道投入係数表!DK110</f>
        <v>-</v>
      </c>
      <c r="DL110" s="194" t="str">
        <f>入力_北海道投入係数表!DL110</f>
        <v>-</v>
      </c>
      <c r="DM110" s="194" t="str">
        <f>入力_北海道投入係数表!DM110</f>
        <v>-</v>
      </c>
      <c r="DN110" s="194" t="str">
        <f>入力_北海道投入係数表!DN110</f>
        <v>-</v>
      </c>
      <c r="DO110" s="194" t="str">
        <f>入力_北海道投入係数表!DO110</f>
        <v>-</v>
      </c>
      <c r="DP110" s="194" t="str">
        <f>入力_北海道投入係数表!DP110</f>
        <v>-</v>
      </c>
      <c r="DQ110" s="194" t="str">
        <f>入力_北海道投入係数表!DQ110</f>
        <v>-</v>
      </c>
      <c r="DR110" s="194" t="str">
        <f>入力_北海道投入係数表!DR110</f>
        <v>-</v>
      </c>
      <c r="DS110" s="194" t="str">
        <f>入力_北海道投入係数表!DS110</f>
        <v>-</v>
      </c>
      <c r="DT110" s="242" t="str">
        <f>入力_北海道投入係数表!DT110</f>
        <v>-</v>
      </c>
      <c r="DU110"/>
      <c r="DV110"/>
    </row>
    <row r="111" spans="2:126" s="22" customFormat="1" x14ac:dyDescent="0.25">
      <c r="B111" s="53">
        <v>108</v>
      </c>
      <c r="C111" s="360" t="str">
        <v>-</v>
      </c>
      <c r="D111" s="193" t="str">
        <f>入力_北海道投入係数表!D111</f>
        <v>-</v>
      </c>
      <c r="E111" s="194" t="str">
        <f>入力_北海道投入係数表!E111</f>
        <v>-</v>
      </c>
      <c r="F111" s="194" t="str">
        <f>入力_北海道投入係数表!F111</f>
        <v>-</v>
      </c>
      <c r="G111" s="194" t="str">
        <f>入力_北海道投入係数表!G111</f>
        <v>-</v>
      </c>
      <c r="H111" s="194" t="str">
        <f>入力_北海道投入係数表!H111</f>
        <v>-</v>
      </c>
      <c r="I111" s="194" t="str">
        <f>入力_北海道投入係数表!I111</f>
        <v>-</v>
      </c>
      <c r="J111" s="194" t="str">
        <f>入力_北海道投入係数表!J111</f>
        <v>-</v>
      </c>
      <c r="K111" s="194" t="str">
        <f>入力_北海道投入係数表!K111</f>
        <v>-</v>
      </c>
      <c r="L111" s="194" t="str">
        <f>入力_北海道投入係数表!L111</f>
        <v>-</v>
      </c>
      <c r="M111" s="194" t="str">
        <f>入力_北海道投入係数表!M111</f>
        <v>-</v>
      </c>
      <c r="N111" s="194" t="str">
        <f>入力_北海道投入係数表!N111</f>
        <v>-</v>
      </c>
      <c r="O111" s="194" t="str">
        <f>入力_北海道投入係数表!O111</f>
        <v>-</v>
      </c>
      <c r="P111" s="194" t="str">
        <f>入力_北海道投入係数表!P111</f>
        <v>-</v>
      </c>
      <c r="Q111" s="194" t="str">
        <f>入力_北海道投入係数表!Q111</f>
        <v>-</v>
      </c>
      <c r="R111" s="194" t="str">
        <f>入力_北海道投入係数表!R111</f>
        <v>-</v>
      </c>
      <c r="S111" s="194" t="str">
        <f>入力_北海道投入係数表!S111</f>
        <v>-</v>
      </c>
      <c r="T111" s="194" t="str">
        <f>入力_北海道投入係数表!T111</f>
        <v>-</v>
      </c>
      <c r="U111" s="194" t="str">
        <f>入力_北海道投入係数表!U111</f>
        <v>-</v>
      </c>
      <c r="V111" s="194" t="str">
        <f>入力_北海道投入係数表!V111</f>
        <v>-</v>
      </c>
      <c r="W111" s="194" t="str">
        <f>入力_北海道投入係数表!W111</f>
        <v>-</v>
      </c>
      <c r="X111" s="194" t="str">
        <f>入力_北海道投入係数表!X111</f>
        <v>-</v>
      </c>
      <c r="Y111" s="194" t="str">
        <f>入力_北海道投入係数表!Y111</f>
        <v>-</v>
      </c>
      <c r="Z111" s="194" t="str">
        <f>入力_北海道投入係数表!Z111</f>
        <v>-</v>
      </c>
      <c r="AA111" s="194" t="str">
        <f>入力_北海道投入係数表!AA111</f>
        <v>-</v>
      </c>
      <c r="AB111" s="194" t="str">
        <f>入力_北海道投入係数表!AB111</f>
        <v>-</v>
      </c>
      <c r="AC111" s="194" t="str">
        <f>入力_北海道投入係数表!AC111</f>
        <v>-</v>
      </c>
      <c r="AD111" s="194" t="str">
        <f>入力_北海道投入係数表!AD111</f>
        <v>-</v>
      </c>
      <c r="AE111" s="194" t="str">
        <f>入力_北海道投入係数表!AE111</f>
        <v>-</v>
      </c>
      <c r="AF111" s="194" t="str">
        <f>入力_北海道投入係数表!AF111</f>
        <v>-</v>
      </c>
      <c r="AG111" s="194" t="str">
        <f>入力_北海道投入係数表!AG111</f>
        <v>-</v>
      </c>
      <c r="AH111" s="194" t="str">
        <f>入力_北海道投入係数表!AH111</f>
        <v>-</v>
      </c>
      <c r="AI111" s="194" t="str">
        <f>入力_北海道投入係数表!AI111</f>
        <v>-</v>
      </c>
      <c r="AJ111" s="194" t="str">
        <f>入力_北海道投入係数表!AJ111</f>
        <v>-</v>
      </c>
      <c r="AK111" s="194" t="str">
        <f>入力_北海道投入係数表!AK111</f>
        <v>-</v>
      </c>
      <c r="AL111" s="194" t="str">
        <f>入力_北海道投入係数表!AL111</f>
        <v>-</v>
      </c>
      <c r="AM111" s="194" t="str">
        <f>入力_北海道投入係数表!AM111</f>
        <v>-</v>
      </c>
      <c r="AN111" s="194" t="str">
        <f>入力_北海道投入係数表!AN111</f>
        <v>-</v>
      </c>
      <c r="AO111" s="194" t="str">
        <f>入力_北海道投入係数表!AO111</f>
        <v>-</v>
      </c>
      <c r="AP111" s="194" t="str">
        <f>入力_北海道投入係数表!AP111</f>
        <v>-</v>
      </c>
      <c r="AQ111" s="194" t="str">
        <f>入力_北海道投入係数表!AQ111</f>
        <v>-</v>
      </c>
      <c r="AR111" s="194" t="str">
        <f>入力_北海道投入係数表!AR111</f>
        <v>-</v>
      </c>
      <c r="AS111" s="194" t="str">
        <f>入力_北海道投入係数表!AS111</f>
        <v>-</v>
      </c>
      <c r="AT111" s="194" t="str">
        <f>入力_北海道投入係数表!AT111</f>
        <v>-</v>
      </c>
      <c r="AU111" s="194" t="str">
        <f>入力_北海道投入係数表!AU111</f>
        <v>-</v>
      </c>
      <c r="AV111" s="194" t="str">
        <f>入力_北海道投入係数表!AV111</f>
        <v>-</v>
      </c>
      <c r="AW111" s="194" t="str">
        <f>入力_北海道投入係数表!AW111</f>
        <v>-</v>
      </c>
      <c r="AX111" s="194" t="str">
        <f>入力_北海道投入係数表!AX111</f>
        <v>-</v>
      </c>
      <c r="AY111" s="194" t="str">
        <f>入力_北海道投入係数表!AY111</f>
        <v>-</v>
      </c>
      <c r="AZ111" s="194" t="str">
        <f>入力_北海道投入係数表!AZ111</f>
        <v>-</v>
      </c>
      <c r="BA111" s="194" t="str">
        <f>入力_北海道投入係数表!BA111</f>
        <v>-</v>
      </c>
      <c r="BB111" s="194" t="str">
        <f>入力_北海道投入係数表!BB111</f>
        <v>-</v>
      </c>
      <c r="BC111" s="194" t="str">
        <f>入力_北海道投入係数表!BC111</f>
        <v>-</v>
      </c>
      <c r="BD111" s="194" t="str">
        <f>入力_北海道投入係数表!BD111</f>
        <v>-</v>
      </c>
      <c r="BE111" s="194" t="str">
        <f>入力_北海道投入係数表!BE111</f>
        <v>-</v>
      </c>
      <c r="BF111" s="194" t="str">
        <f>入力_北海道投入係数表!BF111</f>
        <v>-</v>
      </c>
      <c r="BG111" s="194" t="str">
        <f>入力_北海道投入係数表!BG111</f>
        <v>-</v>
      </c>
      <c r="BH111" s="194" t="str">
        <f>入力_北海道投入係数表!BH111</f>
        <v>-</v>
      </c>
      <c r="BI111" s="194" t="str">
        <f>入力_北海道投入係数表!BI111</f>
        <v>-</v>
      </c>
      <c r="BJ111" s="194" t="str">
        <f>入力_北海道投入係数表!BJ111</f>
        <v>-</v>
      </c>
      <c r="BK111" s="194" t="str">
        <f>入力_北海道投入係数表!BK111</f>
        <v>-</v>
      </c>
      <c r="BL111" s="194" t="str">
        <f>入力_北海道投入係数表!BL111</f>
        <v>-</v>
      </c>
      <c r="BM111" s="194" t="str">
        <f>入力_北海道投入係数表!BM111</f>
        <v>-</v>
      </c>
      <c r="BN111" s="194" t="str">
        <f>入力_北海道投入係数表!BN111</f>
        <v>-</v>
      </c>
      <c r="BO111" s="194" t="str">
        <f>入力_北海道投入係数表!BO111</f>
        <v>-</v>
      </c>
      <c r="BP111" s="194" t="str">
        <f>入力_北海道投入係数表!BP111</f>
        <v>-</v>
      </c>
      <c r="BQ111" s="194" t="str">
        <f>入力_北海道投入係数表!BQ111</f>
        <v>-</v>
      </c>
      <c r="BR111" s="194" t="str">
        <f>入力_北海道投入係数表!BR111</f>
        <v>-</v>
      </c>
      <c r="BS111" s="194" t="str">
        <f>入力_北海道投入係数表!BS111</f>
        <v>-</v>
      </c>
      <c r="BT111" s="194" t="str">
        <f>入力_北海道投入係数表!BT111</f>
        <v>-</v>
      </c>
      <c r="BU111" s="194" t="str">
        <f>入力_北海道投入係数表!BU111</f>
        <v>-</v>
      </c>
      <c r="BV111" s="194" t="str">
        <f>入力_北海道投入係数表!BV111</f>
        <v>-</v>
      </c>
      <c r="BW111" s="194" t="str">
        <f>入力_北海道投入係数表!BW111</f>
        <v>-</v>
      </c>
      <c r="BX111" s="194" t="str">
        <f>入力_北海道投入係数表!BX111</f>
        <v>-</v>
      </c>
      <c r="BY111" s="194" t="str">
        <f>入力_北海道投入係数表!BY111</f>
        <v>-</v>
      </c>
      <c r="BZ111" s="194" t="str">
        <f>入力_北海道投入係数表!BZ111</f>
        <v>-</v>
      </c>
      <c r="CA111" s="194" t="str">
        <f>入力_北海道投入係数表!CA111</f>
        <v>-</v>
      </c>
      <c r="CB111" s="194" t="str">
        <f>入力_北海道投入係数表!CB111</f>
        <v>-</v>
      </c>
      <c r="CC111" s="194" t="str">
        <f>入力_北海道投入係数表!CC111</f>
        <v>-</v>
      </c>
      <c r="CD111" s="194" t="str">
        <f>入力_北海道投入係数表!CD111</f>
        <v>-</v>
      </c>
      <c r="CE111" s="194" t="str">
        <f>入力_北海道投入係数表!CE111</f>
        <v>-</v>
      </c>
      <c r="CF111" s="194" t="str">
        <f>入力_北海道投入係数表!CF111</f>
        <v>-</v>
      </c>
      <c r="CG111" s="194" t="str">
        <f>入力_北海道投入係数表!CG111</f>
        <v>-</v>
      </c>
      <c r="CH111" s="194" t="str">
        <f>入力_北海道投入係数表!CH111</f>
        <v>-</v>
      </c>
      <c r="CI111" s="194" t="str">
        <f>入力_北海道投入係数表!CI111</f>
        <v>-</v>
      </c>
      <c r="CJ111" s="194" t="str">
        <f>入力_北海道投入係数表!CJ111</f>
        <v>-</v>
      </c>
      <c r="CK111" s="194" t="str">
        <f>入力_北海道投入係数表!CK111</f>
        <v>-</v>
      </c>
      <c r="CL111" s="194" t="str">
        <f>入力_北海道投入係数表!CL111</f>
        <v>-</v>
      </c>
      <c r="CM111" s="194" t="str">
        <f>入力_北海道投入係数表!CM111</f>
        <v>-</v>
      </c>
      <c r="CN111" s="194" t="str">
        <f>入力_北海道投入係数表!CN111</f>
        <v>-</v>
      </c>
      <c r="CO111" s="194" t="str">
        <f>入力_北海道投入係数表!CO111</f>
        <v>-</v>
      </c>
      <c r="CP111" s="194" t="str">
        <f>入力_北海道投入係数表!CP111</f>
        <v>-</v>
      </c>
      <c r="CQ111" s="194" t="str">
        <f>入力_北海道投入係数表!CQ111</f>
        <v>-</v>
      </c>
      <c r="CR111" s="194" t="str">
        <f>入力_北海道投入係数表!CR111</f>
        <v>-</v>
      </c>
      <c r="CS111" s="194" t="str">
        <f>入力_北海道投入係数表!CS111</f>
        <v>-</v>
      </c>
      <c r="CT111" s="194" t="str">
        <f>入力_北海道投入係数表!CT111</f>
        <v>-</v>
      </c>
      <c r="CU111" s="194" t="str">
        <f>入力_北海道投入係数表!CU111</f>
        <v>-</v>
      </c>
      <c r="CV111" s="194" t="str">
        <f>入力_北海道投入係数表!CV111</f>
        <v>-</v>
      </c>
      <c r="CW111" s="194" t="str">
        <f>入力_北海道投入係数表!CW111</f>
        <v>-</v>
      </c>
      <c r="CX111" s="194" t="str">
        <f>入力_北海道投入係数表!CX111</f>
        <v>-</v>
      </c>
      <c r="CY111" s="194" t="str">
        <f>入力_北海道投入係数表!CY111</f>
        <v>-</v>
      </c>
      <c r="CZ111" s="194" t="str">
        <f>入力_北海道投入係数表!CZ111</f>
        <v>-</v>
      </c>
      <c r="DA111" s="194" t="str">
        <f>入力_北海道投入係数表!DA111</f>
        <v>-</v>
      </c>
      <c r="DB111" s="194" t="str">
        <f>入力_北海道投入係数表!DB111</f>
        <v>-</v>
      </c>
      <c r="DC111" s="194" t="str">
        <f>入力_北海道投入係数表!DC111</f>
        <v>-</v>
      </c>
      <c r="DD111" s="194" t="str">
        <f>入力_北海道投入係数表!DD111</f>
        <v>-</v>
      </c>
      <c r="DE111" s="194" t="str">
        <f>入力_北海道投入係数表!DE111</f>
        <v>-</v>
      </c>
      <c r="DF111" s="194" t="str">
        <f>入力_北海道投入係数表!DF111</f>
        <v>-</v>
      </c>
      <c r="DG111" s="194" t="str">
        <f>入力_北海道投入係数表!DG111</f>
        <v>-</v>
      </c>
      <c r="DH111" s="194" t="str">
        <f>入力_北海道投入係数表!DH111</f>
        <v>-</v>
      </c>
      <c r="DI111" s="194" t="str">
        <f>入力_北海道投入係数表!DI111</f>
        <v>-</v>
      </c>
      <c r="DJ111" s="194" t="str">
        <f>入力_北海道投入係数表!DJ111</f>
        <v>-</v>
      </c>
      <c r="DK111" s="194" t="str">
        <f>入力_北海道投入係数表!DK111</f>
        <v>-</v>
      </c>
      <c r="DL111" s="194" t="str">
        <f>入力_北海道投入係数表!DL111</f>
        <v>-</v>
      </c>
      <c r="DM111" s="194" t="str">
        <f>入力_北海道投入係数表!DM111</f>
        <v>-</v>
      </c>
      <c r="DN111" s="194" t="str">
        <f>入力_北海道投入係数表!DN111</f>
        <v>-</v>
      </c>
      <c r="DO111" s="194" t="str">
        <f>入力_北海道投入係数表!DO111</f>
        <v>-</v>
      </c>
      <c r="DP111" s="194" t="str">
        <f>入力_北海道投入係数表!DP111</f>
        <v>-</v>
      </c>
      <c r="DQ111" s="194" t="str">
        <f>入力_北海道投入係数表!DQ111</f>
        <v>-</v>
      </c>
      <c r="DR111" s="194" t="str">
        <f>入力_北海道投入係数表!DR111</f>
        <v>-</v>
      </c>
      <c r="DS111" s="194" t="str">
        <f>入力_北海道投入係数表!DS111</f>
        <v>-</v>
      </c>
      <c r="DT111" s="242" t="str">
        <f>入力_北海道投入係数表!DT111</f>
        <v>-</v>
      </c>
      <c r="DU111"/>
      <c r="DV111"/>
    </row>
    <row r="112" spans="2:126" s="22" customFormat="1" x14ac:dyDescent="0.25">
      <c r="B112" s="53">
        <v>109</v>
      </c>
      <c r="C112" s="360" t="str">
        <v>-</v>
      </c>
      <c r="D112" s="193" t="str">
        <f>入力_北海道投入係数表!D112</f>
        <v>-</v>
      </c>
      <c r="E112" s="194" t="str">
        <f>入力_北海道投入係数表!E112</f>
        <v>-</v>
      </c>
      <c r="F112" s="194" t="str">
        <f>入力_北海道投入係数表!F112</f>
        <v>-</v>
      </c>
      <c r="G112" s="194" t="str">
        <f>入力_北海道投入係数表!G112</f>
        <v>-</v>
      </c>
      <c r="H112" s="194" t="str">
        <f>入力_北海道投入係数表!H112</f>
        <v>-</v>
      </c>
      <c r="I112" s="194" t="str">
        <f>入力_北海道投入係数表!I112</f>
        <v>-</v>
      </c>
      <c r="J112" s="194" t="str">
        <f>入力_北海道投入係数表!J112</f>
        <v>-</v>
      </c>
      <c r="K112" s="194" t="str">
        <f>入力_北海道投入係数表!K112</f>
        <v>-</v>
      </c>
      <c r="L112" s="194" t="str">
        <f>入力_北海道投入係数表!L112</f>
        <v>-</v>
      </c>
      <c r="M112" s="194" t="str">
        <f>入力_北海道投入係数表!M112</f>
        <v>-</v>
      </c>
      <c r="N112" s="194" t="str">
        <f>入力_北海道投入係数表!N112</f>
        <v>-</v>
      </c>
      <c r="O112" s="194" t="str">
        <f>入力_北海道投入係数表!O112</f>
        <v>-</v>
      </c>
      <c r="P112" s="194" t="str">
        <f>入力_北海道投入係数表!P112</f>
        <v>-</v>
      </c>
      <c r="Q112" s="194" t="str">
        <f>入力_北海道投入係数表!Q112</f>
        <v>-</v>
      </c>
      <c r="R112" s="194" t="str">
        <f>入力_北海道投入係数表!R112</f>
        <v>-</v>
      </c>
      <c r="S112" s="194" t="str">
        <f>入力_北海道投入係数表!S112</f>
        <v>-</v>
      </c>
      <c r="T112" s="194" t="str">
        <f>入力_北海道投入係数表!T112</f>
        <v>-</v>
      </c>
      <c r="U112" s="194" t="str">
        <f>入力_北海道投入係数表!U112</f>
        <v>-</v>
      </c>
      <c r="V112" s="194" t="str">
        <f>入力_北海道投入係数表!V112</f>
        <v>-</v>
      </c>
      <c r="W112" s="194" t="str">
        <f>入力_北海道投入係数表!W112</f>
        <v>-</v>
      </c>
      <c r="X112" s="194" t="str">
        <f>入力_北海道投入係数表!X112</f>
        <v>-</v>
      </c>
      <c r="Y112" s="194" t="str">
        <f>入力_北海道投入係数表!Y112</f>
        <v>-</v>
      </c>
      <c r="Z112" s="194" t="str">
        <f>入力_北海道投入係数表!Z112</f>
        <v>-</v>
      </c>
      <c r="AA112" s="194" t="str">
        <f>入力_北海道投入係数表!AA112</f>
        <v>-</v>
      </c>
      <c r="AB112" s="194" t="str">
        <f>入力_北海道投入係数表!AB112</f>
        <v>-</v>
      </c>
      <c r="AC112" s="194" t="str">
        <f>入力_北海道投入係数表!AC112</f>
        <v>-</v>
      </c>
      <c r="AD112" s="194" t="str">
        <f>入力_北海道投入係数表!AD112</f>
        <v>-</v>
      </c>
      <c r="AE112" s="194" t="str">
        <f>入力_北海道投入係数表!AE112</f>
        <v>-</v>
      </c>
      <c r="AF112" s="194" t="str">
        <f>入力_北海道投入係数表!AF112</f>
        <v>-</v>
      </c>
      <c r="AG112" s="194" t="str">
        <f>入力_北海道投入係数表!AG112</f>
        <v>-</v>
      </c>
      <c r="AH112" s="194" t="str">
        <f>入力_北海道投入係数表!AH112</f>
        <v>-</v>
      </c>
      <c r="AI112" s="194" t="str">
        <f>入力_北海道投入係数表!AI112</f>
        <v>-</v>
      </c>
      <c r="AJ112" s="194" t="str">
        <f>入力_北海道投入係数表!AJ112</f>
        <v>-</v>
      </c>
      <c r="AK112" s="194" t="str">
        <f>入力_北海道投入係数表!AK112</f>
        <v>-</v>
      </c>
      <c r="AL112" s="194" t="str">
        <f>入力_北海道投入係数表!AL112</f>
        <v>-</v>
      </c>
      <c r="AM112" s="194" t="str">
        <f>入力_北海道投入係数表!AM112</f>
        <v>-</v>
      </c>
      <c r="AN112" s="194" t="str">
        <f>入力_北海道投入係数表!AN112</f>
        <v>-</v>
      </c>
      <c r="AO112" s="194" t="str">
        <f>入力_北海道投入係数表!AO112</f>
        <v>-</v>
      </c>
      <c r="AP112" s="194" t="str">
        <f>入力_北海道投入係数表!AP112</f>
        <v>-</v>
      </c>
      <c r="AQ112" s="194" t="str">
        <f>入力_北海道投入係数表!AQ112</f>
        <v>-</v>
      </c>
      <c r="AR112" s="194" t="str">
        <f>入力_北海道投入係数表!AR112</f>
        <v>-</v>
      </c>
      <c r="AS112" s="194" t="str">
        <f>入力_北海道投入係数表!AS112</f>
        <v>-</v>
      </c>
      <c r="AT112" s="194" t="str">
        <f>入力_北海道投入係数表!AT112</f>
        <v>-</v>
      </c>
      <c r="AU112" s="194" t="str">
        <f>入力_北海道投入係数表!AU112</f>
        <v>-</v>
      </c>
      <c r="AV112" s="194" t="str">
        <f>入力_北海道投入係数表!AV112</f>
        <v>-</v>
      </c>
      <c r="AW112" s="194" t="str">
        <f>入力_北海道投入係数表!AW112</f>
        <v>-</v>
      </c>
      <c r="AX112" s="194" t="str">
        <f>入力_北海道投入係数表!AX112</f>
        <v>-</v>
      </c>
      <c r="AY112" s="194" t="str">
        <f>入力_北海道投入係数表!AY112</f>
        <v>-</v>
      </c>
      <c r="AZ112" s="194" t="str">
        <f>入力_北海道投入係数表!AZ112</f>
        <v>-</v>
      </c>
      <c r="BA112" s="194" t="str">
        <f>入力_北海道投入係数表!BA112</f>
        <v>-</v>
      </c>
      <c r="BB112" s="194" t="str">
        <f>入力_北海道投入係数表!BB112</f>
        <v>-</v>
      </c>
      <c r="BC112" s="194" t="str">
        <f>入力_北海道投入係数表!BC112</f>
        <v>-</v>
      </c>
      <c r="BD112" s="194" t="str">
        <f>入力_北海道投入係数表!BD112</f>
        <v>-</v>
      </c>
      <c r="BE112" s="194" t="str">
        <f>入力_北海道投入係数表!BE112</f>
        <v>-</v>
      </c>
      <c r="BF112" s="194" t="str">
        <f>入力_北海道投入係数表!BF112</f>
        <v>-</v>
      </c>
      <c r="BG112" s="194" t="str">
        <f>入力_北海道投入係数表!BG112</f>
        <v>-</v>
      </c>
      <c r="BH112" s="194" t="str">
        <f>入力_北海道投入係数表!BH112</f>
        <v>-</v>
      </c>
      <c r="BI112" s="194" t="str">
        <f>入力_北海道投入係数表!BI112</f>
        <v>-</v>
      </c>
      <c r="BJ112" s="194" t="str">
        <f>入力_北海道投入係数表!BJ112</f>
        <v>-</v>
      </c>
      <c r="BK112" s="194" t="str">
        <f>入力_北海道投入係数表!BK112</f>
        <v>-</v>
      </c>
      <c r="BL112" s="194" t="str">
        <f>入力_北海道投入係数表!BL112</f>
        <v>-</v>
      </c>
      <c r="BM112" s="194" t="str">
        <f>入力_北海道投入係数表!BM112</f>
        <v>-</v>
      </c>
      <c r="BN112" s="194" t="str">
        <f>入力_北海道投入係数表!BN112</f>
        <v>-</v>
      </c>
      <c r="BO112" s="194" t="str">
        <f>入力_北海道投入係数表!BO112</f>
        <v>-</v>
      </c>
      <c r="BP112" s="194" t="str">
        <f>入力_北海道投入係数表!BP112</f>
        <v>-</v>
      </c>
      <c r="BQ112" s="194" t="str">
        <f>入力_北海道投入係数表!BQ112</f>
        <v>-</v>
      </c>
      <c r="BR112" s="194" t="str">
        <f>入力_北海道投入係数表!BR112</f>
        <v>-</v>
      </c>
      <c r="BS112" s="194" t="str">
        <f>入力_北海道投入係数表!BS112</f>
        <v>-</v>
      </c>
      <c r="BT112" s="194" t="str">
        <f>入力_北海道投入係数表!BT112</f>
        <v>-</v>
      </c>
      <c r="BU112" s="194" t="str">
        <f>入力_北海道投入係数表!BU112</f>
        <v>-</v>
      </c>
      <c r="BV112" s="194" t="str">
        <f>入力_北海道投入係数表!BV112</f>
        <v>-</v>
      </c>
      <c r="BW112" s="194" t="str">
        <f>入力_北海道投入係数表!BW112</f>
        <v>-</v>
      </c>
      <c r="BX112" s="194" t="str">
        <f>入力_北海道投入係数表!BX112</f>
        <v>-</v>
      </c>
      <c r="BY112" s="194" t="str">
        <f>入力_北海道投入係数表!BY112</f>
        <v>-</v>
      </c>
      <c r="BZ112" s="194" t="str">
        <f>入力_北海道投入係数表!BZ112</f>
        <v>-</v>
      </c>
      <c r="CA112" s="194" t="str">
        <f>入力_北海道投入係数表!CA112</f>
        <v>-</v>
      </c>
      <c r="CB112" s="194" t="str">
        <f>入力_北海道投入係数表!CB112</f>
        <v>-</v>
      </c>
      <c r="CC112" s="194" t="str">
        <f>入力_北海道投入係数表!CC112</f>
        <v>-</v>
      </c>
      <c r="CD112" s="194" t="str">
        <f>入力_北海道投入係数表!CD112</f>
        <v>-</v>
      </c>
      <c r="CE112" s="194" t="str">
        <f>入力_北海道投入係数表!CE112</f>
        <v>-</v>
      </c>
      <c r="CF112" s="194" t="str">
        <f>入力_北海道投入係数表!CF112</f>
        <v>-</v>
      </c>
      <c r="CG112" s="194" t="str">
        <f>入力_北海道投入係数表!CG112</f>
        <v>-</v>
      </c>
      <c r="CH112" s="194" t="str">
        <f>入力_北海道投入係数表!CH112</f>
        <v>-</v>
      </c>
      <c r="CI112" s="194" t="str">
        <f>入力_北海道投入係数表!CI112</f>
        <v>-</v>
      </c>
      <c r="CJ112" s="194" t="str">
        <f>入力_北海道投入係数表!CJ112</f>
        <v>-</v>
      </c>
      <c r="CK112" s="194" t="str">
        <f>入力_北海道投入係数表!CK112</f>
        <v>-</v>
      </c>
      <c r="CL112" s="194" t="str">
        <f>入力_北海道投入係数表!CL112</f>
        <v>-</v>
      </c>
      <c r="CM112" s="194" t="str">
        <f>入力_北海道投入係数表!CM112</f>
        <v>-</v>
      </c>
      <c r="CN112" s="194" t="str">
        <f>入力_北海道投入係数表!CN112</f>
        <v>-</v>
      </c>
      <c r="CO112" s="194" t="str">
        <f>入力_北海道投入係数表!CO112</f>
        <v>-</v>
      </c>
      <c r="CP112" s="194" t="str">
        <f>入力_北海道投入係数表!CP112</f>
        <v>-</v>
      </c>
      <c r="CQ112" s="194" t="str">
        <f>入力_北海道投入係数表!CQ112</f>
        <v>-</v>
      </c>
      <c r="CR112" s="194" t="str">
        <f>入力_北海道投入係数表!CR112</f>
        <v>-</v>
      </c>
      <c r="CS112" s="194" t="str">
        <f>入力_北海道投入係数表!CS112</f>
        <v>-</v>
      </c>
      <c r="CT112" s="194" t="str">
        <f>入力_北海道投入係数表!CT112</f>
        <v>-</v>
      </c>
      <c r="CU112" s="194" t="str">
        <f>入力_北海道投入係数表!CU112</f>
        <v>-</v>
      </c>
      <c r="CV112" s="194" t="str">
        <f>入力_北海道投入係数表!CV112</f>
        <v>-</v>
      </c>
      <c r="CW112" s="194" t="str">
        <f>入力_北海道投入係数表!CW112</f>
        <v>-</v>
      </c>
      <c r="CX112" s="194" t="str">
        <f>入力_北海道投入係数表!CX112</f>
        <v>-</v>
      </c>
      <c r="CY112" s="194" t="str">
        <f>入力_北海道投入係数表!CY112</f>
        <v>-</v>
      </c>
      <c r="CZ112" s="194" t="str">
        <f>入力_北海道投入係数表!CZ112</f>
        <v>-</v>
      </c>
      <c r="DA112" s="194" t="str">
        <f>入力_北海道投入係数表!DA112</f>
        <v>-</v>
      </c>
      <c r="DB112" s="194" t="str">
        <f>入力_北海道投入係数表!DB112</f>
        <v>-</v>
      </c>
      <c r="DC112" s="194" t="str">
        <f>入力_北海道投入係数表!DC112</f>
        <v>-</v>
      </c>
      <c r="DD112" s="194" t="str">
        <f>入力_北海道投入係数表!DD112</f>
        <v>-</v>
      </c>
      <c r="DE112" s="194" t="str">
        <f>入力_北海道投入係数表!DE112</f>
        <v>-</v>
      </c>
      <c r="DF112" s="194" t="str">
        <f>入力_北海道投入係数表!DF112</f>
        <v>-</v>
      </c>
      <c r="DG112" s="194" t="str">
        <f>入力_北海道投入係数表!DG112</f>
        <v>-</v>
      </c>
      <c r="DH112" s="194" t="str">
        <f>入力_北海道投入係数表!DH112</f>
        <v>-</v>
      </c>
      <c r="DI112" s="194" t="str">
        <f>入力_北海道投入係数表!DI112</f>
        <v>-</v>
      </c>
      <c r="DJ112" s="194" t="str">
        <f>入力_北海道投入係数表!DJ112</f>
        <v>-</v>
      </c>
      <c r="DK112" s="194" t="str">
        <f>入力_北海道投入係数表!DK112</f>
        <v>-</v>
      </c>
      <c r="DL112" s="194" t="str">
        <f>入力_北海道投入係数表!DL112</f>
        <v>-</v>
      </c>
      <c r="DM112" s="194" t="str">
        <f>入力_北海道投入係数表!DM112</f>
        <v>-</v>
      </c>
      <c r="DN112" s="194" t="str">
        <f>入力_北海道投入係数表!DN112</f>
        <v>-</v>
      </c>
      <c r="DO112" s="194" t="str">
        <f>入力_北海道投入係数表!DO112</f>
        <v>-</v>
      </c>
      <c r="DP112" s="194" t="str">
        <f>入力_北海道投入係数表!DP112</f>
        <v>-</v>
      </c>
      <c r="DQ112" s="194" t="str">
        <f>入力_北海道投入係数表!DQ112</f>
        <v>-</v>
      </c>
      <c r="DR112" s="194" t="str">
        <f>入力_北海道投入係数表!DR112</f>
        <v>-</v>
      </c>
      <c r="DS112" s="194" t="str">
        <f>入力_北海道投入係数表!DS112</f>
        <v>-</v>
      </c>
      <c r="DT112" s="242" t="str">
        <f>入力_北海道投入係数表!DT112</f>
        <v>-</v>
      </c>
      <c r="DU112"/>
      <c r="DV112"/>
    </row>
    <row r="113" spans="2:126" s="22" customFormat="1" x14ac:dyDescent="0.25">
      <c r="B113" s="53">
        <v>110</v>
      </c>
      <c r="C113" s="360" t="str">
        <v>-</v>
      </c>
      <c r="D113" s="193" t="str">
        <f>入力_北海道投入係数表!D113</f>
        <v>-</v>
      </c>
      <c r="E113" s="194" t="str">
        <f>入力_北海道投入係数表!E113</f>
        <v>-</v>
      </c>
      <c r="F113" s="194" t="str">
        <f>入力_北海道投入係数表!F113</f>
        <v>-</v>
      </c>
      <c r="G113" s="194" t="str">
        <f>入力_北海道投入係数表!G113</f>
        <v>-</v>
      </c>
      <c r="H113" s="194" t="str">
        <f>入力_北海道投入係数表!H113</f>
        <v>-</v>
      </c>
      <c r="I113" s="194" t="str">
        <f>入力_北海道投入係数表!I113</f>
        <v>-</v>
      </c>
      <c r="J113" s="194" t="str">
        <f>入力_北海道投入係数表!J113</f>
        <v>-</v>
      </c>
      <c r="K113" s="194" t="str">
        <f>入力_北海道投入係数表!K113</f>
        <v>-</v>
      </c>
      <c r="L113" s="194" t="str">
        <f>入力_北海道投入係数表!L113</f>
        <v>-</v>
      </c>
      <c r="M113" s="194" t="str">
        <f>入力_北海道投入係数表!M113</f>
        <v>-</v>
      </c>
      <c r="N113" s="194" t="str">
        <f>入力_北海道投入係数表!N113</f>
        <v>-</v>
      </c>
      <c r="O113" s="194" t="str">
        <f>入力_北海道投入係数表!O113</f>
        <v>-</v>
      </c>
      <c r="P113" s="194" t="str">
        <f>入力_北海道投入係数表!P113</f>
        <v>-</v>
      </c>
      <c r="Q113" s="194" t="str">
        <f>入力_北海道投入係数表!Q113</f>
        <v>-</v>
      </c>
      <c r="R113" s="194" t="str">
        <f>入力_北海道投入係数表!R113</f>
        <v>-</v>
      </c>
      <c r="S113" s="194" t="str">
        <f>入力_北海道投入係数表!S113</f>
        <v>-</v>
      </c>
      <c r="T113" s="194" t="str">
        <f>入力_北海道投入係数表!T113</f>
        <v>-</v>
      </c>
      <c r="U113" s="194" t="str">
        <f>入力_北海道投入係数表!U113</f>
        <v>-</v>
      </c>
      <c r="V113" s="194" t="str">
        <f>入力_北海道投入係数表!V113</f>
        <v>-</v>
      </c>
      <c r="W113" s="194" t="str">
        <f>入力_北海道投入係数表!W113</f>
        <v>-</v>
      </c>
      <c r="X113" s="194" t="str">
        <f>入力_北海道投入係数表!X113</f>
        <v>-</v>
      </c>
      <c r="Y113" s="194" t="str">
        <f>入力_北海道投入係数表!Y113</f>
        <v>-</v>
      </c>
      <c r="Z113" s="194" t="str">
        <f>入力_北海道投入係数表!Z113</f>
        <v>-</v>
      </c>
      <c r="AA113" s="194" t="str">
        <f>入力_北海道投入係数表!AA113</f>
        <v>-</v>
      </c>
      <c r="AB113" s="194" t="str">
        <f>入力_北海道投入係数表!AB113</f>
        <v>-</v>
      </c>
      <c r="AC113" s="194" t="str">
        <f>入力_北海道投入係数表!AC113</f>
        <v>-</v>
      </c>
      <c r="AD113" s="194" t="str">
        <f>入力_北海道投入係数表!AD113</f>
        <v>-</v>
      </c>
      <c r="AE113" s="194" t="str">
        <f>入力_北海道投入係数表!AE113</f>
        <v>-</v>
      </c>
      <c r="AF113" s="194" t="str">
        <f>入力_北海道投入係数表!AF113</f>
        <v>-</v>
      </c>
      <c r="AG113" s="194" t="str">
        <f>入力_北海道投入係数表!AG113</f>
        <v>-</v>
      </c>
      <c r="AH113" s="194" t="str">
        <f>入力_北海道投入係数表!AH113</f>
        <v>-</v>
      </c>
      <c r="AI113" s="194" t="str">
        <f>入力_北海道投入係数表!AI113</f>
        <v>-</v>
      </c>
      <c r="AJ113" s="194" t="str">
        <f>入力_北海道投入係数表!AJ113</f>
        <v>-</v>
      </c>
      <c r="AK113" s="194" t="str">
        <f>入力_北海道投入係数表!AK113</f>
        <v>-</v>
      </c>
      <c r="AL113" s="194" t="str">
        <f>入力_北海道投入係数表!AL113</f>
        <v>-</v>
      </c>
      <c r="AM113" s="194" t="str">
        <f>入力_北海道投入係数表!AM113</f>
        <v>-</v>
      </c>
      <c r="AN113" s="194" t="str">
        <f>入力_北海道投入係数表!AN113</f>
        <v>-</v>
      </c>
      <c r="AO113" s="194" t="str">
        <f>入力_北海道投入係数表!AO113</f>
        <v>-</v>
      </c>
      <c r="AP113" s="194" t="str">
        <f>入力_北海道投入係数表!AP113</f>
        <v>-</v>
      </c>
      <c r="AQ113" s="194" t="str">
        <f>入力_北海道投入係数表!AQ113</f>
        <v>-</v>
      </c>
      <c r="AR113" s="194" t="str">
        <f>入力_北海道投入係数表!AR113</f>
        <v>-</v>
      </c>
      <c r="AS113" s="194" t="str">
        <f>入力_北海道投入係数表!AS113</f>
        <v>-</v>
      </c>
      <c r="AT113" s="194" t="str">
        <f>入力_北海道投入係数表!AT113</f>
        <v>-</v>
      </c>
      <c r="AU113" s="194" t="str">
        <f>入力_北海道投入係数表!AU113</f>
        <v>-</v>
      </c>
      <c r="AV113" s="194" t="str">
        <f>入力_北海道投入係数表!AV113</f>
        <v>-</v>
      </c>
      <c r="AW113" s="194" t="str">
        <f>入力_北海道投入係数表!AW113</f>
        <v>-</v>
      </c>
      <c r="AX113" s="194" t="str">
        <f>入力_北海道投入係数表!AX113</f>
        <v>-</v>
      </c>
      <c r="AY113" s="194" t="str">
        <f>入力_北海道投入係数表!AY113</f>
        <v>-</v>
      </c>
      <c r="AZ113" s="194" t="str">
        <f>入力_北海道投入係数表!AZ113</f>
        <v>-</v>
      </c>
      <c r="BA113" s="194" t="str">
        <f>入力_北海道投入係数表!BA113</f>
        <v>-</v>
      </c>
      <c r="BB113" s="194" t="str">
        <f>入力_北海道投入係数表!BB113</f>
        <v>-</v>
      </c>
      <c r="BC113" s="194" t="str">
        <f>入力_北海道投入係数表!BC113</f>
        <v>-</v>
      </c>
      <c r="BD113" s="194" t="str">
        <f>入力_北海道投入係数表!BD113</f>
        <v>-</v>
      </c>
      <c r="BE113" s="194" t="str">
        <f>入力_北海道投入係数表!BE113</f>
        <v>-</v>
      </c>
      <c r="BF113" s="194" t="str">
        <f>入力_北海道投入係数表!BF113</f>
        <v>-</v>
      </c>
      <c r="BG113" s="194" t="str">
        <f>入力_北海道投入係数表!BG113</f>
        <v>-</v>
      </c>
      <c r="BH113" s="194" t="str">
        <f>入力_北海道投入係数表!BH113</f>
        <v>-</v>
      </c>
      <c r="BI113" s="194" t="str">
        <f>入力_北海道投入係数表!BI113</f>
        <v>-</v>
      </c>
      <c r="BJ113" s="194" t="str">
        <f>入力_北海道投入係数表!BJ113</f>
        <v>-</v>
      </c>
      <c r="BK113" s="194" t="str">
        <f>入力_北海道投入係数表!BK113</f>
        <v>-</v>
      </c>
      <c r="BL113" s="194" t="str">
        <f>入力_北海道投入係数表!BL113</f>
        <v>-</v>
      </c>
      <c r="BM113" s="194" t="str">
        <f>入力_北海道投入係数表!BM113</f>
        <v>-</v>
      </c>
      <c r="BN113" s="194" t="str">
        <f>入力_北海道投入係数表!BN113</f>
        <v>-</v>
      </c>
      <c r="BO113" s="194" t="str">
        <f>入力_北海道投入係数表!BO113</f>
        <v>-</v>
      </c>
      <c r="BP113" s="194" t="str">
        <f>入力_北海道投入係数表!BP113</f>
        <v>-</v>
      </c>
      <c r="BQ113" s="194" t="str">
        <f>入力_北海道投入係数表!BQ113</f>
        <v>-</v>
      </c>
      <c r="BR113" s="194" t="str">
        <f>入力_北海道投入係数表!BR113</f>
        <v>-</v>
      </c>
      <c r="BS113" s="194" t="str">
        <f>入力_北海道投入係数表!BS113</f>
        <v>-</v>
      </c>
      <c r="BT113" s="194" t="str">
        <f>入力_北海道投入係数表!BT113</f>
        <v>-</v>
      </c>
      <c r="BU113" s="194" t="str">
        <f>入力_北海道投入係数表!BU113</f>
        <v>-</v>
      </c>
      <c r="BV113" s="194" t="str">
        <f>入力_北海道投入係数表!BV113</f>
        <v>-</v>
      </c>
      <c r="BW113" s="194" t="str">
        <f>入力_北海道投入係数表!BW113</f>
        <v>-</v>
      </c>
      <c r="BX113" s="194" t="str">
        <f>入力_北海道投入係数表!BX113</f>
        <v>-</v>
      </c>
      <c r="BY113" s="194" t="str">
        <f>入力_北海道投入係数表!BY113</f>
        <v>-</v>
      </c>
      <c r="BZ113" s="194" t="str">
        <f>入力_北海道投入係数表!BZ113</f>
        <v>-</v>
      </c>
      <c r="CA113" s="194" t="str">
        <f>入力_北海道投入係数表!CA113</f>
        <v>-</v>
      </c>
      <c r="CB113" s="194" t="str">
        <f>入力_北海道投入係数表!CB113</f>
        <v>-</v>
      </c>
      <c r="CC113" s="194" t="str">
        <f>入力_北海道投入係数表!CC113</f>
        <v>-</v>
      </c>
      <c r="CD113" s="194" t="str">
        <f>入力_北海道投入係数表!CD113</f>
        <v>-</v>
      </c>
      <c r="CE113" s="194" t="str">
        <f>入力_北海道投入係数表!CE113</f>
        <v>-</v>
      </c>
      <c r="CF113" s="194" t="str">
        <f>入力_北海道投入係数表!CF113</f>
        <v>-</v>
      </c>
      <c r="CG113" s="194" t="str">
        <f>入力_北海道投入係数表!CG113</f>
        <v>-</v>
      </c>
      <c r="CH113" s="194" t="str">
        <f>入力_北海道投入係数表!CH113</f>
        <v>-</v>
      </c>
      <c r="CI113" s="194" t="str">
        <f>入力_北海道投入係数表!CI113</f>
        <v>-</v>
      </c>
      <c r="CJ113" s="194" t="str">
        <f>入力_北海道投入係数表!CJ113</f>
        <v>-</v>
      </c>
      <c r="CK113" s="194" t="str">
        <f>入力_北海道投入係数表!CK113</f>
        <v>-</v>
      </c>
      <c r="CL113" s="194" t="str">
        <f>入力_北海道投入係数表!CL113</f>
        <v>-</v>
      </c>
      <c r="CM113" s="194" t="str">
        <f>入力_北海道投入係数表!CM113</f>
        <v>-</v>
      </c>
      <c r="CN113" s="194" t="str">
        <f>入力_北海道投入係数表!CN113</f>
        <v>-</v>
      </c>
      <c r="CO113" s="194" t="str">
        <f>入力_北海道投入係数表!CO113</f>
        <v>-</v>
      </c>
      <c r="CP113" s="194" t="str">
        <f>入力_北海道投入係数表!CP113</f>
        <v>-</v>
      </c>
      <c r="CQ113" s="194" t="str">
        <f>入力_北海道投入係数表!CQ113</f>
        <v>-</v>
      </c>
      <c r="CR113" s="194" t="str">
        <f>入力_北海道投入係数表!CR113</f>
        <v>-</v>
      </c>
      <c r="CS113" s="194" t="str">
        <f>入力_北海道投入係数表!CS113</f>
        <v>-</v>
      </c>
      <c r="CT113" s="194" t="str">
        <f>入力_北海道投入係数表!CT113</f>
        <v>-</v>
      </c>
      <c r="CU113" s="194" t="str">
        <f>入力_北海道投入係数表!CU113</f>
        <v>-</v>
      </c>
      <c r="CV113" s="194" t="str">
        <f>入力_北海道投入係数表!CV113</f>
        <v>-</v>
      </c>
      <c r="CW113" s="194" t="str">
        <f>入力_北海道投入係数表!CW113</f>
        <v>-</v>
      </c>
      <c r="CX113" s="194" t="str">
        <f>入力_北海道投入係数表!CX113</f>
        <v>-</v>
      </c>
      <c r="CY113" s="194" t="str">
        <f>入力_北海道投入係数表!CY113</f>
        <v>-</v>
      </c>
      <c r="CZ113" s="194" t="str">
        <f>入力_北海道投入係数表!CZ113</f>
        <v>-</v>
      </c>
      <c r="DA113" s="194" t="str">
        <f>入力_北海道投入係数表!DA113</f>
        <v>-</v>
      </c>
      <c r="DB113" s="194" t="str">
        <f>入力_北海道投入係数表!DB113</f>
        <v>-</v>
      </c>
      <c r="DC113" s="194" t="str">
        <f>入力_北海道投入係数表!DC113</f>
        <v>-</v>
      </c>
      <c r="DD113" s="194" t="str">
        <f>入力_北海道投入係数表!DD113</f>
        <v>-</v>
      </c>
      <c r="DE113" s="194" t="str">
        <f>入力_北海道投入係数表!DE113</f>
        <v>-</v>
      </c>
      <c r="DF113" s="194" t="str">
        <f>入力_北海道投入係数表!DF113</f>
        <v>-</v>
      </c>
      <c r="DG113" s="194" t="str">
        <f>入力_北海道投入係数表!DG113</f>
        <v>-</v>
      </c>
      <c r="DH113" s="194" t="str">
        <f>入力_北海道投入係数表!DH113</f>
        <v>-</v>
      </c>
      <c r="DI113" s="194" t="str">
        <f>入力_北海道投入係数表!DI113</f>
        <v>-</v>
      </c>
      <c r="DJ113" s="194" t="str">
        <f>入力_北海道投入係数表!DJ113</f>
        <v>-</v>
      </c>
      <c r="DK113" s="194" t="str">
        <f>入力_北海道投入係数表!DK113</f>
        <v>-</v>
      </c>
      <c r="DL113" s="194" t="str">
        <f>入力_北海道投入係数表!DL113</f>
        <v>-</v>
      </c>
      <c r="DM113" s="194" t="str">
        <f>入力_北海道投入係数表!DM113</f>
        <v>-</v>
      </c>
      <c r="DN113" s="194" t="str">
        <f>入力_北海道投入係数表!DN113</f>
        <v>-</v>
      </c>
      <c r="DO113" s="194" t="str">
        <f>入力_北海道投入係数表!DO113</f>
        <v>-</v>
      </c>
      <c r="DP113" s="194" t="str">
        <f>入力_北海道投入係数表!DP113</f>
        <v>-</v>
      </c>
      <c r="DQ113" s="194" t="str">
        <f>入力_北海道投入係数表!DQ113</f>
        <v>-</v>
      </c>
      <c r="DR113" s="194" t="str">
        <f>入力_北海道投入係数表!DR113</f>
        <v>-</v>
      </c>
      <c r="DS113" s="194" t="str">
        <f>入力_北海道投入係数表!DS113</f>
        <v>-</v>
      </c>
      <c r="DT113" s="242" t="str">
        <f>入力_北海道投入係数表!DT113</f>
        <v>-</v>
      </c>
      <c r="DU113"/>
      <c r="DV113"/>
    </row>
    <row r="114" spans="2:126" s="22" customFormat="1" x14ac:dyDescent="0.25">
      <c r="B114" s="53">
        <v>111</v>
      </c>
      <c r="C114" s="360" t="str">
        <v>-</v>
      </c>
      <c r="D114" s="193" t="str">
        <f>入力_北海道投入係数表!D114</f>
        <v>-</v>
      </c>
      <c r="E114" s="194" t="str">
        <f>入力_北海道投入係数表!E114</f>
        <v>-</v>
      </c>
      <c r="F114" s="194" t="str">
        <f>入力_北海道投入係数表!F114</f>
        <v>-</v>
      </c>
      <c r="G114" s="194" t="str">
        <f>入力_北海道投入係数表!G114</f>
        <v>-</v>
      </c>
      <c r="H114" s="194" t="str">
        <f>入力_北海道投入係数表!H114</f>
        <v>-</v>
      </c>
      <c r="I114" s="194" t="str">
        <f>入力_北海道投入係数表!I114</f>
        <v>-</v>
      </c>
      <c r="J114" s="194" t="str">
        <f>入力_北海道投入係数表!J114</f>
        <v>-</v>
      </c>
      <c r="K114" s="194" t="str">
        <f>入力_北海道投入係数表!K114</f>
        <v>-</v>
      </c>
      <c r="L114" s="194" t="str">
        <f>入力_北海道投入係数表!L114</f>
        <v>-</v>
      </c>
      <c r="M114" s="194" t="str">
        <f>入力_北海道投入係数表!M114</f>
        <v>-</v>
      </c>
      <c r="N114" s="194" t="str">
        <f>入力_北海道投入係数表!N114</f>
        <v>-</v>
      </c>
      <c r="O114" s="194" t="str">
        <f>入力_北海道投入係数表!O114</f>
        <v>-</v>
      </c>
      <c r="P114" s="194" t="str">
        <f>入力_北海道投入係数表!P114</f>
        <v>-</v>
      </c>
      <c r="Q114" s="194" t="str">
        <f>入力_北海道投入係数表!Q114</f>
        <v>-</v>
      </c>
      <c r="R114" s="194" t="str">
        <f>入力_北海道投入係数表!R114</f>
        <v>-</v>
      </c>
      <c r="S114" s="194" t="str">
        <f>入力_北海道投入係数表!S114</f>
        <v>-</v>
      </c>
      <c r="T114" s="194" t="str">
        <f>入力_北海道投入係数表!T114</f>
        <v>-</v>
      </c>
      <c r="U114" s="194" t="str">
        <f>入力_北海道投入係数表!U114</f>
        <v>-</v>
      </c>
      <c r="V114" s="194" t="str">
        <f>入力_北海道投入係数表!V114</f>
        <v>-</v>
      </c>
      <c r="W114" s="194" t="str">
        <f>入力_北海道投入係数表!W114</f>
        <v>-</v>
      </c>
      <c r="X114" s="194" t="str">
        <f>入力_北海道投入係数表!X114</f>
        <v>-</v>
      </c>
      <c r="Y114" s="194" t="str">
        <f>入力_北海道投入係数表!Y114</f>
        <v>-</v>
      </c>
      <c r="Z114" s="194" t="str">
        <f>入力_北海道投入係数表!Z114</f>
        <v>-</v>
      </c>
      <c r="AA114" s="194" t="str">
        <f>入力_北海道投入係数表!AA114</f>
        <v>-</v>
      </c>
      <c r="AB114" s="194" t="str">
        <f>入力_北海道投入係数表!AB114</f>
        <v>-</v>
      </c>
      <c r="AC114" s="194" t="str">
        <f>入力_北海道投入係数表!AC114</f>
        <v>-</v>
      </c>
      <c r="AD114" s="194" t="str">
        <f>入力_北海道投入係数表!AD114</f>
        <v>-</v>
      </c>
      <c r="AE114" s="194" t="str">
        <f>入力_北海道投入係数表!AE114</f>
        <v>-</v>
      </c>
      <c r="AF114" s="194" t="str">
        <f>入力_北海道投入係数表!AF114</f>
        <v>-</v>
      </c>
      <c r="AG114" s="194" t="str">
        <f>入力_北海道投入係数表!AG114</f>
        <v>-</v>
      </c>
      <c r="AH114" s="194" t="str">
        <f>入力_北海道投入係数表!AH114</f>
        <v>-</v>
      </c>
      <c r="AI114" s="194" t="str">
        <f>入力_北海道投入係数表!AI114</f>
        <v>-</v>
      </c>
      <c r="AJ114" s="194" t="str">
        <f>入力_北海道投入係数表!AJ114</f>
        <v>-</v>
      </c>
      <c r="AK114" s="194" t="str">
        <f>入力_北海道投入係数表!AK114</f>
        <v>-</v>
      </c>
      <c r="AL114" s="194" t="str">
        <f>入力_北海道投入係数表!AL114</f>
        <v>-</v>
      </c>
      <c r="AM114" s="194" t="str">
        <f>入力_北海道投入係数表!AM114</f>
        <v>-</v>
      </c>
      <c r="AN114" s="194" t="str">
        <f>入力_北海道投入係数表!AN114</f>
        <v>-</v>
      </c>
      <c r="AO114" s="194" t="str">
        <f>入力_北海道投入係数表!AO114</f>
        <v>-</v>
      </c>
      <c r="AP114" s="194" t="str">
        <f>入力_北海道投入係数表!AP114</f>
        <v>-</v>
      </c>
      <c r="AQ114" s="194" t="str">
        <f>入力_北海道投入係数表!AQ114</f>
        <v>-</v>
      </c>
      <c r="AR114" s="194" t="str">
        <f>入力_北海道投入係数表!AR114</f>
        <v>-</v>
      </c>
      <c r="AS114" s="194" t="str">
        <f>入力_北海道投入係数表!AS114</f>
        <v>-</v>
      </c>
      <c r="AT114" s="194" t="str">
        <f>入力_北海道投入係数表!AT114</f>
        <v>-</v>
      </c>
      <c r="AU114" s="194" t="str">
        <f>入力_北海道投入係数表!AU114</f>
        <v>-</v>
      </c>
      <c r="AV114" s="194" t="str">
        <f>入力_北海道投入係数表!AV114</f>
        <v>-</v>
      </c>
      <c r="AW114" s="194" t="str">
        <f>入力_北海道投入係数表!AW114</f>
        <v>-</v>
      </c>
      <c r="AX114" s="194" t="str">
        <f>入力_北海道投入係数表!AX114</f>
        <v>-</v>
      </c>
      <c r="AY114" s="194" t="str">
        <f>入力_北海道投入係数表!AY114</f>
        <v>-</v>
      </c>
      <c r="AZ114" s="194" t="str">
        <f>入力_北海道投入係数表!AZ114</f>
        <v>-</v>
      </c>
      <c r="BA114" s="194" t="str">
        <f>入力_北海道投入係数表!BA114</f>
        <v>-</v>
      </c>
      <c r="BB114" s="194" t="str">
        <f>入力_北海道投入係数表!BB114</f>
        <v>-</v>
      </c>
      <c r="BC114" s="194" t="str">
        <f>入力_北海道投入係数表!BC114</f>
        <v>-</v>
      </c>
      <c r="BD114" s="194" t="str">
        <f>入力_北海道投入係数表!BD114</f>
        <v>-</v>
      </c>
      <c r="BE114" s="194" t="str">
        <f>入力_北海道投入係数表!BE114</f>
        <v>-</v>
      </c>
      <c r="BF114" s="194" t="str">
        <f>入力_北海道投入係数表!BF114</f>
        <v>-</v>
      </c>
      <c r="BG114" s="194" t="str">
        <f>入力_北海道投入係数表!BG114</f>
        <v>-</v>
      </c>
      <c r="BH114" s="194" t="str">
        <f>入力_北海道投入係数表!BH114</f>
        <v>-</v>
      </c>
      <c r="BI114" s="194" t="str">
        <f>入力_北海道投入係数表!BI114</f>
        <v>-</v>
      </c>
      <c r="BJ114" s="194" t="str">
        <f>入力_北海道投入係数表!BJ114</f>
        <v>-</v>
      </c>
      <c r="BK114" s="194" t="str">
        <f>入力_北海道投入係数表!BK114</f>
        <v>-</v>
      </c>
      <c r="BL114" s="194" t="str">
        <f>入力_北海道投入係数表!BL114</f>
        <v>-</v>
      </c>
      <c r="BM114" s="194" t="str">
        <f>入力_北海道投入係数表!BM114</f>
        <v>-</v>
      </c>
      <c r="BN114" s="194" t="str">
        <f>入力_北海道投入係数表!BN114</f>
        <v>-</v>
      </c>
      <c r="BO114" s="194" t="str">
        <f>入力_北海道投入係数表!BO114</f>
        <v>-</v>
      </c>
      <c r="BP114" s="194" t="str">
        <f>入力_北海道投入係数表!BP114</f>
        <v>-</v>
      </c>
      <c r="BQ114" s="194" t="str">
        <f>入力_北海道投入係数表!BQ114</f>
        <v>-</v>
      </c>
      <c r="BR114" s="194" t="str">
        <f>入力_北海道投入係数表!BR114</f>
        <v>-</v>
      </c>
      <c r="BS114" s="194" t="str">
        <f>入力_北海道投入係数表!BS114</f>
        <v>-</v>
      </c>
      <c r="BT114" s="194" t="str">
        <f>入力_北海道投入係数表!BT114</f>
        <v>-</v>
      </c>
      <c r="BU114" s="194" t="str">
        <f>入力_北海道投入係数表!BU114</f>
        <v>-</v>
      </c>
      <c r="BV114" s="194" t="str">
        <f>入力_北海道投入係数表!BV114</f>
        <v>-</v>
      </c>
      <c r="BW114" s="194" t="str">
        <f>入力_北海道投入係数表!BW114</f>
        <v>-</v>
      </c>
      <c r="BX114" s="194" t="str">
        <f>入力_北海道投入係数表!BX114</f>
        <v>-</v>
      </c>
      <c r="BY114" s="194" t="str">
        <f>入力_北海道投入係数表!BY114</f>
        <v>-</v>
      </c>
      <c r="BZ114" s="194" t="str">
        <f>入力_北海道投入係数表!BZ114</f>
        <v>-</v>
      </c>
      <c r="CA114" s="194" t="str">
        <f>入力_北海道投入係数表!CA114</f>
        <v>-</v>
      </c>
      <c r="CB114" s="194" t="str">
        <f>入力_北海道投入係数表!CB114</f>
        <v>-</v>
      </c>
      <c r="CC114" s="194" t="str">
        <f>入力_北海道投入係数表!CC114</f>
        <v>-</v>
      </c>
      <c r="CD114" s="194" t="str">
        <f>入力_北海道投入係数表!CD114</f>
        <v>-</v>
      </c>
      <c r="CE114" s="194" t="str">
        <f>入力_北海道投入係数表!CE114</f>
        <v>-</v>
      </c>
      <c r="CF114" s="194" t="str">
        <f>入力_北海道投入係数表!CF114</f>
        <v>-</v>
      </c>
      <c r="CG114" s="194" t="str">
        <f>入力_北海道投入係数表!CG114</f>
        <v>-</v>
      </c>
      <c r="CH114" s="194" t="str">
        <f>入力_北海道投入係数表!CH114</f>
        <v>-</v>
      </c>
      <c r="CI114" s="194" t="str">
        <f>入力_北海道投入係数表!CI114</f>
        <v>-</v>
      </c>
      <c r="CJ114" s="194" t="str">
        <f>入力_北海道投入係数表!CJ114</f>
        <v>-</v>
      </c>
      <c r="CK114" s="194" t="str">
        <f>入力_北海道投入係数表!CK114</f>
        <v>-</v>
      </c>
      <c r="CL114" s="194" t="str">
        <f>入力_北海道投入係数表!CL114</f>
        <v>-</v>
      </c>
      <c r="CM114" s="194" t="str">
        <f>入力_北海道投入係数表!CM114</f>
        <v>-</v>
      </c>
      <c r="CN114" s="194" t="str">
        <f>入力_北海道投入係数表!CN114</f>
        <v>-</v>
      </c>
      <c r="CO114" s="194" t="str">
        <f>入力_北海道投入係数表!CO114</f>
        <v>-</v>
      </c>
      <c r="CP114" s="194" t="str">
        <f>入力_北海道投入係数表!CP114</f>
        <v>-</v>
      </c>
      <c r="CQ114" s="194" t="str">
        <f>入力_北海道投入係数表!CQ114</f>
        <v>-</v>
      </c>
      <c r="CR114" s="194" t="str">
        <f>入力_北海道投入係数表!CR114</f>
        <v>-</v>
      </c>
      <c r="CS114" s="194" t="str">
        <f>入力_北海道投入係数表!CS114</f>
        <v>-</v>
      </c>
      <c r="CT114" s="194" t="str">
        <f>入力_北海道投入係数表!CT114</f>
        <v>-</v>
      </c>
      <c r="CU114" s="194" t="str">
        <f>入力_北海道投入係数表!CU114</f>
        <v>-</v>
      </c>
      <c r="CV114" s="194" t="str">
        <f>入力_北海道投入係数表!CV114</f>
        <v>-</v>
      </c>
      <c r="CW114" s="194" t="str">
        <f>入力_北海道投入係数表!CW114</f>
        <v>-</v>
      </c>
      <c r="CX114" s="194" t="str">
        <f>入力_北海道投入係数表!CX114</f>
        <v>-</v>
      </c>
      <c r="CY114" s="194" t="str">
        <f>入力_北海道投入係数表!CY114</f>
        <v>-</v>
      </c>
      <c r="CZ114" s="194" t="str">
        <f>入力_北海道投入係数表!CZ114</f>
        <v>-</v>
      </c>
      <c r="DA114" s="194" t="str">
        <f>入力_北海道投入係数表!DA114</f>
        <v>-</v>
      </c>
      <c r="DB114" s="194" t="str">
        <f>入力_北海道投入係数表!DB114</f>
        <v>-</v>
      </c>
      <c r="DC114" s="194" t="str">
        <f>入力_北海道投入係数表!DC114</f>
        <v>-</v>
      </c>
      <c r="DD114" s="194" t="str">
        <f>入力_北海道投入係数表!DD114</f>
        <v>-</v>
      </c>
      <c r="DE114" s="194" t="str">
        <f>入力_北海道投入係数表!DE114</f>
        <v>-</v>
      </c>
      <c r="DF114" s="194" t="str">
        <f>入力_北海道投入係数表!DF114</f>
        <v>-</v>
      </c>
      <c r="DG114" s="194" t="str">
        <f>入力_北海道投入係数表!DG114</f>
        <v>-</v>
      </c>
      <c r="DH114" s="194" t="str">
        <f>入力_北海道投入係数表!DH114</f>
        <v>-</v>
      </c>
      <c r="DI114" s="194" t="str">
        <f>入力_北海道投入係数表!DI114</f>
        <v>-</v>
      </c>
      <c r="DJ114" s="194" t="str">
        <f>入力_北海道投入係数表!DJ114</f>
        <v>-</v>
      </c>
      <c r="DK114" s="194" t="str">
        <f>入力_北海道投入係数表!DK114</f>
        <v>-</v>
      </c>
      <c r="DL114" s="194" t="str">
        <f>入力_北海道投入係数表!DL114</f>
        <v>-</v>
      </c>
      <c r="DM114" s="194" t="str">
        <f>入力_北海道投入係数表!DM114</f>
        <v>-</v>
      </c>
      <c r="DN114" s="194" t="str">
        <f>入力_北海道投入係数表!DN114</f>
        <v>-</v>
      </c>
      <c r="DO114" s="194" t="str">
        <f>入力_北海道投入係数表!DO114</f>
        <v>-</v>
      </c>
      <c r="DP114" s="194" t="str">
        <f>入力_北海道投入係数表!DP114</f>
        <v>-</v>
      </c>
      <c r="DQ114" s="194" t="str">
        <f>入力_北海道投入係数表!DQ114</f>
        <v>-</v>
      </c>
      <c r="DR114" s="194" t="str">
        <f>入力_北海道投入係数表!DR114</f>
        <v>-</v>
      </c>
      <c r="DS114" s="194" t="str">
        <f>入力_北海道投入係数表!DS114</f>
        <v>-</v>
      </c>
      <c r="DT114" s="242" t="str">
        <f>入力_北海道投入係数表!DT114</f>
        <v>-</v>
      </c>
      <c r="DU114"/>
      <c r="DV114"/>
    </row>
    <row r="115" spans="2:126" s="22" customFormat="1" x14ac:dyDescent="0.25">
      <c r="B115" s="53">
        <v>112</v>
      </c>
      <c r="C115" s="360" t="str">
        <v>-</v>
      </c>
      <c r="D115" s="193" t="str">
        <f>入力_北海道投入係数表!D115</f>
        <v>-</v>
      </c>
      <c r="E115" s="194" t="str">
        <f>入力_北海道投入係数表!E115</f>
        <v>-</v>
      </c>
      <c r="F115" s="194" t="str">
        <f>入力_北海道投入係数表!F115</f>
        <v>-</v>
      </c>
      <c r="G115" s="194" t="str">
        <f>入力_北海道投入係数表!G115</f>
        <v>-</v>
      </c>
      <c r="H115" s="194" t="str">
        <f>入力_北海道投入係数表!H115</f>
        <v>-</v>
      </c>
      <c r="I115" s="194" t="str">
        <f>入力_北海道投入係数表!I115</f>
        <v>-</v>
      </c>
      <c r="J115" s="194" t="str">
        <f>入力_北海道投入係数表!J115</f>
        <v>-</v>
      </c>
      <c r="K115" s="194" t="str">
        <f>入力_北海道投入係数表!K115</f>
        <v>-</v>
      </c>
      <c r="L115" s="194" t="str">
        <f>入力_北海道投入係数表!L115</f>
        <v>-</v>
      </c>
      <c r="M115" s="194" t="str">
        <f>入力_北海道投入係数表!M115</f>
        <v>-</v>
      </c>
      <c r="N115" s="194" t="str">
        <f>入力_北海道投入係数表!N115</f>
        <v>-</v>
      </c>
      <c r="O115" s="194" t="str">
        <f>入力_北海道投入係数表!O115</f>
        <v>-</v>
      </c>
      <c r="P115" s="194" t="str">
        <f>入力_北海道投入係数表!P115</f>
        <v>-</v>
      </c>
      <c r="Q115" s="194" t="str">
        <f>入力_北海道投入係数表!Q115</f>
        <v>-</v>
      </c>
      <c r="R115" s="194" t="str">
        <f>入力_北海道投入係数表!R115</f>
        <v>-</v>
      </c>
      <c r="S115" s="194" t="str">
        <f>入力_北海道投入係数表!S115</f>
        <v>-</v>
      </c>
      <c r="T115" s="194" t="str">
        <f>入力_北海道投入係数表!T115</f>
        <v>-</v>
      </c>
      <c r="U115" s="194" t="str">
        <f>入力_北海道投入係数表!U115</f>
        <v>-</v>
      </c>
      <c r="V115" s="194" t="str">
        <f>入力_北海道投入係数表!V115</f>
        <v>-</v>
      </c>
      <c r="W115" s="194" t="str">
        <f>入力_北海道投入係数表!W115</f>
        <v>-</v>
      </c>
      <c r="X115" s="194" t="str">
        <f>入力_北海道投入係数表!X115</f>
        <v>-</v>
      </c>
      <c r="Y115" s="194" t="str">
        <f>入力_北海道投入係数表!Y115</f>
        <v>-</v>
      </c>
      <c r="Z115" s="194" t="str">
        <f>入力_北海道投入係数表!Z115</f>
        <v>-</v>
      </c>
      <c r="AA115" s="194" t="str">
        <f>入力_北海道投入係数表!AA115</f>
        <v>-</v>
      </c>
      <c r="AB115" s="194" t="str">
        <f>入力_北海道投入係数表!AB115</f>
        <v>-</v>
      </c>
      <c r="AC115" s="194" t="str">
        <f>入力_北海道投入係数表!AC115</f>
        <v>-</v>
      </c>
      <c r="AD115" s="194" t="str">
        <f>入力_北海道投入係数表!AD115</f>
        <v>-</v>
      </c>
      <c r="AE115" s="194" t="str">
        <f>入力_北海道投入係数表!AE115</f>
        <v>-</v>
      </c>
      <c r="AF115" s="194" t="str">
        <f>入力_北海道投入係数表!AF115</f>
        <v>-</v>
      </c>
      <c r="AG115" s="194" t="str">
        <f>入力_北海道投入係数表!AG115</f>
        <v>-</v>
      </c>
      <c r="AH115" s="194" t="str">
        <f>入力_北海道投入係数表!AH115</f>
        <v>-</v>
      </c>
      <c r="AI115" s="194" t="str">
        <f>入力_北海道投入係数表!AI115</f>
        <v>-</v>
      </c>
      <c r="AJ115" s="194" t="str">
        <f>入力_北海道投入係数表!AJ115</f>
        <v>-</v>
      </c>
      <c r="AK115" s="194" t="str">
        <f>入力_北海道投入係数表!AK115</f>
        <v>-</v>
      </c>
      <c r="AL115" s="194" t="str">
        <f>入力_北海道投入係数表!AL115</f>
        <v>-</v>
      </c>
      <c r="AM115" s="194" t="str">
        <f>入力_北海道投入係数表!AM115</f>
        <v>-</v>
      </c>
      <c r="AN115" s="194" t="str">
        <f>入力_北海道投入係数表!AN115</f>
        <v>-</v>
      </c>
      <c r="AO115" s="194" t="str">
        <f>入力_北海道投入係数表!AO115</f>
        <v>-</v>
      </c>
      <c r="AP115" s="194" t="str">
        <f>入力_北海道投入係数表!AP115</f>
        <v>-</v>
      </c>
      <c r="AQ115" s="194" t="str">
        <f>入力_北海道投入係数表!AQ115</f>
        <v>-</v>
      </c>
      <c r="AR115" s="194" t="str">
        <f>入力_北海道投入係数表!AR115</f>
        <v>-</v>
      </c>
      <c r="AS115" s="194" t="str">
        <f>入力_北海道投入係数表!AS115</f>
        <v>-</v>
      </c>
      <c r="AT115" s="194" t="str">
        <f>入力_北海道投入係数表!AT115</f>
        <v>-</v>
      </c>
      <c r="AU115" s="194" t="str">
        <f>入力_北海道投入係数表!AU115</f>
        <v>-</v>
      </c>
      <c r="AV115" s="194" t="str">
        <f>入力_北海道投入係数表!AV115</f>
        <v>-</v>
      </c>
      <c r="AW115" s="194" t="str">
        <f>入力_北海道投入係数表!AW115</f>
        <v>-</v>
      </c>
      <c r="AX115" s="194" t="str">
        <f>入力_北海道投入係数表!AX115</f>
        <v>-</v>
      </c>
      <c r="AY115" s="194" t="str">
        <f>入力_北海道投入係数表!AY115</f>
        <v>-</v>
      </c>
      <c r="AZ115" s="194" t="str">
        <f>入力_北海道投入係数表!AZ115</f>
        <v>-</v>
      </c>
      <c r="BA115" s="194" t="str">
        <f>入力_北海道投入係数表!BA115</f>
        <v>-</v>
      </c>
      <c r="BB115" s="194" t="str">
        <f>入力_北海道投入係数表!BB115</f>
        <v>-</v>
      </c>
      <c r="BC115" s="194" t="str">
        <f>入力_北海道投入係数表!BC115</f>
        <v>-</v>
      </c>
      <c r="BD115" s="194" t="str">
        <f>入力_北海道投入係数表!BD115</f>
        <v>-</v>
      </c>
      <c r="BE115" s="194" t="str">
        <f>入力_北海道投入係数表!BE115</f>
        <v>-</v>
      </c>
      <c r="BF115" s="194" t="str">
        <f>入力_北海道投入係数表!BF115</f>
        <v>-</v>
      </c>
      <c r="BG115" s="194" t="str">
        <f>入力_北海道投入係数表!BG115</f>
        <v>-</v>
      </c>
      <c r="BH115" s="194" t="str">
        <f>入力_北海道投入係数表!BH115</f>
        <v>-</v>
      </c>
      <c r="BI115" s="194" t="str">
        <f>入力_北海道投入係数表!BI115</f>
        <v>-</v>
      </c>
      <c r="BJ115" s="194" t="str">
        <f>入力_北海道投入係数表!BJ115</f>
        <v>-</v>
      </c>
      <c r="BK115" s="194" t="str">
        <f>入力_北海道投入係数表!BK115</f>
        <v>-</v>
      </c>
      <c r="BL115" s="194" t="str">
        <f>入力_北海道投入係数表!BL115</f>
        <v>-</v>
      </c>
      <c r="BM115" s="194" t="str">
        <f>入力_北海道投入係数表!BM115</f>
        <v>-</v>
      </c>
      <c r="BN115" s="194" t="str">
        <f>入力_北海道投入係数表!BN115</f>
        <v>-</v>
      </c>
      <c r="BO115" s="194" t="str">
        <f>入力_北海道投入係数表!BO115</f>
        <v>-</v>
      </c>
      <c r="BP115" s="194" t="str">
        <f>入力_北海道投入係数表!BP115</f>
        <v>-</v>
      </c>
      <c r="BQ115" s="194" t="str">
        <f>入力_北海道投入係数表!BQ115</f>
        <v>-</v>
      </c>
      <c r="BR115" s="194" t="str">
        <f>入力_北海道投入係数表!BR115</f>
        <v>-</v>
      </c>
      <c r="BS115" s="194" t="str">
        <f>入力_北海道投入係数表!BS115</f>
        <v>-</v>
      </c>
      <c r="BT115" s="194" t="str">
        <f>入力_北海道投入係数表!BT115</f>
        <v>-</v>
      </c>
      <c r="BU115" s="194" t="str">
        <f>入力_北海道投入係数表!BU115</f>
        <v>-</v>
      </c>
      <c r="BV115" s="194" t="str">
        <f>入力_北海道投入係数表!BV115</f>
        <v>-</v>
      </c>
      <c r="BW115" s="194" t="str">
        <f>入力_北海道投入係数表!BW115</f>
        <v>-</v>
      </c>
      <c r="BX115" s="194" t="str">
        <f>入力_北海道投入係数表!BX115</f>
        <v>-</v>
      </c>
      <c r="BY115" s="194" t="str">
        <f>入力_北海道投入係数表!BY115</f>
        <v>-</v>
      </c>
      <c r="BZ115" s="194" t="str">
        <f>入力_北海道投入係数表!BZ115</f>
        <v>-</v>
      </c>
      <c r="CA115" s="194" t="str">
        <f>入力_北海道投入係数表!CA115</f>
        <v>-</v>
      </c>
      <c r="CB115" s="194" t="str">
        <f>入力_北海道投入係数表!CB115</f>
        <v>-</v>
      </c>
      <c r="CC115" s="194" t="str">
        <f>入力_北海道投入係数表!CC115</f>
        <v>-</v>
      </c>
      <c r="CD115" s="194" t="str">
        <f>入力_北海道投入係数表!CD115</f>
        <v>-</v>
      </c>
      <c r="CE115" s="194" t="str">
        <f>入力_北海道投入係数表!CE115</f>
        <v>-</v>
      </c>
      <c r="CF115" s="194" t="str">
        <f>入力_北海道投入係数表!CF115</f>
        <v>-</v>
      </c>
      <c r="CG115" s="194" t="str">
        <f>入力_北海道投入係数表!CG115</f>
        <v>-</v>
      </c>
      <c r="CH115" s="194" t="str">
        <f>入力_北海道投入係数表!CH115</f>
        <v>-</v>
      </c>
      <c r="CI115" s="194" t="str">
        <f>入力_北海道投入係数表!CI115</f>
        <v>-</v>
      </c>
      <c r="CJ115" s="194" t="str">
        <f>入力_北海道投入係数表!CJ115</f>
        <v>-</v>
      </c>
      <c r="CK115" s="194" t="str">
        <f>入力_北海道投入係数表!CK115</f>
        <v>-</v>
      </c>
      <c r="CL115" s="194" t="str">
        <f>入力_北海道投入係数表!CL115</f>
        <v>-</v>
      </c>
      <c r="CM115" s="194" t="str">
        <f>入力_北海道投入係数表!CM115</f>
        <v>-</v>
      </c>
      <c r="CN115" s="194" t="str">
        <f>入力_北海道投入係数表!CN115</f>
        <v>-</v>
      </c>
      <c r="CO115" s="194" t="str">
        <f>入力_北海道投入係数表!CO115</f>
        <v>-</v>
      </c>
      <c r="CP115" s="194" t="str">
        <f>入力_北海道投入係数表!CP115</f>
        <v>-</v>
      </c>
      <c r="CQ115" s="194" t="str">
        <f>入力_北海道投入係数表!CQ115</f>
        <v>-</v>
      </c>
      <c r="CR115" s="194" t="str">
        <f>入力_北海道投入係数表!CR115</f>
        <v>-</v>
      </c>
      <c r="CS115" s="194" t="str">
        <f>入力_北海道投入係数表!CS115</f>
        <v>-</v>
      </c>
      <c r="CT115" s="194" t="str">
        <f>入力_北海道投入係数表!CT115</f>
        <v>-</v>
      </c>
      <c r="CU115" s="194" t="str">
        <f>入力_北海道投入係数表!CU115</f>
        <v>-</v>
      </c>
      <c r="CV115" s="194" t="str">
        <f>入力_北海道投入係数表!CV115</f>
        <v>-</v>
      </c>
      <c r="CW115" s="194" t="str">
        <f>入力_北海道投入係数表!CW115</f>
        <v>-</v>
      </c>
      <c r="CX115" s="194" t="str">
        <f>入力_北海道投入係数表!CX115</f>
        <v>-</v>
      </c>
      <c r="CY115" s="194" t="str">
        <f>入力_北海道投入係数表!CY115</f>
        <v>-</v>
      </c>
      <c r="CZ115" s="194" t="str">
        <f>入力_北海道投入係数表!CZ115</f>
        <v>-</v>
      </c>
      <c r="DA115" s="194" t="str">
        <f>入力_北海道投入係数表!DA115</f>
        <v>-</v>
      </c>
      <c r="DB115" s="194" t="str">
        <f>入力_北海道投入係数表!DB115</f>
        <v>-</v>
      </c>
      <c r="DC115" s="194" t="str">
        <f>入力_北海道投入係数表!DC115</f>
        <v>-</v>
      </c>
      <c r="DD115" s="194" t="str">
        <f>入力_北海道投入係数表!DD115</f>
        <v>-</v>
      </c>
      <c r="DE115" s="194" t="str">
        <f>入力_北海道投入係数表!DE115</f>
        <v>-</v>
      </c>
      <c r="DF115" s="194" t="str">
        <f>入力_北海道投入係数表!DF115</f>
        <v>-</v>
      </c>
      <c r="DG115" s="194" t="str">
        <f>入力_北海道投入係数表!DG115</f>
        <v>-</v>
      </c>
      <c r="DH115" s="194" t="str">
        <f>入力_北海道投入係数表!DH115</f>
        <v>-</v>
      </c>
      <c r="DI115" s="194" t="str">
        <f>入力_北海道投入係数表!DI115</f>
        <v>-</v>
      </c>
      <c r="DJ115" s="194" t="str">
        <f>入力_北海道投入係数表!DJ115</f>
        <v>-</v>
      </c>
      <c r="DK115" s="194" t="str">
        <f>入力_北海道投入係数表!DK115</f>
        <v>-</v>
      </c>
      <c r="DL115" s="194" t="str">
        <f>入力_北海道投入係数表!DL115</f>
        <v>-</v>
      </c>
      <c r="DM115" s="194" t="str">
        <f>入力_北海道投入係数表!DM115</f>
        <v>-</v>
      </c>
      <c r="DN115" s="194" t="str">
        <f>入力_北海道投入係数表!DN115</f>
        <v>-</v>
      </c>
      <c r="DO115" s="194" t="str">
        <f>入力_北海道投入係数表!DO115</f>
        <v>-</v>
      </c>
      <c r="DP115" s="194" t="str">
        <f>入力_北海道投入係数表!DP115</f>
        <v>-</v>
      </c>
      <c r="DQ115" s="194" t="str">
        <f>入力_北海道投入係数表!DQ115</f>
        <v>-</v>
      </c>
      <c r="DR115" s="194" t="str">
        <f>入力_北海道投入係数表!DR115</f>
        <v>-</v>
      </c>
      <c r="DS115" s="194" t="str">
        <f>入力_北海道投入係数表!DS115</f>
        <v>-</v>
      </c>
      <c r="DT115" s="242" t="str">
        <f>入力_北海道投入係数表!DT115</f>
        <v>-</v>
      </c>
      <c r="DU115"/>
      <c r="DV115"/>
    </row>
    <row r="116" spans="2:126" s="22" customFormat="1" x14ac:dyDescent="0.25">
      <c r="B116" s="53">
        <v>113</v>
      </c>
      <c r="C116" s="360" t="str">
        <v>-</v>
      </c>
      <c r="D116" s="193" t="str">
        <f>入力_北海道投入係数表!D116</f>
        <v>-</v>
      </c>
      <c r="E116" s="194" t="str">
        <f>入力_北海道投入係数表!E116</f>
        <v>-</v>
      </c>
      <c r="F116" s="194" t="str">
        <f>入力_北海道投入係数表!F116</f>
        <v>-</v>
      </c>
      <c r="G116" s="194" t="str">
        <f>入力_北海道投入係数表!G116</f>
        <v>-</v>
      </c>
      <c r="H116" s="194" t="str">
        <f>入力_北海道投入係数表!H116</f>
        <v>-</v>
      </c>
      <c r="I116" s="194" t="str">
        <f>入力_北海道投入係数表!I116</f>
        <v>-</v>
      </c>
      <c r="J116" s="194" t="str">
        <f>入力_北海道投入係数表!J116</f>
        <v>-</v>
      </c>
      <c r="K116" s="194" t="str">
        <f>入力_北海道投入係数表!K116</f>
        <v>-</v>
      </c>
      <c r="L116" s="194" t="str">
        <f>入力_北海道投入係数表!L116</f>
        <v>-</v>
      </c>
      <c r="M116" s="194" t="str">
        <f>入力_北海道投入係数表!M116</f>
        <v>-</v>
      </c>
      <c r="N116" s="194" t="str">
        <f>入力_北海道投入係数表!N116</f>
        <v>-</v>
      </c>
      <c r="O116" s="194" t="str">
        <f>入力_北海道投入係数表!O116</f>
        <v>-</v>
      </c>
      <c r="P116" s="194" t="str">
        <f>入力_北海道投入係数表!P116</f>
        <v>-</v>
      </c>
      <c r="Q116" s="194" t="str">
        <f>入力_北海道投入係数表!Q116</f>
        <v>-</v>
      </c>
      <c r="R116" s="194" t="str">
        <f>入力_北海道投入係数表!R116</f>
        <v>-</v>
      </c>
      <c r="S116" s="194" t="str">
        <f>入力_北海道投入係数表!S116</f>
        <v>-</v>
      </c>
      <c r="T116" s="194" t="str">
        <f>入力_北海道投入係数表!T116</f>
        <v>-</v>
      </c>
      <c r="U116" s="194" t="str">
        <f>入力_北海道投入係数表!U116</f>
        <v>-</v>
      </c>
      <c r="V116" s="194" t="str">
        <f>入力_北海道投入係数表!V116</f>
        <v>-</v>
      </c>
      <c r="W116" s="194" t="str">
        <f>入力_北海道投入係数表!W116</f>
        <v>-</v>
      </c>
      <c r="X116" s="194" t="str">
        <f>入力_北海道投入係数表!X116</f>
        <v>-</v>
      </c>
      <c r="Y116" s="194" t="str">
        <f>入力_北海道投入係数表!Y116</f>
        <v>-</v>
      </c>
      <c r="Z116" s="194" t="str">
        <f>入力_北海道投入係数表!Z116</f>
        <v>-</v>
      </c>
      <c r="AA116" s="194" t="str">
        <f>入力_北海道投入係数表!AA116</f>
        <v>-</v>
      </c>
      <c r="AB116" s="194" t="str">
        <f>入力_北海道投入係数表!AB116</f>
        <v>-</v>
      </c>
      <c r="AC116" s="194" t="str">
        <f>入力_北海道投入係数表!AC116</f>
        <v>-</v>
      </c>
      <c r="AD116" s="194" t="str">
        <f>入力_北海道投入係数表!AD116</f>
        <v>-</v>
      </c>
      <c r="AE116" s="194" t="str">
        <f>入力_北海道投入係数表!AE116</f>
        <v>-</v>
      </c>
      <c r="AF116" s="194" t="str">
        <f>入力_北海道投入係数表!AF116</f>
        <v>-</v>
      </c>
      <c r="AG116" s="194" t="str">
        <f>入力_北海道投入係数表!AG116</f>
        <v>-</v>
      </c>
      <c r="AH116" s="194" t="str">
        <f>入力_北海道投入係数表!AH116</f>
        <v>-</v>
      </c>
      <c r="AI116" s="194" t="str">
        <f>入力_北海道投入係数表!AI116</f>
        <v>-</v>
      </c>
      <c r="AJ116" s="194" t="str">
        <f>入力_北海道投入係数表!AJ116</f>
        <v>-</v>
      </c>
      <c r="AK116" s="194" t="str">
        <f>入力_北海道投入係数表!AK116</f>
        <v>-</v>
      </c>
      <c r="AL116" s="194" t="str">
        <f>入力_北海道投入係数表!AL116</f>
        <v>-</v>
      </c>
      <c r="AM116" s="194" t="str">
        <f>入力_北海道投入係数表!AM116</f>
        <v>-</v>
      </c>
      <c r="AN116" s="194" t="str">
        <f>入力_北海道投入係数表!AN116</f>
        <v>-</v>
      </c>
      <c r="AO116" s="194" t="str">
        <f>入力_北海道投入係数表!AO116</f>
        <v>-</v>
      </c>
      <c r="AP116" s="194" t="str">
        <f>入力_北海道投入係数表!AP116</f>
        <v>-</v>
      </c>
      <c r="AQ116" s="194" t="str">
        <f>入力_北海道投入係数表!AQ116</f>
        <v>-</v>
      </c>
      <c r="AR116" s="194" t="str">
        <f>入力_北海道投入係数表!AR116</f>
        <v>-</v>
      </c>
      <c r="AS116" s="194" t="str">
        <f>入力_北海道投入係数表!AS116</f>
        <v>-</v>
      </c>
      <c r="AT116" s="194" t="str">
        <f>入力_北海道投入係数表!AT116</f>
        <v>-</v>
      </c>
      <c r="AU116" s="194" t="str">
        <f>入力_北海道投入係数表!AU116</f>
        <v>-</v>
      </c>
      <c r="AV116" s="194" t="str">
        <f>入力_北海道投入係数表!AV116</f>
        <v>-</v>
      </c>
      <c r="AW116" s="194" t="str">
        <f>入力_北海道投入係数表!AW116</f>
        <v>-</v>
      </c>
      <c r="AX116" s="194" t="str">
        <f>入力_北海道投入係数表!AX116</f>
        <v>-</v>
      </c>
      <c r="AY116" s="194" t="str">
        <f>入力_北海道投入係数表!AY116</f>
        <v>-</v>
      </c>
      <c r="AZ116" s="194" t="str">
        <f>入力_北海道投入係数表!AZ116</f>
        <v>-</v>
      </c>
      <c r="BA116" s="194" t="str">
        <f>入力_北海道投入係数表!BA116</f>
        <v>-</v>
      </c>
      <c r="BB116" s="194" t="str">
        <f>入力_北海道投入係数表!BB116</f>
        <v>-</v>
      </c>
      <c r="BC116" s="194" t="str">
        <f>入力_北海道投入係数表!BC116</f>
        <v>-</v>
      </c>
      <c r="BD116" s="194" t="str">
        <f>入力_北海道投入係数表!BD116</f>
        <v>-</v>
      </c>
      <c r="BE116" s="194" t="str">
        <f>入力_北海道投入係数表!BE116</f>
        <v>-</v>
      </c>
      <c r="BF116" s="194" t="str">
        <f>入力_北海道投入係数表!BF116</f>
        <v>-</v>
      </c>
      <c r="BG116" s="194" t="str">
        <f>入力_北海道投入係数表!BG116</f>
        <v>-</v>
      </c>
      <c r="BH116" s="194" t="str">
        <f>入力_北海道投入係数表!BH116</f>
        <v>-</v>
      </c>
      <c r="BI116" s="194" t="str">
        <f>入力_北海道投入係数表!BI116</f>
        <v>-</v>
      </c>
      <c r="BJ116" s="194" t="str">
        <f>入力_北海道投入係数表!BJ116</f>
        <v>-</v>
      </c>
      <c r="BK116" s="194" t="str">
        <f>入力_北海道投入係数表!BK116</f>
        <v>-</v>
      </c>
      <c r="BL116" s="194" t="str">
        <f>入力_北海道投入係数表!BL116</f>
        <v>-</v>
      </c>
      <c r="BM116" s="194" t="str">
        <f>入力_北海道投入係数表!BM116</f>
        <v>-</v>
      </c>
      <c r="BN116" s="194" t="str">
        <f>入力_北海道投入係数表!BN116</f>
        <v>-</v>
      </c>
      <c r="BO116" s="194" t="str">
        <f>入力_北海道投入係数表!BO116</f>
        <v>-</v>
      </c>
      <c r="BP116" s="194" t="str">
        <f>入力_北海道投入係数表!BP116</f>
        <v>-</v>
      </c>
      <c r="BQ116" s="194" t="str">
        <f>入力_北海道投入係数表!BQ116</f>
        <v>-</v>
      </c>
      <c r="BR116" s="194" t="str">
        <f>入力_北海道投入係数表!BR116</f>
        <v>-</v>
      </c>
      <c r="BS116" s="194" t="str">
        <f>入力_北海道投入係数表!BS116</f>
        <v>-</v>
      </c>
      <c r="BT116" s="194" t="str">
        <f>入力_北海道投入係数表!BT116</f>
        <v>-</v>
      </c>
      <c r="BU116" s="194" t="str">
        <f>入力_北海道投入係数表!BU116</f>
        <v>-</v>
      </c>
      <c r="BV116" s="194" t="str">
        <f>入力_北海道投入係数表!BV116</f>
        <v>-</v>
      </c>
      <c r="BW116" s="194" t="str">
        <f>入力_北海道投入係数表!BW116</f>
        <v>-</v>
      </c>
      <c r="BX116" s="194" t="str">
        <f>入力_北海道投入係数表!BX116</f>
        <v>-</v>
      </c>
      <c r="BY116" s="194" t="str">
        <f>入力_北海道投入係数表!BY116</f>
        <v>-</v>
      </c>
      <c r="BZ116" s="194" t="str">
        <f>入力_北海道投入係数表!BZ116</f>
        <v>-</v>
      </c>
      <c r="CA116" s="194" t="str">
        <f>入力_北海道投入係数表!CA116</f>
        <v>-</v>
      </c>
      <c r="CB116" s="194" t="str">
        <f>入力_北海道投入係数表!CB116</f>
        <v>-</v>
      </c>
      <c r="CC116" s="194" t="str">
        <f>入力_北海道投入係数表!CC116</f>
        <v>-</v>
      </c>
      <c r="CD116" s="194" t="str">
        <f>入力_北海道投入係数表!CD116</f>
        <v>-</v>
      </c>
      <c r="CE116" s="194" t="str">
        <f>入力_北海道投入係数表!CE116</f>
        <v>-</v>
      </c>
      <c r="CF116" s="194" t="str">
        <f>入力_北海道投入係数表!CF116</f>
        <v>-</v>
      </c>
      <c r="CG116" s="194" t="str">
        <f>入力_北海道投入係数表!CG116</f>
        <v>-</v>
      </c>
      <c r="CH116" s="194" t="str">
        <f>入力_北海道投入係数表!CH116</f>
        <v>-</v>
      </c>
      <c r="CI116" s="194" t="str">
        <f>入力_北海道投入係数表!CI116</f>
        <v>-</v>
      </c>
      <c r="CJ116" s="194" t="str">
        <f>入力_北海道投入係数表!CJ116</f>
        <v>-</v>
      </c>
      <c r="CK116" s="194" t="str">
        <f>入力_北海道投入係数表!CK116</f>
        <v>-</v>
      </c>
      <c r="CL116" s="194" t="str">
        <f>入力_北海道投入係数表!CL116</f>
        <v>-</v>
      </c>
      <c r="CM116" s="194" t="str">
        <f>入力_北海道投入係数表!CM116</f>
        <v>-</v>
      </c>
      <c r="CN116" s="194" t="str">
        <f>入力_北海道投入係数表!CN116</f>
        <v>-</v>
      </c>
      <c r="CO116" s="194" t="str">
        <f>入力_北海道投入係数表!CO116</f>
        <v>-</v>
      </c>
      <c r="CP116" s="194" t="str">
        <f>入力_北海道投入係数表!CP116</f>
        <v>-</v>
      </c>
      <c r="CQ116" s="194" t="str">
        <f>入力_北海道投入係数表!CQ116</f>
        <v>-</v>
      </c>
      <c r="CR116" s="194" t="str">
        <f>入力_北海道投入係数表!CR116</f>
        <v>-</v>
      </c>
      <c r="CS116" s="194" t="str">
        <f>入力_北海道投入係数表!CS116</f>
        <v>-</v>
      </c>
      <c r="CT116" s="194" t="str">
        <f>入力_北海道投入係数表!CT116</f>
        <v>-</v>
      </c>
      <c r="CU116" s="194" t="str">
        <f>入力_北海道投入係数表!CU116</f>
        <v>-</v>
      </c>
      <c r="CV116" s="194" t="str">
        <f>入力_北海道投入係数表!CV116</f>
        <v>-</v>
      </c>
      <c r="CW116" s="194" t="str">
        <f>入力_北海道投入係数表!CW116</f>
        <v>-</v>
      </c>
      <c r="CX116" s="194" t="str">
        <f>入力_北海道投入係数表!CX116</f>
        <v>-</v>
      </c>
      <c r="CY116" s="194" t="str">
        <f>入力_北海道投入係数表!CY116</f>
        <v>-</v>
      </c>
      <c r="CZ116" s="194" t="str">
        <f>入力_北海道投入係数表!CZ116</f>
        <v>-</v>
      </c>
      <c r="DA116" s="194" t="str">
        <f>入力_北海道投入係数表!DA116</f>
        <v>-</v>
      </c>
      <c r="DB116" s="194" t="str">
        <f>入力_北海道投入係数表!DB116</f>
        <v>-</v>
      </c>
      <c r="DC116" s="194" t="str">
        <f>入力_北海道投入係数表!DC116</f>
        <v>-</v>
      </c>
      <c r="DD116" s="194" t="str">
        <f>入力_北海道投入係数表!DD116</f>
        <v>-</v>
      </c>
      <c r="DE116" s="194" t="str">
        <f>入力_北海道投入係数表!DE116</f>
        <v>-</v>
      </c>
      <c r="DF116" s="194" t="str">
        <f>入力_北海道投入係数表!DF116</f>
        <v>-</v>
      </c>
      <c r="DG116" s="194" t="str">
        <f>入力_北海道投入係数表!DG116</f>
        <v>-</v>
      </c>
      <c r="DH116" s="194" t="str">
        <f>入力_北海道投入係数表!DH116</f>
        <v>-</v>
      </c>
      <c r="DI116" s="194" t="str">
        <f>入力_北海道投入係数表!DI116</f>
        <v>-</v>
      </c>
      <c r="DJ116" s="194" t="str">
        <f>入力_北海道投入係数表!DJ116</f>
        <v>-</v>
      </c>
      <c r="DK116" s="194" t="str">
        <f>入力_北海道投入係数表!DK116</f>
        <v>-</v>
      </c>
      <c r="DL116" s="194" t="str">
        <f>入力_北海道投入係数表!DL116</f>
        <v>-</v>
      </c>
      <c r="DM116" s="194" t="str">
        <f>入力_北海道投入係数表!DM116</f>
        <v>-</v>
      </c>
      <c r="DN116" s="194" t="str">
        <f>入力_北海道投入係数表!DN116</f>
        <v>-</v>
      </c>
      <c r="DO116" s="194" t="str">
        <f>入力_北海道投入係数表!DO116</f>
        <v>-</v>
      </c>
      <c r="DP116" s="194" t="str">
        <f>入力_北海道投入係数表!DP116</f>
        <v>-</v>
      </c>
      <c r="DQ116" s="194" t="str">
        <f>入力_北海道投入係数表!DQ116</f>
        <v>-</v>
      </c>
      <c r="DR116" s="194" t="str">
        <f>入力_北海道投入係数表!DR116</f>
        <v>-</v>
      </c>
      <c r="DS116" s="194" t="str">
        <f>入力_北海道投入係数表!DS116</f>
        <v>-</v>
      </c>
      <c r="DT116" s="242" t="str">
        <f>入力_北海道投入係数表!DT116</f>
        <v>-</v>
      </c>
      <c r="DU116"/>
      <c r="DV116"/>
    </row>
    <row r="117" spans="2:126" s="22" customFormat="1" x14ac:dyDescent="0.25">
      <c r="B117" s="53">
        <v>114</v>
      </c>
      <c r="C117" s="360" t="str">
        <v>-</v>
      </c>
      <c r="D117" s="193" t="str">
        <f>入力_北海道投入係数表!D117</f>
        <v>-</v>
      </c>
      <c r="E117" s="194" t="str">
        <f>入力_北海道投入係数表!E117</f>
        <v>-</v>
      </c>
      <c r="F117" s="194" t="str">
        <f>入力_北海道投入係数表!F117</f>
        <v>-</v>
      </c>
      <c r="G117" s="194" t="str">
        <f>入力_北海道投入係数表!G117</f>
        <v>-</v>
      </c>
      <c r="H117" s="194" t="str">
        <f>入力_北海道投入係数表!H117</f>
        <v>-</v>
      </c>
      <c r="I117" s="194" t="str">
        <f>入力_北海道投入係数表!I117</f>
        <v>-</v>
      </c>
      <c r="J117" s="194" t="str">
        <f>入力_北海道投入係数表!J117</f>
        <v>-</v>
      </c>
      <c r="K117" s="194" t="str">
        <f>入力_北海道投入係数表!K117</f>
        <v>-</v>
      </c>
      <c r="L117" s="194" t="str">
        <f>入力_北海道投入係数表!L117</f>
        <v>-</v>
      </c>
      <c r="M117" s="194" t="str">
        <f>入力_北海道投入係数表!M117</f>
        <v>-</v>
      </c>
      <c r="N117" s="194" t="str">
        <f>入力_北海道投入係数表!N117</f>
        <v>-</v>
      </c>
      <c r="O117" s="194" t="str">
        <f>入力_北海道投入係数表!O117</f>
        <v>-</v>
      </c>
      <c r="P117" s="194" t="str">
        <f>入力_北海道投入係数表!P117</f>
        <v>-</v>
      </c>
      <c r="Q117" s="194" t="str">
        <f>入力_北海道投入係数表!Q117</f>
        <v>-</v>
      </c>
      <c r="R117" s="194" t="str">
        <f>入力_北海道投入係数表!R117</f>
        <v>-</v>
      </c>
      <c r="S117" s="194" t="str">
        <f>入力_北海道投入係数表!S117</f>
        <v>-</v>
      </c>
      <c r="T117" s="194" t="str">
        <f>入力_北海道投入係数表!T117</f>
        <v>-</v>
      </c>
      <c r="U117" s="194" t="str">
        <f>入力_北海道投入係数表!U117</f>
        <v>-</v>
      </c>
      <c r="V117" s="194" t="str">
        <f>入力_北海道投入係数表!V117</f>
        <v>-</v>
      </c>
      <c r="W117" s="194" t="str">
        <f>入力_北海道投入係数表!W117</f>
        <v>-</v>
      </c>
      <c r="X117" s="194" t="str">
        <f>入力_北海道投入係数表!X117</f>
        <v>-</v>
      </c>
      <c r="Y117" s="194" t="str">
        <f>入力_北海道投入係数表!Y117</f>
        <v>-</v>
      </c>
      <c r="Z117" s="194" t="str">
        <f>入力_北海道投入係数表!Z117</f>
        <v>-</v>
      </c>
      <c r="AA117" s="194" t="str">
        <f>入力_北海道投入係数表!AA117</f>
        <v>-</v>
      </c>
      <c r="AB117" s="194" t="str">
        <f>入力_北海道投入係数表!AB117</f>
        <v>-</v>
      </c>
      <c r="AC117" s="194" t="str">
        <f>入力_北海道投入係数表!AC117</f>
        <v>-</v>
      </c>
      <c r="AD117" s="194" t="str">
        <f>入力_北海道投入係数表!AD117</f>
        <v>-</v>
      </c>
      <c r="AE117" s="194" t="str">
        <f>入力_北海道投入係数表!AE117</f>
        <v>-</v>
      </c>
      <c r="AF117" s="194" t="str">
        <f>入力_北海道投入係数表!AF117</f>
        <v>-</v>
      </c>
      <c r="AG117" s="194" t="str">
        <f>入力_北海道投入係数表!AG117</f>
        <v>-</v>
      </c>
      <c r="AH117" s="194" t="str">
        <f>入力_北海道投入係数表!AH117</f>
        <v>-</v>
      </c>
      <c r="AI117" s="194" t="str">
        <f>入力_北海道投入係数表!AI117</f>
        <v>-</v>
      </c>
      <c r="AJ117" s="194" t="str">
        <f>入力_北海道投入係数表!AJ117</f>
        <v>-</v>
      </c>
      <c r="AK117" s="194" t="str">
        <f>入力_北海道投入係数表!AK117</f>
        <v>-</v>
      </c>
      <c r="AL117" s="194" t="str">
        <f>入力_北海道投入係数表!AL117</f>
        <v>-</v>
      </c>
      <c r="AM117" s="194" t="str">
        <f>入力_北海道投入係数表!AM117</f>
        <v>-</v>
      </c>
      <c r="AN117" s="194" t="str">
        <f>入力_北海道投入係数表!AN117</f>
        <v>-</v>
      </c>
      <c r="AO117" s="194" t="str">
        <f>入力_北海道投入係数表!AO117</f>
        <v>-</v>
      </c>
      <c r="AP117" s="194" t="str">
        <f>入力_北海道投入係数表!AP117</f>
        <v>-</v>
      </c>
      <c r="AQ117" s="194" t="str">
        <f>入力_北海道投入係数表!AQ117</f>
        <v>-</v>
      </c>
      <c r="AR117" s="194" t="str">
        <f>入力_北海道投入係数表!AR117</f>
        <v>-</v>
      </c>
      <c r="AS117" s="194" t="str">
        <f>入力_北海道投入係数表!AS117</f>
        <v>-</v>
      </c>
      <c r="AT117" s="194" t="str">
        <f>入力_北海道投入係数表!AT117</f>
        <v>-</v>
      </c>
      <c r="AU117" s="194" t="str">
        <f>入力_北海道投入係数表!AU117</f>
        <v>-</v>
      </c>
      <c r="AV117" s="194" t="str">
        <f>入力_北海道投入係数表!AV117</f>
        <v>-</v>
      </c>
      <c r="AW117" s="194" t="str">
        <f>入力_北海道投入係数表!AW117</f>
        <v>-</v>
      </c>
      <c r="AX117" s="194" t="str">
        <f>入力_北海道投入係数表!AX117</f>
        <v>-</v>
      </c>
      <c r="AY117" s="194" t="str">
        <f>入力_北海道投入係数表!AY117</f>
        <v>-</v>
      </c>
      <c r="AZ117" s="194" t="str">
        <f>入力_北海道投入係数表!AZ117</f>
        <v>-</v>
      </c>
      <c r="BA117" s="194" t="str">
        <f>入力_北海道投入係数表!BA117</f>
        <v>-</v>
      </c>
      <c r="BB117" s="194" t="str">
        <f>入力_北海道投入係数表!BB117</f>
        <v>-</v>
      </c>
      <c r="BC117" s="194" t="str">
        <f>入力_北海道投入係数表!BC117</f>
        <v>-</v>
      </c>
      <c r="BD117" s="194" t="str">
        <f>入力_北海道投入係数表!BD117</f>
        <v>-</v>
      </c>
      <c r="BE117" s="194" t="str">
        <f>入力_北海道投入係数表!BE117</f>
        <v>-</v>
      </c>
      <c r="BF117" s="194" t="str">
        <f>入力_北海道投入係数表!BF117</f>
        <v>-</v>
      </c>
      <c r="BG117" s="194" t="str">
        <f>入力_北海道投入係数表!BG117</f>
        <v>-</v>
      </c>
      <c r="BH117" s="194" t="str">
        <f>入力_北海道投入係数表!BH117</f>
        <v>-</v>
      </c>
      <c r="BI117" s="194" t="str">
        <f>入力_北海道投入係数表!BI117</f>
        <v>-</v>
      </c>
      <c r="BJ117" s="194" t="str">
        <f>入力_北海道投入係数表!BJ117</f>
        <v>-</v>
      </c>
      <c r="BK117" s="194" t="str">
        <f>入力_北海道投入係数表!BK117</f>
        <v>-</v>
      </c>
      <c r="BL117" s="194" t="str">
        <f>入力_北海道投入係数表!BL117</f>
        <v>-</v>
      </c>
      <c r="BM117" s="194" t="str">
        <f>入力_北海道投入係数表!BM117</f>
        <v>-</v>
      </c>
      <c r="BN117" s="194" t="str">
        <f>入力_北海道投入係数表!BN117</f>
        <v>-</v>
      </c>
      <c r="BO117" s="194" t="str">
        <f>入力_北海道投入係数表!BO117</f>
        <v>-</v>
      </c>
      <c r="BP117" s="194" t="str">
        <f>入力_北海道投入係数表!BP117</f>
        <v>-</v>
      </c>
      <c r="BQ117" s="194" t="str">
        <f>入力_北海道投入係数表!BQ117</f>
        <v>-</v>
      </c>
      <c r="BR117" s="194" t="str">
        <f>入力_北海道投入係数表!BR117</f>
        <v>-</v>
      </c>
      <c r="BS117" s="194" t="str">
        <f>入力_北海道投入係数表!BS117</f>
        <v>-</v>
      </c>
      <c r="BT117" s="194" t="str">
        <f>入力_北海道投入係数表!BT117</f>
        <v>-</v>
      </c>
      <c r="BU117" s="194" t="str">
        <f>入力_北海道投入係数表!BU117</f>
        <v>-</v>
      </c>
      <c r="BV117" s="194" t="str">
        <f>入力_北海道投入係数表!BV117</f>
        <v>-</v>
      </c>
      <c r="BW117" s="194" t="str">
        <f>入力_北海道投入係数表!BW117</f>
        <v>-</v>
      </c>
      <c r="BX117" s="194" t="str">
        <f>入力_北海道投入係数表!BX117</f>
        <v>-</v>
      </c>
      <c r="BY117" s="194" t="str">
        <f>入力_北海道投入係数表!BY117</f>
        <v>-</v>
      </c>
      <c r="BZ117" s="194" t="str">
        <f>入力_北海道投入係数表!BZ117</f>
        <v>-</v>
      </c>
      <c r="CA117" s="194" t="str">
        <f>入力_北海道投入係数表!CA117</f>
        <v>-</v>
      </c>
      <c r="CB117" s="194" t="str">
        <f>入力_北海道投入係数表!CB117</f>
        <v>-</v>
      </c>
      <c r="CC117" s="194" t="str">
        <f>入力_北海道投入係数表!CC117</f>
        <v>-</v>
      </c>
      <c r="CD117" s="194" t="str">
        <f>入力_北海道投入係数表!CD117</f>
        <v>-</v>
      </c>
      <c r="CE117" s="194" t="str">
        <f>入力_北海道投入係数表!CE117</f>
        <v>-</v>
      </c>
      <c r="CF117" s="194" t="str">
        <f>入力_北海道投入係数表!CF117</f>
        <v>-</v>
      </c>
      <c r="CG117" s="194" t="str">
        <f>入力_北海道投入係数表!CG117</f>
        <v>-</v>
      </c>
      <c r="CH117" s="194" t="str">
        <f>入力_北海道投入係数表!CH117</f>
        <v>-</v>
      </c>
      <c r="CI117" s="194" t="str">
        <f>入力_北海道投入係数表!CI117</f>
        <v>-</v>
      </c>
      <c r="CJ117" s="194" t="str">
        <f>入力_北海道投入係数表!CJ117</f>
        <v>-</v>
      </c>
      <c r="CK117" s="194" t="str">
        <f>入力_北海道投入係数表!CK117</f>
        <v>-</v>
      </c>
      <c r="CL117" s="194" t="str">
        <f>入力_北海道投入係数表!CL117</f>
        <v>-</v>
      </c>
      <c r="CM117" s="194" t="str">
        <f>入力_北海道投入係数表!CM117</f>
        <v>-</v>
      </c>
      <c r="CN117" s="194" t="str">
        <f>入力_北海道投入係数表!CN117</f>
        <v>-</v>
      </c>
      <c r="CO117" s="194" t="str">
        <f>入力_北海道投入係数表!CO117</f>
        <v>-</v>
      </c>
      <c r="CP117" s="194" t="str">
        <f>入力_北海道投入係数表!CP117</f>
        <v>-</v>
      </c>
      <c r="CQ117" s="194" t="str">
        <f>入力_北海道投入係数表!CQ117</f>
        <v>-</v>
      </c>
      <c r="CR117" s="194" t="str">
        <f>入力_北海道投入係数表!CR117</f>
        <v>-</v>
      </c>
      <c r="CS117" s="194" t="str">
        <f>入力_北海道投入係数表!CS117</f>
        <v>-</v>
      </c>
      <c r="CT117" s="194" t="str">
        <f>入力_北海道投入係数表!CT117</f>
        <v>-</v>
      </c>
      <c r="CU117" s="194" t="str">
        <f>入力_北海道投入係数表!CU117</f>
        <v>-</v>
      </c>
      <c r="CV117" s="194" t="str">
        <f>入力_北海道投入係数表!CV117</f>
        <v>-</v>
      </c>
      <c r="CW117" s="194" t="str">
        <f>入力_北海道投入係数表!CW117</f>
        <v>-</v>
      </c>
      <c r="CX117" s="194" t="str">
        <f>入力_北海道投入係数表!CX117</f>
        <v>-</v>
      </c>
      <c r="CY117" s="194" t="str">
        <f>入力_北海道投入係数表!CY117</f>
        <v>-</v>
      </c>
      <c r="CZ117" s="194" t="str">
        <f>入力_北海道投入係数表!CZ117</f>
        <v>-</v>
      </c>
      <c r="DA117" s="194" t="str">
        <f>入力_北海道投入係数表!DA117</f>
        <v>-</v>
      </c>
      <c r="DB117" s="194" t="str">
        <f>入力_北海道投入係数表!DB117</f>
        <v>-</v>
      </c>
      <c r="DC117" s="194" t="str">
        <f>入力_北海道投入係数表!DC117</f>
        <v>-</v>
      </c>
      <c r="DD117" s="194" t="str">
        <f>入力_北海道投入係数表!DD117</f>
        <v>-</v>
      </c>
      <c r="DE117" s="194" t="str">
        <f>入力_北海道投入係数表!DE117</f>
        <v>-</v>
      </c>
      <c r="DF117" s="194" t="str">
        <f>入力_北海道投入係数表!DF117</f>
        <v>-</v>
      </c>
      <c r="DG117" s="194" t="str">
        <f>入力_北海道投入係数表!DG117</f>
        <v>-</v>
      </c>
      <c r="DH117" s="194" t="str">
        <f>入力_北海道投入係数表!DH117</f>
        <v>-</v>
      </c>
      <c r="DI117" s="194" t="str">
        <f>入力_北海道投入係数表!DI117</f>
        <v>-</v>
      </c>
      <c r="DJ117" s="194" t="str">
        <f>入力_北海道投入係数表!DJ117</f>
        <v>-</v>
      </c>
      <c r="DK117" s="194" t="str">
        <f>入力_北海道投入係数表!DK117</f>
        <v>-</v>
      </c>
      <c r="DL117" s="194" t="str">
        <f>入力_北海道投入係数表!DL117</f>
        <v>-</v>
      </c>
      <c r="DM117" s="194" t="str">
        <f>入力_北海道投入係数表!DM117</f>
        <v>-</v>
      </c>
      <c r="DN117" s="194" t="str">
        <f>入力_北海道投入係数表!DN117</f>
        <v>-</v>
      </c>
      <c r="DO117" s="194" t="str">
        <f>入力_北海道投入係数表!DO117</f>
        <v>-</v>
      </c>
      <c r="DP117" s="194" t="str">
        <f>入力_北海道投入係数表!DP117</f>
        <v>-</v>
      </c>
      <c r="DQ117" s="194" t="str">
        <f>入力_北海道投入係数表!DQ117</f>
        <v>-</v>
      </c>
      <c r="DR117" s="194" t="str">
        <f>入力_北海道投入係数表!DR117</f>
        <v>-</v>
      </c>
      <c r="DS117" s="194" t="str">
        <f>入力_北海道投入係数表!DS117</f>
        <v>-</v>
      </c>
      <c r="DT117" s="242" t="str">
        <f>入力_北海道投入係数表!DT117</f>
        <v>-</v>
      </c>
      <c r="DU117"/>
      <c r="DV117"/>
    </row>
    <row r="118" spans="2:126" s="22" customFormat="1" x14ac:dyDescent="0.25">
      <c r="B118" s="53">
        <v>115</v>
      </c>
      <c r="C118" s="360" t="str">
        <v>-</v>
      </c>
      <c r="D118" s="193" t="str">
        <f>入力_北海道投入係数表!D118</f>
        <v>-</v>
      </c>
      <c r="E118" s="194" t="str">
        <f>入力_北海道投入係数表!E118</f>
        <v>-</v>
      </c>
      <c r="F118" s="194" t="str">
        <f>入力_北海道投入係数表!F118</f>
        <v>-</v>
      </c>
      <c r="G118" s="194" t="str">
        <f>入力_北海道投入係数表!G118</f>
        <v>-</v>
      </c>
      <c r="H118" s="194" t="str">
        <f>入力_北海道投入係数表!H118</f>
        <v>-</v>
      </c>
      <c r="I118" s="194" t="str">
        <f>入力_北海道投入係数表!I118</f>
        <v>-</v>
      </c>
      <c r="J118" s="194" t="str">
        <f>入力_北海道投入係数表!J118</f>
        <v>-</v>
      </c>
      <c r="K118" s="194" t="str">
        <f>入力_北海道投入係数表!K118</f>
        <v>-</v>
      </c>
      <c r="L118" s="194" t="str">
        <f>入力_北海道投入係数表!L118</f>
        <v>-</v>
      </c>
      <c r="M118" s="194" t="str">
        <f>入力_北海道投入係数表!M118</f>
        <v>-</v>
      </c>
      <c r="N118" s="194" t="str">
        <f>入力_北海道投入係数表!N118</f>
        <v>-</v>
      </c>
      <c r="O118" s="194" t="str">
        <f>入力_北海道投入係数表!O118</f>
        <v>-</v>
      </c>
      <c r="P118" s="194" t="str">
        <f>入力_北海道投入係数表!P118</f>
        <v>-</v>
      </c>
      <c r="Q118" s="194" t="str">
        <f>入力_北海道投入係数表!Q118</f>
        <v>-</v>
      </c>
      <c r="R118" s="194" t="str">
        <f>入力_北海道投入係数表!R118</f>
        <v>-</v>
      </c>
      <c r="S118" s="194" t="str">
        <f>入力_北海道投入係数表!S118</f>
        <v>-</v>
      </c>
      <c r="T118" s="194" t="str">
        <f>入力_北海道投入係数表!T118</f>
        <v>-</v>
      </c>
      <c r="U118" s="194" t="str">
        <f>入力_北海道投入係数表!U118</f>
        <v>-</v>
      </c>
      <c r="V118" s="194" t="str">
        <f>入力_北海道投入係数表!V118</f>
        <v>-</v>
      </c>
      <c r="W118" s="194" t="str">
        <f>入力_北海道投入係数表!W118</f>
        <v>-</v>
      </c>
      <c r="X118" s="194" t="str">
        <f>入力_北海道投入係数表!X118</f>
        <v>-</v>
      </c>
      <c r="Y118" s="194" t="str">
        <f>入力_北海道投入係数表!Y118</f>
        <v>-</v>
      </c>
      <c r="Z118" s="194" t="str">
        <f>入力_北海道投入係数表!Z118</f>
        <v>-</v>
      </c>
      <c r="AA118" s="194" t="str">
        <f>入力_北海道投入係数表!AA118</f>
        <v>-</v>
      </c>
      <c r="AB118" s="194" t="str">
        <f>入力_北海道投入係数表!AB118</f>
        <v>-</v>
      </c>
      <c r="AC118" s="194" t="str">
        <f>入力_北海道投入係数表!AC118</f>
        <v>-</v>
      </c>
      <c r="AD118" s="194" t="str">
        <f>入力_北海道投入係数表!AD118</f>
        <v>-</v>
      </c>
      <c r="AE118" s="194" t="str">
        <f>入力_北海道投入係数表!AE118</f>
        <v>-</v>
      </c>
      <c r="AF118" s="194" t="str">
        <f>入力_北海道投入係数表!AF118</f>
        <v>-</v>
      </c>
      <c r="AG118" s="194" t="str">
        <f>入力_北海道投入係数表!AG118</f>
        <v>-</v>
      </c>
      <c r="AH118" s="194" t="str">
        <f>入力_北海道投入係数表!AH118</f>
        <v>-</v>
      </c>
      <c r="AI118" s="194" t="str">
        <f>入力_北海道投入係数表!AI118</f>
        <v>-</v>
      </c>
      <c r="AJ118" s="194" t="str">
        <f>入力_北海道投入係数表!AJ118</f>
        <v>-</v>
      </c>
      <c r="AK118" s="194" t="str">
        <f>入力_北海道投入係数表!AK118</f>
        <v>-</v>
      </c>
      <c r="AL118" s="194" t="str">
        <f>入力_北海道投入係数表!AL118</f>
        <v>-</v>
      </c>
      <c r="AM118" s="194" t="str">
        <f>入力_北海道投入係数表!AM118</f>
        <v>-</v>
      </c>
      <c r="AN118" s="194" t="str">
        <f>入力_北海道投入係数表!AN118</f>
        <v>-</v>
      </c>
      <c r="AO118" s="194" t="str">
        <f>入力_北海道投入係数表!AO118</f>
        <v>-</v>
      </c>
      <c r="AP118" s="194" t="str">
        <f>入力_北海道投入係数表!AP118</f>
        <v>-</v>
      </c>
      <c r="AQ118" s="194" t="str">
        <f>入力_北海道投入係数表!AQ118</f>
        <v>-</v>
      </c>
      <c r="AR118" s="194" t="str">
        <f>入力_北海道投入係数表!AR118</f>
        <v>-</v>
      </c>
      <c r="AS118" s="194" t="str">
        <f>入力_北海道投入係数表!AS118</f>
        <v>-</v>
      </c>
      <c r="AT118" s="194" t="str">
        <f>入力_北海道投入係数表!AT118</f>
        <v>-</v>
      </c>
      <c r="AU118" s="194" t="str">
        <f>入力_北海道投入係数表!AU118</f>
        <v>-</v>
      </c>
      <c r="AV118" s="194" t="str">
        <f>入力_北海道投入係数表!AV118</f>
        <v>-</v>
      </c>
      <c r="AW118" s="194" t="str">
        <f>入力_北海道投入係数表!AW118</f>
        <v>-</v>
      </c>
      <c r="AX118" s="194" t="str">
        <f>入力_北海道投入係数表!AX118</f>
        <v>-</v>
      </c>
      <c r="AY118" s="194" t="str">
        <f>入力_北海道投入係数表!AY118</f>
        <v>-</v>
      </c>
      <c r="AZ118" s="194" t="str">
        <f>入力_北海道投入係数表!AZ118</f>
        <v>-</v>
      </c>
      <c r="BA118" s="194" t="str">
        <f>入力_北海道投入係数表!BA118</f>
        <v>-</v>
      </c>
      <c r="BB118" s="194" t="str">
        <f>入力_北海道投入係数表!BB118</f>
        <v>-</v>
      </c>
      <c r="BC118" s="194" t="str">
        <f>入力_北海道投入係数表!BC118</f>
        <v>-</v>
      </c>
      <c r="BD118" s="194" t="str">
        <f>入力_北海道投入係数表!BD118</f>
        <v>-</v>
      </c>
      <c r="BE118" s="194" t="str">
        <f>入力_北海道投入係数表!BE118</f>
        <v>-</v>
      </c>
      <c r="BF118" s="194" t="str">
        <f>入力_北海道投入係数表!BF118</f>
        <v>-</v>
      </c>
      <c r="BG118" s="194" t="str">
        <f>入力_北海道投入係数表!BG118</f>
        <v>-</v>
      </c>
      <c r="BH118" s="194" t="str">
        <f>入力_北海道投入係数表!BH118</f>
        <v>-</v>
      </c>
      <c r="BI118" s="194" t="str">
        <f>入力_北海道投入係数表!BI118</f>
        <v>-</v>
      </c>
      <c r="BJ118" s="194" t="str">
        <f>入力_北海道投入係数表!BJ118</f>
        <v>-</v>
      </c>
      <c r="BK118" s="194" t="str">
        <f>入力_北海道投入係数表!BK118</f>
        <v>-</v>
      </c>
      <c r="BL118" s="194" t="str">
        <f>入力_北海道投入係数表!BL118</f>
        <v>-</v>
      </c>
      <c r="BM118" s="194" t="str">
        <f>入力_北海道投入係数表!BM118</f>
        <v>-</v>
      </c>
      <c r="BN118" s="194" t="str">
        <f>入力_北海道投入係数表!BN118</f>
        <v>-</v>
      </c>
      <c r="BO118" s="194" t="str">
        <f>入力_北海道投入係数表!BO118</f>
        <v>-</v>
      </c>
      <c r="BP118" s="194" t="str">
        <f>入力_北海道投入係数表!BP118</f>
        <v>-</v>
      </c>
      <c r="BQ118" s="194" t="str">
        <f>入力_北海道投入係数表!BQ118</f>
        <v>-</v>
      </c>
      <c r="BR118" s="194" t="str">
        <f>入力_北海道投入係数表!BR118</f>
        <v>-</v>
      </c>
      <c r="BS118" s="194" t="str">
        <f>入力_北海道投入係数表!BS118</f>
        <v>-</v>
      </c>
      <c r="BT118" s="194" t="str">
        <f>入力_北海道投入係数表!BT118</f>
        <v>-</v>
      </c>
      <c r="BU118" s="194" t="str">
        <f>入力_北海道投入係数表!BU118</f>
        <v>-</v>
      </c>
      <c r="BV118" s="194" t="str">
        <f>入力_北海道投入係数表!BV118</f>
        <v>-</v>
      </c>
      <c r="BW118" s="194" t="str">
        <f>入力_北海道投入係数表!BW118</f>
        <v>-</v>
      </c>
      <c r="BX118" s="194" t="str">
        <f>入力_北海道投入係数表!BX118</f>
        <v>-</v>
      </c>
      <c r="BY118" s="194" t="str">
        <f>入力_北海道投入係数表!BY118</f>
        <v>-</v>
      </c>
      <c r="BZ118" s="194" t="str">
        <f>入力_北海道投入係数表!BZ118</f>
        <v>-</v>
      </c>
      <c r="CA118" s="194" t="str">
        <f>入力_北海道投入係数表!CA118</f>
        <v>-</v>
      </c>
      <c r="CB118" s="194" t="str">
        <f>入力_北海道投入係数表!CB118</f>
        <v>-</v>
      </c>
      <c r="CC118" s="194" t="str">
        <f>入力_北海道投入係数表!CC118</f>
        <v>-</v>
      </c>
      <c r="CD118" s="194" t="str">
        <f>入力_北海道投入係数表!CD118</f>
        <v>-</v>
      </c>
      <c r="CE118" s="194" t="str">
        <f>入力_北海道投入係数表!CE118</f>
        <v>-</v>
      </c>
      <c r="CF118" s="194" t="str">
        <f>入力_北海道投入係数表!CF118</f>
        <v>-</v>
      </c>
      <c r="CG118" s="194" t="str">
        <f>入力_北海道投入係数表!CG118</f>
        <v>-</v>
      </c>
      <c r="CH118" s="194" t="str">
        <f>入力_北海道投入係数表!CH118</f>
        <v>-</v>
      </c>
      <c r="CI118" s="194" t="str">
        <f>入力_北海道投入係数表!CI118</f>
        <v>-</v>
      </c>
      <c r="CJ118" s="194" t="str">
        <f>入力_北海道投入係数表!CJ118</f>
        <v>-</v>
      </c>
      <c r="CK118" s="194" t="str">
        <f>入力_北海道投入係数表!CK118</f>
        <v>-</v>
      </c>
      <c r="CL118" s="194" t="str">
        <f>入力_北海道投入係数表!CL118</f>
        <v>-</v>
      </c>
      <c r="CM118" s="194" t="str">
        <f>入力_北海道投入係数表!CM118</f>
        <v>-</v>
      </c>
      <c r="CN118" s="194" t="str">
        <f>入力_北海道投入係数表!CN118</f>
        <v>-</v>
      </c>
      <c r="CO118" s="194" t="str">
        <f>入力_北海道投入係数表!CO118</f>
        <v>-</v>
      </c>
      <c r="CP118" s="194" t="str">
        <f>入力_北海道投入係数表!CP118</f>
        <v>-</v>
      </c>
      <c r="CQ118" s="194" t="str">
        <f>入力_北海道投入係数表!CQ118</f>
        <v>-</v>
      </c>
      <c r="CR118" s="194" t="str">
        <f>入力_北海道投入係数表!CR118</f>
        <v>-</v>
      </c>
      <c r="CS118" s="194" t="str">
        <f>入力_北海道投入係数表!CS118</f>
        <v>-</v>
      </c>
      <c r="CT118" s="194" t="str">
        <f>入力_北海道投入係数表!CT118</f>
        <v>-</v>
      </c>
      <c r="CU118" s="194" t="str">
        <f>入力_北海道投入係数表!CU118</f>
        <v>-</v>
      </c>
      <c r="CV118" s="194" t="str">
        <f>入力_北海道投入係数表!CV118</f>
        <v>-</v>
      </c>
      <c r="CW118" s="194" t="str">
        <f>入力_北海道投入係数表!CW118</f>
        <v>-</v>
      </c>
      <c r="CX118" s="194" t="str">
        <f>入力_北海道投入係数表!CX118</f>
        <v>-</v>
      </c>
      <c r="CY118" s="194" t="str">
        <f>入力_北海道投入係数表!CY118</f>
        <v>-</v>
      </c>
      <c r="CZ118" s="194" t="str">
        <f>入力_北海道投入係数表!CZ118</f>
        <v>-</v>
      </c>
      <c r="DA118" s="194" t="str">
        <f>入力_北海道投入係数表!DA118</f>
        <v>-</v>
      </c>
      <c r="DB118" s="194" t="str">
        <f>入力_北海道投入係数表!DB118</f>
        <v>-</v>
      </c>
      <c r="DC118" s="194" t="str">
        <f>入力_北海道投入係数表!DC118</f>
        <v>-</v>
      </c>
      <c r="DD118" s="194" t="str">
        <f>入力_北海道投入係数表!DD118</f>
        <v>-</v>
      </c>
      <c r="DE118" s="194" t="str">
        <f>入力_北海道投入係数表!DE118</f>
        <v>-</v>
      </c>
      <c r="DF118" s="194" t="str">
        <f>入力_北海道投入係数表!DF118</f>
        <v>-</v>
      </c>
      <c r="DG118" s="194" t="str">
        <f>入力_北海道投入係数表!DG118</f>
        <v>-</v>
      </c>
      <c r="DH118" s="194" t="str">
        <f>入力_北海道投入係数表!DH118</f>
        <v>-</v>
      </c>
      <c r="DI118" s="194" t="str">
        <f>入力_北海道投入係数表!DI118</f>
        <v>-</v>
      </c>
      <c r="DJ118" s="194" t="str">
        <f>入力_北海道投入係数表!DJ118</f>
        <v>-</v>
      </c>
      <c r="DK118" s="194" t="str">
        <f>入力_北海道投入係数表!DK118</f>
        <v>-</v>
      </c>
      <c r="DL118" s="194" t="str">
        <f>入力_北海道投入係数表!DL118</f>
        <v>-</v>
      </c>
      <c r="DM118" s="194" t="str">
        <f>入力_北海道投入係数表!DM118</f>
        <v>-</v>
      </c>
      <c r="DN118" s="194" t="str">
        <f>入力_北海道投入係数表!DN118</f>
        <v>-</v>
      </c>
      <c r="DO118" s="194" t="str">
        <f>入力_北海道投入係数表!DO118</f>
        <v>-</v>
      </c>
      <c r="DP118" s="194" t="str">
        <f>入力_北海道投入係数表!DP118</f>
        <v>-</v>
      </c>
      <c r="DQ118" s="194" t="str">
        <f>入力_北海道投入係数表!DQ118</f>
        <v>-</v>
      </c>
      <c r="DR118" s="194" t="str">
        <f>入力_北海道投入係数表!DR118</f>
        <v>-</v>
      </c>
      <c r="DS118" s="194" t="str">
        <f>入力_北海道投入係数表!DS118</f>
        <v>-</v>
      </c>
      <c r="DT118" s="242" t="str">
        <f>入力_北海道投入係数表!DT118</f>
        <v>-</v>
      </c>
      <c r="DU118"/>
      <c r="DV118"/>
    </row>
    <row r="119" spans="2:126" s="22" customFormat="1" x14ac:dyDescent="0.25">
      <c r="B119" s="53">
        <v>116</v>
      </c>
      <c r="C119" s="360" t="str">
        <v>-</v>
      </c>
      <c r="D119" s="193" t="str">
        <f>入力_北海道投入係数表!D119</f>
        <v>-</v>
      </c>
      <c r="E119" s="194" t="str">
        <f>入力_北海道投入係数表!E119</f>
        <v>-</v>
      </c>
      <c r="F119" s="194" t="str">
        <f>入力_北海道投入係数表!F119</f>
        <v>-</v>
      </c>
      <c r="G119" s="194" t="str">
        <f>入力_北海道投入係数表!G119</f>
        <v>-</v>
      </c>
      <c r="H119" s="194" t="str">
        <f>入力_北海道投入係数表!H119</f>
        <v>-</v>
      </c>
      <c r="I119" s="194" t="str">
        <f>入力_北海道投入係数表!I119</f>
        <v>-</v>
      </c>
      <c r="J119" s="194" t="str">
        <f>入力_北海道投入係数表!J119</f>
        <v>-</v>
      </c>
      <c r="K119" s="194" t="str">
        <f>入力_北海道投入係数表!K119</f>
        <v>-</v>
      </c>
      <c r="L119" s="194" t="str">
        <f>入力_北海道投入係数表!L119</f>
        <v>-</v>
      </c>
      <c r="M119" s="194" t="str">
        <f>入力_北海道投入係数表!M119</f>
        <v>-</v>
      </c>
      <c r="N119" s="194" t="str">
        <f>入力_北海道投入係数表!N119</f>
        <v>-</v>
      </c>
      <c r="O119" s="194" t="str">
        <f>入力_北海道投入係数表!O119</f>
        <v>-</v>
      </c>
      <c r="P119" s="194" t="str">
        <f>入力_北海道投入係数表!P119</f>
        <v>-</v>
      </c>
      <c r="Q119" s="194" t="str">
        <f>入力_北海道投入係数表!Q119</f>
        <v>-</v>
      </c>
      <c r="R119" s="194" t="str">
        <f>入力_北海道投入係数表!R119</f>
        <v>-</v>
      </c>
      <c r="S119" s="194" t="str">
        <f>入力_北海道投入係数表!S119</f>
        <v>-</v>
      </c>
      <c r="T119" s="194" t="str">
        <f>入力_北海道投入係数表!T119</f>
        <v>-</v>
      </c>
      <c r="U119" s="194" t="str">
        <f>入力_北海道投入係数表!U119</f>
        <v>-</v>
      </c>
      <c r="V119" s="194" t="str">
        <f>入力_北海道投入係数表!V119</f>
        <v>-</v>
      </c>
      <c r="W119" s="194" t="str">
        <f>入力_北海道投入係数表!W119</f>
        <v>-</v>
      </c>
      <c r="X119" s="194" t="str">
        <f>入力_北海道投入係数表!X119</f>
        <v>-</v>
      </c>
      <c r="Y119" s="194" t="str">
        <f>入力_北海道投入係数表!Y119</f>
        <v>-</v>
      </c>
      <c r="Z119" s="194" t="str">
        <f>入力_北海道投入係数表!Z119</f>
        <v>-</v>
      </c>
      <c r="AA119" s="194" t="str">
        <f>入力_北海道投入係数表!AA119</f>
        <v>-</v>
      </c>
      <c r="AB119" s="194" t="str">
        <f>入力_北海道投入係数表!AB119</f>
        <v>-</v>
      </c>
      <c r="AC119" s="194" t="str">
        <f>入力_北海道投入係数表!AC119</f>
        <v>-</v>
      </c>
      <c r="AD119" s="194" t="str">
        <f>入力_北海道投入係数表!AD119</f>
        <v>-</v>
      </c>
      <c r="AE119" s="194" t="str">
        <f>入力_北海道投入係数表!AE119</f>
        <v>-</v>
      </c>
      <c r="AF119" s="194" t="str">
        <f>入力_北海道投入係数表!AF119</f>
        <v>-</v>
      </c>
      <c r="AG119" s="194" t="str">
        <f>入力_北海道投入係数表!AG119</f>
        <v>-</v>
      </c>
      <c r="AH119" s="194" t="str">
        <f>入力_北海道投入係数表!AH119</f>
        <v>-</v>
      </c>
      <c r="AI119" s="194" t="str">
        <f>入力_北海道投入係数表!AI119</f>
        <v>-</v>
      </c>
      <c r="AJ119" s="194" t="str">
        <f>入力_北海道投入係数表!AJ119</f>
        <v>-</v>
      </c>
      <c r="AK119" s="194" t="str">
        <f>入力_北海道投入係数表!AK119</f>
        <v>-</v>
      </c>
      <c r="AL119" s="194" t="str">
        <f>入力_北海道投入係数表!AL119</f>
        <v>-</v>
      </c>
      <c r="AM119" s="194" t="str">
        <f>入力_北海道投入係数表!AM119</f>
        <v>-</v>
      </c>
      <c r="AN119" s="194" t="str">
        <f>入力_北海道投入係数表!AN119</f>
        <v>-</v>
      </c>
      <c r="AO119" s="194" t="str">
        <f>入力_北海道投入係数表!AO119</f>
        <v>-</v>
      </c>
      <c r="AP119" s="194" t="str">
        <f>入力_北海道投入係数表!AP119</f>
        <v>-</v>
      </c>
      <c r="AQ119" s="194" t="str">
        <f>入力_北海道投入係数表!AQ119</f>
        <v>-</v>
      </c>
      <c r="AR119" s="194" t="str">
        <f>入力_北海道投入係数表!AR119</f>
        <v>-</v>
      </c>
      <c r="AS119" s="194" t="str">
        <f>入力_北海道投入係数表!AS119</f>
        <v>-</v>
      </c>
      <c r="AT119" s="194" t="str">
        <f>入力_北海道投入係数表!AT119</f>
        <v>-</v>
      </c>
      <c r="AU119" s="194" t="str">
        <f>入力_北海道投入係数表!AU119</f>
        <v>-</v>
      </c>
      <c r="AV119" s="194" t="str">
        <f>入力_北海道投入係数表!AV119</f>
        <v>-</v>
      </c>
      <c r="AW119" s="194" t="str">
        <f>入力_北海道投入係数表!AW119</f>
        <v>-</v>
      </c>
      <c r="AX119" s="194" t="str">
        <f>入力_北海道投入係数表!AX119</f>
        <v>-</v>
      </c>
      <c r="AY119" s="194" t="str">
        <f>入力_北海道投入係数表!AY119</f>
        <v>-</v>
      </c>
      <c r="AZ119" s="194" t="str">
        <f>入力_北海道投入係数表!AZ119</f>
        <v>-</v>
      </c>
      <c r="BA119" s="194" t="str">
        <f>入力_北海道投入係数表!BA119</f>
        <v>-</v>
      </c>
      <c r="BB119" s="194" t="str">
        <f>入力_北海道投入係数表!BB119</f>
        <v>-</v>
      </c>
      <c r="BC119" s="194" t="str">
        <f>入力_北海道投入係数表!BC119</f>
        <v>-</v>
      </c>
      <c r="BD119" s="194" t="str">
        <f>入力_北海道投入係数表!BD119</f>
        <v>-</v>
      </c>
      <c r="BE119" s="194" t="str">
        <f>入力_北海道投入係数表!BE119</f>
        <v>-</v>
      </c>
      <c r="BF119" s="194" t="str">
        <f>入力_北海道投入係数表!BF119</f>
        <v>-</v>
      </c>
      <c r="BG119" s="194" t="str">
        <f>入力_北海道投入係数表!BG119</f>
        <v>-</v>
      </c>
      <c r="BH119" s="194" t="str">
        <f>入力_北海道投入係数表!BH119</f>
        <v>-</v>
      </c>
      <c r="BI119" s="194" t="str">
        <f>入力_北海道投入係数表!BI119</f>
        <v>-</v>
      </c>
      <c r="BJ119" s="194" t="str">
        <f>入力_北海道投入係数表!BJ119</f>
        <v>-</v>
      </c>
      <c r="BK119" s="194" t="str">
        <f>入力_北海道投入係数表!BK119</f>
        <v>-</v>
      </c>
      <c r="BL119" s="194" t="str">
        <f>入力_北海道投入係数表!BL119</f>
        <v>-</v>
      </c>
      <c r="BM119" s="194" t="str">
        <f>入力_北海道投入係数表!BM119</f>
        <v>-</v>
      </c>
      <c r="BN119" s="194" t="str">
        <f>入力_北海道投入係数表!BN119</f>
        <v>-</v>
      </c>
      <c r="BO119" s="194" t="str">
        <f>入力_北海道投入係数表!BO119</f>
        <v>-</v>
      </c>
      <c r="BP119" s="194" t="str">
        <f>入力_北海道投入係数表!BP119</f>
        <v>-</v>
      </c>
      <c r="BQ119" s="194" t="str">
        <f>入力_北海道投入係数表!BQ119</f>
        <v>-</v>
      </c>
      <c r="BR119" s="194" t="str">
        <f>入力_北海道投入係数表!BR119</f>
        <v>-</v>
      </c>
      <c r="BS119" s="194" t="str">
        <f>入力_北海道投入係数表!BS119</f>
        <v>-</v>
      </c>
      <c r="BT119" s="194" t="str">
        <f>入力_北海道投入係数表!BT119</f>
        <v>-</v>
      </c>
      <c r="BU119" s="194" t="str">
        <f>入力_北海道投入係数表!BU119</f>
        <v>-</v>
      </c>
      <c r="BV119" s="194" t="str">
        <f>入力_北海道投入係数表!BV119</f>
        <v>-</v>
      </c>
      <c r="BW119" s="194" t="str">
        <f>入力_北海道投入係数表!BW119</f>
        <v>-</v>
      </c>
      <c r="BX119" s="194" t="str">
        <f>入力_北海道投入係数表!BX119</f>
        <v>-</v>
      </c>
      <c r="BY119" s="194" t="str">
        <f>入力_北海道投入係数表!BY119</f>
        <v>-</v>
      </c>
      <c r="BZ119" s="194" t="str">
        <f>入力_北海道投入係数表!BZ119</f>
        <v>-</v>
      </c>
      <c r="CA119" s="194" t="str">
        <f>入力_北海道投入係数表!CA119</f>
        <v>-</v>
      </c>
      <c r="CB119" s="194" t="str">
        <f>入力_北海道投入係数表!CB119</f>
        <v>-</v>
      </c>
      <c r="CC119" s="194" t="str">
        <f>入力_北海道投入係数表!CC119</f>
        <v>-</v>
      </c>
      <c r="CD119" s="194" t="str">
        <f>入力_北海道投入係数表!CD119</f>
        <v>-</v>
      </c>
      <c r="CE119" s="194" t="str">
        <f>入力_北海道投入係数表!CE119</f>
        <v>-</v>
      </c>
      <c r="CF119" s="194" t="str">
        <f>入力_北海道投入係数表!CF119</f>
        <v>-</v>
      </c>
      <c r="CG119" s="194" t="str">
        <f>入力_北海道投入係数表!CG119</f>
        <v>-</v>
      </c>
      <c r="CH119" s="194" t="str">
        <f>入力_北海道投入係数表!CH119</f>
        <v>-</v>
      </c>
      <c r="CI119" s="194" t="str">
        <f>入力_北海道投入係数表!CI119</f>
        <v>-</v>
      </c>
      <c r="CJ119" s="194" t="str">
        <f>入力_北海道投入係数表!CJ119</f>
        <v>-</v>
      </c>
      <c r="CK119" s="194" t="str">
        <f>入力_北海道投入係数表!CK119</f>
        <v>-</v>
      </c>
      <c r="CL119" s="194" t="str">
        <f>入力_北海道投入係数表!CL119</f>
        <v>-</v>
      </c>
      <c r="CM119" s="194" t="str">
        <f>入力_北海道投入係数表!CM119</f>
        <v>-</v>
      </c>
      <c r="CN119" s="194" t="str">
        <f>入力_北海道投入係数表!CN119</f>
        <v>-</v>
      </c>
      <c r="CO119" s="194" t="str">
        <f>入力_北海道投入係数表!CO119</f>
        <v>-</v>
      </c>
      <c r="CP119" s="194" t="str">
        <f>入力_北海道投入係数表!CP119</f>
        <v>-</v>
      </c>
      <c r="CQ119" s="194" t="str">
        <f>入力_北海道投入係数表!CQ119</f>
        <v>-</v>
      </c>
      <c r="CR119" s="194" t="str">
        <f>入力_北海道投入係数表!CR119</f>
        <v>-</v>
      </c>
      <c r="CS119" s="194" t="str">
        <f>入力_北海道投入係数表!CS119</f>
        <v>-</v>
      </c>
      <c r="CT119" s="194" t="str">
        <f>入力_北海道投入係数表!CT119</f>
        <v>-</v>
      </c>
      <c r="CU119" s="194" t="str">
        <f>入力_北海道投入係数表!CU119</f>
        <v>-</v>
      </c>
      <c r="CV119" s="194" t="str">
        <f>入力_北海道投入係数表!CV119</f>
        <v>-</v>
      </c>
      <c r="CW119" s="194" t="str">
        <f>入力_北海道投入係数表!CW119</f>
        <v>-</v>
      </c>
      <c r="CX119" s="194" t="str">
        <f>入力_北海道投入係数表!CX119</f>
        <v>-</v>
      </c>
      <c r="CY119" s="194" t="str">
        <f>入力_北海道投入係数表!CY119</f>
        <v>-</v>
      </c>
      <c r="CZ119" s="194" t="str">
        <f>入力_北海道投入係数表!CZ119</f>
        <v>-</v>
      </c>
      <c r="DA119" s="194" t="str">
        <f>入力_北海道投入係数表!DA119</f>
        <v>-</v>
      </c>
      <c r="DB119" s="194" t="str">
        <f>入力_北海道投入係数表!DB119</f>
        <v>-</v>
      </c>
      <c r="DC119" s="194" t="str">
        <f>入力_北海道投入係数表!DC119</f>
        <v>-</v>
      </c>
      <c r="DD119" s="194" t="str">
        <f>入力_北海道投入係数表!DD119</f>
        <v>-</v>
      </c>
      <c r="DE119" s="194" t="str">
        <f>入力_北海道投入係数表!DE119</f>
        <v>-</v>
      </c>
      <c r="DF119" s="194" t="str">
        <f>入力_北海道投入係数表!DF119</f>
        <v>-</v>
      </c>
      <c r="DG119" s="194" t="str">
        <f>入力_北海道投入係数表!DG119</f>
        <v>-</v>
      </c>
      <c r="DH119" s="194" t="str">
        <f>入力_北海道投入係数表!DH119</f>
        <v>-</v>
      </c>
      <c r="DI119" s="194" t="str">
        <f>入力_北海道投入係数表!DI119</f>
        <v>-</v>
      </c>
      <c r="DJ119" s="194" t="str">
        <f>入力_北海道投入係数表!DJ119</f>
        <v>-</v>
      </c>
      <c r="DK119" s="194" t="str">
        <f>入力_北海道投入係数表!DK119</f>
        <v>-</v>
      </c>
      <c r="DL119" s="194" t="str">
        <f>入力_北海道投入係数表!DL119</f>
        <v>-</v>
      </c>
      <c r="DM119" s="194" t="str">
        <f>入力_北海道投入係数表!DM119</f>
        <v>-</v>
      </c>
      <c r="DN119" s="194" t="str">
        <f>入力_北海道投入係数表!DN119</f>
        <v>-</v>
      </c>
      <c r="DO119" s="194" t="str">
        <f>入力_北海道投入係数表!DO119</f>
        <v>-</v>
      </c>
      <c r="DP119" s="194" t="str">
        <f>入力_北海道投入係数表!DP119</f>
        <v>-</v>
      </c>
      <c r="DQ119" s="194" t="str">
        <f>入力_北海道投入係数表!DQ119</f>
        <v>-</v>
      </c>
      <c r="DR119" s="194" t="str">
        <f>入力_北海道投入係数表!DR119</f>
        <v>-</v>
      </c>
      <c r="DS119" s="194" t="str">
        <f>入力_北海道投入係数表!DS119</f>
        <v>-</v>
      </c>
      <c r="DT119" s="242" t="str">
        <f>入力_北海道投入係数表!DT119</f>
        <v>-</v>
      </c>
      <c r="DU119"/>
      <c r="DV119"/>
    </row>
    <row r="120" spans="2:126" s="22" customFormat="1" x14ac:dyDescent="0.25">
      <c r="B120" s="53">
        <v>117</v>
      </c>
      <c r="C120" s="360" t="str">
        <v>-</v>
      </c>
      <c r="D120" s="193" t="str">
        <f>入力_北海道投入係数表!D120</f>
        <v>-</v>
      </c>
      <c r="E120" s="194" t="str">
        <f>入力_北海道投入係数表!E120</f>
        <v>-</v>
      </c>
      <c r="F120" s="194" t="str">
        <f>入力_北海道投入係数表!F120</f>
        <v>-</v>
      </c>
      <c r="G120" s="194" t="str">
        <f>入力_北海道投入係数表!G120</f>
        <v>-</v>
      </c>
      <c r="H120" s="194" t="str">
        <f>入力_北海道投入係数表!H120</f>
        <v>-</v>
      </c>
      <c r="I120" s="194" t="str">
        <f>入力_北海道投入係数表!I120</f>
        <v>-</v>
      </c>
      <c r="J120" s="194" t="str">
        <f>入力_北海道投入係数表!J120</f>
        <v>-</v>
      </c>
      <c r="K120" s="194" t="str">
        <f>入力_北海道投入係数表!K120</f>
        <v>-</v>
      </c>
      <c r="L120" s="194" t="str">
        <f>入力_北海道投入係数表!L120</f>
        <v>-</v>
      </c>
      <c r="M120" s="194" t="str">
        <f>入力_北海道投入係数表!M120</f>
        <v>-</v>
      </c>
      <c r="N120" s="194" t="str">
        <f>入力_北海道投入係数表!N120</f>
        <v>-</v>
      </c>
      <c r="O120" s="194" t="str">
        <f>入力_北海道投入係数表!O120</f>
        <v>-</v>
      </c>
      <c r="P120" s="194" t="str">
        <f>入力_北海道投入係数表!P120</f>
        <v>-</v>
      </c>
      <c r="Q120" s="194" t="str">
        <f>入力_北海道投入係数表!Q120</f>
        <v>-</v>
      </c>
      <c r="R120" s="194" t="str">
        <f>入力_北海道投入係数表!R120</f>
        <v>-</v>
      </c>
      <c r="S120" s="194" t="str">
        <f>入力_北海道投入係数表!S120</f>
        <v>-</v>
      </c>
      <c r="T120" s="194" t="str">
        <f>入力_北海道投入係数表!T120</f>
        <v>-</v>
      </c>
      <c r="U120" s="194" t="str">
        <f>入力_北海道投入係数表!U120</f>
        <v>-</v>
      </c>
      <c r="V120" s="194" t="str">
        <f>入力_北海道投入係数表!V120</f>
        <v>-</v>
      </c>
      <c r="W120" s="194" t="str">
        <f>入力_北海道投入係数表!W120</f>
        <v>-</v>
      </c>
      <c r="X120" s="194" t="str">
        <f>入力_北海道投入係数表!X120</f>
        <v>-</v>
      </c>
      <c r="Y120" s="194" t="str">
        <f>入力_北海道投入係数表!Y120</f>
        <v>-</v>
      </c>
      <c r="Z120" s="194" t="str">
        <f>入力_北海道投入係数表!Z120</f>
        <v>-</v>
      </c>
      <c r="AA120" s="194" t="str">
        <f>入力_北海道投入係数表!AA120</f>
        <v>-</v>
      </c>
      <c r="AB120" s="194" t="str">
        <f>入力_北海道投入係数表!AB120</f>
        <v>-</v>
      </c>
      <c r="AC120" s="194" t="str">
        <f>入力_北海道投入係数表!AC120</f>
        <v>-</v>
      </c>
      <c r="AD120" s="194" t="str">
        <f>入力_北海道投入係数表!AD120</f>
        <v>-</v>
      </c>
      <c r="AE120" s="194" t="str">
        <f>入力_北海道投入係数表!AE120</f>
        <v>-</v>
      </c>
      <c r="AF120" s="194" t="str">
        <f>入力_北海道投入係数表!AF120</f>
        <v>-</v>
      </c>
      <c r="AG120" s="194" t="str">
        <f>入力_北海道投入係数表!AG120</f>
        <v>-</v>
      </c>
      <c r="AH120" s="194" t="str">
        <f>入力_北海道投入係数表!AH120</f>
        <v>-</v>
      </c>
      <c r="AI120" s="194" t="str">
        <f>入力_北海道投入係数表!AI120</f>
        <v>-</v>
      </c>
      <c r="AJ120" s="194" t="str">
        <f>入力_北海道投入係数表!AJ120</f>
        <v>-</v>
      </c>
      <c r="AK120" s="194" t="str">
        <f>入力_北海道投入係数表!AK120</f>
        <v>-</v>
      </c>
      <c r="AL120" s="194" t="str">
        <f>入力_北海道投入係数表!AL120</f>
        <v>-</v>
      </c>
      <c r="AM120" s="194" t="str">
        <f>入力_北海道投入係数表!AM120</f>
        <v>-</v>
      </c>
      <c r="AN120" s="194" t="str">
        <f>入力_北海道投入係数表!AN120</f>
        <v>-</v>
      </c>
      <c r="AO120" s="194" t="str">
        <f>入力_北海道投入係数表!AO120</f>
        <v>-</v>
      </c>
      <c r="AP120" s="194" t="str">
        <f>入力_北海道投入係数表!AP120</f>
        <v>-</v>
      </c>
      <c r="AQ120" s="194" t="str">
        <f>入力_北海道投入係数表!AQ120</f>
        <v>-</v>
      </c>
      <c r="AR120" s="194" t="str">
        <f>入力_北海道投入係数表!AR120</f>
        <v>-</v>
      </c>
      <c r="AS120" s="194" t="str">
        <f>入力_北海道投入係数表!AS120</f>
        <v>-</v>
      </c>
      <c r="AT120" s="194" t="str">
        <f>入力_北海道投入係数表!AT120</f>
        <v>-</v>
      </c>
      <c r="AU120" s="194" t="str">
        <f>入力_北海道投入係数表!AU120</f>
        <v>-</v>
      </c>
      <c r="AV120" s="194" t="str">
        <f>入力_北海道投入係数表!AV120</f>
        <v>-</v>
      </c>
      <c r="AW120" s="194" t="str">
        <f>入力_北海道投入係数表!AW120</f>
        <v>-</v>
      </c>
      <c r="AX120" s="194" t="str">
        <f>入力_北海道投入係数表!AX120</f>
        <v>-</v>
      </c>
      <c r="AY120" s="194" t="str">
        <f>入力_北海道投入係数表!AY120</f>
        <v>-</v>
      </c>
      <c r="AZ120" s="194" t="str">
        <f>入力_北海道投入係数表!AZ120</f>
        <v>-</v>
      </c>
      <c r="BA120" s="194" t="str">
        <f>入力_北海道投入係数表!BA120</f>
        <v>-</v>
      </c>
      <c r="BB120" s="194" t="str">
        <f>入力_北海道投入係数表!BB120</f>
        <v>-</v>
      </c>
      <c r="BC120" s="194" t="str">
        <f>入力_北海道投入係数表!BC120</f>
        <v>-</v>
      </c>
      <c r="BD120" s="194" t="str">
        <f>入力_北海道投入係数表!BD120</f>
        <v>-</v>
      </c>
      <c r="BE120" s="194" t="str">
        <f>入力_北海道投入係数表!BE120</f>
        <v>-</v>
      </c>
      <c r="BF120" s="194" t="str">
        <f>入力_北海道投入係数表!BF120</f>
        <v>-</v>
      </c>
      <c r="BG120" s="194" t="str">
        <f>入力_北海道投入係数表!BG120</f>
        <v>-</v>
      </c>
      <c r="BH120" s="194" t="str">
        <f>入力_北海道投入係数表!BH120</f>
        <v>-</v>
      </c>
      <c r="BI120" s="194" t="str">
        <f>入力_北海道投入係数表!BI120</f>
        <v>-</v>
      </c>
      <c r="BJ120" s="194" t="str">
        <f>入力_北海道投入係数表!BJ120</f>
        <v>-</v>
      </c>
      <c r="BK120" s="194" t="str">
        <f>入力_北海道投入係数表!BK120</f>
        <v>-</v>
      </c>
      <c r="BL120" s="194" t="str">
        <f>入力_北海道投入係数表!BL120</f>
        <v>-</v>
      </c>
      <c r="BM120" s="194" t="str">
        <f>入力_北海道投入係数表!BM120</f>
        <v>-</v>
      </c>
      <c r="BN120" s="194" t="str">
        <f>入力_北海道投入係数表!BN120</f>
        <v>-</v>
      </c>
      <c r="BO120" s="194" t="str">
        <f>入力_北海道投入係数表!BO120</f>
        <v>-</v>
      </c>
      <c r="BP120" s="194" t="str">
        <f>入力_北海道投入係数表!BP120</f>
        <v>-</v>
      </c>
      <c r="BQ120" s="194" t="str">
        <f>入力_北海道投入係数表!BQ120</f>
        <v>-</v>
      </c>
      <c r="BR120" s="194" t="str">
        <f>入力_北海道投入係数表!BR120</f>
        <v>-</v>
      </c>
      <c r="BS120" s="194" t="str">
        <f>入力_北海道投入係数表!BS120</f>
        <v>-</v>
      </c>
      <c r="BT120" s="194" t="str">
        <f>入力_北海道投入係数表!BT120</f>
        <v>-</v>
      </c>
      <c r="BU120" s="194" t="str">
        <f>入力_北海道投入係数表!BU120</f>
        <v>-</v>
      </c>
      <c r="BV120" s="194" t="str">
        <f>入力_北海道投入係数表!BV120</f>
        <v>-</v>
      </c>
      <c r="BW120" s="194" t="str">
        <f>入力_北海道投入係数表!BW120</f>
        <v>-</v>
      </c>
      <c r="BX120" s="194" t="str">
        <f>入力_北海道投入係数表!BX120</f>
        <v>-</v>
      </c>
      <c r="BY120" s="194" t="str">
        <f>入力_北海道投入係数表!BY120</f>
        <v>-</v>
      </c>
      <c r="BZ120" s="194" t="str">
        <f>入力_北海道投入係数表!BZ120</f>
        <v>-</v>
      </c>
      <c r="CA120" s="194" t="str">
        <f>入力_北海道投入係数表!CA120</f>
        <v>-</v>
      </c>
      <c r="CB120" s="194" t="str">
        <f>入力_北海道投入係数表!CB120</f>
        <v>-</v>
      </c>
      <c r="CC120" s="194" t="str">
        <f>入力_北海道投入係数表!CC120</f>
        <v>-</v>
      </c>
      <c r="CD120" s="194" t="str">
        <f>入力_北海道投入係数表!CD120</f>
        <v>-</v>
      </c>
      <c r="CE120" s="194" t="str">
        <f>入力_北海道投入係数表!CE120</f>
        <v>-</v>
      </c>
      <c r="CF120" s="194" t="str">
        <f>入力_北海道投入係数表!CF120</f>
        <v>-</v>
      </c>
      <c r="CG120" s="194" t="str">
        <f>入力_北海道投入係数表!CG120</f>
        <v>-</v>
      </c>
      <c r="CH120" s="194" t="str">
        <f>入力_北海道投入係数表!CH120</f>
        <v>-</v>
      </c>
      <c r="CI120" s="194" t="str">
        <f>入力_北海道投入係数表!CI120</f>
        <v>-</v>
      </c>
      <c r="CJ120" s="194" t="str">
        <f>入力_北海道投入係数表!CJ120</f>
        <v>-</v>
      </c>
      <c r="CK120" s="194" t="str">
        <f>入力_北海道投入係数表!CK120</f>
        <v>-</v>
      </c>
      <c r="CL120" s="194" t="str">
        <f>入力_北海道投入係数表!CL120</f>
        <v>-</v>
      </c>
      <c r="CM120" s="194" t="str">
        <f>入力_北海道投入係数表!CM120</f>
        <v>-</v>
      </c>
      <c r="CN120" s="194" t="str">
        <f>入力_北海道投入係数表!CN120</f>
        <v>-</v>
      </c>
      <c r="CO120" s="194" t="str">
        <f>入力_北海道投入係数表!CO120</f>
        <v>-</v>
      </c>
      <c r="CP120" s="194" t="str">
        <f>入力_北海道投入係数表!CP120</f>
        <v>-</v>
      </c>
      <c r="CQ120" s="194" t="str">
        <f>入力_北海道投入係数表!CQ120</f>
        <v>-</v>
      </c>
      <c r="CR120" s="194" t="str">
        <f>入力_北海道投入係数表!CR120</f>
        <v>-</v>
      </c>
      <c r="CS120" s="194" t="str">
        <f>入力_北海道投入係数表!CS120</f>
        <v>-</v>
      </c>
      <c r="CT120" s="194" t="str">
        <f>入力_北海道投入係数表!CT120</f>
        <v>-</v>
      </c>
      <c r="CU120" s="194" t="str">
        <f>入力_北海道投入係数表!CU120</f>
        <v>-</v>
      </c>
      <c r="CV120" s="194" t="str">
        <f>入力_北海道投入係数表!CV120</f>
        <v>-</v>
      </c>
      <c r="CW120" s="194" t="str">
        <f>入力_北海道投入係数表!CW120</f>
        <v>-</v>
      </c>
      <c r="CX120" s="194" t="str">
        <f>入力_北海道投入係数表!CX120</f>
        <v>-</v>
      </c>
      <c r="CY120" s="194" t="str">
        <f>入力_北海道投入係数表!CY120</f>
        <v>-</v>
      </c>
      <c r="CZ120" s="194" t="str">
        <f>入力_北海道投入係数表!CZ120</f>
        <v>-</v>
      </c>
      <c r="DA120" s="194" t="str">
        <f>入力_北海道投入係数表!DA120</f>
        <v>-</v>
      </c>
      <c r="DB120" s="194" t="str">
        <f>入力_北海道投入係数表!DB120</f>
        <v>-</v>
      </c>
      <c r="DC120" s="194" t="str">
        <f>入力_北海道投入係数表!DC120</f>
        <v>-</v>
      </c>
      <c r="DD120" s="194" t="str">
        <f>入力_北海道投入係数表!DD120</f>
        <v>-</v>
      </c>
      <c r="DE120" s="194" t="str">
        <f>入力_北海道投入係数表!DE120</f>
        <v>-</v>
      </c>
      <c r="DF120" s="194" t="str">
        <f>入力_北海道投入係数表!DF120</f>
        <v>-</v>
      </c>
      <c r="DG120" s="194" t="str">
        <f>入力_北海道投入係数表!DG120</f>
        <v>-</v>
      </c>
      <c r="DH120" s="194" t="str">
        <f>入力_北海道投入係数表!DH120</f>
        <v>-</v>
      </c>
      <c r="DI120" s="194" t="str">
        <f>入力_北海道投入係数表!DI120</f>
        <v>-</v>
      </c>
      <c r="DJ120" s="194" t="str">
        <f>入力_北海道投入係数表!DJ120</f>
        <v>-</v>
      </c>
      <c r="DK120" s="194" t="str">
        <f>入力_北海道投入係数表!DK120</f>
        <v>-</v>
      </c>
      <c r="DL120" s="194" t="str">
        <f>入力_北海道投入係数表!DL120</f>
        <v>-</v>
      </c>
      <c r="DM120" s="194" t="str">
        <f>入力_北海道投入係数表!DM120</f>
        <v>-</v>
      </c>
      <c r="DN120" s="194" t="str">
        <f>入力_北海道投入係数表!DN120</f>
        <v>-</v>
      </c>
      <c r="DO120" s="194" t="str">
        <f>入力_北海道投入係数表!DO120</f>
        <v>-</v>
      </c>
      <c r="DP120" s="194" t="str">
        <f>入力_北海道投入係数表!DP120</f>
        <v>-</v>
      </c>
      <c r="DQ120" s="194" t="str">
        <f>入力_北海道投入係数表!DQ120</f>
        <v>-</v>
      </c>
      <c r="DR120" s="194" t="str">
        <f>入力_北海道投入係数表!DR120</f>
        <v>-</v>
      </c>
      <c r="DS120" s="194" t="str">
        <f>入力_北海道投入係数表!DS120</f>
        <v>-</v>
      </c>
      <c r="DT120" s="242" t="str">
        <f>入力_北海道投入係数表!DT120</f>
        <v>-</v>
      </c>
      <c r="DU120"/>
      <c r="DV120"/>
    </row>
    <row r="121" spans="2:126" s="22" customFormat="1" x14ac:dyDescent="0.25">
      <c r="B121" s="53">
        <v>118</v>
      </c>
      <c r="C121" s="360" t="str">
        <v>-</v>
      </c>
      <c r="D121" s="193" t="str">
        <f>入力_北海道投入係数表!D121</f>
        <v>-</v>
      </c>
      <c r="E121" s="194" t="str">
        <f>入力_北海道投入係数表!E121</f>
        <v>-</v>
      </c>
      <c r="F121" s="194" t="str">
        <f>入力_北海道投入係数表!F121</f>
        <v>-</v>
      </c>
      <c r="G121" s="194" t="str">
        <f>入力_北海道投入係数表!G121</f>
        <v>-</v>
      </c>
      <c r="H121" s="194" t="str">
        <f>入力_北海道投入係数表!H121</f>
        <v>-</v>
      </c>
      <c r="I121" s="194" t="str">
        <f>入力_北海道投入係数表!I121</f>
        <v>-</v>
      </c>
      <c r="J121" s="194" t="str">
        <f>入力_北海道投入係数表!J121</f>
        <v>-</v>
      </c>
      <c r="K121" s="194" t="str">
        <f>入力_北海道投入係数表!K121</f>
        <v>-</v>
      </c>
      <c r="L121" s="194" t="str">
        <f>入力_北海道投入係数表!L121</f>
        <v>-</v>
      </c>
      <c r="M121" s="194" t="str">
        <f>入力_北海道投入係数表!M121</f>
        <v>-</v>
      </c>
      <c r="N121" s="194" t="str">
        <f>入力_北海道投入係数表!N121</f>
        <v>-</v>
      </c>
      <c r="O121" s="194" t="str">
        <f>入力_北海道投入係数表!O121</f>
        <v>-</v>
      </c>
      <c r="P121" s="194" t="str">
        <f>入力_北海道投入係数表!P121</f>
        <v>-</v>
      </c>
      <c r="Q121" s="194" t="str">
        <f>入力_北海道投入係数表!Q121</f>
        <v>-</v>
      </c>
      <c r="R121" s="194" t="str">
        <f>入力_北海道投入係数表!R121</f>
        <v>-</v>
      </c>
      <c r="S121" s="194" t="str">
        <f>入力_北海道投入係数表!S121</f>
        <v>-</v>
      </c>
      <c r="T121" s="194" t="str">
        <f>入力_北海道投入係数表!T121</f>
        <v>-</v>
      </c>
      <c r="U121" s="194" t="str">
        <f>入力_北海道投入係数表!U121</f>
        <v>-</v>
      </c>
      <c r="V121" s="194" t="str">
        <f>入力_北海道投入係数表!V121</f>
        <v>-</v>
      </c>
      <c r="W121" s="194" t="str">
        <f>入力_北海道投入係数表!W121</f>
        <v>-</v>
      </c>
      <c r="X121" s="194" t="str">
        <f>入力_北海道投入係数表!X121</f>
        <v>-</v>
      </c>
      <c r="Y121" s="194" t="str">
        <f>入力_北海道投入係数表!Y121</f>
        <v>-</v>
      </c>
      <c r="Z121" s="194" t="str">
        <f>入力_北海道投入係数表!Z121</f>
        <v>-</v>
      </c>
      <c r="AA121" s="194" t="str">
        <f>入力_北海道投入係数表!AA121</f>
        <v>-</v>
      </c>
      <c r="AB121" s="194" t="str">
        <f>入力_北海道投入係数表!AB121</f>
        <v>-</v>
      </c>
      <c r="AC121" s="194" t="str">
        <f>入力_北海道投入係数表!AC121</f>
        <v>-</v>
      </c>
      <c r="AD121" s="194" t="str">
        <f>入力_北海道投入係数表!AD121</f>
        <v>-</v>
      </c>
      <c r="AE121" s="194" t="str">
        <f>入力_北海道投入係数表!AE121</f>
        <v>-</v>
      </c>
      <c r="AF121" s="194" t="str">
        <f>入力_北海道投入係数表!AF121</f>
        <v>-</v>
      </c>
      <c r="AG121" s="194" t="str">
        <f>入力_北海道投入係数表!AG121</f>
        <v>-</v>
      </c>
      <c r="AH121" s="194" t="str">
        <f>入力_北海道投入係数表!AH121</f>
        <v>-</v>
      </c>
      <c r="AI121" s="194" t="str">
        <f>入力_北海道投入係数表!AI121</f>
        <v>-</v>
      </c>
      <c r="AJ121" s="194" t="str">
        <f>入力_北海道投入係数表!AJ121</f>
        <v>-</v>
      </c>
      <c r="AK121" s="194" t="str">
        <f>入力_北海道投入係数表!AK121</f>
        <v>-</v>
      </c>
      <c r="AL121" s="194" t="str">
        <f>入力_北海道投入係数表!AL121</f>
        <v>-</v>
      </c>
      <c r="AM121" s="194" t="str">
        <f>入力_北海道投入係数表!AM121</f>
        <v>-</v>
      </c>
      <c r="AN121" s="194" t="str">
        <f>入力_北海道投入係数表!AN121</f>
        <v>-</v>
      </c>
      <c r="AO121" s="194" t="str">
        <f>入力_北海道投入係数表!AO121</f>
        <v>-</v>
      </c>
      <c r="AP121" s="194" t="str">
        <f>入力_北海道投入係数表!AP121</f>
        <v>-</v>
      </c>
      <c r="AQ121" s="194" t="str">
        <f>入力_北海道投入係数表!AQ121</f>
        <v>-</v>
      </c>
      <c r="AR121" s="194" t="str">
        <f>入力_北海道投入係数表!AR121</f>
        <v>-</v>
      </c>
      <c r="AS121" s="194" t="str">
        <f>入力_北海道投入係数表!AS121</f>
        <v>-</v>
      </c>
      <c r="AT121" s="194" t="str">
        <f>入力_北海道投入係数表!AT121</f>
        <v>-</v>
      </c>
      <c r="AU121" s="194" t="str">
        <f>入力_北海道投入係数表!AU121</f>
        <v>-</v>
      </c>
      <c r="AV121" s="194" t="str">
        <f>入力_北海道投入係数表!AV121</f>
        <v>-</v>
      </c>
      <c r="AW121" s="194" t="str">
        <f>入力_北海道投入係数表!AW121</f>
        <v>-</v>
      </c>
      <c r="AX121" s="194" t="str">
        <f>入力_北海道投入係数表!AX121</f>
        <v>-</v>
      </c>
      <c r="AY121" s="194" t="str">
        <f>入力_北海道投入係数表!AY121</f>
        <v>-</v>
      </c>
      <c r="AZ121" s="194" t="str">
        <f>入力_北海道投入係数表!AZ121</f>
        <v>-</v>
      </c>
      <c r="BA121" s="194" t="str">
        <f>入力_北海道投入係数表!BA121</f>
        <v>-</v>
      </c>
      <c r="BB121" s="194" t="str">
        <f>入力_北海道投入係数表!BB121</f>
        <v>-</v>
      </c>
      <c r="BC121" s="194" t="str">
        <f>入力_北海道投入係数表!BC121</f>
        <v>-</v>
      </c>
      <c r="BD121" s="194" t="str">
        <f>入力_北海道投入係数表!BD121</f>
        <v>-</v>
      </c>
      <c r="BE121" s="194" t="str">
        <f>入力_北海道投入係数表!BE121</f>
        <v>-</v>
      </c>
      <c r="BF121" s="194" t="str">
        <f>入力_北海道投入係数表!BF121</f>
        <v>-</v>
      </c>
      <c r="BG121" s="194" t="str">
        <f>入力_北海道投入係数表!BG121</f>
        <v>-</v>
      </c>
      <c r="BH121" s="194" t="str">
        <f>入力_北海道投入係数表!BH121</f>
        <v>-</v>
      </c>
      <c r="BI121" s="194" t="str">
        <f>入力_北海道投入係数表!BI121</f>
        <v>-</v>
      </c>
      <c r="BJ121" s="194" t="str">
        <f>入力_北海道投入係数表!BJ121</f>
        <v>-</v>
      </c>
      <c r="BK121" s="194" t="str">
        <f>入力_北海道投入係数表!BK121</f>
        <v>-</v>
      </c>
      <c r="BL121" s="194" t="str">
        <f>入力_北海道投入係数表!BL121</f>
        <v>-</v>
      </c>
      <c r="BM121" s="194" t="str">
        <f>入力_北海道投入係数表!BM121</f>
        <v>-</v>
      </c>
      <c r="BN121" s="194" t="str">
        <f>入力_北海道投入係数表!BN121</f>
        <v>-</v>
      </c>
      <c r="BO121" s="194" t="str">
        <f>入力_北海道投入係数表!BO121</f>
        <v>-</v>
      </c>
      <c r="BP121" s="194" t="str">
        <f>入力_北海道投入係数表!BP121</f>
        <v>-</v>
      </c>
      <c r="BQ121" s="194" t="str">
        <f>入力_北海道投入係数表!BQ121</f>
        <v>-</v>
      </c>
      <c r="BR121" s="194" t="str">
        <f>入力_北海道投入係数表!BR121</f>
        <v>-</v>
      </c>
      <c r="BS121" s="194" t="str">
        <f>入力_北海道投入係数表!BS121</f>
        <v>-</v>
      </c>
      <c r="BT121" s="194" t="str">
        <f>入力_北海道投入係数表!BT121</f>
        <v>-</v>
      </c>
      <c r="BU121" s="194" t="str">
        <f>入力_北海道投入係数表!BU121</f>
        <v>-</v>
      </c>
      <c r="BV121" s="194" t="str">
        <f>入力_北海道投入係数表!BV121</f>
        <v>-</v>
      </c>
      <c r="BW121" s="194" t="str">
        <f>入力_北海道投入係数表!BW121</f>
        <v>-</v>
      </c>
      <c r="BX121" s="194" t="str">
        <f>入力_北海道投入係数表!BX121</f>
        <v>-</v>
      </c>
      <c r="BY121" s="194" t="str">
        <f>入力_北海道投入係数表!BY121</f>
        <v>-</v>
      </c>
      <c r="BZ121" s="194" t="str">
        <f>入力_北海道投入係数表!BZ121</f>
        <v>-</v>
      </c>
      <c r="CA121" s="194" t="str">
        <f>入力_北海道投入係数表!CA121</f>
        <v>-</v>
      </c>
      <c r="CB121" s="194" t="str">
        <f>入力_北海道投入係数表!CB121</f>
        <v>-</v>
      </c>
      <c r="CC121" s="194" t="str">
        <f>入力_北海道投入係数表!CC121</f>
        <v>-</v>
      </c>
      <c r="CD121" s="194" t="str">
        <f>入力_北海道投入係数表!CD121</f>
        <v>-</v>
      </c>
      <c r="CE121" s="194" t="str">
        <f>入力_北海道投入係数表!CE121</f>
        <v>-</v>
      </c>
      <c r="CF121" s="194" t="str">
        <f>入力_北海道投入係数表!CF121</f>
        <v>-</v>
      </c>
      <c r="CG121" s="194" t="str">
        <f>入力_北海道投入係数表!CG121</f>
        <v>-</v>
      </c>
      <c r="CH121" s="194" t="str">
        <f>入力_北海道投入係数表!CH121</f>
        <v>-</v>
      </c>
      <c r="CI121" s="194" t="str">
        <f>入力_北海道投入係数表!CI121</f>
        <v>-</v>
      </c>
      <c r="CJ121" s="194" t="str">
        <f>入力_北海道投入係数表!CJ121</f>
        <v>-</v>
      </c>
      <c r="CK121" s="194" t="str">
        <f>入力_北海道投入係数表!CK121</f>
        <v>-</v>
      </c>
      <c r="CL121" s="194" t="str">
        <f>入力_北海道投入係数表!CL121</f>
        <v>-</v>
      </c>
      <c r="CM121" s="194" t="str">
        <f>入力_北海道投入係数表!CM121</f>
        <v>-</v>
      </c>
      <c r="CN121" s="194" t="str">
        <f>入力_北海道投入係数表!CN121</f>
        <v>-</v>
      </c>
      <c r="CO121" s="194" t="str">
        <f>入力_北海道投入係数表!CO121</f>
        <v>-</v>
      </c>
      <c r="CP121" s="194" t="str">
        <f>入力_北海道投入係数表!CP121</f>
        <v>-</v>
      </c>
      <c r="CQ121" s="194" t="str">
        <f>入力_北海道投入係数表!CQ121</f>
        <v>-</v>
      </c>
      <c r="CR121" s="194" t="str">
        <f>入力_北海道投入係数表!CR121</f>
        <v>-</v>
      </c>
      <c r="CS121" s="194" t="str">
        <f>入力_北海道投入係数表!CS121</f>
        <v>-</v>
      </c>
      <c r="CT121" s="194" t="str">
        <f>入力_北海道投入係数表!CT121</f>
        <v>-</v>
      </c>
      <c r="CU121" s="194" t="str">
        <f>入力_北海道投入係数表!CU121</f>
        <v>-</v>
      </c>
      <c r="CV121" s="194" t="str">
        <f>入力_北海道投入係数表!CV121</f>
        <v>-</v>
      </c>
      <c r="CW121" s="194" t="str">
        <f>入力_北海道投入係数表!CW121</f>
        <v>-</v>
      </c>
      <c r="CX121" s="194" t="str">
        <f>入力_北海道投入係数表!CX121</f>
        <v>-</v>
      </c>
      <c r="CY121" s="194" t="str">
        <f>入力_北海道投入係数表!CY121</f>
        <v>-</v>
      </c>
      <c r="CZ121" s="194" t="str">
        <f>入力_北海道投入係数表!CZ121</f>
        <v>-</v>
      </c>
      <c r="DA121" s="194" t="str">
        <f>入力_北海道投入係数表!DA121</f>
        <v>-</v>
      </c>
      <c r="DB121" s="194" t="str">
        <f>入力_北海道投入係数表!DB121</f>
        <v>-</v>
      </c>
      <c r="DC121" s="194" t="str">
        <f>入力_北海道投入係数表!DC121</f>
        <v>-</v>
      </c>
      <c r="DD121" s="194" t="str">
        <f>入力_北海道投入係数表!DD121</f>
        <v>-</v>
      </c>
      <c r="DE121" s="194" t="str">
        <f>入力_北海道投入係数表!DE121</f>
        <v>-</v>
      </c>
      <c r="DF121" s="194" t="str">
        <f>入力_北海道投入係数表!DF121</f>
        <v>-</v>
      </c>
      <c r="DG121" s="194" t="str">
        <f>入力_北海道投入係数表!DG121</f>
        <v>-</v>
      </c>
      <c r="DH121" s="194" t="str">
        <f>入力_北海道投入係数表!DH121</f>
        <v>-</v>
      </c>
      <c r="DI121" s="194" t="str">
        <f>入力_北海道投入係数表!DI121</f>
        <v>-</v>
      </c>
      <c r="DJ121" s="194" t="str">
        <f>入力_北海道投入係数表!DJ121</f>
        <v>-</v>
      </c>
      <c r="DK121" s="194" t="str">
        <f>入力_北海道投入係数表!DK121</f>
        <v>-</v>
      </c>
      <c r="DL121" s="194" t="str">
        <f>入力_北海道投入係数表!DL121</f>
        <v>-</v>
      </c>
      <c r="DM121" s="194" t="str">
        <f>入力_北海道投入係数表!DM121</f>
        <v>-</v>
      </c>
      <c r="DN121" s="194" t="str">
        <f>入力_北海道投入係数表!DN121</f>
        <v>-</v>
      </c>
      <c r="DO121" s="194" t="str">
        <f>入力_北海道投入係数表!DO121</f>
        <v>-</v>
      </c>
      <c r="DP121" s="194" t="str">
        <f>入力_北海道投入係数表!DP121</f>
        <v>-</v>
      </c>
      <c r="DQ121" s="194" t="str">
        <f>入力_北海道投入係数表!DQ121</f>
        <v>-</v>
      </c>
      <c r="DR121" s="194" t="str">
        <f>入力_北海道投入係数表!DR121</f>
        <v>-</v>
      </c>
      <c r="DS121" s="194" t="str">
        <f>入力_北海道投入係数表!DS121</f>
        <v>-</v>
      </c>
      <c r="DT121" s="242" t="str">
        <f>入力_北海道投入係数表!DT121</f>
        <v>-</v>
      </c>
      <c r="DU121"/>
      <c r="DV121"/>
    </row>
    <row r="122" spans="2:126" s="22" customFormat="1" x14ac:dyDescent="0.25">
      <c r="B122" s="53">
        <v>119</v>
      </c>
      <c r="C122" s="360" t="str">
        <v>-</v>
      </c>
      <c r="D122" s="193" t="str">
        <f>入力_北海道投入係数表!D122</f>
        <v>-</v>
      </c>
      <c r="E122" s="194" t="str">
        <f>入力_北海道投入係数表!E122</f>
        <v>-</v>
      </c>
      <c r="F122" s="194" t="str">
        <f>入力_北海道投入係数表!F122</f>
        <v>-</v>
      </c>
      <c r="G122" s="194" t="str">
        <f>入力_北海道投入係数表!G122</f>
        <v>-</v>
      </c>
      <c r="H122" s="194" t="str">
        <f>入力_北海道投入係数表!H122</f>
        <v>-</v>
      </c>
      <c r="I122" s="194" t="str">
        <f>入力_北海道投入係数表!I122</f>
        <v>-</v>
      </c>
      <c r="J122" s="194" t="str">
        <f>入力_北海道投入係数表!J122</f>
        <v>-</v>
      </c>
      <c r="K122" s="194" t="str">
        <f>入力_北海道投入係数表!K122</f>
        <v>-</v>
      </c>
      <c r="L122" s="194" t="str">
        <f>入力_北海道投入係数表!L122</f>
        <v>-</v>
      </c>
      <c r="M122" s="194" t="str">
        <f>入力_北海道投入係数表!M122</f>
        <v>-</v>
      </c>
      <c r="N122" s="194" t="str">
        <f>入力_北海道投入係数表!N122</f>
        <v>-</v>
      </c>
      <c r="O122" s="194" t="str">
        <f>入力_北海道投入係数表!O122</f>
        <v>-</v>
      </c>
      <c r="P122" s="194" t="str">
        <f>入力_北海道投入係数表!P122</f>
        <v>-</v>
      </c>
      <c r="Q122" s="194" t="str">
        <f>入力_北海道投入係数表!Q122</f>
        <v>-</v>
      </c>
      <c r="R122" s="194" t="str">
        <f>入力_北海道投入係数表!R122</f>
        <v>-</v>
      </c>
      <c r="S122" s="194" t="str">
        <f>入力_北海道投入係数表!S122</f>
        <v>-</v>
      </c>
      <c r="T122" s="194" t="str">
        <f>入力_北海道投入係数表!T122</f>
        <v>-</v>
      </c>
      <c r="U122" s="194" t="str">
        <f>入力_北海道投入係数表!U122</f>
        <v>-</v>
      </c>
      <c r="V122" s="194" t="str">
        <f>入力_北海道投入係数表!V122</f>
        <v>-</v>
      </c>
      <c r="W122" s="194" t="str">
        <f>入力_北海道投入係数表!W122</f>
        <v>-</v>
      </c>
      <c r="X122" s="194" t="str">
        <f>入力_北海道投入係数表!X122</f>
        <v>-</v>
      </c>
      <c r="Y122" s="194" t="str">
        <f>入力_北海道投入係数表!Y122</f>
        <v>-</v>
      </c>
      <c r="Z122" s="194" t="str">
        <f>入力_北海道投入係数表!Z122</f>
        <v>-</v>
      </c>
      <c r="AA122" s="194" t="str">
        <f>入力_北海道投入係数表!AA122</f>
        <v>-</v>
      </c>
      <c r="AB122" s="194" t="str">
        <f>入力_北海道投入係数表!AB122</f>
        <v>-</v>
      </c>
      <c r="AC122" s="194" t="str">
        <f>入力_北海道投入係数表!AC122</f>
        <v>-</v>
      </c>
      <c r="AD122" s="194" t="str">
        <f>入力_北海道投入係数表!AD122</f>
        <v>-</v>
      </c>
      <c r="AE122" s="194" t="str">
        <f>入力_北海道投入係数表!AE122</f>
        <v>-</v>
      </c>
      <c r="AF122" s="194" t="str">
        <f>入力_北海道投入係数表!AF122</f>
        <v>-</v>
      </c>
      <c r="AG122" s="194" t="str">
        <f>入力_北海道投入係数表!AG122</f>
        <v>-</v>
      </c>
      <c r="AH122" s="194" t="str">
        <f>入力_北海道投入係数表!AH122</f>
        <v>-</v>
      </c>
      <c r="AI122" s="194" t="str">
        <f>入力_北海道投入係数表!AI122</f>
        <v>-</v>
      </c>
      <c r="AJ122" s="194" t="str">
        <f>入力_北海道投入係数表!AJ122</f>
        <v>-</v>
      </c>
      <c r="AK122" s="194" t="str">
        <f>入力_北海道投入係数表!AK122</f>
        <v>-</v>
      </c>
      <c r="AL122" s="194" t="str">
        <f>入力_北海道投入係数表!AL122</f>
        <v>-</v>
      </c>
      <c r="AM122" s="194" t="str">
        <f>入力_北海道投入係数表!AM122</f>
        <v>-</v>
      </c>
      <c r="AN122" s="194" t="str">
        <f>入力_北海道投入係数表!AN122</f>
        <v>-</v>
      </c>
      <c r="AO122" s="194" t="str">
        <f>入力_北海道投入係数表!AO122</f>
        <v>-</v>
      </c>
      <c r="AP122" s="194" t="str">
        <f>入力_北海道投入係数表!AP122</f>
        <v>-</v>
      </c>
      <c r="AQ122" s="194" t="str">
        <f>入力_北海道投入係数表!AQ122</f>
        <v>-</v>
      </c>
      <c r="AR122" s="194" t="str">
        <f>入力_北海道投入係数表!AR122</f>
        <v>-</v>
      </c>
      <c r="AS122" s="194" t="str">
        <f>入力_北海道投入係数表!AS122</f>
        <v>-</v>
      </c>
      <c r="AT122" s="194" t="str">
        <f>入力_北海道投入係数表!AT122</f>
        <v>-</v>
      </c>
      <c r="AU122" s="194" t="str">
        <f>入力_北海道投入係数表!AU122</f>
        <v>-</v>
      </c>
      <c r="AV122" s="194" t="str">
        <f>入力_北海道投入係数表!AV122</f>
        <v>-</v>
      </c>
      <c r="AW122" s="194" t="str">
        <f>入力_北海道投入係数表!AW122</f>
        <v>-</v>
      </c>
      <c r="AX122" s="194" t="str">
        <f>入力_北海道投入係数表!AX122</f>
        <v>-</v>
      </c>
      <c r="AY122" s="194" t="str">
        <f>入力_北海道投入係数表!AY122</f>
        <v>-</v>
      </c>
      <c r="AZ122" s="194" t="str">
        <f>入力_北海道投入係数表!AZ122</f>
        <v>-</v>
      </c>
      <c r="BA122" s="194" t="str">
        <f>入力_北海道投入係数表!BA122</f>
        <v>-</v>
      </c>
      <c r="BB122" s="194" t="str">
        <f>入力_北海道投入係数表!BB122</f>
        <v>-</v>
      </c>
      <c r="BC122" s="194" t="str">
        <f>入力_北海道投入係数表!BC122</f>
        <v>-</v>
      </c>
      <c r="BD122" s="194" t="str">
        <f>入力_北海道投入係数表!BD122</f>
        <v>-</v>
      </c>
      <c r="BE122" s="194" t="str">
        <f>入力_北海道投入係数表!BE122</f>
        <v>-</v>
      </c>
      <c r="BF122" s="194" t="str">
        <f>入力_北海道投入係数表!BF122</f>
        <v>-</v>
      </c>
      <c r="BG122" s="194" t="str">
        <f>入力_北海道投入係数表!BG122</f>
        <v>-</v>
      </c>
      <c r="BH122" s="194" t="str">
        <f>入力_北海道投入係数表!BH122</f>
        <v>-</v>
      </c>
      <c r="BI122" s="194" t="str">
        <f>入力_北海道投入係数表!BI122</f>
        <v>-</v>
      </c>
      <c r="BJ122" s="194" t="str">
        <f>入力_北海道投入係数表!BJ122</f>
        <v>-</v>
      </c>
      <c r="BK122" s="194" t="str">
        <f>入力_北海道投入係数表!BK122</f>
        <v>-</v>
      </c>
      <c r="BL122" s="194" t="str">
        <f>入力_北海道投入係数表!BL122</f>
        <v>-</v>
      </c>
      <c r="BM122" s="194" t="str">
        <f>入力_北海道投入係数表!BM122</f>
        <v>-</v>
      </c>
      <c r="BN122" s="194" t="str">
        <f>入力_北海道投入係数表!BN122</f>
        <v>-</v>
      </c>
      <c r="BO122" s="194" t="str">
        <f>入力_北海道投入係数表!BO122</f>
        <v>-</v>
      </c>
      <c r="BP122" s="194" t="str">
        <f>入力_北海道投入係数表!BP122</f>
        <v>-</v>
      </c>
      <c r="BQ122" s="194" t="str">
        <f>入力_北海道投入係数表!BQ122</f>
        <v>-</v>
      </c>
      <c r="BR122" s="194" t="str">
        <f>入力_北海道投入係数表!BR122</f>
        <v>-</v>
      </c>
      <c r="BS122" s="194" t="str">
        <f>入力_北海道投入係数表!BS122</f>
        <v>-</v>
      </c>
      <c r="BT122" s="194" t="str">
        <f>入力_北海道投入係数表!BT122</f>
        <v>-</v>
      </c>
      <c r="BU122" s="194" t="str">
        <f>入力_北海道投入係数表!BU122</f>
        <v>-</v>
      </c>
      <c r="BV122" s="194" t="str">
        <f>入力_北海道投入係数表!BV122</f>
        <v>-</v>
      </c>
      <c r="BW122" s="194" t="str">
        <f>入力_北海道投入係数表!BW122</f>
        <v>-</v>
      </c>
      <c r="BX122" s="194" t="str">
        <f>入力_北海道投入係数表!BX122</f>
        <v>-</v>
      </c>
      <c r="BY122" s="194" t="str">
        <f>入力_北海道投入係数表!BY122</f>
        <v>-</v>
      </c>
      <c r="BZ122" s="194" t="str">
        <f>入力_北海道投入係数表!BZ122</f>
        <v>-</v>
      </c>
      <c r="CA122" s="194" t="str">
        <f>入力_北海道投入係数表!CA122</f>
        <v>-</v>
      </c>
      <c r="CB122" s="194" t="str">
        <f>入力_北海道投入係数表!CB122</f>
        <v>-</v>
      </c>
      <c r="CC122" s="194" t="str">
        <f>入力_北海道投入係数表!CC122</f>
        <v>-</v>
      </c>
      <c r="CD122" s="194" t="str">
        <f>入力_北海道投入係数表!CD122</f>
        <v>-</v>
      </c>
      <c r="CE122" s="194" t="str">
        <f>入力_北海道投入係数表!CE122</f>
        <v>-</v>
      </c>
      <c r="CF122" s="194" t="str">
        <f>入力_北海道投入係数表!CF122</f>
        <v>-</v>
      </c>
      <c r="CG122" s="194" t="str">
        <f>入力_北海道投入係数表!CG122</f>
        <v>-</v>
      </c>
      <c r="CH122" s="194" t="str">
        <f>入力_北海道投入係数表!CH122</f>
        <v>-</v>
      </c>
      <c r="CI122" s="194" t="str">
        <f>入力_北海道投入係数表!CI122</f>
        <v>-</v>
      </c>
      <c r="CJ122" s="194" t="str">
        <f>入力_北海道投入係数表!CJ122</f>
        <v>-</v>
      </c>
      <c r="CK122" s="194" t="str">
        <f>入力_北海道投入係数表!CK122</f>
        <v>-</v>
      </c>
      <c r="CL122" s="194" t="str">
        <f>入力_北海道投入係数表!CL122</f>
        <v>-</v>
      </c>
      <c r="CM122" s="194" t="str">
        <f>入力_北海道投入係数表!CM122</f>
        <v>-</v>
      </c>
      <c r="CN122" s="194" t="str">
        <f>入力_北海道投入係数表!CN122</f>
        <v>-</v>
      </c>
      <c r="CO122" s="194" t="str">
        <f>入力_北海道投入係数表!CO122</f>
        <v>-</v>
      </c>
      <c r="CP122" s="194" t="str">
        <f>入力_北海道投入係数表!CP122</f>
        <v>-</v>
      </c>
      <c r="CQ122" s="194" t="str">
        <f>入力_北海道投入係数表!CQ122</f>
        <v>-</v>
      </c>
      <c r="CR122" s="194" t="str">
        <f>入力_北海道投入係数表!CR122</f>
        <v>-</v>
      </c>
      <c r="CS122" s="194" t="str">
        <f>入力_北海道投入係数表!CS122</f>
        <v>-</v>
      </c>
      <c r="CT122" s="194" t="str">
        <f>入力_北海道投入係数表!CT122</f>
        <v>-</v>
      </c>
      <c r="CU122" s="194" t="str">
        <f>入力_北海道投入係数表!CU122</f>
        <v>-</v>
      </c>
      <c r="CV122" s="194" t="str">
        <f>入力_北海道投入係数表!CV122</f>
        <v>-</v>
      </c>
      <c r="CW122" s="194" t="str">
        <f>入力_北海道投入係数表!CW122</f>
        <v>-</v>
      </c>
      <c r="CX122" s="194" t="str">
        <f>入力_北海道投入係数表!CX122</f>
        <v>-</v>
      </c>
      <c r="CY122" s="194" t="str">
        <f>入力_北海道投入係数表!CY122</f>
        <v>-</v>
      </c>
      <c r="CZ122" s="194" t="str">
        <f>入力_北海道投入係数表!CZ122</f>
        <v>-</v>
      </c>
      <c r="DA122" s="194" t="str">
        <f>入力_北海道投入係数表!DA122</f>
        <v>-</v>
      </c>
      <c r="DB122" s="194" t="str">
        <f>入力_北海道投入係数表!DB122</f>
        <v>-</v>
      </c>
      <c r="DC122" s="194" t="str">
        <f>入力_北海道投入係数表!DC122</f>
        <v>-</v>
      </c>
      <c r="DD122" s="194" t="str">
        <f>入力_北海道投入係数表!DD122</f>
        <v>-</v>
      </c>
      <c r="DE122" s="194" t="str">
        <f>入力_北海道投入係数表!DE122</f>
        <v>-</v>
      </c>
      <c r="DF122" s="194" t="str">
        <f>入力_北海道投入係数表!DF122</f>
        <v>-</v>
      </c>
      <c r="DG122" s="194" t="str">
        <f>入力_北海道投入係数表!DG122</f>
        <v>-</v>
      </c>
      <c r="DH122" s="194" t="str">
        <f>入力_北海道投入係数表!DH122</f>
        <v>-</v>
      </c>
      <c r="DI122" s="194" t="str">
        <f>入力_北海道投入係数表!DI122</f>
        <v>-</v>
      </c>
      <c r="DJ122" s="194" t="str">
        <f>入力_北海道投入係数表!DJ122</f>
        <v>-</v>
      </c>
      <c r="DK122" s="194" t="str">
        <f>入力_北海道投入係数表!DK122</f>
        <v>-</v>
      </c>
      <c r="DL122" s="194" t="str">
        <f>入力_北海道投入係数表!DL122</f>
        <v>-</v>
      </c>
      <c r="DM122" s="194" t="str">
        <f>入力_北海道投入係数表!DM122</f>
        <v>-</v>
      </c>
      <c r="DN122" s="194" t="str">
        <f>入力_北海道投入係数表!DN122</f>
        <v>-</v>
      </c>
      <c r="DO122" s="194" t="str">
        <f>入力_北海道投入係数表!DO122</f>
        <v>-</v>
      </c>
      <c r="DP122" s="194" t="str">
        <f>入力_北海道投入係数表!DP122</f>
        <v>-</v>
      </c>
      <c r="DQ122" s="194" t="str">
        <f>入力_北海道投入係数表!DQ122</f>
        <v>-</v>
      </c>
      <c r="DR122" s="194" t="str">
        <f>入力_北海道投入係数表!DR122</f>
        <v>-</v>
      </c>
      <c r="DS122" s="194" t="str">
        <f>入力_北海道投入係数表!DS122</f>
        <v>-</v>
      </c>
      <c r="DT122" s="242" t="str">
        <f>入力_北海道投入係数表!DT122</f>
        <v>-</v>
      </c>
      <c r="DU122"/>
      <c r="DV122"/>
    </row>
    <row r="123" spans="2:126" s="22" customFormat="1" x14ac:dyDescent="0.25">
      <c r="B123" s="53">
        <v>120</v>
      </c>
      <c r="C123" s="360" t="str">
        <v>-</v>
      </c>
      <c r="D123" s="193" t="str">
        <f>入力_北海道投入係数表!D123</f>
        <v>-</v>
      </c>
      <c r="E123" s="194" t="str">
        <f>入力_北海道投入係数表!E123</f>
        <v>-</v>
      </c>
      <c r="F123" s="194" t="str">
        <f>入力_北海道投入係数表!F123</f>
        <v>-</v>
      </c>
      <c r="G123" s="194" t="str">
        <f>入力_北海道投入係数表!G123</f>
        <v>-</v>
      </c>
      <c r="H123" s="194" t="str">
        <f>入力_北海道投入係数表!H123</f>
        <v>-</v>
      </c>
      <c r="I123" s="194" t="str">
        <f>入力_北海道投入係数表!I123</f>
        <v>-</v>
      </c>
      <c r="J123" s="194" t="str">
        <f>入力_北海道投入係数表!J123</f>
        <v>-</v>
      </c>
      <c r="K123" s="194" t="str">
        <f>入力_北海道投入係数表!K123</f>
        <v>-</v>
      </c>
      <c r="L123" s="194" t="str">
        <f>入力_北海道投入係数表!L123</f>
        <v>-</v>
      </c>
      <c r="M123" s="194" t="str">
        <f>入力_北海道投入係数表!M123</f>
        <v>-</v>
      </c>
      <c r="N123" s="194" t="str">
        <f>入力_北海道投入係数表!N123</f>
        <v>-</v>
      </c>
      <c r="O123" s="194" t="str">
        <f>入力_北海道投入係数表!O123</f>
        <v>-</v>
      </c>
      <c r="P123" s="194" t="str">
        <f>入力_北海道投入係数表!P123</f>
        <v>-</v>
      </c>
      <c r="Q123" s="194" t="str">
        <f>入力_北海道投入係数表!Q123</f>
        <v>-</v>
      </c>
      <c r="R123" s="194" t="str">
        <f>入力_北海道投入係数表!R123</f>
        <v>-</v>
      </c>
      <c r="S123" s="194" t="str">
        <f>入力_北海道投入係数表!S123</f>
        <v>-</v>
      </c>
      <c r="T123" s="194" t="str">
        <f>入力_北海道投入係数表!T123</f>
        <v>-</v>
      </c>
      <c r="U123" s="194" t="str">
        <f>入力_北海道投入係数表!U123</f>
        <v>-</v>
      </c>
      <c r="V123" s="194" t="str">
        <f>入力_北海道投入係数表!V123</f>
        <v>-</v>
      </c>
      <c r="W123" s="194" t="str">
        <f>入力_北海道投入係数表!W123</f>
        <v>-</v>
      </c>
      <c r="X123" s="194" t="str">
        <f>入力_北海道投入係数表!X123</f>
        <v>-</v>
      </c>
      <c r="Y123" s="194" t="str">
        <f>入力_北海道投入係数表!Y123</f>
        <v>-</v>
      </c>
      <c r="Z123" s="194" t="str">
        <f>入力_北海道投入係数表!Z123</f>
        <v>-</v>
      </c>
      <c r="AA123" s="194" t="str">
        <f>入力_北海道投入係数表!AA123</f>
        <v>-</v>
      </c>
      <c r="AB123" s="194" t="str">
        <f>入力_北海道投入係数表!AB123</f>
        <v>-</v>
      </c>
      <c r="AC123" s="194" t="str">
        <f>入力_北海道投入係数表!AC123</f>
        <v>-</v>
      </c>
      <c r="AD123" s="194" t="str">
        <f>入力_北海道投入係数表!AD123</f>
        <v>-</v>
      </c>
      <c r="AE123" s="194" t="str">
        <f>入力_北海道投入係数表!AE123</f>
        <v>-</v>
      </c>
      <c r="AF123" s="194" t="str">
        <f>入力_北海道投入係数表!AF123</f>
        <v>-</v>
      </c>
      <c r="AG123" s="194" t="str">
        <f>入力_北海道投入係数表!AG123</f>
        <v>-</v>
      </c>
      <c r="AH123" s="194" t="str">
        <f>入力_北海道投入係数表!AH123</f>
        <v>-</v>
      </c>
      <c r="AI123" s="194" t="str">
        <f>入力_北海道投入係数表!AI123</f>
        <v>-</v>
      </c>
      <c r="AJ123" s="194" t="str">
        <f>入力_北海道投入係数表!AJ123</f>
        <v>-</v>
      </c>
      <c r="AK123" s="194" t="str">
        <f>入力_北海道投入係数表!AK123</f>
        <v>-</v>
      </c>
      <c r="AL123" s="194" t="str">
        <f>入力_北海道投入係数表!AL123</f>
        <v>-</v>
      </c>
      <c r="AM123" s="194" t="str">
        <f>入力_北海道投入係数表!AM123</f>
        <v>-</v>
      </c>
      <c r="AN123" s="194" t="str">
        <f>入力_北海道投入係数表!AN123</f>
        <v>-</v>
      </c>
      <c r="AO123" s="194" t="str">
        <f>入力_北海道投入係数表!AO123</f>
        <v>-</v>
      </c>
      <c r="AP123" s="194" t="str">
        <f>入力_北海道投入係数表!AP123</f>
        <v>-</v>
      </c>
      <c r="AQ123" s="194" t="str">
        <f>入力_北海道投入係数表!AQ123</f>
        <v>-</v>
      </c>
      <c r="AR123" s="194" t="str">
        <f>入力_北海道投入係数表!AR123</f>
        <v>-</v>
      </c>
      <c r="AS123" s="194" t="str">
        <f>入力_北海道投入係数表!AS123</f>
        <v>-</v>
      </c>
      <c r="AT123" s="194" t="str">
        <f>入力_北海道投入係数表!AT123</f>
        <v>-</v>
      </c>
      <c r="AU123" s="194" t="str">
        <f>入力_北海道投入係数表!AU123</f>
        <v>-</v>
      </c>
      <c r="AV123" s="194" t="str">
        <f>入力_北海道投入係数表!AV123</f>
        <v>-</v>
      </c>
      <c r="AW123" s="194" t="str">
        <f>入力_北海道投入係数表!AW123</f>
        <v>-</v>
      </c>
      <c r="AX123" s="194" t="str">
        <f>入力_北海道投入係数表!AX123</f>
        <v>-</v>
      </c>
      <c r="AY123" s="194" t="str">
        <f>入力_北海道投入係数表!AY123</f>
        <v>-</v>
      </c>
      <c r="AZ123" s="194" t="str">
        <f>入力_北海道投入係数表!AZ123</f>
        <v>-</v>
      </c>
      <c r="BA123" s="194" t="str">
        <f>入力_北海道投入係数表!BA123</f>
        <v>-</v>
      </c>
      <c r="BB123" s="194" t="str">
        <f>入力_北海道投入係数表!BB123</f>
        <v>-</v>
      </c>
      <c r="BC123" s="194" t="str">
        <f>入力_北海道投入係数表!BC123</f>
        <v>-</v>
      </c>
      <c r="BD123" s="194" t="str">
        <f>入力_北海道投入係数表!BD123</f>
        <v>-</v>
      </c>
      <c r="BE123" s="194" t="str">
        <f>入力_北海道投入係数表!BE123</f>
        <v>-</v>
      </c>
      <c r="BF123" s="194" t="str">
        <f>入力_北海道投入係数表!BF123</f>
        <v>-</v>
      </c>
      <c r="BG123" s="194" t="str">
        <f>入力_北海道投入係数表!BG123</f>
        <v>-</v>
      </c>
      <c r="BH123" s="194" t="str">
        <f>入力_北海道投入係数表!BH123</f>
        <v>-</v>
      </c>
      <c r="BI123" s="194" t="str">
        <f>入力_北海道投入係数表!BI123</f>
        <v>-</v>
      </c>
      <c r="BJ123" s="194" t="str">
        <f>入力_北海道投入係数表!BJ123</f>
        <v>-</v>
      </c>
      <c r="BK123" s="194" t="str">
        <f>入力_北海道投入係数表!BK123</f>
        <v>-</v>
      </c>
      <c r="BL123" s="194" t="str">
        <f>入力_北海道投入係数表!BL123</f>
        <v>-</v>
      </c>
      <c r="BM123" s="194" t="str">
        <f>入力_北海道投入係数表!BM123</f>
        <v>-</v>
      </c>
      <c r="BN123" s="194" t="str">
        <f>入力_北海道投入係数表!BN123</f>
        <v>-</v>
      </c>
      <c r="BO123" s="194" t="str">
        <f>入力_北海道投入係数表!BO123</f>
        <v>-</v>
      </c>
      <c r="BP123" s="194" t="str">
        <f>入力_北海道投入係数表!BP123</f>
        <v>-</v>
      </c>
      <c r="BQ123" s="194" t="str">
        <f>入力_北海道投入係数表!BQ123</f>
        <v>-</v>
      </c>
      <c r="BR123" s="194" t="str">
        <f>入力_北海道投入係数表!BR123</f>
        <v>-</v>
      </c>
      <c r="BS123" s="194" t="str">
        <f>入力_北海道投入係数表!BS123</f>
        <v>-</v>
      </c>
      <c r="BT123" s="194" t="str">
        <f>入力_北海道投入係数表!BT123</f>
        <v>-</v>
      </c>
      <c r="BU123" s="194" t="str">
        <f>入力_北海道投入係数表!BU123</f>
        <v>-</v>
      </c>
      <c r="BV123" s="194" t="str">
        <f>入力_北海道投入係数表!BV123</f>
        <v>-</v>
      </c>
      <c r="BW123" s="194" t="str">
        <f>入力_北海道投入係数表!BW123</f>
        <v>-</v>
      </c>
      <c r="BX123" s="194" t="str">
        <f>入力_北海道投入係数表!BX123</f>
        <v>-</v>
      </c>
      <c r="BY123" s="194" t="str">
        <f>入力_北海道投入係数表!BY123</f>
        <v>-</v>
      </c>
      <c r="BZ123" s="194" t="str">
        <f>入力_北海道投入係数表!BZ123</f>
        <v>-</v>
      </c>
      <c r="CA123" s="194" t="str">
        <f>入力_北海道投入係数表!CA123</f>
        <v>-</v>
      </c>
      <c r="CB123" s="194" t="str">
        <f>入力_北海道投入係数表!CB123</f>
        <v>-</v>
      </c>
      <c r="CC123" s="194" t="str">
        <f>入力_北海道投入係数表!CC123</f>
        <v>-</v>
      </c>
      <c r="CD123" s="194" t="str">
        <f>入力_北海道投入係数表!CD123</f>
        <v>-</v>
      </c>
      <c r="CE123" s="194" t="str">
        <f>入力_北海道投入係数表!CE123</f>
        <v>-</v>
      </c>
      <c r="CF123" s="194" t="str">
        <f>入力_北海道投入係数表!CF123</f>
        <v>-</v>
      </c>
      <c r="CG123" s="194" t="str">
        <f>入力_北海道投入係数表!CG123</f>
        <v>-</v>
      </c>
      <c r="CH123" s="194" t="str">
        <f>入力_北海道投入係数表!CH123</f>
        <v>-</v>
      </c>
      <c r="CI123" s="194" t="str">
        <f>入力_北海道投入係数表!CI123</f>
        <v>-</v>
      </c>
      <c r="CJ123" s="194" t="str">
        <f>入力_北海道投入係数表!CJ123</f>
        <v>-</v>
      </c>
      <c r="CK123" s="194" t="str">
        <f>入力_北海道投入係数表!CK123</f>
        <v>-</v>
      </c>
      <c r="CL123" s="194" t="str">
        <f>入力_北海道投入係数表!CL123</f>
        <v>-</v>
      </c>
      <c r="CM123" s="194" t="str">
        <f>入力_北海道投入係数表!CM123</f>
        <v>-</v>
      </c>
      <c r="CN123" s="194" t="str">
        <f>入力_北海道投入係数表!CN123</f>
        <v>-</v>
      </c>
      <c r="CO123" s="194" t="str">
        <f>入力_北海道投入係数表!CO123</f>
        <v>-</v>
      </c>
      <c r="CP123" s="194" t="str">
        <f>入力_北海道投入係数表!CP123</f>
        <v>-</v>
      </c>
      <c r="CQ123" s="194" t="str">
        <f>入力_北海道投入係数表!CQ123</f>
        <v>-</v>
      </c>
      <c r="CR123" s="194" t="str">
        <f>入力_北海道投入係数表!CR123</f>
        <v>-</v>
      </c>
      <c r="CS123" s="194" t="str">
        <f>入力_北海道投入係数表!CS123</f>
        <v>-</v>
      </c>
      <c r="CT123" s="194" t="str">
        <f>入力_北海道投入係数表!CT123</f>
        <v>-</v>
      </c>
      <c r="CU123" s="194" t="str">
        <f>入力_北海道投入係数表!CU123</f>
        <v>-</v>
      </c>
      <c r="CV123" s="194" t="str">
        <f>入力_北海道投入係数表!CV123</f>
        <v>-</v>
      </c>
      <c r="CW123" s="194" t="str">
        <f>入力_北海道投入係数表!CW123</f>
        <v>-</v>
      </c>
      <c r="CX123" s="194" t="str">
        <f>入力_北海道投入係数表!CX123</f>
        <v>-</v>
      </c>
      <c r="CY123" s="194" t="str">
        <f>入力_北海道投入係数表!CY123</f>
        <v>-</v>
      </c>
      <c r="CZ123" s="194" t="str">
        <f>入力_北海道投入係数表!CZ123</f>
        <v>-</v>
      </c>
      <c r="DA123" s="194" t="str">
        <f>入力_北海道投入係数表!DA123</f>
        <v>-</v>
      </c>
      <c r="DB123" s="194" t="str">
        <f>入力_北海道投入係数表!DB123</f>
        <v>-</v>
      </c>
      <c r="DC123" s="194" t="str">
        <f>入力_北海道投入係数表!DC123</f>
        <v>-</v>
      </c>
      <c r="DD123" s="194" t="str">
        <f>入力_北海道投入係数表!DD123</f>
        <v>-</v>
      </c>
      <c r="DE123" s="194" t="str">
        <f>入力_北海道投入係数表!DE123</f>
        <v>-</v>
      </c>
      <c r="DF123" s="194" t="str">
        <f>入力_北海道投入係数表!DF123</f>
        <v>-</v>
      </c>
      <c r="DG123" s="194" t="str">
        <f>入力_北海道投入係数表!DG123</f>
        <v>-</v>
      </c>
      <c r="DH123" s="194" t="str">
        <f>入力_北海道投入係数表!DH123</f>
        <v>-</v>
      </c>
      <c r="DI123" s="194" t="str">
        <f>入力_北海道投入係数表!DI123</f>
        <v>-</v>
      </c>
      <c r="DJ123" s="194" t="str">
        <f>入力_北海道投入係数表!DJ123</f>
        <v>-</v>
      </c>
      <c r="DK123" s="194" t="str">
        <f>入力_北海道投入係数表!DK123</f>
        <v>-</v>
      </c>
      <c r="DL123" s="194" t="str">
        <f>入力_北海道投入係数表!DL123</f>
        <v>-</v>
      </c>
      <c r="DM123" s="194" t="str">
        <f>入力_北海道投入係数表!DM123</f>
        <v>-</v>
      </c>
      <c r="DN123" s="194" t="str">
        <f>入力_北海道投入係数表!DN123</f>
        <v>-</v>
      </c>
      <c r="DO123" s="194" t="str">
        <f>入力_北海道投入係数表!DO123</f>
        <v>-</v>
      </c>
      <c r="DP123" s="194" t="str">
        <f>入力_北海道投入係数表!DP123</f>
        <v>-</v>
      </c>
      <c r="DQ123" s="194" t="str">
        <f>入力_北海道投入係数表!DQ123</f>
        <v>-</v>
      </c>
      <c r="DR123" s="194" t="str">
        <f>入力_北海道投入係数表!DR123</f>
        <v>-</v>
      </c>
      <c r="DS123" s="194" t="str">
        <f>入力_北海道投入係数表!DS123</f>
        <v>-</v>
      </c>
      <c r="DT123" s="242" t="str">
        <f>入力_北海道投入係数表!DT123</f>
        <v>-</v>
      </c>
      <c r="DU123"/>
      <c r="DV123"/>
    </row>
    <row r="124" spans="2:126" s="22" customFormat="1" x14ac:dyDescent="0.25">
      <c r="B124" s="55"/>
      <c r="C124" s="47" t="s">
        <v>178</v>
      </c>
      <c r="D124" s="205">
        <f>入力_北海道投入係数表!D124</f>
        <v>0.51020258413751318</v>
      </c>
      <c r="E124" s="206">
        <f>入力_北海道投入係数表!E124</f>
        <v>0.48182561463331158</v>
      </c>
      <c r="F124" s="206">
        <f>入力_北海道投入係数表!F124</f>
        <v>0.67459494312163215</v>
      </c>
      <c r="G124" s="206">
        <f>入力_北海道投入係数表!G124</f>
        <v>0.37176979306084629</v>
      </c>
      <c r="H124" s="206">
        <f>入力_北海道投入係数表!H124</f>
        <v>0.38161100450615554</v>
      </c>
      <c r="I124" s="206">
        <f>入力_北海道投入係数表!I124</f>
        <v>0.45988839617237065</v>
      </c>
      <c r="J124" s="206">
        <f>入力_北海道投入係数表!J124</f>
        <v>0.60747153523677222</v>
      </c>
      <c r="K124" s="206">
        <f>入力_北海道投入係数表!K124</f>
        <v>0.38083487978465241</v>
      </c>
      <c r="L124" s="206">
        <f>入力_北海道投入係数表!L124</f>
        <v>0.79470046818047679</v>
      </c>
      <c r="M124" s="206">
        <f>入力_北海道投入係数表!M124</f>
        <v>0.76350863176907846</v>
      </c>
      <c r="N124" s="206">
        <f>入力_北海道投入係数表!N124</f>
        <v>0.90433959333417158</v>
      </c>
      <c r="O124" s="206">
        <f>入力_北海道投入係数表!O124</f>
        <v>0.67233268489020959</v>
      </c>
      <c r="P124" s="206">
        <f>入力_北海道投入係数表!P124</f>
        <v>0.39703403473550636</v>
      </c>
      <c r="Q124" s="206">
        <f>入力_北海道投入係数表!Q124</f>
        <v>0.86135634203407818</v>
      </c>
      <c r="R124" s="206">
        <f>入力_北海道投入係数表!R124</f>
        <v>0.65326837190418185</v>
      </c>
      <c r="S124" s="206">
        <f>入力_北海道投入係数表!S124</f>
        <v>0.61206829946689334</v>
      </c>
      <c r="T124" s="206">
        <f>入力_北海道投入係数表!T124</f>
        <v>0.68210947821020929</v>
      </c>
      <c r="U124" s="206">
        <f>入力_北海道投入係数表!U124</f>
        <v>0.62385959056519802</v>
      </c>
      <c r="V124" s="206">
        <f>入力_北海道投入係数表!V124</f>
        <v>0.72431691660986142</v>
      </c>
      <c r="W124" s="206">
        <f>入力_北海道投入係数表!W124</f>
        <v>0.63172056488677197</v>
      </c>
      <c r="X124" s="206">
        <f>入力_北海道投入係数表!X124</f>
        <v>0.46391079361624238</v>
      </c>
      <c r="Y124" s="206">
        <f>入力_北海道投入係数表!Y124</f>
        <v>0.6601610084211641</v>
      </c>
      <c r="Z124" s="206">
        <f>入力_北海道投入係数表!Z124</f>
        <v>0.65225563909774431</v>
      </c>
      <c r="AA124" s="206">
        <f>入力_北海道投入係数表!AA124</f>
        <v>0.78879710208949949</v>
      </c>
      <c r="AB124" s="206">
        <f>入力_北海道投入係数表!AB124</f>
        <v>0.55509532455742172</v>
      </c>
      <c r="AC124" s="206">
        <f>入力_北海道投入係数表!AC124</f>
        <v>0.68759464916708735</v>
      </c>
      <c r="AD124" s="206">
        <f>入力_北海道投入係数表!AD124</f>
        <v>0.69893851609277813</v>
      </c>
      <c r="AE124" s="206">
        <f>入力_北海道投入係数表!AE124</f>
        <v>0.65076041437072951</v>
      </c>
      <c r="AF124" s="206">
        <f>入力_北海道投入係数表!AF124</f>
        <v>0.54686482968105876</v>
      </c>
      <c r="AG124" s="206">
        <f>入力_北海道投入係数表!AG124</f>
        <v>0.61968629233916794</v>
      </c>
      <c r="AH124" s="206">
        <f>入力_北海道投入係数表!AH124</f>
        <v>0.54191197084384635</v>
      </c>
      <c r="AI124" s="206">
        <f>入力_北海道投入係数表!AI124</f>
        <v>0.57566037597674125</v>
      </c>
      <c r="AJ124" s="206">
        <f>入力_北海道投入係数表!AJ124</f>
        <v>0.54538310412573676</v>
      </c>
      <c r="AK124" s="206">
        <f>入力_北海道投入係数表!AK124</f>
        <v>0.49018987341772152</v>
      </c>
      <c r="AL124" s="206">
        <f>入力_北海道投入係数表!AL124</f>
        <v>0.78348849163287448</v>
      </c>
      <c r="AM124" s="206">
        <f>入力_北海道投入係数表!AM124</f>
        <v>0.79496090708538802</v>
      </c>
      <c r="AN124" s="206">
        <f>入力_北海道投入係数表!AN124</f>
        <v>0.52652612380645858</v>
      </c>
      <c r="AO124" s="206">
        <f>入力_北海道投入係数表!AO124</f>
        <v>0.78518980018690754</v>
      </c>
      <c r="AP124" s="206">
        <f>入力_北海道投入係数表!AP124</f>
        <v>0.78482228626320849</v>
      </c>
      <c r="AQ124" s="206">
        <f>入力_北海道投入係数表!AQ124</f>
        <v>0.77486009470512274</v>
      </c>
      <c r="AR124" s="206">
        <f>入力_北海道投入係数表!AR124</f>
        <v>0.72711772740189384</v>
      </c>
      <c r="AS124" s="206">
        <f>入力_北海道投入係数表!AS124</f>
        <v>0.54941937771474159</v>
      </c>
      <c r="AT124" s="206">
        <f>入力_北海道投入係数表!AT124</f>
        <v>0.5874589692396196</v>
      </c>
      <c r="AU124" s="206">
        <f>入力_北海道投入係数表!AU124</f>
        <v>0.56363306744017405</v>
      </c>
      <c r="AV124" s="206">
        <f>入力_北海道投入係数表!AV124</f>
        <v>0.58983527008044945</v>
      </c>
      <c r="AW124" s="206">
        <f>入力_北海道投入係数表!AW124</f>
        <v>0.62798656177618262</v>
      </c>
      <c r="AX124" s="206">
        <f>入力_北海道投入係数表!AX124</f>
        <v>0.70629172517429117</v>
      </c>
      <c r="AY124" s="206">
        <f>入力_北海道投入係数表!AY124</f>
        <v>0.6105857803511674</v>
      </c>
      <c r="AZ124" s="206">
        <f>入力_北海道投入係数表!AZ124</f>
        <v>0.68225584594222832</v>
      </c>
      <c r="BA124" s="206">
        <f>入力_北海道投入係数表!BA124</f>
        <v>0.66090122894856618</v>
      </c>
      <c r="BB124" s="206">
        <f>入力_北海道投入係数表!BB124</f>
        <v>0.6902356902356902</v>
      </c>
      <c r="BC124" s="206">
        <f>入力_北海道投入係数表!BC124</f>
        <v>0.71773563082986169</v>
      </c>
      <c r="BD124" s="206">
        <f>入力_北海道投入係数表!BD124</f>
        <v>0.72743131269079808</v>
      </c>
      <c r="BE124" s="206">
        <f>入力_北海道投入係数表!BE124</f>
        <v>0.86870727159726535</v>
      </c>
      <c r="BF124" s="206">
        <f>入力_北海道投入係数表!BF124</f>
        <v>0.76388408479365355</v>
      </c>
      <c r="BG124" s="206">
        <f>入力_北海道投入係数表!BG124</f>
        <v>0.67614787305874413</v>
      </c>
      <c r="BH124" s="206">
        <f>入力_北海道投入係数表!BH124</f>
        <v>0.64443282396916701</v>
      </c>
      <c r="BI124" s="206">
        <f>入力_北海道投入係数表!BI124</f>
        <v>0.60543501810640998</v>
      </c>
      <c r="BJ124" s="206">
        <f>入力_北海道投入係数表!BJ124</f>
        <v>0.64829826141543168</v>
      </c>
      <c r="BK124" s="206">
        <f>入力_北海道投入係数表!BK124</f>
        <v>0.55040874431090681</v>
      </c>
      <c r="BL124" s="206">
        <f>入力_北海道投入係数表!BL124</f>
        <v>0.55714254202144087</v>
      </c>
      <c r="BM124" s="206">
        <f>入力_北海道投入係数表!BM124</f>
        <v>0.53905636794867418</v>
      </c>
      <c r="BN124" s="206">
        <f>入力_北海道投入係数表!BN124</f>
        <v>0.52053950619833289</v>
      </c>
      <c r="BO124" s="206">
        <f>入力_北海道投入係数表!BO124</f>
        <v>0.56741401667783253</v>
      </c>
      <c r="BP124" s="206">
        <f>入力_北海道投入係数表!BP124</f>
        <v>0.66194379247207447</v>
      </c>
      <c r="BQ124" s="206">
        <f>入力_北海道投入係数表!BQ124</f>
        <v>0.54339362300499194</v>
      </c>
      <c r="BR124" s="206">
        <f>入力_北海道投入係数表!BR124</f>
        <v>0.25991324399722637</v>
      </c>
      <c r="BS124" s="206">
        <f>入力_北海道投入係数表!BS124</f>
        <v>0.30428923198445995</v>
      </c>
      <c r="BT124" s="206">
        <f>入力_北海道投入係数表!BT124</f>
        <v>0.31511527100756359</v>
      </c>
      <c r="BU124" s="206">
        <f>入力_北海道投入係数表!BU124</f>
        <v>0.34108115548738521</v>
      </c>
      <c r="BV124" s="206">
        <f>入力_北海道投入係数表!BV124</f>
        <v>0.26922270942641263</v>
      </c>
      <c r="BW124" s="206">
        <f>入力_北海道投入係数表!BW124</f>
        <v>0.14048159840465352</v>
      </c>
      <c r="BX124" s="206">
        <f>入力_北海道投入係数表!BX124</f>
        <v>0.29703225616315221</v>
      </c>
      <c r="BY124" s="206">
        <f>入力_北海道投入係数表!BY124</f>
        <v>0.25358806172699888</v>
      </c>
      <c r="BZ124" s="206">
        <f>入力_北海道投入係数表!BZ124</f>
        <v>0.7009919817220861</v>
      </c>
      <c r="CA124" s="206">
        <f>入力_北海道投入係数表!CA124</f>
        <v>0.75219439302737756</v>
      </c>
      <c r="CB124" s="206">
        <f>入力_北海道投入係数表!CB124</f>
        <v>0.31280831060298298</v>
      </c>
      <c r="CC124" s="206">
        <f>入力_北海道投入係数表!CC124</f>
        <v>0.33636974897540983</v>
      </c>
      <c r="CD124" s="206">
        <f>入力_北海道投入係数表!CD124</f>
        <v>0.31962466895118036</v>
      </c>
      <c r="CE124" s="206">
        <f>入力_北海道投入係数表!CE124</f>
        <v>0.18196640451593457</v>
      </c>
      <c r="CF124" s="206">
        <f>入力_北海道投入係数表!CF124</f>
        <v>0.41672435130996582</v>
      </c>
      <c r="CG124" s="206">
        <f>入力_北海道投入係数表!CG124</f>
        <v>0.50144245149214128</v>
      </c>
      <c r="CH124" s="206">
        <f>入力_北海道投入係数表!CH124</f>
        <v>0.34106121347484741</v>
      </c>
      <c r="CI124" s="206">
        <f>入力_北海道投入係数表!CI124</f>
        <v>0.61980492961130063</v>
      </c>
      <c r="CJ124" s="206">
        <f>入力_北海道投入係数表!CJ124</f>
        <v>0.56325283506669022</v>
      </c>
      <c r="CK124" s="206">
        <f>入力_北海道投入係数表!CK124</f>
        <v>0.30284047771028194</v>
      </c>
      <c r="CL124" s="206">
        <f>入力_北海道投入係数表!CL124</f>
        <v>0.2082105770504189</v>
      </c>
      <c r="CM124" s="206">
        <f>入力_北海道投入係数表!CM124</f>
        <v>0.45444233955496433</v>
      </c>
      <c r="CN124" s="206">
        <f>入力_北海道投入係数表!CN124</f>
        <v>0.43982812098520718</v>
      </c>
      <c r="CO124" s="206">
        <f>入力_北海道投入係数表!CO124</f>
        <v>0.28120013271609817</v>
      </c>
      <c r="CP124" s="206">
        <f>入力_北海道投入係数表!CP124</f>
        <v>0.29264227199574061</v>
      </c>
      <c r="CQ124" s="206">
        <f>入力_北海道投入係数表!CQ124</f>
        <v>0.227176568535124</v>
      </c>
      <c r="CR124" s="206">
        <f>入力_北海道投入係数表!CR124</f>
        <v>0.41127008602835091</v>
      </c>
      <c r="CS124" s="206">
        <f>入力_北海道投入係数表!CS124</f>
        <v>0.31512088267243626</v>
      </c>
      <c r="CT124" s="206">
        <f>入力_北海道投入係数表!CT124</f>
        <v>0.64957489329991192</v>
      </c>
      <c r="CU124" s="206">
        <f>入力_北海道投入係数表!CU124</f>
        <v>0.5998527042577676</v>
      </c>
      <c r="CV124" s="206">
        <f>入力_北海道投入係数表!CV124</f>
        <v>0.25808096309505391</v>
      </c>
      <c r="CW124" s="206">
        <f>入力_北海道投入係数表!CW124</f>
        <v>0.53776183273539424</v>
      </c>
      <c r="CX124" s="206">
        <f>入力_北海道投入係数表!CX124</f>
        <v>0.58728800373424617</v>
      </c>
      <c r="CY124" s="206">
        <f>入力_北海道投入係数表!CY124</f>
        <v>0.3166501223100649</v>
      </c>
      <c r="CZ124" s="206">
        <f>入力_北海道投入係数表!CZ124</f>
        <v>0.32353126358553075</v>
      </c>
      <c r="DA124" s="206">
        <f>入力_北海道投入係数表!DA124</f>
        <v>0.31415180966061479</v>
      </c>
      <c r="DB124" s="206">
        <f>入力_北海道投入係数表!DB124</f>
        <v>1</v>
      </c>
      <c r="DC124" s="206">
        <f>入力_北海道投入係数表!DC124</f>
        <v>0.52102712440689147</v>
      </c>
      <c r="DD124" s="206" t="str">
        <f>入力_北海道投入係数表!DD124</f>
        <v>-</v>
      </c>
      <c r="DE124" s="206" t="str">
        <f>入力_北海道投入係数表!DE124</f>
        <v>-</v>
      </c>
      <c r="DF124" s="206" t="str">
        <f>入力_北海道投入係数表!DF124</f>
        <v>-</v>
      </c>
      <c r="DG124" s="206" t="str">
        <f>入力_北海道投入係数表!DG124</f>
        <v>-</v>
      </c>
      <c r="DH124" s="206" t="str">
        <f>入力_北海道投入係数表!DH124</f>
        <v>-</v>
      </c>
      <c r="DI124" s="206" t="str">
        <f>入力_北海道投入係数表!DI124</f>
        <v>-</v>
      </c>
      <c r="DJ124" s="206" t="str">
        <f>入力_北海道投入係数表!DJ124</f>
        <v>-</v>
      </c>
      <c r="DK124" s="206" t="str">
        <f>入力_北海道投入係数表!DK124</f>
        <v>-</v>
      </c>
      <c r="DL124" s="206" t="str">
        <f>入力_北海道投入係数表!DL124</f>
        <v>-</v>
      </c>
      <c r="DM124" s="206" t="str">
        <f>入力_北海道投入係数表!DM124</f>
        <v>-</v>
      </c>
      <c r="DN124" s="206" t="str">
        <f>入力_北海道投入係数表!DN124</f>
        <v>-</v>
      </c>
      <c r="DO124" s="206" t="str">
        <f>入力_北海道投入係数表!DO124</f>
        <v>-</v>
      </c>
      <c r="DP124" s="206" t="str">
        <f>入力_北海道投入係数表!DP124</f>
        <v>-</v>
      </c>
      <c r="DQ124" s="206" t="str">
        <f>入力_北海道投入係数表!DQ124</f>
        <v>-</v>
      </c>
      <c r="DR124" s="206" t="str">
        <f>入力_北海道投入係数表!DR124</f>
        <v>-</v>
      </c>
      <c r="DS124" s="206" t="str">
        <f>入力_北海道投入係数表!DS124</f>
        <v>-</v>
      </c>
      <c r="DT124" s="245">
        <f>入力_北海道投入係数表!DT124</f>
        <v>0.4416606372180043</v>
      </c>
      <c r="DU124" s="43"/>
      <c r="DV124" s="43"/>
    </row>
    <row r="125" spans="2:126" s="22" customFormat="1" x14ac:dyDescent="0.25">
      <c r="B125" s="21"/>
      <c r="C125" s="46" t="s">
        <v>220</v>
      </c>
      <c r="D125" s="193">
        <f>入力_北海道投入係数表!D125</f>
        <v>1.2872468222404384E-3</v>
      </c>
      <c r="E125" s="194">
        <f>入力_北海道投入係数表!E125</f>
        <v>2.4591670522319474E-3</v>
      </c>
      <c r="F125" s="194">
        <f>入力_北海道投入係数表!F125</f>
        <v>1.1292773914244921E-3</v>
      </c>
      <c r="G125" s="194">
        <f>入力_北海道投入係数表!G125</f>
        <v>7.0924419735291762E-3</v>
      </c>
      <c r="H125" s="194">
        <f>入力_北海道投入係数表!H125</f>
        <v>1.0532330048942455E-2</v>
      </c>
      <c r="I125" s="194">
        <f>入力_北海道投入係数表!I125</f>
        <v>2.8749655216311981E-2</v>
      </c>
      <c r="J125" s="194">
        <f>入力_北海道投入係数表!J125</f>
        <v>5.3431895418351402E-2</v>
      </c>
      <c r="K125" s="194">
        <f>入力_北海道投入係数表!K125</f>
        <v>3.615637171931399E-2</v>
      </c>
      <c r="L125" s="194">
        <f>入力_北海道投入係数表!L125</f>
        <v>1.1602820249005016E-2</v>
      </c>
      <c r="M125" s="194">
        <f>入力_北海道投入係数表!M125</f>
        <v>1.4453437076661226E-2</v>
      </c>
      <c r="N125" s="194">
        <f>入力_北海道投入係数表!N125</f>
        <v>6.6939355163206284E-3</v>
      </c>
      <c r="O125" s="194">
        <f>入力_北海道投入係数表!O125</f>
        <v>9.8785008335984109E-3</v>
      </c>
      <c r="P125" s="194">
        <f>入力_北海道投入係数表!P125</f>
        <v>9.7665991148822261E-3</v>
      </c>
      <c r="Q125" s="194">
        <f>入力_北海道投入係数表!Q125</f>
        <v>4.0966852510633117E-3</v>
      </c>
      <c r="R125" s="194">
        <f>入力_北海道投入係数表!R125</f>
        <v>1.6240357287860333E-2</v>
      </c>
      <c r="S125" s="194">
        <f>入力_北海道投入係数表!S125</f>
        <v>1.7074866723325349E-2</v>
      </c>
      <c r="T125" s="194">
        <f>入力_北海道投入係数表!T125</f>
        <v>6.884441490452863E-3</v>
      </c>
      <c r="U125" s="194">
        <f>入力_北海道投入係数表!U125</f>
        <v>1.5353805073431242E-2</v>
      </c>
      <c r="V125" s="194">
        <f>入力_北海道投入係数表!V125</f>
        <v>1.4892448685904719E-2</v>
      </c>
      <c r="W125" s="194">
        <f>入力_北海道投入係数表!W125</f>
        <v>1.8968830951784074E-2</v>
      </c>
      <c r="X125" s="194">
        <f>入力_北海道投入係数表!X125</f>
        <v>2.1460586332109746E-2</v>
      </c>
      <c r="Y125" s="194">
        <f>入力_北海道投入係数表!Y125</f>
        <v>3.9272284306975269E-2</v>
      </c>
      <c r="Z125" s="194">
        <f>入力_北海道投入係数表!Z125</f>
        <v>1.5789473684210527E-2</v>
      </c>
      <c r="AA125" s="194">
        <f>入力_北海道投入係数表!AA125</f>
        <v>3.1364580112205683E-3</v>
      </c>
      <c r="AB125" s="194">
        <f>入力_北海道投入係数表!AB125</f>
        <v>1.8365108185807232E-2</v>
      </c>
      <c r="AC125" s="194">
        <f>入力_北海道投入係数表!AC125</f>
        <v>1.7636294800605756E-2</v>
      </c>
      <c r="AD125" s="194">
        <f>入力_北海道投入係数表!AD125</f>
        <v>1.9400468928633713E-3</v>
      </c>
      <c r="AE125" s="194">
        <f>入力_北海道投入係数表!AE125</f>
        <v>1.8418007493938727E-2</v>
      </c>
      <c r="AF125" s="194">
        <f>入力_北海道投入係数表!AF125</f>
        <v>1.974397917118681E-2</v>
      </c>
      <c r="AG125" s="194">
        <f>入力_北海道投入係数表!AG125</f>
        <v>1.3412139122527847E-2</v>
      </c>
      <c r="AH125" s="194">
        <f>入力_北海道投入係数表!AH125</f>
        <v>1.4858424446313429E-2</v>
      </c>
      <c r="AI125" s="194">
        <f>入力_北海道投入係数表!AI125</f>
        <v>1.728291993467642E-2</v>
      </c>
      <c r="AJ125" s="194">
        <f>入力_北海道投入係数表!AJ125</f>
        <v>1.1394891944990177E-2</v>
      </c>
      <c r="AK125" s="194">
        <f>入力_北海道投入係数表!AK125</f>
        <v>2.2287522603978299E-2</v>
      </c>
      <c r="AL125" s="194">
        <f>入力_北海道投入係数表!AL125</f>
        <v>9.2438174653035575E-3</v>
      </c>
      <c r="AM125" s="194">
        <f>入力_北海道投入係数表!AM125</f>
        <v>2.8062548663379187E-3</v>
      </c>
      <c r="AN125" s="194">
        <f>入力_北海道投入係数表!AN125</f>
        <v>5.8201909666344811E-3</v>
      </c>
      <c r="AO125" s="194">
        <f>入力_北海道投入係数表!AO125</f>
        <v>4.494682034622402E-3</v>
      </c>
      <c r="AP125" s="194">
        <f>入力_北海道投入係数表!AP125</f>
        <v>7.2046109510086453E-3</v>
      </c>
      <c r="AQ125" s="194">
        <f>入力_北海道投入係数表!AQ125</f>
        <v>1.2053379250968575E-2</v>
      </c>
      <c r="AR125" s="194">
        <f>入力_北海道投入係数表!AR125</f>
        <v>2.5272478939600884E-2</v>
      </c>
      <c r="AS125" s="194">
        <f>入力_北海道投入係数表!AS125</f>
        <v>1.5143456549360281E-2</v>
      </c>
      <c r="AT125" s="194">
        <f>入力_北海道投入係数表!AT125</f>
        <v>1.3975838381103854E-2</v>
      </c>
      <c r="AU125" s="194">
        <f>入力_北海道投入係数表!AU125</f>
        <v>1.349321454470113E-2</v>
      </c>
      <c r="AV125" s="194">
        <f>入力_北海道投入係数表!AV125</f>
        <v>2.1963989273400587E-2</v>
      </c>
      <c r="AW125" s="194">
        <f>入力_北海道投入係数表!AW125</f>
        <v>2.4664566074744904E-2</v>
      </c>
      <c r="AX125" s="194">
        <f>入力_北海道投入係数表!AX125</f>
        <v>1.4054147266770133E-2</v>
      </c>
      <c r="AY125" s="194">
        <f>入力_北海道投入係数表!AY125</f>
        <v>1.5293078166710531E-2</v>
      </c>
      <c r="AZ125" s="194">
        <f>入力_北海道投入係数表!AZ125</f>
        <v>9.284731774415406E-3</v>
      </c>
      <c r="BA125" s="194">
        <f>入力_北海道投入係数表!BA125</f>
        <v>1.5475648611743286E-2</v>
      </c>
      <c r="BB125" s="194">
        <f>入力_北海道投入係数表!BB125</f>
        <v>1.5151515151515152E-2</v>
      </c>
      <c r="BC125" s="194">
        <f>入力_北海道投入係数表!BC125</f>
        <v>5.4296025787934927E-3</v>
      </c>
      <c r="BD125" s="194">
        <f>入力_北海道投入係数表!BD125</f>
        <v>2.7911033580462277E-2</v>
      </c>
      <c r="BE125" s="194">
        <f>入力_北海道投入係数表!BE125</f>
        <v>7.8076444996892482E-3</v>
      </c>
      <c r="BF125" s="194">
        <f>入力_北海道投入係数表!BF125</f>
        <v>6.7337193579832082E-3</v>
      </c>
      <c r="BG125" s="194">
        <f>入力_北海道投入係数表!BG125</f>
        <v>1.7534604996623904E-2</v>
      </c>
      <c r="BH125" s="194">
        <f>入力_北海道投入係数表!BH125</f>
        <v>5.2485813336432124E-3</v>
      </c>
      <c r="BI125" s="194">
        <f>入力_北海道投入係数表!BI125</f>
        <v>1.9963477668761026E-2</v>
      </c>
      <c r="BJ125" s="194">
        <f>入力_北海道投入係数表!BJ125</f>
        <v>6.7414503670951715E-3</v>
      </c>
      <c r="BK125" s="194">
        <f>入力_北海道投入係数表!BK125</f>
        <v>2.1703876256639661E-2</v>
      </c>
      <c r="BL125" s="194">
        <f>入力_北海道投入係数表!BL125</f>
        <v>1.4510816017411509E-2</v>
      </c>
      <c r="BM125" s="194">
        <f>入力_北海道投入係数表!BM125</f>
        <v>1.4288212810974985E-2</v>
      </c>
      <c r="BN125" s="194">
        <f>入力_北海道投入係数表!BN125</f>
        <v>1.0503782325286858E-2</v>
      </c>
      <c r="BO125" s="194">
        <f>入力_北海道投入係数表!BO125</f>
        <v>1.6258588582356376E-2</v>
      </c>
      <c r="BP125" s="194">
        <f>入力_北海道投入係数表!BP125</f>
        <v>1.370166017425071E-2</v>
      </c>
      <c r="BQ125" s="194">
        <f>入力_北海道投入係数表!BQ125</f>
        <v>1.0273852211207199E-2</v>
      </c>
      <c r="BR125" s="194">
        <f>入力_北海道投入係数表!BR125</f>
        <v>2.4715247878133079E-2</v>
      </c>
      <c r="BS125" s="194">
        <f>入力_北海道投入係数表!BS125</f>
        <v>2.1929637197255773E-2</v>
      </c>
      <c r="BT125" s="194">
        <f>入力_北海道投入係数表!BT125</f>
        <v>3.0517097278244122E-2</v>
      </c>
      <c r="BU125" s="194">
        <f>入力_北海道投入係数表!BU125</f>
        <v>1.1422903051715512E-2</v>
      </c>
      <c r="BV125" s="194">
        <f>入力_北海道投入係数表!BV125</f>
        <v>1.0157482494257009E-2</v>
      </c>
      <c r="BW125" s="194">
        <f>入力_北海道投入係数表!BW125</f>
        <v>0</v>
      </c>
      <c r="BX125" s="194">
        <f>入力_北海道投入係数表!BX125</f>
        <v>1.8507876162268098E-2</v>
      </c>
      <c r="BY125" s="194">
        <f>入力_北海道投入係数表!BY125</f>
        <v>1.9583980178272179E-2</v>
      </c>
      <c r="BZ125" s="194">
        <f>入力_北海道投入係数表!BZ125</f>
        <v>1.7594661229565683E-2</v>
      </c>
      <c r="CA125" s="194">
        <f>入力_北海道投入係数表!CA125</f>
        <v>1.1462806969251813E-2</v>
      </c>
      <c r="CB125" s="194">
        <f>入力_北海道投入係数表!CB125</f>
        <v>3.7200394637571819E-2</v>
      </c>
      <c r="CC125" s="194">
        <f>入力_北海道投入係数表!CC125</f>
        <v>1.9299116290983607E-2</v>
      </c>
      <c r="CD125" s="194">
        <f>入力_北海道投入係数表!CD125</f>
        <v>2.695852753282011E-2</v>
      </c>
      <c r="CE125" s="194">
        <f>入力_北海道投入係数表!CE125</f>
        <v>3.1759515523525059E-2</v>
      </c>
      <c r="CF125" s="194">
        <f>入力_北海道投入係数表!CF125</f>
        <v>7.9185283074276851E-3</v>
      </c>
      <c r="CG125" s="194">
        <f>入力_北海道投入係数表!CG125</f>
        <v>1.866985710564148E-2</v>
      </c>
      <c r="CH125" s="194">
        <f>入力_北海道投入係数表!CH125</f>
        <v>2.2491220470064376E-2</v>
      </c>
      <c r="CI125" s="194">
        <f>入力_北海道投入係数表!CI125</f>
        <v>2.1140633258059866E-3</v>
      </c>
      <c r="CJ125" s="194">
        <f>入力_北海道投入係数表!CJ125</f>
        <v>4.8229518879968375E-2</v>
      </c>
      <c r="CK125" s="194">
        <f>入力_北海道投入係数表!CK125</f>
        <v>1.083924347097614E-2</v>
      </c>
      <c r="CL125" s="194">
        <f>入力_北海道投入係数表!CL125</f>
        <v>4.945712232496239E-3</v>
      </c>
      <c r="CM125" s="194">
        <f>入力_北海道投入係数表!CM125</f>
        <v>1.855206038327464E-2</v>
      </c>
      <c r="CN125" s="194">
        <f>入力_北海道投入係数表!CN125</f>
        <v>5.9487758323238998E-3</v>
      </c>
      <c r="CO125" s="194">
        <f>入力_北海道投入係数表!CO125</f>
        <v>2.0965983600082158E-2</v>
      </c>
      <c r="CP125" s="194">
        <f>入力_北海道投入係数表!CP125</f>
        <v>2.785542285306325E-2</v>
      </c>
      <c r="CQ125" s="194">
        <f>入力_北海道投入係数表!CQ125</f>
        <v>1.3337154867679373E-2</v>
      </c>
      <c r="CR125" s="194">
        <f>入力_北海道投入係数表!CR125</f>
        <v>3.049645096880077E-2</v>
      </c>
      <c r="CS125" s="194">
        <f>入力_北海道投入係数表!CS125</f>
        <v>1.023440375620573E-2</v>
      </c>
      <c r="CT125" s="194">
        <f>入力_北海道投入係数表!CT125</f>
        <v>1.558160016259061E-2</v>
      </c>
      <c r="CU125" s="194">
        <f>入力_北海道投入係数表!CU125</f>
        <v>1.8100805523590335E-2</v>
      </c>
      <c r="CV125" s="194">
        <f>入力_北海道投入係数表!CV125</f>
        <v>2.0854207410751956E-2</v>
      </c>
      <c r="CW125" s="194">
        <f>入力_北海道投入係数表!CW125</f>
        <v>2.3800892533470005E-2</v>
      </c>
      <c r="CX125" s="194">
        <f>入力_北海道投入係数表!CX125</f>
        <v>1.6165637424013994E-2</v>
      </c>
      <c r="CY125" s="194">
        <f>入力_北海道投入係数表!CY125</f>
        <v>3.9808380898358565E-2</v>
      </c>
      <c r="CZ125" s="194">
        <f>入力_北海道投入係数表!CZ125</f>
        <v>2.3316893279565862E-2</v>
      </c>
      <c r="DA125" s="194">
        <f>入力_北海道投入係数表!DA125</f>
        <v>2.0924058803742058E-2</v>
      </c>
      <c r="DB125" s="194">
        <f>入力_北海道投入係数表!DB125</f>
        <v>0</v>
      </c>
      <c r="DC125" s="194">
        <f>入力_北海道投入係数表!DC125</f>
        <v>3.3391692674633986E-3</v>
      </c>
      <c r="DD125" s="194" t="str">
        <f>入力_北海道投入係数表!DD125</f>
        <v>-</v>
      </c>
      <c r="DE125" s="194" t="str">
        <f>入力_北海道投入係数表!DE125</f>
        <v>-</v>
      </c>
      <c r="DF125" s="194" t="str">
        <f>入力_北海道投入係数表!DF125</f>
        <v>-</v>
      </c>
      <c r="DG125" s="194" t="str">
        <f>入力_北海道投入係数表!DG125</f>
        <v>-</v>
      </c>
      <c r="DH125" s="194" t="str">
        <f>入力_北海道投入係数表!DH125</f>
        <v>-</v>
      </c>
      <c r="DI125" s="194" t="str">
        <f>入力_北海道投入係数表!DI125</f>
        <v>-</v>
      </c>
      <c r="DJ125" s="194" t="str">
        <f>入力_北海道投入係数表!DJ125</f>
        <v>-</v>
      </c>
      <c r="DK125" s="194" t="str">
        <f>入力_北海道投入係数表!DK125</f>
        <v>-</v>
      </c>
      <c r="DL125" s="194" t="str">
        <f>入力_北海道投入係数表!DL125</f>
        <v>-</v>
      </c>
      <c r="DM125" s="194" t="str">
        <f>入力_北海道投入係数表!DM125</f>
        <v>-</v>
      </c>
      <c r="DN125" s="194" t="str">
        <f>入力_北海道投入係数表!DN125</f>
        <v>-</v>
      </c>
      <c r="DO125" s="194" t="str">
        <f>入力_北海道投入係数表!DO125</f>
        <v>-</v>
      </c>
      <c r="DP125" s="194" t="str">
        <f>入力_北海道投入係数表!DP125</f>
        <v>-</v>
      </c>
      <c r="DQ125" s="194" t="str">
        <f>入力_北海道投入係数表!DQ125</f>
        <v>-</v>
      </c>
      <c r="DR125" s="194" t="str">
        <f>入力_北海道投入係数表!DR125</f>
        <v>-</v>
      </c>
      <c r="DS125" s="194" t="str">
        <f>入力_北海道投入係数表!DS125</f>
        <v>-</v>
      </c>
      <c r="DT125" s="242">
        <f>入力_北海道投入係数表!DT125</f>
        <v>1.4058416164634472E-2</v>
      </c>
      <c r="DU125" s="43"/>
      <c r="DV125" s="43"/>
    </row>
    <row r="126" spans="2:126" s="22" customFormat="1" x14ac:dyDescent="0.25">
      <c r="B126" s="21"/>
      <c r="C126" s="46" t="s">
        <v>221</v>
      </c>
      <c r="D126" s="193">
        <f>入力_北海道投入係数表!D126</f>
        <v>9.3604228207477352E-2</v>
      </c>
      <c r="E126" s="194">
        <f>入力_北海道投入係数表!E126</f>
        <v>1.9882492378483555E-2</v>
      </c>
      <c r="F126" s="194">
        <f>入力_北海道投入係数表!F126</f>
        <v>5.2340993874637316E-2</v>
      </c>
      <c r="G126" s="194">
        <f>入力_北海道投入係数表!G126</f>
        <v>0.35388997563403002</v>
      </c>
      <c r="H126" s="194">
        <f>入力_北海道投入係数表!H126</f>
        <v>0.2310536642159505</v>
      </c>
      <c r="I126" s="194">
        <f>入力_北海道投入係数表!I126</f>
        <v>0.20075958498652691</v>
      </c>
      <c r="J126" s="194">
        <f>入力_北海道投入係数表!J126</f>
        <v>0.22776771760970407</v>
      </c>
      <c r="K126" s="194">
        <f>入力_北海道投入係数表!K126</f>
        <v>0.15837021024940351</v>
      </c>
      <c r="L126" s="194">
        <f>入力_北海道投入係数表!L126</f>
        <v>0.10480423356383445</v>
      </c>
      <c r="M126" s="194">
        <f>入力_北海道投入係数表!M126</f>
        <v>0.11447427837021085</v>
      </c>
      <c r="N126" s="194">
        <f>入力_北海道投入係数表!N126</f>
        <v>2.9690007914376797E-2</v>
      </c>
      <c r="O126" s="194">
        <f>入力_北海道投入係数表!O126</f>
        <v>0.17999811381375669</v>
      </c>
      <c r="P126" s="194">
        <f>入力_北海道投入係数表!P126</f>
        <v>8.7160741680713652E-2</v>
      </c>
      <c r="Q126" s="194">
        <f>入力_北海道投入係数表!Q126</f>
        <v>5.4857311843856275E-2</v>
      </c>
      <c r="R126" s="194">
        <f>入力_北海道投入係数表!R126</f>
        <v>0.2984165651644336</v>
      </c>
      <c r="S126" s="194">
        <f>入力_北海道投入係数表!S126</f>
        <v>0.34211542918952331</v>
      </c>
      <c r="T126" s="194">
        <f>入力_北海道投入係数表!T126</f>
        <v>0.1700268320901952</v>
      </c>
      <c r="U126" s="194">
        <f>入力_北海道投入係数表!U126</f>
        <v>0.32649087672452159</v>
      </c>
      <c r="V126" s="194">
        <f>入力_北海道投入係数表!V126</f>
        <v>9.5870730137090049E-2</v>
      </c>
      <c r="W126" s="194">
        <f>入力_北海道投入係数表!W126</f>
        <v>0.2324559204478984</v>
      </c>
      <c r="X126" s="194">
        <f>入力_北海道投入係数表!X126</f>
        <v>0.30537553552523522</v>
      </c>
      <c r="Y126" s="194">
        <f>入力_北海道投入係数表!Y126</f>
        <v>9.0673163497696094E-2</v>
      </c>
      <c r="Z126" s="194">
        <f>入力_北海道投入係数表!Z126</f>
        <v>0.13212197159565581</v>
      </c>
      <c r="AA126" s="194">
        <f>入力_北海道投入係数表!AA126</f>
        <v>3.386785645918923E-2</v>
      </c>
      <c r="AB126" s="194">
        <f>入力_北海道投入係数表!AB126</f>
        <v>0.11244136783174459</v>
      </c>
      <c r="AC126" s="194">
        <f>入力_北海道投入係数表!AC126</f>
        <v>0.12272841998990409</v>
      </c>
      <c r="AD126" s="194">
        <f>入力_北海道投入係数表!AD126</f>
        <v>1.2369639777549558E-2</v>
      </c>
      <c r="AE126" s="194">
        <f>入力_北海道投入係数表!AE126</f>
        <v>0.22970850782455368</v>
      </c>
      <c r="AF126" s="194">
        <f>入力_北海道投入係数表!AF126</f>
        <v>0.29778693859839445</v>
      </c>
      <c r="AG126" s="194">
        <f>入力_北海道投入係数表!AG126</f>
        <v>0.32325528529211184</v>
      </c>
      <c r="AH126" s="194">
        <f>入力_北海道投入係数表!AH126</f>
        <v>0.19932716568544995</v>
      </c>
      <c r="AI126" s="194">
        <f>入力_北海道投入係数表!AI126</f>
        <v>0.19976419066868789</v>
      </c>
      <c r="AJ126" s="194">
        <f>入力_北海道投入係数表!AJ126</f>
        <v>0.28762278978389</v>
      </c>
      <c r="AK126" s="194">
        <f>入力_北海道投入係数表!AK126</f>
        <v>0.23693490054249547</v>
      </c>
      <c r="AL126" s="194">
        <f>入力_北海道投入係数表!AL126</f>
        <v>3.2346221943000741E-2</v>
      </c>
      <c r="AM126" s="194">
        <f>入力_北海道投入係数表!AM126</f>
        <v>5.242668050869452E-2</v>
      </c>
      <c r="AN126" s="194">
        <f>入力_北海道投入係数表!AN126</f>
        <v>0.14408325286986376</v>
      </c>
      <c r="AO126" s="194">
        <f>入力_北海道投入係数表!AO126</f>
        <v>0.10916292109830449</v>
      </c>
      <c r="AP126" s="194">
        <f>入力_北海道投入係数表!AP126</f>
        <v>8.1972462375920582E-2</v>
      </c>
      <c r="AQ126" s="194">
        <f>入力_北海道投入係数表!AQ126</f>
        <v>0.2345386712584302</v>
      </c>
      <c r="AR126" s="194">
        <f>入力_北海道投入係数表!AR126</f>
        <v>0.27262560614532821</v>
      </c>
      <c r="AS126" s="194">
        <f>入力_北海道投入係数表!AS126</f>
        <v>0.33454480985728213</v>
      </c>
      <c r="AT126" s="194">
        <f>入力_北海道投入係数表!AT126</f>
        <v>0.27004162295692191</v>
      </c>
      <c r="AU126" s="194">
        <f>入力_北海道投入係数表!AU126</f>
        <v>0.28739770019682997</v>
      </c>
      <c r="AV126" s="194">
        <f>入力_北海道投入係数表!AV126</f>
        <v>0.23764525603371217</v>
      </c>
      <c r="AW126" s="194">
        <f>入力_北海道投入係数表!AW126</f>
        <v>0.21624272270099951</v>
      </c>
      <c r="AX126" s="194">
        <f>入力_北海道投入係数表!AX126</f>
        <v>0.24871283226172</v>
      </c>
      <c r="AY126" s="194">
        <f>入力_北海道投入係数表!AY126</f>
        <v>0.26768056547730945</v>
      </c>
      <c r="AZ126" s="194">
        <f>入力_北海道投入係数表!AZ126</f>
        <v>0.22799174690508942</v>
      </c>
      <c r="BA126" s="194">
        <f>入力_北海道投入係数表!BA126</f>
        <v>0.23076923076923078</v>
      </c>
      <c r="BB126" s="194">
        <f>入力_北海道投入係数表!BB126</f>
        <v>0.14029180695847362</v>
      </c>
      <c r="BC126" s="194">
        <f>入力_北海道投入係数表!BC126</f>
        <v>0.15363526350171883</v>
      </c>
      <c r="BD126" s="194">
        <f>入力_北海道投入係数表!BD126</f>
        <v>0.19624945486262538</v>
      </c>
      <c r="BE126" s="194">
        <f>入力_北海道投入係数表!BE126</f>
        <v>8.5845245494095709E-2</v>
      </c>
      <c r="BF126" s="194">
        <f>入力_北海道投入係数表!BF126</f>
        <v>0.17114607993315695</v>
      </c>
      <c r="BG126" s="194">
        <f>入力_北海道投入係数表!BG126</f>
        <v>0.20596303173531397</v>
      </c>
      <c r="BH126" s="194">
        <f>入力_北海道投入係数表!BH126</f>
        <v>0.17122770321306141</v>
      </c>
      <c r="BI126" s="194">
        <f>入力_北海道投入係数表!BI126</f>
        <v>0.26441548794453557</v>
      </c>
      <c r="BJ126" s="194">
        <f>入力_北海道投入係数表!BJ126</f>
        <v>0.25104396954065339</v>
      </c>
      <c r="BK126" s="194">
        <f>入力_北海道投入係数表!BK126</f>
        <v>0.33460801088457814</v>
      </c>
      <c r="BL126" s="194">
        <f>入力_北海道投入係数表!BL126</f>
        <v>0.35063822590844251</v>
      </c>
      <c r="BM126" s="194">
        <f>入力_北海道投入係数表!BM126</f>
        <v>0.34291497457598197</v>
      </c>
      <c r="BN126" s="194">
        <f>入力_北海道投入係数表!BN126</f>
        <v>0.43761056160131057</v>
      </c>
      <c r="BO126" s="194">
        <f>入力_北海道投入係数表!BO126</f>
        <v>0.11719889297299707</v>
      </c>
      <c r="BP126" s="194">
        <f>入力_北海道投入係数表!BP126</f>
        <v>0.10623394816717255</v>
      </c>
      <c r="BQ126" s="194">
        <f>入力_北海道投入係数表!BQ126</f>
        <v>0.16141988328763271</v>
      </c>
      <c r="BR126" s="194">
        <f>入力_北海道投入係数表!BR126</f>
        <v>0.50012094238304872</v>
      </c>
      <c r="BS126" s="194">
        <f>入力_北海道投入係数表!BS126</f>
        <v>0.41240060773859183</v>
      </c>
      <c r="BT126" s="194">
        <f>入力_北海道投入係数表!BT126</f>
        <v>0.32349078299149159</v>
      </c>
      <c r="BU126" s="194">
        <f>入力_北海道投入係数表!BU126</f>
        <v>0.1555048647845533</v>
      </c>
      <c r="BV126" s="194">
        <f>入力_北海道投入係数表!BV126</f>
        <v>0.1742271179873239</v>
      </c>
      <c r="BW126" s="194">
        <f>入力_北海道投入係数表!BW126</f>
        <v>0</v>
      </c>
      <c r="BX126" s="194">
        <f>入力_北海道投入係数表!BX126</f>
        <v>0.24560511618997097</v>
      </c>
      <c r="BY126" s="194">
        <f>入力_北海道投入係数表!BY126</f>
        <v>0.55509062683129939</v>
      </c>
      <c r="BZ126" s="194">
        <f>入力_北海道投入係数表!BZ126</f>
        <v>0.13713858100340542</v>
      </c>
      <c r="CA126" s="194">
        <f>入力_北海道投入係数表!CA126</f>
        <v>0.11854356905912854</v>
      </c>
      <c r="CB126" s="194">
        <f>入力_北海道投入係数表!CB126</f>
        <v>0.34623643433346873</v>
      </c>
      <c r="CC126" s="194">
        <f>入力_北海道投入係数表!CC126</f>
        <v>0.2463258837090164</v>
      </c>
      <c r="CD126" s="194">
        <f>入力_北海道投入係数表!CD126</f>
        <v>0.3868026616799719</v>
      </c>
      <c r="CE126" s="194">
        <f>入力_北海道投入係数表!CE126</f>
        <v>0.72106979420710826</v>
      </c>
      <c r="CF126" s="194">
        <f>入力_北海道投入係数表!CF126</f>
        <v>0.12283233096901211</v>
      </c>
      <c r="CG126" s="194">
        <f>入力_北海道投入係数表!CG126</f>
        <v>0.21915614175583492</v>
      </c>
      <c r="CH126" s="194">
        <f>入力_北海道投入係数表!CH126</f>
        <v>0.38547196409358675</v>
      </c>
      <c r="CI126" s="194">
        <f>入力_北海道投入係数表!CI126</f>
        <v>0.22010282035266421</v>
      </c>
      <c r="CJ126" s="194">
        <f>入力_北海道投入係数表!CJ126</f>
        <v>0.24555443381461362</v>
      </c>
      <c r="CK126" s="194">
        <f>入力_北海道投入係数表!CK126</f>
        <v>0.37923062609379748</v>
      </c>
      <c r="CL126" s="194">
        <f>入力_北海道投入係数表!CL126</f>
        <v>0.71409745093909915</v>
      </c>
      <c r="CM126" s="194">
        <f>入力_北海道投入係数表!CM126</f>
        <v>0.43975034295182047</v>
      </c>
      <c r="CN126" s="194">
        <f>入力_北海道投入係数表!CN126</f>
        <v>0.42840362661968212</v>
      </c>
      <c r="CO126" s="194">
        <f>入力_北海道投入係数表!CO126</f>
        <v>0.60261008326355203</v>
      </c>
      <c r="CP126" s="194">
        <f>入力_北海道投入係数表!CP126</f>
        <v>0.62040028557253668</v>
      </c>
      <c r="CQ126" s="194">
        <f>入力_北海道投入係数表!CQ126</f>
        <v>0.61584025986433555</v>
      </c>
      <c r="CR126" s="194">
        <f>入力_北海道投入係数表!CR126</f>
        <v>0.51984108938928553</v>
      </c>
      <c r="CS126" s="194">
        <f>入力_北海道投入係数表!CS126</f>
        <v>0.14979935182109544</v>
      </c>
      <c r="CT126" s="194">
        <f>入力_北海道投入係数表!CT126</f>
        <v>0.15091287853126481</v>
      </c>
      <c r="CU126" s="194">
        <f>入力_北海道投入係数表!CU126</f>
        <v>0.25014867663981588</v>
      </c>
      <c r="CV126" s="194">
        <f>入力_北海道投入係数表!CV126</f>
        <v>0.47299074057633167</v>
      </c>
      <c r="CW126" s="194">
        <f>入力_北海道投入係数表!CW126</f>
        <v>0.27340608606156064</v>
      </c>
      <c r="CX126" s="194">
        <f>入力_北海道投入係数表!CX126</f>
        <v>0.28902716449461591</v>
      </c>
      <c r="CY126" s="194">
        <f>入力_北海道投入係数表!CY126</f>
        <v>0.31029531676534194</v>
      </c>
      <c r="CZ126" s="194">
        <f>入力_北海道投入係数表!CZ126</f>
        <v>0.22747237921057761</v>
      </c>
      <c r="DA126" s="194">
        <f>入力_北海道投入係数表!DA126</f>
        <v>0.28881837935141325</v>
      </c>
      <c r="DB126" s="194">
        <f>入力_北海道投入係数表!DB126</f>
        <v>0</v>
      </c>
      <c r="DC126" s="194">
        <f>入力_北海道投入係数表!DC126</f>
        <v>3.4563954225977522E-2</v>
      </c>
      <c r="DD126" s="194" t="str">
        <f>入力_北海道投入係数表!DD126</f>
        <v>-</v>
      </c>
      <c r="DE126" s="194" t="str">
        <f>入力_北海道投入係数表!DE126</f>
        <v>-</v>
      </c>
      <c r="DF126" s="194" t="str">
        <f>入力_北海道投入係数表!DF126</f>
        <v>-</v>
      </c>
      <c r="DG126" s="194" t="str">
        <f>入力_北海道投入係数表!DG126</f>
        <v>-</v>
      </c>
      <c r="DH126" s="194" t="str">
        <f>入力_北海道投入係数表!DH126</f>
        <v>-</v>
      </c>
      <c r="DI126" s="194" t="str">
        <f>入力_北海道投入係数表!DI126</f>
        <v>-</v>
      </c>
      <c r="DJ126" s="194" t="str">
        <f>入力_北海道投入係数表!DJ126</f>
        <v>-</v>
      </c>
      <c r="DK126" s="194" t="str">
        <f>入力_北海道投入係数表!DK126</f>
        <v>-</v>
      </c>
      <c r="DL126" s="194" t="str">
        <f>入力_北海道投入係数表!DL126</f>
        <v>-</v>
      </c>
      <c r="DM126" s="194" t="str">
        <f>入力_北海道投入係数表!DM126</f>
        <v>-</v>
      </c>
      <c r="DN126" s="194" t="str">
        <f>入力_北海道投入係数表!DN126</f>
        <v>-</v>
      </c>
      <c r="DO126" s="194" t="str">
        <f>入力_北海道投入係数表!DO126</f>
        <v>-</v>
      </c>
      <c r="DP126" s="194" t="str">
        <f>入力_北海道投入係数表!DP126</f>
        <v>-</v>
      </c>
      <c r="DQ126" s="194" t="str">
        <f>入力_北海道投入係数表!DQ126</f>
        <v>-</v>
      </c>
      <c r="DR126" s="194" t="str">
        <f>入力_北海道投入係数表!DR126</f>
        <v>-</v>
      </c>
      <c r="DS126" s="194" t="str">
        <f>入力_北海道投入係数表!DS126</f>
        <v>-</v>
      </c>
      <c r="DT126" s="242">
        <f>入力_北海道投入係数表!DT126</f>
        <v>0.28336705659127609</v>
      </c>
      <c r="DU126" s="43"/>
      <c r="DV126" s="43"/>
    </row>
    <row r="127" spans="2:126" s="22" customFormat="1" x14ac:dyDescent="0.25">
      <c r="B127" s="21"/>
      <c r="C127" s="46" t="s">
        <v>222</v>
      </c>
      <c r="D127" s="193">
        <f>入力_北海道投入係数表!D127</f>
        <v>0.47663563157905769</v>
      </c>
      <c r="E127" s="194">
        <f>入力_北海道投入係数表!E127</f>
        <v>0.40867807094823705</v>
      </c>
      <c r="F127" s="194">
        <f>入力_北海道投入係数表!F127</f>
        <v>0.13428637221940773</v>
      </c>
      <c r="G127" s="194">
        <f>入力_北海道投入係数表!G127</f>
        <v>0.14908999393710606</v>
      </c>
      <c r="H127" s="194">
        <f>入力_北海道投入係数表!H127</f>
        <v>0.37618852547379317</v>
      </c>
      <c r="I127" s="194">
        <f>入力_北海道投入係数表!I127</f>
        <v>0.12004483956065717</v>
      </c>
      <c r="J127" s="194">
        <f>入力_北海道投入係数表!J127</f>
        <v>-3.8449135514598267E-3</v>
      </c>
      <c r="K127" s="194">
        <f>入力_北海道投入係数表!K127</f>
        <v>0.18353488182392888</v>
      </c>
      <c r="L127" s="194">
        <f>入力_北海道投入係数表!L127</f>
        <v>5.863222708747079E-2</v>
      </c>
      <c r="M127" s="194">
        <f>入力_北海道投入係数表!M127</f>
        <v>7.9535586508735975E-2</v>
      </c>
      <c r="N127" s="194">
        <f>入力_北海道投入係数表!N127</f>
        <v>2.1220885078810921E-2</v>
      </c>
      <c r="O127" s="194">
        <f>入力_北海道投入係数表!O127</f>
        <v>8.7028313573667568E-2</v>
      </c>
      <c r="P127" s="194">
        <f>入力_北海道投入係数表!P127</f>
        <v>0.12022323655119731</v>
      </c>
      <c r="Q127" s="194">
        <f>入力_北海道投入係数表!Q127</f>
        <v>4.8429603987092396E-2</v>
      </c>
      <c r="R127" s="194">
        <f>入力_北海道投入係数表!R127</f>
        <v>-0.16889971579374746</v>
      </c>
      <c r="S127" s="194">
        <f>入力_北海道投入係数表!S127</f>
        <v>-6.3354709109170987E-2</v>
      </c>
      <c r="T127" s="194">
        <f>入力_北海道投入係数表!T127</f>
        <v>7.2364588205368063E-2</v>
      </c>
      <c r="U127" s="194">
        <f>入力_北海道投入係数表!U127</f>
        <v>-2.1500890075656431E-2</v>
      </c>
      <c r="V127" s="194">
        <f>入力_北海道投入係数表!V127</f>
        <v>4.4601605695675228E-2</v>
      </c>
      <c r="W127" s="194">
        <f>入力_北海道投入係数表!W127</f>
        <v>5.8427341856772792E-2</v>
      </c>
      <c r="X127" s="194">
        <f>入力_北海道投入係数表!X127</f>
        <v>9.818045097903412E-2</v>
      </c>
      <c r="Y127" s="194">
        <f>入力_北海道投入係数表!Y127</f>
        <v>0.11487738996875166</v>
      </c>
      <c r="Z127" s="194">
        <f>入力_北海道投入係数表!Z127</f>
        <v>9.0309106098579783E-2</v>
      </c>
      <c r="AA127" s="194">
        <f>入力_北海道投入係数表!AA127</f>
        <v>0.10553518575783011</v>
      </c>
      <c r="AB127" s="194">
        <f>入力_北海道投入係数表!AB127</f>
        <v>0.16800953245574218</v>
      </c>
      <c r="AC127" s="194">
        <f>入力_北海道投入係数表!AC127</f>
        <v>9.8939929328621903E-2</v>
      </c>
      <c r="AD127" s="194">
        <f>入力_北海道投入係数表!AD127</f>
        <v>-6.9757978568798801E-4</v>
      </c>
      <c r="AE127" s="194">
        <f>入力_北海道投入係数表!AE127</f>
        <v>-1.1709279259422526E-3</v>
      </c>
      <c r="AF127" s="194">
        <f>入力_北海道投入係数表!AF127</f>
        <v>2.8205684530266868E-3</v>
      </c>
      <c r="AG127" s="194">
        <f>入力_北海道投入係数表!AG127</f>
        <v>-1.1593543987269835E-2</v>
      </c>
      <c r="AH127" s="194">
        <f>入力_北海道投入係数表!AH127</f>
        <v>0.12363330529857022</v>
      </c>
      <c r="AI127" s="194">
        <f>入力_北海道投入係数表!AI127</f>
        <v>8.9007037663583574E-2</v>
      </c>
      <c r="AJ127" s="194">
        <f>入力_北海道投入係数表!AJ127</f>
        <v>4.3614931237721019E-2</v>
      </c>
      <c r="AK127" s="194">
        <f>入力_北海道投入係数表!AK127</f>
        <v>0.15542495479204341</v>
      </c>
      <c r="AL127" s="194">
        <f>入力_北海道投入係数表!AL127</f>
        <v>7.1400422639785258E-2</v>
      </c>
      <c r="AM127" s="194">
        <f>入力_北海道投入係数表!AM127</f>
        <v>0.13414466000519076</v>
      </c>
      <c r="AN127" s="194">
        <f>入力_北海道投入係数表!AN127</f>
        <v>0.26507348996888747</v>
      </c>
      <c r="AO127" s="194">
        <f>入力_北海道投入係数表!AO127</f>
        <v>6.5684660228739269E-2</v>
      </c>
      <c r="AP127" s="194">
        <f>入力_北海道投入係数表!AP127</f>
        <v>8.3573487031700283E-2</v>
      </c>
      <c r="AQ127" s="194">
        <f>入力_北海道投入係数表!AQ127</f>
        <v>-4.9433204189984217E-2</v>
      </c>
      <c r="AR127" s="194">
        <f>入力_北海道投入係数表!AR127</f>
        <v>-9.978825017645819E-2</v>
      </c>
      <c r="AS127" s="194">
        <f>入力_北海道投入係数表!AS127</f>
        <v>-3.9742339627101613E-3</v>
      </c>
      <c r="AT127" s="194">
        <f>入力_北海道投入係数表!AT127</f>
        <v>5.6174071943419848E-2</v>
      </c>
      <c r="AU127" s="194">
        <f>入力_北海道投入係数表!AU127</f>
        <v>7.1130736558582819E-2</v>
      </c>
      <c r="AV127" s="194">
        <f>入力_北海道投入係数表!AV127</f>
        <v>4.6481930787894268E-2</v>
      </c>
      <c r="AW127" s="194">
        <f>入力_北海道投入係数表!AW127</f>
        <v>-6.4666235419318485E-2</v>
      </c>
      <c r="AX127" s="194">
        <f>入力_北海道投入係数表!AX127</f>
        <v>-3.9538836745251646E-2</v>
      </c>
      <c r="AY127" s="194">
        <f>入力_北海道投入係数表!AY127</f>
        <v>2.3630484641124938E-2</v>
      </c>
      <c r="AZ127" s="194">
        <f>入力_北海道投入係数表!AZ127</f>
        <v>-5.4676753782668501E-2</v>
      </c>
      <c r="BA127" s="194">
        <f>入力_北海道投入係数表!BA127</f>
        <v>3.1861629494765588E-3</v>
      </c>
      <c r="BB127" s="194">
        <f>入力_北海道投入係数表!BB127</f>
        <v>6.1728395061728392E-2</v>
      </c>
      <c r="BC127" s="194">
        <f>入力_北海道投入係数表!BC127</f>
        <v>-7.5928761900682182E-3</v>
      </c>
      <c r="BD127" s="194">
        <f>入力_北海道投入係数表!BD127</f>
        <v>-7.7191452245965977E-2</v>
      </c>
      <c r="BE127" s="194">
        <f>入力_北海道投入係数表!BE127</f>
        <v>-4.5525170913610941E-2</v>
      </c>
      <c r="BF127" s="194">
        <f>入力_北海道投入係数表!BF127</f>
        <v>1.2205147095157022E-2</v>
      </c>
      <c r="BG127" s="194">
        <f>入力_北海道投入係数表!BG127</f>
        <v>2.3885887913571911E-2</v>
      </c>
      <c r="BH127" s="194">
        <f>入力_北海道投入係数表!BH127</f>
        <v>7.6114113067224445E-2</v>
      </c>
      <c r="BI127" s="194">
        <f>入力_北海道投入係数表!BI127</f>
        <v>-4.7974248661363707E-3</v>
      </c>
      <c r="BJ127" s="194">
        <f>入力_北海道投入係数表!BJ127</f>
        <v>2.7238734681623408E-2</v>
      </c>
      <c r="BK127" s="194">
        <f>入力_北海道投入係数表!BK127</f>
        <v>3.3689051974318623E-2</v>
      </c>
      <c r="BL127" s="194">
        <f>入力_北海道投入係数表!BL127</f>
        <v>1.7690916310054264E-2</v>
      </c>
      <c r="BM127" s="194">
        <f>入力_北海道投入係数表!BM127</f>
        <v>1.8469738593318092E-2</v>
      </c>
      <c r="BN127" s="194">
        <f>入力_北海道投入係数表!BN127</f>
        <v>2.271804296501263E-2</v>
      </c>
      <c r="BO127" s="194">
        <f>入力_北海道投入係数表!BO127</f>
        <v>-7.6585153191198935E-2</v>
      </c>
      <c r="BP127" s="194">
        <f>入力_北海道投入係数表!BP127</f>
        <v>1.1096501468473893E-2</v>
      </c>
      <c r="BQ127" s="194">
        <f>入力_北海道投入係数表!BQ127</f>
        <v>0.10066881108064403</v>
      </c>
      <c r="BR127" s="194">
        <f>入力_北海道投入係数表!BR127</f>
        <v>5.1827842549142925E-2</v>
      </c>
      <c r="BS127" s="194">
        <f>入力_北海道投入係数表!BS127</f>
        <v>0.15554050986097509</v>
      </c>
      <c r="BT127" s="194">
        <f>入力_北海道投入係数表!BT127</f>
        <v>0.23679328048672865</v>
      </c>
      <c r="BU127" s="194">
        <f>入力_北海道投入係数表!BU127</f>
        <v>0.17795082558223377</v>
      </c>
      <c r="BV127" s="194">
        <f>入力_北海道投入係数表!BV127</f>
        <v>0.29689384264402946</v>
      </c>
      <c r="BW127" s="194">
        <f>入力_北海道投入係数表!BW127</f>
        <v>0.51048114180255888</v>
      </c>
      <c r="BX127" s="194">
        <f>入力_北海道投入係数表!BX127</f>
        <v>5.5066825810824747E-2</v>
      </c>
      <c r="BY127" s="194">
        <f>入力_北海道投入係数表!BY127</f>
        <v>3.6052823670926416E-2</v>
      </c>
      <c r="BZ127" s="194">
        <f>入力_北海道投入係数表!BZ127</f>
        <v>4.1660340252622753E-2</v>
      </c>
      <c r="CA127" s="194">
        <f>入力_北海道投入係数表!CA127</f>
        <v>2.5961951682625464E-2</v>
      </c>
      <c r="CB127" s="194">
        <f>入力_北海道投入係数表!CB127</f>
        <v>9.2159480006964195E-2</v>
      </c>
      <c r="CC127" s="194">
        <f>入力_北海道投入係数表!CC127</f>
        <v>7.1729316086065573E-2</v>
      </c>
      <c r="CD127" s="194">
        <f>入力_北海道投入係数表!CD127</f>
        <v>0.15855221316221629</v>
      </c>
      <c r="CE127" s="194">
        <f>入力_北海道投入係数表!CE127</f>
        <v>-1.1317238922533088E-2</v>
      </c>
      <c r="CF127" s="194">
        <f>入力_北海道投入係数表!CF127</f>
        <v>0.30155583723641116</v>
      </c>
      <c r="CG127" s="194">
        <f>入力_北海道投入係数表!CG127</f>
        <v>0.17707901160715148</v>
      </c>
      <c r="CH127" s="194">
        <f>入力_北海道投入係数表!CH127</f>
        <v>0.16890430756229116</v>
      </c>
      <c r="CI127" s="194">
        <f>入力_北海道投入係数表!CI127</f>
        <v>0.11060394945466775</v>
      </c>
      <c r="CJ127" s="194">
        <f>入力_北海道投入係数表!CJ127</f>
        <v>7.9413917065953021E-2</v>
      </c>
      <c r="CK127" s="194">
        <f>入力_北海道投入係数表!CK127</f>
        <v>0</v>
      </c>
      <c r="CL127" s="194">
        <f>入力_北海道投入係数表!CL127</f>
        <v>3.624612191462893E-3</v>
      </c>
      <c r="CM127" s="194">
        <f>入力_北海道投入係数表!CM127</f>
        <v>1.5915339893462239E-3</v>
      </c>
      <c r="CN127" s="194">
        <f>入力_北海道投入係数表!CN127</f>
        <v>4.7208916051829829E-2</v>
      </c>
      <c r="CO127" s="194">
        <f>入力_北海道投入係数表!CO127</f>
        <v>4.8551972572006385E-2</v>
      </c>
      <c r="CP127" s="194">
        <f>入力_北海道投入係数表!CP127</f>
        <v>1.465374329933084E-2</v>
      </c>
      <c r="CQ127" s="194">
        <f>入力_北海道投入係数表!CQ127</f>
        <v>5.4385893078928334E-2</v>
      </c>
      <c r="CR127" s="194">
        <f>入力_北海道投入係数表!CR127</f>
        <v>-3.3071927307903779E-5</v>
      </c>
      <c r="CS127" s="194">
        <f>入力_北海道投入係数表!CS127</f>
        <v>0.11985025451346183</v>
      </c>
      <c r="CT127" s="194">
        <f>入力_北海道投入係数表!CT127</f>
        <v>8.8476390488449297E-2</v>
      </c>
      <c r="CU127" s="194">
        <f>入力_北海道投入係数表!CU127</f>
        <v>7.5529574223245105E-2</v>
      </c>
      <c r="CV127" s="194">
        <f>入力_北海道投入係数表!CV127</f>
        <v>0.11839311669106027</v>
      </c>
      <c r="CW127" s="194">
        <f>入力_北海道投入係数表!CW127</f>
        <v>2.3667554199949165E-2</v>
      </c>
      <c r="CX127" s="194">
        <f>入力_北海道投入係数表!CX127</f>
        <v>2.1001110616311575E-2</v>
      </c>
      <c r="CY127" s="194">
        <f>入力_北海道投入係数表!CY127</f>
        <v>0.18262753926330344</v>
      </c>
      <c r="CZ127" s="194">
        <f>入力_北海道投入係数表!CZ127</f>
        <v>0.22008484866655673</v>
      </c>
      <c r="DA127" s="194">
        <f>入力_北海道投入係数表!DA127</f>
        <v>0.14711390724864309</v>
      </c>
      <c r="DB127" s="194">
        <f>入力_北海道投入係数表!DB127</f>
        <v>0</v>
      </c>
      <c r="DC127" s="194">
        <f>入力_北海道投入係数表!DC127</f>
        <v>0.37363172718276622</v>
      </c>
      <c r="DD127" s="194" t="str">
        <f>入力_北海道投入係数表!DD127</f>
        <v>-</v>
      </c>
      <c r="DE127" s="194" t="str">
        <f>入力_北海道投入係数表!DE127</f>
        <v>-</v>
      </c>
      <c r="DF127" s="194" t="str">
        <f>入力_北海道投入係数表!DF127</f>
        <v>-</v>
      </c>
      <c r="DG127" s="194" t="str">
        <f>入力_北海道投入係数表!DG127</f>
        <v>-</v>
      </c>
      <c r="DH127" s="194" t="str">
        <f>入力_北海道投入係数表!DH127</f>
        <v>-</v>
      </c>
      <c r="DI127" s="194" t="str">
        <f>入力_北海道投入係数表!DI127</f>
        <v>-</v>
      </c>
      <c r="DJ127" s="194" t="str">
        <f>入力_北海道投入係数表!DJ127</f>
        <v>-</v>
      </c>
      <c r="DK127" s="194" t="str">
        <f>入力_北海道投入係数表!DK127</f>
        <v>-</v>
      </c>
      <c r="DL127" s="194" t="str">
        <f>入力_北海道投入係数表!DL127</f>
        <v>-</v>
      </c>
      <c r="DM127" s="194" t="str">
        <f>入力_北海道投入係数表!DM127</f>
        <v>-</v>
      </c>
      <c r="DN127" s="194" t="str">
        <f>入力_北海道投入係数表!DN127</f>
        <v>-</v>
      </c>
      <c r="DO127" s="194" t="str">
        <f>入力_北海道投入係数表!DO127</f>
        <v>-</v>
      </c>
      <c r="DP127" s="194" t="str">
        <f>入力_北海道投入係数表!DP127</f>
        <v>-</v>
      </c>
      <c r="DQ127" s="194" t="str">
        <f>入力_北海道投入係数表!DQ127</f>
        <v>-</v>
      </c>
      <c r="DR127" s="194" t="str">
        <f>入力_北海道投入係数表!DR127</f>
        <v>-</v>
      </c>
      <c r="DS127" s="194" t="str">
        <f>入力_北海道投入係数表!DS127</f>
        <v>-</v>
      </c>
      <c r="DT127" s="242">
        <f>入力_北海道投入係数表!DT127</f>
        <v>0.11326703720097576</v>
      </c>
      <c r="DU127" s="43"/>
      <c r="DV127" s="43"/>
    </row>
    <row r="128" spans="2:126" s="22" customFormat="1" x14ac:dyDescent="0.25">
      <c r="B128" s="21"/>
      <c r="C128" s="46" t="s">
        <v>223</v>
      </c>
      <c r="D128" s="193">
        <f>入力_北海道投入係数表!D128</f>
        <v>0.21683609825844311</v>
      </c>
      <c r="E128" s="194">
        <f>入力_北海道投入係数表!E128</f>
        <v>0.28918029877612073</v>
      </c>
      <c r="F128" s="194">
        <f>入力_北海道投入係数表!F128</f>
        <v>0.1380647538341086</v>
      </c>
      <c r="G128" s="194">
        <f>入力_北海道投入係数表!G128</f>
        <v>9.9637370305546979E-2</v>
      </c>
      <c r="H128" s="194">
        <f>入力_北海道投入係数表!H128</f>
        <v>7.1074362346650571E-2</v>
      </c>
      <c r="I128" s="194">
        <f>入力_北海道投入係数表!I128</f>
        <v>0.14043835267658228</v>
      </c>
      <c r="J128" s="194">
        <f>入力_北海道投入係数表!J128</f>
        <v>6.8985190881353409E-2</v>
      </c>
      <c r="K128" s="194">
        <f>入力_北海道投入係数表!K128</f>
        <v>0.15111038603503477</v>
      </c>
      <c r="L128" s="194">
        <f>入力_北海道投入係数表!L128</f>
        <v>4.5488080141012452E-2</v>
      </c>
      <c r="M128" s="194">
        <f>入力_北海道投入係数表!M128</f>
        <v>2.0268157977005107E-2</v>
      </c>
      <c r="N128" s="194">
        <f>入力_北海道投入係数表!N128</f>
        <v>1.1731029534679024E-2</v>
      </c>
      <c r="O128" s="194">
        <f>入力_北海道投入係数表!O128</f>
        <v>4.0826341390119258E-2</v>
      </c>
      <c r="P128" s="194">
        <f>入力_北海道投入係数表!P128</f>
        <v>5.3605813241412399E-2</v>
      </c>
      <c r="Q128" s="194">
        <f>入力_北海道投入係数表!Q128</f>
        <v>2.1370606500769759E-2</v>
      </c>
      <c r="R128" s="194">
        <f>入力_北海道投入係数表!R128</f>
        <v>0.15712545676004872</v>
      </c>
      <c r="S128" s="194">
        <f>入力_北海道投入係数表!S128</f>
        <v>5.5551263231090164E-2</v>
      </c>
      <c r="T128" s="194">
        <f>入力_北海道投入係数表!T128</f>
        <v>5.3130820799382944E-2</v>
      </c>
      <c r="U128" s="194">
        <f>入力_北海道投入係数表!U128</f>
        <v>2.4671784601691144E-2</v>
      </c>
      <c r="V128" s="194">
        <f>入力_北海道投入係数表!V128</f>
        <v>8.8699064606528821E-2</v>
      </c>
      <c r="W128" s="194">
        <f>入力_北海道投入係数表!W128</f>
        <v>2.645608757416228E-2</v>
      </c>
      <c r="X128" s="194">
        <f>入力_北海道投入係数表!X128</f>
        <v>8.2250739593742891E-2</v>
      </c>
      <c r="Y128" s="194">
        <f>入力_北海道投入係数表!Y128</f>
        <v>6.9964514591388166E-2</v>
      </c>
      <c r="Z128" s="194">
        <f>入力_北海道投入係数表!Z128</f>
        <v>8.9640768588137007E-2</v>
      </c>
      <c r="AA128" s="194">
        <f>入力_北海道投入係数表!AA128</f>
        <v>5.2568803286654593E-2</v>
      </c>
      <c r="AB128" s="194">
        <f>入力_北海道投入係数表!AB128</f>
        <v>0.11713194129217733</v>
      </c>
      <c r="AC128" s="194">
        <f>入力_北海道投入係数表!AC128</f>
        <v>4.5936395759717315E-2</v>
      </c>
      <c r="AD128" s="194">
        <f>入力_北海道投入係数表!AD128</f>
        <v>2.2112504117658457E-2</v>
      </c>
      <c r="AE128" s="194">
        <f>入力_北海道投入係数表!AE128</f>
        <v>7.0999559180074945E-2</v>
      </c>
      <c r="AF128" s="194">
        <f>入力_北海道投入係数表!AF128</f>
        <v>9.1234541115209372E-2</v>
      </c>
      <c r="AG128" s="194">
        <f>入力_北海道投入係数表!AG128</f>
        <v>3.2734712434644236E-2</v>
      </c>
      <c r="AH128" s="194">
        <f>入力_北海道投入係数表!AH128</f>
        <v>9.4757499299130923E-2</v>
      </c>
      <c r="AI128" s="194">
        <f>入力_北海道投入係数表!AI128</f>
        <v>8.0783004152294752E-2</v>
      </c>
      <c r="AJ128" s="194">
        <f>入力_北海道投入係数表!AJ128</f>
        <v>8.7622789783889987E-2</v>
      </c>
      <c r="AK128" s="194">
        <f>入力_北海道投入係数表!AK128</f>
        <v>6.5009041591320066E-2</v>
      </c>
      <c r="AL128" s="194">
        <f>入力_北海道投入係数表!AL128</f>
        <v>8.4165286424124741E-2</v>
      </c>
      <c r="AM128" s="194">
        <f>入力_北海道投入係数表!AM128</f>
        <v>1.3552751103036595E-2</v>
      </c>
      <c r="AN128" s="194">
        <f>入力_北海道投入係数表!AN128</f>
        <v>1.7728784465186141E-2</v>
      </c>
      <c r="AO128" s="194">
        <f>入力_北海道投入係数表!AO128</f>
        <v>1.2505006452761336E-2</v>
      </c>
      <c r="AP128" s="194">
        <f>入力_北海道投入係数表!AP128</f>
        <v>2.3695164905539544E-2</v>
      </c>
      <c r="AQ128" s="194">
        <f>入力_北海道投入係数表!AQ128</f>
        <v>1.5568948199167742E-2</v>
      </c>
      <c r="AR128" s="194">
        <f>入力_北海道投入係数表!AR128</f>
        <v>4.6392461339615547E-2</v>
      </c>
      <c r="AS128" s="194">
        <f>入力_北海道投入係数表!AS128</f>
        <v>7.9735839021363358E-2</v>
      </c>
      <c r="AT128" s="194">
        <f>入力_北海道投入係数表!AT128</f>
        <v>6.2671313999526246E-2</v>
      </c>
      <c r="AU128" s="194">
        <f>入力_北海道投入係数表!AU128</f>
        <v>5.2898062778410859E-2</v>
      </c>
      <c r="AV128" s="194">
        <f>入力_北海道投入係数表!AV128</f>
        <v>8.8366747541820972E-2</v>
      </c>
      <c r="AW128" s="194">
        <f>入力_北海道投入係数表!AW128</f>
        <v>0.17853640214510777</v>
      </c>
      <c r="AX128" s="194">
        <f>入力_北海道投入係数表!AX128</f>
        <v>5.672160224669278E-2</v>
      </c>
      <c r="AY128" s="194">
        <f>入力_北海道投入係数表!AY128</f>
        <v>7.3889912396134905E-2</v>
      </c>
      <c r="AZ128" s="194">
        <f>入力_北海道投入係数表!AZ128</f>
        <v>0.12723521320495185</v>
      </c>
      <c r="BA128" s="194">
        <f>入力_北海道投入係数表!BA128</f>
        <v>8.4205735093309059E-2</v>
      </c>
      <c r="BB128" s="194">
        <f>入力_北海道投入係数表!BB128</f>
        <v>8.3052749719416383E-2</v>
      </c>
      <c r="BC128" s="194">
        <f>入力_北海道投入係数表!BC128</f>
        <v>0.11593861443396125</v>
      </c>
      <c r="BD128" s="194">
        <f>入力_北海道投入係数表!BD128</f>
        <v>0.11993022241604885</v>
      </c>
      <c r="BE128" s="194">
        <f>入力_北海道投入係数表!BE128</f>
        <v>5.846022374145432E-2</v>
      </c>
      <c r="BF128" s="194">
        <f>入力_北海道投入係数表!BF128</f>
        <v>5.9395088293031341E-2</v>
      </c>
      <c r="BG128" s="194">
        <f>入力_北海道投入係数表!BG128</f>
        <v>5.8955097906819715E-2</v>
      </c>
      <c r="BH128" s="194">
        <f>入力_北海道投入係数表!BH128</f>
        <v>7.8050858946797586E-2</v>
      </c>
      <c r="BI128" s="194">
        <f>入力_北海道投入係数表!BI128</f>
        <v>9.1770095019963471E-2</v>
      </c>
      <c r="BJ128" s="194">
        <f>入力_北海道投入係数表!BJ128</f>
        <v>2.0852097491743771E-2</v>
      </c>
      <c r="BK128" s="194">
        <f>入力_北海道投入係数表!BK128</f>
        <v>2.5198073209782377E-2</v>
      </c>
      <c r="BL128" s="194">
        <f>入力_北海道投入係数表!BL128</f>
        <v>2.7216511521889385E-2</v>
      </c>
      <c r="BM128" s="194">
        <f>入力_北海道投入係数表!BM128</f>
        <v>4.7867325871071224E-2</v>
      </c>
      <c r="BN128" s="194">
        <f>入力_北海道投入係数表!BN128</f>
        <v>2.9177937927189378E-2</v>
      </c>
      <c r="BO128" s="194">
        <f>入力_北海道投入係数表!BO128</f>
        <v>0.309916025845487</v>
      </c>
      <c r="BP128" s="194">
        <f>入力_北海道投入係数表!BP128</f>
        <v>0.18766973469162049</v>
      </c>
      <c r="BQ128" s="194">
        <f>入力_北海道投入係数表!BQ128</f>
        <v>0.16384992617591226</v>
      </c>
      <c r="BR128" s="194">
        <f>入力_北海道投入係数表!BR128</f>
        <v>6.0987212358698979E-2</v>
      </c>
      <c r="BS128" s="194">
        <f>入力_北海道投入係数表!BS128</f>
        <v>6.9776289328706775E-2</v>
      </c>
      <c r="BT128" s="194">
        <f>入力_北海道投入係数表!BT128</f>
        <v>0.10660582558543967</v>
      </c>
      <c r="BU128" s="194">
        <f>入力_北海道投入係数表!BU128</f>
        <v>0.22253685459396036</v>
      </c>
      <c r="BV128" s="194">
        <f>入力_北海道投入係数表!BV128</f>
        <v>0.20336908946413251</v>
      </c>
      <c r="BW128" s="194">
        <f>入力_北海道投入係数表!BW128</f>
        <v>0.29823337463989491</v>
      </c>
      <c r="BX128" s="194">
        <f>入力_北海道投入係数表!BX128</f>
        <v>0.35001399879168327</v>
      </c>
      <c r="BY128" s="194">
        <f>入力_北海道投入係数表!BY128</f>
        <v>7.5237490618606517E-2</v>
      </c>
      <c r="BZ128" s="194">
        <f>入力_北海道投入係数表!BZ128</f>
        <v>8.8027532553919124E-2</v>
      </c>
      <c r="CA128" s="194">
        <f>入力_北海道投入係数表!CA128</f>
        <v>0.14062653607511916</v>
      </c>
      <c r="CB128" s="194">
        <f>入力_北海道投入係数表!CB128</f>
        <v>0.13081074807033835</v>
      </c>
      <c r="CC128" s="194">
        <f>入力_北海道投入係数表!CC128</f>
        <v>0.17639760502049182</v>
      </c>
      <c r="CD128" s="194">
        <f>入力_北海道投入係数表!CD128</f>
        <v>7.0623748184570984E-2</v>
      </c>
      <c r="CE128" s="194">
        <f>入力_北海道投入係数表!CE128</f>
        <v>5.3160880168799496E-2</v>
      </c>
      <c r="CF128" s="194">
        <f>入力_北海道投入係数表!CF128</f>
        <v>0.13036879215848443</v>
      </c>
      <c r="CG128" s="194">
        <f>入力_北海道投入係数表!CG128</f>
        <v>6.7057109500882839E-2</v>
      </c>
      <c r="CH128" s="194">
        <f>入力_北海道投入係数表!CH128</f>
        <v>5.9434488195127491E-2</v>
      </c>
      <c r="CI128" s="194">
        <f>入力_北海道投入係数表!CI128</f>
        <v>3.4305482150578964E-2</v>
      </c>
      <c r="CJ128" s="194">
        <f>入力_北海道投入係数表!CJ128</f>
        <v>4.9100203515856609E-2</v>
      </c>
      <c r="CK128" s="194">
        <f>入力_北海道投入係数表!CK128</f>
        <v>0</v>
      </c>
      <c r="CL128" s="194">
        <f>入力_北海道投入係数表!CL128</f>
        <v>2.0684931209441579E-2</v>
      </c>
      <c r="CM128" s="194">
        <f>入力_北海道投入係数表!CM128</f>
        <v>4.5026159355309965E-2</v>
      </c>
      <c r="CN128" s="194">
        <f>入力_北海道投入係数表!CN128</f>
        <v>8.2191296846896453E-2</v>
      </c>
      <c r="CO128" s="194">
        <f>入力_北海道投入係数表!CO128</f>
        <v>2.8391765282100707E-2</v>
      </c>
      <c r="CP128" s="194">
        <f>入力_北海道投入係数表!CP128</f>
        <v>2.0468048547331228E-2</v>
      </c>
      <c r="CQ128" s="194">
        <f>入力_北海道投入係数表!CQ128</f>
        <v>7.327792108531575E-2</v>
      </c>
      <c r="CR128" s="194">
        <f>入力_北海道投入係数表!CR128</f>
        <v>6.0583636837166235E-2</v>
      </c>
      <c r="CS128" s="194">
        <f>入力_北海道投入係数表!CS128</f>
        <v>0.38482255878048999</v>
      </c>
      <c r="CT128" s="194">
        <f>入力_北海道投入係数表!CT128</f>
        <v>7.6358309057651924E-2</v>
      </c>
      <c r="CU128" s="194">
        <f>入力_北海道投入係数表!CU128</f>
        <v>3.7101956271576524E-2</v>
      </c>
      <c r="CV128" s="194">
        <f>入力_北海道投入係数表!CV128</f>
        <v>8.2964469889328291E-2</v>
      </c>
      <c r="CW128" s="194">
        <f>入力_北海道投入係数表!CW128</f>
        <v>0.112812563804476</v>
      </c>
      <c r="CX128" s="194">
        <f>入力_北海道投入係数表!CX128</f>
        <v>5.9447481798232671E-2</v>
      </c>
      <c r="CY128" s="194">
        <f>入力_北海道投入係数表!CY128</f>
        <v>0.10297089374977843</v>
      </c>
      <c r="CZ128" s="194">
        <f>入力_北海道投入係数表!CZ128</f>
        <v>0.12269776785045047</v>
      </c>
      <c r="DA128" s="194">
        <f>入力_北海道投入係数表!DA128</f>
        <v>0.12336239578882292</v>
      </c>
      <c r="DB128" s="194">
        <f>入力_北海道投入係数表!DB128</f>
        <v>0</v>
      </c>
      <c r="DC128" s="194">
        <f>入力_北海道投入係数表!DC128</f>
        <v>5.6684681941589911E-2</v>
      </c>
      <c r="DD128" s="194" t="str">
        <f>入力_北海道投入係数表!DD128</f>
        <v>-</v>
      </c>
      <c r="DE128" s="194" t="str">
        <f>入力_北海道投入係数表!DE128</f>
        <v>-</v>
      </c>
      <c r="DF128" s="194" t="str">
        <f>入力_北海道投入係数表!DF128</f>
        <v>-</v>
      </c>
      <c r="DG128" s="194" t="str">
        <f>入力_北海道投入係数表!DG128</f>
        <v>-</v>
      </c>
      <c r="DH128" s="194" t="str">
        <f>入力_北海道投入係数表!DH128</f>
        <v>-</v>
      </c>
      <c r="DI128" s="194" t="str">
        <f>入力_北海道投入係数表!DI128</f>
        <v>-</v>
      </c>
      <c r="DJ128" s="194" t="str">
        <f>入力_北海道投入係数表!DJ128</f>
        <v>-</v>
      </c>
      <c r="DK128" s="194" t="str">
        <f>入力_北海道投入係数表!DK128</f>
        <v>-</v>
      </c>
      <c r="DL128" s="194" t="str">
        <f>入力_北海道投入係数表!DL128</f>
        <v>-</v>
      </c>
      <c r="DM128" s="194" t="str">
        <f>入力_北海道投入係数表!DM128</f>
        <v>-</v>
      </c>
      <c r="DN128" s="194" t="str">
        <f>入力_北海道投入係数表!DN128</f>
        <v>-</v>
      </c>
      <c r="DO128" s="194" t="str">
        <f>入力_北海道投入係数表!DO128</f>
        <v>-</v>
      </c>
      <c r="DP128" s="194" t="str">
        <f>入力_北海道投入係数表!DP128</f>
        <v>-</v>
      </c>
      <c r="DQ128" s="194" t="str">
        <f>入力_北海道投入係数表!DQ128</f>
        <v>-</v>
      </c>
      <c r="DR128" s="194" t="str">
        <f>入力_北海道投入係数表!DR128</f>
        <v>-</v>
      </c>
      <c r="DS128" s="194" t="str">
        <f>入力_北海道投入係数表!DS128</f>
        <v>-</v>
      </c>
      <c r="DT128" s="242">
        <f>入力_北海道投入係数表!DT128</f>
        <v>9.3255924400429846E-2</v>
      </c>
      <c r="DU128" s="43"/>
      <c r="DV128" s="43"/>
    </row>
    <row r="129" spans="1:127" s="22" customFormat="1" x14ac:dyDescent="0.25">
      <c r="B129" s="21"/>
      <c r="C129" s="46" t="s">
        <v>224</v>
      </c>
      <c r="D129" s="193">
        <f>入力_北海道投入係数表!D129</f>
        <v>0</v>
      </c>
      <c r="E129" s="194">
        <f>入力_北海道投入係数表!E129</f>
        <v>0</v>
      </c>
      <c r="F129" s="194">
        <f>入力_北海道投入係数表!F129</f>
        <v>0</v>
      </c>
      <c r="G129" s="194">
        <f>入力_北海道投入係数表!G129</f>
        <v>0</v>
      </c>
      <c r="H129" s="194">
        <f>入力_北海道投入係数表!H129</f>
        <v>0</v>
      </c>
      <c r="I129" s="194">
        <f>入力_北海道投入係数表!I129</f>
        <v>0</v>
      </c>
      <c r="J129" s="194">
        <f>入力_北海道投入係数表!J129</f>
        <v>0</v>
      </c>
      <c r="K129" s="194">
        <f>入力_北海道投入係数表!K129</f>
        <v>0</v>
      </c>
      <c r="L129" s="194">
        <f>入力_北海道投入係数表!L129</f>
        <v>0</v>
      </c>
      <c r="M129" s="194">
        <f>入力_北海道投入係数表!M129</f>
        <v>0</v>
      </c>
      <c r="N129" s="194">
        <f>入力_北海道投入係数表!N129</f>
        <v>0</v>
      </c>
      <c r="O129" s="194">
        <f>入力_北海道投入係数表!O129</f>
        <v>5.5626509548418242E-4</v>
      </c>
      <c r="P129" s="194">
        <f>入力_北海道投入係数表!P129</f>
        <v>0</v>
      </c>
      <c r="Q129" s="194">
        <f>入力_北海道投入係数表!Q129</f>
        <v>0</v>
      </c>
      <c r="R129" s="194">
        <f>入力_北海道投入係数表!R129</f>
        <v>0</v>
      </c>
      <c r="S129" s="194">
        <f>入力_北海道投入係数表!S129</f>
        <v>0</v>
      </c>
      <c r="T129" s="194">
        <f>入力_北海道投入係数表!T129</f>
        <v>0</v>
      </c>
      <c r="U129" s="194">
        <f>入力_北海道投入係数表!U129</f>
        <v>0</v>
      </c>
      <c r="V129" s="194">
        <f>入力_北海道投入係数表!V129</f>
        <v>0</v>
      </c>
      <c r="W129" s="194">
        <f>入力_北海道投入係数表!W129</f>
        <v>0</v>
      </c>
      <c r="X129" s="194">
        <f>入力_北海道投入係数表!X129</f>
        <v>0</v>
      </c>
      <c r="Y129" s="194">
        <f>入力_北海道投入係数表!Y129</f>
        <v>0</v>
      </c>
      <c r="Z129" s="194">
        <f>入力_北海道投入係数表!Z129</f>
        <v>0</v>
      </c>
      <c r="AA129" s="194">
        <f>入力_北海道投入係数表!AA129</f>
        <v>0</v>
      </c>
      <c r="AB129" s="194">
        <f>入力_北海道投入係数表!AB129</f>
        <v>0</v>
      </c>
      <c r="AC129" s="194">
        <f>入力_北海道投入係数表!AC129</f>
        <v>0</v>
      </c>
      <c r="AD129" s="194">
        <f>入力_北海道投入係数表!AD129</f>
        <v>0</v>
      </c>
      <c r="AE129" s="194">
        <f>入力_北海道投入係数表!AE129</f>
        <v>0</v>
      </c>
      <c r="AF129" s="194">
        <f>入力_北海道投入係数表!AF129</f>
        <v>0</v>
      </c>
      <c r="AG129" s="194">
        <f>入力_北海道投入係数表!AG129</f>
        <v>0</v>
      </c>
      <c r="AH129" s="194">
        <f>入力_北海道投入係数表!AH129</f>
        <v>0</v>
      </c>
      <c r="AI129" s="194">
        <f>入力_北海道投入係数表!AI129</f>
        <v>0</v>
      </c>
      <c r="AJ129" s="194">
        <f>入力_北海道投入係数表!AJ129</f>
        <v>0</v>
      </c>
      <c r="AK129" s="194">
        <f>入力_北海道投入係数表!AK129</f>
        <v>0</v>
      </c>
      <c r="AL129" s="194">
        <f>入力_北海道投入係数表!AL129</f>
        <v>0</v>
      </c>
      <c r="AM129" s="194">
        <f>入力_北海道投入係数表!AM129</f>
        <v>0</v>
      </c>
      <c r="AN129" s="194">
        <f>入力_北海道投入係数表!AN129</f>
        <v>0</v>
      </c>
      <c r="AO129" s="194">
        <f>入力_北海道投入係数表!AO129</f>
        <v>0</v>
      </c>
      <c r="AP129" s="194">
        <f>入力_北海道投入係数表!AP129</f>
        <v>0</v>
      </c>
      <c r="AQ129" s="194">
        <f>入力_北海道投入係数表!AQ129</f>
        <v>0</v>
      </c>
      <c r="AR129" s="194">
        <f>入力_北海道投入係数表!AR129</f>
        <v>0</v>
      </c>
      <c r="AS129" s="194">
        <f>入力_北海道投入係数表!AS129</f>
        <v>0</v>
      </c>
      <c r="AT129" s="194">
        <f>入力_北海道投入係数表!AT129</f>
        <v>0</v>
      </c>
      <c r="AU129" s="194">
        <f>入力_北海道投入係数表!AU129</f>
        <v>0</v>
      </c>
      <c r="AV129" s="194">
        <f>入力_北海道投入係数表!AV129</f>
        <v>0</v>
      </c>
      <c r="AW129" s="194">
        <f>入力_北海道投入係数表!AW129</f>
        <v>0</v>
      </c>
      <c r="AX129" s="194">
        <f>入力_北海道投入係数表!AX129</f>
        <v>0</v>
      </c>
      <c r="AY129" s="194">
        <f>入力_北海道投入係数表!AY129</f>
        <v>0</v>
      </c>
      <c r="AZ129" s="194">
        <f>入力_北海道投入係数表!AZ129</f>
        <v>0</v>
      </c>
      <c r="BA129" s="194">
        <f>入力_北海道投入係数表!BA129</f>
        <v>0</v>
      </c>
      <c r="BB129" s="194">
        <f>入力_北海道投入係数表!BB129</f>
        <v>0</v>
      </c>
      <c r="BC129" s="194">
        <f>入力_北海道投入係数表!BC129</f>
        <v>0</v>
      </c>
      <c r="BD129" s="194">
        <f>入力_北海道投入係数表!BD129</f>
        <v>0</v>
      </c>
      <c r="BE129" s="194">
        <f>入力_北海道投入係数表!BE129</f>
        <v>0</v>
      </c>
      <c r="BF129" s="194">
        <f>入力_北海道投入係数表!BF129</f>
        <v>0</v>
      </c>
      <c r="BG129" s="194">
        <f>入力_北海道投入係数表!BG129</f>
        <v>0</v>
      </c>
      <c r="BH129" s="194">
        <f>入力_北海道投入係数表!BH129</f>
        <v>0</v>
      </c>
      <c r="BI129" s="194">
        <f>入力_北海道投入係数表!BI129</f>
        <v>0</v>
      </c>
      <c r="BJ129" s="194">
        <f>入力_北海道投入係数表!BJ129</f>
        <v>0</v>
      </c>
      <c r="BK129" s="194">
        <f>入力_北海道投入係数表!BK129</f>
        <v>0</v>
      </c>
      <c r="BL129" s="194">
        <f>入力_北海道投入係数表!BL129</f>
        <v>0</v>
      </c>
      <c r="BM129" s="194">
        <f>入力_北海道投入係数表!BM129</f>
        <v>0</v>
      </c>
      <c r="BN129" s="194">
        <f>入力_北海道投入係数表!BN129</f>
        <v>0</v>
      </c>
      <c r="BO129" s="194">
        <f>入力_北海道投入係数表!BO129</f>
        <v>0</v>
      </c>
      <c r="BP129" s="194">
        <f>入力_北海道投入係数表!BP129</f>
        <v>0</v>
      </c>
      <c r="BQ129" s="194">
        <f>入力_北海道投入係数表!BQ129</f>
        <v>2.5781304928636714E-2</v>
      </c>
      <c r="BR129" s="194">
        <f>入力_北海道投入係数表!BR129</f>
        <v>4.6221491192706902E-2</v>
      </c>
      <c r="BS129" s="194">
        <f>入力_北海道投入係数表!BS129</f>
        <v>0</v>
      </c>
      <c r="BT129" s="194">
        <f>入力_北海道投入係数表!BT129</f>
        <v>0</v>
      </c>
      <c r="BU129" s="194">
        <f>入力_北海道投入係数表!BU129</f>
        <v>0</v>
      </c>
      <c r="BV129" s="194">
        <f>入力_北海道投入係数表!BV129</f>
        <v>0</v>
      </c>
      <c r="BW129" s="194">
        <f>入力_北海道投入係数表!BW129</f>
        <v>0</v>
      </c>
      <c r="BX129" s="194">
        <f>入力_北海道投入係数表!BX129</f>
        <v>0</v>
      </c>
      <c r="BY129" s="194">
        <f>入力_北海道投入係数表!BY129</f>
        <v>0</v>
      </c>
      <c r="BZ129" s="194">
        <f>入力_北海道投入係数表!BZ129</f>
        <v>0</v>
      </c>
      <c r="CA129" s="194">
        <f>入力_北海道投入係数表!CA129</f>
        <v>0</v>
      </c>
      <c r="CB129" s="194">
        <f>入力_北海道投入係数表!CB129</f>
        <v>0</v>
      </c>
      <c r="CC129" s="194">
        <f>入力_北海道投入係数表!CC129</f>
        <v>0</v>
      </c>
      <c r="CD129" s="194">
        <f>入力_北海道投入係数表!CD129</f>
        <v>1.4048810122737239E-3</v>
      </c>
      <c r="CE129" s="194">
        <f>入力_北海道投入係数表!CE129</f>
        <v>0</v>
      </c>
      <c r="CF129" s="194">
        <f>入力_北海道投入係数表!CF129</f>
        <v>0</v>
      </c>
      <c r="CG129" s="194">
        <f>入力_北海道投入係数表!CG129</f>
        <v>0</v>
      </c>
      <c r="CH129" s="194">
        <f>入力_北海道投入係数表!CH129</f>
        <v>0</v>
      </c>
      <c r="CI129" s="194">
        <f>入力_北海道投入係数表!CI129</f>
        <v>0</v>
      </c>
      <c r="CJ129" s="194">
        <f>入力_北海道投入係数表!CJ129</f>
        <v>0</v>
      </c>
      <c r="CK129" s="194">
        <f>入力_北海道投入係数表!CK129</f>
        <v>0.30270621885449717</v>
      </c>
      <c r="CL129" s="194">
        <f>入力_北海道投入係数表!CL129</f>
        <v>3.9717673213909656E-2</v>
      </c>
      <c r="CM129" s="194">
        <f>入力_北海道投入係数表!CM129</f>
        <v>3.2644262460582808E-2</v>
      </c>
      <c r="CN129" s="194">
        <f>入力_北海道投入係数表!CN129</f>
        <v>0</v>
      </c>
      <c r="CO129" s="194">
        <f>入力_北海道投入係数表!CO129</f>
        <v>3.6022940925536789E-3</v>
      </c>
      <c r="CP129" s="194">
        <f>入力_北海道投入係数表!CP129</f>
        <v>1.9409252066165703E-2</v>
      </c>
      <c r="CQ129" s="194">
        <f>入力_北海道投入係数表!CQ129</f>
        <v>0</v>
      </c>
      <c r="CR129" s="194">
        <f>入力_北海道投入係数表!CR129</f>
        <v>0</v>
      </c>
      <c r="CS129" s="194">
        <f>入力_北海道投入係数表!CS129</f>
        <v>0</v>
      </c>
      <c r="CT129" s="194">
        <f>入力_北海道投入係数表!CT129</f>
        <v>0</v>
      </c>
      <c r="CU129" s="194">
        <f>入力_北海道投入係数表!CU129</f>
        <v>0</v>
      </c>
      <c r="CV129" s="194">
        <f>入力_北海道投入係数表!CV129</f>
        <v>0</v>
      </c>
      <c r="CW129" s="194">
        <f>入力_北海道投入係数表!CW129</f>
        <v>0</v>
      </c>
      <c r="CX129" s="194">
        <f>入力_北海道投入係数表!CX129</f>
        <v>0</v>
      </c>
      <c r="CY129" s="194">
        <f>入力_北海道投入係数表!CY129</f>
        <v>0</v>
      </c>
      <c r="CZ129" s="194">
        <f>入力_北海道投入係数表!CZ129</f>
        <v>0</v>
      </c>
      <c r="DA129" s="194">
        <f>入力_北海道投入係数表!DA129</f>
        <v>0</v>
      </c>
      <c r="DB129" s="194">
        <f>入力_北海道投入係数表!DB129</f>
        <v>0</v>
      </c>
      <c r="DC129" s="194">
        <f>入力_北海道投入係数表!DC129</f>
        <v>0</v>
      </c>
      <c r="DD129" s="194" t="str">
        <f>入力_北海道投入係数表!DD129</f>
        <v>-</v>
      </c>
      <c r="DE129" s="194" t="str">
        <f>入力_北海道投入係数表!DE129</f>
        <v>-</v>
      </c>
      <c r="DF129" s="194" t="str">
        <f>入力_北海道投入係数表!DF129</f>
        <v>-</v>
      </c>
      <c r="DG129" s="194" t="str">
        <f>入力_北海道投入係数表!DG129</f>
        <v>-</v>
      </c>
      <c r="DH129" s="194" t="str">
        <f>入力_北海道投入係数表!DH129</f>
        <v>-</v>
      </c>
      <c r="DI129" s="194" t="str">
        <f>入力_北海道投入係数表!DI129</f>
        <v>-</v>
      </c>
      <c r="DJ129" s="194" t="str">
        <f>入力_北海道投入係数表!DJ129</f>
        <v>-</v>
      </c>
      <c r="DK129" s="194" t="str">
        <f>入力_北海道投入係数表!DK129</f>
        <v>-</v>
      </c>
      <c r="DL129" s="194" t="str">
        <f>入力_北海道投入係数表!DL129</f>
        <v>-</v>
      </c>
      <c r="DM129" s="194" t="str">
        <f>入力_北海道投入係数表!DM129</f>
        <v>-</v>
      </c>
      <c r="DN129" s="194" t="str">
        <f>入力_北海道投入係数表!DN129</f>
        <v>-</v>
      </c>
      <c r="DO129" s="194" t="str">
        <f>入力_北海道投入係数表!DO129</f>
        <v>-</v>
      </c>
      <c r="DP129" s="194" t="str">
        <f>入力_北海道投入係数表!DP129</f>
        <v>-</v>
      </c>
      <c r="DQ129" s="194" t="str">
        <f>入力_北海道投入係数表!DQ129</f>
        <v>-</v>
      </c>
      <c r="DR129" s="194" t="str">
        <f>入力_北海道投入係数表!DR129</f>
        <v>-</v>
      </c>
      <c r="DS129" s="194" t="str">
        <f>入力_北海道投入係数表!DS129</f>
        <v>-</v>
      </c>
      <c r="DT129" s="242">
        <f>入力_北海道投入係数表!DT129</f>
        <v>2.4960691741639406E-2</v>
      </c>
      <c r="DU129" s="43"/>
      <c r="DV129" s="43"/>
    </row>
    <row r="130" spans="1:127" s="22" customFormat="1" x14ac:dyDescent="0.25">
      <c r="B130" s="21"/>
      <c r="C130" s="46" t="s">
        <v>225</v>
      </c>
      <c r="D130" s="193">
        <f>入力_北海道投入係数表!D130</f>
        <v>6.3125410126481429E-2</v>
      </c>
      <c r="E130" s="194">
        <f>入力_北海道投入係数表!E130</f>
        <v>1.7569100692749893E-2</v>
      </c>
      <c r="F130" s="194">
        <f>入力_北海道投入係数表!F130</f>
        <v>3.1947681112697461E-2</v>
      </c>
      <c r="G130" s="194">
        <f>入力_北海道投入係数表!G130</f>
        <v>1.8772092384776416E-2</v>
      </c>
      <c r="H130" s="194">
        <f>入力_北海道投入係数表!H130</f>
        <v>2.7899355339470903E-2</v>
      </c>
      <c r="I130" s="194">
        <f>入力_北海道投入係数表!I130</f>
        <v>5.029951977820684E-2</v>
      </c>
      <c r="J130" s="194">
        <f>入力_北海道投入係数表!J130</f>
        <v>4.6238186193039467E-2</v>
      </c>
      <c r="K130" s="194">
        <f>入力_北海道投入係数表!K130</f>
        <v>9.8741766421273733E-2</v>
      </c>
      <c r="L130" s="194">
        <f>入力_北海道投入係数表!L130</f>
        <v>4.400657207347323E-3</v>
      </c>
      <c r="M130" s="194">
        <f>入力_北海道投入係数表!M130</f>
        <v>7.7842231407829381E-3</v>
      </c>
      <c r="N130" s="194">
        <f>入力_北海道投入係数表!N130</f>
        <v>2.6797931906773081E-2</v>
      </c>
      <c r="O130" s="194">
        <f>入力_北海道投入係数表!O130</f>
        <v>2.8067410378180342E-2</v>
      </c>
      <c r="P130" s="194">
        <f>入力_北海道投入係数表!P130</f>
        <v>0.33230427343952224</v>
      </c>
      <c r="Q130" s="194">
        <f>入力_北海道投入係数表!Q130</f>
        <v>1.2046516077967487E-2</v>
      </c>
      <c r="R130" s="194">
        <f>入力_北海道投入係数表!R130</f>
        <v>4.38489646772229E-2</v>
      </c>
      <c r="S130" s="194">
        <f>入力_北海道投入係数表!S130</f>
        <v>3.6544850498338874E-2</v>
      </c>
      <c r="T130" s="194">
        <f>入力_北海道投入係数表!T130</f>
        <v>1.5590511122598856E-2</v>
      </c>
      <c r="U130" s="194">
        <f>入力_北海道投入係数表!U130</f>
        <v>3.1152647975077882E-2</v>
      </c>
      <c r="V130" s="194">
        <f>入力_北海道投入係数表!V130</f>
        <v>3.1638169355449518E-2</v>
      </c>
      <c r="W130" s="194">
        <f>入力_北海道投入係数表!W130</f>
        <v>3.2004679535388984E-2</v>
      </c>
      <c r="X130" s="194">
        <f>入力_北海道投入係数表!X130</f>
        <v>2.8871365107006105E-2</v>
      </c>
      <c r="Y130" s="194">
        <f>入力_北海道投入係数表!Y130</f>
        <v>2.505163921402468E-2</v>
      </c>
      <c r="Z130" s="194">
        <f>入力_北海道投入係数表!Z130</f>
        <v>1.9883040935672516E-2</v>
      </c>
      <c r="AA130" s="194">
        <f>入力_北海道投入係数表!AA130</f>
        <v>1.6094594395606013E-2</v>
      </c>
      <c r="AB130" s="194">
        <f>入力_北海道投入係数表!AB130</f>
        <v>2.897563927977001E-2</v>
      </c>
      <c r="AC130" s="194">
        <f>入力_北海道投入係数表!AC130</f>
        <v>2.7164310954063603E-2</v>
      </c>
      <c r="AD130" s="194">
        <f>入力_北海道投入係数表!AD130</f>
        <v>0.27034627085472901</v>
      </c>
      <c r="AE130" s="194">
        <f>入力_北海道投入係数表!AE130</f>
        <v>3.1311990301961648E-2</v>
      </c>
      <c r="AF130" s="194">
        <f>入力_北海道投入係数表!AF130</f>
        <v>4.1657626383163379E-2</v>
      </c>
      <c r="AG130" s="194">
        <f>入力_北海道投入係数表!AG130</f>
        <v>2.2959763582632416E-2</v>
      </c>
      <c r="AH130" s="194">
        <f>入力_北海道投入係数表!AH130</f>
        <v>2.5511634426689096E-2</v>
      </c>
      <c r="AI130" s="194">
        <f>入力_北海道投入係数表!AI130</f>
        <v>3.7546411230968649E-2</v>
      </c>
      <c r="AJ130" s="194">
        <f>入力_北海道投入係数表!AJ130</f>
        <v>2.4361493123772102E-2</v>
      </c>
      <c r="AK130" s="194">
        <f>入力_北海道投入係数表!AK130</f>
        <v>3.019891500904159E-2</v>
      </c>
      <c r="AL130" s="194">
        <f>入力_北海道投入係数表!AL130</f>
        <v>1.9361471243360559E-2</v>
      </c>
      <c r="AM130" s="194">
        <f>入力_北海道投入係数表!AM130</f>
        <v>2.1209122761484556E-3</v>
      </c>
      <c r="AN130" s="194">
        <f>入力_北海道投入係数表!AN130</f>
        <v>4.079497907949791E-2</v>
      </c>
      <c r="AO130" s="194">
        <f>入力_北海道投入係数表!AO130</f>
        <v>2.3007431800987941E-2</v>
      </c>
      <c r="AP130" s="194">
        <f>入力_北海道投入係数表!AP130</f>
        <v>1.8731988472622477E-2</v>
      </c>
      <c r="AQ130" s="194">
        <f>入力_北海道投入係数表!AQ130</f>
        <v>1.248385708136031E-2</v>
      </c>
      <c r="AR130" s="194">
        <f>入力_北海道投入係数表!AR130</f>
        <v>2.8434976304186413E-2</v>
      </c>
      <c r="AS130" s="194">
        <f>入力_北海道投入係数表!AS130</f>
        <v>2.5175073131814555E-2</v>
      </c>
      <c r="AT130" s="194">
        <f>入力_北海道投入係数表!AT130</f>
        <v>9.7120232817840338E-3</v>
      </c>
      <c r="AU130" s="194">
        <f>入力_北海道投入係数表!AU130</f>
        <v>1.1499015849994821E-2</v>
      </c>
      <c r="AV130" s="194">
        <f>入力_北海道投入係数表!AV130</f>
        <v>1.5706806282722512E-2</v>
      </c>
      <c r="AW130" s="194">
        <f>入力_北海道投入係数表!AW130</f>
        <v>1.72568495294535E-2</v>
      </c>
      <c r="AX130" s="194">
        <f>入力_北海道投入係数表!AX130</f>
        <v>1.3783164585026975E-2</v>
      </c>
      <c r="AY130" s="194">
        <f>入力_北海道投入係数表!AY130</f>
        <v>8.9389780802346126E-3</v>
      </c>
      <c r="AZ130" s="194">
        <f>入力_北海道投入係数表!AZ130</f>
        <v>7.9092159559834944E-3</v>
      </c>
      <c r="BA130" s="194">
        <f>入力_北海道投入係数表!BA130</f>
        <v>5.4619936276741011E-3</v>
      </c>
      <c r="BB130" s="194">
        <f>入力_北海道投入係数表!BB130</f>
        <v>9.5398428731762065E-3</v>
      </c>
      <c r="BC130" s="194">
        <f>入力_北海道投入係数表!BC130</f>
        <v>1.4896601946946249E-2</v>
      </c>
      <c r="BD130" s="194">
        <f>入力_北海道投入係数表!BD130</f>
        <v>5.6694286960313998E-3</v>
      </c>
      <c r="BE130" s="194">
        <f>入力_北海道投入係数表!BE130</f>
        <v>2.4704785581106278E-2</v>
      </c>
      <c r="BF130" s="194">
        <f>入力_北海道投入係数表!BF130</f>
        <v>-1.3337166626986087E-2</v>
      </c>
      <c r="BG130" s="194">
        <f>入力_北海道投入係数表!BG130</f>
        <v>1.7555705604321403E-2</v>
      </c>
      <c r="BH130" s="194">
        <f>入力_北海道投入係数表!BH130</f>
        <v>2.496465438769779E-2</v>
      </c>
      <c r="BI130" s="194">
        <f>入力_北海道投入係数表!BI130</f>
        <v>2.3244297254634932E-2</v>
      </c>
      <c r="BJ130" s="194">
        <f>入力_北海道投入係数表!BJ130</f>
        <v>4.5852779824776875E-2</v>
      </c>
      <c r="BK130" s="194">
        <f>入力_北海道投入係数表!BK130</f>
        <v>3.448042860316871E-2</v>
      </c>
      <c r="BL130" s="194">
        <f>入力_北海道投入係数表!BL130</f>
        <v>3.2870840134703899E-2</v>
      </c>
      <c r="BM130" s="194">
        <f>入力_北海道投入係数表!BM130</f>
        <v>4.0569651571511448E-2</v>
      </c>
      <c r="BN130" s="194">
        <f>入力_北海道投入係数表!BN130</f>
        <v>3.2409606211410986E-2</v>
      </c>
      <c r="BO130" s="194">
        <f>入力_北海道投入係数表!BO130</f>
        <v>6.5968948087564885E-2</v>
      </c>
      <c r="BP130" s="194">
        <f>入力_北海道投入係数表!BP130</f>
        <v>3.1605982034235716E-2</v>
      </c>
      <c r="BQ130" s="194">
        <f>入力_北海道投入係数表!BQ130</f>
        <v>3.4499578148070024E-2</v>
      </c>
      <c r="BR130" s="194">
        <f>入力_北海道投入係数表!BR130</f>
        <v>5.6246270943189333E-2</v>
      </c>
      <c r="BS130" s="194">
        <f>入力_北海道投入係数表!BS130</f>
        <v>3.6881833532823122E-2</v>
      </c>
      <c r="BT130" s="194">
        <f>入力_北海道投入係数表!BT130</f>
        <v>1.6372065014820927E-2</v>
      </c>
      <c r="BU130" s="194">
        <f>入力_北海道投入係数表!BU130</f>
        <v>9.1523061023385491E-2</v>
      </c>
      <c r="BV130" s="194">
        <f>入力_北海道投入係数表!BV130</f>
        <v>5.1878679566814412E-2</v>
      </c>
      <c r="BW130" s="194">
        <f>入力_北海道投入係数表!BW130</f>
        <v>5.0803885152892678E-2</v>
      </c>
      <c r="BX130" s="194">
        <f>入力_北海道投入係数表!BX130</f>
        <v>4.6564401809528019E-2</v>
      </c>
      <c r="BY130" s="194">
        <f>入力_北海道投入係数表!BY130</f>
        <v>6.7492057943598555E-2</v>
      </c>
      <c r="BZ130" s="194">
        <f>入力_北海道投入係数表!BZ130</f>
        <v>2.2326818934414971E-2</v>
      </c>
      <c r="CA130" s="194">
        <f>入力_北海道投入係数表!CA130</f>
        <v>-4.8752742113527009E-2</v>
      </c>
      <c r="CB130" s="194">
        <f>入力_北海道投入係数表!CB130</f>
        <v>8.0842667285705994E-2</v>
      </c>
      <c r="CC130" s="194">
        <f>入力_北海道投入係数表!CC130</f>
        <v>0.14998238985655737</v>
      </c>
      <c r="CD130" s="194">
        <f>入力_北海道投入係数表!CD130</f>
        <v>4.9906499473169622E-2</v>
      </c>
      <c r="CE130" s="194">
        <f>入力_北海道投入係数表!CE130</f>
        <v>2.3360644507165757E-2</v>
      </c>
      <c r="CF130" s="194">
        <f>入力_北海道投入係数表!CF130</f>
        <v>2.0634620974435965E-2</v>
      </c>
      <c r="CG130" s="194">
        <f>入力_北海道投入係数表!CG130</f>
        <v>1.6624374053240451E-2</v>
      </c>
      <c r="CH130" s="194">
        <f>入力_北海道投入係数表!CH130</f>
        <v>2.2775290194978356E-2</v>
      </c>
      <c r="CI130" s="194">
        <f>入力_北海道投入係数表!CI130</f>
        <v>1.3068755104982463E-2</v>
      </c>
      <c r="CJ130" s="194">
        <f>入力_北海道投入係数表!CJ130</f>
        <v>1.451853276284794E-2</v>
      </c>
      <c r="CK130" s="194">
        <f>入力_北海道投入係数表!CK130</f>
        <v>4.3834338704472706E-3</v>
      </c>
      <c r="CL130" s="194">
        <f>入力_北海道投入係数表!CL130</f>
        <v>8.7320696220807171E-3</v>
      </c>
      <c r="CM130" s="194">
        <f>入力_北海道投入係数表!CM130</f>
        <v>1.127732479764358E-2</v>
      </c>
      <c r="CN130" s="194">
        <f>入力_北海道投入係数表!CN130</f>
        <v>1.5787541753845023E-2</v>
      </c>
      <c r="CO130" s="194">
        <f>入力_北海道投入係数表!CO130</f>
        <v>1.4693568009100532E-2</v>
      </c>
      <c r="CP130" s="194">
        <f>入力_北海道投入係数表!CP130</f>
        <v>4.6193777906850114E-3</v>
      </c>
      <c r="CQ130" s="194">
        <f>入力_北海道投入係数表!CQ130</f>
        <v>2.2721751354597444E-2</v>
      </c>
      <c r="CR130" s="194">
        <f>入力_北海道投入係数表!CR130</f>
        <v>2.5023046999342696E-2</v>
      </c>
      <c r="CS130" s="194">
        <f>入力_北海道投入係数表!CS130</f>
        <v>2.019349606633809E-2</v>
      </c>
      <c r="CT130" s="194">
        <f>入力_北海道投入係数表!CT130</f>
        <v>1.9146738025879004E-2</v>
      </c>
      <c r="CU130" s="194">
        <f>入力_北海道投入係数表!CU130</f>
        <v>1.9306789413118527E-2</v>
      </c>
      <c r="CV130" s="194">
        <f>入力_北海道投入係数表!CV130</f>
        <v>4.7003137770179261E-2</v>
      </c>
      <c r="CW130" s="194">
        <f>入力_北海道投入係数表!CW130</f>
        <v>2.8626073477755417E-2</v>
      </c>
      <c r="CX130" s="194">
        <f>入力_北海道投入係数表!CX130</f>
        <v>2.7078649876866451E-2</v>
      </c>
      <c r="CY130" s="194">
        <f>入力_北海道投入係数表!CY130</f>
        <v>4.7709788350409475E-2</v>
      </c>
      <c r="CZ130" s="194">
        <f>入力_北海道投入係数表!CZ130</f>
        <v>8.2929827454390093E-2</v>
      </c>
      <c r="DA130" s="194">
        <f>入力_北海道投入係数表!DA130</f>
        <v>0.10567490658496449</v>
      </c>
      <c r="DB130" s="194">
        <f>入力_北海道投入係数表!DB130</f>
        <v>0</v>
      </c>
      <c r="DC130" s="194">
        <f>入力_北海道投入係数表!DC130</f>
        <v>1.0758417700641953E-2</v>
      </c>
      <c r="DD130" s="194" t="str">
        <f>入力_北海道投入係数表!DD130</f>
        <v>-</v>
      </c>
      <c r="DE130" s="194" t="str">
        <f>入力_北海道投入係数表!DE130</f>
        <v>-</v>
      </c>
      <c r="DF130" s="194" t="str">
        <f>入力_北海道投入係数表!DF130</f>
        <v>-</v>
      </c>
      <c r="DG130" s="194" t="str">
        <f>入力_北海道投入係数表!DG130</f>
        <v>-</v>
      </c>
      <c r="DH130" s="194" t="str">
        <f>入力_北海道投入係数表!DH130</f>
        <v>-</v>
      </c>
      <c r="DI130" s="194" t="str">
        <f>入力_北海道投入係数表!DI130</f>
        <v>-</v>
      </c>
      <c r="DJ130" s="194" t="str">
        <f>入力_北海道投入係数表!DJ130</f>
        <v>-</v>
      </c>
      <c r="DK130" s="194" t="str">
        <f>入力_北海道投入係数表!DK130</f>
        <v>-</v>
      </c>
      <c r="DL130" s="194" t="str">
        <f>入力_北海道投入係数表!DL130</f>
        <v>-</v>
      </c>
      <c r="DM130" s="194" t="str">
        <f>入力_北海道投入係数表!DM130</f>
        <v>-</v>
      </c>
      <c r="DN130" s="194" t="str">
        <f>入力_北海道投入係数表!DN130</f>
        <v>-</v>
      </c>
      <c r="DO130" s="194" t="str">
        <f>入力_北海道投入係数表!DO130</f>
        <v>-</v>
      </c>
      <c r="DP130" s="194" t="str">
        <f>入力_北海道投入係数表!DP130</f>
        <v>-</v>
      </c>
      <c r="DQ130" s="194" t="str">
        <f>入力_北海道投入係数表!DQ130</f>
        <v>-</v>
      </c>
      <c r="DR130" s="194" t="str">
        <f>入力_北海道投入係数表!DR130</f>
        <v>-</v>
      </c>
      <c r="DS130" s="194" t="str">
        <f>入力_北海道投入係数表!DS130</f>
        <v>-</v>
      </c>
      <c r="DT130" s="242">
        <f>入力_北海道投入係数表!DT130</f>
        <v>4.1231055069708519E-2</v>
      </c>
      <c r="DU130" s="43"/>
      <c r="DV130" s="43"/>
    </row>
    <row r="131" spans="1:127" s="22" customFormat="1" x14ac:dyDescent="0.25">
      <c r="B131" s="21"/>
      <c r="C131" s="46" t="s">
        <v>226</v>
      </c>
      <c r="D131" s="193">
        <f>入力_北海道投入係数表!D131</f>
        <v>-0.36169119913121323</v>
      </c>
      <c r="E131" s="194">
        <f>入力_北海道投入係数表!E131</f>
        <v>-0.21959474448113478</v>
      </c>
      <c r="F131" s="194">
        <f>入力_北海道投入係数表!F131</f>
        <v>-3.2364021553907794E-2</v>
      </c>
      <c r="G131" s="194">
        <f>入力_北海道投入係数表!G131</f>
        <v>-2.5166729583490623E-4</v>
      </c>
      <c r="H131" s="194">
        <f>入力_北海道投入係数表!H131</f>
        <v>-9.8359241930963112E-2</v>
      </c>
      <c r="I131" s="194">
        <f>入力_北海道投入係数表!I131</f>
        <v>-1.8034839065583162E-4</v>
      </c>
      <c r="J131" s="194">
        <f>入力_北海道投入係数表!J131</f>
        <v>-4.9611787760771962E-5</v>
      </c>
      <c r="K131" s="194">
        <f>入力_北海道投入係数表!K131</f>
        <v>-8.7484960336072764E-3</v>
      </c>
      <c r="L131" s="194">
        <f>入力_北海道投入係数表!L131</f>
        <v>-1.9628486429146826E-2</v>
      </c>
      <c r="M131" s="194">
        <f>入力_北海道投入係数表!M131</f>
        <v>-2.4314842474556254E-5</v>
      </c>
      <c r="N131" s="194">
        <f>入力_北海道投入係数表!N131</f>
        <v>-4.7338328513206652E-4</v>
      </c>
      <c r="O131" s="194">
        <f>入力_北海道投入係数表!O131</f>
        <v>-1.8687629975016024E-2</v>
      </c>
      <c r="P131" s="194">
        <f>入力_北海道投入係数表!P131</f>
        <v>-9.4698763234152156E-5</v>
      </c>
      <c r="Q131" s="194">
        <f>入力_北海道投入係数表!Q131</f>
        <v>-2.157065694827391E-3</v>
      </c>
      <c r="R131" s="194">
        <f>入力_北海道投入係数表!R131</f>
        <v>0</v>
      </c>
      <c r="S131" s="194">
        <f>入力_北海道投入係数表!S131</f>
        <v>0</v>
      </c>
      <c r="T131" s="194">
        <f>入力_北海道投入係数表!T131</f>
        <v>-1.0667191820725533E-4</v>
      </c>
      <c r="U131" s="194">
        <f>入力_北海道投入係数表!U131</f>
        <v>-2.7814864263462394E-5</v>
      </c>
      <c r="V131" s="194">
        <f>入力_北海道投入係数表!V131</f>
        <v>-1.8935090509732637E-5</v>
      </c>
      <c r="W131" s="194">
        <f>入力_北海道投入係数表!W131</f>
        <v>-3.3425252778474136E-5</v>
      </c>
      <c r="X131" s="194">
        <f>入力_北海道投入係数表!X131</f>
        <v>-4.947115337046968E-5</v>
      </c>
      <c r="Y131" s="194">
        <f>入力_北海道投入係数表!Y131</f>
        <v>0</v>
      </c>
      <c r="Z131" s="194">
        <f>入力_北海道投入係数表!Z131</f>
        <v>0</v>
      </c>
      <c r="AA131" s="194">
        <f>入力_北海道投入係数表!AA131</f>
        <v>0</v>
      </c>
      <c r="AB131" s="194">
        <f>入力_北海道投入係数表!AB131</f>
        <v>-1.8913602663035257E-5</v>
      </c>
      <c r="AC131" s="194">
        <f>入力_北海道投入係数表!AC131</f>
        <v>0</v>
      </c>
      <c r="AD131" s="194">
        <f>入力_北海道投入係数表!AD131</f>
        <v>-5.0093979498905183E-3</v>
      </c>
      <c r="AE131" s="194">
        <f>入力_北海道投入係数表!AE131</f>
        <v>-2.7551245316288297E-5</v>
      </c>
      <c r="AF131" s="194">
        <f>入力_北海道投入係数表!AF131</f>
        <v>-1.0848340203948796E-4</v>
      </c>
      <c r="AG131" s="194">
        <f>入力_北海道投入係数表!AG131</f>
        <v>-4.5464878381450331E-4</v>
      </c>
      <c r="AH131" s="194">
        <f>入力_北海道投入係数表!AH131</f>
        <v>0</v>
      </c>
      <c r="AI131" s="194">
        <f>入力_北海道投入係数表!AI131</f>
        <v>-4.3939626952567174E-5</v>
      </c>
      <c r="AJ131" s="194">
        <f>入力_北海道投入係数表!AJ131</f>
        <v>0</v>
      </c>
      <c r="AK131" s="194">
        <f>入力_北海道投入係数表!AK131</f>
        <v>-4.5207956600361664E-5</v>
      </c>
      <c r="AL131" s="194">
        <f>入力_北海道投入係数表!AL131</f>
        <v>-5.7113484493688961E-6</v>
      </c>
      <c r="AM131" s="194">
        <f>入力_北海道投入係数表!AM131</f>
        <v>-1.2165844796262653E-5</v>
      </c>
      <c r="AN131" s="194">
        <f>入力_北海道投入係数表!AN131</f>
        <v>-2.6821156528269499E-5</v>
      </c>
      <c r="AO131" s="194">
        <f>入力_北海道投入係数表!AO131</f>
        <v>-4.450180232299408E-5</v>
      </c>
      <c r="AP131" s="194">
        <f>入力_北海道投入係数表!AP131</f>
        <v>0</v>
      </c>
      <c r="AQ131" s="194">
        <f>入力_北海道投入係数表!AQ131</f>
        <v>-7.1746305065289138E-5</v>
      </c>
      <c r="AR131" s="194">
        <f>入力_北海道投入係数表!AR131</f>
        <v>-5.4999954166704862E-5</v>
      </c>
      <c r="AS131" s="194">
        <f>入力_北海道投入係数表!AS131</f>
        <v>-4.4322311851786189E-5</v>
      </c>
      <c r="AT131" s="194">
        <f>入力_北海道投入係数表!AT131</f>
        <v>-3.3839802375554127E-5</v>
      </c>
      <c r="AU131" s="194">
        <f>入力_北海道投入係数表!AU131</f>
        <v>-5.179736869367036E-5</v>
      </c>
      <c r="AV131" s="194">
        <f>入力_北海道投入係数表!AV131</f>
        <v>0</v>
      </c>
      <c r="AW131" s="194">
        <f>入力_北海道投入係数表!AW131</f>
        <v>-2.0866807169834945E-5</v>
      </c>
      <c r="AX131" s="194">
        <f>入力_北海道投入係数表!AX131</f>
        <v>-2.4634789249377972E-5</v>
      </c>
      <c r="AY131" s="194">
        <f>入力_北海道投入係数表!AY131</f>
        <v>-1.8799112681881415E-5</v>
      </c>
      <c r="AZ131" s="194">
        <f>入力_北海道投入係数表!AZ131</f>
        <v>0</v>
      </c>
      <c r="BA131" s="194">
        <f>入力_北海道投入係数表!BA131</f>
        <v>0</v>
      </c>
      <c r="BB131" s="194">
        <f>入力_北海道投入係数表!BB131</f>
        <v>0</v>
      </c>
      <c r="BC131" s="194">
        <f>入力_北海道投入係数表!BC131</f>
        <v>-4.2837101213360891E-5</v>
      </c>
      <c r="BD131" s="194">
        <f>入力_北海道投入係数表!BD131</f>
        <v>0</v>
      </c>
      <c r="BE131" s="194">
        <f>入力_北海道投入係数表!BE131</f>
        <v>0</v>
      </c>
      <c r="BF131" s="194">
        <f>入力_北海道投入係数表!BF131</f>
        <v>-2.6952845995930122E-5</v>
      </c>
      <c r="BG131" s="194">
        <f>入力_北海道投入係数表!BG131</f>
        <v>-4.2201215395003379E-5</v>
      </c>
      <c r="BH131" s="194">
        <f>入力_北海道投入係数表!BH131</f>
        <v>-3.8734917591462826E-5</v>
      </c>
      <c r="BI131" s="194">
        <f>入力_北海道投入係数表!BI131</f>
        <v>-3.0951128168621748E-5</v>
      </c>
      <c r="BJ131" s="194">
        <f>入力_北海道投入係数表!BJ131</f>
        <v>-2.729332132427195E-5</v>
      </c>
      <c r="BK131" s="194">
        <f>入力_北海道投入係数表!BK131</f>
        <v>-8.818523939429338E-5</v>
      </c>
      <c r="BL131" s="194">
        <f>入力_北海道投入係数表!BL131</f>
        <v>-6.9851913942442024E-5</v>
      </c>
      <c r="BM131" s="194">
        <f>入力_北海道投入係数表!BM131</f>
        <v>-3.166271371531925E-3</v>
      </c>
      <c r="BN131" s="194">
        <f>入力_北海道投入係数表!BN131</f>
        <v>-5.2959437228543307E-2</v>
      </c>
      <c r="BO131" s="194">
        <f>入力_北海道投入係数表!BO131</f>
        <v>-1.7131897503896461E-4</v>
      </c>
      <c r="BP131" s="194">
        <f>入力_北海道投入係数表!BP131</f>
        <v>-1.2251619007827765E-2</v>
      </c>
      <c r="BQ131" s="194">
        <f>入力_北海道投入係数表!BQ131</f>
        <v>-3.9886978837094848E-2</v>
      </c>
      <c r="BR131" s="194">
        <f>入力_北海道投入係数表!BR131</f>
        <v>-3.2251302146324155E-5</v>
      </c>
      <c r="BS131" s="194">
        <f>入力_北海道投入係数表!BS131</f>
        <v>-8.1810964281252394E-4</v>
      </c>
      <c r="BT131" s="194">
        <f>入力_北海道投入係数表!BT131</f>
        <v>-2.8894322364288568E-2</v>
      </c>
      <c r="BU131" s="194">
        <f>入力_北海道投入係数表!BU131</f>
        <v>-1.9664523233634202E-5</v>
      </c>
      <c r="BV131" s="194">
        <f>入力_北海道投入係数表!BV131</f>
        <v>-5.7489215829699073E-3</v>
      </c>
      <c r="BW131" s="194">
        <f>入力_北海道投入係数表!BW131</f>
        <v>0</v>
      </c>
      <c r="BX131" s="194">
        <f>入力_北海道投入係数表!BX131</f>
        <v>-1.2790474927427317E-2</v>
      </c>
      <c r="BY131" s="194">
        <f>入力_北海道投入係数表!BY131</f>
        <v>-7.0450409697019548E-3</v>
      </c>
      <c r="BZ131" s="194">
        <f>入力_北海道投入係数表!BZ131</f>
        <v>-7.7399156960139973E-3</v>
      </c>
      <c r="CA131" s="194">
        <f>入力_北海道投入係数表!CA131</f>
        <v>-3.651469997556324E-5</v>
      </c>
      <c r="CB131" s="194">
        <f>入力_北海道投入係数表!CB131</f>
        <v>-5.8034937032093323E-5</v>
      </c>
      <c r="CC131" s="194">
        <f>入力_北海道投入係数表!CC131</f>
        <v>-1.0405993852459016E-4</v>
      </c>
      <c r="CD131" s="194">
        <f>入力_北海道投入係数表!CD131</f>
        <v>-1.3873199996203024E-2</v>
      </c>
      <c r="CE131" s="194">
        <f>入力_北海道投入係数表!CE131</f>
        <v>0</v>
      </c>
      <c r="CF131" s="194">
        <f>入力_北海道投入係数表!CF131</f>
        <v>-3.4460955737149807E-5</v>
      </c>
      <c r="CG131" s="194">
        <f>入力_北海道投入係数表!CG131</f>
        <v>-2.8945514892467413E-5</v>
      </c>
      <c r="CH131" s="194">
        <f>入力_北海道投入係数表!CH131</f>
        <v>-1.3848399089556532E-4</v>
      </c>
      <c r="CI131" s="194">
        <f>入力_北海道投入係数表!CI131</f>
        <v>0</v>
      </c>
      <c r="CJ131" s="194">
        <f>入力_北海道投入係数表!CJ131</f>
        <v>-6.9441105929736284E-5</v>
      </c>
      <c r="CK131" s="194">
        <f>入力_北海道投入係数表!CK131</f>
        <v>0</v>
      </c>
      <c r="CL131" s="194">
        <f>入力_北海道投入係数表!CL131</f>
        <v>-1.3026458909120909E-5</v>
      </c>
      <c r="CM131" s="194">
        <f>入力_北海道投入係数表!CM131</f>
        <v>-3.2840234929420219E-3</v>
      </c>
      <c r="CN131" s="194">
        <f>入力_北海道投入係数表!CN131</f>
        <v>-1.9368278089784533E-2</v>
      </c>
      <c r="CO131" s="194">
        <f>入力_北海道投入係数表!CO131</f>
        <v>-1.5799535493656486E-5</v>
      </c>
      <c r="CP131" s="194">
        <f>入力_北海道投入係数表!CP131</f>
        <v>-4.8402124853281056E-5</v>
      </c>
      <c r="CQ131" s="194">
        <f>入力_北海道投入係数表!CQ131</f>
        <v>-6.739548785980428E-3</v>
      </c>
      <c r="CR131" s="194">
        <f>入力_北海道投入係数表!CR131</f>
        <v>-4.718123829563823E-2</v>
      </c>
      <c r="CS131" s="194">
        <f>入力_北海道投入係数表!CS131</f>
        <v>-2.0947610027321668E-5</v>
      </c>
      <c r="CT131" s="194">
        <f>入力_北海道投入係数表!CT131</f>
        <v>-5.0809565747578079E-5</v>
      </c>
      <c r="CU131" s="194">
        <f>入力_北海道投入係数表!CU131</f>
        <v>-4.0506329113924049E-5</v>
      </c>
      <c r="CV131" s="194">
        <f>入力_北海道投入係数表!CV131</f>
        <v>-2.8663543270535655E-4</v>
      </c>
      <c r="CW131" s="194">
        <f>入力_北海道投入係数表!CW131</f>
        <v>-7.5002812605472709E-5</v>
      </c>
      <c r="CX131" s="194">
        <f>入力_北海道投入係数表!CX131</f>
        <v>-8.0479442867643511E-6</v>
      </c>
      <c r="CY131" s="194">
        <f>入力_北海道投入係数表!CY131</f>
        <v>-6.2041337256709333E-5</v>
      </c>
      <c r="CZ131" s="194">
        <f>入力_北海道投入係数表!CZ131</f>
        <v>-3.2980047071521729E-5</v>
      </c>
      <c r="DA131" s="194">
        <f>入力_北海道投入係数表!DA131</f>
        <v>-4.5457438200612767E-5</v>
      </c>
      <c r="DB131" s="194">
        <f>入力_北海道投入係数表!DB131</f>
        <v>0</v>
      </c>
      <c r="DC131" s="194">
        <f>入力_北海道投入係数表!DC131</f>
        <v>-5.0747253304914876E-6</v>
      </c>
      <c r="DD131" s="194" t="str">
        <f>入力_北海道投入係数表!DD131</f>
        <v>-</v>
      </c>
      <c r="DE131" s="194" t="str">
        <f>入力_北海道投入係数表!DE131</f>
        <v>-</v>
      </c>
      <c r="DF131" s="194" t="str">
        <f>入力_北海道投入係数表!DF131</f>
        <v>-</v>
      </c>
      <c r="DG131" s="194" t="str">
        <f>入力_北海道投入係数表!DG131</f>
        <v>-</v>
      </c>
      <c r="DH131" s="194" t="str">
        <f>入力_北海道投入係数表!DH131</f>
        <v>-</v>
      </c>
      <c r="DI131" s="194" t="str">
        <f>入力_北海道投入係数表!DI131</f>
        <v>-</v>
      </c>
      <c r="DJ131" s="194" t="str">
        <f>入力_北海道投入係数表!DJ131</f>
        <v>-</v>
      </c>
      <c r="DK131" s="194" t="str">
        <f>入力_北海道投入係数表!DK131</f>
        <v>-</v>
      </c>
      <c r="DL131" s="194" t="str">
        <f>入力_北海道投入係数表!DL131</f>
        <v>-</v>
      </c>
      <c r="DM131" s="194" t="str">
        <f>入力_北海道投入係数表!DM131</f>
        <v>-</v>
      </c>
      <c r="DN131" s="194" t="str">
        <f>入力_北海道投入係数表!DN131</f>
        <v>-</v>
      </c>
      <c r="DO131" s="194" t="str">
        <f>入力_北海道投入係数表!DO131</f>
        <v>-</v>
      </c>
      <c r="DP131" s="194" t="str">
        <f>入力_北海道投入係数表!DP131</f>
        <v>-</v>
      </c>
      <c r="DQ131" s="194" t="str">
        <f>入力_北海道投入係数表!DQ131</f>
        <v>-</v>
      </c>
      <c r="DR131" s="194" t="str">
        <f>入力_北海道投入係数表!DR131</f>
        <v>-</v>
      </c>
      <c r="DS131" s="194" t="str">
        <f>入力_北海道投入係数表!DS131</f>
        <v>-</v>
      </c>
      <c r="DT131" s="242">
        <f>入力_北海道投入係数表!DT131</f>
        <v>-1.1800818386668419E-2</v>
      </c>
      <c r="DU131" s="43"/>
      <c r="DV131" s="43"/>
    </row>
    <row r="132" spans="1:127" s="22" customFormat="1" x14ac:dyDescent="0.25">
      <c r="B132" s="55"/>
      <c r="C132" s="47" t="s">
        <v>179</v>
      </c>
      <c r="D132" s="205">
        <f>入力_北海道投入係数表!D132</f>
        <v>0.48979741586248682</v>
      </c>
      <c r="E132" s="206">
        <f>入力_北海道投入係数表!E132</f>
        <v>0.51817438536668847</v>
      </c>
      <c r="F132" s="206">
        <f>入力_北海道投入係数表!F132</f>
        <v>0.32540505687836779</v>
      </c>
      <c r="G132" s="206">
        <f>入力_北海道投入係数表!G132</f>
        <v>0.62823020693915366</v>
      </c>
      <c r="H132" s="206">
        <f>入力_北海道投入係数表!H132</f>
        <v>0.61838899549384441</v>
      </c>
      <c r="I132" s="206">
        <f>入力_北海道投入係数表!I132</f>
        <v>0.54011160382762935</v>
      </c>
      <c r="J132" s="206">
        <f>入力_北海道投入係数表!J132</f>
        <v>0.39252846476322772</v>
      </c>
      <c r="K132" s="206">
        <f>入力_北海道投入係数表!K132</f>
        <v>0.61916512021534764</v>
      </c>
      <c r="L132" s="206">
        <f>入力_北海道投入係数表!L132</f>
        <v>0.20529953181952321</v>
      </c>
      <c r="M132" s="206">
        <f>入力_北海道投入係数表!M132</f>
        <v>0.23649136823092154</v>
      </c>
      <c r="N132" s="206">
        <f>入力_北海道投入係数表!N132</f>
        <v>9.5660406665828382E-2</v>
      </c>
      <c r="O132" s="206">
        <f>入力_北海道投入係数表!O132</f>
        <v>0.32766731510979041</v>
      </c>
      <c r="P132" s="206">
        <f>入力_北海道投入係数表!P132</f>
        <v>0.60296596526449364</v>
      </c>
      <c r="Q132" s="206">
        <f>入力_北海道投入係数表!Q132</f>
        <v>0.13864365796592185</v>
      </c>
      <c r="R132" s="206">
        <f>入力_北海道投入係数表!R132</f>
        <v>0.34673162809581809</v>
      </c>
      <c r="S132" s="206">
        <f>入力_北海道投入係数表!S132</f>
        <v>0.38793170053310672</v>
      </c>
      <c r="T132" s="206">
        <f>入力_北海道投入係数表!T132</f>
        <v>0.31789052178979066</v>
      </c>
      <c r="U132" s="206">
        <f>入力_北海道投入係数表!U132</f>
        <v>0.37614040943480198</v>
      </c>
      <c r="V132" s="206">
        <f>入力_北海道投入係数表!V132</f>
        <v>0.27568308339013858</v>
      </c>
      <c r="W132" s="206">
        <f>入力_北海道投入係数表!W132</f>
        <v>0.36827943511322803</v>
      </c>
      <c r="X132" s="206">
        <f>入力_北海道投入係数表!X132</f>
        <v>0.53608920638375768</v>
      </c>
      <c r="Y132" s="206">
        <f>入力_北海道投入係数表!Y132</f>
        <v>0.33983899157883585</v>
      </c>
      <c r="Z132" s="206">
        <f>入力_北海道投入係数表!Z132</f>
        <v>0.34774436090225563</v>
      </c>
      <c r="AA132" s="206">
        <f>入力_北海道投入係数表!AA132</f>
        <v>0.21120289791050051</v>
      </c>
      <c r="AB132" s="206">
        <f>入力_北海道投入係数表!AB132</f>
        <v>0.44490467544257828</v>
      </c>
      <c r="AC132" s="206">
        <f>入力_北海道投入係数表!AC132</f>
        <v>0.31240535083291265</v>
      </c>
      <c r="AD132" s="206">
        <f>入力_北海道投入係数表!AD132</f>
        <v>0.30106148390722187</v>
      </c>
      <c r="AE132" s="206">
        <f>入力_北海道投入係数表!AE132</f>
        <v>0.34923958562927043</v>
      </c>
      <c r="AF132" s="206">
        <f>入力_北海道投入係数表!AF132</f>
        <v>0.45313517031894118</v>
      </c>
      <c r="AG132" s="206">
        <f>入力_北海道投入係数表!AG132</f>
        <v>0.380313707660832</v>
      </c>
      <c r="AH132" s="206">
        <f>入力_北海道投入係数表!AH132</f>
        <v>0.45808802915615365</v>
      </c>
      <c r="AI132" s="206">
        <f>入力_北海道投入係数表!AI132</f>
        <v>0.4243396240232587</v>
      </c>
      <c r="AJ132" s="206">
        <f>入力_北海道投入係数表!AJ132</f>
        <v>0.45461689587426324</v>
      </c>
      <c r="AK132" s="206">
        <f>入力_北海道投入係数表!AK132</f>
        <v>0.50981012658227853</v>
      </c>
      <c r="AL132" s="206">
        <f>入力_北海道投入係数表!AL132</f>
        <v>0.21651150836712549</v>
      </c>
      <c r="AM132" s="206">
        <f>入力_北海道投入係数表!AM132</f>
        <v>0.205039092914612</v>
      </c>
      <c r="AN132" s="206">
        <f>入力_北海道投入係数表!AN132</f>
        <v>0.47347387619354148</v>
      </c>
      <c r="AO132" s="206">
        <f>入力_北海道投入係数表!AO132</f>
        <v>0.21481019981309243</v>
      </c>
      <c r="AP132" s="206">
        <f>入力_北海道投入係数表!AP132</f>
        <v>0.21517771373679154</v>
      </c>
      <c r="AQ132" s="206">
        <f>入力_北海道投入係数表!AQ132</f>
        <v>0.22513990529487732</v>
      </c>
      <c r="AR132" s="206">
        <f>入力_北海道投入係数表!AR132</f>
        <v>0.27288227259810616</v>
      </c>
      <c r="AS132" s="206">
        <f>入力_北海道投入係数表!AS132</f>
        <v>0.45058062228525841</v>
      </c>
      <c r="AT132" s="206">
        <f>入力_北海道投入係数表!AT132</f>
        <v>0.41254103076038035</v>
      </c>
      <c r="AU132" s="206">
        <f>入力_北海道投入係数表!AU132</f>
        <v>0.43636693255982595</v>
      </c>
      <c r="AV132" s="206">
        <f>入力_北海道投入係数表!AV132</f>
        <v>0.4101647299195505</v>
      </c>
      <c r="AW132" s="206">
        <f>入力_北海道投入係数表!AW132</f>
        <v>0.37201343822381738</v>
      </c>
      <c r="AX132" s="206">
        <f>入力_北海道投入係数表!AX132</f>
        <v>0.29370827482570888</v>
      </c>
      <c r="AY132" s="206">
        <f>入力_北海道投入係数表!AY132</f>
        <v>0.38941421964883255</v>
      </c>
      <c r="AZ132" s="206">
        <f>入力_北海道投入係数表!AZ132</f>
        <v>0.31774415405777168</v>
      </c>
      <c r="BA132" s="206">
        <f>入力_北海道投入係数表!BA132</f>
        <v>0.33909877105143377</v>
      </c>
      <c r="BB132" s="206">
        <f>入力_北海道投入係数表!BB132</f>
        <v>0.30976430976430974</v>
      </c>
      <c r="BC132" s="206">
        <f>入力_北海道投入係数表!BC132</f>
        <v>0.28226436917013825</v>
      </c>
      <c r="BD132" s="206">
        <f>入力_北海道投入係数表!BD132</f>
        <v>0.27256868730920192</v>
      </c>
      <c r="BE132" s="206">
        <f>入力_北海道投入係数表!BE132</f>
        <v>0.13129272840273462</v>
      </c>
      <c r="BF132" s="206">
        <f>入力_北海道投入係数表!BF132</f>
        <v>0.2361159152063465</v>
      </c>
      <c r="BG132" s="206">
        <f>入力_北海道投入係数表!BG132</f>
        <v>0.32385212694125592</v>
      </c>
      <c r="BH132" s="206">
        <f>入力_北海道投入係数表!BH132</f>
        <v>0.35556717603083299</v>
      </c>
      <c r="BI132" s="206">
        <f>入力_北海道投入係数表!BI132</f>
        <v>0.39456498189359002</v>
      </c>
      <c r="BJ132" s="206">
        <f>入力_北海道投入係数表!BJ132</f>
        <v>0.35170173858456838</v>
      </c>
      <c r="BK132" s="206">
        <f>入力_北海道投入係数表!BK132</f>
        <v>0.44959125568909319</v>
      </c>
      <c r="BL132" s="206">
        <f>入力_北海道投入係数表!BL132</f>
        <v>0.44285745797855913</v>
      </c>
      <c r="BM132" s="206">
        <f>入力_北海道投入係数表!BM132</f>
        <v>0.46094363205132582</v>
      </c>
      <c r="BN132" s="206">
        <f>入力_北海道投入係数表!BN132</f>
        <v>0.47946049380166711</v>
      </c>
      <c r="BO132" s="206">
        <f>入力_北海道投入係数表!BO132</f>
        <v>0.43258598332216741</v>
      </c>
      <c r="BP132" s="206">
        <f>入力_北海道投入係数表!BP132</f>
        <v>0.33805620752792559</v>
      </c>
      <c r="BQ132" s="206">
        <f>入力_北海道投入係数表!BQ132</f>
        <v>0.45660637699500811</v>
      </c>
      <c r="BR132" s="206">
        <f>入力_北海道投入係数表!BR132</f>
        <v>0.74008675600277363</v>
      </c>
      <c r="BS132" s="206">
        <f>入力_北海道投入係数表!BS132</f>
        <v>0.6957107680155401</v>
      </c>
      <c r="BT132" s="206">
        <f>入力_北海道投入係数表!BT132</f>
        <v>0.68488472899243635</v>
      </c>
      <c r="BU132" s="206">
        <f>入力_北海道投入係数表!BU132</f>
        <v>0.65891884451261484</v>
      </c>
      <c r="BV132" s="206">
        <f>入力_北海道投入係数表!BV132</f>
        <v>0.73077729057358742</v>
      </c>
      <c r="BW132" s="206">
        <f>入力_北海道投入係数表!BW132</f>
        <v>0.85951840159534643</v>
      </c>
      <c r="BX132" s="206">
        <f>入力_北海道投入係数表!BX132</f>
        <v>0.70296774383684779</v>
      </c>
      <c r="BY132" s="206">
        <f>入力_北海道投入係数表!BY132</f>
        <v>0.74641193827300112</v>
      </c>
      <c r="BZ132" s="206">
        <f>入力_北海道投入係数表!BZ132</f>
        <v>0.29900801827791396</v>
      </c>
      <c r="CA132" s="206">
        <f>入力_北海道投入係数表!CA132</f>
        <v>0.24780560697262241</v>
      </c>
      <c r="CB132" s="206">
        <f>入力_北海道投入係数表!CB132</f>
        <v>0.68719168939701702</v>
      </c>
      <c r="CC132" s="206">
        <f>入力_北海道投入係数表!CC132</f>
        <v>0.66363025102459017</v>
      </c>
      <c r="CD132" s="206">
        <f>入力_北海道投入係数表!CD132</f>
        <v>0.68037533104881964</v>
      </c>
      <c r="CE132" s="206">
        <f>入力_北海道投入係数表!CE132</f>
        <v>0.8180335954840654</v>
      </c>
      <c r="CF132" s="206">
        <f>入力_北海道投入係数表!CF132</f>
        <v>0.58327564869003423</v>
      </c>
      <c r="CG132" s="206">
        <f>入力_北海道投入係数表!CG132</f>
        <v>0.49855754850785872</v>
      </c>
      <c r="CH132" s="206">
        <f>入力_北海道投入係数表!CH132</f>
        <v>0.65893878652515259</v>
      </c>
      <c r="CI132" s="206">
        <f>入力_北海道投入係数表!CI132</f>
        <v>0.38019507038869937</v>
      </c>
      <c r="CJ132" s="206">
        <f>入力_北海道投入係数表!CJ132</f>
        <v>0.43674716493330984</v>
      </c>
      <c r="CK132" s="206">
        <f>入力_北海道投入係数表!CK132</f>
        <v>0.697159522289718</v>
      </c>
      <c r="CL132" s="206">
        <f>入力_北海道投入係数表!CL132</f>
        <v>0.7917894229495811</v>
      </c>
      <c r="CM132" s="206">
        <f>入力_北海道投入係数表!CM132</f>
        <v>0.54555766044503562</v>
      </c>
      <c r="CN132" s="206">
        <f>入力_北海道投入係数表!CN132</f>
        <v>0.56017187901479282</v>
      </c>
      <c r="CO132" s="206">
        <f>入力_北海道投入係数表!CO132</f>
        <v>0.71879986728390188</v>
      </c>
      <c r="CP132" s="206">
        <f>入力_北海道投入係数表!CP132</f>
        <v>0.70735772800425933</v>
      </c>
      <c r="CQ132" s="206">
        <f>入力_北海道投入係数表!CQ132</f>
        <v>0.77282343146487598</v>
      </c>
      <c r="CR132" s="206">
        <f>入力_北海道投入係数表!CR132</f>
        <v>0.58872991397164909</v>
      </c>
      <c r="CS132" s="206">
        <f>入力_北海道投入係数表!CS132</f>
        <v>0.68487911732756379</v>
      </c>
      <c r="CT132" s="206">
        <f>入力_北海道投入係数表!CT132</f>
        <v>0.35042510670008808</v>
      </c>
      <c r="CU132" s="206">
        <f>入力_北海道投入係数表!CU132</f>
        <v>0.40014729574223246</v>
      </c>
      <c r="CV132" s="206">
        <f>入力_北海道投入係数表!CV132</f>
        <v>0.74191903690494609</v>
      </c>
      <c r="CW132" s="206">
        <f>入力_北海道投入係数表!CW132</f>
        <v>0.46223816726460576</v>
      </c>
      <c r="CX132" s="206">
        <f>入力_北海道投入係数表!CX132</f>
        <v>0.41271199626575383</v>
      </c>
      <c r="CY132" s="206">
        <f>入力_北海道投入係数表!CY132</f>
        <v>0.68334987768993516</v>
      </c>
      <c r="CZ132" s="206">
        <f>入力_北海道投入係数表!CZ132</f>
        <v>0.67646873641446925</v>
      </c>
      <c r="DA132" s="206">
        <f>入力_北海道投入係数表!DA132</f>
        <v>0.68584819033938527</v>
      </c>
      <c r="DB132" s="206">
        <f>入力_北海道投入係数表!DB132</f>
        <v>0</v>
      </c>
      <c r="DC132" s="206">
        <f>入力_北海道投入係数表!DC132</f>
        <v>0.47897287559310853</v>
      </c>
      <c r="DD132" s="206" t="str">
        <f>入力_北海道投入係数表!DD132</f>
        <v>-</v>
      </c>
      <c r="DE132" s="206" t="str">
        <f>入力_北海道投入係数表!DE132</f>
        <v>-</v>
      </c>
      <c r="DF132" s="206" t="str">
        <f>入力_北海道投入係数表!DF132</f>
        <v>-</v>
      </c>
      <c r="DG132" s="206" t="str">
        <f>入力_北海道投入係数表!DG132</f>
        <v>-</v>
      </c>
      <c r="DH132" s="206" t="str">
        <f>入力_北海道投入係数表!DH132</f>
        <v>-</v>
      </c>
      <c r="DI132" s="206" t="str">
        <f>入力_北海道投入係数表!DI132</f>
        <v>-</v>
      </c>
      <c r="DJ132" s="206" t="str">
        <f>入力_北海道投入係数表!DJ132</f>
        <v>-</v>
      </c>
      <c r="DK132" s="206" t="str">
        <f>入力_北海道投入係数表!DK132</f>
        <v>-</v>
      </c>
      <c r="DL132" s="206" t="str">
        <f>入力_北海道投入係数表!DL132</f>
        <v>-</v>
      </c>
      <c r="DM132" s="206" t="str">
        <f>入力_北海道投入係数表!DM132</f>
        <v>-</v>
      </c>
      <c r="DN132" s="206" t="str">
        <f>入力_北海道投入係数表!DN132</f>
        <v>-</v>
      </c>
      <c r="DO132" s="206" t="str">
        <f>入力_北海道投入係数表!DO132</f>
        <v>-</v>
      </c>
      <c r="DP132" s="206" t="str">
        <f>入力_北海道投入係数表!DP132</f>
        <v>-</v>
      </c>
      <c r="DQ132" s="206" t="str">
        <f>入力_北海道投入係数表!DQ132</f>
        <v>-</v>
      </c>
      <c r="DR132" s="206" t="str">
        <f>入力_北海道投入係数表!DR132</f>
        <v>-</v>
      </c>
      <c r="DS132" s="206" t="str">
        <f>入力_北海道投入係数表!DS132</f>
        <v>-</v>
      </c>
      <c r="DT132" s="245">
        <f>入力_北海道投入係数表!DT132</f>
        <v>0.5583393627819957</v>
      </c>
      <c r="DU132" s="43"/>
      <c r="DV132" s="43"/>
    </row>
    <row r="133" spans="1:127" s="22" customFormat="1" x14ac:dyDescent="0.25">
      <c r="B133" s="56"/>
      <c r="C133" s="48" t="s">
        <v>180</v>
      </c>
      <c r="D133" s="246">
        <f>入力_北海道投入係数表!D133</f>
        <v>1</v>
      </c>
      <c r="E133" s="247">
        <f>入力_北海道投入係数表!E133</f>
        <v>1</v>
      </c>
      <c r="F133" s="247">
        <f>入力_北海道投入係数表!F133</f>
        <v>1</v>
      </c>
      <c r="G133" s="247">
        <f>入力_北海道投入係数表!G133</f>
        <v>1</v>
      </c>
      <c r="H133" s="247">
        <f>入力_北海道投入係数表!H133</f>
        <v>1</v>
      </c>
      <c r="I133" s="247">
        <f>入力_北海道投入係数表!I133</f>
        <v>1</v>
      </c>
      <c r="J133" s="247">
        <f>入力_北海道投入係数表!J133</f>
        <v>1</v>
      </c>
      <c r="K133" s="247">
        <f>入力_北海道投入係数表!K133</f>
        <v>1</v>
      </c>
      <c r="L133" s="247">
        <f>入力_北海道投入係数表!L133</f>
        <v>1</v>
      </c>
      <c r="M133" s="247">
        <f>入力_北海道投入係数表!M133</f>
        <v>1</v>
      </c>
      <c r="N133" s="247">
        <f>入力_北海道投入係数表!N133</f>
        <v>1</v>
      </c>
      <c r="O133" s="247">
        <f>入力_北海道投入係数表!O133</f>
        <v>1</v>
      </c>
      <c r="P133" s="247">
        <f>入力_北海道投入係数表!P133</f>
        <v>1</v>
      </c>
      <c r="Q133" s="247">
        <f>入力_北海道投入係数表!Q133</f>
        <v>1</v>
      </c>
      <c r="R133" s="247">
        <f>入力_北海道投入係数表!R133</f>
        <v>1</v>
      </c>
      <c r="S133" s="247">
        <f>入力_北海道投入係数表!S133</f>
        <v>1</v>
      </c>
      <c r="T133" s="247">
        <f>入力_北海道投入係数表!T133</f>
        <v>1</v>
      </c>
      <c r="U133" s="247">
        <f>入力_北海道投入係数表!U133</f>
        <v>1</v>
      </c>
      <c r="V133" s="247">
        <f>入力_北海道投入係数表!V133</f>
        <v>1</v>
      </c>
      <c r="W133" s="247">
        <f>入力_北海道投入係数表!W133</f>
        <v>1</v>
      </c>
      <c r="X133" s="247">
        <f>入力_北海道投入係数表!X133</f>
        <v>1</v>
      </c>
      <c r="Y133" s="247">
        <f>入力_北海道投入係数表!Y133</f>
        <v>1</v>
      </c>
      <c r="Z133" s="247">
        <f>入力_北海道投入係数表!Z133</f>
        <v>1</v>
      </c>
      <c r="AA133" s="247">
        <f>入力_北海道投入係数表!AA133</f>
        <v>1</v>
      </c>
      <c r="AB133" s="247">
        <f>入力_北海道投入係数表!AB133</f>
        <v>1</v>
      </c>
      <c r="AC133" s="247">
        <f>入力_北海道投入係数表!AC133</f>
        <v>1</v>
      </c>
      <c r="AD133" s="247">
        <f>入力_北海道投入係数表!AD133</f>
        <v>1</v>
      </c>
      <c r="AE133" s="247">
        <f>入力_北海道投入係数表!AE133</f>
        <v>1</v>
      </c>
      <c r="AF133" s="247">
        <f>入力_北海道投入係数表!AF133</f>
        <v>1</v>
      </c>
      <c r="AG133" s="247">
        <f>入力_北海道投入係数表!AG133</f>
        <v>1</v>
      </c>
      <c r="AH133" s="247">
        <f>入力_北海道投入係数表!AH133</f>
        <v>1</v>
      </c>
      <c r="AI133" s="247">
        <f>入力_北海道投入係数表!AI133</f>
        <v>1</v>
      </c>
      <c r="AJ133" s="247">
        <f>入力_北海道投入係数表!AJ133</f>
        <v>1</v>
      </c>
      <c r="AK133" s="247">
        <f>入力_北海道投入係数表!AK133</f>
        <v>1</v>
      </c>
      <c r="AL133" s="247">
        <f>入力_北海道投入係数表!AL133</f>
        <v>1</v>
      </c>
      <c r="AM133" s="247">
        <f>入力_北海道投入係数表!AM133</f>
        <v>1</v>
      </c>
      <c r="AN133" s="247">
        <f>入力_北海道投入係数表!AN133</f>
        <v>1</v>
      </c>
      <c r="AO133" s="247">
        <f>入力_北海道投入係数表!AO133</f>
        <v>1</v>
      </c>
      <c r="AP133" s="247">
        <f>入力_北海道投入係数表!AP133</f>
        <v>1</v>
      </c>
      <c r="AQ133" s="247">
        <f>入力_北海道投入係数表!AQ133</f>
        <v>1</v>
      </c>
      <c r="AR133" s="247">
        <f>入力_北海道投入係数表!AR133</f>
        <v>1</v>
      </c>
      <c r="AS133" s="247">
        <f>入力_北海道投入係数表!AS133</f>
        <v>1</v>
      </c>
      <c r="AT133" s="247">
        <f>入力_北海道投入係数表!AT133</f>
        <v>1</v>
      </c>
      <c r="AU133" s="247">
        <f>入力_北海道投入係数表!AU133</f>
        <v>1</v>
      </c>
      <c r="AV133" s="247">
        <f>入力_北海道投入係数表!AV133</f>
        <v>1</v>
      </c>
      <c r="AW133" s="247">
        <f>入力_北海道投入係数表!AW133</f>
        <v>1</v>
      </c>
      <c r="AX133" s="247">
        <f>入力_北海道投入係数表!AX133</f>
        <v>1</v>
      </c>
      <c r="AY133" s="247">
        <f>入力_北海道投入係数表!AY133</f>
        <v>1</v>
      </c>
      <c r="AZ133" s="247">
        <f>入力_北海道投入係数表!AZ133</f>
        <v>1</v>
      </c>
      <c r="BA133" s="247">
        <f>入力_北海道投入係数表!BA133</f>
        <v>1</v>
      </c>
      <c r="BB133" s="247">
        <f>入力_北海道投入係数表!BB133</f>
        <v>1</v>
      </c>
      <c r="BC133" s="247">
        <f>入力_北海道投入係数表!BC133</f>
        <v>1</v>
      </c>
      <c r="BD133" s="247">
        <f>入力_北海道投入係数表!BD133</f>
        <v>1</v>
      </c>
      <c r="BE133" s="247">
        <f>入力_北海道投入係数表!BE133</f>
        <v>1</v>
      </c>
      <c r="BF133" s="247">
        <f>入力_北海道投入係数表!BF133</f>
        <v>1</v>
      </c>
      <c r="BG133" s="247">
        <f>入力_北海道投入係数表!BG133</f>
        <v>1</v>
      </c>
      <c r="BH133" s="247">
        <f>入力_北海道投入係数表!BH133</f>
        <v>1</v>
      </c>
      <c r="BI133" s="247">
        <f>入力_北海道投入係数表!BI133</f>
        <v>1</v>
      </c>
      <c r="BJ133" s="247">
        <f>入力_北海道投入係数表!BJ133</f>
        <v>1</v>
      </c>
      <c r="BK133" s="247">
        <f>入力_北海道投入係数表!BK133</f>
        <v>1</v>
      </c>
      <c r="BL133" s="247">
        <f>入力_北海道投入係数表!BL133</f>
        <v>1</v>
      </c>
      <c r="BM133" s="247">
        <f>入力_北海道投入係数表!BM133</f>
        <v>1</v>
      </c>
      <c r="BN133" s="247">
        <f>入力_北海道投入係数表!BN133</f>
        <v>1</v>
      </c>
      <c r="BO133" s="247">
        <f>入力_北海道投入係数表!BO133</f>
        <v>1</v>
      </c>
      <c r="BP133" s="247">
        <f>入力_北海道投入係数表!BP133</f>
        <v>1</v>
      </c>
      <c r="BQ133" s="247">
        <f>入力_北海道投入係数表!BQ133</f>
        <v>1</v>
      </c>
      <c r="BR133" s="247">
        <f>入力_北海道投入係数表!BR133</f>
        <v>1</v>
      </c>
      <c r="BS133" s="247">
        <f>入力_北海道投入係数表!BS133</f>
        <v>1</v>
      </c>
      <c r="BT133" s="247">
        <f>入力_北海道投入係数表!BT133</f>
        <v>1</v>
      </c>
      <c r="BU133" s="247">
        <f>入力_北海道投入係数表!BU133</f>
        <v>1</v>
      </c>
      <c r="BV133" s="247">
        <f>入力_北海道投入係数表!BV133</f>
        <v>1</v>
      </c>
      <c r="BW133" s="247">
        <f>入力_北海道投入係数表!BW133</f>
        <v>1</v>
      </c>
      <c r="BX133" s="247">
        <f>入力_北海道投入係数表!BX133</f>
        <v>1</v>
      </c>
      <c r="BY133" s="247">
        <f>入力_北海道投入係数表!BY133</f>
        <v>1</v>
      </c>
      <c r="BZ133" s="247">
        <f>入力_北海道投入係数表!BZ133</f>
        <v>1</v>
      </c>
      <c r="CA133" s="247">
        <f>入力_北海道投入係数表!CA133</f>
        <v>1</v>
      </c>
      <c r="CB133" s="247">
        <f>入力_北海道投入係数表!CB133</f>
        <v>1</v>
      </c>
      <c r="CC133" s="247">
        <f>入力_北海道投入係数表!CC133</f>
        <v>1</v>
      </c>
      <c r="CD133" s="247">
        <f>入力_北海道投入係数表!CD133</f>
        <v>1</v>
      </c>
      <c r="CE133" s="247">
        <f>入力_北海道投入係数表!CE133</f>
        <v>1</v>
      </c>
      <c r="CF133" s="247">
        <f>入力_北海道投入係数表!CF133</f>
        <v>1</v>
      </c>
      <c r="CG133" s="247">
        <f>入力_北海道投入係数表!CG133</f>
        <v>1</v>
      </c>
      <c r="CH133" s="247">
        <f>入力_北海道投入係数表!CH133</f>
        <v>1</v>
      </c>
      <c r="CI133" s="247">
        <f>入力_北海道投入係数表!CI133</f>
        <v>1</v>
      </c>
      <c r="CJ133" s="247">
        <f>入力_北海道投入係数表!CJ133</f>
        <v>1</v>
      </c>
      <c r="CK133" s="247">
        <f>入力_北海道投入係数表!CK133</f>
        <v>1</v>
      </c>
      <c r="CL133" s="247">
        <f>入力_北海道投入係数表!CL133</f>
        <v>1</v>
      </c>
      <c r="CM133" s="247">
        <f>入力_北海道投入係数表!CM133</f>
        <v>1</v>
      </c>
      <c r="CN133" s="247">
        <f>入力_北海道投入係数表!CN133</f>
        <v>1</v>
      </c>
      <c r="CO133" s="247">
        <f>入力_北海道投入係数表!CO133</f>
        <v>1</v>
      </c>
      <c r="CP133" s="247">
        <f>入力_北海道投入係数表!CP133</f>
        <v>1</v>
      </c>
      <c r="CQ133" s="247">
        <f>入力_北海道投入係数表!CQ133</f>
        <v>1</v>
      </c>
      <c r="CR133" s="247">
        <f>入力_北海道投入係数表!CR133</f>
        <v>1</v>
      </c>
      <c r="CS133" s="247">
        <f>入力_北海道投入係数表!CS133</f>
        <v>1</v>
      </c>
      <c r="CT133" s="247">
        <f>入力_北海道投入係数表!CT133</f>
        <v>1</v>
      </c>
      <c r="CU133" s="247">
        <f>入力_北海道投入係数表!CU133</f>
        <v>1</v>
      </c>
      <c r="CV133" s="247">
        <f>入力_北海道投入係数表!CV133</f>
        <v>1</v>
      </c>
      <c r="CW133" s="247">
        <f>入力_北海道投入係数表!CW133</f>
        <v>1</v>
      </c>
      <c r="CX133" s="247">
        <f>入力_北海道投入係数表!CX133</f>
        <v>1</v>
      </c>
      <c r="CY133" s="247">
        <f>入力_北海道投入係数表!CY133</f>
        <v>1</v>
      </c>
      <c r="CZ133" s="247">
        <f>入力_北海道投入係数表!CZ133</f>
        <v>1</v>
      </c>
      <c r="DA133" s="247">
        <f>入力_北海道投入係数表!DA133</f>
        <v>1</v>
      </c>
      <c r="DB133" s="247">
        <f>入力_北海道投入係数表!DB133</f>
        <v>1</v>
      </c>
      <c r="DC133" s="247">
        <f>入力_北海道投入係数表!DC133</f>
        <v>1</v>
      </c>
      <c r="DD133" s="247" t="str">
        <f>入力_北海道投入係数表!DD133</f>
        <v>-</v>
      </c>
      <c r="DE133" s="247" t="str">
        <f>入力_北海道投入係数表!DE133</f>
        <v>-</v>
      </c>
      <c r="DF133" s="247" t="str">
        <f>入力_北海道投入係数表!DF133</f>
        <v>-</v>
      </c>
      <c r="DG133" s="247" t="str">
        <f>入力_北海道投入係数表!DG133</f>
        <v>-</v>
      </c>
      <c r="DH133" s="247" t="str">
        <f>入力_北海道投入係数表!DH133</f>
        <v>-</v>
      </c>
      <c r="DI133" s="247" t="str">
        <f>入力_北海道投入係数表!DI133</f>
        <v>-</v>
      </c>
      <c r="DJ133" s="247" t="str">
        <f>入力_北海道投入係数表!DJ133</f>
        <v>-</v>
      </c>
      <c r="DK133" s="247" t="str">
        <f>入力_北海道投入係数表!DK133</f>
        <v>-</v>
      </c>
      <c r="DL133" s="247" t="str">
        <f>入力_北海道投入係数表!DL133</f>
        <v>-</v>
      </c>
      <c r="DM133" s="247" t="str">
        <f>入力_北海道投入係数表!DM133</f>
        <v>-</v>
      </c>
      <c r="DN133" s="247" t="str">
        <f>入力_北海道投入係数表!DN133</f>
        <v>-</v>
      </c>
      <c r="DO133" s="247" t="str">
        <f>入力_北海道投入係数表!DO133</f>
        <v>-</v>
      </c>
      <c r="DP133" s="247" t="str">
        <f>入力_北海道投入係数表!DP133</f>
        <v>-</v>
      </c>
      <c r="DQ133" s="247" t="str">
        <f>入力_北海道投入係数表!DQ133</f>
        <v>-</v>
      </c>
      <c r="DR133" s="247" t="str">
        <f>入力_北海道投入係数表!DR133</f>
        <v>-</v>
      </c>
      <c r="DS133" s="247" t="str">
        <f>入力_北海道投入係数表!DS133</f>
        <v>-</v>
      </c>
      <c r="DT133" s="248">
        <f>入力_北海道投入係数表!DT133</f>
        <v>1</v>
      </c>
      <c r="DU133" s="43"/>
      <c r="DV133" s="43"/>
    </row>
    <row r="134" spans="1:127" s="22" customFormat="1" x14ac:dyDescent="0.25">
      <c r="B134" s="32"/>
      <c r="C134" s="14"/>
      <c r="DU134" s="43"/>
      <c r="DV134" s="43"/>
    </row>
    <row r="135" spans="1:127" ht="66.75" customHeight="1" x14ac:dyDescent="0.25">
      <c r="C135" s="99" t="str">
        <f ca="1">_xlfn.FORMULATEXT(C$4)</f>
        <v>{=分類_中分類}</v>
      </c>
      <c r="D135" s="99" t="str">
        <f t="shared" ref="D135:BO135" ca="1" si="0">_xlfn.FORMULATEXT(D$4)</f>
        <v>=入力_北海道投入係数表!RC</v>
      </c>
      <c r="E135" s="99" t="str">
        <f t="shared" ca="1" si="0"/>
        <v>=入力_北海道投入係数表!RC</v>
      </c>
      <c r="F135" s="99" t="str">
        <f t="shared" ca="1" si="0"/>
        <v>=入力_北海道投入係数表!RC</v>
      </c>
      <c r="G135" s="99" t="str">
        <f t="shared" ca="1" si="0"/>
        <v>=入力_北海道投入係数表!RC</v>
      </c>
      <c r="H135" s="99" t="str">
        <f t="shared" ca="1" si="0"/>
        <v>=入力_北海道投入係数表!RC</v>
      </c>
      <c r="I135" s="99" t="str">
        <f t="shared" ca="1" si="0"/>
        <v>=入力_北海道投入係数表!RC</v>
      </c>
      <c r="J135" s="99" t="str">
        <f t="shared" ca="1" si="0"/>
        <v>=入力_北海道投入係数表!RC</v>
      </c>
      <c r="K135" s="99" t="str">
        <f t="shared" ca="1" si="0"/>
        <v>=入力_北海道投入係数表!RC</v>
      </c>
      <c r="L135" s="99" t="str">
        <f t="shared" ca="1" si="0"/>
        <v>=入力_北海道投入係数表!RC</v>
      </c>
      <c r="M135" s="99" t="str">
        <f t="shared" ca="1" si="0"/>
        <v>=入力_北海道投入係数表!RC</v>
      </c>
      <c r="N135" s="99" t="str">
        <f t="shared" ca="1" si="0"/>
        <v>=入力_北海道投入係数表!RC</v>
      </c>
      <c r="O135" s="99" t="str">
        <f t="shared" ca="1" si="0"/>
        <v>=入力_北海道投入係数表!RC</v>
      </c>
      <c r="P135" s="99" t="str">
        <f t="shared" ca="1" si="0"/>
        <v>=入力_北海道投入係数表!RC</v>
      </c>
      <c r="Q135" s="99" t="str">
        <f t="shared" ca="1" si="0"/>
        <v>=入力_北海道投入係数表!RC</v>
      </c>
      <c r="R135" s="99" t="str">
        <f t="shared" ca="1" si="0"/>
        <v>=入力_北海道投入係数表!RC</v>
      </c>
      <c r="S135" s="99" t="str">
        <f t="shared" ca="1" si="0"/>
        <v>=入力_北海道投入係数表!RC</v>
      </c>
      <c r="T135" s="99" t="str">
        <f t="shared" ca="1" si="0"/>
        <v>=入力_北海道投入係数表!RC</v>
      </c>
      <c r="U135" s="99" t="str">
        <f t="shared" ca="1" si="0"/>
        <v>=入力_北海道投入係数表!RC</v>
      </c>
      <c r="V135" s="99" t="str">
        <f t="shared" ca="1" si="0"/>
        <v>=入力_北海道投入係数表!RC</v>
      </c>
      <c r="W135" s="99" t="str">
        <f t="shared" ca="1" si="0"/>
        <v>=入力_北海道投入係数表!RC</v>
      </c>
      <c r="X135" s="99" t="str">
        <f t="shared" ca="1" si="0"/>
        <v>=入力_北海道投入係数表!RC</v>
      </c>
      <c r="Y135" s="99" t="str">
        <f t="shared" ca="1" si="0"/>
        <v>=入力_北海道投入係数表!RC</v>
      </c>
      <c r="Z135" s="99" t="str">
        <f t="shared" ca="1" si="0"/>
        <v>=入力_北海道投入係数表!RC</v>
      </c>
      <c r="AA135" s="99" t="str">
        <f t="shared" ca="1" si="0"/>
        <v>=入力_北海道投入係数表!RC</v>
      </c>
      <c r="AB135" s="99" t="str">
        <f t="shared" ca="1" si="0"/>
        <v>=入力_北海道投入係数表!RC</v>
      </c>
      <c r="AC135" s="99" t="str">
        <f t="shared" ca="1" si="0"/>
        <v>=入力_北海道投入係数表!RC</v>
      </c>
      <c r="AD135" s="99" t="str">
        <f t="shared" ca="1" si="0"/>
        <v>=入力_北海道投入係数表!RC</v>
      </c>
      <c r="AE135" s="99" t="str">
        <f t="shared" ca="1" si="0"/>
        <v>=入力_北海道投入係数表!RC</v>
      </c>
      <c r="AF135" s="99" t="str">
        <f t="shared" ca="1" si="0"/>
        <v>=入力_北海道投入係数表!RC</v>
      </c>
      <c r="AG135" s="99" t="str">
        <f t="shared" ca="1" si="0"/>
        <v>=入力_北海道投入係数表!RC</v>
      </c>
      <c r="AH135" s="99" t="str">
        <f t="shared" ca="1" si="0"/>
        <v>=入力_北海道投入係数表!RC</v>
      </c>
      <c r="AI135" s="99" t="str">
        <f t="shared" ca="1" si="0"/>
        <v>=入力_北海道投入係数表!RC</v>
      </c>
      <c r="AJ135" s="99" t="str">
        <f t="shared" ca="1" si="0"/>
        <v>=入力_北海道投入係数表!RC</v>
      </c>
      <c r="AK135" s="99" t="str">
        <f t="shared" ca="1" si="0"/>
        <v>=入力_北海道投入係数表!RC</v>
      </c>
      <c r="AL135" s="99" t="str">
        <f t="shared" ca="1" si="0"/>
        <v>=入力_北海道投入係数表!RC</v>
      </c>
      <c r="AM135" s="99" t="str">
        <f t="shared" ca="1" si="0"/>
        <v>=入力_北海道投入係数表!RC</v>
      </c>
      <c r="AN135" s="99" t="str">
        <f t="shared" ca="1" si="0"/>
        <v>=入力_北海道投入係数表!RC</v>
      </c>
      <c r="AO135" s="99" t="str">
        <f t="shared" ca="1" si="0"/>
        <v>=入力_北海道投入係数表!RC</v>
      </c>
      <c r="AP135" s="99" t="str">
        <f t="shared" ca="1" si="0"/>
        <v>=入力_北海道投入係数表!RC</v>
      </c>
      <c r="AQ135" s="99" t="str">
        <f t="shared" ca="1" si="0"/>
        <v>=入力_北海道投入係数表!RC</v>
      </c>
      <c r="AR135" s="99" t="str">
        <f t="shared" ca="1" si="0"/>
        <v>=入力_北海道投入係数表!RC</v>
      </c>
      <c r="AS135" s="99" t="str">
        <f t="shared" ca="1" si="0"/>
        <v>=入力_北海道投入係数表!RC</v>
      </c>
      <c r="AT135" s="99" t="str">
        <f t="shared" ca="1" si="0"/>
        <v>=入力_北海道投入係数表!RC</v>
      </c>
      <c r="AU135" s="99" t="str">
        <f t="shared" ca="1" si="0"/>
        <v>=入力_北海道投入係数表!RC</v>
      </c>
      <c r="AV135" s="99" t="str">
        <f t="shared" ca="1" si="0"/>
        <v>=入力_北海道投入係数表!RC</v>
      </c>
      <c r="AW135" s="99" t="str">
        <f t="shared" ca="1" si="0"/>
        <v>=入力_北海道投入係数表!RC</v>
      </c>
      <c r="AX135" s="99" t="str">
        <f t="shared" ca="1" si="0"/>
        <v>=入力_北海道投入係数表!RC</v>
      </c>
      <c r="AY135" s="99" t="str">
        <f t="shared" ca="1" si="0"/>
        <v>=入力_北海道投入係数表!RC</v>
      </c>
      <c r="AZ135" s="99" t="str">
        <f t="shared" ca="1" si="0"/>
        <v>=入力_北海道投入係数表!RC</v>
      </c>
      <c r="BA135" s="99" t="str">
        <f t="shared" ca="1" si="0"/>
        <v>=入力_北海道投入係数表!RC</v>
      </c>
      <c r="BB135" s="99" t="str">
        <f t="shared" ca="1" si="0"/>
        <v>=入力_北海道投入係数表!RC</v>
      </c>
      <c r="BC135" s="99" t="str">
        <f t="shared" ca="1" si="0"/>
        <v>=入力_北海道投入係数表!RC</v>
      </c>
      <c r="BD135" s="99" t="str">
        <f t="shared" ca="1" si="0"/>
        <v>=入力_北海道投入係数表!RC</v>
      </c>
      <c r="BE135" s="99" t="str">
        <f t="shared" ca="1" si="0"/>
        <v>=入力_北海道投入係数表!RC</v>
      </c>
      <c r="BF135" s="99" t="str">
        <f t="shared" ca="1" si="0"/>
        <v>=入力_北海道投入係数表!RC</v>
      </c>
      <c r="BG135" s="99" t="str">
        <f t="shared" ca="1" si="0"/>
        <v>=入力_北海道投入係数表!RC</v>
      </c>
      <c r="BH135" s="99" t="str">
        <f t="shared" ca="1" si="0"/>
        <v>=入力_北海道投入係数表!RC</v>
      </c>
      <c r="BI135" s="99" t="str">
        <f t="shared" ca="1" si="0"/>
        <v>=入力_北海道投入係数表!RC</v>
      </c>
      <c r="BJ135" s="99" t="str">
        <f t="shared" ca="1" si="0"/>
        <v>=入力_北海道投入係数表!RC</v>
      </c>
      <c r="BK135" s="99" t="str">
        <f t="shared" ca="1" si="0"/>
        <v>=入力_北海道投入係数表!RC</v>
      </c>
      <c r="BL135" s="99" t="str">
        <f t="shared" ca="1" si="0"/>
        <v>=入力_北海道投入係数表!RC</v>
      </c>
      <c r="BM135" s="99" t="str">
        <f t="shared" ca="1" si="0"/>
        <v>=入力_北海道投入係数表!RC</v>
      </c>
      <c r="BN135" s="99" t="str">
        <f t="shared" ca="1" si="0"/>
        <v>=入力_北海道投入係数表!RC</v>
      </c>
      <c r="BO135" s="99" t="str">
        <f t="shared" ca="1" si="0"/>
        <v>=入力_北海道投入係数表!RC</v>
      </c>
      <c r="BP135" s="99" t="str">
        <f t="shared" ref="BP135:DT135" ca="1" si="1">_xlfn.FORMULATEXT(BP$4)</f>
        <v>=入力_北海道投入係数表!RC</v>
      </c>
      <c r="BQ135" s="99" t="str">
        <f t="shared" ca="1" si="1"/>
        <v>=入力_北海道投入係数表!RC</v>
      </c>
      <c r="BR135" s="99" t="str">
        <f t="shared" ca="1" si="1"/>
        <v>=入力_北海道投入係数表!RC</v>
      </c>
      <c r="BS135" s="99" t="str">
        <f t="shared" ca="1" si="1"/>
        <v>=入力_北海道投入係数表!RC</v>
      </c>
      <c r="BT135" s="99" t="str">
        <f t="shared" ca="1" si="1"/>
        <v>=入力_北海道投入係数表!RC</v>
      </c>
      <c r="BU135" s="99" t="str">
        <f t="shared" ca="1" si="1"/>
        <v>=入力_北海道投入係数表!RC</v>
      </c>
      <c r="BV135" s="99" t="str">
        <f t="shared" ca="1" si="1"/>
        <v>=入力_北海道投入係数表!RC</v>
      </c>
      <c r="BW135" s="99" t="str">
        <f t="shared" ca="1" si="1"/>
        <v>=入力_北海道投入係数表!RC</v>
      </c>
      <c r="BX135" s="99" t="str">
        <f t="shared" ca="1" si="1"/>
        <v>=入力_北海道投入係数表!RC</v>
      </c>
      <c r="BY135" s="99" t="str">
        <f t="shared" ca="1" si="1"/>
        <v>=入力_北海道投入係数表!RC</v>
      </c>
      <c r="BZ135" s="99" t="str">
        <f t="shared" ca="1" si="1"/>
        <v>=入力_北海道投入係数表!RC</v>
      </c>
      <c r="CA135" s="99" t="str">
        <f t="shared" ca="1" si="1"/>
        <v>=入力_北海道投入係数表!RC</v>
      </c>
      <c r="CB135" s="99" t="str">
        <f t="shared" ca="1" si="1"/>
        <v>=入力_北海道投入係数表!RC</v>
      </c>
      <c r="CC135" s="99" t="str">
        <f t="shared" ca="1" si="1"/>
        <v>=入力_北海道投入係数表!RC</v>
      </c>
      <c r="CD135" s="99" t="str">
        <f t="shared" ca="1" si="1"/>
        <v>=入力_北海道投入係数表!RC</v>
      </c>
      <c r="CE135" s="99" t="str">
        <f t="shared" ca="1" si="1"/>
        <v>=入力_北海道投入係数表!RC</v>
      </c>
      <c r="CF135" s="99" t="str">
        <f t="shared" ca="1" si="1"/>
        <v>=入力_北海道投入係数表!RC</v>
      </c>
      <c r="CG135" s="99" t="str">
        <f t="shared" ca="1" si="1"/>
        <v>=入力_北海道投入係数表!RC</v>
      </c>
      <c r="CH135" s="99" t="str">
        <f t="shared" ca="1" si="1"/>
        <v>=入力_北海道投入係数表!RC</v>
      </c>
      <c r="CI135" s="99" t="str">
        <f t="shared" ca="1" si="1"/>
        <v>=入力_北海道投入係数表!RC</v>
      </c>
      <c r="CJ135" s="99" t="str">
        <f t="shared" ca="1" si="1"/>
        <v>=入力_北海道投入係数表!RC</v>
      </c>
      <c r="CK135" s="99" t="str">
        <f t="shared" ca="1" si="1"/>
        <v>=入力_北海道投入係数表!RC</v>
      </c>
      <c r="CL135" s="99" t="str">
        <f t="shared" ca="1" si="1"/>
        <v>=入力_北海道投入係数表!RC</v>
      </c>
      <c r="CM135" s="99" t="str">
        <f t="shared" ca="1" si="1"/>
        <v>=入力_北海道投入係数表!RC</v>
      </c>
      <c r="CN135" s="99" t="str">
        <f t="shared" ca="1" si="1"/>
        <v>=入力_北海道投入係数表!RC</v>
      </c>
      <c r="CO135" s="99" t="str">
        <f t="shared" ca="1" si="1"/>
        <v>=入力_北海道投入係数表!RC</v>
      </c>
      <c r="CP135" s="99" t="str">
        <f t="shared" ca="1" si="1"/>
        <v>=入力_北海道投入係数表!RC</v>
      </c>
      <c r="CQ135" s="99" t="str">
        <f t="shared" ca="1" si="1"/>
        <v>=入力_北海道投入係数表!RC</v>
      </c>
      <c r="CR135" s="99" t="str">
        <f t="shared" ca="1" si="1"/>
        <v>=入力_北海道投入係数表!RC</v>
      </c>
      <c r="CS135" s="99" t="str">
        <f t="shared" ca="1" si="1"/>
        <v>=入力_北海道投入係数表!RC</v>
      </c>
      <c r="CT135" s="99" t="str">
        <f t="shared" ca="1" si="1"/>
        <v>=入力_北海道投入係数表!RC</v>
      </c>
      <c r="CU135" s="99" t="str">
        <f t="shared" ca="1" si="1"/>
        <v>=入力_北海道投入係数表!RC</v>
      </c>
      <c r="CV135" s="99" t="str">
        <f t="shared" ca="1" si="1"/>
        <v>=入力_北海道投入係数表!RC</v>
      </c>
      <c r="CW135" s="99" t="str">
        <f t="shared" ca="1" si="1"/>
        <v>=入力_北海道投入係数表!RC</v>
      </c>
      <c r="CX135" s="99" t="str">
        <f t="shared" ca="1" si="1"/>
        <v>=入力_北海道投入係数表!RC</v>
      </c>
      <c r="CY135" s="99" t="str">
        <f t="shared" ca="1" si="1"/>
        <v>=入力_北海道投入係数表!RC</v>
      </c>
      <c r="CZ135" s="99" t="str">
        <f t="shared" ca="1" si="1"/>
        <v>=入力_北海道投入係数表!RC</v>
      </c>
      <c r="DA135" s="99" t="str">
        <f t="shared" ca="1" si="1"/>
        <v>=入力_北海道投入係数表!RC</v>
      </c>
      <c r="DB135" s="99" t="str">
        <f t="shared" ca="1" si="1"/>
        <v>=入力_北海道投入係数表!RC</v>
      </c>
      <c r="DC135" s="99" t="str">
        <f t="shared" ca="1" si="1"/>
        <v>=入力_北海道投入係数表!RC</v>
      </c>
      <c r="DD135" s="99" t="str">
        <f t="shared" ca="1" si="1"/>
        <v>=入力_北海道投入係数表!RC</v>
      </c>
      <c r="DE135" s="99" t="str">
        <f t="shared" ca="1" si="1"/>
        <v>=入力_北海道投入係数表!RC</v>
      </c>
      <c r="DF135" s="99" t="str">
        <f t="shared" ca="1" si="1"/>
        <v>=入力_北海道投入係数表!RC</v>
      </c>
      <c r="DG135" s="99" t="str">
        <f t="shared" ca="1" si="1"/>
        <v>=入力_北海道投入係数表!RC</v>
      </c>
      <c r="DH135" s="99" t="str">
        <f t="shared" ca="1" si="1"/>
        <v>=入力_北海道投入係数表!RC</v>
      </c>
      <c r="DI135" s="99" t="str">
        <f t="shared" ca="1" si="1"/>
        <v>=入力_北海道投入係数表!RC</v>
      </c>
      <c r="DJ135" s="99" t="str">
        <f t="shared" ca="1" si="1"/>
        <v>=入力_北海道投入係数表!RC</v>
      </c>
      <c r="DK135" s="99" t="str">
        <f t="shared" ca="1" si="1"/>
        <v>=入力_北海道投入係数表!RC</v>
      </c>
      <c r="DL135" s="99" t="str">
        <f t="shared" ca="1" si="1"/>
        <v>=入力_北海道投入係数表!RC</v>
      </c>
      <c r="DM135" s="99" t="str">
        <f t="shared" ca="1" si="1"/>
        <v>=入力_北海道投入係数表!RC</v>
      </c>
      <c r="DN135" s="99" t="str">
        <f t="shared" ca="1" si="1"/>
        <v>=入力_北海道投入係数表!RC</v>
      </c>
      <c r="DO135" s="99" t="str">
        <f t="shared" ca="1" si="1"/>
        <v>=入力_北海道投入係数表!RC</v>
      </c>
      <c r="DP135" s="99" t="str">
        <f t="shared" ca="1" si="1"/>
        <v>=入力_北海道投入係数表!RC</v>
      </c>
      <c r="DQ135" s="99" t="str">
        <f t="shared" ca="1" si="1"/>
        <v>=入力_北海道投入係数表!RC</v>
      </c>
      <c r="DR135" s="99" t="str">
        <f t="shared" ca="1" si="1"/>
        <v>=入力_北海道投入係数表!RC</v>
      </c>
      <c r="DS135" s="99" t="str">
        <f t="shared" ca="1" si="1"/>
        <v>=入力_北海道投入係数表!RC</v>
      </c>
      <c r="DT135" s="99" t="str">
        <f t="shared" ca="1" si="1"/>
        <v>=入力_北海道投入係数表!RC</v>
      </c>
    </row>
    <row r="136" spans="1:127" customFormat="1" x14ac:dyDescent="0.25">
      <c r="C136" s="100">
        <f t="array" aca="1" ref="C136" ca="1">SUM(IF(EXACT(_xlfn.FORMULATEXT(C$4), _xlfn.FORMULATEXT(C$4:C$123)), 1, 0))</f>
        <v>120</v>
      </c>
      <c r="D136" s="100">
        <f t="array" aca="1" ref="D136" ca="1">SUM(IF(EXACT(_xlfn.FORMULATEXT(D$4), _xlfn.FORMULATEXT(D$4:D$123)), 1, 0))</f>
        <v>120</v>
      </c>
      <c r="E136" s="100">
        <f t="array" aca="1" ref="E136" ca="1">SUM(IF(EXACT(_xlfn.FORMULATEXT(E$4), _xlfn.FORMULATEXT(E$4:E$123)), 1, 0))</f>
        <v>120</v>
      </c>
      <c r="F136" s="100">
        <f t="array" aca="1" ref="F136" ca="1">SUM(IF(EXACT(_xlfn.FORMULATEXT(F$4), _xlfn.FORMULATEXT(F$4:F$123)), 1, 0))</f>
        <v>120</v>
      </c>
      <c r="G136" s="100">
        <f t="array" aca="1" ref="G136" ca="1">SUM(IF(EXACT(_xlfn.FORMULATEXT(G$4), _xlfn.FORMULATEXT(G$4:G$123)), 1, 0))</f>
        <v>120</v>
      </c>
      <c r="H136" s="100">
        <f t="array" aca="1" ref="H136" ca="1">SUM(IF(EXACT(_xlfn.FORMULATEXT(H$4), _xlfn.FORMULATEXT(H$4:H$123)), 1, 0))</f>
        <v>120</v>
      </c>
      <c r="I136" s="100">
        <f t="array" aca="1" ref="I136" ca="1">SUM(IF(EXACT(_xlfn.FORMULATEXT(I$4), _xlfn.FORMULATEXT(I$4:I$123)), 1, 0))</f>
        <v>120</v>
      </c>
      <c r="J136" s="100">
        <f t="array" aca="1" ref="J136" ca="1">SUM(IF(EXACT(_xlfn.FORMULATEXT(J$4), _xlfn.FORMULATEXT(J$4:J$123)), 1, 0))</f>
        <v>120</v>
      </c>
      <c r="K136" s="100">
        <f t="array" aca="1" ref="K136" ca="1">SUM(IF(EXACT(_xlfn.FORMULATEXT(K$4), _xlfn.FORMULATEXT(K$4:K$123)), 1, 0))</f>
        <v>120</v>
      </c>
      <c r="L136" s="100">
        <f t="array" aca="1" ref="L136" ca="1">SUM(IF(EXACT(_xlfn.FORMULATEXT(L$4), _xlfn.FORMULATEXT(L$4:L$123)), 1, 0))</f>
        <v>120</v>
      </c>
      <c r="M136" s="100">
        <f t="array" aca="1" ref="M136" ca="1">SUM(IF(EXACT(_xlfn.FORMULATEXT(M$4), _xlfn.FORMULATEXT(M$4:M$123)), 1, 0))</f>
        <v>120</v>
      </c>
      <c r="N136" s="100">
        <f t="array" aca="1" ref="N136" ca="1">SUM(IF(EXACT(_xlfn.FORMULATEXT(N$4), _xlfn.FORMULATEXT(N$4:N$123)), 1, 0))</f>
        <v>120</v>
      </c>
      <c r="O136" s="100">
        <f t="array" aca="1" ref="O136" ca="1">SUM(IF(EXACT(_xlfn.FORMULATEXT(O$4), _xlfn.FORMULATEXT(O$4:O$123)), 1, 0))</f>
        <v>120</v>
      </c>
      <c r="P136" s="100">
        <f t="array" aca="1" ref="P136" ca="1">SUM(IF(EXACT(_xlfn.FORMULATEXT(P$4), _xlfn.FORMULATEXT(P$4:P$123)), 1, 0))</f>
        <v>120</v>
      </c>
      <c r="Q136" s="100">
        <f t="array" aca="1" ref="Q136" ca="1">SUM(IF(EXACT(_xlfn.FORMULATEXT(Q$4), _xlfn.FORMULATEXT(Q$4:Q$123)), 1, 0))</f>
        <v>120</v>
      </c>
      <c r="R136" s="100">
        <f t="array" aca="1" ref="R136" ca="1">SUM(IF(EXACT(_xlfn.FORMULATEXT(R$4), _xlfn.FORMULATEXT(R$4:R$123)), 1, 0))</f>
        <v>120</v>
      </c>
      <c r="S136" s="100">
        <f t="array" aca="1" ref="S136" ca="1">SUM(IF(EXACT(_xlfn.FORMULATEXT(S$4), _xlfn.FORMULATEXT(S$4:S$123)), 1, 0))</f>
        <v>120</v>
      </c>
      <c r="T136" s="100">
        <f t="array" aca="1" ref="T136" ca="1">SUM(IF(EXACT(_xlfn.FORMULATEXT(T$4), _xlfn.FORMULATEXT(T$4:T$123)), 1, 0))</f>
        <v>120</v>
      </c>
      <c r="U136" s="100">
        <f t="array" aca="1" ref="U136" ca="1">SUM(IF(EXACT(_xlfn.FORMULATEXT(U$4), _xlfn.FORMULATEXT(U$4:U$123)), 1, 0))</f>
        <v>120</v>
      </c>
      <c r="V136" s="100">
        <f t="array" aca="1" ref="V136" ca="1">SUM(IF(EXACT(_xlfn.FORMULATEXT(V$4), _xlfn.FORMULATEXT(V$4:V$123)), 1, 0))</f>
        <v>120</v>
      </c>
      <c r="W136" s="100">
        <f t="array" aca="1" ref="W136" ca="1">SUM(IF(EXACT(_xlfn.FORMULATEXT(W$4), _xlfn.FORMULATEXT(W$4:W$123)), 1, 0))</f>
        <v>120</v>
      </c>
      <c r="X136" s="100">
        <f t="array" aca="1" ref="X136" ca="1">SUM(IF(EXACT(_xlfn.FORMULATEXT(X$4), _xlfn.FORMULATEXT(X$4:X$123)), 1, 0))</f>
        <v>120</v>
      </c>
      <c r="Y136" s="100">
        <f t="array" aca="1" ref="Y136" ca="1">SUM(IF(EXACT(_xlfn.FORMULATEXT(Y$4), _xlfn.FORMULATEXT(Y$4:Y$123)), 1, 0))</f>
        <v>120</v>
      </c>
      <c r="Z136" s="100">
        <f t="array" aca="1" ref="Z136" ca="1">SUM(IF(EXACT(_xlfn.FORMULATEXT(Z$4), _xlfn.FORMULATEXT(Z$4:Z$123)), 1, 0))</f>
        <v>120</v>
      </c>
      <c r="AA136" s="100">
        <f t="array" aca="1" ref="AA136" ca="1">SUM(IF(EXACT(_xlfn.FORMULATEXT(AA$4), _xlfn.FORMULATEXT(AA$4:AA$123)), 1, 0))</f>
        <v>120</v>
      </c>
      <c r="AB136" s="100">
        <f t="array" aca="1" ref="AB136" ca="1">SUM(IF(EXACT(_xlfn.FORMULATEXT(AB$4), _xlfn.FORMULATEXT(AB$4:AB$123)), 1, 0))</f>
        <v>120</v>
      </c>
      <c r="AC136" s="100">
        <f t="array" aca="1" ref="AC136" ca="1">SUM(IF(EXACT(_xlfn.FORMULATEXT(AC$4), _xlfn.FORMULATEXT(AC$4:AC$123)), 1, 0))</f>
        <v>120</v>
      </c>
      <c r="AD136" s="100">
        <f t="array" aca="1" ref="AD136" ca="1">SUM(IF(EXACT(_xlfn.FORMULATEXT(AD$4), _xlfn.FORMULATEXT(AD$4:AD$123)), 1, 0))</f>
        <v>120</v>
      </c>
      <c r="AE136" s="100">
        <f t="array" aca="1" ref="AE136" ca="1">SUM(IF(EXACT(_xlfn.FORMULATEXT(AE$4), _xlfn.FORMULATEXT(AE$4:AE$123)), 1, 0))</f>
        <v>120</v>
      </c>
      <c r="AF136" s="100">
        <f t="array" aca="1" ref="AF136" ca="1">SUM(IF(EXACT(_xlfn.FORMULATEXT(AF$4), _xlfn.FORMULATEXT(AF$4:AF$123)), 1, 0))</f>
        <v>120</v>
      </c>
      <c r="AG136" s="100">
        <f t="array" aca="1" ref="AG136" ca="1">SUM(IF(EXACT(_xlfn.FORMULATEXT(AG$4), _xlfn.FORMULATEXT(AG$4:AG$123)), 1, 0))</f>
        <v>120</v>
      </c>
      <c r="AH136" s="100">
        <f t="array" aca="1" ref="AH136" ca="1">SUM(IF(EXACT(_xlfn.FORMULATEXT(AH$4), _xlfn.FORMULATEXT(AH$4:AH$123)), 1, 0))</f>
        <v>120</v>
      </c>
      <c r="AI136" s="100">
        <f t="array" aca="1" ref="AI136" ca="1">SUM(IF(EXACT(_xlfn.FORMULATEXT(AI$4), _xlfn.FORMULATEXT(AI$4:AI$123)), 1, 0))</f>
        <v>120</v>
      </c>
      <c r="AJ136" s="100">
        <f t="array" aca="1" ref="AJ136" ca="1">SUM(IF(EXACT(_xlfn.FORMULATEXT(AJ$4), _xlfn.FORMULATEXT(AJ$4:AJ$123)), 1, 0))</f>
        <v>120</v>
      </c>
      <c r="AK136" s="100">
        <f t="array" aca="1" ref="AK136" ca="1">SUM(IF(EXACT(_xlfn.FORMULATEXT(AK$4), _xlfn.FORMULATEXT(AK$4:AK$123)), 1, 0))</f>
        <v>120</v>
      </c>
      <c r="AL136" s="100">
        <f t="array" aca="1" ref="AL136" ca="1">SUM(IF(EXACT(_xlfn.FORMULATEXT(AL$4), _xlfn.FORMULATEXT(AL$4:AL$123)), 1, 0))</f>
        <v>120</v>
      </c>
      <c r="AM136" s="100">
        <f t="array" aca="1" ref="AM136" ca="1">SUM(IF(EXACT(_xlfn.FORMULATEXT(AM$4), _xlfn.FORMULATEXT(AM$4:AM$123)), 1, 0))</f>
        <v>120</v>
      </c>
      <c r="AN136" s="100">
        <f t="array" aca="1" ref="AN136" ca="1">SUM(IF(EXACT(_xlfn.FORMULATEXT(AN$4), _xlfn.FORMULATEXT(AN$4:AN$123)), 1, 0))</f>
        <v>120</v>
      </c>
      <c r="AO136" s="100">
        <f t="array" aca="1" ref="AO136" ca="1">SUM(IF(EXACT(_xlfn.FORMULATEXT(AO$4), _xlfn.FORMULATEXT(AO$4:AO$123)), 1, 0))</f>
        <v>120</v>
      </c>
      <c r="AP136" s="100">
        <f t="array" aca="1" ref="AP136" ca="1">SUM(IF(EXACT(_xlfn.FORMULATEXT(AP$4), _xlfn.FORMULATEXT(AP$4:AP$123)), 1, 0))</f>
        <v>120</v>
      </c>
      <c r="AQ136" s="100">
        <f t="array" aca="1" ref="AQ136" ca="1">SUM(IF(EXACT(_xlfn.FORMULATEXT(AQ$4), _xlfn.FORMULATEXT(AQ$4:AQ$123)), 1, 0))</f>
        <v>120</v>
      </c>
      <c r="AR136" s="100">
        <f t="array" aca="1" ref="AR136" ca="1">SUM(IF(EXACT(_xlfn.FORMULATEXT(AR$4), _xlfn.FORMULATEXT(AR$4:AR$123)), 1, 0))</f>
        <v>120</v>
      </c>
      <c r="AS136" s="100">
        <f t="array" aca="1" ref="AS136" ca="1">SUM(IF(EXACT(_xlfn.FORMULATEXT(AS$4), _xlfn.FORMULATEXT(AS$4:AS$123)), 1, 0))</f>
        <v>120</v>
      </c>
      <c r="AT136" s="100">
        <f t="array" aca="1" ref="AT136" ca="1">SUM(IF(EXACT(_xlfn.FORMULATEXT(AT$4), _xlfn.FORMULATEXT(AT$4:AT$123)), 1, 0))</f>
        <v>120</v>
      </c>
      <c r="AU136" s="100">
        <f t="array" aca="1" ref="AU136" ca="1">SUM(IF(EXACT(_xlfn.FORMULATEXT(AU$4), _xlfn.FORMULATEXT(AU$4:AU$123)), 1, 0))</f>
        <v>120</v>
      </c>
      <c r="AV136" s="100">
        <f t="array" aca="1" ref="AV136" ca="1">SUM(IF(EXACT(_xlfn.FORMULATEXT(AV$4), _xlfn.FORMULATEXT(AV$4:AV$123)), 1, 0))</f>
        <v>120</v>
      </c>
      <c r="AW136" s="100">
        <f t="array" aca="1" ref="AW136" ca="1">SUM(IF(EXACT(_xlfn.FORMULATEXT(AW$4), _xlfn.FORMULATEXT(AW$4:AW$123)), 1, 0))</f>
        <v>120</v>
      </c>
      <c r="AX136" s="100">
        <f t="array" aca="1" ref="AX136" ca="1">SUM(IF(EXACT(_xlfn.FORMULATEXT(AX$4), _xlfn.FORMULATEXT(AX$4:AX$123)), 1, 0))</f>
        <v>120</v>
      </c>
      <c r="AY136" s="100">
        <f t="array" aca="1" ref="AY136" ca="1">SUM(IF(EXACT(_xlfn.FORMULATEXT(AY$4), _xlfn.FORMULATEXT(AY$4:AY$123)), 1, 0))</f>
        <v>120</v>
      </c>
      <c r="AZ136" s="100">
        <f t="array" aca="1" ref="AZ136" ca="1">SUM(IF(EXACT(_xlfn.FORMULATEXT(AZ$4), _xlfn.FORMULATEXT(AZ$4:AZ$123)), 1, 0))</f>
        <v>120</v>
      </c>
      <c r="BA136" s="100">
        <f t="array" aca="1" ref="BA136" ca="1">SUM(IF(EXACT(_xlfn.FORMULATEXT(BA$4), _xlfn.FORMULATEXT(BA$4:BA$123)), 1, 0))</f>
        <v>120</v>
      </c>
      <c r="BB136" s="100">
        <f t="array" aca="1" ref="BB136" ca="1">SUM(IF(EXACT(_xlfn.FORMULATEXT(BB$4), _xlfn.FORMULATEXT(BB$4:BB$123)), 1, 0))</f>
        <v>120</v>
      </c>
      <c r="BC136" s="100">
        <f t="array" aca="1" ref="BC136" ca="1">SUM(IF(EXACT(_xlfn.FORMULATEXT(BC$4), _xlfn.FORMULATEXT(BC$4:BC$123)), 1, 0))</f>
        <v>120</v>
      </c>
      <c r="BD136" s="100">
        <f t="array" aca="1" ref="BD136" ca="1">SUM(IF(EXACT(_xlfn.FORMULATEXT(BD$4), _xlfn.FORMULATEXT(BD$4:BD$123)), 1, 0))</f>
        <v>120</v>
      </c>
      <c r="BE136" s="100">
        <f t="array" aca="1" ref="BE136" ca="1">SUM(IF(EXACT(_xlfn.FORMULATEXT(BE$4), _xlfn.FORMULATEXT(BE$4:BE$123)), 1, 0))</f>
        <v>120</v>
      </c>
      <c r="BF136" s="100">
        <f t="array" aca="1" ref="BF136" ca="1">SUM(IF(EXACT(_xlfn.FORMULATEXT(BF$4), _xlfn.FORMULATEXT(BF$4:BF$123)), 1, 0))</f>
        <v>120</v>
      </c>
      <c r="BG136" s="100">
        <f t="array" aca="1" ref="BG136" ca="1">SUM(IF(EXACT(_xlfn.FORMULATEXT(BG$4), _xlfn.FORMULATEXT(BG$4:BG$123)), 1, 0))</f>
        <v>120</v>
      </c>
      <c r="BH136" s="100">
        <f t="array" aca="1" ref="BH136" ca="1">SUM(IF(EXACT(_xlfn.FORMULATEXT(BH$4), _xlfn.FORMULATEXT(BH$4:BH$123)), 1, 0))</f>
        <v>120</v>
      </c>
      <c r="BI136" s="100">
        <f t="array" aca="1" ref="BI136" ca="1">SUM(IF(EXACT(_xlfn.FORMULATEXT(BI$4), _xlfn.FORMULATEXT(BI$4:BI$123)), 1, 0))</f>
        <v>120</v>
      </c>
      <c r="BJ136" s="100">
        <f t="array" aca="1" ref="BJ136" ca="1">SUM(IF(EXACT(_xlfn.FORMULATEXT(BJ$4), _xlfn.FORMULATEXT(BJ$4:BJ$123)), 1, 0))</f>
        <v>120</v>
      </c>
      <c r="BK136" s="100">
        <f t="array" aca="1" ref="BK136" ca="1">SUM(IF(EXACT(_xlfn.FORMULATEXT(BK$4), _xlfn.FORMULATEXT(BK$4:BK$123)), 1, 0))</f>
        <v>120</v>
      </c>
      <c r="BL136" s="100">
        <f t="array" aca="1" ref="BL136" ca="1">SUM(IF(EXACT(_xlfn.FORMULATEXT(BL$4), _xlfn.FORMULATEXT(BL$4:BL$123)), 1, 0))</f>
        <v>120</v>
      </c>
      <c r="BM136" s="100">
        <f t="array" aca="1" ref="BM136" ca="1">SUM(IF(EXACT(_xlfn.FORMULATEXT(BM$4), _xlfn.FORMULATEXT(BM$4:BM$123)), 1, 0))</f>
        <v>120</v>
      </c>
      <c r="BN136" s="100">
        <f t="array" aca="1" ref="BN136" ca="1">SUM(IF(EXACT(_xlfn.FORMULATEXT(BN$4), _xlfn.FORMULATEXT(BN$4:BN$123)), 1, 0))</f>
        <v>120</v>
      </c>
      <c r="BO136" s="100">
        <f t="array" aca="1" ref="BO136" ca="1">SUM(IF(EXACT(_xlfn.FORMULATEXT(BO$4), _xlfn.FORMULATEXT(BO$4:BO$123)), 1, 0))</f>
        <v>120</v>
      </c>
      <c r="BP136" s="100">
        <f t="array" aca="1" ref="BP136" ca="1">SUM(IF(EXACT(_xlfn.FORMULATEXT(BP$4), _xlfn.FORMULATEXT(BP$4:BP$123)), 1, 0))</f>
        <v>120</v>
      </c>
      <c r="BQ136" s="100">
        <f t="array" aca="1" ref="BQ136" ca="1">SUM(IF(EXACT(_xlfn.FORMULATEXT(BQ$4), _xlfn.FORMULATEXT(BQ$4:BQ$123)), 1, 0))</f>
        <v>120</v>
      </c>
      <c r="BR136" s="100">
        <f t="array" aca="1" ref="BR136" ca="1">SUM(IF(EXACT(_xlfn.FORMULATEXT(BR$4), _xlfn.FORMULATEXT(BR$4:BR$123)), 1, 0))</f>
        <v>120</v>
      </c>
      <c r="BS136" s="100">
        <f t="array" aca="1" ref="BS136" ca="1">SUM(IF(EXACT(_xlfn.FORMULATEXT(BS$4), _xlfn.FORMULATEXT(BS$4:BS$123)), 1, 0))</f>
        <v>120</v>
      </c>
      <c r="BT136" s="100">
        <f t="array" aca="1" ref="BT136" ca="1">SUM(IF(EXACT(_xlfn.FORMULATEXT(BT$4), _xlfn.FORMULATEXT(BT$4:BT$123)), 1, 0))</f>
        <v>120</v>
      </c>
      <c r="BU136" s="100">
        <f t="array" aca="1" ref="BU136" ca="1">SUM(IF(EXACT(_xlfn.FORMULATEXT(BU$4), _xlfn.FORMULATEXT(BU$4:BU$123)), 1, 0))</f>
        <v>120</v>
      </c>
      <c r="BV136" s="100">
        <f t="array" aca="1" ref="BV136" ca="1">SUM(IF(EXACT(_xlfn.FORMULATEXT(BV$4), _xlfn.FORMULATEXT(BV$4:BV$123)), 1, 0))</f>
        <v>120</v>
      </c>
      <c r="BW136" s="100">
        <f t="array" aca="1" ref="BW136" ca="1">SUM(IF(EXACT(_xlfn.FORMULATEXT(BW$4), _xlfn.FORMULATEXT(BW$4:BW$123)), 1, 0))</f>
        <v>120</v>
      </c>
      <c r="BX136" s="100">
        <f t="array" aca="1" ref="BX136" ca="1">SUM(IF(EXACT(_xlfn.FORMULATEXT(BX$4), _xlfn.FORMULATEXT(BX$4:BX$123)), 1, 0))</f>
        <v>120</v>
      </c>
      <c r="BY136" s="100">
        <f t="array" aca="1" ref="BY136" ca="1">SUM(IF(EXACT(_xlfn.FORMULATEXT(BY$4), _xlfn.FORMULATEXT(BY$4:BY$123)), 1, 0))</f>
        <v>120</v>
      </c>
      <c r="BZ136" s="100">
        <f t="array" aca="1" ref="BZ136" ca="1">SUM(IF(EXACT(_xlfn.FORMULATEXT(BZ$4), _xlfn.FORMULATEXT(BZ$4:BZ$123)), 1, 0))</f>
        <v>120</v>
      </c>
      <c r="CA136" s="100">
        <f t="array" aca="1" ref="CA136" ca="1">SUM(IF(EXACT(_xlfn.FORMULATEXT(CA$4), _xlfn.FORMULATEXT(CA$4:CA$123)), 1, 0))</f>
        <v>120</v>
      </c>
      <c r="CB136" s="100">
        <f t="array" aca="1" ref="CB136" ca="1">SUM(IF(EXACT(_xlfn.FORMULATEXT(CB$4), _xlfn.FORMULATEXT(CB$4:CB$123)), 1, 0))</f>
        <v>120</v>
      </c>
      <c r="CC136" s="100">
        <f t="array" aca="1" ref="CC136" ca="1">SUM(IF(EXACT(_xlfn.FORMULATEXT(CC$4), _xlfn.FORMULATEXT(CC$4:CC$123)), 1, 0))</f>
        <v>120</v>
      </c>
      <c r="CD136" s="100">
        <f t="array" aca="1" ref="CD136" ca="1">SUM(IF(EXACT(_xlfn.FORMULATEXT(CD$4), _xlfn.FORMULATEXT(CD$4:CD$123)), 1, 0))</f>
        <v>120</v>
      </c>
      <c r="CE136" s="100">
        <f t="array" aca="1" ref="CE136" ca="1">SUM(IF(EXACT(_xlfn.FORMULATEXT(CE$4), _xlfn.FORMULATEXT(CE$4:CE$123)), 1, 0))</f>
        <v>120</v>
      </c>
      <c r="CF136" s="100">
        <f t="array" aca="1" ref="CF136" ca="1">SUM(IF(EXACT(_xlfn.FORMULATEXT(CF$4), _xlfn.FORMULATEXT(CF$4:CF$123)), 1, 0))</f>
        <v>120</v>
      </c>
      <c r="CG136" s="100">
        <f t="array" aca="1" ref="CG136" ca="1">SUM(IF(EXACT(_xlfn.FORMULATEXT(CG$4), _xlfn.FORMULATEXT(CG$4:CG$123)), 1, 0))</f>
        <v>120</v>
      </c>
      <c r="CH136" s="100">
        <f t="array" aca="1" ref="CH136" ca="1">SUM(IF(EXACT(_xlfn.FORMULATEXT(CH$4), _xlfn.FORMULATEXT(CH$4:CH$123)), 1, 0))</f>
        <v>120</v>
      </c>
      <c r="CI136" s="100">
        <f t="array" aca="1" ref="CI136" ca="1">SUM(IF(EXACT(_xlfn.FORMULATEXT(CI$4), _xlfn.FORMULATEXT(CI$4:CI$123)), 1, 0))</f>
        <v>120</v>
      </c>
      <c r="CJ136" s="100">
        <f t="array" aca="1" ref="CJ136" ca="1">SUM(IF(EXACT(_xlfn.FORMULATEXT(CJ$4), _xlfn.FORMULATEXT(CJ$4:CJ$123)), 1, 0))</f>
        <v>120</v>
      </c>
      <c r="CK136" s="100">
        <f t="array" aca="1" ref="CK136" ca="1">SUM(IF(EXACT(_xlfn.FORMULATEXT(CK$4), _xlfn.FORMULATEXT(CK$4:CK$123)), 1, 0))</f>
        <v>120</v>
      </c>
      <c r="CL136" s="100">
        <f t="array" aca="1" ref="CL136" ca="1">SUM(IF(EXACT(_xlfn.FORMULATEXT(CL$4), _xlfn.FORMULATEXT(CL$4:CL$123)), 1, 0))</f>
        <v>120</v>
      </c>
      <c r="CM136" s="100">
        <f t="array" aca="1" ref="CM136" ca="1">SUM(IF(EXACT(_xlfn.FORMULATEXT(CM$4), _xlfn.FORMULATEXT(CM$4:CM$123)), 1, 0))</f>
        <v>120</v>
      </c>
      <c r="CN136" s="100">
        <f t="array" aca="1" ref="CN136" ca="1">SUM(IF(EXACT(_xlfn.FORMULATEXT(CN$4), _xlfn.FORMULATEXT(CN$4:CN$123)), 1, 0))</f>
        <v>120</v>
      </c>
      <c r="CO136" s="100">
        <f t="array" aca="1" ref="CO136" ca="1">SUM(IF(EXACT(_xlfn.FORMULATEXT(CO$4), _xlfn.FORMULATEXT(CO$4:CO$123)), 1, 0))</f>
        <v>120</v>
      </c>
      <c r="CP136" s="100">
        <f t="array" aca="1" ref="CP136" ca="1">SUM(IF(EXACT(_xlfn.FORMULATEXT(CP$4), _xlfn.FORMULATEXT(CP$4:CP$123)), 1, 0))</f>
        <v>120</v>
      </c>
      <c r="CQ136" s="100">
        <f t="array" aca="1" ref="CQ136" ca="1">SUM(IF(EXACT(_xlfn.FORMULATEXT(CQ$4), _xlfn.FORMULATEXT(CQ$4:CQ$123)), 1, 0))</f>
        <v>120</v>
      </c>
      <c r="CR136" s="100">
        <f t="array" aca="1" ref="CR136" ca="1">SUM(IF(EXACT(_xlfn.FORMULATEXT(CR$4), _xlfn.FORMULATEXT(CR$4:CR$123)), 1, 0))</f>
        <v>120</v>
      </c>
      <c r="CS136" s="100">
        <f t="array" aca="1" ref="CS136" ca="1">SUM(IF(EXACT(_xlfn.FORMULATEXT(CS$4), _xlfn.FORMULATEXT(CS$4:CS$123)), 1, 0))</f>
        <v>120</v>
      </c>
      <c r="CT136" s="100">
        <f t="array" aca="1" ref="CT136" ca="1">SUM(IF(EXACT(_xlfn.FORMULATEXT(CT$4), _xlfn.FORMULATEXT(CT$4:CT$123)), 1, 0))</f>
        <v>120</v>
      </c>
      <c r="CU136" s="100">
        <f t="array" aca="1" ref="CU136" ca="1">SUM(IF(EXACT(_xlfn.FORMULATEXT(CU$4), _xlfn.FORMULATEXT(CU$4:CU$123)), 1, 0))</f>
        <v>120</v>
      </c>
      <c r="CV136" s="100">
        <f t="array" aca="1" ref="CV136" ca="1">SUM(IF(EXACT(_xlfn.FORMULATEXT(CV$4), _xlfn.FORMULATEXT(CV$4:CV$123)), 1, 0))</f>
        <v>120</v>
      </c>
      <c r="CW136" s="100">
        <f t="array" aca="1" ref="CW136" ca="1">SUM(IF(EXACT(_xlfn.FORMULATEXT(CW$4), _xlfn.FORMULATEXT(CW$4:CW$123)), 1, 0))</f>
        <v>120</v>
      </c>
      <c r="CX136" s="100">
        <f t="array" aca="1" ref="CX136" ca="1">SUM(IF(EXACT(_xlfn.FORMULATEXT(CX$4), _xlfn.FORMULATEXT(CX$4:CX$123)), 1, 0))</f>
        <v>120</v>
      </c>
      <c r="CY136" s="100">
        <f t="array" aca="1" ref="CY136" ca="1">SUM(IF(EXACT(_xlfn.FORMULATEXT(CY$4), _xlfn.FORMULATEXT(CY$4:CY$123)), 1, 0))</f>
        <v>120</v>
      </c>
      <c r="CZ136" s="100">
        <f t="array" aca="1" ref="CZ136" ca="1">SUM(IF(EXACT(_xlfn.FORMULATEXT(CZ$4), _xlfn.FORMULATEXT(CZ$4:CZ$123)), 1, 0))</f>
        <v>120</v>
      </c>
      <c r="DA136" s="100">
        <f t="array" aca="1" ref="DA136" ca="1">SUM(IF(EXACT(_xlfn.FORMULATEXT(DA$4), _xlfn.FORMULATEXT(DA$4:DA$123)), 1, 0))</f>
        <v>120</v>
      </c>
      <c r="DB136" s="100">
        <f t="array" aca="1" ref="DB136" ca="1">SUM(IF(EXACT(_xlfn.FORMULATEXT(DB$4), _xlfn.FORMULATEXT(DB$4:DB$123)), 1, 0))</f>
        <v>120</v>
      </c>
      <c r="DC136" s="100">
        <f t="array" aca="1" ref="DC136" ca="1">SUM(IF(EXACT(_xlfn.FORMULATEXT(DC$4), _xlfn.FORMULATEXT(DC$4:DC$123)), 1, 0))</f>
        <v>120</v>
      </c>
      <c r="DD136" s="100">
        <f t="array" aca="1" ref="DD136" ca="1">SUM(IF(EXACT(_xlfn.FORMULATEXT(DD$4), _xlfn.FORMULATEXT(DD$4:DD$123)), 1, 0))</f>
        <v>120</v>
      </c>
      <c r="DE136" s="100">
        <f t="array" aca="1" ref="DE136" ca="1">SUM(IF(EXACT(_xlfn.FORMULATEXT(DE$4), _xlfn.FORMULATEXT(DE$4:DE$123)), 1, 0))</f>
        <v>120</v>
      </c>
      <c r="DF136" s="100">
        <f t="array" aca="1" ref="DF136" ca="1">SUM(IF(EXACT(_xlfn.FORMULATEXT(DF$4), _xlfn.FORMULATEXT(DF$4:DF$123)), 1, 0))</f>
        <v>120</v>
      </c>
      <c r="DG136" s="100">
        <f t="array" aca="1" ref="DG136" ca="1">SUM(IF(EXACT(_xlfn.FORMULATEXT(DG$4), _xlfn.FORMULATEXT(DG$4:DG$123)), 1, 0))</f>
        <v>120</v>
      </c>
      <c r="DH136" s="100">
        <f t="array" aca="1" ref="DH136" ca="1">SUM(IF(EXACT(_xlfn.FORMULATEXT(DH$4), _xlfn.FORMULATEXT(DH$4:DH$123)), 1, 0))</f>
        <v>120</v>
      </c>
      <c r="DI136" s="100">
        <f t="array" aca="1" ref="DI136" ca="1">SUM(IF(EXACT(_xlfn.FORMULATEXT(DI$4), _xlfn.FORMULATEXT(DI$4:DI$123)), 1, 0))</f>
        <v>120</v>
      </c>
      <c r="DJ136" s="100">
        <f t="array" aca="1" ref="DJ136" ca="1">SUM(IF(EXACT(_xlfn.FORMULATEXT(DJ$4), _xlfn.FORMULATEXT(DJ$4:DJ$123)), 1, 0))</f>
        <v>120</v>
      </c>
      <c r="DK136" s="100">
        <f t="array" aca="1" ref="DK136" ca="1">SUM(IF(EXACT(_xlfn.FORMULATEXT(DK$4), _xlfn.FORMULATEXT(DK$4:DK$123)), 1, 0))</f>
        <v>120</v>
      </c>
      <c r="DL136" s="100">
        <f t="array" aca="1" ref="DL136" ca="1">SUM(IF(EXACT(_xlfn.FORMULATEXT(DL$4), _xlfn.FORMULATEXT(DL$4:DL$123)), 1, 0))</f>
        <v>120</v>
      </c>
      <c r="DM136" s="100">
        <f t="array" aca="1" ref="DM136" ca="1">SUM(IF(EXACT(_xlfn.FORMULATEXT(DM$4), _xlfn.FORMULATEXT(DM$4:DM$123)), 1, 0))</f>
        <v>120</v>
      </c>
      <c r="DN136" s="100">
        <f t="array" aca="1" ref="DN136" ca="1">SUM(IF(EXACT(_xlfn.FORMULATEXT(DN$4), _xlfn.FORMULATEXT(DN$4:DN$123)), 1, 0))</f>
        <v>120</v>
      </c>
      <c r="DO136" s="100">
        <f t="array" aca="1" ref="DO136" ca="1">SUM(IF(EXACT(_xlfn.FORMULATEXT(DO$4), _xlfn.FORMULATEXT(DO$4:DO$123)), 1, 0))</f>
        <v>120</v>
      </c>
      <c r="DP136" s="100">
        <f t="array" aca="1" ref="DP136" ca="1">SUM(IF(EXACT(_xlfn.FORMULATEXT(DP$4), _xlfn.FORMULATEXT(DP$4:DP$123)), 1, 0))</f>
        <v>120</v>
      </c>
      <c r="DQ136" s="100">
        <f t="array" aca="1" ref="DQ136" ca="1">SUM(IF(EXACT(_xlfn.FORMULATEXT(DQ$4), _xlfn.FORMULATEXT(DQ$4:DQ$123)), 1, 0))</f>
        <v>120</v>
      </c>
      <c r="DR136" s="100">
        <f t="array" aca="1" ref="DR136" ca="1">SUM(IF(EXACT(_xlfn.FORMULATEXT(DR$4), _xlfn.FORMULATEXT(DR$4:DR$123)), 1, 0))</f>
        <v>120</v>
      </c>
      <c r="DS136" s="100">
        <f t="array" aca="1" ref="DS136" ca="1">SUM(IF(EXACT(_xlfn.FORMULATEXT(DS$4), _xlfn.FORMULATEXT(DS$4:DS$123)), 1, 0))</f>
        <v>120</v>
      </c>
      <c r="DT136" s="100">
        <f t="array" aca="1" ref="DT136" ca="1">SUM(IF(EXACT(_xlfn.FORMULATEXT(DT$4), _xlfn.FORMULATEXT(DT$4:DT$123)), 1, 0))</f>
        <v>120</v>
      </c>
    </row>
    <row r="137" spans="1:127" s="44" customFormat="1" x14ac:dyDescent="0.25"/>
    <row r="138" spans="1:127" ht="18.75" customHeight="1" x14ac:dyDescent="0.25">
      <c r="C138" s="122" t="s">
        <v>528</v>
      </c>
      <c r="E138"/>
      <c r="AP138" s="14"/>
      <c r="DV138" s="14"/>
      <c r="DW138" s="14"/>
    </row>
    <row r="139" spans="1:127" s="15" customFormat="1" ht="10.5" customHeight="1" x14ac:dyDescent="0.25">
      <c r="B139" s="51"/>
      <c r="C139" s="45"/>
      <c r="D139" s="421" t="s">
        <v>574</v>
      </c>
      <c r="E139" s="364" t="s">
        <v>575</v>
      </c>
      <c r="F139" s="364" t="s">
        <v>576</v>
      </c>
      <c r="G139" s="364" t="s">
        <v>577</v>
      </c>
      <c r="H139" s="364" t="s">
        <v>578</v>
      </c>
      <c r="I139" s="364" t="s">
        <v>579</v>
      </c>
      <c r="J139" s="364" t="s">
        <v>580</v>
      </c>
      <c r="K139" s="364" t="s">
        <v>581</v>
      </c>
      <c r="L139" s="364" t="s">
        <v>582</v>
      </c>
      <c r="M139" s="364" t="s">
        <v>8</v>
      </c>
      <c r="N139" s="364" t="s">
        <v>9</v>
      </c>
      <c r="O139" s="364" t="s">
        <v>11</v>
      </c>
      <c r="P139" s="364" t="s">
        <v>13</v>
      </c>
      <c r="Q139" s="364" t="s">
        <v>15</v>
      </c>
      <c r="R139" s="364" t="s">
        <v>17</v>
      </c>
      <c r="S139" s="364" t="s">
        <v>18</v>
      </c>
      <c r="T139" s="364" t="s">
        <v>19</v>
      </c>
      <c r="U139" s="364" t="s">
        <v>21</v>
      </c>
      <c r="V139" s="364" t="s">
        <v>23</v>
      </c>
      <c r="W139" s="364" t="s">
        <v>24</v>
      </c>
      <c r="X139" s="364" t="s">
        <v>26</v>
      </c>
      <c r="Y139" s="364" t="s">
        <v>27</v>
      </c>
      <c r="Z139" s="364" t="s">
        <v>29</v>
      </c>
      <c r="AA139" s="364" t="s">
        <v>31</v>
      </c>
      <c r="AB139" s="364" t="s">
        <v>33</v>
      </c>
      <c r="AC139" s="364" t="s">
        <v>35</v>
      </c>
      <c r="AD139" s="364" t="s">
        <v>36</v>
      </c>
      <c r="AE139" s="364" t="s">
        <v>37</v>
      </c>
      <c r="AF139" s="364" t="s">
        <v>38</v>
      </c>
      <c r="AG139" s="364" t="s">
        <v>40</v>
      </c>
      <c r="AH139" s="364" t="s">
        <v>41</v>
      </c>
      <c r="AI139" s="364" t="s">
        <v>42</v>
      </c>
      <c r="AJ139" s="364" t="s">
        <v>43</v>
      </c>
      <c r="AK139" s="364" t="s">
        <v>45</v>
      </c>
      <c r="AL139" s="364" t="s">
        <v>47</v>
      </c>
      <c r="AM139" s="364" t="s">
        <v>48</v>
      </c>
      <c r="AN139" s="364" t="s">
        <v>50</v>
      </c>
      <c r="AO139" s="364" t="s">
        <v>52</v>
      </c>
      <c r="AP139" s="364" t="s">
        <v>54</v>
      </c>
      <c r="AQ139" s="364" t="s">
        <v>56</v>
      </c>
      <c r="AR139" s="364" t="s">
        <v>58</v>
      </c>
      <c r="AS139" s="364" t="s">
        <v>60</v>
      </c>
      <c r="AT139" s="364" t="s">
        <v>62</v>
      </c>
      <c r="AU139" s="364" t="s">
        <v>64</v>
      </c>
      <c r="AV139" s="364" t="s">
        <v>66</v>
      </c>
      <c r="AW139" s="364" t="s">
        <v>68</v>
      </c>
      <c r="AX139" s="364" t="s">
        <v>70</v>
      </c>
      <c r="AY139" s="364" t="s">
        <v>72</v>
      </c>
      <c r="AZ139" s="364" t="s">
        <v>73</v>
      </c>
      <c r="BA139" s="364" t="s">
        <v>74</v>
      </c>
      <c r="BB139" s="364" t="s">
        <v>75</v>
      </c>
      <c r="BC139" s="364" t="s">
        <v>76</v>
      </c>
      <c r="BD139" s="364" t="s">
        <v>78</v>
      </c>
      <c r="BE139" s="364" t="s">
        <v>80</v>
      </c>
      <c r="BF139" s="364" t="s">
        <v>81</v>
      </c>
      <c r="BG139" s="364" t="s">
        <v>83</v>
      </c>
      <c r="BH139" s="364" t="s">
        <v>85</v>
      </c>
      <c r="BI139" s="364" t="s">
        <v>86</v>
      </c>
      <c r="BJ139" s="364" t="s">
        <v>87</v>
      </c>
      <c r="BK139" s="364" t="s">
        <v>89</v>
      </c>
      <c r="BL139" s="364" t="s">
        <v>91</v>
      </c>
      <c r="BM139" s="364" t="s">
        <v>92</v>
      </c>
      <c r="BN139" s="364" t="s">
        <v>94</v>
      </c>
      <c r="BO139" s="364" t="s">
        <v>96</v>
      </c>
      <c r="BP139" s="364" t="s">
        <v>97</v>
      </c>
      <c r="BQ139" s="364" t="s">
        <v>99</v>
      </c>
      <c r="BR139" s="364" t="s">
        <v>101</v>
      </c>
      <c r="BS139" s="364" t="s">
        <v>103</v>
      </c>
      <c r="BT139" s="364" t="s">
        <v>105</v>
      </c>
      <c r="BU139" s="364" t="s">
        <v>107</v>
      </c>
      <c r="BV139" s="364" t="s">
        <v>109</v>
      </c>
      <c r="BW139" s="364" t="s">
        <v>111</v>
      </c>
      <c r="BX139" s="364" t="s">
        <v>113</v>
      </c>
      <c r="BY139" s="364" t="s">
        <v>115</v>
      </c>
      <c r="BZ139" s="364" t="s">
        <v>117</v>
      </c>
      <c r="CA139" s="364" t="s">
        <v>119</v>
      </c>
      <c r="CB139" s="364" t="s">
        <v>121</v>
      </c>
      <c r="CC139" s="364" t="s">
        <v>123</v>
      </c>
      <c r="CD139" s="364" t="s">
        <v>125</v>
      </c>
      <c r="CE139" s="364" t="s">
        <v>127</v>
      </c>
      <c r="CF139" s="364" t="s">
        <v>129</v>
      </c>
      <c r="CG139" s="364" t="s">
        <v>131</v>
      </c>
      <c r="CH139" s="364" t="s">
        <v>133</v>
      </c>
      <c r="CI139" s="364" t="s">
        <v>135</v>
      </c>
      <c r="CJ139" s="364" t="s">
        <v>137</v>
      </c>
      <c r="CK139" s="364" t="s">
        <v>139</v>
      </c>
      <c r="CL139" s="364" t="s">
        <v>140</v>
      </c>
      <c r="CM139" s="364" t="s">
        <v>142</v>
      </c>
      <c r="CN139" s="364" t="s">
        <v>144</v>
      </c>
      <c r="CO139" s="364" t="s">
        <v>146</v>
      </c>
      <c r="CP139" s="364" t="s">
        <v>148</v>
      </c>
      <c r="CQ139" s="364" t="s">
        <v>149</v>
      </c>
      <c r="CR139" s="364" t="s">
        <v>151</v>
      </c>
      <c r="CS139" s="364" t="s">
        <v>153</v>
      </c>
      <c r="CT139" s="364" t="s">
        <v>155</v>
      </c>
      <c r="CU139" s="364" t="s">
        <v>156</v>
      </c>
      <c r="CV139" s="364" t="s">
        <v>157</v>
      </c>
      <c r="CW139" s="364" t="s">
        <v>159</v>
      </c>
      <c r="CX139" s="364" t="s">
        <v>160</v>
      </c>
      <c r="CY139" s="364" t="s">
        <v>162</v>
      </c>
      <c r="CZ139" s="364" t="s">
        <v>164</v>
      </c>
      <c r="DA139" s="364" t="s">
        <v>165</v>
      </c>
      <c r="DB139" s="364" t="s">
        <v>167</v>
      </c>
      <c r="DC139" s="364" t="s">
        <v>169</v>
      </c>
      <c r="DD139" s="364" t="s">
        <v>549</v>
      </c>
      <c r="DE139" s="364" t="s">
        <v>550</v>
      </c>
      <c r="DF139" s="364" t="s">
        <v>551</v>
      </c>
      <c r="DG139" s="364" t="s">
        <v>552</v>
      </c>
      <c r="DH139" s="364" t="s">
        <v>553</v>
      </c>
      <c r="DI139" s="364" t="s">
        <v>554</v>
      </c>
      <c r="DJ139" s="364" t="s">
        <v>558</v>
      </c>
      <c r="DK139" s="364" t="s">
        <v>559</v>
      </c>
      <c r="DL139" s="364" t="s">
        <v>560</v>
      </c>
      <c r="DM139" s="364" t="s">
        <v>561</v>
      </c>
      <c r="DN139" s="364" t="s">
        <v>562</v>
      </c>
      <c r="DO139" s="364" t="s">
        <v>563</v>
      </c>
      <c r="DP139" s="364" t="s">
        <v>564</v>
      </c>
      <c r="DQ139" s="364" t="s">
        <v>565</v>
      </c>
      <c r="DR139" s="364" t="s">
        <v>566</v>
      </c>
      <c r="DS139" s="422" t="s">
        <v>567</v>
      </c>
      <c r="DT139" s="20"/>
    </row>
    <row r="140" spans="1:127" s="15" customFormat="1" ht="36" x14ac:dyDescent="0.25">
      <c r="B140" s="52"/>
      <c r="C140" s="49"/>
      <c r="D140" s="359" t="str">
        <f t="array" ref="D140:DS140">TRANSPOSE(分類_中分類)</f>
        <v>食用耕種農業</v>
      </c>
      <c r="E140" s="359" t="str">
        <v>非食用耕種農業</v>
      </c>
      <c r="F140" s="359" t="str">
        <v>畜産</v>
      </c>
      <c r="G140" s="359" t="str">
        <v>農業サービス</v>
      </c>
      <c r="H140" s="359" t="str">
        <v>林業</v>
      </c>
      <c r="I140" s="359" t="str">
        <v>漁業</v>
      </c>
      <c r="J140" s="359" t="str">
        <v>金属鉱物・非金属鉱物</v>
      </c>
      <c r="K140" s="359" t="str">
        <v>石炭・原油・天然ガス</v>
      </c>
      <c r="L140" s="359" t="str">
        <v>食肉・畜産食料品</v>
      </c>
      <c r="M140" s="359" t="str">
        <v>水産食料品</v>
      </c>
      <c r="N140" s="359" t="str">
        <v>精穀・製粉</v>
      </c>
      <c r="O140" s="359" t="str">
        <v>その他の食料品</v>
      </c>
      <c r="P140" s="359" t="str">
        <v>飲料</v>
      </c>
      <c r="Q140" s="359" t="str">
        <v>飼料・有機質肥料（別掲を除く。）・たばこ</v>
      </c>
      <c r="R140" s="359" t="str">
        <v>繊維工業製品</v>
      </c>
      <c r="S140" s="359" t="str">
        <v>衣服・その他の繊維製品</v>
      </c>
      <c r="T140" s="359" t="str">
        <v>木材・木製品</v>
      </c>
      <c r="U140" s="359" t="str">
        <v>家具・装備品</v>
      </c>
      <c r="V140" s="359" t="str">
        <v>パルプ・紙・板紙・加工紙</v>
      </c>
      <c r="W140" s="359" t="str">
        <v>紙加工品</v>
      </c>
      <c r="X140" s="359" t="str">
        <v>印刷・製版・製本</v>
      </c>
      <c r="Y140" s="359" t="str">
        <v>化学肥料</v>
      </c>
      <c r="Z140" s="359" t="str">
        <v>無機化学工業製品</v>
      </c>
      <c r="AA140" s="359" t="str">
        <v>有機化学工業製品・合成樹脂</v>
      </c>
      <c r="AB140" s="359" t="str">
        <v>医薬品</v>
      </c>
      <c r="AC140" s="359" t="str">
        <v>化学最終製品（医薬品を除く。）</v>
      </c>
      <c r="AD140" s="359" t="str">
        <v>石油・石炭製品</v>
      </c>
      <c r="AE140" s="359" t="str">
        <v>プラスチック製品</v>
      </c>
      <c r="AF140" s="359" t="str">
        <v>ゴム製品</v>
      </c>
      <c r="AG140" s="359" t="str">
        <v>なめし革・毛皮・同製品</v>
      </c>
      <c r="AH140" s="359" t="str">
        <v>ガラス・ガラス製品</v>
      </c>
      <c r="AI140" s="359" t="str">
        <v>セメント・セメント製品</v>
      </c>
      <c r="AJ140" s="359" t="str">
        <v>陶磁器</v>
      </c>
      <c r="AK140" s="359" t="str">
        <v>その他の窯業・土石製品</v>
      </c>
      <c r="AL140" s="359" t="str">
        <v>銑鉄・粗鋼</v>
      </c>
      <c r="AM140" s="359" t="str">
        <v>鋼材</v>
      </c>
      <c r="AN140" s="359" t="str">
        <v>鋳鍛造品</v>
      </c>
      <c r="AO140" s="359" t="str">
        <v>その他の鉄鋼製品</v>
      </c>
      <c r="AP140" s="359" t="str">
        <v>非鉄金属製錬・精製</v>
      </c>
      <c r="AQ140" s="359" t="str">
        <v>非鉄金属加工製品</v>
      </c>
      <c r="AR140" s="359" t="str">
        <v>建設・建築用金属製品</v>
      </c>
      <c r="AS140" s="359" t="str">
        <v>その他の金属製品</v>
      </c>
      <c r="AT140" s="359" t="str">
        <v>はん用機械</v>
      </c>
      <c r="AU140" s="359" t="str">
        <v>生産用機械</v>
      </c>
      <c r="AV140" s="359" t="str">
        <v>業務用機械</v>
      </c>
      <c r="AW140" s="359" t="str">
        <v>電子デバイス</v>
      </c>
      <c r="AX140" s="359" t="str">
        <v>その他の電子部品</v>
      </c>
      <c r="AY140" s="359" t="str">
        <v>産業用電気機器</v>
      </c>
      <c r="AZ140" s="359" t="str">
        <v>民生用電気機器</v>
      </c>
      <c r="BA140" s="359" t="str">
        <v>電子応用装置・電気計測器</v>
      </c>
      <c r="BB140" s="359" t="str">
        <v>その他の電気機械</v>
      </c>
      <c r="BC140" s="359" t="str">
        <v>通信機械・同関連機器</v>
      </c>
      <c r="BD140" s="359" t="str">
        <v>電子計算機・同附属装置</v>
      </c>
      <c r="BE140" s="359" t="str">
        <v>自動車</v>
      </c>
      <c r="BF140" s="359" t="str">
        <v>自動車部品・同附属品</v>
      </c>
      <c r="BG140" s="359" t="str">
        <v>船舶・同修理</v>
      </c>
      <c r="BH140" s="359" t="str">
        <v>その他の輸送機械・同修理</v>
      </c>
      <c r="BI140" s="359" t="str">
        <v>その他の製造工業製品</v>
      </c>
      <c r="BJ140" s="359" t="str">
        <v>再生資源回収・加工処理</v>
      </c>
      <c r="BK140" s="359" t="str">
        <v>建築</v>
      </c>
      <c r="BL140" s="359" t="str">
        <v>建設補修</v>
      </c>
      <c r="BM140" s="359" t="str">
        <v>公共事業</v>
      </c>
      <c r="BN140" s="359" t="str">
        <v>その他の土木建設</v>
      </c>
      <c r="BO140" s="359" t="str">
        <v>電力</v>
      </c>
      <c r="BP140" s="359" t="str">
        <v>ガス・熱供給</v>
      </c>
      <c r="BQ140" s="359" t="str">
        <v>水道</v>
      </c>
      <c r="BR140" s="359" t="str">
        <v>廃棄物処理</v>
      </c>
      <c r="BS140" s="359" t="str">
        <v>商業</v>
      </c>
      <c r="BT140" s="359" t="str">
        <v>金融・保険</v>
      </c>
      <c r="BU140" s="359" t="str">
        <v>不動産仲介及び賃貸</v>
      </c>
      <c r="BV140" s="359" t="str">
        <v>住宅賃貸料</v>
      </c>
      <c r="BW140" s="359" t="str">
        <v>住宅賃貸料（帰属家賃）</v>
      </c>
      <c r="BX140" s="359" t="str">
        <v>鉄道輸送</v>
      </c>
      <c r="BY140" s="359" t="str">
        <v>道路輸送</v>
      </c>
      <c r="BZ140" s="359" t="str">
        <v>水運</v>
      </c>
      <c r="CA140" s="359" t="str">
        <v>航空輸送</v>
      </c>
      <c r="CB140" s="359" t="str">
        <v>貨物利用運送</v>
      </c>
      <c r="CC140" s="359" t="str">
        <v>倉庫</v>
      </c>
      <c r="CD140" s="359" t="str">
        <v>運輸附帯サービス</v>
      </c>
      <c r="CE140" s="359" t="str">
        <v>郵便・信書便</v>
      </c>
      <c r="CF140" s="359" t="str">
        <v>通信</v>
      </c>
      <c r="CG140" s="359" t="str">
        <v>放送</v>
      </c>
      <c r="CH140" s="359" t="str">
        <v>情報サービス</v>
      </c>
      <c r="CI140" s="359" t="str">
        <v>インターネット附随サービス</v>
      </c>
      <c r="CJ140" s="359" t="str">
        <v>映像・音声・文字情報制作</v>
      </c>
      <c r="CK140" s="359" t="str">
        <v>公務</v>
      </c>
      <c r="CL140" s="359" t="str">
        <v>教育</v>
      </c>
      <c r="CM140" s="359" t="str">
        <v>研究</v>
      </c>
      <c r="CN140" s="359" t="str">
        <v>医療</v>
      </c>
      <c r="CO140" s="359" t="str">
        <v>保健衛生</v>
      </c>
      <c r="CP140" s="359" t="str">
        <v>社会保険・社会福祉</v>
      </c>
      <c r="CQ140" s="359" t="str">
        <v>介護</v>
      </c>
      <c r="CR140" s="359" t="str">
        <v>その他の非営利団体サービス</v>
      </c>
      <c r="CS140" s="359" t="str">
        <v>物品賃貸サービス</v>
      </c>
      <c r="CT140" s="359" t="str">
        <v>広告</v>
      </c>
      <c r="CU140" s="359" t="str">
        <v>自動車整備・機械修理</v>
      </c>
      <c r="CV140" s="359" t="str">
        <v>その他の対事業所サービス</v>
      </c>
      <c r="CW140" s="359" t="str">
        <v>宿泊業</v>
      </c>
      <c r="CX140" s="359" t="str">
        <v>飲食サービス</v>
      </c>
      <c r="CY140" s="359" t="str">
        <v>洗濯・理容・美容・浴場業</v>
      </c>
      <c r="CZ140" s="359" t="str">
        <v>娯楽サービス</v>
      </c>
      <c r="DA140" s="359" t="str">
        <v>その他の対個人サービス</v>
      </c>
      <c r="DB140" s="359" t="str">
        <v>事務用品</v>
      </c>
      <c r="DC140" s="359" t="str">
        <v>分類不明</v>
      </c>
      <c r="DD140" s="359" t="str">
        <v>-</v>
      </c>
      <c r="DE140" s="359" t="str">
        <v>-</v>
      </c>
      <c r="DF140" s="359" t="str">
        <v>-</v>
      </c>
      <c r="DG140" s="359" t="str">
        <v>-</v>
      </c>
      <c r="DH140" s="359" t="str">
        <v>-</v>
      </c>
      <c r="DI140" s="359" t="str">
        <v>-</v>
      </c>
      <c r="DJ140" s="359" t="str">
        <v>-</v>
      </c>
      <c r="DK140" s="359" t="str">
        <v>-</v>
      </c>
      <c r="DL140" s="359" t="str">
        <v>-</v>
      </c>
      <c r="DM140" s="359" t="str">
        <v>-</v>
      </c>
      <c r="DN140" s="359" t="str">
        <v>-</v>
      </c>
      <c r="DO140" s="359" t="str">
        <v>-</v>
      </c>
      <c r="DP140" s="359" t="str">
        <v>-</v>
      </c>
      <c r="DQ140" s="359" t="str">
        <v>-</v>
      </c>
      <c r="DR140" s="359" t="str">
        <v>-</v>
      </c>
      <c r="DS140" s="359" t="str">
        <v>-</v>
      </c>
      <c r="DT140" s="50" t="s">
        <v>177</v>
      </c>
    </row>
    <row r="141" spans="1:127" s="22" customFormat="1" x14ac:dyDescent="0.25">
      <c r="A141" s="34"/>
      <c r="B141" s="53">
        <v>1</v>
      </c>
      <c r="C141" s="360" t="str">
        <f t="array" ref="C141:C260">分類_出力</f>
        <v>農業</v>
      </c>
      <c r="D141" s="193">
        <f>SUMIF(振分, $C141, 計算_投入係数表_加工!D$4:D$123)</f>
        <v>0.13993882432854562</v>
      </c>
      <c r="E141" s="194">
        <f>SUMIF(振分, $C141, 計算_投入係数表_加工!E$4:E$123)</f>
        <v>0.11823016028952255</v>
      </c>
      <c r="F141" s="194">
        <f>SUMIF(振分, $C141, 計算_投入係数表_加工!F$4:F$123)</f>
        <v>0.29510247317275368</v>
      </c>
      <c r="G141" s="194">
        <f>SUMIF(振分, $C141, 計算_投入係数表_加工!G$4:G$123)</f>
        <v>4.0976011530937918E-2</v>
      </c>
      <c r="H141" s="194">
        <f>SUMIF(振分, $C141, 計算_投入係数表_加工!H$4:H$123)</f>
        <v>1.5954809081304845E-3</v>
      </c>
      <c r="I141" s="194">
        <f>SUMIF(振分, $C141, 計算_投入係数表_加工!I$4:I$123)</f>
        <v>0</v>
      </c>
      <c r="J141" s="194">
        <f>SUMIF(振分, $C141, 計算_投入係数表_加工!J$4:J$123)</f>
        <v>0</v>
      </c>
      <c r="K141" s="194">
        <f>SUMIF(振分, $C141, 計算_投入係数表_加工!K$4:K$123)</f>
        <v>0</v>
      </c>
      <c r="L141" s="194">
        <f>SUMIF(振分, $C141, 計算_投入係数表_加工!L$4:L$123)</f>
        <v>0.46726923966533468</v>
      </c>
      <c r="M141" s="194">
        <f>SUMIF(振分, $C141, 計算_投入係数表_加工!M$4:M$123)</f>
        <v>1.0820104901177532E-3</v>
      </c>
      <c r="N141" s="194">
        <f>SUMIF(振分, $C141, 計算_投入係数表_加工!N$4:N$123)</f>
        <v>0.77414439669519297</v>
      </c>
      <c r="O141" s="194">
        <f>SUMIF(振分, $C141, 計算_投入係数表_加工!O$4:O$123)</f>
        <v>0.13566154785558204</v>
      </c>
      <c r="P141" s="194">
        <f>SUMIF(振分, $C141, 計算_投入係数表_加工!P$4:P$123)</f>
        <v>2.0972619430923566E-2</v>
      </c>
      <c r="Q141" s="194">
        <f>SUMIF(振分, $C141, 計算_投入係数表_加工!Q$4:Q$123)</f>
        <v>0.4091988414469736</v>
      </c>
      <c r="R141" s="194">
        <f>SUMIF(振分, $C141, 計算_投入係数表_加工!R$4:R$123)</f>
        <v>2.1924482338611447E-2</v>
      </c>
      <c r="S141" s="194">
        <f>SUMIF(振分, $C141, 計算_投入係数表_加工!S$4:S$123)</f>
        <v>5.4083288263926449E-3</v>
      </c>
      <c r="T141" s="194">
        <f>SUMIF(振分, $C141, 計算_投入係数表_加工!T$4:T$123)</f>
        <v>8.2055321697888712E-6</v>
      </c>
      <c r="U141" s="194">
        <f>SUMIF(振分, $C141, 計算_投入係数表_加工!U$4:U$123)</f>
        <v>0</v>
      </c>
      <c r="V141" s="194">
        <f>SUMIF(振分, $C141, 計算_投入係数表_加工!V$4:V$123)</f>
        <v>2.8639324395970614E-4</v>
      </c>
      <c r="W141" s="194">
        <f>SUMIF(振分, $C141, 計算_投入係数表_加工!W$4:W$123)</f>
        <v>1.6712626389237068E-5</v>
      </c>
      <c r="X141" s="194">
        <f>SUMIF(振分, $C141, 計算_投入係数表_加工!X$4:X$123)</f>
        <v>0</v>
      </c>
      <c r="Y141" s="194">
        <f>SUMIF(振分, $C141, 計算_投入係数表_加工!Y$4:Y$123)</f>
        <v>1.4035273555426089E-3</v>
      </c>
      <c r="Z141" s="194">
        <f>SUMIF(振分, $C141, 計算_投入係数表_加工!Z$4:Z$123)</f>
        <v>0</v>
      </c>
      <c r="AA141" s="194">
        <f>SUMIF(振分, $C141, 計算_投入係数表_加工!AA$4:AA$123)</f>
        <v>1.3252639484030569E-4</v>
      </c>
      <c r="AB141" s="194">
        <f>SUMIF(振分, $C141, 計算_投入係数表_加工!AB$4:AB$123)</f>
        <v>3.6503253139658041E-3</v>
      </c>
      <c r="AC141" s="194">
        <f>SUMIF(振分, $C141, 計算_投入係数表_加工!AC$4:AC$123)</f>
        <v>4.7324583543664815E-4</v>
      </c>
      <c r="AD141" s="194">
        <f>SUMIF(振分, $C141, 計算_投入係数表_加工!AD$4:AD$123)</f>
        <v>0</v>
      </c>
      <c r="AE141" s="194">
        <f>SUMIF(振分, $C141, 計算_投入係数表_加工!AE$4:AE$123)</f>
        <v>0</v>
      </c>
      <c r="AF141" s="194">
        <f>SUMIF(振分, $C141, 計算_投入係数表_加工!AF$4:AF$123)</f>
        <v>6.8127576480798438E-2</v>
      </c>
      <c r="AG141" s="194">
        <f>SUMIF(振分, $C141, 計算_投入係数表_加工!AG$4:AG$123)</f>
        <v>3.4553307569902249E-2</v>
      </c>
      <c r="AH141" s="194">
        <f>SUMIF(振分, $C141, 計算_投入係数表_加工!AH$4:AH$123)</f>
        <v>0</v>
      </c>
      <c r="AI141" s="194">
        <f>SUMIF(振分, $C141, 計算_投入係数表_加工!AI$4:AI$123)</f>
        <v>0</v>
      </c>
      <c r="AJ141" s="194">
        <f>SUMIF(振分, $C141, 計算_投入係数表_加工!AJ$4:AJ$123)</f>
        <v>0</v>
      </c>
      <c r="AK141" s="194">
        <f>SUMIF(振分, $C141, 計算_投入係数表_加工!AK$4:AK$123)</f>
        <v>5.4249547920433999E-4</v>
      </c>
      <c r="AL141" s="194">
        <f>SUMIF(振分, $C141, 計算_投入係数表_加工!AL$4:AL$123)</f>
        <v>0</v>
      </c>
      <c r="AM141" s="194">
        <f>SUMIF(振分, $C141, 計算_投入係数表_加工!AM$4:AM$123)</f>
        <v>0</v>
      </c>
      <c r="AN141" s="194">
        <f>SUMIF(振分, $C141, 計算_投入係数表_加工!AN$4:AN$123)</f>
        <v>0</v>
      </c>
      <c r="AO141" s="194">
        <f>SUMIF(振分, $C141, 計算_投入係数表_加工!AO$4:AO$123)</f>
        <v>0</v>
      </c>
      <c r="AP141" s="194">
        <f>SUMIF(振分, $C141, 計算_投入係数表_加工!AP$4:AP$123)</f>
        <v>0</v>
      </c>
      <c r="AQ141" s="194">
        <f>SUMIF(振分, $C141, 計算_投入係数表_加工!AQ$4:AQ$123)</f>
        <v>0</v>
      </c>
      <c r="AR141" s="194">
        <f>SUMIF(振分, $C141, 計算_投入係数表_加工!AR$4:AR$123)</f>
        <v>0</v>
      </c>
      <c r="AS141" s="194">
        <f>SUMIF(振分, $C141, 計算_投入係数表_加工!AS$4:AS$123)</f>
        <v>0</v>
      </c>
      <c r="AT141" s="194">
        <f>SUMIF(振分, $C141, 計算_投入係数表_加工!AT$4:AT$123)</f>
        <v>0</v>
      </c>
      <c r="AU141" s="194">
        <f>SUMIF(振分, $C141, 計算_投入係数表_加工!AU$4:AU$123)</f>
        <v>0</v>
      </c>
      <c r="AV141" s="194">
        <f>SUMIF(振分, $C141, 計算_投入係数表_加工!AV$4:AV$123)</f>
        <v>0</v>
      </c>
      <c r="AW141" s="194">
        <f>SUMIF(振分, $C141, 計算_投入係数表_加工!AW$4:AW$123)</f>
        <v>0</v>
      </c>
      <c r="AX141" s="194">
        <f>SUMIF(振分, $C141, 計算_投入係数表_加工!AX$4:AX$123)</f>
        <v>0</v>
      </c>
      <c r="AY141" s="194">
        <f>SUMIF(振分, $C141, 計算_投入係数表_加工!AY$4:AY$123)</f>
        <v>0</v>
      </c>
      <c r="AZ141" s="194">
        <f>SUMIF(振分, $C141, 計算_投入係数表_加工!AZ$4:AZ$123)</f>
        <v>0</v>
      </c>
      <c r="BA141" s="194">
        <f>SUMIF(振分, $C141, 計算_投入係数表_加工!BA$4:BA$123)</f>
        <v>0</v>
      </c>
      <c r="BB141" s="194">
        <f>SUMIF(振分, $C141, 計算_投入係数表_加工!BB$4:BB$123)</f>
        <v>0</v>
      </c>
      <c r="BC141" s="194">
        <f>SUMIF(振分, $C141, 計算_投入係数表_加工!BC$4:BC$123)</f>
        <v>0</v>
      </c>
      <c r="BD141" s="194">
        <f>SUMIF(振分, $C141, 計算_投入係数表_加工!BD$4:BD$123)</f>
        <v>0</v>
      </c>
      <c r="BE141" s="194">
        <f>SUMIF(振分, $C141, 計算_投入係数表_加工!BE$4:BE$123)</f>
        <v>0</v>
      </c>
      <c r="BF141" s="194">
        <f>SUMIF(振分, $C141, 計算_投入係数表_加工!BF$4:BF$123)</f>
        <v>0</v>
      </c>
      <c r="BG141" s="194">
        <f>SUMIF(振分, $C141, 計算_投入係数表_加工!BG$4:BG$123)</f>
        <v>0</v>
      </c>
      <c r="BH141" s="194">
        <f>SUMIF(振分, $C141, 計算_投入係数表_加工!BH$4:BH$123)</f>
        <v>0</v>
      </c>
      <c r="BI141" s="194">
        <f>SUMIF(振分, $C141, 計算_投入係数表_加工!BI$4:BI$123)</f>
        <v>6.2211767618929707E-3</v>
      </c>
      <c r="BJ141" s="194">
        <f>SUMIF(振分, $C141, 計算_投入係数表_加工!BJ$4:BJ$123)</f>
        <v>0</v>
      </c>
      <c r="BK141" s="194">
        <f>SUMIF(振分, $C141, 計算_投入係数表_加工!BK$4:BK$123)</f>
        <v>6.2416825285571296E-4</v>
      </c>
      <c r="BL141" s="194">
        <f>SUMIF(振分, $C141, 計算_投入係数表_加工!BL$4:BL$123)</f>
        <v>1.8382082616432112E-5</v>
      </c>
      <c r="BM141" s="194">
        <f>SUMIF(振分, $C141, 計算_投入係数表_加工!BM$4:BM$123)</f>
        <v>4.0471538750298606E-3</v>
      </c>
      <c r="BN141" s="194">
        <f>SUMIF(振分, $C141, 計算_投入係数表_加工!BN$4:BN$123)</f>
        <v>9.7741617967937993E-4</v>
      </c>
      <c r="BO141" s="194">
        <f>SUMIF(振分, $C141, 計算_投入係数表_加工!BO$4:BO$123)</f>
        <v>0</v>
      </c>
      <c r="BP141" s="194">
        <f>SUMIF(振分, $C141, 計算_投入係数表_加工!BP$4:BP$123)</f>
        <v>0</v>
      </c>
      <c r="BQ141" s="194">
        <f>SUMIF(振分, $C141, 計算_投入係数表_加工!BQ$4:BQ$123)</f>
        <v>0</v>
      </c>
      <c r="BR141" s="194">
        <f>SUMIF(振分, $C141, 計算_投入係数表_加工!BR$4:BR$123)</f>
        <v>0</v>
      </c>
      <c r="BS141" s="194">
        <f>SUMIF(振分, $C141, 計算_投入係数表_加工!BS$4:BS$123)</f>
        <v>1.0988730506086118E-4</v>
      </c>
      <c r="BT141" s="194">
        <f>SUMIF(振分, $C141, 計算_投入係数表_加工!BT$4:BT$123)</f>
        <v>0</v>
      </c>
      <c r="BU141" s="194">
        <f>SUMIF(振分, $C141, 計算_投入係数表_加工!BU$4:BU$123)</f>
        <v>0</v>
      </c>
      <c r="BV141" s="194">
        <f>SUMIF(振分, $C141, 計算_投入係数表_加工!BV$4:BV$123)</f>
        <v>0</v>
      </c>
      <c r="BW141" s="194">
        <f>SUMIF(振分, $C141, 計算_投入係数表_加工!BW$4:BW$123)</f>
        <v>5.3093266818088663E-6</v>
      </c>
      <c r="BX141" s="194">
        <f>SUMIF(振分, $C141, 計算_投入係数表_加工!BX$4:BX$123)</f>
        <v>0</v>
      </c>
      <c r="BY141" s="194">
        <f>SUMIF(振分, $C141, 計算_投入係数表_加工!BY$4:BY$123)</f>
        <v>0</v>
      </c>
      <c r="BZ141" s="194">
        <f>SUMIF(振分, $C141, 計算_投入係数表_加工!BZ$4:BZ$123)</f>
        <v>0</v>
      </c>
      <c r="CA141" s="194">
        <f>SUMIF(振分, $C141, 計算_投入係数表_加工!CA$4:CA$123)</f>
        <v>0</v>
      </c>
      <c r="CB141" s="194">
        <f>SUMIF(振分, $C141, 計算_投入係数表_加工!CB$4:CB$123)</f>
        <v>0</v>
      </c>
      <c r="CC141" s="194">
        <f>SUMIF(振分, $C141, 計算_投入係数表_加工!CC$4:CC$123)</f>
        <v>0</v>
      </c>
      <c r="CD141" s="194">
        <f>SUMIF(振分, $C141, 計算_投入係数表_加工!CD$4:CD$123)</f>
        <v>2.2259770093120829E-3</v>
      </c>
      <c r="CE141" s="194">
        <f>SUMIF(振分, $C141, 計算_投入係数表_加工!CE$4:CE$123)</f>
        <v>0</v>
      </c>
      <c r="CF141" s="194">
        <f>SUMIF(振分, $C141, 計算_投入係数表_加工!CF$4:CF$123)</f>
        <v>0</v>
      </c>
      <c r="CG141" s="194">
        <f>SUMIF(振分, $C141, 計算_投入係数表_加工!CG$4:CG$123)</f>
        <v>0</v>
      </c>
      <c r="CH141" s="194">
        <f>SUMIF(振分, $C141, 計算_投入係数表_加工!CH$4:CH$123)</f>
        <v>0</v>
      </c>
      <c r="CI141" s="194">
        <f>SUMIF(振分, $C141, 計算_投入係数表_加工!CI$4:CI$123)</f>
        <v>0</v>
      </c>
      <c r="CJ141" s="194">
        <f>SUMIF(振分, $C141, 計算_投入係数表_加工!CJ$4:CJ$123)</f>
        <v>0</v>
      </c>
      <c r="CK141" s="194">
        <f>SUMIF(振分, $C141, 計算_投入係数表_加工!CK$4:CK$123)</f>
        <v>9.578701991663389E-5</v>
      </c>
      <c r="CL141" s="194">
        <f>SUMIF(振分, $C141, 計算_投入係数表_加工!CL$4:CL$123)</f>
        <v>4.4941283236467138E-4</v>
      </c>
      <c r="CM141" s="194">
        <f>SUMIF(振分, $C141, 計算_投入係数表_加工!CM$4:CM$123)</f>
        <v>4.5073667832603876E-3</v>
      </c>
      <c r="CN141" s="194">
        <f>SUMIF(振分, $C141, 計算_投入係数表_加工!CN$4:CN$123)</f>
        <v>6.2217817420988884E-4</v>
      </c>
      <c r="CO141" s="194">
        <f>SUMIF(振分, $C141, 計算_投入係数表_加工!CO$4:CO$123)</f>
        <v>0</v>
      </c>
      <c r="CP141" s="194">
        <f>SUMIF(振分, $C141, 計算_投入係数表_加工!CP$4:CP$123)</f>
        <v>7.5961084691617961E-3</v>
      </c>
      <c r="CQ141" s="194">
        <f>SUMIF(振分, $C141, 計算_投入係数表_加工!CQ$4:CQ$123)</f>
        <v>6.9688408467428247E-3</v>
      </c>
      <c r="CR141" s="194">
        <f>SUMIF(振分, $C141, 計算_投入係数表_加工!CR$4:CR$123)</f>
        <v>1.7197402200109964E-3</v>
      </c>
      <c r="CS141" s="194">
        <f>SUMIF(振分, $C141, 計算_投入係数表_加工!CS$4:CS$123)</f>
        <v>6.583534580015382E-5</v>
      </c>
      <c r="CT141" s="194">
        <f>SUMIF(振分, $C141, 計算_投入係数表_加工!CT$4:CT$123)</f>
        <v>0</v>
      </c>
      <c r="CU141" s="194">
        <f>SUMIF(振分, $C141, 計算_投入係数表_加工!CU$4:CU$123)</f>
        <v>0</v>
      </c>
      <c r="CV141" s="194">
        <f>SUMIF(振分, $C141, 計算_投入係数表_加工!CV$4:CV$123)</f>
        <v>8.4553224986830838E-7</v>
      </c>
      <c r="CW141" s="194">
        <f>SUMIF(振分, $C141, 計算_投入係数表_加工!CW$4:CW$123)</f>
        <v>3.2972069785950311E-2</v>
      </c>
      <c r="CX141" s="194">
        <f>SUMIF(振分, $C141, 計算_投入係数表_加工!CX$4:CX$123)</f>
        <v>2.8272428279403166E-2</v>
      </c>
      <c r="CY141" s="194">
        <f>SUMIF(振分, $C141, 計算_投入係数表_加工!CY$4:CY$123)</f>
        <v>6.2041337256709333E-5</v>
      </c>
      <c r="CZ141" s="194">
        <f>SUMIF(振分, $C141, 計算_投入係数表_加工!CZ$4:CZ$123)</f>
        <v>2.4884944608511849E-3</v>
      </c>
      <c r="DA141" s="194">
        <f>SUMIF(振分, $C141, 計算_投入係数表_加工!DA$4:DA$123)</f>
        <v>5.8276435773185571E-3</v>
      </c>
      <c r="DB141" s="194">
        <f>SUMIF(振分, $C141, 計算_投入係数表_加工!DB$4:DB$123)</f>
        <v>0</v>
      </c>
      <c r="DC141" s="194">
        <f>SUMIF(振分, $C141, 計算_投入係数表_加工!DC$4:DC$123)</f>
        <v>0</v>
      </c>
      <c r="DD141" s="194">
        <f>SUMIF(振分, $C141, 計算_投入係数表_加工!DD$4:DD$123)</f>
        <v>0</v>
      </c>
      <c r="DE141" s="194">
        <f>SUMIF(振分, $C141, 計算_投入係数表_加工!DE$4:DE$123)</f>
        <v>0</v>
      </c>
      <c r="DF141" s="194">
        <f>SUMIF(振分, $C141, 計算_投入係数表_加工!DF$4:DF$123)</f>
        <v>0</v>
      </c>
      <c r="DG141" s="194">
        <f>SUMIF(振分, $C141, 計算_投入係数表_加工!DG$4:DG$123)</f>
        <v>0</v>
      </c>
      <c r="DH141" s="194">
        <f>SUMIF(振分, $C141, 計算_投入係数表_加工!DH$4:DH$123)</f>
        <v>0</v>
      </c>
      <c r="DI141" s="194">
        <f>SUMIF(振分, $C141, 計算_投入係数表_加工!DI$4:DI$123)</f>
        <v>0</v>
      </c>
      <c r="DJ141" s="194">
        <f>SUMIF(振分, $C141, 計算_投入係数表_加工!DJ$4:DJ$123)</f>
        <v>0</v>
      </c>
      <c r="DK141" s="194">
        <f>SUMIF(振分, $C141, 計算_投入係数表_加工!DK$4:DK$123)</f>
        <v>0</v>
      </c>
      <c r="DL141" s="194">
        <f>SUMIF(振分, $C141, 計算_投入係数表_加工!DL$4:DL$123)</f>
        <v>0</v>
      </c>
      <c r="DM141" s="194">
        <f>SUMIF(振分, $C141, 計算_投入係数表_加工!DM$4:DM$123)</f>
        <v>0</v>
      </c>
      <c r="DN141" s="194">
        <f>SUMIF(振分, $C141, 計算_投入係数表_加工!DN$4:DN$123)</f>
        <v>0</v>
      </c>
      <c r="DO141" s="194">
        <f>SUMIF(振分, $C141, 計算_投入係数表_加工!DO$4:DO$123)</f>
        <v>0</v>
      </c>
      <c r="DP141" s="194">
        <f>SUMIF(振分, $C141, 計算_投入係数表_加工!DP$4:DP$123)</f>
        <v>0</v>
      </c>
      <c r="DQ141" s="194">
        <f>SUMIF(振分, $C141, 計算_投入係数表_加工!DQ$4:DQ$123)</f>
        <v>0</v>
      </c>
      <c r="DR141" s="194">
        <f>SUMIF(振分, $C141, 計算_投入係数表_加工!DR$4:DR$123)</f>
        <v>0</v>
      </c>
      <c r="DS141" s="194">
        <f>SUMIF(振分, $C141, 計算_投入係数表_加工!DS$4:DS$123)</f>
        <v>0</v>
      </c>
      <c r="DT141" s="108">
        <f>SUMIF(振分, $C141, 計算_投入係数表_加工!DT$4:DT$123)</f>
        <v>2.3039898039188017E-2</v>
      </c>
    </row>
    <row r="142" spans="1:127" s="22" customFormat="1" x14ac:dyDescent="0.25">
      <c r="A142" s="34"/>
      <c r="B142" s="53">
        <v>2</v>
      </c>
      <c r="C142" s="360" t="str">
        <v>林業</v>
      </c>
      <c r="D142" s="193">
        <f>SUMIF(振分, $C142, 計算_投入係数表_加工!D$4:D$123)</f>
        <v>4.2139513236209793E-4</v>
      </c>
      <c r="E142" s="194">
        <f>SUMIF(振分, $C142, 計算_投入係数表_加工!E$4:E$123)</f>
        <v>3.1690297064844684E-5</v>
      </c>
      <c r="F142" s="194">
        <f>SUMIF(振分, $C142, 計算_投入係数表_加工!F$4:F$123)</f>
        <v>0</v>
      </c>
      <c r="G142" s="194">
        <f>SUMIF(振分, $C142, 計算_投入係数表_加工!G$4:G$123)</f>
        <v>0</v>
      </c>
      <c r="H142" s="194">
        <f>SUMIF(振分, $C142, 計算_投入係数表_加工!H$4:H$123)</f>
        <v>0.20713223087039953</v>
      </c>
      <c r="I142" s="194">
        <f>SUMIF(振分, $C142, 計算_投入係数表_加工!I$4:I$123)</f>
        <v>1.0608728862107743E-4</v>
      </c>
      <c r="J142" s="194">
        <f>SUMIF(振分, $C142, 計算_投入係数表_加工!J$4:J$123)</f>
        <v>2.4805893880385981E-5</v>
      </c>
      <c r="K142" s="194">
        <f>SUMIF(振分, $C142, 計算_投入係数表_加工!K$4:K$123)</f>
        <v>2.6510594041234171E-4</v>
      </c>
      <c r="L142" s="194">
        <f>SUMIF(振分, $C142, 計算_投入係数表_加工!L$4:L$123)</f>
        <v>0</v>
      </c>
      <c r="M142" s="194">
        <f>SUMIF(振分, $C142, 計算_投入係数表_加工!M$4:M$123)</f>
        <v>1.6499357393448888E-4</v>
      </c>
      <c r="N142" s="194">
        <f>SUMIF(振分, $C142, 計算_投入係数表_加工!N$4:N$123)</f>
        <v>0</v>
      </c>
      <c r="O142" s="194">
        <f>SUMIF(振分, $C142, 計算_投入係数表_加工!O$4:O$123)</f>
        <v>1.8286415782583468E-3</v>
      </c>
      <c r="P142" s="194">
        <f>SUMIF(振分, $C142, 計算_投入係数表_加工!P$4:P$123)</f>
        <v>0</v>
      </c>
      <c r="Q142" s="194">
        <f>SUMIF(振分, $C142, 計算_投入係数表_加工!Q$4:Q$123)</f>
        <v>8.6978455436588351E-5</v>
      </c>
      <c r="R142" s="194">
        <f>SUMIF(振分, $C142, 計算_投入係数表_加工!R$4:R$123)</f>
        <v>0</v>
      </c>
      <c r="S142" s="194">
        <f>SUMIF(振分, $C142, 計算_投入係数表_加工!S$4:S$123)</f>
        <v>0</v>
      </c>
      <c r="T142" s="194">
        <f>SUMIF(振分, $C142, 計算_投入係数表_加工!T$4:T$123)</f>
        <v>0.29201027332627655</v>
      </c>
      <c r="U142" s="194">
        <f>SUMIF(振分, $C142, 計算_投入係数表_加工!U$4:U$123)</f>
        <v>5.5629728526924787E-5</v>
      </c>
      <c r="V142" s="194">
        <f>SUMIF(振分, $C142, 計算_投入係数表_加工!V$4:V$123)</f>
        <v>1.6828561690524881E-3</v>
      </c>
      <c r="W142" s="194">
        <f>SUMIF(振分, $C142, 計算_投入係数表_加工!W$4:W$123)</f>
        <v>0</v>
      </c>
      <c r="X142" s="194">
        <f>SUMIF(振分, $C142, 計算_投入係数表_加工!X$4:X$123)</f>
        <v>0</v>
      </c>
      <c r="Y142" s="194">
        <f>SUMIF(振分, $C142, 計算_投入係数表_加工!Y$4:Y$123)</f>
        <v>0</v>
      </c>
      <c r="Z142" s="194">
        <f>SUMIF(振分, $C142, 計算_投入係数表_加工!Z$4:Z$123)</f>
        <v>2.506265664160401E-4</v>
      </c>
      <c r="AA142" s="194">
        <f>SUMIF(振分, $C142, 計算_投入係数表_加工!AA$4:AA$123)</f>
        <v>0</v>
      </c>
      <c r="AB142" s="194">
        <f>SUMIF(振分, $C142, 計算_投入係数表_加工!AB$4:AB$123)</f>
        <v>0</v>
      </c>
      <c r="AC142" s="194">
        <f>SUMIF(振分, $C142, 計算_投入係数表_加工!AC$4:AC$123)</f>
        <v>1.2935386168601716E-3</v>
      </c>
      <c r="AD142" s="194">
        <f>SUMIF(振分, $C142, 計算_投入係数表_加工!AD$4:AD$123)</f>
        <v>0</v>
      </c>
      <c r="AE142" s="194">
        <f>SUMIF(振分, $C142, 計算_投入係数表_加工!AE$4:AE$123)</f>
        <v>0</v>
      </c>
      <c r="AF142" s="194">
        <f>SUMIF(振分, $C142, 計算_投入係数表_加工!AF$4:AF$123)</f>
        <v>0</v>
      </c>
      <c r="AG142" s="194">
        <f>SUMIF(振分, $C142, 計算_投入係数表_加工!AG$4:AG$123)</f>
        <v>9.7749488520118208E-3</v>
      </c>
      <c r="AH142" s="194">
        <f>SUMIF(振分, $C142, 計算_投入係数表_加工!AH$4:AH$123)</f>
        <v>0</v>
      </c>
      <c r="AI142" s="194">
        <f>SUMIF(振分, $C142, 計算_投入係数表_加工!AI$4:AI$123)</f>
        <v>0</v>
      </c>
      <c r="AJ142" s="194">
        <f>SUMIF(振分, $C142, 計算_投入係数表_加工!AJ$4:AJ$123)</f>
        <v>0</v>
      </c>
      <c r="AK142" s="194">
        <f>SUMIF(振分, $C142, 計算_投入係数表_加工!AK$4:AK$123)</f>
        <v>0</v>
      </c>
      <c r="AL142" s="194">
        <f>SUMIF(振分, $C142, 計算_投入係数表_加工!AL$4:AL$123)</f>
        <v>0</v>
      </c>
      <c r="AM142" s="194">
        <f>SUMIF(振分, $C142, 計算_投入係数表_加工!AM$4:AM$123)</f>
        <v>0</v>
      </c>
      <c r="AN142" s="194">
        <f>SUMIF(振分, $C142, 計算_投入係数表_加工!AN$4:AN$123)</f>
        <v>0</v>
      </c>
      <c r="AO142" s="194">
        <f>SUMIF(振分, $C142, 計算_投入係数表_加工!AO$4:AO$123)</f>
        <v>0</v>
      </c>
      <c r="AP142" s="194">
        <f>SUMIF(振分, $C142, 計算_投入係数表_加工!AP$4:AP$123)</f>
        <v>0</v>
      </c>
      <c r="AQ142" s="194">
        <f>SUMIF(振分, $C142, 計算_投入係数表_加工!AQ$4:AQ$123)</f>
        <v>0</v>
      </c>
      <c r="AR142" s="194">
        <f>SUMIF(振分, $C142, 計算_投入係数表_加工!AR$4:AR$123)</f>
        <v>0</v>
      </c>
      <c r="AS142" s="194">
        <f>SUMIF(振分, $C142, 計算_投入係数表_加工!AS$4:AS$123)</f>
        <v>0</v>
      </c>
      <c r="AT142" s="194">
        <f>SUMIF(振分, $C142, 計算_投入係数表_加工!AT$4:AT$123)</f>
        <v>0</v>
      </c>
      <c r="AU142" s="194">
        <f>SUMIF(振分, $C142, 計算_投入係数表_加工!AU$4:AU$123)</f>
        <v>0</v>
      </c>
      <c r="AV142" s="194">
        <f>SUMIF(振分, $C142, 計算_投入係数表_加工!AV$4:AV$123)</f>
        <v>0</v>
      </c>
      <c r="AW142" s="194">
        <f>SUMIF(振分, $C142, 計算_投入係数表_加工!AW$4:AW$123)</f>
        <v>0</v>
      </c>
      <c r="AX142" s="194">
        <f>SUMIF(振分, $C142, 計算_投入係数表_加工!AX$4:AX$123)</f>
        <v>0</v>
      </c>
      <c r="AY142" s="194">
        <f>SUMIF(振分, $C142, 計算_投入係数表_加工!AY$4:AY$123)</f>
        <v>0</v>
      </c>
      <c r="AZ142" s="194">
        <f>SUMIF(振分, $C142, 計算_投入係数表_加工!AZ$4:AZ$123)</f>
        <v>0</v>
      </c>
      <c r="BA142" s="194">
        <f>SUMIF(振分, $C142, 計算_投入係数表_加工!BA$4:BA$123)</f>
        <v>0</v>
      </c>
      <c r="BB142" s="194">
        <f>SUMIF(振分, $C142, 計算_投入係数表_加工!BB$4:BB$123)</f>
        <v>0</v>
      </c>
      <c r="BC142" s="194">
        <f>SUMIF(振分, $C142, 計算_投入係数表_加工!BC$4:BC$123)</f>
        <v>0</v>
      </c>
      <c r="BD142" s="194">
        <f>SUMIF(振分, $C142, 計算_投入係数表_加工!BD$4:BD$123)</f>
        <v>0</v>
      </c>
      <c r="BE142" s="194">
        <f>SUMIF(振分, $C142, 計算_投入係数表_加工!BE$4:BE$123)</f>
        <v>0</v>
      </c>
      <c r="BF142" s="194">
        <f>SUMIF(振分, $C142, 計算_投入係数表_加工!BF$4:BF$123)</f>
        <v>0</v>
      </c>
      <c r="BG142" s="194">
        <f>SUMIF(振分, $C142, 計算_投入係数表_加工!BG$4:BG$123)</f>
        <v>0</v>
      </c>
      <c r="BH142" s="194">
        <f>SUMIF(振分, $C142, 計算_投入係数表_加工!BH$4:BH$123)</f>
        <v>0</v>
      </c>
      <c r="BI142" s="194">
        <f>SUMIF(振分, $C142, 計算_投入係数表_加工!BI$4:BI$123)</f>
        <v>4.3331579436070447E-4</v>
      </c>
      <c r="BJ142" s="194">
        <f>SUMIF(振分, $C142, 計算_投入係数表_加工!BJ$4:BJ$123)</f>
        <v>0</v>
      </c>
      <c r="BK142" s="194">
        <f>SUMIF(振分, $C142, 計算_投入係数表_加工!BK$4:BK$123)</f>
        <v>1.7178942739148062E-5</v>
      </c>
      <c r="BL142" s="194">
        <f>SUMIF(振分, $C142, 計算_投入係数表_加工!BL$4:BL$123)</f>
        <v>6.2499080895869172E-5</v>
      </c>
      <c r="BM142" s="194">
        <f>SUMIF(振分, $C142, 計算_投入係数表_加工!BM$4:BM$123)</f>
        <v>9.9179264921680371E-5</v>
      </c>
      <c r="BN142" s="194">
        <f>SUMIF(振分, $C142, 計算_投入係数表_加工!BN$4:BN$123)</f>
        <v>1.720803133238345E-5</v>
      </c>
      <c r="BO142" s="194">
        <f>SUMIF(振分, $C142, 計算_投入係数表_加工!BO$4:BO$123)</f>
        <v>0</v>
      </c>
      <c r="BP142" s="194">
        <f>SUMIF(振分, $C142, 計算_投入係数表_加工!BP$4:BP$123)</f>
        <v>0</v>
      </c>
      <c r="BQ142" s="194">
        <f>SUMIF(振分, $C142, 計算_投入係数表_加工!BQ$4:BQ$123)</f>
        <v>0</v>
      </c>
      <c r="BR142" s="194">
        <f>SUMIF(振分, $C142, 計算_投入係数表_加工!BR$4:BR$123)</f>
        <v>0</v>
      </c>
      <c r="BS142" s="194">
        <f>SUMIF(振分, $C142, 計算_投入係数表_加工!BS$4:BS$123)</f>
        <v>0</v>
      </c>
      <c r="BT142" s="194">
        <f>SUMIF(振分, $C142, 計算_投入係数表_加工!BT$4:BT$123)</f>
        <v>0</v>
      </c>
      <c r="BU142" s="194">
        <f>SUMIF(振分, $C142, 計算_投入係数表_加工!BU$4:BU$123)</f>
        <v>0</v>
      </c>
      <c r="BV142" s="194">
        <f>SUMIF(振分, $C142, 計算_投入係数表_加工!BV$4:BV$123)</f>
        <v>0</v>
      </c>
      <c r="BW142" s="194">
        <f>SUMIF(振分, $C142, 計算_投入係数表_加工!BW$4:BW$123)</f>
        <v>0</v>
      </c>
      <c r="BX142" s="194">
        <f>SUMIF(振分, $C142, 計算_投入係数表_加工!BX$4:BX$123)</f>
        <v>0</v>
      </c>
      <c r="BY142" s="194">
        <f>SUMIF(振分, $C142, 計算_投入係数表_加工!BY$4:BY$123)</f>
        <v>0</v>
      </c>
      <c r="BZ142" s="194">
        <f>SUMIF(振分, $C142, 計算_投入係数表_加工!BZ$4:BZ$123)</f>
        <v>0</v>
      </c>
      <c r="CA142" s="194">
        <f>SUMIF(振分, $C142, 計算_投入係数表_加工!CA$4:CA$123)</f>
        <v>0</v>
      </c>
      <c r="CB142" s="194">
        <f>SUMIF(振分, $C142, 計算_投入係数表_加工!CB$4:CB$123)</f>
        <v>0</v>
      </c>
      <c r="CC142" s="194">
        <f>SUMIF(振分, $C142, 計算_投入係数表_加工!CC$4:CC$123)</f>
        <v>0</v>
      </c>
      <c r="CD142" s="194">
        <f>SUMIF(振分, $C142, 計算_投入係数表_加工!CD$4:CD$123)</f>
        <v>0</v>
      </c>
      <c r="CE142" s="194">
        <f>SUMIF(振分, $C142, 計算_投入係数表_加工!CE$4:CE$123)</f>
        <v>0</v>
      </c>
      <c r="CF142" s="194">
        <f>SUMIF(振分, $C142, 計算_投入係数表_加工!CF$4:CF$123)</f>
        <v>0</v>
      </c>
      <c r="CG142" s="194">
        <f>SUMIF(振分, $C142, 計算_投入係数表_加工!CG$4:CG$123)</f>
        <v>0</v>
      </c>
      <c r="CH142" s="194">
        <f>SUMIF(振分, $C142, 計算_投入係数表_加工!CH$4:CH$123)</f>
        <v>0</v>
      </c>
      <c r="CI142" s="194">
        <f>SUMIF(振分, $C142, 計算_投入係数表_加工!CI$4:CI$123)</f>
        <v>0</v>
      </c>
      <c r="CJ142" s="194">
        <f>SUMIF(振分, $C142, 計算_投入係数表_加工!CJ$4:CJ$123)</f>
        <v>0</v>
      </c>
      <c r="CK142" s="194">
        <f>SUMIF(振分, $C142, 計算_投入係数表_加工!CK$4:CK$123)</f>
        <v>1.0991953105187495E-5</v>
      </c>
      <c r="CL142" s="194">
        <f>SUMIF(振分, $C142, 計算_投入係数表_加工!CL$4:CL$123)</f>
        <v>0</v>
      </c>
      <c r="CM142" s="194">
        <f>SUMIF(振分, $C142, 計算_投入係数表_加工!CM$4:CM$123)</f>
        <v>0</v>
      </c>
      <c r="CN142" s="194">
        <f>SUMIF(振分, $C142, 計算_投入係数表_加工!CN$4:CN$123)</f>
        <v>7.8001688507139452E-6</v>
      </c>
      <c r="CO142" s="194">
        <f>SUMIF(振分, $C142, 計算_投入係数表_加工!CO$4:CO$123)</f>
        <v>0</v>
      </c>
      <c r="CP142" s="194">
        <f>SUMIF(振分, $C142, 計算_投入係数表_加工!CP$4:CP$123)</f>
        <v>2.5108602267639551E-4</v>
      </c>
      <c r="CQ142" s="194">
        <f>SUMIF(振分, $C142, 計算_投入係数表_加工!CQ$4:CQ$123)</f>
        <v>2.8934474334302366E-4</v>
      </c>
      <c r="CR142" s="194">
        <f>SUMIF(振分, $C142, 計算_投入係数表_加工!CR$4:CR$123)</f>
        <v>0</v>
      </c>
      <c r="CS142" s="194">
        <f>SUMIF(振分, $C142, 計算_投入係数表_加工!CS$4:CS$123)</f>
        <v>0</v>
      </c>
      <c r="CT142" s="194">
        <f>SUMIF(振分, $C142, 計算_投入係数表_加工!CT$4:CT$123)</f>
        <v>0</v>
      </c>
      <c r="CU142" s="194">
        <f>SUMIF(振分, $C142, 計算_投入係数表_加工!CU$4:CU$123)</f>
        <v>0</v>
      </c>
      <c r="CV142" s="194">
        <f>SUMIF(振分, $C142, 計算_投入係数表_加工!CV$4:CV$123)</f>
        <v>0</v>
      </c>
      <c r="CW142" s="194">
        <f>SUMIF(振分, $C142, 計算_投入係数表_加工!CW$4:CW$123)</f>
        <v>3.5709672446050059E-3</v>
      </c>
      <c r="CX142" s="194">
        <f>SUMIF(振分, $C142, 計算_投入係数表_加工!CX$4:CX$123)</f>
        <v>3.1279676794557444E-3</v>
      </c>
      <c r="CY142" s="194">
        <f>SUMIF(振分, $C142, 計算_投入係数表_加工!CY$4:CY$123)</f>
        <v>0</v>
      </c>
      <c r="CZ142" s="194">
        <f>SUMIF(振分, $C142, 計算_投入係数表_加工!CZ$4:CZ$123)</f>
        <v>0</v>
      </c>
      <c r="DA142" s="194">
        <f>SUMIF(振分, $C142, 計算_投入係数表_加工!DA$4:DA$123)</f>
        <v>2.0001272808269617E-4</v>
      </c>
      <c r="DB142" s="194">
        <f>SUMIF(振分, $C142, 計算_投入係数表_加工!DB$4:DB$123)</f>
        <v>0</v>
      </c>
      <c r="DC142" s="194">
        <f>SUMIF(振分, $C142, 計算_投入係数表_加工!DC$4:DC$123)</f>
        <v>0</v>
      </c>
      <c r="DD142" s="194">
        <f>SUMIF(振分, $C142, 計算_投入係数表_加工!DD$4:DD$123)</f>
        <v>0</v>
      </c>
      <c r="DE142" s="194">
        <f>SUMIF(振分, $C142, 計算_投入係数表_加工!DE$4:DE$123)</f>
        <v>0</v>
      </c>
      <c r="DF142" s="194">
        <f>SUMIF(振分, $C142, 計算_投入係数表_加工!DF$4:DF$123)</f>
        <v>0</v>
      </c>
      <c r="DG142" s="194">
        <f>SUMIF(振分, $C142, 計算_投入係数表_加工!DG$4:DG$123)</f>
        <v>0</v>
      </c>
      <c r="DH142" s="194">
        <f>SUMIF(振分, $C142, 計算_投入係数表_加工!DH$4:DH$123)</f>
        <v>0</v>
      </c>
      <c r="DI142" s="194">
        <f>SUMIF(振分, $C142, 計算_投入係数表_加工!DI$4:DI$123)</f>
        <v>0</v>
      </c>
      <c r="DJ142" s="194">
        <f>SUMIF(振分, $C142, 計算_投入係数表_加工!DJ$4:DJ$123)</f>
        <v>0</v>
      </c>
      <c r="DK142" s="194">
        <f>SUMIF(振分, $C142, 計算_投入係数表_加工!DK$4:DK$123)</f>
        <v>0</v>
      </c>
      <c r="DL142" s="194">
        <f>SUMIF(振分, $C142, 計算_投入係数表_加工!DL$4:DL$123)</f>
        <v>0</v>
      </c>
      <c r="DM142" s="194">
        <f>SUMIF(振分, $C142, 計算_投入係数表_加工!DM$4:DM$123)</f>
        <v>0</v>
      </c>
      <c r="DN142" s="194">
        <f>SUMIF(振分, $C142, 計算_投入係数表_加工!DN$4:DN$123)</f>
        <v>0</v>
      </c>
      <c r="DO142" s="194">
        <f>SUMIF(振分, $C142, 計算_投入係数表_加工!DO$4:DO$123)</f>
        <v>0</v>
      </c>
      <c r="DP142" s="194">
        <f>SUMIF(振分, $C142, 計算_投入係数表_加工!DP$4:DP$123)</f>
        <v>0</v>
      </c>
      <c r="DQ142" s="194">
        <f>SUMIF(振分, $C142, 計算_投入係数表_加工!DQ$4:DQ$123)</f>
        <v>0</v>
      </c>
      <c r="DR142" s="194">
        <f>SUMIF(振分, $C142, 計算_投入係数表_加工!DR$4:DR$123)</f>
        <v>0</v>
      </c>
      <c r="DS142" s="194">
        <f>SUMIF(振分, $C142, 計算_投入係数表_加工!DS$4:DS$123)</f>
        <v>0</v>
      </c>
      <c r="DT142" s="108">
        <f>SUMIF(振分, $C142, 計算_投入係数表_加工!DT$4:DT$123)</f>
        <v>1.8150827836674478E-3</v>
      </c>
    </row>
    <row r="143" spans="1:127" s="22" customFormat="1" x14ac:dyDescent="0.25">
      <c r="A143" s="34"/>
      <c r="B143" s="53">
        <v>3</v>
      </c>
      <c r="C143" s="360" t="str">
        <v>漁業</v>
      </c>
      <c r="D143" s="193">
        <f>SUMIF(振分, $C143, 計算_投入係数表_加工!D$4:D$123)</f>
        <v>0</v>
      </c>
      <c r="E143" s="194">
        <f>SUMIF(振分, $C143, 計算_投入係数表_加工!E$4:E$123)</f>
        <v>0</v>
      </c>
      <c r="F143" s="194">
        <f>SUMIF(振分, $C143, 計算_投入係数表_加工!F$4:F$123)</f>
        <v>0</v>
      </c>
      <c r="G143" s="194">
        <f>SUMIF(振分, $C143, 計算_投入係数表_加工!G$4:G$123)</f>
        <v>0</v>
      </c>
      <c r="H143" s="194">
        <f>SUMIF(振分, $C143, 計算_投入係数表_加工!H$4:H$123)</f>
        <v>0</v>
      </c>
      <c r="I143" s="194">
        <f>SUMIF(振分, $C143, 計算_投入係数表_加工!I$4:I$123)</f>
        <v>1.4304102749075273E-2</v>
      </c>
      <c r="J143" s="194">
        <f>SUMIF(振分, $C143, 計算_投入係数表_加工!J$4:J$123)</f>
        <v>0</v>
      </c>
      <c r="K143" s="194">
        <f>SUMIF(振分, $C143, 計算_投入係数表_加工!K$4:K$123)</f>
        <v>0</v>
      </c>
      <c r="L143" s="194">
        <f>SUMIF(振分, $C143, 計算_投入係数表_加工!L$4:L$123)</f>
        <v>0</v>
      </c>
      <c r="M143" s="194">
        <f>SUMIF(振分, $C143, 計算_投入係数表_加工!M$4:M$123)</f>
        <v>0.38184897009274377</v>
      </c>
      <c r="N143" s="194">
        <f>SUMIF(振分, $C143, 計算_投入係数表_加工!N$4:N$123)</f>
        <v>0</v>
      </c>
      <c r="O143" s="194">
        <f>SUMIF(振分, $C143, 計算_投入係数表_加工!O$4:O$123)</f>
        <v>2.031646368851712E-3</v>
      </c>
      <c r="P143" s="194">
        <f>SUMIF(振分, $C143, 計算_投入係数表_加工!P$4:P$123)</f>
        <v>0</v>
      </c>
      <c r="Q143" s="194">
        <f>SUMIF(振分, $C143, 計算_投入係数表_加工!Q$4:Q$123)</f>
        <v>1.8352454097120144E-3</v>
      </c>
      <c r="R143" s="194">
        <f>SUMIF(振分, $C143, 計算_投入係数表_加工!R$4:R$123)</f>
        <v>0</v>
      </c>
      <c r="S143" s="194">
        <f>SUMIF(振分, $C143, 計算_投入係数表_加工!S$4:S$123)</f>
        <v>0</v>
      </c>
      <c r="T143" s="194">
        <f>SUMIF(振分, $C143, 計算_投入係数表_加工!T$4:T$123)</f>
        <v>0</v>
      </c>
      <c r="U143" s="194">
        <f>SUMIF(振分, $C143, 計算_投入係数表_加工!U$4:U$123)</f>
        <v>0</v>
      </c>
      <c r="V143" s="194">
        <f>SUMIF(振分, $C143, 計算_投入係数表_加工!V$4:V$123)</f>
        <v>0</v>
      </c>
      <c r="W143" s="194">
        <f>SUMIF(振分, $C143, 計算_投入係数表_加工!W$4:W$123)</f>
        <v>0</v>
      </c>
      <c r="X143" s="194">
        <f>SUMIF(振分, $C143, 計算_投入係数表_加工!X$4:X$123)</f>
        <v>0</v>
      </c>
      <c r="Y143" s="194">
        <f>SUMIF(振分, $C143, 計算_投入係数表_加工!Y$4:Y$123)</f>
        <v>5.296329643557015E-5</v>
      </c>
      <c r="Z143" s="194">
        <f>SUMIF(振分, $C143, 計算_投入係数表_加工!Z$4:Z$123)</f>
        <v>0</v>
      </c>
      <c r="AA143" s="194">
        <f>SUMIF(振分, $C143, 計算_投入係数表_加工!AA$4:AA$123)</f>
        <v>0</v>
      </c>
      <c r="AB143" s="194">
        <f>SUMIF(振分, $C143, 計算_投入係数表_加工!AB$4:AB$123)</f>
        <v>1.1348161597821153E-4</v>
      </c>
      <c r="AC143" s="194">
        <f>SUMIF(振分, $C143, 計算_投入係数表_加工!AC$4:AC$123)</f>
        <v>0</v>
      </c>
      <c r="AD143" s="194">
        <f>SUMIF(振分, $C143, 計算_投入係数表_加工!AD$4:AD$123)</f>
        <v>0</v>
      </c>
      <c r="AE143" s="194">
        <f>SUMIF(振分, $C143, 計算_投入係数表_加工!AE$4:AE$123)</f>
        <v>0</v>
      </c>
      <c r="AF143" s="194">
        <f>SUMIF(振分, $C143, 計算_投入係数表_加工!AF$4:AF$123)</f>
        <v>0</v>
      </c>
      <c r="AG143" s="194">
        <f>SUMIF(振分, $C143, 計算_投入係数表_加工!AG$4:AG$123)</f>
        <v>0</v>
      </c>
      <c r="AH143" s="194">
        <f>SUMIF(振分, $C143, 計算_投入係数表_加工!AH$4:AH$123)</f>
        <v>0</v>
      </c>
      <c r="AI143" s="194">
        <f>SUMIF(振分, $C143, 計算_投入係数表_加工!AI$4:AI$123)</f>
        <v>0</v>
      </c>
      <c r="AJ143" s="194">
        <f>SUMIF(振分, $C143, 計算_投入係数表_加工!AJ$4:AJ$123)</f>
        <v>0</v>
      </c>
      <c r="AK143" s="194">
        <f>SUMIF(振分, $C143, 計算_投入係数表_加工!AK$4:AK$123)</f>
        <v>0</v>
      </c>
      <c r="AL143" s="194">
        <f>SUMIF(振分, $C143, 計算_投入係数表_加工!AL$4:AL$123)</f>
        <v>0</v>
      </c>
      <c r="AM143" s="194">
        <f>SUMIF(振分, $C143, 計算_投入係数表_加工!AM$4:AM$123)</f>
        <v>0</v>
      </c>
      <c r="AN143" s="194">
        <f>SUMIF(振分, $C143, 計算_投入係数表_加工!AN$4:AN$123)</f>
        <v>0</v>
      </c>
      <c r="AO143" s="194">
        <f>SUMIF(振分, $C143, 計算_投入係数表_加工!AO$4:AO$123)</f>
        <v>0</v>
      </c>
      <c r="AP143" s="194">
        <f>SUMIF(振分, $C143, 計算_投入係数表_加工!AP$4:AP$123)</f>
        <v>0</v>
      </c>
      <c r="AQ143" s="194">
        <f>SUMIF(振分, $C143, 計算_投入係数表_加工!AQ$4:AQ$123)</f>
        <v>0</v>
      </c>
      <c r="AR143" s="194">
        <f>SUMIF(振分, $C143, 計算_投入係数表_加工!AR$4:AR$123)</f>
        <v>0</v>
      </c>
      <c r="AS143" s="194">
        <f>SUMIF(振分, $C143, 計算_投入係数表_加工!AS$4:AS$123)</f>
        <v>0</v>
      </c>
      <c r="AT143" s="194">
        <f>SUMIF(振分, $C143, 計算_投入係数表_加工!AT$4:AT$123)</f>
        <v>0</v>
      </c>
      <c r="AU143" s="194">
        <f>SUMIF(振分, $C143, 計算_投入係数表_加工!AU$4:AU$123)</f>
        <v>0</v>
      </c>
      <c r="AV143" s="194">
        <f>SUMIF(振分, $C143, 計算_投入係数表_加工!AV$4:AV$123)</f>
        <v>0</v>
      </c>
      <c r="AW143" s="194">
        <f>SUMIF(振分, $C143, 計算_投入係数表_加工!AW$4:AW$123)</f>
        <v>0</v>
      </c>
      <c r="AX143" s="194">
        <f>SUMIF(振分, $C143, 計算_投入係数表_加工!AX$4:AX$123)</f>
        <v>0</v>
      </c>
      <c r="AY143" s="194">
        <f>SUMIF(振分, $C143, 計算_投入係数表_加工!AY$4:AY$123)</f>
        <v>0</v>
      </c>
      <c r="AZ143" s="194">
        <f>SUMIF(振分, $C143, 計算_投入係数表_加工!AZ$4:AZ$123)</f>
        <v>0</v>
      </c>
      <c r="BA143" s="194">
        <f>SUMIF(振分, $C143, 計算_投入係数表_加工!BA$4:BA$123)</f>
        <v>0</v>
      </c>
      <c r="BB143" s="194">
        <f>SUMIF(振分, $C143, 計算_投入係数表_加工!BB$4:BB$123)</f>
        <v>0</v>
      </c>
      <c r="BC143" s="194">
        <f>SUMIF(振分, $C143, 計算_投入係数表_加工!BC$4:BC$123)</f>
        <v>0</v>
      </c>
      <c r="BD143" s="194">
        <f>SUMIF(振分, $C143, 計算_投入係数表_加工!BD$4:BD$123)</f>
        <v>0</v>
      </c>
      <c r="BE143" s="194">
        <f>SUMIF(振分, $C143, 計算_投入係数表_加工!BE$4:BE$123)</f>
        <v>0</v>
      </c>
      <c r="BF143" s="194">
        <f>SUMIF(振分, $C143, 計算_投入係数表_加工!BF$4:BF$123)</f>
        <v>0</v>
      </c>
      <c r="BG143" s="194">
        <f>SUMIF(振分, $C143, 計算_投入係数表_加工!BG$4:BG$123)</f>
        <v>0</v>
      </c>
      <c r="BH143" s="194">
        <f>SUMIF(振分, $C143, 計算_投入係数表_加工!BH$4:BH$123)</f>
        <v>0</v>
      </c>
      <c r="BI143" s="194">
        <f>SUMIF(振分, $C143, 計算_投入係数表_加工!BI$4:BI$123)</f>
        <v>5.2616917886656972E-4</v>
      </c>
      <c r="BJ143" s="194">
        <f>SUMIF(振分, $C143, 計算_投入係数表_加工!BJ$4:BJ$123)</f>
        <v>0</v>
      </c>
      <c r="BK143" s="194">
        <f>SUMIF(振分, $C143, 計算_投入係数表_加工!BK$4:BK$123)</f>
        <v>0</v>
      </c>
      <c r="BL143" s="194">
        <f>SUMIF(振分, $C143, 計算_投入係数表_加工!BL$4:BL$123)</f>
        <v>0</v>
      </c>
      <c r="BM143" s="194">
        <f>SUMIF(振分, $C143, 計算_投入係数表_加工!BM$4:BM$123)</f>
        <v>0</v>
      </c>
      <c r="BN143" s="194">
        <f>SUMIF(振分, $C143, 計算_投入係数表_加工!BN$4:BN$123)</f>
        <v>0</v>
      </c>
      <c r="BO143" s="194">
        <f>SUMIF(振分, $C143, 計算_投入係数表_加工!BO$4:BO$123)</f>
        <v>0</v>
      </c>
      <c r="BP143" s="194">
        <f>SUMIF(振分, $C143, 計算_投入係数表_加工!BP$4:BP$123)</f>
        <v>0</v>
      </c>
      <c r="BQ143" s="194">
        <f>SUMIF(振分, $C143, 計算_投入係数表_加工!BQ$4:BQ$123)</f>
        <v>0</v>
      </c>
      <c r="BR143" s="194">
        <f>SUMIF(振分, $C143, 計算_投入係数表_加工!BR$4:BR$123)</f>
        <v>0</v>
      </c>
      <c r="BS143" s="194">
        <f>SUMIF(振分, $C143, 計算_投入係数表_加工!BS$4:BS$123)</f>
        <v>0</v>
      </c>
      <c r="BT143" s="194">
        <f>SUMIF(振分, $C143, 計算_投入係数表_加工!BT$4:BT$123)</f>
        <v>0</v>
      </c>
      <c r="BU143" s="194">
        <f>SUMIF(振分, $C143, 計算_投入係数表_加工!BU$4:BU$123)</f>
        <v>0</v>
      </c>
      <c r="BV143" s="194">
        <f>SUMIF(振分, $C143, 計算_投入係数表_加工!BV$4:BV$123)</f>
        <v>0</v>
      </c>
      <c r="BW143" s="194">
        <f>SUMIF(振分, $C143, 計算_投入係数表_加工!BW$4:BW$123)</f>
        <v>0</v>
      </c>
      <c r="BX143" s="194">
        <f>SUMIF(振分, $C143, 計算_投入係数表_加工!BX$4:BX$123)</f>
        <v>0</v>
      </c>
      <c r="BY143" s="194">
        <f>SUMIF(振分, $C143, 計算_投入係数表_加工!BY$4:BY$123)</f>
        <v>0</v>
      </c>
      <c r="BZ143" s="194">
        <f>SUMIF(振分, $C143, 計算_投入係数表_加工!BZ$4:BZ$123)</f>
        <v>0</v>
      </c>
      <c r="CA143" s="194">
        <f>SUMIF(振分, $C143, 計算_投入係数表_加工!CA$4:CA$123)</f>
        <v>0</v>
      </c>
      <c r="CB143" s="194">
        <f>SUMIF(振分, $C143, 計算_投入係数表_加工!CB$4:CB$123)</f>
        <v>0</v>
      </c>
      <c r="CC143" s="194">
        <f>SUMIF(振分, $C143, 計算_投入係数表_加工!CC$4:CC$123)</f>
        <v>0</v>
      </c>
      <c r="CD143" s="194">
        <f>SUMIF(振分, $C143, 計算_投入係数表_加工!CD$4:CD$123)</f>
        <v>2.1357988362269453E-4</v>
      </c>
      <c r="CE143" s="194">
        <f>SUMIF(振分, $C143, 計算_投入係数表_加工!CE$4:CE$123)</f>
        <v>0</v>
      </c>
      <c r="CF143" s="194">
        <f>SUMIF(振分, $C143, 計算_投入係数表_加工!CF$4:CF$123)</f>
        <v>0</v>
      </c>
      <c r="CG143" s="194">
        <f>SUMIF(振分, $C143, 計算_投入係数表_加工!CG$4:CG$123)</f>
        <v>0</v>
      </c>
      <c r="CH143" s="194">
        <f>SUMIF(振分, $C143, 計算_投入係数表_加工!CH$4:CH$123)</f>
        <v>0</v>
      </c>
      <c r="CI143" s="194">
        <f>SUMIF(振分, $C143, 計算_投入係数表_加工!CI$4:CI$123)</f>
        <v>0</v>
      </c>
      <c r="CJ143" s="194">
        <f>SUMIF(振分, $C143, 計算_投入係数表_加工!CJ$4:CJ$123)</f>
        <v>0</v>
      </c>
      <c r="CK143" s="194">
        <f>SUMIF(振分, $C143, 計算_投入係数表_加工!CK$4:CK$123)</f>
        <v>1.0599383351430799E-5</v>
      </c>
      <c r="CL143" s="194">
        <f>SUMIF(振分, $C143, 計算_投入係数表_加工!CL$4:CL$123)</f>
        <v>0</v>
      </c>
      <c r="CM143" s="194">
        <f>SUMIF(振分, $C143, 計算_投入係数表_加工!CM$4:CM$123)</f>
        <v>0</v>
      </c>
      <c r="CN143" s="194">
        <f>SUMIF(振分, $C143, 計算_投入係数表_加工!CN$4:CN$123)</f>
        <v>1.0277869544470139E-4</v>
      </c>
      <c r="CO143" s="194">
        <f>SUMIF(振分, $C143, 計算_投入係数表_加工!CO$4:CO$123)</f>
        <v>0</v>
      </c>
      <c r="CP143" s="194">
        <f>SUMIF(振分, $C143, 計算_投入係数表_加工!CP$4:CP$123)</f>
        <v>1.2917317070219383E-3</v>
      </c>
      <c r="CQ143" s="194">
        <f>SUMIF(振分, $C143, 計算_投入係数表_加工!CQ$4:CQ$123)</f>
        <v>1.2392689950729504E-3</v>
      </c>
      <c r="CR143" s="194">
        <f>SUMIF(振分, $C143, 計算_投入係数表_加工!CR$4:CR$123)</f>
        <v>0</v>
      </c>
      <c r="CS143" s="194">
        <f>SUMIF(振分, $C143, 計算_投入係数表_加工!CS$4:CS$123)</f>
        <v>0</v>
      </c>
      <c r="CT143" s="194">
        <f>SUMIF(振分, $C143, 計算_投入係数表_加工!CT$4:CT$123)</f>
        <v>0</v>
      </c>
      <c r="CU143" s="194">
        <f>SUMIF(振分, $C143, 計算_投入係数表_加工!CU$4:CU$123)</f>
        <v>0</v>
      </c>
      <c r="CV143" s="194">
        <f>SUMIF(振分, $C143, 計算_投入係数表_加工!CV$4:CV$123)</f>
        <v>0</v>
      </c>
      <c r="CW143" s="194">
        <f>SUMIF(振分, $C143, 計算_投入係数表_加工!CW$4:CW$123)</f>
        <v>5.758549278931293E-3</v>
      </c>
      <c r="CX143" s="194">
        <f>SUMIF(振分, $C143, 計算_投入係数表_加工!CX$4:CX$123)</f>
        <v>8.7159236625657926E-3</v>
      </c>
      <c r="CY143" s="194">
        <f>SUMIF(振分, $C143, 計算_投入係数表_加工!CY$4:CY$123)</f>
        <v>0</v>
      </c>
      <c r="CZ143" s="194">
        <f>SUMIF(振分, $C143, 計算_投入係数表_加工!CZ$4:CZ$123)</f>
        <v>3.2980047071521729E-5</v>
      </c>
      <c r="DA143" s="194">
        <f>SUMIF(振分, $C143, 計算_投入係数表_加工!DA$4:DA$123)</f>
        <v>3.8638822470520853E-4</v>
      </c>
      <c r="DB143" s="194">
        <f>SUMIF(振分, $C143, 計算_投入係数表_加工!DB$4:DB$123)</f>
        <v>0</v>
      </c>
      <c r="DC143" s="194">
        <f>SUMIF(振分, $C143, 計算_投入係数表_加工!DC$4:DC$123)</f>
        <v>0</v>
      </c>
      <c r="DD143" s="194">
        <f>SUMIF(振分, $C143, 計算_投入係数表_加工!DD$4:DD$123)</f>
        <v>0</v>
      </c>
      <c r="DE143" s="194">
        <f>SUMIF(振分, $C143, 計算_投入係数表_加工!DE$4:DE$123)</f>
        <v>0</v>
      </c>
      <c r="DF143" s="194">
        <f>SUMIF(振分, $C143, 計算_投入係数表_加工!DF$4:DF$123)</f>
        <v>0</v>
      </c>
      <c r="DG143" s="194">
        <f>SUMIF(振分, $C143, 計算_投入係数表_加工!DG$4:DG$123)</f>
        <v>0</v>
      </c>
      <c r="DH143" s="194">
        <f>SUMIF(振分, $C143, 計算_投入係数表_加工!DH$4:DH$123)</f>
        <v>0</v>
      </c>
      <c r="DI143" s="194">
        <f>SUMIF(振分, $C143, 計算_投入係数表_加工!DI$4:DI$123)</f>
        <v>0</v>
      </c>
      <c r="DJ143" s="194">
        <f>SUMIF(振分, $C143, 計算_投入係数表_加工!DJ$4:DJ$123)</f>
        <v>0</v>
      </c>
      <c r="DK143" s="194">
        <f>SUMIF(振分, $C143, 計算_投入係数表_加工!DK$4:DK$123)</f>
        <v>0</v>
      </c>
      <c r="DL143" s="194">
        <f>SUMIF(振分, $C143, 計算_投入係数表_加工!DL$4:DL$123)</f>
        <v>0</v>
      </c>
      <c r="DM143" s="194">
        <f>SUMIF(振分, $C143, 計算_投入係数表_加工!DM$4:DM$123)</f>
        <v>0</v>
      </c>
      <c r="DN143" s="194">
        <f>SUMIF(振分, $C143, 計算_投入係数表_加工!DN$4:DN$123)</f>
        <v>0</v>
      </c>
      <c r="DO143" s="194">
        <f>SUMIF(振分, $C143, 計算_投入係数表_加工!DO$4:DO$123)</f>
        <v>0</v>
      </c>
      <c r="DP143" s="194">
        <f>SUMIF(振分, $C143, 計算_投入係数表_加工!DP$4:DP$123)</f>
        <v>0</v>
      </c>
      <c r="DQ143" s="194">
        <f>SUMIF(振分, $C143, 計算_投入係数表_加工!DQ$4:DQ$123)</f>
        <v>0</v>
      </c>
      <c r="DR143" s="194">
        <f>SUMIF(振分, $C143, 計算_投入係数表_加工!DR$4:DR$123)</f>
        <v>0</v>
      </c>
      <c r="DS143" s="194">
        <f>SUMIF(振分, $C143, 計算_投入係数表_加工!DS$4:DS$123)</f>
        <v>0</v>
      </c>
      <c r="DT143" s="108">
        <f>SUMIF(振分, $C143, 計算_投入係数表_加工!DT$4:DT$123)</f>
        <v>7.0124964297153631E-3</v>
      </c>
    </row>
    <row r="144" spans="1:127" s="22" customFormat="1" x14ac:dyDescent="0.25">
      <c r="A144" s="34"/>
      <c r="B144" s="53">
        <v>4</v>
      </c>
      <c r="C144" s="360" t="str">
        <v>鉱業</v>
      </c>
      <c r="D144" s="193">
        <f>SUMIF(振分, $C144, 計算_投入係数表_加工!D$4:D$123)</f>
        <v>0</v>
      </c>
      <c r="E144" s="194">
        <f>SUMIF(振分, $C144, 計算_投入係数表_加工!E$4:E$123)</f>
        <v>0</v>
      </c>
      <c r="F144" s="194">
        <f>SUMIF(振分, $C144, 計算_投入係数表_加工!F$4:F$123)</f>
        <v>0</v>
      </c>
      <c r="G144" s="194">
        <f>SUMIF(振分, $C144, 計算_投入係数表_加工!G$4:G$123)</f>
        <v>0</v>
      </c>
      <c r="H144" s="194">
        <f>SUMIF(振分, $C144, 計算_投入係数表_加工!H$4:H$123)</f>
        <v>1.8326469890687997E-4</v>
      </c>
      <c r="I144" s="194">
        <f>SUMIF(振分, $C144, 計算_投入係数表_加工!I$4:I$123)</f>
        <v>0</v>
      </c>
      <c r="J144" s="194">
        <f>SUMIF(振分, $C144, 計算_投入係数表_加工!J$4:J$123)</f>
        <v>2.1581127675935801E-3</v>
      </c>
      <c r="K144" s="194">
        <f>SUMIF(振分, $C144, 計算_投入係数表_加工!K$4:K$123)</f>
        <v>4.6903358688337376E-4</v>
      </c>
      <c r="L144" s="194">
        <f>SUMIF(振分, $C144, 計算_投入係数表_加工!L$4:L$123)</f>
        <v>0</v>
      </c>
      <c r="M144" s="194">
        <f>SUMIF(振分, $C144, 計算_投入係数表_加工!M$4:M$123)</f>
        <v>0</v>
      </c>
      <c r="N144" s="194">
        <f>SUMIF(振分, $C144, 計算_投入係数表_加工!N$4:N$123)</f>
        <v>0</v>
      </c>
      <c r="O144" s="194">
        <f>SUMIF(振分, $C144, 計算_投入係数表_加工!O$4:O$123)</f>
        <v>8.9513923411247743E-5</v>
      </c>
      <c r="P144" s="194">
        <f>SUMIF(振分, $C144, 計算_投入係数表_加工!P$4:P$123)</f>
        <v>0</v>
      </c>
      <c r="Q144" s="194">
        <f>SUMIF(振分, $C144, 計算_投入係数表_加工!Q$4:Q$123)</f>
        <v>0</v>
      </c>
      <c r="R144" s="194">
        <f>SUMIF(振分, $C144, 計算_投入係数表_加工!R$4:R$123)</f>
        <v>0</v>
      </c>
      <c r="S144" s="194">
        <f>SUMIF(振分, $C144, 計算_投入係数表_加工!S$4:S$123)</f>
        <v>0</v>
      </c>
      <c r="T144" s="194">
        <f>SUMIF(振分, $C144, 計算_投入係数表_加工!T$4:T$123)</f>
        <v>0</v>
      </c>
      <c r="U144" s="194">
        <f>SUMIF(振分, $C144, 計算_投入係数表_加工!U$4:U$123)</f>
        <v>0</v>
      </c>
      <c r="V144" s="194">
        <f>SUMIF(振分, $C144, 計算_投入係数表_加工!V$4:V$123)</f>
        <v>3.3747065060970992E-2</v>
      </c>
      <c r="W144" s="194">
        <f>SUMIF(振分, $C144, 計算_投入係数表_加工!W$4:W$123)</f>
        <v>3.3425252778474136E-5</v>
      </c>
      <c r="X144" s="194">
        <f>SUMIF(振分, $C144, 計算_投入係数表_加工!X$4:X$123)</f>
        <v>0</v>
      </c>
      <c r="Y144" s="194">
        <f>SUMIF(振分, $C144, 計算_投入係数表_加工!Y$4:Y$123)</f>
        <v>5.0103278428049361E-2</v>
      </c>
      <c r="Z144" s="194">
        <f>SUMIF(振分, $C144, 計算_投入係数表_加工!Z$4:Z$123)</f>
        <v>3.0827067669172932E-2</v>
      </c>
      <c r="AA144" s="194">
        <f>SUMIF(振分, $C144, 計算_投入係数表_加工!AA$4:AA$123)</f>
        <v>1.1485620886159827E-3</v>
      </c>
      <c r="AB144" s="194">
        <f>SUMIF(振分, $C144, 計算_投入係数表_加工!AB$4:AB$123)</f>
        <v>3.026176426085641E-4</v>
      </c>
      <c r="AC144" s="194">
        <f>SUMIF(振分, $C144, 計算_投入係数表_加工!AC$4:AC$123)</f>
        <v>8.1082786471479047E-3</v>
      </c>
      <c r="AD144" s="194">
        <f>SUMIF(振分, $C144, 計算_投入係数表_加工!AD$4:AD$123)</f>
        <v>0.58581742786831248</v>
      </c>
      <c r="AE144" s="194">
        <f>SUMIF(振分, $C144, 計算_投入係数表_加工!AE$4:AE$123)</f>
        <v>0</v>
      </c>
      <c r="AF144" s="194">
        <f>SUMIF(振分, $C144, 計算_投入係数表_加工!AF$4:AF$123)</f>
        <v>6.509004122369278E-4</v>
      </c>
      <c r="AG144" s="194">
        <f>SUMIF(振分, $C144, 計算_投入係数表_加工!AG$4:AG$123)</f>
        <v>2.2732439190725165E-4</v>
      </c>
      <c r="AH144" s="194">
        <f>SUMIF(振分, $C144, 計算_投入係数表_加工!AH$4:AH$123)</f>
        <v>2.9716848892626858E-2</v>
      </c>
      <c r="AI144" s="194">
        <f>SUMIF(振分, $C144, 計算_投入係数表_加工!AI$4:AI$123)</f>
        <v>0.14691946598706712</v>
      </c>
      <c r="AJ144" s="194">
        <f>SUMIF(振分, $C144, 計算_投入係数表_加工!AJ$4:AJ$123)</f>
        <v>4.8330058939096268E-2</v>
      </c>
      <c r="AK144" s="194">
        <f>SUMIF(振分, $C144, 計算_投入係数表_加工!AK$4:AK$123)</f>
        <v>8.6166365280289328E-2</v>
      </c>
      <c r="AL144" s="194">
        <f>SUMIF(振分, $C144, 計算_投入係数表_加工!AL$4:AL$123)</f>
        <v>0.14038494488548744</v>
      </c>
      <c r="AM144" s="194">
        <f>SUMIF(振分, $C144, 計算_投入係数表_加工!AM$4:AM$123)</f>
        <v>3.5929794964962365E-3</v>
      </c>
      <c r="AN144" s="194">
        <f>SUMIF(振分, $C144, 計算_投入係数表_加工!AN$4:AN$123)</f>
        <v>1.2069520437721275E-3</v>
      </c>
      <c r="AO144" s="194">
        <f>SUMIF(振分, $C144, 計算_投入係数表_加工!AO$4:AO$123)</f>
        <v>0</v>
      </c>
      <c r="AP144" s="194">
        <f>SUMIF(振分, $C144, 計算_投入係数表_加工!AP$4:AP$123)</f>
        <v>2.8818443804034585E-2</v>
      </c>
      <c r="AQ144" s="194">
        <f>SUMIF(振分, $C144, 計算_投入係数表_加工!AQ$4:AQ$123)</f>
        <v>4.3047783039173483E-4</v>
      </c>
      <c r="AR144" s="194">
        <f>SUMIF(振分, $C144, 計算_投入係数表_加工!AR$4:AR$123)</f>
        <v>6.4166613194488996E-5</v>
      </c>
      <c r="AS144" s="194">
        <f>SUMIF(振分, $C144, 計算_投入係数表_加工!AS$4:AS$123)</f>
        <v>2.9548207901190793E-5</v>
      </c>
      <c r="AT144" s="194">
        <f>SUMIF(振分, $C144, 計算_投入係数表_加工!AT$4:AT$123)</f>
        <v>0</v>
      </c>
      <c r="AU144" s="194">
        <f>SUMIF(振分, $C144, 計算_投入係数表_加工!AU$4:AU$123)</f>
        <v>5.179736869367036E-5</v>
      </c>
      <c r="AV144" s="194">
        <f>SUMIF(振分, $C144, 計算_投入係数表_加工!AV$4:AV$123)</f>
        <v>0</v>
      </c>
      <c r="AW144" s="194">
        <f>SUMIF(振分, $C144, 計算_投入係数表_加工!AW$4:AW$123)</f>
        <v>0</v>
      </c>
      <c r="AX144" s="194">
        <f>SUMIF(振分, $C144, 計算_投入係数表_加工!AX$4:AX$123)</f>
        <v>2.4634789249377972E-5</v>
      </c>
      <c r="AY144" s="194">
        <f>SUMIF(振分, $C144, 計算_投入係数表_加工!AY$4:AY$123)</f>
        <v>1.8799112681881415E-5</v>
      </c>
      <c r="AZ144" s="194">
        <f>SUMIF(振分, $C144, 計算_投入係数表_加工!AZ$4:AZ$123)</f>
        <v>0</v>
      </c>
      <c r="BA144" s="194">
        <f>SUMIF(振分, $C144, 計算_投入係数表_加工!BA$4:BA$123)</f>
        <v>0</v>
      </c>
      <c r="BB144" s="194">
        <f>SUMIF(振分, $C144, 計算_投入係数表_加工!BB$4:BB$123)</f>
        <v>0</v>
      </c>
      <c r="BC144" s="194">
        <f>SUMIF(振分, $C144, 計算_投入係数表_加工!BC$4:BC$123)</f>
        <v>0</v>
      </c>
      <c r="BD144" s="194">
        <f>SUMIF(振分, $C144, 計算_投入係数表_加工!BD$4:BD$123)</f>
        <v>0</v>
      </c>
      <c r="BE144" s="194">
        <f>SUMIF(振分, $C144, 計算_投入係数表_加工!BE$4:BE$123)</f>
        <v>0</v>
      </c>
      <c r="BF144" s="194">
        <f>SUMIF(振分, $C144, 計算_投入係数表_加工!BF$4:BF$123)</f>
        <v>3.144498699525181E-5</v>
      </c>
      <c r="BG144" s="194">
        <f>SUMIF(振分, $C144, 計算_投入係数表_加工!BG$4:BG$123)</f>
        <v>0</v>
      </c>
      <c r="BH144" s="194">
        <f>SUMIF(振分, $C144, 計算_投入係数表_加工!BH$4:BH$123)</f>
        <v>0</v>
      </c>
      <c r="BI144" s="194">
        <f>SUMIF(振分, $C144, 計算_投入係数表_加工!BI$4:BI$123)</f>
        <v>3.6831842520659878E-3</v>
      </c>
      <c r="BJ144" s="194">
        <f>SUMIF(振分, $C144, 計算_投入係数表_加工!BJ$4:BJ$123)</f>
        <v>1.6375992794563171E-4</v>
      </c>
      <c r="BK144" s="194">
        <f>SUMIF(振分, $C144, 計算_投入係数表_加工!BK$4:BK$123)</f>
        <v>2.849413969000025E-3</v>
      </c>
      <c r="BL144" s="194">
        <f>SUMIF(振分, $C144, 計算_投入係数表_加工!BL$4:BL$123)</f>
        <v>7.9778238555315367E-4</v>
      </c>
      <c r="BM144" s="194">
        <f>SUMIF(振分, $C144, 計算_投入係数表_加工!BM$4:BM$123)</f>
        <v>2.4377836740265502E-2</v>
      </c>
      <c r="BN144" s="194">
        <f>SUMIF(振分, $C144, 計算_投入係数表_加工!BN$4:BN$123)</f>
        <v>1.9840860126238119E-2</v>
      </c>
      <c r="BO144" s="194">
        <f>SUMIF(振分, $C144, 計算_投入係数表_加工!BO$4:BO$123)</f>
        <v>9.9214579105492098E-2</v>
      </c>
      <c r="BP144" s="194">
        <f>SUMIF(振分, $C144, 計算_投入係数表_加工!BP$4:BP$123)</f>
        <v>0.16389151725917642</v>
      </c>
      <c r="BQ144" s="194">
        <f>SUMIF(振分, $C144, 計算_投入係数表_加工!BQ$4:BQ$123)</f>
        <v>0</v>
      </c>
      <c r="BR144" s="194">
        <f>SUMIF(振分, $C144, 計算_投入係数表_加工!BR$4:BR$123)</f>
        <v>0</v>
      </c>
      <c r="BS144" s="194">
        <f>SUMIF(振分, $C144, 計算_投入係数表_加工!BS$4:BS$123)</f>
        <v>0</v>
      </c>
      <c r="BT144" s="194">
        <f>SUMIF(振分, $C144, 計算_投入係数表_加工!BT$4:BT$123)</f>
        <v>0</v>
      </c>
      <c r="BU144" s="194">
        <f>SUMIF(振分, $C144, 計算_投入係数表_加工!BU$4:BU$123)</f>
        <v>0</v>
      </c>
      <c r="BV144" s="194">
        <f>SUMIF(振分, $C144, 計算_投入係数表_加工!BV$4:BV$123)</f>
        <v>0</v>
      </c>
      <c r="BW144" s="194">
        <f>SUMIF(振分, $C144, 計算_投入係数表_加工!BW$4:BW$123)</f>
        <v>0</v>
      </c>
      <c r="BX144" s="194">
        <f>SUMIF(振分, $C144, 計算_投入係数表_加工!BX$4:BX$123)</f>
        <v>8.8413421157331688E-5</v>
      </c>
      <c r="BY144" s="194">
        <f>SUMIF(振分, $C144, 計算_投入係数表_加工!BY$4:BY$123)</f>
        <v>0</v>
      </c>
      <c r="BZ144" s="194">
        <f>SUMIF(振分, $C144, 計算_投入係数表_加工!BZ$4:BZ$123)</f>
        <v>0</v>
      </c>
      <c r="CA144" s="194">
        <f>SUMIF(振分, $C144, 計算_投入係数表_加工!CA$4:CA$123)</f>
        <v>0</v>
      </c>
      <c r="CB144" s="194">
        <f>SUMIF(振分, $C144, 計算_投入係数表_加工!CB$4:CB$123)</f>
        <v>0</v>
      </c>
      <c r="CC144" s="194">
        <f>SUMIF(振分, $C144, 計算_投入係数表_加工!CC$4:CC$123)</f>
        <v>0</v>
      </c>
      <c r="CD144" s="194">
        <f>SUMIF(振分, $C144, 計算_投入係数表_加工!CD$4:CD$123)</f>
        <v>0</v>
      </c>
      <c r="CE144" s="194">
        <f>SUMIF(振分, $C144, 計算_投入係数表_加工!CE$4:CE$123)</f>
        <v>0</v>
      </c>
      <c r="CF144" s="194">
        <f>SUMIF(振分, $C144, 計算_投入係数表_加工!CF$4:CF$123)</f>
        <v>0</v>
      </c>
      <c r="CG144" s="194">
        <f>SUMIF(振分, $C144, 計算_投入係数表_加工!CG$4:CG$123)</f>
        <v>0</v>
      </c>
      <c r="CH144" s="194">
        <f>SUMIF(振分, $C144, 計算_投入係数表_加工!CH$4:CH$123)</f>
        <v>0</v>
      </c>
      <c r="CI144" s="194">
        <f>SUMIF(振分, $C144, 計算_投入係数表_加工!CI$4:CI$123)</f>
        <v>0</v>
      </c>
      <c r="CJ144" s="194">
        <f>SUMIF(振分, $C144, 計算_投入係数表_加工!CJ$4:CJ$123)</f>
        <v>0</v>
      </c>
      <c r="CK144" s="194">
        <f>SUMIF(振分, $C144, 計算_投入係数表_加工!CK$4:CK$123)</f>
        <v>1.5310220396511155E-5</v>
      </c>
      <c r="CL144" s="194">
        <f>SUMIF(振分, $C144, 計算_投入係数表_加工!CL$4:CL$123)</f>
        <v>0</v>
      </c>
      <c r="CM144" s="194">
        <f>SUMIF(振分, $C144, 計算_投入係数表_加工!CM$4:CM$123)</f>
        <v>5.3447036955656774E-5</v>
      </c>
      <c r="CN144" s="194">
        <f>SUMIF(振分, $C144, 計算_投入係数表_加工!CN$4:CN$123)</f>
        <v>0</v>
      </c>
      <c r="CO144" s="194">
        <f>SUMIF(振分, $C144, 計算_投入係数表_加工!CO$4:CO$123)</f>
        <v>0</v>
      </c>
      <c r="CP144" s="194">
        <f>SUMIF(振分, $C144, 計算_投入係数表_加工!CP$4:CP$123)</f>
        <v>0</v>
      </c>
      <c r="CQ144" s="194">
        <f>SUMIF(振分, $C144, 計算_投入係数表_加工!CQ$4:CQ$123)</f>
        <v>0</v>
      </c>
      <c r="CR144" s="194">
        <f>SUMIF(振分, $C144, 計算_投入係数表_加工!CR$4:CR$123)</f>
        <v>0</v>
      </c>
      <c r="CS144" s="194">
        <f>SUMIF(振分, $C144, 計算_投入係数表_加工!CS$4:CS$123)</f>
        <v>0</v>
      </c>
      <c r="CT144" s="194">
        <f>SUMIF(振分, $C144, 計算_投入係数表_加工!CT$4:CT$123)</f>
        <v>0</v>
      </c>
      <c r="CU144" s="194">
        <f>SUMIF(振分, $C144, 計算_投入係数表_加工!CU$4:CU$123)</f>
        <v>0</v>
      </c>
      <c r="CV144" s="194">
        <f>SUMIF(振分, $C144, 計算_投入係数表_加工!CV$4:CV$123)</f>
        <v>0</v>
      </c>
      <c r="CW144" s="194">
        <f>SUMIF(振分, $C144, 計算_投入係数表_加工!CW$4:CW$123)</f>
        <v>-5.4168697992841396E-5</v>
      </c>
      <c r="CX144" s="194">
        <f>SUMIF(振分, $C144, 計算_投入係数表_加工!CX$4:CX$123)</f>
        <v>-3.0850453099263347E-5</v>
      </c>
      <c r="CY144" s="194">
        <f>SUMIF(振分, $C144, 計算_投入係数表_加工!CY$4:CY$123)</f>
        <v>0</v>
      </c>
      <c r="CZ144" s="194">
        <f>SUMIF(振分, $C144, 計算_投入係数表_加工!CZ$4:CZ$123)</f>
        <v>3.5978233168932797E-5</v>
      </c>
      <c r="DA144" s="194">
        <f>SUMIF(振分, $C144, 計算_投入係数表_加工!DA$4:DA$123)</f>
        <v>6.8186157300919144E-5</v>
      </c>
      <c r="DB144" s="194">
        <f>SUMIF(振分, $C144, 計算_投入係数表_加工!DB$4:DB$123)</f>
        <v>0</v>
      </c>
      <c r="DC144" s="194">
        <f>SUMIF(振分, $C144, 計算_投入係数表_加工!DC$4:DC$123)</f>
        <v>1.4716703458425313E-4</v>
      </c>
      <c r="DD144" s="194">
        <f>SUMIF(振分, $C144, 計算_投入係数表_加工!DD$4:DD$123)</f>
        <v>0</v>
      </c>
      <c r="DE144" s="194">
        <f>SUMIF(振分, $C144, 計算_投入係数表_加工!DE$4:DE$123)</f>
        <v>0</v>
      </c>
      <c r="DF144" s="194">
        <f>SUMIF(振分, $C144, 計算_投入係数表_加工!DF$4:DF$123)</f>
        <v>0</v>
      </c>
      <c r="DG144" s="194">
        <f>SUMIF(振分, $C144, 計算_投入係数表_加工!DG$4:DG$123)</f>
        <v>0</v>
      </c>
      <c r="DH144" s="194">
        <f>SUMIF(振分, $C144, 計算_投入係数表_加工!DH$4:DH$123)</f>
        <v>0</v>
      </c>
      <c r="DI144" s="194">
        <f>SUMIF(振分, $C144, 計算_投入係数表_加工!DI$4:DI$123)</f>
        <v>0</v>
      </c>
      <c r="DJ144" s="194">
        <f>SUMIF(振分, $C144, 計算_投入係数表_加工!DJ$4:DJ$123)</f>
        <v>0</v>
      </c>
      <c r="DK144" s="194">
        <f>SUMIF(振分, $C144, 計算_投入係数表_加工!DK$4:DK$123)</f>
        <v>0</v>
      </c>
      <c r="DL144" s="194">
        <f>SUMIF(振分, $C144, 計算_投入係数表_加工!DL$4:DL$123)</f>
        <v>0</v>
      </c>
      <c r="DM144" s="194">
        <f>SUMIF(振分, $C144, 計算_投入係数表_加工!DM$4:DM$123)</f>
        <v>0</v>
      </c>
      <c r="DN144" s="194">
        <f>SUMIF(振分, $C144, 計算_投入係数表_加工!DN$4:DN$123)</f>
        <v>0</v>
      </c>
      <c r="DO144" s="194">
        <f>SUMIF(振分, $C144, 計算_投入係数表_加工!DO$4:DO$123)</f>
        <v>0</v>
      </c>
      <c r="DP144" s="194">
        <f>SUMIF(振分, $C144, 計算_投入係数表_加工!DP$4:DP$123)</f>
        <v>0</v>
      </c>
      <c r="DQ144" s="194">
        <f>SUMIF(振分, $C144, 計算_投入係数表_加工!DQ$4:DQ$123)</f>
        <v>0</v>
      </c>
      <c r="DR144" s="194">
        <f>SUMIF(振分, $C144, 計算_投入係数表_加工!DR$4:DR$123)</f>
        <v>0</v>
      </c>
      <c r="DS144" s="194">
        <f>SUMIF(振分, $C144, 計算_投入係数表_加工!DS$4:DS$123)</f>
        <v>0</v>
      </c>
      <c r="DT144" s="108">
        <f>SUMIF(振分, $C144, 計算_投入係数表_加工!DT$4:DT$123)</f>
        <v>2.8757943939371203E-2</v>
      </c>
    </row>
    <row r="145" spans="1:124" s="22" customFormat="1" x14ac:dyDescent="0.25">
      <c r="A145" s="34"/>
      <c r="B145" s="53">
        <v>5</v>
      </c>
      <c r="C145" s="360" t="str">
        <v>製造業</v>
      </c>
      <c r="D145" s="193">
        <f>SUMIF(振分, $C145, 計算_投入係数表_加工!D$4:D$123)</f>
        <v>0.19607452614012541</v>
      </c>
      <c r="E145" s="194">
        <f>SUMIF(振分, $C145, 計算_投入係数表_加工!E$4:E$123)</f>
        <v>0.15788739803646923</v>
      </c>
      <c r="F145" s="194">
        <f>SUMIF(振分, $C145, 計算_投入係数表_加工!F$4:F$123)</f>
        <v>0.25668861972090451</v>
      </c>
      <c r="G145" s="194">
        <f>SUMIF(振分, $C145, 計算_投入係数表_加工!G$4:G$123)</f>
        <v>0.12168113753617719</v>
      </c>
      <c r="H145" s="194">
        <f>SUMIF(振分, $C145, 計算_投入係数表_加工!H$4:H$123)</f>
        <v>6.1350553028179641E-2</v>
      </c>
      <c r="I145" s="194">
        <f>SUMIF(振分, $C145, 計算_投入係数表_加工!I$4:I$123)</f>
        <v>0.29931467611550783</v>
      </c>
      <c r="J145" s="194">
        <f>SUMIF(振分, $C145, 計算_投入係数表_加工!J$4:J$123)</f>
        <v>0.21499268226130533</v>
      </c>
      <c r="K145" s="194">
        <f>SUMIF(振分, $C145, 計算_投入係数表_加工!K$4:K$123)</f>
        <v>8.0877704590411326E-2</v>
      </c>
      <c r="L145" s="194">
        <f>SUMIF(振分, $C145, 計算_投入係数表_加工!L$4:L$123)</f>
        <v>0.1730433326155098</v>
      </c>
      <c r="M145" s="194">
        <f>SUMIF(振分, $C145, 計算_投入係数表_加工!M$4:M$123)</f>
        <v>0.17485497933238395</v>
      </c>
      <c r="N145" s="194">
        <f>SUMIF(振分, $C145, 計算_投入係数表_加工!N$4:N$123)</f>
        <v>1.4955953164641225E-2</v>
      </c>
      <c r="O145" s="194">
        <f>SUMIF(振分, $C145, 計算_投入係数表_加工!O$4:O$123)</f>
        <v>0.34859279317008768</v>
      </c>
      <c r="P145" s="194">
        <f>SUMIF(振分, $C145, 計算_投入係数表_加工!P$4:P$123)</f>
        <v>0.24630516992114751</v>
      </c>
      <c r="Q145" s="194">
        <f>SUMIF(振分, $C145, 計算_投入係数表_加工!Q$4:Q$123)</f>
        <v>0.27263396856598621</v>
      </c>
      <c r="R145" s="194">
        <f>SUMIF(振分, $C145, 計算_投入係数表_加工!R$4:R$123)</f>
        <v>0.42590336987413718</v>
      </c>
      <c r="S145" s="194">
        <f>SUMIF(振分, $C145, 計算_投入係数表_加工!S$4:S$123)</f>
        <v>0.38132581318086994</v>
      </c>
      <c r="T145" s="194">
        <f>SUMIF(振分, $C145, 計算_投入係数表_加工!T$4:T$123)</f>
        <v>0.19790923040313779</v>
      </c>
      <c r="U145" s="194">
        <f>SUMIF(振分, $C145, 計算_投入係数表_加工!U$4:U$123)</f>
        <v>0.4018135291499777</v>
      </c>
      <c r="V145" s="194">
        <f>SUMIF(振分, $C145, 計算_投入係数表_加工!V$4:V$123)</f>
        <v>0.44764210785427549</v>
      </c>
      <c r="W145" s="194">
        <f>SUMIF(振分, $C145, 計算_投入係数表_加工!W$4:W$123)</f>
        <v>0.43700175482577092</v>
      </c>
      <c r="X145" s="194">
        <f>SUMIF(振分, $C145, 計算_投入係数表_加工!X$4:X$123)</f>
        <v>0.27718687233474171</v>
      </c>
      <c r="Y145" s="194">
        <f>SUMIF(振分, $C145, 計算_投入係数表_加工!Y$4:Y$123)</f>
        <v>0.4817011810815105</v>
      </c>
      <c r="Z145" s="194">
        <f>SUMIF(振分, $C145, 計算_投入係数表_加工!Z$4:Z$123)</f>
        <v>0.25054302422723479</v>
      </c>
      <c r="AA145" s="194">
        <f>SUMIF(振分, $C145, 計算_投入係数表_加工!AA$4:AA$123)</f>
        <v>0.7007554004505897</v>
      </c>
      <c r="AB145" s="194">
        <f>SUMIF(振分, $C145, 計算_投入係数表_加工!AB$4:AB$123)</f>
        <v>0.27802995914661832</v>
      </c>
      <c r="AC145" s="194">
        <f>SUMIF(振分, $C145, 計算_投入係数表_加工!AC$4:AC$123)</f>
        <v>0.41598308934881373</v>
      </c>
      <c r="AD145" s="194">
        <f>SUMIF(振分, $C145, 計算_投入係数表_加工!AD$4:AD$123)</f>
        <v>6.667080047280409E-2</v>
      </c>
      <c r="AE145" s="194">
        <f>SUMIF(振分, $C145, 計算_投入係数表_加工!AE$4:AE$123)</f>
        <v>0.4689359709058849</v>
      </c>
      <c r="AF145" s="194">
        <f>SUMIF(振分, $C145, 計算_投入係数表_加工!AF$4:AF$123)</f>
        <v>0.29681058798003906</v>
      </c>
      <c r="AG145" s="194">
        <f>SUMIF(振分, $C145, 計算_投入係数表_加工!AG$4:AG$123)</f>
        <v>0.36349170265969533</v>
      </c>
      <c r="AH145" s="194">
        <f>SUMIF(振分, $C145, 計算_投入係数表_加工!AH$4:AH$123)</f>
        <v>0.30796187272217546</v>
      </c>
      <c r="AI145" s="194">
        <f>SUMIF(振分, $C145, 計算_投入係数表_加工!AI$4:AI$123)</f>
        <v>0.17649083492614484</v>
      </c>
      <c r="AJ145" s="194">
        <f>SUMIF(振分, $C145, 計算_投入係数表_加工!AJ$4:AJ$123)</f>
        <v>0.32180746561886048</v>
      </c>
      <c r="AK145" s="194">
        <f>SUMIF(振分, $C145, 計算_投入係数表_加工!AK$4:AK$123)</f>
        <v>0.20108499095840873</v>
      </c>
      <c r="AL145" s="194">
        <f>SUMIF(振分, $C145, 計算_投入係数表_加工!AL$4:AL$123)</f>
        <v>0.55560568850305547</v>
      </c>
      <c r="AM145" s="194">
        <f>SUMIF(振分, $C145, 計算_投入係数表_加工!AM$4:AM$123)</f>
        <v>0.74534453672463019</v>
      </c>
      <c r="AN145" s="194">
        <f>SUMIF(振分, $C145, 計算_投入係数表_加工!AN$4:AN$123)</f>
        <v>0.29543503915888863</v>
      </c>
      <c r="AO145" s="194">
        <f>SUMIF(振分, $C145, 計算_投入係数表_加工!AO$4:AO$123)</f>
        <v>0.59703617996528857</v>
      </c>
      <c r="AP145" s="194">
        <f>SUMIF(振分, $C145, 計算_投入係数表_加工!AP$4:AP$123)</f>
        <v>0.57220621197566435</v>
      </c>
      <c r="AQ145" s="194">
        <f>SUMIF(振分, $C145, 計算_投入係数表_加工!AQ$4:AQ$123)</f>
        <v>0.59327019658487601</v>
      </c>
      <c r="AR145" s="194">
        <f>SUMIF(振分, $C145, 計算_投入係数表_加工!AR$4:AR$123)</f>
        <v>0.53844038463301302</v>
      </c>
      <c r="AS145" s="194">
        <f>SUMIF(振分, $C145, 計算_投入係数表_加工!AS$4:AS$123)</f>
        <v>0.39504476553497031</v>
      </c>
      <c r="AT145" s="194">
        <f>SUMIF(振分, $C145, 計算_投入係数表_加工!AT$4:AT$123)</f>
        <v>0.41622956921931575</v>
      </c>
      <c r="AU145" s="194">
        <f>SUMIF(振分, $C145, 計算_投入係数表_加工!AU$4:AU$123)</f>
        <v>0.40455039883973881</v>
      </c>
      <c r="AV145" s="194">
        <f>SUMIF(振分, $C145, 計算_投入係数表_加工!AV$4:AV$123)</f>
        <v>0.38730685736176734</v>
      </c>
      <c r="AW145" s="194">
        <f>SUMIF(振分, $C145, 計算_投入係数表_加工!AW$4:AW$123)</f>
        <v>0.42562026584312329</v>
      </c>
      <c r="AX145" s="194">
        <f>SUMIF(振分, $C145, 計算_投入係数表_加工!AX$4:AX$123)</f>
        <v>0.49093439755622897</v>
      </c>
      <c r="AY145" s="194">
        <f>SUMIF(振分, $C145, 計算_投入係数表_加工!AY$4:AY$123)</f>
        <v>0.42449336391322329</v>
      </c>
      <c r="AZ145" s="194">
        <f>SUMIF(振分, $C145, 計算_投入係数表_加工!AZ$4:AZ$123)</f>
        <v>0.5010316368638239</v>
      </c>
      <c r="BA145" s="194">
        <f>SUMIF(振分, $C145, 計算_投入係数表_加工!BA$4:BA$123)</f>
        <v>0.48429676832043694</v>
      </c>
      <c r="BB145" s="194">
        <f>SUMIF(振分, $C145, 計算_投入係数表_加工!BB$4:BB$123)</f>
        <v>0.52413019079685752</v>
      </c>
      <c r="BC145" s="194">
        <f>SUMIF(振分, $C145, 計算_投入係数表_加工!BC$4:BC$123)</f>
        <v>0.51880013279501391</v>
      </c>
      <c r="BD145" s="194">
        <f>SUMIF(振分, $C145, 計算_投入係数表_加工!BD$4:BD$123)</f>
        <v>0.53118185782817273</v>
      </c>
      <c r="BE145" s="194">
        <f>SUMIF(振分, $C145, 計算_投入係数表_加工!BE$4:BE$123)</f>
        <v>0.75019422001243008</v>
      </c>
      <c r="BF145" s="194">
        <f>SUMIF(振分, $C145, 計算_投入係数表_加工!BF$4:BF$123)</f>
        <v>0.61490672069214913</v>
      </c>
      <c r="BG145" s="194">
        <f>SUMIF(振分, $C145, 計算_投入係数表_加工!BG$4:BG$123)</f>
        <v>0.52876012829169472</v>
      </c>
      <c r="BH145" s="194">
        <f>SUMIF(振分, $C145, 計算_投入係数表_加工!BH$4:BH$123)</f>
        <v>0.57715027211279613</v>
      </c>
      <c r="BI145" s="194">
        <f>SUMIF(振分, $C145, 計算_投入係数表_加工!BI$4:BI$123)</f>
        <v>0.36194249280386276</v>
      </c>
      <c r="BJ145" s="194">
        <f>SUMIF(振分, $C145, 計算_投入係数表_加工!BJ$4:BJ$123)</f>
        <v>2.9176560495646719E-2</v>
      </c>
      <c r="BK145" s="194">
        <f>SUMIF(振分, $C145, 計算_投入係数表_加工!BK$4:BK$123)</f>
        <v>0.27308563588429186</v>
      </c>
      <c r="BL145" s="194">
        <f>SUMIF(振分, $C145, 計算_投入係数表_加工!BL$4:BL$123)</f>
        <v>0.32791797179453241</v>
      </c>
      <c r="BM145" s="194">
        <f>SUMIF(振分, $C145, 計算_投入係数表_加工!BM$4:BM$123)</f>
        <v>0.20233103265877217</v>
      </c>
      <c r="BN145" s="194">
        <f>SUMIF(振分, $C145, 計算_投入係数表_加工!BN$4:BN$123)</f>
        <v>0.24633985173560202</v>
      </c>
      <c r="BO145" s="194">
        <f>SUMIF(振分, $C145, 計算_投入係数表_加工!BO$4:BO$123)</f>
        <v>0.11896361769961795</v>
      </c>
      <c r="BP145" s="194">
        <f>SUMIF(振分, $C145, 計算_投入係数表_加工!BP$4:BP$123)</f>
        <v>0.26826990427270603</v>
      </c>
      <c r="BQ145" s="194">
        <f>SUMIF(振分, $C145, 計算_投入係数表_加工!BQ$4:BQ$123)</f>
        <v>0.10581892005905927</v>
      </c>
      <c r="BR145" s="194">
        <f>SUMIF(振分, $C145, 計算_投入係数表_加工!BR$4:BR$123)</f>
        <v>6.4599358199087298E-2</v>
      </c>
      <c r="BS145" s="194">
        <f>SUMIF(振分, $C145, 計算_投入係数表_加工!BS$4:BS$123)</f>
        <v>4.9385074402303067E-2</v>
      </c>
      <c r="BT145" s="194">
        <f>SUMIF(振分, $C145, 計算_投入係数表_加工!BT$4:BT$123)</f>
        <v>3.3499971448298055E-2</v>
      </c>
      <c r="BU145" s="194">
        <f>SUMIF(振分, $C145, 計算_投入係数表_加工!BU$4:BU$123)</f>
        <v>1.4307033125981861E-2</v>
      </c>
      <c r="BV145" s="194">
        <f>SUMIF(振分, $C145, 計算_投入係数表_加工!BV$4:BV$123)</f>
        <v>6.7452958875836725E-3</v>
      </c>
      <c r="BW145" s="194">
        <f>SUMIF(振分, $C145, 計算_投入係数表_加工!BW$4:BW$123)</f>
        <v>2.1481535754598676E-3</v>
      </c>
      <c r="BX145" s="194">
        <f>SUMIF(振分, $C145, 計算_投入係数表_加工!BX$4:BX$123)</f>
        <v>7.1695916773499541E-2</v>
      </c>
      <c r="BY145" s="194">
        <f>SUMIF(振分, $C145, 計算_投入係数表_加工!BY$4:BY$123)</f>
        <v>9.0567715669240337E-2</v>
      </c>
      <c r="BZ145" s="194">
        <f>SUMIF(振分, $C145, 計算_投入係数表_加工!BZ$4:BZ$123)</f>
        <v>0.11185100029643771</v>
      </c>
      <c r="CA145" s="194">
        <f>SUMIF(振分, $C145, 計算_投入係数表_加工!CA$4:CA$123)</f>
        <v>0.28505060094769696</v>
      </c>
      <c r="CB145" s="194">
        <f>SUMIF(振分, $C145, 計算_投入係数表_加工!CB$4:CB$123)</f>
        <v>4.9445766351343512E-2</v>
      </c>
      <c r="CC145" s="194">
        <f>SUMIF(振分, $C145, 計算_投入係数表_加工!CC$4:CC$123)</f>
        <v>2.9913230020491805E-2</v>
      </c>
      <c r="CD145" s="194">
        <f>SUMIF(振分, $C145, 計算_投入係数表_加工!CD$4:CD$123)</f>
        <v>5.3641774326748742E-2</v>
      </c>
      <c r="CE145" s="194">
        <f>SUMIF(振分, $C145, 計算_投入係数表_加工!CE$4:CE$123)</f>
        <v>2.4045707395938944E-2</v>
      </c>
      <c r="CF145" s="194">
        <f>SUMIF(振分, $C145, 計算_投入係数表_加工!CF$4:CF$123)</f>
        <v>2.0209103086203332E-2</v>
      </c>
      <c r="CG145" s="194">
        <f>SUMIF(振分, $C145, 計算_投入係数表_加工!CG$4:CG$123)</f>
        <v>1.9586465077236284E-2</v>
      </c>
      <c r="CH145" s="194">
        <f>SUMIF(振分, $C145, 計算_投入係数表_加工!CH$4:CH$123)</f>
        <v>4.2432915159025787E-2</v>
      </c>
      <c r="CI145" s="194">
        <f>SUMIF(振分, $C145, 計算_投入係数表_加工!CI$4:CI$123)</f>
        <v>1.9170710613558833E-2</v>
      </c>
      <c r="CJ145" s="194">
        <f>SUMIF(振分, $C145, 計算_投入係数表_加工!CJ$4:CJ$123)</f>
        <v>0.20082901997233035</v>
      </c>
      <c r="CK145" s="194">
        <f>SUMIF(振分, $C145, 計算_投入係数表_加工!CK$4:CK$123)</f>
        <v>9.1687413978152721E-2</v>
      </c>
      <c r="CL145" s="194">
        <f>SUMIF(振分, $C145, 計算_投入係数表_加工!CL$4:CL$123)</f>
        <v>3.4944561561959263E-2</v>
      </c>
      <c r="CM145" s="194">
        <f>SUMIF(振分, $C145, 計算_投入係数表_加工!CM$4:CM$123)</f>
        <v>9.7582412361705811E-2</v>
      </c>
      <c r="CN145" s="194">
        <f>SUMIF(振分, $C145, 計算_投入係数表_加工!CN$4:CN$123)</f>
        <v>0.21291616194985871</v>
      </c>
      <c r="CO145" s="194">
        <f>SUMIF(振分, $C145, 計算_投入係数表_加工!CO$4:CO$123)</f>
        <v>6.7084827706065442E-2</v>
      </c>
      <c r="CP145" s="194">
        <f>SUMIF(振分, $C145, 計算_投入係数表_加工!CP$4:CP$123)</f>
        <v>7.9403685821807582E-2</v>
      </c>
      <c r="CQ145" s="194">
        <f>SUMIF(振分, $C145, 計算_投入係数表_加工!CQ$4:CQ$123)</f>
        <v>6.1903397071066887E-2</v>
      </c>
      <c r="CR145" s="194">
        <f>SUMIF(振分, $C145, 計算_投入係数表_加工!CR$4:CR$123)</f>
        <v>0.1081948101878072</v>
      </c>
      <c r="CS145" s="194">
        <f>SUMIF(振分, $C145, 計算_投入係数表_加工!CS$4:CS$123)</f>
        <v>2.9727651144487627E-2</v>
      </c>
      <c r="CT145" s="194">
        <f>SUMIF(振分, $C145, 計算_投入係数表_加工!CT$4:CT$123)</f>
        <v>3.767529300182914E-2</v>
      </c>
      <c r="CU145" s="194">
        <f>SUMIF(振分, $C145, 計算_投入係数表_加工!CU$4:CU$123)</f>
        <v>0.44304165707710014</v>
      </c>
      <c r="CV145" s="194">
        <f>SUMIF(振分, $C145, 計算_投入係数表_加工!CV$4:CV$123)</f>
        <v>3.8901247751941134E-2</v>
      </c>
      <c r="CW145" s="194">
        <f>SUMIF(振分, $C145, 計算_投入係数表_加工!CW$4:CW$123)</f>
        <v>0.18278185431953697</v>
      </c>
      <c r="CX145" s="194">
        <f>SUMIF(振分, $C145, 計算_投入係数表_加工!CX$4:CX$123)</f>
        <v>0.28941480714442841</v>
      </c>
      <c r="CY145" s="194">
        <f>SUMIF(振分, $C145, 計算_投入係数表_加工!CY$4:CY$123)</f>
        <v>7.7755521679015865E-2</v>
      </c>
      <c r="CZ145" s="194">
        <f>SUMIF(振分, $C145, 計算_投入係数表_加工!CZ$4:CZ$123)</f>
        <v>8.0801115325228226E-2</v>
      </c>
      <c r="DA145" s="194">
        <f>SUMIF(振分, $C145, 計算_投入係数表_加工!DA$4:DA$123)</f>
        <v>7.1322720536761433E-2</v>
      </c>
      <c r="DB145" s="194">
        <f>SUMIF(振分, $C145, 計算_投入係数表_加工!DB$4:DB$123)</f>
        <v>0.73314967087968697</v>
      </c>
      <c r="DC145" s="194">
        <f>SUMIF(振分, $C145, 計算_投入係数表_加工!DC$4:DC$123)</f>
        <v>9.915505823247317E-2</v>
      </c>
      <c r="DD145" s="194">
        <f>SUMIF(振分, $C145, 計算_投入係数表_加工!DD$4:DD$123)</f>
        <v>0</v>
      </c>
      <c r="DE145" s="194">
        <f>SUMIF(振分, $C145, 計算_投入係数表_加工!DE$4:DE$123)</f>
        <v>0</v>
      </c>
      <c r="DF145" s="194">
        <f>SUMIF(振分, $C145, 計算_投入係数表_加工!DF$4:DF$123)</f>
        <v>0</v>
      </c>
      <c r="DG145" s="194">
        <f>SUMIF(振分, $C145, 計算_投入係数表_加工!DG$4:DG$123)</f>
        <v>0</v>
      </c>
      <c r="DH145" s="194">
        <f>SUMIF(振分, $C145, 計算_投入係数表_加工!DH$4:DH$123)</f>
        <v>0</v>
      </c>
      <c r="DI145" s="194">
        <f>SUMIF(振分, $C145, 計算_投入係数表_加工!DI$4:DI$123)</f>
        <v>0</v>
      </c>
      <c r="DJ145" s="194">
        <f>SUMIF(振分, $C145, 計算_投入係数表_加工!DJ$4:DJ$123)</f>
        <v>0</v>
      </c>
      <c r="DK145" s="194">
        <f>SUMIF(振分, $C145, 計算_投入係数表_加工!DK$4:DK$123)</f>
        <v>0</v>
      </c>
      <c r="DL145" s="194">
        <f>SUMIF(振分, $C145, 計算_投入係数表_加工!DL$4:DL$123)</f>
        <v>0</v>
      </c>
      <c r="DM145" s="194">
        <f>SUMIF(振分, $C145, 計算_投入係数表_加工!DM$4:DM$123)</f>
        <v>0</v>
      </c>
      <c r="DN145" s="194">
        <f>SUMIF(振分, $C145, 計算_投入係数表_加工!DN$4:DN$123)</f>
        <v>0</v>
      </c>
      <c r="DO145" s="194">
        <f>SUMIF(振分, $C145, 計算_投入係数表_加工!DO$4:DO$123)</f>
        <v>0</v>
      </c>
      <c r="DP145" s="194">
        <f>SUMIF(振分, $C145, 計算_投入係数表_加工!DP$4:DP$123)</f>
        <v>0</v>
      </c>
      <c r="DQ145" s="194">
        <f>SUMIF(振分, $C145, 計算_投入係数表_加工!DQ$4:DQ$123)</f>
        <v>0</v>
      </c>
      <c r="DR145" s="194">
        <f>SUMIF(振分, $C145, 計算_投入係数表_加工!DR$4:DR$123)</f>
        <v>0</v>
      </c>
      <c r="DS145" s="194">
        <f>SUMIF(振分, $C145, 計算_投入係数表_加工!DS$4:DS$123)</f>
        <v>0</v>
      </c>
      <c r="DT145" s="108">
        <f>SUMIF(振分, $C145, 計算_投入係数表_加工!DT$4:DT$123)</f>
        <v>0.15203831040229523</v>
      </c>
    </row>
    <row r="146" spans="1:124" s="22" customFormat="1" x14ac:dyDescent="0.25">
      <c r="A146" s="34"/>
      <c r="B146" s="53">
        <v>6</v>
      </c>
      <c r="C146" s="361" t="str">
        <v>建設業</v>
      </c>
      <c r="D146" s="196">
        <f>SUMIF(振分, $C146, 計算_投入係数表_加工!D$4:D$123)</f>
        <v>3.7841702184755561E-3</v>
      </c>
      <c r="E146" s="197">
        <f>SUMIF(振分, $C146, 計算_投入係数表_加工!E$4:E$123)</f>
        <v>1.1110618150934547E-2</v>
      </c>
      <c r="F146" s="197">
        <f>SUMIF(振分, $C146, 計算_投入係数表_加工!F$4:F$123)</f>
        <v>1.613779763275457E-3</v>
      </c>
      <c r="G146" s="197">
        <f>SUMIF(振分, $C146, 計算_投入係数表_加工!G$4:G$123)</f>
        <v>1.9447018314515483E-3</v>
      </c>
      <c r="H146" s="197">
        <f>SUMIF(振分, $C146, 計算_投入係数表_加工!H$4:H$123)</f>
        <v>2.5549255082900325E-3</v>
      </c>
      <c r="I146" s="197">
        <f>SUMIF(振分, $C146, 計算_投入係数表_加工!I$4:I$123)</f>
        <v>4.7739279879484839E-4</v>
      </c>
      <c r="J146" s="197">
        <f>SUMIF(振分, $C146, 計算_投入係数表_加工!J$4:J$123)</f>
        <v>7.8386624662019691E-3</v>
      </c>
      <c r="K146" s="197">
        <f>SUMIF(振分, $C146, 計算_投入係数表_加工!K$4:K$123)</f>
        <v>5.5468319840120727E-3</v>
      </c>
      <c r="L146" s="197">
        <f>SUMIF(振分, $C146, 計算_投入係数表_加工!L$4:L$123)</f>
        <v>1.8882747509551042E-3</v>
      </c>
      <c r="M146" s="197">
        <f>SUMIF(振分, $C146, 計算_投入係数表_加工!M$4:M$123)</f>
        <v>3.6472263711834381E-4</v>
      </c>
      <c r="N146" s="197">
        <f>SUMIF(振分, $C146, 計算_投入係数表_加工!N$4:N$123)</f>
        <v>6.3610878939621444E-4</v>
      </c>
      <c r="O146" s="197">
        <f>SUMIF(振分, $C146, 計算_投入係数表_加工!O$4:O$123)</f>
        <v>8.4718534657073758E-4</v>
      </c>
      <c r="P146" s="197">
        <f>SUMIF(振分, $C146, 計算_投入係数表_加工!P$4:P$123)</f>
        <v>8.3966236734281581E-4</v>
      </c>
      <c r="Q146" s="197">
        <f>SUMIF(振分, $C146, 計算_投入係数表_加工!Q$4:Q$123)</f>
        <v>3.3921597620269461E-4</v>
      </c>
      <c r="R146" s="197">
        <f>SUMIF(振分, $C146, 計算_投入係数表_加工!R$4:R$123)</f>
        <v>8.1201786439301666E-3</v>
      </c>
      <c r="S146" s="197">
        <f>SUMIF(振分, $C146, 計算_投入係数表_加工!S$4:S$123)</f>
        <v>4.9833887043189366E-3</v>
      </c>
      <c r="T146" s="197">
        <f>SUMIF(振分, $C146, 計算_投入係数表_加工!T$4:T$123)</f>
        <v>1.2882685506568528E-3</v>
      </c>
      <c r="U146" s="197">
        <f>SUMIF(振分, $C146, 計算_投入係数表_加工!U$4:U$123)</f>
        <v>4.7007120605251449E-3</v>
      </c>
      <c r="V146" s="197">
        <f>SUMIF(振分, $C146, 計算_投入係数表_加工!V$4:V$123)</f>
        <v>5.3018253427251378E-3</v>
      </c>
      <c r="W146" s="197">
        <f>SUMIF(振分, $C146, 計算_投入係数表_加工!W$4:W$123)</f>
        <v>4.7798111473218016E-3</v>
      </c>
      <c r="X146" s="197">
        <f>SUMIF(振分, $C146, 計算_投入係数表_加工!X$4:X$123)</f>
        <v>2.4438749765012023E-3</v>
      </c>
      <c r="Y146" s="197">
        <f>SUMIF(振分, $C146, 計算_投入係数表_加工!Y$4:Y$123)</f>
        <v>9.7982098405804768E-4</v>
      </c>
      <c r="Z146" s="197">
        <f>SUMIF(振分, $C146, 計算_投入係数表_加工!Z$4:Z$123)</f>
        <v>4.2188805346700083E-3</v>
      </c>
      <c r="AA146" s="197">
        <f>SUMIF(振分, $C146, 計算_投入係数表_加工!AA$4:AA$123)</f>
        <v>2.4296505720722713E-3</v>
      </c>
      <c r="AB146" s="197">
        <f>SUMIF(振分, $C146, 計算_投入係数表_加工!AB$4:AB$123)</f>
        <v>1.7400514449992435E-3</v>
      </c>
      <c r="AC146" s="197">
        <f>SUMIF(振分, $C146, 計算_投入係数表_加工!AC$4:AC$123)</f>
        <v>3.0918727915194345E-3</v>
      </c>
      <c r="AD146" s="197">
        <f>SUMIF(振分, $C146, 計算_投入係数表_加工!AD$4:AD$123)</f>
        <v>4.0459627569903306E-4</v>
      </c>
      <c r="AE146" s="197">
        <f>SUMIF(振分, $C146, 計算_投入係数表_加工!AE$4:AE$123)</f>
        <v>5.0418778928807582E-3</v>
      </c>
      <c r="AF146" s="197">
        <f>SUMIF(振分, $C146, 計算_投入係数表_加工!AF$4:AF$123)</f>
        <v>2.8205684530266868E-3</v>
      </c>
      <c r="AG146" s="197">
        <f>SUMIF(振分, $C146, 計算_投入係数表_加工!AG$4:AG$123)</f>
        <v>2.0459195271652648E-3</v>
      </c>
      <c r="AH146" s="197">
        <f>SUMIF(振分, $C146, 計算_投入係数表_加工!AH$4:AH$123)</f>
        <v>3.0838239416876925E-3</v>
      </c>
      <c r="AI146" s="197">
        <f>SUMIF(振分, $C146, 計算_投入係数表_加工!AI$4:AI$123)</f>
        <v>7.0083704989344639E-3</v>
      </c>
      <c r="AJ146" s="197">
        <f>SUMIF(振分, $C146, 計算_投入係数表_加工!AJ$4:AJ$123)</f>
        <v>5.1080550098231824E-3</v>
      </c>
      <c r="AK146" s="197">
        <f>SUMIF(振分, $C146, 計算_投入係数表_加工!AK$4:AK$123)</f>
        <v>7.4141048824593126E-3</v>
      </c>
      <c r="AL146" s="197">
        <f>SUMIF(振分, $C146, 計算_投入係数表_加工!AL$4:AL$123)</f>
        <v>6.6822776857616084E-3</v>
      </c>
      <c r="AM146" s="197">
        <f>SUMIF(振分, $C146, 計算_投入係数表_加工!AM$4:AM$123)</f>
        <v>3.3902154165585258E-3</v>
      </c>
      <c r="AN146" s="197">
        <f>SUMIF(振分, $C146, 計算_投入係数表_加工!AN$4:AN$123)</f>
        <v>1.290097629009763E-2</v>
      </c>
      <c r="AO146" s="197">
        <f>SUMIF(振分, $C146, 計算_投入係数表_加工!AO$4:AO$123)</f>
        <v>3.2041297672555737E-3</v>
      </c>
      <c r="AP146" s="197">
        <f>SUMIF(振分, $C146, 計算_投入係数表_加工!AP$4:AP$123)</f>
        <v>8.6455331412103754E-3</v>
      </c>
      <c r="AQ146" s="197">
        <f>SUMIF(振分, $C146, 計算_投入係数表_加工!AQ$4:AQ$123)</f>
        <v>5.0939876596355288E-3</v>
      </c>
      <c r="AR146" s="197">
        <f>SUMIF(振分, $C146, 計算_投入係数表_加工!AR$4:AR$123)</f>
        <v>6.4349946375044688E-3</v>
      </c>
      <c r="AS146" s="197">
        <f>SUMIF(振分, $C146, 計算_投入係数表_加工!AS$4:AS$123)</f>
        <v>4.1515232101173062E-3</v>
      </c>
      <c r="AT146" s="197">
        <f>SUMIF(振分, $C146, 計算_投入係数表_加工!AT$4:AT$123)</f>
        <v>3.519339447057629E-3</v>
      </c>
      <c r="AU146" s="197">
        <f>SUMIF(振分, $C146, 計算_投入係数表_加工!AU$4:AU$123)</f>
        <v>3.8459546255050245E-3</v>
      </c>
      <c r="AV146" s="197">
        <f>SUMIF(振分, $C146, 計算_投入係数表_加工!AV$4:AV$123)</f>
        <v>3.4478355254756736E-3</v>
      </c>
      <c r="AW146" s="197">
        <f>SUMIF(振分, $C146, 計算_投入係数表_加工!AW$4:AW$123)</f>
        <v>2.0658139098136594E-3</v>
      </c>
      <c r="AX146" s="197">
        <f>SUMIF(振分, $C146, 計算_投入係数表_加工!AX$4:AX$123)</f>
        <v>9.8908678836252557E-3</v>
      </c>
      <c r="AY146" s="197">
        <f>SUMIF(振分, $C146, 計算_投入係数表_加工!AY$4:AY$123)</f>
        <v>2.7352708952137457E-3</v>
      </c>
      <c r="AZ146" s="197">
        <f>SUMIF(振分, $C146, 計算_投入係数表_加工!AZ$4:AZ$123)</f>
        <v>1.7193947730398899E-3</v>
      </c>
      <c r="BA146" s="197">
        <f>SUMIF(振分, $C146, 計算_投入係数表_加工!BA$4:BA$123)</f>
        <v>2.2758306781975419E-3</v>
      </c>
      <c r="BB146" s="197">
        <f>SUMIF(振分, $C146, 計算_投入係数表_加工!BB$4:BB$123)</f>
        <v>5.6116722783389446E-3</v>
      </c>
      <c r="BC146" s="197">
        <f>SUMIF(振分, $C146, 計算_投入係数表_加工!BC$4:BC$123)</f>
        <v>9.959626032106407E-4</v>
      </c>
      <c r="BD146" s="197">
        <f>SUMIF(振分, $C146, 計算_投入係数表_加工!BD$4:BD$123)</f>
        <v>2.1805494984736152E-3</v>
      </c>
      <c r="BE146" s="197">
        <f>SUMIF(振分, $C146, 計算_投入係数表_加工!BE$4:BE$123)</f>
        <v>1.942200124300808E-3</v>
      </c>
      <c r="BF146" s="197">
        <f>SUMIF(振分, $C146, 計算_投入係数表_加工!BF$4:BF$123)</f>
        <v>7.367111238887566E-4</v>
      </c>
      <c r="BG146" s="197">
        <f>SUMIF(振分, $C146, 計算_投入係数表_加工!BG$4:BG$123)</f>
        <v>1.2449358541525995E-3</v>
      </c>
      <c r="BH146" s="197">
        <f>SUMIF(振分, $C146, 計算_投入係数表_加工!BH$4:BH$123)</f>
        <v>2.827648984176786E-3</v>
      </c>
      <c r="BI146" s="197">
        <f>SUMIF(振分, $C146, 計算_投入係数表_加工!BI$4:BI$123)</f>
        <v>3.0641616886935528E-3</v>
      </c>
      <c r="BJ146" s="197">
        <f>SUMIF(振分, $C146, 計算_投入係数表_加工!BJ$4:BJ$123)</f>
        <v>3.0022653456699148E-4</v>
      </c>
      <c r="BK146" s="197">
        <f>SUMIF(振分, $C146, 計算_投入係数表_加工!BK$4:BK$123)</f>
        <v>1.1716038948098978E-3</v>
      </c>
      <c r="BL146" s="197">
        <f>SUMIF(振分, $C146, 計算_投入係数表_加工!BL$4:BL$123)</f>
        <v>8.8601638211202778E-4</v>
      </c>
      <c r="BM146" s="197">
        <f>SUMIF(振分, $C146, 計算_投入係数表_加工!BM$4:BM$123)</f>
        <v>8.6595229157424155E-4</v>
      </c>
      <c r="BN146" s="197">
        <f>SUMIF(振分, $C146, 計算_投入係数表_加工!BN$4:BN$123)</f>
        <v>6.5734679689704776E-4</v>
      </c>
      <c r="BO146" s="197">
        <f>SUMIF(振分, $C146, 計算_投入係数表_加工!BO$4:BO$123)</f>
        <v>1.9879965290497091E-2</v>
      </c>
      <c r="BP146" s="197">
        <f>SUMIF(振分, $C146, 計算_投入係数表_加工!BP$4:BP$123)</f>
        <v>3.9999016921243101E-2</v>
      </c>
      <c r="BQ146" s="197">
        <f>SUMIF(振分, $C146, 計算_投入係数表_加工!BQ$4:BQ$123)</f>
        <v>6.0671974970118822E-2</v>
      </c>
      <c r="BR146" s="197">
        <f>SUMIF(振分, $C146, 計算_投入係数表_加工!BR$4:BR$123)</f>
        <v>3.0477480528276328E-3</v>
      </c>
      <c r="BS146" s="197">
        <f>SUMIF(振分, $C146, 計算_投入係数表_加工!BS$4:BS$123)</f>
        <v>6.235097038013216E-3</v>
      </c>
      <c r="BT146" s="197">
        <f>SUMIF(振分, $C146, 計算_投入係数表_加工!BT$4:BT$123)</f>
        <v>4.5942284032330907E-3</v>
      </c>
      <c r="BU146" s="197">
        <f>SUMIF(振分, $C146, 計算_投入係数表_加工!BU$4:BU$123)</f>
        <v>1.4403170795124072E-2</v>
      </c>
      <c r="BV146" s="197">
        <f>SUMIF(振分, $C146, 計算_投入係数表_加工!BV$4:BV$123)</f>
        <v>2.3238849108600846E-2</v>
      </c>
      <c r="BW146" s="197">
        <f>SUMIF(振分, $C146, 計算_投入係数表_加工!BW$4:BW$123)</f>
        <v>5.4699869072004026E-2</v>
      </c>
      <c r="BX146" s="197">
        <f>SUMIF(振分, $C146, 計算_投入係数表_加工!BX$4:BX$123)</f>
        <v>2.9169061196823012E-2</v>
      </c>
      <c r="BY146" s="197">
        <f>SUMIF(振分, $C146, 計算_投入係数表_加工!BY$4:BY$123)</f>
        <v>1.9688075092271786E-3</v>
      </c>
      <c r="BZ146" s="197">
        <f>SUMIF(振分, $C146, 計算_投入係数表_加工!BZ$4:BZ$123)</f>
        <v>3.9874483945368704E-3</v>
      </c>
      <c r="CA146" s="197">
        <f>SUMIF(振分, $C146, 計算_投入係数表_加工!CA$4:CA$123)</f>
        <v>1.1797056915181969E-4</v>
      </c>
      <c r="CB146" s="197">
        <f>SUMIF(振分, $C146, 計算_投入係数表_加工!CB$4:CB$123)</f>
        <v>6.9641924438511981E-3</v>
      </c>
      <c r="CC146" s="197">
        <f>SUMIF(振分, $C146, 計算_投入係数表_加工!CC$4:CC$123)</f>
        <v>1.4760502049180328E-2</v>
      </c>
      <c r="CD146" s="197">
        <f>SUMIF(振分, $C146, 計算_投入係数表_加工!CD$4:CD$123)</f>
        <v>1.4689549773605324E-2</v>
      </c>
      <c r="CE146" s="197">
        <f>SUMIF(振分, $C146, 計算_投入係数表_加工!CE$4:CE$123)</f>
        <v>2.7539528128682211E-3</v>
      </c>
      <c r="CF146" s="197">
        <f>SUMIF(振分, $C146, 計算_投入係数表_加工!CF$4:CF$123)</f>
        <v>6.7483541147879455E-3</v>
      </c>
      <c r="CG146" s="197">
        <f>SUMIF(振分, $C146, 計算_投入係数表_加工!CG$4:CG$123)</f>
        <v>1.1510666422237874E-2</v>
      </c>
      <c r="CH146" s="197">
        <f>SUMIF(振分, $C146, 計算_投入係数表_加工!CH$4:CH$123)</f>
        <v>1.086566697795974E-3</v>
      </c>
      <c r="CI146" s="197">
        <f>SUMIF(振分, $C146, 計算_投入係数表_加工!CI$4:CI$123)</f>
        <v>1.3933599192812184E-2</v>
      </c>
      <c r="CJ146" s="197">
        <f>SUMIF(振分, $C146, 計算_投入係数表_加工!CJ$4:CJ$123)</f>
        <v>5.0852256034699186E-3</v>
      </c>
      <c r="CK146" s="197">
        <f>SUMIF(振分, $C146, 計算_投入係数表_加工!CK$4:CK$123)</f>
        <v>5.7589982876107343E-3</v>
      </c>
      <c r="CL146" s="197">
        <f>SUMIF(振分, $C146, 計算_投入係数表_加工!CL$4:CL$123)</f>
        <v>9.6070134454766705E-3</v>
      </c>
      <c r="CM146" s="197">
        <f>SUMIF(振分, $C146, 計算_投入係数表_加工!CM$4:CM$123)</f>
        <v>4.6736464537890984E-3</v>
      </c>
      <c r="CN146" s="197">
        <f>SUMIF(振分, $C146, 計算_投入係数表_加工!CN$4:CN$123)</f>
        <v>4.4015893991116986E-3</v>
      </c>
      <c r="CO146" s="197">
        <f>SUMIF(振分, $C146, 計算_投入係数表_加工!CO$4:CO$123)</f>
        <v>2.2119349691119079E-3</v>
      </c>
      <c r="CP146" s="197">
        <f>SUMIF(振分, $C146, 計算_投入係数表_加工!CP$4:CP$123)</f>
        <v>4.3743420336152753E-3</v>
      </c>
      <c r="CQ146" s="197">
        <f>SUMIF(振分, $C146, 計算_投入係数表_加工!CQ$4:CQ$123)</f>
        <v>2.2901909402339325E-3</v>
      </c>
      <c r="CR146" s="197">
        <f>SUMIF(振分, $C146, 計算_投入係数表_加工!CR$4:CR$123)</f>
        <v>3.2079769488666662E-3</v>
      </c>
      <c r="CS146" s="197">
        <f>SUMIF(振分, $C146, 計算_投入係数表_加工!CS$4:CS$123)</f>
        <v>1.7895243994769082E-3</v>
      </c>
      <c r="CT146" s="197">
        <f>SUMIF(振分, $C146, 計算_投入係数表_加工!CT$4:CT$123)</f>
        <v>4.9115913555992138E-4</v>
      </c>
      <c r="CU146" s="197">
        <f>SUMIF(振分, $C146, 計算_投入係数表_加工!CU$4:CU$123)</f>
        <v>1.1489067894131185E-3</v>
      </c>
      <c r="CV146" s="197">
        <f>SUMIF(振分, $C146, 計算_投入係数表_加工!CV$4:CV$123)</f>
        <v>3.229933194496938E-3</v>
      </c>
      <c r="CW146" s="197">
        <f>SUMIF(振分, $C146, 計算_投入係数表_加工!CW$4:CW$123)</f>
        <v>2.7834377122475428E-3</v>
      </c>
      <c r="CX146" s="197">
        <f>SUMIF(振分, $C146, 計算_投入係数表_加工!CX$4:CX$123)</f>
        <v>2.8154391763197287E-3</v>
      </c>
      <c r="CY146" s="197">
        <f>SUMIF(振分, $C146, 計算_投入係数表_加工!CY$4:CY$123)</f>
        <v>3.8687205303648033E-3</v>
      </c>
      <c r="CZ146" s="197">
        <f>SUMIF(振分, $C146, 計算_投入係数表_加工!CZ$4:CZ$123)</f>
        <v>6.6589713223499779E-3</v>
      </c>
      <c r="DA146" s="197">
        <f>SUMIF(振分, $C146, 計算_投入係数表_加工!DA$4:DA$123)</f>
        <v>4.6821161346631149E-3</v>
      </c>
      <c r="DB146" s="197">
        <f>SUMIF(振分, $C146, 計算_投入係数表_加工!DB$4:DB$123)</f>
        <v>0</v>
      </c>
      <c r="DC146" s="197">
        <f>SUMIF(振分, $C146, 計算_投入係数表_加工!DC$4:DC$123)</f>
        <v>8.2718022887011237E-4</v>
      </c>
      <c r="DD146" s="197">
        <f>SUMIF(振分, $C146, 計算_投入係数表_加工!DD$4:DD$123)</f>
        <v>0</v>
      </c>
      <c r="DE146" s="197">
        <f>SUMIF(振分, $C146, 計算_投入係数表_加工!DE$4:DE$123)</f>
        <v>0</v>
      </c>
      <c r="DF146" s="197">
        <f>SUMIF(振分, $C146, 計算_投入係数表_加工!DF$4:DF$123)</f>
        <v>0</v>
      </c>
      <c r="DG146" s="197">
        <f>SUMIF(振分, $C146, 計算_投入係数表_加工!DG$4:DG$123)</f>
        <v>0</v>
      </c>
      <c r="DH146" s="197">
        <f>SUMIF(振分, $C146, 計算_投入係数表_加工!DH$4:DH$123)</f>
        <v>0</v>
      </c>
      <c r="DI146" s="197">
        <f>SUMIF(振分, $C146, 計算_投入係数表_加工!DI$4:DI$123)</f>
        <v>0</v>
      </c>
      <c r="DJ146" s="197">
        <f>SUMIF(振分, $C146, 計算_投入係数表_加工!DJ$4:DJ$123)</f>
        <v>0</v>
      </c>
      <c r="DK146" s="197">
        <f>SUMIF(振分, $C146, 計算_投入係数表_加工!DK$4:DK$123)</f>
        <v>0</v>
      </c>
      <c r="DL146" s="197">
        <f>SUMIF(振分, $C146, 計算_投入係数表_加工!DL$4:DL$123)</f>
        <v>0</v>
      </c>
      <c r="DM146" s="197">
        <f>SUMIF(振分, $C146, 計算_投入係数表_加工!DM$4:DM$123)</f>
        <v>0</v>
      </c>
      <c r="DN146" s="197">
        <f>SUMIF(振分, $C146, 計算_投入係数表_加工!DN$4:DN$123)</f>
        <v>0</v>
      </c>
      <c r="DO146" s="197">
        <f>SUMIF(振分, $C146, 計算_投入係数表_加工!DO$4:DO$123)</f>
        <v>0</v>
      </c>
      <c r="DP146" s="197">
        <f>SUMIF(振分, $C146, 計算_投入係数表_加工!DP$4:DP$123)</f>
        <v>0</v>
      </c>
      <c r="DQ146" s="197">
        <f>SUMIF(振分, $C146, 計算_投入係数表_加工!DQ$4:DQ$123)</f>
        <v>0</v>
      </c>
      <c r="DR146" s="197">
        <f>SUMIF(振分, $C146, 計算_投入係数表_加工!DR$4:DR$123)</f>
        <v>0</v>
      </c>
      <c r="DS146" s="197">
        <f>SUMIF(振分, $C146, 計算_投入係数表_加工!DS$4:DS$123)</f>
        <v>0</v>
      </c>
      <c r="DT146" s="109">
        <f>SUMIF(振分, $C146, 計算_投入係数表_加工!DT$4:DT$123)</f>
        <v>8.1317287197134186E-3</v>
      </c>
    </row>
    <row r="147" spans="1:124" s="22" customFormat="1" x14ac:dyDescent="0.25">
      <c r="A147" s="34"/>
      <c r="B147" s="53">
        <v>7</v>
      </c>
      <c r="C147" s="360" t="str">
        <v>電気・ガス・水道</v>
      </c>
      <c r="D147" s="193">
        <f>SUMIF(振分, $C147, 計算_投入係数表_加工!D$4:D$123)</f>
        <v>6.9163310530475676E-3</v>
      </c>
      <c r="E147" s="194">
        <f>SUMIF(振分, $C147, 計算_投入係数表_加工!E$4:E$123)</f>
        <v>8.968354069351047E-3</v>
      </c>
      <c r="F147" s="194">
        <f>SUMIF(振分, $C147, 計算_投入係数表_加工!F$4:F$123)</f>
        <v>1.6117533274996546E-2</v>
      </c>
      <c r="G147" s="194">
        <f>SUMIF(振分, $C147, 計算_投入係数表_加工!G$4:G$123)</f>
        <v>4.185684706636008E-2</v>
      </c>
      <c r="H147" s="194">
        <f>SUMIF(振分, $C147, 計算_投入係数表_加工!H$4:H$123)</f>
        <v>5.2176537806429358E-3</v>
      </c>
      <c r="I147" s="194">
        <f>SUMIF(振分, $C147, 計算_投入係数表_加工!I$4:I$123)</f>
        <v>2.5142687403195349E-3</v>
      </c>
      <c r="J147" s="194">
        <f>SUMIF(振分, $C147, 計算_投入係数表_加工!J$4:J$123)</f>
        <v>3.6539081685808543E-2</v>
      </c>
      <c r="K147" s="194">
        <f>SUMIF(振分, $C147, 計算_投入係数表_加工!K$4:K$123)</f>
        <v>6.5583131105083903E-2</v>
      </c>
      <c r="L147" s="194">
        <f>SUMIF(振分, $C147, 計算_投入係数表_加工!L$4:L$123)</f>
        <v>1.1483182989176815E-2</v>
      </c>
      <c r="M147" s="194">
        <f>SUMIF(振分, $C147, 計算_投入係数表_加工!M$4:M$123)</f>
        <v>1.2864288443502726E-2</v>
      </c>
      <c r="N147" s="194">
        <f>SUMIF(振分, $C147, 計算_投入係数表_加工!N$4:N$123)</f>
        <v>5.1110601566602817E-3</v>
      </c>
      <c r="O147" s="194">
        <f>SUMIF(振分, $C147, 計算_投入係数表_加工!O$4:O$123)</f>
        <v>1.8188909544581931E-2</v>
      </c>
      <c r="P147" s="194">
        <f>SUMIF(振分, $C147, 計算_投入係数表_加工!P$4:P$123)</f>
        <v>1.1774212895446253E-2</v>
      </c>
      <c r="Q147" s="194">
        <f>SUMIF(振分, $C147, 計算_投入係数表_加工!Q$4:Q$123)</f>
        <v>1.1681206565133816E-2</v>
      </c>
      <c r="R147" s="194">
        <f>SUMIF(振分, $C147, 計算_投入係数表_加工!R$4:R$123)</f>
        <v>2.8014616321559074E-2</v>
      </c>
      <c r="S147" s="194">
        <f>SUMIF(振分, $C147, 計算_投入係数表_加工!S$4:S$123)</f>
        <v>1.8117901568415362E-2</v>
      </c>
      <c r="T147" s="194">
        <f>SUMIF(振分, $C147, 計算_投入係数表_加工!T$4:T$123)</f>
        <v>1.6452092000426688E-2</v>
      </c>
      <c r="U147" s="194">
        <f>SUMIF(振分, $C147, 計算_投入係数表_加工!U$4:U$123)</f>
        <v>1.1932576769025366E-2</v>
      </c>
      <c r="V147" s="194">
        <f>SUMIF(振分, $C147, 計算_投入係数表_加工!V$4:V$123)</f>
        <v>9.4656517458153441E-2</v>
      </c>
      <c r="W147" s="194">
        <f>SUMIF(振分, $C147, 計算_投入係数表_加工!W$4:W$123)</f>
        <v>8.423163700175481E-3</v>
      </c>
      <c r="X147" s="194">
        <f>SUMIF(振分, $C147, 計算_投入係数表_加工!X$4:X$123)</f>
        <v>1.3515519100812317E-2</v>
      </c>
      <c r="Y147" s="194">
        <f>SUMIF(振分, $C147, 計算_投入係数表_加工!Y$4:Y$123)</f>
        <v>2.2959589004819658E-2</v>
      </c>
      <c r="Z147" s="194">
        <f>SUMIF(振分, $C147, 計算_投入係数表_加工!Z$4:Z$123)</f>
        <v>0.19360902255639095</v>
      </c>
      <c r="AA147" s="194">
        <f>SUMIF(振分, $C147, 計算_投入係数表_加工!AA$4:AA$123)</f>
        <v>8.4669641147973092E-3</v>
      </c>
      <c r="AB147" s="194">
        <f>SUMIF(振分, $C147, 計算_投入係数表_加工!AB$4:AB$123)</f>
        <v>1.1045543955212589E-2</v>
      </c>
      <c r="AC147" s="194">
        <f>SUMIF(振分, $C147, 計算_投入係数表_加工!AC$4:AC$123)</f>
        <v>1.593260979303382E-2</v>
      </c>
      <c r="AD147" s="194">
        <f>SUMIF(振分, $C147, 計算_投入係数表_加工!AD$4:AD$123)</f>
        <v>5.9883349158059949E-3</v>
      </c>
      <c r="AE147" s="194">
        <f>SUMIF(振分, $C147, 計算_投入係数表_加工!AE$4:AE$123)</f>
        <v>2.3928256557196385E-2</v>
      </c>
      <c r="AF147" s="194">
        <f>SUMIF(振分, $C147, 計算_投入係数表_加工!AF$4:AF$123)</f>
        <v>1.7791277934476026E-2</v>
      </c>
      <c r="AG147" s="194">
        <f>SUMIF(振分, $C147, 計算_投入係数表_加工!AG$4:AG$123)</f>
        <v>1.2048192771084338E-2</v>
      </c>
      <c r="AH147" s="194">
        <f>SUMIF(振分, $C147, 計算_投入係数表_加工!AH$4:AH$123)</f>
        <v>6.6021867115222885E-2</v>
      </c>
      <c r="AI147" s="194">
        <f>SUMIF(振分, $C147, 計算_投入係数表_加工!AI$4:AI$123)</f>
        <v>5.1636384940425183E-2</v>
      </c>
      <c r="AJ147" s="194">
        <f>SUMIF(振分, $C147, 計算_投入係数表_加工!AJ$4:AJ$123)</f>
        <v>1.6110019646365426E-2</v>
      </c>
      <c r="AK147" s="194">
        <f>SUMIF(振分, $C147, 計算_投入係数表_加工!AK$4:AK$123)</f>
        <v>3.3273056057866186E-2</v>
      </c>
      <c r="AL147" s="194">
        <f>SUMIF(振分, $C147, 計算_投入係数表_加工!AL$4:AL$123)</f>
        <v>2.5281283911131418E-2</v>
      </c>
      <c r="AM147" s="194">
        <f>SUMIF(振分, $C147, 計算_投入係数表_加工!AM$4:AM$123)</f>
        <v>1.6634765118089798E-2</v>
      </c>
      <c r="AN147" s="194">
        <f>SUMIF(振分, $C147, 計算_投入係数表_加工!AN$4:AN$123)</f>
        <v>8.9475378178307044E-2</v>
      </c>
      <c r="AO147" s="194">
        <f>SUMIF(振分, $C147, 計算_投入係数表_加工!AO$4:AO$123)</f>
        <v>9.5678874994437283E-3</v>
      </c>
      <c r="AP147" s="194">
        <f>SUMIF(振分, $C147, 計算_投入係数表_加工!AP$4:AP$123)</f>
        <v>2.9939161063080373E-2</v>
      </c>
      <c r="AQ147" s="194">
        <f>SUMIF(振分, $C147, 計算_投入係数表_加工!AQ$4:AQ$123)</f>
        <v>1.9371502367628066E-2</v>
      </c>
      <c r="AR147" s="194">
        <f>SUMIF(振分, $C147, 計算_投入係数表_加工!AR$4:AR$123)</f>
        <v>1.1843323463897115E-2</v>
      </c>
      <c r="AS147" s="194">
        <f>SUMIF(振分, $C147, 計算_投入係数表_加工!AS$4:AS$123)</f>
        <v>1.9029045888366874E-2</v>
      </c>
      <c r="AT147" s="194">
        <f>SUMIF(振分, $C147, 計算_投入係数表_加工!AT$4:AT$123)</f>
        <v>1.4111197590606073E-2</v>
      </c>
      <c r="AU147" s="194">
        <f>SUMIF(振分, $C147, 計算_投入係数表_加工!AU$4:AU$123)</f>
        <v>9.0256914948720606E-3</v>
      </c>
      <c r="AV147" s="194">
        <f>SUMIF(振分, $C147, 計算_投入係数表_加工!AV$4:AV$123)</f>
        <v>1.2386668369301496E-2</v>
      </c>
      <c r="AW147" s="194">
        <f>SUMIF(振分, $C147, 計算_投入係数表_加工!AW$4:AW$123)</f>
        <v>3.3532959121924749E-2</v>
      </c>
      <c r="AX147" s="194">
        <f>SUMIF(振分, $C147, 計算_投入係数表_加工!AX$4:AX$123)</f>
        <v>2.4893454536496443E-2</v>
      </c>
      <c r="AY147" s="194">
        <f>SUMIF(振分, $C147, 計算_投入係数表_加工!AY$4:AY$123)</f>
        <v>1.3817347821182839E-2</v>
      </c>
      <c r="AZ147" s="194">
        <f>SUMIF(振分, $C147, 計算_投入係数表_加工!AZ$4:AZ$123)</f>
        <v>6.533700137551582E-3</v>
      </c>
      <c r="BA147" s="194">
        <f>SUMIF(振分, $C147, 計算_投入係数表_加工!BA$4:BA$123)</f>
        <v>3.6413290851160674E-3</v>
      </c>
      <c r="BB147" s="194">
        <f>SUMIF(振分, $C147, 計算_投入係数表_加工!BB$4:BB$123)</f>
        <v>1.2906846240179572E-2</v>
      </c>
      <c r="BC147" s="194">
        <f>SUMIF(振分, $C147, 計算_投入係数表_加工!BC$4:BC$123)</f>
        <v>2.923632157811881E-3</v>
      </c>
      <c r="BD147" s="194">
        <f>SUMIF(振分, $C147, 計算_投入係数表_加工!BD$4:BD$123)</f>
        <v>6.9777583951155693E-3</v>
      </c>
      <c r="BE147" s="194">
        <f>SUMIF(振分, $C147, 計算_投入係数表_加工!BE$4:BE$123)</f>
        <v>7.652268489745183E-3</v>
      </c>
      <c r="BF147" s="194">
        <f>SUMIF(振分, $C147, 計算_投入係数表_加工!BF$4:BF$123)</f>
        <v>1.0462196387420207E-2</v>
      </c>
      <c r="BG147" s="194">
        <f>SUMIF(振分, $C147, 計算_投入係数表_加工!BG$4:BG$123)</f>
        <v>1.1120020256583388E-2</v>
      </c>
      <c r="BH147" s="194">
        <f>SUMIF(振分, $C147, 計算_投入係数表_加工!BH$4:BH$123)</f>
        <v>6.8173454960974572E-3</v>
      </c>
      <c r="BI147" s="194">
        <f>SUMIF(振分, $C147, 計算_投入係数表_加工!BI$4:BI$123)</f>
        <v>1.0121018911139311E-2</v>
      </c>
      <c r="BJ147" s="194">
        <f>SUMIF(振分, $C147, 計算_投入係数表_加工!BJ$4:BJ$123)</f>
        <v>3.7992303283386555E-2</v>
      </c>
      <c r="BK147" s="194">
        <f>SUMIF(振分, $C147, 計算_投入係数表_加工!BK$4:BK$123)</f>
        <v>6.216486745873045E-3</v>
      </c>
      <c r="BL147" s="194">
        <f>SUMIF(振分, $C147, 計算_投入係数表_加工!BL$4:BL$123)</f>
        <v>3.647005191100131E-3</v>
      </c>
      <c r="BM147" s="194">
        <f>SUMIF(振分, $C147, 計算_投入係数表_加工!BM$4:BM$123)</f>
        <v>6.2696225642425692E-3</v>
      </c>
      <c r="BN147" s="194">
        <f>SUMIF(振分, $C147, 計算_投入係数表_加工!BN$4:BN$123)</f>
        <v>1.0225012217702247E-2</v>
      </c>
      <c r="BO147" s="194">
        <f>SUMIF(振分, $C147, 計算_投入係数表_加工!BO$4:BO$123)</f>
        <v>0.15365919223799687</v>
      </c>
      <c r="BP147" s="194">
        <f>SUMIF(振分, $C147, 計算_投入係数表_加工!BP$4:BP$123)</f>
        <v>3.9089669071113463E-2</v>
      </c>
      <c r="BQ147" s="194">
        <f>SUMIF(振分, $C147, 計算_投入係数表_加工!BQ$4:BQ$123)</f>
        <v>0.12377399282851718</v>
      </c>
      <c r="BR147" s="194">
        <f>SUMIF(振分, $C147, 計算_投入係数表_加工!BR$4:BR$123)</f>
        <v>6.0438940222211468E-2</v>
      </c>
      <c r="BS147" s="194">
        <f>SUMIF(振分, $C147, 計算_投入係数表_加工!BS$4:BS$123)</f>
        <v>2.8073385375316194E-2</v>
      </c>
      <c r="BT147" s="194">
        <f>SUMIF(振分, $C147, 計算_投入係数表_加工!BT$4:BT$123)</f>
        <v>8.0681918466721705E-3</v>
      </c>
      <c r="BU147" s="194">
        <f>SUMIF(振分, $C147, 計算_投入係数表_加工!BU$4:BU$123)</f>
        <v>4.5626063796083263E-2</v>
      </c>
      <c r="BV147" s="194">
        <f>SUMIF(振分, $C147, 計算_投入係数表_加工!BV$4:BV$123)</f>
        <v>6.1324466129204442E-3</v>
      </c>
      <c r="BW147" s="194">
        <f>SUMIF(振分, $C147, 計算_投入係数表_加工!BW$4:BW$123)</f>
        <v>1.3273316704522165E-5</v>
      </c>
      <c r="BX147" s="194">
        <f>SUMIF(振分, $C147, 計算_投入係数表_加工!BX$4:BX$123)</f>
        <v>5.6916139870032273E-2</v>
      </c>
      <c r="BY147" s="194">
        <f>SUMIF(振分, $C147, 計算_投入係数表_加工!BY$4:BY$123)</f>
        <v>8.9817204190527113E-3</v>
      </c>
      <c r="BZ147" s="194">
        <f>SUMIF(振分, $C147, 計算_投入係数表_加工!BZ$4:BZ$123)</f>
        <v>3.7560823952165084E-3</v>
      </c>
      <c r="CA147" s="194">
        <f>SUMIF(振分, $C147, 計算_投入係数表_加工!CA$4:CA$123)</f>
        <v>2.480190775263257E-3</v>
      </c>
      <c r="CB147" s="194">
        <f>SUMIF(振分, $C147, 計算_投入係数表_加工!CB$4:CB$123)</f>
        <v>7.8347164993325981E-3</v>
      </c>
      <c r="CC147" s="194">
        <f>SUMIF(振分, $C147, 計算_投入係数表_加工!CC$4:CC$123)</f>
        <v>5.6544569672131145E-2</v>
      </c>
      <c r="CD147" s="194">
        <f>SUMIF(振分, $C147, 計算_投入係数表_加工!CD$4:CD$123)</f>
        <v>2.1623776661888805E-2</v>
      </c>
      <c r="CE147" s="194">
        <f>SUMIF(振分, $C147, 計算_投入係数表_加工!CE$4:CE$123)</f>
        <v>8.7139999451949692E-3</v>
      </c>
      <c r="CF147" s="194">
        <f>SUMIF(振分, $C147, 計算_投入係数表_加工!CF$4:CF$123)</f>
        <v>2.3315084009816876E-2</v>
      </c>
      <c r="CG147" s="194">
        <f>SUMIF(振分, $C147, 計算_投入係数表_加工!CG$4:CG$123)</f>
        <v>1.7145393321304863E-2</v>
      </c>
      <c r="CH147" s="194">
        <f>SUMIF(振分, $C147, 計算_投入係数表_加工!CH$4:CH$123)</f>
        <v>3.8597973872687048E-3</v>
      </c>
      <c r="CI147" s="194">
        <f>SUMIF(振分, $C147, 計算_投入係数表_加工!CI$4:CI$123)</f>
        <v>9.3691442848219848E-3</v>
      </c>
      <c r="CJ147" s="194">
        <f>SUMIF(振分, $C147, 計算_投入係数表_加工!CJ$4:CJ$123)</f>
        <v>5.8864691334284142E-3</v>
      </c>
      <c r="CK147" s="194">
        <f>SUMIF(振分, $C147, 計算_投入係数表_加工!CK$4:CK$123)</f>
        <v>2.5301120629619075E-2</v>
      </c>
      <c r="CL147" s="194">
        <f>SUMIF(振分, $C147, 計算_投入係数表_加工!CL$4:CL$123)</f>
        <v>5.1373097322845583E-2</v>
      </c>
      <c r="CM147" s="194">
        <f>SUMIF(振分, $C147, 計算_投入係数表_加工!CM$4:CM$123)</f>
        <v>3.2757095094155864E-2</v>
      </c>
      <c r="CN147" s="194">
        <f>SUMIF(振分, $C147, 計算_投入係数表_加工!CN$4:CN$123)</f>
        <v>1.4237602319861983E-2</v>
      </c>
      <c r="CO147" s="194">
        <f>SUMIF(振分, $C147, 計算_投入係数表_加工!CO$4:CO$123)</f>
        <v>2.4884268402508965E-2</v>
      </c>
      <c r="CP147" s="194">
        <f>SUMIF(振分, $C147, 計算_投入係数表_加工!CP$4:CP$123)</f>
        <v>2.9628150675814671E-2</v>
      </c>
      <c r="CQ147" s="194">
        <f>SUMIF(振分, $C147, 計算_投入係数表_加工!CQ$4:CQ$123)</f>
        <v>2.6428639670256177E-2</v>
      </c>
      <c r="CR147" s="194">
        <f>SUMIF(振分, $C147, 計算_投入係数表_加工!CR$4:CR$123)</f>
        <v>6.6598593616291231E-3</v>
      </c>
      <c r="CS147" s="194">
        <f>SUMIF(振分, $C147, 計算_投入係数表_加工!CS$4:CS$123)</f>
        <v>7.0683221263619688E-3</v>
      </c>
      <c r="CT147" s="194">
        <f>SUMIF(振分, $C147, 計算_投入係数表_加工!CT$4:CT$123)</f>
        <v>2.6759704627057788E-3</v>
      </c>
      <c r="CU147" s="194">
        <f>SUMIF(振分, $C147, 計算_投入係数表_加工!CU$4:CU$123)</f>
        <v>6.186421173762946E-3</v>
      </c>
      <c r="CV147" s="194">
        <f>SUMIF(振分, $C147, 計算_投入係数表_加工!CV$4:CV$123)</f>
        <v>1.0159915514417594E-2</v>
      </c>
      <c r="CW147" s="194">
        <f>SUMIF(振分, $C147, 計算_投入係数表_加工!CW$4:CW$123)</f>
        <v>9.0878407940297765E-2</v>
      </c>
      <c r="CX147" s="194">
        <f>SUMIF(振分, $C147, 計算_投入係数表_加工!CX$4:CX$123)</f>
        <v>4.845130725441698E-2</v>
      </c>
      <c r="CY147" s="194">
        <f>SUMIF(振分, $C147, 計算_投入係数表_加工!CY$4:CY$123)</f>
        <v>6.2856737689226075E-2</v>
      </c>
      <c r="CZ147" s="194">
        <f>SUMIF(振分, $C147, 計算_投入係数表_加工!CZ$4:CZ$123)</f>
        <v>5.2899995502720856E-2</v>
      </c>
      <c r="DA147" s="194">
        <f>SUMIF(振分, $C147, 計算_投入係数表_加工!DA$4:DA$123)</f>
        <v>5.1530551944214624E-2</v>
      </c>
      <c r="DB147" s="194">
        <f>SUMIF(振分, $C147, 計算_投入係数表_加工!DB$4:DB$123)</f>
        <v>0</v>
      </c>
      <c r="DC147" s="194">
        <f>SUMIF(振分, $C147, 計算_投入係数表_加工!DC$4:DC$123)</f>
        <v>2.1887290350409781E-2</v>
      </c>
      <c r="DD147" s="194">
        <f>SUMIF(振分, $C147, 計算_投入係数表_加工!DD$4:DD$123)</f>
        <v>0</v>
      </c>
      <c r="DE147" s="194">
        <f>SUMIF(振分, $C147, 計算_投入係数表_加工!DE$4:DE$123)</f>
        <v>0</v>
      </c>
      <c r="DF147" s="194">
        <f>SUMIF(振分, $C147, 計算_投入係数表_加工!DF$4:DF$123)</f>
        <v>0</v>
      </c>
      <c r="DG147" s="194">
        <f>SUMIF(振分, $C147, 計算_投入係数表_加工!DG$4:DG$123)</f>
        <v>0</v>
      </c>
      <c r="DH147" s="194">
        <f>SUMIF(振分, $C147, 計算_投入係数表_加工!DH$4:DH$123)</f>
        <v>0</v>
      </c>
      <c r="DI147" s="194">
        <f>SUMIF(振分, $C147, 計算_投入係数表_加工!DI$4:DI$123)</f>
        <v>0</v>
      </c>
      <c r="DJ147" s="194">
        <f>SUMIF(振分, $C147, 計算_投入係数表_加工!DJ$4:DJ$123)</f>
        <v>0</v>
      </c>
      <c r="DK147" s="194">
        <f>SUMIF(振分, $C147, 計算_投入係数表_加工!DK$4:DK$123)</f>
        <v>0</v>
      </c>
      <c r="DL147" s="194">
        <f>SUMIF(振分, $C147, 計算_投入係数表_加工!DL$4:DL$123)</f>
        <v>0</v>
      </c>
      <c r="DM147" s="194">
        <f>SUMIF(振分, $C147, 計算_投入係数表_加工!DM$4:DM$123)</f>
        <v>0</v>
      </c>
      <c r="DN147" s="194">
        <f>SUMIF(振分, $C147, 計算_投入係数表_加工!DN$4:DN$123)</f>
        <v>0</v>
      </c>
      <c r="DO147" s="194">
        <f>SUMIF(振分, $C147, 計算_投入係数表_加工!DO$4:DO$123)</f>
        <v>0</v>
      </c>
      <c r="DP147" s="194">
        <f>SUMIF(振分, $C147, 計算_投入係数表_加工!DP$4:DP$123)</f>
        <v>0</v>
      </c>
      <c r="DQ147" s="194">
        <f>SUMIF(振分, $C147, 計算_投入係数表_加工!DQ$4:DQ$123)</f>
        <v>0</v>
      </c>
      <c r="DR147" s="194">
        <f>SUMIF(振分, $C147, 計算_投入係数表_加工!DR$4:DR$123)</f>
        <v>0</v>
      </c>
      <c r="DS147" s="194">
        <f>SUMIF(振分, $C147, 計算_投入係数表_加工!DS$4:DS$123)</f>
        <v>0</v>
      </c>
      <c r="DT147" s="108">
        <f>SUMIF(振分, $C147, 計算_投入係数表_加工!DT$4:DT$123)</f>
        <v>2.3928186650564485E-2</v>
      </c>
    </row>
    <row r="148" spans="1:124" s="22" customFormat="1" x14ac:dyDescent="0.25">
      <c r="A148" s="34"/>
      <c r="B148" s="53">
        <v>8</v>
      </c>
      <c r="C148" s="360" t="str">
        <v>商業</v>
      </c>
      <c r="D148" s="193">
        <f>SUMIF(振分, $C148, 計算_投入係数表_加工!D$4:D$123)</f>
        <v>7.9211802418095251E-2</v>
      </c>
      <c r="E148" s="194">
        <f>SUMIF(振分, $C148, 計算_投入係数表_加工!E$4:E$123)</f>
        <v>6.1054526325129775E-2</v>
      </c>
      <c r="F148" s="194">
        <f>SUMIF(振分, $C148, 計算_投入係数表_加工!F$4:F$123)</f>
        <v>3.1297379450099021E-2</v>
      </c>
      <c r="G148" s="194">
        <f>SUMIF(振分, $C148, 計算_投入係数表_加工!G$4:G$123)</f>
        <v>5.9015980873285516E-2</v>
      </c>
      <c r="H148" s="194">
        <f>SUMIF(振分, $C148, 計算_投入係数表_加工!H$4:H$123)</f>
        <v>1.6946594510683255E-2</v>
      </c>
      <c r="I148" s="194">
        <f>SUMIF(振分, $C148, 計算_投入係数表_加工!I$4:I$123)</f>
        <v>6.3182052859759683E-2</v>
      </c>
      <c r="J148" s="194">
        <f>SUMIF(振分, $C148, 計算_投入係数表_加工!J$4:J$123)</f>
        <v>4.048321881278992E-2</v>
      </c>
      <c r="K148" s="194">
        <f>SUMIF(振分, $C148, 計算_投入係数表_加工!K$4:K$123)</f>
        <v>1.8210738829863165E-2</v>
      </c>
      <c r="L148" s="194">
        <f>SUMIF(振分, $C148, 計算_投入係数表_加工!L$4:L$123)</f>
        <v>5.8602317772513741E-2</v>
      </c>
      <c r="M148" s="194">
        <f>SUMIF(振分, $C148, 計算_投入係数表_加工!M$4:M$123)</f>
        <v>0.1274080377922123</v>
      </c>
      <c r="N148" s="194">
        <f>SUMIF(振分, $C148, 計算_投入係数表_加工!N$4:N$123)</f>
        <v>3.1428212164471107E-2</v>
      </c>
      <c r="O148" s="194">
        <f>SUMIF(振分, $C148, 計算_投入係数表_加工!O$4:O$123)</f>
        <v>8.1663872020664927E-2</v>
      </c>
      <c r="P148" s="194">
        <f>SUMIF(振分, $C148, 計算_投入係数表_加工!P$4:P$123)</f>
        <v>3.8687601406592297E-2</v>
      </c>
      <c r="Q148" s="194">
        <f>SUMIF(振分, $C148, 計算_投入係数表_加工!Q$4:Q$123)</f>
        <v>8.1063920466900349E-2</v>
      </c>
      <c r="R148" s="194">
        <f>SUMIF(振分, $C148, 計算_投入係数表_加工!R$4:R$123)</f>
        <v>8.1607795371498176E-2</v>
      </c>
      <c r="S148" s="194">
        <f>SUMIF(振分, $C148, 計算_投入係数表_加工!S$4:S$123)</f>
        <v>0.10553967395503361</v>
      </c>
      <c r="T148" s="194">
        <f>SUMIF(振分, $C148, 計算_投入係数表_加工!T$4:T$123)</f>
        <v>7.7607923261863151E-2</v>
      </c>
      <c r="U148" s="194">
        <f>SUMIF(振分, $C148, 計算_投入係数表_加工!U$4:U$123)</f>
        <v>9.6656653315531818E-2</v>
      </c>
      <c r="V148" s="194">
        <f>SUMIF(振分, $C148, 計算_投入係数表_加工!V$4:V$123)</f>
        <v>6.8762781186094066E-2</v>
      </c>
      <c r="W148" s="194">
        <f>SUMIF(振分, $C148, 計算_投入係数表_加工!W$4:W$123)</f>
        <v>9.4158937076961643E-2</v>
      </c>
      <c r="X148" s="194">
        <f>SUMIF(振分, $C148, 計算_投入係数表_加工!X$4:X$123)</f>
        <v>8.0212528074879538E-2</v>
      </c>
      <c r="Y148" s="194">
        <f>SUMIF(振分, $C148, 計算_投入係数表_加工!Y$4:Y$123)</f>
        <v>3.0957046766590751E-2</v>
      </c>
      <c r="Z148" s="194">
        <f>SUMIF(振分, $C148, 計算_投入係数表_加工!Z$4:Z$123)</f>
        <v>2.882205513784461E-2</v>
      </c>
      <c r="AA148" s="194">
        <f>SUMIF(振分, $C148, 計算_投入係数表_加工!AA$4:AA$123)</f>
        <v>1.0749363137047017E-2</v>
      </c>
      <c r="AB148" s="194">
        <f>SUMIF(振分, $C148, 計算_投入係数表_加工!AB$4:AB$123)</f>
        <v>4.3671508548948405E-2</v>
      </c>
      <c r="AC148" s="194">
        <f>SUMIF(振分, $C148, 計算_投入係数表_加工!AC$4:AC$123)</f>
        <v>5.2782685512367492E-2</v>
      </c>
      <c r="AD148" s="194">
        <f>SUMIF(振分, $C148, 計算_投入係数表_加工!AD$4:AD$123)</f>
        <v>5.8712965295405666E-3</v>
      </c>
      <c r="AE148" s="194">
        <f>SUMIF(振分, $C148, 計算_投入係数表_加工!AE$4:AE$123)</f>
        <v>6.5420432003526555E-2</v>
      </c>
      <c r="AF148" s="194">
        <f>SUMIF(振分, $C148, 計算_投入係数表_加工!AF$4:AF$123)</f>
        <v>6.6934259058364073E-2</v>
      </c>
      <c r="AG148" s="194">
        <f>SUMIF(振分, $C148, 計算_投入係数表_加工!AG$4:AG$123)</f>
        <v>0.10184132757444873</v>
      </c>
      <c r="AH148" s="194">
        <f>SUMIF(振分, $C148, 計算_投入係数表_加工!AH$4:AH$123)</f>
        <v>4.0510232688533779E-2</v>
      </c>
      <c r="AI148" s="194">
        <f>SUMIF(振分, $C148, 計算_投入係数表_加工!AI$4:AI$123)</f>
        <v>3.343805611090362E-2</v>
      </c>
      <c r="AJ148" s="194">
        <f>SUMIF(振分, $C148, 計算_投入係数表_加工!AJ$4:AJ$123)</f>
        <v>3.732809430255403E-2</v>
      </c>
      <c r="AK148" s="194">
        <f>SUMIF(振分, $C148, 計算_投入係数表_加工!AK$4:AK$123)</f>
        <v>4.2179023508137431E-2</v>
      </c>
      <c r="AL148" s="194">
        <f>SUMIF(振分, $C148, 計算_投入係数表_加工!AL$4:AL$123)</f>
        <v>1.6111713975669656E-2</v>
      </c>
      <c r="AM148" s="194">
        <f>SUMIF(振分, $C148, 計算_投入係数表_加工!AM$4:AM$123)</f>
        <v>5.7625551518297432E-3</v>
      </c>
      <c r="AN148" s="194">
        <f>SUMIF(振分, $C148, 計算_投入係数表_加工!AN$4:AN$123)</f>
        <v>1.7299645960733828E-2</v>
      </c>
      <c r="AO148" s="194">
        <f>SUMIF(振分, $C148, 計算_投入係数表_加工!AO$4:AO$123)</f>
        <v>0.10533576609852699</v>
      </c>
      <c r="AP148" s="194">
        <f>SUMIF(振分, $C148, 計算_投入係数表_加工!AP$4:AP$123)</f>
        <v>6.5001601024655783E-2</v>
      </c>
      <c r="AQ148" s="194">
        <f>SUMIF(振分, $C148, 計算_投入係数表_加工!AQ$4:AQ$123)</f>
        <v>6.8517721337351123E-2</v>
      </c>
      <c r="AR148" s="194">
        <f>SUMIF(振分, $C148, 計算_投入係数表_加工!AR$4:AR$123)</f>
        <v>7.149077375768853E-2</v>
      </c>
      <c r="AS148" s="194">
        <f>SUMIF(振分, $C148, 計算_投入係数表_加工!AS$4:AS$123)</f>
        <v>5.5934757556954172E-2</v>
      </c>
      <c r="AT148" s="194">
        <f>SUMIF(振分, $C148, 計算_投入係数表_加工!AT$4:AT$123)</f>
        <v>5.1774897634597812E-2</v>
      </c>
      <c r="AU148" s="194">
        <f>SUMIF(振分, $C148, 計算_投入係数表_加工!AU$4:AU$123)</f>
        <v>4.739459235470838E-2</v>
      </c>
      <c r="AV148" s="194">
        <f>SUMIF(振分, $C148, 計算_投入係数表_加工!AV$4:AV$123)</f>
        <v>4.7758906908440812E-2</v>
      </c>
      <c r="AW148" s="194">
        <f>SUMIF(振分, $C148, 計算_投入係数表_加工!AW$4:AW$123)</f>
        <v>4.715898420382697E-2</v>
      </c>
      <c r="AX148" s="194">
        <f>SUMIF(振分, $C148, 計算_投入係数表_加工!AX$4:AX$123)</f>
        <v>4.2014633064814129E-2</v>
      </c>
      <c r="AY148" s="194">
        <f>SUMIF(振分, $C148, 計算_投入係数表_加工!AY$4:AY$123)</f>
        <v>4.7326766176636462E-2</v>
      </c>
      <c r="AZ148" s="194">
        <f>SUMIF(振分, $C148, 計算_投入係数表_加工!AZ$4:AZ$123)</f>
        <v>6.0178817056396147E-2</v>
      </c>
      <c r="BA148" s="194">
        <f>SUMIF(振分, $C148, 計算_投入係数表_加工!BA$4:BA$123)</f>
        <v>3.6868456986800184E-2</v>
      </c>
      <c r="BB148" s="194">
        <f>SUMIF(振分, $C148, 計算_投入係数表_加工!BB$4:BB$123)</f>
        <v>5.8361391694725026E-2</v>
      </c>
      <c r="BC148" s="194">
        <f>SUMIF(振分, $C148, 計算_投入係数表_加工!BC$4:BC$123)</f>
        <v>5.1318847253606345E-2</v>
      </c>
      <c r="BD148" s="194">
        <f>SUMIF(振分, $C148, 計算_投入係数表_加工!BD$4:BD$123)</f>
        <v>3.8377671173135633E-2</v>
      </c>
      <c r="BE148" s="194">
        <f>SUMIF(振分, $C148, 計算_投入係数表_加工!BE$4:BE$123)</f>
        <v>2.3034493474207583E-2</v>
      </c>
      <c r="BF148" s="194">
        <f>SUMIF(振分, $C148, 計算_投入係数表_加工!BF$4:BF$123)</f>
        <v>4.4526101585276562E-2</v>
      </c>
      <c r="BG148" s="194">
        <f>SUMIF(振分, $C148, 計算_投入係数表_加工!BG$4:BG$123)</f>
        <v>6.8323767724510459E-2</v>
      </c>
      <c r="BH148" s="194">
        <f>SUMIF(振分, $C148, 計算_投入係数表_加工!BH$4:BH$123)</f>
        <v>1.990974764201189E-2</v>
      </c>
      <c r="BI148" s="194">
        <f>SUMIF(振分, $C148, 計算_投入係数表_加工!BI$4:BI$123)</f>
        <v>9.1955801788975208E-2</v>
      </c>
      <c r="BJ148" s="194">
        <f>SUMIF(振分, $C148, 計算_投入係数表_加工!BJ$4:BJ$123)</f>
        <v>6.1955839406097326E-3</v>
      </c>
      <c r="BK148" s="194">
        <f>SUMIF(振分, $C148, 計算_投入係数表_加工!BK$4:BK$123)</f>
        <v>9.1256834356053057E-2</v>
      </c>
      <c r="BL148" s="194">
        <f>SUMIF(振分, $C148, 計算_投入係数表_加工!BL$4:BL$123)</f>
        <v>9.6858869722504085E-2</v>
      </c>
      <c r="BM148" s="194">
        <f>SUMIF(振分, $C148, 計算_投入係数表_加工!BM$4:BM$123)</f>
        <v>5.1706523222878206E-2</v>
      </c>
      <c r="BN148" s="194">
        <f>SUMIF(振分, $C148, 計算_投入係数表_加工!BN$4:BN$123)</f>
        <v>4.7855535135358375E-2</v>
      </c>
      <c r="BO148" s="194">
        <f>SUMIF(振分, $C148, 計算_投入係数表_加工!BO$4:BO$123)</f>
        <v>9.2122252106318046E-3</v>
      </c>
      <c r="BP148" s="194">
        <f>SUMIF(振分, $C148, 計算_投入係数表_加工!BP$4:BP$123)</f>
        <v>1.7756860046450471E-2</v>
      </c>
      <c r="BQ148" s="194">
        <f>SUMIF(振分, $C148, 計算_投入係数表_加工!BQ$4:BQ$123)</f>
        <v>2.2911832946635732E-2</v>
      </c>
      <c r="BR148" s="194">
        <f>SUMIF(振分, $C148, 計算_投入係数表_加工!BR$4:BR$123)</f>
        <v>2.2183520659646634E-2</v>
      </c>
      <c r="BS148" s="194">
        <f>SUMIF(振分, $C148, 計算_投入係数表_加工!BS$4:BS$123)</f>
        <v>2.3322707311535882E-2</v>
      </c>
      <c r="BT148" s="194">
        <f>SUMIF(振分, $C148, 計算_投入係数表_加工!BT$4:BT$123)</f>
        <v>7.1545373845602776E-3</v>
      </c>
      <c r="BU148" s="194">
        <f>SUMIF(振分, $C148, 計算_投入係数表_加工!BU$4:BU$123)</f>
        <v>5.2220233920428601E-3</v>
      </c>
      <c r="BV148" s="194">
        <f>SUMIF(振分, $C148, 計算_投入係数表_加工!BV$4:BV$123)</f>
        <v>4.0784130762265879E-3</v>
      </c>
      <c r="BW148" s="194">
        <f>SUMIF(振分, $C148, 計算_投入係数表_加工!BW$4:BW$123)</f>
        <v>1.0878810371026367E-3</v>
      </c>
      <c r="BX148" s="194">
        <f>SUMIF(振分, $C148, 計算_投入係数表_加工!BX$4:BX$123)</f>
        <v>4.022810662658592E-3</v>
      </c>
      <c r="BY148" s="194">
        <f>SUMIF(振分, $C148, 計算_投入係数表_加工!BY$4:BY$123)</f>
        <v>1.3302301911234026E-2</v>
      </c>
      <c r="BZ148" s="194">
        <f>SUMIF(振分, $C148, 計算_投入係数表_加工!BZ$4:BZ$123)</f>
        <v>1.2276858338936729E-2</v>
      </c>
      <c r="CA148" s="194">
        <f>SUMIF(振分, $C148, 計算_投入係数表_加工!CA$4:CA$123)</f>
        <v>6.7692636108544159E-3</v>
      </c>
      <c r="CB148" s="194">
        <f>SUMIF(振分, $C148, 計算_投入係数表_加工!CB$4:CB$123)</f>
        <v>9.4016597991991181E-3</v>
      </c>
      <c r="CC148" s="194">
        <f>SUMIF(振分, $C148, 計算_投入係数表_加工!CC$4:CC$123)</f>
        <v>9.8136526639344256E-3</v>
      </c>
      <c r="CD148" s="194">
        <f>SUMIF(振分, $C148, 計算_投入係数表_加工!CD$4:CD$123)</f>
        <v>1.5562854186640341E-2</v>
      </c>
      <c r="CE148" s="194">
        <f>SUMIF(振分, $C148, 計算_投入係数表_加工!CE$4:CE$123)</f>
        <v>7.7686131586879679E-3</v>
      </c>
      <c r="CF148" s="194">
        <f>SUMIF(振分, $C148, 計算_投入係数表_加工!CF$4:CF$123)</f>
        <v>5.4792919622068193E-3</v>
      </c>
      <c r="CG148" s="194">
        <f>SUMIF(振分, $C148, 計算_投入係数表_加工!CG$4:CG$123)</f>
        <v>6.8890325444072439E-3</v>
      </c>
      <c r="CH148" s="194">
        <f>SUMIF(振分, $C148, 計算_投入係数表_加工!CH$4:CH$123)</f>
        <v>2.117739799233722E-2</v>
      </c>
      <c r="CI148" s="194">
        <f>SUMIF(振分, $C148, 計算_投入係数表_加工!CI$4:CI$123)</f>
        <v>5.9578148272714168E-3</v>
      </c>
      <c r="CJ148" s="194">
        <f>SUMIF(振分, $C148, 計算_投入係数表_加工!CJ$4:CJ$123)</f>
        <v>4.7316101255815694E-2</v>
      </c>
      <c r="CK148" s="194">
        <f>SUMIF(振分, $C148, 計算_投入係数表_加工!CK$4:CK$123)</f>
        <v>1.3655146314672923E-2</v>
      </c>
      <c r="CL148" s="194">
        <f>SUMIF(振分, $C148, 計算_投入係数表_加工!CL$4:CL$123)</f>
        <v>1.455923890742747E-2</v>
      </c>
      <c r="CM148" s="194">
        <f>SUMIF(振分, $C148, 計算_投入係数表_加工!CM$4:CM$123)</f>
        <v>3.1616891639101849E-2</v>
      </c>
      <c r="CN148" s="194">
        <f>SUMIF(振分, $C148, 計算_投入係数表_加工!CN$4:CN$123)</f>
        <v>5.4803527511654369E-2</v>
      </c>
      <c r="CO148" s="194">
        <f>SUMIF(振分, $C148, 計算_投入係数表_加工!CO$4:CO$123)</f>
        <v>2.1471568735879167E-2</v>
      </c>
      <c r="CP148" s="194">
        <f>SUMIF(振分, $C148, 計算_投入係数表_加工!CP$4:CP$123)</f>
        <v>3.6268317179124161E-2</v>
      </c>
      <c r="CQ148" s="194">
        <f>SUMIF(振分, $C148, 計算_投入係数表_加工!CQ$4:CQ$123)</f>
        <v>2.1504319698644719E-2</v>
      </c>
      <c r="CR148" s="194">
        <f>SUMIF(振分, $C148, 計算_投入係数表_加工!CR$4:CR$123)</f>
        <v>5.0575244835611849E-2</v>
      </c>
      <c r="CS148" s="194">
        <f>SUMIF(振分, $C148, 計算_投入係数表_加工!CS$4:CS$123)</f>
        <v>1.3657841737813727E-2</v>
      </c>
      <c r="CT148" s="194">
        <f>SUMIF(振分, $C148, 計算_投入係数表_加工!CT$4:CT$123)</f>
        <v>7.189553553282298E-3</v>
      </c>
      <c r="CU148" s="194">
        <f>SUMIF(振分, $C148, 計算_投入係数表_加工!CU$4:CU$123)</f>
        <v>6.8100345224395856E-2</v>
      </c>
      <c r="CV148" s="194">
        <f>SUMIF(振分, $C148, 計算_投入係数表_加工!CV$4:CV$123)</f>
        <v>1.6925864577863797E-2</v>
      </c>
      <c r="CW148" s="194">
        <f>SUMIF(振分, $C148, 計算_投入係数表_加工!CW$4:CW$123)</f>
        <v>7.9644653341166965E-2</v>
      </c>
      <c r="CX148" s="194">
        <f>SUMIF(振分, $C148, 計算_投入係数表_加工!CX$4:CX$123)</f>
        <v>0.10864188257512757</v>
      </c>
      <c r="CY148" s="194">
        <f>SUMIF(振分, $C148, 計算_投入係数表_加工!CY$4:CY$123)</f>
        <v>3.4574750948346153E-2</v>
      </c>
      <c r="CZ148" s="194">
        <f>SUMIF(振分, $C148, 計算_投入係数表_加工!CZ$4:CZ$123)</f>
        <v>3.0104786604104518E-2</v>
      </c>
      <c r="DA148" s="194">
        <f>SUMIF(振分, $C148, 計算_投入係数表_加工!DA$4:DA$123)</f>
        <v>4.0125280699680889E-2</v>
      </c>
      <c r="DB148" s="194">
        <f>SUMIF(振分, $C148, 計算_投入係数表_加工!DB$4:DB$123)</f>
        <v>0.21501125107779015</v>
      </c>
      <c r="DC148" s="194">
        <f>SUMIF(振分, $C148, 計算_投入係数表_加工!DC$4:DC$123)</f>
        <v>1.4919692471644971E-2</v>
      </c>
      <c r="DD148" s="194">
        <f>SUMIF(振分, $C148, 計算_投入係数表_加工!DD$4:DD$123)</f>
        <v>0</v>
      </c>
      <c r="DE148" s="194">
        <f>SUMIF(振分, $C148, 計算_投入係数表_加工!DE$4:DE$123)</f>
        <v>0</v>
      </c>
      <c r="DF148" s="194">
        <f>SUMIF(振分, $C148, 計算_投入係数表_加工!DF$4:DF$123)</f>
        <v>0</v>
      </c>
      <c r="DG148" s="194">
        <f>SUMIF(振分, $C148, 計算_投入係数表_加工!DG$4:DG$123)</f>
        <v>0</v>
      </c>
      <c r="DH148" s="194">
        <f>SUMIF(振分, $C148, 計算_投入係数表_加工!DH$4:DH$123)</f>
        <v>0</v>
      </c>
      <c r="DI148" s="194">
        <f>SUMIF(振分, $C148, 計算_投入係数表_加工!DI$4:DI$123)</f>
        <v>0</v>
      </c>
      <c r="DJ148" s="194">
        <f>SUMIF(振分, $C148, 計算_投入係数表_加工!DJ$4:DJ$123)</f>
        <v>0</v>
      </c>
      <c r="DK148" s="194">
        <f>SUMIF(振分, $C148, 計算_投入係数表_加工!DK$4:DK$123)</f>
        <v>0</v>
      </c>
      <c r="DL148" s="194">
        <f>SUMIF(振分, $C148, 計算_投入係数表_加工!DL$4:DL$123)</f>
        <v>0</v>
      </c>
      <c r="DM148" s="194">
        <f>SUMIF(振分, $C148, 計算_投入係数表_加工!DM$4:DM$123)</f>
        <v>0</v>
      </c>
      <c r="DN148" s="194">
        <f>SUMIF(振分, $C148, 計算_投入係数表_加工!DN$4:DN$123)</f>
        <v>0</v>
      </c>
      <c r="DO148" s="194">
        <f>SUMIF(振分, $C148, 計算_投入係数表_加工!DO$4:DO$123)</f>
        <v>0</v>
      </c>
      <c r="DP148" s="194">
        <f>SUMIF(振分, $C148, 計算_投入係数表_加工!DP$4:DP$123)</f>
        <v>0</v>
      </c>
      <c r="DQ148" s="194">
        <f>SUMIF(振分, $C148, 計算_投入係数表_加工!DQ$4:DQ$123)</f>
        <v>0</v>
      </c>
      <c r="DR148" s="194">
        <f>SUMIF(振分, $C148, 計算_投入係数表_加工!DR$4:DR$123)</f>
        <v>0</v>
      </c>
      <c r="DS148" s="194">
        <f>SUMIF(振分, $C148, 計算_投入係数表_加工!DS$4:DS$123)</f>
        <v>0</v>
      </c>
      <c r="DT148" s="108">
        <f>SUMIF(振分, $C148, 計算_投入係数表_加工!DT$4:DT$123)</f>
        <v>3.432376133320602E-2</v>
      </c>
    </row>
    <row r="149" spans="1:124" s="22" customFormat="1" x14ac:dyDescent="0.25">
      <c r="A149" s="34"/>
      <c r="B149" s="53">
        <v>9</v>
      </c>
      <c r="C149" s="360" t="str">
        <v>金融・保険・不動産</v>
      </c>
      <c r="D149" s="193">
        <f>SUMIF(振分, $C149, 計算_投入係数表_加工!D$4:D$123)</f>
        <v>6.2999620534731557E-3</v>
      </c>
      <c r="E149" s="194">
        <f>SUMIF(振分, $C149, 計算_投入係数表_加工!E$4:E$123)</f>
        <v>6.8831325224842661E-3</v>
      </c>
      <c r="F149" s="194">
        <f>SUMIF(振分, $C149, 計算_投入係数表_加工!F$4:F$123)</f>
        <v>5.8048173905033851E-3</v>
      </c>
      <c r="G149" s="194">
        <f>SUMIF(振分, $C149, 計算_投入係数表_加工!G$4:G$123)</f>
        <v>2.2455586441996408E-2</v>
      </c>
      <c r="H149" s="194">
        <f>SUMIF(振分, $C149, 計算_投入係数表_加工!H$4:H$123)</f>
        <v>6.6083094370539665E-3</v>
      </c>
      <c r="I149" s="194">
        <f>SUMIF(振分, $C149, 計算_投入係数表_加工!I$4:I$123)</f>
        <v>7.9813003472590585E-3</v>
      </c>
      <c r="J149" s="194">
        <f>SUMIF(振分, $C149, 計算_投入係数表_加工!J$4:J$123)</f>
        <v>4.4774638454096696E-2</v>
      </c>
      <c r="K149" s="194">
        <f>SUMIF(振分, $C149, 計算_投入係数表_加工!K$4:K$123)</f>
        <v>4.3110304463976179E-2</v>
      </c>
      <c r="L149" s="194">
        <f>SUMIF(振分, $C149, 計算_投入係数表_加工!L$4:L$123)</f>
        <v>6.7614991346238206E-3</v>
      </c>
      <c r="M149" s="194">
        <f>SUMIF(振分, $C149, 計算_投入係数表_加工!M$4:M$123)</f>
        <v>4.1734690333113346E-3</v>
      </c>
      <c r="N149" s="194">
        <f>SUMIF(振分, $C149, 計算_投入係数表_加工!N$4:N$123)</f>
        <v>2.056258644792414E-3</v>
      </c>
      <c r="O149" s="194">
        <f>SUMIF(振分, $C149, 計算_投入係数表_加工!O$4:O$123)</f>
        <v>7.547941899069854E-3</v>
      </c>
      <c r="P149" s="194">
        <f>SUMIF(振分, $C149, 計算_投入係数表_加工!P$4:P$123)</f>
        <v>8.3208646628408368E-3</v>
      </c>
      <c r="Q149" s="194">
        <f>SUMIF(振分, $C149, 計算_投入係数表_加工!Q$4:Q$123)</f>
        <v>3.9401240312774526E-3</v>
      </c>
      <c r="R149" s="194">
        <f>SUMIF(振分, $C149, 計算_投入係数表_加工!R$4:R$123)</f>
        <v>1.6646366220056844E-2</v>
      </c>
      <c r="S149" s="194">
        <f>SUMIF(振分, $C149, 計算_投入係数表_加工!S$4:S$123)</f>
        <v>1.9701769296144634E-2</v>
      </c>
      <c r="T149" s="194">
        <f>SUMIF(振分, $C149, 計算_投入係数表_加工!T$4:T$123)</f>
        <v>8.640425374787682E-3</v>
      </c>
      <c r="U149" s="194">
        <f>SUMIF(振分, $C149, 計算_投入係数表_加工!U$4:U$123)</f>
        <v>2.0833333333333332E-2</v>
      </c>
      <c r="V149" s="194">
        <f>SUMIF(振分, $C149, 計算_投入係数表_加工!V$4:V$123)</f>
        <v>8.4568847989093393E-3</v>
      </c>
      <c r="W149" s="194">
        <f>SUMIF(振分, $C149, 計算_投入係数表_加工!W$4:W$123)</f>
        <v>8.7741288543494618E-3</v>
      </c>
      <c r="X149" s="194">
        <f>SUMIF(振分, $C149, 計算_投入係数表_加工!X$4:X$123)</f>
        <v>1.2634932570817957E-2</v>
      </c>
      <c r="Y149" s="194">
        <f>SUMIF(振分, $C149, 計算_投入係数表_加工!Y$4:Y$123)</f>
        <v>6.0907790900905671E-3</v>
      </c>
      <c r="Z149" s="194">
        <f>SUMIF(振分, $C149, 計算_投入係数表_加工!Z$4:Z$123)</f>
        <v>8.7301587301587304E-3</v>
      </c>
      <c r="AA149" s="194">
        <f>SUMIF(振分, $C149, 計算_投入係数表_加工!AA$4:AA$123)</f>
        <v>5.0507281589138725E-3</v>
      </c>
      <c r="AB149" s="194">
        <f>SUMIF(振分, $C149, 計算_投入係数表_加工!AB$4:AB$123)</f>
        <v>8.4732939930397943E-3</v>
      </c>
      <c r="AC149" s="194">
        <f>SUMIF(振分, $C149, 計算_投入係数表_加工!AC$4:AC$123)</f>
        <v>2.1832407874810701E-2</v>
      </c>
      <c r="AD149" s="194">
        <f>SUMIF(振分, $C149, 計算_投入係数表_加工!AD$4:AD$123)</f>
        <v>2.8329490185439962E-3</v>
      </c>
      <c r="AE149" s="194">
        <f>SUMIF(振分, $C149, 計算_投入係数表_加工!AE$4:AE$123)</f>
        <v>4.3806480052898389E-3</v>
      </c>
      <c r="AF149" s="194">
        <f>SUMIF(振分, $C149, 計算_投入係数表_加工!AF$4:AF$123)</f>
        <v>6.8344543284877416E-3</v>
      </c>
      <c r="AG149" s="194">
        <f>SUMIF(振分, $C149, 計算_投入係数表_加工!AG$4:AG$123)</f>
        <v>7.729029324846556E-3</v>
      </c>
      <c r="AH149" s="194">
        <f>SUMIF(振分, $C149, 計算_投入係数表_加工!AH$4:AH$123)</f>
        <v>9.1112980095318201E-3</v>
      </c>
      <c r="AI149" s="194">
        <f>SUMIF(振分, $C149, 計算_投入係数表_加工!AI$4:AI$123)</f>
        <v>1.3804366134264855E-2</v>
      </c>
      <c r="AJ149" s="194">
        <f>SUMIF(振分, $C149, 計算_投入係数表_加工!AJ$4:AJ$123)</f>
        <v>1.2180746561886051E-2</v>
      </c>
      <c r="AK149" s="194">
        <f>SUMIF(振分, $C149, 計算_投入係数表_加工!AK$4:AK$123)</f>
        <v>9.4936708860759497E-3</v>
      </c>
      <c r="AL149" s="194">
        <f>SUMIF(振分, $C149, 計算_投入係数表_加工!AL$4:AL$123)</f>
        <v>3.5438917128334003E-3</v>
      </c>
      <c r="AM149" s="194">
        <f>SUMIF(振分, $C149, 計算_投入係数表_加工!AM$4:AM$123)</f>
        <v>3.2361147158058655E-3</v>
      </c>
      <c r="AN149" s="194">
        <f>SUMIF(振分, $C149, 計算_投入係数表_加工!AN$4:AN$123)</f>
        <v>6.5443621928977583E-3</v>
      </c>
      <c r="AO149" s="194">
        <f>SUMIF(振分, $C149, 計算_投入係数表_加工!AO$4:AO$123)</f>
        <v>6.0522451159271944E-3</v>
      </c>
      <c r="AP149" s="194">
        <f>SUMIF(振分, $C149, 計算_投入係数表_加工!AP$4:AP$123)</f>
        <v>1.9052193403778419E-2</v>
      </c>
      <c r="AQ149" s="194">
        <f>SUMIF(振分, $C149, 計算_投入係数表_加工!AQ$4:AQ$123)</f>
        <v>8.0355861673123835E-3</v>
      </c>
      <c r="AR149" s="194">
        <f>SUMIF(振分, $C149, 計算_投入係数表_加工!AR$4:AR$123)</f>
        <v>1.9616650319458067E-2</v>
      </c>
      <c r="AS149" s="194">
        <f>SUMIF(振分, $C149, 計算_投入係数表_加工!AS$4:AS$123)</f>
        <v>1.0327098661466182E-2</v>
      </c>
      <c r="AT149" s="194">
        <f>SUMIF(振分, $C149, 計算_投入係数表_加工!AT$4:AT$123)</f>
        <v>9.0352272342729516E-3</v>
      </c>
      <c r="AU149" s="194">
        <f>SUMIF(振分, $C149, 計算_投入係数表_加工!AU$4:AU$123)</f>
        <v>8.5206671501087752E-3</v>
      </c>
      <c r="AV149" s="194">
        <f>SUMIF(振分, $C149, 計算_投入係数表_加工!AV$4:AV$123)</f>
        <v>1.2642063593410802E-2</v>
      </c>
      <c r="AW149" s="194">
        <f>SUMIF(振分, $C149, 計算_投入係数表_加工!AW$4:AW$123)</f>
        <v>8.2841224464244717E-3</v>
      </c>
      <c r="AX149" s="194">
        <f>SUMIF(振分, $C149, 計算_投入係数表_加工!AX$4:AX$123)</f>
        <v>6.2326016800926271E-3</v>
      </c>
      <c r="AY149" s="194">
        <f>SUMIF(振分, $C149, 計算_投入係数表_加工!AY$4:AY$123)</f>
        <v>5.9969169455201714E-3</v>
      </c>
      <c r="AZ149" s="194">
        <f>SUMIF(振分, $C149, 計算_投入係数表_加工!AZ$4:AZ$123)</f>
        <v>8.2530949105914728E-3</v>
      </c>
      <c r="BA149" s="194">
        <f>SUMIF(振分, $C149, 計算_投入係数表_加工!BA$4:BA$123)</f>
        <v>9.1033227127901677E-3</v>
      </c>
      <c r="BB149" s="194">
        <f>SUMIF(振分, $C149, 計算_投入係数表_加工!BB$4:BB$123)</f>
        <v>1.01010101010101E-2</v>
      </c>
      <c r="BC149" s="194">
        <f>SUMIF(振分, $C149, 計算_投入係数表_加工!BC$4:BC$123)</f>
        <v>6.8325176435310615E-3</v>
      </c>
      <c r="BD149" s="194">
        <f>SUMIF(振分, $C149, 計算_投入係数表_加工!BD$4:BD$123)</f>
        <v>1.0902747492368078E-2</v>
      </c>
      <c r="BE149" s="194">
        <f>SUMIF(振分, $C149, 計算_投入係数表_加工!BE$4:BE$123)</f>
        <v>3.7678682411435675E-3</v>
      </c>
      <c r="BF149" s="194">
        <f>SUMIF(振分, $C149, 計算_投入係数表_加工!BF$4:BF$123)</f>
        <v>3.2747707885055093E-3</v>
      </c>
      <c r="BG149" s="194">
        <f>SUMIF(振分, $C149, 計算_投入係数表_加工!BG$4:BG$123)</f>
        <v>1.25126603646185E-2</v>
      </c>
      <c r="BH149" s="194">
        <f>SUMIF(振分, $C149, 計算_投入係数表_加工!BH$4:BH$123)</f>
        <v>2.4015648906706953E-3</v>
      </c>
      <c r="BI149" s="194">
        <f>SUMIF(振分, $C149, 計算_投入係数表_加工!BI$4:BI$123)</f>
        <v>2.4420440125042558E-2</v>
      </c>
      <c r="BJ149" s="194">
        <f>SUMIF(振分, $C149, 計算_投入係数表_加工!BJ$4:BJ$123)</f>
        <v>1.9105324926990365E-3</v>
      </c>
      <c r="BK149" s="194">
        <f>SUMIF(振分, $C149, 計算_投入係数表_加工!BK$4:BK$123)</f>
        <v>1.8853317024790359E-2</v>
      </c>
      <c r="BL149" s="194">
        <f>SUMIF(振分, $C149, 計算_投入係数表_加工!BL$4:BL$123)</f>
        <v>1.004029352509522E-2</v>
      </c>
      <c r="BM149" s="194">
        <f>SUMIF(振分, $C149, 計算_投入係数表_加工!BM$4:BM$123)</f>
        <v>2.049811452752278E-2</v>
      </c>
      <c r="BN149" s="194">
        <f>SUMIF(振分, $C149, 計算_投入係数表_加工!BN$4:BN$123)</f>
        <v>1.7813754035283347E-2</v>
      </c>
      <c r="BO149" s="194">
        <f>SUMIF(振分, $C149, 計算_投入係数表_加工!BO$4:BO$123)</f>
        <v>3.145722805898387E-2</v>
      </c>
      <c r="BP149" s="194">
        <f>SUMIF(振分, $C149, 計算_投入係数表_加工!BP$4:BP$123)</f>
        <v>1.7068704916622632E-2</v>
      </c>
      <c r="BQ149" s="194">
        <f>SUMIF(振分, $C149, 計算_投入係数表_加工!BQ$4:BQ$123)</f>
        <v>4.7941714125008788E-3</v>
      </c>
      <c r="BR149" s="194">
        <f>SUMIF(振分, $C149, 計算_投入係数表_加工!BR$4:BR$123)</f>
        <v>8.8476072221415937E-3</v>
      </c>
      <c r="BS149" s="194">
        <f>SUMIF(振分, $C149, 計算_投入係数表_加工!BS$4:BS$123)</f>
        <v>5.24627249633597E-2</v>
      </c>
      <c r="BT149" s="194">
        <f>SUMIF(振分, $C149, 計算_投入係数表_加工!BT$4:BT$123)</f>
        <v>6.5393779881951691E-2</v>
      </c>
      <c r="BU149" s="194">
        <f>SUMIF(振分, $C149, 計算_投入係数表_加工!BU$4:BU$123)</f>
        <v>0.11184306836480749</v>
      </c>
      <c r="BV149" s="194">
        <f>SUMIF(振分, $C149, 計算_投入係数表_加工!BV$4:BV$123)</f>
        <v>0.13801167972101519</v>
      </c>
      <c r="BW149" s="194">
        <f>SUMIF(振分, $C149, 計算_投入係数表_加工!BW$4:BW$123)</f>
        <v>7.8602988726175729E-2</v>
      </c>
      <c r="BX149" s="194">
        <f>SUMIF(振分, $C149, 計算_投入係数表_加工!BX$4:BX$123)</f>
        <v>4.2799463625244977E-2</v>
      </c>
      <c r="BY149" s="194">
        <f>SUMIF(振分, $C149, 計算_投入係数表_加工!BY$4:BY$123)</f>
        <v>2.0474569998046616E-2</v>
      </c>
      <c r="BZ149" s="194">
        <f>SUMIF(振分, $C149, 計算_投入係数表_加工!BZ$4:BZ$123)</f>
        <v>7.6932809867759869E-2</v>
      </c>
      <c r="CA149" s="194">
        <f>SUMIF(振分, $C149, 計算_投入係数表_加工!CA$4:CA$123)</f>
        <v>1.3285733144954933E-2</v>
      </c>
      <c r="CB149" s="194">
        <f>SUMIF(振分, $C149, 計算_投入係数表_加工!CB$4:CB$123)</f>
        <v>0.11821716673437409</v>
      </c>
      <c r="CC149" s="194">
        <f>SUMIF(振分, $C149, 計算_投入係数表_加工!CC$4:CC$123)</f>
        <v>9.1036436987704916E-2</v>
      </c>
      <c r="CD149" s="194">
        <f>SUMIF(振分, $C149, 計算_投入係数表_加工!CD$4:CD$123)</f>
        <v>4.5392844599276672E-2</v>
      </c>
      <c r="CE149" s="194">
        <f>SUMIF(振分, $C149, 計算_投入係数表_加工!CE$4:CE$123)</f>
        <v>1.6989559641575096E-2</v>
      </c>
      <c r="CF149" s="194">
        <f>SUMIF(振分, $C149, 計算_投入係数表_加工!CF$4:CF$123)</f>
        <v>1.5757646586417588E-2</v>
      </c>
      <c r="CG149" s="194">
        <f>SUMIF(振分, $C149, 計算_投入係数表_加工!CG$4:CG$123)</f>
        <v>1.3257045820750074E-2</v>
      </c>
      <c r="CH149" s="194">
        <f>SUMIF(振分, $C149, 計算_投入係数表_加工!CH$4:CH$123)</f>
        <v>4.6214593371943148E-2</v>
      </c>
      <c r="CI149" s="194">
        <f>SUMIF(振分, $C149, 計算_投入係数表_加工!CI$4:CI$123)</f>
        <v>9.1673473309950501E-2</v>
      </c>
      <c r="CJ149" s="194">
        <f>SUMIF(振分, $C149, 計算_投入係数表_加工!CJ$4:CJ$123)</f>
        <v>2.0570592225801113E-2</v>
      </c>
      <c r="CK149" s="194">
        <f>SUMIF(振分, $C149, 計算_投入係数表_加工!CK$4:CK$123)</f>
        <v>4.7851112424911219E-2</v>
      </c>
      <c r="CL149" s="194">
        <f>SUMIF(振分, $C149, 計算_投入係数表_加工!CL$4:CL$123)</f>
        <v>2.8050308184307026E-3</v>
      </c>
      <c r="CM149" s="194">
        <f>SUMIF(振分, $C149, 計算_投入係数表_加工!CM$4:CM$123)</f>
        <v>1.2488790968638466E-2</v>
      </c>
      <c r="CN149" s="194">
        <f>SUMIF(振分, $C149, 計算_投入係数表_加工!CN$4:CN$123)</f>
        <v>2.641825423044452E-2</v>
      </c>
      <c r="CO149" s="194">
        <f>SUMIF(振分, $C149, 計算_投入係数表_加工!CO$4:CO$123)</f>
        <v>1.4930561041505381E-2</v>
      </c>
      <c r="CP149" s="194">
        <f>SUMIF(振分, $C149, 計算_投入係数表_加工!CP$4:CP$123)</f>
        <v>8.2374366234677712E-3</v>
      </c>
      <c r="CQ149" s="194">
        <f>SUMIF(振分, $C149, 計算_投入係数表_加工!CQ$4:CQ$123)</f>
        <v>1.4663773219233237E-2</v>
      </c>
      <c r="CR149" s="194">
        <f>SUMIF(振分, $C149, 計算_投入係数表_加工!CR$4:CR$123)</f>
        <v>7.2382046904260908E-2</v>
      </c>
      <c r="CS149" s="194">
        <f>SUMIF(振分, $C149, 計算_投入係数表_加工!CS$4:CS$123)</f>
        <v>5.9302683987347643E-2</v>
      </c>
      <c r="CT149" s="194">
        <f>SUMIF(振分, $C149, 計算_投入係数表_加工!CT$4:CT$123)</f>
        <v>3.4804552537090984E-3</v>
      </c>
      <c r="CU149" s="194">
        <f>SUMIF(振分, $C149, 計算_投入係数表_加工!CU$4:CU$123)</f>
        <v>1.0135788262370542E-2</v>
      </c>
      <c r="CV149" s="194">
        <f>SUMIF(振分, $C149, 計算_投入係数表_加工!CV$4:CV$123)</f>
        <v>1.6062576150748253E-2</v>
      </c>
      <c r="CW149" s="194">
        <f>SUMIF(振分, $C149, 計算_投入係数表_加工!CW$4:CW$123)</f>
        <v>2.8584405248530155E-2</v>
      </c>
      <c r="CX149" s="194">
        <f>SUMIF(振分, $C149, 計算_投入係数表_加工!CX$4:CX$123)</f>
        <v>1.6427195613333834E-2</v>
      </c>
      <c r="CY149" s="194">
        <f>SUMIF(振分, $C149, 計算_投入係数表_加工!CY$4:CY$123)</f>
        <v>3.4681107526500513E-2</v>
      </c>
      <c r="CZ149" s="194">
        <f>SUMIF(振分, $C149, 計算_投入係数表_加工!CZ$4:CZ$123)</f>
        <v>1.7863192768375134E-2</v>
      </c>
      <c r="DA149" s="194">
        <f>SUMIF(振分, $C149, 計算_投入係数表_加工!DA$4:DA$123)</f>
        <v>3.6825070686316401E-2</v>
      </c>
      <c r="DB149" s="194">
        <f>SUMIF(振分, $C149, 計算_投入係数表_加工!DB$4:DB$123)</f>
        <v>0</v>
      </c>
      <c r="DC149" s="194">
        <f>SUMIF(振分, $C149, 計算_投入係数表_加工!DC$4:DC$123)</f>
        <v>4.4571312577706731E-2</v>
      </c>
      <c r="DD149" s="194">
        <f>SUMIF(振分, $C149, 計算_投入係数表_加工!DD$4:DD$123)</f>
        <v>0</v>
      </c>
      <c r="DE149" s="194">
        <f>SUMIF(振分, $C149, 計算_投入係数表_加工!DE$4:DE$123)</f>
        <v>0</v>
      </c>
      <c r="DF149" s="194">
        <f>SUMIF(振分, $C149, 計算_投入係数表_加工!DF$4:DF$123)</f>
        <v>0</v>
      </c>
      <c r="DG149" s="194">
        <f>SUMIF(振分, $C149, 計算_投入係数表_加工!DG$4:DG$123)</f>
        <v>0</v>
      </c>
      <c r="DH149" s="194">
        <f>SUMIF(振分, $C149, 計算_投入係数表_加工!DH$4:DH$123)</f>
        <v>0</v>
      </c>
      <c r="DI149" s="194">
        <f>SUMIF(振分, $C149, 計算_投入係数表_加工!DI$4:DI$123)</f>
        <v>0</v>
      </c>
      <c r="DJ149" s="194">
        <f>SUMIF(振分, $C149, 計算_投入係数表_加工!DJ$4:DJ$123)</f>
        <v>0</v>
      </c>
      <c r="DK149" s="194">
        <f>SUMIF(振分, $C149, 計算_投入係数表_加工!DK$4:DK$123)</f>
        <v>0</v>
      </c>
      <c r="DL149" s="194">
        <f>SUMIF(振分, $C149, 計算_投入係数表_加工!DL$4:DL$123)</f>
        <v>0</v>
      </c>
      <c r="DM149" s="194">
        <f>SUMIF(振分, $C149, 計算_投入係数表_加工!DM$4:DM$123)</f>
        <v>0</v>
      </c>
      <c r="DN149" s="194">
        <f>SUMIF(振分, $C149, 計算_投入係数表_加工!DN$4:DN$123)</f>
        <v>0</v>
      </c>
      <c r="DO149" s="194">
        <f>SUMIF(振分, $C149, 計算_投入係数表_加工!DO$4:DO$123)</f>
        <v>0</v>
      </c>
      <c r="DP149" s="194">
        <f>SUMIF(振分, $C149, 計算_投入係数表_加工!DP$4:DP$123)</f>
        <v>0</v>
      </c>
      <c r="DQ149" s="194">
        <f>SUMIF(振分, $C149, 計算_投入係数表_加工!DQ$4:DQ$123)</f>
        <v>0</v>
      </c>
      <c r="DR149" s="194">
        <f>SUMIF(振分, $C149, 計算_投入係数表_加工!DR$4:DR$123)</f>
        <v>0</v>
      </c>
      <c r="DS149" s="194">
        <f>SUMIF(振分, $C149, 計算_投入係数表_加工!DS$4:DS$123)</f>
        <v>0</v>
      </c>
      <c r="DT149" s="108">
        <f>SUMIF(振分, $C149, 計算_投入係数表_加工!DT$4:DT$123)</f>
        <v>3.1721945365511942E-2</v>
      </c>
    </row>
    <row r="150" spans="1:124" s="22" customFormat="1" x14ac:dyDescent="0.25">
      <c r="A150" s="34"/>
      <c r="B150" s="53">
        <v>10</v>
      </c>
      <c r="C150" s="362" t="str">
        <v>運輸・情報通信</v>
      </c>
      <c r="D150" s="199">
        <f>SUMIF(振分, $C150, 計算_投入係数表_加工!D$4:D$123)</f>
        <v>2.0971221437900828E-2</v>
      </c>
      <c r="E150" s="200">
        <f>SUMIF(振分, $C150, 計算_投入係数表_加工!E$4:E$123)</f>
        <v>2.2753633292558487E-2</v>
      </c>
      <c r="F150" s="200">
        <f>SUMIF(振分, $C150, 計算_投入係数表_加工!F$4:F$123)</f>
        <v>4.0700041449822692E-2</v>
      </c>
      <c r="G150" s="200">
        <f>SUMIF(振分, $C150, 計算_投入係数表_加工!G$4:G$123)</f>
        <v>2.3702483498632992E-2</v>
      </c>
      <c r="H150" s="200">
        <f>SUMIF(振分, $C150, 計算_投入係数表_加工!H$4:H$123)</f>
        <v>2.5915784480714087E-2</v>
      </c>
      <c r="I150" s="200">
        <f>SUMIF(振分, $C150, 計算_投入係数表_加工!I$4:I$123)</f>
        <v>2.8236899987976773E-2</v>
      </c>
      <c r="J150" s="200">
        <f>SUMIF(振分, $C150, 計算_投入係数表_加工!J$4:J$123)</f>
        <v>4.6783915858407965E-2</v>
      </c>
      <c r="K150" s="200">
        <f>SUMIF(振分, $C150, 計算_投入係数表_加工!K$4:K$123)</f>
        <v>4.5516650692334355E-2</v>
      </c>
      <c r="L150" s="200">
        <f>SUMIF(振分, $C150, 計算_投入係数表_加工!L$4:L$123)</f>
        <v>2.9893363322406465E-2</v>
      </c>
      <c r="M150" s="200">
        <f>SUMIF(振分, $C150, 計算_投入係数表_加工!M$4:M$123)</f>
        <v>4.2563131751710739E-2</v>
      </c>
      <c r="N150" s="200">
        <f>SUMIF(振分, $C150, 計算_投入係数表_加工!N$4:N$123)</f>
        <v>6.6813612728093066E-2</v>
      </c>
      <c r="O150" s="200">
        <f>SUMIF(振分, $C150, 計算_投入係数表_加工!O$4:O$123)</f>
        <v>3.4643486823070939E-2</v>
      </c>
      <c r="P150" s="200">
        <f>SUMIF(振分, $C150, 計算_投入係数表_加工!P$4:P$123)</f>
        <v>2.1098884448569104E-2</v>
      </c>
      <c r="Q150" s="200">
        <f>SUMIF(振分, $C150, 計算_投入係数表_加工!Q$4:Q$123)</f>
        <v>6.8486835810769683E-2</v>
      </c>
      <c r="R150" s="200">
        <f>SUMIF(振分, $C150, 計算_投入係数表_加工!R$4:R$123)</f>
        <v>2.4766544863987001E-2</v>
      </c>
      <c r="S150" s="200">
        <f>SUMIF(振分, $C150, 計算_投入係数表_加工!S$4:S$123)</f>
        <v>2.7698369775168045E-2</v>
      </c>
      <c r="T150" s="200">
        <f>SUMIF(振分, $C150, 計算_投入係数表_加工!T$4:T$123)</f>
        <v>5.4845777022868816E-2</v>
      </c>
      <c r="U150" s="200">
        <f>SUMIF(振分, $C150, 計算_投入係数表_加工!U$4:U$123)</f>
        <v>4.3363373386737875E-2</v>
      </c>
      <c r="V150" s="200">
        <f>SUMIF(振分, $C150, 計算_投入係数表_加工!V$4:V$123)</f>
        <v>3.5396784821631451E-2</v>
      </c>
      <c r="W150" s="200">
        <f>SUMIF(振分, $C150, 計算_投入係数表_加工!W$4:W$123)</f>
        <v>5.0305005431603579E-2</v>
      </c>
      <c r="X150" s="200">
        <f>SUMIF(振分, $C150, 計算_投入係数表_加工!X$4:X$123)</f>
        <v>3.1849528539908377E-2</v>
      </c>
      <c r="Y150" s="200">
        <f>SUMIF(振分, $C150, 計算_投入係数表_加工!Y$4:Y$123)</f>
        <v>3.0347968857581689E-2</v>
      </c>
      <c r="Z150" s="200">
        <f>SUMIF(振分, $C150, 計算_投入係数表_加工!Z$4:Z$123)</f>
        <v>2.1720969089390141E-2</v>
      </c>
      <c r="AA150" s="200">
        <f>SUMIF(振分, $C150, 計算_投入係数表_加工!AA$4:AA$123)</f>
        <v>3.6989589315427548E-2</v>
      </c>
      <c r="AB150" s="200">
        <f>SUMIF(振分, $C150, 計算_投入係数表_加工!AB$4:AB$123)</f>
        <v>4.3633681343622333E-2</v>
      </c>
      <c r="AC150" s="200">
        <f>SUMIF(振分, $C150, 計算_投入係数表_加工!AC$4:AC$123)</f>
        <v>2.9625189298334176E-2</v>
      </c>
      <c r="AD150" s="200">
        <f>SUMIF(振分, $C150, 計算_投入係数表_加工!AD$4:AD$123)</f>
        <v>2.5627531148875154E-2</v>
      </c>
      <c r="AE150" s="200">
        <f>SUMIF(振分, $C150, 計算_投入係数表_加工!AE$4:AE$123)</f>
        <v>2.0966497685695393E-2</v>
      </c>
      <c r="AF150" s="200">
        <f>SUMIF(振分, $C150, 計算_投入係数表_加工!AF$4:AF$123)</f>
        <v>2.5710566283358646E-2</v>
      </c>
      <c r="AG150" s="200">
        <f>SUMIF(振分, $C150, 計算_投入係数表_加工!AG$4:AG$123)</f>
        <v>2.7051602636962945E-2</v>
      </c>
      <c r="AH150" s="200">
        <f>SUMIF(振分, $C150, 計算_投入係数表_加工!AH$4:AH$123)</f>
        <v>2.4109896271376507E-2</v>
      </c>
      <c r="AI150" s="200">
        <f>SUMIF(振分, $C150, 計算_投入係数表_加工!AI$4:AI$123)</f>
        <v>6.7718288405064761E-2</v>
      </c>
      <c r="AJ150" s="200">
        <f>SUMIF(振分, $C150, 計算_投入係数表_加工!AJ$4:AJ$123)</f>
        <v>3.9292730844793712E-2</v>
      </c>
      <c r="AK150" s="200">
        <f>SUMIF(振分, $C150, 計算_投入係数表_加工!AK$4:AK$123)</f>
        <v>5.5877034358047029E-2</v>
      </c>
      <c r="AL150" s="200">
        <f>SUMIF(振分, $C150, 計算_投入係数表_加工!AL$4:AL$123)</f>
        <v>2.0986349877206007E-2</v>
      </c>
      <c r="AM150" s="200">
        <f>SUMIF(振分, $C150, 計算_投入係数表_加工!AM$4:AM$123)</f>
        <v>4.4770308850246559E-3</v>
      </c>
      <c r="AN150" s="200">
        <f>SUMIF(振分, $C150, 計算_投入係数表_加工!AN$4:AN$123)</f>
        <v>1.7675142152129598E-2</v>
      </c>
      <c r="AO150" s="200">
        <f>SUMIF(振分, $C150, 計算_投入係数表_加工!AO$4:AO$123)</f>
        <v>4.2766232032397308E-2</v>
      </c>
      <c r="AP150" s="200">
        <f>SUMIF(振分, $C150, 計算_投入係数表_加工!AP$4:AP$123)</f>
        <v>2.9939161063080373E-2</v>
      </c>
      <c r="AQ150" s="200">
        <f>SUMIF(振分, $C150, 計算_投入係数表_加工!AQ$4:AQ$123)</f>
        <v>3.4725211651599946E-2</v>
      </c>
      <c r="AR150" s="200">
        <f>SUMIF(振分, $C150, 計算_投入係数表_加工!AR$4:AR$123)</f>
        <v>3.9682466931277562E-2</v>
      </c>
      <c r="AS150" s="200">
        <f>SUMIF(振分, $C150, 計算_投入係数表_加工!AS$4:AS$123)</f>
        <v>2.5633070354283014E-2</v>
      </c>
      <c r="AT150" s="200">
        <f>SUMIF(振分, $C150, 計算_投入係数表_加工!AT$4:AT$123)</f>
        <v>2.4533856722276742E-2</v>
      </c>
      <c r="AU150" s="200">
        <f>SUMIF(振分, $C150, 計算_投入係数表_加工!AU$4:AU$123)</f>
        <v>2.5859836320314928E-2</v>
      </c>
      <c r="AV150" s="200">
        <f>SUMIF(振分, $C150, 計算_投入係数表_加工!AV$4:AV$123)</f>
        <v>2.6050312859149528E-2</v>
      </c>
      <c r="AW150" s="200">
        <f>SUMIF(振分, $C150, 計算_投入係数表_加工!AW$4:AW$123)</f>
        <v>2.3725559752102329E-2</v>
      </c>
      <c r="AX150" s="200">
        <f>SUMIF(振分, $C150, 計算_投入係数表_加工!AX$4:AX$123)</f>
        <v>2.6223733155962849E-2</v>
      </c>
      <c r="AY150" s="200">
        <f>SUMIF(振分, $C150, 計算_投入係数表_加工!AY$4:AY$123)</f>
        <v>2.7014324923863593E-2</v>
      </c>
      <c r="AZ150" s="200">
        <f>SUMIF(振分, $C150, 計算_投入係数表_加工!AZ$4:AZ$123)</f>
        <v>2.0288858321870704E-2</v>
      </c>
      <c r="BA150" s="200">
        <f>SUMIF(振分, $C150, 計算_投入係数表_加工!BA$4:BA$123)</f>
        <v>3.2771961766044612E-2</v>
      </c>
      <c r="BB150" s="200">
        <f>SUMIF(振分, $C150, 計算_投入係数表_加工!BB$4:BB$123)</f>
        <v>2.5813692480359147E-2</v>
      </c>
      <c r="BC150" s="200">
        <f>SUMIF(振分, $C150, 計算_投入係数表_加工!BC$4:BC$123)</f>
        <v>2.8882915493108577E-2</v>
      </c>
      <c r="BD150" s="200">
        <f>SUMIF(振分, $C150, 計算_投入係数表_加工!BD$4:BD$123)</f>
        <v>4.273877017008286E-2</v>
      </c>
      <c r="BE150" s="200">
        <f>SUMIF(振分, $C150, 計算_投入係数表_加工!BE$4:BE$123)</f>
        <v>2.3966749533871963E-2</v>
      </c>
      <c r="BF150" s="200">
        <f>SUMIF(振分, $C150, 計算_投入係数表_加工!BF$4:BF$123)</f>
        <v>1.5623666395640827E-2</v>
      </c>
      <c r="BG150" s="200">
        <f>SUMIF(振分, $C150, 計算_投入係数表_加工!BG$4:BG$123)</f>
        <v>2.7261985145172179E-2</v>
      </c>
      <c r="BH150" s="200">
        <f>SUMIF(振分, $C150, 計算_投入係数表_加工!BH$4:BH$123)</f>
        <v>1.1988456994557743E-2</v>
      </c>
      <c r="BI150" s="200">
        <f>SUMIF(振分, $C150, 計算_投入係数表_加工!BI$4:BI$123)</f>
        <v>3.2003466526354891E-2</v>
      </c>
      <c r="BJ150" s="200">
        <f>SUMIF(振分, $C150, 計算_投入係数表_加工!BJ$4:BJ$123)</f>
        <v>0.46846256720980378</v>
      </c>
      <c r="BK150" s="200">
        <f>SUMIF(振分, $C150, 計算_投入係数表_加工!BK$4:BK$123)</f>
        <v>4.0275458620507999E-2</v>
      </c>
      <c r="BL150" s="200">
        <f>SUMIF(振分, $C150, 計算_投入係数表_加工!BL$4:BL$123)</f>
        <v>5.2355847708121933E-2</v>
      </c>
      <c r="BM150" s="200">
        <f>SUMIF(振分, $C150, 計算_投入係数表_加工!BM$4:BM$123)</f>
        <v>4.6848872129133537E-2</v>
      </c>
      <c r="BN150" s="200">
        <f>SUMIF(振分, $C150, 計算_投入係数表_加工!BN$4:BN$123)</f>
        <v>5.2986970078675123E-2</v>
      </c>
      <c r="BO150" s="200">
        <f>SUMIF(振分, $C150, 計算_投入係数表_加工!BO$4:BO$123)</f>
        <v>2.5470813792988177E-2</v>
      </c>
      <c r="BP150" s="200">
        <f>SUMIF(振分, $C150, 計算_投入係数表_加工!BP$4:BP$123)</f>
        <v>4.8220013025793519E-2</v>
      </c>
      <c r="BQ150" s="200">
        <f>SUMIF(振分, $C150, 計算_投入係数表_加工!BQ$4:BQ$123)</f>
        <v>6.1665084721929261E-2</v>
      </c>
      <c r="BR150" s="200">
        <f>SUMIF(振分, $C150, 計算_投入係数表_加工!BR$4:BR$123)</f>
        <v>4.4506796961927338E-2</v>
      </c>
      <c r="BS150" s="200">
        <f>SUMIF(振分, $C150, 計算_投入係数表_加工!BS$4:BS$123)</f>
        <v>5.6594111491283572E-2</v>
      </c>
      <c r="BT150" s="200">
        <f>SUMIF(振分, $C150, 計算_投入係数表_加工!BT$4:BT$123)</f>
        <v>7.9957224359273854E-2</v>
      </c>
      <c r="BU150" s="200">
        <f>SUMIF(振分, $C150, 計算_投入係数表_加工!BU$4:BU$123)</f>
        <v>1.7042586802482974E-2</v>
      </c>
      <c r="BV150" s="200">
        <f>SUMIF(振分, $C150, 計算_投入係数表_加工!BV$4:BV$123)</f>
        <v>1.2081038443441921E-2</v>
      </c>
      <c r="BW150" s="200">
        <f>SUMIF(振分, $C150, 計算_投入係数表_加工!BW$4:BW$123)</f>
        <v>2.8935830415858322E-4</v>
      </c>
      <c r="BX150" s="200">
        <f>SUMIF(振分, $C150, 計算_投入係数表_加工!BX$4:BX$123)</f>
        <v>3.1121524247380752E-2</v>
      </c>
      <c r="BY150" s="200">
        <f>SUMIF(振分, $C150, 計算_投入係数表_加工!BY$4:BY$123)</f>
        <v>4.4909887217658616E-2</v>
      </c>
      <c r="BZ150" s="200">
        <f>SUMIF(振分, $C150, 計算_投入係数表_加工!BZ$4:BZ$123)</f>
        <v>0.47044660868056309</v>
      </c>
      <c r="CA150" s="200">
        <f>SUMIF(振分, $C150, 計算_投入係数表_加工!CA$4:CA$123)</f>
        <v>0.30646787689490224</v>
      </c>
      <c r="CB150" s="200">
        <f>SUMIF(振分, $C150, 計算_投入係数表_加工!CB$4:CB$123)</f>
        <v>4.5615460507225342E-2</v>
      </c>
      <c r="CC150" s="200">
        <f>SUMIF(振分, $C150, 計算_投入係数表_加工!CC$4:CC$123)</f>
        <v>1.977138831967213E-2</v>
      </c>
      <c r="CD150" s="200">
        <f>SUMIF(振分, $C150, 計算_投入係数表_加工!CD$4:CD$123)</f>
        <v>3.6626576931474079E-2</v>
      </c>
      <c r="CE150" s="200">
        <f>SUMIF(振分, $C150, 計算_投入係数表_加工!CE$4:CE$123)</f>
        <v>0.10796591127065465</v>
      </c>
      <c r="CF150" s="200">
        <f>SUMIF(振分, $C150, 計算_投入係数表_加工!CF$4:CF$123)</f>
        <v>0.20046986763996391</v>
      </c>
      <c r="CG150" s="200">
        <f>SUMIF(振分, $C150, 計算_投入係数表_加工!CG$4:CG$123)</f>
        <v>0.26204374632150751</v>
      </c>
      <c r="CH150" s="200">
        <f>SUMIF(振分, $C150, 計算_投入係数表_加工!CH$4:CH$123)</f>
        <v>5.8969324020580853E-2</v>
      </c>
      <c r="CI150" s="200">
        <f>SUMIF(振分, $C150, 計算_投入係数表_加工!CI$4:CI$123)</f>
        <v>0.26459424398212655</v>
      </c>
      <c r="CJ150" s="200">
        <f>SUMIF(振分, $C150, 計算_投入係数表_加工!CJ$4:CJ$123)</f>
        <v>0.126756726439434</v>
      </c>
      <c r="CK150" s="200">
        <f>SUMIF(振分, $C150, 計算_投入係数表_加工!CK$4:CK$123)</f>
        <v>5.2520729645847114E-2</v>
      </c>
      <c r="CL150" s="200">
        <f>SUMIF(振分, $C150, 計算_投入係数表_加工!CL$4:CL$123)</f>
        <v>3.5672957722627616E-2</v>
      </c>
      <c r="CM150" s="200">
        <f>SUMIF(振分, $C150, 計算_投入係数表_加工!CM$4:CM$123)</f>
        <v>7.5182165317623867E-2</v>
      </c>
      <c r="CN150" s="200">
        <f>SUMIF(振分, $C150, 計算_投入係数表_加工!CN$4:CN$123)</f>
        <v>2.3146312814300921E-2</v>
      </c>
      <c r="CO150" s="200">
        <f>SUMIF(振分, $C150, 計算_投入係数表_加工!CO$4:CO$123)</f>
        <v>2.4189088840788079E-2</v>
      </c>
      <c r="CP150" s="200">
        <f>SUMIF(振分, $C150, 計算_投入係数表_加工!CP$4:CP$123)</f>
        <v>5.0498541885988797E-2</v>
      </c>
      <c r="CQ150" s="200">
        <f>SUMIF(振分, $C150, 計算_投入係数表_加工!CQ$4:CQ$123)</f>
        <v>1.1666598424981916E-2</v>
      </c>
      <c r="CR150" s="200">
        <f>SUMIF(振分, $C150, 計算_投入係数表_加工!CR$4:CR$123)</f>
        <v>9.2766756098670106E-2</v>
      </c>
      <c r="CS150" s="200">
        <f>SUMIF(振分, $C150, 計算_投入係数表_加工!CS$4:CS$123)</f>
        <v>2.4329152788875021E-2</v>
      </c>
      <c r="CT150" s="200">
        <f>SUMIF(振分, $C150, 計算_投入係数表_加工!CT$4:CT$123)</f>
        <v>0.5478541426732606</v>
      </c>
      <c r="CU150" s="200">
        <f>SUMIF(振分, $C150, 計算_投入係数表_加工!CU$4:CU$123)</f>
        <v>2.3368469505178364E-2</v>
      </c>
      <c r="CV150" s="200">
        <f>SUMIF(振分, $C150, 計算_投入係数表_加工!CV$4:CV$123)</f>
        <v>3.8331359015529892E-2</v>
      </c>
      <c r="CW150" s="200">
        <f>SUMIF(振分, $C150, 計算_投入係数表_加工!CW$4:CW$123)</f>
        <v>5.1310257467988389E-2</v>
      </c>
      <c r="CX150" s="200">
        <f>SUMIF(振分, $C150, 計算_投入係数表_加工!CX$4:CX$123)</f>
        <v>4.1878819420226088E-2</v>
      </c>
      <c r="CY150" s="200">
        <f>SUMIF(振分, $C150, 計算_投入係数表_加工!CY$4:CY$123)</f>
        <v>2.884035877619031E-2</v>
      </c>
      <c r="CZ150" s="200">
        <f>SUMIF(振分, $C150, 計算_投入係数表_加工!CZ$4:CZ$123)</f>
        <v>4.1386960888662352E-2</v>
      </c>
      <c r="DA150" s="200">
        <f>SUMIF(振分, $C150, 計算_投入係数表_加工!DA$4:DA$123)</f>
        <v>4.538016055567172E-2</v>
      </c>
      <c r="DB150" s="200">
        <f>SUMIF(振分, $C150, 計算_投入係数表_加工!DB$4:DB$123)</f>
        <v>5.1313326743917059E-2</v>
      </c>
      <c r="DC150" s="200">
        <f>SUMIF(振分, $C150, 計算_投入係数表_加工!DC$4:DC$123)</f>
        <v>0.11887544086676308</v>
      </c>
      <c r="DD150" s="200">
        <f>SUMIF(振分, $C150, 計算_投入係数表_加工!DD$4:DD$123)</f>
        <v>0</v>
      </c>
      <c r="DE150" s="200">
        <f>SUMIF(振分, $C150, 計算_投入係数表_加工!DE$4:DE$123)</f>
        <v>0</v>
      </c>
      <c r="DF150" s="200">
        <f>SUMIF(振分, $C150, 計算_投入係数表_加工!DF$4:DF$123)</f>
        <v>0</v>
      </c>
      <c r="DG150" s="200">
        <f>SUMIF(振分, $C150, 計算_投入係数表_加工!DG$4:DG$123)</f>
        <v>0</v>
      </c>
      <c r="DH150" s="200">
        <f>SUMIF(振分, $C150, 計算_投入係数表_加工!DH$4:DH$123)</f>
        <v>0</v>
      </c>
      <c r="DI150" s="200">
        <f>SUMIF(振分, $C150, 計算_投入係数表_加工!DI$4:DI$123)</f>
        <v>0</v>
      </c>
      <c r="DJ150" s="200">
        <f>SUMIF(振分, $C150, 計算_投入係数表_加工!DJ$4:DJ$123)</f>
        <v>0</v>
      </c>
      <c r="DK150" s="200">
        <f>SUMIF(振分, $C150, 計算_投入係数表_加工!DK$4:DK$123)</f>
        <v>0</v>
      </c>
      <c r="DL150" s="200">
        <f>SUMIF(振分, $C150, 計算_投入係数表_加工!DL$4:DL$123)</f>
        <v>0</v>
      </c>
      <c r="DM150" s="200">
        <f>SUMIF(振分, $C150, 計算_投入係数表_加工!DM$4:DM$123)</f>
        <v>0</v>
      </c>
      <c r="DN150" s="200">
        <f>SUMIF(振分, $C150, 計算_投入係数表_加工!DN$4:DN$123)</f>
        <v>0</v>
      </c>
      <c r="DO150" s="200">
        <f>SUMIF(振分, $C150, 計算_投入係数表_加工!DO$4:DO$123)</f>
        <v>0</v>
      </c>
      <c r="DP150" s="200">
        <f>SUMIF(振分, $C150, 計算_投入係数表_加工!DP$4:DP$123)</f>
        <v>0</v>
      </c>
      <c r="DQ150" s="200">
        <f>SUMIF(振分, $C150, 計算_投入係数表_加工!DQ$4:DQ$123)</f>
        <v>0</v>
      </c>
      <c r="DR150" s="200">
        <f>SUMIF(振分, $C150, 計算_投入係数表_加工!DR$4:DR$123)</f>
        <v>0</v>
      </c>
      <c r="DS150" s="200">
        <f>SUMIF(振分, $C150, 計算_投入係数表_加工!DS$4:DS$123)</f>
        <v>0</v>
      </c>
      <c r="DT150" s="110">
        <f>SUMIF(振分, $C150, 計算_投入係数表_加工!DT$4:DT$123)</f>
        <v>5.1861071218725519E-2</v>
      </c>
    </row>
    <row r="151" spans="1:124" s="22" customFormat="1" x14ac:dyDescent="0.25">
      <c r="A151" s="34"/>
      <c r="B151" s="53">
        <v>11</v>
      </c>
      <c r="C151" s="360" t="str">
        <v>公務</v>
      </c>
      <c r="D151" s="193">
        <f>SUMIF(振分, $C151, 計算_投入係数表_加工!D$4:D$123)</f>
        <v>0</v>
      </c>
      <c r="E151" s="194">
        <f>SUMIF(振分, $C151, 計算_投入係数表_加工!E$4:E$123)</f>
        <v>0</v>
      </c>
      <c r="F151" s="194">
        <f>SUMIF(振分, $C151, 計算_投入係数表_加工!F$4:F$123)</f>
        <v>0</v>
      </c>
      <c r="G151" s="194">
        <f>SUMIF(振分, $C151, 計算_投入係数表_加工!G$4:G$123)</f>
        <v>0</v>
      </c>
      <c r="H151" s="194">
        <f>SUMIF(振分, $C151, 計算_投入係数表_加工!H$4:H$123)</f>
        <v>0</v>
      </c>
      <c r="I151" s="194">
        <f>SUMIF(振分, $C151, 計算_投入係数表_加工!I$4:I$123)</f>
        <v>0</v>
      </c>
      <c r="J151" s="194">
        <f>SUMIF(振分, $C151, 計算_投入係数表_加工!J$4:J$123)</f>
        <v>0</v>
      </c>
      <c r="K151" s="194">
        <f>SUMIF(振分, $C151, 計算_投入係数表_加工!K$4:K$123)</f>
        <v>0</v>
      </c>
      <c r="L151" s="194">
        <f>SUMIF(振分, $C151, 計算_投入係数表_加工!L$4:L$123)</f>
        <v>0</v>
      </c>
      <c r="M151" s="194">
        <f>SUMIF(振分, $C151, 計算_投入係数表_加工!M$4:M$123)</f>
        <v>0</v>
      </c>
      <c r="N151" s="194">
        <f>SUMIF(振分, $C151, 計算_投入係数表_加工!N$4:N$123)</f>
        <v>0</v>
      </c>
      <c r="O151" s="194">
        <f>SUMIF(振分, $C151, 計算_投入係数表_加工!O$4:O$123)</f>
        <v>0</v>
      </c>
      <c r="P151" s="194">
        <f>SUMIF(振分, $C151, 計算_投入係数表_加工!P$4:P$123)</f>
        <v>0</v>
      </c>
      <c r="Q151" s="194">
        <f>SUMIF(振分, $C151, 計算_投入係数表_加工!Q$4:Q$123)</f>
        <v>0</v>
      </c>
      <c r="R151" s="194">
        <f>SUMIF(振分, $C151, 計算_投入係数表_加工!R$4:R$123)</f>
        <v>0</v>
      </c>
      <c r="S151" s="194">
        <f>SUMIF(振分, $C151, 計算_投入係数表_加工!S$4:S$123)</f>
        <v>0</v>
      </c>
      <c r="T151" s="194">
        <f>SUMIF(振分, $C151, 計算_投入係数表_加工!T$4:T$123)</f>
        <v>0</v>
      </c>
      <c r="U151" s="194">
        <f>SUMIF(振分, $C151, 計算_投入係数表_加工!U$4:U$123)</f>
        <v>0</v>
      </c>
      <c r="V151" s="194">
        <f>SUMIF(振分, $C151, 計算_投入係数表_加工!V$4:V$123)</f>
        <v>0</v>
      </c>
      <c r="W151" s="194">
        <f>SUMIF(振分, $C151, 計算_投入係数表_加工!W$4:W$123)</f>
        <v>0</v>
      </c>
      <c r="X151" s="194">
        <f>SUMIF(振分, $C151, 計算_投入係数表_加工!X$4:X$123)</f>
        <v>0</v>
      </c>
      <c r="Y151" s="194">
        <f>SUMIF(振分, $C151, 計算_投入係数表_加工!Y$4:Y$123)</f>
        <v>0</v>
      </c>
      <c r="Z151" s="194">
        <f>SUMIF(振分, $C151, 計算_投入係数表_加工!Z$4:Z$123)</f>
        <v>0</v>
      </c>
      <c r="AA151" s="194">
        <f>SUMIF(振分, $C151, 計算_投入係数表_加工!AA$4:AA$123)</f>
        <v>0</v>
      </c>
      <c r="AB151" s="194">
        <f>SUMIF(振分, $C151, 計算_投入係数表_加工!AB$4:AB$123)</f>
        <v>0</v>
      </c>
      <c r="AC151" s="194">
        <f>SUMIF(振分, $C151, 計算_投入係数表_加工!AC$4:AC$123)</f>
        <v>0</v>
      </c>
      <c r="AD151" s="194">
        <f>SUMIF(振分, $C151, 計算_投入係数表_加工!AD$4:AD$123)</f>
        <v>0</v>
      </c>
      <c r="AE151" s="194">
        <f>SUMIF(振分, $C151, 計算_投入係数表_加工!AE$4:AE$123)</f>
        <v>0</v>
      </c>
      <c r="AF151" s="194">
        <f>SUMIF(振分, $C151, 計算_投入係数表_加工!AF$4:AF$123)</f>
        <v>0</v>
      </c>
      <c r="AG151" s="194">
        <f>SUMIF(振分, $C151, 計算_投入係数表_加工!AG$4:AG$123)</f>
        <v>0</v>
      </c>
      <c r="AH151" s="194">
        <f>SUMIF(振分, $C151, 計算_投入係数表_加工!AH$4:AH$123)</f>
        <v>0</v>
      </c>
      <c r="AI151" s="194">
        <f>SUMIF(振分, $C151, 計算_投入係数表_加工!AI$4:AI$123)</f>
        <v>0</v>
      </c>
      <c r="AJ151" s="194">
        <f>SUMIF(振分, $C151, 計算_投入係数表_加工!AJ$4:AJ$123)</f>
        <v>0</v>
      </c>
      <c r="AK151" s="194">
        <f>SUMIF(振分, $C151, 計算_投入係数表_加工!AK$4:AK$123)</f>
        <v>0</v>
      </c>
      <c r="AL151" s="194">
        <f>SUMIF(振分, $C151, 計算_投入係数表_加工!AL$4:AL$123)</f>
        <v>0</v>
      </c>
      <c r="AM151" s="194">
        <f>SUMIF(振分, $C151, 計算_投入係数表_加工!AM$4:AM$123)</f>
        <v>0</v>
      </c>
      <c r="AN151" s="194">
        <f>SUMIF(振分, $C151, 計算_投入係数表_加工!AN$4:AN$123)</f>
        <v>0</v>
      </c>
      <c r="AO151" s="194">
        <f>SUMIF(振分, $C151, 計算_投入係数表_加工!AO$4:AO$123)</f>
        <v>0</v>
      </c>
      <c r="AP151" s="194">
        <f>SUMIF(振分, $C151, 計算_投入係数表_加工!AP$4:AP$123)</f>
        <v>0</v>
      </c>
      <c r="AQ151" s="194">
        <f>SUMIF(振分, $C151, 計算_投入係数表_加工!AQ$4:AQ$123)</f>
        <v>0</v>
      </c>
      <c r="AR151" s="194">
        <f>SUMIF(振分, $C151, 計算_投入係数表_加工!AR$4:AR$123)</f>
        <v>0</v>
      </c>
      <c r="AS151" s="194">
        <f>SUMIF(振分, $C151, 計算_投入係数表_加工!AS$4:AS$123)</f>
        <v>0</v>
      </c>
      <c r="AT151" s="194">
        <f>SUMIF(振分, $C151, 計算_投入係数表_加工!AT$4:AT$123)</f>
        <v>0</v>
      </c>
      <c r="AU151" s="194">
        <f>SUMIF(振分, $C151, 計算_投入係数表_加工!AU$4:AU$123)</f>
        <v>0</v>
      </c>
      <c r="AV151" s="194">
        <f>SUMIF(振分, $C151, 計算_投入係数表_加工!AV$4:AV$123)</f>
        <v>0</v>
      </c>
      <c r="AW151" s="194">
        <f>SUMIF(振分, $C151, 計算_投入係数表_加工!AW$4:AW$123)</f>
        <v>0</v>
      </c>
      <c r="AX151" s="194">
        <f>SUMIF(振分, $C151, 計算_投入係数表_加工!AX$4:AX$123)</f>
        <v>0</v>
      </c>
      <c r="AY151" s="194">
        <f>SUMIF(振分, $C151, 計算_投入係数表_加工!AY$4:AY$123)</f>
        <v>0</v>
      </c>
      <c r="AZ151" s="194">
        <f>SUMIF(振分, $C151, 計算_投入係数表_加工!AZ$4:AZ$123)</f>
        <v>0</v>
      </c>
      <c r="BA151" s="194">
        <f>SUMIF(振分, $C151, 計算_投入係数表_加工!BA$4:BA$123)</f>
        <v>0</v>
      </c>
      <c r="BB151" s="194">
        <f>SUMIF(振分, $C151, 計算_投入係数表_加工!BB$4:BB$123)</f>
        <v>0</v>
      </c>
      <c r="BC151" s="194">
        <f>SUMIF(振分, $C151, 計算_投入係数表_加工!BC$4:BC$123)</f>
        <v>0</v>
      </c>
      <c r="BD151" s="194">
        <f>SUMIF(振分, $C151, 計算_投入係数表_加工!BD$4:BD$123)</f>
        <v>0</v>
      </c>
      <c r="BE151" s="194">
        <f>SUMIF(振分, $C151, 計算_投入係数表_加工!BE$4:BE$123)</f>
        <v>0</v>
      </c>
      <c r="BF151" s="194">
        <f>SUMIF(振分, $C151, 計算_投入係数表_加工!BF$4:BF$123)</f>
        <v>0</v>
      </c>
      <c r="BG151" s="194">
        <f>SUMIF(振分, $C151, 計算_投入係数表_加工!BG$4:BG$123)</f>
        <v>0</v>
      </c>
      <c r="BH151" s="194">
        <f>SUMIF(振分, $C151, 計算_投入係数表_加工!BH$4:BH$123)</f>
        <v>0</v>
      </c>
      <c r="BI151" s="194">
        <f>SUMIF(振分, $C151, 計算_投入係数表_加工!BI$4:BI$123)</f>
        <v>0</v>
      </c>
      <c r="BJ151" s="194">
        <f>SUMIF(振分, $C151, 計算_投入係数表_加工!BJ$4:BJ$123)</f>
        <v>0</v>
      </c>
      <c r="BK151" s="194">
        <f>SUMIF(振分, $C151, 計算_投入係数表_加工!BK$4:BK$123)</f>
        <v>0</v>
      </c>
      <c r="BL151" s="194">
        <f>SUMIF(振分, $C151, 計算_投入係数表_加工!BL$4:BL$123)</f>
        <v>0</v>
      </c>
      <c r="BM151" s="194">
        <f>SUMIF(振分, $C151, 計算_投入係数表_加工!BM$4:BM$123)</f>
        <v>0</v>
      </c>
      <c r="BN151" s="194">
        <f>SUMIF(振分, $C151, 計算_投入係数表_加工!BN$4:BN$123)</f>
        <v>0</v>
      </c>
      <c r="BO151" s="194">
        <f>SUMIF(振分, $C151, 計算_投入係数表_加工!BO$4:BO$123)</f>
        <v>0</v>
      </c>
      <c r="BP151" s="194">
        <f>SUMIF(振分, $C151, 計算_投入係数表_加工!BP$4:BP$123)</f>
        <v>0</v>
      </c>
      <c r="BQ151" s="194">
        <f>SUMIF(振分, $C151, 計算_投入係数表_加工!BQ$4:BQ$123)</f>
        <v>0</v>
      </c>
      <c r="BR151" s="194">
        <f>SUMIF(振分, $C151, 計算_投入係数表_加工!BR$4:BR$123)</f>
        <v>0</v>
      </c>
      <c r="BS151" s="194">
        <f>SUMIF(振分, $C151, 計算_投入係数表_加工!BS$4:BS$123)</f>
        <v>0</v>
      </c>
      <c r="BT151" s="194">
        <f>SUMIF(振分, $C151, 計算_投入係数表_加工!BT$4:BT$123)</f>
        <v>0</v>
      </c>
      <c r="BU151" s="194">
        <f>SUMIF(振分, $C151, 計算_投入係数表_加工!BU$4:BU$123)</f>
        <v>0</v>
      </c>
      <c r="BV151" s="194">
        <f>SUMIF(振分, $C151, 計算_投入係数表_加工!BV$4:BV$123)</f>
        <v>0</v>
      </c>
      <c r="BW151" s="194">
        <f>SUMIF(振分, $C151, 計算_投入係数表_加工!BW$4:BW$123)</f>
        <v>0</v>
      </c>
      <c r="BX151" s="194">
        <f>SUMIF(振分, $C151, 計算_投入係数表_加工!BX$4:BX$123)</f>
        <v>0</v>
      </c>
      <c r="BY151" s="194">
        <f>SUMIF(振分, $C151, 計算_投入係数表_加工!BY$4:BY$123)</f>
        <v>0</v>
      </c>
      <c r="BZ151" s="194">
        <f>SUMIF(振分, $C151, 計算_投入係数表_加工!BZ$4:BZ$123)</f>
        <v>0</v>
      </c>
      <c r="CA151" s="194">
        <f>SUMIF(振分, $C151, 計算_投入係数表_加工!CA$4:CA$123)</f>
        <v>0</v>
      </c>
      <c r="CB151" s="194">
        <f>SUMIF(振分, $C151, 計算_投入係数表_加工!CB$4:CB$123)</f>
        <v>0</v>
      </c>
      <c r="CC151" s="194">
        <f>SUMIF(振分, $C151, 計算_投入係数表_加工!CC$4:CC$123)</f>
        <v>0</v>
      </c>
      <c r="CD151" s="194">
        <f>SUMIF(振分, $C151, 計算_投入係数表_加工!CD$4:CD$123)</f>
        <v>0</v>
      </c>
      <c r="CE151" s="194">
        <f>SUMIF(振分, $C151, 計算_投入係数表_加工!CE$4:CE$123)</f>
        <v>0</v>
      </c>
      <c r="CF151" s="194">
        <f>SUMIF(振分, $C151, 計算_投入係数表_加工!CF$4:CF$123)</f>
        <v>0</v>
      </c>
      <c r="CG151" s="194">
        <f>SUMIF(振分, $C151, 計算_投入係数表_加工!CG$4:CG$123)</f>
        <v>0</v>
      </c>
      <c r="CH151" s="194">
        <f>SUMIF(振分, $C151, 計算_投入係数表_加工!CH$4:CH$123)</f>
        <v>0</v>
      </c>
      <c r="CI151" s="194">
        <f>SUMIF(振分, $C151, 計算_投入係数表_加工!CI$4:CI$123)</f>
        <v>0</v>
      </c>
      <c r="CJ151" s="194">
        <f>SUMIF(振分, $C151, 計算_投入係数表_加工!CJ$4:CJ$123)</f>
        <v>0</v>
      </c>
      <c r="CK151" s="194">
        <f>SUMIF(振分, $C151, 計算_投入係数表_加工!CK$4:CK$123)</f>
        <v>0</v>
      </c>
      <c r="CL151" s="194">
        <f>SUMIF(振分, $C151, 計算_投入係数表_加工!CL$4:CL$123)</f>
        <v>0</v>
      </c>
      <c r="CM151" s="194">
        <f>SUMIF(振分, $C151, 計算_投入係数表_加工!CM$4:CM$123)</f>
        <v>0</v>
      </c>
      <c r="CN151" s="194">
        <f>SUMIF(振分, $C151, 計算_投入係数表_加工!CN$4:CN$123)</f>
        <v>0</v>
      </c>
      <c r="CO151" s="194">
        <f>SUMIF(振分, $C151, 計算_投入係数表_加工!CO$4:CO$123)</f>
        <v>0</v>
      </c>
      <c r="CP151" s="194">
        <f>SUMIF(振分, $C151, 計算_投入係数表_加工!CP$4:CP$123)</f>
        <v>0</v>
      </c>
      <c r="CQ151" s="194">
        <f>SUMIF(振分, $C151, 計算_投入係数表_加工!CQ$4:CQ$123)</f>
        <v>0</v>
      </c>
      <c r="CR151" s="194">
        <f>SUMIF(振分, $C151, 計算_投入係数表_加工!CR$4:CR$123)</f>
        <v>0</v>
      </c>
      <c r="CS151" s="194">
        <f>SUMIF(振分, $C151, 計算_投入係数表_加工!CS$4:CS$123)</f>
        <v>0</v>
      </c>
      <c r="CT151" s="194">
        <f>SUMIF(振分, $C151, 計算_投入係数表_加工!CT$4:CT$123)</f>
        <v>0</v>
      </c>
      <c r="CU151" s="194">
        <f>SUMIF(振分, $C151, 計算_投入係数表_加工!CU$4:CU$123)</f>
        <v>0</v>
      </c>
      <c r="CV151" s="194">
        <f>SUMIF(振分, $C151, 計算_投入係数表_加工!CV$4:CV$123)</f>
        <v>0</v>
      </c>
      <c r="CW151" s="194">
        <f>SUMIF(振分, $C151, 計算_投入係数表_加工!CW$4:CW$123)</f>
        <v>0</v>
      </c>
      <c r="CX151" s="194">
        <f>SUMIF(振分, $C151, 計算_投入係数表_加工!CX$4:CX$123)</f>
        <v>0</v>
      </c>
      <c r="CY151" s="194">
        <f>SUMIF(振分, $C151, 計算_投入係数表_加工!CY$4:CY$123)</f>
        <v>0</v>
      </c>
      <c r="CZ151" s="194">
        <f>SUMIF(振分, $C151, 計算_投入係数表_加工!CZ$4:CZ$123)</f>
        <v>0</v>
      </c>
      <c r="DA151" s="194">
        <f>SUMIF(振分, $C151, 計算_投入係数表_加工!DA$4:DA$123)</f>
        <v>0</v>
      </c>
      <c r="DB151" s="194">
        <f>SUMIF(振分, $C151, 計算_投入係数表_加工!DB$4:DB$123)</f>
        <v>0</v>
      </c>
      <c r="DC151" s="194">
        <f>SUMIF(振分, $C151, 計算_投入係数表_加工!DC$4:DC$123)</f>
        <v>0.12861891350130675</v>
      </c>
      <c r="DD151" s="194">
        <f>SUMIF(振分, $C151, 計算_投入係数表_加工!DD$4:DD$123)</f>
        <v>0</v>
      </c>
      <c r="DE151" s="194">
        <f>SUMIF(振分, $C151, 計算_投入係数表_加工!DE$4:DE$123)</f>
        <v>0</v>
      </c>
      <c r="DF151" s="194">
        <f>SUMIF(振分, $C151, 計算_投入係数表_加工!DF$4:DF$123)</f>
        <v>0</v>
      </c>
      <c r="DG151" s="194">
        <f>SUMIF(振分, $C151, 計算_投入係数表_加工!DG$4:DG$123)</f>
        <v>0</v>
      </c>
      <c r="DH151" s="194">
        <f>SUMIF(振分, $C151, 計算_投入係数表_加工!DH$4:DH$123)</f>
        <v>0</v>
      </c>
      <c r="DI151" s="194">
        <f>SUMIF(振分, $C151, 計算_投入係数表_加工!DI$4:DI$123)</f>
        <v>0</v>
      </c>
      <c r="DJ151" s="194">
        <f>SUMIF(振分, $C151, 計算_投入係数表_加工!DJ$4:DJ$123)</f>
        <v>0</v>
      </c>
      <c r="DK151" s="194">
        <f>SUMIF(振分, $C151, 計算_投入係数表_加工!DK$4:DK$123)</f>
        <v>0</v>
      </c>
      <c r="DL151" s="194">
        <f>SUMIF(振分, $C151, 計算_投入係数表_加工!DL$4:DL$123)</f>
        <v>0</v>
      </c>
      <c r="DM151" s="194">
        <f>SUMIF(振分, $C151, 計算_投入係数表_加工!DM$4:DM$123)</f>
        <v>0</v>
      </c>
      <c r="DN151" s="194">
        <f>SUMIF(振分, $C151, 計算_投入係数表_加工!DN$4:DN$123)</f>
        <v>0</v>
      </c>
      <c r="DO151" s="194">
        <f>SUMIF(振分, $C151, 計算_投入係数表_加工!DO$4:DO$123)</f>
        <v>0</v>
      </c>
      <c r="DP151" s="194">
        <f>SUMIF(振分, $C151, 計算_投入係数表_加工!DP$4:DP$123)</f>
        <v>0</v>
      </c>
      <c r="DQ151" s="194">
        <f>SUMIF(振分, $C151, 計算_投入係数表_加工!DQ$4:DQ$123)</f>
        <v>0</v>
      </c>
      <c r="DR151" s="194">
        <f>SUMIF(振分, $C151, 計算_投入係数表_加工!DR$4:DR$123)</f>
        <v>0</v>
      </c>
      <c r="DS151" s="194">
        <f>SUMIF(振分, $C151, 計算_投入係数表_加工!DS$4:DS$123)</f>
        <v>0</v>
      </c>
      <c r="DT151" s="108">
        <f>SUMIF(振分, $C151, 計算_投入係数表_加工!DT$4:DT$123)</f>
        <v>7.5770453523160166E-4</v>
      </c>
    </row>
    <row r="152" spans="1:124" s="22" customFormat="1" x14ac:dyDescent="0.25">
      <c r="A152" s="34"/>
      <c r="B152" s="53">
        <v>12</v>
      </c>
      <c r="C152" s="360" t="str">
        <v>サービス業</v>
      </c>
      <c r="D152" s="193">
        <f>SUMIF(振分, $C152, 計算_投入係数表_加工!D$4:D$123)</f>
        <v>4.4319866159874377E-2</v>
      </c>
      <c r="E152" s="194">
        <f>SUMIF(振分, $C152, 計算_投入係数表_加工!E$4:E$123)</f>
        <v>8.1355330624869271E-2</v>
      </c>
      <c r="F152" s="194">
        <f>SUMIF(振分, $C152, 計算_投入係数表_加工!F$4:F$123)</f>
        <v>1.9785382029199095E-2</v>
      </c>
      <c r="G152" s="194">
        <f>SUMIF(振分, $C152, 計算_投入係数表_加工!G$4:G$123)</f>
        <v>4.4853975771303067E-2</v>
      </c>
      <c r="H152" s="194">
        <f>SUMIF(振分, $C152, 計算_投入係数表_加工!H$4:H$123)</f>
        <v>3.8658071192945384E-2</v>
      </c>
      <c r="I152" s="194">
        <f>SUMIF(振分, $C152, 計算_投入係数表_加工!I$4:I$123)</f>
        <v>2.8410175892724536E-2</v>
      </c>
      <c r="J152" s="194">
        <f>SUMIF(振分, $C152, 計算_投入係数表_加工!J$4:J$123)</f>
        <v>0.20683154317465827</v>
      </c>
      <c r="K152" s="194">
        <f>SUMIF(振分, $C152, 計算_投入係数表_加工!K$4:K$123)</f>
        <v>0.10744947692558682</v>
      </c>
      <c r="L152" s="194">
        <f>SUMIF(振分, $C152, 計算_投入係数表_加工!L$4:L$123)</f>
        <v>3.7450450234887821E-2</v>
      </c>
      <c r="M152" s="194">
        <f>SUMIF(振分, $C152, 計算_投入係数表_加工!M$4:M$123)</f>
        <v>1.7041231025739002E-2</v>
      </c>
      <c r="N152" s="194">
        <f>SUMIF(振分, $C152, 計算_投入係数表_加工!N$4:N$123)</f>
        <v>9.0090756451696417E-3</v>
      </c>
      <c r="O152" s="194">
        <f>SUMIF(振分, $C152, 計算_投入係数表_加工!O$4:O$123)</f>
        <v>4.0381968698899144E-2</v>
      </c>
      <c r="P152" s="194">
        <f>SUMIF(振分, $C152, 計算_投入係数表_加工!P$4:P$123)</f>
        <v>4.2481865186840662E-2</v>
      </c>
      <c r="Q152" s="194">
        <f>SUMIF(振分, $C152, 計算_投入係数表_加工!Q$4:Q$123)</f>
        <v>1.1768185020570405E-2</v>
      </c>
      <c r="R152" s="194">
        <f>SUMIF(振分, $C152, 計算_投入係数表_加工!R$4:R$123)</f>
        <v>4.38489646772229E-2</v>
      </c>
      <c r="S152" s="194">
        <f>SUMIF(振分, $C152, 計算_投入係数表_加工!S$4:S$123)</f>
        <v>4.651162790697675E-2</v>
      </c>
      <c r="T152" s="194">
        <f>SUMIF(振分, $C152, 計算_投入係数表_加工!T$4:T$123)</f>
        <v>2.7070050628133491E-2</v>
      </c>
      <c r="U152" s="194">
        <f>SUMIF(振分, $C152, 計算_投入係数表_加工!U$4:U$123)</f>
        <v>4.2028259902091678E-2</v>
      </c>
      <c r="V152" s="194">
        <f>SUMIF(振分, $C152, 計算_投入係数表_加工!V$4:V$123)</f>
        <v>2.5884268726804518E-2</v>
      </c>
      <c r="W152" s="194">
        <f>SUMIF(振分, $C152, 計算_投入係数表_加工!W$4:W$123)</f>
        <v>2.5202640594969499E-2</v>
      </c>
      <c r="X152" s="194">
        <f>SUMIF(振分, $C152, 計算_投入係数表_加工!X$4:X$123)</f>
        <v>4.3158634200397755E-2</v>
      </c>
      <c r="Y152" s="194">
        <f>SUMIF(振分, $C152, 計算_投入係数表_加工!Y$4:Y$123)</f>
        <v>3.5485408611831991E-2</v>
      </c>
      <c r="Z152" s="194">
        <f>SUMIF(振分, $C152, 計算_投入係数表_加工!Z$4:Z$123)</f>
        <v>0.11077694235588972</v>
      </c>
      <c r="AA152" s="194">
        <f>SUMIF(振分, $C152, 計算_投入係数表_加工!AA$4:AA$123)</f>
        <v>2.2985966927301912E-2</v>
      </c>
      <c r="AB152" s="194">
        <f>SUMIF(振分, $C152, 計算_投入係数表_加工!AB$4:AB$123)</f>
        <v>0.16214631563020127</v>
      </c>
      <c r="AC152" s="194">
        <f>SUMIF(振分, $C152, 計算_投入係数表_加工!AC$4:AC$123)</f>
        <v>0.12809187279151946</v>
      </c>
      <c r="AD152" s="194">
        <f>SUMIF(振分, $C152, 計算_投入係数表_加工!AD$4:AD$123)</f>
        <v>5.4760013176507055E-3</v>
      </c>
      <c r="AE152" s="194">
        <f>SUMIF(振分, $C152, 計算_投入係数表_加工!AE$4:AE$123)</f>
        <v>5.9593343619131586E-2</v>
      </c>
      <c r="AF152" s="194">
        <f>SUMIF(振分, $C152, 計算_投入係数表_加工!AF$4:AF$123)</f>
        <v>5.6302885658494256E-2</v>
      </c>
      <c r="AG152" s="194">
        <f>SUMIF(振分, $C152, 計算_投入係数表_加工!AG$4:AG$123)</f>
        <v>4.7965446692430094E-2</v>
      </c>
      <c r="AH152" s="194">
        <f>SUMIF(振分, $C152, 計算_投入係数表_加工!AH$4:AH$123)</f>
        <v>5.4387440426128406E-2</v>
      </c>
      <c r="AI152" s="194">
        <f>SUMIF(振分, $C152, 計算_投入係数表_加工!AI$4:AI$123)</f>
        <v>7.2793315318086277E-2</v>
      </c>
      <c r="AJ152" s="194">
        <f>SUMIF(振分, $C152, 計算_投入係数表_加工!AJ$4:AJ$123)</f>
        <v>4.7151277013752463E-2</v>
      </c>
      <c r="AK152" s="194">
        <f>SUMIF(振分, $C152, 計算_投入係数表_加工!AK$4:AK$123)</f>
        <v>4.9005424954792043E-2</v>
      </c>
      <c r="AL152" s="194">
        <f>SUMIF(振分, $C152, 計算_投入係数表_加工!AL$4:AL$123)</f>
        <v>1.2168027871380433E-2</v>
      </c>
      <c r="AM152" s="194">
        <f>SUMIF(振分, $C152, 計算_投入係数表_加工!AM$4:AM$123)</f>
        <v>1.1667045159615886E-2</v>
      </c>
      <c r="AN152" s="194">
        <f>SUMIF(振分, $C152, 計算_投入係数表_加工!AN$4:AN$123)</f>
        <v>7.1424739834781675E-2</v>
      </c>
      <c r="AO152" s="194">
        <f>SUMIF(振分, $C152, 計算_投入係数表_加工!AO$4:AO$123)</f>
        <v>1.5931645231631882E-2</v>
      </c>
      <c r="AP152" s="194">
        <f>SUMIF(振分, $C152, 計算_投入係数表_加工!AP$4:AP$123)</f>
        <v>2.6256804354787062E-2</v>
      </c>
      <c r="AQ152" s="194">
        <f>SUMIF(振分, $C152, 計算_投入係数表_加工!AQ$4:AQ$123)</f>
        <v>4.4769694360740422E-2</v>
      </c>
      <c r="AR152" s="194">
        <f>SUMIF(振分, $C152, 計算_投入係数表_加工!AR$4:AR$123)</f>
        <v>3.8481634598637827E-2</v>
      </c>
      <c r="AS152" s="194">
        <f>SUMIF(振分, $C152, 計算_投入係数表_加工!AS$4:AS$123)</f>
        <v>3.4600951452294422E-2</v>
      </c>
      <c r="AT152" s="194">
        <f>SUMIF(振分, $C152, 計算_投入係数表_加工!AT$4:AT$123)</f>
        <v>5.9794930797604146E-2</v>
      </c>
      <c r="AU152" s="194">
        <f>SUMIF(振分, $C152, 計算_投入係数表_加工!AU$4:AU$123)</f>
        <v>5.8038951621257641E-2</v>
      </c>
      <c r="AV152" s="194">
        <f>SUMIF(振分, $C152, 計算_投入係数表_加工!AV$4:AV$123)</f>
        <v>9.3985442472225747E-2</v>
      </c>
      <c r="AW152" s="194">
        <f>SUMIF(振分, $C152, 計算_投入係数表_加工!AW$4:AW$123)</f>
        <v>8.6409448490286506E-2</v>
      </c>
      <c r="AX152" s="194">
        <f>SUMIF(振分, $C152, 計算_投入係数表_加工!AX$4:AX$123)</f>
        <v>0.1052151848840933</v>
      </c>
      <c r="AY152" s="194">
        <f>SUMIF(振分, $C152, 計算_投入係数表_加工!AY$4:AY$123)</f>
        <v>8.6184532090085336E-2</v>
      </c>
      <c r="AZ152" s="194">
        <f>SUMIF(振分, $C152, 計算_投入係数表_加工!AZ$4:AZ$123)</f>
        <v>8.1155433287482814E-2</v>
      </c>
      <c r="BA152" s="194">
        <f>SUMIF(振分, $C152, 計算_投入係数表_加工!BA$4:BA$123)</f>
        <v>8.7391898042785604E-2</v>
      </c>
      <c r="BB152" s="194">
        <f>SUMIF(振分, $C152, 計算_投入係数表_加工!BB$4:BB$123)</f>
        <v>4.8260381593714929E-2</v>
      </c>
      <c r="BC152" s="194">
        <f>SUMIF(振分, $C152, 計算_投入係数表_加工!BC$4:BC$123)</f>
        <v>0.10441543420756717</v>
      </c>
      <c r="BD152" s="194">
        <f>SUMIF(振分, $C152, 計算_投入係数表_加工!BD$4:BD$123)</f>
        <v>9.3763628434365448E-2</v>
      </c>
      <c r="BE152" s="194">
        <f>SUMIF(振分, $C152, 計算_投入係数表_加工!BE$4:BE$123)</f>
        <v>5.6673399627097581E-2</v>
      </c>
      <c r="BF152" s="194">
        <f>SUMIF(振分, $C152, 計算_投入係数表_加工!BF$4:BF$123)</f>
        <v>7.3931656566836326E-2</v>
      </c>
      <c r="BG152" s="194">
        <f>SUMIF(振分, $C152, 計算_投入係数表_加工!BG$4:BG$123)</f>
        <v>2.1543720459149221E-2</v>
      </c>
      <c r="BH152" s="194">
        <f>SUMIF(振分, $C152, 計算_投入係数表_加工!BH$4:BH$123)</f>
        <v>1.992911510080762E-2</v>
      </c>
      <c r="BI152" s="194">
        <f>SUMIF(振分, $C152, 計算_投入係数表_加工!BI$4:BI$123)</f>
        <v>6.9547184994893055E-2</v>
      </c>
      <c r="BJ152" s="194">
        <f>SUMIF(振分, $C152, 計算_投入係数表_加工!BJ$4:BJ$123)</f>
        <v>0.10286852807118096</v>
      </c>
      <c r="BK152" s="194">
        <f>SUMIF(振分, $C152, 計算_投入係数表_加工!BK$4:BK$123)</f>
        <v>9.5943249935292643E-2</v>
      </c>
      <c r="BL152" s="194">
        <f>SUMIF(振分, $C152, 計算_投入係数表_加工!BL$4:BL$123)</f>
        <v>6.1554241849384558E-2</v>
      </c>
      <c r="BM152" s="194">
        <f>SUMIF(振分, $C152, 計算_投入係数表_加工!BM$4:BM$123)</f>
        <v>0.16813658157867797</v>
      </c>
      <c r="BN152" s="194">
        <f>SUMIF(振分, $C152, 計算_投入係数表_加工!BN$4:BN$123)</f>
        <v>0.10853105361334242</v>
      </c>
      <c r="BO152" s="194">
        <f>SUMIF(振分, $C152, 計算_投入係数表_加工!BO$4:BO$123)</f>
        <v>0.10274820707032016</v>
      </c>
      <c r="BP152" s="194">
        <f>SUMIF(振分, $C152, 計算_投入係数表_加工!BP$4:BP$123)</f>
        <v>6.2867886503557513E-2</v>
      </c>
      <c r="BQ152" s="194">
        <f>SUMIF(振分, $C152, 計算_投入係数表_加工!BQ$4:BQ$123)</f>
        <v>0.1533387822540955</v>
      </c>
      <c r="BR152" s="194">
        <f>SUMIF(振分, $C152, 計算_投入係数表_加工!BR$4:BR$123)</f>
        <v>5.4961594074360749E-2</v>
      </c>
      <c r="BS152" s="194">
        <f>SUMIF(振分, $C152, 計算_投入係数表_加工!BS$4:BS$123)</f>
        <v>7.9713164579748225E-2</v>
      </c>
      <c r="BT152" s="194">
        <f>SUMIF(振分, $C152, 計算_投入係数表_加工!BT$4:BT$123)</f>
        <v>0.11067989389149316</v>
      </c>
      <c r="BU152" s="194">
        <f>SUMIF(振分, $C152, 計算_投入係数表_加工!BU$4:BU$123)</f>
        <v>0.12534822593226227</v>
      </c>
      <c r="BV152" s="194">
        <f>SUMIF(振分, $C152, 計算_投入係数表_加工!BV$4:BV$123)</f>
        <v>7.4225931827437475E-2</v>
      </c>
      <c r="BW152" s="194">
        <f>SUMIF(振分, $C152, 計算_投入係数表_加工!BW$4:BW$123)</f>
        <v>3.6193679989891037E-3</v>
      </c>
      <c r="BX152" s="194">
        <f>SUMIF(振分, $C152, 計算_投入係数表_加工!BX$4:BX$123)</f>
        <v>4.2438442155519208E-2</v>
      </c>
      <c r="BY152" s="194">
        <f>SUMIF(振分, $C152, 計算_投入係数表_加工!BY$4:BY$123)</f>
        <v>6.6686286201897871E-2</v>
      </c>
      <c r="BZ152" s="194">
        <f>SUMIF(振分, $C152, 計算_投入係数表_加工!BZ$4:BZ$123)</f>
        <v>1.8126080009254641E-2</v>
      </c>
      <c r="CA152" s="194">
        <f>SUMIF(振分, $C152, 計算_投入係数表_加工!CA$4:CA$123)</f>
        <v>0.11879074548973236</v>
      </c>
      <c r="CB152" s="194">
        <f>SUMIF(振分, $C152, 計算_投入係数表_加工!CB$4:CB$123)</f>
        <v>6.7436596831292439E-2</v>
      </c>
      <c r="CC152" s="194">
        <f>SUMIF(振分, $C152, 計算_投入係数表_加工!CC$4:CC$123)</f>
        <v>9.6215420081967207E-2</v>
      </c>
      <c r="CD152" s="194">
        <f>SUMIF(振分, $C152, 計算_投入係数表_加工!CD$4:CD$123)</f>
        <v>0.12249518258706941</v>
      </c>
      <c r="CE152" s="194">
        <f>SUMIF(振分, $C152, 計算_投入係数表_加工!CE$4:CE$123)</f>
        <v>1.3345025073301731E-2</v>
      </c>
      <c r="CF152" s="194">
        <f>SUMIF(振分, $C152, 計算_投入係数表_加工!CF$4:CF$123)</f>
        <v>0.13476930637587614</v>
      </c>
      <c r="CG152" s="194">
        <f>SUMIF(振分, $C152, 計算_投入係数表_加工!CG$4:CG$123)</f>
        <v>0.1700452514882819</v>
      </c>
      <c r="CH152" s="194">
        <f>SUMIF(振分, $C152, 計算_投入係数表_加工!CH$4:CH$123)</f>
        <v>0.16441245503708884</v>
      </c>
      <c r="CI152" s="194">
        <f>SUMIF(振分, $C152, 計算_投入係数表_加工!CI$4:CI$123)</f>
        <v>0.20621726805362031</v>
      </c>
      <c r="CJ152" s="194">
        <f>SUMIF(振分, $C152, 計算_投入係数表_加工!CJ$4:CJ$123)</f>
        <v>0.15081005720878804</v>
      </c>
      <c r="CK152" s="194">
        <f>SUMIF(振分, $C152, 計算_投入係数表_加工!CK$4:CK$123)</f>
        <v>6.518502990203813E-2</v>
      </c>
      <c r="CL152" s="194">
        <f>SUMIF(振分, $C152, 計算_投入係数表_加工!CL$4:CL$123)</f>
        <v>4.5018356451679446E-2</v>
      </c>
      <c r="CM152" s="194">
        <f>SUMIF(振分, $C152, 計算_投入係数表_加工!CM$4:CM$123)</f>
        <v>0.18552654239240815</v>
      </c>
      <c r="CN152" s="194">
        <f>SUMIF(振分, $C152, 計算_投入係数表_加工!CN$4:CN$123)</f>
        <v>0.10141183056197922</v>
      </c>
      <c r="CO152" s="194">
        <f>SUMIF(振分, $C152, 計算_投入係数表_加工!CO$4:CO$123)</f>
        <v>0.12132463305578817</v>
      </c>
      <c r="CP152" s="194">
        <f>SUMIF(振分, $C152, 計算_投入係数表_加工!CP$4:CP$123)</f>
        <v>6.7039968054597596E-2</v>
      </c>
      <c r="CQ152" s="194">
        <f>SUMIF(振分, $C152, 計算_投入係数表_加工!CQ$4:CQ$123)</f>
        <v>7.6105856501385308E-2</v>
      </c>
      <c r="CR152" s="194">
        <f>SUMIF(振分, $C152, 計算_投入係数表_加工!CR$4:CR$123)</f>
        <v>7.2853321868398532E-2</v>
      </c>
      <c r="CS152" s="194">
        <f>SUMIF(振分, $C152, 計算_投入係数表_加工!CS$4:CS$123)</f>
        <v>0.17523573542570034</v>
      </c>
      <c r="CT152" s="194">
        <f>SUMIF(振分, $C152, 計算_投入係数表_加工!CT$4:CT$123)</f>
        <v>4.9446175733351395E-2</v>
      </c>
      <c r="CU152" s="194">
        <f>SUMIF(振分, $C152, 計算_投入係数表_加工!CU$4:CU$123)</f>
        <v>4.0401380897583432E-2</v>
      </c>
      <c r="CV152" s="194">
        <f>SUMIF(振分, $C152, 計算_投入係数表_加工!CV$4:CV$123)</f>
        <v>0.1251666755447553</v>
      </c>
      <c r="CW152" s="194">
        <f>SUMIF(振分, $C152, 計算_投入係数表_加工!CW$4:CW$123)</f>
        <v>5.8635532165789553E-2</v>
      </c>
      <c r="CX152" s="194">
        <f>SUMIF(振分, $C152, 計算_投入係数表_加工!CX$4:CX$123)</f>
        <v>3.7680475150630693E-2</v>
      </c>
      <c r="CY152" s="194">
        <f>SUMIF(振分, $C152, 計算_投入係数表_加工!CY$4:CY$123)</f>
        <v>6.8985535505370996E-2</v>
      </c>
      <c r="CZ152" s="194">
        <f>SUMIF(振分, $C152, 計算_投入係数表_加工!CZ$4:CZ$123)</f>
        <v>8.9450882216259145E-2</v>
      </c>
      <c r="DA152" s="194">
        <f>SUMIF(振分, $C152, 計算_投入係数表_加工!DA$4:DA$123)</f>
        <v>5.6917258370987246E-2</v>
      </c>
      <c r="DB152" s="194">
        <f>SUMIF(振分, $C152, 計算_投入係数表_加工!DB$4:DB$123)</f>
        <v>0</v>
      </c>
      <c r="DC152" s="194">
        <f>SUMIF(振分, $C152, 計算_投入係数表_加工!DC$4:DC$123)</f>
        <v>9.2025069143132618E-2</v>
      </c>
      <c r="DD152" s="194">
        <f>SUMIF(振分, $C152, 計算_投入係数表_加工!DD$4:DD$123)</f>
        <v>0</v>
      </c>
      <c r="DE152" s="194">
        <f>SUMIF(振分, $C152, 計算_投入係数表_加工!DE$4:DE$123)</f>
        <v>0</v>
      </c>
      <c r="DF152" s="194">
        <f>SUMIF(振分, $C152, 計算_投入係数表_加工!DF$4:DF$123)</f>
        <v>0</v>
      </c>
      <c r="DG152" s="194">
        <f>SUMIF(振分, $C152, 計算_投入係数表_加工!DG$4:DG$123)</f>
        <v>0</v>
      </c>
      <c r="DH152" s="194">
        <f>SUMIF(振分, $C152, 計算_投入係数表_加工!DH$4:DH$123)</f>
        <v>0</v>
      </c>
      <c r="DI152" s="194">
        <f>SUMIF(振分, $C152, 計算_投入係数表_加工!DI$4:DI$123)</f>
        <v>0</v>
      </c>
      <c r="DJ152" s="194">
        <f>SUMIF(振分, $C152, 計算_投入係数表_加工!DJ$4:DJ$123)</f>
        <v>0</v>
      </c>
      <c r="DK152" s="194">
        <f>SUMIF(振分, $C152, 計算_投入係数表_加工!DK$4:DK$123)</f>
        <v>0</v>
      </c>
      <c r="DL152" s="194">
        <f>SUMIF(振分, $C152, 計算_投入係数表_加工!DL$4:DL$123)</f>
        <v>0</v>
      </c>
      <c r="DM152" s="194">
        <f>SUMIF(振分, $C152, 計算_投入係数表_加工!DM$4:DM$123)</f>
        <v>0</v>
      </c>
      <c r="DN152" s="194">
        <f>SUMIF(振分, $C152, 計算_投入係数表_加工!DN$4:DN$123)</f>
        <v>0</v>
      </c>
      <c r="DO152" s="194">
        <f>SUMIF(振分, $C152, 計算_投入係数表_加工!DO$4:DO$123)</f>
        <v>0</v>
      </c>
      <c r="DP152" s="194">
        <f>SUMIF(振分, $C152, 計算_投入係数表_加工!DP$4:DP$123)</f>
        <v>0</v>
      </c>
      <c r="DQ152" s="194">
        <f>SUMIF(振分, $C152, 計算_投入係数表_加工!DQ$4:DQ$123)</f>
        <v>0</v>
      </c>
      <c r="DR152" s="194">
        <f>SUMIF(振分, $C152, 計算_投入係数表_加工!DR$4:DR$123)</f>
        <v>0</v>
      </c>
      <c r="DS152" s="194">
        <f>SUMIF(振分, $C152, 計算_投入係数表_加工!DS$4:DS$123)</f>
        <v>0</v>
      </c>
      <c r="DT152" s="108">
        <f>SUMIF(振分, $C152, 計算_投入係数表_加工!DT$4:DT$123)</f>
        <v>7.2417898700120414E-2</v>
      </c>
    </row>
    <row r="153" spans="1:124" s="22" customFormat="1" x14ac:dyDescent="0.25">
      <c r="A153" s="34"/>
      <c r="B153" s="53">
        <v>13</v>
      </c>
      <c r="C153" s="360" t="str">
        <v>分類不明</v>
      </c>
      <c r="D153" s="193">
        <f>SUMIF(振分, $C153, 計算_投入係数表_加工!D$4:D$123)</f>
        <v>1.2264485195613298E-2</v>
      </c>
      <c r="E153" s="194">
        <f>SUMIF(振分, $C153, 計算_投入係数表_加工!E$4:E$123)</f>
        <v>1.3550771024927587E-2</v>
      </c>
      <c r="F153" s="194">
        <f>SUMIF(振分, $C153, 計算_投入係数表_加工!F$4:F$123)</f>
        <v>7.4849168700778339E-3</v>
      </c>
      <c r="G153" s="194">
        <f>SUMIF(振分, $C153, 計算_投入係数表_加工!G$4:G$123)</f>
        <v>1.528306851070158E-2</v>
      </c>
      <c r="H153" s="194">
        <f>SUMIF(振分, $C153, 計算_投入係数表_加工!H$4:H$123)</f>
        <v>1.5448136090209353E-2</v>
      </c>
      <c r="I153" s="194">
        <f>SUMIF(振分, $C153, 計算_投入係数表_加工!I$4:I$123)</f>
        <v>1.536143939233201E-2</v>
      </c>
      <c r="J153" s="194">
        <f>SUMIF(振分, $C153, 計算_投入係数表_加工!J$4:J$123)</f>
        <v>7.0448738620296179E-3</v>
      </c>
      <c r="K153" s="194">
        <f>SUMIF(振分, $C153, 計算_投入係数表_加工!K$4:K$123)</f>
        <v>1.3805901666088872E-2</v>
      </c>
      <c r="L153" s="194">
        <f>SUMIF(振分, $C153, 計算_投入係数表_加工!L$4:L$123)</f>
        <v>8.3088076950685527E-3</v>
      </c>
      <c r="M153" s="194">
        <f>SUMIF(振分, $C153, 計算_投入係数表_加工!M$4:M$123)</f>
        <v>1.142797596304144E-3</v>
      </c>
      <c r="N153" s="194">
        <f>SUMIF(振分, $C153, 計算_投入係数表_加工!N$4:N$123)</f>
        <v>1.849153457547135E-4</v>
      </c>
      <c r="O153" s="194">
        <f>SUMIF(振分, $C153, 計算_投入係数表_加工!O$4:O$123)</f>
        <v>8.5517766116102755E-4</v>
      </c>
      <c r="P153" s="194">
        <f>SUMIF(振分, $C153, 計算_投入係数表_加工!P$4:P$123)</f>
        <v>6.5531544158033295E-3</v>
      </c>
      <c r="Q153" s="194">
        <f>SUMIF(振分, $C153, 計算_投入係数表_加工!Q$4:Q$123)</f>
        <v>3.218202851153769E-4</v>
      </c>
      <c r="R153" s="194">
        <f>SUMIF(振分, $C153, 計算_投入係数表_加工!R$4:R$123)</f>
        <v>2.4360535931790498E-3</v>
      </c>
      <c r="S153" s="194">
        <f>SUMIF(振分, $C153, 計算_投入係数表_加工!S$4:S$123)</f>
        <v>2.7814262535733603E-3</v>
      </c>
      <c r="T153" s="194">
        <f>SUMIF(振分, $C153, 計算_投入係数表_加工!T$4:T$123)</f>
        <v>6.277232109888487E-3</v>
      </c>
      <c r="U153" s="194">
        <f>SUMIF(振分, $C153, 計算_投入係数表_加工!U$4:U$123)</f>
        <v>2.475522919448153E-3</v>
      </c>
      <c r="V153" s="194">
        <f>SUMIF(振分, $C153, 計算_投入係数表_加工!V$4:V$123)</f>
        <v>2.499431947284708E-3</v>
      </c>
      <c r="W153" s="194">
        <f>SUMIF(振分, $C153, 計算_投入係数表_加工!W$4:W$123)</f>
        <v>3.0249853764519096E-3</v>
      </c>
      <c r="X153" s="194">
        <f>SUMIF(振分, $C153, 計算_投入係数表_加工!X$4:X$123)</f>
        <v>2.9089038181836172E-3</v>
      </c>
      <c r="Y153" s="194">
        <f>SUMIF(振分, $C153, 計算_投入係数表_加工!Y$4:Y$123)</f>
        <v>7.9444944653355221E-5</v>
      </c>
      <c r="Z153" s="194">
        <f>SUMIF(振分, $C153, 計算_投入係数表_加工!Z$4:Z$123)</f>
        <v>2.7568922305764411E-3</v>
      </c>
      <c r="AA153" s="194">
        <f>SUMIF(振分, $C153, 計算_投入係数表_加工!AA$4:AA$123)</f>
        <v>8.8350929893537124E-5</v>
      </c>
      <c r="AB153" s="194">
        <f>SUMIF(振分, $C153, 計算_投入係数表_加工!AB$4:AB$123)</f>
        <v>2.2885459222272658E-3</v>
      </c>
      <c r="AC153" s="194">
        <f>SUMIF(振分, $C153, 計算_投入係数表_加工!AC$4:AC$123)</f>
        <v>1.0379858657243815E-2</v>
      </c>
      <c r="AD153" s="194">
        <f>SUMIF(振分, $C153, 計算_投入係数表_加工!AD$4:AD$123)</f>
        <v>2.4957854554614686E-4</v>
      </c>
      <c r="AE153" s="194">
        <f>SUMIF(振分, $C153, 計算_投入係数表_加工!AE$4:AE$123)</f>
        <v>2.4933877011240908E-3</v>
      </c>
      <c r="AF153" s="194">
        <f>SUMIF(振分, $C153, 計算_投入係数表_加工!AF$4:AF$123)</f>
        <v>4.8817530917769584E-3</v>
      </c>
      <c r="AG153" s="194">
        <f>SUMIF(振分, $C153, 計算_投入係数表_加工!AG$4:AG$123)</f>
        <v>1.2957490338713344E-2</v>
      </c>
      <c r="AH153" s="194">
        <f>SUMIF(振分, $C153, 計算_投入係数表_加工!AH$4:AH$123)</f>
        <v>7.0086907765629378E-3</v>
      </c>
      <c r="AI153" s="194">
        <f>SUMIF(振分, $C153, 計算_投入係数表_加工!AI$4:AI$123)</f>
        <v>5.8512936558501949E-3</v>
      </c>
      <c r="AJ153" s="194">
        <f>SUMIF(振分, $C153, 計算_投入係数表_加工!AJ$4:AJ$123)</f>
        <v>1.8074656188605109E-2</v>
      </c>
      <c r="AK153" s="194">
        <f>SUMIF(振分, $C153, 計算_投入係数表_加工!AK$4:AK$123)</f>
        <v>5.1537070524412297E-3</v>
      </c>
      <c r="AL153" s="194">
        <f>SUMIF(振分, $C153, 計算_投入係数表_加工!AL$4:AL$123)</f>
        <v>2.7243132103489634E-3</v>
      </c>
      <c r="AM153" s="194">
        <f>SUMIF(振分, $C153, 計算_投入係数表_加工!AM$4:AM$123)</f>
        <v>8.556644173371399E-4</v>
      </c>
      <c r="AN153" s="194">
        <f>SUMIF(振分, $C153, 計算_投入係数表_加工!AN$4:AN$123)</f>
        <v>1.4563887994850339E-2</v>
      </c>
      <c r="AO153" s="194">
        <f>SUMIF(振分, $C153, 計算_投入係数表_加工!AO$4:AO$123)</f>
        <v>5.2957144764362958E-3</v>
      </c>
      <c r="AP153" s="194">
        <f>SUMIF(振分, $C153, 計算_投入係数表_加工!AP$4:AP$123)</f>
        <v>4.9631764329170673E-3</v>
      </c>
      <c r="AQ153" s="194">
        <f>SUMIF(振分, $C153, 計算_投入係数表_加工!AQ$4:AQ$123)</f>
        <v>6.4571674558760225E-4</v>
      </c>
      <c r="AR153" s="194">
        <f>SUMIF(振分, $C153, 計算_投入係数表_加工!AR$4:AR$123)</f>
        <v>1.0633324472229607E-3</v>
      </c>
      <c r="AS153" s="194">
        <f>SUMIF(振分, $C153, 計算_投入係数表_加工!AS$4:AS$123)</f>
        <v>4.6686168483881449E-3</v>
      </c>
      <c r="AT153" s="194">
        <f>SUMIF(振分, $C153, 計算_投入係数表_加工!AT$4:AT$123)</f>
        <v>8.4599505938885312E-3</v>
      </c>
      <c r="AU153" s="194">
        <f>SUMIF(振分, $C153, 計算_投入係数表_加工!AU$4:AU$123)</f>
        <v>6.3451776649746192E-3</v>
      </c>
      <c r="AV153" s="194">
        <f>SUMIF(振分, $C153, 計算_投入係数表_加工!AV$4:AV$123)</f>
        <v>6.2571829906780743E-3</v>
      </c>
      <c r="AW153" s="194">
        <f>SUMIF(振分, $C153, 計算_投入係数表_加工!AW$4:AW$123)</f>
        <v>1.1894080086805917E-3</v>
      </c>
      <c r="AX153" s="194">
        <f>SUMIF(振分, $C153, 計算_投入係数表_加工!AX$4:AX$123)</f>
        <v>8.6221762372822898E-4</v>
      </c>
      <c r="AY153" s="194">
        <f>SUMIF(振分, $C153, 計算_投入係数表_加工!AY$4:AY$123)</f>
        <v>2.9984584727600857E-3</v>
      </c>
      <c r="AZ153" s="194">
        <f>SUMIF(振分, $C153, 計算_投入係数表_加工!AZ$4:AZ$123)</f>
        <v>3.0949105914718019E-3</v>
      </c>
      <c r="BA153" s="194">
        <f>SUMIF(振分, $C153, 計算_投入係数表_加工!BA$4:BA$123)</f>
        <v>4.5516613563950838E-3</v>
      </c>
      <c r="BB153" s="194">
        <f>SUMIF(振分, $C153, 計算_投入係数表_加工!BB$4:BB$123)</f>
        <v>5.0505050505050509E-3</v>
      </c>
      <c r="BC153" s="194">
        <f>SUMIF(振分, $C153, 計算_投入係数表_加工!BC$4:BC$123)</f>
        <v>3.5661886760122944E-3</v>
      </c>
      <c r="BD153" s="194">
        <f>SUMIF(振分, $C153, 計算_投入係数表_加工!BD$4:BD$123)</f>
        <v>1.3083296990841692E-3</v>
      </c>
      <c r="BE153" s="194">
        <f>SUMIF(振分, $C153, 計算_投入係数表_加工!BE$4:BE$123)</f>
        <v>1.4760720944686141E-3</v>
      </c>
      <c r="BF153" s="194">
        <f>SUMIF(振分, $C153, 計算_投入係数表_加工!BF$4:BF$123)</f>
        <v>3.9081626694098672E-4</v>
      </c>
      <c r="BG153" s="194">
        <f>SUMIF(振分, $C153, 計算_投入係数表_加工!BG$4:BG$123)</f>
        <v>5.3806549628629304E-3</v>
      </c>
      <c r="BH153" s="194">
        <f>SUMIF(振分, $C153, 計算_投入係数表_加工!BH$4:BH$123)</f>
        <v>3.4086727480487286E-3</v>
      </c>
      <c r="BI153" s="194">
        <f>SUMIF(振分, $C153, 計算_投入係数表_加工!BI$4:BI$123)</f>
        <v>1.5166052802624657E-3</v>
      </c>
      <c r="BJ153" s="194">
        <f>SUMIF(振分, $C153, 計算_投入係数表_加工!BJ$4:BJ$123)</f>
        <v>1.2281994595922379E-3</v>
      </c>
      <c r="BK153" s="194">
        <f>SUMIF(振分, $C153, 計算_投入係数表_加工!BK$4:BK$123)</f>
        <v>2.0115396684693105E-2</v>
      </c>
      <c r="BL153" s="194">
        <f>SUMIF(振分, $C153, 計算_投入係数表_加工!BL$4:BL$123)</f>
        <v>3.0036322995250068E-3</v>
      </c>
      <c r="BM153" s="194">
        <f>SUMIF(振分, $C153, 計算_投入係数表_加工!BM$4:BM$123)</f>
        <v>1.3875499095655735E-2</v>
      </c>
      <c r="BN153" s="194">
        <f>SUMIF(振分, $C153, 計算_投入係数表_加工!BN$4:BN$123)</f>
        <v>1.529449824822241E-2</v>
      </c>
      <c r="BO153" s="194">
        <f>SUMIF(振分, $C153, 計算_投入係数表_加工!BO$4:BO$123)</f>
        <v>6.8081882113045456E-3</v>
      </c>
      <c r="BP153" s="194">
        <f>SUMIF(振分, $C153, 計算_投入係数表_加工!BP$4:BP$123)</f>
        <v>4.7802204554112339E-3</v>
      </c>
      <c r="BQ153" s="194">
        <f>SUMIF(振分, $C153, 計算_投入係数表_加工!BQ$4:BQ$123)</f>
        <v>1.0418863812135274E-2</v>
      </c>
      <c r="BR153" s="194">
        <f>SUMIF(振分, $C153, 計算_投入係数表_加工!BR$4:BR$123)</f>
        <v>1.3276786050236777E-3</v>
      </c>
      <c r="BS153" s="194">
        <f>SUMIF(振分, $C153, 計算_投入係数表_加工!BS$4:BS$123)</f>
        <v>8.3930795178392241E-3</v>
      </c>
      <c r="BT153" s="194">
        <f>SUMIF(振分, $C153, 計算_投入係数表_加工!BT$4:BT$123)</f>
        <v>5.7674437920813152E-3</v>
      </c>
      <c r="BU153" s="194">
        <f>SUMIF(振分, $C153, 計算_投入係数表_加工!BU$4:BU$123)</f>
        <v>7.2889832786004107E-3</v>
      </c>
      <c r="BV153" s="194">
        <f>SUMIF(振分, $C153, 計算_投入係数表_加工!BV$4:BV$123)</f>
        <v>4.7090547491864922E-3</v>
      </c>
      <c r="BW153" s="194">
        <f>SUMIF(振分, $C153, 計算_投入係数表_加工!BW$4:BW$123)</f>
        <v>1.5397047377245714E-5</v>
      </c>
      <c r="BX153" s="194">
        <f>SUMIF(振分, $C153, 計算_投入係数表_加工!BX$4:BX$123)</f>
        <v>1.8780484210836539E-2</v>
      </c>
      <c r="BY153" s="194">
        <f>SUMIF(振分, $C153, 計算_投入係数表_加工!BY$4:BY$123)</f>
        <v>6.6967728006415332E-3</v>
      </c>
      <c r="BZ153" s="194">
        <f>SUMIF(振分, $C153, 計算_投入係数表_加工!BZ$4:BZ$123)</f>
        <v>3.6150937393806619E-3</v>
      </c>
      <c r="CA153" s="194">
        <f>SUMIF(振分, $C153, 計算_投入係数表_加工!CA$4:CA$123)</f>
        <v>1.9232011594821654E-2</v>
      </c>
      <c r="CB153" s="194">
        <f>SUMIF(振分, $C153, 計算_投入係数表_加工!CB$4:CB$123)</f>
        <v>7.8927514363646908E-3</v>
      </c>
      <c r="CC153" s="194">
        <f>SUMIF(振分, $C153, 計算_投入係数表_加工!CC$4:CC$123)</f>
        <v>1.831454918032787E-2</v>
      </c>
      <c r="CD153" s="194">
        <f>SUMIF(振分, $C153, 計算_投入係数表_加工!CD$4:CD$123)</f>
        <v>7.1525529915422367E-3</v>
      </c>
      <c r="CE153" s="194">
        <f>SUMIF(振分, $C153, 計算_投入係数表_加工!CE$4:CE$123)</f>
        <v>3.8363521771298605E-4</v>
      </c>
      <c r="CF153" s="194">
        <f>SUMIF(振分, $C153, 計算_投入係数表_加工!CF$4:CF$123)</f>
        <v>9.9756975346931929E-3</v>
      </c>
      <c r="CG153" s="194">
        <f>SUMIF(振分, $C153, 計算_投入係数表_加工!CG$4:CG$123)</f>
        <v>9.6485049641558036E-4</v>
      </c>
      <c r="CH153" s="194">
        <f>SUMIF(振分, $C153, 計算_投入係数表_加工!CH$4:CH$123)</f>
        <v>2.9081638088068718E-3</v>
      </c>
      <c r="CI153" s="194">
        <f>SUMIF(振分, $C153, 計算_投入係数表_加工!CI$4:CI$123)</f>
        <v>8.8886753471388077E-3</v>
      </c>
      <c r="CJ153" s="194">
        <f>SUMIF(振分, $C153, 計算_投入係数表_加工!CJ$4:CJ$123)</f>
        <v>5.9986432276226036E-3</v>
      </c>
      <c r="CK153" s="194">
        <f>SUMIF(振分, $C153, 計算_投入係数表_加工!CK$4:CK$123)</f>
        <v>7.4823795066026309E-4</v>
      </c>
      <c r="CL153" s="194">
        <f>SUMIF(振分, $C153, 計算_投入係数表_加工!CL$4:CL$123)</f>
        <v>1.3780907987607496E-2</v>
      </c>
      <c r="CM153" s="194">
        <f>SUMIF(振分, $C153, 計算_投入係数表_加工!CM$4:CM$123)</f>
        <v>1.0053981507325213E-2</v>
      </c>
      <c r="CN153" s="194">
        <f>SUMIF(振分, $C153, 計算_投入係数表_加工!CN$4:CN$123)</f>
        <v>1.7600851594905113E-3</v>
      </c>
      <c r="CO153" s="194">
        <f>SUMIF(振分, $C153, 計算_投入係数表_加工!CO$4:CO$123)</f>
        <v>5.1032499644510449E-3</v>
      </c>
      <c r="CP153" s="194">
        <f>SUMIF(振分, $C153, 計算_投入係数表_加工!CP$4:CP$123)</f>
        <v>8.0529035224646359E-3</v>
      </c>
      <c r="CQ153" s="194">
        <f>SUMIF(振分, $C153, 計算_投入係数表_加工!CQ$4:CQ$123)</f>
        <v>4.1163384241630161E-3</v>
      </c>
      <c r="CR153" s="194">
        <f>SUMIF(振分, $C153, 計算_投入係数表_加工!CR$4:CR$123)</f>
        <v>2.9103296030955324E-3</v>
      </c>
      <c r="CS153" s="194">
        <f>SUMIF(振分, $C153, 計算_投入係数表_加工!CS$4:CS$123)</f>
        <v>3.9441357165728511E-3</v>
      </c>
      <c r="CT153" s="194">
        <f>SUMIF(振分, $C153, 計算_投入係数表_加工!CT$4:CT$123)</f>
        <v>7.6214348621367117E-4</v>
      </c>
      <c r="CU153" s="194">
        <f>SUMIF(振分, $C153, 計算_投入係数表_加工!CU$4:CU$123)</f>
        <v>7.4697353279631756E-3</v>
      </c>
      <c r="CV153" s="194">
        <f>SUMIF(振分, $C153, 計算_投入係数表_加工!CV$4:CV$123)</f>
        <v>9.3025458130511288E-3</v>
      </c>
      <c r="CW153" s="194">
        <f>SUMIF(振分, $C153, 計算_投入係数表_加工!CW$4:CW$123)</f>
        <v>8.9586692834314622E-4</v>
      </c>
      <c r="CX153" s="194">
        <f>SUMIF(振分, $C153, 計算_投入係数表_加工!CX$4:CX$123)</f>
        <v>1.8926082314374166E-3</v>
      </c>
      <c r="CY153" s="194">
        <f>SUMIF(振分, $C153, 計算_投入係数表_加工!CY$4:CY$123)</f>
        <v>5.0253483177934554E-3</v>
      </c>
      <c r="CZ153" s="194">
        <f>SUMIF(振分, $C153, 計算_投入係数表_加工!CZ$4:CZ$123)</f>
        <v>1.8079062167388729E-3</v>
      </c>
      <c r="DA153" s="194">
        <f>SUMIF(振分, $C153, 計算_投入係数表_加工!DA$4:DA$123)</f>
        <v>8.864200449119489E-4</v>
      </c>
      <c r="DB153" s="194">
        <f>SUMIF(振分, $C153, 計算_投入係数表_加工!DB$4:DB$123)</f>
        <v>5.2575129860570752E-4</v>
      </c>
      <c r="DC153" s="194">
        <f>SUMIF(振分, $C153, 計算_投入係数表_加工!DC$4:DC$123)</f>
        <v>0</v>
      </c>
      <c r="DD153" s="194">
        <f>SUMIF(振分, $C153, 計算_投入係数表_加工!DD$4:DD$123)</f>
        <v>0</v>
      </c>
      <c r="DE153" s="194">
        <f>SUMIF(振分, $C153, 計算_投入係数表_加工!DE$4:DE$123)</f>
        <v>0</v>
      </c>
      <c r="DF153" s="194">
        <f>SUMIF(振分, $C153, 計算_投入係数表_加工!DF$4:DF$123)</f>
        <v>0</v>
      </c>
      <c r="DG153" s="194">
        <f>SUMIF(振分, $C153, 計算_投入係数表_加工!DG$4:DG$123)</f>
        <v>0</v>
      </c>
      <c r="DH153" s="194">
        <f>SUMIF(振分, $C153, 計算_投入係数表_加工!DH$4:DH$123)</f>
        <v>0</v>
      </c>
      <c r="DI153" s="194">
        <f>SUMIF(振分, $C153, 計算_投入係数表_加工!DI$4:DI$123)</f>
        <v>0</v>
      </c>
      <c r="DJ153" s="194">
        <f>SUMIF(振分, $C153, 計算_投入係数表_加工!DJ$4:DJ$123)</f>
        <v>0</v>
      </c>
      <c r="DK153" s="194">
        <f>SUMIF(振分, $C153, 計算_投入係数表_加工!DK$4:DK$123)</f>
        <v>0</v>
      </c>
      <c r="DL153" s="194">
        <f>SUMIF(振分, $C153, 計算_投入係数表_加工!DL$4:DL$123)</f>
        <v>0</v>
      </c>
      <c r="DM153" s="194">
        <f>SUMIF(振分, $C153, 計算_投入係数表_加工!DM$4:DM$123)</f>
        <v>0</v>
      </c>
      <c r="DN153" s="194">
        <f>SUMIF(振分, $C153, 計算_投入係数表_加工!DN$4:DN$123)</f>
        <v>0</v>
      </c>
      <c r="DO153" s="194">
        <f>SUMIF(振分, $C153, 計算_投入係数表_加工!DO$4:DO$123)</f>
        <v>0</v>
      </c>
      <c r="DP153" s="194">
        <f>SUMIF(振分, $C153, 計算_投入係数表_加工!DP$4:DP$123)</f>
        <v>0</v>
      </c>
      <c r="DQ153" s="194">
        <f>SUMIF(振分, $C153, 計算_投入係数表_加工!DQ$4:DQ$123)</f>
        <v>0</v>
      </c>
      <c r="DR153" s="194">
        <f>SUMIF(振分, $C153, 計算_投入係数表_加工!DR$4:DR$123)</f>
        <v>0</v>
      </c>
      <c r="DS153" s="194">
        <f>SUMIF(振分, $C153, 計算_投入係数表_加工!DS$4:DS$123)</f>
        <v>0</v>
      </c>
      <c r="DT153" s="108">
        <f>SUMIF(振分, $C153, 計算_投入係数表_加工!DT$4:DT$123)</f>
        <v>5.8546091006936559E-3</v>
      </c>
    </row>
    <row r="154" spans="1:124" s="22" customFormat="1" x14ac:dyDescent="0.25">
      <c r="A154" s="34"/>
      <c r="B154" s="53">
        <v>14</v>
      </c>
      <c r="C154" s="363" t="str">
        <v>-</v>
      </c>
      <c r="D154" s="193">
        <f>SUMIF(振分, $C154, 計算_投入係数表_加工!D$4:D$123)</f>
        <v>0</v>
      </c>
      <c r="E154" s="194">
        <f>SUMIF(振分, $C154, 計算_投入係数表_加工!E$4:E$123)</f>
        <v>0</v>
      </c>
      <c r="F154" s="194">
        <f>SUMIF(振分, $C154, 計算_投入係数表_加工!F$4:F$123)</f>
        <v>0</v>
      </c>
      <c r="G154" s="194">
        <f>SUMIF(振分, $C154, 計算_投入係数表_加工!G$4:G$123)</f>
        <v>0</v>
      </c>
      <c r="H154" s="194">
        <f>SUMIF(振分, $C154, 計算_投入係数表_加工!H$4:H$123)</f>
        <v>0</v>
      </c>
      <c r="I154" s="194">
        <f>SUMIF(振分, $C154, 計算_投入係数表_加工!I$4:I$123)</f>
        <v>0</v>
      </c>
      <c r="J154" s="194">
        <f>SUMIF(振分, $C154, 計算_投入係数表_加工!J$4:J$123)</f>
        <v>0</v>
      </c>
      <c r="K154" s="194">
        <f>SUMIF(振分, $C154, 計算_投入係数表_加工!K$4:K$123)</f>
        <v>0</v>
      </c>
      <c r="L154" s="194">
        <f>SUMIF(振分, $C154, 計算_投入係数表_加工!L$4:L$123)</f>
        <v>0</v>
      </c>
      <c r="M154" s="194">
        <f>SUMIF(振分, $C154, 計算_投入係数表_加工!M$4:M$123)</f>
        <v>0</v>
      </c>
      <c r="N154" s="194">
        <f>SUMIF(振分, $C154, 計算_投入係数表_加工!N$4:N$123)</f>
        <v>0</v>
      </c>
      <c r="O154" s="194">
        <f>SUMIF(振分, $C154, 計算_投入係数表_加工!O$4:O$123)</f>
        <v>0</v>
      </c>
      <c r="P154" s="194">
        <f>SUMIF(振分, $C154, 計算_投入係数表_加工!P$4:P$123)</f>
        <v>0</v>
      </c>
      <c r="Q154" s="194">
        <f>SUMIF(振分, $C154, 計算_投入係数表_加工!Q$4:Q$123)</f>
        <v>0</v>
      </c>
      <c r="R154" s="194">
        <f>SUMIF(振分, $C154, 計算_投入係数表_加工!R$4:R$123)</f>
        <v>0</v>
      </c>
      <c r="S154" s="194">
        <f>SUMIF(振分, $C154, 計算_投入係数表_加工!S$4:S$123)</f>
        <v>0</v>
      </c>
      <c r="T154" s="194">
        <f>SUMIF(振分, $C154, 計算_投入係数表_加工!T$4:T$123)</f>
        <v>0</v>
      </c>
      <c r="U154" s="194">
        <f>SUMIF(振分, $C154, 計算_投入係数表_加工!U$4:U$123)</f>
        <v>0</v>
      </c>
      <c r="V154" s="194">
        <f>SUMIF(振分, $C154, 計算_投入係数表_加工!V$4:V$123)</f>
        <v>0</v>
      </c>
      <c r="W154" s="194">
        <f>SUMIF(振分, $C154, 計算_投入係数表_加工!W$4:W$123)</f>
        <v>0</v>
      </c>
      <c r="X154" s="194">
        <f>SUMIF(振分, $C154, 計算_投入係数表_加工!X$4:X$123)</f>
        <v>0</v>
      </c>
      <c r="Y154" s="194">
        <f>SUMIF(振分, $C154, 計算_投入係数表_加工!Y$4:Y$123)</f>
        <v>0</v>
      </c>
      <c r="Z154" s="194">
        <f>SUMIF(振分, $C154, 計算_投入係数表_加工!Z$4:Z$123)</f>
        <v>0</v>
      </c>
      <c r="AA154" s="194">
        <f>SUMIF(振分, $C154, 計算_投入係数表_加工!AA$4:AA$123)</f>
        <v>0</v>
      </c>
      <c r="AB154" s="194">
        <f>SUMIF(振分, $C154, 計算_投入係数表_加工!AB$4:AB$123)</f>
        <v>0</v>
      </c>
      <c r="AC154" s="194">
        <f>SUMIF(振分, $C154, 計算_投入係数表_加工!AC$4:AC$123)</f>
        <v>0</v>
      </c>
      <c r="AD154" s="194">
        <f>SUMIF(振分, $C154, 計算_投入係数表_加工!AD$4:AD$123)</f>
        <v>0</v>
      </c>
      <c r="AE154" s="194">
        <f>SUMIF(振分, $C154, 計算_投入係数表_加工!AE$4:AE$123)</f>
        <v>0</v>
      </c>
      <c r="AF154" s="194">
        <f>SUMIF(振分, $C154, 計算_投入係数表_加工!AF$4:AF$123)</f>
        <v>0</v>
      </c>
      <c r="AG154" s="194">
        <f>SUMIF(振分, $C154, 計算_投入係数表_加工!AG$4:AG$123)</f>
        <v>0</v>
      </c>
      <c r="AH154" s="194">
        <f>SUMIF(振分, $C154, 計算_投入係数表_加工!AH$4:AH$123)</f>
        <v>0</v>
      </c>
      <c r="AI154" s="194">
        <f>SUMIF(振分, $C154, 計算_投入係数表_加工!AI$4:AI$123)</f>
        <v>0</v>
      </c>
      <c r="AJ154" s="194">
        <f>SUMIF(振分, $C154, 計算_投入係数表_加工!AJ$4:AJ$123)</f>
        <v>0</v>
      </c>
      <c r="AK154" s="194">
        <f>SUMIF(振分, $C154, 計算_投入係数表_加工!AK$4:AK$123)</f>
        <v>0</v>
      </c>
      <c r="AL154" s="194">
        <f>SUMIF(振分, $C154, 計算_投入係数表_加工!AL$4:AL$123)</f>
        <v>0</v>
      </c>
      <c r="AM154" s="194">
        <f>SUMIF(振分, $C154, 計算_投入係数表_加工!AM$4:AM$123)</f>
        <v>0</v>
      </c>
      <c r="AN154" s="194">
        <f>SUMIF(振分, $C154, 計算_投入係数表_加工!AN$4:AN$123)</f>
        <v>0</v>
      </c>
      <c r="AO154" s="194">
        <f>SUMIF(振分, $C154, 計算_投入係数表_加工!AO$4:AO$123)</f>
        <v>0</v>
      </c>
      <c r="AP154" s="194">
        <f>SUMIF(振分, $C154, 計算_投入係数表_加工!AP$4:AP$123)</f>
        <v>0</v>
      </c>
      <c r="AQ154" s="194">
        <f>SUMIF(振分, $C154, 計算_投入係数表_加工!AQ$4:AQ$123)</f>
        <v>0</v>
      </c>
      <c r="AR154" s="194">
        <f>SUMIF(振分, $C154, 計算_投入係数表_加工!AR$4:AR$123)</f>
        <v>0</v>
      </c>
      <c r="AS154" s="194">
        <f>SUMIF(振分, $C154, 計算_投入係数表_加工!AS$4:AS$123)</f>
        <v>0</v>
      </c>
      <c r="AT154" s="194">
        <f>SUMIF(振分, $C154, 計算_投入係数表_加工!AT$4:AT$123)</f>
        <v>0</v>
      </c>
      <c r="AU154" s="194">
        <f>SUMIF(振分, $C154, 計算_投入係数表_加工!AU$4:AU$123)</f>
        <v>0</v>
      </c>
      <c r="AV154" s="194">
        <f>SUMIF(振分, $C154, 計算_投入係数表_加工!AV$4:AV$123)</f>
        <v>0</v>
      </c>
      <c r="AW154" s="194">
        <f>SUMIF(振分, $C154, 計算_投入係数表_加工!AW$4:AW$123)</f>
        <v>0</v>
      </c>
      <c r="AX154" s="194">
        <f>SUMIF(振分, $C154, 計算_投入係数表_加工!AX$4:AX$123)</f>
        <v>0</v>
      </c>
      <c r="AY154" s="194">
        <f>SUMIF(振分, $C154, 計算_投入係数表_加工!AY$4:AY$123)</f>
        <v>0</v>
      </c>
      <c r="AZ154" s="194">
        <f>SUMIF(振分, $C154, 計算_投入係数表_加工!AZ$4:AZ$123)</f>
        <v>0</v>
      </c>
      <c r="BA154" s="194">
        <f>SUMIF(振分, $C154, 計算_投入係数表_加工!BA$4:BA$123)</f>
        <v>0</v>
      </c>
      <c r="BB154" s="194">
        <f>SUMIF(振分, $C154, 計算_投入係数表_加工!BB$4:BB$123)</f>
        <v>0</v>
      </c>
      <c r="BC154" s="194">
        <f>SUMIF(振分, $C154, 計算_投入係数表_加工!BC$4:BC$123)</f>
        <v>0</v>
      </c>
      <c r="BD154" s="194">
        <f>SUMIF(振分, $C154, 計算_投入係数表_加工!BD$4:BD$123)</f>
        <v>0</v>
      </c>
      <c r="BE154" s="194">
        <f>SUMIF(振分, $C154, 計算_投入係数表_加工!BE$4:BE$123)</f>
        <v>0</v>
      </c>
      <c r="BF154" s="194">
        <f>SUMIF(振分, $C154, 計算_投入係数表_加工!BF$4:BF$123)</f>
        <v>0</v>
      </c>
      <c r="BG154" s="194">
        <f>SUMIF(振分, $C154, 計算_投入係数表_加工!BG$4:BG$123)</f>
        <v>0</v>
      </c>
      <c r="BH154" s="194">
        <f>SUMIF(振分, $C154, 計算_投入係数表_加工!BH$4:BH$123)</f>
        <v>0</v>
      </c>
      <c r="BI154" s="194">
        <f>SUMIF(振分, $C154, 計算_投入係数表_加工!BI$4:BI$123)</f>
        <v>0</v>
      </c>
      <c r="BJ154" s="194">
        <f>SUMIF(振分, $C154, 計算_投入係数表_加工!BJ$4:BJ$123)</f>
        <v>0</v>
      </c>
      <c r="BK154" s="194">
        <f>SUMIF(振分, $C154, 計算_投入係数表_加工!BK$4:BK$123)</f>
        <v>0</v>
      </c>
      <c r="BL154" s="194">
        <f>SUMIF(振分, $C154, 計算_投入係数表_加工!BL$4:BL$123)</f>
        <v>0</v>
      </c>
      <c r="BM154" s="194">
        <f>SUMIF(振分, $C154, 計算_投入係数表_加工!BM$4:BM$123)</f>
        <v>0</v>
      </c>
      <c r="BN154" s="194">
        <f>SUMIF(振分, $C154, 計算_投入係数表_加工!BN$4:BN$123)</f>
        <v>0</v>
      </c>
      <c r="BO154" s="194">
        <f>SUMIF(振分, $C154, 計算_投入係数表_加工!BO$4:BO$123)</f>
        <v>0</v>
      </c>
      <c r="BP154" s="194">
        <f>SUMIF(振分, $C154, 計算_投入係数表_加工!BP$4:BP$123)</f>
        <v>0</v>
      </c>
      <c r="BQ154" s="194">
        <f>SUMIF(振分, $C154, 計算_投入係数表_加工!BQ$4:BQ$123)</f>
        <v>0</v>
      </c>
      <c r="BR154" s="194">
        <f>SUMIF(振分, $C154, 計算_投入係数表_加工!BR$4:BR$123)</f>
        <v>0</v>
      </c>
      <c r="BS154" s="194">
        <f>SUMIF(振分, $C154, 計算_投入係数表_加工!BS$4:BS$123)</f>
        <v>0</v>
      </c>
      <c r="BT154" s="194">
        <f>SUMIF(振分, $C154, 計算_投入係数表_加工!BT$4:BT$123)</f>
        <v>0</v>
      </c>
      <c r="BU154" s="194">
        <f>SUMIF(振分, $C154, 計算_投入係数表_加工!BU$4:BU$123)</f>
        <v>0</v>
      </c>
      <c r="BV154" s="194">
        <f>SUMIF(振分, $C154, 計算_投入係数表_加工!BV$4:BV$123)</f>
        <v>0</v>
      </c>
      <c r="BW154" s="194">
        <f>SUMIF(振分, $C154, 計算_投入係数表_加工!BW$4:BW$123)</f>
        <v>0</v>
      </c>
      <c r="BX154" s="194">
        <f>SUMIF(振分, $C154, 計算_投入係数表_加工!BX$4:BX$123)</f>
        <v>0</v>
      </c>
      <c r="BY154" s="194">
        <f>SUMIF(振分, $C154, 計算_投入係数表_加工!BY$4:BY$123)</f>
        <v>0</v>
      </c>
      <c r="BZ154" s="194">
        <f>SUMIF(振分, $C154, 計算_投入係数表_加工!BZ$4:BZ$123)</f>
        <v>0</v>
      </c>
      <c r="CA154" s="194">
        <f>SUMIF(振分, $C154, 計算_投入係数表_加工!CA$4:CA$123)</f>
        <v>0</v>
      </c>
      <c r="CB154" s="194">
        <f>SUMIF(振分, $C154, 計算_投入係数表_加工!CB$4:CB$123)</f>
        <v>0</v>
      </c>
      <c r="CC154" s="194">
        <f>SUMIF(振分, $C154, 計算_投入係数表_加工!CC$4:CC$123)</f>
        <v>0</v>
      </c>
      <c r="CD154" s="194">
        <f>SUMIF(振分, $C154, 計算_投入係数表_加工!CD$4:CD$123)</f>
        <v>0</v>
      </c>
      <c r="CE154" s="194">
        <f>SUMIF(振分, $C154, 計算_投入係数表_加工!CE$4:CE$123)</f>
        <v>0</v>
      </c>
      <c r="CF154" s="194">
        <f>SUMIF(振分, $C154, 計算_投入係数表_加工!CF$4:CF$123)</f>
        <v>0</v>
      </c>
      <c r="CG154" s="194">
        <f>SUMIF(振分, $C154, 計算_投入係数表_加工!CG$4:CG$123)</f>
        <v>0</v>
      </c>
      <c r="CH154" s="194">
        <f>SUMIF(振分, $C154, 計算_投入係数表_加工!CH$4:CH$123)</f>
        <v>0</v>
      </c>
      <c r="CI154" s="194">
        <f>SUMIF(振分, $C154, 計算_投入係数表_加工!CI$4:CI$123)</f>
        <v>0</v>
      </c>
      <c r="CJ154" s="194">
        <f>SUMIF(振分, $C154, 計算_投入係数表_加工!CJ$4:CJ$123)</f>
        <v>0</v>
      </c>
      <c r="CK154" s="194">
        <f>SUMIF(振分, $C154, 計算_投入係数表_加工!CK$4:CK$123)</f>
        <v>0</v>
      </c>
      <c r="CL154" s="194">
        <f>SUMIF(振分, $C154, 計算_投入係数表_加工!CL$4:CL$123)</f>
        <v>0</v>
      </c>
      <c r="CM154" s="194">
        <f>SUMIF(振分, $C154, 計算_投入係数表_加工!CM$4:CM$123)</f>
        <v>0</v>
      </c>
      <c r="CN154" s="194">
        <f>SUMIF(振分, $C154, 計算_投入係数表_加工!CN$4:CN$123)</f>
        <v>0</v>
      </c>
      <c r="CO154" s="194">
        <f>SUMIF(振分, $C154, 計算_投入係数表_加工!CO$4:CO$123)</f>
        <v>0</v>
      </c>
      <c r="CP154" s="194">
        <f>SUMIF(振分, $C154, 計算_投入係数表_加工!CP$4:CP$123)</f>
        <v>0</v>
      </c>
      <c r="CQ154" s="194">
        <f>SUMIF(振分, $C154, 計算_投入係数表_加工!CQ$4:CQ$123)</f>
        <v>0</v>
      </c>
      <c r="CR154" s="194">
        <f>SUMIF(振分, $C154, 計算_投入係数表_加工!CR$4:CR$123)</f>
        <v>0</v>
      </c>
      <c r="CS154" s="194">
        <f>SUMIF(振分, $C154, 計算_投入係数表_加工!CS$4:CS$123)</f>
        <v>0</v>
      </c>
      <c r="CT154" s="194">
        <f>SUMIF(振分, $C154, 計算_投入係数表_加工!CT$4:CT$123)</f>
        <v>0</v>
      </c>
      <c r="CU154" s="194">
        <f>SUMIF(振分, $C154, 計算_投入係数表_加工!CU$4:CU$123)</f>
        <v>0</v>
      </c>
      <c r="CV154" s="194">
        <f>SUMIF(振分, $C154, 計算_投入係数表_加工!CV$4:CV$123)</f>
        <v>0</v>
      </c>
      <c r="CW154" s="194">
        <f>SUMIF(振分, $C154, 計算_投入係数表_加工!CW$4:CW$123)</f>
        <v>0</v>
      </c>
      <c r="CX154" s="194">
        <f>SUMIF(振分, $C154, 計算_投入係数表_加工!CX$4:CX$123)</f>
        <v>0</v>
      </c>
      <c r="CY154" s="194">
        <f>SUMIF(振分, $C154, 計算_投入係数表_加工!CY$4:CY$123)</f>
        <v>0</v>
      </c>
      <c r="CZ154" s="194">
        <f>SUMIF(振分, $C154, 計算_投入係数表_加工!CZ$4:CZ$123)</f>
        <v>0</v>
      </c>
      <c r="DA154" s="194">
        <f>SUMIF(振分, $C154, 計算_投入係数表_加工!DA$4:DA$123)</f>
        <v>0</v>
      </c>
      <c r="DB154" s="194">
        <f>SUMIF(振分, $C154, 計算_投入係数表_加工!DB$4:DB$123)</f>
        <v>0</v>
      </c>
      <c r="DC154" s="194">
        <f>SUMIF(振分, $C154, 計算_投入係数表_加工!DC$4:DC$123)</f>
        <v>0</v>
      </c>
      <c r="DD154" s="194">
        <f>SUMIF(振分, $C154, 計算_投入係数表_加工!DD$4:DD$123)</f>
        <v>0</v>
      </c>
      <c r="DE154" s="194">
        <f>SUMIF(振分, $C154, 計算_投入係数表_加工!DE$4:DE$123)</f>
        <v>0</v>
      </c>
      <c r="DF154" s="194">
        <f>SUMIF(振分, $C154, 計算_投入係数表_加工!DF$4:DF$123)</f>
        <v>0</v>
      </c>
      <c r="DG154" s="194">
        <f>SUMIF(振分, $C154, 計算_投入係数表_加工!DG$4:DG$123)</f>
        <v>0</v>
      </c>
      <c r="DH154" s="194">
        <f>SUMIF(振分, $C154, 計算_投入係数表_加工!DH$4:DH$123)</f>
        <v>0</v>
      </c>
      <c r="DI154" s="194">
        <f>SUMIF(振分, $C154, 計算_投入係数表_加工!DI$4:DI$123)</f>
        <v>0</v>
      </c>
      <c r="DJ154" s="194">
        <f>SUMIF(振分, $C154, 計算_投入係数表_加工!DJ$4:DJ$123)</f>
        <v>0</v>
      </c>
      <c r="DK154" s="194">
        <f>SUMIF(振分, $C154, 計算_投入係数表_加工!DK$4:DK$123)</f>
        <v>0</v>
      </c>
      <c r="DL154" s="194">
        <f>SUMIF(振分, $C154, 計算_投入係数表_加工!DL$4:DL$123)</f>
        <v>0</v>
      </c>
      <c r="DM154" s="194">
        <f>SUMIF(振分, $C154, 計算_投入係数表_加工!DM$4:DM$123)</f>
        <v>0</v>
      </c>
      <c r="DN154" s="194">
        <f>SUMIF(振分, $C154, 計算_投入係数表_加工!DN$4:DN$123)</f>
        <v>0</v>
      </c>
      <c r="DO154" s="194">
        <f>SUMIF(振分, $C154, 計算_投入係数表_加工!DO$4:DO$123)</f>
        <v>0</v>
      </c>
      <c r="DP154" s="194">
        <f>SUMIF(振分, $C154, 計算_投入係数表_加工!DP$4:DP$123)</f>
        <v>0</v>
      </c>
      <c r="DQ154" s="194">
        <f>SUMIF(振分, $C154, 計算_投入係数表_加工!DQ$4:DQ$123)</f>
        <v>0</v>
      </c>
      <c r="DR154" s="194">
        <f>SUMIF(振分, $C154, 計算_投入係数表_加工!DR$4:DR$123)</f>
        <v>0</v>
      </c>
      <c r="DS154" s="194">
        <f>SUMIF(振分, $C154, 計算_投入係数表_加工!DS$4:DS$123)</f>
        <v>0</v>
      </c>
      <c r="DT154" s="108">
        <f>SUMIF(振分, $C154, 計算_投入係数表_加工!DT$4:DT$123)</f>
        <v>0</v>
      </c>
    </row>
    <row r="155" spans="1:124" s="22" customFormat="1" x14ac:dyDescent="0.25">
      <c r="A155" s="34"/>
      <c r="B155" s="53">
        <v>15</v>
      </c>
      <c r="C155" s="360" t="str">
        <v>-</v>
      </c>
      <c r="D155" s="193">
        <f>SUMIF(振分, $C155, 計算_投入係数表_加工!D$4:D$123)</f>
        <v>0</v>
      </c>
      <c r="E155" s="194">
        <f>SUMIF(振分, $C155, 計算_投入係数表_加工!E$4:E$123)</f>
        <v>0</v>
      </c>
      <c r="F155" s="194">
        <f>SUMIF(振分, $C155, 計算_投入係数表_加工!F$4:F$123)</f>
        <v>0</v>
      </c>
      <c r="G155" s="194">
        <f>SUMIF(振分, $C155, 計算_投入係数表_加工!G$4:G$123)</f>
        <v>0</v>
      </c>
      <c r="H155" s="194">
        <f>SUMIF(振分, $C155, 計算_投入係数表_加工!H$4:H$123)</f>
        <v>0</v>
      </c>
      <c r="I155" s="194">
        <f>SUMIF(振分, $C155, 計算_投入係数表_加工!I$4:I$123)</f>
        <v>0</v>
      </c>
      <c r="J155" s="194">
        <f>SUMIF(振分, $C155, 計算_投入係数表_加工!J$4:J$123)</f>
        <v>0</v>
      </c>
      <c r="K155" s="194">
        <f>SUMIF(振分, $C155, 計算_投入係数表_加工!K$4:K$123)</f>
        <v>0</v>
      </c>
      <c r="L155" s="194">
        <f>SUMIF(振分, $C155, 計算_投入係数表_加工!L$4:L$123)</f>
        <v>0</v>
      </c>
      <c r="M155" s="194">
        <f>SUMIF(振分, $C155, 計算_投入係数表_加工!M$4:M$123)</f>
        <v>0</v>
      </c>
      <c r="N155" s="194">
        <f>SUMIF(振分, $C155, 計算_投入係数表_加工!N$4:N$123)</f>
        <v>0</v>
      </c>
      <c r="O155" s="194">
        <f>SUMIF(振分, $C155, 計算_投入係数表_加工!O$4:O$123)</f>
        <v>0</v>
      </c>
      <c r="P155" s="194">
        <f>SUMIF(振分, $C155, 計算_投入係数表_加工!P$4:P$123)</f>
        <v>0</v>
      </c>
      <c r="Q155" s="194">
        <f>SUMIF(振分, $C155, 計算_投入係数表_加工!Q$4:Q$123)</f>
        <v>0</v>
      </c>
      <c r="R155" s="194">
        <f>SUMIF(振分, $C155, 計算_投入係数表_加工!R$4:R$123)</f>
        <v>0</v>
      </c>
      <c r="S155" s="194">
        <f>SUMIF(振分, $C155, 計算_投入係数表_加工!S$4:S$123)</f>
        <v>0</v>
      </c>
      <c r="T155" s="194">
        <f>SUMIF(振分, $C155, 計算_投入係数表_加工!T$4:T$123)</f>
        <v>0</v>
      </c>
      <c r="U155" s="194">
        <f>SUMIF(振分, $C155, 計算_投入係数表_加工!U$4:U$123)</f>
        <v>0</v>
      </c>
      <c r="V155" s="194">
        <f>SUMIF(振分, $C155, 計算_投入係数表_加工!V$4:V$123)</f>
        <v>0</v>
      </c>
      <c r="W155" s="194">
        <f>SUMIF(振分, $C155, 計算_投入係数表_加工!W$4:W$123)</f>
        <v>0</v>
      </c>
      <c r="X155" s="194">
        <f>SUMIF(振分, $C155, 計算_投入係数表_加工!X$4:X$123)</f>
        <v>0</v>
      </c>
      <c r="Y155" s="194">
        <f>SUMIF(振分, $C155, 計算_投入係数表_加工!Y$4:Y$123)</f>
        <v>0</v>
      </c>
      <c r="Z155" s="194">
        <f>SUMIF(振分, $C155, 計算_投入係数表_加工!Z$4:Z$123)</f>
        <v>0</v>
      </c>
      <c r="AA155" s="194">
        <f>SUMIF(振分, $C155, 計算_投入係数表_加工!AA$4:AA$123)</f>
        <v>0</v>
      </c>
      <c r="AB155" s="194">
        <f>SUMIF(振分, $C155, 計算_投入係数表_加工!AB$4:AB$123)</f>
        <v>0</v>
      </c>
      <c r="AC155" s="194">
        <f>SUMIF(振分, $C155, 計算_投入係数表_加工!AC$4:AC$123)</f>
        <v>0</v>
      </c>
      <c r="AD155" s="194">
        <f>SUMIF(振分, $C155, 計算_投入係数表_加工!AD$4:AD$123)</f>
        <v>0</v>
      </c>
      <c r="AE155" s="194">
        <f>SUMIF(振分, $C155, 計算_投入係数表_加工!AE$4:AE$123)</f>
        <v>0</v>
      </c>
      <c r="AF155" s="194">
        <f>SUMIF(振分, $C155, 計算_投入係数表_加工!AF$4:AF$123)</f>
        <v>0</v>
      </c>
      <c r="AG155" s="194">
        <f>SUMIF(振分, $C155, 計算_投入係数表_加工!AG$4:AG$123)</f>
        <v>0</v>
      </c>
      <c r="AH155" s="194">
        <f>SUMIF(振分, $C155, 計算_投入係数表_加工!AH$4:AH$123)</f>
        <v>0</v>
      </c>
      <c r="AI155" s="194">
        <f>SUMIF(振分, $C155, 計算_投入係数表_加工!AI$4:AI$123)</f>
        <v>0</v>
      </c>
      <c r="AJ155" s="194">
        <f>SUMIF(振分, $C155, 計算_投入係数表_加工!AJ$4:AJ$123)</f>
        <v>0</v>
      </c>
      <c r="AK155" s="194">
        <f>SUMIF(振分, $C155, 計算_投入係数表_加工!AK$4:AK$123)</f>
        <v>0</v>
      </c>
      <c r="AL155" s="194">
        <f>SUMIF(振分, $C155, 計算_投入係数表_加工!AL$4:AL$123)</f>
        <v>0</v>
      </c>
      <c r="AM155" s="194">
        <f>SUMIF(振分, $C155, 計算_投入係数表_加工!AM$4:AM$123)</f>
        <v>0</v>
      </c>
      <c r="AN155" s="194">
        <f>SUMIF(振分, $C155, 計算_投入係数表_加工!AN$4:AN$123)</f>
        <v>0</v>
      </c>
      <c r="AO155" s="194">
        <f>SUMIF(振分, $C155, 計算_投入係数表_加工!AO$4:AO$123)</f>
        <v>0</v>
      </c>
      <c r="AP155" s="194">
        <f>SUMIF(振分, $C155, 計算_投入係数表_加工!AP$4:AP$123)</f>
        <v>0</v>
      </c>
      <c r="AQ155" s="194">
        <f>SUMIF(振分, $C155, 計算_投入係数表_加工!AQ$4:AQ$123)</f>
        <v>0</v>
      </c>
      <c r="AR155" s="194">
        <f>SUMIF(振分, $C155, 計算_投入係数表_加工!AR$4:AR$123)</f>
        <v>0</v>
      </c>
      <c r="AS155" s="194">
        <f>SUMIF(振分, $C155, 計算_投入係数表_加工!AS$4:AS$123)</f>
        <v>0</v>
      </c>
      <c r="AT155" s="194">
        <f>SUMIF(振分, $C155, 計算_投入係数表_加工!AT$4:AT$123)</f>
        <v>0</v>
      </c>
      <c r="AU155" s="194">
        <f>SUMIF(振分, $C155, 計算_投入係数表_加工!AU$4:AU$123)</f>
        <v>0</v>
      </c>
      <c r="AV155" s="194">
        <f>SUMIF(振分, $C155, 計算_投入係数表_加工!AV$4:AV$123)</f>
        <v>0</v>
      </c>
      <c r="AW155" s="194">
        <f>SUMIF(振分, $C155, 計算_投入係数表_加工!AW$4:AW$123)</f>
        <v>0</v>
      </c>
      <c r="AX155" s="194">
        <f>SUMIF(振分, $C155, 計算_投入係数表_加工!AX$4:AX$123)</f>
        <v>0</v>
      </c>
      <c r="AY155" s="194">
        <f>SUMIF(振分, $C155, 計算_投入係数表_加工!AY$4:AY$123)</f>
        <v>0</v>
      </c>
      <c r="AZ155" s="194">
        <f>SUMIF(振分, $C155, 計算_投入係数表_加工!AZ$4:AZ$123)</f>
        <v>0</v>
      </c>
      <c r="BA155" s="194">
        <f>SUMIF(振分, $C155, 計算_投入係数表_加工!BA$4:BA$123)</f>
        <v>0</v>
      </c>
      <c r="BB155" s="194">
        <f>SUMIF(振分, $C155, 計算_投入係数表_加工!BB$4:BB$123)</f>
        <v>0</v>
      </c>
      <c r="BC155" s="194">
        <f>SUMIF(振分, $C155, 計算_投入係数表_加工!BC$4:BC$123)</f>
        <v>0</v>
      </c>
      <c r="BD155" s="194">
        <f>SUMIF(振分, $C155, 計算_投入係数表_加工!BD$4:BD$123)</f>
        <v>0</v>
      </c>
      <c r="BE155" s="194">
        <f>SUMIF(振分, $C155, 計算_投入係数表_加工!BE$4:BE$123)</f>
        <v>0</v>
      </c>
      <c r="BF155" s="194">
        <f>SUMIF(振分, $C155, 計算_投入係数表_加工!BF$4:BF$123)</f>
        <v>0</v>
      </c>
      <c r="BG155" s="194">
        <f>SUMIF(振分, $C155, 計算_投入係数表_加工!BG$4:BG$123)</f>
        <v>0</v>
      </c>
      <c r="BH155" s="194">
        <f>SUMIF(振分, $C155, 計算_投入係数表_加工!BH$4:BH$123)</f>
        <v>0</v>
      </c>
      <c r="BI155" s="194">
        <f>SUMIF(振分, $C155, 計算_投入係数表_加工!BI$4:BI$123)</f>
        <v>0</v>
      </c>
      <c r="BJ155" s="194">
        <f>SUMIF(振分, $C155, 計算_投入係数表_加工!BJ$4:BJ$123)</f>
        <v>0</v>
      </c>
      <c r="BK155" s="194">
        <f>SUMIF(振分, $C155, 計算_投入係数表_加工!BK$4:BK$123)</f>
        <v>0</v>
      </c>
      <c r="BL155" s="194">
        <f>SUMIF(振分, $C155, 計算_投入係数表_加工!BL$4:BL$123)</f>
        <v>0</v>
      </c>
      <c r="BM155" s="194">
        <f>SUMIF(振分, $C155, 計算_投入係数表_加工!BM$4:BM$123)</f>
        <v>0</v>
      </c>
      <c r="BN155" s="194">
        <f>SUMIF(振分, $C155, 計算_投入係数表_加工!BN$4:BN$123)</f>
        <v>0</v>
      </c>
      <c r="BO155" s="194">
        <f>SUMIF(振分, $C155, 計算_投入係数表_加工!BO$4:BO$123)</f>
        <v>0</v>
      </c>
      <c r="BP155" s="194">
        <f>SUMIF(振分, $C155, 計算_投入係数表_加工!BP$4:BP$123)</f>
        <v>0</v>
      </c>
      <c r="BQ155" s="194">
        <f>SUMIF(振分, $C155, 計算_投入係数表_加工!BQ$4:BQ$123)</f>
        <v>0</v>
      </c>
      <c r="BR155" s="194">
        <f>SUMIF(振分, $C155, 計算_投入係数表_加工!BR$4:BR$123)</f>
        <v>0</v>
      </c>
      <c r="BS155" s="194">
        <f>SUMIF(振分, $C155, 計算_投入係数表_加工!BS$4:BS$123)</f>
        <v>0</v>
      </c>
      <c r="BT155" s="194">
        <f>SUMIF(振分, $C155, 計算_投入係数表_加工!BT$4:BT$123)</f>
        <v>0</v>
      </c>
      <c r="BU155" s="194">
        <f>SUMIF(振分, $C155, 計算_投入係数表_加工!BU$4:BU$123)</f>
        <v>0</v>
      </c>
      <c r="BV155" s="194">
        <f>SUMIF(振分, $C155, 計算_投入係数表_加工!BV$4:BV$123)</f>
        <v>0</v>
      </c>
      <c r="BW155" s="194">
        <f>SUMIF(振分, $C155, 計算_投入係数表_加工!BW$4:BW$123)</f>
        <v>0</v>
      </c>
      <c r="BX155" s="194">
        <f>SUMIF(振分, $C155, 計算_投入係数表_加工!BX$4:BX$123)</f>
        <v>0</v>
      </c>
      <c r="BY155" s="194">
        <f>SUMIF(振分, $C155, 計算_投入係数表_加工!BY$4:BY$123)</f>
        <v>0</v>
      </c>
      <c r="BZ155" s="194">
        <f>SUMIF(振分, $C155, 計算_投入係数表_加工!BZ$4:BZ$123)</f>
        <v>0</v>
      </c>
      <c r="CA155" s="194">
        <f>SUMIF(振分, $C155, 計算_投入係数表_加工!CA$4:CA$123)</f>
        <v>0</v>
      </c>
      <c r="CB155" s="194">
        <f>SUMIF(振分, $C155, 計算_投入係数表_加工!CB$4:CB$123)</f>
        <v>0</v>
      </c>
      <c r="CC155" s="194">
        <f>SUMIF(振分, $C155, 計算_投入係数表_加工!CC$4:CC$123)</f>
        <v>0</v>
      </c>
      <c r="CD155" s="194">
        <f>SUMIF(振分, $C155, 計算_投入係数表_加工!CD$4:CD$123)</f>
        <v>0</v>
      </c>
      <c r="CE155" s="194">
        <f>SUMIF(振分, $C155, 計算_投入係数表_加工!CE$4:CE$123)</f>
        <v>0</v>
      </c>
      <c r="CF155" s="194">
        <f>SUMIF(振分, $C155, 計算_投入係数表_加工!CF$4:CF$123)</f>
        <v>0</v>
      </c>
      <c r="CG155" s="194">
        <f>SUMIF(振分, $C155, 計算_投入係数表_加工!CG$4:CG$123)</f>
        <v>0</v>
      </c>
      <c r="CH155" s="194">
        <f>SUMIF(振分, $C155, 計算_投入係数表_加工!CH$4:CH$123)</f>
        <v>0</v>
      </c>
      <c r="CI155" s="194">
        <f>SUMIF(振分, $C155, 計算_投入係数表_加工!CI$4:CI$123)</f>
        <v>0</v>
      </c>
      <c r="CJ155" s="194">
        <f>SUMIF(振分, $C155, 計算_投入係数表_加工!CJ$4:CJ$123)</f>
        <v>0</v>
      </c>
      <c r="CK155" s="194">
        <f>SUMIF(振分, $C155, 計算_投入係数表_加工!CK$4:CK$123)</f>
        <v>0</v>
      </c>
      <c r="CL155" s="194">
        <f>SUMIF(振分, $C155, 計算_投入係数表_加工!CL$4:CL$123)</f>
        <v>0</v>
      </c>
      <c r="CM155" s="194">
        <f>SUMIF(振分, $C155, 計算_投入係数表_加工!CM$4:CM$123)</f>
        <v>0</v>
      </c>
      <c r="CN155" s="194">
        <f>SUMIF(振分, $C155, 計算_投入係数表_加工!CN$4:CN$123)</f>
        <v>0</v>
      </c>
      <c r="CO155" s="194">
        <f>SUMIF(振分, $C155, 計算_投入係数表_加工!CO$4:CO$123)</f>
        <v>0</v>
      </c>
      <c r="CP155" s="194">
        <f>SUMIF(振分, $C155, 計算_投入係数表_加工!CP$4:CP$123)</f>
        <v>0</v>
      </c>
      <c r="CQ155" s="194">
        <f>SUMIF(振分, $C155, 計算_投入係数表_加工!CQ$4:CQ$123)</f>
        <v>0</v>
      </c>
      <c r="CR155" s="194">
        <f>SUMIF(振分, $C155, 計算_投入係数表_加工!CR$4:CR$123)</f>
        <v>0</v>
      </c>
      <c r="CS155" s="194">
        <f>SUMIF(振分, $C155, 計算_投入係数表_加工!CS$4:CS$123)</f>
        <v>0</v>
      </c>
      <c r="CT155" s="194">
        <f>SUMIF(振分, $C155, 計算_投入係数表_加工!CT$4:CT$123)</f>
        <v>0</v>
      </c>
      <c r="CU155" s="194">
        <f>SUMIF(振分, $C155, 計算_投入係数表_加工!CU$4:CU$123)</f>
        <v>0</v>
      </c>
      <c r="CV155" s="194">
        <f>SUMIF(振分, $C155, 計算_投入係数表_加工!CV$4:CV$123)</f>
        <v>0</v>
      </c>
      <c r="CW155" s="194">
        <f>SUMIF(振分, $C155, 計算_投入係数表_加工!CW$4:CW$123)</f>
        <v>0</v>
      </c>
      <c r="CX155" s="194">
        <f>SUMIF(振分, $C155, 計算_投入係数表_加工!CX$4:CX$123)</f>
        <v>0</v>
      </c>
      <c r="CY155" s="194">
        <f>SUMIF(振分, $C155, 計算_投入係数表_加工!CY$4:CY$123)</f>
        <v>0</v>
      </c>
      <c r="CZ155" s="194">
        <f>SUMIF(振分, $C155, 計算_投入係数表_加工!CZ$4:CZ$123)</f>
        <v>0</v>
      </c>
      <c r="DA155" s="194">
        <f>SUMIF(振分, $C155, 計算_投入係数表_加工!DA$4:DA$123)</f>
        <v>0</v>
      </c>
      <c r="DB155" s="194">
        <f>SUMIF(振分, $C155, 計算_投入係数表_加工!DB$4:DB$123)</f>
        <v>0</v>
      </c>
      <c r="DC155" s="194">
        <f>SUMIF(振分, $C155, 計算_投入係数表_加工!DC$4:DC$123)</f>
        <v>0</v>
      </c>
      <c r="DD155" s="194">
        <f>SUMIF(振分, $C155, 計算_投入係数表_加工!DD$4:DD$123)</f>
        <v>0</v>
      </c>
      <c r="DE155" s="194">
        <f>SUMIF(振分, $C155, 計算_投入係数表_加工!DE$4:DE$123)</f>
        <v>0</v>
      </c>
      <c r="DF155" s="194">
        <f>SUMIF(振分, $C155, 計算_投入係数表_加工!DF$4:DF$123)</f>
        <v>0</v>
      </c>
      <c r="DG155" s="194">
        <f>SUMIF(振分, $C155, 計算_投入係数表_加工!DG$4:DG$123)</f>
        <v>0</v>
      </c>
      <c r="DH155" s="194">
        <f>SUMIF(振分, $C155, 計算_投入係数表_加工!DH$4:DH$123)</f>
        <v>0</v>
      </c>
      <c r="DI155" s="194">
        <f>SUMIF(振分, $C155, 計算_投入係数表_加工!DI$4:DI$123)</f>
        <v>0</v>
      </c>
      <c r="DJ155" s="194">
        <f>SUMIF(振分, $C155, 計算_投入係数表_加工!DJ$4:DJ$123)</f>
        <v>0</v>
      </c>
      <c r="DK155" s="194">
        <f>SUMIF(振分, $C155, 計算_投入係数表_加工!DK$4:DK$123)</f>
        <v>0</v>
      </c>
      <c r="DL155" s="194">
        <f>SUMIF(振分, $C155, 計算_投入係数表_加工!DL$4:DL$123)</f>
        <v>0</v>
      </c>
      <c r="DM155" s="194">
        <f>SUMIF(振分, $C155, 計算_投入係数表_加工!DM$4:DM$123)</f>
        <v>0</v>
      </c>
      <c r="DN155" s="194">
        <f>SUMIF(振分, $C155, 計算_投入係数表_加工!DN$4:DN$123)</f>
        <v>0</v>
      </c>
      <c r="DO155" s="194">
        <f>SUMIF(振分, $C155, 計算_投入係数表_加工!DO$4:DO$123)</f>
        <v>0</v>
      </c>
      <c r="DP155" s="194">
        <f>SUMIF(振分, $C155, 計算_投入係数表_加工!DP$4:DP$123)</f>
        <v>0</v>
      </c>
      <c r="DQ155" s="194">
        <f>SUMIF(振分, $C155, 計算_投入係数表_加工!DQ$4:DQ$123)</f>
        <v>0</v>
      </c>
      <c r="DR155" s="194">
        <f>SUMIF(振分, $C155, 計算_投入係数表_加工!DR$4:DR$123)</f>
        <v>0</v>
      </c>
      <c r="DS155" s="194">
        <f>SUMIF(振分, $C155, 計算_投入係数表_加工!DS$4:DS$123)</f>
        <v>0</v>
      </c>
      <c r="DT155" s="108">
        <f>SUMIF(振分, $C155, 計算_投入係数表_加工!DT$4:DT$123)</f>
        <v>0</v>
      </c>
    </row>
    <row r="156" spans="1:124" s="22" customFormat="1" x14ac:dyDescent="0.25">
      <c r="A156" s="34"/>
      <c r="B156" s="53">
        <v>16</v>
      </c>
      <c r="C156" s="361" t="str">
        <v>-</v>
      </c>
      <c r="D156" s="196">
        <f>SUMIF(振分, $C156, 計算_投入係数表_加工!D$4:D$123)</f>
        <v>0</v>
      </c>
      <c r="E156" s="197">
        <f>SUMIF(振分, $C156, 計算_投入係数表_加工!E$4:E$123)</f>
        <v>0</v>
      </c>
      <c r="F156" s="197">
        <f>SUMIF(振分, $C156, 計算_投入係数表_加工!F$4:F$123)</f>
        <v>0</v>
      </c>
      <c r="G156" s="197">
        <f>SUMIF(振分, $C156, 計算_投入係数表_加工!G$4:G$123)</f>
        <v>0</v>
      </c>
      <c r="H156" s="197">
        <f>SUMIF(振分, $C156, 計算_投入係数表_加工!H$4:H$123)</f>
        <v>0</v>
      </c>
      <c r="I156" s="197">
        <f>SUMIF(振分, $C156, 計算_投入係数表_加工!I$4:I$123)</f>
        <v>0</v>
      </c>
      <c r="J156" s="197">
        <f>SUMIF(振分, $C156, 計算_投入係数表_加工!J$4:J$123)</f>
        <v>0</v>
      </c>
      <c r="K156" s="197">
        <f>SUMIF(振分, $C156, 計算_投入係数表_加工!K$4:K$123)</f>
        <v>0</v>
      </c>
      <c r="L156" s="197">
        <f>SUMIF(振分, $C156, 計算_投入係数表_加工!L$4:L$123)</f>
        <v>0</v>
      </c>
      <c r="M156" s="197">
        <f>SUMIF(振分, $C156, 計算_投入係数表_加工!M$4:M$123)</f>
        <v>0</v>
      </c>
      <c r="N156" s="197">
        <f>SUMIF(振分, $C156, 計算_投入係数表_加工!N$4:N$123)</f>
        <v>0</v>
      </c>
      <c r="O156" s="197">
        <f>SUMIF(振分, $C156, 計算_投入係数表_加工!O$4:O$123)</f>
        <v>0</v>
      </c>
      <c r="P156" s="197">
        <f>SUMIF(振分, $C156, 計算_投入係数表_加工!P$4:P$123)</f>
        <v>0</v>
      </c>
      <c r="Q156" s="197">
        <f>SUMIF(振分, $C156, 計算_投入係数表_加工!Q$4:Q$123)</f>
        <v>0</v>
      </c>
      <c r="R156" s="197">
        <f>SUMIF(振分, $C156, 計算_投入係数表_加工!R$4:R$123)</f>
        <v>0</v>
      </c>
      <c r="S156" s="197">
        <f>SUMIF(振分, $C156, 計算_投入係数表_加工!S$4:S$123)</f>
        <v>0</v>
      </c>
      <c r="T156" s="197">
        <f>SUMIF(振分, $C156, 計算_投入係数表_加工!T$4:T$123)</f>
        <v>0</v>
      </c>
      <c r="U156" s="197">
        <f>SUMIF(振分, $C156, 計算_投入係数表_加工!U$4:U$123)</f>
        <v>0</v>
      </c>
      <c r="V156" s="197">
        <f>SUMIF(振分, $C156, 計算_投入係数表_加工!V$4:V$123)</f>
        <v>0</v>
      </c>
      <c r="W156" s="197">
        <f>SUMIF(振分, $C156, 計算_投入係数表_加工!W$4:W$123)</f>
        <v>0</v>
      </c>
      <c r="X156" s="197">
        <f>SUMIF(振分, $C156, 計算_投入係数表_加工!X$4:X$123)</f>
        <v>0</v>
      </c>
      <c r="Y156" s="197">
        <f>SUMIF(振分, $C156, 計算_投入係数表_加工!Y$4:Y$123)</f>
        <v>0</v>
      </c>
      <c r="Z156" s="197">
        <f>SUMIF(振分, $C156, 計算_投入係数表_加工!Z$4:Z$123)</f>
        <v>0</v>
      </c>
      <c r="AA156" s="197">
        <f>SUMIF(振分, $C156, 計算_投入係数表_加工!AA$4:AA$123)</f>
        <v>0</v>
      </c>
      <c r="AB156" s="197">
        <f>SUMIF(振分, $C156, 計算_投入係数表_加工!AB$4:AB$123)</f>
        <v>0</v>
      </c>
      <c r="AC156" s="197">
        <f>SUMIF(振分, $C156, 計算_投入係数表_加工!AC$4:AC$123)</f>
        <v>0</v>
      </c>
      <c r="AD156" s="197">
        <f>SUMIF(振分, $C156, 計算_投入係数表_加工!AD$4:AD$123)</f>
        <v>0</v>
      </c>
      <c r="AE156" s="197">
        <f>SUMIF(振分, $C156, 計算_投入係数表_加工!AE$4:AE$123)</f>
        <v>0</v>
      </c>
      <c r="AF156" s="197">
        <f>SUMIF(振分, $C156, 計算_投入係数表_加工!AF$4:AF$123)</f>
        <v>0</v>
      </c>
      <c r="AG156" s="197">
        <f>SUMIF(振分, $C156, 計算_投入係数表_加工!AG$4:AG$123)</f>
        <v>0</v>
      </c>
      <c r="AH156" s="197">
        <f>SUMIF(振分, $C156, 計算_投入係数表_加工!AH$4:AH$123)</f>
        <v>0</v>
      </c>
      <c r="AI156" s="197">
        <f>SUMIF(振分, $C156, 計算_投入係数表_加工!AI$4:AI$123)</f>
        <v>0</v>
      </c>
      <c r="AJ156" s="197">
        <f>SUMIF(振分, $C156, 計算_投入係数表_加工!AJ$4:AJ$123)</f>
        <v>0</v>
      </c>
      <c r="AK156" s="197">
        <f>SUMIF(振分, $C156, 計算_投入係数表_加工!AK$4:AK$123)</f>
        <v>0</v>
      </c>
      <c r="AL156" s="197">
        <f>SUMIF(振分, $C156, 計算_投入係数表_加工!AL$4:AL$123)</f>
        <v>0</v>
      </c>
      <c r="AM156" s="197">
        <f>SUMIF(振分, $C156, 計算_投入係数表_加工!AM$4:AM$123)</f>
        <v>0</v>
      </c>
      <c r="AN156" s="197">
        <f>SUMIF(振分, $C156, 計算_投入係数表_加工!AN$4:AN$123)</f>
        <v>0</v>
      </c>
      <c r="AO156" s="197">
        <f>SUMIF(振分, $C156, 計算_投入係数表_加工!AO$4:AO$123)</f>
        <v>0</v>
      </c>
      <c r="AP156" s="197">
        <f>SUMIF(振分, $C156, 計算_投入係数表_加工!AP$4:AP$123)</f>
        <v>0</v>
      </c>
      <c r="AQ156" s="197">
        <f>SUMIF(振分, $C156, 計算_投入係数表_加工!AQ$4:AQ$123)</f>
        <v>0</v>
      </c>
      <c r="AR156" s="197">
        <f>SUMIF(振分, $C156, 計算_投入係数表_加工!AR$4:AR$123)</f>
        <v>0</v>
      </c>
      <c r="AS156" s="197">
        <f>SUMIF(振分, $C156, 計算_投入係数表_加工!AS$4:AS$123)</f>
        <v>0</v>
      </c>
      <c r="AT156" s="197">
        <f>SUMIF(振分, $C156, 計算_投入係数表_加工!AT$4:AT$123)</f>
        <v>0</v>
      </c>
      <c r="AU156" s="197">
        <f>SUMIF(振分, $C156, 計算_投入係数表_加工!AU$4:AU$123)</f>
        <v>0</v>
      </c>
      <c r="AV156" s="197">
        <f>SUMIF(振分, $C156, 計算_投入係数表_加工!AV$4:AV$123)</f>
        <v>0</v>
      </c>
      <c r="AW156" s="197">
        <f>SUMIF(振分, $C156, 計算_投入係数表_加工!AW$4:AW$123)</f>
        <v>0</v>
      </c>
      <c r="AX156" s="197">
        <f>SUMIF(振分, $C156, 計算_投入係数表_加工!AX$4:AX$123)</f>
        <v>0</v>
      </c>
      <c r="AY156" s="197">
        <f>SUMIF(振分, $C156, 計算_投入係数表_加工!AY$4:AY$123)</f>
        <v>0</v>
      </c>
      <c r="AZ156" s="197">
        <f>SUMIF(振分, $C156, 計算_投入係数表_加工!AZ$4:AZ$123)</f>
        <v>0</v>
      </c>
      <c r="BA156" s="197">
        <f>SUMIF(振分, $C156, 計算_投入係数表_加工!BA$4:BA$123)</f>
        <v>0</v>
      </c>
      <c r="BB156" s="197">
        <f>SUMIF(振分, $C156, 計算_投入係数表_加工!BB$4:BB$123)</f>
        <v>0</v>
      </c>
      <c r="BC156" s="197">
        <f>SUMIF(振分, $C156, 計算_投入係数表_加工!BC$4:BC$123)</f>
        <v>0</v>
      </c>
      <c r="BD156" s="197">
        <f>SUMIF(振分, $C156, 計算_投入係数表_加工!BD$4:BD$123)</f>
        <v>0</v>
      </c>
      <c r="BE156" s="197">
        <f>SUMIF(振分, $C156, 計算_投入係数表_加工!BE$4:BE$123)</f>
        <v>0</v>
      </c>
      <c r="BF156" s="197">
        <f>SUMIF(振分, $C156, 計算_投入係数表_加工!BF$4:BF$123)</f>
        <v>0</v>
      </c>
      <c r="BG156" s="197">
        <f>SUMIF(振分, $C156, 計算_投入係数表_加工!BG$4:BG$123)</f>
        <v>0</v>
      </c>
      <c r="BH156" s="197">
        <f>SUMIF(振分, $C156, 計算_投入係数表_加工!BH$4:BH$123)</f>
        <v>0</v>
      </c>
      <c r="BI156" s="197">
        <f>SUMIF(振分, $C156, 計算_投入係数表_加工!BI$4:BI$123)</f>
        <v>0</v>
      </c>
      <c r="BJ156" s="197">
        <f>SUMIF(振分, $C156, 計算_投入係数表_加工!BJ$4:BJ$123)</f>
        <v>0</v>
      </c>
      <c r="BK156" s="197">
        <f>SUMIF(振分, $C156, 計算_投入係数表_加工!BK$4:BK$123)</f>
        <v>0</v>
      </c>
      <c r="BL156" s="197">
        <f>SUMIF(振分, $C156, 計算_投入係数表_加工!BL$4:BL$123)</f>
        <v>0</v>
      </c>
      <c r="BM156" s="197">
        <f>SUMIF(振分, $C156, 計算_投入係数表_加工!BM$4:BM$123)</f>
        <v>0</v>
      </c>
      <c r="BN156" s="197">
        <f>SUMIF(振分, $C156, 計算_投入係数表_加工!BN$4:BN$123)</f>
        <v>0</v>
      </c>
      <c r="BO156" s="197">
        <f>SUMIF(振分, $C156, 計算_投入係数表_加工!BO$4:BO$123)</f>
        <v>0</v>
      </c>
      <c r="BP156" s="197">
        <f>SUMIF(振分, $C156, 計算_投入係数表_加工!BP$4:BP$123)</f>
        <v>0</v>
      </c>
      <c r="BQ156" s="197">
        <f>SUMIF(振分, $C156, 計算_投入係数表_加工!BQ$4:BQ$123)</f>
        <v>0</v>
      </c>
      <c r="BR156" s="197">
        <f>SUMIF(振分, $C156, 計算_投入係数表_加工!BR$4:BR$123)</f>
        <v>0</v>
      </c>
      <c r="BS156" s="197">
        <f>SUMIF(振分, $C156, 計算_投入係数表_加工!BS$4:BS$123)</f>
        <v>0</v>
      </c>
      <c r="BT156" s="197">
        <f>SUMIF(振分, $C156, 計算_投入係数表_加工!BT$4:BT$123)</f>
        <v>0</v>
      </c>
      <c r="BU156" s="197">
        <f>SUMIF(振分, $C156, 計算_投入係数表_加工!BU$4:BU$123)</f>
        <v>0</v>
      </c>
      <c r="BV156" s="197">
        <f>SUMIF(振分, $C156, 計算_投入係数表_加工!BV$4:BV$123)</f>
        <v>0</v>
      </c>
      <c r="BW156" s="197">
        <f>SUMIF(振分, $C156, 計算_投入係数表_加工!BW$4:BW$123)</f>
        <v>0</v>
      </c>
      <c r="BX156" s="197">
        <f>SUMIF(振分, $C156, 計算_投入係数表_加工!BX$4:BX$123)</f>
        <v>0</v>
      </c>
      <c r="BY156" s="197">
        <f>SUMIF(振分, $C156, 計算_投入係数表_加工!BY$4:BY$123)</f>
        <v>0</v>
      </c>
      <c r="BZ156" s="197">
        <f>SUMIF(振分, $C156, 計算_投入係数表_加工!BZ$4:BZ$123)</f>
        <v>0</v>
      </c>
      <c r="CA156" s="197">
        <f>SUMIF(振分, $C156, 計算_投入係数表_加工!CA$4:CA$123)</f>
        <v>0</v>
      </c>
      <c r="CB156" s="197">
        <f>SUMIF(振分, $C156, 計算_投入係数表_加工!CB$4:CB$123)</f>
        <v>0</v>
      </c>
      <c r="CC156" s="197">
        <f>SUMIF(振分, $C156, 計算_投入係数表_加工!CC$4:CC$123)</f>
        <v>0</v>
      </c>
      <c r="CD156" s="197">
        <f>SUMIF(振分, $C156, 計算_投入係数表_加工!CD$4:CD$123)</f>
        <v>0</v>
      </c>
      <c r="CE156" s="197">
        <f>SUMIF(振分, $C156, 計算_投入係数表_加工!CE$4:CE$123)</f>
        <v>0</v>
      </c>
      <c r="CF156" s="197">
        <f>SUMIF(振分, $C156, 計算_投入係数表_加工!CF$4:CF$123)</f>
        <v>0</v>
      </c>
      <c r="CG156" s="197">
        <f>SUMIF(振分, $C156, 計算_投入係数表_加工!CG$4:CG$123)</f>
        <v>0</v>
      </c>
      <c r="CH156" s="197">
        <f>SUMIF(振分, $C156, 計算_投入係数表_加工!CH$4:CH$123)</f>
        <v>0</v>
      </c>
      <c r="CI156" s="197">
        <f>SUMIF(振分, $C156, 計算_投入係数表_加工!CI$4:CI$123)</f>
        <v>0</v>
      </c>
      <c r="CJ156" s="197">
        <f>SUMIF(振分, $C156, 計算_投入係数表_加工!CJ$4:CJ$123)</f>
        <v>0</v>
      </c>
      <c r="CK156" s="197">
        <f>SUMIF(振分, $C156, 計算_投入係数表_加工!CK$4:CK$123)</f>
        <v>0</v>
      </c>
      <c r="CL156" s="197">
        <f>SUMIF(振分, $C156, 計算_投入係数表_加工!CL$4:CL$123)</f>
        <v>0</v>
      </c>
      <c r="CM156" s="197">
        <f>SUMIF(振分, $C156, 計算_投入係数表_加工!CM$4:CM$123)</f>
        <v>0</v>
      </c>
      <c r="CN156" s="197">
        <f>SUMIF(振分, $C156, 計算_投入係数表_加工!CN$4:CN$123)</f>
        <v>0</v>
      </c>
      <c r="CO156" s="197">
        <f>SUMIF(振分, $C156, 計算_投入係数表_加工!CO$4:CO$123)</f>
        <v>0</v>
      </c>
      <c r="CP156" s="197">
        <f>SUMIF(振分, $C156, 計算_投入係数表_加工!CP$4:CP$123)</f>
        <v>0</v>
      </c>
      <c r="CQ156" s="197">
        <f>SUMIF(振分, $C156, 計算_投入係数表_加工!CQ$4:CQ$123)</f>
        <v>0</v>
      </c>
      <c r="CR156" s="197">
        <f>SUMIF(振分, $C156, 計算_投入係数表_加工!CR$4:CR$123)</f>
        <v>0</v>
      </c>
      <c r="CS156" s="197">
        <f>SUMIF(振分, $C156, 計算_投入係数表_加工!CS$4:CS$123)</f>
        <v>0</v>
      </c>
      <c r="CT156" s="197">
        <f>SUMIF(振分, $C156, 計算_投入係数表_加工!CT$4:CT$123)</f>
        <v>0</v>
      </c>
      <c r="CU156" s="197">
        <f>SUMIF(振分, $C156, 計算_投入係数表_加工!CU$4:CU$123)</f>
        <v>0</v>
      </c>
      <c r="CV156" s="197">
        <f>SUMIF(振分, $C156, 計算_投入係数表_加工!CV$4:CV$123)</f>
        <v>0</v>
      </c>
      <c r="CW156" s="197">
        <f>SUMIF(振分, $C156, 計算_投入係数表_加工!CW$4:CW$123)</f>
        <v>0</v>
      </c>
      <c r="CX156" s="197">
        <f>SUMIF(振分, $C156, 計算_投入係数表_加工!CX$4:CX$123)</f>
        <v>0</v>
      </c>
      <c r="CY156" s="197">
        <f>SUMIF(振分, $C156, 計算_投入係数表_加工!CY$4:CY$123)</f>
        <v>0</v>
      </c>
      <c r="CZ156" s="197">
        <f>SUMIF(振分, $C156, 計算_投入係数表_加工!CZ$4:CZ$123)</f>
        <v>0</v>
      </c>
      <c r="DA156" s="197">
        <f>SUMIF(振分, $C156, 計算_投入係数表_加工!DA$4:DA$123)</f>
        <v>0</v>
      </c>
      <c r="DB156" s="197">
        <f>SUMIF(振分, $C156, 計算_投入係数表_加工!DB$4:DB$123)</f>
        <v>0</v>
      </c>
      <c r="DC156" s="197">
        <f>SUMIF(振分, $C156, 計算_投入係数表_加工!DC$4:DC$123)</f>
        <v>0</v>
      </c>
      <c r="DD156" s="197">
        <f>SUMIF(振分, $C156, 計算_投入係数表_加工!DD$4:DD$123)</f>
        <v>0</v>
      </c>
      <c r="DE156" s="197">
        <f>SUMIF(振分, $C156, 計算_投入係数表_加工!DE$4:DE$123)</f>
        <v>0</v>
      </c>
      <c r="DF156" s="197">
        <f>SUMIF(振分, $C156, 計算_投入係数表_加工!DF$4:DF$123)</f>
        <v>0</v>
      </c>
      <c r="DG156" s="197">
        <f>SUMIF(振分, $C156, 計算_投入係数表_加工!DG$4:DG$123)</f>
        <v>0</v>
      </c>
      <c r="DH156" s="197">
        <f>SUMIF(振分, $C156, 計算_投入係数表_加工!DH$4:DH$123)</f>
        <v>0</v>
      </c>
      <c r="DI156" s="197">
        <f>SUMIF(振分, $C156, 計算_投入係数表_加工!DI$4:DI$123)</f>
        <v>0</v>
      </c>
      <c r="DJ156" s="197">
        <f>SUMIF(振分, $C156, 計算_投入係数表_加工!DJ$4:DJ$123)</f>
        <v>0</v>
      </c>
      <c r="DK156" s="197">
        <f>SUMIF(振分, $C156, 計算_投入係数表_加工!DK$4:DK$123)</f>
        <v>0</v>
      </c>
      <c r="DL156" s="197">
        <f>SUMIF(振分, $C156, 計算_投入係数表_加工!DL$4:DL$123)</f>
        <v>0</v>
      </c>
      <c r="DM156" s="197">
        <f>SUMIF(振分, $C156, 計算_投入係数表_加工!DM$4:DM$123)</f>
        <v>0</v>
      </c>
      <c r="DN156" s="197">
        <f>SUMIF(振分, $C156, 計算_投入係数表_加工!DN$4:DN$123)</f>
        <v>0</v>
      </c>
      <c r="DO156" s="197">
        <f>SUMIF(振分, $C156, 計算_投入係数表_加工!DO$4:DO$123)</f>
        <v>0</v>
      </c>
      <c r="DP156" s="197">
        <f>SUMIF(振分, $C156, 計算_投入係数表_加工!DP$4:DP$123)</f>
        <v>0</v>
      </c>
      <c r="DQ156" s="197">
        <f>SUMIF(振分, $C156, 計算_投入係数表_加工!DQ$4:DQ$123)</f>
        <v>0</v>
      </c>
      <c r="DR156" s="197">
        <f>SUMIF(振分, $C156, 計算_投入係数表_加工!DR$4:DR$123)</f>
        <v>0</v>
      </c>
      <c r="DS156" s="197">
        <f>SUMIF(振分, $C156, 計算_投入係数表_加工!DS$4:DS$123)</f>
        <v>0</v>
      </c>
      <c r="DT156" s="109">
        <f>SUMIF(振分, $C156, 計算_投入係数表_加工!DT$4:DT$123)</f>
        <v>0</v>
      </c>
    </row>
    <row r="157" spans="1:124" s="22" customFormat="1" x14ac:dyDescent="0.25">
      <c r="A157" s="34"/>
      <c r="B157" s="53">
        <v>17</v>
      </c>
      <c r="C157" s="360" t="str">
        <v>-</v>
      </c>
      <c r="D157" s="193">
        <f>SUMIF(振分, $C157, 計算_投入係数表_加工!D$4:D$123)</f>
        <v>0</v>
      </c>
      <c r="E157" s="194">
        <f>SUMIF(振分, $C157, 計算_投入係数表_加工!E$4:E$123)</f>
        <v>0</v>
      </c>
      <c r="F157" s="194">
        <f>SUMIF(振分, $C157, 計算_投入係数表_加工!F$4:F$123)</f>
        <v>0</v>
      </c>
      <c r="G157" s="194">
        <f>SUMIF(振分, $C157, 計算_投入係数表_加工!G$4:G$123)</f>
        <v>0</v>
      </c>
      <c r="H157" s="194">
        <f>SUMIF(振分, $C157, 計算_投入係数表_加工!H$4:H$123)</f>
        <v>0</v>
      </c>
      <c r="I157" s="194">
        <f>SUMIF(振分, $C157, 計算_投入係数表_加工!I$4:I$123)</f>
        <v>0</v>
      </c>
      <c r="J157" s="194">
        <f>SUMIF(振分, $C157, 計算_投入係数表_加工!J$4:J$123)</f>
        <v>0</v>
      </c>
      <c r="K157" s="194">
        <f>SUMIF(振分, $C157, 計算_投入係数表_加工!K$4:K$123)</f>
        <v>0</v>
      </c>
      <c r="L157" s="194">
        <f>SUMIF(振分, $C157, 計算_投入係数表_加工!L$4:L$123)</f>
        <v>0</v>
      </c>
      <c r="M157" s="194">
        <f>SUMIF(振分, $C157, 計算_投入係数表_加工!M$4:M$123)</f>
        <v>0</v>
      </c>
      <c r="N157" s="194">
        <f>SUMIF(振分, $C157, 計算_投入係数表_加工!N$4:N$123)</f>
        <v>0</v>
      </c>
      <c r="O157" s="194">
        <f>SUMIF(振分, $C157, 計算_投入係数表_加工!O$4:O$123)</f>
        <v>0</v>
      </c>
      <c r="P157" s="194">
        <f>SUMIF(振分, $C157, 計算_投入係数表_加工!P$4:P$123)</f>
        <v>0</v>
      </c>
      <c r="Q157" s="194">
        <f>SUMIF(振分, $C157, 計算_投入係数表_加工!Q$4:Q$123)</f>
        <v>0</v>
      </c>
      <c r="R157" s="194">
        <f>SUMIF(振分, $C157, 計算_投入係数表_加工!R$4:R$123)</f>
        <v>0</v>
      </c>
      <c r="S157" s="194">
        <f>SUMIF(振分, $C157, 計算_投入係数表_加工!S$4:S$123)</f>
        <v>0</v>
      </c>
      <c r="T157" s="194">
        <f>SUMIF(振分, $C157, 計算_投入係数表_加工!T$4:T$123)</f>
        <v>0</v>
      </c>
      <c r="U157" s="194">
        <f>SUMIF(振分, $C157, 計算_投入係数表_加工!U$4:U$123)</f>
        <v>0</v>
      </c>
      <c r="V157" s="194">
        <f>SUMIF(振分, $C157, 計算_投入係数表_加工!V$4:V$123)</f>
        <v>0</v>
      </c>
      <c r="W157" s="194">
        <f>SUMIF(振分, $C157, 計算_投入係数表_加工!W$4:W$123)</f>
        <v>0</v>
      </c>
      <c r="X157" s="194">
        <f>SUMIF(振分, $C157, 計算_投入係数表_加工!X$4:X$123)</f>
        <v>0</v>
      </c>
      <c r="Y157" s="194">
        <f>SUMIF(振分, $C157, 計算_投入係数表_加工!Y$4:Y$123)</f>
        <v>0</v>
      </c>
      <c r="Z157" s="194">
        <f>SUMIF(振分, $C157, 計算_投入係数表_加工!Z$4:Z$123)</f>
        <v>0</v>
      </c>
      <c r="AA157" s="194">
        <f>SUMIF(振分, $C157, 計算_投入係数表_加工!AA$4:AA$123)</f>
        <v>0</v>
      </c>
      <c r="AB157" s="194">
        <f>SUMIF(振分, $C157, 計算_投入係数表_加工!AB$4:AB$123)</f>
        <v>0</v>
      </c>
      <c r="AC157" s="194">
        <f>SUMIF(振分, $C157, 計算_投入係数表_加工!AC$4:AC$123)</f>
        <v>0</v>
      </c>
      <c r="AD157" s="194">
        <f>SUMIF(振分, $C157, 計算_投入係数表_加工!AD$4:AD$123)</f>
        <v>0</v>
      </c>
      <c r="AE157" s="194">
        <f>SUMIF(振分, $C157, 計算_投入係数表_加工!AE$4:AE$123)</f>
        <v>0</v>
      </c>
      <c r="AF157" s="194">
        <f>SUMIF(振分, $C157, 計算_投入係数表_加工!AF$4:AF$123)</f>
        <v>0</v>
      </c>
      <c r="AG157" s="194">
        <f>SUMIF(振分, $C157, 計算_投入係数表_加工!AG$4:AG$123)</f>
        <v>0</v>
      </c>
      <c r="AH157" s="194">
        <f>SUMIF(振分, $C157, 計算_投入係数表_加工!AH$4:AH$123)</f>
        <v>0</v>
      </c>
      <c r="AI157" s="194">
        <f>SUMIF(振分, $C157, 計算_投入係数表_加工!AI$4:AI$123)</f>
        <v>0</v>
      </c>
      <c r="AJ157" s="194">
        <f>SUMIF(振分, $C157, 計算_投入係数表_加工!AJ$4:AJ$123)</f>
        <v>0</v>
      </c>
      <c r="AK157" s="194">
        <f>SUMIF(振分, $C157, 計算_投入係数表_加工!AK$4:AK$123)</f>
        <v>0</v>
      </c>
      <c r="AL157" s="194">
        <f>SUMIF(振分, $C157, 計算_投入係数表_加工!AL$4:AL$123)</f>
        <v>0</v>
      </c>
      <c r="AM157" s="194">
        <f>SUMIF(振分, $C157, 計算_投入係数表_加工!AM$4:AM$123)</f>
        <v>0</v>
      </c>
      <c r="AN157" s="194">
        <f>SUMIF(振分, $C157, 計算_投入係数表_加工!AN$4:AN$123)</f>
        <v>0</v>
      </c>
      <c r="AO157" s="194">
        <f>SUMIF(振分, $C157, 計算_投入係数表_加工!AO$4:AO$123)</f>
        <v>0</v>
      </c>
      <c r="AP157" s="194">
        <f>SUMIF(振分, $C157, 計算_投入係数表_加工!AP$4:AP$123)</f>
        <v>0</v>
      </c>
      <c r="AQ157" s="194">
        <f>SUMIF(振分, $C157, 計算_投入係数表_加工!AQ$4:AQ$123)</f>
        <v>0</v>
      </c>
      <c r="AR157" s="194">
        <f>SUMIF(振分, $C157, 計算_投入係数表_加工!AR$4:AR$123)</f>
        <v>0</v>
      </c>
      <c r="AS157" s="194">
        <f>SUMIF(振分, $C157, 計算_投入係数表_加工!AS$4:AS$123)</f>
        <v>0</v>
      </c>
      <c r="AT157" s="194">
        <f>SUMIF(振分, $C157, 計算_投入係数表_加工!AT$4:AT$123)</f>
        <v>0</v>
      </c>
      <c r="AU157" s="194">
        <f>SUMIF(振分, $C157, 計算_投入係数表_加工!AU$4:AU$123)</f>
        <v>0</v>
      </c>
      <c r="AV157" s="194">
        <f>SUMIF(振分, $C157, 計算_投入係数表_加工!AV$4:AV$123)</f>
        <v>0</v>
      </c>
      <c r="AW157" s="194">
        <f>SUMIF(振分, $C157, 計算_投入係数表_加工!AW$4:AW$123)</f>
        <v>0</v>
      </c>
      <c r="AX157" s="194">
        <f>SUMIF(振分, $C157, 計算_投入係数表_加工!AX$4:AX$123)</f>
        <v>0</v>
      </c>
      <c r="AY157" s="194">
        <f>SUMIF(振分, $C157, 計算_投入係数表_加工!AY$4:AY$123)</f>
        <v>0</v>
      </c>
      <c r="AZ157" s="194">
        <f>SUMIF(振分, $C157, 計算_投入係数表_加工!AZ$4:AZ$123)</f>
        <v>0</v>
      </c>
      <c r="BA157" s="194">
        <f>SUMIF(振分, $C157, 計算_投入係数表_加工!BA$4:BA$123)</f>
        <v>0</v>
      </c>
      <c r="BB157" s="194">
        <f>SUMIF(振分, $C157, 計算_投入係数表_加工!BB$4:BB$123)</f>
        <v>0</v>
      </c>
      <c r="BC157" s="194">
        <f>SUMIF(振分, $C157, 計算_投入係数表_加工!BC$4:BC$123)</f>
        <v>0</v>
      </c>
      <c r="BD157" s="194">
        <f>SUMIF(振分, $C157, 計算_投入係数表_加工!BD$4:BD$123)</f>
        <v>0</v>
      </c>
      <c r="BE157" s="194">
        <f>SUMIF(振分, $C157, 計算_投入係数表_加工!BE$4:BE$123)</f>
        <v>0</v>
      </c>
      <c r="BF157" s="194">
        <f>SUMIF(振分, $C157, 計算_投入係数表_加工!BF$4:BF$123)</f>
        <v>0</v>
      </c>
      <c r="BG157" s="194">
        <f>SUMIF(振分, $C157, 計算_投入係数表_加工!BG$4:BG$123)</f>
        <v>0</v>
      </c>
      <c r="BH157" s="194">
        <f>SUMIF(振分, $C157, 計算_投入係数表_加工!BH$4:BH$123)</f>
        <v>0</v>
      </c>
      <c r="BI157" s="194">
        <f>SUMIF(振分, $C157, 計算_投入係数表_加工!BI$4:BI$123)</f>
        <v>0</v>
      </c>
      <c r="BJ157" s="194">
        <f>SUMIF(振分, $C157, 計算_投入係数表_加工!BJ$4:BJ$123)</f>
        <v>0</v>
      </c>
      <c r="BK157" s="194">
        <f>SUMIF(振分, $C157, 計算_投入係数表_加工!BK$4:BK$123)</f>
        <v>0</v>
      </c>
      <c r="BL157" s="194">
        <f>SUMIF(振分, $C157, 計算_投入係数表_加工!BL$4:BL$123)</f>
        <v>0</v>
      </c>
      <c r="BM157" s="194">
        <f>SUMIF(振分, $C157, 計算_投入係数表_加工!BM$4:BM$123)</f>
        <v>0</v>
      </c>
      <c r="BN157" s="194">
        <f>SUMIF(振分, $C157, 計算_投入係数表_加工!BN$4:BN$123)</f>
        <v>0</v>
      </c>
      <c r="BO157" s="194">
        <f>SUMIF(振分, $C157, 計算_投入係数表_加工!BO$4:BO$123)</f>
        <v>0</v>
      </c>
      <c r="BP157" s="194">
        <f>SUMIF(振分, $C157, 計算_投入係数表_加工!BP$4:BP$123)</f>
        <v>0</v>
      </c>
      <c r="BQ157" s="194">
        <f>SUMIF(振分, $C157, 計算_投入係数表_加工!BQ$4:BQ$123)</f>
        <v>0</v>
      </c>
      <c r="BR157" s="194">
        <f>SUMIF(振分, $C157, 計算_投入係数表_加工!BR$4:BR$123)</f>
        <v>0</v>
      </c>
      <c r="BS157" s="194">
        <f>SUMIF(振分, $C157, 計算_投入係数表_加工!BS$4:BS$123)</f>
        <v>0</v>
      </c>
      <c r="BT157" s="194">
        <f>SUMIF(振分, $C157, 計算_投入係数表_加工!BT$4:BT$123)</f>
        <v>0</v>
      </c>
      <c r="BU157" s="194">
        <f>SUMIF(振分, $C157, 計算_投入係数表_加工!BU$4:BU$123)</f>
        <v>0</v>
      </c>
      <c r="BV157" s="194">
        <f>SUMIF(振分, $C157, 計算_投入係数表_加工!BV$4:BV$123)</f>
        <v>0</v>
      </c>
      <c r="BW157" s="194">
        <f>SUMIF(振分, $C157, 計算_投入係数表_加工!BW$4:BW$123)</f>
        <v>0</v>
      </c>
      <c r="BX157" s="194">
        <f>SUMIF(振分, $C157, 計算_投入係数表_加工!BX$4:BX$123)</f>
        <v>0</v>
      </c>
      <c r="BY157" s="194">
        <f>SUMIF(振分, $C157, 計算_投入係数表_加工!BY$4:BY$123)</f>
        <v>0</v>
      </c>
      <c r="BZ157" s="194">
        <f>SUMIF(振分, $C157, 計算_投入係数表_加工!BZ$4:BZ$123)</f>
        <v>0</v>
      </c>
      <c r="CA157" s="194">
        <f>SUMIF(振分, $C157, 計算_投入係数表_加工!CA$4:CA$123)</f>
        <v>0</v>
      </c>
      <c r="CB157" s="194">
        <f>SUMIF(振分, $C157, 計算_投入係数表_加工!CB$4:CB$123)</f>
        <v>0</v>
      </c>
      <c r="CC157" s="194">
        <f>SUMIF(振分, $C157, 計算_投入係数表_加工!CC$4:CC$123)</f>
        <v>0</v>
      </c>
      <c r="CD157" s="194">
        <f>SUMIF(振分, $C157, 計算_投入係数表_加工!CD$4:CD$123)</f>
        <v>0</v>
      </c>
      <c r="CE157" s="194">
        <f>SUMIF(振分, $C157, 計算_投入係数表_加工!CE$4:CE$123)</f>
        <v>0</v>
      </c>
      <c r="CF157" s="194">
        <f>SUMIF(振分, $C157, 計算_投入係数表_加工!CF$4:CF$123)</f>
        <v>0</v>
      </c>
      <c r="CG157" s="194">
        <f>SUMIF(振分, $C157, 計算_投入係数表_加工!CG$4:CG$123)</f>
        <v>0</v>
      </c>
      <c r="CH157" s="194">
        <f>SUMIF(振分, $C157, 計算_投入係数表_加工!CH$4:CH$123)</f>
        <v>0</v>
      </c>
      <c r="CI157" s="194">
        <f>SUMIF(振分, $C157, 計算_投入係数表_加工!CI$4:CI$123)</f>
        <v>0</v>
      </c>
      <c r="CJ157" s="194">
        <f>SUMIF(振分, $C157, 計算_投入係数表_加工!CJ$4:CJ$123)</f>
        <v>0</v>
      </c>
      <c r="CK157" s="194">
        <f>SUMIF(振分, $C157, 計算_投入係数表_加工!CK$4:CK$123)</f>
        <v>0</v>
      </c>
      <c r="CL157" s="194">
        <f>SUMIF(振分, $C157, 計算_投入係数表_加工!CL$4:CL$123)</f>
        <v>0</v>
      </c>
      <c r="CM157" s="194">
        <f>SUMIF(振分, $C157, 計算_投入係数表_加工!CM$4:CM$123)</f>
        <v>0</v>
      </c>
      <c r="CN157" s="194">
        <f>SUMIF(振分, $C157, 計算_投入係数表_加工!CN$4:CN$123)</f>
        <v>0</v>
      </c>
      <c r="CO157" s="194">
        <f>SUMIF(振分, $C157, 計算_投入係数表_加工!CO$4:CO$123)</f>
        <v>0</v>
      </c>
      <c r="CP157" s="194">
        <f>SUMIF(振分, $C157, 計算_投入係数表_加工!CP$4:CP$123)</f>
        <v>0</v>
      </c>
      <c r="CQ157" s="194">
        <f>SUMIF(振分, $C157, 計算_投入係数表_加工!CQ$4:CQ$123)</f>
        <v>0</v>
      </c>
      <c r="CR157" s="194">
        <f>SUMIF(振分, $C157, 計算_投入係数表_加工!CR$4:CR$123)</f>
        <v>0</v>
      </c>
      <c r="CS157" s="194">
        <f>SUMIF(振分, $C157, 計算_投入係数表_加工!CS$4:CS$123)</f>
        <v>0</v>
      </c>
      <c r="CT157" s="194">
        <f>SUMIF(振分, $C157, 計算_投入係数表_加工!CT$4:CT$123)</f>
        <v>0</v>
      </c>
      <c r="CU157" s="194">
        <f>SUMIF(振分, $C157, 計算_投入係数表_加工!CU$4:CU$123)</f>
        <v>0</v>
      </c>
      <c r="CV157" s="194">
        <f>SUMIF(振分, $C157, 計算_投入係数表_加工!CV$4:CV$123)</f>
        <v>0</v>
      </c>
      <c r="CW157" s="194">
        <f>SUMIF(振分, $C157, 計算_投入係数表_加工!CW$4:CW$123)</f>
        <v>0</v>
      </c>
      <c r="CX157" s="194">
        <f>SUMIF(振分, $C157, 計算_投入係数表_加工!CX$4:CX$123)</f>
        <v>0</v>
      </c>
      <c r="CY157" s="194">
        <f>SUMIF(振分, $C157, 計算_投入係数表_加工!CY$4:CY$123)</f>
        <v>0</v>
      </c>
      <c r="CZ157" s="194">
        <f>SUMIF(振分, $C157, 計算_投入係数表_加工!CZ$4:CZ$123)</f>
        <v>0</v>
      </c>
      <c r="DA157" s="194">
        <f>SUMIF(振分, $C157, 計算_投入係数表_加工!DA$4:DA$123)</f>
        <v>0</v>
      </c>
      <c r="DB157" s="194">
        <f>SUMIF(振分, $C157, 計算_投入係数表_加工!DB$4:DB$123)</f>
        <v>0</v>
      </c>
      <c r="DC157" s="194">
        <f>SUMIF(振分, $C157, 計算_投入係数表_加工!DC$4:DC$123)</f>
        <v>0</v>
      </c>
      <c r="DD157" s="194">
        <f>SUMIF(振分, $C157, 計算_投入係数表_加工!DD$4:DD$123)</f>
        <v>0</v>
      </c>
      <c r="DE157" s="194">
        <f>SUMIF(振分, $C157, 計算_投入係数表_加工!DE$4:DE$123)</f>
        <v>0</v>
      </c>
      <c r="DF157" s="194">
        <f>SUMIF(振分, $C157, 計算_投入係数表_加工!DF$4:DF$123)</f>
        <v>0</v>
      </c>
      <c r="DG157" s="194">
        <f>SUMIF(振分, $C157, 計算_投入係数表_加工!DG$4:DG$123)</f>
        <v>0</v>
      </c>
      <c r="DH157" s="194">
        <f>SUMIF(振分, $C157, 計算_投入係数表_加工!DH$4:DH$123)</f>
        <v>0</v>
      </c>
      <c r="DI157" s="194">
        <f>SUMIF(振分, $C157, 計算_投入係数表_加工!DI$4:DI$123)</f>
        <v>0</v>
      </c>
      <c r="DJ157" s="194">
        <f>SUMIF(振分, $C157, 計算_投入係数表_加工!DJ$4:DJ$123)</f>
        <v>0</v>
      </c>
      <c r="DK157" s="194">
        <f>SUMIF(振分, $C157, 計算_投入係数表_加工!DK$4:DK$123)</f>
        <v>0</v>
      </c>
      <c r="DL157" s="194">
        <f>SUMIF(振分, $C157, 計算_投入係数表_加工!DL$4:DL$123)</f>
        <v>0</v>
      </c>
      <c r="DM157" s="194">
        <f>SUMIF(振分, $C157, 計算_投入係数表_加工!DM$4:DM$123)</f>
        <v>0</v>
      </c>
      <c r="DN157" s="194">
        <f>SUMIF(振分, $C157, 計算_投入係数表_加工!DN$4:DN$123)</f>
        <v>0</v>
      </c>
      <c r="DO157" s="194">
        <f>SUMIF(振分, $C157, 計算_投入係数表_加工!DO$4:DO$123)</f>
        <v>0</v>
      </c>
      <c r="DP157" s="194">
        <f>SUMIF(振分, $C157, 計算_投入係数表_加工!DP$4:DP$123)</f>
        <v>0</v>
      </c>
      <c r="DQ157" s="194">
        <f>SUMIF(振分, $C157, 計算_投入係数表_加工!DQ$4:DQ$123)</f>
        <v>0</v>
      </c>
      <c r="DR157" s="194">
        <f>SUMIF(振分, $C157, 計算_投入係数表_加工!DR$4:DR$123)</f>
        <v>0</v>
      </c>
      <c r="DS157" s="194">
        <f>SUMIF(振分, $C157, 計算_投入係数表_加工!DS$4:DS$123)</f>
        <v>0</v>
      </c>
      <c r="DT157" s="108">
        <f>SUMIF(振分, $C157, 計算_投入係数表_加工!DT$4:DT$123)</f>
        <v>0</v>
      </c>
    </row>
    <row r="158" spans="1:124" s="22" customFormat="1" x14ac:dyDescent="0.25">
      <c r="A158" s="34"/>
      <c r="B158" s="53">
        <v>18</v>
      </c>
      <c r="C158" s="360" t="str">
        <v>-</v>
      </c>
      <c r="D158" s="193">
        <f>SUMIF(振分, $C158, 計算_投入係数表_加工!D$4:D$123)</f>
        <v>0</v>
      </c>
      <c r="E158" s="194">
        <f>SUMIF(振分, $C158, 計算_投入係数表_加工!E$4:E$123)</f>
        <v>0</v>
      </c>
      <c r="F158" s="194">
        <f>SUMIF(振分, $C158, 計算_投入係数表_加工!F$4:F$123)</f>
        <v>0</v>
      </c>
      <c r="G158" s="194">
        <f>SUMIF(振分, $C158, 計算_投入係数表_加工!G$4:G$123)</f>
        <v>0</v>
      </c>
      <c r="H158" s="194">
        <f>SUMIF(振分, $C158, 計算_投入係数表_加工!H$4:H$123)</f>
        <v>0</v>
      </c>
      <c r="I158" s="194">
        <f>SUMIF(振分, $C158, 計算_投入係数表_加工!I$4:I$123)</f>
        <v>0</v>
      </c>
      <c r="J158" s="194">
        <f>SUMIF(振分, $C158, 計算_投入係数表_加工!J$4:J$123)</f>
        <v>0</v>
      </c>
      <c r="K158" s="194">
        <f>SUMIF(振分, $C158, 計算_投入係数表_加工!K$4:K$123)</f>
        <v>0</v>
      </c>
      <c r="L158" s="194">
        <f>SUMIF(振分, $C158, 計算_投入係数表_加工!L$4:L$123)</f>
        <v>0</v>
      </c>
      <c r="M158" s="194">
        <f>SUMIF(振分, $C158, 計算_投入係数表_加工!M$4:M$123)</f>
        <v>0</v>
      </c>
      <c r="N158" s="194">
        <f>SUMIF(振分, $C158, 計算_投入係数表_加工!N$4:N$123)</f>
        <v>0</v>
      </c>
      <c r="O158" s="194">
        <f>SUMIF(振分, $C158, 計算_投入係数表_加工!O$4:O$123)</f>
        <v>0</v>
      </c>
      <c r="P158" s="194">
        <f>SUMIF(振分, $C158, 計算_投入係数表_加工!P$4:P$123)</f>
        <v>0</v>
      </c>
      <c r="Q158" s="194">
        <f>SUMIF(振分, $C158, 計算_投入係数表_加工!Q$4:Q$123)</f>
        <v>0</v>
      </c>
      <c r="R158" s="194">
        <f>SUMIF(振分, $C158, 計算_投入係数表_加工!R$4:R$123)</f>
        <v>0</v>
      </c>
      <c r="S158" s="194">
        <f>SUMIF(振分, $C158, 計算_投入係数表_加工!S$4:S$123)</f>
        <v>0</v>
      </c>
      <c r="T158" s="194">
        <f>SUMIF(振分, $C158, 計算_投入係数表_加工!T$4:T$123)</f>
        <v>0</v>
      </c>
      <c r="U158" s="194">
        <f>SUMIF(振分, $C158, 計算_投入係数表_加工!U$4:U$123)</f>
        <v>0</v>
      </c>
      <c r="V158" s="194">
        <f>SUMIF(振分, $C158, 計算_投入係数表_加工!V$4:V$123)</f>
        <v>0</v>
      </c>
      <c r="W158" s="194">
        <f>SUMIF(振分, $C158, 計算_投入係数表_加工!W$4:W$123)</f>
        <v>0</v>
      </c>
      <c r="X158" s="194">
        <f>SUMIF(振分, $C158, 計算_投入係数表_加工!X$4:X$123)</f>
        <v>0</v>
      </c>
      <c r="Y158" s="194">
        <f>SUMIF(振分, $C158, 計算_投入係数表_加工!Y$4:Y$123)</f>
        <v>0</v>
      </c>
      <c r="Z158" s="194">
        <f>SUMIF(振分, $C158, 計算_投入係数表_加工!Z$4:Z$123)</f>
        <v>0</v>
      </c>
      <c r="AA158" s="194">
        <f>SUMIF(振分, $C158, 計算_投入係数表_加工!AA$4:AA$123)</f>
        <v>0</v>
      </c>
      <c r="AB158" s="194">
        <f>SUMIF(振分, $C158, 計算_投入係数表_加工!AB$4:AB$123)</f>
        <v>0</v>
      </c>
      <c r="AC158" s="194">
        <f>SUMIF(振分, $C158, 計算_投入係数表_加工!AC$4:AC$123)</f>
        <v>0</v>
      </c>
      <c r="AD158" s="194">
        <f>SUMIF(振分, $C158, 計算_投入係数表_加工!AD$4:AD$123)</f>
        <v>0</v>
      </c>
      <c r="AE158" s="194">
        <f>SUMIF(振分, $C158, 計算_投入係数表_加工!AE$4:AE$123)</f>
        <v>0</v>
      </c>
      <c r="AF158" s="194">
        <f>SUMIF(振分, $C158, 計算_投入係数表_加工!AF$4:AF$123)</f>
        <v>0</v>
      </c>
      <c r="AG158" s="194">
        <f>SUMIF(振分, $C158, 計算_投入係数表_加工!AG$4:AG$123)</f>
        <v>0</v>
      </c>
      <c r="AH158" s="194">
        <f>SUMIF(振分, $C158, 計算_投入係数表_加工!AH$4:AH$123)</f>
        <v>0</v>
      </c>
      <c r="AI158" s="194">
        <f>SUMIF(振分, $C158, 計算_投入係数表_加工!AI$4:AI$123)</f>
        <v>0</v>
      </c>
      <c r="AJ158" s="194">
        <f>SUMIF(振分, $C158, 計算_投入係数表_加工!AJ$4:AJ$123)</f>
        <v>0</v>
      </c>
      <c r="AK158" s="194">
        <f>SUMIF(振分, $C158, 計算_投入係数表_加工!AK$4:AK$123)</f>
        <v>0</v>
      </c>
      <c r="AL158" s="194">
        <f>SUMIF(振分, $C158, 計算_投入係数表_加工!AL$4:AL$123)</f>
        <v>0</v>
      </c>
      <c r="AM158" s="194">
        <f>SUMIF(振分, $C158, 計算_投入係数表_加工!AM$4:AM$123)</f>
        <v>0</v>
      </c>
      <c r="AN158" s="194">
        <f>SUMIF(振分, $C158, 計算_投入係数表_加工!AN$4:AN$123)</f>
        <v>0</v>
      </c>
      <c r="AO158" s="194">
        <f>SUMIF(振分, $C158, 計算_投入係数表_加工!AO$4:AO$123)</f>
        <v>0</v>
      </c>
      <c r="AP158" s="194">
        <f>SUMIF(振分, $C158, 計算_投入係数表_加工!AP$4:AP$123)</f>
        <v>0</v>
      </c>
      <c r="AQ158" s="194">
        <f>SUMIF(振分, $C158, 計算_投入係数表_加工!AQ$4:AQ$123)</f>
        <v>0</v>
      </c>
      <c r="AR158" s="194">
        <f>SUMIF(振分, $C158, 計算_投入係数表_加工!AR$4:AR$123)</f>
        <v>0</v>
      </c>
      <c r="AS158" s="194">
        <f>SUMIF(振分, $C158, 計算_投入係数表_加工!AS$4:AS$123)</f>
        <v>0</v>
      </c>
      <c r="AT158" s="194">
        <f>SUMIF(振分, $C158, 計算_投入係数表_加工!AT$4:AT$123)</f>
        <v>0</v>
      </c>
      <c r="AU158" s="194">
        <f>SUMIF(振分, $C158, 計算_投入係数表_加工!AU$4:AU$123)</f>
        <v>0</v>
      </c>
      <c r="AV158" s="194">
        <f>SUMIF(振分, $C158, 計算_投入係数表_加工!AV$4:AV$123)</f>
        <v>0</v>
      </c>
      <c r="AW158" s="194">
        <f>SUMIF(振分, $C158, 計算_投入係数表_加工!AW$4:AW$123)</f>
        <v>0</v>
      </c>
      <c r="AX158" s="194">
        <f>SUMIF(振分, $C158, 計算_投入係数表_加工!AX$4:AX$123)</f>
        <v>0</v>
      </c>
      <c r="AY158" s="194">
        <f>SUMIF(振分, $C158, 計算_投入係数表_加工!AY$4:AY$123)</f>
        <v>0</v>
      </c>
      <c r="AZ158" s="194">
        <f>SUMIF(振分, $C158, 計算_投入係数表_加工!AZ$4:AZ$123)</f>
        <v>0</v>
      </c>
      <c r="BA158" s="194">
        <f>SUMIF(振分, $C158, 計算_投入係数表_加工!BA$4:BA$123)</f>
        <v>0</v>
      </c>
      <c r="BB158" s="194">
        <f>SUMIF(振分, $C158, 計算_投入係数表_加工!BB$4:BB$123)</f>
        <v>0</v>
      </c>
      <c r="BC158" s="194">
        <f>SUMIF(振分, $C158, 計算_投入係数表_加工!BC$4:BC$123)</f>
        <v>0</v>
      </c>
      <c r="BD158" s="194">
        <f>SUMIF(振分, $C158, 計算_投入係数表_加工!BD$4:BD$123)</f>
        <v>0</v>
      </c>
      <c r="BE158" s="194">
        <f>SUMIF(振分, $C158, 計算_投入係数表_加工!BE$4:BE$123)</f>
        <v>0</v>
      </c>
      <c r="BF158" s="194">
        <f>SUMIF(振分, $C158, 計算_投入係数表_加工!BF$4:BF$123)</f>
        <v>0</v>
      </c>
      <c r="BG158" s="194">
        <f>SUMIF(振分, $C158, 計算_投入係数表_加工!BG$4:BG$123)</f>
        <v>0</v>
      </c>
      <c r="BH158" s="194">
        <f>SUMIF(振分, $C158, 計算_投入係数表_加工!BH$4:BH$123)</f>
        <v>0</v>
      </c>
      <c r="BI158" s="194">
        <f>SUMIF(振分, $C158, 計算_投入係数表_加工!BI$4:BI$123)</f>
        <v>0</v>
      </c>
      <c r="BJ158" s="194">
        <f>SUMIF(振分, $C158, 計算_投入係数表_加工!BJ$4:BJ$123)</f>
        <v>0</v>
      </c>
      <c r="BK158" s="194">
        <f>SUMIF(振分, $C158, 計算_投入係数表_加工!BK$4:BK$123)</f>
        <v>0</v>
      </c>
      <c r="BL158" s="194">
        <f>SUMIF(振分, $C158, 計算_投入係数表_加工!BL$4:BL$123)</f>
        <v>0</v>
      </c>
      <c r="BM158" s="194">
        <f>SUMIF(振分, $C158, 計算_投入係数表_加工!BM$4:BM$123)</f>
        <v>0</v>
      </c>
      <c r="BN158" s="194">
        <f>SUMIF(振分, $C158, 計算_投入係数表_加工!BN$4:BN$123)</f>
        <v>0</v>
      </c>
      <c r="BO158" s="194">
        <f>SUMIF(振分, $C158, 計算_投入係数表_加工!BO$4:BO$123)</f>
        <v>0</v>
      </c>
      <c r="BP158" s="194">
        <f>SUMIF(振分, $C158, 計算_投入係数表_加工!BP$4:BP$123)</f>
        <v>0</v>
      </c>
      <c r="BQ158" s="194">
        <f>SUMIF(振分, $C158, 計算_投入係数表_加工!BQ$4:BQ$123)</f>
        <v>0</v>
      </c>
      <c r="BR158" s="194">
        <f>SUMIF(振分, $C158, 計算_投入係数表_加工!BR$4:BR$123)</f>
        <v>0</v>
      </c>
      <c r="BS158" s="194">
        <f>SUMIF(振分, $C158, 計算_投入係数表_加工!BS$4:BS$123)</f>
        <v>0</v>
      </c>
      <c r="BT158" s="194">
        <f>SUMIF(振分, $C158, 計算_投入係数表_加工!BT$4:BT$123)</f>
        <v>0</v>
      </c>
      <c r="BU158" s="194">
        <f>SUMIF(振分, $C158, 計算_投入係数表_加工!BU$4:BU$123)</f>
        <v>0</v>
      </c>
      <c r="BV158" s="194">
        <f>SUMIF(振分, $C158, 計算_投入係数表_加工!BV$4:BV$123)</f>
        <v>0</v>
      </c>
      <c r="BW158" s="194">
        <f>SUMIF(振分, $C158, 計算_投入係数表_加工!BW$4:BW$123)</f>
        <v>0</v>
      </c>
      <c r="BX158" s="194">
        <f>SUMIF(振分, $C158, 計算_投入係数表_加工!BX$4:BX$123)</f>
        <v>0</v>
      </c>
      <c r="BY158" s="194">
        <f>SUMIF(振分, $C158, 計算_投入係数表_加工!BY$4:BY$123)</f>
        <v>0</v>
      </c>
      <c r="BZ158" s="194">
        <f>SUMIF(振分, $C158, 計算_投入係数表_加工!BZ$4:BZ$123)</f>
        <v>0</v>
      </c>
      <c r="CA158" s="194">
        <f>SUMIF(振分, $C158, 計算_投入係数表_加工!CA$4:CA$123)</f>
        <v>0</v>
      </c>
      <c r="CB158" s="194">
        <f>SUMIF(振分, $C158, 計算_投入係数表_加工!CB$4:CB$123)</f>
        <v>0</v>
      </c>
      <c r="CC158" s="194">
        <f>SUMIF(振分, $C158, 計算_投入係数表_加工!CC$4:CC$123)</f>
        <v>0</v>
      </c>
      <c r="CD158" s="194">
        <f>SUMIF(振分, $C158, 計算_投入係数表_加工!CD$4:CD$123)</f>
        <v>0</v>
      </c>
      <c r="CE158" s="194">
        <f>SUMIF(振分, $C158, 計算_投入係数表_加工!CE$4:CE$123)</f>
        <v>0</v>
      </c>
      <c r="CF158" s="194">
        <f>SUMIF(振分, $C158, 計算_投入係数表_加工!CF$4:CF$123)</f>
        <v>0</v>
      </c>
      <c r="CG158" s="194">
        <f>SUMIF(振分, $C158, 計算_投入係数表_加工!CG$4:CG$123)</f>
        <v>0</v>
      </c>
      <c r="CH158" s="194">
        <f>SUMIF(振分, $C158, 計算_投入係数表_加工!CH$4:CH$123)</f>
        <v>0</v>
      </c>
      <c r="CI158" s="194">
        <f>SUMIF(振分, $C158, 計算_投入係数表_加工!CI$4:CI$123)</f>
        <v>0</v>
      </c>
      <c r="CJ158" s="194">
        <f>SUMIF(振分, $C158, 計算_投入係数表_加工!CJ$4:CJ$123)</f>
        <v>0</v>
      </c>
      <c r="CK158" s="194">
        <f>SUMIF(振分, $C158, 計算_投入係数表_加工!CK$4:CK$123)</f>
        <v>0</v>
      </c>
      <c r="CL158" s="194">
        <f>SUMIF(振分, $C158, 計算_投入係数表_加工!CL$4:CL$123)</f>
        <v>0</v>
      </c>
      <c r="CM158" s="194">
        <f>SUMIF(振分, $C158, 計算_投入係数表_加工!CM$4:CM$123)</f>
        <v>0</v>
      </c>
      <c r="CN158" s="194">
        <f>SUMIF(振分, $C158, 計算_投入係数表_加工!CN$4:CN$123)</f>
        <v>0</v>
      </c>
      <c r="CO158" s="194">
        <f>SUMIF(振分, $C158, 計算_投入係数表_加工!CO$4:CO$123)</f>
        <v>0</v>
      </c>
      <c r="CP158" s="194">
        <f>SUMIF(振分, $C158, 計算_投入係数表_加工!CP$4:CP$123)</f>
        <v>0</v>
      </c>
      <c r="CQ158" s="194">
        <f>SUMIF(振分, $C158, 計算_投入係数表_加工!CQ$4:CQ$123)</f>
        <v>0</v>
      </c>
      <c r="CR158" s="194">
        <f>SUMIF(振分, $C158, 計算_投入係数表_加工!CR$4:CR$123)</f>
        <v>0</v>
      </c>
      <c r="CS158" s="194">
        <f>SUMIF(振分, $C158, 計算_投入係数表_加工!CS$4:CS$123)</f>
        <v>0</v>
      </c>
      <c r="CT158" s="194">
        <f>SUMIF(振分, $C158, 計算_投入係数表_加工!CT$4:CT$123)</f>
        <v>0</v>
      </c>
      <c r="CU158" s="194">
        <f>SUMIF(振分, $C158, 計算_投入係数表_加工!CU$4:CU$123)</f>
        <v>0</v>
      </c>
      <c r="CV158" s="194">
        <f>SUMIF(振分, $C158, 計算_投入係数表_加工!CV$4:CV$123)</f>
        <v>0</v>
      </c>
      <c r="CW158" s="194">
        <f>SUMIF(振分, $C158, 計算_投入係数表_加工!CW$4:CW$123)</f>
        <v>0</v>
      </c>
      <c r="CX158" s="194">
        <f>SUMIF(振分, $C158, 計算_投入係数表_加工!CX$4:CX$123)</f>
        <v>0</v>
      </c>
      <c r="CY158" s="194">
        <f>SUMIF(振分, $C158, 計算_投入係数表_加工!CY$4:CY$123)</f>
        <v>0</v>
      </c>
      <c r="CZ158" s="194">
        <f>SUMIF(振分, $C158, 計算_投入係数表_加工!CZ$4:CZ$123)</f>
        <v>0</v>
      </c>
      <c r="DA158" s="194">
        <f>SUMIF(振分, $C158, 計算_投入係数表_加工!DA$4:DA$123)</f>
        <v>0</v>
      </c>
      <c r="DB158" s="194">
        <f>SUMIF(振分, $C158, 計算_投入係数表_加工!DB$4:DB$123)</f>
        <v>0</v>
      </c>
      <c r="DC158" s="194">
        <f>SUMIF(振分, $C158, 計算_投入係数表_加工!DC$4:DC$123)</f>
        <v>0</v>
      </c>
      <c r="DD158" s="194">
        <f>SUMIF(振分, $C158, 計算_投入係数表_加工!DD$4:DD$123)</f>
        <v>0</v>
      </c>
      <c r="DE158" s="194">
        <f>SUMIF(振分, $C158, 計算_投入係数表_加工!DE$4:DE$123)</f>
        <v>0</v>
      </c>
      <c r="DF158" s="194">
        <f>SUMIF(振分, $C158, 計算_投入係数表_加工!DF$4:DF$123)</f>
        <v>0</v>
      </c>
      <c r="DG158" s="194">
        <f>SUMIF(振分, $C158, 計算_投入係数表_加工!DG$4:DG$123)</f>
        <v>0</v>
      </c>
      <c r="DH158" s="194">
        <f>SUMIF(振分, $C158, 計算_投入係数表_加工!DH$4:DH$123)</f>
        <v>0</v>
      </c>
      <c r="DI158" s="194">
        <f>SUMIF(振分, $C158, 計算_投入係数表_加工!DI$4:DI$123)</f>
        <v>0</v>
      </c>
      <c r="DJ158" s="194">
        <f>SUMIF(振分, $C158, 計算_投入係数表_加工!DJ$4:DJ$123)</f>
        <v>0</v>
      </c>
      <c r="DK158" s="194">
        <f>SUMIF(振分, $C158, 計算_投入係数表_加工!DK$4:DK$123)</f>
        <v>0</v>
      </c>
      <c r="DL158" s="194">
        <f>SUMIF(振分, $C158, 計算_投入係数表_加工!DL$4:DL$123)</f>
        <v>0</v>
      </c>
      <c r="DM158" s="194">
        <f>SUMIF(振分, $C158, 計算_投入係数表_加工!DM$4:DM$123)</f>
        <v>0</v>
      </c>
      <c r="DN158" s="194">
        <f>SUMIF(振分, $C158, 計算_投入係数表_加工!DN$4:DN$123)</f>
        <v>0</v>
      </c>
      <c r="DO158" s="194">
        <f>SUMIF(振分, $C158, 計算_投入係数表_加工!DO$4:DO$123)</f>
        <v>0</v>
      </c>
      <c r="DP158" s="194">
        <f>SUMIF(振分, $C158, 計算_投入係数表_加工!DP$4:DP$123)</f>
        <v>0</v>
      </c>
      <c r="DQ158" s="194">
        <f>SUMIF(振分, $C158, 計算_投入係数表_加工!DQ$4:DQ$123)</f>
        <v>0</v>
      </c>
      <c r="DR158" s="194">
        <f>SUMIF(振分, $C158, 計算_投入係数表_加工!DR$4:DR$123)</f>
        <v>0</v>
      </c>
      <c r="DS158" s="194">
        <f>SUMIF(振分, $C158, 計算_投入係数表_加工!DS$4:DS$123)</f>
        <v>0</v>
      </c>
      <c r="DT158" s="108">
        <f>SUMIF(振分, $C158, 計算_投入係数表_加工!DT$4:DT$123)</f>
        <v>0</v>
      </c>
    </row>
    <row r="159" spans="1:124" s="22" customFormat="1" x14ac:dyDescent="0.25">
      <c r="A159" s="34"/>
      <c r="B159" s="53">
        <v>19</v>
      </c>
      <c r="C159" s="360" t="str">
        <v>-</v>
      </c>
      <c r="D159" s="193">
        <f>SUMIF(振分, $C159, 計算_投入係数表_加工!D$4:D$123)</f>
        <v>0</v>
      </c>
      <c r="E159" s="194">
        <f>SUMIF(振分, $C159, 計算_投入係数表_加工!E$4:E$123)</f>
        <v>0</v>
      </c>
      <c r="F159" s="194">
        <f>SUMIF(振分, $C159, 計算_投入係数表_加工!F$4:F$123)</f>
        <v>0</v>
      </c>
      <c r="G159" s="194">
        <f>SUMIF(振分, $C159, 計算_投入係数表_加工!G$4:G$123)</f>
        <v>0</v>
      </c>
      <c r="H159" s="194">
        <f>SUMIF(振分, $C159, 計算_投入係数表_加工!H$4:H$123)</f>
        <v>0</v>
      </c>
      <c r="I159" s="194">
        <f>SUMIF(振分, $C159, 計算_投入係数表_加工!I$4:I$123)</f>
        <v>0</v>
      </c>
      <c r="J159" s="194">
        <f>SUMIF(振分, $C159, 計算_投入係数表_加工!J$4:J$123)</f>
        <v>0</v>
      </c>
      <c r="K159" s="194">
        <f>SUMIF(振分, $C159, 計算_投入係数表_加工!K$4:K$123)</f>
        <v>0</v>
      </c>
      <c r="L159" s="194">
        <f>SUMIF(振分, $C159, 計算_投入係数表_加工!L$4:L$123)</f>
        <v>0</v>
      </c>
      <c r="M159" s="194">
        <f>SUMIF(振分, $C159, 計算_投入係数表_加工!M$4:M$123)</f>
        <v>0</v>
      </c>
      <c r="N159" s="194">
        <f>SUMIF(振分, $C159, 計算_投入係数表_加工!N$4:N$123)</f>
        <v>0</v>
      </c>
      <c r="O159" s="194">
        <f>SUMIF(振分, $C159, 計算_投入係数表_加工!O$4:O$123)</f>
        <v>0</v>
      </c>
      <c r="P159" s="194">
        <f>SUMIF(振分, $C159, 計算_投入係数表_加工!P$4:P$123)</f>
        <v>0</v>
      </c>
      <c r="Q159" s="194">
        <f>SUMIF(振分, $C159, 計算_投入係数表_加工!Q$4:Q$123)</f>
        <v>0</v>
      </c>
      <c r="R159" s="194">
        <f>SUMIF(振分, $C159, 計算_投入係数表_加工!R$4:R$123)</f>
        <v>0</v>
      </c>
      <c r="S159" s="194">
        <f>SUMIF(振分, $C159, 計算_投入係数表_加工!S$4:S$123)</f>
        <v>0</v>
      </c>
      <c r="T159" s="194">
        <f>SUMIF(振分, $C159, 計算_投入係数表_加工!T$4:T$123)</f>
        <v>0</v>
      </c>
      <c r="U159" s="194">
        <f>SUMIF(振分, $C159, 計算_投入係数表_加工!U$4:U$123)</f>
        <v>0</v>
      </c>
      <c r="V159" s="194">
        <f>SUMIF(振分, $C159, 計算_投入係数表_加工!V$4:V$123)</f>
        <v>0</v>
      </c>
      <c r="W159" s="194">
        <f>SUMIF(振分, $C159, 計算_投入係数表_加工!W$4:W$123)</f>
        <v>0</v>
      </c>
      <c r="X159" s="194">
        <f>SUMIF(振分, $C159, 計算_投入係数表_加工!X$4:X$123)</f>
        <v>0</v>
      </c>
      <c r="Y159" s="194">
        <f>SUMIF(振分, $C159, 計算_投入係数表_加工!Y$4:Y$123)</f>
        <v>0</v>
      </c>
      <c r="Z159" s="194">
        <f>SUMIF(振分, $C159, 計算_投入係数表_加工!Z$4:Z$123)</f>
        <v>0</v>
      </c>
      <c r="AA159" s="194">
        <f>SUMIF(振分, $C159, 計算_投入係数表_加工!AA$4:AA$123)</f>
        <v>0</v>
      </c>
      <c r="AB159" s="194">
        <f>SUMIF(振分, $C159, 計算_投入係数表_加工!AB$4:AB$123)</f>
        <v>0</v>
      </c>
      <c r="AC159" s="194">
        <f>SUMIF(振分, $C159, 計算_投入係数表_加工!AC$4:AC$123)</f>
        <v>0</v>
      </c>
      <c r="AD159" s="194">
        <f>SUMIF(振分, $C159, 計算_投入係数表_加工!AD$4:AD$123)</f>
        <v>0</v>
      </c>
      <c r="AE159" s="194">
        <f>SUMIF(振分, $C159, 計算_投入係数表_加工!AE$4:AE$123)</f>
        <v>0</v>
      </c>
      <c r="AF159" s="194">
        <f>SUMIF(振分, $C159, 計算_投入係数表_加工!AF$4:AF$123)</f>
        <v>0</v>
      </c>
      <c r="AG159" s="194">
        <f>SUMIF(振分, $C159, 計算_投入係数表_加工!AG$4:AG$123)</f>
        <v>0</v>
      </c>
      <c r="AH159" s="194">
        <f>SUMIF(振分, $C159, 計算_投入係数表_加工!AH$4:AH$123)</f>
        <v>0</v>
      </c>
      <c r="AI159" s="194">
        <f>SUMIF(振分, $C159, 計算_投入係数表_加工!AI$4:AI$123)</f>
        <v>0</v>
      </c>
      <c r="AJ159" s="194">
        <f>SUMIF(振分, $C159, 計算_投入係数表_加工!AJ$4:AJ$123)</f>
        <v>0</v>
      </c>
      <c r="AK159" s="194">
        <f>SUMIF(振分, $C159, 計算_投入係数表_加工!AK$4:AK$123)</f>
        <v>0</v>
      </c>
      <c r="AL159" s="194">
        <f>SUMIF(振分, $C159, 計算_投入係数表_加工!AL$4:AL$123)</f>
        <v>0</v>
      </c>
      <c r="AM159" s="194">
        <f>SUMIF(振分, $C159, 計算_投入係数表_加工!AM$4:AM$123)</f>
        <v>0</v>
      </c>
      <c r="AN159" s="194">
        <f>SUMIF(振分, $C159, 計算_投入係数表_加工!AN$4:AN$123)</f>
        <v>0</v>
      </c>
      <c r="AO159" s="194">
        <f>SUMIF(振分, $C159, 計算_投入係数表_加工!AO$4:AO$123)</f>
        <v>0</v>
      </c>
      <c r="AP159" s="194">
        <f>SUMIF(振分, $C159, 計算_投入係数表_加工!AP$4:AP$123)</f>
        <v>0</v>
      </c>
      <c r="AQ159" s="194">
        <f>SUMIF(振分, $C159, 計算_投入係数表_加工!AQ$4:AQ$123)</f>
        <v>0</v>
      </c>
      <c r="AR159" s="194">
        <f>SUMIF(振分, $C159, 計算_投入係数表_加工!AR$4:AR$123)</f>
        <v>0</v>
      </c>
      <c r="AS159" s="194">
        <f>SUMIF(振分, $C159, 計算_投入係数表_加工!AS$4:AS$123)</f>
        <v>0</v>
      </c>
      <c r="AT159" s="194">
        <f>SUMIF(振分, $C159, 計算_投入係数表_加工!AT$4:AT$123)</f>
        <v>0</v>
      </c>
      <c r="AU159" s="194">
        <f>SUMIF(振分, $C159, 計算_投入係数表_加工!AU$4:AU$123)</f>
        <v>0</v>
      </c>
      <c r="AV159" s="194">
        <f>SUMIF(振分, $C159, 計算_投入係数表_加工!AV$4:AV$123)</f>
        <v>0</v>
      </c>
      <c r="AW159" s="194">
        <f>SUMIF(振分, $C159, 計算_投入係数表_加工!AW$4:AW$123)</f>
        <v>0</v>
      </c>
      <c r="AX159" s="194">
        <f>SUMIF(振分, $C159, 計算_投入係数表_加工!AX$4:AX$123)</f>
        <v>0</v>
      </c>
      <c r="AY159" s="194">
        <f>SUMIF(振分, $C159, 計算_投入係数表_加工!AY$4:AY$123)</f>
        <v>0</v>
      </c>
      <c r="AZ159" s="194">
        <f>SUMIF(振分, $C159, 計算_投入係数表_加工!AZ$4:AZ$123)</f>
        <v>0</v>
      </c>
      <c r="BA159" s="194">
        <f>SUMIF(振分, $C159, 計算_投入係数表_加工!BA$4:BA$123)</f>
        <v>0</v>
      </c>
      <c r="BB159" s="194">
        <f>SUMIF(振分, $C159, 計算_投入係数表_加工!BB$4:BB$123)</f>
        <v>0</v>
      </c>
      <c r="BC159" s="194">
        <f>SUMIF(振分, $C159, 計算_投入係数表_加工!BC$4:BC$123)</f>
        <v>0</v>
      </c>
      <c r="BD159" s="194">
        <f>SUMIF(振分, $C159, 計算_投入係数表_加工!BD$4:BD$123)</f>
        <v>0</v>
      </c>
      <c r="BE159" s="194">
        <f>SUMIF(振分, $C159, 計算_投入係数表_加工!BE$4:BE$123)</f>
        <v>0</v>
      </c>
      <c r="BF159" s="194">
        <f>SUMIF(振分, $C159, 計算_投入係数表_加工!BF$4:BF$123)</f>
        <v>0</v>
      </c>
      <c r="BG159" s="194">
        <f>SUMIF(振分, $C159, 計算_投入係数表_加工!BG$4:BG$123)</f>
        <v>0</v>
      </c>
      <c r="BH159" s="194">
        <f>SUMIF(振分, $C159, 計算_投入係数表_加工!BH$4:BH$123)</f>
        <v>0</v>
      </c>
      <c r="BI159" s="194">
        <f>SUMIF(振分, $C159, 計算_投入係数表_加工!BI$4:BI$123)</f>
        <v>0</v>
      </c>
      <c r="BJ159" s="194">
        <f>SUMIF(振分, $C159, 計算_投入係数表_加工!BJ$4:BJ$123)</f>
        <v>0</v>
      </c>
      <c r="BK159" s="194">
        <f>SUMIF(振分, $C159, 計算_投入係数表_加工!BK$4:BK$123)</f>
        <v>0</v>
      </c>
      <c r="BL159" s="194">
        <f>SUMIF(振分, $C159, 計算_投入係数表_加工!BL$4:BL$123)</f>
        <v>0</v>
      </c>
      <c r="BM159" s="194">
        <f>SUMIF(振分, $C159, 計算_投入係数表_加工!BM$4:BM$123)</f>
        <v>0</v>
      </c>
      <c r="BN159" s="194">
        <f>SUMIF(振分, $C159, 計算_投入係数表_加工!BN$4:BN$123)</f>
        <v>0</v>
      </c>
      <c r="BO159" s="194">
        <f>SUMIF(振分, $C159, 計算_投入係数表_加工!BO$4:BO$123)</f>
        <v>0</v>
      </c>
      <c r="BP159" s="194">
        <f>SUMIF(振分, $C159, 計算_投入係数表_加工!BP$4:BP$123)</f>
        <v>0</v>
      </c>
      <c r="BQ159" s="194">
        <f>SUMIF(振分, $C159, 計算_投入係数表_加工!BQ$4:BQ$123)</f>
        <v>0</v>
      </c>
      <c r="BR159" s="194">
        <f>SUMIF(振分, $C159, 計算_投入係数表_加工!BR$4:BR$123)</f>
        <v>0</v>
      </c>
      <c r="BS159" s="194">
        <f>SUMIF(振分, $C159, 計算_投入係数表_加工!BS$4:BS$123)</f>
        <v>0</v>
      </c>
      <c r="BT159" s="194">
        <f>SUMIF(振分, $C159, 計算_投入係数表_加工!BT$4:BT$123)</f>
        <v>0</v>
      </c>
      <c r="BU159" s="194">
        <f>SUMIF(振分, $C159, 計算_投入係数表_加工!BU$4:BU$123)</f>
        <v>0</v>
      </c>
      <c r="BV159" s="194">
        <f>SUMIF(振分, $C159, 計算_投入係数表_加工!BV$4:BV$123)</f>
        <v>0</v>
      </c>
      <c r="BW159" s="194">
        <f>SUMIF(振分, $C159, 計算_投入係数表_加工!BW$4:BW$123)</f>
        <v>0</v>
      </c>
      <c r="BX159" s="194">
        <f>SUMIF(振分, $C159, 計算_投入係数表_加工!BX$4:BX$123)</f>
        <v>0</v>
      </c>
      <c r="BY159" s="194">
        <f>SUMIF(振分, $C159, 計算_投入係数表_加工!BY$4:BY$123)</f>
        <v>0</v>
      </c>
      <c r="BZ159" s="194">
        <f>SUMIF(振分, $C159, 計算_投入係数表_加工!BZ$4:BZ$123)</f>
        <v>0</v>
      </c>
      <c r="CA159" s="194">
        <f>SUMIF(振分, $C159, 計算_投入係数表_加工!CA$4:CA$123)</f>
        <v>0</v>
      </c>
      <c r="CB159" s="194">
        <f>SUMIF(振分, $C159, 計算_投入係数表_加工!CB$4:CB$123)</f>
        <v>0</v>
      </c>
      <c r="CC159" s="194">
        <f>SUMIF(振分, $C159, 計算_投入係数表_加工!CC$4:CC$123)</f>
        <v>0</v>
      </c>
      <c r="CD159" s="194">
        <f>SUMIF(振分, $C159, 計算_投入係数表_加工!CD$4:CD$123)</f>
        <v>0</v>
      </c>
      <c r="CE159" s="194">
        <f>SUMIF(振分, $C159, 計算_投入係数表_加工!CE$4:CE$123)</f>
        <v>0</v>
      </c>
      <c r="CF159" s="194">
        <f>SUMIF(振分, $C159, 計算_投入係数表_加工!CF$4:CF$123)</f>
        <v>0</v>
      </c>
      <c r="CG159" s="194">
        <f>SUMIF(振分, $C159, 計算_投入係数表_加工!CG$4:CG$123)</f>
        <v>0</v>
      </c>
      <c r="CH159" s="194">
        <f>SUMIF(振分, $C159, 計算_投入係数表_加工!CH$4:CH$123)</f>
        <v>0</v>
      </c>
      <c r="CI159" s="194">
        <f>SUMIF(振分, $C159, 計算_投入係数表_加工!CI$4:CI$123)</f>
        <v>0</v>
      </c>
      <c r="CJ159" s="194">
        <f>SUMIF(振分, $C159, 計算_投入係数表_加工!CJ$4:CJ$123)</f>
        <v>0</v>
      </c>
      <c r="CK159" s="194">
        <f>SUMIF(振分, $C159, 計算_投入係数表_加工!CK$4:CK$123)</f>
        <v>0</v>
      </c>
      <c r="CL159" s="194">
        <f>SUMIF(振分, $C159, 計算_投入係数表_加工!CL$4:CL$123)</f>
        <v>0</v>
      </c>
      <c r="CM159" s="194">
        <f>SUMIF(振分, $C159, 計算_投入係数表_加工!CM$4:CM$123)</f>
        <v>0</v>
      </c>
      <c r="CN159" s="194">
        <f>SUMIF(振分, $C159, 計算_投入係数表_加工!CN$4:CN$123)</f>
        <v>0</v>
      </c>
      <c r="CO159" s="194">
        <f>SUMIF(振分, $C159, 計算_投入係数表_加工!CO$4:CO$123)</f>
        <v>0</v>
      </c>
      <c r="CP159" s="194">
        <f>SUMIF(振分, $C159, 計算_投入係数表_加工!CP$4:CP$123)</f>
        <v>0</v>
      </c>
      <c r="CQ159" s="194">
        <f>SUMIF(振分, $C159, 計算_投入係数表_加工!CQ$4:CQ$123)</f>
        <v>0</v>
      </c>
      <c r="CR159" s="194">
        <f>SUMIF(振分, $C159, 計算_投入係数表_加工!CR$4:CR$123)</f>
        <v>0</v>
      </c>
      <c r="CS159" s="194">
        <f>SUMIF(振分, $C159, 計算_投入係数表_加工!CS$4:CS$123)</f>
        <v>0</v>
      </c>
      <c r="CT159" s="194">
        <f>SUMIF(振分, $C159, 計算_投入係数表_加工!CT$4:CT$123)</f>
        <v>0</v>
      </c>
      <c r="CU159" s="194">
        <f>SUMIF(振分, $C159, 計算_投入係数表_加工!CU$4:CU$123)</f>
        <v>0</v>
      </c>
      <c r="CV159" s="194">
        <f>SUMIF(振分, $C159, 計算_投入係数表_加工!CV$4:CV$123)</f>
        <v>0</v>
      </c>
      <c r="CW159" s="194">
        <f>SUMIF(振分, $C159, 計算_投入係数表_加工!CW$4:CW$123)</f>
        <v>0</v>
      </c>
      <c r="CX159" s="194">
        <f>SUMIF(振分, $C159, 計算_投入係数表_加工!CX$4:CX$123)</f>
        <v>0</v>
      </c>
      <c r="CY159" s="194">
        <f>SUMIF(振分, $C159, 計算_投入係数表_加工!CY$4:CY$123)</f>
        <v>0</v>
      </c>
      <c r="CZ159" s="194">
        <f>SUMIF(振分, $C159, 計算_投入係数表_加工!CZ$4:CZ$123)</f>
        <v>0</v>
      </c>
      <c r="DA159" s="194">
        <f>SUMIF(振分, $C159, 計算_投入係数表_加工!DA$4:DA$123)</f>
        <v>0</v>
      </c>
      <c r="DB159" s="194">
        <f>SUMIF(振分, $C159, 計算_投入係数表_加工!DB$4:DB$123)</f>
        <v>0</v>
      </c>
      <c r="DC159" s="194">
        <f>SUMIF(振分, $C159, 計算_投入係数表_加工!DC$4:DC$123)</f>
        <v>0</v>
      </c>
      <c r="DD159" s="194">
        <f>SUMIF(振分, $C159, 計算_投入係数表_加工!DD$4:DD$123)</f>
        <v>0</v>
      </c>
      <c r="DE159" s="194">
        <f>SUMIF(振分, $C159, 計算_投入係数表_加工!DE$4:DE$123)</f>
        <v>0</v>
      </c>
      <c r="DF159" s="194">
        <f>SUMIF(振分, $C159, 計算_投入係数表_加工!DF$4:DF$123)</f>
        <v>0</v>
      </c>
      <c r="DG159" s="194">
        <f>SUMIF(振分, $C159, 計算_投入係数表_加工!DG$4:DG$123)</f>
        <v>0</v>
      </c>
      <c r="DH159" s="194">
        <f>SUMIF(振分, $C159, 計算_投入係数表_加工!DH$4:DH$123)</f>
        <v>0</v>
      </c>
      <c r="DI159" s="194">
        <f>SUMIF(振分, $C159, 計算_投入係数表_加工!DI$4:DI$123)</f>
        <v>0</v>
      </c>
      <c r="DJ159" s="194">
        <f>SUMIF(振分, $C159, 計算_投入係数表_加工!DJ$4:DJ$123)</f>
        <v>0</v>
      </c>
      <c r="DK159" s="194">
        <f>SUMIF(振分, $C159, 計算_投入係数表_加工!DK$4:DK$123)</f>
        <v>0</v>
      </c>
      <c r="DL159" s="194">
        <f>SUMIF(振分, $C159, 計算_投入係数表_加工!DL$4:DL$123)</f>
        <v>0</v>
      </c>
      <c r="DM159" s="194">
        <f>SUMIF(振分, $C159, 計算_投入係数表_加工!DM$4:DM$123)</f>
        <v>0</v>
      </c>
      <c r="DN159" s="194">
        <f>SUMIF(振分, $C159, 計算_投入係数表_加工!DN$4:DN$123)</f>
        <v>0</v>
      </c>
      <c r="DO159" s="194">
        <f>SUMIF(振分, $C159, 計算_投入係数表_加工!DO$4:DO$123)</f>
        <v>0</v>
      </c>
      <c r="DP159" s="194">
        <f>SUMIF(振分, $C159, 計算_投入係数表_加工!DP$4:DP$123)</f>
        <v>0</v>
      </c>
      <c r="DQ159" s="194">
        <f>SUMIF(振分, $C159, 計算_投入係数表_加工!DQ$4:DQ$123)</f>
        <v>0</v>
      </c>
      <c r="DR159" s="194">
        <f>SUMIF(振分, $C159, 計算_投入係数表_加工!DR$4:DR$123)</f>
        <v>0</v>
      </c>
      <c r="DS159" s="194">
        <f>SUMIF(振分, $C159, 計算_投入係数表_加工!DS$4:DS$123)</f>
        <v>0</v>
      </c>
      <c r="DT159" s="108">
        <f>SUMIF(振分, $C159, 計算_投入係数表_加工!DT$4:DT$123)</f>
        <v>0</v>
      </c>
    </row>
    <row r="160" spans="1:124" s="22" customFormat="1" x14ac:dyDescent="0.25">
      <c r="A160" s="34"/>
      <c r="B160" s="53">
        <v>20</v>
      </c>
      <c r="C160" s="362" t="str">
        <v>-</v>
      </c>
      <c r="D160" s="199">
        <f>SUMIF(振分, $C160, 計算_投入係数表_加工!D$4:D$123)</f>
        <v>0</v>
      </c>
      <c r="E160" s="200">
        <f>SUMIF(振分, $C160, 計算_投入係数表_加工!E$4:E$123)</f>
        <v>0</v>
      </c>
      <c r="F160" s="200">
        <f>SUMIF(振分, $C160, 計算_投入係数表_加工!F$4:F$123)</f>
        <v>0</v>
      </c>
      <c r="G160" s="200">
        <f>SUMIF(振分, $C160, 計算_投入係数表_加工!G$4:G$123)</f>
        <v>0</v>
      </c>
      <c r="H160" s="200">
        <f>SUMIF(振分, $C160, 計算_投入係数表_加工!H$4:H$123)</f>
        <v>0</v>
      </c>
      <c r="I160" s="200">
        <f>SUMIF(振分, $C160, 計算_投入係数表_加工!I$4:I$123)</f>
        <v>0</v>
      </c>
      <c r="J160" s="200">
        <f>SUMIF(振分, $C160, 計算_投入係数表_加工!J$4:J$123)</f>
        <v>0</v>
      </c>
      <c r="K160" s="200">
        <f>SUMIF(振分, $C160, 計算_投入係数表_加工!K$4:K$123)</f>
        <v>0</v>
      </c>
      <c r="L160" s="200">
        <f>SUMIF(振分, $C160, 計算_投入係数表_加工!L$4:L$123)</f>
        <v>0</v>
      </c>
      <c r="M160" s="200">
        <f>SUMIF(振分, $C160, 計算_投入係数表_加工!M$4:M$123)</f>
        <v>0</v>
      </c>
      <c r="N160" s="200">
        <f>SUMIF(振分, $C160, 計算_投入係数表_加工!N$4:N$123)</f>
        <v>0</v>
      </c>
      <c r="O160" s="200">
        <f>SUMIF(振分, $C160, 計算_投入係数表_加工!O$4:O$123)</f>
        <v>0</v>
      </c>
      <c r="P160" s="200">
        <f>SUMIF(振分, $C160, 計算_投入係数表_加工!P$4:P$123)</f>
        <v>0</v>
      </c>
      <c r="Q160" s="200">
        <f>SUMIF(振分, $C160, 計算_投入係数表_加工!Q$4:Q$123)</f>
        <v>0</v>
      </c>
      <c r="R160" s="200">
        <f>SUMIF(振分, $C160, 計算_投入係数表_加工!R$4:R$123)</f>
        <v>0</v>
      </c>
      <c r="S160" s="200">
        <f>SUMIF(振分, $C160, 計算_投入係数表_加工!S$4:S$123)</f>
        <v>0</v>
      </c>
      <c r="T160" s="200">
        <f>SUMIF(振分, $C160, 計算_投入係数表_加工!T$4:T$123)</f>
        <v>0</v>
      </c>
      <c r="U160" s="200">
        <f>SUMIF(振分, $C160, 計算_投入係数表_加工!U$4:U$123)</f>
        <v>0</v>
      </c>
      <c r="V160" s="200">
        <f>SUMIF(振分, $C160, 計算_投入係数表_加工!V$4:V$123)</f>
        <v>0</v>
      </c>
      <c r="W160" s="200">
        <f>SUMIF(振分, $C160, 計算_投入係数表_加工!W$4:W$123)</f>
        <v>0</v>
      </c>
      <c r="X160" s="200">
        <f>SUMIF(振分, $C160, 計算_投入係数表_加工!X$4:X$123)</f>
        <v>0</v>
      </c>
      <c r="Y160" s="200">
        <f>SUMIF(振分, $C160, 計算_投入係数表_加工!Y$4:Y$123)</f>
        <v>0</v>
      </c>
      <c r="Z160" s="200">
        <f>SUMIF(振分, $C160, 計算_投入係数表_加工!Z$4:Z$123)</f>
        <v>0</v>
      </c>
      <c r="AA160" s="200">
        <f>SUMIF(振分, $C160, 計算_投入係数表_加工!AA$4:AA$123)</f>
        <v>0</v>
      </c>
      <c r="AB160" s="200">
        <f>SUMIF(振分, $C160, 計算_投入係数表_加工!AB$4:AB$123)</f>
        <v>0</v>
      </c>
      <c r="AC160" s="200">
        <f>SUMIF(振分, $C160, 計算_投入係数表_加工!AC$4:AC$123)</f>
        <v>0</v>
      </c>
      <c r="AD160" s="200">
        <f>SUMIF(振分, $C160, 計算_投入係数表_加工!AD$4:AD$123)</f>
        <v>0</v>
      </c>
      <c r="AE160" s="200">
        <f>SUMIF(振分, $C160, 計算_投入係数表_加工!AE$4:AE$123)</f>
        <v>0</v>
      </c>
      <c r="AF160" s="200">
        <f>SUMIF(振分, $C160, 計算_投入係数表_加工!AF$4:AF$123)</f>
        <v>0</v>
      </c>
      <c r="AG160" s="200">
        <f>SUMIF(振分, $C160, 計算_投入係数表_加工!AG$4:AG$123)</f>
        <v>0</v>
      </c>
      <c r="AH160" s="200">
        <f>SUMIF(振分, $C160, 計算_投入係数表_加工!AH$4:AH$123)</f>
        <v>0</v>
      </c>
      <c r="AI160" s="200">
        <f>SUMIF(振分, $C160, 計算_投入係数表_加工!AI$4:AI$123)</f>
        <v>0</v>
      </c>
      <c r="AJ160" s="200">
        <f>SUMIF(振分, $C160, 計算_投入係数表_加工!AJ$4:AJ$123)</f>
        <v>0</v>
      </c>
      <c r="AK160" s="200">
        <f>SUMIF(振分, $C160, 計算_投入係数表_加工!AK$4:AK$123)</f>
        <v>0</v>
      </c>
      <c r="AL160" s="200">
        <f>SUMIF(振分, $C160, 計算_投入係数表_加工!AL$4:AL$123)</f>
        <v>0</v>
      </c>
      <c r="AM160" s="200">
        <f>SUMIF(振分, $C160, 計算_投入係数表_加工!AM$4:AM$123)</f>
        <v>0</v>
      </c>
      <c r="AN160" s="200">
        <f>SUMIF(振分, $C160, 計算_投入係数表_加工!AN$4:AN$123)</f>
        <v>0</v>
      </c>
      <c r="AO160" s="200">
        <f>SUMIF(振分, $C160, 計算_投入係数表_加工!AO$4:AO$123)</f>
        <v>0</v>
      </c>
      <c r="AP160" s="200">
        <f>SUMIF(振分, $C160, 計算_投入係数表_加工!AP$4:AP$123)</f>
        <v>0</v>
      </c>
      <c r="AQ160" s="200">
        <f>SUMIF(振分, $C160, 計算_投入係数表_加工!AQ$4:AQ$123)</f>
        <v>0</v>
      </c>
      <c r="AR160" s="200">
        <f>SUMIF(振分, $C160, 計算_投入係数表_加工!AR$4:AR$123)</f>
        <v>0</v>
      </c>
      <c r="AS160" s="200">
        <f>SUMIF(振分, $C160, 計算_投入係数表_加工!AS$4:AS$123)</f>
        <v>0</v>
      </c>
      <c r="AT160" s="200">
        <f>SUMIF(振分, $C160, 計算_投入係数表_加工!AT$4:AT$123)</f>
        <v>0</v>
      </c>
      <c r="AU160" s="200">
        <f>SUMIF(振分, $C160, 計算_投入係数表_加工!AU$4:AU$123)</f>
        <v>0</v>
      </c>
      <c r="AV160" s="200">
        <f>SUMIF(振分, $C160, 計算_投入係数表_加工!AV$4:AV$123)</f>
        <v>0</v>
      </c>
      <c r="AW160" s="200">
        <f>SUMIF(振分, $C160, 計算_投入係数表_加工!AW$4:AW$123)</f>
        <v>0</v>
      </c>
      <c r="AX160" s="200">
        <f>SUMIF(振分, $C160, 計算_投入係数表_加工!AX$4:AX$123)</f>
        <v>0</v>
      </c>
      <c r="AY160" s="200">
        <f>SUMIF(振分, $C160, 計算_投入係数表_加工!AY$4:AY$123)</f>
        <v>0</v>
      </c>
      <c r="AZ160" s="200">
        <f>SUMIF(振分, $C160, 計算_投入係数表_加工!AZ$4:AZ$123)</f>
        <v>0</v>
      </c>
      <c r="BA160" s="200">
        <f>SUMIF(振分, $C160, 計算_投入係数表_加工!BA$4:BA$123)</f>
        <v>0</v>
      </c>
      <c r="BB160" s="200">
        <f>SUMIF(振分, $C160, 計算_投入係数表_加工!BB$4:BB$123)</f>
        <v>0</v>
      </c>
      <c r="BC160" s="200">
        <f>SUMIF(振分, $C160, 計算_投入係数表_加工!BC$4:BC$123)</f>
        <v>0</v>
      </c>
      <c r="BD160" s="200">
        <f>SUMIF(振分, $C160, 計算_投入係数表_加工!BD$4:BD$123)</f>
        <v>0</v>
      </c>
      <c r="BE160" s="200">
        <f>SUMIF(振分, $C160, 計算_投入係数表_加工!BE$4:BE$123)</f>
        <v>0</v>
      </c>
      <c r="BF160" s="200">
        <f>SUMIF(振分, $C160, 計算_投入係数表_加工!BF$4:BF$123)</f>
        <v>0</v>
      </c>
      <c r="BG160" s="200">
        <f>SUMIF(振分, $C160, 計算_投入係数表_加工!BG$4:BG$123)</f>
        <v>0</v>
      </c>
      <c r="BH160" s="200">
        <f>SUMIF(振分, $C160, 計算_投入係数表_加工!BH$4:BH$123)</f>
        <v>0</v>
      </c>
      <c r="BI160" s="200">
        <f>SUMIF(振分, $C160, 計算_投入係数表_加工!BI$4:BI$123)</f>
        <v>0</v>
      </c>
      <c r="BJ160" s="200">
        <f>SUMIF(振分, $C160, 計算_投入係数表_加工!BJ$4:BJ$123)</f>
        <v>0</v>
      </c>
      <c r="BK160" s="200">
        <f>SUMIF(振分, $C160, 計算_投入係数表_加工!BK$4:BK$123)</f>
        <v>0</v>
      </c>
      <c r="BL160" s="200">
        <f>SUMIF(振分, $C160, 計算_投入係数表_加工!BL$4:BL$123)</f>
        <v>0</v>
      </c>
      <c r="BM160" s="200">
        <f>SUMIF(振分, $C160, 計算_投入係数表_加工!BM$4:BM$123)</f>
        <v>0</v>
      </c>
      <c r="BN160" s="200">
        <f>SUMIF(振分, $C160, 計算_投入係数表_加工!BN$4:BN$123)</f>
        <v>0</v>
      </c>
      <c r="BO160" s="200">
        <f>SUMIF(振分, $C160, 計算_投入係数表_加工!BO$4:BO$123)</f>
        <v>0</v>
      </c>
      <c r="BP160" s="200">
        <f>SUMIF(振分, $C160, 計算_投入係数表_加工!BP$4:BP$123)</f>
        <v>0</v>
      </c>
      <c r="BQ160" s="200">
        <f>SUMIF(振分, $C160, 計算_投入係数表_加工!BQ$4:BQ$123)</f>
        <v>0</v>
      </c>
      <c r="BR160" s="200">
        <f>SUMIF(振分, $C160, 計算_投入係数表_加工!BR$4:BR$123)</f>
        <v>0</v>
      </c>
      <c r="BS160" s="200">
        <f>SUMIF(振分, $C160, 計算_投入係数表_加工!BS$4:BS$123)</f>
        <v>0</v>
      </c>
      <c r="BT160" s="200">
        <f>SUMIF(振分, $C160, 計算_投入係数表_加工!BT$4:BT$123)</f>
        <v>0</v>
      </c>
      <c r="BU160" s="200">
        <f>SUMIF(振分, $C160, 計算_投入係数表_加工!BU$4:BU$123)</f>
        <v>0</v>
      </c>
      <c r="BV160" s="200">
        <f>SUMIF(振分, $C160, 計算_投入係数表_加工!BV$4:BV$123)</f>
        <v>0</v>
      </c>
      <c r="BW160" s="200">
        <f>SUMIF(振分, $C160, 計算_投入係数表_加工!BW$4:BW$123)</f>
        <v>0</v>
      </c>
      <c r="BX160" s="200">
        <f>SUMIF(振分, $C160, 計算_投入係数表_加工!BX$4:BX$123)</f>
        <v>0</v>
      </c>
      <c r="BY160" s="200">
        <f>SUMIF(振分, $C160, 計算_投入係数表_加工!BY$4:BY$123)</f>
        <v>0</v>
      </c>
      <c r="BZ160" s="200">
        <f>SUMIF(振分, $C160, 計算_投入係数表_加工!BZ$4:BZ$123)</f>
        <v>0</v>
      </c>
      <c r="CA160" s="200">
        <f>SUMIF(振分, $C160, 計算_投入係数表_加工!CA$4:CA$123)</f>
        <v>0</v>
      </c>
      <c r="CB160" s="200">
        <f>SUMIF(振分, $C160, 計算_投入係数表_加工!CB$4:CB$123)</f>
        <v>0</v>
      </c>
      <c r="CC160" s="200">
        <f>SUMIF(振分, $C160, 計算_投入係数表_加工!CC$4:CC$123)</f>
        <v>0</v>
      </c>
      <c r="CD160" s="200">
        <f>SUMIF(振分, $C160, 計算_投入係数表_加工!CD$4:CD$123)</f>
        <v>0</v>
      </c>
      <c r="CE160" s="200">
        <f>SUMIF(振分, $C160, 計算_投入係数表_加工!CE$4:CE$123)</f>
        <v>0</v>
      </c>
      <c r="CF160" s="200">
        <f>SUMIF(振分, $C160, 計算_投入係数表_加工!CF$4:CF$123)</f>
        <v>0</v>
      </c>
      <c r="CG160" s="200">
        <f>SUMIF(振分, $C160, 計算_投入係数表_加工!CG$4:CG$123)</f>
        <v>0</v>
      </c>
      <c r="CH160" s="200">
        <f>SUMIF(振分, $C160, 計算_投入係数表_加工!CH$4:CH$123)</f>
        <v>0</v>
      </c>
      <c r="CI160" s="200">
        <f>SUMIF(振分, $C160, 計算_投入係数表_加工!CI$4:CI$123)</f>
        <v>0</v>
      </c>
      <c r="CJ160" s="200">
        <f>SUMIF(振分, $C160, 計算_投入係数表_加工!CJ$4:CJ$123)</f>
        <v>0</v>
      </c>
      <c r="CK160" s="200">
        <f>SUMIF(振分, $C160, 計算_投入係数表_加工!CK$4:CK$123)</f>
        <v>0</v>
      </c>
      <c r="CL160" s="200">
        <f>SUMIF(振分, $C160, 計算_投入係数表_加工!CL$4:CL$123)</f>
        <v>0</v>
      </c>
      <c r="CM160" s="200">
        <f>SUMIF(振分, $C160, 計算_投入係数表_加工!CM$4:CM$123)</f>
        <v>0</v>
      </c>
      <c r="CN160" s="200">
        <f>SUMIF(振分, $C160, 計算_投入係数表_加工!CN$4:CN$123)</f>
        <v>0</v>
      </c>
      <c r="CO160" s="200">
        <f>SUMIF(振分, $C160, 計算_投入係数表_加工!CO$4:CO$123)</f>
        <v>0</v>
      </c>
      <c r="CP160" s="200">
        <f>SUMIF(振分, $C160, 計算_投入係数表_加工!CP$4:CP$123)</f>
        <v>0</v>
      </c>
      <c r="CQ160" s="200">
        <f>SUMIF(振分, $C160, 計算_投入係数表_加工!CQ$4:CQ$123)</f>
        <v>0</v>
      </c>
      <c r="CR160" s="200">
        <f>SUMIF(振分, $C160, 計算_投入係数表_加工!CR$4:CR$123)</f>
        <v>0</v>
      </c>
      <c r="CS160" s="200">
        <f>SUMIF(振分, $C160, 計算_投入係数表_加工!CS$4:CS$123)</f>
        <v>0</v>
      </c>
      <c r="CT160" s="200">
        <f>SUMIF(振分, $C160, 計算_投入係数表_加工!CT$4:CT$123)</f>
        <v>0</v>
      </c>
      <c r="CU160" s="200">
        <f>SUMIF(振分, $C160, 計算_投入係数表_加工!CU$4:CU$123)</f>
        <v>0</v>
      </c>
      <c r="CV160" s="200">
        <f>SUMIF(振分, $C160, 計算_投入係数表_加工!CV$4:CV$123)</f>
        <v>0</v>
      </c>
      <c r="CW160" s="200">
        <f>SUMIF(振分, $C160, 計算_投入係数表_加工!CW$4:CW$123)</f>
        <v>0</v>
      </c>
      <c r="CX160" s="200">
        <f>SUMIF(振分, $C160, 計算_投入係数表_加工!CX$4:CX$123)</f>
        <v>0</v>
      </c>
      <c r="CY160" s="200">
        <f>SUMIF(振分, $C160, 計算_投入係数表_加工!CY$4:CY$123)</f>
        <v>0</v>
      </c>
      <c r="CZ160" s="200">
        <f>SUMIF(振分, $C160, 計算_投入係数表_加工!CZ$4:CZ$123)</f>
        <v>0</v>
      </c>
      <c r="DA160" s="200">
        <f>SUMIF(振分, $C160, 計算_投入係数表_加工!DA$4:DA$123)</f>
        <v>0</v>
      </c>
      <c r="DB160" s="200">
        <f>SUMIF(振分, $C160, 計算_投入係数表_加工!DB$4:DB$123)</f>
        <v>0</v>
      </c>
      <c r="DC160" s="200">
        <f>SUMIF(振分, $C160, 計算_投入係数表_加工!DC$4:DC$123)</f>
        <v>0</v>
      </c>
      <c r="DD160" s="200">
        <f>SUMIF(振分, $C160, 計算_投入係数表_加工!DD$4:DD$123)</f>
        <v>0</v>
      </c>
      <c r="DE160" s="200">
        <f>SUMIF(振分, $C160, 計算_投入係数表_加工!DE$4:DE$123)</f>
        <v>0</v>
      </c>
      <c r="DF160" s="200">
        <f>SUMIF(振分, $C160, 計算_投入係数表_加工!DF$4:DF$123)</f>
        <v>0</v>
      </c>
      <c r="DG160" s="200">
        <f>SUMIF(振分, $C160, 計算_投入係数表_加工!DG$4:DG$123)</f>
        <v>0</v>
      </c>
      <c r="DH160" s="200">
        <f>SUMIF(振分, $C160, 計算_投入係数表_加工!DH$4:DH$123)</f>
        <v>0</v>
      </c>
      <c r="DI160" s="200">
        <f>SUMIF(振分, $C160, 計算_投入係数表_加工!DI$4:DI$123)</f>
        <v>0</v>
      </c>
      <c r="DJ160" s="200">
        <f>SUMIF(振分, $C160, 計算_投入係数表_加工!DJ$4:DJ$123)</f>
        <v>0</v>
      </c>
      <c r="DK160" s="200">
        <f>SUMIF(振分, $C160, 計算_投入係数表_加工!DK$4:DK$123)</f>
        <v>0</v>
      </c>
      <c r="DL160" s="200">
        <f>SUMIF(振分, $C160, 計算_投入係数表_加工!DL$4:DL$123)</f>
        <v>0</v>
      </c>
      <c r="DM160" s="200">
        <f>SUMIF(振分, $C160, 計算_投入係数表_加工!DM$4:DM$123)</f>
        <v>0</v>
      </c>
      <c r="DN160" s="200">
        <f>SUMIF(振分, $C160, 計算_投入係数表_加工!DN$4:DN$123)</f>
        <v>0</v>
      </c>
      <c r="DO160" s="200">
        <f>SUMIF(振分, $C160, 計算_投入係数表_加工!DO$4:DO$123)</f>
        <v>0</v>
      </c>
      <c r="DP160" s="200">
        <f>SUMIF(振分, $C160, 計算_投入係数表_加工!DP$4:DP$123)</f>
        <v>0</v>
      </c>
      <c r="DQ160" s="200">
        <f>SUMIF(振分, $C160, 計算_投入係数表_加工!DQ$4:DQ$123)</f>
        <v>0</v>
      </c>
      <c r="DR160" s="200">
        <f>SUMIF(振分, $C160, 計算_投入係数表_加工!DR$4:DR$123)</f>
        <v>0</v>
      </c>
      <c r="DS160" s="200">
        <f>SUMIF(振分, $C160, 計算_投入係数表_加工!DS$4:DS$123)</f>
        <v>0</v>
      </c>
      <c r="DT160" s="110">
        <f>SUMIF(振分, $C160, 計算_投入係数表_加工!DT$4:DT$123)</f>
        <v>0</v>
      </c>
    </row>
    <row r="161" spans="1:124" s="22" customFormat="1" x14ac:dyDescent="0.25">
      <c r="A161" s="34"/>
      <c r="B161" s="53">
        <v>21</v>
      </c>
      <c r="C161" s="360" t="str">
        <v>-</v>
      </c>
      <c r="D161" s="193">
        <f>SUMIF(振分, $C161, 計算_投入係数表_加工!D$4:D$123)</f>
        <v>0</v>
      </c>
      <c r="E161" s="194">
        <f>SUMIF(振分, $C161, 計算_投入係数表_加工!E$4:E$123)</f>
        <v>0</v>
      </c>
      <c r="F161" s="194">
        <f>SUMIF(振分, $C161, 計算_投入係数表_加工!F$4:F$123)</f>
        <v>0</v>
      </c>
      <c r="G161" s="194">
        <f>SUMIF(振分, $C161, 計算_投入係数表_加工!G$4:G$123)</f>
        <v>0</v>
      </c>
      <c r="H161" s="194">
        <f>SUMIF(振分, $C161, 計算_投入係数表_加工!H$4:H$123)</f>
        <v>0</v>
      </c>
      <c r="I161" s="194">
        <f>SUMIF(振分, $C161, 計算_投入係数表_加工!I$4:I$123)</f>
        <v>0</v>
      </c>
      <c r="J161" s="194">
        <f>SUMIF(振分, $C161, 計算_投入係数表_加工!J$4:J$123)</f>
        <v>0</v>
      </c>
      <c r="K161" s="194">
        <f>SUMIF(振分, $C161, 計算_投入係数表_加工!K$4:K$123)</f>
        <v>0</v>
      </c>
      <c r="L161" s="194">
        <f>SUMIF(振分, $C161, 計算_投入係数表_加工!L$4:L$123)</f>
        <v>0</v>
      </c>
      <c r="M161" s="194">
        <f>SUMIF(振分, $C161, 計算_投入係数表_加工!M$4:M$123)</f>
        <v>0</v>
      </c>
      <c r="N161" s="194">
        <f>SUMIF(振分, $C161, 計算_投入係数表_加工!N$4:N$123)</f>
        <v>0</v>
      </c>
      <c r="O161" s="194">
        <f>SUMIF(振分, $C161, 計算_投入係数表_加工!O$4:O$123)</f>
        <v>0</v>
      </c>
      <c r="P161" s="194">
        <f>SUMIF(振分, $C161, 計算_投入係数表_加工!P$4:P$123)</f>
        <v>0</v>
      </c>
      <c r="Q161" s="194">
        <f>SUMIF(振分, $C161, 計算_投入係数表_加工!Q$4:Q$123)</f>
        <v>0</v>
      </c>
      <c r="R161" s="194">
        <f>SUMIF(振分, $C161, 計算_投入係数表_加工!R$4:R$123)</f>
        <v>0</v>
      </c>
      <c r="S161" s="194">
        <f>SUMIF(振分, $C161, 計算_投入係数表_加工!S$4:S$123)</f>
        <v>0</v>
      </c>
      <c r="T161" s="194">
        <f>SUMIF(振分, $C161, 計算_投入係数表_加工!T$4:T$123)</f>
        <v>0</v>
      </c>
      <c r="U161" s="194">
        <f>SUMIF(振分, $C161, 計算_投入係数表_加工!U$4:U$123)</f>
        <v>0</v>
      </c>
      <c r="V161" s="194">
        <f>SUMIF(振分, $C161, 計算_投入係数表_加工!V$4:V$123)</f>
        <v>0</v>
      </c>
      <c r="W161" s="194">
        <f>SUMIF(振分, $C161, 計算_投入係数表_加工!W$4:W$123)</f>
        <v>0</v>
      </c>
      <c r="X161" s="194">
        <f>SUMIF(振分, $C161, 計算_投入係数表_加工!X$4:X$123)</f>
        <v>0</v>
      </c>
      <c r="Y161" s="194">
        <f>SUMIF(振分, $C161, 計算_投入係数表_加工!Y$4:Y$123)</f>
        <v>0</v>
      </c>
      <c r="Z161" s="194">
        <f>SUMIF(振分, $C161, 計算_投入係数表_加工!Z$4:Z$123)</f>
        <v>0</v>
      </c>
      <c r="AA161" s="194">
        <f>SUMIF(振分, $C161, 計算_投入係数表_加工!AA$4:AA$123)</f>
        <v>0</v>
      </c>
      <c r="AB161" s="194">
        <f>SUMIF(振分, $C161, 計算_投入係数表_加工!AB$4:AB$123)</f>
        <v>0</v>
      </c>
      <c r="AC161" s="194">
        <f>SUMIF(振分, $C161, 計算_投入係数表_加工!AC$4:AC$123)</f>
        <v>0</v>
      </c>
      <c r="AD161" s="194">
        <f>SUMIF(振分, $C161, 計算_投入係数表_加工!AD$4:AD$123)</f>
        <v>0</v>
      </c>
      <c r="AE161" s="194">
        <f>SUMIF(振分, $C161, 計算_投入係数表_加工!AE$4:AE$123)</f>
        <v>0</v>
      </c>
      <c r="AF161" s="194">
        <f>SUMIF(振分, $C161, 計算_投入係数表_加工!AF$4:AF$123)</f>
        <v>0</v>
      </c>
      <c r="AG161" s="194">
        <f>SUMIF(振分, $C161, 計算_投入係数表_加工!AG$4:AG$123)</f>
        <v>0</v>
      </c>
      <c r="AH161" s="194">
        <f>SUMIF(振分, $C161, 計算_投入係数表_加工!AH$4:AH$123)</f>
        <v>0</v>
      </c>
      <c r="AI161" s="194">
        <f>SUMIF(振分, $C161, 計算_投入係数表_加工!AI$4:AI$123)</f>
        <v>0</v>
      </c>
      <c r="AJ161" s="194">
        <f>SUMIF(振分, $C161, 計算_投入係数表_加工!AJ$4:AJ$123)</f>
        <v>0</v>
      </c>
      <c r="AK161" s="194">
        <f>SUMIF(振分, $C161, 計算_投入係数表_加工!AK$4:AK$123)</f>
        <v>0</v>
      </c>
      <c r="AL161" s="194">
        <f>SUMIF(振分, $C161, 計算_投入係数表_加工!AL$4:AL$123)</f>
        <v>0</v>
      </c>
      <c r="AM161" s="194">
        <f>SUMIF(振分, $C161, 計算_投入係数表_加工!AM$4:AM$123)</f>
        <v>0</v>
      </c>
      <c r="AN161" s="194">
        <f>SUMIF(振分, $C161, 計算_投入係数表_加工!AN$4:AN$123)</f>
        <v>0</v>
      </c>
      <c r="AO161" s="194">
        <f>SUMIF(振分, $C161, 計算_投入係数表_加工!AO$4:AO$123)</f>
        <v>0</v>
      </c>
      <c r="AP161" s="194">
        <f>SUMIF(振分, $C161, 計算_投入係数表_加工!AP$4:AP$123)</f>
        <v>0</v>
      </c>
      <c r="AQ161" s="194">
        <f>SUMIF(振分, $C161, 計算_投入係数表_加工!AQ$4:AQ$123)</f>
        <v>0</v>
      </c>
      <c r="AR161" s="194">
        <f>SUMIF(振分, $C161, 計算_投入係数表_加工!AR$4:AR$123)</f>
        <v>0</v>
      </c>
      <c r="AS161" s="194">
        <f>SUMIF(振分, $C161, 計算_投入係数表_加工!AS$4:AS$123)</f>
        <v>0</v>
      </c>
      <c r="AT161" s="194">
        <f>SUMIF(振分, $C161, 計算_投入係数表_加工!AT$4:AT$123)</f>
        <v>0</v>
      </c>
      <c r="AU161" s="194">
        <f>SUMIF(振分, $C161, 計算_投入係数表_加工!AU$4:AU$123)</f>
        <v>0</v>
      </c>
      <c r="AV161" s="194">
        <f>SUMIF(振分, $C161, 計算_投入係数表_加工!AV$4:AV$123)</f>
        <v>0</v>
      </c>
      <c r="AW161" s="194">
        <f>SUMIF(振分, $C161, 計算_投入係数表_加工!AW$4:AW$123)</f>
        <v>0</v>
      </c>
      <c r="AX161" s="194">
        <f>SUMIF(振分, $C161, 計算_投入係数表_加工!AX$4:AX$123)</f>
        <v>0</v>
      </c>
      <c r="AY161" s="194">
        <f>SUMIF(振分, $C161, 計算_投入係数表_加工!AY$4:AY$123)</f>
        <v>0</v>
      </c>
      <c r="AZ161" s="194">
        <f>SUMIF(振分, $C161, 計算_投入係数表_加工!AZ$4:AZ$123)</f>
        <v>0</v>
      </c>
      <c r="BA161" s="194">
        <f>SUMIF(振分, $C161, 計算_投入係数表_加工!BA$4:BA$123)</f>
        <v>0</v>
      </c>
      <c r="BB161" s="194">
        <f>SUMIF(振分, $C161, 計算_投入係数表_加工!BB$4:BB$123)</f>
        <v>0</v>
      </c>
      <c r="BC161" s="194">
        <f>SUMIF(振分, $C161, 計算_投入係数表_加工!BC$4:BC$123)</f>
        <v>0</v>
      </c>
      <c r="BD161" s="194">
        <f>SUMIF(振分, $C161, 計算_投入係数表_加工!BD$4:BD$123)</f>
        <v>0</v>
      </c>
      <c r="BE161" s="194">
        <f>SUMIF(振分, $C161, 計算_投入係数表_加工!BE$4:BE$123)</f>
        <v>0</v>
      </c>
      <c r="BF161" s="194">
        <f>SUMIF(振分, $C161, 計算_投入係数表_加工!BF$4:BF$123)</f>
        <v>0</v>
      </c>
      <c r="BG161" s="194">
        <f>SUMIF(振分, $C161, 計算_投入係数表_加工!BG$4:BG$123)</f>
        <v>0</v>
      </c>
      <c r="BH161" s="194">
        <f>SUMIF(振分, $C161, 計算_投入係数表_加工!BH$4:BH$123)</f>
        <v>0</v>
      </c>
      <c r="BI161" s="194">
        <f>SUMIF(振分, $C161, 計算_投入係数表_加工!BI$4:BI$123)</f>
        <v>0</v>
      </c>
      <c r="BJ161" s="194">
        <f>SUMIF(振分, $C161, 計算_投入係数表_加工!BJ$4:BJ$123)</f>
        <v>0</v>
      </c>
      <c r="BK161" s="194">
        <f>SUMIF(振分, $C161, 計算_投入係数表_加工!BK$4:BK$123)</f>
        <v>0</v>
      </c>
      <c r="BL161" s="194">
        <f>SUMIF(振分, $C161, 計算_投入係数表_加工!BL$4:BL$123)</f>
        <v>0</v>
      </c>
      <c r="BM161" s="194">
        <f>SUMIF(振分, $C161, 計算_投入係数表_加工!BM$4:BM$123)</f>
        <v>0</v>
      </c>
      <c r="BN161" s="194">
        <f>SUMIF(振分, $C161, 計算_投入係数表_加工!BN$4:BN$123)</f>
        <v>0</v>
      </c>
      <c r="BO161" s="194">
        <f>SUMIF(振分, $C161, 計算_投入係数表_加工!BO$4:BO$123)</f>
        <v>0</v>
      </c>
      <c r="BP161" s="194">
        <f>SUMIF(振分, $C161, 計算_投入係数表_加工!BP$4:BP$123)</f>
        <v>0</v>
      </c>
      <c r="BQ161" s="194">
        <f>SUMIF(振分, $C161, 計算_投入係数表_加工!BQ$4:BQ$123)</f>
        <v>0</v>
      </c>
      <c r="BR161" s="194">
        <f>SUMIF(振分, $C161, 計算_投入係数表_加工!BR$4:BR$123)</f>
        <v>0</v>
      </c>
      <c r="BS161" s="194">
        <f>SUMIF(振分, $C161, 計算_投入係数表_加工!BS$4:BS$123)</f>
        <v>0</v>
      </c>
      <c r="BT161" s="194">
        <f>SUMIF(振分, $C161, 計算_投入係数表_加工!BT$4:BT$123)</f>
        <v>0</v>
      </c>
      <c r="BU161" s="194">
        <f>SUMIF(振分, $C161, 計算_投入係数表_加工!BU$4:BU$123)</f>
        <v>0</v>
      </c>
      <c r="BV161" s="194">
        <f>SUMIF(振分, $C161, 計算_投入係数表_加工!BV$4:BV$123)</f>
        <v>0</v>
      </c>
      <c r="BW161" s="194">
        <f>SUMIF(振分, $C161, 計算_投入係数表_加工!BW$4:BW$123)</f>
        <v>0</v>
      </c>
      <c r="BX161" s="194">
        <f>SUMIF(振分, $C161, 計算_投入係数表_加工!BX$4:BX$123)</f>
        <v>0</v>
      </c>
      <c r="BY161" s="194">
        <f>SUMIF(振分, $C161, 計算_投入係数表_加工!BY$4:BY$123)</f>
        <v>0</v>
      </c>
      <c r="BZ161" s="194">
        <f>SUMIF(振分, $C161, 計算_投入係数表_加工!BZ$4:BZ$123)</f>
        <v>0</v>
      </c>
      <c r="CA161" s="194">
        <f>SUMIF(振分, $C161, 計算_投入係数表_加工!CA$4:CA$123)</f>
        <v>0</v>
      </c>
      <c r="CB161" s="194">
        <f>SUMIF(振分, $C161, 計算_投入係数表_加工!CB$4:CB$123)</f>
        <v>0</v>
      </c>
      <c r="CC161" s="194">
        <f>SUMIF(振分, $C161, 計算_投入係数表_加工!CC$4:CC$123)</f>
        <v>0</v>
      </c>
      <c r="CD161" s="194">
        <f>SUMIF(振分, $C161, 計算_投入係数表_加工!CD$4:CD$123)</f>
        <v>0</v>
      </c>
      <c r="CE161" s="194">
        <f>SUMIF(振分, $C161, 計算_投入係数表_加工!CE$4:CE$123)</f>
        <v>0</v>
      </c>
      <c r="CF161" s="194">
        <f>SUMIF(振分, $C161, 計算_投入係数表_加工!CF$4:CF$123)</f>
        <v>0</v>
      </c>
      <c r="CG161" s="194">
        <f>SUMIF(振分, $C161, 計算_投入係数表_加工!CG$4:CG$123)</f>
        <v>0</v>
      </c>
      <c r="CH161" s="194">
        <f>SUMIF(振分, $C161, 計算_投入係数表_加工!CH$4:CH$123)</f>
        <v>0</v>
      </c>
      <c r="CI161" s="194">
        <f>SUMIF(振分, $C161, 計算_投入係数表_加工!CI$4:CI$123)</f>
        <v>0</v>
      </c>
      <c r="CJ161" s="194">
        <f>SUMIF(振分, $C161, 計算_投入係数表_加工!CJ$4:CJ$123)</f>
        <v>0</v>
      </c>
      <c r="CK161" s="194">
        <f>SUMIF(振分, $C161, 計算_投入係数表_加工!CK$4:CK$123)</f>
        <v>0</v>
      </c>
      <c r="CL161" s="194">
        <f>SUMIF(振分, $C161, 計算_投入係数表_加工!CL$4:CL$123)</f>
        <v>0</v>
      </c>
      <c r="CM161" s="194">
        <f>SUMIF(振分, $C161, 計算_投入係数表_加工!CM$4:CM$123)</f>
        <v>0</v>
      </c>
      <c r="CN161" s="194">
        <f>SUMIF(振分, $C161, 計算_投入係数表_加工!CN$4:CN$123)</f>
        <v>0</v>
      </c>
      <c r="CO161" s="194">
        <f>SUMIF(振分, $C161, 計算_投入係数表_加工!CO$4:CO$123)</f>
        <v>0</v>
      </c>
      <c r="CP161" s="194">
        <f>SUMIF(振分, $C161, 計算_投入係数表_加工!CP$4:CP$123)</f>
        <v>0</v>
      </c>
      <c r="CQ161" s="194">
        <f>SUMIF(振分, $C161, 計算_投入係数表_加工!CQ$4:CQ$123)</f>
        <v>0</v>
      </c>
      <c r="CR161" s="194">
        <f>SUMIF(振分, $C161, 計算_投入係数表_加工!CR$4:CR$123)</f>
        <v>0</v>
      </c>
      <c r="CS161" s="194">
        <f>SUMIF(振分, $C161, 計算_投入係数表_加工!CS$4:CS$123)</f>
        <v>0</v>
      </c>
      <c r="CT161" s="194">
        <f>SUMIF(振分, $C161, 計算_投入係数表_加工!CT$4:CT$123)</f>
        <v>0</v>
      </c>
      <c r="CU161" s="194">
        <f>SUMIF(振分, $C161, 計算_投入係数表_加工!CU$4:CU$123)</f>
        <v>0</v>
      </c>
      <c r="CV161" s="194">
        <f>SUMIF(振分, $C161, 計算_投入係数表_加工!CV$4:CV$123)</f>
        <v>0</v>
      </c>
      <c r="CW161" s="194">
        <f>SUMIF(振分, $C161, 計算_投入係数表_加工!CW$4:CW$123)</f>
        <v>0</v>
      </c>
      <c r="CX161" s="194">
        <f>SUMIF(振分, $C161, 計算_投入係数表_加工!CX$4:CX$123)</f>
        <v>0</v>
      </c>
      <c r="CY161" s="194">
        <f>SUMIF(振分, $C161, 計算_投入係数表_加工!CY$4:CY$123)</f>
        <v>0</v>
      </c>
      <c r="CZ161" s="194">
        <f>SUMIF(振分, $C161, 計算_投入係数表_加工!CZ$4:CZ$123)</f>
        <v>0</v>
      </c>
      <c r="DA161" s="194">
        <f>SUMIF(振分, $C161, 計算_投入係数表_加工!DA$4:DA$123)</f>
        <v>0</v>
      </c>
      <c r="DB161" s="194">
        <f>SUMIF(振分, $C161, 計算_投入係数表_加工!DB$4:DB$123)</f>
        <v>0</v>
      </c>
      <c r="DC161" s="194">
        <f>SUMIF(振分, $C161, 計算_投入係数表_加工!DC$4:DC$123)</f>
        <v>0</v>
      </c>
      <c r="DD161" s="194">
        <f>SUMIF(振分, $C161, 計算_投入係数表_加工!DD$4:DD$123)</f>
        <v>0</v>
      </c>
      <c r="DE161" s="194">
        <f>SUMIF(振分, $C161, 計算_投入係数表_加工!DE$4:DE$123)</f>
        <v>0</v>
      </c>
      <c r="DF161" s="194">
        <f>SUMIF(振分, $C161, 計算_投入係数表_加工!DF$4:DF$123)</f>
        <v>0</v>
      </c>
      <c r="DG161" s="194">
        <f>SUMIF(振分, $C161, 計算_投入係数表_加工!DG$4:DG$123)</f>
        <v>0</v>
      </c>
      <c r="DH161" s="194">
        <f>SUMIF(振分, $C161, 計算_投入係数表_加工!DH$4:DH$123)</f>
        <v>0</v>
      </c>
      <c r="DI161" s="194">
        <f>SUMIF(振分, $C161, 計算_投入係数表_加工!DI$4:DI$123)</f>
        <v>0</v>
      </c>
      <c r="DJ161" s="194">
        <f>SUMIF(振分, $C161, 計算_投入係数表_加工!DJ$4:DJ$123)</f>
        <v>0</v>
      </c>
      <c r="DK161" s="194">
        <f>SUMIF(振分, $C161, 計算_投入係数表_加工!DK$4:DK$123)</f>
        <v>0</v>
      </c>
      <c r="DL161" s="194">
        <f>SUMIF(振分, $C161, 計算_投入係数表_加工!DL$4:DL$123)</f>
        <v>0</v>
      </c>
      <c r="DM161" s="194">
        <f>SUMIF(振分, $C161, 計算_投入係数表_加工!DM$4:DM$123)</f>
        <v>0</v>
      </c>
      <c r="DN161" s="194">
        <f>SUMIF(振分, $C161, 計算_投入係数表_加工!DN$4:DN$123)</f>
        <v>0</v>
      </c>
      <c r="DO161" s="194">
        <f>SUMIF(振分, $C161, 計算_投入係数表_加工!DO$4:DO$123)</f>
        <v>0</v>
      </c>
      <c r="DP161" s="194">
        <f>SUMIF(振分, $C161, 計算_投入係数表_加工!DP$4:DP$123)</f>
        <v>0</v>
      </c>
      <c r="DQ161" s="194">
        <f>SUMIF(振分, $C161, 計算_投入係数表_加工!DQ$4:DQ$123)</f>
        <v>0</v>
      </c>
      <c r="DR161" s="194">
        <f>SUMIF(振分, $C161, 計算_投入係数表_加工!DR$4:DR$123)</f>
        <v>0</v>
      </c>
      <c r="DS161" s="194">
        <f>SUMIF(振分, $C161, 計算_投入係数表_加工!DS$4:DS$123)</f>
        <v>0</v>
      </c>
      <c r="DT161" s="108">
        <f>SUMIF(振分, $C161, 計算_投入係数表_加工!DT$4:DT$123)</f>
        <v>0</v>
      </c>
    </row>
    <row r="162" spans="1:124" s="22" customFormat="1" x14ac:dyDescent="0.25">
      <c r="A162" s="34"/>
      <c r="B162" s="53">
        <v>22</v>
      </c>
      <c r="C162" s="360" t="str">
        <v>-</v>
      </c>
      <c r="D162" s="193">
        <f>SUMIF(振分, $C162, 計算_投入係数表_加工!D$4:D$123)</f>
        <v>0</v>
      </c>
      <c r="E162" s="194">
        <f>SUMIF(振分, $C162, 計算_投入係数表_加工!E$4:E$123)</f>
        <v>0</v>
      </c>
      <c r="F162" s="194">
        <f>SUMIF(振分, $C162, 計算_投入係数表_加工!F$4:F$123)</f>
        <v>0</v>
      </c>
      <c r="G162" s="194">
        <f>SUMIF(振分, $C162, 計算_投入係数表_加工!G$4:G$123)</f>
        <v>0</v>
      </c>
      <c r="H162" s="194">
        <f>SUMIF(振分, $C162, 計算_投入係数表_加工!H$4:H$123)</f>
        <v>0</v>
      </c>
      <c r="I162" s="194">
        <f>SUMIF(振分, $C162, 計算_投入係数表_加工!I$4:I$123)</f>
        <v>0</v>
      </c>
      <c r="J162" s="194">
        <f>SUMIF(振分, $C162, 計算_投入係数表_加工!J$4:J$123)</f>
        <v>0</v>
      </c>
      <c r="K162" s="194">
        <f>SUMIF(振分, $C162, 計算_投入係数表_加工!K$4:K$123)</f>
        <v>0</v>
      </c>
      <c r="L162" s="194">
        <f>SUMIF(振分, $C162, 計算_投入係数表_加工!L$4:L$123)</f>
        <v>0</v>
      </c>
      <c r="M162" s="194">
        <f>SUMIF(振分, $C162, 計算_投入係数表_加工!M$4:M$123)</f>
        <v>0</v>
      </c>
      <c r="N162" s="194">
        <f>SUMIF(振分, $C162, 計算_投入係数表_加工!N$4:N$123)</f>
        <v>0</v>
      </c>
      <c r="O162" s="194">
        <f>SUMIF(振分, $C162, 計算_投入係数表_加工!O$4:O$123)</f>
        <v>0</v>
      </c>
      <c r="P162" s="194">
        <f>SUMIF(振分, $C162, 計算_投入係数表_加工!P$4:P$123)</f>
        <v>0</v>
      </c>
      <c r="Q162" s="194">
        <f>SUMIF(振分, $C162, 計算_投入係数表_加工!Q$4:Q$123)</f>
        <v>0</v>
      </c>
      <c r="R162" s="194">
        <f>SUMIF(振分, $C162, 計算_投入係数表_加工!R$4:R$123)</f>
        <v>0</v>
      </c>
      <c r="S162" s="194">
        <f>SUMIF(振分, $C162, 計算_投入係数表_加工!S$4:S$123)</f>
        <v>0</v>
      </c>
      <c r="T162" s="194">
        <f>SUMIF(振分, $C162, 計算_投入係数表_加工!T$4:T$123)</f>
        <v>0</v>
      </c>
      <c r="U162" s="194">
        <f>SUMIF(振分, $C162, 計算_投入係数表_加工!U$4:U$123)</f>
        <v>0</v>
      </c>
      <c r="V162" s="194">
        <f>SUMIF(振分, $C162, 計算_投入係数表_加工!V$4:V$123)</f>
        <v>0</v>
      </c>
      <c r="W162" s="194">
        <f>SUMIF(振分, $C162, 計算_投入係数表_加工!W$4:W$123)</f>
        <v>0</v>
      </c>
      <c r="X162" s="194">
        <f>SUMIF(振分, $C162, 計算_投入係数表_加工!X$4:X$123)</f>
        <v>0</v>
      </c>
      <c r="Y162" s="194">
        <f>SUMIF(振分, $C162, 計算_投入係数表_加工!Y$4:Y$123)</f>
        <v>0</v>
      </c>
      <c r="Z162" s="194">
        <f>SUMIF(振分, $C162, 計算_投入係数表_加工!Z$4:Z$123)</f>
        <v>0</v>
      </c>
      <c r="AA162" s="194">
        <f>SUMIF(振分, $C162, 計算_投入係数表_加工!AA$4:AA$123)</f>
        <v>0</v>
      </c>
      <c r="AB162" s="194">
        <f>SUMIF(振分, $C162, 計算_投入係数表_加工!AB$4:AB$123)</f>
        <v>0</v>
      </c>
      <c r="AC162" s="194">
        <f>SUMIF(振分, $C162, 計算_投入係数表_加工!AC$4:AC$123)</f>
        <v>0</v>
      </c>
      <c r="AD162" s="194">
        <f>SUMIF(振分, $C162, 計算_投入係数表_加工!AD$4:AD$123)</f>
        <v>0</v>
      </c>
      <c r="AE162" s="194">
        <f>SUMIF(振分, $C162, 計算_投入係数表_加工!AE$4:AE$123)</f>
        <v>0</v>
      </c>
      <c r="AF162" s="194">
        <f>SUMIF(振分, $C162, 計算_投入係数表_加工!AF$4:AF$123)</f>
        <v>0</v>
      </c>
      <c r="AG162" s="194">
        <f>SUMIF(振分, $C162, 計算_投入係数表_加工!AG$4:AG$123)</f>
        <v>0</v>
      </c>
      <c r="AH162" s="194">
        <f>SUMIF(振分, $C162, 計算_投入係数表_加工!AH$4:AH$123)</f>
        <v>0</v>
      </c>
      <c r="AI162" s="194">
        <f>SUMIF(振分, $C162, 計算_投入係数表_加工!AI$4:AI$123)</f>
        <v>0</v>
      </c>
      <c r="AJ162" s="194">
        <f>SUMIF(振分, $C162, 計算_投入係数表_加工!AJ$4:AJ$123)</f>
        <v>0</v>
      </c>
      <c r="AK162" s="194">
        <f>SUMIF(振分, $C162, 計算_投入係数表_加工!AK$4:AK$123)</f>
        <v>0</v>
      </c>
      <c r="AL162" s="194">
        <f>SUMIF(振分, $C162, 計算_投入係数表_加工!AL$4:AL$123)</f>
        <v>0</v>
      </c>
      <c r="AM162" s="194">
        <f>SUMIF(振分, $C162, 計算_投入係数表_加工!AM$4:AM$123)</f>
        <v>0</v>
      </c>
      <c r="AN162" s="194">
        <f>SUMIF(振分, $C162, 計算_投入係数表_加工!AN$4:AN$123)</f>
        <v>0</v>
      </c>
      <c r="AO162" s="194">
        <f>SUMIF(振分, $C162, 計算_投入係数表_加工!AO$4:AO$123)</f>
        <v>0</v>
      </c>
      <c r="AP162" s="194">
        <f>SUMIF(振分, $C162, 計算_投入係数表_加工!AP$4:AP$123)</f>
        <v>0</v>
      </c>
      <c r="AQ162" s="194">
        <f>SUMIF(振分, $C162, 計算_投入係数表_加工!AQ$4:AQ$123)</f>
        <v>0</v>
      </c>
      <c r="AR162" s="194">
        <f>SUMIF(振分, $C162, 計算_投入係数表_加工!AR$4:AR$123)</f>
        <v>0</v>
      </c>
      <c r="AS162" s="194">
        <f>SUMIF(振分, $C162, 計算_投入係数表_加工!AS$4:AS$123)</f>
        <v>0</v>
      </c>
      <c r="AT162" s="194">
        <f>SUMIF(振分, $C162, 計算_投入係数表_加工!AT$4:AT$123)</f>
        <v>0</v>
      </c>
      <c r="AU162" s="194">
        <f>SUMIF(振分, $C162, 計算_投入係数表_加工!AU$4:AU$123)</f>
        <v>0</v>
      </c>
      <c r="AV162" s="194">
        <f>SUMIF(振分, $C162, 計算_投入係数表_加工!AV$4:AV$123)</f>
        <v>0</v>
      </c>
      <c r="AW162" s="194">
        <f>SUMIF(振分, $C162, 計算_投入係数表_加工!AW$4:AW$123)</f>
        <v>0</v>
      </c>
      <c r="AX162" s="194">
        <f>SUMIF(振分, $C162, 計算_投入係数表_加工!AX$4:AX$123)</f>
        <v>0</v>
      </c>
      <c r="AY162" s="194">
        <f>SUMIF(振分, $C162, 計算_投入係数表_加工!AY$4:AY$123)</f>
        <v>0</v>
      </c>
      <c r="AZ162" s="194">
        <f>SUMIF(振分, $C162, 計算_投入係数表_加工!AZ$4:AZ$123)</f>
        <v>0</v>
      </c>
      <c r="BA162" s="194">
        <f>SUMIF(振分, $C162, 計算_投入係数表_加工!BA$4:BA$123)</f>
        <v>0</v>
      </c>
      <c r="BB162" s="194">
        <f>SUMIF(振分, $C162, 計算_投入係数表_加工!BB$4:BB$123)</f>
        <v>0</v>
      </c>
      <c r="BC162" s="194">
        <f>SUMIF(振分, $C162, 計算_投入係数表_加工!BC$4:BC$123)</f>
        <v>0</v>
      </c>
      <c r="BD162" s="194">
        <f>SUMIF(振分, $C162, 計算_投入係数表_加工!BD$4:BD$123)</f>
        <v>0</v>
      </c>
      <c r="BE162" s="194">
        <f>SUMIF(振分, $C162, 計算_投入係数表_加工!BE$4:BE$123)</f>
        <v>0</v>
      </c>
      <c r="BF162" s="194">
        <f>SUMIF(振分, $C162, 計算_投入係数表_加工!BF$4:BF$123)</f>
        <v>0</v>
      </c>
      <c r="BG162" s="194">
        <f>SUMIF(振分, $C162, 計算_投入係数表_加工!BG$4:BG$123)</f>
        <v>0</v>
      </c>
      <c r="BH162" s="194">
        <f>SUMIF(振分, $C162, 計算_投入係数表_加工!BH$4:BH$123)</f>
        <v>0</v>
      </c>
      <c r="BI162" s="194">
        <f>SUMIF(振分, $C162, 計算_投入係数表_加工!BI$4:BI$123)</f>
        <v>0</v>
      </c>
      <c r="BJ162" s="194">
        <f>SUMIF(振分, $C162, 計算_投入係数表_加工!BJ$4:BJ$123)</f>
        <v>0</v>
      </c>
      <c r="BK162" s="194">
        <f>SUMIF(振分, $C162, 計算_投入係数表_加工!BK$4:BK$123)</f>
        <v>0</v>
      </c>
      <c r="BL162" s="194">
        <f>SUMIF(振分, $C162, 計算_投入係数表_加工!BL$4:BL$123)</f>
        <v>0</v>
      </c>
      <c r="BM162" s="194">
        <f>SUMIF(振分, $C162, 計算_投入係数表_加工!BM$4:BM$123)</f>
        <v>0</v>
      </c>
      <c r="BN162" s="194">
        <f>SUMIF(振分, $C162, 計算_投入係数表_加工!BN$4:BN$123)</f>
        <v>0</v>
      </c>
      <c r="BO162" s="194">
        <f>SUMIF(振分, $C162, 計算_投入係数表_加工!BO$4:BO$123)</f>
        <v>0</v>
      </c>
      <c r="BP162" s="194">
        <f>SUMIF(振分, $C162, 計算_投入係数表_加工!BP$4:BP$123)</f>
        <v>0</v>
      </c>
      <c r="BQ162" s="194">
        <f>SUMIF(振分, $C162, 計算_投入係数表_加工!BQ$4:BQ$123)</f>
        <v>0</v>
      </c>
      <c r="BR162" s="194">
        <f>SUMIF(振分, $C162, 計算_投入係数表_加工!BR$4:BR$123)</f>
        <v>0</v>
      </c>
      <c r="BS162" s="194">
        <f>SUMIF(振分, $C162, 計算_投入係数表_加工!BS$4:BS$123)</f>
        <v>0</v>
      </c>
      <c r="BT162" s="194">
        <f>SUMIF(振分, $C162, 計算_投入係数表_加工!BT$4:BT$123)</f>
        <v>0</v>
      </c>
      <c r="BU162" s="194">
        <f>SUMIF(振分, $C162, 計算_投入係数表_加工!BU$4:BU$123)</f>
        <v>0</v>
      </c>
      <c r="BV162" s="194">
        <f>SUMIF(振分, $C162, 計算_投入係数表_加工!BV$4:BV$123)</f>
        <v>0</v>
      </c>
      <c r="BW162" s="194">
        <f>SUMIF(振分, $C162, 計算_投入係数表_加工!BW$4:BW$123)</f>
        <v>0</v>
      </c>
      <c r="BX162" s="194">
        <f>SUMIF(振分, $C162, 計算_投入係数表_加工!BX$4:BX$123)</f>
        <v>0</v>
      </c>
      <c r="BY162" s="194">
        <f>SUMIF(振分, $C162, 計算_投入係数表_加工!BY$4:BY$123)</f>
        <v>0</v>
      </c>
      <c r="BZ162" s="194">
        <f>SUMIF(振分, $C162, 計算_投入係数表_加工!BZ$4:BZ$123)</f>
        <v>0</v>
      </c>
      <c r="CA162" s="194">
        <f>SUMIF(振分, $C162, 計算_投入係数表_加工!CA$4:CA$123)</f>
        <v>0</v>
      </c>
      <c r="CB162" s="194">
        <f>SUMIF(振分, $C162, 計算_投入係数表_加工!CB$4:CB$123)</f>
        <v>0</v>
      </c>
      <c r="CC162" s="194">
        <f>SUMIF(振分, $C162, 計算_投入係数表_加工!CC$4:CC$123)</f>
        <v>0</v>
      </c>
      <c r="CD162" s="194">
        <f>SUMIF(振分, $C162, 計算_投入係数表_加工!CD$4:CD$123)</f>
        <v>0</v>
      </c>
      <c r="CE162" s="194">
        <f>SUMIF(振分, $C162, 計算_投入係数表_加工!CE$4:CE$123)</f>
        <v>0</v>
      </c>
      <c r="CF162" s="194">
        <f>SUMIF(振分, $C162, 計算_投入係数表_加工!CF$4:CF$123)</f>
        <v>0</v>
      </c>
      <c r="CG162" s="194">
        <f>SUMIF(振分, $C162, 計算_投入係数表_加工!CG$4:CG$123)</f>
        <v>0</v>
      </c>
      <c r="CH162" s="194">
        <f>SUMIF(振分, $C162, 計算_投入係数表_加工!CH$4:CH$123)</f>
        <v>0</v>
      </c>
      <c r="CI162" s="194">
        <f>SUMIF(振分, $C162, 計算_投入係数表_加工!CI$4:CI$123)</f>
        <v>0</v>
      </c>
      <c r="CJ162" s="194">
        <f>SUMIF(振分, $C162, 計算_投入係数表_加工!CJ$4:CJ$123)</f>
        <v>0</v>
      </c>
      <c r="CK162" s="194">
        <f>SUMIF(振分, $C162, 計算_投入係数表_加工!CK$4:CK$123)</f>
        <v>0</v>
      </c>
      <c r="CL162" s="194">
        <f>SUMIF(振分, $C162, 計算_投入係数表_加工!CL$4:CL$123)</f>
        <v>0</v>
      </c>
      <c r="CM162" s="194">
        <f>SUMIF(振分, $C162, 計算_投入係数表_加工!CM$4:CM$123)</f>
        <v>0</v>
      </c>
      <c r="CN162" s="194">
        <f>SUMIF(振分, $C162, 計算_投入係数表_加工!CN$4:CN$123)</f>
        <v>0</v>
      </c>
      <c r="CO162" s="194">
        <f>SUMIF(振分, $C162, 計算_投入係数表_加工!CO$4:CO$123)</f>
        <v>0</v>
      </c>
      <c r="CP162" s="194">
        <f>SUMIF(振分, $C162, 計算_投入係数表_加工!CP$4:CP$123)</f>
        <v>0</v>
      </c>
      <c r="CQ162" s="194">
        <f>SUMIF(振分, $C162, 計算_投入係数表_加工!CQ$4:CQ$123)</f>
        <v>0</v>
      </c>
      <c r="CR162" s="194">
        <f>SUMIF(振分, $C162, 計算_投入係数表_加工!CR$4:CR$123)</f>
        <v>0</v>
      </c>
      <c r="CS162" s="194">
        <f>SUMIF(振分, $C162, 計算_投入係数表_加工!CS$4:CS$123)</f>
        <v>0</v>
      </c>
      <c r="CT162" s="194">
        <f>SUMIF(振分, $C162, 計算_投入係数表_加工!CT$4:CT$123)</f>
        <v>0</v>
      </c>
      <c r="CU162" s="194">
        <f>SUMIF(振分, $C162, 計算_投入係数表_加工!CU$4:CU$123)</f>
        <v>0</v>
      </c>
      <c r="CV162" s="194">
        <f>SUMIF(振分, $C162, 計算_投入係数表_加工!CV$4:CV$123)</f>
        <v>0</v>
      </c>
      <c r="CW162" s="194">
        <f>SUMIF(振分, $C162, 計算_投入係数表_加工!CW$4:CW$123)</f>
        <v>0</v>
      </c>
      <c r="CX162" s="194">
        <f>SUMIF(振分, $C162, 計算_投入係数表_加工!CX$4:CX$123)</f>
        <v>0</v>
      </c>
      <c r="CY162" s="194">
        <f>SUMIF(振分, $C162, 計算_投入係数表_加工!CY$4:CY$123)</f>
        <v>0</v>
      </c>
      <c r="CZ162" s="194">
        <f>SUMIF(振分, $C162, 計算_投入係数表_加工!CZ$4:CZ$123)</f>
        <v>0</v>
      </c>
      <c r="DA162" s="194">
        <f>SUMIF(振分, $C162, 計算_投入係数表_加工!DA$4:DA$123)</f>
        <v>0</v>
      </c>
      <c r="DB162" s="194">
        <f>SUMIF(振分, $C162, 計算_投入係数表_加工!DB$4:DB$123)</f>
        <v>0</v>
      </c>
      <c r="DC162" s="194">
        <f>SUMIF(振分, $C162, 計算_投入係数表_加工!DC$4:DC$123)</f>
        <v>0</v>
      </c>
      <c r="DD162" s="194">
        <f>SUMIF(振分, $C162, 計算_投入係数表_加工!DD$4:DD$123)</f>
        <v>0</v>
      </c>
      <c r="DE162" s="194">
        <f>SUMIF(振分, $C162, 計算_投入係数表_加工!DE$4:DE$123)</f>
        <v>0</v>
      </c>
      <c r="DF162" s="194">
        <f>SUMIF(振分, $C162, 計算_投入係数表_加工!DF$4:DF$123)</f>
        <v>0</v>
      </c>
      <c r="DG162" s="194">
        <f>SUMIF(振分, $C162, 計算_投入係数表_加工!DG$4:DG$123)</f>
        <v>0</v>
      </c>
      <c r="DH162" s="194">
        <f>SUMIF(振分, $C162, 計算_投入係数表_加工!DH$4:DH$123)</f>
        <v>0</v>
      </c>
      <c r="DI162" s="194">
        <f>SUMIF(振分, $C162, 計算_投入係数表_加工!DI$4:DI$123)</f>
        <v>0</v>
      </c>
      <c r="DJ162" s="194">
        <f>SUMIF(振分, $C162, 計算_投入係数表_加工!DJ$4:DJ$123)</f>
        <v>0</v>
      </c>
      <c r="DK162" s="194">
        <f>SUMIF(振分, $C162, 計算_投入係数表_加工!DK$4:DK$123)</f>
        <v>0</v>
      </c>
      <c r="DL162" s="194">
        <f>SUMIF(振分, $C162, 計算_投入係数表_加工!DL$4:DL$123)</f>
        <v>0</v>
      </c>
      <c r="DM162" s="194">
        <f>SUMIF(振分, $C162, 計算_投入係数表_加工!DM$4:DM$123)</f>
        <v>0</v>
      </c>
      <c r="DN162" s="194">
        <f>SUMIF(振分, $C162, 計算_投入係数表_加工!DN$4:DN$123)</f>
        <v>0</v>
      </c>
      <c r="DO162" s="194">
        <f>SUMIF(振分, $C162, 計算_投入係数表_加工!DO$4:DO$123)</f>
        <v>0</v>
      </c>
      <c r="DP162" s="194">
        <f>SUMIF(振分, $C162, 計算_投入係数表_加工!DP$4:DP$123)</f>
        <v>0</v>
      </c>
      <c r="DQ162" s="194">
        <f>SUMIF(振分, $C162, 計算_投入係数表_加工!DQ$4:DQ$123)</f>
        <v>0</v>
      </c>
      <c r="DR162" s="194">
        <f>SUMIF(振分, $C162, 計算_投入係数表_加工!DR$4:DR$123)</f>
        <v>0</v>
      </c>
      <c r="DS162" s="194">
        <f>SUMIF(振分, $C162, 計算_投入係数表_加工!DS$4:DS$123)</f>
        <v>0</v>
      </c>
      <c r="DT162" s="108">
        <f>SUMIF(振分, $C162, 計算_投入係数表_加工!DT$4:DT$123)</f>
        <v>0</v>
      </c>
    </row>
    <row r="163" spans="1:124" s="22" customFormat="1" x14ac:dyDescent="0.25">
      <c r="A163" s="34"/>
      <c r="B163" s="53">
        <v>23</v>
      </c>
      <c r="C163" s="360" t="str">
        <v>-</v>
      </c>
      <c r="D163" s="193">
        <f>SUMIF(振分, $C163, 計算_投入係数表_加工!D$4:D$123)</f>
        <v>0</v>
      </c>
      <c r="E163" s="194">
        <f>SUMIF(振分, $C163, 計算_投入係数表_加工!E$4:E$123)</f>
        <v>0</v>
      </c>
      <c r="F163" s="194">
        <f>SUMIF(振分, $C163, 計算_投入係数表_加工!F$4:F$123)</f>
        <v>0</v>
      </c>
      <c r="G163" s="194">
        <f>SUMIF(振分, $C163, 計算_投入係数表_加工!G$4:G$123)</f>
        <v>0</v>
      </c>
      <c r="H163" s="194">
        <f>SUMIF(振分, $C163, 計算_投入係数表_加工!H$4:H$123)</f>
        <v>0</v>
      </c>
      <c r="I163" s="194">
        <f>SUMIF(振分, $C163, 計算_投入係数表_加工!I$4:I$123)</f>
        <v>0</v>
      </c>
      <c r="J163" s="194">
        <f>SUMIF(振分, $C163, 計算_投入係数表_加工!J$4:J$123)</f>
        <v>0</v>
      </c>
      <c r="K163" s="194">
        <f>SUMIF(振分, $C163, 計算_投入係数表_加工!K$4:K$123)</f>
        <v>0</v>
      </c>
      <c r="L163" s="194">
        <f>SUMIF(振分, $C163, 計算_投入係数表_加工!L$4:L$123)</f>
        <v>0</v>
      </c>
      <c r="M163" s="194">
        <f>SUMIF(振分, $C163, 計算_投入係数表_加工!M$4:M$123)</f>
        <v>0</v>
      </c>
      <c r="N163" s="194">
        <f>SUMIF(振分, $C163, 計算_投入係数表_加工!N$4:N$123)</f>
        <v>0</v>
      </c>
      <c r="O163" s="194">
        <f>SUMIF(振分, $C163, 計算_投入係数表_加工!O$4:O$123)</f>
        <v>0</v>
      </c>
      <c r="P163" s="194">
        <f>SUMIF(振分, $C163, 計算_投入係数表_加工!P$4:P$123)</f>
        <v>0</v>
      </c>
      <c r="Q163" s="194">
        <f>SUMIF(振分, $C163, 計算_投入係数表_加工!Q$4:Q$123)</f>
        <v>0</v>
      </c>
      <c r="R163" s="194">
        <f>SUMIF(振分, $C163, 計算_投入係数表_加工!R$4:R$123)</f>
        <v>0</v>
      </c>
      <c r="S163" s="194">
        <f>SUMIF(振分, $C163, 計算_投入係数表_加工!S$4:S$123)</f>
        <v>0</v>
      </c>
      <c r="T163" s="194">
        <f>SUMIF(振分, $C163, 計算_投入係数表_加工!T$4:T$123)</f>
        <v>0</v>
      </c>
      <c r="U163" s="194">
        <f>SUMIF(振分, $C163, 計算_投入係数表_加工!U$4:U$123)</f>
        <v>0</v>
      </c>
      <c r="V163" s="194">
        <f>SUMIF(振分, $C163, 計算_投入係数表_加工!V$4:V$123)</f>
        <v>0</v>
      </c>
      <c r="W163" s="194">
        <f>SUMIF(振分, $C163, 計算_投入係数表_加工!W$4:W$123)</f>
        <v>0</v>
      </c>
      <c r="X163" s="194">
        <f>SUMIF(振分, $C163, 計算_投入係数表_加工!X$4:X$123)</f>
        <v>0</v>
      </c>
      <c r="Y163" s="194">
        <f>SUMIF(振分, $C163, 計算_投入係数表_加工!Y$4:Y$123)</f>
        <v>0</v>
      </c>
      <c r="Z163" s="194">
        <f>SUMIF(振分, $C163, 計算_投入係数表_加工!Z$4:Z$123)</f>
        <v>0</v>
      </c>
      <c r="AA163" s="194">
        <f>SUMIF(振分, $C163, 計算_投入係数表_加工!AA$4:AA$123)</f>
        <v>0</v>
      </c>
      <c r="AB163" s="194">
        <f>SUMIF(振分, $C163, 計算_投入係数表_加工!AB$4:AB$123)</f>
        <v>0</v>
      </c>
      <c r="AC163" s="194">
        <f>SUMIF(振分, $C163, 計算_投入係数表_加工!AC$4:AC$123)</f>
        <v>0</v>
      </c>
      <c r="AD163" s="194">
        <f>SUMIF(振分, $C163, 計算_投入係数表_加工!AD$4:AD$123)</f>
        <v>0</v>
      </c>
      <c r="AE163" s="194">
        <f>SUMIF(振分, $C163, 計算_投入係数表_加工!AE$4:AE$123)</f>
        <v>0</v>
      </c>
      <c r="AF163" s="194">
        <f>SUMIF(振分, $C163, 計算_投入係数表_加工!AF$4:AF$123)</f>
        <v>0</v>
      </c>
      <c r="AG163" s="194">
        <f>SUMIF(振分, $C163, 計算_投入係数表_加工!AG$4:AG$123)</f>
        <v>0</v>
      </c>
      <c r="AH163" s="194">
        <f>SUMIF(振分, $C163, 計算_投入係数表_加工!AH$4:AH$123)</f>
        <v>0</v>
      </c>
      <c r="AI163" s="194">
        <f>SUMIF(振分, $C163, 計算_投入係数表_加工!AI$4:AI$123)</f>
        <v>0</v>
      </c>
      <c r="AJ163" s="194">
        <f>SUMIF(振分, $C163, 計算_投入係数表_加工!AJ$4:AJ$123)</f>
        <v>0</v>
      </c>
      <c r="AK163" s="194">
        <f>SUMIF(振分, $C163, 計算_投入係数表_加工!AK$4:AK$123)</f>
        <v>0</v>
      </c>
      <c r="AL163" s="194">
        <f>SUMIF(振分, $C163, 計算_投入係数表_加工!AL$4:AL$123)</f>
        <v>0</v>
      </c>
      <c r="AM163" s="194">
        <f>SUMIF(振分, $C163, 計算_投入係数表_加工!AM$4:AM$123)</f>
        <v>0</v>
      </c>
      <c r="AN163" s="194">
        <f>SUMIF(振分, $C163, 計算_投入係数表_加工!AN$4:AN$123)</f>
        <v>0</v>
      </c>
      <c r="AO163" s="194">
        <f>SUMIF(振分, $C163, 計算_投入係数表_加工!AO$4:AO$123)</f>
        <v>0</v>
      </c>
      <c r="AP163" s="194">
        <f>SUMIF(振分, $C163, 計算_投入係数表_加工!AP$4:AP$123)</f>
        <v>0</v>
      </c>
      <c r="AQ163" s="194">
        <f>SUMIF(振分, $C163, 計算_投入係数表_加工!AQ$4:AQ$123)</f>
        <v>0</v>
      </c>
      <c r="AR163" s="194">
        <f>SUMIF(振分, $C163, 計算_投入係数表_加工!AR$4:AR$123)</f>
        <v>0</v>
      </c>
      <c r="AS163" s="194">
        <f>SUMIF(振分, $C163, 計算_投入係数表_加工!AS$4:AS$123)</f>
        <v>0</v>
      </c>
      <c r="AT163" s="194">
        <f>SUMIF(振分, $C163, 計算_投入係数表_加工!AT$4:AT$123)</f>
        <v>0</v>
      </c>
      <c r="AU163" s="194">
        <f>SUMIF(振分, $C163, 計算_投入係数表_加工!AU$4:AU$123)</f>
        <v>0</v>
      </c>
      <c r="AV163" s="194">
        <f>SUMIF(振分, $C163, 計算_投入係数表_加工!AV$4:AV$123)</f>
        <v>0</v>
      </c>
      <c r="AW163" s="194">
        <f>SUMIF(振分, $C163, 計算_投入係数表_加工!AW$4:AW$123)</f>
        <v>0</v>
      </c>
      <c r="AX163" s="194">
        <f>SUMIF(振分, $C163, 計算_投入係数表_加工!AX$4:AX$123)</f>
        <v>0</v>
      </c>
      <c r="AY163" s="194">
        <f>SUMIF(振分, $C163, 計算_投入係数表_加工!AY$4:AY$123)</f>
        <v>0</v>
      </c>
      <c r="AZ163" s="194">
        <f>SUMIF(振分, $C163, 計算_投入係数表_加工!AZ$4:AZ$123)</f>
        <v>0</v>
      </c>
      <c r="BA163" s="194">
        <f>SUMIF(振分, $C163, 計算_投入係数表_加工!BA$4:BA$123)</f>
        <v>0</v>
      </c>
      <c r="BB163" s="194">
        <f>SUMIF(振分, $C163, 計算_投入係数表_加工!BB$4:BB$123)</f>
        <v>0</v>
      </c>
      <c r="BC163" s="194">
        <f>SUMIF(振分, $C163, 計算_投入係数表_加工!BC$4:BC$123)</f>
        <v>0</v>
      </c>
      <c r="BD163" s="194">
        <f>SUMIF(振分, $C163, 計算_投入係数表_加工!BD$4:BD$123)</f>
        <v>0</v>
      </c>
      <c r="BE163" s="194">
        <f>SUMIF(振分, $C163, 計算_投入係数表_加工!BE$4:BE$123)</f>
        <v>0</v>
      </c>
      <c r="BF163" s="194">
        <f>SUMIF(振分, $C163, 計算_投入係数表_加工!BF$4:BF$123)</f>
        <v>0</v>
      </c>
      <c r="BG163" s="194">
        <f>SUMIF(振分, $C163, 計算_投入係数表_加工!BG$4:BG$123)</f>
        <v>0</v>
      </c>
      <c r="BH163" s="194">
        <f>SUMIF(振分, $C163, 計算_投入係数表_加工!BH$4:BH$123)</f>
        <v>0</v>
      </c>
      <c r="BI163" s="194">
        <f>SUMIF(振分, $C163, 計算_投入係数表_加工!BI$4:BI$123)</f>
        <v>0</v>
      </c>
      <c r="BJ163" s="194">
        <f>SUMIF(振分, $C163, 計算_投入係数表_加工!BJ$4:BJ$123)</f>
        <v>0</v>
      </c>
      <c r="BK163" s="194">
        <f>SUMIF(振分, $C163, 計算_投入係数表_加工!BK$4:BK$123)</f>
        <v>0</v>
      </c>
      <c r="BL163" s="194">
        <f>SUMIF(振分, $C163, 計算_投入係数表_加工!BL$4:BL$123)</f>
        <v>0</v>
      </c>
      <c r="BM163" s="194">
        <f>SUMIF(振分, $C163, 計算_投入係数表_加工!BM$4:BM$123)</f>
        <v>0</v>
      </c>
      <c r="BN163" s="194">
        <f>SUMIF(振分, $C163, 計算_投入係数表_加工!BN$4:BN$123)</f>
        <v>0</v>
      </c>
      <c r="BO163" s="194">
        <f>SUMIF(振分, $C163, 計算_投入係数表_加工!BO$4:BO$123)</f>
        <v>0</v>
      </c>
      <c r="BP163" s="194">
        <f>SUMIF(振分, $C163, 計算_投入係数表_加工!BP$4:BP$123)</f>
        <v>0</v>
      </c>
      <c r="BQ163" s="194">
        <f>SUMIF(振分, $C163, 計算_投入係数表_加工!BQ$4:BQ$123)</f>
        <v>0</v>
      </c>
      <c r="BR163" s="194">
        <f>SUMIF(振分, $C163, 計算_投入係数表_加工!BR$4:BR$123)</f>
        <v>0</v>
      </c>
      <c r="BS163" s="194">
        <f>SUMIF(振分, $C163, 計算_投入係数表_加工!BS$4:BS$123)</f>
        <v>0</v>
      </c>
      <c r="BT163" s="194">
        <f>SUMIF(振分, $C163, 計算_投入係数表_加工!BT$4:BT$123)</f>
        <v>0</v>
      </c>
      <c r="BU163" s="194">
        <f>SUMIF(振分, $C163, 計算_投入係数表_加工!BU$4:BU$123)</f>
        <v>0</v>
      </c>
      <c r="BV163" s="194">
        <f>SUMIF(振分, $C163, 計算_投入係数表_加工!BV$4:BV$123)</f>
        <v>0</v>
      </c>
      <c r="BW163" s="194">
        <f>SUMIF(振分, $C163, 計算_投入係数表_加工!BW$4:BW$123)</f>
        <v>0</v>
      </c>
      <c r="BX163" s="194">
        <f>SUMIF(振分, $C163, 計算_投入係数表_加工!BX$4:BX$123)</f>
        <v>0</v>
      </c>
      <c r="BY163" s="194">
        <f>SUMIF(振分, $C163, 計算_投入係数表_加工!BY$4:BY$123)</f>
        <v>0</v>
      </c>
      <c r="BZ163" s="194">
        <f>SUMIF(振分, $C163, 計算_投入係数表_加工!BZ$4:BZ$123)</f>
        <v>0</v>
      </c>
      <c r="CA163" s="194">
        <f>SUMIF(振分, $C163, 計算_投入係数表_加工!CA$4:CA$123)</f>
        <v>0</v>
      </c>
      <c r="CB163" s="194">
        <f>SUMIF(振分, $C163, 計算_投入係数表_加工!CB$4:CB$123)</f>
        <v>0</v>
      </c>
      <c r="CC163" s="194">
        <f>SUMIF(振分, $C163, 計算_投入係数表_加工!CC$4:CC$123)</f>
        <v>0</v>
      </c>
      <c r="CD163" s="194">
        <f>SUMIF(振分, $C163, 計算_投入係数表_加工!CD$4:CD$123)</f>
        <v>0</v>
      </c>
      <c r="CE163" s="194">
        <f>SUMIF(振分, $C163, 計算_投入係数表_加工!CE$4:CE$123)</f>
        <v>0</v>
      </c>
      <c r="CF163" s="194">
        <f>SUMIF(振分, $C163, 計算_投入係数表_加工!CF$4:CF$123)</f>
        <v>0</v>
      </c>
      <c r="CG163" s="194">
        <f>SUMIF(振分, $C163, 計算_投入係数表_加工!CG$4:CG$123)</f>
        <v>0</v>
      </c>
      <c r="CH163" s="194">
        <f>SUMIF(振分, $C163, 計算_投入係数表_加工!CH$4:CH$123)</f>
        <v>0</v>
      </c>
      <c r="CI163" s="194">
        <f>SUMIF(振分, $C163, 計算_投入係数表_加工!CI$4:CI$123)</f>
        <v>0</v>
      </c>
      <c r="CJ163" s="194">
        <f>SUMIF(振分, $C163, 計算_投入係数表_加工!CJ$4:CJ$123)</f>
        <v>0</v>
      </c>
      <c r="CK163" s="194">
        <f>SUMIF(振分, $C163, 計算_投入係数表_加工!CK$4:CK$123)</f>
        <v>0</v>
      </c>
      <c r="CL163" s="194">
        <f>SUMIF(振分, $C163, 計算_投入係数表_加工!CL$4:CL$123)</f>
        <v>0</v>
      </c>
      <c r="CM163" s="194">
        <f>SUMIF(振分, $C163, 計算_投入係数表_加工!CM$4:CM$123)</f>
        <v>0</v>
      </c>
      <c r="CN163" s="194">
        <f>SUMIF(振分, $C163, 計算_投入係数表_加工!CN$4:CN$123)</f>
        <v>0</v>
      </c>
      <c r="CO163" s="194">
        <f>SUMIF(振分, $C163, 計算_投入係数表_加工!CO$4:CO$123)</f>
        <v>0</v>
      </c>
      <c r="CP163" s="194">
        <f>SUMIF(振分, $C163, 計算_投入係数表_加工!CP$4:CP$123)</f>
        <v>0</v>
      </c>
      <c r="CQ163" s="194">
        <f>SUMIF(振分, $C163, 計算_投入係数表_加工!CQ$4:CQ$123)</f>
        <v>0</v>
      </c>
      <c r="CR163" s="194">
        <f>SUMIF(振分, $C163, 計算_投入係数表_加工!CR$4:CR$123)</f>
        <v>0</v>
      </c>
      <c r="CS163" s="194">
        <f>SUMIF(振分, $C163, 計算_投入係数表_加工!CS$4:CS$123)</f>
        <v>0</v>
      </c>
      <c r="CT163" s="194">
        <f>SUMIF(振分, $C163, 計算_投入係数表_加工!CT$4:CT$123)</f>
        <v>0</v>
      </c>
      <c r="CU163" s="194">
        <f>SUMIF(振分, $C163, 計算_投入係数表_加工!CU$4:CU$123)</f>
        <v>0</v>
      </c>
      <c r="CV163" s="194">
        <f>SUMIF(振分, $C163, 計算_投入係数表_加工!CV$4:CV$123)</f>
        <v>0</v>
      </c>
      <c r="CW163" s="194">
        <f>SUMIF(振分, $C163, 計算_投入係数表_加工!CW$4:CW$123)</f>
        <v>0</v>
      </c>
      <c r="CX163" s="194">
        <f>SUMIF(振分, $C163, 計算_投入係数表_加工!CX$4:CX$123)</f>
        <v>0</v>
      </c>
      <c r="CY163" s="194">
        <f>SUMIF(振分, $C163, 計算_投入係数表_加工!CY$4:CY$123)</f>
        <v>0</v>
      </c>
      <c r="CZ163" s="194">
        <f>SUMIF(振分, $C163, 計算_投入係数表_加工!CZ$4:CZ$123)</f>
        <v>0</v>
      </c>
      <c r="DA163" s="194">
        <f>SUMIF(振分, $C163, 計算_投入係数表_加工!DA$4:DA$123)</f>
        <v>0</v>
      </c>
      <c r="DB163" s="194">
        <f>SUMIF(振分, $C163, 計算_投入係数表_加工!DB$4:DB$123)</f>
        <v>0</v>
      </c>
      <c r="DC163" s="194">
        <f>SUMIF(振分, $C163, 計算_投入係数表_加工!DC$4:DC$123)</f>
        <v>0</v>
      </c>
      <c r="DD163" s="194">
        <f>SUMIF(振分, $C163, 計算_投入係数表_加工!DD$4:DD$123)</f>
        <v>0</v>
      </c>
      <c r="DE163" s="194">
        <f>SUMIF(振分, $C163, 計算_投入係数表_加工!DE$4:DE$123)</f>
        <v>0</v>
      </c>
      <c r="DF163" s="194">
        <f>SUMIF(振分, $C163, 計算_投入係数表_加工!DF$4:DF$123)</f>
        <v>0</v>
      </c>
      <c r="DG163" s="194">
        <f>SUMIF(振分, $C163, 計算_投入係数表_加工!DG$4:DG$123)</f>
        <v>0</v>
      </c>
      <c r="DH163" s="194">
        <f>SUMIF(振分, $C163, 計算_投入係数表_加工!DH$4:DH$123)</f>
        <v>0</v>
      </c>
      <c r="DI163" s="194">
        <f>SUMIF(振分, $C163, 計算_投入係数表_加工!DI$4:DI$123)</f>
        <v>0</v>
      </c>
      <c r="DJ163" s="194">
        <f>SUMIF(振分, $C163, 計算_投入係数表_加工!DJ$4:DJ$123)</f>
        <v>0</v>
      </c>
      <c r="DK163" s="194">
        <f>SUMIF(振分, $C163, 計算_投入係数表_加工!DK$4:DK$123)</f>
        <v>0</v>
      </c>
      <c r="DL163" s="194">
        <f>SUMIF(振分, $C163, 計算_投入係数表_加工!DL$4:DL$123)</f>
        <v>0</v>
      </c>
      <c r="DM163" s="194">
        <f>SUMIF(振分, $C163, 計算_投入係数表_加工!DM$4:DM$123)</f>
        <v>0</v>
      </c>
      <c r="DN163" s="194">
        <f>SUMIF(振分, $C163, 計算_投入係数表_加工!DN$4:DN$123)</f>
        <v>0</v>
      </c>
      <c r="DO163" s="194">
        <f>SUMIF(振分, $C163, 計算_投入係数表_加工!DO$4:DO$123)</f>
        <v>0</v>
      </c>
      <c r="DP163" s="194">
        <f>SUMIF(振分, $C163, 計算_投入係数表_加工!DP$4:DP$123)</f>
        <v>0</v>
      </c>
      <c r="DQ163" s="194">
        <f>SUMIF(振分, $C163, 計算_投入係数表_加工!DQ$4:DQ$123)</f>
        <v>0</v>
      </c>
      <c r="DR163" s="194">
        <f>SUMIF(振分, $C163, 計算_投入係数表_加工!DR$4:DR$123)</f>
        <v>0</v>
      </c>
      <c r="DS163" s="194">
        <f>SUMIF(振分, $C163, 計算_投入係数表_加工!DS$4:DS$123)</f>
        <v>0</v>
      </c>
      <c r="DT163" s="108">
        <f>SUMIF(振分, $C163, 計算_投入係数表_加工!DT$4:DT$123)</f>
        <v>0</v>
      </c>
    </row>
    <row r="164" spans="1:124" s="22" customFormat="1" x14ac:dyDescent="0.25">
      <c r="A164" s="34"/>
      <c r="B164" s="53">
        <v>24</v>
      </c>
      <c r="C164" s="360" t="str">
        <v>-</v>
      </c>
      <c r="D164" s="193">
        <f>SUMIF(振分, $C164, 計算_投入係数表_加工!D$4:D$123)</f>
        <v>0</v>
      </c>
      <c r="E164" s="194">
        <f>SUMIF(振分, $C164, 計算_投入係数表_加工!E$4:E$123)</f>
        <v>0</v>
      </c>
      <c r="F164" s="194">
        <f>SUMIF(振分, $C164, 計算_投入係数表_加工!F$4:F$123)</f>
        <v>0</v>
      </c>
      <c r="G164" s="194">
        <f>SUMIF(振分, $C164, 計算_投入係数表_加工!G$4:G$123)</f>
        <v>0</v>
      </c>
      <c r="H164" s="194">
        <f>SUMIF(振分, $C164, 計算_投入係数表_加工!H$4:H$123)</f>
        <v>0</v>
      </c>
      <c r="I164" s="194">
        <f>SUMIF(振分, $C164, 計算_投入係数表_加工!I$4:I$123)</f>
        <v>0</v>
      </c>
      <c r="J164" s="194">
        <f>SUMIF(振分, $C164, 計算_投入係数表_加工!J$4:J$123)</f>
        <v>0</v>
      </c>
      <c r="K164" s="194">
        <f>SUMIF(振分, $C164, 計算_投入係数表_加工!K$4:K$123)</f>
        <v>0</v>
      </c>
      <c r="L164" s="194">
        <f>SUMIF(振分, $C164, 計算_投入係数表_加工!L$4:L$123)</f>
        <v>0</v>
      </c>
      <c r="M164" s="194">
        <f>SUMIF(振分, $C164, 計算_投入係数表_加工!M$4:M$123)</f>
        <v>0</v>
      </c>
      <c r="N164" s="194">
        <f>SUMIF(振分, $C164, 計算_投入係数表_加工!N$4:N$123)</f>
        <v>0</v>
      </c>
      <c r="O164" s="194">
        <f>SUMIF(振分, $C164, 計算_投入係数表_加工!O$4:O$123)</f>
        <v>0</v>
      </c>
      <c r="P164" s="194">
        <f>SUMIF(振分, $C164, 計算_投入係数表_加工!P$4:P$123)</f>
        <v>0</v>
      </c>
      <c r="Q164" s="194">
        <f>SUMIF(振分, $C164, 計算_投入係数表_加工!Q$4:Q$123)</f>
        <v>0</v>
      </c>
      <c r="R164" s="194">
        <f>SUMIF(振分, $C164, 計算_投入係数表_加工!R$4:R$123)</f>
        <v>0</v>
      </c>
      <c r="S164" s="194">
        <f>SUMIF(振分, $C164, 計算_投入係数表_加工!S$4:S$123)</f>
        <v>0</v>
      </c>
      <c r="T164" s="194">
        <f>SUMIF(振分, $C164, 計算_投入係数表_加工!T$4:T$123)</f>
        <v>0</v>
      </c>
      <c r="U164" s="194">
        <f>SUMIF(振分, $C164, 計算_投入係数表_加工!U$4:U$123)</f>
        <v>0</v>
      </c>
      <c r="V164" s="194">
        <f>SUMIF(振分, $C164, 計算_投入係数表_加工!V$4:V$123)</f>
        <v>0</v>
      </c>
      <c r="W164" s="194">
        <f>SUMIF(振分, $C164, 計算_投入係数表_加工!W$4:W$123)</f>
        <v>0</v>
      </c>
      <c r="X164" s="194">
        <f>SUMIF(振分, $C164, 計算_投入係数表_加工!X$4:X$123)</f>
        <v>0</v>
      </c>
      <c r="Y164" s="194">
        <f>SUMIF(振分, $C164, 計算_投入係数表_加工!Y$4:Y$123)</f>
        <v>0</v>
      </c>
      <c r="Z164" s="194">
        <f>SUMIF(振分, $C164, 計算_投入係数表_加工!Z$4:Z$123)</f>
        <v>0</v>
      </c>
      <c r="AA164" s="194">
        <f>SUMIF(振分, $C164, 計算_投入係数表_加工!AA$4:AA$123)</f>
        <v>0</v>
      </c>
      <c r="AB164" s="194">
        <f>SUMIF(振分, $C164, 計算_投入係数表_加工!AB$4:AB$123)</f>
        <v>0</v>
      </c>
      <c r="AC164" s="194">
        <f>SUMIF(振分, $C164, 計算_投入係数表_加工!AC$4:AC$123)</f>
        <v>0</v>
      </c>
      <c r="AD164" s="194">
        <f>SUMIF(振分, $C164, 計算_投入係数表_加工!AD$4:AD$123)</f>
        <v>0</v>
      </c>
      <c r="AE164" s="194">
        <f>SUMIF(振分, $C164, 計算_投入係数表_加工!AE$4:AE$123)</f>
        <v>0</v>
      </c>
      <c r="AF164" s="194">
        <f>SUMIF(振分, $C164, 計算_投入係数表_加工!AF$4:AF$123)</f>
        <v>0</v>
      </c>
      <c r="AG164" s="194">
        <f>SUMIF(振分, $C164, 計算_投入係数表_加工!AG$4:AG$123)</f>
        <v>0</v>
      </c>
      <c r="AH164" s="194">
        <f>SUMIF(振分, $C164, 計算_投入係数表_加工!AH$4:AH$123)</f>
        <v>0</v>
      </c>
      <c r="AI164" s="194">
        <f>SUMIF(振分, $C164, 計算_投入係数表_加工!AI$4:AI$123)</f>
        <v>0</v>
      </c>
      <c r="AJ164" s="194">
        <f>SUMIF(振分, $C164, 計算_投入係数表_加工!AJ$4:AJ$123)</f>
        <v>0</v>
      </c>
      <c r="AK164" s="194">
        <f>SUMIF(振分, $C164, 計算_投入係数表_加工!AK$4:AK$123)</f>
        <v>0</v>
      </c>
      <c r="AL164" s="194">
        <f>SUMIF(振分, $C164, 計算_投入係数表_加工!AL$4:AL$123)</f>
        <v>0</v>
      </c>
      <c r="AM164" s="194">
        <f>SUMIF(振分, $C164, 計算_投入係数表_加工!AM$4:AM$123)</f>
        <v>0</v>
      </c>
      <c r="AN164" s="194">
        <f>SUMIF(振分, $C164, 計算_投入係数表_加工!AN$4:AN$123)</f>
        <v>0</v>
      </c>
      <c r="AO164" s="194">
        <f>SUMIF(振分, $C164, 計算_投入係数表_加工!AO$4:AO$123)</f>
        <v>0</v>
      </c>
      <c r="AP164" s="194">
        <f>SUMIF(振分, $C164, 計算_投入係数表_加工!AP$4:AP$123)</f>
        <v>0</v>
      </c>
      <c r="AQ164" s="194">
        <f>SUMIF(振分, $C164, 計算_投入係数表_加工!AQ$4:AQ$123)</f>
        <v>0</v>
      </c>
      <c r="AR164" s="194">
        <f>SUMIF(振分, $C164, 計算_投入係数表_加工!AR$4:AR$123)</f>
        <v>0</v>
      </c>
      <c r="AS164" s="194">
        <f>SUMIF(振分, $C164, 計算_投入係数表_加工!AS$4:AS$123)</f>
        <v>0</v>
      </c>
      <c r="AT164" s="194">
        <f>SUMIF(振分, $C164, 計算_投入係数表_加工!AT$4:AT$123)</f>
        <v>0</v>
      </c>
      <c r="AU164" s="194">
        <f>SUMIF(振分, $C164, 計算_投入係数表_加工!AU$4:AU$123)</f>
        <v>0</v>
      </c>
      <c r="AV164" s="194">
        <f>SUMIF(振分, $C164, 計算_投入係数表_加工!AV$4:AV$123)</f>
        <v>0</v>
      </c>
      <c r="AW164" s="194">
        <f>SUMIF(振分, $C164, 計算_投入係数表_加工!AW$4:AW$123)</f>
        <v>0</v>
      </c>
      <c r="AX164" s="194">
        <f>SUMIF(振分, $C164, 計算_投入係数表_加工!AX$4:AX$123)</f>
        <v>0</v>
      </c>
      <c r="AY164" s="194">
        <f>SUMIF(振分, $C164, 計算_投入係数表_加工!AY$4:AY$123)</f>
        <v>0</v>
      </c>
      <c r="AZ164" s="194">
        <f>SUMIF(振分, $C164, 計算_投入係数表_加工!AZ$4:AZ$123)</f>
        <v>0</v>
      </c>
      <c r="BA164" s="194">
        <f>SUMIF(振分, $C164, 計算_投入係数表_加工!BA$4:BA$123)</f>
        <v>0</v>
      </c>
      <c r="BB164" s="194">
        <f>SUMIF(振分, $C164, 計算_投入係数表_加工!BB$4:BB$123)</f>
        <v>0</v>
      </c>
      <c r="BC164" s="194">
        <f>SUMIF(振分, $C164, 計算_投入係数表_加工!BC$4:BC$123)</f>
        <v>0</v>
      </c>
      <c r="BD164" s="194">
        <f>SUMIF(振分, $C164, 計算_投入係数表_加工!BD$4:BD$123)</f>
        <v>0</v>
      </c>
      <c r="BE164" s="194">
        <f>SUMIF(振分, $C164, 計算_投入係数表_加工!BE$4:BE$123)</f>
        <v>0</v>
      </c>
      <c r="BF164" s="194">
        <f>SUMIF(振分, $C164, 計算_投入係数表_加工!BF$4:BF$123)</f>
        <v>0</v>
      </c>
      <c r="BG164" s="194">
        <f>SUMIF(振分, $C164, 計算_投入係数表_加工!BG$4:BG$123)</f>
        <v>0</v>
      </c>
      <c r="BH164" s="194">
        <f>SUMIF(振分, $C164, 計算_投入係数表_加工!BH$4:BH$123)</f>
        <v>0</v>
      </c>
      <c r="BI164" s="194">
        <f>SUMIF(振分, $C164, 計算_投入係数表_加工!BI$4:BI$123)</f>
        <v>0</v>
      </c>
      <c r="BJ164" s="194">
        <f>SUMIF(振分, $C164, 計算_投入係数表_加工!BJ$4:BJ$123)</f>
        <v>0</v>
      </c>
      <c r="BK164" s="194">
        <f>SUMIF(振分, $C164, 計算_投入係数表_加工!BK$4:BK$123)</f>
        <v>0</v>
      </c>
      <c r="BL164" s="194">
        <f>SUMIF(振分, $C164, 計算_投入係数表_加工!BL$4:BL$123)</f>
        <v>0</v>
      </c>
      <c r="BM164" s="194">
        <f>SUMIF(振分, $C164, 計算_投入係数表_加工!BM$4:BM$123)</f>
        <v>0</v>
      </c>
      <c r="BN164" s="194">
        <f>SUMIF(振分, $C164, 計算_投入係数表_加工!BN$4:BN$123)</f>
        <v>0</v>
      </c>
      <c r="BO164" s="194">
        <f>SUMIF(振分, $C164, 計算_投入係数表_加工!BO$4:BO$123)</f>
        <v>0</v>
      </c>
      <c r="BP164" s="194">
        <f>SUMIF(振分, $C164, 計算_投入係数表_加工!BP$4:BP$123)</f>
        <v>0</v>
      </c>
      <c r="BQ164" s="194">
        <f>SUMIF(振分, $C164, 計算_投入係数表_加工!BQ$4:BQ$123)</f>
        <v>0</v>
      </c>
      <c r="BR164" s="194">
        <f>SUMIF(振分, $C164, 計算_投入係数表_加工!BR$4:BR$123)</f>
        <v>0</v>
      </c>
      <c r="BS164" s="194">
        <f>SUMIF(振分, $C164, 計算_投入係数表_加工!BS$4:BS$123)</f>
        <v>0</v>
      </c>
      <c r="BT164" s="194">
        <f>SUMIF(振分, $C164, 計算_投入係数表_加工!BT$4:BT$123)</f>
        <v>0</v>
      </c>
      <c r="BU164" s="194">
        <f>SUMIF(振分, $C164, 計算_投入係数表_加工!BU$4:BU$123)</f>
        <v>0</v>
      </c>
      <c r="BV164" s="194">
        <f>SUMIF(振分, $C164, 計算_投入係数表_加工!BV$4:BV$123)</f>
        <v>0</v>
      </c>
      <c r="BW164" s="194">
        <f>SUMIF(振分, $C164, 計算_投入係数表_加工!BW$4:BW$123)</f>
        <v>0</v>
      </c>
      <c r="BX164" s="194">
        <f>SUMIF(振分, $C164, 計算_投入係数表_加工!BX$4:BX$123)</f>
        <v>0</v>
      </c>
      <c r="BY164" s="194">
        <f>SUMIF(振分, $C164, 計算_投入係数表_加工!BY$4:BY$123)</f>
        <v>0</v>
      </c>
      <c r="BZ164" s="194">
        <f>SUMIF(振分, $C164, 計算_投入係数表_加工!BZ$4:BZ$123)</f>
        <v>0</v>
      </c>
      <c r="CA164" s="194">
        <f>SUMIF(振分, $C164, 計算_投入係数表_加工!CA$4:CA$123)</f>
        <v>0</v>
      </c>
      <c r="CB164" s="194">
        <f>SUMIF(振分, $C164, 計算_投入係数表_加工!CB$4:CB$123)</f>
        <v>0</v>
      </c>
      <c r="CC164" s="194">
        <f>SUMIF(振分, $C164, 計算_投入係数表_加工!CC$4:CC$123)</f>
        <v>0</v>
      </c>
      <c r="CD164" s="194">
        <f>SUMIF(振分, $C164, 計算_投入係数表_加工!CD$4:CD$123)</f>
        <v>0</v>
      </c>
      <c r="CE164" s="194">
        <f>SUMIF(振分, $C164, 計算_投入係数表_加工!CE$4:CE$123)</f>
        <v>0</v>
      </c>
      <c r="CF164" s="194">
        <f>SUMIF(振分, $C164, 計算_投入係数表_加工!CF$4:CF$123)</f>
        <v>0</v>
      </c>
      <c r="CG164" s="194">
        <f>SUMIF(振分, $C164, 計算_投入係数表_加工!CG$4:CG$123)</f>
        <v>0</v>
      </c>
      <c r="CH164" s="194">
        <f>SUMIF(振分, $C164, 計算_投入係数表_加工!CH$4:CH$123)</f>
        <v>0</v>
      </c>
      <c r="CI164" s="194">
        <f>SUMIF(振分, $C164, 計算_投入係数表_加工!CI$4:CI$123)</f>
        <v>0</v>
      </c>
      <c r="CJ164" s="194">
        <f>SUMIF(振分, $C164, 計算_投入係数表_加工!CJ$4:CJ$123)</f>
        <v>0</v>
      </c>
      <c r="CK164" s="194">
        <f>SUMIF(振分, $C164, 計算_投入係数表_加工!CK$4:CK$123)</f>
        <v>0</v>
      </c>
      <c r="CL164" s="194">
        <f>SUMIF(振分, $C164, 計算_投入係数表_加工!CL$4:CL$123)</f>
        <v>0</v>
      </c>
      <c r="CM164" s="194">
        <f>SUMIF(振分, $C164, 計算_投入係数表_加工!CM$4:CM$123)</f>
        <v>0</v>
      </c>
      <c r="CN164" s="194">
        <f>SUMIF(振分, $C164, 計算_投入係数表_加工!CN$4:CN$123)</f>
        <v>0</v>
      </c>
      <c r="CO164" s="194">
        <f>SUMIF(振分, $C164, 計算_投入係数表_加工!CO$4:CO$123)</f>
        <v>0</v>
      </c>
      <c r="CP164" s="194">
        <f>SUMIF(振分, $C164, 計算_投入係数表_加工!CP$4:CP$123)</f>
        <v>0</v>
      </c>
      <c r="CQ164" s="194">
        <f>SUMIF(振分, $C164, 計算_投入係数表_加工!CQ$4:CQ$123)</f>
        <v>0</v>
      </c>
      <c r="CR164" s="194">
        <f>SUMIF(振分, $C164, 計算_投入係数表_加工!CR$4:CR$123)</f>
        <v>0</v>
      </c>
      <c r="CS164" s="194">
        <f>SUMIF(振分, $C164, 計算_投入係数表_加工!CS$4:CS$123)</f>
        <v>0</v>
      </c>
      <c r="CT164" s="194">
        <f>SUMIF(振分, $C164, 計算_投入係数表_加工!CT$4:CT$123)</f>
        <v>0</v>
      </c>
      <c r="CU164" s="194">
        <f>SUMIF(振分, $C164, 計算_投入係数表_加工!CU$4:CU$123)</f>
        <v>0</v>
      </c>
      <c r="CV164" s="194">
        <f>SUMIF(振分, $C164, 計算_投入係数表_加工!CV$4:CV$123)</f>
        <v>0</v>
      </c>
      <c r="CW164" s="194">
        <f>SUMIF(振分, $C164, 計算_投入係数表_加工!CW$4:CW$123)</f>
        <v>0</v>
      </c>
      <c r="CX164" s="194">
        <f>SUMIF(振分, $C164, 計算_投入係数表_加工!CX$4:CX$123)</f>
        <v>0</v>
      </c>
      <c r="CY164" s="194">
        <f>SUMIF(振分, $C164, 計算_投入係数表_加工!CY$4:CY$123)</f>
        <v>0</v>
      </c>
      <c r="CZ164" s="194">
        <f>SUMIF(振分, $C164, 計算_投入係数表_加工!CZ$4:CZ$123)</f>
        <v>0</v>
      </c>
      <c r="DA164" s="194">
        <f>SUMIF(振分, $C164, 計算_投入係数表_加工!DA$4:DA$123)</f>
        <v>0</v>
      </c>
      <c r="DB164" s="194">
        <f>SUMIF(振分, $C164, 計算_投入係数表_加工!DB$4:DB$123)</f>
        <v>0</v>
      </c>
      <c r="DC164" s="194">
        <f>SUMIF(振分, $C164, 計算_投入係数表_加工!DC$4:DC$123)</f>
        <v>0</v>
      </c>
      <c r="DD164" s="194">
        <f>SUMIF(振分, $C164, 計算_投入係数表_加工!DD$4:DD$123)</f>
        <v>0</v>
      </c>
      <c r="DE164" s="194">
        <f>SUMIF(振分, $C164, 計算_投入係数表_加工!DE$4:DE$123)</f>
        <v>0</v>
      </c>
      <c r="DF164" s="194">
        <f>SUMIF(振分, $C164, 計算_投入係数表_加工!DF$4:DF$123)</f>
        <v>0</v>
      </c>
      <c r="DG164" s="194">
        <f>SUMIF(振分, $C164, 計算_投入係数表_加工!DG$4:DG$123)</f>
        <v>0</v>
      </c>
      <c r="DH164" s="194">
        <f>SUMIF(振分, $C164, 計算_投入係数表_加工!DH$4:DH$123)</f>
        <v>0</v>
      </c>
      <c r="DI164" s="194">
        <f>SUMIF(振分, $C164, 計算_投入係数表_加工!DI$4:DI$123)</f>
        <v>0</v>
      </c>
      <c r="DJ164" s="194">
        <f>SUMIF(振分, $C164, 計算_投入係数表_加工!DJ$4:DJ$123)</f>
        <v>0</v>
      </c>
      <c r="DK164" s="194">
        <f>SUMIF(振分, $C164, 計算_投入係数表_加工!DK$4:DK$123)</f>
        <v>0</v>
      </c>
      <c r="DL164" s="194">
        <f>SUMIF(振分, $C164, 計算_投入係数表_加工!DL$4:DL$123)</f>
        <v>0</v>
      </c>
      <c r="DM164" s="194">
        <f>SUMIF(振分, $C164, 計算_投入係数表_加工!DM$4:DM$123)</f>
        <v>0</v>
      </c>
      <c r="DN164" s="194">
        <f>SUMIF(振分, $C164, 計算_投入係数表_加工!DN$4:DN$123)</f>
        <v>0</v>
      </c>
      <c r="DO164" s="194">
        <f>SUMIF(振分, $C164, 計算_投入係数表_加工!DO$4:DO$123)</f>
        <v>0</v>
      </c>
      <c r="DP164" s="194">
        <f>SUMIF(振分, $C164, 計算_投入係数表_加工!DP$4:DP$123)</f>
        <v>0</v>
      </c>
      <c r="DQ164" s="194">
        <f>SUMIF(振分, $C164, 計算_投入係数表_加工!DQ$4:DQ$123)</f>
        <v>0</v>
      </c>
      <c r="DR164" s="194">
        <f>SUMIF(振分, $C164, 計算_投入係数表_加工!DR$4:DR$123)</f>
        <v>0</v>
      </c>
      <c r="DS164" s="194">
        <f>SUMIF(振分, $C164, 計算_投入係数表_加工!DS$4:DS$123)</f>
        <v>0</v>
      </c>
      <c r="DT164" s="108">
        <f>SUMIF(振分, $C164, 計算_投入係数表_加工!DT$4:DT$123)</f>
        <v>0</v>
      </c>
    </row>
    <row r="165" spans="1:124" s="22" customFormat="1" x14ac:dyDescent="0.25">
      <c r="A165" s="34"/>
      <c r="B165" s="53">
        <v>25</v>
      </c>
      <c r="C165" s="360" t="str">
        <v>-</v>
      </c>
      <c r="D165" s="193">
        <f>SUMIF(振分, $C165, 計算_投入係数表_加工!D$4:D$123)</f>
        <v>0</v>
      </c>
      <c r="E165" s="194">
        <f>SUMIF(振分, $C165, 計算_投入係数表_加工!E$4:E$123)</f>
        <v>0</v>
      </c>
      <c r="F165" s="194">
        <f>SUMIF(振分, $C165, 計算_投入係数表_加工!F$4:F$123)</f>
        <v>0</v>
      </c>
      <c r="G165" s="194">
        <f>SUMIF(振分, $C165, 計算_投入係数表_加工!G$4:G$123)</f>
        <v>0</v>
      </c>
      <c r="H165" s="194">
        <f>SUMIF(振分, $C165, 計算_投入係数表_加工!H$4:H$123)</f>
        <v>0</v>
      </c>
      <c r="I165" s="194">
        <f>SUMIF(振分, $C165, 計算_投入係数表_加工!I$4:I$123)</f>
        <v>0</v>
      </c>
      <c r="J165" s="194">
        <f>SUMIF(振分, $C165, 計算_投入係数表_加工!J$4:J$123)</f>
        <v>0</v>
      </c>
      <c r="K165" s="194">
        <f>SUMIF(振分, $C165, 計算_投入係数表_加工!K$4:K$123)</f>
        <v>0</v>
      </c>
      <c r="L165" s="194">
        <f>SUMIF(振分, $C165, 計算_投入係数表_加工!L$4:L$123)</f>
        <v>0</v>
      </c>
      <c r="M165" s="194">
        <f>SUMIF(振分, $C165, 計算_投入係数表_加工!M$4:M$123)</f>
        <v>0</v>
      </c>
      <c r="N165" s="194">
        <f>SUMIF(振分, $C165, 計算_投入係数表_加工!N$4:N$123)</f>
        <v>0</v>
      </c>
      <c r="O165" s="194">
        <f>SUMIF(振分, $C165, 計算_投入係数表_加工!O$4:O$123)</f>
        <v>0</v>
      </c>
      <c r="P165" s="194">
        <f>SUMIF(振分, $C165, 計算_投入係数表_加工!P$4:P$123)</f>
        <v>0</v>
      </c>
      <c r="Q165" s="194">
        <f>SUMIF(振分, $C165, 計算_投入係数表_加工!Q$4:Q$123)</f>
        <v>0</v>
      </c>
      <c r="R165" s="194">
        <f>SUMIF(振分, $C165, 計算_投入係数表_加工!R$4:R$123)</f>
        <v>0</v>
      </c>
      <c r="S165" s="194">
        <f>SUMIF(振分, $C165, 計算_投入係数表_加工!S$4:S$123)</f>
        <v>0</v>
      </c>
      <c r="T165" s="194">
        <f>SUMIF(振分, $C165, 計算_投入係数表_加工!T$4:T$123)</f>
        <v>0</v>
      </c>
      <c r="U165" s="194">
        <f>SUMIF(振分, $C165, 計算_投入係数表_加工!U$4:U$123)</f>
        <v>0</v>
      </c>
      <c r="V165" s="194">
        <f>SUMIF(振分, $C165, 計算_投入係数表_加工!V$4:V$123)</f>
        <v>0</v>
      </c>
      <c r="W165" s="194">
        <f>SUMIF(振分, $C165, 計算_投入係数表_加工!W$4:W$123)</f>
        <v>0</v>
      </c>
      <c r="X165" s="194">
        <f>SUMIF(振分, $C165, 計算_投入係数表_加工!X$4:X$123)</f>
        <v>0</v>
      </c>
      <c r="Y165" s="194">
        <f>SUMIF(振分, $C165, 計算_投入係数表_加工!Y$4:Y$123)</f>
        <v>0</v>
      </c>
      <c r="Z165" s="194">
        <f>SUMIF(振分, $C165, 計算_投入係数表_加工!Z$4:Z$123)</f>
        <v>0</v>
      </c>
      <c r="AA165" s="194">
        <f>SUMIF(振分, $C165, 計算_投入係数表_加工!AA$4:AA$123)</f>
        <v>0</v>
      </c>
      <c r="AB165" s="194">
        <f>SUMIF(振分, $C165, 計算_投入係数表_加工!AB$4:AB$123)</f>
        <v>0</v>
      </c>
      <c r="AC165" s="194">
        <f>SUMIF(振分, $C165, 計算_投入係数表_加工!AC$4:AC$123)</f>
        <v>0</v>
      </c>
      <c r="AD165" s="194">
        <f>SUMIF(振分, $C165, 計算_投入係数表_加工!AD$4:AD$123)</f>
        <v>0</v>
      </c>
      <c r="AE165" s="194">
        <f>SUMIF(振分, $C165, 計算_投入係数表_加工!AE$4:AE$123)</f>
        <v>0</v>
      </c>
      <c r="AF165" s="194">
        <f>SUMIF(振分, $C165, 計算_投入係数表_加工!AF$4:AF$123)</f>
        <v>0</v>
      </c>
      <c r="AG165" s="194">
        <f>SUMIF(振分, $C165, 計算_投入係数表_加工!AG$4:AG$123)</f>
        <v>0</v>
      </c>
      <c r="AH165" s="194">
        <f>SUMIF(振分, $C165, 計算_投入係数表_加工!AH$4:AH$123)</f>
        <v>0</v>
      </c>
      <c r="AI165" s="194">
        <f>SUMIF(振分, $C165, 計算_投入係数表_加工!AI$4:AI$123)</f>
        <v>0</v>
      </c>
      <c r="AJ165" s="194">
        <f>SUMIF(振分, $C165, 計算_投入係数表_加工!AJ$4:AJ$123)</f>
        <v>0</v>
      </c>
      <c r="AK165" s="194">
        <f>SUMIF(振分, $C165, 計算_投入係数表_加工!AK$4:AK$123)</f>
        <v>0</v>
      </c>
      <c r="AL165" s="194">
        <f>SUMIF(振分, $C165, 計算_投入係数表_加工!AL$4:AL$123)</f>
        <v>0</v>
      </c>
      <c r="AM165" s="194">
        <f>SUMIF(振分, $C165, 計算_投入係数表_加工!AM$4:AM$123)</f>
        <v>0</v>
      </c>
      <c r="AN165" s="194">
        <f>SUMIF(振分, $C165, 計算_投入係数表_加工!AN$4:AN$123)</f>
        <v>0</v>
      </c>
      <c r="AO165" s="194">
        <f>SUMIF(振分, $C165, 計算_投入係数表_加工!AO$4:AO$123)</f>
        <v>0</v>
      </c>
      <c r="AP165" s="194">
        <f>SUMIF(振分, $C165, 計算_投入係数表_加工!AP$4:AP$123)</f>
        <v>0</v>
      </c>
      <c r="AQ165" s="194">
        <f>SUMIF(振分, $C165, 計算_投入係数表_加工!AQ$4:AQ$123)</f>
        <v>0</v>
      </c>
      <c r="AR165" s="194">
        <f>SUMIF(振分, $C165, 計算_投入係数表_加工!AR$4:AR$123)</f>
        <v>0</v>
      </c>
      <c r="AS165" s="194">
        <f>SUMIF(振分, $C165, 計算_投入係数表_加工!AS$4:AS$123)</f>
        <v>0</v>
      </c>
      <c r="AT165" s="194">
        <f>SUMIF(振分, $C165, 計算_投入係数表_加工!AT$4:AT$123)</f>
        <v>0</v>
      </c>
      <c r="AU165" s="194">
        <f>SUMIF(振分, $C165, 計算_投入係数表_加工!AU$4:AU$123)</f>
        <v>0</v>
      </c>
      <c r="AV165" s="194">
        <f>SUMIF(振分, $C165, 計算_投入係数表_加工!AV$4:AV$123)</f>
        <v>0</v>
      </c>
      <c r="AW165" s="194">
        <f>SUMIF(振分, $C165, 計算_投入係数表_加工!AW$4:AW$123)</f>
        <v>0</v>
      </c>
      <c r="AX165" s="194">
        <f>SUMIF(振分, $C165, 計算_投入係数表_加工!AX$4:AX$123)</f>
        <v>0</v>
      </c>
      <c r="AY165" s="194">
        <f>SUMIF(振分, $C165, 計算_投入係数表_加工!AY$4:AY$123)</f>
        <v>0</v>
      </c>
      <c r="AZ165" s="194">
        <f>SUMIF(振分, $C165, 計算_投入係数表_加工!AZ$4:AZ$123)</f>
        <v>0</v>
      </c>
      <c r="BA165" s="194">
        <f>SUMIF(振分, $C165, 計算_投入係数表_加工!BA$4:BA$123)</f>
        <v>0</v>
      </c>
      <c r="BB165" s="194">
        <f>SUMIF(振分, $C165, 計算_投入係数表_加工!BB$4:BB$123)</f>
        <v>0</v>
      </c>
      <c r="BC165" s="194">
        <f>SUMIF(振分, $C165, 計算_投入係数表_加工!BC$4:BC$123)</f>
        <v>0</v>
      </c>
      <c r="BD165" s="194">
        <f>SUMIF(振分, $C165, 計算_投入係数表_加工!BD$4:BD$123)</f>
        <v>0</v>
      </c>
      <c r="BE165" s="194">
        <f>SUMIF(振分, $C165, 計算_投入係数表_加工!BE$4:BE$123)</f>
        <v>0</v>
      </c>
      <c r="BF165" s="194">
        <f>SUMIF(振分, $C165, 計算_投入係数表_加工!BF$4:BF$123)</f>
        <v>0</v>
      </c>
      <c r="BG165" s="194">
        <f>SUMIF(振分, $C165, 計算_投入係数表_加工!BG$4:BG$123)</f>
        <v>0</v>
      </c>
      <c r="BH165" s="194">
        <f>SUMIF(振分, $C165, 計算_投入係数表_加工!BH$4:BH$123)</f>
        <v>0</v>
      </c>
      <c r="BI165" s="194">
        <f>SUMIF(振分, $C165, 計算_投入係数表_加工!BI$4:BI$123)</f>
        <v>0</v>
      </c>
      <c r="BJ165" s="194">
        <f>SUMIF(振分, $C165, 計算_投入係数表_加工!BJ$4:BJ$123)</f>
        <v>0</v>
      </c>
      <c r="BK165" s="194">
        <f>SUMIF(振分, $C165, 計算_投入係数表_加工!BK$4:BK$123)</f>
        <v>0</v>
      </c>
      <c r="BL165" s="194">
        <f>SUMIF(振分, $C165, 計算_投入係数表_加工!BL$4:BL$123)</f>
        <v>0</v>
      </c>
      <c r="BM165" s="194">
        <f>SUMIF(振分, $C165, 計算_投入係数表_加工!BM$4:BM$123)</f>
        <v>0</v>
      </c>
      <c r="BN165" s="194">
        <f>SUMIF(振分, $C165, 計算_投入係数表_加工!BN$4:BN$123)</f>
        <v>0</v>
      </c>
      <c r="BO165" s="194">
        <f>SUMIF(振分, $C165, 計算_投入係数表_加工!BO$4:BO$123)</f>
        <v>0</v>
      </c>
      <c r="BP165" s="194">
        <f>SUMIF(振分, $C165, 計算_投入係数表_加工!BP$4:BP$123)</f>
        <v>0</v>
      </c>
      <c r="BQ165" s="194">
        <f>SUMIF(振分, $C165, 計算_投入係数表_加工!BQ$4:BQ$123)</f>
        <v>0</v>
      </c>
      <c r="BR165" s="194">
        <f>SUMIF(振分, $C165, 計算_投入係数表_加工!BR$4:BR$123)</f>
        <v>0</v>
      </c>
      <c r="BS165" s="194">
        <f>SUMIF(振分, $C165, 計算_投入係数表_加工!BS$4:BS$123)</f>
        <v>0</v>
      </c>
      <c r="BT165" s="194">
        <f>SUMIF(振分, $C165, 計算_投入係数表_加工!BT$4:BT$123)</f>
        <v>0</v>
      </c>
      <c r="BU165" s="194">
        <f>SUMIF(振分, $C165, 計算_投入係数表_加工!BU$4:BU$123)</f>
        <v>0</v>
      </c>
      <c r="BV165" s="194">
        <f>SUMIF(振分, $C165, 計算_投入係数表_加工!BV$4:BV$123)</f>
        <v>0</v>
      </c>
      <c r="BW165" s="194">
        <f>SUMIF(振分, $C165, 計算_投入係数表_加工!BW$4:BW$123)</f>
        <v>0</v>
      </c>
      <c r="BX165" s="194">
        <f>SUMIF(振分, $C165, 計算_投入係数表_加工!BX$4:BX$123)</f>
        <v>0</v>
      </c>
      <c r="BY165" s="194">
        <f>SUMIF(振分, $C165, 計算_投入係数表_加工!BY$4:BY$123)</f>
        <v>0</v>
      </c>
      <c r="BZ165" s="194">
        <f>SUMIF(振分, $C165, 計算_投入係数表_加工!BZ$4:BZ$123)</f>
        <v>0</v>
      </c>
      <c r="CA165" s="194">
        <f>SUMIF(振分, $C165, 計算_投入係数表_加工!CA$4:CA$123)</f>
        <v>0</v>
      </c>
      <c r="CB165" s="194">
        <f>SUMIF(振分, $C165, 計算_投入係数表_加工!CB$4:CB$123)</f>
        <v>0</v>
      </c>
      <c r="CC165" s="194">
        <f>SUMIF(振分, $C165, 計算_投入係数表_加工!CC$4:CC$123)</f>
        <v>0</v>
      </c>
      <c r="CD165" s="194">
        <f>SUMIF(振分, $C165, 計算_投入係数表_加工!CD$4:CD$123)</f>
        <v>0</v>
      </c>
      <c r="CE165" s="194">
        <f>SUMIF(振分, $C165, 計算_投入係数表_加工!CE$4:CE$123)</f>
        <v>0</v>
      </c>
      <c r="CF165" s="194">
        <f>SUMIF(振分, $C165, 計算_投入係数表_加工!CF$4:CF$123)</f>
        <v>0</v>
      </c>
      <c r="CG165" s="194">
        <f>SUMIF(振分, $C165, 計算_投入係数表_加工!CG$4:CG$123)</f>
        <v>0</v>
      </c>
      <c r="CH165" s="194">
        <f>SUMIF(振分, $C165, 計算_投入係数表_加工!CH$4:CH$123)</f>
        <v>0</v>
      </c>
      <c r="CI165" s="194">
        <f>SUMIF(振分, $C165, 計算_投入係数表_加工!CI$4:CI$123)</f>
        <v>0</v>
      </c>
      <c r="CJ165" s="194">
        <f>SUMIF(振分, $C165, 計算_投入係数表_加工!CJ$4:CJ$123)</f>
        <v>0</v>
      </c>
      <c r="CK165" s="194">
        <f>SUMIF(振分, $C165, 計算_投入係数表_加工!CK$4:CK$123)</f>
        <v>0</v>
      </c>
      <c r="CL165" s="194">
        <f>SUMIF(振分, $C165, 計算_投入係数表_加工!CL$4:CL$123)</f>
        <v>0</v>
      </c>
      <c r="CM165" s="194">
        <f>SUMIF(振分, $C165, 計算_投入係数表_加工!CM$4:CM$123)</f>
        <v>0</v>
      </c>
      <c r="CN165" s="194">
        <f>SUMIF(振分, $C165, 計算_投入係数表_加工!CN$4:CN$123)</f>
        <v>0</v>
      </c>
      <c r="CO165" s="194">
        <f>SUMIF(振分, $C165, 計算_投入係数表_加工!CO$4:CO$123)</f>
        <v>0</v>
      </c>
      <c r="CP165" s="194">
        <f>SUMIF(振分, $C165, 計算_投入係数表_加工!CP$4:CP$123)</f>
        <v>0</v>
      </c>
      <c r="CQ165" s="194">
        <f>SUMIF(振分, $C165, 計算_投入係数表_加工!CQ$4:CQ$123)</f>
        <v>0</v>
      </c>
      <c r="CR165" s="194">
        <f>SUMIF(振分, $C165, 計算_投入係数表_加工!CR$4:CR$123)</f>
        <v>0</v>
      </c>
      <c r="CS165" s="194">
        <f>SUMIF(振分, $C165, 計算_投入係数表_加工!CS$4:CS$123)</f>
        <v>0</v>
      </c>
      <c r="CT165" s="194">
        <f>SUMIF(振分, $C165, 計算_投入係数表_加工!CT$4:CT$123)</f>
        <v>0</v>
      </c>
      <c r="CU165" s="194">
        <f>SUMIF(振分, $C165, 計算_投入係数表_加工!CU$4:CU$123)</f>
        <v>0</v>
      </c>
      <c r="CV165" s="194">
        <f>SUMIF(振分, $C165, 計算_投入係数表_加工!CV$4:CV$123)</f>
        <v>0</v>
      </c>
      <c r="CW165" s="194">
        <f>SUMIF(振分, $C165, 計算_投入係数表_加工!CW$4:CW$123)</f>
        <v>0</v>
      </c>
      <c r="CX165" s="194">
        <f>SUMIF(振分, $C165, 計算_投入係数表_加工!CX$4:CX$123)</f>
        <v>0</v>
      </c>
      <c r="CY165" s="194">
        <f>SUMIF(振分, $C165, 計算_投入係数表_加工!CY$4:CY$123)</f>
        <v>0</v>
      </c>
      <c r="CZ165" s="194">
        <f>SUMIF(振分, $C165, 計算_投入係数表_加工!CZ$4:CZ$123)</f>
        <v>0</v>
      </c>
      <c r="DA165" s="194">
        <f>SUMIF(振分, $C165, 計算_投入係数表_加工!DA$4:DA$123)</f>
        <v>0</v>
      </c>
      <c r="DB165" s="194">
        <f>SUMIF(振分, $C165, 計算_投入係数表_加工!DB$4:DB$123)</f>
        <v>0</v>
      </c>
      <c r="DC165" s="194">
        <f>SUMIF(振分, $C165, 計算_投入係数表_加工!DC$4:DC$123)</f>
        <v>0</v>
      </c>
      <c r="DD165" s="194">
        <f>SUMIF(振分, $C165, 計算_投入係数表_加工!DD$4:DD$123)</f>
        <v>0</v>
      </c>
      <c r="DE165" s="194">
        <f>SUMIF(振分, $C165, 計算_投入係数表_加工!DE$4:DE$123)</f>
        <v>0</v>
      </c>
      <c r="DF165" s="194">
        <f>SUMIF(振分, $C165, 計算_投入係数表_加工!DF$4:DF$123)</f>
        <v>0</v>
      </c>
      <c r="DG165" s="194">
        <f>SUMIF(振分, $C165, 計算_投入係数表_加工!DG$4:DG$123)</f>
        <v>0</v>
      </c>
      <c r="DH165" s="194">
        <f>SUMIF(振分, $C165, 計算_投入係数表_加工!DH$4:DH$123)</f>
        <v>0</v>
      </c>
      <c r="DI165" s="194">
        <f>SUMIF(振分, $C165, 計算_投入係数表_加工!DI$4:DI$123)</f>
        <v>0</v>
      </c>
      <c r="DJ165" s="194">
        <f>SUMIF(振分, $C165, 計算_投入係数表_加工!DJ$4:DJ$123)</f>
        <v>0</v>
      </c>
      <c r="DK165" s="194">
        <f>SUMIF(振分, $C165, 計算_投入係数表_加工!DK$4:DK$123)</f>
        <v>0</v>
      </c>
      <c r="DL165" s="194">
        <f>SUMIF(振分, $C165, 計算_投入係数表_加工!DL$4:DL$123)</f>
        <v>0</v>
      </c>
      <c r="DM165" s="194">
        <f>SUMIF(振分, $C165, 計算_投入係数表_加工!DM$4:DM$123)</f>
        <v>0</v>
      </c>
      <c r="DN165" s="194">
        <f>SUMIF(振分, $C165, 計算_投入係数表_加工!DN$4:DN$123)</f>
        <v>0</v>
      </c>
      <c r="DO165" s="194">
        <f>SUMIF(振分, $C165, 計算_投入係数表_加工!DO$4:DO$123)</f>
        <v>0</v>
      </c>
      <c r="DP165" s="194">
        <f>SUMIF(振分, $C165, 計算_投入係数表_加工!DP$4:DP$123)</f>
        <v>0</v>
      </c>
      <c r="DQ165" s="194">
        <f>SUMIF(振分, $C165, 計算_投入係数表_加工!DQ$4:DQ$123)</f>
        <v>0</v>
      </c>
      <c r="DR165" s="194">
        <f>SUMIF(振分, $C165, 計算_投入係数表_加工!DR$4:DR$123)</f>
        <v>0</v>
      </c>
      <c r="DS165" s="194">
        <f>SUMIF(振分, $C165, 計算_投入係数表_加工!DS$4:DS$123)</f>
        <v>0</v>
      </c>
      <c r="DT165" s="108">
        <f>SUMIF(振分, $C165, 計算_投入係数表_加工!DT$4:DT$123)</f>
        <v>0</v>
      </c>
    </row>
    <row r="166" spans="1:124" s="22" customFormat="1" x14ac:dyDescent="0.25">
      <c r="A166" s="34"/>
      <c r="B166" s="53">
        <v>26</v>
      </c>
      <c r="C166" s="361" t="str">
        <v>-</v>
      </c>
      <c r="D166" s="196">
        <f>SUMIF(振分, $C166, 計算_投入係数表_加工!D$4:D$123)</f>
        <v>0</v>
      </c>
      <c r="E166" s="197">
        <f>SUMIF(振分, $C166, 計算_投入係数表_加工!E$4:E$123)</f>
        <v>0</v>
      </c>
      <c r="F166" s="197">
        <f>SUMIF(振分, $C166, 計算_投入係数表_加工!F$4:F$123)</f>
        <v>0</v>
      </c>
      <c r="G166" s="197">
        <f>SUMIF(振分, $C166, 計算_投入係数表_加工!G$4:G$123)</f>
        <v>0</v>
      </c>
      <c r="H166" s="197">
        <f>SUMIF(振分, $C166, 計算_投入係数表_加工!H$4:H$123)</f>
        <v>0</v>
      </c>
      <c r="I166" s="197">
        <f>SUMIF(振分, $C166, 計算_投入係数表_加工!I$4:I$123)</f>
        <v>0</v>
      </c>
      <c r="J166" s="197">
        <f>SUMIF(振分, $C166, 計算_投入係数表_加工!J$4:J$123)</f>
        <v>0</v>
      </c>
      <c r="K166" s="197">
        <f>SUMIF(振分, $C166, 計算_投入係数表_加工!K$4:K$123)</f>
        <v>0</v>
      </c>
      <c r="L166" s="197">
        <f>SUMIF(振分, $C166, 計算_投入係数表_加工!L$4:L$123)</f>
        <v>0</v>
      </c>
      <c r="M166" s="197">
        <f>SUMIF(振分, $C166, 計算_投入係数表_加工!M$4:M$123)</f>
        <v>0</v>
      </c>
      <c r="N166" s="197">
        <f>SUMIF(振分, $C166, 計算_投入係数表_加工!N$4:N$123)</f>
        <v>0</v>
      </c>
      <c r="O166" s="197">
        <f>SUMIF(振分, $C166, 計算_投入係数表_加工!O$4:O$123)</f>
        <v>0</v>
      </c>
      <c r="P166" s="197">
        <f>SUMIF(振分, $C166, 計算_投入係数表_加工!P$4:P$123)</f>
        <v>0</v>
      </c>
      <c r="Q166" s="197">
        <f>SUMIF(振分, $C166, 計算_投入係数表_加工!Q$4:Q$123)</f>
        <v>0</v>
      </c>
      <c r="R166" s="197">
        <f>SUMIF(振分, $C166, 計算_投入係数表_加工!R$4:R$123)</f>
        <v>0</v>
      </c>
      <c r="S166" s="197">
        <f>SUMIF(振分, $C166, 計算_投入係数表_加工!S$4:S$123)</f>
        <v>0</v>
      </c>
      <c r="T166" s="197">
        <f>SUMIF(振分, $C166, 計算_投入係数表_加工!T$4:T$123)</f>
        <v>0</v>
      </c>
      <c r="U166" s="197">
        <f>SUMIF(振分, $C166, 計算_投入係数表_加工!U$4:U$123)</f>
        <v>0</v>
      </c>
      <c r="V166" s="197">
        <f>SUMIF(振分, $C166, 計算_投入係数表_加工!V$4:V$123)</f>
        <v>0</v>
      </c>
      <c r="W166" s="197">
        <f>SUMIF(振分, $C166, 計算_投入係数表_加工!W$4:W$123)</f>
        <v>0</v>
      </c>
      <c r="X166" s="197">
        <f>SUMIF(振分, $C166, 計算_投入係数表_加工!X$4:X$123)</f>
        <v>0</v>
      </c>
      <c r="Y166" s="197">
        <f>SUMIF(振分, $C166, 計算_投入係数表_加工!Y$4:Y$123)</f>
        <v>0</v>
      </c>
      <c r="Z166" s="197">
        <f>SUMIF(振分, $C166, 計算_投入係数表_加工!Z$4:Z$123)</f>
        <v>0</v>
      </c>
      <c r="AA166" s="197">
        <f>SUMIF(振分, $C166, 計算_投入係数表_加工!AA$4:AA$123)</f>
        <v>0</v>
      </c>
      <c r="AB166" s="197">
        <f>SUMIF(振分, $C166, 計算_投入係数表_加工!AB$4:AB$123)</f>
        <v>0</v>
      </c>
      <c r="AC166" s="197">
        <f>SUMIF(振分, $C166, 計算_投入係数表_加工!AC$4:AC$123)</f>
        <v>0</v>
      </c>
      <c r="AD166" s="197">
        <f>SUMIF(振分, $C166, 計算_投入係数表_加工!AD$4:AD$123)</f>
        <v>0</v>
      </c>
      <c r="AE166" s="197">
        <f>SUMIF(振分, $C166, 計算_投入係数表_加工!AE$4:AE$123)</f>
        <v>0</v>
      </c>
      <c r="AF166" s="197">
        <f>SUMIF(振分, $C166, 計算_投入係数表_加工!AF$4:AF$123)</f>
        <v>0</v>
      </c>
      <c r="AG166" s="197">
        <f>SUMIF(振分, $C166, 計算_投入係数表_加工!AG$4:AG$123)</f>
        <v>0</v>
      </c>
      <c r="AH166" s="197">
        <f>SUMIF(振分, $C166, 計算_投入係数表_加工!AH$4:AH$123)</f>
        <v>0</v>
      </c>
      <c r="AI166" s="197">
        <f>SUMIF(振分, $C166, 計算_投入係数表_加工!AI$4:AI$123)</f>
        <v>0</v>
      </c>
      <c r="AJ166" s="197">
        <f>SUMIF(振分, $C166, 計算_投入係数表_加工!AJ$4:AJ$123)</f>
        <v>0</v>
      </c>
      <c r="AK166" s="197">
        <f>SUMIF(振分, $C166, 計算_投入係数表_加工!AK$4:AK$123)</f>
        <v>0</v>
      </c>
      <c r="AL166" s="197">
        <f>SUMIF(振分, $C166, 計算_投入係数表_加工!AL$4:AL$123)</f>
        <v>0</v>
      </c>
      <c r="AM166" s="197">
        <f>SUMIF(振分, $C166, 計算_投入係数表_加工!AM$4:AM$123)</f>
        <v>0</v>
      </c>
      <c r="AN166" s="197">
        <f>SUMIF(振分, $C166, 計算_投入係数表_加工!AN$4:AN$123)</f>
        <v>0</v>
      </c>
      <c r="AO166" s="197">
        <f>SUMIF(振分, $C166, 計算_投入係数表_加工!AO$4:AO$123)</f>
        <v>0</v>
      </c>
      <c r="AP166" s="197">
        <f>SUMIF(振分, $C166, 計算_投入係数表_加工!AP$4:AP$123)</f>
        <v>0</v>
      </c>
      <c r="AQ166" s="197">
        <f>SUMIF(振分, $C166, 計算_投入係数表_加工!AQ$4:AQ$123)</f>
        <v>0</v>
      </c>
      <c r="AR166" s="197">
        <f>SUMIF(振分, $C166, 計算_投入係数表_加工!AR$4:AR$123)</f>
        <v>0</v>
      </c>
      <c r="AS166" s="197">
        <f>SUMIF(振分, $C166, 計算_投入係数表_加工!AS$4:AS$123)</f>
        <v>0</v>
      </c>
      <c r="AT166" s="197">
        <f>SUMIF(振分, $C166, 計算_投入係数表_加工!AT$4:AT$123)</f>
        <v>0</v>
      </c>
      <c r="AU166" s="197">
        <f>SUMIF(振分, $C166, 計算_投入係数表_加工!AU$4:AU$123)</f>
        <v>0</v>
      </c>
      <c r="AV166" s="197">
        <f>SUMIF(振分, $C166, 計算_投入係数表_加工!AV$4:AV$123)</f>
        <v>0</v>
      </c>
      <c r="AW166" s="197">
        <f>SUMIF(振分, $C166, 計算_投入係数表_加工!AW$4:AW$123)</f>
        <v>0</v>
      </c>
      <c r="AX166" s="197">
        <f>SUMIF(振分, $C166, 計算_投入係数表_加工!AX$4:AX$123)</f>
        <v>0</v>
      </c>
      <c r="AY166" s="197">
        <f>SUMIF(振分, $C166, 計算_投入係数表_加工!AY$4:AY$123)</f>
        <v>0</v>
      </c>
      <c r="AZ166" s="197">
        <f>SUMIF(振分, $C166, 計算_投入係数表_加工!AZ$4:AZ$123)</f>
        <v>0</v>
      </c>
      <c r="BA166" s="197">
        <f>SUMIF(振分, $C166, 計算_投入係数表_加工!BA$4:BA$123)</f>
        <v>0</v>
      </c>
      <c r="BB166" s="197">
        <f>SUMIF(振分, $C166, 計算_投入係数表_加工!BB$4:BB$123)</f>
        <v>0</v>
      </c>
      <c r="BC166" s="197">
        <f>SUMIF(振分, $C166, 計算_投入係数表_加工!BC$4:BC$123)</f>
        <v>0</v>
      </c>
      <c r="BD166" s="197">
        <f>SUMIF(振分, $C166, 計算_投入係数表_加工!BD$4:BD$123)</f>
        <v>0</v>
      </c>
      <c r="BE166" s="197">
        <f>SUMIF(振分, $C166, 計算_投入係数表_加工!BE$4:BE$123)</f>
        <v>0</v>
      </c>
      <c r="BF166" s="197">
        <f>SUMIF(振分, $C166, 計算_投入係数表_加工!BF$4:BF$123)</f>
        <v>0</v>
      </c>
      <c r="BG166" s="197">
        <f>SUMIF(振分, $C166, 計算_投入係数表_加工!BG$4:BG$123)</f>
        <v>0</v>
      </c>
      <c r="BH166" s="197">
        <f>SUMIF(振分, $C166, 計算_投入係数表_加工!BH$4:BH$123)</f>
        <v>0</v>
      </c>
      <c r="BI166" s="197">
        <f>SUMIF(振分, $C166, 計算_投入係数表_加工!BI$4:BI$123)</f>
        <v>0</v>
      </c>
      <c r="BJ166" s="197">
        <f>SUMIF(振分, $C166, 計算_投入係数表_加工!BJ$4:BJ$123)</f>
        <v>0</v>
      </c>
      <c r="BK166" s="197">
        <f>SUMIF(振分, $C166, 計算_投入係数表_加工!BK$4:BK$123)</f>
        <v>0</v>
      </c>
      <c r="BL166" s="197">
        <f>SUMIF(振分, $C166, 計算_投入係数表_加工!BL$4:BL$123)</f>
        <v>0</v>
      </c>
      <c r="BM166" s="197">
        <f>SUMIF(振分, $C166, 計算_投入係数表_加工!BM$4:BM$123)</f>
        <v>0</v>
      </c>
      <c r="BN166" s="197">
        <f>SUMIF(振分, $C166, 計算_投入係数表_加工!BN$4:BN$123)</f>
        <v>0</v>
      </c>
      <c r="BO166" s="197">
        <f>SUMIF(振分, $C166, 計算_投入係数表_加工!BO$4:BO$123)</f>
        <v>0</v>
      </c>
      <c r="BP166" s="197">
        <f>SUMIF(振分, $C166, 計算_投入係数表_加工!BP$4:BP$123)</f>
        <v>0</v>
      </c>
      <c r="BQ166" s="197">
        <f>SUMIF(振分, $C166, 計算_投入係数表_加工!BQ$4:BQ$123)</f>
        <v>0</v>
      </c>
      <c r="BR166" s="197">
        <f>SUMIF(振分, $C166, 計算_投入係数表_加工!BR$4:BR$123)</f>
        <v>0</v>
      </c>
      <c r="BS166" s="197">
        <f>SUMIF(振分, $C166, 計算_投入係数表_加工!BS$4:BS$123)</f>
        <v>0</v>
      </c>
      <c r="BT166" s="197">
        <f>SUMIF(振分, $C166, 計算_投入係数表_加工!BT$4:BT$123)</f>
        <v>0</v>
      </c>
      <c r="BU166" s="197">
        <f>SUMIF(振分, $C166, 計算_投入係数表_加工!BU$4:BU$123)</f>
        <v>0</v>
      </c>
      <c r="BV166" s="197">
        <f>SUMIF(振分, $C166, 計算_投入係数表_加工!BV$4:BV$123)</f>
        <v>0</v>
      </c>
      <c r="BW166" s="197">
        <f>SUMIF(振分, $C166, 計算_投入係数表_加工!BW$4:BW$123)</f>
        <v>0</v>
      </c>
      <c r="BX166" s="197">
        <f>SUMIF(振分, $C166, 計算_投入係数表_加工!BX$4:BX$123)</f>
        <v>0</v>
      </c>
      <c r="BY166" s="197">
        <f>SUMIF(振分, $C166, 計算_投入係数表_加工!BY$4:BY$123)</f>
        <v>0</v>
      </c>
      <c r="BZ166" s="197">
        <f>SUMIF(振分, $C166, 計算_投入係数表_加工!BZ$4:BZ$123)</f>
        <v>0</v>
      </c>
      <c r="CA166" s="197">
        <f>SUMIF(振分, $C166, 計算_投入係数表_加工!CA$4:CA$123)</f>
        <v>0</v>
      </c>
      <c r="CB166" s="197">
        <f>SUMIF(振分, $C166, 計算_投入係数表_加工!CB$4:CB$123)</f>
        <v>0</v>
      </c>
      <c r="CC166" s="197">
        <f>SUMIF(振分, $C166, 計算_投入係数表_加工!CC$4:CC$123)</f>
        <v>0</v>
      </c>
      <c r="CD166" s="197">
        <f>SUMIF(振分, $C166, 計算_投入係数表_加工!CD$4:CD$123)</f>
        <v>0</v>
      </c>
      <c r="CE166" s="197">
        <f>SUMIF(振分, $C166, 計算_投入係数表_加工!CE$4:CE$123)</f>
        <v>0</v>
      </c>
      <c r="CF166" s="197">
        <f>SUMIF(振分, $C166, 計算_投入係数表_加工!CF$4:CF$123)</f>
        <v>0</v>
      </c>
      <c r="CG166" s="197">
        <f>SUMIF(振分, $C166, 計算_投入係数表_加工!CG$4:CG$123)</f>
        <v>0</v>
      </c>
      <c r="CH166" s="197">
        <f>SUMIF(振分, $C166, 計算_投入係数表_加工!CH$4:CH$123)</f>
        <v>0</v>
      </c>
      <c r="CI166" s="197">
        <f>SUMIF(振分, $C166, 計算_投入係数表_加工!CI$4:CI$123)</f>
        <v>0</v>
      </c>
      <c r="CJ166" s="197">
        <f>SUMIF(振分, $C166, 計算_投入係数表_加工!CJ$4:CJ$123)</f>
        <v>0</v>
      </c>
      <c r="CK166" s="197">
        <f>SUMIF(振分, $C166, 計算_投入係数表_加工!CK$4:CK$123)</f>
        <v>0</v>
      </c>
      <c r="CL166" s="197">
        <f>SUMIF(振分, $C166, 計算_投入係数表_加工!CL$4:CL$123)</f>
        <v>0</v>
      </c>
      <c r="CM166" s="197">
        <f>SUMIF(振分, $C166, 計算_投入係数表_加工!CM$4:CM$123)</f>
        <v>0</v>
      </c>
      <c r="CN166" s="197">
        <f>SUMIF(振分, $C166, 計算_投入係数表_加工!CN$4:CN$123)</f>
        <v>0</v>
      </c>
      <c r="CO166" s="197">
        <f>SUMIF(振分, $C166, 計算_投入係数表_加工!CO$4:CO$123)</f>
        <v>0</v>
      </c>
      <c r="CP166" s="197">
        <f>SUMIF(振分, $C166, 計算_投入係数表_加工!CP$4:CP$123)</f>
        <v>0</v>
      </c>
      <c r="CQ166" s="197">
        <f>SUMIF(振分, $C166, 計算_投入係数表_加工!CQ$4:CQ$123)</f>
        <v>0</v>
      </c>
      <c r="CR166" s="197">
        <f>SUMIF(振分, $C166, 計算_投入係数表_加工!CR$4:CR$123)</f>
        <v>0</v>
      </c>
      <c r="CS166" s="197">
        <f>SUMIF(振分, $C166, 計算_投入係数表_加工!CS$4:CS$123)</f>
        <v>0</v>
      </c>
      <c r="CT166" s="197">
        <f>SUMIF(振分, $C166, 計算_投入係数表_加工!CT$4:CT$123)</f>
        <v>0</v>
      </c>
      <c r="CU166" s="197">
        <f>SUMIF(振分, $C166, 計算_投入係数表_加工!CU$4:CU$123)</f>
        <v>0</v>
      </c>
      <c r="CV166" s="197">
        <f>SUMIF(振分, $C166, 計算_投入係数表_加工!CV$4:CV$123)</f>
        <v>0</v>
      </c>
      <c r="CW166" s="197">
        <f>SUMIF(振分, $C166, 計算_投入係数表_加工!CW$4:CW$123)</f>
        <v>0</v>
      </c>
      <c r="CX166" s="197">
        <f>SUMIF(振分, $C166, 計算_投入係数表_加工!CX$4:CX$123)</f>
        <v>0</v>
      </c>
      <c r="CY166" s="197">
        <f>SUMIF(振分, $C166, 計算_投入係数表_加工!CY$4:CY$123)</f>
        <v>0</v>
      </c>
      <c r="CZ166" s="197">
        <f>SUMIF(振分, $C166, 計算_投入係数表_加工!CZ$4:CZ$123)</f>
        <v>0</v>
      </c>
      <c r="DA166" s="197">
        <f>SUMIF(振分, $C166, 計算_投入係数表_加工!DA$4:DA$123)</f>
        <v>0</v>
      </c>
      <c r="DB166" s="197">
        <f>SUMIF(振分, $C166, 計算_投入係数表_加工!DB$4:DB$123)</f>
        <v>0</v>
      </c>
      <c r="DC166" s="197">
        <f>SUMIF(振分, $C166, 計算_投入係数表_加工!DC$4:DC$123)</f>
        <v>0</v>
      </c>
      <c r="DD166" s="197">
        <f>SUMIF(振分, $C166, 計算_投入係数表_加工!DD$4:DD$123)</f>
        <v>0</v>
      </c>
      <c r="DE166" s="197">
        <f>SUMIF(振分, $C166, 計算_投入係数表_加工!DE$4:DE$123)</f>
        <v>0</v>
      </c>
      <c r="DF166" s="197">
        <f>SUMIF(振分, $C166, 計算_投入係数表_加工!DF$4:DF$123)</f>
        <v>0</v>
      </c>
      <c r="DG166" s="197">
        <f>SUMIF(振分, $C166, 計算_投入係数表_加工!DG$4:DG$123)</f>
        <v>0</v>
      </c>
      <c r="DH166" s="197">
        <f>SUMIF(振分, $C166, 計算_投入係数表_加工!DH$4:DH$123)</f>
        <v>0</v>
      </c>
      <c r="DI166" s="197">
        <f>SUMIF(振分, $C166, 計算_投入係数表_加工!DI$4:DI$123)</f>
        <v>0</v>
      </c>
      <c r="DJ166" s="197">
        <f>SUMIF(振分, $C166, 計算_投入係数表_加工!DJ$4:DJ$123)</f>
        <v>0</v>
      </c>
      <c r="DK166" s="197">
        <f>SUMIF(振分, $C166, 計算_投入係数表_加工!DK$4:DK$123)</f>
        <v>0</v>
      </c>
      <c r="DL166" s="197">
        <f>SUMIF(振分, $C166, 計算_投入係数表_加工!DL$4:DL$123)</f>
        <v>0</v>
      </c>
      <c r="DM166" s="197">
        <f>SUMIF(振分, $C166, 計算_投入係数表_加工!DM$4:DM$123)</f>
        <v>0</v>
      </c>
      <c r="DN166" s="197">
        <f>SUMIF(振分, $C166, 計算_投入係数表_加工!DN$4:DN$123)</f>
        <v>0</v>
      </c>
      <c r="DO166" s="197">
        <f>SUMIF(振分, $C166, 計算_投入係数表_加工!DO$4:DO$123)</f>
        <v>0</v>
      </c>
      <c r="DP166" s="197">
        <f>SUMIF(振分, $C166, 計算_投入係数表_加工!DP$4:DP$123)</f>
        <v>0</v>
      </c>
      <c r="DQ166" s="197">
        <f>SUMIF(振分, $C166, 計算_投入係数表_加工!DQ$4:DQ$123)</f>
        <v>0</v>
      </c>
      <c r="DR166" s="197">
        <f>SUMIF(振分, $C166, 計算_投入係数表_加工!DR$4:DR$123)</f>
        <v>0</v>
      </c>
      <c r="DS166" s="197">
        <f>SUMIF(振分, $C166, 計算_投入係数表_加工!DS$4:DS$123)</f>
        <v>0</v>
      </c>
      <c r="DT166" s="109">
        <f>SUMIF(振分, $C166, 計算_投入係数表_加工!DT$4:DT$123)</f>
        <v>0</v>
      </c>
    </row>
    <row r="167" spans="1:124" s="22" customFormat="1" x14ac:dyDescent="0.25">
      <c r="A167" s="34"/>
      <c r="B167" s="53">
        <v>27</v>
      </c>
      <c r="C167" s="360" t="str">
        <v>-</v>
      </c>
      <c r="D167" s="193">
        <f>SUMIF(振分, $C167, 計算_投入係数表_加工!D$4:D$123)</f>
        <v>0</v>
      </c>
      <c r="E167" s="194">
        <f>SUMIF(振分, $C167, 計算_投入係数表_加工!E$4:E$123)</f>
        <v>0</v>
      </c>
      <c r="F167" s="194">
        <f>SUMIF(振分, $C167, 計算_投入係数表_加工!F$4:F$123)</f>
        <v>0</v>
      </c>
      <c r="G167" s="194">
        <f>SUMIF(振分, $C167, 計算_投入係数表_加工!G$4:G$123)</f>
        <v>0</v>
      </c>
      <c r="H167" s="194">
        <f>SUMIF(振分, $C167, 計算_投入係数表_加工!H$4:H$123)</f>
        <v>0</v>
      </c>
      <c r="I167" s="194">
        <f>SUMIF(振分, $C167, 計算_投入係数表_加工!I$4:I$123)</f>
        <v>0</v>
      </c>
      <c r="J167" s="194">
        <f>SUMIF(振分, $C167, 計算_投入係数表_加工!J$4:J$123)</f>
        <v>0</v>
      </c>
      <c r="K167" s="194">
        <f>SUMIF(振分, $C167, 計算_投入係数表_加工!K$4:K$123)</f>
        <v>0</v>
      </c>
      <c r="L167" s="194">
        <f>SUMIF(振分, $C167, 計算_投入係数表_加工!L$4:L$123)</f>
        <v>0</v>
      </c>
      <c r="M167" s="194">
        <f>SUMIF(振分, $C167, 計算_投入係数表_加工!M$4:M$123)</f>
        <v>0</v>
      </c>
      <c r="N167" s="194">
        <f>SUMIF(振分, $C167, 計算_投入係数表_加工!N$4:N$123)</f>
        <v>0</v>
      </c>
      <c r="O167" s="194">
        <f>SUMIF(振分, $C167, 計算_投入係数表_加工!O$4:O$123)</f>
        <v>0</v>
      </c>
      <c r="P167" s="194">
        <f>SUMIF(振分, $C167, 計算_投入係数表_加工!P$4:P$123)</f>
        <v>0</v>
      </c>
      <c r="Q167" s="194">
        <f>SUMIF(振分, $C167, 計算_投入係数表_加工!Q$4:Q$123)</f>
        <v>0</v>
      </c>
      <c r="R167" s="194">
        <f>SUMIF(振分, $C167, 計算_投入係数表_加工!R$4:R$123)</f>
        <v>0</v>
      </c>
      <c r="S167" s="194">
        <f>SUMIF(振分, $C167, 計算_投入係数表_加工!S$4:S$123)</f>
        <v>0</v>
      </c>
      <c r="T167" s="194">
        <f>SUMIF(振分, $C167, 計算_投入係数表_加工!T$4:T$123)</f>
        <v>0</v>
      </c>
      <c r="U167" s="194">
        <f>SUMIF(振分, $C167, 計算_投入係数表_加工!U$4:U$123)</f>
        <v>0</v>
      </c>
      <c r="V167" s="194">
        <f>SUMIF(振分, $C167, 計算_投入係数表_加工!V$4:V$123)</f>
        <v>0</v>
      </c>
      <c r="W167" s="194">
        <f>SUMIF(振分, $C167, 計算_投入係数表_加工!W$4:W$123)</f>
        <v>0</v>
      </c>
      <c r="X167" s="194">
        <f>SUMIF(振分, $C167, 計算_投入係数表_加工!X$4:X$123)</f>
        <v>0</v>
      </c>
      <c r="Y167" s="194">
        <f>SUMIF(振分, $C167, 計算_投入係数表_加工!Y$4:Y$123)</f>
        <v>0</v>
      </c>
      <c r="Z167" s="194">
        <f>SUMIF(振分, $C167, 計算_投入係数表_加工!Z$4:Z$123)</f>
        <v>0</v>
      </c>
      <c r="AA167" s="194">
        <f>SUMIF(振分, $C167, 計算_投入係数表_加工!AA$4:AA$123)</f>
        <v>0</v>
      </c>
      <c r="AB167" s="194">
        <f>SUMIF(振分, $C167, 計算_投入係数表_加工!AB$4:AB$123)</f>
        <v>0</v>
      </c>
      <c r="AC167" s="194">
        <f>SUMIF(振分, $C167, 計算_投入係数表_加工!AC$4:AC$123)</f>
        <v>0</v>
      </c>
      <c r="AD167" s="194">
        <f>SUMIF(振分, $C167, 計算_投入係数表_加工!AD$4:AD$123)</f>
        <v>0</v>
      </c>
      <c r="AE167" s="194">
        <f>SUMIF(振分, $C167, 計算_投入係数表_加工!AE$4:AE$123)</f>
        <v>0</v>
      </c>
      <c r="AF167" s="194">
        <f>SUMIF(振分, $C167, 計算_投入係数表_加工!AF$4:AF$123)</f>
        <v>0</v>
      </c>
      <c r="AG167" s="194">
        <f>SUMIF(振分, $C167, 計算_投入係数表_加工!AG$4:AG$123)</f>
        <v>0</v>
      </c>
      <c r="AH167" s="194">
        <f>SUMIF(振分, $C167, 計算_投入係数表_加工!AH$4:AH$123)</f>
        <v>0</v>
      </c>
      <c r="AI167" s="194">
        <f>SUMIF(振分, $C167, 計算_投入係数表_加工!AI$4:AI$123)</f>
        <v>0</v>
      </c>
      <c r="AJ167" s="194">
        <f>SUMIF(振分, $C167, 計算_投入係数表_加工!AJ$4:AJ$123)</f>
        <v>0</v>
      </c>
      <c r="AK167" s="194">
        <f>SUMIF(振分, $C167, 計算_投入係数表_加工!AK$4:AK$123)</f>
        <v>0</v>
      </c>
      <c r="AL167" s="194">
        <f>SUMIF(振分, $C167, 計算_投入係数表_加工!AL$4:AL$123)</f>
        <v>0</v>
      </c>
      <c r="AM167" s="194">
        <f>SUMIF(振分, $C167, 計算_投入係数表_加工!AM$4:AM$123)</f>
        <v>0</v>
      </c>
      <c r="AN167" s="194">
        <f>SUMIF(振分, $C167, 計算_投入係数表_加工!AN$4:AN$123)</f>
        <v>0</v>
      </c>
      <c r="AO167" s="194">
        <f>SUMIF(振分, $C167, 計算_投入係数表_加工!AO$4:AO$123)</f>
        <v>0</v>
      </c>
      <c r="AP167" s="194">
        <f>SUMIF(振分, $C167, 計算_投入係数表_加工!AP$4:AP$123)</f>
        <v>0</v>
      </c>
      <c r="AQ167" s="194">
        <f>SUMIF(振分, $C167, 計算_投入係数表_加工!AQ$4:AQ$123)</f>
        <v>0</v>
      </c>
      <c r="AR167" s="194">
        <f>SUMIF(振分, $C167, 計算_投入係数表_加工!AR$4:AR$123)</f>
        <v>0</v>
      </c>
      <c r="AS167" s="194">
        <f>SUMIF(振分, $C167, 計算_投入係数表_加工!AS$4:AS$123)</f>
        <v>0</v>
      </c>
      <c r="AT167" s="194">
        <f>SUMIF(振分, $C167, 計算_投入係数表_加工!AT$4:AT$123)</f>
        <v>0</v>
      </c>
      <c r="AU167" s="194">
        <f>SUMIF(振分, $C167, 計算_投入係数表_加工!AU$4:AU$123)</f>
        <v>0</v>
      </c>
      <c r="AV167" s="194">
        <f>SUMIF(振分, $C167, 計算_投入係数表_加工!AV$4:AV$123)</f>
        <v>0</v>
      </c>
      <c r="AW167" s="194">
        <f>SUMIF(振分, $C167, 計算_投入係数表_加工!AW$4:AW$123)</f>
        <v>0</v>
      </c>
      <c r="AX167" s="194">
        <f>SUMIF(振分, $C167, 計算_投入係数表_加工!AX$4:AX$123)</f>
        <v>0</v>
      </c>
      <c r="AY167" s="194">
        <f>SUMIF(振分, $C167, 計算_投入係数表_加工!AY$4:AY$123)</f>
        <v>0</v>
      </c>
      <c r="AZ167" s="194">
        <f>SUMIF(振分, $C167, 計算_投入係数表_加工!AZ$4:AZ$123)</f>
        <v>0</v>
      </c>
      <c r="BA167" s="194">
        <f>SUMIF(振分, $C167, 計算_投入係数表_加工!BA$4:BA$123)</f>
        <v>0</v>
      </c>
      <c r="BB167" s="194">
        <f>SUMIF(振分, $C167, 計算_投入係数表_加工!BB$4:BB$123)</f>
        <v>0</v>
      </c>
      <c r="BC167" s="194">
        <f>SUMIF(振分, $C167, 計算_投入係数表_加工!BC$4:BC$123)</f>
        <v>0</v>
      </c>
      <c r="BD167" s="194">
        <f>SUMIF(振分, $C167, 計算_投入係数表_加工!BD$4:BD$123)</f>
        <v>0</v>
      </c>
      <c r="BE167" s="194">
        <f>SUMIF(振分, $C167, 計算_投入係数表_加工!BE$4:BE$123)</f>
        <v>0</v>
      </c>
      <c r="BF167" s="194">
        <f>SUMIF(振分, $C167, 計算_投入係数表_加工!BF$4:BF$123)</f>
        <v>0</v>
      </c>
      <c r="BG167" s="194">
        <f>SUMIF(振分, $C167, 計算_投入係数表_加工!BG$4:BG$123)</f>
        <v>0</v>
      </c>
      <c r="BH167" s="194">
        <f>SUMIF(振分, $C167, 計算_投入係数表_加工!BH$4:BH$123)</f>
        <v>0</v>
      </c>
      <c r="BI167" s="194">
        <f>SUMIF(振分, $C167, 計算_投入係数表_加工!BI$4:BI$123)</f>
        <v>0</v>
      </c>
      <c r="BJ167" s="194">
        <f>SUMIF(振分, $C167, 計算_投入係数表_加工!BJ$4:BJ$123)</f>
        <v>0</v>
      </c>
      <c r="BK167" s="194">
        <f>SUMIF(振分, $C167, 計算_投入係数表_加工!BK$4:BK$123)</f>
        <v>0</v>
      </c>
      <c r="BL167" s="194">
        <f>SUMIF(振分, $C167, 計算_投入係数表_加工!BL$4:BL$123)</f>
        <v>0</v>
      </c>
      <c r="BM167" s="194">
        <f>SUMIF(振分, $C167, 計算_投入係数表_加工!BM$4:BM$123)</f>
        <v>0</v>
      </c>
      <c r="BN167" s="194">
        <f>SUMIF(振分, $C167, 計算_投入係数表_加工!BN$4:BN$123)</f>
        <v>0</v>
      </c>
      <c r="BO167" s="194">
        <f>SUMIF(振分, $C167, 計算_投入係数表_加工!BO$4:BO$123)</f>
        <v>0</v>
      </c>
      <c r="BP167" s="194">
        <f>SUMIF(振分, $C167, 計算_投入係数表_加工!BP$4:BP$123)</f>
        <v>0</v>
      </c>
      <c r="BQ167" s="194">
        <f>SUMIF(振分, $C167, 計算_投入係数表_加工!BQ$4:BQ$123)</f>
        <v>0</v>
      </c>
      <c r="BR167" s="194">
        <f>SUMIF(振分, $C167, 計算_投入係数表_加工!BR$4:BR$123)</f>
        <v>0</v>
      </c>
      <c r="BS167" s="194">
        <f>SUMIF(振分, $C167, 計算_投入係数表_加工!BS$4:BS$123)</f>
        <v>0</v>
      </c>
      <c r="BT167" s="194">
        <f>SUMIF(振分, $C167, 計算_投入係数表_加工!BT$4:BT$123)</f>
        <v>0</v>
      </c>
      <c r="BU167" s="194">
        <f>SUMIF(振分, $C167, 計算_投入係数表_加工!BU$4:BU$123)</f>
        <v>0</v>
      </c>
      <c r="BV167" s="194">
        <f>SUMIF(振分, $C167, 計算_投入係数表_加工!BV$4:BV$123)</f>
        <v>0</v>
      </c>
      <c r="BW167" s="194">
        <f>SUMIF(振分, $C167, 計算_投入係数表_加工!BW$4:BW$123)</f>
        <v>0</v>
      </c>
      <c r="BX167" s="194">
        <f>SUMIF(振分, $C167, 計算_投入係数表_加工!BX$4:BX$123)</f>
        <v>0</v>
      </c>
      <c r="BY167" s="194">
        <f>SUMIF(振分, $C167, 計算_投入係数表_加工!BY$4:BY$123)</f>
        <v>0</v>
      </c>
      <c r="BZ167" s="194">
        <f>SUMIF(振分, $C167, 計算_投入係数表_加工!BZ$4:BZ$123)</f>
        <v>0</v>
      </c>
      <c r="CA167" s="194">
        <f>SUMIF(振分, $C167, 計算_投入係数表_加工!CA$4:CA$123)</f>
        <v>0</v>
      </c>
      <c r="CB167" s="194">
        <f>SUMIF(振分, $C167, 計算_投入係数表_加工!CB$4:CB$123)</f>
        <v>0</v>
      </c>
      <c r="CC167" s="194">
        <f>SUMIF(振分, $C167, 計算_投入係数表_加工!CC$4:CC$123)</f>
        <v>0</v>
      </c>
      <c r="CD167" s="194">
        <f>SUMIF(振分, $C167, 計算_投入係数表_加工!CD$4:CD$123)</f>
        <v>0</v>
      </c>
      <c r="CE167" s="194">
        <f>SUMIF(振分, $C167, 計算_投入係数表_加工!CE$4:CE$123)</f>
        <v>0</v>
      </c>
      <c r="CF167" s="194">
        <f>SUMIF(振分, $C167, 計算_投入係数表_加工!CF$4:CF$123)</f>
        <v>0</v>
      </c>
      <c r="CG167" s="194">
        <f>SUMIF(振分, $C167, 計算_投入係数表_加工!CG$4:CG$123)</f>
        <v>0</v>
      </c>
      <c r="CH167" s="194">
        <f>SUMIF(振分, $C167, 計算_投入係数表_加工!CH$4:CH$123)</f>
        <v>0</v>
      </c>
      <c r="CI167" s="194">
        <f>SUMIF(振分, $C167, 計算_投入係数表_加工!CI$4:CI$123)</f>
        <v>0</v>
      </c>
      <c r="CJ167" s="194">
        <f>SUMIF(振分, $C167, 計算_投入係数表_加工!CJ$4:CJ$123)</f>
        <v>0</v>
      </c>
      <c r="CK167" s="194">
        <f>SUMIF(振分, $C167, 計算_投入係数表_加工!CK$4:CK$123)</f>
        <v>0</v>
      </c>
      <c r="CL167" s="194">
        <f>SUMIF(振分, $C167, 計算_投入係数表_加工!CL$4:CL$123)</f>
        <v>0</v>
      </c>
      <c r="CM167" s="194">
        <f>SUMIF(振分, $C167, 計算_投入係数表_加工!CM$4:CM$123)</f>
        <v>0</v>
      </c>
      <c r="CN167" s="194">
        <f>SUMIF(振分, $C167, 計算_投入係数表_加工!CN$4:CN$123)</f>
        <v>0</v>
      </c>
      <c r="CO167" s="194">
        <f>SUMIF(振分, $C167, 計算_投入係数表_加工!CO$4:CO$123)</f>
        <v>0</v>
      </c>
      <c r="CP167" s="194">
        <f>SUMIF(振分, $C167, 計算_投入係数表_加工!CP$4:CP$123)</f>
        <v>0</v>
      </c>
      <c r="CQ167" s="194">
        <f>SUMIF(振分, $C167, 計算_投入係数表_加工!CQ$4:CQ$123)</f>
        <v>0</v>
      </c>
      <c r="CR167" s="194">
        <f>SUMIF(振分, $C167, 計算_投入係数表_加工!CR$4:CR$123)</f>
        <v>0</v>
      </c>
      <c r="CS167" s="194">
        <f>SUMIF(振分, $C167, 計算_投入係数表_加工!CS$4:CS$123)</f>
        <v>0</v>
      </c>
      <c r="CT167" s="194">
        <f>SUMIF(振分, $C167, 計算_投入係数表_加工!CT$4:CT$123)</f>
        <v>0</v>
      </c>
      <c r="CU167" s="194">
        <f>SUMIF(振分, $C167, 計算_投入係数表_加工!CU$4:CU$123)</f>
        <v>0</v>
      </c>
      <c r="CV167" s="194">
        <f>SUMIF(振分, $C167, 計算_投入係数表_加工!CV$4:CV$123)</f>
        <v>0</v>
      </c>
      <c r="CW167" s="194">
        <f>SUMIF(振分, $C167, 計算_投入係数表_加工!CW$4:CW$123)</f>
        <v>0</v>
      </c>
      <c r="CX167" s="194">
        <f>SUMIF(振分, $C167, 計算_投入係数表_加工!CX$4:CX$123)</f>
        <v>0</v>
      </c>
      <c r="CY167" s="194">
        <f>SUMIF(振分, $C167, 計算_投入係数表_加工!CY$4:CY$123)</f>
        <v>0</v>
      </c>
      <c r="CZ167" s="194">
        <f>SUMIF(振分, $C167, 計算_投入係数表_加工!CZ$4:CZ$123)</f>
        <v>0</v>
      </c>
      <c r="DA167" s="194">
        <f>SUMIF(振分, $C167, 計算_投入係数表_加工!DA$4:DA$123)</f>
        <v>0</v>
      </c>
      <c r="DB167" s="194">
        <f>SUMIF(振分, $C167, 計算_投入係数表_加工!DB$4:DB$123)</f>
        <v>0</v>
      </c>
      <c r="DC167" s="194">
        <f>SUMIF(振分, $C167, 計算_投入係数表_加工!DC$4:DC$123)</f>
        <v>0</v>
      </c>
      <c r="DD167" s="194">
        <f>SUMIF(振分, $C167, 計算_投入係数表_加工!DD$4:DD$123)</f>
        <v>0</v>
      </c>
      <c r="DE167" s="194">
        <f>SUMIF(振分, $C167, 計算_投入係数表_加工!DE$4:DE$123)</f>
        <v>0</v>
      </c>
      <c r="DF167" s="194">
        <f>SUMIF(振分, $C167, 計算_投入係数表_加工!DF$4:DF$123)</f>
        <v>0</v>
      </c>
      <c r="DG167" s="194">
        <f>SUMIF(振分, $C167, 計算_投入係数表_加工!DG$4:DG$123)</f>
        <v>0</v>
      </c>
      <c r="DH167" s="194">
        <f>SUMIF(振分, $C167, 計算_投入係数表_加工!DH$4:DH$123)</f>
        <v>0</v>
      </c>
      <c r="DI167" s="194">
        <f>SUMIF(振分, $C167, 計算_投入係数表_加工!DI$4:DI$123)</f>
        <v>0</v>
      </c>
      <c r="DJ167" s="194">
        <f>SUMIF(振分, $C167, 計算_投入係数表_加工!DJ$4:DJ$123)</f>
        <v>0</v>
      </c>
      <c r="DK167" s="194">
        <f>SUMIF(振分, $C167, 計算_投入係数表_加工!DK$4:DK$123)</f>
        <v>0</v>
      </c>
      <c r="DL167" s="194">
        <f>SUMIF(振分, $C167, 計算_投入係数表_加工!DL$4:DL$123)</f>
        <v>0</v>
      </c>
      <c r="DM167" s="194">
        <f>SUMIF(振分, $C167, 計算_投入係数表_加工!DM$4:DM$123)</f>
        <v>0</v>
      </c>
      <c r="DN167" s="194">
        <f>SUMIF(振分, $C167, 計算_投入係数表_加工!DN$4:DN$123)</f>
        <v>0</v>
      </c>
      <c r="DO167" s="194">
        <f>SUMIF(振分, $C167, 計算_投入係数表_加工!DO$4:DO$123)</f>
        <v>0</v>
      </c>
      <c r="DP167" s="194">
        <f>SUMIF(振分, $C167, 計算_投入係数表_加工!DP$4:DP$123)</f>
        <v>0</v>
      </c>
      <c r="DQ167" s="194">
        <f>SUMIF(振分, $C167, 計算_投入係数表_加工!DQ$4:DQ$123)</f>
        <v>0</v>
      </c>
      <c r="DR167" s="194">
        <f>SUMIF(振分, $C167, 計算_投入係数表_加工!DR$4:DR$123)</f>
        <v>0</v>
      </c>
      <c r="DS167" s="194">
        <f>SUMIF(振分, $C167, 計算_投入係数表_加工!DS$4:DS$123)</f>
        <v>0</v>
      </c>
      <c r="DT167" s="108">
        <f>SUMIF(振分, $C167, 計算_投入係数表_加工!DT$4:DT$123)</f>
        <v>0</v>
      </c>
    </row>
    <row r="168" spans="1:124" s="22" customFormat="1" x14ac:dyDescent="0.25">
      <c r="A168" s="34"/>
      <c r="B168" s="53">
        <v>28</v>
      </c>
      <c r="C168" s="360" t="str">
        <v>-</v>
      </c>
      <c r="D168" s="193">
        <f>SUMIF(振分, $C168, 計算_投入係数表_加工!D$4:D$123)</f>
        <v>0</v>
      </c>
      <c r="E168" s="194">
        <f>SUMIF(振分, $C168, 計算_投入係数表_加工!E$4:E$123)</f>
        <v>0</v>
      </c>
      <c r="F168" s="194">
        <f>SUMIF(振分, $C168, 計算_投入係数表_加工!F$4:F$123)</f>
        <v>0</v>
      </c>
      <c r="G168" s="194">
        <f>SUMIF(振分, $C168, 計算_投入係数表_加工!G$4:G$123)</f>
        <v>0</v>
      </c>
      <c r="H168" s="194">
        <f>SUMIF(振分, $C168, 計算_投入係数表_加工!H$4:H$123)</f>
        <v>0</v>
      </c>
      <c r="I168" s="194">
        <f>SUMIF(振分, $C168, 計算_投入係数表_加工!I$4:I$123)</f>
        <v>0</v>
      </c>
      <c r="J168" s="194">
        <f>SUMIF(振分, $C168, 計算_投入係数表_加工!J$4:J$123)</f>
        <v>0</v>
      </c>
      <c r="K168" s="194">
        <f>SUMIF(振分, $C168, 計算_投入係数表_加工!K$4:K$123)</f>
        <v>0</v>
      </c>
      <c r="L168" s="194">
        <f>SUMIF(振分, $C168, 計算_投入係数表_加工!L$4:L$123)</f>
        <v>0</v>
      </c>
      <c r="M168" s="194">
        <f>SUMIF(振分, $C168, 計算_投入係数表_加工!M$4:M$123)</f>
        <v>0</v>
      </c>
      <c r="N168" s="194">
        <f>SUMIF(振分, $C168, 計算_投入係数表_加工!N$4:N$123)</f>
        <v>0</v>
      </c>
      <c r="O168" s="194">
        <f>SUMIF(振分, $C168, 計算_投入係数表_加工!O$4:O$123)</f>
        <v>0</v>
      </c>
      <c r="P168" s="194">
        <f>SUMIF(振分, $C168, 計算_投入係数表_加工!P$4:P$123)</f>
        <v>0</v>
      </c>
      <c r="Q168" s="194">
        <f>SUMIF(振分, $C168, 計算_投入係数表_加工!Q$4:Q$123)</f>
        <v>0</v>
      </c>
      <c r="R168" s="194">
        <f>SUMIF(振分, $C168, 計算_投入係数表_加工!R$4:R$123)</f>
        <v>0</v>
      </c>
      <c r="S168" s="194">
        <f>SUMIF(振分, $C168, 計算_投入係数表_加工!S$4:S$123)</f>
        <v>0</v>
      </c>
      <c r="T168" s="194">
        <f>SUMIF(振分, $C168, 計算_投入係数表_加工!T$4:T$123)</f>
        <v>0</v>
      </c>
      <c r="U168" s="194">
        <f>SUMIF(振分, $C168, 計算_投入係数表_加工!U$4:U$123)</f>
        <v>0</v>
      </c>
      <c r="V168" s="194">
        <f>SUMIF(振分, $C168, 計算_投入係数表_加工!V$4:V$123)</f>
        <v>0</v>
      </c>
      <c r="W168" s="194">
        <f>SUMIF(振分, $C168, 計算_投入係数表_加工!W$4:W$123)</f>
        <v>0</v>
      </c>
      <c r="X168" s="194">
        <f>SUMIF(振分, $C168, 計算_投入係数表_加工!X$4:X$123)</f>
        <v>0</v>
      </c>
      <c r="Y168" s="194">
        <f>SUMIF(振分, $C168, 計算_投入係数表_加工!Y$4:Y$123)</f>
        <v>0</v>
      </c>
      <c r="Z168" s="194">
        <f>SUMIF(振分, $C168, 計算_投入係数表_加工!Z$4:Z$123)</f>
        <v>0</v>
      </c>
      <c r="AA168" s="194">
        <f>SUMIF(振分, $C168, 計算_投入係数表_加工!AA$4:AA$123)</f>
        <v>0</v>
      </c>
      <c r="AB168" s="194">
        <f>SUMIF(振分, $C168, 計算_投入係数表_加工!AB$4:AB$123)</f>
        <v>0</v>
      </c>
      <c r="AC168" s="194">
        <f>SUMIF(振分, $C168, 計算_投入係数表_加工!AC$4:AC$123)</f>
        <v>0</v>
      </c>
      <c r="AD168" s="194">
        <f>SUMIF(振分, $C168, 計算_投入係数表_加工!AD$4:AD$123)</f>
        <v>0</v>
      </c>
      <c r="AE168" s="194">
        <f>SUMIF(振分, $C168, 計算_投入係数表_加工!AE$4:AE$123)</f>
        <v>0</v>
      </c>
      <c r="AF168" s="194">
        <f>SUMIF(振分, $C168, 計算_投入係数表_加工!AF$4:AF$123)</f>
        <v>0</v>
      </c>
      <c r="AG168" s="194">
        <f>SUMIF(振分, $C168, 計算_投入係数表_加工!AG$4:AG$123)</f>
        <v>0</v>
      </c>
      <c r="AH168" s="194">
        <f>SUMIF(振分, $C168, 計算_投入係数表_加工!AH$4:AH$123)</f>
        <v>0</v>
      </c>
      <c r="AI168" s="194">
        <f>SUMIF(振分, $C168, 計算_投入係数表_加工!AI$4:AI$123)</f>
        <v>0</v>
      </c>
      <c r="AJ168" s="194">
        <f>SUMIF(振分, $C168, 計算_投入係数表_加工!AJ$4:AJ$123)</f>
        <v>0</v>
      </c>
      <c r="AK168" s="194">
        <f>SUMIF(振分, $C168, 計算_投入係数表_加工!AK$4:AK$123)</f>
        <v>0</v>
      </c>
      <c r="AL168" s="194">
        <f>SUMIF(振分, $C168, 計算_投入係数表_加工!AL$4:AL$123)</f>
        <v>0</v>
      </c>
      <c r="AM168" s="194">
        <f>SUMIF(振分, $C168, 計算_投入係数表_加工!AM$4:AM$123)</f>
        <v>0</v>
      </c>
      <c r="AN168" s="194">
        <f>SUMIF(振分, $C168, 計算_投入係数表_加工!AN$4:AN$123)</f>
        <v>0</v>
      </c>
      <c r="AO168" s="194">
        <f>SUMIF(振分, $C168, 計算_投入係数表_加工!AO$4:AO$123)</f>
        <v>0</v>
      </c>
      <c r="AP168" s="194">
        <f>SUMIF(振分, $C168, 計算_投入係数表_加工!AP$4:AP$123)</f>
        <v>0</v>
      </c>
      <c r="AQ168" s="194">
        <f>SUMIF(振分, $C168, 計算_投入係数表_加工!AQ$4:AQ$123)</f>
        <v>0</v>
      </c>
      <c r="AR168" s="194">
        <f>SUMIF(振分, $C168, 計算_投入係数表_加工!AR$4:AR$123)</f>
        <v>0</v>
      </c>
      <c r="AS168" s="194">
        <f>SUMIF(振分, $C168, 計算_投入係数表_加工!AS$4:AS$123)</f>
        <v>0</v>
      </c>
      <c r="AT168" s="194">
        <f>SUMIF(振分, $C168, 計算_投入係数表_加工!AT$4:AT$123)</f>
        <v>0</v>
      </c>
      <c r="AU168" s="194">
        <f>SUMIF(振分, $C168, 計算_投入係数表_加工!AU$4:AU$123)</f>
        <v>0</v>
      </c>
      <c r="AV168" s="194">
        <f>SUMIF(振分, $C168, 計算_投入係数表_加工!AV$4:AV$123)</f>
        <v>0</v>
      </c>
      <c r="AW168" s="194">
        <f>SUMIF(振分, $C168, 計算_投入係数表_加工!AW$4:AW$123)</f>
        <v>0</v>
      </c>
      <c r="AX168" s="194">
        <f>SUMIF(振分, $C168, 計算_投入係数表_加工!AX$4:AX$123)</f>
        <v>0</v>
      </c>
      <c r="AY168" s="194">
        <f>SUMIF(振分, $C168, 計算_投入係数表_加工!AY$4:AY$123)</f>
        <v>0</v>
      </c>
      <c r="AZ168" s="194">
        <f>SUMIF(振分, $C168, 計算_投入係数表_加工!AZ$4:AZ$123)</f>
        <v>0</v>
      </c>
      <c r="BA168" s="194">
        <f>SUMIF(振分, $C168, 計算_投入係数表_加工!BA$4:BA$123)</f>
        <v>0</v>
      </c>
      <c r="BB168" s="194">
        <f>SUMIF(振分, $C168, 計算_投入係数表_加工!BB$4:BB$123)</f>
        <v>0</v>
      </c>
      <c r="BC168" s="194">
        <f>SUMIF(振分, $C168, 計算_投入係数表_加工!BC$4:BC$123)</f>
        <v>0</v>
      </c>
      <c r="BD168" s="194">
        <f>SUMIF(振分, $C168, 計算_投入係数表_加工!BD$4:BD$123)</f>
        <v>0</v>
      </c>
      <c r="BE168" s="194">
        <f>SUMIF(振分, $C168, 計算_投入係数表_加工!BE$4:BE$123)</f>
        <v>0</v>
      </c>
      <c r="BF168" s="194">
        <f>SUMIF(振分, $C168, 計算_投入係数表_加工!BF$4:BF$123)</f>
        <v>0</v>
      </c>
      <c r="BG168" s="194">
        <f>SUMIF(振分, $C168, 計算_投入係数表_加工!BG$4:BG$123)</f>
        <v>0</v>
      </c>
      <c r="BH168" s="194">
        <f>SUMIF(振分, $C168, 計算_投入係数表_加工!BH$4:BH$123)</f>
        <v>0</v>
      </c>
      <c r="BI168" s="194">
        <f>SUMIF(振分, $C168, 計算_投入係数表_加工!BI$4:BI$123)</f>
        <v>0</v>
      </c>
      <c r="BJ168" s="194">
        <f>SUMIF(振分, $C168, 計算_投入係数表_加工!BJ$4:BJ$123)</f>
        <v>0</v>
      </c>
      <c r="BK168" s="194">
        <f>SUMIF(振分, $C168, 計算_投入係数表_加工!BK$4:BK$123)</f>
        <v>0</v>
      </c>
      <c r="BL168" s="194">
        <f>SUMIF(振分, $C168, 計算_投入係数表_加工!BL$4:BL$123)</f>
        <v>0</v>
      </c>
      <c r="BM168" s="194">
        <f>SUMIF(振分, $C168, 計算_投入係数表_加工!BM$4:BM$123)</f>
        <v>0</v>
      </c>
      <c r="BN168" s="194">
        <f>SUMIF(振分, $C168, 計算_投入係数表_加工!BN$4:BN$123)</f>
        <v>0</v>
      </c>
      <c r="BO168" s="194">
        <f>SUMIF(振分, $C168, 計算_投入係数表_加工!BO$4:BO$123)</f>
        <v>0</v>
      </c>
      <c r="BP168" s="194">
        <f>SUMIF(振分, $C168, 計算_投入係数表_加工!BP$4:BP$123)</f>
        <v>0</v>
      </c>
      <c r="BQ168" s="194">
        <f>SUMIF(振分, $C168, 計算_投入係数表_加工!BQ$4:BQ$123)</f>
        <v>0</v>
      </c>
      <c r="BR168" s="194">
        <f>SUMIF(振分, $C168, 計算_投入係数表_加工!BR$4:BR$123)</f>
        <v>0</v>
      </c>
      <c r="BS168" s="194">
        <f>SUMIF(振分, $C168, 計算_投入係数表_加工!BS$4:BS$123)</f>
        <v>0</v>
      </c>
      <c r="BT168" s="194">
        <f>SUMIF(振分, $C168, 計算_投入係数表_加工!BT$4:BT$123)</f>
        <v>0</v>
      </c>
      <c r="BU168" s="194">
        <f>SUMIF(振分, $C168, 計算_投入係数表_加工!BU$4:BU$123)</f>
        <v>0</v>
      </c>
      <c r="BV168" s="194">
        <f>SUMIF(振分, $C168, 計算_投入係数表_加工!BV$4:BV$123)</f>
        <v>0</v>
      </c>
      <c r="BW168" s="194">
        <f>SUMIF(振分, $C168, 計算_投入係数表_加工!BW$4:BW$123)</f>
        <v>0</v>
      </c>
      <c r="BX168" s="194">
        <f>SUMIF(振分, $C168, 計算_投入係数表_加工!BX$4:BX$123)</f>
        <v>0</v>
      </c>
      <c r="BY168" s="194">
        <f>SUMIF(振分, $C168, 計算_投入係数表_加工!BY$4:BY$123)</f>
        <v>0</v>
      </c>
      <c r="BZ168" s="194">
        <f>SUMIF(振分, $C168, 計算_投入係数表_加工!BZ$4:BZ$123)</f>
        <v>0</v>
      </c>
      <c r="CA168" s="194">
        <f>SUMIF(振分, $C168, 計算_投入係数表_加工!CA$4:CA$123)</f>
        <v>0</v>
      </c>
      <c r="CB168" s="194">
        <f>SUMIF(振分, $C168, 計算_投入係数表_加工!CB$4:CB$123)</f>
        <v>0</v>
      </c>
      <c r="CC168" s="194">
        <f>SUMIF(振分, $C168, 計算_投入係数表_加工!CC$4:CC$123)</f>
        <v>0</v>
      </c>
      <c r="CD168" s="194">
        <f>SUMIF(振分, $C168, 計算_投入係数表_加工!CD$4:CD$123)</f>
        <v>0</v>
      </c>
      <c r="CE168" s="194">
        <f>SUMIF(振分, $C168, 計算_投入係数表_加工!CE$4:CE$123)</f>
        <v>0</v>
      </c>
      <c r="CF168" s="194">
        <f>SUMIF(振分, $C168, 計算_投入係数表_加工!CF$4:CF$123)</f>
        <v>0</v>
      </c>
      <c r="CG168" s="194">
        <f>SUMIF(振分, $C168, 計算_投入係数表_加工!CG$4:CG$123)</f>
        <v>0</v>
      </c>
      <c r="CH168" s="194">
        <f>SUMIF(振分, $C168, 計算_投入係数表_加工!CH$4:CH$123)</f>
        <v>0</v>
      </c>
      <c r="CI168" s="194">
        <f>SUMIF(振分, $C168, 計算_投入係数表_加工!CI$4:CI$123)</f>
        <v>0</v>
      </c>
      <c r="CJ168" s="194">
        <f>SUMIF(振分, $C168, 計算_投入係数表_加工!CJ$4:CJ$123)</f>
        <v>0</v>
      </c>
      <c r="CK168" s="194">
        <f>SUMIF(振分, $C168, 計算_投入係数表_加工!CK$4:CK$123)</f>
        <v>0</v>
      </c>
      <c r="CL168" s="194">
        <f>SUMIF(振分, $C168, 計算_投入係数表_加工!CL$4:CL$123)</f>
        <v>0</v>
      </c>
      <c r="CM168" s="194">
        <f>SUMIF(振分, $C168, 計算_投入係数表_加工!CM$4:CM$123)</f>
        <v>0</v>
      </c>
      <c r="CN168" s="194">
        <f>SUMIF(振分, $C168, 計算_投入係数表_加工!CN$4:CN$123)</f>
        <v>0</v>
      </c>
      <c r="CO168" s="194">
        <f>SUMIF(振分, $C168, 計算_投入係数表_加工!CO$4:CO$123)</f>
        <v>0</v>
      </c>
      <c r="CP168" s="194">
        <f>SUMIF(振分, $C168, 計算_投入係数表_加工!CP$4:CP$123)</f>
        <v>0</v>
      </c>
      <c r="CQ168" s="194">
        <f>SUMIF(振分, $C168, 計算_投入係数表_加工!CQ$4:CQ$123)</f>
        <v>0</v>
      </c>
      <c r="CR168" s="194">
        <f>SUMIF(振分, $C168, 計算_投入係数表_加工!CR$4:CR$123)</f>
        <v>0</v>
      </c>
      <c r="CS168" s="194">
        <f>SUMIF(振分, $C168, 計算_投入係数表_加工!CS$4:CS$123)</f>
        <v>0</v>
      </c>
      <c r="CT168" s="194">
        <f>SUMIF(振分, $C168, 計算_投入係数表_加工!CT$4:CT$123)</f>
        <v>0</v>
      </c>
      <c r="CU168" s="194">
        <f>SUMIF(振分, $C168, 計算_投入係数表_加工!CU$4:CU$123)</f>
        <v>0</v>
      </c>
      <c r="CV168" s="194">
        <f>SUMIF(振分, $C168, 計算_投入係数表_加工!CV$4:CV$123)</f>
        <v>0</v>
      </c>
      <c r="CW168" s="194">
        <f>SUMIF(振分, $C168, 計算_投入係数表_加工!CW$4:CW$123)</f>
        <v>0</v>
      </c>
      <c r="CX168" s="194">
        <f>SUMIF(振分, $C168, 計算_投入係数表_加工!CX$4:CX$123)</f>
        <v>0</v>
      </c>
      <c r="CY168" s="194">
        <f>SUMIF(振分, $C168, 計算_投入係数表_加工!CY$4:CY$123)</f>
        <v>0</v>
      </c>
      <c r="CZ168" s="194">
        <f>SUMIF(振分, $C168, 計算_投入係数表_加工!CZ$4:CZ$123)</f>
        <v>0</v>
      </c>
      <c r="DA168" s="194">
        <f>SUMIF(振分, $C168, 計算_投入係数表_加工!DA$4:DA$123)</f>
        <v>0</v>
      </c>
      <c r="DB168" s="194">
        <f>SUMIF(振分, $C168, 計算_投入係数表_加工!DB$4:DB$123)</f>
        <v>0</v>
      </c>
      <c r="DC168" s="194">
        <f>SUMIF(振分, $C168, 計算_投入係数表_加工!DC$4:DC$123)</f>
        <v>0</v>
      </c>
      <c r="DD168" s="194">
        <f>SUMIF(振分, $C168, 計算_投入係数表_加工!DD$4:DD$123)</f>
        <v>0</v>
      </c>
      <c r="DE168" s="194">
        <f>SUMIF(振分, $C168, 計算_投入係数表_加工!DE$4:DE$123)</f>
        <v>0</v>
      </c>
      <c r="DF168" s="194">
        <f>SUMIF(振分, $C168, 計算_投入係数表_加工!DF$4:DF$123)</f>
        <v>0</v>
      </c>
      <c r="DG168" s="194">
        <f>SUMIF(振分, $C168, 計算_投入係数表_加工!DG$4:DG$123)</f>
        <v>0</v>
      </c>
      <c r="DH168" s="194">
        <f>SUMIF(振分, $C168, 計算_投入係数表_加工!DH$4:DH$123)</f>
        <v>0</v>
      </c>
      <c r="DI168" s="194">
        <f>SUMIF(振分, $C168, 計算_投入係数表_加工!DI$4:DI$123)</f>
        <v>0</v>
      </c>
      <c r="DJ168" s="194">
        <f>SUMIF(振分, $C168, 計算_投入係数表_加工!DJ$4:DJ$123)</f>
        <v>0</v>
      </c>
      <c r="DK168" s="194">
        <f>SUMIF(振分, $C168, 計算_投入係数表_加工!DK$4:DK$123)</f>
        <v>0</v>
      </c>
      <c r="DL168" s="194">
        <f>SUMIF(振分, $C168, 計算_投入係数表_加工!DL$4:DL$123)</f>
        <v>0</v>
      </c>
      <c r="DM168" s="194">
        <f>SUMIF(振分, $C168, 計算_投入係数表_加工!DM$4:DM$123)</f>
        <v>0</v>
      </c>
      <c r="DN168" s="194">
        <f>SUMIF(振分, $C168, 計算_投入係数表_加工!DN$4:DN$123)</f>
        <v>0</v>
      </c>
      <c r="DO168" s="194">
        <f>SUMIF(振分, $C168, 計算_投入係数表_加工!DO$4:DO$123)</f>
        <v>0</v>
      </c>
      <c r="DP168" s="194">
        <f>SUMIF(振分, $C168, 計算_投入係数表_加工!DP$4:DP$123)</f>
        <v>0</v>
      </c>
      <c r="DQ168" s="194">
        <f>SUMIF(振分, $C168, 計算_投入係数表_加工!DQ$4:DQ$123)</f>
        <v>0</v>
      </c>
      <c r="DR168" s="194">
        <f>SUMIF(振分, $C168, 計算_投入係数表_加工!DR$4:DR$123)</f>
        <v>0</v>
      </c>
      <c r="DS168" s="194">
        <f>SUMIF(振分, $C168, 計算_投入係数表_加工!DS$4:DS$123)</f>
        <v>0</v>
      </c>
      <c r="DT168" s="108">
        <f>SUMIF(振分, $C168, 計算_投入係数表_加工!DT$4:DT$123)</f>
        <v>0</v>
      </c>
    </row>
    <row r="169" spans="1:124" s="22" customFormat="1" x14ac:dyDescent="0.25">
      <c r="A169" s="34"/>
      <c r="B169" s="53">
        <v>29</v>
      </c>
      <c r="C169" s="360" t="str">
        <v>-</v>
      </c>
      <c r="D169" s="193">
        <f>SUMIF(振分, $C169, 計算_投入係数表_加工!D$4:D$123)</f>
        <v>0</v>
      </c>
      <c r="E169" s="194">
        <f>SUMIF(振分, $C169, 計算_投入係数表_加工!E$4:E$123)</f>
        <v>0</v>
      </c>
      <c r="F169" s="194">
        <f>SUMIF(振分, $C169, 計算_投入係数表_加工!F$4:F$123)</f>
        <v>0</v>
      </c>
      <c r="G169" s="194">
        <f>SUMIF(振分, $C169, 計算_投入係数表_加工!G$4:G$123)</f>
        <v>0</v>
      </c>
      <c r="H169" s="194">
        <f>SUMIF(振分, $C169, 計算_投入係数表_加工!H$4:H$123)</f>
        <v>0</v>
      </c>
      <c r="I169" s="194">
        <f>SUMIF(振分, $C169, 計算_投入係数表_加工!I$4:I$123)</f>
        <v>0</v>
      </c>
      <c r="J169" s="194">
        <f>SUMIF(振分, $C169, 計算_投入係数表_加工!J$4:J$123)</f>
        <v>0</v>
      </c>
      <c r="K169" s="194">
        <f>SUMIF(振分, $C169, 計算_投入係数表_加工!K$4:K$123)</f>
        <v>0</v>
      </c>
      <c r="L169" s="194">
        <f>SUMIF(振分, $C169, 計算_投入係数表_加工!L$4:L$123)</f>
        <v>0</v>
      </c>
      <c r="M169" s="194">
        <f>SUMIF(振分, $C169, 計算_投入係数表_加工!M$4:M$123)</f>
        <v>0</v>
      </c>
      <c r="N169" s="194">
        <f>SUMIF(振分, $C169, 計算_投入係数表_加工!N$4:N$123)</f>
        <v>0</v>
      </c>
      <c r="O169" s="194">
        <f>SUMIF(振分, $C169, 計算_投入係数表_加工!O$4:O$123)</f>
        <v>0</v>
      </c>
      <c r="P169" s="194">
        <f>SUMIF(振分, $C169, 計算_投入係数表_加工!P$4:P$123)</f>
        <v>0</v>
      </c>
      <c r="Q169" s="194">
        <f>SUMIF(振分, $C169, 計算_投入係数表_加工!Q$4:Q$123)</f>
        <v>0</v>
      </c>
      <c r="R169" s="194">
        <f>SUMIF(振分, $C169, 計算_投入係数表_加工!R$4:R$123)</f>
        <v>0</v>
      </c>
      <c r="S169" s="194">
        <f>SUMIF(振分, $C169, 計算_投入係数表_加工!S$4:S$123)</f>
        <v>0</v>
      </c>
      <c r="T169" s="194">
        <f>SUMIF(振分, $C169, 計算_投入係数表_加工!T$4:T$123)</f>
        <v>0</v>
      </c>
      <c r="U169" s="194">
        <f>SUMIF(振分, $C169, 計算_投入係数表_加工!U$4:U$123)</f>
        <v>0</v>
      </c>
      <c r="V169" s="194">
        <f>SUMIF(振分, $C169, 計算_投入係数表_加工!V$4:V$123)</f>
        <v>0</v>
      </c>
      <c r="W169" s="194">
        <f>SUMIF(振分, $C169, 計算_投入係数表_加工!W$4:W$123)</f>
        <v>0</v>
      </c>
      <c r="X169" s="194">
        <f>SUMIF(振分, $C169, 計算_投入係数表_加工!X$4:X$123)</f>
        <v>0</v>
      </c>
      <c r="Y169" s="194">
        <f>SUMIF(振分, $C169, 計算_投入係数表_加工!Y$4:Y$123)</f>
        <v>0</v>
      </c>
      <c r="Z169" s="194">
        <f>SUMIF(振分, $C169, 計算_投入係数表_加工!Z$4:Z$123)</f>
        <v>0</v>
      </c>
      <c r="AA169" s="194">
        <f>SUMIF(振分, $C169, 計算_投入係数表_加工!AA$4:AA$123)</f>
        <v>0</v>
      </c>
      <c r="AB169" s="194">
        <f>SUMIF(振分, $C169, 計算_投入係数表_加工!AB$4:AB$123)</f>
        <v>0</v>
      </c>
      <c r="AC169" s="194">
        <f>SUMIF(振分, $C169, 計算_投入係数表_加工!AC$4:AC$123)</f>
        <v>0</v>
      </c>
      <c r="AD169" s="194">
        <f>SUMIF(振分, $C169, 計算_投入係数表_加工!AD$4:AD$123)</f>
        <v>0</v>
      </c>
      <c r="AE169" s="194">
        <f>SUMIF(振分, $C169, 計算_投入係数表_加工!AE$4:AE$123)</f>
        <v>0</v>
      </c>
      <c r="AF169" s="194">
        <f>SUMIF(振分, $C169, 計算_投入係数表_加工!AF$4:AF$123)</f>
        <v>0</v>
      </c>
      <c r="AG169" s="194">
        <f>SUMIF(振分, $C169, 計算_投入係数表_加工!AG$4:AG$123)</f>
        <v>0</v>
      </c>
      <c r="AH169" s="194">
        <f>SUMIF(振分, $C169, 計算_投入係数表_加工!AH$4:AH$123)</f>
        <v>0</v>
      </c>
      <c r="AI169" s="194">
        <f>SUMIF(振分, $C169, 計算_投入係数表_加工!AI$4:AI$123)</f>
        <v>0</v>
      </c>
      <c r="AJ169" s="194">
        <f>SUMIF(振分, $C169, 計算_投入係数表_加工!AJ$4:AJ$123)</f>
        <v>0</v>
      </c>
      <c r="AK169" s="194">
        <f>SUMIF(振分, $C169, 計算_投入係数表_加工!AK$4:AK$123)</f>
        <v>0</v>
      </c>
      <c r="AL169" s="194">
        <f>SUMIF(振分, $C169, 計算_投入係数表_加工!AL$4:AL$123)</f>
        <v>0</v>
      </c>
      <c r="AM169" s="194">
        <f>SUMIF(振分, $C169, 計算_投入係数表_加工!AM$4:AM$123)</f>
        <v>0</v>
      </c>
      <c r="AN169" s="194">
        <f>SUMIF(振分, $C169, 計算_投入係数表_加工!AN$4:AN$123)</f>
        <v>0</v>
      </c>
      <c r="AO169" s="194">
        <f>SUMIF(振分, $C169, 計算_投入係数表_加工!AO$4:AO$123)</f>
        <v>0</v>
      </c>
      <c r="AP169" s="194">
        <f>SUMIF(振分, $C169, 計算_投入係数表_加工!AP$4:AP$123)</f>
        <v>0</v>
      </c>
      <c r="AQ169" s="194">
        <f>SUMIF(振分, $C169, 計算_投入係数表_加工!AQ$4:AQ$123)</f>
        <v>0</v>
      </c>
      <c r="AR169" s="194">
        <f>SUMIF(振分, $C169, 計算_投入係数表_加工!AR$4:AR$123)</f>
        <v>0</v>
      </c>
      <c r="AS169" s="194">
        <f>SUMIF(振分, $C169, 計算_投入係数表_加工!AS$4:AS$123)</f>
        <v>0</v>
      </c>
      <c r="AT169" s="194">
        <f>SUMIF(振分, $C169, 計算_投入係数表_加工!AT$4:AT$123)</f>
        <v>0</v>
      </c>
      <c r="AU169" s="194">
        <f>SUMIF(振分, $C169, 計算_投入係数表_加工!AU$4:AU$123)</f>
        <v>0</v>
      </c>
      <c r="AV169" s="194">
        <f>SUMIF(振分, $C169, 計算_投入係数表_加工!AV$4:AV$123)</f>
        <v>0</v>
      </c>
      <c r="AW169" s="194">
        <f>SUMIF(振分, $C169, 計算_投入係数表_加工!AW$4:AW$123)</f>
        <v>0</v>
      </c>
      <c r="AX169" s="194">
        <f>SUMIF(振分, $C169, 計算_投入係数表_加工!AX$4:AX$123)</f>
        <v>0</v>
      </c>
      <c r="AY169" s="194">
        <f>SUMIF(振分, $C169, 計算_投入係数表_加工!AY$4:AY$123)</f>
        <v>0</v>
      </c>
      <c r="AZ169" s="194">
        <f>SUMIF(振分, $C169, 計算_投入係数表_加工!AZ$4:AZ$123)</f>
        <v>0</v>
      </c>
      <c r="BA169" s="194">
        <f>SUMIF(振分, $C169, 計算_投入係数表_加工!BA$4:BA$123)</f>
        <v>0</v>
      </c>
      <c r="BB169" s="194">
        <f>SUMIF(振分, $C169, 計算_投入係数表_加工!BB$4:BB$123)</f>
        <v>0</v>
      </c>
      <c r="BC169" s="194">
        <f>SUMIF(振分, $C169, 計算_投入係数表_加工!BC$4:BC$123)</f>
        <v>0</v>
      </c>
      <c r="BD169" s="194">
        <f>SUMIF(振分, $C169, 計算_投入係数表_加工!BD$4:BD$123)</f>
        <v>0</v>
      </c>
      <c r="BE169" s="194">
        <f>SUMIF(振分, $C169, 計算_投入係数表_加工!BE$4:BE$123)</f>
        <v>0</v>
      </c>
      <c r="BF169" s="194">
        <f>SUMIF(振分, $C169, 計算_投入係数表_加工!BF$4:BF$123)</f>
        <v>0</v>
      </c>
      <c r="BG169" s="194">
        <f>SUMIF(振分, $C169, 計算_投入係数表_加工!BG$4:BG$123)</f>
        <v>0</v>
      </c>
      <c r="BH169" s="194">
        <f>SUMIF(振分, $C169, 計算_投入係数表_加工!BH$4:BH$123)</f>
        <v>0</v>
      </c>
      <c r="BI169" s="194">
        <f>SUMIF(振分, $C169, 計算_投入係数表_加工!BI$4:BI$123)</f>
        <v>0</v>
      </c>
      <c r="BJ169" s="194">
        <f>SUMIF(振分, $C169, 計算_投入係数表_加工!BJ$4:BJ$123)</f>
        <v>0</v>
      </c>
      <c r="BK169" s="194">
        <f>SUMIF(振分, $C169, 計算_投入係数表_加工!BK$4:BK$123)</f>
        <v>0</v>
      </c>
      <c r="BL169" s="194">
        <f>SUMIF(振分, $C169, 計算_投入係数表_加工!BL$4:BL$123)</f>
        <v>0</v>
      </c>
      <c r="BM169" s="194">
        <f>SUMIF(振分, $C169, 計算_投入係数表_加工!BM$4:BM$123)</f>
        <v>0</v>
      </c>
      <c r="BN169" s="194">
        <f>SUMIF(振分, $C169, 計算_投入係数表_加工!BN$4:BN$123)</f>
        <v>0</v>
      </c>
      <c r="BO169" s="194">
        <f>SUMIF(振分, $C169, 計算_投入係数表_加工!BO$4:BO$123)</f>
        <v>0</v>
      </c>
      <c r="BP169" s="194">
        <f>SUMIF(振分, $C169, 計算_投入係数表_加工!BP$4:BP$123)</f>
        <v>0</v>
      </c>
      <c r="BQ169" s="194">
        <f>SUMIF(振分, $C169, 計算_投入係数表_加工!BQ$4:BQ$123)</f>
        <v>0</v>
      </c>
      <c r="BR169" s="194">
        <f>SUMIF(振分, $C169, 計算_投入係数表_加工!BR$4:BR$123)</f>
        <v>0</v>
      </c>
      <c r="BS169" s="194">
        <f>SUMIF(振分, $C169, 計算_投入係数表_加工!BS$4:BS$123)</f>
        <v>0</v>
      </c>
      <c r="BT169" s="194">
        <f>SUMIF(振分, $C169, 計算_投入係数表_加工!BT$4:BT$123)</f>
        <v>0</v>
      </c>
      <c r="BU169" s="194">
        <f>SUMIF(振分, $C169, 計算_投入係数表_加工!BU$4:BU$123)</f>
        <v>0</v>
      </c>
      <c r="BV169" s="194">
        <f>SUMIF(振分, $C169, 計算_投入係数表_加工!BV$4:BV$123)</f>
        <v>0</v>
      </c>
      <c r="BW169" s="194">
        <f>SUMIF(振分, $C169, 計算_投入係数表_加工!BW$4:BW$123)</f>
        <v>0</v>
      </c>
      <c r="BX169" s="194">
        <f>SUMIF(振分, $C169, 計算_投入係数表_加工!BX$4:BX$123)</f>
        <v>0</v>
      </c>
      <c r="BY169" s="194">
        <f>SUMIF(振分, $C169, 計算_投入係数表_加工!BY$4:BY$123)</f>
        <v>0</v>
      </c>
      <c r="BZ169" s="194">
        <f>SUMIF(振分, $C169, 計算_投入係数表_加工!BZ$4:BZ$123)</f>
        <v>0</v>
      </c>
      <c r="CA169" s="194">
        <f>SUMIF(振分, $C169, 計算_投入係数表_加工!CA$4:CA$123)</f>
        <v>0</v>
      </c>
      <c r="CB169" s="194">
        <f>SUMIF(振分, $C169, 計算_投入係数表_加工!CB$4:CB$123)</f>
        <v>0</v>
      </c>
      <c r="CC169" s="194">
        <f>SUMIF(振分, $C169, 計算_投入係数表_加工!CC$4:CC$123)</f>
        <v>0</v>
      </c>
      <c r="CD169" s="194">
        <f>SUMIF(振分, $C169, 計算_投入係数表_加工!CD$4:CD$123)</f>
        <v>0</v>
      </c>
      <c r="CE169" s="194">
        <f>SUMIF(振分, $C169, 計算_投入係数表_加工!CE$4:CE$123)</f>
        <v>0</v>
      </c>
      <c r="CF169" s="194">
        <f>SUMIF(振分, $C169, 計算_投入係数表_加工!CF$4:CF$123)</f>
        <v>0</v>
      </c>
      <c r="CG169" s="194">
        <f>SUMIF(振分, $C169, 計算_投入係数表_加工!CG$4:CG$123)</f>
        <v>0</v>
      </c>
      <c r="CH169" s="194">
        <f>SUMIF(振分, $C169, 計算_投入係数表_加工!CH$4:CH$123)</f>
        <v>0</v>
      </c>
      <c r="CI169" s="194">
        <f>SUMIF(振分, $C169, 計算_投入係数表_加工!CI$4:CI$123)</f>
        <v>0</v>
      </c>
      <c r="CJ169" s="194">
        <f>SUMIF(振分, $C169, 計算_投入係数表_加工!CJ$4:CJ$123)</f>
        <v>0</v>
      </c>
      <c r="CK169" s="194">
        <f>SUMIF(振分, $C169, 計算_投入係数表_加工!CK$4:CK$123)</f>
        <v>0</v>
      </c>
      <c r="CL169" s="194">
        <f>SUMIF(振分, $C169, 計算_投入係数表_加工!CL$4:CL$123)</f>
        <v>0</v>
      </c>
      <c r="CM169" s="194">
        <f>SUMIF(振分, $C169, 計算_投入係数表_加工!CM$4:CM$123)</f>
        <v>0</v>
      </c>
      <c r="CN169" s="194">
        <f>SUMIF(振分, $C169, 計算_投入係数表_加工!CN$4:CN$123)</f>
        <v>0</v>
      </c>
      <c r="CO169" s="194">
        <f>SUMIF(振分, $C169, 計算_投入係数表_加工!CO$4:CO$123)</f>
        <v>0</v>
      </c>
      <c r="CP169" s="194">
        <f>SUMIF(振分, $C169, 計算_投入係数表_加工!CP$4:CP$123)</f>
        <v>0</v>
      </c>
      <c r="CQ169" s="194">
        <f>SUMIF(振分, $C169, 計算_投入係数表_加工!CQ$4:CQ$123)</f>
        <v>0</v>
      </c>
      <c r="CR169" s="194">
        <f>SUMIF(振分, $C169, 計算_投入係数表_加工!CR$4:CR$123)</f>
        <v>0</v>
      </c>
      <c r="CS169" s="194">
        <f>SUMIF(振分, $C169, 計算_投入係数表_加工!CS$4:CS$123)</f>
        <v>0</v>
      </c>
      <c r="CT169" s="194">
        <f>SUMIF(振分, $C169, 計算_投入係数表_加工!CT$4:CT$123)</f>
        <v>0</v>
      </c>
      <c r="CU169" s="194">
        <f>SUMIF(振分, $C169, 計算_投入係数表_加工!CU$4:CU$123)</f>
        <v>0</v>
      </c>
      <c r="CV169" s="194">
        <f>SUMIF(振分, $C169, 計算_投入係数表_加工!CV$4:CV$123)</f>
        <v>0</v>
      </c>
      <c r="CW169" s="194">
        <f>SUMIF(振分, $C169, 計算_投入係数表_加工!CW$4:CW$123)</f>
        <v>0</v>
      </c>
      <c r="CX169" s="194">
        <f>SUMIF(振分, $C169, 計算_投入係数表_加工!CX$4:CX$123)</f>
        <v>0</v>
      </c>
      <c r="CY169" s="194">
        <f>SUMIF(振分, $C169, 計算_投入係数表_加工!CY$4:CY$123)</f>
        <v>0</v>
      </c>
      <c r="CZ169" s="194">
        <f>SUMIF(振分, $C169, 計算_投入係数表_加工!CZ$4:CZ$123)</f>
        <v>0</v>
      </c>
      <c r="DA169" s="194">
        <f>SUMIF(振分, $C169, 計算_投入係数表_加工!DA$4:DA$123)</f>
        <v>0</v>
      </c>
      <c r="DB169" s="194">
        <f>SUMIF(振分, $C169, 計算_投入係数表_加工!DB$4:DB$123)</f>
        <v>0</v>
      </c>
      <c r="DC169" s="194">
        <f>SUMIF(振分, $C169, 計算_投入係数表_加工!DC$4:DC$123)</f>
        <v>0</v>
      </c>
      <c r="DD169" s="194">
        <f>SUMIF(振分, $C169, 計算_投入係数表_加工!DD$4:DD$123)</f>
        <v>0</v>
      </c>
      <c r="DE169" s="194">
        <f>SUMIF(振分, $C169, 計算_投入係数表_加工!DE$4:DE$123)</f>
        <v>0</v>
      </c>
      <c r="DF169" s="194">
        <f>SUMIF(振分, $C169, 計算_投入係数表_加工!DF$4:DF$123)</f>
        <v>0</v>
      </c>
      <c r="DG169" s="194">
        <f>SUMIF(振分, $C169, 計算_投入係数表_加工!DG$4:DG$123)</f>
        <v>0</v>
      </c>
      <c r="DH169" s="194">
        <f>SUMIF(振分, $C169, 計算_投入係数表_加工!DH$4:DH$123)</f>
        <v>0</v>
      </c>
      <c r="DI169" s="194">
        <f>SUMIF(振分, $C169, 計算_投入係数表_加工!DI$4:DI$123)</f>
        <v>0</v>
      </c>
      <c r="DJ169" s="194">
        <f>SUMIF(振分, $C169, 計算_投入係数表_加工!DJ$4:DJ$123)</f>
        <v>0</v>
      </c>
      <c r="DK169" s="194">
        <f>SUMIF(振分, $C169, 計算_投入係数表_加工!DK$4:DK$123)</f>
        <v>0</v>
      </c>
      <c r="DL169" s="194">
        <f>SUMIF(振分, $C169, 計算_投入係数表_加工!DL$4:DL$123)</f>
        <v>0</v>
      </c>
      <c r="DM169" s="194">
        <f>SUMIF(振分, $C169, 計算_投入係数表_加工!DM$4:DM$123)</f>
        <v>0</v>
      </c>
      <c r="DN169" s="194">
        <f>SUMIF(振分, $C169, 計算_投入係数表_加工!DN$4:DN$123)</f>
        <v>0</v>
      </c>
      <c r="DO169" s="194">
        <f>SUMIF(振分, $C169, 計算_投入係数表_加工!DO$4:DO$123)</f>
        <v>0</v>
      </c>
      <c r="DP169" s="194">
        <f>SUMIF(振分, $C169, 計算_投入係数表_加工!DP$4:DP$123)</f>
        <v>0</v>
      </c>
      <c r="DQ169" s="194">
        <f>SUMIF(振分, $C169, 計算_投入係数表_加工!DQ$4:DQ$123)</f>
        <v>0</v>
      </c>
      <c r="DR169" s="194">
        <f>SUMIF(振分, $C169, 計算_投入係数表_加工!DR$4:DR$123)</f>
        <v>0</v>
      </c>
      <c r="DS169" s="194">
        <f>SUMIF(振分, $C169, 計算_投入係数表_加工!DS$4:DS$123)</f>
        <v>0</v>
      </c>
      <c r="DT169" s="108">
        <f>SUMIF(振分, $C169, 計算_投入係数表_加工!DT$4:DT$123)</f>
        <v>0</v>
      </c>
    </row>
    <row r="170" spans="1:124" s="22" customFormat="1" x14ac:dyDescent="0.25">
      <c r="A170" s="34"/>
      <c r="B170" s="53">
        <v>30</v>
      </c>
      <c r="C170" s="362" t="str">
        <v>-</v>
      </c>
      <c r="D170" s="199">
        <f>SUMIF(振分, $C170, 計算_投入係数表_加工!D$4:D$123)</f>
        <v>0</v>
      </c>
      <c r="E170" s="200">
        <f>SUMIF(振分, $C170, 計算_投入係数表_加工!E$4:E$123)</f>
        <v>0</v>
      </c>
      <c r="F170" s="200">
        <f>SUMIF(振分, $C170, 計算_投入係数表_加工!F$4:F$123)</f>
        <v>0</v>
      </c>
      <c r="G170" s="200">
        <f>SUMIF(振分, $C170, 計算_投入係数表_加工!G$4:G$123)</f>
        <v>0</v>
      </c>
      <c r="H170" s="200">
        <f>SUMIF(振分, $C170, 計算_投入係数表_加工!H$4:H$123)</f>
        <v>0</v>
      </c>
      <c r="I170" s="200">
        <f>SUMIF(振分, $C170, 計算_投入係数表_加工!I$4:I$123)</f>
        <v>0</v>
      </c>
      <c r="J170" s="200">
        <f>SUMIF(振分, $C170, 計算_投入係数表_加工!J$4:J$123)</f>
        <v>0</v>
      </c>
      <c r="K170" s="200">
        <f>SUMIF(振分, $C170, 計算_投入係数表_加工!K$4:K$123)</f>
        <v>0</v>
      </c>
      <c r="L170" s="200">
        <f>SUMIF(振分, $C170, 計算_投入係数表_加工!L$4:L$123)</f>
        <v>0</v>
      </c>
      <c r="M170" s="200">
        <f>SUMIF(振分, $C170, 計算_投入係数表_加工!M$4:M$123)</f>
        <v>0</v>
      </c>
      <c r="N170" s="200">
        <f>SUMIF(振分, $C170, 計算_投入係数表_加工!N$4:N$123)</f>
        <v>0</v>
      </c>
      <c r="O170" s="200">
        <f>SUMIF(振分, $C170, 計算_投入係数表_加工!O$4:O$123)</f>
        <v>0</v>
      </c>
      <c r="P170" s="200">
        <f>SUMIF(振分, $C170, 計算_投入係数表_加工!P$4:P$123)</f>
        <v>0</v>
      </c>
      <c r="Q170" s="200">
        <f>SUMIF(振分, $C170, 計算_投入係数表_加工!Q$4:Q$123)</f>
        <v>0</v>
      </c>
      <c r="R170" s="200">
        <f>SUMIF(振分, $C170, 計算_投入係数表_加工!R$4:R$123)</f>
        <v>0</v>
      </c>
      <c r="S170" s="200">
        <f>SUMIF(振分, $C170, 計算_投入係数表_加工!S$4:S$123)</f>
        <v>0</v>
      </c>
      <c r="T170" s="200">
        <f>SUMIF(振分, $C170, 計算_投入係数表_加工!T$4:T$123)</f>
        <v>0</v>
      </c>
      <c r="U170" s="200">
        <f>SUMIF(振分, $C170, 計算_投入係数表_加工!U$4:U$123)</f>
        <v>0</v>
      </c>
      <c r="V170" s="200">
        <f>SUMIF(振分, $C170, 計算_投入係数表_加工!V$4:V$123)</f>
        <v>0</v>
      </c>
      <c r="W170" s="200">
        <f>SUMIF(振分, $C170, 計算_投入係数表_加工!W$4:W$123)</f>
        <v>0</v>
      </c>
      <c r="X170" s="200">
        <f>SUMIF(振分, $C170, 計算_投入係数表_加工!X$4:X$123)</f>
        <v>0</v>
      </c>
      <c r="Y170" s="200">
        <f>SUMIF(振分, $C170, 計算_投入係数表_加工!Y$4:Y$123)</f>
        <v>0</v>
      </c>
      <c r="Z170" s="200">
        <f>SUMIF(振分, $C170, 計算_投入係数表_加工!Z$4:Z$123)</f>
        <v>0</v>
      </c>
      <c r="AA170" s="200">
        <f>SUMIF(振分, $C170, 計算_投入係数表_加工!AA$4:AA$123)</f>
        <v>0</v>
      </c>
      <c r="AB170" s="200">
        <f>SUMIF(振分, $C170, 計算_投入係数表_加工!AB$4:AB$123)</f>
        <v>0</v>
      </c>
      <c r="AC170" s="200">
        <f>SUMIF(振分, $C170, 計算_投入係数表_加工!AC$4:AC$123)</f>
        <v>0</v>
      </c>
      <c r="AD170" s="200">
        <f>SUMIF(振分, $C170, 計算_投入係数表_加工!AD$4:AD$123)</f>
        <v>0</v>
      </c>
      <c r="AE170" s="200">
        <f>SUMIF(振分, $C170, 計算_投入係数表_加工!AE$4:AE$123)</f>
        <v>0</v>
      </c>
      <c r="AF170" s="200">
        <f>SUMIF(振分, $C170, 計算_投入係数表_加工!AF$4:AF$123)</f>
        <v>0</v>
      </c>
      <c r="AG170" s="200">
        <f>SUMIF(振分, $C170, 計算_投入係数表_加工!AG$4:AG$123)</f>
        <v>0</v>
      </c>
      <c r="AH170" s="200">
        <f>SUMIF(振分, $C170, 計算_投入係数表_加工!AH$4:AH$123)</f>
        <v>0</v>
      </c>
      <c r="AI170" s="200">
        <f>SUMIF(振分, $C170, 計算_投入係数表_加工!AI$4:AI$123)</f>
        <v>0</v>
      </c>
      <c r="AJ170" s="200">
        <f>SUMIF(振分, $C170, 計算_投入係数表_加工!AJ$4:AJ$123)</f>
        <v>0</v>
      </c>
      <c r="AK170" s="200">
        <f>SUMIF(振分, $C170, 計算_投入係数表_加工!AK$4:AK$123)</f>
        <v>0</v>
      </c>
      <c r="AL170" s="200">
        <f>SUMIF(振分, $C170, 計算_投入係数表_加工!AL$4:AL$123)</f>
        <v>0</v>
      </c>
      <c r="AM170" s="200">
        <f>SUMIF(振分, $C170, 計算_投入係数表_加工!AM$4:AM$123)</f>
        <v>0</v>
      </c>
      <c r="AN170" s="200">
        <f>SUMIF(振分, $C170, 計算_投入係数表_加工!AN$4:AN$123)</f>
        <v>0</v>
      </c>
      <c r="AO170" s="200">
        <f>SUMIF(振分, $C170, 計算_投入係数表_加工!AO$4:AO$123)</f>
        <v>0</v>
      </c>
      <c r="AP170" s="200">
        <f>SUMIF(振分, $C170, 計算_投入係数表_加工!AP$4:AP$123)</f>
        <v>0</v>
      </c>
      <c r="AQ170" s="200">
        <f>SUMIF(振分, $C170, 計算_投入係数表_加工!AQ$4:AQ$123)</f>
        <v>0</v>
      </c>
      <c r="AR170" s="200">
        <f>SUMIF(振分, $C170, 計算_投入係数表_加工!AR$4:AR$123)</f>
        <v>0</v>
      </c>
      <c r="AS170" s="200">
        <f>SUMIF(振分, $C170, 計算_投入係数表_加工!AS$4:AS$123)</f>
        <v>0</v>
      </c>
      <c r="AT170" s="200">
        <f>SUMIF(振分, $C170, 計算_投入係数表_加工!AT$4:AT$123)</f>
        <v>0</v>
      </c>
      <c r="AU170" s="200">
        <f>SUMIF(振分, $C170, 計算_投入係数表_加工!AU$4:AU$123)</f>
        <v>0</v>
      </c>
      <c r="AV170" s="200">
        <f>SUMIF(振分, $C170, 計算_投入係数表_加工!AV$4:AV$123)</f>
        <v>0</v>
      </c>
      <c r="AW170" s="200">
        <f>SUMIF(振分, $C170, 計算_投入係数表_加工!AW$4:AW$123)</f>
        <v>0</v>
      </c>
      <c r="AX170" s="200">
        <f>SUMIF(振分, $C170, 計算_投入係数表_加工!AX$4:AX$123)</f>
        <v>0</v>
      </c>
      <c r="AY170" s="200">
        <f>SUMIF(振分, $C170, 計算_投入係数表_加工!AY$4:AY$123)</f>
        <v>0</v>
      </c>
      <c r="AZ170" s="200">
        <f>SUMIF(振分, $C170, 計算_投入係数表_加工!AZ$4:AZ$123)</f>
        <v>0</v>
      </c>
      <c r="BA170" s="200">
        <f>SUMIF(振分, $C170, 計算_投入係数表_加工!BA$4:BA$123)</f>
        <v>0</v>
      </c>
      <c r="BB170" s="200">
        <f>SUMIF(振分, $C170, 計算_投入係数表_加工!BB$4:BB$123)</f>
        <v>0</v>
      </c>
      <c r="BC170" s="200">
        <f>SUMIF(振分, $C170, 計算_投入係数表_加工!BC$4:BC$123)</f>
        <v>0</v>
      </c>
      <c r="BD170" s="200">
        <f>SUMIF(振分, $C170, 計算_投入係数表_加工!BD$4:BD$123)</f>
        <v>0</v>
      </c>
      <c r="BE170" s="200">
        <f>SUMIF(振分, $C170, 計算_投入係数表_加工!BE$4:BE$123)</f>
        <v>0</v>
      </c>
      <c r="BF170" s="200">
        <f>SUMIF(振分, $C170, 計算_投入係数表_加工!BF$4:BF$123)</f>
        <v>0</v>
      </c>
      <c r="BG170" s="200">
        <f>SUMIF(振分, $C170, 計算_投入係数表_加工!BG$4:BG$123)</f>
        <v>0</v>
      </c>
      <c r="BH170" s="200">
        <f>SUMIF(振分, $C170, 計算_投入係数表_加工!BH$4:BH$123)</f>
        <v>0</v>
      </c>
      <c r="BI170" s="200">
        <f>SUMIF(振分, $C170, 計算_投入係数表_加工!BI$4:BI$123)</f>
        <v>0</v>
      </c>
      <c r="BJ170" s="200">
        <f>SUMIF(振分, $C170, 計算_投入係数表_加工!BJ$4:BJ$123)</f>
        <v>0</v>
      </c>
      <c r="BK170" s="200">
        <f>SUMIF(振分, $C170, 計算_投入係数表_加工!BK$4:BK$123)</f>
        <v>0</v>
      </c>
      <c r="BL170" s="200">
        <f>SUMIF(振分, $C170, 計算_投入係数表_加工!BL$4:BL$123)</f>
        <v>0</v>
      </c>
      <c r="BM170" s="200">
        <f>SUMIF(振分, $C170, 計算_投入係数表_加工!BM$4:BM$123)</f>
        <v>0</v>
      </c>
      <c r="BN170" s="200">
        <f>SUMIF(振分, $C170, 計算_投入係数表_加工!BN$4:BN$123)</f>
        <v>0</v>
      </c>
      <c r="BO170" s="200">
        <f>SUMIF(振分, $C170, 計算_投入係数表_加工!BO$4:BO$123)</f>
        <v>0</v>
      </c>
      <c r="BP170" s="200">
        <f>SUMIF(振分, $C170, 計算_投入係数表_加工!BP$4:BP$123)</f>
        <v>0</v>
      </c>
      <c r="BQ170" s="200">
        <f>SUMIF(振分, $C170, 計算_投入係数表_加工!BQ$4:BQ$123)</f>
        <v>0</v>
      </c>
      <c r="BR170" s="200">
        <f>SUMIF(振分, $C170, 計算_投入係数表_加工!BR$4:BR$123)</f>
        <v>0</v>
      </c>
      <c r="BS170" s="200">
        <f>SUMIF(振分, $C170, 計算_投入係数表_加工!BS$4:BS$123)</f>
        <v>0</v>
      </c>
      <c r="BT170" s="200">
        <f>SUMIF(振分, $C170, 計算_投入係数表_加工!BT$4:BT$123)</f>
        <v>0</v>
      </c>
      <c r="BU170" s="200">
        <f>SUMIF(振分, $C170, 計算_投入係数表_加工!BU$4:BU$123)</f>
        <v>0</v>
      </c>
      <c r="BV170" s="200">
        <f>SUMIF(振分, $C170, 計算_投入係数表_加工!BV$4:BV$123)</f>
        <v>0</v>
      </c>
      <c r="BW170" s="200">
        <f>SUMIF(振分, $C170, 計算_投入係数表_加工!BW$4:BW$123)</f>
        <v>0</v>
      </c>
      <c r="BX170" s="200">
        <f>SUMIF(振分, $C170, 計算_投入係数表_加工!BX$4:BX$123)</f>
        <v>0</v>
      </c>
      <c r="BY170" s="200">
        <f>SUMIF(振分, $C170, 計算_投入係数表_加工!BY$4:BY$123)</f>
        <v>0</v>
      </c>
      <c r="BZ170" s="200">
        <f>SUMIF(振分, $C170, 計算_投入係数表_加工!BZ$4:BZ$123)</f>
        <v>0</v>
      </c>
      <c r="CA170" s="200">
        <f>SUMIF(振分, $C170, 計算_投入係数表_加工!CA$4:CA$123)</f>
        <v>0</v>
      </c>
      <c r="CB170" s="200">
        <f>SUMIF(振分, $C170, 計算_投入係数表_加工!CB$4:CB$123)</f>
        <v>0</v>
      </c>
      <c r="CC170" s="200">
        <f>SUMIF(振分, $C170, 計算_投入係数表_加工!CC$4:CC$123)</f>
        <v>0</v>
      </c>
      <c r="CD170" s="200">
        <f>SUMIF(振分, $C170, 計算_投入係数表_加工!CD$4:CD$123)</f>
        <v>0</v>
      </c>
      <c r="CE170" s="200">
        <f>SUMIF(振分, $C170, 計算_投入係数表_加工!CE$4:CE$123)</f>
        <v>0</v>
      </c>
      <c r="CF170" s="200">
        <f>SUMIF(振分, $C170, 計算_投入係数表_加工!CF$4:CF$123)</f>
        <v>0</v>
      </c>
      <c r="CG170" s="200">
        <f>SUMIF(振分, $C170, 計算_投入係数表_加工!CG$4:CG$123)</f>
        <v>0</v>
      </c>
      <c r="CH170" s="200">
        <f>SUMIF(振分, $C170, 計算_投入係数表_加工!CH$4:CH$123)</f>
        <v>0</v>
      </c>
      <c r="CI170" s="200">
        <f>SUMIF(振分, $C170, 計算_投入係数表_加工!CI$4:CI$123)</f>
        <v>0</v>
      </c>
      <c r="CJ170" s="200">
        <f>SUMIF(振分, $C170, 計算_投入係数表_加工!CJ$4:CJ$123)</f>
        <v>0</v>
      </c>
      <c r="CK170" s="200">
        <f>SUMIF(振分, $C170, 計算_投入係数表_加工!CK$4:CK$123)</f>
        <v>0</v>
      </c>
      <c r="CL170" s="200">
        <f>SUMIF(振分, $C170, 計算_投入係数表_加工!CL$4:CL$123)</f>
        <v>0</v>
      </c>
      <c r="CM170" s="200">
        <f>SUMIF(振分, $C170, 計算_投入係数表_加工!CM$4:CM$123)</f>
        <v>0</v>
      </c>
      <c r="CN170" s="200">
        <f>SUMIF(振分, $C170, 計算_投入係数表_加工!CN$4:CN$123)</f>
        <v>0</v>
      </c>
      <c r="CO170" s="200">
        <f>SUMIF(振分, $C170, 計算_投入係数表_加工!CO$4:CO$123)</f>
        <v>0</v>
      </c>
      <c r="CP170" s="200">
        <f>SUMIF(振分, $C170, 計算_投入係数表_加工!CP$4:CP$123)</f>
        <v>0</v>
      </c>
      <c r="CQ170" s="200">
        <f>SUMIF(振分, $C170, 計算_投入係数表_加工!CQ$4:CQ$123)</f>
        <v>0</v>
      </c>
      <c r="CR170" s="200">
        <f>SUMIF(振分, $C170, 計算_投入係数表_加工!CR$4:CR$123)</f>
        <v>0</v>
      </c>
      <c r="CS170" s="200">
        <f>SUMIF(振分, $C170, 計算_投入係数表_加工!CS$4:CS$123)</f>
        <v>0</v>
      </c>
      <c r="CT170" s="200">
        <f>SUMIF(振分, $C170, 計算_投入係数表_加工!CT$4:CT$123)</f>
        <v>0</v>
      </c>
      <c r="CU170" s="200">
        <f>SUMIF(振分, $C170, 計算_投入係数表_加工!CU$4:CU$123)</f>
        <v>0</v>
      </c>
      <c r="CV170" s="200">
        <f>SUMIF(振分, $C170, 計算_投入係数表_加工!CV$4:CV$123)</f>
        <v>0</v>
      </c>
      <c r="CW170" s="200">
        <f>SUMIF(振分, $C170, 計算_投入係数表_加工!CW$4:CW$123)</f>
        <v>0</v>
      </c>
      <c r="CX170" s="200">
        <f>SUMIF(振分, $C170, 計算_投入係数表_加工!CX$4:CX$123)</f>
        <v>0</v>
      </c>
      <c r="CY170" s="200">
        <f>SUMIF(振分, $C170, 計算_投入係数表_加工!CY$4:CY$123)</f>
        <v>0</v>
      </c>
      <c r="CZ170" s="200">
        <f>SUMIF(振分, $C170, 計算_投入係数表_加工!CZ$4:CZ$123)</f>
        <v>0</v>
      </c>
      <c r="DA170" s="200">
        <f>SUMIF(振分, $C170, 計算_投入係数表_加工!DA$4:DA$123)</f>
        <v>0</v>
      </c>
      <c r="DB170" s="200">
        <f>SUMIF(振分, $C170, 計算_投入係数表_加工!DB$4:DB$123)</f>
        <v>0</v>
      </c>
      <c r="DC170" s="200">
        <f>SUMIF(振分, $C170, 計算_投入係数表_加工!DC$4:DC$123)</f>
        <v>0</v>
      </c>
      <c r="DD170" s="200">
        <f>SUMIF(振分, $C170, 計算_投入係数表_加工!DD$4:DD$123)</f>
        <v>0</v>
      </c>
      <c r="DE170" s="200">
        <f>SUMIF(振分, $C170, 計算_投入係数表_加工!DE$4:DE$123)</f>
        <v>0</v>
      </c>
      <c r="DF170" s="200">
        <f>SUMIF(振分, $C170, 計算_投入係数表_加工!DF$4:DF$123)</f>
        <v>0</v>
      </c>
      <c r="DG170" s="200">
        <f>SUMIF(振分, $C170, 計算_投入係数表_加工!DG$4:DG$123)</f>
        <v>0</v>
      </c>
      <c r="DH170" s="200">
        <f>SUMIF(振分, $C170, 計算_投入係数表_加工!DH$4:DH$123)</f>
        <v>0</v>
      </c>
      <c r="DI170" s="200">
        <f>SUMIF(振分, $C170, 計算_投入係数表_加工!DI$4:DI$123)</f>
        <v>0</v>
      </c>
      <c r="DJ170" s="200">
        <f>SUMIF(振分, $C170, 計算_投入係数表_加工!DJ$4:DJ$123)</f>
        <v>0</v>
      </c>
      <c r="DK170" s="200">
        <f>SUMIF(振分, $C170, 計算_投入係数表_加工!DK$4:DK$123)</f>
        <v>0</v>
      </c>
      <c r="DL170" s="200">
        <f>SUMIF(振分, $C170, 計算_投入係数表_加工!DL$4:DL$123)</f>
        <v>0</v>
      </c>
      <c r="DM170" s="200">
        <f>SUMIF(振分, $C170, 計算_投入係数表_加工!DM$4:DM$123)</f>
        <v>0</v>
      </c>
      <c r="DN170" s="200">
        <f>SUMIF(振分, $C170, 計算_投入係数表_加工!DN$4:DN$123)</f>
        <v>0</v>
      </c>
      <c r="DO170" s="200">
        <f>SUMIF(振分, $C170, 計算_投入係数表_加工!DO$4:DO$123)</f>
        <v>0</v>
      </c>
      <c r="DP170" s="200">
        <f>SUMIF(振分, $C170, 計算_投入係数表_加工!DP$4:DP$123)</f>
        <v>0</v>
      </c>
      <c r="DQ170" s="200">
        <f>SUMIF(振分, $C170, 計算_投入係数表_加工!DQ$4:DQ$123)</f>
        <v>0</v>
      </c>
      <c r="DR170" s="200">
        <f>SUMIF(振分, $C170, 計算_投入係数表_加工!DR$4:DR$123)</f>
        <v>0</v>
      </c>
      <c r="DS170" s="200">
        <f>SUMIF(振分, $C170, 計算_投入係数表_加工!DS$4:DS$123)</f>
        <v>0</v>
      </c>
      <c r="DT170" s="110">
        <f>SUMIF(振分, $C170, 計算_投入係数表_加工!DT$4:DT$123)</f>
        <v>0</v>
      </c>
    </row>
    <row r="171" spans="1:124" s="22" customFormat="1" x14ac:dyDescent="0.25">
      <c r="A171" s="34"/>
      <c r="B171" s="53">
        <v>31</v>
      </c>
      <c r="C171" s="360" t="str">
        <v>-</v>
      </c>
      <c r="D171" s="193">
        <f>SUMIF(振分, $C171, 計算_投入係数表_加工!D$4:D$123)</f>
        <v>0</v>
      </c>
      <c r="E171" s="194">
        <f>SUMIF(振分, $C171, 計算_投入係数表_加工!E$4:E$123)</f>
        <v>0</v>
      </c>
      <c r="F171" s="194">
        <f>SUMIF(振分, $C171, 計算_投入係数表_加工!F$4:F$123)</f>
        <v>0</v>
      </c>
      <c r="G171" s="194">
        <f>SUMIF(振分, $C171, 計算_投入係数表_加工!G$4:G$123)</f>
        <v>0</v>
      </c>
      <c r="H171" s="194">
        <f>SUMIF(振分, $C171, 計算_投入係数表_加工!H$4:H$123)</f>
        <v>0</v>
      </c>
      <c r="I171" s="194">
        <f>SUMIF(振分, $C171, 計算_投入係数表_加工!I$4:I$123)</f>
        <v>0</v>
      </c>
      <c r="J171" s="194">
        <f>SUMIF(振分, $C171, 計算_投入係数表_加工!J$4:J$123)</f>
        <v>0</v>
      </c>
      <c r="K171" s="194">
        <f>SUMIF(振分, $C171, 計算_投入係数表_加工!K$4:K$123)</f>
        <v>0</v>
      </c>
      <c r="L171" s="194">
        <f>SUMIF(振分, $C171, 計算_投入係数表_加工!L$4:L$123)</f>
        <v>0</v>
      </c>
      <c r="M171" s="194">
        <f>SUMIF(振分, $C171, 計算_投入係数表_加工!M$4:M$123)</f>
        <v>0</v>
      </c>
      <c r="N171" s="194">
        <f>SUMIF(振分, $C171, 計算_投入係数表_加工!N$4:N$123)</f>
        <v>0</v>
      </c>
      <c r="O171" s="194">
        <f>SUMIF(振分, $C171, 計算_投入係数表_加工!O$4:O$123)</f>
        <v>0</v>
      </c>
      <c r="P171" s="194">
        <f>SUMIF(振分, $C171, 計算_投入係数表_加工!P$4:P$123)</f>
        <v>0</v>
      </c>
      <c r="Q171" s="194">
        <f>SUMIF(振分, $C171, 計算_投入係数表_加工!Q$4:Q$123)</f>
        <v>0</v>
      </c>
      <c r="R171" s="194">
        <f>SUMIF(振分, $C171, 計算_投入係数表_加工!R$4:R$123)</f>
        <v>0</v>
      </c>
      <c r="S171" s="194">
        <f>SUMIF(振分, $C171, 計算_投入係数表_加工!S$4:S$123)</f>
        <v>0</v>
      </c>
      <c r="T171" s="194">
        <f>SUMIF(振分, $C171, 計算_投入係数表_加工!T$4:T$123)</f>
        <v>0</v>
      </c>
      <c r="U171" s="194">
        <f>SUMIF(振分, $C171, 計算_投入係数表_加工!U$4:U$123)</f>
        <v>0</v>
      </c>
      <c r="V171" s="194">
        <f>SUMIF(振分, $C171, 計算_投入係数表_加工!V$4:V$123)</f>
        <v>0</v>
      </c>
      <c r="W171" s="194">
        <f>SUMIF(振分, $C171, 計算_投入係数表_加工!W$4:W$123)</f>
        <v>0</v>
      </c>
      <c r="X171" s="194">
        <f>SUMIF(振分, $C171, 計算_投入係数表_加工!X$4:X$123)</f>
        <v>0</v>
      </c>
      <c r="Y171" s="194">
        <f>SUMIF(振分, $C171, 計算_投入係数表_加工!Y$4:Y$123)</f>
        <v>0</v>
      </c>
      <c r="Z171" s="194">
        <f>SUMIF(振分, $C171, 計算_投入係数表_加工!Z$4:Z$123)</f>
        <v>0</v>
      </c>
      <c r="AA171" s="194">
        <f>SUMIF(振分, $C171, 計算_投入係数表_加工!AA$4:AA$123)</f>
        <v>0</v>
      </c>
      <c r="AB171" s="194">
        <f>SUMIF(振分, $C171, 計算_投入係数表_加工!AB$4:AB$123)</f>
        <v>0</v>
      </c>
      <c r="AC171" s="194">
        <f>SUMIF(振分, $C171, 計算_投入係数表_加工!AC$4:AC$123)</f>
        <v>0</v>
      </c>
      <c r="AD171" s="194">
        <f>SUMIF(振分, $C171, 計算_投入係数表_加工!AD$4:AD$123)</f>
        <v>0</v>
      </c>
      <c r="AE171" s="194">
        <f>SUMIF(振分, $C171, 計算_投入係数表_加工!AE$4:AE$123)</f>
        <v>0</v>
      </c>
      <c r="AF171" s="194">
        <f>SUMIF(振分, $C171, 計算_投入係数表_加工!AF$4:AF$123)</f>
        <v>0</v>
      </c>
      <c r="AG171" s="194">
        <f>SUMIF(振分, $C171, 計算_投入係数表_加工!AG$4:AG$123)</f>
        <v>0</v>
      </c>
      <c r="AH171" s="194">
        <f>SUMIF(振分, $C171, 計算_投入係数表_加工!AH$4:AH$123)</f>
        <v>0</v>
      </c>
      <c r="AI171" s="194">
        <f>SUMIF(振分, $C171, 計算_投入係数表_加工!AI$4:AI$123)</f>
        <v>0</v>
      </c>
      <c r="AJ171" s="194">
        <f>SUMIF(振分, $C171, 計算_投入係数表_加工!AJ$4:AJ$123)</f>
        <v>0</v>
      </c>
      <c r="AK171" s="194">
        <f>SUMIF(振分, $C171, 計算_投入係数表_加工!AK$4:AK$123)</f>
        <v>0</v>
      </c>
      <c r="AL171" s="194">
        <f>SUMIF(振分, $C171, 計算_投入係数表_加工!AL$4:AL$123)</f>
        <v>0</v>
      </c>
      <c r="AM171" s="194">
        <f>SUMIF(振分, $C171, 計算_投入係数表_加工!AM$4:AM$123)</f>
        <v>0</v>
      </c>
      <c r="AN171" s="194">
        <f>SUMIF(振分, $C171, 計算_投入係数表_加工!AN$4:AN$123)</f>
        <v>0</v>
      </c>
      <c r="AO171" s="194">
        <f>SUMIF(振分, $C171, 計算_投入係数表_加工!AO$4:AO$123)</f>
        <v>0</v>
      </c>
      <c r="AP171" s="194">
        <f>SUMIF(振分, $C171, 計算_投入係数表_加工!AP$4:AP$123)</f>
        <v>0</v>
      </c>
      <c r="AQ171" s="194">
        <f>SUMIF(振分, $C171, 計算_投入係数表_加工!AQ$4:AQ$123)</f>
        <v>0</v>
      </c>
      <c r="AR171" s="194">
        <f>SUMIF(振分, $C171, 計算_投入係数表_加工!AR$4:AR$123)</f>
        <v>0</v>
      </c>
      <c r="AS171" s="194">
        <f>SUMIF(振分, $C171, 計算_投入係数表_加工!AS$4:AS$123)</f>
        <v>0</v>
      </c>
      <c r="AT171" s="194">
        <f>SUMIF(振分, $C171, 計算_投入係数表_加工!AT$4:AT$123)</f>
        <v>0</v>
      </c>
      <c r="AU171" s="194">
        <f>SUMIF(振分, $C171, 計算_投入係数表_加工!AU$4:AU$123)</f>
        <v>0</v>
      </c>
      <c r="AV171" s="194">
        <f>SUMIF(振分, $C171, 計算_投入係数表_加工!AV$4:AV$123)</f>
        <v>0</v>
      </c>
      <c r="AW171" s="194">
        <f>SUMIF(振分, $C171, 計算_投入係数表_加工!AW$4:AW$123)</f>
        <v>0</v>
      </c>
      <c r="AX171" s="194">
        <f>SUMIF(振分, $C171, 計算_投入係数表_加工!AX$4:AX$123)</f>
        <v>0</v>
      </c>
      <c r="AY171" s="194">
        <f>SUMIF(振分, $C171, 計算_投入係数表_加工!AY$4:AY$123)</f>
        <v>0</v>
      </c>
      <c r="AZ171" s="194">
        <f>SUMIF(振分, $C171, 計算_投入係数表_加工!AZ$4:AZ$123)</f>
        <v>0</v>
      </c>
      <c r="BA171" s="194">
        <f>SUMIF(振分, $C171, 計算_投入係数表_加工!BA$4:BA$123)</f>
        <v>0</v>
      </c>
      <c r="BB171" s="194">
        <f>SUMIF(振分, $C171, 計算_投入係数表_加工!BB$4:BB$123)</f>
        <v>0</v>
      </c>
      <c r="BC171" s="194">
        <f>SUMIF(振分, $C171, 計算_投入係数表_加工!BC$4:BC$123)</f>
        <v>0</v>
      </c>
      <c r="BD171" s="194">
        <f>SUMIF(振分, $C171, 計算_投入係数表_加工!BD$4:BD$123)</f>
        <v>0</v>
      </c>
      <c r="BE171" s="194">
        <f>SUMIF(振分, $C171, 計算_投入係数表_加工!BE$4:BE$123)</f>
        <v>0</v>
      </c>
      <c r="BF171" s="194">
        <f>SUMIF(振分, $C171, 計算_投入係数表_加工!BF$4:BF$123)</f>
        <v>0</v>
      </c>
      <c r="BG171" s="194">
        <f>SUMIF(振分, $C171, 計算_投入係数表_加工!BG$4:BG$123)</f>
        <v>0</v>
      </c>
      <c r="BH171" s="194">
        <f>SUMIF(振分, $C171, 計算_投入係数表_加工!BH$4:BH$123)</f>
        <v>0</v>
      </c>
      <c r="BI171" s="194">
        <f>SUMIF(振分, $C171, 計算_投入係数表_加工!BI$4:BI$123)</f>
        <v>0</v>
      </c>
      <c r="BJ171" s="194">
        <f>SUMIF(振分, $C171, 計算_投入係数表_加工!BJ$4:BJ$123)</f>
        <v>0</v>
      </c>
      <c r="BK171" s="194">
        <f>SUMIF(振分, $C171, 計算_投入係数表_加工!BK$4:BK$123)</f>
        <v>0</v>
      </c>
      <c r="BL171" s="194">
        <f>SUMIF(振分, $C171, 計算_投入係数表_加工!BL$4:BL$123)</f>
        <v>0</v>
      </c>
      <c r="BM171" s="194">
        <f>SUMIF(振分, $C171, 計算_投入係数表_加工!BM$4:BM$123)</f>
        <v>0</v>
      </c>
      <c r="BN171" s="194">
        <f>SUMIF(振分, $C171, 計算_投入係数表_加工!BN$4:BN$123)</f>
        <v>0</v>
      </c>
      <c r="BO171" s="194">
        <f>SUMIF(振分, $C171, 計算_投入係数表_加工!BO$4:BO$123)</f>
        <v>0</v>
      </c>
      <c r="BP171" s="194">
        <f>SUMIF(振分, $C171, 計算_投入係数表_加工!BP$4:BP$123)</f>
        <v>0</v>
      </c>
      <c r="BQ171" s="194">
        <f>SUMIF(振分, $C171, 計算_投入係数表_加工!BQ$4:BQ$123)</f>
        <v>0</v>
      </c>
      <c r="BR171" s="194">
        <f>SUMIF(振分, $C171, 計算_投入係数表_加工!BR$4:BR$123)</f>
        <v>0</v>
      </c>
      <c r="BS171" s="194">
        <f>SUMIF(振分, $C171, 計算_投入係数表_加工!BS$4:BS$123)</f>
        <v>0</v>
      </c>
      <c r="BT171" s="194">
        <f>SUMIF(振分, $C171, 計算_投入係数表_加工!BT$4:BT$123)</f>
        <v>0</v>
      </c>
      <c r="BU171" s="194">
        <f>SUMIF(振分, $C171, 計算_投入係数表_加工!BU$4:BU$123)</f>
        <v>0</v>
      </c>
      <c r="BV171" s="194">
        <f>SUMIF(振分, $C171, 計算_投入係数表_加工!BV$4:BV$123)</f>
        <v>0</v>
      </c>
      <c r="BW171" s="194">
        <f>SUMIF(振分, $C171, 計算_投入係数表_加工!BW$4:BW$123)</f>
        <v>0</v>
      </c>
      <c r="BX171" s="194">
        <f>SUMIF(振分, $C171, 計算_投入係数表_加工!BX$4:BX$123)</f>
        <v>0</v>
      </c>
      <c r="BY171" s="194">
        <f>SUMIF(振分, $C171, 計算_投入係数表_加工!BY$4:BY$123)</f>
        <v>0</v>
      </c>
      <c r="BZ171" s="194">
        <f>SUMIF(振分, $C171, 計算_投入係数表_加工!BZ$4:BZ$123)</f>
        <v>0</v>
      </c>
      <c r="CA171" s="194">
        <f>SUMIF(振分, $C171, 計算_投入係数表_加工!CA$4:CA$123)</f>
        <v>0</v>
      </c>
      <c r="CB171" s="194">
        <f>SUMIF(振分, $C171, 計算_投入係数表_加工!CB$4:CB$123)</f>
        <v>0</v>
      </c>
      <c r="CC171" s="194">
        <f>SUMIF(振分, $C171, 計算_投入係数表_加工!CC$4:CC$123)</f>
        <v>0</v>
      </c>
      <c r="CD171" s="194">
        <f>SUMIF(振分, $C171, 計算_投入係数表_加工!CD$4:CD$123)</f>
        <v>0</v>
      </c>
      <c r="CE171" s="194">
        <f>SUMIF(振分, $C171, 計算_投入係数表_加工!CE$4:CE$123)</f>
        <v>0</v>
      </c>
      <c r="CF171" s="194">
        <f>SUMIF(振分, $C171, 計算_投入係数表_加工!CF$4:CF$123)</f>
        <v>0</v>
      </c>
      <c r="CG171" s="194">
        <f>SUMIF(振分, $C171, 計算_投入係数表_加工!CG$4:CG$123)</f>
        <v>0</v>
      </c>
      <c r="CH171" s="194">
        <f>SUMIF(振分, $C171, 計算_投入係数表_加工!CH$4:CH$123)</f>
        <v>0</v>
      </c>
      <c r="CI171" s="194">
        <f>SUMIF(振分, $C171, 計算_投入係数表_加工!CI$4:CI$123)</f>
        <v>0</v>
      </c>
      <c r="CJ171" s="194">
        <f>SUMIF(振分, $C171, 計算_投入係数表_加工!CJ$4:CJ$123)</f>
        <v>0</v>
      </c>
      <c r="CK171" s="194">
        <f>SUMIF(振分, $C171, 計算_投入係数表_加工!CK$4:CK$123)</f>
        <v>0</v>
      </c>
      <c r="CL171" s="194">
        <f>SUMIF(振分, $C171, 計算_投入係数表_加工!CL$4:CL$123)</f>
        <v>0</v>
      </c>
      <c r="CM171" s="194">
        <f>SUMIF(振分, $C171, 計算_投入係数表_加工!CM$4:CM$123)</f>
        <v>0</v>
      </c>
      <c r="CN171" s="194">
        <f>SUMIF(振分, $C171, 計算_投入係数表_加工!CN$4:CN$123)</f>
        <v>0</v>
      </c>
      <c r="CO171" s="194">
        <f>SUMIF(振分, $C171, 計算_投入係数表_加工!CO$4:CO$123)</f>
        <v>0</v>
      </c>
      <c r="CP171" s="194">
        <f>SUMIF(振分, $C171, 計算_投入係数表_加工!CP$4:CP$123)</f>
        <v>0</v>
      </c>
      <c r="CQ171" s="194">
        <f>SUMIF(振分, $C171, 計算_投入係数表_加工!CQ$4:CQ$123)</f>
        <v>0</v>
      </c>
      <c r="CR171" s="194">
        <f>SUMIF(振分, $C171, 計算_投入係数表_加工!CR$4:CR$123)</f>
        <v>0</v>
      </c>
      <c r="CS171" s="194">
        <f>SUMIF(振分, $C171, 計算_投入係数表_加工!CS$4:CS$123)</f>
        <v>0</v>
      </c>
      <c r="CT171" s="194">
        <f>SUMIF(振分, $C171, 計算_投入係数表_加工!CT$4:CT$123)</f>
        <v>0</v>
      </c>
      <c r="CU171" s="194">
        <f>SUMIF(振分, $C171, 計算_投入係数表_加工!CU$4:CU$123)</f>
        <v>0</v>
      </c>
      <c r="CV171" s="194">
        <f>SUMIF(振分, $C171, 計算_投入係数表_加工!CV$4:CV$123)</f>
        <v>0</v>
      </c>
      <c r="CW171" s="194">
        <f>SUMIF(振分, $C171, 計算_投入係数表_加工!CW$4:CW$123)</f>
        <v>0</v>
      </c>
      <c r="CX171" s="194">
        <f>SUMIF(振分, $C171, 計算_投入係数表_加工!CX$4:CX$123)</f>
        <v>0</v>
      </c>
      <c r="CY171" s="194">
        <f>SUMIF(振分, $C171, 計算_投入係数表_加工!CY$4:CY$123)</f>
        <v>0</v>
      </c>
      <c r="CZ171" s="194">
        <f>SUMIF(振分, $C171, 計算_投入係数表_加工!CZ$4:CZ$123)</f>
        <v>0</v>
      </c>
      <c r="DA171" s="194">
        <f>SUMIF(振分, $C171, 計算_投入係数表_加工!DA$4:DA$123)</f>
        <v>0</v>
      </c>
      <c r="DB171" s="194">
        <f>SUMIF(振分, $C171, 計算_投入係数表_加工!DB$4:DB$123)</f>
        <v>0</v>
      </c>
      <c r="DC171" s="194">
        <f>SUMIF(振分, $C171, 計算_投入係数表_加工!DC$4:DC$123)</f>
        <v>0</v>
      </c>
      <c r="DD171" s="194">
        <f>SUMIF(振分, $C171, 計算_投入係数表_加工!DD$4:DD$123)</f>
        <v>0</v>
      </c>
      <c r="DE171" s="194">
        <f>SUMIF(振分, $C171, 計算_投入係数表_加工!DE$4:DE$123)</f>
        <v>0</v>
      </c>
      <c r="DF171" s="194">
        <f>SUMIF(振分, $C171, 計算_投入係数表_加工!DF$4:DF$123)</f>
        <v>0</v>
      </c>
      <c r="DG171" s="194">
        <f>SUMIF(振分, $C171, 計算_投入係数表_加工!DG$4:DG$123)</f>
        <v>0</v>
      </c>
      <c r="DH171" s="194">
        <f>SUMIF(振分, $C171, 計算_投入係数表_加工!DH$4:DH$123)</f>
        <v>0</v>
      </c>
      <c r="DI171" s="194">
        <f>SUMIF(振分, $C171, 計算_投入係数表_加工!DI$4:DI$123)</f>
        <v>0</v>
      </c>
      <c r="DJ171" s="194">
        <f>SUMIF(振分, $C171, 計算_投入係数表_加工!DJ$4:DJ$123)</f>
        <v>0</v>
      </c>
      <c r="DK171" s="194">
        <f>SUMIF(振分, $C171, 計算_投入係数表_加工!DK$4:DK$123)</f>
        <v>0</v>
      </c>
      <c r="DL171" s="194">
        <f>SUMIF(振分, $C171, 計算_投入係数表_加工!DL$4:DL$123)</f>
        <v>0</v>
      </c>
      <c r="DM171" s="194">
        <f>SUMIF(振分, $C171, 計算_投入係数表_加工!DM$4:DM$123)</f>
        <v>0</v>
      </c>
      <c r="DN171" s="194">
        <f>SUMIF(振分, $C171, 計算_投入係数表_加工!DN$4:DN$123)</f>
        <v>0</v>
      </c>
      <c r="DO171" s="194">
        <f>SUMIF(振分, $C171, 計算_投入係数表_加工!DO$4:DO$123)</f>
        <v>0</v>
      </c>
      <c r="DP171" s="194">
        <f>SUMIF(振分, $C171, 計算_投入係数表_加工!DP$4:DP$123)</f>
        <v>0</v>
      </c>
      <c r="DQ171" s="194">
        <f>SUMIF(振分, $C171, 計算_投入係数表_加工!DQ$4:DQ$123)</f>
        <v>0</v>
      </c>
      <c r="DR171" s="194">
        <f>SUMIF(振分, $C171, 計算_投入係数表_加工!DR$4:DR$123)</f>
        <v>0</v>
      </c>
      <c r="DS171" s="194">
        <f>SUMIF(振分, $C171, 計算_投入係数表_加工!DS$4:DS$123)</f>
        <v>0</v>
      </c>
      <c r="DT171" s="108">
        <f>SUMIF(振分, $C171, 計算_投入係数表_加工!DT$4:DT$123)</f>
        <v>0</v>
      </c>
    </row>
    <row r="172" spans="1:124" s="22" customFormat="1" x14ac:dyDescent="0.25">
      <c r="A172" s="34"/>
      <c r="B172" s="53">
        <v>32</v>
      </c>
      <c r="C172" s="360" t="str">
        <v>-</v>
      </c>
      <c r="D172" s="193">
        <f>SUMIF(振分, $C172, 計算_投入係数表_加工!D$4:D$123)</f>
        <v>0</v>
      </c>
      <c r="E172" s="194">
        <f>SUMIF(振分, $C172, 計算_投入係数表_加工!E$4:E$123)</f>
        <v>0</v>
      </c>
      <c r="F172" s="194">
        <f>SUMIF(振分, $C172, 計算_投入係数表_加工!F$4:F$123)</f>
        <v>0</v>
      </c>
      <c r="G172" s="194">
        <f>SUMIF(振分, $C172, 計算_投入係数表_加工!G$4:G$123)</f>
        <v>0</v>
      </c>
      <c r="H172" s="194">
        <f>SUMIF(振分, $C172, 計算_投入係数表_加工!H$4:H$123)</f>
        <v>0</v>
      </c>
      <c r="I172" s="194">
        <f>SUMIF(振分, $C172, 計算_投入係数表_加工!I$4:I$123)</f>
        <v>0</v>
      </c>
      <c r="J172" s="194">
        <f>SUMIF(振分, $C172, 計算_投入係数表_加工!J$4:J$123)</f>
        <v>0</v>
      </c>
      <c r="K172" s="194">
        <f>SUMIF(振分, $C172, 計算_投入係数表_加工!K$4:K$123)</f>
        <v>0</v>
      </c>
      <c r="L172" s="194">
        <f>SUMIF(振分, $C172, 計算_投入係数表_加工!L$4:L$123)</f>
        <v>0</v>
      </c>
      <c r="M172" s="194">
        <f>SUMIF(振分, $C172, 計算_投入係数表_加工!M$4:M$123)</f>
        <v>0</v>
      </c>
      <c r="N172" s="194">
        <f>SUMIF(振分, $C172, 計算_投入係数表_加工!N$4:N$123)</f>
        <v>0</v>
      </c>
      <c r="O172" s="194">
        <f>SUMIF(振分, $C172, 計算_投入係数表_加工!O$4:O$123)</f>
        <v>0</v>
      </c>
      <c r="P172" s="194">
        <f>SUMIF(振分, $C172, 計算_投入係数表_加工!P$4:P$123)</f>
        <v>0</v>
      </c>
      <c r="Q172" s="194">
        <f>SUMIF(振分, $C172, 計算_投入係数表_加工!Q$4:Q$123)</f>
        <v>0</v>
      </c>
      <c r="R172" s="194">
        <f>SUMIF(振分, $C172, 計算_投入係数表_加工!R$4:R$123)</f>
        <v>0</v>
      </c>
      <c r="S172" s="194">
        <f>SUMIF(振分, $C172, 計算_投入係数表_加工!S$4:S$123)</f>
        <v>0</v>
      </c>
      <c r="T172" s="194">
        <f>SUMIF(振分, $C172, 計算_投入係数表_加工!T$4:T$123)</f>
        <v>0</v>
      </c>
      <c r="U172" s="194">
        <f>SUMIF(振分, $C172, 計算_投入係数表_加工!U$4:U$123)</f>
        <v>0</v>
      </c>
      <c r="V172" s="194">
        <f>SUMIF(振分, $C172, 計算_投入係数表_加工!V$4:V$123)</f>
        <v>0</v>
      </c>
      <c r="W172" s="194">
        <f>SUMIF(振分, $C172, 計算_投入係数表_加工!W$4:W$123)</f>
        <v>0</v>
      </c>
      <c r="X172" s="194">
        <f>SUMIF(振分, $C172, 計算_投入係数表_加工!X$4:X$123)</f>
        <v>0</v>
      </c>
      <c r="Y172" s="194">
        <f>SUMIF(振分, $C172, 計算_投入係数表_加工!Y$4:Y$123)</f>
        <v>0</v>
      </c>
      <c r="Z172" s="194">
        <f>SUMIF(振分, $C172, 計算_投入係数表_加工!Z$4:Z$123)</f>
        <v>0</v>
      </c>
      <c r="AA172" s="194">
        <f>SUMIF(振分, $C172, 計算_投入係数表_加工!AA$4:AA$123)</f>
        <v>0</v>
      </c>
      <c r="AB172" s="194">
        <f>SUMIF(振分, $C172, 計算_投入係数表_加工!AB$4:AB$123)</f>
        <v>0</v>
      </c>
      <c r="AC172" s="194">
        <f>SUMIF(振分, $C172, 計算_投入係数表_加工!AC$4:AC$123)</f>
        <v>0</v>
      </c>
      <c r="AD172" s="194">
        <f>SUMIF(振分, $C172, 計算_投入係数表_加工!AD$4:AD$123)</f>
        <v>0</v>
      </c>
      <c r="AE172" s="194">
        <f>SUMIF(振分, $C172, 計算_投入係数表_加工!AE$4:AE$123)</f>
        <v>0</v>
      </c>
      <c r="AF172" s="194">
        <f>SUMIF(振分, $C172, 計算_投入係数表_加工!AF$4:AF$123)</f>
        <v>0</v>
      </c>
      <c r="AG172" s="194">
        <f>SUMIF(振分, $C172, 計算_投入係数表_加工!AG$4:AG$123)</f>
        <v>0</v>
      </c>
      <c r="AH172" s="194">
        <f>SUMIF(振分, $C172, 計算_投入係数表_加工!AH$4:AH$123)</f>
        <v>0</v>
      </c>
      <c r="AI172" s="194">
        <f>SUMIF(振分, $C172, 計算_投入係数表_加工!AI$4:AI$123)</f>
        <v>0</v>
      </c>
      <c r="AJ172" s="194">
        <f>SUMIF(振分, $C172, 計算_投入係数表_加工!AJ$4:AJ$123)</f>
        <v>0</v>
      </c>
      <c r="AK172" s="194">
        <f>SUMIF(振分, $C172, 計算_投入係数表_加工!AK$4:AK$123)</f>
        <v>0</v>
      </c>
      <c r="AL172" s="194">
        <f>SUMIF(振分, $C172, 計算_投入係数表_加工!AL$4:AL$123)</f>
        <v>0</v>
      </c>
      <c r="AM172" s="194">
        <f>SUMIF(振分, $C172, 計算_投入係数表_加工!AM$4:AM$123)</f>
        <v>0</v>
      </c>
      <c r="AN172" s="194">
        <f>SUMIF(振分, $C172, 計算_投入係数表_加工!AN$4:AN$123)</f>
        <v>0</v>
      </c>
      <c r="AO172" s="194">
        <f>SUMIF(振分, $C172, 計算_投入係数表_加工!AO$4:AO$123)</f>
        <v>0</v>
      </c>
      <c r="AP172" s="194">
        <f>SUMIF(振分, $C172, 計算_投入係数表_加工!AP$4:AP$123)</f>
        <v>0</v>
      </c>
      <c r="AQ172" s="194">
        <f>SUMIF(振分, $C172, 計算_投入係数表_加工!AQ$4:AQ$123)</f>
        <v>0</v>
      </c>
      <c r="AR172" s="194">
        <f>SUMIF(振分, $C172, 計算_投入係数表_加工!AR$4:AR$123)</f>
        <v>0</v>
      </c>
      <c r="AS172" s="194">
        <f>SUMIF(振分, $C172, 計算_投入係数表_加工!AS$4:AS$123)</f>
        <v>0</v>
      </c>
      <c r="AT172" s="194">
        <f>SUMIF(振分, $C172, 計算_投入係数表_加工!AT$4:AT$123)</f>
        <v>0</v>
      </c>
      <c r="AU172" s="194">
        <f>SUMIF(振分, $C172, 計算_投入係数表_加工!AU$4:AU$123)</f>
        <v>0</v>
      </c>
      <c r="AV172" s="194">
        <f>SUMIF(振分, $C172, 計算_投入係数表_加工!AV$4:AV$123)</f>
        <v>0</v>
      </c>
      <c r="AW172" s="194">
        <f>SUMIF(振分, $C172, 計算_投入係数表_加工!AW$4:AW$123)</f>
        <v>0</v>
      </c>
      <c r="AX172" s="194">
        <f>SUMIF(振分, $C172, 計算_投入係数表_加工!AX$4:AX$123)</f>
        <v>0</v>
      </c>
      <c r="AY172" s="194">
        <f>SUMIF(振分, $C172, 計算_投入係数表_加工!AY$4:AY$123)</f>
        <v>0</v>
      </c>
      <c r="AZ172" s="194">
        <f>SUMIF(振分, $C172, 計算_投入係数表_加工!AZ$4:AZ$123)</f>
        <v>0</v>
      </c>
      <c r="BA172" s="194">
        <f>SUMIF(振分, $C172, 計算_投入係数表_加工!BA$4:BA$123)</f>
        <v>0</v>
      </c>
      <c r="BB172" s="194">
        <f>SUMIF(振分, $C172, 計算_投入係数表_加工!BB$4:BB$123)</f>
        <v>0</v>
      </c>
      <c r="BC172" s="194">
        <f>SUMIF(振分, $C172, 計算_投入係数表_加工!BC$4:BC$123)</f>
        <v>0</v>
      </c>
      <c r="BD172" s="194">
        <f>SUMIF(振分, $C172, 計算_投入係数表_加工!BD$4:BD$123)</f>
        <v>0</v>
      </c>
      <c r="BE172" s="194">
        <f>SUMIF(振分, $C172, 計算_投入係数表_加工!BE$4:BE$123)</f>
        <v>0</v>
      </c>
      <c r="BF172" s="194">
        <f>SUMIF(振分, $C172, 計算_投入係数表_加工!BF$4:BF$123)</f>
        <v>0</v>
      </c>
      <c r="BG172" s="194">
        <f>SUMIF(振分, $C172, 計算_投入係数表_加工!BG$4:BG$123)</f>
        <v>0</v>
      </c>
      <c r="BH172" s="194">
        <f>SUMIF(振分, $C172, 計算_投入係数表_加工!BH$4:BH$123)</f>
        <v>0</v>
      </c>
      <c r="BI172" s="194">
        <f>SUMIF(振分, $C172, 計算_投入係数表_加工!BI$4:BI$123)</f>
        <v>0</v>
      </c>
      <c r="BJ172" s="194">
        <f>SUMIF(振分, $C172, 計算_投入係数表_加工!BJ$4:BJ$123)</f>
        <v>0</v>
      </c>
      <c r="BK172" s="194">
        <f>SUMIF(振分, $C172, 計算_投入係数表_加工!BK$4:BK$123)</f>
        <v>0</v>
      </c>
      <c r="BL172" s="194">
        <f>SUMIF(振分, $C172, 計算_投入係数表_加工!BL$4:BL$123)</f>
        <v>0</v>
      </c>
      <c r="BM172" s="194">
        <f>SUMIF(振分, $C172, 計算_投入係数表_加工!BM$4:BM$123)</f>
        <v>0</v>
      </c>
      <c r="BN172" s="194">
        <f>SUMIF(振分, $C172, 計算_投入係数表_加工!BN$4:BN$123)</f>
        <v>0</v>
      </c>
      <c r="BO172" s="194">
        <f>SUMIF(振分, $C172, 計算_投入係数表_加工!BO$4:BO$123)</f>
        <v>0</v>
      </c>
      <c r="BP172" s="194">
        <f>SUMIF(振分, $C172, 計算_投入係数表_加工!BP$4:BP$123)</f>
        <v>0</v>
      </c>
      <c r="BQ172" s="194">
        <f>SUMIF(振分, $C172, 計算_投入係数表_加工!BQ$4:BQ$123)</f>
        <v>0</v>
      </c>
      <c r="BR172" s="194">
        <f>SUMIF(振分, $C172, 計算_投入係数表_加工!BR$4:BR$123)</f>
        <v>0</v>
      </c>
      <c r="BS172" s="194">
        <f>SUMIF(振分, $C172, 計算_投入係数表_加工!BS$4:BS$123)</f>
        <v>0</v>
      </c>
      <c r="BT172" s="194">
        <f>SUMIF(振分, $C172, 計算_投入係数表_加工!BT$4:BT$123)</f>
        <v>0</v>
      </c>
      <c r="BU172" s="194">
        <f>SUMIF(振分, $C172, 計算_投入係数表_加工!BU$4:BU$123)</f>
        <v>0</v>
      </c>
      <c r="BV172" s="194">
        <f>SUMIF(振分, $C172, 計算_投入係数表_加工!BV$4:BV$123)</f>
        <v>0</v>
      </c>
      <c r="BW172" s="194">
        <f>SUMIF(振分, $C172, 計算_投入係数表_加工!BW$4:BW$123)</f>
        <v>0</v>
      </c>
      <c r="BX172" s="194">
        <f>SUMIF(振分, $C172, 計算_投入係数表_加工!BX$4:BX$123)</f>
        <v>0</v>
      </c>
      <c r="BY172" s="194">
        <f>SUMIF(振分, $C172, 計算_投入係数表_加工!BY$4:BY$123)</f>
        <v>0</v>
      </c>
      <c r="BZ172" s="194">
        <f>SUMIF(振分, $C172, 計算_投入係数表_加工!BZ$4:BZ$123)</f>
        <v>0</v>
      </c>
      <c r="CA172" s="194">
        <f>SUMIF(振分, $C172, 計算_投入係数表_加工!CA$4:CA$123)</f>
        <v>0</v>
      </c>
      <c r="CB172" s="194">
        <f>SUMIF(振分, $C172, 計算_投入係数表_加工!CB$4:CB$123)</f>
        <v>0</v>
      </c>
      <c r="CC172" s="194">
        <f>SUMIF(振分, $C172, 計算_投入係数表_加工!CC$4:CC$123)</f>
        <v>0</v>
      </c>
      <c r="CD172" s="194">
        <f>SUMIF(振分, $C172, 計算_投入係数表_加工!CD$4:CD$123)</f>
        <v>0</v>
      </c>
      <c r="CE172" s="194">
        <f>SUMIF(振分, $C172, 計算_投入係数表_加工!CE$4:CE$123)</f>
        <v>0</v>
      </c>
      <c r="CF172" s="194">
        <f>SUMIF(振分, $C172, 計算_投入係数表_加工!CF$4:CF$123)</f>
        <v>0</v>
      </c>
      <c r="CG172" s="194">
        <f>SUMIF(振分, $C172, 計算_投入係数表_加工!CG$4:CG$123)</f>
        <v>0</v>
      </c>
      <c r="CH172" s="194">
        <f>SUMIF(振分, $C172, 計算_投入係数表_加工!CH$4:CH$123)</f>
        <v>0</v>
      </c>
      <c r="CI172" s="194">
        <f>SUMIF(振分, $C172, 計算_投入係数表_加工!CI$4:CI$123)</f>
        <v>0</v>
      </c>
      <c r="CJ172" s="194">
        <f>SUMIF(振分, $C172, 計算_投入係数表_加工!CJ$4:CJ$123)</f>
        <v>0</v>
      </c>
      <c r="CK172" s="194">
        <f>SUMIF(振分, $C172, 計算_投入係数表_加工!CK$4:CK$123)</f>
        <v>0</v>
      </c>
      <c r="CL172" s="194">
        <f>SUMIF(振分, $C172, 計算_投入係数表_加工!CL$4:CL$123)</f>
        <v>0</v>
      </c>
      <c r="CM172" s="194">
        <f>SUMIF(振分, $C172, 計算_投入係数表_加工!CM$4:CM$123)</f>
        <v>0</v>
      </c>
      <c r="CN172" s="194">
        <f>SUMIF(振分, $C172, 計算_投入係数表_加工!CN$4:CN$123)</f>
        <v>0</v>
      </c>
      <c r="CO172" s="194">
        <f>SUMIF(振分, $C172, 計算_投入係数表_加工!CO$4:CO$123)</f>
        <v>0</v>
      </c>
      <c r="CP172" s="194">
        <f>SUMIF(振分, $C172, 計算_投入係数表_加工!CP$4:CP$123)</f>
        <v>0</v>
      </c>
      <c r="CQ172" s="194">
        <f>SUMIF(振分, $C172, 計算_投入係数表_加工!CQ$4:CQ$123)</f>
        <v>0</v>
      </c>
      <c r="CR172" s="194">
        <f>SUMIF(振分, $C172, 計算_投入係数表_加工!CR$4:CR$123)</f>
        <v>0</v>
      </c>
      <c r="CS172" s="194">
        <f>SUMIF(振分, $C172, 計算_投入係数表_加工!CS$4:CS$123)</f>
        <v>0</v>
      </c>
      <c r="CT172" s="194">
        <f>SUMIF(振分, $C172, 計算_投入係数表_加工!CT$4:CT$123)</f>
        <v>0</v>
      </c>
      <c r="CU172" s="194">
        <f>SUMIF(振分, $C172, 計算_投入係数表_加工!CU$4:CU$123)</f>
        <v>0</v>
      </c>
      <c r="CV172" s="194">
        <f>SUMIF(振分, $C172, 計算_投入係数表_加工!CV$4:CV$123)</f>
        <v>0</v>
      </c>
      <c r="CW172" s="194">
        <f>SUMIF(振分, $C172, 計算_投入係数表_加工!CW$4:CW$123)</f>
        <v>0</v>
      </c>
      <c r="CX172" s="194">
        <f>SUMIF(振分, $C172, 計算_投入係数表_加工!CX$4:CX$123)</f>
        <v>0</v>
      </c>
      <c r="CY172" s="194">
        <f>SUMIF(振分, $C172, 計算_投入係数表_加工!CY$4:CY$123)</f>
        <v>0</v>
      </c>
      <c r="CZ172" s="194">
        <f>SUMIF(振分, $C172, 計算_投入係数表_加工!CZ$4:CZ$123)</f>
        <v>0</v>
      </c>
      <c r="DA172" s="194">
        <f>SUMIF(振分, $C172, 計算_投入係数表_加工!DA$4:DA$123)</f>
        <v>0</v>
      </c>
      <c r="DB172" s="194">
        <f>SUMIF(振分, $C172, 計算_投入係数表_加工!DB$4:DB$123)</f>
        <v>0</v>
      </c>
      <c r="DC172" s="194">
        <f>SUMIF(振分, $C172, 計算_投入係数表_加工!DC$4:DC$123)</f>
        <v>0</v>
      </c>
      <c r="DD172" s="194">
        <f>SUMIF(振分, $C172, 計算_投入係数表_加工!DD$4:DD$123)</f>
        <v>0</v>
      </c>
      <c r="DE172" s="194">
        <f>SUMIF(振分, $C172, 計算_投入係数表_加工!DE$4:DE$123)</f>
        <v>0</v>
      </c>
      <c r="DF172" s="194">
        <f>SUMIF(振分, $C172, 計算_投入係数表_加工!DF$4:DF$123)</f>
        <v>0</v>
      </c>
      <c r="DG172" s="194">
        <f>SUMIF(振分, $C172, 計算_投入係数表_加工!DG$4:DG$123)</f>
        <v>0</v>
      </c>
      <c r="DH172" s="194">
        <f>SUMIF(振分, $C172, 計算_投入係数表_加工!DH$4:DH$123)</f>
        <v>0</v>
      </c>
      <c r="DI172" s="194">
        <f>SUMIF(振分, $C172, 計算_投入係数表_加工!DI$4:DI$123)</f>
        <v>0</v>
      </c>
      <c r="DJ172" s="194">
        <f>SUMIF(振分, $C172, 計算_投入係数表_加工!DJ$4:DJ$123)</f>
        <v>0</v>
      </c>
      <c r="DK172" s="194">
        <f>SUMIF(振分, $C172, 計算_投入係数表_加工!DK$4:DK$123)</f>
        <v>0</v>
      </c>
      <c r="DL172" s="194">
        <f>SUMIF(振分, $C172, 計算_投入係数表_加工!DL$4:DL$123)</f>
        <v>0</v>
      </c>
      <c r="DM172" s="194">
        <f>SUMIF(振分, $C172, 計算_投入係数表_加工!DM$4:DM$123)</f>
        <v>0</v>
      </c>
      <c r="DN172" s="194">
        <f>SUMIF(振分, $C172, 計算_投入係数表_加工!DN$4:DN$123)</f>
        <v>0</v>
      </c>
      <c r="DO172" s="194">
        <f>SUMIF(振分, $C172, 計算_投入係数表_加工!DO$4:DO$123)</f>
        <v>0</v>
      </c>
      <c r="DP172" s="194">
        <f>SUMIF(振分, $C172, 計算_投入係数表_加工!DP$4:DP$123)</f>
        <v>0</v>
      </c>
      <c r="DQ172" s="194">
        <f>SUMIF(振分, $C172, 計算_投入係数表_加工!DQ$4:DQ$123)</f>
        <v>0</v>
      </c>
      <c r="DR172" s="194">
        <f>SUMIF(振分, $C172, 計算_投入係数表_加工!DR$4:DR$123)</f>
        <v>0</v>
      </c>
      <c r="DS172" s="194">
        <f>SUMIF(振分, $C172, 計算_投入係数表_加工!DS$4:DS$123)</f>
        <v>0</v>
      </c>
      <c r="DT172" s="108">
        <f>SUMIF(振分, $C172, 計算_投入係数表_加工!DT$4:DT$123)</f>
        <v>0</v>
      </c>
    </row>
    <row r="173" spans="1:124" s="22" customFormat="1" x14ac:dyDescent="0.25">
      <c r="A173" s="34"/>
      <c r="B173" s="53">
        <v>33</v>
      </c>
      <c r="C173" s="360" t="str">
        <v>-</v>
      </c>
      <c r="D173" s="193">
        <f>SUMIF(振分, $C173, 計算_投入係数表_加工!D$4:D$123)</f>
        <v>0</v>
      </c>
      <c r="E173" s="194">
        <f>SUMIF(振分, $C173, 計算_投入係数表_加工!E$4:E$123)</f>
        <v>0</v>
      </c>
      <c r="F173" s="194">
        <f>SUMIF(振分, $C173, 計算_投入係数表_加工!F$4:F$123)</f>
        <v>0</v>
      </c>
      <c r="G173" s="194">
        <f>SUMIF(振分, $C173, 計算_投入係数表_加工!G$4:G$123)</f>
        <v>0</v>
      </c>
      <c r="H173" s="194">
        <f>SUMIF(振分, $C173, 計算_投入係数表_加工!H$4:H$123)</f>
        <v>0</v>
      </c>
      <c r="I173" s="194">
        <f>SUMIF(振分, $C173, 計算_投入係数表_加工!I$4:I$123)</f>
        <v>0</v>
      </c>
      <c r="J173" s="194">
        <f>SUMIF(振分, $C173, 計算_投入係数表_加工!J$4:J$123)</f>
        <v>0</v>
      </c>
      <c r="K173" s="194">
        <f>SUMIF(振分, $C173, 計算_投入係数表_加工!K$4:K$123)</f>
        <v>0</v>
      </c>
      <c r="L173" s="194">
        <f>SUMIF(振分, $C173, 計算_投入係数表_加工!L$4:L$123)</f>
        <v>0</v>
      </c>
      <c r="M173" s="194">
        <f>SUMIF(振分, $C173, 計算_投入係数表_加工!M$4:M$123)</f>
        <v>0</v>
      </c>
      <c r="N173" s="194">
        <f>SUMIF(振分, $C173, 計算_投入係数表_加工!N$4:N$123)</f>
        <v>0</v>
      </c>
      <c r="O173" s="194">
        <f>SUMIF(振分, $C173, 計算_投入係数表_加工!O$4:O$123)</f>
        <v>0</v>
      </c>
      <c r="P173" s="194">
        <f>SUMIF(振分, $C173, 計算_投入係数表_加工!P$4:P$123)</f>
        <v>0</v>
      </c>
      <c r="Q173" s="194">
        <f>SUMIF(振分, $C173, 計算_投入係数表_加工!Q$4:Q$123)</f>
        <v>0</v>
      </c>
      <c r="R173" s="194">
        <f>SUMIF(振分, $C173, 計算_投入係数表_加工!R$4:R$123)</f>
        <v>0</v>
      </c>
      <c r="S173" s="194">
        <f>SUMIF(振分, $C173, 計算_投入係数表_加工!S$4:S$123)</f>
        <v>0</v>
      </c>
      <c r="T173" s="194">
        <f>SUMIF(振分, $C173, 計算_投入係数表_加工!T$4:T$123)</f>
        <v>0</v>
      </c>
      <c r="U173" s="194">
        <f>SUMIF(振分, $C173, 計算_投入係数表_加工!U$4:U$123)</f>
        <v>0</v>
      </c>
      <c r="V173" s="194">
        <f>SUMIF(振分, $C173, 計算_投入係数表_加工!V$4:V$123)</f>
        <v>0</v>
      </c>
      <c r="W173" s="194">
        <f>SUMIF(振分, $C173, 計算_投入係数表_加工!W$4:W$123)</f>
        <v>0</v>
      </c>
      <c r="X173" s="194">
        <f>SUMIF(振分, $C173, 計算_投入係数表_加工!X$4:X$123)</f>
        <v>0</v>
      </c>
      <c r="Y173" s="194">
        <f>SUMIF(振分, $C173, 計算_投入係数表_加工!Y$4:Y$123)</f>
        <v>0</v>
      </c>
      <c r="Z173" s="194">
        <f>SUMIF(振分, $C173, 計算_投入係数表_加工!Z$4:Z$123)</f>
        <v>0</v>
      </c>
      <c r="AA173" s="194">
        <f>SUMIF(振分, $C173, 計算_投入係数表_加工!AA$4:AA$123)</f>
        <v>0</v>
      </c>
      <c r="AB173" s="194">
        <f>SUMIF(振分, $C173, 計算_投入係数表_加工!AB$4:AB$123)</f>
        <v>0</v>
      </c>
      <c r="AC173" s="194">
        <f>SUMIF(振分, $C173, 計算_投入係数表_加工!AC$4:AC$123)</f>
        <v>0</v>
      </c>
      <c r="AD173" s="194">
        <f>SUMIF(振分, $C173, 計算_投入係数表_加工!AD$4:AD$123)</f>
        <v>0</v>
      </c>
      <c r="AE173" s="194">
        <f>SUMIF(振分, $C173, 計算_投入係数表_加工!AE$4:AE$123)</f>
        <v>0</v>
      </c>
      <c r="AF173" s="194">
        <f>SUMIF(振分, $C173, 計算_投入係数表_加工!AF$4:AF$123)</f>
        <v>0</v>
      </c>
      <c r="AG173" s="194">
        <f>SUMIF(振分, $C173, 計算_投入係数表_加工!AG$4:AG$123)</f>
        <v>0</v>
      </c>
      <c r="AH173" s="194">
        <f>SUMIF(振分, $C173, 計算_投入係数表_加工!AH$4:AH$123)</f>
        <v>0</v>
      </c>
      <c r="AI173" s="194">
        <f>SUMIF(振分, $C173, 計算_投入係数表_加工!AI$4:AI$123)</f>
        <v>0</v>
      </c>
      <c r="AJ173" s="194">
        <f>SUMIF(振分, $C173, 計算_投入係数表_加工!AJ$4:AJ$123)</f>
        <v>0</v>
      </c>
      <c r="AK173" s="194">
        <f>SUMIF(振分, $C173, 計算_投入係数表_加工!AK$4:AK$123)</f>
        <v>0</v>
      </c>
      <c r="AL173" s="194">
        <f>SUMIF(振分, $C173, 計算_投入係数表_加工!AL$4:AL$123)</f>
        <v>0</v>
      </c>
      <c r="AM173" s="194">
        <f>SUMIF(振分, $C173, 計算_投入係数表_加工!AM$4:AM$123)</f>
        <v>0</v>
      </c>
      <c r="AN173" s="194">
        <f>SUMIF(振分, $C173, 計算_投入係数表_加工!AN$4:AN$123)</f>
        <v>0</v>
      </c>
      <c r="AO173" s="194">
        <f>SUMIF(振分, $C173, 計算_投入係数表_加工!AO$4:AO$123)</f>
        <v>0</v>
      </c>
      <c r="AP173" s="194">
        <f>SUMIF(振分, $C173, 計算_投入係数表_加工!AP$4:AP$123)</f>
        <v>0</v>
      </c>
      <c r="AQ173" s="194">
        <f>SUMIF(振分, $C173, 計算_投入係数表_加工!AQ$4:AQ$123)</f>
        <v>0</v>
      </c>
      <c r="AR173" s="194">
        <f>SUMIF(振分, $C173, 計算_投入係数表_加工!AR$4:AR$123)</f>
        <v>0</v>
      </c>
      <c r="AS173" s="194">
        <f>SUMIF(振分, $C173, 計算_投入係数表_加工!AS$4:AS$123)</f>
        <v>0</v>
      </c>
      <c r="AT173" s="194">
        <f>SUMIF(振分, $C173, 計算_投入係数表_加工!AT$4:AT$123)</f>
        <v>0</v>
      </c>
      <c r="AU173" s="194">
        <f>SUMIF(振分, $C173, 計算_投入係数表_加工!AU$4:AU$123)</f>
        <v>0</v>
      </c>
      <c r="AV173" s="194">
        <f>SUMIF(振分, $C173, 計算_投入係数表_加工!AV$4:AV$123)</f>
        <v>0</v>
      </c>
      <c r="AW173" s="194">
        <f>SUMIF(振分, $C173, 計算_投入係数表_加工!AW$4:AW$123)</f>
        <v>0</v>
      </c>
      <c r="AX173" s="194">
        <f>SUMIF(振分, $C173, 計算_投入係数表_加工!AX$4:AX$123)</f>
        <v>0</v>
      </c>
      <c r="AY173" s="194">
        <f>SUMIF(振分, $C173, 計算_投入係数表_加工!AY$4:AY$123)</f>
        <v>0</v>
      </c>
      <c r="AZ173" s="194">
        <f>SUMIF(振分, $C173, 計算_投入係数表_加工!AZ$4:AZ$123)</f>
        <v>0</v>
      </c>
      <c r="BA173" s="194">
        <f>SUMIF(振分, $C173, 計算_投入係数表_加工!BA$4:BA$123)</f>
        <v>0</v>
      </c>
      <c r="BB173" s="194">
        <f>SUMIF(振分, $C173, 計算_投入係数表_加工!BB$4:BB$123)</f>
        <v>0</v>
      </c>
      <c r="BC173" s="194">
        <f>SUMIF(振分, $C173, 計算_投入係数表_加工!BC$4:BC$123)</f>
        <v>0</v>
      </c>
      <c r="BD173" s="194">
        <f>SUMIF(振分, $C173, 計算_投入係数表_加工!BD$4:BD$123)</f>
        <v>0</v>
      </c>
      <c r="BE173" s="194">
        <f>SUMIF(振分, $C173, 計算_投入係数表_加工!BE$4:BE$123)</f>
        <v>0</v>
      </c>
      <c r="BF173" s="194">
        <f>SUMIF(振分, $C173, 計算_投入係数表_加工!BF$4:BF$123)</f>
        <v>0</v>
      </c>
      <c r="BG173" s="194">
        <f>SUMIF(振分, $C173, 計算_投入係数表_加工!BG$4:BG$123)</f>
        <v>0</v>
      </c>
      <c r="BH173" s="194">
        <f>SUMIF(振分, $C173, 計算_投入係数表_加工!BH$4:BH$123)</f>
        <v>0</v>
      </c>
      <c r="BI173" s="194">
        <f>SUMIF(振分, $C173, 計算_投入係数表_加工!BI$4:BI$123)</f>
        <v>0</v>
      </c>
      <c r="BJ173" s="194">
        <f>SUMIF(振分, $C173, 計算_投入係数表_加工!BJ$4:BJ$123)</f>
        <v>0</v>
      </c>
      <c r="BK173" s="194">
        <f>SUMIF(振分, $C173, 計算_投入係数表_加工!BK$4:BK$123)</f>
        <v>0</v>
      </c>
      <c r="BL173" s="194">
        <f>SUMIF(振分, $C173, 計算_投入係数表_加工!BL$4:BL$123)</f>
        <v>0</v>
      </c>
      <c r="BM173" s="194">
        <f>SUMIF(振分, $C173, 計算_投入係数表_加工!BM$4:BM$123)</f>
        <v>0</v>
      </c>
      <c r="BN173" s="194">
        <f>SUMIF(振分, $C173, 計算_投入係数表_加工!BN$4:BN$123)</f>
        <v>0</v>
      </c>
      <c r="BO173" s="194">
        <f>SUMIF(振分, $C173, 計算_投入係数表_加工!BO$4:BO$123)</f>
        <v>0</v>
      </c>
      <c r="BP173" s="194">
        <f>SUMIF(振分, $C173, 計算_投入係数表_加工!BP$4:BP$123)</f>
        <v>0</v>
      </c>
      <c r="BQ173" s="194">
        <f>SUMIF(振分, $C173, 計算_投入係数表_加工!BQ$4:BQ$123)</f>
        <v>0</v>
      </c>
      <c r="BR173" s="194">
        <f>SUMIF(振分, $C173, 計算_投入係数表_加工!BR$4:BR$123)</f>
        <v>0</v>
      </c>
      <c r="BS173" s="194">
        <f>SUMIF(振分, $C173, 計算_投入係数表_加工!BS$4:BS$123)</f>
        <v>0</v>
      </c>
      <c r="BT173" s="194">
        <f>SUMIF(振分, $C173, 計算_投入係数表_加工!BT$4:BT$123)</f>
        <v>0</v>
      </c>
      <c r="BU173" s="194">
        <f>SUMIF(振分, $C173, 計算_投入係数表_加工!BU$4:BU$123)</f>
        <v>0</v>
      </c>
      <c r="BV173" s="194">
        <f>SUMIF(振分, $C173, 計算_投入係数表_加工!BV$4:BV$123)</f>
        <v>0</v>
      </c>
      <c r="BW173" s="194">
        <f>SUMIF(振分, $C173, 計算_投入係数表_加工!BW$4:BW$123)</f>
        <v>0</v>
      </c>
      <c r="BX173" s="194">
        <f>SUMIF(振分, $C173, 計算_投入係数表_加工!BX$4:BX$123)</f>
        <v>0</v>
      </c>
      <c r="BY173" s="194">
        <f>SUMIF(振分, $C173, 計算_投入係数表_加工!BY$4:BY$123)</f>
        <v>0</v>
      </c>
      <c r="BZ173" s="194">
        <f>SUMIF(振分, $C173, 計算_投入係数表_加工!BZ$4:BZ$123)</f>
        <v>0</v>
      </c>
      <c r="CA173" s="194">
        <f>SUMIF(振分, $C173, 計算_投入係数表_加工!CA$4:CA$123)</f>
        <v>0</v>
      </c>
      <c r="CB173" s="194">
        <f>SUMIF(振分, $C173, 計算_投入係数表_加工!CB$4:CB$123)</f>
        <v>0</v>
      </c>
      <c r="CC173" s="194">
        <f>SUMIF(振分, $C173, 計算_投入係数表_加工!CC$4:CC$123)</f>
        <v>0</v>
      </c>
      <c r="CD173" s="194">
        <f>SUMIF(振分, $C173, 計算_投入係数表_加工!CD$4:CD$123)</f>
        <v>0</v>
      </c>
      <c r="CE173" s="194">
        <f>SUMIF(振分, $C173, 計算_投入係数表_加工!CE$4:CE$123)</f>
        <v>0</v>
      </c>
      <c r="CF173" s="194">
        <f>SUMIF(振分, $C173, 計算_投入係数表_加工!CF$4:CF$123)</f>
        <v>0</v>
      </c>
      <c r="CG173" s="194">
        <f>SUMIF(振分, $C173, 計算_投入係数表_加工!CG$4:CG$123)</f>
        <v>0</v>
      </c>
      <c r="CH173" s="194">
        <f>SUMIF(振分, $C173, 計算_投入係数表_加工!CH$4:CH$123)</f>
        <v>0</v>
      </c>
      <c r="CI173" s="194">
        <f>SUMIF(振分, $C173, 計算_投入係数表_加工!CI$4:CI$123)</f>
        <v>0</v>
      </c>
      <c r="CJ173" s="194">
        <f>SUMIF(振分, $C173, 計算_投入係数表_加工!CJ$4:CJ$123)</f>
        <v>0</v>
      </c>
      <c r="CK173" s="194">
        <f>SUMIF(振分, $C173, 計算_投入係数表_加工!CK$4:CK$123)</f>
        <v>0</v>
      </c>
      <c r="CL173" s="194">
        <f>SUMIF(振分, $C173, 計算_投入係数表_加工!CL$4:CL$123)</f>
        <v>0</v>
      </c>
      <c r="CM173" s="194">
        <f>SUMIF(振分, $C173, 計算_投入係数表_加工!CM$4:CM$123)</f>
        <v>0</v>
      </c>
      <c r="CN173" s="194">
        <f>SUMIF(振分, $C173, 計算_投入係数表_加工!CN$4:CN$123)</f>
        <v>0</v>
      </c>
      <c r="CO173" s="194">
        <f>SUMIF(振分, $C173, 計算_投入係数表_加工!CO$4:CO$123)</f>
        <v>0</v>
      </c>
      <c r="CP173" s="194">
        <f>SUMIF(振分, $C173, 計算_投入係数表_加工!CP$4:CP$123)</f>
        <v>0</v>
      </c>
      <c r="CQ173" s="194">
        <f>SUMIF(振分, $C173, 計算_投入係数表_加工!CQ$4:CQ$123)</f>
        <v>0</v>
      </c>
      <c r="CR173" s="194">
        <f>SUMIF(振分, $C173, 計算_投入係数表_加工!CR$4:CR$123)</f>
        <v>0</v>
      </c>
      <c r="CS173" s="194">
        <f>SUMIF(振分, $C173, 計算_投入係数表_加工!CS$4:CS$123)</f>
        <v>0</v>
      </c>
      <c r="CT173" s="194">
        <f>SUMIF(振分, $C173, 計算_投入係数表_加工!CT$4:CT$123)</f>
        <v>0</v>
      </c>
      <c r="CU173" s="194">
        <f>SUMIF(振分, $C173, 計算_投入係数表_加工!CU$4:CU$123)</f>
        <v>0</v>
      </c>
      <c r="CV173" s="194">
        <f>SUMIF(振分, $C173, 計算_投入係数表_加工!CV$4:CV$123)</f>
        <v>0</v>
      </c>
      <c r="CW173" s="194">
        <f>SUMIF(振分, $C173, 計算_投入係数表_加工!CW$4:CW$123)</f>
        <v>0</v>
      </c>
      <c r="CX173" s="194">
        <f>SUMIF(振分, $C173, 計算_投入係数表_加工!CX$4:CX$123)</f>
        <v>0</v>
      </c>
      <c r="CY173" s="194">
        <f>SUMIF(振分, $C173, 計算_投入係数表_加工!CY$4:CY$123)</f>
        <v>0</v>
      </c>
      <c r="CZ173" s="194">
        <f>SUMIF(振分, $C173, 計算_投入係数表_加工!CZ$4:CZ$123)</f>
        <v>0</v>
      </c>
      <c r="DA173" s="194">
        <f>SUMIF(振分, $C173, 計算_投入係数表_加工!DA$4:DA$123)</f>
        <v>0</v>
      </c>
      <c r="DB173" s="194">
        <f>SUMIF(振分, $C173, 計算_投入係数表_加工!DB$4:DB$123)</f>
        <v>0</v>
      </c>
      <c r="DC173" s="194">
        <f>SUMIF(振分, $C173, 計算_投入係数表_加工!DC$4:DC$123)</f>
        <v>0</v>
      </c>
      <c r="DD173" s="194">
        <f>SUMIF(振分, $C173, 計算_投入係数表_加工!DD$4:DD$123)</f>
        <v>0</v>
      </c>
      <c r="DE173" s="194">
        <f>SUMIF(振分, $C173, 計算_投入係数表_加工!DE$4:DE$123)</f>
        <v>0</v>
      </c>
      <c r="DF173" s="194">
        <f>SUMIF(振分, $C173, 計算_投入係数表_加工!DF$4:DF$123)</f>
        <v>0</v>
      </c>
      <c r="DG173" s="194">
        <f>SUMIF(振分, $C173, 計算_投入係数表_加工!DG$4:DG$123)</f>
        <v>0</v>
      </c>
      <c r="DH173" s="194">
        <f>SUMIF(振分, $C173, 計算_投入係数表_加工!DH$4:DH$123)</f>
        <v>0</v>
      </c>
      <c r="DI173" s="194">
        <f>SUMIF(振分, $C173, 計算_投入係数表_加工!DI$4:DI$123)</f>
        <v>0</v>
      </c>
      <c r="DJ173" s="194">
        <f>SUMIF(振分, $C173, 計算_投入係数表_加工!DJ$4:DJ$123)</f>
        <v>0</v>
      </c>
      <c r="DK173" s="194">
        <f>SUMIF(振分, $C173, 計算_投入係数表_加工!DK$4:DK$123)</f>
        <v>0</v>
      </c>
      <c r="DL173" s="194">
        <f>SUMIF(振分, $C173, 計算_投入係数表_加工!DL$4:DL$123)</f>
        <v>0</v>
      </c>
      <c r="DM173" s="194">
        <f>SUMIF(振分, $C173, 計算_投入係数表_加工!DM$4:DM$123)</f>
        <v>0</v>
      </c>
      <c r="DN173" s="194">
        <f>SUMIF(振分, $C173, 計算_投入係数表_加工!DN$4:DN$123)</f>
        <v>0</v>
      </c>
      <c r="DO173" s="194">
        <f>SUMIF(振分, $C173, 計算_投入係数表_加工!DO$4:DO$123)</f>
        <v>0</v>
      </c>
      <c r="DP173" s="194">
        <f>SUMIF(振分, $C173, 計算_投入係数表_加工!DP$4:DP$123)</f>
        <v>0</v>
      </c>
      <c r="DQ173" s="194">
        <f>SUMIF(振分, $C173, 計算_投入係数表_加工!DQ$4:DQ$123)</f>
        <v>0</v>
      </c>
      <c r="DR173" s="194">
        <f>SUMIF(振分, $C173, 計算_投入係数表_加工!DR$4:DR$123)</f>
        <v>0</v>
      </c>
      <c r="DS173" s="194">
        <f>SUMIF(振分, $C173, 計算_投入係数表_加工!DS$4:DS$123)</f>
        <v>0</v>
      </c>
      <c r="DT173" s="108">
        <f>SUMIF(振分, $C173, 計算_投入係数表_加工!DT$4:DT$123)</f>
        <v>0</v>
      </c>
    </row>
    <row r="174" spans="1:124" s="22" customFormat="1" x14ac:dyDescent="0.25">
      <c r="A174" s="34"/>
      <c r="B174" s="53">
        <v>34</v>
      </c>
      <c r="C174" s="360" t="str">
        <v>-</v>
      </c>
      <c r="D174" s="193">
        <f>SUMIF(振分, $C174, 計算_投入係数表_加工!D$4:D$123)</f>
        <v>0</v>
      </c>
      <c r="E174" s="194">
        <f>SUMIF(振分, $C174, 計算_投入係数表_加工!E$4:E$123)</f>
        <v>0</v>
      </c>
      <c r="F174" s="194">
        <f>SUMIF(振分, $C174, 計算_投入係数表_加工!F$4:F$123)</f>
        <v>0</v>
      </c>
      <c r="G174" s="194">
        <f>SUMIF(振分, $C174, 計算_投入係数表_加工!G$4:G$123)</f>
        <v>0</v>
      </c>
      <c r="H174" s="194">
        <f>SUMIF(振分, $C174, 計算_投入係数表_加工!H$4:H$123)</f>
        <v>0</v>
      </c>
      <c r="I174" s="194">
        <f>SUMIF(振分, $C174, 計算_投入係数表_加工!I$4:I$123)</f>
        <v>0</v>
      </c>
      <c r="J174" s="194">
        <f>SUMIF(振分, $C174, 計算_投入係数表_加工!J$4:J$123)</f>
        <v>0</v>
      </c>
      <c r="K174" s="194">
        <f>SUMIF(振分, $C174, 計算_投入係数表_加工!K$4:K$123)</f>
        <v>0</v>
      </c>
      <c r="L174" s="194">
        <f>SUMIF(振分, $C174, 計算_投入係数表_加工!L$4:L$123)</f>
        <v>0</v>
      </c>
      <c r="M174" s="194">
        <f>SUMIF(振分, $C174, 計算_投入係数表_加工!M$4:M$123)</f>
        <v>0</v>
      </c>
      <c r="N174" s="194">
        <f>SUMIF(振分, $C174, 計算_投入係数表_加工!N$4:N$123)</f>
        <v>0</v>
      </c>
      <c r="O174" s="194">
        <f>SUMIF(振分, $C174, 計算_投入係数表_加工!O$4:O$123)</f>
        <v>0</v>
      </c>
      <c r="P174" s="194">
        <f>SUMIF(振分, $C174, 計算_投入係数表_加工!P$4:P$123)</f>
        <v>0</v>
      </c>
      <c r="Q174" s="194">
        <f>SUMIF(振分, $C174, 計算_投入係数表_加工!Q$4:Q$123)</f>
        <v>0</v>
      </c>
      <c r="R174" s="194">
        <f>SUMIF(振分, $C174, 計算_投入係数表_加工!R$4:R$123)</f>
        <v>0</v>
      </c>
      <c r="S174" s="194">
        <f>SUMIF(振分, $C174, 計算_投入係数表_加工!S$4:S$123)</f>
        <v>0</v>
      </c>
      <c r="T174" s="194">
        <f>SUMIF(振分, $C174, 計算_投入係数表_加工!T$4:T$123)</f>
        <v>0</v>
      </c>
      <c r="U174" s="194">
        <f>SUMIF(振分, $C174, 計算_投入係数表_加工!U$4:U$123)</f>
        <v>0</v>
      </c>
      <c r="V174" s="194">
        <f>SUMIF(振分, $C174, 計算_投入係数表_加工!V$4:V$123)</f>
        <v>0</v>
      </c>
      <c r="W174" s="194">
        <f>SUMIF(振分, $C174, 計算_投入係数表_加工!W$4:W$123)</f>
        <v>0</v>
      </c>
      <c r="X174" s="194">
        <f>SUMIF(振分, $C174, 計算_投入係数表_加工!X$4:X$123)</f>
        <v>0</v>
      </c>
      <c r="Y174" s="194">
        <f>SUMIF(振分, $C174, 計算_投入係数表_加工!Y$4:Y$123)</f>
        <v>0</v>
      </c>
      <c r="Z174" s="194">
        <f>SUMIF(振分, $C174, 計算_投入係数表_加工!Z$4:Z$123)</f>
        <v>0</v>
      </c>
      <c r="AA174" s="194">
        <f>SUMIF(振分, $C174, 計算_投入係数表_加工!AA$4:AA$123)</f>
        <v>0</v>
      </c>
      <c r="AB174" s="194">
        <f>SUMIF(振分, $C174, 計算_投入係数表_加工!AB$4:AB$123)</f>
        <v>0</v>
      </c>
      <c r="AC174" s="194">
        <f>SUMIF(振分, $C174, 計算_投入係数表_加工!AC$4:AC$123)</f>
        <v>0</v>
      </c>
      <c r="AD174" s="194">
        <f>SUMIF(振分, $C174, 計算_投入係数表_加工!AD$4:AD$123)</f>
        <v>0</v>
      </c>
      <c r="AE174" s="194">
        <f>SUMIF(振分, $C174, 計算_投入係数表_加工!AE$4:AE$123)</f>
        <v>0</v>
      </c>
      <c r="AF174" s="194">
        <f>SUMIF(振分, $C174, 計算_投入係数表_加工!AF$4:AF$123)</f>
        <v>0</v>
      </c>
      <c r="AG174" s="194">
        <f>SUMIF(振分, $C174, 計算_投入係数表_加工!AG$4:AG$123)</f>
        <v>0</v>
      </c>
      <c r="AH174" s="194">
        <f>SUMIF(振分, $C174, 計算_投入係数表_加工!AH$4:AH$123)</f>
        <v>0</v>
      </c>
      <c r="AI174" s="194">
        <f>SUMIF(振分, $C174, 計算_投入係数表_加工!AI$4:AI$123)</f>
        <v>0</v>
      </c>
      <c r="AJ174" s="194">
        <f>SUMIF(振分, $C174, 計算_投入係数表_加工!AJ$4:AJ$123)</f>
        <v>0</v>
      </c>
      <c r="AK174" s="194">
        <f>SUMIF(振分, $C174, 計算_投入係数表_加工!AK$4:AK$123)</f>
        <v>0</v>
      </c>
      <c r="AL174" s="194">
        <f>SUMIF(振分, $C174, 計算_投入係数表_加工!AL$4:AL$123)</f>
        <v>0</v>
      </c>
      <c r="AM174" s="194">
        <f>SUMIF(振分, $C174, 計算_投入係数表_加工!AM$4:AM$123)</f>
        <v>0</v>
      </c>
      <c r="AN174" s="194">
        <f>SUMIF(振分, $C174, 計算_投入係数表_加工!AN$4:AN$123)</f>
        <v>0</v>
      </c>
      <c r="AO174" s="194">
        <f>SUMIF(振分, $C174, 計算_投入係数表_加工!AO$4:AO$123)</f>
        <v>0</v>
      </c>
      <c r="AP174" s="194">
        <f>SUMIF(振分, $C174, 計算_投入係数表_加工!AP$4:AP$123)</f>
        <v>0</v>
      </c>
      <c r="AQ174" s="194">
        <f>SUMIF(振分, $C174, 計算_投入係数表_加工!AQ$4:AQ$123)</f>
        <v>0</v>
      </c>
      <c r="AR174" s="194">
        <f>SUMIF(振分, $C174, 計算_投入係数表_加工!AR$4:AR$123)</f>
        <v>0</v>
      </c>
      <c r="AS174" s="194">
        <f>SUMIF(振分, $C174, 計算_投入係数表_加工!AS$4:AS$123)</f>
        <v>0</v>
      </c>
      <c r="AT174" s="194">
        <f>SUMIF(振分, $C174, 計算_投入係数表_加工!AT$4:AT$123)</f>
        <v>0</v>
      </c>
      <c r="AU174" s="194">
        <f>SUMIF(振分, $C174, 計算_投入係数表_加工!AU$4:AU$123)</f>
        <v>0</v>
      </c>
      <c r="AV174" s="194">
        <f>SUMIF(振分, $C174, 計算_投入係数表_加工!AV$4:AV$123)</f>
        <v>0</v>
      </c>
      <c r="AW174" s="194">
        <f>SUMIF(振分, $C174, 計算_投入係数表_加工!AW$4:AW$123)</f>
        <v>0</v>
      </c>
      <c r="AX174" s="194">
        <f>SUMIF(振分, $C174, 計算_投入係数表_加工!AX$4:AX$123)</f>
        <v>0</v>
      </c>
      <c r="AY174" s="194">
        <f>SUMIF(振分, $C174, 計算_投入係数表_加工!AY$4:AY$123)</f>
        <v>0</v>
      </c>
      <c r="AZ174" s="194">
        <f>SUMIF(振分, $C174, 計算_投入係数表_加工!AZ$4:AZ$123)</f>
        <v>0</v>
      </c>
      <c r="BA174" s="194">
        <f>SUMIF(振分, $C174, 計算_投入係数表_加工!BA$4:BA$123)</f>
        <v>0</v>
      </c>
      <c r="BB174" s="194">
        <f>SUMIF(振分, $C174, 計算_投入係数表_加工!BB$4:BB$123)</f>
        <v>0</v>
      </c>
      <c r="BC174" s="194">
        <f>SUMIF(振分, $C174, 計算_投入係数表_加工!BC$4:BC$123)</f>
        <v>0</v>
      </c>
      <c r="BD174" s="194">
        <f>SUMIF(振分, $C174, 計算_投入係数表_加工!BD$4:BD$123)</f>
        <v>0</v>
      </c>
      <c r="BE174" s="194">
        <f>SUMIF(振分, $C174, 計算_投入係数表_加工!BE$4:BE$123)</f>
        <v>0</v>
      </c>
      <c r="BF174" s="194">
        <f>SUMIF(振分, $C174, 計算_投入係数表_加工!BF$4:BF$123)</f>
        <v>0</v>
      </c>
      <c r="BG174" s="194">
        <f>SUMIF(振分, $C174, 計算_投入係数表_加工!BG$4:BG$123)</f>
        <v>0</v>
      </c>
      <c r="BH174" s="194">
        <f>SUMIF(振分, $C174, 計算_投入係数表_加工!BH$4:BH$123)</f>
        <v>0</v>
      </c>
      <c r="BI174" s="194">
        <f>SUMIF(振分, $C174, 計算_投入係数表_加工!BI$4:BI$123)</f>
        <v>0</v>
      </c>
      <c r="BJ174" s="194">
        <f>SUMIF(振分, $C174, 計算_投入係数表_加工!BJ$4:BJ$123)</f>
        <v>0</v>
      </c>
      <c r="BK174" s="194">
        <f>SUMIF(振分, $C174, 計算_投入係数表_加工!BK$4:BK$123)</f>
        <v>0</v>
      </c>
      <c r="BL174" s="194">
        <f>SUMIF(振分, $C174, 計算_投入係数表_加工!BL$4:BL$123)</f>
        <v>0</v>
      </c>
      <c r="BM174" s="194">
        <f>SUMIF(振分, $C174, 計算_投入係数表_加工!BM$4:BM$123)</f>
        <v>0</v>
      </c>
      <c r="BN174" s="194">
        <f>SUMIF(振分, $C174, 計算_投入係数表_加工!BN$4:BN$123)</f>
        <v>0</v>
      </c>
      <c r="BO174" s="194">
        <f>SUMIF(振分, $C174, 計算_投入係数表_加工!BO$4:BO$123)</f>
        <v>0</v>
      </c>
      <c r="BP174" s="194">
        <f>SUMIF(振分, $C174, 計算_投入係数表_加工!BP$4:BP$123)</f>
        <v>0</v>
      </c>
      <c r="BQ174" s="194">
        <f>SUMIF(振分, $C174, 計算_投入係数表_加工!BQ$4:BQ$123)</f>
        <v>0</v>
      </c>
      <c r="BR174" s="194">
        <f>SUMIF(振分, $C174, 計算_投入係数表_加工!BR$4:BR$123)</f>
        <v>0</v>
      </c>
      <c r="BS174" s="194">
        <f>SUMIF(振分, $C174, 計算_投入係数表_加工!BS$4:BS$123)</f>
        <v>0</v>
      </c>
      <c r="BT174" s="194">
        <f>SUMIF(振分, $C174, 計算_投入係数表_加工!BT$4:BT$123)</f>
        <v>0</v>
      </c>
      <c r="BU174" s="194">
        <f>SUMIF(振分, $C174, 計算_投入係数表_加工!BU$4:BU$123)</f>
        <v>0</v>
      </c>
      <c r="BV174" s="194">
        <f>SUMIF(振分, $C174, 計算_投入係数表_加工!BV$4:BV$123)</f>
        <v>0</v>
      </c>
      <c r="BW174" s="194">
        <f>SUMIF(振分, $C174, 計算_投入係数表_加工!BW$4:BW$123)</f>
        <v>0</v>
      </c>
      <c r="BX174" s="194">
        <f>SUMIF(振分, $C174, 計算_投入係数表_加工!BX$4:BX$123)</f>
        <v>0</v>
      </c>
      <c r="BY174" s="194">
        <f>SUMIF(振分, $C174, 計算_投入係数表_加工!BY$4:BY$123)</f>
        <v>0</v>
      </c>
      <c r="BZ174" s="194">
        <f>SUMIF(振分, $C174, 計算_投入係数表_加工!BZ$4:BZ$123)</f>
        <v>0</v>
      </c>
      <c r="CA174" s="194">
        <f>SUMIF(振分, $C174, 計算_投入係数表_加工!CA$4:CA$123)</f>
        <v>0</v>
      </c>
      <c r="CB174" s="194">
        <f>SUMIF(振分, $C174, 計算_投入係数表_加工!CB$4:CB$123)</f>
        <v>0</v>
      </c>
      <c r="CC174" s="194">
        <f>SUMIF(振分, $C174, 計算_投入係数表_加工!CC$4:CC$123)</f>
        <v>0</v>
      </c>
      <c r="CD174" s="194">
        <f>SUMIF(振分, $C174, 計算_投入係数表_加工!CD$4:CD$123)</f>
        <v>0</v>
      </c>
      <c r="CE174" s="194">
        <f>SUMIF(振分, $C174, 計算_投入係数表_加工!CE$4:CE$123)</f>
        <v>0</v>
      </c>
      <c r="CF174" s="194">
        <f>SUMIF(振分, $C174, 計算_投入係数表_加工!CF$4:CF$123)</f>
        <v>0</v>
      </c>
      <c r="CG174" s="194">
        <f>SUMIF(振分, $C174, 計算_投入係数表_加工!CG$4:CG$123)</f>
        <v>0</v>
      </c>
      <c r="CH174" s="194">
        <f>SUMIF(振分, $C174, 計算_投入係数表_加工!CH$4:CH$123)</f>
        <v>0</v>
      </c>
      <c r="CI174" s="194">
        <f>SUMIF(振分, $C174, 計算_投入係数表_加工!CI$4:CI$123)</f>
        <v>0</v>
      </c>
      <c r="CJ174" s="194">
        <f>SUMIF(振分, $C174, 計算_投入係数表_加工!CJ$4:CJ$123)</f>
        <v>0</v>
      </c>
      <c r="CK174" s="194">
        <f>SUMIF(振分, $C174, 計算_投入係数表_加工!CK$4:CK$123)</f>
        <v>0</v>
      </c>
      <c r="CL174" s="194">
        <f>SUMIF(振分, $C174, 計算_投入係数表_加工!CL$4:CL$123)</f>
        <v>0</v>
      </c>
      <c r="CM174" s="194">
        <f>SUMIF(振分, $C174, 計算_投入係数表_加工!CM$4:CM$123)</f>
        <v>0</v>
      </c>
      <c r="CN174" s="194">
        <f>SUMIF(振分, $C174, 計算_投入係数表_加工!CN$4:CN$123)</f>
        <v>0</v>
      </c>
      <c r="CO174" s="194">
        <f>SUMIF(振分, $C174, 計算_投入係数表_加工!CO$4:CO$123)</f>
        <v>0</v>
      </c>
      <c r="CP174" s="194">
        <f>SUMIF(振分, $C174, 計算_投入係数表_加工!CP$4:CP$123)</f>
        <v>0</v>
      </c>
      <c r="CQ174" s="194">
        <f>SUMIF(振分, $C174, 計算_投入係数表_加工!CQ$4:CQ$123)</f>
        <v>0</v>
      </c>
      <c r="CR174" s="194">
        <f>SUMIF(振分, $C174, 計算_投入係数表_加工!CR$4:CR$123)</f>
        <v>0</v>
      </c>
      <c r="CS174" s="194">
        <f>SUMIF(振分, $C174, 計算_投入係数表_加工!CS$4:CS$123)</f>
        <v>0</v>
      </c>
      <c r="CT174" s="194">
        <f>SUMIF(振分, $C174, 計算_投入係数表_加工!CT$4:CT$123)</f>
        <v>0</v>
      </c>
      <c r="CU174" s="194">
        <f>SUMIF(振分, $C174, 計算_投入係数表_加工!CU$4:CU$123)</f>
        <v>0</v>
      </c>
      <c r="CV174" s="194">
        <f>SUMIF(振分, $C174, 計算_投入係数表_加工!CV$4:CV$123)</f>
        <v>0</v>
      </c>
      <c r="CW174" s="194">
        <f>SUMIF(振分, $C174, 計算_投入係数表_加工!CW$4:CW$123)</f>
        <v>0</v>
      </c>
      <c r="CX174" s="194">
        <f>SUMIF(振分, $C174, 計算_投入係数表_加工!CX$4:CX$123)</f>
        <v>0</v>
      </c>
      <c r="CY174" s="194">
        <f>SUMIF(振分, $C174, 計算_投入係数表_加工!CY$4:CY$123)</f>
        <v>0</v>
      </c>
      <c r="CZ174" s="194">
        <f>SUMIF(振分, $C174, 計算_投入係数表_加工!CZ$4:CZ$123)</f>
        <v>0</v>
      </c>
      <c r="DA174" s="194">
        <f>SUMIF(振分, $C174, 計算_投入係数表_加工!DA$4:DA$123)</f>
        <v>0</v>
      </c>
      <c r="DB174" s="194">
        <f>SUMIF(振分, $C174, 計算_投入係数表_加工!DB$4:DB$123)</f>
        <v>0</v>
      </c>
      <c r="DC174" s="194">
        <f>SUMIF(振分, $C174, 計算_投入係数表_加工!DC$4:DC$123)</f>
        <v>0</v>
      </c>
      <c r="DD174" s="194">
        <f>SUMIF(振分, $C174, 計算_投入係数表_加工!DD$4:DD$123)</f>
        <v>0</v>
      </c>
      <c r="DE174" s="194">
        <f>SUMIF(振分, $C174, 計算_投入係数表_加工!DE$4:DE$123)</f>
        <v>0</v>
      </c>
      <c r="DF174" s="194">
        <f>SUMIF(振分, $C174, 計算_投入係数表_加工!DF$4:DF$123)</f>
        <v>0</v>
      </c>
      <c r="DG174" s="194">
        <f>SUMIF(振分, $C174, 計算_投入係数表_加工!DG$4:DG$123)</f>
        <v>0</v>
      </c>
      <c r="DH174" s="194">
        <f>SUMIF(振分, $C174, 計算_投入係数表_加工!DH$4:DH$123)</f>
        <v>0</v>
      </c>
      <c r="DI174" s="194">
        <f>SUMIF(振分, $C174, 計算_投入係数表_加工!DI$4:DI$123)</f>
        <v>0</v>
      </c>
      <c r="DJ174" s="194">
        <f>SUMIF(振分, $C174, 計算_投入係数表_加工!DJ$4:DJ$123)</f>
        <v>0</v>
      </c>
      <c r="DK174" s="194">
        <f>SUMIF(振分, $C174, 計算_投入係数表_加工!DK$4:DK$123)</f>
        <v>0</v>
      </c>
      <c r="DL174" s="194">
        <f>SUMIF(振分, $C174, 計算_投入係数表_加工!DL$4:DL$123)</f>
        <v>0</v>
      </c>
      <c r="DM174" s="194">
        <f>SUMIF(振分, $C174, 計算_投入係数表_加工!DM$4:DM$123)</f>
        <v>0</v>
      </c>
      <c r="DN174" s="194">
        <f>SUMIF(振分, $C174, 計算_投入係数表_加工!DN$4:DN$123)</f>
        <v>0</v>
      </c>
      <c r="DO174" s="194">
        <f>SUMIF(振分, $C174, 計算_投入係数表_加工!DO$4:DO$123)</f>
        <v>0</v>
      </c>
      <c r="DP174" s="194">
        <f>SUMIF(振分, $C174, 計算_投入係数表_加工!DP$4:DP$123)</f>
        <v>0</v>
      </c>
      <c r="DQ174" s="194">
        <f>SUMIF(振分, $C174, 計算_投入係数表_加工!DQ$4:DQ$123)</f>
        <v>0</v>
      </c>
      <c r="DR174" s="194">
        <f>SUMIF(振分, $C174, 計算_投入係数表_加工!DR$4:DR$123)</f>
        <v>0</v>
      </c>
      <c r="DS174" s="194">
        <f>SUMIF(振分, $C174, 計算_投入係数表_加工!DS$4:DS$123)</f>
        <v>0</v>
      </c>
      <c r="DT174" s="108">
        <f>SUMIF(振分, $C174, 計算_投入係数表_加工!DT$4:DT$123)</f>
        <v>0</v>
      </c>
    </row>
    <row r="175" spans="1:124" s="22" customFormat="1" x14ac:dyDescent="0.25">
      <c r="A175" s="34"/>
      <c r="B175" s="53">
        <v>35</v>
      </c>
      <c r="C175" s="360" t="str">
        <v>-</v>
      </c>
      <c r="D175" s="193">
        <f>SUMIF(振分, $C175, 計算_投入係数表_加工!D$4:D$123)</f>
        <v>0</v>
      </c>
      <c r="E175" s="194">
        <f>SUMIF(振分, $C175, 計算_投入係数表_加工!E$4:E$123)</f>
        <v>0</v>
      </c>
      <c r="F175" s="194">
        <f>SUMIF(振分, $C175, 計算_投入係数表_加工!F$4:F$123)</f>
        <v>0</v>
      </c>
      <c r="G175" s="194">
        <f>SUMIF(振分, $C175, 計算_投入係数表_加工!G$4:G$123)</f>
        <v>0</v>
      </c>
      <c r="H175" s="194">
        <f>SUMIF(振分, $C175, 計算_投入係数表_加工!H$4:H$123)</f>
        <v>0</v>
      </c>
      <c r="I175" s="194">
        <f>SUMIF(振分, $C175, 計算_投入係数表_加工!I$4:I$123)</f>
        <v>0</v>
      </c>
      <c r="J175" s="194">
        <f>SUMIF(振分, $C175, 計算_投入係数表_加工!J$4:J$123)</f>
        <v>0</v>
      </c>
      <c r="K175" s="194">
        <f>SUMIF(振分, $C175, 計算_投入係数表_加工!K$4:K$123)</f>
        <v>0</v>
      </c>
      <c r="L175" s="194">
        <f>SUMIF(振分, $C175, 計算_投入係数表_加工!L$4:L$123)</f>
        <v>0</v>
      </c>
      <c r="M175" s="194">
        <f>SUMIF(振分, $C175, 計算_投入係数表_加工!M$4:M$123)</f>
        <v>0</v>
      </c>
      <c r="N175" s="194">
        <f>SUMIF(振分, $C175, 計算_投入係数表_加工!N$4:N$123)</f>
        <v>0</v>
      </c>
      <c r="O175" s="194">
        <f>SUMIF(振分, $C175, 計算_投入係数表_加工!O$4:O$123)</f>
        <v>0</v>
      </c>
      <c r="P175" s="194">
        <f>SUMIF(振分, $C175, 計算_投入係数表_加工!P$4:P$123)</f>
        <v>0</v>
      </c>
      <c r="Q175" s="194">
        <f>SUMIF(振分, $C175, 計算_投入係数表_加工!Q$4:Q$123)</f>
        <v>0</v>
      </c>
      <c r="R175" s="194">
        <f>SUMIF(振分, $C175, 計算_投入係数表_加工!R$4:R$123)</f>
        <v>0</v>
      </c>
      <c r="S175" s="194">
        <f>SUMIF(振分, $C175, 計算_投入係数表_加工!S$4:S$123)</f>
        <v>0</v>
      </c>
      <c r="T175" s="194">
        <f>SUMIF(振分, $C175, 計算_投入係数表_加工!T$4:T$123)</f>
        <v>0</v>
      </c>
      <c r="U175" s="194">
        <f>SUMIF(振分, $C175, 計算_投入係数表_加工!U$4:U$123)</f>
        <v>0</v>
      </c>
      <c r="V175" s="194">
        <f>SUMIF(振分, $C175, 計算_投入係数表_加工!V$4:V$123)</f>
        <v>0</v>
      </c>
      <c r="W175" s="194">
        <f>SUMIF(振分, $C175, 計算_投入係数表_加工!W$4:W$123)</f>
        <v>0</v>
      </c>
      <c r="X175" s="194">
        <f>SUMIF(振分, $C175, 計算_投入係数表_加工!X$4:X$123)</f>
        <v>0</v>
      </c>
      <c r="Y175" s="194">
        <f>SUMIF(振分, $C175, 計算_投入係数表_加工!Y$4:Y$123)</f>
        <v>0</v>
      </c>
      <c r="Z175" s="194">
        <f>SUMIF(振分, $C175, 計算_投入係数表_加工!Z$4:Z$123)</f>
        <v>0</v>
      </c>
      <c r="AA175" s="194">
        <f>SUMIF(振分, $C175, 計算_投入係数表_加工!AA$4:AA$123)</f>
        <v>0</v>
      </c>
      <c r="AB175" s="194">
        <f>SUMIF(振分, $C175, 計算_投入係数表_加工!AB$4:AB$123)</f>
        <v>0</v>
      </c>
      <c r="AC175" s="194">
        <f>SUMIF(振分, $C175, 計算_投入係数表_加工!AC$4:AC$123)</f>
        <v>0</v>
      </c>
      <c r="AD175" s="194">
        <f>SUMIF(振分, $C175, 計算_投入係数表_加工!AD$4:AD$123)</f>
        <v>0</v>
      </c>
      <c r="AE175" s="194">
        <f>SUMIF(振分, $C175, 計算_投入係数表_加工!AE$4:AE$123)</f>
        <v>0</v>
      </c>
      <c r="AF175" s="194">
        <f>SUMIF(振分, $C175, 計算_投入係数表_加工!AF$4:AF$123)</f>
        <v>0</v>
      </c>
      <c r="AG175" s="194">
        <f>SUMIF(振分, $C175, 計算_投入係数表_加工!AG$4:AG$123)</f>
        <v>0</v>
      </c>
      <c r="AH175" s="194">
        <f>SUMIF(振分, $C175, 計算_投入係数表_加工!AH$4:AH$123)</f>
        <v>0</v>
      </c>
      <c r="AI175" s="194">
        <f>SUMIF(振分, $C175, 計算_投入係数表_加工!AI$4:AI$123)</f>
        <v>0</v>
      </c>
      <c r="AJ175" s="194">
        <f>SUMIF(振分, $C175, 計算_投入係数表_加工!AJ$4:AJ$123)</f>
        <v>0</v>
      </c>
      <c r="AK175" s="194">
        <f>SUMIF(振分, $C175, 計算_投入係数表_加工!AK$4:AK$123)</f>
        <v>0</v>
      </c>
      <c r="AL175" s="194">
        <f>SUMIF(振分, $C175, 計算_投入係数表_加工!AL$4:AL$123)</f>
        <v>0</v>
      </c>
      <c r="AM175" s="194">
        <f>SUMIF(振分, $C175, 計算_投入係数表_加工!AM$4:AM$123)</f>
        <v>0</v>
      </c>
      <c r="AN175" s="194">
        <f>SUMIF(振分, $C175, 計算_投入係数表_加工!AN$4:AN$123)</f>
        <v>0</v>
      </c>
      <c r="AO175" s="194">
        <f>SUMIF(振分, $C175, 計算_投入係数表_加工!AO$4:AO$123)</f>
        <v>0</v>
      </c>
      <c r="AP175" s="194">
        <f>SUMIF(振分, $C175, 計算_投入係数表_加工!AP$4:AP$123)</f>
        <v>0</v>
      </c>
      <c r="AQ175" s="194">
        <f>SUMIF(振分, $C175, 計算_投入係数表_加工!AQ$4:AQ$123)</f>
        <v>0</v>
      </c>
      <c r="AR175" s="194">
        <f>SUMIF(振分, $C175, 計算_投入係数表_加工!AR$4:AR$123)</f>
        <v>0</v>
      </c>
      <c r="AS175" s="194">
        <f>SUMIF(振分, $C175, 計算_投入係数表_加工!AS$4:AS$123)</f>
        <v>0</v>
      </c>
      <c r="AT175" s="194">
        <f>SUMIF(振分, $C175, 計算_投入係数表_加工!AT$4:AT$123)</f>
        <v>0</v>
      </c>
      <c r="AU175" s="194">
        <f>SUMIF(振分, $C175, 計算_投入係数表_加工!AU$4:AU$123)</f>
        <v>0</v>
      </c>
      <c r="AV175" s="194">
        <f>SUMIF(振分, $C175, 計算_投入係数表_加工!AV$4:AV$123)</f>
        <v>0</v>
      </c>
      <c r="AW175" s="194">
        <f>SUMIF(振分, $C175, 計算_投入係数表_加工!AW$4:AW$123)</f>
        <v>0</v>
      </c>
      <c r="AX175" s="194">
        <f>SUMIF(振分, $C175, 計算_投入係数表_加工!AX$4:AX$123)</f>
        <v>0</v>
      </c>
      <c r="AY175" s="194">
        <f>SUMIF(振分, $C175, 計算_投入係数表_加工!AY$4:AY$123)</f>
        <v>0</v>
      </c>
      <c r="AZ175" s="194">
        <f>SUMIF(振分, $C175, 計算_投入係数表_加工!AZ$4:AZ$123)</f>
        <v>0</v>
      </c>
      <c r="BA175" s="194">
        <f>SUMIF(振分, $C175, 計算_投入係数表_加工!BA$4:BA$123)</f>
        <v>0</v>
      </c>
      <c r="BB175" s="194">
        <f>SUMIF(振分, $C175, 計算_投入係数表_加工!BB$4:BB$123)</f>
        <v>0</v>
      </c>
      <c r="BC175" s="194">
        <f>SUMIF(振分, $C175, 計算_投入係数表_加工!BC$4:BC$123)</f>
        <v>0</v>
      </c>
      <c r="BD175" s="194">
        <f>SUMIF(振分, $C175, 計算_投入係数表_加工!BD$4:BD$123)</f>
        <v>0</v>
      </c>
      <c r="BE175" s="194">
        <f>SUMIF(振分, $C175, 計算_投入係数表_加工!BE$4:BE$123)</f>
        <v>0</v>
      </c>
      <c r="BF175" s="194">
        <f>SUMIF(振分, $C175, 計算_投入係数表_加工!BF$4:BF$123)</f>
        <v>0</v>
      </c>
      <c r="BG175" s="194">
        <f>SUMIF(振分, $C175, 計算_投入係数表_加工!BG$4:BG$123)</f>
        <v>0</v>
      </c>
      <c r="BH175" s="194">
        <f>SUMIF(振分, $C175, 計算_投入係数表_加工!BH$4:BH$123)</f>
        <v>0</v>
      </c>
      <c r="BI175" s="194">
        <f>SUMIF(振分, $C175, 計算_投入係数表_加工!BI$4:BI$123)</f>
        <v>0</v>
      </c>
      <c r="BJ175" s="194">
        <f>SUMIF(振分, $C175, 計算_投入係数表_加工!BJ$4:BJ$123)</f>
        <v>0</v>
      </c>
      <c r="BK175" s="194">
        <f>SUMIF(振分, $C175, 計算_投入係数表_加工!BK$4:BK$123)</f>
        <v>0</v>
      </c>
      <c r="BL175" s="194">
        <f>SUMIF(振分, $C175, 計算_投入係数表_加工!BL$4:BL$123)</f>
        <v>0</v>
      </c>
      <c r="BM175" s="194">
        <f>SUMIF(振分, $C175, 計算_投入係数表_加工!BM$4:BM$123)</f>
        <v>0</v>
      </c>
      <c r="BN175" s="194">
        <f>SUMIF(振分, $C175, 計算_投入係数表_加工!BN$4:BN$123)</f>
        <v>0</v>
      </c>
      <c r="BO175" s="194">
        <f>SUMIF(振分, $C175, 計算_投入係数表_加工!BO$4:BO$123)</f>
        <v>0</v>
      </c>
      <c r="BP175" s="194">
        <f>SUMIF(振分, $C175, 計算_投入係数表_加工!BP$4:BP$123)</f>
        <v>0</v>
      </c>
      <c r="BQ175" s="194">
        <f>SUMIF(振分, $C175, 計算_投入係数表_加工!BQ$4:BQ$123)</f>
        <v>0</v>
      </c>
      <c r="BR175" s="194">
        <f>SUMIF(振分, $C175, 計算_投入係数表_加工!BR$4:BR$123)</f>
        <v>0</v>
      </c>
      <c r="BS175" s="194">
        <f>SUMIF(振分, $C175, 計算_投入係数表_加工!BS$4:BS$123)</f>
        <v>0</v>
      </c>
      <c r="BT175" s="194">
        <f>SUMIF(振分, $C175, 計算_投入係数表_加工!BT$4:BT$123)</f>
        <v>0</v>
      </c>
      <c r="BU175" s="194">
        <f>SUMIF(振分, $C175, 計算_投入係数表_加工!BU$4:BU$123)</f>
        <v>0</v>
      </c>
      <c r="BV175" s="194">
        <f>SUMIF(振分, $C175, 計算_投入係数表_加工!BV$4:BV$123)</f>
        <v>0</v>
      </c>
      <c r="BW175" s="194">
        <f>SUMIF(振分, $C175, 計算_投入係数表_加工!BW$4:BW$123)</f>
        <v>0</v>
      </c>
      <c r="BX175" s="194">
        <f>SUMIF(振分, $C175, 計算_投入係数表_加工!BX$4:BX$123)</f>
        <v>0</v>
      </c>
      <c r="BY175" s="194">
        <f>SUMIF(振分, $C175, 計算_投入係数表_加工!BY$4:BY$123)</f>
        <v>0</v>
      </c>
      <c r="BZ175" s="194">
        <f>SUMIF(振分, $C175, 計算_投入係数表_加工!BZ$4:BZ$123)</f>
        <v>0</v>
      </c>
      <c r="CA175" s="194">
        <f>SUMIF(振分, $C175, 計算_投入係数表_加工!CA$4:CA$123)</f>
        <v>0</v>
      </c>
      <c r="CB175" s="194">
        <f>SUMIF(振分, $C175, 計算_投入係数表_加工!CB$4:CB$123)</f>
        <v>0</v>
      </c>
      <c r="CC175" s="194">
        <f>SUMIF(振分, $C175, 計算_投入係数表_加工!CC$4:CC$123)</f>
        <v>0</v>
      </c>
      <c r="CD175" s="194">
        <f>SUMIF(振分, $C175, 計算_投入係数表_加工!CD$4:CD$123)</f>
        <v>0</v>
      </c>
      <c r="CE175" s="194">
        <f>SUMIF(振分, $C175, 計算_投入係数表_加工!CE$4:CE$123)</f>
        <v>0</v>
      </c>
      <c r="CF175" s="194">
        <f>SUMIF(振分, $C175, 計算_投入係数表_加工!CF$4:CF$123)</f>
        <v>0</v>
      </c>
      <c r="CG175" s="194">
        <f>SUMIF(振分, $C175, 計算_投入係数表_加工!CG$4:CG$123)</f>
        <v>0</v>
      </c>
      <c r="CH175" s="194">
        <f>SUMIF(振分, $C175, 計算_投入係数表_加工!CH$4:CH$123)</f>
        <v>0</v>
      </c>
      <c r="CI175" s="194">
        <f>SUMIF(振分, $C175, 計算_投入係数表_加工!CI$4:CI$123)</f>
        <v>0</v>
      </c>
      <c r="CJ175" s="194">
        <f>SUMIF(振分, $C175, 計算_投入係数表_加工!CJ$4:CJ$123)</f>
        <v>0</v>
      </c>
      <c r="CK175" s="194">
        <f>SUMIF(振分, $C175, 計算_投入係数表_加工!CK$4:CK$123)</f>
        <v>0</v>
      </c>
      <c r="CL175" s="194">
        <f>SUMIF(振分, $C175, 計算_投入係数表_加工!CL$4:CL$123)</f>
        <v>0</v>
      </c>
      <c r="CM175" s="194">
        <f>SUMIF(振分, $C175, 計算_投入係数表_加工!CM$4:CM$123)</f>
        <v>0</v>
      </c>
      <c r="CN175" s="194">
        <f>SUMIF(振分, $C175, 計算_投入係数表_加工!CN$4:CN$123)</f>
        <v>0</v>
      </c>
      <c r="CO175" s="194">
        <f>SUMIF(振分, $C175, 計算_投入係数表_加工!CO$4:CO$123)</f>
        <v>0</v>
      </c>
      <c r="CP175" s="194">
        <f>SUMIF(振分, $C175, 計算_投入係数表_加工!CP$4:CP$123)</f>
        <v>0</v>
      </c>
      <c r="CQ175" s="194">
        <f>SUMIF(振分, $C175, 計算_投入係数表_加工!CQ$4:CQ$123)</f>
        <v>0</v>
      </c>
      <c r="CR175" s="194">
        <f>SUMIF(振分, $C175, 計算_投入係数表_加工!CR$4:CR$123)</f>
        <v>0</v>
      </c>
      <c r="CS175" s="194">
        <f>SUMIF(振分, $C175, 計算_投入係数表_加工!CS$4:CS$123)</f>
        <v>0</v>
      </c>
      <c r="CT175" s="194">
        <f>SUMIF(振分, $C175, 計算_投入係数表_加工!CT$4:CT$123)</f>
        <v>0</v>
      </c>
      <c r="CU175" s="194">
        <f>SUMIF(振分, $C175, 計算_投入係数表_加工!CU$4:CU$123)</f>
        <v>0</v>
      </c>
      <c r="CV175" s="194">
        <f>SUMIF(振分, $C175, 計算_投入係数表_加工!CV$4:CV$123)</f>
        <v>0</v>
      </c>
      <c r="CW175" s="194">
        <f>SUMIF(振分, $C175, 計算_投入係数表_加工!CW$4:CW$123)</f>
        <v>0</v>
      </c>
      <c r="CX175" s="194">
        <f>SUMIF(振分, $C175, 計算_投入係数表_加工!CX$4:CX$123)</f>
        <v>0</v>
      </c>
      <c r="CY175" s="194">
        <f>SUMIF(振分, $C175, 計算_投入係数表_加工!CY$4:CY$123)</f>
        <v>0</v>
      </c>
      <c r="CZ175" s="194">
        <f>SUMIF(振分, $C175, 計算_投入係数表_加工!CZ$4:CZ$123)</f>
        <v>0</v>
      </c>
      <c r="DA175" s="194">
        <f>SUMIF(振分, $C175, 計算_投入係数表_加工!DA$4:DA$123)</f>
        <v>0</v>
      </c>
      <c r="DB175" s="194">
        <f>SUMIF(振分, $C175, 計算_投入係数表_加工!DB$4:DB$123)</f>
        <v>0</v>
      </c>
      <c r="DC175" s="194">
        <f>SUMIF(振分, $C175, 計算_投入係数表_加工!DC$4:DC$123)</f>
        <v>0</v>
      </c>
      <c r="DD175" s="194">
        <f>SUMIF(振分, $C175, 計算_投入係数表_加工!DD$4:DD$123)</f>
        <v>0</v>
      </c>
      <c r="DE175" s="194">
        <f>SUMIF(振分, $C175, 計算_投入係数表_加工!DE$4:DE$123)</f>
        <v>0</v>
      </c>
      <c r="DF175" s="194">
        <f>SUMIF(振分, $C175, 計算_投入係数表_加工!DF$4:DF$123)</f>
        <v>0</v>
      </c>
      <c r="DG175" s="194">
        <f>SUMIF(振分, $C175, 計算_投入係数表_加工!DG$4:DG$123)</f>
        <v>0</v>
      </c>
      <c r="DH175" s="194">
        <f>SUMIF(振分, $C175, 計算_投入係数表_加工!DH$4:DH$123)</f>
        <v>0</v>
      </c>
      <c r="DI175" s="194">
        <f>SUMIF(振分, $C175, 計算_投入係数表_加工!DI$4:DI$123)</f>
        <v>0</v>
      </c>
      <c r="DJ175" s="194">
        <f>SUMIF(振分, $C175, 計算_投入係数表_加工!DJ$4:DJ$123)</f>
        <v>0</v>
      </c>
      <c r="DK175" s="194">
        <f>SUMIF(振分, $C175, 計算_投入係数表_加工!DK$4:DK$123)</f>
        <v>0</v>
      </c>
      <c r="DL175" s="194">
        <f>SUMIF(振分, $C175, 計算_投入係数表_加工!DL$4:DL$123)</f>
        <v>0</v>
      </c>
      <c r="DM175" s="194">
        <f>SUMIF(振分, $C175, 計算_投入係数表_加工!DM$4:DM$123)</f>
        <v>0</v>
      </c>
      <c r="DN175" s="194">
        <f>SUMIF(振分, $C175, 計算_投入係数表_加工!DN$4:DN$123)</f>
        <v>0</v>
      </c>
      <c r="DO175" s="194">
        <f>SUMIF(振分, $C175, 計算_投入係数表_加工!DO$4:DO$123)</f>
        <v>0</v>
      </c>
      <c r="DP175" s="194">
        <f>SUMIF(振分, $C175, 計算_投入係数表_加工!DP$4:DP$123)</f>
        <v>0</v>
      </c>
      <c r="DQ175" s="194">
        <f>SUMIF(振分, $C175, 計算_投入係数表_加工!DQ$4:DQ$123)</f>
        <v>0</v>
      </c>
      <c r="DR175" s="194">
        <f>SUMIF(振分, $C175, 計算_投入係数表_加工!DR$4:DR$123)</f>
        <v>0</v>
      </c>
      <c r="DS175" s="194">
        <f>SUMIF(振分, $C175, 計算_投入係数表_加工!DS$4:DS$123)</f>
        <v>0</v>
      </c>
      <c r="DT175" s="108">
        <f>SUMIF(振分, $C175, 計算_投入係数表_加工!DT$4:DT$123)</f>
        <v>0</v>
      </c>
    </row>
    <row r="176" spans="1:124" s="22" customFormat="1" x14ac:dyDescent="0.25">
      <c r="A176" s="34"/>
      <c r="B176" s="53">
        <v>36</v>
      </c>
      <c r="C176" s="361" t="str">
        <v>-</v>
      </c>
      <c r="D176" s="196">
        <f>SUMIF(振分, $C176, 計算_投入係数表_加工!D$4:D$123)</f>
        <v>0</v>
      </c>
      <c r="E176" s="197">
        <f>SUMIF(振分, $C176, 計算_投入係数表_加工!E$4:E$123)</f>
        <v>0</v>
      </c>
      <c r="F176" s="197">
        <f>SUMIF(振分, $C176, 計算_投入係数表_加工!F$4:F$123)</f>
        <v>0</v>
      </c>
      <c r="G176" s="197">
        <f>SUMIF(振分, $C176, 計算_投入係数表_加工!G$4:G$123)</f>
        <v>0</v>
      </c>
      <c r="H176" s="197">
        <f>SUMIF(振分, $C176, 計算_投入係数表_加工!H$4:H$123)</f>
        <v>0</v>
      </c>
      <c r="I176" s="197">
        <f>SUMIF(振分, $C176, 計算_投入係数表_加工!I$4:I$123)</f>
        <v>0</v>
      </c>
      <c r="J176" s="197">
        <f>SUMIF(振分, $C176, 計算_投入係数表_加工!J$4:J$123)</f>
        <v>0</v>
      </c>
      <c r="K176" s="197">
        <f>SUMIF(振分, $C176, 計算_投入係数表_加工!K$4:K$123)</f>
        <v>0</v>
      </c>
      <c r="L176" s="197">
        <f>SUMIF(振分, $C176, 計算_投入係数表_加工!L$4:L$123)</f>
        <v>0</v>
      </c>
      <c r="M176" s="197">
        <f>SUMIF(振分, $C176, 計算_投入係数表_加工!M$4:M$123)</f>
        <v>0</v>
      </c>
      <c r="N176" s="197">
        <f>SUMIF(振分, $C176, 計算_投入係数表_加工!N$4:N$123)</f>
        <v>0</v>
      </c>
      <c r="O176" s="197">
        <f>SUMIF(振分, $C176, 計算_投入係数表_加工!O$4:O$123)</f>
        <v>0</v>
      </c>
      <c r="P176" s="197">
        <f>SUMIF(振分, $C176, 計算_投入係数表_加工!P$4:P$123)</f>
        <v>0</v>
      </c>
      <c r="Q176" s="197">
        <f>SUMIF(振分, $C176, 計算_投入係数表_加工!Q$4:Q$123)</f>
        <v>0</v>
      </c>
      <c r="R176" s="197">
        <f>SUMIF(振分, $C176, 計算_投入係数表_加工!R$4:R$123)</f>
        <v>0</v>
      </c>
      <c r="S176" s="197">
        <f>SUMIF(振分, $C176, 計算_投入係数表_加工!S$4:S$123)</f>
        <v>0</v>
      </c>
      <c r="T176" s="197">
        <f>SUMIF(振分, $C176, 計算_投入係数表_加工!T$4:T$123)</f>
        <v>0</v>
      </c>
      <c r="U176" s="197">
        <f>SUMIF(振分, $C176, 計算_投入係数表_加工!U$4:U$123)</f>
        <v>0</v>
      </c>
      <c r="V176" s="197">
        <f>SUMIF(振分, $C176, 計算_投入係数表_加工!V$4:V$123)</f>
        <v>0</v>
      </c>
      <c r="W176" s="197">
        <f>SUMIF(振分, $C176, 計算_投入係数表_加工!W$4:W$123)</f>
        <v>0</v>
      </c>
      <c r="X176" s="197">
        <f>SUMIF(振分, $C176, 計算_投入係数表_加工!X$4:X$123)</f>
        <v>0</v>
      </c>
      <c r="Y176" s="197">
        <f>SUMIF(振分, $C176, 計算_投入係数表_加工!Y$4:Y$123)</f>
        <v>0</v>
      </c>
      <c r="Z176" s="197">
        <f>SUMIF(振分, $C176, 計算_投入係数表_加工!Z$4:Z$123)</f>
        <v>0</v>
      </c>
      <c r="AA176" s="197">
        <f>SUMIF(振分, $C176, 計算_投入係数表_加工!AA$4:AA$123)</f>
        <v>0</v>
      </c>
      <c r="AB176" s="197">
        <f>SUMIF(振分, $C176, 計算_投入係数表_加工!AB$4:AB$123)</f>
        <v>0</v>
      </c>
      <c r="AC176" s="197">
        <f>SUMIF(振分, $C176, 計算_投入係数表_加工!AC$4:AC$123)</f>
        <v>0</v>
      </c>
      <c r="AD176" s="197">
        <f>SUMIF(振分, $C176, 計算_投入係数表_加工!AD$4:AD$123)</f>
        <v>0</v>
      </c>
      <c r="AE176" s="197">
        <f>SUMIF(振分, $C176, 計算_投入係数表_加工!AE$4:AE$123)</f>
        <v>0</v>
      </c>
      <c r="AF176" s="197">
        <f>SUMIF(振分, $C176, 計算_投入係数表_加工!AF$4:AF$123)</f>
        <v>0</v>
      </c>
      <c r="AG176" s="197">
        <f>SUMIF(振分, $C176, 計算_投入係数表_加工!AG$4:AG$123)</f>
        <v>0</v>
      </c>
      <c r="AH176" s="197">
        <f>SUMIF(振分, $C176, 計算_投入係数表_加工!AH$4:AH$123)</f>
        <v>0</v>
      </c>
      <c r="AI176" s="197">
        <f>SUMIF(振分, $C176, 計算_投入係数表_加工!AI$4:AI$123)</f>
        <v>0</v>
      </c>
      <c r="AJ176" s="197">
        <f>SUMIF(振分, $C176, 計算_投入係数表_加工!AJ$4:AJ$123)</f>
        <v>0</v>
      </c>
      <c r="AK176" s="197">
        <f>SUMIF(振分, $C176, 計算_投入係数表_加工!AK$4:AK$123)</f>
        <v>0</v>
      </c>
      <c r="AL176" s="197">
        <f>SUMIF(振分, $C176, 計算_投入係数表_加工!AL$4:AL$123)</f>
        <v>0</v>
      </c>
      <c r="AM176" s="197">
        <f>SUMIF(振分, $C176, 計算_投入係数表_加工!AM$4:AM$123)</f>
        <v>0</v>
      </c>
      <c r="AN176" s="197">
        <f>SUMIF(振分, $C176, 計算_投入係数表_加工!AN$4:AN$123)</f>
        <v>0</v>
      </c>
      <c r="AO176" s="197">
        <f>SUMIF(振分, $C176, 計算_投入係数表_加工!AO$4:AO$123)</f>
        <v>0</v>
      </c>
      <c r="AP176" s="197">
        <f>SUMIF(振分, $C176, 計算_投入係数表_加工!AP$4:AP$123)</f>
        <v>0</v>
      </c>
      <c r="AQ176" s="197">
        <f>SUMIF(振分, $C176, 計算_投入係数表_加工!AQ$4:AQ$123)</f>
        <v>0</v>
      </c>
      <c r="AR176" s="197">
        <f>SUMIF(振分, $C176, 計算_投入係数表_加工!AR$4:AR$123)</f>
        <v>0</v>
      </c>
      <c r="AS176" s="197">
        <f>SUMIF(振分, $C176, 計算_投入係数表_加工!AS$4:AS$123)</f>
        <v>0</v>
      </c>
      <c r="AT176" s="197">
        <f>SUMIF(振分, $C176, 計算_投入係数表_加工!AT$4:AT$123)</f>
        <v>0</v>
      </c>
      <c r="AU176" s="197">
        <f>SUMIF(振分, $C176, 計算_投入係数表_加工!AU$4:AU$123)</f>
        <v>0</v>
      </c>
      <c r="AV176" s="197">
        <f>SUMIF(振分, $C176, 計算_投入係数表_加工!AV$4:AV$123)</f>
        <v>0</v>
      </c>
      <c r="AW176" s="197">
        <f>SUMIF(振分, $C176, 計算_投入係数表_加工!AW$4:AW$123)</f>
        <v>0</v>
      </c>
      <c r="AX176" s="197">
        <f>SUMIF(振分, $C176, 計算_投入係数表_加工!AX$4:AX$123)</f>
        <v>0</v>
      </c>
      <c r="AY176" s="197">
        <f>SUMIF(振分, $C176, 計算_投入係数表_加工!AY$4:AY$123)</f>
        <v>0</v>
      </c>
      <c r="AZ176" s="197">
        <f>SUMIF(振分, $C176, 計算_投入係数表_加工!AZ$4:AZ$123)</f>
        <v>0</v>
      </c>
      <c r="BA176" s="197">
        <f>SUMIF(振分, $C176, 計算_投入係数表_加工!BA$4:BA$123)</f>
        <v>0</v>
      </c>
      <c r="BB176" s="197">
        <f>SUMIF(振分, $C176, 計算_投入係数表_加工!BB$4:BB$123)</f>
        <v>0</v>
      </c>
      <c r="BC176" s="197">
        <f>SUMIF(振分, $C176, 計算_投入係数表_加工!BC$4:BC$123)</f>
        <v>0</v>
      </c>
      <c r="BD176" s="197">
        <f>SUMIF(振分, $C176, 計算_投入係数表_加工!BD$4:BD$123)</f>
        <v>0</v>
      </c>
      <c r="BE176" s="197">
        <f>SUMIF(振分, $C176, 計算_投入係数表_加工!BE$4:BE$123)</f>
        <v>0</v>
      </c>
      <c r="BF176" s="197">
        <f>SUMIF(振分, $C176, 計算_投入係数表_加工!BF$4:BF$123)</f>
        <v>0</v>
      </c>
      <c r="BG176" s="197">
        <f>SUMIF(振分, $C176, 計算_投入係数表_加工!BG$4:BG$123)</f>
        <v>0</v>
      </c>
      <c r="BH176" s="197">
        <f>SUMIF(振分, $C176, 計算_投入係数表_加工!BH$4:BH$123)</f>
        <v>0</v>
      </c>
      <c r="BI176" s="197">
        <f>SUMIF(振分, $C176, 計算_投入係数表_加工!BI$4:BI$123)</f>
        <v>0</v>
      </c>
      <c r="BJ176" s="197">
        <f>SUMIF(振分, $C176, 計算_投入係数表_加工!BJ$4:BJ$123)</f>
        <v>0</v>
      </c>
      <c r="BK176" s="197">
        <f>SUMIF(振分, $C176, 計算_投入係数表_加工!BK$4:BK$123)</f>
        <v>0</v>
      </c>
      <c r="BL176" s="197">
        <f>SUMIF(振分, $C176, 計算_投入係数表_加工!BL$4:BL$123)</f>
        <v>0</v>
      </c>
      <c r="BM176" s="197">
        <f>SUMIF(振分, $C176, 計算_投入係数表_加工!BM$4:BM$123)</f>
        <v>0</v>
      </c>
      <c r="BN176" s="197">
        <f>SUMIF(振分, $C176, 計算_投入係数表_加工!BN$4:BN$123)</f>
        <v>0</v>
      </c>
      <c r="BO176" s="197">
        <f>SUMIF(振分, $C176, 計算_投入係数表_加工!BO$4:BO$123)</f>
        <v>0</v>
      </c>
      <c r="BP176" s="197">
        <f>SUMIF(振分, $C176, 計算_投入係数表_加工!BP$4:BP$123)</f>
        <v>0</v>
      </c>
      <c r="BQ176" s="197">
        <f>SUMIF(振分, $C176, 計算_投入係数表_加工!BQ$4:BQ$123)</f>
        <v>0</v>
      </c>
      <c r="BR176" s="197">
        <f>SUMIF(振分, $C176, 計算_投入係数表_加工!BR$4:BR$123)</f>
        <v>0</v>
      </c>
      <c r="BS176" s="197">
        <f>SUMIF(振分, $C176, 計算_投入係数表_加工!BS$4:BS$123)</f>
        <v>0</v>
      </c>
      <c r="BT176" s="197">
        <f>SUMIF(振分, $C176, 計算_投入係数表_加工!BT$4:BT$123)</f>
        <v>0</v>
      </c>
      <c r="BU176" s="197">
        <f>SUMIF(振分, $C176, 計算_投入係数表_加工!BU$4:BU$123)</f>
        <v>0</v>
      </c>
      <c r="BV176" s="197">
        <f>SUMIF(振分, $C176, 計算_投入係数表_加工!BV$4:BV$123)</f>
        <v>0</v>
      </c>
      <c r="BW176" s="197">
        <f>SUMIF(振分, $C176, 計算_投入係数表_加工!BW$4:BW$123)</f>
        <v>0</v>
      </c>
      <c r="BX176" s="197">
        <f>SUMIF(振分, $C176, 計算_投入係数表_加工!BX$4:BX$123)</f>
        <v>0</v>
      </c>
      <c r="BY176" s="197">
        <f>SUMIF(振分, $C176, 計算_投入係数表_加工!BY$4:BY$123)</f>
        <v>0</v>
      </c>
      <c r="BZ176" s="197">
        <f>SUMIF(振分, $C176, 計算_投入係数表_加工!BZ$4:BZ$123)</f>
        <v>0</v>
      </c>
      <c r="CA176" s="197">
        <f>SUMIF(振分, $C176, 計算_投入係数表_加工!CA$4:CA$123)</f>
        <v>0</v>
      </c>
      <c r="CB176" s="197">
        <f>SUMIF(振分, $C176, 計算_投入係数表_加工!CB$4:CB$123)</f>
        <v>0</v>
      </c>
      <c r="CC176" s="197">
        <f>SUMIF(振分, $C176, 計算_投入係数表_加工!CC$4:CC$123)</f>
        <v>0</v>
      </c>
      <c r="CD176" s="197">
        <f>SUMIF(振分, $C176, 計算_投入係数表_加工!CD$4:CD$123)</f>
        <v>0</v>
      </c>
      <c r="CE176" s="197">
        <f>SUMIF(振分, $C176, 計算_投入係数表_加工!CE$4:CE$123)</f>
        <v>0</v>
      </c>
      <c r="CF176" s="197">
        <f>SUMIF(振分, $C176, 計算_投入係数表_加工!CF$4:CF$123)</f>
        <v>0</v>
      </c>
      <c r="CG176" s="197">
        <f>SUMIF(振分, $C176, 計算_投入係数表_加工!CG$4:CG$123)</f>
        <v>0</v>
      </c>
      <c r="CH176" s="197">
        <f>SUMIF(振分, $C176, 計算_投入係数表_加工!CH$4:CH$123)</f>
        <v>0</v>
      </c>
      <c r="CI176" s="197">
        <f>SUMIF(振分, $C176, 計算_投入係数表_加工!CI$4:CI$123)</f>
        <v>0</v>
      </c>
      <c r="CJ176" s="197">
        <f>SUMIF(振分, $C176, 計算_投入係数表_加工!CJ$4:CJ$123)</f>
        <v>0</v>
      </c>
      <c r="CK176" s="197">
        <f>SUMIF(振分, $C176, 計算_投入係数表_加工!CK$4:CK$123)</f>
        <v>0</v>
      </c>
      <c r="CL176" s="197">
        <f>SUMIF(振分, $C176, 計算_投入係数表_加工!CL$4:CL$123)</f>
        <v>0</v>
      </c>
      <c r="CM176" s="197">
        <f>SUMIF(振分, $C176, 計算_投入係数表_加工!CM$4:CM$123)</f>
        <v>0</v>
      </c>
      <c r="CN176" s="197">
        <f>SUMIF(振分, $C176, 計算_投入係数表_加工!CN$4:CN$123)</f>
        <v>0</v>
      </c>
      <c r="CO176" s="197">
        <f>SUMIF(振分, $C176, 計算_投入係数表_加工!CO$4:CO$123)</f>
        <v>0</v>
      </c>
      <c r="CP176" s="197">
        <f>SUMIF(振分, $C176, 計算_投入係数表_加工!CP$4:CP$123)</f>
        <v>0</v>
      </c>
      <c r="CQ176" s="197">
        <f>SUMIF(振分, $C176, 計算_投入係数表_加工!CQ$4:CQ$123)</f>
        <v>0</v>
      </c>
      <c r="CR176" s="197">
        <f>SUMIF(振分, $C176, 計算_投入係数表_加工!CR$4:CR$123)</f>
        <v>0</v>
      </c>
      <c r="CS176" s="197">
        <f>SUMIF(振分, $C176, 計算_投入係数表_加工!CS$4:CS$123)</f>
        <v>0</v>
      </c>
      <c r="CT176" s="197">
        <f>SUMIF(振分, $C176, 計算_投入係数表_加工!CT$4:CT$123)</f>
        <v>0</v>
      </c>
      <c r="CU176" s="197">
        <f>SUMIF(振分, $C176, 計算_投入係数表_加工!CU$4:CU$123)</f>
        <v>0</v>
      </c>
      <c r="CV176" s="197">
        <f>SUMIF(振分, $C176, 計算_投入係数表_加工!CV$4:CV$123)</f>
        <v>0</v>
      </c>
      <c r="CW176" s="197">
        <f>SUMIF(振分, $C176, 計算_投入係数表_加工!CW$4:CW$123)</f>
        <v>0</v>
      </c>
      <c r="CX176" s="197">
        <f>SUMIF(振分, $C176, 計算_投入係数表_加工!CX$4:CX$123)</f>
        <v>0</v>
      </c>
      <c r="CY176" s="197">
        <f>SUMIF(振分, $C176, 計算_投入係数表_加工!CY$4:CY$123)</f>
        <v>0</v>
      </c>
      <c r="CZ176" s="197">
        <f>SUMIF(振分, $C176, 計算_投入係数表_加工!CZ$4:CZ$123)</f>
        <v>0</v>
      </c>
      <c r="DA176" s="197">
        <f>SUMIF(振分, $C176, 計算_投入係数表_加工!DA$4:DA$123)</f>
        <v>0</v>
      </c>
      <c r="DB176" s="197">
        <f>SUMIF(振分, $C176, 計算_投入係数表_加工!DB$4:DB$123)</f>
        <v>0</v>
      </c>
      <c r="DC176" s="197">
        <f>SUMIF(振分, $C176, 計算_投入係数表_加工!DC$4:DC$123)</f>
        <v>0</v>
      </c>
      <c r="DD176" s="197">
        <f>SUMIF(振分, $C176, 計算_投入係数表_加工!DD$4:DD$123)</f>
        <v>0</v>
      </c>
      <c r="DE176" s="197">
        <f>SUMIF(振分, $C176, 計算_投入係数表_加工!DE$4:DE$123)</f>
        <v>0</v>
      </c>
      <c r="DF176" s="197">
        <f>SUMIF(振分, $C176, 計算_投入係数表_加工!DF$4:DF$123)</f>
        <v>0</v>
      </c>
      <c r="DG176" s="197">
        <f>SUMIF(振分, $C176, 計算_投入係数表_加工!DG$4:DG$123)</f>
        <v>0</v>
      </c>
      <c r="DH176" s="197">
        <f>SUMIF(振分, $C176, 計算_投入係数表_加工!DH$4:DH$123)</f>
        <v>0</v>
      </c>
      <c r="DI176" s="197">
        <f>SUMIF(振分, $C176, 計算_投入係数表_加工!DI$4:DI$123)</f>
        <v>0</v>
      </c>
      <c r="DJ176" s="197">
        <f>SUMIF(振分, $C176, 計算_投入係数表_加工!DJ$4:DJ$123)</f>
        <v>0</v>
      </c>
      <c r="DK176" s="197">
        <f>SUMIF(振分, $C176, 計算_投入係数表_加工!DK$4:DK$123)</f>
        <v>0</v>
      </c>
      <c r="DL176" s="197">
        <f>SUMIF(振分, $C176, 計算_投入係数表_加工!DL$4:DL$123)</f>
        <v>0</v>
      </c>
      <c r="DM176" s="197">
        <f>SUMIF(振分, $C176, 計算_投入係数表_加工!DM$4:DM$123)</f>
        <v>0</v>
      </c>
      <c r="DN176" s="197">
        <f>SUMIF(振分, $C176, 計算_投入係数表_加工!DN$4:DN$123)</f>
        <v>0</v>
      </c>
      <c r="DO176" s="197">
        <f>SUMIF(振分, $C176, 計算_投入係数表_加工!DO$4:DO$123)</f>
        <v>0</v>
      </c>
      <c r="DP176" s="197">
        <f>SUMIF(振分, $C176, 計算_投入係数表_加工!DP$4:DP$123)</f>
        <v>0</v>
      </c>
      <c r="DQ176" s="197">
        <f>SUMIF(振分, $C176, 計算_投入係数表_加工!DQ$4:DQ$123)</f>
        <v>0</v>
      </c>
      <c r="DR176" s="197">
        <f>SUMIF(振分, $C176, 計算_投入係数表_加工!DR$4:DR$123)</f>
        <v>0</v>
      </c>
      <c r="DS176" s="197">
        <f>SUMIF(振分, $C176, 計算_投入係数表_加工!DS$4:DS$123)</f>
        <v>0</v>
      </c>
      <c r="DT176" s="109">
        <f>SUMIF(振分, $C176, 計算_投入係数表_加工!DT$4:DT$123)</f>
        <v>0</v>
      </c>
    </row>
    <row r="177" spans="1:124" s="22" customFormat="1" x14ac:dyDescent="0.25">
      <c r="A177" s="34"/>
      <c r="B177" s="53">
        <v>37</v>
      </c>
      <c r="C177" s="360" t="str">
        <v>-</v>
      </c>
      <c r="D177" s="193">
        <f>SUMIF(振分, $C177, 計算_投入係数表_加工!D$4:D$123)</f>
        <v>0</v>
      </c>
      <c r="E177" s="194">
        <f>SUMIF(振分, $C177, 計算_投入係数表_加工!E$4:E$123)</f>
        <v>0</v>
      </c>
      <c r="F177" s="194">
        <f>SUMIF(振分, $C177, 計算_投入係数表_加工!F$4:F$123)</f>
        <v>0</v>
      </c>
      <c r="G177" s="194">
        <f>SUMIF(振分, $C177, 計算_投入係数表_加工!G$4:G$123)</f>
        <v>0</v>
      </c>
      <c r="H177" s="194">
        <f>SUMIF(振分, $C177, 計算_投入係数表_加工!H$4:H$123)</f>
        <v>0</v>
      </c>
      <c r="I177" s="194">
        <f>SUMIF(振分, $C177, 計算_投入係数表_加工!I$4:I$123)</f>
        <v>0</v>
      </c>
      <c r="J177" s="194">
        <f>SUMIF(振分, $C177, 計算_投入係数表_加工!J$4:J$123)</f>
        <v>0</v>
      </c>
      <c r="K177" s="194">
        <f>SUMIF(振分, $C177, 計算_投入係数表_加工!K$4:K$123)</f>
        <v>0</v>
      </c>
      <c r="L177" s="194">
        <f>SUMIF(振分, $C177, 計算_投入係数表_加工!L$4:L$123)</f>
        <v>0</v>
      </c>
      <c r="M177" s="194">
        <f>SUMIF(振分, $C177, 計算_投入係数表_加工!M$4:M$123)</f>
        <v>0</v>
      </c>
      <c r="N177" s="194">
        <f>SUMIF(振分, $C177, 計算_投入係数表_加工!N$4:N$123)</f>
        <v>0</v>
      </c>
      <c r="O177" s="194">
        <f>SUMIF(振分, $C177, 計算_投入係数表_加工!O$4:O$123)</f>
        <v>0</v>
      </c>
      <c r="P177" s="194">
        <f>SUMIF(振分, $C177, 計算_投入係数表_加工!P$4:P$123)</f>
        <v>0</v>
      </c>
      <c r="Q177" s="194">
        <f>SUMIF(振分, $C177, 計算_投入係数表_加工!Q$4:Q$123)</f>
        <v>0</v>
      </c>
      <c r="R177" s="194">
        <f>SUMIF(振分, $C177, 計算_投入係数表_加工!R$4:R$123)</f>
        <v>0</v>
      </c>
      <c r="S177" s="194">
        <f>SUMIF(振分, $C177, 計算_投入係数表_加工!S$4:S$123)</f>
        <v>0</v>
      </c>
      <c r="T177" s="194">
        <f>SUMIF(振分, $C177, 計算_投入係数表_加工!T$4:T$123)</f>
        <v>0</v>
      </c>
      <c r="U177" s="194">
        <f>SUMIF(振分, $C177, 計算_投入係数表_加工!U$4:U$123)</f>
        <v>0</v>
      </c>
      <c r="V177" s="194">
        <f>SUMIF(振分, $C177, 計算_投入係数表_加工!V$4:V$123)</f>
        <v>0</v>
      </c>
      <c r="W177" s="194">
        <f>SUMIF(振分, $C177, 計算_投入係数表_加工!W$4:W$123)</f>
        <v>0</v>
      </c>
      <c r="X177" s="194">
        <f>SUMIF(振分, $C177, 計算_投入係数表_加工!X$4:X$123)</f>
        <v>0</v>
      </c>
      <c r="Y177" s="194">
        <f>SUMIF(振分, $C177, 計算_投入係数表_加工!Y$4:Y$123)</f>
        <v>0</v>
      </c>
      <c r="Z177" s="194">
        <f>SUMIF(振分, $C177, 計算_投入係数表_加工!Z$4:Z$123)</f>
        <v>0</v>
      </c>
      <c r="AA177" s="194">
        <f>SUMIF(振分, $C177, 計算_投入係数表_加工!AA$4:AA$123)</f>
        <v>0</v>
      </c>
      <c r="AB177" s="194">
        <f>SUMIF(振分, $C177, 計算_投入係数表_加工!AB$4:AB$123)</f>
        <v>0</v>
      </c>
      <c r="AC177" s="194">
        <f>SUMIF(振分, $C177, 計算_投入係数表_加工!AC$4:AC$123)</f>
        <v>0</v>
      </c>
      <c r="AD177" s="194">
        <f>SUMIF(振分, $C177, 計算_投入係数表_加工!AD$4:AD$123)</f>
        <v>0</v>
      </c>
      <c r="AE177" s="194">
        <f>SUMIF(振分, $C177, 計算_投入係数表_加工!AE$4:AE$123)</f>
        <v>0</v>
      </c>
      <c r="AF177" s="194">
        <f>SUMIF(振分, $C177, 計算_投入係数表_加工!AF$4:AF$123)</f>
        <v>0</v>
      </c>
      <c r="AG177" s="194">
        <f>SUMIF(振分, $C177, 計算_投入係数表_加工!AG$4:AG$123)</f>
        <v>0</v>
      </c>
      <c r="AH177" s="194">
        <f>SUMIF(振分, $C177, 計算_投入係数表_加工!AH$4:AH$123)</f>
        <v>0</v>
      </c>
      <c r="AI177" s="194">
        <f>SUMIF(振分, $C177, 計算_投入係数表_加工!AI$4:AI$123)</f>
        <v>0</v>
      </c>
      <c r="AJ177" s="194">
        <f>SUMIF(振分, $C177, 計算_投入係数表_加工!AJ$4:AJ$123)</f>
        <v>0</v>
      </c>
      <c r="AK177" s="194">
        <f>SUMIF(振分, $C177, 計算_投入係数表_加工!AK$4:AK$123)</f>
        <v>0</v>
      </c>
      <c r="AL177" s="194">
        <f>SUMIF(振分, $C177, 計算_投入係数表_加工!AL$4:AL$123)</f>
        <v>0</v>
      </c>
      <c r="AM177" s="194">
        <f>SUMIF(振分, $C177, 計算_投入係数表_加工!AM$4:AM$123)</f>
        <v>0</v>
      </c>
      <c r="AN177" s="194">
        <f>SUMIF(振分, $C177, 計算_投入係数表_加工!AN$4:AN$123)</f>
        <v>0</v>
      </c>
      <c r="AO177" s="194">
        <f>SUMIF(振分, $C177, 計算_投入係数表_加工!AO$4:AO$123)</f>
        <v>0</v>
      </c>
      <c r="AP177" s="194">
        <f>SUMIF(振分, $C177, 計算_投入係数表_加工!AP$4:AP$123)</f>
        <v>0</v>
      </c>
      <c r="AQ177" s="194">
        <f>SUMIF(振分, $C177, 計算_投入係数表_加工!AQ$4:AQ$123)</f>
        <v>0</v>
      </c>
      <c r="AR177" s="194">
        <f>SUMIF(振分, $C177, 計算_投入係数表_加工!AR$4:AR$123)</f>
        <v>0</v>
      </c>
      <c r="AS177" s="194">
        <f>SUMIF(振分, $C177, 計算_投入係数表_加工!AS$4:AS$123)</f>
        <v>0</v>
      </c>
      <c r="AT177" s="194">
        <f>SUMIF(振分, $C177, 計算_投入係数表_加工!AT$4:AT$123)</f>
        <v>0</v>
      </c>
      <c r="AU177" s="194">
        <f>SUMIF(振分, $C177, 計算_投入係数表_加工!AU$4:AU$123)</f>
        <v>0</v>
      </c>
      <c r="AV177" s="194">
        <f>SUMIF(振分, $C177, 計算_投入係数表_加工!AV$4:AV$123)</f>
        <v>0</v>
      </c>
      <c r="AW177" s="194">
        <f>SUMIF(振分, $C177, 計算_投入係数表_加工!AW$4:AW$123)</f>
        <v>0</v>
      </c>
      <c r="AX177" s="194">
        <f>SUMIF(振分, $C177, 計算_投入係数表_加工!AX$4:AX$123)</f>
        <v>0</v>
      </c>
      <c r="AY177" s="194">
        <f>SUMIF(振分, $C177, 計算_投入係数表_加工!AY$4:AY$123)</f>
        <v>0</v>
      </c>
      <c r="AZ177" s="194">
        <f>SUMIF(振分, $C177, 計算_投入係数表_加工!AZ$4:AZ$123)</f>
        <v>0</v>
      </c>
      <c r="BA177" s="194">
        <f>SUMIF(振分, $C177, 計算_投入係数表_加工!BA$4:BA$123)</f>
        <v>0</v>
      </c>
      <c r="BB177" s="194">
        <f>SUMIF(振分, $C177, 計算_投入係数表_加工!BB$4:BB$123)</f>
        <v>0</v>
      </c>
      <c r="BC177" s="194">
        <f>SUMIF(振分, $C177, 計算_投入係数表_加工!BC$4:BC$123)</f>
        <v>0</v>
      </c>
      <c r="BD177" s="194">
        <f>SUMIF(振分, $C177, 計算_投入係数表_加工!BD$4:BD$123)</f>
        <v>0</v>
      </c>
      <c r="BE177" s="194">
        <f>SUMIF(振分, $C177, 計算_投入係数表_加工!BE$4:BE$123)</f>
        <v>0</v>
      </c>
      <c r="BF177" s="194">
        <f>SUMIF(振分, $C177, 計算_投入係数表_加工!BF$4:BF$123)</f>
        <v>0</v>
      </c>
      <c r="BG177" s="194">
        <f>SUMIF(振分, $C177, 計算_投入係数表_加工!BG$4:BG$123)</f>
        <v>0</v>
      </c>
      <c r="BH177" s="194">
        <f>SUMIF(振分, $C177, 計算_投入係数表_加工!BH$4:BH$123)</f>
        <v>0</v>
      </c>
      <c r="BI177" s="194">
        <f>SUMIF(振分, $C177, 計算_投入係数表_加工!BI$4:BI$123)</f>
        <v>0</v>
      </c>
      <c r="BJ177" s="194">
        <f>SUMIF(振分, $C177, 計算_投入係数表_加工!BJ$4:BJ$123)</f>
        <v>0</v>
      </c>
      <c r="BK177" s="194">
        <f>SUMIF(振分, $C177, 計算_投入係数表_加工!BK$4:BK$123)</f>
        <v>0</v>
      </c>
      <c r="BL177" s="194">
        <f>SUMIF(振分, $C177, 計算_投入係数表_加工!BL$4:BL$123)</f>
        <v>0</v>
      </c>
      <c r="BM177" s="194">
        <f>SUMIF(振分, $C177, 計算_投入係数表_加工!BM$4:BM$123)</f>
        <v>0</v>
      </c>
      <c r="BN177" s="194">
        <f>SUMIF(振分, $C177, 計算_投入係数表_加工!BN$4:BN$123)</f>
        <v>0</v>
      </c>
      <c r="BO177" s="194">
        <f>SUMIF(振分, $C177, 計算_投入係数表_加工!BO$4:BO$123)</f>
        <v>0</v>
      </c>
      <c r="BP177" s="194">
        <f>SUMIF(振分, $C177, 計算_投入係数表_加工!BP$4:BP$123)</f>
        <v>0</v>
      </c>
      <c r="BQ177" s="194">
        <f>SUMIF(振分, $C177, 計算_投入係数表_加工!BQ$4:BQ$123)</f>
        <v>0</v>
      </c>
      <c r="BR177" s="194">
        <f>SUMIF(振分, $C177, 計算_投入係数表_加工!BR$4:BR$123)</f>
        <v>0</v>
      </c>
      <c r="BS177" s="194">
        <f>SUMIF(振分, $C177, 計算_投入係数表_加工!BS$4:BS$123)</f>
        <v>0</v>
      </c>
      <c r="BT177" s="194">
        <f>SUMIF(振分, $C177, 計算_投入係数表_加工!BT$4:BT$123)</f>
        <v>0</v>
      </c>
      <c r="BU177" s="194">
        <f>SUMIF(振分, $C177, 計算_投入係数表_加工!BU$4:BU$123)</f>
        <v>0</v>
      </c>
      <c r="BV177" s="194">
        <f>SUMIF(振分, $C177, 計算_投入係数表_加工!BV$4:BV$123)</f>
        <v>0</v>
      </c>
      <c r="BW177" s="194">
        <f>SUMIF(振分, $C177, 計算_投入係数表_加工!BW$4:BW$123)</f>
        <v>0</v>
      </c>
      <c r="BX177" s="194">
        <f>SUMIF(振分, $C177, 計算_投入係数表_加工!BX$4:BX$123)</f>
        <v>0</v>
      </c>
      <c r="BY177" s="194">
        <f>SUMIF(振分, $C177, 計算_投入係数表_加工!BY$4:BY$123)</f>
        <v>0</v>
      </c>
      <c r="BZ177" s="194">
        <f>SUMIF(振分, $C177, 計算_投入係数表_加工!BZ$4:BZ$123)</f>
        <v>0</v>
      </c>
      <c r="CA177" s="194">
        <f>SUMIF(振分, $C177, 計算_投入係数表_加工!CA$4:CA$123)</f>
        <v>0</v>
      </c>
      <c r="CB177" s="194">
        <f>SUMIF(振分, $C177, 計算_投入係数表_加工!CB$4:CB$123)</f>
        <v>0</v>
      </c>
      <c r="CC177" s="194">
        <f>SUMIF(振分, $C177, 計算_投入係数表_加工!CC$4:CC$123)</f>
        <v>0</v>
      </c>
      <c r="CD177" s="194">
        <f>SUMIF(振分, $C177, 計算_投入係数表_加工!CD$4:CD$123)</f>
        <v>0</v>
      </c>
      <c r="CE177" s="194">
        <f>SUMIF(振分, $C177, 計算_投入係数表_加工!CE$4:CE$123)</f>
        <v>0</v>
      </c>
      <c r="CF177" s="194">
        <f>SUMIF(振分, $C177, 計算_投入係数表_加工!CF$4:CF$123)</f>
        <v>0</v>
      </c>
      <c r="CG177" s="194">
        <f>SUMIF(振分, $C177, 計算_投入係数表_加工!CG$4:CG$123)</f>
        <v>0</v>
      </c>
      <c r="CH177" s="194">
        <f>SUMIF(振分, $C177, 計算_投入係数表_加工!CH$4:CH$123)</f>
        <v>0</v>
      </c>
      <c r="CI177" s="194">
        <f>SUMIF(振分, $C177, 計算_投入係数表_加工!CI$4:CI$123)</f>
        <v>0</v>
      </c>
      <c r="CJ177" s="194">
        <f>SUMIF(振分, $C177, 計算_投入係数表_加工!CJ$4:CJ$123)</f>
        <v>0</v>
      </c>
      <c r="CK177" s="194">
        <f>SUMIF(振分, $C177, 計算_投入係数表_加工!CK$4:CK$123)</f>
        <v>0</v>
      </c>
      <c r="CL177" s="194">
        <f>SUMIF(振分, $C177, 計算_投入係数表_加工!CL$4:CL$123)</f>
        <v>0</v>
      </c>
      <c r="CM177" s="194">
        <f>SUMIF(振分, $C177, 計算_投入係数表_加工!CM$4:CM$123)</f>
        <v>0</v>
      </c>
      <c r="CN177" s="194">
        <f>SUMIF(振分, $C177, 計算_投入係数表_加工!CN$4:CN$123)</f>
        <v>0</v>
      </c>
      <c r="CO177" s="194">
        <f>SUMIF(振分, $C177, 計算_投入係数表_加工!CO$4:CO$123)</f>
        <v>0</v>
      </c>
      <c r="CP177" s="194">
        <f>SUMIF(振分, $C177, 計算_投入係数表_加工!CP$4:CP$123)</f>
        <v>0</v>
      </c>
      <c r="CQ177" s="194">
        <f>SUMIF(振分, $C177, 計算_投入係数表_加工!CQ$4:CQ$123)</f>
        <v>0</v>
      </c>
      <c r="CR177" s="194">
        <f>SUMIF(振分, $C177, 計算_投入係数表_加工!CR$4:CR$123)</f>
        <v>0</v>
      </c>
      <c r="CS177" s="194">
        <f>SUMIF(振分, $C177, 計算_投入係数表_加工!CS$4:CS$123)</f>
        <v>0</v>
      </c>
      <c r="CT177" s="194">
        <f>SUMIF(振分, $C177, 計算_投入係数表_加工!CT$4:CT$123)</f>
        <v>0</v>
      </c>
      <c r="CU177" s="194">
        <f>SUMIF(振分, $C177, 計算_投入係数表_加工!CU$4:CU$123)</f>
        <v>0</v>
      </c>
      <c r="CV177" s="194">
        <f>SUMIF(振分, $C177, 計算_投入係数表_加工!CV$4:CV$123)</f>
        <v>0</v>
      </c>
      <c r="CW177" s="194">
        <f>SUMIF(振分, $C177, 計算_投入係数表_加工!CW$4:CW$123)</f>
        <v>0</v>
      </c>
      <c r="CX177" s="194">
        <f>SUMIF(振分, $C177, 計算_投入係数表_加工!CX$4:CX$123)</f>
        <v>0</v>
      </c>
      <c r="CY177" s="194">
        <f>SUMIF(振分, $C177, 計算_投入係数表_加工!CY$4:CY$123)</f>
        <v>0</v>
      </c>
      <c r="CZ177" s="194">
        <f>SUMIF(振分, $C177, 計算_投入係数表_加工!CZ$4:CZ$123)</f>
        <v>0</v>
      </c>
      <c r="DA177" s="194">
        <f>SUMIF(振分, $C177, 計算_投入係数表_加工!DA$4:DA$123)</f>
        <v>0</v>
      </c>
      <c r="DB177" s="194">
        <f>SUMIF(振分, $C177, 計算_投入係数表_加工!DB$4:DB$123)</f>
        <v>0</v>
      </c>
      <c r="DC177" s="194">
        <f>SUMIF(振分, $C177, 計算_投入係数表_加工!DC$4:DC$123)</f>
        <v>0</v>
      </c>
      <c r="DD177" s="194">
        <f>SUMIF(振分, $C177, 計算_投入係数表_加工!DD$4:DD$123)</f>
        <v>0</v>
      </c>
      <c r="DE177" s="194">
        <f>SUMIF(振分, $C177, 計算_投入係数表_加工!DE$4:DE$123)</f>
        <v>0</v>
      </c>
      <c r="DF177" s="194">
        <f>SUMIF(振分, $C177, 計算_投入係数表_加工!DF$4:DF$123)</f>
        <v>0</v>
      </c>
      <c r="DG177" s="194">
        <f>SUMIF(振分, $C177, 計算_投入係数表_加工!DG$4:DG$123)</f>
        <v>0</v>
      </c>
      <c r="DH177" s="194">
        <f>SUMIF(振分, $C177, 計算_投入係数表_加工!DH$4:DH$123)</f>
        <v>0</v>
      </c>
      <c r="DI177" s="194">
        <f>SUMIF(振分, $C177, 計算_投入係数表_加工!DI$4:DI$123)</f>
        <v>0</v>
      </c>
      <c r="DJ177" s="194">
        <f>SUMIF(振分, $C177, 計算_投入係数表_加工!DJ$4:DJ$123)</f>
        <v>0</v>
      </c>
      <c r="DK177" s="194">
        <f>SUMIF(振分, $C177, 計算_投入係数表_加工!DK$4:DK$123)</f>
        <v>0</v>
      </c>
      <c r="DL177" s="194">
        <f>SUMIF(振分, $C177, 計算_投入係数表_加工!DL$4:DL$123)</f>
        <v>0</v>
      </c>
      <c r="DM177" s="194">
        <f>SUMIF(振分, $C177, 計算_投入係数表_加工!DM$4:DM$123)</f>
        <v>0</v>
      </c>
      <c r="DN177" s="194">
        <f>SUMIF(振分, $C177, 計算_投入係数表_加工!DN$4:DN$123)</f>
        <v>0</v>
      </c>
      <c r="DO177" s="194">
        <f>SUMIF(振分, $C177, 計算_投入係数表_加工!DO$4:DO$123)</f>
        <v>0</v>
      </c>
      <c r="DP177" s="194">
        <f>SUMIF(振分, $C177, 計算_投入係数表_加工!DP$4:DP$123)</f>
        <v>0</v>
      </c>
      <c r="DQ177" s="194">
        <f>SUMIF(振分, $C177, 計算_投入係数表_加工!DQ$4:DQ$123)</f>
        <v>0</v>
      </c>
      <c r="DR177" s="194">
        <f>SUMIF(振分, $C177, 計算_投入係数表_加工!DR$4:DR$123)</f>
        <v>0</v>
      </c>
      <c r="DS177" s="194">
        <f>SUMIF(振分, $C177, 計算_投入係数表_加工!DS$4:DS$123)</f>
        <v>0</v>
      </c>
      <c r="DT177" s="108">
        <f>SUMIF(振分, $C177, 計算_投入係数表_加工!DT$4:DT$123)</f>
        <v>0</v>
      </c>
    </row>
    <row r="178" spans="1:124" s="22" customFormat="1" x14ac:dyDescent="0.25">
      <c r="A178" s="34"/>
      <c r="B178" s="53">
        <v>38</v>
      </c>
      <c r="C178" s="360" t="str">
        <v>-</v>
      </c>
      <c r="D178" s="193">
        <f>SUMIF(振分, $C178, 計算_投入係数表_加工!D$4:D$123)</f>
        <v>0</v>
      </c>
      <c r="E178" s="194">
        <f>SUMIF(振分, $C178, 計算_投入係数表_加工!E$4:E$123)</f>
        <v>0</v>
      </c>
      <c r="F178" s="194">
        <f>SUMIF(振分, $C178, 計算_投入係数表_加工!F$4:F$123)</f>
        <v>0</v>
      </c>
      <c r="G178" s="194">
        <f>SUMIF(振分, $C178, 計算_投入係数表_加工!G$4:G$123)</f>
        <v>0</v>
      </c>
      <c r="H178" s="194">
        <f>SUMIF(振分, $C178, 計算_投入係数表_加工!H$4:H$123)</f>
        <v>0</v>
      </c>
      <c r="I178" s="194">
        <f>SUMIF(振分, $C178, 計算_投入係数表_加工!I$4:I$123)</f>
        <v>0</v>
      </c>
      <c r="J178" s="194">
        <f>SUMIF(振分, $C178, 計算_投入係数表_加工!J$4:J$123)</f>
        <v>0</v>
      </c>
      <c r="K178" s="194">
        <f>SUMIF(振分, $C178, 計算_投入係数表_加工!K$4:K$123)</f>
        <v>0</v>
      </c>
      <c r="L178" s="194">
        <f>SUMIF(振分, $C178, 計算_投入係数表_加工!L$4:L$123)</f>
        <v>0</v>
      </c>
      <c r="M178" s="194">
        <f>SUMIF(振分, $C178, 計算_投入係数表_加工!M$4:M$123)</f>
        <v>0</v>
      </c>
      <c r="N178" s="194">
        <f>SUMIF(振分, $C178, 計算_投入係数表_加工!N$4:N$123)</f>
        <v>0</v>
      </c>
      <c r="O178" s="194">
        <f>SUMIF(振分, $C178, 計算_投入係数表_加工!O$4:O$123)</f>
        <v>0</v>
      </c>
      <c r="P178" s="194">
        <f>SUMIF(振分, $C178, 計算_投入係数表_加工!P$4:P$123)</f>
        <v>0</v>
      </c>
      <c r="Q178" s="194">
        <f>SUMIF(振分, $C178, 計算_投入係数表_加工!Q$4:Q$123)</f>
        <v>0</v>
      </c>
      <c r="R178" s="194">
        <f>SUMIF(振分, $C178, 計算_投入係数表_加工!R$4:R$123)</f>
        <v>0</v>
      </c>
      <c r="S178" s="194">
        <f>SUMIF(振分, $C178, 計算_投入係数表_加工!S$4:S$123)</f>
        <v>0</v>
      </c>
      <c r="T178" s="194">
        <f>SUMIF(振分, $C178, 計算_投入係数表_加工!T$4:T$123)</f>
        <v>0</v>
      </c>
      <c r="U178" s="194">
        <f>SUMIF(振分, $C178, 計算_投入係数表_加工!U$4:U$123)</f>
        <v>0</v>
      </c>
      <c r="V178" s="194">
        <f>SUMIF(振分, $C178, 計算_投入係数表_加工!V$4:V$123)</f>
        <v>0</v>
      </c>
      <c r="W178" s="194">
        <f>SUMIF(振分, $C178, 計算_投入係数表_加工!W$4:W$123)</f>
        <v>0</v>
      </c>
      <c r="X178" s="194">
        <f>SUMIF(振分, $C178, 計算_投入係数表_加工!X$4:X$123)</f>
        <v>0</v>
      </c>
      <c r="Y178" s="194">
        <f>SUMIF(振分, $C178, 計算_投入係数表_加工!Y$4:Y$123)</f>
        <v>0</v>
      </c>
      <c r="Z178" s="194">
        <f>SUMIF(振分, $C178, 計算_投入係数表_加工!Z$4:Z$123)</f>
        <v>0</v>
      </c>
      <c r="AA178" s="194">
        <f>SUMIF(振分, $C178, 計算_投入係数表_加工!AA$4:AA$123)</f>
        <v>0</v>
      </c>
      <c r="AB178" s="194">
        <f>SUMIF(振分, $C178, 計算_投入係数表_加工!AB$4:AB$123)</f>
        <v>0</v>
      </c>
      <c r="AC178" s="194">
        <f>SUMIF(振分, $C178, 計算_投入係数表_加工!AC$4:AC$123)</f>
        <v>0</v>
      </c>
      <c r="AD178" s="194">
        <f>SUMIF(振分, $C178, 計算_投入係数表_加工!AD$4:AD$123)</f>
        <v>0</v>
      </c>
      <c r="AE178" s="194">
        <f>SUMIF(振分, $C178, 計算_投入係数表_加工!AE$4:AE$123)</f>
        <v>0</v>
      </c>
      <c r="AF178" s="194">
        <f>SUMIF(振分, $C178, 計算_投入係数表_加工!AF$4:AF$123)</f>
        <v>0</v>
      </c>
      <c r="AG178" s="194">
        <f>SUMIF(振分, $C178, 計算_投入係数表_加工!AG$4:AG$123)</f>
        <v>0</v>
      </c>
      <c r="AH178" s="194">
        <f>SUMIF(振分, $C178, 計算_投入係数表_加工!AH$4:AH$123)</f>
        <v>0</v>
      </c>
      <c r="AI178" s="194">
        <f>SUMIF(振分, $C178, 計算_投入係数表_加工!AI$4:AI$123)</f>
        <v>0</v>
      </c>
      <c r="AJ178" s="194">
        <f>SUMIF(振分, $C178, 計算_投入係数表_加工!AJ$4:AJ$123)</f>
        <v>0</v>
      </c>
      <c r="AK178" s="194">
        <f>SUMIF(振分, $C178, 計算_投入係数表_加工!AK$4:AK$123)</f>
        <v>0</v>
      </c>
      <c r="AL178" s="194">
        <f>SUMIF(振分, $C178, 計算_投入係数表_加工!AL$4:AL$123)</f>
        <v>0</v>
      </c>
      <c r="AM178" s="194">
        <f>SUMIF(振分, $C178, 計算_投入係数表_加工!AM$4:AM$123)</f>
        <v>0</v>
      </c>
      <c r="AN178" s="194">
        <f>SUMIF(振分, $C178, 計算_投入係数表_加工!AN$4:AN$123)</f>
        <v>0</v>
      </c>
      <c r="AO178" s="194">
        <f>SUMIF(振分, $C178, 計算_投入係数表_加工!AO$4:AO$123)</f>
        <v>0</v>
      </c>
      <c r="AP178" s="194">
        <f>SUMIF(振分, $C178, 計算_投入係数表_加工!AP$4:AP$123)</f>
        <v>0</v>
      </c>
      <c r="AQ178" s="194">
        <f>SUMIF(振分, $C178, 計算_投入係数表_加工!AQ$4:AQ$123)</f>
        <v>0</v>
      </c>
      <c r="AR178" s="194">
        <f>SUMIF(振分, $C178, 計算_投入係数表_加工!AR$4:AR$123)</f>
        <v>0</v>
      </c>
      <c r="AS178" s="194">
        <f>SUMIF(振分, $C178, 計算_投入係数表_加工!AS$4:AS$123)</f>
        <v>0</v>
      </c>
      <c r="AT178" s="194">
        <f>SUMIF(振分, $C178, 計算_投入係数表_加工!AT$4:AT$123)</f>
        <v>0</v>
      </c>
      <c r="AU178" s="194">
        <f>SUMIF(振分, $C178, 計算_投入係数表_加工!AU$4:AU$123)</f>
        <v>0</v>
      </c>
      <c r="AV178" s="194">
        <f>SUMIF(振分, $C178, 計算_投入係数表_加工!AV$4:AV$123)</f>
        <v>0</v>
      </c>
      <c r="AW178" s="194">
        <f>SUMIF(振分, $C178, 計算_投入係数表_加工!AW$4:AW$123)</f>
        <v>0</v>
      </c>
      <c r="AX178" s="194">
        <f>SUMIF(振分, $C178, 計算_投入係数表_加工!AX$4:AX$123)</f>
        <v>0</v>
      </c>
      <c r="AY178" s="194">
        <f>SUMIF(振分, $C178, 計算_投入係数表_加工!AY$4:AY$123)</f>
        <v>0</v>
      </c>
      <c r="AZ178" s="194">
        <f>SUMIF(振分, $C178, 計算_投入係数表_加工!AZ$4:AZ$123)</f>
        <v>0</v>
      </c>
      <c r="BA178" s="194">
        <f>SUMIF(振分, $C178, 計算_投入係数表_加工!BA$4:BA$123)</f>
        <v>0</v>
      </c>
      <c r="BB178" s="194">
        <f>SUMIF(振分, $C178, 計算_投入係数表_加工!BB$4:BB$123)</f>
        <v>0</v>
      </c>
      <c r="BC178" s="194">
        <f>SUMIF(振分, $C178, 計算_投入係数表_加工!BC$4:BC$123)</f>
        <v>0</v>
      </c>
      <c r="BD178" s="194">
        <f>SUMIF(振分, $C178, 計算_投入係数表_加工!BD$4:BD$123)</f>
        <v>0</v>
      </c>
      <c r="BE178" s="194">
        <f>SUMIF(振分, $C178, 計算_投入係数表_加工!BE$4:BE$123)</f>
        <v>0</v>
      </c>
      <c r="BF178" s="194">
        <f>SUMIF(振分, $C178, 計算_投入係数表_加工!BF$4:BF$123)</f>
        <v>0</v>
      </c>
      <c r="BG178" s="194">
        <f>SUMIF(振分, $C178, 計算_投入係数表_加工!BG$4:BG$123)</f>
        <v>0</v>
      </c>
      <c r="BH178" s="194">
        <f>SUMIF(振分, $C178, 計算_投入係数表_加工!BH$4:BH$123)</f>
        <v>0</v>
      </c>
      <c r="BI178" s="194">
        <f>SUMIF(振分, $C178, 計算_投入係数表_加工!BI$4:BI$123)</f>
        <v>0</v>
      </c>
      <c r="BJ178" s="194">
        <f>SUMIF(振分, $C178, 計算_投入係数表_加工!BJ$4:BJ$123)</f>
        <v>0</v>
      </c>
      <c r="BK178" s="194">
        <f>SUMIF(振分, $C178, 計算_投入係数表_加工!BK$4:BK$123)</f>
        <v>0</v>
      </c>
      <c r="BL178" s="194">
        <f>SUMIF(振分, $C178, 計算_投入係数表_加工!BL$4:BL$123)</f>
        <v>0</v>
      </c>
      <c r="BM178" s="194">
        <f>SUMIF(振分, $C178, 計算_投入係数表_加工!BM$4:BM$123)</f>
        <v>0</v>
      </c>
      <c r="BN178" s="194">
        <f>SUMIF(振分, $C178, 計算_投入係数表_加工!BN$4:BN$123)</f>
        <v>0</v>
      </c>
      <c r="BO178" s="194">
        <f>SUMIF(振分, $C178, 計算_投入係数表_加工!BO$4:BO$123)</f>
        <v>0</v>
      </c>
      <c r="BP178" s="194">
        <f>SUMIF(振分, $C178, 計算_投入係数表_加工!BP$4:BP$123)</f>
        <v>0</v>
      </c>
      <c r="BQ178" s="194">
        <f>SUMIF(振分, $C178, 計算_投入係数表_加工!BQ$4:BQ$123)</f>
        <v>0</v>
      </c>
      <c r="BR178" s="194">
        <f>SUMIF(振分, $C178, 計算_投入係数表_加工!BR$4:BR$123)</f>
        <v>0</v>
      </c>
      <c r="BS178" s="194">
        <f>SUMIF(振分, $C178, 計算_投入係数表_加工!BS$4:BS$123)</f>
        <v>0</v>
      </c>
      <c r="BT178" s="194">
        <f>SUMIF(振分, $C178, 計算_投入係数表_加工!BT$4:BT$123)</f>
        <v>0</v>
      </c>
      <c r="BU178" s="194">
        <f>SUMIF(振分, $C178, 計算_投入係数表_加工!BU$4:BU$123)</f>
        <v>0</v>
      </c>
      <c r="BV178" s="194">
        <f>SUMIF(振分, $C178, 計算_投入係数表_加工!BV$4:BV$123)</f>
        <v>0</v>
      </c>
      <c r="BW178" s="194">
        <f>SUMIF(振分, $C178, 計算_投入係数表_加工!BW$4:BW$123)</f>
        <v>0</v>
      </c>
      <c r="BX178" s="194">
        <f>SUMIF(振分, $C178, 計算_投入係数表_加工!BX$4:BX$123)</f>
        <v>0</v>
      </c>
      <c r="BY178" s="194">
        <f>SUMIF(振分, $C178, 計算_投入係数表_加工!BY$4:BY$123)</f>
        <v>0</v>
      </c>
      <c r="BZ178" s="194">
        <f>SUMIF(振分, $C178, 計算_投入係数表_加工!BZ$4:BZ$123)</f>
        <v>0</v>
      </c>
      <c r="CA178" s="194">
        <f>SUMIF(振分, $C178, 計算_投入係数表_加工!CA$4:CA$123)</f>
        <v>0</v>
      </c>
      <c r="CB178" s="194">
        <f>SUMIF(振分, $C178, 計算_投入係数表_加工!CB$4:CB$123)</f>
        <v>0</v>
      </c>
      <c r="CC178" s="194">
        <f>SUMIF(振分, $C178, 計算_投入係数表_加工!CC$4:CC$123)</f>
        <v>0</v>
      </c>
      <c r="CD178" s="194">
        <f>SUMIF(振分, $C178, 計算_投入係数表_加工!CD$4:CD$123)</f>
        <v>0</v>
      </c>
      <c r="CE178" s="194">
        <f>SUMIF(振分, $C178, 計算_投入係数表_加工!CE$4:CE$123)</f>
        <v>0</v>
      </c>
      <c r="CF178" s="194">
        <f>SUMIF(振分, $C178, 計算_投入係数表_加工!CF$4:CF$123)</f>
        <v>0</v>
      </c>
      <c r="CG178" s="194">
        <f>SUMIF(振分, $C178, 計算_投入係数表_加工!CG$4:CG$123)</f>
        <v>0</v>
      </c>
      <c r="CH178" s="194">
        <f>SUMIF(振分, $C178, 計算_投入係数表_加工!CH$4:CH$123)</f>
        <v>0</v>
      </c>
      <c r="CI178" s="194">
        <f>SUMIF(振分, $C178, 計算_投入係数表_加工!CI$4:CI$123)</f>
        <v>0</v>
      </c>
      <c r="CJ178" s="194">
        <f>SUMIF(振分, $C178, 計算_投入係数表_加工!CJ$4:CJ$123)</f>
        <v>0</v>
      </c>
      <c r="CK178" s="194">
        <f>SUMIF(振分, $C178, 計算_投入係数表_加工!CK$4:CK$123)</f>
        <v>0</v>
      </c>
      <c r="CL178" s="194">
        <f>SUMIF(振分, $C178, 計算_投入係数表_加工!CL$4:CL$123)</f>
        <v>0</v>
      </c>
      <c r="CM178" s="194">
        <f>SUMIF(振分, $C178, 計算_投入係数表_加工!CM$4:CM$123)</f>
        <v>0</v>
      </c>
      <c r="CN178" s="194">
        <f>SUMIF(振分, $C178, 計算_投入係数表_加工!CN$4:CN$123)</f>
        <v>0</v>
      </c>
      <c r="CO178" s="194">
        <f>SUMIF(振分, $C178, 計算_投入係数表_加工!CO$4:CO$123)</f>
        <v>0</v>
      </c>
      <c r="CP178" s="194">
        <f>SUMIF(振分, $C178, 計算_投入係数表_加工!CP$4:CP$123)</f>
        <v>0</v>
      </c>
      <c r="CQ178" s="194">
        <f>SUMIF(振分, $C178, 計算_投入係数表_加工!CQ$4:CQ$123)</f>
        <v>0</v>
      </c>
      <c r="CR178" s="194">
        <f>SUMIF(振分, $C178, 計算_投入係数表_加工!CR$4:CR$123)</f>
        <v>0</v>
      </c>
      <c r="CS178" s="194">
        <f>SUMIF(振分, $C178, 計算_投入係数表_加工!CS$4:CS$123)</f>
        <v>0</v>
      </c>
      <c r="CT178" s="194">
        <f>SUMIF(振分, $C178, 計算_投入係数表_加工!CT$4:CT$123)</f>
        <v>0</v>
      </c>
      <c r="CU178" s="194">
        <f>SUMIF(振分, $C178, 計算_投入係数表_加工!CU$4:CU$123)</f>
        <v>0</v>
      </c>
      <c r="CV178" s="194">
        <f>SUMIF(振分, $C178, 計算_投入係数表_加工!CV$4:CV$123)</f>
        <v>0</v>
      </c>
      <c r="CW178" s="194">
        <f>SUMIF(振分, $C178, 計算_投入係数表_加工!CW$4:CW$123)</f>
        <v>0</v>
      </c>
      <c r="CX178" s="194">
        <f>SUMIF(振分, $C178, 計算_投入係数表_加工!CX$4:CX$123)</f>
        <v>0</v>
      </c>
      <c r="CY178" s="194">
        <f>SUMIF(振分, $C178, 計算_投入係数表_加工!CY$4:CY$123)</f>
        <v>0</v>
      </c>
      <c r="CZ178" s="194">
        <f>SUMIF(振分, $C178, 計算_投入係数表_加工!CZ$4:CZ$123)</f>
        <v>0</v>
      </c>
      <c r="DA178" s="194">
        <f>SUMIF(振分, $C178, 計算_投入係数表_加工!DA$4:DA$123)</f>
        <v>0</v>
      </c>
      <c r="DB178" s="194">
        <f>SUMIF(振分, $C178, 計算_投入係数表_加工!DB$4:DB$123)</f>
        <v>0</v>
      </c>
      <c r="DC178" s="194">
        <f>SUMIF(振分, $C178, 計算_投入係数表_加工!DC$4:DC$123)</f>
        <v>0</v>
      </c>
      <c r="DD178" s="194">
        <f>SUMIF(振分, $C178, 計算_投入係数表_加工!DD$4:DD$123)</f>
        <v>0</v>
      </c>
      <c r="DE178" s="194">
        <f>SUMIF(振分, $C178, 計算_投入係数表_加工!DE$4:DE$123)</f>
        <v>0</v>
      </c>
      <c r="DF178" s="194">
        <f>SUMIF(振分, $C178, 計算_投入係数表_加工!DF$4:DF$123)</f>
        <v>0</v>
      </c>
      <c r="DG178" s="194">
        <f>SUMIF(振分, $C178, 計算_投入係数表_加工!DG$4:DG$123)</f>
        <v>0</v>
      </c>
      <c r="DH178" s="194">
        <f>SUMIF(振分, $C178, 計算_投入係数表_加工!DH$4:DH$123)</f>
        <v>0</v>
      </c>
      <c r="DI178" s="194">
        <f>SUMIF(振分, $C178, 計算_投入係数表_加工!DI$4:DI$123)</f>
        <v>0</v>
      </c>
      <c r="DJ178" s="194">
        <f>SUMIF(振分, $C178, 計算_投入係数表_加工!DJ$4:DJ$123)</f>
        <v>0</v>
      </c>
      <c r="DK178" s="194">
        <f>SUMIF(振分, $C178, 計算_投入係数表_加工!DK$4:DK$123)</f>
        <v>0</v>
      </c>
      <c r="DL178" s="194">
        <f>SUMIF(振分, $C178, 計算_投入係数表_加工!DL$4:DL$123)</f>
        <v>0</v>
      </c>
      <c r="DM178" s="194">
        <f>SUMIF(振分, $C178, 計算_投入係数表_加工!DM$4:DM$123)</f>
        <v>0</v>
      </c>
      <c r="DN178" s="194">
        <f>SUMIF(振分, $C178, 計算_投入係数表_加工!DN$4:DN$123)</f>
        <v>0</v>
      </c>
      <c r="DO178" s="194">
        <f>SUMIF(振分, $C178, 計算_投入係数表_加工!DO$4:DO$123)</f>
        <v>0</v>
      </c>
      <c r="DP178" s="194">
        <f>SUMIF(振分, $C178, 計算_投入係数表_加工!DP$4:DP$123)</f>
        <v>0</v>
      </c>
      <c r="DQ178" s="194">
        <f>SUMIF(振分, $C178, 計算_投入係数表_加工!DQ$4:DQ$123)</f>
        <v>0</v>
      </c>
      <c r="DR178" s="194">
        <f>SUMIF(振分, $C178, 計算_投入係数表_加工!DR$4:DR$123)</f>
        <v>0</v>
      </c>
      <c r="DS178" s="194">
        <f>SUMIF(振分, $C178, 計算_投入係数表_加工!DS$4:DS$123)</f>
        <v>0</v>
      </c>
      <c r="DT178" s="108">
        <f>SUMIF(振分, $C178, 計算_投入係数表_加工!DT$4:DT$123)</f>
        <v>0</v>
      </c>
    </row>
    <row r="179" spans="1:124" s="22" customFormat="1" x14ac:dyDescent="0.25">
      <c r="A179" s="34"/>
      <c r="B179" s="53">
        <v>39</v>
      </c>
      <c r="C179" s="360" t="str">
        <v>-</v>
      </c>
      <c r="D179" s="193">
        <f>SUMIF(振分, $C179, 計算_投入係数表_加工!D$4:D$123)</f>
        <v>0</v>
      </c>
      <c r="E179" s="194">
        <f>SUMIF(振分, $C179, 計算_投入係数表_加工!E$4:E$123)</f>
        <v>0</v>
      </c>
      <c r="F179" s="194">
        <f>SUMIF(振分, $C179, 計算_投入係数表_加工!F$4:F$123)</f>
        <v>0</v>
      </c>
      <c r="G179" s="194">
        <f>SUMIF(振分, $C179, 計算_投入係数表_加工!G$4:G$123)</f>
        <v>0</v>
      </c>
      <c r="H179" s="194">
        <f>SUMIF(振分, $C179, 計算_投入係数表_加工!H$4:H$123)</f>
        <v>0</v>
      </c>
      <c r="I179" s="194">
        <f>SUMIF(振分, $C179, 計算_投入係数表_加工!I$4:I$123)</f>
        <v>0</v>
      </c>
      <c r="J179" s="194">
        <f>SUMIF(振分, $C179, 計算_投入係数表_加工!J$4:J$123)</f>
        <v>0</v>
      </c>
      <c r="K179" s="194">
        <f>SUMIF(振分, $C179, 計算_投入係数表_加工!K$4:K$123)</f>
        <v>0</v>
      </c>
      <c r="L179" s="194">
        <f>SUMIF(振分, $C179, 計算_投入係数表_加工!L$4:L$123)</f>
        <v>0</v>
      </c>
      <c r="M179" s="194">
        <f>SUMIF(振分, $C179, 計算_投入係数表_加工!M$4:M$123)</f>
        <v>0</v>
      </c>
      <c r="N179" s="194">
        <f>SUMIF(振分, $C179, 計算_投入係数表_加工!N$4:N$123)</f>
        <v>0</v>
      </c>
      <c r="O179" s="194">
        <f>SUMIF(振分, $C179, 計算_投入係数表_加工!O$4:O$123)</f>
        <v>0</v>
      </c>
      <c r="P179" s="194">
        <f>SUMIF(振分, $C179, 計算_投入係数表_加工!P$4:P$123)</f>
        <v>0</v>
      </c>
      <c r="Q179" s="194">
        <f>SUMIF(振分, $C179, 計算_投入係数表_加工!Q$4:Q$123)</f>
        <v>0</v>
      </c>
      <c r="R179" s="194">
        <f>SUMIF(振分, $C179, 計算_投入係数表_加工!R$4:R$123)</f>
        <v>0</v>
      </c>
      <c r="S179" s="194">
        <f>SUMIF(振分, $C179, 計算_投入係数表_加工!S$4:S$123)</f>
        <v>0</v>
      </c>
      <c r="T179" s="194">
        <f>SUMIF(振分, $C179, 計算_投入係数表_加工!T$4:T$123)</f>
        <v>0</v>
      </c>
      <c r="U179" s="194">
        <f>SUMIF(振分, $C179, 計算_投入係数表_加工!U$4:U$123)</f>
        <v>0</v>
      </c>
      <c r="V179" s="194">
        <f>SUMIF(振分, $C179, 計算_投入係数表_加工!V$4:V$123)</f>
        <v>0</v>
      </c>
      <c r="W179" s="194">
        <f>SUMIF(振分, $C179, 計算_投入係数表_加工!W$4:W$123)</f>
        <v>0</v>
      </c>
      <c r="X179" s="194">
        <f>SUMIF(振分, $C179, 計算_投入係数表_加工!X$4:X$123)</f>
        <v>0</v>
      </c>
      <c r="Y179" s="194">
        <f>SUMIF(振分, $C179, 計算_投入係数表_加工!Y$4:Y$123)</f>
        <v>0</v>
      </c>
      <c r="Z179" s="194">
        <f>SUMIF(振分, $C179, 計算_投入係数表_加工!Z$4:Z$123)</f>
        <v>0</v>
      </c>
      <c r="AA179" s="194">
        <f>SUMIF(振分, $C179, 計算_投入係数表_加工!AA$4:AA$123)</f>
        <v>0</v>
      </c>
      <c r="AB179" s="194">
        <f>SUMIF(振分, $C179, 計算_投入係数表_加工!AB$4:AB$123)</f>
        <v>0</v>
      </c>
      <c r="AC179" s="194">
        <f>SUMIF(振分, $C179, 計算_投入係数表_加工!AC$4:AC$123)</f>
        <v>0</v>
      </c>
      <c r="AD179" s="194">
        <f>SUMIF(振分, $C179, 計算_投入係数表_加工!AD$4:AD$123)</f>
        <v>0</v>
      </c>
      <c r="AE179" s="194">
        <f>SUMIF(振分, $C179, 計算_投入係数表_加工!AE$4:AE$123)</f>
        <v>0</v>
      </c>
      <c r="AF179" s="194">
        <f>SUMIF(振分, $C179, 計算_投入係数表_加工!AF$4:AF$123)</f>
        <v>0</v>
      </c>
      <c r="AG179" s="194">
        <f>SUMIF(振分, $C179, 計算_投入係数表_加工!AG$4:AG$123)</f>
        <v>0</v>
      </c>
      <c r="AH179" s="194">
        <f>SUMIF(振分, $C179, 計算_投入係数表_加工!AH$4:AH$123)</f>
        <v>0</v>
      </c>
      <c r="AI179" s="194">
        <f>SUMIF(振分, $C179, 計算_投入係数表_加工!AI$4:AI$123)</f>
        <v>0</v>
      </c>
      <c r="AJ179" s="194">
        <f>SUMIF(振分, $C179, 計算_投入係数表_加工!AJ$4:AJ$123)</f>
        <v>0</v>
      </c>
      <c r="AK179" s="194">
        <f>SUMIF(振分, $C179, 計算_投入係数表_加工!AK$4:AK$123)</f>
        <v>0</v>
      </c>
      <c r="AL179" s="194">
        <f>SUMIF(振分, $C179, 計算_投入係数表_加工!AL$4:AL$123)</f>
        <v>0</v>
      </c>
      <c r="AM179" s="194">
        <f>SUMIF(振分, $C179, 計算_投入係数表_加工!AM$4:AM$123)</f>
        <v>0</v>
      </c>
      <c r="AN179" s="194">
        <f>SUMIF(振分, $C179, 計算_投入係数表_加工!AN$4:AN$123)</f>
        <v>0</v>
      </c>
      <c r="AO179" s="194">
        <f>SUMIF(振分, $C179, 計算_投入係数表_加工!AO$4:AO$123)</f>
        <v>0</v>
      </c>
      <c r="AP179" s="194">
        <f>SUMIF(振分, $C179, 計算_投入係数表_加工!AP$4:AP$123)</f>
        <v>0</v>
      </c>
      <c r="AQ179" s="194">
        <f>SUMIF(振分, $C179, 計算_投入係数表_加工!AQ$4:AQ$123)</f>
        <v>0</v>
      </c>
      <c r="AR179" s="194">
        <f>SUMIF(振分, $C179, 計算_投入係数表_加工!AR$4:AR$123)</f>
        <v>0</v>
      </c>
      <c r="AS179" s="194">
        <f>SUMIF(振分, $C179, 計算_投入係数表_加工!AS$4:AS$123)</f>
        <v>0</v>
      </c>
      <c r="AT179" s="194">
        <f>SUMIF(振分, $C179, 計算_投入係数表_加工!AT$4:AT$123)</f>
        <v>0</v>
      </c>
      <c r="AU179" s="194">
        <f>SUMIF(振分, $C179, 計算_投入係数表_加工!AU$4:AU$123)</f>
        <v>0</v>
      </c>
      <c r="AV179" s="194">
        <f>SUMIF(振分, $C179, 計算_投入係数表_加工!AV$4:AV$123)</f>
        <v>0</v>
      </c>
      <c r="AW179" s="194">
        <f>SUMIF(振分, $C179, 計算_投入係数表_加工!AW$4:AW$123)</f>
        <v>0</v>
      </c>
      <c r="AX179" s="194">
        <f>SUMIF(振分, $C179, 計算_投入係数表_加工!AX$4:AX$123)</f>
        <v>0</v>
      </c>
      <c r="AY179" s="194">
        <f>SUMIF(振分, $C179, 計算_投入係数表_加工!AY$4:AY$123)</f>
        <v>0</v>
      </c>
      <c r="AZ179" s="194">
        <f>SUMIF(振分, $C179, 計算_投入係数表_加工!AZ$4:AZ$123)</f>
        <v>0</v>
      </c>
      <c r="BA179" s="194">
        <f>SUMIF(振分, $C179, 計算_投入係数表_加工!BA$4:BA$123)</f>
        <v>0</v>
      </c>
      <c r="BB179" s="194">
        <f>SUMIF(振分, $C179, 計算_投入係数表_加工!BB$4:BB$123)</f>
        <v>0</v>
      </c>
      <c r="BC179" s="194">
        <f>SUMIF(振分, $C179, 計算_投入係数表_加工!BC$4:BC$123)</f>
        <v>0</v>
      </c>
      <c r="BD179" s="194">
        <f>SUMIF(振分, $C179, 計算_投入係数表_加工!BD$4:BD$123)</f>
        <v>0</v>
      </c>
      <c r="BE179" s="194">
        <f>SUMIF(振分, $C179, 計算_投入係数表_加工!BE$4:BE$123)</f>
        <v>0</v>
      </c>
      <c r="BF179" s="194">
        <f>SUMIF(振分, $C179, 計算_投入係数表_加工!BF$4:BF$123)</f>
        <v>0</v>
      </c>
      <c r="BG179" s="194">
        <f>SUMIF(振分, $C179, 計算_投入係数表_加工!BG$4:BG$123)</f>
        <v>0</v>
      </c>
      <c r="BH179" s="194">
        <f>SUMIF(振分, $C179, 計算_投入係数表_加工!BH$4:BH$123)</f>
        <v>0</v>
      </c>
      <c r="BI179" s="194">
        <f>SUMIF(振分, $C179, 計算_投入係数表_加工!BI$4:BI$123)</f>
        <v>0</v>
      </c>
      <c r="BJ179" s="194">
        <f>SUMIF(振分, $C179, 計算_投入係数表_加工!BJ$4:BJ$123)</f>
        <v>0</v>
      </c>
      <c r="BK179" s="194">
        <f>SUMIF(振分, $C179, 計算_投入係数表_加工!BK$4:BK$123)</f>
        <v>0</v>
      </c>
      <c r="BL179" s="194">
        <f>SUMIF(振分, $C179, 計算_投入係数表_加工!BL$4:BL$123)</f>
        <v>0</v>
      </c>
      <c r="BM179" s="194">
        <f>SUMIF(振分, $C179, 計算_投入係数表_加工!BM$4:BM$123)</f>
        <v>0</v>
      </c>
      <c r="BN179" s="194">
        <f>SUMIF(振分, $C179, 計算_投入係数表_加工!BN$4:BN$123)</f>
        <v>0</v>
      </c>
      <c r="BO179" s="194">
        <f>SUMIF(振分, $C179, 計算_投入係数表_加工!BO$4:BO$123)</f>
        <v>0</v>
      </c>
      <c r="BP179" s="194">
        <f>SUMIF(振分, $C179, 計算_投入係数表_加工!BP$4:BP$123)</f>
        <v>0</v>
      </c>
      <c r="BQ179" s="194">
        <f>SUMIF(振分, $C179, 計算_投入係数表_加工!BQ$4:BQ$123)</f>
        <v>0</v>
      </c>
      <c r="BR179" s="194">
        <f>SUMIF(振分, $C179, 計算_投入係数表_加工!BR$4:BR$123)</f>
        <v>0</v>
      </c>
      <c r="BS179" s="194">
        <f>SUMIF(振分, $C179, 計算_投入係数表_加工!BS$4:BS$123)</f>
        <v>0</v>
      </c>
      <c r="BT179" s="194">
        <f>SUMIF(振分, $C179, 計算_投入係数表_加工!BT$4:BT$123)</f>
        <v>0</v>
      </c>
      <c r="BU179" s="194">
        <f>SUMIF(振分, $C179, 計算_投入係数表_加工!BU$4:BU$123)</f>
        <v>0</v>
      </c>
      <c r="BV179" s="194">
        <f>SUMIF(振分, $C179, 計算_投入係数表_加工!BV$4:BV$123)</f>
        <v>0</v>
      </c>
      <c r="BW179" s="194">
        <f>SUMIF(振分, $C179, 計算_投入係数表_加工!BW$4:BW$123)</f>
        <v>0</v>
      </c>
      <c r="BX179" s="194">
        <f>SUMIF(振分, $C179, 計算_投入係数表_加工!BX$4:BX$123)</f>
        <v>0</v>
      </c>
      <c r="BY179" s="194">
        <f>SUMIF(振分, $C179, 計算_投入係数表_加工!BY$4:BY$123)</f>
        <v>0</v>
      </c>
      <c r="BZ179" s="194">
        <f>SUMIF(振分, $C179, 計算_投入係数表_加工!BZ$4:BZ$123)</f>
        <v>0</v>
      </c>
      <c r="CA179" s="194">
        <f>SUMIF(振分, $C179, 計算_投入係数表_加工!CA$4:CA$123)</f>
        <v>0</v>
      </c>
      <c r="CB179" s="194">
        <f>SUMIF(振分, $C179, 計算_投入係数表_加工!CB$4:CB$123)</f>
        <v>0</v>
      </c>
      <c r="CC179" s="194">
        <f>SUMIF(振分, $C179, 計算_投入係数表_加工!CC$4:CC$123)</f>
        <v>0</v>
      </c>
      <c r="CD179" s="194">
        <f>SUMIF(振分, $C179, 計算_投入係数表_加工!CD$4:CD$123)</f>
        <v>0</v>
      </c>
      <c r="CE179" s="194">
        <f>SUMIF(振分, $C179, 計算_投入係数表_加工!CE$4:CE$123)</f>
        <v>0</v>
      </c>
      <c r="CF179" s="194">
        <f>SUMIF(振分, $C179, 計算_投入係数表_加工!CF$4:CF$123)</f>
        <v>0</v>
      </c>
      <c r="CG179" s="194">
        <f>SUMIF(振分, $C179, 計算_投入係数表_加工!CG$4:CG$123)</f>
        <v>0</v>
      </c>
      <c r="CH179" s="194">
        <f>SUMIF(振分, $C179, 計算_投入係数表_加工!CH$4:CH$123)</f>
        <v>0</v>
      </c>
      <c r="CI179" s="194">
        <f>SUMIF(振分, $C179, 計算_投入係数表_加工!CI$4:CI$123)</f>
        <v>0</v>
      </c>
      <c r="CJ179" s="194">
        <f>SUMIF(振分, $C179, 計算_投入係数表_加工!CJ$4:CJ$123)</f>
        <v>0</v>
      </c>
      <c r="CK179" s="194">
        <f>SUMIF(振分, $C179, 計算_投入係数表_加工!CK$4:CK$123)</f>
        <v>0</v>
      </c>
      <c r="CL179" s="194">
        <f>SUMIF(振分, $C179, 計算_投入係数表_加工!CL$4:CL$123)</f>
        <v>0</v>
      </c>
      <c r="CM179" s="194">
        <f>SUMIF(振分, $C179, 計算_投入係数表_加工!CM$4:CM$123)</f>
        <v>0</v>
      </c>
      <c r="CN179" s="194">
        <f>SUMIF(振分, $C179, 計算_投入係数表_加工!CN$4:CN$123)</f>
        <v>0</v>
      </c>
      <c r="CO179" s="194">
        <f>SUMIF(振分, $C179, 計算_投入係数表_加工!CO$4:CO$123)</f>
        <v>0</v>
      </c>
      <c r="CP179" s="194">
        <f>SUMIF(振分, $C179, 計算_投入係数表_加工!CP$4:CP$123)</f>
        <v>0</v>
      </c>
      <c r="CQ179" s="194">
        <f>SUMIF(振分, $C179, 計算_投入係数表_加工!CQ$4:CQ$123)</f>
        <v>0</v>
      </c>
      <c r="CR179" s="194">
        <f>SUMIF(振分, $C179, 計算_投入係数表_加工!CR$4:CR$123)</f>
        <v>0</v>
      </c>
      <c r="CS179" s="194">
        <f>SUMIF(振分, $C179, 計算_投入係数表_加工!CS$4:CS$123)</f>
        <v>0</v>
      </c>
      <c r="CT179" s="194">
        <f>SUMIF(振分, $C179, 計算_投入係数表_加工!CT$4:CT$123)</f>
        <v>0</v>
      </c>
      <c r="CU179" s="194">
        <f>SUMIF(振分, $C179, 計算_投入係数表_加工!CU$4:CU$123)</f>
        <v>0</v>
      </c>
      <c r="CV179" s="194">
        <f>SUMIF(振分, $C179, 計算_投入係数表_加工!CV$4:CV$123)</f>
        <v>0</v>
      </c>
      <c r="CW179" s="194">
        <f>SUMIF(振分, $C179, 計算_投入係数表_加工!CW$4:CW$123)</f>
        <v>0</v>
      </c>
      <c r="CX179" s="194">
        <f>SUMIF(振分, $C179, 計算_投入係数表_加工!CX$4:CX$123)</f>
        <v>0</v>
      </c>
      <c r="CY179" s="194">
        <f>SUMIF(振分, $C179, 計算_投入係数表_加工!CY$4:CY$123)</f>
        <v>0</v>
      </c>
      <c r="CZ179" s="194">
        <f>SUMIF(振分, $C179, 計算_投入係数表_加工!CZ$4:CZ$123)</f>
        <v>0</v>
      </c>
      <c r="DA179" s="194">
        <f>SUMIF(振分, $C179, 計算_投入係数表_加工!DA$4:DA$123)</f>
        <v>0</v>
      </c>
      <c r="DB179" s="194">
        <f>SUMIF(振分, $C179, 計算_投入係数表_加工!DB$4:DB$123)</f>
        <v>0</v>
      </c>
      <c r="DC179" s="194">
        <f>SUMIF(振分, $C179, 計算_投入係数表_加工!DC$4:DC$123)</f>
        <v>0</v>
      </c>
      <c r="DD179" s="194">
        <f>SUMIF(振分, $C179, 計算_投入係数表_加工!DD$4:DD$123)</f>
        <v>0</v>
      </c>
      <c r="DE179" s="194">
        <f>SUMIF(振分, $C179, 計算_投入係数表_加工!DE$4:DE$123)</f>
        <v>0</v>
      </c>
      <c r="DF179" s="194">
        <f>SUMIF(振分, $C179, 計算_投入係数表_加工!DF$4:DF$123)</f>
        <v>0</v>
      </c>
      <c r="DG179" s="194">
        <f>SUMIF(振分, $C179, 計算_投入係数表_加工!DG$4:DG$123)</f>
        <v>0</v>
      </c>
      <c r="DH179" s="194">
        <f>SUMIF(振分, $C179, 計算_投入係数表_加工!DH$4:DH$123)</f>
        <v>0</v>
      </c>
      <c r="DI179" s="194">
        <f>SUMIF(振分, $C179, 計算_投入係数表_加工!DI$4:DI$123)</f>
        <v>0</v>
      </c>
      <c r="DJ179" s="194">
        <f>SUMIF(振分, $C179, 計算_投入係数表_加工!DJ$4:DJ$123)</f>
        <v>0</v>
      </c>
      <c r="DK179" s="194">
        <f>SUMIF(振分, $C179, 計算_投入係数表_加工!DK$4:DK$123)</f>
        <v>0</v>
      </c>
      <c r="DL179" s="194">
        <f>SUMIF(振分, $C179, 計算_投入係数表_加工!DL$4:DL$123)</f>
        <v>0</v>
      </c>
      <c r="DM179" s="194">
        <f>SUMIF(振分, $C179, 計算_投入係数表_加工!DM$4:DM$123)</f>
        <v>0</v>
      </c>
      <c r="DN179" s="194">
        <f>SUMIF(振分, $C179, 計算_投入係数表_加工!DN$4:DN$123)</f>
        <v>0</v>
      </c>
      <c r="DO179" s="194">
        <f>SUMIF(振分, $C179, 計算_投入係数表_加工!DO$4:DO$123)</f>
        <v>0</v>
      </c>
      <c r="DP179" s="194">
        <f>SUMIF(振分, $C179, 計算_投入係数表_加工!DP$4:DP$123)</f>
        <v>0</v>
      </c>
      <c r="DQ179" s="194">
        <f>SUMIF(振分, $C179, 計算_投入係数表_加工!DQ$4:DQ$123)</f>
        <v>0</v>
      </c>
      <c r="DR179" s="194">
        <f>SUMIF(振分, $C179, 計算_投入係数表_加工!DR$4:DR$123)</f>
        <v>0</v>
      </c>
      <c r="DS179" s="194">
        <f>SUMIF(振分, $C179, 計算_投入係数表_加工!DS$4:DS$123)</f>
        <v>0</v>
      </c>
      <c r="DT179" s="108">
        <f>SUMIF(振分, $C179, 計算_投入係数表_加工!DT$4:DT$123)</f>
        <v>0</v>
      </c>
    </row>
    <row r="180" spans="1:124" s="22" customFormat="1" x14ac:dyDescent="0.25">
      <c r="A180" s="34"/>
      <c r="B180" s="53">
        <v>40</v>
      </c>
      <c r="C180" s="362" t="str">
        <v>-</v>
      </c>
      <c r="D180" s="199">
        <f>SUMIF(振分, $C180, 計算_投入係数表_加工!D$4:D$123)</f>
        <v>0</v>
      </c>
      <c r="E180" s="200">
        <f>SUMIF(振分, $C180, 計算_投入係数表_加工!E$4:E$123)</f>
        <v>0</v>
      </c>
      <c r="F180" s="200">
        <f>SUMIF(振分, $C180, 計算_投入係数表_加工!F$4:F$123)</f>
        <v>0</v>
      </c>
      <c r="G180" s="200">
        <f>SUMIF(振分, $C180, 計算_投入係数表_加工!G$4:G$123)</f>
        <v>0</v>
      </c>
      <c r="H180" s="200">
        <f>SUMIF(振分, $C180, 計算_投入係数表_加工!H$4:H$123)</f>
        <v>0</v>
      </c>
      <c r="I180" s="200">
        <f>SUMIF(振分, $C180, 計算_投入係数表_加工!I$4:I$123)</f>
        <v>0</v>
      </c>
      <c r="J180" s="200">
        <f>SUMIF(振分, $C180, 計算_投入係数表_加工!J$4:J$123)</f>
        <v>0</v>
      </c>
      <c r="K180" s="200">
        <f>SUMIF(振分, $C180, 計算_投入係数表_加工!K$4:K$123)</f>
        <v>0</v>
      </c>
      <c r="L180" s="200">
        <f>SUMIF(振分, $C180, 計算_投入係数表_加工!L$4:L$123)</f>
        <v>0</v>
      </c>
      <c r="M180" s="200">
        <f>SUMIF(振分, $C180, 計算_投入係数表_加工!M$4:M$123)</f>
        <v>0</v>
      </c>
      <c r="N180" s="200">
        <f>SUMIF(振分, $C180, 計算_投入係数表_加工!N$4:N$123)</f>
        <v>0</v>
      </c>
      <c r="O180" s="200">
        <f>SUMIF(振分, $C180, 計算_投入係数表_加工!O$4:O$123)</f>
        <v>0</v>
      </c>
      <c r="P180" s="200">
        <f>SUMIF(振分, $C180, 計算_投入係数表_加工!P$4:P$123)</f>
        <v>0</v>
      </c>
      <c r="Q180" s="200">
        <f>SUMIF(振分, $C180, 計算_投入係数表_加工!Q$4:Q$123)</f>
        <v>0</v>
      </c>
      <c r="R180" s="200">
        <f>SUMIF(振分, $C180, 計算_投入係数表_加工!R$4:R$123)</f>
        <v>0</v>
      </c>
      <c r="S180" s="200">
        <f>SUMIF(振分, $C180, 計算_投入係数表_加工!S$4:S$123)</f>
        <v>0</v>
      </c>
      <c r="T180" s="200">
        <f>SUMIF(振分, $C180, 計算_投入係数表_加工!T$4:T$123)</f>
        <v>0</v>
      </c>
      <c r="U180" s="200">
        <f>SUMIF(振分, $C180, 計算_投入係数表_加工!U$4:U$123)</f>
        <v>0</v>
      </c>
      <c r="V180" s="200">
        <f>SUMIF(振分, $C180, 計算_投入係数表_加工!V$4:V$123)</f>
        <v>0</v>
      </c>
      <c r="W180" s="200">
        <f>SUMIF(振分, $C180, 計算_投入係数表_加工!W$4:W$123)</f>
        <v>0</v>
      </c>
      <c r="X180" s="200">
        <f>SUMIF(振分, $C180, 計算_投入係数表_加工!X$4:X$123)</f>
        <v>0</v>
      </c>
      <c r="Y180" s="200">
        <f>SUMIF(振分, $C180, 計算_投入係数表_加工!Y$4:Y$123)</f>
        <v>0</v>
      </c>
      <c r="Z180" s="200">
        <f>SUMIF(振分, $C180, 計算_投入係数表_加工!Z$4:Z$123)</f>
        <v>0</v>
      </c>
      <c r="AA180" s="200">
        <f>SUMIF(振分, $C180, 計算_投入係数表_加工!AA$4:AA$123)</f>
        <v>0</v>
      </c>
      <c r="AB180" s="200">
        <f>SUMIF(振分, $C180, 計算_投入係数表_加工!AB$4:AB$123)</f>
        <v>0</v>
      </c>
      <c r="AC180" s="200">
        <f>SUMIF(振分, $C180, 計算_投入係数表_加工!AC$4:AC$123)</f>
        <v>0</v>
      </c>
      <c r="AD180" s="200">
        <f>SUMIF(振分, $C180, 計算_投入係数表_加工!AD$4:AD$123)</f>
        <v>0</v>
      </c>
      <c r="AE180" s="200">
        <f>SUMIF(振分, $C180, 計算_投入係数表_加工!AE$4:AE$123)</f>
        <v>0</v>
      </c>
      <c r="AF180" s="200">
        <f>SUMIF(振分, $C180, 計算_投入係数表_加工!AF$4:AF$123)</f>
        <v>0</v>
      </c>
      <c r="AG180" s="200">
        <f>SUMIF(振分, $C180, 計算_投入係数表_加工!AG$4:AG$123)</f>
        <v>0</v>
      </c>
      <c r="AH180" s="200">
        <f>SUMIF(振分, $C180, 計算_投入係数表_加工!AH$4:AH$123)</f>
        <v>0</v>
      </c>
      <c r="AI180" s="200">
        <f>SUMIF(振分, $C180, 計算_投入係数表_加工!AI$4:AI$123)</f>
        <v>0</v>
      </c>
      <c r="AJ180" s="200">
        <f>SUMIF(振分, $C180, 計算_投入係数表_加工!AJ$4:AJ$123)</f>
        <v>0</v>
      </c>
      <c r="AK180" s="200">
        <f>SUMIF(振分, $C180, 計算_投入係数表_加工!AK$4:AK$123)</f>
        <v>0</v>
      </c>
      <c r="AL180" s="200">
        <f>SUMIF(振分, $C180, 計算_投入係数表_加工!AL$4:AL$123)</f>
        <v>0</v>
      </c>
      <c r="AM180" s="200">
        <f>SUMIF(振分, $C180, 計算_投入係数表_加工!AM$4:AM$123)</f>
        <v>0</v>
      </c>
      <c r="AN180" s="200">
        <f>SUMIF(振分, $C180, 計算_投入係数表_加工!AN$4:AN$123)</f>
        <v>0</v>
      </c>
      <c r="AO180" s="200">
        <f>SUMIF(振分, $C180, 計算_投入係数表_加工!AO$4:AO$123)</f>
        <v>0</v>
      </c>
      <c r="AP180" s="200">
        <f>SUMIF(振分, $C180, 計算_投入係数表_加工!AP$4:AP$123)</f>
        <v>0</v>
      </c>
      <c r="AQ180" s="200">
        <f>SUMIF(振分, $C180, 計算_投入係数表_加工!AQ$4:AQ$123)</f>
        <v>0</v>
      </c>
      <c r="AR180" s="200">
        <f>SUMIF(振分, $C180, 計算_投入係数表_加工!AR$4:AR$123)</f>
        <v>0</v>
      </c>
      <c r="AS180" s="200">
        <f>SUMIF(振分, $C180, 計算_投入係数表_加工!AS$4:AS$123)</f>
        <v>0</v>
      </c>
      <c r="AT180" s="200">
        <f>SUMIF(振分, $C180, 計算_投入係数表_加工!AT$4:AT$123)</f>
        <v>0</v>
      </c>
      <c r="AU180" s="200">
        <f>SUMIF(振分, $C180, 計算_投入係数表_加工!AU$4:AU$123)</f>
        <v>0</v>
      </c>
      <c r="AV180" s="200">
        <f>SUMIF(振分, $C180, 計算_投入係数表_加工!AV$4:AV$123)</f>
        <v>0</v>
      </c>
      <c r="AW180" s="200">
        <f>SUMIF(振分, $C180, 計算_投入係数表_加工!AW$4:AW$123)</f>
        <v>0</v>
      </c>
      <c r="AX180" s="200">
        <f>SUMIF(振分, $C180, 計算_投入係数表_加工!AX$4:AX$123)</f>
        <v>0</v>
      </c>
      <c r="AY180" s="200">
        <f>SUMIF(振分, $C180, 計算_投入係数表_加工!AY$4:AY$123)</f>
        <v>0</v>
      </c>
      <c r="AZ180" s="200">
        <f>SUMIF(振分, $C180, 計算_投入係数表_加工!AZ$4:AZ$123)</f>
        <v>0</v>
      </c>
      <c r="BA180" s="200">
        <f>SUMIF(振分, $C180, 計算_投入係数表_加工!BA$4:BA$123)</f>
        <v>0</v>
      </c>
      <c r="BB180" s="200">
        <f>SUMIF(振分, $C180, 計算_投入係数表_加工!BB$4:BB$123)</f>
        <v>0</v>
      </c>
      <c r="BC180" s="200">
        <f>SUMIF(振分, $C180, 計算_投入係数表_加工!BC$4:BC$123)</f>
        <v>0</v>
      </c>
      <c r="BD180" s="200">
        <f>SUMIF(振分, $C180, 計算_投入係数表_加工!BD$4:BD$123)</f>
        <v>0</v>
      </c>
      <c r="BE180" s="200">
        <f>SUMIF(振分, $C180, 計算_投入係数表_加工!BE$4:BE$123)</f>
        <v>0</v>
      </c>
      <c r="BF180" s="200">
        <f>SUMIF(振分, $C180, 計算_投入係数表_加工!BF$4:BF$123)</f>
        <v>0</v>
      </c>
      <c r="BG180" s="200">
        <f>SUMIF(振分, $C180, 計算_投入係数表_加工!BG$4:BG$123)</f>
        <v>0</v>
      </c>
      <c r="BH180" s="200">
        <f>SUMIF(振分, $C180, 計算_投入係数表_加工!BH$4:BH$123)</f>
        <v>0</v>
      </c>
      <c r="BI180" s="200">
        <f>SUMIF(振分, $C180, 計算_投入係数表_加工!BI$4:BI$123)</f>
        <v>0</v>
      </c>
      <c r="BJ180" s="200">
        <f>SUMIF(振分, $C180, 計算_投入係数表_加工!BJ$4:BJ$123)</f>
        <v>0</v>
      </c>
      <c r="BK180" s="200">
        <f>SUMIF(振分, $C180, 計算_投入係数表_加工!BK$4:BK$123)</f>
        <v>0</v>
      </c>
      <c r="BL180" s="200">
        <f>SUMIF(振分, $C180, 計算_投入係数表_加工!BL$4:BL$123)</f>
        <v>0</v>
      </c>
      <c r="BM180" s="200">
        <f>SUMIF(振分, $C180, 計算_投入係数表_加工!BM$4:BM$123)</f>
        <v>0</v>
      </c>
      <c r="BN180" s="200">
        <f>SUMIF(振分, $C180, 計算_投入係数表_加工!BN$4:BN$123)</f>
        <v>0</v>
      </c>
      <c r="BO180" s="200">
        <f>SUMIF(振分, $C180, 計算_投入係数表_加工!BO$4:BO$123)</f>
        <v>0</v>
      </c>
      <c r="BP180" s="200">
        <f>SUMIF(振分, $C180, 計算_投入係数表_加工!BP$4:BP$123)</f>
        <v>0</v>
      </c>
      <c r="BQ180" s="200">
        <f>SUMIF(振分, $C180, 計算_投入係数表_加工!BQ$4:BQ$123)</f>
        <v>0</v>
      </c>
      <c r="BR180" s="200">
        <f>SUMIF(振分, $C180, 計算_投入係数表_加工!BR$4:BR$123)</f>
        <v>0</v>
      </c>
      <c r="BS180" s="200">
        <f>SUMIF(振分, $C180, 計算_投入係数表_加工!BS$4:BS$123)</f>
        <v>0</v>
      </c>
      <c r="BT180" s="200">
        <f>SUMIF(振分, $C180, 計算_投入係数表_加工!BT$4:BT$123)</f>
        <v>0</v>
      </c>
      <c r="BU180" s="200">
        <f>SUMIF(振分, $C180, 計算_投入係数表_加工!BU$4:BU$123)</f>
        <v>0</v>
      </c>
      <c r="BV180" s="200">
        <f>SUMIF(振分, $C180, 計算_投入係数表_加工!BV$4:BV$123)</f>
        <v>0</v>
      </c>
      <c r="BW180" s="200">
        <f>SUMIF(振分, $C180, 計算_投入係数表_加工!BW$4:BW$123)</f>
        <v>0</v>
      </c>
      <c r="BX180" s="200">
        <f>SUMIF(振分, $C180, 計算_投入係数表_加工!BX$4:BX$123)</f>
        <v>0</v>
      </c>
      <c r="BY180" s="200">
        <f>SUMIF(振分, $C180, 計算_投入係数表_加工!BY$4:BY$123)</f>
        <v>0</v>
      </c>
      <c r="BZ180" s="200">
        <f>SUMIF(振分, $C180, 計算_投入係数表_加工!BZ$4:BZ$123)</f>
        <v>0</v>
      </c>
      <c r="CA180" s="200">
        <f>SUMIF(振分, $C180, 計算_投入係数表_加工!CA$4:CA$123)</f>
        <v>0</v>
      </c>
      <c r="CB180" s="200">
        <f>SUMIF(振分, $C180, 計算_投入係数表_加工!CB$4:CB$123)</f>
        <v>0</v>
      </c>
      <c r="CC180" s="200">
        <f>SUMIF(振分, $C180, 計算_投入係数表_加工!CC$4:CC$123)</f>
        <v>0</v>
      </c>
      <c r="CD180" s="200">
        <f>SUMIF(振分, $C180, 計算_投入係数表_加工!CD$4:CD$123)</f>
        <v>0</v>
      </c>
      <c r="CE180" s="200">
        <f>SUMIF(振分, $C180, 計算_投入係数表_加工!CE$4:CE$123)</f>
        <v>0</v>
      </c>
      <c r="CF180" s="200">
        <f>SUMIF(振分, $C180, 計算_投入係数表_加工!CF$4:CF$123)</f>
        <v>0</v>
      </c>
      <c r="CG180" s="200">
        <f>SUMIF(振分, $C180, 計算_投入係数表_加工!CG$4:CG$123)</f>
        <v>0</v>
      </c>
      <c r="CH180" s="200">
        <f>SUMIF(振分, $C180, 計算_投入係数表_加工!CH$4:CH$123)</f>
        <v>0</v>
      </c>
      <c r="CI180" s="200">
        <f>SUMIF(振分, $C180, 計算_投入係数表_加工!CI$4:CI$123)</f>
        <v>0</v>
      </c>
      <c r="CJ180" s="200">
        <f>SUMIF(振分, $C180, 計算_投入係数表_加工!CJ$4:CJ$123)</f>
        <v>0</v>
      </c>
      <c r="CK180" s="200">
        <f>SUMIF(振分, $C180, 計算_投入係数表_加工!CK$4:CK$123)</f>
        <v>0</v>
      </c>
      <c r="CL180" s="200">
        <f>SUMIF(振分, $C180, 計算_投入係数表_加工!CL$4:CL$123)</f>
        <v>0</v>
      </c>
      <c r="CM180" s="200">
        <f>SUMIF(振分, $C180, 計算_投入係数表_加工!CM$4:CM$123)</f>
        <v>0</v>
      </c>
      <c r="CN180" s="200">
        <f>SUMIF(振分, $C180, 計算_投入係数表_加工!CN$4:CN$123)</f>
        <v>0</v>
      </c>
      <c r="CO180" s="200">
        <f>SUMIF(振分, $C180, 計算_投入係数表_加工!CO$4:CO$123)</f>
        <v>0</v>
      </c>
      <c r="CP180" s="200">
        <f>SUMIF(振分, $C180, 計算_投入係数表_加工!CP$4:CP$123)</f>
        <v>0</v>
      </c>
      <c r="CQ180" s="200">
        <f>SUMIF(振分, $C180, 計算_投入係数表_加工!CQ$4:CQ$123)</f>
        <v>0</v>
      </c>
      <c r="CR180" s="200">
        <f>SUMIF(振分, $C180, 計算_投入係数表_加工!CR$4:CR$123)</f>
        <v>0</v>
      </c>
      <c r="CS180" s="200">
        <f>SUMIF(振分, $C180, 計算_投入係数表_加工!CS$4:CS$123)</f>
        <v>0</v>
      </c>
      <c r="CT180" s="200">
        <f>SUMIF(振分, $C180, 計算_投入係数表_加工!CT$4:CT$123)</f>
        <v>0</v>
      </c>
      <c r="CU180" s="200">
        <f>SUMIF(振分, $C180, 計算_投入係数表_加工!CU$4:CU$123)</f>
        <v>0</v>
      </c>
      <c r="CV180" s="200">
        <f>SUMIF(振分, $C180, 計算_投入係数表_加工!CV$4:CV$123)</f>
        <v>0</v>
      </c>
      <c r="CW180" s="200">
        <f>SUMIF(振分, $C180, 計算_投入係数表_加工!CW$4:CW$123)</f>
        <v>0</v>
      </c>
      <c r="CX180" s="200">
        <f>SUMIF(振分, $C180, 計算_投入係数表_加工!CX$4:CX$123)</f>
        <v>0</v>
      </c>
      <c r="CY180" s="200">
        <f>SUMIF(振分, $C180, 計算_投入係数表_加工!CY$4:CY$123)</f>
        <v>0</v>
      </c>
      <c r="CZ180" s="200">
        <f>SUMIF(振分, $C180, 計算_投入係数表_加工!CZ$4:CZ$123)</f>
        <v>0</v>
      </c>
      <c r="DA180" s="200">
        <f>SUMIF(振分, $C180, 計算_投入係数表_加工!DA$4:DA$123)</f>
        <v>0</v>
      </c>
      <c r="DB180" s="200">
        <f>SUMIF(振分, $C180, 計算_投入係数表_加工!DB$4:DB$123)</f>
        <v>0</v>
      </c>
      <c r="DC180" s="200">
        <f>SUMIF(振分, $C180, 計算_投入係数表_加工!DC$4:DC$123)</f>
        <v>0</v>
      </c>
      <c r="DD180" s="200">
        <f>SUMIF(振分, $C180, 計算_投入係数表_加工!DD$4:DD$123)</f>
        <v>0</v>
      </c>
      <c r="DE180" s="200">
        <f>SUMIF(振分, $C180, 計算_投入係数表_加工!DE$4:DE$123)</f>
        <v>0</v>
      </c>
      <c r="DF180" s="200">
        <f>SUMIF(振分, $C180, 計算_投入係数表_加工!DF$4:DF$123)</f>
        <v>0</v>
      </c>
      <c r="DG180" s="200">
        <f>SUMIF(振分, $C180, 計算_投入係数表_加工!DG$4:DG$123)</f>
        <v>0</v>
      </c>
      <c r="DH180" s="200">
        <f>SUMIF(振分, $C180, 計算_投入係数表_加工!DH$4:DH$123)</f>
        <v>0</v>
      </c>
      <c r="DI180" s="200">
        <f>SUMIF(振分, $C180, 計算_投入係数表_加工!DI$4:DI$123)</f>
        <v>0</v>
      </c>
      <c r="DJ180" s="200">
        <f>SUMIF(振分, $C180, 計算_投入係数表_加工!DJ$4:DJ$123)</f>
        <v>0</v>
      </c>
      <c r="DK180" s="200">
        <f>SUMIF(振分, $C180, 計算_投入係数表_加工!DK$4:DK$123)</f>
        <v>0</v>
      </c>
      <c r="DL180" s="200">
        <f>SUMIF(振分, $C180, 計算_投入係数表_加工!DL$4:DL$123)</f>
        <v>0</v>
      </c>
      <c r="DM180" s="200">
        <f>SUMIF(振分, $C180, 計算_投入係数表_加工!DM$4:DM$123)</f>
        <v>0</v>
      </c>
      <c r="DN180" s="200">
        <f>SUMIF(振分, $C180, 計算_投入係数表_加工!DN$4:DN$123)</f>
        <v>0</v>
      </c>
      <c r="DO180" s="200">
        <f>SUMIF(振分, $C180, 計算_投入係数表_加工!DO$4:DO$123)</f>
        <v>0</v>
      </c>
      <c r="DP180" s="200">
        <f>SUMIF(振分, $C180, 計算_投入係数表_加工!DP$4:DP$123)</f>
        <v>0</v>
      </c>
      <c r="DQ180" s="200">
        <f>SUMIF(振分, $C180, 計算_投入係数表_加工!DQ$4:DQ$123)</f>
        <v>0</v>
      </c>
      <c r="DR180" s="200">
        <f>SUMIF(振分, $C180, 計算_投入係数表_加工!DR$4:DR$123)</f>
        <v>0</v>
      </c>
      <c r="DS180" s="200">
        <f>SUMIF(振分, $C180, 計算_投入係数表_加工!DS$4:DS$123)</f>
        <v>0</v>
      </c>
      <c r="DT180" s="110">
        <f>SUMIF(振分, $C180, 計算_投入係数表_加工!DT$4:DT$123)</f>
        <v>0</v>
      </c>
    </row>
    <row r="181" spans="1:124" s="22" customFormat="1" x14ac:dyDescent="0.25">
      <c r="A181" s="34"/>
      <c r="B181" s="53">
        <v>41</v>
      </c>
      <c r="C181" s="360" t="str">
        <v>-</v>
      </c>
      <c r="D181" s="193">
        <f>SUMIF(振分, $C181, 計算_投入係数表_加工!D$4:D$123)</f>
        <v>0</v>
      </c>
      <c r="E181" s="194">
        <f>SUMIF(振分, $C181, 計算_投入係数表_加工!E$4:E$123)</f>
        <v>0</v>
      </c>
      <c r="F181" s="194">
        <f>SUMIF(振分, $C181, 計算_投入係数表_加工!F$4:F$123)</f>
        <v>0</v>
      </c>
      <c r="G181" s="194">
        <f>SUMIF(振分, $C181, 計算_投入係数表_加工!G$4:G$123)</f>
        <v>0</v>
      </c>
      <c r="H181" s="194">
        <f>SUMIF(振分, $C181, 計算_投入係数表_加工!H$4:H$123)</f>
        <v>0</v>
      </c>
      <c r="I181" s="194">
        <f>SUMIF(振分, $C181, 計算_投入係数表_加工!I$4:I$123)</f>
        <v>0</v>
      </c>
      <c r="J181" s="194">
        <f>SUMIF(振分, $C181, 計算_投入係数表_加工!J$4:J$123)</f>
        <v>0</v>
      </c>
      <c r="K181" s="194">
        <f>SUMIF(振分, $C181, 計算_投入係数表_加工!K$4:K$123)</f>
        <v>0</v>
      </c>
      <c r="L181" s="194">
        <f>SUMIF(振分, $C181, 計算_投入係数表_加工!L$4:L$123)</f>
        <v>0</v>
      </c>
      <c r="M181" s="194">
        <f>SUMIF(振分, $C181, 計算_投入係数表_加工!M$4:M$123)</f>
        <v>0</v>
      </c>
      <c r="N181" s="194">
        <f>SUMIF(振分, $C181, 計算_投入係数表_加工!N$4:N$123)</f>
        <v>0</v>
      </c>
      <c r="O181" s="194">
        <f>SUMIF(振分, $C181, 計算_投入係数表_加工!O$4:O$123)</f>
        <v>0</v>
      </c>
      <c r="P181" s="194">
        <f>SUMIF(振分, $C181, 計算_投入係数表_加工!P$4:P$123)</f>
        <v>0</v>
      </c>
      <c r="Q181" s="194">
        <f>SUMIF(振分, $C181, 計算_投入係数表_加工!Q$4:Q$123)</f>
        <v>0</v>
      </c>
      <c r="R181" s="194">
        <f>SUMIF(振分, $C181, 計算_投入係数表_加工!R$4:R$123)</f>
        <v>0</v>
      </c>
      <c r="S181" s="194">
        <f>SUMIF(振分, $C181, 計算_投入係数表_加工!S$4:S$123)</f>
        <v>0</v>
      </c>
      <c r="T181" s="194">
        <f>SUMIF(振分, $C181, 計算_投入係数表_加工!T$4:T$123)</f>
        <v>0</v>
      </c>
      <c r="U181" s="194">
        <f>SUMIF(振分, $C181, 計算_投入係数表_加工!U$4:U$123)</f>
        <v>0</v>
      </c>
      <c r="V181" s="194">
        <f>SUMIF(振分, $C181, 計算_投入係数表_加工!V$4:V$123)</f>
        <v>0</v>
      </c>
      <c r="W181" s="194">
        <f>SUMIF(振分, $C181, 計算_投入係数表_加工!W$4:W$123)</f>
        <v>0</v>
      </c>
      <c r="X181" s="194">
        <f>SUMIF(振分, $C181, 計算_投入係数表_加工!X$4:X$123)</f>
        <v>0</v>
      </c>
      <c r="Y181" s="194">
        <f>SUMIF(振分, $C181, 計算_投入係数表_加工!Y$4:Y$123)</f>
        <v>0</v>
      </c>
      <c r="Z181" s="194">
        <f>SUMIF(振分, $C181, 計算_投入係数表_加工!Z$4:Z$123)</f>
        <v>0</v>
      </c>
      <c r="AA181" s="194">
        <f>SUMIF(振分, $C181, 計算_投入係数表_加工!AA$4:AA$123)</f>
        <v>0</v>
      </c>
      <c r="AB181" s="194">
        <f>SUMIF(振分, $C181, 計算_投入係数表_加工!AB$4:AB$123)</f>
        <v>0</v>
      </c>
      <c r="AC181" s="194">
        <f>SUMIF(振分, $C181, 計算_投入係数表_加工!AC$4:AC$123)</f>
        <v>0</v>
      </c>
      <c r="AD181" s="194">
        <f>SUMIF(振分, $C181, 計算_投入係数表_加工!AD$4:AD$123)</f>
        <v>0</v>
      </c>
      <c r="AE181" s="194">
        <f>SUMIF(振分, $C181, 計算_投入係数表_加工!AE$4:AE$123)</f>
        <v>0</v>
      </c>
      <c r="AF181" s="194">
        <f>SUMIF(振分, $C181, 計算_投入係数表_加工!AF$4:AF$123)</f>
        <v>0</v>
      </c>
      <c r="AG181" s="194">
        <f>SUMIF(振分, $C181, 計算_投入係数表_加工!AG$4:AG$123)</f>
        <v>0</v>
      </c>
      <c r="AH181" s="194">
        <f>SUMIF(振分, $C181, 計算_投入係数表_加工!AH$4:AH$123)</f>
        <v>0</v>
      </c>
      <c r="AI181" s="194">
        <f>SUMIF(振分, $C181, 計算_投入係数表_加工!AI$4:AI$123)</f>
        <v>0</v>
      </c>
      <c r="AJ181" s="194">
        <f>SUMIF(振分, $C181, 計算_投入係数表_加工!AJ$4:AJ$123)</f>
        <v>0</v>
      </c>
      <c r="AK181" s="194">
        <f>SUMIF(振分, $C181, 計算_投入係数表_加工!AK$4:AK$123)</f>
        <v>0</v>
      </c>
      <c r="AL181" s="194">
        <f>SUMIF(振分, $C181, 計算_投入係数表_加工!AL$4:AL$123)</f>
        <v>0</v>
      </c>
      <c r="AM181" s="194">
        <f>SUMIF(振分, $C181, 計算_投入係数表_加工!AM$4:AM$123)</f>
        <v>0</v>
      </c>
      <c r="AN181" s="194">
        <f>SUMIF(振分, $C181, 計算_投入係数表_加工!AN$4:AN$123)</f>
        <v>0</v>
      </c>
      <c r="AO181" s="194">
        <f>SUMIF(振分, $C181, 計算_投入係数表_加工!AO$4:AO$123)</f>
        <v>0</v>
      </c>
      <c r="AP181" s="194">
        <f>SUMIF(振分, $C181, 計算_投入係数表_加工!AP$4:AP$123)</f>
        <v>0</v>
      </c>
      <c r="AQ181" s="194">
        <f>SUMIF(振分, $C181, 計算_投入係数表_加工!AQ$4:AQ$123)</f>
        <v>0</v>
      </c>
      <c r="AR181" s="194">
        <f>SUMIF(振分, $C181, 計算_投入係数表_加工!AR$4:AR$123)</f>
        <v>0</v>
      </c>
      <c r="AS181" s="194">
        <f>SUMIF(振分, $C181, 計算_投入係数表_加工!AS$4:AS$123)</f>
        <v>0</v>
      </c>
      <c r="AT181" s="194">
        <f>SUMIF(振分, $C181, 計算_投入係数表_加工!AT$4:AT$123)</f>
        <v>0</v>
      </c>
      <c r="AU181" s="194">
        <f>SUMIF(振分, $C181, 計算_投入係数表_加工!AU$4:AU$123)</f>
        <v>0</v>
      </c>
      <c r="AV181" s="194">
        <f>SUMIF(振分, $C181, 計算_投入係数表_加工!AV$4:AV$123)</f>
        <v>0</v>
      </c>
      <c r="AW181" s="194">
        <f>SUMIF(振分, $C181, 計算_投入係数表_加工!AW$4:AW$123)</f>
        <v>0</v>
      </c>
      <c r="AX181" s="194">
        <f>SUMIF(振分, $C181, 計算_投入係数表_加工!AX$4:AX$123)</f>
        <v>0</v>
      </c>
      <c r="AY181" s="194">
        <f>SUMIF(振分, $C181, 計算_投入係数表_加工!AY$4:AY$123)</f>
        <v>0</v>
      </c>
      <c r="AZ181" s="194">
        <f>SUMIF(振分, $C181, 計算_投入係数表_加工!AZ$4:AZ$123)</f>
        <v>0</v>
      </c>
      <c r="BA181" s="194">
        <f>SUMIF(振分, $C181, 計算_投入係数表_加工!BA$4:BA$123)</f>
        <v>0</v>
      </c>
      <c r="BB181" s="194">
        <f>SUMIF(振分, $C181, 計算_投入係数表_加工!BB$4:BB$123)</f>
        <v>0</v>
      </c>
      <c r="BC181" s="194">
        <f>SUMIF(振分, $C181, 計算_投入係数表_加工!BC$4:BC$123)</f>
        <v>0</v>
      </c>
      <c r="BD181" s="194">
        <f>SUMIF(振分, $C181, 計算_投入係数表_加工!BD$4:BD$123)</f>
        <v>0</v>
      </c>
      <c r="BE181" s="194">
        <f>SUMIF(振分, $C181, 計算_投入係数表_加工!BE$4:BE$123)</f>
        <v>0</v>
      </c>
      <c r="BF181" s="194">
        <f>SUMIF(振分, $C181, 計算_投入係数表_加工!BF$4:BF$123)</f>
        <v>0</v>
      </c>
      <c r="BG181" s="194">
        <f>SUMIF(振分, $C181, 計算_投入係数表_加工!BG$4:BG$123)</f>
        <v>0</v>
      </c>
      <c r="BH181" s="194">
        <f>SUMIF(振分, $C181, 計算_投入係数表_加工!BH$4:BH$123)</f>
        <v>0</v>
      </c>
      <c r="BI181" s="194">
        <f>SUMIF(振分, $C181, 計算_投入係数表_加工!BI$4:BI$123)</f>
        <v>0</v>
      </c>
      <c r="BJ181" s="194">
        <f>SUMIF(振分, $C181, 計算_投入係数表_加工!BJ$4:BJ$123)</f>
        <v>0</v>
      </c>
      <c r="BK181" s="194">
        <f>SUMIF(振分, $C181, 計算_投入係数表_加工!BK$4:BK$123)</f>
        <v>0</v>
      </c>
      <c r="BL181" s="194">
        <f>SUMIF(振分, $C181, 計算_投入係数表_加工!BL$4:BL$123)</f>
        <v>0</v>
      </c>
      <c r="BM181" s="194">
        <f>SUMIF(振分, $C181, 計算_投入係数表_加工!BM$4:BM$123)</f>
        <v>0</v>
      </c>
      <c r="BN181" s="194">
        <f>SUMIF(振分, $C181, 計算_投入係数表_加工!BN$4:BN$123)</f>
        <v>0</v>
      </c>
      <c r="BO181" s="194">
        <f>SUMIF(振分, $C181, 計算_投入係数表_加工!BO$4:BO$123)</f>
        <v>0</v>
      </c>
      <c r="BP181" s="194">
        <f>SUMIF(振分, $C181, 計算_投入係数表_加工!BP$4:BP$123)</f>
        <v>0</v>
      </c>
      <c r="BQ181" s="194">
        <f>SUMIF(振分, $C181, 計算_投入係数表_加工!BQ$4:BQ$123)</f>
        <v>0</v>
      </c>
      <c r="BR181" s="194">
        <f>SUMIF(振分, $C181, 計算_投入係数表_加工!BR$4:BR$123)</f>
        <v>0</v>
      </c>
      <c r="BS181" s="194">
        <f>SUMIF(振分, $C181, 計算_投入係数表_加工!BS$4:BS$123)</f>
        <v>0</v>
      </c>
      <c r="BT181" s="194">
        <f>SUMIF(振分, $C181, 計算_投入係数表_加工!BT$4:BT$123)</f>
        <v>0</v>
      </c>
      <c r="BU181" s="194">
        <f>SUMIF(振分, $C181, 計算_投入係数表_加工!BU$4:BU$123)</f>
        <v>0</v>
      </c>
      <c r="BV181" s="194">
        <f>SUMIF(振分, $C181, 計算_投入係数表_加工!BV$4:BV$123)</f>
        <v>0</v>
      </c>
      <c r="BW181" s="194">
        <f>SUMIF(振分, $C181, 計算_投入係数表_加工!BW$4:BW$123)</f>
        <v>0</v>
      </c>
      <c r="BX181" s="194">
        <f>SUMIF(振分, $C181, 計算_投入係数表_加工!BX$4:BX$123)</f>
        <v>0</v>
      </c>
      <c r="BY181" s="194">
        <f>SUMIF(振分, $C181, 計算_投入係数表_加工!BY$4:BY$123)</f>
        <v>0</v>
      </c>
      <c r="BZ181" s="194">
        <f>SUMIF(振分, $C181, 計算_投入係数表_加工!BZ$4:BZ$123)</f>
        <v>0</v>
      </c>
      <c r="CA181" s="194">
        <f>SUMIF(振分, $C181, 計算_投入係数表_加工!CA$4:CA$123)</f>
        <v>0</v>
      </c>
      <c r="CB181" s="194">
        <f>SUMIF(振分, $C181, 計算_投入係数表_加工!CB$4:CB$123)</f>
        <v>0</v>
      </c>
      <c r="CC181" s="194">
        <f>SUMIF(振分, $C181, 計算_投入係数表_加工!CC$4:CC$123)</f>
        <v>0</v>
      </c>
      <c r="CD181" s="194">
        <f>SUMIF(振分, $C181, 計算_投入係数表_加工!CD$4:CD$123)</f>
        <v>0</v>
      </c>
      <c r="CE181" s="194">
        <f>SUMIF(振分, $C181, 計算_投入係数表_加工!CE$4:CE$123)</f>
        <v>0</v>
      </c>
      <c r="CF181" s="194">
        <f>SUMIF(振分, $C181, 計算_投入係数表_加工!CF$4:CF$123)</f>
        <v>0</v>
      </c>
      <c r="CG181" s="194">
        <f>SUMIF(振分, $C181, 計算_投入係数表_加工!CG$4:CG$123)</f>
        <v>0</v>
      </c>
      <c r="CH181" s="194">
        <f>SUMIF(振分, $C181, 計算_投入係数表_加工!CH$4:CH$123)</f>
        <v>0</v>
      </c>
      <c r="CI181" s="194">
        <f>SUMIF(振分, $C181, 計算_投入係数表_加工!CI$4:CI$123)</f>
        <v>0</v>
      </c>
      <c r="CJ181" s="194">
        <f>SUMIF(振分, $C181, 計算_投入係数表_加工!CJ$4:CJ$123)</f>
        <v>0</v>
      </c>
      <c r="CK181" s="194">
        <f>SUMIF(振分, $C181, 計算_投入係数表_加工!CK$4:CK$123)</f>
        <v>0</v>
      </c>
      <c r="CL181" s="194">
        <f>SUMIF(振分, $C181, 計算_投入係数表_加工!CL$4:CL$123)</f>
        <v>0</v>
      </c>
      <c r="CM181" s="194">
        <f>SUMIF(振分, $C181, 計算_投入係数表_加工!CM$4:CM$123)</f>
        <v>0</v>
      </c>
      <c r="CN181" s="194">
        <f>SUMIF(振分, $C181, 計算_投入係数表_加工!CN$4:CN$123)</f>
        <v>0</v>
      </c>
      <c r="CO181" s="194">
        <f>SUMIF(振分, $C181, 計算_投入係数表_加工!CO$4:CO$123)</f>
        <v>0</v>
      </c>
      <c r="CP181" s="194">
        <f>SUMIF(振分, $C181, 計算_投入係数表_加工!CP$4:CP$123)</f>
        <v>0</v>
      </c>
      <c r="CQ181" s="194">
        <f>SUMIF(振分, $C181, 計算_投入係数表_加工!CQ$4:CQ$123)</f>
        <v>0</v>
      </c>
      <c r="CR181" s="194">
        <f>SUMIF(振分, $C181, 計算_投入係数表_加工!CR$4:CR$123)</f>
        <v>0</v>
      </c>
      <c r="CS181" s="194">
        <f>SUMIF(振分, $C181, 計算_投入係数表_加工!CS$4:CS$123)</f>
        <v>0</v>
      </c>
      <c r="CT181" s="194">
        <f>SUMIF(振分, $C181, 計算_投入係数表_加工!CT$4:CT$123)</f>
        <v>0</v>
      </c>
      <c r="CU181" s="194">
        <f>SUMIF(振分, $C181, 計算_投入係数表_加工!CU$4:CU$123)</f>
        <v>0</v>
      </c>
      <c r="CV181" s="194">
        <f>SUMIF(振分, $C181, 計算_投入係数表_加工!CV$4:CV$123)</f>
        <v>0</v>
      </c>
      <c r="CW181" s="194">
        <f>SUMIF(振分, $C181, 計算_投入係数表_加工!CW$4:CW$123)</f>
        <v>0</v>
      </c>
      <c r="CX181" s="194">
        <f>SUMIF(振分, $C181, 計算_投入係数表_加工!CX$4:CX$123)</f>
        <v>0</v>
      </c>
      <c r="CY181" s="194">
        <f>SUMIF(振分, $C181, 計算_投入係数表_加工!CY$4:CY$123)</f>
        <v>0</v>
      </c>
      <c r="CZ181" s="194">
        <f>SUMIF(振分, $C181, 計算_投入係数表_加工!CZ$4:CZ$123)</f>
        <v>0</v>
      </c>
      <c r="DA181" s="194">
        <f>SUMIF(振分, $C181, 計算_投入係数表_加工!DA$4:DA$123)</f>
        <v>0</v>
      </c>
      <c r="DB181" s="194">
        <f>SUMIF(振分, $C181, 計算_投入係数表_加工!DB$4:DB$123)</f>
        <v>0</v>
      </c>
      <c r="DC181" s="194">
        <f>SUMIF(振分, $C181, 計算_投入係数表_加工!DC$4:DC$123)</f>
        <v>0</v>
      </c>
      <c r="DD181" s="194">
        <f>SUMIF(振分, $C181, 計算_投入係数表_加工!DD$4:DD$123)</f>
        <v>0</v>
      </c>
      <c r="DE181" s="194">
        <f>SUMIF(振分, $C181, 計算_投入係数表_加工!DE$4:DE$123)</f>
        <v>0</v>
      </c>
      <c r="DF181" s="194">
        <f>SUMIF(振分, $C181, 計算_投入係数表_加工!DF$4:DF$123)</f>
        <v>0</v>
      </c>
      <c r="DG181" s="194">
        <f>SUMIF(振分, $C181, 計算_投入係数表_加工!DG$4:DG$123)</f>
        <v>0</v>
      </c>
      <c r="DH181" s="194">
        <f>SUMIF(振分, $C181, 計算_投入係数表_加工!DH$4:DH$123)</f>
        <v>0</v>
      </c>
      <c r="DI181" s="194">
        <f>SUMIF(振分, $C181, 計算_投入係数表_加工!DI$4:DI$123)</f>
        <v>0</v>
      </c>
      <c r="DJ181" s="194">
        <f>SUMIF(振分, $C181, 計算_投入係数表_加工!DJ$4:DJ$123)</f>
        <v>0</v>
      </c>
      <c r="DK181" s="194">
        <f>SUMIF(振分, $C181, 計算_投入係数表_加工!DK$4:DK$123)</f>
        <v>0</v>
      </c>
      <c r="DL181" s="194">
        <f>SUMIF(振分, $C181, 計算_投入係数表_加工!DL$4:DL$123)</f>
        <v>0</v>
      </c>
      <c r="DM181" s="194">
        <f>SUMIF(振分, $C181, 計算_投入係数表_加工!DM$4:DM$123)</f>
        <v>0</v>
      </c>
      <c r="DN181" s="194">
        <f>SUMIF(振分, $C181, 計算_投入係数表_加工!DN$4:DN$123)</f>
        <v>0</v>
      </c>
      <c r="DO181" s="194">
        <f>SUMIF(振分, $C181, 計算_投入係数表_加工!DO$4:DO$123)</f>
        <v>0</v>
      </c>
      <c r="DP181" s="194">
        <f>SUMIF(振分, $C181, 計算_投入係数表_加工!DP$4:DP$123)</f>
        <v>0</v>
      </c>
      <c r="DQ181" s="194">
        <f>SUMIF(振分, $C181, 計算_投入係数表_加工!DQ$4:DQ$123)</f>
        <v>0</v>
      </c>
      <c r="DR181" s="194">
        <f>SUMIF(振分, $C181, 計算_投入係数表_加工!DR$4:DR$123)</f>
        <v>0</v>
      </c>
      <c r="DS181" s="194">
        <f>SUMIF(振分, $C181, 計算_投入係数表_加工!DS$4:DS$123)</f>
        <v>0</v>
      </c>
      <c r="DT181" s="108">
        <f>SUMIF(振分, $C181, 計算_投入係数表_加工!DT$4:DT$123)</f>
        <v>0</v>
      </c>
    </row>
    <row r="182" spans="1:124" s="22" customFormat="1" x14ac:dyDescent="0.25">
      <c r="A182" s="34"/>
      <c r="B182" s="53">
        <v>42</v>
      </c>
      <c r="C182" s="360" t="str">
        <v>-</v>
      </c>
      <c r="D182" s="193">
        <f>SUMIF(振分, $C182, 計算_投入係数表_加工!D$4:D$123)</f>
        <v>0</v>
      </c>
      <c r="E182" s="194">
        <f>SUMIF(振分, $C182, 計算_投入係数表_加工!E$4:E$123)</f>
        <v>0</v>
      </c>
      <c r="F182" s="194">
        <f>SUMIF(振分, $C182, 計算_投入係数表_加工!F$4:F$123)</f>
        <v>0</v>
      </c>
      <c r="G182" s="194">
        <f>SUMIF(振分, $C182, 計算_投入係数表_加工!G$4:G$123)</f>
        <v>0</v>
      </c>
      <c r="H182" s="194">
        <f>SUMIF(振分, $C182, 計算_投入係数表_加工!H$4:H$123)</f>
        <v>0</v>
      </c>
      <c r="I182" s="194">
        <f>SUMIF(振分, $C182, 計算_投入係数表_加工!I$4:I$123)</f>
        <v>0</v>
      </c>
      <c r="J182" s="194">
        <f>SUMIF(振分, $C182, 計算_投入係数表_加工!J$4:J$123)</f>
        <v>0</v>
      </c>
      <c r="K182" s="194">
        <f>SUMIF(振分, $C182, 計算_投入係数表_加工!K$4:K$123)</f>
        <v>0</v>
      </c>
      <c r="L182" s="194">
        <f>SUMIF(振分, $C182, 計算_投入係数表_加工!L$4:L$123)</f>
        <v>0</v>
      </c>
      <c r="M182" s="194">
        <f>SUMIF(振分, $C182, 計算_投入係数表_加工!M$4:M$123)</f>
        <v>0</v>
      </c>
      <c r="N182" s="194">
        <f>SUMIF(振分, $C182, 計算_投入係数表_加工!N$4:N$123)</f>
        <v>0</v>
      </c>
      <c r="O182" s="194">
        <f>SUMIF(振分, $C182, 計算_投入係数表_加工!O$4:O$123)</f>
        <v>0</v>
      </c>
      <c r="P182" s="194">
        <f>SUMIF(振分, $C182, 計算_投入係数表_加工!P$4:P$123)</f>
        <v>0</v>
      </c>
      <c r="Q182" s="194">
        <f>SUMIF(振分, $C182, 計算_投入係数表_加工!Q$4:Q$123)</f>
        <v>0</v>
      </c>
      <c r="R182" s="194">
        <f>SUMIF(振分, $C182, 計算_投入係数表_加工!R$4:R$123)</f>
        <v>0</v>
      </c>
      <c r="S182" s="194">
        <f>SUMIF(振分, $C182, 計算_投入係数表_加工!S$4:S$123)</f>
        <v>0</v>
      </c>
      <c r="T182" s="194">
        <f>SUMIF(振分, $C182, 計算_投入係数表_加工!T$4:T$123)</f>
        <v>0</v>
      </c>
      <c r="U182" s="194">
        <f>SUMIF(振分, $C182, 計算_投入係数表_加工!U$4:U$123)</f>
        <v>0</v>
      </c>
      <c r="V182" s="194">
        <f>SUMIF(振分, $C182, 計算_投入係数表_加工!V$4:V$123)</f>
        <v>0</v>
      </c>
      <c r="W182" s="194">
        <f>SUMIF(振分, $C182, 計算_投入係数表_加工!W$4:W$123)</f>
        <v>0</v>
      </c>
      <c r="X182" s="194">
        <f>SUMIF(振分, $C182, 計算_投入係数表_加工!X$4:X$123)</f>
        <v>0</v>
      </c>
      <c r="Y182" s="194">
        <f>SUMIF(振分, $C182, 計算_投入係数表_加工!Y$4:Y$123)</f>
        <v>0</v>
      </c>
      <c r="Z182" s="194">
        <f>SUMIF(振分, $C182, 計算_投入係数表_加工!Z$4:Z$123)</f>
        <v>0</v>
      </c>
      <c r="AA182" s="194">
        <f>SUMIF(振分, $C182, 計算_投入係数表_加工!AA$4:AA$123)</f>
        <v>0</v>
      </c>
      <c r="AB182" s="194">
        <f>SUMIF(振分, $C182, 計算_投入係数表_加工!AB$4:AB$123)</f>
        <v>0</v>
      </c>
      <c r="AC182" s="194">
        <f>SUMIF(振分, $C182, 計算_投入係数表_加工!AC$4:AC$123)</f>
        <v>0</v>
      </c>
      <c r="AD182" s="194">
        <f>SUMIF(振分, $C182, 計算_投入係数表_加工!AD$4:AD$123)</f>
        <v>0</v>
      </c>
      <c r="AE182" s="194">
        <f>SUMIF(振分, $C182, 計算_投入係数表_加工!AE$4:AE$123)</f>
        <v>0</v>
      </c>
      <c r="AF182" s="194">
        <f>SUMIF(振分, $C182, 計算_投入係数表_加工!AF$4:AF$123)</f>
        <v>0</v>
      </c>
      <c r="AG182" s="194">
        <f>SUMIF(振分, $C182, 計算_投入係数表_加工!AG$4:AG$123)</f>
        <v>0</v>
      </c>
      <c r="AH182" s="194">
        <f>SUMIF(振分, $C182, 計算_投入係数表_加工!AH$4:AH$123)</f>
        <v>0</v>
      </c>
      <c r="AI182" s="194">
        <f>SUMIF(振分, $C182, 計算_投入係数表_加工!AI$4:AI$123)</f>
        <v>0</v>
      </c>
      <c r="AJ182" s="194">
        <f>SUMIF(振分, $C182, 計算_投入係数表_加工!AJ$4:AJ$123)</f>
        <v>0</v>
      </c>
      <c r="AK182" s="194">
        <f>SUMIF(振分, $C182, 計算_投入係数表_加工!AK$4:AK$123)</f>
        <v>0</v>
      </c>
      <c r="AL182" s="194">
        <f>SUMIF(振分, $C182, 計算_投入係数表_加工!AL$4:AL$123)</f>
        <v>0</v>
      </c>
      <c r="AM182" s="194">
        <f>SUMIF(振分, $C182, 計算_投入係数表_加工!AM$4:AM$123)</f>
        <v>0</v>
      </c>
      <c r="AN182" s="194">
        <f>SUMIF(振分, $C182, 計算_投入係数表_加工!AN$4:AN$123)</f>
        <v>0</v>
      </c>
      <c r="AO182" s="194">
        <f>SUMIF(振分, $C182, 計算_投入係数表_加工!AO$4:AO$123)</f>
        <v>0</v>
      </c>
      <c r="AP182" s="194">
        <f>SUMIF(振分, $C182, 計算_投入係数表_加工!AP$4:AP$123)</f>
        <v>0</v>
      </c>
      <c r="AQ182" s="194">
        <f>SUMIF(振分, $C182, 計算_投入係数表_加工!AQ$4:AQ$123)</f>
        <v>0</v>
      </c>
      <c r="AR182" s="194">
        <f>SUMIF(振分, $C182, 計算_投入係数表_加工!AR$4:AR$123)</f>
        <v>0</v>
      </c>
      <c r="AS182" s="194">
        <f>SUMIF(振分, $C182, 計算_投入係数表_加工!AS$4:AS$123)</f>
        <v>0</v>
      </c>
      <c r="AT182" s="194">
        <f>SUMIF(振分, $C182, 計算_投入係数表_加工!AT$4:AT$123)</f>
        <v>0</v>
      </c>
      <c r="AU182" s="194">
        <f>SUMIF(振分, $C182, 計算_投入係数表_加工!AU$4:AU$123)</f>
        <v>0</v>
      </c>
      <c r="AV182" s="194">
        <f>SUMIF(振分, $C182, 計算_投入係数表_加工!AV$4:AV$123)</f>
        <v>0</v>
      </c>
      <c r="AW182" s="194">
        <f>SUMIF(振分, $C182, 計算_投入係数表_加工!AW$4:AW$123)</f>
        <v>0</v>
      </c>
      <c r="AX182" s="194">
        <f>SUMIF(振分, $C182, 計算_投入係数表_加工!AX$4:AX$123)</f>
        <v>0</v>
      </c>
      <c r="AY182" s="194">
        <f>SUMIF(振分, $C182, 計算_投入係数表_加工!AY$4:AY$123)</f>
        <v>0</v>
      </c>
      <c r="AZ182" s="194">
        <f>SUMIF(振分, $C182, 計算_投入係数表_加工!AZ$4:AZ$123)</f>
        <v>0</v>
      </c>
      <c r="BA182" s="194">
        <f>SUMIF(振分, $C182, 計算_投入係数表_加工!BA$4:BA$123)</f>
        <v>0</v>
      </c>
      <c r="BB182" s="194">
        <f>SUMIF(振分, $C182, 計算_投入係数表_加工!BB$4:BB$123)</f>
        <v>0</v>
      </c>
      <c r="BC182" s="194">
        <f>SUMIF(振分, $C182, 計算_投入係数表_加工!BC$4:BC$123)</f>
        <v>0</v>
      </c>
      <c r="BD182" s="194">
        <f>SUMIF(振分, $C182, 計算_投入係数表_加工!BD$4:BD$123)</f>
        <v>0</v>
      </c>
      <c r="BE182" s="194">
        <f>SUMIF(振分, $C182, 計算_投入係数表_加工!BE$4:BE$123)</f>
        <v>0</v>
      </c>
      <c r="BF182" s="194">
        <f>SUMIF(振分, $C182, 計算_投入係数表_加工!BF$4:BF$123)</f>
        <v>0</v>
      </c>
      <c r="BG182" s="194">
        <f>SUMIF(振分, $C182, 計算_投入係数表_加工!BG$4:BG$123)</f>
        <v>0</v>
      </c>
      <c r="BH182" s="194">
        <f>SUMIF(振分, $C182, 計算_投入係数表_加工!BH$4:BH$123)</f>
        <v>0</v>
      </c>
      <c r="BI182" s="194">
        <f>SUMIF(振分, $C182, 計算_投入係数表_加工!BI$4:BI$123)</f>
        <v>0</v>
      </c>
      <c r="BJ182" s="194">
        <f>SUMIF(振分, $C182, 計算_投入係数表_加工!BJ$4:BJ$123)</f>
        <v>0</v>
      </c>
      <c r="BK182" s="194">
        <f>SUMIF(振分, $C182, 計算_投入係数表_加工!BK$4:BK$123)</f>
        <v>0</v>
      </c>
      <c r="BL182" s="194">
        <f>SUMIF(振分, $C182, 計算_投入係数表_加工!BL$4:BL$123)</f>
        <v>0</v>
      </c>
      <c r="BM182" s="194">
        <f>SUMIF(振分, $C182, 計算_投入係数表_加工!BM$4:BM$123)</f>
        <v>0</v>
      </c>
      <c r="BN182" s="194">
        <f>SUMIF(振分, $C182, 計算_投入係数表_加工!BN$4:BN$123)</f>
        <v>0</v>
      </c>
      <c r="BO182" s="194">
        <f>SUMIF(振分, $C182, 計算_投入係数表_加工!BO$4:BO$123)</f>
        <v>0</v>
      </c>
      <c r="BP182" s="194">
        <f>SUMIF(振分, $C182, 計算_投入係数表_加工!BP$4:BP$123)</f>
        <v>0</v>
      </c>
      <c r="BQ182" s="194">
        <f>SUMIF(振分, $C182, 計算_投入係数表_加工!BQ$4:BQ$123)</f>
        <v>0</v>
      </c>
      <c r="BR182" s="194">
        <f>SUMIF(振分, $C182, 計算_投入係数表_加工!BR$4:BR$123)</f>
        <v>0</v>
      </c>
      <c r="BS182" s="194">
        <f>SUMIF(振分, $C182, 計算_投入係数表_加工!BS$4:BS$123)</f>
        <v>0</v>
      </c>
      <c r="BT182" s="194">
        <f>SUMIF(振分, $C182, 計算_投入係数表_加工!BT$4:BT$123)</f>
        <v>0</v>
      </c>
      <c r="BU182" s="194">
        <f>SUMIF(振分, $C182, 計算_投入係数表_加工!BU$4:BU$123)</f>
        <v>0</v>
      </c>
      <c r="BV182" s="194">
        <f>SUMIF(振分, $C182, 計算_投入係数表_加工!BV$4:BV$123)</f>
        <v>0</v>
      </c>
      <c r="BW182" s="194">
        <f>SUMIF(振分, $C182, 計算_投入係数表_加工!BW$4:BW$123)</f>
        <v>0</v>
      </c>
      <c r="BX182" s="194">
        <f>SUMIF(振分, $C182, 計算_投入係数表_加工!BX$4:BX$123)</f>
        <v>0</v>
      </c>
      <c r="BY182" s="194">
        <f>SUMIF(振分, $C182, 計算_投入係数表_加工!BY$4:BY$123)</f>
        <v>0</v>
      </c>
      <c r="BZ182" s="194">
        <f>SUMIF(振分, $C182, 計算_投入係数表_加工!BZ$4:BZ$123)</f>
        <v>0</v>
      </c>
      <c r="CA182" s="194">
        <f>SUMIF(振分, $C182, 計算_投入係数表_加工!CA$4:CA$123)</f>
        <v>0</v>
      </c>
      <c r="CB182" s="194">
        <f>SUMIF(振分, $C182, 計算_投入係数表_加工!CB$4:CB$123)</f>
        <v>0</v>
      </c>
      <c r="CC182" s="194">
        <f>SUMIF(振分, $C182, 計算_投入係数表_加工!CC$4:CC$123)</f>
        <v>0</v>
      </c>
      <c r="CD182" s="194">
        <f>SUMIF(振分, $C182, 計算_投入係数表_加工!CD$4:CD$123)</f>
        <v>0</v>
      </c>
      <c r="CE182" s="194">
        <f>SUMIF(振分, $C182, 計算_投入係数表_加工!CE$4:CE$123)</f>
        <v>0</v>
      </c>
      <c r="CF182" s="194">
        <f>SUMIF(振分, $C182, 計算_投入係数表_加工!CF$4:CF$123)</f>
        <v>0</v>
      </c>
      <c r="CG182" s="194">
        <f>SUMIF(振分, $C182, 計算_投入係数表_加工!CG$4:CG$123)</f>
        <v>0</v>
      </c>
      <c r="CH182" s="194">
        <f>SUMIF(振分, $C182, 計算_投入係数表_加工!CH$4:CH$123)</f>
        <v>0</v>
      </c>
      <c r="CI182" s="194">
        <f>SUMIF(振分, $C182, 計算_投入係数表_加工!CI$4:CI$123)</f>
        <v>0</v>
      </c>
      <c r="CJ182" s="194">
        <f>SUMIF(振分, $C182, 計算_投入係数表_加工!CJ$4:CJ$123)</f>
        <v>0</v>
      </c>
      <c r="CK182" s="194">
        <f>SUMIF(振分, $C182, 計算_投入係数表_加工!CK$4:CK$123)</f>
        <v>0</v>
      </c>
      <c r="CL182" s="194">
        <f>SUMIF(振分, $C182, 計算_投入係数表_加工!CL$4:CL$123)</f>
        <v>0</v>
      </c>
      <c r="CM182" s="194">
        <f>SUMIF(振分, $C182, 計算_投入係数表_加工!CM$4:CM$123)</f>
        <v>0</v>
      </c>
      <c r="CN182" s="194">
        <f>SUMIF(振分, $C182, 計算_投入係数表_加工!CN$4:CN$123)</f>
        <v>0</v>
      </c>
      <c r="CO182" s="194">
        <f>SUMIF(振分, $C182, 計算_投入係数表_加工!CO$4:CO$123)</f>
        <v>0</v>
      </c>
      <c r="CP182" s="194">
        <f>SUMIF(振分, $C182, 計算_投入係数表_加工!CP$4:CP$123)</f>
        <v>0</v>
      </c>
      <c r="CQ182" s="194">
        <f>SUMIF(振分, $C182, 計算_投入係数表_加工!CQ$4:CQ$123)</f>
        <v>0</v>
      </c>
      <c r="CR182" s="194">
        <f>SUMIF(振分, $C182, 計算_投入係数表_加工!CR$4:CR$123)</f>
        <v>0</v>
      </c>
      <c r="CS182" s="194">
        <f>SUMIF(振分, $C182, 計算_投入係数表_加工!CS$4:CS$123)</f>
        <v>0</v>
      </c>
      <c r="CT182" s="194">
        <f>SUMIF(振分, $C182, 計算_投入係数表_加工!CT$4:CT$123)</f>
        <v>0</v>
      </c>
      <c r="CU182" s="194">
        <f>SUMIF(振分, $C182, 計算_投入係数表_加工!CU$4:CU$123)</f>
        <v>0</v>
      </c>
      <c r="CV182" s="194">
        <f>SUMIF(振分, $C182, 計算_投入係数表_加工!CV$4:CV$123)</f>
        <v>0</v>
      </c>
      <c r="CW182" s="194">
        <f>SUMIF(振分, $C182, 計算_投入係数表_加工!CW$4:CW$123)</f>
        <v>0</v>
      </c>
      <c r="CX182" s="194">
        <f>SUMIF(振分, $C182, 計算_投入係数表_加工!CX$4:CX$123)</f>
        <v>0</v>
      </c>
      <c r="CY182" s="194">
        <f>SUMIF(振分, $C182, 計算_投入係数表_加工!CY$4:CY$123)</f>
        <v>0</v>
      </c>
      <c r="CZ182" s="194">
        <f>SUMIF(振分, $C182, 計算_投入係数表_加工!CZ$4:CZ$123)</f>
        <v>0</v>
      </c>
      <c r="DA182" s="194">
        <f>SUMIF(振分, $C182, 計算_投入係数表_加工!DA$4:DA$123)</f>
        <v>0</v>
      </c>
      <c r="DB182" s="194">
        <f>SUMIF(振分, $C182, 計算_投入係数表_加工!DB$4:DB$123)</f>
        <v>0</v>
      </c>
      <c r="DC182" s="194">
        <f>SUMIF(振分, $C182, 計算_投入係数表_加工!DC$4:DC$123)</f>
        <v>0</v>
      </c>
      <c r="DD182" s="194">
        <f>SUMIF(振分, $C182, 計算_投入係数表_加工!DD$4:DD$123)</f>
        <v>0</v>
      </c>
      <c r="DE182" s="194">
        <f>SUMIF(振分, $C182, 計算_投入係数表_加工!DE$4:DE$123)</f>
        <v>0</v>
      </c>
      <c r="DF182" s="194">
        <f>SUMIF(振分, $C182, 計算_投入係数表_加工!DF$4:DF$123)</f>
        <v>0</v>
      </c>
      <c r="DG182" s="194">
        <f>SUMIF(振分, $C182, 計算_投入係数表_加工!DG$4:DG$123)</f>
        <v>0</v>
      </c>
      <c r="DH182" s="194">
        <f>SUMIF(振分, $C182, 計算_投入係数表_加工!DH$4:DH$123)</f>
        <v>0</v>
      </c>
      <c r="DI182" s="194">
        <f>SUMIF(振分, $C182, 計算_投入係数表_加工!DI$4:DI$123)</f>
        <v>0</v>
      </c>
      <c r="DJ182" s="194">
        <f>SUMIF(振分, $C182, 計算_投入係数表_加工!DJ$4:DJ$123)</f>
        <v>0</v>
      </c>
      <c r="DK182" s="194">
        <f>SUMIF(振分, $C182, 計算_投入係数表_加工!DK$4:DK$123)</f>
        <v>0</v>
      </c>
      <c r="DL182" s="194">
        <f>SUMIF(振分, $C182, 計算_投入係数表_加工!DL$4:DL$123)</f>
        <v>0</v>
      </c>
      <c r="DM182" s="194">
        <f>SUMIF(振分, $C182, 計算_投入係数表_加工!DM$4:DM$123)</f>
        <v>0</v>
      </c>
      <c r="DN182" s="194">
        <f>SUMIF(振分, $C182, 計算_投入係数表_加工!DN$4:DN$123)</f>
        <v>0</v>
      </c>
      <c r="DO182" s="194">
        <f>SUMIF(振分, $C182, 計算_投入係数表_加工!DO$4:DO$123)</f>
        <v>0</v>
      </c>
      <c r="DP182" s="194">
        <f>SUMIF(振分, $C182, 計算_投入係数表_加工!DP$4:DP$123)</f>
        <v>0</v>
      </c>
      <c r="DQ182" s="194">
        <f>SUMIF(振分, $C182, 計算_投入係数表_加工!DQ$4:DQ$123)</f>
        <v>0</v>
      </c>
      <c r="DR182" s="194">
        <f>SUMIF(振分, $C182, 計算_投入係数表_加工!DR$4:DR$123)</f>
        <v>0</v>
      </c>
      <c r="DS182" s="194">
        <f>SUMIF(振分, $C182, 計算_投入係数表_加工!DS$4:DS$123)</f>
        <v>0</v>
      </c>
      <c r="DT182" s="108">
        <f>SUMIF(振分, $C182, 計算_投入係数表_加工!DT$4:DT$123)</f>
        <v>0</v>
      </c>
    </row>
    <row r="183" spans="1:124" s="22" customFormat="1" x14ac:dyDescent="0.25">
      <c r="A183" s="34"/>
      <c r="B183" s="53">
        <v>43</v>
      </c>
      <c r="C183" s="360" t="str">
        <v>-</v>
      </c>
      <c r="D183" s="193">
        <f>SUMIF(振分, $C183, 計算_投入係数表_加工!D$4:D$123)</f>
        <v>0</v>
      </c>
      <c r="E183" s="194">
        <f>SUMIF(振分, $C183, 計算_投入係数表_加工!E$4:E$123)</f>
        <v>0</v>
      </c>
      <c r="F183" s="194">
        <f>SUMIF(振分, $C183, 計算_投入係数表_加工!F$4:F$123)</f>
        <v>0</v>
      </c>
      <c r="G183" s="194">
        <f>SUMIF(振分, $C183, 計算_投入係数表_加工!G$4:G$123)</f>
        <v>0</v>
      </c>
      <c r="H183" s="194">
        <f>SUMIF(振分, $C183, 計算_投入係数表_加工!H$4:H$123)</f>
        <v>0</v>
      </c>
      <c r="I183" s="194">
        <f>SUMIF(振分, $C183, 計算_投入係数表_加工!I$4:I$123)</f>
        <v>0</v>
      </c>
      <c r="J183" s="194">
        <f>SUMIF(振分, $C183, 計算_投入係数表_加工!J$4:J$123)</f>
        <v>0</v>
      </c>
      <c r="K183" s="194">
        <f>SUMIF(振分, $C183, 計算_投入係数表_加工!K$4:K$123)</f>
        <v>0</v>
      </c>
      <c r="L183" s="194">
        <f>SUMIF(振分, $C183, 計算_投入係数表_加工!L$4:L$123)</f>
        <v>0</v>
      </c>
      <c r="M183" s="194">
        <f>SUMIF(振分, $C183, 計算_投入係数表_加工!M$4:M$123)</f>
        <v>0</v>
      </c>
      <c r="N183" s="194">
        <f>SUMIF(振分, $C183, 計算_投入係数表_加工!N$4:N$123)</f>
        <v>0</v>
      </c>
      <c r="O183" s="194">
        <f>SUMIF(振分, $C183, 計算_投入係数表_加工!O$4:O$123)</f>
        <v>0</v>
      </c>
      <c r="P183" s="194">
        <f>SUMIF(振分, $C183, 計算_投入係数表_加工!P$4:P$123)</f>
        <v>0</v>
      </c>
      <c r="Q183" s="194">
        <f>SUMIF(振分, $C183, 計算_投入係数表_加工!Q$4:Q$123)</f>
        <v>0</v>
      </c>
      <c r="R183" s="194">
        <f>SUMIF(振分, $C183, 計算_投入係数表_加工!R$4:R$123)</f>
        <v>0</v>
      </c>
      <c r="S183" s="194">
        <f>SUMIF(振分, $C183, 計算_投入係数表_加工!S$4:S$123)</f>
        <v>0</v>
      </c>
      <c r="T183" s="194">
        <f>SUMIF(振分, $C183, 計算_投入係数表_加工!T$4:T$123)</f>
        <v>0</v>
      </c>
      <c r="U183" s="194">
        <f>SUMIF(振分, $C183, 計算_投入係数表_加工!U$4:U$123)</f>
        <v>0</v>
      </c>
      <c r="V183" s="194">
        <f>SUMIF(振分, $C183, 計算_投入係数表_加工!V$4:V$123)</f>
        <v>0</v>
      </c>
      <c r="W183" s="194">
        <f>SUMIF(振分, $C183, 計算_投入係数表_加工!W$4:W$123)</f>
        <v>0</v>
      </c>
      <c r="X183" s="194">
        <f>SUMIF(振分, $C183, 計算_投入係数表_加工!X$4:X$123)</f>
        <v>0</v>
      </c>
      <c r="Y183" s="194">
        <f>SUMIF(振分, $C183, 計算_投入係数表_加工!Y$4:Y$123)</f>
        <v>0</v>
      </c>
      <c r="Z183" s="194">
        <f>SUMIF(振分, $C183, 計算_投入係数表_加工!Z$4:Z$123)</f>
        <v>0</v>
      </c>
      <c r="AA183" s="194">
        <f>SUMIF(振分, $C183, 計算_投入係数表_加工!AA$4:AA$123)</f>
        <v>0</v>
      </c>
      <c r="AB183" s="194">
        <f>SUMIF(振分, $C183, 計算_投入係数表_加工!AB$4:AB$123)</f>
        <v>0</v>
      </c>
      <c r="AC183" s="194">
        <f>SUMIF(振分, $C183, 計算_投入係数表_加工!AC$4:AC$123)</f>
        <v>0</v>
      </c>
      <c r="AD183" s="194">
        <f>SUMIF(振分, $C183, 計算_投入係数表_加工!AD$4:AD$123)</f>
        <v>0</v>
      </c>
      <c r="AE183" s="194">
        <f>SUMIF(振分, $C183, 計算_投入係数表_加工!AE$4:AE$123)</f>
        <v>0</v>
      </c>
      <c r="AF183" s="194">
        <f>SUMIF(振分, $C183, 計算_投入係数表_加工!AF$4:AF$123)</f>
        <v>0</v>
      </c>
      <c r="AG183" s="194">
        <f>SUMIF(振分, $C183, 計算_投入係数表_加工!AG$4:AG$123)</f>
        <v>0</v>
      </c>
      <c r="AH183" s="194">
        <f>SUMIF(振分, $C183, 計算_投入係数表_加工!AH$4:AH$123)</f>
        <v>0</v>
      </c>
      <c r="AI183" s="194">
        <f>SUMIF(振分, $C183, 計算_投入係数表_加工!AI$4:AI$123)</f>
        <v>0</v>
      </c>
      <c r="AJ183" s="194">
        <f>SUMIF(振分, $C183, 計算_投入係数表_加工!AJ$4:AJ$123)</f>
        <v>0</v>
      </c>
      <c r="AK183" s="194">
        <f>SUMIF(振分, $C183, 計算_投入係数表_加工!AK$4:AK$123)</f>
        <v>0</v>
      </c>
      <c r="AL183" s="194">
        <f>SUMIF(振分, $C183, 計算_投入係数表_加工!AL$4:AL$123)</f>
        <v>0</v>
      </c>
      <c r="AM183" s="194">
        <f>SUMIF(振分, $C183, 計算_投入係数表_加工!AM$4:AM$123)</f>
        <v>0</v>
      </c>
      <c r="AN183" s="194">
        <f>SUMIF(振分, $C183, 計算_投入係数表_加工!AN$4:AN$123)</f>
        <v>0</v>
      </c>
      <c r="AO183" s="194">
        <f>SUMIF(振分, $C183, 計算_投入係数表_加工!AO$4:AO$123)</f>
        <v>0</v>
      </c>
      <c r="AP183" s="194">
        <f>SUMIF(振分, $C183, 計算_投入係数表_加工!AP$4:AP$123)</f>
        <v>0</v>
      </c>
      <c r="AQ183" s="194">
        <f>SUMIF(振分, $C183, 計算_投入係数表_加工!AQ$4:AQ$123)</f>
        <v>0</v>
      </c>
      <c r="AR183" s="194">
        <f>SUMIF(振分, $C183, 計算_投入係数表_加工!AR$4:AR$123)</f>
        <v>0</v>
      </c>
      <c r="AS183" s="194">
        <f>SUMIF(振分, $C183, 計算_投入係数表_加工!AS$4:AS$123)</f>
        <v>0</v>
      </c>
      <c r="AT183" s="194">
        <f>SUMIF(振分, $C183, 計算_投入係数表_加工!AT$4:AT$123)</f>
        <v>0</v>
      </c>
      <c r="AU183" s="194">
        <f>SUMIF(振分, $C183, 計算_投入係数表_加工!AU$4:AU$123)</f>
        <v>0</v>
      </c>
      <c r="AV183" s="194">
        <f>SUMIF(振分, $C183, 計算_投入係数表_加工!AV$4:AV$123)</f>
        <v>0</v>
      </c>
      <c r="AW183" s="194">
        <f>SUMIF(振分, $C183, 計算_投入係数表_加工!AW$4:AW$123)</f>
        <v>0</v>
      </c>
      <c r="AX183" s="194">
        <f>SUMIF(振分, $C183, 計算_投入係数表_加工!AX$4:AX$123)</f>
        <v>0</v>
      </c>
      <c r="AY183" s="194">
        <f>SUMIF(振分, $C183, 計算_投入係数表_加工!AY$4:AY$123)</f>
        <v>0</v>
      </c>
      <c r="AZ183" s="194">
        <f>SUMIF(振分, $C183, 計算_投入係数表_加工!AZ$4:AZ$123)</f>
        <v>0</v>
      </c>
      <c r="BA183" s="194">
        <f>SUMIF(振分, $C183, 計算_投入係数表_加工!BA$4:BA$123)</f>
        <v>0</v>
      </c>
      <c r="BB183" s="194">
        <f>SUMIF(振分, $C183, 計算_投入係数表_加工!BB$4:BB$123)</f>
        <v>0</v>
      </c>
      <c r="BC183" s="194">
        <f>SUMIF(振分, $C183, 計算_投入係数表_加工!BC$4:BC$123)</f>
        <v>0</v>
      </c>
      <c r="BD183" s="194">
        <f>SUMIF(振分, $C183, 計算_投入係数表_加工!BD$4:BD$123)</f>
        <v>0</v>
      </c>
      <c r="BE183" s="194">
        <f>SUMIF(振分, $C183, 計算_投入係数表_加工!BE$4:BE$123)</f>
        <v>0</v>
      </c>
      <c r="BF183" s="194">
        <f>SUMIF(振分, $C183, 計算_投入係数表_加工!BF$4:BF$123)</f>
        <v>0</v>
      </c>
      <c r="BG183" s="194">
        <f>SUMIF(振分, $C183, 計算_投入係数表_加工!BG$4:BG$123)</f>
        <v>0</v>
      </c>
      <c r="BH183" s="194">
        <f>SUMIF(振分, $C183, 計算_投入係数表_加工!BH$4:BH$123)</f>
        <v>0</v>
      </c>
      <c r="BI183" s="194">
        <f>SUMIF(振分, $C183, 計算_投入係数表_加工!BI$4:BI$123)</f>
        <v>0</v>
      </c>
      <c r="BJ183" s="194">
        <f>SUMIF(振分, $C183, 計算_投入係数表_加工!BJ$4:BJ$123)</f>
        <v>0</v>
      </c>
      <c r="BK183" s="194">
        <f>SUMIF(振分, $C183, 計算_投入係数表_加工!BK$4:BK$123)</f>
        <v>0</v>
      </c>
      <c r="BL183" s="194">
        <f>SUMIF(振分, $C183, 計算_投入係数表_加工!BL$4:BL$123)</f>
        <v>0</v>
      </c>
      <c r="BM183" s="194">
        <f>SUMIF(振分, $C183, 計算_投入係数表_加工!BM$4:BM$123)</f>
        <v>0</v>
      </c>
      <c r="BN183" s="194">
        <f>SUMIF(振分, $C183, 計算_投入係数表_加工!BN$4:BN$123)</f>
        <v>0</v>
      </c>
      <c r="BO183" s="194">
        <f>SUMIF(振分, $C183, 計算_投入係数表_加工!BO$4:BO$123)</f>
        <v>0</v>
      </c>
      <c r="BP183" s="194">
        <f>SUMIF(振分, $C183, 計算_投入係数表_加工!BP$4:BP$123)</f>
        <v>0</v>
      </c>
      <c r="BQ183" s="194">
        <f>SUMIF(振分, $C183, 計算_投入係数表_加工!BQ$4:BQ$123)</f>
        <v>0</v>
      </c>
      <c r="BR183" s="194">
        <f>SUMIF(振分, $C183, 計算_投入係数表_加工!BR$4:BR$123)</f>
        <v>0</v>
      </c>
      <c r="BS183" s="194">
        <f>SUMIF(振分, $C183, 計算_投入係数表_加工!BS$4:BS$123)</f>
        <v>0</v>
      </c>
      <c r="BT183" s="194">
        <f>SUMIF(振分, $C183, 計算_投入係数表_加工!BT$4:BT$123)</f>
        <v>0</v>
      </c>
      <c r="BU183" s="194">
        <f>SUMIF(振分, $C183, 計算_投入係数表_加工!BU$4:BU$123)</f>
        <v>0</v>
      </c>
      <c r="BV183" s="194">
        <f>SUMIF(振分, $C183, 計算_投入係数表_加工!BV$4:BV$123)</f>
        <v>0</v>
      </c>
      <c r="BW183" s="194">
        <f>SUMIF(振分, $C183, 計算_投入係数表_加工!BW$4:BW$123)</f>
        <v>0</v>
      </c>
      <c r="BX183" s="194">
        <f>SUMIF(振分, $C183, 計算_投入係数表_加工!BX$4:BX$123)</f>
        <v>0</v>
      </c>
      <c r="BY183" s="194">
        <f>SUMIF(振分, $C183, 計算_投入係数表_加工!BY$4:BY$123)</f>
        <v>0</v>
      </c>
      <c r="BZ183" s="194">
        <f>SUMIF(振分, $C183, 計算_投入係数表_加工!BZ$4:BZ$123)</f>
        <v>0</v>
      </c>
      <c r="CA183" s="194">
        <f>SUMIF(振分, $C183, 計算_投入係数表_加工!CA$4:CA$123)</f>
        <v>0</v>
      </c>
      <c r="CB183" s="194">
        <f>SUMIF(振分, $C183, 計算_投入係数表_加工!CB$4:CB$123)</f>
        <v>0</v>
      </c>
      <c r="CC183" s="194">
        <f>SUMIF(振分, $C183, 計算_投入係数表_加工!CC$4:CC$123)</f>
        <v>0</v>
      </c>
      <c r="CD183" s="194">
        <f>SUMIF(振分, $C183, 計算_投入係数表_加工!CD$4:CD$123)</f>
        <v>0</v>
      </c>
      <c r="CE183" s="194">
        <f>SUMIF(振分, $C183, 計算_投入係数表_加工!CE$4:CE$123)</f>
        <v>0</v>
      </c>
      <c r="CF183" s="194">
        <f>SUMIF(振分, $C183, 計算_投入係数表_加工!CF$4:CF$123)</f>
        <v>0</v>
      </c>
      <c r="CG183" s="194">
        <f>SUMIF(振分, $C183, 計算_投入係数表_加工!CG$4:CG$123)</f>
        <v>0</v>
      </c>
      <c r="CH183" s="194">
        <f>SUMIF(振分, $C183, 計算_投入係数表_加工!CH$4:CH$123)</f>
        <v>0</v>
      </c>
      <c r="CI183" s="194">
        <f>SUMIF(振分, $C183, 計算_投入係数表_加工!CI$4:CI$123)</f>
        <v>0</v>
      </c>
      <c r="CJ183" s="194">
        <f>SUMIF(振分, $C183, 計算_投入係数表_加工!CJ$4:CJ$123)</f>
        <v>0</v>
      </c>
      <c r="CK183" s="194">
        <f>SUMIF(振分, $C183, 計算_投入係数表_加工!CK$4:CK$123)</f>
        <v>0</v>
      </c>
      <c r="CL183" s="194">
        <f>SUMIF(振分, $C183, 計算_投入係数表_加工!CL$4:CL$123)</f>
        <v>0</v>
      </c>
      <c r="CM183" s="194">
        <f>SUMIF(振分, $C183, 計算_投入係数表_加工!CM$4:CM$123)</f>
        <v>0</v>
      </c>
      <c r="CN183" s="194">
        <f>SUMIF(振分, $C183, 計算_投入係数表_加工!CN$4:CN$123)</f>
        <v>0</v>
      </c>
      <c r="CO183" s="194">
        <f>SUMIF(振分, $C183, 計算_投入係数表_加工!CO$4:CO$123)</f>
        <v>0</v>
      </c>
      <c r="CP183" s="194">
        <f>SUMIF(振分, $C183, 計算_投入係数表_加工!CP$4:CP$123)</f>
        <v>0</v>
      </c>
      <c r="CQ183" s="194">
        <f>SUMIF(振分, $C183, 計算_投入係数表_加工!CQ$4:CQ$123)</f>
        <v>0</v>
      </c>
      <c r="CR183" s="194">
        <f>SUMIF(振分, $C183, 計算_投入係数表_加工!CR$4:CR$123)</f>
        <v>0</v>
      </c>
      <c r="CS183" s="194">
        <f>SUMIF(振分, $C183, 計算_投入係数表_加工!CS$4:CS$123)</f>
        <v>0</v>
      </c>
      <c r="CT183" s="194">
        <f>SUMIF(振分, $C183, 計算_投入係数表_加工!CT$4:CT$123)</f>
        <v>0</v>
      </c>
      <c r="CU183" s="194">
        <f>SUMIF(振分, $C183, 計算_投入係数表_加工!CU$4:CU$123)</f>
        <v>0</v>
      </c>
      <c r="CV183" s="194">
        <f>SUMIF(振分, $C183, 計算_投入係数表_加工!CV$4:CV$123)</f>
        <v>0</v>
      </c>
      <c r="CW183" s="194">
        <f>SUMIF(振分, $C183, 計算_投入係数表_加工!CW$4:CW$123)</f>
        <v>0</v>
      </c>
      <c r="CX183" s="194">
        <f>SUMIF(振分, $C183, 計算_投入係数表_加工!CX$4:CX$123)</f>
        <v>0</v>
      </c>
      <c r="CY183" s="194">
        <f>SUMIF(振分, $C183, 計算_投入係数表_加工!CY$4:CY$123)</f>
        <v>0</v>
      </c>
      <c r="CZ183" s="194">
        <f>SUMIF(振分, $C183, 計算_投入係数表_加工!CZ$4:CZ$123)</f>
        <v>0</v>
      </c>
      <c r="DA183" s="194">
        <f>SUMIF(振分, $C183, 計算_投入係数表_加工!DA$4:DA$123)</f>
        <v>0</v>
      </c>
      <c r="DB183" s="194">
        <f>SUMIF(振分, $C183, 計算_投入係数表_加工!DB$4:DB$123)</f>
        <v>0</v>
      </c>
      <c r="DC183" s="194">
        <f>SUMIF(振分, $C183, 計算_投入係数表_加工!DC$4:DC$123)</f>
        <v>0</v>
      </c>
      <c r="DD183" s="194">
        <f>SUMIF(振分, $C183, 計算_投入係数表_加工!DD$4:DD$123)</f>
        <v>0</v>
      </c>
      <c r="DE183" s="194">
        <f>SUMIF(振分, $C183, 計算_投入係数表_加工!DE$4:DE$123)</f>
        <v>0</v>
      </c>
      <c r="DF183" s="194">
        <f>SUMIF(振分, $C183, 計算_投入係数表_加工!DF$4:DF$123)</f>
        <v>0</v>
      </c>
      <c r="DG183" s="194">
        <f>SUMIF(振分, $C183, 計算_投入係数表_加工!DG$4:DG$123)</f>
        <v>0</v>
      </c>
      <c r="DH183" s="194">
        <f>SUMIF(振分, $C183, 計算_投入係数表_加工!DH$4:DH$123)</f>
        <v>0</v>
      </c>
      <c r="DI183" s="194">
        <f>SUMIF(振分, $C183, 計算_投入係数表_加工!DI$4:DI$123)</f>
        <v>0</v>
      </c>
      <c r="DJ183" s="194">
        <f>SUMIF(振分, $C183, 計算_投入係数表_加工!DJ$4:DJ$123)</f>
        <v>0</v>
      </c>
      <c r="DK183" s="194">
        <f>SUMIF(振分, $C183, 計算_投入係数表_加工!DK$4:DK$123)</f>
        <v>0</v>
      </c>
      <c r="DL183" s="194">
        <f>SUMIF(振分, $C183, 計算_投入係数表_加工!DL$4:DL$123)</f>
        <v>0</v>
      </c>
      <c r="DM183" s="194">
        <f>SUMIF(振分, $C183, 計算_投入係数表_加工!DM$4:DM$123)</f>
        <v>0</v>
      </c>
      <c r="DN183" s="194">
        <f>SUMIF(振分, $C183, 計算_投入係数表_加工!DN$4:DN$123)</f>
        <v>0</v>
      </c>
      <c r="DO183" s="194">
        <f>SUMIF(振分, $C183, 計算_投入係数表_加工!DO$4:DO$123)</f>
        <v>0</v>
      </c>
      <c r="DP183" s="194">
        <f>SUMIF(振分, $C183, 計算_投入係数表_加工!DP$4:DP$123)</f>
        <v>0</v>
      </c>
      <c r="DQ183" s="194">
        <f>SUMIF(振分, $C183, 計算_投入係数表_加工!DQ$4:DQ$123)</f>
        <v>0</v>
      </c>
      <c r="DR183" s="194">
        <f>SUMIF(振分, $C183, 計算_投入係数表_加工!DR$4:DR$123)</f>
        <v>0</v>
      </c>
      <c r="DS183" s="194">
        <f>SUMIF(振分, $C183, 計算_投入係数表_加工!DS$4:DS$123)</f>
        <v>0</v>
      </c>
      <c r="DT183" s="108">
        <f>SUMIF(振分, $C183, 計算_投入係数表_加工!DT$4:DT$123)</f>
        <v>0</v>
      </c>
    </row>
    <row r="184" spans="1:124" s="22" customFormat="1" x14ac:dyDescent="0.25">
      <c r="A184" s="34"/>
      <c r="B184" s="53">
        <v>44</v>
      </c>
      <c r="C184" s="360" t="str">
        <v>-</v>
      </c>
      <c r="D184" s="193">
        <f>SUMIF(振分, $C184, 計算_投入係数表_加工!D$4:D$123)</f>
        <v>0</v>
      </c>
      <c r="E184" s="194">
        <f>SUMIF(振分, $C184, 計算_投入係数表_加工!E$4:E$123)</f>
        <v>0</v>
      </c>
      <c r="F184" s="194">
        <f>SUMIF(振分, $C184, 計算_投入係数表_加工!F$4:F$123)</f>
        <v>0</v>
      </c>
      <c r="G184" s="194">
        <f>SUMIF(振分, $C184, 計算_投入係数表_加工!G$4:G$123)</f>
        <v>0</v>
      </c>
      <c r="H184" s="194">
        <f>SUMIF(振分, $C184, 計算_投入係数表_加工!H$4:H$123)</f>
        <v>0</v>
      </c>
      <c r="I184" s="194">
        <f>SUMIF(振分, $C184, 計算_投入係数表_加工!I$4:I$123)</f>
        <v>0</v>
      </c>
      <c r="J184" s="194">
        <f>SUMIF(振分, $C184, 計算_投入係数表_加工!J$4:J$123)</f>
        <v>0</v>
      </c>
      <c r="K184" s="194">
        <f>SUMIF(振分, $C184, 計算_投入係数表_加工!K$4:K$123)</f>
        <v>0</v>
      </c>
      <c r="L184" s="194">
        <f>SUMIF(振分, $C184, 計算_投入係数表_加工!L$4:L$123)</f>
        <v>0</v>
      </c>
      <c r="M184" s="194">
        <f>SUMIF(振分, $C184, 計算_投入係数表_加工!M$4:M$123)</f>
        <v>0</v>
      </c>
      <c r="N184" s="194">
        <f>SUMIF(振分, $C184, 計算_投入係数表_加工!N$4:N$123)</f>
        <v>0</v>
      </c>
      <c r="O184" s="194">
        <f>SUMIF(振分, $C184, 計算_投入係数表_加工!O$4:O$123)</f>
        <v>0</v>
      </c>
      <c r="P184" s="194">
        <f>SUMIF(振分, $C184, 計算_投入係数表_加工!P$4:P$123)</f>
        <v>0</v>
      </c>
      <c r="Q184" s="194">
        <f>SUMIF(振分, $C184, 計算_投入係数表_加工!Q$4:Q$123)</f>
        <v>0</v>
      </c>
      <c r="R184" s="194">
        <f>SUMIF(振分, $C184, 計算_投入係数表_加工!R$4:R$123)</f>
        <v>0</v>
      </c>
      <c r="S184" s="194">
        <f>SUMIF(振分, $C184, 計算_投入係数表_加工!S$4:S$123)</f>
        <v>0</v>
      </c>
      <c r="T184" s="194">
        <f>SUMIF(振分, $C184, 計算_投入係数表_加工!T$4:T$123)</f>
        <v>0</v>
      </c>
      <c r="U184" s="194">
        <f>SUMIF(振分, $C184, 計算_投入係数表_加工!U$4:U$123)</f>
        <v>0</v>
      </c>
      <c r="V184" s="194">
        <f>SUMIF(振分, $C184, 計算_投入係数表_加工!V$4:V$123)</f>
        <v>0</v>
      </c>
      <c r="W184" s="194">
        <f>SUMIF(振分, $C184, 計算_投入係数表_加工!W$4:W$123)</f>
        <v>0</v>
      </c>
      <c r="X184" s="194">
        <f>SUMIF(振分, $C184, 計算_投入係数表_加工!X$4:X$123)</f>
        <v>0</v>
      </c>
      <c r="Y184" s="194">
        <f>SUMIF(振分, $C184, 計算_投入係数表_加工!Y$4:Y$123)</f>
        <v>0</v>
      </c>
      <c r="Z184" s="194">
        <f>SUMIF(振分, $C184, 計算_投入係数表_加工!Z$4:Z$123)</f>
        <v>0</v>
      </c>
      <c r="AA184" s="194">
        <f>SUMIF(振分, $C184, 計算_投入係数表_加工!AA$4:AA$123)</f>
        <v>0</v>
      </c>
      <c r="AB184" s="194">
        <f>SUMIF(振分, $C184, 計算_投入係数表_加工!AB$4:AB$123)</f>
        <v>0</v>
      </c>
      <c r="AC184" s="194">
        <f>SUMIF(振分, $C184, 計算_投入係数表_加工!AC$4:AC$123)</f>
        <v>0</v>
      </c>
      <c r="AD184" s="194">
        <f>SUMIF(振分, $C184, 計算_投入係数表_加工!AD$4:AD$123)</f>
        <v>0</v>
      </c>
      <c r="AE184" s="194">
        <f>SUMIF(振分, $C184, 計算_投入係数表_加工!AE$4:AE$123)</f>
        <v>0</v>
      </c>
      <c r="AF184" s="194">
        <f>SUMIF(振分, $C184, 計算_投入係数表_加工!AF$4:AF$123)</f>
        <v>0</v>
      </c>
      <c r="AG184" s="194">
        <f>SUMIF(振分, $C184, 計算_投入係数表_加工!AG$4:AG$123)</f>
        <v>0</v>
      </c>
      <c r="AH184" s="194">
        <f>SUMIF(振分, $C184, 計算_投入係数表_加工!AH$4:AH$123)</f>
        <v>0</v>
      </c>
      <c r="AI184" s="194">
        <f>SUMIF(振分, $C184, 計算_投入係数表_加工!AI$4:AI$123)</f>
        <v>0</v>
      </c>
      <c r="AJ184" s="194">
        <f>SUMIF(振分, $C184, 計算_投入係数表_加工!AJ$4:AJ$123)</f>
        <v>0</v>
      </c>
      <c r="AK184" s="194">
        <f>SUMIF(振分, $C184, 計算_投入係数表_加工!AK$4:AK$123)</f>
        <v>0</v>
      </c>
      <c r="AL184" s="194">
        <f>SUMIF(振分, $C184, 計算_投入係数表_加工!AL$4:AL$123)</f>
        <v>0</v>
      </c>
      <c r="AM184" s="194">
        <f>SUMIF(振分, $C184, 計算_投入係数表_加工!AM$4:AM$123)</f>
        <v>0</v>
      </c>
      <c r="AN184" s="194">
        <f>SUMIF(振分, $C184, 計算_投入係数表_加工!AN$4:AN$123)</f>
        <v>0</v>
      </c>
      <c r="AO184" s="194">
        <f>SUMIF(振分, $C184, 計算_投入係数表_加工!AO$4:AO$123)</f>
        <v>0</v>
      </c>
      <c r="AP184" s="194">
        <f>SUMIF(振分, $C184, 計算_投入係数表_加工!AP$4:AP$123)</f>
        <v>0</v>
      </c>
      <c r="AQ184" s="194">
        <f>SUMIF(振分, $C184, 計算_投入係数表_加工!AQ$4:AQ$123)</f>
        <v>0</v>
      </c>
      <c r="AR184" s="194">
        <f>SUMIF(振分, $C184, 計算_投入係数表_加工!AR$4:AR$123)</f>
        <v>0</v>
      </c>
      <c r="AS184" s="194">
        <f>SUMIF(振分, $C184, 計算_投入係数表_加工!AS$4:AS$123)</f>
        <v>0</v>
      </c>
      <c r="AT184" s="194">
        <f>SUMIF(振分, $C184, 計算_投入係数表_加工!AT$4:AT$123)</f>
        <v>0</v>
      </c>
      <c r="AU184" s="194">
        <f>SUMIF(振分, $C184, 計算_投入係数表_加工!AU$4:AU$123)</f>
        <v>0</v>
      </c>
      <c r="AV184" s="194">
        <f>SUMIF(振分, $C184, 計算_投入係数表_加工!AV$4:AV$123)</f>
        <v>0</v>
      </c>
      <c r="AW184" s="194">
        <f>SUMIF(振分, $C184, 計算_投入係数表_加工!AW$4:AW$123)</f>
        <v>0</v>
      </c>
      <c r="AX184" s="194">
        <f>SUMIF(振分, $C184, 計算_投入係数表_加工!AX$4:AX$123)</f>
        <v>0</v>
      </c>
      <c r="AY184" s="194">
        <f>SUMIF(振分, $C184, 計算_投入係数表_加工!AY$4:AY$123)</f>
        <v>0</v>
      </c>
      <c r="AZ184" s="194">
        <f>SUMIF(振分, $C184, 計算_投入係数表_加工!AZ$4:AZ$123)</f>
        <v>0</v>
      </c>
      <c r="BA184" s="194">
        <f>SUMIF(振分, $C184, 計算_投入係数表_加工!BA$4:BA$123)</f>
        <v>0</v>
      </c>
      <c r="BB184" s="194">
        <f>SUMIF(振分, $C184, 計算_投入係数表_加工!BB$4:BB$123)</f>
        <v>0</v>
      </c>
      <c r="BC184" s="194">
        <f>SUMIF(振分, $C184, 計算_投入係数表_加工!BC$4:BC$123)</f>
        <v>0</v>
      </c>
      <c r="BD184" s="194">
        <f>SUMIF(振分, $C184, 計算_投入係数表_加工!BD$4:BD$123)</f>
        <v>0</v>
      </c>
      <c r="BE184" s="194">
        <f>SUMIF(振分, $C184, 計算_投入係数表_加工!BE$4:BE$123)</f>
        <v>0</v>
      </c>
      <c r="BF184" s="194">
        <f>SUMIF(振分, $C184, 計算_投入係数表_加工!BF$4:BF$123)</f>
        <v>0</v>
      </c>
      <c r="BG184" s="194">
        <f>SUMIF(振分, $C184, 計算_投入係数表_加工!BG$4:BG$123)</f>
        <v>0</v>
      </c>
      <c r="BH184" s="194">
        <f>SUMIF(振分, $C184, 計算_投入係数表_加工!BH$4:BH$123)</f>
        <v>0</v>
      </c>
      <c r="BI184" s="194">
        <f>SUMIF(振分, $C184, 計算_投入係数表_加工!BI$4:BI$123)</f>
        <v>0</v>
      </c>
      <c r="BJ184" s="194">
        <f>SUMIF(振分, $C184, 計算_投入係数表_加工!BJ$4:BJ$123)</f>
        <v>0</v>
      </c>
      <c r="BK184" s="194">
        <f>SUMIF(振分, $C184, 計算_投入係数表_加工!BK$4:BK$123)</f>
        <v>0</v>
      </c>
      <c r="BL184" s="194">
        <f>SUMIF(振分, $C184, 計算_投入係数表_加工!BL$4:BL$123)</f>
        <v>0</v>
      </c>
      <c r="BM184" s="194">
        <f>SUMIF(振分, $C184, 計算_投入係数表_加工!BM$4:BM$123)</f>
        <v>0</v>
      </c>
      <c r="BN184" s="194">
        <f>SUMIF(振分, $C184, 計算_投入係数表_加工!BN$4:BN$123)</f>
        <v>0</v>
      </c>
      <c r="BO184" s="194">
        <f>SUMIF(振分, $C184, 計算_投入係数表_加工!BO$4:BO$123)</f>
        <v>0</v>
      </c>
      <c r="BP184" s="194">
        <f>SUMIF(振分, $C184, 計算_投入係数表_加工!BP$4:BP$123)</f>
        <v>0</v>
      </c>
      <c r="BQ184" s="194">
        <f>SUMIF(振分, $C184, 計算_投入係数表_加工!BQ$4:BQ$123)</f>
        <v>0</v>
      </c>
      <c r="BR184" s="194">
        <f>SUMIF(振分, $C184, 計算_投入係数表_加工!BR$4:BR$123)</f>
        <v>0</v>
      </c>
      <c r="BS184" s="194">
        <f>SUMIF(振分, $C184, 計算_投入係数表_加工!BS$4:BS$123)</f>
        <v>0</v>
      </c>
      <c r="BT184" s="194">
        <f>SUMIF(振分, $C184, 計算_投入係数表_加工!BT$4:BT$123)</f>
        <v>0</v>
      </c>
      <c r="BU184" s="194">
        <f>SUMIF(振分, $C184, 計算_投入係数表_加工!BU$4:BU$123)</f>
        <v>0</v>
      </c>
      <c r="BV184" s="194">
        <f>SUMIF(振分, $C184, 計算_投入係数表_加工!BV$4:BV$123)</f>
        <v>0</v>
      </c>
      <c r="BW184" s="194">
        <f>SUMIF(振分, $C184, 計算_投入係数表_加工!BW$4:BW$123)</f>
        <v>0</v>
      </c>
      <c r="BX184" s="194">
        <f>SUMIF(振分, $C184, 計算_投入係数表_加工!BX$4:BX$123)</f>
        <v>0</v>
      </c>
      <c r="BY184" s="194">
        <f>SUMIF(振分, $C184, 計算_投入係数表_加工!BY$4:BY$123)</f>
        <v>0</v>
      </c>
      <c r="BZ184" s="194">
        <f>SUMIF(振分, $C184, 計算_投入係数表_加工!BZ$4:BZ$123)</f>
        <v>0</v>
      </c>
      <c r="CA184" s="194">
        <f>SUMIF(振分, $C184, 計算_投入係数表_加工!CA$4:CA$123)</f>
        <v>0</v>
      </c>
      <c r="CB184" s="194">
        <f>SUMIF(振分, $C184, 計算_投入係数表_加工!CB$4:CB$123)</f>
        <v>0</v>
      </c>
      <c r="CC184" s="194">
        <f>SUMIF(振分, $C184, 計算_投入係数表_加工!CC$4:CC$123)</f>
        <v>0</v>
      </c>
      <c r="CD184" s="194">
        <f>SUMIF(振分, $C184, 計算_投入係数表_加工!CD$4:CD$123)</f>
        <v>0</v>
      </c>
      <c r="CE184" s="194">
        <f>SUMIF(振分, $C184, 計算_投入係数表_加工!CE$4:CE$123)</f>
        <v>0</v>
      </c>
      <c r="CF184" s="194">
        <f>SUMIF(振分, $C184, 計算_投入係数表_加工!CF$4:CF$123)</f>
        <v>0</v>
      </c>
      <c r="CG184" s="194">
        <f>SUMIF(振分, $C184, 計算_投入係数表_加工!CG$4:CG$123)</f>
        <v>0</v>
      </c>
      <c r="CH184" s="194">
        <f>SUMIF(振分, $C184, 計算_投入係数表_加工!CH$4:CH$123)</f>
        <v>0</v>
      </c>
      <c r="CI184" s="194">
        <f>SUMIF(振分, $C184, 計算_投入係数表_加工!CI$4:CI$123)</f>
        <v>0</v>
      </c>
      <c r="CJ184" s="194">
        <f>SUMIF(振分, $C184, 計算_投入係数表_加工!CJ$4:CJ$123)</f>
        <v>0</v>
      </c>
      <c r="CK184" s="194">
        <f>SUMIF(振分, $C184, 計算_投入係数表_加工!CK$4:CK$123)</f>
        <v>0</v>
      </c>
      <c r="CL184" s="194">
        <f>SUMIF(振分, $C184, 計算_投入係数表_加工!CL$4:CL$123)</f>
        <v>0</v>
      </c>
      <c r="CM184" s="194">
        <f>SUMIF(振分, $C184, 計算_投入係数表_加工!CM$4:CM$123)</f>
        <v>0</v>
      </c>
      <c r="CN184" s="194">
        <f>SUMIF(振分, $C184, 計算_投入係数表_加工!CN$4:CN$123)</f>
        <v>0</v>
      </c>
      <c r="CO184" s="194">
        <f>SUMIF(振分, $C184, 計算_投入係数表_加工!CO$4:CO$123)</f>
        <v>0</v>
      </c>
      <c r="CP184" s="194">
        <f>SUMIF(振分, $C184, 計算_投入係数表_加工!CP$4:CP$123)</f>
        <v>0</v>
      </c>
      <c r="CQ184" s="194">
        <f>SUMIF(振分, $C184, 計算_投入係数表_加工!CQ$4:CQ$123)</f>
        <v>0</v>
      </c>
      <c r="CR184" s="194">
        <f>SUMIF(振分, $C184, 計算_投入係数表_加工!CR$4:CR$123)</f>
        <v>0</v>
      </c>
      <c r="CS184" s="194">
        <f>SUMIF(振分, $C184, 計算_投入係数表_加工!CS$4:CS$123)</f>
        <v>0</v>
      </c>
      <c r="CT184" s="194">
        <f>SUMIF(振分, $C184, 計算_投入係数表_加工!CT$4:CT$123)</f>
        <v>0</v>
      </c>
      <c r="CU184" s="194">
        <f>SUMIF(振分, $C184, 計算_投入係数表_加工!CU$4:CU$123)</f>
        <v>0</v>
      </c>
      <c r="CV184" s="194">
        <f>SUMIF(振分, $C184, 計算_投入係数表_加工!CV$4:CV$123)</f>
        <v>0</v>
      </c>
      <c r="CW184" s="194">
        <f>SUMIF(振分, $C184, 計算_投入係数表_加工!CW$4:CW$123)</f>
        <v>0</v>
      </c>
      <c r="CX184" s="194">
        <f>SUMIF(振分, $C184, 計算_投入係数表_加工!CX$4:CX$123)</f>
        <v>0</v>
      </c>
      <c r="CY184" s="194">
        <f>SUMIF(振分, $C184, 計算_投入係数表_加工!CY$4:CY$123)</f>
        <v>0</v>
      </c>
      <c r="CZ184" s="194">
        <f>SUMIF(振分, $C184, 計算_投入係数表_加工!CZ$4:CZ$123)</f>
        <v>0</v>
      </c>
      <c r="DA184" s="194">
        <f>SUMIF(振分, $C184, 計算_投入係数表_加工!DA$4:DA$123)</f>
        <v>0</v>
      </c>
      <c r="DB184" s="194">
        <f>SUMIF(振分, $C184, 計算_投入係数表_加工!DB$4:DB$123)</f>
        <v>0</v>
      </c>
      <c r="DC184" s="194">
        <f>SUMIF(振分, $C184, 計算_投入係数表_加工!DC$4:DC$123)</f>
        <v>0</v>
      </c>
      <c r="DD184" s="194">
        <f>SUMIF(振分, $C184, 計算_投入係数表_加工!DD$4:DD$123)</f>
        <v>0</v>
      </c>
      <c r="DE184" s="194">
        <f>SUMIF(振分, $C184, 計算_投入係数表_加工!DE$4:DE$123)</f>
        <v>0</v>
      </c>
      <c r="DF184" s="194">
        <f>SUMIF(振分, $C184, 計算_投入係数表_加工!DF$4:DF$123)</f>
        <v>0</v>
      </c>
      <c r="DG184" s="194">
        <f>SUMIF(振分, $C184, 計算_投入係数表_加工!DG$4:DG$123)</f>
        <v>0</v>
      </c>
      <c r="DH184" s="194">
        <f>SUMIF(振分, $C184, 計算_投入係数表_加工!DH$4:DH$123)</f>
        <v>0</v>
      </c>
      <c r="DI184" s="194">
        <f>SUMIF(振分, $C184, 計算_投入係数表_加工!DI$4:DI$123)</f>
        <v>0</v>
      </c>
      <c r="DJ184" s="194">
        <f>SUMIF(振分, $C184, 計算_投入係数表_加工!DJ$4:DJ$123)</f>
        <v>0</v>
      </c>
      <c r="DK184" s="194">
        <f>SUMIF(振分, $C184, 計算_投入係数表_加工!DK$4:DK$123)</f>
        <v>0</v>
      </c>
      <c r="DL184" s="194">
        <f>SUMIF(振分, $C184, 計算_投入係数表_加工!DL$4:DL$123)</f>
        <v>0</v>
      </c>
      <c r="DM184" s="194">
        <f>SUMIF(振分, $C184, 計算_投入係数表_加工!DM$4:DM$123)</f>
        <v>0</v>
      </c>
      <c r="DN184" s="194">
        <f>SUMIF(振分, $C184, 計算_投入係数表_加工!DN$4:DN$123)</f>
        <v>0</v>
      </c>
      <c r="DO184" s="194">
        <f>SUMIF(振分, $C184, 計算_投入係数表_加工!DO$4:DO$123)</f>
        <v>0</v>
      </c>
      <c r="DP184" s="194">
        <f>SUMIF(振分, $C184, 計算_投入係数表_加工!DP$4:DP$123)</f>
        <v>0</v>
      </c>
      <c r="DQ184" s="194">
        <f>SUMIF(振分, $C184, 計算_投入係数表_加工!DQ$4:DQ$123)</f>
        <v>0</v>
      </c>
      <c r="DR184" s="194">
        <f>SUMIF(振分, $C184, 計算_投入係数表_加工!DR$4:DR$123)</f>
        <v>0</v>
      </c>
      <c r="DS184" s="194">
        <f>SUMIF(振分, $C184, 計算_投入係数表_加工!DS$4:DS$123)</f>
        <v>0</v>
      </c>
      <c r="DT184" s="108">
        <f>SUMIF(振分, $C184, 計算_投入係数表_加工!DT$4:DT$123)</f>
        <v>0</v>
      </c>
    </row>
    <row r="185" spans="1:124" s="22" customFormat="1" x14ac:dyDescent="0.25">
      <c r="A185" s="34"/>
      <c r="B185" s="53">
        <v>45</v>
      </c>
      <c r="C185" s="360" t="str">
        <v>-</v>
      </c>
      <c r="D185" s="193">
        <f>SUMIF(振分, $C185, 計算_投入係数表_加工!D$4:D$123)</f>
        <v>0</v>
      </c>
      <c r="E185" s="194">
        <f>SUMIF(振分, $C185, 計算_投入係数表_加工!E$4:E$123)</f>
        <v>0</v>
      </c>
      <c r="F185" s="194">
        <f>SUMIF(振分, $C185, 計算_投入係数表_加工!F$4:F$123)</f>
        <v>0</v>
      </c>
      <c r="G185" s="194">
        <f>SUMIF(振分, $C185, 計算_投入係数表_加工!G$4:G$123)</f>
        <v>0</v>
      </c>
      <c r="H185" s="194">
        <f>SUMIF(振分, $C185, 計算_投入係数表_加工!H$4:H$123)</f>
        <v>0</v>
      </c>
      <c r="I185" s="194">
        <f>SUMIF(振分, $C185, 計算_投入係数表_加工!I$4:I$123)</f>
        <v>0</v>
      </c>
      <c r="J185" s="194">
        <f>SUMIF(振分, $C185, 計算_投入係数表_加工!J$4:J$123)</f>
        <v>0</v>
      </c>
      <c r="K185" s="194">
        <f>SUMIF(振分, $C185, 計算_投入係数表_加工!K$4:K$123)</f>
        <v>0</v>
      </c>
      <c r="L185" s="194">
        <f>SUMIF(振分, $C185, 計算_投入係数表_加工!L$4:L$123)</f>
        <v>0</v>
      </c>
      <c r="M185" s="194">
        <f>SUMIF(振分, $C185, 計算_投入係数表_加工!M$4:M$123)</f>
        <v>0</v>
      </c>
      <c r="N185" s="194">
        <f>SUMIF(振分, $C185, 計算_投入係数表_加工!N$4:N$123)</f>
        <v>0</v>
      </c>
      <c r="O185" s="194">
        <f>SUMIF(振分, $C185, 計算_投入係数表_加工!O$4:O$123)</f>
        <v>0</v>
      </c>
      <c r="P185" s="194">
        <f>SUMIF(振分, $C185, 計算_投入係数表_加工!P$4:P$123)</f>
        <v>0</v>
      </c>
      <c r="Q185" s="194">
        <f>SUMIF(振分, $C185, 計算_投入係数表_加工!Q$4:Q$123)</f>
        <v>0</v>
      </c>
      <c r="R185" s="194">
        <f>SUMIF(振分, $C185, 計算_投入係数表_加工!R$4:R$123)</f>
        <v>0</v>
      </c>
      <c r="S185" s="194">
        <f>SUMIF(振分, $C185, 計算_投入係数表_加工!S$4:S$123)</f>
        <v>0</v>
      </c>
      <c r="T185" s="194">
        <f>SUMIF(振分, $C185, 計算_投入係数表_加工!T$4:T$123)</f>
        <v>0</v>
      </c>
      <c r="U185" s="194">
        <f>SUMIF(振分, $C185, 計算_投入係数表_加工!U$4:U$123)</f>
        <v>0</v>
      </c>
      <c r="V185" s="194">
        <f>SUMIF(振分, $C185, 計算_投入係数表_加工!V$4:V$123)</f>
        <v>0</v>
      </c>
      <c r="W185" s="194">
        <f>SUMIF(振分, $C185, 計算_投入係数表_加工!W$4:W$123)</f>
        <v>0</v>
      </c>
      <c r="X185" s="194">
        <f>SUMIF(振分, $C185, 計算_投入係数表_加工!X$4:X$123)</f>
        <v>0</v>
      </c>
      <c r="Y185" s="194">
        <f>SUMIF(振分, $C185, 計算_投入係数表_加工!Y$4:Y$123)</f>
        <v>0</v>
      </c>
      <c r="Z185" s="194">
        <f>SUMIF(振分, $C185, 計算_投入係数表_加工!Z$4:Z$123)</f>
        <v>0</v>
      </c>
      <c r="AA185" s="194">
        <f>SUMIF(振分, $C185, 計算_投入係数表_加工!AA$4:AA$123)</f>
        <v>0</v>
      </c>
      <c r="AB185" s="194">
        <f>SUMIF(振分, $C185, 計算_投入係数表_加工!AB$4:AB$123)</f>
        <v>0</v>
      </c>
      <c r="AC185" s="194">
        <f>SUMIF(振分, $C185, 計算_投入係数表_加工!AC$4:AC$123)</f>
        <v>0</v>
      </c>
      <c r="AD185" s="194">
        <f>SUMIF(振分, $C185, 計算_投入係数表_加工!AD$4:AD$123)</f>
        <v>0</v>
      </c>
      <c r="AE185" s="194">
        <f>SUMIF(振分, $C185, 計算_投入係数表_加工!AE$4:AE$123)</f>
        <v>0</v>
      </c>
      <c r="AF185" s="194">
        <f>SUMIF(振分, $C185, 計算_投入係数表_加工!AF$4:AF$123)</f>
        <v>0</v>
      </c>
      <c r="AG185" s="194">
        <f>SUMIF(振分, $C185, 計算_投入係数表_加工!AG$4:AG$123)</f>
        <v>0</v>
      </c>
      <c r="AH185" s="194">
        <f>SUMIF(振分, $C185, 計算_投入係数表_加工!AH$4:AH$123)</f>
        <v>0</v>
      </c>
      <c r="AI185" s="194">
        <f>SUMIF(振分, $C185, 計算_投入係数表_加工!AI$4:AI$123)</f>
        <v>0</v>
      </c>
      <c r="AJ185" s="194">
        <f>SUMIF(振分, $C185, 計算_投入係数表_加工!AJ$4:AJ$123)</f>
        <v>0</v>
      </c>
      <c r="AK185" s="194">
        <f>SUMIF(振分, $C185, 計算_投入係数表_加工!AK$4:AK$123)</f>
        <v>0</v>
      </c>
      <c r="AL185" s="194">
        <f>SUMIF(振分, $C185, 計算_投入係数表_加工!AL$4:AL$123)</f>
        <v>0</v>
      </c>
      <c r="AM185" s="194">
        <f>SUMIF(振分, $C185, 計算_投入係数表_加工!AM$4:AM$123)</f>
        <v>0</v>
      </c>
      <c r="AN185" s="194">
        <f>SUMIF(振分, $C185, 計算_投入係数表_加工!AN$4:AN$123)</f>
        <v>0</v>
      </c>
      <c r="AO185" s="194">
        <f>SUMIF(振分, $C185, 計算_投入係数表_加工!AO$4:AO$123)</f>
        <v>0</v>
      </c>
      <c r="AP185" s="194">
        <f>SUMIF(振分, $C185, 計算_投入係数表_加工!AP$4:AP$123)</f>
        <v>0</v>
      </c>
      <c r="AQ185" s="194">
        <f>SUMIF(振分, $C185, 計算_投入係数表_加工!AQ$4:AQ$123)</f>
        <v>0</v>
      </c>
      <c r="AR185" s="194">
        <f>SUMIF(振分, $C185, 計算_投入係数表_加工!AR$4:AR$123)</f>
        <v>0</v>
      </c>
      <c r="AS185" s="194">
        <f>SUMIF(振分, $C185, 計算_投入係数表_加工!AS$4:AS$123)</f>
        <v>0</v>
      </c>
      <c r="AT185" s="194">
        <f>SUMIF(振分, $C185, 計算_投入係数表_加工!AT$4:AT$123)</f>
        <v>0</v>
      </c>
      <c r="AU185" s="194">
        <f>SUMIF(振分, $C185, 計算_投入係数表_加工!AU$4:AU$123)</f>
        <v>0</v>
      </c>
      <c r="AV185" s="194">
        <f>SUMIF(振分, $C185, 計算_投入係数表_加工!AV$4:AV$123)</f>
        <v>0</v>
      </c>
      <c r="AW185" s="194">
        <f>SUMIF(振分, $C185, 計算_投入係数表_加工!AW$4:AW$123)</f>
        <v>0</v>
      </c>
      <c r="AX185" s="194">
        <f>SUMIF(振分, $C185, 計算_投入係数表_加工!AX$4:AX$123)</f>
        <v>0</v>
      </c>
      <c r="AY185" s="194">
        <f>SUMIF(振分, $C185, 計算_投入係数表_加工!AY$4:AY$123)</f>
        <v>0</v>
      </c>
      <c r="AZ185" s="194">
        <f>SUMIF(振分, $C185, 計算_投入係数表_加工!AZ$4:AZ$123)</f>
        <v>0</v>
      </c>
      <c r="BA185" s="194">
        <f>SUMIF(振分, $C185, 計算_投入係数表_加工!BA$4:BA$123)</f>
        <v>0</v>
      </c>
      <c r="BB185" s="194">
        <f>SUMIF(振分, $C185, 計算_投入係数表_加工!BB$4:BB$123)</f>
        <v>0</v>
      </c>
      <c r="BC185" s="194">
        <f>SUMIF(振分, $C185, 計算_投入係数表_加工!BC$4:BC$123)</f>
        <v>0</v>
      </c>
      <c r="BD185" s="194">
        <f>SUMIF(振分, $C185, 計算_投入係数表_加工!BD$4:BD$123)</f>
        <v>0</v>
      </c>
      <c r="BE185" s="194">
        <f>SUMIF(振分, $C185, 計算_投入係数表_加工!BE$4:BE$123)</f>
        <v>0</v>
      </c>
      <c r="BF185" s="194">
        <f>SUMIF(振分, $C185, 計算_投入係数表_加工!BF$4:BF$123)</f>
        <v>0</v>
      </c>
      <c r="BG185" s="194">
        <f>SUMIF(振分, $C185, 計算_投入係数表_加工!BG$4:BG$123)</f>
        <v>0</v>
      </c>
      <c r="BH185" s="194">
        <f>SUMIF(振分, $C185, 計算_投入係数表_加工!BH$4:BH$123)</f>
        <v>0</v>
      </c>
      <c r="BI185" s="194">
        <f>SUMIF(振分, $C185, 計算_投入係数表_加工!BI$4:BI$123)</f>
        <v>0</v>
      </c>
      <c r="BJ185" s="194">
        <f>SUMIF(振分, $C185, 計算_投入係数表_加工!BJ$4:BJ$123)</f>
        <v>0</v>
      </c>
      <c r="BK185" s="194">
        <f>SUMIF(振分, $C185, 計算_投入係数表_加工!BK$4:BK$123)</f>
        <v>0</v>
      </c>
      <c r="BL185" s="194">
        <f>SUMIF(振分, $C185, 計算_投入係数表_加工!BL$4:BL$123)</f>
        <v>0</v>
      </c>
      <c r="BM185" s="194">
        <f>SUMIF(振分, $C185, 計算_投入係数表_加工!BM$4:BM$123)</f>
        <v>0</v>
      </c>
      <c r="BN185" s="194">
        <f>SUMIF(振分, $C185, 計算_投入係数表_加工!BN$4:BN$123)</f>
        <v>0</v>
      </c>
      <c r="BO185" s="194">
        <f>SUMIF(振分, $C185, 計算_投入係数表_加工!BO$4:BO$123)</f>
        <v>0</v>
      </c>
      <c r="BP185" s="194">
        <f>SUMIF(振分, $C185, 計算_投入係数表_加工!BP$4:BP$123)</f>
        <v>0</v>
      </c>
      <c r="BQ185" s="194">
        <f>SUMIF(振分, $C185, 計算_投入係数表_加工!BQ$4:BQ$123)</f>
        <v>0</v>
      </c>
      <c r="BR185" s="194">
        <f>SUMIF(振分, $C185, 計算_投入係数表_加工!BR$4:BR$123)</f>
        <v>0</v>
      </c>
      <c r="BS185" s="194">
        <f>SUMIF(振分, $C185, 計算_投入係数表_加工!BS$4:BS$123)</f>
        <v>0</v>
      </c>
      <c r="BT185" s="194">
        <f>SUMIF(振分, $C185, 計算_投入係数表_加工!BT$4:BT$123)</f>
        <v>0</v>
      </c>
      <c r="BU185" s="194">
        <f>SUMIF(振分, $C185, 計算_投入係数表_加工!BU$4:BU$123)</f>
        <v>0</v>
      </c>
      <c r="BV185" s="194">
        <f>SUMIF(振分, $C185, 計算_投入係数表_加工!BV$4:BV$123)</f>
        <v>0</v>
      </c>
      <c r="BW185" s="194">
        <f>SUMIF(振分, $C185, 計算_投入係数表_加工!BW$4:BW$123)</f>
        <v>0</v>
      </c>
      <c r="BX185" s="194">
        <f>SUMIF(振分, $C185, 計算_投入係数表_加工!BX$4:BX$123)</f>
        <v>0</v>
      </c>
      <c r="BY185" s="194">
        <f>SUMIF(振分, $C185, 計算_投入係数表_加工!BY$4:BY$123)</f>
        <v>0</v>
      </c>
      <c r="BZ185" s="194">
        <f>SUMIF(振分, $C185, 計算_投入係数表_加工!BZ$4:BZ$123)</f>
        <v>0</v>
      </c>
      <c r="CA185" s="194">
        <f>SUMIF(振分, $C185, 計算_投入係数表_加工!CA$4:CA$123)</f>
        <v>0</v>
      </c>
      <c r="CB185" s="194">
        <f>SUMIF(振分, $C185, 計算_投入係数表_加工!CB$4:CB$123)</f>
        <v>0</v>
      </c>
      <c r="CC185" s="194">
        <f>SUMIF(振分, $C185, 計算_投入係数表_加工!CC$4:CC$123)</f>
        <v>0</v>
      </c>
      <c r="CD185" s="194">
        <f>SUMIF(振分, $C185, 計算_投入係数表_加工!CD$4:CD$123)</f>
        <v>0</v>
      </c>
      <c r="CE185" s="194">
        <f>SUMIF(振分, $C185, 計算_投入係数表_加工!CE$4:CE$123)</f>
        <v>0</v>
      </c>
      <c r="CF185" s="194">
        <f>SUMIF(振分, $C185, 計算_投入係数表_加工!CF$4:CF$123)</f>
        <v>0</v>
      </c>
      <c r="CG185" s="194">
        <f>SUMIF(振分, $C185, 計算_投入係数表_加工!CG$4:CG$123)</f>
        <v>0</v>
      </c>
      <c r="CH185" s="194">
        <f>SUMIF(振分, $C185, 計算_投入係数表_加工!CH$4:CH$123)</f>
        <v>0</v>
      </c>
      <c r="CI185" s="194">
        <f>SUMIF(振分, $C185, 計算_投入係数表_加工!CI$4:CI$123)</f>
        <v>0</v>
      </c>
      <c r="CJ185" s="194">
        <f>SUMIF(振分, $C185, 計算_投入係数表_加工!CJ$4:CJ$123)</f>
        <v>0</v>
      </c>
      <c r="CK185" s="194">
        <f>SUMIF(振分, $C185, 計算_投入係数表_加工!CK$4:CK$123)</f>
        <v>0</v>
      </c>
      <c r="CL185" s="194">
        <f>SUMIF(振分, $C185, 計算_投入係数表_加工!CL$4:CL$123)</f>
        <v>0</v>
      </c>
      <c r="CM185" s="194">
        <f>SUMIF(振分, $C185, 計算_投入係数表_加工!CM$4:CM$123)</f>
        <v>0</v>
      </c>
      <c r="CN185" s="194">
        <f>SUMIF(振分, $C185, 計算_投入係数表_加工!CN$4:CN$123)</f>
        <v>0</v>
      </c>
      <c r="CO185" s="194">
        <f>SUMIF(振分, $C185, 計算_投入係数表_加工!CO$4:CO$123)</f>
        <v>0</v>
      </c>
      <c r="CP185" s="194">
        <f>SUMIF(振分, $C185, 計算_投入係数表_加工!CP$4:CP$123)</f>
        <v>0</v>
      </c>
      <c r="CQ185" s="194">
        <f>SUMIF(振分, $C185, 計算_投入係数表_加工!CQ$4:CQ$123)</f>
        <v>0</v>
      </c>
      <c r="CR185" s="194">
        <f>SUMIF(振分, $C185, 計算_投入係数表_加工!CR$4:CR$123)</f>
        <v>0</v>
      </c>
      <c r="CS185" s="194">
        <f>SUMIF(振分, $C185, 計算_投入係数表_加工!CS$4:CS$123)</f>
        <v>0</v>
      </c>
      <c r="CT185" s="194">
        <f>SUMIF(振分, $C185, 計算_投入係数表_加工!CT$4:CT$123)</f>
        <v>0</v>
      </c>
      <c r="CU185" s="194">
        <f>SUMIF(振分, $C185, 計算_投入係数表_加工!CU$4:CU$123)</f>
        <v>0</v>
      </c>
      <c r="CV185" s="194">
        <f>SUMIF(振分, $C185, 計算_投入係数表_加工!CV$4:CV$123)</f>
        <v>0</v>
      </c>
      <c r="CW185" s="194">
        <f>SUMIF(振分, $C185, 計算_投入係数表_加工!CW$4:CW$123)</f>
        <v>0</v>
      </c>
      <c r="CX185" s="194">
        <f>SUMIF(振分, $C185, 計算_投入係数表_加工!CX$4:CX$123)</f>
        <v>0</v>
      </c>
      <c r="CY185" s="194">
        <f>SUMIF(振分, $C185, 計算_投入係数表_加工!CY$4:CY$123)</f>
        <v>0</v>
      </c>
      <c r="CZ185" s="194">
        <f>SUMIF(振分, $C185, 計算_投入係数表_加工!CZ$4:CZ$123)</f>
        <v>0</v>
      </c>
      <c r="DA185" s="194">
        <f>SUMIF(振分, $C185, 計算_投入係数表_加工!DA$4:DA$123)</f>
        <v>0</v>
      </c>
      <c r="DB185" s="194">
        <f>SUMIF(振分, $C185, 計算_投入係数表_加工!DB$4:DB$123)</f>
        <v>0</v>
      </c>
      <c r="DC185" s="194">
        <f>SUMIF(振分, $C185, 計算_投入係数表_加工!DC$4:DC$123)</f>
        <v>0</v>
      </c>
      <c r="DD185" s="194">
        <f>SUMIF(振分, $C185, 計算_投入係数表_加工!DD$4:DD$123)</f>
        <v>0</v>
      </c>
      <c r="DE185" s="194">
        <f>SUMIF(振分, $C185, 計算_投入係数表_加工!DE$4:DE$123)</f>
        <v>0</v>
      </c>
      <c r="DF185" s="194">
        <f>SUMIF(振分, $C185, 計算_投入係数表_加工!DF$4:DF$123)</f>
        <v>0</v>
      </c>
      <c r="DG185" s="194">
        <f>SUMIF(振分, $C185, 計算_投入係数表_加工!DG$4:DG$123)</f>
        <v>0</v>
      </c>
      <c r="DH185" s="194">
        <f>SUMIF(振分, $C185, 計算_投入係数表_加工!DH$4:DH$123)</f>
        <v>0</v>
      </c>
      <c r="DI185" s="194">
        <f>SUMIF(振分, $C185, 計算_投入係数表_加工!DI$4:DI$123)</f>
        <v>0</v>
      </c>
      <c r="DJ185" s="194">
        <f>SUMIF(振分, $C185, 計算_投入係数表_加工!DJ$4:DJ$123)</f>
        <v>0</v>
      </c>
      <c r="DK185" s="194">
        <f>SUMIF(振分, $C185, 計算_投入係数表_加工!DK$4:DK$123)</f>
        <v>0</v>
      </c>
      <c r="DL185" s="194">
        <f>SUMIF(振分, $C185, 計算_投入係数表_加工!DL$4:DL$123)</f>
        <v>0</v>
      </c>
      <c r="DM185" s="194">
        <f>SUMIF(振分, $C185, 計算_投入係数表_加工!DM$4:DM$123)</f>
        <v>0</v>
      </c>
      <c r="DN185" s="194">
        <f>SUMIF(振分, $C185, 計算_投入係数表_加工!DN$4:DN$123)</f>
        <v>0</v>
      </c>
      <c r="DO185" s="194">
        <f>SUMIF(振分, $C185, 計算_投入係数表_加工!DO$4:DO$123)</f>
        <v>0</v>
      </c>
      <c r="DP185" s="194">
        <f>SUMIF(振分, $C185, 計算_投入係数表_加工!DP$4:DP$123)</f>
        <v>0</v>
      </c>
      <c r="DQ185" s="194">
        <f>SUMIF(振分, $C185, 計算_投入係数表_加工!DQ$4:DQ$123)</f>
        <v>0</v>
      </c>
      <c r="DR185" s="194">
        <f>SUMIF(振分, $C185, 計算_投入係数表_加工!DR$4:DR$123)</f>
        <v>0</v>
      </c>
      <c r="DS185" s="194">
        <f>SUMIF(振分, $C185, 計算_投入係数表_加工!DS$4:DS$123)</f>
        <v>0</v>
      </c>
      <c r="DT185" s="108">
        <f>SUMIF(振分, $C185, 計算_投入係数表_加工!DT$4:DT$123)</f>
        <v>0</v>
      </c>
    </row>
    <row r="186" spans="1:124" s="22" customFormat="1" x14ac:dyDescent="0.25">
      <c r="A186" s="34"/>
      <c r="B186" s="53">
        <v>46</v>
      </c>
      <c r="C186" s="361" t="str">
        <v>-</v>
      </c>
      <c r="D186" s="196">
        <f>SUMIF(振分, $C186, 計算_投入係数表_加工!D$4:D$123)</f>
        <v>0</v>
      </c>
      <c r="E186" s="197">
        <f>SUMIF(振分, $C186, 計算_投入係数表_加工!E$4:E$123)</f>
        <v>0</v>
      </c>
      <c r="F186" s="197">
        <f>SUMIF(振分, $C186, 計算_投入係数表_加工!F$4:F$123)</f>
        <v>0</v>
      </c>
      <c r="G186" s="197">
        <f>SUMIF(振分, $C186, 計算_投入係数表_加工!G$4:G$123)</f>
        <v>0</v>
      </c>
      <c r="H186" s="197">
        <f>SUMIF(振分, $C186, 計算_投入係数表_加工!H$4:H$123)</f>
        <v>0</v>
      </c>
      <c r="I186" s="197">
        <f>SUMIF(振分, $C186, 計算_投入係数表_加工!I$4:I$123)</f>
        <v>0</v>
      </c>
      <c r="J186" s="197">
        <f>SUMIF(振分, $C186, 計算_投入係数表_加工!J$4:J$123)</f>
        <v>0</v>
      </c>
      <c r="K186" s="197">
        <f>SUMIF(振分, $C186, 計算_投入係数表_加工!K$4:K$123)</f>
        <v>0</v>
      </c>
      <c r="L186" s="197">
        <f>SUMIF(振分, $C186, 計算_投入係数表_加工!L$4:L$123)</f>
        <v>0</v>
      </c>
      <c r="M186" s="197">
        <f>SUMIF(振分, $C186, 計算_投入係数表_加工!M$4:M$123)</f>
        <v>0</v>
      </c>
      <c r="N186" s="197">
        <f>SUMIF(振分, $C186, 計算_投入係数表_加工!N$4:N$123)</f>
        <v>0</v>
      </c>
      <c r="O186" s="197">
        <f>SUMIF(振分, $C186, 計算_投入係数表_加工!O$4:O$123)</f>
        <v>0</v>
      </c>
      <c r="P186" s="197">
        <f>SUMIF(振分, $C186, 計算_投入係数表_加工!P$4:P$123)</f>
        <v>0</v>
      </c>
      <c r="Q186" s="197">
        <f>SUMIF(振分, $C186, 計算_投入係数表_加工!Q$4:Q$123)</f>
        <v>0</v>
      </c>
      <c r="R186" s="197">
        <f>SUMIF(振分, $C186, 計算_投入係数表_加工!R$4:R$123)</f>
        <v>0</v>
      </c>
      <c r="S186" s="197">
        <f>SUMIF(振分, $C186, 計算_投入係数表_加工!S$4:S$123)</f>
        <v>0</v>
      </c>
      <c r="T186" s="197">
        <f>SUMIF(振分, $C186, 計算_投入係数表_加工!T$4:T$123)</f>
        <v>0</v>
      </c>
      <c r="U186" s="197">
        <f>SUMIF(振分, $C186, 計算_投入係数表_加工!U$4:U$123)</f>
        <v>0</v>
      </c>
      <c r="V186" s="197">
        <f>SUMIF(振分, $C186, 計算_投入係数表_加工!V$4:V$123)</f>
        <v>0</v>
      </c>
      <c r="W186" s="197">
        <f>SUMIF(振分, $C186, 計算_投入係数表_加工!W$4:W$123)</f>
        <v>0</v>
      </c>
      <c r="X186" s="197">
        <f>SUMIF(振分, $C186, 計算_投入係数表_加工!X$4:X$123)</f>
        <v>0</v>
      </c>
      <c r="Y186" s="197">
        <f>SUMIF(振分, $C186, 計算_投入係数表_加工!Y$4:Y$123)</f>
        <v>0</v>
      </c>
      <c r="Z186" s="197">
        <f>SUMIF(振分, $C186, 計算_投入係数表_加工!Z$4:Z$123)</f>
        <v>0</v>
      </c>
      <c r="AA186" s="197">
        <f>SUMIF(振分, $C186, 計算_投入係数表_加工!AA$4:AA$123)</f>
        <v>0</v>
      </c>
      <c r="AB186" s="197">
        <f>SUMIF(振分, $C186, 計算_投入係数表_加工!AB$4:AB$123)</f>
        <v>0</v>
      </c>
      <c r="AC186" s="197">
        <f>SUMIF(振分, $C186, 計算_投入係数表_加工!AC$4:AC$123)</f>
        <v>0</v>
      </c>
      <c r="AD186" s="197">
        <f>SUMIF(振分, $C186, 計算_投入係数表_加工!AD$4:AD$123)</f>
        <v>0</v>
      </c>
      <c r="AE186" s="197">
        <f>SUMIF(振分, $C186, 計算_投入係数表_加工!AE$4:AE$123)</f>
        <v>0</v>
      </c>
      <c r="AF186" s="197">
        <f>SUMIF(振分, $C186, 計算_投入係数表_加工!AF$4:AF$123)</f>
        <v>0</v>
      </c>
      <c r="AG186" s="197">
        <f>SUMIF(振分, $C186, 計算_投入係数表_加工!AG$4:AG$123)</f>
        <v>0</v>
      </c>
      <c r="AH186" s="197">
        <f>SUMIF(振分, $C186, 計算_投入係数表_加工!AH$4:AH$123)</f>
        <v>0</v>
      </c>
      <c r="AI186" s="197">
        <f>SUMIF(振分, $C186, 計算_投入係数表_加工!AI$4:AI$123)</f>
        <v>0</v>
      </c>
      <c r="AJ186" s="197">
        <f>SUMIF(振分, $C186, 計算_投入係数表_加工!AJ$4:AJ$123)</f>
        <v>0</v>
      </c>
      <c r="AK186" s="197">
        <f>SUMIF(振分, $C186, 計算_投入係数表_加工!AK$4:AK$123)</f>
        <v>0</v>
      </c>
      <c r="AL186" s="197">
        <f>SUMIF(振分, $C186, 計算_投入係数表_加工!AL$4:AL$123)</f>
        <v>0</v>
      </c>
      <c r="AM186" s="197">
        <f>SUMIF(振分, $C186, 計算_投入係数表_加工!AM$4:AM$123)</f>
        <v>0</v>
      </c>
      <c r="AN186" s="197">
        <f>SUMIF(振分, $C186, 計算_投入係数表_加工!AN$4:AN$123)</f>
        <v>0</v>
      </c>
      <c r="AO186" s="197">
        <f>SUMIF(振分, $C186, 計算_投入係数表_加工!AO$4:AO$123)</f>
        <v>0</v>
      </c>
      <c r="AP186" s="197">
        <f>SUMIF(振分, $C186, 計算_投入係数表_加工!AP$4:AP$123)</f>
        <v>0</v>
      </c>
      <c r="AQ186" s="197">
        <f>SUMIF(振分, $C186, 計算_投入係数表_加工!AQ$4:AQ$123)</f>
        <v>0</v>
      </c>
      <c r="AR186" s="197">
        <f>SUMIF(振分, $C186, 計算_投入係数表_加工!AR$4:AR$123)</f>
        <v>0</v>
      </c>
      <c r="AS186" s="197">
        <f>SUMIF(振分, $C186, 計算_投入係数表_加工!AS$4:AS$123)</f>
        <v>0</v>
      </c>
      <c r="AT186" s="197">
        <f>SUMIF(振分, $C186, 計算_投入係数表_加工!AT$4:AT$123)</f>
        <v>0</v>
      </c>
      <c r="AU186" s="197">
        <f>SUMIF(振分, $C186, 計算_投入係数表_加工!AU$4:AU$123)</f>
        <v>0</v>
      </c>
      <c r="AV186" s="197">
        <f>SUMIF(振分, $C186, 計算_投入係数表_加工!AV$4:AV$123)</f>
        <v>0</v>
      </c>
      <c r="AW186" s="197">
        <f>SUMIF(振分, $C186, 計算_投入係数表_加工!AW$4:AW$123)</f>
        <v>0</v>
      </c>
      <c r="AX186" s="197">
        <f>SUMIF(振分, $C186, 計算_投入係数表_加工!AX$4:AX$123)</f>
        <v>0</v>
      </c>
      <c r="AY186" s="197">
        <f>SUMIF(振分, $C186, 計算_投入係数表_加工!AY$4:AY$123)</f>
        <v>0</v>
      </c>
      <c r="AZ186" s="197">
        <f>SUMIF(振分, $C186, 計算_投入係数表_加工!AZ$4:AZ$123)</f>
        <v>0</v>
      </c>
      <c r="BA186" s="197">
        <f>SUMIF(振分, $C186, 計算_投入係数表_加工!BA$4:BA$123)</f>
        <v>0</v>
      </c>
      <c r="BB186" s="197">
        <f>SUMIF(振分, $C186, 計算_投入係数表_加工!BB$4:BB$123)</f>
        <v>0</v>
      </c>
      <c r="BC186" s="197">
        <f>SUMIF(振分, $C186, 計算_投入係数表_加工!BC$4:BC$123)</f>
        <v>0</v>
      </c>
      <c r="BD186" s="197">
        <f>SUMIF(振分, $C186, 計算_投入係数表_加工!BD$4:BD$123)</f>
        <v>0</v>
      </c>
      <c r="BE186" s="197">
        <f>SUMIF(振分, $C186, 計算_投入係数表_加工!BE$4:BE$123)</f>
        <v>0</v>
      </c>
      <c r="BF186" s="197">
        <f>SUMIF(振分, $C186, 計算_投入係数表_加工!BF$4:BF$123)</f>
        <v>0</v>
      </c>
      <c r="BG186" s="197">
        <f>SUMIF(振分, $C186, 計算_投入係数表_加工!BG$4:BG$123)</f>
        <v>0</v>
      </c>
      <c r="BH186" s="197">
        <f>SUMIF(振分, $C186, 計算_投入係数表_加工!BH$4:BH$123)</f>
        <v>0</v>
      </c>
      <c r="BI186" s="197">
        <f>SUMIF(振分, $C186, 計算_投入係数表_加工!BI$4:BI$123)</f>
        <v>0</v>
      </c>
      <c r="BJ186" s="197">
        <f>SUMIF(振分, $C186, 計算_投入係数表_加工!BJ$4:BJ$123)</f>
        <v>0</v>
      </c>
      <c r="BK186" s="197">
        <f>SUMIF(振分, $C186, 計算_投入係数表_加工!BK$4:BK$123)</f>
        <v>0</v>
      </c>
      <c r="BL186" s="197">
        <f>SUMIF(振分, $C186, 計算_投入係数表_加工!BL$4:BL$123)</f>
        <v>0</v>
      </c>
      <c r="BM186" s="197">
        <f>SUMIF(振分, $C186, 計算_投入係数表_加工!BM$4:BM$123)</f>
        <v>0</v>
      </c>
      <c r="BN186" s="197">
        <f>SUMIF(振分, $C186, 計算_投入係数表_加工!BN$4:BN$123)</f>
        <v>0</v>
      </c>
      <c r="BO186" s="197">
        <f>SUMIF(振分, $C186, 計算_投入係数表_加工!BO$4:BO$123)</f>
        <v>0</v>
      </c>
      <c r="BP186" s="197">
        <f>SUMIF(振分, $C186, 計算_投入係数表_加工!BP$4:BP$123)</f>
        <v>0</v>
      </c>
      <c r="BQ186" s="197">
        <f>SUMIF(振分, $C186, 計算_投入係数表_加工!BQ$4:BQ$123)</f>
        <v>0</v>
      </c>
      <c r="BR186" s="197">
        <f>SUMIF(振分, $C186, 計算_投入係数表_加工!BR$4:BR$123)</f>
        <v>0</v>
      </c>
      <c r="BS186" s="197">
        <f>SUMIF(振分, $C186, 計算_投入係数表_加工!BS$4:BS$123)</f>
        <v>0</v>
      </c>
      <c r="BT186" s="197">
        <f>SUMIF(振分, $C186, 計算_投入係数表_加工!BT$4:BT$123)</f>
        <v>0</v>
      </c>
      <c r="BU186" s="197">
        <f>SUMIF(振分, $C186, 計算_投入係数表_加工!BU$4:BU$123)</f>
        <v>0</v>
      </c>
      <c r="BV186" s="197">
        <f>SUMIF(振分, $C186, 計算_投入係数表_加工!BV$4:BV$123)</f>
        <v>0</v>
      </c>
      <c r="BW186" s="197">
        <f>SUMIF(振分, $C186, 計算_投入係数表_加工!BW$4:BW$123)</f>
        <v>0</v>
      </c>
      <c r="BX186" s="197">
        <f>SUMIF(振分, $C186, 計算_投入係数表_加工!BX$4:BX$123)</f>
        <v>0</v>
      </c>
      <c r="BY186" s="197">
        <f>SUMIF(振分, $C186, 計算_投入係数表_加工!BY$4:BY$123)</f>
        <v>0</v>
      </c>
      <c r="BZ186" s="197">
        <f>SUMIF(振分, $C186, 計算_投入係数表_加工!BZ$4:BZ$123)</f>
        <v>0</v>
      </c>
      <c r="CA186" s="197">
        <f>SUMIF(振分, $C186, 計算_投入係数表_加工!CA$4:CA$123)</f>
        <v>0</v>
      </c>
      <c r="CB186" s="197">
        <f>SUMIF(振分, $C186, 計算_投入係数表_加工!CB$4:CB$123)</f>
        <v>0</v>
      </c>
      <c r="CC186" s="197">
        <f>SUMIF(振分, $C186, 計算_投入係数表_加工!CC$4:CC$123)</f>
        <v>0</v>
      </c>
      <c r="CD186" s="197">
        <f>SUMIF(振分, $C186, 計算_投入係数表_加工!CD$4:CD$123)</f>
        <v>0</v>
      </c>
      <c r="CE186" s="197">
        <f>SUMIF(振分, $C186, 計算_投入係数表_加工!CE$4:CE$123)</f>
        <v>0</v>
      </c>
      <c r="CF186" s="197">
        <f>SUMIF(振分, $C186, 計算_投入係数表_加工!CF$4:CF$123)</f>
        <v>0</v>
      </c>
      <c r="CG186" s="197">
        <f>SUMIF(振分, $C186, 計算_投入係数表_加工!CG$4:CG$123)</f>
        <v>0</v>
      </c>
      <c r="CH186" s="197">
        <f>SUMIF(振分, $C186, 計算_投入係数表_加工!CH$4:CH$123)</f>
        <v>0</v>
      </c>
      <c r="CI186" s="197">
        <f>SUMIF(振分, $C186, 計算_投入係数表_加工!CI$4:CI$123)</f>
        <v>0</v>
      </c>
      <c r="CJ186" s="197">
        <f>SUMIF(振分, $C186, 計算_投入係数表_加工!CJ$4:CJ$123)</f>
        <v>0</v>
      </c>
      <c r="CK186" s="197">
        <f>SUMIF(振分, $C186, 計算_投入係数表_加工!CK$4:CK$123)</f>
        <v>0</v>
      </c>
      <c r="CL186" s="197">
        <f>SUMIF(振分, $C186, 計算_投入係数表_加工!CL$4:CL$123)</f>
        <v>0</v>
      </c>
      <c r="CM186" s="197">
        <f>SUMIF(振分, $C186, 計算_投入係数表_加工!CM$4:CM$123)</f>
        <v>0</v>
      </c>
      <c r="CN186" s="197">
        <f>SUMIF(振分, $C186, 計算_投入係数表_加工!CN$4:CN$123)</f>
        <v>0</v>
      </c>
      <c r="CO186" s="197">
        <f>SUMIF(振分, $C186, 計算_投入係数表_加工!CO$4:CO$123)</f>
        <v>0</v>
      </c>
      <c r="CP186" s="197">
        <f>SUMIF(振分, $C186, 計算_投入係数表_加工!CP$4:CP$123)</f>
        <v>0</v>
      </c>
      <c r="CQ186" s="197">
        <f>SUMIF(振分, $C186, 計算_投入係数表_加工!CQ$4:CQ$123)</f>
        <v>0</v>
      </c>
      <c r="CR186" s="197">
        <f>SUMIF(振分, $C186, 計算_投入係数表_加工!CR$4:CR$123)</f>
        <v>0</v>
      </c>
      <c r="CS186" s="197">
        <f>SUMIF(振分, $C186, 計算_投入係数表_加工!CS$4:CS$123)</f>
        <v>0</v>
      </c>
      <c r="CT186" s="197">
        <f>SUMIF(振分, $C186, 計算_投入係数表_加工!CT$4:CT$123)</f>
        <v>0</v>
      </c>
      <c r="CU186" s="197">
        <f>SUMIF(振分, $C186, 計算_投入係数表_加工!CU$4:CU$123)</f>
        <v>0</v>
      </c>
      <c r="CV186" s="197">
        <f>SUMIF(振分, $C186, 計算_投入係数表_加工!CV$4:CV$123)</f>
        <v>0</v>
      </c>
      <c r="CW186" s="197">
        <f>SUMIF(振分, $C186, 計算_投入係数表_加工!CW$4:CW$123)</f>
        <v>0</v>
      </c>
      <c r="CX186" s="197">
        <f>SUMIF(振分, $C186, 計算_投入係数表_加工!CX$4:CX$123)</f>
        <v>0</v>
      </c>
      <c r="CY186" s="197">
        <f>SUMIF(振分, $C186, 計算_投入係数表_加工!CY$4:CY$123)</f>
        <v>0</v>
      </c>
      <c r="CZ186" s="197">
        <f>SUMIF(振分, $C186, 計算_投入係数表_加工!CZ$4:CZ$123)</f>
        <v>0</v>
      </c>
      <c r="DA186" s="197">
        <f>SUMIF(振分, $C186, 計算_投入係数表_加工!DA$4:DA$123)</f>
        <v>0</v>
      </c>
      <c r="DB186" s="197">
        <f>SUMIF(振分, $C186, 計算_投入係数表_加工!DB$4:DB$123)</f>
        <v>0</v>
      </c>
      <c r="DC186" s="197">
        <f>SUMIF(振分, $C186, 計算_投入係数表_加工!DC$4:DC$123)</f>
        <v>0</v>
      </c>
      <c r="DD186" s="197">
        <f>SUMIF(振分, $C186, 計算_投入係数表_加工!DD$4:DD$123)</f>
        <v>0</v>
      </c>
      <c r="DE186" s="197">
        <f>SUMIF(振分, $C186, 計算_投入係数表_加工!DE$4:DE$123)</f>
        <v>0</v>
      </c>
      <c r="DF186" s="197">
        <f>SUMIF(振分, $C186, 計算_投入係数表_加工!DF$4:DF$123)</f>
        <v>0</v>
      </c>
      <c r="DG186" s="197">
        <f>SUMIF(振分, $C186, 計算_投入係数表_加工!DG$4:DG$123)</f>
        <v>0</v>
      </c>
      <c r="DH186" s="197">
        <f>SUMIF(振分, $C186, 計算_投入係数表_加工!DH$4:DH$123)</f>
        <v>0</v>
      </c>
      <c r="DI186" s="197">
        <f>SUMIF(振分, $C186, 計算_投入係数表_加工!DI$4:DI$123)</f>
        <v>0</v>
      </c>
      <c r="DJ186" s="197">
        <f>SUMIF(振分, $C186, 計算_投入係数表_加工!DJ$4:DJ$123)</f>
        <v>0</v>
      </c>
      <c r="DK186" s="197">
        <f>SUMIF(振分, $C186, 計算_投入係数表_加工!DK$4:DK$123)</f>
        <v>0</v>
      </c>
      <c r="DL186" s="197">
        <f>SUMIF(振分, $C186, 計算_投入係数表_加工!DL$4:DL$123)</f>
        <v>0</v>
      </c>
      <c r="DM186" s="197">
        <f>SUMIF(振分, $C186, 計算_投入係数表_加工!DM$4:DM$123)</f>
        <v>0</v>
      </c>
      <c r="DN186" s="197">
        <f>SUMIF(振分, $C186, 計算_投入係数表_加工!DN$4:DN$123)</f>
        <v>0</v>
      </c>
      <c r="DO186" s="197">
        <f>SUMIF(振分, $C186, 計算_投入係数表_加工!DO$4:DO$123)</f>
        <v>0</v>
      </c>
      <c r="DP186" s="197">
        <f>SUMIF(振分, $C186, 計算_投入係数表_加工!DP$4:DP$123)</f>
        <v>0</v>
      </c>
      <c r="DQ186" s="197">
        <f>SUMIF(振分, $C186, 計算_投入係数表_加工!DQ$4:DQ$123)</f>
        <v>0</v>
      </c>
      <c r="DR186" s="197">
        <f>SUMIF(振分, $C186, 計算_投入係数表_加工!DR$4:DR$123)</f>
        <v>0</v>
      </c>
      <c r="DS186" s="197">
        <f>SUMIF(振分, $C186, 計算_投入係数表_加工!DS$4:DS$123)</f>
        <v>0</v>
      </c>
      <c r="DT186" s="109">
        <f>SUMIF(振分, $C186, 計算_投入係数表_加工!DT$4:DT$123)</f>
        <v>0</v>
      </c>
    </row>
    <row r="187" spans="1:124" s="22" customFormat="1" x14ac:dyDescent="0.25">
      <c r="A187" s="34"/>
      <c r="B187" s="53">
        <v>47</v>
      </c>
      <c r="C187" s="360" t="str">
        <v>-</v>
      </c>
      <c r="D187" s="193">
        <f>SUMIF(振分, $C187, 計算_投入係数表_加工!D$4:D$123)</f>
        <v>0</v>
      </c>
      <c r="E187" s="194">
        <f>SUMIF(振分, $C187, 計算_投入係数表_加工!E$4:E$123)</f>
        <v>0</v>
      </c>
      <c r="F187" s="194">
        <f>SUMIF(振分, $C187, 計算_投入係数表_加工!F$4:F$123)</f>
        <v>0</v>
      </c>
      <c r="G187" s="194">
        <f>SUMIF(振分, $C187, 計算_投入係数表_加工!G$4:G$123)</f>
        <v>0</v>
      </c>
      <c r="H187" s="194">
        <f>SUMIF(振分, $C187, 計算_投入係数表_加工!H$4:H$123)</f>
        <v>0</v>
      </c>
      <c r="I187" s="194">
        <f>SUMIF(振分, $C187, 計算_投入係数表_加工!I$4:I$123)</f>
        <v>0</v>
      </c>
      <c r="J187" s="194">
        <f>SUMIF(振分, $C187, 計算_投入係数表_加工!J$4:J$123)</f>
        <v>0</v>
      </c>
      <c r="K187" s="194">
        <f>SUMIF(振分, $C187, 計算_投入係数表_加工!K$4:K$123)</f>
        <v>0</v>
      </c>
      <c r="L187" s="194">
        <f>SUMIF(振分, $C187, 計算_投入係数表_加工!L$4:L$123)</f>
        <v>0</v>
      </c>
      <c r="M187" s="194">
        <f>SUMIF(振分, $C187, 計算_投入係数表_加工!M$4:M$123)</f>
        <v>0</v>
      </c>
      <c r="N187" s="194">
        <f>SUMIF(振分, $C187, 計算_投入係数表_加工!N$4:N$123)</f>
        <v>0</v>
      </c>
      <c r="O187" s="194">
        <f>SUMIF(振分, $C187, 計算_投入係数表_加工!O$4:O$123)</f>
        <v>0</v>
      </c>
      <c r="P187" s="194">
        <f>SUMIF(振分, $C187, 計算_投入係数表_加工!P$4:P$123)</f>
        <v>0</v>
      </c>
      <c r="Q187" s="194">
        <f>SUMIF(振分, $C187, 計算_投入係数表_加工!Q$4:Q$123)</f>
        <v>0</v>
      </c>
      <c r="R187" s="194">
        <f>SUMIF(振分, $C187, 計算_投入係数表_加工!R$4:R$123)</f>
        <v>0</v>
      </c>
      <c r="S187" s="194">
        <f>SUMIF(振分, $C187, 計算_投入係数表_加工!S$4:S$123)</f>
        <v>0</v>
      </c>
      <c r="T187" s="194">
        <f>SUMIF(振分, $C187, 計算_投入係数表_加工!T$4:T$123)</f>
        <v>0</v>
      </c>
      <c r="U187" s="194">
        <f>SUMIF(振分, $C187, 計算_投入係数表_加工!U$4:U$123)</f>
        <v>0</v>
      </c>
      <c r="V187" s="194">
        <f>SUMIF(振分, $C187, 計算_投入係数表_加工!V$4:V$123)</f>
        <v>0</v>
      </c>
      <c r="W187" s="194">
        <f>SUMIF(振分, $C187, 計算_投入係数表_加工!W$4:W$123)</f>
        <v>0</v>
      </c>
      <c r="X187" s="194">
        <f>SUMIF(振分, $C187, 計算_投入係数表_加工!X$4:X$123)</f>
        <v>0</v>
      </c>
      <c r="Y187" s="194">
        <f>SUMIF(振分, $C187, 計算_投入係数表_加工!Y$4:Y$123)</f>
        <v>0</v>
      </c>
      <c r="Z187" s="194">
        <f>SUMIF(振分, $C187, 計算_投入係数表_加工!Z$4:Z$123)</f>
        <v>0</v>
      </c>
      <c r="AA187" s="194">
        <f>SUMIF(振分, $C187, 計算_投入係数表_加工!AA$4:AA$123)</f>
        <v>0</v>
      </c>
      <c r="AB187" s="194">
        <f>SUMIF(振分, $C187, 計算_投入係数表_加工!AB$4:AB$123)</f>
        <v>0</v>
      </c>
      <c r="AC187" s="194">
        <f>SUMIF(振分, $C187, 計算_投入係数表_加工!AC$4:AC$123)</f>
        <v>0</v>
      </c>
      <c r="AD187" s="194">
        <f>SUMIF(振分, $C187, 計算_投入係数表_加工!AD$4:AD$123)</f>
        <v>0</v>
      </c>
      <c r="AE187" s="194">
        <f>SUMIF(振分, $C187, 計算_投入係数表_加工!AE$4:AE$123)</f>
        <v>0</v>
      </c>
      <c r="AF187" s="194">
        <f>SUMIF(振分, $C187, 計算_投入係数表_加工!AF$4:AF$123)</f>
        <v>0</v>
      </c>
      <c r="AG187" s="194">
        <f>SUMIF(振分, $C187, 計算_投入係数表_加工!AG$4:AG$123)</f>
        <v>0</v>
      </c>
      <c r="AH187" s="194">
        <f>SUMIF(振分, $C187, 計算_投入係数表_加工!AH$4:AH$123)</f>
        <v>0</v>
      </c>
      <c r="AI187" s="194">
        <f>SUMIF(振分, $C187, 計算_投入係数表_加工!AI$4:AI$123)</f>
        <v>0</v>
      </c>
      <c r="AJ187" s="194">
        <f>SUMIF(振分, $C187, 計算_投入係数表_加工!AJ$4:AJ$123)</f>
        <v>0</v>
      </c>
      <c r="AK187" s="194">
        <f>SUMIF(振分, $C187, 計算_投入係数表_加工!AK$4:AK$123)</f>
        <v>0</v>
      </c>
      <c r="AL187" s="194">
        <f>SUMIF(振分, $C187, 計算_投入係数表_加工!AL$4:AL$123)</f>
        <v>0</v>
      </c>
      <c r="AM187" s="194">
        <f>SUMIF(振分, $C187, 計算_投入係数表_加工!AM$4:AM$123)</f>
        <v>0</v>
      </c>
      <c r="AN187" s="194">
        <f>SUMIF(振分, $C187, 計算_投入係数表_加工!AN$4:AN$123)</f>
        <v>0</v>
      </c>
      <c r="AO187" s="194">
        <f>SUMIF(振分, $C187, 計算_投入係数表_加工!AO$4:AO$123)</f>
        <v>0</v>
      </c>
      <c r="AP187" s="194">
        <f>SUMIF(振分, $C187, 計算_投入係数表_加工!AP$4:AP$123)</f>
        <v>0</v>
      </c>
      <c r="AQ187" s="194">
        <f>SUMIF(振分, $C187, 計算_投入係数表_加工!AQ$4:AQ$123)</f>
        <v>0</v>
      </c>
      <c r="AR187" s="194">
        <f>SUMIF(振分, $C187, 計算_投入係数表_加工!AR$4:AR$123)</f>
        <v>0</v>
      </c>
      <c r="AS187" s="194">
        <f>SUMIF(振分, $C187, 計算_投入係数表_加工!AS$4:AS$123)</f>
        <v>0</v>
      </c>
      <c r="AT187" s="194">
        <f>SUMIF(振分, $C187, 計算_投入係数表_加工!AT$4:AT$123)</f>
        <v>0</v>
      </c>
      <c r="AU187" s="194">
        <f>SUMIF(振分, $C187, 計算_投入係数表_加工!AU$4:AU$123)</f>
        <v>0</v>
      </c>
      <c r="AV187" s="194">
        <f>SUMIF(振分, $C187, 計算_投入係数表_加工!AV$4:AV$123)</f>
        <v>0</v>
      </c>
      <c r="AW187" s="194">
        <f>SUMIF(振分, $C187, 計算_投入係数表_加工!AW$4:AW$123)</f>
        <v>0</v>
      </c>
      <c r="AX187" s="194">
        <f>SUMIF(振分, $C187, 計算_投入係数表_加工!AX$4:AX$123)</f>
        <v>0</v>
      </c>
      <c r="AY187" s="194">
        <f>SUMIF(振分, $C187, 計算_投入係数表_加工!AY$4:AY$123)</f>
        <v>0</v>
      </c>
      <c r="AZ187" s="194">
        <f>SUMIF(振分, $C187, 計算_投入係数表_加工!AZ$4:AZ$123)</f>
        <v>0</v>
      </c>
      <c r="BA187" s="194">
        <f>SUMIF(振分, $C187, 計算_投入係数表_加工!BA$4:BA$123)</f>
        <v>0</v>
      </c>
      <c r="BB187" s="194">
        <f>SUMIF(振分, $C187, 計算_投入係数表_加工!BB$4:BB$123)</f>
        <v>0</v>
      </c>
      <c r="BC187" s="194">
        <f>SUMIF(振分, $C187, 計算_投入係数表_加工!BC$4:BC$123)</f>
        <v>0</v>
      </c>
      <c r="BD187" s="194">
        <f>SUMIF(振分, $C187, 計算_投入係数表_加工!BD$4:BD$123)</f>
        <v>0</v>
      </c>
      <c r="BE187" s="194">
        <f>SUMIF(振分, $C187, 計算_投入係数表_加工!BE$4:BE$123)</f>
        <v>0</v>
      </c>
      <c r="BF187" s="194">
        <f>SUMIF(振分, $C187, 計算_投入係数表_加工!BF$4:BF$123)</f>
        <v>0</v>
      </c>
      <c r="BG187" s="194">
        <f>SUMIF(振分, $C187, 計算_投入係数表_加工!BG$4:BG$123)</f>
        <v>0</v>
      </c>
      <c r="BH187" s="194">
        <f>SUMIF(振分, $C187, 計算_投入係数表_加工!BH$4:BH$123)</f>
        <v>0</v>
      </c>
      <c r="BI187" s="194">
        <f>SUMIF(振分, $C187, 計算_投入係数表_加工!BI$4:BI$123)</f>
        <v>0</v>
      </c>
      <c r="BJ187" s="194">
        <f>SUMIF(振分, $C187, 計算_投入係数表_加工!BJ$4:BJ$123)</f>
        <v>0</v>
      </c>
      <c r="BK187" s="194">
        <f>SUMIF(振分, $C187, 計算_投入係数表_加工!BK$4:BK$123)</f>
        <v>0</v>
      </c>
      <c r="BL187" s="194">
        <f>SUMIF(振分, $C187, 計算_投入係数表_加工!BL$4:BL$123)</f>
        <v>0</v>
      </c>
      <c r="BM187" s="194">
        <f>SUMIF(振分, $C187, 計算_投入係数表_加工!BM$4:BM$123)</f>
        <v>0</v>
      </c>
      <c r="BN187" s="194">
        <f>SUMIF(振分, $C187, 計算_投入係数表_加工!BN$4:BN$123)</f>
        <v>0</v>
      </c>
      <c r="BO187" s="194">
        <f>SUMIF(振分, $C187, 計算_投入係数表_加工!BO$4:BO$123)</f>
        <v>0</v>
      </c>
      <c r="BP187" s="194">
        <f>SUMIF(振分, $C187, 計算_投入係数表_加工!BP$4:BP$123)</f>
        <v>0</v>
      </c>
      <c r="BQ187" s="194">
        <f>SUMIF(振分, $C187, 計算_投入係数表_加工!BQ$4:BQ$123)</f>
        <v>0</v>
      </c>
      <c r="BR187" s="194">
        <f>SUMIF(振分, $C187, 計算_投入係数表_加工!BR$4:BR$123)</f>
        <v>0</v>
      </c>
      <c r="BS187" s="194">
        <f>SUMIF(振分, $C187, 計算_投入係数表_加工!BS$4:BS$123)</f>
        <v>0</v>
      </c>
      <c r="BT187" s="194">
        <f>SUMIF(振分, $C187, 計算_投入係数表_加工!BT$4:BT$123)</f>
        <v>0</v>
      </c>
      <c r="BU187" s="194">
        <f>SUMIF(振分, $C187, 計算_投入係数表_加工!BU$4:BU$123)</f>
        <v>0</v>
      </c>
      <c r="BV187" s="194">
        <f>SUMIF(振分, $C187, 計算_投入係数表_加工!BV$4:BV$123)</f>
        <v>0</v>
      </c>
      <c r="BW187" s="194">
        <f>SUMIF(振分, $C187, 計算_投入係数表_加工!BW$4:BW$123)</f>
        <v>0</v>
      </c>
      <c r="BX187" s="194">
        <f>SUMIF(振分, $C187, 計算_投入係数表_加工!BX$4:BX$123)</f>
        <v>0</v>
      </c>
      <c r="BY187" s="194">
        <f>SUMIF(振分, $C187, 計算_投入係数表_加工!BY$4:BY$123)</f>
        <v>0</v>
      </c>
      <c r="BZ187" s="194">
        <f>SUMIF(振分, $C187, 計算_投入係数表_加工!BZ$4:BZ$123)</f>
        <v>0</v>
      </c>
      <c r="CA187" s="194">
        <f>SUMIF(振分, $C187, 計算_投入係数表_加工!CA$4:CA$123)</f>
        <v>0</v>
      </c>
      <c r="CB187" s="194">
        <f>SUMIF(振分, $C187, 計算_投入係数表_加工!CB$4:CB$123)</f>
        <v>0</v>
      </c>
      <c r="CC187" s="194">
        <f>SUMIF(振分, $C187, 計算_投入係数表_加工!CC$4:CC$123)</f>
        <v>0</v>
      </c>
      <c r="CD187" s="194">
        <f>SUMIF(振分, $C187, 計算_投入係数表_加工!CD$4:CD$123)</f>
        <v>0</v>
      </c>
      <c r="CE187" s="194">
        <f>SUMIF(振分, $C187, 計算_投入係数表_加工!CE$4:CE$123)</f>
        <v>0</v>
      </c>
      <c r="CF187" s="194">
        <f>SUMIF(振分, $C187, 計算_投入係数表_加工!CF$4:CF$123)</f>
        <v>0</v>
      </c>
      <c r="CG187" s="194">
        <f>SUMIF(振分, $C187, 計算_投入係数表_加工!CG$4:CG$123)</f>
        <v>0</v>
      </c>
      <c r="CH187" s="194">
        <f>SUMIF(振分, $C187, 計算_投入係数表_加工!CH$4:CH$123)</f>
        <v>0</v>
      </c>
      <c r="CI187" s="194">
        <f>SUMIF(振分, $C187, 計算_投入係数表_加工!CI$4:CI$123)</f>
        <v>0</v>
      </c>
      <c r="CJ187" s="194">
        <f>SUMIF(振分, $C187, 計算_投入係数表_加工!CJ$4:CJ$123)</f>
        <v>0</v>
      </c>
      <c r="CK187" s="194">
        <f>SUMIF(振分, $C187, 計算_投入係数表_加工!CK$4:CK$123)</f>
        <v>0</v>
      </c>
      <c r="CL187" s="194">
        <f>SUMIF(振分, $C187, 計算_投入係数表_加工!CL$4:CL$123)</f>
        <v>0</v>
      </c>
      <c r="CM187" s="194">
        <f>SUMIF(振分, $C187, 計算_投入係数表_加工!CM$4:CM$123)</f>
        <v>0</v>
      </c>
      <c r="CN187" s="194">
        <f>SUMIF(振分, $C187, 計算_投入係数表_加工!CN$4:CN$123)</f>
        <v>0</v>
      </c>
      <c r="CO187" s="194">
        <f>SUMIF(振分, $C187, 計算_投入係数表_加工!CO$4:CO$123)</f>
        <v>0</v>
      </c>
      <c r="CP187" s="194">
        <f>SUMIF(振分, $C187, 計算_投入係数表_加工!CP$4:CP$123)</f>
        <v>0</v>
      </c>
      <c r="CQ187" s="194">
        <f>SUMIF(振分, $C187, 計算_投入係数表_加工!CQ$4:CQ$123)</f>
        <v>0</v>
      </c>
      <c r="CR187" s="194">
        <f>SUMIF(振分, $C187, 計算_投入係数表_加工!CR$4:CR$123)</f>
        <v>0</v>
      </c>
      <c r="CS187" s="194">
        <f>SUMIF(振分, $C187, 計算_投入係数表_加工!CS$4:CS$123)</f>
        <v>0</v>
      </c>
      <c r="CT187" s="194">
        <f>SUMIF(振分, $C187, 計算_投入係数表_加工!CT$4:CT$123)</f>
        <v>0</v>
      </c>
      <c r="CU187" s="194">
        <f>SUMIF(振分, $C187, 計算_投入係数表_加工!CU$4:CU$123)</f>
        <v>0</v>
      </c>
      <c r="CV187" s="194">
        <f>SUMIF(振分, $C187, 計算_投入係数表_加工!CV$4:CV$123)</f>
        <v>0</v>
      </c>
      <c r="CW187" s="194">
        <f>SUMIF(振分, $C187, 計算_投入係数表_加工!CW$4:CW$123)</f>
        <v>0</v>
      </c>
      <c r="CX187" s="194">
        <f>SUMIF(振分, $C187, 計算_投入係数表_加工!CX$4:CX$123)</f>
        <v>0</v>
      </c>
      <c r="CY187" s="194">
        <f>SUMIF(振分, $C187, 計算_投入係数表_加工!CY$4:CY$123)</f>
        <v>0</v>
      </c>
      <c r="CZ187" s="194">
        <f>SUMIF(振分, $C187, 計算_投入係数表_加工!CZ$4:CZ$123)</f>
        <v>0</v>
      </c>
      <c r="DA187" s="194">
        <f>SUMIF(振分, $C187, 計算_投入係数表_加工!DA$4:DA$123)</f>
        <v>0</v>
      </c>
      <c r="DB187" s="194">
        <f>SUMIF(振分, $C187, 計算_投入係数表_加工!DB$4:DB$123)</f>
        <v>0</v>
      </c>
      <c r="DC187" s="194">
        <f>SUMIF(振分, $C187, 計算_投入係数表_加工!DC$4:DC$123)</f>
        <v>0</v>
      </c>
      <c r="DD187" s="194">
        <f>SUMIF(振分, $C187, 計算_投入係数表_加工!DD$4:DD$123)</f>
        <v>0</v>
      </c>
      <c r="DE187" s="194">
        <f>SUMIF(振分, $C187, 計算_投入係数表_加工!DE$4:DE$123)</f>
        <v>0</v>
      </c>
      <c r="DF187" s="194">
        <f>SUMIF(振分, $C187, 計算_投入係数表_加工!DF$4:DF$123)</f>
        <v>0</v>
      </c>
      <c r="DG187" s="194">
        <f>SUMIF(振分, $C187, 計算_投入係数表_加工!DG$4:DG$123)</f>
        <v>0</v>
      </c>
      <c r="DH187" s="194">
        <f>SUMIF(振分, $C187, 計算_投入係数表_加工!DH$4:DH$123)</f>
        <v>0</v>
      </c>
      <c r="DI187" s="194">
        <f>SUMIF(振分, $C187, 計算_投入係数表_加工!DI$4:DI$123)</f>
        <v>0</v>
      </c>
      <c r="DJ187" s="194">
        <f>SUMIF(振分, $C187, 計算_投入係数表_加工!DJ$4:DJ$123)</f>
        <v>0</v>
      </c>
      <c r="DK187" s="194">
        <f>SUMIF(振分, $C187, 計算_投入係数表_加工!DK$4:DK$123)</f>
        <v>0</v>
      </c>
      <c r="DL187" s="194">
        <f>SUMIF(振分, $C187, 計算_投入係数表_加工!DL$4:DL$123)</f>
        <v>0</v>
      </c>
      <c r="DM187" s="194">
        <f>SUMIF(振分, $C187, 計算_投入係数表_加工!DM$4:DM$123)</f>
        <v>0</v>
      </c>
      <c r="DN187" s="194">
        <f>SUMIF(振分, $C187, 計算_投入係数表_加工!DN$4:DN$123)</f>
        <v>0</v>
      </c>
      <c r="DO187" s="194">
        <f>SUMIF(振分, $C187, 計算_投入係数表_加工!DO$4:DO$123)</f>
        <v>0</v>
      </c>
      <c r="DP187" s="194">
        <f>SUMIF(振分, $C187, 計算_投入係数表_加工!DP$4:DP$123)</f>
        <v>0</v>
      </c>
      <c r="DQ187" s="194">
        <f>SUMIF(振分, $C187, 計算_投入係数表_加工!DQ$4:DQ$123)</f>
        <v>0</v>
      </c>
      <c r="DR187" s="194">
        <f>SUMIF(振分, $C187, 計算_投入係数表_加工!DR$4:DR$123)</f>
        <v>0</v>
      </c>
      <c r="DS187" s="194">
        <f>SUMIF(振分, $C187, 計算_投入係数表_加工!DS$4:DS$123)</f>
        <v>0</v>
      </c>
      <c r="DT187" s="108">
        <f>SUMIF(振分, $C187, 計算_投入係数表_加工!DT$4:DT$123)</f>
        <v>0</v>
      </c>
    </row>
    <row r="188" spans="1:124" s="22" customFormat="1" x14ac:dyDescent="0.25">
      <c r="A188" s="34"/>
      <c r="B188" s="53">
        <v>48</v>
      </c>
      <c r="C188" s="360" t="str">
        <v>-</v>
      </c>
      <c r="D188" s="193">
        <f>SUMIF(振分, $C188, 計算_投入係数表_加工!D$4:D$123)</f>
        <v>0</v>
      </c>
      <c r="E188" s="194">
        <f>SUMIF(振分, $C188, 計算_投入係数表_加工!E$4:E$123)</f>
        <v>0</v>
      </c>
      <c r="F188" s="194">
        <f>SUMIF(振分, $C188, 計算_投入係数表_加工!F$4:F$123)</f>
        <v>0</v>
      </c>
      <c r="G188" s="194">
        <f>SUMIF(振分, $C188, 計算_投入係数表_加工!G$4:G$123)</f>
        <v>0</v>
      </c>
      <c r="H188" s="194">
        <f>SUMIF(振分, $C188, 計算_投入係数表_加工!H$4:H$123)</f>
        <v>0</v>
      </c>
      <c r="I188" s="194">
        <f>SUMIF(振分, $C188, 計算_投入係数表_加工!I$4:I$123)</f>
        <v>0</v>
      </c>
      <c r="J188" s="194">
        <f>SUMIF(振分, $C188, 計算_投入係数表_加工!J$4:J$123)</f>
        <v>0</v>
      </c>
      <c r="K188" s="194">
        <f>SUMIF(振分, $C188, 計算_投入係数表_加工!K$4:K$123)</f>
        <v>0</v>
      </c>
      <c r="L188" s="194">
        <f>SUMIF(振分, $C188, 計算_投入係数表_加工!L$4:L$123)</f>
        <v>0</v>
      </c>
      <c r="M188" s="194">
        <f>SUMIF(振分, $C188, 計算_投入係数表_加工!M$4:M$123)</f>
        <v>0</v>
      </c>
      <c r="N188" s="194">
        <f>SUMIF(振分, $C188, 計算_投入係数表_加工!N$4:N$123)</f>
        <v>0</v>
      </c>
      <c r="O188" s="194">
        <f>SUMIF(振分, $C188, 計算_投入係数表_加工!O$4:O$123)</f>
        <v>0</v>
      </c>
      <c r="P188" s="194">
        <f>SUMIF(振分, $C188, 計算_投入係数表_加工!P$4:P$123)</f>
        <v>0</v>
      </c>
      <c r="Q188" s="194">
        <f>SUMIF(振分, $C188, 計算_投入係数表_加工!Q$4:Q$123)</f>
        <v>0</v>
      </c>
      <c r="R188" s="194">
        <f>SUMIF(振分, $C188, 計算_投入係数表_加工!R$4:R$123)</f>
        <v>0</v>
      </c>
      <c r="S188" s="194">
        <f>SUMIF(振分, $C188, 計算_投入係数表_加工!S$4:S$123)</f>
        <v>0</v>
      </c>
      <c r="T188" s="194">
        <f>SUMIF(振分, $C188, 計算_投入係数表_加工!T$4:T$123)</f>
        <v>0</v>
      </c>
      <c r="U188" s="194">
        <f>SUMIF(振分, $C188, 計算_投入係数表_加工!U$4:U$123)</f>
        <v>0</v>
      </c>
      <c r="V188" s="194">
        <f>SUMIF(振分, $C188, 計算_投入係数表_加工!V$4:V$123)</f>
        <v>0</v>
      </c>
      <c r="W188" s="194">
        <f>SUMIF(振分, $C188, 計算_投入係数表_加工!W$4:W$123)</f>
        <v>0</v>
      </c>
      <c r="X188" s="194">
        <f>SUMIF(振分, $C188, 計算_投入係数表_加工!X$4:X$123)</f>
        <v>0</v>
      </c>
      <c r="Y188" s="194">
        <f>SUMIF(振分, $C188, 計算_投入係数表_加工!Y$4:Y$123)</f>
        <v>0</v>
      </c>
      <c r="Z188" s="194">
        <f>SUMIF(振分, $C188, 計算_投入係数表_加工!Z$4:Z$123)</f>
        <v>0</v>
      </c>
      <c r="AA188" s="194">
        <f>SUMIF(振分, $C188, 計算_投入係数表_加工!AA$4:AA$123)</f>
        <v>0</v>
      </c>
      <c r="AB188" s="194">
        <f>SUMIF(振分, $C188, 計算_投入係数表_加工!AB$4:AB$123)</f>
        <v>0</v>
      </c>
      <c r="AC188" s="194">
        <f>SUMIF(振分, $C188, 計算_投入係数表_加工!AC$4:AC$123)</f>
        <v>0</v>
      </c>
      <c r="AD188" s="194">
        <f>SUMIF(振分, $C188, 計算_投入係数表_加工!AD$4:AD$123)</f>
        <v>0</v>
      </c>
      <c r="AE188" s="194">
        <f>SUMIF(振分, $C188, 計算_投入係数表_加工!AE$4:AE$123)</f>
        <v>0</v>
      </c>
      <c r="AF188" s="194">
        <f>SUMIF(振分, $C188, 計算_投入係数表_加工!AF$4:AF$123)</f>
        <v>0</v>
      </c>
      <c r="AG188" s="194">
        <f>SUMIF(振分, $C188, 計算_投入係数表_加工!AG$4:AG$123)</f>
        <v>0</v>
      </c>
      <c r="AH188" s="194">
        <f>SUMIF(振分, $C188, 計算_投入係数表_加工!AH$4:AH$123)</f>
        <v>0</v>
      </c>
      <c r="AI188" s="194">
        <f>SUMIF(振分, $C188, 計算_投入係数表_加工!AI$4:AI$123)</f>
        <v>0</v>
      </c>
      <c r="AJ188" s="194">
        <f>SUMIF(振分, $C188, 計算_投入係数表_加工!AJ$4:AJ$123)</f>
        <v>0</v>
      </c>
      <c r="AK188" s="194">
        <f>SUMIF(振分, $C188, 計算_投入係数表_加工!AK$4:AK$123)</f>
        <v>0</v>
      </c>
      <c r="AL188" s="194">
        <f>SUMIF(振分, $C188, 計算_投入係数表_加工!AL$4:AL$123)</f>
        <v>0</v>
      </c>
      <c r="AM188" s="194">
        <f>SUMIF(振分, $C188, 計算_投入係数表_加工!AM$4:AM$123)</f>
        <v>0</v>
      </c>
      <c r="AN188" s="194">
        <f>SUMIF(振分, $C188, 計算_投入係数表_加工!AN$4:AN$123)</f>
        <v>0</v>
      </c>
      <c r="AO188" s="194">
        <f>SUMIF(振分, $C188, 計算_投入係数表_加工!AO$4:AO$123)</f>
        <v>0</v>
      </c>
      <c r="AP188" s="194">
        <f>SUMIF(振分, $C188, 計算_投入係数表_加工!AP$4:AP$123)</f>
        <v>0</v>
      </c>
      <c r="AQ188" s="194">
        <f>SUMIF(振分, $C188, 計算_投入係数表_加工!AQ$4:AQ$123)</f>
        <v>0</v>
      </c>
      <c r="AR188" s="194">
        <f>SUMIF(振分, $C188, 計算_投入係数表_加工!AR$4:AR$123)</f>
        <v>0</v>
      </c>
      <c r="AS188" s="194">
        <f>SUMIF(振分, $C188, 計算_投入係数表_加工!AS$4:AS$123)</f>
        <v>0</v>
      </c>
      <c r="AT188" s="194">
        <f>SUMIF(振分, $C188, 計算_投入係数表_加工!AT$4:AT$123)</f>
        <v>0</v>
      </c>
      <c r="AU188" s="194">
        <f>SUMIF(振分, $C188, 計算_投入係数表_加工!AU$4:AU$123)</f>
        <v>0</v>
      </c>
      <c r="AV188" s="194">
        <f>SUMIF(振分, $C188, 計算_投入係数表_加工!AV$4:AV$123)</f>
        <v>0</v>
      </c>
      <c r="AW188" s="194">
        <f>SUMIF(振分, $C188, 計算_投入係数表_加工!AW$4:AW$123)</f>
        <v>0</v>
      </c>
      <c r="AX188" s="194">
        <f>SUMIF(振分, $C188, 計算_投入係数表_加工!AX$4:AX$123)</f>
        <v>0</v>
      </c>
      <c r="AY188" s="194">
        <f>SUMIF(振分, $C188, 計算_投入係数表_加工!AY$4:AY$123)</f>
        <v>0</v>
      </c>
      <c r="AZ188" s="194">
        <f>SUMIF(振分, $C188, 計算_投入係数表_加工!AZ$4:AZ$123)</f>
        <v>0</v>
      </c>
      <c r="BA188" s="194">
        <f>SUMIF(振分, $C188, 計算_投入係数表_加工!BA$4:BA$123)</f>
        <v>0</v>
      </c>
      <c r="BB188" s="194">
        <f>SUMIF(振分, $C188, 計算_投入係数表_加工!BB$4:BB$123)</f>
        <v>0</v>
      </c>
      <c r="BC188" s="194">
        <f>SUMIF(振分, $C188, 計算_投入係数表_加工!BC$4:BC$123)</f>
        <v>0</v>
      </c>
      <c r="BD188" s="194">
        <f>SUMIF(振分, $C188, 計算_投入係数表_加工!BD$4:BD$123)</f>
        <v>0</v>
      </c>
      <c r="BE188" s="194">
        <f>SUMIF(振分, $C188, 計算_投入係数表_加工!BE$4:BE$123)</f>
        <v>0</v>
      </c>
      <c r="BF188" s="194">
        <f>SUMIF(振分, $C188, 計算_投入係数表_加工!BF$4:BF$123)</f>
        <v>0</v>
      </c>
      <c r="BG188" s="194">
        <f>SUMIF(振分, $C188, 計算_投入係数表_加工!BG$4:BG$123)</f>
        <v>0</v>
      </c>
      <c r="BH188" s="194">
        <f>SUMIF(振分, $C188, 計算_投入係数表_加工!BH$4:BH$123)</f>
        <v>0</v>
      </c>
      <c r="BI188" s="194">
        <f>SUMIF(振分, $C188, 計算_投入係数表_加工!BI$4:BI$123)</f>
        <v>0</v>
      </c>
      <c r="BJ188" s="194">
        <f>SUMIF(振分, $C188, 計算_投入係数表_加工!BJ$4:BJ$123)</f>
        <v>0</v>
      </c>
      <c r="BK188" s="194">
        <f>SUMIF(振分, $C188, 計算_投入係数表_加工!BK$4:BK$123)</f>
        <v>0</v>
      </c>
      <c r="BL188" s="194">
        <f>SUMIF(振分, $C188, 計算_投入係数表_加工!BL$4:BL$123)</f>
        <v>0</v>
      </c>
      <c r="BM188" s="194">
        <f>SUMIF(振分, $C188, 計算_投入係数表_加工!BM$4:BM$123)</f>
        <v>0</v>
      </c>
      <c r="BN188" s="194">
        <f>SUMIF(振分, $C188, 計算_投入係数表_加工!BN$4:BN$123)</f>
        <v>0</v>
      </c>
      <c r="BO188" s="194">
        <f>SUMIF(振分, $C188, 計算_投入係数表_加工!BO$4:BO$123)</f>
        <v>0</v>
      </c>
      <c r="BP188" s="194">
        <f>SUMIF(振分, $C188, 計算_投入係数表_加工!BP$4:BP$123)</f>
        <v>0</v>
      </c>
      <c r="BQ188" s="194">
        <f>SUMIF(振分, $C188, 計算_投入係数表_加工!BQ$4:BQ$123)</f>
        <v>0</v>
      </c>
      <c r="BR188" s="194">
        <f>SUMIF(振分, $C188, 計算_投入係数表_加工!BR$4:BR$123)</f>
        <v>0</v>
      </c>
      <c r="BS188" s="194">
        <f>SUMIF(振分, $C188, 計算_投入係数表_加工!BS$4:BS$123)</f>
        <v>0</v>
      </c>
      <c r="BT188" s="194">
        <f>SUMIF(振分, $C188, 計算_投入係数表_加工!BT$4:BT$123)</f>
        <v>0</v>
      </c>
      <c r="BU188" s="194">
        <f>SUMIF(振分, $C188, 計算_投入係数表_加工!BU$4:BU$123)</f>
        <v>0</v>
      </c>
      <c r="BV188" s="194">
        <f>SUMIF(振分, $C188, 計算_投入係数表_加工!BV$4:BV$123)</f>
        <v>0</v>
      </c>
      <c r="BW188" s="194">
        <f>SUMIF(振分, $C188, 計算_投入係数表_加工!BW$4:BW$123)</f>
        <v>0</v>
      </c>
      <c r="BX188" s="194">
        <f>SUMIF(振分, $C188, 計算_投入係数表_加工!BX$4:BX$123)</f>
        <v>0</v>
      </c>
      <c r="BY188" s="194">
        <f>SUMIF(振分, $C188, 計算_投入係数表_加工!BY$4:BY$123)</f>
        <v>0</v>
      </c>
      <c r="BZ188" s="194">
        <f>SUMIF(振分, $C188, 計算_投入係数表_加工!BZ$4:BZ$123)</f>
        <v>0</v>
      </c>
      <c r="CA188" s="194">
        <f>SUMIF(振分, $C188, 計算_投入係数表_加工!CA$4:CA$123)</f>
        <v>0</v>
      </c>
      <c r="CB188" s="194">
        <f>SUMIF(振分, $C188, 計算_投入係数表_加工!CB$4:CB$123)</f>
        <v>0</v>
      </c>
      <c r="CC188" s="194">
        <f>SUMIF(振分, $C188, 計算_投入係数表_加工!CC$4:CC$123)</f>
        <v>0</v>
      </c>
      <c r="CD188" s="194">
        <f>SUMIF(振分, $C188, 計算_投入係数表_加工!CD$4:CD$123)</f>
        <v>0</v>
      </c>
      <c r="CE188" s="194">
        <f>SUMIF(振分, $C188, 計算_投入係数表_加工!CE$4:CE$123)</f>
        <v>0</v>
      </c>
      <c r="CF188" s="194">
        <f>SUMIF(振分, $C188, 計算_投入係数表_加工!CF$4:CF$123)</f>
        <v>0</v>
      </c>
      <c r="CG188" s="194">
        <f>SUMIF(振分, $C188, 計算_投入係数表_加工!CG$4:CG$123)</f>
        <v>0</v>
      </c>
      <c r="CH188" s="194">
        <f>SUMIF(振分, $C188, 計算_投入係数表_加工!CH$4:CH$123)</f>
        <v>0</v>
      </c>
      <c r="CI188" s="194">
        <f>SUMIF(振分, $C188, 計算_投入係数表_加工!CI$4:CI$123)</f>
        <v>0</v>
      </c>
      <c r="CJ188" s="194">
        <f>SUMIF(振分, $C188, 計算_投入係数表_加工!CJ$4:CJ$123)</f>
        <v>0</v>
      </c>
      <c r="CK188" s="194">
        <f>SUMIF(振分, $C188, 計算_投入係数表_加工!CK$4:CK$123)</f>
        <v>0</v>
      </c>
      <c r="CL188" s="194">
        <f>SUMIF(振分, $C188, 計算_投入係数表_加工!CL$4:CL$123)</f>
        <v>0</v>
      </c>
      <c r="CM188" s="194">
        <f>SUMIF(振分, $C188, 計算_投入係数表_加工!CM$4:CM$123)</f>
        <v>0</v>
      </c>
      <c r="CN188" s="194">
        <f>SUMIF(振分, $C188, 計算_投入係数表_加工!CN$4:CN$123)</f>
        <v>0</v>
      </c>
      <c r="CO188" s="194">
        <f>SUMIF(振分, $C188, 計算_投入係数表_加工!CO$4:CO$123)</f>
        <v>0</v>
      </c>
      <c r="CP188" s="194">
        <f>SUMIF(振分, $C188, 計算_投入係数表_加工!CP$4:CP$123)</f>
        <v>0</v>
      </c>
      <c r="CQ188" s="194">
        <f>SUMIF(振分, $C188, 計算_投入係数表_加工!CQ$4:CQ$123)</f>
        <v>0</v>
      </c>
      <c r="CR188" s="194">
        <f>SUMIF(振分, $C188, 計算_投入係数表_加工!CR$4:CR$123)</f>
        <v>0</v>
      </c>
      <c r="CS188" s="194">
        <f>SUMIF(振分, $C188, 計算_投入係数表_加工!CS$4:CS$123)</f>
        <v>0</v>
      </c>
      <c r="CT188" s="194">
        <f>SUMIF(振分, $C188, 計算_投入係数表_加工!CT$4:CT$123)</f>
        <v>0</v>
      </c>
      <c r="CU188" s="194">
        <f>SUMIF(振分, $C188, 計算_投入係数表_加工!CU$4:CU$123)</f>
        <v>0</v>
      </c>
      <c r="CV188" s="194">
        <f>SUMIF(振分, $C188, 計算_投入係数表_加工!CV$4:CV$123)</f>
        <v>0</v>
      </c>
      <c r="CW188" s="194">
        <f>SUMIF(振分, $C188, 計算_投入係数表_加工!CW$4:CW$123)</f>
        <v>0</v>
      </c>
      <c r="CX188" s="194">
        <f>SUMIF(振分, $C188, 計算_投入係数表_加工!CX$4:CX$123)</f>
        <v>0</v>
      </c>
      <c r="CY188" s="194">
        <f>SUMIF(振分, $C188, 計算_投入係数表_加工!CY$4:CY$123)</f>
        <v>0</v>
      </c>
      <c r="CZ188" s="194">
        <f>SUMIF(振分, $C188, 計算_投入係数表_加工!CZ$4:CZ$123)</f>
        <v>0</v>
      </c>
      <c r="DA188" s="194">
        <f>SUMIF(振分, $C188, 計算_投入係数表_加工!DA$4:DA$123)</f>
        <v>0</v>
      </c>
      <c r="DB188" s="194">
        <f>SUMIF(振分, $C188, 計算_投入係数表_加工!DB$4:DB$123)</f>
        <v>0</v>
      </c>
      <c r="DC188" s="194">
        <f>SUMIF(振分, $C188, 計算_投入係数表_加工!DC$4:DC$123)</f>
        <v>0</v>
      </c>
      <c r="DD188" s="194">
        <f>SUMIF(振分, $C188, 計算_投入係数表_加工!DD$4:DD$123)</f>
        <v>0</v>
      </c>
      <c r="DE188" s="194">
        <f>SUMIF(振分, $C188, 計算_投入係数表_加工!DE$4:DE$123)</f>
        <v>0</v>
      </c>
      <c r="DF188" s="194">
        <f>SUMIF(振分, $C188, 計算_投入係数表_加工!DF$4:DF$123)</f>
        <v>0</v>
      </c>
      <c r="DG188" s="194">
        <f>SUMIF(振分, $C188, 計算_投入係数表_加工!DG$4:DG$123)</f>
        <v>0</v>
      </c>
      <c r="DH188" s="194">
        <f>SUMIF(振分, $C188, 計算_投入係数表_加工!DH$4:DH$123)</f>
        <v>0</v>
      </c>
      <c r="DI188" s="194">
        <f>SUMIF(振分, $C188, 計算_投入係数表_加工!DI$4:DI$123)</f>
        <v>0</v>
      </c>
      <c r="DJ188" s="194">
        <f>SUMIF(振分, $C188, 計算_投入係数表_加工!DJ$4:DJ$123)</f>
        <v>0</v>
      </c>
      <c r="DK188" s="194">
        <f>SUMIF(振分, $C188, 計算_投入係数表_加工!DK$4:DK$123)</f>
        <v>0</v>
      </c>
      <c r="DL188" s="194">
        <f>SUMIF(振分, $C188, 計算_投入係数表_加工!DL$4:DL$123)</f>
        <v>0</v>
      </c>
      <c r="DM188" s="194">
        <f>SUMIF(振分, $C188, 計算_投入係数表_加工!DM$4:DM$123)</f>
        <v>0</v>
      </c>
      <c r="DN188" s="194">
        <f>SUMIF(振分, $C188, 計算_投入係数表_加工!DN$4:DN$123)</f>
        <v>0</v>
      </c>
      <c r="DO188" s="194">
        <f>SUMIF(振分, $C188, 計算_投入係数表_加工!DO$4:DO$123)</f>
        <v>0</v>
      </c>
      <c r="DP188" s="194">
        <f>SUMIF(振分, $C188, 計算_投入係数表_加工!DP$4:DP$123)</f>
        <v>0</v>
      </c>
      <c r="DQ188" s="194">
        <f>SUMIF(振分, $C188, 計算_投入係数表_加工!DQ$4:DQ$123)</f>
        <v>0</v>
      </c>
      <c r="DR188" s="194">
        <f>SUMIF(振分, $C188, 計算_投入係数表_加工!DR$4:DR$123)</f>
        <v>0</v>
      </c>
      <c r="DS188" s="194">
        <f>SUMIF(振分, $C188, 計算_投入係数表_加工!DS$4:DS$123)</f>
        <v>0</v>
      </c>
      <c r="DT188" s="108">
        <f>SUMIF(振分, $C188, 計算_投入係数表_加工!DT$4:DT$123)</f>
        <v>0</v>
      </c>
    </row>
    <row r="189" spans="1:124" s="22" customFormat="1" x14ac:dyDescent="0.25">
      <c r="A189" s="34"/>
      <c r="B189" s="53">
        <v>49</v>
      </c>
      <c r="C189" s="360" t="str">
        <v>-</v>
      </c>
      <c r="D189" s="193">
        <f>SUMIF(振分, $C189, 計算_投入係数表_加工!D$4:D$123)</f>
        <v>0</v>
      </c>
      <c r="E189" s="194">
        <f>SUMIF(振分, $C189, 計算_投入係数表_加工!E$4:E$123)</f>
        <v>0</v>
      </c>
      <c r="F189" s="194">
        <f>SUMIF(振分, $C189, 計算_投入係数表_加工!F$4:F$123)</f>
        <v>0</v>
      </c>
      <c r="G189" s="194">
        <f>SUMIF(振分, $C189, 計算_投入係数表_加工!G$4:G$123)</f>
        <v>0</v>
      </c>
      <c r="H189" s="194">
        <f>SUMIF(振分, $C189, 計算_投入係数表_加工!H$4:H$123)</f>
        <v>0</v>
      </c>
      <c r="I189" s="194">
        <f>SUMIF(振分, $C189, 計算_投入係数表_加工!I$4:I$123)</f>
        <v>0</v>
      </c>
      <c r="J189" s="194">
        <f>SUMIF(振分, $C189, 計算_投入係数表_加工!J$4:J$123)</f>
        <v>0</v>
      </c>
      <c r="K189" s="194">
        <f>SUMIF(振分, $C189, 計算_投入係数表_加工!K$4:K$123)</f>
        <v>0</v>
      </c>
      <c r="L189" s="194">
        <f>SUMIF(振分, $C189, 計算_投入係数表_加工!L$4:L$123)</f>
        <v>0</v>
      </c>
      <c r="M189" s="194">
        <f>SUMIF(振分, $C189, 計算_投入係数表_加工!M$4:M$123)</f>
        <v>0</v>
      </c>
      <c r="N189" s="194">
        <f>SUMIF(振分, $C189, 計算_投入係数表_加工!N$4:N$123)</f>
        <v>0</v>
      </c>
      <c r="O189" s="194">
        <f>SUMIF(振分, $C189, 計算_投入係数表_加工!O$4:O$123)</f>
        <v>0</v>
      </c>
      <c r="P189" s="194">
        <f>SUMIF(振分, $C189, 計算_投入係数表_加工!P$4:P$123)</f>
        <v>0</v>
      </c>
      <c r="Q189" s="194">
        <f>SUMIF(振分, $C189, 計算_投入係数表_加工!Q$4:Q$123)</f>
        <v>0</v>
      </c>
      <c r="R189" s="194">
        <f>SUMIF(振分, $C189, 計算_投入係数表_加工!R$4:R$123)</f>
        <v>0</v>
      </c>
      <c r="S189" s="194">
        <f>SUMIF(振分, $C189, 計算_投入係数表_加工!S$4:S$123)</f>
        <v>0</v>
      </c>
      <c r="T189" s="194">
        <f>SUMIF(振分, $C189, 計算_投入係数表_加工!T$4:T$123)</f>
        <v>0</v>
      </c>
      <c r="U189" s="194">
        <f>SUMIF(振分, $C189, 計算_投入係数表_加工!U$4:U$123)</f>
        <v>0</v>
      </c>
      <c r="V189" s="194">
        <f>SUMIF(振分, $C189, 計算_投入係数表_加工!V$4:V$123)</f>
        <v>0</v>
      </c>
      <c r="W189" s="194">
        <f>SUMIF(振分, $C189, 計算_投入係数表_加工!W$4:W$123)</f>
        <v>0</v>
      </c>
      <c r="X189" s="194">
        <f>SUMIF(振分, $C189, 計算_投入係数表_加工!X$4:X$123)</f>
        <v>0</v>
      </c>
      <c r="Y189" s="194">
        <f>SUMIF(振分, $C189, 計算_投入係数表_加工!Y$4:Y$123)</f>
        <v>0</v>
      </c>
      <c r="Z189" s="194">
        <f>SUMIF(振分, $C189, 計算_投入係数表_加工!Z$4:Z$123)</f>
        <v>0</v>
      </c>
      <c r="AA189" s="194">
        <f>SUMIF(振分, $C189, 計算_投入係数表_加工!AA$4:AA$123)</f>
        <v>0</v>
      </c>
      <c r="AB189" s="194">
        <f>SUMIF(振分, $C189, 計算_投入係数表_加工!AB$4:AB$123)</f>
        <v>0</v>
      </c>
      <c r="AC189" s="194">
        <f>SUMIF(振分, $C189, 計算_投入係数表_加工!AC$4:AC$123)</f>
        <v>0</v>
      </c>
      <c r="AD189" s="194">
        <f>SUMIF(振分, $C189, 計算_投入係数表_加工!AD$4:AD$123)</f>
        <v>0</v>
      </c>
      <c r="AE189" s="194">
        <f>SUMIF(振分, $C189, 計算_投入係数表_加工!AE$4:AE$123)</f>
        <v>0</v>
      </c>
      <c r="AF189" s="194">
        <f>SUMIF(振分, $C189, 計算_投入係数表_加工!AF$4:AF$123)</f>
        <v>0</v>
      </c>
      <c r="AG189" s="194">
        <f>SUMIF(振分, $C189, 計算_投入係数表_加工!AG$4:AG$123)</f>
        <v>0</v>
      </c>
      <c r="AH189" s="194">
        <f>SUMIF(振分, $C189, 計算_投入係数表_加工!AH$4:AH$123)</f>
        <v>0</v>
      </c>
      <c r="AI189" s="194">
        <f>SUMIF(振分, $C189, 計算_投入係数表_加工!AI$4:AI$123)</f>
        <v>0</v>
      </c>
      <c r="AJ189" s="194">
        <f>SUMIF(振分, $C189, 計算_投入係数表_加工!AJ$4:AJ$123)</f>
        <v>0</v>
      </c>
      <c r="AK189" s="194">
        <f>SUMIF(振分, $C189, 計算_投入係数表_加工!AK$4:AK$123)</f>
        <v>0</v>
      </c>
      <c r="AL189" s="194">
        <f>SUMIF(振分, $C189, 計算_投入係数表_加工!AL$4:AL$123)</f>
        <v>0</v>
      </c>
      <c r="AM189" s="194">
        <f>SUMIF(振分, $C189, 計算_投入係数表_加工!AM$4:AM$123)</f>
        <v>0</v>
      </c>
      <c r="AN189" s="194">
        <f>SUMIF(振分, $C189, 計算_投入係数表_加工!AN$4:AN$123)</f>
        <v>0</v>
      </c>
      <c r="AO189" s="194">
        <f>SUMIF(振分, $C189, 計算_投入係数表_加工!AO$4:AO$123)</f>
        <v>0</v>
      </c>
      <c r="AP189" s="194">
        <f>SUMIF(振分, $C189, 計算_投入係数表_加工!AP$4:AP$123)</f>
        <v>0</v>
      </c>
      <c r="AQ189" s="194">
        <f>SUMIF(振分, $C189, 計算_投入係数表_加工!AQ$4:AQ$123)</f>
        <v>0</v>
      </c>
      <c r="AR189" s="194">
        <f>SUMIF(振分, $C189, 計算_投入係数表_加工!AR$4:AR$123)</f>
        <v>0</v>
      </c>
      <c r="AS189" s="194">
        <f>SUMIF(振分, $C189, 計算_投入係数表_加工!AS$4:AS$123)</f>
        <v>0</v>
      </c>
      <c r="AT189" s="194">
        <f>SUMIF(振分, $C189, 計算_投入係数表_加工!AT$4:AT$123)</f>
        <v>0</v>
      </c>
      <c r="AU189" s="194">
        <f>SUMIF(振分, $C189, 計算_投入係数表_加工!AU$4:AU$123)</f>
        <v>0</v>
      </c>
      <c r="AV189" s="194">
        <f>SUMIF(振分, $C189, 計算_投入係数表_加工!AV$4:AV$123)</f>
        <v>0</v>
      </c>
      <c r="AW189" s="194">
        <f>SUMIF(振分, $C189, 計算_投入係数表_加工!AW$4:AW$123)</f>
        <v>0</v>
      </c>
      <c r="AX189" s="194">
        <f>SUMIF(振分, $C189, 計算_投入係数表_加工!AX$4:AX$123)</f>
        <v>0</v>
      </c>
      <c r="AY189" s="194">
        <f>SUMIF(振分, $C189, 計算_投入係数表_加工!AY$4:AY$123)</f>
        <v>0</v>
      </c>
      <c r="AZ189" s="194">
        <f>SUMIF(振分, $C189, 計算_投入係数表_加工!AZ$4:AZ$123)</f>
        <v>0</v>
      </c>
      <c r="BA189" s="194">
        <f>SUMIF(振分, $C189, 計算_投入係数表_加工!BA$4:BA$123)</f>
        <v>0</v>
      </c>
      <c r="BB189" s="194">
        <f>SUMIF(振分, $C189, 計算_投入係数表_加工!BB$4:BB$123)</f>
        <v>0</v>
      </c>
      <c r="BC189" s="194">
        <f>SUMIF(振分, $C189, 計算_投入係数表_加工!BC$4:BC$123)</f>
        <v>0</v>
      </c>
      <c r="BD189" s="194">
        <f>SUMIF(振分, $C189, 計算_投入係数表_加工!BD$4:BD$123)</f>
        <v>0</v>
      </c>
      <c r="BE189" s="194">
        <f>SUMIF(振分, $C189, 計算_投入係数表_加工!BE$4:BE$123)</f>
        <v>0</v>
      </c>
      <c r="BF189" s="194">
        <f>SUMIF(振分, $C189, 計算_投入係数表_加工!BF$4:BF$123)</f>
        <v>0</v>
      </c>
      <c r="BG189" s="194">
        <f>SUMIF(振分, $C189, 計算_投入係数表_加工!BG$4:BG$123)</f>
        <v>0</v>
      </c>
      <c r="BH189" s="194">
        <f>SUMIF(振分, $C189, 計算_投入係数表_加工!BH$4:BH$123)</f>
        <v>0</v>
      </c>
      <c r="BI189" s="194">
        <f>SUMIF(振分, $C189, 計算_投入係数表_加工!BI$4:BI$123)</f>
        <v>0</v>
      </c>
      <c r="BJ189" s="194">
        <f>SUMIF(振分, $C189, 計算_投入係数表_加工!BJ$4:BJ$123)</f>
        <v>0</v>
      </c>
      <c r="BK189" s="194">
        <f>SUMIF(振分, $C189, 計算_投入係数表_加工!BK$4:BK$123)</f>
        <v>0</v>
      </c>
      <c r="BL189" s="194">
        <f>SUMIF(振分, $C189, 計算_投入係数表_加工!BL$4:BL$123)</f>
        <v>0</v>
      </c>
      <c r="BM189" s="194">
        <f>SUMIF(振分, $C189, 計算_投入係数表_加工!BM$4:BM$123)</f>
        <v>0</v>
      </c>
      <c r="BN189" s="194">
        <f>SUMIF(振分, $C189, 計算_投入係数表_加工!BN$4:BN$123)</f>
        <v>0</v>
      </c>
      <c r="BO189" s="194">
        <f>SUMIF(振分, $C189, 計算_投入係数表_加工!BO$4:BO$123)</f>
        <v>0</v>
      </c>
      <c r="BP189" s="194">
        <f>SUMIF(振分, $C189, 計算_投入係数表_加工!BP$4:BP$123)</f>
        <v>0</v>
      </c>
      <c r="BQ189" s="194">
        <f>SUMIF(振分, $C189, 計算_投入係数表_加工!BQ$4:BQ$123)</f>
        <v>0</v>
      </c>
      <c r="BR189" s="194">
        <f>SUMIF(振分, $C189, 計算_投入係数表_加工!BR$4:BR$123)</f>
        <v>0</v>
      </c>
      <c r="BS189" s="194">
        <f>SUMIF(振分, $C189, 計算_投入係数表_加工!BS$4:BS$123)</f>
        <v>0</v>
      </c>
      <c r="BT189" s="194">
        <f>SUMIF(振分, $C189, 計算_投入係数表_加工!BT$4:BT$123)</f>
        <v>0</v>
      </c>
      <c r="BU189" s="194">
        <f>SUMIF(振分, $C189, 計算_投入係数表_加工!BU$4:BU$123)</f>
        <v>0</v>
      </c>
      <c r="BV189" s="194">
        <f>SUMIF(振分, $C189, 計算_投入係数表_加工!BV$4:BV$123)</f>
        <v>0</v>
      </c>
      <c r="BW189" s="194">
        <f>SUMIF(振分, $C189, 計算_投入係数表_加工!BW$4:BW$123)</f>
        <v>0</v>
      </c>
      <c r="BX189" s="194">
        <f>SUMIF(振分, $C189, 計算_投入係数表_加工!BX$4:BX$123)</f>
        <v>0</v>
      </c>
      <c r="BY189" s="194">
        <f>SUMIF(振分, $C189, 計算_投入係数表_加工!BY$4:BY$123)</f>
        <v>0</v>
      </c>
      <c r="BZ189" s="194">
        <f>SUMIF(振分, $C189, 計算_投入係数表_加工!BZ$4:BZ$123)</f>
        <v>0</v>
      </c>
      <c r="CA189" s="194">
        <f>SUMIF(振分, $C189, 計算_投入係数表_加工!CA$4:CA$123)</f>
        <v>0</v>
      </c>
      <c r="CB189" s="194">
        <f>SUMIF(振分, $C189, 計算_投入係数表_加工!CB$4:CB$123)</f>
        <v>0</v>
      </c>
      <c r="CC189" s="194">
        <f>SUMIF(振分, $C189, 計算_投入係数表_加工!CC$4:CC$123)</f>
        <v>0</v>
      </c>
      <c r="CD189" s="194">
        <f>SUMIF(振分, $C189, 計算_投入係数表_加工!CD$4:CD$123)</f>
        <v>0</v>
      </c>
      <c r="CE189" s="194">
        <f>SUMIF(振分, $C189, 計算_投入係数表_加工!CE$4:CE$123)</f>
        <v>0</v>
      </c>
      <c r="CF189" s="194">
        <f>SUMIF(振分, $C189, 計算_投入係数表_加工!CF$4:CF$123)</f>
        <v>0</v>
      </c>
      <c r="CG189" s="194">
        <f>SUMIF(振分, $C189, 計算_投入係数表_加工!CG$4:CG$123)</f>
        <v>0</v>
      </c>
      <c r="CH189" s="194">
        <f>SUMIF(振分, $C189, 計算_投入係数表_加工!CH$4:CH$123)</f>
        <v>0</v>
      </c>
      <c r="CI189" s="194">
        <f>SUMIF(振分, $C189, 計算_投入係数表_加工!CI$4:CI$123)</f>
        <v>0</v>
      </c>
      <c r="CJ189" s="194">
        <f>SUMIF(振分, $C189, 計算_投入係数表_加工!CJ$4:CJ$123)</f>
        <v>0</v>
      </c>
      <c r="CK189" s="194">
        <f>SUMIF(振分, $C189, 計算_投入係数表_加工!CK$4:CK$123)</f>
        <v>0</v>
      </c>
      <c r="CL189" s="194">
        <f>SUMIF(振分, $C189, 計算_投入係数表_加工!CL$4:CL$123)</f>
        <v>0</v>
      </c>
      <c r="CM189" s="194">
        <f>SUMIF(振分, $C189, 計算_投入係数表_加工!CM$4:CM$123)</f>
        <v>0</v>
      </c>
      <c r="CN189" s="194">
        <f>SUMIF(振分, $C189, 計算_投入係数表_加工!CN$4:CN$123)</f>
        <v>0</v>
      </c>
      <c r="CO189" s="194">
        <f>SUMIF(振分, $C189, 計算_投入係数表_加工!CO$4:CO$123)</f>
        <v>0</v>
      </c>
      <c r="CP189" s="194">
        <f>SUMIF(振分, $C189, 計算_投入係数表_加工!CP$4:CP$123)</f>
        <v>0</v>
      </c>
      <c r="CQ189" s="194">
        <f>SUMIF(振分, $C189, 計算_投入係数表_加工!CQ$4:CQ$123)</f>
        <v>0</v>
      </c>
      <c r="CR189" s="194">
        <f>SUMIF(振分, $C189, 計算_投入係数表_加工!CR$4:CR$123)</f>
        <v>0</v>
      </c>
      <c r="CS189" s="194">
        <f>SUMIF(振分, $C189, 計算_投入係数表_加工!CS$4:CS$123)</f>
        <v>0</v>
      </c>
      <c r="CT189" s="194">
        <f>SUMIF(振分, $C189, 計算_投入係数表_加工!CT$4:CT$123)</f>
        <v>0</v>
      </c>
      <c r="CU189" s="194">
        <f>SUMIF(振分, $C189, 計算_投入係数表_加工!CU$4:CU$123)</f>
        <v>0</v>
      </c>
      <c r="CV189" s="194">
        <f>SUMIF(振分, $C189, 計算_投入係数表_加工!CV$4:CV$123)</f>
        <v>0</v>
      </c>
      <c r="CW189" s="194">
        <f>SUMIF(振分, $C189, 計算_投入係数表_加工!CW$4:CW$123)</f>
        <v>0</v>
      </c>
      <c r="CX189" s="194">
        <f>SUMIF(振分, $C189, 計算_投入係数表_加工!CX$4:CX$123)</f>
        <v>0</v>
      </c>
      <c r="CY189" s="194">
        <f>SUMIF(振分, $C189, 計算_投入係数表_加工!CY$4:CY$123)</f>
        <v>0</v>
      </c>
      <c r="CZ189" s="194">
        <f>SUMIF(振分, $C189, 計算_投入係数表_加工!CZ$4:CZ$123)</f>
        <v>0</v>
      </c>
      <c r="DA189" s="194">
        <f>SUMIF(振分, $C189, 計算_投入係数表_加工!DA$4:DA$123)</f>
        <v>0</v>
      </c>
      <c r="DB189" s="194">
        <f>SUMIF(振分, $C189, 計算_投入係数表_加工!DB$4:DB$123)</f>
        <v>0</v>
      </c>
      <c r="DC189" s="194">
        <f>SUMIF(振分, $C189, 計算_投入係数表_加工!DC$4:DC$123)</f>
        <v>0</v>
      </c>
      <c r="DD189" s="194">
        <f>SUMIF(振分, $C189, 計算_投入係数表_加工!DD$4:DD$123)</f>
        <v>0</v>
      </c>
      <c r="DE189" s="194">
        <f>SUMIF(振分, $C189, 計算_投入係数表_加工!DE$4:DE$123)</f>
        <v>0</v>
      </c>
      <c r="DF189" s="194">
        <f>SUMIF(振分, $C189, 計算_投入係数表_加工!DF$4:DF$123)</f>
        <v>0</v>
      </c>
      <c r="DG189" s="194">
        <f>SUMIF(振分, $C189, 計算_投入係数表_加工!DG$4:DG$123)</f>
        <v>0</v>
      </c>
      <c r="DH189" s="194">
        <f>SUMIF(振分, $C189, 計算_投入係数表_加工!DH$4:DH$123)</f>
        <v>0</v>
      </c>
      <c r="DI189" s="194">
        <f>SUMIF(振分, $C189, 計算_投入係数表_加工!DI$4:DI$123)</f>
        <v>0</v>
      </c>
      <c r="DJ189" s="194">
        <f>SUMIF(振分, $C189, 計算_投入係数表_加工!DJ$4:DJ$123)</f>
        <v>0</v>
      </c>
      <c r="DK189" s="194">
        <f>SUMIF(振分, $C189, 計算_投入係数表_加工!DK$4:DK$123)</f>
        <v>0</v>
      </c>
      <c r="DL189" s="194">
        <f>SUMIF(振分, $C189, 計算_投入係数表_加工!DL$4:DL$123)</f>
        <v>0</v>
      </c>
      <c r="DM189" s="194">
        <f>SUMIF(振分, $C189, 計算_投入係数表_加工!DM$4:DM$123)</f>
        <v>0</v>
      </c>
      <c r="DN189" s="194">
        <f>SUMIF(振分, $C189, 計算_投入係数表_加工!DN$4:DN$123)</f>
        <v>0</v>
      </c>
      <c r="DO189" s="194">
        <f>SUMIF(振分, $C189, 計算_投入係数表_加工!DO$4:DO$123)</f>
        <v>0</v>
      </c>
      <c r="DP189" s="194">
        <f>SUMIF(振分, $C189, 計算_投入係数表_加工!DP$4:DP$123)</f>
        <v>0</v>
      </c>
      <c r="DQ189" s="194">
        <f>SUMIF(振分, $C189, 計算_投入係数表_加工!DQ$4:DQ$123)</f>
        <v>0</v>
      </c>
      <c r="DR189" s="194">
        <f>SUMIF(振分, $C189, 計算_投入係数表_加工!DR$4:DR$123)</f>
        <v>0</v>
      </c>
      <c r="DS189" s="194">
        <f>SUMIF(振分, $C189, 計算_投入係数表_加工!DS$4:DS$123)</f>
        <v>0</v>
      </c>
      <c r="DT189" s="108">
        <f>SUMIF(振分, $C189, 計算_投入係数表_加工!DT$4:DT$123)</f>
        <v>0</v>
      </c>
    </row>
    <row r="190" spans="1:124" s="22" customFormat="1" x14ac:dyDescent="0.25">
      <c r="A190" s="34"/>
      <c r="B190" s="53">
        <v>50</v>
      </c>
      <c r="C190" s="362" t="str">
        <v>-</v>
      </c>
      <c r="D190" s="199">
        <f>SUMIF(振分, $C190, 計算_投入係数表_加工!D$4:D$123)</f>
        <v>0</v>
      </c>
      <c r="E190" s="200">
        <f>SUMIF(振分, $C190, 計算_投入係数表_加工!E$4:E$123)</f>
        <v>0</v>
      </c>
      <c r="F190" s="200">
        <f>SUMIF(振分, $C190, 計算_投入係数表_加工!F$4:F$123)</f>
        <v>0</v>
      </c>
      <c r="G190" s="200">
        <f>SUMIF(振分, $C190, 計算_投入係数表_加工!G$4:G$123)</f>
        <v>0</v>
      </c>
      <c r="H190" s="200">
        <f>SUMIF(振分, $C190, 計算_投入係数表_加工!H$4:H$123)</f>
        <v>0</v>
      </c>
      <c r="I190" s="200">
        <f>SUMIF(振分, $C190, 計算_投入係数表_加工!I$4:I$123)</f>
        <v>0</v>
      </c>
      <c r="J190" s="200">
        <f>SUMIF(振分, $C190, 計算_投入係数表_加工!J$4:J$123)</f>
        <v>0</v>
      </c>
      <c r="K190" s="200">
        <f>SUMIF(振分, $C190, 計算_投入係数表_加工!K$4:K$123)</f>
        <v>0</v>
      </c>
      <c r="L190" s="200">
        <f>SUMIF(振分, $C190, 計算_投入係数表_加工!L$4:L$123)</f>
        <v>0</v>
      </c>
      <c r="M190" s="200">
        <f>SUMIF(振分, $C190, 計算_投入係数表_加工!M$4:M$123)</f>
        <v>0</v>
      </c>
      <c r="N190" s="200">
        <f>SUMIF(振分, $C190, 計算_投入係数表_加工!N$4:N$123)</f>
        <v>0</v>
      </c>
      <c r="O190" s="200">
        <f>SUMIF(振分, $C190, 計算_投入係数表_加工!O$4:O$123)</f>
        <v>0</v>
      </c>
      <c r="P190" s="200">
        <f>SUMIF(振分, $C190, 計算_投入係数表_加工!P$4:P$123)</f>
        <v>0</v>
      </c>
      <c r="Q190" s="200">
        <f>SUMIF(振分, $C190, 計算_投入係数表_加工!Q$4:Q$123)</f>
        <v>0</v>
      </c>
      <c r="R190" s="200">
        <f>SUMIF(振分, $C190, 計算_投入係数表_加工!R$4:R$123)</f>
        <v>0</v>
      </c>
      <c r="S190" s="200">
        <f>SUMIF(振分, $C190, 計算_投入係数表_加工!S$4:S$123)</f>
        <v>0</v>
      </c>
      <c r="T190" s="200">
        <f>SUMIF(振分, $C190, 計算_投入係数表_加工!T$4:T$123)</f>
        <v>0</v>
      </c>
      <c r="U190" s="200">
        <f>SUMIF(振分, $C190, 計算_投入係数表_加工!U$4:U$123)</f>
        <v>0</v>
      </c>
      <c r="V190" s="200">
        <f>SUMIF(振分, $C190, 計算_投入係数表_加工!V$4:V$123)</f>
        <v>0</v>
      </c>
      <c r="W190" s="200">
        <f>SUMIF(振分, $C190, 計算_投入係数表_加工!W$4:W$123)</f>
        <v>0</v>
      </c>
      <c r="X190" s="200">
        <f>SUMIF(振分, $C190, 計算_投入係数表_加工!X$4:X$123)</f>
        <v>0</v>
      </c>
      <c r="Y190" s="200">
        <f>SUMIF(振分, $C190, 計算_投入係数表_加工!Y$4:Y$123)</f>
        <v>0</v>
      </c>
      <c r="Z190" s="200">
        <f>SUMIF(振分, $C190, 計算_投入係数表_加工!Z$4:Z$123)</f>
        <v>0</v>
      </c>
      <c r="AA190" s="200">
        <f>SUMIF(振分, $C190, 計算_投入係数表_加工!AA$4:AA$123)</f>
        <v>0</v>
      </c>
      <c r="AB190" s="200">
        <f>SUMIF(振分, $C190, 計算_投入係数表_加工!AB$4:AB$123)</f>
        <v>0</v>
      </c>
      <c r="AC190" s="200">
        <f>SUMIF(振分, $C190, 計算_投入係数表_加工!AC$4:AC$123)</f>
        <v>0</v>
      </c>
      <c r="AD190" s="200">
        <f>SUMIF(振分, $C190, 計算_投入係数表_加工!AD$4:AD$123)</f>
        <v>0</v>
      </c>
      <c r="AE190" s="200">
        <f>SUMIF(振分, $C190, 計算_投入係数表_加工!AE$4:AE$123)</f>
        <v>0</v>
      </c>
      <c r="AF190" s="200">
        <f>SUMIF(振分, $C190, 計算_投入係数表_加工!AF$4:AF$123)</f>
        <v>0</v>
      </c>
      <c r="AG190" s="200">
        <f>SUMIF(振分, $C190, 計算_投入係数表_加工!AG$4:AG$123)</f>
        <v>0</v>
      </c>
      <c r="AH190" s="200">
        <f>SUMIF(振分, $C190, 計算_投入係数表_加工!AH$4:AH$123)</f>
        <v>0</v>
      </c>
      <c r="AI190" s="200">
        <f>SUMIF(振分, $C190, 計算_投入係数表_加工!AI$4:AI$123)</f>
        <v>0</v>
      </c>
      <c r="AJ190" s="200">
        <f>SUMIF(振分, $C190, 計算_投入係数表_加工!AJ$4:AJ$123)</f>
        <v>0</v>
      </c>
      <c r="AK190" s="200">
        <f>SUMIF(振分, $C190, 計算_投入係数表_加工!AK$4:AK$123)</f>
        <v>0</v>
      </c>
      <c r="AL190" s="200">
        <f>SUMIF(振分, $C190, 計算_投入係数表_加工!AL$4:AL$123)</f>
        <v>0</v>
      </c>
      <c r="AM190" s="200">
        <f>SUMIF(振分, $C190, 計算_投入係数表_加工!AM$4:AM$123)</f>
        <v>0</v>
      </c>
      <c r="AN190" s="200">
        <f>SUMIF(振分, $C190, 計算_投入係数表_加工!AN$4:AN$123)</f>
        <v>0</v>
      </c>
      <c r="AO190" s="200">
        <f>SUMIF(振分, $C190, 計算_投入係数表_加工!AO$4:AO$123)</f>
        <v>0</v>
      </c>
      <c r="AP190" s="200">
        <f>SUMIF(振分, $C190, 計算_投入係数表_加工!AP$4:AP$123)</f>
        <v>0</v>
      </c>
      <c r="AQ190" s="200">
        <f>SUMIF(振分, $C190, 計算_投入係数表_加工!AQ$4:AQ$123)</f>
        <v>0</v>
      </c>
      <c r="AR190" s="200">
        <f>SUMIF(振分, $C190, 計算_投入係数表_加工!AR$4:AR$123)</f>
        <v>0</v>
      </c>
      <c r="AS190" s="200">
        <f>SUMIF(振分, $C190, 計算_投入係数表_加工!AS$4:AS$123)</f>
        <v>0</v>
      </c>
      <c r="AT190" s="200">
        <f>SUMIF(振分, $C190, 計算_投入係数表_加工!AT$4:AT$123)</f>
        <v>0</v>
      </c>
      <c r="AU190" s="200">
        <f>SUMIF(振分, $C190, 計算_投入係数表_加工!AU$4:AU$123)</f>
        <v>0</v>
      </c>
      <c r="AV190" s="200">
        <f>SUMIF(振分, $C190, 計算_投入係数表_加工!AV$4:AV$123)</f>
        <v>0</v>
      </c>
      <c r="AW190" s="200">
        <f>SUMIF(振分, $C190, 計算_投入係数表_加工!AW$4:AW$123)</f>
        <v>0</v>
      </c>
      <c r="AX190" s="200">
        <f>SUMIF(振分, $C190, 計算_投入係数表_加工!AX$4:AX$123)</f>
        <v>0</v>
      </c>
      <c r="AY190" s="200">
        <f>SUMIF(振分, $C190, 計算_投入係数表_加工!AY$4:AY$123)</f>
        <v>0</v>
      </c>
      <c r="AZ190" s="200">
        <f>SUMIF(振分, $C190, 計算_投入係数表_加工!AZ$4:AZ$123)</f>
        <v>0</v>
      </c>
      <c r="BA190" s="200">
        <f>SUMIF(振分, $C190, 計算_投入係数表_加工!BA$4:BA$123)</f>
        <v>0</v>
      </c>
      <c r="BB190" s="200">
        <f>SUMIF(振分, $C190, 計算_投入係数表_加工!BB$4:BB$123)</f>
        <v>0</v>
      </c>
      <c r="BC190" s="200">
        <f>SUMIF(振分, $C190, 計算_投入係数表_加工!BC$4:BC$123)</f>
        <v>0</v>
      </c>
      <c r="BD190" s="200">
        <f>SUMIF(振分, $C190, 計算_投入係数表_加工!BD$4:BD$123)</f>
        <v>0</v>
      </c>
      <c r="BE190" s="200">
        <f>SUMIF(振分, $C190, 計算_投入係数表_加工!BE$4:BE$123)</f>
        <v>0</v>
      </c>
      <c r="BF190" s="200">
        <f>SUMIF(振分, $C190, 計算_投入係数表_加工!BF$4:BF$123)</f>
        <v>0</v>
      </c>
      <c r="BG190" s="200">
        <f>SUMIF(振分, $C190, 計算_投入係数表_加工!BG$4:BG$123)</f>
        <v>0</v>
      </c>
      <c r="BH190" s="200">
        <f>SUMIF(振分, $C190, 計算_投入係数表_加工!BH$4:BH$123)</f>
        <v>0</v>
      </c>
      <c r="BI190" s="200">
        <f>SUMIF(振分, $C190, 計算_投入係数表_加工!BI$4:BI$123)</f>
        <v>0</v>
      </c>
      <c r="BJ190" s="200">
        <f>SUMIF(振分, $C190, 計算_投入係数表_加工!BJ$4:BJ$123)</f>
        <v>0</v>
      </c>
      <c r="BK190" s="200">
        <f>SUMIF(振分, $C190, 計算_投入係数表_加工!BK$4:BK$123)</f>
        <v>0</v>
      </c>
      <c r="BL190" s="200">
        <f>SUMIF(振分, $C190, 計算_投入係数表_加工!BL$4:BL$123)</f>
        <v>0</v>
      </c>
      <c r="BM190" s="200">
        <f>SUMIF(振分, $C190, 計算_投入係数表_加工!BM$4:BM$123)</f>
        <v>0</v>
      </c>
      <c r="BN190" s="200">
        <f>SUMIF(振分, $C190, 計算_投入係数表_加工!BN$4:BN$123)</f>
        <v>0</v>
      </c>
      <c r="BO190" s="200">
        <f>SUMIF(振分, $C190, 計算_投入係数表_加工!BO$4:BO$123)</f>
        <v>0</v>
      </c>
      <c r="BP190" s="200">
        <f>SUMIF(振分, $C190, 計算_投入係数表_加工!BP$4:BP$123)</f>
        <v>0</v>
      </c>
      <c r="BQ190" s="200">
        <f>SUMIF(振分, $C190, 計算_投入係数表_加工!BQ$4:BQ$123)</f>
        <v>0</v>
      </c>
      <c r="BR190" s="200">
        <f>SUMIF(振分, $C190, 計算_投入係数表_加工!BR$4:BR$123)</f>
        <v>0</v>
      </c>
      <c r="BS190" s="200">
        <f>SUMIF(振分, $C190, 計算_投入係数表_加工!BS$4:BS$123)</f>
        <v>0</v>
      </c>
      <c r="BT190" s="200">
        <f>SUMIF(振分, $C190, 計算_投入係数表_加工!BT$4:BT$123)</f>
        <v>0</v>
      </c>
      <c r="BU190" s="200">
        <f>SUMIF(振分, $C190, 計算_投入係数表_加工!BU$4:BU$123)</f>
        <v>0</v>
      </c>
      <c r="BV190" s="200">
        <f>SUMIF(振分, $C190, 計算_投入係数表_加工!BV$4:BV$123)</f>
        <v>0</v>
      </c>
      <c r="BW190" s="200">
        <f>SUMIF(振分, $C190, 計算_投入係数表_加工!BW$4:BW$123)</f>
        <v>0</v>
      </c>
      <c r="BX190" s="200">
        <f>SUMIF(振分, $C190, 計算_投入係数表_加工!BX$4:BX$123)</f>
        <v>0</v>
      </c>
      <c r="BY190" s="200">
        <f>SUMIF(振分, $C190, 計算_投入係数表_加工!BY$4:BY$123)</f>
        <v>0</v>
      </c>
      <c r="BZ190" s="200">
        <f>SUMIF(振分, $C190, 計算_投入係数表_加工!BZ$4:BZ$123)</f>
        <v>0</v>
      </c>
      <c r="CA190" s="200">
        <f>SUMIF(振分, $C190, 計算_投入係数表_加工!CA$4:CA$123)</f>
        <v>0</v>
      </c>
      <c r="CB190" s="200">
        <f>SUMIF(振分, $C190, 計算_投入係数表_加工!CB$4:CB$123)</f>
        <v>0</v>
      </c>
      <c r="CC190" s="200">
        <f>SUMIF(振分, $C190, 計算_投入係数表_加工!CC$4:CC$123)</f>
        <v>0</v>
      </c>
      <c r="CD190" s="200">
        <f>SUMIF(振分, $C190, 計算_投入係数表_加工!CD$4:CD$123)</f>
        <v>0</v>
      </c>
      <c r="CE190" s="200">
        <f>SUMIF(振分, $C190, 計算_投入係数表_加工!CE$4:CE$123)</f>
        <v>0</v>
      </c>
      <c r="CF190" s="200">
        <f>SUMIF(振分, $C190, 計算_投入係数表_加工!CF$4:CF$123)</f>
        <v>0</v>
      </c>
      <c r="CG190" s="200">
        <f>SUMIF(振分, $C190, 計算_投入係数表_加工!CG$4:CG$123)</f>
        <v>0</v>
      </c>
      <c r="CH190" s="200">
        <f>SUMIF(振分, $C190, 計算_投入係数表_加工!CH$4:CH$123)</f>
        <v>0</v>
      </c>
      <c r="CI190" s="200">
        <f>SUMIF(振分, $C190, 計算_投入係数表_加工!CI$4:CI$123)</f>
        <v>0</v>
      </c>
      <c r="CJ190" s="200">
        <f>SUMIF(振分, $C190, 計算_投入係数表_加工!CJ$4:CJ$123)</f>
        <v>0</v>
      </c>
      <c r="CK190" s="200">
        <f>SUMIF(振分, $C190, 計算_投入係数表_加工!CK$4:CK$123)</f>
        <v>0</v>
      </c>
      <c r="CL190" s="200">
        <f>SUMIF(振分, $C190, 計算_投入係数表_加工!CL$4:CL$123)</f>
        <v>0</v>
      </c>
      <c r="CM190" s="200">
        <f>SUMIF(振分, $C190, 計算_投入係数表_加工!CM$4:CM$123)</f>
        <v>0</v>
      </c>
      <c r="CN190" s="200">
        <f>SUMIF(振分, $C190, 計算_投入係数表_加工!CN$4:CN$123)</f>
        <v>0</v>
      </c>
      <c r="CO190" s="200">
        <f>SUMIF(振分, $C190, 計算_投入係数表_加工!CO$4:CO$123)</f>
        <v>0</v>
      </c>
      <c r="CP190" s="200">
        <f>SUMIF(振分, $C190, 計算_投入係数表_加工!CP$4:CP$123)</f>
        <v>0</v>
      </c>
      <c r="CQ190" s="200">
        <f>SUMIF(振分, $C190, 計算_投入係数表_加工!CQ$4:CQ$123)</f>
        <v>0</v>
      </c>
      <c r="CR190" s="200">
        <f>SUMIF(振分, $C190, 計算_投入係数表_加工!CR$4:CR$123)</f>
        <v>0</v>
      </c>
      <c r="CS190" s="200">
        <f>SUMIF(振分, $C190, 計算_投入係数表_加工!CS$4:CS$123)</f>
        <v>0</v>
      </c>
      <c r="CT190" s="200">
        <f>SUMIF(振分, $C190, 計算_投入係数表_加工!CT$4:CT$123)</f>
        <v>0</v>
      </c>
      <c r="CU190" s="200">
        <f>SUMIF(振分, $C190, 計算_投入係数表_加工!CU$4:CU$123)</f>
        <v>0</v>
      </c>
      <c r="CV190" s="200">
        <f>SUMIF(振分, $C190, 計算_投入係数表_加工!CV$4:CV$123)</f>
        <v>0</v>
      </c>
      <c r="CW190" s="200">
        <f>SUMIF(振分, $C190, 計算_投入係数表_加工!CW$4:CW$123)</f>
        <v>0</v>
      </c>
      <c r="CX190" s="200">
        <f>SUMIF(振分, $C190, 計算_投入係数表_加工!CX$4:CX$123)</f>
        <v>0</v>
      </c>
      <c r="CY190" s="200">
        <f>SUMIF(振分, $C190, 計算_投入係数表_加工!CY$4:CY$123)</f>
        <v>0</v>
      </c>
      <c r="CZ190" s="200">
        <f>SUMIF(振分, $C190, 計算_投入係数表_加工!CZ$4:CZ$123)</f>
        <v>0</v>
      </c>
      <c r="DA190" s="200">
        <f>SUMIF(振分, $C190, 計算_投入係数表_加工!DA$4:DA$123)</f>
        <v>0</v>
      </c>
      <c r="DB190" s="200">
        <f>SUMIF(振分, $C190, 計算_投入係数表_加工!DB$4:DB$123)</f>
        <v>0</v>
      </c>
      <c r="DC190" s="200">
        <f>SUMIF(振分, $C190, 計算_投入係数表_加工!DC$4:DC$123)</f>
        <v>0</v>
      </c>
      <c r="DD190" s="200">
        <f>SUMIF(振分, $C190, 計算_投入係数表_加工!DD$4:DD$123)</f>
        <v>0</v>
      </c>
      <c r="DE190" s="200">
        <f>SUMIF(振分, $C190, 計算_投入係数表_加工!DE$4:DE$123)</f>
        <v>0</v>
      </c>
      <c r="DF190" s="200">
        <f>SUMIF(振分, $C190, 計算_投入係数表_加工!DF$4:DF$123)</f>
        <v>0</v>
      </c>
      <c r="DG190" s="200">
        <f>SUMIF(振分, $C190, 計算_投入係数表_加工!DG$4:DG$123)</f>
        <v>0</v>
      </c>
      <c r="DH190" s="200">
        <f>SUMIF(振分, $C190, 計算_投入係数表_加工!DH$4:DH$123)</f>
        <v>0</v>
      </c>
      <c r="DI190" s="200">
        <f>SUMIF(振分, $C190, 計算_投入係数表_加工!DI$4:DI$123)</f>
        <v>0</v>
      </c>
      <c r="DJ190" s="200">
        <f>SUMIF(振分, $C190, 計算_投入係数表_加工!DJ$4:DJ$123)</f>
        <v>0</v>
      </c>
      <c r="DK190" s="200">
        <f>SUMIF(振分, $C190, 計算_投入係数表_加工!DK$4:DK$123)</f>
        <v>0</v>
      </c>
      <c r="DL190" s="200">
        <f>SUMIF(振分, $C190, 計算_投入係数表_加工!DL$4:DL$123)</f>
        <v>0</v>
      </c>
      <c r="DM190" s="200">
        <f>SUMIF(振分, $C190, 計算_投入係数表_加工!DM$4:DM$123)</f>
        <v>0</v>
      </c>
      <c r="DN190" s="200">
        <f>SUMIF(振分, $C190, 計算_投入係数表_加工!DN$4:DN$123)</f>
        <v>0</v>
      </c>
      <c r="DO190" s="200">
        <f>SUMIF(振分, $C190, 計算_投入係数表_加工!DO$4:DO$123)</f>
        <v>0</v>
      </c>
      <c r="DP190" s="200">
        <f>SUMIF(振分, $C190, 計算_投入係数表_加工!DP$4:DP$123)</f>
        <v>0</v>
      </c>
      <c r="DQ190" s="200">
        <f>SUMIF(振分, $C190, 計算_投入係数表_加工!DQ$4:DQ$123)</f>
        <v>0</v>
      </c>
      <c r="DR190" s="200">
        <f>SUMIF(振分, $C190, 計算_投入係数表_加工!DR$4:DR$123)</f>
        <v>0</v>
      </c>
      <c r="DS190" s="200">
        <f>SUMIF(振分, $C190, 計算_投入係数表_加工!DS$4:DS$123)</f>
        <v>0</v>
      </c>
      <c r="DT190" s="110">
        <f>SUMIF(振分, $C190, 計算_投入係数表_加工!DT$4:DT$123)</f>
        <v>0</v>
      </c>
    </row>
    <row r="191" spans="1:124" s="22" customFormat="1" x14ac:dyDescent="0.25">
      <c r="A191" s="34"/>
      <c r="B191" s="53">
        <v>51</v>
      </c>
      <c r="C191" s="360" t="str">
        <v>-</v>
      </c>
      <c r="D191" s="193">
        <f>SUMIF(振分, $C191, 計算_投入係数表_加工!D$4:D$123)</f>
        <v>0</v>
      </c>
      <c r="E191" s="194">
        <f>SUMIF(振分, $C191, 計算_投入係数表_加工!E$4:E$123)</f>
        <v>0</v>
      </c>
      <c r="F191" s="194">
        <f>SUMIF(振分, $C191, 計算_投入係数表_加工!F$4:F$123)</f>
        <v>0</v>
      </c>
      <c r="G191" s="194">
        <f>SUMIF(振分, $C191, 計算_投入係数表_加工!G$4:G$123)</f>
        <v>0</v>
      </c>
      <c r="H191" s="194">
        <f>SUMIF(振分, $C191, 計算_投入係数表_加工!H$4:H$123)</f>
        <v>0</v>
      </c>
      <c r="I191" s="194">
        <f>SUMIF(振分, $C191, 計算_投入係数表_加工!I$4:I$123)</f>
        <v>0</v>
      </c>
      <c r="J191" s="194">
        <f>SUMIF(振分, $C191, 計算_投入係数表_加工!J$4:J$123)</f>
        <v>0</v>
      </c>
      <c r="K191" s="194">
        <f>SUMIF(振分, $C191, 計算_投入係数表_加工!K$4:K$123)</f>
        <v>0</v>
      </c>
      <c r="L191" s="194">
        <f>SUMIF(振分, $C191, 計算_投入係数表_加工!L$4:L$123)</f>
        <v>0</v>
      </c>
      <c r="M191" s="194">
        <f>SUMIF(振分, $C191, 計算_投入係数表_加工!M$4:M$123)</f>
        <v>0</v>
      </c>
      <c r="N191" s="194">
        <f>SUMIF(振分, $C191, 計算_投入係数表_加工!N$4:N$123)</f>
        <v>0</v>
      </c>
      <c r="O191" s="194">
        <f>SUMIF(振分, $C191, 計算_投入係数表_加工!O$4:O$123)</f>
        <v>0</v>
      </c>
      <c r="P191" s="194">
        <f>SUMIF(振分, $C191, 計算_投入係数表_加工!P$4:P$123)</f>
        <v>0</v>
      </c>
      <c r="Q191" s="194">
        <f>SUMIF(振分, $C191, 計算_投入係数表_加工!Q$4:Q$123)</f>
        <v>0</v>
      </c>
      <c r="R191" s="194">
        <f>SUMIF(振分, $C191, 計算_投入係数表_加工!R$4:R$123)</f>
        <v>0</v>
      </c>
      <c r="S191" s="194">
        <f>SUMIF(振分, $C191, 計算_投入係数表_加工!S$4:S$123)</f>
        <v>0</v>
      </c>
      <c r="T191" s="194">
        <f>SUMIF(振分, $C191, 計算_投入係数表_加工!T$4:T$123)</f>
        <v>0</v>
      </c>
      <c r="U191" s="194">
        <f>SUMIF(振分, $C191, 計算_投入係数表_加工!U$4:U$123)</f>
        <v>0</v>
      </c>
      <c r="V191" s="194">
        <f>SUMIF(振分, $C191, 計算_投入係数表_加工!V$4:V$123)</f>
        <v>0</v>
      </c>
      <c r="W191" s="194">
        <f>SUMIF(振分, $C191, 計算_投入係数表_加工!W$4:W$123)</f>
        <v>0</v>
      </c>
      <c r="X191" s="194">
        <f>SUMIF(振分, $C191, 計算_投入係数表_加工!X$4:X$123)</f>
        <v>0</v>
      </c>
      <c r="Y191" s="194">
        <f>SUMIF(振分, $C191, 計算_投入係数表_加工!Y$4:Y$123)</f>
        <v>0</v>
      </c>
      <c r="Z191" s="194">
        <f>SUMIF(振分, $C191, 計算_投入係数表_加工!Z$4:Z$123)</f>
        <v>0</v>
      </c>
      <c r="AA191" s="194">
        <f>SUMIF(振分, $C191, 計算_投入係数表_加工!AA$4:AA$123)</f>
        <v>0</v>
      </c>
      <c r="AB191" s="194">
        <f>SUMIF(振分, $C191, 計算_投入係数表_加工!AB$4:AB$123)</f>
        <v>0</v>
      </c>
      <c r="AC191" s="194">
        <f>SUMIF(振分, $C191, 計算_投入係数表_加工!AC$4:AC$123)</f>
        <v>0</v>
      </c>
      <c r="AD191" s="194">
        <f>SUMIF(振分, $C191, 計算_投入係数表_加工!AD$4:AD$123)</f>
        <v>0</v>
      </c>
      <c r="AE191" s="194">
        <f>SUMIF(振分, $C191, 計算_投入係数表_加工!AE$4:AE$123)</f>
        <v>0</v>
      </c>
      <c r="AF191" s="194">
        <f>SUMIF(振分, $C191, 計算_投入係数表_加工!AF$4:AF$123)</f>
        <v>0</v>
      </c>
      <c r="AG191" s="194">
        <f>SUMIF(振分, $C191, 計算_投入係数表_加工!AG$4:AG$123)</f>
        <v>0</v>
      </c>
      <c r="AH191" s="194">
        <f>SUMIF(振分, $C191, 計算_投入係数表_加工!AH$4:AH$123)</f>
        <v>0</v>
      </c>
      <c r="AI191" s="194">
        <f>SUMIF(振分, $C191, 計算_投入係数表_加工!AI$4:AI$123)</f>
        <v>0</v>
      </c>
      <c r="AJ191" s="194">
        <f>SUMIF(振分, $C191, 計算_投入係数表_加工!AJ$4:AJ$123)</f>
        <v>0</v>
      </c>
      <c r="AK191" s="194">
        <f>SUMIF(振分, $C191, 計算_投入係数表_加工!AK$4:AK$123)</f>
        <v>0</v>
      </c>
      <c r="AL191" s="194">
        <f>SUMIF(振分, $C191, 計算_投入係数表_加工!AL$4:AL$123)</f>
        <v>0</v>
      </c>
      <c r="AM191" s="194">
        <f>SUMIF(振分, $C191, 計算_投入係数表_加工!AM$4:AM$123)</f>
        <v>0</v>
      </c>
      <c r="AN191" s="194">
        <f>SUMIF(振分, $C191, 計算_投入係数表_加工!AN$4:AN$123)</f>
        <v>0</v>
      </c>
      <c r="AO191" s="194">
        <f>SUMIF(振分, $C191, 計算_投入係数表_加工!AO$4:AO$123)</f>
        <v>0</v>
      </c>
      <c r="AP191" s="194">
        <f>SUMIF(振分, $C191, 計算_投入係数表_加工!AP$4:AP$123)</f>
        <v>0</v>
      </c>
      <c r="AQ191" s="194">
        <f>SUMIF(振分, $C191, 計算_投入係数表_加工!AQ$4:AQ$123)</f>
        <v>0</v>
      </c>
      <c r="AR191" s="194">
        <f>SUMIF(振分, $C191, 計算_投入係数表_加工!AR$4:AR$123)</f>
        <v>0</v>
      </c>
      <c r="AS191" s="194">
        <f>SUMIF(振分, $C191, 計算_投入係数表_加工!AS$4:AS$123)</f>
        <v>0</v>
      </c>
      <c r="AT191" s="194">
        <f>SUMIF(振分, $C191, 計算_投入係数表_加工!AT$4:AT$123)</f>
        <v>0</v>
      </c>
      <c r="AU191" s="194">
        <f>SUMIF(振分, $C191, 計算_投入係数表_加工!AU$4:AU$123)</f>
        <v>0</v>
      </c>
      <c r="AV191" s="194">
        <f>SUMIF(振分, $C191, 計算_投入係数表_加工!AV$4:AV$123)</f>
        <v>0</v>
      </c>
      <c r="AW191" s="194">
        <f>SUMIF(振分, $C191, 計算_投入係数表_加工!AW$4:AW$123)</f>
        <v>0</v>
      </c>
      <c r="AX191" s="194">
        <f>SUMIF(振分, $C191, 計算_投入係数表_加工!AX$4:AX$123)</f>
        <v>0</v>
      </c>
      <c r="AY191" s="194">
        <f>SUMIF(振分, $C191, 計算_投入係数表_加工!AY$4:AY$123)</f>
        <v>0</v>
      </c>
      <c r="AZ191" s="194">
        <f>SUMIF(振分, $C191, 計算_投入係数表_加工!AZ$4:AZ$123)</f>
        <v>0</v>
      </c>
      <c r="BA191" s="194">
        <f>SUMIF(振分, $C191, 計算_投入係数表_加工!BA$4:BA$123)</f>
        <v>0</v>
      </c>
      <c r="BB191" s="194">
        <f>SUMIF(振分, $C191, 計算_投入係数表_加工!BB$4:BB$123)</f>
        <v>0</v>
      </c>
      <c r="BC191" s="194">
        <f>SUMIF(振分, $C191, 計算_投入係数表_加工!BC$4:BC$123)</f>
        <v>0</v>
      </c>
      <c r="BD191" s="194">
        <f>SUMIF(振分, $C191, 計算_投入係数表_加工!BD$4:BD$123)</f>
        <v>0</v>
      </c>
      <c r="BE191" s="194">
        <f>SUMIF(振分, $C191, 計算_投入係数表_加工!BE$4:BE$123)</f>
        <v>0</v>
      </c>
      <c r="BF191" s="194">
        <f>SUMIF(振分, $C191, 計算_投入係数表_加工!BF$4:BF$123)</f>
        <v>0</v>
      </c>
      <c r="BG191" s="194">
        <f>SUMIF(振分, $C191, 計算_投入係数表_加工!BG$4:BG$123)</f>
        <v>0</v>
      </c>
      <c r="BH191" s="194">
        <f>SUMIF(振分, $C191, 計算_投入係数表_加工!BH$4:BH$123)</f>
        <v>0</v>
      </c>
      <c r="BI191" s="194">
        <f>SUMIF(振分, $C191, 計算_投入係数表_加工!BI$4:BI$123)</f>
        <v>0</v>
      </c>
      <c r="BJ191" s="194">
        <f>SUMIF(振分, $C191, 計算_投入係数表_加工!BJ$4:BJ$123)</f>
        <v>0</v>
      </c>
      <c r="BK191" s="194">
        <f>SUMIF(振分, $C191, 計算_投入係数表_加工!BK$4:BK$123)</f>
        <v>0</v>
      </c>
      <c r="BL191" s="194">
        <f>SUMIF(振分, $C191, 計算_投入係数表_加工!BL$4:BL$123)</f>
        <v>0</v>
      </c>
      <c r="BM191" s="194">
        <f>SUMIF(振分, $C191, 計算_投入係数表_加工!BM$4:BM$123)</f>
        <v>0</v>
      </c>
      <c r="BN191" s="194">
        <f>SUMIF(振分, $C191, 計算_投入係数表_加工!BN$4:BN$123)</f>
        <v>0</v>
      </c>
      <c r="BO191" s="194">
        <f>SUMIF(振分, $C191, 計算_投入係数表_加工!BO$4:BO$123)</f>
        <v>0</v>
      </c>
      <c r="BP191" s="194">
        <f>SUMIF(振分, $C191, 計算_投入係数表_加工!BP$4:BP$123)</f>
        <v>0</v>
      </c>
      <c r="BQ191" s="194">
        <f>SUMIF(振分, $C191, 計算_投入係数表_加工!BQ$4:BQ$123)</f>
        <v>0</v>
      </c>
      <c r="BR191" s="194">
        <f>SUMIF(振分, $C191, 計算_投入係数表_加工!BR$4:BR$123)</f>
        <v>0</v>
      </c>
      <c r="BS191" s="194">
        <f>SUMIF(振分, $C191, 計算_投入係数表_加工!BS$4:BS$123)</f>
        <v>0</v>
      </c>
      <c r="BT191" s="194">
        <f>SUMIF(振分, $C191, 計算_投入係数表_加工!BT$4:BT$123)</f>
        <v>0</v>
      </c>
      <c r="BU191" s="194">
        <f>SUMIF(振分, $C191, 計算_投入係数表_加工!BU$4:BU$123)</f>
        <v>0</v>
      </c>
      <c r="BV191" s="194">
        <f>SUMIF(振分, $C191, 計算_投入係数表_加工!BV$4:BV$123)</f>
        <v>0</v>
      </c>
      <c r="BW191" s="194">
        <f>SUMIF(振分, $C191, 計算_投入係数表_加工!BW$4:BW$123)</f>
        <v>0</v>
      </c>
      <c r="BX191" s="194">
        <f>SUMIF(振分, $C191, 計算_投入係数表_加工!BX$4:BX$123)</f>
        <v>0</v>
      </c>
      <c r="BY191" s="194">
        <f>SUMIF(振分, $C191, 計算_投入係数表_加工!BY$4:BY$123)</f>
        <v>0</v>
      </c>
      <c r="BZ191" s="194">
        <f>SUMIF(振分, $C191, 計算_投入係数表_加工!BZ$4:BZ$123)</f>
        <v>0</v>
      </c>
      <c r="CA191" s="194">
        <f>SUMIF(振分, $C191, 計算_投入係数表_加工!CA$4:CA$123)</f>
        <v>0</v>
      </c>
      <c r="CB191" s="194">
        <f>SUMIF(振分, $C191, 計算_投入係数表_加工!CB$4:CB$123)</f>
        <v>0</v>
      </c>
      <c r="CC191" s="194">
        <f>SUMIF(振分, $C191, 計算_投入係数表_加工!CC$4:CC$123)</f>
        <v>0</v>
      </c>
      <c r="CD191" s="194">
        <f>SUMIF(振分, $C191, 計算_投入係数表_加工!CD$4:CD$123)</f>
        <v>0</v>
      </c>
      <c r="CE191" s="194">
        <f>SUMIF(振分, $C191, 計算_投入係数表_加工!CE$4:CE$123)</f>
        <v>0</v>
      </c>
      <c r="CF191" s="194">
        <f>SUMIF(振分, $C191, 計算_投入係数表_加工!CF$4:CF$123)</f>
        <v>0</v>
      </c>
      <c r="CG191" s="194">
        <f>SUMIF(振分, $C191, 計算_投入係数表_加工!CG$4:CG$123)</f>
        <v>0</v>
      </c>
      <c r="CH191" s="194">
        <f>SUMIF(振分, $C191, 計算_投入係数表_加工!CH$4:CH$123)</f>
        <v>0</v>
      </c>
      <c r="CI191" s="194">
        <f>SUMIF(振分, $C191, 計算_投入係数表_加工!CI$4:CI$123)</f>
        <v>0</v>
      </c>
      <c r="CJ191" s="194">
        <f>SUMIF(振分, $C191, 計算_投入係数表_加工!CJ$4:CJ$123)</f>
        <v>0</v>
      </c>
      <c r="CK191" s="194">
        <f>SUMIF(振分, $C191, 計算_投入係数表_加工!CK$4:CK$123)</f>
        <v>0</v>
      </c>
      <c r="CL191" s="194">
        <f>SUMIF(振分, $C191, 計算_投入係数表_加工!CL$4:CL$123)</f>
        <v>0</v>
      </c>
      <c r="CM191" s="194">
        <f>SUMIF(振分, $C191, 計算_投入係数表_加工!CM$4:CM$123)</f>
        <v>0</v>
      </c>
      <c r="CN191" s="194">
        <f>SUMIF(振分, $C191, 計算_投入係数表_加工!CN$4:CN$123)</f>
        <v>0</v>
      </c>
      <c r="CO191" s="194">
        <f>SUMIF(振分, $C191, 計算_投入係数表_加工!CO$4:CO$123)</f>
        <v>0</v>
      </c>
      <c r="CP191" s="194">
        <f>SUMIF(振分, $C191, 計算_投入係数表_加工!CP$4:CP$123)</f>
        <v>0</v>
      </c>
      <c r="CQ191" s="194">
        <f>SUMIF(振分, $C191, 計算_投入係数表_加工!CQ$4:CQ$123)</f>
        <v>0</v>
      </c>
      <c r="CR191" s="194">
        <f>SUMIF(振分, $C191, 計算_投入係数表_加工!CR$4:CR$123)</f>
        <v>0</v>
      </c>
      <c r="CS191" s="194">
        <f>SUMIF(振分, $C191, 計算_投入係数表_加工!CS$4:CS$123)</f>
        <v>0</v>
      </c>
      <c r="CT191" s="194">
        <f>SUMIF(振分, $C191, 計算_投入係数表_加工!CT$4:CT$123)</f>
        <v>0</v>
      </c>
      <c r="CU191" s="194">
        <f>SUMIF(振分, $C191, 計算_投入係数表_加工!CU$4:CU$123)</f>
        <v>0</v>
      </c>
      <c r="CV191" s="194">
        <f>SUMIF(振分, $C191, 計算_投入係数表_加工!CV$4:CV$123)</f>
        <v>0</v>
      </c>
      <c r="CW191" s="194">
        <f>SUMIF(振分, $C191, 計算_投入係数表_加工!CW$4:CW$123)</f>
        <v>0</v>
      </c>
      <c r="CX191" s="194">
        <f>SUMIF(振分, $C191, 計算_投入係数表_加工!CX$4:CX$123)</f>
        <v>0</v>
      </c>
      <c r="CY191" s="194">
        <f>SUMIF(振分, $C191, 計算_投入係数表_加工!CY$4:CY$123)</f>
        <v>0</v>
      </c>
      <c r="CZ191" s="194">
        <f>SUMIF(振分, $C191, 計算_投入係数表_加工!CZ$4:CZ$123)</f>
        <v>0</v>
      </c>
      <c r="DA191" s="194">
        <f>SUMIF(振分, $C191, 計算_投入係数表_加工!DA$4:DA$123)</f>
        <v>0</v>
      </c>
      <c r="DB191" s="194">
        <f>SUMIF(振分, $C191, 計算_投入係数表_加工!DB$4:DB$123)</f>
        <v>0</v>
      </c>
      <c r="DC191" s="194">
        <f>SUMIF(振分, $C191, 計算_投入係数表_加工!DC$4:DC$123)</f>
        <v>0</v>
      </c>
      <c r="DD191" s="194">
        <f>SUMIF(振分, $C191, 計算_投入係数表_加工!DD$4:DD$123)</f>
        <v>0</v>
      </c>
      <c r="DE191" s="194">
        <f>SUMIF(振分, $C191, 計算_投入係数表_加工!DE$4:DE$123)</f>
        <v>0</v>
      </c>
      <c r="DF191" s="194">
        <f>SUMIF(振分, $C191, 計算_投入係数表_加工!DF$4:DF$123)</f>
        <v>0</v>
      </c>
      <c r="DG191" s="194">
        <f>SUMIF(振分, $C191, 計算_投入係数表_加工!DG$4:DG$123)</f>
        <v>0</v>
      </c>
      <c r="DH191" s="194">
        <f>SUMIF(振分, $C191, 計算_投入係数表_加工!DH$4:DH$123)</f>
        <v>0</v>
      </c>
      <c r="DI191" s="194">
        <f>SUMIF(振分, $C191, 計算_投入係数表_加工!DI$4:DI$123)</f>
        <v>0</v>
      </c>
      <c r="DJ191" s="194">
        <f>SUMIF(振分, $C191, 計算_投入係数表_加工!DJ$4:DJ$123)</f>
        <v>0</v>
      </c>
      <c r="DK191" s="194">
        <f>SUMIF(振分, $C191, 計算_投入係数表_加工!DK$4:DK$123)</f>
        <v>0</v>
      </c>
      <c r="DL191" s="194">
        <f>SUMIF(振分, $C191, 計算_投入係数表_加工!DL$4:DL$123)</f>
        <v>0</v>
      </c>
      <c r="DM191" s="194">
        <f>SUMIF(振分, $C191, 計算_投入係数表_加工!DM$4:DM$123)</f>
        <v>0</v>
      </c>
      <c r="DN191" s="194">
        <f>SUMIF(振分, $C191, 計算_投入係数表_加工!DN$4:DN$123)</f>
        <v>0</v>
      </c>
      <c r="DO191" s="194">
        <f>SUMIF(振分, $C191, 計算_投入係数表_加工!DO$4:DO$123)</f>
        <v>0</v>
      </c>
      <c r="DP191" s="194">
        <f>SUMIF(振分, $C191, 計算_投入係数表_加工!DP$4:DP$123)</f>
        <v>0</v>
      </c>
      <c r="DQ191" s="194">
        <f>SUMIF(振分, $C191, 計算_投入係数表_加工!DQ$4:DQ$123)</f>
        <v>0</v>
      </c>
      <c r="DR191" s="194">
        <f>SUMIF(振分, $C191, 計算_投入係数表_加工!DR$4:DR$123)</f>
        <v>0</v>
      </c>
      <c r="DS191" s="194">
        <f>SUMIF(振分, $C191, 計算_投入係数表_加工!DS$4:DS$123)</f>
        <v>0</v>
      </c>
      <c r="DT191" s="108">
        <f>SUMIF(振分, $C191, 計算_投入係数表_加工!DT$4:DT$123)</f>
        <v>0</v>
      </c>
    </row>
    <row r="192" spans="1:124" s="22" customFormat="1" x14ac:dyDescent="0.25">
      <c r="A192" s="34"/>
      <c r="B192" s="53">
        <v>52</v>
      </c>
      <c r="C192" s="360" t="str">
        <v>-</v>
      </c>
      <c r="D192" s="193">
        <f>SUMIF(振分, $C192, 計算_投入係数表_加工!D$4:D$123)</f>
        <v>0</v>
      </c>
      <c r="E192" s="194">
        <f>SUMIF(振分, $C192, 計算_投入係数表_加工!E$4:E$123)</f>
        <v>0</v>
      </c>
      <c r="F192" s="194">
        <f>SUMIF(振分, $C192, 計算_投入係数表_加工!F$4:F$123)</f>
        <v>0</v>
      </c>
      <c r="G192" s="194">
        <f>SUMIF(振分, $C192, 計算_投入係数表_加工!G$4:G$123)</f>
        <v>0</v>
      </c>
      <c r="H192" s="194">
        <f>SUMIF(振分, $C192, 計算_投入係数表_加工!H$4:H$123)</f>
        <v>0</v>
      </c>
      <c r="I192" s="194">
        <f>SUMIF(振分, $C192, 計算_投入係数表_加工!I$4:I$123)</f>
        <v>0</v>
      </c>
      <c r="J192" s="194">
        <f>SUMIF(振分, $C192, 計算_投入係数表_加工!J$4:J$123)</f>
        <v>0</v>
      </c>
      <c r="K192" s="194">
        <f>SUMIF(振分, $C192, 計算_投入係数表_加工!K$4:K$123)</f>
        <v>0</v>
      </c>
      <c r="L192" s="194">
        <f>SUMIF(振分, $C192, 計算_投入係数表_加工!L$4:L$123)</f>
        <v>0</v>
      </c>
      <c r="M192" s="194">
        <f>SUMIF(振分, $C192, 計算_投入係数表_加工!M$4:M$123)</f>
        <v>0</v>
      </c>
      <c r="N192" s="194">
        <f>SUMIF(振分, $C192, 計算_投入係数表_加工!N$4:N$123)</f>
        <v>0</v>
      </c>
      <c r="O192" s="194">
        <f>SUMIF(振分, $C192, 計算_投入係数表_加工!O$4:O$123)</f>
        <v>0</v>
      </c>
      <c r="P192" s="194">
        <f>SUMIF(振分, $C192, 計算_投入係数表_加工!P$4:P$123)</f>
        <v>0</v>
      </c>
      <c r="Q192" s="194">
        <f>SUMIF(振分, $C192, 計算_投入係数表_加工!Q$4:Q$123)</f>
        <v>0</v>
      </c>
      <c r="R192" s="194">
        <f>SUMIF(振分, $C192, 計算_投入係数表_加工!R$4:R$123)</f>
        <v>0</v>
      </c>
      <c r="S192" s="194">
        <f>SUMIF(振分, $C192, 計算_投入係数表_加工!S$4:S$123)</f>
        <v>0</v>
      </c>
      <c r="T192" s="194">
        <f>SUMIF(振分, $C192, 計算_投入係数表_加工!T$4:T$123)</f>
        <v>0</v>
      </c>
      <c r="U192" s="194">
        <f>SUMIF(振分, $C192, 計算_投入係数表_加工!U$4:U$123)</f>
        <v>0</v>
      </c>
      <c r="V192" s="194">
        <f>SUMIF(振分, $C192, 計算_投入係数表_加工!V$4:V$123)</f>
        <v>0</v>
      </c>
      <c r="W192" s="194">
        <f>SUMIF(振分, $C192, 計算_投入係数表_加工!W$4:W$123)</f>
        <v>0</v>
      </c>
      <c r="X192" s="194">
        <f>SUMIF(振分, $C192, 計算_投入係数表_加工!X$4:X$123)</f>
        <v>0</v>
      </c>
      <c r="Y192" s="194">
        <f>SUMIF(振分, $C192, 計算_投入係数表_加工!Y$4:Y$123)</f>
        <v>0</v>
      </c>
      <c r="Z192" s="194">
        <f>SUMIF(振分, $C192, 計算_投入係数表_加工!Z$4:Z$123)</f>
        <v>0</v>
      </c>
      <c r="AA192" s="194">
        <f>SUMIF(振分, $C192, 計算_投入係数表_加工!AA$4:AA$123)</f>
        <v>0</v>
      </c>
      <c r="AB192" s="194">
        <f>SUMIF(振分, $C192, 計算_投入係数表_加工!AB$4:AB$123)</f>
        <v>0</v>
      </c>
      <c r="AC192" s="194">
        <f>SUMIF(振分, $C192, 計算_投入係数表_加工!AC$4:AC$123)</f>
        <v>0</v>
      </c>
      <c r="AD192" s="194">
        <f>SUMIF(振分, $C192, 計算_投入係数表_加工!AD$4:AD$123)</f>
        <v>0</v>
      </c>
      <c r="AE192" s="194">
        <f>SUMIF(振分, $C192, 計算_投入係数表_加工!AE$4:AE$123)</f>
        <v>0</v>
      </c>
      <c r="AF192" s="194">
        <f>SUMIF(振分, $C192, 計算_投入係数表_加工!AF$4:AF$123)</f>
        <v>0</v>
      </c>
      <c r="AG192" s="194">
        <f>SUMIF(振分, $C192, 計算_投入係数表_加工!AG$4:AG$123)</f>
        <v>0</v>
      </c>
      <c r="AH192" s="194">
        <f>SUMIF(振分, $C192, 計算_投入係数表_加工!AH$4:AH$123)</f>
        <v>0</v>
      </c>
      <c r="AI192" s="194">
        <f>SUMIF(振分, $C192, 計算_投入係数表_加工!AI$4:AI$123)</f>
        <v>0</v>
      </c>
      <c r="AJ192" s="194">
        <f>SUMIF(振分, $C192, 計算_投入係数表_加工!AJ$4:AJ$123)</f>
        <v>0</v>
      </c>
      <c r="AK192" s="194">
        <f>SUMIF(振分, $C192, 計算_投入係数表_加工!AK$4:AK$123)</f>
        <v>0</v>
      </c>
      <c r="AL192" s="194">
        <f>SUMIF(振分, $C192, 計算_投入係数表_加工!AL$4:AL$123)</f>
        <v>0</v>
      </c>
      <c r="AM192" s="194">
        <f>SUMIF(振分, $C192, 計算_投入係数表_加工!AM$4:AM$123)</f>
        <v>0</v>
      </c>
      <c r="AN192" s="194">
        <f>SUMIF(振分, $C192, 計算_投入係数表_加工!AN$4:AN$123)</f>
        <v>0</v>
      </c>
      <c r="AO192" s="194">
        <f>SUMIF(振分, $C192, 計算_投入係数表_加工!AO$4:AO$123)</f>
        <v>0</v>
      </c>
      <c r="AP192" s="194">
        <f>SUMIF(振分, $C192, 計算_投入係数表_加工!AP$4:AP$123)</f>
        <v>0</v>
      </c>
      <c r="AQ192" s="194">
        <f>SUMIF(振分, $C192, 計算_投入係数表_加工!AQ$4:AQ$123)</f>
        <v>0</v>
      </c>
      <c r="AR192" s="194">
        <f>SUMIF(振分, $C192, 計算_投入係数表_加工!AR$4:AR$123)</f>
        <v>0</v>
      </c>
      <c r="AS192" s="194">
        <f>SUMIF(振分, $C192, 計算_投入係数表_加工!AS$4:AS$123)</f>
        <v>0</v>
      </c>
      <c r="AT192" s="194">
        <f>SUMIF(振分, $C192, 計算_投入係数表_加工!AT$4:AT$123)</f>
        <v>0</v>
      </c>
      <c r="AU192" s="194">
        <f>SUMIF(振分, $C192, 計算_投入係数表_加工!AU$4:AU$123)</f>
        <v>0</v>
      </c>
      <c r="AV192" s="194">
        <f>SUMIF(振分, $C192, 計算_投入係数表_加工!AV$4:AV$123)</f>
        <v>0</v>
      </c>
      <c r="AW192" s="194">
        <f>SUMIF(振分, $C192, 計算_投入係数表_加工!AW$4:AW$123)</f>
        <v>0</v>
      </c>
      <c r="AX192" s="194">
        <f>SUMIF(振分, $C192, 計算_投入係数表_加工!AX$4:AX$123)</f>
        <v>0</v>
      </c>
      <c r="AY192" s="194">
        <f>SUMIF(振分, $C192, 計算_投入係数表_加工!AY$4:AY$123)</f>
        <v>0</v>
      </c>
      <c r="AZ192" s="194">
        <f>SUMIF(振分, $C192, 計算_投入係数表_加工!AZ$4:AZ$123)</f>
        <v>0</v>
      </c>
      <c r="BA192" s="194">
        <f>SUMIF(振分, $C192, 計算_投入係数表_加工!BA$4:BA$123)</f>
        <v>0</v>
      </c>
      <c r="BB192" s="194">
        <f>SUMIF(振分, $C192, 計算_投入係数表_加工!BB$4:BB$123)</f>
        <v>0</v>
      </c>
      <c r="BC192" s="194">
        <f>SUMIF(振分, $C192, 計算_投入係数表_加工!BC$4:BC$123)</f>
        <v>0</v>
      </c>
      <c r="BD192" s="194">
        <f>SUMIF(振分, $C192, 計算_投入係数表_加工!BD$4:BD$123)</f>
        <v>0</v>
      </c>
      <c r="BE192" s="194">
        <f>SUMIF(振分, $C192, 計算_投入係数表_加工!BE$4:BE$123)</f>
        <v>0</v>
      </c>
      <c r="BF192" s="194">
        <f>SUMIF(振分, $C192, 計算_投入係数表_加工!BF$4:BF$123)</f>
        <v>0</v>
      </c>
      <c r="BG192" s="194">
        <f>SUMIF(振分, $C192, 計算_投入係数表_加工!BG$4:BG$123)</f>
        <v>0</v>
      </c>
      <c r="BH192" s="194">
        <f>SUMIF(振分, $C192, 計算_投入係数表_加工!BH$4:BH$123)</f>
        <v>0</v>
      </c>
      <c r="BI192" s="194">
        <f>SUMIF(振分, $C192, 計算_投入係数表_加工!BI$4:BI$123)</f>
        <v>0</v>
      </c>
      <c r="BJ192" s="194">
        <f>SUMIF(振分, $C192, 計算_投入係数表_加工!BJ$4:BJ$123)</f>
        <v>0</v>
      </c>
      <c r="BK192" s="194">
        <f>SUMIF(振分, $C192, 計算_投入係数表_加工!BK$4:BK$123)</f>
        <v>0</v>
      </c>
      <c r="BL192" s="194">
        <f>SUMIF(振分, $C192, 計算_投入係数表_加工!BL$4:BL$123)</f>
        <v>0</v>
      </c>
      <c r="BM192" s="194">
        <f>SUMIF(振分, $C192, 計算_投入係数表_加工!BM$4:BM$123)</f>
        <v>0</v>
      </c>
      <c r="BN192" s="194">
        <f>SUMIF(振分, $C192, 計算_投入係数表_加工!BN$4:BN$123)</f>
        <v>0</v>
      </c>
      <c r="BO192" s="194">
        <f>SUMIF(振分, $C192, 計算_投入係数表_加工!BO$4:BO$123)</f>
        <v>0</v>
      </c>
      <c r="BP192" s="194">
        <f>SUMIF(振分, $C192, 計算_投入係数表_加工!BP$4:BP$123)</f>
        <v>0</v>
      </c>
      <c r="BQ192" s="194">
        <f>SUMIF(振分, $C192, 計算_投入係数表_加工!BQ$4:BQ$123)</f>
        <v>0</v>
      </c>
      <c r="BR192" s="194">
        <f>SUMIF(振分, $C192, 計算_投入係数表_加工!BR$4:BR$123)</f>
        <v>0</v>
      </c>
      <c r="BS192" s="194">
        <f>SUMIF(振分, $C192, 計算_投入係数表_加工!BS$4:BS$123)</f>
        <v>0</v>
      </c>
      <c r="BT192" s="194">
        <f>SUMIF(振分, $C192, 計算_投入係数表_加工!BT$4:BT$123)</f>
        <v>0</v>
      </c>
      <c r="BU192" s="194">
        <f>SUMIF(振分, $C192, 計算_投入係数表_加工!BU$4:BU$123)</f>
        <v>0</v>
      </c>
      <c r="BV192" s="194">
        <f>SUMIF(振分, $C192, 計算_投入係数表_加工!BV$4:BV$123)</f>
        <v>0</v>
      </c>
      <c r="BW192" s="194">
        <f>SUMIF(振分, $C192, 計算_投入係数表_加工!BW$4:BW$123)</f>
        <v>0</v>
      </c>
      <c r="BX192" s="194">
        <f>SUMIF(振分, $C192, 計算_投入係数表_加工!BX$4:BX$123)</f>
        <v>0</v>
      </c>
      <c r="BY192" s="194">
        <f>SUMIF(振分, $C192, 計算_投入係数表_加工!BY$4:BY$123)</f>
        <v>0</v>
      </c>
      <c r="BZ192" s="194">
        <f>SUMIF(振分, $C192, 計算_投入係数表_加工!BZ$4:BZ$123)</f>
        <v>0</v>
      </c>
      <c r="CA192" s="194">
        <f>SUMIF(振分, $C192, 計算_投入係数表_加工!CA$4:CA$123)</f>
        <v>0</v>
      </c>
      <c r="CB192" s="194">
        <f>SUMIF(振分, $C192, 計算_投入係数表_加工!CB$4:CB$123)</f>
        <v>0</v>
      </c>
      <c r="CC192" s="194">
        <f>SUMIF(振分, $C192, 計算_投入係数表_加工!CC$4:CC$123)</f>
        <v>0</v>
      </c>
      <c r="CD192" s="194">
        <f>SUMIF(振分, $C192, 計算_投入係数表_加工!CD$4:CD$123)</f>
        <v>0</v>
      </c>
      <c r="CE192" s="194">
        <f>SUMIF(振分, $C192, 計算_投入係数表_加工!CE$4:CE$123)</f>
        <v>0</v>
      </c>
      <c r="CF192" s="194">
        <f>SUMIF(振分, $C192, 計算_投入係数表_加工!CF$4:CF$123)</f>
        <v>0</v>
      </c>
      <c r="CG192" s="194">
        <f>SUMIF(振分, $C192, 計算_投入係数表_加工!CG$4:CG$123)</f>
        <v>0</v>
      </c>
      <c r="CH192" s="194">
        <f>SUMIF(振分, $C192, 計算_投入係数表_加工!CH$4:CH$123)</f>
        <v>0</v>
      </c>
      <c r="CI192" s="194">
        <f>SUMIF(振分, $C192, 計算_投入係数表_加工!CI$4:CI$123)</f>
        <v>0</v>
      </c>
      <c r="CJ192" s="194">
        <f>SUMIF(振分, $C192, 計算_投入係数表_加工!CJ$4:CJ$123)</f>
        <v>0</v>
      </c>
      <c r="CK192" s="194">
        <f>SUMIF(振分, $C192, 計算_投入係数表_加工!CK$4:CK$123)</f>
        <v>0</v>
      </c>
      <c r="CL192" s="194">
        <f>SUMIF(振分, $C192, 計算_投入係数表_加工!CL$4:CL$123)</f>
        <v>0</v>
      </c>
      <c r="CM192" s="194">
        <f>SUMIF(振分, $C192, 計算_投入係数表_加工!CM$4:CM$123)</f>
        <v>0</v>
      </c>
      <c r="CN192" s="194">
        <f>SUMIF(振分, $C192, 計算_投入係数表_加工!CN$4:CN$123)</f>
        <v>0</v>
      </c>
      <c r="CO192" s="194">
        <f>SUMIF(振分, $C192, 計算_投入係数表_加工!CO$4:CO$123)</f>
        <v>0</v>
      </c>
      <c r="CP192" s="194">
        <f>SUMIF(振分, $C192, 計算_投入係数表_加工!CP$4:CP$123)</f>
        <v>0</v>
      </c>
      <c r="CQ192" s="194">
        <f>SUMIF(振分, $C192, 計算_投入係数表_加工!CQ$4:CQ$123)</f>
        <v>0</v>
      </c>
      <c r="CR192" s="194">
        <f>SUMIF(振分, $C192, 計算_投入係数表_加工!CR$4:CR$123)</f>
        <v>0</v>
      </c>
      <c r="CS192" s="194">
        <f>SUMIF(振分, $C192, 計算_投入係数表_加工!CS$4:CS$123)</f>
        <v>0</v>
      </c>
      <c r="CT192" s="194">
        <f>SUMIF(振分, $C192, 計算_投入係数表_加工!CT$4:CT$123)</f>
        <v>0</v>
      </c>
      <c r="CU192" s="194">
        <f>SUMIF(振分, $C192, 計算_投入係数表_加工!CU$4:CU$123)</f>
        <v>0</v>
      </c>
      <c r="CV192" s="194">
        <f>SUMIF(振分, $C192, 計算_投入係数表_加工!CV$4:CV$123)</f>
        <v>0</v>
      </c>
      <c r="CW192" s="194">
        <f>SUMIF(振分, $C192, 計算_投入係数表_加工!CW$4:CW$123)</f>
        <v>0</v>
      </c>
      <c r="CX192" s="194">
        <f>SUMIF(振分, $C192, 計算_投入係数表_加工!CX$4:CX$123)</f>
        <v>0</v>
      </c>
      <c r="CY192" s="194">
        <f>SUMIF(振分, $C192, 計算_投入係数表_加工!CY$4:CY$123)</f>
        <v>0</v>
      </c>
      <c r="CZ192" s="194">
        <f>SUMIF(振分, $C192, 計算_投入係数表_加工!CZ$4:CZ$123)</f>
        <v>0</v>
      </c>
      <c r="DA192" s="194">
        <f>SUMIF(振分, $C192, 計算_投入係数表_加工!DA$4:DA$123)</f>
        <v>0</v>
      </c>
      <c r="DB192" s="194">
        <f>SUMIF(振分, $C192, 計算_投入係数表_加工!DB$4:DB$123)</f>
        <v>0</v>
      </c>
      <c r="DC192" s="194">
        <f>SUMIF(振分, $C192, 計算_投入係数表_加工!DC$4:DC$123)</f>
        <v>0</v>
      </c>
      <c r="DD192" s="194">
        <f>SUMIF(振分, $C192, 計算_投入係数表_加工!DD$4:DD$123)</f>
        <v>0</v>
      </c>
      <c r="DE192" s="194">
        <f>SUMIF(振分, $C192, 計算_投入係数表_加工!DE$4:DE$123)</f>
        <v>0</v>
      </c>
      <c r="DF192" s="194">
        <f>SUMIF(振分, $C192, 計算_投入係数表_加工!DF$4:DF$123)</f>
        <v>0</v>
      </c>
      <c r="DG192" s="194">
        <f>SUMIF(振分, $C192, 計算_投入係数表_加工!DG$4:DG$123)</f>
        <v>0</v>
      </c>
      <c r="DH192" s="194">
        <f>SUMIF(振分, $C192, 計算_投入係数表_加工!DH$4:DH$123)</f>
        <v>0</v>
      </c>
      <c r="DI192" s="194">
        <f>SUMIF(振分, $C192, 計算_投入係数表_加工!DI$4:DI$123)</f>
        <v>0</v>
      </c>
      <c r="DJ192" s="194">
        <f>SUMIF(振分, $C192, 計算_投入係数表_加工!DJ$4:DJ$123)</f>
        <v>0</v>
      </c>
      <c r="DK192" s="194">
        <f>SUMIF(振分, $C192, 計算_投入係数表_加工!DK$4:DK$123)</f>
        <v>0</v>
      </c>
      <c r="DL192" s="194">
        <f>SUMIF(振分, $C192, 計算_投入係数表_加工!DL$4:DL$123)</f>
        <v>0</v>
      </c>
      <c r="DM192" s="194">
        <f>SUMIF(振分, $C192, 計算_投入係数表_加工!DM$4:DM$123)</f>
        <v>0</v>
      </c>
      <c r="DN192" s="194">
        <f>SUMIF(振分, $C192, 計算_投入係数表_加工!DN$4:DN$123)</f>
        <v>0</v>
      </c>
      <c r="DO192" s="194">
        <f>SUMIF(振分, $C192, 計算_投入係数表_加工!DO$4:DO$123)</f>
        <v>0</v>
      </c>
      <c r="DP192" s="194">
        <f>SUMIF(振分, $C192, 計算_投入係数表_加工!DP$4:DP$123)</f>
        <v>0</v>
      </c>
      <c r="DQ192" s="194">
        <f>SUMIF(振分, $C192, 計算_投入係数表_加工!DQ$4:DQ$123)</f>
        <v>0</v>
      </c>
      <c r="DR192" s="194">
        <f>SUMIF(振分, $C192, 計算_投入係数表_加工!DR$4:DR$123)</f>
        <v>0</v>
      </c>
      <c r="DS192" s="194">
        <f>SUMIF(振分, $C192, 計算_投入係数表_加工!DS$4:DS$123)</f>
        <v>0</v>
      </c>
      <c r="DT192" s="108">
        <f>SUMIF(振分, $C192, 計算_投入係数表_加工!DT$4:DT$123)</f>
        <v>0</v>
      </c>
    </row>
    <row r="193" spans="1:124" s="22" customFormat="1" x14ac:dyDescent="0.25">
      <c r="A193" s="34"/>
      <c r="B193" s="53">
        <v>53</v>
      </c>
      <c r="C193" s="360" t="str">
        <v>-</v>
      </c>
      <c r="D193" s="193">
        <f>SUMIF(振分, $C193, 計算_投入係数表_加工!D$4:D$123)</f>
        <v>0</v>
      </c>
      <c r="E193" s="194">
        <f>SUMIF(振分, $C193, 計算_投入係数表_加工!E$4:E$123)</f>
        <v>0</v>
      </c>
      <c r="F193" s="194">
        <f>SUMIF(振分, $C193, 計算_投入係数表_加工!F$4:F$123)</f>
        <v>0</v>
      </c>
      <c r="G193" s="194">
        <f>SUMIF(振分, $C193, 計算_投入係数表_加工!G$4:G$123)</f>
        <v>0</v>
      </c>
      <c r="H193" s="194">
        <f>SUMIF(振分, $C193, 計算_投入係数表_加工!H$4:H$123)</f>
        <v>0</v>
      </c>
      <c r="I193" s="194">
        <f>SUMIF(振分, $C193, 計算_投入係数表_加工!I$4:I$123)</f>
        <v>0</v>
      </c>
      <c r="J193" s="194">
        <f>SUMIF(振分, $C193, 計算_投入係数表_加工!J$4:J$123)</f>
        <v>0</v>
      </c>
      <c r="K193" s="194">
        <f>SUMIF(振分, $C193, 計算_投入係数表_加工!K$4:K$123)</f>
        <v>0</v>
      </c>
      <c r="L193" s="194">
        <f>SUMIF(振分, $C193, 計算_投入係数表_加工!L$4:L$123)</f>
        <v>0</v>
      </c>
      <c r="M193" s="194">
        <f>SUMIF(振分, $C193, 計算_投入係数表_加工!M$4:M$123)</f>
        <v>0</v>
      </c>
      <c r="N193" s="194">
        <f>SUMIF(振分, $C193, 計算_投入係数表_加工!N$4:N$123)</f>
        <v>0</v>
      </c>
      <c r="O193" s="194">
        <f>SUMIF(振分, $C193, 計算_投入係数表_加工!O$4:O$123)</f>
        <v>0</v>
      </c>
      <c r="P193" s="194">
        <f>SUMIF(振分, $C193, 計算_投入係数表_加工!P$4:P$123)</f>
        <v>0</v>
      </c>
      <c r="Q193" s="194">
        <f>SUMIF(振分, $C193, 計算_投入係数表_加工!Q$4:Q$123)</f>
        <v>0</v>
      </c>
      <c r="R193" s="194">
        <f>SUMIF(振分, $C193, 計算_投入係数表_加工!R$4:R$123)</f>
        <v>0</v>
      </c>
      <c r="S193" s="194">
        <f>SUMIF(振分, $C193, 計算_投入係数表_加工!S$4:S$123)</f>
        <v>0</v>
      </c>
      <c r="T193" s="194">
        <f>SUMIF(振分, $C193, 計算_投入係数表_加工!T$4:T$123)</f>
        <v>0</v>
      </c>
      <c r="U193" s="194">
        <f>SUMIF(振分, $C193, 計算_投入係数表_加工!U$4:U$123)</f>
        <v>0</v>
      </c>
      <c r="V193" s="194">
        <f>SUMIF(振分, $C193, 計算_投入係数表_加工!V$4:V$123)</f>
        <v>0</v>
      </c>
      <c r="W193" s="194">
        <f>SUMIF(振分, $C193, 計算_投入係数表_加工!W$4:W$123)</f>
        <v>0</v>
      </c>
      <c r="X193" s="194">
        <f>SUMIF(振分, $C193, 計算_投入係数表_加工!X$4:X$123)</f>
        <v>0</v>
      </c>
      <c r="Y193" s="194">
        <f>SUMIF(振分, $C193, 計算_投入係数表_加工!Y$4:Y$123)</f>
        <v>0</v>
      </c>
      <c r="Z193" s="194">
        <f>SUMIF(振分, $C193, 計算_投入係数表_加工!Z$4:Z$123)</f>
        <v>0</v>
      </c>
      <c r="AA193" s="194">
        <f>SUMIF(振分, $C193, 計算_投入係数表_加工!AA$4:AA$123)</f>
        <v>0</v>
      </c>
      <c r="AB193" s="194">
        <f>SUMIF(振分, $C193, 計算_投入係数表_加工!AB$4:AB$123)</f>
        <v>0</v>
      </c>
      <c r="AC193" s="194">
        <f>SUMIF(振分, $C193, 計算_投入係数表_加工!AC$4:AC$123)</f>
        <v>0</v>
      </c>
      <c r="AD193" s="194">
        <f>SUMIF(振分, $C193, 計算_投入係数表_加工!AD$4:AD$123)</f>
        <v>0</v>
      </c>
      <c r="AE193" s="194">
        <f>SUMIF(振分, $C193, 計算_投入係数表_加工!AE$4:AE$123)</f>
        <v>0</v>
      </c>
      <c r="AF193" s="194">
        <f>SUMIF(振分, $C193, 計算_投入係数表_加工!AF$4:AF$123)</f>
        <v>0</v>
      </c>
      <c r="AG193" s="194">
        <f>SUMIF(振分, $C193, 計算_投入係数表_加工!AG$4:AG$123)</f>
        <v>0</v>
      </c>
      <c r="AH193" s="194">
        <f>SUMIF(振分, $C193, 計算_投入係数表_加工!AH$4:AH$123)</f>
        <v>0</v>
      </c>
      <c r="AI193" s="194">
        <f>SUMIF(振分, $C193, 計算_投入係数表_加工!AI$4:AI$123)</f>
        <v>0</v>
      </c>
      <c r="AJ193" s="194">
        <f>SUMIF(振分, $C193, 計算_投入係数表_加工!AJ$4:AJ$123)</f>
        <v>0</v>
      </c>
      <c r="AK193" s="194">
        <f>SUMIF(振分, $C193, 計算_投入係数表_加工!AK$4:AK$123)</f>
        <v>0</v>
      </c>
      <c r="AL193" s="194">
        <f>SUMIF(振分, $C193, 計算_投入係数表_加工!AL$4:AL$123)</f>
        <v>0</v>
      </c>
      <c r="AM193" s="194">
        <f>SUMIF(振分, $C193, 計算_投入係数表_加工!AM$4:AM$123)</f>
        <v>0</v>
      </c>
      <c r="AN193" s="194">
        <f>SUMIF(振分, $C193, 計算_投入係数表_加工!AN$4:AN$123)</f>
        <v>0</v>
      </c>
      <c r="AO193" s="194">
        <f>SUMIF(振分, $C193, 計算_投入係数表_加工!AO$4:AO$123)</f>
        <v>0</v>
      </c>
      <c r="AP193" s="194">
        <f>SUMIF(振分, $C193, 計算_投入係数表_加工!AP$4:AP$123)</f>
        <v>0</v>
      </c>
      <c r="AQ193" s="194">
        <f>SUMIF(振分, $C193, 計算_投入係数表_加工!AQ$4:AQ$123)</f>
        <v>0</v>
      </c>
      <c r="AR193" s="194">
        <f>SUMIF(振分, $C193, 計算_投入係数表_加工!AR$4:AR$123)</f>
        <v>0</v>
      </c>
      <c r="AS193" s="194">
        <f>SUMIF(振分, $C193, 計算_投入係数表_加工!AS$4:AS$123)</f>
        <v>0</v>
      </c>
      <c r="AT193" s="194">
        <f>SUMIF(振分, $C193, 計算_投入係数表_加工!AT$4:AT$123)</f>
        <v>0</v>
      </c>
      <c r="AU193" s="194">
        <f>SUMIF(振分, $C193, 計算_投入係数表_加工!AU$4:AU$123)</f>
        <v>0</v>
      </c>
      <c r="AV193" s="194">
        <f>SUMIF(振分, $C193, 計算_投入係数表_加工!AV$4:AV$123)</f>
        <v>0</v>
      </c>
      <c r="AW193" s="194">
        <f>SUMIF(振分, $C193, 計算_投入係数表_加工!AW$4:AW$123)</f>
        <v>0</v>
      </c>
      <c r="AX193" s="194">
        <f>SUMIF(振分, $C193, 計算_投入係数表_加工!AX$4:AX$123)</f>
        <v>0</v>
      </c>
      <c r="AY193" s="194">
        <f>SUMIF(振分, $C193, 計算_投入係数表_加工!AY$4:AY$123)</f>
        <v>0</v>
      </c>
      <c r="AZ193" s="194">
        <f>SUMIF(振分, $C193, 計算_投入係数表_加工!AZ$4:AZ$123)</f>
        <v>0</v>
      </c>
      <c r="BA193" s="194">
        <f>SUMIF(振分, $C193, 計算_投入係数表_加工!BA$4:BA$123)</f>
        <v>0</v>
      </c>
      <c r="BB193" s="194">
        <f>SUMIF(振分, $C193, 計算_投入係数表_加工!BB$4:BB$123)</f>
        <v>0</v>
      </c>
      <c r="BC193" s="194">
        <f>SUMIF(振分, $C193, 計算_投入係数表_加工!BC$4:BC$123)</f>
        <v>0</v>
      </c>
      <c r="BD193" s="194">
        <f>SUMIF(振分, $C193, 計算_投入係数表_加工!BD$4:BD$123)</f>
        <v>0</v>
      </c>
      <c r="BE193" s="194">
        <f>SUMIF(振分, $C193, 計算_投入係数表_加工!BE$4:BE$123)</f>
        <v>0</v>
      </c>
      <c r="BF193" s="194">
        <f>SUMIF(振分, $C193, 計算_投入係数表_加工!BF$4:BF$123)</f>
        <v>0</v>
      </c>
      <c r="BG193" s="194">
        <f>SUMIF(振分, $C193, 計算_投入係数表_加工!BG$4:BG$123)</f>
        <v>0</v>
      </c>
      <c r="BH193" s="194">
        <f>SUMIF(振分, $C193, 計算_投入係数表_加工!BH$4:BH$123)</f>
        <v>0</v>
      </c>
      <c r="BI193" s="194">
        <f>SUMIF(振分, $C193, 計算_投入係数表_加工!BI$4:BI$123)</f>
        <v>0</v>
      </c>
      <c r="BJ193" s="194">
        <f>SUMIF(振分, $C193, 計算_投入係数表_加工!BJ$4:BJ$123)</f>
        <v>0</v>
      </c>
      <c r="BK193" s="194">
        <f>SUMIF(振分, $C193, 計算_投入係数表_加工!BK$4:BK$123)</f>
        <v>0</v>
      </c>
      <c r="BL193" s="194">
        <f>SUMIF(振分, $C193, 計算_投入係数表_加工!BL$4:BL$123)</f>
        <v>0</v>
      </c>
      <c r="BM193" s="194">
        <f>SUMIF(振分, $C193, 計算_投入係数表_加工!BM$4:BM$123)</f>
        <v>0</v>
      </c>
      <c r="BN193" s="194">
        <f>SUMIF(振分, $C193, 計算_投入係数表_加工!BN$4:BN$123)</f>
        <v>0</v>
      </c>
      <c r="BO193" s="194">
        <f>SUMIF(振分, $C193, 計算_投入係数表_加工!BO$4:BO$123)</f>
        <v>0</v>
      </c>
      <c r="BP193" s="194">
        <f>SUMIF(振分, $C193, 計算_投入係数表_加工!BP$4:BP$123)</f>
        <v>0</v>
      </c>
      <c r="BQ193" s="194">
        <f>SUMIF(振分, $C193, 計算_投入係数表_加工!BQ$4:BQ$123)</f>
        <v>0</v>
      </c>
      <c r="BR193" s="194">
        <f>SUMIF(振分, $C193, 計算_投入係数表_加工!BR$4:BR$123)</f>
        <v>0</v>
      </c>
      <c r="BS193" s="194">
        <f>SUMIF(振分, $C193, 計算_投入係数表_加工!BS$4:BS$123)</f>
        <v>0</v>
      </c>
      <c r="BT193" s="194">
        <f>SUMIF(振分, $C193, 計算_投入係数表_加工!BT$4:BT$123)</f>
        <v>0</v>
      </c>
      <c r="BU193" s="194">
        <f>SUMIF(振分, $C193, 計算_投入係数表_加工!BU$4:BU$123)</f>
        <v>0</v>
      </c>
      <c r="BV193" s="194">
        <f>SUMIF(振分, $C193, 計算_投入係数表_加工!BV$4:BV$123)</f>
        <v>0</v>
      </c>
      <c r="BW193" s="194">
        <f>SUMIF(振分, $C193, 計算_投入係数表_加工!BW$4:BW$123)</f>
        <v>0</v>
      </c>
      <c r="BX193" s="194">
        <f>SUMIF(振分, $C193, 計算_投入係数表_加工!BX$4:BX$123)</f>
        <v>0</v>
      </c>
      <c r="BY193" s="194">
        <f>SUMIF(振分, $C193, 計算_投入係数表_加工!BY$4:BY$123)</f>
        <v>0</v>
      </c>
      <c r="BZ193" s="194">
        <f>SUMIF(振分, $C193, 計算_投入係数表_加工!BZ$4:BZ$123)</f>
        <v>0</v>
      </c>
      <c r="CA193" s="194">
        <f>SUMIF(振分, $C193, 計算_投入係数表_加工!CA$4:CA$123)</f>
        <v>0</v>
      </c>
      <c r="CB193" s="194">
        <f>SUMIF(振分, $C193, 計算_投入係数表_加工!CB$4:CB$123)</f>
        <v>0</v>
      </c>
      <c r="CC193" s="194">
        <f>SUMIF(振分, $C193, 計算_投入係数表_加工!CC$4:CC$123)</f>
        <v>0</v>
      </c>
      <c r="CD193" s="194">
        <f>SUMIF(振分, $C193, 計算_投入係数表_加工!CD$4:CD$123)</f>
        <v>0</v>
      </c>
      <c r="CE193" s="194">
        <f>SUMIF(振分, $C193, 計算_投入係数表_加工!CE$4:CE$123)</f>
        <v>0</v>
      </c>
      <c r="CF193" s="194">
        <f>SUMIF(振分, $C193, 計算_投入係数表_加工!CF$4:CF$123)</f>
        <v>0</v>
      </c>
      <c r="CG193" s="194">
        <f>SUMIF(振分, $C193, 計算_投入係数表_加工!CG$4:CG$123)</f>
        <v>0</v>
      </c>
      <c r="CH193" s="194">
        <f>SUMIF(振分, $C193, 計算_投入係数表_加工!CH$4:CH$123)</f>
        <v>0</v>
      </c>
      <c r="CI193" s="194">
        <f>SUMIF(振分, $C193, 計算_投入係数表_加工!CI$4:CI$123)</f>
        <v>0</v>
      </c>
      <c r="CJ193" s="194">
        <f>SUMIF(振分, $C193, 計算_投入係数表_加工!CJ$4:CJ$123)</f>
        <v>0</v>
      </c>
      <c r="CK193" s="194">
        <f>SUMIF(振分, $C193, 計算_投入係数表_加工!CK$4:CK$123)</f>
        <v>0</v>
      </c>
      <c r="CL193" s="194">
        <f>SUMIF(振分, $C193, 計算_投入係数表_加工!CL$4:CL$123)</f>
        <v>0</v>
      </c>
      <c r="CM193" s="194">
        <f>SUMIF(振分, $C193, 計算_投入係数表_加工!CM$4:CM$123)</f>
        <v>0</v>
      </c>
      <c r="CN193" s="194">
        <f>SUMIF(振分, $C193, 計算_投入係数表_加工!CN$4:CN$123)</f>
        <v>0</v>
      </c>
      <c r="CO193" s="194">
        <f>SUMIF(振分, $C193, 計算_投入係数表_加工!CO$4:CO$123)</f>
        <v>0</v>
      </c>
      <c r="CP193" s="194">
        <f>SUMIF(振分, $C193, 計算_投入係数表_加工!CP$4:CP$123)</f>
        <v>0</v>
      </c>
      <c r="CQ193" s="194">
        <f>SUMIF(振分, $C193, 計算_投入係数表_加工!CQ$4:CQ$123)</f>
        <v>0</v>
      </c>
      <c r="CR193" s="194">
        <f>SUMIF(振分, $C193, 計算_投入係数表_加工!CR$4:CR$123)</f>
        <v>0</v>
      </c>
      <c r="CS193" s="194">
        <f>SUMIF(振分, $C193, 計算_投入係数表_加工!CS$4:CS$123)</f>
        <v>0</v>
      </c>
      <c r="CT193" s="194">
        <f>SUMIF(振分, $C193, 計算_投入係数表_加工!CT$4:CT$123)</f>
        <v>0</v>
      </c>
      <c r="CU193" s="194">
        <f>SUMIF(振分, $C193, 計算_投入係数表_加工!CU$4:CU$123)</f>
        <v>0</v>
      </c>
      <c r="CV193" s="194">
        <f>SUMIF(振分, $C193, 計算_投入係数表_加工!CV$4:CV$123)</f>
        <v>0</v>
      </c>
      <c r="CW193" s="194">
        <f>SUMIF(振分, $C193, 計算_投入係数表_加工!CW$4:CW$123)</f>
        <v>0</v>
      </c>
      <c r="CX193" s="194">
        <f>SUMIF(振分, $C193, 計算_投入係数表_加工!CX$4:CX$123)</f>
        <v>0</v>
      </c>
      <c r="CY193" s="194">
        <f>SUMIF(振分, $C193, 計算_投入係数表_加工!CY$4:CY$123)</f>
        <v>0</v>
      </c>
      <c r="CZ193" s="194">
        <f>SUMIF(振分, $C193, 計算_投入係数表_加工!CZ$4:CZ$123)</f>
        <v>0</v>
      </c>
      <c r="DA193" s="194">
        <f>SUMIF(振分, $C193, 計算_投入係数表_加工!DA$4:DA$123)</f>
        <v>0</v>
      </c>
      <c r="DB193" s="194">
        <f>SUMIF(振分, $C193, 計算_投入係数表_加工!DB$4:DB$123)</f>
        <v>0</v>
      </c>
      <c r="DC193" s="194">
        <f>SUMIF(振分, $C193, 計算_投入係数表_加工!DC$4:DC$123)</f>
        <v>0</v>
      </c>
      <c r="DD193" s="194">
        <f>SUMIF(振分, $C193, 計算_投入係数表_加工!DD$4:DD$123)</f>
        <v>0</v>
      </c>
      <c r="DE193" s="194">
        <f>SUMIF(振分, $C193, 計算_投入係数表_加工!DE$4:DE$123)</f>
        <v>0</v>
      </c>
      <c r="DF193" s="194">
        <f>SUMIF(振分, $C193, 計算_投入係数表_加工!DF$4:DF$123)</f>
        <v>0</v>
      </c>
      <c r="DG193" s="194">
        <f>SUMIF(振分, $C193, 計算_投入係数表_加工!DG$4:DG$123)</f>
        <v>0</v>
      </c>
      <c r="DH193" s="194">
        <f>SUMIF(振分, $C193, 計算_投入係数表_加工!DH$4:DH$123)</f>
        <v>0</v>
      </c>
      <c r="DI193" s="194">
        <f>SUMIF(振分, $C193, 計算_投入係数表_加工!DI$4:DI$123)</f>
        <v>0</v>
      </c>
      <c r="DJ193" s="194">
        <f>SUMIF(振分, $C193, 計算_投入係数表_加工!DJ$4:DJ$123)</f>
        <v>0</v>
      </c>
      <c r="DK193" s="194">
        <f>SUMIF(振分, $C193, 計算_投入係数表_加工!DK$4:DK$123)</f>
        <v>0</v>
      </c>
      <c r="DL193" s="194">
        <f>SUMIF(振分, $C193, 計算_投入係数表_加工!DL$4:DL$123)</f>
        <v>0</v>
      </c>
      <c r="DM193" s="194">
        <f>SUMIF(振分, $C193, 計算_投入係数表_加工!DM$4:DM$123)</f>
        <v>0</v>
      </c>
      <c r="DN193" s="194">
        <f>SUMIF(振分, $C193, 計算_投入係数表_加工!DN$4:DN$123)</f>
        <v>0</v>
      </c>
      <c r="DO193" s="194">
        <f>SUMIF(振分, $C193, 計算_投入係数表_加工!DO$4:DO$123)</f>
        <v>0</v>
      </c>
      <c r="DP193" s="194">
        <f>SUMIF(振分, $C193, 計算_投入係数表_加工!DP$4:DP$123)</f>
        <v>0</v>
      </c>
      <c r="DQ193" s="194">
        <f>SUMIF(振分, $C193, 計算_投入係数表_加工!DQ$4:DQ$123)</f>
        <v>0</v>
      </c>
      <c r="DR193" s="194">
        <f>SUMIF(振分, $C193, 計算_投入係数表_加工!DR$4:DR$123)</f>
        <v>0</v>
      </c>
      <c r="DS193" s="194">
        <f>SUMIF(振分, $C193, 計算_投入係数表_加工!DS$4:DS$123)</f>
        <v>0</v>
      </c>
      <c r="DT193" s="108">
        <f>SUMIF(振分, $C193, 計算_投入係数表_加工!DT$4:DT$123)</f>
        <v>0</v>
      </c>
    </row>
    <row r="194" spans="1:124" s="22" customFormat="1" x14ac:dyDescent="0.25">
      <c r="A194" s="34"/>
      <c r="B194" s="53">
        <v>54</v>
      </c>
      <c r="C194" s="360" t="str">
        <v>-</v>
      </c>
      <c r="D194" s="193">
        <f>SUMIF(振分, $C194, 計算_投入係数表_加工!D$4:D$123)</f>
        <v>0</v>
      </c>
      <c r="E194" s="194">
        <f>SUMIF(振分, $C194, 計算_投入係数表_加工!E$4:E$123)</f>
        <v>0</v>
      </c>
      <c r="F194" s="194">
        <f>SUMIF(振分, $C194, 計算_投入係数表_加工!F$4:F$123)</f>
        <v>0</v>
      </c>
      <c r="G194" s="194">
        <f>SUMIF(振分, $C194, 計算_投入係数表_加工!G$4:G$123)</f>
        <v>0</v>
      </c>
      <c r="H194" s="194">
        <f>SUMIF(振分, $C194, 計算_投入係数表_加工!H$4:H$123)</f>
        <v>0</v>
      </c>
      <c r="I194" s="194">
        <f>SUMIF(振分, $C194, 計算_投入係数表_加工!I$4:I$123)</f>
        <v>0</v>
      </c>
      <c r="J194" s="194">
        <f>SUMIF(振分, $C194, 計算_投入係数表_加工!J$4:J$123)</f>
        <v>0</v>
      </c>
      <c r="K194" s="194">
        <f>SUMIF(振分, $C194, 計算_投入係数表_加工!K$4:K$123)</f>
        <v>0</v>
      </c>
      <c r="L194" s="194">
        <f>SUMIF(振分, $C194, 計算_投入係数表_加工!L$4:L$123)</f>
        <v>0</v>
      </c>
      <c r="M194" s="194">
        <f>SUMIF(振分, $C194, 計算_投入係数表_加工!M$4:M$123)</f>
        <v>0</v>
      </c>
      <c r="N194" s="194">
        <f>SUMIF(振分, $C194, 計算_投入係数表_加工!N$4:N$123)</f>
        <v>0</v>
      </c>
      <c r="O194" s="194">
        <f>SUMIF(振分, $C194, 計算_投入係数表_加工!O$4:O$123)</f>
        <v>0</v>
      </c>
      <c r="P194" s="194">
        <f>SUMIF(振分, $C194, 計算_投入係数表_加工!P$4:P$123)</f>
        <v>0</v>
      </c>
      <c r="Q194" s="194">
        <f>SUMIF(振分, $C194, 計算_投入係数表_加工!Q$4:Q$123)</f>
        <v>0</v>
      </c>
      <c r="R194" s="194">
        <f>SUMIF(振分, $C194, 計算_投入係数表_加工!R$4:R$123)</f>
        <v>0</v>
      </c>
      <c r="S194" s="194">
        <f>SUMIF(振分, $C194, 計算_投入係数表_加工!S$4:S$123)</f>
        <v>0</v>
      </c>
      <c r="T194" s="194">
        <f>SUMIF(振分, $C194, 計算_投入係数表_加工!T$4:T$123)</f>
        <v>0</v>
      </c>
      <c r="U194" s="194">
        <f>SUMIF(振分, $C194, 計算_投入係数表_加工!U$4:U$123)</f>
        <v>0</v>
      </c>
      <c r="V194" s="194">
        <f>SUMIF(振分, $C194, 計算_投入係数表_加工!V$4:V$123)</f>
        <v>0</v>
      </c>
      <c r="W194" s="194">
        <f>SUMIF(振分, $C194, 計算_投入係数表_加工!W$4:W$123)</f>
        <v>0</v>
      </c>
      <c r="X194" s="194">
        <f>SUMIF(振分, $C194, 計算_投入係数表_加工!X$4:X$123)</f>
        <v>0</v>
      </c>
      <c r="Y194" s="194">
        <f>SUMIF(振分, $C194, 計算_投入係数表_加工!Y$4:Y$123)</f>
        <v>0</v>
      </c>
      <c r="Z194" s="194">
        <f>SUMIF(振分, $C194, 計算_投入係数表_加工!Z$4:Z$123)</f>
        <v>0</v>
      </c>
      <c r="AA194" s="194">
        <f>SUMIF(振分, $C194, 計算_投入係数表_加工!AA$4:AA$123)</f>
        <v>0</v>
      </c>
      <c r="AB194" s="194">
        <f>SUMIF(振分, $C194, 計算_投入係数表_加工!AB$4:AB$123)</f>
        <v>0</v>
      </c>
      <c r="AC194" s="194">
        <f>SUMIF(振分, $C194, 計算_投入係数表_加工!AC$4:AC$123)</f>
        <v>0</v>
      </c>
      <c r="AD194" s="194">
        <f>SUMIF(振分, $C194, 計算_投入係数表_加工!AD$4:AD$123)</f>
        <v>0</v>
      </c>
      <c r="AE194" s="194">
        <f>SUMIF(振分, $C194, 計算_投入係数表_加工!AE$4:AE$123)</f>
        <v>0</v>
      </c>
      <c r="AF194" s="194">
        <f>SUMIF(振分, $C194, 計算_投入係数表_加工!AF$4:AF$123)</f>
        <v>0</v>
      </c>
      <c r="AG194" s="194">
        <f>SUMIF(振分, $C194, 計算_投入係数表_加工!AG$4:AG$123)</f>
        <v>0</v>
      </c>
      <c r="AH194" s="194">
        <f>SUMIF(振分, $C194, 計算_投入係数表_加工!AH$4:AH$123)</f>
        <v>0</v>
      </c>
      <c r="AI194" s="194">
        <f>SUMIF(振分, $C194, 計算_投入係数表_加工!AI$4:AI$123)</f>
        <v>0</v>
      </c>
      <c r="AJ194" s="194">
        <f>SUMIF(振分, $C194, 計算_投入係数表_加工!AJ$4:AJ$123)</f>
        <v>0</v>
      </c>
      <c r="AK194" s="194">
        <f>SUMIF(振分, $C194, 計算_投入係数表_加工!AK$4:AK$123)</f>
        <v>0</v>
      </c>
      <c r="AL194" s="194">
        <f>SUMIF(振分, $C194, 計算_投入係数表_加工!AL$4:AL$123)</f>
        <v>0</v>
      </c>
      <c r="AM194" s="194">
        <f>SUMIF(振分, $C194, 計算_投入係数表_加工!AM$4:AM$123)</f>
        <v>0</v>
      </c>
      <c r="AN194" s="194">
        <f>SUMIF(振分, $C194, 計算_投入係数表_加工!AN$4:AN$123)</f>
        <v>0</v>
      </c>
      <c r="AO194" s="194">
        <f>SUMIF(振分, $C194, 計算_投入係数表_加工!AO$4:AO$123)</f>
        <v>0</v>
      </c>
      <c r="AP194" s="194">
        <f>SUMIF(振分, $C194, 計算_投入係数表_加工!AP$4:AP$123)</f>
        <v>0</v>
      </c>
      <c r="AQ194" s="194">
        <f>SUMIF(振分, $C194, 計算_投入係数表_加工!AQ$4:AQ$123)</f>
        <v>0</v>
      </c>
      <c r="AR194" s="194">
        <f>SUMIF(振分, $C194, 計算_投入係数表_加工!AR$4:AR$123)</f>
        <v>0</v>
      </c>
      <c r="AS194" s="194">
        <f>SUMIF(振分, $C194, 計算_投入係数表_加工!AS$4:AS$123)</f>
        <v>0</v>
      </c>
      <c r="AT194" s="194">
        <f>SUMIF(振分, $C194, 計算_投入係数表_加工!AT$4:AT$123)</f>
        <v>0</v>
      </c>
      <c r="AU194" s="194">
        <f>SUMIF(振分, $C194, 計算_投入係数表_加工!AU$4:AU$123)</f>
        <v>0</v>
      </c>
      <c r="AV194" s="194">
        <f>SUMIF(振分, $C194, 計算_投入係数表_加工!AV$4:AV$123)</f>
        <v>0</v>
      </c>
      <c r="AW194" s="194">
        <f>SUMIF(振分, $C194, 計算_投入係数表_加工!AW$4:AW$123)</f>
        <v>0</v>
      </c>
      <c r="AX194" s="194">
        <f>SUMIF(振分, $C194, 計算_投入係数表_加工!AX$4:AX$123)</f>
        <v>0</v>
      </c>
      <c r="AY194" s="194">
        <f>SUMIF(振分, $C194, 計算_投入係数表_加工!AY$4:AY$123)</f>
        <v>0</v>
      </c>
      <c r="AZ194" s="194">
        <f>SUMIF(振分, $C194, 計算_投入係数表_加工!AZ$4:AZ$123)</f>
        <v>0</v>
      </c>
      <c r="BA194" s="194">
        <f>SUMIF(振分, $C194, 計算_投入係数表_加工!BA$4:BA$123)</f>
        <v>0</v>
      </c>
      <c r="BB194" s="194">
        <f>SUMIF(振分, $C194, 計算_投入係数表_加工!BB$4:BB$123)</f>
        <v>0</v>
      </c>
      <c r="BC194" s="194">
        <f>SUMIF(振分, $C194, 計算_投入係数表_加工!BC$4:BC$123)</f>
        <v>0</v>
      </c>
      <c r="BD194" s="194">
        <f>SUMIF(振分, $C194, 計算_投入係数表_加工!BD$4:BD$123)</f>
        <v>0</v>
      </c>
      <c r="BE194" s="194">
        <f>SUMIF(振分, $C194, 計算_投入係数表_加工!BE$4:BE$123)</f>
        <v>0</v>
      </c>
      <c r="BF194" s="194">
        <f>SUMIF(振分, $C194, 計算_投入係数表_加工!BF$4:BF$123)</f>
        <v>0</v>
      </c>
      <c r="BG194" s="194">
        <f>SUMIF(振分, $C194, 計算_投入係数表_加工!BG$4:BG$123)</f>
        <v>0</v>
      </c>
      <c r="BH194" s="194">
        <f>SUMIF(振分, $C194, 計算_投入係数表_加工!BH$4:BH$123)</f>
        <v>0</v>
      </c>
      <c r="BI194" s="194">
        <f>SUMIF(振分, $C194, 計算_投入係数表_加工!BI$4:BI$123)</f>
        <v>0</v>
      </c>
      <c r="BJ194" s="194">
        <f>SUMIF(振分, $C194, 計算_投入係数表_加工!BJ$4:BJ$123)</f>
        <v>0</v>
      </c>
      <c r="BK194" s="194">
        <f>SUMIF(振分, $C194, 計算_投入係数表_加工!BK$4:BK$123)</f>
        <v>0</v>
      </c>
      <c r="BL194" s="194">
        <f>SUMIF(振分, $C194, 計算_投入係数表_加工!BL$4:BL$123)</f>
        <v>0</v>
      </c>
      <c r="BM194" s="194">
        <f>SUMIF(振分, $C194, 計算_投入係数表_加工!BM$4:BM$123)</f>
        <v>0</v>
      </c>
      <c r="BN194" s="194">
        <f>SUMIF(振分, $C194, 計算_投入係数表_加工!BN$4:BN$123)</f>
        <v>0</v>
      </c>
      <c r="BO194" s="194">
        <f>SUMIF(振分, $C194, 計算_投入係数表_加工!BO$4:BO$123)</f>
        <v>0</v>
      </c>
      <c r="BP194" s="194">
        <f>SUMIF(振分, $C194, 計算_投入係数表_加工!BP$4:BP$123)</f>
        <v>0</v>
      </c>
      <c r="BQ194" s="194">
        <f>SUMIF(振分, $C194, 計算_投入係数表_加工!BQ$4:BQ$123)</f>
        <v>0</v>
      </c>
      <c r="BR194" s="194">
        <f>SUMIF(振分, $C194, 計算_投入係数表_加工!BR$4:BR$123)</f>
        <v>0</v>
      </c>
      <c r="BS194" s="194">
        <f>SUMIF(振分, $C194, 計算_投入係数表_加工!BS$4:BS$123)</f>
        <v>0</v>
      </c>
      <c r="BT194" s="194">
        <f>SUMIF(振分, $C194, 計算_投入係数表_加工!BT$4:BT$123)</f>
        <v>0</v>
      </c>
      <c r="BU194" s="194">
        <f>SUMIF(振分, $C194, 計算_投入係数表_加工!BU$4:BU$123)</f>
        <v>0</v>
      </c>
      <c r="BV194" s="194">
        <f>SUMIF(振分, $C194, 計算_投入係数表_加工!BV$4:BV$123)</f>
        <v>0</v>
      </c>
      <c r="BW194" s="194">
        <f>SUMIF(振分, $C194, 計算_投入係数表_加工!BW$4:BW$123)</f>
        <v>0</v>
      </c>
      <c r="BX194" s="194">
        <f>SUMIF(振分, $C194, 計算_投入係数表_加工!BX$4:BX$123)</f>
        <v>0</v>
      </c>
      <c r="BY194" s="194">
        <f>SUMIF(振分, $C194, 計算_投入係数表_加工!BY$4:BY$123)</f>
        <v>0</v>
      </c>
      <c r="BZ194" s="194">
        <f>SUMIF(振分, $C194, 計算_投入係数表_加工!BZ$4:BZ$123)</f>
        <v>0</v>
      </c>
      <c r="CA194" s="194">
        <f>SUMIF(振分, $C194, 計算_投入係数表_加工!CA$4:CA$123)</f>
        <v>0</v>
      </c>
      <c r="CB194" s="194">
        <f>SUMIF(振分, $C194, 計算_投入係数表_加工!CB$4:CB$123)</f>
        <v>0</v>
      </c>
      <c r="CC194" s="194">
        <f>SUMIF(振分, $C194, 計算_投入係数表_加工!CC$4:CC$123)</f>
        <v>0</v>
      </c>
      <c r="CD194" s="194">
        <f>SUMIF(振分, $C194, 計算_投入係数表_加工!CD$4:CD$123)</f>
        <v>0</v>
      </c>
      <c r="CE194" s="194">
        <f>SUMIF(振分, $C194, 計算_投入係数表_加工!CE$4:CE$123)</f>
        <v>0</v>
      </c>
      <c r="CF194" s="194">
        <f>SUMIF(振分, $C194, 計算_投入係数表_加工!CF$4:CF$123)</f>
        <v>0</v>
      </c>
      <c r="CG194" s="194">
        <f>SUMIF(振分, $C194, 計算_投入係数表_加工!CG$4:CG$123)</f>
        <v>0</v>
      </c>
      <c r="CH194" s="194">
        <f>SUMIF(振分, $C194, 計算_投入係数表_加工!CH$4:CH$123)</f>
        <v>0</v>
      </c>
      <c r="CI194" s="194">
        <f>SUMIF(振分, $C194, 計算_投入係数表_加工!CI$4:CI$123)</f>
        <v>0</v>
      </c>
      <c r="CJ194" s="194">
        <f>SUMIF(振分, $C194, 計算_投入係数表_加工!CJ$4:CJ$123)</f>
        <v>0</v>
      </c>
      <c r="CK194" s="194">
        <f>SUMIF(振分, $C194, 計算_投入係数表_加工!CK$4:CK$123)</f>
        <v>0</v>
      </c>
      <c r="CL194" s="194">
        <f>SUMIF(振分, $C194, 計算_投入係数表_加工!CL$4:CL$123)</f>
        <v>0</v>
      </c>
      <c r="CM194" s="194">
        <f>SUMIF(振分, $C194, 計算_投入係数表_加工!CM$4:CM$123)</f>
        <v>0</v>
      </c>
      <c r="CN194" s="194">
        <f>SUMIF(振分, $C194, 計算_投入係数表_加工!CN$4:CN$123)</f>
        <v>0</v>
      </c>
      <c r="CO194" s="194">
        <f>SUMIF(振分, $C194, 計算_投入係数表_加工!CO$4:CO$123)</f>
        <v>0</v>
      </c>
      <c r="CP194" s="194">
        <f>SUMIF(振分, $C194, 計算_投入係数表_加工!CP$4:CP$123)</f>
        <v>0</v>
      </c>
      <c r="CQ194" s="194">
        <f>SUMIF(振分, $C194, 計算_投入係数表_加工!CQ$4:CQ$123)</f>
        <v>0</v>
      </c>
      <c r="CR194" s="194">
        <f>SUMIF(振分, $C194, 計算_投入係数表_加工!CR$4:CR$123)</f>
        <v>0</v>
      </c>
      <c r="CS194" s="194">
        <f>SUMIF(振分, $C194, 計算_投入係数表_加工!CS$4:CS$123)</f>
        <v>0</v>
      </c>
      <c r="CT194" s="194">
        <f>SUMIF(振分, $C194, 計算_投入係数表_加工!CT$4:CT$123)</f>
        <v>0</v>
      </c>
      <c r="CU194" s="194">
        <f>SUMIF(振分, $C194, 計算_投入係数表_加工!CU$4:CU$123)</f>
        <v>0</v>
      </c>
      <c r="CV194" s="194">
        <f>SUMIF(振分, $C194, 計算_投入係数表_加工!CV$4:CV$123)</f>
        <v>0</v>
      </c>
      <c r="CW194" s="194">
        <f>SUMIF(振分, $C194, 計算_投入係数表_加工!CW$4:CW$123)</f>
        <v>0</v>
      </c>
      <c r="CX194" s="194">
        <f>SUMIF(振分, $C194, 計算_投入係数表_加工!CX$4:CX$123)</f>
        <v>0</v>
      </c>
      <c r="CY194" s="194">
        <f>SUMIF(振分, $C194, 計算_投入係数表_加工!CY$4:CY$123)</f>
        <v>0</v>
      </c>
      <c r="CZ194" s="194">
        <f>SUMIF(振分, $C194, 計算_投入係数表_加工!CZ$4:CZ$123)</f>
        <v>0</v>
      </c>
      <c r="DA194" s="194">
        <f>SUMIF(振分, $C194, 計算_投入係数表_加工!DA$4:DA$123)</f>
        <v>0</v>
      </c>
      <c r="DB194" s="194">
        <f>SUMIF(振分, $C194, 計算_投入係数表_加工!DB$4:DB$123)</f>
        <v>0</v>
      </c>
      <c r="DC194" s="194">
        <f>SUMIF(振分, $C194, 計算_投入係数表_加工!DC$4:DC$123)</f>
        <v>0</v>
      </c>
      <c r="DD194" s="194">
        <f>SUMIF(振分, $C194, 計算_投入係数表_加工!DD$4:DD$123)</f>
        <v>0</v>
      </c>
      <c r="DE194" s="194">
        <f>SUMIF(振分, $C194, 計算_投入係数表_加工!DE$4:DE$123)</f>
        <v>0</v>
      </c>
      <c r="DF194" s="194">
        <f>SUMIF(振分, $C194, 計算_投入係数表_加工!DF$4:DF$123)</f>
        <v>0</v>
      </c>
      <c r="DG194" s="194">
        <f>SUMIF(振分, $C194, 計算_投入係数表_加工!DG$4:DG$123)</f>
        <v>0</v>
      </c>
      <c r="DH194" s="194">
        <f>SUMIF(振分, $C194, 計算_投入係数表_加工!DH$4:DH$123)</f>
        <v>0</v>
      </c>
      <c r="DI194" s="194">
        <f>SUMIF(振分, $C194, 計算_投入係数表_加工!DI$4:DI$123)</f>
        <v>0</v>
      </c>
      <c r="DJ194" s="194">
        <f>SUMIF(振分, $C194, 計算_投入係数表_加工!DJ$4:DJ$123)</f>
        <v>0</v>
      </c>
      <c r="DK194" s="194">
        <f>SUMIF(振分, $C194, 計算_投入係数表_加工!DK$4:DK$123)</f>
        <v>0</v>
      </c>
      <c r="DL194" s="194">
        <f>SUMIF(振分, $C194, 計算_投入係数表_加工!DL$4:DL$123)</f>
        <v>0</v>
      </c>
      <c r="DM194" s="194">
        <f>SUMIF(振分, $C194, 計算_投入係数表_加工!DM$4:DM$123)</f>
        <v>0</v>
      </c>
      <c r="DN194" s="194">
        <f>SUMIF(振分, $C194, 計算_投入係数表_加工!DN$4:DN$123)</f>
        <v>0</v>
      </c>
      <c r="DO194" s="194">
        <f>SUMIF(振分, $C194, 計算_投入係数表_加工!DO$4:DO$123)</f>
        <v>0</v>
      </c>
      <c r="DP194" s="194">
        <f>SUMIF(振分, $C194, 計算_投入係数表_加工!DP$4:DP$123)</f>
        <v>0</v>
      </c>
      <c r="DQ194" s="194">
        <f>SUMIF(振分, $C194, 計算_投入係数表_加工!DQ$4:DQ$123)</f>
        <v>0</v>
      </c>
      <c r="DR194" s="194">
        <f>SUMIF(振分, $C194, 計算_投入係数表_加工!DR$4:DR$123)</f>
        <v>0</v>
      </c>
      <c r="DS194" s="194">
        <f>SUMIF(振分, $C194, 計算_投入係数表_加工!DS$4:DS$123)</f>
        <v>0</v>
      </c>
      <c r="DT194" s="108">
        <f>SUMIF(振分, $C194, 計算_投入係数表_加工!DT$4:DT$123)</f>
        <v>0</v>
      </c>
    </row>
    <row r="195" spans="1:124" s="22" customFormat="1" x14ac:dyDescent="0.25">
      <c r="A195" s="34"/>
      <c r="B195" s="53">
        <v>55</v>
      </c>
      <c r="C195" s="360" t="str">
        <v>-</v>
      </c>
      <c r="D195" s="193">
        <f>SUMIF(振分, $C195, 計算_投入係数表_加工!D$4:D$123)</f>
        <v>0</v>
      </c>
      <c r="E195" s="194">
        <f>SUMIF(振分, $C195, 計算_投入係数表_加工!E$4:E$123)</f>
        <v>0</v>
      </c>
      <c r="F195" s="194">
        <f>SUMIF(振分, $C195, 計算_投入係数表_加工!F$4:F$123)</f>
        <v>0</v>
      </c>
      <c r="G195" s="194">
        <f>SUMIF(振分, $C195, 計算_投入係数表_加工!G$4:G$123)</f>
        <v>0</v>
      </c>
      <c r="H195" s="194">
        <f>SUMIF(振分, $C195, 計算_投入係数表_加工!H$4:H$123)</f>
        <v>0</v>
      </c>
      <c r="I195" s="194">
        <f>SUMIF(振分, $C195, 計算_投入係数表_加工!I$4:I$123)</f>
        <v>0</v>
      </c>
      <c r="J195" s="194">
        <f>SUMIF(振分, $C195, 計算_投入係数表_加工!J$4:J$123)</f>
        <v>0</v>
      </c>
      <c r="K195" s="194">
        <f>SUMIF(振分, $C195, 計算_投入係数表_加工!K$4:K$123)</f>
        <v>0</v>
      </c>
      <c r="L195" s="194">
        <f>SUMIF(振分, $C195, 計算_投入係数表_加工!L$4:L$123)</f>
        <v>0</v>
      </c>
      <c r="M195" s="194">
        <f>SUMIF(振分, $C195, 計算_投入係数表_加工!M$4:M$123)</f>
        <v>0</v>
      </c>
      <c r="N195" s="194">
        <f>SUMIF(振分, $C195, 計算_投入係数表_加工!N$4:N$123)</f>
        <v>0</v>
      </c>
      <c r="O195" s="194">
        <f>SUMIF(振分, $C195, 計算_投入係数表_加工!O$4:O$123)</f>
        <v>0</v>
      </c>
      <c r="P195" s="194">
        <f>SUMIF(振分, $C195, 計算_投入係数表_加工!P$4:P$123)</f>
        <v>0</v>
      </c>
      <c r="Q195" s="194">
        <f>SUMIF(振分, $C195, 計算_投入係数表_加工!Q$4:Q$123)</f>
        <v>0</v>
      </c>
      <c r="R195" s="194">
        <f>SUMIF(振分, $C195, 計算_投入係数表_加工!R$4:R$123)</f>
        <v>0</v>
      </c>
      <c r="S195" s="194">
        <f>SUMIF(振分, $C195, 計算_投入係数表_加工!S$4:S$123)</f>
        <v>0</v>
      </c>
      <c r="T195" s="194">
        <f>SUMIF(振分, $C195, 計算_投入係数表_加工!T$4:T$123)</f>
        <v>0</v>
      </c>
      <c r="U195" s="194">
        <f>SUMIF(振分, $C195, 計算_投入係数表_加工!U$4:U$123)</f>
        <v>0</v>
      </c>
      <c r="V195" s="194">
        <f>SUMIF(振分, $C195, 計算_投入係数表_加工!V$4:V$123)</f>
        <v>0</v>
      </c>
      <c r="W195" s="194">
        <f>SUMIF(振分, $C195, 計算_投入係数表_加工!W$4:W$123)</f>
        <v>0</v>
      </c>
      <c r="X195" s="194">
        <f>SUMIF(振分, $C195, 計算_投入係数表_加工!X$4:X$123)</f>
        <v>0</v>
      </c>
      <c r="Y195" s="194">
        <f>SUMIF(振分, $C195, 計算_投入係数表_加工!Y$4:Y$123)</f>
        <v>0</v>
      </c>
      <c r="Z195" s="194">
        <f>SUMIF(振分, $C195, 計算_投入係数表_加工!Z$4:Z$123)</f>
        <v>0</v>
      </c>
      <c r="AA195" s="194">
        <f>SUMIF(振分, $C195, 計算_投入係数表_加工!AA$4:AA$123)</f>
        <v>0</v>
      </c>
      <c r="AB195" s="194">
        <f>SUMIF(振分, $C195, 計算_投入係数表_加工!AB$4:AB$123)</f>
        <v>0</v>
      </c>
      <c r="AC195" s="194">
        <f>SUMIF(振分, $C195, 計算_投入係数表_加工!AC$4:AC$123)</f>
        <v>0</v>
      </c>
      <c r="AD195" s="194">
        <f>SUMIF(振分, $C195, 計算_投入係数表_加工!AD$4:AD$123)</f>
        <v>0</v>
      </c>
      <c r="AE195" s="194">
        <f>SUMIF(振分, $C195, 計算_投入係数表_加工!AE$4:AE$123)</f>
        <v>0</v>
      </c>
      <c r="AF195" s="194">
        <f>SUMIF(振分, $C195, 計算_投入係数表_加工!AF$4:AF$123)</f>
        <v>0</v>
      </c>
      <c r="AG195" s="194">
        <f>SUMIF(振分, $C195, 計算_投入係数表_加工!AG$4:AG$123)</f>
        <v>0</v>
      </c>
      <c r="AH195" s="194">
        <f>SUMIF(振分, $C195, 計算_投入係数表_加工!AH$4:AH$123)</f>
        <v>0</v>
      </c>
      <c r="AI195" s="194">
        <f>SUMIF(振分, $C195, 計算_投入係数表_加工!AI$4:AI$123)</f>
        <v>0</v>
      </c>
      <c r="AJ195" s="194">
        <f>SUMIF(振分, $C195, 計算_投入係数表_加工!AJ$4:AJ$123)</f>
        <v>0</v>
      </c>
      <c r="AK195" s="194">
        <f>SUMIF(振分, $C195, 計算_投入係数表_加工!AK$4:AK$123)</f>
        <v>0</v>
      </c>
      <c r="AL195" s="194">
        <f>SUMIF(振分, $C195, 計算_投入係数表_加工!AL$4:AL$123)</f>
        <v>0</v>
      </c>
      <c r="AM195" s="194">
        <f>SUMIF(振分, $C195, 計算_投入係数表_加工!AM$4:AM$123)</f>
        <v>0</v>
      </c>
      <c r="AN195" s="194">
        <f>SUMIF(振分, $C195, 計算_投入係数表_加工!AN$4:AN$123)</f>
        <v>0</v>
      </c>
      <c r="AO195" s="194">
        <f>SUMIF(振分, $C195, 計算_投入係数表_加工!AO$4:AO$123)</f>
        <v>0</v>
      </c>
      <c r="AP195" s="194">
        <f>SUMIF(振分, $C195, 計算_投入係数表_加工!AP$4:AP$123)</f>
        <v>0</v>
      </c>
      <c r="AQ195" s="194">
        <f>SUMIF(振分, $C195, 計算_投入係数表_加工!AQ$4:AQ$123)</f>
        <v>0</v>
      </c>
      <c r="AR195" s="194">
        <f>SUMIF(振分, $C195, 計算_投入係数表_加工!AR$4:AR$123)</f>
        <v>0</v>
      </c>
      <c r="AS195" s="194">
        <f>SUMIF(振分, $C195, 計算_投入係数表_加工!AS$4:AS$123)</f>
        <v>0</v>
      </c>
      <c r="AT195" s="194">
        <f>SUMIF(振分, $C195, 計算_投入係数表_加工!AT$4:AT$123)</f>
        <v>0</v>
      </c>
      <c r="AU195" s="194">
        <f>SUMIF(振分, $C195, 計算_投入係数表_加工!AU$4:AU$123)</f>
        <v>0</v>
      </c>
      <c r="AV195" s="194">
        <f>SUMIF(振分, $C195, 計算_投入係数表_加工!AV$4:AV$123)</f>
        <v>0</v>
      </c>
      <c r="AW195" s="194">
        <f>SUMIF(振分, $C195, 計算_投入係数表_加工!AW$4:AW$123)</f>
        <v>0</v>
      </c>
      <c r="AX195" s="194">
        <f>SUMIF(振分, $C195, 計算_投入係数表_加工!AX$4:AX$123)</f>
        <v>0</v>
      </c>
      <c r="AY195" s="194">
        <f>SUMIF(振分, $C195, 計算_投入係数表_加工!AY$4:AY$123)</f>
        <v>0</v>
      </c>
      <c r="AZ195" s="194">
        <f>SUMIF(振分, $C195, 計算_投入係数表_加工!AZ$4:AZ$123)</f>
        <v>0</v>
      </c>
      <c r="BA195" s="194">
        <f>SUMIF(振分, $C195, 計算_投入係数表_加工!BA$4:BA$123)</f>
        <v>0</v>
      </c>
      <c r="BB195" s="194">
        <f>SUMIF(振分, $C195, 計算_投入係数表_加工!BB$4:BB$123)</f>
        <v>0</v>
      </c>
      <c r="BC195" s="194">
        <f>SUMIF(振分, $C195, 計算_投入係数表_加工!BC$4:BC$123)</f>
        <v>0</v>
      </c>
      <c r="BD195" s="194">
        <f>SUMIF(振分, $C195, 計算_投入係数表_加工!BD$4:BD$123)</f>
        <v>0</v>
      </c>
      <c r="BE195" s="194">
        <f>SUMIF(振分, $C195, 計算_投入係数表_加工!BE$4:BE$123)</f>
        <v>0</v>
      </c>
      <c r="BF195" s="194">
        <f>SUMIF(振分, $C195, 計算_投入係数表_加工!BF$4:BF$123)</f>
        <v>0</v>
      </c>
      <c r="BG195" s="194">
        <f>SUMIF(振分, $C195, 計算_投入係数表_加工!BG$4:BG$123)</f>
        <v>0</v>
      </c>
      <c r="BH195" s="194">
        <f>SUMIF(振分, $C195, 計算_投入係数表_加工!BH$4:BH$123)</f>
        <v>0</v>
      </c>
      <c r="BI195" s="194">
        <f>SUMIF(振分, $C195, 計算_投入係数表_加工!BI$4:BI$123)</f>
        <v>0</v>
      </c>
      <c r="BJ195" s="194">
        <f>SUMIF(振分, $C195, 計算_投入係数表_加工!BJ$4:BJ$123)</f>
        <v>0</v>
      </c>
      <c r="BK195" s="194">
        <f>SUMIF(振分, $C195, 計算_投入係数表_加工!BK$4:BK$123)</f>
        <v>0</v>
      </c>
      <c r="BL195" s="194">
        <f>SUMIF(振分, $C195, 計算_投入係数表_加工!BL$4:BL$123)</f>
        <v>0</v>
      </c>
      <c r="BM195" s="194">
        <f>SUMIF(振分, $C195, 計算_投入係数表_加工!BM$4:BM$123)</f>
        <v>0</v>
      </c>
      <c r="BN195" s="194">
        <f>SUMIF(振分, $C195, 計算_投入係数表_加工!BN$4:BN$123)</f>
        <v>0</v>
      </c>
      <c r="BO195" s="194">
        <f>SUMIF(振分, $C195, 計算_投入係数表_加工!BO$4:BO$123)</f>
        <v>0</v>
      </c>
      <c r="BP195" s="194">
        <f>SUMIF(振分, $C195, 計算_投入係数表_加工!BP$4:BP$123)</f>
        <v>0</v>
      </c>
      <c r="BQ195" s="194">
        <f>SUMIF(振分, $C195, 計算_投入係数表_加工!BQ$4:BQ$123)</f>
        <v>0</v>
      </c>
      <c r="BR195" s="194">
        <f>SUMIF(振分, $C195, 計算_投入係数表_加工!BR$4:BR$123)</f>
        <v>0</v>
      </c>
      <c r="BS195" s="194">
        <f>SUMIF(振分, $C195, 計算_投入係数表_加工!BS$4:BS$123)</f>
        <v>0</v>
      </c>
      <c r="BT195" s="194">
        <f>SUMIF(振分, $C195, 計算_投入係数表_加工!BT$4:BT$123)</f>
        <v>0</v>
      </c>
      <c r="BU195" s="194">
        <f>SUMIF(振分, $C195, 計算_投入係数表_加工!BU$4:BU$123)</f>
        <v>0</v>
      </c>
      <c r="BV195" s="194">
        <f>SUMIF(振分, $C195, 計算_投入係数表_加工!BV$4:BV$123)</f>
        <v>0</v>
      </c>
      <c r="BW195" s="194">
        <f>SUMIF(振分, $C195, 計算_投入係数表_加工!BW$4:BW$123)</f>
        <v>0</v>
      </c>
      <c r="BX195" s="194">
        <f>SUMIF(振分, $C195, 計算_投入係数表_加工!BX$4:BX$123)</f>
        <v>0</v>
      </c>
      <c r="BY195" s="194">
        <f>SUMIF(振分, $C195, 計算_投入係数表_加工!BY$4:BY$123)</f>
        <v>0</v>
      </c>
      <c r="BZ195" s="194">
        <f>SUMIF(振分, $C195, 計算_投入係数表_加工!BZ$4:BZ$123)</f>
        <v>0</v>
      </c>
      <c r="CA195" s="194">
        <f>SUMIF(振分, $C195, 計算_投入係数表_加工!CA$4:CA$123)</f>
        <v>0</v>
      </c>
      <c r="CB195" s="194">
        <f>SUMIF(振分, $C195, 計算_投入係数表_加工!CB$4:CB$123)</f>
        <v>0</v>
      </c>
      <c r="CC195" s="194">
        <f>SUMIF(振分, $C195, 計算_投入係数表_加工!CC$4:CC$123)</f>
        <v>0</v>
      </c>
      <c r="CD195" s="194">
        <f>SUMIF(振分, $C195, 計算_投入係数表_加工!CD$4:CD$123)</f>
        <v>0</v>
      </c>
      <c r="CE195" s="194">
        <f>SUMIF(振分, $C195, 計算_投入係数表_加工!CE$4:CE$123)</f>
        <v>0</v>
      </c>
      <c r="CF195" s="194">
        <f>SUMIF(振分, $C195, 計算_投入係数表_加工!CF$4:CF$123)</f>
        <v>0</v>
      </c>
      <c r="CG195" s="194">
        <f>SUMIF(振分, $C195, 計算_投入係数表_加工!CG$4:CG$123)</f>
        <v>0</v>
      </c>
      <c r="CH195" s="194">
        <f>SUMIF(振分, $C195, 計算_投入係数表_加工!CH$4:CH$123)</f>
        <v>0</v>
      </c>
      <c r="CI195" s="194">
        <f>SUMIF(振分, $C195, 計算_投入係数表_加工!CI$4:CI$123)</f>
        <v>0</v>
      </c>
      <c r="CJ195" s="194">
        <f>SUMIF(振分, $C195, 計算_投入係数表_加工!CJ$4:CJ$123)</f>
        <v>0</v>
      </c>
      <c r="CK195" s="194">
        <f>SUMIF(振分, $C195, 計算_投入係数表_加工!CK$4:CK$123)</f>
        <v>0</v>
      </c>
      <c r="CL195" s="194">
        <f>SUMIF(振分, $C195, 計算_投入係数表_加工!CL$4:CL$123)</f>
        <v>0</v>
      </c>
      <c r="CM195" s="194">
        <f>SUMIF(振分, $C195, 計算_投入係数表_加工!CM$4:CM$123)</f>
        <v>0</v>
      </c>
      <c r="CN195" s="194">
        <f>SUMIF(振分, $C195, 計算_投入係数表_加工!CN$4:CN$123)</f>
        <v>0</v>
      </c>
      <c r="CO195" s="194">
        <f>SUMIF(振分, $C195, 計算_投入係数表_加工!CO$4:CO$123)</f>
        <v>0</v>
      </c>
      <c r="CP195" s="194">
        <f>SUMIF(振分, $C195, 計算_投入係数表_加工!CP$4:CP$123)</f>
        <v>0</v>
      </c>
      <c r="CQ195" s="194">
        <f>SUMIF(振分, $C195, 計算_投入係数表_加工!CQ$4:CQ$123)</f>
        <v>0</v>
      </c>
      <c r="CR195" s="194">
        <f>SUMIF(振分, $C195, 計算_投入係数表_加工!CR$4:CR$123)</f>
        <v>0</v>
      </c>
      <c r="CS195" s="194">
        <f>SUMIF(振分, $C195, 計算_投入係数表_加工!CS$4:CS$123)</f>
        <v>0</v>
      </c>
      <c r="CT195" s="194">
        <f>SUMIF(振分, $C195, 計算_投入係数表_加工!CT$4:CT$123)</f>
        <v>0</v>
      </c>
      <c r="CU195" s="194">
        <f>SUMIF(振分, $C195, 計算_投入係数表_加工!CU$4:CU$123)</f>
        <v>0</v>
      </c>
      <c r="CV195" s="194">
        <f>SUMIF(振分, $C195, 計算_投入係数表_加工!CV$4:CV$123)</f>
        <v>0</v>
      </c>
      <c r="CW195" s="194">
        <f>SUMIF(振分, $C195, 計算_投入係数表_加工!CW$4:CW$123)</f>
        <v>0</v>
      </c>
      <c r="CX195" s="194">
        <f>SUMIF(振分, $C195, 計算_投入係数表_加工!CX$4:CX$123)</f>
        <v>0</v>
      </c>
      <c r="CY195" s="194">
        <f>SUMIF(振分, $C195, 計算_投入係数表_加工!CY$4:CY$123)</f>
        <v>0</v>
      </c>
      <c r="CZ195" s="194">
        <f>SUMIF(振分, $C195, 計算_投入係数表_加工!CZ$4:CZ$123)</f>
        <v>0</v>
      </c>
      <c r="DA195" s="194">
        <f>SUMIF(振分, $C195, 計算_投入係数表_加工!DA$4:DA$123)</f>
        <v>0</v>
      </c>
      <c r="DB195" s="194">
        <f>SUMIF(振分, $C195, 計算_投入係数表_加工!DB$4:DB$123)</f>
        <v>0</v>
      </c>
      <c r="DC195" s="194">
        <f>SUMIF(振分, $C195, 計算_投入係数表_加工!DC$4:DC$123)</f>
        <v>0</v>
      </c>
      <c r="DD195" s="194">
        <f>SUMIF(振分, $C195, 計算_投入係数表_加工!DD$4:DD$123)</f>
        <v>0</v>
      </c>
      <c r="DE195" s="194">
        <f>SUMIF(振分, $C195, 計算_投入係数表_加工!DE$4:DE$123)</f>
        <v>0</v>
      </c>
      <c r="DF195" s="194">
        <f>SUMIF(振分, $C195, 計算_投入係数表_加工!DF$4:DF$123)</f>
        <v>0</v>
      </c>
      <c r="DG195" s="194">
        <f>SUMIF(振分, $C195, 計算_投入係数表_加工!DG$4:DG$123)</f>
        <v>0</v>
      </c>
      <c r="DH195" s="194">
        <f>SUMIF(振分, $C195, 計算_投入係数表_加工!DH$4:DH$123)</f>
        <v>0</v>
      </c>
      <c r="DI195" s="194">
        <f>SUMIF(振分, $C195, 計算_投入係数表_加工!DI$4:DI$123)</f>
        <v>0</v>
      </c>
      <c r="DJ195" s="194">
        <f>SUMIF(振分, $C195, 計算_投入係数表_加工!DJ$4:DJ$123)</f>
        <v>0</v>
      </c>
      <c r="DK195" s="194">
        <f>SUMIF(振分, $C195, 計算_投入係数表_加工!DK$4:DK$123)</f>
        <v>0</v>
      </c>
      <c r="DL195" s="194">
        <f>SUMIF(振分, $C195, 計算_投入係数表_加工!DL$4:DL$123)</f>
        <v>0</v>
      </c>
      <c r="DM195" s="194">
        <f>SUMIF(振分, $C195, 計算_投入係数表_加工!DM$4:DM$123)</f>
        <v>0</v>
      </c>
      <c r="DN195" s="194">
        <f>SUMIF(振分, $C195, 計算_投入係数表_加工!DN$4:DN$123)</f>
        <v>0</v>
      </c>
      <c r="DO195" s="194">
        <f>SUMIF(振分, $C195, 計算_投入係数表_加工!DO$4:DO$123)</f>
        <v>0</v>
      </c>
      <c r="DP195" s="194">
        <f>SUMIF(振分, $C195, 計算_投入係数表_加工!DP$4:DP$123)</f>
        <v>0</v>
      </c>
      <c r="DQ195" s="194">
        <f>SUMIF(振分, $C195, 計算_投入係数表_加工!DQ$4:DQ$123)</f>
        <v>0</v>
      </c>
      <c r="DR195" s="194">
        <f>SUMIF(振分, $C195, 計算_投入係数表_加工!DR$4:DR$123)</f>
        <v>0</v>
      </c>
      <c r="DS195" s="194">
        <f>SUMIF(振分, $C195, 計算_投入係数表_加工!DS$4:DS$123)</f>
        <v>0</v>
      </c>
      <c r="DT195" s="108">
        <f>SUMIF(振分, $C195, 計算_投入係数表_加工!DT$4:DT$123)</f>
        <v>0</v>
      </c>
    </row>
    <row r="196" spans="1:124" s="22" customFormat="1" x14ac:dyDescent="0.25">
      <c r="A196" s="34"/>
      <c r="B196" s="53">
        <v>56</v>
      </c>
      <c r="C196" s="361" t="str">
        <v>-</v>
      </c>
      <c r="D196" s="196">
        <f>SUMIF(振分, $C196, 計算_投入係数表_加工!D$4:D$123)</f>
        <v>0</v>
      </c>
      <c r="E196" s="197">
        <f>SUMIF(振分, $C196, 計算_投入係数表_加工!E$4:E$123)</f>
        <v>0</v>
      </c>
      <c r="F196" s="197">
        <f>SUMIF(振分, $C196, 計算_投入係数表_加工!F$4:F$123)</f>
        <v>0</v>
      </c>
      <c r="G196" s="197">
        <f>SUMIF(振分, $C196, 計算_投入係数表_加工!G$4:G$123)</f>
        <v>0</v>
      </c>
      <c r="H196" s="197">
        <f>SUMIF(振分, $C196, 計算_投入係数表_加工!H$4:H$123)</f>
        <v>0</v>
      </c>
      <c r="I196" s="197">
        <f>SUMIF(振分, $C196, 計算_投入係数表_加工!I$4:I$123)</f>
        <v>0</v>
      </c>
      <c r="J196" s="197">
        <f>SUMIF(振分, $C196, 計算_投入係数表_加工!J$4:J$123)</f>
        <v>0</v>
      </c>
      <c r="K196" s="197">
        <f>SUMIF(振分, $C196, 計算_投入係数表_加工!K$4:K$123)</f>
        <v>0</v>
      </c>
      <c r="L196" s="197">
        <f>SUMIF(振分, $C196, 計算_投入係数表_加工!L$4:L$123)</f>
        <v>0</v>
      </c>
      <c r="M196" s="197">
        <f>SUMIF(振分, $C196, 計算_投入係数表_加工!M$4:M$123)</f>
        <v>0</v>
      </c>
      <c r="N196" s="197">
        <f>SUMIF(振分, $C196, 計算_投入係数表_加工!N$4:N$123)</f>
        <v>0</v>
      </c>
      <c r="O196" s="197">
        <f>SUMIF(振分, $C196, 計算_投入係数表_加工!O$4:O$123)</f>
        <v>0</v>
      </c>
      <c r="P196" s="197">
        <f>SUMIF(振分, $C196, 計算_投入係数表_加工!P$4:P$123)</f>
        <v>0</v>
      </c>
      <c r="Q196" s="197">
        <f>SUMIF(振分, $C196, 計算_投入係数表_加工!Q$4:Q$123)</f>
        <v>0</v>
      </c>
      <c r="R196" s="197">
        <f>SUMIF(振分, $C196, 計算_投入係数表_加工!R$4:R$123)</f>
        <v>0</v>
      </c>
      <c r="S196" s="197">
        <f>SUMIF(振分, $C196, 計算_投入係数表_加工!S$4:S$123)</f>
        <v>0</v>
      </c>
      <c r="T196" s="197">
        <f>SUMIF(振分, $C196, 計算_投入係数表_加工!T$4:T$123)</f>
        <v>0</v>
      </c>
      <c r="U196" s="197">
        <f>SUMIF(振分, $C196, 計算_投入係数表_加工!U$4:U$123)</f>
        <v>0</v>
      </c>
      <c r="V196" s="197">
        <f>SUMIF(振分, $C196, 計算_投入係数表_加工!V$4:V$123)</f>
        <v>0</v>
      </c>
      <c r="W196" s="197">
        <f>SUMIF(振分, $C196, 計算_投入係数表_加工!W$4:W$123)</f>
        <v>0</v>
      </c>
      <c r="X196" s="197">
        <f>SUMIF(振分, $C196, 計算_投入係数表_加工!X$4:X$123)</f>
        <v>0</v>
      </c>
      <c r="Y196" s="197">
        <f>SUMIF(振分, $C196, 計算_投入係数表_加工!Y$4:Y$123)</f>
        <v>0</v>
      </c>
      <c r="Z196" s="197">
        <f>SUMIF(振分, $C196, 計算_投入係数表_加工!Z$4:Z$123)</f>
        <v>0</v>
      </c>
      <c r="AA196" s="197">
        <f>SUMIF(振分, $C196, 計算_投入係数表_加工!AA$4:AA$123)</f>
        <v>0</v>
      </c>
      <c r="AB196" s="197">
        <f>SUMIF(振分, $C196, 計算_投入係数表_加工!AB$4:AB$123)</f>
        <v>0</v>
      </c>
      <c r="AC196" s="197">
        <f>SUMIF(振分, $C196, 計算_投入係数表_加工!AC$4:AC$123)</f>
        <v>0</v>
      </c>
      <c r="AD196" s="197">
        <f>SUMIF(振分, $C196, 計算_投入係数表_加工!AD$4:AD$123)</f>
        <v>0</v>
      </c>
      <c r="AE196" s="197">
        <f>SUMIF(振分, $C196, 計算_投入係数表_加工!AE$4:AE$123)</f>
        <v>0</v>
      </c>
      <c r="AF196" s="197">
        <f>SUMIF(振分, $C196, 計算_投入係数表_加工!AF$4:AF$123)</f>
        <v>0</v>
      </c>
      <c r="AG196" s="197">
        <f>SUMIF(振分, $C196, 計算_投入係数表_加工!AG$4:AG$123)</f>
        <v>0</v>
      </c>
      <c r="AH196" s="197">
        <f>SUMIF(振分, $C196, 計算_投入係数表_加工!AH$4:AH$123)</f>
        <v>0</v>
      </c>
      <c r="AI196" s="197">
        <f>SUMIF(振分, $C196, 計算_投入係数表_加工!AI$4:AI$123)</f>
        <v>0</v>
      </c>
      <c r="AJ196" s="197">
        <f>SUMIF(振分, $C196, 計算_投入係数表_加工!AJ$4:AJ$123)</f>
        <v>0</v>
      </c>
      <c r="AK196" s="197">
        <f>SUMIF(振分, $C196, 計算_投入係数表_加工!AK$4:AK$123)</f>
        <v>0</v>
      </c>
      <c r="AL196" s="197">
        <f>SUMIF(振分, $C196, 計算_投入係数表_加工!AL$4:AL$123)</f>
        <v>0</v>
      </c>
      <c r="AM196" s="197">
        <f>SUMIF(振分, $C196, 計算_投入係数表_加工!AM$4:AM$123)</f>
        <v>0</v>
      </c>
      <c r="AN196" s="197">
        <f>SUMIF(振分, $C196, 計算_投入係数表_加工!AN$4:AN$123)</f>
        <v>0</v>
      </c>
      <c r="AO196" s="197">
        <f>SUMIF(振分, $C196, 計算_投入係数表_加工!AO$4:AO$123)</f>
        <v>0</v>
      </c>
      <c r="AP196" s="197">
        <f>SUMIF(振分, $C196, 計算_投入係数表_加工!AP$4:AP$123)</f>
        <v>0</v>
      </c>
      <c r="AQ196" s="197">
        <f>SUMIF(振分, $C196, 計算_投入係数表_加工!AQ$4:AQ$123)</f>
        <v>0</v>
      </c>
      <c r="AR196" s="197">
        <f>SUMIF(振分, $C196, 計算_投入係数表_加工!AR$4:AR$123)</f>
        <v>0</v>
      </c>
      <c r="AS196" s="197">
        <f>SUMIF(振分, $C196, 計算_投入係数表_加工!AS$4:AS$123)</f>
        <v>0</v>
      </c>
      <c r="AT196" s="197">
        <f>SUMIF(振分, $C196, 計算_投入係数表_加工!AT$4:AT$123)</f>
        <v>0</v>
      </c>
      <c r="AU196" s="197">
        <f>SUMIF(振分, $C196, 計算_投入係数表_加工!AU$4:AU$123)</f>
        <v>0</v>
      </c>
      <c r="AV196" s="197">
        <f>SUMIF(振分, $C196, 計算_投入係数表_加工!AV$4:AV$123)</f>
        <v>0</v>
      </c>
      <c r="AW196" s="197">
        <f>SUMIF(振分, $C196, 計算_投入係数表_加工!AW$4:AW$123)</f>
        <v>0</v>
      </c>
      <c r="AX196" s="197">
        <f>SUMIF(振分, $C196, 計算_投入係数表_加工!AX$4:AX$123)</f>
        <v>0</v>
      </c>
      <c r="AY196" s="197">
        <f>SUMIF(振分, $C196, 計算_投入係数表_加工!AY$4:AY$123)</f>
        <v>0</v>
      </c>
      <c r="AZ196" s="197">
        <f>SUMIF(振分, $C196, 計算_投入係数表_加工!AZ$4:AZ$123)</f>
        <v>0</v>
      </c>
      <c r="BA196" s="197">
        <f>SUMIF(振分, $C196, 計算_投入係数表_加工!BA$4:BA$123)</f>
        <v>0</v>
      </c>
      <c r="BB196" s="197">
        <f>SUMIF(振分, $C196, 計算_投入係数表_加工!BB$4:BB$123)</f>
        <v>0</v>
      </c>
      <c r="BC196" s="197">
        <f>SUMIF(振分, $C196, 計算_投入係数表_加工!BC$4:BC$123)</f>
        <v>0</v>
      </c>
      <c r="BD196" s="197">
        <f>SUMIF(振分, $C196, 計算_投入係数表_加工!BD$4:BD$123)</f>
        <v>0</v>
      </c>
      <c r="BE196" s="197">
        <f>SUMIF(振分, $C196, 計算_投入係数表_加工!BE$4:BE$123)</f>
        <v>0</v>
      </c>
      <c r="BF196" s="197">
        <f>SUMIF(振分, $C196, 計算_投入係数表_加工!BF$4:BF$123)</f>
        <v>0</v>
      </c>
      <c r="BG196" s="197">
        <f>SUMIF(振分, $C196, 計算_投入係数表_加工!BG$4:BG$123)</f>
        <v>0</v>
      </c>
      <c r="BH196" s="197">
        <f>SUMIF(振分, $C196, 計算_投入係数表_加工!BH$4:BH$123)</f>
        <v>0</v>
      </c>
      <c r="BI196" s="197">
        <f>SUMIF(振分, $C196, 計算_投入係数表_加工!BI$4:BI$123)</f>
        <v>0</v>
      </c>
      <c r="BJ196" s="197">
        <f>SUMIF(振分, $C196, 計算_投入係数表_加工!BJ$4:BJ$123)</f>
        <v>0</v>
      </c>
      <c r="BK196" s="197">
        <f>SUMIF(振分, $C196, 計算_投入係数表_加工!BK$4:BK$123)</f>
        <v>0</v>
      </c>
      <c r="BL196" s="197">
        <f>SUMIF(振分, $C196, 計算_投入係数表_加工!BL$4:BL$123)</f>
        <v>0</v>
      </c>
      <c r="BM196" s="197">
        <f>SUMIF(振分, $C196, 計算_投入係数表_加工!BM$4:BM$123)</f>
        <v>0</v>
      </c>
      <c r="BN196" s="197">
        <f>SUMIF(振分, $C196, 計算_投入係数表_加工!BN$4:BN$123)</f>
        <v>0</v>
      </c>
      <c r="BO196" s="197">
        <f>SUMIF(振分, $C196, 計算_投入係数表_加工!BO$4:BO$123)</f>
        <v>0</v>
      </c>
      <c r="BP196" s="197">
        <f>SUMIF(振分, $C196, 計算_投入係数表_加工!BP$4:BP$123)</f>
        <v>0</v>
      </c>
      <c r="BQ196" s="197">
        <f>SUMIF(振分, $C196, 計算_投入係数表_加工!BQ$4:BQ$123)</f>
        <v>0</v>
      </c>
      <c r="BR196" s="197">
        <f>SUMIF(振分, $C196, 計算_投入係数表_加工!BR$4:BR$123)</f>
        <v>0</v>
      </c>
      <c r="BS196" s="197">
        <f>SUMIF(振分, $C196, 計算_投入係数表_加工!BS$4:BS$123)</f>
        <v>0</v>
      </c>
      <c r="BT196" s="197">
        <f>SUMIF(振分, $C196, 計算_投入係数表_加工!BT$4:BT$123)</f>
        <v>0</v>
      </c>
      <c r="BU196" s="197">
        <f>SUMIF(振分, $C196, 計算_投入係数表_加工!BU$4:BU$123)</f>
        <v>0</v>
      </c>
      <c r="BV196" s="197">
        <f>SUMIF(振分, $C196, 計算_投入係数表_加工!BV$4:BV$123)</f>
        <v>0</v>
      </c>
      <c r="BW196" s="197">
        <f>SUMIF(振分, $C196, 計算_投入係数表_加工!BW$4:BW$123)</f>
        <v>0</v>
      </c>
      <c r="BX196" s="197">
        <f>SUMIF(振分, $C196, 計算_投入係数表_加工!BX$4:BX$123)</f>
        <v>0</v>
      </c>
      <c r="BY196" s="197">
        <f>SUMIF(振分, $C196, 計算_投入係数表_加工!BY$4:BY$123)</f>
        <v>0</v>
      </c>
      <c r="BZ196" s="197">
        <f>SUMIF(振分, $C196, 計算_投入係数表_加工!BZ$4:BZ$123)</f>
        <v>0</v>
      </c>
      <c r="CA196" s="197">
        <f>SUMIF(振分, $C196, 計算_投入係数表_加工!CA$4:CA$123)</f>
        <v>0</v>
      </c>
      <c r="CB196" s="197">
        <f>SUMIF(振分, $C196, 計算_投入係数表_加工!CB$4:CB$123)</f>
        <v>0</v>
      </c>
      <c r="CC196" s="197">
        <f>SUMIF(振分, $C196, 計算_投入係数表_加工!CC$4:CC$123)</f>
        <v>0</v>
      </c>
      <c r="CD196" s="197">
        <f>SUMIF(振分, $C196, 計算_投入係数表_加工!CD$4:CD$123)</f>
        <v>0</v>
      </c>
      <c r="CE196" s="197">
        <f>SUMIF(振分, $C196, 計算_投入係数表_加工!CE$4:CE$123)</f>
        <v>0</v>
      </c>
      <c r="CF196" s="197">
        <f>SUMIF(振分, $C196, 計算_投入係数表_加工!CF$4:CF$123)</f>
        <v>0</v>
      </c>
      <c r="CG196" s="197">
        <f>SUMIF(振分, $C196, 計算_投入係数表_加工!CG$4:CG$123)</f>
        <v>0</v>
      </c>
      <c r="CH196" s="197">
        <f>SUMIF(振分, $C196, 計算_投入係数表_加工!CH$4:CH$123)</f>
        <v>0</v>
      </c>
      <c r="CI196" s="197">
        <f>SUMIF(振分, $C196, 計算_投入係数表_加工!CI$4:CI$123)</f>
        <v>0</v>
      </c>
      <c r="CJ196" s="197">
        <f>SUMIF(振分, $C196, 計算_投入係数表_加工!CJ$4:CJ$123)</f>
        <v>0</v>
      </c>
      <c r="CK196" s="197">
        <f>SUMIF(振分, $C196, 計算_投入係数表_加工!CK$4:CK$123)</f>
        <v>0</v>
      </c>
      <c r="CL196" s="197">
        <f>SUMIF(振分, $C196, 計算_投入係数表_加工!CL$4:CL$123)</f>
        <v>0</v>
      </c>
      <c r="CM196" s="197">
        <f>SUMIF(振分, $C196, 計算_投入係数表_加工!CM$4:CM$123)</f>
        <v>0</v>
      </c>
      <c r="CN196" s="197">
        <f>SUMIF(振分, $C196, 計算_投入係数表_加工!CN$4:CN$123)</f>
        <v>0</v>
      </c>
      <c r="CO196" s="197">
        <f>SUMIF(振分, $C196, 計算_投入係数表_加工!CO$4:CO$123)</f>
        <v>0</v>
      </c>
      <c r="CP196" s="197">
        <f>SUMIF(振分, $C196, 計算_投入係数表_加工!CP$4:CP$123)</f>
        <v>0</v>
      </c>
      <c r="CQ196" s="197">
        <f>SUMIF(振分, $C196, 計算_投入係数表_加工!CQ$4:CQ$123)</f>
        <v>0</v>
      </c>
      <c r="CR196" s="197">
        <f>SUMIF(振分, $C196, 計算_投入係数表_加工!CR$4:CR$123)</f>
        <v>0</v>
      </c>
      <c r="CS196" s="197">
        <f>SUMIF(振分, $C196, 計算_投入係数表_加工!CS$4:CS$123)</f>
        <v>0</v>
      </c>
      <c r="CT196" s="197">
        <f>SUMIF(振分, $C196, 計算_投入係数表_加工!CT$4:CT$123)</f>
        <v>0</v>
      </c>
      <c r="CU196" s="197">
        <f>SUMIF(振分, $C196, 計算_投入係数表_加工!CU$4:CU$123)</f>
        <v>0</v>
      </c>
      <c r="CV196" s="197">
        <f>SUMIF(振分, $C196, 計算_投入係数表_加工!CV$4:CV$123)</f>
        <v>0</v>
      </c>
      <c r="CW196" s="197">
        <f>SUMIF(振分, $C196, 計算_投入係数表_加工!CW$4:CW$123)</f>
        <v>0</v>
      </c>
      <c r="CX196" s="197">
        <f>SUMIF(振分, $C196, 計算_投入係数表_加工!CX$4:CX$123)</f>
        <v>0</v>
      </c>
      <c r="CY196" s="197">
        <f>SUMIF(振分, $C196, 計算_投入係数表_加工!CY$4:CY$123)</f>
        <v>0</v>
      </c>
      <c r="CZ196" s="197">
        <f>SUMIF(振分, $C196, 計算_投入係数表_加工!CZ$4:CZ$123)</f>
        <v>0</v>
      </c>
      <c r="DA196" s="197">
        <f>SUMIF(振分, $C196, 計算_投入係数表_加工!DA$4:DA$123)</f>
        <v>0</v>
      </c>
      <c r="DB196" s="197">
        <f>SUMIF(振分, $C196, 計算_投入係数表_加工!DB$4:DB$123)</f>
        <v>0</v>
      </c>
      <c r="DC196" s="197">
        <f>SUMIF(振分, $C196, 計算_投入係数表_加工!DC$4:DC$123)</f>
        <v>0</v>
      </c>
      <c r="DD196" s="197">
        <f>SUMIF(振分, $C196, 計算_投入係数表_加工!DD$4:DD$123)</f>
        <v>0</v>
      </c>
      <c r="DE196" s="197">
        <f>SUMIF(振分, $C196, 計算_投入係数表_加工!DE$4:DE$123)</f>
        <v>0</v>
      </c>
      <c r="DF196" s="197">
        <f>SUMIF(振分, $C196, 計算_投入係数表_加工!DF$4:DF$123)</f>
        <v>0</v>
      </c>
      <c r="DG196" s="197">
        <f>SUMIF(振分, $C196, 計算_投入係数表_加工!DG$4:DG$123)</f>
        <v>0</v>
      </c>
      <c r="DH196" s="197">
        <f>SUMIF(振分, $C196, 計算_投入係数表_加工!DH$4:DH$123)</f>
        <v>0</v>
      </c>
      <c r="DI196" s="197">
        <f>SUMIF(振分, $C196, 計算_投入係数表_加工!DI$4:DI$123)</f>
        <v>0</v>
      </c>
      <c r="DJ196" s="197">
        <f>SUMIF(振分, $C196, 計算_投入係数表_加工!DJ$4:DJ$123)</f>
        <v>0</v>
      </c>
      <c r="DK196" s="197">
        <f>SUMIF(振分, $C196, 計算_投入係数表_加工!DK$4:DK$123)</f>
        <v>0</v>
      </c>
      <c r="DL196" s="197">
        <f>SUMIF(振分, $C196, 計算_投入係数表_加工!DL$4:DL$123)</f>
        <v>0</v>
      </c>
      <c r="DM196" s="197">
        <f>SUMIF(振分, $C196, 計算_投入係数表_加工!DM$4:DM$123)</f>
        <v>0</v>
      </c>
      <c r="DN196" s="197">
        <f>SUMIF(振分, $C196, 計算_投入係数表_加工!DN$4:DN$123)</f>
        <v>0</v>
      </c>
      <c r="DO196" s="197">
        <f>SUMIF(振分, $C196, 計算_投入係数表_加工!DO$4:DO$123)</f>
        <v>0</v>
      </c>
      <c r="DP196" s="197">
        <f>SUMIF(振分, $C196, 計算_投入係数表_加工!DP$4:DP$123)</f>
        <v>0</v>
      </c>
      <c r="DQ196" s="197">
        <f>SUMIF(振分, $C196, 計算_投入係数表_加工!DQ$4:DQ$123)</f>
        <v>0</v>
      </c>
      <c r="DR196" s="197">
        <f>SUMIF(振分, $C196, 計算_投入係数表_加工!DR$4:DR$123)</f>
        <v>0</v>
      </c>
      <c r="DS196" s="197">
        <f>SUMIF(振分, $C196, 計算_投入係数表_加工!DS$4:DS$123)</f>
        <v>0</v>
      </c>
      <c r="DT196" s="109">
        <f>SUMIF(振分, $C196, 計算_投入係数表_加工!DT$4:DT$123)</f>
        <v>0</v>
      </c>
    </row>
    <row r="197" spans="1:124" s="22" customFormat="1" x14ac:dyDescent="0.25">
      <c r="A197" s="34"/>
      <c r="B197" s="53">
        <v>57</v>
      </c>
      <c r="C197" s="360" t="str">
        <v>-</v>
      </c>
      <c r="D197" s="193">
        <f>SUMIF(振分, $C197, 計算_投入係数表_加工!D$4:D$123)</f>
        <v>0</v>
      </c>
      <c r="E197" s="194">
        <f>SUMIF(振分, $C197, 計算_投入係数表_加工!E$4:E$123)</f>
        <v>0</v>
      </c>
      <c r="F197" s="194">
        <f>SUMIF(振分, $C197, 計算_投入係数表_加工!F$4:F$123)</f>
        <v>0</v>
      </c>
      <c r="G197" s="194">
        <f>SUMIF(振分, $C197, 計算_投入係数表_加工!G$4:G$123)</f>
        <v>0</v>
      </c>
      <c r="H197" s="194">
        <f>SUMIF(振分, $C197, 計算_投入係数表_加工!H$4:H$123)</f>
        <v>0</v>
      </c>
      <c r="I197" s="194">
        <f>SUMIF(振分, $C197, 計算_投入係数表_加工!I$4:I$123)</f>
        <v>0</v>
      </c>
      <c r="J197" s="194">
        <f>SUMIF(振分, $C197, 計算_投入係数表_加工!J$4:J$123)</f>
        <v>0</v>
      </c>
      <c r="K197" s="194">
        <f>SUMIF(振分, $C197, 計算_投入係数表_加工!K$4:K$123)</f>
        <v>0</v>
      </c>
      <c r="L197" s="194">
        <f>SUMIF(振分, $C197, 計算_投入係数表_加工!L$4:L$123)</f>
        <v>0</v>
      </c>
      <c r="M197" s="194">
        <f>SUMIF(振分, $C197, 計算_投入係数表_加工!M$4:M$123)</f>
        <v>0</v>
      </c>
      <c r="N197" s="194">
        <f>SUMIF(振分, $C197, 計算_投入係数表_加工!N$4:N$123)</f>
        <v>0</v>
      </c>
      <c r="O197" s="194">
        <f>SUMIF(振分, $C197, 計算_投入係数表_加工!O$4:O$123)</f>
        <v>0</v>
      </c>
      <c r="P197" s="194">
        <f>SUMIF(振分, $C197, 計算_投入係数表_加工!P$4:P$123)</f>
        <v>0</v>
      </c>
      <c r="Q197" s="194">
        <f>SUMIF(振分, $C197, 計算_投入係数表_加工!Q$4:Q$123)</f>
        <v>0</v>
      </c>
      <c r="R197" s="194">
        <f>SUMIF(振分, $C197, 計算_投入係数表_加工!R$4:R$123)</f>
        <v>0</v>
      </c>
      <c r="S197" s="194">
        <f>SUMIF(振分, $C197, 計算_投入係数表_加工!S$4:S$123)</f>
        <v>0</v>
      </c>
      <c r="T197" s="194">
        <f>SUMIF(振分, $C197, 計算_投入係数表_加工!T$4:T$123)</f>
        <v>0</v>
      </c>
      <c r="U197" s="194">
        <f>SUMIF(振分, $C197, 計算_投入係数表_加工!U$4:U$123)</f>
        <v>0</v>
      </c>
      <c r="V197" s="194">
        <f>SUMIF(振分, $C197, 計算_投入係数表_加工!V$4:V$123)</f>
        <v>0</v>
      </c>
      <c r="W197" s="194">
        <f>SUMIF(振分, $C197, 計算_投入係数表_加工!W$4:W$123)</f>
        <v>0</v>
      </c>
      <c r="X197" s="194">
        <f>SUMIF(振分, $C197, 計算_投入係数表_加工!X$4:X$123)</f>
        <v>0</v>
      </c>
      <c r="Y197" s="194">
        <f>SUMIF(振分, $C197, 計算_投入係数表_加工!Y$4:Y$123)</f>
        <v>0</v>
      </c>
      <c r="Z197" s="194">
        <f>SUMIF(振分, $C197, 計算_投入係数表_加工!Z$4:Z$123)</f>
        <v>0</v>
      </c>
      <c r="AA197" s="194">
        <f>SUMIF(振分, $C197, 計算_投入係数表_加工!AA$4:AA$123)</f>
        <v>0</v>
      </c>
      <c r="AB197" s="194">
        <f>SUMIF(振分, $C197, 計算_投入係数表_加工!AB$4:AB$123)</f>
        <v>0</v>
      </c>
      <c r="AC197" s="194">
        <f>SUMIF(振分, $C197, 計算_投入係数表_加工!AC$4:AC$123)</f>
        <v>0</v>
      </c>
      <c r="AD197" s="194">
        <f>SUMIF(振分, $C197, 計算_投入係数表_加工!AD$4:AD$123)</f>
        <v>0</v>
      </c>
      <c r="AE197" s="194">
        <f>SUMIF(振分, $C197, 計算_投入係数表_加工!AE$4:AE$123)</f>
        <v>0</v>
      </c>
      <c r="AF197" s="194">
        <f>SUMIF(振分, $C197, 計算_投入係数表_加工!AF$4:AF$123)</f>
        <v>0</v>
      </c>
      <c r="AG197" s="194">
        <f>SUMIF(振分, $C197, 計算_投入係数表_加工!AG$4:AG$123)</f>
        <v>0</v>
      </c>
      <c r="AH197" s="194">
        <f>SUMIF(振分, $C197, 計算_投入係数表_加工!AH$4:AH$123)</f>
        <v>0</v>
      </c>
      <c r="AI197" s="194">
        <f>SUMIF(振分, $C197, 計算_投入係数表_加工!AI$4:AI$123)</f>
        <v>0</v>
      </c>
      <c r="AJ197" s="194">
        <f>SUMIF(振分, $C197, 計算_投入係数表_加工!AJ$4:AJ$123)</f>
        <v>0</v>
      </c>
      <c r="AK197" s="194">
        <f>SUMIF(振分, $C197, 計算_投入係数表_加工!AK$4:AK$123)</f>
        <v>0</v>
      </c>
      <c r="AL197" s="194">
        <f>SUMIF(振分, $C197, 計算_投入係数表_加工!AL$4:AL$123)</f>
        <v>0</v>
      </c>
      <c r="AM197" s="194">
        <f>SUMIF(振分, $C197, 計算_投入係数表_加工!AM$4:AM$123)</f>
        <v>0</v>
      </c>
      <c r="AN197" s="194">
        <f>SUMIF(振分, $C197, 計算_投入係数表_加工!AN$4:AN$123)</f>
        <v>0</v>
      </c>
      <c r="AO197" s="194">
        <f>SUMIF(振分, $C197, 計算_投入係数表_加工!AO$4:AO$123)</f>
        <v>0</v>
      </c>
      <c r="AP197" s="194">
        <f>SUMIF(振分, $C197, 計算_投入係数表_加工!AP$4:AP$123)</f>
        <v>0</v>
      </c>
      <c r="AQ197" s="194">
        <f>SUMIF(振分, $C197, 計算_投入係数表_加工!AQ$4:AQ$123)</f>
        <v>0</v>
      </c>
      <c r="AR197" s="194">
        <f>SUMIF(振分, $C197, 計算_投入係数表_加工!AR$4:AR$123)</f>
        <v>0</v>
      </c>
      <c r="AS197" s="194">
        <f>SUMIF(振分, $C197, 計算_投入係数表_加工!AS$4:AS$123)</f>
        <v>0</v>
      </c>
      <c r="AT197" s="194">
        <f>SUMIF(振分, $C197, 計算_投入係数表_加工!AT$4:AT$123)</f>
        <v>0</v>
      </c>
      <c r="AU197" s="194">
        <f>SUMIF(振分, $C197, 計算_投入係数表_加工!AU$4:AU$123)</f>
        <v>0</v>
      </c>
      <c r="AV197" s="194">
        <f>SUMIF(振分, $C197, 計算_投入係数表_加工!AV$4:AV$123)</f>
        <v>0</v>
      </c>
      <c r="AW197" s="194">
        <f>SUMIF(振分, $C197, 計算_投入係数表_加工!AW$4:AW$123)</f>
        <v>0</v>
      </c>
      <c r="AX197" s="194">
        <f>SUMIF(振分, $C197, 計算_投入係数表_加工!AX$4:AX$123)</f>
        <v>0</v>
      </c>
      <c r="AY197" s="194">
        <f>SUMIF(振分, $C197, 計算_投入係数表_加工!AY$4:AY$123)</f>
        <v>0</v>
      </c>
      <c r="AZ197" s="194">
        <f>SUMIF(振分, $C197, 計算_投入係数表_加工!AZ$4:AZ$123)</f>
        <v>0</v>
      </c>
      <c r="BA197" s="194">
        <f>SUMIF(振分, $C197, 計算_投入係数表_加工!BA$4:BA$123)</f>
        <v>0</v>
      </c>
      <c r="BB197" s="194">
        <f>SUMIF(振分, $C197, 計算_投入係数表_加工!BB$4:BB$123)</f>
        <v>0</v>
      </c>
      <c r="BC197" s="194">
        <f>SUMIF(振分, $C197, 計算_投入係数表_加工!BC$4:BC$123)</f>
        <v>0</v>
      </c>
      <c r="BD197" s="194">
        <f>SUMIF(振分, $C197, 計算_投入係数表_加工!BD$4:BD$123)</f>
        <v>0</v>
      </c>
      <c r="BE197" s="194">
        <f>SUMIF(振分, $C197, 計算_投入係数表_加工!BE$4:BE$123)</f>
        <v>0</v>
      </c>
      <c r="BF197" s="194">
        <f>SUMIF(振分, $C197, 計算_投入係数表_加工!BF$4:BF$123)</f>
        <v>0</v>
      </c>
      <c r="BG197" s="194">
        <f>SUMIF(振分, $C197, 計算_投入係数表_加工!BG$4:BG$123)</f>
        <v>0</v>
      </c>
      <c r="BH197" s="194">
        <f>SUMIF(振分, $C197, 計算_投入係数表_加工!BH$4:BH$123)</f>
        <v>0</v>
      </c>
      <c r="BI197" s="194">
        <f>SUMIF(振分, $C197, 計算_投入係数表_加工!BI$4:BI$123)</f>
        <v>0</v>
      </c>
      <c r="BJ197" s="194">
        <f>SUMIF(振分, $C197, 計算_投入係数表_加工!BJ$4:BJ$123)</f>
        <v>0</v>
      </c>
      <c r="BK197" s="194">
        <f>SUMIF(振分, $C197, 計算_投入係数表_加工!BK$4:BK$123)</f>
        <v>0</v>
      </c>
      <c r="BL197" s="194">
        <f>SUMIF(振分, $C197, 計算_投入係数表_加工!BL$4:BL$123)</f>
        <v>0</v>
      </c>
      <c r="BM197" s="194">
        <f>SUMIF(振分, $C197, 計算_投入係数表_加工!BM$4:BM$123)</f>
        <v>0</v>
      </c>
      <c r="BN197" s="194">
        <f>SUMIF(振分, $C197, 計算_投入係数表_加工!BN$4:BN$123)</f>
        <v>0</v>
      </c>
      <c r="BO197" s="194">
        <f>SUMIF(振分, $C197, 計算_投入係数表_加工!BO$4:BO$123)</f>
        <v>0</v>
      </c>
      <c r="BP197" s="194">
        <f>SUMIF(振分, $C197, 計算_投入係数表_加工!BP$4:BP$123)</f>
        <v>0</v>
      </c>
      <c r="BQ197" s="194">
        <f>SUMIF(振分, $C197, 計算_投入係数表_加工!BQ$4:BQ$123)</f>
        <v>0</v>
      </c>
      <c r="BR197" s="194">
        <f>SUMIF(振分, $C197, 計算_投入係数表_加工!BR$4:BR$123)</f>
        <v>0</v>
      </c>
      <c r="BS197" s="194">
        <f>SUMIF(振分, $C197, 計算_投入係数表_加工!BS$4:BS$123)</f>
        <v>0</v>
      </c>
      <c r="BT197" s="194">
        <f>SUMIF(振分, $C197, 計算_投入係数表_加工!BT$4:BT$123)</f>
        <v>0</v>
      </c>
      <c r="BU197" s="194">
        <f>SUMIF(振分, $C197, 計算_投入係数表_加工!BU$4:BU$123)</f>
        <v>0</v>
      </c>
      <c r="BV197" s="194">
        <f>SUMIF(振分, $C197, 計算_投入係数表_加工!BV$4:BV$123)</f>
        <v>0</v>
      </c>
      <c r="BW197" s="194">
        <f>SUMIF(振分, $C197, 計算_投入係数表_加工!BW$4:BW$123)</f>
        <v>0</v>
      </c>
      <c r="BX197" s="194">
        <f>SUMIF(振分, $C197, 計算_投入係数表_加工!BX$4:BX$123)</f>
        <v>0</v>
      </c>
      <c r="BY197" s="194">
        <f>SUMIF(振分, $C197, 計算_投入係数表_加工!BY$4:BY$123)</f>
        <v>0</v>
      </c>
      <c r="BZ197" s="194">
        <f>SUMIF(振分, $C197, 計算_投入係数表_加工!BZ$4:BZ$123)</f>
        <v>0</v>
      </c>
      <c r="CA197" s="194">
        <f>SUMIF(振分, $C197, 計算_投入係数表_加工!CA$4:CA$123)</f>
        <v>0</v>
      </c>
      <c r="CB197" s="194">
        <f>SUMIF(振分, $C197, 計算_投入係数表_加工!CB$4:CB$123)</f>
        <v>0</v>
      </c>
      <c r="CC197" s="194">
        <f>SUMIF(振分, $C197, 計算_投入係数表_加工!CC$4:CC$123)</f>
        <v>0</v>
      </c>
      <c r="CD197" s="194">
        <f>SUMIF(振分, $C197, 計算_投入係数表_加工!CD$4:CD$123)</f>
        <v>0</v>
      </c>
      <c r="CE197" s="194">
        <f>SUMIF(振分, $C197, 計算_投入係数表_加工!CE$4:CE$123)</f>
        <v>0</v>
      </c>
      <c r="CF197" s="194">
        <f>SUMIF(振分, $C197, 計算_投入係数表_加工!CF$4:CF$123)</f>
        <v>0</v>
      </c>
      <c r="CG197" s="194">
        <f>SUMIF(振分, $C197, 計算_投入係数表_加工!CG$4:CG$123)</f>
        <v>0</v>
      </c>
      <c r="CH197" s="194">
        <f>SUMIF(振分, $C197, 計算_投入係数表_加工!CH$4:CH$123)</f>
        <v>0</v>
      </c>
      <c r="CI197" s="194">
        <f>SUMIF(振分, $C197, 計算_投入係数表_加工!CI$4:CI$123)</f>
        <v>0</v>
      </c>
      <c r="CJ197" s="194">
        <f>SUMIF(振分, $C197, 計算_投入係数表_加工!CJ$4:CJ$123)</f>
        <v>0</v>
      </c>
      <c r="CK197" s="194">
        <f>SUMIF(振分, $C197, 計算_投入係数表_加工!CK$4:CK$123)</f>
        <v>0</v>
      </c>
      <c r="CL197" s="194">
        <f>SUMIF(振分, $C197, 計算_投入係数表_加工!CL$4:CL$123)</f>
        <v>0</v>
      </c>
      <c r="CM197" s="194">
        <f>SUMIF(振分, $C197, 計算_投入係数表_加工!CM$4:CM$123)</f>
        <v>0</v>
      </c>
      <c r="CN197" s="194">
        <f>SUMIF(振分, $C197, 計算_投入係数表_加工!CN$4:CN$123)</f>
        <v>0</v>
      </c>
      <c r="CO197" s="194">
        <f>SUMIF(振分, $C197, 計算_投入係数表_加工!CO$4:CO$123)</f>
        <v>0</v>
      </c>
      <c r="CP197" s="194">
        <f>SUMIF(振分, $C197, 計算_投入係数表_加工!CP$4:CP$123)</f>
        <v>0</v>
      </c>
      <c r="CQ197" s="194">
        <f>SUMIF(振分, $C197, 計算_投入係数表_加工!CQ$4:CQ$123)</f>
        <v>0</v>
      </c>
      <c r="CR197" s="194">
        <f>SUMIF(振分, $C197, 計算_投入係数表_加工!CR$4:CR$123)</f>
        <v>0</v>
      </c>
      <c r="CS197" s="194">
        <f>SUMIF(振分, $C197, 計算_投入係数表_加工!CS$4:CS$123)</f>
        <v>0</v>
      </c>
      <c r="CT197" s="194">
        <f>SUMIF(振分, $C197, 計算_投入係数表_加工!CT$4:CT$123)</f>
        <v>0</v>
      </c>
      <c r="CU197" s="194">
        <f>SUMIF(振分, $C197, 計算_投入係数表_加工!CU$4:CU$123)</f>
        <v>0</v>
      </c>
      <c r="CV197" s="194">
        <f>SUMIF(振分, $C197, 計算_投入係数表_加工!CV$4:CV$123)</f>
        <v>0</v>
      </c>
      <c r="CW197" s="194">
        <f>SUMIF(振分, $C197, 計算_投入係数表_加工!CW$4:CW$123)</f>
        <v>0</v>
      </c>
      <c r="CX197" s="194">
        <f>SUMIF(振分, $C197, 計算_投入係数表_加工!CX$4:CX$123)</f>
        <v>0</v>
      </c>
      <c r="CY197" s="194">
        <f>SUMIF(振分, $C197, 計算_投入係数表_加工!CY$4:CY$123)</f>
        <v>0</v>
      </c>
      <c r="CZ197" s="194">
        <f>SUMIF(振分, $C197, 計算_投入係数表_加工!CZ$4:CZ$123)</f>
        <v>0</v>
      </c>
      <c r="DA197" s="194">
        <f>SUMIF(振分, $C197, 計算_投入係数表_加工!DA$4:DA$123)</f>
        <v>0</v>
      </c>
      <c r="DB197" s="194">
        <f>SUMIF(振分, $C197, 計算_投入係数表_加工!DB$4:DB$123)</f>
        <v>0</v>
      </c>
      <c r="DC197" s="194">
        <f>SUMIF(振分, $C197, 計算_投入係数表_加工!DC$4:DC$123)</f>
        <v>0</v>
      </c>
      <c r="DD197" s="194">
        <f>SUMIF(振分, $C197, 計算_投入係数表_加工!DD$4:DD$123)</f>
        <v>0</v>
      </c>
      <c r="DE197" s="194">
        <f>SUMIF(振分, $C197, 計算_投入係数表_加工!DE$4:DE$123)</f>
        <v>0</v>
      </c>
      <c r="DF197" s="194">
        <f>SUMIF(振分, $C197, 計算_投入係数表_加工!DF$4:DF$123)</f>
        <v>0</v>
      </c>
      <c r="DG197" s="194">
        <f>SUMIF(振分, $C197, 計算_投入係数表_加工!DG$4:DG$123)</f>
        <v>0</v>
      </c>
      <c r="DH197" s="194">
        <f>SUMIF(振分, $C197, 計算_投入係数表_加工!DH$4:DH$123)</f>
        <v>0</v>
      </c>
      <c r="DI197" s="194">
        <f>SUMIF(振分, $C197, 計算_投入係数表_加工!DI$4:DI$123)</f>
        <v>0</v>
      </c>
      <c r="DJ197" s="194">
        <f>SUMIF(振分, $C197, 計算_投入係数表_加工!DJ$4:DJ$123)</f>
        <v>0</v>
      </c>
      <c r="DK197" s="194">
        <f>SUMIF(振分, $C197, 計算_投入係数表_加工!DK$4:DK$123)</f>
        <v>0</v>
      </c>
      <c r="DL197" s="194">
        <f>SUMIF(振分, $C197, 計算_投入係数表_加工!DL$4:DL$123)</f>
        <v>0</v>
      </c>
      <c r="DM197" s="194">
        <f>SUMIF(振分, $C197, 計算_投入係数表_加工!DM$4:DM$123)</f>
        <v>0</v>
      </c>
      <c r="DN197" s="194">
        <f>SUMIF(振分, $C197, 計算_投入係数表_加工!DN$4:DN$123)</f>
        <v>0</v>
      </c>
      <c r="DO197" s="194">
        <f>SUMIF(振分, $C197, 計算_投入係数表_加工!DO$4:DO$123)</f>
        <v>0</v>
      </c>
      <c r="DP197" s="194">
        <f>SUMIF(振分, $C197, 計算_投入係数表_加工!DP$4:DP$123)</f>
        <v>0</v>
      </c>
      <c r="DQ197" s="194">
        <f>SUMIF(振分, $C197, 計算_投入係数表_加工!DQ$4:DQ$123)</f>
        <v>0</v>
      </c>
      <c r="DR197" s="194">
        <f>SUMIF(振分, $C197, 計算_投入係数表_加工!DR$4:DR$123)</f>
        <v>0</v>
      </c>
      <c r="DS197" s="194">
        <f>SUMIF(振分, $C197, 計算_投入係数表_加工!DS$4:DS$123)</f>
        <v>0</v>
      </c>
      <c r="DT197" s="108">
        <f>SUMIF(振分, $C197, 計算_投入係数表_加工!DT$4:DT$123)</f>
        <v>0</v>
      </c>
    </row>
    <row r="198" spans="1:124" s="22" customFormat="1" x14ac:dyDescent="0.25">
      <c r="A198" s="34"/>
      <c r="B198" s="53">
        <v>58</v>
      </c>
      <c r="C198" s="360" t="str">
        <v>-</v>
      </c>
      <c r="D198" s="193">
        <f>SUMIF(振分, $C198, 計算_投入係数表_加工!D$4:D$123)</f>
        <v>0</v>
      </c>
      <c r="E198" s="194">
        <f>SUMIF(振分, $C198, 計算_投入係数表_加工!E$4:E$123)</f>
        <v>0</v>
      </c>
      <c r="F198" s="194">
        <f>SUMIF(振分, $C198, 計算_投入係数表_加工!F$4:F$123)</f>
        <v>0</v>
      </c>
      <c r="G198" s="194">
        <f>SUMIF(振分, $C198, 計算_投入係数表_加工!G$4:G$123)</f>
        <v>0</v>
      </c>
      <c r="H198" s="194">
        <f>SUMIF(振分, $C198, 計算_投入係数表_加工!H$4:H$123)</f>
        <v>0</v>
      </c>
      <c r="I198" s="194">
        <f>SUMIF(振分, $C198, 計算_投入係数表_加工!I$4:I$123)</f>
        <v>0</v>
      </c>
      <c r="J198" s="194">
        <f>SUMIF(振分, $C198, 計算_投入係数表_加工!J$4:J$123)</f>
        <v>0</v>
      </c>
      <c r="K198" s="194">
        <f>SUMIF(振分, $C198, 計算_投入係数表_加工!K$4:K$123)</f>
        <v>0</v>
      </c>
      <c r="L198" s="194">
        <f>SUMIF(振分, $C198, 計算_投入係数表_加工!L$4:L$123)</f>
        <v>0</v>
      </c>
      <c r="M198" s="194">
        <f>SUMIF(振分, $C198, 計算_投入係数表_加工!M$4:M$123)</f>
        <v>0</v>
      </c>
      <c r="N198" s="194">
        <f>SUMIF(振分, $C198, 計算_投入係数表_加工!N$4:N$123)</f>
        <v>0</v>
      </c>
      <c r="O198" s="194">
        <f>SUMIF(振分, $C198, 計算_投入係数表_加工!O$4:O$123)</f>
        <v>0</v>
      </c>
      <c r="P198" s="194">
        <f>SUMIF(振分, $C198, 計算_投入係数表_加工!P$4:P$123)</f>
        <v>0</v>
      </c>
      <c r="Q198" s="194">
        <f>SUMIF(振分, $C198, 計算_投入係数表_加工!Q$4:Q$123)</f>
        <v>0</v>
      </c>
      <c r="R198" s="194">
        <f>SUMIF(振分, $C198, 計算_投入係数表_加工!R$4:R$123)</f>
        <v>0</v>
      </c>
      <c r="S198" s="194">
        <f>SUMIF(振分, $C198, 計算_投入係数表_加工!S$4:S$123)</f>
        <v>0</v>
      </c>
      <c r="T198" s="194">
        <f>SUMIF(振分, $C198, 計算_投入係数表_加工!T$4:T$123)</f>
        <v>0</v>
      </c>
      <c r="U198" s="194">
        <f>SUMIF(振分, $C198, 計算_投入係数表_加工!U$4:U$123)</f>
        <v>0</v>
      </c>
      <c r="V198" s="194">
        <f>SUMIF(振分, $C198, 計算_投入係数表_加工!V$4:V$123)</f>
        <v>0</v>
      </c>
      <c r="W198" s="194">
        <f>SUMIF(振分, $C198, 計算_投入係数表_加工!W$4:W$123)</f>
        <v>0</v>
      </c>
      <c r="X198" s="194">
        <f>SUMIF(振分, $C198, 計算_投入係数表_加工!X$4:X$123)</f>
        <v>0</v>
      </c>
      <c r="Y198" s="194">
        <f>SUMIF(振分, $C198, 計算_投入係数表_加工!Y$4:Y$123)</f>
        <v>0</v>
      </c>
      <c r="Z198" s="194">
        <f>SUMIF(振分, $C198, 計算_投入係数表_加工!Z$4:Z$123)</f>
        <v>0</v>
      </c>
      <c r="AA198" s="194">
        <f>SUMIF(振分, $C198, 計算_投入係数表_加工!AA$4:AA$123)</f>
        <v>0</v>
      </c>
      <c r="AB198" s="194">
        <f>SUMIF(振分, $C198, 計算_投入係数表_加工!AB$4:AB$123)</f>
        <v>0</v>
      </c>
      <c r="AC198" s="194">
        <f>SUMIF(振分, $C198, 計算_投入係数表_加工!AC$4:AC$123)</f>
        <v>0</v>
      </c>
      <c r="AD198" s="194">
        <f>SUMIF(振分, $C198, 計算_投入係数表_加工!AD$4:AD$123)</f>
        <v>0</v>
      </c>
      <c r="AE198" s="194">
        <f>SUMIF(振分, $C198, 計算_投入係数表_加工!AE$4:AE$123)</f>
        <v>0</v>
      </c>
      <c r="AF198" s="194">
        <f>SUMIF(振分, $C198, 計算_投入係数表_加工!AF$4:AF$123)</f>
        <v>0</v>
      </c>
      <c r="AG198" s="194">
        <f>SUMIF(振分, $C198, 計算_投入係数表_加工!AG$4:AG$123)</f>
        <v>0</v>
      </c>
      <c r="AH198" s="194">
        <f>SUMIF(振分, $C198, 計算_投入係数表_加工!AH$4:AH$123)</f>
        <v>0</v>
      </c>
      <c r="AI198" s="194">
        <f>SUMIF(振分, $C198, 計算_投入係数表_加工!AI$4:AI$123)</f>
        <v>0</v>
      </c>
      <c r="AJ198" s="194">
        <f>SUMIF(振分, $C198, 計算_投入係数表_加工!AJ$4:AJ$123)</f>
        <v>0</v>
      </c>
      <c r="AK198" s="194">
        <f>SUMIF(振分, $C198, 計算_投入係数表_加工!AK$4:AK$123)</f>
        <v>0</v>
      </c>
      <c r="AL198" s="194">
        <f>SUMIF(振分, $C198, 計算_投入係数表_加工!AL$4:AL$123)</f>
        <v>0</v>
      </c>
      <c r="AM198" s="194">
        <f>SUMIF(振分, $C198, 計算_投入係数表_加工!AM$4:AM$123)</f>
        <v>0</v>
      </c>
      <c r="AN198" s="194">
        <f>SUMIF(振分, $C198, 計算_投入係数表_加工!AN$4:AN$123)</f>
        <v>0</v>
      </c>
      <c r="AO198" s="194">
        <f>SUMIF(振分, $C198, 計算_投入係数表_加工!AO$4:AO$123)</f>
        <v>0</v>
      </c>
      <c r="AP198" s="194">
        <f>SUMIF(振分, $C198, 計算_投入係数表_加工!AP$4:AP$123)</f>
        <v>0</v>
      </c>
      <c r="AQ198" s="194">
        <f>SUMIF(振分, $C198, 計算_投入係数表_加工!AQ$4:AQ$123)</f>
        <v>0</v>
      </c>
      <c r="AR198" s="194">
        <f>SUMIF(振分, $C198, 計算_投入係数表_加工!AR$4:AR$123)</f>
        <v>0</v>
      </c>
      <c r="AS198" s="194">
        <f>SUMIF(振分, $C198, 計算_投入係数表_加工!AS$4:AS$123)</f>
        <v>0</v>
      </c>
      <c r="AT198" s="194">
        <f>SUMIF(振分, $C198, 計算_投入係数表_加工!AT$4:AT$123)</f>
        <v>0</v>
      </c>
      <c r="AU198" s="194">
        <f>SUMIF(振分, $C198, 計算_投入係数表_加工!AU$4:AU$123)</f>
        <v>0</v>
      </c>
      <c r="AV198" s="194">
        <f>SUMIF(振分, $C198, 計算_投入係数表_加工!AV$4:AV$123)</f>
        <v>0</v>
      </c>
      <c r="AW198" s="194">
        <f>SUMIF(振分, $C198, 計算_投入係数表_加工!AW$4:AW$123)</f>
        <v>0</v>
      </c>
      <c r="AX198" s="194">
        <f>SUMIF(振分, $C198, 計算_投入係数表_加工!AX$4:AX$123)</f>
        <v>0</v>
      </c>
      <c r="AY198" s="194">
        <f>SUMIF(振分, $C198, 計算_投入係数表_加工!AY$4:AY$123)</f>
        <v>0</v>
      </c>
      <c r="AZ198" s="194">
        <f>SUMIF(振分, $C198, 計算_投入係数表_加工!AZ$4:AZ$123)</f>
        <v>0</v>
      </c>
      <c r="BA198" s="194">
        <f>SUMIF(振分, $C198, 計算_投入係数表_加工!BA$4:BA$123)</f>
        <v>0</v>
      </c>
      <c r="BB198" s="194">
        <f>SUMIF(振分, $C198, 計算_投入係数表_加工!BB$4:BB$123)</f>
        <v>0</v>
      </c>
      <c r="BC198" s="194">
        <f>SUMIF(振分, $C198, 計算_投入係数表_加工!BC$4:BC$123)</f>
        <v>0</v>
      </c>
      <c r="BD198" s="194">
        <f>SUMIF(振分, $C198, 計算_投入係数表_加工!BD$4:BD$123)</f>
        <v>0</v>
      </c>
      <c r="BE198" s="194">
        <f>SUMIF(振分, $C198, 計算_投入係数表_加工!BE$4:BE$123)</f>
        <v>0</v>
      </c>
      <c r="BF198" s="194">
        <f>SUMIF(振分, $C198, 計算_投入係数表_加工!BF$4:BF$123)</f>
        <v>0</v>
      </c>
      <c r="BG198" s="194">
        <f>SUMIF(振分, $C198, 計算_投入係数表_加工!BG$4:BG$123)</f>
        <v>0</v>
      </c>
      <c r="BH198" s="194">
        <f>SUMIF(振分, $C198, 計算_投入係数表_加工!BH$4:BH$123)</f>
        <v>0</v>
      </c>
      <c r="BI198" s="194">
        <f>SUMIF(振分, $C198, 計算_投入係数表_加工!BI$4:BI$123)</f>
        <v>0</v>
      </c>
      <c r="BJ198" s="194">
        <f>SUMIF(振分, $C198, 計算_投入係数表_加工!BJ$4:BJ$123)</f>
        <v>0</v>
      </c>
      <c r="BK198" s="194">
        <f>SUMIF(振分, $C198, 計算_投入係数表_加工!BK$4:BK$123)</f>
        <v>0</v>
      </c>
      <c r="BL198" s="194">
        <f>SUMIF(振分, $C198, 計算_投入係数表_加工!BL$4:BL$123)</f>
        <v>0</v>
      </c>
      <c r="BM198" s="194">
        <f>SUMIF(振分, $C198, 計算_投入係数表_加工!BM$4:BM$123)</f>
        <v>0</v>
      </c>
      <c r="BN198" s="194">
        <f>SUMIF(振分, $C198, 計算_投入係数表_加工!BN$4:BN$123)</f>
        <v>0</v>
      </c>
      <c r="BO198" s="194">
        <f>SUMIF(振分, $C198, 計算_投入係数表_加工!BO$4:BO$123)</f>
        <v>0</v>
      </c>
      <c r="BP198" s="194">
        <f>SUMIF(振分, $C198, 計算_投入係数表_加工!BP$4:BP$123)</f>
        <v>0</v>
      </c>
      <c r="BQ198" s="194">
        <f>SUMIF(振分, $C198, 計算_投入係数表_加工!BQ$4:BQ$123)</f>
        <v>0</v>
      </c>
      <c r="BR198" s="194">
        <f>SUMIF(振分, $C198, 計算_投入係数表_加工!BR$4:BR$123)</f>
        <v>0</v>
      </c>
      <c r="BS198" s="194">
        <f>SUMIF(振分, $C198, 計算_投入係数表_加工!BS$4:BS$123)</f>
        <v>0</v>
      </c>
      <c r="BT198" s="194">
        <f>SUMIF(振分, $C198, 計算_投入係数表_加工!BT$4:BT$123)</f>
        <v>0</v>
      </c>
      <c r="BU198" s="194">
        <f>SUMIF(振分, $C198, 計算_投入係数表_加工!BU$4:BU$123)</f>
        <v>0</v>
      </c>
      <c r="BV198" s="194">
        <f>SUMIF(振分, $C198, 計算_投入係数表_加工!BV$4:BV$123)</f>
        <v>0</v>
      </c>
      <c r="BW198" s="194">
        <f>SUMIF(振分, $C198, 計算_投入係数表_加工!BW$4:BW$123)</f>
        <v>0</v>
      </c>
      <c r="BX198" s="194">
        <f>SUMIF(振分, $C198, 計算_投入係数表_加工!BX$4:BX$123)</f>
        <v>0</v>
      </c>
      <c r="BY198" s="194">
        <f>SUMIF(振分, $C198, 計算_投入係数表_加工!BY$4:BY$123)</f>
        <v>0</v>
      </c>
      <c r="BZ198" s="194">
        <f>SUMIF(振分, $C198, 計算_投入係数表_加工!BZ$4:BZ$123)</f>
        <v>0</v>
      </c>
      <c r="CA198" s="194">
        <f>SUMIF(振分, $C198, 計算_投入係数表_加工!CA$4:CA$123)</f>
        <v>0</v>
      </c>
      <c r="CB198" s="194">
        <f>SUMIF(振分, $C198, 計算_投入係数表_加工!CB$4:CB$123)</f>
        <v>0</v>
      </c>
      <c r="CC198" s="194">
        <f>SUMIF(振分, $C198, 計算_投入係数表_加工!CC$4:CC$123)</f>
        <v>0</v>
      </c>
      <c r="CD198" s="194">
        <f>SUMIF(振分, $C198, 計算_投入係数表_加工!CD$4:CD$123)</f>
        <v>0</v>
      </c>
      <c r="CE198" s="194">
        <f>SUMIF(振分, $C198, 計算_投入係数表_加工!CE$4:CE$123)</f>
        <v>0</v>
      </c>
      <c r="CF198" s="194">
        <f>SUMIF(振分, $C198, 計算_投入係数表_加工!CF$4:CF$123)</f>
        <v>0</v>
      </c>
      <c r="CG198" s="194">
        <f>SUMIF(振分, $C198, 計算_投入係数表_加工!CG$4:CG$123)</f>
        <v>0</v>
      </c>
      <c r="CH198" s="194">
        <f>SUMIF(振分, $C198, 計算_投入係数表_加工!CH$4:CH$123)</f>
        <v>0</v>
      </c>
      <c r="CI198" s="194">
        <f>SUMIF(振分, $C198, 計算_投入係数表_加工!CI$4:CI$123)</f>
        <v>0</v>
      </c>
      <c r="CJ198" s="194">
        <f>SUMIF(振分, $C198, 計算_投入係数表_加工!CJ$4:CJ$123)</f>
        <v>0</v>
      </c>
      <c r="CK198" s="194">
        <f>SUMIF(振分, $C198, 計算_投入係数表_加工!CK$4:CK$123)</f>
        <v>0</v>
      </c>
      <c r="CL198" s="194">
        <f>SUMIF(振分, $C198, 計算_投入係数表_加工!CL$4:CL$123)</f>
        <v>0</v>
      </c>
      <c r="CM198" s="194">
        <f>SUMIF(振分, $C198, 計算_投入係数表_加工!CM$4:CM$123)</f>
        <v>0</v>
      </c>
      <c r="CN198" s="194">
        <f>SUMIF(振分, $C198, 計算_投入係数表_加工!CN$4:CN$123)</f>
        <v>0</v>
      </c>
      <c r="CO198" s="194">
        <f>SUMIF(振分, $C198, 計算_投入係数表_加工!CO$4:CO$123)</f>
        <v>0</v>
      </c>
      <c r="CP198" s="194">
        <f>SUMIF(振分, $C198, 計算_投入係数表_加工!CP$4:CP$123)</f>
        <v>0</v>
      </c>
      <c r="CQ198" s="194">
        <f>SUMIF(振分, $C198, 計算_投入係数表_加工!CQ$4:CQ$123)</f>
        <v>0</v>
      </c>
      <c r="CR198" s="194">
        <f>SUMIF(振分, $C198, 計算_投入係数表_加工!CR$4:CR$123)</f>
        <v>0</v>
      </c>
      <c r="CS198" s="194">
        <f>SUMIF(振分, $C198, 計算_投入係数表_加工!CS$4:CS$123)</f>
        <v>0</v>
      </c>
      <c r="CT198" s="194">
        <f>SUMIF(振分, $C198, 計算_投入係数表_加工!CT$4:CT$123)</f>
        <v>0</v>
      </c>
      <c r="CU198" s="194">
        <f>SUMIF(振分, $C198, 計算_投入係数表_加工!CU$4:CU$123)</f>
        <v>0</v>
      </c>
      <c r="CV198" s="194">
        <f>SUMIF(振分, $C198, 計算_投入係数表_加工!CV$4:CV$123)</f>
        <v>0</v>
      </c>
      <c r="CW198" s="194">
        <f>SUMIF(振分, $C198, 計算_投入係数表_加工!CW$4:CW$123)</f>
        <v>0</v>
      </c>
      <c r="CX198" s="194">
        <f>SUMIF(振分, $C198, 計算_投入係数表_加工!CX$4:CX$123)</f>
        <v>0</v>
      </c>
      <c r="CY198" s="194">
        <f>SUMIF(振分, $C198, 計算_投入係数表_加工!CY$4:CY$123)</f>
        <v>0</v>
      </c>
      <c r="CZ198" s="194">
        <f>SUMIF(振分, $C198, 計算_投入係数表_加工!CZ$4:CZ$123)</f>
        <v>0</v>
      </c>
      <c r="DA198" s="194">
        <f>SUMIF(振分, $C198, 計算_投入係数表_加工!DA$4:DA$123)</f>
        <v>0</v>
      </c>
      <c r="DB198" s="194">
        <f>SUMIF(振分, $C198, 計算_投入係数表_加工!DB$4:DB$123)</f>
        <v>0</v>
      </c>
      <c r="DC198" s="194">
        <f>SUMIF(振分, $C198, 計算_投入係数表_加工!DC$4:DC$123)</f>
        <v>0</v>
      </c>
      <c r="DD198" s="194">
        <f>SUMIF(振分, $C198, 計算_投入係数表_加工!DD$4:DD$123)</f>
        <v>0</v>
      </c>
      <c r="DE198" s="194">
        <f>SUMIF(振分, $C198, 計算_投入係数表_加工!DE$4:DE$123)</f>
        <v>0</v>
      </c>
      <c r="DF198" s="194">
        <f>SUMIF(振分, $C198, 計算_投入係数表_加工!DF$4:DF$123)</f>
        <v>0</v>
      </c>
      <c r="DG198" s="194">
        <f>SUMIF(振分, $C198, 計算_投入係数表_加工!DG$4:DG$123)</f>
        <v>0</v>
      </c>
      <c r="DH198" s="194">
        <f>SUMIF(振分, $C198, 計算_投入係数表_加工!DH$4:DH$123)</f>
        <v>0</v>
      </c>
      <c r="DI198" s="194">
        <f>SUMIF(振分, $C198, 計算_投入係数表_加工!DI$4:DI$123)</f>
        <v>0</v>
      </c>
      <c r="DJ198" s="194">
        <f>SUMIF(振分, $C198, 計算_投入係数表_加工!DJ$4:DJ$123)</f>
        <v>0</v>
      </c>
      <c r="DK198" s="194">
        <f>SUMIF(振分, $C198, 計算_投入係数表_加工!DK$4:DK$123)</f>
        <v>0</v>
      </c>
      <c r="DL198" s="194">
        <f>SUMIF(振分, $C198, 計算_投入係数表_加工!DL$4:DL$123)</f>
        <v>0</v>
      </c>
      <c r="DM198" s="194">
        <f>SUMIF(振分, $C198, 計算_投入係数表_加工!DM$4:DM$123)</f>
        <v>0</v>
      </c>
      <c r="DN198" s="194">
        <f>SUMIF(振分, $C198, 計算_投入係数表_加工!DN$4:DN$123)</f>
        <v>0</v>
      </c>
      <c r="DO198" s="194">
        <f>SUMIF(振分, $C198, 計算_投入係数表_加工!DO$4:DO$123)</f>
        <v>0</v>
      </c>
      <c r="DP198" s="194">
        <f>SUMIF(振分, $C198, 計算_投入係数表_加工!DP$4:DP$123)</f>
        <v>0</v>
      </c>
      <c r="DQ198" s="194">
        <f>SUMIF(振分, $C198, 計算_投入係数表_加工!DQ$4:DQ$123)</f>
        <v>0</v>
      </c>
      <c r="DR198" s="194">
        <f>SUMIF(振分, $C198, 計算_投入係数表_加工!DR$4:DR$123)</f>
        <v>0</v>
      </c>
      <c r="DS198" s="194">
        <f>SUMIF(振分, $C198, 計算_投入係数表_加工!DS$4:DS$123)</f>
        <v>0</v>
      </c>
      <c r="DT198" s="108">
        <f>SUMIF(振分, $C198, 計算_投入係数表_加工!DT$4:DT$123)</f>
        <v>0</v>
      </c>
    </row>
    <row r="199" spans="1:124" s="22" customFormat="1" x14ac:dyDescent="0.25">
      <c r="A199" s="34"/>
      <c r="B199" s="53">
        <v>59</v>
      </c>
      <c r="C199" s="360" t="str">
        <v>-</v>
      </c>
      <c r="D199" s="193">
        <f>SUMIF(振分, $C199, 計算_投入係数表_加工!D$4:D$123)</f>
        <v>0</v>
      </c>
      <c r="E199" s="194">
        <f>SUMIF(振分, $C199, 計算_投入係数表_加工!E$4:E$123)</f>
        <v>0</v>
      </c>
      <c r="F199" s="194">
        <f>SUMIF(振分, $C199, 計算_投入係数表_加工!F$4:F$123)</f>
        <v>0</v>
      </c>
      <c r="G199" s="194">
        <f>SUMIF(振分, $C199, 計算_投入係数表_加工!G$4:G$123)</f>
        <v>0</v>
      </c>
      <c r="H199" s="194">
        <f>SUMIF(振分, $C199, 計算_投入係数表_加工!H$4:H$123)</f>
        <v>0</v>
      </c>
      <c r="I199" s="194">
        <f>SUMIF(振分, $C199, 計算_投入係数表_加工!I$4:I$123)</f>
        <v>0</v>
      </c>
      <c r="J199" s="194">
        <f>SUMIF(振分, $C199, 計算_投入係数表_加工!J$4:J$123)</f>
        <v>0</v>
      </c>
      <c r="K199" s="194">
        <f>SUMIF(振分, $C199, 計算_投入係数表_加工!K$4:K$123)</f>
        <v>0</v>
      </c>
      <c r="L199" s="194">
        <f>SUMIF(振分, $C199, 計算_投入係数表_加工!L$4:L$123)</f>
        <v>0</v>
      </c>
      <c r="M199" s="194">
        <f>SUMIF(振分, $C199, 計算_投入係数表_加工!M$4:M$123)</f>
        <v>0</v>
      </c>
      <c r="N199" s="194">
        <f>SUMIF(振分, $C199, 計算_投入係数表_加工!N$4:N$123)</f>
        <v>0</v>
      </c>
      <c r="O199" s="194">
        <f>SUMIF(振分, $C199, 計算_投入係数表_加工!O$4:O$123)</f>
        <v>0</v>
      </c>
      <c r="P199" s="194">
        <f>SUMIF(振分, $C199, 計算_投入係数表_加工!P$4:P$123)</f>
        <v>0</v>
      </c>
      <c r="Q199" s="194">
        <f>SUMIF(振分, $C199, 計算_投入係数表_加工!Q$4:Q$123)</f>
        <v>0</v>
      </c>
      <c r="R199" s="194">
        <f>SUMIF(振分, $C199, 計算_投入係数表_加工!R$4:R$123)</f>
        <v>0</v>
      </c>
      <c r="S199" s="194">
        <f>SUMIF(振分, $C199, 計算_投入係数表_加工!S$4:S$123)</f>
        <v>0</v>
      </c>
      <c r="T199" s="194">
        <f>SUMIF(振分, $C199, 計算_投入係数表_加工!T$4:T$123)</f>
        <v>0</v>
      </c>
      <c r="U199" s="194">
        <f>SUMIF(振分, $C199, 計算_投入係数表_加工!U$4:U$123)</f>
        <v>0</v>
      </c>
      <c r="V199" s="194">
        <f>SUMIF(振分, $C199, 計算_投入係数表_加工!V$4:V$123)</f>
        <v>0</v>
      </c>
      <c r="W199" s="194">
        <f>SUMIF(振分, $C199, 計算_投入係数表_加工!W$4:W$123)</f>
        <v>0</v>
      </c>
      <c r="X199" s="194">
        <f>SUMIF(振分, $C199, 計算_投入係数表_加工!X$4:X$123)</f>
        <v>0</v>
      </c>
      <c r="Y199" s="194">
        <f>SUMIF(振分, $C199, 計算_投入係数表_加工!Y$4:Y$123)</f>
        <v>0</v>
      </c>
      <c r="Z199" s="194">
        <f>SUMIF(振分, $C199, 計算_投入係数表_加工!Z$4:Z$123)</f>
        <v>0</v>
      </c>
      <c r="AA199" s="194">
        <f>SUMIF(振分, $C199, 計算_投入係数表_加工!AA$4:AA$123)</f>
        <v>0</v>
      </c>
      <c r="AB199" s="194">
        <f>SUMIF(振分, $C199, 計算_投入係数表_加工!AB$4:AB$123)</f>
        <v>0</v>
      </c>
      <c r="AC199" s="194">
        <f>SUMIF(振分, $C199, 計算_投入係数表_加工!AC$4:AC$123)</f>
        <v>0</v>
      </c>
      <c r="AD199" s="194">
        <f>SUMIF(振分, $C199, 計算_投入係数表_加工!AD$4:AD$123)</f>
        <v>0</v>
      </c>
      <c r="AE199" s="194">
        <f>SUMIF(振分, $C199, 計算_投入係数表_加工!AE$4:AE$123)</f>
        <v>0</v>
      </c>
      <c r="AF199" s="194">
        <f>SUMIF(振分, $C199, 計算_投入係数表_加工!AF$4:AF$123)</f>
        <v>0</v>
      </c>
      <c r="AG199" s="194">
        <f>SUMIF(振分, $C199, 計算_投入係数表_加工!AG$4:AG$123)</f>
        <v>0</v>
      </c>
      <c r="AH199" s="194">
        <f>SUMIF(振分, $C199, 計算_投入係数表_加工!AH$4:AH$123)</f>
        <v>0</v>
      </c>
      <c r="AI199" s="194">
        <f>SUMIF(振分, $C199, 計算_投入係数表_加工!AI$4:AI$123)</f>
        <v>0</v>
      </c>
      <c r="AJ199" s="194">
        <f>SUMIF(振分, $C199, 計算_投入係数表_加工!AJ$4:AJ$123)</f>
        <v>0</v>
      </c>
      <c r="AK199" s="194">
        <f>SUMIF(振分, $C199, 計算_投入係数表_加工!AK$4:AK$123)</f>
        <v>0</v>
      </c>
      <c r="AL199" s="194">
        <f>SUMIF(振分, $C199, 計算_投入係数表_加工!AL$4:AL$123)</f>
        <v>0</v>
      </c>
      <c r="AM199" s="194">
        <f>SUMIF(振分, $C199, 計算_投入係数表_加工!AM$4:AM$123)</f>
        <v>0</v>
      </c>
      <c r="AN199" s="194">
        <f>SUMIF(振分, $C199, 計算_投入係数表_加工!AN$4:AN$123)</f>
        <v>0</v>
      </c>
      <c r="AO199" s="194">
        <f>SUMIF(振分, $C199, 計算_投入係数表_加工!AO$4:AO$123)</f>
        <v>0</v>
      </c>
      <c r="AP199" s="194">
        <f>SUMIF(振分, $C199, 計算_投入係数表_加工!AP$4:AP$123)</f>
        <v>0</v>
      </c>
      <c r="AQ199" s="194">
        <f>SUMIF(振分, $C199, 計算_投入係数表_加工!AQ$4:AQ$123)</f>
        <v>0</v>
      </c>
      <c r="AR199" s="194">
        <f>SUMIF(振分, $C199, 計算_投入係数表_加工!AR$4:AR$123)</f>
        <v>0</v>
      </c>
      <c r="AS199" s="194">
        <f>SUMIF(振分, $C199, 計算_投入係数表_加工!AS$4:AS$123)</f>
        <v>0</v>
      </c>
      <c r="AT199" s="194">
        <f>SUMIF(振分, $C199, 計算_投入係数表_加工!AT$4:AT$123)</f>
        <v>0</v>
      </c>
      <c r="AU199" s="194">
        <f>SUMIF(振分, $C199, 計算_投入係数表_加工!AU$4:AU$123)</f>
        <v>0</v>
      </c>
      <c r="AV199" s="194">
        <f>SUMIF(振分, $C199, 計算_投入係数表_加工!AV$4:AV$123)</f>
        <v>0</v>
      </c>
      <c r="AW199" s="194">
        <f>SUMIF(振分, $C199, 計算_投入係数表_加工!AW$4:AW$123)</f>
        <v>0</v>
      </c>
      <c r="AX199" s="194">
        <f>SUMIF(振分, $C199, 計算_投入係数表_加工!AX$4:AX$123)</f>
        <v>0</v>
      </c>
      <c r="AY199" s="194">
        <f>SUMIF(振分, $C199, 計算_投入係数表_加工!AY$4:AY$123)</f>
        <v>0</v>
      </c>
      <c r="AZ199" s="194">
        <f>SUMIF(振分, $C199, 計算_投入係数表_加工!AZ$4:AZ$123)</f>
        <v>0</v>
      </c>
      <c r="BA199" s="194">
        <f>SUMIF(振分, $C199, 計算_投入係数表_加工!BA$4:BA$123)</f>
        <v>0</v>
      </c>
      <c r="BB199" s="194">
        <f>SUMIF(振分, $C199, 計算_投入係数表_加工!BB$4:BB$123)</f>
        <v>0</v>
      </c>
      <c r="BC199" s="194">
        <f>SUMIF(振分, $C199, 計算_投入係数表_加工!BC$4:BC$123)</f>
        <v>0</v>
      </c>
      <c r="BD199" s="194">
        <f>SUMIF(振分, $C199, 計算_投入係数表_加工!BD$4:BD$123)</f>
        <v>0</v>
      </c>
      <c r="BE199" s="194">
        <f>SUMIF(振分, $C199, 計算_投入係数表_加工!BE$4:BE$123)</f>
        <v>0</v>
      </c>
      <c r="BF199" s="194">
        <f>SUMIF(振分, $C199, 計算_投入係数表_加工!BF$4:BF$123)</f>
        <v>0</v>
      </c>
      <c r="BG199" s="194">
        <f>SUMIF(振分, $C199, 計算_投入係数表_加工!BG$4:BG$123)</f>
        <v>0</v>
      </c>
      <c r="BH199" s="194">
        <f>SUMIF(振分, $C199, 計算_投入係数表_加工!BH$4:BH$123)</f>
        <v>0</v>
      </c>
      <c r="BI199" s="194">
        <f>SUMIF(振分, $C199, 計算_投入係数表_加工!BI$4:BI$123)</f>
        <v>0</v>
      </c>
      <c r="BJ199" s="194">
        <f>SUMIF(振分, $C199, 計算_投入係数表_加工!BJ$4:BJ$123)</f>
        <v>0</v>
      </c>
      <c r="BK199" s="194">
        <f>SUMIF(振分, $C199, 計算_投入係数表_加工!BK$4:BK$123)</f>
        <v>0</v>
      </c>
      <c r="BL199" s="194">
        <f>SUMIF(振分, $C199, 計算_投入係数表_加工!BL$4:BL$123)</f>
        <v>0</v>
      </c>
      <c r="BM199" s="194">
        <f>SUMIF(振分, $C199, 計算_投入係数表_加工!BM$4:BM$123)</f>
        <v>0</v>
      </c>
      <c r="BN199" s="194">
        <f>SUMIF(振分, $C199, 計算_投入係数表_加工!BN$4:BN$123)</f>
        <v>0</v>
      </c>
      <c r="BO199" s="194">
        <f>SUMIF(振分, $C199, 計算_投入係数表_加工!BO$4:BO$123)</f>
        <v>0</v>
      </c>
      <c r="BP199" s="194">
        <f>SUMIF(振分, $C199, 計算_投入係数表_加工!BP$4:BP$123)</f>
        <v>0</v>
      </c>
      <c r="BQ199" s="194">
        <f>SUMIF(振分, $C199, 計算_投入係数表_加工!BQ$4:BQ$123)</f>
        <v>0</v>
      </c>
      <c r="BR199" s="194">
        <f>SUMIF(振分, $C199, 計算_投入係数表_加工!BR$4:BR$123)</f>
        <v>0</v>
      </c>
      <c r="BS199" s="194">
        <f>SUMIF(振分, $C199, 計算_投入係数表_加工!BS$4:BS$123)</f>
        <v>0</v>
      </c>
      <c r="BT199" s="194">
        <f>SUMIF(振分, $C199, 計算_投入係数表_加工!BT$4:BT$123)</f>
        <v>0</v>
      </c>
      <c r="BU199" s="194">
        <f>SUMIF(振分, $C199, 計算_投入係数表_加工!BU$4:BU$123)</f>
        <v>0</v>
      </c>
      <c r="BV199" s="194">
        <f>SUMIF(振分, $C199, 計算_投入係数表_加工!BV$4:BV$123)</f>
        <v>0</v>
      </c>
      <c r="BW199" s="194">
        <f>SUMIF(振分, $C199, 計算_投入係数表_加工!BW$4:BW$123)</f>
        <v>0</v>
      </c>
      <c r="BX199" s="194">
        <f>SUMIF(振分, $C199, 計算_投入係数表_加工!BX$4:BX$123)</f>
        <v>0</v>
      </c>
      <c r="BY199" s="194">
        <f>SUMIF(振分, $C199, 計算_投入係数表_加工!BY$4:BY$123)</f>
        <v>0</v>
      </c>
      <c r="BZ199" s="194">
        <f>SUMIF(振分, $C199, 計算_投入係数表_加工!BZ$4:BZ$123)</f>
        <v>0</v>
      </c>
      <c r="CA199" s="194">
        <f>SUMIF(振分, $C199, 計算_投入係数表_加工!CA$4:CA$123)</f>
        <v>0</v>
      </c>
      <c r="CB199" s="194">
        <f>SUMIF(振分, $C199, 計算_投入係数表_加工!CB$4:CB$123)</f>
        <v>0</v>
      </c>
      <c r="CC199" s="194">
        <f>SUMIF(振分, $C199, 計算_投入係数表_加工!CC$4:CC$123)</f>
        <v>0</v>
      </c>
      <c r="CD199" s="194">
        <f>SUMIF(振分, $C199, 計算_投入係数表_加工!CD$4:CD$123)</f>
        <v>0</v>
      </c>
      <c r="CE199" s="194">
        <f>SUMIF(振分, $C199, 計算_投入係数表_加工!CE$4:CE$123)</f>
        <v>0</v>
      </c>
      <c r="CF199" s="194">
        <f>SUMIF(振分, $C199, 計算_投入係数表_加工!CF$4:CF$123)</f>
        <v>0</v>
      </c>
      <c r="CG199" s="194">
        <f>SUMIF(振分, $C199, 計算_投入係数表_加工!CG$4:CG$123)</f>
        <v>0</v>
      </c>
      <c r="CH199" s="194">
        <f>SUMIF(振分, $C199, 計算_投入係数表_加工!CH$4:CH$123)</f>
        <v>0</v>
      </c>
      <c r="CI199" s="194">
        <f>SUMIF(振分, $C199, 計算_投入係数表_加工!CI$4:CI$123)</f>
        <v>0</v>
      </c>
      <c r="CJ199" s="194">
        <f>SUMIF(振分, $C199, 計算_投入係数表_加工!CJ$4:CJ$123)</f>
        <v>0</v>
      </c>
      <c r="CK199" s="194">
        <f>SUMIF(振分, $C199, 計算_投入係数表_加工!CK$4:CK$123)</f>
        <v>0</v>
      </c>
      <c r="CL199" s="194">
        <f>SUMIF(振分, $C199, 計算_投入係数表_加工!CL$4:CL$123)</f>
        <v>0</v>
      </c>
      <c r="CM199" s="194">
        <f>SUMIF(振分, $C199, 計算_投入係数表_加工!CM$4:CM$123)</f>
        <v>0</v>
      </c>
      <c r="CN199" s="194">
        <f>SUMIF(振分, $C199, 計算_投入係数表_加工!CN$4:CN$123)</f>
        <v>0</v>
      </c>
      <c r="CO199" s="194">
        <f>SUMIF(振分, $C199, 計算_投入係数表_加工!CO$4:CO$123)</f>
        <v>0</v>
      </c>
      <c r="CP199" s="194">
        <f>SUMIF(振分, $C199, 計算_投入係数表_加工!CP$4:CP$123)</f>
        <v>0</v>
      </c>
      <c r="CQ199" s="194">
        <f>SUMIF(振分, $C199, 計算_投入係数表_加工!CQ$4:CQ$123)</f>
        <v>0</v>
      </c>
      <c r="CR199" s="194">
        <f>SUMIF(振分, $C199, 計算_投入係数表_加工!CR$4:CR$123)</f>
        <v>0</v>
      </c>
      <c r="CS199" s="194">
        <f>SUMIF(振分, $C199, 計算_投入係数表_加工!CS$4:CS$123)</f>
        <v>0</v>
      </c>
      <c r="CT199" s="194">
        <f>SUMIF(振分, $C199, 計算_投入係数表_加工!CT$4:CT$123)</f>
        <v>0</v>
      </c>
      <c r="CU199" s="194">
        <f>SUMIF(振分, $C199, 計算_投入係数表_加工!CU$4:CU$123)</f>
        <v>0</v>
      </c>
      <c r="CV199" s="194">
        <f>SUMIF(振分, $C199, 計算_投入係数表_加工!CV$4:CV$123)</f>
        <v>0</v>
      </c>
      <c r="CW199" s="194">
        <f>SUMIF(振分, $C199, 計算_投入係数表_加工!CW$4:CW$123)</f>
        <v>0</v>
      </c>
      <c r="CX199" s="194">
        <f>SUMIF(振分, $C199, 計算_投入係数表_加工!CX$4:CX$123)</f>
        <v>0</v>
      </c>
      <c r="CY199" s="194">
        <f>SUMIF(振分, $C199, 計算_投入係数表_加工!CY$4:CY$123)</f>
        <v>0</v>
      </c>
      <c r="CZ199" s="194">
        <f>SUMIF(振分, $C199, 計算_投入係数表_加工!CZ$4:CZ$123)</f>
        <v>0</v>
      </c>
      <c r="DA199" s="194">
        <f>SUMIF(振分, $C199, 計算_投入係数表_加工!DA$4:DA$123)</f>
        <v>0</v>
      </c>
      <c r="DB199" s="194">
        <f>SUMIF(振分, $C199, 計算_投入係数表_加工!DB$4:DB$123)</f>
        <v>0</v>
      </c>
      <c r="DC199" s="194">
        <f>SUMIF(振分, $C199, 計算_投入係数表_加工!DC$4:DC$123)</f>
        <v>0</v>
      </c>
      <c r="DD199" s="194">
        <f>SUMIF(振分, $C199, 計算_投入係数表_加工!DD$4:DD$123)</f>
        <v>0</v>
      </c>
      <c r="DE199" s="194">
        <f>SUMIF(振分, $C199, 計算_投入係数表_加工!DE$4:DE$123)</f>
        <v>0</v>
      </c>
      <c r="DF199" s="194">
        <f>SUMIF(振分, $C199, 計算_投入係数表_加工!DF$4:DF$123)</f>
        <v>0</v>
      </c>
      <c r="DG199" s="194">
        <f>SUMIF(振分, $C199, 計算_投入係数表_加工!DG$4:DG$123)</f>
        <v>0</v>
      </c>
      <c r="DH199" s="194">
        <f>SUMIF(振分, $C199, 計算_投入係数表_加工!DH$4:DH$123)</f>
        <v>0</v>
      </c>
      <c r="DI199" s="194">
        <f>SUMIF(振分, $C199, 計算_投入係数表_加工!DI$4:DI$123)</f>
        <v>0</v>
      </c>
      <c r="DJ199" s="194">
        <f>SUMIF(振分, $C199, 計算_投入係数表_加工!DJ$4:DJ$123)</f>
        <v>0</v>
      </c>
      <c r="DK199" s="194">
        <f>SUMIF(振分, $C199, 計算_投入係数表_加工!DK$4:DK$123)</f>
        <v>0</v>
      </c>
      <c r="DL199" s="194">
        <f>SUMIF(振分, $C199, 計算_投入係数表_加工!DL$4:DL$123)</f>
        <v>0</v>
      </c>
      <c r="DM199" s="194">
        <f>SUMIF(振分, $C199, 計算_投入係数表_加工!DM$4:DM$123)</f>
        <v>0</v>
      </c>
      <c r="DN199" s="194">
        <f>SUMIF(振分, $C199, 計算_投入係数表_加工!DN$4:DN$123)</f>
        <v>0</v>
      </c>
      <c r="DO199" s="194">
        <f>SUMIF(振分, $C199, 計算_投入係数表_加工!DO$4:DO$123)</f>
        <v>0</v>
      </c>
      <c r="DP199" s="194">
        <f>SUMIF(振分, $C199, 計算_投入係数表_加工!DP$4:DP$123)</f>
        <v>0</v>
      </c>
      <c r="DQ199" s="194">
        <f>SUMIF(振分, $C199, 計算_投入係数表_加工!DQ$4:DQ$123)</f>
        <v>0</v>
      </c>
      <c r="DR199" s="194">
        <f>SUMIF(振分, $C199, 計算_投入係数表_加工!DR$4:DR$123)</f>
        <v>0</v>
      </c>
      <c r="DS199" s="194">
        <f>SUMIF(振分, $C199, 計算_投入係数表_加工!DS$4:DS$123)</f>
        <v>0</v>
      </c>
      <c r="DT199" s="108">
        <f>SUMIF(振分, $C199, 計算_投入係数表_加工!DT$4:DT$123)</f>
        <v>0</v>
      </c>
    </row>
    <row r="200" spans="1:124" s="22" customFormat="1" x14ac:dyDescent="0.25">
      <c r="A200" s="34"/>
      <c r="B200" s="53">
        <v>60</v>
      </c>
      <c r="C200" s="362" t="str">
        <v>-</v>
      </c>
      <c r="D200" s="199">
        <f>SUMIF(振分, $C200, 計算_投入係数表_加工!D$4:D$123)</f>
        <v>0</v>
      </c>
      <c r="E200" s="200">
        <f>SUMIF(振分, $C200, 計算_投入係数表_加工!E$4:E$123)</f>
        <v>0</v>
      </c>
      <c r="F200" s="200">
        <f>SUMIF(振分, $C200, 計算_投入係数表_加工!F$4:F$123)</f>
        <v>0</v>
      </c>
      <c r="G200" s="200">
        <f>SUMIF(振分, $C200, 計算_投入係数表_加工!G$4:G$123)</f>
        <v>0</v>
      </c>
      <c r="H200" s="200">
        <f>SUMIF(振分, $C200, 計算_投入係数表_加工!H$4:H$123)</f>
        <v>0</v>
      </c>
      <c r="I200" s="200">
        <f>SUMIF(振分, $C200, 計算_投入係数表_加工!I$4:I$123)</f>
        <v>0</v>
      </c>
      <c r="J200" s="200">
        <f>SUMIF(振分, $C200, 計算_投入係数表_加工!J$4:J$123)</f>
        <v>0</v>
      </c>
      <c r="K200" s="200">
        <f>SUMIF(振分, $C200, 計算_投入係数表_加工!K$4:K$123)</f>
        <v>0</v>
      </c>
      <c r="L200" s="200">
        <f>SUMIF(振分, $C200, 計算_投入係数表_加工!L$4:L$123)</f>
        <v>0</v>
      </c>
      <c r="M200" s="200">
        <f>SUMIF(振分, $C200, 計算_投入係数表_加工!M$4:M$123)</f>
        <v>0</v>
      </c>
      <c r="N200" s="200">
        <f>SUMIF(振分, $C200, 計算_投入係数表_加工!N$4:N$123)</f>
        <v>0</v>
      </c>
      <c r="O200" s="200">
        <f>SUMIF(振分, $C200, 計算_投入係数表_加工!O$4:O$123)</f>
        <v>0</v>
      </c>
      <c r="P200" s="200">
        <f>SUMIF(振分, $C200, 計算_投入係数表_加工!P$4:P$123)</f>
        <v>0</v>
      </c>
      <c r="Q200" s="200">
        <f>SUMIF(振分, $C200, 計算_投入係数表_加工!Q$4:Q$123)</f>
        <v>0</v>
      </c>
      <c r="R200" s="200">
        <f>SUMIF(振分, $C200, 計算_投入係数表_加工!R$4:R$123)</f>
        <v>0</v>
      </c>
      <c r="S200" s="200">
        <f>SUMIF(振分, $C200, 計算_投入係数表_加工!S$4:S$123)</f>
        <v>0</v>
      </c>
      <c r="T200" s="200">
        <f>SUMIF(振分, $C200, 計算_投入係数表_加工!T$4:T$123)</f>
        <v>0</v>
      </c>
      <c r="U200" s="200">
        <f>SUMIF(振分, $C200, 計算_投入係数表_加工!U$4:U$123)</f>
        <v>0</v>
      </c>
      <c r="V200" s="200">
        <f>SUMIF(振分, $C200, 計算_投入係数表_加工!V$4:V$123)</f>
        <v>0</v>
      </c>
      <c r="W200" s="200">
        <f>SUMIF(振分, $C200, 計算_投入係数表_加工!W$4:W$123)</f>
        <v>0</v>
      </c>
      <c r="X200" s="200">
        <f>SUMIF(振分, $C200, 計算_投入係数表_加工!X$4:X$123)</f>
        <v>0</v>
      </c>
      <c r="Y200" s="200">
        <f>SUMIF(振分, $C200, 計算_投入係数表_加工!Y$4:Y$123)</f>
        <v>0</v>
      </c>
      <c r="Z200" s="200">
        <f>SUMIF(振分, $C200, 計算_投入係数表_加工!Z$4:Z$123)</f>
        <v>0</v>
      </c>
      <c r="AA200" s="200">
        <f>SUMIF(振分, $C200, 計算_投入係数表_加工!AA$4:AA$123)</f>
        <v>0</v>
      </c>
      <c r="AB200" s="200">
        <f>SUMIF(振分, $C200, 計算_投入係数表_加工!AB$4:AB$123)</f>
        <v>0</v>
      </c>
      <c r="AC200" s="200">
        <f>SUMIF(振分, $C200, 計算_投入係数表_加工!AC$4:AC$123)</f>
        <v>0</v>
      </c>
      <c r="AD200" s="200">
        <f>SUMIF(振分, $C200, 計算_投入係数表_加工!AD$4:AD$123)</f>
        <v>0</v>
      </c>
      <c r="AE200" s="200">
        <f>SUMIF(振分, $C200, 計算_投入係数表_加工!AE$4:AE$123)</f>
        <v>0</v>
      </c>
      <c r="AF200" s="200">
        <f>SUMIF(振分, $C200, 計算_投入係数表_加工!AF$4:AF$123)</f>
        <v>0</v>
      </c>
      <c r="AG200" s="200">
        <f>SUMIF(振分, $C200, 計算_投入係数表_加工!AG$4:AG$123)</f>
        <v>0</v>
      </c>
      <c r="AH200" s="200">
        <f>SUMIF(振分, $C200, 計算_投入係数表_加工!AH$4:AH$123)</f>
        <v>0</v>
      </c>
      <c r="AI200" s="200">
        <f>SUMIF(振分, $C200, 計算_投入係数表_加工!AI$4:AI$123)</f>
        <v>0</v>
      </c>
      <c r="AJ200" s="200">
        <f>SUMIF(振分, $C200, 計算_投入係数表_加工!AJ$4:AJ$123)</f>
        <v>0</v>
      </c>
      <c r="AK200" s="200">
        <f>SUMIF(振分, $C200, 計算_投入係数表_加工!AK$4:AK$123)</f>
        <v>0</v>
      </c>
      <c r="AL200" s="200">
        <f>SUMIF(振分, $C200, 計算_投入係数表_加工!AL$4:AL$123)</f>
        <v>0</v>
      </c>
      <c r="AM200" s="200">
        <f>SUMIF(振分, $C200, 計算_投入係数表_加工!AM$4:AM$123)</f>
        <v>0</v>
      </c>
      <c r="AN200" s="200">
        <f>SUMIF(振分, $C200, 計算_投入係数表_加工!AN$4:AN$123)</f>
        <v>0</v>
      </c>
      <c r="AO200" s="200">
        <f>SUMIF(振分, $C200, 計算_投入係数表_加工!AO$4:AO$123)</f>
        <v>0</v>
      </c>
      <c r="AP200" s="200">
        <f>SUMIF(振分, $C200, 計算_投入係数表_加工!AP$4:AP$123)</f>
        <v>0</v>
      </c>
      <c r="AQ200" s="200">
        <f>SUMIF(振分, $C200, 計算_投入係数表_加工!AQ$4:AQ$123)</f>
        <v>0</v>
      </c>
      <c r="AR200" s="200">
        <f>SUMIF(振分, $C200, 計算_投入係数表_加工!AR$4:AR$123)</f>
        <v>0</v>
      </c>
      <c r="AS200" s="200">
        <f>SUMIF(振分, $C200, 計算_投入係数表_加工!AS$4:AS$123)</f>
        <v>0</v>
      </c>
      <c r="AT200" s="200">
        <f>SUMIF(振分, $C200, 計算_投入係数表_加工!AT$4:AT$123)</f>
        <v>0</v>
      </c>
      <c r="AU200" s="200">
        <f>SUMIF(振分, $C200, 計算_投入係数表_加工!AU$4:AU$123)</f>
        <v>0</v>
      </c>
      <c r="AV200" s="200">
        <f>SUMIF(振分, $C200, 計算_投入係数表_加工!AV$4:AV$123)</f>
        <v>0</v>
      </c>
      <c r="AW200" s="200">
        <f>SUMIF(振分, $C200, 計算_投入係数表_加工!AW$4:AW$123)</f>
        <v>0</v>
      </c>
      <c r="AX200" s="200">
        <f>SUMIF(振分, $C200, 計算_投入係数表_加工!AX$4:AX$123)</f>
        <v>0</v>
      </c>
      <c r="AY200" s="200">
        <f>SUMIF(振分, $C200, 計算_投入係数表_加工!AY$4:AY$123)</f>
        <v>0</v>
      </c>
      <c r="AZ200" s="200">
        <f>SUMIF(振分, $C200, 計算_投入係数表_加工!AZ$4:AZ$123)</f>
        <v>0</v>
      </c>
      <c r="BA200" s="200">
        <f>SUMIF(振分, $C200, 計算_投入係数表_加工!BA$4:BA$123)</f>
        <v>0</v>
      </c>
      <c r="BB200" s="200">
        <f>SUMIF(振分, $C200, 計算_投入係数表_加工!BB$4:BB$123)</f>
        <v>0</v>
      </c>
      <c r="BC200" s="200">
        <f>SUMIF(振分, $C200, 計算_投入係数表_加工!BC$4:BC$123)</f>
        <v>0</v>
      </c>
      <c r="BD200" s="200">
        <f>SUMIF(振分, $C200, 計算_投入係数表_加工!BD$4:BD$123)</f>
        <v>0</v>
      </c>
      <c r="BE200" s="200">
        <f>SUMIF(振分, $C200, 計算_投入係数表_加工!BE$4:BE$123)</f>
        <v>0</v>
      </c>
      <c r="BF200" s="200">
        <f>SUMIF(振分, $C200, 計算_投入係数表_加工!BF$4:BF$123)</f>
        <v>0</v>
      </c>
      <c r="BG200" s="200">
        <f>SUMIF(振分, $C200, 計算_投入係数表_加工!BG$4:BG$123)</f>
        <v>0</v>
      </c>
      <c r="BH200" s="200">
        <f>SUMIF(振分, $C200, 計算_投入係数表_加工!BH$4:BH$123)</f>
        <v>0</v>
      </c>
      <c r="BI200" s="200">
        <f>SUMIF(振分, $C200, 計算_投入係数表_加工!BI$4:BI$123)</f>
        <v>0</v>
      </c>
      <c r="BJ200" s="200">
        <f>SUMIF(振分, $C200, 計算_投入係数表_加工!BJ$4:BJ$123)</f>
        <v>0</v>
      </c>
      <c r="BK200" s="200">
        <f>SUMIF(振分, $C200, 計算_投入係数表_加工!BK$4:BK$123)</f>
        <v>0</v>
      </c>
      <c r="BL200" s="200">
        <f>SUMIF(振分, $C200, 計算_投入係数表_加工!BL$4:BL$123)</f>
        <v>0</v>
      </c>
      <c r="BM200" s="200">
        <f>SUMIF(振分, $C200, 計算_投入係数表_加工!BM$4:BM$123)</f>
        <v>0</v>
      </c>
      <c r="BN200" s="200">
        <f>SUMIF(振分, $C200, 計算_投入係数表_加工!BN$4:BN$123)</f>
        <v>0</v>
      </c>
      <c r="BO200" s="200">
        <f>SUMIF(振分, $C200, 計算_投入係数表_加工!BO$4:BO$123)</f>
        <v>0</v>
      </c>
      <c r="BP200" s="200">
        <f>SUMIF(振分, $C200, 計算_投入係数表_加工!BP$4:BP$123)</f>
        <v>0</v>
      </c>
      <c r="BQ200" s="200">
        <f>SUMIF(振分, $C200, 計算_投入係数表_加工!BQ$4:BQ$123)</f>
        <v>0</v>
      </c>
      <c r="BR200" s="200">
        <f>SUMIF(振分, $C200, 計算_投入係数表_加工!BR$4:BR$123)</f>
        <v>0</v>
      </c>
      <c r="BS200" s="200">
        <f>SUMIF(振分, $C200, 計算_投入係数表_加工!BS$4:BS$123)</f>
        <v>0</v>
      </c>
      <c r="BT200" s="200">
        <f>SUMIF(振分, $C200, 計算_投入係数表_加工!BT$4:BT$123)</f>
        <v>0</v>
      </c>
      <c r="BU200" s="200">
        <f>SUMIF(振分, $C200, 計算_投入係数表_加工!BU$4:BU$123)</f>
        <v>0</v>
      </c>
      <c r="BV200" s="200">
        <f>SUMIF(振分, $C200, 計算_投入係数表_加工!BV$4:BV$123)</f>
        <v>0</v>
      </c>
      <c r="BW200" s="200">
        <f>SUMIF(振分, $C200, 計算_投入係数表_加工!BW$4:BW$123)</f>
        <v>0</v>
      </c>
      <c r="BX200" s="200">
        <f>SUMIF(振分, $C200, 計算_投入係数表_加工!BX$4:BX$123)</f>
        <v>0</v>
      </c>
      <c r="BY200" s="200">
        <f>SUMIF(振分, $C200, 計算_投入係数表_加工!BY$4:BY$123)</f>
        <v>0</v>
      </c>
      <c r="BZ200" s="200">
        <f>SUMIF(振分, $C200, 計算_投入係数表_加工!BZ$4:BZ$123)</f>
        <v>0</v>
      </c>
      <c r="CA200" s="200">
        <f>SUMIF(振分, $C200, 計算_投入係数表_加工!CA$4:CA$123)</f>
        <v>0</v>
      </c>
      <c r="CB200" s="200">
        <f>SUMIF(振分, $C200, 計算_投入係数表_加工!CB$4:CB$123)</f>
        <v>0</v>
      </c>
      <c r="CC200" s="200">
        <f>SUMIF(振分, $C200, 計算_投入係数表_加工!CC$4:CC$123)</f>
        <v>0</v>
      </c>
      <c r="CD200" s="200">
        <f>SUMIF(振分, $C200, 計算_投入係数表_加工!CD$4:CD$123)</f>
        <v>0</v>
      </c>
      <c r="CE200" s="200">
        <f>SUMIF(振分, $C200, 計算_投入係数表_加工!CE$4:CE$123)</f>
        <v>0</v>
      </c>
      <c r="CF200" s="200">
        <f>SUMIF(振分, $C200, 計算_投入係数表_加工!CF$4:CF$123)</f>
        <v>0</v>
      </c>
      <c r="CG200" s="200">
        <f>SUMIF(振分, $C200, 計算_投入係数表_加工!CG$4:CG$123)</f>
        <v>0</v>
      </c>
      <c r="CH200" s="200">
        <f>SUMIF(振分, $C200, 計算_投入係数表_加工!CH$4:CH$123)</f>
        <v>0</v>
      </c>
      <c r="CI200" s="200">
        <f>SUMIF(振分, $C200, 計算_投入係数表_加工!CI$4:CI$123)</f>
        <v>0</v>
      </c>
      <c r="CJ200" s="200">
        <f>SUMIF(振分, $C200, 計算_投入係数表_加工!CJ$4:CJ$123)</f>
        <v>0</v>
      </c>
      <c r="CK200" s="200">
        <f>SUMIF(振分, $C200, 計算_投入係数表_加工!CK$4:CK$123)</f>
        <v>0</v>
      </c>
      <c r="CL200" s="200">
        <f>SUMIF(振分, $C200, 計算_投入係数表_加工!CL$4:CL$123)</f>
        <v>0</v>
      </c>
      <c r="CM200" s="200">
        <f>SUMIF(振分, $C200, 計算_投入係数表_加工!CM$4:CM$123)</f>
        <v>0</v>
      </c>
      <c r="CN200" s="200">
        <f>SUMIF(振分, $C200, 計算_投入係数表_加工!CN$4:CN$123)</f>
        <v>0</v>
      </c>
      <c r="CO200" s="200">
        <f>SUMIF(振分, $C200, 計算_投入係数表_加工!CO$4:CO$123)</f>
        <v>0</v>
      </c>
      <c r="CP200" s="200">
        <f>SUMIF(振分, $C200, 計算_投入係数表_加工!CP$4:CP$123)</f>
        <v>0</v>
      </c>
      <c r="CQ200" s="200">
        <f>SUMIF(振分, $C200, 計算_投入係数表_加工!CQ$4:CQ$123)</f>
        <v>0</v>
      </c>
      <c r="CR200" s="200">
        <f>SUMIF(振分, $C200, 計算_投入係数表_加工!CR$4:CR$123)</f>
        <v>0</v>
      </c>
      <c r="CS200" s="200">
        <f>SUMIF(振分, $C200, 計算_投入係数表_加工!CS$4:CS$123)</f>
        <v>0</v>
      </c>
      <c r="CT200" s="200">
        <f>SUMIF(振分, $C200, 計算_投入係数表_加工!CT$4:CT$123)</f>
        <v>0</v>
      </c>
      <c r="CU200" s="200">
        <f>SUMIF(振分, $C200, 計算_投入係数表_加工!CU$4:CU$123)</f>
        <v>0</v>
      </c>
      <c r="CV200" s="200">
        <f>SUMIF(振分, $C200, 計算_投入係数表_加工!CV$4:CV$123)</f>
        <v>0</v>
      </c>
      <c r="CW200" s="200">
        <f>SUMIF(振分, $C200, 計算_投入係数表_加工!CW$4:CW$123)</f>
        <v>0</v>
      </c>
      <c r="CX200" s="200">
        <f>SUMIF(振分, $C200, 計算_投入係数表_加工!CX$4:CX$123)</f>
        <v>0</v>
      </c>
      <c r="CY200" s="200">
        <f>SUMIF(振分, $C200, 計算_投入係数表_加工!CY$4:CY$123)</f>
        <v>0</v>
      </c>
      <c r="CZ200" s="200">
        <f>SUMIF(振分, $C200, 計算_投入係数表_加工!CZ$4:CZ$123)</f>
        <v>0</v>
      </c>
      <c r="DA200" s="200">
        <f>SUMIF(振分, $C200, 計算_投入係数表_加工!DA$4:DA$123)</f>
        <v>0</v>
      </c>
      <c r="DB200" s="200">
        <f>SUMIF(振分, $C200, 計算_投入係数表_加工!DB$4:DB$123)</f>
        <v>0</v>
      </c>
      <c r="DC200" s="200">
        <f>SUMIF(振分, $C200, 計算_投入係数表_加工!DC$4:DC$123)</f>
        <v>0</v>
      </c>
      <c r="DD200" s="200">
        <f>SUMIF(振分, $C200, 計算_投入係数表_加工!DD$4:DD$123)</f>
        <v>0</v>
      </c>
      <c r="DE200" s="200">
        <f>SUMIF(振分, $C200, 計算_投入係数表_加工!DE$4:DE$123)</f>
        <v>0</v>
      </c>
      <c r="DF200" s="200">
        <f>SUMIF(振分, $C200, 計算_投入係数表_加工!DF$4:DF$123)</f>
        <v>0</v>
      </c>
      <c r="DG200" s="200">
        <f>SUMIF(振分, $C200, 計算_投入係数表_加工!DG$4:DG$123)</f>
        <v>0</v>
      </c>
      <c r="DH200" s="200">
        <f>SUMIF(振分, $C200, 計算_投入係数表_加工!DH$4:DH$123)</f>
        <v>0</v>
      </c>
      <c r="DI200" s="200">
        <f>SUMIF(振分, $C200, 計算_投入係数表_加工!DI$4:DI$123)</f>
        <v>0</v>
      </c>
      <c r="DJ200" s="200">
        <f>SUMIF(振分, $C200, 計算_投入係数表_加工!DJ$4:DJ$123)</f>
        <v>0</v>
      </c>
      <c r="DK200" s="200">
        <f>SUMIF(振分, $C200, 計算_投入係数表_加工!DK$4:DK$123)</f>
        <v>0</v>
      </c>
      <c r="DL200" s="200">
        <f>SUMIF(振分, $C200, 計算_投入係数表_加工!DL$4:DL$123)</f>
        <v>0</v>
      </c>
      <c r="DM200" s="200">
        <f>SUMIF(振分, $C200, 計算_投入係数表_加工!DM$4:DM$123)</f>
        <v>0</v>
      </c>
      <c r="DN200" s="200">
        <f>SUMIF(振分, $C200, 計算_投入係数表_加工!DN$4:DN$123)</f>
        <v>0</v>
      </c>
      <c r="DO200" s="200">
        <f>SUMIF(振分, $C200, 計算_投入係数表_加工!DO$4:DO$123)</f>
        <v>0</v>
      </c>
      <c r="DP200" s="200">
        <f>SUMIF(振分, $C200, 計算_投入係数表_加工!DP$4:DP$123)</f>
        <v>0</v>
      </c>
      <c r="DQ200" s="200">
        <f>SUMIF(振分, $C200, 計算_投入係数表_加工!DQ$4:DQ$123)</f>
        <v>0</v>
      </c>
      <c r="DR200" s="200">
        <f>SUMIF(振分, $C200, 計算_投入係数表_加工!DR$4:DR$123)</f>
        <v>0</v>
      </c>
      <c r="DS200" s="200">
        <f>SUMIF(振分, $C200, 計算_投入係数表_加工!DS$4:DS$123)</f>
        <v>0</v>
      </c>
      <c r="DT200" s="110">
        <f>SUMIF(振分, $C200, 計算_投入係数表_加工!DT$4:DT$123)</f>
        <v>0</v>
      </c>
    </row>
    <row r="201" spans="1:124" s="22" customFormat="1" x14ac:dyDescent="0.25">
      <c r="A201" s="34"/>
      <c r="B201" s="53">
        <v>61</v>
      </c>
      <c r="C201" s="360" t="str">
        <v>-</v>
      </c>
      <c r="D201" s="193">
        <f>SUMIF(振分, $C201, 計算_投入係数表_加工!D$4:D$123)</f>
        <v>0</v>
      </c>
      <c r="E201" s="194">
        <f>SUMIF(振分, $C201, 計算_投入係数表_加工!E$4:E$123)</f>
        <v>0</v>
      </c>
      <c r="F201" s="194">
        <f>SUMIF(振分, $C201, 計算_投入係数表_加工!F$4:F$123)</f>
        <v>0</v>
      </c>
      <c r="G201" s="194">
        <f>SUMIF(振分, $C201, 計算_投入係数表_加工!G$4:G$123)</f>
        <v>0</v>
      </c>
      <c r="H201" s="194">
        <f>SUMIF(振分, $C201, 計算_投入係数表_加工!H$4:H$123)</f>
        <v>0</v>
      </c>
      <c r="I201" s="194">
        <f>SUMIF(振分, $C201, 計算_投入係数表_加工!I$4:I$123)</f>
        <v>0</v>
      </c>
      <c r="J201" s="194">
        <f>SUMIF(振分, $C201, 計算_投入係数表_加工!J$4:J$123)</f>
        <v>0</v>
      </c>
      <c r="K201" s="194">
        <f>SUMIF(振分, $C201, 計算_投入係数表_加工!K$4:K$123)</f>
        <v>0</v>
      </c>
      <c r="L201" s="194">
        <f>SUMIF(振分, $C201, 計算_投入係数表_加工!L$4:L$123)</f>
        <v>0</v>
      </c>
      <c r="M201" s="194">
        <f>SUMIF(振分, $C201, 計算_投入係数表_加工!M$4:M$123)</f>
        <v>0</v>
      </c>
      <c r="N201" s="194">
        <f>SUMIF(振分, $C201, 計算_投入係数表_加工!N$4:N$123)</f>
        <v>0</v>
      </c>
      <c r="O201" s="194">
        <f>SUMIF(振分, $C201, 計算_投入係数表_加工!O$4:O$123)</f>
        <v>0</v>
      </c>
      <c r="P201" s="194">
        <f>SUMIF(振分, $C201, 計算_投入係数表_加工!P$4:P$123)</f>
        <v>0</v>
      </c>
      <c r="Q201" s="194">
        <f>SUMIF(振分, $C201, 計算_投入係数表_加工!Q$4:Q$123)</f>
        <v>0</v>
      </c>
      <c r="R201" s="194">
        <f>SUMIF(振分, $C201, 計算_投入係数表_加工!R$4:R$123)</f>
        <v>0</v>
      </c>
      <c r="S201" s="194">
        <f>SUMIF(振分, $C201, 計算_投入係数表_加工!S$4:S$123)</f>
        <v>0</v>
      </c>
      <c r="T201" s="194">
        <f>SUMIF(振分, $C201, 計算_投入係数表_加工!T$4:T$123)</f>
        <v>0</v>
      </c>
      <c r="U201" s="194">
        <f>SUMIF(振分, $C201, 計算_投入係数表_加工!U$4:U$123)</f>
        <v>0</v>
      </c>
      <c r="V201" s="194">
        <f>SUMIF(振分, $C201, 計算_投入係数表_加工!V$4:V$123)</f>
        <v>0</v>
      </c>
      <c r="W201" s="194">
        <f>SUMIF(振分, $C201, 計算_投入係数表_加工!W$4:W$123)</f>
        <v>0</v>
      </c>
      <c r="X201" s="194">
        <f>SUMIF(振分, $C201, 計算_投入係数表_加工!X$4:X$123)</f>
        <v>0</v>
      </c>
      <c r="Y201" s="194">
        <f>SUMIF(振分, $C201, 計算_投入係数表_加工!Y$4:Y$123)</f>
        <v>0</v>
      </c>
      <c r="Z201" s="194">
        <f>SUMIF(振分, $C201, 計算_投入係数表_加工!Z$4:Z$123)</f>
        <v>0</v>
      </c>
      <c r="AA201" s="194">
        <f>SUMIF(振分, $C201, 計算_投入係数表_加工!AA$4:AA$123)</f>
        <v>0</v>
      </c>
      <c r="AB201" s="194">
        <f>SUMIF(振分, $C201, 計算_投入係数表_加工!AB$4:AB$123)</f>
        <v>0</v>
      </c>
      <c r="AC201" s="194">
        <f>SUMIF(振分, $C201, 計算_投入係数表_加工!AC$4:AC$123)</f>
        <v>0</v>
      </c>
      <c r="AD201" s="194">
        <f>SUMIF(振分, $C201, 計算_投入係数表_加工!AD$4:AD$123)</f>
        <v>0</v>
      </c>
      <c r="AE201" s="194">
        <f>SUMIF(振分, $C201, 計算_投入係数表_加工!AE$4:AE$123)</f>
        <v>0</v>
      </c>
      <c r="AF201" s="194">
        <f>SUMIF(振分, $C201, 計算_投入係数表_加工!AF$4:AF$123)</f>
        <v>0</v>
      </c>
      <c r="AG201" s="194">
        <f>SUMIF(振分, $C201, 計算_投入係数表_加工!AG$4:AG$123)</f>
        <v>0</v>
      </c>
      <c r="AH201" s="194">
        <f>SUMIF(振分, $C201, 計算_投入係数表_加工!AH$4:AH$123)</f>
        <v>0</v>
      </c>
      <c r="AI201" s="194">
        <f>SUMIF(振分, $C201, 計算_投入係数表_加工!AI$4:AI$123)</f>
        <v>0</v>
      </c>
      <c r="AJ201" s="194">
        <f>SUMIF(振分, $C201, 計算_投入係数表_加工!AJ$4:AJ$123)</f>
        <v>0</v>
      </c>
      <c r="AK201" s="194">
        <f>SUMIF(振分, $C201, 計算_投入係数表_加工!AK$4:AK$123)</f>
        <v>0</v>
      </c>
      <c r="AL201" s="194">
        <f>SUMIF(振分, $C201, 計算_投入係数表_加工!AL$4:AL$123)</f>
        <v>0</v>
      </c>
      <c r="AM201" s="194">
        <f>SUMIF(振分, $C201, 計算_投入係数表_加工!AM$4:AM$123)</f>
        <v>0</v>
      </c>
      <c r="AN201" s="194">
        <f>SUMIF(振分, $C201, 計算_投入係数表_加工!AN$4:AN$123)</f>
        <v>0</v>
      </c>
      <c r="AO201" s="194">
        <f>SUMIF(振分, $C201, 計算_投入係数表_加工!AO$4:AO$123)</f>
        <v>0</v>
      </c>
      <c r="AP201" s="194">
        <f>SUMIF(振分, $C201, 計算_投入係数表_加工!AP$4:AP$123)</f>
        <v>0</v>
      </c>
      <c r="AQ201" s="194">
        <f>SUMIF(振分, $C201, 計算_投入係数表_加工!AQ$4:AQ$123)</f>
        <v>0</v>
      </c>
      <c r="AR201" s="194">
        <f>SUMIF(振分, $C201, 計算_投入係数表_加工!AR$4:AR$123)</f>
        <v>0</v>
      </c>
      <c r="AS201" s="194">
        <f>SUMIF(振分, $C201, 計算_投入係数表_加工!AS$4:AS$123)</f>
        <v>0</v>
      </c>
      <c r="AT201" s="194">
        <f>SUMIF(振分, $C201, 計算_投入係数表_加工!AT$4:AT$123)</f>
        <v>0</v>
      </c>
      <c r="AU201" s="194">
        <f>SUMIF(振分, $C201, 計算_投入係数表_加工!AU$4:AU$123)</f>
        <v>0</v>
      </c>
      <c r="AV201" s="194">
        <f>SUMIF(振分, $C201, 計算_投入係数表_加工!AV$4:AV$123)</f>
        <v>0</v>
      </c>
      <c r="AW201" s="194">
        <f>SUMIF(振分, $C201, 計算_投入係数表_加工!AW$4:AW$123)</f>
        <v>0</v>
      </c>
      <c r="AX201" s="194">
        <f>SUMIF(振分, $C201, 計算_投入係数表_加工!AX$4:AX$123)</f>
        <v>0</v>
      </c>
      <c r="AY201" s="194">
        <f>SUMIF(振分, $C201, 計算_投入係数表_加工!AY$4:AY$123)</f>
        <v>0</v>
      </c>
      <c r="AZ201" s="194">
        <f>SUMIF(振分, $C201, 計算_投入係数表_加工!AZ$4:AZ$123)</f>
        <v>0</v>
      </c>
      <c r="BA201" s="194">
        <f>SUMIF(振分, $C201, 計算_投入係数表_加工!BA$4:BA$123)</f>
        <v>0</v>
      </c>
      <c r="BB201" s="194">
        <f>SUMIF(振分, $C201, 計算_投入係数表_加工!BB$4:BB$123)</f>
        <v>0</v>
      </c>
      <c r="BC201" s="194">
        <f>SUMIF(振分, $C201, 計算_投入係数表_加工!BC$4:BC$123)</f>
        <v>0</v>
      </c>
      <c r="BD201" s="194">
        <f>SUMIF(振分, $C201, 計算_投入係数表_加工!BD$4:BD$123)</f>
        <v>0</v>
      </c>
      <c r="BE201" s="194">
        <f>SUMIF(振分, $C201, 計算_投入係数表_加工!BE$4:BE$123)</f>
        <v>0</v>
      </c>
      <c r="BF201" s="194">
        <f>SUMIF(振分, $C201, 計算_投入係数表_加工!BF$4:BF$123)</f>
        <v>0</v>
      </c>
      <c r="BG201" s="194">
        <f>SUMIF(振分, $C201, 計算_投入係数表_加工!BG$4:BG$123)</f>
        <v>0</v>
      </c>
      <c r="BH201" s="194">
        <f>SUMIF(振分, $C201, 計算_投入係数表_加工!BH$4:BH$123)</f>
        <v>0</v>
      </c>
      <c r="BI201" s="194">
        <f>SUMIF(振分, $C201, 計算_投入係数表_加工!BI$4:BI$123)</f>
        <v>0</v>
      </c>
      <c r="BJ201" s="194">
        <f>SUMIF(振分, $C201, 計算_投入係数表_加工!BJ$4:BJ$123)</f>
        <v>0</v>
      </c>
      <c r="BK201" s="194">
        <f>SUMIF(振分, $C201, 計算_投入係数表_加工!BK$4:BK$123)</f>
        <v>0</v>
      </c>
      <c r="BL201" s="194">
        <f>SUMIF(振分, $C201, 計算_投入係数表_加工!BL$4:BL$123)</f>
        <v>0</v>
      </c>
      <c r="BM201" s="194">
        <f>SUMIF(振分, $C201, 計算_投入係数表_加工!BM$4:BM$123)</f>
        <v>0</v>
      </c>
      <c r="BN201" s="194">
        <f>SUMIF(振分, $C201, 計算_投入係数表_加工!BN$4:BN$123)</f>
        <v>0</v>
      </c>
      <c r="BO201" s="194">
        <f>SUMIF(振分, $C201, 計算_投入係数表_加工!BO$4:BO$123)</f>
        <v>0</v>
      </c>
      <c r="BP201" s="194">
        <f>SUMIF(振分, $C201, 計算_投入係数表_加工!BP$4:BP$123)</f>
        <v>0</v>
      </c>
      <c r="BQ201" s="194">
        <f>SUMIF(振分, $C201, 計算_投入係数表_加工!BQ$4:BQ$123)</f>
        <v>0</v>
      </c>
      <c r="BR201" s="194">
        <f>SUMIF(振分, $C201, 計算_投入係数表_加工!BR$4:BR$123)</f>
        <v>0</v>
      </c>
      <c r="BS201" s="194">
        <f>SUMIF(振分, $C201, 計算_投入係数表_加工!BS$4:BS$123)</f>
        <v>0</v>
      </c>
      <c r="BT201" s="194">
        <f>SUMIF(振分, $C201, 計算_投入係数表_加工!BT$4:BT$123)</f>
        <v>0</v>
      </c>
      <c r="BU201" s="194">
        <f>SUMIF(振分, $C201, 計算_投入係数表_加工!BU$4:BU$123)</f>
        <v>0</v>
      </c>
      <c r="BV201" s="194">
        <f>SUMIF(振分, $C201, 計算_投入係数表_加工!BV$4:BV$123)</f>
        <v>0</v>
      </c>
      <c r="BW201" s="194">
        <f>SUMIF(振分, $C201, 計算_投入係数表_加工!BW$4:BW$123)</f>
        <v>0</v>
      </c>
      <c r="BX201" s="194">
        <f>SUMIF(振分, $C201, 計算_投入係数表_加工!BX$4:BX$123)</f>
        <v>0</v>
      </c>
      <c r="BY201" s="194">
        <f>SUMIF(振分, $C201, 計算_投入係数表_加工!BY$4:BY$123)</f>
        <v>0</v>
      </c>
      <c r="BZ201" s="194">
        <f>SUMIF(振分, $C201, 計算_投入係数表_加工!BZ$4:BZ$123)</f>
        <v>0</v>
      </c>
      <c r="CA201" s="194">
        <f>SUMIF(振分, $C201, 計算_投入係数表_加工!CA$4:CA$123)</f>
        <v>0</v>
      </c>
      <c r="CB201" s="194">
        <f>SUMIF(振分, $C201, 計算_投入係数表_加工!CB$4:CB$123)</f>
        <v>0</v>
      </c>
      <c r="CC201" s="194">
        <f>SUMIF(振分, $C201, 計算_投入係数表_加工!CC$4:CC$123)</f>
        <v>0</v>
      </c>
      <c r="CD201" s="194">
        <f>SUMIF(振分, $C201, 計算_投入係数表_加工!CD$4:CD$123)</f>
        <v>0</v>
      </c>
      <c r="CE201" s="194">
        <f>SUMIF(振分, $C201, 計算_投入係数表_加工!CE$4:CE$123)</f>
        <v>0</v>
      </c>
      <c r="CF201" s="194">
        <f>SUMIF(振分, $C201, 計算_投入係数表_加工!CF$4:CF$123)</f>
        <v>0</v>
      </c>
      <c r="CG201" s="194">
        <f>SUMIF(振分, $C201, 計算_投入係数表_加工!CG$4:CG$123)</f>
        <v>0</v>
      </c>
      <c r="CH201" s="194">
        <f>SUMIF(振分, $C201, 計算_投入係数表_加工!CH$4:CH$123)</f>
        <v>0</v>
      </c>
      <c r="CI201" s="194">
        <f>SUMIF(振分, $C201, 計算_投入係数表_加工!CI$4:CI$123)</f>
        <v>0</v>
      </c>
      <c r="CJ201" s="194">
        <f>SUMIF(振分, $C201, 計算_投入係数表_加工!CJ$4:CJ$123)</f>
        <v>0</v>
      </c>
      <c r="CK201" s="194">
        <f>SUMIF(振分, $C201, 計算_投入係数表_加工!CK$4:CK$123)</f>
        <v>0</v>
      </c>
      <c r="CL201" s="194">
        <f>SUMIF(振分, $C201, 計算_投入係数表_加工!CL$4:CL$123)</f>
        <v>0</v>
      </c>
      <c r="CM201" s="194">
        <f>SUMIF(振分, $C201, 計算_投入係数表_加工!CM$4:CM$123)</f>
        <v>0</v>
      </c>
      <c r="CN201" s="194">
        <f>SUMIF(振分, $C201, 計算_投入係数表_加工!CN$4:CN$123)</f>
        <v>0</v>
      </c>
      <c r="CO201" s="194">
        <f>SUMIF(振分, $C201, 計算_投入係数表_加工!CO$4:CO$123)</f>
        <v>0</v>
      </c>
      <c r="CP201" s="194">
        <f>SUMIF(振分, $C201, 計算_投入係数表_加工!CP$4:CP$123)</f>
        <v>0</v>
      </c>
      <c r="CQ201" s="194">
        <f>SUMIF(振分, $C201, 計算_投入係数表_加工!CQ$4:CQ$123)</f>
        <v>0</v>
      </c>
      <c r="CR201" s="194">
        <f>SUMIF(振分, $C201, 計算_投入係数表_加工!CR$4:CR$123)</f>
        <v>0</v>
      </c>
      <c r="CS201" s="194">
        <f>SUMIF(振分, $C201, 計算_投入係数表_加工!CS$4:CS$123)</f>
        <v>0</v>
      </c>
      <c r="CT201" s="194">
        <f>SUMIF(振分, $C201, 計算_投入係数表_加工!CT$4:CT$123)</f>
        <v>0</v>
      </c>
      <c r="CU201" s="194">
        <f>SUMIF(振分, $C201, 計算_投入係数表_加工!CU$4:CU$123)</f>
        <v>0</v>
      </c>
      <c r="CV201" s="194">
        <f>SUMIF(振分, $C201, 計算_投入係数表_加工!CV$4:CV$123)</f>
        <v>0</v>
      </c>
      <c r="CW201" s="194">
        <f>SUMIF(振分, $C201, 計算_投入係数表_加工!CW$4:CW$123)</f>
        <v>0</v>
      </c>
      <c r="CX201" s="194">
        <f>SUMIF(振分, $C201, 計算_投入係数表_加工!CX$4:CX$123)</f>
        <v>0</v>
      </c>
      <c r="CY201" s="194">
        <f>SUMIF(振分, $C201, 計算_投入係数表_加工!CY$4:CY$123)</f>
        <v>0</v>
      </c>
      <c r="CZ201" s="194">
        <f>SUMIF(振分, $C201, 計算_投入係数表_加工!CZ$4:CZ$123)</f>
        <v>0</v>
      </c>
      <c r="DA201" s="194">
        <f>SUMIF(振分, $C201, 計算_投入係数表_加工!DA$4:DA$123)</f>
        <v>0</v>
      </c>
      <c r="DB201" s="194">
        <f>SUMIF(振分, $C201, 計算_投入係数表_加工!DB$4:DB$123)</f>
        <v>0</v>
      </c>
      <c r="DC201" s="194">
        <f>SUMIF(振分, $C201, 計算_投入係数表_加工!DC$4:DC$123)</f>
        <v>0</v>
      </c>
      <c r="DD201" s="194">
        <f>SUMIF(振分, $C201, 計算_投入係数表_加工!DD$4:DD$123)</f>
        <v>0</v>
      </c>
      <c r="DE201" s="194">
        <f>SUMIF(振分, $C201, 計算_投入係数表_加工!DE$4:DE$123)</f>
        <v>0</v>
      </c>
      <c r="DF201" s="194">
        <f>SUMIF(振分, $C201, 計算_投入係数表_加工!DF$4:DF$123)</f>
        <v>0</v>
      </c>
      <c r="DG201" s="194">
        <f>SUMIF(振分, $C201, 計算_投入係数表_加工!DG$4:DG$123)</f>
        <v>0</v>
      </c>
      <c r="DH201" s="194">
        <f>SUMIF(振分, $C201, 計算_投入係数表_加工!DH$4:DH$123)</f>
        <v>0</v>
      </c>
      <c r="DI201" s="194">
        <f>SUMIF(振分, $C201, 計算_投入係数表_加工!DI$4:DI$123)</f>
        <v>0</v>
      </c>
      <c r="DJ201" s="194">
        <f>SUMIF(振分, $C201, 計算_投入係数表_加工!DJ$4:DJ$123)</f>
        <v>0</v>
      </c>
      <c r="DK201" s="194">
        <f>SUMIF(振分, $C201, 計算_投入係数表_加工!DK$4:DK$123)</f>
        <v>0</v>
      </c>
      <c r="DL201" s="194">
        <f>SUMIF(振分, $C201, 計算_投入係数表_加工!DL$4:DL$123)</f>
        <v>0</v>
      </c>
      <c r="DM201" s="194">
        <f>SUMIF(振分, $C201, 計算_投入係数表_加工!DM$4:DM$123)</f>
        <v>0</v>
      </c>
      <c r="DN201" s="194">
        <f>SUMIF(振分, $C201, 計算_投入係数表_加工!DN$4:DN$123)</f>
        <v>0</v>
      </c>
      <c r="DO201" s="194">
        <f>SUMIF(振分, $C201, 計算_投入係数表_加工!DO$4:DO$123)</f>
        <v>0</v>
      </c>
      <c r="DP201" s="194">
        <f>SUMIF(振分, $C201, 計算_投入係数表_加工!DP$4:DP$123)</f>
        <v>0</v>
      </c>
      <c r="DQ201" s="194">
        <f>SUMIF(振分, $C201, 計算_投入係数表_加工!DQ$4:DQ$123)</f>
        <v>0</v>
      </c>
      <c r="DR201" s="194">
        <f>SUMIF(振分, $C201, 計算_投入係数表_加工!DR$4:DR$123)</f>
        <v>0</v>
      </c>
      <c r="DS201" s="194">
        <f>SUMIF(振分, $C201, 計算_投入係数表_加工!DS$4:DS$123)</f>
        <v>0</v>
      </c>
      <c r="DT201" s="108">
        <f>SUMIF(振分, $C201, 計算_投入係数表_加工!DT$4:DT$123)</f>
        <v>0</v>
      </c>
    </row>
    <row r="202" spans="1:124" s="22" customFormat="1" x14ac:dyDescent="0.25">
      <c r="A202" s="34"/>
      <c r="B202" s="53">
        <v>62</v>
      </c>
      <c r="C202" s="360" t="str">
        <v>-</v>
      </c>
      <c r="D202" s="193">
        <f>SUMIF(振分, $C202, 計算_投入係数表_加工!D$4:D$123)</f>
        <v>0</v>
      </c>
      <c r="E202" s="194">
        <f>SUMIF(振分, $C202, 計算_投入係数表_加工!E$4:E$123)</f>
        <v>0</v>
      </c>
      <c r="F202" s="194">
        <f>SUMIF(振分, $C202, 計算_投入係数表_加工!F$4:F$123)</f>
        <v>0</v>
      </c>
      <c r="G202" s="194">
        <f>SUMIF(振分, $C202, 計算_投入係数表_加工!G$4:G$123)</f>
        <v>0</v>
      </c>
      <c r="H202" s="194">
        <f>SUMIF(振分, $C202, 計算_投入係数表_加工!H$4:H$123)</f>
        <v>0</v>
      </c>
      <c r="I202" s="194">
        <f>SUMIF(振分, $C202, 計算_投入係数表_加工!I$4:I$123)</f>
        <v>0</v>
      </c>
      <c r="J202" s="194">
        <f>SUMIF(振分, $C202, 計算_投入係数表_加工!J$4:J$123)</f>
        <v>0</v>
      </c>
      <c r="K202" s="194">
        <f>SUMIF(振分, $C202, 計算_投入係数表_加工!K$4:K$123)</f>
        <v>0</v>
      </c>
      <c r="L202" s="194">
        <f>SUMIF(振分, $C202, 計算_投入係数表_加工!L$4:L$123)</f>
        <v>0</v>
      </c>
      <c r="M202" s="194">
        <f>SUMIF(振分, $C202, 計算_投入係数表_加工!M$4:M$123)</f>
        <v>0</v>
      </c>
      <c r="N202" s="194">
        <f>SUMIF(振分, $C202, 計算_投入係数表_加工!N$4:N$123)</f>
        <v>0</v>
      </c>
      <c r="O202" s="194">
        <f>SUMIF(振分, $C202, 計算_投入係数表_加工!O$4:O$123)</f>
        <v>0</v>
      </c>
      <c r="P202" s="194">
        <f>SUMIF(振分, $C202, 計算_投入係数表_加工!P$4:P$123)</f>
        <v>0</v>
      </c>
      <c r="Q202" s="194">
        <f>SUMIF(振分, $C202, 計算_投入係数表_加工!Q$4:Q$123)</f>
        <v>0</v>
      </c>
      <c r="R202" s="194">
        <f>SUMIF(振分, $C202, 計算_投入係数表_加工!R$4:R$123)</f>
        <v>0</v>
      </c>
      <c r="S202" s="194">
        <f>SUMIF(振分, $C202, 計算_投入係数表_加工!S$4:S$123)</f>
        <v>0</v>
      </c>
      <c r="T202" s="194">
        <f>SUMIF(振分, $C202, 計算_投入係数表_加工!T$4:T$123)</f>
        <v>0</v>
      </c>
      <c r="U202" s="194">
        <f>SUMIF(振分, $C202, 計算_投入係数表_加工!U$4:U$123)</f>
        <v>0</v>
      </c>
      <c r="V202" s="194">
        <f>SUMIF(振分, $C202, 計算_投入係数表_加工!V$4:V$123)</f>
        <v>0</v>
      </c>
      <c r="W202" s="194">
        <f>SUMIF(振分, $C202, 計算_投入係数表_加工!W$4:W$123)</f>
        <v>0</v>
      </c>
      <c r="X202" s="194">
        <f>SUMIF(振分, $C202, 計算_投入係数表_加工!X$4:X$123)</f>
        <v>0</v>
      </c>
      <c r="Y202" s="194">
        <f>SUMIF(振分, $C202, 計算_投入係数表_加工!Y$4:Y$123)</f>
        <v>0</v>
      </c>
      <c r="Z202" s="194">
        <f>SUMIF(振分, $C202, 計算_投入係数表_加工!Z$4:Z$123)</f>
        <v>0</v>
      </c>
      <c r="AA202" s="194">
        <f>SUMIF(振分, $C202, 計算_投入係数表_加工!AA$4:AA$123)</f>
        <v>0</v>
      </c>
      <c r="AB202" s="194">
        <f>SUMIF(振分, $C202, 計算_投入係数表_加工!AB$4:AB$123)</f>
        <v>0</v>
      </c>
      <c r="AC202" s="194">
        <f>SUMIF(振分, $C202, 計算_投入係数表_加工!AC$4:AC$123)</f>
        <v>0</v>
      </c>
      <c r="AD202" s="194">
        <f>SUMIF(振分, $C202, 計算_投入係数表_加工!AD$4:AD$123)</f>
        <v>0</v>
      </c>
      <c r="AE202" s="194">
        <f>SUMIF(振分, $C202, 計算_投入係数表_加工!AE$4:AE$123)</f>
        <v>0</v>
      </c>
      <c r="AF202" s="194">
        <f>SUMIF(振分, $C202, 計算_投入係数表_加工!AF$4:AF$123)</f>
        <v>0</v>
      </c>
      <c r="AG202" s="194">
        <f>SUMIF(振分, $C202, 計算_投入係数表_加工!AG$4:AG$123)</f>
        <v>0</v>
      </c>
      <c r="AH202" s="194">
        <f>SUMIF(振分, $C202, 計算_投入係数表_加工!AH$4:AH$123)</f>
        <v>0</v>
      </c>
      <c r="AI202" s="194">
        <f>SUMIF(振分, $C202, 計算_投入係数表_加工!AI$4:AI$123)</f>
        <v>0</v>
      </c>
      <c r="AJ202" s="194">
        <f>SUMIF(振分, $C202, 計算_投入係数表_加工!AJ$4:AJ$123)</f>
        <v>0</v>
      </c>
      <c r="AK202" s="194">
        <f>SUMIF(振分, $C202, 計算_投入係数表_加工!AK$4:AK$123)</f>
        <v>0</v>
      </c>
      <c r="AL202" s="194">
        <f>SUMIF(振分, $C202, 計算_投入係数表_加工!AL$4:AL$123)</f>
        <v>0</v>
      </c>
      <c r="AM202" s="194">
        <f>SUMIF(振分, $C202, 計算_投入係数表_加工!AM$4:AM$123)</f>
        <v>0</v>
      </c>
      <c r="AN202" s="194">
        <f>SUMIF(振分, $C202, 計算_投入係数表_加工!AN$4:AN$123)</f>
        <v>0</v>
      </c>
      <c r="AO202" s="194">
        <f>SUMIF(振分, $C202, 計算_投入係数表_加工!AO$4:AO$123)</f>
        <v>0</v>
      </c>
      <c r="AP202" s="194">
        <f>SUMIF(振分, $C202, 計算_投入係数表_加工!AP$4:AP$123)</f>
        <v>0</v>
      </c>
      <c r="AQ202" s="194">
        <f>SUMIF(振分, $C202, 計算_投入係数表_加工!AQ$4:AQ$123)</f>
        <v>0</v>
      </c>
      <c r="AR202" s="194">
        <f>SUMIF(振分, $C202, 計算_投入係数表_加工!AR$4:AR$123)</f>
        <v>0</v>
      </c>
      <c r="AS202" s="194">
        <f>SUMIF(振分, $C202, 計算_投入係数表_加工!AS$4:AS$123)</f>
        <v>0</v>
      </c>
      <c r="AT202" s="194">
        <f>SUMIF(振分, $C202, 計算_投入係数表_加工!AT$4:AT$123)</f>
        <v>0</v>
      </c>
      <c r="AU202" s="194">
        <f>SUMIF(振分, $C202, 計算_投入係数表_加工!AU$4:AU$123)</f>
        <v>0</v>
      </c>
      <c r="AV202" s="194">
        <f>SUMIF(振分, $C202, 計算_投入係数表_加工!AV$4:AV$123)</f>
        <v>0</v>
      </c>
      <c r="AW202" s="194">
        <f>SUMIF(振分, $C202, 計算_投入係数表_加工!AW$4:AW$123)</f>
        <v>0</v>
      </c>
      <c r="AX202" s="194">
        <f>SUMIF(振分, $C202, 計算_投入係数表_加工!AX$4:AX$123)</f>
        <v>0</v>
      </c>
      <c r="AY202" s="194">
        <f>SUMIF(振分, $C202, 計算_投入係数表_加工!AY$4:AY$123)</f>
        <v>0</v>
      </c>
      <c r="AZ202" s="194">
        <f>SUMIF(振分, $C202, 計算_投入係数表_加工!AZ$4:AZ$123)</f>
        <v>0</v>
      </c>
      <c r="BA202" s="194">
        <f>SUMIF(振分, $C202, 計算_投入係数表_加工!BA$4:BA$123)</f>
        <v>0</v>
      </c>
      <c r="BB202" s="194">
        <f>SUMIF(振分, $C202, 計算_投入係数表_加工!BB$4:BB$123)</f>
        <v>0</v>
      </c>
      <c r="BC202" s="194">
        <f>SUMIF(振分, $C202, 計算_投入係数表_加工!BC$4:BC$123)</f>
        <v>0</v>
      </c>
      <c r="BD202" s="194">
        <f>SUMIF(振分, $C202, 計算_投入係数表_加工!BD$4:BD$123)</f>
        <v>0</v>
      </c>
      <c r="BE202" s="194">
        <f>SUMIF(振分, $C202, 計算_投入係数表_加工!BE$4:BE$123)</f>
        <v>0</v>
      </c>
      <c r="BF202" s="194">
        <f>SUMIF(振分, $C202, 計算_投入係数表_加工!BF$4:BF$123)</f>
        <v>0</v>
      </c>
      <c r="BG202" s="194">
        <f>SUMIF(振分, $C202, 計算_投入係数表_加工!BG$4:BG$123)</f>
        <v>0</v>
      </c>
      <c r="BH202" s="194">
        <f>SUMIF(振分, $C202, 計算_投入係数表_加工!BH$4:BH$123)</f>
        <v>0</v>
      </c>
      <c r="BI202" s="194">
        <f>SUMIF(振分, $C202, 計算_投入係数表_加工!BI$4:BI$123)</f>
        <v>0</v>
      </c>
      <c r="BJ202" s="194">
        <f>SUMIF(振分, $C202, 計算_投入係数表_加工!BJ$4:BJ$123)</f>
        <v>0</v>
      </c>
      <c r="BK202" s="194">
        <f>SUMIF(振分, $C202, 計算_投入係数表_加工!BK$4:BK$123)</f>
        <v>0</v>
      </c>
      <c r="BL202" s="194">
        <f>SUMIF(振分, $C202, 計算_投入係数表_加工!BL$4:BL$123)</f>
        <v>0</v>
      </c>
      <c r="BM202" s="194">
        <f>SUMIF(振分, $C202, 計算_投入係数表_加工!BM$4:BM$123)</f>
        <v>0</v>
      </c>
      <c r="BN202" s="194">
        <f>SUMIF(振分, $C202, 計算_投入係数表_加工!BN$4:BN$123)</f>
        <v>0</v>
      </c>
      <c r="BO202" s="194">
        <f>SUMIF(振分, $C202, 計算_投入係数表_加工!BO$4:BO$123)</f>
        <v>0</v>
      </c>
      <c r="BP202" s="194">
        <f>SUMIF(振分, $C202, 計算_投入係数表_加工!BP$4:BP$123)</f>
        <v>0</v>
      </c>
      <c r="BQ202" s="194">
        <f>SUMIF(振分, $C202, 計算_投入係数表_加工!BQ$4:BQ$123)</f>
        <v>0</v>
      </c>
      <c r="BR202" s="194">
        <f>SUMIF(振分, $C202, 計算_投入係数表_加工!BR$4:BR$123)</f>
        <v>0</v>
      </c>
      <c r="BS202" s="194">
        <f>SUMIF(振分, $C202, 計算_投入係数表_加工!BS$4:BS$123)</f>
        <v>0</v>
      </c>
      <c r="BT202" s="194">
        <f>SUMIF(振分, $C202, 計算_投入係数表_加工!BT$4:BT$123)</f>
        <v>0</v>
      </c>
      <c r="BU202" s="194">
        <f>SUMIF(振分, $C202, 計算_投入係数表_加工!BU$4:BU$123)</f>
        <v>0</v>
      </c>
      <c r="BV202" s="194">
        <f>SUMIF(振分, $C202, 計算_投入係数表_加工!BV$4:BV$123)</f>
        <v>0</v>
      </c>
      <c r="BW202" s="194">
        <f>SUMIF(振分, $C202, 計算_投入係数表_加工!BW$4:BW$123)</f>
        <v>0</v>
      </c>
      <c r="BX202" s="194">
        <f>SUMIF(振分, $C202, 計算_投入係数表_加工!BX$4:BX$123)</f>
        <v>0</v>
      </c>
      <c r="BY202" s="194">
        <f>SUMIF(振分, $C202, 計算_投入係数表_加工!BY$4:BY$123)</f>
        <v>0</v>
      </c>
      <c r="BZ202" s="194">
        <f>SUMIF(振分, $C202, 計算_投入係数表_加工!BZ$4:BZ$123)</f>
        <v>0</v>
      </c>
      <c r="CA202" s="194">
        <f>SUMIF(振分, $C202, 計算_投入係数表_加工!CA$4:CA$123)</f>
        <v>0</v>
      </c>
      <c r="CB202" s="194">
        <f>SUMIF(振分, $C202, 計算_投入係数表_加工!CB$4:CB$123)</f>
        <v>0</v>
      </c>
      <c r="CC202" s="194">
        <f>SUMIF(振分, $C202, 計算_投入係数表_加工!CC$4:CC$123)</f>
        <v>0</v>
      </c>
      <c r="CD202" s="194">
        <f>SUMIF(振分, $C202, 計算_投入係数表_加工!CD$4:CD$123)</f>
        <v>0</v>
      </c>
      <c r="CE202" s="194">
        <f>SUMIF(振分, $C202, 計算_投入係数表_加工!CE$4:CE$123)</f>
        <v>0</v>
      </c>
      <c r="CF202" s="194">
        <f>SUMIF(振分, $C202, 計算_投入係数表_加工!CF$4:CF$123)</f>
        <v>0</v>
      </c>
      <c r="CG202" s="194">
        <f>SUMIF(振分, $C202, 計算_投入係数表_加工!CG$4:CG$123)</f>
        <v>0</v>
      </c>
      <c r="CH202" s="194">
        <f>SUMIF(振分, $C202, 計算_投入係数表_加工!CH$4:CH$123)</f>
        <v>0</v>
      </c>
      <c r="CI202" s="194">
        <f>SUMIF(振分, $C202, 計算_投入係数表_加工!CI$4:CI$123)</f>
        <v>0</v>
      </c>
      <c r="CJ202" s="194">
        <f>SUMIF(振分, $C202, 計算_投入係数表_加工!CJ$4:CJ$123)</f>
        <v>0</v>
      </c>
      <c r="CK202" s="194">
        <f>SUMIF(振分, $C202, 計算_投入係数表_加工!CK$4:CK$123)</f>
        <v>0</v>
      </c>
      <c r="CL202" s="194">
        <f>SUMIF(振分, $C202, 計算_投入係数表_加工!CL$4:CL$123)</f>
        <v>0</v>
      </c>
      <c r="CM202" s="194">
        <f>SUMIF(振分, $C202, 計算_投入係数表_加工!CM$4:CM$123)</f>
        <v>0</v>
      </c>
      <c r="CN202" s="194">
        <f>SUMIF(振分, $C202, 計算_投入係数表_加工!CN$4:CN$123)</f>
        <v>0</v>
      </c>
      <c r="CO202" s="194">
        <f>SUMIF(振分, $C202, 計算_投入係数表_加工!CO$4:CO$123)</f>
        <v>0</v>
      </c>
      <c r="CP202" s="194">
        <f>SUMIF(振分, $C202, 計算_投入係数表_加工!CP$4:CP$123)</f>
        <v>0</v>
      </c>
      <c r="CQ202" s="194">
        <f>SUMIF(振分, $C202, 計算_投入係数表_加工!CQ$4:CQ$123)</f>
        <v>0</v>
      </c>
      <c r="CR202" s="194">
        <f>SUMIF(振分, $C202, 計算_投入係数表_加工!CR$4:CR$123)</f>
        <v>0</v>
      </c>
      <c r="CS202" s="194">
        <f>SUMIF(振分, $C202, 計算_投入係数表_加工!CS$4:CS$123)</f>
        <v>0</v>
      </c>
      <c r="CT202" s="194">
        <f>SUMIF(振分, $C202, 計算_投入係数表_加工!CT$4:CT$123)</f>
        <v>0</v>
      </c>
      <c r="CU202" s="194">
        <f>SUMIF(振分, $C202, 計算_投入係数表_加工!CU$4:CU$123)</f>
        <v>0</v>
      </c>
      <c r="CV202" s="194">
        <f>SUMIF(振分, $C202, 計算_投入係数表_加工!CV$4:CV$123)</f>
        <v>0</v>
      </c>
      <c r="CW202" s="194">
        <f>SUMIF(振分, $C202, 計算_投入係数表_加工!CW$4:CW$123)</f>
        <v>0</v>
      </c>
      <c r="CX202" s="194">
        <f>SUMIF(振分, $C202, 計算_投入係数表_加工!CX$4:CX$123)</f>
        <v>0</v>
      </c>
      <c r="CY202" s="194">
        <f>SUMIF(振分, $C202, 計算_投入係数表_加工!CY$4:CY$123)</f>
        <v>0</v>
      </c>
      <c r="CZ202" s="194">
        <f>SUMIF(振分, $C202, 計算_投入係数表_加工!CZ$4:CZ$123)</f>
        <v>0</v>
      </c>
      <c r="DA202" s="194">
        <f>SUMIF(振分, $C202, 計算_投入係数表_加工!DA$4:DA$123)</f>
        <v>0</v>
      </c>
      <c r="DB202" s="194">
        <f>SUMIF(振分, $C202, 計算_投入係数表_加工!DB$4:DB$123)</f>
        <v>0</v>
      </c>
      <c r="DC202" s="194">
        <f>SUMIF(振分, $C202, 計算_投入係数表_加工!DC$4:DC$123)</f>
        <v>0</v>
      </c>
      <c r="DD202" s="194">
        <f>SUMIF(振分, $C202, 計算_投入係数表_加工!DD$4:DD$123)</f>
        <v>0</v>
      </c>
      <c r="DE202" s="194">
        <f>SUMIF(振分, $C202, 計算_投入係数表_加工!DE$4:DE$123)</f>
        <v>0</v>
      </c>
      <c r="DF202" s="194">
        <f>SUMIF(振分, $C202, 計算_投入係数表_加工!DF$4:DF$123)</f>
        <v>0</v>
      </c>
      <c r="DG202" s="194">
        <f>SUMIF(振分, $C202, 計算_投入係数表_加工!DG$4:DG$123)</f>
        <v>0</v>
      </c>
      <c r="DH202" s="194">
        <f>SUMIF(振分, $C202, 計算_投入係数表_加工!DH$4:DH$123)</f>
        <v>0</v>
      </c>
      <c r="DI202" s="194">
        <f>SUMIF(振分, $C202, 計算_投入係数表_加工!DI$4:DI$123)</f>
        <v>0</v>
      </c>
      <c r="DJ202" s="194">
        <f>SUMIF(振分, $C202, 計算_投入係数表_加工!DJ$4:DJ$123)</f>
        <v>0</v>
      </c>
      <c r="DK202" s="194">
        <f>SUMIF(振分, $C202, 計算_投入係数表_加工!DK$4:DK$123)</f>
        <v>0</v>
      </c>
      <c r="DL202" s="194">
        <f>SUMIF(振分, $C202, 計算_投入係数表_加工!DL$4:DL$123)</f>
        <v>0</v>
      </c>
      <c r="DM202" s="194">
        <f>SUMIF(振分, $C202, 計算_投入係数表_加工!DM$4:DM$123)</f>
        <v>0</v>
      </c>
      <c r="DN202" s="194">
        <f>SUMIF(振分, $C202, 計算_投入係数表_加工!DN$4:DN$123)</f>
        <v>0</v>
      </c>
      <c r="DO202" s="194">
        <f>SUMIF(振分, $C202, 計算_投入係数表_加工!DO$4:DO$123)</f>
        <v>0</v>
      </c>
      <c r="DP202" s="194">
        <f>SUMIF(振分, $C202, 計算_投入係数表_加工!DP$4:DP$123)</f>
        <v>0</v>
      </c>
      <c r="DQ202" s="194">
        <f>SUMIF(振分, $C202, 計算_投入係数表_加工!DQ$4:DQ$123)</f>
        <v>0</v>
      </c>
      <c r="DR202" s="194">
        <f>SUMIF(振分, $C202, 計算_投入係数表_加工!DR$4:DR$123)</f>
        <v>0</v>
      </c>
      <c r="DS202" s="194">
        <f>SUMIF(振分, $C202, 計算_投入係数表_加工!DS$4:DS$123)</f>
        <v>0</v>
      </c>
      <c r="DT202" s="108">
        <f>SUMIF(振分, $C202, 計算_投入係数表_加工!DT$4:DT$123)</f>
        <v>0</v>
      </c>
    </row>
    <row r="203" spans="1:124" s="22" customFormat="1" x14ac:dyDescent="0.25">
      <c r="A203" s="34"/>
      <c r="B203" s="53">
        <v>63</v>
      </c>
      <c r="C203" s="360" t="str">
        <v>-</v>
      </c>
      <c r="D203" s="193">
        <f>SUMIF(振分, $C203, 計算_投入係数表_加工!D$4:D$123)</f>
        <v>0</v>
      </c>
      <c r="E203" s="194">
        <f>SUMIF(振分, $C203, 計算_投入係数表_加工!E$4:E$123)</f>
        <v>0</v>
      </c>
      <c r="F203" s="194">
        <f>SUMIF(振分, $C203, 計算_投入係数表_加工!F$4:F$123)</f>
        <v>0</v>
      </c>
      <c r="G203" s="194">
        <f>SUMIF(振分, $C203, 計算_投入係数表_加工!G$4:G$123)</f>
        <v>0</v>
      </c>
      <c r="H203" s="194">
        <f>SUMIF(振分, $C203, 計算_投入係数表_加工!H$4:H$123)</f>
        <v>0</v>
      </c>
      <c r="I203" s="194">
        <f>SUMIF(振分, $C203, 計算_投入係数表_加工!I$4:I$123)</f>
        <v>0</v>
      </c>
      <c r="J203" s="194">
        <f>SUMIF(振分, $C203, 計算_投入係数表_加工!J$4:J$123)</f>
        <v>0</v>
      </c>
      <c r="K203" s="194">
        <f>SUMIF(振分, $C203, 計算_投入係数表_加工!K$4:K$123)</f>
        <v>0</v>
      </c>
      <c r="L203" s="194">
        <f>SUMIF(振分, $C203, 計算_投入係数表_加工!L$4:L$123)</f>
        <v>0</v>
      </c>
      <c r="M203" s="194">
        <f>SUMIF(振分, $C203, 計算_投入係数表_加工!M$4:M$123)</f>
        <v>0</v>
      </c>
      <c r="N203" s="194">
        <f>SUMIF(振分, $C203, 計算_投入係数表_加工!N$4:N$123)</f>
        <v>0</v>
      </c>
      <c r="O203" s="194">
        <f>SUMIF(振分, $C203, 計算_投入係数表_加工!O$4:O$123)</f>
        <v>0</v>
      </c>
      <c r="P203" s="194">
        <f>SUMIF(振分, $C203, 計算_投入係数表_加工!P$4:P$123)</f>
        <v>0</v>
      </c>
      <c r="Q203" s="194">
        <f>SUMIF(振分, $C203, 計算_投入係数表_加工!Q$4:Q$123)</f>
        <v>0</v>
      </c>
      <c r="R203" s="194">
        <f>SUMIF(振分, $C203, 計算_投入係数表_加工!R$4:R$123)</f>
        <v>0</v>
      </c>
      <c r="S203" s="194">
        <f>SUMIF(振分, $C203, 計算_投入係数表_加工!S$4:S$123)</f>
        <v>0</v>
      </c>
      <c r="T203" s="194">
        <f>SUMIF(振分, $C203, 計算_投入係数表_加工!T$4:T$123)</f>
        <v>0</v>
      </c>
      <c r="U203" s="194">
        <f>SUMIF(振分, $C203, 計算_投入係数表_加工!U$4:U$123)</f>
        <v>0</v>
      </c>
      <c r="V203" s="194">
        <f>SUMIF(振分, $C203, 計算_投入係数表_加工!V$4:V$123)</f>
        <v>0</v>
      </c>
      <c r="W203" s="194">
        <f>SUMIF(振分, $C203, 計算_投入係数表_加工!W$4:W$123)</f>
        <v>0</v>
      </c>
      <c r="X203" s="194">
        <f>SUMIF(振分, $C203, 計算_投入係数表_加工!X$4:X$123)</f>
        <v>0</v>
      </c>
      <c r="Y203" s="194">
        <f>SUMIF(振分, $C203, 計算_投入係数表_加工!Y$4:Y$123)</f>
        <v>0</v>
      </c>
      <c r="Z203" s="194">
        <f>SUMIF(振分, $C203, 計算_投入係数表_加工!Z$4:Z$123)</f>
        <v>0</v>
      </c>
      <c r="AA203" s="194">
        <f>SUMIF(振分, $C203, 計算_投入係数表_加工!AA$4:AA$123)</f>
        <v>0</v>
      </c>
      <c r="AB203" s="194">
        <f>SUMIF(振分, $C203, 計算_投入係数表_加工!AB$4:AB$123)</f>
        <v>0</v>
      </c>
      <c r="AC203" s="194">
        <f>SUMIF(振分, $C203, 計算_投入係数表_加工!AC$4:AC$123)</f>
        <v>0</v>
      </c>
      <c r="AD203" s="194">
        <f>SUMIF(振分, $C203, 計算_投入係数表_加工!AD$4:AD$123)</f>
        <v>0</v>
      </c>
      <c r="AE203" s="194">
        <f>SUMIF(振分, $C203, 計算_投入係数表_加工!AE$4:AE$123)</f>
        <v>0</v>
      </c>
      <c r="AF203" s="194">
        <f>SUMIF(振分, $C203, 計算_投入係数表_加工!AF$4:AF$123)</f>
        <v>0</v>
      </c>
      <c r="AG203" s="194">
        <f>SUMIF(振分, $C203, 計算_投入係数表_加工!AG$4:AG$123)</f>
        <v>0</v>
      </c>
      <c r="AH203" s="194">
        <f>SUMIF(振分, $C203, 計算_投入係数表_加工!AH$4:AH$123)</f>
        <v>0</v>
      </c>
      <c r="AI203" s="194">
        <f>SUMIF(振分, $C203, 計算_投入係数表_加工!AI$4:AI$123)</f>
        <v>0</v>
      </c>
      <c r="AJ203" s="194">
        <f>SUMIF(振分, $C203, 計算_投入係数表_加工!AJ$4:AJ$123)</f>
        <v>0</v>
      </c>
      <c r="AK203" s="194">
        <f>SUMIF(振分, $C203, 計算_投入係数表_加工!AK$4:AK$123)</f>
        <v>0</v>
      </c>
      <c r="AL203" s="194">
        <f>SUMIF(振分, $C203, 計算_投入係数表_加工!AL$4:AL$123)</f>
        <v>0</v>
      </c>
      <c r="AM203" s="194">
        <f>SUMIF(振分, $C203, 計算_投入係数表_加工!AM$4:AM$123)</f>
        <v>0</v>
      </c>
      <c r="AN203" s="194">
        <f>SUMIF(振分, $C203, 計算_投入係数表_加工!AN$4:AN$123)</f>
        <v>0</v>
      </c>
      <c r="AO203" s="194">
        <f>SUMIF(振分, $C203, 計算_投入係数表_加工!AO$4:AO$123)</f>
        <v>0</v>
      </c>
      <c r="AP203" s="194">
        <f>SUMIF(振分, $C203, 計算_投入係数表_加工!AP$4:AP$123)</f>
        <v>0</v>
      </c>
      <c r="AQ203" s="194">
        <f>SUMIF(振分, $C203, 計算_投入係数表_加工!AQ$4:AQ$123)</f>
        <v>0</v>
      </c>
      <c r="AR203" s="194">
        <f>SUMIF(振分, $C203, 計算_投入係数表_加工!AR$4:AR$123)</f>
        <v>0</v>
      </c>
      <c r="AS203" s="194">
        <f>SUMIF(振分, $C203, 計算_投入係数表_加工!AS$4:AS$123)</f>
        <v>0</v>
      </c>
      <c r="AT203" s="194">
        <f>SUMIF(振分, $C203, 計算_投入係数表_加工!AT$4:AT$123)</f>
        <v>0</v>
      </c>
      <c r="AU203" s="194">
        <f>SUMIF(振分, $C203, 計算_投入係数表_加工!AU$4:AU$123)</f>
        <v>0</v>
      </c>
      <c r="AV203" s="194">
        <f>SUMIF(振分, $C203, 計算_投入係数表_加工!AV$4:AV$123)</f>
        <v>0</v>
      </c>
      <c r="AW203" s="194">
        <f>SUMIF(振分, $C203, 計算_投入係数表_加工!AW$4:AW$123)</f>
        <v>0</v>
      </c>
      <c r="AX203" s="194">
        <f>SUMIF(振分, $C203, 計算_投入係数表_加工!AX$4:AX$123)</f>
        <v>0</v>
      </c>
      <c r="AY203" s="194">
        <f>SUMIF(振分, $C203, 計算_投入係数表_加工!AY$4:AY$123)</f>
        <v>0</v>
      </c>
      <c r="AZ203" s="194">
        <f>SUMIF(振分, $C203, 計算_投入係数表_加工!AZ$4:AZ$123)</f>
        <v>0</v>
      </c>
      <c r="BA203" s="194">
        <f>SUMIF(振分, $C203, 計算_投入係数表_加工!BA$4:BA$123)</f>
        <v>0</v>
      </c>
      <c r="BB203" s="194">
        <f>SUMIF(振分, $C203, 計算_投入係数表_加工!BB$4:BB$123)</f>
        <v>0</v>
      </c>
      <c r="BC203" s="194">
        <f>SUMIF(振分, $C203, 計算_投入係数表_加工!BC$4:BC$123)</f>
        <v>0</v>
      </c>
      <c r="BD203" s="194">
        <f>SUMIF(振分, $C203, 計算_投入係数表_加工!BD$4:BD$123)</f>
        <v>0</v>
      </c>
      <c r="BE203" s="194">
        <f>SUMIF(振分, $C203, 計算_投入係数表_加工!BE$4:BE$123)</f>
        <v>0</v>
      </c>
      <c r="BF203" s="194">
        <f>SUMIF(振分, $C203, 計算_投入係数表_加工!BF$4:BF$123)</f>
        <v>0</v>
      </c>
      <c r="BG203" s="194">
        <f>SUMIF(振分, $C203, 計算_投入係数表_加工!BG$4:BG$123)</f>
        <v>0</v>
      </c>
      <c r="BH203" s="194">
        <f>SUMIF(振分, $C203, 計算_投入係数表_加工!BH$4:BH$123)</f>
        <v>0</v>
      </c>
      <c r="BI203" s="194">
        <f>SUMIF(振分, $C203, 計算_投入係数表_加工!BI$4:BI$123)</f>
        <v>0</v>
      </c>
      <c r="BJ203" s="194">
        <f>SUMIF(振分, $C203, 計算_投入係数表_加工!BJ$4:BJ$123)</f>
        <v>0</v>
      </c>
      <c r="BK203" s="194">
        <f>SUMIF(振分, $C203, 計算_投入係数表_加工!BK$4:BK$123)</f>
        <v>0</v>
      </c>
      <c r="BL203" s="194">
        <f>SUMIF(振分, $C203, 計算_投入係数表_加工!BL$4:BL$123)</f>
        <v>0</v>
      </c>
      <c r="BM203" s="194">
        <f>SUMIF(振分, $C203, 計算_投入係数表_加工!BM$4:BM$123)</f>
        <v>0</v>
      </c>
      <c r="BN203" s="194">
        <f>SUMIF(振分, $C203, 計算_投入係数表_加工!BN$4:BN$123)</f>
        <v>0</v>
      </c>
      <c r="BO203" s="194">
        <f>SUMIF(振分, $C203, 計算_投入係数表_加工!BO$4:BO$123)</f>
        <v>0</v>
      </c>
      <c r="BP203" s="194">
        <f>SUMIF(振分, $C203, 計算_投入係数表_加工!BP$4:BP$123)</f>
        <v>0</v>
      </c>
      <c r="BQ203" s="194">
        <f>SUMIF(振分, $C203, 計算_投入係数表_加工!BQ$4:BQ$123)</f>
        <v>0</v>
      </c>
      <c r="BR203" s="194">
        <f>SUMIF(振分, $C203, 計算_投入係数表_加工!BR$4:BR$123)</f>
        <v>0</v>
      </c>
      <c r="BS203" s="194">
        <f>SUMIF(振分, $C203, 計算_投入係数表_加工!BS$4:BS$123)</f>
        <v>0</v>
      </c>
      <c r="BT203" s="194">
        <f>SUMIF(振分, $C203, 計算_投入係数表_加工!BT$4:BT$123)</f>
        <v>0</v>
      </c>
      <c r="BU203" s="194">
        <f>SUMIF(振分, $C203, 計算_投入係数表_加工!BU$4:BU$123)</f>
        <v>0</v>
      </c>
      <c r="BV203" s="194">
        <f>SUMIF(振分, $C203, 計算_投入係数表_加工!BV$4:BV$123)</f>
        <v>0</v>
      </c>
      <c r="BW203" s="194">
        <f>SUMIF(振分, $C203, 計算_投入係数表_加工!BW$4:BW$123)</f>
        <v>0</v>
      </c>
      <c r="BX203" s="194">
        <f>SUMIF(振分, $C203, 計算_投入係数表_加工!BX$4:BX$123)</f>
        <v>0</v>
      </c>
      <c r="BY203" s="194">
        <f>SUMIF(振分, $C203, 計算_投入係数表_加工!BY$4:BY$123)</f>
        <v>0</v>
      </c>
      <c r="BZ203" s="194">
        <f>SUMIF(振分, $C203, 計算_投入係数表_加工!BZ$4:BZ$123)</f>
        <v>0</v>
      </c>
      <c r="CA203" s="194">
        <f>SUMIF(振分, $C203, 計算_投入係数表_加工!CA$4:CA$123)</f>
        <v>0</v>
      </c>
      <c r="CB203" s="194">
        <f>SUMIF(振分, $C203, 計算_投入係数表_加工!CB$4:CB$123)</f>
        <v>0</v>
      </c>
      <c r="CC203" s="194">
        <f>SUMIF(振分, $C203, 計算_投入係数表_加工!CC$4:CC$123)</f>
        <v>0</v>
      </c>
      <c r="CD203" s="194">
        <f>SUMIF(振分, $C203, 計算_投入係数表_加工!CD$4:CD$123)</f>
        <v>0</v>
      </c>
      <c r="CE203" s="194">
        <f>SUMIF(振分, $C203, 計算_投入係数表_加工!CE$4:CE$123)</f>
        <v>0</v>
      </c>
      <c r="CF203" s="194">
        <f>SUMIF(振分, $C203, 計算_投入係数表_加工!CF$4:CF$123)</f>
        <v>0</v>
      </c>
      <c r="CG203" s="194">
        <f>SUMIF(振分, $C203, 計算_投入係数表_加工!CG$4:CG$123)</f>
        <v>0</v>
      </c>
      <c r="CH203" s="194">
        <f>SUMIF(振分, $C203, 計算_投入係数表_加工!CH$4:CH$123)</f>
        <v>0</v>
      </c>
      <c r="CI203" s="194">
        <f>SUMIF(振分, $C203, 計算_投入係数表_加工!CI$4:CI$123)</f>
        <v>0</v>
      </c>
      <c r="CJ203" s="194">
        <f>SUMIF(振分, $C203, 計算_投入係数表_加工!CJ$4:CJ$123)</f>
        <v>0</v>
      </c>
      <c r="CK203" s="194">
        <f>SUMIF(振分, $C203, 計算_投入係数表_加工!CK$4:CK$123)</f>
        <v>0</v>
      </c>
      <c r="CL203" s="194">
        <f>SUMIF(振分, $C203, 計算_投入係数表_加工!CL$4:CL$123)</f>
        <v>0</v>
      </c>
      <c r="CM203" s="194">
        <f>SUMIF(振分, $C203, 計算_投入係数表_加工!CM$4:CM$123)</f>
        <v>0</v>
      </c>
      <c r="CN203" s="194">
        <f>SUMIF(振分, $C203, 計算_投入係数表_加工!CN$4:CN$123)</f>
        <v>0</v>
      </c>
      <c r="CO203" s="194">
        <f>SUMIF(振分, $C203, 計算_投入係数表_加工!CO$4:CO$123)</f>
        <v>0</v>
      </c>
      <c r="CP203" s="194">
        <f>SUMIF(振分, $C203, 計算_投入係数表_加工!CP$4:CP$123)</f>
        <v>0</v>
      </c>
      <c r="CQ203" s="194">
        <f>SUMIF(振分, $C203, 計算_投入係数表_加工!CQ$4:CQ$123)</f>
        <v>0</v>
      </c>
      <c r="CR203" s="194">
        <f>SUMIF(振分, $C203, 計算_投入係数表_加工!CR$4:CR$123)</f>
        <v>0</v>
      </c>
      <c r="CS203" s="194">
        <f>SUMIF(振分, $C203, 計算_投入係数表_加工!CS$4:CS$123)</f>
        <v>0</v>
      </c>
      <c r="CT203" s="194">
        <f>SUMIF(振分, $C203, 計算_投入係数表_加工!CT$4:CT$123)</f>
        <v>0</v>
      </c>
      <c r="CU203" s="194">
        <f>SUMIF(振分, $C203, 計算_投入係数表_加工!CU$4:CU$123)</f>
        <v>0</v>
      </c>
      <c r="CV203" s="194">
        <f>SUMIF(振分, $C203, 計算_投入係数表_加工!CV$4:CV$123)</f>
        <v>0</v>
      </c>
      <c r="CW203" s="194">
        <f>SUMIF(振分, $C203, 計算_投入係数表_加工!CW$4:CW$123)</f>
        <v>0</v>
      </c>
      <c r="CX203" s="194">
        <f>SUMIF(振分, $C203, 計算_投入係数表_加工!CX$4:CX$123)</f>
        <v>0</v>
      </c>
      <c r="CY203" s="194">
        <f>SUMIF(振分, $C203, 計算_投入係数表_加工!CY$4:CY$123)</f>
        <v>0</v>
      </c>
      <c r="CZ203" s="194">
        <f>SUMIF(振分, $C203, 計算_投入係数表_加工!CZ$4:CZ$123)</f>
        <v>0</v>
      </c>
      <c r="DA203" s="194">
        <f>SUMIF(振分, $C203, 計算_投入係数表_加工!DA$4:DA$123)</f>
        <v>0</v>
      </c>
      <c r="DB203" s="194">
        <f>SUMIF(振分, $C203, 計算_投入係数表_加工!DB$4:DB$123)</f>
        <v>0</v>
      </c>
      <c r="DC203" s="194">
        <f>SUMIF(振分, $C203, 計算_投入係数表_加工!DC$4:DC$123)</f>
        <v>0</v>
      </c>
      <c r="DD203" s="194">
        <f>SUMIF(振分, $C203, 計算_投入係数表_加工!DD$4:DD$123)</f>
        <v>0</v>
      </c>
      <c r="DE203" s="194">
        <f>SUMIF(振分, $C203, 計算_投入係数表_加工!DE$4:DE$123)</f>
        <v>0</v>
      </c>
      <c r="DF203" s="194">
        <f>SUMIF(振分, $C203, 計算_投入係数表_加工!DF$4:DF$123)</f>
        <v>0</v>
      </c>
      <c r="DG203" s="194">
        <f>SUMIF(振分, $C203, 計算_投入係数表_加工!DG$4:DG$123)</f>
        <v>0</v>
      </c>
      <c r="DH203" s="194">
        <f>SUMIF(振分, $C203, 計算_投入係数表_加工!DH$4:DH$123)</f>
        <v>0</v>
      </c>
      <c r="DI203" s="194">
        <f>SUMIF(振分, $C203, 計算_投入係数表_加工!DI$4:DI$123)</f>
        <v>0</v>
      </c>
      <c r="DJ203" s="194">
        <f>SUMIF(振分, $C203, 計算_投入係数表_加工!DJ$4:DJ$123)</f>
        <v>0</v>
      </c>
      <c r="DK203" s="194">
        <f>SUMIF(振分, $C203, 計算_投入係数表_加工!DK$4:DK$123)</f>
        <v>0</v>
      </c>
      <c r="DL203" s="194">
        <f>SUMIF(振分, $C203, 計算_投入係数表_加工!DL$4:DL$123)</f>
        <v>0</v>
      </c>
      <c r="DM203" s="194">
        <f>SUMIF(振分, $C203, 計算_投入係数表_加工!DM$4:DM$123)</f>
        <v>0</v>
      </c>
      <c r="DN203" s="194">
        <f>SUMIF(振分, $C203, 計算_投入係数表_加工!DN$4:DN$123)</f>
        <v>0</v>
      </c>
      <c r="DO203" s="194">
        <f>SUMIF(振分, $C203, 計算_投入係数表_加工!DO$4:DO$123)</f>
        <v>0</v>
      </c>
      <c r="DP203" s="194">
        <f>SUMIF(振分, $C203, 計算_投入係数表_加工!DP$4:DP$123)</f>
        <v>0</v>
      </c>
      <c r="DQ203" s="194">
        <f>SUMIF(振分, $C203, 計算_投入係数表_加工!DQ$4:DQ$123)</f>
        <v>0</v>
      </c>
      <c r="DR203" s="194">
        <f>SUMIF(振分, $C203, 計算_投入係数表_加工!DR$4:DR$123)</f>
        <v>0</v>
      </c>
      <c r="DS203" s="194">
        <f>SUMIF(振分, $C203, 計算_投入係数表_加工!DS$4:DS$123)</f>
        <v>0</v>
      </c>
      <c r="DT203" s="108">
        <f>SUMIF(振分, $C203, 計算_投入係数表_加工!DT$4:DT$123)</f>
        <v>0</v>
      </c>
    </row>
    <row r="204" spans="1:124" s="22" customFormat="1" x14ac:dyDescent="0.25">
      <c r="A204" s="34"/>
      <c r="B204" s="53">
        <v>64</v>
      </c>
      <c r="C204" s="360" t="str">
        <v>-</v>
      </c>
      <c r="D204" s="193">
        <f>SUMIF(振分, $C204, 計算_投入係数表_加工!D$4:D$123)</f>
        <v>0</v>
      </c>
      <c r="E204" s="194">
        <f>SUMIF(振分, $C204, 計算_投入係数表_加工!E$4:E$123)</f>
        <v>0</v>
      </c>
      <c r="F204" s="194">
        <f>SUMIF(振分, $C204, 計算_投入係数表_加工!F$4:F$123)</f>
        <v>0</v>
      </c>
      <c r="G204" s="194">
        <f>SUMIF(振分, $C204, 計算_投入係数表_加工!G$4:G$123)</f>
        <v>0</v>
      </c>
      <c r="H204" s="194">
        <f>SUMIF(振分, $C204, 計算_投入係数表_加工!H$4:H$123)</f>
        <v>0</v>
      </c>
      <c r="I204" s="194">
        <f>SUMIF(振分, $C204, 計算_投入係数表_加工!I$4:I$123)</f>
        <v>0</v>
      </c>
      <c r="J204" s="194">
        <f>SUMIF(振分, $C204, 計算_投入係数表_加工!J$4:J$123)</f>
        <v>0</v>
      </c>
      <c r="K204" s="194">
        <f>SUMIF(振分, $C204, 計算_投入係数表_加工!K$4:K$123)</f>
        <v>0</v>
      </c>
      <c r="L204" s="194">
        <f>SUMIF(振分, $C204, 計算_投入係数表_加工!L$4:L$123)</f>
        <v>0</v>
      </c>
      <c r="M204" s="194">
        <f>SUMIF(振分, $C204, 計算_投入係数表_加工!M$4:M$123)</f>
        <v>0</v>
      </c>
      <c r="N204" s="194">
        <f>SUMIF(振分, $C204, 計算_投入係数表_加工!N$4:N$123)</f>
        <v>0</v>
      </c>
      <c r="O204" s="194">
        <f>SUMIF(振分, $C204, 計算_投入係数表_加工!O$4:O$123)</f>
        <v>0</v>
      </c>
      <c r="P204" s="194">
        <f>SUMIF(振分, $C204, 計算_投入係数表_加工!P$4:P$123)</f>
        <v>0</v>
      </c>
      <c r="Q204" s="194">
        <f>SUMIF(振分, $C204, 計算_投入係数表_加工!Q$4:Q$123)</f>
        <v>0</v>
      </c>
      <c r="R204" s="194">
        <f>SUMIF(振分, $C204, 計算_投入係数表_加工!R$4:R$123)</f>
        <v>0</v>
      </c>
      <c r="S204" s="194">
        <f>SUMIF(振分, $C204, 計算_投入係数表_加工!S$4:S$123)</f>
        <v>0</v>
      </c>
      <c r="T204" s="194">
        <f>SUMIF(振分, $C204, 計算_投入係数表_加工!T$4:T$123)</f>
        <v>0</v>
      </c>
      <c r="U204" s="194">
        <f>SUMIF(振分, $C204, 計算_投入係数表_加工!U$4:U$123)</f>
        <v>0</v>
      </c>
      <c r="V204" s="194">
        <f>SUMIF(振分, $C204, 計算_投入係数表_加工!V$4:V$123)</f>
        <v>0</v>
      </c>
      <c r="W204" s="194">
        <f>SUMIF(振分, $C204, 計算_投入係数表_加工!W$4:W$123)</f>
        <v>0</v>
      </c>
      <c r="X204" s="194">
        <f>SUMIF(振分, $C204, 計算_投入係数表_加工!X$4:X$123)</f>
        <v>0</v>
      </c>
      <c r="Y204" s="194">
        <f>SUMIF(振分, $C204, 計算_投入係数表_加工!Y$4:Y$123)</f>
        <v>0</v>
      </c>
      <c r="Z204" s="194">
        <f>SUMIF(振分, $C204, 計算_投入係数表_加工!Z$4:Z$123)</f>
        <v>0</v>
      </c>
      <c r="AA204" s="194">
        <f>SUMIF(振分, $C204, 計算_投入係数表_加工!AA$4:AA$123)</f>
        <v>0</v>
      </c>
      <c r="AB204" s="194">
        <f>SUMIF(振分, $C204, 計算_投入係数表_加工!AB$4:AB$123)</f>
        <v>0</v>
      </c>
      <c r="AC204" s="194">
        <f>SUMIF(振分, $C204, 計算_投入係数表_加工!AC$4:AC$123)</f>
        <v>0</v>
      </c>
      <c r="AD204" s="194">
        <f>SUMIF(振分, $C204, 計算_投入係数表_加工!AD$4:AD$123)</f>
        <v>0</v>
      </c>
      <c r="AE204" s="194">
        <f>SUMIF(振分, $C204, 計算_投入係数表_加工!AE$4:AE$123)</f>
        <v>0</v>
      </c>
      <c r="AF204" s="194">
        <f>SUMIF(振分, $C204, 計算_投入係数表_加工!AF$4:AF$123)</f>
        <v>0</v>
      </c>
      <c r="AG204" s="194">
        <f>SUMIF(振分, $C204, 計算_投入係数表_加工!AG$4:AG$123)</f>
        <v>0</v>
      </c>
      <c r="AH204" s="194">
        <f>SUMIF(振分, $C204, 計算_投入係数表_加工!AH$4:AH$123)</f>
        <v>0</v>
      </c>
      <c r="AI204" s="194">
        <f>SUMIF(振分, $C204, 計算_投入係数表_加工!AI$4:AI$123)</f>
        <v>0</v>
      </c>
      <c r="AJ204" s="194">
        <f>SUMIF(振分, $C204, 計算_投入係数表_加工!AJ$4:AJ$123)</f>
        <v>0</v>
      </c>
      <c r="AK204" s="194">
        <f>SUMIF(振分, $C204, 計算_投入係数表_加工!AK$4:AK$123)</f>
        <v>0</v>
      </c>
      <c r="AL204" s="194">
        <f>SUMIF(振分, $C204, 計算_投入係数表_加工!AL$4:AL$123)</f>
        <v>0</v>
      </c>
      <c r="AM204" s="194">
        <f>SUMIF(振分, $C204, 計算_投入係数表_加工!AM$4:AM$123)</f>
        <v>0</v>
      </c>
      <c r="AN204" s="194">
        <f>SUMIF(振分, $C204, 計算_投入係数表_加工!AN$4:AN$123)</f>
        <v>0</v>
      </c>
      <c r="AO204" s="194">
        <f>SUMIF(振分, $C204, 計算_投入係数表_加工!AO$4:AO$123)</f>
        <v>0</v>
      </c>
      <c r="AP204" s="194">
        <f>SUMIF(振分, $C204, 計算_投入係数表_加工!AP$4:AP$123)</f>
        <v>0</v>
      </c>
      <c r="AQ204" s="194">
        <f>SUMIF(振分, $C204, 計算_投入係数表_加工!AQ$4:AQ$123)</f>
        <v>0</v>
      </c>
      <c r="AR204" s="194">
        <f>SUMIF(振分, $C204, 計算_投入係数表_加工!AR$4:AR$123)</f>
        <v>0</v>
      </c>
      <c r="AS204" s="194">
        <f>SUMIF(振分, $C204, 計算_投入係数表_加工!AS$4:AS$123)</f>
        <v>0</v>
      </c>
      <c r="AT204" s="194">
        <f>SUMIF(振分, $C204, 計算_投入係数表_加工!AT$4:AT$123)</f>
        <v>0</v>
      </c>
      <c r="AU204" s="194">
        <f>SUMIF(振分, $C204, 計算_投入係数表_加工!AU$4:AU$123)</f>
        <v>0</v>
      </c>
      <c r="AV204" s="194">
        <f>SUMIF(振分, $C204, 計算_投入係数表_加工!AV$4:AV$123)</f>
        <v>0</v>
      </c>
      <c r="AW204" s="194">
        <f>SUMIF(振分, $C204, 計算_投入係数表_加工!AW$4:AW$123)</f>
        <v>0</v>
      </c>
      <c r="AX204" s="194">
        <f>SUMIF(振分, $C204, 計算_投入係数表_加工!AX$4:AX$123)</f>
        <v>0</v>
      </c>
      <c r="AY204" s="194">
        <f>SUMIF(振分, $C204, 計算_投入係数表_加工!AY$4:AY$123)</f>
        <v>0</v>
      </c>
      <c r="AZ204" s="194">
        <f>SUMIF(振分, $C204, 計算_投入係数表_加工!AZ$4:AZ$123)</f>
        <v>0</v>
      </c>
      <c r="BA204" s="194">
        <f>SUMIF(振分, $C204, 計算_投入係数表_加工!BA$4:BA$123)</f>
        <v>0</v>
      </c>
      <c r="BB204" s="194">
        <f>SUMIF(振分, $C204, 計算_投入係数表_加工!BB$4:BB$123)</f>
        <v>0</v>
      </c>
      <c r="BC204" s="194">
        <f>SUMIF(振分, $C204, 計算_投入係数表_加工!BC$4:BC$123)</f>
        <v>0</v>
      </c>
      <c r="BD204" s="194">
        <f>SUMIF(振分, $C204, 計算_投入係数表_加工!BD$4:BD$123)</f>
        <v>0</v>
      </c>
      <c r="BE204" s="194">
        <f>SUMIF(振分, $C204, 計算_投入係数表_加工!BE$4:BE$123)</f>
        <v>0</v>
      </c>
      <c r="BF204" s="194">
        <f>SUMIF(振分, $C204, 計算_投入係数表_加工!BF$4:BF$123)</f>
        <v>0</v>
      </c>
      <c r="BG204" s="194">
        <f>SUMIF(振分, $C204, 計算_投入係数表_加工!BG$4:BG$123)</f>
        <v>0</v>
      </c>
      <c r="BH204" s="194">
        <f>SUMIF(振分, $C204, 計算_投入係数表_加工!BH$4:BH$123)</f>
        <v>0</v>
      </c>
      <c r="BI204" s="194">
        <f>SUMIF(振分, $C204, 計算_投入係数表_加工!BI$4:BI$123)</f>
        <v>0</v>
      </c>
      <c r="BJ204" s="194">
        <f>SUMIF(振分, $C204, 計算_投入係数表_加工!BJ$4:BJ$123)</f>
        <v>0</v>
      </c>
      <c r="BK204" s="194">
        <f>SUMIF(振分, $C204, 計算_投入係数表_加工!BK$4:BK$123)</f>
        <v>0</v>
      </c>
      <c r="BL204" s="194">
        <f>SUMIF(振分, $C204, 計算_投入係数表_加工!BL$4:BL$123)</f>
        <v>0</v>
      </c>
      <c r="BM204" s="194">
        <f>SUMIF(振分, $C204, 計算_投入係数表_加工!BM$4:BM$123)</f>
        <v>0</v>
      </c>
      <c r="BN204" s="194">
        <f>SUMIF(振分, $C204, 計算_投入係数表_加工!BN$4:BN$123)</f>
        <v>0</v>
      </c>
      <c r="BO204" s="194">
        <f>SUMIF(振分, $C204, 計算_投入係数表_加工!BO$4:BO$123)</f>
        <v>0</v>
      </c>
      <c r="BP204" s="194">
        <f>SUMIF(振分, $C204, 計算_投入係数表_加工!BP$4:BP$123)</f>
        <v>0</v>
      </c>
      <c r="BQ204" s="194">
        <f>SUMIF(振分, $C204, 計算_投入係数表_加工!BQ$4:BQ$123)</f>
        <v>0</v>
      </c>
      <c r="BR204" s="194">
        <f>SUMIF(振分, $C204, 計算_投入係数表_加工!BR$4:BR$123)</f>
        <v>0</v>
      </c>
      <c r="BS204" s="194">
        <f>SUMIF(振分, $C204, 計算_投入係数表_加工!BS$4:BS$123)</f>
        <v>0</v>
      </c>
      <c r="BT204" s="194">
        <f>SUMIF(振分, $C204, 計算_投入係数表_加工!BT$4:BT$123)</f>
        <v>0</v>
      </c>
      <c r="BU204" s="194">
        <f>SUMIF(振分, $C204, 計算_投入係数表_加工!BU$4:BU$123)</f>
        <v>0</v>
      </c>
      <c r="BV204" s="194">
        <f>SUMIF(振分, $C204, 計算_投入係数表_加工!BV$4:BV$123)</f>
        <v>0</v>
      </c>
      <c r="BW204" s="194">
        <f>SUMIF(振分, $C204, 計算_投入係数表_加工!BW$4:BW$123)</f>
        <v>0</v>
      </c>
      <c r="BX204" s="194">
        <f>SUMIF(振分, $C204, 計算_投入係数表_加工!BX$4:BX$123)</f>
        <v>0</v>
      </c>
      <c r="BY204" s="194">
        <f>SUMIF(振分, $C204, 計算_投入係数表_加工!BY$4:BY$123)</f>
        <v>0</v>
      </c>
      <c r="BZ204" s="194">
        <f>SUMIF(振分, $C204, 計算_投入係数表_加工!BZ$4:BZ$123)</f>
        <v>0</v>
      </c>
      <c r="CA204" s="194">
        <f>SUMIF(振分, $C204, 計算_投入係数表_加工!CA$4:CA$123)</f>
        <v>0</v>
      </c>
      <c r="CB204" s="194">
        <f>SUMIF(振分, $C204, 計算_投入係数表_加工!CB$4:CB$123)</f>
        <v>0</v>
      </c>
      <c r="CC204" s="194">
        <f>SUMIF(振分, $C204, 計算_投入係数表_加工!CC$4:CC$123)</f>
        <v>0</v>
      </c>
      <c r="CD204" s="194">
        <f>SUMIF(振分, $C204, 計算_投入係数表_加工!CD$4:CD$123)</f>
        <v>0</v>
      </c>
      <c r="CE204" s="194">
        <f>SUMIF(振分, $C204, 計算_投入係数表_加工!CE$4:CE$123)</f>
        <v>0</v>
      </c>
      <c r="CF204" s="194">
        <f>SUMIF(振分, $C204, 計算_投入係数表_加工!CF$4:CF$123)</f>
        <v>0</v>
      </c>
      <c r="CG204" s="194">
        <f>SUMIF(振分, $C204, 計算_投入係数表_加工!CG$4:CG$123)</f>
        <v>0</v>
      </c>
      <c r="CH204" s="194">
        <f>SUMIF(振分, $C204, 計算_投入係数表_加工!CH$4:CH$123)</f>
        <v>0</v>
      </c>
      <c r="CI204" s="194">
        <f>SUMIF(振分, $C204, 計算_投入係数表_加工!CI$4:CI$123)</f>
        <v>0</v>
      </c>
      <c r="CJ204" s="194">
        <f>SUMIF(振分, $C204, 計算_投入係数表_加工!CJ$4:CJ$123)</f>
        <v>0</v>
      </c>
      <c r="CK204" s="194">
        <f>SUMIF(振分, $C204, 計算_投入係数表_加工!CK$4:CK$123)</f>
        <v>0</v>
      </c>
      <c r="CL204" s="194">
        <f>SUMIF(振分, $C204, 計算_投入係数表_加工!CL$4:CL$123)</f>
        <v>0</v>
      </c>
      <c r="CM204" s="194">
        <f>SUMIF(振分, $C204, 計算_投入係数表_加工!CM$4:CM$123)</f>
        <v>0</v>
      </c>
      <c r="CN204" s="194">
        <f>SUMIF(振分, $C204, 計算_投入係数表_加工!CN$4:CN$123)</f>
        <v>0</v>
      </c>
      <c r="CO204" s="194">
        <f>SUMIF(振分, $C204, 計算_投入係数表_加工!CO$4:CO$123)</f>
        <v>0</v>
      </c>
      <c r="CP204" s="194">
        <f>SUMIF(振分, $C204, 計算_投入係数表_加工!CP$4:CP$123)</f>
        <v>0</v>
      </c>
      <c r="CQ204" s="194">
        <f>SUMIF(振分, $C204, 計算_投入係数表_加工!CQ$4:CQ$123)</f>
        <v>0</v>
      </c>
      <c r="CR204" s="194">
        <f>SUMIF(振分, $C204, 計算_投入係数表_加工!CR$4:CR$123)</f>
        <v>0</v>
      </c>
      <c r="CS204" s="194">
        <f>SUMIF(振分, $C204, 計算_投入係数表_加工!CS$4:CS$123)</f>
        <v>0</v>
      </c>
      <c r="CT204" s="194">
        <f>SUMIF(振分, $C204, 計算_投入係数表_加工!CT$4:CT$123)</f>
        <v>0</v>
      </c>
      <c r="CU204" s="194">
        <f>SUMIF(振分, $C204, 計算_投入係数表_加工!CU$4:CU$123)</f>
        <v>0</v>
      </c>
      <c r="CV204" s="194">
        <f>SUMIF(振分, $C204, 計算_投入係数表_加工!CV$4:CV$123)</f>
        <v>0</v>
      </c>
      <c r="CW204" s="194">
        <f>SUMIF(振分, $C204, 計算_投入係数表_加工!CW$4:CW$123)</f>
        <v>0</v>
      </c>
      <c r="CX204" s="194">
        <f>SUMIF(振分, $C204, 計算_投入係数表_加工!CX$4:CX$123)</f>
        <v>0</v>
      </c>
      <c r="CY204" s="194">
        <f>SUMIF(振分, $C204, 計算_投入係数表_加工!CY$4:CY$123)</f>
        <v>0</v>
      </c>
      <c r="CZ204" s="194">
        <f>SUMIF(振分, $C204, 計算_投入係数表_加工!CZ$4:CZ$123)</f>
        <v>0</v>
      </c>
      <c r="DA204" s="194">
        <f>SUMIF(振分, $C204, 計算_投入係数表_加工!DA$4:DA$123)</f>
        <v>0</v>
      </c>
      <c r="DB204" s="194">
        <f>SUMIF(振分, $C204, 計算_投入係数表_加工!DB$4:DB$123)</f>
        <v>0</v>
      </c>
      <c r="DC204" s="194">
        <f>SUMIF(振分, $C204, 計算_投入係数表_加工!DC$4:DC$123)</f>
        <v>0</v>
      </c>
      <c r="DD204" s="194">
        <f>SUMIF(振分, $C204, 計算_投入係数表_加工!DD$4:DD$123)</f>
        <v>0</v>
      </c>
      <c r="DE204" s="194">
        <f>SUMIF(振分, $C204, 計算_投入係数表_加工!DE$4:DE$123)</f>
        <v>0</v>
      </c>
      <c r="DF204" s="194">
        <f>SUMIF(振分, $C204, 計算_投入係数表_加工!DF$4:DF$123)</f>
        <v>0</v>
      </c>
      <c r="DG204" s="194">
        <f>SUMIF(振分, $C204, 計算_投入係数表_加工!DG$4:DG$123)</f>
        <v>0</v>
      </c>
      <c r="DH204" s="194">
        <f>SUMIF(振分, $C204, 計算_投入係数表_加工!DH$4:DH$123)</f>
        <v>0</v>
      </c>
      <c r="DI204" s="194">
        <f>SUMIF(振分, $C204, 計算_投入係数表_加工!DI$4:DI$123)</f>
        <v>0</v>
      </c>
      <c r="DJ204" s="194">
        <f>SUMIF(振分, $C204, 計算_投入係数表_加工!DJ$4:DJ$123)</f>
        <v>0</v>
      </c>
      <c r="DK204" s="194">
        <f>SUMIF(振分, $C204, 計算_投入係数表_加工!DK$4:DK$123)</f>
        <v>0</v>
      </c>
      <c r="DL204" s="194">
        <f>SUMIF(振分, $C204, 計算_投入係数表_加工!DL$4:DL$123)</f>
        <v>0</v>
      </c>
      <c r="DM204" s="194">
        <f>SUMIF(振分, $C204, 計算_投入係数表_加工!DM$4:DM$123)</f>
        <v>0</v>
      </c>
      <c r="DN204" s="194">
        <f>SUMIF(振分, $C204, 計算_投入係数表_加工!DN$4:DN$123)</f>
        <v>0</v>
      </c>
      <c r="DO204" s="194">
        <f>SUMIF(振分, $C204, 計算_投入係数表_加工!DO$4:DO$123)</f>
        <v>0</v>
      </c>
      <c r="DP204" s="194">
        <f>SUMIF(振分, $C204, 計算_投入係数表_加工!DP$4:DP$123)</f>
        <v>0</v>
      </c>
      <c r="DQ204" s="194">
        <f>SUMIF(振分, $C204, 計算_投入係数表_加工!DQ$4:DQ$123)</f>
        <v>0</v>
      </c>
      <c r="DR204" s="194">
        <f>SUMIF(振分, $C204, 計算_投入係数表_加工!DR$4:DR$123)</f>
        <v>0</v>
      </c>
      <c r="DS204" s="194">
        <f>SUMIF(振分, $C204, 計算_投入係数表_加工!DS$4:DS$123)</f>
        <v>0</v>
      </c>
      <c r="DT204" s="108">
        <f>SUMIF(振分, $C204, 計算_投入係数表_加工!DT$4:DT$123)</f>
        <v>0</v>
      </c>
    </row>
    <row r="205" spans="1:124" s="22" customFormat="1" x14ac:dyDescent="0.25">
      <c r="A205" s="34"/>
      <c r="B205" s="53">
        <v>65</v>
      </c>
      <c r="C205" s="360" t="str">
        <v>-</v>
      </c>
      <c r="D205" s="193">
        <f>SUMIF(振分, $C205, 計算_投入係数表_加工!D$4:D$123)</f>
        <v>0</v>
      </c>
      <c r="E205" s="194">
        <f>SUMIF(振分, $C205, 計算_投入係数表_加工!E$4:E$123)</f>
        <v>0</v>
      </c>
      <c r="F205" s="194">
        <f>SUMIF(振分, $C205, 計算_投入係数表_加工!F$4:F$123)</f>
        <v>0</v>
      </c>
      <c r="G205" s="194">
        <f>SUMIF(振分, $C205, 計算_投入係数表_加工!G$4:G$123)</f>
        <v>0</v>
      </c>
      <c r="H205" s="194">
        <f>SUMIF(振分, $C205, 計算_投入係数表_加工!H$4:H$123)</f>
        <v>0</v>
      </c>
      <c r="I205" s="194">
        <f>SUMIF(振分, $C205, 計算_投入係数表_加工!I$4:I$123)</f>
        <v>0</v>
      </c>
      <c r="J205" s="194">
        <f>SUMIF(振分, $C205, 計算_投入係数表_加工!J$4:J$123)</f>
        <v>0</v>
      </c>
      <c r="K205" s="194">
        <f>SUMIF(振分, $C205, 計算_投入係数表_加工!K$4:K$123)</f>
        <v>0</v>
      </c>
      <c r="L205" s="194">
        <f>SUMIF(振分, $C205, 計算_投入係数表_加工!L$4:L$123)</f>
        <v>0</v>
      </c>
      <c r="M205" s="194">
        <f>SUMIF(振分, $C205, 計算_投入係数表_加工!M$4:M$123)</f>
        <v>0</v>
      </c>
      <c r="N205" s="194">
        <f>SUMIF(振分, $C205, 計算_投入係数表_加工!N$4:N$123)</f>
        <v>0</v>
      </c>
      <c r="O205" s="194">
        <f>SUMIF(振分, $C205, 計算_投入係数表_加工!O$4:O$123)</f>
        <v>0</v>
      </c>
      <c r="P205" s="194">
        <f>SUMIF(振分, $C205, 計算_投入係数表_加工!P$4:P$123)</f>
        <v>0</v>
      </c>
      <c r="Q205" s="194">
        <f>SUMIF(振分, $C205, 計算_投入係数表_加工!Q$4:Q$123)</f>
        <v>0</v>
      </c>
      <c r="R205" s="194">
        <f>SUMIF(振分, $C205, 計算_投入係数表_加工!R$4:R$123)</f>
        <v>0</v>
      </c>
      <c r="S205" s="194">
        <f>SUMIF(振分, $C205, 計算_投入係数表_加工!S$4:S$123)</f>
        <v>0</v>
      </c>
      <c r="T205" s="194">
        <f>SUMIF(振分, $C205, 計算_投入係数表_加工!T$4:T$123)</f>
        <v>0</v>
      </c>
      <c r="U205" s="194">
        <f>SUMIF(振分, $C205, 計算_投入係数表_加工!U$4:U$123)</f>
        <v>0</v>
      </c>
      <c r="V205" s="194">
        <f>SUMIF(振分, $C205, 計算_投入係数表_加工!V$4:V$123)</f>
        <v>0</v>
      </c>
      <c r="W205" s="194">
        <f>SUMIF(振分, $C205, 計算_投入係数表_加工!W$4:W$123)</f>
        <v>0</v>
      </c>
      <c r="X205" s="194">
        <f>SUMIF(振分, $C205, 計算_投入係数表_加工!X$4:X$123)</f>
        <v>0</v>
      </c>
      <c r="Y205" s="194">
        <f>SUMIF(振分, $C205, 計算_投入係数表_加工!Y$4:Y$123)</f>
        <v>0</v>
      </c>
      <c r="Z205" s="194">
        <f>SUMIF(振分, $C205, 計算_投入係数表_加工!Z$4:Z$123)</f>
        <v>0</v>
      </c>
      <c r="AA205" s="194">
        <f>SUMIF(振分, $C205, 計算_投入係数表_加工!AA$4:AA$123)</f>
        <v>0</v>
      </c>
      <c r="AB205" s="194">
        <f>SUMIF(振分, $C205, 計算_投入係数表_加工!AB$4:AB$123)</f>
        <v>0</v>
      </c>
      <c r="AC205" s="194">
        <f>SUMIF(振分, $C205, 計算_投入係数表_加工!AC$4:AC$123)</f>
        <v>0</v>
      </c>
      <c r="AD205" s="194">
        <f>SUMIF(振分, $C205, 計算_投入係数表_加工!AD$4:AD$123)</f>
        <v>0</v>
      </c>
      <c r="AE205" s="194">
        <f>SUMIF(振分, $C205, 計算_投入係数表_加工!AE$4:AE$123)</f>
        <v>0</v>
      </c>
      <c r="AF205" s="194">
        <f>SUMIF(振分, $C205, 計算_投入係数表_加工!AF$4:AF$123)</f>
        <v>0</v>
      </c>
      <c r="AG205" s="194">
        <f>SUMIF(振分, $C205, 計算_投入係数表_加工!AG$4:AG$123)</f>
        <v>0</v>
      </c>
      <c r="AH205" s="194">
        <f>SUMIF(振分, $C205, 計算_投入係数表_加工!AH$4:AH$123)</f>
        <v>0</v>
      </c>
      <c r="AI205" s="194">
        <f>SUMIF(振分, $C205, 計算_投入係数表_加工!AI$4:AI$123)</f>
        <v>0</v>
      </c>
      <c r="AJ205" s="194">
        <f>SUMIF(振分, $C205, 計算_投入係数表_加工!AJ$4:AJ$123)</f>
        <v>0</v>
      </c>
      <c r="AK205" s="194">
        <f>SUMIF(振分, $C205, 計算_投入係数表_加工!AK$4:AK$123)</f>
        <v>0</v>
      </c>
      <c r="AL205" s="194">
        <f>SUMIF(振分, $C205, 計算_投入係数表_加工!AL$4:AL$123)</f>
        <v>0</v>
      </c>
      <c r="AM205" s="194">
        <f>SUMIF(振分, $C205, 計算_投入係数表_加工!AM$4:AM$123)</f>
        <v>0</v>
      </c>
      <c r="AN205" s="194">
        <f>SUMIF(振分, $C205, 計算_投入係数表_加工!AN$4:AN$123)</f>
        <v>0</v>
      </c>
      <c r="AO205" s="194">
        <f>SUMIF(振分, $C205, 計算_投入係数表_加工!AO$4:AO$123)</f>
        <v>0</v>
      </c>
      <c r="AP205" s="194">
        <f>SUMIF(振分, $C205, 計算_投入係数表_加工!AP$4:AP$123)</f>
        <v>0</v>
      </c>
      <c r="AQ205" s="194">
        <f>SUMIF(振分, $C205, 計算_投入係数表_加工!AQ$4:AQ$123)</f>
        <v>0</v>
      </c>
      <c r="AR205" s="194">
        <f>SUMIF(振分, $C205, 計算_投入係数表_加工!AR$4:AR$123)</f>
        <v>0</v>
      </c>
      <c r="AS205" s="194">
        <f>SUMIF(振分, $C205, 計算_投入係数表_加工!AS$4:AS$123)</f>
        <v>0</v>
      </c>
      <c r="AT205" s="194">
        <f>SUMIF(振分, $C205, 計算_投入係数表_加工!AT$4:AT$123)</f>
        <v>0</v>
      </c>
      <c r="AU205" s="194">
        <f>SUMIF(振分, $C205, 計算_投入係数表_加工!AU$4:AU$123)</f>
        <v>0</v>
      </c>
      <c r="AV205" s="194">
        <f>SUMIF(振分, $C205, 計算_投入係数表_加工!AV$4:AV$123)</f>
        <v>0</v>
      </c>
      <c r="AW205" s="194">
        <f>SUMIF(振分, $C205, 計算_投入係数表_加工!AW$4:AW$123)</f>
        <v>0</v>
      </c>
      <c r="AX205" s="194">
        <f>SUMIF(振分, $C205, 計算_投入係数表_加工!AX$4:AX$123)</f>
        <v>0</v>
      </c>
      <c r="AY205" s="194">
        <f>SUMIF(振分, $C205, 計算_投入係数表_加工!AY$4:AY$123)</f>
        <v>0</v>
      </c>
      <c r="AZ205" s="194">
        <f>SUMIF(振分, $C205, 計算_投入係数表_加工!AZ$4:AZ$123)</f>
        <v>0</v>
      </c>
      <c r="BA205" s="194">
        <f>SUMIF(振分, $C205, 計算_投入係数表_加工!BA$4:BA$123)</f>
        <v>0</v>
      </c>
      <c r="BB205" s="194">
        <f>SUMIF(振分, $C205, 計算_投入係数表_加工!BB$4:BB$123)</f>
        <v>0</v>
      </c>
      <c r="BC205" s="194">
        <f>SUMIF(振分, $C205, 計算_投入係数表_加工!BC$4:BC$123)</f>
        <v>0</v>
      </c>
      <c r="BD205" s="194">
        <f>SUMIF(振分, $C205, 計算_投入係数表_加工!BD$4:BD$123)</f>
        <v>0</v>
      </c>
      <c r="BE205" s="194">
        <f>SUMIF(振分, $C205, 計算_投入係数表_加工!BE$4:BE$123)</f>
        <v>0</v>
      </c>
      <c r="BF205" s="194">
        <f>SUMIF(振分, $C205, 計算_投入係数表_加工!BF$4:BF$123)</f>
        <v>0</v>
      </c>
      <c r="BG205" s="194">
        <f>SUMIF(振分, $C205, 計算_投入係数表_加工!BG$4:BG$123)</f>
        <v>0</v>
      </c>
      <c r="BH205" s="194">
        <f>SUMIF(振分, $C205, 計算_投入係数表_加工!BH$4:BH$123)</f>
        <v>0</v>
      </c>
      <c r="BI205" s="194">
        <f>SUMIF(振分, $C205, 計算_投入係数表_加工!BI$4:BI$123)</f>
        <v>0</v>
      </c>
      <c r="BJ205" s="194">
        <f>SUMIF(振分, $C205, 計算_投入係数表_加工!BJ$4:BJ$123)</f>
        <v>0</v>
      </c>
      <c r="BK205" s="194">
        <f>SUMIF(振分, $C205, 計算_投入係数表_加工!BK$4:BK$123)</f>
        <v>0</v>
      </c>
      <c r="BL205" s="194">
        <f>SUMIF(振分, $C205, 計算_投入係数表_加工!BL$4:BL$123)</f>
        <v>0</v>
      </c>
      <c r="BM205" s="194">
        <f>SUMIF(振分, $C205, 計算_投入係数表_加工!BM$4:BM$123)</f>
        <v>0</v>
      </c>
      <c r="BN205" s="194">
        <f>SUMIF(振分, $C205, 計算_投入係数表_加工!BN$4:BN$123)</f>
        <v>0</v>
      </c>
      <c r="BO205" s="194">
        <f>SUMIF(振分, $C205, 計算_投入係数表_加工!BO$4:BO$123)</f>
        <v>0</v>
      </c>
      <c r="BP205" s="194">
        <f>SUMIF(振分, $C205, 計算_投入係数表_加工!BP$4:BP$123)</f>
        <v>0</v>
      </c>
      <c r="BQ205" s="194">
        <f>SUMIF(振分, $C205, 計算_投入係数表_加工!BQ$4:BQ$123)</f>
        <v>0</v>
      </c>
      <c r="BR205" s="194">
        <f>SUMIF(振分, $C205, 計算_投入係数表_加工!BR$4:BR$123)</f>
        <v>0</v>
      </c>
      <c r="BS205" s="194">
        <f>SUMIF(振分, $C205, 計算_投入係数表_加工!BS$4:BS$123)</f>
        <v>0</v>
      </c>
      <c r="BT205" s="194">
        <f>SUMIF(振分, $C205, 計算_投入係数表_加工!BT$4:BT$123)</f>
        <v>0</v>
      </c>
      <c r="BU205" s="194">
        <f>SUMIF(振分, $C205, 計算_投入係数表_加工!BU$4:BU$123)</f>
        <v>0</v>
      </c>
      <c r="BV205" s="194">
        <f>SUMIF(振分, $C205, 計算_投入係数表_加工!BV$4:BV$123)</f>
        <v>0</v>
      </c>
      <c r="BW205" s="194">
        <f>SUMIF(振分, $C205, 計算_投入係数表_加工!BW$4:BW$123)</f>
        <v>0</v>
      </c>
      <c r="BX205" s="194">
        <f>SUMIF(振分, $C205, 計算_投入係数表_加工!BX$4:BX$123)</f>
        <v>0</v>
      </c>
      <c r="BY205" s="194">
        <f>SUMIF(振分, $C205, 計算_投入係数表_加工!BY$4:BY$123)</f>
        <v>0</v>
      </c>
      <c r="BZ205" s="194">
        <f>SUMIF(振分, $C205, 計算_投入係数表_加工!BZ$4:BZ$123)</f>
        <v>0</v>
      </c>
      <c r="CA205" s="194">
        <f>SUMIF(振分, $C205, 計算_投入係数表_加工!CA$4:CA$123)</f>
        <v>0</v>
      </c>
      <c r="CB205" s="194">
        <f>SUMIF(振分, $C205, 計算_投入係数表_加工!CB$4:CB$123)</f>
        <v>0</v>
      </c>
      <c r="CC205" s="194">
        <f>SUMIF(振分, $C205, 計算_投入係数表_加工!CC$4:CC$123)</f>
        <v>0</v>
      </c>
      <c r="CD205" s="194">
        <f>SUMIF(振分, $C205, 計算_投入係数表_加工!CD$4:CD$123)</f>
        <v>0</v>
      </c>
      <c r="CE205" s="194">
        <f>SUMIF(振分, $C205, 計算_投入係数表_加工!CE$4:CE$123)</f>
        <v>0</v>
      </c>
      <c r="CF205" s="194">
        <f>SUMIF(振分, $C205, 計算_投入係数表_加工!CF$4:CF$123)</f>
        <v>0</v>
      </c>
      <c r="CG205" s="194">
        <f>SUMIF(振分, $C205, 計算_投入係数表_加工!CG$4:CG$123)</f>
        <v>0</v>
      </c>
      <c r="CH205" s="194">
        <f>SUMIF(振分, $C205, 計算_投入係数表_加工!CH$4:CH$123)</f>
        <v>0</v>
      </c>
      <c r="CI205" s="194">
        <f>SUMIF(振分, $C205, 計算_投入係数表_加工!CI$4:CI$123)</f>
        <v>0</v>
      </c>
      <c r="CJ205" s="194">
        <f>SUMIF(振分, $C205, 計算_投入係数表_加工!CJ$4:CJ$123)</f>
        <v>0</v>
      </c>
      <c r="CK205" s="194">
        <f>SUMIF(振分, $C205, 計算_投入係数表_加工!CK$4:CK$123)</f>
        <v>0</v>
      </c>
      <c r="CL205" s="194">
        <f>SUMIF(振分, $C205, 計算_投入係数表_加工!CL$4:CL$123)</f>
        <v>0</v>
      </c>
      <c r="CM205" s="194">
        <f>SUMIF(振分, $C205, 計算_投入係数表_加工!CM$4:CM$123)</f>
        <v>0</v>
      </c>
      <c r="CN205" s="194">
        <f>SUMIF(振分, $C205, 計算_投入係数表_加工!CN$4:CN$123)</f>
        <v>0</v>
      </c>
      <c r="CO205" s="194">
        <f>SUMIF(振分, $C205, 計算_投入係数表_加工!CO$4:CO$123)</f>
        <v>0</v>
      </c>
      <c r="CP205" s="194">
        <f>SUMIF(振分, $C205, 計算_投入係数表_加工!CP$4:CP$123)</f>
        <v>0</v>
      </c>
      <c r="CQ205" s="194">
        <f>SUMIF(振分, $C205, 計算_投入係数表_加工!CQ$4:CQ$123)</f>
        <v>0</v>
      </c>
      <c r="CR205" s="194">
        <f>SUMIF(振分, $C205, 計算_投入係数表_加工!CR$4:CR$123)</f>
        <v>0</v>
      </c>
      <c r="CS205" s="194">
        <f>SUMIF(振分, $C205, 計算_投入係数表_加工!CS$4:CS$123)</f>
        <v>0</v>
      </c>
      <c r="CT205" s="194">
        <f>SUMIF(振分, $C205, 計算_投入係数表_加工!CT$4:CT$123)</f>
        <v>0</v>
      </c>
      <c r="CU205" s="194">
        <f>SUMIF(振分, $C205, 計算_投入係数表_加工!CU$4:CU$123)</f>
        <v>0</v>
      </c>
      <c r="CV205" s="194">
        <f>SUMIF(振分, $C205, 計算_投入係数表_加工!CV$4:CV$123)</f>
        <v>0</v>
      </c>
      <c r="CW205" s="194">
        <f>SUMIF(振分, $C205, 計算_投入係数表_加工!CW$4:CW$123)</f>
        <v>0</v>
      </c>
      <c r="CX205" s="194">
        <f>SUMIF(振分, $C205, 計算_投入係数表_加工!CX$4:CX$123)</f>
        <v>0</v>
      </c>
      <c r="CY205" s="194">
        <f>SUMIF(振分, $C205, 計算_投入係数表_加工!CY$4:CY$123)</f>
        <v>0</v>
      </c>
      <c r="CZ205" s="194">
        <f>SUMIF(振分, $C205, 計算_投入係数表_加工!CZ$4:CZ$123)</f>
        <v>0</v>
      </c>
      <c r="DA205" s="194">
        <f>SUMIF(振分, $C205, 計算_投入係数表_加工!DA$4:DA$123)</f>
        <v>0</v>
      </c>
      <c r="DB205" s="194">
        <f>SUMIF(振分, $C205, 計算_投入係数表_加工!DB$4:DB$123)</f>
        <v>0</v>
      </c>
      <c r="DC205" s="194">
        <f>SUMIF(振分, $C205, 計算_投入係数表_加工!DC$4:DC$123)</f>
        <v>0</v>
      </c>
      <c r="DD205" s="194">
        <f>SUMIF(振分, $C205, 計算_投入係数表_加工!DD$4:DD$123)</f>
        <v>0</v>
      </c>
      <c r="DE205" s="194">
        <f>SUMIF(振分, $C205, 計算_投入係数表_加工!DE$4:DE$123)</f>
        <v>0</v>
      </c>
      <c r="DF205" s="194">
        <f>SUMIF(振分, $C205, 計算_投入係数表_加工!DF$4:DF$123)</f>
        <v>0</v>
      </c>
      <c r="DG205" s="194">
        <f>SUMIF(振分, $C205, 計算_投入係数表_加工!DG$4:DG$123)</f>
        <v>0</v>
      </c>
      <c r="DH205" s="194">
        <f>SUMIF(振分, $C205, 計算_投入係数表_加工!DH$4:DH$123)</f>
        <v>0</v>
      </c>
      <c r="DI205" s="194">
        <f>SUMIF(振分, $C205, 計算_投入係数表_加工!DI$4:DI$123)</f>
        <v>0</v>
      </c>
      <c r="DJ205" s="194">
        <f>SUMIF(振分, $C205, 計算_投入係数表_加工!DJ$4:DJ$123)</f>
        <v>0</v>
      </c>
      <c r="DK205" s="194">
        <f>SUMIF(振分, $C205, 計算_投入係数表_加工!DK$4:DK$123)</f>
        <v>0</v>
      </c>
      <c r="DL205" s="194">
        <f>SUMIF(振分, $C205, 計算_投入係数表_加工!DL$4:DL$123)</f>
        <v>0</v>
      </c>
      <c r="DM205" s="194">
        <f>SUMIF(振分, $C205, 計算_投入係数表_加工!DM$4:DM$123)</f>
        <v>0</v>
      </c>
      <c r="DN205" s="194">
        <f>SUMIF(振分, $C205, 計算_投入係数表_加工!DN$4:DN$123)</f>
        <v>0</v>
      </c>
      <c r="DO205" s="194">
        <f>SUMIF(振分, $C205, 計算_投入係数表_加工!DO$4:DO$123)</f>
        <v>0</v>
      </c>
      <c r="DP205" s="194">
        <f>SUMIF(振分, $C205, 計算_投入係数表_加工!DP$4:DP$123)</f>
        <v>0</v>
      </c>
      <c r="DQ205" s="194">
        <f>SUMIF(振分, $C205, 計算_投入係数表_加工!DQ$4:DQ$123)</f>
        <v>0</v>
      </c>
      <c r="DR205" s="194">
        <f>SUMIF(振分, $C205, 計算_投入係数表_加工!DR$4:DR$123)</f>
        <v>0</v>
      </c>
      <c r="DS205" s="194">
        <f>SUMIF(振分, $C205, 計算_投入係数表_加工!DS$4:DS$123)</f>
        <v>0</v>
      </c>
      <c r="DT205" s="108">
        <f>SUMIF(振分, $C205, 計算_投入係数表_加工!DT$4:DT$123)</f>
        <v>0</v>
      </c>
    </row>
    <row r="206" spans="1:124" s="22" customFormat="1" x14ac:dyDescent="0.25">
      <c r="A206" s="34"/>
      <c r="B206" s="53">
        <v>66</v>
      </c>
      <c r="C206" s="361" t="str">
        <v>-</v>
      </c>
      <c r="D206" s="196">
        <f>SUMIF(振分, $C206, 計算_投入係数表_加工!D$4:D$123)</f>
        <v>0</v>
      </c>
      <c r="E206" s="197">
        <f>SUMIF(振分, $C206, 計算_投入係数表_加工!E$4:E$123)</f>
        <v>0</v>
      </c>
      <c r="F206" s="197">
        <f>SUMIF(振分, $C206, 計算_投入係数表_加工!F$4:F$123)</f>
        <v>0</v>
      </c>
      <c r="G206" s="197">
        <f>SUMIF(振分, $C206, 計算_投入係数表_加工!G$4:G$123)</f>
        <v>0</v>
      </c>
      <c r="H206" s="197">
        <f>SUMIF(振分, $C206, 計算_投入係数表_加工!H$4:H$123)</f>
        <v>0</v>
      </c>
      <c r="I206" s="197">
        <f>SUMIF(振分, $C206, 計算_投入係数表_加工!I$4:I$123)</f>
        <v>0</v>
      </c>
      <c r="J206" s="197">
        <f>SUMIF(振分, $C206, 計算_投入係数表_加工!J$4:J$123)</f>
        <v>0</v>
      </c>
      <c r="K206" s="197">
        <f>SUMIF(振分, $C206, 計算_投入係数表_加工!K$4:K$123)</f>
        <v>0</v>
      </c>
      <c r="L206" s="197">
        <f>SUMIF(振分, $C206, 計算_投入係数表_加工!L$4:L$123)</f>
        <v>0</v>
      </c>
      <c r="M206" s="197">
        <f>SUMIF(振分, $C206, 計算_投入係数表_加工!M$4:M$123)</f>
        <v>0</v>
      </c>
      <c r="N206" s="197">
        <f>SUMIF(振分, $C206, 計算_投入係数表_加工!N$4:N$123)</f>
        <v>0</v>
      </c>
      <c r="O206" s="197">
        <f>SUMIF(振分, $C206, 計算_投入係数表_加工!O$4:O$123)</f>
        <v>0</v>
      </c>
      <c r="P206" s="197">
        <f>SUMIF(振分, $C206, 計算_投入係数表_加工!P$4:P$123)</f>
        <v>0</v>
      </c>
      <c r="Q206" s="197">
        <f>SUMIF(振分, $C206, 計算_投入係数表_加工!Q$4:Q$123)</f>
        <v>0</v>
      </c>
      <c r="R206" s="197">
        <f>SUMIF(振分, $C206, 計算_投入係数表_加工!R$4:R$123)</f>
        <v>0</v>
      </c>
      <c r="S206" s="197">
        <f>SUMIF(振分, $C206, 計算_投入係数表_加工!S$4:S$123)</f>
        <v>0</v>
      </c>
      <c r="T206" s="197">
        <f>SUMIF(振分, $C206, 計算_投入係数表_加工!T$4:T$123)</f>
        <v>0</v>
      </c>
      <c r="U206" s="197">
        <f>SUMIF(振分, $C206, 計算_投入係数表_加工!U$4:U$123)</f>
        <v>0</v>
      </c>
      <c r="V206" s="197">
        <f>SUMIF(振分, $C206, 計算_投入係数表_加工!V$4:V$123)</f>
        <v>0</v>
      </c>
      <c r="W206" s="197">
        <f>SUMIF(振分, $C206, 計算_投入係数表_加工!W$4:W$123)</f>
        <v>0</v>
      </c>
      <c r="X206" s="197">
        <f>SUMIF(振分, $C206, 計算_投入係数表_加工!X$4:X$123)</f>
        <v>0</v>
      </c>
      <c r="Y206" s="197">
        <f>SUMIF(振分, $C206, 計算_投入係数表_加工!Y$4:Y$123)</f>
        <v>0</v>
      </c>
      <c r="Z206" s="197">
        <f>SUMIF(振分, $C206, 計算_投入係数表_加工!Z$4:Z$123)</f>
        <v>0</v>
      </c>
      <c r="AA206" s="197">
        <f>SUMIF(振分, $C206, 計算_投入係数表_加工!AA$4:AA$123)</f>
        <v>0</v>
      </c>
      <c r="AB206" s="197">
        <f>SUMIF(振分, $C206, 計算_投入係数表_加工!AB$4:AB$123)</f>
        <v>0</v>
      </c>
      <c r="AC206" s="197">
        <f>SUMIF(振分, $C206, 計算_投入係数表_加工!AC$4:AC$123)</f>
        <v>0</v>
      </c>
      <c r="AD206" s="197">
        <f>SUMIF(振分, $C206, 計算_投入係数表_加工!AD$4:AD$123)</f>
        <v>0</v>
      </c>
      <c r="AE206" s="197">
        <f>SUMIF(振分, $C206, 計算_投入係数表_加工!AE$4:AE$123)</f>
        <v>0</v>
      </c>
      <c r="AF206" s="197">
        <f>SUMIF(振分, $C206, 計算_投入係数表_加工!AF$4:AF$123)</f>
        <v>0</v>
      </c>
      <c r="AG206" s="197">
        <f>SUMIF(振分, $C206, 計算_投入係数表_加工!AG$4:AG$123)</f>
        <v>0</v>
      </c>
      <c r="AH206" s="197">
        <f>SUMIF(振分, $C206, 計算_投入係数表_加工!AH$4:AH$123)</f>
        <v>0</v>
      </c>
      <c r="AI206" s="197">
        <f>SUMIF(振分, $C206, 計算_投入係数表_加工!AI$4:AI$123)</f>
        <v>0</v>
      </c>
      <c r="AJ206" s="197">
        <f>SUMIF(振分, $C206, 計算_投入係数表_加工!AJ$4:AJ$123)</f>
        <v>0</v>
      </c>
      <c r="AK206" s="197">
        <f>SUMIF(振分, $C206, 計算_投入係数表_加工!AK$4:AK$123)</f>
        <v>0</v>
      </c>
      <c r="AL206" s="197">
        <f>SUMIF(振分, $C206, 計算_投入係数表_加工!AL$4:AL$123)</f>
        <v>0</v>
      </c>
      <c r="AM206" s="197">
        <f>SUMIF(振分, $C206, 計算_投入係数表_加工!AM$4:AM$123)</f>
        <v>0</v>
      </c>
      <c r="AN206" s="197">
        <f>SUMIF(振分, $C206, 計算_投入係数表_加工!AN$4:AN$123)</f>
        <v>0</v>
      </c>
      <c r="AO206" s="197">
        <f>SUMIF(振分, $C206, 計算_投入係数表_加工!AO$4:AO$123)</f>
        <v>0</v>
      </c>
      <c r="AP206" s="197">
        <f>SUMIF(振分, $C206, 計算_投入係数表_加工!AP$4:AP$123)</f>
        <v>0</v>
      </c>
      <c r="AQ206" s="197">
        <f>SUMIF(振分, $C206, 計算_投入係数表_加工!AQ$4:AQ$123)</f>
        <v>0</v>
      </c>
      <c r="AR206" s="197">
        <f>SUMIF(振分, $C206, 計算_投入係数表_加工!AR$4:AR$123)</f>
        <v>0</v>
      </c>
      <c r="AS206" s="197">
        <f>SUMIF(振分, $C206, 計算_投入係数表_加工!AS$4:AS$123)</f>
        <v>0</v>
      </c>
      <c r="AT206" s="197">
        <f>SUMIF(振分, $C206, 計算_投入係数表_加工!AT$4:AT$123)</f>
        <v>0</v>
      </c>
      <c r="AU206" s="197">
        <f>SUMIF(振分, $C206, 計算_投入係数表_加工!AU$4:AU$123)</f>
        <v>0</v>
      </c>
      <c r="AV206" s="197">
        <f>SUMIF(振分, $C206, 計算_投入係数表_加工!AV$4:AV$123)</f>
        <v>0</v>
      </c>
      <c r="AW206" s="197">
        <f>SUMIF(振分, $C206, 計算_投入係数表_加工!AW$4:AW$123)</f>
        <v>0</v>
      </c>
      <c r="AX206" s="197">
        <f>SUMIF(振分, $C206, 計算_投入係数表_加工!AX$4:AX$123)</f>
        <v>0</v>
      </c>
      <c r="AY206" s="197">
        <f>SUMIF(振分, $C206, 計算_投入係数表_加工!AY$4:AY$123)</f>
        <v>0</v>
      </c>
      <c r="AZ206" s="197">
        <f>SUMIF(振分, $C206, 計算_投入係数表_加工!AZ$4:AZ$123)</f>
        <v>0</v>
      </c>
      <c r="BA206" s="197">
        <f>SUMIF(振分, $C206, 計算_投入係数表_加工!BA$4:BA$123)</f>
        <v>0</v>
      </c>
      <c r="BB206" s="197">
        <f>SUMIF(振分, $C206, 計算_投入係数表_加工!BB$4:BB$123)</f>
        <v>0</v>
      </c>
      <c r="BC206" s="197">
        <f>SUMIF(振分, $C206, 計算_投入係数表_加工!BC$4:BC$123)</f>
        <v>0</v>
      </c>
      <c r="BD206" s="197">
        <f>SUMIF(振分, $C206, 計算_投入係数表_加工!BD$4:BD$123)</f>
        <v>0</v>
      </c>
      <c r="BE206" s="197">
        <f>SUMIF(振分, $C206, 計算_投入係数表_加工!BE$4:BE$123)</f>
        <v>0</v>
      </c>
      <c r="BF206" s="197">
        <f>SUMIF(振分, $C206, 計算_投入係数表_加工!BF$4:BF$123)</f>
        <v>0</v>
      </c>
      <c r="BG206" s="197">
        <f>SUMIF(振分, $C206, 計算_投入係数表_加工!BG$4:BG$123)</f>
        <v>0</v>
      </c>
      <c r="BH206" s="197">
        <f>SUMIF(振分, $C206, 計算_投入係数表_加工!BH$4:BH$123)</f>
        <v>0</v>
      </c>
      <c r="BI206" s="197">
        <f>SUMIF(振分, $C206, 計算_投入係数表_加工!BI$4:BI$123)</f>
        <v>0</v>
      </c>
      <c r="BJ206" s="197">
        <f>SUMIF(振分, $C206, 計算_投入係数表_加工!BJ$4:BJ$123)</f>
        <v>0</v>
      </c>
      <c r="BK206" s="197">
        <f>SUMIF(振分, $C206, 計算_投入係数表_加工!BK$4:BK$123)</f>
        <v>0</v>
      </c>
      <c r="BL206" s="197">
        <f>SUMIF(振分, $C206, 計算_投入係数表_加工!BL$4:BL$123)</f>
        <v>0</v>
      </c>
      <c r="BM206" s="197">
        <f>SUMIF(振分, $C206, 計算_投入係数表_加工!BM$4:BM$123)</f>
        <v>0</v>
      </c>
      <c r="BN206" s="197">
        <f>SUMIF(振分, $C206, 計算_投入係数表_加工!BN$4:BN$123)</f>
        <v>0</v>
      </c>
      <c r="BO206" s="197">
        <f>SUMIF(振分, $C206, 計算_投入係数表_加工!BO$4:BO$123)</f>
        <v>0</v>
      </c>
      <c r="BP206" s="197">
        <f>SUMIF(振分, $C206, 計算_投入係数表_加工!BP$4:BP$123)</f>
        <v>0</v>
      </c>
      <c r="BQ206" s="197">
        <f>SUMIF(振分, $C206, 計算_投入係数表_加工!BQ$4:BQ$123)</f>
        <v>0</v>
      </c>
      <c r="BR206" s="197">
        <f>SUMIF(振分, $C206, 計算_投入係数表_加工!BR$4:BR$123)</f>
        <v>0</v>
      </c>
      <c r="BS206" s="197">
        <f>SUMIF(振分, $C206, 計算_投入係数表_加工!BS$4:BS$123)</f>
        <v>0</v>
      </c>
      <c r="BT206" s="197">
        <f>SUMIF(振分, $C206, 計算_投入係数表_加工!BT$4:BT$123)</f>
        <v>0</v>
      </c>
      <c r="BU206" s="197">
        <f>SUMIF(振分, $C206, 計算_投入係数表_加工!BU$4:BU$123)</f>
        <v>0</v>
      </c>
      <c r="BV206" s="197">
        <f>SUMIF(振分, $C206, 計算_投入係数表_加工!BV$4:BV$123)</f>
        <v>0</v>
      </c>
      <c r="BW206" s="197">
        <f>SUMIF(振分, $C206, 計算_投入係数表_加工!BW$4:BW$123)</f>
        <v>0</v>
      </c>
      <c r="BX206" s="197">
        <f>SUMIF(振分, $C206, 計算_投入係数表_加工!BX$4:BX$123)</f>
        <v>0</v>
      </c>
      <c r="BY206" s="197">
        <f>SUMIF(振分, $C206, 計算_投入係数表_加工!BY$4:BY$123)</f>
        <v>0</v>
      </c>
      <c r="BZ206" s="197">
        <f>SUMIF(振分, $C206, 計算_投入係数表_加工!BZ$4:BZ$123)</f>
        <v>0</v>
      </c>
      <c r="CA206" s="197">
        <f>SUMIF(振分, $C206, 計算_投入係数表_加工!CA$4:CA$123)</f>
        <v>0</v>
      </c>
      <c r="CB206" s="197">
        <f>SUMIF(振分, $C206, 計算_投入係数表_加工!CB$4:CB$123)</f>
        <v>0</v>
      </c>
      <c r="CC206" s="197">
        <f>SUMIF(振分, $C206, 計算_投入係数表_加工!CC$4:CC$123)</f>
        <v>0</v>
      </c>
      <c r="CD206" s="197">
        <f>SUMIF(振分, $C206, 計算_投入係数表_加工!CD$4:CD$123)</f>
        <v>0</v>
      </c>
      <c r="CE206" s="197">
        <f>SUMIF(振分, $C206, 計算_投入係数表_加工!CE$4:CE$123)</f>
        <v>0</v>
      </c>
      <c r="CF206" s="197">
        <f>SUMIF(振分, $C206, 計算_投入係数表_加工!CF$4:CF$123)</f>
        <v>0</v>
      </c>
      <c r="CG206" s="197">
        <f>SUMIF(振分, $C206, 計算_投入係数表_加工!CG$4:CG$123)</f>
        <v>0</v>
      </c>
      <c r="CH206" s="197">
        <f>SUMIF(振分, $C206, 計算_投入係数表_加工!CH$4:CH$123)</f>
        <v>0</v>
      </c>
      <c r="CI206" s="197">
        <f>SUMIF(振分, $C206, 計算_投入係数表_加工!CI$4:CI$123)</f>
        <v>0</v>
      </c>
      <c r="CJ206" s="197">
        <f>SUMIF(振分, $C206, 計算_投入係数表_加工!CJ$4:CJ$123)</f>
        <v>0</v>
      </c>
      <c r="CK206" s="197">
        <f>SUMIF(振分, $C206, 計算_投入係数表_加工!CK$4:CK$123)</f>
        <v>0</v>
      </c>
      <c r="CL206" s="197">
        <f>SUMIF(振分, $C206, 計算_投入係数表_加工!CL$4:CL$123)</f>
        <v>0</v>
      </c>
      <c r="CM206" s="197">
        <f>SUMIF(振分, $C206, 計算_投入係数表_加工!CM$4:CM$123)</f>
        <v>0</v>
      </c>
      <c r="CN206" s="197">
        <f>SUMIF(振分, $C206, 計算_投入係数表_加工!CN$4:CN$123)</f>
        <v>0</v>
      </c>
      <c r="CO206" s="197">
        <f>SUMIF(振分, $C206, 計算_投入係数表_加工!CO$4:CO$123)</f>
        <v>0</v>
      </c>
      <c r="CP206" s="197">
        <f>SUMIF(振分, $C206, 計算_投入係数表_加工!CP$4:CP$123)</f>
        <v>0</v>
      </c>
      <c r="CQ206" s="197">
        <f>SUMIF(振分, $C206, 計算_投入係数表_加工!CQ$4:CQ$123)</f>
        <v>0</v>
      </c>
      <c r="CR206" s="197">
        <f>SUMIF(振分, $C206, 計算_投入係数表_加工!CR$4:CR$123)</f>
        <v>0</v>
      </c>
      <c r="CS206" s="197">
        <f>SUMIF(振分, $C206, 計算_投入係数表_加工!CS$4:CS$123)</f>
        <v>0</v>
      </c>
      <c r="CT206" s="197">
        <f>SUMIF(振分, $C206, 計算_投入係数表_加工!CT$4:CT$123)</f>
        <v>0</v>
      </c>
      <c r="CU206" s="197">
        <f>SUMIF(振分, $C206, 計算_投入係数表_加工!CU$4:CU$123)</f>
        <v>0</v>
      </c>
      <c r="CV206" s="197">
        <f>SUMIF(振分, $C206, 計算_投入係数表_加工!CV$4:CV$123)</f>
        <v>0</v>
      </c>
      <c r="CW206" s="197">
        <f>SUMIF(振分, $C206, 計算_投入係数表_加工!CW$4:CW$123)</f>
        <v>0</v>
      </c>
      <c r="CX206" s="197">
        <f>SUMIF(振分, $C206, 計算_投入係数表_加工!CX$4:CX$123)</f>
        <v>0</v>
      </c>
      <c r="CY206" s="197">
        <f>SUMIF(振分, $C206, 計算_投入係数表_加工!CY$4:CY$123)</f>
        <v>0</v>
      </c>
      <c r="CZ206" s="197">
        <f>SUMIF(振分, $C206, 計算_投入係数表_加工!CZ$4:CZ$123)</f>
        <v>0</v>
      </c>
      <c r="DA206" s="197">
        <f>SUMIF(振分, $C206, 計算_投入係数表_加工!DA$4:DA$123)</f>
        <v>0</v>
      </c>
      <c r="DB206" s="197">
        <f>SUMIF(振分, $C206, 計算_投入係数表_加工!DB$4:DB$123)</f>
        <v>0</v>
      </c>
      <c r="DC206" s="197">
        <f>SUMIF(振分, $C206, 計算_投入係数表_加工!DC$4:DC$123)</f>
        <v>0</v>
      </c>
      <c r="DD206" s="197">
        <f>SUMIF(振分, $C206, 計算_投入係数表_加工!DD$4:DD$123)</f>
        <v>0</v>
      </c>
      <c r="DE206" s="197">
        <f>SUMIF(振分, $C206, 計算_投入係数表_加工!DE$4:DE$123)</f>
        <v>0</v>
      </c>
      <c r="DF206" s="197">
        <f>SUMIF(振分, $C206, 計算_投入係数表_加工!DF$4:DF$123)</f>
        <v>0</v>
      </c>
      <c r="DG206" s="197">
        <f>SUMIF(振分, $C206, 計算_投入係数表_加工!DG$4:DG$123)</f>
        <v>0</v>
      </c>
      <c r="DH206" s="197">
        <f>SUMIF(振分, $C206, 計算_投入係数表_加工!DH$4:DH$123)</f>
        <v>0</v>
      </c>
      <c r="DI206" s="197">
        <f>SUMIF(振分, $C206, 計算_投入係数表_加工!DI$4:DI$123)</f>
        <v>0</v>
      </c>
      <c r="DJ206" s="197">
        <f>SUMIF(振分, $C206, 計算_投入係数表_加工!DJ$4:DJ$123)</f>
        <v>0</v>
      </c>
      <c r="DK206" s="197">
        <f>SUMIF(振分, $C206, 計算_投入係数表_加工!DK$4:DK$123)</f>
        <v>0</v>
      </c>
      <c r="DL206" s="197">
        <f>SUMIF(振分, $C206, 計算_投入係数表_加工!DL$4:DL$123)</f>
        <v>0</v>
      </c>
      <c r="DM206" s="197">
        <f>SUMIF(振分, $C206, 計算_投入係数表_加工!DM$4:DM$123)</f>
        <v>0</v>
      </c>
      <c r="DN206" s="197">
        <f>SUMIF(振分, $C206, 計算_投入係数表_加工!DN$4:DN$123)</f>
        <v>0</v>
      </c>
      <c r="DO206" s="197">
        <f>SUMIF(振分, $C206, 計算_投入係数表_加工!DO$4:DO$123)</f>
        <v>0</v>
      </c>
      <c r="DP206" s="197">
        <f>SUMIF(振分, $C206, 計算_投入係数表_加工!DP$4:DP$123)</f>
        <v>0</v>
      </c>
      <c r="DQ206" s="197">
        <f>SUMIF(振分, $C206, 計算_投入係数表_加工!DQ$4:DQ$123)</f>
        <v>0</v>
      </c>
      <c r="DR206" s="197">
        <f>SUMIF(振分, $C206, 計算_投入係数表_加工!DR$4:DR$123)</f>
        <v>0</v>
      </c>
      <c r="DS206" s="197">
        <f>SUMIF(振分, $C206, 計算_投入係数表_加工!DS$4:DS$123)</f>
        <v>0</v>
      </c>
      <c r="DT206" s="109">
        <f>SUMIF(振分, $C206, 計算_投入係数表_加工!DT$4:DT$123)</f>
        <v>0</v>
      </c>
    </row>
    <row r="207" spans="1:124" s="22" customFormat="1" x14ac:dyDescent="0.25">
      <c r="A207" s="34"/>
      <c r="B207" s="53">
        <v>67</v>
      </c>
      <c r="C207" s="360" t="str">
        <v>-</v>
      </c>
      <c r="D207" s="193">
        <f>SUMIF(振分, $C207, 計算_投入係数表_加工!D$4:D$123)</f>
        <v>0</v>
      </c>
      <c r="E207" s="194">
        <f>SUMIF(振分, $C207, 計算_投入係数表_加工!E$4:E$123)</f>
        <v>0</v>
      </c>
      <c r="F207" s="194">
        <f>SUMIF(振分, $C207, 計算_投入係数表_加工!F$4:F$123)</f>
        <v>0</v>
      </c>
      <c r="G207" s="194">
        <f>SUMIF(振分, $C207, 計算_投入係数表_加工!G$4:G$123)</f>
        <v>0</v>
      </c>
      <c r="H207" s="194">
        <f>SUMIF(振分, $C207, 計算_投入係数表_加工!H$4:H$123)</f>
        <v>0</v>
      </c>
      <c r="I207" s="194">
        <f>SUMIF(振分, $C207, 計算_投入係数表_加工!I$4:I$123)</f>
        <v>0</v>
      </c>
      <c r="J207" s="194">
        <f>SUMIF(振分, $C207, 計算_投入係数表_加工!J$4:J$123)</f>
        <v>0</v>
      </c>
      <c r="K207" s="194">
        <f>SUMIF(振分, $C207, 計算_投入係数表_加工!K$4:K$123)</f>
        <v>0</v>
      </c>
      <c r="L207" s="194">
        <f>SUMIF(振分, $C207, 計算_投入係数表_加工!L$4:L$123)</f>
        <v>0</v>
      </c>
      <c r="M207" s="194">
        <f>SUMIF(振分, $C207, 計算_投入係数表_加工!M$4:M$123)</f>
        <v>0</v>
      </c>
      <c r="N207" s="194">
        <f>SUMIF(振分, $C207, 計算_投入係数表_加工!N$4:N$123)</f>
        <v>0</v>
      </c>
      <c r="O207" s="194">
        <f>SUMIF(振分, $C207, 計算_投入係数表_加工!O$4:O$123)</f>
        <v>0</v>
      </c>
      <c r="P207" s="194">
        <f>SUMIF(振分, $C207, 計算_投入係数表_加工!P$4:P$123)</f>
        <v>0</v>
      </c>
      <c r="Q207" s="194">
        <f>SUMIF(振分, $C207, 計算_投入係数表_加工!Q$4:Q$123)</f>
        <v>0</v>
      </c>
      <c r="R207" s="194">
        <f>SUMIF(振分, $C207, 計算_投入係数表_加工!R$4:R$123)</f>
        <v>0</v>
      </c>
      <c r="S207" s="194">
        <f>SUMIF(振分, $C207, 計算_投入係数表_加工!S$4:S$123)</f>
        <v>0</v>
      </c>
      <c r="T207" s="194">
        <f>SUMIF(振分, $C207, 計算_投入係数表_加工!T$4:T$123)</f>
        <v>0</v>
      </c>
      <c r="U207" s="194">
        <f>SUMIF(振分, $C207, 計算_投入係数表_加工!U$4:U$123)</f>
        <v>0</v>
      </c>
      <c r="V207" s="194">
        <f>SUMIF(振分, $C207, 計算_投入係数表_加工!V$4:V$123)</f>
        <v>0</v>
      </c>
      <c r="W207" s="194">
        <f>SUMIF(振分, $C207, 計算_投入係数表_加工!W$4:W$123)</f>
        <v>0</v>
      </c>
      <c r="X207" s="194">
        <f>SUMIF(振分, $C207, 計算_投入係数表_加工!X$4:X$123)</f>
        <v>0</v>
      </c>
      <c r="Y207" s="194">
        <f>SUMIF(振分, $C207, 計算_投入係数表_加工!Y$4:Y$123)</f>
        <v>0</v>
      </c>
      <c r="Z207" s="194">
        <f>SUMIF(振分, $C207, 計算_投入係数表_加工!Z$4:Z$123)</f>
        <v>0</v>
      </c>
      <c r="AA207" s="194">
        <f>SUMIF(振分, $C207, 計算_投入係数表_加工!AA$4:AA$123)</f>
        <v>0</v>
      </c>
      <c r="AB207" s="194">
        <f>SUMIF(振分, $C207, 計算_投入係数表_加工!AB$4:AB$123)</f>
        <v>0</v>
      </c>
      <c r="AC207" s="194">
        <f>SUMIF(振分, $C207, 計算_投入係数表_加工!AC$4:AC$123)</f>
        <v>0</v>
      </c>
      <c r="AD207" s="194">
        <f>SUMIF(振分, $C207, 計算_投入係数表_加工!AD$4:AD$123)</f>
        <v>0</v>
      </c>
      <c r="AE207" s="194">
        <f>SUMIF(振分, $C207, 計算_投入係数表_加工!AE$4:AE$123)</f>
        <v>0</v>
      </c>
      <c r="AF207" s="194">
        <f>SUMIF(振分, $C207, 計算_投入係数表_加工!AF$4:AF$123)</f>
        <v>0</v>
      </c>
      <c r="AG207" s="194">
        <f>SUMIF(振分, $C207, 計算_投入係数表_加工!AG$4:AG$123)</f>
        <v>0</v>
      </c>
      <c r="AH207" s="194">
        <f>SUMIF(振分, $C207, 計算_投入係数表_加工!AH$4:AH$123)</f>
        <v>0</v>
      </c>
      <c r="AI207" s="194">
        <f>SUMIF(振分, $C207, 計算_投入係数表_加工!AI$4:AI$123)</f>
        <v>0</v>
      </c>
      <c r="AJ207" s="194">
        <f>SUMIF(振分, $C207, 計算_投入係数表_加工!AJ$4:AJ$123)</f>
        <v>0</v>
      </c>
      <c r="AK207" s="194">
        <f>SUMIF(振分, $C207, 計算_投入係数表_加工!AK$4:AK$123)</f>
        <v>0</v>
      </c>
      <c r="AL207" s="194">
        <f>SUMIF(振分, $C207, 計算_投入係数表_加工!AL$4:AL$123)</f>
        <v>0</v>
      </c>
      <c r="AM207" s="194">
        <f>SUMIF(振分, $C207, 計算_投入係数表_加工!AM$4:AM$123)</f>
        <v>0</v>
      </c>
      <c r="AN207" s="194">
        <f>SUMIF(振分, $C207, 計算_投入係数表_加工!AN$4:AN$123)</f>
        <v>0</v>
      </c>
      <c r="AO207" s="194">
        <f>SUMIF(振分, $C207, 計算_投入係数表_加工!AO$4:AO$123)</f>
        <v>0</v>
      </c>
      <c r="AP207" s="194">
        <f>SUMIF(振分, $C207, 計算_投入係数表_加工!AP$4:AP$123)</f>
        <v>0</v>
      </c>
      <c r="AQ207" s="194">
        <f>SUMIF(振分, $C207, 計算_投入係数表_加工!AQ$4:AQ$123)</f>
        <v>0</v>
      </c>
      <c r="AR207" s="194">
        <f>SUMIF(振分, $C207, 計算_投入係数表_加工!AR$4:AR$123)</f>
        <v>0</v>
      </c>
      <c r="AS207" s="194">
        <f>SUMIF(振分, $C207, 計算_投入係数表_加工!AS$4:AS$123)</f>
        <v>0</v>
      </c>
      <c r="AT207" s="194">
        <f>SUMIF(振分, $C207, 計算_投入係数表_加工!AT$4:AT$123)</f>
        <v>0</v>
      </c>
      <c r="AU207" s="194">
        <f>SUMIF(振分, $C207, 計算_投入係数表_加工!AU$4:AU$123)</f>
        <v>0</v>
      </c>
      <c r="AV207" s="194">
        <f>SUMIF(振分, $C207, 計算_投入係数表_加工!AV$4:AV$123)</f>
        <v>0</v>
      </c>
      <c r="AW207" s="194">
        <f>SUMIF(振分, $C207, 計算_投入係数表_加工!AW$4:AW$123)</f>
        <v>0</v>
      </c>
      <c r="AX207" s="194">
        <f>SUMIF(振分, $C207, 計算_投入係数表_加工!AX$4:AX$123)</f>
        <v>0</v>
      </c>
      <c r="AY207" s="194">
        <f>SUMIF(振分, $C207, 計算_投入係数表_加工!AY$4:AY$123)</f>
        <v>0</v>
      </c>
      <c r="AZ207" s="194">
        <f>SUMIF(振分, $C207, 計算_投入係数表_加工!AZ$4:AZ$123)</f>
        <v>0</v>
      </c>
      <c r="BA207" s="194">
        <f>SUMIF(振分, $C207, 計算_投入係数表_加工!BA$4:BA$123)</f>
        <v>0</v>
      </c>
      <c r="BB207" s="194">
        <f>SUMIF(振分, $C207, 計算_投入係数表_加工!BB$4:BB$123)</f>
        <v>0</v>
      </c>
      <c r="BC207" s="194">
        <f>SUMIF(振分, $C207, 計算_投入係数表_加工!BC$4:BC$123)</f>
        <v>0</v>
      </c>
      <c r="BD207" s="194">
        <f>SUMIF(振分, $C207, 計算_投入係数表_加工!BD$4:BD$123)</f>
        <v>0</v>
      </c>
      <c r="BE207" s="194">
        <f>SUMIF(振分, $C207, 計算_投入係数表_加工!BE$4:BE$123)</f>
        <v>0</v>
      </c>
      <c r="BF207" s="194">
        <f>SUMIF(振分, $C207, 計算_投入係数表_加工!BF$4:BF$123)</f>
        <v>0</v>
      </c>
      <c r="BG207" s="194">
        <f>SUMIF(振分, $C207, 計算_投入係数表_加工!BG$4:BG$123)</f>
        <v>0</v>
      </c>
      <c r="BH207" s="194">
        <f>SUMIF(振分, $C207, 計算_投入係数表_加工!BH$4:BH$123)</f>
        <v>0</v>
      </c>
      <c r="BI207" s="194">
        <f>SUMIF(振分, $C207, 計算_投入係数表_加工!BI$4:BI$123)</f>
        <v>0</v>
      </c>
      <c r="BJ207" s="194">
        <f>SUMIF(振分, $C207, 計算_投入係数表_加工!BJ$4:BJ$123)</f>
        <v>0</v>
      </c>
      <c r="BK207" s="194">
        <f>SUMIF(振分, $C207, 計算_投入係数表_加工!BK$4:BK$123)</f>
        <v>0</v>
      </c>
      <c r="BL207" s="194">
        <f>SUMIF(振分, $C207, 計算_投入係数表_加工!BL$4:BL$123)</f>
        <v>0</v>
      </c>
      <c r="BM207" s="194">
        <f>SUMIF(振分, $C207, 計算_投入係数表_加工!BM$4:BM$123)</f>
        <v>0</v>
      </c>
      <c r="BN207" s="194">
        <f>SUMIF(振分, $C207, 計算_投入係数表_加工!BN$4:BN$123)</f>
        <v>0</v>
      </c>
      <c r="BO207" s="194">
        <f>SUMIF(振分, $C207, 計算_投入係数表_加工!BO$4:BO$123)</f>
        <v>0</v>
      </c>
      <c r="BP207" s="194">
        <f>SUMIF(振分, $C207, 計算_投入係数表_加工!BP$4:BP$123)</f>
        <v>0</v>
      </c>
      <c r="BQ207" s="194">
        <f>SUMIF(振分, $C207, 計算_投入係数表_加工!BQ$4:BQ$123)</f>
        <v>0</v>
      </c>
      <c r="BR207" s="194">
        <f>SUMIF(振分, $C207, 計算_投入係数表_加工!BR$4:BR$123)</f>
        <v>0</v>
      </c>
      <c r="BS207" s="194">
        <f>SUMIF(振分, $C207, 計算_投入係数表_加工!BS$4:BS$123)</f>
        <v>0</v>
      </c>
      <c r="BT207" s="194">
        <f>SUMIF(振分, $C207, 計算_投入係数表_加工!BT$4:BT$123)</f>
        <v>0</v>
      </c>
      <c r="BU207" s="194">
        <f>SUMIF(振分, $C207, 計算_投入係数表_加工!BU$4:BU$123)</f>
        <v>0</v>
      </c>
      <c r="BV207" s="194">
        <f>SUMIF(振分, $C207, 計算_投入係数表_加工!BV$4:BV$123)</f>
        <v>0</v>
      </c>
      <c r="BW207" s="194">
        <f>SUMIF(振分, $C207, 計算_投入係数表_加工!BW$4:BW$123)</f>
        <v>0</v>
      </c>
      <c r="BX207" s="194">
        <f>SUMIF(振分, $C207, 計算_投入係数表_加工!BX$4:BX$123)</f>
        <v>0</v>
      </c>
      <c r="BY207" s="194">
        <f>SUMIF(振分, $C207, 計算_投入係数表_加工!BY$4:BY$123)</f>
        <v>0</v>
      </c>
      <c r="BZ207" s="194">
        <f>SUMIF(振分, $C207, 計算_投入係数表_加工!BZ$4:BZ$123)</f>
        <v>0</v>
      </c>
      <c r="CA207" s="194">
        <f>SUMIF(振分, $C207, 計算_投入係数表_加工!CA$4:CA$123)</f>
        <v>0</v>
      </c>
      <c r="CB207" s="194">
        <f>SUMIF(振分, $C207, 計算_投入係数表_加工!CB$4:CB$123)</f>
        <v>0</v>
      </c>
      <c r="CC207" s="194">
        <f>SUMIF(振分, $C207, 計算_投入係数表_加工!CC$4:CC$123)</f>
        <v>0</v>
      </c>
      <c r="CD207" s="194">
        <f>SUMIF(振分, $C207, 計算_投入係数表_加工!CD$4:CD$123)</f>
        <v>0</v>
      </c>
      <c r="CE207" s="194">
        <f>SUMIF(振分, $C207, 計算_投入係数表_加工!CE$4:CE$123)</f>
        <v>0</v>
      </c>
      <c r="CF207" s="194">
        <f>SUMIF(振分, $C207, 計算_投入係数表_加工!CF$4:CF$123)</f>
        <v>0</v>
      </c>
      <c r="CG207" s="194">
        <f>SUMIF(振分, $C207, 計算_投入係数表_加工!CG$4:CG$123)</f>
        <v>0</v>
      </c>
      <c r="CH207" s="194">
        <f>SUMIF(振分, $C207, 計算_投入係数表_加工!CH$4:CH$123)</f>
        <v>0</v>
      </c>
      <c r="CI207" s="194">
        <f>SUMIF(振分, $C207, 計算_投入係数表_加工!CI$4:CI$123)</f>
        <v>0</v>
      </c>
      <c r="CJ207" s="194">
        <f>SUMIF(振分, $C207, 計算_投入係数表_加工!CJ$4:CJ$123)</f>
        <v>0</v>
      </c>
      <c r="CK207" s="194">
        <f>SUMIF(振分, $C207, 計算_投入係数表_加工!CK$4:CK$123)</f>
        <v>0</v>
      </c>
      <c r="CL207" s="194">
        <f>SUMIF(振分, $C207, 計算_投入係数表_加工!CL$4:CL$123)</f>
        <v>0</v>
      </c>
      <c r="CM207" s="194">
        <f>SUMIF(振分, $C207, 計算_投入係数表_加工!CM$4:CM$123)</f>
        <v>0</v>
      </c>
      <c r="CN207" s="194">
        <f>SUMIF(振分, $C207, 計算_投入係数表_加工!CN$4:CN$123)</f>
        <v>0</v>
      </c>
      <c r="CO207" s="194">
        <f>SUMIF(振分, $C207, 計算_投入係数表_加工!CO$4:CO$123)</f>
        <v>0</v>
      </c>
      <c r="CP207" s="194">
        <f>SUMIF(振分, $C207, 計算_投入係数表_加工!CP$4:CP$123)</f>
        <v>0</v>
      </c>
      <c r="CQ207" s="194">
        <f>SUMIF(振分, $C207, 計算_投入係数表_加工!CQ$4:CQ$123)</f>
        <v>0</v>
      </c>
      <c r="CR207" s="194">
        <f>SUMIF(振分, $C207, 計算_投入係数表_加工!CR$4:CR$123)</f>
        <v>0</v>
      </c>
      <c r="CS207" s="194">
        <f>SUMIF(振分, $C207, 計算_投入係数表_加工!CS$4:CS$123)</f>
        <v>0</v>
      </c>
      <c r="CT207" s="194">
        <f>SUMIF(振分, $C207, 計算_投入係数表_加工!CT$4:CT$123)</f>
        <v>0</v>
      </c>
      <c r="CU207" s="194">
        <f>SUMIF(振分, $C207, 計算_投入係数表_加工!CU$4:CU$123)</f>
        <v>0</v>
      </c>
      <c r="CV207" s="194">
        <f>SUMIF(振分, $C207, 計算_投入係数表_加工!CV$4:CV$123)</f>
        <v>0</v>
      </c>
      <c r="CW207" s="194">
        <f>SUMIF(振分, $C207, 計算_投入係数表_加工!CW$4:CW$123)</f>
        <v>0</v>
      </c>
      <c r="CX207" s="194">
        <f>SUMIF(振分, $C207, 計算_投入係数表_加工!CX$4:CX$123)</f>
        <v>0</v>
      </c>
      <c r="CY207" s="194">
        <f>SUMIF(振分, $C207, 計算_投入係数表_加工!CY$4:CY$123)</f>
        <v>0</v>
      </c>
      <c r="CZ207" s="194">
        <f>SUMIF(振分, $C207, 計算_投入係数表_加工!CZ$4:CZ$123)</f>
        <v>0</v>
      </c>
      <c r="DA207" s="194">
        <f>SUMIF(振分, $C207, 計算_投入係数表_加工!DA$4:DA$123)</f>
        <v>0</v>
      </c>
      <c r="DB207" s="194">
        <f>SUMIF(振分, $C207, 計算_投入係数表_加工!DB$4:DB$123)</f>
        <v>0</v>
      </c>
      <c r="DC207" s="194">
        <f>SUMIF(振分, $C207, 計算_投入係数表_加工!DC$4:DC$123)</f>
        <v>0</v>
      </c>
      <c r="DD207" s="194">
        <f>SUMIF(振分, $C207, 計算_投入係数表_加工!DD$4:DD$123)</f>
        <v>0</v>
      </c>
      <c r="DE207" s="194">
        <f>SUMIF(振分, $C207, 計算_投入係数表_加工!DE$4:DE$123)</f>
        <v>0</v>
      </c>
      <c r="DF207" s="194">
        <f>SUMIF(振分, $C207, 計算_投入係数表_加工!DF$4:DF$123)</f>
        <v>0</v>
      </c>
      <c r="DG207" s="194">
        <f>SUMIF(振分, $C207, 計算_投入係数表_加工!DG$4:DG$123)</f>
        <v>0</v>
      </c>
      <c r="DH207" s="194">
        <f>SUMIF(振分, $C207, 計算_投入係数表_加工!DH$4:DH$123)</f>
        <v>0</v>
      </c>
      <c r="DI207" s="194">
        <f>SUMIF(振分, $C207, 計算_投入係数表_加工!DI$4:DI$123)</f>
        <v>0</v>
      </c>
      <c r="DJ207" s="194">
        <f>SUMIF(振分, $C207, 計算_投入係数表_加工!DJ$4:DJ$123)</f>
        <v>0</v>
      </c>
      <c r="DK207" s="194">
        <f>SUMIF(振分, $C207, 計算_投入係数表_加工!DK$4:DK$123)</f>
        <v>0</v>
      </c>
      <c r="DL207" s="194">
        <f>SUMIF(振分, $C207, 計算_投入係数表_加工!DL$4:DL$123)</f>
        <v>0</v>
      </c>
      <c r="DM207" s="194">
        <f>SUMIF(振分, $C207, 計算_投入係数表_加工!DM$4:DM$123)</f>
        <v>0</v>
      </c>
      <c r="DN207" s="194">
        <f>SUMIF(振分, $C207, 計算_投入係数表_加工!DN$4:DN$123)</f>
        <v>0</v>
      </c>
      <c r="DO207" s="194">
        <f>SUMIF(振分, $C207, 計算_投入係数表_加工!DO$4:DO$123)</f>
        <v>0</v>
      </c>
      <c r="DP207" s="194">
        <f>SUMIF(振分, $C207, 計算_投入係数表_加工!DP$4:DP$123)</f>
        <v>0</v>
      </c>
      <c r="DQ207" s="194">
        <f>SUMIF(振分, $C207, 計算_投入係数表_加工!DQ$4:DQ$123)</f>
        <v>0</v>
      </c>
      <c r="DR207" s="194">
        <f>SUMIF(振分, $C207, 計算_投入係数表_加工!DR$4:DR$123)</f>
        <v>0</v>
      </c>
      <c r="DS207" s="194">
        <f>SUMIF(振分, $C207, 計算_投入係数表_加工!DS$4:DS$123)</f>
        <v>0</v>
      </c>
      <c r="DT207" s="108">
        <f>SUMIF(振分, $C207, 計算_投入係数表_加工!DT$4:DT$123)</f>
        <v>0</v>
      </c>
    </row>
    <row r="208" spans="1:124" s="22" customFormat="1" x14ac:dyDescent="0.25">
      <c r="A208" s="34"/>
      <c r="B208" s="53">
        <v>68</v>
      </c>
      <c r="C208" s="360" t="str">
        <v>-</v>
      </c>
      <c r="D208" s="193">
        <f>SUMIF(振分, $C208, 計算_投入係数表_加工!D$4:D$123)</f>
        <v>0</v>
      </c>
      <c r="E208" s="194">
        <f>SUMIF(振分, $C208, 計算_投入係数表_加工!E$4:E$123)</f>
        <v>0</v>
      </c>
      <c r="F208" s="194">
        <f>SUMIF(振分, $C208, 計算_投入係数表_加工!F$4:F$123)</f>
        <v>0</v>
      </c>
      <c r="G208" s="194">
        <f>SUMIF(振分, $C208, 計算_投入係数表_加工!G$4:G$123)</f>
        <v>0</v>
      </c>
      <c r="H208" s="194">
        <f>SUMIF(振分, $C208, 計算_投入係数表_加工!H$4:H$123)</f>
        <v>0</v>
      </c>
      <c r="I208" s="194">
        <f>SUMIF(振分, $C208, 計算_投入係数表_加工!I$4:I$123)</f>
        <v>0</v>
      </c>
      <c r="J208" s="194">
        <f>SUMIF(振分, $C208, 計算_投入係数表_加工!J$4:J$123)</f>
        <v>0</v>
      </c>
      <c r="K208" s="194">
        <f>SUMIF(振分, $C208, 計算_投入係数表_加工!K$4:K$123)</f>
        <v>0</v>
      </c>
      <c r="L208" s="194">
        <f>SUMIF(振分, $C208, 計算_投入係数表_加工!L$4:L$123)</f>
        <v>0</v>
      </c>
      <c r="M208" s="194">
        <f>SUMIF(振分, $C208, 計算_投入係数表_加工!M$4:M$123)</f>
        <v>0</v>
      </c>
      <c r="N208" s="194">
        <f>SUMIF(振分, $C208, 計算_投入係数表_加工!N$4:N$123)</f>
        <v>0</v>
      </c>
      <c r="O208" s="194">
        <f>SUMIF(振分, $C208, 計算_投入係数表_加工!O$4:O$123)</f>
        <v>0</v>
      </c>
      <c r="P208" s="194">
        <f>SUMIF(振分, $C208, 計算_投入係数表_加工!P$4:P$123)</f>
        <v>0</v>
      </c>
      <c r="Q208" s="194">
        <f>SUMIF(振分, $C208, 計算_投入係数表_加工!Q$4:Q$123)</f>
        <v>0</v>
      </c>
      <c r="R208" s="194">
        <f>SUMIF(振分, $C208, 計算_投入係数表_加工!R$4:R$123)</f>
        <v>0</v>
      </c>
      <c r="S208" s="194">
        <f>SUMIF(振分, $C208, 計算_投入係数表_加工!S$4:S$123)</f>
        <v>0</v>
      </c>
      <c r="T208" s="194">
        <f>SUMIF(振分, $C208, 計算_投入係数表_加工!T$4:T$123)</f>
        <v>0</v>
      </c>
      <c r="U208" s="194">
        <f>SUMIF(振分, $C208, 計算_投入係数表_加工!U$4:U$123)</f>
        <v>0</v>
      </c>
      <c r="V208" s="194">
        <f>SUMIF(振分, $C208, 計算_投入係数表_加工!V$4:V$123)</f>
        <v>0</v>
      </c>
      <c r="W208" s="194">
        <f>SUMIF(振分, $C208, 計算_投入係数表_加工!W$4:W$123)</f>
        <v>0</v>
      </c>
      <c r="X208" s="194">
        <f>SUMIF(振分, $C208, 計算_投入係数表_加工!X$4:X$123)</f>
        <v>0</v>
      </c>
      <c r="Y208" s="194">
        <f>SUMIF(振分, $C208, 計算_投入係数表_加工!Y$4:Y$123)</f>
        <v>0</v>
      </c>
      <c r="Z208" s="194">
        <f>SUMIF(振分, $C208, 計算_投入係数表_加工!Z$4:Z$123)</f>
        <v>0</v>
      </c>
      <c r="AA208" s="194">
        <f>SUMIF(振分, $C208, 計算_投入係数表_加工!AA$4:AA$123)</f>
        <v>0</v>
      </c>
      <c r="AB208" s="194">
        <f>SUMIF(振分, $C208, 計算_投入係数表_加工!AB$4:AB$123)</f>
        <v>0</v>
      </c>
      <c r="AC208" s="194">
        <f>SUMIF(振分, $C208, 計算_投入係数表_加工!AC$4:AC$123)</f>
        <v>0</v>
      </c>
      <c r="AD208" s="194">
        <f>SUMIF(振分, $C208, 計算_投入係数表_加工!AD$4:AD$123)</f>
        <v>0</v>
      </c>
      <c r="AE208" s="194">
        <f>SUMIF(振分, $C208, 計算_投入係数表_加工!AE$4:AE$123)</f>
        <v>0</v>
      </c>
      <c r="AF208" s="194">
        <f>SUMIF(振分, $C208, 計算_投入係数表_加工!AF$4:AF$123)</f>
        <v>0</v>
      </c>
      <c r="AG208" s="194">
        <f>SUMIF(振分, $C208, 計算_投入係数表_加工!AG$4:AG$123)</f>
        <v>0</v>
      </c>
      <c r="AH208" s="194">
        <f>SUMIF(振分, $C208, 計算_投入係数表_加工!AH$4:AH$123)</f>
        <v>0</v>
      </c>
      <c r="AI208" s="194">
        <f>SUMIF(振分, $C208, 計算_投入係数表_加工!AI$4:AI$123)</f>
        <v>0</v>
      </c>
      <c r="AJ208" s="194">
        <f>SUMIF(振分, $C208, 計算_投入係数表_加工!AJ$4:AJ$123)</f>
        <v>0</v>
      </c>
      <c r="AK208" s="194">
        <f>SUMIF(振分, $C208, 計算_投入係数表_加工!AK$4:AK$123)</f>
        <v>0</v>
      </c>
      <c r="AL208" s="194">
        <f>SUMIF(振分, $C208, 計算_投入係数表_加工!AL$4:AL$123)</f>
        <v>0</v>
      </c>
      <c r="AM208" s="194">
        <f>SUMIF(振分, $C208, 計算_投入係数表_加工!AM$4:AM$123)</f>
        <v>0</v>
      </c>
      <c r="AN208" s="194">
        <f>SUMIF(振分, $C208, 計算_投入係数表_加工!AN$4:AN$123)</f>
        <v>0</v>
      </c>
      <c r="AO208" s="194">
        <f>SUMIF(振分, $C208, 計算_投入係数表_加工!AO$4:AO$123)</f>
        <v>0</v>
      </c>
      <c r="AP208" s="194">
        <f>SUMIF(振分, $C208, 計算_投入係数表_加工!AP$4:AP$123)</f>
        <v>0</v>
      </c>
      <c r="AQ208" s="194">
        <f>SUMIF(振分, $C208, 計算_投入係数表_加工!AQ$4:AQ$123)</f>
        <v>0</v>
      </c>
      <c r="AR208" s="194">
        <f>SUMIF(振分, $C208, 計算_投入係数表_加工!AR$4:AR$123)</f>
        <v>0</v>
      </c>
      <c r="AS208" s="194">
        <f>SUMIF(振分, $C208, 計算_投入係数表_加工!AS$4:AS$123)</f>
        <v>0</v>
      </c>
      <c r="AT208" s="194">
        <f>SUMIF(振分, $C208, 計算_投入係数表_加工!AT$4:AT$123)</f>
        <v>0</v>
      </c>
      <c r="AU208" s="194">
        <f>SUMIF(振分, $C208, 計算_投入係数表_加工!AU$4:AU$123)</f>
        <v>0</v>
      </c>
      <c r="AV208" s="194">
        <f>SUMIF(振分, $C208, 計算_投入係数表_加工!AV$4:AV$123)</f>
        <v>0</v>
      </c>
      <c r="AW208" s="194">
        <f>SUMIF(振分, $C208, 計算_投入係数表_加工!AW$4:AW$123)</f>
        <v>0</v>
      </c>
      <c r="AX208" s="194">
        <f>SUMIF(振分, $C208, 計算_投入係数表_加工!AX$4:AX$123)</f>
        <v>0</v>
      </c>
      <c r="AY208" s="194">
        <f>SUMIF(振分, $C208, 計算_投入係数表_加工!AY$4:AY$123)</f>
        <v>0</v>
      </c>
      <c r="AZ208" s="194">
        <f>SUMIF(振分, $C208, 計算_投入係数表_加工!AZ$4:AZ$123)</f>
        <v>0</v>
      </c>
      <c r="BA208" s="194">
        <f>SUMIF(振分, $C208, 計算_投入係数表_加工!BA$4:BA$123)</f>
        <v>0</v>
      </c>
      <c r="BB208" s="194">
        <f>SUMIF(振分, $C208, 計算_投入係数表_加工!BB$4:BB$123)</f>
        <v>0</v>
      </c>
      <c r="BC208" s="194">
        <f>SUMIF(振分, $C208, 計算_投入係数表_加工!BC$4:BC$123)</f>
        <v>0</v>
      </c>
      <c r="BD208" s="194">
        <f>SUMIF(振分, $C208, 計算_投入係数表_加工!BD$4:BD$123)</f>
        <v>0</v>
      </c>
      <c r="BE208" s="194">
        <f>SUMIF(振分, $C208, 計算_投入係数表_加工!BE$4:BE$123)</f>
        <v>0</v>
      </c>
      <c r="BF208" s="194">
        <f>SUMIF(振分, $C208, 計算_投入係数表_加工!BF$4:BF$123)</f>
        <v>0</v>
      </c>
      <c r="BG208" s="194">
        <f>SUMIF(振分, $C208, 計算_投入係数表_加工!BG$4:BG$123)</f>
        <v>0</v>
      </c>
      <c r="BH208" s="194">
        <f>SUMIF(振分, $C208, 計算_投入係数表_加工!BH$4:BH$123)</f>
        <v>0</v>
      </c>
      <c r="BI208" s="194">
        <f>SUMIF(振分, $C208, 計算_投入係数表_加工!BI$4:BI$123)</f>
        <v>0</v>
      </c>
      <c r="BJ208" s="194">
        <f>SUMIF(振分, $C208, 計算_投入係数表_加工!BJ$4:BJ$123)</f>
        <v>0</v>
      </c>
      <c r="BK208" s="194">
        <f>SUMIF(振分, $C208, 計算_投入係数表_加工!BK$4:BK$123)</f>
        <v>0</v>
      </c>
      <c r="BL208" s="194">
        <f>SUMIF(振分, $C208, 計算_投入係数表_加工!BL$4:BL$123)</f>
        <v>0</v>
      </c>
      <c r="BM208" s="194">
        <f>SUMIF(振分, $C208, 計算_投入係数表_加工!BM$4:BM$123)</f>
        <v>0</v>
      </c>
      <c r="BN208" s="194">
        <f>SUMIF(振分, $C208, 計算_投入係数表_加工!BN$4:BN$123)</f>
        <v>0</v>
      </c>
      <c r="BO208" s="194">
        <f>SUMIF(振分, $C208, 計算_投入係数表_加工!BO$4:BO$123)</f>
        <v>0</v>
      </c>
      <c r="BP208" s="194">
        <f>SUMIF(振分, $C208, 計算_投入係数表_加工!BP$4:BP$123)</f>
        <v>0</v>
      </c>
      <c r="BQ208" s="194">
        <f>SUMIF(振分, $C208, 計算_投入係数表_加工!BQ$4:BQ$123)</f>
        <v>0</v>
      </c>
      <c r="BR208" s="194">
        <f>SUMIF(振分, $C208, 計算_投入係数表_加工!BR$4:BR$123)</f>
        <v>0</v>
      </c>
      <c r="BS208" s="194">
        <f>SUMIF(振分, $C208, 計算_投入係数表_加工!BS$4:BS$123)</f>
        <v>0</v>
      </c>
      <c r="BT208" s="194">
        <f>SUMIF(振分, $C208, 計算_投入係数表_加工!BT$4:BT$123)</f>
        <v>0</v>
      </c>
      <c r="BU208" s="194">
        <f>SUMIF(振分, $C208, 計算_投入係数表_加工!BU$4:BU$123)</f>
        <v>0</v>
      </c>
      <c r="BV208" s="194">
        <f>SUMIF(振分, $C208, 計算_投入係数表_加工!BV$4:BV$123)</f>
        <v>0</v>
      </c>
      <c r="BW208" s="194">
        <f>SUMIF(振分, $C208, 計算_投入係数表_加工!BW$4:BW$123)</f>
        <v>0</v>
      </c>
      <c r="BX208" s="194">
        <f>SUMIF(振分, $C208, 計算_投入係数表_加工!BX$4:BX$123)</f>
        <v>0</v>
      </c>
      <c r="BY208" s="194">
        <f>SUMIF(振分, $C208, 計算_投入係数表_加工!BY$4:BY$123)</f>
        <v>0</v>
      </c>
      <c r="BZ208" s="194">
        <f>SUMIF(振分, $C208, 計算_投入係数表_加工!BZ$4:BZ$123)</f>
        <v>0</v>
      </c>
      <c r="CA208" s="194">
        <f>SUMIF(振分, $C208, 計算_投入係数表_加工!CA$4:CA$123)</f>
        <v>0</v>
      </c>
      <c r="CB208" s="194">
        <f>SUMIF(振分, $C208, 計算_投入係数表_加工!CB$4:CB$123)</f>
        <v>0</v>
      </c>
      <c r="CC208" s="194">
        <f>SUMIF(振分, $C208, 計算_投入係数表_加工!CC$4:CC$123)</f>
        <v>0</v>
      </c>
      <c r="CD208" s="194">
        <f>SUMIF(振分, $C208, 計算_投入係数表_加工!CD$4:CD$123)</f>
        <v>0</v>
      </c>
      <c r="CE208" s="194">
        <f>SUMIF(振分, $C208, 計算_投入係数表_加工!CE$4:CE$123)</f>
        <v>0</v>
      </c>
      <c r="CF208" s="194">
        <f>SUMIF(振分, $C208, 計算_投入係数表_加工!CF$4:CF$123)</f>
        <v>0</v>
      </c>
      <c r="CG208" s="194">
        <f>SUMIF(振分, $C208, 計算_投入係数表_加工!CG$4:CG$123)</f>
        <v>0</v>
      </c>
      <c r="CH208" s="194">
        <f>SUMIF(振分, $C208, 計算_投入係数表_加工!CH$4:CH$123)</f>
        <v>0</v>
      </c>
      <c r="CI208" s="194">
        <f>SUMIF(振分, $C208, 計算_投入係数表_加工!CI$4:CI$123)</f>
        <v>0</v>
      </c>
      <c r="CJ208" s="194">
        <f>SUMIF(振分, $C208, 計算_投入係数表_加工!CJ$4:CJ$123)</f>
        <v>0</v>
      </c>
      <c r="CK208" s="194">
        <f>SUMIF(振分, $C208, 計算_投入係数表_加工!CK$4:CK$123)</f>
        <v>0</v>
      </c>
      <c r="CL208" s="194">
        <f>SUMIF(振分, $C208, 計算_投入係数表_加工!CL$4:CL$123)</f>
        <v>0</v>
      </c>
      <c r="CM208" s="194">
        <f>SUMIF(振分, $C208, 計算_投入係数表_加工!CM$4:CM$123)</f>
        <v>0</v>
      </c>
      <c r="CN208" s="194">
        <f>SUMIF(振分, $C208, 計算_投入係数表_加工!CN$4:CN$123)</f>
        <v>0</v>
      </c>
      <c r="CO208" s="194">
        <f>SUMIF(振分, $C208, 計算_投入係数表_加工!CO$4:CO$123)</f>
        <v>0</v>
      </c>
      <c r="CP208" s="194">
        <f>SUMIF(振分, $C208, 計算_投入係数表_加工!CP$4:CP$123)</f>
        <v>0</v>
      </c>
      <c r="CQ208" s="194">
        <f>SUMIF(振分, $C208, 計算_投入係数表_加工!CQ$4:CQ$123)</f>
        <v>0</v>
      </c>
      <c r="CR208" s="194">
        <f>SUMIF(振分, $C208, 計算_投入係数表_加工!CR$4:CR$123)</f>
        <v>0</v>
      </c>
      <c r="CS208" s="194">
        <f>SUMIF(振分, $C208, 計算_投入係数表_加工!CS$4:CS$123)</f>
        <v>0</v>
      </c>
      <c r="CT208" s="194">
        <f>SUMIF(振分, $C208, 計算_投入係数表_加工!CT$4:CT$123)</f>
        <v>0</v>
      </c>
      <c r="CU208" s="194">
        <f>SUMIF(振分, $C208, 計算_投入係数表_加工!CU$4:CU$123)</f>
        <v>0</v>
      </c>
      <c r="CV208" s="194">
        <f>SUMIF(振分, $C208, 計算_投入係数表_加工!CV$4:CV$123)</f>
        <v>0</v>
      </c>
      <c r="CW208" s="194">
        <f>SUMIF(振分, $C208, 計算_投入係数表_加工!CW$4:CW$123)</f>
        <v>0</v>
      </c>
      <c r="CX208" s="194">
        <f>SUMIF(振分, $C208, 計算_投入係数表_加工!CX$4:CX$123)</f>
        <v>0</v>
      </c>
      <c r="CY208" s="194">
        <f>SUMIF(振分, $C208, 計算_投入係数表_加工!CY$4:CY$123)</f>
        <v>0</v>
      </c>
      <c r="CZ208" s="194">
        <f>SUMIF(振分, $C208, 計算_投入係数表_加工!CZ$4:CZ$123)</f>
        <v>0</v>
      </c>
      <c r="DA208" s="194">
        <f>SUMIF(振分, $C208, 計算_投入係数表_加工!DA$4:DA$123)</f>
        <v>0</v>
      </c>
      <c r="DB208" s="194">
        <f>SUMIF(振分, $C208, 計算_投入係数表_加工!DB$4:DB$123)</f>
        <v>0</v>
      </c>
      <c r="DC208" s="194">
        <f>SUMIF(振分, $C208, 計算_投入係数表_加工!DC$4:DC$123)</f>
        <v>0</v>
      </c>
      <c r="DD208" s="194">
        <f>SUMIF(振分, $C208, 計算_投入係数表_加工!DD$4:DD$123)</f>
        <v>0</v>
      </c>
      <c r="DE208" s="194">
        <f>SUMIF(振分, $C208, 計算_投入係数表_加工!DE$4:DE$123)</f>
        <v>0</v>
      </c>
      <c r="DF208" s="194">
        <f>SUMIF(振分, $C208, 計算_投入係数表_加工!DF$4:DF$123)</f>
        <v>0</v>
      </c>
      <c r="DG208" s="194">
        <f>SUMIF(振分, $C208, 計算_投入係数表_加工!DG$4:DG$123)</f>
        <v>0</v>
      </c>
      <c r="DH208" s="194">
        <f>SUMIF(振分, $C208, 計算_投入係数表_加工!DH$4:DH$123)</f>
        <v>0</v>
      </c>
      <c r="DI208" s="194">
        <f>SUMIF(振分, $C208, 計算_投入係数表_加工!DI$4:DI$123)</f>
        <v>0</v>
      </c>
      <c r="DJ208" s="194">
        <f>SUMIF(振分, $C208, 計算_投入係数表_加工!DJ$4:DJ$123)</f>
        <v>0</v>
      </c>
      <c r="DK208" s="194">
        <f>SUMIF(振分, $C208, 計算_投入係数表_加工!DK$4:DK$123)</f>
        <v>0</v>
      </c>
      <c r="DL208" s="194">
        <f>SUMIF(振分, $C208, 計算_投入係数表_加工!DL$4:DL$123)</f>
        <v>0</v>
      </c>
      <c r="DM208" s="194">
        <f>SUMIF(振分, $C208, 計算_投入係数表_加工!DM$4:DM$123)</f>
        <v>0</v>
      </c>
      <c r="DN208" s="194">
        <f>SUMIF(振分, $C208, 計算_投入係数表_加工!DN$4:DN$123)</f>
        <v>0</v>
      </c>
      <c r="DO208" s="194">
        <f>SUMIF(振分, $C208, 計算_投入係数表_加工!DO$4:DO$123)</f>
        <v>0</v>
      </c>
      <c r="DP208" s="194">
        <f>SUMIF(振分, $C208, 計算_投入係数表_加工!DP$4:DP$123)</f>
        <v>0</v>
      </c>
      <c r="DQ208" s="194">
        <f>SUMIF(振分, $C208, 計算_投入係数表_加工!DQ$4:DQ$123)</f>
        <v>0</v>
      </c>
      <c r="DR208" s="194">
        <f>SUMIF(振分, $C208, 計算_投入係数表_加工!DR$4:DR$123)</f>
        <v>0</v>
      </c>
      <c r="DS208" s="194">
        <f>SUMIF(振分, $C208, 計算_投入係数表_加工!DS$4:DS$123)</f>
        <v>0</v>
      </c>
      <c r="DT208" s="108">
        <f>SUMIF(振分, $C208, 計算_投入係数表_加工!DT$4:DT$123)</f>
        <v>0</v>
      </c>
    </row>
    <row r="209" spans="1:124" s="22" customFormat="1" x14ac:dyDescent="0.25">
      <c r="A209" s="34"/>
      <c r="B209" s="53">
        <v>69</v>
      </c>
      <c r="C209" s="360" t="str">
        <v>-</v>
      </c>
      <c r="D209" s="193">
        <f>SUMIF(振分, $C209, 計算_投入係数表_加工!D$4:D$123)</f>
        <v>0</v>
      </c>
      <c r="E209" s="194">
        <f>SUMIF(振分, $C209, 計算_投入係数表_加工!E$4:E$123)</f>
        <v>0</v>
      </c>
      <c r="F209" s="194">
        <f>SUMIF(振分, $C209, 計算_投入係数表_加工!F$4:F$123)</f>
        <v>0</v>
      </c>
      <c r="G209" s="194">
        <f>SUMIF(振分, $C209, 計算_投入係数表_加工!G$4:G$123)</f>
        <v>0</v>
      </c>
      <c r="H209" s="194">
        <f>SUMIF(振分, $C209, 計算_投入係数表_加工!H$4:H$123)</f>
        <v>0</v>
      </c>
      <c r="I209" s="194">
        <f>SUMIF(振分, $C209, 計算_投入係数表_加工!I$4:I$123)</f>
        <v>0</v>
      </c>
      <c r="J209" s="194">
        <f>SUMIF(振分, $C209, 計算_投入係数表_加工!J$4:J$123)</f>
        <v>0</v>
      </c>
      <c r="K209" s="194">
        <f>SUMIF(振分, $C209, 計算_投入係数表_加工!K$4:K$123)</f>
        <v>0</v>
      </c>
      <c r="L209" s="194">
        <f>SUMIF(振分, $C209, 計算_投入係数表_加工!L$4:L$123)</f>
        <v>0</v>
      </c>
      <c r="M209" s="194">
        <f>SUMIF(振分, $C209, 計算_投入係数表_加工!M$4:M$123)</f>
        <v>0</v>
      </c>
      <c r="N209" s="194">
        <f>SUMIF(振分, $C209, 計算_投入係数表_加工!N$4:N$123)</f>
        <v>0</v>
      </c>
      <c r="O209" s="194">
        <f>SUMIF(振分, $C209, 計算_投入係数表_加工!O$4:O$123)</f>
        <v>0</v>
      </c>
      <c r="P209" s="194">
        <f>SUMIF(振分, $C209, 計算_投入係数表_加工!P$4:P$123)</f>
        <v>0</v>
      </c>
      <c r="Q209" s="194">
        <f>SUMIF(振分, $C209, 計算_投入係数表_加工!Q$4:Q$123)</f>
        <v>0</v>
      </c>
      <c r="R209" s="194">
        <f>SUMIF(振分, $C209, 計算_投入係数表_加工!R$4:R$123)</f>
        <v>0</v>
      </c>
      <c r="S209" s="194">
        <f>SUMIF(振分, $C209, 計算_投入係数表_加工!S$4:S$123)</f>
        <v>0</v>
      </c>
      <c r="T209" s="194">
        <f>SUMIF(振分, $C209, 計算_投入係数表_加工!T$4:T$123)</f>
        <v>0</v>
      </c>
      <c r="U209" s="194">
        <f>SUMIF(振分, $C209, 計算_投入係数表_加工!U$4:U$123)</f>
        <v>0</v>
      </c>
      <c r="V209" s="194">
        <f>SUMIF(振分, $C209, 計算_投入係数表_加工!V$4:V$123)</f>
        <v>0</v>
      </c>
      <c r="W209" s="194">
        <f>SUMIF(振分, $C209, 計算_投入係数表_加工!W$4:W$123)</f>
        <v>0</v>
      </c>
      <c r="X209" s="194">
        <f>SUMIF(振分, $C209, 計算_投入係数表_加工!X$4:X$123)</f>
        <v>0</v>
      </c>
      <c r="Y209" s="194">
        <f>SUMIF(振分, $C209, 計算_投入係数表_加工!Y$4:Y$123)</f>
        <v>0</v>
      </c>
      <c r="Z209" s="194">
        <f>SUMIF(振分, $C209, 計算_投入係数表_加工!Z$4:Z$123)</f>
        <v>0</v>
      </c>
      <c r="AA209" s="194">
        <f>SUMIF(振分, $C209, 計算_投入係数表_加工!AA$4:AA$123)</f>
        <v>0</v>
      </c>
      <c r="AB209" s="194">
        <f>SUMIF(振分, $C209, 計算_投入係数表_加工!AB$4:AB$123)</f>
        <v>0</v>
      </c>
      <c r="AC209" s="194">
        <f>SUMIF(振分, $C209, 計算_投入係数表_加工!AC$4:AC$123)</f>
        <v>0</v>
      </c>
      <c r="AD209" s="194">
        <f>SUMIF(振分, $C209, 計算_投入係数表_加工!AD$4:AD$123)</f>
        <v>0</v>
      </c>
      <c r="AE209" s="194">
        <f>SUMIF(振分, $C209, 計算_投入係数表_加工!AE$4:AE$123)</f>
        <v>0</v>
      </c>
      <c r="AF209" s="194">
        <f>SUMIF(振分, $C209, 計算_投入係数表_加工!AF$4:AF$123)</f>
        <v>0</v>
      </c>
      <c r="AG209" s="194">
        <f>SUMIF(振分, $C209, 計算_投入係数表_加工!AG$4:AG$123)</f>
        <v>0</v>
      </c>
      <c r="AH209" s="194">
        <f>SUMIF(振分, $C209, 計算_投入係数表_加工!AH$4:AH$123)</f>
        <v>0</v>
      </c>
      <c r="AI209" s="194">
        <f>SUMIF(振分, $C209, 計算_投入係数表_加工!AI$4:AI$123)</f>
        <v>0</v>
      </c>
      <c r="AJ209" s="194">
        <f>SUMIF(振分, $C209, 計算_投入係数表_加工!AJ$4:AJ$123)</f>
        <v>0</v>
      </c>
      <c r="AK209" s="194">
        <f>SUMIF(振分, $C209, 計算_投入係数表_加工!AK$4:AK$123)</f>
        <v>0</v>
      </c>
      <c r="AL209" s="194">
        <f>SUMIF(振分, $C209, 計算_投入係数表_加工!AL$4:AL$123)</f>
        <v>0</v>
      </c>
      <c r="AM209" s="194">
        <f>SUMIF(振分, $C209, 計算_投入係数表_加工!AM$4:AM$123)</f>
        <v>0</v>
      </c>
      <c r="AN209" s="194">
        <f>SUMIF(振分, $C209, 計算_投入係数表_加工!AN$4:AN$123)</f>
        <v>0</v>
      </c>
      <c r="AO209" s="194">
        <f>SUMIF(振分, $C209, 計算_投入係数表_加工!AO$4:AO$123)</f>
        <v>0</v>
      </c>
      <c r="AP209" s="194">
        <f>SUMIF(振分, $C209, 計算_投入係数表_加工!AP$4:AP$123)</f>
        <v>0</v>
      </c>
      <c r="AQ209" s="194">
        <f>SUMIF(振分, $C209, 計算_投入係数表_加工!AQ$4:AQ$123)</f>
        <v>0</v>
      </c>
      <c r="AR209" s="194">
        <f>SUMIF(振分, $C209, 計算_投入係数表_加工!AR$4:AR$123)</f>
        <v>0</v>
      </c>
      <c r="AS209" s="194">
        <f>SUMIF(振分, $C209, 計算_投入係数表_加工!AS$4:AS$123)</f>
        <v>0</v>
      </c>
      <c r="AT209" s="194">
        <f>SUMIF(振分, $C209, 計算_投入係数表_加工!AT$4:AT$123)</f>
        <v>0</v>
      </c>
      <c r="AU209" s="194">
        <f>SUMIF(振分, $C209, 計算_投入係数表_加工!AU$4:AU$123)</f>
        <v>0</v>
      </c>
      <c r="AV209" s="194">
        <f>SUMIF(振分, $C209, 計算_投入係数表_加工!AV$4:AV$123)</f>
        <v>0</v>
      </c>
      <c r="AW209" s="194">
        <f>SUMIF(振分, $C209, 計算_投入係数表_加工!AW$4:AW$123)</f>
        <v>0</v>
      </c>
      <c r="AX209" s="194">
        <f>SUMIF(振分, $C209, 計算_投入係数表_加工!AX$4:AX$123)</f>
        <v>0</v>
      </c>
      <c r="AY209" s="194">
        <f>SUMIF(振分, $C209, 計算_投入係数表_加工!AY$4:AY$123)</f>
        <v>0</v>
      </c>
      <c r="AZ209" s="194">
        <f>SUMIF(振分, $C209, 計算_投入係数表_加工!AZ$4:AZ$123)</f>
        <v>0</v>
      </c>
      <c r="BA209" s="194">
        <f>SUMIF(振分, $C209, 計算_投入係数表_加工!BA$4:BA$123)</f>
        <v>0</v>
      </c>
      <c r="BB209" s="194">
        <f>SUMIF(振分, $C209, 計算_投入係数表_加工!BB$4:BB$123)</f>
        <v>0</v>
      </c>
      <c r="BC209" s="194">
        <f>SUMIF(振分, $C209, 計算_投入係数表_加工!BC$4:BC$123)</f>
        <v>0</v>
      </c>
      <c r="BD209" s="194">
        <f>SUMIF(振分, $C209, 計算_投入係数表_加工!BD$4:BD$123)</f>
        <v>0</v>
      </c>
      <c r="BE209" s="194">
        <f>SUMIF(振分, $C209, 計算_投入係数表_加工!BE$4:BE$123)</f>
        <v>0</v>
      </c>
      <c r="BF209" s="194">
        <f>SUMIF(振分, $C209, 計算_投入係数表_加工!BF$4:BF$123)</f>
        <v>0</v>
      </c>
      <c r="BG209" s="194">
        <f>SUMIF(振分, $C209, 計算_投入係数表_加工!BG$4:BG$123)</f>
        <v>0</v>
      </c>
      <c r="BH209" s="194">
        <f>SUMIF(振分, $C209, 計算_投入係数表_加工!BH$4:BH$123)</f>
        <v>0</v>
      </c>
      <c r="BI209" s="194">
        <f>SUMIF(振分, $C209, 計算_投入係数表_加工!BI$4:BI$123)</f>
        <v>0</v>
      </c>
      <c r="BJ209" s="194">
        <f>SUMIF(振分, $C209, 計算_投入係数表_加工!BJ$4:BJ$123)</f>
        <v>0</v>
      </c>
      <c r="BK209" s="194">
        <f>SUMIF(振分, $C209, 計算_投入係数表_加工!BK$4:BK$123)</f>
        <v>0</v>
      </c>
      <c r="BL209" s="194">
        <f>SUMIF(振分, $C209, 計算_投入係数表_加工!BL$4:BL$123)</f>
        <v>0</v>
      </c>
      <c r="BM209" s="194">
        <f>SUMIF(振分, $C209, 計算_投入係数表_加工!BM$4:BM$123)</f>
        <v>0</v>
      </c>
      <c r="BN209" s="194">
        <f>SUMIF(振分, $C209, 計算_投入係数表_加工!BN$4:BN$123)</f>
        <v>0</v>
      </c>
      <c r="BO209" s="194">
        <f>SUMIF(振分, $C209, 計算_投入係数表_加工!BO$4:BO$123)</f>
        <v>0</v>
      </c>
      <c r="BP209" s="194">
        <f>SUMIF(振分, $C209, 計算_投入係数表_加工!BP$4:BP$123)</f>
        <v>0</v>
      </c>
      <c r="BQ209" s="194">
        <f>SUMIF(振分, $C209, 計算_投入係数表_加工!BQ$4:BQ$123)</f>
        <v>0</v>
      </c>
      <c r="BR209" s="194">
        <f>SUMIF(振分, $C209, 計算_投入係数表_加工!BR$4:BR$123)</f>
        <v>0</v>
      </c>
      <c r="BS209" s="194">
        <f>SUMIF(振分, $C209, 計算_投入係数表_加工!BS$4:BS$123)</f>
        <v>0</v>
      </c>
      <c r="BT209" s="194">
        <f>SUMIF(振分, $C209, 計算_投入係数表_加工!BT$4:BT$123)</f>
        <v>0</v>
      </c>
      <c r="BU209" s="194">
        <f>SUMIF(振分, $C209, 計算_投入係数表_加工!BU$4:BU$123)</f>
        <v>0</v>
      </c>
      <c r="BV209" s="194">
        <f>SUMIF(振分, $C209, 計算_投入係数表_加工!BV$4:BV$123)</f>
        <v>0</v>
      </c>
      <c r="BW209" s="194">
        <f>SUMIF(振分, $C209, 計算_投入係数表_加工!BW$4:BW$123)</f>
        <v>0</v>
      </c>
      <c r="BX209" s="194">
        <f>SUMIF(振分, $C209, 計算_投入係数表_加工!BX$4:BX$123)</f>
        <v>0</v>
      </c>
      <c r="BY209" s="194">
        <f>SUMIF(振分, $C209, 計算_投入係数表_加工!BY$4:BY$123)</f>
        <v>0</v>
      </c>
      <c r="BZ209" s="194">
        <f>SUMIF(振分, $C209, 計算_投入係数表_加工!BZ$4:BZ$123)</f>
        <v>0</v>
      </c>
      <c r="CA209" s="194">
        <f>SUMIF(振分, $C209, 計算_投入係数表_加工!CA$4:CA$123)</f>
        <v>0</v>
      </c>
      <c r="CB209" s="194">
        <f>SUMIF(振分, $C209, 計算_投入係数表_加工!CB$4:CB$123)</f>
        <v>0</v>
      </c>
      <c r="CC209" s="194">
        <f>SUMIF(振分, $C209, 計算_投入係数表_加工!CC$4:CC$123)</f>
        <v>0</v>
      </c>
      <c r="CD209" s="194">
        <f>SUMIF(振分, $C209, 計算_投入係数表_加工!CD$4:CD$123)</f>
        <v>0</v>
      </c>
      <c r="CE209" s="194">
        <f>SUMIF(振分, $C209, 計算_投入係数表_加工!CE$4:CE$123)</f>
        <v>0</v>
      </c>
      <c r="CF209" s="194">
        <f>SUMIF(振分, $C209, 計算_投入係数表_加工!CF$4:CF$123)</f>
        <v>0</v>
      </c>
      <c r="CG209" s="194">
        <f>SUMIF(振分, $C209, 計算_投入係数表_加工!CG$4:CG$123)</f>
        <v>0</v>
      </c>
      <c r="CH209" s="194">
        <f>SUMIF(振分, $C209, 計算_投入係数表_加工!CH$4:CH$123)</f>
        <v>0</v>
      </c>
      <c r="CI209" s="194">
        <f>SUMIF(振分, $C209, 計算_投入係数表_加工!CI$4:CI$123)</f>
        <v>0</v>
      </c>
      <c r="CJ209" s="194">
        <f>SUMIF(振分, $C209, 計算_投入係数表_加工!CJ$4:CJ$123)</f>
        <v>0</v>
      </c>
      <c r="CK209" s="194">
        <f>SUMIF(振分, $C209, 計算_投入係数表_加工!CK$4:CK$123)</f>
        <v>0</v>
      </c>
      <c r="CL209" s="194">
        <f>SUMIF(振分, $C209, 計算_投入係数表_加工!CL$4:CL$123)</f>
        <v>0</v>
      </c>
      <c r="CM209" s="194">
        <f>SUMIF(振分, $C209, 計算_投入係数表_加工!CM$4:CM$123)</f>
        <v>0</v>
      </c>
      <c r="CN209" s="194">
        <f>SUMIF(振分, $C209, 計算_投入係数表_加工!CN$4:CN$123)</f>
        <v>0</v>
      </c>
      <c r="CO209" s="194">
        <f>SUMIF(振分, $C209, 計算_投入係数表_加工!CO$4:CO$123)</f>
        <v>0</v>
      </c>
      <c r="CP209" s="194">
        <f>SUMIF(振分, $C209, 計算_投入係数表_加工!CP$4:CP$123)</f>
        <v>0</v>
      </c>
      <c r="CQ209" s="194">
        <f>SUMIF(振分, $C209, 計算_投入係数表_加工!CQ$4:CQ$123)</f>
        <v>0</v>
      </c>
      <c r="CR209" s="194">
        <f>SUMIF(振分, $C209, 計算_投入係数表_加工!CR$4:CR$123)</f>
        <v>0</v>
      </c>
      <c r="CS209" s="194">
        <f>SUMIF(振分, $C209, 計算_投入係数表_加工!CS$4:CS$123)</f>
        <v>0</v>
      </c>
      <c r="CT209" s="194">
        <f>SUMIF(振分, $C209, 計算_投入係数表_加工!CT$4:CT$123)</f>
        <v>0</v>
      </c>
      <c r="CU209" s="194">
        <f>SUMIF(振分, $C209, 計算_投入係数表_加工!CU$4:CU$123)</f>
        <v>0</v>
      </c>
      <c r="CV209" s="194">
        <f>SUMIF(振分, $C209, 計算_投入係数表_加工!CV$4:CV$123)</f>
        <v>0</v>
      </c>
      <c r="CW209" s="194">
        <f>SUMIF(振分, $C209, 計算_投入係数表_加工!CW$4:CW$123)</f>
        <v>0</v>
      </c>
      <c r="CX209" s="194">
        <f>SUMIF(振分, $C209, 計算_投入係数表_加工!CX$4:CX$123)</f>
        <v>0</v>
      </c>
      <c r="CY209" s="194">
        <f>SUMIF(振分, $C209, 計算_投入係数表_加工!CY$4:CY$123)</f>
        <v>0</v>
      </c>
      <c r="CZ209" s="194">
        <f>SUMIF(振分, $C209, 計算_投入係数表_加工!CZ$4:CZ$123)</f>
        <v>0</v>
      </c>
      <c r="DA209" s="194">
        <f>SUMIF(振分, $C209, 計算_投入係数表_加工!DA$4:DA$123)</f>
        <v>0</v>
      </c>
      <c r="DB209" s="194">
        <f>SUMIF(振分, $C209, 計算_投入係数表_加工!DB$4:DB$123)</f>
        <v>0</v>
      </c>
      <c r="DC209" s="194">
        <f>SUMIF(振分, $C209, 計算_投入係数表_加工!DC$4:DC$123)</f>
        <v>0</v>
      </c>
      <c r="DD209" s="194">
        <f>SUMIF(振分, $C209, 計算_投入係数表_加工!DD$4:DD$123)</f>
        <v>0</v>
      </c>
      <c r="DE209" s="194">
        <f>SUMIF(振分, $C209, 計算_投入係数表_加工!DE$4:DE$123)</f>
        <v>0</v>
      </c>
      <c r="DF209" s="194">
        <f>SUMIF(振分, $C209, 計算_投入係数表_加工!DF$4:DF$123)</f>
        <v>0</v>
      </c>
      <c r="DG209" s="194">
        <f>SUMIF(振分, $C209, 計算_投入係数表_加工!DG$4:DG$123)</f>
        <v>0</v>
      </c>
      <c r="DH209" s="194">
        <f>SUMIF(振分, $C209, 計算_投入係数表_加工!DH$4:DH$123)</f>
        <v>0</v>
      </c>
      <c r="DI209" s="194">
        <f>SUMIF(振分, $C209, 計算_投入係数表_加工!DI$4:DI$123)</f>
        <v>0</v>
      </c>
      <c r="DJ209" s="194">
        <f>SUMIF(振分, $C209, 計算_投入係数表_加工!DJ$4:DJ$123)</f>
        <v>0</v>
      </c>
      <c r="DK209" s="194">
        <f>SUMIF(振分, $C209, 計算_投入係数表_加工!DK$4:DK$123)</f>
        <v>0</v>
      </c>
      <c r="DL209" s="194">
        <f>SUMIF(振分, $C209, 計算_投入係数表_加工!DL$4:DL$123)</f>
        <v>0</v>
      </c>
      <c r="DM209" s="194">
        <f>SUMIF(振分, $C209, 計算_投入係数表_加工!DM$4:DM$123)</f>
        <v>0</v>
      </c>
      <c r="DN209" s="194">
        <f>SUMIF(振分, $C209, 計算_投入係数表_加工!DN$4:DN$123)</f>
        <v>0</v>
      </c>
      <c r="DO209" s="194">
        <f>SUMIF(振分, $C209, 計算_投入係数表_加工!DO$4:DO$123)</f>
        <v>0</v>
      </c>
      <c r="DP209" s="194">
        <f>SUMIF(振分, $C209, 計算_投入係数表_加工!DP$4:DP$123)</f>
        <v>0</v>
      </c>
      <c r="DQ209" s="194">
        <f>SUMIF(振分, $C209, 計算_投入係数表_加工!DQ$4:DQ$123)</f>
        <v>0</v>
      </c>
      <c r="DR209" s="194">
        <f>SUMIF(振分, $C209, 計算_投入係数表_加工!DR$4:DR$123)</f>
        <v>0</v>
      </c>
      <c r="DS209" s="194">
        <f>SUMIF(振分, $C209, 計算_投入係数表_加工!DS$4:DS$123)</f>
        <v>0</v>
      </c>
      <c r="DT209" s="108">
        <f>SUMIF(振分, $C209, 計算_投入係数表_加工!DT$4:DT$123)</f>
        <v>0</v>
      </c>
    </row>
    <row r="210" spans="1:124" s="22" customFormat="1" x14ac:dyDescent="0.25">
      <c r="A210" s="34"/>
      <c r="B210" s="53">
        <v>70</v>
      </c>
      <c r="C210" s="362" t="str">
        <v>-</v>
      </c>
      <c r="D210" s="199">
        <f>SUMIF(振分, $C210, 計算_投入係数表_加工!D$4:D$123)</f>
        <v>0</v>
      </c>
      <c r="E210" s="200">
        <f>SUMIF(振分, $C210, 計算_投入係数表_加工!E$4:E$123)</f>
        <v>0</v>
      </c>
      <c r="F210" s="200">
        <f>SUMIF(振分, $C210, 計算_投入係数表_加工!F$4:F$123)</f>
        <v>0</v>
      </c>
      <c r="G210" s="200">
        <f>SUMIF(振分, $C210, 計算_投入係数表_加工!G$4:G$123)</f>
        <v>0</v>
      </c>
      <c r="H210" s="200">
        <f>SUMIF(振分, $C210, 計算_投入係数表_加工!H$4:H$123)</f>
        <v>0</v>
      </c>
      <c r="I210" s="200">
        <f>SUMIF(振分, $C210, 計算_投入係数表_加工!I$4:I$123)</f>
        <v>0</v>
      </c>
      <c r="J210" s="200">
        <f>SUMIF(振分, $C210, 計算_投入係数表_加工!J$4:J$123)</f>
        <v>0</v>
      </c>
      <c r="K210" s="200">
        <f>SUMIF(振分, $C210, 計算_投入係数表_加工!K$4:K$123)</f>
        <v>0</v>
      </c>
      <c r="L210" s="200">
        <f>SUMIF(振分, $C210, 計算_投入係数表_加工!L$4:L$123)</f>
        <v>0</v>
      </c>
      <c r="M210" s="200">
        <f>SUMIF(振分, $C210, 計算_投入係数表_加工!M$4:M$123)</f>
        <v>0</v>
      </c>
      <c r="N210" s="200">
        <f>SUMIF(振分, $C210, 計算_投入係数表_加工!N$4:N$123)</f>
        <v>0</v>
      </c>
      <c r="O210" s="200">
        <f>SUMIF(振分, $C210, 計算_投入係数表_加工!O$4:O$123)</f>
        <v>0</v>
      </c>
      <c r="P210" s="200">
        <f>SUMIF(振分, $C210, 計算_投入係数表_加工!P$4:P$123)</f>
        <v>0</v>
      </c>
      <c r="Q210" s="200">
        <f>SUMIF(振分, $C210, 計算_投入係数表_加工!Q$4:Q$123)</f>
        <v>0</v>
      </c>
      <c r="R210" s="200">
        <f>SUMIF(振分, $C210, 計算_投入係数表_加工!R$4:R$123)</f>
        <v>0</v>
      </c>
      <c r="S210" s="200">
        <f>SUMIF(振分, $C210, 計算_投入係数表_加工!S$4:S$123)</f>
        <v>0</v>
      </c>
      <c r="T210" s="200">
        <f>SUMIF(振分, $C210, 計算_投入係数表_加工!T$4:T$123)</f>
        <v>0</v>
      </c>
      <c r="U210" s="200">
        <f>SUMIF(振分, $C210, 計算_投入係数表_加工!U$4:U$123)</f>
        <v>0</v>
      </c>
      <c r="V210" s="200">
        <f>SUMIF(振分, $C210, 計算_投入係数表_加工!V$4:V$123)</f>
        <v>0</v>
      </c>
      <c r="W210" s="200">
        <f>SUMIF(振分, $C210, 計算_投入係数表_加工!W$4:W$123)</f>
        <v>0</v>
      </c>
      <c r="X210" s="200">
        <f>SUMIF(振分, $C210, 計算_投入係数表_加工!X$4:X$123)</f>
        <v>0</v>
      </c>
      <c r="Y210" s="200">
        <f>SUMIF(振分, $C210, 計算_投入係数表_加工!Y$4:Y$123)</f>
        <v>0</v>
      </c>
      <c r="Z210" s="200">
        <f>SUMIF(振分, $C210, 計算_投入係数表_加工!Z$4:Z$123)</f>
        <v>0</v>
      </c>
      <c r="AA210" s="200">
        <f>SUMIF(振分, $C210, 計算_投入係数表_加工!AA$4:AA$123)</f>
        <v>0</v>
      </c>
      <c r="AB210" s="200">
        <f>SUMIF(振分, $C210, 計算_投入係数表_加工!AB$4:AB$123)</f>
        <v>0</v>
      </c>
      <c r="AC210" s="200">
        <f>SUMIF(振分, $C210, 計算_投入係数表_加工!AC$4:AC$123)</f>
        <v>0</v>
      </c>
      <c r="AD210" s="200">
        <f>SUMIF(振分, $C210, 計算_投入係数表_加工!AD$4:AD$123)</f>
        <v>0</v>
      </c>
      <c r="AE210" s="200">
        <f>SUMIF(振分, $C210, 計算_投入係数表_加工!AE$4:AE$123)</f>
        <v>0</v>
      </c>
      <c r="AF210" s="200">
        <f>SUMIF(振分, $C210, 計算_投入係数表_加工!AF$4:AF$123)</f>
        <v>0</v>
      </c>
      <c r="AG210" s="200">
        <f>SUMIF(振分, $C210, 計算_投入係数表_加工!AG$4:AG$123)</f>
        <v>0</v>
      </c>
      <c r="AH210" s="200">
        <f>SUMIF(振分, $C210, 計算_投入係数表_加工!AH$4:AH$123)</f>
        <v>0</v>
      </c>
      <c r="AI210" s="200">
        <f>SUMIF(振分, $C210, 計算_投入係数表_加工!AI$4:AI$123)</f>
        <v>0</v>
      </c>
      <c r="AJ210" s="200">
        <f>SUMIF(振分, $C210, 計算_投入係数表_加工!AJ$4:AJ$123)</f>
        <v>0</v>
      </c>
      <c r="AK210" s="200">
        <f>SUMIF(振分, $C210, 計算_投入係数表_加工!AK$4:AK$123)</f>
        <v>0</v>
      </c>
      <c r="AL210" s="200">
        <f>SUMIF(振分, $C210, 計算_投入係数表_加工!AL$4:AL$123)</f>
        <v>0</v>
      </c>
      <c r="AM210" s="200">
        <f>SUMIF(振分, $C210, 計算_投入係数表_加工!AM$4:AM$123)</f>
        <v>0</v>
      </c>
      <c r="AN210" s="200">
        <f>SUMIF(振分, $C210, 計算_投入係数表_加工!AN$4:AN$123)</f>
        <v>0</v>
      </c>
      <c r="AO210" s="200">
        <f>SUMIF(振分, $C210, 計算_投入係数表_加工!AO$4:AO$123)</f>
        <v>0</v>
      </c>
      <c r="AP210" s="200">
        <f>SUMIF(振分, $C210, 計算_投入係数表_加工!AP$4:AP$123)</f>
        <v>0</v>
      </c>
      <c r="AQ210" s="200">
        <f>SUMIF(振分, $C210, 計算_投入係数表_加工!AQ$4:AQ$123)</f>
        <v>0</v>
      </c>
      <c r="AR210" s="200">
        <f>SUMIF(振分, $C210, 計算_投入係数表_加工!AR$4:AR$123)</f>
        <v>0</v>
      </c>
      <c r="AS210" s="200">
        <f>SUMIF(振分, $C210, 計算_投入係数表_加工!AS$4:AS$123)</f>
        <v>0</v>
      </c>
      <c r="AT210" s="200">
        <f>SUMIF(振分, $C210, 計算_投入係数表_加工!AT$4:AT$123)</f>
        <v>0</v>
      </c>
      <c r="AU210" s="200">
        <f>SUMIF(振分, $C210, 計算_投入係数表_加工!AU$4:AU$123)</f>
        <v>0</v>
      </c>
      <c r="AV210" s="200">
        <f>SUMIF(振分, $C210, 計算_投入係数表_加工!AV$4:AV$123)</f>
        <v>0</v>
      </c>
      <c r="AW210" s="200">
        <f>SUMIF(振分, $C210, 計算_投入係数表_加工!AW$4:AW$123)</f>
        <v>0</v>
      </c>
      <c r="AX210" s="200">
        <f>SUMIF(振分, $C210, 計算_投入係数表_加工!AX$4:AX$123)</f>
        <v>0</v>
      </c>
      <c r="AY210" s="200">
        <f>SUMIF(振分, $C210, 計算_投入係数表_加工!AY$4:AY$123)</f>
        <v>0</v>
      </c>
      <c r="AZ210" s="200">
        <f>SUMIF(振分, $C210, 計算_投入係数表_加工!AZ$4:AZ$123)</f>
        <v>0</v>
      </c>
      <c r="BA210" s="200">
        <f>SUMIF(振分, $C210, 計算_投入係数表_加工!BA$4:BA$123)</f>
        <v>0</v>
      </c>
      <c r="BB210" s="200">
        <f>SUMIF(振分, $C210, 計算_投入係数表_加工!BB$4:BB$123)</f>
        <v>0</v>
      </c>
      <c r="BC210" s="200">
        <f>SUMIF(振分, $C210, 計算_投入係数表_加工!BC$4:BC$123)</f>
        <v>0</v>
      </c>
      <c r="BD210" s="200">
        <f>SUMIF(振分, $C210, 計算_投入係数表_加工!BD$4:BD$123)</f>
        <v>0</v>
      </c>
      <c r="BE210" s="200">
        <f>SUMIF(振分, $C210, 計算_投入係数表_加工!BE$4:BE$123)</f>
        <v>0</v>
      </c>
      <c r="BF210" s="200">
        <f>SUMIF(振分, $C210, 計算_投入係数表_加工!BF$4:BF$123)</f>
        <v>0</v>
      </c>
      <c r="BG210" s="200">
        <f>SUMIF(振分, $C210, 計算_投入係数表_加工!BG$4:BG$123)</f>
        <v>0</v>
      </c>
      <c r="BH210" s="200">
        <f>SUMIF(振分, $C210, 計算_投入係数表_加工!BH$4:BH$123)</f>
        <v>0</v>
      </c>
      <c r="BI210" s="200">
        <f>SUMIF(振分, $C210, 計算_投入係数表_加工!BI$4:BI$123)</f>
        <v>0</v>
      </c>
      <c r="BJ210" s="200">
        <f>SUMIF(振分, $C210, 計算_投入係数表_加工!BJ$4:BJ$123)</f>
        <v>0</v>
      </c>
      <c r="BK210" s="200">
        <f>SUMIF(振分, $C210, 計算_投入係数表_加工!BK$4:BK$123)</f>
        <v>0</v>
      </c>
      <c r="BL210" s="200">
        <f>SUMIF(振分, $C210, 計算_投入係数表_加工!BL$4:BL$123)</f>
        <v>0</v>
      </c>
      <c r="BM210" s="200">
        <f>SUMIF(振分, $C210, 計算_投入係数表_加工!BM$4:BM$123)</f>
        <v>0</v>
      </c>
      <c r="BN210" s="200">
        <f>SUMIF(振分, $C210, 計算_投入係数表_加工!BN$4:BN$123)</f>
        <v>0</v>
      </c>
      <c r="BO210" s="200">
        <f>SUMIF(振分, $C210, 計算_投入係数表_加工!BO$4:BO$123)</f>
        <v>0</v>
      </c>
      <c r="BP210" s="200">
        <f>SUMIF(振分, $C210, 計算_投入係数表_加工!BP$4:BP$123)</f>
        <v>0</v>
      </c>
      <c r="BQ210" s="200">
        <f>SUMIF(振分, $C210, 計算_投入係数表_加工!BQ$4:BQ$123)</f>
        <v>0</v>
      </c>
      <c r="BR210" s="200">
        <f>SUMIF(振分, $C210, 計算_投入係数表_加工!BR$4:BR$123)</f>
        <v>0</v>
      </c>
      <c r="BS210" s="200">
        <f>SUMIF(振分, $C210, 計算_投入係数表_加工!BS$4:BS$123)</f>
        <v>0</v>
      </c>
      <c r="BT210" s="200">
        <f>SUMIF(振分, $C210, 計算_投入係数表_加工!BT$4:BT$123)</f>
        <v>0</v>
      </c>
      <c r="BU210" s="200">
        <f>SUMIF(振分, $C210, 計算_投入係数表_加工!BU$4:BU$123)</f>
        <v>0</v>
      </c>
      <c r="BV210" s="200">
        <f>SUMIF(振分, $C210, 計算_投入係数表_加工!BV$4:BV$123)</f>
        <v>0</v>
      </c>
      <c r="BW210" s="200">
        <f>SUMIF(振分, $C210, 計算_投入係数表_加工!BW$4:BW$123)</f>
        <v>0</v>
      </c>
      <c r="BX210" s="200">
        <f>SUMIF(振分, $C210, 計算_投入係数表_加工!BX$4:BX$123)</f>
        <v>0</v>
      </c>
      <c r="BY210" s="200">
        <f>SUMIF(振分, $C210, 計算_投入係数表_加工!BY$4:BY$123)</f>
        <v>0</v>
      </c>
      <c r="BZ210" s="200">
        <f>SUMIF(振分, $C210, 計算_投入係数表_加工!BZ$4:BZ$123)</f>
        <v>0</v>
      </c>
      <c r="CA210" s="200">
        <f>SUMIF(振分, $C210, 計算_投入係数表_加工!CA$4:CA$123)</f>
        <v>0</v>
      </c>
      <c r="CB210" s="200">
        <f>SUMIF(振分, $C210, 計算_投入係数表_加工!CB$4:CB$123)</f>
        <v>0</v>
      </c>
      <c r="CC210" s="200">
        <f>SUMIF(振分, $C210, 計算_投入係数表_加工!CC$4:CC$123)</f>
        <v>0</v>
      </c>
      <c r="CD210" s="200">
        <f>SUMIF(振分, $C210, 計算_投入係数表_加工!CD$4:CD$123)</f>
        <v>0</v>
      </c>
      <c r="CE210" s="200">
        <f>SUMIF(振分, $C210, 計算_投入係数表_加工!CE$4:CE$123)</f>
        <v>0</v>
      </c>
      <c r="CF210" s="200">
        <f>SUMIF(振分, $C210, 計算_投入係数表_加工!CF$4:CF$123)</f>
        <v>0</v>
      </c>
      <c r="CG210" s="200">
        <f>SUMIF(振分, $C210, 計算_投入係数表_加工!CG$4:CG$123)</f>
        <v>0</v>
      </c>
      <c r="CH210" s="200">
        <f>SUMIF(振分, $C210, 計算_投入係数表_加工!CH$4:CH$123)</f>
        <v>0</v>
      </c>
      <c r="CI210" s="200">
        <f>SUMIF(振分, $C210, 計算_投入係数表_加工!CI$4:CI$123)</f>
        <v>0</v>
      </c>
      <c r="CJ210" s="200">
        <f>SUMIF(振分, $C210, 計算_投入係数表_加工!CJ$4:CJ$123)</f>
        <v>0</v>
      </c>
      <c r="CK210" s="200">
        <f>SUMIF(振分, $C210, 計算_投入係数表_加工!CK$4:CK$123)</f>
        <v>0</v>
      </c>
      <c r="CL210" s="200">
        <f>SUMIF(振分, $C210, 計算_投入係数表_加工!CL$4:CL$123)</f>
        <v>0</v>
      </c>
      <c r="CM210" s="200">
        <f>SUMIF(振分, $C210, 計算_投入係数表_加工!CM$4:CM$123)</f>
        <v>0</v>
      </c>
      <c r="CN210" s="200">
        <f>SUMIF(振分, $C210, 計算_投入係数表_加工!CN$4:CN$123)</f>
        <v>0</v>
      </c>
      <c r="CO210" s="200">
        <f>SUMIF(振分, $C210, 計算_投入係数表_加工!CO$4:CO$123)</f>
        <v>0</v>
      </c>
      <c r="CP210" s="200">
        <f>SUMIF(振分, $C210, 計算_投入係数表_加工!CP$4:CP$123)</f>
        <v>0</v>
      </c>
      <c r="CQ210" s="200">
        <f>SUMIF(振分, $C210, 計算_投入係数表_加工!CQ$4:CQ$123)</f>
        <v>0</v>
      </c>
      <c r="CR210" s="200">
        <f>SUMIF(振分, $C210, 計算_投入係数表_加工!CR$4:CR$123)</f>
        <v>0</v>
      </c>
      <c r="CS210" s="200">
        <f>SUMIF(振分, $C210, 計算_投入係数表_加工!CS$4:CS$123)</f>
        <v>0</v>
      </c>
      <c r="CT210" s="200">
        <f>SUMIF(振分, $C210, 計算_投入係数表_加工!CT$4:CT$123)</f>
        <v>0</v>
      </c>
      <c r="CU210" s="200">
        <f>SUMIF(振分, $C210, 計算_投入係数表_加工!CU$4:CU$123)</f>
        <v>0</v>
      </c>
      <c r="CV210" s="200">
        <f>SUMIF(振分, $C210, 計算_投入係数表_加工!CV$4:CV$123)</f>
        <v>0</v>
      </c>
      <c r="CW210" s="200">
        <f>SUMIF(振分, $C210, 計算_投入係数表_加工!CW$4:CW$123)</f>
        <v>0</v>
      </c>
      <c r="CX210" s="200">
        <f>SUMIF(振分, $C210, 計算_投入係数表_加工!CX$4:CX$123)</f>
        <v>0</v>
      </c>
      <c r="CY210" s="200">
        <f>SUMIF(振分, $C210, 計算_投入係数表_加工!CY$4:CY$123)</f>
        <v>0</v>
      </c>
      <c r="CZ210" s="200">
        <f>SUMIF(振分, $C210, 計算_投入係数表_加工!CZ$4:CZ$123)</f>
        <v>0</v>
      </c>
      <c r="DA210" s="200">
        <f>SUMIF(振分, $C210, 計算_投入係数表_加工!DA$4:DA$123)</f>
        <v>0</v>
      </c>
      <c r="DB210" s="200">
        <f>SUMIF(振分, $C210, 計算_投入係数表_加工!DB$4:DB$123)</f>
        <v>0</v>
      </c>
      <c r="DC210" s="200">
        <f>SUMIF(振分, $C210, 計算_投入係数表_加工!DC$4:DC$123)</f>
        <v>0</v>
      </c>
      <c r="DD210" s="200">
        <f>SUMIF(振分, $C210, 計算_投入係数表_加工!DD$4:DD$123)</f>
        <v>0</v>
      </c>
      <c r="DE210" s="200">
        <f>SUMIF(振分, $C210, 計算_投入係数表_加工!DE$4:DE$123)</f>
        <v>0</v>
      </c>
      <c r="DF210" s="200">
        <f>SUMIF(振分, $C210, 計算_投入係数表_加工!DF$4:DF$123)</f>
        <v>0</v>
      </c>
      <c r="DG210" s="200">
        <f>SUMIF(振分, $C210, 計算_投入係数表_加工!DG$4:DG$123)</f>
        <v>0</v>
      </c>
      <c r="DH210" s="200">
        <f>SUMIF(振分, $C210, 計算_投入係数表_加工!DH$4:DH$123)</f>
        <v>0</v>
      </c>
      <c r="DI210" s="200">
        <f>SUMIF(振分, $C210, 計算_投入係数表_加工!DI$4:DI$123)</f>
        <v>0</v>
      </c>
      <c r="DJ210" s="200">
        <f>SUMIF(振分, $C210, 計算_投入係数表_加工!DJ$4:DJ$123)</f>
        <v>0</v>
      </c>
      <c r="DK210" s="200">
        <f>SUMIF(振分, $C210, 計算_投入係数表_加工!DK$4:DK$123)</f>
        <v>0</v>
      </c>
      <c r="DL210" s="200">
        <f>SUMIF(振分, $C210, 計算_投入係数表_加工!DL$4:DL$123)</f>
        <v>0</v>
      </c>
      <c r="DM210" s="200">
        <f>SUMIF(振分, $C210, 計算_投入係数表_加工!DM$4:DM$123)</f>
        <v>0</v>
      </c>
      <c r="DN210" s="200">
        <f>SUMIF(振分, $C210, 計算_投入係数表_加工!DN$4:DN$123)</f>
        <v>0</v>
      </c>
      <c r="DO210" s="200">
        <f>SUMIF(振分, $C210, 計算_投入係数表_加工!DO$4:DO$123)</f>
        <v>0</v>
      </c>
      <c r="DP210" s="200">
        <f>SUMIF(振分, $C210, 計算_投入係数表_加工!DP$4:DP$123)</f>
        <v>0</v>
      </c>
      <c r="DQ210" s="200">
        <f>SUMIF(振分, $C210, 計算_投入係数表_加工!DQ$4:DQ$123)</f>
        <v>0</v>
      </c>
      <c r="DR210" s="200">
        <f>SUMIF(振分, $C210, 計算_投入係数表_加工!DR$4:DR$123)</f>
        <v>0</v>
      </c>
      <c r="DS210" s="200">
        <f>SUMIF(振分, $C210, 計算_投入係数表_加工!DS$4:DS$123)</f>
        <v>0</v>
      </c>
      <c r="DT210" s="110">
        <f>SUMIF(振分, $C210, 計算_投入係数表_加工!DT$4:DT$123)</f>
        <v>0</v>
      </c>
    </row>
    <row r="211" spans="1:124" s="22" customFormat="1" x14ac:dyDescent="0.25">
      <c r="A211" s="34"/>
      <c r="B211" s="53">
        <v>71</v>
      </c>
      <c r="C211" s="360" t="str">
        <v>-</v>
      </c>
      <c r="D211" s="193">
        <f>SUMIF(振分, $C211, 計算_投入係数表_加工!D$4:D$123)</f>
        <v>0</v>
      </c>
      <c r="E211" s="194">
        <f>SUMIF(振分, $C211, 計算_投入係数表_加工!E$4:E$123)</f>
        <v>0</v>
      </c>
      <c r="F211" s="194">
        <f>SUMIF(振分, $C211, 計算_投入係数表_加工!F$4:F$123)</f>
        <v>0</v>
      </c>
      <c r="G211" s="194">
        <f>SUMIF(振分, $C211, 計算_投入係数表_加工!G$4:G$123)</f>
        <v>0</v>
      </c>
      <c r="H211" s="194">
        <f>SUMIF(振分, $C211, 計算_投入係数表_加工!H$4:H$123)</f>
        <v>0</v>
      </c>
      <c r="I211" s="194">
        <f>SUMIF(振分, $C211, 計算_投入係数表_加工!I$4:I$123)</f>
        <v>0</v>
      </c>
      <c r="J211" s="194">
        <f>SUMIF(振分, $C211, 計算_投入係数表_加工!J$4:J$123)</f>
        <v>0</v>
      </c>
      <c r="K211" s="194">
        <f>SUMIF(振分, $C211, 計算_投入係数表_加工!K$4:K$123)</f>
        <v>0</v>
      </c>
      <c r="L211" s="194">
        <f>SUMIF(振分, $C211, 計算_投入係数表_加工!L$4:L$123)</f>
        <v>0</v>
      </c>
      <c r="M211" s="194">
        <f>SUMIF(振分, $C211, 計算_投入係数表_加工!M$4:M$123)</f>
        <v>0</v>
      </c>
      <c r="N211" s="194">
        <f>SUMIF(振分, $C211, 計算_投入係数表_加工!N$4:N$123)</f>
        <v>0</v>
      </c>
      <c r="O211" s="194">
        <f>SUMIF(振分, $C211, 計算_投入係数表_加工!O$4:O$123)</f>
        <v>0</v>
      </c>
      <c r="P211" s="194">
        <f>SUMIF(振分, $C211, 計算_投入係数表_加工!P$4:P$123)</f>
        <v>0</v>
      </c>
      <c r="Q211" s="194">
        <f>SUMIF(振分, $C211, 計算_投入係数表_加工!Q$4:Q$123)</f>
        <v>0</v>
      </c>
      <c r="R211" s="194">
        <f>SUMIF(振分, $C211, 計算_投入係数表_加工!R$4:R$123)</f>
        <v>0</v>
      </c>
      <c r="S211" s="194">
        <f>SUMIF(振分, $C211, 計算_投入係数表_加工!S$4:S$123)</f>
        <v>0</v>
      </c>
      <c r="T211" s="194">
        <f>SUMIF(振分, $C211, 計算_投入係数表_加工!T$4:T$123)</f>
        <v>0</v>
      </c>
      <c r="U211" s="194">
        <f>SUMIF(振分, $C211, 計算_投入係数表_加工!U$4:U$123)</f>
        <v>0</v>
      </c>
      <c r="V211" s="194">
        <f>SUMIF(振分, $C211, 計算_投入係数表_加工!V$4:V$123)</f>
        <v>0</v>
      </c>
      <c r="W211" s="194">
        <f>SUMIF(振分, $C211, 計算_投入係数表_加工!W$4:W$123)</f>
        <v>0</v>
      </c>
      <c r="X211" s="194">
        <f>SUMIF(振分, $C211, 計算_投入係数表_加工!X$4:X$123)</f>
        <v>0</v>
      </c>
      <c r="Y211" s="194">
        <f>SUMIF(振分, $C211, 計算_投入係数表_加工!Y$4:Y$123)</f>
        <v>0</v>
      </c>
      <c r="Z211" s="194">
        <f>SUMIF(振分, $C211, 計算_投入係数表_加工!Z$4:Z$123)</f>
        <v>0</v>
      </c>
      <c r="AA211" s="194">
        <f>SUMIF(振分, $C211, 計算_投入係数表_加工!AA$4:AA$123)</f>
        <v>0</v>
      </c>
      <c r="AB211" s="194">
        <f>SUMIF(振分, $C211, 計算_投入係数表_加工!AB$4:AB$123)</f>
        <v>0</v>
      </c>
      <c r="AC211" s="194">
        <f>SUMIF(振分, $C211, 計算_投入係数表_加工!AC$4:AC$123)</f>
        <v>0</v>
      </c>
      <c r="AD211" s="194">
        <f>SUMIF(振分, $C211, 計算_投入係数表_加工!AD$4:AD$123)</f>
        <v>0</v>
      </c>
      <c r="AE211" s="194">
        <f>SUMIF(振分, $C211, 計算_投入係数表_加工!AE$4:AE$123)</f>
        <v>0</v>
      </c>
      <c r="AF211" s="194">
        <f>SUMIF(振分, $C211, 計算_投入係数表_加工!AF$4:AF$123)</f>
        <v>0</v>
      </c>
      <c r="AG211" s="194">
        <f>SUMIF(振分, $C211, 計算_投入係数表_加工!AG$4:AG$123)</f>
        <v>0</v>
      </c>
      <c r="AH211" s="194">
        <f>SUMIF(振分, $C211, 計算_投入係数表_加工!AH$4:AH$123)</f>
        <v>0</v>
      </c>
      <c r="AI211" s="194">
        <f>SUMIF(振分, $C211, 計算_投入係数表_加工!AI$4:AI$123)</f>
        <v>0</v>
      </c>
      <c r="AJ211" s="194">
        <f>SUMIF(振分, $C211, 計算_投入係数表_加工!AJ$4:AJ$123)</f>
        <v>0</v>
      </c>
      <c r="AK211" s="194">
        <f>SUMIF(振分, $C211, 計算_投入係数表_加工!AK$4:AK$123)</f>
        <v>0</v>
      </c>
      <c r="AL211" s="194">
        <f>SUMIF(振分, $C211, 計算_投入係数表_加工!AL$4:AL$123)</f>
        <v>0</v>
      </c>
      <c r="AM211" s="194">
        <f>SUMIF(振分, $C211, 計算_投入係数表_加工!AM$4:AM$123)</f>
        <v>0</v>
      </c>
      <c r="AN211" s="194">
        <f>SUMIF(振分, $C211, 計算_投入係数表_加工!AN$4:AN$123)</f>
        <v>0</v>
      </c>
      <c r="AO211" s="194">
        <f>SUMIF(振分, $C211, 計算_投入係数表_加工!AO$4:AO$123)</f>
        <v>0</v>
      </c>
      <c r="AP211" s="194">
        <f>SUMIF(振分, $C211, 計算_投入係数表_加工!AP$4:AP$123)</f>
        <v>0</v>
      </c>
      <c r="AQ211" s="194">
        <f>SUMIF(振分, $C211, 計算_投入係数表_加工!AQ$4:AQ$123)</f>
        <v>0</v>
      </c>
      <c r="AR211" s="194">
        <f>SUMIF(振分, $C211, 計算_投入係数表_加工!AR$4:AR$123)</f>
        <v>0</v>
      </c>
      <c r="AS211" s="194">
        <f>SUMIF(振分, $C211, 計算_投入係数表_加工!AS$4:AS$123)</f>
        <v>0</v>
      </c>
      <c r="AT211" s="194">
        <f>SUMIF(振分, $C211, 計算_投入係数表_加工!AT$4:AT$123)</f>
        <v>0</v>
      </c>
      <c r="AU211" s="194">
        <f>SUMIF(振分, $C211, 計算_投入係数表_加工!AU$4:AU$123)</f>
        <v>0</v>
      </c>
      <c r="AV211" s="194">
        <f>SUMIF(振分, $C211, 計算_投入係数表_加工!AV$4:AV$123)</f>
        <v>0</v>
      </c>
      <c r="AW211" s="194">
        <f>SUMIF(振分, $C211, 計算_投入係数表_加工!AW$4:AW$123)</f>
        <v>0</v>
      </c>
      <c r="AX211" s="194">
        <f>SUMIF(振分, $C211, 計算_投入係数表_加工!AX$4:AX$123)</f>
        <v>0</v>
      </c>
      <c r="AY211" s="194">
        <f>SUMIF(振分, $C211, 計算_投入係数表_加工!AY$4:AY$123)</f>
        <v>0</v>
      </c>
      <c r="AZ211" s="194">
        <f>SUMIF(振分, $C211, 計算_投入係数表_加工!AZ$4:AZ$123)</f>
        <v>0</v>
      </c>
      <c r="BA211" s="194">
        <f>SUMIF(振分, $C211, 計算_投入係数表_加工!BA$4:BA$123)</f>
        <v>0</v>
      </c>
      <c r="BB211" s="194">
        <f>SUMIF(振分, $C211, 計算_投入係数表_加工!BB$4:BB$123)</f>
        <v>0</v>
      </c>
      <c r="BC211" s="194">
        <f>SUMIF(振分, $C211, 計算_投入係数表_加工!BC$4:BC$123)</f>
        <v>0</v>
      </c>
      <c r="BD211" s="194">
        <f>SUMIF(振分, $C211, 計算_投入係数表_加工!BD$4:BD$123)</f>
        <v>0</v>
      </c>
      <c r="BE211" s="194">
        <f>SUMIF(振分, $C211, 計算_投入係数表_加工!BE$4:BE$123)</f>
        <v>0</v>
      </c>
      <c r="BF211" s="194">
        <f>SUMIF(振分, $C211, 計算_投入係数表_加工!BF$4:BF$123)</f>
        <v>0</v>
      </c>
      <c r="BG211" s="194">
        <f>SUMIF(振分, $C211, 計算_投入係数表_加工!BG$4:BG$123)</f>
        <v>0</v>
      </c>
      <c r="BH211" s="194">
        <f>SUMIF(振分, $C211, 計算_投入係数表_加工!BH$4:BH$123)</f>
        <v>0</v>
      </c>
      <c r="BI211" s="194">
        <f>SUMIF(振分, $C211, 計算_投入係数表_加工!BI$4:BI$123)</f>
        <v>0</v>
      </c>
      <c r="BJ211" s="194">
        <f>SUMIF(振分, $C211, 計算_投入係数表_加工!BJ$4:BJ$123)</f>
        <v>0</v>
      </c>
      <c r="BK211" s="194">
        <f>SUMIF(振分, $C211, 計算_投入係数表_加工!BK$4:BK$123)</f>
        <v>0</v>
      </c>
      <c r="BL211" s="194">
        <f>SUMIF(振分, $C211, 計算_投入係数表_加工!BL$4:BL$123)</f>
        <v>0</v>
      </c>
      <c r="BM211" s="194">
        <f>SUMIF(振分, $C211, 計算_投入係数表_加工!BM$4:BM$123)</f>
        <v>0</v>
      </c>
      <c r="BN211" s="194">
        <f>SUMIF(振分, $C211, 計算_投入係数表_加工!BN$4:BN$123)</f>
        <v>0</v>
      </c>
      <c r="BO211" s="194">
        <f>SUMIF(振分, $C211, 計算_投入係数表_加工!BO$4:BO$123)</f>
        <v>0</v>
      </c>
      <c r="BP211" s="194">
        <f>SUMIF(振分, $C211, 計算_投入係数表_加工!BP$4:BP$123)</f>
        <v>0</v>
      </c>
      <c r="BQ211" s="194">
        <f>SUMIF(振分, $C211, 計算_投入係数表_加工!BQ$4:BQ$123)</f>
        <v>0</v>
      </c>
      <c r="BR211" s="194">
        <f>SUMIF(振分, $C211, 計算_投入係数表_加工!BR$4:BR$123)</f>
        <v>0</v>
      </c>
      <c r="BS211" s="194">
        <f>SUMIF(振分, $C211, 計算_投入係数表_加工!BS$4:BS$123)</f>
        <v>0</v>
      </c>
      <c r="BT211" s="194">
        <f>SUMIF(振分, $C211, 計算_投入係数表_加工!BT$4:BT$123)</f>
        <v>0</v>
      </c>
      <c r="BU211" s="194">
        <f>SUMIF(振分, $C211, 計算_投入係数表_加工!BU$4:BU$123)</f>
        <v>0</v>
      </c>
      <c r="BV211" s="194">
        <f>SUMIF(振分, $C211, 計算_投入係数表_加工!BV$4:BV$123)</f>
        <v>0</v>
      </c>
      <c r="BW211" s="194">
        <f>SUMIF(振分, $C211, 計算_投入係数表_加工!BW$4:BW$123)</f>
        <v>0</v>
      </c>
      <c r="BX211" s="194">
        <f>SUMIF(振分, $C211, 計算_投入係数表_加工!BX$4:BX$123)</f>
        <v>0</v>
      </c>
      <c r="BY211" s="194">
        <f>SUMIF(振分, $C211, 計算_投入係数表_加工!BY$4:BY$123)</f>
        <v>0</v>
      </c>
      <c r="BZ211" s="194">
        <f>SUMIF(振分, $C211, 計算_投入係数表_加工!BZ$4:BZ$123)</f>
        <v>0</v>
      </c>
      <c r="CA211" s="194">
        <f>SUMIF(振分, $C211, 計算_投入係数表_加工!CA$4:CA$123)</f>
        <v>0</v>
      </c>
      <c r="CB211" s="194">
        <f>SUMIF(振分, $C211, 計算_投入係数表_加工!CB$4:CB$123)</f>
        <v>0</v>
      </c>
      <c r="CC211" s="194">
        <f>SUMIF(振分, $C211, 計算_投入係数表_加工!CC$4:CC$123)</f>
        <v>0</v>
      </c>
      <c r="CD211" s="194">
        <f>SUMIF(振分, $C211, 計算_投入係数表_加工!CD$4:CD$123)</f>
        <v>0</v>
      </c>
      <c r="CE211" s="194">
        <f>SUMIF(振分, $C211, 計算_投入係数表_加工!CE$4:CE$123)</f>
        <v>0</v>
      </c>
      <c r="CF211" s="194">
        <f>SUMIF(振分, $C211, 計算_投入係数表_加工!CF$4:CF$123)</f>
        <v>0</v>
      </c>
      <c r="CG211" s="194">
        <f>SUMIF(振分, $C211, 計算_投入係数表_加工!CG$4:CG$123)</f>
        <v>0</v>
      </c>
      <c r="CH211" s="194">
        <f>SUMIF(振分, $C211, 計算_投入係数表_加工!CH$4:CH$123)</f>
        <v>0</v>
      </c>
      <c r="CI211" s="194">
        <f>SUMIF(振分, $C211, 計算_投入係数表_加工!CI$4:CI$123)</f>
        <v>0</v>
      </c>
      <c r="CJ211" s="194">
        <f>SUMIF(振分, $C211, 計算_投入係数表_加工!CJ$4:CJ$123)</f>
        <v>0</v>
      </c>
      <c r="CK211" s="194">
        <f>SUMIF(振分, $C211, 計算_投入係数表_加工!CK$4:CK$123)</f>
        <v>0</v>
      </c>
      <c r="CL211" s="194">
        <f>SUMIF(振分, $C211, 計算_投入係数表_加工!CL$4:CL$123)</f>
        <v>0</v>
      </c>
      <c r="CM211" s="194">
        <f>SUMIF(振分, $C211, 計算_投入係数表_加工!CM$4:CM$123)</f>
        <v>0</v>
      </c>
      <c r="CN211" s="194">
        <f>SUMIF(振分, $C211, 計算_投入係数表_加工!CN$4:CN$123)</f>
        <v>0</v>
      </c>
      <c r="CO211" s="194">
        <f>SUMIF(振分, $C211, 計算_投入係数表_加工!CO$4:CO$123)</f>
        <v>0</v>
      </c>
      <c r="CP211" s="194">
        <f>SUMIF(振分, $C211, 計算_投入係数表_加工!CP$4:CP$123)</f>
        <v>0</v>
      </c>
      <c r="CQ211" s="194">
        <f>SUMIF(振分, $C211, 計算_投入係数表_加工!CQ$4:CQ$123)</f>
        <v>0</v>
      </c>
      <c r="CR211" s="194">
        <f>SUMIF(振分, $C211, 計算_投入係数表_加工!CR$4:CR$123)</f>
        <v>0</v>
      </c>
      <c r="CS211" s="194">
        <f>SUMIF(振分, $C211, 計算_投入係数表_加工!CS$4:CS$123)</f>
        <v>0</v>
      </c>
      <c r="CT211" s="194">
        <f>SUMIF(振分, $C211, 計算_投入係数表_加工!CT$4:CT$123)</f>
        <v>0</v>
      </c>
      <c r="CU211" s="194">
        <f>SUMIF(振分, $C211, 計算_投入係数表_加工!CU$4:CU$123)</f>
        <v>0</v>
      </c>
      <c r="CV211" s="194">
        <f>SUMIF(振分, $C211, 計算_投入係数表_加工!CV$4:CV$123)</f>
        <v>0</v>
      </c>
      <c r="CW211" s="194">
        <f>SUMIF(振分, $C211, 計算_投入係数表_加工!CW$4:CW$123)</f>
        <v>0</v>
      </c>
      <c r="CX211" s="194">
        <f>SUMIF(振分, $C211, 計算_投入係数表_加工!CX$4:CX$123)</f>
        <v>0</v>
      </c>
      <c r="CY211" s="194">
        <f>SUMIF(振分, $C211, 計算_投入係数表_加工!CY$4:CY$123)</f>
        <v>0</v>
      </c>
      <c r="CZ211" s="194">
        <f>SUMIF(振分, $C211, 計算_投入係数表_加工!CZ$4:CZ$123)</f>
        <v>0</v>
      </c>
      <c r="DA211" s="194">
        <f>SUMIF(振分, $C211, 計算_投入係数表_加工!DA$4:DA$123)</f>
        <v>0</v>
      </c>
      <c r="DB211" s="194">
        <f>SUMIF(振分, $C211, 計算_投入係数表_加工!DB$4:DB$123)</f>
        <v>0</v>
      </c>
      <c r="DC211" s="194">
        <f>SUMIF(振分, $C211, 計算_投入係数表_加工!DC$4:DC$123)</f>
        <v>0</v>
      </c>
      <c r="DD211" s="194">
        <f>SUMIF(振分, $C211, 計算_投入係数表_加工!DD$4:DD$123)</f>
        <v>0</v>
      </c>
      <c r="DE211" s="194">
        <f>SUMIF(振分, $C211, 計算_投入係数表_加工!DE$4:DE$123)</f>
        <v>0</v>
      </c>
      <c r="DF211" s="194">
        <f>SUMIF(振分, $C211, 計算_投入係数表_加工!DF$4:DF$123)</f>
        <v>0</v>
      </c>
      <c r="DG211" s="194">
        <f>SUMIF(振分, $C211, 計算_投入係数表_加工!DG$4:DG$123)</f>
        <v>0</v>
      </c>
      <c r="DH211" s="194">
        <f>SUMIF(振分, $C211, 計算_投入係数表_加工!DH$4:DH$123)</f>
        <v>0</v>
      </c>
      <c r="DI211" s="194">
        <f>SUMIF(振分, $C211, 計算_投入係数表_加工!DI$4:DI$123)</f>
        <v>0</v>
      </c>
      <c r="DJ211" s="194">
        <f>SUMIF(振分, $C211, 計算_投入係数表_加工!DJ$4:DJ$123)</f>
        <v>0</v>
      </c>
      <c r="DK211" s="194">
        <f>SUMIF(振分, $C211, 計算_投入係数表_加工!DK$4:DK$123)</f>
        <v>0</v>
      </c>
      <c r="DL211" s="194">
        <f>SUMIF(振分, $C211, 計算_投入係数表_加工!DL$4:DL$123)</f>
        <v>0</v>
      </c>
      <c r="DM211" s="194">
        <f>SUMIF(振分, $C211, 計算_投入係数表_加工!DM$4:DM$123)</f>
        <v>0</v>
      </c>
      <c r="DN211" s="194">
        <f>SUMIF(振分, $C211, 計算_投入係数表_加工!DN$4:DN$123)</f>
        <v>0</v>
      </c>
      <c r="DO211" s="194">
        <f>SUMIF(振分, $C211, 計算_投入係数表_加工!DO$4:DO$123)</f>
        <v>0</v>
      </c>
      <c r="DP211" s="194">
        <f>SUMIF(振分, $C211, 計算_投入係数表_加工!DP$4:DP$123)</f>
        <v>0</v>
      </c>
      <c r="DQ211" s="194">
        <f>SUMIF(振分, $C211, 計算_投入係数表_加工!DQ$4:DQ$123)</f>
        <v>0</v>
      </c>
      <c r="DR211" s="194">
        <f>SUMIF(振分, $C211, 計算_投入係数表_加工!DR$4:DR$123)</f>
        <v>0</v>
      </c>
      <c r="DS211" s="194">
        <f>SUMIF(振分, $C211, 計算_投入係数表_加工!DS$4:DS$123)</f>
        <v>0</v>
      </c>
      <c r="DT211" s="108">
        <f>SUMIF(振分, $C211, 計算_投入係数表_加工!DT$4:DT$123)</f>
        <v>0</v>
      </c>
    </row>
    <row r="212" spans="1:124" s="22" customFormat="1" x14ac:dyDescent="0.25">
      <c r="A212" s="34"/>
      <c r="B212" s="53">
        <v>72</v>
      </c>
      <c r="C212" s="360" t="str">
        <v>-</v>
      </c>
      <c r="D212" s="193">
        <f>SUMIF(振分, $C212, 計算_投入係数表_加工!D$4:D$123)</f>
        <v>0</v>
      </c>
      <c r="E212" s="194">
        <f>SUMIF(振分, $C212, 計算_投入係数表_加工!E$4:E$123)</f>
        <v>0</v>
      </c>
      <c r="F212" s="194">
        <f>SUMIF(振分, $C212, 計算_投入係数表_加工!F$4:F$123)</f>
        <v>0</v>
      </c>
      <c r="G212" s="194">
        <f>SUMIF(振分, $C212, 計算_投入係数表_加工!G$4:G$123)</f>
        <v>0</v>
      </c>
      <c r="H212" s="194">
        <f>SUMIF(振分, $C212, 計算_投入係数表_加工!H$4:H$123)</f>
        <v>0</v>
      </c>
      <c r="I212" s="194">
        <f>SUMIF(振分, $C212, 計算_投入係数表_加工!I$4:I$123)</f>
        <v>0</v>
      </c>
      <c r="J212" s="194">
        <f>SUMIF(振分, $C212, 計算_投入係数表_加工!J$4:J$123)</f>
        <v>0</v>
      </c>
      <c r="K212" s="194">
        <f>SUMIF(振分, $C212, 計算_投入係数表_加工!K$4:K$123)</f>
        <v>0</v>
      </c>
      <c r="L212" s="194">
        <f>SUMIF(振分, $C212, 計算_投入係数表_加工!L$4:L$123)</f>
        <v>0</v>
      </c>
      <c r="M212" s="194">
        <f>SUMIF(振分, $C212, 計算_投入係数表_加工!M$4:M$123)</f>
        <v>0</v>
      </c>
      <c r="N212" s="194">
        <f>SUMIF(振分, $C212, 計算_投入係数表_加工!N$4:N$123)</f>
        <v>0</v>
      </c>
      <c r="O212" s="194">
        <f>SUMIF(振分, $C212, 計算_投入係数表_加工!O$4:O$123)</f>
        <v>0</v>
      </c>
      <c r="P212" s="194">
        <f>SUMIF(振分, $C212, 計算_投入係数表_加工!P$4:P$123)</f>
        <v>0</v>
      </c>
      <c r="Q212" s="194">
        <f>SUMIF(振分, $C212, 計算_投入係数表_加工!Q$4:Q$123)</f>
        <v>0</v>
      </c>
      <c r="R212" s="194">
        <f>SUMIF(振分, $C212, 計算_投入係数表_加工!R$4:R$123)</f>
        <v>0</v>
      </c>
      <c r="S212" s="194">
        <f>SUMIF(振分, $C212, 計算_投入係数表_加工!S$4:S$123)</f>
        <v>0</v>
      </c>
      <c r="T212" s="194">
        <f>SUMIF(振分, $C212, 計算_投入係数表_加工!T$4:T$123)</f>
        <v>0</v>
      </c>
      <c r="U212" s="194">
        <f>SUMIF(振分, $C212, 計算_投入係数表_加工!U$4:U$123)</f>
        <v>0</v>
      </c>
      <c r="V212" s="194">
        <f>SUMIF(振分, $C212, 計算_投入係数表_加工!V$4:V$123)</f>
        <v>0</v>
      </c>
      <c r="W212" s="194">
        <f>SUMIF(振分, $C212, 計算_投入係数表_加工!W$4:W$123)</f>
        <v>0</v>
      </c>
      <c r="X212" s="194">
        <f>SUMIF(振分, $C212, 計算_投入係数表_加工!X$4:X$123)</f>
        <v>0</v>
      </c>
      <c r="Y212" s="194">
        <f>SUMIF(振分, $C212, 計算_投入係数表_加工!Y$4:Y$123)</f>
        <v>0</v>
      </c>
      <c r="Z212" s="194">
        <f>SUMIF(振分, $C212, 計算_投入係数表_加工!Z$4:Z$123)</f>
        <v>0</v>
      </c>
      <c r="AA212" s="194">
        <f>SUMIF(振分, $C212, 計算_投入係数表_加工!AA$4:AA$123)</f>
        <v>0</v>
      </c>
      <c r="AB212" s="194">
        <f>SUMIF(振分, $C212, 計算_投入係数表_加工!AB$4:AB$123)</f>
        <v>0</v>
      </c>
      <c r="AC212" s="194">
        <f>SUMIF(振分, $C212, 計算_投入係数表_加工!AC$4:AC$123)</f>
        <v>0</v>
      </c>
      <c r="AD212" s="194">
        <f>SUMIF(振分, $C212, 計算_投入係数表_加工!AD$4:AD$123)</f>
        <v>0</v>
      </c>
      <c r="AE212" s="194">
        <f>SUMIF(振分, $C212, 計算_投入係数表_加工!AE$4:AE$123)</f>
        <v>0</v>
      </c>
      <c r="AF212" s="194">
        <f>SUMIF(振分, $C212, 計算_投入係数表_加工!AF$4:AF$123)</f>
        <v>0</v>
      </c>
      <c r="AG212" s="194">
        <f>SUMIF(振分, $C212, 計算_投入係数表_加工!AG$4:AG$123)</f>
        <v>0</v>
      </c>
      <c r="AH212" s="194">
        <f>SUMIF(振分, $C212, 計算_投入係数表_加工!AH$4:AH$123)</f>
        <v>0</v>
      </c>
      <c r="AI212" s="194">
        <f>SUMIF(振分, $C212, 計算_投入係数表_加工!AI$4:AI$123)</f>
        <v>0</v>
      </c>
      <c r="AJ212" s="194">
        <f>SUMIF(振分, $C212, 計算_投入係数表_加工!AJ$4:AJ$123)</f>
        <v>0</v>
      </c>
      <c r="AK212" s="194">
        <f>SUMIF(振分, $C212, 計算_投入係数表_加工!AK$4:AK$123)</f>
        <v>0</v>
      </c>
      <c r="AL212" s="194">
        <f>SUMIF(振分, $C212, 計算_投入係数表_加工!AL$4:AL$123)</f>
        <v>0</v>
      </c>
      <c r="AM212" s="194">
        <f>SUMIF(振分, $C212, 計算_投入係数表_加工!AM$4:AM$123)</f>
        <v>0</v>
      </c>
      <c r="AN212" s="194">
        <f>SUMIF(振分, $C212, 計算_投入係数表_加工!AN$4:AN$123)</f>
        <v>0</v>
      </c>
      <c r="AO212" s="194">
        <f>SUMIF(振分, $C212, 計算_投入係数表_加工!AO$4:AO$123)</f>
        <v>0</v>
      </c>
      <c r="AP212" s="194">
        <f>SUMIF(振分, $C212, 計算_投入係数表_加工!AP$4:AP$123)</f>
        <v>0</v>
      </c>
      <c r="AQ212" s="194">
        <f>SUMIF(振分, $C212, 計算_投入係数表_加工!AQ$4:AQ$123)</f>
        <v>0</v>
      </c>
      <c r="AR212" s="194">
        <f>SUMIF(振分, $C212, 計算_投入係数表_加工!AR$4:AR$123)</f>
        <v>0</v>
      </c>
      <c r="AS212" s="194">
        <f>SUMIF(振分, $C212, 計算_投入係数表_加工!AS$4:AS$123)</f>
        <v>0</v>
      </c>
      <c r="AT212" s="194">
        <f>SUMIF(振分, $C212, 計算_投入係数表_加工!AT$4:AT$123)</f>
        <v>0</v>
      </c>
      <c r="AU212" s="194">
        <f>SUMIF(振分, $C212, 計算_投入係数表_加工!AU$4:AU$123)</f>
        <v>0</v>
      </c>
      <c r="AV212" s="194">
        <f>SUMIF(振分, $C212, 計算_投入係数表_加工!AV$4:AV$123)</f>
        <v>0</v>
      </c>
      <c r="AW212" s="194">
        <f>SUMIF(振分, $C212, 計算_投入係数表_加工!AW$4:AW$123)</f>
        <v>0</v>
      </c>
      <c r="AX212" s="194">
        <f>SUMIF(振分, $C212, 計算_投入係数表_加工!AX$4:AX$123)</f>
        <v>0</v>
      </c>
      <c r="AY212" s="194">
        <f>SUMIF(振分, $C212, 計算_投入係数表_加工!AY$4:AY$123)</f>
        <v>0</v>
      </c>
      <c r="AZ212" s="194">
        <f>SUMIF(振分, $C212, 計算_投入係数表_加工!AZ$4:AZ$123)</f>
        <v>0</v>
      </c>
      <c r="BA212" s="194">
        <f>SUMIF(振分, $C212, 計算_投入係数表_加工!BA$4:BA$123)</f>
        <v>0</v>
      </c>
      <c r="BB212" s="194">
        <f>SUMIF(振分, $C212, 計算_投入係数表_加工!BB$4:BB$123)</f>
        <v>0</v>
      </c>
      <c r="BC212" s="194">
        <f>SUMIF(振分, $C212, 計算_投入係数表_加工!BC$4:BC$123)</f>
        <v>0</v>
      </c>
      <c r="BD212" s="194">
        <f>SUMIF(振分, $C212, 計算_投入係数表_加工!BD$4:BD$123)</f>
        <v>0</v>
      </c>
      <c r="BE212" s="194">
        <f>SUMIF(振分, $C212, 計算_投入係数表_加工!BE$4:BE$123)</f>
        <v>0</v>
      </c>
      <c r="BF212" s="194">
        <f>SUMIF(振分, $C212, 計算_投入係数表_加工!BF$4:BF$123)</f>
        <v>0</v>
      </c>
      <c r="BG212" s="194">
        <f>SUMIF(振分, $C212, 計算_投入係数表_加工!BG$4:BG$123)</f>
        <v>0</v>
      </c>
      <c r="BH212" s="194">
        <f>SUMIF(振分, $C212, 計算_投入係数表_加工!BH$4:BH$123)</f>
        <v>0</v>
      </c>
      <c r="BI212" s="194">
        <f>SUMIF(振分, $C212, 計算_投入係数表_加工!BI$4:BI$123)</f>
        <v>0</v>
      </c>
      <c r="BJ212" s="194">
        <f>SUMIF(振分, $C212, 計算_投入係数表_加工!BJ$4:BJ$123)</f>
        <v>0</v>
      </c>
      <c r="BK212" s="194">
        <f>SUMIF(振分, $C212, 計算_投入係数表_加工!BK$4:BK$123)</f>
        <v>0</v>
      </c>
      <c r="BL212" s="194">
        <f>SUMIF(振分, $C212, 計算_投入係数表_加工!BL$4:BL$123)</f>
        <v>0</v>
      </c>
      <c r="BM212" s="194">
        <f>SUMIF(振分, $C212, 計算_投入係数表_加工!BM$4:BM$123)</f>
        <v>0</v>
      </c>
      <c r="BN212" s="194">
        <f>SUMIF(振分, $C212, 計算_投入係数表_加工!BN$4:BN$123)</f>
        <v>0</v>
      </c>
      <c r="BO212" s="194">
        <f>SUMIF(振分, $C212, 計算_投入係数表_加工!BO$4:BO$123)</f>
        <v>0</v>
      </c>
      <c r="BP212" s="194">
        <f>SUMIF(振分, $C212, 計算_投入係数表_加工!BP$4:BP$123)</f>
        <v>0</v>
      </c>
      <c r="BQ212" s="194">
        <f>SUMIF(振分, $C212, 計算_投入係数表_加工!BQ$4:BQ$123)</f>
        <v>0</v>
      </c>
      <c r="BR212" s="194">
        <f>SUMIF(振分, $C212, 計算_投入係数表_加工!BR$4:BR$123)</f>
        <v>0</v>
      </c>
      <c r="BS212" s="194">
        <f>SUMIF(振分, $C212, 計算_投入係数表_加工!BS$4:BS$123)</f>
        <v>0</v>
      </c>
      <c r="BT212" s="194">
        <f>SUMIF(振分, $C212, 計算_投入係数表_加工!BT$4:BT$123)</f>
        <v>0</v>
      </c>
      <c r="BU212" s="194">
        <f>SUMIF(振分, $C212, 計算_投入係数表_加工!BU$4:BU$123)</f>
        <v>0</v>
      </c>
      <c r="BV212" s="194">
        <f>SUMIF(振分, $C212, 計算_投入係数表_加工!BV$4:BV$123)</f>
        <v>0</v>
      </c>
      <c r="BW212" s="194">
        <f>SUMIF(振分, $C212, 計算_投入係数表_加工!BW$4:BW$123)</f>
        <v>0</v>
      </c>
      <c r="BX212" s="194">
        <f>SUMIF(振分, $C212, 計算_投入係数表_加工!BX$4:BX$123)</f>
        <v>0</v>
      </c>
      <c r="BY212" s="194">
        <f>SUMIF(振分, $C212, 計算_投入係数表_加工!BY$4:BY$123)</f>
        <v>0</v>
      </c>
      <c r="BZ212" s="194">
        <f>SUMIF(振分, $C212, 計算_投入係数表_加工!BZ$4:BZ$123)</f>
        <v>0</v>
      </c>
      <c r="CA212" s="194">
        <f>SUMIF(振分, $C212, 計算_投入係数表_加工!CA$4:CA$123)</f>
        <v>0</v>
      </c>
      <c r="CB212" s="194">
        <f>SUMIF(振分, $C212, 計算_投入係数表_加工!CB$4:CB$123)</f>
        <v>0</v>
      </c>
      <c r="CC212" s="194">
        <f>SUMIF(振分, $C212, 計算_投入係数表_加工!CC$4:CC$123)</f>
        <v>0</v>
      </c>
      <c r="CD212" s="194">
        <f>SUMIF(振分, $C212, 計算_投入係数表_加工!CD$4:CD$123)</f>
        <v>0</v>
      </c>
      <c r="CE212" s="194">
        <f>SUMIF(振分, $C212, 計算_投入係数表_加工!CE$4:CE$123)</f>
        <v>0</v>
      </c>
      <c r="CF212" s="194">
        <f>SUMIF(振分, $C212, 計算_投入係数表_加工!CF$4:CF$123)</f>
        <v>0</v>
      </c>
      <c r="CG212" s="194">
        <f>SUMIF(振分, $C212, 計算_投入係数表_加工!CG$4:CG$123)</f>
        <v>0</v>
      </c>
      <c r="CH212" s="194">
        <f>SUMIF(振分, $C212, 計算_投入係数表_加工!CH$4:CH$123)</f>
        <v>0</v>
      </c>
      <c r="CI212" s="194">
        <f>SUMIF(振分, $C212, 計算_投入係数表_加工!CI$4:CI$123)</f>
        <v>0</v>
      </c>
      <c r="CJ212" s="194">
        <f>SUMIF(振分, $C212, 計算_投入係数表_加工!CJ$4:CJ$123)</f>
        <v>0</v>
      </c>
      <c r="CK212" s="194">
        <f>SUMIF(振分, $C212, 計算_投入係数表_加工!CK$4:CK$123)</f>
        <v>0</v>
      </c>
      <c r="CL212" s="194">
        <f>SUMIF(振分, $C212, 計算_投入係数表_加工!CL$4:CL$123)</f>
        <v>0</v>
      </c>
      <c r="CM212" s="194">
        <f>SUMIF(振分, $C212, 計算_投入係数表_加工!CM$4:CM$123)</f>
        <v>0</v>
      </c>
      <c r="CN212" s="194">
        <f>SUMIF(振分, $C212, 計算_投入係数表_加工!CN$4:CN$123)</f>
        <v>0</v>
      </c>
      <c r="CO212" s="194">
        <f>SUMIF(振分, $C212, 計算_投入係数表_加工!CO$4:CO$123)</f>
        <v>0</v>
      </c>
      <c r="CP212" s="194">
        <f>SUMIF(振分, $C212, 計算_投入係数表_加工!CP$4:CP$123)</f>
        <v>0</v>
      </c>
      <c r="CQ212" s="194">
        <f>SUMIF(振分, $C212, 計算_投入係数表_加工!CQ$4:CQ$123)</f>
        <v>0</v>
      </c>
      <c r="CR212" s="194">
        <f>SUMIF(振分, $C212, 計算_投入係数表_加工!CR$4:CR$123)</f>
        <v>0</v>
      </c>
      <c r="CS212" s="194">
        <f>SUMIF(振分, $C212, 計算_投入係数表_加工!CS$4:CS$123)</f>
        <v>0</v>
      </c>
      <c r="CT212" s="194">
        <f>SUMIF(振分, $C212, 計算_投入係数表_加工!CT$4:CT$123)</f>
        <v>0</v>
      </c>
      <c r="CU212" s="194">
        <f>SUMIF(振分, $C212, 計算_投入係数表_加工!CU$4:CU$123)</f>
        <v>0</v>
      </c>
      <c r="CV212" s="194">
        <f>SUMIF(振分, $C212, 計算_投入係数表_加工!CV$4:CV$123)</f>
        <v>0</v>
      </c>
      <c r="CW212" s="194">
        <f>SUMIF(振分, $C212, 計算_投入係数表_加工!CW$4:CW$123)</f>
        <v>0</v>
      </c>
      <c r="CX212" s="194">
        <f>SUMIF(振分, $C212, 計算_投入係数表_加工!CX$4:CX$123)</f>
        <v>0</v>
      </c>
      <c r="CY212" s="194">
        <f>SUMIF(振分, $C212, 計算_投入係数表_加工!CY$4:CY$123)</f>
        <v>0</v>
      </c>
      <c r="CZ212" s="194">
        <f>SUMIF(振分, $C212, 計算_投入係数表_加工!CZ$4:CZ$123)</f>
        <v>0</v>
      </c>
      <c r="DA212" s="194">
        <f>SUMIF(振分, $C212, 計算_投入係数表_加工!DA$4:DA$123)</f>
        <v>0</v>
      </c>
      <c r="DB212" s="194">
        <f>SUMIF(振分, $C212, 計算_投入係数表_加工!DB$4:DB$123)</f>
        <v>0</v>
      </c>
      <c r="DC212" s="194">
        <f>SUMIF(振分, $C212, 計算_投入係数表_加工!DC$4:DC$123)</f>
        <v>0</v>
      </c>
      <c r="DD212" s="194">
        <f>SUMIF(振分, $C212, 計算_投入係数表_加工!DD$4:DD$123)</f>
        <v>0</v>
      </c>
      <c r="DE212" s="194">
        <f>SUMIF(振分, $C212, 計算_投入係数表_加工!DE$4:DE$123)</f>
        <v>0</v>
      </c>
      <c r="DF212" s="194">
        <f>SUMIF(振分, $C212, 計算_投入係数表_加工!DF$4:DF$123)</f>
        <v>0</v>
      </c>
      <c r="DG212" s="194">
        <f>SUMIF(振分, $C212, 計算_投入係数表_加工!DG$4:DG$123)</f>
        <v>0</v>
      </c>
      <c r="DH212" s="194">
        <f>SUMIF(振分, $C212, 計算_投入係数表_加工!DH$4:DH$123)</f>
        <v>0</v>
      </c>
      <c r="DI212" s="194">
        <f>SUMIF(振分, $C212, 計算_投入係数表_加工!DI$4:DI$123)</f>
        <v>0</v>
      </c>
      <c r="DJ212" s="194">
        <f>SUMIF(振分, $C212, 計算_投入係数表_加工!DJ$4:DJ$123)</f>
        <v>0</v>
      </c>
      <c r="DK212" s="194">
        <f>SUMIF(振分, $C212, 計算_投入係数表_加工!DK$4:DK$123)</f>
        <v>0</v>
      </c>
      <c r="DL212" s="194">
        <f>SUMIF(振分, $C212, 計算_投入係数表_加工!DL$4:DL$123)</f>
        <v>0</v>
      </c>
      <c r="DM212" s="194">
        <f>SUMIF(振分, $C212, 計算_投入係数表_加工!DM$4:DM$123)</f>
        <v>0</v>
      </c>
      <c r="DN212" s="194">
        <f>SUMIF(振分, $C212, 計算_投入係数表_加工!DN$4:DN$123)</f>
        <v>0</v>
      </c>
      <c r="DO212" s="194">
        <f>SUMIF(振分, $C212, 計算_投入係数表_加工!DO$4:DO$123)</f>
        <v>0</v>
      </c>
      <c r="DP212" s="194">
        <f>SUMIF(振分, $C212, 計算_投入係数表_加工!DP$4:DP$123)</f>
        <v>0</v>
      </c>
      <c r="DQ212" s="194">
        <f>SUMIF(振分, $C212, 計算_投入係数表_加工!DQ$4:DQ$123)</f>
        <v>0</v>
      </c>
      <c r="DR212" s="194">
        <f>SUMIF(振分, $C212, 計算_投入係数表_加工!DR$4:DR$123)</f>
        <v>0</v>
      </c>
      <c r="DS212" s="194">
        <f>SUMIF(振分, $C212, 計算_投入係数表_加工!DS$4:DS$123)</f>
        <v>0</v>
      </c>
      <c r="DT212" s="108">
        <f>SUMIF(振分, $C212, 計算_投入係数表_加工!DT$4:DT$123)</f>
        <v>0</v>
      </c>
    </row>
    <row r="213" spans="1:124" s="22" customFormat="1" x14ac:dyDescent="0.25">
      <c r="A213" s="34"/>
      <c r="B213" s="53">
        <v>73</v>
      </c>
      <c r="C213" s="360" t="str">
        <v>-</v>
      </c>
      <c r="D213" s="193">
        <f>SUMIF(振分, $C213, 計算_投入係数表_加工!D$4:D$123)</f>
        <v>0</v>
      </c>
      <c r="E213" s="194">
        <f>SUMIF(振分, $C213, 計算_投入係数表_加工!E$4:E$123)</f>
        <v>0</v>
      </c>
      <c r="F213" s="194">
        <f>SUMIF(振分, $C213, 計算_投入係数表_加工!F$4:F$123)</f>
        <v>0</v>
      </c>
      <c r="G213" s="194">
        <f>SUMIF(振分, $C213, 計算_投入係数表_加工!G$4:G$123)</f>
        <v>0</v>
      </c>
      <c r="H213" s="194">
        <f>SUMIF(振分, $C213, 計算_投入係数表_加工!H$4:H$123)</f>
        <v>0</v>
      </c>
      <c r="I213" s="194">
        <f>SUMIF(振分, $C213, 計算_投入係数表_加工!I$4:I$123)</f>
        <v>0</v>
      </c>
      <c r="J213" s="194">
        <f>SUMIF(振分, $C213, 計算_投入係数表_加工!J$4:J$123)</f>
        <v>0</v>
      </c>
      <c r="K213" s="194">
        <f>SUMIF(振分, $C213, 計算_投入係数表_加工!K$4:K$123)</f>
        <v>0</v>
      </c>
      <c r="L213" s="194">
        <f>SUMIF(振分, $C213, 計算_投入係数表_加工!L$4:L$123)</f>
        <v>0</v>
      </c>
      <c r="M213" s="194">
        <f>SUMIF(振分, $C213, 計算_投入係数表_加工!M$4:M$123)</f>
        <v>0</v>
      </c>
      <c r="N213" s="194">
        <f>SUMIF(振分, $C213, 計算_投入係数表_加工!N$4:N$123)</f>
        <v>0</v>
      </c>
      <c r="O213" s="194">
        <f>SUMIF(振分, $C213, 計算_投入係数表_加工!O$4:O$123)</f>
        <v>0</v>
      </c>
      <c r="P213" s="194">
        <f>SUMIF(振分, $C213, 計算_投入係数表_加工!P$4:P$123)</f>
        <v>0</v>
      </c>
      <c r="Q213" s="194">
        <f>SUMIF(振分, $C213, 計算_投入係数表_加工!Q$4:Q$123)</f>
        <v>0</v>
      </c>
      <c r="R213" s="194">
        <f>SUMIF(振分, $C213, 計算_投入係数表_加工!R$4:R$123)</f>
        <v>0</v>
      </c>
      <c r="S213" s="194">
        <f>SUMIF(振分, $C213, 計算_投入係数表_加工!S$4:S$123)</f>
        <v>0</v>
      </c>
      <c r="T213" s="194">
        <f>SUMIF(振分, $C213, 計算_投入係数表_加工!T$4:T$123)</f>
        <v>0</v>
      </c>
      <c r="U213" s="194">
        <f>SUMIF(振分, $C213, 計算_投入係数表_加工!U$4:U$123)</f>
        <v>0</v>
      </c>
      <c r="V213" s="194">
        <f>SUMIF(振分, $C213, 計算_投入係数表_加工!V$4:V$123)</f>
        <v>0</v>
      </c>
      <c r="W213" s="194">
        <f>SUMIF(振分, $C213, 計算_投入係数表_加工!W$4:W$123)</f>
        <v>0</v>
      </c>
      <c r="X213" s="194">
        <f>SUMIF(振分, $C213, 計算_投入係数表_加工!X$4:X$123)</f>
        <v>0</v>
      </c>
      <c r="Y213" s="194">
        <f>SUMIF(振分, $C213, 計算_投入係数表_加工!Y$4:Y$123)</f>
        <v>0</v>
      </c>
      <c r="Z213" s="194">
        <f>SUMIF(振分, $C213, 計算_投入係数表_加工!Z$4:Z$123)</f>
        <v>0</v>
      </c>
      <c r="AA213" s="194">
        <f>SUMIF(振分, $C213, 計算_投入係数表_加工!AA$4:AA$123)</f>
        <v>0</v>
      </c>
      <c r="AB213" s="194">
        <f>SUMIF(振分, $C213, 計算_投入係数表_加工!AB$4:AB$123)</f>
        <v>0</v>
      </c>
      <c r="AC213" s="194">
        <f>SUMIF(振分, $C213, 計算_投入係数表_加工!AC$4:AC$123)</f>
        <v>0</v>
      </c>
      <c r="AD213" s="194">
        <f>SUMIF(振分, $C213, 計算_投入係数表_加工!AD$4:AD$123)</f>
        <v>0</v>
      </c>
      <c r="AE213" s="194">
        <f>SUMIF(振分, $C213, 計算_投入係数表_加工!AE$4:AE$123)</f>
        <v>0</v>
      </c>
      <c r="AF213" s="194">
        <f>SUMIF(振分, $C213, 計算_投入係数表_加工!AF$4:AF$123)</f>
        <v>0</v>
      </c>
      <c r="AG213" s="194">
        <f>SUMIF(振分, $C213, 計算_投入係数表_加工!AG$4:AG$123)</f>
        <v>0</v>
      </c>
      <c r="AH213" s="194">
        <f>SUMIF(振分, $C213, 計算_投入係数表_加工!AH$4:AH$123)</f>
        <v>0</v>
      </c>
      <c r="AI213" s="194">
        <f>SUMIF(振分, $C213, 計算_投入係数表_加工!AI$4:AI$123)</f>
        <v>0</v>
      </c>
      <c r="AJ213" s="194">
        <f>SUMIF(振分, $C213, 計算_投入係数表_加工!AJ$4:AJ$123)</f>
        <v>0</v>
      </c>
      <c r="AK213" s="194">
        <f>SUMIF(振分, $C213, 計算_投入係数表_加工!AK$4:AK$123)</f>
        <v>0</v>
      </c>
      <c r="AL213" s="194">
        <f>SUMIF(振分, $C213, 計算_投入係数表_加工!AL$4:AL$123)</f>
        <v>0</v>
      </c>
      <c r="AM213" s="194">
        <f>SUMIF(振分, $C213, 計算_投入係数表_加工!AM$4:AM$123)</f>
        <v>0</v>
      </c>
      <c r="AN213" s="194">
        <f>SUMIF(振分, $C213, 計算_投入係数表_加工!AN$4:AN$123)</f>
        <v>0</v>
      </c>
      <c r="AO213" s="194">
        <f>SUMIF(振分, $C213, 計算_投入係数表_加工!AO$4:AO$123)</f>
        <v>0</v>
      </c>
      <c r="AP213" s="194">
        <f>SUMIF(振分, $C213, 計算_投入係数表_加工!AP$4:AP$123)</f>
        <v>0</v>
      </c>
      <c r="AQ213" s="194">
        <f>SUMIF(振分, $C213, 計算_投入係数表_加工!AQ$4:AQ$123)</f>
        <v>0</v>
      </c>
      <c r="AR213" s="194">
        <f>SUMIF(振分, $C213, 計算_投入係数表_加工!AR$4:AR$123)</f>
        <v>0</v>
      </c>
      <c r="AS213" s="194">
        <f>SUMIF(振分, $C213, 計算_投入係数表_加工!AS$4:AS$123)</f>
        <v>0</v>
      </c>
      <c r="AT213" s="194">
        <f>SUMIF(振分, $C213, 計算_投入係数表_加工!AT$4:AT$123)</f>
        <v>0</v>
      </c>
      <c r="AU213" s="194">
        <f>SUMIF(振分, $C213, 計算_投入係数表_加工!AU$4:AU$123)</f>
        <v>0</v>
      </c>
      <c r="AV213" s="194">
        <f>SUMIF(振分, $C213, 計算_投入係数表_加工!AV$4:AV$123)</f>
        <v>0</v>
      </c>
      <c r="AW213" s="194">
        <f>SUMIF(振分, $C213, 計算_投入係数表_加工!AW$4:AW$123)</f>
        <v>0</v>
      </c>
      <c r="AX213" s="194">
        <f>SUMIF(振分, $C213, 計算_投入係数表_加工!AX$4:AX$123)</f>
        <v>0</v>
      </c>
      <c r="AY213" s="194">
        <f>SUMIF(振分, $C213, 計算_投入係数表_加工!AY$4:AY$123)</f>
        <v>0</v>
      </c>
      <c r="AZ213" s="194">
        <f>SUMIF(振分, $C213, 計算_投入係数表_加工!AZ$4:AZ$123)</f>
        <v>0</v>
      </c>
      <c r="BA213" s="194">
        <f>SUMIF(振分, $C213, 計算_投入係数表_加工!BA$4:BA$123)</f>
        <v>0</v>
      </c>
      <c r="BB213" s="194">
        <f>SUMIF(振分, $C213, 計算_投入係数表_加工!BB$4:BB$123)</f>
        <v>0</v>
      </c>
      <c r="BC213" s="194">
        <f>SUMIF(振分, $C213, 計算_投入係数表_加工!BC$4:BC$123)</f>
        <v>0</v>
      </c>
      <c r="BD213" s="194">
        <f>SUMIF(振分, $C213, 計算_投入係数表_加工!BD$4:BD$123)</f>
        <v>0</v>
      </c>
      <c r="BE213" s="194">
        <f>SUMIF(振分, $C213, 計算_投入係数表_加工!BE$4:BE$123)</f>
        <v>0</v>
      </c>
      <c r="BF213" s="194">
        <f>SUMIF(振分, $C213, 計算_投入係数表_加工!BF$4:BF$123)</f>
        <v>0</v>
      </c>
      <c r="BG213" s="194">
        <f>SUMIF(振分, $C213, 計算_投入係数表_加工!BG$4:BG$123)</f>
        <v>0</v>
      </c>
      <c r="BH213" s="194">
        <f>SUMIF(振分, $C213, 計算_投入係数表_加工!BH$4:BH$123)</f>
        <v>0</v>
      </c>
      <c r="BI213" s="194">
        <f>SUMIF(振分, $C213, 計算_投入係数表_加工!BI$4:BI$123)</f>
        <v>0</v>
      </c>
      <c r="BJ213" s="194">
        <f>SUMIF(振分, $C213, 計算_投入係数表_加工!BJ$4:BJ$123)</f>
        <v>0</v>
      </c>
      <c r="BK213" s="194">
        <f>SUMIF(振分, $C213, 計算_投入係数表_加工!BK$4:BK$123)</f>
        <v>0</v>
      </c>
      <c r="BL213" s="194">
        <f>SUMIF(振分, $C213, 計算_投入係数表_加工!BL$4:BL$123)</f>
        <v>0</v>
      </c>
      <c r="BM213" s="194">
        <f>SUMIF(振分, $C213, 計算_投入係数表_加工!BM$4:BM$123)</f>
        <v>0</v>
      </c>
      <c r="BN213" s="194">
        <f>SUMIF(振分, $C213, 計算_投入係数表_加工!BN$4:BN$123)</f>
        <v>0</v>
      </c>
      <c r="BO213" s="194">
        <f>SUMIF(振分, $C213, 計算_投入係数表_加工!BO$4:BO$123)</f>
        <v>0</v>
      </c>
      <c r="BP213" s="194">
        <f>SUMIF(振分, $C213, 計算_投入係数表_加工!BP$4:BP$123)</f>
        <v>0</v>
      </c>
      <c r="BQ213" s="194">
        <f>SUMIF(振分, $C213, 計算_投入係数表_加工!BQ$4:BQ$123)</f>
        <v>0</v>
      </c>
      <c r="BR213" s="194">
        <f>SUMIF(振分, $C213, 計算_投入係数表_加工!BR$4:BR$123)</f>
        <v>0</v>
      </c>
      <c r="BS213" s="194">
        <f>SUMIF(振分, $C213, 計算_投入係数表_加工!BS$4:BS$123)</f>
        <v>0</v>
      </c>
      <c r="BT213" s="194">
        <f>SUMIF(振分, $C213, 計算_投入係数表_加工!BT$4:BT$123)</f>
        <v>0</v>
      </c>
      <c r="BU213" s="194">
        <f>SUMIF(振分, $C213, 計算_投入係数表_加工!BU$4:BU$123)</f>
        <v>0</v>
      </c>
      <c r="BV213" s="194">
        <f>SUMIF(振分, $C213, 計算_投入係数表_加工!BV$4:BV$123)</f>
        <v>0</v>
      </c>
      <c r="BW213" s="194">
        <f>SUMIF(振分, $C213, 計算_投入係数表_加工!BW$4:BW$123)</f>
        <v>0</v>
      </c>
      <c r="BX213" s="194">
        <f>SUMIF(振分, $C213, 計算_投入係数表_加工!BX$4:BX$123)</f>
        <v>0</v>
      </c>
      <c r="BY213" s="194">
        <f>SUMIF(振分, $C213, 計算_投入係数表_加工!BY$4:BY$123)</f>
        <v>0</v>
      </c>
      <c r="BZ213" s="194">
        <f>SUMIF(振分, $C213, 計算_投入係数表_加工!BZ$4:BZ$123)</f>
        <v>0</v>
      </c>
      <c r="CA213" s="194">
        <f>SUMIF(振分, $C213, 計算_投入係数表_加工!CA$4:CA$123)</f>
        <v>0</v>
      </c>
      <c r="CB213" s="194">
        <f>SUMIF(振分, $C213, 計算_投入係数表_加工!CB$4:CB$123)</f>
        <v>0</v>
      </c>
      <c r="CC213" s="194">
        <f>SUMIF(振分, $C213, 計算_投入係数表_加工!CC$4:CC$123)</f>
        <v>0</v>
      </c>
      <c r="CD213" s="194">
        <f>SUMIF(振分, $C213, 計算_投入係数表_加工!CD$4:CD$123)</f>
        <v>0</v>
      </c>
      <c r="CE213" s="194">
        <f>SUMIF(振分, $C213, 計算_投入係数表_加工!CE$4:CE$123)</f>
        <v>0</v>
      </c>
      <c r="CF213" s="194">
        <f>SUMIF(振分, $C213, 計算_投入係数表_加工!CF$4:CF$123)</f>
        <v>0</v>
      </c>
      <c r="CG213" s="194">
        <f>SUMIF(振分, $C213, 計算_投入係数表_加工!CG$4:CG$123)</f>
        <v>0</v>
      </c>
      <c r="CH213" s="194">
        <f>SUMIF(振分, $C213, 計算_投入係数表_加工!CH$4:CH$123)</f>
        <v>0</v>
      </c>
      <c r="CI213" s="194">
        <f>SUMIF(振分, $C213, 計算_投入係数表_加工!CI$4:CI$123)</f>
        <v>0</v>
      </c>
      <c r="CJ213" s="194">
        <f>SUMIF(振分, $C213, 計算_投入係数表_加工!CJ$4:CJ$123)</f>
        <v>0</v>
      </c>
      <c r="CK213" s="194">
        <f>SUMIF(振分, $C213, 計算_投入係数表_加工!CK$4:CK$123)</f>
        <v>0</v>
      </c>
      <c r="CL213" s="194">
        <f>SUMIF(振分, $C213, 計算_投入係数表_加工!CL$4:CL$123)</f>
        <v>0</v>
      </c>
      <c r="CM213" s="194">
        <f>SUMIF(振分, $C213, 計算_投入係数表_加工!CM$4:CM$123)</f>
        <v>0</v>
      </c>
      <c r="CN213" s="194">
        <f>SUMIF(振分, $C213, 計算_投入係数表_加工!CN$4:CN$123)</f>
        <v>0</v>
      </c>
      <c r="CO213" s="194">
        <f>SUMIF(振分, $C213, 計算_投入係数表_加工!CO$4:CO$123)</f>
        <v>0</v>
      </c>
      <c r="CP213" s="194">
        <f>SUMIF(振分, $C213, 計算_投入係数表_加工!CP$4:CP$123)</f>
        <v>0</v>
      </c>
      <c r="CQ213" s="194">
        <f>SUMIF(振分, $C213, 計算_投入係数表_加工!CQ$4:CQ$123)</f>
        <v>0</v>
      </c>
      <c r="CR213" s="194">
        <f>SUMIF(振分, $C213, 計算_投入係数表_加工!CR$4:CR$123)</f>
        <v>0</v>
      </c>
      <c r="CS213" s="194">
        <f>SUMIF(振分, $C213, 計算_投入係数表_加工!CS$4:CS$123)</f>
        <v>0</v>
      </c>
      <c r="CT213" s="194">
        <f>SUMIF(振分, $C213, 計算_投入係数表_加工!CT$4:CT$123)</f>
        <v>0</v>
      </c>
      <c r="CU213" s="194">
        <f>SUMIF(振分, $C213, 計算_投入係数表_加工!CU$4:CU$123)</f>
        <v>0</v>
      </c>
      <c r="CV213" s="194">
        <f>SUMIF(振分, $C213, 計算_投入係数表_加工!CV$4:CV$123)</f>
        <v>0</v>
      </c>
      <c r="CW213" s="194">
        <f>SUMIF(振分, $C213, 計算_投入係数表_加工!CW$4:CW$123)</f>
        <v>0</v>
      </c>
      <c r="CX213" s="194">
        <f>SUMIF(振分, $C213, 計算_投入係数表_加工!CX$4:CX$123)</f>
        <v>0</v>
      </c>
      <c r="CY213" s="194">
        <f>SUMIF(振分, $C213, 計算_投入係数表_加工!CY$4:CY$123)</f>
        <v>0</v>
      </c>
      <c r="CZ213" s="194">
        <f>SUMIF(振分, $C213, 計算_投入係数表_加工!CZ$4:CZ$123)</f>
        <v>0</v>
      </c>
      <c r="DA213" s="194">
        <f>SUMIF(振分, $C213, 計算_投入係数表_加工!DA$4:DA$123)</f>
        <v>0</v>
      </c>
      <c r="DB213" s="194">
        <f>SUMIF(振分, $C213, 計算_投入係数表_加工!DB$4:DB$123)</f>
        <v>0</v>
      </c>
      <c r="DC213" s="194">
        <f>SUMIF(振分, $C213, 計算_投入係数表_加工!DC$4:DC$123)</f>
        <v>0</v>
      </c>
      <c r="DD213" s="194">
        <f>SUMIF(振分, $C213, 計算_投入係数表_加工!DD$4:DD$123)</f>
        <v>0</v>
      </c>
      <c r="DE213" s="194">
        <f>SUMIF(振分, $C213, 計算_投入係数表_加工!DE$4:DE$123)</f>
        <v>0</v>
      </c>
      <c r="DF213" s="194">
        <f>SUMIF(振分, $C213, 計算_投入係数表_加工!DF$4:DF$123)</f>
        <v>0</v>
      </c>
      <c r="DG213" s="194">
        <f>SUMIF(振分, $C213, 計算_投入係数表_加工!DG$4:DG$123)</f>
        <v>0</v>
      </c>
      <c r="DH213" s="194">
        <f>SUMIF(振分, $C213, 計算_投入係数表_加工!DH$4:DH$123)</f>
        <v>0</v>
      </c>
      <c r="DI213" s="194">
        <f>SUMIF(振分, $C213, 計算_投入係数表_加工!DI$4:DI$123)</f>
        <v>0</v>
      </c>
      <c r="DJ213" s="194">
        <f>SUMIF(振分, $C213, 計算_投入係数表_加工!DJ$4:DJ$123)</f>
        <v>0</v>
      </c>
      <c r="DK213" s="194">
        <f>SUMIF(振分, $C213, 計算_投入係数表_加工!DK$4:DK$123)</f>
        <v>0</v>
      </c>
      <c r="DL213" s="194">
        <f>SUMIF(振分, $C213, 計算_投入係数表_加工!DL$4:DL$123)</f>
        <v>0</v>
      </c>
      <c r="DM213" s="194">
        <f>SUMIF(振分, $C213, 計算_投入係数表_加工!DM$4:DM$123)</f>
        <v>0</v>
      </c>
      <c r="DN213" s="194">
        <f>SUMIF(振分, $C213, 計算_投入係数表_加工!DN$4:DN$123)</f>
        <v>0</v>
      </c>
      <c r="DO213" s="194">
        <f>SUMIF(振分, $C213, 計算_投入係数表_加工!DO$4:DO$123)</f>
        <v>0</v>
      </c>
      <c r="DP213" s="194">
        <f>SUMIF(振分, $C213, 計算_投入係数表_加工!DP$4:DP$123)</f>
        <v>0</v>
      </c>
      <c r="DQ213" s="194">
        <f>SUMIF(振分, $C213, 計算_投入係数表_加工!DQ$4:DQ$123)</f>
        <v>0</v>
      </c>
      <c r="DR213" s="194">
        <f>SUMIF(振分, $C213, 計算_投入係数表_加工!DR$4:DR$123)</f>
        <v>0</v>
      </c>
      <c r="DS213" s="194">
        <f>SUMIF(振分, $C213, 計算_投入係数表_加工!DS$4:DS$123)</f>
        <v>0</v>
      </c>
      <c r="DT213" s="108">
        <f>SUMIF(振分, $C213, 計算_投入係数表_加工!DT$4:DT$123)</f>
        <v>0</v>
      </c>
    </row>
    <row r="214" spans="1:124" s="22" customFormat="1" x14ac:dyDescent="0.25">
      <c r="A214" s="34"/>
      <c r="B214" s="53">
        <v>74</v>
      </c>
      <c r="C214" s="360" t="str">
        <v>-</v>
      </c>
      <c r="D214" s="193">
        <f>SUMIF(振分, $C214, 計算_投入係数表_加工!D$4:D$123)</f>
        <v>0</v>
      </c>
      <c r="E214" s="194">
        <f>SUMIF(振分, $C214, 計算_投入係数表_加工!E$4:E$123)</f>
        <v>0</v>
      </c>
      <c r="F214" s="194">
        <f>SUMIF(振分, $C214, 計算_投入係数表_加工!F$4:F$123)</f>
        <v>0</v>
      </c>
      <c r="G214" s="194">
        <f>SUMIF(振分, $C214, 計算_投入係数表_加工!G$4:G$123)</f>
        <v>0</v>
      </c>
      <c r="H214" s="194">
        <f>SUMIF(振分, $C214, 計算_投入係数表_加工!H$4:H$123)</f>
        <v>0</v>
      </c>
      <c r="I214" s="194">
        <f>SUMIF(振分, $C214, 計算_投入係数表_加工!I$4:I$123)</f>
        <v>0</v>
      </c>
      <c r="J214" s="194">
        <f>SUMIF(振分, $C214, 計算_投入係数表_加工!J$4:J$123)</f>
        <v>0</v>
      </c>
      <c r="K214" s="194">
        <f>SUMIF(振分, $C214, 計算_投入係数表_加工!K$4:K$123)</f>
        <v>0</v>
      </c>
      <c r="L214" s="194">
        <f>SUMIF(振分, $C214, 計算_投入係数表_加工!L$4:L$123)</f>
        <v>0</v>
      </c>
      <c r="M214" s="194">
        <f>SUMIF(振分, $C214, 計算_投入係数表_加工!M$4:M$123)</f>
        <v>0</v>
      </c>
      <c r="N214" s="194">
        <f>SUMIF(振分, $C214, 計算_投入係数表_加工!N$4:N$123)</f>
        <v>0</v>
      </c>
      <c r="O214" s="194">
        <f>SUMIF(振分, $C214, 計算_投入係数表_加工!O$4:O$123)</f>
        <v>0</v>
      </c>
      <c r="P214" s="194">
        <f>SUMIF(振分, $C214, 計算_投入係数表_加工!P$4:P$123)</f>
        <v>0</v>
      </c>
      <c r="Q214" s="194">
        <f>SUMIF(振分, $C214, 計算_投入係数表_加工!Q$4:Q$123)</f>
        <v>0</v>
      </c>
      <c r="R214" s="194">
        <f>SUMIF(振分, $C214, 計算_投入係数表_加工!R$4:R$123)</f>
        <v>0</v>
      </c>
      <c r="S214" s="194">
        <f>SUMIF(振分, $C214, 計算_投入係数表_加工!S$4:S$123)</f>
        <v>0</v>
      </c>
      <c r="T214" s="194">
        <f>SUMIF(振分, $C214, 計算_投入係数表_加工!T$4:T$123)</f>
        <v>0</v>
      </c>
      <c r="U214" s="194">
        <f>SUMIF(振分, $C214, 計算_投入係数表_加工!U$4:U$123)</f>
        <v>0</v>
      </c>
      <c r="V214" s="194">
        <f>SUMIF(振分, $C214, 計算_投入係数表_加工!V$4:V$123)</f>
        <v>0</v>
      </c>
      <c r="W214" s="194">
        <f>SUMIF(振分, $C214, 計算_投入係数表_加工!W$4:W$123)</f>
        <v>0</v>
      </c>
      <c r="X214" s="194">
        <f>SUMIF(振分, $C214, 計算_投入係数表_加工!X$4:X$123)</f>
        <v>0</v>
      </c>
      <c r="Y214" s="194">
        <f>SUMIF(振分, $C214, 計算_投入係数表_加工!Y$4:Y$123)</f>
        <v>0</v>
      </c>
      <c r="Z214" s="194">
        <f>SUMIF(振分, $C214, 計算_投入係数表_加工!Z$4:Z$123)</f>
        <v>0</v>
      </c>
      <c r="AA214" s="194">
        <f>SUMIF(振分, $C214, 計算_投入係数表_加工!AA$4:AA$123)</f>
        <v>0</v>
      </c>
      <c r="AB214" s="194">
        <f>SUMIF(振分, $C214, 計算_投入係数表_加工!AB$4:AB$123)</f>
        <v>0</v>
      </c>
      <c r="AC214" s="194">
        <f>SUMIF(振分, $C214, 計算_投入係数表_加工!AC$4:AC$123)</f>
        <v>0</v>
      </c>
      <c r="AD214" s="194">
        <f>SUMIF(振分, $C214, 計算_投入係数表_加工!AD$4:AD$123)</f>
        <v>0</v>
      </c>
      <c r="AE214" s="194">
        <f>SUMIF(振分, $C214, 計算_投入係数表_加工!AE$4:AE$123)</f>
        <v>0</v>
      </c>
      <c r="AF214" s="194">
        <f>SUMIF(振分, $C214, 計算_投入係数表_加工!AF$4:AF$123)</f>
        <v>0</v>
      </c>
      <c r="AG214" s="194">
        <f>SUMIF(振分, $C214, 計算_投入係数表_加工!AG$4:AG$123)</f>
        <v>0</v>
      </c>
      <c r="AH214" s="194">
        <f>SUMIF(振分, $C214, 計算_投入係数表_加工!AH$4:AH$123)</f>
        <v>0</v>
      </c>
      <c r="AI214" s="194">
        <f>SUMIF(振分, $C214, 計算_投入係数表_加工!AI$4:AI$123)</f>
        <v>0</v>
      </c>
      <c r="AJ214" s="194">
        <f>SUMIF(振分, $C214, 計算_投入係数表_加工!AJ$4:AJ$123)</f>
        <v>0</v>
      </c>
      <c r="AK214" s="194">
        <f>SUMIF(振分, $C214, 計算_投入係数表_加工!AK$4:AK$123)</f>
        <v>0</v>
      </c>
      <c r="AL214" s="194">
        <f>SUMIF(振分, $C214, 計算_投入係数表_加工!AL$4:AL$123)</f>
        <v>0</v>
      </c>
      <c r="AM214" s="194">
        <f>SUMIF(振分, $C214, 計算_投入係数表_加工!AM$4:AM$123)</f>
        <v>0</v>
      </c>
      <c r="AN214" s="194">
        <f>SUMIF(振分, $C214, 計算_投入係数表_加工!AN$4:AN$123)</f>
        <v>0</v>
      </c>
      <c r="AO214" s="194">
        <f>SUMIF(振分, $C214, 計算_投入係数表_加工!AO$4:AO$123)</f>
        <v>0</v>
      </c>
      <c r="AP214" s="194">
        <f>SUMIF(振分, $C214, 計算_投入係数表_加工!AP$4:AP$123)</f>
        <v>0</v>
      </c>
      <c r="AQ214" s="194">
        <f>SUMIF(振分, $C214, 計算_投入係数表_加工!AQ$4:AQ$123)</f>
        <v>0</v>
      </c>
      <c r="AR214" s="194">
        <f>SUMIF(振分, $C214, 計算_投入係数表_加工!AR$4:AR$123)</f>
        <v>0</v>
      </c>
      <c r="AS214" s="194">
        <f>SUMIF(振分, $C214, 計算_投入係数表_加工!AS$4:AS$123)</f>
        <v>0</v>
      </c>
      <c r="AT214" s="194">
        <f>SUMIF(振分, $C214, 計算_投入係数表_加工!AT$4:AT$123)</f>
        <v>0</v>
      </c>
      <c r="AU214" s="194">
        <f>SUMIF(振分, $C214, 計算_投入係数表_加工!AU$4:AU$123)</f>
        <v>0</v>
      </c>
      <c r="AV214" s="194">
        <f>SUMIF(振分, $C214, 計算_投入係数表_加工!AV$4:AV$123)</f>
        <v>0</v>
      </c>
      <c r="AW214" s="194">
        <f>SUMIF(振分, $C214, 計算_投入係数表_加工!AW$4:AW$123)</f>
        <v>0</v>
      </c>
      <c r="AX214" s="194">
        <f>SUMIF(振分, $C214, 計算_投入係数表_加工!AX$4:AX$123)</f>
        <v>0</v>
      </c>
      <c r="AY214" s="194">
        <f>SUMIF(振分, $C214, 計算_投入係数表_加工!AY$4:AY$123)</f>
        <v>0</v>
      </c>
      <c r="AZ214" s="194">
        <f>SUMIF(振分, $C214, 計算_投入係数表_加工!AZ$4:AZ$123)</f>
        <v>0</v>
      </c>
      <c r="BA214" s="194">
        <f>SUMIF(振分, $C214, 計算_投入係数表_加工!BA$4:BA$123)</f>
        <v>0</v>
      </c>
      <c r="BB214" s="194">
        <f>SUMIF(振分, $C214, 計算_投入係数表_加工!BB$4:BB$123)</f>
        <v>0</v>
      </c>
      <c r="BC214" s="194">
        <f>SUMIF(振分, $C214, 計算_投入係数表_加工!BC$4:BC$123)</f>
        <v>0</v>
      </c>
      <c r="BD214" s="194">
        <f>SUMIF(振分, $C214, 計算_投入係数表_加工!BD$4:BD$123)</f>
        <v>0</v>
      </c>
      <c r="BE214" s="194">
        <f>SUMIF(振分, $C214, 計算_投入係数表_加工!BE$4:BE$123)</f>
        <v>0</v>
      </c>
      <c r="BF214" s="194">
        <f>SUMIF(振分, $C214, 計算_投入係数表_加工!BF$4:BF$123)</f>
        <v>0</v>
      </c>
      <c r="BG214" s="194">
        <f>SUMIF(振分, $C214, 計算_投入係数表_加工!BG$4:BG$123)</f>
        <v>0</v>
      </c>
      <c r="BH214" s="194">
        <f>SUMIF(振分, $C214, 計算_投入係数表_加工!BH$4:BH$123)</f>
        <v>0</v>
      </c>
      <c r="BI214" s="194">
        <f>SUMIF(振分, $C214, 計算_投入係数表_加工!BI$4:BI$123)</f>
        <v>0</v>
      </c>
      <c r="BJ214" s="194">
        <f>SUMIF(振分, $C214, 計算_投入係数表_加工!BJ$4:BJ$123)</f>
        <v>0</v>
      </c>
      <c r="BK214" s="194">
        <f>SUMIF(振分, $C214, 計算_投入係数表_加工!BK$4:BK$123)</f>
        <v>0</v>
      </c>
      <c r="BL214" s="194">
        <f>SUMIF(振分, $C214, 計算_投入係数表_加工!BL$4:BL$123)</f>
        <v>0</v>
      </c>
      <c r="BM214" s="194">
        <f>SUMIF(振分, $C214, 計算_投入係数表_加工!BM$4:BM$123)</f>
        <v>0</v>
      </c>
      <c r="BN214" s="194">
        <f>SUMIF(振分, $C214, 計算_投入係数表_加工!BN$4:BN$123)</f>
        <v>0</v>
      </c>
      <c r="BO214" s="194">
        <f>SUMIF(振分, $C214, 計算_投入係数表_加工!BO$4:BO$123)</f>
        <v>0</v>
      </c>
      <c r="BP214" s="194">
        <f>SUMIF(振分, $C214, 計算_投入係数表_加工!BP$4:BP$123)</f>
        <v>0</v>
      </c>
      <c r="BQ214" s="194">
        <f>SUMIF(振分, $C214, 計算_投入係数表_加工!BQ$4:BQ$123)</f>
        <v>0</v>
      </c>
      <c r="BR214" s="194">
        <f>SUMIF(振分, $C214, 計算_投入係数表_加工!BR$4:BR$123)</f>
        <v>0</v>
      </c>
      <c r="BS214" s="194">
        <f>SUMIF(振分, $C214, 計算_投入係数表_加工!BS$4:BS$123)</f>
        <v>0</v>
      </c>
      <c r="BT214" s="194">
        <f>SUMIF(振分, $C214, 計算_投入係数表_加工!BT$4:BT$123)</f>
        <v>0</v>
      </c>
      <c r="BU214" s="194">
        <f>SUMIF(振分, $C214, 計算_投入係数表_加工!BU$4:BU$123)</f>
        <v>0</v>
      </c>
      <c r="BV214" s="194">
        <f>SUMIF(振分, $C214, 計算_投入係数表_加工!BV$4:BV$123)</f>
        <v>0</v>
      </c>
      <c r="BW214" s="194">
        <f>SUMIF(振分, $C214, 計算_投入係数表_加工!BW$4:BW$123)</f>
        <v>0</v>
      </c>
      <c r="BX214" s="194">
        <f>SUMIF(振分, $C214, 計算_投入係数表_加工!BX$4:BX$123)</f>
        <v>0</v>
      </c>
      <c r="BY214" s="194">
        <f>SUMIF(振分, $C214, 計算_投入係数表_加工!BY$4:BY$123)</f>
        <v>0</v>
      </c>
      <c r="BZ214" s="194">
        <f>SUMIF(振分, $C214, 計算_投入係数表_加工!BZ$4:BZ$123)</f>
        <v>0</v>
      </c>
      <c r="CA214" s="194">
        <f>SUMIF(振分, $C214, 計算_投入係数表_加工!CA$4:CA$123)</f>
        <v>0</v>
      </c>
      <c r="CB214" s="194">
        <f>SUMIF(振分, $C214, 計算_投入係数表_加工!CB$4:CB$123)</f>
        <v>0</v>
      </c>
      <c r="CC214" s="194">
        <f>SUMIF(振分, $C214, 計算_投入係数表_加工!CC$4:CC$123)</f>
        <v>0</v>
      </c>
      <c r="CD214" s="194">
        <f>SUMIF(振分, $C214, 計算_投入係数表_加工!CD$4:CD$123)</f>
        <v>0</v>
      </c>
      <c r="CE214" s="194">
        <f>SUMIF(振分, $C214, 計算_投入係数表_加工!CE$4:CE$123)</f>
        <v>0</v>
      </c>
      <c r="CF214" s="194">
        <f>SUMIF(振分, $C214, 計算_投入係数表_加工!CF$4:CF$123)</f>
        <v>0</v>
      </c>
      <c r="CG214" s="194">
        <f>SUMIF(振分, $C214, 計算_投入係数表_加工!CG$4:CG$123)</f>
        <v>0</v>
      </c>
      <c r="CH214" s="194">
        <f>SUMIF(振分, $C214, 計算_投入係数表_加工!CH$4:CH$123)</f>
        <v>0</v>
      </c>
      <c r="CI214" s="194">
        <f>SUMIF(振分, $C214, 計算_投入係数表_加工!CI$4:CI$123)</f>
        <v>0</v>
      </c>
      <c r="CJ214" s="194">
        <f>SUMIF(振分, $C214, 計算_投入係数表_加工!CJ$4:CJ$123)</f>
        <v>0</v>
      </c>
      <c r="CK214" s="194">
        <f>SUMIF(振分, $C214, 計算_投入係数表_加工!CK$4:CK$123)</f>
        <v>0</v>
      </c>
      <c r="CL214" s="194">
        <f>SUMIF(振分, $C214, 計算_投入係数表_加工!CL$4:CL$123)</f>
        <v>0</v>
      </c>
      <c r="CM214" s="194">
        <f>SUMIF(振分, $C214, 計算_投入係数表_加工!CM$4:CM$123)</f>
        <v>0</v>
      </c>
      <c r="CN214" s="194">
        <f>SUMIF(振分, $C214, 計算_投入係数表_加工!CN$4:CN$123)</f>
        <v>0</v>
      </c>
      <c r="CO214" s="194">
        <f>SUMIF(振分, $C214, 計算_投入係数表_加工!CO$4:CO$123)</f>
        <v>0</v>
      </c>
      <c r="CP214" s="194">
        <f>SUMIF(振分, $C214, 計算_投入係数表_加工!CP$4:CP$123)</f>
        <v>0</v>
      </c>
      <c r="CQ214" s="194">
        <f>SUMIF(振分, $C214, 計算_投入係数表_加工!CQ$4:CQ$123)</f>
        <v>0</v>
      </c>
      <c r="CR214" s="194">
        <f>SUMIF(振分, $C214, 計算_投入係数表_加工!CR$4:CR$123)</f>
        <v>0</v>
      </c>
      <c r="CS214" s="194">
        <f>SUMIF(振分, $C214, 計算_投入係数表_加工!CS$4:CS$123)</f>
        <v>0</v>
      </c>
      <c r="CT214" s="194">
        <f>SUMIF(振分, $C214, 計算_投入係数表_加工!CT$4:CT$123)</f>
        <v>0</v>
      </c>
      <c r="CU214" s="194">
        <f>SUMIF(振分, $C214, 計算_投入係数表_加工!CU$4:CU$123)</f>
        <v>0</v>
      </c>
      <c r="CV214" s="194">
        <f>SUMIF(振分, $C214, 計算_投入係数表_加工!CV$4:CV$123)</f>
        <v>0</v>
      </c>
      <c r="CW214" s="194">
        <f>SUMIF(振分, $C214, 計算_投入係数表_加工!CW$4:CW$123)</f>
        <v>0</v>
      </c>
      <c r="CX214" s="194">
        <f>SUMIF(振分, $C214, 計算_投入係数表_加工!CX$4:CX$123)</f>
        <v>0</v>
      </c>
      <c r="CY214" s="194">
        <f>SUMIF(振分, $C214, 計算_投入係数表_加工!CY$4:CY$123)</f>
        <v>0</v>
      </c>
      <c r="CZ214" s="194">
        <f>SUMIF(振分, $C214, 計算_投入係数表_加工!CZ$4:CZ$123)</f>
        <v>0</v>
      </c>
      <c r="DA214" s="194">
        <f>SUMIF(振分, $C214, 計算_投入係数表_加工!DA$4:DA$123)</f>
        <v>0</v>
      </c>
      <c r="DB214" s="194">
        <f>SUMIF(振分, $C214, 計算_投入係数表_加工!DB$4:DB$123)</f>
        <v>0</v>
      </c>
      <c r="DC214" s="194">
        <f>SUMIF(振分, $C214, 計算_投入係数表_加工!DC$4:DC$123)</f>
        <v>0</v>
      </c>
      <c r="DD214" s="194">
        <f>SUMIF(振分, $C214, 計算_投入係数表_加工!DD$4:DD$123)</f>
        <v>0</v>
      </c>
      <c r="DE214" s="194">
        <f>SUMIF(振分, $C214, 計算_投入係数表_加工!DE$4:DE$123)</f>
        <v>0</v>
      </c>
      <c r="DF214" s="194">
        <f>SUMIF(振分, $C214, 計算_投入係数表_加工!DF$4:DF$123)</f>
        <v>0</v>
      </c>
      <c r="DG214" s="194">
        <f>SUMIF(振分, $C214, 計算_投入係数表_加工!DG$4:DG$123)</f>
        <v>0</v>
      </c>
      <c r="DH214" s="194">
        <f>SUMIF(振分, $C214, 計算_投入係数表_加工!DH$4:DH$123)</f>
        <v>0</v>
      </c>
      <c r="DI214" s="194">
        <f>SUMIF(振分, $C214, 計算_投入係数表_加工!DI$4:DI$123)</f>
        <v>0</v>
      </c>
      <c r="DJ214" s="194">
        <f>SUMIF(振分, $C214, 計算_投入係数表_加工!DJ$4:DJ$123)</f>
        <v>0</v>
      </c>
      <c r="DK214" s="194">
        <f>SUMIF(振分, $C214, 計算_投入係数表_加工!DK$4:DK$123)</f>
        <v>0</v>
      </c>
      <c r="DL214" s="194">
        <f>SUMIF(振分, $C214, 計算_投入係数表_加工!DL$4:DL$123)</f>
        <v>0</v>
      </c>
      <c r="DM214" s="194">
        <f>SUMIF(振分, $C214, 計算_投入係数表_加工!DM$4:DM$123)</f>
        <v>0</v>
      </c>
      <c r="DN214" s="194">
        <f>SUMIF(振分, $C214, 計算_投入係数表_加工!DN$4:DN$123)</f>
        <v>0</v>
      </c>
      <c r="DO214" s="194">
        <f>SUMIF(振分, $C214, 計算_投入係数表_加工!DO$4:DO$123)</f>
        <v>0</v>
      </c>
      <c r="DP214" s="194">
        <f>SUMIF(振分, $C214, 計算_投入係数表_加工!DP$4:DP$123)</f>
        <v>0</v>
      </c>
      <c r="DQ214" s="194">
        <f>SUMIF(振分, $C214, 計算_投入係数表_加工!DQ$4:DQ$123)</f>
        <v>0</v>
      </c>
      <c r="DR214" s="194">
        <f>SUMIF(振分, $C214, 計算_投入係数表_加工!DR$4:DR$123)</f>
        <v>0</v>
      </c>
      <c r="DS214" s="194">
        <f>SUMIF(振分, $C214, 計算_投入係数表_加工!DS$4:DS$123)</f>
        <v>0</v>
      </c>
      <c r="DT214" s="108">
        <f>SUMIF(振分, $C214, 計算_投入係数表_加工!DT$4:DT$123)</f>
        <v>0</v>
      </c>
    </row>
    <row r="215" spans="1:124" s="22" customFormat="1" x14ac:dyDescent="0.25">
      <c r="A215" s="34"/>
      <c r="B215" s="53">
        <v>75</v>
      </c>
      <c r="C215" s="360" t="str">
        <v>-</v>
      </c>
      <c r="D215" s="193">
        <f>SUMIF(振分, $C215, 計算_投入係数表_加工!D$4:D$123)</f>
        <v>0</v>
      </c>
      <c r="E215" s="194">
        <f>SUMIF(振分, $C215, 計算_投入係数表_加工!E$4:E$123)</f>
        <v>0</v>
      </c>
      <c r="F215" s="194">
        <f>SUMIF(振分, $C215, 計算_投入係数表_加工!F$4:F$123)</f>
        <v>0</v>
      </c>
      <c r="G215" s="194">
        <f>SUMIF(振分, $C215, 計算_投入係数表_加工!G$4:G$123)</f>
        <v>0</v>
      </c>
      <c r="H215" s="194">
        <f>SUMIF(振分, $C215, 計算_投入係数表_加工!H$4:H$123)</f>
        <v>0</v>
      </c>
      <c r="I215" s="194">
        <f>SUMIF(振分, $C215, 計算_投入係数表_加工!I$4:I$123)</f>
        <v>0</v>
      </c>
      <c r="J215" s="194">
        <f>SUMIF(振分, $C215, 計算_投入係数表_加工!J$4:J$123)</f>
        <v>0</v>
      </c>
      <c r="K215" s="194">
        <f>SUMIF(振分, $C215, 計算_投入係数表_加工!K$4:K$123)</f>
        <v>0</v>
      </c>
      <c r="L215" s="194">
        <f>SUMIF(振分, $C215, 計算_投入係数表_加工!L$4:L$123)</f>
        <v>0</v>
      </c>
      <c r="M215" s="194">
        <f>SUMIF(振分, $C215, 計算_投入係数表_加工!M$4:M$123)</f>
        <v>0</v>
      </c>
      <c r="N215" s="194">
        <f>SUMIF(振分, $C215, 計算_投入係数表_加工!N$4:N$123)</f>
        <v>0</v>
      </c>
      <c r="O215" s="194">
        <f>SUMIF(振分, $C215, 計算_投入係数表_加工!O$4:O$123)</f>
        <v>0</v>
      </c>
      <c r="P215" s="194">
        <f>SUMIF(振分, $C215, 計算_投入係数表_加工!P$4:P$123)</f>
        <v>0</v>
      </c>
      <c r="Q215" s="194">
        <f>SUMIF(振分, $C215, 計算_投入係数表_加工!Q$4:Q$123)</f>
        <v>0</v>
      </c>
      <c r="R215" s="194">
        <f>SUMIF(振分, $C215, 計算_投入係数表_加工!R$4:R$123)</f>
        <v>0</v>
      </c>
      <c r="S215" s="194">
        <f>SUMIF(振分, $C215, 計算_投入係数表_加工!S$4:S$123)</f>
        <v>0</v>
      </c>
      <c r="T215" s="194">
        <f>SUMIF(振分, $C215, 計算_投入係数表_加工!T$4:T$123)</f>
        <v>0</v>
      </c>
      <c r="U215" s="194">
        <f>SUMIF(振分, $C215, 計算_投入係数表_加工!U$4:U$123)</f>
        <v>0</v>
      </c>
      <c r="V215" s="194">
        <f>SUMIF(振分, $C215, 計算_投入係数表_加工!V$4:V$123)</f>
        <v>0</v>
      </c>
      <c r="W215" s="194">
        <f>SUMIF(振分, $C215, 計算_投入係数表_加工!W$4:W$123)</f>
        <v>0</v>
      </c>
      <c r="X215" s="194">
        <f>SUMIF(振分, $C215, 計算_投入係数表_加工!X$4:X$123)</f>
        <v>0</v>
      </c>
      <c r="Y215" s="194">
        <f>SUMIF(振分, $C215, 計算_投入係数表_加工!Y$4:Y$123)</f>
        <v>0</v>
      </c>
      <c r="Z215" s="194">
        <f>SUMIF(振分, $C215, 計算_投入係数表_加工!Z$4:Z$123)</f>
        <v>0</v>
      </c>
      <c r="AA215" s="194">
        <f>SUMIF(振分, $C215, 計算_投入係数表_加工!AA$4:AA$123)</f>
        <v>0</v>
      </c>
      <c r="AB215" s="194">
        <f>SUMIF(振分, $C215, 計算_投入係数表_加工!AB$4:AB$123)</f>
        <v>0</v>
      </c>
      <c r="AC215" s="194">
        <f>SUMIF(振分, $C215, 計算_投入係数表_加工!AC$4:AC$123)</f>
        <v>0</v>
      </c>
      <c r="AD215" s="194">
        <f>SUMIF(振分, $C215, 計算_投入係数表_加工!AD$4:AD$123)</f>
        <v>0</v>
      </c>
      <c r="AE215" s="194">
        <f>SUMIF(振分, $C215, 計算_投入係数表_加工!AE$4:AE$123)</f>
        <v>0</v>
      </c>
      <c r="AF215" s="194">
        <f>SUMIF(振分, $C215, 計算_投入係数表_加工!AF$4:AF$123)</f>
        <v>0</v>
      </c>
      <c r="AG215" s="194">
        <f>SUMIF(振分, $C215, 計算_投入係数表_加工!AG$4:AG$123)</f>
        <v>0</v>
      </c>
      <c r="AH215" s="194">
        <f>SUMIF(振分, $C215, 計算_投入係数表_加工!AH$4:AH$123)</f>
        <v>0</v>
      </c>
      <c r="AI215" s="194">
        <f>SUMIF(振分, $C215, 計算_投入係数表_加工!AI$4:AI$123)</f>
        <v>0</v>
      </c>
      <c r="AJ215" s="194">
        <f>SUMIF(振分, $C215, 計算_投入係数表_加工!AJ$4:AJ$123)</f>
        <v>0</v>
      </c>
      <c r="AK215" s="194">
        <f>SUMIF(振分, $C215, 計算_投入係数表_加工!AK$4:AK$123)</f>
        <v>0</v>
      </c>
      <c r="AL215" s="194">
        <f>SUMIF(振分, $C215, 計算_投入係数表_加工!AL$4:AL$123)</f>
        <v>0</v>
      </c>
      <c r="AM215" s="194">
        <f>SUMIF(振分, $C215, 計算_投入係数表_加工!AM$4:AM$123)</f>
        <v>0</v>
      </c>
      <c r="AN215" s="194">
        <f>SUMIF(振分, $C215, 計算_投入係数表_加工!AN$4:AN$123)</f>
        <v>0</v>
      </c>
      <c r="AO215" s="194">
        <f>SUMIF(振分, $C215, 計算_投入係数表_加工!AO$4:AO$123)</f>
        <v>0</v>
      </c>
      <c r="AP215" s="194">
        <f>SUMIF(振分, $C215, 計算_投入係数表_加工!AP$4:AP$123)</f>
        <v>0</v>
      </c>
      <c r="AQ215" s="194">
        <f>SUMIF(振分, $C215, 計算_投入係数表_加工!AQ$4:AQ$123)</f>
        <v>0</v>
      </c>
      <c r="AR215" s="194">
        <f>SUMIF(振分, $C215, 計算_投入係数表_加工!AR$4:AR$123)</f>
        <v>0</v>
      </c>
      <c r="AS215" s="194">
        <f>SUMIF(振分, $C215, 計算_投入係数表_加工!AS$4:AS$123)</f>
        <v>0</v>
      </c>
      <c r="AT215" s="194">
        <f>SUMIF(振分, $C215, 計算_投入係数表_加工!AT$4:AT$123)</f>
        <v>0</v>
      </c>
      <c r="AU215" s="194">
        <f>SUMIF(振分, $C215, 計算_投入係数表_加工!AU$4:AU$123)</f>
        <v>0</v>
      </c>
      <c r="AV215" s="194">
        <f>SUMIF(振分, $C215, 計算_投入係数表_加工!AV$4:AV$123)</f>
        <v>0</v>
      </c>
      <c r="AW215" s="194">
        <f>SUMIF(振分, $C215, 計算_投入係数表_加工!AW$4:AW$123)</f>
        <v>0</v>
      </c>
      <c r="AX215" s="194">
        <f>SUMIF(振分, $C215, 計算_投入係数表_加工!AX$4:AX$123)</f>
        <v>0</v>
      </c>
      <c r="AY215" s="194">
        <f>SUMIF(振分, $C215, 計算_投入係数表_加工!AY$4:AY$123)</f>
        <v>0</v>
      </c>
      <c r="AZ215" s="194">
        <f>SUMIF(振分, $C215, 計算_投入係数表_加工!AZ$4:AZ$123)</f>
        <v>0</v>
      </c>
      <c r="BA215" s="194">
        <f>SUMIF(振分, $C215, 計算_投入係数表_加工!BA$4:BA$123)</f>
        <v>0</v>
      </c>
      <c r="BB215" s="194">
        <f>SUMIF(振分, $C215, 計算_投入係数表_加工!BB$4:BB$123)</f>
        <v>0</v>
      </c>
      <c r="BC215" s="194">
        <f>SUMIF(振分, $C215, 計算_投入係数表_加工!BC$4:BC$123)</f>
        <v>0</v>
      </c>
      <c r="BD215" s="194">
        <f>SUMIF(振分, $C215, 計算_投入係数表_加工!BD$4:BD$123)</f>
        <v>0</v>
      </c>
      <c r="BE215" s="194">
        <f>SUMIF(振分, $C215, 計算_投入係数表_加工!BE$4:BE$123)</f>
        <v>0</v>
      </c>
      <c r="BF215" s="194">
        <f>SUMIF(振分, $C215, 計算_投入係数表_加工!BF$4:BF$123)</f>
        <v>0</v>
      </c>
      <c r="BG215" s="194">
        <f>SUMIF(振分, $C215, 計算_投入係数表_加工!BG$4:BG$123)</f>
        <v>0</v>
      </c>
      <c r="BH215" s="194">
        <f>SUMIF(振分, $C215, 計算_投入係数表_加工!BH$4:BH$123)</f>
        <v>0</v>
      </c>
      <c r="BI215" s="194">
        <f>SUMIF(振分, $C215, 計算_投入係数表_加工!BI$4:BI$123)</f>
        <v>0</v>
      </c>
      <c r="BJ215" s="194">
        <f>SUMIF(振分, $C215, 計算_投入係数表_加工!BJ$4:BJ$123)</f>
        <v>0</v>
      </c>
      <c r="BK215" s="194">
        <f>SUMIF(振分, $C215, 計算_投入係数表_加工!BK$4:BK$123)</f>
        <v>0</v>
      </c>
      <c r="BL215" s="194">
        <f>SUMIF(振分, $C215, 計算_投入係数表_加工!BL$4:BL$123)</f>
        <v>0</v>
      </c>
      <c r="BM215" s="194">
        <f>SUMIF(振分, $C215, 計算_投入係数表_加工!BM$4:BM$123)</f>
        <v>0</v>
      </c>
      <c r="BN215" s="194">
        <f>SUMIF(振分, $C215, 計算_投入係数表_加工!BN$4:BN$123)</f>
        <v>0</v>
      </c>
      <c r="BO215" s="194">
        <f>SUMIF(振分, $C215, 計算_投入係数表_加工!BO$4:BO$123)</f>
        <v>0</v>
      </c>
      <c r="BP215" s="194">
        <f>SUMIF(振分, $C215, 計算_投入係数表_加工!BP$4:BP$123)</f>
        <v>0</v>
      </c>
      <c r="BQ215" s="194">
        <f>SUMIF(振分, $C215, 計算_投入係数表_加工!BQ$4:BQ$123)</f>
        <v>0</v>
      </c>
      <c r="BR215" s="194">
        <f>SUMIF(振分, $C215, 計算_投入係数表_加工!BR$4:BR$123)</f>
        <v>0</v>
      </c>
      <c r="BS215" s="194">
        <f>SUMIF(振分, $C215, 計算_投入係数表_加工!BS$4:BS$123)</f>
        <v>0</v>
      </c>
      <c r="BT215" s="194">
        <f>SUMIF(振分, $C215, 計算_投入係数表_加工!BT$4:BT$123)</f>
        <v>0</v>
      </c>
      <c r="BU215" s="194">
        <f>SUMIF(振分, $C215, 計算_投入係数表_加工!BU$4:BU$123)</f>
        <v>0</v>
      </c>
      <c r="BV215" s="194">
        <f>SUMIF(振分, $C215, 計算_投入係数表_加工!BV$4:BV$123)</f>
        <v>0</v>
      </c>
      <c r="BW215" s="194">
        <f>SUMIF(振分, $C215, 計算_投入係数表_加工!BW$4:BW$123)</f>
        <v>0</v>
      </c>
      <c r="BX215" s="194">
        <f>SUMIF(振分, $C215, 計算_投入係数表_加工!BX$4:BX$123)</f>
        <v>0</v>
      </c>
      <c r="BY215" s="194">
        <f>SUMIF(振分, $C215, 計算_投入係数表_加工!BY$4:BY$123)</f>
        <v>0</v>
      </c>
      <c r="BZ215" s="194">
        <f>SUMIF(振分, $C215, 計算_投入係数表_加工!BZ$4:BZ$123)</f>
        <v>0</v>
      </c>
      <c r="CA215" s="194">
        <f>SUMIF(振分, $C215, 計算_投入係数表_加工!CA$4:CA$123)</f>
        <v>0</v>
      </c>
      <c r="CB215" s="194">
        <f>SUMIF(振分, $C215, 計算_投入係数表_加工!CB$4:CB$123)</f>
        <v>0</v>
      </c>
      <c r="CC215" s="194">
        <f>SUMIF(振分, $C215, 計算_投入係数表_加工!CC$4:CC$123)</f>
        <v>0</v>
      </c>
      <c r="CD215" s="194">
        <f>SUMIF(振分, $C215, 計算_投入係数表_加工!CD$4:CD$123)</f>
        <v>0</v>
      </c>
      <c r="CE215" s="194">
        <f>SUMIF(振分, $C215, 計算_投入係数表_加工!CE$4:CE$123)</f>
        <v>0</v>
      </c>
      <c r="CF215" s="194">
        <f>SUMIF(振分, $C215, 計算_投入係数表_加工!CF$4:CF$123)</f>
        <v>0</v>
      </c>
      <c r="CG215" s="194">
        <f>SUMIF(振分, $C215, 計算_投入係数表_加工!CG$4:CG$123)</f>
        <v>0</v>
      </c>
      <c r="CH215" s="194">
        <f>SUMIF(振分, $C215, 計算_投入係数表_加工!CH$4:CH$123)</f>
        <v>0</v>
      </c>
      <c r="CI215" s="194">
        <f>SUMIF(振分, $C215, 計算_投入係数表_加工!CI$4:CI$123)</f>
        <v>0</v>
      </c>
      <c r="CJ215" s="194">
        <f>SUMIF(振分, $C215, 計算_投入係数表_加工!CJ$4:CJ$123)</f>
        <v>0</v>
      </c>
      <c r="CK215" s="194">
        <f>SUMIF(振分, $C215, 計算_投入係数表_加工!CK$4:CK$123)</f>
        <v>0</v>
      </c>
      <c r="CL215" s="194">
        <f>SUMIF(振分, $C215, 計算_投入係数表_加工!CL$4:CL$123)</f>
        <v>0</v>
      </c>
      <c r="CM215" s="194">
        <f>SUMIF(振分, $C215, 計算_投入係数表_加工!CM$4:CM$123)</f>
        <v>0</v>
      </c>
      <c r="CN215" s="194">
        <f>SUMIF(振分, $C215, 計算_投入係数表_加工!CN$4:CN$123)</f>
        <v>0</v>
      </c>
      <c r="CO215" s="194">
        <f>SUMIF(振分, $C215, 計算_投入係数表_加工!CO$4:CO$123)</f>
        <v>0</v>
      </c>
      <c r="CP215" s="194">
        <f>SUMIF(振分, $C215, 計算_投入係数表_加工!CP$4:CP$123)</f>
        <v>0</v>
      </c>
      <c r="CQ215" s="194">
        <f>SUMIF(振分, $C215, 計算_投入係数表_加工!CQ$4:CQ$123)</f>
        <v>0</v>
      </c>
      <c r="CR215" s="194">
        <f>SUMIF(振分, $C215, 計算_投入係数表_加工!CR$4:CR$123)</f>
        <v>0</v>
      </c>
      <c r="CS215" s="194">
        <f>SUMIF(振分, $C215, 計算_投入係数表_加工!CS$4:CS$123)</f>
        <v>0</v>
      </c>
      <c r="CT215" s="194">
        <f>SUMIF(振分, $C215, 計算_投入係数表_加工!CT$4:CT$123)</f>
        <v>0</v>
      </c>
      <c r="CU215" s="194">
        <f>SUMIF(振分, $C215, 計算_投入係数表_加工!CU$4:CU$123)</f>
        <v>0</v>
      </c>
      <c r="CV215" s="194">
        <f>SUMIF(振分, $C215, 計算_投入係数表_加工!CV$4:CV$123)</f>
        <v>0</v>
      </c>
      <c r="CW215" s="194">
        <f>SUMIF(振分, $C215, 計算_投入係数表_加工!CW$4:CW$123)</f>
        <v>0</v>
      </c>
      <c r="CX215" s="194">
        <f>SUMIF(振分, $C215, 計算_投入係数表_加工!CX$4:CX$123)</f>
        <v>0</v>
      </c>
      <c r="CY215" s="194">
        <f>SUMIF(振分, $C215, 計算_投入係数表_加工!CY$4:CY$123)</f>
        <v>0</v>
      </c>
      <c r="CZ215" s="194">
        <f>SUMIF(振分, $C215, 計算_投入係数表_加工!CZ$4:CZ$123)</f>
        <v>0</v>
      </c>
      <c r="DA215" s="194">
        <f>SUMIF(振分, $C215, 計算_投入係数表_加工!DA$4:DA$123)</f>
        <v>0</v>
      </c>
      <c r="DB215" s="194">
        <f>SUMIF(振分, $C215, 計算_投入係数表_加工!DB$4:DB$123)</f>
        <v>0</v>
      </c>
      <c r="DC215" s="194">
        <f>SUMIF(振分, $C215, 計算_投入係数表_加工!DC$4:DC$123)</f>
        <v>0</v>
      </c>
      <c r="DD215" s="194">
        <f>SUMIF(振分, $C215, 計算_投入係数表_加工!DD$4:DD$123)</f>
        <v>0</v>
      </c>
      <c r="DE215" s="194">
        <f>SUMIF(振分, $C215, 計算_投入係数表_加工!DE$4:DE$123)</f>
        <v>0</v>
      </c>
      <c r="DF215" s="194">
        <f>SUMIF(振分, $C215, 計算_投入係数表_加工!DF$4:DF$123)</f>
        <v>0</v>
      </c>
      <c r="DG215" s="194">
        <f>SUMIF(振分, $C215, 計算_投入係数表_加工!DG$4:DG$123)</f>
        <v>0</v>
      </c>
      <c r="DH215" s="194">
        <f>SUMIF(振分, $C215, 計算_投入係数表_加工!DH$4:DH$123)</f>
        <v>0</v>
      </c>
      <c r="DI215" s="194">
        <f>SUMIF(振分, $C215, 計算_投入係数表_加工!DI$4:DI$123)</f>
        <v>0</v>
      </c>
      <c r="DJ215" s="194">
        <f>SUMIF(振分, $C215, 計算_投入係数表_加工!DJ$4:DJ$123)</f>
        <v>0</v>
      </c>
      <c r="DK215" s="194">
        <f>SUMIF(振分, $C215, 計算_投入係数表_加工!DK$4:DK$123)</f>
        <v>0</v>
      </c>
      <c r="DL215" s="194">
        <f>SUMIF(振分, $C215, 計算_投入係数表_加工!DL$4:DL$123)</f>
        <v>0</v>
      </c>
      <c r="DM215" s="194">
        <f>SUMIF(振分, $C215, 計算_投入係数表_加工!DM$4:DM$123)</f>
        <v>0</v>
      </c>
      <c r="DN215" s="194">
        <f>SUMIF(振分, $C215, 計算_投入係数表_加工!DN$4:DN$123)</f>
        <v>0</v>
      </c>
      <c r="DO215" s="194">
        <f>SUMIF(振分, $C215, 計算_投入係数表_加工!DO$4:DO$123)</f>
        <v>0</v>
      </c>
      <c r="DP215" s="194">
        <f>SUMIF(振分, $C215, 計算_投入係数表_加工!DP$4:DP$123)</f>
        <v>0</v>
      </c>
      <c r="DQ215" s="194">
        <f>SUMIF(振分, $C215, 計算_投入係数表_加工!DQ$4:DQ$123)</f>
        <v>0</v>
      </c>
      <c r="DR215" s="194">
        <f>SUMIF(振分, $C215, 計算_投入係数表_加工!DR$4:DR$123)</f>
        <v>0</v>
      </c>
      <c r="DS215" s="194">
        <f>SUMIF(振分, $C215, 計算_投入係数表_加工!DS$4:DS$123)</f>
        <v>0</v>
      </c>
      <c r="DT215" s="108">
        <f>SUMIF(振分, $C215, 計算_投入係数表_加工!DT$4:DT$123)</f>
        <v>0</v>
      </c>
    </row>
    <row r="216" spans="1:124" s="22" customFormat="1" x14ac:dyDescent="0.25">
      <c r="A216" s="34"/>
      <c r="B216" s="53">
        <v>76</v>
      </c>
      <c r="C216" s="361" t="str">
        <v>-</v>
      </c>
      <c r="D216" s="196">
        <f>SUMIF(振分, $C216, 計算_投入係数表_加工!D$4:D$123)</f>
        <v>0</v>
      </c>
      <c r="E216" s="197">
        <f>SUMIF(振分, $C216, 計算_投入係数表_加工!E$4:E$123)</f>
        <v>0</v>
      </c>
      <c r="F216" s="197">
        <f>SUMIF(振分, $C216, 計算_投入係数表_加工!F$4:F$123)</f>
        <v>0</v>
      </c>
      <c r="G216" s="197">
        <f>SUMIF(振分, $C216, 計算_投入係数表_加工!G$4:G$123)</f>
        <v>0</v>
      </c>
      <c r="H216" s="197">
        <f>SUMIF(振分, $C216, 計算_投入係数表_加工!H$4:H$123)</f>
        <v>0</v>
      </c>
      <c r="I216" s="197">
        <f>SUMIF(振分, $C216, 計算_投入係数表_加工!I$4:I$123)</f>
        <v>0</v>
      </c>
      <c r="J216" s="197">
        <f>SUMIF(振分, $C216, 計算_投入係数表_加工!J$4:J$123)</f>
        <v>0</v>
      </c>
      <c r="K216" s="197">
        <f>SUMIF(振分, $C216, 計算_投入係数表_加工!K$4:K$123)</f>
        <v>0</v>
      </c>
      <c r="L216" s="197">
        <f>SUMIF(振分, $C216, 計算_投入係数表_加工!L$4:L$123)</f>
        <v>0</v>
      </c>
      <c r="M216" s="197">
        <f>SUMIF(振分, $C216, 計算_投入係数表_加工!M$4:M$123)</f>
        <v>0</v>
      </c>
      <c r="N216" s="197">
        <f>SUMIF(振分, $C216, 計算_投入係数表_加工!N$4:N$123)</f>
        <v>0</v>
      </c>
      <c r="O216" s="197">
        <f>SUMIF(振分, $C216, 計算_投入係数表_加工!O$4:O$123)</f>
        <v>0</v>
      </c>
      <c r="P216" s="197">
        <f>SUMIF(振分, $C216, 計算_投入係数表_加工!P$4:P$123)</f>
        <v>0</v>
      </c>
      <c r="Q216" s="197">
        <f>SUMIF(振分, $C216, 計算_投入係数表_加工!Q$4:Q$123)</f>
        <v>0</v>
      </c>
      <c r="R216" s="197">
        <f>SUMIF(振分, $C216, 計算_投入係数表_加工!R$4:R$123)</f>
        <v>0</v>
      </c>
      <c r="S216" s="197">
        <f>SUMIF(振分, $C216, 計算_投入係数表_加工!S$4:S$123)</f>
        <v>0</v>
      </c>
      <c r="T216" s="197">
        <f>SUMIF(振分, $C216, 計算_投入係数表_加工!T$4:T$123)</f>
        <v>0</v>
      </c>
      <c r="U216" s="197">
        <f>SUMIF(振分, $C216, 計算_投入係数表_加工!U$4:U$123)</f>
        <v>0</v>
      </c>
      <c r="V216" s="197">
        <f>SUMIF(振分, $C216, 計算_投入係数表_加工!V$4:V$123)</f>
        <v>0</v>
      </c>
      <c r="W216" s="197">
        <f>SUMIF(振分, $C216, 計算_投入係数表_加工!W$4:W$123)</f>
        <v>0</v>
      </c>
      <c r="X216" s="197">
        <f>SUMIF(振分, $C216, 計算_投入係数表_加工!X$4:X$123)</f>
        <v>0</v>
      </c>
      <c r="Y216" s="197">
        <f>SUMIF(振分, $C216, 計算_投入係数表_加工!Y$4:Y$123)</f>
        <v>0</v>
      </c>
      <c r="Z216" s="197">
        <f>SUMIF(振分, $C216, 計算_投入係数表_加工!Z$4:Z$123)</f>
        <v>0</v>
      </c>
      <c r="AA216" s="197">
        <f>SUMIF(振分, $C216, 計算_投入係数表_加工!AA$4:AA$123)</f>
        <v>0</v>
      </c>
      <c r="AB216" s="197">
        <f>SUMIF(振分, $C216, 計算_投入係数表_加工!AB$4:AB$123)</f>
        <v>0</v>
      </c>
      <c r="AC216" s="197">
        <f>SUMIF(振分, $C216, 計算_投入係数表_加工!AC$4:AC$123)</f>
        <v>0</v>
      </c>
      <c r="AD216" s="197">
        <f>SUMIF(振分, $C216, 計算_投入係数表_加工!AD$4:AD$123)</f>
        <v>0</v>
      </c>
      <c r="AE216" s="197">
        <f>SUMIF(振分, $C216, 計算_投入係数表_加工!AE$4:AE$123)</f>
        <v>0</v>
      </c>
      <c r="AF216" s="197">
        <f>SUMIF(振分, $C216, 計算_投入係数表_加工!AF$4:AF$123)</f>
        <v>0</v>
      </c>
      <c r="AG216" s="197">
        <f>SUMIF(振分, $C216, 計算_投入係数表_加工!AG$4:AG$123)</f>
        <v>0</v>
      </c>
      <c r="AH216" s="197">
        <f>SUMIF(振分, $C216, 計算_投入係数表_加工!AH$4:AH$123)</f>
        <v>0</v>
      </c>
      <c r="AI216" s="197">
        <f>SUMIF(振分, $C216, 計算_投入係数表_加工!AI$4:AI$123)</f>
        <v>0</v>
      </c>
      <c r="AJ216" s="197">
        <f>SUMIF(振分, $C216, 計算_投入係数表_加工!AJ$4:AJ$123)</f>
        <v>0</v>
      </c>
      <c r="AK216" s="197">
        <f>SUMIF(振分, $C216, 計算_投入係数表_加工!AK$4:AK$123)</f>
        <v>0</v>
      </c>
      <c r="AL216" s="197">
        <f>SUMIF(振分, $C216, 計算_投入係数表_加工!AL$4:AL$123)</f>
        <v>0</v>
      </c>
      <c r="AM216" s="197">
        <f>SUMIF(振分, $C216, 計算_投入係数表_加工!AM$4:AM$123)</f>
        <v>0</v>
      </c>
      <c r="AN216" s="197">
        <f>SUMIF(振分, $C216, 計算_投入係数表_加工!AN$4:AN$123)</f>
        <v>0</v>
      </c>
      <c r="AO216" s="197">
        <f>SUMIF(振分, $C216, 計算_投入係数表_加工!AO$4:AO$123)</f>
        <v>0</v>
      </c>
      <c r="AP216" s="197">
        <f>SUMIF(振分, $C216, 計算_投入係数表_加工!AP$4:AP$123)</f>
        <v>0</v>
      </c>
      <c r="AQ216" s="197">
        <f>SUMIF(振分, $C216, 計算_投入係数表_加工!AQ$4:AQ$123)</f>
        <v>0</v>
      </c>
      <c r="AR216" s="197">
        <f>SUMIF(振分, $C216, 計算_投入係数表_加工!AR$4:AR$123)</f>
        <v>0</v>
      </c>
      <c r="AS216" s="197">
        <f>SUMIF(振分, $C216, 計算_投入係数表_加工!AS$4:AS$123)</f>
        <v>0</v>
      </c>
      <c r="AT216" s="197">
        <f>SUMIF(振分, $C216, 計算_投入係数表_加工!AT$4:AT$123)</f>
        <v>0</v>
      </c>
      <c r="AU216" s="197">
        <f>SUMIF(振分, $C216, 計算_投入係数表_加工!AU$4:AU$123)</f>
        <v>0</v>
      </c>
      <c r="AV216" s="197">
        <f>SUMIF(振分, $C216, 計算_投入係数表_加工!AV$4:AV$123)</f>
        <v>0</v>
      </c>
      <c r="AW216" s="197">
        <f>SUMIF(振分, $C216, 計算_投入係数表_加工!AW$4:AW$123)</f>
        <v>0</v>
      </c>
      <c r="AX216" s="197">
        <f>SUMIF(振分, $C216, 計算_投入係数表_加工!AX$4:AX$123)</f>
        <v>0</v>
      </c>
      <c r="AY216" s="197">
        <f>SUMIF(振分, $C216, 計算_投入係数表_加工!AY$4:AY$123)</f>
        <v>0</v>
      </c>
      <c r="AZ216" s="197">
        <f>SUMIF(振分, $C216, 計算_投入係数表_加工!AZ$4:AZ$123)</f>
        <v>0</v>
      </c>
      <c r="BA216" s="197">
        <f>SUMIF(振分, $C216, 計算_投入係数表_加工!BA$4:BA$123)</f>
        <v>0</v>
      </c>
      <c r="BB216" s="197">
        <f>SUMIF(振分, $C216, 計算_投入係数表_加工!BB$4:BB$123)</f>
        <v>0</v>
      </c>
      <c r="BC216" s="197">
        <f>SUMIF(振分, $C216, 計算_投入係数表_加工!BC$4:BC$123)</f>
        <v>0</v>
      </c>
      <c r="BD216" s="197">
        <f>SUMIF(振分, $C216, 計算_投入係数表_加工!BD$4:BD$123)</f>
        <v>0</v>
      </c>
      <c r="BE216" s="197">
        <f>SUMIF(振分, $C216, 計算_投入係数表_加工!BE$4:BE$123)</f>
        <v>0</v>
      </c>
      <c r="BF216" s="197">
        <f>SUMIF(振分, $C216, 計算_投入係数表_加工!BF$4:BF$123)</f>
        <v>0</v>
      </c>
      <c r="BG216" s="197">
        <f>SUMIF(振分, $C216, 計算_投入係数表_加工!BG$4:BG$123)</f>
        <v>0</v>
      </c>
      <c r="BH216" s="197">
        <f>SUMIF(振分, $C216, 計算_投入係数表_加工!BH$4:BH$123)</f>
        <v>0</v>
      </c>
      <c r="BI216" s="197">
        <f>SUMIF(振分, $C216, 計算_投入係数表_加工!BI$4:BI$123)</f>
        <v>0</v>
      </c>
      <c r="BJ216" s="197">
        <f>SUMIF(振分, $C216, 計算_投入係数表_加工!BJ$4:BJ$123)</f>
        <v>0</v>
      </c>
      <c r="BK216" s="197">
        <f>SUMIF(振分, $C216, 計算_投入係数表_加工!BK$4:BK$123)</f>
        <v>0</v>
      </c>
      <c r="BL216" s="197">
        <f>SUMIF(振分, $C216, 計算_投入係数表_加工!BL$4:BL$123)</f>
        <v>0</v>
      </c>
      <c r="BM216" s="197">
        <f>SUMIF(振分, $C216, 計算_投入係数表_加工!BM$4:BM$123)</f>
        <v>0</v>
      </c>
      <c r="BN216" s="197">
        <f>SUMIF(振分, $C216, 計算_投入係数表_加工!BN$4:BN$123)</f>
        <v>0</v>
      </c>
      <c r="BO216" s="197">
        <f>SUMIF(振分, $C216, 計算_投入係数表_加工!BO$4:BO$123)</f>
        <v>0</v>
      </c>
      <c r="BP216" s="197">
        <f>SUMIF(振分, $C216, 計算_投入係数表_加工!BP$4:BP$123)</f>
        <v>0</v>
      </c>
      <c r="BQ216" s="197">
        <f>SUMIF(振分, $C216, 計算_投入係数表_加工!BQ$4:BQ$123)</f>
        <v>0</v>
      </c>
      <c r="BR216" s="197">
        <f>SUMIF(振分, $C216, 計算_投入係数表_加工!BR$4:BR$123)</f>
        <v>0</v>
      </c>
      <c r="BS216" s="197">
        <f>SUMIF(振分, $C216, 計算_投入係数表_加工!BS$4:BS$123)</f>
        <v>0</v>
      </c>
      <c r="BT216" s="197">
        <f>SUMIF(振分, $C216, 計算_投入係数表_加工!BT$4:BT$123)</f>
        <v>0</v>
      </c>
      <c r="BU216" s="197">
        <f>SUMIF(振分, $C216, 計算_投入係数表_加工!BU$4:BU$123)</f>
        <v>0</v>
      </c>
      <c r="BV216" s="197">
        <f>SUMIF(振分, $C216, 計算_投入係数表_加工!BV$4:BV$123)</f>
        <v>0</v>
      </c>
      <c r="BW216" s="197">
        <f>SUMIF(振分, $C216, 計算_投入係数表_加工!BW$4:BW$123)</f>
        <v>0</v>
      </c>
      <c r="BX216" s="197">
        <f>SUMIF(振分, $C216, 計算_投入係数表_加工!BX$4:BX$123)</f>
        <v>0</v>
      </c>
      <c r="BY216" s="197">
        <f>SUMIF(振分, $C216, 計算_投入係数表_加工!BY$4:BY$123)</f>
        <v>0</v>
      </c>
      <c r="BZ216" s="197">
        <f>SUMIF(振分, $C216, 計算_投入係数表_加工!BZ$4:BZ$123)</f>
        <v>0</v>
      </c>
      <c r="CA216" s="197">
        <f>SUMIF(振分, $C216, 計算_投入係数表_加工!CA$4:CA$123)</f>
        <v>0</v>
      </c>
      <c r="CB216" s="197">
        <f>SUMIF(振分, $C216, 計算_投入係数表_加工!CB$4:CB$123)</f>
        <v>0</v>
      </c>
      <c r="CC216" s="197">
        <f>SUMIF(振分, $C216, 計算_投入係数表_加工!CC$4:CC$123)</f>
        <v>0</v>
      </c>
      <c r="CD216" s="197">
        <f>SUMIF(振分, $C216, 計算_投入係数表_加工!CD$4:CD$123)</f>
        <v>0</v>
      </c>
      <c r="CE216" s="197">
        <f>SUMIF(振分, $C216, 計算_投入係数表_加工!CE$4:CE$123)</f>
        <v>0</v>
      </c>
      <c r="CF216" s="197">
        <f>SUMIF(振分, $C216, 計算_投入係数表_加工!CF$4:CF$123)</f>
        <v>0</v>
      </c>
      <c r="CG216" s="197">
        <f>SUMIF(振分, $C216, 計算_投入係数表_加工!CG$4:CG$123)</f>
        <v>0</v>
      </c>
      <c r="CH216" s="197">
        <f>SUMIF(振分, $C216, 計算_投入係数表_加工!CH$4:CH$123)</f>
        <v>0</v>
      </c>
      <c r="CI216" s="197">
        <f>SUMIF(振分, $C216, 計算_投入係数表_加工!CI$4:CI$123)</f>
        <v>0</v>
      </c>
      <c r="CJ216" s="197">
        <f>SUMIF(振分, $C216, 計算_投入係数表_加工!CJ$4:CJ$123)</f>
        <v>0</v>
      </c>
      <c r="CK216" s="197">
        <f>SUMIF(振分, $C216, 計算_投入係数表_加工!CK$4:CK$123)</f>
        <v>0</v>
      </c>
      <c r="CL216" s="197">
        <f>SUMIF(振分, $C216, 計算_投入係数表_加工!CL$4:CL$123)</f>
        <v>0</v>
      </c>
      <c r="CM216" s="197">
        <f>SUMIF(振分, $C216, 計算_投入係数表_加工!CM$4:CM$123)</f>
        <v>0</v>
      </c>
      <c r="CN216" s="197">
        <f>SUMIF(振分, $C216, 計算_投入係数表_加工!CN$4:CN$123)</f>
        <v>0</v>
      </c>
      <c r="CO216" s="197">
        <f>SUMIF(振分, $C216, 計算_投入係数表_加工!CO$4:CO$123)</f>
        <v>0</v>
      </c>
      <c r="CP216" s="197">
        <f>SUMIF(振分, $C216, 計算_投入係数表_加工!CP$4:CP$123)</f>
        <v>0</v>
      </c>
      <c r="CQ216" s="197">
        <f>SUMIF(振分, $C216, 計算_投入係数表_加工!CQ$4:CQ$123)</f>
        <v>0</v>
      </c>
      <c r="CR216" s="197">
        <f>SUMIF(振分, $C216, 計算_投入係数表_加工!CR$4:CR$123)</f>
        <v>0</v>
      </c>
      <c r="CS216" s="197">
        <f>SUMIF(振分, $C216, 計算_投入係数表_加工!CS$4:CS$123)</f>
        <v>0</v>
      </c>
      <c r="CT216" s="197">
        <f>SUMIF(振分, $C216, 計算_投入係数表_加工!CT$4:CT$123)</f>
        <v>0</v>
      </c>
      <c r="CU216" s="197">
        <f>SUMIF(振分, $C216, 計算_投入係数表_加工!CU$4:CU$123)</f>
        <v>0</v>
      </c>
      <c r="CV216" s="197">
        <f>SUMIF(振分, $C216, 計算_投入係数表_加工!CV$4:CV$123)</f>
        <v>0</v>
      </c>
      <c r="CW216" s="197">
        <f>SUMIF(振分, $C216, 計算_投入係数表_加工!CW$4:CW$123)</f>
        <v>0</v>
      </c>
      <c r="CX216" s="197">
        <f>SUMIF(振分, $C216, 計算_投入係数表_加工!CX$4:CX$123)</f>
        <v>0</v>
      </c>
      <c r="CY216" s="197">
        <f>SUMIF(振分, $C216, 計算_投入係数表_加工!CY$4:CY$123)</f>
        <v>0</v>
      </c>
      <c r="CZ216" s="197">
        <f>SUMIF(振分, $C216, 計算_投入係数表_加工!CZ$4:CZ$123)</f>
        <v>0</v>
      </c>
      <c r="DA216" s="197">
        <f>SUMIF(振分, $C216, 計算_投入係数表_加工!DA$4:DA$123)</f>
        <v>0</v>
      </c>
      <c r="DB216" s="197">
        <f>SUMIF(振分, $C216, 計算_投入係数表_加工!DB$4:DB$123)</f>
        <v>0</v>
      </c>
      <c r="DC216" s="197">
        <f>SUMIF(振分, $C216, 計算_投入係数表_加工!DC$4:DC$123)</f>
        <v>0</v>
      </c>
      <c r="DD216" s="197">
        <f>SUMIF(振分, $C216, 計算_投入係数表_加工!DD$4:DD$123)</f>
        <v>0</v>
      </c>
      <c r="DE216" s="197">
        <f>SUMIF(振分, $C216, 計算_投入係数表_加工!DE$4:DE$123)</f>
        <v>0</v>
      </c>
      <c r="DF216" s="197">
        <f>SUMIF(振分, $C216, 計算_投入係数表_加工!DF$4:DF$123)</f>
        <v>0</v>
      </c>
      <c r="DG216" s="197">
        <f>SUMIF(振分, $C216, 計算_投入係数表_加工!DG$4:DG$123)</f>
        <v>0</v>
      </c>
      <c r="DH216" s="197">
        <f>SUMIF(振分, $C216, 計算_投入係数表_加工!DH$4:DH$123)</f>
        <v>0</v>
      </c>
      <c r="DI216" s="197">
        <f>SUMIF(振分, $C216, 計算_投入係数表_加工!DI$4:DI$123)</f>
        <v>0</v>
      </c>
      <c r="DJ216" s="197">
        <f>SUMIF(振分, $C216, 計算_投入係数表_加工!DJ$4:DJ$123)</f>
        <v>0</v>
      </c>
      <c r="DK216" s="197">
        <f>SUMIF(振分, $C216, 計算_投入係数表_加工!DK$4:DK$123)</f>
        <v>0</v>
      </c>
      <c r="DL216" s="197">
        <f>SUMIF(振分, $C216, 計算_投入係数表_加工!DL$4:DL$123)</f>
        <v>0</v>
      </c>
      <c r="DM216" s="197">
        <f>SUMIF(振分, $C216, 計算_投入係数表_加工!DM$4:DM$123)</f>
        <v>0</v>
      </c>
      <c r="DN216" s="197">
        <f>SUMIF(振分, $C216, 計算_投入係数表_加工!DN$4:DN$123)</f>
        <v>0</v>
      </c>
      <c r="DO216" s="197">
        <f>SUMIF(振分, $C216, 計算_投入係数表_加工!DO$4:DO$123)</f>
        <v>0</v>
      </c>
      <c r="DP216" s="197">
        <f>SUMIF(振分, $C216, 計算_投入係数表_加工!DP$4:DP$123)</f>
        <v>0</v>
      </c>
      <c r="DQ216" s="197">
        <f>SUMIF(振分, $C216, 計算_投入係数表_加工!DQ$4:DQ$123)</f>
        <v>0</v>
      </c>
      <c r="DR216" s="197">
        <f>SUMIF(振分, $C216, 計算_投入係数表_加工!DR$4:DR$123)</f>
        <v>0</v>
      </c>
      <c r="DS216" s="197">
        <f>SUMIF(振分, $C216, 計算_投入係数表_加工!DS$4:DS$123)</f>
        <v>0</v>
      </c>
      <c r="DT216" s="109">
        <f>SUMIF(振分, $C216, 計算_投入係数表_加工!DT$4:DT$123)</f>
        <v>0</v>
      </c>
    </row>
    <row r="217" spans="1:124" s="22" customFormat="1" x14ac:dyDescent="0.25">
      <c r="A217" s="34"/>
      <c r="B217" s="53">
        <v>77</v>
      </c>
      <c r="C217" s="360" t="str">
        <v>-</v>
      </c>
      <c r="D217" s="193">
        <f>SUMIF(振分, $C217, 計算_投入係数表_加工!D$4:D$123)</f>
        <v>0</v>
      </c>
      <c r="E217" s="194">
        <f>SUMIF(振分, $C217, 計算_投入係数表_加工!E$4:E$123)</f>
        <v>0</v>
      </c>
      <c r="F217" s="194">
        <f>SUMIF(振分, $C217, 計算_投入係数表_加工!F$4:F$123)</f>
        <v>0</v>
      </c>
      <c r="G217" s="194">
        <f>SUMIF(振分, $C217, 計算_投入係数表_加工!G$4:G$123)</f>
        <v>0</v>
      </c>
      <c r="H217" s="194">
        <f>SUMIF(振分, $C217, 計算_投入係数表_加工!H$4:H$123)</f>
        <v>0</v>
      </c>
      <c r="I217" s="194">
        <f>SUMIF(振分, $C217, 計算_投入係数表_加工!I$4:I$123)</f>
        <v>0</v>
      </c>
      <c r="J217" s="194">
        <f>SUMIF(振分, $C217, 計算_投入係数表_加工!J$4:J$123)</f>
        <v>0</v>
      </c>
      <c r="K217" s="194">
        <f>SUMIF(振分, $C217, 計算_投入係数表_加工!K$4:K$123)</f>
        <v>0</v>
      </c>
      <c r="L217" s="194">
        <f>SUMIF(振分, $C217, 計算_投入係数表_加工!L$4:L$123)</f>
        <v>0</v>
      </c>
      <c r="M217" s="194">
        <f>SUMIF(振分, $C217, 計算_投入係数表_加工!M$4:M$123)</f>
        <v>0</v>
      </c>
      <c r="N217" s="194">
        <f>SUMIF(振分, $C217, 計算_投入係数表_加工!N$4:N$123)</f>
        <v>0</v>
      </c>
      <c r="O217" s="194">
        <f>SUMIF(振分, $C217, 計算_投入係数表_加工!O$4:O$123)</f>
        <v>0</v>
      </c>
      <c r="P217" s="194">
        <f>SUMIF(振分, $C217, 計算_投入係数表_加工!P$4:P$123)</f>
        <v>0</v>
      </c>
      <c r="Q217" s="194">
        <f>SUMIF(振分, $C217, 計算_投入係数表_加工!Q$4:Q$123)</f>
        <v>0</v>
      </c>
      <c r="R217" s="194">
        <f>SUMIF(振分, $C217, 計算_投入係数表_加工!R$4:R$123)</f>
        <v>0</v>
      </c>
      <c r="S217" s="194">
        <f>SUMIF(振分, $C217, 計算_投入係数表_加工!S$4:S$123)</f>
        <v>0</v>
      </c>
      <c r="T217" s="194">
        <f>SUMIF(振分, $C217, 計算_投入係数表_加工!T$4:T$123)</f>
        <v>0</v>
      </c>
      <c r="U217" s="194">
        <f>SUMIF(振分, $C217, 計算_投入係数表_加工!U$4:U$123)</f>
        <v>0</v>
      </c>
      <c r="V217" s="194">
        <f>SUMIF(振分, $C217, 計算_投入係数表_加工!V$4:V$123)</f>
        <v>0</v>
      </c>
      <c r="W217" s="194">
        <f>SUMIF(振分, $C217, 計算_投入係数表_加工!W$4:W$123)</f>
        <v>0</v>
      </c>
      <c r="X217" s="194">
        <f>SUMIF(振分, $C217, 計算_投入係数表_加工!X$4:X$123)</f>
        <v>0</v>
      </c>
      <c r="Y217" s="194">
        <f>SUMIF(振分, $C217, 計算_投入係数表_加工!Y$4:Y$123)</f>
        <v>0</v>
      </c>
      <c r="Z217" s="194">
        <f>SUMIF(振分, $C217, 計算_投入係数表_加工!Z$4:Z$123)</f>
        <v>0</v>
      </c>
      <c r="AA217" s="194">
        <f>SUMIF(振分, $C217, 計算_投入係数表_加工!AA$4:AA$123)</f>
        <v>0</v>
      </c>
      <c r="AB217" s="194">
        <f>SUMIF(振分, $C217, 計算_投入係数表_加工!AB$4:AB$123)</f>
        <v>0</v>
      </c>
      <c r="AC217" s="194">
        <f>SUMIF(振分, $C217, 計算_投入係数表_加工!AC$4:AC$123)</f>
        <v>0</v>
      </c>
      <c r="AD217" s="194">
        <f>SUMIF(振分, $C217, 計算_投入係数表_加工!AD$4:AD$123)</f>
        <v>0</v>
      </c>
      <c r="AE217" s="194">
        <f>SUMIF(振分, $C217, 計算_投入係数表_加工!AE$4:AE$123)</f>
        <v>0</v>
      </c>
      <c r="AF217" s="194">
        <f>SUMIF(振分, $C217, 計算_投入係数表_加工!AF$4:AF$123)</f>
        <v>0</v>
      </c>
      <c r="AG217" s="194">
        <f>SUMIF(振分, $C217, 計算_投入係数表_加工!AG$4:AG$123)</f>
        <v>0</v>
      </c>
      <c r="AH217" s="194">
        <f>SUMIF(振分, $C217, 計算_投入係数表_加工!AH$4:AH$123)</f>
        <v>0</v>
      </c>
      <c r="AI217" s="194">
        <f>SUMIF(振分, $C217, 計算_投入係数表_加工!AI$4:AI$123)</f>
        <v>0</v>
      </c>
      <c r="AJ217" s="194">
        <f>SUMIF(振分, $C217, 計算_投入係数表_加工!AJ$4:AJ$123)</f>
        <v>0</v>
      </c>
      <c r="AK217" s="194">
        <f>SUMIF(振分, $C217, 計算_投入係数表_加工!AK$4:AK$123)</f>
        <v>0</v>
      </c>
      <c r="AL217" s="194">
        <f>SUMIF(振分, $C217, 計算_投入係数表_加工!AL$4:AL$123)</f>
        <v>0</v>
      </c>
      <c r="AM217" s="194">
        <f>SUMIF(振分, $C217, 計算_投入係数表_加工!AM$4:AM$123)</f>
        <v>0</v>
      </c>
      <c r="AN217" s="194">
        <f>SUMIF(振分, $C217, 計算_投入係数表_加工!AN$4:AN$123)</f>
        <v>0</v>
      </c>
      <c r="AO217" s="194">
        <f>SUMIF(振分, $C217, 計算_投入係数表_加工!AO$4:AO$123)</f>
        <v>0</v>
      </c>
      <c r="AP217" s="194">
        <f>SUMIF(振分, $C217, 計算_投入係数表_加工!AP$4:AP$123)</f>
        <v>0</v>
      </c>
      <c r="AQ217" s="194">
        <f>SUMIF(振分, $C217, 計算_投入係数表_加工!AQ$4:AQ$123)</f>
        <v>0</v>
      </c>
      <c r="AR217" s="194">
        <f>SUMIF(振分, $C217, 計算_投入係数表_加工!AR$4:AR$123)</f>
        <v>0</v>
      </c>
      <c r="AS217" s="194">
        <f>SUMIF(振分, $C217, 計算_投入係数表_加工!AS$4:AS$123)</f>
        <v>0</v>
      </c>
      <c r="AT217" s="194">
        <f>SUMIF(振分, $C217, 計算_投入係数表_加工!AT$4:AT$123)</f>
        <v>0</v>
      </c>
      <c r="AU217" s="194">
        <f>SUMIF(振分, $C217, 計算_投入係数表_加工!AU$4:AU$123)</f>
        <v>0</v>
      </c>
      <c r="AV217" s="194">
        <f>SUMIF(振分, $C217, 計算_投入係数表_加工!AV$4:AV$123)</f>
        <v>0</v>
      </c>
      <c r="AW217" s="194">
        <f>SUMIF(振分, $C217, 計算_投入係数表_加工!AW$4:AW$123)</f>
        <v>0</v>
      </c>
      <c r="AX217" s="194">
        <f>SUMIF(振分, $C217, 計算_投入係数表_加工!AX$4:AX$123)</f>
        <v>0</v>
      </c>
      <c r="AY217" s="194">
        <f>SUMIF(振分, $C217, 計算_投入係数表_加工!AY$4:AY$123)</f>
        <v>0</v>
      </c>
      <c r="AZ217" s="194">
        <f>SUMIF(振分, $C217, 計算_投入係数表_加工!AZ$4:AZ$123)</f>
        <v>0</v>
      </c>
      <c r="BA217" s="194">
        <f>SUMIF(振分, $C217, 計算_投入係数表_加工!BA$4:BA$123)</f>
        <v>0</v>
      </c>
      <c r="BB217" s="194">
        <f>SUMIF(振分, $C217, 計算_投入係数表_加工!BB$4:BB$123)</f>
        <v>0</v>
      </c>
      <c r="BC217" s="194">
        <f>SUMIF(振分, $C217, 計算_投入係数表_加工!BC$4:BC$123)</f>
        <v>0</v>
      </c>
      <c r="BD217" s="194">
        <f>SUMIF(振分, $C217, 計算_投入係数表_加工!BD$4:BD$123)</f>
        <v>0</v>
      </c>
      <c r="BE217" s="194">
        <f>SUMIF(振分, $C217, 計算_投入係数表_加工!BE$4:BE$123)</f>
        <v>0</v>
      </c>
      <c r="BF217" s="194">
        <f>SUMIF(振分, $C217, 計算_投入係数表_加工!BF$4:BF$123)</f>
        <v>0</v>
      </c>
      <c r="BG217" s="194">
        <f>SUMIF(振分, $C217, 計算_投入係数表_加工!BG$4:BG$123)</f>
        <v>0</v>
      </c>
      <c r="BH217" s="194">
        <f>SUMIF(振分, $C217, 計算_投入係数表_加工!BH$4:BH$123)</f>
        <v>0</v>
      </c>
      <c r="BI217" s="194">
        <f>SUMIF(振分, $C217, 計算_投入係数表_加工!BI$4:BI$123)</f>
        <v>0</v>
      </c>
      <c r="BJ217" s="194">
        <f>SUMIF(振分, $C217, 計算_投入係数表_加工!BJ$4:BJ$123)</f>
        <v>0</v>
      </c>
      <c r="BK217" s="194">
        <f>SUMIF(振分, $C217, 計算_投入係数表_加工!BK$4:BK$123)</f>
        <v>0</v>
      </c>
      <c r="BL217" s="194">
        <f>SUMIF(振分, $C217, 計算_投入係数表_加工!BL$4:BL$123)</f>
        <v>0</v>
      </c>
      <c r="BM217" s="194">
        <f>SUMIF(振分, $C217, 計算_投入係数表_加工!BM$4:BM$123)</f>
        <v>0</v>
      </c>
      <c r="BN217" s="194">
        <f>SUMIF(振分, $C217, 計算_投入係数表_加工!BN$4:BN$123)</f>
        <v>0</v>
      </c>
      <c r="BO217" s="194">
        <f>SUMIF(振分, $C217, 計算_投入係数表_加工!BO$4:BO$123)</f>
        <v>0</v>
      </c>
      <c r="BP217" s="194">
        <f>SUMIF(振分, $C217, 計算_投入係数表_加工!BP$4:BP$123)</f>
        <v>0</v>
      </c>
      <c r="BQ217" s="194">
        <f>SUMIF(振分, $C217, 計算_投入係数表_加工!BQ$4:BQ$123)</f>
        <v>0</v>
      </c>
      <c r="BR217" s="194">
        <f>SUMIF(振分, $C217, 計算_投入係数表_加工!BR$4:BR$123)</f>
        <v>0</v>
      </c>
      <c r="BS217" s="194">
        <f>SUMIF(振分, $C217, 計算_投入係数表_加工!BS$4:BS$123)</f>
        <v>0</v>
      </c>
      <c r="BT217" s="194">
        <f>SUMIF(振分, $C217, 計算_投入係数表_加工!BT$4:BT$123)</f>
        <v>0</v>
      </c>
      <c r="BU217" s="194">
        <f>SUMIF(振分, $C217, 計算_投入係数表_加工!BU$4:BU$123)</f>
        <v>0</v>
      </c>
      <c r="BV217" s="194">
        <f>SUMIF(振分, $C217, 計算_投入係数表_加工!BV$4:BV$123)</f>
        <v>0</v>
      </c>
      <c r="BW217" s="194">
        <f>SUMIF(振分, $C217, 計算_投入係数表_加工!BW$4:BW$123)</f>
        <v>0</v>
      </c>
      <c r="BX217" s="194">
        <f>SUMIF(振分, $C217, 計算_投入係数表_加工!BX$4:BX$123)</f>
        <v>0</v>
      </c>
      <c r="BY217" s="194">
        <f>SUMIF(振分, $C217, 計算_投入係数表_加工!BY$4:BY$123)</f>
        <v>0</v>
      </c>
      <c r="BZ217" s="194">
        <f>SUMIF(振分, $C217, 計算_投入係数表_加工!BZ$4:BZ$123)</f>
        <v>0</v>
      </c>
      <c r="CA217" s="194">
        <f>SUMIF(振分, $C217, 計算_投入係数表_加工!CA$4:CA$123)</f>
        <v>0</v>
      </c>
      <c r="CB217" s="194">
        <f>SUMIF(振分, $C217, 計算_投入係数表_加工!CB$4:CB$123)</f>
        <v>0</v>
      </c>
      <c r="CC217" s="194">
        <f>SUMIF(振分, $C217, 計算_投入係数表_加工!CC$4:CC$123)</f>
        <v>0</v>
      </c>
      <c r="CD217" s="194">
        <f>SUMIF(振分, $C217, 計算_投入係数表_加工!CD$4:CD$123)</f>
        <v>0</v>
      </c>
      <c r="CE217" s="194">
        <f>SUMIF(振分, $C217, 計算_投入係数表_加工!CE$4:CE$123)</f>
        <v>0</v>
      </c>
      <c r="CF217" s="194">
        <f>SUMIF(振分, $C217, 計算_投入係数表_加工!CF$4:CF$123)</f>
        <v>0</v>
      </c>
      <c r="CG217" s="194">
        <f>SUMIF(振分, $C217, 計算_投入係数表_加工!CG$4:CG$123)</f>
        <v>0</v>
      </c>
      <c r="CH217" s="194">
        <f>SUMIF(振分, $C217, 計算_投入係数表_加工!CH$4:CH$123)</f>
        <v>0</v>
      </c>
      <c r="CI217" s="194">
        <f>SUMIF(振分, $C217, 計算_投入係数表_加工!CI$4:CI$123)</f>
        <v>0</v>
      </c>
      <c r="CJ217" s="194">
        <f>SUMIF(振分, $C217, 計算_投入係数表_加工!CJ$4:CJ$123)</f>
        <v>0</v>
      </c>
      <c r="CK217" s="194">
        <f>SUMIF(振分, $C217, 計算_投入係数表_加工!CK$4:CK$123)</f>
        <v>0</v>
      </c>
      <c r="CL217" s="194">
        <f>SUMIF(振分, $C217, 計算_投入係数表_加工!CL$4:CL$123)</f>
        <v>0</v>
      </c>
      <c r="CM217" s="194">
        <f>SUMIF(振分, $C217, 計算_投入係数表_加工!CM$4:CM$123)</f>
        <v>0</v>
      </c>
      <c r="CN217" s="194">
        <f>SUMIF(振分, $C217, 計算_投入係数表_加工!CN$4:CN$123)</f>
        <v>0</v>
      </c>
      <c r="CO217" s="194">
        <f>SUMIF(振分, $C217, 計算_投入係数表_加工!CO$4:CO$123)</f>
        <v>0</v>
      </c>
      <c r="CP217" s="194">
        <f>SUMIF(振分, $C217, 計算_投入係数表_加工!CP$4:CP$123)</f>
        <v>0</v>
      </c>
      <c r="CQ217" s="194">
        <f>SUMIF(振分, $C217, 計算_投入係数表_加工!CQ$4:CQ$123)</f>
        <v>0</v>
      </c>
      <c r="CR217" s="194">
        <f>SUMIF(振分, $C217, 計算_投入係数表_加工!CR$4:CR$123)</f>
        <v>0</v>
      </c>
      <c r="CS217" s="194">
        <f>SUMIF(振分, $C217, 計算_投入係数表_加工!CS$4:CS$123)</f>
        <v>0</v>
      </c>
      <c r="CT217" s="194">
        <f>SUMIF(振分, $C217, 計算_投入係数表_加工!CT$4:CT$123)</f>
        <v>0</v>
      </c>
      <c r="CU217" s="194">
        <f>SUMIF(振分, $C217, 計算_投入係数表_加工!CU$4:CU$123)</f>
        <v>0</v>
      </c>
      <c r="CV217" s="194">
        <f>SUMIF(振分, $C217, 計算_投入係数表_加工!CV$4:CV$123)</f>
        <v>0</v>
      </c>
      <c r="CW217" s="194">
        <f>SUMIF(振分, $C217, 計算_投入係数表_加工!CW$4:CW$123)</f>
        <v>0</v>
      </c>
      <c r="CX217" s="194">
        <f>SUMIF(振分, $C217, 計算_投入係数表_加工!CX$4:CX$123)</f>
        <v>0</v>
      </c>
      <c r="CY217" s="194">
        <f>SUMIF(振分, $C217, 計算_投入係数表_加工!CY$4:CY$123)</f>
        <v>0</v>
      </c>
      <c r="CZ217" s="194">
        <f>SUMIF(振分, $C217, 計算_投入係数表_加工!CZ$4:CZ$123)</f>
        <v>0</v>
      </c>
      <c r="DA217" s="194">
        <f>SUMIF(振分, $C217, 計算_投入係数表_加工!DA$4:DA$123)</f>
        <v>0</v>
      </c>
      <c r="DB217" s="194">
        <f>SUMIF(振分, $C217, 計算_投入係数表_加工!DB$4:DB$123)</f>
        <v>0</v>
      </c>
      <c r="DC217" s="194">
        <f>SUMIF(振分, $C217, 計算_投入係数表_加工!DC$4:DC$123)</f>
        <v>0</v>
      </c>
      <c r="DD217" s="194">
        <f>SUMIF(振分, $C217, 計算_投入係数表_加工!DD$4:DD$123)</f>
        <v>0</v>
      </c>
      <c r="DE217" s="194">
        <f>SUMIF(振分, $C217, 計算_投入係数表_加工!DE$4:DE$123)</f>
        <v>0</v>
      </c>
      <c r="DF217" s="194">
        <f>SUMIF(振分, $C217, 計算_投入係数表_加工!DF$4:DF$123)</f>
        <v>0</v>
      </c>
      <c r="DG217" s="194">
        <f>SUMIF(振分, $C217, 計算_投入係数表_加工!DG$4:DG$123)</f>
        <v>0</v>
      </c>
      <c r="DH217" s="194">
        <f>SUMIF(振分, $C217, 計算_投入係数表_加工!DH$4:DH$123)</f>
        <v>0</v>
      </c>
      <c r="DI217" s="194">
        <f>SUMIF(振分, $C217, 計算_投入係数表_加工!DI$4:DI$123)</f>
        <v>0</v>
      </c>
      <c r="DJ217" s="194">
        <f>SUMIF(振分, $C217, 計算_投入係数表_加工!DJ$4:DJ$123)</f>
        <v>0</v>
      </c>
      <c r="DK217" s="194">
        <f>SUMIF(振分, $C217, 計算_投入係数表_加工!DK$4:DK$123)</f>
        <v>0</v>
      </c>
      <c r="DL217" s="194">
        <f>SUMIF(振分, $C217, 計算_投入係数表_加工!DL$4:DL$123)</f>
        <v>0</v>
      </c>
      <c r="DM217" s="194">
        <f>SUMIF(振分, $C217, 計算_投入係数表_加工!DM$4:DM$123)</f>
        <v>0</v>
      </c>
      <c r="DN217" s="194">
        <f>SUMIF(振分, $C217, 計算_投入係数表_加工!DN$4:DN$123)</f>
        <v>0</v>
      </c>
      <c r="DO217" s="194">
        <f>SUMIF(振分, $C217, 計算_投入係数表_加工!DO$4:DO$123)</f>
        <v>0</v>
      </c>
      <c r="DP217" s="194">
        <f>SUMIF(振分, $C217, 計算_投入係数表_加工!DP$4:DP$123)</f>
        <v>0</v>
      </c>
      <c r="DQ217" s="194">
        <f>SUMIF(振分, $C217, 計算_投入係数表_加工!DQ$4:DQ$123)</f>
        <v>0</v>
      </c>
      <c r="DR217" s="194">
        <f>SUMIF(振分, $C217, 計算_投入係数表_加工!DR$4:DR$123)</f>
        <v>0</v>
      </c>
      <c r="DS217" s="194">
        <f>SUMIF(振分, $C217, 計算_投入係数表_加工!DS$4:DS$123)</f>
        <v>0</v>
      </c>
      <c r="DT217" s="108">
        <f>SUMIF(振分, $C217, 計算_投入係数表_加工!DT$4:DT$123)</f>
        <v>0</v>
      </c>
    </row>
    <row r="218" spans="1:124" s="22" customFormat="1" x14ac:dyDescent="0.25">
      <c r="A218" s="34"/>
      <c r="B218" s="53">
        <v>78</v>
      </c>
      <c r="C218" s="360" t="str">
        <v>-</v>
      </c>
      <c r="D218" s="193">
        <f>SUMIF(振分, $C218, 計算_投入係数表_加工!D$4:D$123)</f>
        <v>0</v>
      </c>
      <c r="E218" s="194">
        <f>SUMIF(振分, $C218, 計算_投入係数表_加工!E$4:E$123)</f>
        <v>0</v>
      </c>
      <c r="F218" s="194">
        <f>SUMIF(振分, $C218, 計算_投入係数表_加工!F$4:F$123)</f>
        <v>0</v>
      </c>
      <c r="G218" s="194">
        <f>SUMIF(振分, $C218, 計算_投入係数表_加工!G$4:G$123)</f>
        <v>0</v>
      </c>
      <c r="H218" s="194">
        <f>SUMIF(振分, $C218, 計算_投入係数表_加工!H$4:H$123)</f>
        <v>0</v>
      </c>
      <c r="I218" s="194">
        <f>SUMIF(振分, $C218, 計算_投入係数表_加工!I$4:I$123)</f>
        <v>0</v>
      </c>
      <c r="J218" s="194">
        <f>SUMIF(振分, $C218, 計算_投入係数表_加工!J$4:J$123)</f>
        <v>0</v>
      </c>
      <c r="K218" s="194">
        <f>SUMIF(振分, $C218, 計算_投入係数表_加工!K$4:K$123)</f>
        <v>0</v>
      </c>
      <c r="L218" s="194">
        <f>SUMIF(振分, $C218, 計算_投入係数表_加工!L$4:L$123)</f>
        <v>0</v>
      </c>
      <c r="M218" s="194">
        <f>SUMIF(振分, $C218, 計算_投入係数表_加工!M$4:M$123)</f>
        <v>0</v>
      </c>
      <c r="N218" s="194">
        <f>SUMIF(振分, $C218, 計算_投入係数表_加工!N$4:N$123)</f>
        <v>0</v>
      </c>
      <c r="O218" s="194">
        <f>SUMIF(振分, $C218, 計算_投入係数表_加工!O$4:O$123)</f>
        <v>0</v>
      </c>
      <c r="P218" s="194">
        <f>SUMIF(振分, $C218, 計算_投入係数表_加工!P$4:P$123)</f>
        <v>0</v>
      </c>
      <c r="Q218" s="194">
        <f>SUMIF(振分, $C218, 計算_投入係数表_加工!Q$4:Q$123)</f>
        <v>0</v>
      </c>
      <c r="R218" s="194">
        <f>SUMIF(振分, $C218, 計算_投入係数表_加工!R$4:R$123)</f>
        <v>0</v>
      </c>
      <c r="S218" s="194">
        <f>SUMIF(振分, $C218, 計算_投入係数表_加工!S$4:S$123)</f>
        <v>0</v>
      </c>
      <c r="T218" s="194">
        <f>SUMIF(振分, $C218, 計算_投入係数表_加工!T$4:T$123)</f>
        <v>0</v>
      </c>
      <c r="U218" s="194">
        <f>SUMIF(振分, $C218, 計算_投入係数表_加工!U$4:U$123)</f>
        <v>0</v>
      </c>
      <c r="V218" s="194">
        <f>SUMIF(振分, $C218, 計算_投入係数表_加工!V$4:V$123)</f>
        <v>0</v>
      </c>
      <c r="W218" s="194">
        <f>SUMIF(振分, $C218, 計算_投入係数表_加工!W$4:W$123)</f>
        <v>0</v>
      </c>
      <c r="X218" s="194">
        <f>SUMIF(振分, $C218, 計算_投入係数表_加工!X$4:X$123)</f>
        <v>0</v>
      </c>
      <c r="Y218" s="194">
        <f>SUMIF(振分, $C218, 計算_投入係数表_加工!Y$4:Y$123)</f>
        <v>0</v>
      </c>
      <c r="Z218" s="194">
        <f>SUMIF(振分, $C218, 計算_投入係数表_加工!Z$4:Z$123)</f>
        <v>0</v>
      </c>
      <c r="AA218" s="194">
        <f>SUMIF(振分, $C218, 計算_投入係数表_加工!AA$4:AA$123)</f>
        <v>0</v>
      </c>
      <c r="AB218" s="194">
        <f>SUMIF(振分, $C218, 計算_投入係数表_加工!AB$4:AB$123)</f>
        <v>0</v>
      </c>
      <c r="AC218" s="194">
        <f>SUMIF(振分, $C218, 計算_投入係数表_加工!AC$4:AC$123)</f>
        <v>0</v>
      </c>
      <c r="AD218" s="194">
        <f>SUMIF(振分, $C218, 計算_投入係数表_加工!AD$4:AD$123)</f>
        <v>0</v>
      </c>
      <c r="AE218" s="194">
        <f>SUMIF(振分, $C218, 計算_投入係数表_加工!AE$4:AE$123)</f>
        <v>0</v>
      </c>
      <c r="AF218" s="194">
        <f>SUMIF(振分, $C218, 計算_投入係数表_加工!AF$4:AF$123)</f>
        <v>0</v>
      </c>
      <c r="AG218" s="194">
        <f>SUMIF(振分, $C218, 計算_投入係数表_加工!AG$4:AG$123)</f>
        <v>0</v>
      </c>
      <c r="AH218" s="194">
        <f>SUMIF(振分, $C218, 計算_投入係数表_加工!AH$4:AH$123)</f>
        <v>0</v>
      </c>
      <c r="AI218" s="194">
        <f>SUMIF(振分, $C218, 計算_投入係数表_加工!AI$4:AI$123)</f>
        <v>0</v>
      </c>
      <c r="AJ218" s="194">
        <f>SUMIF(振分, $C218, 計算_投入係数表_加工!AJ$4:AJ$123)</f>
        <v>0</v>
      </c>
      <c r="AK218" s="194">
        <f>SUMIF(振分, $C218, 計算_投入係数表_加工!AK$4:AK$123)</f>
        <v>0</v>
      </c>
      <c r="AL218" s="194">
        <f>SUMIF(振分, $C218, 計算_投入係数表_加工!AL$4:AL$123)</f>
        <v>0</v>
      </c>
      <c r="AM218" s="194">
        <f>SUMIF(振分, $C218, 計算_投入係数表_加工!AM$4:AM$123)</f>
        <v>0</v>
      </c>
      <c r="AN218" s="194">
        <f>SUMIF(振分, $C218, 計算_投入係数表_加工!AN$4:AN$123)</f>
        <v>0</v>
      </c>
      <c r="AO218" s="194">
        <f>SUMIF(振分, $C218, 計算_投入係数表_加工!AO$4:AO$123)</f>
        <v>0</v>
      </c>
      <c r="AP218" s="194">
        <f>SUMIF(振分, $C218, 計算_投入係数表_加工!AP$4:AP$123)</f>
        <v>0</v>
      </c>
      <c r="AQ218" s="194">
        <f>SUMIF(振分, $C218, 計算_投入係数表_加工!AQ$4:AQ$123)</f>
        <v>0</v>
      </c>
      <c r="AR218" s="194">
        <f>SUMIF(振分, $C218, 計算_投入係数表_加工!AR$4:AR$123)</f>
        <v>0</v>
      </c>
      <c r="AS218" s="194">
        <f>SUMIF(振分, $C218, 計算_投入係数表_加工!AS$4:AS$123)</f>
        <v>0</v>
      </c>
      <c r="AT218" s="194">
        <f>SUMIF(振分, $C218, 計算_投入係数表_加工!AT$4:AT$123)</f>
        <v>0</v>
      </c>
      <c r="AU218" s="194">
        <f>SUMIF(振分, $C218, 計算_投入係数表_加工!AU$4:AU$123)</f>
        <v>0</v>
      </c>
      <c r="AV218" s="194">
        <f>SUMIF(振分, $C218, 計算_投入係数表_加工!AV$4:AV$123)</f>
        <v>0</v>
      </c>
      <c r="AW218" s="194">
        <f>SUMIF(振分, $C218, 計算_投入係数表_加工!AW$4:AW$123)</f>
        <v>0</v>
      </c>
      <c r="AX218" s="194">
        <f>SUMIF(振分, $C218, 計算_投入係数表_加工!AX$4:AX$123)</f>
        <v>0</v>
      </c>
      <c r="AY218" s="194">
        <f>SUMIF(振分, $C218, 計算_投入係数表_加工!AY$4:AY$123)</f>
        <v>0</v>
      </c>
      <c r="AZ218" s="194">
        <f>SUMIF(振分, $C218, 計算_投入係数表_加工!AZ$4:AZ$123)</f>
        <v>0</v>
      </c>
      <c r="BA218" s="194">
        <f>SUMIF(振分, $C218, 計算_投入係数表_加工!BA$4:BA$123)</f>
        <v>0</v>
      </c>
      <c r="BB218" s="194">
        <f>SUMIF(振分, $C218, 計算_投入係数表_加工!BB$4:BB$123)</f>
        <v>0</v>
      </c>
      <c r="BC218" s="194">
        <f>SUMIF(振分, $C218, 計算_投入係数表_加工!BC$4:BC$123)</f>
        <v>0</v>
      </c>
      <c r="BD218" s="194">
        <f>SUMIF(振分, $C218, 計算_投入係数表_加工!BD$4:BD$123)</f>
        <v>0</v>
      </c>
      <c r="BE218" s="194">
        <f>SUMIF(振分, $C218, 計算_投入係数表_加工!BE$4:BE$123)</f>
        <v>0</v>
      </c>
      <c r="BF218" s="194">
        <f>SUMIF(振分, $C218, 計算_投入係数表_加工!BF$4:BF$123)</f>
        <v>0</v>
      </c>
      <c r="BG218" s="194">
        <f>SUMIF(振分, $C218, 計算_投入係数表_加工!BG$4:BG$123)</f>
        <v>0</v>
      </c>
      <c r="BH218" s="194">
        <f>SUMIF(振分, $C218, 計算_投入係数表_加工!BH$4:BH$123)</f>
        <v>0</v>
      </c>
      <c r="BI218" s="194">
        <f>SUMIF(振分, $C218, 計算_投入係数表_加工!BI$4:BI$123)</f>
        <v>0</v>
      </c>
      <c r="BJ218" s="194">
        <f>SUMIF(振分, $C218, 計算_投入係数表_加工!BJ$4:BJ$123)</f>
        <v>0</v>
      </c>
      <c r="BK218" s="194">
        <f>SUMIF(振分, $C218, 計算_投入係数表_加工!BK$4:BK$123)</f>
        <v>0</v>
      </c>
      <c r="BL218" s="194">
        <f>SUMIF(振分, $C218, 計算_投入係数表_加工!BL$4:BL$123)</f>
        <v>0</v>
      </c>
      <c r="BM218" s="194">
        <f>SUMIF(振分, $C218, 計算_投入係数表_加工!BM$4:BM$123)</f>
        <v>0</v>
      </c>
      <c r="BN218" s="194">
        <f>SUMIF(振分, $C218, 計算_投入係数表_加工!BN$4:BN$123)</f>
        <v>0</v>
      </c>
      <c r="BO218" s="194">
        <f>SUMIF(振分, $C218, 計算_投入係数表_加工!BO$4:BO$123)</f>
        <v>0</v>
      </c>
      <c r="BP218" s="194">
        <f>SUMIF(振分, $C218, 計算_投入係数表_加工!BP$4:BP$123)</f>
        <v>0</v>
      </c>
      <c r="BQ218" s="194">
        <f>SUMIF(振分, $C218, 計算_投入係数表_加工!BQ$4:BQ$123)</f>
        <v>0</v>
      </c>
      <c r="BR218" s="194">
        <f>SUMIF(振分, $C218, 計算_投入係数表_加工!BR$4:BR$123)</f>
        <v>0</v>
      </c>
      <c r="BS218" s="194">
        <f>SUMIF(振分, $C218, 計算_投入係数表_加工!BS$4:BS$123)</f>
        <v>0</v>
      </c>
      <c r="BT218" s="194">
        <f>SUMIF(振分, $C218, 計算_投入係数表_加工!BT$4:BT$123)</f>
        <v>0</v>
      </c>
      <c r="BU218" s="194">
        <f>SUMIF(振分, $C218, 計算_投入係数表_加工!BU$4:BU$123)</f>
        <v>0</v>
      </c>
      <c r="BV218" s="194">
        <f>SUMIF(振分, $C218, 計算_投入係数表_加工!BV$4:BV$123)</f>
        <v>0</v>
      </c>
      <c r="BW218" s="194">
        <f>SUMIF(振分, $C218, 計算_投入係数表_加工!BW$4:BW$123)</f>
        <v>0</v>
      </c>
      <c r="BX218" s="194">
        <f>SUMIF(振分, $C218, 計算_投入係数表_加工!BX$4:BX$123)</f>
        <v>0</v>
      </c>
      <c r="BY218" s="194">
        <f>SUMIF(振分, $C218, 計算_投入係数表_加工!BY$4:BY$123)</f>
        <v>0</v>
      </c>
      <c r="BZ218" s="194">
        <f>SUMIF(振分, $C218, 計算_投入係数表_加工!BZ$4:BZ$123)</f>
        <v>0</v>
      </c>
      <c r="CA218" s="194">
        <f>SUMIF(振分, $C218, 計算_投入係数表_加工!CA$4:CA$123)</f>
        <v>0</v>
      </c>
      <c r="CB218" s="194">
        <f>SUMIF(振分, $C218, 計算_投入係数表_加工!CB$4:CB$123)</f>
        <v>0</v>
      </c>
      <c r="CC218" s="194">
        <f>SUMIF(振分, $C218, 計算_投入係数表_加工!CC$4:CC$123)</f>
        <v>0</v>
      </c>
      <c r="CD218" s="194">
        <f>SUMIF(振分, $C218, 計算_投入係数表_加工!CD$4:CD$123)</f>
        <v>0</v>
      </c>
      <c r="CE218" s="194">
        <f>SUMIF(振分, $C218, 計算_投入係数表_加工!CE$4:CE$123)</f>
        <v>0</v>
      </c>
      <c r="CF218" s="194">
        <f>SUMIF(振分, $C218, 計算_投入係数表_加工!CF$4:CF$123)</f>
        <v>0</v>
      </c>
      <c r="CG218" s="194">
        <f>SUMIF(振分, $C218, 計算_投入係数表_加工!CG$4:CG$123)</f>
        <v>0</v>
      </c>
      <c r="CH218" s="194">
        <f>SUMIF(振分, $C218, 計算_投入係数表_加工!CH$4:CH$123)</f>
        <v>0</v>
      </c>
      <c r="CI218" s="194">
        <f>SUMIF(振分, $C218, 計算_投入係数表_加工!CI$4:CI$123)</f>
        <v>0</v>
      </c>
      <c r="CJ218" s="194">
        <f>SUMIF(振分, $C218, 計算_投入係数表_加工!CJ$4:CJ$123)</f>
        <v>0</v>
      </c>
      <c r="CK218" s="194">
        <f>SUMIF(振分, $C218, 計算_投入係数表_加工!CK$4:CK$123)</f>
        <v>0</v>
      </c>
      <c r="CL218" s="194">
        <f>SUMIF(振分, $C218, 計算_投入係数表_加工!CL$4:CL$123)</f>
        <v>0</v>
      </c>
      <c r="CM218" s="194">
        <f>SUMIF(振分, $C218, 計算_投入係数表_加工!CM$4:CM$123)</f>
        <v>0</v>
      </c>
      <c r="CN218" s="194">
        <f>SUMIF(振分, $C218, 計算_投入係数表_加工!CN$4:CN$123)</f>
        <v>0</v>
      </c>
      <c r="CO218" s="194">
        <f>SUMIF(振分, $C218, 計算_投入係数表_加工!CO$4:CO$123)</f>
        <v>0</v>
      </c>
      <c r="CP218" s="194">
        <f>SUMIF(振分, $C218, 計算_投入係数表_加工!CP$4:CP$123)</f>
        <v>0</v>
      </c>
      <c r="CQ218" s="194">
        <f>SUMIF(振分, $C218, 計算_投入係数表_加工!CQ$4:CQ$123)</f>
        <v>0</v>
      </c>
      <c r="CR218" s="194">
        <f>SUMIF(振分, $C218, 計算_投入係数表_加工!CR$4:CR$123)</f>
        <v>0</v>
      </c>
      <c r="CS218" s="194">
        <f>SUMIF(振分, $C218, 計算_投入係数表_加工!CS$4:CS$123)</f>
        <v>0</v>
      </c>
      <c r="CT218" s="194">
        <f>SUMIF(振分, $C218, 計算_投入係数表_加工!CT$4:CT$123)</f>
        <v>0</v>
      </c>
      <c r="CU218" s="194">
        <f>SUMIF(振分, $C218, 計算_投入係数表_加工!CU$4:CU$123)</f>
        <v>0</v>
      </c>
      <c r="CV218" s="194">
        <f>SUMIF(振分, $C218, 計算_投入係数表_加工!CV$4:CV$123)</f>
        <v>0</v>
      </c>
      <c r="CW218" s="194">
        <f>SUMIF(振分, $C218, 計算_投入係数表_加工!CW$4:CW$123)</f>
        <v>0</v>
      </c>
      <c r="CX218" s="194">
        <f>SUMIF(振分, $C218, 計算_投入係数表_加工!CX$4:CX$123)</f>
        <v>0</v>
      </c>
      <c r="CY218" s="194">
        <f>SUMIF(振分, $C218, 計算_投入係数表_加工!CY$4:CY$123)</f>
        <v>0</v>
      </c>
      <c r="CZ218" s="194">
        <f>SUMIF(振分, $C218, 計算_投入係数表_加工!CZ$4:CZ$123)</f>
        <v>0</v>
      </c>
      <c r="DA218" s="194">
        <f>SUMIF(振分, $C218, 計算_投入係数表_加工!DA$4:DA$123)</f>
        <v>0</v>
      </c>
      <c r="DB218" s="194">
        <f>SUMIF(振分, $C218, 計算_投入係数表_加工!DB$4:DB$123)</f>
        <v>0</v>
      </c>
      <c r="DC218" s="194">
        <f>SUMIF(振分, $C218, 計算_投入係数表_加工!DC$4:DC$123)</f>
        <v>0</v>
      </c>
      <c r="DD218" s="194">
        <f>SUMIF(振分, $C218, 計算_投入係数表_加工!DD$4:DD$123)</f>
        <v>0</v>
      </c>
      <c r="DE218" s="194">
        <f>SUMIF(振分, $C218, 計算_投入係数表_加工!DE$4:DE$123)</f>
        <v>0</v>
      </c>
      <c r="DF218" s="194">
        <f>SUMIF(振分, $C218, 計算_投入係数表_加工!DF$4:DF$123)</f>
        <v>0</v>
      </c>
      <c r="DG218" s="194">
        <f>SUMIF(振分, $C218, 計算_投入係数表_加工!DG$4:DG$123)</f>
        <v>0</v>
      </c>
      <c r="DH218" s="194">
        <f>SUMIF(振分, $C218, 計算_投入係数表_加工!DH$4:DH$123)</f>
        <v>0</v>
      </c>
      <c r="DI218" s="194">
        <f>SUMIF(振分, $C218, 計算_投入係数表_加工!DI$4:DI$123)</f>
        <v>0</v>
      </c>
      <c r="DJ218" s="194">
        <f>SUMIF(振分, $C218, 計算_投入係数表_加工!DJ$4:DJ$123)</f>
        <v>0</v>
      </c>
      <c r="DK218" s="194">
        <f>SUMIF(振分, $C218, 計算_投入係数表_加工!DK$4:DK$123)</f>
        <v>0</v>
      </c>
      <c r="DL218" s="194">
        <f>SUMIF(振分, $C218, 計算_投入係数表_加工!DL$4:DL$123)</f>
        <v>0</v>
      </c>
      <c r="DM218" s="194">
        <f>SUMIF(振分, $C218, 計算_投入係数表_加工!DM$4:DM$123)</f>
        <v>0</v>
      </c>
      <c r="DN218" s="194">
        <f>SUMIF(振分, $C218, 計算_投入係数表_加工!DN$4:DN$123)</f>
        <v>0</v>
      </c>
      <c r="DO218" s="194">
        <f>SUMIF(振分, $C218, 計算_投入係数表_加工!DO$4:DO$123)</f>
        <v>0</v>
      </c>
      <c r="DP218" s="194">
        <f>SUMIF(振分, $C218, 計算_投入係数表_加工!DP$4:DP$123)</f>
        <v>0</v>
      </c>
      <c r="DQ218" s="194">
        <f>SUMIF(振分, $C218, 計算_投入係数表_加工!DQ$4:DQ$123)</f>
        <v>0</v>
      </c>
      <c r="DR218" s="194">
        <f>SUMIF(振分, $C218, 計算_投入係数表_加工!DR$4:DR$123)</f>
        <v>0</v>
      </c>
      <c r="DS218" s="194">
        <f>SUMIF(振分, $C218, 計算_投入係数表_加工!DS$4:DS$123)</f>
        <v>0</v>
      </c>
      <c r="DT218" s="108">
        <f>SUMIF(振分, $C218, 計算_投入係数表_加工!DT$4:DT$123)</f>
        <v>0</v>
      </c>
    </row>
    <row r="219" spans="1:124" s="22" customFormat="1" x14ac:dyDescent="0.25">
      <c r="A219" s="34"/>
      <c r="B219" s="53">
        <v>79</v>
      </c>
      <c r="C219" s="360" t="str">
        <v>-</v>
      </c>
      <c r="D219" s="193">
        <f>SUMIF(振分, $C219, 計算_投入係数表_加工!D$4:D$123)</f>
        <v>0</v>
      </c>
      <c r="E219" s="194">
        <f>SUMIF(振分, $C219, 計算_投入係数表_加工!E$4:E$123)</f>
        <v>0</v>
      </c>
      <c r="F219" s="194">
        <f>SUMIF(振分, $C219, 計算_投入係数表_加工!F$4:F$123)</f>
        <v>0</v>
      </c>
      <c r="G219" s="194">
        <f>SUMIF(振分, $C219, 計算_投入係数表_加工!G$4:G$123)</f>
        <v>0</v>
      </c>
      <c r="H219" s="194">
        <f>SUMIF(振分, $C219, 計算_投入係数表_加工!H$4:H$123)</f>
        <v>0</v>
      </c>
      <c r="I219" s="194">
        <f>SUMIF(振分, $C219, 計算_投入係数表_加工!I$4:I$123)</f>
        <v>0</v>
      </c>
      <c r="J219" s="194">
        <f>SUMIF(振分, $C219, 計算_投入係数表_加工!J$4:J$123)</f>
        <v>0</v>
      </c>
      <c r="K219" s="194">
        <f>SUMIF(振分, $C219, 計算_投入係数表_加工!K$4:K$123)</f>
        <v>0</v>
      </c>
      <c r="L219" s="194">
        <f>SUMIF(振分, $C219, 計算_投入係数表_加工!L$4:L$123)</f>
        <v>0</v>
      </c>
      <c r="M219" s="194">
        <f>SUMIF(振分, $C219, 計算_投入係数表_加工!M$4:M$123)</f>
        <v>0</v>
      </c>
      <c r="N219" s="194">
        <f>SUMIF(振分, $C219, 計算_投入係数表_加工!N$4:N$123)</f>
        <v>0</v>
      </c>
      <c r="O219" s="194">
        <f>SUMIF(振分, $C219, 計算_投入係数表_加工!O$4:O$123)</f>
        <v>0</v>
      </c>
      <c r="P219" s="194">
        <f>SUMIF(振分, $C219, 計算_投入係数表_加工!P$4:P$123)</f>
        <v>0</v>
      </c>
      <c r="Q219" s="194">
        <f>SUMIF(振分, $C219, 計算_投入係数表_加工!Q$4:Q$123)</f>
        <v>0</v>
      </c>
      <c r="R219" s="194">
        <f>SUMIF(振分, $C219, 計算_投入係数表_加工!R$4:R$123)</f>
        <v>0</v>
      </c>
      <c r="S219" s="194">
        <f>SUMIF(振分, $C219, 計算_投入係数表_加工!S$4:S$123)</f>
        <v>0</v>
      </c>
      <c r="T219" s="194">
        <f>SUMIF(振分, $C219, 計算_投入係数表_加工!T$4:T$123)</f>
        <v>0</v>
      </c>
      <c r="U219" s="194">
        <f>SUMIF(振分, $C219, 計算_投入係数表_加工!U$4:U$123)</f>
        <v>0</v>
      </c>
      <c r="V219" s="194">
        <f>SUMIF(振分, $C219, 計算_投入係数表_加工!V$4:V$123)</f>
        <v>0</v>
      </c>
      <c r="W219" s="194">
        <f>SUMIF(振分, $C219, 計算_投入係数表_加工!W$4:W$123)</f>
        <v>0</v>
      </c>
      <c r="X219" s="194">
        <f>SUMIF(振分, $C219, 計算_投入係数表_加工!X$4:X$123)</f>
        <v>0</v>
      </c>
      <c r="Y219" s="194">
        <f>SUMIF(振分, $C219, 計算_投入係数表_加工!Y$4:Y$123)</f>
        <v>0</v>
      </c>
      <c r="Z219" s="194">
        <f>SUMIF(振分, $C219, 計算_投入係数表_加工!Z$4:Z$123)</f>
        <v>0</v>
      </c>
      <c r="AA219" s="194">
        <f>SUMIF(振分, $C219, 計算_投入係数表_加工!AA$4:AA$123)</f>
        <v>0</v>
      </c>
      <c r="AB219" s="194">
        <f>SUMIF(振分, $C219, 計算_投入係数表_加工!AB$4:AB$123)</f>
        <v>0</v>
      </c>
      <c r="AC219" s="194">
        <f>SUMIF(振分, $C219, 計算_投入係数表_加工!AC$4:AC$123)</f>
        <v>0</v>
      </c>
      <c r="AD219" s="194">
        <f>SUMIF(振分, $C219, 計算_投入係数表_加工!AD$4:AD$123)</f>
        <v>0</v>
      </c>
      <c r="AE219" s="194">
        <f>SUMIF(振分, $C219, 計算_投入係数表_加工!AE$4:AE$123)</f>
        <v>0</v>
      </c>
      <c r="AF219" s="194">
        <f>SUMIF(振分, $C219, 計算_投入係数表_加工!AF$4:AF$123)</f>
        <v>0</v>
      </c>
      <c r="AG219" s="194">
        <f>SUMIF(振分, $C219, 計算_投入係数表_加工!AG$4:AG$123)</f>
        <v>0</v>
      </c>
      <c r="AH219" s="194">
        <f>SUMIF(振分, $C219, 計算_投入係数表_加工!AH$4:AH$123)</f>
        <v>0</v>
      </c>
      <c r="AI219" s="194">
        <f>SUMIF(振分, $C219, 計算_投入係数表_加工!AI$4:AI$123)</f>
        <v>0</v>
      </c>
      <c r="AJ219" s="194">
        <f>SUMIF(振分, $C219, 計算_投入係数表_加工!AJ$4:AJ$123)</f>
        <v>0</v>
      </c>
      <c r="AK219" s="194">
        <f>SUMIF(振分, $C219, 計算_投入係数表_加工!AK$4:AK$123)</f>
        <v>0</v>
      </c>
      <c r="AL219" s="194">
        <f>SUMIF(振分, $C219, 計算_投入係数表_加工!AL$4:AL$123)</f>
        <v>0</v>
      </c>
      <c r="AM219" s="194">
        <f>SUMIF(振分, $C219, 計算_投入係数表_加工!AM$4:AM$123)</f>
        <v>0</v>
      </c>
      <c r="AN219" s="194">
        <f>SUMIF(振分, $C219, 計算_投入係数表_加工!AN$4:AN$123)</f>
        <v>0</v>
      </c>
      <c r="AO219" s="194">
        <f>SUMIF(振分, $C219, 計算_投入係数表_加工!AO$4:AO$123)</f>
        <v>0</v>
      </c>
      <c r="AP219" s="194">
        <f>SUMIF(振分, $C219, 計算_投入係数表_加工!AP$4:AP$123)</f>
        <v>0</v>
      </c>
      <c r="AQ219" s="194">
        <f>SUMIF(振分, $C219, 計算_投入係数表_加工!AQ$4:AQ$123)</f>
        <v>0</v>
      </c>
      <c r="AR219" s="194">
        <f>SUMIF(振分, $C219, 計算_投入係数表_加工!AR$4:AR$123)</f>
        <v>0</v>
      </c>
      <c r="AS219" s="194">
        <f>SUMIF(振分, $C219, 計算_投入係数表_加工!AS$4:AS$123)</f>
        <v>0</v>
      </c>
      <c r="AT219" s="194">
        <f>SUMIF(振分, $C219, 計算_投入係数表_加工!AT$4:AT$123)</f>
        <v>0</v>
      </c>
      <c r="AU219" s="194">
        <f>SUMIF(振分, $C219, 計算_投入係数表_加工!AU$4:AU$123)</f>
        <v>0</v>
      </c>
      <c r="AV219" s="194">
        <f>SUMIF(振分, $C219, 計算_投入係数表_加工!AV$4:AV$123)</f>
        <v>0</v>
      </c>
      <c r="AW219" s="194">
        <f>SUMIF(振分, $C219, 計算_投入係数表_加工!AW$4:AW$123)</f>
        <v>0</v>
      </c>
      <c r="AX219" s="194">
        <f>SUMIF(振分, $C219, 計算_投入係数表_加工!AX$4:AX$123)</f>
        <v>0</v>
      </c>
      <c r="AY219" s="194">
        <f>SUMIF(振分, $C219, 計算_投入係数表_加工!AY$4:AY$123)</f>
        <v>0</v>
      </c>
      <c r="AZ219" s="194">
        <f>SUMIF(振分, $C219, 計算_投入係数表_加工!AZ$4:AZ$123)</f>
        <v>0</v>
      </c>
      <c r="BA219" s="194">
        <f>SUMIF(振分, $C219, 計算_投入係数表_加工!BA$4:BA$123)</f>
        <v>0</v>
      </c>
      <c r="BB219" s="194">
        <f>SUMIF(振分, $C219, 計算_投入係数表_加工!BB$4:BB$123)</f>
        <v>0</v>
      </c>
      <c r="BC219" s="194">
        <f>SUMIF(振分, $C219, 計算_投入係数表_加工!BC$4:BC$123)</f>
        <v>0</v>
      </c>
      <c r="BD219" s="194">
        <f>SUMIF(振分, $C219, 計算_投入係数表_加工!BD$4:BD$123)</f>
        <v>0</v>
      </c>
      <c r="BE219" s="194">
        <f>SUMIF(振分, $C219, 計算_投入係数表_加工!BE$4:BE$123)</f>
        <v>0</v>
      </c>
      <c r="BF219" s="194">
        <f>SUMIF(振分, $C219, 計算_投入係数表_加工!BF$4:BF$123)</f>
        <v>0</v>
      </c>
      <c r="BG219" s="194">
        <f>SUMIF(振分, $C219, 計算_投入係数表_加工!BG$4:BG$123)</f>
        <v>0</v>
      </c>
      <c r="BH219" s="194">
        <f>SUMIF(振分, $C219, 計算_投入係数表_加工!BH$4:BH$123)</f>
        <v>0</v>
      </c>
      <c r="BI219" s="194">
        <f>SUMIF(振分, $C219, 計算_投入係数表_加工!BI$4:BI$123)</f>
        <v>0</v>
      </c>
      <c r="BJ219" s="194">
        <f>SUMIF(振分, $C219, 計算_投入係数表_加工!BJ$4:BJ$123)</f>
        <v>0</v>
      </c>
      <c r="BK219" s="194">
        <f>SUMIF(振分, $C219, 計算_投入係数表_加工!BK$4:BK$123)</f>
        <v>0</v>
      </c>
      <c r="BL219" s="194">
        <f>SUMIF(振分, $C219, 計算_投入係数表_加工!BL$4:BL$123)</f>
        <v>0</v>
      </c>
      <c r="BM219" s="194">
        <f>SUMIF(振分, $C219, 計算_投入係数表_加工!BM$4:BM$123)</f>
        <v>0</v>
      </c>
      <c r="BN219" s="194">
        <f>SUMIF(振分, $C219, 計算_投入係数表_加工!BN$4:BN$123)</f>
        <v>0</v>
      </c>
      <c r="BO219" s="194">
        <f>SUMIF(振分, $C219, 計算_投入係数表_加工!BO$4:BO$123)</f>
        <v>0</v>
      </c>
      <c r="BP219" s="194">
        <f>SUMIF(振分, $C219, 計算_投入係数表_加工!BP$4:BP$123)</f>
        <v>0</v>
      </c>
      <c r="BQ219" s="194">
        <f>SUMIF(振分, $C219, 計算_投入係数表_加工!BQ$4:BQ$123)</f>
        <v>0</v>
      </c>
      <c r="BR219" s="194">
        <f>SUMIF(振分, $C219, 計算_投入係数表_加工!BR$4:BR$123)</f>
        <v>0</v>
      </c>
      <c r="BS219" s="194">
        <f>SUMIF(振分, $C219, 計算_投入係数表_加工!BS$4:BS$123)</f>
        <v>0</v>
      </c>
      <c r="BT219" s="194">
        <f>SUMIF(振分, $C219, 計算_投入係数表_加工!BT$4:BT$123)</f>
        <v>0</v>
      </c>
      <c r="BU219" s="194">
        <f>SUMIF(振分, $C219, 計算_投入係数表_加工!BU$4:BU$123)</f>
        <v>0</v>
      </c>
      <c r="BV219" s="194">
        <f>SUMIF(振分, $C219, 計算_投入係数表_加工!BV$4:BV$123)</f>
        <v>0</v>
      </c>
      <c r="BW219" s="194">
        <f>SUMIF(振分, $C219, 計算_投入係数表_加工!BW$4:BW$123)</f>
        <v>0</v>
      </c>
      <c r="BX219" s="194">
        <f>SUMIF(振分, $C219, 計算_投入係数表_加工!BX$4:BX$123)</f>
        <v>0</v>
      </c>
      <c r="BY219" s="194">
        <f>SUMIF(振分, $C219, 計算_投入係数表_加工!BY$4:BY$123)</f>
        <v>0</v>
      </c>
      <c r="BZ219" s="194">
        <f>SUMIF(振分, $C219, 計算_投入係数表_加工!BZ$4:BZ$123)</f>
        <v>0</v>
      </c>
      <c r="CA219" s="194">
        <f>SUMIF(振分, $C219, 計算_投入係数表_加工!CA$4:CA$123)</f>
        <v>0</v>
      </c>
      <c r="CB219" s="194">
        <f>SUMIF(振分, $C219, 計算_投入係数表_加工!CB$4:CB$123)</f>
        <v>0</v>
      </c>
      <c r="CC219" s="194">
        <f>SUMIF(振分, $C219, 計算_投入係数表_加工!CC$4:CC$123)</f>
        <v>0</v>
      </c>
      <c r="CD219" s="194">
        <f>SUMIF(振分, $C219, 計算_投入係数表_加工!CD$4:CD$123)</f>
        <v>0</v>
      </c>
      <c r="CE219" s="194">
        <f>SUMIF(振分, $C219, 計算_投入係数表_加工!CE$4:CE$123)</f>
        <v>0</v>
      </c>
      <c r="CF219" s="194">
        <f>SUMIF(振分, $C219, 計算_投入係数表_加工!CF$4:CF$123)</f>
        <v>0</v>
      </c>
      <c r="CG219" s="194">
        <f>SUMIF(振分, $C219, 計算_投入係数表_加工!CG$4:CG$123)</f>
        <v>0</v>
      </c>
      <c r="CH219" s="194">
        <f>SUMIF(振分, $C219, 計算_投入係数表_加工!CH$4:CH$123)</f>
        <v>0</v>
      </c>
      <c r="CI219" s="194">
        <f>SUMIF(振分, $C219, 計算_投入係数表_加工!CI$4:CI$123)</f>
        <v>0</v>
      </c>
      <c r="CJ219" s="194">
        <f>SUMIF(振分, $C219, 計算_投入係数表_加工!CJ$4:CJ$123)</f>
        <v>0</v>
      </c>
      <c r="CK219" s="194">
        <f>SUMIF(振分, $C219, 計算_投入係数表_加工!CK$4:CK$123)</f>
        <v>0</v>
      </c>
      <c r="CL219" s="194">
        <f>SUMIF(振分, $C219, 計算_投入係数表_加工!CL$4:CL$123)</f>
        <v>0</v>
      </c>
      <c r="CM219" s="194">
        <f>SUMIF(振分, $C219, 計算_投入係数表_加工!CM$4:CM$123)</f>
        <v>0</v>
      </c>
      <c r="CN219" s="194">
        <f>SUMIF(振分, $C219, 計算_投入係数表_加工!CN$4:CN$123)</f>
        <v>0</v>
      </c>
      <c r="CO219" s="194">
        <f>SUMIF(振分, $C219, 計算_投入係数表_加工!CO$4:CO$123)</f>
        <v>0</v>
      </c>
      <c r="CP219" s="194">
        <f>SUMIF(振分, $C219, 計算_投入係数表_加工!CP$4:CP$123)</f>
        <v>0</v>
      </c>
      <c r="CQ219" s="194">
        <f>SUMIF(振分, $C219, 計算_投入係数表_加工!CQ$4:CQ$123)</f>
        <v>0</v>
      </c>
      <c r="CR219" s="194">
        <f>SUMIF(振分, $C219, 計算_投入係数表_加工!CR$4:CR$123)</f>
        <v>0</v>
      </c>
      <c r="CS219" s="194">
        <f>SUMIF(振分, $C219, 計算_投入係数表_加工!CS$4:CS$123)</f>
        <v>0</v>
      </c>
      <c r="CT219" s="194">
        <f>SUMIF(振分, $C219, 計算_投入係数表_加工!CT$4:CT$123)</f>
        <v>0</v>
      </c>
      <c r="CU219" s="194">
        <f>SUMIF(振分, $C219, 計算_投入係数表_加工!CU$4:CU$123)</f>
        <v>0</v>
      </c>
      <c r="CV219" s="194">
        <f>SUMIF(振分, $C219, 計算_投入係数表_加工!CV$4:CV$123)</f>
        <v>0</v>
      </c>
      <c r="CW219" s="194">
        <f>SUMIF(振分, $C219, 計算_投入係数表_加工!CW$4:CW$123)</f>
        <v>0</v>
      </c>
      <c r="CX219" s="194">
        <f>SUMIF(振分, $C219, 計算_投入係数表_加工!CX$4:CX$123)</f>
        <v>0</v>
      </c>
      <c r="CY219" s="194">
        <f>SUMIF(振分, $C219, 計算_投入係数表_加工!CY$4:CY$123)</f>
        <v>0</v>
      </c>
      <c r="CZ219" s="194">
        <f>SUMIF(振分, $C219, 計算_投入係数表_加工!CZ$4:CZ$123)</f>
        <v>0</v>
      </c>
      <c r="DA219" s="194">
        <f>SUMIF(振分, $C219, 計算_投入係数表_加工!DA$4:DA$123)</f>
        <v>0</v>
      </c>
      <c r="DB219" s="194">
        <f>SUMIF(振分, $C219, 計算_投入係数表_加工!DB$4:DB$123)</f>
        <v>0</v>
      </c>
      <c r="DC219" s="194">
        <f>SUMIF(振分, $C219, 計算_投入係数表_加工!DC$4:DC$123)</f>
        <v>0</v>
      </c>
      <c r="DD219" s="194">
        <f>SUMIF(振分, $C219, 計算_投入係数表_加工!DD$4:DD$123)</f>
        <v>0</v>
      </c>
      <c r="DE219" s="194">
        <f>SUMIF(振分, $C219, 計算_投入係数表_加工!DE$4:DE$123)</f>
        <v>0</v>
      </c>
      <c r="DF219" s="194">
        <f>SUMIF(振分, $C219, 計算_投入係数表_加工!DF$4:DF$123)</f>
        <v>0</v>
      </c>
      <c r="DG219" s="194">
        <f>SUMIF(振分, $C219, 計算_投入係数表_加工!DG$4:DG$123)</f>
        <v>0</v>
      </c>
      <c r="DH219" s="194">
        <f>SUMIF(振分, $C219, 計算_投入係数表_加工!DH$4:DH$123)</f>
        <v>0</v>
      </c>
      <c r="DI219" s="194">
        <f>SUMIF(振分, $C219, 計算_投入係数表_加工!DI$4:DI$123)</f>
        <v>0</v>
      </c>
      <c r="DJ219" s="194">
        <f>SUMIF(振分, $C219, 計算_投入係数表_加工!DJ$4:DJ$123)</f>
        <v>0</v>
      </c>
      <c r="DK219" s="194">
        <f>SUMIF(振分, $C219, 計算_投入係数表_加工!DK$4:DK$123)</f>
        <v>0</v>
      </c>
      <c r="DL219" s="194">
        <f>SUMIF(振分, $C219, 計算_投入係数表_加工!DL$4:DL$123)</f>
        <v>0</v>
      </c>
      <c r="DM219" s="194">
        <f>SUMIF(振分, $C219, 計算_投入係数表_加工!DM$4:DM$123)</f>
        <v>0</v>
      </c>
      <c r="DN219" s="194">
        <f>SUMIF(振分, $C219, 計算_投入係数表_加工!DN$4:DN$123)</f>
        <v>0</v>
      </c>
      <c r="DO219" s="194">
        <f>SUMIF(振分, $C219, 計算_投入係数表_加工!DO$4:DO$123)</f>
        <v>0</v>
      </c>
      <c r="DP219" s="194">
        <f>SUMIF(振分, $C219, 計算_投入係数表_加工!DP$4:DP$123)</f>
        <v>0</v>
      </c>
      <c r="DQ219" s="194">
        <f>SUMIF(振分, $C219, 計算_投入係数表_加工!DQ$4:DQ$123)</f>
        <v>0</v>
      </c>
      <c r="DR219" s="194">
        <f>SUMIF(振分, $C219, 計算_投入係数表_加工!DR$4:DR$123)</f>
        <v>0</v>
      </c>
      <c r="DS219" s="194">
        <f>SUMIF(振分, $C219, 計算_投入係数表_加工!DS$4:DS$123)</f>
        <v>0</v>
      </c>
      <c r="DT219" s="108">
        <f>SUMIF(振分, $C219, 計算_投入係数表_加工!DT$4:DT$123)</f>
        <v>0</v>
      </c>
    </row>
    <row r="220" spans="1:124" s="22" customFormat="1" x14ac:dyDescent="0.25">
      <c r="A220" s="34"/>
      <c r="B220" s="53">
        <v>80</v>
      </c>
      <c r="C220" s="362" t="str">
        <v>-</v>
      </c>
      <c r="D220" s="199">
        <f>SUMIF(振分, $C220, 計算_投入係数表_加工!D$4:D$123)</f>
        <v>0</v>
      </c>
      <c r="E220" s="200">
        <f>SUMIF(振分, $C220, 計算_投入係数表_加工!E$4:E$123)</f>
        <v>0</v>
      </c>
      <c r="F220" s="200">
        <f>SUMIF(振分, $C220, 計算_投入係数表_加工!F$4:F$123)</f>
        <v>0</v>
      </c>
      <c r="G220" s="200">
        <f>SUMIF(振分, $C220, 計算_投入係数表_加工!G$4:G$123)</f>
        <v>0</v>
      </c>
      <c r="H220" s="200">
        <f>SUMIF(振分, $C220, 計算_投入係数表_加工!H$4:H$123)</f>
        <v>0</v>
      </c>
      <c r="I220" s="200">
        <f>SUMIF(振分, $C220, 計算_投入係数表_加工!I$4:I$123)</f>
        <v>0</v>
      </c>
      <c r="J220" s="200">
        <f>SUMIF(振分, $C220, 計算_投入係数表_加工!J$4:J$123)</f>
        <v>0</v>
      </c>
      <c r="K220" s="200">
        <f>SUMIF(振分, $C220, 計算_投入係数表_加工!K$4:K$123)</f>
        <v>0</v>
      </c>
      <c r="L220" s="200">
        <f>SUMIF(振分, $C220, 計算_投入係数表_加工!L$4:L$123)</f>
        <v>0</v>
      </c>
      <c r="M220" s="200">
        <f>SUMIF(振分, $C220, 計算_投入係数表_加工!M$4:M$123)</f>
        <v>0</v>
      </c>
      <c r="N220" s="200">
        <f>SUMIF(振分, $C220, 計算_投入係数表_加工!N$4:N$123)</f>
        <v>0</v>
      </c>
      <c r="O220" s="200">
        <f>SUMIF(振分, $C220, 計算_投入係数表_加工!O$4:O$123)</f>
        <v>0</v>
      </c>
      <c r="P220" s="200">
        <f>SUMIF(振分, $C220, 計算_投入係数表_加工!P$4:P$123)</f>
        <v>0</v>
      </c>
      <c r="Q220" s="200">
        <f>SUMIF(振分, $C220, 計算_投入係数表_加工!Q$4:Q$123)</f>
        <v>0</v>
      </c>
      <c r="R220" s="200">
        <f>SUMIF(振分, $C220, 計算_投入係数表_加工!R$4:R$123)</f>
        <v>0</v>
      </c>
      <c r="S220" s="200">
        <f>SUMIF(振分, $C220, 計算_投入係数表_加工!S$4:S$123)</f>
        <v>0</v>
      </c>
      <c r="T220" s="200">
        <f>SUMIF(振分, $C220, 計算_投入係数表_加工!T$4:T$123)</f>
        <v>0</v>
      </c>
      <c r="U220" s="200">
        <f>SUMIF(振分, $C220, 計算_投入係数表_加工!U$4:U$123)</f>
        <v>0</v>
      </c>
      <c r="V220" s="200">
        <f>SUMIF(振分, $C220, 計算_投入係数表_加工!V$4:V$123)</f>
        <v>0</v>
      </c>
      <c r="W220" s="200">
        <f>SUMIF(振分, $C220, 計算_投入係数表_加工!W$4:W$123)</f>
        <v>0</v>
      </c>
      <c r="X220" s="200">
        <f>SUMIF(振分, $C220, 計算_投入係数表_加工!X$4:X$123)</f>
        <v>0</v>
      </c>
      <c r="Y220" s="200">
        <f>SUMIF(振分, $C220, 計算_投入係数表_加工!Y$4:Y$123)</f>
        <v>0</v>
      </c>
      <c r="Z220" s="200">
        <f>SUMIF(振分, $C220, 計算_投入係数表_加工!Z$4:Z$123)</f>
        <v>0</v>
      </c>
      <c r="AA220" s="200">
        <f>SUMIF(振分, $C220, 計算_投入係数表_加工!AA$4:AA$123)</f>
        <v>0</v>
      </c>
      <c r="AB220" s="200">
        <f>SUMIF(振分, $C220, 計算_投入係数表_加工!AB$4:AB$123)</f>
        <v>0</v>
      </c>
      <c r="AC220" s="200">
        <f>SUMIF(振分, $C220, 計算_投入係数表_加工!AC$4:AC$123)</f>
        <v>0</v>
      </c>
      <c r="AD220" s="200">
        <f>SUMIF(振分, $C220, 計算_投入係数表_加工!AD$4:AD$123)</f>
        <v>0</v>
      </c>
      <c r="AE220" s="200">
        <f>SUMIF(振分, $C220, 計算_投入係数表_加工!AE$4:AE$123)</f>
        <v>0</v>
      </c>
      <c r="AF220" s="200">
        <f>SUMIF(振分, $C220, 計算_投入係数表_加工!AF$4:AF$123)</f>
        <v>0</v>
      </c>
      <c r="AG220" s="200">
        <f>SUMIF(振分, $C220, 計算_投入係数表_加工!AG$4:AG$123)</f>
        <v>0</v>
      </c>
      <c r="AH220" s="200">
        <f>SUMIF(振分, $C220, 計算_投入係数表_加工!AH$4:AH$123)</f>
        <v>0</v>
      </c>
      <c r="AI220" s="200">
        <f>SUMIF(振分, $C220, 計算_投入係数表_加工!AI$4:AI$123)</f>
        <v>0</v>
      </c>
      <c r="AJ220" s="200">
        <f>SUMIF(振分, $C220, 計算_投入係数表_加工!AJ$4:AJ$123)</f>
        <v>0</v>
      </c>
      <c r="AK220" s="200">
        <f>SUMIF(振分, $C220, 計算_投入係数表_加工!AK$4:AK$123)</f>
        <v>0</v>
      </c>
      <c r="AL220" s="200">
        <f>SUMIF(振分, $C220, 計算_投入係数表_加工!AL$4:AL$123)</f>
        <v>0</v>
      </c>
      <c r="AM220" s="200">
        <f>SUMIF(振分, $C220, 計算_投入係数表_加工!AM$4:AM$123)</f>
        <v>0</v>
      </c>
      <c r="AN220" s="200">
        <f>SUMIF(振分, $C220, 計算_投入係数表_加工!AN$4:AN$123)</f>
        <v>0</v>
      </c>
      <c r="AO220" s="200">
        <f>SUMIF(振分, $C220, 計算_投入係数表_加工!AO$4:AO$123)</f>
        <v>0</v>
      </c>
      <c r="AP220" s="200">
        <f>SUMIF(振分, $C220, 計算_投入係数表_加工!AP$4:AP$123)</f>
        <v>0</v>
      </c>
      <c r="AQ220" s="200">
        <f>SUMIF(振分, $C220, 計算_投入係数表_加工!AQ$4:AQ$123)</f>
        <v>0</v>
      </c>
      <c r="AR220" s="200">
        <f>SUMIF(振分, $C220, 計算_投入係数表_加工!AR$4:AR$123)</f>
        <v>0</v>
      </c>
      <c r="AS220" s="200">
        <f>SUMIF(振分, $C220, 計算_投入係数表_加工!AS$4:AS$123)</f>
        <v>0</v>
      </c>
      <c r="AT220" s="200">
        <f>SUMIF(振分, $C220, 計算_投入係数表_加工!AT$4:AT$123)</f>
        <v>0</v>
      </c>
      <c r="AU220" s="200">
        <f>SUMIF(振分, $C220, 計算_投入係数表_加工!AU$4:AU$123)</f>
        <v>0</v>
      </c>
      <c r="AV220" s="200">
        <f>SUMIF(振分, $C220, 計算_投入係数表_加工!AV$4:AV$123)</f>
        <v>0</v>
      </c>
      <c r="AW220" s="200">
        <f>SUMIF(振分, $C220, 計算_投入係数表_加工!AW$4:AW$123)</f>
        <v>0</v>
      </c>
      <c r="AX220" s="200">
        <f>SUMIF(振分, $C220, 計算_投入係数表_加工!AX$4:AX$123)</f>
        <v>0</v>
      </c>
      <c r="AY220" s="200">
        <f>SUMIF(振分, $C220, 計算_投入係数表_加工!AY$4:AY$123)</f>
        <v>0</v>
      </c>
      <c r="AZ220" s="200">
        <f>SUMIF(振分, $C220, 計算_投入係数表_加工!AZ$4:AZ$123)</f>
        <v>0</v>
      </c>
      <c r="BA220" s="200">
        <f>SUMIF(振分, $C220, 計算_投入係数表_加工!BA$4:BA$123)</f>
        <v>0</v>
      </c>
      <c r="BB220" s="200">
        <f>SUMIF(振分, $C220, 計算_投入係数表_加工!BB$4:BB$123)</f>
        <v>0</v>
      </c>
      <c r="BC220" s="200">
        <f>SUMIF(振分, $C220, 計算_投入係数表_加工!BC$4:BC$123)</f>
        <v>0</v>
      </c>
      <c r="BD220" s="200">
        <f>SUMIF(振分, $C220, 計算_投入係数表_加工!BD$4:BD$123)</f>
        <v>0</v>
      </c>
      <c r="BE220" s="200">
        <f>SUMIF(振分, $C220, 計算_投入係数表_加工!BE$4:BE$123)</f>
        <v>0</v>
      </c>
      <c r="BF220" s="200">
        <f>SUMIF(振分, $C220, 計算_投入係数表_加工!BF$4:BF$123)</f>
        <v>0</v>
      </c>
      <c r="BG220" s="200">
        <f>SUMIF(振分, $C220, 計算_投入係数表_加工!BG$4:BG$123)</f>
        <v>0</v>
      </c>
      <c r="BH220" s="200">
        <f>SUMIF(振分, $C220, 計算_投入係数表_加工!BH$4:BH$123)</f>
        <v>0</v>
      </c>
      <c r="BI220" s="200">
        <f>SUMIF(振分, $C220, 計算_投入係数表_加工!BI$4:BI$123)</f>
        <v>0</v>
      </c>
      <c r="BJ220" s="200">
        <f>SUMIF(振分, $C220, 計算_投入係数表_加工!BJ$4:BJ$123)</f>
        <v>0</v>
      </c>
      <c r="BK220" s="200">
        <f>SUMIF(振分, $C220, 計算_投入係数表_加工!BK$4:BK$123)</f>
        <v>0</v>
      </c>
      <c r="BL220" s="200">
        <f>SUMIF(振分, $C220, 計算_投入係数表_加工!BL$4:BL$123)</f>
        <v>0</v>
      </c>
      <c r="BM220" s="200">
        <f>SUMIF(振分, $C220, 計算_投入係数表_加工!BM$4:BM$123)</f>
        <v>0</v>
      </c>
      <c r="BN220" s="200">
        <f>SUMIF(振分, $C220, 計算_投入係数表_加工!BN$4:BN$123)</f>
        <v>0</v>
      </c>
      <c r="BO220" s="200">
        <f>SUMIF(振分, $C220, 計算_投入係数表_加工!BO$4:BO$123)</f>
        <v>0</v>
      </c>
      <c r="BP220" s="200">
        <f>SUMIF(振分, $C220, 計算_投入係数表_加工!BP$4:BP$123)</f>
        <v>0</v>
      </c>
      <c r="BQ220" s="200">
        <f>SUMIF(振分, $C220, 計算_投入係数表_加工!BQ$4:BQ$123)</f>
        <v>0</v>
      </c>
      <c r="BR220" s="200">
        <f>SUMIF(振分, $C220, 計算_投入係数表_加工!BR$4:BR$123)</f>
        <v>0</v>
      </c>
      <c r="BS220" s="200">
        <f>SUMIF(振分, $C220, 計算_投入係数表_加工!BS$4:BS$123)</f>
        <v>0</v>
      </c>
      <c r="BT220" s="200">
        <f>SUMIF(振分, $C220, 計算_投入係数表_加工!BT$4:BT$123)</f>
        <v>0</v>
      </c>
      <c r="BU220" s="200">
        <f>SUMIF(振分, $C220, 計算_投入係数表_加工!BU$4:BU$123)</f>
        <v>0</v>
      </c>
      <c r="BV220" s="200">
        <f>SUMIF(振分, $C220, 計算_投入係数表_加工!BV$4:BV$123)</f>
        <v>0</v>
      </c>
      <c r="BW220" s="200">
        <f>SUMIF(振分, $C220, 計算_投入係数表_加工!BW$4:BW$123)</f>
        <v>0</v>
      </c>
      <c r="BX220" s="200">
        <f>SUMIF(振分, $C220, 計算_投入係数表_加工!BX$4:BX$123)</f>
        <v>0</v>
      </c>
      <c r="BY220" s="200">
        <f>SUMIF(振分, $C220, 計算_投入係数表_加工!BY$4:BY$123)</f>
        <v>0</v>
      </c>
      <c r="BZ220" s="200">
        <f>SUMIF(振分, $C220, 計算_投入係数表_加工!BZ$4:BZ$123)</f>
        <v>0</v>
      </c>
      <c r="CA220" s="200">
        <f>SUMIF(振分, $C220, 計算_投入係数表_加工!CA$4:CA$123)</f>
        <v>0</v>
      </c>
      <c r="CB220" s="200">
        <f>SUMIF(振分, $C220, 計算_投入係数表_加工!CB$4:CB$123)</f>
        <v>0</v>
      </c>
      <c r="CC220" s="200">
        <f>SUMIF(振分, $C220, 計算_投入係数表_加工!CC$4:CC$123)</f>
        <v>0</v>
      </c>
      <c r="CD220" s="200">
        <f>SUMIF(振分, $C220, 計算_投入係数表_加工!CD$4:CD$123)</f>
        <v>0</v>
      </c>
      <c r="CE220" s="200">
        <f>SUMIF(振分, $C220, 計算_投入係数表_加工!CE$4:CE$123)</f>
        <v>0</v>
      </c>
      <c r="CF220" s="200">
        <f>SUMIF(振分, $C220, 計算_投入係数表_加工!CF$4:CF$123)</f>
        <v>0</v>
      </c>
      <c r="CG220" s="200">
        <f>SUMIF(振分, $C220, 計算_投入係数表_加工!CG$4:CG$123)</f>
        <v>0</v>
      </c>
      <c r="CH220" s="200">
        <f>SUMIF(振分, $C220, 計算_投入係数表_加工!CH$4:CH$123)</f>
        <v>0</v>
      </c>
      <c r="CI220" s="200">
        <f>SUMIF(振分, $C220, 計算_投入係数表_加工!CI$4:CI$123)</f>
        <v>0</v>
      </c>
      <c r="CJ220" s="200">
        <f>SUMIF(振分, $C220, 計算_投入係数表_加工!CJ$4:CJ$123)</f>
        <v>0</v>
      </c>
      <c r="CK220" s="200">
        <f>SUMIF(振分, $C220, 計算_投入係数表_加工!CK$4:CK$123)</f>
        <v>0</v>
      </c>
      <c r="CL220" s="200">
        <f>SUMIF(振分, $C220, 計算_投入係数表_加工!CL$4:CL$123)</f>
        <v>0</v>
      </c>
      <c r="CM220" s="200">
        <f>SUMIF(振分, $C220, 計算_投入係数表_加工!CM$4:CM$123)</f>
        <v>0</v>
      </c>
      <c r="CN220" s="200">
        <f>SUMIF(振分, $C220, 計算_投入係数表_加工!CN$4:CN$123)</f>
        <v>0</v>
      </c>
      <c r="CO220" s="200">
        <f>SUMIF(振分, $C220, 計算_投入係数表_加工!CO$4:CO$123)</f>
        <v>0</v>
      </c>
      <c r="CP220" s="200">
        <f>SUMIF(振分, $C220, 計算_投入係数表_加工!CP$4:CP$123)</f>
        <v>0</v>
      </c>
      <c r="CQ220" s="200">
        <f>SUMIF(振分, $C220, 計算_投入係数表_加工!CQ$4:CQ$123)</f>
        <v>0</v>
      </c>
      <c r="CR220" s="200">
        <f>SUMIF(振分, $C220, 計算_投入係数表_加工!CR$4:CR$123)</f>
        <v>0</v>
      </c>
      <c r="CS220" s="200">
        <f>SUMIF(振分, $C220, 計算_投入係数表_加工!CS$4:CS$123)</f>
        <v>0</v>
      </c>
      <c r="CT220" s="200">
        <f>SUMIF(振分, $C220, 計算_投入係数表_加工!CT$4:CT$123)</f>
        <v>0</v>
      </c>
      <c r="CU220" s="200">
        <f>SUMIF(振分, $C220, 計算_投入係数表_加工!CU$4:CU$123)</f>
        <v>0</v>
      </c>
      <c r="CV220" s="200">
        <f>SUMIF(振分, $C220, 計算_投入係数表_加工!CV$4:CV$123)</f>
        <v>0</v>
      </c>
      <c r="CW220" s="200">
        <f>SUMIF(振分, $C220, 計算_投入係数表_加工!CW$4:CW$123)</f>
        <v>0</v>
      </c>
      <c r="CX220" s="200">
        <f>SUMIF(振分, $C220, 計算_投入係数表_加工!CX$4:CX$123)</f>
        <v>0</v>
      </c>
      <c r="CY220" s="200">
        <f>SUMIF(振分, $C220, 計算_投入係数表_加工!CY$4:CY$123)</f>
        <v>0</v>
      </c>
      <c r="CZ220" s="200">
        <f>SUMIF(振分, $C220, 計算_投入係数表_加工!CZ$4:CZ$123)</f>
        <v>0</v>
      </c>
      <c r="DA220" s="200">
        <f>SUMIF(振分, $C220, 計算_投入係数表_加工!DA$4:DA$123)</f>
        <v>0</v>
      </c>
      <c r="DB220" s="200">
        <f>SUMIF(振分, $C220, 計算_投入係数表_加工!DB$4:DB$123)</f>
        <v>0</v>
      </c>
      <c r="DC220" s="200">
        <f>SUMIF(振分, $C220, 計算_投入係数表_加工!DC$4:DC$123)</f>
        <v>0</v>
      </c>
      <c r="DD220" s="200">
        <f>SUMIF(振分, $C220, 計算_投入係数表_加工!DD$4:DD$123)</f>
        <v>0</v>
      </c>
      <c r="DE220" s="200">
        <f>SUMIF(振分, $C220, 計算_投入係数表_加工!DE$4:DE$123)</f>
        <v>0</v>
      </c>
      <c r="DF220" s="200">
        <f>SUMIF(振分, $C220, 計算_投入係数表_加工!DF$4:DF$123)</f>
        <v>0</v>
      </c>
      <c r="DG220" s="200">
        <f>SUMIF(振分, $C220, 計算_投入係数表_加工!DG$4:DG$123)</f>
        <v>0</v>
      </c>
      <c r="DH220" s="200">
        <f>SUMIF(振分, $C220, 計算_投入係数表_加工!DH$4:DH$123)</f>
        <v>0</v>
      </c>
      <c r="DI220" s="200">
        <f>SUMIF(振分, $C220, 計算_投入係数表_加工!DI$4:DI$123)</f>
        <v>0</v>
      </c>
      <c r="DJ220" s="200">
        <f>SUMIF(振分, $C220, 計算_投入係数表_加工!DJ$4:DJ$123)</f>
        <v>0</v>
      </c>
      <c r="DK220" s="200">
        <f>SUMIF(振分, $C220, 計算_投入係数表_加工!DK$4:DK$123)</f>
        <v>0</v>
      </c>
      <c r="DL220" s="200">
        <f>SUMIF(振分, $C220, 計算_投入係数表_加工!DL$4:DL$123)</f>
        <v>0</v>
      </c>
      <c r="DM220" s="200">
        <f>SUMIF(振分, $C220, 計算_投入係数表_加工!DM$4:DM$123)</f>
        <v>0</v>
      </c>
      <c r="DN220" s="200">
        <f>SUMIF(振分, $C220, 計算_投入係数表_加工!DN$4:DN$123)</f>
        <v>0</v>
      </c>
      <c r="DO220" s="200">
        <f>SUMIF(振分, $C220, 計算_投入係数表_加工!DO$4:DO$123)</f>
        <v>0</v>
      </c>
      <c r="DP220" s="200">
        <f>SUMIF(振分, $C220, 計算_投入係数表_加工!DP$4:DP$123)</f>
        <v>0</v>
      </c>
      <c r="DQ220" s="200">
        <f>SUMIF(振分, $C220, 計算_投入係数表_加工!DQ$4:DQ$123)</f>
        <v>0</v>
      </c>
      <c r="DR220" s="200">
        <f>SUMIF(振分, $C220, 計算_投入係数表_加工!DR$4:DR$123)</f>
        <v>0</v>
      </c>
      <c r="DS220" s="200">
        <f>SUMIF(振分, $C220, 計算_投入係数表_加工!DS$4:DS$123)</f>
        <v>0</v>
      </c>
      <c r="DT220" s="110">
        <f>SUMIF(振分, $C220, 計算_投入係数表_加工!DT$4:DT$123)</f>
        <v>0</v>
      </c>
    </row>
    <row r="221" spans="1:124" s="22" customFormat="1" x14ac:dyDescent="0.25">
      <c r="A221" s="34"/>
      <c r="B221" s="53">
        <v>81</v>
      </c>
      <c r="C221" s="360" t="str">
        <v>-</v>
      </c>
      <c r="D221" s="193">
        <f>SUMIF(振分, $C221, 計算_投入係数表_加工!D$4:D$123)</f>
        <v>0</v>
      </c>
      <c r="E221" s="194">
        <f>SUMIF(振分, $C221, 計算_投入係数表_加工!E$4:E$123)</f>
        <v>0</v>
      </c>
      <c r="F221" s="194">
        <f>SUMIF(振分, $C221, 計算_投入係数表_加工!F$4:F$123)</f>
        <v>0</v>
      </c>
      <c r="G221" s="194">
        <f>SUMIF(振分, $C221, 計算_投入係数表_加工!G$4:G$123)</f>
        <v>0</v>
      </c>
      <c r="H221" s="194">
        <f>SUMIF(振分, $C221, 計算_投入係数表_加工!H$4:H$123)</f>
        <v>0</v>
      </c>
      <c r="I221" s="194">
        <f>SUMIF(振分, $C221, 計算_投入係数表_加工!I$4:I$123)</f>
        <v>0</v>
      </c>
      <c r="J221" s="194">
        <f>SUMIF(振分, $C221, 計算_投入係数表_加工!J$4:J$123)</f>
        <v>0</v>
      </c>
      <c r="K221" s="194">
        <f>SUMIF(振分, $C221, 計算_投入係数表_加工!K$4:K$123)</f>
        <v>0</v>
      </c>
      <c r="L221" s="194">
        <f>SUMIF(振分, $C221, 計算_投入係数表_加工!L$4:L$123)</f>
        <v>0</v>
      </c>
      <c r="M221" s="194">
        <f>SUMIF(振分, $C221, 計算_投入係数表_加工!M$4:M$123)</f>
        <v>0</v>
      </c>
      <c r="N221" s="194">
        <f>SUMIF(振分, $C221, 計算_投入係数表_加工!N$4:N$123)</f>
        <v>0</v>
      </c>
      <c r="O221" s="194">
        <f>SUMIF(振分, $C221, 計算_投入係数表_加工!O$4:O$123)</f>
        <v>0</v>
      </c>
      <c r="P221" s="194">
        <f>SUMIF(振分, $C221, 計算_投入係数表_加工!P$4:P$123)</f>
        <v>0</v>
      </c>
      <c r="Q221" s="194">
        <f>SUMIF(振分, $C221, 計算_投入係数表_加工!Q$4:Q$123)</f>
        <v>0</v>
      </c>
      <c r="R221" s="194">
        <f>SUMIF(振分, $C221, 計算_投入係数表_加工!R$4:R$123)</f>
        <v>0</v>
      </c>
      <c r="S221" s="194">
        <f>SUMIF(振分, $C221, 計算_投入係数表_加工!S$4:S$123)</f>
        <v>0</v>
      </c>
      <c r="T221" s="194">
        <f>SUMIF(振分, $C221, 計算_投入係数表_加工!T$4:T$123)</f>
        <v>0</v>
      </c>
      <c r="U221" s="194">
        <f>SUMIF(振分, $C221, 計算_投入係数表_加工!U$4:U$123)</f>
        <v>0</v>
      </c>
      <c r="V221" s="194">
        <f>SUMIF(振分, $C221, 計算_投入係数表_加工!V$4:V$123)</f>
        <v>0</v>
      </c>
      <c r="W221" s="194">
        <f>SUMIF(振分, $C221, 計算_投入係数表_加工!W$4:W$123)</f>
        <v>0</v>
      </c>
      <c r="X221" s="194">
        <f>SUMIF(振分, $C221, 計算_投入係数表_加工!X$4:X$123)</f>
        <v>0</v>
      </c>
      <c r="Y221" s="194">
        <f>SUMIF(振分, $C221, 計算_投入係数表_加工!Y$4:Y$123)</f>
        <v>0</v>
      </c>
      <c r="Z221" s="194">
        <f>SUMIF(振分, $C221, 計算_投入係数表_加工!Z$4:Z$123)</f>
        <v>0</v>
      </c>
      <c r="AA221" s="194">
        <f>SUMIF(振分, $C221, 計算_投入係数表_加工!AA$4:AA$123)</f>
        <v>0</v>
      </c>
      <c r="AB221" s="194">
        <f>SUMIF(振分, $C221, 計算_投入係数表_加工!AB$4:AB$123)</f>
        <v>0</v>
      </c>
      <c r="AC221" s="194">
        <f>SUMIF(振分, $C221, 計算_投入係数表_加工!AC$4:AC$123)</f>
        <v>0</v>
      </c>
      <c r="AD221" s="194">
        <f>SUMIF(振分, $C221, 計算_投入係数表_加工!AD$4:AD$123)</f>
        <v>0</v>
      </c>
      <c r="AE221" s="194">
        <f>SUMIF(振分, $C221, 計算_投入係数表_加工!AE$4:AE$123)</f>
        <v>0</v>
      </c>
      <c r="AF221" s="194">
        <f>SUMIF(振分, $C221, 計算_投入係数表_加工!AF$4:AF$123)</f>
        <v>0</v>
      </c>
      <c r="AG221" s="194">
        <f>SUMIF(振分, $C221, 計算_投入係数表_加工!AG$4:AG$123)</f>
        <v>0</v>
      </c>
      <c r="AH221" s="194">
        <f>SUMIF(振分, $C221, 計算_投入係数表_加工!AH$4:AH$123)</f>
        <v>0</v>
      </c>
      <c r="AI221" s="194">
        <f>SUMIF(振分, $C221, 計算_投入係数表_加工!AI$4:AI$123)</f>
        <v>0</v>
      </c>
      <c r="AJ221" s="194">
        <f>SUMIF(振分, $C221, 計算_投入係数表_加工!AJ$4:AJ$123)</f>
        <v>0</v>
      </c>
      <c r="AK221" s="194">
        <f>SUMIF(振分, $C221, 計算_投入係数表_加工!AK$4:AK$123)</f>
        <v>0</v>
      </c>
      <c r="AL221" s="194">
        <f>SUMIF(振分, $C221, 計算_投入係数表_加工!AL$4:AL$123)</f>
        <v>0</v>
      </c>
      <c r="AM221" s="194">
        <f>SUMIF(振分, $C221, 計算_投入係数表_加工!AM$4:AM$123)</f>
        <v>0</v>
      </c>
      <c r="AN221" s="194">
        <f>SUMIF(振分, $C221, 計算_投入係数表_加工!AN$4:AN$123)</f>
        <v>0</v>
      </c>
      <c r="AO221" s="194">
        <f>SUMIF(振分, $C221, 計算_投入係数表_加工!AO$4:AO$123)</f>
        <v>0</v>
      </c>
      <c r="AP221" s="194">
        <f>SUMIF(振分, $C221, 計算_投入係数表_加工!AP$4:AP$123)</f>
        <v>0</v>
      </c>
      <c r="AQ221" s="194">
        <f>SUMIF(振分, $C221, 計算_投入係数表_加工!AQ$4:AQ$123)</f>
        <v>0</v>
      </c>
      <c r="AR221" s="194">
        <f>SUMIF(振分, $C221, 計算_投入係数表_加工!AR$4:AR$123)</f>
        <v>0</v>
      </c>
      <c r="AS221" s="194">
        <f>SUMIF(振分, $C221, 計算_投入係数表_加工!AS$4:AS$123)</f>
        <v>0</v>
      </c>
      <c r="AT221" s="194">
        <f>SUMIF(振分, $C221, 計算_投入係数表_加工!AT$4:AT$123)</f>
        <v>0</v>
      </c>
      <c r="AU221" s="194">
        <f>SUMIF(振分, $C221, 計算_投入係数表_加工!AU$4:AU$123)</f>
        <v>0</v>
      </c>
      <c r="AV221" s="194">
        <f>SUMIF(振分, $C221, 計算_投入係数表_加工!AV$4:AV$123)</f>
        <v>0</v>
      </c>
      <c r="AW221" s="194">
        <f>SUMIF(振分, $C221, 計算_投入係数表_加工!AW$4:AW$123)</f>
        <v>0</v>
      </c>
      <c r="AX221" s="194">
        <f>SUMIF(振分, $C221, 計算_投入係数表_加工!AX$4:AX$123)</f>
        <v>0</v>
      </c>
      <c r="AY221" s="194">
        <f>SUMIF(振分, $C221, 計算_投入係数表_加工!AY$4:AY$123)</f>
        <v>0</v>
      </c>
      <c r="AZ221" s="194">
        <f>SUMIF(振分, $C221, 計算_投入係数表_加工!AZ$4:AZ$123)</f>
        <v>0</v>
      </c>
      <c r="BA221" s="194">
        <f>SUMIF(振分, $C221, 計算_投入係数表_加工!BA$4:BA$123)</f>
        <v>0</v>
      </c>
      <c r="BB221" s="194">
        <f>SUMIF(振分, $C221, 計算_投入係数表_加工!BB$4:BB$123)</f>
        <v>0</v>
      </c>
      <c r="BC221" s="194">
        <f>SUMIF(振分, $C221, 計算_投入係数表_加工!BC$4:BC$123)</f>
        <v>0</v>
      </c>
      <c r="BD221" s="194">
        <f>SUMIF(振分, $C221, 計算_投入係数表_加工!BD$4:BD$123)</f>
        <v>0</v>
      </c>
      <c r="BE221" s="194">
        <f>SUMIF(振分, $C221, 計算_投入係数表_加工!BE$4:BE$123)</f>
        <v>0</v>
      </c>
      <c r="BF221" s="194">
        <f>SUMIF(振分, $C221, 計算_投入係数表_加工!BF$4:BF$123)</f>
        <v>0</v>
      </c>
      <c r="BG221" s="194">
        <f>SUMIF(振分, $C221, 計算_投入係数表_加工!BG$4:BG$123)</f>
        <v>0</v>
      </c>
      <c r="BH221" s="194">
        <f>SUMIF(振分, $C221, 計算_投入係数表_加工!BH$4:BH$123)</f>
        <v>0</v>
      </c>
      <c r="BI221" s="194">
        <f>SUMIF(振分, $C221, 計算_投入係数表_加工!BI$4:BI$123)</f>
        <v>0</v>
      </c>
      <c r="BJ221" s="194">
        <f>SUMIF(振分, $C221, 計算_投入係数表_加工!BJ$4:BJ$123)</f>
        <v>0</v>
      </c>
      <c r="BK221" s="194">
        <f>SUMIF(振分, $C221, 計算_投入係数表_加工!BK$4:BK$123)</f>
        <v>0</v>
      </c>
      <c r="BL221" s="194">
        <f>SUMIF(振分, $C221, 計算_投入係数表_加工!BL$4:BL$123)</f>
        <v>0</v>
      </c>
      <c r="BM221" s="194">
        <f>SUMIF(振分, $C221, 計算_投入係数表_加工!BM$4:BM$123)</f>
        <v>0</v>
      </c>
      <c r="BN221" s="194">
        <f>SUMIF(振分, $C221, 計算_投入係数表_加工!BN$4:BN$123)</f>
        <v>0</v>
      </c>
      <c r="BO221" s="194">
        <f>SUMIF(振分, $C221, 計算_投入係数表_加工!BO$4:BO$123)</f>
        <v>0</v>
      </c>
      <c r="BP221" s="194">
        <f>SUMIF(振分, $C221, 計算_投入係数表_加工!BP$4:BP$123)</f>
        <v>0</v>
      </c>
      <c r="BQ221" s="194">
        <f>SUMIF(振分, $C221, 計算_投入係数表_加工!BQ$4:BQ$123)</f>
        <v>0</v>
      </c>
      <c r="BR221" s="194">
        <f>SUMIF(振分, $C221, 計算_投入係数表_加工!BR$4:BR$123)</f>
        <v>0</v>
      </c>
      <c r="BS221" s="194">
        <f>SUMIF(振分, $C221, 計算_投入係数表_加工!BS$4:BS$123)</f>
        <v>0</v>
      </c>
      <c r="BT221" s="194">
        <f>SUMIF(振分, $C221, 計算_投入係数表_加工!BT$4:BT$123)</f>
        <v>0</v>
      </c>
      <c r="BU221" s="194">
        <f>SUMIF(振分, $C221, 計算_投入係数表_加工!BU$4:BU$123)</f>
        <v>0</v>
      </c>
      <c r="BV221" s="194">
        <f>SUMIF(振分, $C221, 計算_投入係数表_加工!BV$4:BV$123)</f>
        <v>0</v>
      </c>
      <c r="BW221" s="194">
        <f>SUMIF(振分, $C221, 計算_投入係数表_加工!BW$4:BW$123)</f>
        <v>0</v>
      </c>
      <c r="BX221" s="194">
        <f>SUMIF(振分, $C221, 計算_投入係数表_加工!BX$4:BX$123)</f>
        <v>0</v>
      </c>
      <c r="BY221" s="194">
        <f>SUMIF(振分, $C221, 計算_投入係数表_加工!BY$4:BY$123)</f>
        <v>0</v>
      </c>
      <c r="BZ221" s="194">
        <f>SUMIF(振分, $C221, 計算_投入係数表_加工!BZ$4:BZ$123)</f>
        <v>0</v>
      </c>
      <c r="CA221" s="194">
        <f>SUMIF(振分, $C221, 計算_投入係数表_加工!CA$4:CA$123)</f>
        <v>0</v>
      </c>
      <c r="CB221" s="194">
        <f>SUMIF(振分, $C221, 計算_投入係数表_加工!CB$4:CB$123)</f>
        <v>0</v>
      </c>
      <c r="CC221" s="194">
        <f>SUMIF(振分, $C221, 計算_投入係数表_加工!CC$4:CC$123)</f>
        <v>0</v>
      </c>
      <c r="CD221" s="194">
        <f>SUMIF(振分, $C221, 計算_投入係数表_加工!CD$4:CD$123)</f>
        <v>0</v>
      </c>
      <c r="CE221" s="194">
        <f>SUMIF(振分, $C221, 計算_投入係数表_加工!CE$4:CE$123)</f>
        <v>0</v>
      </c>
      <c r="CF221" s="194">
        <f>SUMIF(振分, $C221, 計算_投入係数表_加工!CF$4:CF$123)</f>
        <v>0</v>
      </c>
      <c r="CG221" s="194">
        <f>SUMIF(振分, $C221, 計算_投入係数表_加工!CG$4:CG$123)</f>
        <v>0</v>
      </c>
      <c r="CH221" s="194">
        <f>SUMIF(振分, $C221, 計算_投入係数表_加工!CH$4:CH$123)</f>
        <v>0</v>
      </c>
      <c r="CI221" s="194">
        <f>SUMIF(振分, $C221, 計算_投入係数表_加工!CI$4:CI$123)</f>
        <v>0</v>
      </c>
      <c r="CJ221" s="194">
        <f>SUMIF(振分, $C221, 計算_投入係数表_加工!CJ$4:CJ$123)</f>
        <v>0</v>
      </c>
      <c r="CK221" s="194">
        <f>SUMIF(振分, $C221, 計算_投入係数表_加工!CK$4:CK$123)</f>
        <v>0</v>
      </c>
      <c r="CL221" s="194">
        <f>SUMIF(振分, $C221, 計算_投入係数表_加工!CL$4:CL$123)</f>
        <v>0</v>
      </c>
      <c r="CM221" s="194">
        <f>SUMIF(振分, $C221, 計算_投入係数表_加工!CM$4:CM$123)</f>
        <v>0</v>
      </c>
      <c r="CN221" s="194">
        <f>SUMIF(振分, $C221, 計算_投入係数表_加工!CN$4:CN$123)</f>
        <v>0</v>
      </c>
      <c r="CO221" s="194">
        <f>SUMIF(振分, $C221, 計算_投入係数表_加工!CO$4:CO$123)</f>
        <v>0</v>
      </c>
      <c r="CP221" s="194">
        <f>SUMIF(振分, $C221, 計算_投入係数表_加工!CP$4:CP$123)</f>
        <v>0</v>
      </c>
      <c r="CQ221" s="194">
        <f>SUMIF(振分, $C221, 計算_投入係数表_加工!CQ$4:CQ$123)</f>
        <v>0</v>
      </c>
      <c r="CR221" s="194">
        <f>SUMIF(振分, $C221, 計算_投入係数表_加工!CR$4:CR$123)</f>
        <v>0</v>
      </c>
      <c r="CS221" s="194">
        <f>SUMIF(振分, $C221, 計算_投入係数表_加工!CS$4:CS$123)</f>
        <v>0</v>
      </c>
      <c r="CT221" s="194">
        <f>SUMIF(振分, $C221, 計算_投入係数表_加工!CT$4:CT$123)</f>
        <v>0</v>
      </c>
      <c r="CU221" s="194">
        <f>SUMIF(振分, $C221, 計算_投入係数表_加工!CU$4:CU$123)</f>
        <v>0</v>
      </c>
      <c r="CV221" s="194">
        <f>SUMIF(振分, $C221, 計算_投入係数表_加工!CV$4:CV$123)</f>
        <v>0</v>
      </c>
      <c r="CW221" s="194">
        <f>SUMIF(振分, $C221, 計算_投入係数表_加工!CW$4:CW$123)</f>
        <v>0</v>
      </c>
      <c r="CX221" s="194">
        <f>SUMIF(振分, $C221, 計算_投入係数表_加工!CX$4:CX$123)</f>
        <v>0</v>
      </c>
      <c r="CY221" s="194">
        <f>SUMIF(振分, $C221, 計算_投入係数表_加工!CY$4:CY$123)</f>
        <v>0</v>
      </c>
      <c r="CZ221" s="194">
        <f>SUMIF(振分, $C221, 計算_投入係数表_加工!CZ$4:CZ$123)</f>
        <v>0</v>
      </c>
      <c r="DA221" s="194">
        <f>SUMIF(振分, $C221, 計算_投入係数表_加工!DA$4:DA$123)</f>
        <v>0</v>
      </c>
      <c r="DB221" s="194">
        <f>SUMIF(振分, $C221, 計算_投入係数表_加工!DB$4:DB$123)</f>
        <v>0</v>
      </c>
      <c r="DC221" s="194">
        <f>SUMIF(振分, $C221, 計算_投入係数表_加工!DC$4:DC$123)</f>
        <v>0</v>
      </c>
      <c r="DD221" s="194">
        <f>SUMIF(振分, $C221, 計算_投入係数表_加工!DD$4:DD$123)</f>
        <v>0</v>
      </c>
      <c r="DE221" s="194">
        <f>SUMIF(振分, $C221, 計算_投入係数表_加工!DE$4:DE$123)</f>
        <v>0</v>
      </c>
      <c r="DF221" s="194">
        <f>SUMIF(振分, $C221, 計算_投入係数表_加工!DF$4:DF$123)</f>
        <v>0</v>
      </c>
      <c r="DG221" s="194">
        <f>SUMIF(振分, $C221, 計算_投入係数表_加工!DG$4:DG$123)</f>
        <v>0</v>
      </c>
      <c r="DH221" s="194">
        <f>SUMIF(振分, $C221, 計算_投入係数表_加工!DH$4:DH$123)</f>
        <v>0</v>
      </c>
      <c r="DI221" s="194">
        <f>SUMIF(振分, $C221, 計算_投入係数表_加工!DI$4:DI$123)</f>
        <v>0</v>
      </c>
      <c r="DJ221" s="194">
        <f>SUMIF(振分, $C221, 計算_投入係数表_加工!DJ$4:DJ$123)</f>
        <v>0</v>
      </c>
      <c r="DK221" s="194">
        <f>SUMIF(振分, $C221, 計算_投入係数表_加工!DK$4:DK$123)</f>
        <v>0</v>
      </c>
      <c r="DL221" s="194">
        <f>SUMIF(振分, $C221, 計算_投入係数表_加工!DL$4:DL$123)</f>
        <v>0</v>
      </c>
      <c r="DM221" s="194">
        <f>SUMIF(振分, $C221, 計算_投入係数表_加工!DM$4:DM$123)</f>
        <v>0</v>
      </c>
      <c r="DN221" s="194">
        <f>SUMIF(振分, $C221, 計算_投入係数表_加工!DN$4:DN$123)</f>
        <v>0</v>
      </c>
      <c r="DO221" s="194">
        <f>SUMIF(振分, $C221, 計算_投入係数表_加工!DO$4:DO$123)</f>
        <v>0</v>
      </c>
      <c r="DP221" s="194">
        <f>SUMIF(振分, $C221, 計算_投入係数表_加工!DP$4:DP$123)</f>
        <v>0</v>
      </c>
      <c r="DQ221" s="194">
        <f>SUMIF(振分, $C221, 計算_投入係数表_加工!DQ$4:DQ$123)</f>
        <v>0</v>
      </c>
      <c r="DR221" s="194">
        <f>SUMIF(振分, $C221, 計算_投入係数表_加工!DR$4:DR$123)</f>
        <v>0</v>
      </c>
      <c r="DS221" s="194">
        <f>SUMIF(振分, $C221, 計算_投入係数表_加工!DS$4:DS$123)</f>
        <v>0</v>
      </c>
      <c r="DT221" s="108">
        <f>SUMIF(振分, $C221, 計算_投入係数表_加工!DT$4:DT$123)</f>
        <v>0</v>
      </c>
    </row>
    <row r="222" spans="1:124" s="22" customFormat="1" x14ac:dyDescent="0.25">
      <c r="A222" s="34"/>
      <c r="B222" s="53">
        <v>82</v>
      </c>
      <c r="C222" s="360" t="str">
        <v>-</v>
      </c>
      <c r="D222" s="193">
        <f>SUMIF(振分, $C222, 計算_投入係数表_加工!D$4:D$123)</f>
        <v>0</v>
      </c>
      <c r="E222" s="194">
        <f>SUMIF(振分, $C222, 計算_投入係数表_加工!E$4:E$123)</f>
        <v>0</v>
      </c>
      <c r="F222" s="194">
        <f>SUMIF(振分, $C222, 計算_投入係数表_加工!F$4:F$123)</f>
        <v>0</v>
      </c>
      <c r="G222" s="194">
        <f>SUMIF(振分, $C222, 計算_投入係数表_加工!G$4:G$123)</f>
        <v>0</v>
      </c>
      <c r="H222" s="194">
        <f>SUMIF(振分, $C222, 計算_投入係数表_加工!H$4:H$123)</f>
        <v>0</v>
      </c>
      <c r="I222" s="194">
        <f>SUMIF(振分, $C222, 計算_投入係数表_加工!I$4:I$123)</f>
        <v>0</v>
      </c>
      <c r="J222" s="194">
        <f>SUMIF(振分, $C222, 計算_投入係数表_加工!J$4:J$123)</f>
        <v>0</v>
      </c>
      <c r="K222" s="194">
        <f>SUMIF(振分, $C222, 計算_投入係数表_加工!K$4:K$123)</f>
        <v>0</v>
      </c>
      <c r="L222" s="194">
        <f>SUMIF(振分, $C222, 計算_投入係数表_加工!L$4:L$123)</f>
        <v>0</v>
      </c>
      <c r="M222" s="194">
        <f>SUMIF(振分, $C222, 計算_投入係数表_加工!M$4:M$123)</f>
        <v>0</v>
      </c>
      <c r="N222" s="194">
        <f>SUMIF(振分, $C222, 計算_投入係数表_加工!N$4:N$123)</f>
        <v>0</v>
      </c>
      <c r="O222" s="194">
        <f>SUMIF(振分, $C222, 計算_投入係数表_加工!O$4:O$123)</f>
        <v>0</v>
      </c>
      <c r="P222" s="194">
        <f>SUMIF(振分, $C222, 計算_投入係数表_加工!P$4:P$123)</f>
        <v>0</v>
      </c>
      <c r="Q222" s="194">
        <f>SUMIF(振分, $C222, 計算_投入係数表_加工!Q$4:Q$123)</f>
        <v>0</v>
      </c>
      <c r="R222" s="194">
        <f>SUMIF(振分, $C222, 計算_投入係数表_加工!R$4:R$123)</f>
        <v>0</v>
      </c>
      <c r="S222" s="194">
        <f>SUMIF(振分, $C222, 計算_投入係数表_加工!S$4:S$123)</f>
        <v>0</v>
      </c>
      <c r="T222" s="194">
        <f>SUMIF(振分, $C222, 計算_投入係数表_加工!T$4:T$123)</f>
        <v>0</v>
      </c>
      <c r="U222" s="194">
        <f>SUMIF(振分, $C222, 計算_投入係数表_加工!U$4:U$123)</f>
        <v>0</v>
      </c>
      <c r="V222" s="194">
        <f>SUMIF(振分, $C222, 計算_投入係数表_加工!V$4:V$123)</f>
        <v>0</v>
      </c>
      <c r="W222" s="194">
        <f>SUMIF(振分, $C222, 計算_投入係数表_加工!W$4:W$123)</f>
        <v>0</v>
      </c>
      <c r="X222" s="194">
        <f>SUMIF(振分, $C222, 計算_投入係数表_加工!X$4:X$123)</f>
        <v>0</v>
      </c>
      <c r="Y222" s="194">
        <f>SUMIF(振分, $C222, 計算_投入係数表_加工!Y$4:Y$123)</f>
        <v>0</v>
      </c>
      <c r="Z222" s="194">
        <f>SUMIF(振分, $C222, 計算_投入係数表_加工!Z$4:Z$123)</f>
        <v>0</v>
      </c>
      <c r="AA222" s="194">
        <f>SUMIF(振分, $C222, 計算_投入係数表_加工!AA$4:AA$123)</f>
        <v>0</v>
      </c>
      <c r="AB222" s="194">
        <f>SUMIF(振分, $C222, 計算_投入係数表_加工!AB$4:AB$123)</f>
        <v>0</v>
      </c>
      <c r="AC222" s="194">
        <f>SUMIF(振分, $C222, 計算_投入係数表_加工!AC$4:AC$123)</f>
        <v>0</v>
      </c>
      <c r="AD222" s="194">
        <f>SUMIF(振分, $C222, 計算_投入係数表_加工!AD$4:AD$123)</f>
        <v>0</v>
      </c>
      <c r="AE222" s="194">
        <f>SUMIF(振分, $C222, 計算_投入係数表_加工!AE$4:AE$123)</f>
        <v>0</v>
      </c>
      <c r="AF222" s="194">
        <f>SUMIF(振分, $C222, 計算_投入係数表_加工!AF$4:AF$123)</f>
        <v>0</v>
      </c>
      <c r="AG222" s="194">
        <f>SUMIF(振分, $C222, 計算_投入係数表_加工!AG$4:AG$123)</f>
        <v>0</v>
      </c>
      <c r="AH222" s="194">
        <f>SUMIF(振分, $C222, 計算_投入係数表_加工!AH$4:AH$123)</f>
        <v>0</v>
      </c>
      <c r="AI222" s="194">
        <f>SUMIF(振分, $C222, 計算_投入係数表_加工!AI$4:AI$123)</f>
        <v>0</v>
      </c>
      <c r="AJ222" s="194">
        <f>SUMIF(振分, $C222, 計算_投入係数表_加工!AJ$4:AJ$123)</f>
        <v>0</v>
      </c>
      <c r="AK222" s="194">
        <f>SUMIF(振分, $C222, 計算_投入係数表_加工!AK$4:AK$123)</f>
        <v>0</v>
      </c>
      <c r="AL222" s="194">
        <f>SUMIF(振分, $C222, 計算_投入係数表_加工!AL$4:AL$123)</f>
        <v>0</v>
      </c>
      <c r="AM222" s="194">
        <f>SUMIF(振分, $C222, 計算_投入係数表_加工!AM$4:AM$123)</f>
        <v>0</v>
      </c>
      <c r="AN222" s="194">
        <f>SUMIF(振分, $C222, 計算_投入係数表_加工!AN$4:AN$123)</f>
        <v>0</v>
      </c>
      <c r="AO222" s="194">
        <f>SUMIF(振分, $C222, 計算_投入係数表_加工!AO$4:AO$123)</f>
        <v>0</v>
      </c>
      <c r="AP222" s="194">
        <f>SUMIF(振分, $C222, 計算_投入係数表_加工!AP$4:AP$123)</f>
        <v>0</v>
      </c>
      <c r="AQ222" s="194">
        <f>SUMIF(振分, $C222, 計算_投入係数表_加工!AQ$4:AQ$123)</f>
        <v>0</v>
      </c>
      <c r="AR222" s="194">
        <f>SUMIF(振分, $C222, 計算_投入係数表_加工!AR$4:AR$123)</f>
        <v>0</v>
      </c>
      <c r="AS222" s="194">
        <f>SUMIF(振分, $C222, 計算_投入係数表_加工!AS$4:AS$123)</f>
        <v>0</v>
      </c>
      <c r="AT222" s="194">
        <f>SUMIF(振分, $C222, 計算_投入係数表_加工!AT$4:AT$123)</f>
        <v>0</v>
      </c>
      <c r="AU222" s="194">
        <f>SUMIF(振分, $C222, 計算_投入係数表_加工!AU$4:AU$123)</f>
        <v>0</v>
      </c>
      <c r="AV222" s="194">
        <f>SUMIF(振分, $C222, 計算_投入係数表_加工!AV$4:AV$123)</f>
        <v>0</v>
      </c>
      <c r="AW222" s="194">
        <f>SUMIF(振分, $C222, 計算_投入係数表_加工!AW$4:AW$123)</f>
        <v>0</v>
      </c>
      <c r="AX222" s="194">
        <f>SUMIF(振分, $C222, 計算_投入係数表_加工!AX$4:AX$123)</f>
        <v>0</v>
      </c>
      <c r="AY222" s="194">
        <f>SUMIF(振分, $C222, 計算_投入係数表_加工!AY$4:AY$123)</f>
        <v>0</v>
      </c>
      <c r="AZ222" s="194">
        <f>SUMIF(振分, $C222, 計算_投入係数表_加工!AZ$4:AZ$123)</f>
        <v>0</v>
      </c>
      <c r="BA222" s="194">
        <f>SUMIF(振分, $C222, 計算_投入係数表_加工!BA$4:BA$123)</f>
        <v>0</v>
      </c>
      <c r="BB222" s="194">
        <f>SUMIF(振分, $C222, 計算_投入係数表_加工!BB$4:BB$123)</f>
        <v>0</v>
      </c>
      <c r="BC222" s="194">
        <f>SUMIF(振分, $C222, 計算_投入係数表_加工!BC$4:BC$123)</f>
        <v>0</v>
      </c>
      <c r="BD222" s="194">
        <f>SUMIF(振分, $C222, 計算_投入係数表_加工!BD$4:BD$123)</f>
        <v>0</v>
      </c>
      <c r="BE222" s="194">
        <f>SUMIF(振分, $C222, 計算_投入係数表_加工!BE$4:BE$123)</f>
        <v>0</v>
      </c>
      <c r="BF222" s="194">
        <f>SUMIF(振分, $C222, 計算_投入係数表_加工!BF$4:BF$123)</f>
        <v>0</v>
      </c>
      <c r="BG222" s="194">
        <f>SUMIF(振分, $C222, 計算_投入係数表_加工!BG$4:BG$123)</f>
        <v>0</v>
      </c>
      <c r="BH222" s="194">
        <f>SUMIF(振分, $C222, 計算_投入係数表_加工!BH$4:BH$123)</f>
        <v>0</v>
      </c>
      <c r="BI222" s="194">
        <f>SUMIF(振分, $C222, 計算_投入係数表_加工!BI$4:BI$123)</f>
        <v>0</v>
      </c>
      <c r="BJ222" s="194">
        <f>SUMIF(振分, $C222, 計算_投入係数表_加工!BJ$4:BJ$123)</f>
        <v>0</v>
      </c>
      <c r="BK222" s="194">
        <f>SUMIF(振分, $C222, 計算_投入係数表_加工!BK$4:BK$123)</f>
        <v>0</v>
      </c>
      <c r="BL222" s="194">
        <f>SUMIF(振分, $C222, 計算_投入係数表_加工!BL$4:BL$123)</f>
        <v>0</v>
      </c>
      <c r="BM222" s="194">
        <f>SUMIF(振分, $C222, 計算_投入係数表_加工!BM$4:BM$123)</f>
        <v>0</v>
      </c>
      <c r="BN222" s="194">
        <f>SUMIF(振分, $C222, 計算_投入係数表_加工!BN$4:BN$123)</f>
        <v>0</v>
      </c>
      <c r="BO222" s="194">
        <f>SUMIF(振分, $C222, 計算_投入係数表_加工!BO$4:BO$123)</f>
        <v>0</v>
      </c>
      <c r="BP222" s="194">
        <f>SUMIF(振分, $C222, 計算_投入係数表_加工!BP$4:BP$123)</f>
        <v>0</v>
      </c>
      <c r="BQ222" s="194">
        <f>SUMIF(振分, $C222, 計算_投入係数表_加工!BQ$4:BQ$123)</f>
        <v>0</v>
      </c>
      <c r="BR222" s="194">
        <f>SUMIF(振分, $C222, 計算_投入係数表_加工!BR$4:BR$123)</f>
        <v>0</v>
      </c>
      <c r="BS222" s="194">
        <f>SUMIF(振分, $C222, 計算_投入係数表_加工!BS$4:BS$123)</f>
        <v>0</v>
      </c>
      <c r="BT222" s="194">
        <f>SUMIF(振分, $C222, 計算_投入係数表_加工!BT$4:BT$123)</f>
        <v>0</v>
      </c>
      <c r="BU222" s="194">
        <f>SUMIF(振分, $C222, 計算_投入係数表_加工!BU$4:BU$123)</f>
        <v>0</v>
      </c>
      <c r="BV222" s="194">
        <f>SUMIF(振分, $C222, 計算_投入係数表_加工!BV$4:BV$123)</f>
        <v>0</v>
      </c>
      <c r="BW222" s="194">
        <f>SUMIF(振分, $C222, 計算_投入係数表_加工!BW$4:BW$123)</f>
        <v>0</v>
      </c>
      <c r="BX222" s="194">
        <f>SUMIF(振分, $C222, 計算_投入係数表_加工!BX$4:BX$123)</f>
        <v>0</v>
      </c>
      <c r="BY222" s="194">
        <f>SUMIF(振分, $C222, 計算_投入係数表_加工!BY$4:BY$123)</f>
        <v>0</v>
      </c>
      <c r="BZ222" s="194">
        <f>SUMIF(振分, $C222, 計算_投入係数表_加工!BZ$4:BZ$123)</f>
        <v>0</v>
      </c>
      <c r="CA222" s="194">
        <f>SUMIF(振分, $C222, 計算_投入係数表_加工!CA$4:CA$123)</f>
        <v>0</v>
      </c>
      <c r="CB222" s="194">
        <f>SUMIF(振分, $C222, 計算_投入係数表_加工!CB$4:CB$123)</f>
        <v>0</v>
      </c>
      <c r="CC222" s="194">
        <f>SUMIF(振分, $C222, 計算_投入係数表_加工!CC$4:CC$123)</f>
        <v>0</v>
      </c>
      <c r="CD222" s="194">
        <f>SUMIF(振分, $C222, 計算_投入係数表_加工!CD$4:CD$123)</f>
        <v>0</v>
      </c>
      <c r="CE222" s="194">
        <f>SUMIF(振分, $C222, 計算_投入係数表_加工!CE$4:CE$123)</f>
        <v>0</v>
      </c>
      <c r="CF222" s="194">
        <f>SUMIF(振分, $C222, 計算_投入係数表_加工!CF$4:CF$123)</f>
        <v>0</v>
      </c>
      <c r="CG222" s="194">
        <f>SUMIF(振分, $C222, 計算_投入係数表_加工!CG$4:CG$123)</f>
        <v>0</v>
      </c>
      <c r="CH222" s="194">
        <f>SUMIF(振分, $C222, 計算_投入係数表_加工!CH$4:CH$123)</f>
        <v>0</v>
      </c>
      <c r="CI222" s="194">
        <f>SUMIF(振分, $C222, 計算_投入係数表_加工!CI$4:CI$123)</f>
        <v>0</v>
      </c>
      <c r="CJ222" s="194">
        <f>SUMIF(振分, $C222, 計算_投入係数表_加工!CJ$4:CJ$123)</f>
        <v>0</v>
      </c>
      <c r="CK222" s="194">
        <f>SUMIF(振分, $C222, 計算_投入係数表_加工!CK$4:CK$123)</f>
        <v>0</v>
      </c>
      <c r="CL222" s="194">
        <f>SUMIF(振分, $C222, 計算_投入係数表_加工!CL$4:CL$123)</f>
        <v>0</v>
      </c>
      <c r="CM222" s="194">
        <f>SUMIF(振分, $C222, 計算_投入係数表_加工!CM$4:CM$123)</f>
        <v>0</v>
      </c>
      <c r="CN222" s="194">
        <f>SUMIF(振分, $C222, 計算_投入係数表_加工!CN$4:CN$123)</f>
        <v>0</v>
      </c>
      <c r="CO222" s="194">
        <f>SUMIF(振分, $C222, 計算_投入係数表_加工!CO$4:CO$123)</f>
        <v>0</v>
      </c>
      <c r="CP222" s="194">
        <f>SUMIF(振分, $C222, 計算_投入係数表_加工!CP$4:CP$123)</f>
        <v>0</v>
      </c>
      <c r="CQ222" s="194">
        <f>SUMIF(振分, $C222, 計算_投入係数表_加工!CQ$4:CQ$123)</f>
        <v>0</v>
      </c>
      <c r="CR222" s="194">
        <f>SUMIF(振分, $C222, 計算_投入係数表_加工!CR$4:CR$123)</f>
        <v>0</v>
      </c>
      <c r="CS222" s="194">
        <f>SUMIF(振分, $C222, 計算_投入係数表_加工!CS$4:CS$123)</f>
        <v>0</v>
      </c>
      <c r="CT222" s="194">
        <f>SUMIF(振分, $C222, 計算_投入係数表_加工!CT$4:CT$123)</f>
        <v>0</v>
      </c>
      <c r="CU222" s="194">
        <f>SUMIF(振分, $C222, 計算_投入係数表_加工!CU$4:CU$123)</f>
        <v>0</v>
      </c>
      <c r="CV222" s="194">
        <f>SUMIF(振分, $C222, 計算_投入係数表_加工!CV$4:CV$123)</f>
        <v>0</v>
      </c>
      <c r="CW222" s="194">
        <f>SUMIF(振分, $C222, 計算_投入係数表_加工!CW$4:CW$123)</f>
        <v>0</v>
      </c>
      <c r="CX222" s="194">
        <f>SUMIF(振分, $C222, 計算_投入係数表_加工!CX$4:CX$123)</f>
        <v>0</v>
      </c>
      <c r="CY222" s="194">
        <f>SUMIF(振分, $C222, 計算_投入係数表_加工!CY$4:CY$123)</f>
        <v>0</v>
      </c>
      <c r="CZ222" s="194">
        <f>SUMIF(振分, $C222, 計算_投入係数表_加工!CZ$4:CZ$123)</f>
        <v>0</v>
      </c>
      <c r="DA222" s="194">
        <f>SUMIF(振分, $C222, 計算_投入係数表_加工!DA$4:DA$123)</f>
        <v>0</v>
      </c>
      <c r="DB222" s="194">
        <f>SUMIF(振分, $C222, 計算_投入係数表_加工!DB$4:DB$123)</f>
        <v>0</v>
      </c>
      <c r="DC222" s="194">
        <f>SUMIF(振分, $C222, 計算_投入係数表_加工!DC$4:DC$123)</f>
        <v>0</v>
      </c>
      <c r="DD222" s="194">
        <f>SUMIF(振分, $C222, 計算_投入係数表_加工!DD$4:DD$123)</f>
        <v>0</v>
      </c>
      <c r="DE222" s="194">
        <f>SUMIF(振分, $C222, 計算_投入係数表_加工!DE$4:DE$123)</f>
        <v>0</v>
      </c>
      <c r="DF222" s="194">
        <f>SUMIF(振分, $C222, 計算_投入係数表_加工!DF$4:DF$123)</f>
        <v>0</v>
      </c>
      <c r="DG222" s="194">
        <f>SUMIF(振分, $C222, 計算_投入係数表_加工!DG$4:DG$123)</f>
        <v>0</v>
      </c>
      <c r="DH222" s="194">
        <f>SUMIF(振分, $C222, 計算_投入係数表_加工!DH$4:DH$123)</f>
        <v>0</v>
      </c>
      <c r="DI222" s="194">
        <f>SUMIF(振分, $C222, 計算_投入係数表_加工!DI$4:DI$123)</f>
        <v>0</v>
      </c>
      <c r="DJ222" s="194">
        <f>SUMIF(振分, $C222, 計算_投入係数表_加工!DJ$4:DJ$123)</f>
        <v>0</v>
      </c>
      <c r="DK222" s="194">
        <f>SUMIF(振分, $C222, 計算_投入係数表_加工!DK$4:DK$123)</f>
        <v>0</v>
      </c>
      <c r="DL222" s="194">
        <f>SUMIF(振分, $C222, 計算_投入係数表_加工!DL$4:DL$123)</f>
        <v>0</v>
      </c>
      <c r="DM222" s="194">
        <f>SUMIF(振分, $C222, 計算_投入係数表_加工!DM$4:DM$123)</f>
        <v>0</v>
      </c>
      <c r="DN222" s="194">
        <f>SUMIF(振分, $C222, 計算_投入係数表_加工!DN$4:DN$123)</f>
        <v>0</v>
      </c>
      <c r="DO222" s="194">
        <f>SUMIF(振分, $C222, 計算_投入係数表_加工!DO$4:DO$123)</f>
        <v>0</v>
      </c>
      <c r="DP222" s="194">
        <f>SUMIF(振分, $C222, 計算_投入係数表_加工!DP$4:DP$123)</f>
        <v>0</v>
      </c>
      <c r="DQ222" s="194">
        <f>SUMIF(振分, $C222, 計算_投入係数表_加工!DQ$4:DQ$123)</f>
        <v>0</v>
      </c>
      <c r="DR222" s="194">
        <f>SUMIF(振分, $C222, 計算_投入係数表_加工!DR$4:DR$123)</f>
        <v>0</v>
      </c>
      <c r="DS222" s="194">
        <f>SUMIF(振分, $C222, 計算_投入係数表_加工!DS$4:DS$123)</f>
        <v>0</v>
      </c>
      <c r="DT222" s="108">
        <f>SUMIF(振分, $C222, 計算_投入係数表_加工!DT$4:DT$123)</f>
        <v>0</v>
      </c>
    </row>
    <row r="223" spans="1:124" s="22" customFormat="1" x14ac:dyDescent="0.25">
      <c r="A223" s="34"/>
      <c r="B223" s="53">
        <v>83</v>
      </c>
      <c r="C223" s="360" t="str">
        <v>-</v>
      </c>
      <c r="D223" s="193">
        <f>SUMIF(振分, $C223, 計算_投入係数表_加工!D$4:D$123)</f>
        <v>0</v>
      </c>
      <c r="E223" s="194">
        <f>SUMIF(振分, $C223, 計算_投入係数表_加工!E$4:E$123)</f>
        <v>0</v>
      </c>
      <c r="F223" s="194">
        <f>SUMIF(振分, $C223, 計算_投入係数表_加工!F$4:F$123)</f>
        <v>0</v>
      </c>
      <c r="G223" s="194">
        <f>SUMIF(振分, $C223, 計算_投入係数表_加工!G$4:G$123)</f>
        <v>0</v>
      </c>
      <c r="H223" s="194">
        <f>SUMIF(振分, $C223, 計算_投入係数表_加工!H$4:H$123)</f>
        <v>0</v>
      </c>
      <c r="I223" s="194">
        <f>SUMIF(振分, $C223, 計算_投入係数表_加工!I$4:I$123)</f>
        <v>0</v>
      </c>
      <c r="J223" s="194">
        <f>SUMIF(振分, $C223, 計算_投入係数表_加工!J$4:J$123)</f>
        <v>0</v>
      </c>
      <c r="K223" s="194">
        <f>SUMIF(振分, $C223, 計算_投入係数表_加工!K$4:K$123)</f>
        <v>0</v>
      </c>
      <c r="L223" s="194">
        <f>SUMIF(振分, $C223, 計算_投入係数表_加工!L$4:L$123)</f>
        <v>0</v>
      </c>
      <c r="M223" s="194">
        <f>SUMIF(振分, $C223, 計算_投入係数表_加工!M$4:M$123)</f>
        <v>0</v>
      </c>
      <c r="N223" s="194">
        <f>SUMIF(振分, $C223, 計算_投入係数表_加工!N$4:N$123)</f>
        <v>0</v>
      </c>
      <c r="O223" s="194">
        <f>SUMIF(振分, $C223, 計算_投入係数表_加工!O$4:O$123)</f>
        <v>0</v>
      </c>
      <c r="P223" s="194">
        <f>SUMIF(振分, $C223, 計算_投入係数表_加工!P$4:P$123)</f>
        <v>0</v>
      </c>
      <c r="Q223" s="194">
        <f>SUMIF(振分, $C223, 計算_投入係数表_加工!Q$4:Q$123)</f>
        <v>0</v>
      </c>
      <c r="R223" s="194">
        <f>SUMIF(振分, $C223, 計算_投入係数表_加工!R$4:R$123)</f>
        <v>0</v>
      </c>
      <c r="S223" s="194">
        <f>SUMIF(振分, $C223, 計算_投入係数表_加工!S$4:S$123)</f>
        <v>0</v>
      </c>
      <c r="T223" s="194">
        <f>SUMIF(振分, $C223, 計算_投入係数表_加工!T$4:T$123)</f>
        <v>0</v>
      </c>
      <c r="U223" s="194">
        <f>SUMIF(振分, $C223, 計算_投入係数表_加工!U$4:U$123)</f>
        <v>0</v>
      </c>
      <c r="V223" s="194">
        <f>SUMIF(振分, $C223, 計算_投入係数表_加工!V$4:V$123)</f>
        <v>0</v>
      </c>
      <c r="W223" s="194">
        <f>SUMIF(振分, $C223, 計算_投入係数表_加工!W$4:W$123)</f>
        <v>0</v>
      </c>
      <c r="X223" s="194">
        <f>SUMIF(振分, $C223, 計算_投入係数表_加工!X$4:X$123)</f>
        <v>0</v>
      </c>
      <c r="Y223" s="194">
        <f>SUMIF(振分, $C223, 計算_投入係数表_加工!Y$4:Y$123)</f>
        <v>0</v>
      </c>
      <c r="Z223" s="194">
        <f>SUMIF(振分, $C223, 計算_投入係数表_加工!Z$4:Z$123)</f>
        <v>0</v>
      </c>
      <c r="AA223" s="194">
        <f>SUMIF(振分, $C223, 計算_投入係数表_加工!AA$4:AA$123)</f>
        <v>0</v>
      </c>
      <c r="AB223" s="194">
        <f>SUMIF(振分, $C223, 計算_投入係数表_加工!AB$4:AB$123)</f>
        <v>0</v>
      </c>
      <c r="AC223" s="194">
        <f>SUMIF(振分, $C223, 計算_投入係数表_加工!AC$4:AC$123)</f>
        <v>0</v>
      </c>
      <c r="AD223" s="194">
        <f>SUMIF(振分, $C223, 計算_投入係数表_加工!AD$4:AD$123)</f>
        <v>0</v>
      </c>
      <c r="AE223" s="194">
        <f>SUMIF(振分, $C223, 計算_投入係数表_加工!AE$4:AE$123)</f>
        <v>0</v>
      </c>
      <c r="AF223" s="194">
        <f>SUMIF(振分, $C223, 計算_投入係数表_加工!AF$4:AF$123)</f>
        <v>0</v>
      </c>
      <c r="AG223" s="194">
        <f>SUMIF(振分, $C223, 計算_投入係数表_加工!AG$4:AG$123)</f>
        <v>0</v>
      </c>
      <c r="AH223" s="194">
        <f>SUMIF(振分, $C223, 計算_投入係数表_加工!AH$4:AH$123)</f>
        <v>0</v>
      </c>
      <c r="AI223" s="194">
        <f>SUMIF(振分, $C223, 計算_投入係数表_加工!AI$4:AI$123)</f>
        <v>0</v>
      </c>
      <c r="AJ223" s="194">
        <f>SUMIF(振分, $C223, 計算_投入係数表_加工!AJ$4:AJ$123)</f>
        <v>0</v>
      </c>
      <c r="AK223" s="194">
        <f>SUMIF(振分, $C223, 計算_投入係数表_加工!AK$4:AK$123)</f>
        <v>0</v>
      </c>
      <c r="AL223" s="194">
        <f>SUMIF(振分, $C223, 計算_投入係数表_加工!AL$4:AL$123)</f>
        <v>0</v>
      </c>
      <c r="AM223" s="194">
        <f>SUMIF(振分, $C223, 計算_投入係数表_加工!AM$4:AM$123)</f>
        <v>0</v>
      </c>
      <c r="AN223" s="194">
        <f>SUMIF(振分, $C223, 計算_投入係数表_加工!AN$4:AN$123)</f>
        <v>0</v>
      </c>
      <c r="AO223" s="194">
        <f>SUMIF(振分, $C223, 計算_投入係数表_加工!AO$4:AO$123)</f>
        <v>0</v>
      </c>
      <c r="AP223" s="194">
        <f>SUMIF(振分, $C223, 計算_投入係数表_加工!AP$4:AP$123)</f>
        <v>0</v>
      </c>
      <c r="AQ223" s="194">
        <f>SUMIF(振分, $C223, 計算_投入係数表_加工!AQ$4:AQ$123)</f>
        <v>0</v>
      </c>
      <c r="AR223" s="194">
        <f>SUMIF(振分, $C223, 計算_投入係数表_加工!AR$4:AR$123)</f>
        <v>0</v>
      </c>
      <c r="AS223" s="194">
        <f>SUMIF(振分, $C223, 計算_投入係数表_加工!AS$4:AS$123)</f>
        <v>0</v>
      </c>
      <c r="AT223" s="194">
        <f>SUMIF(振分, $C223, 計算_投入係数表_加工!AT$4:AT$123)</f>
        <v>0</v>
      </c>
      <c r="AU223" s="194">
        <f>SUMIF(振分, $C223, 計算_投入係数表_加工!AU$4:AU$123)</f>
        <v>0</v>
      </c>
      <c r="AV223" s="194">
        <f>SUMIF(振分, $C223, 計算_投入係数表_加工!AV$4:AV$123)</f>
        <v>0</v>
      </c>
      <c r="AW223" s="194">
        <f>SUMIF(振分, $C223, 計算_投入係数表_加工!AW$4:AW$123)</f>
        <v>0</v>
      </c>
      <c r="AX223" s="194">
        <f>SUMIF(振分, $C223, 計算_投入係数表_加工!AX$4:AX$123)</f>
        <v>0</v>
      </c>
      <c r="AY223" s="194">
        <f>SUMIF(振分, $C223, 計算_投入係数表_加工!AY$4:AY$123)</f>
        <v>0</v>
      </c>
      <c r="AZ223" s="194">
        <f>SUMIF(振分, $C223, 計算_投入係数表_加工!AZ$4:AZ$123)</f>
        <v>0</v>
      </c>
      <c r="BA223" s="194">
        <f>SUMIF(振分, $C223, 計算_投入係数表_加工!BA$4:BA$123)</f>
        <v>0</v>
      </c>
      <c r="BB223" s="194">
        <f>SUMIF(振分, $C223, 計算_投入係数表_加工!BB$4:BB$123)</f>
        <v>0</v>
      </c>
      <c r="BC223" s="194">
        <f>SUMIF(振分, $C223, 計算_投入係数表_加工!BC$4:BC$123)</f>
        <v>0</v>
      </c>
      <c r="BD223" s="194">
        <f>SUMIF(振分, $C223, 計算_投入係数表_加工!BD$4:BD$123)</f>
        <v>0</v>
      </c>
      <c r="BE223" s="194">
        <f>SUMIF(振分, $C223, 計算_投入係数表_加工!BE$4:BE$123)</f>
        <v>0</v>
      </c>
      <c r="BF223" s="194">
        <f>SUMIF(振分, $C223, 計算_投入係数表_加工!BF$4:BF$123)</f>
        <v>0</v>
      </c>
      <c r="BG223" s="194">
        <f>SUMIF(振分, $C223, 計算_投入係数表_加工!BG$4:BG$123)</f>
        <v>0</v>
      </c>
      <c r="BH223" s="194">
        <f>SUMIF(振分, $C223, 計算_投入係数表_加工!BH$4:BH$123)</f>
        <v>0</v>
      </c>
      <c r="BI223" s="194">
        <f>SUMIF(振分, $C223, 計算_投入係数表_加工!BI$4:BI$123)</f>
        <v>0</v>
      </c>
      <c r="BJ223" s="194">
        <f>SUMIF(振分, $C223, 計算_投入係数表_加工!BJ$4:BJ$123)</f>
        <v>0</v>
      </c>
      <c r="BK223" s="194">
        <f>SUMIF(振分, $C223, 計算_投入係数表_加工!BK$4:BK$123)</f>
        <v>0</v>
      </c>
      <c r="BL223" s="194">
        <f>SUMIF(振分, $C223, 計算_投入係数表_加工!BL$4:BL$123)</f>
        <v>0</v>
      </c>
      <c r="BM223" s="194">
        <f>SUMIF(振分, $C223, 計算_投入係数表_加工!BM$4:BM$123)</f>
        <v>0</v>
      </c>
      <c r="BN223" s="194">
        <f>SUMIF(振分, $C223, 計算_投入係数表_加工!BN$4:BN$123)</f>
        <v>0</v>
      </c>
      <c r="BO223" s="194">
        <f>SUMIF(振分, $C223, 計算_投入係数表_加工!BO$4:BO$123)</f>
        <v>0</v>
      </c>
      <c r="BP223" s="194">
        <f>SUMIF(振分, $C223, 計算_投入係数表_加工!BP$4:BP$123)</f>
        <v>0</v>
      </c>
      <c r="BQ223" s="194">
        <f>SUMIF(振分, $C223, 計算_投入係数表_加工!BQ$4:BQ$123)</f>
        <v>0</v>
      </c>
      <c r="BR223" s="194">
        <f>SUMIF(振分, $C223, 計算_投入係数表_加工!BR$4:BR$123)</f>
        <v>0</v>
      </c>
      <c r="BS223" s="194">
        <f>SUMIF(振分, $C223, 計算_投入係数表_加工!BS$4:BS$123)</f>
        <v>0</v>
      </c>
      <c r="BT223" s="194">
        <f>SUMIF(振分, $C223, 計算_投入係数表_加工!BT$4:BT$123)</f>
        <v>0</v>
      </c>
      <c r="BU223" s="194">
        <f>SUMIF(振分, $C223, 計算_投入係数表_加工!BU$4:BU$123)</f>
        <v>0</v>
      </c>
      <c r="BV223" s="194">
        <f>SUMIF(振分, $C223, 計算_投入係数表_加工!BV$4:BV$123)</f>
        <v>0</v>
      </c>
      <c r="BW223" s="194">
        <f>SUMIF(振分, $C223, 計算_投入係数表_加工!BW$4:BW$123)</f>
        <v>0</v>
      </c>
      <c r="BX223" s="194">
        <f>SUMIF(振分, $C223, 計算_投入係数表_加工!BX$4:BX$123)</f>
        <v>0</v>
      </c>
      <c r="BY223" s="194">
        <f>SUMIF(振分, $C223, 計算_投入係数表_加工!BY$4:BY$123)</f>
        <v>0</v>
      </c>
      <c r="BZ223" s="194">
        <f>SUMIF(振分, $C223, 計算_投入係数表_加工!BZ$4:BZ$123)</f>
        <v>0</v>
      </c>
      <c r="CA223" s="194">
        <f>SUMIF(振分, $C223, 計算_投入係数表_加工!CA$4:CA$123)</f>
        <v>0</v>
      </c>
      <c r="CB223" s="194">
        <f>SUMIF(振分, $C223, 計算_投入係数表_加工!CB$4:CB$123)</f>
        <v>0</v>
      </c>
      <c r="CC223" s="194">
        <f>SUMIF(振分, $C223, 計算_投入係数表_加工!CC$4:CC$123)</f>
        <v>0</v>
      </c>
      <c r="CD223" s="194">
        <f>SUMIF(振分, $C223, 計算_投入係数表_加工!CD$4:CD$123)</f>
        <v>0</v>
      </c>
      <c r="CE223" s="194">
        <f>SUMIF(振分, $C223, 計算_投入係数表_加工!CE$4:CE$123)</f>
        <v>0</v>
      </c>
      <c r="CF223" s="194">
        <f>SUMIF(振分, $C223, 計算_投入係数表_加工!CF$4:CF$123)</f>
        <v>0</v>
      </c>
      <c r="CG223" s="194">
        <f>SUMIF(振分, $C223, 計算_投入係数表_加工!CG$4:CG$123)</f>
        <v>0</v>
      </c>
      <c r="CH223" s="194">
        <f>SUMIF(振分, $C223, 計算_投入係数表_加工!CH$4:CH$123)</f>
        <v>0</v>
      </c>
      <c r="CI223" s="194">
        <f>SUMIF(振分, $C223, 計算_投入係数表_加工!CI$4:CI$123)</f>
        <v>0</v>
      </c>
      <c r="CJ223" s="194">
        <f>SUMIF(振分, $C223, 計算_投入係数表_加工!CJ$4:CJ$123)</f>
        <v>0</v>
      </c>
      <c r="CK223" s="194">
        <f>SUMIF(振分, $C223, 計算_投入係数表_加工!CK$4:CK$123)</f>
        <v>0</v>
      </c>
      <c r="CL223" s="194">
        <f>SUMIF(振分, $C223, 計算_投入係数表_加工!CL$4:CL$123)</f>
        <v>0</v>
      </c>
      <c r="CM223" s="194">
        <f>SUMIF(振分, $C223, 計算_投入係数表_加工!CM$4:CM$123)</f>
        <v>0</v>
      </c>
      <c r="CN223" s="194">
        <f>SUMIF(振分, $C223, 計算_投入係数表_加工!CN$4:CN$123)</f>
        <v>0</v>
      </c>
      <c r="CO223" s="194">
        <f>SUMIF(振分, $C223, 計算_投入係数表_加工!CO$4:CO$123)</f>
        <v>0</v>
      </c>
      <c r="CP223" s="194">
        <f>SUMIF(振分, $C223, 計算_投入係数表_加工!CP$4:CP$123)</f>
        <v>0</v>
      </c>
      <c r="CQ223" s="194">
        <f>SUMIF(振分, $C223, 計算_投入係数表_加工!CQ$4:CQ$123)</f>
        <v>0</v>
      </c>
      <c r="CR223" s="194">
        <f>SUMIF(振分, $C223, 計算_投入係数表_加工!CR$4:CR$123)</f>
        <v>0</v>
      </c>
      <c r="CS223" s="194">
        <f>SUMIF(振分, $C223, 計算_投入係数表_加工!CS$4:CS$123)</f>
        <v>0</v>
      </c>
      <c r="CT223" s="194">
        <f>SUMIF(振分, $C223, 計算_投入係数表_加工!CT$4:CT$123)</f>
        <v>0</v>
      </c>
      <c r="CU223" s="194">
        <f>SUMIF(振分, $C223, 計算_投入係数表_加工!CU$4:CU$123)</f>
        <v>0</v>
      </c>
      <c r="CV223" s="194">
        <f>SUMIF(振分, $C223, 計算_投入係数表_加工!CV$4:CV$123)</f>
        <v>0</v>
      </c>
      <c r="CW223" s="194">
        <f>SUMIF(振分, $C223, 計算_投入係数表_加工!CW$4:CW$123)</f>
        <v>0</v>
      </c>
      <c r="CX223" s="194">
        <f>SUMIF(振分, $C223, 計算_投入係数表_加工!CX$4:CX$123)</f>
        <v>0</v>
      </c>
      <c r="CY223" s="194">
        <f>SUMIF(振分, $C223, 計算_投入係数表_加工!CY$4:CY$123)</f>
        <v>0</v>
      </c>
      <c r="CZ223" s="194">
        <f>SUMIF(振分, $C223, 計算_投入係数表_加工!CZ$4:CZ$123)</f>
        <v>0</v>
      </c>
      <c r="DA223" s="194">
        <f>SUMIF(振分, $C223, 計算_投入係数表_加工!DA$4:DA$123)</f>
        <v>0</v>
      </c>
      <c r="DB223" s="194">
        <f>SUMIF(振分, $C223, 計算_投入係数表_加工!DB$4:DB$123)</f>
        <v>0</v>
      </c>
      <c r="DC223" s="194">
        <f>SUMIF(振分, $C223, 計算_投入係数表_加工!DC$4:DC$123)</f>
        <v>0</v>
      </c>
      <c r="DD223" s="194">
        <f>SUMIF(振分, $C223, 計算_投入係数表_加工!DD$4:DD$123)</f>
        <v>0</v>
      </c>
      <c r="DE223" s="194">
        <f>SUMIF(振分, $C223, 計算_投入係数表_加工!DE$4:DE$123)</f>
        <v>0</v>
      </c>
      <c r="DF223" s="194">
        <f>SUMIF(振分, $C223, 計算_投入係数表_加工!DF$4:DF$123)</f>
        <v>0</v>
      </c>
      <c r="DG223" s="194">
        <f>SUMIF(振分, $C223, 計算_投入係数表_加工!DG$4:DG$123)</f>
        <v>0</v>
      </c>
      <c r="DH223" s="194">
        <f>SUMIF(振分, $C223, 計算_投入係数表_加工!DH$4:DH$123)</f>
        <v>0</v>
      </c>
      <c r="DI223" s="194">
        <f>SUMIF(振分, $C223, 計算_投入係数表_加工!DI$4:DI$123)</f>
        <v>0</v>
      </c>
      <c r="DJ223" s="194">
        <f>SUMIF(振分, $C223, 計算_投入係数表_加工!DJ$4:DJ$123)</f>
        <v>0</v>
      </c>
      <c r="DK223" s="194">
        <f>SUMIF(振分, $C223, 計算_投入係数表_加工!DK$4:DK$123)</f>
        <v>0</v>
      </c>
      <c r="DL223" s="194">
        <f>SUMIF(振分, $C223, 計算_投入係数表_加工!DL$4:DL$123)</f>
        <v>0</v>
      </c>
      <c r="DM223" s="194">
        <f>SUMIF(振分, $C223, 計算_投入係数表_加工!DM$4:DM$123)</f>
        <v>0</v>
      </c>
      <c r="DN223" s="194">
        <f>SUMIF(振分, $C223, 計算_投入係数表_加工!DN$4:DN$123)</f>
        <v>0</v>
      </c>
      <c r="DO223" s="194">
        <f>SUMIF(振分, $C223, 計算_投入係数表_加工!DO$4:DO$123)</f>
        <v>0</v>
      </c>
      <c r="DP223" s="194">
        <f>SUMIF(振分, $C223, 計算_投入係数表_加工!DP$4:DP$123)</f>
        <v>0</v>
      </c>
      <c r="DQ223" s="194">
        <f>SUMIF(振分, $C223, 計算_投入係数表_加工!DQ$4:DQ$123)</f>
        <v>0</v>
      </c>
      <c r="DR223" s="194">
        <f>SUMIF(振分, $C223, 計算_投入係数表_加工!DR$4:DR$123)</f>
        <v>0</v>
      </c>
      <c r="DS223" s="194">
        <f>SUMIF(振分, $C223, 計算_投入係数表_加工!DS$4:DS$123)</f>
        <v>0</v>
      </c>
      <c r="DT223" s="108">
        <f>SUMIF(振分, $C223, 計算_投入係数表_加工!DT$4:DT$123)</f>
        <v>0</v>
      </c>
    </row>
    <row r="224" spans="1:124" s="22" customFormat="1" x14ac:dyDescent="0.25">
      <c r="A224" s="34"/>
      <c r="B224" s="53">
        <v>84</v>
      </c>
      <c r="C224" s="360" t="str">
        <v>-</v>
      </c>
      <c r="D224" s="193">
        <f>SUMIF(振分, $C224, 計算_投入係数表_加工!D$4:D$123)</f>
        <v>0</v>
      </c>
      <c r="E224" s="194">
        <f>SUMIF(振分, $C224, 計算_投入係数表_加工!E$4:E$123)</f>
        <v>0</v>
      </c>
      <c r="F224" s="194">
        <f>SUMIF(振分, $C224, 計算_投入係数表_加工!F$4:F$123)</f>
        <v>0</v>
      </c>
      <c r="G224" s="194">
        <f>SUMIF(振分, $C224, 計算_投入係数表_加工!G$4:G$123)</f>
        <v>0</v>
      </c>
      <c r="H224" s="194">
        <f>SUMIF(振分, $C224, 計算_投入係数表_加工!H$4:H$123)</f>
        <v>0</v>
      </c>
      <c r="I224" s="194">
        <f>SUMIF(振分, $C224, 計算_投入係数表_加工!I$4:I$123)</f>
        <v>0</v>
      </c>
      <c r="J224" s="194">
        <f>SUMIF(振分, $C224, 計算_投入係数表_加工!J$4:J$123)</f>
        <v>0</v>
      </c>
      <c r="K224" s="194">
        <f>SUMIF(振分, $C224, 計算_投入係数表_加工!K$4:K$123)</f>
        <v>0</v>
      </c>
      <c r="L224" s="194">
        <f>SUMIF(振分, $C224, 計算_投入係数表_加工!L$4:L$123)</f>
        <v>0</v>
      </c>
      <c r="M224" s="194">
        <f>SUMIF(振分, $C224, 計算_投入係数表_加工!M$4:M$123)</f>
        <v>0</v>
      </c>
      <c r="N224" s="194">
        <f>SUMIF(振分, $C224, 計算_投入係数表_加工!N$4:N$123)</f>
        <v>0</v>
      </c>
      <c r="O224" s="194">
        <f>SUMIF(振分, $C224, 計算_投入係数表_加工!O$4:O$123)</f>
        <v>0</v>
      </c>
      <c r="P224" s="194">
        <f>SUMIF(振分, $C224, 計算_投入係数表_加工!P$4:P$123)</f>
        <v>0</v>
      </c>
      <c r="Q224" s="194">
        <f>SUMIF(振分, $C224, 計算_投入係数表_加工!Q$4:Q$123)</f>
        <v>0</v>
      </c>
      <c r="R224" s="194">
        <f>SUMIF(振分, $C224, 計算_投入係数表_加工!R$4:R$123)</f>
        <v>0</v>
      </c>
      <c r="S224" s="194">
        <f>SUMIF(振分, $C224, 計算_投入係数表_加工!S$4:S$123)</f>
        <v>0</v>
      </c>
      <c r="T224" s="194">
        <f>SUMIF(振分, $C224, 計算_投入係数表_加工!T$4:T$123)</f>
        <v>0</v>
      </c>
      <c r="U224" s="194">
        <f>SUMIF(振分, $C224, 計算_投入係数表_加工!U$4:U$123)</f>
        <v>0</v>
      </c>
      <c r="V224" s="194">
        <f>SUMIF(振分, $C224, 計算_投入係数表_加工!V$4:V$123)</f>
        <v>0</v>
      </c>
      <c r="W224" s="194">
        <f>SUMIF(振分, $C224, 計算_投入係数表_加工!W$4:W$123)</f>
        <v>0</v>
      </c>
      <c r="X224" s="194">
        <f>SUMIF(振分, $C224, 計算_投入係数表_加工!X$4:X$123)</f>
        <v>0</v>
      </c>
      <c r="Y224" s="194">
        <f>SUMIF(振分, $C224, 計算_投入係数表_加工!Y$4:Y$123)</f>
        <v>0</v>
      </c>
      <c r="Z224" s="194">
        <f>SUMIF(振分, $C224, 計算_投入係数表_加工!Z$4:Z$123)</f>
        <v>0</v>
      </c>
      <c r="AA224" s="194">
        <f>SUMIF(振分, $C224, 計算_投入係数表_加工!AA$4:AA$123)</f>
        <v>0</v>
      </c>
      <c r="AB224" s="194">
        <f>SUMIF(振分, $C224, 計算_投入係数表_加工!AB$4:AB$123)</f>
        <v>0</v>
      </c>
      <c r="AC224" s="194">
        <f>SUMIF(振分, $C224, 計算_投入係数表_加工!AC$4:AC$123)</f>
        <v>0</v>
      </c>
      <c r="AD224" s="194">
        <f>SUMIF(振分, $C224, 計算_投入係数表_加工!AD$4:AD$123)</f>
        <v>0</v>
      </c>
      <c r="AE224" s="194">
        <f>SUMIF(振分, $C224, 計算_投入係数表_加工!AE$4:AE$123)</f>
        <v>0</v>
      </c>
      <c r="AF224" s="194">
        <f>SUMIF(振分, $C224, 計算_投入係数表_加工!AF$4:AF$123)</f>
        <v>0</v>
      </c>
      <c r="AG224" s="194">
        <f>SUMIF(振分, $C224, 計算_投入係数表_加工!AG$4:AG$123)</f>
        <v>0</v>
      </c>
      <c r="AH224" s="194">
        <f>SUMIF(振分, $C224, 計算_投入係数表_加工!AH$4:AH$123)</f>
        <v>0</v>
      </c>
      <c r="AI224" s="194">
        <f>SUMIF(振分, $C224, 計算_投入係数表_加工!AI$4:AI$123)</f>
        <v>0</v>
      </c>
      <c r="AJ224" s="194">
        <f>SUMIF(振分, $C224, 計算_投入係数表_加工!AJ$4:AJ$123)</f>
        <v>0</v>
      </c>
      <c r="AK224" s="194">
        <f>SUMIF(振分, $C224, 計算_投入係数表_加工!AK$4:AK$123)</f>
        <v>0</v>
      </c>
      <c r="AL224" s="194">
        <f>SUMIF(振分, $C224, 計算_投入係数表_加工!AL$4:AL$123)</f>
        <v>0</v>
      </c>
      <c r="AM224" s="194">
        <f>SUMIF(振分, $C224, 計算_投入係数表_加工!AM$4:AM$123)</f>
        <v>0</v>
      </c>
      <c r="AN224" s="194">
        <f>SUMIF(振分, $C224, 計算_投入係数表_加工!AN$4:AN$123)</f>
        <v>0</v>
      </c>
      <c r="AO224" s="194">
        <f>SUMIF(振分, $C224, 計算_投入係数表_加工!AO$4:AO$123)</f>
        <v>0</v>
      </c>
      <c r="AP224" s="194">
        <f>SUMIF(振分, $C224, 計算_投入係数表_加工!AP$4:AP$123)</f>
        <v>0</v>
      </c>
      <c r="AQ224" s="194">
        <f>SUMIF(振分, $C224, 計算_投入係数表_加工!AQ$4:AQ$123)</f>
        <v>0</v>
      </c>
      <c r="AR224" s="194">
        <f>SUMIF(振分, $C224, 計算_投入係数表_加工!AR$4:AR$123)</f>
        <v>0</v>
      </c>
      <c r="AS224" s="194">
        <f>SUMIF(振分, $C224, 計算_投入係数表_加工!AS$4:AS$123)</f>
        <v>0</v>
      </c>
      <c r="AT224" s="194">
        <f>SUMIF(振分, $C224, 計算_投入係数表_加工!AT$4:AT$123)</f>
        <v>0</v>
      </c>
      <c r="AU224" s="194">
        <f>SUMIF(振分, $C224, 計算_投入係数表_加工!AU$4:AU$123)</f>
        <v>0</v>
      </c>
      <c r="AV224" s="194">
        <f>SUMIF(振分, $C224, 計算_投入係数表_加工!AV$4:AV$123)</f>
        <v>0</v>
      </c>
      <c r="AW224" s="194">
        <f>SUMIF(振分, $C224, 計算_投入係数表_加工!AW$4:AW$123)</f>
        <v>0</v>
      </c>
      <c r="AX224" s="194">
        <f>SUMIF(振分, $C224, 計算_投入係数表_加工!AX$4:AX$123)</f>
        <v>0</v>
      </c>
      <c r="AY224" s="194">
        <f>SUMIF(振分, $C224, 計算_投入係数表_加工!AY$4:AY$123)</f>
        <v>0</v>
      </c>
      <c r="AZ224" s="194">
        <f>SUMIF(振分, $C224, 計算_投入係数表_加工!AZ$4:AZ$123)</f>
        <v>0</v>
      </c>
      <c r="BA224" s="194">
        <f>SUMIF(振分, $C224, 計算_投入係数表_加工!BA$4:BA$123)</f>
        <v>0</v>
      </c>
      <c r="BB224" s="194">
        <f>SUMIF(振分, $C224, 計算_投入係数表_加工!BB$4:BB$123)</f>
        <v>0</v>
      </c>
      <c r="BC224" s="194">
        <f>SUMIF(振分, $C224, 計算_投入係数表_加工!BC$4:BC$123)</f>
        <v>0</v>
      </c>
      <c r="BD224" s="194">
        <f>SUMIF(振分, $C224, 計算_投入係数表_加工!BD$4:BD$123)</f>
        <v>0</v>
      </c>
      <c r="BE224" s="194">
        <f>SUMIF(振分, $C224, 計算_投入係数表_加工!BE$4:BE$123)</f>
        <v>0</v>
      </c>
      <c r="BF224" s="194">
        <f>SUMIF(振分, $C224, 計算_投入係数表_加工!BF$4:BF$123)</f>
        <v>0</v>
      </c>
      <c r="BG224" s="194">
        <f>SUMIF(振分, $C224, 計算_投入係数表_加工!BG$4:BG$123)</f>
        <v>0</v>
      </c>
      <c r="BH224" s="194">
        <f>SUMIF(振分, $C224, 計算_投入係数表_加工!BH$4:BH$123)</f>
        <v>0</v>
      </c>
      <c r="BI224" s="194">
        <f>SUMIF(振分, $C224, 計算_投入係数表_加工!BI$4:BI$123)</f>
        <v>0</v>
      </c>
      <c r="BJ224" s="194">
        <f>SUMIF(振分, $C224, 計算_投入係数表_加工!BJ$4:BJ$123)</f>
        <v>0</v>
      </c>
      <c r="BK224" s="194">
        <f>SUMIF(振分, $C224, 計算_投入係数表_加工!BK$4:BK$123)</f>
        <v>0</v>
      </c>
      <c r="BL224" s="194">
        <f>SUMIF(振分, $C224, 計算_投入係数表_加工!BL$4:BL$123)</f>
        <v>0</v>
      </c>
      <c r="BM224" s="194">
        <f>SUMIF(振分, $C224, 計算_投入係数表_加工!BM$4:BM$123)</f>
        <v>0</v>
      </c>
      <c r="BN224" s="194">
        <f>SUMIF(振分, $C224, 計算_投入係数表_加工!BN$4:BN$123)</f>
        <v>0</v>
      </c>
      <c r="BO224" s="194">
        <f>SUMIF(振分, $C224, 計算_投入係数表_加工!BO$4:BO$123)</f>
        <v>0</v>
      </c>
      <c r="BP224" s="194">
        <f>SUMIF(振分, $C224, 計算_投入係数表_加工!BP$4:BP$123)</f>
        <v>0</v>
      </c>
      <c r="BQ224" s="194">
        <f>SUMIF(振分, $C224, 計算_投入係数表_加工!BQ$4:BQ$123)</f>
        <v>0</v>
      </c>
      <c r="BR224" s="194">
        <f>SUMIF(振分, $C224, 計算_投入係数表_加工!BR$4:BR$123)</f>
        <v>0</v>
      </c>
      <c r="BS224" s="194">
        <f>SUMIF(振分, $C224, 計算_投入係数表_加工!BS$4:BS$123)</f>
        <v>0</v>
      </c>
      <c r="BT224" s="194">
        <f>SUMIF(振分, $C224, 計算_投入係数表_加工!BT$4:BT$123)</f>
        <v>0</v>
      </c>
      <c r="BU224" s="194">
        <f>SUMIF(振分, $C224, 計算_投入係数表_加工!BU$4:BU$123)</f>
        <v>0</v>
      </c>
      <c r="BV224" s="194">
        <f>SUMIF(振分, $C224, 計算_投入係数表_加工!BV$4:BV$123)</f>
        <v>0</v>
      </c>
      <c r="BW224" s="194">
        <f>SUMIF(振分, $C224, 計算_投入係数表_加工!BW$4:BW$123)</f>
        <v>0</v>
      </c>
      <c r="BX224" s="194">
        <f>SUMIF(振分, $C224, 計算_投入係数表_加工!BX$4:BX$123)</f>
        <v>0</v>
      </c>
      <c r="BY224" s="194">
        <f>SUMIF(振分, $C224, 計算_投入係数表_加工!BY$4:BY$123)</f>
        <v>0</v>
      </c>
      <c r="BZ224" s="194">
        <f>SUMIF(振分, $C224, 計算_投入係数表_加工!BZ$4:BZ$123)</f>
        <v>0</v>
      </c>
      <c r="CA224" s="194">
        <f>SUMIF(振分, $C224, 計算_投入係数表_加工!CA$4:CA$123)</f>
        <v>0</v>
      </c>
      <c r="CB224" s="194">
        <f>SUMIF(振分, $C224, 計算_投入係数表_加工!CB$4:CB$123)</f>
        <v>0</v>
      </c>
      <c r="CC224" s="194">
        <f>SUMIF(振分, $C224, 計算_投入係数表_加工!CC$4:CC$123)</f>
        <v>0</v>
      </c>
      <c r="CD224" s="194">
        <f>SUMIF(振分, $C224, 計算_投入係数表_加工!CD$4:CD$123)</f>
        <v>0</v>
      </c>
      <c r="CE224" s="194">
        <f>SUMIF(振分, $C224, 計算_投入係数表_加工!CE$4:CE$123)</f>
        <v>0</v>
      </c>
      <c r="CF224" s="194">
        <f>SUMIF(振分, $C224, 計算_投入係数表_加工!CF$4:CF$123)</f>
        <v>0</v>
      </c>
      <c r="CG224" s="194">
        <f>SUMIF(振分, $C224, 計算_投入係数表_加工!CG$4:CG$123)</f>
        <v>0</v>
      </c>
      <c r="CH224" s="194">
        <f>SUMIF(振分, $C224, 計算_投入係数表_加工!CH$4:CH$123)</f>
        <v>0</v>
      </c>
      <c r="CI224" s="194">
        <f>SUMIF(振分, $C224, 計算_投入係数表_加工!CI$4:CI$123)</f>
        <v>0</v>
      </c>
      <c r="CJ224" s="194">
        <f>SUMIF(振分, $C224, 計算_投入係数表_加工!CJ$4:CJ$123)</f>
        <v>0</v>
      </c>
      <c r="CK224" s="194">
        <f>SUMIF(振分, $C224, 計算_投入係数表_加工!CK$4:CK$123)</f>
        <v>0</v>
      </c>
      <c r="CL224" s="194">
        <f>SUMIF(振分, $C224, 計算_投入係数表_加工!CL$4:CL$123)</f>
        <v>0</v>
      </c>
      <c r="CM224" s="194">
        <f>SUMIF(振分, $C224, 計算_投入係数表_加工!CM$4:CM$123)</f>
        <v>0</v>
      </c>
      <c r="CN224" s="194">
        <f>SUMIF(振分, $C224, 計算_投入係数表_加工!CN$4:CN$123)</f>
        <v>0</v>
      </c>
      <c r="CO224" s="194">
        <f>SUMIF(振分, $C224, 計算_投入係数表_加工!CO$4:CO$123)</f>
        <v>0</v>
      </c>
      <c r="CP224" s="194">
        <f>SUMIF(振分, $C224, 計算_投入係数表_加工!CP$4:CP$123)</f>
        <v>0</v>
      </c>
      <c r="CQ224" s="194">
        <f>SUMIF(振分, $C224, 計算_投入係数表_加工!CQ$4:CQ$123)</f>
        <v>0</v>
      </c>
      <c r="CR224" s="194">
        <f>SUMIF(振分, $C224, 計算_投入係数表_加工!CR$4:CR$123)</f>
        <v>0</v>
      </c>
      <c r="CS224" s="194">
        <f>SUMIF(振分, $C224, 計算_投入係数表_加工!CS$4:CS$123)</f>
        <v>0</v>
      </c>
      <c r="CT224" s="194">
        <f>SUMIF(振分, $C224, 計算_投入係数表_加工!CT$4:CT$123)</f>
        <v>0</v>
      </c>
      <c r="CU224" s="194">
        <f>SUMIF(振分, $C224, 計算_投入係数表_加工!CU$4:CU$123)</f>
        <v>0</v>
      </c>
      <c r="CV224" s="194">
        <f>SUMIF(振分, $C224, 計算_投入係数表_加工!CV$4:CV$123)</f>
        <v>0</v>
      </c>
      <c r="CW224" s="194">
        <f>SUMIF(振分, $C224, 計算_投入係数表_加工!CW$4:CW$123)</f>
        <v>0</v>
      </c>
      <c r="CX224" s="194">
        <f>SUMIF(振分, $C224, 計算_投入係数表_加工!CX$4:CX$123)</f>
        <v>0</v>
      </c>
      <c r="CY224" s="194">
        <f>SUMIF(振分, $C224, 計算_投入係数表_加工!CY$4:CY$123)</f>
        <v>0</v>
      </c>
      <c r="CZ224" s="194">
        <f>SUMIF(振分, $C224, 計算_投入係数表_加工!CZ$4:CZ$123)</f>
        <v>0</v>
      </c>
      <c r="DA224" s="194">
        <f>SUMIF(振分, $C224, 計算_投入係数表_加工!DA$4:DA$123)</f>
        <v>0</v>
      </c>
      <c r="DB224" s="194">
        <f>SUMIF(振分, $C224, 計算_投入係数表_加工!DB$4:DB$123)</f>
        <v>0</v>
      </c>
      <c r="DC224" s="194">
        <f>SUMIF(振分, $C224, 計算_投入係数表_加工!DC$4:DC$123)</f>
        <v>0</v>
      </c>
      <c r="DD224" s="194">
        <f>SUMIF(振分, $C224, 計算_投入係数表_加工!DD$4:DD$123)</f>
        <v>0</v>
      </c>
      <c r="DE224" s="194">
        <f>SUMIF(振分, $C224, 計算_投入係数表_加工!DE$4:DE$123)</f>
        <v>0</v>
      </c>
      <c r="DF224" s="194">
        <f>SUMIF(振分, $C224, 計算_投入係数表_加工!DF$4:DF$123)</f>
        <v>0</v>
      </c>
      <c r="DG224" s="194">
        <f>SUMIF(振分, $C224, 計算_投入係数表_加工!DG$4:DG$123)</f>
        <v>0</v>
      </c>
      <c r="DH224" s="194">
        <f>SUMIF(振分, $C224, 計算_投入係数表_加工!DH$4:DH$123)</f>
        <v>0</v>
      </c>
      <c r="DI224" s="194">
        <f>SUMIF(振分, $C224, 計算_投入係数表_加工!DI$4:DI$123)</f>
        <v>0</v>
      </c>
      <c r="DJ224" s="194">
        <f>SUMIF(振分, $C224, 計算_投入係数表_加工!DJ$4:DJ$123)</f>
        <v>0</v>
      </c>
      <c r="DK224" s="194">
        <f>SUMIF(振分, $C224, 計算_投入係数表_加工!DK$4:DK$123)</f>
        <v>0</v>
      </c>
      <c r="DL224" s="194">
        <f>SUMIF(振分, $C224, 計算_投入係数表_加工!DL$4:DL$123)</f>
        <v>0</v>
      </c>
      <c r="DM224" s="194">
        <f>SUMIF(振分, $C224, 計算_投入係数表_加工!DM$4:DM$123)</f>
        <v>0</v>
      </c>
      <c r="DN224" s="194">
        <f>SUMIF(振分, $C224, 計算_投入係数表_加工!DN$4:DN$123)</f>
        <v>0</v>
      </c>
      <c r="DO224" s="194">
        <f>SUMIF(振分, $C224, 計算_投入係数表_加工!DO$4:DO$123)</f>
        <v>0</v>
      </c>
      <c r="DP224" s="194">
        <f>SUMIF(振分, $C224, 計算_投入係数表_加工!DP$4:DP$123)</f>
        <v>0</v>
      </c>
      <c r="DQ224" s="194">
        <f>SUMIF(振分, $C224, 計算_投入係数表_加工!DQ$4:DQ$123)</f>
        <v>0</v>
      </c>
      <c r="DR224" s="194">
        <f>SUMIF(振分, $C224, 計算_投入係数表_加工!DR$4:DR$123)</f>
        <v>0</v>
      </c>
      <c r="DS224" s="194">
        <f>SUMIF(振分, $C224, 計算_投入係数表_加工!DS$4:DS$123)</f>
        <v>0</v>
      </c>
      <c r="DT224" s="108">
        <f>SUMIF(振分, $C224, 計算_投入係数表_加工!DT$4:DT$123)</f>
        <v>0</v>
      </c>
    </row>
    <row r="225" spans="1:124" s="22" customFormat="1" x14ac:dyDescent="0.25">
      <c r="A225" s="34"/>
      <c r="B225" s="53">
        <v>85</v>
      </c>
      <c r="C225" s="360" t="str">
        <v>-</v>
      </c>
      <c r="D225" s="193">
        <f>SUMIF(振分, $C225, 計算_投入係数表_加工!D$4:D$123)</f>
        <v>0</v>
      </c>
      <c r="E225" s="194">
        <f>SUMIF(振分, $C225, 計算_投入係数表_加工!E$4:E$123)</f>
        <v>0</v>
      </c>
      <c r="F225" s="194">
        <f>SUMIF(振分, $C225, 計算_投入係数表_加工!F$4:F$123)</f>
        <v>0</v>
      </c>
      <c r="G225" s="194">
        <f>SUMIF(振分, $C225, 計算_投入係数表_加工!G$4:G$123)</f>
        <v>0</v>
      </c>
      <c r="H225" s="194">
        <f>SUMIF(振分, $C225, 計算_投入係数表_加工!H$4:H$123)</f>
        <v>0</v>
      </c>
      <c r="I225" s="194">
        <f>SUMIF(振分, $C225, 計算_投入係数表_加工!I$4:I$123)</f>
        <v>0</v>
      </c>
      <c r="J225" s="194">
        <f>SUMIF(振分, $C225, 計算_投入係数表_加工!J$4:J$123)</f>
        <v>0</v>
      </c>
      <c r="K225" s="194">
        <f>SUMIF(振分, $C225, 計算_投入係数表_加工!K$4:K$123)</f>
        <v>0</v>
      </c>
      <c r="L225" s="194">
        <f>SUMIF(振分, $C225, 計算_投入係数表_加工!L$4:L$123)</f>
        <v>0</v>
      </c>
      <c r="M225" s="194">
        <f>SUMIF(振分, $C225, 計算_投入係数表_加工!M$4:M$123)</f>
        <v>0</v>
      </c>
      <c r="N225" s="194">
        <f>SUMIF(振分, $C225, 計算_投入係数表_加工!N$4:N$123)</f>
        <v>0</v>
      </c>
      <c r="O225" s="194">
        <f>SUMIF(振分, $C225, 計算_投入係数表_加工!O$4:O$123)</f>
        <v>0</v>
      </c>
      <c r="P225" s="194">
        <f>SUMIF(振分, $C225, 計算_投入係数表_加工!P$4:P$123)</f>
        <v>0</v>
      </c>
      <c r="Q225" s="194">
        <f>SUMIF(振分, $C225, 計算_投入係数表_加工!Q$4:Q$123)</f>
        <v>0</v>
      </c>
      <c r="R225" s="194">
        <f>SUMIF(振分, $C225, 計算_投入係数表_加工!R$4:R$123)</f>
        <v>0</v>
      </c>
      <c r="S225" s="194">
        <f>SUMIF(振分, $C225, 計算_投入係数表_加工!S$4:S$123)</f>
        <v>0</v>
      </c>
      <c r="T225" s="194">
        <f>SUMIF(振分, $C225, 計算_投入係数表_加工!T$4:T$123)</f>
        <v>0</v>
      </c>
      <c r="U225" s="194">
        <f>SUMIF(振分, $C225, 計算_投入係数表_加工!U$4:U$123)</f>
        <v>0</v>
      </c>
      <c r="V225" s="194">
        <f>SUMIF(振分, $C225, 計算_投入係数表_加工!V$4:V$123)</f>
        <v>0</v>
      </c>
      <c r="W225" s="194">
        <f>SUMIF(振分, $C225, 計算_投入係数表_加工!W$4:W$123)</f>
        <v>0</v>
      </c>
      <c r="X225" s="194">
        <f>SUMIF(振分, $C225, 計算_投入係数表_加工!X$4:X$123)</f>
        <v>0</v>
      </c>
      <c r="Y225" s="194">
        <f>SUMIF(振分, $C225, 計算_投入係数表_加工!Y$4:Y$123)</f>
        <v>0</v>
      </c>
      <c r="Z225" s="194">
        <f>SUMIF(振分, $C225, 計算_投入係数表_加工!Z$4:Z$123)</f>
        <v>0</v>
      </c>
      <c r="AA225" s="194">
        <f>SUMIF(振分, $C225, 計算_投入係数表_加工!AA$4:AA$123)</f>
        <v>0</v>
      </c>
      <c r="AB225" s="194">
        <f>SUMIF(振分, $C225, 計算_投入係数表_加工!AB$4:AB$123)</f>
        <v>0</v>
      </c>
      <c r="AC225" s="194">
        <f>SUMIF(振分, $C225, 計算_投入係数表_加工!AC$4:AC$123)</f>
        <v>0</v>
      </c>
      <c r="AD225" s="194">
        <f>SUMIF(振分, $C225, 計算_投入係数表_加工!AD$4:AD$123)</f>
        <v>0</v>
      </c>
      <c r="AE225" s="194">
        <f>SUMIF(振分, $C225, 計算_投入係数表_加工!AE$4:AE$123)</f>
        <v>0</v>
      </c>
      <c r="AF225" s="194">
        <f>SUMIF(振分, $C225, 計算_投入係数表_加工!AF$4:AF$123)</f>
        <v>0</v>
      </c>
      <c r="AG225" s="194">
        <f>SUMIF(振分, $C225, 計算_投入係数表_加工!AG$4:AG$123)</f>
        <v>0</v>
      </c>
      <c r="AH225" s="194">
        <f>SUMIF(振分, $C225, 計算_投入係数表_加工!AH$4:AH$123)</f>
        <v>0</v>
      </c>
      <c r="AI225" s="194">
        <f>SUMIF(振分, $C225, 計算_投入係数表_加工!AI$4:AI$123)</f>
        <v>0</v>
      </c>
      <c r="AJ225" s="194">
        <f>SUMIF(振分, $C225, 計算_投入係数表_加工!AJ$4:AJ$123)</f>
        <v>0</v>
      </c>
      <c r="AK225" s="194">
        <f>SUMIF(振分, $C225, 計算_投入係数表_加工!AK$4:AK$123)</f>
        <v>0</v>
      </c>
      <c r="AL225" s="194">
        <f>SUMIF(振分, $C225, 計算_投入係数表_加工!AL$4:AL$123)</f>
        <v>0</v>
      </c>
      <c r="AM225" s="194">
        <f>SUMIF(振分, $C225, 計算_投入係数表_加工!AM$4:AM$123)</f>
        <v>0</v>
      </c>
      <c r="AN225" s="194">
        <f>SUMIF(振分, $C225, 計算_投入係数表_加工!AN$4:AN$123)</f>
        <v>0</v>
      </c>
      <c r="AO225" s="194">
        <f>SUMIF(振分, $C225, 計算_投入係数表_加工!AO$4:AO$123)</f>
        <v>0</v>
      </c>
      <c r="AP225" s="194">
        <f>SUMIF(振分, $C225, 計算_投入係数表_加工!AP$4:AP$123)</f>
        <v>0</v>
      </c>
      <c r="AQ225" s="194">
        <f>SUMIF(振分, $C225, 計算_投入係数表_加工!AQ$4:AQ$123)</f>
        <v>0</v>
      </c>
      <c r="AR225" s="194">
        <f>SUMIF(振分, $C225, 計算_投入係数表_加工!AR$4:AR$123)</f>
        <v>0</v>
      </c>
      <c r="AS225" s="194">
        <f>SUMIF(振分, $C225, 計算_投入係数表_加工!AS$4:AS$123)</f>
        <v>0</v>
      </c>
      <c r="AT225" s="194">
        <f>SUMIF(振分, $C225, 計算_投入係数表_加工!AT$4:AT$123)</f>
        <v>0</v>
      </c>
      <c r="AU225" s="194">
        <f>SUMIF(振分, $C225, 計算_投入係数表_加工!AU$4:AU$123)</f>
        <v>0</v>
      </c>
      <c r="AV225" s="194">
        <f>SUMIF(振分, $C225, 計算_投入係数表_加工!AV$4:AV$123)</f>
        <v>0</v>
      </c>
      <c r="AW225" s="194">
        <f>SUMIF(振分, $C225, 計算_投入係数表_加工!AW$4:AW$123)</f>
        <v>0</v>
      </c>
      <c r="AX225" s="194">
        <f>SUMIF(振分, $C225, 計算_投入係数表_加工!AX$4:AX$123)</f>
        <v>0</v>
      </c>
      <c r="AY225" s="194">
        <f>SUMIF(振分, $C225, 計算_投入係数表_加工!AY$4:AY$123)</f>
        <v>0</v>
      </c>
      <c r="AZ225" s="194">
        <f>SUMIF(振分, $C225, 計算_投入係数表_加工!AZ$4:AZ$123)</f>
        <v>0</v>
      </c>
      <c r="BA225" s="194">
        <f>SUMIF(振分, $C225, 計算_投入係数表_加工!BA$4:BA$123)</f>
        <v>0</v>
      </c>
      <c r="BB225" s="194">
        <f>SUMIF(振分, $C225, 計算_投入係数表_加工!BB$4:BB$123)</f>
        <v>0</v>
      </c>
      <c r="BC225" s="194">
        <f>SUMIF(振分, $C225, 計算_投入係数表_加工!BC$4:BC$123)</f>
        <v>0</v>
      </c>
      <c r="BD225" s="194">
        <f>SUMIF(振分, $C225, 計算_投入係数表_加工!BD$4:BD$123)</f>
        <v>0</v>
      </c>
      <c r="BE225" s="194">
        <f>SUMIF(振分, $C225, 計算_投入係数表_加工!BE$4:BE$123)</f>
        <v>0</v>
      </c>
      <c r="BF225" s="194">
        <f>SUMIF(振分, $C225, 計算_投入係数表_加工!BF$4:BF$123)</f>
        <v>0</v>
      </c>
      <c r="BG225" s="194">
        <f>SUMIF(振分, $C225, 計算_投入係数表_加工!BG$4:BG$123)</f>
        <v>0</v>
      </c>
      <c r="BH225" s="194">
        <f>SUMIF(振分, $C225, 計算_投入係数表_加工!BH$4:BH$123)</f>
        <v>0</v>
      </c>
      <c r="BI225" s="194">
        <f>SUMIF(振分, $C225, 計算_投入係数表_加工!BI$4:BI$123)</f>
        <v>0</v>
      </c>
      <c r="BJ225" s="194">
        <f>SUMIF(振分, $C225, 計算_投入係数表_加工!BJ$4:BJ$123)</f>
        <v>0</v>
      </c>
      <c r="BK225" s="194">
        <f>SUMIF(振分, $C225, 計算_投入係数表_加工!BK$4:BK$123)</f>
        <v>0</v>
      </c>
      <c r="BL225" s="194">
        <f>SUMIF(振分, $C225, 計算_投入係数表_加工!BL$4:BL$123)</f>
        <v>0</v>
      </c>
      <c r="BM225" s="194">
        <f>SUMIF(振分, $C225, 計算_投入係数表_加工!BM$4:BM$123)</f>
        <v>0</v>
      </c>
      <c r="BN225" s="194">
        <f>SUMIF(振分, $C225, 計算_投入係数表_加工!BN$4:BN$123)</f>
        <v>0</v>
      </c>
      <c r="BO225" s="194">
        <f>SUMIF(振分, $C225, 計算_投入係数表_加工!BO$4:BO$123)</f>
        <v>0</v>
      </c>
      <c r="BP225" s="194">
        <f>SUMIF(振分, $C225, 計算_投入係数表_加工!BP$4:BP$123)</f>
        <v>0</v>
      </c>
      <c r="BQ225" s="194">
        <f>SUMIF(振分, $C225, 計算_投入係数表_加工!BQ$4:BQ$123)</f>
        <v>0</v>
      </c>
      <c r="BR225" s="194">
        <f>SUMIF(振分, $C225, 計算_投入係数表_加工!BR$4:BR$123)</f>
        <v>0</v>
      </c>
      <c r="BS225" s="194">
        <f>SUMIF(振分, $C225, 計算_投入係数表_加工!BS$4:BS$123)</f>
        <v>0</v>
      </c>
      <c r="BT225" s="194">
        <f>SUMIF(振分, $C225, 計算_投入係数表_加工!BT$4:BT$123)</f>
        <v>0</v>
      </c>
      <c r="BU225" s="194">
        <f>SUMIF(振分, $C225, 計算_投入係数表_加工!BU$4:BU$123)</f>
        <v>0</v>
      </c>
      <c r="BV225" s="194">
        <f>SUMIF(振分, $C225, 計算_投入係数表_加工!BV$4:BV$123)</f>
        <v>0</v>
      </c>
      <c r="BW225" s="194">
        <f>SUMIF(振分, $C225, 計算_投入係数表_加工!BW$4:BW$123)</f>
        <v>0</v>
      </c>
      <c r="BX225" s="194">
        <f>SUMIF(振分, $C225, 計算_投入係数表_加工!BX$4:BX$123)</f>
        <v>0</v>
      </c>
      <c r="BY225" s="194">
        <f>SUMIF(振分, $C225, 計算_投入係数表_加工!BY$4:BY$123)</f>
        <v>0</v>
      </c>
      <c r="BZ225" s="194">
        <f>SUMIF(振分, $C225, 計算_投入係数表_加工!BZ$4:BZ$123)</f>
        <v>0</v>
      </c>
      <c r="CA225" s="194">
        <f>SUMIF(振分, $C225, 計算_投入係数表_加工!CA$4:CA$123)</f>
        <v>0</v>
      </c>
      <c r="CB225" s="194">
        <f>SUMIF(振分, $C225, 計算_投入係数表_加工!CB$4:CB$123)</f>
        <v>0</v>
      </c>
      <c r="CC225" s="194">
        <f>SUMIF(振分, $C225, 計算_投入係数表_加工!CC$4:CC$123)</f>
        <v>0</v>
      </c>
      <c r="CD225" s="194">
        <f>SUMIF(振分, $C225, 計算_投入係数表_加工!CD$4:CD$123)</f>
        <v>0</v>
      </c>
      <c r="CE225" s="194">
        <f>SUMIF(振分, $C225, 計算_投入係数表_加工!CE$4:CE$123)</f>
        <v>0</v>
      </c>
      <c r="CF225" s="194">
        <f>SUMIF(振分, $C225, 計算_投入係数表_加工!CF$4:CF$123)</f>
        <v>0</v>
      </c>
      <c r="CG225" s="194">
        <f>SUMIF(振分, $C225, 計算_投入係数表_加工!CG$4:CG$123)</f>
        <v>0</v>
      </c>
      <c r="CH225" s="194">
        <f>SUMIF(振分, $C225, 計算_投入係数表_加工!CH$4:CH$123)</f>
        <v>0</v>
      </c>
      <c r="CI225" s="194">
        <f>SUMIF(振分, $C225, 計算_投入係数表_加工!CI$4:CI$123)</f>
        <v>0</v>
      </c>
      <c r="CJ225" s="194">
        <f>SUMIF(振分, $C225, 計算_投入係数表_加工!CJ$4:CJ$123)</f>
        <v>0</v>
      </c>
      <c r="CK225" s="194">
        <f>SUMIF(振分, $C225, 計算_投入係数表_加工!CK$4:CK$123)</f>
        <v>0</v>
      </c>
      <c r="CL225" s="194">
        <f>SUMIF(振分, $C225, 計算_投入係数表_加工!CL$4:CL$123)</f>
        <v>0</v>
      </c>
      <c r="CM225" s="194">
        <f>SUMIF(振分, $C225, 計算_投入係数表_加工!CM$4:CM$123)</f>
        <v>0</v>
      </c>
      <c r="CN225" s="194">
        <f>SUMIF(振分, $C225, 計算_投入係数表_加工!CN$4:CN$123)</f>
        <v>0</v>
      </c>
      <c r="CO225" s="194">
        <f>SUMIF(振分, $C225, 計算_投入係数表_加工!CO$4:CO$123)</f>
        <v>0</v>
      </c>
      <c r="CP225" s="194">
        <f>SUMIF(振分, $C225, 計算_投入係数表_加工!CP$4:CP$123)</f>
        <v>0</v>
      </c>
      <c r="CQ225" s="194">
        <f>SUMIF(振分, $C225, 計算_投入係数表_加工!CQ$4:CQ$123)</f>
        <v>0</v>
      </c>
      <c r="CR225" s="194">
        <f>SUMIF(振分, $C225, 計算_投入係数表_加工!CR$4:CR$123)</f>
        <v>0</v>
      </c>
      <c r="CS225" s="194">
        <f>SUMIF(振分, $C225, 計算_投入係数表_加工!CS$4:CS$123)</f>
        <v>0</v>
      </c>
      <c r="CT225" s="194">
        <f>SUMIF(振分, $C225, 計算_投入係数表_加工!CT$4:CT$123)</f>
        <v>0</v>
      </c>
      <c r="CU225" s="194">
        <f>SUMIF(振分, $C225, 計算_投入係数表_加工!CU$4:CU$123)</f>
        <v>0</v>
      </c>
      <c r="CV225" s="194">
        <f>SUMIF(振分, $C225, 計算_投入係数表_加工!CV$4:CV$123)</f>
        <v>0</v>
      </c>
      <c r="CW225" s="194">
        <f>SUMIF(振分, $C225, 計算_投入係数表_加工!CW$4:CW$123)</f>
        <v>0</v>
      </c>
      <c r="CX225" s="194">
        <f>SUMIF(振分, $C225, 計算_投入係数表_加工!CX$4:CX$123)</f>
        <v>0</v>
      </c>
      <c r="CY225" s="194">
        <f>SUMIF(振分, $C225, 計算_投入係数表_加工!CY$4:CY$123)</f>
        <v>0</v>
      </c>
      <c r="CZ225" s="194">
        <f>SUMIF(振分, $C225, 計算_投入係数表_加工!CZ$4:CZ$123)</f>
        <v>0</v>
      </c>
      <c r="DA225" s="194">
        <f>SUMIF(振分, $C225, 計算_投入係数表_加工!DA$4:DA$123)</f>
        <v>0</v>
      </c>
      <c r="DB225" s="194">
        <f>SUMIF(振分, $C225, 計算_投入係数表_加工!DB$4:DB$123)</f>
        <v>0</v>
      </c>
      <c r="DC225" s="194">
        <f>SUMIF(振分, $C225, 計算_投入係数表_加工!DC$4:DC$123)</f>
        <v>0</v>
      </c>
      <c r="DD225" s="194">
        <f>SUMIF(振分, $C225, 計算_投入係数表_加工!DD$4:DD$123)</f>
        <v>0</v>
      </c>
      <c r="DE225" s="194">
        <f>SUMIF(振分, $C225, 計算_投入係数表_加工!DE$4:DE$123)</f>
        <v>0</v>
      </c>
      <c r="DF225" s="194">
        <f>SUMIF(振分, $C225, 計算_投入係数表_加工!DF$4:DF$123)</f>
        <v>0</v>
      </c>
      <c r="DG225" s="194">
        <f>SUMIF(振分, $C225, 計算_投入係数表_加工!DG$4:DG$123)</f>
        <v>0</v>
      </c>
      <c r="DH225" s="194">
        <f>SUMIF(振分, $C225, 計算_投入係数表_加工!DH$4:DH$123)</f>
        <v>0</v>
      </c>
      <c r="DI225" s="194">
        <f>SUMIF(振分, $C225, 計算_投入係数表_加工!DI$4:DI$123)</f>
        <v>0</v>
      </c>
      <c r="DJ225" s="194">
        <f>SUMIF(振分, $C225, 計算_投入係数表_加工!DJ$4:DJ$123)</f>
        <v>0</v>
      </c>
      <c r="DK225" s="194">
        <f>SUMIF(振分, $C225, 計算_投入係数表_加工!DK$4:DK$123)</f>
        <v>0</v>
      </c>
      <c r="DL225" s="194">
        <f>SUMIF(振分, $C225, 計算_投入係数表_加工!DL$4:DL$123)</f>
        <v>0</v>
      </c>
      <c r="DM225" s="194">
        <f>SUMIF(振分, $C225, 計算_投入係数表_加工!DM$4:DM$123)</f>
        <v>0</v>
      </c>
      <c r="DN225" s="194">
        <f>SUMIF(振分, $C225, 計算_投入係数表_加工!DN$4:DN$123)</f>
        <v>0</v>
      </c>
      <c r="DO225" s="194">
        <f>SUMIF(振分, $C225, 計算_投入係数表_加工!DO$4:DO$123)</f>
        <v>0</v>
      </c>
      <c r="DP225" s="194">
        <f>SUMIF(振分, $C225, 計算_投入係数表_加工!DP$4:DP$123)</f>
        <v>0</v>
      </c>
      <c r="DQ225" s="194">
        <f>SUMIF(振分, $C225, 計算_投入係数表_加工!DQ$4:DQ$123)</f>
        <v>0</v>
      </c>
      <c r="DR225" s="194">
        <f>SUMIF(振分, $C225, 計算_投入係数表_加工!DR$4:DR$123)</f>
        <v>0</v>
      </c>
      <c r="DS225" s="194">
        <f>SUMIF(振分, $C225, 計算_投入係数表_加工!DS$4:DS$123)</f>
        <v>0</v>
      </c>
      <c r="DT225" s="108">
        <f>SUMIF(振分, $C225, 計算_投入係数表_加工!DT$4:DT$123)</f>
        <v>0</v>
      </c>
    </row>
    <row r="226" spans="1:124" s="22" customFormat="1" x14ac:dyDescent="0.25">
      <c r="A226" s="34"/>
      <c r="B226" s="53">
        <v>86</v>
      </c>
      <c r="C226" s="361" t="str">
        <v>-</v>
      </c>
      <c r="D226" s="196">
        <f>SUMIF(振分, $C226, 計算_投入係数表_加工!D$4:D$123)</f>
        <v>0</v>
      </c>
      <c r="E226" s="197">
        <f>SUMIF(振分, $C226, 計算_投入係数表_加工!E$4:E$123)</f>
        <v>0</v>
      </c>
      <c r="F226" s="197">
        <f>SUMIF(振分, $C226, 計算_投入係数表_加工!F$4:F$123)</f>
        <v>0</v>
      </c>
      <c r="G226" s="197">
        <f>SUMIF(振分, $C226, 計算_投入係数表_加工!G$4:G$123)</f>
        <v>0</v>
      </c>
      <c r="H226" s="197">
        <f>SUMIF(振分, $C226, 計算_投入係数表_加工!H$4:H$123)</f>
        <v>0</v>
      </c>
      <c r="I226" s="197">
        <f>SUMIF(振分, $C226, 計算_投入係数表_加工!I$4:I$123)</f>
        <v>0</v>
      </c>
      <c r="J226" s="197">
        <f>SUMIF(振分, $C226, 計算_投入係数表_加工!J$4:J$123)</f>
        <v>0</v>
      </c>
      <c r="K226" s="197">
        <f>SUMIF(振分, $C226, 計算_投入係数表_加工!K$4:K$123)</f>
        <v>0</v>
      </c>
      <c r="L226" s="197">
        <f>SUMIF(振分, $C226, 計算_投入係数表_加工!L$4:L$123)</f>
        <v>0</v>
      </c>
      <c r="M226" s="197">
        <f>SUMIF(振分, $C226, 計算_投入係数表_加工!M$4:M$123)</f>
        <v>0</v>
      </c>
      <c r="N226" s="197">
        <f>SUMIF(振分, $C226, 計算_投入係数表_加工!N$4:N$123)</f>
        <v>0</v>
      </c>
      <c r="O226" s="197">
        <f>SUMIF(振分, $C226, 計算_投入係数表_加工!O$4:O$123)</f>
        <v>0</v>
      </c>
      <c r="P226" s="197">
        <f>SUMIF(振分, $C226, 計算_投入係数表_加工!P$4:P$123)</f>
        <v>0</v>
      </c>
      <c r="Q226" s="197">
        <f>SUMIF(振分, $C226, 計算_投入係数表_加工!Q$4:Q$123)</f>
        <v>0</v>
      </c>
      <c r="R226" s="197">
        <f>SUMIF(振分, $C226, 計算_投入係数表_加工!R$4:R$123)</f>
        <v>0</v>
      </c>
      <c r="S226" s="197">
        <f>SUMIF(振分, $C226, 計算_投入係数表_加工!S$4:S$123)</f>
        <v>0</v>
      </c>
      <c r="T226" s="197">
        <f>SUMIF(振分, $C226, 計算_投入係数表_加工!T$4:T$123)</f>
        <v>0</v>
      </c>
      <c r="U226" s="197">
        <f>SUMIF(振分, $C226, 計算_投入係数表_加工!U$4:U$123)</f>
        <v>0</v>
      </c>
      <c r="V226" s="197">
        <f>SUMIF(振分, $C226, 計算_投入係数表_加工!V$4:V$123)</f>
        <v>0</v>
      </c>
      <c r="W226" s="197">
        <f>SUMIF(振分, $C226, 計算_投入係数表_加工!W$4:W$123)</f>
        <v>0</v>
      </c>
      <c r="X226" s="197">
        <f>SUMIF(振分, $C226, 計算_投入係数表_加工!X$4:X$123)</f>
        <v>0</v>
      </c>
      <c r="Y226" s="197">
        <f>SUMIF(振分, $C226, 計算_投入係数表_加工!Y$4:Y$123)</f>
        <v>0</v>
      </c>
      <c r="Z226" s="197">
        <f>SUMIF(振分, $C226, 計算_投入係数表_加工!Z$4:Z$123)</f>
        <v>0</v>
      </c>
      <c r="AA226" s="197">
        <f>SUMIF(振分, $C226, 計算_投入係数表_加工!AA$4:AA$123)</f>
        <v>0</v>
      </c>
      <c r="AB226" s="197">
        <f>SUMIF(振分, $C226, 計算_投入係数表_加工!AB$4:AB$123)</f>
        <v>0</v>
      </c>
      <c r="AC226" s="197">
        <f>SUMIF(振分, $C226, 計算_投入係数表_加工!AC$4:AC$123)</f>
        <v>0</v>
      </c>
      <c r="AD226" s="197">
        <f>SUMIF(振分, $C226, 計算_投入係数表_加工!AD$4:AD$123)</f>
        <v>0</v>
      </c>
      <c r="AE226" s="197">
        <f>SUMIF(振分, $C226, 計算_投入係数表_加工!AE$4:AE$123)</f>
        <v>0</v>
      </c>
      <c r="AF226" s="197">
        <f>SUMIF(振分, $C226, 計算_投入係数表_加工!AF$4:AF$123)</f>
        <v>0</v>
      </c>
      <c r="AG226" s="197">
        <f>SUMIF(振分, $C226, 計算_投入係数表_加工!AG$4:AG$123)</f>
        <v>0</v>
      </c>
      <c r="AH226" s="197">
        <f>SUMIF(振分, $C226, 計算_投入係数表_加工!AH$4:AH$123)</f>
        <v>0</v>
      </c>
      <c r="AI226" s="197">
        <f>SUMIF(振分, $C226, 計算_投入係数表_加工!AI$4:AI$123)</f>
        <v>0</v>
      </c>
      <c r="AJ226" s="197">
        <f>SUMIF(振分, $C226, 計算_投入係数表_加工!AJ$4:AJ$123)</f>
        <v>0</v>
      </c>
      <c r="AK226" s="197">
        <f>SUMIF(振分, $C226, 計算_投入係数表_加工!AK$4:AK$123)</f>
        <v>0</v>
      </c>
      <c r="AL226" s="197">
        <f>SUMIF(振分, $C226, 計算_投入係数表_加工!AL$4:AL$123)</f>
        <v>0</v>
      </c>
      <c r="AM226" s="197">
        <f>SUMIF(振分, $C226, 計算_投入係数表_加工!AM$4:AM$123)</f>
        <v>0</v>
      </c>
      <c r="AN226" s="197">
        <f>SUMIF(振分, $C226, 計算_投入係数表_加工!AN$4:AN$123)</f>
        <v>0</v>
      </c>
      <c r="AO226" s="197">
        <f>SUMIF(振分, $C226, 計算_投入係数表_加工!AO$4:AO$123)</f>
        <v>0</v>
      </c>
      <c r="AP226" s="197">
        <f>SUMIF(振分, $C226, 計算_投入係数表_加工!AP$4:AP$123)</f>
        <v>0</v>
      </c>
      <c r="AQ226" s="197">
        <f>SUMIF(振分, $C226, 計算_投入係数表_加工!AQ$4:AQ$123)</f>
        <v>0</v>
      </c>
      <c r="AR226" s="197">
        <f>SUMIF(振分, $C226, 計算_投入係数表_加工!AR$4:AR$123)</f>
        <v>0</v>
      </c>
      <c r="AS226" s="197">
        <f>SUMIF(振分, $C226, 計算_投入係数表_加工!AS$4:AS$123)</f>
        <v>0</v>
      </c>
      <c r="AT226" s="197">
        <f>SUMIF(振分, $C226, 計算_投入係数表_加工!AT$4:AT$123)</f>
        <v>0</v>
      </c>
      <c r="AU226" s="197">
        <f>SUMIF(振分, $C226, 計算_投入係数表_加工!AU$4:AU$123)</f>
        <v>0</v>
      </c>
      <c r="AV226" s="197">
        <f>SUMIF(振分, $C226, 計算_投入係数表_加工!AV$4:AV$123)</f>
        <v>0</v>
      </c>
      <c r="AW226" s="197">
        <f>SUMIF(振分, $C226, 計算_投入係数表_加工!AW$4:AW$123)</f>
        <v>0</v>
      </c>
      <c r="AX226" s="197">
        <f>SUMIF(振分, $C226, 計算_投入係数表_加工!AX$4:AX$123)</f>
        <v>0</v>
      </c>
      <c r="AY226" s="197">
        <f>SUMIF(振分, $C226, 計算_投入係数表_加工!AY$4:AY$123)</f>
        <v>0</v>
      </c>
      <c r="AZ226" s="197">
        <f>SUMIF(振分, $C226, 計算_投入係数表_加工!AZ$4:AZ$123)</f>
        <v>0</v>
      </c>
      <c r="BA226" s="197">
        <f>SUMIF(振分, $C226, 計算_投入係数表_加工!BA$4:BA$123)</f>
        <v>0</v>
      </c>
      <c r="BB226" s="197">
        <f>SUMIF(振分, $C226, 計算_投入係数表_加工!BB$4:BB$123)</f>
        <v>0</v>
      </c>
      <c r="BC226" s="197">
        <f>SUMIF(振分, $C226, 計算_投入係数表_加工!BC$4:BC$123)</f>
        <v>0</v>
      </c>
      <c r="BD226" s="197">
        <f>SUMIF(振分, $C226, 計算_投入係数表_加工!BD$4:BD$123)</f>
        <v>0</v>
      </c>
      <c r="BE226" s="197">
        <f>SUMIF(振分, $C226, 計算_投入係数表_加工!BE$4:BE$123)</f>
        <v>0</v>
      </c>
      <c r="BF226" s="197">
        <f>SUMIF(振分, $C226, 計算_投入係数表_加工!BF$4:BF$123)</f>
        <v>0</v>
      </c>
      <c r="BG226" s="197">
        <f>SUMIF(振分, $C226, 計算_投入係数表_加工!BG$4:BG$123)</f>
        <v>0</v>
      </c>
      <c r="BH226" s="197">
        <f>SUMIF(振分, $C226, 計算_投入係数表_加工!BH$4:BH$123)</f>
        <v>0</v>
      </c>
      <c r="BI226" s="197">
        <f>SUMIF(振分, $C226, 計算_投入係数表_加工!BI$4:BI$123)</f>
        <v>0</v>
      </c>
      <c r="BJ226" s="197">
        <f>SUMIF(振分, $C226, 計算_投入係数表_加工!BJ$4:BJ$123)</f>
        <v>0</v>
      </c>
      <c r="BK226" s="197">
        <f>SUMIF(振分, $C226, 計算_投入係数表_加工!BK$4:BK$123)</f>
        <v>0</v>
      </c>
      <c r="BL226" s="197">
        <f>SUMIF(振分, $C226, 計算_投入係数表_加工!BL$4:BL$123)</f>
        <v>0</v>
      </c>
      <c r="BM226" s="197">
        <f>SUMIF(振分, $C226, 計算_投入係数表_加工!BM$4:BM$123)</f>
        <v>0</v>
      </c>
      <c r="BN226" s="197">
        <f>SUMIF(振分, $C226, 計算_投入係数表_加工!BN$4:BN$123)</f>
        <v>0</v>
      </c>
      <c r="BO226" s="197">
        <f>SUMIF(振分, $C226, 計算_投入係数表_加工!BO$4:BO$123)</f>
        <v>0</v>
      </c>
      <c r="BP226" s="197">
        <f>SUMIF(振分, $C226, 計算_投入係数表_加工!BP$4:BP$123)</f>
        <v>0</v>
      </c>
      <c r="BQ226" s="197">
        <f>SUMIF(振分, $C226, 計算_投入係数表_加工!BQ$4:BQ$123)</f>
        <v>0</v>
      </c>
      <c r="BR226" s="197">
        <f>SUMIF(振分, $C226, 計算_投入係数表_加工!BR$4:BR$123)</f>
        <v>0</v>
      </c>
      <c r="BS226" s="197">
        <f>SUMIF(振分, $C226, 計算_投入係数表_加工!BS$4:BS$123)</f>
        <v>0</v>
      </c>
      <c r="BT226" s="197">
        <f>SUMIF(振分, $C226, 計算_投入係数表_加工!BT$4:BT$123)</f>
        <v>0</v>
      </c>
      <c r="BU226" s="197">
        <f>SUMIF(振分, $C226, 計算_投入係数表_加工!BU$4:BU$123)</f>
        <v>0</v>
      </c>
      <c r="BV226" s="197">
        <f>SUMIF(振分, $C226, 計算_投入係数表_加工!BV$4:BV$123)</f>
        <v>0</v>
      </c>
      <c r="BW226" s="197">
        <f>SUMIF(振分, $C226, 計算_投入係数表_加工!BW$4:BW$123)</f>
        <v>0</v>
      </c>
      <c r="BX226" s="197">
        <f>SUMIF(振分, $C226, 計算_投入係数表_加工!BX$4:BX$123)</f>
        <v>0</v>
      </c>
      <c r="BY226" s="197">
        <f>SUMIF(振分, $C226, 計算_投入係数表_加工!BY$4:BY$123)</f>
        <v>0</v>
      </c>
      <c r="BZ226" s="197">
        <f>SUMIF(振分, $C226, 計算_投入係数表_加工!BZ$4:BZ$123)</f>
        <v>0</v>
      </c>
      <c r="CA226" s="197">
        <f>SUMIF(振分, $C226, 計算_投入係数表_加工!CA$4:CA$123)</f>
        <v>0</v>
      </c>
      <c r="CB226" s="197">
        <f>SUMIF(振分, $C226, 計算_投入係数表_加工!CB$4:CB$123)</f>
        <v>0</v>
      </c>
      <c r="CC226" s="197">
        <f>SUMIF(振分, $C226, 計算_投入係数表_加工!CC$4:CC$123)</f>
        <v>0</v>
      </c>
      <c r="CD226" s="197">
        <f>SUMIF(振分, $C226, 計算_投入係数表_加工!CD$4:CD$123)</f>
        <v>0</v>
      </c>
      <c r="CE226" s="197">
        <f>SUMIF(振分, $C226, 計算_投入係数表_加工!CE$4:CE$123)</f>
        <v>0</v>
      </c>
      <c r="CF226" s="197">
        <f>SUMIF(振分, $C226, 計算_投入係数表_加工!CF$4:CF$123)</f>
        <v>0</v>
      </c>
      <c r="CG226" s="197">
        <f>SUMIF(振分, $C226, 計算_投入係数表_加工!CG$4:CG$123)</f>
        <v>0</v>
      </c>
      <c r="CH226" s="197">
        <f>SUMIF(振分, $C226, 計算_投入係数表_加工!CH$4:CH$123)</f>
        <v>0</v>
      </c>
      <c r="CI226" s="197">
        <f>SUMIF(振分, $C226, 計算_投入係数表_加工!CI$4:CI$123)</f>
        <v>0</v>
      </c>
      <c r="CJ226" s="197">
        <f>SUMIF(振分, $C226, 計算_投入係数表_加工!CJ$4:CJ$123)</f>
        <v>0</v>
      </c>
      <c r="CK226" s="197">
        <f>SUMIF(振分, $C226, 計算_投入係数表_加工!CK$4:CK$123)</f>
        <v>0</v>
      </c>
      <c r="CL226" s="197">
        <f>SUMIF(振分, $C226, 計算_投入係数表_加工!CL$4:CL$123)</f>
        <v>0</v>
      </c>
      <c r="CM226" s="197">
        <f>SUMIF(振分, $C226, 計算_投入係数表_加工!CM$4:CM$123)</f>
        <v>0</v>
      </c>
      <c r="CN226" s="197">
        <f>SUMIF(振分, $C226, 計算_投入係数表_加工!CN$4:CN$123)</f>
        <v>0</v>
      </c>
      <c r="CO226" s="197">
        <f>SUMIF(振分, $C226, 計算_投入係数表_加工!CO$4:CO$123)</f>
        <v>0</v>
      </c>
      <c r="CP226" s="197">
        <f>SUMIF(振分, $C226, 計算_投入係数表_加工!CP$4:CP$123)</f>
        <v>0</v>
      </c>
      <c r="CQ226" s="197">
        <f>SUMIF(振分, $C226, 計算_投入係数表_加工!CQ$4:CQ$123)</f>
        <v>0</v>
      </c>
      <c r="CR226" s="197">
        <f>SUMIF(振分, $C226, 計算_投入係数表_加工!CR$4:CR$123)</f>
        <v>0</v>
      </c>
      <c r="CS226" s="197">
        <f>SUMIF(振分, $C226, 計算_投入係数表_加工!CS$4:CS$123)</f>
        <v>0</v>
      </c>
      <c r="CT226" s="197">
        <f>SUMIF(振分, $C226, 計算_投入係数表_加工!CT$4:CT$123)</f>
        <v>0</v>
      </c>
      <c r="CU226" s="197">
        <f>SUMIF(振分, $C226, 計算_投入係数表_加工!CU$4:CU$123)</f>
        <v>0</v>
      </c>
      <c r="CV226" s="197">
        <f>SUMIF(振分, $C226, 計算_投入係数表_加工!CV$4:CV$123)</f>
        <v>0</v>
      </c>
      <c r="CW226" s="197">
        <f>SUMIF(振分, $C226, 計算_投入係数表_加工!CW$4:CW$123)</f>
        <v>0</v>
      </c>
      <c r="CX226" s="197">
        <f>SUMIF(振分, $C226, 計算_投入係数表_加工!CX$4:CX$123)</f>
        <v>0</v>
      </c>
      <c r="CY226" s="197">
        <f>SUMIF(振分, $C226, 計算_投入係数表_加工!CY$4:CY$123)</f>
        <v>0</v>
      </c>
      <c r="CZ226" s="197">
        <f>SUMIF(振分, $C226, 計算_投入係数表_加工!CZ$4:CZ$123)</f>
        <v>0</v>
      </c>
      <c r="DA226" s="197">
        <f>SUMIF(振分, $C226, 計算_投入係数表_加工!DA$4:DA$123)</f>
        <v>0</v>
      </c>
      <c r="DB226" s="197">
        <f>SUMIF(振分, $C226, 計算_投入係数表_加工!DB$4:DB$123)</f>
        <v>0</v>
      </c>
      <c r="DC226" s="197">
        <f>SUMIF(振分, $C226, 計算_投入係数表_加工!DC$4:DC$123)</f>
        <v>0</v>
      </c>
      <c r="DD226" s="197">
        <f>SUMIF(振分, $C226, 計算_投入係数表_加工!DD$4:DD$123)</f>
        <v>0</v>
      </c>
      <c r="DE226" s="197">
        <f>SUMIF(振分, $C226, 計算_投入係数表_加工!DE$4:DE$123)</f>
        <v>0</v>
      </c>
      <c r="DF226" s="197">
        <f>SUMIF(振分, $C226, 計算_投入係数表_加工!DF$4:DF$123)</f>
        <v>0</v>
      </c>
      <c r="DG226" s="197">
        <f>SUMIF(振分, $C226, 計算_投入係数表_加工!DG$4:DG$123)</f>
        <v>0</v>
      </c>
      <c r="DH226" s="197">
        <f>SUMIF(振分, $C226, 計算_投入係数表_加工!DH$4:DH$123)</f>
        <v>0</v>
      </c>
      <c r="DI226" s="197">
        <f>SUMIF(振分, $C226, 計算_投入係数表_加工!DI$4:DI$123)</f>
        <v>0</v>
      </c>
      <c r="DJ226" s="197">
        <f>SUMIF(振分, $C226, 計算_投入係数表_加工!DJ$4:DJ$123)</f>
        <v>0</v>
      </c>
      <c r="DK226" s="197">
        <f>SUMIF(振分, $C226, 計算_投入係数表_加工!DK$4:DK$123)</f>
        <v>0</v>
      </c>
      <c r="DL226" s="197">
        <f>SUMIF(振分, $C226, 計算_投入係数表_加工!DL$4:DL$123)</f>
        <v>0</v>
      </c>
      <c r="DM226" s="197">
        <f>SUMIF(振分, $C226, 計算_投入係数表_加工!DM$4:DM$123)</f>
        <v>0</v>
      </c>
      <c r="DN226" s="197">
        <f>SUMIF(振分, $C226, 計算_投入係数表_加工!DN$4:DN$123)</f>
        <v>0</v>
      </c>
      <c r="DO226" s="197">
        <f>SUMIF(振分, $C226, 計算_投入係数表_加工!DO$4:DO$123)</f>
        <v>0</v>
      </c>
      <c r="DP226" s="197">
        <f>SUMIF(振分, $C226, 計算_投入係数表_加工!DP$4:DP$123)</f>
        <v>0</v>
      </c>
      <c r="DQ226" s="197">
        <f>SUMIF(振分, $C226, 計算_投入係数表_加工!DQ$4:DQ$123)</f>
        <v>0</v>
      </c>
      <c r="DR226" s="197">
        <f>SUMIF(振分, $C226, 計算_投入係数表_加工!DR$4:DR$123)</f>
        <v>0</v>
      </c>
      <c r="DS226" s="197">
        <f>SUMIF(振分, $C226, 計算_投入係数表_加工!DS$4:DS$123)</f>
        <v>0</v>
      </c>
      <c r="DT226" s="109">
        <f>SUMIF(振分, $C226, 計算_投入係数表_加工!DT$4:DT$123)</f>
        <v>0</v>
      </c>
    </row>
    <row r="227" spans="1:124" s="22" customFormat="1" x14ac:dyDescent="0.25">
      <c r="A227" s="34"/>
      <c r="B227" s="53">
        <v>87</v>
      </c>
      <c r="C227" s="360" t="str">
        <v>-</v>
      </c>
      <c r="D227" s="193">
        <f>SUMIF(振分, $C227, 計算_投入係数表_加工!D$4:D$123)</f>
        <v>0</v>
      </c>
      <c r="E227" s="194">
        <f>SUMIF(振分, $C227, 計算_投入係数表_加工!E$4:E$123)</f>
        <v>0</v>
      </c>
      <c r="F227" s="194">
        <f>SUMIF(振分, $C227, 計算_投入係数表_加工!F$4:F$123)</f>
        <v>0</v>
      </c>
      <c r="G227" s="194">
        <f>SUMIF(振分, $C227, 計算_投入係数表_加工!G$4:G$123)</f>
        <v>0</v>
      </c>
      <c r="H227" s="194">
        <f>SUMIF(振分, $C227, 計算_投入係数表_加工!H$4:H$123)</f>
        <v>0</v>
      </c>
      <c r="I227" s="194">
        <f>SUMIF(振分, $C227, 計算_投入係数表_加工!I$4:I$123)</f>
        <v>0</v>
      </c>
      <c r="J227" s="194">
        <f>SUMIF(振分, $C227, 計算_投入係数表_加工!J$4:J$123)</f>
        <v>0</v>
      </c>
      <c r="K227" s="194">
        <f>SUMIF(振分, $C227, 計算_投入係数表_加工!K$4:K$123)</f>
        <v>0</v>
      </c>
      <c r="L227" s="194">
        <f>SUMIF(振分, $C227, 計算_投入係数表_加工!L$4:L$123)</f>
        <v>0</v>
      </c>
      <c r="M227" s="194">
        <f>SUMIF(振分, $C227, 計算_投入係数表_加工!M$4:M$123)</f>
        <v>0</v>
      </c>
      <c r="N227" s="194">
        <f>SUMIF(振分, $C227, 計算_投入係数表_加工!N$4:N$123)</f>
        <v>0</v>
      </c>
      <c r="O227" s="194">
        <f>SUMIF(振分, $C227, 計算_投入係数表_加工!O$4:O$123)</f>
        <v>0</v>
      </c>
      <c r="P227" s="194">
        <f>SUMIF(振分, $C227, 計算_投入係数表_加工!P$4:P$123)</f>
        <v>0</v>
      </c>
      <c r="Q227" s="194">
        <f>SUMIF(振分, $C227, 計算_投入係数表_加工!Q$4:Q$123)</f>
        <v>0</v>
      </c>
      <c r="R227" s="194">
        <f>SUMIF(振分, $C227, 計算_投入係数表_加工!R$4:R$123)</f>
        <v>0</v>
      </c>
      <c r="S227" s="194">
        <f>SUMIF(振分, $C227, 計算_投入係数表_加工!S$4:S$123)</f>
        <v>0</v>
      </c>
      <c r="T227" s="194">
        <f>SUMIF(振分, $C227, 計算_投入係数表_加工!T$4:T$123)</f>
        <v>0</v>
      </c>
      <c r="U227" s="194">
        <f>SUMIF(振分, $C227, 計算_投入係数表_加工!U$4:U$123)</f>
        <v>0</v>
      </c>
      <c r="V227" s="194">
        <f>SUMIF(振分, $C227, 計算_投入係数表_加工!V$4:V$123)</f>
        <v>0</v>
      </c>
      <c r="W227" s="194">
        <f>SUMIF(振分, $C227, 計算_投入係数表_加工!W$4:W$123)</f>
        <v>0</v>
      </c>
      <c r="X227" s="194">
        <f>SUMIF(振分, $C227, 計算_投入係数表_加工!X$4:X$123)</f>
        <v>0</v>
      </c>
      <c r="Y227" s="194">
        <f>SUMIF(振分, $C227, 計算_投入係数表_加工!Y$4:Y$123)</f>
        <v>0</v>
      </c>
      <c r="Z227" s="194">
        <f>SUMIF(振分, $C227, 計算_投入係数表_加工!Z$4:Z$123)</f>
        <v>0</v>
      </c>
      <c r="AA227" s="194">
        <f>SUMIF(振分, $C227, 計算_投入係数表_加工!AA$4:AA$123)</f>
        <v>0</v>
      </c>
      <c r="AB227" s="194">
        <f>SUMIF(振分, $C227, 計算_投入係数表_加工!AB$4:AB$123)</f>
        <v>0</v>
      </c>
      <c r="AC227" s="194">
        <f>SUMIF(振分, $C227, 計算_投入係数表_加工!AC$4:AC$123)</f>
        <v>0</v>
      </c>
      <c r="AD227" s="194">
        <f>SUMIF(振分, $C227, 計算_投入係数表_加工!AD$4:AD$123)</f>
        <v>0</v>
      </c>
      <c r="AE227" s="194">
        <f>SUMIF(振分, $C227, 計算_投入係数表_加工!AE$4:AE$123)</f>
        <v>0</v>
      </c>
      <c r="AF227" s="194">
        <f>SUMIF(振分, $C227, 計算_投入係数表_加工!AF$4:AF$123)</f>
        <v>0</v>
      </c>
      <c r="AG227" s="194">
        <f>SUMIF(振分, $C227, 計算_投入係数表_加工!AG$4:AG$123)</f>
        <v>0</v>
      </c>
      <c r="AH227" s="194">
        <f>SUMIF(振分, $C227, 計算_投入係数表_加工!AH$4:AH$123)</f>
        <v>0</v>
      </c>
      <c r="AI227" s="194">
        <f>SUMIF(振分, $C227, 計算_投入係数表_加工!AI$4:AI$123)</f>
        <v>0</v>
      </c>
      <c r="AJ227" s="194">
        <f>SUMIF(振分, $C227, 計算_投入係数表_加工!AJ$4:AJ$123)</f>
        <v>0</v>
      </c>
      <c r="AK227" s="194">
        <f>SUMIF(振分, $C227, 計算_投入係数表_加工!AK$4:AK$123)</f>
        <v>0</v>
      </c>
      <c r="AL227" s="194">
        <f>SUMIF(振分, $C227, 計算_投入係数表_加工!AL$4:AL$123)</f>
        <v>0</v>
      </c>
      <c r="AM227" s="194">
        <f>SUMIF(振分, $C227, 計算_投入係数表_加工!AM$4:AM$123)</f>
        <v>0</v>
      </c>
      <c r="AN227" s="194">
        <f>SUMIF(振分, $C227, 計算_投入係数表_加工!AN$4:AN$123)</f>
        <v>0</v>
      </c>
      <c r="AO227" s="194">
        <f>SUMIF(振分, $C227, 計算_投入係数表_加工!AO$4:AO$123)</f>
        <v>0</v>
      </c>
      <c r="AP227" s="194">
        <f>SUMIF(振分, $C227, 計算_投入係数表_加工!AP$4:AP$123)</f>
        <v>0</v>
      </c>
      <c r="AQ227" s="194">
        <f>SUMIF(振分, $C227, 計算_投入係数表_加工!AQ$4:AQ$123)</f>
        <v>0</v>
      </c>
      <c r="AR227" s="194">
        <f>SUMIF(振分, $C227, 計算_投入係数表_加工!AR$4:AR$123)</f>
        <v>0</v>
      </c>
      <c r="AS227" s="194">
        <f>SUMIF(振分, $C227, 計算_投入係数表_加工!AS$4:AS$123)</f>
        <v>0</v>
      </c>
      <c r="AT227" s="194">
        <f>SUMIF(振分, $C227, 計算_投入係数表_加工!AT$4:AT$123)</f>
        <v>0</v>
      </c>
      <c r="AU227" s="194">
        <f>SUMIF(振分, $C227, 計算_投入係数表_加工!AU$4:AU$123)</f>
        <v>0</v>
      </c>
      <c r="AV227" s="194">
        <f>SUMIF(振分, $C227, 計算_投入係数表_加工!AV$4:AV$123)</f>
        <v>0</v>
      </c>
      <c r="AW227" s="194">
        <f>SUMIF(振分, $C227, 計算_投入係数表_加工!AW$4:AW$123)</f>
        <v>0</v>
      </c>
      <c r="AX227" s="194">
        <f>SUMIF(振分, $C227, 計算_投入係数表_加工!AX$4:AX$123)</f>
        <v>0</v>
      </c>
      <c r="AY227" s="194">
        <f>SUMIF(振分, $C227, 計算_投入係数表_加工!AY$4:AY$123)</f>
        <v>0</v>
      </c>
      <c r="AZ227" s="194">
        <f>SUMIF(振分, $C227, 計算_投入係数表_加工!AZ$4:AZ$123)</f>
        <v>0</v>
      </c>
      <c r="BA227" s="194">
        <f>SUMIF(振分, $C227, 計算_投入係数表_加工!BA$4:BA$123)</f>
        <v>0</v>
      </c>
      <c r="BB227" s="194">
        <f>SUMIF(振分, $C227, 計算_投入係数表_加工!BB$4:BB$123)</f>
        <v>0</v>
      </c>
      <c r="BC227" s="194">
        <f>SUMIF(振分, $C227, 計算_投入係数表_加工!BC$4:BC$123)</f>
        <v>0</v>
      </c>
      <c r="BD227" s="194">
        <f>SUMIF(振分, $C227, 計算_投入係数表_加工!BD$4:BD$123)</f>
        <v>0</v>
      </c>
      <c r="BE227" s="194">
        <f>SUMIF(振分, $C227, 計算_投入係数表_加工!BE$4:BE$123)</f>
        <v>0</v>
      </c>
      <c r="BF227" s="194">
        <f>SUMIF(振分, $C227, 計算_投入係数表_加工!BF$4:BF$123)</f>
        <v>0</v>
      </c>
      <c r="BG227" s="194">
        <f>SUMIF(振分, $C227, 計算_投入係数表_加工!BG$4:BG$123)</f>
        <v>0</v>
      </c>
      <c r="BH227" s="194">
        <f>SUMIF(振分, $C227, 計算_投入係数表_加工!BH$4:BH$123)</f>
        <v>0</v>
      </c>
      <c r="BI227" s="194">
        <f>SUMIF(振分, $C227, 計算_投入係数表_加工!BI$4:BI$123)</f>
        <v>0</v>
      </c>
      <c r="BJ227" s="194">
        <f>SUMIF(振分, $C227, 計算_投入係数表_加工!BJ$4:BJ$123)</f>
        <v>0</v>
      </c>
      <c r="BK227" s="194">
        <f>SUMIF(振分, $C227, 計算_投入係数表_加工!BK$4:BK$123)</f>
        <v>0</v>
      </c>
      <c r="BL227" s="194">
        <f>SUMIF(振分, $C227, 計算_投入係数表_加工!BL$4:BL$123)</f>
        <v>0</v>
      </c>
      <c r="BM227" s="194">
        <f>SUMIF(振分, $C227, 計算_投入係数表_加工!BM$4:BM$123)</f>
        <v>0</v>
      </c>
      <c r="BN227" s="194">
        <f>SUMIF(振分, $C227, 計算_投入係数表_加工!BN$4:BN$123)</f>
        <v>0</v>
      </c>
      <c r="BO227" s="194">
        <f>SUMIF(振分, $C227, 計算_投入係数表_加工!BO$4:BO$123)</f>
        <v>0</v>
      </c>
      <c r="BP227" s="194">
        <f>SUMIF(振分, $C227, 計算_投入係数表_加工!BP$4:BP$123)</f>
        <v>0</v>
      </c>
      <c r="BQ227" s="194">
        <f>SUMIF(振分, $C227, 計算_投入係数表_加工!BQ$4:BQ$123)</f>
        <v>0</v>
      </c>
      <c r="BR227" s="194">
        <f>SUMIF(振分, $C227, 計算_投入係数表_加工!BR$4:BR$123)</f>
        <v>0</v>
      </c>
      <c r="BS227" s="194">
        <f>SUMIF(振分, $C227, 計算_投入係数表_加工!BS$4:BS$123)</f>
        <v>0</v>
      </c>
      <c r="BT227" s="194">
        <f>SUMIF(振分, $C227, 計算_投入係数表_加工!BT$4:BT$123)</f>
        <v>0</v>
      </c>
      <c r="BU227" s="194">
        <f>SUMIF(振分, $C227, 計算_投入係数表_加工!BU$4:BU$123)</f>
        <v>0</v>
      </c>
      <c r="BV227" s="194">
        <f>SUMIF(振分, $C227, 計算_投入係数表_加工!BV$4:BV$123)</f>
        <v>0</v>
      </c>
      <c r="BW227" s="194">
        <f>SUMIF(振分, $C227, 計算_投入係数表_加工!BW$4:BW$123)</f>
        <v>0</v>
      </c>
      <c r="BX227" s="194">
        <f>SUMIF(振分, $C227, 計算_投入係数表_加工!BX$4:BX$123)</f>
        <v>0</v>
      </c>
      <c r="BY227" s="194">
        <f>SUMIF(振分, $C227, 計算_投入係数表_加工!BY$4:BY$123)</f>
        <v>0</v>
      </c>
      <c r="BZ227" s="194">
        <f>SUMIF(振分, $C227, 計算_投入係数表_加工!BZ$4:BZ$123)</f>
        <v>0</v>
      </c>
      <c r="CA227" s="194">
        <f>SUMIF(振分, $C227, 計算_投入係数表_加工!CA$4:CA$123)</f>
        <v>0</v>
      </c>
      <c r="CB227" s="194">
        <f>SUMIF(振分, $C227, 計算_投入係数表_加工!CB$4:CB$123)</f>
        <v>0</v>
      </c>
      <c r="CC227" s="194">
        <f>SUMIF(振分, $C227, 計算_投入係数表_加工!CC$4:CC$123)</f>
        <v>0</v>
      </c>
      <c r="CD227" s="194">
        <f>SUMIF(振分, $C227, 計算_投入係数表_加工!CD$4:CD$123)</f>
        <v>0</v>
      </c>
      <c r="CE227" s="194">
        <f>SUMIF(振分, $C227, 計算_投入係数表_加工!CE$4:CE$123)</f>
        <v>0</v>
      </c>
      <c r="CF227" s="194">
        <f>SUMIF(振分, $C227, 計算_投入係数表_加工!CF$4:CF$123)</f>
        <v>0</v>
      </c>
      <c r="CG227" s="194">
        <f>SUMIF(振分, $C227, 計算_投入係数表_加工!CG$4:CG$123)</f>
        <v>0</v>
      </c>
      <c r="CH227" s="194">
        <f>SUMIF(振分, $C227, 計算_投入係数表_加工!CH$4:CH$123)</f>
        <v>0</v>
      </c>
      <c r="CI227" s="194">
        <f>SUMIF(振分, $C227, 計算_投入係数表_加工!CI$4:CI$123)</f>
        <v>0</v>
      </c>
      <c r="CJ227" s="194">
        <f>SUMIF(振分, $C227, 計算_投入係数表_加工!CJ$4:CJ$123)</f>
        <v>0</v>
      </c>
      <c r="CK227" s="194">
        <f>SUMIF(振分, $C227, 計算_投入係数表_加工!CK$4:CK$123)</f>
        <v>0</v>
      </c>
      <c r="CL227" s="194">
        <f>SUMIF(振分, $C227, 計算_投入係数表_加工!CL$4:CL$123)</f>
        <v>0</v>
      </c>
      <c r="CM227" s="194">
        <f>SUMIF(振分, $C227, 計算_投入係数表_加工!CM$4:CM$123)</f>
        <v>0</v>
      </c>
      <c r="CN227" s="194">
        <f>SUMIF(振分, $C227, 計算_投入係数表_加工!CN$4:CN$123)</f>
        <v>0</v>
      </c>
      <c r="CO227" s="194">
        <f>SUMIF(振分, $C227, 計算_投入係数表_加工!CO$4:CO$123)</f>
        <v>0</v>
      </c>
      <c r="CP227" s="194">
        <f>SUMIF(振分, $C227, 計算_投入係数表_加工!CP$4:CP$123)</f>
        <v>0</v>
      </c>
      <c r="CQ227" s="194">
        <f>SUMIF(振分, $C227, 計算_投入係数表_加工!CQ$4:CQ$123)</f>
        <v>0</v>
      </c>
      <c r="CR227" s="194">
        <f>SUMIF(振分, $C227, 計算_投入係数表_加工!CR$4:CR$123)</f>
        <v>0</v>
      </c>
      <c r="CS227" s="194">
        <f>SUMIF(振分, $C227, 計算_投入係数表_加工!CS$4:CS$123)</f>
        <v>0</v>
      </c>
      <c r="CT227" s="194">
        <f>SUMIF(振分, $C227, 計算_投入係数表_加工!CT$4:CT$123)</f>
        <v>0</v>
      </c>
      <c r="CU227" s="194">
        <f>SUMIF(振分, $C227, 計算_投入係数表_加工!CU$4:CU$123)</f>
        <v>0</v>
      </c>
      <c r="CV227" s="194">
        <f>SUMIF(振分, $C227, 計算_投入係数表_加工!CV$4:CV$123)</f>
        <v>0</v>
      </c>
      <c r="CW227" s="194">
        <f>SUMIF(振分, $C227, 計算_投入係数表_加工!CW$4:CW$123)</f>
        <v>0</v>
      </c>
      <c r="CX227" s="194">
        <f>SUMIF(振分, $C227, 計算_投入係数表_加工!CX$4:CX$123)</f>
        <v>0</v>
      </c>
      <c r="CY227" s="194">
        <f>SUMIF(振分, $C227, 計算_投入係数表_加工!CY$4:CY$123)</f>
        <v>0</v>
      </c>
      <c r="CZ227" s="194">
        <f>SUMIF(振分, $C227, 計算_投入係数表_加工!CZ$4:CZ$123)</f>
        <v>0</v>
      </c>
      <c r="DA227" s="194">
        <f>SUMIF(振分, $C227, 計算_投入係数表_加工!DA$4:DA$123)</f>
        <v>0</v>
      </c>
      <c r="DB227" s="194">
        <f>SUMIF(振分, $C227, 計算_投入係数表_加工!DB$4:DB$123)</f>
        <v>0</v>
      </c>
      <c r="DC227" s="194">
        <f>SUMIF(振分, $C227, 計算_投入係数表_加工!DC$4:DC$123)</f>
        <v>0</v>
      </c>
      <c r="DD227" s="194">
        <f>SUMIF(振分, $C227, 計算_投入係数表_加工!DD$4:DD$123)</f>
        <v>0</v>
      </c>
      <c r="DE227" s="194">
        <f>SUMIF(振分, $C227, 計算_投入係数表_加工!DE$4:DE$123)</f>
        <v>0</v>
      </c>
      <c r="DF227" s="194">
        <f>SUMIF(振分, $C227, 計算_投入係数表_加工!DF$4:DF$123)</f>
        <v>0</v>
      </c>
      <c r="DG227" s="194">
        <f>SUMIF(振分, $C227, 計算_投入係数表_加工!DG$4:DG$123)</f>
        <v>0</v>
      </c>
      <c r="DH227" s="194">
        <f>SUMIF(振分, $C227, 計算_投入係数表_加工!DH$4:DH$123)</f>
        <v>0</v>
      </c>
      <c r="DI227" s="194">
        <f>SUMIF(振分, $C227, 計算_投入係数表_加工!DI$4:DI$123)</f>
        <v>0</v>
      </c>
      <c r="DJ227" s="194">
        <f>SUMIF(振分, $C227, 計算_投入係数表_加工!DJ$4:DJ$123)</f>
        <v>0</v>
      </c>
      <c r="DK227" s="194">
        <f>SUMIF(振分, $C227, 計算_投入係数表_加工!DK$4:DK$123)</f>
        <v>0</v>
      </c>
      <c r="DL227" s="194">
        <f>SUMIF(振分, $C227, 計算_投入係数表_加工!DL$4:DL$123)</f>
        <v>0</v>
      </c>
      <c r="DM227" s="194">
        <f>SUMIF(振分, $C227, 計算_投入係数表_加工!DM$4:DM$123)</f>
        <v>0</v>
      </c>
      <c r="DN227" s="194">
        <f>SUMIF(振分, $C227, 計算_投入係数表_加工!DN$4:DN$123)</f>
        <v>0</v>
      </c>
      <c r="DO227" s="194">
        <f>SUMIF(振分, $C227, 計算_投入係数表_加工!DO$4:DO$123)</f>
        <v>0</v>
      </c>
      <c r="DP227" s="194">
        <f>SUMIF(振分, $C227, 計算_投入係数表_加工!DP$4:DP$123)</f>
        <v>0</v>
      </c>
      <c r="DQ227" s="194">
        <f>SUMIF(振分, $C227, 計算_投入係数表_加工!DQ$4:DQ$123)</f>
        <v>0</v>
      </c>
      <c r="DR227" s="194">
        <f>SUMIF(振分, $C227, 計算_投入係数表_加工!DR$4:DR$123)</f>
        <v>0</v>
      </c>
      <c r="DS227" s="194">
        <f>SUMIF(振分, $C227, 計算_投入係数表_加工!DS$4:DS$123)</f>
        <v>0</v>
      </c>
      <c r="DT227" s="108">
        <f>SUMIF(振分, $C227, 計算_投入係数表_加工!DT$4:DT$123)</f>
        <v>0</v>
      </c>
    </row>
    <row r="228" spans="1:124" s="22" customFormat="1" x14ac:dyDescent="0.25">
      <c r="A228" s="34"/>
      <c r="B228" s="53">
        <v>88</v>
      </c>
      <c r="C228" s="360" t="str">
        <v>-</v>
      </c>
      <c r="D228" s="193">
        <f>SUMIF(振分, $C228, 計算_投入係数表_加工!D$4:D$123)</f>
        <v>0</v>
      </c>
      <c r="E228" s="194">
        <f>SUMIF(振分, $C228, 計算_投入係数表_加工!E$4:E$123)</f>
        <v>0</v>
      </c>
      <c r="F228" s="194">
        <f>SUMIF(振分, $C228, 計算_投入係数表_加工!F$4:F$123)</f>
        <v>0</v>
      </c>
      <c r="G228" s="194">
        <f>SUMIF(振分, $C228, 計算_投入係数表_加工!G$4:G$123)</f>
        <v>0</v>
      </c>
      <c r="H228" s="194">
        <f>SUMIF(振分, $C228, 計算_投入係数表_加工!H$4:H$123)</f>
        <v>0</v>
      </c>
      <c r="I228" s="194">
        <f>SUMIF(振分, $C228, 計算_投入係数表_加工!I$4:I$123)</f>
        <v>0</v>
      </c>
      <c r="J228" s="194">
        <f>SUMIF(振分, $C228, 計算_投入係数表_加工!J$4:J$123)</f>
        <v>0</v>
      </c>
      <c r="K228" s="194">
        <f>SUMIF(振分, $C228, 計算_投入係数表_加工!K$4:K$123)</f>
        <v>0</v>
      </c>
      <c r="L228" s="194">
        <f>SUMIF(振分, $C228, 計算_投入係数表_加工!L$4:L$123)</f>
        <v>0</v>
      </c>
      <c r="M228" s="194">
        <f>SUMIF(振分, $C228, 計算_投入係数表_加工!M$4:M$123)</f>
        <v>0</v>
      </c>
      <c r="N228" s="194">
        <f>SUMIF(振分, $C228, 計算_投入係数表_加工!N$4:N$123)</f>
        <v>0</v>
      </c>
      <c r="O228" s="194">
        <f>SUMIF(振分, $C228, 計算_投入係数表_加工!O$4:O$123)</f>
        <v>0</v>
      </c>
      <c r="P228" s="194">
        <f>SUMIF(振分, $C228, 計算_投入係数表_加工!P$4:P$123)</f>
        <v>0</v>
      </c>
      <c r="Q228" s="194">
        <f>SUMIF(振分, $C228, 計算_投入係数表_加工!Q$4:Q$123)</f>
        <v>0</v>
      </c>
      <c r="R228" s="194">
        <f>SUMIF(振分, $C228, 計算_投入係数表_加工!R$4:R$123)</f>
        <v>0</v>
      </c>
      <c r="S228" s="194">
        <f>SUMIF(振分, $C228, 計算_投入係数表_加工!S$4:S$123)</f>
        <v>0</v>
      </c>
      <c r="T228" s="194">
        <f>SUMIF(振分, $C228, 計算_投入係数表_加工!T$4:T$123)</f>
        <v>0</v>
      </c>
      <c r="U228" s="194">
        <f>SUMIF(振分, $C228, 計算_投入係数表_加工!U$4:U$123)</f>
        <v>0</v>
      </c>
      <c r="V228" s="194">
        <f>SUMIF(振分, $C228, 計算_投入係数表_加工!V$4:V$123)</f>
        <v>0</v>
      </c>
      <c r="W228" s="194">
        <f>SUMIF(振分, $C228, 計算_投入係数表_加工!W$4:W$123)</f>
        <v>0</v>
      </c>
      <c r="X228" s="194">
        <f>SUMIF(振分, $C228, 計算_投入係数表_加工!X$4:X$123)</f>
        <v>0</v>
      </c>
      <c r="Y228" s="194">
        <f>SUMIF(振分, $C228, 計算_投入係数表_加工!Y$4:Y$123)</f>
        <v>0</v>
      </c>
      <c r="Z228" s="194">
        <f>SUMIF(振分, $C228, 計算_投入係数表_加工!Z$4:Z$123)</f>
        <v>0</v>
      </c>
      <c r="AA228" s="194">
        <f>SUMIF(振分, $C228, 計算_投入係数表_加工!AA$4:AA$123)</f>
        <v>0</v>
      </c>
      <c r="AB228" s="194">
        <f>SUMIF(振分, $C228, 計算_投入係数表_加工!AB$4:AB$123)</f>
        <v>0</v>
      </c>
      <c r="AC228" s="194">
        <f>SUMIF(振分, $C228, 計算_投入係数表_加工!AC$4:AC$123)</f>
        <v>0</v>
      </c>
      <c r="AD228" s="194">
        <f>SUMIF(振分, $C228, 計算_投入係数表_加工!AD$4:AD$123)</f>
        <v>0</v>
      </c>
      <c r="AE228" s="194">
        <f>SUMIF(振分, $C228, 計算_投入係数表_加工!AE$4:AE$123)</f>
        <v>0</v>
      </c>
      <c r="AF228" s="194">
        <f>SUMIF(振分, $C228, 計算_投入係数表_加工!AF$4:AF$123)</f>
        <v>0</v>
      </c>
      <c r="AG228" s="194">
        <f>SUMIF(振分, $C228, 計算_投入係数表_加工!AG$4:AG$123)</f>
        <v>0</v>
      </c>
      <c r="AH228" s="194">
        <f>SUMIF(振分, $C228, 計算_投入係数表_加工!AH$4:AH$123)</f>
        <v>0</v>
      </c>
      <c r="AI228" s="194">
        <f>SUMIF(振分, $C228, 計算_投入係数表_加工!AI$4:AI$123)</f>
        <v>0</v>
      </c>
      <c r="AJ228" s="194">
        <f>SUMIF(振分, $C228, 計算_投入係数表_加工!AJ$4:AJ$123)</f>
        <v>0</v>
      </c>
      <c r="AK228" s="194">
        <f>SUMIF(振分, $C228, 計算_投入係数表_加工!AK$4:AK$123)</f>
        <v>0</v>
      </c>
      <c r="AL228" s="194">
        <f>SUMIF(振分, $C228, 計算_投入係数表_加工!AL$4:AL$123)</f>
        <v>0</v>
      </c>
      <c r="AM228" s="194">
        <f>SUMIF(振分, $C228, 計算_投入係数表_加工!AM$4:AM$123)</f>
        <v>0</v>
      </c>
      <c r="AN228" s="194">
        <f>SUMIF(振分, $C228, 計算_投入係数表_加工!AN$4:AN$123)</f>
        <v>0</v>
      </c>
      <c r="AO228" s="194">
        <f>SUMIF(振分, $C228, 計算_投入係数表_加工!AO$4:AO$123)</f>
        <v>0</v>
      </c>
      <c r="AP228" s="194">
        <f>SUMIF(振分, $C228, 計算_投入係数表_加工!AP$4:AP$123)</f>
        <v>0</v>
      </c>
      <c r="AQ228" s="194">
        <f>SUMIF(振分, $C228, 計算_投入係数表_加工!AQ$4:AQ$123)</f>
        <v>0</v>
      </c>
      <c r="AR228" s="194">
        <f>SUMIF(振分, $C228, 計算_投入係数表_加工!AR$4:AR$123)</f>
        <v>0</v>
      </c>
      <c r="AS228" s="194">
        <f>SUMIF(振分, $C228, 計算_投入係数表_加工!AS$4:AS$123)</f>
        <v>0</v>
      </c>
      <c r="AT228" s="194">
        <f>SUMIF(振分, $C228, 計算_投入係数表_加工!AT$4:AT$123)</f>
        <v>0</v>
      </c>
      <c r="AU228" s="194">
        <f>SUMIF(振分, $C228, 計算_投入係数表_加工!AU$4:AU$123)</f>
        <v>0</v>
      </c>
      <c r="AV228" s="194">
        <f>SUMIF(振分, $C228, 計算_投入係数表_加工!AV$4:AV$123)</f>
        <v>0</v>
      </c>
      <c r="AW228" s="194">
        <f>SUMIF(振分, $C228, 計算_投入係数表_加工!AW$4:AW$123)</f>
        <v>0</v>
      </c>
      <c r="AX228" s="194">
        <f>SUMIF(振分, $C228, 計算_投入係数表_加工!AX$4:AX$123)</f>
        <v>0</v>
      </c>
      <c r="AY228" s="194">
        <f>SUMIF(振分, $C228, 計算_投入係数表_加工!AY$4:AY$123)</f>
        <v>0</v>
      </c>
      <c r="AZ228" s="194">
        <f>SUMIF(振分, $C228, 計算_投入係数表_加工!AZ$4:AZ$123)</f>
        <v>0</v>
      </c>
      <c r="BA228" s="194">
        <f>SUMIF(振分, $C228, 計算_投入係数表_加工!BA$4:BA$123)</f>
        <v>0</v>
      </c>
      <c r="BB228" s="194">
        <f>SUMIF(振分, $C228, 計算_投入係数表_加工!BB$4:BB$123)</f>
        <v>0</v>
      </c>
      <c r="BC228" s="194">
        <f>SUMIF(振分, $C228, 計算_投入係数表_加工!BC$4:BC$123)</f>
        <v>0</v>
      </c>
      <c r="BD228" s="194">
        <f>SUMIF(振分, $C228, 計算_投入係数表_加工!BD$4:BD$123)</f>
        <v>0</v>
      </c>
      <c r="BE228" s="194">
        <f>SUMIF(振分, $C228, 計算_投入係数表_加工!BE$4:BE$123)</f>
        <v>0</v>
      </c>
      <c r="BF228" s="194">
        <f>SUMIF(振分, $C228, 計算_投入係数表_加工!BF$4:BF$123)</f>
        <v>0</v>
      </c>
      <c r="BG228" s="194">
        <f>SUMIF(振分, $C228, 計算_投入係数表_加工!BG$4:BG$123)</f>
        <v>0</v>
      </c>
      <c r="BH228" s="194">
        <f>SUMIF(振分, $C228, 計算_投入係数表_加工!BH$4:BH$123)</f>
        <v>0</v>
      </c>
      <c r="BI228" s="194">
        <f>SUMIF(振分, $C228, 計算_投入係数表_加工!BI$4:BI$123)</f>
        <v>0</v>
      </c>
      <c r="BJ228" s="194">
        <f>SUMIF(振分, $C228, 計算_投入係数表_加工!BJ$4:BJ$123)</f>
        <v>0</v>
      </c>
      <c r="BK228" s="194">
        <f>SUMIF(振分, $C228, 計算_投入係数表_加工!BK$4:BK$123)</f>
        <v>0</v>
      </c>
      <c r="BL228" s="194">
        <f>SUMIF(振分, $C228, 計算_投入係数表_加工!BL$4:BL$123)</f>
        <v>0</v>
      </c>
      <c r="BM228" s="194">
        <f>SUMIF(振分, $C228, 計算_投入係数表_加工!BM$4:BM$123)</f>
        <v>0</v>
      </c>
      <c r="BN228" s="194">
        <f>SUMIF(振分, $C228, 計算_投入係数表_加工!BN$4:BN$123)</f>
        <v>0</v>
      </c>
      <c r="BO228" s="194">
        <f>SUMIF(振分, $C228, 計算_投入係数表_加工!BO$4:BO$123)</f>
        <v>0</v>
      </c>
      <c r="BP228" s="194">
        <f>SUMIF(振分, $C228, 計算_投入係数表_加工!BP$4:BP$123)</f>
        <v>0</v>
      </c>
      <c r="BQ228" s="194">
        <f>SUMIF(振分, $C228, 計算_投入係数表_加工!BQ$4:BQ$123)</f>
        <v>0</v>
      </c>
      <c r="BR228" s="194">
        <f>SUMIF(振分, $C228, 計算_投入係数表_加工!BR$4:BR$123)</f>
        <v>0</v>
      </c>
      <c r="BS228" s="194">
        <f>SUMIF(振分, $C228, 計算_投入係数表_加工!BS$4:BS$123)</f>
        <v>0</v>
      </c>
      <c r="BT228" s="194">
        <f>SUMIF(振分, $C228, 計算_投入係数表_加工!BT$4:BT$123)</f>
        <v>0</v>
      </c>
      <c r="BU228" s="194">
        <f>SUMIF(振分, $C228, 計算_投入係数表_加工!BU$4:BU$123)</f>
        <v>0</v>
      </c>
      <c r="BV228" s="194">
        <f>SUMIF(振分, $C228, 計算_投入係数表_加工!BV$4:BV$123)</f>
        <v>0</v>
      </c>
      <c r="BW228" s="194">
        <f>SUMIF(振分, $C228, 計算_投入係数表_加工!BW$4:BW$123)</f>
        <v>0</v>
      </c>
      <c r="BX228" s="194">
        <f>SUMIF(振分, $C228, 計算_投入係数表_加工!BX$4:BX$123)</f>
        <v>0</v>
      </c>
      <c r="BY228" s="194">
        <f>SUMIF(振分, $C228, 計算_投入係数表_加工!BY$4:BY$123)</f>
        <v>0</v>
      </c>
      <c r="BZ228" s="194">
        <f>SUMIF(振分, $C228, 計算_投入係数表_加工!BZ$4:BZ$123)</f>
        <v>0</v>
      </c>
      <c r="CA228" s="194">
        <f>SUMIF(振分, $C228, 計算_投入係数表_加工!CA$4:CA$123)</f>
        <v>0</v>
      </c>
      <c r="CB228" s="194">
        <f>SUMIF(振分, $C228, 計算_投入係数表_加工!CB$4:CB$123)</f>
        <v>0</v>
      </c>
      <c r="CC228" s="194">
        <f>SUMIF(振分, $C228, 計算_投入係数表_加工!CC$4:CC$123)</f>
        <v>0</v>
      </c>
      <c r="CD228" s="194">
        <f>SUMIF(振分, $C228, 計算_投入係数表_加工!CD$4:CD$123)</f>
        <v>0</v>
      </c>
      <c r="CE228" s="194">
        <f>SUMIF(振分, $C228, 計算_投入係数表_加工!CE$4:CE$123)</f>
        <v>0</v>
      </c>
      <c r="CF228" s="194">
        <f>SUMIF(振分, $C228, 計算_投入係数表_加工!CF$4:CF$123)</f>
        <v>0</v>
      </c>
      <c r="CG228" s="194">
        <f>SUMIF(振分, $C228, 計算_投入係数表_加工!CG$4:CG$123)</f>
        <v>0</v>
      </c>
      <c r="CH228" s="194">
        <f>SUMIF(振分, $C228, 計算_投入係数表_加工!CH$4:CH$123)</f>
        <v>0</v>
      </c>
      <c r="CI228" s="194">
        <f>SUMIF(振分, $C228, 計算_投入係数表_加工!CI$4:CI$123)</f>
        <v>0</v>
      </c>
      <c r="CJ228" s="194">
        <f>SUMIF(振分, $C228, 計算_投入係数表_加工!CJ$4:CJ$123)</f>
        <v>0</v>
      </c>
      <c r="CK228" s="194">
        <f>SUMIF(振分, $C228, 計算_投入係数表_加工!CK$4:CK$123)</f>
        <v>0</v>
      </c>
      <c r="CL228" s="194">
        <f>SUMIF(振分, $C228, 計算_投入係数表_加工!CL$4:CL$123)</f>
        <v>0</v>
      </c>
      <c r="CM228" s="194">
        <f>SUMIF(振分, $C228, 計算_投入係数表_加工!CM$4:CM$123)</f>
        <v>0</v>
      </c>
      <c r="CN228" s="194">
        <f>SUMIF(振分, $C228, 計算_投入係数表_加工!CN$4:CN$123)</f>
        <v>0</v>
      </c>
      <c r="CO228" s="194">
        <f>SUMIF(振分, $C228, 計算_投入係数表_加工!CO$4:CO$123)</f>
        <v>0</v>
      </c>
      <c r="CP228" s="194">
        <f>SUMIF(振分, $C228, 計算_投入係数表_加工!CP$4:CP$123)</f>
        <v>0</v>
      </c>
      <c r="CQ228" s="194">
        <f>SUMIF(振分, $C228, 計算_投入係数表_加工!CQ$4:CQ$123)</f>
        <v>0</v>
      </c>
      <c r="CR228" s="194">
        <f>SUMIF(振分, $C228, 計算_投入係数表_加工!CR$4:CR$123)</f>
        <v>0</v>
      </c>
      <c r="CS228" s="194">
        <f>SUMIF(振分, $C228, 計算_投入係数表_加工!CS$4:CS$123)</f>
        <v>0</v>
      </c>
      <c r="CT228" s="194">
        <f>SUMIF(振分, $C228, 計算_投入係数表_加工!CT$4:CT$123)</f>
        <v>0</v>
      </c>
      <c r="CU228" s="194">
        <f>SUMIF(振分, $C228, 計算_投入係数表_加工!CU$4:CU$123)</f>
        <v>0</v>
      </c>
      <c r="CV228" s="194">
        <f>SUMIF(振分, $C228, 計算_投入係数表_加工!CV$4:CV$123)</f>
        <v>0</v>
      </c>
      <c r="CW228" s="194">
        <f>SUMIF(振分, $C228, 計算_投入係数表_加工!CW$4:CW$123)</f>
        <v>0</v>
      </c>
      <c r="CX228" s="194">
        <f>SUMIF(振分, $C228, 計算_投入係数表_加工!CX$4:CX$123)</f>
        <v>0</v>
      </c>
      <c r="CY228" s="194">
        <f>SUMIF(振分, $C228, 計算_投入係数表_加工!CY$4:CY$123)</f>
        <v>0</v>
      </c>
      <c r="CZ228" s="194">
        <f>SUMIF(振分, $C228, 計算_投入係数表_加工!CZ$4:CZ$123)</f>
        <v>0</v>
      </c>
      <c r="DA228" s="194">
        <f>SUMIF(振分, $C228, 計算_投入係数表_加工!DA$4:DA$123)</f>
        <v>0</v>
      </c>
      <c r="DB228" s="194">
        <f>SUMIF(振分, $C228, 計算_投入係数表_加工!DB$4:DB$123)</f>
        <v>0</v>
      </c>
      <c r="DC228" s="194">
        <f>SUMIF(振分, $C228, 計算_投入係数表_加工!DC$4:DC$123)</f>
        <v>0</v>
      </c>
      <c r="DD228" s="194">
        <f>SUMIF(振分, $C228, 計算_投入係数表_加工!DD$4:DD$123)</f>
        <v>0</v>
      </c>
      <c r="DE228" s="194">
        <f>SUMIF(振分, $C228, 計算_投入係数表_加工!DE$4:DE$123)</f>
        <v>0</v>
      </c>
      <c r="DF228" s="194">
        <f>SUMIF(振分, $C228, 計算_投入係数表_加工!DF$4:DF$123)</f>
        <v>0</v>
      </c>
      <c r="DG228" s="194">
        <f>SUMIF(振分, $C228, 計算_投入係数表_加工!DG$4:DG$123)</f>
        <v>0</v>
      </c>
      <c r="DH228" s="194">
        <f>SUMIF(振分, $C228, 計算_投入係数表_加工!DH$4:DH$123)</f>
        <v>0</v>
      </c>
      <c r="DI228" s="194">
        <f>SUMIF(振分, $C228, 計算_投入係数表_加工!DI$4:DI$123)</f>
        <v>0</v>
      </c>
      <c r="DJ228" s="194">
        <f>SUMIF(振分, $C228, 計算_投入係数表_加工!DJ$4:DJ$123)</f>
        <v>0</v>
      </c>
      <c r="DK228" s="194">
        <f>SUMIF(振分, $C228, 計算_投入係数表_加工!DK$4:DK$123)</f>
        <v>0</v>
      </c>
      <c r="DL228" s="194">
        <f>SUMIF(振分, $C228, 計算_投入係数表_加工!DL$4:DL$123)</f>
        <v>0</v>
      </c>
      <c r="DM228" s="194">
        <f>SUMIF(振分, $C228, 計算_投入係数表_加工!DM$4:DM$123)</f>
        <v>0</v>
      </c>
      <c r="DN228" s="194">
        <f>SUMIF(振分, $C228, 計算_投入係数表_加工!DN$4:DN$123)</f>
        <v>0</v>
      </c>
      <c r="DO228" s="194">
        <f>SUMIF(振分, $C228, 計算_投入係数表_加工!DO$4:DO$123)</f>
        <v>0</v>
      </c>
      <c r="DP228" s="194">
        <f>SUMIF(振分, $C228, 計算_投入係数表_加工!DP$4:DP$123)</f>
        <v>0</v>
      </c>
      <c r="DQ228" s="194">
        <f>SUMIF(振分, $C228, 計算_投入係数表_加工!DQ$4:DQ$123)</f>
        <v>0</v>
      </c>
      <c r="DR228" s="194">
        <f>SUMIF(振分, $C228, 計算_投入係数表_加工!DR$4:DR$123)</f>
        <v>0</v>
      </c>
      <c r="DS228" s="194">
        <f>SUMIF(振分, $C228, 計算_投入係数表_加工!DS$4:DS$123)</f>
        <v>0</v>
      </c>
      <c r="DT228" s="108">
        <f>SUMIF(振分, $C228, 計算_投入係数表_加工!DT$4:DT$123)</f>
        <v>0</v>
      </c>
    </row>
    <row r="229" spans="1:124" s="22" customFormat="1" x14ac:dyDescent="0.25">
      <c r="A229" s="34"/>
      <c r="B229" s="53">
        <v>89</v>
      </c>
      <c r="C229" s="360" t="str">
        <v>-</v>
      </c>
      <c r="D229" s="193">
        <f>SUMIF(振分, $C229, 計算_投入係数表_加工!D$4:D$123)</f>
        <v>0</v>
      </c>
      <c r="E229" s="194">
        <f>SUMIF(振分, $C229, 計算_投入係数表_加工!E$4:E$123)</f>
        <v>0</v>
      </c>
      <c r="F229" s="194">
        <f>SUMIF(振分, $C229, 計算_投入係数表_加工!F$4:F$123)</f>
        <v>0</v>
      </c>
      <c r="G229" s="194">
        <f>SUMIF(振分, $C229, 計算_投入係数表_加工!G$4:G$123)</f>
        <v>0</v>
      </c>
      <c r="H229" s="194">
        <f>SUMIF(振分, $C229, 計算_投入係数表_加工!H$4:H$123)</f>
        <v>0</v>
      </c>
      <c r="I229" s="194">
        <f>SUMIF(振分, $C229, 計算_投入係数表_加工!I$4:I$123)</f>
        <v>0</v>
      </c>
      <c r="J229" s="194">
        <f>SUMIF(振分, $C229, 計算_投入係数表_加工!J$4:J$123)</f>
        <v>0</v>
      </c>
      <c r="K229" s="194">
        <f>SUMIF(振分, $C229, 計算_投入係数表_加工!K$4:K$123)</f>
        <v>0</v>
      </c>
      <c r="L229" s="194">
        <f>SUMIF(振分, $C229, 計算_投入係数表_加工!L$4:L$123)</f>
        <v>0</v>
      </c>
      <c r="M229" s="194">
        <f>SUMIF(振分, $C229, 計算_投入係数表_加工!M$4:M$123)</f>
        <v>0</v>
      </c>
      <c r="N229" s="194">
        <f>SUMIF(振分, $C229, 計算_投入係数表_加工!N$4:N$123)</f>
        <v>0</v>
      </c>
      <c r="O229" s="194">
        <f>SUMIF(振分, $C229, 計算_投入係数表_加工!O$4:O$123)</f>
        <v>0</v>
      </c>
      <c r="P229" s="194">
        <f>SUMIF(振分, $C229, 計算_投入係数表_加工!P$4:P$123)</f>
        <v>0</v>
      </c>
      <c r="Q229" s="194">
        <f>SUMIF(振分, $C229, 計算_投入係数表_加工!Q$4:Q$123)</f>
        <v>0</v>
      </c>
      <c r="R229" s="194">
        <f>SUMIF(振分, $C229, 計算_投入係数表_加工!R$4:R$123)</f>
        <v>0</v>
      </c>
      <c r="S229" s="194">
        <f>SUMIF(振分, $C229, 計算_投入係数表_加工!S$4:S$123)</f>
        <v>0</v>
      </c>
      <c r="T229" s="194">
        <f>SUMIF(振分, $C229, 計算_投入係数表_加工!T$4:T$123)</f>
        <v>0</v>
      </c>
      <c r="U229" s="194">
        <f>SUMIF(振分, $C229, 計算_投入係数表_加工!U$4:U$123)</f>
        <v>0</v>
      </c>
      <c r="V229" s="194">
        <f>SUMIF(振分, $C229, 計算_投入係数表_加工!V$4:V$123)</f>
        <v>0</v>
      </c>
      <c r="W229" s="194">
        <f>SUMIF(振分, $C229, 計算_投入係数表_加工!W$4:W$123)</f>
        <v>0</v>
      </c>
      <c r="X229" s="194">
        <f>SUMIF(振分, $C229, 計算_投入係数表_加工!X$4:X$123)</f>
        <v>0</v>
      </c>
      <c r="Y229" s="194">
        <f>SUMIF(振分, $C229, 計算_投入係数表_加工!Y$4:Y$123)</f>
        <v>0</v>
      </c>
      <c r="Z229" s="194">
        <f>SUMIF(振分, $C229, 計算_投入係数表_加工!Z$4:Z$123)</f>
        <v>0</v>
      </c>
      <c r="AA229" s="194">
        <f>SUMIF(振分, $C229, 計算_投入係数表_加工!AA$4:AA$123)</f>
        <v>0</v>
      </c>
      <c r="AB229" s="194">
        <f>SUMIF(振分, $C229, 計算_投入係数表_加工!AB$4:AB$123)</f>
        <v>0</v>
      </c>
      <c r="AC229" s="194">
        <f>SUMIF(振分, $C229, 計算_投入係数表_加工!AC$4:AC$123)</f>
        <v>0</v>
      </c>
      <c r="AD229" s="194">
        <f>SUMIF(振分, $C229, 計算_投入係数表_加工!AD$4:AD$123)</f>
        <v>0</v>
      </c>
      <c r="AE229" s="194">
        <f>SUMIF(振分, $C229, 計算_投入係数表_加工!AE$4:AE$123)</f>
        <v>0</v>
      </c>
      <c r="AF229" s="194">
        <f>SUMIF(振分, $C229, 計算_投入係数表_加工!AF$4:AF$123)</f>
        <v>0</v>
      </c>
      <c r="AG229" s="194">
        <f>SUMIF(振分, $C229, 計算_投入係数表_加工!AG$4:AG$123)</f>
        <v>0</v>
      </c>
      <c r="AH229" s="194">
        <f>SUMIF(振分, $C229, 計算_投入係数表_加工!AH$4:AH$123)</f>
        <v>0</v>
      </c>
      <c r="AI229" s="194">
        <f>SUMIF(振分, $C229, 計算_投入係数表_加工!AI$4:AI$123)</f>
        <v>0</v>
      </c>
      <c r="AJ229" s="194">
        <f>SUMIF(振分, $C229, 計算_投入係数表_加工!AJ$4:AJ$123)</f>
        <v>0</v>
      </c>
      <c r="AK229" s="194">
        <f>SUMIF(振分, $C229, 計算_投入係数表_加工!AK$4:AK$123)</f>
        <v>0</v>
      </c>
      <c r="AL229" s="194">
        <f>SUMIF(振分, $C229, 計算_投入係数表_加工!AL$4:AL$123)</f>
        <v>0</v>
      </c>
      <c r="AM229" s="194">
        <f>SUMIF(振分, $C229, 計算_投入係数表_加工!AM$4:AM$123)</f>
        <v>0</v>
      </c>
      <c r="AN229" s="194">
        <f>SUMIF(振分, $C229, 計算_投入係数表_加工!AN$4:AN$123)</f>
        <v>0</v>
      </c>
      <c r="AO229" s="194">
        <f>SUMIF(振分, $C229, 計算_投入係数表_加工!AO$4:AO$123)</f>
        <v>0</v>
      </c>
      <c r="AP229" s="194">
        <f>SUMIF(振分, $C229, 計算_投入係数表_加工!AP$4:AP$123)</f>
        <v>0</v>
      </c>
      <c r="AQ229" s="194">
        <f>SUMIF(振分, $C229, 計算_投入係数表_加工!AQ$4:AQ$123)</f>
        <v>0</v>
      </c>
      <c r="AR229" s="194">
        <f>SUMIF(振分, $C229, 計算_投入係数表_加工!AR$4:AR$123)</f>
        <v>0</v>
      </c>
      <c r="AS229" s="194">
        <f>SUMIF(振分, $C229, 計算_投入係数表_加工!AS$4:AS$123)</f>
        <v>0</v>
      </c>
      <c r="AT229" s="194">
        <f>SUMIF(振分, $C229, 計算_投入係数表_加工!AT$4:AT$123)</f>
        <v>0</v>
      </c>
      <c r="AU229" s="194">
        <f>SUMIF(振分, $C229, 計算_投入係数表_加工!AU$4:AU$123)</f>
        <v>0</v>
      </c>
      <c r="AV229" s="194">
        <f>SUMIF(振分, $C229, 計算_投入係数表_加工!AV$4:AV$123)</f>
        <v>0</v>
      </c>
      <c r="AW229" s="194">
        <f>SUMIF(振分, $C229, 計算_投入係数表_加工!AW$4:AW$123)</f>
        <v>0</v>
      </c>
      <c r="AX229" s="194">
        <f>SUMIF(振分, $C229, 計算_投入係数表_加工!AX$4:AX$123)</f>
        <v>0</v>
      </c>
      <c r="AY229" s="194">
        <f>SUMIF(振分, $C229, 計算_投入係数表_加工!AY$4:AY$123)</f>
        <v>0</v>
      </c>
      <c r="AZ229" s="194">
        <f>SUMIF(振分, $C229, 計算_投入係数表_加工!AZ$4:AZ$123)</f>
        <v>0</v>
      </c>
      <c r="BA229" s="194">
        <f>SUMIF(振分, $C229, 計算_投入係数表_加工!BA$4:BA$123)</f>
        <v>0</v>
      </c>
      <c r="BB229" s="194">
        <f>SUMIF(振分, $C229, 計算_投入係数表_加工!BB$4:BB$123)</f>
        <v>0</v>
      </c>
      <c r="BC229" s="194">
        <f>SUMIF(振分, $C229, 計算_投入係数表_加工!BC$4:BC$123)</f>
        <v>0</v>
      </c>
      <c r="BD229" s="194">
        <f>SUMIF(振分, $C229, 計算_投入係数表_加工!BD$4:BD$123)</f>
        <v>0</v>
      </c>
      <c r="BE229" s="194">
        <f>SUMIF(振分, $C229, 計算_投入係数表_加工!BE$4:BE$123)</f>
        <v>0</v>
      </c>
      <c r="BF229" s="194">
        <f>SUMIF(振分, $C229, 計算_投入係数表_加工!BF$4:BF$123)</f>
        <v>0</v>
      </c>
      <c r="BG229" s="194">
        <f>SUMIF(振分, $C229, 計算_投入係数表_加工!BG$4:BG$123)</f>
        <v>0</v>
      </c>
      <c r="BH229" s="194">
        <f>SUMIF(振分, $C229, 計算_投入係数表_加工!BH$4:BH$123)</f>
        <v>0</v>
      </c>
      <c r="BI229" s="194">
        <f>SUMIF(振分, $C229, 計算_投入係数表_加工!BI$4:BI$123)</f>
        <v>0</v>
      </c>
      <c r="BJ229" s="194">
        <f>SUMIF(振分, $C229, 計算_投入係数表_加工!BJ$4:BJ$123)</f>
        <v>0</v>
      </c>
      <c r="BK229" s="194">
        <f>SUMIF(振分, $C229, 計算_投入係数表_加工!BK$4:BK$123)</f>
        <v>0</v>
      </c>
      <c r="BL229" s="194">
        <f>SUMIF(振分, $C229, 計算_投入係数表_加工!BL$4:BL$123)</f>
        <v>0</v>
      </c>
      <c r="BM229" s="194">
        <f>SUMIF(振分, $C229, 計算_投入係数表_加工!BM$4:BM$123)</f>
        <v>0</v>
      </c>
      <c r="BN229" s="194">
        <f>SUMIF(振分, $C229, 計算_投入係数表_加工!BN$4:BN$123)</f>
        <v>0</v>
      </c>
      <c r="BO229" s="194">
        <f>SUMIF(振分, $C229, 計算_投入係数表_加工!BO$4:BO$123)</f>
        <v>0</v>
      </c>
      <c r="BP229" s="194">
        <f>SUMIF(振分, $C229, 計算_投入係数表_加工!BP$4:BP$123)</f>
        <v>0</v>
      </c>
      <c r="BQ229" s="194">
        <f>SUMIF(振分, $C229, 計算_投入係数表_加工!BQ$4:BQ$123)</f>
        <v>0</v>
      </c>
      <c r="BR229" s="194">
        <f>SUMIF(振分, $C229, 計算_投入係数表_加工!BR$4:BR$123)</f>
        <v>0</v>
      </c>
      <c r="BS229" s="194">
        <f>SUMIF(振分, $C229, 計算_投入係数表_加工!BS$4:BS$123)</f>
        <v>0</v>
      </c>
      <c r="BT229" s="194">
        <f>SUMIF(振分, $C229, 計算_投入係数表_加工!BT$4:BT$123)</f>
        <v>0</v>
      </c>
      <c r="BU229" s="194">
        <f>SUMIF(振分, $C229, 計算_投入係数表_加工!BU$4:BU$123)</f>
        <v>0</v>
      </c>
      <c r="BV229" s="194">
        <f>SUMIF(振分, $C229, 計算_投入係数表_加工!BV$4:BV$123)</f>
        <v>0</v>
      </c>
      <c r="BW229" s="194">
        <f>SUMIF(振分, $C229, 計算_投入係数表_加工!BW$4:BW$123)</f>
        <v>0</v>
      </c>
      <c r="BX229" s="194">
        <f>SUMIF(振分, $C229, 計算_投入係数表_加工!BX$4:BX$123)</f>
        <v>0</v>
      </c>
      <c r="BY229" s="194">
        <f>SUMIF(振分, $C229, 計算_投入係数表_加工!BY$4:BY$123)</f>
        <v>0</v>
      </c>
      <c r="BZ229" s="194">
        <f>SUMIF(振分, $C229, 計算_投入係数表_加工!BZ$4:BZ$123)</f>
        <v>0</v>
      </c>
      <c r="CA229" s="194">
        <f>SUMIF(振分, $C229, 計算_投入係数表_加工!CA$4:CA$123)</f>
        <v>0</v>
      </c>
      <c r="CB229" s="194">
        <f>SUMIF(振分, $C229, 計算_投入係数表_加工!CB$4:CB$123)</f>
        <v>0</v>
      </c>
      <c r="CC229" s="194">
        <f>SUMIF(振分, $C229, 計算_投入係数表_加工!CC$4:CC$123)</f>
        <v>0</v>
      </c>
      <c r="CD229" s="194">
        <f>SUMIF(振分, $C229, 計算_投入係数表_加工!CD$4:CD$123)</f>
        <v>0</v>
      </c>
      <c r="CE229" s="194">
        <f>SUMIF(振分, $C229, 計算_投入係数表_加工!CE$4:CE$123)</f>
        <v>0</v>
      </c>
      <c r="CF229" s="194">
        <f>SUMIF(振分, $C229, 計算_投入係数表_加工!CF$4:CF$123)</f>
        <v>0</v>
      </c>
      <c r="CG229" s="194">
        <f>SUMIF(振分, $C229, 計算_投入係数表_加工!CG$4:CG$123)</f>
        <v>0</v>
      </c>
      <c r="CH229" s="194">
        <f>SUMIF(振分, $C229, 計算_投入係数表_加工!CH$4:CH$123)</f>
        <v>0</v>
      </c>
      <c r="CI229" s="194">
        <f>SUMIF(振分, $C229, 計算_投入係数表_加工!CI$4:CI$123)</f>
        <v>0</v>
      </c>
      <c r="CJ229" s="194">
        <f>SUMIF(振分, $C229, 計算_投入係数表_加工!CJ$4:CJ$123)</f>
        <v>0</v>
      </c>
      <c r="CK229" s="194">
        <f>SUMIF(振分, $C229, 計算_投入係数表_加工!CK$4:CK$123)</f>
        <v>0</v>
      </c>
      <c r="CL229" s="194">
        <f>SUMIF(振分, $C229, 計算_投入係数表_加工!CL$4:CL$123)</f>
        <v>0</v>
      </c>
      <c r="CM229" s="194">
        <f>SUMIF(振分, $C229, 計算_投入係数表_加工!CM$4:CM$123)</f>
        <v>0</v>
      </c>
      <c r="CN229" s="194">
        <f>SUMIF(振分, $C229, 計算_投入係数表_加工!CN$4:CN$123)</f>
        <v>0</v>
      </c>
      <c r="CO229" s="194">
        <f>SUMIF(振分, $C229, 計算_投入係数表_加工!CO$4:CO$123)</f>
        <v>0</v>
      </c>
      <c r="CP229" s="194">
        <f>SUMIF(振分, $C229, 計算_投入係数表_加工!CP$4:CP$123)</f>
        <v>0</v>
      </c>
      <c r="CQ229" s="194">
        <f>SUMIF(振分, $C229, 計算_投入係数表_加工!CQ$4:CQ$123)</f>
        <v>0</v>
      </c>
      <c r="CR229" s="194">
        <f>SUMIF(振分, $C229, 計算_投入係数表_加工!CR$4:CR$123)</f>
        <v>0</v>
      </c>
      <c r="CS229" s="194">
        <f>SUMIF(振分, $C229, 計算_投入係数表_加工!CS$4:CS$123)</f>
        <v>0</v>
      </c>
      <c r="CT229" s="194">
        <f>SUMIF(振分, $C229, 計算_投入係数表_加工!CT$4:CT$123)</f>
        <v>0</v>
      </c>
      <c r="CU229" s="194">
        <f>SUMIF(振分, $C229, 計算_投入係数表_加工!CU$4:CU$123)</f>
        <v>0</v>
      </c>
      <c r="CV229" s="194">
        <f>SUMIF(振分, $C229, 計算_投入係数表_加工!CV$4:CV$123)</f>
        <v>0</v>
      </c>
      <c r="CW229" s="194">
        <f>SUMIF(振分, $C229, 計算_投入係数表_加工!CW$4:CW$123)</f>
        <v>0</v>
      </c>
      <c r="CX229" s="194">
        <f>SUMIF(振分, $C229, 計算_投入係数表_加工!CX$4:CX$123)</f>
        <v>0</v>
      </c>
      <c r="CY229" s="194">
        <f>SUMIF(振分, $C229, 計算_投入係数表_加工!CY$4:CY$123)</f>
        <v>0</v>
      </c>
      <c r="CZ229" s="194">
        <f>SUMIF(振分, $C229, 計算_投入係数表_加工!CZ$4:CZ$123)</f>
        <v>0</v>
      </c>
      <c r="DA229" s="194">
        <f>SUMIF(振分, $C229, 計算_投入係数表_加工!DA$4:DA$123)</f>
        <v>0</v>
      </c>
      <c r="DB229" s="194">
        <f>SUMIF(振分, $C229, 計算_投入係数表_加工!DB$4:DB$123)</f>
        <v>0</v>
      </c>
      <c r="DC229" s="194">
        <f>SUMIF(振分, $C229, 計算_投入係数表_加工!DC$4:DC$123)</f>
        <v>0</v>
      </c>
      <c r="DD229" s="194">
        <f>SUMIF(振分, $C229, 計算_投入係数表_加工!DD$4:DD$123)</f>
        <v>0</v>
      </c>
      <c r="DE229" s="194">
        <f>SUMIF(振分, $C229, 計算_投入係数表_加工!DE$4:DE$123)</f>
        <v>0</v>
      </c>
      <c r="DF229" s="194">
        <f>SUMIF(振分, $C229, 計算_投入係数表_加工!DF$4:DF$123)</f>
        <v>0</v>
      </c>
      <c r="DG229" s="194">
        <f>SUMIF(振分, $C229, 計算_投入係数表_加工!DG$4:DG$123)</f>
        <v>0</v>
      </c>
      <c r="DH229" s="194">
        <f>SUMIF(振分, $C229, 計算_投入係数表_加工!DH$4:DH$123)</f>
        <v>0</v>
      </c>
      <c r="DI229" s="194">
        <f>SUMIF(振分, $C229, 計算_投入係数表_加工!DI$4:DI$123)</f>
        <v>0</v>
      </c>
      <c r="DJ229" s="194">
        <f>SUMIF(振分, $C229, 計算_投入係数表_加工!DJ$4:DJ$123)</f>
        <v>0</v>
      </c>
      <c r="DK229" s="194">
        <f>SUMIF(振分, $C229, 計算_投入係数表_加工!DK$4:DK$123)</f>
        <v>0</v>
      </c>
      <c r="DL229" s="194">
        <f>SUMIF(振分, $C229, 計算_投入係数表_加工!DL$4:DL$123)</f>
        <v>0</v>
      </c>
      <c r="DM229" s="194">
        <f>SUMIF(振分, $C229, 計算_投入係数表_加工!DM$4:DM$123)</f>
        <v>0</v>
      </c>
      <c r="DN229" s="194">
        <f>SUMIF(振分, $C229, 計算_投入係数表_加工!DN$4:DN$123)</f>
        <v>0</v>
      </c>
      <c r="DO229" s="194">
        <f>SUMIF(振分, $C229, 計算_投入係数表_加工!DO$4:DO$123)</f>
        <v>0</v>
      </c>
      <c r="DP229" s="194">
        <f>SUMIF(振分, $C229, 計算_投入係数表_加工!DP$4:DP$123)</f>
        <v>0</v>
      </c>
      <c r="DQ229" s="194">
        <f>SUMIF(振分, $C229, 計算_投入係数表_加工!DQ$4:DQ$123)</f>
        <v>0</v>
      </c>
      <c r="DR229" s="194">
        <f>SUMIF(振分, $C229, 計算_投入係数表_加工!DR$4:DR$123)</f>
        <v>0</v>
      </c>
      <c r="DS229" s="194">
        <f>SUMIF(振分, $C229, 計算_投入係数表_加工!DS$4:DS$123)</f>
        <v>0</v>
      </c>
      <c r="DT229" s="108">
        <f>SUMIF(振分, $C229, 計算_投入係数表_加工!DT$4:DT$123)</f>
        <v>0</v>
      </c>
    </row>
    <row r="230" spans="1:124" s="22" customFormat="1" x14ac:dyDescent="0.25">
      <c r="A230" s="34"/>
      <c r="B230" s="53">
        <v>90</v>
      </c>
      <c r="C230" s="362" t="str">
        <v>-</v>
      </c>
      <c r="D230" s="199">
        <f>SUMIF(振分, $C230, 計算_投入係数表_加工!D$4:D$123)</f>
        <v>0</v>
      </c>
      <c r="E230" s="200">
        <f>SUMIF(振分, $C230, 計算_投入係数表_加工!E$4:E$123)</f>
        <v>0</v>
      </c>
      <c r="F230" s="200">
        <f>SUMIF(振分, $C230, 計算_投入係数表_加工!F$4:F$123)</f>
        <v>0</v>
      </c>
      <c r="G230" s="200">
        <f>SUMIF(振分, $C230, 計算_投入係数表_加工!G$4:G$123)</f>
        <v>0</v>
      </c>
      <c r="H230" s="200">
        <f>SUMIF(振分, $C230, 計算_投入係数表_加工!H$4:H$123)</f>
        <v>0</v>
      </c>
      <c r="I230" s="200">
        <f>SUMIF(振分, $C230, 計算_投入係数表_加工!I$4:I$123)</f>
        <v>0</v>
      </c>
      <c r="J230" s="200">
        <f>SUMIF(振分, $C230, 計算_投入係数表_加工!J$4:J$123)</f>
        <v>0</v>
      </c>
      <c r="K230" s="200">
        <f>SUMIF(振分, $C230, 計算_投入係数表_加工!K$4:K$123)</f>
        <v>0</v>
      </c>
      <c r="L230" s="200">
        <f>SUMIF(振分, $C230, 計算_投入係数表_加工!L$4:L$123)</f>
        <v>0</v>
      </c>
      <c r="M230" s="200">
        <f>SUMIF(振分, $C230, 計算_投入係数表_加工!M$4:M$123)</f>
        <v>0</v>
      </c>
      <c r="N230" s="200">
        <f>SUMIF(振分, $C230, 計算_投入係数表_加工!N$4:N$123)</f>
        <v>0</v>
      </c>
      <c r="O230" s="200">
        <f>SUMIF(振分, $C230, 計算_投入係数表_加工!O$4:O$123)</f>
        <v>0</v>
      </c>
      <c r="P230" s="200">
        <f>SUMIF(振分, $C230, 計算_投入係数表_加工!P$4:P$123)</f>
        <v>0</v>
      </c>
      <c r="Q230" s="200">
        <f>SUMIF(振分, $C230, 計算_投入係数表_加工!Q$4:Q$123)</f>
        <v>0</v>
      </c>
      <c r="R230" s="200">
        <f>SUMIF(振分, $C230, 計算_投入係数表_加工!R$4:R$123)</f>
        <v>0</v>
      </c>
      <c r="S230" s="200">
        <f>SUMIF(振分, $C230, 計算_投入係数表_加工!S$4:S$123)</f>
        <v>0</v>
      </c>
      <c r="T230" s="200">
        <f>SUMIF(振分, $C230, 計算_投入係数表_加工!T$4:T$123)</f>
        <v>0</v>
      </c>
      <c r="U230" s="200">
        <f>SUMIF(振分, $C230, 計算_投入係数表_加工!U$4:U$123)</f>
        <v>0</v>
      </c>
      <c r="V230" s="200">
        <f>SUMIF(振分, $C230, 計算_投入係数表_加工!V$4:V$123)</f>
        <v>0</v>
      </c>
      <c r="W230" s="200">
        <f>SUMIF(振分, $C230, 計算_投入係数表_加工!W$4:W$123)</f>
        <v>0</v>
      </c>
      <c r="X230" s="200">
        <f>SUMIF(振分, $C230, 計算_投入係数表_加工!X$4:X$123)</f>
        <v>0</v>
      </c>
      <c r="Y230" s="200">
        <f>SUMIF(振分, $C230, 計算_投入係数表_加工!Y$4:Y$123)</f>
        <v>0</v>
      </c>
      <c r="Z230" s="200">
        <f>SUMIF(振分, $C230, 計算_投入係数表_加工!Z$4:Z$123)</f>
        <v>0</v>
      </c>
      <c r="AA230" s="200">
        <f>SUMIF(振分, $C230, 計算_投入係数表_加工!AA$4:AA$123)</f>
        <v>0</v>
      </c>
      <c r="AB230" s="200">
        <f>SUMIF(振分, $C230, 計算_投入係数表_加工!AB$4:AB$123)</f>
        <v>0</v>
      </c>
      <c r="AC230" s="200">
        <f>SUMIF(振分, $C230, 計算_投入係数表_加工!AC$4:AC$123)</f>
        <v>0</v>
      </c>
      <c r="AD230" s="200">
        <f>SUMIF(振分, $C230, 計算_投入係数表_加工!AD$4:AD$123)</f>
        <v>0</v>
      </c>
      <c r="AE230" s="200">
        <f>SUMIF(振分, $C230, 計算_投入係数表_加工!AE$4:AE$123)</f>
        <v>0</v>
      </c>
      <c r="AF230" s="200">
        <f>SUMIF(振分, $C230, 計算_投入係数表_加工!AF$4:AF$123)</f>
        <v>0</v>
      </c>
      <c r="AG230" s="200">
        <f>SUMIF(振分, $C230, 計算_投入係数表_加工!AG$4:AG$123)</f>
        <v>0</v>
      </c>
      <c r="AH230" s="200">
        <f>SUMIF(振分, $C230, 計算_投入係数表_加工!AH$4:AH$123)</f>
        <v>0</v>
      </c>
      <c r="AI230" s="200">
        <f>SUMIF(振分, $C230, 計算_投入係数表_加工!AI$4:AI$123)</f>
        <v>0</v>
      </c>
      <c r="AJ230" s="200">
        <f>SUMIF(振分, $C230, 計算_投入係数表_加工!AJ$4:AJ$123)</f>
        <v>0</v>
      </c>
      <c r="AK230" s="200">
        <f>SUMIF(振分, $C230, 計算_投入係数表_加工!AK$4:AK$123)</f>
        <v>0</v>
      </c>
      <c r="AL230" s="200">
        <f>SUMIF(振分, $C230, 計算_投入係数表_加工!AL$4:AL$123)</f>
        <v>0</v>
      </c>
      <c r="AM230" s="200">
        <f>SUMIF(振分, $C230, 計算_投入係数表_加工!AM$4:AM$123)</f>
        <v>0</v>
      </c>
      <c r="AN230" s="200">
        <f>SUMIF(振分, $C230, 計算_投入係数表_加工!AN$4:AN$123)</f>
        <v>0</v>
      </c>
      <c r="AO230" s="200">
        <f>SUMIF(振分, $C230, 計算_投入係数表_加工!AO$4:AO$123)</f>
        <v>0</v>
      </c>
      <c r="AP230" s="200">
        <f>SUMIF(振分, $C230, 計算_投入係数表_加工!AP$4:AP$123)</f>
        <v>0</v>
      </c>
      <c r="AQ230" s="200">
        <f>SUMIF(振分, $C230, 計算_投入係数表_加工!AQ$4:AQ$123)</f>
        <v>0</v>
      </c>
      <c r="AR230" s="200">
        <f>SUMIF(振分, $C230, 計算_投入係数表_加工!AR$4:AR$123)</f>
        <v>0</v>
      </c>
      <c r="AS230" s="200">
        <f>SUMIF(振分, $C230, 計算_投入係数表_加工!AS$4:AS$123)</f>
        <v>0</v>
      </c>
      <c r="AT230" s="200">
        <f>SUMIF(振分, $C230, 計算_投入係数表_加工!AT$4:AT$123)</f>
        <v>0</v>
      </c>
      <c r="AU230" s="200">
        <f>SUMIF(振分, $C230, 計算_投入係数表_加工!AU$4:AU$123)</f>
        <v>0</v>
      </c>
      <c r="AV230" s="200">
        <f>SUMIF(振分, $C230, 計算_投入係数表_加工!AV$4:AV$123)</f>
        <v>0</v>
      </c>
      <c r="AW230" s="200">
        <f>SUMIF(振分, $C230, 計算_投入係数表_加工!AW$4:AW$123)</f>
        <v>0</v>
      </c>
      <c r="AX230" s="200">
        <f>SUMIF(振分, $C230, 計算_投入係数表_加工!AX$4:AX$123)</f>
        <v>0</v>
      </c>
      <c r="AY230" s="200">
        <f>SUMIF(振分, $C230, 計算_投入係数表_加工!AY$4:AY$123)</f>
        <v>0</v>
      </c>
      <c r="AZ230" s="200">
        <f>SUMIF(振分, $C230, 計算_投入係数表_加工!AZ$4:AZ$123)</f>
        <v>0</v>
      </c>
      <c r="BA230" s="200">
        <f>SUMIF(振分, $C230, 計算_投入係数表_加工!BA$4:BA$123)</f>
        <v>0</v>
      </c>
      <c r="BB230" s="200">
        <f>SUMIF(振分, $C230, 計算_投入係数表_加工!BB$4:BB$123)</f>
        <v>0</v>
      </c>
      <c r="BC230" s="200">
        <f>SUMIF(振分, $C230, 計算_投入係数表_加工!BC$4:BC$123)</f>
        <v>0</v>
      </c>
      <c r="BD230" s="200">
        <f>SUMIF(振分, $C230, 計算_投入係数表_加工!BD$4:BD$123)</f>
        <v>0</v>
      </c>
      <c r="BE230" s="200">
        <f>SUMIF(振分, $C230, 計算_投入係数表_加工!BE$4:BE$123)</f>
        <v>0</v>
      </c>
      <c r="BF230" s="200">
        <f>SUMIF(振分, $C230, 計算_投入係数表_加工!BF$4:BF$123)</f>
        <v>0</v>
      </c>
      <c r="BG230" s="200">
        <f>SUMIF(振分, $C230, 計算_投入係数表_加工!BG$4:BG$123)</f>
        <v>0</v>
      </c>
      <c r="BH230" s="200">
        <f>SUMIF(振分, $C230, 計算_投入係数表_加工!BH$4:BH$123)</f>
        <v>0</v>
      </c>
      <c r="BI230" s="200">
        <f>SUMIF(振分, $C230, 計算_投入係数表_加工!BI$4:BI$123)</f>
        <v>0</v>
      </c>
      <c r="BJ230" s="200">
        <f>SUMIF(振分, $C230, 計算_投入係数表_加工!BJ$4:BJ$123)</f>
        <v>0</v>
      </c>
      <c r="BK230" s="200">
        <f>SUMIF(振分, $C230, 計算_投入係数表_加工!BK$4:BK$123)</f>
        <v>0</v>
      </c>
      <c r="BL230" s="200">
        <f>SUMIF(振分, $C230, 計算_投入係数表_加工!BL$4:BL$123)</f>
        <v>0</v>
      </c>
      <c r="BM230" s="200">
        <f>SUMIF(振分, $C230, 計算_投入係数表_加工!BM$4:BM$123)</f>
        <v>0</v>
      </c>
      <c r="BN230" s="200">
        <f>SUMIF(振分, $C230, 計算_投入係数表_加工!BN$4:BN$123)</f>
        <v>0</v>
      </c>
      <c r="BO230" s="200">
        <f>SUMIF(振分, $C230, 計算_投入係数表_加工!BO$4:BO$123)</f>
        <v>0</v>
      </c>
      <c r="BP230" s="200">
        <f>SUMIF(振分, $C230, 計算_投入係数表_加工!BP$4:BP$123)</f>
        <v>0</v>
      </c>
      <c r="BQ230" s="200">
        <f>SUMIF(振分, $C230, 計算_投入係数表_加工!BQ$4:BQ$123)</f>
        <v>0</v>
      </c>
      <c r="BR230" s="200">
        <f>SUMIF(振分, $C230, 計算_投入係数表_加工!BR$4:BR$123)</f>
        <v>0</v>
      </c>
      <c r="BS230" s="200">
        <f>SUMIF(振分, $C230, 計算_投入係数表_加工!BS$4:BS$123)</f>
        <v>0</v>
      </c>
      <c r="BT230" s="200">
        <f>SUMIF(振分, $C230, 計算_投入係数表_加工!BT$4:BT$123)</f>
        <v>0</v>
      </c>
      <c r="BU230" s="200">
        <f>SUMIF(振分, $C230, 計算_投入係数表_加工!BU$4:BU$123)</f>
        <v>0</v>
      </c>
      <c r="BV230" s="200">
        <f>SUMIF(振分, $C230, 計算_投入係数表_加工!BV$4:BV$123)</f>
        <v>0</v>
      </c>
      <c r="BW230" s="200">
        <f>SUMIF(振分, $C230, 計算_投入係数表_加工!BW$4:BW$123)</f>
        <v>0</v>
      </c>
      <c r="BX230" s="200">
        <f>SUMIF(振分, $C230, 計算_投入係数表_加工!BX$4:BX$123)</f>
        <v>0</v>
      </c>
      <c r="BY230" s="200">
        <f>SUMIF(振分, $C230, 計算_投入係数表_加工!BY$4:BY$123)</f>
        <v>0</v>
      </c>
      <c r="BZ230" s="200">
        <f>SUMIF(振分, $C230, 計算_投入係数表_加工!BZ$4:BZ$123)</f>
        <v>0</v>
      </c>
      <c r="CA230" s="200">
        <f>SUMIF(振分, $C230, 計算_投入係数表_加工!CA$4:CA$123)</f>
        <v>0</v>
      </c>
      <c r="CB230" s="200">
        <f>SUMIF(振分, $C230, 計算_投入係数表_加工!CB$4:CB$123)</f>
        <v>0</v>
      </c>
      <c r="CC230" s="200">
        <f>SUMIF(振分, $C230, 計算_投入係数表_加工!CC$4:CC$123)</f>
        <v>0</v>
      </c>
      <c r="CD230" s="200">
        <f>SUMIF(振分, $C230, 計算_投入係数表_加工!CD$4:CD$123)</f>
        <v>0</v>
      </c>
      <c r="CE230" s="200">
        <f>SUMIF(振分, $C230, 計算_投入係数表_加工!CE$4:CE$123)</f>
        <v>0</v>
      </c>
      <c r="CF230" s="200">
        <f>SUMIF(振分, $C230, 計算_投入係数表_加工!CF$4:CF$123)</f>
        <v>0</v>
      </c>
      <c r="CG230" s="200">
        <f>SUMIF(振分, $C230, 計算_投入係数表_加工!CG$4:CG$123)</f>
        <v>0</v>
      </c>
      <c r="CH230" s="200">
        <f>SUMIF(振分, $C230, 計算_投入係数表_加工!CH$4:CH$123)</f>
        <v>0</v>
      </c>
      <c r="CI230" s="200">
        <f>SUMIF(振分, $C230, 計算_投入係数表_加工!CI$4:CI$123)</f>
        <v>0</v>
      </c>
      <c r="CJ230" s="200">
        <f>SUMIF(振分, $C230, 計算_投入係数表_加工!CJ$4:CJ$123)</f>
        <v>0</v>
      </c>
      <c r="CK230" s="200">
        <f>SUMIF(振分, $C230, 計算_投入係数表_加工!CK$4:CK$123)</f>
        <v>0</v>
      </c>
      <c r="CL230" s="200">
        <f>SUMIF(振分, $C230, 計算_投入係数表_加工!CL$4:CL$123)</f>
        <v>0</v>
      </c>
      <c r="CM230" s="200">
        <f>SUMIF(振分, $C230, 計算_投入係数表_加工!CM$4:CM$123)</f>
        <v>0</v>
      </c>
      <c r="CN230" s="200">
        <f>SUMIF(振分, $C230, 計算_投入係数表_加工!CN$4:CN$123)</f>
        <v>0</v>
      </c>
      <c r="CO230" s="200">
        <f>SUMIF(振分, $C230, 計算_投入係数表_加工!CO$4:CO$123)</f>
        <v>0</v>
      </c>
      <c r="CP230" s="200">
        <f>SUMIF(振分, $C230, 計算_投入係数表_加工!CP$4:CP$123)</f>
        <v>0</v>
      </c>
      <c r="CQ230" s="200">
        <f>SUMIF(振分, $C230, 計算_投入係数表_加工!CQ$4:CQ$123)</f>
        <v>0</v>
      </c>
      <c r="CR230" s="200">
        <f>SUMIF(振分, $C230, 計算_投入係数表_加工!CR$4:CR$123)</f>
        <v>0</v>
      </c>
      <c r="CS230" s="200">
        <f>SUMIF(振分, $C230, 計算_投入係数表_加工!CS$4:CS$123)</f>
        <v>0</v>
      </c>
      <c r="CT230" s="200">
        <f>SUMIF(振分, $C230, 計算_投入係数表_加工!CT$4:CT$123)</f>
        <v>0</v>
      </c>
      <c r="CU230" s="200">
        <f>SUMIF(振分, $C230, 計算_投入係数表_加工!CU$4:CU$123)</f>
        <v>0</v>
      </c>
      <c r="CV230" s="200">
        <f>SUMIF(振分, $C230, 計算_投入係数表_加工!CV$4:CV$123)</f>
        <v>0</v>
      </c>
      <c r="CW230" s="200">
        <f>SUMIF(振分, $C230, 計算_投入係数表_加工!CW$4:CW$123)</f>
        <v>0</v>
      </c>
      <c r="CX230" s="200">
        <f>SUMIF(振分, $C230, 計算_投入係数表_加工!CX$4:CX$123)</f>
        <v>0</v>
      </c>
      <c r="CY230" s="200">
        <f>SUMIF(振分, $C230, 計算_投入係数表_加工!CY$4:CY$123)</f>
        <v>0</v>
      </c>
      <c r="CZ230" s="200">
        <f>SUMIF(振分, $C230, 計算_投入係数表_加工!CZ$4:CZ$123)</f>
        <v>0</v>
      </c>
      <c r="DA230" s="200">
        <f>SUMIF(振分, $C230, 計算_投入係数表_加工!DA$4:DA$123)</f>
        <v>0</v>
      </c>
      <c r="DB230" s="200">
        <f>SUMIF(振分, $C230, 計算_投入係数表_加工!DB$4:DB$123)</f>
        <v>0</v>
      </c>
      <c r="DC230" s="200">
        <f>SUMIF(振分, $C230, 計算_投入係数表_加工!DC$4:DC$123)</f>
        <v>0</v>
      </c>
      <c r="DD230" s="200">
        <f>SUMIF(振分, $C230, 計算_投入係数表_加工!DD$4:DD$123)</f>
        <v>0</v>
      </c>
      <c r="DE230" s="200">
        <f>SUMIF(振分, $C230, 計算_投入係数表_加工!DE$4:DE$123)</f>
        <v>0</v>
      </c>
      <c r="DF230" s="200">
        <f>SUMIF(振分, $C230, 計算_投入係数表_加工!DF$4:DF$123)</f>
        <v>0</v>
      </c>
      <c r="DG230" s="200">
        <f>SUMIF(振分, $C230, 計算_投入係数表_加工!DG$4:DG$123)</f>
        <v>0</v>
      </c>
      <c r="DH230" s="200">
        <f>SUMIF(振分, $C230, 計算_投入係数表_加工!DH$4:DH$123)</f>
        <v>0</v>
      </c>
      <c r="DI230" s="200">
        <f>SUMIF(振分, $C230, 計算_投入係数表_加工!DI$4:DI$123)</f>
        <v>0</v>
      </c>
      <c r="DJ230" s="200">
        <f>SUMIF(振分, $C230, 計算_投入係数表_加工!DJ$4:DJ$123)</f>
        <v>0</v>
      </c>
      <c r="DK230" s="200">
        <f>SUMIF(振分, $C230, 計算_投入係数表_加工!DK$4:DK$123)</f>
        <v>0</v>
      </c>
      <c r="DL230" s="200">
        <f>SUMIF(振分, $C230, 計算_投入係数表_加工!DL$4:DL$123)</f>
        <v>0</v>
      </c>
      <c r="DM230" s="200">
        <f>SUMIF(振分, $C230, 計算_投入係数表_加工!DM$4:DM$123)</f>
        <v>0</v>
      </c>
      <c r="DN230" s="200">
        <f>SUMIF(振分, $C230, 計算_投入係数表_加工!DN$4:DN$123)</f>
        <v>0</v>
      </c>
      <c r="DO230" s="200">
        <f>SUMIF(振分, $C230, 計算_投入係数表_加工!DO$4:DO$123)</f>
        <v>0</v>
      </c>
      <c r="DP230" s="200">
        <f>SUMIF(振分, $C230, 計算_投入係数表_加工!DP$4:DP$123)</f>
        <v>0</v>
      </c>
      <c r="DQ230" s="200">
        <f>SUMIF(振分, $C230, 計算_投入係数表_加工!DQ$4:DQ$123)</f>
        <v>0</v>
      </c>
      <c r="DR230" s="200">
        <f>SUMIF(振分, $C230, 計算_投入係数表_加工!DR$4:DR$123)</f>
        <v>0</v>
      </c>
      <c r="DS230" s="200">
        <f>SUMIF(振分, $C230, 計算_投入係数表_加工!DS$4:DS$123)</f>
        <v>0</v>
      </c>
      <c r="DT230" s="110">
        <f>SUMIF(振分, $C230, 計算_投入係数表_加工!DT$4:DT$123)</f>
        <v>0</v>
      </c>
    </row>
    <row r="231" spans="1:124" s="22" customFormat="1" x14ac:dyDescent="0.25">
      <c r="A231" s="34"/>
      <c r="B231" s="53">
        <v>91</v>
      </c>
      <c r="C231" s="360" t="str">
        <v>-</v>
      </c>
      <c r="D231" s="193">
        <f>SUMIF(振分, $C231, 計算_投入係数表_加工!D$4:D$123)</f>
        <v>0</v>
      </c>
      <c r="E231" s="194">
        <f>SUMIF(振分, $C231, 計算_投入係数表_加工!E$4:E$123)</f>
        <v>0</v>
      </c>
      <c r="F231" s="194">
        <f>SUMIF(振分, $C231, 計算_投入係数表_加工!F$4:F$123)</f>
        <v>0</v>
      </c>
      <c r="G231" s="194">
        <f>SUMIF(振分, $C231, 計算_投入係数表_加工!G$4:G$123)</f>
        <v>0</v>
      </c>
      <c r="H231" s="194">
        <f>SUMIF(振分, $C231, 計算_投入係数表_加工!H$4:H$123)</f>
        <v>0</v>
      </c>
      <c r="I231" s="194">
        <f>SUMIF(振分, $C231, 計算_投入係数表_加工!I$4:I$123)</f>
        <v>0</v>
      </c>
      <c r="J231" s="194">
        <f>SUMIF(振分, $C231, 計算_投入係数表_加工!J$4:J$123)</f>
        <v>0</v>
      </c>
      <c r="K231" s="194">
        <f>SUMIF(振分, $C231, 計算_投入係数表_加工!K$4:K$123)</f>
        <v>0</v>
      </c>
      <c r="L231" s="194">
        <f>SUMIF(振分, $C231, 計算_投入係数表_加工!L$4:L$123)</f>
        <v>0</v>
      </c>
      <c r="M231" s="194">
        <f>SUMIF(振分, $C231, 計算_投入係数表_加工!M$4:M$123)</f>
        <v>0</v>
      </c>
      <c r="N231" s="194">
        <f>SUMIF(振分, $C231, 計算_投入係数表_加工!N$4:N$123)</f>
        <v>0</v>
      </c>
      <c r="O231" s="194">
        <f>SUMIF(振分, $C231, 計算_投入係数表_加工!O$4:O$123)</f>
        <v>0</v>
      </c>
      <c r="P231" s="194">
        <f>SUMIF(振分, $C231, 計算_投入係数表_加工!P$4:P$123)</f>
        <v>0</v>
      </c>
      <c r="Q231" s="194">
        <f>SUMIF(振分, $C231, 計算_投入係数表_加工!Q$4:Q$123)</f>
        <v>0</v>
      </c>
      <c r="R231" s="194">
        <f>SUMIF(振分, $C231, 計算_投入係数表_加工!R$4:R$123)</f>
        <v>0</v>
      </c>
      <c r="S231" s="194">
        <f>SUMIF(振分, $C231, 計算_投入係数表_加工!S$4:S$123)</f>
        <v>0</v>
      </c>
      <c r="T231" s="194">
        <f>SUMIF(振分, $C231, 計算_投入係数表_加工!T$4:T$123)</f>
        <v>0</v>
      </c>
      <c r="U231" s="194">
        <f>SUMIF(振分, $C231, 計算_投入係数表_加工!U$4:U$123)</f>
        <v>0</v>
      </c>
      <c r="V231" s="194">
        <f>SUMIF(振分, $C231, 計算_投入係数表_加工!V$4:V$123)</f>
        <v>0</v>
      </c>
      <c r="W231" s="194">
        <f>SUMIF(振分, $C231, 計算_投入係数表_加工!W$4:W$123)</f>
        <v>0</v>
      </c>
      <c r="X231" s="194">
        <f>SUMIF(振分, $C231, 計算_投入係数表_加工!X$4:X$123)</f>
        <v>0</v>
      </c>
      <c r="Y231" s="194">
        <f>SUMIF(振分, $C231, 計算_投入係数表_加工!Y$4:Y$123)</f>
        <v>0</v>
      </c>
      <c r="Z231" s="194">
        <f>SUMIF(振分, $C231, 計算_投入係数表_加工!Z$4:Z$123)</f>
        <v>0</v>
      </c>
      <c r="AA231" s="194">
        <f>SUMIF(振分, $C231, 計算_投入係数表_加工!AA$4:AA$123)</f>
        <v>0</v>
      </c>
      <c r="AB231" s="194">
        <f>SUMIF(振分, $C231, 計算_投入係数表_加工!AB$4:AB$123)</f>
        <v>0</v>
      </c>
      <c r="AC231" s="194">
        <f>SUMIF(振分, $C231, 計算_投入係数表_加工!AC$4:AC$123)</f>
        <v>0</v>
      </c>
      <c r="AD231" s="194">
        <f>SUMIF(振分, $C231, 計算_投入係数表_加工!AD$4:AD$123)</f>
        <v>0</v>
      </c>
      <c r="AE231" s="194">
        <f>SUMIF(振分, $C231, 計算_投入係数表_加工!AE$4:AE$123)</f>
        <v>0</v>
      </c>
      <c r="AF231" s="194">
        <f>SUMIF(振分, $C231, 計算_投入係数表_加工!AF$4:AF$123)</f>
        <v>0</v>
      </c>
      <c r="AG231" s="194">
        <f>SUMIF(振分, $C231, 計算_投入係数表_加工!AG$4:AG$123)</f>
        <v>0</v>
      </c>
      <c r="AH231" s="194">
        <f>SUMIF(振分, $C231, 計算_投入係数表_加工!AH$4:AH$123)</f>
        <v>0</v>
      </c>
      <c r="AI231" s="194">
        <f>SUMIF(振分, $C231, 計算_投入係数表_加工!AI$4:AI$123)</f>
        <v>0</v>
      </c>
      <c r="AJ231" s="194">
        <f>SUMIF(振分, $C231, 計算_投入係数表_加工!AJ$4:AJ$123)</f>
        <v>0</v>
      </c>
      <c r="AK231" s="194">
        <f>SUMIF(振分, $C231, 計算_投入係数表_加工!AK$4:AK$123)</f>
        <v>0</v>
      </c>
      <c r="AL231" s="194">
        <f>SUMIF(振分, $C231, 計算_投入係数表_加工!AL$4:AL$123)</f>
        <v>0</v>
      </c>
      <c r="AM231" s="194">
        <f>SUMIF(振分, $C231, 計算_投入係数表_加工!AM$4:AM$123)</f>
        <v>0</v>
      </c>
      <c r="AN231" s="194">
        <f>SUMIF(振分, $C231, 計算_投入係数表_加工!AN$4:AN$123)</f>
        <v>0</v>
      </c>
      <c r="AO231" s="194">
        <f>SUMIF(振分, $C231, 計算_投入係数表_加工!AO$4:AO$123)</f>
        <v>0</v>
      </c>
      <c r="AP231" s="194">
        <f>SUMIF(振分, $C231, 計算_投入係数表_加工!AP$4:AP$123)</f>
        <v>0</v>
      </c>
      <c r="AQ231" s="194">
        <f>SUMIF(振分, $C231, 計算_投入係数表_加工!AQ$4:AQ$123)</f>
        <v>0</v>
      </c>
      <c r="AR231" s="194">
        <f>SUMIF(振分, $C231, 計算_投入係数表_加工!AR$4:AR$123)</f>
        <v>0</v>
      </c>
      <c r="AS231" s="194">
        <f>SUMIF(振分, $C231, 計算_投入係数表_加工!AS$4:AS$123)</f>
        <v>0</v>
      </c>
      <c r="AT231" s="194">
        <f>SUMIF(振分, $C231, 計算_投入係数表_加工!AT$4:AT$123)</f>
        <v>0</v>
      </c>
      <c r="AU231" s="194">
        <f>SUMIF(振分, $C231, 計算_投入係数表_加工!AU$4:AU$123)</f>
        <v>0</v>
      </c>
      <c r="AV231" s="194">
        <f>SUMIF(振分, $C231, 計算_投入係数表_加工!AV$4:AV$123)</f>
        <v>0</v>
      </c>
      <c r="AW231" s="194">
        <f>SUMIF(振分, $C231, 計算_投入係数表_加工!AW$4:AW$123)</f>
        <v>0</v>
      </c>
      <c r="AX231" s="194">
        <f>SUMIF(振分, $C231, 計算_投入係数表_加工!AX$4:AX$123)</f>
        <v>0</v>
      </c>
      <c r="AY231" s="194">
        <f>SUMIF(振分, $C231, 計算_投入係数表_加工!AY$4:AY$123)</f>
        <v>0</v>
      </c>
      <c r="AZ231" s="194">
        <f>SUMIF(振分, $C231, 計算_投入係数表_加工!AZ$4:AZ$123)</f>
        <v>0</v>
      </c>
      <c r="BA231" s="194">
        <f>SUMIF(振分, $C231, 計算_投入係数表_加工!BA$4:BA$123)</f>
        <v>0</v>
      </c>
      <c r="BB231" s="194">
        <f>SUMIF(振分, $C231, 計算_投入係数表_加工!BB$4:BB$123)</f>
        <v>0</v>
      </c>
      <c r="BC231" s="194">
        <f>SUMIF(振分, $C231, 計算_投入係数表_加工!BC$4:BC$123)</f>
        <v>0</v>
      </c>
      <c r="BD231" s="194">
        <f>SUMIF(振分, $C231, 計算_投入係数表_加工!BD$4:BD$123)</f>
        <v>0</v>
      </c>
      <c r="BE231" s="194">
        <f>SUMIF(振分, $C231, 計算_投入係数表_加工!BE$4:BE$123)</f>
        <v>0</v>
      </c>
      <c r="BF231" s="194">
        <f>SUMIF(振分, $C231, 計算_投入係数表_加工!BF$4:BF$123)</f>
        <v>0</v>
      </c>
      <c r="BG231" s="194">
        <f>SUMIF(振分, $C231, 計算_投入係数表_加工!BG$4:BG$123)</f>
        <v>0</v>
      </c>
      <c r="BH231" s="194">
        <f>SUMIF(振分, $C231, 計算_投入係数表_加工!BH$4:BH$123)</f>
        <v>0</v>
      </c>
      <c r="BI231" s="194">
        <f>SUMIF(振分, $C231, 計算_投入係数表_加工!BI$4:BI$123)</f>
        <v>0</v>
      </c>
      <c r="BJ231" s="194">
        <f>SUMIF(振分, $C231, 計算_投入係数表_加工!BJ$4:BJ$123)</f>
        <v>0</v>
      </c>
      <c r="BK231" s="194">
        <f>SUMIF(振分, $C231, 計算_投入係数表_加工!BK$4:BK$123)</f>
        <v>0</v>
      </c>
      <c r="BL231" s="194">
        <f>SUMIF(振分, $C231, 計算_投入係数表_加工!BL$4:BL$123)</f>
        <v>0</v>
      </c>
      <c r="BM231" s="194">
        <f>SUMIF(振分, $C231, 計算_投入係数表_加工!BM$4:BM$123)</f>
        <v>0</v>
      </c>
      <c r="BN231" s="194">
        <f>SUMIF(振分, $C231, 計算_投入係数表_加工!BN$4:BN$123)</f>
        <v>0</v>
      </c>
      <c r="BO231" s="194">
        <f>SUMIF(振分, $C231, 計算_投入係数表_加工!BO$4:BO$123)</f>
        <v>0</v>
      </c>
      <c r="BP231" s="194">
        <f>SUMIF(振分, $C231, 計算_投入係数表_加工!BP$4:BP$123)</f>
        <v>0</v>
      </c>
      <c r="BQ231" s="194">
        <f>SUMIF(振分, $C231, 計算_投入係数表_加工!BQ$4:BQ$123)</f>
        <v>0</v>
      </c>
      <c r="BR231" s="194">
        <f>SUMIF(振分, $C231, 計算_投入係数表_加工!BR$4:BR$123)</f>
        <v>0</v>
      </c>
      <c r="BS231" s="194">
        <f>SUMIF(振分, $C231, 計算_投入係数表_加工!BS$4:BS$123)</f>
        <v>0</v>
      </c>
      <c r="BT231" s="194">
        <f>SUMIF(振分, $C231, 計算_投入係数表_加工!BT$4:BT$123)</f>
        <v>0</v>
      </c>
      <c r="BU231" s="194">
        <f>SUMIF(振分, $C231, 計算_投入係数表_加工!BU$4:BU$123)</f>
        <v>0</v>
      </c>
      <c r="BV231" s="194">
        <f>SUMIF(振分, $C231, 計算_投入係数表_加工!BV$4:BV$123)</f>
        <v>0</v>
      </c>
      <c r="BW231" s="194">
        <f>SUMIF(振分, $C231, 計算_投入係数表_加工!BW$4:BW$123)</f>
        <v>0</v>
      </c>
      <c r="BX231" s="194">
        <f>SUMIF(振分, $C231, 計算_投入係数表_加工!BX$4:BX$123)</f>
        <v>0</v>
      </c>
      <c r="BY231" s="194">
        <f>SUMIF(振分, $C231, 計算_投入係数表_加工!BY$4:BY$123)</f>
        <v>0</v>
      </c>
      <c r="BZ231" s="194">
        <f>SUMIF(振分, $C231, 計算_投入係数表_加工!BZ$4:BZ$123)</f>
        <v>0</v>
      </c>
      <c r="CA231" s="194">
        <f>SUMIF(振分, $C231, 計算_投入係数表_加工!CA$4:CA$123)</f>
        <v>0</v>
      </c>
      <c r="CB231" s="194">
        <f>SUMIF(振分, $C231, 計算_投入係数表_加工!CB$4:CB$123)</f>
        <v>0</v>
      </c>
      <c r="CC231" s="194">
        <f>SUMIF(振分, $C231, 計算_投入係数表_加工!CC$4:CC$123)</f>
        <v>0</v>
      </c>
      <c r="CD231" s="194">
        <f>SUMIF(振分, $C231, 計算_投入係数表_加工!CD$4:CD$123)</f>
        <v>0</v>
      </c>
      <c r="CE231" s="194">
        <f>SUMIF(振分, $C231, 計算_投入係数表_加工!CE$4:CE$123)</f>
        <v>0</v>
      </c>
      <c r="CF231" s="194">
        <f>SUMIF(振分, $C231, 計算_投入係数表_加工!CF$4:CF$123)</f>
        <v>0</v>
      </c>
      <c r="CG231" s="194">
        <f>SUMIF(振分, $C231, 計算_投入係数表_加工!CG$4:CG$123)</f>
        <v>0</v>
      </c>
      <c r="CH231" s="194">
        <f>SUMIF(振分, $C231, 計算_投入係数表_加工!CH$4:CH$123)</f>
        <v>0</v>
      </c>
      <c r="CI231" s="194">
        <f>SUMIF(振分, $C231, 計算_投入係数表_加工!CI$4:CI$123)</f>
        <v>0</v>
      </c>
      <c r="CJ231" s="194">
        <f>SUMIF(振分, $C231, 計算_投入係数表_加工!CJ$4:CJ$123)</f>
        <v>0</v>
      </c>
      <c r="CK231" s="194">
        <f>SUMIF(振分, $C231, 計算_投入係数表_加工!CK$4:CK$123)</f>
        <v>0</v>
      </c>
      <c r="CL231" s="194">
        <f>SUMIF(振分, $C231, 計算_投入係数表_加工!CL$4:CL$123)</f>
        <v>0</v>
      </c>
      <c r="CM231" s="194">
        <f>SUMIF(振分, $C231, 計算_投入係数表_加工!CM$4:CM$123)</f>
        <v>0</v>
      </c>
      <c r="CN231" s="194">
        <f>SUMIF(振分, $C231, 計算_投入係数表_加工!CN$4:CN$123)</f>
        <v>0</v>
      </c>
      <c r="CO231" s="194">
        <f>SUMIF(振分, $C231, 計算_投入係数表_加工!CO$4:CO$123)</f>
        <v>0</v>
      </c>
      <c r="CP231" s="194">
        <f>SUMIF(振分, $C231, 計算_投入係数表_加工!CP$4:CP$123)</f>
        <v>0</v>
      </c>
      <c r="CQ231" s="194">
        <f>SUMIF(振分, $C231, 計算_投入係数表_加工!CQ$4:CQ$123)</f>
        <v>0</v>
      </c>
      <c r="CR231" s="194">
        <f>SUMIF(振分, $C231, 計算_投入係数表_加工!CR$4:CR$123)</f>
        <v>0</v>
      </c>
      <c r="CS231" s="194">
        <f>SUMIF(振分, $C231, 計算_投入係数表_加工!CS$4:CS$123)</f>
        <v>0</v>
      </c>
      <c r="CT231" s="194">
        <f>SUMIF(振分, $C231, 計算_投入係数表_加工!CT$4:CT$123)</f>
        <v>0</v>
      </c>
      <c r="CU231" s="194">
        <f>SUMIF(振分, $C231, 計算_投入係数表_加工!CU$4:CU$123)</f>
        <v>0</v>
      </c>
      <c r="CV231" s="194">
        <f>SUMIF(振分, $C231, 計算_投入係数表_加工!CV$4:CV$123)</f>
        <v>0</v>
      </c>
      <c r="CW231" s="194">
        <f>SUMIF(振分, $C231, 計算_投入係数表_加工!CW$4:CW$123)</f>
        <v>0</v>
      </c>
      <c r="CX231" s="194">
        <f>SUMIF(振分, $C231, 計算_投入係数表_加工!CX$4:CX$123)</f>
        <v>0</v>
      </c>
      <c r="CY231" s="194">
        <f>SUMIF(振分, $C231, 計算_投入係数表_加工!CY$4:CY$123)</f>
        <v>0</v>
      </c>
      <c r="CZ231" s="194">
        <f>SUMIF(振分, $C231, 計算_投入係数表_加工!CZ$4:CZ$123)</f>
        <v>0</v>
      </c>
      <c r="DA231" s="194">
        <f>SUMIF(振分, $C231, 計算_投入係数表_加工!DA$4:DA$123)</f>
        <v>0</v>
      </c>
      <c r="DB231" s="194">
        <f>SUMIF(振分, $C231, 計算_投入係数表_加工!DB$4:DB$123)</f>
        <v>0</v>
      </c>
      <c r="DC231" s="194">
        <f>SUMIF(振分, $C231, 計算_投入係数表_加工!DC$4:DC$123)</f>
        <v>0</v>
      </c>
      <c r="DD231" s="194">
        <f>SUMIF(振分, $C231, 計算_投入係数表_加工!DD$4:DD$123)</f>
        <v>0</v>
      </c>
      <c r="DE231" s="194">
        <f>SUMIF(振分, $C231, 計算_投入係数表_加工!DE$4:DE$123)</f>
        <v>0</v>
      </c>
      <c r="DF231" s="194">
        <f>SUMIF(振分, $C231, 計算_投入係数表_加工!DF$4:DF$123)</f>
        <v>0</v>
      </c>
      <c r="DG231" s="194">
        <f>SUMIF(振分, $C231, 計算_投入係数表_加工!DG$4:DG$123)</f>
        <v>0</v>
      </c>
      <c r="DH231" s="194">
        <f>SUMIF(振分, $C231, 計算_投入係数表_加工!DH$4:DH$123)</f>
        <v>0</v>
      </c>
      <c r="DI231" s="194">
        <f>SUMIF(振分, $C231, 計算_投入係数表_加工!DI$4:DI$123)</f>
        <v>0</v>
      </c>
      <c r="DJ231" s="194">
        <f>SUMIF(振分, $C231, 計算_投入係数表_加工!DJ$4:DJ$123)</f>
        <v>0</v>
      </c>
      <c r="DK231" s="194">
        <f>SUMIF(振分, $C231, 計算_投入係数表_加工!DK$4:DK$123)</f>
        <v>0</v>
      </c>
      <c r="DL231" s="194">
        <f>SUMIF(振分, $C231, 計算_投入係数表_加工!DL$4:DL$123)</f>
        <v>0</v>
      </c>
      <c r="DM231" s="194">
        <f>SUMIF(振分, $C231, 計算_投入係数表_加工!DM$4:DM$123)</f>
        <v>0</v>
      </c>
      <c r="DN231" s="194">
        <f>SUMIF(振分, $C231, 計算_投入係数表_加工!DN$4:DN$123)</f>
        <v>0</v>
      </c>
      <c r="DO231" s="194">
        <f>SUMIF(振分, $C231, 計算_投入係数表_加工!DO$4:DO$123)</f>
        <v>0</v>
      </c>
      <c r="DP231" s="194">
        <f>SUMIF(振分, $C231, 計算_投入係数表_加工!DP$4:DP$123)</f>
        <v>0</v>
      </c>
      <c r="DQ231" s="194">
        <f>SUMIF(振分, $C231, 計算_投入係数表_加工!DQ$4:DQ$123)</f>
        <v>0</v>
      </c>
      <c r="DR231" s="194">
        <f>SUMIF(振分, $C231, 計算_投入係数表_加工!DR$4:DR$123)</f>
        <v>0</v>
      </c>
      <c r="DS231" s="194">
        <f>SUMIF(振分, $C231, 計算_投入係数表_加工!DS$4:DS$123)</f>
        <v>0</v>
      </c>
      <c r="DT231" s="108">
        <f>SUMIF(振分, $C231, 計算_投入係数表_加工!DT$4:DT$123)</f>
        <v>0</v>
      </c>
    </row>
    <row r="232" spans="1:124" s="22" customFormat="1" x14ac:dyDescent="0.25">
      <c r="A232" s="34"/>
      <c r="B232" s="53">
        <v>92</v>
      </c>
      <c r="C232" s="360" t="str">
        <v>-</v>
      </c>
      <c r="D232" s="193">
        <f>SUMIF(振分, $C232, 計算_投入係数表_加工!D$4:D$123)</f>
        <v>0</v>
      </c>
      <c r="E232" s="194">
        <f>SUMIF(振分, $C232, 計算_投入係数表_加工!E$4:E$123)</f>
        <v>0</v>
      </c>
      <c r="F232" s="194">
        <f>SUMIF(振分, $C232, 計算_投入係数表_加工!F$4:F$123)</f>
        <v>0</v>
      </c>
      <c r="G232" s="194">
        <f>SUMIF(振分, $C232, 計算_投入係数表_加工!G$4:G$123)</f>
        <v>0</v>
      </c>
      <c r="H232" s="194">
        <f>SUMIF(振分, $C232, 計算_投入係数表_加工!H$4:H$123)</f>
        <v>0</v>
      </c>
      <c r="I232" s="194">
        <f>SUMIF(振分, $C232, 計算_投入係数表_加工!I$4:I$123)</f>
        <v>0</v>
      </c>
      <c r="J232" s="194">
        <f>SUMIF(振分, $C232, 計算_投入係数表_加工!J$4:J$123)</f>
        <v>0</v>
      </c>
      <c r="K232" s="194">
        <f>SUMIF(振分, $C232, 計算_投入係数表_加工!K$4:K$123)</f>
        <v>0</v>
      </c>
      <c r="L232" s="194">
        <f>SUMIF(振分, $C232, 計算_投入係数表_加工!L$4:L$123)</f>
        <v>0</v>
      </c>
      <c r="M232" s="194">
        <f>SUMIF(振分, $C232, 計算_投入係数表_加工!M$4:M$123)</f>
        <v>0</v>
      </c>
      <c r="N232" s="194">
        <f>SUMIF(振分, $C232, 計算_投入係数表_加工!N$4:N$123)</f>
        <v>0</v>
      </c>
      <c r="O232" s="194">
        <f>SUMIF(振分, $C232, 計算_投入係数表_加工!O$4:O$123)</f>
        <v>0</v>
      </c>
      <c r="P232" s="194">
        <f>SUMIF(振分, $C232, 計算_投入係数表_加工!P$4:P$123)</f>
        <v>0</v>
      </c>
      <c r="Q232" s="194">
        <f>SUMIF(振分, $C232, 計算_投入係数表_加工!Q$4:Q$123)</f>
        <v>0</v>
      </c>
      <c r="R232" s="194">
        <f>SUMIF(振分, $C232, 計算_投入係数表_加工!R$4:R$123)</f>
        <v>0</v>
      </c>
      <c r="S232" s="194">
        <f>SUMIF(振分, $C232, 計算_投入係数表_加工!S$4:S$123)</f>
        <v>0</v>
      </c>
      <c r="T232" s="194">
        <f>SUMIF(振分, $C232, 計算_投入係数表_加工!T$4:T$123)</f>
        <v>0</v>
      </c>
      <c r="U232" s="194">
        <f>SUMIF(振分, $C232, 計算_投入係数表_加工!U$4:U$123)</f>
        <v>0</v>
      </c>
      <c r="V232" s="194">
        <f>SUMIF(振分, $C232, 計算_投入係数表_加工!V$4:V$123)</f>
        <v>0</v>
      </c>
      <c r="W232" s="194">
        <f>SUMIF(振分, $C232, 計算_投入係数表_加工!W$4:W$123)</f>
        <v>0</v>
      </c>
      <c r="X232" s="194">
        <f>SUMIF(振分, $C232, 計算_投入係数表_加工!X$4:X$123)</f>
        <v>0</v>
      </c>
      <c r="Y232" s="194">
        <f>SUMIF(振分, $C232, 計算_投入係数表_加工!Y$4:Y$123)</f>
        <v>0</v>
      </c>
      <c r="Z232" s="194">
        <f>SUMIF(振分, $C232, 計算_投入係数表_加工!Z$4:Z$123)</f>
        <v>0</v>
      </c>
      <c r="AA232" s="194">
        <f>SUMIF(振分, $C232, 計算_投入係数表_加工!AA$4:AA$123)</f>
        <v>0</v>
      </c>
      <c r="AB232" s="194">
        <f>SUMIF(振分, $C232, 計算_投入係数表_加工!AB$4:AB$123)</f>
        <v>0</v>
      </c>
      <c r="AC232" s="194">
        <f>SUMIF(振分, $C232, 計算_投入係数表_加工!AC$4:AC$123)</f>
        <v>0</v>
      </c>
      <c r="AD232" s="194">
        <f>SUMIF(振分, $C232, 計算_投入係数表_加工!AD$4:AD$123)</f>
        <v>0</v>
      </c>
      <c r="AE232" s="194">
        <f>SUMIF(振分, $C232, 計算_投入係数表_加工!AE$4:AE$123)</f>
        <v>0</v>
      </c>
      <c r="AF232" s="194">
        <f>SUMIF(振分, $C232, 計算_投入係数表_加工!AF$4:AF$123)</f>
        <v>0</v>
      </c>
      <c r="AG232" s="194">
        <f>SUMIF(振分, $C232, 計算_投入係数表_加工!AG$4:AG$123)</f>
        <v>0</v>
      </c>
      <c r="AH232" s="194">
        <f>SUMIF(振分, $C232, 計算_投入係数表_加工!AH$4:AH$123)</f>
        <v>0</v>
      </c>
      <c r="AI232" s="194">
        <f>SUMIF(振分, $C232, 計算_投入係数表_加工!AI$4:AI$123)</f>
        <v>0</v>
      </c>
      <c r="AJ232" s="194">
        <f>SUMIF(振分, $C232, 計算_投入係数表_加工!AJ$4:AJ$123)</f>
        <v>0</v>
      </c>
      <c r="AK232" s="194">
        <f>SUMIF(振分, $C232, 計算_投入係数表_加工!AK$4:AK$123)</f>
        <v>0</v>
      </c>
      <c r="AL232" s="194">
        <f>SUMIF(振分, $C232, 計算_投入係数表_加工!AL$4:AL$123)</f>
        <v>0</v>
      </c>
      <c r="AM232" s="194">
        <f>SUMIF(振分, $C232, 計算_投入係数表_加工!AM$4:AM$123)</f>
        <v>0</v>
      </c>
      <c r="AN232" s="194">
        <f>SUMIF(振分, $C232, 計算_投入係数表_加工!AN$4:AN$123)</f>
        <v>0</v>
      </c>
      <c r="AO232" s="194">
        <f>SUMIF(振分, $C232, 計算_投入係数表_加工!AO$4:AO$123)</f>
        <v>0</v>
      </c>
      <c r="AP232" s="194">
        <f>SUMIF(振分, $C232, 計算_投入係数表_加工!AP$4:AP$123)</f>
        <v>0</v>
      </c>
      <c r="AQ232" s="194">
        <f>SUMIF(振分, $C232, 計算_投入係数表_加工!AQ$4:AQ$123)</f>
        <v>0</v>
      </c>
      <c r="AR232" s="194">
        <f>SUMIF(振分, $C232, 計算_投入係数表_加工!AR$4:AR$123)</f>
        <v>0</v>
      </c>
      <c r="AS232" s="194">
        <f>SUMIF(振分, $C232, 計算_投入係数表_加工!AS$4:AS$123)</f>
        <v>0</v>
      </c>
      <c r="AT232" s="194">
        <f>SUMIF(振分, $C232, 計算_投入係数表_加工!AT$4:AT$123)</f>
        <v>0</v>
      </c>
      <c r="AU232" s="194">
        <f>SUMIF(振分, $C232, 計算_投入係数表_加工!AU$4:AU$123)</f>
        <v>0</v>
      </c>
      <c r="AV232" s="194">
        <f>SUMIF(振分, $C232, 計算_投入係数表_加工!AV$4:AV$123)</f>
        <v>0</v>
      </c>
      <c r="AW232" s="194">
        <f>SUMIF(振分, $C232, 計算_投入係数表_加工!AW$4:AW$123)</f>
        <v>0</v>
      </c>
      <c r="AX232" s="194">
        <f>SUMIF(振分, $C232, 計算_投入係数表_加工!AX$4:AX$123)</f>
        <v>0</v>
      </c>
      <c r="AY232" s="194">
        <f>SUMIF(振分, $C232, 計算_投入係数表_加工!AY$4:AY$123)</f>
        <v>0</v>
      </c>
      <c r="AZ232" s="194">
        <f>SUMIF(振分, $C232, 計算_投入係数表_加工!AZ$4:AZ$123)</f>
        <v>0</v>
      </c>
      <c r="BA232" s="194">
        <f>SUMIF(振分, $C232, 計算_投入係数表_加工!BA$4:BA$123)</f>
        <v>0</v>
      </c>
      <c r="BB232" s="194">
        <f>SUMIF(振分, $C232, 計算_投入係数表_加工!BB$4:BB$123)</f>
        <v>0</v>
      </c>
      <c r="BC232" s="194">
        <f>SUMIF(振分, $C232, 計算_投入係数表_加工!BC$4:BC$123)</f>
        <v>0</v>
      </c>
      <c r="BD232" s="194">
        <f>SUMIF(振分, $C232, 計算_投入係数表_加工!BD$4:BD$123)</f>
        <v>0</v>
      </c>
      <c r="BE232" s="194">
        <f>SUMIF(振分, $C232, 計算_投入係数表_加工!BE$4:BE$123)</f>
        <v>0</v>
      </c>
      <c r="BF232" s="194">
        <f>SUMIF(振分, $C232, 計算_投入係数表_加工!BF$4:BF$123)</f>
        <v>0</v>
      </c>
      <c r="BG232" s="194">
        <f>SUMIF(振分, $C232, 計算_投入係数表_加工!BG$4:BG$123)</f>
        <v>0</v>
      </c>
      <c r="BH232" s="194">
        <f>SUMIF(振分, $C232, 計算_投入係数表_加工!BH$4:BH$123)</f>
        <v>0</v>
      </c>
      <c r="BI232" s="194">
        <f>SUMIF(振分, $C232, 計算_投入係数表_加工!BI$4:BI$123)</f>
        <v>0</v>
      </c>
      <c r="BJ232" s="194">
        <f>SUMIF(振分, $C232, 計算_投入係数表_加工!BJ$4:BJ$123)</f>
        <v>0</v>
      </c>
      <c r="BK232" s="194">
        <f>SUMIF(振分, $C232, 計算_投入係数表_加工!BK$4:BK$123)</f>
        <v>0</v>
      </c>
      <c r="BL232" s="194">
        <f>SUMIF(振分, $C232, 計算_投入係数表_加工!BL$4:BL$123)</f>
        <v>0</v>
      </c>
      <c r="BM232" s="194">
        <f>SUMIF(振分, $C232, 計算_投入係数表_加工!BM$4:BM$123)</f>
        <v>0</v>
      </c>
      <c r="BN232" s="194">
        <f>SUMIF(振分, $C232, 計算_投入係数表_加工!BN$4:BN$123)</f>
        <v>0</v>
      </c>
      <c r="BO232" s="194">
        <f>SUMIF(振分, $C232, 計算_投入係数表_加工!BO$4:BO$123)</f>
        <v>0</v>
      </c>
      <c r="BP232" s="194">
        <f>SUMIF(振分, $C232, 計算_投入係数表_加工!BP$4:BP$123)</f>
        <v>0</v>
      </c>
      <c r="BQ232" s="194">
        <f>SUMIF(振分, $C232, 計算_投入係数表_加工!BQ$4:BQ$123)</f>
        <v>0</v>
      </c>
      <c r="BR232" s="194">
        <f>SUMIF(振分, $C232, 計算_投入係数表_加工!BR$4:BR$123)</f>
        <v>0</v>
      </c>
      <c r="BS232" s="194">
        <f>SUMIF(振分, $C232, 計算_投入係数表_加工!BS$4:BS$123)</f>
        <v>0</v>
      </c>
      <c r="BT232" s="194">
        <f>SUMIF(振分, $C232, 計算_投入係数表_加工!BT$4:BT$123)</f>
        <v>0</v>
      </c>
      <c r="BU232" s="194">
        <f>SUMIF(振分, $C232, 計算_投入係数表_加工!BU$4:BU$123)</f>
        <v>0</v>
      </c>
      <c r="BV232" s="194">
        <f>SUMIF(振分, $C232, 計算_投入係数表_加工!BV$4:BV$123)</f>
        <v>0</v>
      </c>
      <c r="BW232" s="194">
        <f>SUMIF(振分, $C232, 計算_投入係数表_加工!BW$4:BW$123)</f>
        <v>0</v>
      </c>
      <c r="BX232" s="194">
        <f>SUMIF(振分, $C232, 計算_投入係数表_加工!BX$4:BX$123)</f>
        <v>0</v>
      </c>
      <c r="BY232" s="194">
        <f>SUMIF(振分, $C232, 計算_投入係数表_加工!BY$4:BY$123)</f>
        <v>0</v>
      </c>
      <c r="BZ232" s="194">
        <f>SUMIF(振分, $C232, 計算_投入係数表_加工!BZ$4:BZ$123)</f>
        <v>0</v>
      </c>
      <c r="CA232" s="194">
        <f>SUMIF(振分, $C232, 計算_投入係数表_加工!CA$4:CA$123)</f>
        <v>0</v>
      </c>
      <c r="CB232" s="194">
        <f>SUMIF(振分, $C232, 計算_投入係数表_加工!CB$4:CB$123)</f>
        <v>0</v>
      </c>
      <c r="CC232" s="194">
        <f>SUMIF(振分, $C232, 計算_投入係数表_加工!CC$4:CC$123)</f>
        <v>0</v>
      </c>
      <c r="CD232" s="194">
        <f>SUMIF(振分, $C232, 計算_投入係数表_加工!CD$4:CD$123)</f>
        <v>0</v>
      </c>
      <c r="CE232" s="194">
        <f>SUMIF(振分, $C232, 計算_投入係数表_加工!CE$4:CE$123)</f>
        <v>0</v>
      </c>
      <c r="CF232" s="194">
        <f>SUMIF(振分, $C232, 計算_投入係数表_加工!CF$4:CF$123)</f>
        <v>0</v>
      </c>
      <c r="CG232" s="194">
        <f>SUMIF(振分, $C232, 計算_投入係数表_加工!CG$4:CG$123)</f>
        <v>0</v>
      </c>
      <c r="CH232" s="194">
        <f>SUMIF(振分, $C232, 計算_投入係数表_加工!CH$4:CH$123)</f>
        <v>0</v>
      </c>
      <c r="CI232" s="194">
        <f>SUMIF(振分, $C232, 計算_投入係数表_加工!CI$4:CI$123)</f>
        <v>0</v>
      </c>
      <c r="CJ232" s="194">
        <f>SUMIF(振分, $C232, 計算_投入係数表_加工!CJ$4:CJ$123)</f>
        <v>0</v>
      </c>
      <c r="CK232" s="194">
        <f>SUMIF(振分, $C232, 計算_投入係数表_加工!CK$4:CK$123)</f>
        <v>0</v>
      </c>
      <c r="CL232" s="194">
        <f>SUMIF(振分, $C232, 計算_投入係数表_加工!CL$4:CL$123)</f>
        <v>0</v>
      </c>
      <c r="CM232" s="194">
        <f>SUMIF(振分, $C232, 計算_投入係数表_加工!CM$4:CM$123)</f>
        <v>0</v>
      </c>
      <c r="CN232" s="194">
        <f>SUMIF(振分, $C232, 計算_投入係数表_加工!CN$4:CN$123)</f>
        <v>0</v>
      </c>
      <c r="CO232" s="194">
        <f>SUMIF(振分, $C232, 計算_投入係数表_加工!CO$4:CO$123)</f>
        <v>0</v>
      </c>
      <c r="CP232" s="194">
        <f>SUMIF(振分, $C232, 計算_投入係数表_加工!CP$4:CP$123)</f>
        <v>0</v>
      </c>
      <c r="CQ232" s="194">
        <f>SUMIF(振分, $C232, 計算_投入係数表_加工!CQ$4:CQ$123)</f>
        <v>0</v>
      </c>
      <c r="CR232" s="194">
        <f>SUMIF(振分, $C232, 計算_投入係数表_加工!CR$4:CR$123)</f>
        <v>0</v>
      </c>
      <c r="CS232" s="194">
        <f>SUMIF(振分, $C232, 計算_投入係数表_加工!CS$4:CS$123)</f>
        <v>0</v>
      </c>
      <c r="CT232" s="194">
        <f>SUMIF(振分, $C232, 計算_投入係数表_加工!CT$4:CT$123)</f>
        <v>0</v>
      </c>
      <c r="CU232" s="194">
        <f>SUMIF(振分, $C232, 計算_投入係数表_加工!CU$4:CU$123)</f>
        <v>0</v>
      </c>
      <c r="CV232" s="194">
        <f>SUMIF(振分, $C232, 計算_投入係数表_加工!CV$4:CV$123)</f>
        <v>0</v>
      </c>
      <c r="CW232" s="194">
        <f>SUMIF(振分, $C232, 計算_投入係数表_加工!CW$4:CW$123)</f>
        <v>0</v>
      </c>
      <c r="CX232" s="194">
        <f>SUMIF(振分, $C232, 計算_投入係数表_加工!CX$4:CX$123)</f>
        <v>0</v>
      </c>
      <c r="CY232" s="194">
        <f>SUMIF(振分, $C232, 計算_投入係数表_加工!CY$4:CY$123)</f>
        <v>0</v>
      </c>
      <c r="CZ232" s="194">
        <f>SUMIF(振分, $C232, 計算_投入係数表_加工!CZ$4:CZ$123)</f>
        <v>0</v>
      </c>
      <c r="DA232" s="194">
        <f>SUMIF(振分, $C232, 計算_投入係数表_加工!DA$4:DA$123)</f>
        <v>0</v>
      </c>
      <c r="DB232" s="194">
        <f>SUMIF(振分, $C232, 計算_投入係数表_加工!DB$4:DB$123)</f>
        <v>0</v>
      </c>
      <c r="DC232" s="194">
        <f>SUMIF(振分, $C232, 計算_投入係数表_加工!DC$4:DC$123)</f>
        <v>0</v>
      </c>
      <c r="DD232" s="194">
        <f>SUMIF(振分, $C232, 計算_投入係数表_加工!DD$4:DD$123)</f>
        <v>0</v>
      </c>
      <c r="DE232" s="194">
        <f>SUMIF(振分, $C232, 計算_投入係数表_加工!DE$4:DE$123)</f>
        <v>0</v>
      </c>
      <c r="DF232" s="194">
        <f>SUMIF(振分, $C232, 計算_投入係数表_加工!DF$4:DF$123)</f>
        <v>0</v>
      </c>
      <c r="DG232" s="194">
        <f>SUMIF(振分, $C232, 計算_投入係数表_加工!DG$4:DG$123)</f>
        <v>0</v>
      </c>
      <c r="DH232" s="194">
        <f>SUMIF(振分, $C232, 計算_投入係数表_加工!DH$4:DH$123)</f>
        <v>0</v>
      </c>
      <c r="DI232" s="194">
        <f>SUMIF(振分, $C232, 計算_投入係数表_加工!DI$4:DI$123)</f>
        <v>0</v>
      </c>
      <c r="DJ232" s="194">
        <f>SUMIF(振分, $C232, 計算_投入係数表_加工!DJ$4:DJ$123)</f>
        <v>0</v>
      </c>
      <c r="DK232" s="194">
        <f>SUMIF(振分, $C232, 計算_投入係数表_加工!DK$4:DK$123)</f>
        <v>0</v>
      </c>
      <c r="DL232" s="194">
        <f>SUMIF(振分, $C232, 計算_投入係数表_加工!DL$4:DL$123)</f>
        <v>0</v>
      </c>
      <c r="DM232" s="194">
        <f>SUMIF(振分, $C232, 計算_投入係数表_加工!DM$4:DM$123)</f>
        <v>0</v>
      </c>
      <c r="DN232" s="194">
        <f>SUMIF(振分, $C232, 計算_投入係数表_加工!DN$4:DN$123)</f>
        <v>0</v>
      </c>
      <c r="DO232" s="194">
        <f>SUMIF(振分, $C232, 計算_投入係数表_加工!DO$4:DO$123)</f>
        <v>0</v>
      </c>
      <c r="DP232" s="194">
        <f>SUMIF(振分, $C232, 計算_投入係数表_加工!DP$4:DP$123)</f>
        <v>0</v>
      </c>
      <c r="DQ232" s="194">
        <f>SUMIF(振分, $C232, 計算_投入係数表_加工!DQ$4:DQ$123)</f>
        <v>0</v>
      </c>
      <c r="DR232" s="194">
        <f>SUMIF(振分, $C232, 計算_投入係数表_加工!DR$4:DR$123)</f>
        <v>0</v>
      </c>
      <c r="DS232" s="194">
        <f>SUMIF(振分, $C232, 計算_投入係数表_加工!DS$4:DS$123)</f>
        <v>0</v>
      </c>
      <c r="DT232" s="108">
        <f>SUMIF(振分, $C232, 計算_投入係数表_加工!DT$4:DT$123)</f>
        <v>0</v>
      </c>
    </row>
    <row r="233" spans="1:124" s="22" customFormat="1" x14ac:dyDescent="0.25">
      <c r="A233" s="34"/>
      <c r="B233" s="53">
        <v>93</v>
      </c>
      <c r="C233" s="360" t="str">
        <v>-</v>
      </c>
      <c r="D233" s="193">
        <f>SUMIF(振分, $C233, 計算_投入係数表_加工!D$4:D$123)</f>
        <v>0</v>
      </c>
      <c r="E233" s="194">
        <f>SUMIF(振分, $C233, 計算_投入係数表_加工!E$4:E$123)</f>
        <v>0</v>
      </c>
      <c r="F233" s="194">
        <f>SUMIF(振分, $C233, 計算_投入係数表_加工!F$4:F$123)</f>
        <v>0</v>
      </c>
      <c r="G233" s="194">
        <f>SUMIF(振分, $C233, 計算_投入係数表_加工!G$4:G$123)</f>
        <v>0</v>
      </c>
      <c r="H233" s="194">
        <f>SUMIF(振分, $C233, 計算_投入係数表_加工!H$4:H$123)</f>
        <v>0</v>
      </c>
      <c r="I233" s="194">
        <f>SUMIF(振分, $C233, 計算_投入係数表_加工!I$4:I$123)</f>
        <v>0</v>
      </c>
      <c r="J233" s="194">
        <f>SUMIF(振分, $C233, 計算_投入係数表_加工!J$4:J$123)</f>
        <v>0</v>
      </c>
      <c r="K233" s="194">
        <f>SUMIF(振分, $C233, 計算_投入係数表_加工!K$4:K$123)</f>
        <v>0</v>
      </c>
      <c r="L233" s="194">
        <f>SUMIF(振分, $C233, 計算_投入係数表_加工!L$4:L$123)</f>
        <v>0</v>
      </c>
      <c r="M233" s="194">
        <f>SUMIF(振分, $C233, 計算_投入係数表_加工!M$4:M$123)</f>
        <v>0</v>
      </c>
      <c r="N233" s="194">
        <f>SUMIF(振分, $C233, 計算_投入係数表_加工!N$4:N$123)</f>
        <v>0</v>
      </c>
      <c r="O233" s="194">
        <f>SUMIF(振分, $C233, 計算_投入係数表_加工!O$4:O$123)</f>
        <v>0</v>
      </c>
      <c r="P233" s="194">
        <f>SUMIF(振分, $C233, 計算_投入係数表_加工!P$4:P$123)</f>
        <v>0</v>
      </c>
      <c r="Q233" s="194">
        <f>SUMIF(振分, $C233, 計算_投入係数表_加工!Q$4:Q$123)</f>
        <v>0</v>
      </c>
      <c r="R233" s="194">
        <f>SUMIF(振分, $C233, 計算_投入係数表_加工!R$4:R$123)</f>
        <v>0</v>
      </c>
      <c r="S233" s="194">
        <f>SUMIF(振分, $C233, 計算_投入係数表_加工!S$4:S$123)</f>
        <v>0</v>
      </c>
      <c r="T233" s="194">
        <f>SUMIF(振分, $C233, 計算_投入係数表_加工!T$4:T$123)</f>
        <v>0</v>
      </c>
      <c r="U233" s="194">
        <f>SUMIF(振分, $C233, 計算_投入係数表_加工!U$4:U$123)</f>
        <v>0</v>
      </c>
      <c r="V233" s="194">
        <f>SUMIF(振分, $C233, 計算_投入係数表_加工!V$4:V$123)</f>
        <v>0</v>
      </c>
      <c r="W233" s="194">
        <f>SUMIF(振分, $C233, 計算_投入係数表_加工!W$4:W$123)</f>
        <v>0</v>
      </c>
      <c r="X233" s="194">
        <f>SUMIF(振分, $C233, 計算_投入係数表_加工!X$4:X$123)</f>
        <v>0</v>
      </c>
      <c r="Y233" s="194">
        <f>SUMIF(振分, $C233, 計算_投入係数表_加工!Y$4:Y$123)</f>
        <v>0</v>
      </c>
      <c r="Z233" s="194">
        <f>SUMIF(振分, $C233, 計算_投入係数表_加工!Z$4:Z$123)</f>
        <v>0</v>
      </c>
      <c r="AA233" s="194">
        <f>SUMIF(振分, $C233, 計算_投入係数表_加工!AA$4:AA$123)</f>
        <v>0</v>
      </c>
      <c r="AB233" s="194">
        <f>SUMIF(振分, $C233, 計算_投入係数表_加工!AB$4:AB$123)</f>
        <v>0</v>
      </c>
      <c r="AC233" s="194">
        <f>SUMIF(振分, $C233, 計算_投入係数表_加工!AC$4:AC$123)</f>
        <v>0</v>
      </c>
      <c r="AD233" s="194">
        <f>SUMIF(振分, $C233, 計算_投入係数表_加工!AD$4:AD$123)</f>
        <v>0</v>
      </c>
      <c r="AE233" s="194">
        <f>SUMIF(振分, $C233, 計算_投入係数表_加工!AE$4:AE$123)</f>
        <v>0</v>
      </c>
      <c r="AF233" s="194">
        <f>SUMIF(振分, $C233, 計算_投入係数表_加工!AF$4:AF$123)</f>
        <v>0</v>
      </c>
      <c r="AG233" s="194">
        <f>SUMIF(振分, $C233, 計算_投入係数表_加工!AG$4:AG$123)</f>
        <v>0</v>
      </c>
      <c r="AH233" s="194">
        <f>SUMIF(振分, $C233, 計算_投入係数表_加工!AH$4:AH$123)</f>
        <v>0</v>
      </c>
      <c r="AI233" s="194">
        <f>SUMIF(振分, $C233, 計算_投入係数表_加工!AI$4:AI$123)</f>
        <v>0</v>
      </c>
      <c r="AJ233" s="194">
        <f>SUMIF(振分, $C233, 計算_投入係数表_加工!AJ$4:AJ$123)</f>
        <v>0</v>
      </c>
      <c r="AK233" s="194">
        <f>SUMIF(振分, $C233, 計算_投入係数表_加工!AK$4:AK$123)</f>
        <v>0</v>
      </c>
      <c r="AL233" s="194">
        <f>SUMIF(振分, $C233, 計算_投入係数表_加工!AL$4:AL$123)</f>
        <v>0</v>
      </c>
      <c r="AM233" s="194">
        <f>SUMIF(振分, $C233, 計算_投入係数表_加工!AM$4:AM$123)</f>
        <v>0</v>
      </c>
      <c r="AN233" s="194">
        <f>SUMIF(振分, $C233, 計算_投入係数表_加工!AN$4:AN$123)</f>
        <v>0</v>
      </c>
      <c r="AO233" s="194">
        <f>SUMIF(振分, $C233, 計算_投入係数表_加工!AO$4:AO$123)</f>
        <v>0</v>
      </c>
      <c r="AP233" s="194">
        <f>SUMIF(振分, $C233, 計算_投入係数表_加工!AP$4:AP$123)</f>
        <v>0</v>
      </c>
      <c r="AQ233" s="194">
        <f>SUMIF(振分, $C233, 計算_投入係数表_加工!AQ$4:AQ$123)</f>
        <v>0</v>
      </c>
      <c r="AR233" s="194">
        <f>SUMIF(振分, $C233, 計算_投入係数表_加工!AR$4:AR$123)</f>
        <v>0</v>
      </c>
      <c r="AS233" s="194">
        <f>SUMIF(振分, $C233, 計算_投入係数表_加工!AS$4:AS$123)</f>
        <v>0</v>
      </c>
      <c r="AT233" s="194">
        <f>SUMIF(振分, $C233, 計算_投入係数表_加工!AT$4:AT$123)</f>
        <v>0</v>
      </c>
      <c r="AU233" s="194">
        <f>SUMIF(振分, $C233, 計算_投入係数表_加工!AU$4:AU$123)</f>
        <v>0</v>
      </c>
      <c r="AV233" s="194">
        <f>SUMIF(振分, $C233, 計算_投入係数表_加工!AV$4:AV$123)</f>
        <v>0</v>
      </c>
      <c r="AW233" s="194">
        <f>SUMIF(振分, $C233, 計算_投入係数表_加工!AW$4:AW$123)</f>
        <v>0</v>
      </c>
      <c r="AX233" s="194">
        <f>SUMIF(振分, $C233, 計算_投入係数表_加工!AX$4:AX$123)</f>
        <v>0</v>
      </c>
      <c r="AY233" s="194">
        <f>SUMIF(振分, $C233, 計算_投入係数表_加工!AY$4:AY$123)</f>
        <v>0</v>
      </c>
      <c r="AZ233" s="194">
        <f>SUMIF(振分, $C233, 計算_投入係数表_加工!AZ$4:AZ$123)</f>
        <v>0</v>
      </c>
      <c r="BA233" s="194">
        <f>SUMIF(振分, $C233, 計算_投入係数表_加工!BA$4:BA$123)</f>
        <v>0</v>
      </c>
      <c r="BB233" s="194">
        <f>SUMIF(振分, $C233, 計算_投入係数表_加工!BB$4:BB$123)</f>
        <v>0</v>
      </c>
      <c r="BC233" s="194">
        <f>SUMIF(振分, $C233, 計算_投入係数表_加工!BC$4:BC$123)</f>
        <v>0</v>
      </c>
      <c r="BD233" s="194">
        <f>SUMIF(振分, $C233, 計算_投入係数表_加工!BD$4:BD$123)</f>
        <v>0</v>
      </c>
      <c r="BE233" s="194">
        <f>SUMIF(振分, $C233, 計算_投入係数表_加工!BE$4:BE$123)</f>
        <v>0</v>
      </c>
      <c r="BF233" s="194">
        <f>SUMIF(振分, $C233, 計算_投入係数表_加工!BF$4:BF$123)</f>
        <v>0</v>
      </c>
      <c r="BG233" s="194">
        <f>SUMIF(振分, $C233, 計算_投入係数表_加工!BG$4:BG$123)</f>
        <v>0</v>
      </c>
      <c r="BH233" s="194">
        <f>SUMIF(振分, $C233, 計算_投入係数表_加工!BH$4:BH$123)</f>
        <v>0</v>
      </c>
      <c r="BI233" s="194">
        <f>SUMIF(振分, $C233, 計算_投入係数表_加工!BI$4:BI$123)</f>
        <v>0</v>
      </c>
      <c r="BJ233" s="194">
        <f>SUMIF(振分, $C233, 計算_投入係数表_加工!BJ$4:BJ$123)</f>
        <v>0</v>
      </c>
      <c r="BK233" s="194">
        <f>SUMIF(振分, $C233, 計算_投入係数表_加工!BK$4:BK$123)</f>
        <v>0</v>
      </c>
      <c r="BL233" s="194">
        <f>SUMIF(振分, $C233, 計算_投入係数表_加工!BL$4:BL$123)</f>
        <v>0</v>
      </c>
      <c r="BM233" s="194">
        <f>SUMIF(振分, $C233, 計算_投入係数表_加工!BM$4:BM$123)</f>
        <v>0</v>
      </c>
      <c r="BN233" s="194">
        <f>SUMIF(振分, $C233, 計算_投入係数表_加工!BN$4:BN$123)</f>
        <v>0</v>
      </c>
      <c r="BO233" s="194">
        <f>SUMIF(振分, $C233, 計算_投入係数表_加工!BO$4:BO$123)</f>
        <v>0</v>
      </c>
      <c r="BP233" s="194">
        <f>SUMIF(振分, $C233, 計算_投入係数表_加工!BP$4:BP$123)</f>
        <v>0</v>
      </c>
      <c r="BQ233" s="194">
        <f>SUMIF(振分, $C233, 計算_投入係数表_加工!BQ$4:BQ$123)</f>
        <v>0</v>
      </c>
      <c r="BR233" s="194">
        <f>SUMIF(振分, $C233, 計算_投入係数表_加工!BR$4:BR$123)</f>
        <v>0</v>
      </c>
      <c r="BS233" s="194">
        <f>SUMIF(振分, $C233, 計算_投入係数表_加工!BS$4:BS$123)</f>
        <v>0</v>
      </c>
      <c r="BT233" s="194">
        <f>SUMIF(振分, $C233, 計算_投入係数表_加工!BT$4:BT$123)</f>
        <v>0</v>
      </c>
      <c r="BU233" s="194">
        <f>SUMIF(振分, $C233, 計算_投入係数表_加工!BU$4:BU$123)</f>
        <v>0</v>
      </c>
      <c r="BV233" s="194">
        <f>SUMIF(振分, $C233, 計算_投入係数表_加工!BV$4:BV$123)</f>
        <v>0</v>
      </c>
      <c r="BW233" s="194">
        <f>SUMIF(振分, $C233, 計算_投入係数表_加工!BW$4:BW$123)</f>
        <v>0</v>
      </c>
      <c r="BX233" s="194">
        <f>SUMIF(振分, $C233, 計算_投入係数表_加工!BX$4:BX$123)</f>
        <v>0</v>
      </c>
      <c r="BY233" s="194">
        <f>SUMIF(振分, $C233, 計算_投入係数表_加工!BY$4:BY$123)</f>
        <v>0</v>
      </c>
      <c r="BZ233" s="194">
        <f>SUMIF(振分, $C233, 計算_投入係数表_加工!BZ$4:BZ$123)</f>
        <v>0</v>
      </c>
      <c r="CA233" s="194">
        <f>SUMIF(振分, $C233, 計算_投入係数表_加工!CA$4:CA$123)</f>
        <v>0</v>
      </c>
      <c r="CB233" s="194">
        <f>SUMIF(振分, $C233, 計算_投入係数表_加工!CB$4:CB$123)</f>
        <v>0</v>
      </c>
      <c r="CC233" s="194">
        <f>SUMIF(振分, $C233, 計算_投入係数表_加工!CC$4:CC$123)</f>
        <v>0</v>
      </c>
      <c r="CD233" s="194">
        <f>SUMIF(振分, $C233, 計算_投入係数表_加工!CD$4:CD$123)</f>
        <v>0</v>
      </c>
      <c r="CE233" s="194">
        <f>SUMIF(振分, $C233, 計算_投入係数表_加工!CE$4:CE$123)</f>
        <v>0</v>
      </c>
      <c r="CF233" s="194">
        <f>SUMIF(振分, $C233, 計算_投入係数表_加工!CF$4:CF$123)</f>
        <v>0</v>
      </c>
      <c r="CG233" s="194">
        <f>SUMIF(振分, $C233, 計算_投入係数表_加工!CG$4:CG$123)</f>
        <v>0</v>
      </c>
      <c r="CH233" s="194">
        <f>SUMIF(振分, $C233, 計算_投入係数表_加工!CH$4:CH$123)</f>
        <v>0</v>
      </c>
      <c r="CI233" s="194">
        <f>SUMIF(振分, $C233, 計算_投入係数表_加工!CI$4:CI$123)</f>
        <v>0</v>
      </c>
      <c r="CJ233" s="194">
        <f>SUMIF(振分, $C233, 計算_投入係数表_加工!CJ$4:CJ$123)</f>
        <v>0</v>
      </c>
      <c r="CK233" s="194">
        <f>SUMIF(振分, $C233, 計算_投入係数表_加工!CK$4:CK$123)</f>
        <v>0</v>
      </c>
      <c r="CL233" s="194">
        <f>SUMIF(振分, $C233, 計算_投入係数表_加工!CL$4:CL$123)</f>
        <v>0</v>
      </c>
      <c r="CM233" s="194">
        <f>SUMIF(振分, $C233, 計算_投入係数表_加工!CM$4:CM$123)</f>
        <v>0</v>
      </c>
      <c r="CN233" s="194">
        <f>SUMIF(振分, $C233, 計算_投入係数表_加工!CN$4:CN$123)</f>
        <v>0</v>
      </c>
      <c r="CO233" s="194">
        <f>SUMIF(振分, $C233, 計算_投入係数表_加工!CO$4:CO$123)</f>
        <v>0</v>
      </c>
      <c r="CP233" s="194">
        <f>SUMIF(振分, $C233, 計算_投入係数表_加工!CP$4:CP$123)</f>
        <v>0</v>
      </c>
      <c r="CQ233" s="194">
        <f>SUMIF(振分, $C233, 計算_投入係数表_加工!CQ$4:CQ$123)</f>
        <v>0</v>
      </c>
      <c r="CR233" s="194">
        <f>SUMIF(振分, $C233, 計算_投入係数表_加工!CR$4:CR$123)</f>
        <v>0</v>
      </c>
      <c r="CS233" s="194">
        <f>SUMIF(振分, $C233, 計算_投入係数表_加工!CS$4:CS$123)</f>
        <v>0</v>
      </c>
      <c r="CT233" s="194">
        <f>SUMIF(振分, $C233, 計算_投入係数表_加工!CT$4:CT$123)</f>
        <v>0</v>
      </c>
      <c r="CU233" s="194">
        <f>SUMIF(振分, $C233, 計算_投入係数表_加工!CU$4:CU$123)</f>
        <v>0</v>
      </c>
      <c r="CV233" s="194">
        <f>SUMIF(振分, $C233, 計算_投入係数表_加工!CV$4:CV$123)</f>
        <v>0</v>
      </c>
      <c r="CW233" s="194">
        <f>SUMIF(振分, $C233, 計算_投入係数表_加工!CW$4:CW$123)</f>
        <v>0</v>
      </c>
      <c r="CX233" s="194">
        <f>SUMIF(振分, $C233, 計算_投入係数表_加工!CX$4:CX$123)</f>
        <v>0</v>
      </c>
      <c r="CY233" s="194">
        <f>SUMIF(振分, $C233, 計算_投入係数表_加工!CY$4:CY$123)</f>
        <v>0</v>
      </c>
      <c r="CZ233" s="194">
        <f>SUMIF(振分, $C233, 計算_投入係数表_加工!CZ$4:CZ$123)</f>
        <v>0</v>
      </c>
      <c r="DA233" s="194">
        <f>SUMIF(振分, $C233, 計算_投入係数表_加工!DA$4:DA$123)</f>
        <v>0</v>
      </c>
      <c r="DB233" s="194">
        <f>SUMIF(振分, $C233, 計算_投入係数表_加工!DB$4:DB$123)</f>
        <v>0</v>
      </c>
      <c r="DC233" s="194">
        <f>SUMIF(振分, $C233, 計算_投入係数表_加工!DC$4:DC$123)</f>
        <v>0</v>
      </c>
      <c r="DD233" s="194">
        <f>SUMIF(振分, $C233, 計算_投入係数表_加工!DD$4:DD$123)</f>
        <v>0</v>
      </c>
      <c r="DE233" s="194">
        <f>SUMIF(振分, $C233, 計算_投入係数表_加工!DE$4:DE$123)</f>
        <v>0</v>
      </c>
      <c r="DF233" s="194">
        <f>SUMIF(振分, $C233, 計算_投入係数表_加工!DF$4:DF$123)</f>
        <v>0</v>
      </c>
      <c r="DG233" s="194">
        <f>SUMIF(振分, $C233, 計算_投入係数表_加工!DG$4:DG$123)</f>
        <v>0</v>
      </c>
      <c r="DH233" s="194">
        <f>SUMIF(振分, $C233, 計算_投入係数表_加工!DH$4:DH$123)</f>
        <v>0</v>
      </c>
      <c r="DI233" s="194">
        <f>SUMIF(振分, $C233, 計算_投入係数表_加工!DI$4:DI$123)</f>
        <v>0</v>
      </c>
      <c r="DJ233" s="194">
        <f>SUMIF(振分, $C233, 計算_投入係数表_加工!DJ$4:DJ$123)</f>
        <v>0</v>
      </c>
      <c r="DK233" s="194">
        <f>SUMIF(振分, $C233, 計算_投入係数表_加工!DK$4:DK$123)</f>
        <v>0</v>
      </c>
      <c r="DL233" s="194">
        <f>SUMIF(振分, $C233, 計算_投入係数表_加工!DL$4:DL$123)</f>
        <v>0</v>
      </c>
      <c r="DM233" s="194">
        <f>SUMIF(振分, $C233, 計算_投入係数表_加工!DM$4:DM$123)</f>
        <v>0</v>
      </c>
      <c r="DN233" s="194">
        <f>SUMIF(振分, $C233, 計算_投入係数表_加工!DN$4:DN$123)</f>
        <v>0</v>
      </c>
      <c r="DO233" s="194">
        <f>SUMIF(振分, $C233, 計算_投入係数表_加工!DO$4:DO$123)</f>
        <v>0</v>
      </c>
      <c r="DP233" s="194">
        <f>SUMIF(振分, $C233, 計算_投入係数表_加工!DP$4:DP$123)</f>
        <v>0</v>
      </c>
      <c r="DQ233" s="194">
        <f>SUMIF(振分, $C233, 計算_投入係数表_加工!DQ$4:DQ$123)</f>
        <v>0</v>
      </c>
      <c r="DR233" s="194">
        <f>SUMIF(振分, $C233, 計算_投入係数表_加工!DR$4:DR$123)</f>
        <v>0</v>
      </c>
      <c r="DS233" s="194">
        <f>SUMIF(振分, $C233, 計算_投入係数表_加工!DS$4:DS$123)</f>
        <v>0</v>
      </c>
      <c r="DT233" s="108">
        <f>SUMIF(振分, $C233, 計算_投入係数表_加工!DT$4:DT$123)</f>
        <v>0</v>
      </c>
    </row>
    <row r="234" spans="1:124" s="22" customFormat="1" x14ac:dyDescent="0.25">
      <c r="A234" s="34"/>
      <c r="B234" s="53">
        <v>94</v>
      </c>
      <c r="C234" s="360" t="str">
        <v>-</v>
      </c>
      <c r="D234" s="193">
        <f>SUMIF(振分, $C234, 計算_投入係数表_加工!D$4:D$123)</f>
        <v>0</v>
      </c>
      <c r="E234" s="194">
        <f>SUMIF(振分, $C234, 計算_投入係数表_加工!E$4:E$123)</f>
        <v>0</v>
      </c>
      <c r="F234" s="194">
        <f>SUMIF(振分, $C234, 計算_投入係数表_加工!F$4:F$123)</f>
        <v>0</v>
      </c>
      <c r="G234" s="194">
        <f>SUMIF(振分, $C234, 計算_投入係数表_加工!G$4:G$123)</f>
        <v>0</v>
      </c>
      <c r="H234" s="194">
        <f>SUMIF(振分, $C234, 計算_投入係数表_加工!H$4:H$123)</f>
        <v>0</v>
      </c>
      <c r="I234" s="194">
        <f>SUMIF(振分, $C234, 計算_投入係数表_加工!I$4:I$123)</f>
        <v>0</v>
      </c>
      <c r="J234" s="194">
        <f>SUMIF(振分, $C234, 計算_投入係数表_加工!J$4:J$123)</f>
        <v>0</v>
      </c>
      <c r="K234" s="194">
        <f>SUMIF(振分, $C234, 計算_投入係数表_加工!K$4:K$123)</f>
        <v>0</v>
      </c>
      <c r="L234" s="194">
        <f>SUMIF(振分, $C234, 計算_投入係数表_加工!L$4:L$123)</f>
        <v>0</v>
      </c>
      <c r="M234" s="194">
        <f>SUMIF(振分, $C234, 計算_投入係数表_加工!M$4:M$123)</f>
        <v>0</v>
      </c>
      <c r="N234" s="194">
        <f>SUMIF(振分, $C234, 計算_投入係数表_加工!N$4:N$123)</f>
        <v>0</v>
      </c>
      <c r="O234" s="194">
        <f>SUMIF(振分, $C234, 計算_投入係数表_加工!O$4:O$123)</f>
        <v>0</v>
      </c>
      <c r="P234" s="194">
        <f>SUMIF(振分, $C234, 計算_投入係数表_加工!P$4:P$123)</f>
        <v>0</v>
      </c>
      <c r="Q234" s="194">
        <f>SUMIF(振分, $C234, 計算_投入係数表_加工!Q$4:Q$123)</f>
        <v>0</v>
      </c>
      <c r="R234" s="194">
        <f>SUMIF(振分, $C234, 計算_投入係数表_加工!R$4:R$123)</f>
        <v>0</v>
      </c>
      <c r="S234" s="194">
        <f>SUMIF(振分, $C234, 計算_投入係数表_加工!S$4:S$123)</f>
        <v>0</v>
      </c>
      <c r="T234" s="194">
        <f>SUMIF(振分, $C234, 計算_投入係数表_加工!T$4:T$123)</f>
        <v>0</v>
      </c>
      <c r="U234" s="194">
        <f>SUMIF(振分, $C234, 計算_投入係数表_加工!U$4:U$123)</f>
        <v>0</v>
      </c>
      <c r="V234" s="194">
        <f>SUMIF(振分, $C234, 計算_投入係数表_加工!V$4:V$123)</f>
        <v>0</v>
      </c>
      <c r="W234" s="194">
        <f>SUMIF(振分, $C234, 計算_投入係数表_加工!W$4:W$123)</f>
        <v>0</v>
      </c>
      <c r="X234" s="194">
        <f>SUMIF(振分, $C234, 計算_投入係数表_加工!X$4:X$123)</f>
        <v>0</v>
      </c>
      <c r="Y234" s="194">
        <f>SUMIF(振分, $C234, 計算_投入係数表_加工!Y$4:Y$123)</f>
        <v>0</v>
      </c>
      <c r="Z234" s="194">
        <f>SUMIF(振分, $C234, 計算_投入係数表_加工!Z$4:Z$123)</f>
        <v>0</v>
      </c>
      <c r="AA234" s="194">
        <f>SUMIF(振分, $C234, 計算_投入係数表_加工!AA$4:AA$123)</f>
        <v>0</v>
      </c>
      <c r="AB234" s="194">
        <f>SUMIF(振分, $C234, 計算_投入係数表_加工!AB$4:AB$123)</f>
        <v>0</v>
      </c>
      <c r="AC234" s="194">
        <f>SUMIF(振分, $C234, 計算_投入係数表_加工!AC$4:AC$123)</f>
        <v>0</v>
      </c>
      <c r="AD234" s="194">
        <f>SUMIF(振分, $C234, 計算_投入係数表_加工!AD$4:AD$123)</f>
        <v>0</v>
      </c>
      <c r="AE234" s="194">
        <f>SUMIF(振分, $C234, 計算_投入係数表_加工!AE$4:AE$123)</f>
        <v>0</v>
      </c>
      <c r="AF234" s="194">
        <f>SUMIF(振分, $C234, 計算_投入係数表_加工!AF$4:AF$123)</f>
        <v>0</v>
      </c>
      <c r="AG234" s="194">
        <f>SUMIF(振分, $C234, 計算_投入係数表_加工!AG$4:AG$123)</f>
        <v>0</v>
      </c>
      <c r="AH234" s="194">
        <f>SUMIF(振分, $C234, 計算_投入係数表_加工!AH$4:AH$123)</f>
        <v>0</v>
      </c>
      <c r="AI234" s="194">
        <f>SUMIF(振分, $C234, 計算_投入係数表_加工!AI$4:AI$123)</f>
        <v>0</v>
      </c>
      <c r="AJ234" s="194">
        <f>SUMIF(振分, $C234, 計算_投入係数表_加工!AJ$4:AJ$123)</f>
        <v>0</v>
      </c>
      <c r="AK234" s="194">
        <f>SUMIF(振分, $C234, 計算_投入係数表_加工!AK$4:AK$123)</f>
        <v>0</v>
      </c>
      <c r="AL234" s="194">
        <f>SUMIF(振分, $C234, 計算_投入係数表_加工!AL$4:AL$123)</f>
        <v>0</v>
      </c>
      <c r="AM234" s="194">
        <f>SUMIF(振分, $C234, 計算_投入係数表_加工!AM$4:AM$123)</f>
        <v>0</v>
      </c>
      <c r="AN234" s="194">
        <f>SUMIF(振分, $C234, 計算_投入係数表_加工!AN$4:AN$123)</f>
        <v>0</v>
      </c>
      <c r="AO234" s="194">
        <f>SUMIF(振分, $C234, 計算_投入係数表_加工!AO$4:AO$123)</f>
        <v>0</v>
      </c>
      <c r="AP234" s="194">
        <f>SUMIF(振分, $C234, 計算_投入係数表_加工!AP$4:AP$123)</f>
        <v>0</v>
      </c>
      <c r="AQ234" s="194">
        <f>SUMIF(振分, $C234, 計算_投入係数表_加工!AQ$4:AQ$123)</f>
        <v>0</v>
      </c>
      <c r="AR234" s="194">
        <f>SUMIF(振分, $C234, 計算_投入係数表_加工!AR$4:AR$123)</f>
        <v>0</v>
      </c>
      <c r="AS234" s="194">
        <f>SUMIF(振分, $C234, 計算_投入係数表_加工!AS$4:AS$123)</f>
        <v>0</v>
      </c>
      <c r="AT234" s="194">
        <f>SUMIF(振分, $C234, 計算_投入係数表_加工!AT$4:AT$123)</f>
        <v>0</v>
      </c>
      <c r="AU234" s="194">
        <f>SUMIF(振分, $C234, 計算_投入係数表_加工!AU$4:AU$123)</f>
        <v>0</v>
      </c>
      <c r="AV234" s="194">
        <f>SUMIF(振分, $C234, 計算_投入係数表_加工!AV$4:AV$123)</f>
        <v>0</v>
      </c>
      <c r="AW234" s="194">
        <f>SUMIF(振分, $C234, 計算_投入係数表_加工!AW$4:AW$123)</f>
        <v>0</v>
      </c>
      <c r="AX234" s="194">
        <f>SUMIF(振分, $C234, 計算_投入係数表_加工!AX$4:AX$123)</f>
        <v>0</v>
      </c>
      <c r="AY234" s="194">
        <f>SUMIF(振分, $C234, 計算_投入係数表_加工!AY$4:AY$123)</f>
        <v>0</v>
      </c>
      <c r="AZ234" s="194">
        <f>SUMIF(振分, $C234, 計算_投入係数表_加工!AZ$4:AZ$123)</f>
        <v>0</v>
      </c>
      <c r="BA234" s="194">
        <f>SUMIF(振分, $C234, 計算_投入係数表_加工!BA$4:BA$123)</f>
        <v>0</v>
      </c>
      <c r="BB234" s="194">
        <f>SUMIF(振分, $C234, 計算_投入係数表_加工!BB$4:BB$123)</f>
        <v>0</v>
      </c>
      <c r="BC234" s="194">
        <f>SUMIF(振分, $C234, 計算_投入係数表_加工!BC$4:BC$123)</f>
        <v>0</v>
      </c>
      <c r="BD234" s="194">
        <f>SUMIF(振分, $C234, 計算_投入係数表_加工!BD$4:BD$123)</f>
        <v>0</v>
      </c>
      <c r="BE234" s="194">
        <f>SUMIF(振分, $C234, 計算_投入係数表_加工!BE$4:BE$123)</f>
        <v>0</v>
      </c>
      <c r="BF234" s="194">
        <f>SUMIF(振分, $C234, 計算_投入係数表_加工!BF$4:BF$123)</f>
        <v>0</v>
      </c>
      <c r="BG234" s="194">
        <f>SUMIF(振分, $C234, 計算_投入係数表_加工!BG$4:BG$123)</f>
        <v>0</v>
      </c>
      <c r="BH234" s="194">
        <f>SUMIF(振分, $C234, 計算_投入係数表_加工!BH$4:BH$123)</f>
        <v>0</v>
      </c>
      <c r="BI234" s="194">
        <f>SUMIF(振分, $C234, 計算_投入係数表_加工!BI$4:BI$123)</f>
        <v>0</v>
      </c>
      <c r="BJ234" s="194">
        <f>SUMIF(振分, $C234, 計算_投入係数表_加工!BJ$4:BJ$123)</f>
        <v>0</v>
      </c>
      <c r="BK234" s="194">
        <f>SUMIF(振分, $C234, 計算_投入係数表_加工!BK$4:BK$123)</f>
        <v>0</v>
      </c>
      <c r="BL234" s="194">
        <f>SUMIF(振分, $C234, 計算_投入係数表_加工!BL$4:BL$123)</f>
        <v>0</v>
      </c>
      <c r="BM234" s="194">
        <f>SUMIF(振分, $C234, 計算_投入係数表_加工!BM$4:BM$123)</f>
        <v>0</v>
      </c>
      <c r="BN234" s="194">
        <f>SUMIF(振分, $C234, 計算_投入係数表_加工!BN$4:BN$123)</f>
        <v>0</v>
      </c>
      <c r="BO234" s="194">
        <f>SUMIF(振分, $C234, 計算_投入係数表_加工!BO$4:BO$123)</f>
        <v>0</v>
      </c>
      <c r="BP234" s="194">
        <f>SUMIF(振分, $C234, 計算_投入係数表_加工!BP$4:BP$123)</f>
        <v>0</v>
      </c>
      <c r="BQ234" s="194">
        <f>SUMIF(振分, $C234, 計算_投入係数表_加工!BQ$4:BQ$123)</f>
        <v>0</v>
      </c>
      <c r="BR234" s="194">
        <f>SUMIF(振分, $C234, 計算_投入係数表_加工!BR$4:BR$123)</f>
        <v>0</v>
      </c>
      <c r="BS234" s="194">
        <f>SUMIF(振分, $C234, 計算_投入係数表_加工!BS$4:BS$123)</f>
        <v>0</v>
      </c>
      <c r="BT234" s="194">
        <f>SUMIF(振分, $C234, 計算_投入係数表_加工!BT$4:BT$123)</f>
        <v>0</v>
      </c>
      <c r="BU234" s="194">
        <f>SUMIF(振分, $C234, 計算_投入係数表_加工!BU$4:BU$123)</f>
        <v>0</v>
      </c>
      <c r="BV234" s="194">
        <f>SUMIF(振分, $C234, 計算_投入係数表_加工!BV$4:BV$123)</f>
        <v>0</v>
      </c>
      <c r="BW234" s="194">
        <f>SUMIF(振分, $C234, 計算_投入係数表_加工!BW$4:BW$123)</f>
        <v>0</v>
      </c>
      <c r="BX234" s="194">
        <f>SUMIF(振分, $C234, 計算_投入係数表_加工!BX$4:BX$123)</f>
        <v>0</v>
      </c>
      <c r="BY234" s="194">
        <f>SUMIF(振分, $C234, 計算_投入係数表_加工!BY$4:BY$123)</f>
        <v>0</v>
      </c>
      <c r="BZ234" s="194">
        <f>SUMIF(振分, $C234, 計算_投入係数表_加工!BZ$4:BZ$123)</f>
        <v>0</v>
      </c>
      <c r="CA234" s="194">
        <f>SUMIF(振分, $C234, 計算_投入係数表_加工!CA$4:CA$123)</f>
        <v>0</v>
      </c>
      <c r="CB234" s="194">
        <f>SUMIF(振分, $C234, 計算_投入係数表_加工!CB$4:CB$123)</f>
        <v>0</v>
      </c>
      <c r="CC234" s="194">
        <f>SUMIF(振分, $C234, 計算_投入係数表_加工!CC$4:CC$123)</f>
        <v>0</v>
      </c>
      <c r="CD234" s="194">
        <f>SUMIF(振分, $C234, 計算_投入係数表_加工!CD$4:CD$123)</f>
        <v>0</v>
      </c>
      <c r="CE234" s="194">
        <f>SUMIF(振分, $C234, 計算_投入係数表_加工!CE$4:CE$123)</f>
        <v>0</v>
      </c>
      <c r="CF234" s="194">
        <f>SUMIF(振分, $C234, 計算_投入係数表_加工!CF$4:CF$123)</f>
        <v>0</v>
      </c>
      <c r="CG234" s="194">
        <f>SUMIF(振分, $C234, 計算_投入係数表_加工!CG$4:CG$123)</f>
        <v>0</v>
      </c>
      <c r="CH234" s="194">
        <f>SUMIF(振分, $C234, 計算_投入係数表_加工!CH$4:CH$123)</f>
        <v>0</v>
      </c>
      <c r="CI234" s="194">
        <f>SUMIF(振分, $C234, 計算_投入係数表_加工!CI$4:CI$123)</f>
        <v>0</v>
      </c>
      <c r="CJ234" s="194">
        <f>SUMIF(振分, $C234, 計算_投入係数表_加工!CJ$4:CJ$123)</f>
        <v>0</v>
      </c>
      <c r="CK234" s="194">
        <f>SUMIF(振分, $C234, 計算_投入係数表_加工!CK$4:CK$123)</f>
        <v>0</v>
      </c>
      <c r="CL234" s="194">
        <f>SUMIF(振分, $C234, 計算_投入係数表_加工!CL$4:CL$123)</f>
        <v>0</v>
      </c>
      <c r="CM234" s="194">
        <f>SUMIF(振分, $C234, 計算_投入係数表_加工!CM$4:CM$123)</f>
        <v>0</v>
      </c>
      <c r="CN234" s="194">
        <f>SUMIF(振分, $C234, 計算_投入係数表_加工!CN$4:CN$123)</f>
        <v>0</v>
      </c>
      <c r="CO234" s="194">
        <f>SUMIF(振分, $C234, 計算_投入係数表_加工!CO$4:CO$123)</f>
        <v>0</v>
      </c>
      <c r="CP234" s="194">
        <f>SUMIF(振分, $C234, 計算_投入係数表_加工!CP$4:CP$123)</f>
        <v>0</v>
      </c>
      <c r="CQ234" s="194">
        <f>SUMIF(振分, $C234, 計算_投入係数表_加工!CQ$4:CQ$123)</f>
        <v>0</v>
      </c>
      <c r="CR234" s="194">
        <f>SUMIF(振分, $C234, 計算_投入係数表_加工!CR$4:CR$123)</f>
        <v>0</v>
      </c>
      <c r="CS234" s="194">
        <f>SUMIF(振分, $C234, 計算_投入係数表_加工!CS$4:CS$123)</f>
        <v>0</v>
      </c>
      <c r="CT234" s="194">
        <f>SUMIF(振分, $C234, 計算_投入係数表_加工!CT$4:CT$123)</f>
        <v>0</v>
      </c>
      <c r="CU234" s="194">
        <f>SUMIF(振分, $C234, 計算_投入係数表_加工!CU$4:CU$123)</f>
        <v>0</v>
      </c>
      <c r="CV234" s="194">
        <f>SUMIF(振分, $C234, 計算_投入係数表_加工!CV$4:CV$123)</f>
        <v>0</v>
      </c>
      <c r="CW234" s="194">
        <f>SUMIF(振分, $C234, 計算_投入係数表_加工!CW$4:CW$123)</f>
        <v>0</v>
      </c>
      <c r="CX234" s="194">
        <f>SUMIF(振分, $C234, 計算_投入係数表_加工!CX$4:CX$123)</f>
        <v>0</v>
      </c>
      <c r="CY234" s="194">
        <f>SUMIF(振分, $C234, 計算_投入係数表_加工!CY$4:CY$123)</f>
        <v>0</v>
      </c>
      <c r="CZ234" s="194">
        <f>SUMIF(振分, $C234, 計算_投入係数表_加工!CZ$4:CZ$123)</f>
        <v>0</v>
      </c>
      <c r="DA234" s="194">
        <f>SUMIF(振分, $C234, 計算_投入係数表_加工!DA$4:DA$123)</f>
        <v>0</v>
      </c>
      <c r="DB234" s="194">
        <f>SUMIF(振分, $C234, 計算_投入係数表_加工!DB$4:DB$123)</f>
        <v>0</v>
      </c>
      <c r="DC234" s="194">
        <f>SUMIF(振分, $C234, 計算_投入係数表_加工!DC$4:DC$123)</f>
        <v>0</v>
      </c>
      <c r="DD234" s="194">
        <f>SUMIF(振分, $C234, 計算_投入係数表_加工!DD$4:DD$123)</f>
        <v>0</v>
      </c>
      <c r="DE234" s="194">
        <f>SUMIF(振分, $C234, 計算_投入係数表_加工!DE$4:DE$123)</f>
        <v>0</v>
      </c>
      <c r="DF234" s="194">
        <f>SUMIF(振分, $C234, 計算_投入係数表_加工!DF$4:DF$123)</f>
        <v>0</v>
      </c>
      <c r="DG234" s="194">
        <f>SUMIF(振分, $C234, 計算_投入係数表_加工!DG$4:DG$123)</f>
        <v>0</v>
      </c>
      <c r="DH234" s="194">
        <f>SUMIF(振分, $C234, 計算_投入係数表_加工!DH$4:DH$123)</f>
        <v>0</v>
      </c>
      <c r="DI234" s="194">
        <f>SUMIF(振分, $C234, 計算_投入係数表_加工!DI$4:DI$123)</f>
        <v>0</v>
      </c>
      <c r="DJ234" s="194">
        <f>SUMIF(振分, $C234, 計算_投入係数表_加工!DJ$4:DJ$123)</f>
        <v>0</v>
      </c>
      <c r="DK234" s="194">
        <f>SUMIF(振分, $C234, 計算_投入係数表_加工!DK$4:DK$123)</f>
        <v>0</v>
      </c>
      <c r="DL234" s="194">
        <f>SUMIF(振分, $C234, 計算_投入係数表_加工!DL$4:DL$123)</f>
        <v>0</v>
      </c>
      <c r="DM234" s="194">
        <f>SUMIF(振分, $C234, 計算_投入係数表_加工!DM$4:DM$123)</f>
        <v>0</v>
      </c>
      <c r="DN234" s="194">
        <f>SUMIF(振分, $C234, 計算_投入係数表_加工!DN$4:DN$123)</f>
        <v>0</v>
      </c>
      <c r="DO234" s="194">
        <f>SUMIF(振分, $C234, 計算_投入係数表_加工!DO$4:DO$123)</f>
        <v>0</v>
      </c>
      <c r="DP234" s="194">
        <f>SUMIF(振分, $C234, 計算_投入係数表_加工!DP$4:DP$123)</f>
        <v>0</v>
      </c>
      <c r="DQ234" s="194">
        <f>SUMIF(振分, $C234, 計算_投入係数表_加工!DQ$4:DQ$123)</f>
        <v>0</v>
      </c>
      <c r="DR234" s="194">
        <f>SUMIF(振分, $C234, 計算_投入係数表_加工!DR$4:DR$123)</f>
        <v>0</v>
      </c>
      <c r="DS234" s="194">
        <f>SUMIF(振分, $C234, 計算_投入係数表_加工!DS$4:DS$123)</f>
        <v>0</v>
      </c>
      <c r="DT234" s="108">
        <f>SUMIF(振分, $C234, 計算_投入係数表_加工!DT$4:DT$123)</f>
        <v>0</v>
      </c>
    </row>
    <row r="235" spans="1:124" s="22" customFormat="1" x14ac:dyDescent="0.25">
      <c r="A235" s="34"/>
      <c r="B235" s="53">
        <v>95</v>
      </c>
      <c r="C235" s="360" t="str">
        <v>-</v>
      </c>
      <c r="D235" s="193">
        <f>SUMIF(振分, $C235, 計算_投入係数表_加工!D$4:D$123)</f>
        <v>0</v>
      </c>
      <c r="E235" s="194">
        <f>SUMIF(振分, $C235, 計算_投入係数表_加工!E$4:E$123)</f>
        <v>0</v>
      </c>
      <c r="F235" s="194">
        <f>SUMIF(振分, $C235, 計算_投入係数表_加工!F$4:F$123)</f>
        <v>0</v>
      </c>
      <c r="G235" s="194">
        <f>SUMIF(振分, $C235, 計算_投入係数表_加工!G$4:G$123)</f>
        <v>0</v>
      </c>
      <c r="H235" s="194">
        <f>SUMIF(振分, $C235, 計算_投入係数表_加工!H$4:H$123)</f>
        <v>0</v>
      </c>
      <c r="I235" s="194">
        <f>SUMIF(振分, $C235, 計算_投入係数表_加工!I$4:I$123)</f>
        <v>0</v>
      </c>
      <c r="J235" s="194">
        <f>SUMIF(振分, $C235, 計算_投入係数表_加工!J$4:J$123)</f>
        <v>0</v>
      </c>
      <c r="K235" s="194">
        <f>SUMIF(振分, $C235, 計算_投入係数表_加工!K$4:K$123)</f>
        <v>0</v>
      </c>
      <c r="L235" s="194">
        <f>SUMIF(振分, $C235, 計算_投入係数表_加工!L$4:L$123)</f>
        <v>0</v>
      </c>
      <c r="M235" s="194">
        <f>SUMIF(振分, $C235, 計算_投入係数表_加工!M$4:M$123)</f>
        <v>0</v>
      </c>
      <c r="N235" s="194">
        <f>SUMIF(振分, $C235, 計算_投入係数表_加工!N$4:N$123)</f>
        <v>0</v>
      </c>
      <c r="O235" s="194">
        <f>SUMIF(振分, $C235, 計算_投入係数表_加工!O$4:O$123)</f>
        <v>0</v>
      </c>
      <c r="P235" s="194">
        <f>SUMIF(振分, $C235, 計算_投入係数表_加工!P$4:P$123)</f>
        <v>0</v>
      </c>
      <c r="Q235" s="194">
        <f>SUMIF(振分, $C235, 計算_投入係数表_加工!Q$4:Q$123)</f>
        <v>0</v>
      </c>
      <c r="R235" s="194">
        <f>SUMIF(振分, $C235, 計算_投入係数表_加工!R$4:R$123)</f>
        <v>0</v>
      </c>
      <c r="S235" s="194">
        <f>SUMIF(振分, $C235, 計算_投入係数表_加工!S$4:S$123)</f>
        <v>0</v>
      </c>
      <c r="T235" s="194">
        <f>SUMIF(振分, $C235, 計算_投入係数表_加工!T$4:T$123)</f>
        <v>0</v>
      </c>
      <c r="U235" s="194">
        <f>SUMIF(振分, $C235, 計算_投入係数表_加工!U$4:U$123)</f>
        <v>0</v>
      </c>
      <c r="V235" s="194">
        <f>SUMIF(振分, $C235, 計算_投入係数表_加工!V$4:V$123)</f>
        <v>0</v>
      </c>
      <c r="W235" s="194">
        <f>SUMIF(振分, $C235, 計算_投入係数表_加工!W$4:W$123)</f>
        <v>0</v>
      </c>
      <c r="X235" s="194">
        <f>SUMIF(振分, $C235, 計算_投入係数表_加工!X$4:X$123)</f>
        <v>0</v>
      </c>
      <c r="Y235" s="194">
        <f>SUMIF(振分, $C235, 計算_投入係数表_加工!Y$4:Y$123)</f>
        <v>0</v>
      </c>
      <c r="Z235" s="194">
        <f>SUMIF(振分, $C235, 計算_投入係数表_加工!Z$4:Z$123)</f>
        <v>0</v>
      </c>
      <c r="AA235" s="194">
        <f>SUMIF(振分, $C235, 計算_投入係数表_加工!AA$4:AA$123)</f>
        <v>0</v>
      </c>
      <c r="AB235" s="194">
        <f>SUMIF(振分, $C235, 計算_投入係数表_加工!AB$4:AB$123)</f>
        <v>0</v>
      </c>
      <c r="AC235" s="194">
        <f>SUMIF(振分, $C235, 計算_投入係数表_加工!AC$4:AC$123)</f>
        <v>0</v>
      </c>
      <c r="AD235" s="194">
        <f>SUMIF(振分, $C235, 計算_投入係数表_加工!AD$4:AD$123)</f>
        <v>0</v>
      </c>
      <c r="AE235" s="194">
        <f>SUMIF(振分, $C235, 計算_投入係数表_加工!AE$4:AE$123)</f>
        <v>0</v>
      </c>
      <c r="AF235" s="194">
        <f>SUMIF(振分, $C235, 計算_投入係数表_加工!AF$4:AF$123)</f>
        <v>0</v>
      </c>
      <c r="AG235" s="194">
        <f>SUMIF(振分, $C235, 計算_投入係数表_加工!AG$4:AG$123)</f>
        <v>0</v>
      </c>
      <c r="AH235" s="194">
        <f>SUMIF(振分, $C235, 計算_投入係数表_加工!AH$4:AH$123)</f>
        <v>0</v>
      </c>
      <c r="AI235" s="194">
        <f>SUMIF(振分, $C235, 計算_投入係数表_加工!AI$4:AI$123)</f>
        <v>0</v>
      </c>
      <c r="AJ235" s="194">
        <f>SUMIF(振分, $C235, 計算_投入係数表_加工!AJ$4:AJ$123)</f>
        <v>0</v>
      </c>
      <c r="AK235" s="194">
        <f>SUMIF(振分, $C235, 計算_投入係数表_加工!AK$4:AK$123)</f>
        <v>0</v>
      </c>
      <c r="AL235" s="194">
        <f>SUMIF(振分, $C235, 計算_投入係数表_加工!AL$4:AL$123)</f>
        <v>0</v>
      </c>
      <c r="AM235" s="194">
        <f>SUMIF(振分, $C235, 計算_投入係数表_加工!AM$4:AM$123)</f>
        <v>0</v>
      </c>
      <c r="AN235" s="194">
        <f>SUMIF(振分, $C235, 計算_投入係数表_加工!AN$4:AN$123)</f>
        <v>0</v>
      </c>
      <c r="AO235" s="194">
        <f>SUMIF(振分, $C235, 計算_投入係数表_加工!AO$4:AO$123)</f>
        <v>0</v>
      </c>
      <c r="AP235" s="194">
        <f>SUMIF(振分, $C235, 計算_投入係数表_加工!AP$4:AP$123)</f>
        <v>0</v>
      </c>
      <c r="AQ235" s="194">
        <f>SUMIF(振分, $C235, 計算_投入係数表_加工!AQ$4:AQ$123)</f>
        <v>0</v>
      </c>
      <c r="AR235" s="194">
        <f>SUMIF(振分, $C235, 計算_投入係数表_加工!AR$4:AR$123)</f>
        <v>0</v>
      </c>
      <c r="AS235" s="194">
        <f>SUMIF(振分, $C235, 計算_投入係数表_加工!AS$4:AS$123)</f>
        <v>0</v>
      </c>
      <c r="AT235" s="194">
        <f>SUMIF(振分, $C235, 計算_投入係数表_加工!AT$4:AT$123)</f>
        <v>0</v>
      </c>
      <c r="AU235" s="194">
        <f>SUMIF(振分, $C235, 計算_投入係数表_加工!AU$4:AU$123)</f>
        <v>0</v>
      </c>
      <c r="AV235" s="194">
        <f>SUMIF(振分, $C235, 計算_投入係数表_加工!AV$4:AV$123)</f>
        <v>0</v>
      </c>
      <c r="AW235" s="194">
        <f>SUMIF(振分, $C235, 計算_投入係数表_加工!AW$4:AW$123)</f>
        <v>0</v>
      </c>
      <c r="AX235" s="194">
        <f>SUMIF(振分, $C235, 計算_投入係数表_加工!AX$4:AX$123)</f>
        <v>0</v>
      </c>
      <c r="AY235" s="194">
        <f>SUMIF(振分, $C235, 計算_投入係数表_加工!AY$4:AY$123)</f>
        <v>0</v>
      </c>
      <c r="AZ235" s="194">
        <f>SUMIF(振分, $C235, 計算_投入係数表_加工!AZ$4:AZ$123)</f>
        <v>0</v>
      </c>
      <c r="BA235" s="194">
        <f>SUMIF(振分, $C235, 計算_投入係数表_加工!BA$4:BA$123)</f>
        <v>0</v>
      </c>
      <c r="BB235" s="194">
        <f>SUMIF(振分, $C235, 計算_投入係数表_加工!BB$4:BB$123)</f>
        <v>0</v>
      </c>
      <c r="BC235" s="194">
        <f>SUMIF(振分, $C235, 計算_投入係数表_加工!BC$4:BC$123)</f>
        <v>0</v>
      </c>
      <c r="BD235" s="194">
        <f>SUMIF(振分, $C235, 計算_投入係数表_加工!BD$4:BD$123)</f>
        <v>0</v>
      </c>
      <c r="BE235" s="194">
        <f>SUMIF(振分, $C235, 計算_投入係数表_加工!BE$4:BE$123)</f>
        <v>0</v>
      </c>
      <c r="BF235" s="194">
        <f>SUMIF(振分, $C235, 計算_投入係数表_加工!BF$4:BF$123)</f>
        <v>0</v>
      </c>
      <c r="BG235" s="194">
        <f>SUMIF(振分, $C235, 計算_投入係数表_加工!BG$4:BG$123)</f>
        <v>0</v>
      </c>
      <c r="BH235" s="194">
        <f>SUMIF(振分, $C235, 計算_投入係数表_加工!BH$4:BH$123)</f>
        <v>0</v>
      </c>
      <c r="BI235" s="194">
        <f>SUMIF(振分, $C235, 計算_投入係数表_加工!BI$4:BI$123)</f>
        <v>0</v>
      </c>
      <c r="BJ235" s="194">
        <f>SUMIF(振分, $C235, 計算_投入係数表_加工!BJ$4:BJ$123)</f>
        <v>0</v>
      </c>
      <c r="BK235" s="194">
        <f>SUMIF(振分, $C235, 計算_投入係数表_加工!BK$4:BK$123)</f>
        <v>0</v>
      </c>
      <c r="BL235" s="194">
        <f>SUMIF(振分, $C235, 計算_投入係数表_加工!BL$4:BL$123)</f>
        <v>0</v>
      </c>
      <c r="BM235" s="194">
        <f>SUMIF(振分, $C235, 計算_投入係数表_加工!BM$4:BM$123)</f>
        <v>0</v>
      </c>
      <c r="BN235" s="194">
        <f>SUMIF(振分, $C235, 計算_投入係数表_加工!BN$4:BN$123)</f>
        <v>0</v>
      </c>
      <c r="BO235" s="194">
        <f>SUMIF(振分, $C235, 計算_投入係数表_加工!BO$4:BO$123)</f>
        <v>0</v>
      </c>
      <c r="BP235" s="194">
        <f>SUMIF(振分, $C235, 計算_投入係数表_加工!BP$4:BP$123)</f>
        <v>0</v>
      </c>
      <c r="BQ235" s="194">
        <f>SUMIF(振分, $C235, 計算_投入係数表_加工!BQ$4:BQ$123)</f>
        <v>0</v>
      </c>
      <c r="BR235" s="194">
        <f>SUMIF(振分, $C235, 計算_投入係数表_加工!BR$4:BR$123)</f>
        <v>0</v>
      </c>
      <c r="BS235" s="194">
        <f>SUMIF(振分, $C235, 計算_投入係数表_加工!BS$4:BS$123)</f>
        <v>0</v>
      </c>
      <c r="BT235" s="194">
        <f>SUMIF(振分, $C235, 計算_投入係数表_加工!BT$4:BT$123)</f>
        <v>0</v>
      </c>
      <c r="BU235" s="194">
        <f>SUMIF(振分, $C235, 計算_投入係数表_加工!BU$4:BU$123)</f>
        <v>0</v>
      </c>
      <c r="BV235" s="194">
        <f>SUMIF(振分, $C235, 計算_投入係数表_加工!BV$4:BV$123)</f>
        <v>0</v>
      </c>
      <c r="BW235" s="194">
        <f>SUMIF(振分, $C235, 計算_投入係数表_加工!BW$4:BW$123)</f>
        <v>0</v>
      </c>
      <c r="BX235" s="194">
        <f>SUMIF(振分, $C235, 計算_投入係数表_加工!BX$4:BX$123)</f>
        <v>0</v>
      </c>
      <c r="BY235" s="194">
        <f>SUMIF(振分, $C235, 計算_投入係数表_加工!BY$4:BY$123)</f>
        <v>0</v>
      </c>
      <c r="BZ235" s="194">
        <f>SUMIF(振分, $C235, 計算_投入係数表_加工!BZ$4:BZ$123)</f>
        <v>0</v>
      </c>
      <c r="CA235" s="194">
        <f>SUMIF(振分, $C235, 計算_投入係数表_加工!CA$4:CA$123)</f>
        <v>0</v>
      </c>
      <c r="CB235" s="194">
        <f>SUMIF(振分, $C235, 計算_投入係数表_加工!CB$4:CB$123)</f>
        <v>0</v>
      </c>
      <c r="CC235" s="194">
        <f>SUMIF(振分, $C235, 計算_投入係数表_加工!CC$4:CC$123)</f>
        <v>0</v>
      </c>
      <c r="CD235" s="194">
        <f>SUMIF(振分, $C235, 計算_投入係数表_加工!CD$4:CD$123)</f>
        <v>0</v>
      </c>
      <c r="CE235" s="194">
        <f>SUMIF(振分, $C235, 計算_投入係数表_加工!CE$4:CE$123)</f>
        <v>0</v>
      </c>
      <c r="CF235" s="194">
        <f>SUMIF(振分, $C235, 計算_投入係数表_加工!CF$4:CF$123)</f>
        <v>0</v>
      </c>
      <c r="CG235" s="194">
        <f>SUMIF(振分, $C235, 計算_投入係数表_加工!CG$4:CG$123)</f>
        <v>0</v>
      </c>
      <c r="CH235" s="194">
        <f>SUMIF(振分, $C235, 計算_投入係数表_加工!CH$4:CH$123)</f>
        <v>0</v>
      </c>
      <c r="CI235" s="194">
        <f>SUMIF(振分, $C235, 計算_投入係数表_加工!CI$4:CI$123)</f>
        <v>0</v>
      </c>
      <c r="CJ235" s="194">
        <f>SUMIF(振分, $C235, 計算_投入係数表_加工!CJ$4:CJ$123)</f>
        <v>0</v>
      </c>
      <c r="CK235" s="194">
        <f>SUMIF(振分, $C235, 計算_投入係数表_加工!CK$4:CK$123)</f>
        <v>0</v>
      </c>
      <c r="CL235" s="194">
        <f>SUMIF(振分, $C235, 計算_投入係数表_加工!CL$4:CL$123)</f>
        <v>0</v>
      </c>
      <c r="CM235" s="194">
        <f>SUMIF(振分, $C235, 計算_投入係数表_加工!CM$4:CM$123)</f>
        <v>0</v>
      </c>
      <c r="CN235" s="194">
        <f>SUMIF(振分, $C235, 計算_投入係数表_加工!CN$4:CN$123)</f>
        <v>0</v>
      </c>
      <c r="CO235" s="194">
        <f>SUMIF(振分, $C235, 計算_投入係数表_加工!CO$4:CO$123)</f>
        <v>0</v>
      </c>
      <c r="CP235" s="194">
        <f>SUMIF(振分, $C235, 計算_投入係数表_加工!CP$4:CP$123)</f>
        <v>0</v>
      </c>
      <c r="CQ235" s="194">
        <f>SUMIF(振分, $C235, 計算_投入係数表_加工!CQ$4:CQ$123)</f>
        <v>0</v>
      </c>
      <c r="CR235" s="194">
        <f>SUMIF(振分, $C235, 計算_投入係数表_加工!CR$4:CR$123)</f>
        <v>0</v>
      </c>
      <c r="CS235" s="194">
        <f>SUMIF(振分, $C235, 計算_投入係数表_加工!CS$4:CS$123)</f>
        <v>0</v>
      </c>
      <c r="CT235" s="194">
        <f>SUMIF(振分, $C235, 計算_投入係数表_加工!CT$4:CT$123)</f>
        <v>0</v>
      </c>
      <c r="CU235" s="194">
        <f>SUMIF(振分, $C235, 計算_投入係数表_加工!CU$4:CU$123)</f>
        <v>0</v>
      </c>
      <c r="CV235" s="194">
        <f>SUMIF(振分, $C235, 計算_投入係数表_加工!CV$4:CV$123)</f>
        <v>0</v>
      </c>
      <c r="CW235" s="194">
        <f>SUMIF(振分, $C235, 計算_投入係数表_加工!CW$4:CW$123)</f>
        <v>0</v>
      </c>
      <c r="CX235" s="194">
        <f>SUMIF(振分, $C235, 計算_投入係数表_加工!CX$4:CX$123)</f>
        <v>0</v>
      </c>
      <c r="CY235" s="194">
        <f>SUMIF(振分, $C235, 計算_投入係数表_加工!CY$4:CY$123)</f>
        <v>0</v>
      </c>
      <c r="CZ235" s="194">
        <f>SUMIF(振分, $C235, 計算_投入係数表_加工!CZ$4:CZ$123)</f>
        <v>0</v>
      </c>
      <c r="DA235" s="194">
        <f>SUMIF(振分, $C235, 計算_投入係数表_加工!DA$4:DA$123)</f>
        <v>0</v>
      </c>
      <c r="DB235" s="194">
        <f>SUMIF(振分, $C235, 計算_投入係数表_加工!DB$4:DB$123)</f>
        <v>0</v>
      </c>
      <c r="DC235" s="194">
        <f>SUMIF(振分, $C235, 計算_投入係数表_加工!DC$4:DC$123)</f>
        <v>0</v>
      </c>
      <c r="DD235" s="194">
        <f>SUMIF(振分, $C235, 計算_投入係数表_加工!DD$4:DD$123)</f>
        <v>0</v>
      </c>
      <c r="DE235" s="194">
        <f>SUMIF(振分, $C235, 計算_投入係数表_加工!DE$4:DE$123)</f>
        <v>0</v>
      </c>
      <c r="DF235" s="194">
        <f>SUMIF(振分, $C235, 計算_投入係数表_加工!DF$4:DF$123)</f>
        <v>0</v>
      </c>
      <c r="DG235" s="194">
        <f>SUMIF(振分, $C235, 計算_投入係数表_加工!DG$4:DG$123)</f>
        <v>0</v>
      </c>
      <c r="DH235" s="194">
        <f>SUMIF(振分, $C235, 計算_投入係数表_加工!DH$4:DH$123)</f>
        <v>0</v>
      </c>
      <c r="DI235" s="194">
        <f>SUMIF(振分, $C235, 計算_投入係数表_加工!DI$4:DI$123)</f>
        <v>0</v>
      </c>
      <c r="DJ235" s="194">
        <f>SUMIF(振分, $C235, 計算_投入係数表_加工!DJ$4:DJ$123)</f>
        <v>0</v>
      </c>
      <c r="DK235" s="194">
        <f>SUMIF(振分, $C235, 計算_投入係数表_加工!DK$4:DK$123)</f>
        <v>0</v>
      </c>
      <c r="DL235" s="194">
        <f>SUMIF(振分, $C235, 計算_投入係数表_加工!DL$4:DL$123)</f>
        <v>0</v>
      </c>
      <c r="DM235" s="194">
        <f>SUMIF(振分, $C235, 計算_投入係数表_加工!DM$4:DM$123)</f>
        <v>0</v>
      </c>
      <c r="DN235" s="194">
        <f>SUMIF(振分, $C235, 計算_投入係数表_加工!DN$4:DN$123)</f>
        <v>0</v>
      </c>
      <c r="DO235" s="194">
        <f>SUMIF(振分, $C235, 計算_投入係数表_加工!DO$4:DO$123)</f>
        <v>0</v>
      </c>
      <c r="DP235" s="194">
        <f>SUMIF(振分, $C235, 計算_投入係数表_加工!DP$4:DP$123)</f>
        <v>0</v>
      </c>
      <c r="DQ235" s="194">
        <f>SUMIF(振分, $C235, 計算_投入係数表_加工!DQ$4:DQ$123)</f>
        <v>0</v>
      </c>
      <c r="DR235" s="194">
        <f>SUMIF(振分, $C235, 計算_投入係数表_加工!DR$4:DR$123)</f>
        <v>0</v>
      </c>
      <c r="DS235" s="194">
        <f>SUMIF(振分, $C235, 計算_投入係数表_加工!DS$4:DS$123)</f>
        <v>0</v>
      </c>
      <c r="DT235" s="108">
        <f>SUMIF(振分, $C235, 計算_投入係数表_加工!DT$4:DT$123)</f>
        <v>0</v>
      </c>
    </row>
    <row r="236" spans="1:124" s="22" customFormat="1" x14ac:dyDescent="0.25">
      <c r="A236" s="34"/>
      <c r="B236" s="53">
        <v>96</v>
      </c>
      <c r="C236" s="361" t="str">
        <v>-</v>
      </c>
      <c r="D236" s="196">
        <f>SUMIF(振分, $C236, 計算_投入係数表_加工!D$4:D$123)</f>
        <v>0</v>
      </c>
      <c r="E236" s="197">
        <f>SUMIF(振分, $C236, 計算_投入係数表_加工!E$4:E$123)</f>
        <v>0</v>
      </c>
      <c r="F236" s="197">
        <f>SUMIF(振分, $C236, 計算_投入係数表_加工!F$4:F$123)</f>
        <v>0</v>
      </c>
      <c r="G236" s="197">
        <f>SUMIF(振分, $C236, 計算_投入係数表_加工!G$4:G$123)</f>
        <v>0</v>
      </c>
      <c r="H236" s="197">
        <f>SUMIF(振分, $C236, 計算_投入係数表_加工!H$4:H$123)</f>
        <v>0</v>
      </c>
      <c r="I236" s="197">
        <f>SUMIF(振分, $C236, 計算_投入係数表_加工!I$4:I$123)</f>
        <v>0</v>
      </c>
      <c r="J236" s="197">
        <f>SUMIF(振分, $C236, 計算_投入係数表_加工!J$4:J$123)</f>
        <v>0</v>
      </c>
      <c r="K236" s="197">
        <f>SUMIF(振分, $C236, 計算_投入係数表_加工!K$4:K$123)</f>
        <v>0</v>
      </c>
      <c r="L236" s="197">
        <f>SUMIF(振分, $C236, 計算_投入係数表_加工!L$4:L$123)</f>
        <v>0</v>
      </c>
      <c r="M236" s="197">
        <f>SUMIF(振分, $C236, 計算_投入係数表_加工!M$4:M$123)</f>
        <v>0</v>
      </c>
      <c r="N236" s="197">
        <f>SUMIF(振分, $C236, 計算_投入係数表_加工!N$4:N$123)</f>
        <v>0</v>
      </c>
      <c r="O236" s="197">
        <f>SUMIF(振分, $C236, 計算_投入係数表_加工!O$4:O$123)</f>
        <v>0</v>
      </c>
      <c r="P236" s="197">
        <f>SUMIF(振分, $C236, 計算_投入係数表_加工!P$4:P$123)</f>
        <v>0</v>
      </c>
      <c r="Q236" s="197">
        <f>SUMIF(振分, $C236, 計算_投入係数表_加工!Q$4:Q$123)</f>
        <v>0</v>
      </c>
      <c r="R236" s="197">
        <f>SUMIF(振分, $C236, 計算_投入係数表_加工!R$4:R$123)</f>
        <v>0</v>
      </c>
      <c r="S236" s="197">
        <f>SUMIF(振分, $C236, 計算_投入係数表_加工!S$4:S$123)</f>
        <v>0</v>
      </c>
      <c r="T236" s="197">
        <f>SUMIF(振分, $C236, 計算_投入係数表_加工!T$4:T$123)</f>
        <v>0</v>
      </c>
      <c r="U236" s="197">
        <f>SUMIF(振分, $C236, 計算_投入係数表_加工!U$4:U$123)</f>
        <v>0</v>
      </c>
      <c r="V236" s="197">
        <f>SUMIF(振分, $C236, 計算_投入係数表_加工!V$4:V$123)</f>
        <v>0</v>
      </c>
      <c r="W236" s="197">
        <f>SUMIF(振分, $C236, 計算_投入係数表_加工!W$4:W$123)</f>
        <v>0</v>
      </c>
      <c r="X236" s="197">
        <f>SUMIF(振分, $C236, 計算_投入係数表_加工!X$4:X$123)</f>
        <v>0</v>
      </c>
      <c r="Y236" s="197">
        <f>SUMIF(振分, $C236, 計算_投入係数表_加工!Y$4:Y$123)</f>
        <v>0</v>
      </c>
      <c r="Z236" s="197">
        <f>SUMIF(振分, $C236, 計算_投入係数表_加工!Z$4:Z$123)</f>
        <v>0</v>
      </c>
      <c r="AA236" s="197">
        <f>SUMIF(振分, $C236, 計算_投入係数表_加工!AA$4:AA$123)</f>
        <v>0</v>
      </c>
      <c r="AB236" s="197">
        <f>SUMIF(振分, $C236, 計算_投入係数表_加工!AB$4:AB$123)</f>
        <v>0</v>
      </c>
      <c r="AC236" s="197">
        <f>SUMIF(振分, $C236, 計算_投入係数表_加工!AC$4:AC$123)</f>
        <v>0</v>
      </c>
      <c r="AD236" s="197">
        <f>SUMIF(振分, $C236, 計算_投入係数表_加工!AD$4:AD$123)</f>
        <v>0</v>
      </c>
      <c r="AE236" s="197">
        <f>SUMIF(振分, $C236, 計算_投入係数表_加工!AE$4:AE$123)</f>
        <v>0</v>
      </c>
      <c r="AF236" s="197">
        <f>SUMIF(振分, $C236, 計算_投入係数表_加工!AF$4:AF$123)</f>
        <v>0</v>
      </c>
      <c r="AG236" s="197">
        <f>SUMIF(振分, $C236, 計算_投入係数表_加工!AG$4:AG$123)</f>
        <v>0</v>
      </c>
      <c r="AH236" s="197">
        <f>SUMIF(振分, $C236, 計算_投入係数表_加工!AH$4:AH$123)</f>
        <v>0</v>
      </c>
      <c r="AI236" s="197">
        <f>SUMIF(振分, $C236, 計算_投入係数表_加工!AI$4:AI$123)</f>
        <v>0</v>
      </c>
      <c r="AJ236" s="197">
        <f>SUMIF(振分, $C236, 計算_投入係数表_加工!AJ$4:AJ$123)</f>
        <v>0</v>
      </c>
      <c r="AK236" s="197">
        <f>SUMIF(振分, $C236, 計算_投入係数表_加工!AK$4:AK$123)</f>
        <v>0</v>
      </c>
      <c r="AL236" s="197">
        <f>SUMIF(振分, $C236, 計算_投入係数表_加工!AL$4:AL$123)</f>
        <v>0</v>
      </c>
      <c r="AM236" s="197">
        <f>SUMIF(振分, $C236, 計算_投入係数表_加工!AM$4:AM$123)</f>
        <v>0</v>
      </c>
      <c r="AN236" s="197">
        <f>SUMIF(振分, $C236, 計算_投入係数表_加工!AN$4:AN$123)</f>
        <v>0</v>
      </c>
      <c r="AO236" s="197">
        <f>SUMIF(振分, $C236, 計算_投入係数表_加工!AO$4:AO$123)</f>
        <v>0</v>
      </c>
      <c r="AP236" s="197">
        <f>SUMIF(振分, $C236, 計算_投入係数表_加工!AP$4:AP$123)</f>
        <v>0</v>
      </c>
      <c r="AQ236" s="197">
        <f>SUMIF(振分, $C236, 計算_投入係数表_加工!AQ$4:AQ$123)</f>
        <v>0</v>
      </c>
      <c r="AR236" s="197">
        <f>SUMIF(振分, $C236, 計算_投入係数表_加工!AR$4:AR$123)</f>
        <v>0</v>
      </c>
      <c r="AS236" s="197">
        <f>SUMIF(振分, $C236, 計算_投入係数表_加工!AS$4:AS$123)</f>
        <v>0</v>
      </c>
      <c r="AT236" s="197">
        <f>SUMIF(振分, $C236, 計算_投入係数表_加工!AT$4:AT$123)</f>
        <v>0</v>
      </c>
      <c r="AU236" s="197">
        <f>SUMIF(振分, $C236, 計算_投入係数表_加工!AU$4:AU$123)</f>
        <v>0</v>
      </c>
      <c r="AV236" s="197">
        <f>SUMIF(振分, $C236, 計算_投入係数表_加工!AV$4:AV$123)</f>
        <v>0</v>
      </c>
      <c r="AW236" s="197">
        <f>SUMIF(振分, $C236, 計算_投入係数表_加工!AW$4:AW$123)</f>
        <v>0</v>
      </c>
      <c r="AX236" s="197">
        <f>SUMIF(振分, $C236, 計算_投入係数表_加工!AX$4:AX$123)</f>
        <v>0</v>
      </c>
      <c r="AY236" s="197">
        <f>SUMIF(振分, $C236, 計算_投入係数表_加工!AY$4:AY$123)</f>
        <v>0</v>
      </c>
      <c r="AZ236" s="197">
        <f>SUMIF(振分, $C236, 計算_投入係数表_加工!AZ$4:AZ$123)</f>
        <v>0</v>
      </c>
      <c r="BA236" s="197">
        <f>SUMIF(振分, $C236, 計算_投入係数表_加工!BA$4:BA$123)</f>
        <v>0</v>
      </c>
      <c r="BB236" s="197">
        <f>SUMIF(振分, $C236, 計算_投入係数表_加工!BB$4:BB$123)</f>
        <v>0</v>
      </c>
      <c r="BC236" s="197">
        <f>SUMIF(振分, $C236, 計算_投入係数表_加工!BC$4:BC$123)</f>
        <v>0</v>
      </c>
      <c r="BD236" s="197">
        <f>SUMIF(振分, $C236, 計算_投入係数表_加工!BD$4:BD$123)</f>
        <v>0</v>
      </c>
      <c r="BE236" s="197">
        <f>SUMIF(振分, $C236, 計算_投入係数表_加工!BE$4:BE$123)</f>
        <v>0</v>
      </c>
      <c r="BF236" s="197">
        <f>SUMIF(振分, $C236, 計算_投入係数表_加工!BF$4:BF$123)</f>
        <v>0</v>
      </c>
      <c r="BG236" s="197">
        <f>SUMIF(振分, $C236, 計算_投入係数表_加工!BG$4:BG$123)</f>
        <v>0</v>
      </c>
      <c r="BH236" s="197">
        <f>SUMIF(振分, $C236, 計算_投入係数表_加工!BH$4:BH$123)</f>
        <v>0</v>
      </c>
      <c r="BI236" s="197">
        <f>SUMIF(振分, $C236, 計算_投入係数表_加工!BI$4:BI$123)</f>
        <v>0</v>
      </c>
      <c r="BJ236" s="197">
        <f>SUMIF(振分, $C236, 計算_投入係数表_加工!BJ$4:BJ$123)</f>
        <v>0</v>
      </c>
      <c r="BK236" s="197">
        <f>SUMIF(振分, $C236, 計算_投入係数表_加工!BK$4:BK$123)</f>
        <v>0</v>
      </c>
      <c r="BL236" s="197">
        <f>SUMIF(振分, $C236, 計算_投入係数表_加工!BL$4:BL$123)</f>
        <v>0</v>
      </c>
      <c r="BM236" s="197">
        <f>SUMIF(振分, $C236, 計算_投入係数表_加工!BM$4:BM$123)</f>
        <v>0</v>
      </c>
      <c r="BN236" s="197">
        <f>SUMIF(振分, $C236, 計算_投入係数表_加工!BN$4:BN$123)</f>
        <v>0</v>
      </c>
      <c r="BO236" s="197">
        <f>SUMIF(振分, $C236, 計算_投入係数表_加工!BO$4:BO$123)</f>
        <v>0</v>
      </c>
      <c r="BP236" s="197">
        <f>SUMIF(振分, $C236, 計算_投入係数表_加工!BP$4:BP$123)</f>
        <v>0</v>
      </c>
      <c r="BQ236" s="197">
        <f>SUMIF(振分, $C236, 計算_投入係数表_加工!BQ$4:BQ$123)</f>
        <v>0</v>
      </c>
      <c r="BR236" s="197">
        <f>SUMIF(振分, $C236, 計算_投入係数表_加工!BR$4:BR$123)</f>
        <v>0</v>
      </c>
      <c r="BS236" s="197">
        <f>SUMIF(振分, $C236, 計算_投入係数表_加工!BS$4:BS$123)</f>
        <v>0</v>
      </c>
      <c r="BT236" s="197">
        <f>SUMIF(振分, $C236, 計算_投入係数表_加工!BT$4:BT$123)</f>
        <v>0</v>
      </c>
      <c r="BU236" s="197">
        <f>SUMIF(振分, $C236, 計算_投入係数表_加工!BU$4:BU$123)</f>
        <v>0</v>
      </c>
      <c r="BV236" s="197">
        <f>SUMIF(振分, $C236, 計算_投入係数表_加工!BV$4:BV$123)</f>
        <v>0</v>
      </c>
      <c r="BW236" s="197">
        <f>SUMIF(振分, $C236, 計算_投入係数表_加工!BW$4:BW$123)</f>
        <v>0</v>
      </c>
      <c r="BX236" s="197">
        <f>SUMIF(振分, $C236, 計算_投入係数表_加工!BX$4:BX$123)</f>
        <v>0</v>
      </c>
      <c r="BY236" s="197">
        <f>SUMIF(振分, $C236, 計算_投入係数表_加工!BY$4:BY$123)</f>
        <v>0</v>
      </c>
      <c r="BZ236" s="197">
        <f>SUMIF(振分, $C236, 計算_投入係数表_加工!BZ$4:BZ$123)</f>
        <v>0</v>
      </c>
      <c r="CA236" s="197">
        <f>SUMIF(振分, $C236, 計算_投入係数表_加工!CA$4:CA$123)</f>
        <v>0</v>
      </c>
      <c r="CB236" s="197">
        <f>SUMIF(振分, $C236, 計算_投入係数表_加工!CB$4:CB$123)</f>
        <v>0</v>
      </c>
      <c r="CC236" s="197">
        <f>SUMIF(振分, $C236, 計算_投入係数表_加工!CC$4:CC$123)</f>
        <v>0</v>
      </c>
      <c r="CD236" s="197">
        <f>SUMIF(振分, $C236, 計算_投入係数表_加工!CD$4:CD$123)</f>
        <v>0</v>
      </c>
      <c r="CE236" s="197">
        <f>SUMIF(振分, $C236, 計算_投入係数表_加工!CE$4:CE$123)</f>
        <v>0</v>
      </c>
      <c r="CF236" s="197">
        <f>SUMIF(振分, $C236, 計算_投入係数表_加工!CF$4:CF$123)</f>
        <v>0</v>
      </c>
      <c r="CG236" s="197">
        <f>SUMIF(振分, $C236, 計算_投入係数表_加工!CG$4:CG$123)</f>
        <v>0</v>
      </c>
      <c r="CH236" s="197">
        <f>SUMIF(振分, $C236, 計算_投入係数表_加工!CH$4:CH$123)</f>
        <v>0</v>
      </c>
      <c r="CI236" s="197">
        <f>SUMIF(振分, $C236, 計算_投入係数表_加工!CI$4:CI$123)</f>
        <v>0</v>
      </c>
      <c r="CJ236" s="197">
        <f>SUMIF(振分, $C236, 計算_投入係数表_加工!CJ$4:CJ$123)</f>
        <v>0</v>
      </c>
      <c r="CK236" s="197">
        <f>SUMIF(振分, $C236, 計算_投入係数表_加工!CK$4:CK$123)</f>
        <v>0</v>
      </c>
      <c r="CL236" s="197">
        <f>SUMIF(振分, $C236, 計算_投入係数表_加工!CL$4:CL$123)</f>
        <v>0</v>
      </c>
      <c r="CM236" s="197">
        <f>SUMIF(振分, $C236, 計算_投入係数表_加工!CM$4:CM$123)</f>
        <v>0</v>
      </c>
      <c r="CN236" s="197">
        <f>SUMIF(振分, $C236, 計算_投入係数表_加工!CN$4:CN$123)</f>
        <v>0</v>
      </c>
      <c r="CO236" s="197">
        <f>SUMIF(振分, $C236, 計算_投入係数表_加工!CO$4:CO$123)</f>
        <v>0</v>
      </c>
      <c r="CP236" s="197">
        <f>SUMIF(振分, $C236, 計算_投入係数表_加工!CP$4:CP$123)</f>
        <v>0</v>
      </c>
      <c r="CQ236" s="197">
        <f>SUMIF(振分, $C236, 計算_投入係数表_加工!CQ$4:CQ$123)</f>
        <v>0</v>
      </c>
      <c r="CR236" s="197">
        <f>SUMIF(振分, $C236, 計算_投入係数表_加工!CR$4:CR$123)</f>
        <v>0</v>
      </c>
      <c r="CS236" s="197">
        <f>SUMIF(振分, $C236, 計算_投入係数表_加工!CS$4:CS$123)</f>
        <v>0</v>
      </c>
      <c r="CT236" s="197">
        <f>SUMIF(振分, $C236, 計算_投入係数表_加工!CT$4:CT$123)</f>
        <v>0</v>
      </c>
      <c r="CU236" s="197">
        <f>SUMIF(振分, $C236, 計算_投入係数表_加工!CU$4:CU$123)</f>
        <v>0</v>
      </c>
      <c r="CV236" s="197">
        <f>SUMIF(振分, $C236, 計算_投入係数表_加工!CV$4:CV$123)</f>
        <v>0</v>
      </c>
      <c r="CW236" s="197">
        <f>SUMIF(振分, $C236, 計算_投入係数表_加工!CW$4:CW$123)</f>
        <v>0</v>
      </c>
      <c r="CX236" s="197">
        <f>SUMIF(振分, $C236, 計算_投入係数表_加工!CX$4:CX$123)</f>
        <v>0</v>
      </c>
      <c r="CY236" s="197">
        <f>SUMIF(振分, $C236, 計算_投入係数表_加工!CY$4:CY$123)</f>
        <v>0</v>
      </c>
      <c r="CZ236" s="197">
        <f>SUMIF(振分, $C236, 計算_投入係数表_加工!CZ$4:CZ$123)</f>
        <v>0</v>
      </c>
      <c r="DA236" s="197">
        <f>SUMIF(振分, $C236, 計算_投入係数表_加工!DA$4:DA$123)</f>
        <v>0</v>
      </c>
      <c r="DB236" s="197">
        <f>SUMIF(振分, $C236, 計算_投入係数表_加工!DB$4:DB$123)</f>
        <v>0</v>
      </c>
      <c r="DC236" s="197">
        <f>SUMIF(振分, $C236, 計算_投入係数表_加工!DC$4:DC$123)</f>
        <v>0</v>
      </c>
      <c r="DD236" s="197">
        <f>SUMIF(振分, $C236, 計算_投入係数表_加工!DD$4:DD$123)</f>
        <v>0</v>
      </c>
      <c r="DE236" s="197">
        <f>SUMIF(振分, $C236, 計算_投入係数表_加工!DE$4:DE$123)</f>
        <v>0</v>
      </c>
      <c r="DF236" s="197">
        <f>SUMIF(振分, $C236, 計算_投入係数表_加工!DF$4:DF$123)</f>
        <v>0</v>
      </c>
      <c r="DG236" s="197">
        <f>SUMIF(振分, $C236, 計算_投入係数表_加工!DG$4:DG$123)</f>
        <v>0</v>
      </c>
      <c r="DH236" s="197">
        <f>SUMIF(振分, $C236, 計算_投入係数表_加工!DH$4:DH$123)</f>
        <v>0</v>
      </c>
      <c r="DI236" s="197">
        <f>SUMIF(振分, $C236, 計算_投入係数表_加工!DI$4:DI$123)</f>
        <v>0</v>
      </c>
      <c r="DJ236" s="197">
        <f>SUMIF(振分, $C236, 計算_投入係数表_加工!DJ$4:DJ$123)</f>
        <v>0</v>
      </c>
      <c r="DK236" s="197">
        <f>SUMIF(振分, $C236, 計算_投入係数表_加工!DK$4:DK$123)</f>
        <v>0</v>
      </c>
      <c r="DL236" s="197">
        <f>SUMIF(振分, $C236, 計算_投入係数表_加工!DL$4:DL$123)</f>
        <v>0</v>
      </c>
      <c r="DM236" s="197">
        <f>SUMIF(振分, $C236, 計算_投入係数表_加工!DM$4:DM$123)</f>
        <v>0</v>
      </c>
      <c r="DN236" s="197">
        <f>SUMIF(振分, $C236, 計算_投入係数表_加工!DN$4:DN$123)</f>
        <v>0</v>
      </c>
      <c r="DO236" s="197">
        <f>SUMIF(振分, $C236, 計算_投入係数表_加工!DO$4:DO$123)</f>
        <v>0</v>
      </c>
      <c r="DP236" s="197">
        <f>SUMIF(振分, $C236, 計算_投入係数表_加工!DP$4:DP$123)</f>
        <v>0</v>
      </c>
      <c r="DQ236" s="197">
        <f>SUMIF(振分, $C236, 計算_投入係数表_加工!DQ$4:DQ$123)</f>
        <v>0</v>
      </c>
      <c r="DR236" s="197">
        <f>SUMIF(振分, $C236, 計算_投入係数表_加工!DR$4:DR$123)</f>
        <v>0</v>
      </c>
      <c r="DS236" s="197">
        <f>SUMIF(振分, $C236, 計算_投入係数表_加工!DS$4:DS$123)</f>
        <v>0</v>
      </c>
      <c r="DT236" s="109">
        <f>SUMIF(振分, $C236, 計算_投入係数表_加工!DT$4:DT$123)</f>
        <v>0</v>
      </c>
    </row>
    <row r="237" spans="1:124" s="22" customFormat="1" x14ac:dyDescent="0.25">
      <c r="A237" s="34"/>
      <c r="B237" s="53">
        <v>97</v>
      </c>
      <c r="C237" s="360" t="str">
        <v>-</v>
      </c>
      <c r="D237" s="193">
        <f>SUMIF(振分, $C237, 計算_投入係数表_加工!D$4:D$123)</f>
        <v>0</v>
      </c>
      <c r="E237" s="194">
        <f>SUMIF(振分, $C237, 計算_投入係数表_加工!E$4:E$123)</f>
        <v>0</v>
      </c>
      <c r="F237" s="194">
        <f>SUMIF(振分, $C237, 計算_投入係数表_加工!F$4:F$123)</f>
        <v>0</v>
      </c>
      <c r="G237" s="194">
        <f>SUMIF(振分, $C237, 計算_投入係数表_加工!G$4:G$123)</f>
        <v>0</v>
      </c>
      <c r="H237" s="194">
        <f>SUMIF(振分, $C237, 計算_投入係数表_加工!H$4:H$123)</f>
        <v>0</v>
      </c>
      <c r="I237" s="194">
        <f>SUMIF(振分, $C237, 計算_投入係数表_加工!I$4:I$123)</f>
        <v>0</v>
      </c>
      <c r="J237" s="194">
        <f>SUMIF(振分, $C237, 計算_投入係数表_加工!J$4:J$123)</f>
        <v>0</v>
      </c>
      <c r="K237" s="194">
        <f>SUMIF(振分, $C237, 計算_投入係数表_加工!K$4:K$123)</f>
        <v>0</v>
      </c>
      <c r="L237" s="194">
        <f>SUMIF(振分, $C237, 計算_投入係数表_加工!L$4:L$123)</f>
        <v>0</v>
      </c>
      <c r="M237" s="194">
        <f>SUMIF(振分, $C237, 計算_投入係数表_加工!M$4:M$123)</f>
        <v>0</v>
      </c>
      <c r="N237" s="194">
        <f>SUMIF(振分, $C237, 計算_投入係数表_加工!N$4:N$123)</f>
        <v>0</v>
      </c>
      <c r="O237" s="194">
        <f>SUMIF(振分, $C237, 計算_投入係数表_加工!O$4:O$123)</f>
        <v>0</v>
      </c>
      <c r="P237" s="194">
        <f>SUMIF(振分, $C237, 計算_投入係数表_加工!P$4:P$123)</f>
        <v>0</v>
      </c>
      <c r="Q237" s="194">
        <f>SUMIF(振分, $C237, 計算_投入係数表_加工!Q$4:Q$123)</f>
        <v>0</v>
      </c>
      <c r="R237" s="194">
        <f>SUMIF(振分, $C237, 計算_投入係数表_加工!R$4:R$123)</f>
        <v>0</v>
      </c>
      <c r="S237" s="194">
        <f>SUMIF(振分, $C237, 計算_投入係数表_加工!S$4:S$123)</f>
        <v>0</v>
      </c>
      <c r="T237" s="194">
        <f>SUMIF(振分, $C237, 計算_投入係数表_加工!T$4:T$123)</f>
        <v>0</v>
      </c>
      <c r="U237" s="194">
        <f>SUMIF(振分, $C237, 計算_投入係数表_加工!U$4:U$123)</f>
        <v>0</v>
      </c>
      <c r="V237" s="194">
        <f>SUMIF(振分, $C237, 計算_投入係数表_加工!V$4:V$123)</f>
        <v>0</v>
      </c>
      <c r="W237" s="194">
        <f>SUMIF(振分, $C237, 計算_投入係数表_加工!W$4:W$123)</f>
        <v>0</v>
      </c>
      <c r="X237" s="194">
        <f>SUMIF(振分, $C237, 計算_投入係数表_加工!X$4:X$123)</f>
        <v>0</v>
      </c>
      <c r="Y237" s="194">
        <f>SUMIF(振分, $C237, 計算_投入係数表_加工!Y$4:Y$123)</f>
        <v>0</v>
      </c>
      <c r="Z237" s="194">
        <f>SUMIF(振分, $C237, 計算_投入係数表_加工!Z$4:Z$123)</f>
        <v>0</v>
      </c>
      <c r="AA237" s="194">
        <f>SUMIF(振分, $C237, 計算_投入係数表_加工!AA$4:AA$123)</f>
        <v>0</v>
      </c>
      <c r="AB237" s="194">
        <f>SUMIF(振分, $C237, 計算_投入係数表_加工!AB$4:AB$123)</f>
        <v>0</v>
      </c>
      <c r="AC237" s="194">
        <f>SUMIF(振分, $C237, 計算_投入係数表_加工!AC$4:AC$123)</f>
        <v>0</v>
      </c>
      <c r="AD237" s="194">
        <f>SUMIF(振分, $C237, 計算_投入係数表_加工!AD$4:AD$123)</f>
        <v>0</v>
      </c>
      <c r="AE237" s="194">
        <f>SUMIF(振分, $C237, 計算_投入係数表_加工!AE$4:AE$123)</f>
        <v>0</v>
      </c>
      <c r="AF237" s="194">
        <f>SUMIF(振分, $C237, 計算_投入係数表_加工!AF$4:AF$123)</f>
        <v>0</v>
      </c>
      <c r="AG237" s="194">
        <f>SUMIF(振分, $C237, 計算_投入係数表_加工!AG$4:AG$123)</f>
        <v>0</v>
      </c>
      <c r="AH237" s="194">
        <f>SUMIF(振分, $C237, 計算_投入係数表_加工!AH$4:AH$123)</f>
        <v>0</v>
      </c>
      <c r="AI237" s="194">
        <f>SUMIF(振分, $C237, 計算_投入係数表_加工!AI$4:AI$123)</f>
        <v>0</v>
      </c>
      <c r="AJ237" s="194">
        <f>SUMIF(振分, $C237, 計算_投入係数表_加工!AJ$4:AJ$123)</f>
        <v>0</v>
      </c>
      <c r="AK237" s="194">
        <f>SUMIF(振分, $C237, 計算_投入係数表_加工!AK$4:AK$123)</f>
        <v>0</v>
      </c>
      <c r="AL237" s="194">
        <f>SUMIF(振分, $C237, 計算_投入係数表_加工!AL$4:AL$123)</f>
        <v>0</v>
      </c>
      <c r="AM237" s="194">
        <f>SUMIF(振分, $C237, 計算_投入係数表_加工!AM$4:AM$123)</f>
        <v>0</v>
      </c>
      <c r="AN237" s="194">
        <f>SUMIF(振分, $C237, 計算_投入係数表_加工!AN$4:AN$123)</f>
        <v>0</v>
      </c>
      <c r="AO237" s="194">
        <f>SUMIF(振分, $C237, 計算_投入係数表_加工!AO$4:AO$123)</f>
        <v>0</v>
      </c>
      <c r="AP237" s="194">
        <f>SUMIF(振分, $C237, 計算_投入係数表_加工!AP$4:AP$123)</f>
        <v>0</v>
      </c>
      <c r="AQ237" s="194">
        <f>SUMIF(振分, $C237, 計算_投入係数表_加工!AQ$4:AQ$123)</f>
        <v>0</v>
      </c>
      <c r="AR237" s="194">
        <f>SUMIF(振分, $C237, 計算_投入係数表_加工!AR$4:AR$123)</f>
        <v>0</v>
      </c>
      <c r="AS237" s="194">
        <f>SUMIF(振分, $C237, 計算_投入係数表_加工!AS$4:AS$123)</f>
        <v>0</v>
      </c>
      <c r="AT237" s="194">
        <f>SUMIF(振分, $C237, 計算_投入係数表_加工!AT$4:AT$123)</f>
        <v>0</v>
      </c>
      <c r="AU237" s="194">
        <f>SUMIF(振分, $C237, 計算_投入係数表_加工!AU$4:AU$123)</f>
        <v>0</v>
      </c>
      <c r="AV237" s="194">
        <f>SUMIF(振分, $C237, 計算_投入係数表_加工!AV$4:AV$123)</f>
        <v>0</v>
      </c>
      <c r="AW237" s="194">
        <f>SUMIF(振分, $C237, 計算_投入係数表_加工!AW$4:AW$123)</f>
        <v>0</v>
      </c>
      <c r="AX237" s="194">
        <f>SUMIF(振分, $C237, 計算_投入係数表_加工!AX$4:AX$123)</f>
        <v>0</v>
      </c>
      <c r="AY237" s="194">
        <f>SUMIF(振分, $C237, 計算_投入係数表_加工!AY$4:AY$123)</f>
        <v>0</v>
      </c>
      <c r="AZ237" s="194">
        <f>SUMIF(振分, $C237, 計算_投入係数表_加工!AZ$4:AZ$123)</f>
        <v>0</v>
      </c>
      <c r="BA237" s="194">
        <f>SUMIF(振分, $C237, 計算_投入係数表_加工!BA$4:BA$123)</f>
        <v>0</v>
      </c>
      <c r="BB237" s="194">
        <f>SUMIF(振分, $C237, 計算_投入係数表_加工!BB$4:BB$123)</f>
        <v>0</v>
      </c>
      <c r="BC237" s="194">
        <f>SUMIF(振分, $C237, 計算_投入係数表_加工!BC$4:BC$123)</f>
        <v>0</v>
      </c>
      <c r="BD237" s="194">
        <f>SUMIF(振分, $C237, 計算_投入係数表_加工!BD$4:BD$123)</f>
        <v>0</v>
      </c>
      <c r="BE237" s="194">
        <f>SUMIF(振分, $C237, 計算_投入係数表_加工!BE$4:BE$123)</f>
        <v>0</v>
      </c>
      <c r="BF237" s="194">
        <f>SUMIF(振分, $C237, 計算_投入係数表_加工!BF$4:BF$123)</f>
        <v>0</v>
      </c>
      <c r="BG237" s="194">
        <f>SUMIF(振分, $C237, 計算_投入係数表_加工!BG$4:BG$123)</f>
        <v>0</v>
      </c>
      <c r="BH237" s="194">
        <f>SUMIF(振分, $C237, 計算_投入係数表_加工!BH$4:BH$123)</f>
        <v>0</v>
      </c>
      <c r="BI237" s="194">
        <f>SUMIF(振分, $C237, 計算_投入係数表_加工!BI$4:BI$123)</f>
        <v>0</v>
      </c>
      <c r="BJ237" s="194">
        <f>SUMIF(振分, $C237, 計算_投入係数表_加工!BJ$4:BJ$123)</f>
        <v>0</v>
      </c>
      <c r="BK237" s="194">
        <f>SUMIF(振分, $C237, 計算_投入係数表_加工!BK$4:BK$123)</f>
        <v>0</v>
      </c>
      <c r="BL237" s="194">
        <f>SUMIF(振分, $C237, 計算_投入係数表_加工!BL$4:BL$123)</f>
        <v>0</v>
      </c>
      <c r="BM237" s="194">
        <f>SUMIF(振分, $C237, 計算_投入係数表_加工!BM$4:BM$123)</f>
        <v>0</v>
      </c>
      <c r="BN237" s="194">
        <f>SUMIF(振分, $C237, 計算_投入係数表_加工!BN$4:BN$123)</f>
        <v>0</v>
      </c>
      <c r="BO237" s="194">
        <f>SUMIF(振分, $C237, 計算_投入係数表_加工!BO$4:BO$123)</f>
        <v>0</v>
      </c>
      <c r="BP237" s="194">
        <f>SUMIF(振分, $C237, 計算_投入係数表_加工!BP$4:BP$123)</f>
        <v>0</v>
      </c>
      <c r="BQ237" s="194">
        <f>SUMIF(振分, $C237, 計算_投入係数表_加工!BQ$4:BQ$123)</f>
        <v>0</v>
      </c>
      <c r="BR237" s="194">
        <f>SUMIF(振分, $C237, 計算_投入係数表_加工!BR$4:BR$123)</f>
        <v>0</v>
      </c>
      <c r="BS237" s="194">
        <f>SUMIF(振分, $C237, 計算_投入係数表_加工!BS$4:BS$123)</f>
        <v>0</v>
      </c>
      <c r="BT237" s="194">
        <f>SUMIF(振分, $C237, 計算_投入係数表_加工!BT$4:BT$123)</f>
        <v>0</v>
      </c>
      <c r="BU237" s="194">
        <f>SUMIF(振分, $C237, 計算_投入係数表_加工!BU$4:BU$123)</f>
        <v>0</v>
      </c>
      <c r="BV237" s="194">
        <f>SUMIF(振分, $C237, 計算_投入係数表_加工!BV$4:BV$123)</f>
        <v>0</v>
      </c>
      <c r="BW237" s="194">
        <f>SUMIF(振分, $C237, 計算_投入係数表_加工!BW$4:BW$123)</f>
        <v>0</v>
      </c>
      <c r="BX237" s="194">
        <f>SUMIF(振分, $C237, 計算_投入係数表_加工!BX$4:BX$123)</f>
        <v>0</v>
      </c>
      <c r="BY237" s="194">
        <f>SUMIF(振分, $C237, 計算_投入係数表_加工!BY$4:BY$123)</f>
        <v>0</v>
      </c>
      <c r="BZ237" s="194">
        <f>SUMIF(振分, $C237, 計算_投入係数表_加工!BZ$4:BZ$123)</f>
        <v>0</v>
      </c>
      <c r="CA237" s="194">
        <f>SUMIF(振分, $C237, 計算_投入係数表_加工!CA$4:CA$123)</f>
        <v>0</v>
      </c>
      <c r="CB237" s="194">
        <f>SUMIF(振分, $C237, 計算_投入係数表_加工!CB$4:CB$123)</f>
        <v>0</v>
      </c>
      <c r="CC237" s="194">
        <f>SUMIF(振分, $C237, 計算_投入係数表_加工!CC$4:CC$123)</f>
        <v>0</v>
      </c>
      <c r="CD237" s="194">
        <f>SUMIF(振分, $C237, 計算_投入係数表_加工!CD$4:CD$123)</f>
        <v>0</v>
      </c>
      <c r="CE237" s="194">
        <f>SUMIF(振分, $C237, 計算_投入係数表_加工!CE$4:CE$123)</f>
        <v>0</v>
      </c>
      <c r="CF237" s="194">
        <f>SUMIF(振分, $C237, 計算_投入係数表_加工!CF$4:CF$123)</f>
        <v>0</v>
      </c>
      <c r="CG237" s="194">
        <f>SUMIF(振分, $C237, 計算_投入係数表_加工!CG$4:CG$123)</f>
        <v>0</v>
      </c>
      <c r="CH237" s="194">
        <f>SUMIF(振分, $C237, 計算_投入係数表_加工!CH$4:CH$123)</f>
        <v>0</v>
      </c>
      <c r="CI237" s="194">
        <f>SUMIF(振分, $C237, 計算_投入係数表_加工!CI$4:CI$123)</f>
        <v>0</v>
      </c>
      <c r="CJ237" s="194">
        <f>SUMIF(振分, $C237, 計算_投入係数表_加工!CJ$4:CJ$123)</f>
        <v>0</v>
      </c>
      <c r="CK237" s="194">
        <f>SUMIF(振分, $C237, 計算_投入係数表_加工!CK$4:CK$123)</f>
        <v>0</v>
      </c>
      <c r="CL237" s="194">
        <f>SUMIF(振分, $C237, 計算_投入係数表_加工!CL$4:CL$123)</f>
        <v>0</v>
      </c>
      <c r="CM237" s="194">
        <f>SUMIF(振分, $C237, 計算_投入係数表_加工!CM$4:CM$123)</f>
        <v>0</v>
      </c>
      <c r="CN237" s="194">
        <f>SUMIF(振分, $C237, 計算_投入係数表_加工!CN$4:CN$123)</f>
        <v>0</v>
      </c>
      <c r="CO237" s="194">
        <f>SUMIF(振分, $C237, 計算_投入係数表_加工!CO$4:CO$123)</f>
        <v>0</v>
      </c>
      <c r="CP237" s="194">
        <f>SUMIF(振分, $C237, 計算_投入係数表_加工!CP$4:CP$123)</f>
        <v>0</v>
      </c>
      <c r="CQ237" s="194">
        <f>SUMIF(振分, $C237, 計算_投入係数表_加工!CQ$4:CQ$123)</f>
        <v>0</v>
      </c>
      <c r="CR237" s="194">
        <f>SUMIF(振分, $C237, 計算_投入係数表_加工!CR$4:CR$123)</f>
        <v>0</v>
      </c>
      <c r="CS237" s="194">
        <f>SUMIF(振分, $C237, 計算_投入係数表_加工!CS$4:CS$123)</f>
        <v>0</v>
      </c>
      <c r="CT237" s="194">
        <f>SUMIF(振分, $C237, 計算_投入係数表_加工!CT$4:CT$123)</f>
        <v>0</v>
      </c>
      <c r="CU237" s="194">
        <f>SUMIF(振分, $C237, 計算_投入係数表_加工!CU$4:CU$123)</f>
        <v>0</v>
      </c>
      <c r="CV237" s="194">
        <f>SUMIF(振分, $C237, 計算_投入係数表_加工!CV$4:CV$123)</f>
        <v>0</v>
      </c>
      <c r="CW237" s="194">
        <f>SUMIF(振分, $C237, 計算_投入係数表_加工!CW$4:CW$123)</f>
        <v>0</v>
      </c>
      <c r="CX237" s="194">
        <f>SUMIF(振分, $C237, 計算_投入係数表_加工!CX$4:CX$123)</f>
        <v>0</v>
      </c>
      <c r="CY237" s="194">
        <f>SUMIF(振分, $C237, 計算_投入係数表_加工!CY$4:CY$123)</f>
        <v>0</v>
      </c>
      <c r="CZ237" s="194">
        <f>SUMIF(振分, $C237, 計算_投入係数表_加工!CZ$4:CZ$123)</f>
        <v>0</v>
      </c>
      <c r="DA237" s="194">
        <f>SUMIF(振分, $C237, 計算_投入係数表_加工!DA$4:DA$123)</f>
        <v>0</v>
      </c>
      <c r="DB237" s="194">
        <f>SUMIF(振分, $C237, 計算_投入係数表_加工!DB$4:DB$123)</f>
        <v>0</v>
      </c>
      <c r="DC237" s="194">
        <f>SUMIF(振分, $C237, 計算_投入係数表_加工!DC$4:DC$123)</f>
        <v>0</v>
      </c>
      <c r="DD237" s="194">
        <f>SUMIF(振分, $C237, 計算_投入係数表_加工!DD$4:DD$123)</f>
        <v>0</v>
      </c>
      <c r="DE237" s="194">
        <f>SUMIF(振分, $C237, 計算_投入係数表_加工!DE$4:DE$123)</f>
        <v>0</v>
      </c>
      <c r="DF237" s="194">
        <f>SUMIF(振分, $C237, 計算_投入係数表_加工!DF$4:DF$123)</f>
        <v>0</v>
      </c>
      <c r="DG237" s="194">
        <f>SUMIF(振分, $C237, 計算_投入係数表_加工!DG$4:DG$123)</f>
        <v>0</v>
      </c>
      <c r="DH237" s="194">
        <f>SUMIF(振分, $C237, 計算_投入係数表_加工!DH$4:DH$123)</f>
        <v>0</v>
      </c>
      <c r="DI237" s="194">
        <f>SUMIF(振分, $C237, 計算_投入係数表_加工!DI$4:DI$123)</f>
        <v>0</v>
      </c>
      <c r="DJ237" s="194">
        <f>SUMIF(振分, $C237, 計算_投入係数表_加工!DJ$4:DJ$123)</f>
        <v>0</v>
      </c>
      <c r="DK237" s="194">
        <f>SUMIF(振分, $C237, 計算_投入係数表_加工!DK$4:DK$123)</f>
        <v>0</v>
      </c>
      <c r="DL237" s="194">
        <f>SUMIF(振分, $C237, 計算_投入係数表_加工!DL$4:DL$123)</f>
        <v>0</v>
      </c>
      <c r="DM237" s="194">
        <f>SUMIF(振分, $C237, 計算_投入係数表_加工!DM$4:DM$123)</f>
        <v>0</v>
      </c>
      <c r="DN237" s="194">
        <f>SUMIF(振分, $C237, 計算_投入係数表_加工!DN$4:DN$123)</f>
        <v>0</v>
      </c>
      <c r="DO237" s="194">
        <f>SUMIF(振分, $C237, 計算_投入係数表_加工!DO$4:DO$123)</f>
        <v>0</v>
      </c>
      <c r="DP237" s="194">
        <f>SUMIF(振分, $C237, 計算_投入係数表_加工!DP$4:DP$123)</f>
        <v>0</v>
      </c>
      <c r="DQ237" s="194">
        <f>SUMIF(振分, $C237, 計算_投入係数表_加工!DQ$4:DQ$123)</f>
        <v>0</v>
      </c>
      <c r="DR237" s="194">
        <f>SUMIF(振分, $C237, 計算_投入係数表_加工!DR$4:DR$123)</f>
        <v>0</v>
      </c>
      <c r="DS237" s="194">
        <f>SUMIF(振分, $C237, 計算_投入係数表_加工!DS$4:DS$123)</f>
        <v>0</v>
      </c>
      <c r="DT237" s="108">
        <f>SUMIF(振分, $C237, 計算_投入係数表_加工!DT$4:DT$123)</f>
        <v>0</v>
      </c>
    </row>
    <row r="238" spans="1:124" s="22" customFormat="1" x14ac:dyDescent="0.25">
      <c r="A238" s="34"/>
      <c r="B238" s="53">
        <v>98</v>
      </c>
      <c r="C238" s="360" t="str">
        <v>-</v>
      </c>
      <c r="D238" s="193">
        <f>SUMIF(振分, $C238, 計算_投入係数表_加工!D$4:D$123)</f>
        <v>0</v>
      </c>
      <c r="E238" s="194">
        <f>SUMIF(振分, $C238, 計算_投入係数表_加工!E$4:E$123)</f>
        <v>0</v>
      </c>
      <c r="F238" s="194">
        <f>SUMIF(振分, $C238, 計算_投入係数表_加工!F$4:F$123)</f>
        <v>0</v>
      </c>
      <c r="G238" s="194">
        <f>SUMIF(振分, $C238, 計算_投入係数表_加工!G$4:G$123)</f>
        <v>0</v>
      </c>
      <c r="H238" s="194">
        <f>SUMIF(振分, $C238, 計算_投入係数表_加工!H$4:H$123)</f>
        <v>0</v>
      </c>
      <c r="I238" s="194">
        <f>SUMIF(振分, $C238, 計算_投入係数表_加工!I$4:I$123)</f>
        <v>0</v>
      </c>
      <c r="J238" s="194">
        <f>SUMIF(振分, $C238, 計算_投入係数表_加工!J$4:J$123)</f>
        <v>0</v>
      </c>
      <c r="K238" s="194">
        <f>SUMIF(振分, $C238, 計算_投入係数表_加工!K$4:K$123)</f>
        <v>0</v>
      </c>
      <c r="L238" s="194">
        <f>SUMIF(振分, $C238, 計算_投入係数表_加工!L$4:L$123)</f>
        <v>0</v>
      </c>
      <c r="M238" s="194">
        <f>SUMIF(振分, $C238, 計算_投入係数表_加工!M$4:M$123)</f>
        <v>0</v>
      </c>
      <c r="N238" s="194">
        <f>SUMIF(振分, $C238, 計算_投入係数表_加工!N$4:N$123)</f>
        <v>0</v>
      </c>
      <c r="O238" s="194">
        <f>SUMIF(振分, $C238, 計算_投入係数表_加工!O$4:O$123)</f>
        <v>0</v>
      </c>
      <c r="P238" s="194">
        <f>SUMIF(振分, $C238, 計算_投入係数表_加工!P$4:P$123)</f>
        <v>0</v>
      </c>
      <c r="Q238" s="194">
        <f>SUMIF(振分, $C238, 計算_投入係数表_加工!Q$4:Q$123)</f>
        <v>0</v>
      </c>
      <c r="R238" s="194">
        <f>SUMIF(振分, $C238, 計算_投入係数表_加工!R$4:R$123)</f>
        <v>0</v>
      </c>
      <c r="S238" s="194">
        <f>SUMIF(振分, $C238, 計算_投入係数表_加工!S$4:S$123)</f>
        <v>0</v>
      </c>
      <c r="T238" s="194">
        <f>SUMIF(振分, $C238, 計算_投入係数表_加工!T$4:T$123)</f>
        <v>0</v>
      </c>
      <c r="U238" s="194">
        <f>SUMIF(振分, $C238, 計算_投入係数表_加工!U$4:U$123)</f>
        <v>0</v>
      </c>
      <c r="V238" s="194">
        <f>SUMIF(振分, $C238, 計算_投入係数表_加工!V$4:V$123)</f>
        <v>0</v>
      </c>
      <c r="W238" s="194">
        <f>SUMIF(振分, $C238, 計算_投入係数表_加工!W$4:W$123)</f>
        <v>0</v>
      </c>
      <c r="X238" s="194">
        <f>SUMIF(振分, $C238, 計算_投入係数表_加工!X$4:X$123)</f>
        <v>0</v>
      </c>
      <c r="Y238" s="194">
        <f>SUMIF(振分, $C238, 計算_投入係数表_加工!Y$4:Y$123)</f>
        <v>0</v>
      </c>
      <c r="Z238" s="194">
        <f>SUMIF(振分, $C238, 計算_投入係数表_加工!Z$4:Z$123)</f>
        <v>0</v>
      </c>
      <c r="AA238" s="194">
        <f>SUMIF(振分, $C238, 計算_投入係数表_加工!AA$4:AA$123)</f>
        <v>0</v>
      </c>
      <c r="AB238" s="194">
        <f>SUMIF(振分, $C238, 計算_投入係数表_加工!AB$4:AB$123)</f>
        <v>0</v>
      </c>
      <c r="AC238" s="194">
        <f>SUMIF(振分, $C238, 計算_投入係数表_加工!AC$4:AC$123)</f>
        <v>0</v>
      </c>
      <c r="AD238" s="194">
        <f>SUMIF(振分, $C238, 計算_投入係数表_加工!AD$4:AD$123)</f>
        <v>0</v>
      </c>
      <c r="AE238" s="194">
        <f>SUMIF(振分, $C238, 計算_投入係数表_加工!AE$4:AE$123)</f>
        <v>0</v>
      </c>
      <c r="AF238" s="194">
        <f>SUMIF(振分, $C238, 計算_投入係数表_加工!AF$4:AF$123)</f>
        <v>0</v>
      </c>
      <c r="AG238" s="194">
        <f>SUMIF(振分, $C238, 計算_投入係数表_加工!AG$4:AG$123)</f>
        <v>0</v>
      </c>
      <c r="AH238" s="194">
        <f>SUMIF(振分, $C238, 計算_投入係数表_加工!AH$4:AH$123)</f>
        <v>0</v>
      </c>
      <c r="AI238" s="194">
        <f>SUMIF(振分, $C238, 計算_投入係数表_加工!AI$4:AI$123)</f>
        <v>0</v>
      </c>
      <c r="AJ238" s="194">
        <f>SUMIF(振分, $C238, 計算_投入係数表_加工!AJ$4:AJ$123)</f>
        <v>0</v>
      </c>
      <c r="AK238" s="194">
        <f>SUMIF(振分, $C238, 計算_投入係数表_加工!AK$4:AK$123)</f>
        <v>0</v>
      </c>
      <c r="AL238" s="194">
        <f>SUMIF(振分, $C238, 計算_投入係数表_加工!AL$4:AL$123)</f>
        <v>0</v>
      </c>
      <c r="AM238" s="194">
        <f>SUMIF(振分, $C238, 計算_投入係数表_加工!AM$4:AM$123)</f>
        <v>0</v>
      </c>
      <c r="AN238" s="194">
        <f>SUMIF(振分, $C238, 計算_投入係数表_加工!AN$4:AN$123)</f>
        <v>0</v>
      </c>
      <c r="AO238" s="194">
        <f>SUMIF(振分, $C238, 計算_投入係数表_加工!AO$4:AO$123)</f>
        <v>0</v>
      </c>
      <c r="AP238" s="194">
        <f>SUMIF(振分, $C238, 計算_投入係数表_加工!AP$4:AP$123)</f>
        <v>0</v>
      </c>
      <c r="AQ238" s="194">
        <f>SUMIF(振分, $C238, 計算_投入係数表_加工!AQ$4:AQ$123)</f>
        <v>0</v>
      </c>
      <c r="AR238" s="194">
        <f>SUMIF(振分, $C238, 計算_投入係数表_加工!AR$4:AR$123)</f>
        <v>0</v>
      </c>
      <c r="AS238" s="194">
        <f>SUMIF(振分, $C238, 計算_投入係数表_加工!AS$4:AS$123)</f>
        <v>0</v>
      </c>
      <c r="AT238" s="194">
        <f>SUMIF(振分, $C238, 計算_投入係数表_加工!AT$4:AT$123)</f>
        <v>0</v>
      </c>
      <c r="AU238" s="194">
        <f>SUMIF(振分, $C238, 計算_投入係数表_加工!AU$4:AU$123)</f>
        <v>0</v>
      </c>
      <c r="AV238" s="194">
        <f>SUMIF(振分, $C238, 計算_投入係数表_加工!AV$4:AV$123)</f>
        <v>0</v>
      </c>
      <c r="AW238" s="194">
        <f>SUMIF(振分, $C238, 計算_投入係数表_加工!AW$4:AW$123)</f>
        <v>0</v>
      </c>
      <c r="AX238" s="194">
        <f>SUMIF(振分, $C238, 計算_投入係数表_加工!AX$4:AX$123)</f>
        <v>0</v>
      </c>
      <c r="AY238" s="194">
        <f>SUMIF(振分, $C238, 計算_投入係数表_加工!AY$4:AY$123)</f>
        <v>0</v>
      </c>
      <c r="AZ238" s="194">
        <f>SUMIF(振分, $C238, 計算_投入係数表_加工!AZ$4:AZ$123)</f>
        <v>0</v>
      </c>
      <c r="BA238" s="194">
        <f>SUMIF(振分, $C238, 計算_投入係数表_加工!BA$4:BA$123)</f>
        <v>0</v>
      </c>
      <c r="BB238" s="194">
        <f>SUMIF(振分, $C238, 計算_投入係数表_加工!BB$4:BB$123)</f>
        <v>0</v>
      </c>
      <c r="BC238" s="194">
        <f>SUMIF(振分, $C238, 計算_投入係数表_加工!BC$4:BC$123)</f>
        <v>0</v>
      </c>
      <c r="BD238" s="194">
        <f>SUMIF(振分, $C238, 計算_投入係数表_加工!BD$4:BD$123)</f>
        <v>0</v>
      </c>
      <c r="BE238" s="194">
        <f>SUMIF(振分, $C238, 計算_投入係数表_加工!BE$4:BE$123)</f>
        <v>0</v>
      </c>
      <c r="BF238" s="194">
        <f>SUMIF(振分, $C238, 計算_投入係数表_加工!BF$4:BF$123)</f>
        <v>0</v>
      </c>
      <c r="BG238" s="194">
        <f>SUMIF(振分, $C238, 計算_投入係数表_加工!BG$4:BG$123)</f>
        <v>0</v>
      </c>
      <c r="BH238" s="194">
        <f>SUMIF(振分, $C238, 計算_投入係数表_加工!BH$4:BH$123)</f>
        <v>0</v>
      </c>
      <c r="BI238" s="194">
        <f>SUMIF(振分, $C238, 計算_投入係数表_加工!BI$4:BI$123)</f>
        <v>0</v>
      </c>
      <c r="BJ238" s="194">
        <f>SUMIF(振分, $C238, 計算_投入係数表_加工!BJ$4:BJ$123)</f>
        <v>0</v>
      </c>
      <c r="BK238" s="194">
        <f>SUMIF(振分, $C238, 計算_投入係数表_加工!BK$4:BK$123)</f>
        <v>0</v>
      </c>
      <c r="BL238" s="194">
        <f>SUMIF(振分, $C238, 計算_投入係数表_加工!BL$4:BL$123)</f>
        <v>0</v>
      </c>
      <c r="BM238" s="194">
        <f>SUMIF(振分, $C238, 計算_投入係数表_加工!BM$4:BM$123)</f>
        <v>0</v>
      </c>
      <c r="BN238" s="194">
        <f>SUMIF(振分, $C238, 計算_投入係数表_加工!BN$4:BN$123)</f>
        <v>0</v>
      </c>
      <c r="BO238" s="194">
        <f>SUMIF(振分, $C238, 計算_投入係数表_加工!BO$4:BO$123)</f>
        <v>0</v>
      </c>
      <c r="BP238" s="194">
        <f>SUMIF(振分, $C238, 計算_投入係数表_加工!BP$4:BP$123)</f>
        <v>0</v>
      </c>
      <c r="BQ238" s="194">
        <f>SUMIF(振分, $C238, 計算_投入係数表_加工!BQ$4:BQ$123)</f>
        <v>0</v>
      </c>
      <c r="BR238" s="194">
        <f>SUMIF(振分, $C238, 計算_投入係数表_加工!BR$4:BR$123)</f>
        <v>0</v>
      </c>
      <c r="BS238" s="194">
        <f>SUMIF(振分, $C238, 計算_投入係数表_加工!BS$4:BS$123)</f>
        <v>0</v>
      </c>
      <c r="BT238" s="194">
        <f>SUMIF(振分, $C238, 計算_投入係数表_加工!BT$4:BT$123)</f>
        <v>0</v>
      </c>
      <c r="BU238" s="194">
        <f>SUMIF(振分, $C238, 計算_投入係数表_加工!BU$4:BU$123)</f>
        <v>0</v>
      </c>
      <c r="BV238" s="194">
        <f>SUMIF(振分, $C238, 計算_投入係数表_加工!BV$4:BV$123)</f>
        <v>0</v>
      </c>
      <c r="BW238" s="194">
        <f>SUMIF(振分, $C238, 計算_投入係数表_加工!BW$4:BW$123)</f>
        <v>0</v>
      </c>
      <c r="BX238" s="194">
        <f>SUMIF(振分, $C238, 計算_投入係数表_加工!BX$4:BX$123)</f>
        <v>0</v>
      </c>
      <c r="BY238" s="194">
        <f>SUMIF(振分, $C238, 計算_投入係数表_加工!BY$4:BY$123)</f>
        <v>0</v>
      </c>
      <c r="BZ238" s="194">
        <f>SUMIF(振分, $C238, 計算_投入係数表_加工!BZ$4:BZ$123)</f>
        <v>0</v>
      </c>
      <c r="CA238" s="194">
        <f>SUMIF(振分, $C238, 計算_投入係数表_加工!CA$4:CA$123)</f>
        <v>0</v>
      </c>
      <c r="CB238" s="194">
        <f>SUMIF(振分, $C238, 計算_投入係数表_加工!CB$4:CB$123)</f>
        <v>0</v>
      </c>
      <c r="CC238" s="194">
        <f>SUMIF(振分, $C238, 計算_投入係数表_加工!CC$4:CC$123)</f>
        <v>0</v>
      </c>
      <c r="CD238" s="194">
        <f>SUMIF(振分, $C238, 計算_投入係数表_加工!CD$4:CD$123)</f>
        <v>0</v>
      </c>
      <c r="CE238" s="194">
        <f>SUMIF(振分, $C238, 計算_投入係数表_加工!CE$4:CE$123)</f>
        <v>0</v>
      </c>
      <c r="CF238" s="194">
        <f>SUMIF(振分, $C238, 計算_投入係数表_加工!CF$4:CF$123)</f>
        <v>0</v>
      </c>
      <c r="CG238" s="194">
        <f>SUMIF(振分, $C238, 計算_投入係数表_加工!CG$4:CG$123)</f>
        <v>0</v>
      </c>
      <c r="CH238" s="194">
        <f>SUMIF(振分, $C238, 計算_投入係数表_加工!CH$4:CH$123)</f>
        <v>0</v>
      </c>
      <c r="CI238" s="194">
        <f>SUMIF(振分, $C238, 計算_投入係数表_加工!CI$4:CI$123)</f>
        <v>0</v>
      </c>
      <c r="CJ238" s="194">
        <f>SUMIF(振分, $C238, 計算_投入係数表_加工!CJ$4:CJ$123)</f>
        <v>0</v>
      </c>
      <c r="CK238" s="194">
        <f>SUMIF(振分, $C238, 計算_投入係数表_加工!CK$4:CK$123)</f>
        <v>0</v>
      </c>
      <c r="CL238" s="194">
        <f>SUMIF(振分, $C238, 計算_投入係数表_加工!CL$4:CL$123)</f>
        <v>0</v>
      </c>
      <c r="CM238" s="194">
        <f>SUMIF(振分, $C238, 計算_投入係数表_加工!CM$4:CM$123)</f>
        <v>0</v>
      </c>
      <c r="CN238" s="194">
        <f>SUMIF(振分, $C238, 計算_投入係数表_加工!CN$4:CN$123)</f>
        <v>0</v>
      </c>
      <c r="CO238" s="194">
        <f>SUMIF(振分, $C238, 計算_投入係数表_加工!CO$4:CO$123)</f>
        <v>0</v>
      </c>
      <c r="CP238" s="194">
        <f>SUMIF(振分, $C238, 計算_投入係数表_加工!CP$4:CP$123)</f>
        <v>0</v>
      </c>
      <c r="CQ238" s="194">
        <f>SUMIF(振分, $C238, 計算_投入係数表_加工!CQ$4:CQ$123)</f>
        <v>0</v>
      </c>
      <c r="CR238" s="194">
        <f>SUMIF(振分, $C238, 計算_投入係数表_加工!CR$4:CR$123)</f>
        <v>0</v>
      </c>
      <c r="CS238" s="194">
        <f>SUMIF(振分, $C238, 計算_投入係数表_加工!CS$4:CS$123)</f>
        <v>0</v>
      </c>
      <c r="CT238" s="194">
        <f>SUMIF(振分, $C238, 計算_投入係数表_加工!CT$4:CT$123)</f>
        <v>0</v>
      </c>
      <c r="CU238" s="194">
        <f>SUMIF(振分, $C238, 計算_投入係数表_加工!CU$4:CU$123)</f>
        <v>0</v>
      </c>
      <c r="CV238" s="194">
        <f>SUMIF(振分, $C238, 計算_投入係数表_加工!CV$4:CV$123)</f>
        <v>0</v>
      </c>
      <c r="CW238" s="194">
        <f>SUMIF(振分, $C238, 計算_投入係数表_加工!CW$4:CW$123)</f>
        <v>0</v>
      </c>
      <c r="CX238" s="194">
        <f>SUMIF(振分, $C238, 計算_投入係数表_加工!CX$4:CX$123)</f>
        <v>0</v>
      </c>
      <c r="CY238" s="194">
        <f>SUMIF(振分, $C238, 計算_投入係数表_加工!CY$4:CY$123)</f>
        <v>0</v>
      </c>
      <c r="CZ238" s="194">
        <f>SUMIF(振分, $C238, 計算_投入係数表_加工!CZ$4:CZ$123)</f>
        <v>0</v>
      </c>
      <c r="DA238" s="194">
        <f>SUMIF(振分, $C238, 計算_投入係数表_加工!DA$4:DA$123)</f>
        <v>0</v>
      </c>
      <c r="DB238" s="194">
        <f>SUMIF(振分, $C238, 計算_投入係数表_加工!DB$4:DB$123)</f>
        <v>0</v>
      </c>
      <c r="DC238" s="194">
        <f>SUMIF(振分, $C238, 計算_投入係数表_加工!DC$4:DC$123)</f>
        <v>0</v>
      </c>
      <c r="DD238" s="194">
        <f>SUMIF(振分, $C238, 計算_投入係数表_加工!DD$4:DD$123)</f>
        <v>0</v>
      </c>
      <c r="DE238" s="194">
        <f>SUMIF(振分, $C238, 計算_投入係数表_加工!DE$4:DE$123)</f>
        <v>0</v>
      </c>
      <c r="DF238" s="194">
        <f>SUMIF(振分, $C238, 計算_投入係数表_加工!DF$4:DF$123)</f>
        <v>0</v>
      </c>
      <c r="DG238" s="194">
        <f>SUMIF(振分, $C238, 計算_投入係数表_加工!DG$4:DG$123)</f>
        <v>0</v>
      </c>
      <c r="DH238" s="194">
        <f>SUMIF(振分, $C238, 計算_投入係数表_加工!DH$4:DH$123)</f>
        <v>0</v>
      </c>
      <c r="DI238" s="194">
        <f>SUMIF(振分, $C238, 計算_投入係数表_加工!DI$4:DI$123)</f>
        <v>0</v>
      </c>
      <c r="DJ238" s="194">
        <f>SUMIF(振分, $C238, 計算_投入係数表_加工!DJ$4:DJ$123)</f>
        <v>0</v>
      </c>
      <c r="DK238" s="194">
        <f>SUMIF(振分, $C238, 計算_投入係数表_加工!DK$4:DK$123)</f>
        <v>0</v>
      </c>
      <c r="DL238" s="194">
        <f>SUMIF(振分, $C238, 計算_投入係数表_加工!DL$4:DL$123)</f>
        <v>0</v>
      </c>
      <c r="DM238" s="194">
        <f>SUMIF(振分, $C238, 計算_投入係数表_加工!DM$4:DM$123)</f>
        <v>0</v>
      </c>
      <c r="DN238" s="194">
        <f>SUMIF(振分, $C238, 計算_投入係数表_加工!DN$4:DN$123)</f>
        <v>0</v>
      </c>
      <c r="DO238" s="194">
        <f>SUMIF(振分, $C238, 計算_投入係数表_加工!DO$4:DO$123)</f>
        <v>0</v>
      </c>
      <c r="DP238" s="194">
        <f>SUMIF(振分, $C238, 計算_投入係数表_加工!DP$4:DP$123)</f>
        <v>0</v>
      </c>
      <c r="DQ238" s="194">
        <f>SUMIF(振分, $C238, 計算_投入係数表_加工!DQ$4:DQ$123)</f>
        <v>0</v>
      </c>
      <c r="DR238" s="194">
        <f>SUMIF(振分, $C238, 計算_投入係数表_加工!DR$4:DR$123)</f>
        <v>0</v>
      </c>
      <c r="DS238" s="194">
        <f>SUMIF(振分, $C238, 計算_投入係数表_加工!DS$4:DS$123)</f>
        <v>0</v>
      </c>
      <c r="DT238" s="108">
        <f>SUMIF(振分, $C238, 計算_投入係数表_加工!DT$4:DT$123)</f>
        <v>0</v>
      </c>
    </row>
    <row r="239" spans="1:124" s="22" customFormat="1" x14ac:dyDescent="0.25">
      <c r="A239" s="34"/>
      <c r="B239" s="53">
        <v>99</v>
      </c>
      <c r="C239" s="360" t="str">
        <v>-</v>
      </c>
      <c r="D239" s="193">
        <f>SUMIF(振分, $C239, 計算_投入係数表_加工!D$4:D$123)</f>
        <v>0</v>
      </c>
      <c r="E239" s="194">
        <f>SUMIF(振分, $C239, 計算_投入係数表_加工!E$4:E$123)</f>
        <v>0</v>
      </c>
      <c r="F239" s="194">
        <f>SUMIF(振分, $C239, 計算_投入係数表_加工!F$4:F$123)</f>
        <v>0</v>
      </c>
      <c r="G239" s="194">
        <f>SUMIF(振分, $C239, 計算_投入係数表_加工!G$4:G$123)</f>
        <v>0</v>
      </c>
      <c r="H239" s="194">
        <f>SUMIF(振分, $C239, 計算_投入係数表_加工!H$4:H$123)</f>
        <v>0</v>
      </c>
      <c r="I239" s="194">
        <f>SUMIF(振分, $C239, 計算_投入係数表_加工!I$4:I$123)</f>
        <v>0</v>
      </c>
      <c r="J239" s="194">
        <f>SUMIF(振分, $C239, 計算_投入係数表_加工!J$4:J$123)</f>
        <v>0</v>
      </c>
      <c r="K239" s="194">
        <f>SUMIF(振分, $C239, 計算_投入係数表_加工!K$4:K$123)</f>
        <v>0</v>
      </c>
      <c r="L239" s="194">
        <f>SUMIF(振分, $C239, 計算_投入係数表_加工!L$4:L$123)</f>
        <v>0</v>
      </c>
      <c r="M239" s="194">
        <f>SUMIF(振分, $C239, 計算_投入係数表_加工!M$4:M$123)</f>
        <v>0</v>
      </c>
      <c r="N239" s="194">
        <f>SUMIF(振分, $C239, 計算_投入係数表_加工!N$4:N$123)</f>
        <v>0</v>
      </c>
      <c r="O239" s="194">
        <f>SUMIF(振分, $C239, 計算_投入係数表_加工!O$4:O$123)</f>
        <v>0</v>
      </c>
      <c r="P239" s="194">
        <f>SUMIF(振分, $C239, 計算_投入係数表_加工!P$4:P$123)</f>
        <v>0</v>
      </c>
      <c r="Q239" s="194">
        <f>SUMIF(振分, $C239, 計算_投入係数表_加工!Q$4:Q$123)</f>
        <v>0</v>
      </c>
      <c r="R239" s="194">
        <f>SUMIF(振分, $C239, 計算_投入係数表_加工!R$4:R$123)</f>
        <v>0</v>
      </c>
      <c r="S239" s="194">
        <f>SUMIF(振分, $C239, 計算_投入係数表_加工!S$4:S$123)</f>
        <v>0</v>
      </c>
      <c r="T239" s="194">
        <f>SUMIF(振分, $C239, 計算_投入係数表_加工!T$4:T$123)</f>
        <v>0</v>
      </c>
      <c r="U239" s="194">
        <f>SUMIF(振分, $C239, 計算_投入係数表_加工!U$4:U$123)</f>
        <v>0</v>
      </c>
      <c r="V239" s="194">
        <f>SUMIF(振分, $C239, 計算_投入係数表_加工!V$4:V$123)</f>
        <v>0</v>
      </c>
      <c r="W239" s="194">
        <f>SUMIF(振分, $C239, 計算_投入係数表_加工!W$4:W$123)</f>
        <v>0</v>
      </c>
      <c r="X239" s="194">
        <f>SUMIF(振分, $C239, 計算_投入係数表_加工!X$4:X$123)</f>
        <v>0</v>
      </c>
      <c r="Y239" s="194">
        <f>SUMIF(振分, $C239, 計算_投入係数表_加工!Y$4:Y$123)</f>
        <v>0</v>
      </c>
      <c r="Z239" s="194">
        <f>SUMIF(振分, $C239, 計算_投入係数表_加工!Z$4:Z$123)</f>
        <v>0</v>
      </c>
      <c r="AA239" s="194">
        <f>SUMIF(振分, $C239, 計算_投入係数表_加工!AA$4:AA$123)</f>
        <v>0</v>
      </c>
      <c r="AB239" s="194">
        <f>SUMIF(振分, $C239, 計算_投入係数表_加工!AB$4:AB$123)</f>
        <v>0</v>
      </c>
      <c r="AC239" s="194">
        <f>SUMIF(振分, $C239, 計算_投入係数表_加工!AC$4:AC$123)</f>
        <v>0</v>
      </c>
      <c r="AD239" s="194">
        <f>SUMIF(振分, $C239, 計算_投入係数表_加工!AD$4:AD$123)</f>
        <v>0</v>
      </c>
      <c r="AE239" s="194">
        <f>SUMIF(振分, $C239, 計算_投入係数表_加工!AE$4:AE$123)</f>
        <v>0</v>
      </c>
      <c r="AF239" s="194">
        <f>SUMIF(振分, $C239, 計算_投入係数表_加工!AF$4:AF$123)</f>
        <v>0</v>
      </c>
      <c r="AG239" s="194">
        <f>SUMIF(振分, $C239, 計算_投入係数表_加工!AG$4:AG$123)</f>
        <v>0</v>
      </c>
      <c r="AH239" s="194">
        <f>SUMIF(振分, $C239, 計算_投入係数表_加工!AH$4:AH$123)</f>
        <v>0</v>
      </c>
      <c r="AI239" s="194">
        <f>SUMIF(振分, $C239, 計算_投入係数表_加工!AI$4:AI$123)</f>
        <v>0</v>
      </c>
      <c r="AJ239" s="194">
        <f>SUMIF(振分, $C239, 計算_投入係数表_加工!AJ$4:AJ$123)</f>
        <v>0</v>
      </c>
      <c r="AK239" s="194">
        <f>SUMIF(振分, $C239, 計算_投入係数表_加工!AK$4:AK$123)</f>
        <v>0</v>
      </c>
      <c r="AL239" s="194">
        <f>SUMIF(振分, $C239, 計算_投入係数表_加工!AL$4:AL$123)</f>
        <v>0</v>
      </c>
      <c r="AM239" s="194">
        <f>SUMIF(振分, $C239, 計算_投入係数表_加工!AM$4:AM$123)</f>
        <v>0</v>
      </c>
      <c r="AN239" s="194">
        <f>SUMIF(振分, $C239, 計算_投入係数表_加工!AN$4:AN$123)</f>
        <v>0</v>
      </c>
      <c r="AO239" s="194">
        <f>SUMIF(振分, $C239, 計算_投入係数表_加工!AO$4:AO$123)</f>
        <v>0</v>
      </c>
      <c r="AP239" s="194">
        <f>SUMIF(振分, $C239, 計算_投入係数表_加工!AP$4:AP$123)</f>
        <v>0</v>
      </c>
      <c r="AQ239" s="194">
        <f>SUMIF(振分, $C239, 計算_投入係数表_加工!AQ$4:AQ$123)</f>
        <v>0</v>
      </c>
      <c r="AR239" s="194">
        <f>SUMIF(振分, $C239, 計算_投入係数表_加工!AR$4:AR$123)</f>
        <v>0</v>
      </c>
      <c r="AS239" s="194">
        <f>SUMIF(振分, $C239, 計算_投入係数表_加工!AS$4:AS$123)</f>
        <v>0</v>
      </c>
      <c r="AT239" s="194">
        <f>SUMIF(振分, $C239, 計算_投入係数表_加工!AT$4:AT$123)</f>
        <v>0</v>
      </c>
      <c r="AU239" s="194">
        <f>SUMIF(振分, $C239, 計算_投入係数表_加工!AU$4:AU$123)</f>
        <v>0</v>
      </c>
      <c r="AV239" s="194">
        <f>SUMIF(振分, $C239, 計算_投入係数表_加工!AV$4:AV$123)</f>
        <v>0</v>
      </c>
      <c r="AW239" s="194">
        <f>SUMIF(振分, $C239, 計算_投入係数表_加工!AW$4:AW$123)</f>
        <v>0</v>
      </c>
      <c r="AX239" s="194">
        <f>SUMIF(振分, $C239, 計算_投入係数表_加工!AX$4:AX$123)</f>
        <v>0</v>
      </c>
      <c r="AY239" s="194">
        <f>SUMIF(振分, $C239, 計算_投入係数表_加工!AY$4:AY$123)</f>
        <v>0</v>
      </c>
      <c r="AZ239" s="194">
        <f>SUMIF(振分, $C239, 計算_投入係数表_加工!AZ$4:AZ$123)</f>
        <v>0</v>
      </c>
      <c r="BA239" s="194">
        <f>SUMIF(振分, $C239, 計算_投入係数表_加工!BA$4:BA$123)</f>
        <v>0</v>
      </c>
      <c r="BB239" s="194">
        <f>SUMIF(振分, $C239, 計算_投入係数表_加工!BB$4:BB$123)</f>
        <v>0</v>
      </c>
      <c r="BC239" s="194">
        <f>SUMIF(振分, $C239, 計算_投入係数表_加工!BC$4:BC$123)</f>
        <v>0</v>
      </c>
      <c r="BD239" s="194">
        <f>SUMIF(振分, $C239, 計算_投入係数表_加工!BD$4:BD$123)</f>
        <v>0</v>
      </c>
      <c r="BE239" s="194">
        <f>SUMIF(振分, $C239, 計算_投入係数表_加工!BE$4:BE$123)</f>
        <v>0</v>
      </c>
      <c r="BF239" s="194">
        <f>SUMIF(振分, $C239, 計算_投入係数表_加工!BF$4:BF$123)</f>
        <v>0</v>
      </c>
      <c r="BG239" s="194">
        <f>SUMIF(振分, $C239, 計算_投入係数表_加工!BG$4:BG$123)</f>
        <v>0</v>
      </c>
      <c r="BH239" s="194">
        <f>SUMIF(振分, $C239, 計算_投入係数表_加工!BH$4:BH$123)</f>
        <v>0</v>
      </c>
      <c r="BI239" s="194">
        <f>SUMIF(振分, $C239, 計算_投入係数表_加工!BI$4:BI$123)</f>
        <v>0</v>
      </c>
      <c r="BJ239" s="194">
        <f>SUMIF(振分, $C239, 計算_投入係数表_加工!BJ$4:BJ$123)</f>
        <v>0</v>
      </c>
      <c r="BK239" s="194">
        <f>SUMIF(振分, $C239, 計算_投入係数表_加工!BK$4:BK$123)</f>
        <v>0</v>
      </c>
      <c r="BL239" s="194">
        <f>SUMIF(振分, $C239, 計算_投入係数表_加工!BL$4:BL$123)</f>
        <v>0</v>
      </c>
      <c r="BM239" s="194">
        <f>SUMIF(振分, $C239, 計算_投入係数表_加工!BM$4:BM$123)</f>
        <v>0</v>
      </c>
      <c r="BN239" s="194">
        <f>SUMIF(振分, $C239, 計算_投入係数表_加工!BN$4:BN$123)</f>
        <v>0</v>
      </c>
      <c r="BO239" s="194">
        <f>SUMIF(振分, $C239, 計算_投入係数表_加工!BO$4:BO$123)</f>
        <v>0</v>
      </c>
      <c r="BP239" s="194">
        <f>SUMIF(振分, $C239, 計算_投入係数表_加工!BP$4:BP$123)</f>
        <v>0</v>
      </c>
      <c r="BQ239" s="194">
        <f>SUMIF(振分, $C239, 計算_投入係数表_加工!BQ$4:BQ$123)</f>
        <v>0</v>
      </c>
      <c r="BR239" s="194">
        <f>SUMIF(振分, $C239, 計算_投入係数表_加工!BR$4:BR$123)</f>
        <v>0</v>
      </c>
      <c r="BS239" s="194">
        <f>SUMIF(振分, $C239, 計算_投入係数表_加工!BS$4:BS$123)</f>
        <v>0</v>
      </c>
      <c r="BT239" s="194">
        <f>SUMIF(振分, $C239, 計算_投入係数表_加工!BT$4:BT$123)</f>
        <v>0</v>
      </c>
      <c r="BU239" s="194">
        <f>SUMIF(振分, $C239, 計算_投入係数表_加工!BU$4:BU$123)</f>
        <v>0</v>
      </c>
      <c r="BV239" s="194">
        <f>SUMIF(振分, $C239, 計算_投入係数表_加工!BV$4:BV$123)</f>
        <v>0</v>
      </c>
      <c r="BW239" s="194">
        <f>SUMIF(振分, $C239, 計算_投入係数表_加工!BW$4:BW$123)</f>
        <v>0</v>
      </c>
      <c r="BX239" s="194">
        <f>SUMIF(振分, $C239, 計算_投入係数表_加工!BX$4:BX$123)</f>
        <v>0</v>
      </c>
      <c r="BY239" s="194">
        <f>SUMIF(振分, $C239, 計算_投入係数表_加工!BY$4:BY$123)</f>
        <v>0</v>
      </c>
      <c r="BZ239" s="194">
        <f>SUMIF(振分, $C239, 計算_投入係数表_加工!BZ$4:BZ$123)</f>
        <v>0</v>
      </c>
      <c r="CA239" s="194">
        <f>SUMIF(振分, $C239, 計算_投入係数表_加工!CA$4:CA$123)</f>
        <v>0</v>
      </c>
      <c r="CB239" s="194">
        <f>SUMIF(振分, $C239, 計算_投入係数表_加工!CB$4:CB$123)</f>
        <v>0</v>
      </c>
      <c r="CC239" s="194">
        <f>SUMIF(振分, $C239, 計算_投入係数表_加工!CC$4:CC$123)</f>
        <v>0</v>
      </c>
      <c r="CD239" s="194">
        <f>SUMIF(振分, $C239, 計算_投入係数表_加工!CD$4:CD$123)</f>
        <v>0</v>
      </c>
      <c r="CE239" s="194">
        <f>SUMIF(振分, $C239, 計算_投入係数表_加工!CE$4:CE$123)</f>
        <v>0</v>
      </c>
      <c r="CF239" s="194">
        <f>SUMIF(振分, $C239, 計算_投入係数表_加工!CF$4:CF$123)</f>
        <v>0</v>
      </c>
      <c r="CG239" s="194">
        <f>SUMIF(振分, $C239, 計算_投入係数表_加工!CG$4:CG$123)</f>
        <v>0</v>
      </c>
      <c r="CH239" s="194">
        <f>SUMIF(振分, $C239, 計算_投入係数表_加工!CH$4:CH$123)</f>
        <v>0</v>
      </c>
      <c r="CI239" s="194">
        <f>SUMIF(振分, $C239, 計算_投入係数表_加工!CI$4:CI$123)</f>
        <v>0</v>
      </c>
      <c r="CJ239" s="194">
        <f>SUMIF(振分, $C239, 計算_投入係数表_加工!CJ$4:CJ$123)</f>
        <v>0</v>
      </c>
      <c r="CK239" s="194">
        <f>SUMIF(振分, $C239, 計算_投入係数表_加工!CK$4:CK$123)</f>
        <v>0</v>
      </c>
      <c r="CL239" s="194">
        <f>SUMIF(振分, $C239, 計算_投入係数表_加工!CL$4:CL$123)</f>
        <v>0</v>
      </c>
      <c r="CM239" s="194">
        <f>SUMIF(振分, $C239, 計算_投入係数表_加工!CM$4:CM$123)</f>
        <v>0</v>
      </c>
      <c r="CN239" s="194">
        <f>SUMIF(振分, $C239, 計算_投入係数表_加工!CN$4:CN$123)</f>
        <v>0</v>
      </c>
      <c r="CO239" s="194">
        <f>SUMIF(振分, $C239, 計算_投入係数表_加工!CO$4:CO$123)</f>
        <v>0</v>
      </c>
      <c r="CP239" s="194">
        <f>SUMIF(振分, $C239, 計算_投入係数表_加工!CP$4:CP$123)</f>
        <v>0</v>
      </c>
      <c r="CQ239" s="194">
        <f>SUMIF(振分, $C239, 計算_投入係数表_加工!CQ$4:CQ$123)</f>
        <v>0</v>
      </c>
      <c r="CR239" s="194">
        <f>SUMIF(振分, $C239, 計算_投入係数表_加工!CR$4:CR$123)</f>
        <v>0</v>
      </c>
      <c r="CS239" s="194">
        <f>SUMIF(振分, $C239, 計算_投入係数表_加工!CS$4:CS$123)</f>
        <v>0</v>
      </c>
      <c r="CT239" s="194">
        <f>SUMIF(振分, $C239, 計算_投入係数表_加工!CT$4:CT$123)</f>
        <v>0</v>
      </c>
      <c r="CU239" s="194">
        <f>SUMIF(振分, $C239, 計算_投入係数表_加工!CU$4:CU$123)</f>
        <v>0</v>
      </c>
      <c r="CV239" s="194">
        <f>SUMIF(振分, $C239, 計算_投入係数表_加工!CV$4:CV$123)</f>
        <v>0</v>
      </c>
      <c r="CW239" s="194">
        <f>SUMIF(振分, $C239, 計算_投入係数表_加工!CW$4:CW$123)</f>
        <v>0</v>
      </c>
      <c r="CX239" s="194">
        <f>SUMIF(振分, $C239, 計算_投入係数表_加工!CX$4:CX$123)</f>
        <v>0</v>
      </c>
      <c r="CY239" s="194">
        <f>SUMIF(振分, $C239, 計算_投入係数表_加工!CY$4:CY$123)</f>
        <v>0</v>
      </c>
      <c r="CZ239" s="194">
        <f>SUMIF(振分, $C239, 計算_投入係数表_加工!CZ$4:CZ$123)</f>
        <v>0</v>
      </c>
      <c r="DA239" s="194">
        <f>SUMIF(振分, $C239, 計算_投入係数表_加工!DA$4:DA$123)</f>
        <v>0</v>
      </c>
      <c r="DB239" s="194">
        <f>SUMIF(振分, $C239, 計算_投入係数表_加工!DB$4:DB$123)</f>
        <v>0</v>
      </c>
      <c r="DC239" s="194">
        <f>SUMIF(振分, $C239, 計算_投入係数表_加工!DC$4:DC$123)</f>
        <v>0</v>
      </c>
      <c r="DD239" s="194">
        <f>SUMIF(振分, $C239, 計算_投入係数表_加工!DD$4:DD$123)</f>
        <v>0</v>
      </c>
      <c r="DE239" s="194">
        <f>SUMIF(振分, $C239, 計算_投入係数表_加工!DE$4:DE$123)</f>
        <v>0</v>
      </c>
      <c r="DF239" s="194">
        <f>SUMIF(振分, $C239, 計算_投入係数表_加工!DF$4:DF$123)</f>
        <v>0</v>
      </c>
      <c r="DG239" s="194">
        <f>SUMIF(振分, $C239, 計算_投入係数表_加工!DG$4:DG$123)</f>
        <v>0</v>
      </c>
      <c r="DH239" s="194">
        <f>SUMIF(振分, $C239, 計算_投入係数表_加工!DH$4:DH$123)</f>
        <v>0</v>
      </c>
      <c r="DI239" s="194">
        <f>SUMIF(振分, $C239, 計算_投入係数表_加工!DI$4:DI$123)</f>
        <v>0</v>
      </c>
      <c r="DJ239" s="194">
        <f>SUMIF(振分, $C239, 計算_投入係数表_加工!DJ$4:DJ$123)</f>
        <v>0</v>
      </c>
      <c r="DK239" s="194">
        <f>SUMIF(振分, $C239, 計算_投入係数表_加工!DK$4:DK$123)</f>
        <v>0</v>
      </c>
      <c r="DL239" s="194">
        <f>SUMIF(振分, $C239, 計算_投入係数表_加工!DL$4:DL$123)</f>
        <v>0</v>
      </c>
      <c r="DM239" s="194">
        <f>SUMIF(振分, $C239, 計算_投入係数表_加工!DM$4:DM$123)</f>
        <v>0</v>
      </c>
      <c r="DN239" s="194">
        <f>SUMIF(振分, $C239, 計算_投入係数表_加工!DN$4:DN$123)</f>
        <v>0</v>
      </c>
      <c r="DO239" s="194">
        <f>SUMIF(振分, $C239, 計算_投入係数表_加工!DO$4:DO$123)</f>
        <v>0</v>
      </c>
      <c r="DP239" s="194">
        <f>SUMIF(振分, $C239, 計算_投入係数表_加工!DP$4:DP$123)</f>
        <v>0</v>
      </c>
      <c r="DQ239" s="194">
        <f>SUMIF(振分, $C239, 計算_投入係数表_加工!DQ$4:DQ$123)</f>
        <v>0</v>
      </c>
      <c r="DR239" s="194">
        <f>SUMIF(振分, $C239, 計算_投入係数表_加工!DR$4:DR$123)</f>
        <v>0</v>
      </c>
      <c r="DS239" s="194">
        <f>SUMIF(振分, $C239, 計算_投入係数表_加工!DS$4:DS$123)</f>
        <v>0</v>
      </c>
      <c r="DT239" s="108">
        <f>SUMIF(振分, $C239, 計算_投入係数表_加工!DT$4:DT$123)</f>
        <v>0</v>
      </c>
    </row>
    <row r="240" spans="1:124" s="22" customFormat="1" x14ac:dyDescent="0.25">
      <c r="A240" s="34"/>
      <c r="B240" s="53">
        <v>100</v>
      </c>
      <c r="C240" s="362" t="str">
        <v>-</v>
      </c>
      <c r="D240" s="199">
        <f>SUMIF(振分, $C240, 計算_投入係数表_加工!D$4:D$123)</f>
        <v>0</v>
      </c>
      <c r="E240" s="200">
        <f>SUMIF(振分, $C240, 計算_投入係数表_加工!E$4:E$123)</f>
        <v>0</v>
      </c>
      <c r="F240" s="200">
        <f>SUMIF(振分, $C240, 計算_投入係数表_加工!F$4:F$123)</f>
        <v>0</v>
      </c>
      <c r="G240" s="200">
        <f>SUMIF(振分, $C240, 計算_投入係数表_加工!G$4:G$123)</f>
        <v>0</v>
      </c>
      <c r="H240" s="200">
        <f>SUMIF(振分, $C240, 計算_投入係数表_加工!H$4:H$123)</f>
        <v>0</v>
      </c>
      <c r="I240" s="200">
        <f>SUMIF(振分, $C240, 計算_投入係数表_加工!I$4:I$123)</f>
        <v>0</v>
      </c>
      <c r="J240" s="200">
        <f>SUMIF(振分, $C240, 計算_投入係数表_加工!J$4:J$123)</f>
        <v>0</v>
      </c>
      <c r="K240" s="200">
        <f>SUMIF(振分, $C240, 計算_投入係数表_加工!K$4:K$123)</f>
        <v>0</v>
      </c>
      <c r="L240" s="200">
        <f>SUMIF(振分, $C240, 計算_投入係数表_加工!L$4:L$123)</f>
        <v>0</v>
      </c>
      <c r="M240" s="200">
        <f>SUMIF(振分, $C240, 計算_投入係数表_加工!M$4:M$123)</f>
        <v>0</v>
      </c>
      <c r="N240" s="200">
        <f>SUMIF(振分, $C240, 計算_投入係数表_加工!N$4:N$123)</f>
        <v>0</v>
      </c>
      <c r="O240" s="200">
        <f>SUMIF(振分, $C240, 計算_投入係数表_加工!O$4:O$123)</f>
        <v>0</v>
      </c>
      <c r="P240" s="200">
        <f>SUMIF(振分, $C240, 計算_投入係数表_加工!P$4:P$123)</f>
        <v>0</v>
      </c>
      <c r="Q240" s="200">
        <f>SUMIF(振分, $C240, 計算_投入係数表_加工!Q$4:Q$123)</f>
        <v>0</v>
      </c>
      <c r="R240" s="200">
        <f>SUMIF(振分, $C240, 計算_投入係数表_加工!R$4:R$123)</f>
        <v>0</v>
      </c>
      <c r="S240" s="200">
        <f>SUMIF(振分, $C240, 計算_投入係数表_加工!S$4:S$123)</f>
        <v>0</v>
      </c>
      <c r="T240" s="200">
        <f>SUMIF(振分, $C240, 計算_投入係数表_加工!T$4:T$123)</f>
        <v>0</v>
      </c>
      <c r="U240" s="200">
        <f>SUMIF(振分, $C240, 計算_投入係数表_加工!U$4:U$123)</f>
        <v>0</v>
      </c>
      <c r="V240" s="200">
        <f>SUMIF(振分, $C240, 計算_投入係数表_加工!V$4:V$123)</f>
        <v>0</v>
      </c>
      <c r="W240" s="200">
        <f>SUMIF(振分, $C240, 計算_投入係数表_加工!W$4:W$123)</f>
        <v>0</v>
      </c>
      <c r="X240" s="200">
        <f>SUMIF(振分, $C240, 計算_投入係数表_加工!X$4:X$123)</f>
        <v>0</v>
      </c>
      <c r="Y240" s="200">
        <f>SUMIF(振分, $C240, 計算_投入係数表_加工!Y$4:Y$123)</f>
        <v>0</v>
      </c>
      <c r="Z240" s="200">
        <f>SUMIF(振分, $C240, 計算_投入係数表_加工!Z$4:Z$123)</f>
        <v>0</v>
      </c>
      <c r="AA240" s="200">
        <f>SUMIF(振分, $C240, 計算_投入係数表_加工!AA$4:AA$123)</f>
        <v>0</v>
      </c>
      <c r="AB240" s="200">
        <f>SUMIF(振分, $C240, 計算_投入係数表_加工!AB$4:AB$123)</f>
        <v>0</v>
      </c>
      <c r="AC240" s="200">
        <f>SUMIF(振分, $C240, 計算_投入係数表_加工!AC$4:AC$123)</f>
        <v>0</v>
      </c>
      <c r="AD240" s="200">
        <f>SUMIF(振分, $C240, 計算_投入係数表_加工!AD$4:AD$123)</f>
        <v>0</v>
      </c>
      <c r="AE240" s="200">
        <f>SUMIF(振分, $C240, 計算_投入係数表_加工!AE$4:AE$123)</f>
        <v>0</v>
      </c>
      <c r="AF240" s="200">
        <f>SUMIF(振分, $C240, 計算_投入係数表_加工!AF$4:AF$123)</f>
        <v>0</v>
      </c>
      <c r="AG240" s="200">
        <f>SUMIF(振分, $C240, 計算_投入係数表_加工!AG$4:AG$123)</f>
        <v>0</v>
      </c>
      <c r="AH240" s="200">
        <f>SUMIF(振分, $C240, 計算_投入係数表_加工!AH$4:AH$123)</f>
        <v>0</v>
      </c>
      <c r="AI240" s="200">
        <f>SUMIF(振分, $C240, 計算_投入係数表_加工!AI$4:AI$123)</f>
        <v>0</v>
      </c>
      <c r="AJ240" s="200">
        <f>SUMIF(振分, $C240, 計算_投入係数表_加工!AJ$4:AJ$123)</f>
        <v>0</v>
      </c>
      <c r="AK240" s="200">
        <f>SUMIF(振分, $C240, 計算_投入係数表_加工!AK$4:AK$123)</f>
        <v>0</v>
      </c>
      <c r="AL240" s="200">
        <f>SUMIF(振分, $C240, 計算_投入係数表_加工!AL$4:AL$123)</f>
        <v>0</v>
      </c>
      <c r="AM240" s="200">
        <f>SUMIF(振分, $C240, 計算_投入係数表_加工!AM$4:AM$123)</f>
        <v>0</v>
      </c>
      <c r="AN240" s="200">
        <f>SUMIF(振分, $C240, 計算_投入係数表_加工!AN$4:AN$123)</f>
        <v>0</v>
      </c>
      <c r="AO240" s="200">
        <f>SUMIF(振分, $C240, 計算_投入係数表_加工!AO$4:AO$123)</f>
        <v>0</v>
      </c>
      <c r="AP240" s="200">
        <f>SUMIF(振分, $C240, 計算_投入係数表_加工!AP$4:AP$123)</f>
        <v>0</v>
      </c>
      <c r="AQ240" s="200">
        <f>SUMIF(振分, $C240, 計算_投入係数表_加工!AQ$4:AQ$123)</f>
        <v>0</v>
      </c>
      <c r="AR240" s="200">
        <f>SUMIF(振分, $C240, 計算_投入係数表_加工!AR$4:AR$123)</f>
        <v>0</v>
      </c>
      <c r="AS240" s="200">
        <f>SUMIF(振分, $C240, 計算_投入係数表_加工!AS$4:AS$123)</f>
        <v>0</v>
      </c>
      <c r="AT240" s="200">
        <f>SUMIF(振分, $C240, 計算_投入係数表_加工!AT$4:AT$123)</f>
        <v>0</v>
      </c>
      <c r="AU240" s="200">
        <f>SUMIF(振分, $C240, 計算_投入係数表_加工!AU$4:AU$123)</f>
        <v>0</v>
      </c>
      <c r="AV240" s="200">
        <f>SUMIF(振分, $C240, 計算_投入係数表_加工!AV$4:AV$123)</f>
        <v>0</v>
      </c>
      <c r="AW240" s="200">
        <f>SUMIF(振分, $C240, 計算_投入係数表_加工!AW$4:AW$123)</f>
        <v>0</v>
      </c>
      <c r="AX240" s="200">
        <f>SUMIF(振分, $C240, 計算_投入係数表_加工!AX$4:AX$123)</f>
        <v>0</v>
      </c>
      <c r="AY240" s="200">
        <f>SUMIF(振分, $C240, 計算_投入係数表_加工!AY$4:AY$123)</f>
        <v>0</v>
      </c>
      <c r="AZ240" s="200">
        <f>SUMIF(振分, $C240, 計算_投入係数表_加工!AZ$4:AZ$123)</f>
        <v>0</v>
      </c>
      <c r="BA240" s="200">
        <f>SUMIF(振分, $C240, 計算_投入係数表_加工!BA$4:BA$123)</f>
        <v>0</v>
      </c>
      <c r="BB240" s="200">
        <f>SUMIF(振分, $C240, 計算_投入係数表_加工!BB$4:BB$123)</f>
        <v>0</v>
      </c>
      <c r="BC240" s="200">
        <f>SUMIF(振分, $C240, 計算_投入係数表_加工!BC$4:BC$123)</f>
        <v>0</v>
      </c>
      <c r="BD240" s="200">
        <f>SUMIF(振分, $C240, 計算_投入係数表_加工!BD$4:BD$123)</f>
        <v>0</v>
      </c>
      <c r="BE240" s="200">
        <f>SUMIF(振分, $C240, 計算_投入係数表_加工!BE$4:BE$123)</f>
        <v>0</v>
      </c>
      <c r="BF240" s="200">
        <f>SUMIF(振分, $C240, 計算_投入係数表_加工!BF$4:BF$123)</f>
        <v>0</v>
      </c>
      <c r="BG240" s="200">
        <f>SUMIF(振分, $C240, 計算_投入係数表_加工!BG$4:BG$123)</f>
        <v>0</v>
      </c>
      <c r="BH240" s="200">
        <f>SUMIF(振分, $C240, 計算_投入係数表_加工!BH$4:BH$123)</f>
        <v>0</v>
      </c>
      <c r="BI240" s="200">
        <f>SUMIF(振分, $C240, 計算_投入係数表_加工!BI$4:BI$123)</f>
        <v>0</v>
      </c>
      <c r="BJ240" s="200">
        <f>SUMIF(振分, $C240, 計算_投入係数表_加工!BJ$4:BJ$123)</f>
        <v>0</v>
      </c>
      <c r="BK240" s="200">
        <f>SUMIF(振分, $C240, 計算_投入係数表_加工!BK$4:BK$123)</f>
        <v>0</v>
      </c>
      <c r="BL240" s="200">
        <f>SUMIF(振分, $C240, 計算_投入係数表_加工!BL$4:BL$123)</f>
        <v>0</v>
      </c>
      <c r="BM240" s="200">
        <f>SUMIF(振分, $C240, 計算_投入係数表_加工!BM$4:BM$123)</f>
        <v>0</v>
      </c>
      <c r="BN240" s="200">
        <f>SUMIF(振分, $C240, 計算_投入係数表_加工!BN$4:BN$123)</f>
        <v>0</v>
      </c>
      <c r="BO240" s="200">
        <f>SUMIF(振分, $C240, 計算_投入係数表_加工!BO$4:BO$123)</f>
        <v>0</v>
      </c>
      <c r="BP240" s="200">
        <f>SUMIF(振分, $C240, 計算_投入係数表_加工!BP$4:BP$123)</f>
        <v>0</v>
      </c>
      <c r="BQ240" s="200">
        <f>SUMIF(振分, $C240, 計算_投入係数表_加工!BQ$4:BQ$123)</f>
        <v>0</v>
      </c>
      <c r="BR240" s="200">
        <f>SUMIF(振分, $C240, 計算_投入係数表_加工!BR$4:BR$123)</f>
        <v>0</v>
      </c>
      <c r="BS240" s="200">
        <f>SUMIF(振分, $C240, 計算_投入係数表_加工!BS$4:BS$123)</f>
        <v>0</v>
      </c>
      <c r="BT240" s="200">
        <f>SUMIF(振分, $C240, 計算_投入係数表_加工!BT$4:BT$123)</f>
        <v>0</v>
      </c>
      <c r="BU240" s="200">
        <f>SUMIF(振分, $C240, 計算_投入係数表_加工!BU$4:BU$123)</f>
        <v>0</v>
      </c>
      <c r="BV240" s="200">
        <f>SUMIF(振分, $C240, 計算_投入係数表_加工!BV$4:BV$123)</f>
        <v>0</v>
      </c>
      <c r="BW240" s="200">
        <f>SUMIF(振分, $C240, 計算_投入係数表_加工!BW$4:BW$123)</f>
        <v>0</v>
      </c>
      <c r="BX240" s="200">
        <f>SUMIF(振分, $C240, 計算_投入係数表_加工!BX$4:BX$123)</f>
        <v>0</v>
      </c>
      <c r="BY240" s="200">
        <f>SUMIF(振分, $C240, 計算_投入係数表_加工!BY$4:BY$123)</f>
        <v>0</v>
      </c>
      <c r="BZ240" s="200">
        <f>SUMIF(振分, $C240, 計算_投入係数表_加工!BZ$4:BZ$123)</f>
        <v>0</v>
      </c>
      <c r="CA240" s="200">
        <f>SUMIF(振分, $C240, 計算_投入係数表_加工!CA$4:CA$123)</f>
        <v>0</v>
      </c>
      <c r="CB240" s="200">
        <f>SUMIF(振分, $C240, 計算_投入係数表_加工!CB$4:CB$123)</f>
        <v>0</v>
      </c>
      <c r="CC240" s="200">
        <f>SUMIF(振分, $C240, 計算_投入係数表_加工!CC$4:CC$123)</f>
        <v>0</v>
      </c>
      <c r="CD240" s="200">
        <f>SUMIF(振分, $C240, 計算_投入係数表_加工!CD$4:CD$123)</f>
        <v>0</v>
      </c>
      <c r="CE240" s="200">
        <f>SUMIF(振分, $C240, 計算_投入係数表_加工!CE$4:CE$123)</f>
        <v>0</v>
      </c>
      <c r="CF240" s="200">
        <f>SUMIF(振分, $C240, 計算_投入係数表_加工!CF$4:CF$123)</f>
        <v>0</v>
      </c>
      <c r="CG240" s="200">
        <f>SUMIF(振分, $C240, 計算_投入係数表_加工!CG$4:CG$123)</f>
        <v>0</v>
      </c>
      <c r="CH240" s="200">
        <f>SUMIF(振分, $C240, 計算_投入係数表_加工!CH$4:CH$123)</f>
        <v>0</v>
      </c>
      <c r="CI240" s="200">
        <f>SUMIF(振分, $C240, 計算_投入係数表_加工!CI$4:CI$123)</f>
        <v>0</v>
      </c>
      <c r="CJ240" s="200">
        <f>SUMIF(振分, $C240, 計算_投入係数表_加工!CJ$4:CJ$123)</f>
        <v>0</v>
      </c>
      <c r="CK240" s="200">
        <f>SUMIF(振分, $C240, 計算_投入係数表_加工!CK$4:CK$123)</f>
        <v>0</v>
      </c>
      <c r="CL240" s="200">
        <f>SUMIF(振分, $C240, 計算_投入係数表_加工!CL$4:CL$123)</f>
        <v>0</v>
      </c>
      <c r="CM240" s="200">
        <f>SUMIF(振分, $C240, 計算_投入係数表_加工!CM$4:CM$123)</f>
        <v>0</v>
      </c>
      <c r="CN240" s="200">
        <f>SUMIF(振分, $C240, 計算_投入係数表_加工!CN$4:CN$123)</f>
        <v>0</v>
      </c>
      <c r="CO240" s="200">
        <f>SUMIF(振分, $C240, 計算_投入係数表_加工!CO$4:CO$123)</f>
        <v>0</v>
      </c>
      <c r="CP240" s="200">
        <f>SUMIF(振分, $C240, 計算_投入係数表_加工!CP$4:CP$123)</f>
        <v>0</v>
      </c>
      <c r="CQ240" s="200">
        <f>SUMIF(振分, $C240, 計算_投入係数表_加工!CQ$4:CQ$123)</f>
        <v>0</v>
      </c>
      <c r="CR240" s="200">
        <f>SUMIF(振分, $C240, 計算_投入係数表_加工!CR$4:CR$123)</f>
        <v>0</v>
      </c>
      <c r="CS240" s="200">
        <f>SUMIF(振分, $C240, 計算_投入係数表_加工!CS$4:CS$123)</f>
        <v>0</v>
      </c>
      <c r="CT240" s="200">
        <f>SUMIF(振分, $C240, 計算_投入係数表_加工!CT$4:CT$123)</f>
        <v>0</v>
      </c>
      <c r="CU240" s="200">
        <f>SUMIF(振分, $C240, 計算_投入係数表_加工!CU$4:CU$123)</f>
        <v>0</v>
      </c>
      <c r="CV240" s="200">
        <f>SUMIF(振分, $C240, 計算_投入係数表_加工!CV$4:CV$123)</f>
        <v>0</v>
      </c>
      <c r="CW240" s="200">
        <f>SUMIF(振分, $C240, 計算_投入係数表_加工!CW$4:CW$123)</f>
        <v>0</v>
      </c>
      <c r="CX240" s="200">
        <f>SUMIF(振分, $C240, 計算_投入係数表_加工!CX$4:CX$123)</f>
        <v>0</v>
      </c>
      <c r="CY240" s="200">
        <f>SUMIF(振分, $C240, 計算_投入係数表_加工!CY$4:CY$123)</f>
        <v>0</v>
      </c>
      <c r="CZ240" s="200">
        <f>SUMIF(振分, $C240, 計算_投入係数表_加工!CZ$4:CZ$123)</f>
        <v>0</v>
      </c>
      <c r="DA240" s="200">
        <f>SUMIF(振分, $C240, 計算_投入係数表_加工!DA$4:DA$123)</f>
        <v>0</v>
      </c>
      <c r="DB240" s="200">
        <f>SUMIF(振分, $C240, 計算_投入係数表_加工!DB$4:DB$123)</f>
        <v>0</v>
      </c>
      <c r="DC240" s="200">
        <f>SUMIF(振分, $C240, 計算_投入係数表_加工!DC$4:DC$123)</f>
        <v>0</v>
      </c>
      <c r="DD240" s="200">
        <f>SUMIF(振分, $C240, 計算_投入係数表_加工!DD$4:DD$123)</f>
        <v>0</v>
      </c>
      <c r="DE240" s="200">
        <f>SUMIF(振分, $C240, 計算_投入係数表_加工!DE$4:DE$123)</f>
        <v>0</v>
      </c>
      <c r="DF240" s="200">
        <f>SUMIF(振分, $C240, 計算_投入係数表_加工!DF$4:DF$123)</f>
        <v>0</v>
      </c>
      <c r="DG240" s="200">
        <f>SUMIF(振分, $C240, 計算_投入係数表_加工!DG$4:DG$123)</f>
        <v>0</v>
      </c>
      <c r="DH240" s="200">
        <f>SUMIF(振分, $C240, 計算_投入係数表_加工!DH$4:DH$123)</f>
        <v>0</v>
      </c>
      <c r="DI240" s="200">
        <f>SUMIF(振分, $C240, 計算_投入係数表_加工!DI$4:DI$123)</f>
        <v>0</v>
      </c>
      <c r="DJ240" s="200">
        <f>SUMIF(振分, $C240, 計算_投入係数表_加工!DJ$4:DJ$123)</f>
        <v>0</v>
      </c>
      <c r="DK240" s="200">
        <f>SUMIF(振分, $C240, 計算_投入係数表_加工!DK$4:DK$123)</f>
        <v>0</v>
      </c>
      <c r="DL240" s="200">
        <f>SUMIF(振分, $C240, 計算_投入係数表_加工!DL$4:DL$123)</f>
        <v>0</v>
      </c>
      <c r="DM240" s="200">
        <f>SUMIF(振分, $C240, 計算_投入係数表_加工!DM$4:DM$123)</f>
        <v>0</v>
      </c>
      <c r="DN240" s="200">
        <f>SUMIF(振分, $C240, 計算_投入係数表_加工!DN$4:DN$123)</f>
        <v>0</v>
      </c>
      <c r="DO240" s="200">
        <f>SUMIF(振分, $C240, 計算_投入係数表_加工!DO$4:DO$123)</f>
        <v>0</v>
      </c>
      <c r="DP240" s="200">
        <f>SUMIF(振分, $C240, 計算_投入係数表_加工!DP$4:DP$123)</f>
        <v>0</v>
      </c>
      <c r="DQ240" s="200">
        <f>SUMIF(振分, $C240, 計算_投入係数表_加工!DQ$4:DQ$123)</f>
        <v>0</v>
      </c>
      <c r="DR240" s="200">
        <f>SUMIF(振分, $C240, 計算_投入係数表_加工!DR$4:DR$123)</f>
        <v>0</v>
      </c>
      <c r="DS240" s="200">
        <f>SUMIF(振分, $C240, 計算_投入係数表_加工!DS$4:DS$123)</f>
        <v>0</v>
      </c>
      <c r="DT240" s="110">
        <f>SUMIF(振分, $C240, 計算_投入係数表_加工!DT$4:DT$123)</f>
        <v>0</v>
      </c>
    </row>
    <row r="241" spans="1:124" s="22" customFormat="1" x14ac:dyDescent="0.25">
      <c r="A241" s="34"/>
      <c r="B241" s="53">
        <v>101</v>
      </c>
      <c r="C241" s="360" t="str">
        <v>-</v>
      </c>
      <c r="D241" s="193">
        <f>SUMIF(振分, $C241, 計算_投入係数表_加工!D$4:D$123)</f>
        <v>0</v>
      </c>
      <c r="E241" s="194">
        <f>SUMIF(振分, $C241, 計算_投入係数表_加工!E$4:E$123)</f>
        <v>0</v>
      </c>
      <c r="F241" s="194">
        <f>SUMIF(振分, $C241, 計算_投入係数表_加工!F$4:F$123)</f>
        <v>0</v>
      </c>
      <c r="G241" s="194">
        <f>SUMIF(振分, $C241, 計算_投入係数表_加工!G$4:G$123)</f>
        <v>0</v>
      </c>
      <c r="H241" s="194">
        <f>SUMIF(振分, $C241, 計算_投入係数表_加工!H$4:H$123)</f>
        <v>0</v>
      </c>
      <c r="I241" s="194">
        <f>SUMIF(振分, $C241, 計算_投入係数表_加工!I$4:I$123)</f>
        <v>0</v>
      </c>
      <c r="J241" s="194">
        <f>SUMIF(振分, $C241, 計算_投入係数表_加工!J$4:J$123)</f>
        <v>0</v>
      </c>
      <c r="K241" s="194">
        <f>SUMIF(振分, $C241, 計算_投入係数表_加工!K$4:K$123)</f>
        <v>0</v>
      </c>
      <c r="L241" s="194">
        <f>SUMIF(振分, $C241, 計算_投入係数表_加工!L$4:L$123)</f>
        <v>0</v>
      </c>
      <c r="M241" s="194">
        <f>SUMIF(振分, $C241, 計算_投入係数表_加工!M$4:M$123)</f>
        <v>0</v>
      </c>
      <c r="N241" s="194">
        <f>SUMIF(振分, $C241, 計算_投入係数表_加工!N$4:N$123)</f>
        <v>0</v>
      </c>
      <c r="O241" s="194">
        <f>SUMIF(振分, $C241, 計算_投入係数表_加工!O$4:O$123)</f>
        <v>0</v>
      </c>
      <c r="P241" s="194">
        <f>SUMIF(振分, $C241, 計算_投入係数表_加工!P$4:P$123)</f>
        <v>0</v>
      </c>
      <c r="Q241" s="194">
        <f>SUMIF(振分, $C241, 計算_投入係数表_加工!Q$4:Q$123)</f>
        <v>0</v>
      </c>
      <c r="R241" s="194">
        <f>SUMIF(振分, $C241, 計算_投入係数表_加工!R$4:R$123)</f>
        <v>0</v>
      </c>
      <c r="S241" s="194">
        <f>SUMIF(振分, $C241, 計算_投入係数表_加工!S$4:S$123)</f>
        <v>0</v>
      </c>
      <c r="T241" s="194">
        <f>SUMIF(振分, $C241, 計算_投入係数表_加工!T$4:T$123)</f>
        <v>0</v>
      </c>
      <c r="U241" s="194">
        <f>SUMIF(振分, $C241, 計算_投入係数表_加工!U$4:U$123)</f>
        <v>0</v>
      </c>
      <c r="V241" s="194">
        <f>SUMIF(振分, $C241, 計算_投入係数表_加工!V$4:V$123)</f>
        <v>0</v>
      </c>
      <c r="W241" s="194">
        <f>SUMIF(振分, $C241, 計算_投入係数表_加工!W$4:W$123)</f>
        <v>0</v>
      </c>
      <c r="X241" s="194">
        <f>SUMIF(振分, $C241, 計算_投入係数表_加工!X$4:X$123)</f>
        <v>0</v>
      </c>
      <c r="Y241" s="194">
        <f>SUMIF(振分, $C241, 計算_投入係数表_加工!Y$4:Y$123)</f>
        <v>0</v>
      </c>
      <c r="Z241" s="194">
        <f>SUMIF(振分, $C241, 計算_投入係数表_加工!Z$4:Z$123)</f>
        <v>0</v>
      </c>
      <c r="AA241" s="194">
        <f>SUMIF(振分, $C241, 計算_投入係数表_加工!AA$4:AA$123)</f>
        <v>0</v>
      </c>
      <c r="AB241" s="194">
        <f>SUMIF(振分, $C241, 計算_投入係数表_加工!AB$4:AB$123)</f>
        <v>0</v>
      </c>
      <c r="AC241" s="194">
        <f>SUMIF(振分, $C241, 計算_投入係数表_加工!AC$4:AC$123)</f>
        <v>0</v>
      </c>
      <c r="AD241" s="194">
        <f>SUMIF(振分, $C241, 計算_投入係数表_加工!AD$4:AD$123)</f>
        <v>0</v>
      </c>
      <c r="AE241" s="194">
        <f>SUMIF(振分, $C241, 計算_投入係数表_加工!AE$4:AE$123)</f>
        <v>0</v>
      </c>
      <c r="AF241" s="194">
        <f>SUMIF(振分, $C241, 計算_投入係数表_加工!AF$4:AF$123)</f>
        <v>0</v>
      </c>
      <c r="AG241" s="194">
        <f>SUMIF(振分, $C241, 計算_投入係数表_加工!AG$4:AG$123)</f>
        <v>0</v>
      </c>
      <c r="AH241" s="194">
        <f>SUMIF(振分, $C241, 計算_投入係数表_加工!AH$4:AH$123)</f>
        <v>0</v>
      </c>
      <c r="AI241" s="194">
        <f>SUMIF(振分, $C241, 計算_投入係数表_加工!AI$4:AI$123)</f>
        <v>0</v>
      </c>
      <c r="AJ241" s="194">
        <f>SUMIF(振分, $C241, 計算_投入係数表_加工!AJ$4:AJ$123)</f>
        <v>0</v>
      </c>
      <c r="AK241" s="194">
        <f>SUMIF(振分, $C241, 計算_投入係数表_加工!AK$4:AK$123)</f>
        <v>0</v>
      </c>
      <c r="AL241" s="194">
        <f>SUMIF(振分, $C241, 計算_投入係数表_加工!AL$4:AL$123)</f>
        <v>0</v>
      </c>
      <c r="AM241" s="194">
        <f>SUMIF(振分, $C241, 計算_投入係数表_加工!AM$4:AM$123)</f>
        <v>0</v>
      </c>
      <c r="AN241" s="194">
        <f>SUMIF(振分, $C241, 計算_投入係数表_加工!AN$4:AN$123)</f>
        <v>0</v>
      </c>
      <c r="AO241" s="194">
        <f>SUMIF(振分, $C241, 計算_投入係数表_加工!AO$4:AO$123)</f>
        <v>0</v>
      </c>
      <c r="AP241" s="194">
        <f>SUMIF(振分, $C241, 計算_投入係数表_加工!AP$4:AP$123)</f>
        <v>0</v>
      </c>
      <c r="AQ241" s="194">
        <f>SUMIF(振分, $C241, 計算_投入係数表_加工!AQ$4:AQ$123)</f>
        <v>0</v>
      </c>
      <c r="AR241" s="194">
        <f>SUMIF(振分, $C241, 計算_投入係数表_加工!AR$4:AR$123)</f>
        <v>0</v>
      </c>
      <c r="AS241" s="194">
        <f>SUMIF(振分, $C241, 計算_投入係数表_加工!AS$4:AS$123)</f>
        <v>0</v>
      </c>
      <c r="AT241" s="194">
        <f>SUMIF(振分, $C241, 計算_投入係数表_加工!AT$4:AT$123)</f>
        <v>0</v>
      </c>
      <c r="AU241" s="194">
        <f>SUMIF(振分, $C241, 計算_投入係数表_加工!AU$4:AU$123)</f>
        <v>0</v>
      </c>
      <c r="AV241" s="194">
        <f>SUMIF(振分, $C241, 計算_投入係数表_加工!AV$4:AV$123)</f>
        <v>0</v>
      </c>
      <c r="AW241" s="194">
        <f>SUMIF(振分, $C241, 計算_投入係数表_加工!AW$4:AW$123)</f>
        <v>0</v>
      </c>
      <c r="AX241" s="194">
        <f>SUMIF(振分, $C241, 計算_投入係数表_加工!AX$4:AX$123)</f>
        <v>0</v>
      </c>
      <c r="AY241" s="194">
        <f>SUMIF(振分, $C241, 計算_投入係数表_加工!AY$4:AY$123)</f>
        <v>0</v>
      </c>
      <c r="AZ241" s="194">
        <f>SUMIF(振分, $C241, 計算_投入係数表_加工!AZ$4:AZ$123)</f>
        <v>0</v>
      </c>
      <c r="BA241" s="194">
        <f>SUMIF(振分, $C241, 計算_投入係数表_加工!BA$4:BA$123)</f>
        <v>0</v>
      </c>
      <c r="BB241" s="194">
        <f>SUMIF(振分, $C241, 計算_投入係数表_加工!BB$4:BB$123)</f>
        <v>0</v>
      </c>
      <c r="BC241" s="194">
        <f>SUMIF(振分, $C241, 計算_投入係数表_加工!BC$4:BC$123)</f>
        <v>0</v>
      </c>
      <c r="BD241" s="194">
        <f>SUMIF(振分, $C241, 計算_投入係数表_加工!BD$4:BD$123)</f>
        <v>0</v>
      </c>
      <c r="BE241" s="194">
        <f>SUMIF(振分, $C241, 計算_投入係数表_加工!BE$4:BE$123)</f>
        <v>0</v>
      </c>
      <c r="BF241" s="194">
        <f>SUMIF(振分, $C241, 計算_投入係数表_加工!BF$4:BF$123)</f>
        <v>0</v>
      </c>
      <c r="BG241" s="194">
        <f>SUMIF(振分, $C241, 計算_投入係数表_加工!BG$4:BG$123)</f>
        <v>0</v>
      </c>
      <c r="BH241" s="194">
        <f>SUMIF(振分, $C241, 計算_投入係数表_加工!BH$4:BH$123)</f>
        <v>0</v>
      </c>
      <c r="BI241" s="194">
        <f>SUMIF(振分, $C241, 計算_投入係数表_加工!BI$4:BI$123)</f>
        <v>0</v>
      </c>
      <c r="BJ241" s="194">
        <f>SUMIF(振分, $C241, 計算_投入係数表_加工!BJ$4:BJ$123)</f>
        <v>0</v>
      </c>
      <c r="BK241" s="194">
        <f>SUMIF(振分, $C241, 計算_投入係数表_加工!BK$4:BK$123)</f>
        <v>0</v>
      </c>
      <c r="BL241" s="194">
        <f>SUMIF(振分, $C241, 計算_投入係数表_加工!BL$4:BL$123)</f>
        <v>0</v>
      </c>
      <c r="BM241" s="194">
        <f>SUMIF(振分, $C241, 計算_投入係数表_加工!BM$4:BM$123)</f>
        <v>0</v>
      </c>
      <c r="BN241" s="194">
        <f>SUMIF(振分, $C241, 計算_投入係数表_加工!BN$4:BN$123)</f>
        <v>0</v>
      </c>
      <c r="BO241" s="194">
        <f>SUMIF(振分, $C241, 計算_投入係数表_加工!BO$4:BO$123)</f>
        <v>0</v>
      </c>
      <c r="BP241" s="194">
        <f>SUMIF(振分, $C241, 計算_投入係数表_加工!BP$4:BP$123)</f>
        <v>0</v>
      </c>
      <c r="BQ241" s="194">
        <f>SUMIF(振分, $C241, 計算_投入係数表_加工!BQ$4:BQ$123)</f>
        <v>0</v>
      </c>
      <c r="BR241" s="194">
        <f>SUMIF(振分, $C241, 計算_投入係数表_加工!BR$4:BR$123)</f>
        <v>0</v>
      </c>
      <c r="BS241" s="194">
        <f>SUMIF(振分, $C241, 計算_投入係数表_加工!BS$4:BS$123)</f>
        <v>0</v>
      </c>
      <c r="BT241" s="194">
        <f>SUMIF(振分, $C241, 計算_投入係数表_加工!BT$4:BT$123)</f>
        <v>0</v>
      </c>
      <c r="BU241" s="194">
        <f>SUMIF(振分, $C241, 計算_投入係数表_加工!BU$4:BU$123)</f>
        <v>0</v>
      </c>
      <c r="BV241" s="194">
        <f>SUMIF(振分, $C241, 計算_投入係数表_加工!BV$4:BV$123)</f>
        <v>0</v>
      </c>
      <c r="BW241" s="194">
        <f>SUMIF(振分, $C241, 計算_投入係数表_加工!BW$4:BW$123)</f>
        <v>0</v>
      </c>
      <c r="BX241" s="194">
        <f>SUMIF(振分, $C241, 計算_投入係数表_加工!BX$4:BX$123)</f>
        <v>0</v>
      </c>
      <c r="BY241" s="194">
        <f>SUMIF(振分, $C241, 計算_投入係数表_加工!BY$4:BY$123)</f>
        <v>0</v>
      </c>
      <c r="BZ241" s="194">
        <f>SUMIF(振分, $C241, 計算_投入係数表_加工!BZ$4:BZ$123)</f>
        <v>0</v>
      </c>
      <c r="CA241" s="194">
        <f>SUMIF(振分, $C241, 計算_投入係数表_加工!CA$4:CA$123)</f>
        <v>0</v>
      </c>
      <c r="CB241" s="194">
        <f>SUMIF(振分, $C241, 計算_投入係数表_加工!CB$4:CB$123)</f>
        <v>0</v>
      </c>
      <c r="CC241" s="194">
        <f>SUMIF(振分, $C241, 計算_投入係数表_加工!CC$4:CC$123)</f>
        <v>0</v>
      </c>
      <c r="CD241" s="194">
        <f>SUMIF(振分, $C241, 計算_投入係数表_加工!CD$4:CD$123)</f>
        <v>0</v>
      </c>
      <c r="CE241" s="194">
        <f>SUMIF(振分, $C241, 計算_投入係数表_加工!CE$4:CE$123)</f>
        <v>0</v>
      </c>
      <c r="CF241" s="194">
        <f>SUMIF(振分, $C241, 計算_投入係数表_加工!CF$4:CF$123)</f>
        <v>0</v>
      </c>
      <c r="CG241" s="194">
        <f>SUMIF(振分, $C241, 計算_投入係数表_加工!CG$4:CG$123)</f>
        <v>0</v>
      </c>
      <c r="CH241" s="194">
        <f>SUMIF(振分, $C241, 計算_投入係数表_加工!CH$4:CH$123)</f>
        <v>0</v>
      </c>
      <c r="CI241" s="194">
        <f>SUMIF(振分, $C241, 計算_投入係数表_加工!CI$4:CI$123)</f>
        <v>0</v>
      </c>
      <c r="CJ241" s="194">
        <f>SUMIF(振分, $C241, 計算_投入係数表_加工!CJ$4:CJ$123)</f>
        <v>0</v>
      </c>
      <c r="CK241" s="194">
        <f>SUMIF(振分, $C241, 計算_投入係数表_加工!CK$4:CK$123)</f>
        <v>0</v>
      </c>
      <c r="CL241" s="194">
        <f>SUMIF(振分, $C241, 計算_投入係数表_加工!CL$4:CL$123)</f>
        <v>0</v>
      </c>
      <c r="CM241" s="194">
        <f>SUMIF(振分, $C241, 計算_投入係数表_加工!CM$4:CM$123)</f>
        <v>0</v>
      </c>
      <c r="CN241" s="194">
        <f>SUMIF(振分, $C241, 計算_投入係数表_加工!CN$4:CN$123)</f>
        <v>0</v>
      </c>
      <c r="CO241" s="194">
        <f>SUMIF(振分, $C241, 計算_投入係数表_加工!CO$4:CO$123)</f>
        <v>0</v>
      </c>
      <c r="CP241" s="194">
        <f>SUMIF(振分, $C241, 計算_投入係数表_加工!CP$4:CP$123)</f>
        <v>0</v>
      </c>
      <c r="CQ241" s="194">
        <f>SUMIF(振分, $C241, 計算_投入係数表_加工!CQ$4:CQ$123)</f>
        <v>0</v>
      </c>
      <c r="CR241" s="194">
        <f>SUMIF(振分, $C241, 計算_投入係数表_加工!CR$4:CR$123)</f>
        <v>0</v>
      </c>
      <c r="CS241" s="194">
        <f>SUMIF(振分, $C241, 計算_投入係数表_加工!CS$4:CS$123)</f>
        <v>0</v>
      </c>
      <c r="CT241" s="194">
        <f>SUMIF(振分, $C241, 計算_投入係数表_加工!CT$4:CT$123)</f>
        <v>0</v>
      </c>
      <c r="CU241" s="194">
        <f>SUMIF(振分, $C241, 計算_投入係数表_加工!CU$4:CU$123)</f>
        <v>0</v>
      </c>
      <c r="CV241" s="194">
        <f>SUMIF(振分, $C241, 計算_投入係数表_加工!CV$4:CV$123)</f>
        <v>0</v>
      </c>
      <c r="CW241" s="194">
        <f>SUMIF(振分, $C241, 計算_投入係数表_加工!CW$4:CW$123)</f>
        <v>0</v>
      </c>
      <c r="CX241" s="194">
        <f>SUMIF(振分, $C241, 計算_投入係数表_加工!CX$4:CX$123)</f>
        <v>0</v>
      </c>
      <c r="CY241" s="194">
        <f>SUMIF(振分, $C241, 計算_投入係数表_加工!CY$4:CY$123)</f>
        <v>0</v>
      </c>
      <c r="CZ241" s="194">
        <f>SUMIF(振分, $C241, 計算_投入係数表_加工!CZ$4:CZ$123)</f>
        <v>0</v>
      </c>
      <c r="DA241" s="194">
        <f>SUMIF(振分, $C241, 計算_投入係数表_加工!DA$4:DA$123)</f>
        <v>0</v>
      </c>
      <c r="DB241" s="194">
        <f>SUMIF(振分, $C241, 計算_投入係数表_加工!DB$4:DB$123)</f>
        <v>0</v>
      </c>
      <c r="DC241" s="194">
        <f>SUMIF(振分, $C241, 計算_投入係数表_加工!DC$4:DC$123)</f>
        <v>0</v>
      </c>
      <c r="DD241" s="194">
        <f>SUMIF(振分, $C241, 計算_投入係数表_加工!DD$4:DD$123)</f>
        <v>0</v>
      </c>
      <c r="DE241" s="194">
        <f>SUMIF(振分, $C241, 計算_投入係数表_加工!DE$4:DE$123)</f>
        <v>0</v>
      </c>
      <c r="DF241" s="194">
        <f>SUMIF(振分, $C241, 計算_投入係数表_加工!DF$4:DF$123)</f>
        <v>0</v>
      </c>
      <c r="DG241" s="194">
        <f>SUMIF(振分, $C241, 計算_投入係数表_加工!DG$4:DG$123)</f>
        <v>0</v>
      </c>
      <c r="DH241" s="194">
        <f>SUMIF(振分, $C241, 計算_投入係数表_加工!DH$4:DH$123)</f>
        <v>0</v>
      </c>
      <c r="DI241" s="194">
        <f>SUMIF(振分, $C241, 計算_投入係数表_加工!DI$4:DI$123)</f>
        <v>0</v>
      </c>
      <c r="DJ241" s="194">
        <f>SUMIF(振分, $C241, 計算_投入係数表_加工!DJ$4:DJ$123)</f>
        <v>0</v>
      </c>
      <c r="DK241" s="194">
        <f>SUMIF(振分, $C241, 計算_投入係数表_加工!DK$4:DK$123)</f>
        <v>0</v>
      </c>
      <c r="DL241" s="194">
        <f>SUMIF(振分, $C241, 計算_投入係数表_加工!DL$4:DL$123)</f>
        <v>0</v>
      </c>
      <c r="DM241" s="194">
        <f>SUMIF(振分, $C241, 計算_投入係数表_加工!DM$4:DM$123)</f>
        <v>0</v>
      </c>
      <c r="DN241" s="194">
        <f>SUMIF(振分, $C241, 計算_投入係数表_加工!DN$4:DN$123)</f>
        <v>0</v>
      </c>
      <c r="DO241" s="194">
        <f>SUMIF(振分, $C241, 計算_投入係数表_加工!DO$4:DO$123)</f>
        <v>0</v>
      </c>
      <c r="DP241" s="194">
        <f>SUMIF(振分, $C241, 計算_投入係数表_加工!DP$4:DP$123)</f>
        <v>0</v>
      </c>
      <c r="DQ241" s="194">
        <f>SUMIF(振分, $C241, 計算_投入係数表_加工!DQ$4:DQ$123)</f>
        <v>0</v>
      </c>
      <c r="DR241" s="194">
        <f>SUMIF(振分, $C241, 計算_投入係数表_加工!DR$4:DR$123)</f>
        <v>0</v>
      </c>
      <c r="DS241" s="194">
        <f>SUMIF(振分, $C241, 計算_投入係数表_加工!DS$4:DS$123)</f>
        <v>0</v>
      </c>
      <c r="DT241" s="108">
        <f>SUMIF(振分, $C241, 計算_投入係数表_加工!DT$4:DT$123)</f>
        <v>0</v>
      </c>
    </row>
    <row r="242" spans="1:124" s="22" customFormat="1" x14ac:dyDescent="0.25">
      <c r="A242" s="34"/>
      <c r="B242" s="53">
        <v>102</v>
      </c>
      <c r="C242" s="360" t="str">
        <v>-</v>
      </c>
      <c r="D242" s="193">
        <f>SUMIF(振分, $C242, 計算_投入係数表_加工!D$4:D$123)</f>
        <v>0</v>
      </c>
      <c r="E242" s="194">
        <f>SUMIF(振分, $C242, 計算_投入係数表_加工!E$4:E$123)</f>
        <v>0</v>
      </c>
      <c r="F242" s="194">
        <f>SUMIF(振分, $C242, 計算_投入係数表_加工!F$4:F$123)</f>
        <v>0</v>
      </c>
      <c r="G242" s="194">
        <f>SUMIF(振分, $C242, 計算_投入係数表_加工!G$4:G$123)</f>
        <v>0</v>
      </c>
      <c r="H242" s="194">
        <f>SUMIF(振分, $C242, 計算_投入係数表_加工!H$4:H$123)</f>
        <v>0</v>
      </c>
      <c r="I242" s="194">
        <f>SUMIF(振分, $C242, 計算_投入係数表_加工!I$4:I$123)</f>
        <v>0</v>
      </c>
      <c r="J242" s="194">
        <f>SUMIF(振分, $C242, 計算_投入係数表_加工!J$4:J$123)</f>
        <v>0</v>
      </c>
      <c r="K242" s="194">
        <f>SUMIF(振分, $C242, 計算_投入係数表_加工!K$4:K$123)</f>
        <v>0</v>
      </c>
      <c r="L242" s="194">
        <f>SUMIF(振分, $C242, 計算_投入係数表_加工!L$4:L$123)</f>
        <v>0</v>
      </c>
      <c r="M242" s="194">
        <f>SUMIF(振分, $C242, 計算_投入係数表_加工!M$4:M$123)</f>
        <v>0</v>
      </c>
      <c r="N242" s="194">
        <f>SUMIF(振分, $C242, 計算_投入係数表_加工!N$4:N$123)</f>
        <v>0</v>
      </c>
      <c r="O242" s="194">
        <f>SUMIF(振分, $C242, 計算_投入係数表_加工!O$4:O$123)</f>
        <v>0</v>
      </c>
      <c r="P242" s="194">
        <f>SUMIF(振分, $C242, 計算_投入係数表_加工!P$4:P$123)</f>
        <v>0</v>
      </c>
      <c r="Q242" s="194">
        <f>SUMIF(振分, $C242, 計算_投入係数表_加工!Q$4:Q$123)</f>
        <v>0</v>
      </c>
      <c r="R242" s="194">
        <f>SUMIF(振分, $C242, 計算_投入係数表_加工!R$4:R$123)</f>
        <v>0</v>
      </c>
      <c r="S242" s="194">
        <f>SUMIF(振分, $C242, 計算_投入係数表_加工!S$4:S$123)</f>
        <v>0</v>
      </c>
      <c r="T242" s="194">
        <f>SUMIF(振分, $C242, 計算_投入係数表_加工!T$4:T$123)</f>
        <v>0</v>
      </c>
      <c r="U242" s="194">
        <f>SUMIF(振分, $C242, 計算_投入係数表_加工!U$4:U$123)</f>
        <v>0</v>
      </c>
      <c r="V242" s="194">
        <f>SUMIF(振分, $C242, 計算_投入係数表_加工!V$4:V$123)</f>
        <v>0</v>
      </c>
      <c r="W242" s="194">
        <f>SUMIF(振分, $C242, 計算_投入係数表_加工!W$4:W$123)</f>
        <v>0</v>
      </c>
      <c r="X242" s="194">
        <f>SUMIF(振分, $C242, 計算_投入係数表_加工!X$4:X$123)</f>
        <v>0</v>
      </c>
      <c r="Y242" s="194">
        <f>SUMIF(振分, $C242, 計算_投入係数表_加工!Y$4:Y$123)</f>
        <v>0</v>
      </c>
      <c r="Z242" s="194">
        <f>SUMIF(振分, $C242, 計算_投入係数表_加工!Z$4:Z$123)</f>
        <v>0</v>
      </c>
      <c r="AA242" s="194">
        <f>SUMIF(振分, $C242, 計算_投入係数表_加工!AA$4:AA$123)</f>
        <v>0</v>
      </c>
      <c r="AB242" s="194">
        <f>SUMIF(振分, $C242, 計算_投入係数表_加工!AB$4:AB$123)</f>
        <v>0</v>
      </c>
      <c r="AC242" s="194">
        <f>SUMIF(振分, $C242, 計算_投入係数表_加工!AC$4:AC$123)</f>
        <v>0</v>
      </c>
      <c r="AD242" s="194">
        <f>SUMIF(振分, $C242, 計算_投入係数表_加工!AD$4:AD$123)</f>
        <v>0</v>
      </c>
      <c r="AE242" s="194">
        <f>SUMIF(振分, $C242, 計算_投入係数表_加工!AE$4:AE$123)</f>
        <v>0</v>
      </c>
      <c r="AF242" s="194">
        <f>SUMIF(振分, $C242, 計算_投入係数表_加工!AF$4:AF$123)</f>
        <v>0</v>
      </c>
      <c r="AG242" s="194">
        <f>SUMIF(振分, $C242, 計算_投入係数表_加工!AG$4:AG$123)</f>
        <v>0</v>
      </c>
      <c r="AH242" s="194">
        <f>SUMIF(振分, $C242, 計算_投入係数表_加工!AH$4:AH$123)</f>
        <v>0</v>
      </c>
      <c r="AI242" s="194">
        <f>SUMIF(振分, $C242, 計算_投入係数表_加工!AI$4:AI$123)</f>
        <v>0</v>
      </c>
      <c r="AJ242" s="194">
        <f>SUMIF(振分, $C242, 計算_投入係数表_加工!AJ$4:AJ$123)</f>
        <v>0</v>
      </c>
      <c r="AK242" s="194">
        <f>SUMIF(振分, $C242, 計算_投入係数表_加工!AK$4:AK$123)</f>
        <v>0</v>
      </c>
      <c r="AL242" s="194">
        <f>SUMIF(振分, $C242, 計算_投入係数表_加工!AL$4:AL$123)</f>
        <v>0</v>
      </c>
      <c r="AM242" s="194">
        <f>SUMIF(振分, $C242, 計算_投入係数表_加工!AM$4:AM$123)</f>
        <v>0</v>
      </c>
      <c r="AN242" s="194">
        <f>SUMIF(振分, $C242, 計算_投入係数表_加工!AN$4:AN$123)</f>
        <v>0</v>
      </c>
      <c r="AO242" s="194">
        <f>SUMIF(振分, $C242, 計算_投入係数表_加工!AO$4:AO$123)</f>
        <v>0</v>
      </c>
      <c r="AP242" s="194">
        <f>SUMIF(振分, $C242, 計算_投入係数表_加工!AP$4:AP$123)</f>
        <v>0</v>
      </c>
      <c r="AQ242" s="194">
        <f>SUMIF(振分, $C242, 計算_投入係数表_加工!AQ$4:AQ$123)</f>
        <v>0</v>
      </c>
      <c r="AR242" s="194">
        <f>SUMIF(振分, $C242, 計算_投入係数表_加工!AR$4:AR$123)</f>
        <v>0</v>
      </c>
      <c r="AS242" s="194">
        <f>SUMIF(振分, $C242, 計算_投入係数表_加工!AS$4:AS$123)</f>
        <v>0</v>
      </c>
      <c r="AT242" s="194">
        <f>SUMIF(振分, $C242, 計算_投入係数表_加工!AT$4:AT$123)</f>
        <v>0</v>
      </c>
      <c r="AU242" s="194">
        <f>SUMIF(振分, $C242, 計算_投入係数表_加工!AU$4:AU$123)</f>
        <v>0</v>
      </c>
      <c r="AV242" s="194">
        <f>SUMIF(振分, $C242, 計算_投入係数表_加工!AV$4:AV$123)</f>
        <v>0</v>
      </c>
      <c r="AW242" s="194">
        <f>SUMIF(振分, $C242, 計算_投入係数表_加工!AW$4:AW$123)</f>
        <v>0</v>
      </c>
      <c r="AX242" s="194">
        <f>SUMIF(振分, $C242, 計算_投入係数表_加工!AX$4:AX$123)</f>
        <v>0</v>
      </c>
      <c r="AY242" s="194">
        <f>SUMIF(振分, $C242, 計算_投入係数表_加工!AY$4:AY$123)</f>
        <v>0</v>
      </c>
      <c r="AZ242" s="194">
        <f>SUMIF(振分, $C242, 計算_投入係数表_加工!AZ$4:AZ$123)</f>
        <v>0</v>
      </c>
      <c r="BA242" s="194">
        <f>SUMIF(振分, $C242, 計算_投入係数表_加工!BA$4:BA$123)</f>
        <v>0</v>
      </c>
      <c r="BB242" s="194">
        <f>SUMIF(振分, $C242, 計算_投入係数表_加工!BB$4:BB$123)</f>
        <v>0</v>
      </c>
      <c r="BC242" s="194">
        <f>SUMIF(振分, $C242, 計算_投入係数表_加工!BC$4:BC$123)</f>
        <v>0</v>
      </c>
      <c r="BD242" s="194">
        <f>SUMIF(振分, $C242, 計算_投入係数表_加工!BD$4:BD$123)</f>
        <v>0</v>
      </c>
      <c r="BE242" s="194">
        <f>SUMIF(振分, $C242, 計算_投入係数表_加工!BE$4:BE$123)</f>
        <v>0</v>
      </c>
      <c r="BF242" s="194">
        <f>SUMIF(振分, $C242, 計算_投入係数表_加工!BF$4:BF$123)</f>
        <v>0</v>
      </c>
      <c r="BG242" s="194">
        <f>SUMIF(振分, $C242, 計算_投入係数表_加工!BG$4:BG$123)</f>
        <v>0</v>
      </c>
      <c r="BH242" s="194">
        <f>SUMIF(振分, $C242, 計算_投入係数表_加工!BH$4:BH$123)</f>
        <v>0</v>
      </c>
      <c r="BI242" s="194">
        <f>SUMIF(振分, $C242, 計算_投入係数表_加工!BI$4:BI$123)</f>
        <v>0</v>
      </c>
      <c r="BJ242" s="194">
        <f>SUMIF(振分, $C242, 計算_投入係数表_加工!BJ$4:BJ$123)</f>
        <v>0</v>
      </c>
      <c r="BK242" s="194">
        <f>SUMIF(振分, $C242, 計算_投入係数表_加工!BK$4:BK$123)</f>
        <v>0</v>
      </c>
      <c r="BL242" s="194">
        <f>SUMIF(振分, $C242, 計算_投入係数表_加工!BL$4:BL$123)</f>
        <v>0</v>
      </c>
      <c r="BM242" s="194">
        <f>SUMIF(振分, $C242, 計算_投入係数表_加工!BM$4:BM$123)</f>
        <v>0</v>
      </c>
      <c r="BN242" s="194">
        <f>SUMIF(振分, $C242, 計算_投入係数表_加工!BN$4:BN$123)</f>
        <v>0</v>
      </c>
      <c r="BO242" s="194">
        <f>SUMIF(振分, $C242, 計算_投入係数表_加工!BO$4:BO$123)</f>
        <v>0</v>
      </c>
      <c r="BP242" s="194">
        <f>SUMIF(振分, $C242, 計算_投入係数表_加工!BP$4:BP$123)</f>
        <v>0</v>
      </c>
      <c r="BQ242" s="194">
        <f>SUMIF(振分, $C242, 計算_投入係数表_加工!BQ$4:BQ$123)</f>
        <v>0</v>
      </c>
      <c r="BR242" s="194">
        <f>SUMIF(振分, $C242, 計算_投入係数表_加工!BR$4:BR$123)</f>
        <v>0</v>
      </c>
      <c r="BS242" s="194">
        <f>SUMIF(振分, $C242, 計算_投入係数表_加工!BS$4:BS$123)</f>
        <v>0</v>
      </c>
      <c r="BT242" s="194">
        <f>SUMIF(振分, $C242, 計算_投入係数表_加工!BT$4:BT$123)</f>
        <v>0</v>
      </c>
      <c r="BU242" s="194">
        <f>SUMIF(振分, $C242, 計算_投入係数表_加工!BU$4:BU$123)</f>
        <v>0</v>
      </c>
      <c r="BV242" s="194">
        <f>SUMIF(振分, $C242, 計算_投入係数表_加工!BV$4:BV$123)</f>
        <v>0</v>
      </c>
      <c r="BW242" s="194">
        <f>SUMIF(振分, $C242, 計算_投入係数表_加工!BW$4:BW$123)</f>
        <v>0</v>
      </c>
      <c r="BX242" s="194">
        <f>SUMIF(振分, $C242, 計算_投入係数表_加工!BX$4:BX$123)</f>
        <v>0</v>
      </c>
      <c r="BY242" s="194">
        <f>SUMIF(振分, $C242, 計算_投入係数表_加工!BY$4:BY$123)</f>
        <v>0</v>
      </c>
      <c r="BZ242" s="194">
        <f>SUMIF(振分, $C242, 計算_投入係数表_加工!BZ$4:BZ$123)</f>
        <v>0</v>
      </c>
      <c r="CA242" s="194">
        <f>SUMIF(振分, $C242, 計算_投入係数表_加工!CA$4:CA$123)</f>
        <v>0</v>
      </c>
      <c r="CB242" s="194">
        <f>SUMIF(振分, $C242, 計算_投入係数表_加工!CB$4:CB$123)</f>
        <v>0</v>
      </c>
      <c r="CC242" s="194">
        <f>SUMIF(振分, $C242, 計算_投入係数表_加工!CC$4:CC$123)</f>
        <v>0</v>
      </c>
      <c r="CD242" s="194">
        <f>SUMIF(振分, $C242, 計算_投入係数表_加工!CD$4:CD$123)</f>
        <v>0</v>
      </c>
      <c r="CE242" s="194">
        <f>SUMIF(振分, $C242, 計算_投入係数表_加工!CE$4:CE$123)</f>
        <v>0</v>
      </c>
      <c r="CF242" s="194">
        <f>SUMIF(振分, $C242, 計算_投入係数表_加工!CF$4:CF$123)</f>
        <v>0</v>
      </c>
      <c r="CG242" s="194">
        <f>SUMIF(振分, $C242, 計算_投入係数表_加工!CG$4:CG$123)</f>
        <v>0</v>
      </c>
      <c r="CH242" s="194">
        <f>SUMIF(振分, $C242, 計算_投入係数表_加工!CH$4:CH$123)</f>
        <v>0</v>
      </c>
      <c r="CI242" s="194">
        <f>SUMIF(振分, $C242, 計算_投入係数表_加工!CI$4:CI$123)</f>
        <v>0</v>
      </c>
      <c r="CJ242" s="194">
        <f>SUMIF(振分, $C242, 計算_投入係数表_加工!CJ$4:CJ$123)</f>
        <v>0</v>
      </c>
      <c r="CK242" s="194">
        <f>SUMIF(振分, $C242, 計算_投入係数表_加工!CK$4:CK$123)</f>
        <v>0</v>
      </c>
      <c r="CL242" s="194">
        <f>SUMIF(振分, $C242, 計算_投入係数表_加工!CL$4:CL$123)</f>
        <v>0</v>
      </c>
      <c r="CM242" s="194">
        <f>SUMIF(振分, $C242, 計算_投入係数表_加工!CM$4:CM$123)</f>
        <v>0</v>
      </c>
      <c r="CN242" s="194">
        <f>SUMIF(振分, $C242, 計算_投入係数表_加工!CN$4:CN$123)</f>
        <v>0</v>
      </c>
      <c r="CO242" s="194">
        <f>SUMIF(振分, $C242, 計算_投入係数表_加工!CO$4:CO$123)</f>
        <v>0</v>
      </c>
      <c r="CP242" s="194">
        <f>SUMIF(振分, $C242, 計算_投入係数表_加工!CP$4:CP$123)</f>
        <v>0</v>
      </c>
      <c r="CQ242" s="194">
        <f>SUMIF(振分, $C242, 計算_投入係数表_加工!CQ$4:CQ$123)</f>
        <v>0</v>
      </c>
      <c r="CR242" s="194">
        <f>SUMIF(振分, $C242, 計算_投入係数表_加工!CR$4:CR$123)</f>
        <v>0</v>
      </c>
      <c r="CS242" s="194">
        <f>SUMIF(振分, $C242, 計算_投入係数表_加工!CS$4:CS$123)</f>
        <v>0</v>
      </c>
      <c r="CT242" s="194">
        <f>SUMIF(振分, $C242, 計算_投入係数表_加工!CT$4:CT$123)</f>
        <v>0</v>
      </c>
      <c r="CU242" s="194">
        <f>SUMIF(振分, $C242, 計算_投入係数表_加工!CU$4:CU$123)</f>
        <v>0</v>
      </c>
      <c r="CV242" s="194">
        <f>SUMIF(振分, $C242, 計算_投入係数表_加工!CV$4:CV$123)</f>
        <v>0</v>
      </c>
      <c r="CW242" s="194">
        <f>SUMIF(振分, $C242, 計算_投入係数表_加工!CW$4:CW$123)</f>
        <v>0</v>
      </c>
      <c r="CX242" s="194">
        <f>SUMIF(振分, $C242, 計算_投入係数表_加工!CX$4:CX$123)</f>
        <v>0</v>
      </c>
      <c r="CY242" s="194">
        <f>SUMIF(振分, $C242, 計算_投入係数表_加工!CY$4:CY$123)</f>
        <v>0</v>
      </c>
      <c r="CZ242" s="194">
        <f>SUMIF(振分, $C242, 計算_投入係数表_加工!CZ$4:CZ$123)</f>
        <v>0</v>
      </c>
      <c r="DA242" s="194">
        <f>SUMIF(振分, $C242, 計算_投入係数表_加工!DA$4:DA$123)</f>
        <v>0</v>
      </c>
      <c r="DB242" s="194">
        <f>SUMIF(振分, $C242, 計算_投入係数表_加工!DB$4:DB$123)</f>
        <v>0</v>
      </c>
      <c r="DC242" s="194">
        <f>SUMIF(振分, $C242, 計算_投入係数表_加工!DC$4:DC$123)</f>
        <v>0</v>
      </c>
      <c r="DD242" s="194">
        <f>SUMIF(振分, $C242, 計算_投入係数表_加工!DD$4:DD$123)</f>
        <v>0</v>
      </c>
      <c r="DE242" s="194">
        <f>SUMIF(振分, $C242, 計算_投入係数表_加工!DE$4:DE$123)</f>
        <v>0</v>
      </c>
      <c r="DF242" s="194">
        <f>SUMIF(振分, $C242, 計算_投入係数表_加工!DF$4:DF$123)</f>
        <v>0</v>
      </c>
      <c r="DG242" s="194">
        <f>SUMIF(振分, $C242, 計算_投入係数表_加工!DG$4:DG$123)</f>
        <v>0</v>
      </c>
      <c r="DH242" s="194">
        <f>SUMIF(振分, $C242, 計算_投入係数表_加工!DH$4:DH$123)</f>
        <v>0</v>
      </c>
      <c r="DI242" s="194">
        <f>SUMIF(振分, $C242, 計算_投入係数表_加工!DI$4:DI$123)</f>
        <v>0</v>
      </c>
      <c r="DJ242" s="194">
        <f>SUMIF(振分, $C242, 計算_投入係数表_加工!DJ$4:DJ$123)</f>
        <v>0</v>
      </c>
      <c r="DK242" s="194">
        <f>SUMIF(振分, $C242, 計算_投入係数表_加工!DK$4:DK$123)</f>
        <v>0</v>
      </c>
      <c r="DL242" s="194">
        <f>SUMIF(振分, $C242, 計算_投入係数表_加工!DL$4:DL$123)</f>
        <v>0</v>
      </c>
      <c r="DM242" s="194">
        <f>SUMIF(振分, $C242, 計算_投入係数表_加工!DM$4:DM$123)</f>
        <v>0</v>
      </c>
      <c r="DN242" s="194">
        <f>SUMIF(振分, $C242, 計算_投入係数表_加工!DN$4:DN$123)</f>
        <v>0</v>
      </c>
      <c r="DO242" s="194">
        <f>SUMIF(振分, $C242, 計算_投入係数表_加工!DO$4:DO$123)</f>
        <v>0</v>
      </c>
      <c r="DP242" s="194">
        <f>SUMIF(振分, $C242, 計算_投入係数表_加工!DP$4:DP$123)</f>
        <v>0</v>
      </c>
      <c r="DQ242" s="194">
        <f>SUMIF(振分, $C242, 計算_投入係数表_加工!DQ$4:DQ$123)</f>
        <v>0</v>
      </c>
      <c r="DR242" s="194">
        <f>SUMIF(振分, $C242, 計算_投入係数表_加工!DR$4:DR$123)</f>
        <v>0</v>
      </c>
      <c r="DS242" s="194">
        <f>SUMIF(振分, $C242, 計算_投入係数表_加工!DS$4:DS$123)</f>
        <v>0</v>
      </c>
      <c r="DT242" s="108">
        <f>SUMIF(振分, $C242, 計算_投入係数表_加工!DT$4:DT$123)</f>
        <v>0</v>
      </c>
    </row>
    <row r="243" spans="1:124" s="22" customFormat="1" x14ac:dyDescent="0.25">
      <c r="A243" s="34"/>
      <c r="B243" s="53">
        <v>103</v>
      </c>
      <c r="C243" s="360" t="str">
        <v>-</v>
      </c>
      <c r="D243" s="193">
        <f>SUMIF(振分, $C243, 計算_投入係数表_加工!D$4:D$123)</f>
        <v>0</v>
      </c>
      <c r="E243" s="194">
        <f>SUMIF(振分, $C243, 計算_投入係数表_加工!E$4:E$123)</f>
        <v>0</v>
      </c>
      <c r="F243" s="194">
        <f>SUMIF(振分, $C243, 計算_投入係数表_加工!F$4:F$123)</f>
        <v>0</v>
      </c>
      <c r="G243" s="194">
        <f>SUMIF(振分, $C243, 計算_投入係数表_加工!G$4:G$123)</f>
        <v>0</v>
      </c>
      <c r="H243" s="194">
        <f>SUMIF(振分, $C243, 計算_投入係数表_加工!H$4:H$123)</f>
        <v>0</v>
      </c>
      <c r="I243" s="194">
        <f>SUMIF(振分, $C243, 計算_投入係数表_加工!I$4:I$123)</f>
        <v>0</v>
      </c>
      <c r="J243" s="194">
        <f>SUMIF(振分, $C243, 計算_投入係数表_加工!J$4:J$123)</f>
        <v>0</v>
      </c>
      <c r="K243" s="194">
        <f>SUMIF(振分, $C243, 計算_投入係数表_加工!K$4:K$123)</f>
        <v>0</v>
      </c>
      <c r="L243" s="194">
        <f>SUMIF(振分, $C243, 計算_投入係数表_加工!L$4:L$123)</f>
        <v>0</v>
      </c>
      <c r="M243" s="194">
        <f>SUMIF(振分, $C243, 計算_投入係数表_加工!M$4:M$123)</f>
        <v>0</v>
      </c>
      <c r="N243" s="194">
        <f>SUMIF(振分, $C243, 計算_投入係数表_加工!N$4:N$123)</f>
        <v>0</v>
      </c>
      <c r="O243" s="194">
        <f>SUMIF(振分, $C243, 計算_投入係数表_加工!O$4:O$123)</f>
        <v>0</v>
      </c>
      <c r="P243" s="194">
        <f>SUMIF(振分, $C243, 計算_投入係数表_加工!P$4:P$123)</f>
        <v>0</v>
      </c>
      <c r="Q243" s="194">
        <f>SUMIF(振分, $C243, 計算_投入係数表_加工!Q$4:Q$123)</f>
        <v>0</v>
      </c>
      <c r="R243" s="194">
        <f>SUMIF(振分, $C243, 計算_投入係数表_加工!R$4:R$123)</f>
        <v>0</v>
      </c>
      <c r="S243" s="194">
        <f>SUMIF(振分, $C243, 計算_投入係数表_加工!S$4:S$123)</f>
        <v>0</v>
      </c>
      <c r="T243" s="194">
        <f>SUMIF(振分, $C243, 計算_投入係数表_加工!T$4:T$123)</f>
        <v>0</v>
      </c>
      <c r="U243" s="194">
        <f>SUMIF(振分, $C243, 計算_投入係数表_加工!U$4:U$123)</f>
        <v>0</v>
      </c>
      <c r="V243" s="194">
        <f>SUMIF(振分, $C243, 計算_投入係数表_加工!V$4:V$123)</f>
        <v>0</v>
      </c>
      <c r="W243" s="194">
        <f>SUMIF(振分, $C243, 計算_投入係数表_加工!W$4:W$123)</f>
        <v>0</v>
      </c>
      <c r="X243" s="194">
        <f>SUMIF(振分, $C243, 計算_投入係数表_加工!X$4:X$123)</f>
        <v>0</v>
      </c>
      <c r="Y243" s="194">
        <f>SUMIF(振分, $C243, 計算_投入係数表_加工!Y$4:Y$123)</f>
        <v>0</v>
      </c>
      <c r="Z243" s="194">
        <f>SUMIF(振分, $C243, 計算_投入係数表_加工!Z$4:Z$123)</f>
        <v>0</v>
      </c>
      <c r="AA243" s="194">
        <f>SUMIF(振分, $C243, 計算_投入係数表_加工!AA$4:AA$123)</f>
        <v>0</v>
      </c>
      <c r="AB243" s="194">
        <f>SUMIF(振分, $C243, 計算_投入係数表_加工!AB$4:AB$123)</f>
        <v>0</v>
      </c>
      <c r="AC243" s="194">
        <f>SUMIF(振分, $C243, 計算_投入係数表_加工!AC$4:AC$123)</f>
        <v>0</v>
      </c>
      <c r="AD243" s="194">
        <f>SUMIF(振分, $C243, 計算_投入係数表_加工!AD$4:AD$123)</f>
        <v>0</v>
      </c>
      <c r="AE243" s="194">
        <f>SUMIF(振分, $C243, 計算_投入係数表_加工!AE$4:AE$123)</f>
        <v>0</v>
      </c>
      <c r="AF243" s="194">
        <f>SUMIF(振分, $C243, 計算_投入係数表_加工!AF$4:AF$123)</f>
        <v>0</v>
      </c>
      <c r="AG243" s="194">
        <f>SUMIF(振分, $C243, 計算_投入係数表_加工!AG$4:AG$123)</f>
        <v>0</v>
      </c>
      <c r="AH243" s="194">
        <f>SUMIF(振分, $C243, 計算_投入係数表_加工!AH$4:AH$123)</f>
        <v>0</v>
      </c>
      <c r="AI243" s="194">
        <f>SUMIF(振分, $C243, 計算_投入係数表_加工!AI$4:AI$123)</f>
        <v>0</v>
      </c>
      <c r="AJ243" s="194">
        <f>SUMIF(振分, $C243, 計算_投入係数表_加工!AJ$4:AJ$123)</f>
        <v>0</v>
      </c>
      <c r="AK243" s="194">
        <f>SUMIF(振分, $C243, 計算_投入係数表_加工!AK$4:AK$123)</f>
        <v>0</v>
      </c>
      <c r="AL243" s="194">
        <f>SUMIF(振分, $C243, 計算_投入係数表_加工!AL$4:AL$123)</f>
        <v>0</v>
      </c>
      <c r="AM243" s="194">
        <f>SUMIF(振分, $C243, 計算_投入係数表_加工!AM$4:AM$123)</f>
        <v>0</v>
      </c>
      <c r="AN243" s="194">
        <f>SUMIF(振分, $C243, 計算_投入係数表_加工!AN$4:AN$123)</f>
        <v>0</v>
      </c>
      <c r="AO243" s="194">
        <f>SUMIF(振分, $C243, 計算_投入係数表_加工!AO$4:AO$123)</f>
        <v>0</v>
      </c>
      <c r="AP243" s="194">
        <f>SUMIF(振分, $C243, 計算_投入係数表_加工!AP$4:AP$123)</f>
        <v>0</v>
      </c>
      <c r="AQ243" s="194">
        <f>SUMIF(振分, $C243, 計算_投入係数表_加工!AQ$4:AQ$123)</f>
        <v>0</v>
      </c>
      <c r="AR243" s="194">
        <f>SUMIF(振分, $C243, 計算_投入係数表_加工!AR$4:AR$123)</f>
        <v>0</v>
      </c>
      <c r="AS243" s="194">
        <f>SUMIF(振分, $C243, 計算_投入係数表_加工!AS$4:AS$123)</f>
        <v>0</v>
      </c>
      <c r="AT243" s="194">
        <f>SUMIF(振分, $C243, 計算_投入係数表_加工!AT$4:AT$123)</f>
        <v>0</v>
      </c>
      <c r="AU243" s="194">
        <f>SUMIF(振分, $C243, 計算_投入係数表_加工!AU$4:AU$123)</f>
        <v>0</v>
      </c>
      <c r="AV243" s="194">
        <f>SUMIF(振分, $C243, 計算_投入係数表_加工!AV$4:AV$123)</f>
        <v>0</v>
      </c>
      <c r="AW243" s="194">
        <f>SUMIF(振分, $C243, 計算_投入係数表_加工!AW$4:AW$123)</f>
        <v>0</v>
      </c>
      <c r="AX243" s="194">
        <f>SUMIF(振分, $C243, 計算_投入係数表_加工!AX$4:AX$123)</f>
        <v>0</v>
      </c>
      <c r="AY243" s="194">
        <f>SUMIF(振分, $C243, 計算_投入係数表_加工!AY$4:AY$123)</f>
        <v>0</v>
      </c>
      <c r="AZ243" s="194">
        <f>SUMIF(振分, $C243, 計算_投入係数表_加工!AZ$4:AZ$123)</f>
        <v>0</v>
      </c>
      <c r="BA243" s="194">
        <f>SUMIF(振分, $C243, 計算_投入係数表_加工!BA$4:BA$123)</f>
        <v>0</v>
      </c>
      <c r="BB243" s="194">
        <f>SUMIF(振分, $C243, 計算_投入係数表_加工!BB$4:BB$123)</f>
        <v>0</v>
      </c>
      <c r="BC243" s="194">
        <f>SUMIF(振分, $C243, 計算_投入係数表_加工!BC$4:BC$123)</f>
        <v>0</v>
      </c>
      <c r="BD243" s="194">
        <f>SUMIF(振分, $C243, 計算_投入係数表_加工!BD$4:BD$123)</f>
        <v>0</v>
      </c>
      <c r="BE243" s="194">
        <f>SUMIF(振分, $C243, 計算_投入係数表_加工!BE$4:BE$123)</f>
        <v>0</v>
      </c>
      <c r="BF243" s="194">
        <f>SUMIF(振分, $C243, 計算_投入係数表_加工!BF$4:BF$123)</f>
        <v>0</v>
      </c>
      <c r="BG243" s="194">
        <f>SUMIF(振分, $C243, 計算_投入係数表_加工!BG$4:BG$123)</f>
        <v>0</v>
      </c>
      <c r="BH243" s="194">
        <f>SUMIF(振分, $C243, 計算_投入係数表_加工!BH$4:BH$123)</f>
        <v>0</v>
      </c>
      <c r="BI243" s="194">
        <f>SUMIF(振分, $C243, 計算_投入係数表_加工!BI$4:BI$123)</f>
        <v>0</v>
      </c>
      <c r="BJ243" s="194">
        <f>SUMIF(振分, $C243, 計算_投入係数表_加工!BJ$4:BJ$123)</f>
        <v>0</v>
      </c>
      <c r="BK243" s="194">
        <f>SUMIF(振分, $C243, 計算_投入係数表_加工!BK$4:BK$123)</f>
        <v>0</v>
      </c>
      <c r="BL243" s="194">
        <f>SUMIF(振分, $C243, 計算_投入係数表_加工!BL$4:BL$123)</f>
        <v>0</v>
      </c>
      <c r="BM243" s="194">
        <f>SUMIF(振分, $C243, 計算_投入係数表_加工!BM$4:BM$123)</f>
        <v>0</v>
      </c>
      <c r="BN243" s="194">
        <f>SUMIF(振分, $C243, 計算_投入係数表_加工!BN$4:BN$123)</f>
        <v>0</v>
      </c>
      <c r="BO243" s="194">
        <f>SUMIF(振分, $C243, 計算_投入係数表_加工!BO$4:BO$123)</f>
        <v>0</v>
      </c>
      <c r="BP243" s="194">
        <f>SUMIF(振分, $C243, 計算_投入係数表_加工!BP$4:BP$123)</f>
        <v>0</v>
      </c>
      <c r="BQ243" s="194">
        <f>SUMIF(振分, $C243, 計算_投入係数表_加工!BQ$4:BQ$123)</f>
        <v>0</v>
      </c>
      <c r="BR243" s="194">
        <f>SUMIF(振分, $C243, 計算_投入係数表_加工!BR$4:BR$123)</f>
        <v>0</v>
      </c>
      <c r="BS243" s="194">
        <f>SUMIF(振分, $C243, 計算_投入係数表_加工!BS$4:BS$123)</f>
        <v>0</v>
      </c>
      <c r="BT243" s="194">
        <f>SUMIF(振分, $C243, 計算_投入係数表_加工!BT$4:BT$123)</f>
        <v>0</v>
      </c>
      <c r="BU243" s="194">
        <f>SUMIF(振分, $C243, 計算_投入係数表_加工!BU$4:BU$123)</f>
        <v>0</v>
      </c>
      <c r="BV243" s="194">
        <f>SUMIF(振分, $C243, 計算_投入係数表_加工!BV$4:BV$123)</f>
        <v>0</v>
      </c>
      <c r="BW243" s="194">
        <f>SUMIF(振分, $C243, 計算_投入係数表_加工!BW$4:BW$123)</f>
        <v>0</v>
      </c>
      <c r="BX243" s="194">
        <f>SUMIF(振分, $C243, 計算_投入係数表_加工!BX$4:BX$123)</f>
        <v>0</v>
      </c>
      <c r="BY243" s="194">
        <f>SUMIF(振分, $C243, 計算_投入係数表_加工!BY$4:BY$123)</f>
        <v>0</v>
      </c>
      <c r="BZ243" s="194">
        <f>SUMIF(振分, $C243, 計算_投入係数表_加工!BZ$4:BZ$123)</f>
        <v>0</v>
      </c>
      <c r="CA243" s="194">
        <f>SUMIF(振分, $C243, 計算_投入係数表_加工!CA$4:CA$123)</f>
        <v>0</v>
      </c>
      <c r="CB243" s="194">
        <f>SUMIF(振分, $C243, 計算_投入係数表_加工!CB$4:CB$123)</f>
        <v>0</v>
      </c>
      <c r="CC243" s="194">
        <f>SUMIF(振分, $C243, 計算_投入係数表_加工!CC$4:CC$123)</f>
        <v>0</v>
      </c>
      <c r="CD243" s="194">
        <f>SUMIF(振分, $C243, 計算_投入係数表_加工!CD$4:CD$123)</f>
        <v>0</v>
      </c>
      <c r="CE243" s="194">
        <f>SUMIF(振分, $C243, 計算_投入係数表_加工!CE$4:CE$123)</f>
        <v>0</v>
      </c>
      <c r="CF243" s="194">
        <f>SUMIF(振分, $C243, 計算_投入係数表_加工!CF$4:CF$123)</f>
        <v>0</v>
      </c>
      <c r="CG243" s="194">
        <f>SUMIF(振分, $C243, 計算_投入係数表_加工!CG$4:CG$123)</f>
        <v>0</v>
      </c>
      <c r="CH243" s="194">
        <f>SUMIF(振分, $C243, 計算_投入係数表_加工!CH$4:CH$123)</f>
        <v>0</v>
      </c>
      <c r="CI243" s="194">
        <f>SUMIF(振分, $C243, 計算_投入係数表_加工!CI$4:CI$123)</f>
        <v>0</v>
      </c>
      <c r="CJ243" s="194">
        <f>SUMIF(振分, $C243, 計算_投入係数表_加工!CJ$4:CJ$123)</f>
        <v>0</v>
      </c>
      <c r="CK243" s="194">
        <f>SUMIF(振分, $C243, 計算_投入係数表_加工!CK$4:CK$123)</f>
        <v>0</v>
      </c>
      <c r="CL243" s="194">
        <f>SUMIF(振分, $C243, 計算_投入係数表_加工!CL$4:CL$123)</f>
        <v>0</v>
      </c>
      <c r="CM243" s="194">
        <f>SUMIF(振分, $C243, 計算_投入係数表_加工!CM$4:CM$123)</f>
        <v>0</v>
      </c>
      <c r="CN243" s="194">
        <f>SUMIF(振分, $C243, 計算_投入係数表_加工!CN$4:CN$123)</f>
        <v>0</v>
      </c>
      <c r="CO243" s="194">
        <f>SUMIF(振分, $C243, 計算_投入係数表_加工!CO$4:CO$123)</f>
        <v>0</v>
      </c>
      <c r="CP243" s="194">
        <f>SUMIF(振分, $C243, 計算_投入係数表_加工!CP$4:CP$123)</f>
        <v>0</v>
      </c>
      <c r="CQ243" s="194">
        <f>SUMIF(振分, $C243, 計算_投入係数表_加工!CQ$4:CQ$123)</f>
        <v>0</v>
      </c>
      <c r="CR243" s="194">
        <f>SUMIF(振分, $C243, 計算_投入係数表_加工!CR$4:CR$123)</f>
        <v>0</v>
      </c>
      <c r="CS243" s="194">
        <f>SUMIF(振分, $C243, 計算_投入係数表_加工!CS$4:CS$123)</f>
        <v>0</v>
      </c>
      <c r="CT243" s="194">
        <f>SUMIF(振分, $C243, 計算_投入係数表_加工!CT$4:CT$123)</f>
        <v>0</v>
      </c>
      <c r="CU243" s="194">
        <f>SUMIF(振分, $C243, 計算_投入係数表_加工!CU$4:CU$123)</f>
        <v>0</v>
      </c>
      <c r="CV243" s="194">
        <f>SUMIF(振分, $C243, 計算_投入係数表_加工!CV$4:CV$123)</f>
        <v>0</v>
      </c>
      <c r="CW243" s="194">
        <f>SUMIF(振分, $C243, 計算_投入係数表_加工!CW$4:CW$123)</f>
        <v>0</v>
      </c>
      <c r="CX243" s="194">
        <f>SUMIF(振分, $C243, 計算_投入係数表_加工!CX$4:CX$123)</f>
        <v>0</v>
      </c>
      <c r="CY243" s="194">
        <f>SUMIF(振分, $C243, 計算_投入係数表_加工!CY$4:CY$123)</f>
        <v>0</v>
      </c>
      <c r="CZ243" s="194">
        <f>SUMIF(振分, $C243, 計算_投入係数表_加工!CZ$4:CZ$123)</f>
        <v>0</v>
      </c>
      <c r="DA243" s="194">
        <f>SUMIF(振分, $C243, 計算_投入係数表_加工!DA$4:DA$123)</f>
        <v>0</v>
      </c>
      <c r="DB243" s="194">
        <f>SUMIF(振分, $C243, 計算_投入係数表_加工!DB$4:DB$123)</f>
        <v>0</v>
      </c>
      <c r="DC243" s="194">
        <f>SUMIF(振分, $C243, 計算_投入係数表_加工!DC$4:DC$123)</f>
        <v>0</v>
      </c>
      <c r="DD243" s="194">
        <f>SUMIF(振分, $C243, 計算_投入係数表_加工!DD$4:DD$123)</f>
        <v>0</v>
      </c>
      <c r="DE243" s="194">
        <f>SUMIF(振分, $C243, 計算_投入係数表_加工!DE$4:DE$123)</f>
        <v>0</v>
      </c>
      <c r="DF243" s="194">
        <f>SUMIF(振分, $C243, 計算_投入係数表_加工!DF$4:DF$123)</f>
        <v>0</v>
      </c>
      <c r="DG243" s="194">
        <f>SUMIF(振分, $C243, 計算_投入係数表_加工!DG$4:DG$123)</f>
        <v>0</v>
      </c>
      <c r="DH243" s="194">
        <f>SUMIF(振分, $C243, 計算_投入係数表_加工!DH$4:DH$123)</f>
        <v>0</v>
      </c>
      <c r="DI243" s="194">
        <f>SUMIF(振分, $C243, 計算_投入係数表_加工!DI$4:DI$123)</f>
        <v>0</v>
      </c>
      <c r="DJ243" s="194">
        <f>SUMIF(振分, $C243, 計算_投入係数表_加工!DJ$4:DJ$123)</f>
        <v>0</v>
      </c>
      <c r="DK243" s="194">
        <f>SUMIF(振分, $C243, 計算_投入係数表_加工!DK$4:DK$123)</f>
        <v>0</v>
      </c>
      <c r="DL243" s="194">
        <f>SUMIF(振分, $C243, 計算_投入係数表_加工!DL$4:DL$123)</f>
        <v>0</v>
      </c>
      <c r="DM243" s="194">
        <f>SUMIF(振分, $C243, 計算_投入係数表_加工!DM$4:DM$123)</f>
        <v>0</v>
      </c>
      <c r="DN243" s="194">
        <f>SUMIF(振分, $C243, 計算_投入係数表_加工!DN$4:DN$123)</f>
        <v>0</v>
      </c>
      <c r="DO243" s="194">
        <f>SUMIF(振分, $C243, 計算_投入係数表_加工!DO$4:DO$123)</f>
        <v>0</v>
      </c>
      <c r="DP243" s="194">
        <f>SUMIF(振分, $C243, 計算_投入係数表_加工!DP$4:DP$123)</f>
        <v>0</v>
      </c>
      <c r="DQ243" s="194">
        <f>SUMIF(振分, $C243, 計算_投入係数表_加工!DQ$4:DQ$123)</f>
        <v>0</v>
      </c>
      <c r="DR243" s="194">
        <f>SUMIF(振分, $C243, 計算_投入係数表_加工!DR$4:DR$123)</f>
        <v>0</v>
      </c>
      <c r="DS243" s="194">
        <f>SUMIF(振分, $C243, 計算_投入係数表_加工!DS$4:DS$123)</f>
        <v>0</v>
      </c>
      <c r="DT243" s="108">
        <f>SUMIF(振分, $C243, 計算_投入係数表_加工!DT$4:DT$123)</f>
        <v>0</v>
      </c>
    </row>
    <row r="244" spans="1:124" s="22" customFormat="1" x14ac:dyDescent="0.25">
      <c r="A244" s="34"/>
      <c r="B244" s="53">
        <v>104</v>
      </c>
      <c r="C244" s="360" t="str">
        <v>-</v>
      </c>
      <c r="D244" s="193">
        <f>SUMIF(振分, $C244, 計算_投入係数表_加工!D$4:D$123)</f>
        <v>0</v>
      </c>
      <c r="E244" s="194">
        <f>SUMIF(振分, $C244, 計算_投入係数表_加工!E$4:E$123)</f>
        <v>0</v>
      </c>
      <c r="F244" s="194">
        <f>SUMIF(振分, $C244, 計算_投入係数表_加工!F$4:F$123)</f>
        <v>0</v>
      </c>
      <c r="G244" s="194">
        <f>SUMIF(振分, $C244, 計算_投入係数表_加工!G$4:G$123)</f>
        <v>0</v>
      </c>
      <c r="H244" s="194">
        <f>SUMIF(振分, $C244, 計算_投入係数表_加工!H$4:H$123)</f>
        <v>0</v>
      </c>
      <c r="I244" s="194">
        <f>SUMIF(振分, $C244, 計算_投入係数表_加工!I$4:I$123)</f>
        <v>0</v>
      </c>
      <c r="J244" s="194">
        <f>SUMIF(振分, $C244, 計算_投入係数表_加工!J$4:J$123)</f>
        <v>0</v>
      </c>
      <c r="K244" s="194">
        <f>SUMIF(振分, $C244, 計算_投入係数表_加工!K$4:K$123)</f>
        <v>0</v>
      </c>
      <c r="L244" s="194">
        <f>SUMIF(振分, $C244, 計算_投入係数表_加工!L$4:L$123)</f>
        <v>0</v>
      </c>
      <c r="M244" s="194">
        <f>SUMIF(振分, $C244, 計算_投入係数表_加工!M$4:M$123)</f>
        <v>0</v>
      </c>
      <c r="N244" s="194">
        <f>SUMIF(振分, $C244, 計算_投入係数表_加工!N$4:N$123)</f>
        <v>0</v>
      </c>
      <c r="O244" s="194">
        <f>SUMIF(振分, $C244, 計算_投入係数表_加工!O$4:O$123)</f>
        <v>0</v>
      </c>
      <c r="P244" s="194">
        <f>SUMIF(振分, $C244, 計算_投入係数表_加工!P$4:P$123)</f>
        <v>0</v>
      </c>
      <c r="Q244" s="194">
        <f>SUMIF(振分, $C244, 計算_投入係数表_加工!Q$4:Q$123)</f>
        <v>0</v>
      </c>
      <c r="R244" s="194">
        <f>SUMIF(振分, $C244, 計算_投入係数表_加工!R$4:R$123)</f>
        <v>0</v>
      </c>
      <c r="S244" s="194">
        <f>SUMIF(振分, $C244, 計算_投入係数表_加工!S$4:S$123)</f>
        <v>0</v>
      </c>
      <c r="T244" s="194">
        <f>SUMIF(振分, $C244, 計算_投入係数表_加工!T$4:T$123)</f>
        <v>0</v>
      </c>
      <c r="U244" s="194">
        <f>SUMIF(振分, $C244, 計算_投入係数表_加工!U$4:U$123)</f>
        <v>0</v>
      </c>
      <c r="V244" s="194">
        <f>SUMIF(振分, $C244, 計算_投入係数表_加工!V$4:V$123)</f>
        <v>0</v>
      </c>
      <c r="W244" s="194">
        <f>SUMIF(振分, $C244, 計算_投入係数表_加工!W$4:W$123)</f>
        <v>0</v>
      </c>
      <c r="X244" s="194">
        <f>SUMIF(振分, $C244, 計算_投入係数表_加工!X$4:X$123)</f>
        <v>0</v>
      </c>
      <c r="Y244" s="194">
        <f>SUMIF(振分, $C244, 計算_投入係数表_加工!Y$4:Y$123)</f>
        <v>0</v>
      </c>
      <c r="Z244" s="194">
        <f>SUMIF(振分, $C244, 計算_投入係数表_加工!Z$4:Z$123)</f>
        <v>0</v>
      </c>
      <c r="AA244" s="194">
        <f>SUMIF(振分, $C244, 計算_投入係数表_加工!AA$4:AA$123)</f>
        <v>0</v>
      </c>
      <c r="AB244" s="194">
        <f>SUMIF(振分, $C244, 計算_投入係数表_加工!AB$4:AB$123)</f>
        <v>0</v>
      </c>
      <c r="AC244" s="194">
        <f>SUMIF(振分, $C244, 計算_投入係数表_加工!AC$4:AC$123)</f>
        <v>0</v>
      </c>
      <c r="AD244" s="194">
        <f>SUMIF(振分, $C244, 計算_投入係数表_加工!AD$4:AD$123)</f>
        <v>0</v>
      </c>
      <c r="AE244" s="194">
        <f>SUMIF(振分, $C244, 計算_投入係数表_加工!AE$4:AE$123)</f>
        <v>0</v>
      </c>
      <c r="AF244" s="194">
        <f>SUMIF(振分, $C244, 計算_投入係数表_加工!AF$4:AF$123)</f>
        <v>0</v>
      </c>
      <c r="AG244" s="194">
        <f>SUMIF(振分, $C244, 計算_投入係数表_加工!AG$4:AG$123)</f>
        <v>0</v>
      </c>
      <c r="AH244" s="194">
        <f>SUMIF(振分, $C244, 計算_投入係数表_加工!AH$4:AH$123)</f>
        <v>0</v>
      </c>
      <c r="AI244" s="194">
        <f>SUMIF(振分, $C244, 計算_投入係数表_加工!AI$4:AI$123)</f>
        <v>0</v>
      </c>
      <c r="AJ244" s="194">
        <f>SUMIF(振分, $C244, 計算_投入係数表_加工!AJ$4:AJ$123)</f>
        <v>0</v>
      </c>
      <c r="AK244" s="194">
        <f>SUMIF(振分, $C244, 計算_投入係数表_加工!AK$4:AK$123)</f>
        <v>0</v>
      </c>
      <c r="AL244" s="194">
        <f>SUMIF(振分, $C244, 計算_投入係数表_加工!AL$4:AL$123)</f>
        <v>0</v>
      </c>
      <c r="AM244" s="194">
        <f>SUMIF(振分, $C244, 計算_投入係数表_加工!AM$4:AM$123)</f>
        <v>0</v>
      </c>
      <c r="AN244" s="194">
        <f>SUMIF(振分, $C244, 計算_投入係数表_加工!AN$4:AN$123)</f>
        <v>0</v>
      </c>
      <c r="AO244" s="194">
        <f>SUMIF(振分, $C244, 計算_投入係数表_加工!AO$4:AO$123)</f>
        <v>0</v>
      </c>
      <c r="AP244" s="194">
        <f>SUMIF(振分, $C244, 計算_投入係数表_加工!AP$4:AP$123)</f>
        <v>0</v>
      </c>
      <c r="AQ244" s="194">
        <f>SUMIF(振分, $C244, 計算_投入係数表_加工!AQ$4:AQ$123)</f>
        <v>0</v>
      </c>
      <c r="AR244" s="194">
        <f>SUMIF(振分, $C244, 計算_投入係数表_加工!AR$4:AR$123)</f>
        <v>0</v>
      </c>
      <c r="AS244" s="194">
        <f>SUMIF(振分, $C244, 計算_投入係数表_加工!AS$4:AS$123)</f>
        <v>0</v>
      </c>
      <c r="AT244" s="194">
        <f>SUMIF(振分, $C244, 計算_投入係数表_加工!AT$4:AT$123)</f>
        <v>0</v>
      </c>
      <c r="AU244" s="194">
        <f>SUMIF(振分, $C244, 計算_投入係数表_加工!AU$4:AU$123)</f>
        <v>0</v>
      </c>
      <c r="AV244" s="194">
        <f>SUMIF(振分, $C244, 計算_投入係数表_加工!AV$4:AV$123)</f>
        <v>0</v>
      </c>
      <c r="AW244" s="194">
        <f>SUMIF(振分, $C244, 計算_投入係数表_加工!AW$4:AW$123)</f>
        <v>0</v>
      </c>
      <c r="AX244" s="194">
        <f>SUMIF(振分, $C244, 計算_投入係数表_加工!AX$4:AX$123)</f>
        <v>0</v>
      </c>
      <c r="AY244" s="194">
        <f>SUMIF(振分, $C244, 計算_投入係数表_加工!AY$4:AY$123)</f>
        <v>0</v>
      </c>
      <c r="AZ244" s="194">
        <f>SUMIF(振分, $C244, 計算_投入係数表_加工!AZ$4:AZ$123)</f>
        <v>0</v>
      </c>
      <c r="BA244" s="194">
        <f>SUMIF(振分, $C244, 計算_投入係数表_加工!BA$4:BA$123)</f>
        <v>0</v>
      </c>
      <c r="BB244" s="194">
        <f>SUMIF(振分, $C244, 計算_投入係数表_加工!BB$4:BB$123)</f>
        <v>0</v>
      </c>
      <c r="BC244" s="194">
        <f>SUMIF(振分, $C244, 計算_投入係数表_加工!BC$4:BC$123)</f>
        <v>0</v>
      </c>
      <c r="BD244" s="194">
        <f>SUMIF(振分, $C244, 計算_投入係数表_加工!BD$4:BD$123)</f>
        <v>0</v>
      </c>
      <c r="BE244" s="194">
        <f>SUMIF(振分, $C244, 計算_投入係数表_加工!BE$4:BE$123)</f>
        <v>0</v>
      </c>
      <c r="BF244" s="194">
        <f>SUMIF(振分, $C244, 計算_投入係数表_加工!BF$4:BF$123)</f>
        <v>0</v>
      </c>
      <c r="BG244" s="194">
        <f>SUMIF(振分, $C244, 計算_投入係数表_加工!BG$4:BG$123)</f>
        <v>0</v>
      </c>
      <c r="BH244" s="194">
        <f>SUMIF(振分, $C244, 計算_投入係数表_加工!BH$4:BH$123)</f>
        <v>0</v>
      </c>
      <c r="BI244" s="194">
        <f>SUMIF(振分, $C244, 計算_投入係数表_加工!BI$4:BI$123)</f>
        <v>0</v>
      </c>
      <c r="BJ244" s="194">
        <f>SUMIF(振分, $C244, 計算_投入係数表_加工!BJ$4:BJ$123)</f>
        <v>0</v>
      </c>
      <c r="BK244" s="194">
        <f>SUMIF(振分, $C244, 計算_投入係数表_加工!BK$4:BK$123)</f>
        <v>0</v>
      </c>
      <c r="BL244" s="194">
        <f>SUMIF(振分, $C244, 計算_投入係数表_加工!BL$4:BL$123)</f>
        <v>0</v>
      </c>
      <c r="BM244" s="194">
        <f>SUMIF(振分, $C244, 計算_投入係数表_加工!BM$4:BM$123)</f>
        <v>0</v>
      </c>
      <c r="BN244" s="194">
        <f>SUMIF(振分, $C244, 計算_投入係数表_加工!BN$4:BN$123)</f>
        <v>0</v>
      </c>
      <c r="BO244" s="194">
        <f>SUMIF(振分, $C244, 計算_投入係数表_加工!BO$4:BO$123)</f>
        <v>0</v>
      </c>
      <c r="BP244" s="194">
        <f>SUMIF(振分, $C244, 計算_投入係数表_加工!BP$4:BP$123)</f>
        <v>0</v>
      </c>
      <c r="BQ244" s="194">
        <f>SUMIF(振分, $C244, 計算_投入係数表_加工!BQ$4:BQ$123)</f>
        <v>0</v>
      </c>
      <c r="BR244" s="194">
        <f>SUMIF(振分, $C244, 計算_投入係数表_加工!BR$4:BR$123)</f>
        <v>0</v>
      </c>
      <c r="BS244" s="194">
        <f>SUMIF(振分, $C244, 計算_投入係数表_加工!BS$4:BS$123)</f>
        <v>0</v>
      </c>
      <c r="BT244" s="194">
        <f>SUMIF(振分, $C244, 計算_投入係数表_加工!BT$4:BT$123)</f>
        <v>0</v>
      </c>
      <c r="BU244" s="194">
        <f>SUMIF(振分, $C244, 計算_投入係数表_加工!BU$4:BU$123)</f>
        <v>0</v>
      </c>
      <c r="BV244" s="194">
        <f>SUMIF(振分, $C244, 計算_投入係数表_加工!BV$4:BV$123)</f>
        <v>0</v>
      </c>
      <c r="BW244" s="194">
        <f>SUMIF(振分, $C244, 計算_投入係数表_加工!BW$4:BW$123)</f>
        <v>0</v>
      </c>
      <c r="BX244" s="194">
        <f>SUMIF(振分, $C244, 計算_投入係数表_加工!BX$4:BX$123)</f>
        <v>0</v>
      </c>
      <c r="BY244" s="194">
        <f>SUMIF(振分, $C244, 計算_投入係数表_加工!BY$4:BY$123)</f>
        <v>0</v>
      </c>
      <c r="BZ244" s="194">
        <f>SUMIF(振分, $C244, 計算_投入係数表_加工!BZ$4:BZ$123)</f>
        <v>0</v>
      </c>
      <c r="CA244" s="194">
        <f>SUMIF(振分, $C244, 計算_投入係数表_加工!CA$4:CA$123)</f>
        <v>0</v>
      </c>
      <c r="CB244" s="194">
        <f>SUMIF(振分, $C244, 計算_投入係数表_加工!CB$4:CB$123)</f>
        <v>0</v>
      </c>
      <c r="CC244" s="194">
        <f>SUMIF(振分, $C244, 計算_投入係数表_加工!CC$4:CC$123)</f>
        <v>0</v>
      </c>
      <c r="CD244" s="194">
        <f>SUMIF(振分, $C244, 計算_投入係数表_加工!CD$4:CD$123)</f>
        <v>0</v>
      </c>
      <c r="CE244" s="194">
        <f>SUMIF(振分, $C244, 計算_投入係数表_加工!CE$4:CE$123)</f>
        <v>0</v>
      </c>
      <c r="CF244" s="194">
        <f>SUMIF(振分, $C244, 計算_投入係数表_加工!CF$4:CF$123)</f>
        <v>0</v>
      </c>
      <c r="CG244" s="194">
        <f>SUMIF(振分, $C244, 計算_投入係数表_加工!CG$4:CG$123)</f>
        <v>0</v>
      </c>
      <c r="CH244" s="194">
        <f>SUMIF(振分, $C244, 計算_投入係数表_加工!CH$4:CH$123)</f>
        <v>0</v>
      </c>
      <c r="CI244" s="194">
        <f>SUMIF(振分, $C244, 計算_投入係数表_加工!CI$4:CI$123)</f>
        <v>0</v>
      </c>
      <c r="CJ244" s="194">
        <f>SUMIF(振分, $C244, 計算_投入係数表_加工!CJ$4:CJ$123)</f>
        <v>0</v>
      </c>
      <c r="CK244" s="194">
        <f>SUMIF(振分, $C244, 計算_投入係数表_加工!CK$4:CK$123)</f>
        <v>0</v>
      </c>
      <c r="CL244" s="194">
        <f>SUMIF(振分, $C244, 計算_投入係数表_加工!CL$4:CL$123)</f>
        <v>0</v>
      </c>
      <c r="CM244" s="194">
        <f>SUMIF(振分, $C244, 計算_投入係数表_加工!CM$4:CM$123)</f>
        <v>0</v>
      </c>
      <c r="CN244" s="194">
        <f>SUMIF(振分, $C244, 計算_投入係数表_加工!CN$4:CN$123)</f>
        <v>0</v>
      </c>
      <c r="CO244" s="194">
        <f>SUMIF(振分, $C244, 計算_投入係数表_加工!CO$4:CO$123)</f>
        <v>0</v>
      </c>
      <c r="CP244" s="194">
        <f>SUMIF(振分, $C244, 計算_投入係数表_加工!CP$4:CP$123)</f>
        <v>0</v>
      </c>
      <c r="CQ244" s="194">
        <f>SUMIF(振分, $C244, 計算_投入係数表_加工!CQ$4:CQ$123)</f>
        <v>0</v>
      </c>
      <c r="CR244" s="194">
        <f>SUMIF(振分, $C244, 計算_投入係数表_加工!CR$4:CR$123)</f>
        <v>0</v>
      </c>
      <c r="CS244" s="194">
        <f>SUMIF(振分, $C244, 計算_投入係数表_加工!CS$4:CS$123)</f>
        <v>0</v>
      </c>
      <c r="CT244" s="194">
        <f>SUMIF(振分, $C244, 計算_投入係数表_加工!CT$4:CT$123)</f>
        <v>0</v>
      </c>
      <c r="CU244" s="194">
        <f>SUMIF(振分, $C244, 計算_投入係数表_加工!CU$4:CU$123)</f>
        <v>0</v>
      </c>
      <c r="CV244" s="194">
        <f>SUMIF(振分, $C244, 計算_投入係数表_加工!CV$4:CV$123)</f>
        <v>0</v>
      </c>
      <c r="CW244" s="194">
        <f>SUMIF(振分, $C244, 計算_投入係数表_加工!CW$4:CW$123)</f>
        <v>0</v>
      </c>
      <c r="CX244" s="194">
        <f>SUMIF(振分, $C244, 計算_投入係数表_加工!CX$4:CX$123)</f>
        <v>0</v>
      </c>
      <c r="CY244" s="194">
        <f>SUMIF(振分, $C244, 計算_投入係数表_加工!CY$4:CY$123)</f>
        <v>0</v>
      </c>
      <c r="CZ244" s="194">
        <f>SUMIF(振分, $C244, 計算_投入係数表_加工!CZ$4:CZ$123)</f>
        <v>0</v>
      </c>
      <c r="DA244" s="194">
        <f>SUMIF(振分, $C244, 計算_投入係数表_加工!DA$4:DA$123)</f>
        <v>0</v>
      </c>
      <c r="DB244" s="194">
        <f>SUMIF(振分, $C244, 計算_投入係数表_加工!DB$4:DB$123)</f>
        <v>0</v>
      </c>
      <c r="DC244" s="194">
        <f>SUMIF(振分, $C244, 計算_投入係数表_加工!DC$4:DC$123)</f>
        <v>0</v>
      </c>
      <c r="DD244" s="194">
        <f>SUMIF(振分, $C244, 計算_投入係数表_加工!DD$4:DD$123)</f>
        <v>0</v>
      </c>
      <c r="DE244" s="194">
        <f>SUMIF(振分, $C244, 計算_投入係数表_加工!DE$4:DE$123)</f>
        <v>0</v>
      </c>
      <c r="DF244" s="194">
        <f>SUMIF(振分, $C244, 計算_投入係数表_加工!DF$4:DF$123)</f>
        <v>0</v>
      </c>
      <c r="DG244" s="194">
        <f>SUMIF(振分, $C244, 計算_投入係数表_加工!DG$4:DG$123)</f>
        <v>0</v>
      </c>
      <c r="DH244" s="194">
        <f>SUMIF(振分, $C244, 計算_投入係数表_加工!DH$4:DH$123)</f>
        <v>0</v>
      </c>
      <c r="DI244" s="194">
        <f>SUMIF(振分, $C244, 計算_投入係数表_加工!DI$4:DI$123)</f>
        <v>0</v>
      </c>
      <c r="DJ244" s="194">
        <f>SUMIF(振分, $C244, 計算_投入係数表_加工!DJ$4:DJ$123)</f>
        <v>0</v>
      </c>
      <c r="DK244" s="194">
        <f>SUMIF(振分, $C244, 計算_投入係数表_加工!DK$4:DK$123)</f>
        <v>0</v>
      </c>
      <c r="DL244" s="194">
        <f>SUMIF(振分, $C244, 計算_投入係数表_加工!DL$4:DL$123)</f>
        <v>0</v>
      </c>
      <c r="DM244" s="194">
        <f>SUMIF(振分, $C244, 計算_投入係数表_加工!DM$4:DM$123)</f>
        <v>0</v>
      </c>
      <c r="DN244" s="194">
        <f>SUMIF(振分, $C244, 計算_投入係数表_加工!DN$4:DN$123)</f>
        <v>0</v>
      </c>
      <c r="DO244" s="194">
        <f>SUMIF(振分, $C244, 計算_投入係数表_加工!DO$4:DO$123)</f>
        <v>0</v>
      </c>
      <c r="DP244" s="194">
        <f>SUMIF(振分, $C244, 計算_投入係数表_加工!DP$4:DP$123)</f>
        <v>0</v>
      </c>
      <c r="DQ244" s="194">
        <f>SUMIF(振分, $C244, 計算_投入係数表_加工!DQ$4:DQ$123)</f>
        <v>0</v>
      </c>
      <c r="DR244" s="194">
        <f>SUMIF(振分, $C244, 計算_投入係数表_加工!DR$4:DR$123)</f>
        <v>0</v>
      </c>
      <c r="DS244" s="194">
        <f>SUMIF(振分, $C244, 計算_投入係数表_加工!DS$4:DS$123)</f>
        <v>0</v>
      </c>
      <c r="DT244" s="108">
        <f>SUMIF(振分, $C244, 計算_投入係数表_加工!DT$4:DT$123)</f>
        <v>0</v>
      </c>
    </row>
    <row r="245" spans="1:124" s="22" customFormat="1" x14ac:dyDescent="0.25">
      <c r="A245" s="34"/>
      <c r="B245" s="53">
        <v>105</v>
      </c>
      <c r="C245" s="360" t="str">
        <v>-</v>
      </c>
      <c r="D245" s="193">
        <f>SUMIF(振分, $C245, 計算_投入係数表_加工!D$4:D$123)</f>
        <v>0</v>
      </c>
      <c r="E245" s="194">
        <f>SUMIF(振分, $C245, 計算_投入係数表_加工!E$4:E$123)</f>
        <v>0</v>
      </c>
      <c r="F245" s="194">
        <f>SUMIF(振分, $C245, 計算_投入係数表_加工!F$4:F$123)</f>
        <v>0</v>
      </c>
      <c r="G245" s="194">
        <f>SUMIF(振分, $C245, 計算_投入係数表_加工!G$4:G$123)</f>
        <v>0</v>
      </c>
      <c r="H245" s="194">
        <f>SUMIF(振分, $C245, 計算_投入係数表_加工!H$4:H$123)</f>
        <v>0</v>
      </c>
      <c r="I245" s="194">
        <f>SUMIF(振分, $C245, 計算_投入係数表_加工!I$4:I$123)</f>
        <v>0</v>
      </c>
      <c r="J245" s="194">
        <f>SUMIF(振分, $C245, 計算_投入係数表_加工!J$4:J$123)</f>
        <v>0</v>
      </c>
      <c r="K245" s="194">
        <f>SUMIF(振分, $C245, 計算_投入係数表_加工!K$4:K$123)</f>
        <v>0</v>
      </c>
      <c r="L245" s="194">
        <f>SUMIF(振分, $C245, 計算_投入係数表_加工!L$4:L$123)</f>
        <v>0</v>
      </c>
      <c r="M245" s="194">
        <f>SUMIF(振分, $C245, 計算_投入係数表_加工!M$4:M$123)</f>
        <v>0</v>
      </c>
      <c r="N245" s="194">
        <f>SUMIF(振分, $C245, 計算_投入係数表_加工!N$4:N$123)</f>
        <v>0</v>
      </c>
      <c r="O245" s="194">
        <f>SUMIF(振分, $C245, 計算_投入係数表_加工!O$4:O$123)</f>
        <v>0</v>
      </c>
      <c r="P245" s="194">
        <f>SUMIF(振分, $C245, 計算_投入係数表_加工!P$4:P$123)</f>
        <v>0</v>
      </c>
      <c r="Q245" s="194">
        <f>SUMIF(振分, $C245, 計算_投入係数表_加工!Q$4:Q$123)</f>
        <v>0</v>
      </c>
      <c r="R245" s="194">
        <f>SUMIF(振分, $C245, 計算_投入係数表_加工!R$4:R$123)</f>
        <v>0</v>
      </c>
      <c r="S245" s="194">
        <f>SUMIF(振分, $C245, 計算_投入係数表_加工!S$4:S$123)</f>
        <v>0</v>
      </c>
      <c r="T245" s="194">
        <f>SUMIF(振分, $C245, 計算_投入係数表_加工!T$4:T$123)</f>
        <v>0</v>
      </c>
      <c r="U245" s="194">
        <f>SUMIF(振分, $C245, 計算_投入係数表_加工!U$4:U$123)</f>
        <v>0</v>
      </c>
      <c r="V245" s="194">
        <f>SUMIF(振分, $C245, 計算_投入係数表_加工!V$4:V$123)</f>
        <v>0</v>
      </c>
      <c r="W245" s="194">
        <f>SUMIF(振分, $C245, 計算_投入係数表_加工!W$4:W$123)</f>
        <v>0</v>
      </c>
      <c r="X245" s="194">
        <f>SUMIF(振分, $C245, 計算_投入係数表_加工!X$4:X$123)</f>
        <v>0</v>
      </c>
      <c r="Y245" s="194">
        <f>SUMIF(振分, $C245, 計算_投入係数表_加工!Y$4:Y$123)</f>
        <v>0</v>
      </c>
      <c r="Z245" s="194">
        <f>SUMIF(振分, $C245, 計算_投入係数表_加工!Z$4:Z$123)</f>
        <v>0</v>
      </c>
      <c r="AA245" s="194">
        <f>SUMIF(振分, $C245, 計算_投入係数表_加工!AA$4:AA$123)</f>
        <v>0</v>
      </c>
      <c r="AB245" s="194">
        <f>SUMIF(振分, $C245, 計算_投入係数表_加工!AB$4:AB$123)</f>
        <v>0</v>
      </c>
      <c r="AC245" s="194">
        <f>SUMIF(振分, $C245, 計算_投入係数表_加工!AC$4:AC$123)</f>
        <v>0</v>
      </c>
      <c r="AD245" s="194">
        <f>SUMIF(振分, $C245, 計算_投入係数表_加工!AD$4:AD$123)</f>
        <v>0</v>
      </c>
      <c r="AE245" s="194">
        <f>SUMIF(振分, $C245, 計算_投入係数表_加工!AE$4:AE$123)</f>
        <v>0</v>
      </c>
      <c r="AF245" s="194">
        <f>SUMIF(振分, $C245, 計算_投入係数表_加工!AF$4:AF$123)</f>
        <v>0</v>
      </c>
      <c r="AG245" s="194">
        <f>SUMIF(振分, $C245, 計算_投入係数表_加工!AG$4:AG$123)</f>
        <v>0</v>
      </c>
      <c r="AH245" s="194">
        <f>SUMIF(振分, $C245, 計算_投入係数表_加工!AH$4:AH$123)</f>
        <v>0</v>
      </c>
      <c r="AI245" s="194">
        <f>SUMIF(振分, $C245, 計算_投入係数表_加工!AI$4:AI$123)</f>
        <v>0</v>
      </c>
      <c r="AJ245" s="194">
        <f>SUMIF(振分, $C245, 計算_投入係数表_加工!AJ$4:AJ$123)</f>
        <v>0</v>
      </c>
      <c r="AK245" s="194">
        <f>SUMIF(振分, $C245, 計算_投入係数表_加工!AK$4:AK$123)</f>
        <v>0</v>
      </c>
      <c r="AL245" s="194">
        <f>SUMIF(振分, $C245, 計算_投入係数表_加工!AL$4:AL$123)</f>
        <v>0</v>
      </c>
      <c r="AM245" s="194">
        <f>SUMIF(振分, $C245, 計算_投入係数表_加工!AM$4:AM$123)</f>
        <v>0</v>
      </c>
      <c r="AN245" s="194">
        <f>SUMIF(振分, $C245, 計算_投入係数表_加工!AN$4:AN$123)</f>
        <v>0</v>
      </c>
      <c r="AO245" s="194">
        <f>SUMIF(振分, $C245, 計算_投入係数表_加工!AO$4:AO$123)</f>
        <v>0</v>
      </c>
      <c r="AP245" s="194">
        <f>SUMIF(振分, $C245, 計算_投入係数表_加工!AP$4:AP$123)</f>
        <v>0</v>
      </c>
      <c r="AQ245" s="194">
        <f>SUMIF(振分, $C245, 計算_投入係数表_加工!AQ$4:AQ$123)</f>
        <v>0</v>
      </c>
      <c r="AR245" s="194">
        <f>SUMIF(振分, $C245, 計算_投入係数表_加工!AR$4:AR$123)</f>
        <v>0</v>
      </c>
      <c r="AS245" s="194">
        <f>SUMIF(振分, $C245, 計算_投入係数表_加工!AS$4:AS$123)</f>
        <v>0</v>
      </c>
      <c r="AT245" s="194">
        <f>SUMIF(振分, $C245, 計算_投入係数表_加工!AT$4:AT$123)</f>
        <v>0</v>
      </c>
      <c r="AU245" s="194">
        <f>SUMIF(振分, $C245, 計算_投入係数表_加工!AU$4:AU$123)</f>
        <v>0</v>
      </c>
      <c r="AV245" s="194">
        <f>SUMIF(振分, $C245, 計算_投入係数表_加工!AV$4:AV$123)</f>
        <v>0</v>
      </c>
      <c r="AW245" s="194">
        <f>SUMIF(振分, $C245, 計算_投入係数表_加工!AW$4:AW$123)</f>
        <v>0</v>
      </c>
      <c r="AX245" s="194">
        <f>SUMIF(振分, $C245, 計算_投入係数表_加工!AX$4:AX$123)</f>
        <v>0</v>
      </c>
      <c r="AY245" s="194">
        <f>SUMIF(振分, $C245, 計算_投入係数表_加工!AY$4:AY$123)</f>
        <v>0</v>
      </c>
      <c r="AZ245" s="194">
        <f>SUMIF(振分, $C245, 計算_投入係数表_加工!AZ$4:AZ$123)</f>
        <v>0</v>
      </c>
      <c r="BA245" s="194">
        <f>SUMIF(振分, $C245, 計算_投入係数表_加工!BA$4:BA$123)</f>
        <v>0</v>
      </c>
      <c r="BB245" s="194">
        <f>SUMIF(振分, $C245, 計算_投入係数表_加工!BB$4:BB$123)</f>
        <v>0</v>
      </c>
      <c r="BC245" s="194">
        <f>SUMIF(振分, $C245, 計算_投入係数表_加工!BC$4:BC$123)</f>
        <v>0</v>
      </c>
      <c r="BD245" s="194">
        <f>SUMIF(振分, $C245, 計算_投入係数表_加工!BD$4:BD$123)</f>
        <v>0</v>
      </c>
      <c r="BE245" s="194">
        <f>SUMIF(振分, $C245, 計算_投入係数表_加工!BE$4:BE$123)</f>
        <v>0</v>
      </c>
      <c r="BF245" s="194">
        <f>SUMIF(振分, $C245, 計算_投入係数表_加工!BF$4:BF$123)</f>
        <v>0</v>
      </c>
      <c r="BG245" s="194">
        <f>SUMIF(振分, $C245, 計算_投入係数表_加工!BG$4:BG$123)</f>
        <v>0</v>
      </c>
      <c r="BH245" s="194">
        <f>SUMIF(振分, $C245, 計算_投入係数表_加工!BH$4:BH$123)</f>
        <v>0</v>
      </c>
      <c r="BI245" s="194">
        <f>SUMIF(振分, $C245, 計算_投入係数表_加工!BI$4:BI$123)</f>
        <v>0</v>
      </c>
      <c r="BJ245" s="194">
        <f>SUMIF(振分, $C245, 計算_投入係数表_加工!BJ$4:BJ$123)</f>
        <v>0</v>
      </c>
      <c r="BK245" s="194">
        <f>SUMIF(振分, $C245, 計算_投入係数表_加工!BK$4:BK$123)</f>
        <v>0</v>
      </c>
      <c r="BL245" s="194">
        <f>SUMIF(振分, $C245, 計算_投入係数表_加工!BL$4:BL$123)</f>
        <v>0</v>
      </c>
      <c r="BM245" s="194">
        <f>SUMIF(振分, $C245, 計算_投入係数表_加工!BM$4:BM$123)</f>
        <v>0</v>
      </c>
      <c r="BN245" s="194">
        <f>SUMIF(振分, $C245, 計算_投入係数表_加工!BN$4:BN$123)</f>
        <v>0</v>
      </c>
      <c r="BO245" s="194">
        <f>SUMIF(振分, $C245, 計算_投入係数表_加工!BO$4:BO$123)</f>
        <v>0</v>
      </c>
      <c r="BP245" s="194">
        <f>SUMIF(振分, $C245, 計算_投入係数表_加工!BP$4:BP$123)</f>
        <v>0</v>
      </c>
      <c r="BQ245" s="194">
        <f>SUMIF(振分, $C245, 計算_投入係数表_加工!BQ$4:BQ$123)</f>
        <v>0</v>
      </c>
      <c r="BR245" s="194">
        <f>SUMIF(振分, $C245, 計算_投入係数表_加工!BR$4:BR$123)</f>
        <v>0</v>
      </c>
      <c r="BS245" s="194">
        <f>SUMIF(振分, $C245, 計算_投入係数表_加工!BS$4:BS$123)</f>
        <v>0</v>
      </c>
      <c r="BT245" s="194">
        <f>SUMIF(振分, $C245, 計算_投入係数表_加工!BT$4:BT$123)</f>
        <v>0</v>
      </c>
      <c r="BU245" s="194">
        <f>SUMIF(振分, $C245, 計算_投入係数表_加工!BU$4:BU$123)</f>
        <v>0</v>
      </c>
      <c r="BV245" s="194">
        <f>SUMIF(振分, $C245, 計算_投入係数表_加工!BV$4:BV$123)</f>
        <v>0</v>
      </c>
      <c r="BW245" s="194">
        <f>SUMIF(振分, $C245, 計算_投入係数表_加工!BW$4:BW$123)</f>
        <v>0</v>
      </c>
      <c r="BX245" s="194">
        <f>SUMIF(振分, $C245, 計算_投入係数表_加工!BX$4:BX$123)</f>
        <v>0</v>
      </c>
      <c r="BY245" s="194">
        <f>SUMIF(振分, $C245, 計算_投入係数表_加工!BY$4:BY$123)</f>
        <v>0</v>
      </c>
      <c r="BZ245" s="194">
        <f>SUMIF(振分, $C245, 計算_投入係数表_加工!BZ$4:BZ$123)</f>
        <v>0</v>
      </c>
      <c r="CA245" s="194">
        <f>SUMIF(振分, $C245, 計算_投入係数表_加工!CA$4:CA$123)</f>
        <v>0</v>
      </c>
      <c r="CB245" s="194">
        <f>SUMIF(振分, $C245, 計算_投入係数表_加工!CB$4:CB$123)</f>
        <v>0</v>
      </c>
      <c r="CC245" s="194">
        <f>SUMIF(振分, $C245, 計算_投入係数表_加工!CC$4:CC$123)</f>
        <v>0</v>
      </c>
      <c r="CD245" s="194">
        <f>SUMIF(振分, $C245, 計算_投入係数表_加工!CD$4:CD$123)</f>
        <v>0</v>
      </c>
      <c r="CE245" s="194">
        <f>SUMIF(振分, $C245, 計算_投入係数表_加工!CE$4:CE$123)</f>
        <v>0</v>
      </c>
      <c r="CF245" s="194">
        <f>SUMIF(振分, $C245, 計算_投入係数表_加工!CF$4:CF$123)</f>
        <v>0</v>
      </c>
      <c r="CG245" s="194">
        <f>SUMIF(振分, $C245, 計算_投入係数表_加工!CG$4:CG$123)</f>
        <v>0</v>
      </c>
      <c r="CH245" s="194">
        <f>SUMIF(振分, $C245, 計算_投入係数表_加工!CH$4:CH$123)</f>
        <v>0</v>
      </c>
      <c r="CI245" s="194">
        <f>SUMIF(振分, $C245, 計算_投入係数表_加工!CI$4:CI$123)</f>
        <v>0</v>
      </c>
      <c r="CJ245" s="194">
        <f>SUMIF(振分, $C245, 計算_投入係数表_加工!CJ$4:CJ$123)</f>
        <v>0</v>
      </c>
      <c r="CK245" s="194">
        <f>SUMIF(振分, $C245, 計算_投入係数表_加工!CK$4:CK$123)</f>
        <v>0</v>
      </c>
      <c r="CL245" s="194">
        <f>SUMIF(振分, $C245, 計算_投入係数表_加工!CL$4:CL$123)</f>
        <v>0</v>
      </c>
      <c r="CM245" s="194">
        <f>SUMIF(振分, $C245, 計算_投入係数表_加工!CM$4:CM$123)</f>
        <v>0</v>
      </c>
      <c r="CN245" s="194">
        <f>SUMIF(振分, $C245, 計算_投入係数表_加工!CN$4:CN$123)</f>
        <v>0</v>
      </c>
      <c r="CO245" s="194">
        <f>SUMIF(振分, $C245, 計算_投入係数表_加工!CO$4:CO$123)</f>
        <v>0</v>
      </c>
      <c r="CP245" s="194">
        <f>SUMIF(振分, $C245, 計算_投入係数表_加工!CP$4:CP$123)</f>
        <v>0</v>
      </c>
      <c r="CQ245" s="194">
        <f>SUMIF(振分, $C245, 計算_投入係数表_加工!CQ$4:CQ$123)</f>
        <v>0</v>
      </c>
      <c r="CR245" s="194">
        <f>SUMIF(振分, $C245, 計算_投入係数表_加工!CR$4:CR$123)</f>
        <v>0</v>
      </c>
      <c r="CS245" s="194">
        <f>SUMIF(振分, $C245, 計算_投入係数表_加工!CS$4:CS$123)</f>
        <v>0</v>
      </c>
      <c r="CT245" s="194">
        <f>SUMIF(振分, $C245, 計算_投入係数表_加工!CT$4:CT$123)</f>
        <v>0</v>
      </c>
      <c r="CU245" s="194">
        <f>SUMIF(振分, $C245, 計算_投入係数表_加工!CU$4:CU$123)</f>
        <v>0</v>
      </c>
      <c r="CV245" s="194">
        <f>SUMIF(振分, $C245, 計算_投入係数表_加工!CV$4:CV$123)</f>
        <v>0</v>
      </c>
      <c r="CW245" s="194">
        <f>SUMIF(振分, $C245, 計算_投入係数表_加工!CW$4:CW$123)</f>
        <v>0</v>
      </c>
      <c r="CX245" s="194">
        <f>SUMIF(振分, $C245, 計算_投入係数表_加工!CX$4:CX$123)</f>
        <v>0</v>
      </c>
      <c r="CY245" s="194">
        <f>SUMIF(振分, $C245, 計算_投入係数表_加工!CY$4:CY$123)</f>
        <v>0</v>
      </c>
      <c r="CZ245" s="194">
        <f>SUMIF(振分, $C245, 計算_投入係数表_加工!CZ$4:CZ$123)</f>
        <v>0</v>
      </c>
      <c r="DA245" s="194">
        <f>SUMIF(振分, $C245, 計算_投入係数表_加工!DA$4:DA$123)</f>
        <v>0</v>
      </c>
      <c r="DB245" s="194">
        <f>SUMIF(振分, $C245, 計算_投入係数表_加工!DB$4:DB$123)</f>
        <v>0</v>
      </c>
      <c r="DC245" s="194">
        <f>SUMIF(振分, $C245, 計算_投入係数表_加工!DC$4:DC$123)</f>
        <v>0</v>
      </c>
      <c r="DD245" s="194">
        <f>SUMIF(振分, $C245, 計算_投入係数表_加工!DD$4:DD$123)</f>
        <v>0</v>
      </c>
      <c r="DE245" s="194">
        <f>SUMIF(振分, $C245, 計算_投入係数表_加工!DE$4:DE$123)</f>
        <v>0</v>
      </c>
      <c r="DF245" s="194">
        <f>SUMIF(振分, $C245, 計算_投入係数表_加工!DF$4:DF$123)</f>
        <v>0</v>
      </c>
      <c r="DG245" s="194">
        <f>SUMIF(振分, $C245, 計算_投入係数表_加工!DG$4:DG$123)</f>
        <v>0</v>
      </c>
      <c r="DH245" s="194">
        <f>SUMIF(振分, $C245, 計算_投入係数表_加工!DH$4:DH$123)</f>
        <v>0</v>
      </c>
      <c r="DI245" s="194">
        <f>SUMIF(振分, $C245, 計算_投入係数表_加工!DI$4:DI$123)</f>
        <v>0</v>
      </c>
      <c r="DJ245" s="194">
        <f>SUMIF(振分, $C245, 計算_投入係数表_加工!DJ$4:DJ$123)</f>
        <v>0</v>
      </c>
      <c r="DK245" s="194">
        <f>SUMIF(振分, $C245, 計算_投入係数表_加工!DK$4:DK$123)</f>
        <v>0</v>
      </c>
      <c r="DL245" s="194">
        <f>SUMIF(振分, $C245, 計算_投入係数表_加工!DL$4:DL$123)</f>
        <v>0</v>
      </c>
      <c r="DM245" s="194">
        <f>SUMIF(振分, $C245, 計算_投入係数表_加工!DM$4:DM$123)</f>
        <v>0</v>
      </c>
      <c r="DN245" s="194">
        <f>SUMIF(振分, $C245, 計算_投入係数表_加工!DN$4:DN$123)</f>
        <v>0</v>
      </c>
      <c r="DO245" s="194">
        <f>SUMIF(振分, $C245, 計算_投入係数表_加工!DO$4:DO$123)</f>
        <v>0</v>
      </c>
      <c r="DP245" s="194">
        <f>SUMIF(振分, $C245, 計算_投入係数表_加工!DP$4:DP$123)</f>
        <v>0</v>
      </c>
      <c r="DQ245" s="194">
        <f>SUMIF(振分, $C245, 計算_投入係数表_加工!DQ$4:DQ$123)</f>
        <v>0</v>
      </c>
      <c r="DR245" s="194">
        <f>SUMIF(振分, $C245, 計算_投入係数表_加工!DR$4:DR$123)</f>
        <v>0</v>
      </c>
      <c r="DS245" s="194">
        <f>SUMIF(振分, $C245, 計算_投入係数表_加工!DS$4:DS$123)</f>
        <v>0</v>
      </c>
      <c r="DT245" s="108">
        <f>SUMIF(振分, $C245, 計算_投入係数表_加工!DT$4:DT$123)</f>
        <v>0</v>
      </c>
    </row>
    <row r="246" spans="1:124" s="22" customFormat="1" x14ac:dyDescent="0.25">
      <c r="A246" s="34"/>
      <c r="B246" s="53">
        <v>106</v>
      </c>
      <c r="C246" s="360" t="str">
        <v>-</v>
      </c>
      <c r="D246" s="193">
        <f>SUMIF(振分, $C246, 計算_投入係数表_加工!D$4:D$123)</f>
        <v>0</v>
      </c>
      <c r="E246" s="194">
        <f>SUMIF(振分, $C246, 計算_投入係数表_加工!E$4:E$123)</f>
        <v>0</v>
      </c>
      <c r="F246" s="194">
        <f>SUMIF(振分, $C246, 計算_投入係数表_加工!F$4:F$123)</f>
        <v>0</v>
      </c>
      <c r="G246" s="194">
        <f>SUMIF(振分, $C246, 計算_投入係数表_加工!G$4:G$123)</f>
        <v>0</v>
      </c>
      <c r="H246" s="194">
        <f>SUMIF(振分, $C246, 計算_投入係数表_加工!H$4:H$123)</f>
        <v>0</v>
      </c>
      <c r="I246" s="194">
        <f>SUMIF(振分, $C246, 計算_投入係数表_加工!I$4:I$123)</f>
        <v>0</v>
      </c>
      <c r="J246" s="194">
        <f>SUMIF(振分, $C246, 計算_投入係数表_加工!J$4:J$123)</f>
        <v>0</v>
      </c>
      <c r="K246" s="194">
        <f>SUMIF(振分, $C246, 計算_投入係数表_加工!K$4:K$123)</f>
        <v>0</v>
      </c>
      <c r="L246" s="194">
        <f>SUMIF(振分, $C246, 計算_投入係数表_加工!L$4:L$123)</f>
        <v>0</v>
      </c>
      <c r="M246" s="194">
        <f>SUMIF(振分, $C246, 計算_投入係数表_加工!M$4:M$123)</f>
        <v>0</v>
      </c>
      <c r="N246" s="194">
        <f>SUMIF(振分, $C246, 計算_投入係数表_加工!N$4:N$123)</f>
        <v>0</v>
      </c>
      <c r="O246" s="194">
        <f>SUMIF(振分, $C246, 計算_投入係数表_加工!O$4:O$123)</f>
        <v>0</v>
      </c>
      <c r="P246" s="194">
        <f>SUMIF(振分, $C246, 計算_投入係数表_加工!P$4:P$123)</f>
        <v>0</v>
      </c>
      <c r="Q246" s="194">
        <f>SUMIF(振分, $C246, 計算_投入係数表_加工!Q$4:Q$123)</f>
        <v>0</v>
      </c>
      <c r="R246" s="194">
        <f>SUMIF(振分, $C246, 計算_投入係数表_加工!R$4:R$123)</f>
        <v>0</v>
      </c>
      <c r="S246" s="194">
        <f>SUMIF(振分, $C246, 計算_投入係数表_加工!S$4:S$123)</f>
        <v>0</v>
      </c>
      <c r="T246" s="194">
        <f>SUMIF(振分, $C246, 計算_投入係数表_加工!T$4:T$123)</f>
        <v>0</v>
      </c>
      <c r="U246" s="194">
        <f>SUMIF(振分, $C246, 計算_投入係数表_加工!U$4:U$123)</f>
        <v>0</v>
      </c>
      <c r="V246" s="194">
        <f>SUMIF(振分, $C246, 計算_投入係数表_加工!V$4:V$123)</f>
        <v>0</v>
      </c>
      <c r="W246" s="194">
        <f>SUMIF(振分, $C246, 計算_投入係数表_加工!W$4:W$123)</f>
        <v>0</v>
      </c>
      <c r="X246" s="194">
        <f>SUMIF(振分, $C246, 計算_投入係数表_加工!X$4:X$123)</f>
        <v>0</v>
      </c>
      <c r="Y246" s="194">
        <f>SUMIF(振分, $C246, 計算_投入係数表_加工!Y$4:Y$123)</f>
        <v>0</v>
      </c>
      <c r="Z246" s="194">
        <f>SUMIF(振分, $C246, 計算_投入係数表_加工!Z$4:Z$123)</f>
        <v>0</v>
      </c>
      <c r="AA246" s="194">
        <f>SUMIF(振分, $C246, 計算_投入係数表_加工!AA$4:AA$123)</f>
        <v>0</v>
      </c>
      <c r="AB246" s="194">
        <f>SUMIF(振分, $C246, 計算_投入係数表_加工!AB$4:AB$123)</f>
        <v>0</v>
      </c>
      <c r="AC246" s="194">
        <f>SUMIF(振分, $C246, 計算_投入係数表_加工!AC$4:AC$123)</f>
        <v>0</v>
      </c>
      <c r="AD246" s="194">
        <f>SUMIF(振分, $C246, 計算_投入係数表_加工!AD$4:AD$123)</f>
        <v>0</v>
      </c>
      <c r="AE246" s="194">
        <f>SUMIF(振分, $C246, 計算_投入係数表_加工!AE$4:AE$123)</f>
        <v>0</v>
      </c>
      <c r="AF246" s="194">
        <f>SUMIF(振分, $C246, 計算_投入係数表_加工!AF$4:AF$123)</f>
        <v>0</v>
      </c>
      <c r="AG246" s="194">
        <f>SUMIF(振分, $C246, 計算_投入係数表_加工!AG$4:AG$123)</f>
        <v>0</v>
      </c>
      <c r="AH246" s="194">
        <f>SUMIF(振分, $C246, 計算_投入係数表_加工!AH$4:AH$123)</f>
        <v>0</v>
      </c>
      <c r="AI246" s="194">
        <f>SUMIF(振分, $C246, 計算_投入係数表_加工!AI$4:AI$123)</f>
        <v>0</v>
      </c>
      <c r="AJ246" s="194">
        <f>SUMIF(振分, $C246, 計算_投入係数表_加工!AJ$4:AJ$123)</f>
        <v>0</v>
      </c>
      <c r="AK246" s="194">
        <f>SUMIF(振分, $C246, 計算_投入係数表_加工!AK$4:AK$123)</f>
        <v>0</v>
      </c>
      <c r="AL246" s="194">
        <f>SUMIF(振分, $C246, 計算_投入係数表_加工!AL$4:AL$123)</f>
        <v>0</v>
      </c>
      <c r="AM246" s="194">
        <f>SUMIF(振分, $C246, 計算_投入係数表_加工!AM$4:AM$123)</f>
        <v>0</v>
      </c>
      <c r="AN246" s="194">
        <f>SUMIF(振分, $C246, 計算_投入係数表_加工!AN$4:AN$123)</f>
        <v>0</v>
      </c>
      <c r="AO246" s="194">
        <f>SUMIF(振分, $C246, 計算_投入係数表_加工!AO$4:AO$123)</f>
        <v>0</v>
      </c>
      <c r="AP246" s="194">
        <f>SUMIF(振分, $C246, 計算_投入係数表_加工!AP$4:AP$123)</f>
        <v>0</v>
      </c>
      <c r="AQ246" s="194">
        <f>SUMIF(振分, $C246, 計算_投入係数表_加工!AQ$4:AQ$123)</f>
        <v>0</v>
      </c>
      <c r="AR246" s="194">
        <f>SUMIF(振分, $C246, 計算_投入係数表_加工!AR$4:AR$123)</f>
        <v>0</v>
      </c>
      <c r="AS246" s="194">
        <f>SUMIF(振分, $C246, 計算_投入係数表_加工!AS$4:AS$123)</f>
        <v>0</v>
      </c>
      <c r="AT246" s="194">
        <f>SUMIF(振分, $C246, 計算_投入係数表_加工!AT$4:AT$123)</f>
        <v>0</v>
      </c>
      <c r="AU246" s="194">
        <f>SUMIF(振分, $C246, 計算_投入係数表_加工!AU$4:AU$123)</f>
        <v>0</v>
      </c>
      <c r="AV246" s="194">
        <f>SUMIF(振分, $C246, 計算_投入係数表_加工!AV$4:AV$123)</f>
        <v>0</v>
      </c>
      <c r="AW246" s="194">
        <f>SUMIF(振分, $C246, 計算_投入係数表_加工!AW$4:AW$123)</f>
        <v>0</v>
      </c>
      <c r="AX246" s="194">
        <f>SUMIF(振分, $C246, 計算_投入係数表_加工!AX$4:AX$123)</f>
        <v>0</v>
      </c>
      <c r="AY246" s="194">
        <f>SUMIF(振分, $C246, 計算_投入係数表_加工!AY$4:AY$123)</f>
        <v>0</v>
      </c>
      <c r="AZ246" s="194">
        <f>SUMIF(振分, $C246, 計算_投入係数表_加工!AZ$4:AZ$123)</f>
        <v>0</v>
      </c>
      <c r="BA246" s="194">
        <f>SUMIF(振分, $C246, 計算_投入係数表_加工!BA$4:BA$123)</f>
        <v>0</v>
      </c>
      <c r="BB246" s="194">
        <f>SUMIF(振分, $C246, 計算_投入係数表_加工!BB$4:BB$123)</f>
        <v>0</v>
      </c>
      <c r="BC246" s="194">
        <f>SUMIF(振分, $C246, 計算_投入係数表_加工!BC$4:BC$123)</f>
        <v>0</v>
      </c>
      <c r="BD246" s="194">
        <f>SUMIF(振分, $C246, 計算_投入係数表_加工!BD$4:BD$123)</f>
        <v>0</v>
      </c>
      <c r="BE246" s="194">
        <f>SUMIF(振分, $C246, 計算_投入係数表_加工!BE$4:BE$123)</f>
        <v>0</v>
      </c>
      <c r="BF246" s="194">
        <f>SUMIF(振分, $C246, 計算_投入係数表_加工!BF$4:BF$123)</f>
        <v>0</v>
      </c>
      <c r="BG246" s="194">
        <f>SUMIF(振分, $C246, 計算_投入係数表_加工!BG$4:BG$123)</f>
        <v>0</v>
      </c>
      <c r="BH246" s="194">
        <f>SUMIF(振分, $C246, 計算_投入係数表_加工!BH$4:BH$123)</f>
        <v>0</v>
      </c>
      <c r="BI246" s="194">
        <f>SUMIF(振分, $C246, 計算_投入係数表_加工!BI$4:BI$123)</f>
        <v>0</v>
      </c>
      <c r="BJ246" s="194">
        <f>SUMIF(振分, $C246, 計算_投入係数表_加工!BJ$4:BJ$123)</f>
        <v>0</v>
      </c>
      <c r="BK246" s="194">
        <f>SUMIF(振分, $C246, 計算_投入係数表_加工!BK$4:BK$123)</f>
        <v>0</v>
      </c>
      <c r="BL246" s="194">
        <f>SUMIF(振分, $C246, 計算_投入係数表_加工!BL$4:BL$123)</f>
        <v>0</v>
      </c>
      <c r="BM246" s="194">
        <f>SUMIF(振分, $C246, 計算_投入係数表_加工!BM$4:BM$123)</f>
        <v>0</v>
      </c>
      <c r="BN246" s="194">
        <f>SUMIF(振分, $C246, 計算_投入係数表_加工!BN$4:BN$123)</f>
        <v>0</v>
      </c>
      <c r="BO246" s="194">
        <f>SUMIF(振分, $C246, 計算_投入係数表_加工!BO$4:BO$123)</f>
        <v>0</v>
      </c>
      <c r="BP246" s="194">
        <f>SUMIF(振分, $C246, 計算_投入係数表_加工!BP$4:BP$123)</f>
        <v>0</v>
      </c>
      <c r="BQ246" s="194">
        <f>SUMIF(振分, $C246, 計算_投入係数表_加工!BQ$4:BQ$123)</f>
        <v>0</v>
      </c>
      <c r="BR246" s="194">
        <f>SUMIF(振分, $C246, 計算_投入係数表_加工!BR$4:BR$123)</f>
        <v>0</v>
      </c>
      <c r="BS246" s="194">
        <f>SUMIF(振分, $C246, 計算_投入係数表_加工!BS$4:BS$123)</f>
        <v>0</v>
      </c>
      <c r="BT246" s="194">
        <f>SUMIF(振分, $C246, 計算_投入係数表_加工!BT$4:BT$123)</f>
        <v>0</v>
      </c>
      <c r="BU246" s="194">
        <f>SUMIF(振分, $C246, 計算_投入係数表_加工!BU$4:BU$123)</f>
        <v>0</v>
      </c>
      <c r="BV246" s="194">
        <f>SUMIF(振分, $C246, 計算_投入係数表_加工!BV$4:BV$123)</f>
        <v>0</v>
      </c>
      <c r="BW246" s="194">
        <f>SUMIF(振分, $C246, 計算_投入係数表_加工!BW$4:BW$123)</f>
        <v>0</v>
      </c>
      <c r="BX246" s="194">
        <f>SUMIF(振分, $C246, 計算_投入係数表_加工!BX$4:BX$123)</f>
        <v>0</v>
      </c>
      <c r="BY246" s="194">
        <f>SUMIF(振分, $C246, 計算_投入係数表_加工!BY$4:BY$123)</f>
        <v>0</v>
      </c>
      <c r="BZ246" s="194">
        <f>SUMIF(振分, $C246, 計算_投入係数表_加工!BZ$4:BZ$123)</f>
        <v>0</v>
      </c>
      <c r="CA246" s="194">
        <f>SUMIF(振分, $C246, 計算_投入係数表_加工!CA$4:CA$123)</f>
        <v>0</v>
      </c>
      <c r="CB246" s="194">
        <f>SUMIF(振分, $C246, 計算_投入係数表_加工!CB$4:CB$123)</f>
        <v>0</v>
      </c>
      <c r="CC246" s="194">
        <f>SUMIF(振分, $C246, 計算_投入係数表_加工!CC$4:CC$123)</f>
        <v>0</v>
      </c>
      <c r="CD246" s="194">
        <f>SUMIF(振分, $C246, 計算_投入係数表_加工!CD$4:CD$123)</f>
        <v>0</v>
      </c>
      <c r="CE246" s="194">
        <f>SUMIF(振分, $C246, 計算_投入係数表_加工!CE$4:CE$123)</f>
        <v>0</v>
      </c>
      <c r="CF246" s="194">
        <f>SUMIF(振分, $C246, 計算_投入係数表_加工!CF$4:CF$123)</f>
        <v>0</v>
      </c>
      <c r="CG246" s="194">
        <f>SUMIF(振分, $C246, 計算_投入係数表_加工!CG$4:CG$123)</f>
        <v>0</v>
      </c>
      <c r="CH246" s="194">
        <f>SUMIF(振分, $C246, 計算_投入係数表_加工!CH$4:CH$123)</f>
        <v>0</v>
      </c>
      <c r="CI246" s="194">
        <f>SUMIF(振分, $C246, 計算_投入係数表_加工!CI$4:CI$123)</f>
        <v>0</v>
      </c>
      <c r="CJ246" s="194">
        <f>SUMIF(振分, $C246, 計算_投入係数表_加工!CJ$4:CJ$123)</f>
        <v>0</v>
      </c>
      <c r="CK246" s="194">
        <f>SUMIF(振分, $C246, 計算_投入係数表_加工!CK$4:CK$123)</f>
        <v>0</v>
      </c>
      <c r="CL246" s="194">
        <f>SUMIF(振分, $C246, 計算_投入係数表_加工!CL$4:CL$123)</f>
        <v>0</v>
      </c>
      <c r="CM246" s="194">
        <f>SUMIF(振分, $C246, 計算_投入係数表_加工!CM$4:CM$123)</f>
        <v>0</v>
      </c>
      <c r="CN246" s="194">
        <f>SUMIF(振分, $C246, 計算_投入係数表_加工!CN$4:CN$123)</f>
        <v>0</v>
      </c>
      <c r="CO246" s="194">
        <f>SUMIF(振分, $C246, 計算_投入係数表_加工!CO$4:CO$123)</f>
        <v>0</v>
      </c>
      <c r="CP246" s="194">
        <f>SUMIF(振分, $C246, 計算_投入係数表_加工!CP$4:CP$123)</f>
        <v>0</v>
      </c>
      <c r="CQ246" s="194">
        <f>SUMIF(振分, $C246, 計算_投入係数表_加工!CQ$4:CQ$123)</f>
        <v>0</v>
      </c>
      <c r="CR246" s="194">
        <f>SUMIF(振分, $C246, 計算_投入係数表_加工!CR$4:CR$123)</f>
        <v>0</v>
      </c>
      <c r="CS246" s="194">
        <f>SUMIF(振分, $C246, 計算_投入係数表_加工!CS$4:CS$123)</f>
        <v>0</v>
      </c>
      <c r="CT246" s="194">
        <f>SUMIF(振分, $C246, 計算_投入係数表_加工!CT$4:CT$123)</f>
        <v>0</v>
      </c>
      <c r="CU246" s="194">
        <f>SUMIF(振分, $C246, 計算_投入係数表_加工!CU$4:CU$123)</f>
        <v>0</v>
      </c>
      <c r="CV246" s="194">
        <f>SUMIF(振分, $C246, 計算_投入係数表_加工!CV$4:CV$123)</f>
        <v>0</v>
      </c>
      <c r="CW246" s="194">
        <f>SUMIF(振分, $C246, 計算_投入係数表_加工!CW$4:CW$123)</f>
        <v>0</v>
      </c>
      <c r="CX246" s="194">
        <f>SUMIF(振分, $C246, 計算_投入係数表_加工!CX$4:CX$123)</f>
        <v>0</v>
      </c>
      <c r="CY246" s="194">
        <f>SUMIF(振分, $C246, 計算_投入係数表_加工!CY$4:CY$123)</f>
        <v>0</v>
      </c>
      <c r="CZ246" s="194">
        <f>SUMIF(振分, $C246, 計算_投入係数表_加工!CZ$4:CZ$123)</f>
        <v>0</v>
      </c>
      <c r="DA246" s="194">
        <f>SUMIF(振分, $C246, 計算_投入係数表_加工!DA$4:DA$123)</f>
        <v>0</v>
      </c>
      <c r="DB246" s="194">
        <f>SUMIF(振分, $C246, 計算_投入係数表_加工!DB$4:DB$123)</f>
        <v>0</v>
      </c>
      <c r="DC246" s="194">
        <f>SUMIF(振分, $C246, 計算_投入係数表_加工!DC$4:DC$123)</f>
        <v>0</v>
      </c>
      <c r="DD246" s="194">
        <f>SUMIF(振分, $C246, 計算_投入係数表_加工!DD$4:DD$123)</f>
        <v>0</v>
      </c>
      <c r="DE246" s="194">
        <f>SUMIF(振分, $C246, 計算_投入係数表_加工!DE$4:DE$123)</f>
        <v>0</v>
      </c>
      <c r="DF246" s="194">
        <f>SUMIF(振分, $C246, 計算_投入係数表_加工!DF$4:DF$123)</f>
        <v>0</v>
      </c>
      <c r="DG246" s="194">
        <f>SUMIF(振分, $C246, 計算_投入係数表_加工!DG$4:DG$123)</f>
        <v>0</v>
      </c>
      <c r="DH246" s="194">
        <f>SUMIF(振分, $C246, 計算_投入係数表_加工!DH$4:DH$123)</f>
        <v>0</v>
      </c>
      <c r="DI246" s="194">
        <f>SUMIF(振分, $C246, 計算_投入係数表_加工!DI$4:DI$123)</f>
        <v>0</v>
      </c>
      <c r="DJ246" s="194">
        <f>SUMIF(振分, $C246, 計算_投入係数表_加工!DJ$4:DJ$123)</f>
        <v>0</v>
      </c>
      <c r="DK246" s="194">
        <f>SUMIF(振分, $C246, 計算_投入係数表_加工!DK$4:DK$123)</f>
        <v>0</v>
      </c>
      <c r="DL246" s="194">
        <f>SUMIF(振分, $C246, 計算_投入係数表_加工!DL$4:DL$123)</f>
        <v>0</v>
      </c>
      <c r="DM246" s="194">
        <f>SUMIF(振分, $C246, 計算_投入係数表_加工!DM$4:DM$123)</f>
        <v>0</v>
      </c>
      <c r="DN246" s="194">
        <f>SUMIF(振分, $C246, 計算_投入係数表_加工!DN$4:DN$123)</f>
        <v>0</v>
      </c>
      <c r="DO246" s="194">
        <f>SUMIF(振分, $C246, 計算_投入係数表_加工!DO$4:DO$123)</f>
        <v>0</v>
      </c>
      <c r="DP246" s="194">
        <f>SUMIF(振分, $C246, 計算_投入係数表_加工!DP$4:DP$123)</f>
        <v>0</v>
      </c>
      <c r="DQ246" s="194">
        <f>SUMIF(振分, $C246, 計算_投入係数表_加工!DQ$4:DQ$123)</f>
        <v>0</v>
      </c>
      <c r="DR246" s="194">
        <f>SUMIF(振分, $C246, 計算_投入係数表_加工!DR$4:DR$123)</f>
        <v>0</v>
      </c>
      <c r="DS246" s="194">
        <f>SUMIF(振分, $C246, 計算_投入係数表_加工!DS$4:DS$123)</f>
        <v>0</v>
      </c>
      <c r="DT246" s="108">
        <f>SUMIF(振分, $C246, 計算_投入係数表_加工!DT$4:DT$123)</f>
        <v>0</v>
      </c>
    </row>
    <row r="247" spans="1:124" s="22" customFormat="1" x14ac:dyDescent="0.25">
      <c r="A247" s="34"/>
      <c r="B247" s="53">
        <v>107</v>
      </c>
      <c r="C247" s="360" t="str">
        <v>-</v>
      </c>
      <c r="D247" s="193">
        <f>SUMIF(振分, $C247, 計算_投入係数表_加工!D$4:D$123)</f>
        <v>0</v>
      </c>
      <c r="E247" s="194">
        <f>SUMIF(振分, $C247, 計算_投入係数表_加工!E$4:E$123)</f>
        <v>0</v>
      </c>
      <c r="F247" s="194">
        <f>SUMIF(振分, $C247, 計算_投入係数表_加工!F$4:F$123)</f>
        <v>0</v>
      </c>
      <c r="G247" s="194">
        <f>SUMIF(振分, $C247, 計算_投入係数表_加工!G$4:G$123)</f>
        <v>0</v>
      </c>
      <c r="H247" s="194">
        <f>SUMIF(振分, $C247, 計算_投入係数表_加工!H$4:H$123)</f>
        <v>0</v>
      </c>
      <c r="I247" s="194">
        <f>SUMIF(振分, $C247, 計算_投入係数表_加工!I$4:I$123)</f>
        <v>0</v>
      </c>
      <c r="J247" s="194">
        <f>SUMIF(振分, $C247, 計算_投入係数表_加工!J$4:J$123)</f>
        <v>0</v>
      </c>
      <c r="K247" s="194">
        <f>SUMIF(振分, $C247, 計算_投入係数表_加工!K$4:K$123)</f>
        <v>0</v>
      </c>
      <c r="L247" s="194">
        <f>SUMIF(振分, $C247, 計算_投入係数表_加工!L$4:L$123)</f>
        <v>0</v>
      </c>
      <c r="M247" s="194">
        <f>SUMIF(振分, $C247, 計算_投入係数表_加工!M$4:M$123)</f>
        <v>0</v>
      </c>
      <c r="N247" s="194">
        <f>SUMIF(振分, $C247, 計算_投入係数表_加工!N$4:N$123)</f>
        <v>0</v>
      </c>
      <c r="O247" s="194">
        <f>SUMIF(振分, $C247, 計算_投入係数表_加工!O$4:O$123)</f>
        <v>0</v>
      </c>
      <c r="P247" s="194">
        <f>SUMIF(振分, $C247, 計算_投入係数表_加工!P$4:P$123)</f>
        <v>0</v>
      </c>
      <c r="Q247" s="194">
        <f>SUMIF(振分, $C247, 計算_投入係数表_加工!Q$4:Q$123)</f>
        <v>0</v>
      </c>
      <c r="R247" s="194">
        <f>SUMIF(振分, $C247, 計算_投入係数表_加工!R$4:R$123)</f>
        <v>0</v>
      </c>
      <c r="S247" s="194">
        <f>SUMIF(振分, $C247, 計算_投入係数表_加工!S$4:S$123)</f>
        <v>0</v>
      </c>
      <c r="T247" s="194">
        <f>SUMIF(振分, $C247, 計算_投入係数表_加工!T$4:T$123)</f>
        <v>0</v>
      </c>
      <c r="U247" s="194">
        <f>SUMIF(振分, $C247, 計算_投入係数表_加工!U$4:U$123)</f>
        <v>0</v>
      </c>
      <c r="V247" s="194">
        <f>SUMIF(振分, $C247, 計算_投入係数表_加工!V$4:V$123)</f>
        <v>0</v>
      </c>
      <c r="W247" s="194">
        <f>SUMIF(振分, $C247, 計算_投入係数表_加工!W$4:W$123)</f>
        <v>0</v>
      </c>
      <c r="X247" s="194">
        <f>SUMIF(振分, $C247, 計算_投入係数表_加工!X$4:X$123)</f>
        <v>0</v>
      </c>
      <c r="Y247" s="194">
        <f>SUMIF(振分, $C247, 計算_投入係数表_加工!Y$4:Y$123)</f>
        <v>0</v>
      </c>
      <c r="Z247" s="194">
        <f>SUMIF(振分, $C247, 計算_投入係数表_加工!Z$4:Z$123)</f>
        <v>0</v>
      </c>
      <c r="AA247" s="194">
        <f>SUMIF(振分, $C247, 計算_投入係数表_加工!AA$4:AA$123)</f>
        <v>0</v>
      </c>
      <c r="AB247" s="194">
        <f>SUMIF(振分, $C247, 計算_投入係数表_加工!AB$4:AB$123)</f>
        <v>0</v>
      </c>
      <c r="AC247" s="194">
        <f>SUMIF(振分, $C247, 計算_投入係数表_加工!AC$4:AC$123)</f>
        <v>0</v>
      </c>
      <c r="AD247" s="194">
        <f>SUMIF(振分, $C247, 計算_投入係数表_加工!AD$4:AD$123)</f>
        <v>0</v>
      </c>
      <c r="AE247" s="194">
        <f>SUMIF(振分, $C247, 計算_投入係数表_加工!AE$4:AE$123)</f>
        <v>0</v>
      </c>
      <c r="AF247" s="194">
        <f>SUMIF(振分, $C247, 計算_投入係数表_加工!AF$4:AF$123)</f>
        <v>0</v>
      </c>
      <c r="AG247" s="194">
        <f>SUMIF(振分, $C247, 計算_投入係数表_加工!AG$4:AG$123)</f>
        <v>0</v>
      </c>
      <c r="AH247" s="194">
        <f>SUMIF(振分, $C247, 計算_投入係数表_加工!AH$4:AH$123)</f>
        <v>0</v>
      </c>
      <c r="AI247" s="194">
        <f>SUMIF(振分, $C247, 計算_投入係数表_加工!AI$4:AI$123)</f>
        <v>0</v>
      </c>
      <c r="AJ247" s="194">
        <f>SUMIF(振分, $C247, 計算_投入係数表_加工!AJ$4:AJ$123)</f>
        <v>0</v>
      </c>
      <c r="AK247" s="194">
        <f>SUMIF(振分, $C247, 計算_投入係数表_加工!AK$4:AK$123)</f>
        <v>0</v>
      </c>
      <c r="AL247" s="194">
        <f>SUMIF(振分, $C247, 計算_投入係数表_加工!AL$4:AL$123)</f>
        <v>0</v>
      </c>
      <c r="AM247" s="194">
        <f>SUMIF(振分, $C247, 計算_投入係数表_加工!AM$4:AM$123)</f>
        <v>0</v>
      </c>
      <c r="AN247" s="194">
        <f>SUMIF(振分, $C247, 計算_投入係数表_加工!AN$4:AN$123)</f>
        <v>0</v>
      </c>
      <c r="AO247" s="194">
        <f>SUMIF(振分, $C247, 計算_投入係数表_加工!AO$4:AO$123)</f>
        <v>0</v>
      </c>
      <c r="AP247" s="194">
        <f>SUMIF(振分, $C247, 計算_投入係数表_加工!AP$4:AP$123)</f>
        <v>0</v>
      </c>
      <c r="AQ247" s="194">
        <f>SUMIF(振分, $C247, 計算_投入係数表_加工!AQ$4:AQ$123)</f>
        <v>0</v>
      </c>
      <c r="AR247" s="194">
        <f>SUMIF(振分, $C247, 計算_投入係数表_加工!AR$4:AR$123)</f>
        <v>0</v>
      </c>
      <c r="AS247" s="194">
        <f>SUMIF(振分, $C247, 計算_投入係数表_加工!AS$4:AS$123)</f>
        <v>0</v>
      </c>
      <c r="AT247" s="194">
        <f>SUMIF(振分, $C247, 計算_投入係数表_加工!AT$4:AT$123)</f>
        <v>0</v>
      </c>
      <c r="AU247" s="194">
        <f>SUMIF(振分, $C247, 計算_投入係数表_加工!AU$4:AU$123)</f>
        <v>0</v>
      </c>
      <c r="AV247" s="194">
        <f>SUMIF(振分, $C247, 計算_投入係数表_加工!AV$4:AV$123)</f>
        <v>0</v>
      </c>
      <c r="AW247" s="194">
        <f>SUMIF(振分, $C247, 計算_投入係数表_加工!AW$4:AW$123)</f>
        <v>0</v>
      </c>
      <c r="AX247" s="194">
        <f>SUMIF(振分, $C247, 計算_投入係数表_加工!AX$4:AX$123)</f>
        <v>0</v>
      </c>
      <c r="AY247" s="194">
        <f>SUMIF(振分, $C247, 計算_投入係数表_加工!AY$4:AY$123)</f>
        <v>0</v>
      </c>
      <c r="AZ247" s="194">
        <f>SUMIF(振分, $C247, 計算_投入係数表_加工!AZ$4:AZ$123)</f>
        <v>0</v>
      </c>
      <c r="BA247" s="194">
        <f>SUMIF(振分, $C247, 計算_投入係数表_加工!BA$4:BA$123)</f>
        <v>0</v>
      </c>
      <c r="BB247" s="194">
        <f>SUMIF(振分, $C247, 計算_投入係数表_加工!BB$4:BB$123)</f>
        <v>0</v>
      </c>
      <c r="BC247" s="194">
        <f>SUMIF(振分, $C247, 計算_投入係数表_加工!BC$4:BC$123)</f>
        <v>0</v>
      </c>
      <c r="BD247" s="194">
        <f>SUMIF(振分, $C247, 計算_投入係数表_加工!BD$4:BD$123)</f>
        <v>0</v>
      </c>
      <c r="BE247" s="194">
        <f>SUMIF(振分, $C247, 計算_投入係数表_加工!BE$4:BE$123)</f>
        <v>0</v>
      </c>
      <c r="BF247" s="194">
        <f>SUMIF(振分, $C247, 計算_投入係数表_加工!BF$4:BF$123)</f>
        <v>0</v>
      </c>
      <c r="BG247" s="194">
        <f>SUMIF(振分, $C247, 計算_投入係数表_加工!BG$4:BG$123)</f>
        <v>0</v>
      </c>
      <c r="BH247" s="194">
        <f>SUMIF(振分, $C247, 計算_投入係数表_加工!BH$4:BH$123)</f>
        <v>0</v>
      </c>
      <c r="BI247" s="194">
        <f>SUMIF(振分, $C247, 計算_投入係数表_加工!BI$4:BI$123)</f>
        <v>0</v>
      </c>
      <c r="BJ247" s="194">
        <f>SUMIF(振分, $C247, 計算_投入係数表_加工!BJ$4:BJ$123)</f>
        <v>0</v>
      </c>
      <c r="BK247" s="194">
        <f>SUMIF(振分, $C247, 計算_投入係数表_加工!BK$4:BK$123)</f>
        <v>0</v>
      </c>
      <c r="BL247" s="194">
        <f>SUMIF(振分, $C247, 計算_投入係数表_加工!BL$4:BL$123)</f>
        <v>0</v>
      </c>
      <c r="BM247" s="194">
        <f>SUMIF(振分, $C247, 計算_投入係数表_加工!BM$4:BM$123)</f>
        <v>0</v>
      </c>
      <c r="BN247" s="194">
        <f>SUMIF(振分, $C247, 計算_投入係数表_加工!BN$4:BN$123)</f>
        <v>0</v>
      </c>
      <c r="BO247" s="194">
        <f>SUMIF(振分, $C247, 計算_投入係数表_加工!BO$4:BO$123)</f>
        <v>0</v>
      </c>
      <c r="BP247" s="194">
        <f>SUMIF(振分, $C247, 計算_投入係数表_加工!BP$4:BP$123)</f>
        <v>0</v>
      </c>
      <c r="BQ247" s="194">
        <f>SUMIF(振分, $C247, 計算_投入係数表_加工!BQ$4:BQ$123)</f>
        <v>0</v>
      </c>
      <c r="BR247" s="194">
        <f>SUMIF(振分, $C247, 計算_投入係数表_加工!BR$4:BR$123)</f>
        <v>0</v>
      </c>
      <c r="BS247" s="194">
        <f>SUMIF(振分, $C247, 計算_投入係数表_加工!BS$4:BS$123)</f>
        <v>0</v>
      </c>
      <c r="BT247" s="194">
        <f>SUMIF(振分, $C247, 計算_投入係数表_加工!BT$4:BT$123)</f>
        <v>0</v>
      </c>
      <c r="BU247" s="194">
        <f>SUMIF(振分, $C247, 計算_投入係数表_加工!BU$4:BU$123)</f>
        <v>0</v>
      </c>
      <c r="BV247" s="194">
        <f>SUMIF(振分, $C247, 計算_投入係数表_加工!BV$4:BV$123)</f>
        <v>0</v>
      </c>
      <c r="BW247" s="194">
        <f>SUMIF(振分, $C247, 計算_投入係数表_加工!BW$4:BW$123)</f>
        <v>0</v>
      </c>
      <c r="BX247" s="194">
        <f>SUMIF(振分, $C247, 計算_投入係数表_加工!BX$4:BX$123)</f>
        <v>0</v>
      </c>
      <c r="BY247" s="194">
        <f>SUMIF(振分, $C247, 計算_投入係数表_加工!BY$4:BY$123)</f>
        <v>0</v>
      </c>
      <c r="BZ247" s="194">
        <f>SUMIF(振分, $C247, 計算_投入係数表_加工!BZ$4:BZ$123)</f>
        <v>0</v>
      </c>
      <c r="CA247" s="194">
        <f>SUMIF(振分, $C247, 計算_投入係数表_加工!CA$4:CA$123)</f>
        <v>0</v>
      </c>
      <c r="CB247" s="194">
        <f>SUMIF(振分, $C247, 計算_投入係数表_加工!CB$4:CB$123)</f>
        <v>0</v>
      </c>
      <c r="CC247" s="194">
        <f>SUMIF(振分, $C247, 計算_投入係数表_加工!CC$4:CC$123)</f>
        <v>0</v>
      </c>
      <c r="CD247" s="194">
        <f>SUMIF(振分, $C247, 計算_投入係数表_加工!CD$4:CD$123)</f>
        <v>0</v>
      </c>
      <c r="CE247" s="194">
        <f>SUMIF(振分, $C247, 計算_投入係数表_加工!CE$4:CE$123)</f>
        <v>0</v>
      </c>
      <c r="CF247" s="194">
        <f>SUMIF(振分, $C247, 計算_投入係数表_加工!CF$4:CF$123)</f>
        <v>0</v>
      </c>
      <c r="CG247" s="194">
        <f>SUMIF(振分, $C247, 計算_投入係数表_加工!CG$4:CG$123)</f>
        <v>0</v>
      </c>
      <c r="CH247" s="194">
        <f>SUMIF(振分, $C247, 計算_投入係数表_加工!CH$4:CH$123)</f>
        <v>0</v>
      </c>
      <c r="CI247" s="194">
        <f>SUMIF(振分, $C247, 計算_投入係数表_加工!CI$4:CI$123)</f>
        <v>0</v>
      </c>
      <c r="CJ247" s="194">
        <f>SUMIF(振分, $C247, 計算_投入係数表_加工!CJ$4:CJ$123)</f>
        <v>0</v>
      </c>
      <c r="CK247" s="194">
        <f>SUMIF(振分, $C247, 計算_投入係数表_加工!CK$4:CK$123)</f>
        <v>0</v>
      </c>
      <c r="CL247" s="194">
        <f>SUMIF(振分, $C247, 計算_投入係数表_加工!CL$4:CL$123)</f>
        <v>0</v>
      </c>
      <c r="CM247" s="194">
        <f>SUMIF(振分, $C247, 計算_投入係数表_加工!CM$4:CM$123)</f>
        <v>0</v>
      </c>
      <c r="CN247" s="194">
        <f>SUMIF(振分, $C247, 計算_投入係数表_加工!CN$4:CN$123)</f>
        <v>0</v>
      </c>
      <c r="CO247" s="194">
        <f>SUMIF(振分, $C247, 計算_投入係数表_加工!CO$4:CO$123)</f>
        <v>0</v>
      </c>
      <c r="CP247" s="194">
        <f>SUMIF(振分, $C247, 計算_投入係数表_加工!CP$4:CP$123)</f>
        <v>0</v>
      </c>
      <c r="CQ247" s="194">
        <f>SUMIF(振分, $C247, 計算_投入係数表_加工!CQ$4:CQ$123)</f>
        <v>0</v>
      </c>
      <c r="CR247" s="194">
        <f>SUMIF(振分, $C247, 計算_投入係数表_加工!CR$4:CR$123)</f>
        <v>0</v>
      </c>
      <c r="CS247" s="194">
        <f>SUMIF(振分, $C247, 計算_投入係数表_加工!CS$4:CS$123)</f>
        <v>0</v>
      </c>
      <c r="CT247" s="194">
        <f>SUMIF(振分, $C247, 計算_投入係数表_加工!CT$4:CT$123)</f>
        <v>0</v>
      </c>
      <c r="CU247" s="194">
        <f>SUMIF(振分, $C247, 計算_投入係数表_加工!CU$4:CU$123)</f>
        <v>0</v>
      </c>
      <c r="CV247" s="194">
        <f>SUMIF(振分, $C247, 計算_投入係数表_加工!CV$4:CV$123)</f>
        <v>0</v>
      </c>
      <c r="CW247" s="194">
        <f>SUMIF(振分, $C247, 計算_投入係数表_加工!CW$4:CW$123)</f>
        <v>0</v>
      </c>
      <c r="CX247" s="194">
        <f>SUMIF(振分, $C247, 計算_投入係数表_加工!CX$4:CX$123)</f>
        <v>0</v>
      </c>
      <c r="CY247" s="194">
        <f>SUMIF(振分, $C247, 計算_投入係数表_加工!CY$4:CY$123)</f>
        <v>0</v>
      </c>
      <c r="CZ247" s="194">
        <f>SUMIF(振分, $C247, 計算_投入係数表_加工!CZ$4:CZ$123)</f>
        <v>0</v>
      </c>
      <c r="DA247" s="194">
        <f>SUMIF(振分, $C247, 計算_投入係数表_加工!DA$4:DA$123)</f>
        <v>0</v>
      </c>
      <c r="DB247" s="194">
        <f>SUMIF(振分, $C247, 計算_投入係数表_加工!DB$4:DB$123)</f>
        <v>0</v>
      </c>
      <c r="DC247" s="194">
        <f>SUMIF(振分, $C247, 計算_投入係数表_加工!DC$4:DC$123)</f>
        <v>0</v>
      </c>
      <c r="DD247" s="194">
        <f>SUMIF(振分, $C247, 計算_投入係数表_加工!DD$4:DD$123)</f>
        <v>0</v>
      </c>
      <c r="DE247" s="194">
        <f>SUMIF(振分, $C247, 計算_投入係数表_加工!DE$4:DE$123)</f>
        <v>0</v>
      </c>
      <c r="DF247" s="194">
        <f>SUMIF(振分, $C247, 計算_投入係数表_加工!DF$4:DF$123)</f>
        <v>0</v>
      </c>
      <c r="DG247" s="194">
        <f>SUMIF(振分, $C247, 計算_投入係数表_加工!DG$4:DG$123)</f>
        <v>0</v>
      </c>
      <c r="DH247" s="194">
        <f>SUMIF(振分, $C247, 計算_投入係数表_加工!DH$4:DH$123)</f>
        <v>0</v>
      </c>
      <c r="DI247" s="194">
        <f>SUMIF(振分, $C247, 計算_投入係数表_加工!DI$4:DI$123)</f>
        <v>0</v>
      </c>
      <c r="DJ247" s="194">
        <f>SUMIF(振分, $C247, 計算_投入係数表_加工!DJ$4:DJ$123)</f>
        <v>0</v>
      </c>
      <c r="DK247" s="194">
        <f>SUMIF(振分, $C247, 計算_投入係数表_加工!DK$4:DK$123)</f>
        <v>0</v>
      </c>
      <c r="DL247" s="194">
        <f>SUMIF(振分, $C247, 計算_投入係数表_加工!DL$4:DL$123)</f>
        <v>0</v>
      </c>
      <c r="DM247" s="194">
        <f>SUMIF(振分, $C247, 計算_投入係数表_加工!DM$4:DM$123)</f>
        <v>0</v>
      </c>
      <c r="DN247" s="194">
        <f>SUMIF(振分, $C247, 計算_投入係数表_加工!DN$4:DN$123)</f>
        <v>0</v>
      </c>
      <c r="DO247" s="194">
        <f>SUMIF(振分, $C247, 計算_投入係数表_加工!DO$4:DO$123)</f>
        <v>0</v>
      </c>
      <c r="DP247" s="194">
        <f>SUMIF(振分, $C247, 計算_投入係数表_加工!DP$4:DP$123)</f>
        <v>0</v>
      </c>
      <c r="DQ247" s="194">
        <f>SUMIF(振分, $C247, 計算_投入係数表_加工!DQ$4:DQ$123)</f>
        <v>0</v>
      </c>
      <c r="DR247" s="194">
        <f>SUMIF(振分, $C247, 計算_投入係数表_加工!DR$4:DR$123)</f>
        <v>0</v>
      </c>
      <c r="DS247" s="194">
        <f>SUMIF(振分, $C247, 計算_投入係数表_加工!DS$4:DS$123)</f>
        <v>0</v>
      </c>
      <c r="DT247" s="108">
        <f>SUMIF(振分, $C247, 計算_投入係数表_加工!DT$4:DT$123)</f>
        <v>0</v>
      </c>
    </row>
    <row r="248" spans="1:124" s="22" customFormat="1" x14ac:dyDescent="0.25">
      <c r="A248" s="34"/>
      <c r="B248" s="53">
        <v>108</v>
      </c>
      <c r="C248" s="360" t="str">
        <v>-</v>
      </c>
      <c r="D248" s="193">
        <f>SUMIF(振分, $C248, 計算_投入係数表_加工!D$4:D$123)</f>
        <v>0</v>
      </c>
      <c r="E248" s="194">
        <f>SUMIF(振分, $C248, 計算_投入係数表_加工!E$4:E$123)</f>
        <v>0</v>
      </c>
      <c r="F248" s="194">
        <f>SUMIF(振分, $C248, 計算_投入係数表_加工!F$4:F$123)</f>
        <v>0</v>
      </c>
      <c r="G248" s="194">
        <f>SUMIF(振分, $C248, 計算_投入係数表_加工!G$4:G$123)</f>
        <v>0</v>
      </c>
      <c r="H248" s="194">
        <f>SUMIF(振分, $C248, 計算_投入係数表_加工!H$4:H$123)</f>
        <v>0</v>
      </c>
      <c r="I248" s="194">
        <f>SUMIF(振分, $C248, 計算_投入係数表_加工!I$4:I$123)</f>
        <v>0</v>
      </c>
      <c r="J248" s="194">
        <f>SUMIF(振分, $C248, 計算_投入係数表_加工!J$4:J$123)</f>
        <v>0</v>
      </c>
      <c r="K248" s="194">
        <f>SUMIF(振分, $C248, 計算_投入係数表_加工!K$4:K$123)</f>
        <v>0</v>
      </c>
      <c r="L248" s="194">
        <f>SUMIF(振分, $C248, 計算_投入係数表_加工!L$4:L$123)</f>
        <v>0</v>
      </c>
      <c r="M248" s="194">
        <f>SUMIF(振分, $C248, 計算_投入係数表_加工!M$4:M$123)</f>
        <v>0</v>
      </c>
      <c r="N248" s="194">
        <f>SUMIF(振分, $C248, 計算_投入係数表_加工!N$4:N$123)</f>
        <v>0</v>
      </c>
      <c r="O248" s="194">
        <f>SUMIF(振分, $C248, 計算_投入係数表_加工!O$4:O$123)</f>
        <v>0</v>
      </c>
      <c r="P248" s="194">
        <f>SUMIF(振分, $C248, 計算_投入係数表_加工!P$4:P$123)</f>
        <v>0</v>
      </c>
      <c r="Q248" s="194">
        <f>SUMIF(振分, $C248, 計算_投入係数表_加工!Q$4:Q$123)</f>
        <v>0</v>
      </c>
      <c r="R248" s="194">
        <f>SUMIF(振分, $C248, 計算_投入係数表_加工!R$4:R$123)</f>
        <v>0</v>
      </c>
      <c r="S248" s="194">
        <f>SUMIF(振分, $C248, 計算_投入係数表_加工!S$4:S$123)</f>
        <v>0</v>
      </c>
      <c r="T248" s="194">
        <f>SUMIF(振分, $C248, 計算_投入係数表_加工!T$4:T$123)</f>
        <v>0</v>
      </c>
      <c r="U248" s="194">
        <f>SUMIF(振分, $C248, 計算_投入係数表_加工!U$4:U$123)</f>
        <v>0</v>
      </c>
      <c r="V248" s="194">
        <f>SUMIF(振分, $C248, 計算_投入係数表_加工!V$4:V$123)</f>
        <v>0</v>
      </c>
      <c r="W248" s="194">
        <f>SUMIF(振分, $C248, 計算_投入係数表_加工!W$4:W$123)</f>
        <v>0</v>
      </c>
      <c r="X248" s="194">
        <f>SUMIF(振分, $C248, 計算_投入係数表_加工!X$4:X$123)</f>
        <v>0</v>
      </c>
      <c r="Y248" s="194">
        <f>SUMIF(振分, $C248, 計算_投入係数表_加工!Y$4:Y$123)</f>
        <v>0</v>
      </c>
      <c r="Z248" s="194">
        <f>SUMIF(振分, $C248, 計算_投入係数表_加工!Z$4:Z$123)</f>
        <v>0</v>
      </c>
      <c r="AA248" s="194">
        <f>SUMIF(振分, $C248, 計算_投入係数表_加工!AA$4:AA$123)</f>
        <v>0</v>
      </c>
      <c r="AB248" s="194">
        <f>SUMIF(振分, $C248, 計算_投入係数表_加工!AB$4:AB$123)</f>
        <v>0</v>
      </c>
      <c r="AC248" s="194">
        <f>SUMIF(振分, $C248, 計算_投入係数表_加工!AC$4:AC$123)</f>
        <v>0</v>
      </c>
      <c r="AD248" s="194">
        <f>SUMIF(振分, $C248, 計算_投入係数表_加工!AD$4:AD$123)</f>
        <v>0</v>
      </c>
      <c r="AE248" s="194">
        <f>SUMIF(振分, $C248, 計算_投入係数表_加工!AE$4:AE$123)</f>
        <v>0</v>
      </c>
      <c r="AF248" s="194">
        <f>SUMIF(振分, $C248, 計算_投入係数表_加工!AF$4:AF$123)</f>
        <v>0</v>
      </c>
      <c r="AG248" s="194">
        <f>SUMIF(振分, $C248, 計算_投入係数表_加工!AG$4:AG$123)</f>
        <v>0</v>
      </c>
      <c r="AH248" s="194">
        <f>SUMIF(振分, $C248, 計算_投入係数表_加工!AH$4:AH$123)</f>
        <v>0</v>
      </c>
      <c r="AI248" s="194">
        <f>SUMIF(振分, $C248, 計算_投入係数表_加工!AI$4:AI$123)</f>
        <v>0</v>
      </c>
      <c r="AJ248" s="194">
        <f>SUMIF(振分, $C248, 計算_投入係数表_加工!AJ$4:AJ$123)</f>
        <v>0</v>
      </c>
      <c r="AK248" s="194">
        <f>SUMIF(振分, $C248, 計算_投入係数表_加工!AK$4:AK$123)</f>
        <v>0</v>
      </c>
      <c r="AL248" s="194">
        <f>SUMIF(振分, $C248, 計算_投入係数表_加工!AL$4:AL$123)</f>
        <v>0</v>
      </c>
      <c r="AM248" s="194">
        <f>SUMIF(振分, $C248, 計算_投入係数表_加工!AM$4:AM$123)</f>
        <v>0</v>
      </c>
      <c r="AN248" s="194">
        <f>SUMIF(振分, $C248, 計算_投入係数表_加工!AN$4:AN$123)</f>
        <v>0</v>
      </c>
      <c r="AO248" s="194">
        <f>SUMIF(振分, $C248, 計算_投入係数表_加工!AO$4:AO$123)</f>
        <v>0</v>
      </c>
      <c r="AP248" s="194">
        <f>SUMIF(振分, $C248, 計算_投入係数表_加工!AP$4:AP$123)</f>
        <v>0</v>
      </c>
      <c r="AQ248" s="194">
        <f>SUMIF(振分, $C248, 計算_投入係数表_加工!AQ$4:AQ$123)</f>
        <v>0</v>
      </c>
      <c r="AR248" s="194">
        <f>SUMIF(振分, $C248, 計算_投入係数表_加工!AR$4:AR$123)</f>
        <v>0</v>
      </c>
      <c r="AS248" s="194">
        <f>SUMIF(振分, $C248, 計算_投入係数表_加工!AS$4:AS$123)</f>
        <v>0</v>
      </c>
      <c r="AT248" s="194">
        <f>SUMIF(振分, $C248, 計算_投入係数表_加工!AT$4:AT$123)</f>
        <v>0</v>
      </c>
      <c r="AU248" s="194">
        <f>SUMIF(振分, $C248, 計算_投入係数表_加工!AU$4:AU$123)</f>
        <v>0</v>
      </c>
      <c r="AV248" s="194">
        <f>SUMIF(振分, $C248, 計算_投入係数表_加工!AV$4:AV$123)</f>
        <v>0</v>
      </c>
      <c r="AW248" s="194">
        <f>SUMIF(振分, $C248, 計算_投入係数表_加工!AW$4:AW$123)</f>
        <v>0</v>
      </c>
      <c r="AX248" s="194">
        <f>SUMIF(振分, $C248, 計算_投入係数表_加工!AX$4:AX$123)</f>
        <v>0</v>
      </c>
      <c r="AY248" s="194">
        <f>SUMIF(振分, $C248, 計算_投入係数表_加工!AY$4:AY$123)</f>
        <v>0</v>
      </c>
      <c r="AZ248" s="194">
        <f>SUMIF(振分, $C248, 計算_投入係数表_加工!AZ$4:AZ$123)</f>
        <v>0</v>
      </c>
      <c r="BA248" s="194">
        <f>SUMIF(振分, $C248, 計算_投入係数表_加工!BA$4:BA$123)</f>
        <v>0</v>
      </c>
      <c r="BB248" s="194">
        <f>SUMIF(振分, $C248, 計算_投入係数表_加工!BB$4:BB$123)</f>
        <v>0</v>
      </c>
      <c r="BC248" s="194">
        <f>SUMIF(振分, $C248, 計算_投入係数表_加工!BC$4:BC$123)</f>
        <v>0</v>
      </c>
      <c r="BD248" s="194">
        <f>SUMIF(振分, $C248, 計算_投入係数表_加工!BD$4:BD$123)</f>
        <v>0</v>
      </c>
      <c r="BE248" s="194">
        <f>SUMIF(振分, $C248, 計算_投入係数表_加工!BE$4:BE$123)</f>
        <v>0</v>
      </c>
      <c r="BF248" s="194">
        <f>SUMIF(振分, $C248, 計算_投入係数表_加工!BF$4:BF$123)</f>
        <v>0</v>
      </c>
      <c r="BG248" s="194">
        <f>SUMIF(振分, $C248, 計算_投入係数表_加工!BG$4:BG$123)</f>
        <v>0</v>
      </c>
      <c r="BH248" s="194">
        <f>SUMIF(振分, $C248, 計算_投入係数表_加工!BH$4:BH$123)</f>
        <v>0</v>
      </c>
      <c r="BI248" s="194">
        <f>SUMIF(振分, $C248, 計算_投入係数表_加工!BI$4:BI$123)</f>
        <v>0</v>
      </c>
      <c r="BJ248" s="194">
        <f>SUMIF(振分, $C248, 計算_投入係数表_加工!BJ$4:BJ$123)</f>
        <v>0</v>
      </c>
      <c r="BK248" s="194">
        <f>SUMIF(振分, $C248, 計算_投入係数表_加工!BK$4:BK$123)</f>
        <v>0</v>
      </c>
      <c r="BL248" s="194">
        <f>SUMIF(振分, $C248, 計算_投入係数表_加工!BL$4:BL$123)</f>
        <v>0</v>
      </c>
      <c r="BM248" s="194">
        <f>SUMIF(振分, $C248, 計算_投入係数表_加工!BM$4:BM$123)</f>
        <v>0</v>
      </c>
      <c r="BN248" s="194">
        <f>SUMIF(振分, $C248, 計算_投入係数表_加工!BN$4:BN$123)</f>
        <v>0</v>
      </c>
      <c r="BO248" s="194">
        <f>SUMIF(振分, $C248, 計算_投入係数表_加工!BO$4:BO$123)</f>
        <v>0</v>
      </c>
      <c r="BP248" s="194">
        <f>SUMIF(振分, $C248, 計算_投入係数表_加工!BP$4:BP$123)</f>
        <v>0</v>
      </c>
      <c r="BQ248" s="194">
        <f>SUMIF(振分, $C248, 計算_投入係数表_加工!BQ$4:BQ$123)</f>
        <v>0</v>
      </c>
      <c r="BR248" s="194">
        <f>SUMIF(振分, $C248, 計算_投入係数表_加工!BR$4:BR$123)</f>
        <v>0</v>
      </c>
      <c r="BS248" s="194">
        <f>SUMIF(振分, $C248, 計算_投入係数表_加工!BS$4:BS$123)</f>
        <v>0</v>
      </c>
      <c r="BT248" s="194">
        <f>SUMIF(振分, $C248, 計算_投入係数表_加工!BT$4:BT$123)</f>
        <v>0</v>
      </c>
      <c r="BU248" s="194">
        <f>SUMIF(振分, $C248, 計算_投入係数表_加工!BU$4:BU$123)</f>
        <v>0</v>
      </c>
      <c r="BV248" s="194">
        <f>SUMIF(振分, $C248, 計算_投入係数表_加工!BV$4:BV$123)</f>
        <v>0</v>
      </c>
      <c r="BW248" s="194">
        <f>SUMIF(振分, $C248, 計算_投入係数表_加工!BW$4:BW$123)</f>
        <v>0</v>
      </c>
      <c r="BX248" s="194">
        <f>SUMIF(振分, $C248, 計算_投入係数表_加工!BX$4:BX$123)</f>
        <v>0</v>
      </c>
      <c r="BY248" s="194">
        <f>SUMIF(振分, $C248, 計算_投入係数表_加工!BY$4:BY$123)</f>
        <v>0</v>
      </c>
      <c r="BZ248" s="194">
        <f>SUMIF(振分, $C248, 計算_投入係数表_加工!BZ$4:BZ$123)</f>
        <v>0</v>
      </c>
      <c r="CA248" s="194">
        <f>SUMIF(振分, $C248, 計算_投入係数表_加工!CA$4:CA$123)</f>
        <v>0</v>
      </c>
      <c r="CB248" s="194">
        <f>SUMIF(振分, $C248, 計算_投入係数表_加工!CB$4:CB$123)</f>
        <v>0</v>
      </c>
      <c r="CC248" s="194">
        <f>SUMIF(振分, $C248, 計算_投入係数表_加工!CC$4:CC$123)</f>
        <v>0</v>
      </c>
      <c r="CD248" s="194">
        <f>SUMIF(振分, $C248, 計算_投入係数表_加工!CD$4:CD$123)</f>
        <v>0</v>
      </c>
      <c r="CE248" s="194">
        <f>SUMIF(振分, $C248, 計算_投入係数表_加工!CE$4:CE$123)</f>
        <v>0</v>
      </c>
      <c r="CF248" s="194">
        <f>SUMIF(振分, $C248, 計算_投入係数表_加工!CF$4:CF$123)</f>
        <v>0</v>
      </c>
      <c r="CG248" s="194">
        <f>SUMIF(振分, $C248, 計算_投入係数表_加工!CG$4:CG$123)</f>
        <v>0</v>
      </c>
      <c r="CH248" s="194">
        <f>SUMIF(振分, $C248, 計算_投入係数表_加工!CH$4:CH$123)</f>
        <v>0</v>
      </c>
      <c r="CI248" s="194">
        <f>SUMIF(振分, $C248, 計算_投入係数表_加工!CI$4:CI$123)</f>
        <v>0</v>
      </c>
      <c r="CJ248" s="194">
        <f>SUMIF(振分, $C248, 計算_投入係数表_加工!CJ$4:CJ$123)</f>
        <v>0</v>
      </c>
      <c r="CK248" s="194">
        <f>SUMIF(振分, $C248, 計算_投入係数表_加工!CK$4:CK$123)</f>
        <v>0</v>
      </c>
      <c r="CL248" s="194">
        <f>SUMIF(振分, $C248, 計算_投入係数表_加工!CL$4:CL$123)</f>
        <v>0</v>
      </c>
      <c r="CM248" s="194">
        <f>SUMIF(振分, $C248, 計算_投入係数表_加工!CM$4:CM$123)</f>
        <v>0</v>
      </c>
      <c r="CN248" s="194">
        <f>SUMIF(振分, $C248, 計算_投入係数表_加工!CN$4:CN$123)</f>
        <v>0</v>
      </c>
      <c r="CO248" s="194">
        <f>SUMIF(振分, $C248, 計算_投入係数表_加工!CO$4:CO$123)</f>
        <v>0</v>
      </c>
      <c r="CP248" s="194">
        <f>SUMIF(振分, $C248, 計算_投入係数表_加工!CP$4:CP$123)</f>
        <v>0</v>
      </c>
      <c r="CQ248" s="194">
        <f>SUMIF(振分, $C248, 計算_投入係数表_加工!CQ$4:CQ$123)</f>
        <v>0</v>
      </c>
      <c r="CR248" s="194">
        <f>SUMIF(振分, $C248, 計算_投入係数表_加工!CR$4:CR$123)</f>
        <v>0</v>
      </c>
      <c r="CS248" s="194">
        <f>SUMIF(振分, $C248, 計算_投入係数表_加工!CS$4:CS$123)</f>
        <v>0</v>
      </c>
      <c r="CT248" s="194">
        <f>SUMIF(振分, $C248, 計算_投入係数表_加工!CT$4:CT$123)</f>
        <v>0</v>
      </c>
      <c r="CU248" s="194">
        <f>SUMIF(振分, $C248, 計算_投入係数表_加工!CU$4:CU$123)</f>
        <v>0</v>
      </c>
      <c r="CV248" s="194">
        <f>SUMIF(振分, $C248, 計算_投入係数表_加工!CV$4:CV$123)</f>
        <v>0</v>
      </c>
      <c r="CW248" s="194">
        <f>SUMIF(振分, $C248, 計算_投入係数表_加工!CW$4:CW$123)</f>
        <v>0</v>
      </c>
      <c r="CX248" s="194">
        <f>SUMIF(振分, $C248, 計算_投入係数表_加工!CX$4:CX$123)</f>
        <v>0</v>
      </c>
      <c r="CY248" s="194">
        <f>SUMIF(振分, $C248, 計算_投入係数表_加工!CY$4:CY$123)</f>
        <v>0</v>
      </c>
      <c r="CZ248" s="194">
        <f>SUMIF(振分, $C248, 計算_投入係数表_加工!CZ$4:CZ$123)</f>
        <v>0</v>
      </c>
      <c r="DA248" s="194">
        <f>SUMIF(振分, $C248, 計算_投入係数表_加工!DA$4:DA$123)</f>
        <v>0</v>
      </c>
      <c r="DB248" s="194">
        <f>SUMIF(振分, $C248, 計算_投入係数表_加工!DB$4:DB$123)</f>
        <v>0</v>
      </c>
      <c r="DC248" s="194">
        <f>SUMIF(振分, $C248, 計算_投入係数表_加工!DC$4:DC$123)</f>
        <v>0</v>
      </c>
      <c r="DD248" s="194">
        <f>SUMIF(振分, $C248, 計算_投入係数表_加工!DD$4:DD$123)</f>
        <v>0</v>
      </c>
      <c r="DE248" s="194">
        <f>SUMIF(振分, $C248, 計算_投入係数表_加工!DE$4:DE$123)</f>
        <v>0</v>
      </c>
      <c r="DF248" s="194">
        <f>SUMIF(振分, $C248, 計算_投入係数表_加工!DF$4:DF$123)</f>
        <v>0</v>
      </c>
      <c r="DG248" s="194">
        <f>SUMIF(振分, $C248, 計算_投入係数表_加工!DG$4:DG$123)</f>
        <v>0</v>
      </c>
      <c r="DH248" s="194">
        <f>SUMIF(振分, $C248, 計算_投入係数表_加工!DH$4:DH$123)</f>
        <v>0</v>
      </c>
      <c r="DI248" s="194">
        <f>SUMIF(振分, $C248, 計算_投入係数表_加工!DI$4:DI$123)</f>
        <v>0</v>
      </c>
      <c r="DJ248" s="194">
        <f>SUMIF(振分, $C248, 計算_投入係数表_加工!DJ$4:DJ$123)</f>
        <v>0</v>
      </c>
      <c r="DK248" s="194">
        <f>SUMIF(振分, $C248, 計算_投入係数表_加工!DK$4:DK$123)</f>
        <v>0</v>
      </c>
      <c r="DL248" s="194">
        <f>SUMIF(振分, $C248, 計算_投入係数表_加工!DL$4:DL$123)</f>
        <v>0</v>
      </c>
      <c r="DM248" s="194">
        <f>SUMIF(振分, $C248, 計算_投入係数表_加工!DM$4:DM$123)</f>
        <v>0</v>
      </c>
      <c r="DN248" s="194">
        <f>SUMIF(振分, $C248, 計算_投入係数表_加工!DN$4:DN$123)</f>
        <v>0</v>
      </c>
      <c r="DO248" s="194">
        <f>SUMIF(振分, $C248, 計算_投入係数表_加工!DO$4:DO$123)</f>
        <v>0</v>
      </c>
      <c r="DP248" s="194">
        <f>SUMIF(振分, $C248, 計算_投入係数表_加工!DP$4:DP$123)</f>
        <v>0</v>
      </c>
      <c r="DQ248" s="194">
        <f>SUMIF(振分, $C248, 計算_投入係数表_加工!DQ$4:DQ$123)</f>
        <v>0</v>
      </c>
      <c r="DR248" s="194">
        <f>SUMIF(振分, $C248, 計算_投入係数表_加工!DR$4:DR$123)</f>
        <v>0</v>
      </c>
      <c r="DS248" s="194">
        <f>SUMIF(振分, $C248, 計算_投入係数表_加工!DS$4:DS$123)</f>
        <v>0</v>
      </c>
      <c r="DT248" s="108">
        <f>SUMIF(振分, $C248, 計算_投入係数表_加工!DT$4:DT$123)</f>
        <v>0</v>
      </c>
    </row>
    <row r="249" spans="1:124" s="22" customFormat="1" x14ac:dyDescent="0.25">
      <c r="A249" s="34"/>
      <c r="B249" s="53">
        <v>109</v>
      </c>
      <c r="C249" s="360" t="str">
        <v>-</v>
      </c>
      <c r="D249" s="193">
        <f>SUMIF(振分, $C249, 計算_投入係数表_加工!D$4:D$123)</f>
        <v>0</v>
      </c>
      <c r="E249" s="194">
        <f>SUMIF(振分, $C249, 計算_投入係数表_加工!E$4:E$123)</f>
        <v>0</v>
      </c>
      <c r="F249" s="194">
        <f>SUMIF(振分, $C249, 計算_投入係数表_加工!F$4:F$123)</f>
        <v>0</v>
      </c>
      <c r="G249" s="194">
        <f>SUMIF(振分, $C249, 計算_投入係数表_加工!G$4:G$123)</f>
        <v>0</v>
      </c>
      <c r="H249" s="194">
        <f>SUMIF(振分, $C249, 計算_投入係数表_加工!H$4:H$123)</f>
        <v>0</v>
      </c>
      <c r="I249" s="194">
        <f>SUMIF(振分, $C249, 計算_投入係数表_加工!I$4:I$123)</f>
        <v>0</v>
      </c>
      <c r="J249" s="194">
        <f>SUMIF(振分, $C249, 計算_投入係数表_加工!J$4:J$123)</f>
        <v>0</v>
      </c>
      <c r="K249" s="194">
        <f>SUMIF(振分, $C249, 計算_投入係数表_加工!K$4:K$123)</f>
        <v>0</v>
      </c>
      <c r="L249" s="194">
        <f>SUMIF(振分, $C249, 計算_投入係数表_加工!L$4:L$123)</f>
        <v>0</v>
      </c>
      <c r="M249" s="194">
        <f>SUMIF(振分, $C249, 計算_投入係数表_加工!M$4:M$123)</f>
        <v>0</v>
      </c>
      <c r="N249" s="194">
        <f>SUMIF(振分, $C249, 計算_投入係数表_加工!N$4:N$123)</f>
        <v>0</v>
      </c>
      <c r="O249" s="194">
        <f>SUMIF(振分, $C249, 計算_投入係数表_加工!O$4:O$123)</f>
        <v>0</v>
      </c>
      <c r="P249" s="194">
        <f>SUMIF(振分, $C249, 計算_投入係数表_加工!P$4:P$123)</f>
        <v>0</v>
      </c>
      <c r="Q249" s="194">
        <f>SUMIF(振分, $C249, 計算_投入係数表_加工!Q$4:Q$123)</f>
        <v>0</v>
      </c>
      <c r="R249" s="194">
        <f>SUMIF(振分, $C249, 計算_投入係数表_加工!R$4:R$123)</f>
        <v>0</v>
      </c>
      <c r="S249" s="194">
        <f>SUMIF(振分, $C249, 計算_投入係数表_加工!S$4:S$123)</f>
        <v>0</v>
      </c>
      <c r="T249" s="194">
        <f>SUMIF(振分, $C249, 計算_投入係数表_加工!T$4:T$123)</f>
        <v>0</v>
      </c>
      <c r="U249" s="194">
        <f>SUMIF(振分, $C249, 計算_投入係数表_加工!U$4:U$123)</f>
        <v>0</v>
      </c>
      <c r="V249" s="194">
        <f>SUMIF(振分, $C249, 計算_投入係数表_加工!V$4:V$123)</f>
        <v>0</v>
      </c>
      <c r="W249" s="194">
        <f>SUMIF(振分, $C249, 計算_投入係数表_加工!W$4:W$123)</f>
        <v>0</v>
      </c>
      <c r="X249" s="194">
        <f>SUMIF(振分, $C249, 計算_投入係数表_加工!X$4:X$123)</f>
        <v>0</v>
      </c>
      <c r="Y249" s="194">
        <f>SUMIF(振分, $C249, 計算_投入係数表_加工!Y$4:Y$123)</f>
        <v>0</v>
      </c>
      <c r="Z249" s="194">
        <f>SUMIF(振分, $C249, 計算_投入係数表_加工!Z$4:Z$123)</f>
        <v>0</v>
      </c>
      <c r="AA249" s="194">
        <f>SUMIF(振分, $C249, 計算_投入係数表_加工!AA$4:AA$123)</f>
        <v>0</v>
      </c>
      <c r="AB249" s="194">
        <f>SUMIF(振分, $C249, 計算_投入係数表_加工!AB$4:AB$123)</f>
        <v>0</v>
      </c>
      <c r="AC249" s="194">
        <f>SUMIF(振分, $C249, 計算_投入係数表_加工!AC$4:AC$123)</f>
        <v>0</v>
      </c>
      <c r="AD249" s="194">
        <f>SUMIF(振分, $C249, 計算_投入係数表_加工!AD$4:AD$123)</f>
        <v>0</v>
      </c>
      <c r="AE249" s="194">
        <f>SUMIF(振分, $C249, 計算_投入係数表_加工!AE$4:AE$123)</f>
        <v>0</v>
      </c>
      <c r="AF249" s="194">
        <f>SUMIF(振分, $C249, 計算_投入係数表_加工!AF$4:AF$123)</f>
        <v>0</v>
      </c>
      <c r="AG249" s="194">
        <f>SUMIF(振分, $C249, 計算_投入係数表_加工!AG$4:AG$123)</f>
        <v>0</v>
      </c>
      <c r="AH249" s="194">
        <f>SUMIF(振分, $C249, 計算_投入係数表_加工!AH$4:AH$123)</f>
        <v>0</v>
      </c>
      <c r="AI249" s="194">
        <f>SUMIF(振分, $C249, 計算_投入係数表_加工!AI$4:AI$123)</f>
        <v>0</v>
      </c>
      <c r="AJ249" s="194">
        <f>SUMIF(振分, $C249, 計算_投入係数表_加工!AJ$4:AJ$123)</f>
        <v>0</v>
      </c>
      <c r="AK249" s="194">
        <f>SUMIF(振分, $C249, 計算_投入係数表_加工!AK$4:AK$123)</f>
        <v>0</v>
      </c>
      <c r="AL249" s="194">
        <f>SUMIF(振分, $C249, 計算_投入係数表_加工!AL$4:AL$123)</f>
        <v>0</v>
      </c>
      <c r="AM249" s="194">
        <f>SUMIF(振分, $C249, 計算_投入係数表_加工!AM$4:AM$123)</f>
        <v>0</v>
      </c>
      <c r="AN249" s="194">
        <f>SUMIF(振分, $C249, 計算_投入係数表_加工!AN$4:AN$123)</f>
        <v>0</v>
      </c>
      <c r="AO249" s="194">
        <f>SUMIF(振分, $C249, 計算_投入係数表_加工!AO$4:AO$123)</f>
        <v>0</v>
      </c>
      <c r="AP249" s="194">
        <f>SUMIF(振分, $C249, 計算_投入係数表_加工!AP$4:AP$123)</f>
        <v>0</v>
      </c>
      <c r="AQ249" s="194">
        <f>SUMIF(振分, $C249, 計算_投入係数表_加工!AQ$4:AQ$123)</f>
        <v>0</v>
      </c>
      <c r="AR249" s="194">
        <f>SUMIF(振分, $C249, 計算_投入係数表_加工!AR$4:AR$123)</f>
        <v>0</v>
      </c>
      <c r="AS249" s="194">
        <f>SUMIF(振分, $C249, 計算_投入係数表_加工!AS$4:AS$123)</f>
        <v>0</v>
      </c>
      <c r="AT249" s="194">
        <f>SUMIF(振分, $C249, 計算_投入係数表_加工!AT$4:AT$123)</f>
        <v>0</v>
      </c>
      <c r="AU249" s="194">
        <f>SUMIF(振分, $C249, 計算_投入係数表_加工!AU$4:AU$123)</f>
        <v>0</v>
      </c>
      <c r="AV249" s="194">
        <f>SUMIF(振分, $C249, 計算_投入係数表_加工!AV$4:AV$123)</f>
        <v>0</v>
      </c>
      <c r="AW249" s="194">
        <f>SUMIF(振分, $C249, 計算_投入係数表_加工!AW$4:AW$123)</f>
        <v>0</v>
      </c>
      <c r="AX249" s="194">
        <f>SUMIF(振分, $C249, 計算_投入係数表_加工!AX$4:AX$123)</f>
        <v>0</v>
      </c>
      <c r="AY249" s="194">
        <f>SUMIF(振分, $C249, 計算_投入係数表_加工!AY$4:AY$123)</f>
        <v>0</v>
      </c>
      <c r="AZ249" s="194">
        <f>SUMIF(振分, $C249, 計算_投入係数表_加工!AZ$4:AZ$123)</f>
        <v>0</v>
      </c>
      <c r="BA249" s="194">
        <f>SUMIF(振分, $C249, 計算_投入係数表_加工!BA$4:BA$123)</f>
        <v>0</v>
      </c>
      <c r="BB249" s="194">
        <f>SUMIF(振分, $C249, 計算_投入係数表_加工!BB$4:BB$123)</f>
        <v>0</v>
      </c>
      <c r="BC249" s="194">
        <f>SUMIF(振分, $C249, 計算_投入係数表_加工!BC$4:BC$123)</f>
        <v>0</v>
      </c>
      <c r="BD249" s="194">
        <f>SUMIF(振分, $C249, 計算_投入係数表_加工!BD$4:BD$123)</f>
        <v>0</v>
      </c>
      <c r="BE249" s="194">
        <f>SUMIF(振分, $C249, 計算_投入係数表_加工!BE$4:BE$123)</f>
        <v>0</v>
      </c>
      <c r="BF249" s="194">
        <f>SUMIF(振分, $C249, 計算_投入係数表_加工!BF$4:BF$123)</f>
        <v>0</v>
      </c>
      <c r="BG249" s="194">
        <f>SUMIF(振分, $C249, 計算_投入係数表_加工!BG$4:BG$123)</f>
        <v>0</v>
      </c>
      <c r="BH249" s="194">
        <f>SUMIF(振分, $C249, 計算_投入係数表_加工!BH$4:BH$123)</f>
        <v>0</v>
      </c>
      <c r="BI249" s="194">
        <f>SUMIF(振分, $C249, 計算_投入係数表_加工!BI$4:BI$123)</f>
        <v>0</v>
      </c>
      <c r="BJ249" s="194">
        <f>SUMIF(振分, $C249, 計算_投入係数表_加工!BJ$4:BJ$123)</f>
        <v>0</v>
      </c>
      <c r="BK249" s="194">
        <f>SUMIF(振分, $C249, 計算_投入係数表_加工!BK$4:BK$123)</f>
        <v>0</v>
      </c>
      <c r="BL249" s="194">
        <f>SUMIF(振分, $C249, 計算_投入係数表_加工!BL$4:BL$123)</f>
        <v>0</v>
      </c>
      <c r="BM249" s="194">
        <f>SUMIF(振分, $C249, 計算_投入係数表_加工!BM$4:BM$123)</f>
        <v>0</v>
      </c>
      <c r="BN249" s="194">
        <f>SUMIF(振分, $C249, 計算_投入係数表_加工!BN$4:BN$123)</f>
        <v>0</v>
      </c>
      <c r="BO249" s="194">
        <f>SUMIF(振分, $C249, 計算_投入係数表_加工!BO$4:BO$123)</f>
        <v>0</v>
      </c>
      <c r="BP249" s="194">
        <f>SUMIF(振分, $C249, 計算_投入係数表_加工!BP$4:BP$123)</f>
        <v>0</v>
      </c>
      <c r="BQ249" s="194">
        <f>SUMIF(振分, $C249, 計算_投入係数表_加工!BQ$4:BQ$123)</f>
        <v>0</v>
      </c>
      <c r="BR249" s="194">
        <f>SUMIF(振分, $C249, 計算_投入係数表_加工!BR$4:BR$123)</f>
        <v>0</v>
      </c>
      <c r="BS249" s="194">
        <f>SUMIF(振分, $C249, 計算_投入係数表_加工!BS$4:BS$123)</f>
        <v>0</v>
      </c>
      <c r="BT249" s="194">
        <f>SUMIF(振分, $C249, 計算_投入係数表_加工!BT$4:BT$123)</f>
        <v>0</v>
      </c>
      <c r="BU249" s="194">
        <f>SUMIF(振分, $C249, 計算_投入係数表_加工!BU$4:BU$123)</f>
        <v>0</v>
      </c>
      <c r="BV249" s="194">
        <f>SUMIF(振分, $C249, 計算_投入係数表_加工!BV$4:BV$123)</f>
        <v>0</v>
      </c>
      <c r="BW249" s="194">
        <f>SUMIF(振分, $C249, 計算_投入係数表_加工!BW$4:BW$123)</f>
        <v>0</v>
      </c>
      <c r="BX249" s="194">
        <f>SUMIF(振分, $C249, 計算_投入係数表_加工!BX$4:BX$123)</f>
        <v>0</v>
      </c>
      <c r="BY249" s="194">
        <f>SUMIF(振分, $C249, 計算_投入係数表_加工!BY$4:BY$123)</f>
        <v>0</v>
      </c>
      <c r="BZ249" s="194">
        <f>SUMIF(振分, $C249, 計算_投入係数表_加工!BZ$4:BZ$123)</f>
        <v>0</v>
      </c>
      <c r="CA249" s="194">
        <f>SUMIF(振分, $C249, 計算_投入係数表_加工!CA$4:CA$123)</f>
        <v>0</v>
      </c>
      <c r="CB249" s="194">
        <f>SUMIF(振分, $C249, 計算_投入係数表_加工!CB$4:CB$123)</f>
        <v>0</v>
      </c>
      <c r="CC249" s="194">
        <f>SUMIF(振分, $C249, 計算_投入係数表_加工!CC$4:CC$123)</f>
        <v>0</v>
      </c>
      <c r="CD249" s="194">
        <f>SUMIF(振分, $C249, 計算_投入係数表_加工!CD$4:CD$123)</f>
        <v>0</v>
      </c>
      <c r="CE249" s="194">
        <f>SUMIF(振分, $C249, 計算_投入係数表_加工!CE$4:CE$123)</f>
        <v>0</v>
      </c>
      <c r="CF249" s="194">
        <f>SUMIF(振分, $C249, 計算_投入係数表_加工!CF$4:CF$123)</f>
        <v>0</v>
      </c>
      <c r="CG249" s="194">
        <f>SUMIF(振分, $C249, 計算_投入係数表_加工!CG$4:CG$123)</f>
        <v>0</v>
      </c>
      <c r="CH249" s="194">
        <f>SUMIF(振分, $C249, 計算_投入係数表_加工!CH$4:CH$123)</f>
        <v>0</v>
      </c>
      <c r="CI249" s="194">
        <f>SUMIF(振分, $C249, 計算_投入係数表_加工!CI$4:CI$123)</f>
        <v>0</v>
      </c>
      <c r="CJ249" s="194">
        <f>SUMIF(振分, $C249, 計算_投入係数表_加工!CJ$4:CJ$123)</f>
        <v>0</v>
      </c>
      <c r="CK249" s="194">
        <f>SUMIF(振分, $C249, 計算_投入係数表_加工!CK$4:CK$123)</f>
        <v>0</v>
      </c>
      <c r="CL249" s="194">
        <f>SUMIF(振分, $C249, 計算_投入係数表_加工!CL$4:CL$123)</f>
        <v>0</v>
      </c>
      <c r="CM249" s="194">
        <f>SUMIF(振分, $C249, 計算_投入係数表_加工!CM$4:CM$123)</f>
        <v>0</v>
      </c>
      <c r="CN249" s="194">
        <f>SUMIF(振分, $C249, 計算_投入係数表_加工!CN$4:CN$123)</f>
        <v>0</v>
      </c>
      <c r="CO249" s="194">
        <f>SUMIF(振分, $C249, 計算_投入係数表_加工!CO$4:CO$123)</f>
        <v>0</v>
      </c>
      <c r="CP249" s="194">
        <f>SUMIF(振分, $C249, 計算_投入係数表_加工!CP$4:CP$123)</f>
        <v>0</v>
      </c>
      <c r="CQ249" s="194">
        <f>SUMIF(振分, $C249, 計算_投入係数表_加工!CQ$4:CQ$123)</f>
        <v>0</v>
      </c>
      <c r="CR249" s="194">
        <f>SUMIF(振分, $C249, 計算_投入係数表_加工!CR$4:CR$123)</f>
        <v>0</v>
      </c>
      <c r="CS249" s="194">
        <f>SUMIF(振分, $C249, 計算_投入係数表_加工!CS$4:CS$123)</f>
        <v>0</v>
      </c>
      <c r="CT249" s="194">
        <f>SUMIF(振分, $C249, 計算_投入係数表_加工!CT$4:CT$123)</f>
        <v>0</v>
      </c>
      <c r="CU249" s="194">
        <f>SUMIF(振分, $C249, 計算_投入係数表_加工!CU$4:CU$123)</f>
        <v>0</v>
      </c>
      <c r="CV249" s="194">
        <f>SUMIF(振分, $C249, 計算_投入係数表_加工!CV$4:CV$123)</f>
        <v>0</v>
      </c>
      <c r="CW249" s="194">
        <f>SUMIF(振分, $C249, 計算_投入係数表_加工!CW$4:CW$123)</f>
        <v>0</v>
      </c>
      <c r="CX249" s="194">
        <f>SUMIF(振分, $C249, 計算_投入係数表_加工!CX$4:CX$123)</f>
        <v>0</v>
      </c>
      <c r="CY249" s="194">
        <f>SUMIF(振分, $C249, 計算_投入係数表_加工!CY$4:CY$123)</f>
        <v>0</v>
      </c>
      <c r="CZ249" s="194">
        <f>SUMIF(振分, $C249, 計算_投入係数表_加工!CZ$4:CZ$123)</f>
        <v>0</v>
      </c>
      <c r="DA249" s="194">
        <f>SUMIF(振分, $C249, 計算_投入係数表_加工!DA$4:DA$123)</f>
        <v>0</v>
      </c>
      <c r="DB249" s="194">
        <f>SUMIF(振分, $C249, 計算_投入係数表_加工!DB$4:DB$123)</f>
        <v>0</v>
      </c>
      <c r="DC249" s="194">
        <f>SUMIF(振分, $C249, 計算_投入係数表_加工!DC$4:DC$123)</f>
        <v>0</v>
      </c>
      <c r="DD249" s="194">
        <f>SUMIF(振分, $C249, 計算_投入係数表_加工!DD$4:DD$123)</f>
        <v>0</v>
      </c>
      <c r="DE249" s="194">
        <f>SUMIF(振分, $C249, 計算_投入係数表_加工!DE$4:DE$123)</f>
        <v>0</v>
      </c>
      <c r="DF249" s="194">
        <f>SUMIF(振分, $C249, 計算_投入係数表_加工!DF$4:DF$123)</f>
        <v>0</v>
      </c>
      <c r="DG249" s="194">
        <f>SUMIF(振分, $C249, 計算_投入係数表_加工!DG$4:DG$123)</f>
        <v>0</v>
      </c>
      <c r="DH249" s="194">
        <f>SUMIF(振分, $C249, 計算_投入係数表_加工!DH$4:DH$123)</f>
        <v>0</v>
      </c>
      <c r="DI249" s="194">
        <f>SUMIF(振分, $C249, 計算_投入係数表_加工!DI$4:DI$123)</f>
        <v>0</v>
      </c>
      <c r="DJ249" s="194">
        <f>SUMIF(振分, $C249, 計算_投入係数表_加工!DJ$4:DJ$123)</f>
        <v>0</v>
      </c>
      <c r="DK249" s="194">
        <f>SUMIF(振分, $C249, 計算_投入係数表_加工!DK$4:DK$123)</f>
        <v>0</v>
      </c>
      <c r="DL249" s="194">
        <f>SUMIF(振分, $C249, 計算_投入係数表_加工!DL$4:DL$123)</f>
        <v>0</v>
      </c>
      <c r="DM249" s="194">
        <f>SUMIF(振分, $C249, 計算_投入係数表_加工!DM$4:DM$123)</f>
        <v>0</v>
      </c>
      <c r="DN249" s="194">
        <f>SUMIF(振分, $C249, 計算_投入係数表_加工!DN$4:DN$123)</f>
        <v>0</v>
      </c>
      <c r="DO249" s="194">
        <f>SUMIF(振分, $C249, 計算_投入係数表_加工!DO$4:DO$123)</f>
        <v>0</v>
      </c>
      <c r="DP249" s="194">
        <f>SUMIF(振分, $C249, 計算_投入係数表_加工!DP$4:DP$123)</f>
        <v>0</v>
      </c>
      <c r="DQ249" s="194">
        <f>SUMIF(振分, $C249, 計算_投入係数表_加工!DQ$4:DQ$123)</f>
        <v>0</v>
      </c>
      <c r="DR249" s="194">
        <f>SUMIF(振分, $C249, 計算_投入係数表_加工!DR$4:DR$123)</f>
        <v>0</v>
      </c>
      <c r="DS249" s="194">
        <f>SUMIF(振分, $C249, 計算_投入係数表_加工!DS$4:DS$123)</f>
        <v>0</v>
      </c>
      <c r="DT249" s="108">
        <f>SUMIF(振分, $C249, 計算_投入係数表_加工!DT$4:DT$123)</f>
        <v>0</v>
      </c>
    </row>
    <row r="250" spans="1:124" s="22" customFormat="1" x14ac:dyDescent="0.25">
      <c r="A250" s="34"/>
      <c r="B250" s="53">
        <v>110</v>
      </c>
      <c r="C250" s="360" t="str">
        <v>-</v>
      </c>
      <c r="D250" s="193">
        <f>SUMIF(振分, $C250, 計算_投入係数表_加工!D$4:D$123)</f>
        <v>0</v>
      </c>
      <c r="E250" s="194">
        <f>SUMIF(振分, $C250, 計算_投入係数表_加工!E$4:E$123)</f>
        <v>0</v>
      </c>
      <c r="F250" s="194">
        <f>SUMIF(振分, $C250, 計算_投入係数表_加工!F$4:F$123)</f>
        <v>0</v>
      </c>
      <c r="G250" s="194">
        <f>SUMIF(振分, $C250, 計算_投入係数表_加工!G$4:G$123)</f>
        <v>0</v>
      </c>
      <c r="H250" s="194">
        <f>SUMIF(振分, $C250, 計算_投入係数表_加工!H$4:H$123)</f>
        <v>0</v>
      </c>
      <c r="I250" s="194">
        <f>SUMIF(振分, $C250, 計算_投入係数表_加工!I$4:I$123)</f>
        <v>0</v>
      </c>
      <c r="J250" s="194">
        <f>SUMIF(振分, $C250, 計算_投入係数表_加工!J$4:J$123)</f>
        <v>0</v>
      </c>
      <c r="K250" s="194">
        <f>SUMIF(振分, $C250, 計算_投入係数表_加工!K$4:K$123)</f>
        <v>0</v>
      </c>
      <c r="L250" s="194">
        <f>SUMIF(振分, $C250, 計算_投入係数表_加工!L$4:L$123)</f>
        <v>0</v>
      </c>
      <c r="M250" s="194">
        <f>SUMIF(振分, $C250, 計算_投入係数表_加工!M$4:M$123)</f>
        <v>0</v>
      </c>
      <c r="N250" s="194">
        <f>SUMIF(振分, $C250, 計算_投入係数表_加工!N$4:N$123)</f>
        <v>0</v>
      </c>
      <c r="O250" s="194">
        <f>SUMIF(振分, $C250, 計算_投入係数表_加工!O$4:O$123)</f>
        <v>0</v>
      </c>
      <c r="P250" s="194">
        <f>SUMIF(振分, $C250, 計算_投入係数表_加工!P$4:P$123)</f>
        <v>0</v>
      </c>
      <c r="Q250" s="194">
        <f>SUMIF(振分, $C250, 計算_投入係数表_加工!Q$4:Q$123)</f>
        <v>0</v>
      </c>
      <c r="R250" s="194">
        <f>SUMIF(振分, $C250, 計算_投入係数表_加工!R$4:R$123)</f>
        <v>0</v>
      </c>
      <c r="S250" s="194">
        <f>SUMIF(振分, $C250, 計算_投入係数表_加工!S$4:S$123)</f>
        <v>0</v>
      </c>
      <c r="T250" s="194">
        <f>SUMIF(振分, $C250, 計算_投入係数表_加工!T$4:T$123)</f>
        <v>0</v>
      </c>
      <c r="U250" s="194">
        <f>SUMIF(振分, $C250, 計算_投入係数表_加工!U$4:U$123)</f>
        <v>0</v>
      </c>
      <c r="V250" s="194">
        <f>SUMIF(振分, $C250, 計算_投入係数表_加工!V$4:V$123)</f>
        <v>0</v>
      </c>
      <c r="W250" s="194">
        <f>SUMIF(振分, $C250, 計算_投入係数表_加工!W$4:W$123)</f>
        <v>0</v>
      </c>
      <c r="X250" s="194">
        <f>SUMIF(振分, $C250, 計算_投入係数表_加工!X$4:X$123)</f>
        <v>0</v>
      </c>
      <c r="Y250" s="194">
        <f>SUMIF(振分, $C250, 計算_投入係数表_加工!Y$4:Y$123)</f>
        <v>0</v>
      </c>
      <c r="Z250" s="194">
        <f>SUMIF(振分, $C250, 計算_投入係数表_加工!Z$4:Z$123)</f>
        <v>0</v>
      </c>
      <c r="AA250" s="194">
        <f>SUMIF(振分, $C250, 計算_投入係数表_加工!AA$4:AA$123)</f>
        <v>0</v>
      </c>
      <c r="AB250" s="194">
        <f>SUMIF(振分, $C250, 計算_投入係数表_加工!AB$4:AB$123)</f>
        <v>0</v>
      </c>
      <c r="AC250" s="194">
        <f>SUMIF(振分, $C250, 計算_投入係数表_加工!AC$4:AC$123)</f>
        <v>0</v>
      </c>
      <c r="AD250" s="194">
        <f>SUMIF(振分, $C250, 計算_投入係数表_加工!AD$4:AD$123)</f>
        <v>0</v>
      </c>
      <c r="AE250" s="194">
        <f>SUMIF(振分, $C250, 計算_投入係数表_加工!AE$4:AE$123)</f>
        <v>0</v>
      </c>
      <c r="AF250" s="194">
        <f>SUMIF(振分, $C250, 計算_投入係数表_加工!AF$4:AF$123)</f>
        <v>0</v>
      </c>
      <c r="AG250" s="194">
        <f>SUMIF(振分, $C250, 計算_投入係数表_加工!AG$4:AG$123)</f>
        <v>0</v>
      </c>
      <c r="AH250" s="194">
        <f>SUMIF(振分, $C250, 計算_投入係数表_加工!AH$4:AH$123)</f>
        <v>0</v>
      </c>
      <c r="AI250" s="194">
        <f>SUMIF(振分, $C250, 計算_投入係数表_加工!AI$4:AI$123)</f>
        <v>0</v>
      </c>
      <c r="AJ250" s="194">
        <f>SUMIF(振分, $C250, 計算_投入係数表_加工!AJ$4:AJ$123)</f>
        <v>0</v>
      </c>
      <c r="AK250" s="194">
        <f>SUMIF(振分, $C250, 計算_投入係数表_加工!AK$4:AK$123)</f>
        <v>0</v>
      </c>
      <c r="AL250" s="194">
        <f>SUMIF(振分, $C250, 計算_投入係数表_加工!AL$4:AL$123)</f>
        <v>0</v>
      </c>
      <c r="AM250" s="194">
        <f>SUMIF(振分, $C250, 計算_投入係数表_加工!AM$4:AM$123)</f>
        <v>0</v>
      </c>
      <c r="AN250" s="194">
        <f>SUMIF(振分, $C250, 計算_投入係数表_加工!AN$4:AN$123)</f>
        <v>0</v>
      </c>
      <c r="AO250" s="194">
        <f>SUMIF(振分, $C250, 計算_投入係数表_加工!AO$4:AO$123)</f>
        <v>0</v>
      </c>
      <c r="AP250" s="194">
        <f>SUMIF(振分, $C250, 計算_投入係数表_加工!AP$4:AP$123)</f>
        <v>0</v>
      </c>
      <c r="AQ250" s="194">
        <f>SUMIF(振分, $C250, 計算_投入係数表_加工!AQ$4:AQ$123)</f>
        <v>0</v>
      </c>
      <c r="AR250" s="194">
        <f>SUMIF(振分, $C250, 計算_投入係数表_加工!AR$4:AR$123)</f>
        <v>0</v>
      </c>
      <c r="AS250" s="194">
        <f>SUMIF(振分, $C250, 計算_投入係数表_加工!AS$4:AS$123)</f>
        <v>0</v>
      </c>
      <c r="AT250" s="194">
        <f>SUMIF(振分, $C250, 計算_投入係数表_加工!AT$4:AT$123)</f>
        <v>0</v>
      </c>
      <c r="AU250" s="194">
        <f>SUMIF(振分, $C250, 計算_投入係数表_加工!AU$4:AU$123)</f>
        <v>0</v>
      </c>
      <c r="AV250" s="194">
        <f>SUMIF(振分, $C250, 計算_投入係数表_加工!AV$4:AV$123)</f>
        <v>0</v>
      </c>
      <c r="AW250" s="194">
        <f>SUMIF(振分, $C250, 計算_投入係数表_加工!AW$4:AW$123)</f>
        <v>0</v>
      </c>
      <c r="AX250" s="194">
        <f>SUMIF(振分, $C250, 計算_投入係数表_加工!AX$4:AX$123)</f>
        <v>0</v>
      </c>
      <c r="AY250" s="194">
        <f>SUMIF(振分, $C250, 計算_投入係数表_加工!AY$4:AY$123)</f>
        <v>0</v>
      </c>
      <c r="AZ250" s="194">
        <f>SUMIF(振分, $C250, 計算_投入係数表_加工!AZ$4:AZ$123)</f>
        <v>0</v>
      </c>
      <c r="BA250" s="194">
        <f>SUMIF(振分, $C250, 計算_投入係数表_加工!BA$4:BA$123)</f>
        <v>0</v>
      </c>
      <c r="BB250" s="194">
        <f>SUMIF(振分, $C250, 計算_投入係数表_加工!BB$4:BB$123)</f>
        <v>0</v>
      </c>
      <c r="BC250" s="194">
        <f>SUMIF(振分, $C250, 計算_投入係数表_加工!BC$4:BC$123)</f>
        <v>0</v>
      </c>
      <c r="BD250" s="194">
        <f>SUMIF(振分, $C250, 計算_投入係数表_加工!BD$4:BD$123)</f>
        <v>0</v>
      </c>
      <c r="BE250" s="194">
        <f>SUMIF(振分, $C250, 計算_投入係数表_加工!BE$4:BE$123)</f>
        <v>0</v>
      </c>
      <c r="BF250" s="194">
        <f>SUMIF(振分, $C250, 計算_投入係数表_加工!BF$4:BF$123)</f>
        <v>0</v>
      </c>
      <c r="BG250" s="194">
        <f>SUMIF(振分, $C250, 計算_投入係数表_加工!BG$4:BG$123)</f>
        <v>0</v>
      </c>
      <c r="BH250" s="194">
        <f>SUMIF(振分, $C250, 計算_投入係数表_加工!BH$4:BH$123)</f>
        <v>0</v>
      </c>
      <c r="BI250" s="194">
        <f>SUMIF(振分, $C250, 計算_投入係数表_加工!BI$4:BI$123)</f>
        <v>0</v>
      </c>
      <c r="BJ250" s="194">
        <f>SUMIF(振分, $C250, 計算_投入係数表_加工!BJ$4:BJ$123)</f>
        <v>0</v>
      </c>
      <c r="BK250" s="194">
        <f>SUMIF(振分, $C250, 計算_投入係数表_加工!BK$4:BK$123)</f>
        <v>0</v>
      </c>
      <c r="BL250" s="194">
        <f>SUMIF(振分, $C250, 計算_投入係数表_加工!BL$4:BL$123)</f>
        <v>0</v>
      </c>
      <c r="BM250" s="194">
        <f>SUMIF(振分, $C250, 計算_投入係数表_加工!BM$4:BM$123)</f>
        <v>0</v>
      </c>
      <c r="BN250" s="194">
        <f>SUMIF(振分, $C250, 計算_投入係数表_加工!BN$4:BN$123)</f>
        <v>0</v>
      </c>
      <c r="BO250" s="194">
        <f>SUMIF(振分, $C250, 計算_投入係数表_加工!BO$4:BO$123)</f>
        <v>0</v>
      </c>
      <c r="BP250" s="194">
        <f>SUMIF(振分, $C250, 計算_投入係数表_加工!BP$4:BP$123)</f>
        <v>0</v>
      </c>
      <c r="BQ250" s="194">
        <f>SUMIF(振分, $C250, 計算_投入係数表_加工!BQ$4:BQ$123)</f>
        <v>0</v>
      </c>
      <c r="BR250" s="194">
        <f>SUMIF(振分, $C250, 計算_投入係数表_加工!BR$4:BR$123)</f>
        <v>0</v>
      </c>
      <c r="BS250" s="194">
        <f>SUMIF(振分, $C250, 計算_投入係数表_加工!BS$4:BS$123)</f>
        <v>0</v>
      </c>
      <c r="BT250" s="194">
        <f>SUMIF(振分, $C250, 計算_投入係数表_加工!BT$4:BT$123)</f>
        <v>0</v>
      </c>
      <c r="BU250" s="194">
        <f>SUMIF(振分, $C250, 計算_投入係数表_加工!BU$4:BU$123)</f>
        <v>0</v>
      </c>
      <c r="BV250" s="194">
        <f>SUMIF(振分, $C250, 計算_投入係数表_加工!BV$4:BV$123)</f>
        <v>0</v>
      </c>
      <c r="BW250" s="194">
        <f>SUMIF(振分, $C250, 計算_投入係数表_加工!BW$4:BW$123)</f>
        <v>0</v>
      </c>
      <c r="BX250" s="194">
        <f>SUMIF(振分, $C250, 計算_投入係数表_加工!BX$4:BX$123)</f>
        <v>0</v>
      </c>
      <c r="BY250" s="194">
        <f>SUMIF(振分, $C250, 計算_投入係数表_加工!BY$4:BY$123)</f>
        <v>0</v>
      </c>
      <c r="BZ250" s="194">
        <f>SUMIF(振分, $C250, 計算_投入係数表_加工!BZ$4:BZ$123)</f>
        <v>0</v>
      </c>
      <c r="CA250" s="194">
        <f>SUMIF(振分, $C250, 計算_投入係数表_加工!CA$4:CA$123)</f>
        <v>0</v>
      </c>
      <c r="CB250" s="194">
        <f>SUMIF(振分, $C250, 計算_投入係数表_加工!CB$4:CB$123)</f>
        <v>0</v>
      </c>
      <c r="CC250" s="194">
        <f>SUMIF(振分, $C250, 計算_投入係数表_加工!CC$4:CC$123)</f>
        <v>0</v>
      </c>
      <c r="CD250" s="194">
        <f>SUMIF(振分, $C250, 計算_投入係数表_加工!CD$4:CD$123)</f>
        <v>0</v>
      </c>
      <c r="CE250" s="194">
        <f>SUMIF(振分, $C250, 計算_投入係数表_加工!CE$4:CE$123)</f>
        <v>0</v>
      </c>
      <c r="CF250" s="194">
        <f>SUMIF(振分, $C250, 計算_投入係数表_加工!CF$4:CF$123)</f>
        <v>0</v>
      </c>
      <c r="CG250" s="194">
        <f>SUMIF(振分, $C250, 計算_投入係数表_加工!CG$4:CG$123)</f>
        <v>0</v>
      </c>
      <c r="CH250" s="194">
        <f>SUMIF(振分, $C250, 計算_投入係数表_加工!CH$4:CH$123)</f>
        <v>0</v>
      </c>
      <c r="CI250" s="194">
        <f>SUMIF(振分, $C250, 計算_投入係数表_加工!CI$4:CI$123)</f>
        <v>0</v>
      </c>
      <c r="CJ250" s="194">
        <f>SUMIF(振分, $C250, 計算_投入係数表_加工!CJ$4:CJ$123)</f>
        <v>0</v>
      </c>
      <c r="CK250" s="194">
        <f>SUMIF(振分, $C250, 計算_投入係数表_加工!CK$4:CK$123)</f>
        <v>0</v>
      </c>
      <c r="CL250" s="194">
        <f>SUMIF(振分, $C250, 計算_投入係数表_加工!CL$4:CL$123)</f>
        <v>0</v>
      </c>
      <c r="CM250" s="194">
        <f>SUMIF(振分, $C250, 計算_投入係数表_加工!CM$4:CM$123)</f>
        <v>0</v>
      </c>
      <c r="CN250" s="194">
        <f>SUMIF(振分, $C250, 計算_投入係数表_加工!CN$4:CN$123)</f>
        <v>0</v>
      </c>
      <c r="CO250" s="194">
        <f>SUMIF(振分, $C250, 計算_投入係数表_加工!CO$4:CO$123)</f>
        <v>0</v>
      </c>
      <c r="CP250" s="194">
        <f>SUMIF(振分, $C250, 計算_投入係数表_加工!CP$4:CP$123)</f>
        <v>0</v>
      </c>
      <c r="CQ250" s="194">
        <f>SUMIF(振分, $C250, 計算_投入係数表_加工!CQ$4:CQ$123)</f>
        <v>0</v>
      </c>
      <c r="CR250" s="194">
        <f>SUMIF(振分, $C250, 計算_投入係数表_加工!CR$4:CR$123)</f>
        <v>0</v>
      </c>
      <c r="CS250" s="194">
        <f>SUMIF(振分, $C250, 計算_投入係数表_加工!CS$4:CS$123)</f>
        <v>0</v>
      </c>
      <c r="CT250" s="194">
        <f>SUMIF(振分, $C250, 計算_投入係数表_加工!CT$4:CT$123)</f>
        <v>0</v>
      </c>
      <c r="CU250" s="194">
        <f>SUMIF(振分, $C250, 計算_投入係数表_加工!CU$4:CU$123)</f>
        <v>0</v>
      </c>
      <c r="CV250" s="194">
        <f>SUMIF(振分, $C250, 計算_投入係数表_加工!CV$4:CV$123)</f>
        <v>0</v>
      </c>
      <c r="CW250" s="194">
        <f>SUMIF(振分, $C250, 計算_投入係数表_加工!CW$4:CW$123)</f>
        <v>0</v>
      </c>
      <c r="CX250" s="194">
        <f>SUMIF(振分, $C250, 計算_投入係数表_加工!CX$4:CX$123)</f>
        <v>0</v>
      </c>
      <c r="CY250" s="194">
        <f>SUMIF(振分, $C250, 計算_投入係数表_加工!CY$4:CY$123)</f>
        <v>0</v>
      </c>
      <c r="CZ250" s="194">
        <f>SUMIF(振分, $C250, 計算_投入係数表_加工!CZ$4:CZ$123)</f>
        <v>0</v>
      </c>
      <c r="DA250" s="194">
        <f>SUMIF(振分, $C250, 計算_投入係数表_加工!DA$4:DA$123)</f>
        <v>0</v>
      </c>
      <c r="DB250" s="194">
        <f>SUMIF(振分, $C250, 計算_投入係数表_加工!DB$4:DB$123)</f>
        <v>0</v>
      </c>
      <c r="DC250" s="194">
        <f>SUMIF(振分, $C250, 計算_投入係数表_加工!DC$4:DC$123)</f>
        <v>0</v>
      </c>
      <c r="DD250" s="194">
        <f>SUMIF(振分, $C250, 計算_投入係数表_加工!DD$4:DD$123)</f>
        <v>0</v>
      </c>
      <c r="DE250" s="194">
        <f>SUMIF(振分, $C250, 計算_投入係数表_加工!DE$4:DE$123)</f>
        <v>0</v>
      </c>
      <c r="DF250" s="194">
        <f>SUMIF(振分, $C250, 計算_投入係数表_加工!DF$4:DF$123)</f>
        <v>0</v>
      </c>
      <c r="DG250" s="194">
        <f>SUMIF(振分, $C250, 計算_投入係数表_加工!DG$4:DG$123)</f>
        <v>0</v>
      </c>
      <c r="DH250" s="194">
        <f>SUMIF(振分, $C250, 計算_投入係数表_加工!DH$4:DH$123)</f>
        <v>0</v>
      </c>
      <c r="DI250" s="194">
        <f>SUMIF(振分, $C250, 計算_投入係数表_加工!DI$4:DI$123)</f>
        <v>0</v>
      </c>
      <c r="DJ250" s="194">
        <f>SUMIF(振分, $C250, 計算_投入係数表_加工!DJ$4:DJ$123)</f>
        <v>0</v>
      </c>
      <c r="DK250" s="194">
        <f>SUMIF(振分, $C250, 計算_投入係数表_加工!DK$4:DK$123)</f>
        <v>0</v>
      </c>
      <c r="DL250" s="194">
        <f>SUMIF(振分, $C250, 計算_投入係数表_加工!DL$4:DL$123)</f>
        <v>0</v>
      </c>
      <c r="DM250" s="194">
        <f>SUMIF(振分, $C250, 計算_投入係数表_加工!DM$4:DM$123)</f>
        <v>0</v>
      </c>
      <c r="DN250" s="194">
        <f>SUMIF(振分, $C250, 計算_投入係数表_加工!DN$4:DN$123)</f>
        <v>0</v>
      </c>
      <c r="DO250" s="194">
        <f>SUMIF(振分, $C250, 計算_投入係数表_加工!DO$4:DO$123)</f>
        <v>0</v>
      </c>
      <c r="DP250" s="194">
        <f>SUMIF(振分, $C250, 計算_投入係数表_加工!DP$4:DP$123)</f>
        <v>0</v>
      </c>
      <c r="DQ250" s="194">
        <f>SUMIF(振分, $C250, 計算_投入係数表_加工!DQ$4:DQ$123)</f>
        <v>0</v>
      </c>
      <c r="DR250" s="194">
        <f>SUMIF(振分, $C250, 計算_投入係数表_加工!DR$4:DR$123)</f>
        <v>0</v>
      </c>
      <c r="DS250" s="194">
        <f>SUMIF(振分, $C250, 計算_投入係数表_加工!DS$4:DS$123)</f>
        <v>0</v>
      </c>
      <c r="DT250" s="108">
        <f>SUMIF(振分, $C250, 計算_投入係数表_加工!DT$4:DT$123)</f>
        <v>0</v>
      </c>
    </row>
    <row r="251" spans="1:124" s="22" customFormat="1" x14ac:dyDescent="0.25">
      <c r="A251" s="34"/>
      <c r="B251" s="53">
        <v>111</v>
      </c>
      <c r="C251" s="360" t="str">
        <v>-</v>
      </c>
      <c r="D251" s="193">
        <f>SUMIF(振分, $C251, 計算_投入係数表_加工!D$4:D$123)</f>
        <v>0</v>
      </c>
      <c r="E251" s="194">
        <f>SUMIF(振分, $C251, 計算_投入係数表_加工!E$4:E$123)</f>
        <v>0</v>
      </c>
      <c r="F251" s="194">
        <f>SUMIF(振分, $C251, 計算_投入係数表_加工!F$4:F$123)</f>
        <v>0</v>
      </c>
      <c r="G251" s="194">
        <f>SUMIF(振分, $C251, 計算_投入係数表_加工!G$4:G$123)</f>
        <v>0</v>
      </c>
      <c r="H251" s="194">
        <f>SUMIF(振分, $C251, 計算_投入係数表_加工!H$4:H$123)</f>
        <v>0</v>
      </c>
      <c r="I251" s="194">
        <f>SUMIF(振分, $C251, 計算_投入係数表_加工!I$4:I$123)</f>
        <v>0</v>
      </c>
      <c r="J251" s="194">
        <f>SUMIF(振分, $C251, 計算_投入係数表_加工!J$4:J$123)</f>
        <v>0</v>
      </c>
      <c r="K251" s="194">
        <f>SUMIF(振分, $C251, 計算_投入係数表_加工!K$4:K$123)</f>
        <v>0</v>
      </c>
      <c r="L251" s="194">
        <f>SUMIF(振分, $C251, 計算_投入係数表_加工!L$4:L$123)</f>
        <v>0</v>
      </c>
      <c r="M251" s="194">
        <f>SUMIF(振分, $C251, 計算_投入係数表_加工!M$4:M$123)</f>
        <v>0</v>
      </c>
      <c r="N251" s="194">
        <f>SUMIF(振分, $C251, 計算_投入係数表_加工!N$4:N$123)</f>
        <v>0</v>
      </c>
      <c r="O251" s="194">
        <f>SUMIF(振分, $C251, 計算_投入係数表_加工!O$4:O$123)</f>
        <v>0</v>
      </c>
      <c r="P251" s="194">
        <f>SUMIF(振分, $C251, 計算_投入係数表_加工!P$4:P$123)</f>
        <v>0</v>
      </c>
      <c r="Q251" s="194">
        <f>SUMIF(振分, $C251, 計算_投入係数表_加工!Q$4:Q$123)</f>
        <v>0</v>
      </c>
      <c r="R251" s="194">
        <f>SUMIF(振分, $C251, 計算_投入係数表_加工!R$4:R$123)</f>
        <v>0</v>
      </c>
      <c r="S251" s="194">
        <f>SUMIF(振分, $C251, 計算_投入係数表_加工!S$4:S$123)</f>
        <v>0</v>
      </c>
      <c r="T251" s="194">
        <f>SUMIF(振分, $C251, 計算_投入係数表_加工!T$4:T$123)</f>
        <v>0</v>
      </c>
      <c r="U251" s="194">
        <f>SUMIF(振分, $C251, 計算_投入係数表_加工!U$4:U$123)</f>
        <v>0</v>
      </c>
      <c r="V251" s="194">
        <f>SUMIF(振分, $C251, 計算_投入係数表_加工!V$4:V$123)</f>
        <v>0</v>
      </c>
      <c r="W251" s="194">
        <f>SUMIF(振分, $C251, 計算_投入係数表_加工!W$4:W$123)</f>
        <v>0</v>
      </c>
      <c r="X251" s="194">
        <f>SUMIF(振分, $C251, 計算_投入係数表_加工!X$4:X$123)</f>
        <v>0</v>
      </c>
      <c r="Y251" s="194">
        <f>SUMIF(振分, $C251, 計算_投入係数表_加工!Y$4:Y$123)</f>
        <v>0</v>
      </c>
      <c r="Z251" s="194">
        <f>SUMIF(振分, $C251, 計算_投入係数表_加工!Z$4:Z$123)</f>
        <v>0</v>
      </c>
      <c r="AA251" s="194">
        <f>SUMIF(振分, $C251, 計算_投入係数表_加工!AA$4:AA$123)</f>
        <v>0</v>
      </c>
      <c r="AB251" s="194">
        <f>SUMIF(振分, $C251, 計算_投入係数表_加工!AB$4:AB$123)</f>
        <v>0</v>
      </c>
      <c r="AC251" s="194">
        <f>SUMIF(振分, $C251, 計算_投入係数表_加工!AC$4:AC$123)</f>
        <v>0</v>
      </c>
      <c r="AD251" s="194">
        <f>SUMIF(振分, $C251, 計算_投入係数表_加工!AD$4:AD$123)</f>
        <v>0</v>
      </c>
      <c r="AE251" s="194">
        <f>SUMIF(振分, $C251, 計算_投入係数表_加工!AE$4:AE$123)</f>
        <v>0</v>
      </c>
      <c r="AF251" s="194">
        <f>SUMIF(振分, $C251, 計算_投入係数表_加工!AF$4:AF$123)</f>
        <v>0</v>
      </c>
      <c r="AG251" s="194">
        <f>SUMIF(振分, $C251, 計算_投入係数表_加工!AG$4:AG$123)</f>
        <v>0</v>
      </c>
      <c r="AH251" s="194">
        <f>SUMIF(振分, $C251, 計算_投入係数表_加工!AH$4:AH$123)</f>
        <v>0</v>
      </c>
      <c r="AI251" s="194">
        <f>SUMIF(振分, $C251, 計算_投入係数表_加工!AI$4:AI$123)</f>
        <v>0</v>
      </c>
      <c r="AJ251" s="194">
        <f>SUMIF(振分, $C251, 計算_投入係数表_加工!AJ$4:AJ$123)</f>
        <v>0</v>
      </c>
      <c r="AK251" s="194">
        <f>SUMIF(振分, $C251, 計算_投入係数表_加工!AK$4:AK$123)</f>
        <v>0</v>
      </c>
      <c r="AL251" s="194">
        <f>SUMIF(振分, $C251, 計算_投入係数表_加工!AL$4:AL$123)</f>
        <v>0</v>
      </c>
      <c r="AM251" s="194">
        <f>SUMIF(振分, $C251, 計算_投入係数表_加工!AM$4:AM$123)</f>
        <v>0</v>
      </c>
      <c r="AN251" s="194">
        <f>SUMIF(振分, $C251, 計算_投入係数表_加工!AN$4:AN$123)</f>
        <v>0</v>
      </c>
      <c r="AO251" s="194">
        <f>SUMIF(振分, $C251, 計算_投入係数表_加工!AO$4:AO$123)</f>
        <v>0</v>
      </c>
      <c r="AP251" s="194">
        <f>SUMIF(振分, $C251, 計算_投入係数表_加工!AP$4:AP$123)</f>
        <v>0</v>
      </c>
      <c r="AQ251" s="194">
        <f>SUMIF(振分, $C251, 計算_投入係数表_加工!AQ$4:AQ$123)</f>
        <v>0</v>
      </c>
      <c r="AR251" s="194">
        <f>SUMIF(振分, $C251, 計算_投入係数表_加工!AR$4:AR$123)</f>
        <v>0</v>
      </c>
      <c r="AS251" s="194">
        <f>SUMIF(振分, $C251, 計算_投入係数表_加工!AS$4:AS$123)</f>
        <v>0</v>
      </c>
      <c r="AT251" s="194">
        <f>SUMIF(振分, $C251, 計算_投入係数表_加工!AT$4:AT$123)</f>
        <v>0</v>
      </c>
      <c r="AU251" s="194">
        <f>SUMIF(振分, $C251, 計算_投入係数表_加工!AU$4:AU$123)</f>
        <v>0</v>
      </c>
      <c r="AV251" s="194">
        <f>SUMIF(振分, $C251, 計算_投入係数表_加工!AV$4:AV$123)</f>
        <v>0</v>
      </c>
      <c r="AW251" s="194">
        <f>SUMIF(振分, $C251, 計算_投入係数表_加工!AW$4:AW$123)</f>
        <v>0</v>
      </c>
      <c r="AX251" s="194">
        <f>SUMIF(振分, $C251, 計算_投入係数表_加工!AX$4:AX$123)</f>
        <v>0</v>
      </c>
      <c r="AY251" s="194">
        <f>SUMIF(振分, $C251, 計算_投入係数表_加工!AY$4:AY$123)</f>
        <v>0</v>
      </c>
      <c r="AZ251" s="194">
        <f>SUMIF(振分, $C251, 計算_投入係数表_加工!AZ$4:AZ$123)</f>
        <v>0</v>
      </c>
      <c r="BA251" s="194">
        <f>SUMIF(振分, $C251, 計算_投入係数表_加工!BA$4:BA$123)</f>
        <v>0</v>
      </c>
      <c r="BB251" s="194">
        <f>SUMIF(振分, $C251, 計算_投入係数表_加工!BB$4:BB$123)</f>
        <v>0</v>
      </c>
      <c r="BC251" s="194">
        <f>SUMIF(振分, $C251, 計算_投入係数表_加工!BC$4:BC$123)</f>
        <v>0</v>
      </c>
      <c r="BD251" s="194">
        <f>SUMIF(振分, $C251, 計算_投入係数表_加工!BD$4:BD$123)</f>
        <v>0</v>
      </c>
      <c r="BE251" s="194">
        <f>SUMIF(振分, $C251, 計算_投入係数表_加工!BE$4:BE$123)</f>
        <v>0</v>
      </c>
      <c r="BF251" s="194">
        <f>SUMIF(振分, $C251, 計算_投入係数表_加工!BF$4:BF$123)</f>
        <v>0</v>
      </c>
      <c r="BG251" s="194">
        <f>SUMIF(振分, $C251, 計算_投入係数表_加工!BG$4:BG$123)</f>
        <v>0</v>
      </c>
      <c r="BH251" s="194">
        <f>SUMIF(振分, $C251, 計算_投入係数表_加工!BH$4:BH$123)</f>
        <v>0</v>
      </c>
      <c r="BI251" s="194">
        <f>SUMIF(振分, $C251, 計算_投入係数表_加工!BI$4:BI$123)</f>
        <v>0</v>
      </c>
      <c r="BJ251" s="194">
        <f>SUMIF(振分, $C251, 計算_投入係数表_加工!BJ$4:BJ$123)</f>
        <v>0</v>
      </c>
      <c r="BK251" s="194">
        <f>SUMIF(振分, $C251, 計算_投入係数表_加工!BK$4:BK$123)</f>
        <v>0</v>
      </c>
      <c r="BL251" s="194">
        <f>SUMIF(振分, $C251, 計算_投入係数表_加工!BL$4:BL$123)</f>
        <v>0</v>
      </c>
      <c r="BM251" s="194">
        <f>SUMIF(振分, $C251, 計算_投入係数表_加工!BM$4:BM$123)</f>
        <v>0</v>
      </c>
      <c r="BN251" s="194">
        <f>SUMIF(振分, $C251, 計算_投入係数表_加工!BN$4:BN$123)</f>
        <v>0</v>
      </c>
      <c r="BO251" s="194">
        <f>SUMIF(振分, $C251, 計算_投入係数表_加工!BO$4:BO$123)</f>
        <v>0</v>
      </c>
      <c r="BP251" s="194">
        <f>SUMIF(振分, $C251, 計算_投入係数表_加工!BP$4:BP$123)</f>
        <v>0</v>
      </c>
      <c r="BQ251" s="194">
        <f>SUMIF(振分, $C251, 計算_投入係数表_加工!BQ$4:BQ$123)</f>
        <v>0</v>
      </c>
      <c r="BR251" s="194">
        <f>SUMIF(振分, $C251, 計算_投入係数表_加工!BR$4:BR$123)</f>
        <v>0</v>
      </c>
      <c r="BS251" s="194">
        <f>SUMIF(振分, $C251, 計算_投入係数表_加工!BS$4:BS$123)</f>
        <v>0</v>
      </c>
      <c r="BT251" s="194">
        <f>SUMIF(振分, $C251, 計算_投入係数表_加工!BT$4:BT$123)</f>
        <v>0</v>
      </c>
      <c r="BU251" s="194">
        <f>SUMIF(振分, $C251, 計算_投入係数表_加工!BU$4:BU$123)</f>
        <v>0</v>
      </c>
      <c r="BV251" s="194">
        <f>SUMIF(振分, $C251, 計算_投入係数表_加工!BV$4:BV$123)</f>
        <v>0</v>
      </c>
      <c r="BW251" s="194">
        <f>SUMIF(振分, $C251, 計算_投入係数表_加工!BW$4:BW$123)</f>
        <v>0</v>
      </c>
      <c r="BX251" s="194">
        <f>SUMIF(振分, $C251, 計算_投入係数表_加工!BX$4:BX$123)</f>
        <v>0</v>
      </c>
      <c r="BY251" s="194">
        <f>SUMIF(振分, $C251, 計算_投入係数表_加工!BY$4:BY$123)</f>
        <v>0</v>
      </c>
      <c r="BZ251" s="194">
        <f>SUMIF(振分, $C251, 計算_投入係数表_加工!BZ$4:BZ$123)</f>
        <v>0</v>
      </c>
      <c r="CA251" s="194">
        <f>SUMIF(振分, $C251, 計算_投入係数表_加工!CA$4:CA$123)</f>
        <v>0</v>
      </c>
      <c r="CB251" s="194">
        <f>SUMIF(振分, $C251, 計算_投入係数表_加工!CB$4:CB$123)</f>
        <v>0</v>
      </c>
      <c r="CC251" s="194">
        <f>SUMIF(振分, $C251, 計算_投入係数表_加工!CC$4:CC$123)</f>
        <v>0</v>
      </c>
      <c r="CD251" s="194">
        <f>SUMIF(振分, $C251, 計算_投入係数表_加工!CD$4:CD$123)</f>
        <v>0</v>
      </c>
      <c r="CE251" s="194">
        <f>SUMIF(振分, $C251, 計算_投入係数表_加工!CE$4:CE$123)</f>
        <v>0</v>
      </c>
      <c r="CF251" s="194">
        <f>SUMIF(振分, $C251, 計算_投入係数表_加工!CF$4:CF$123)</f>
        <v>0</v>
      </c>
      <c r="CG251" s="194">
        <f>SUMIF(振分, $C251, 計算_投入係数表_加工!CG$4:CG$123)</f>
        <v>0</v>
      </c>
      <c r="CH251" s="194">
        <f>SUMIF(振分, $C251, 計算_投入係数表_加工!CH$4:CH$123)</f>
        <v>0</v>
      </c>
      <c r="CI251" s="194">
        <f>SUMIF(振分, $C251, 計算_投入係数表_加工!CI$4:CI$123)</f>
        <v>0</v>
      </c>
      <c r="CJ251" s="194">
        <f>SUMIF(振分, $C251, 計算_投入係数表_加工!CJ$4:CJ$123)</f>
        <v>0</v>
      </c>
      <c r="CK251" s="194">
        <f>SUMIF(振分, $C251, 計算_投入係数表_加工!CK$4:CK$123)</f>
        <v>0</v>
      </c>
      <c r="CL251" s="194">
        <f>SUMIF(振分, $C251, 計算_投入係数表_加工!CL$4:CL$123)</f>
        <v>0</v>
      </c>
      <c r="CM251" s="194">
        <f>SUMIF(振分, $C251, 計算_投入係数表_加工!CM$4:CM$123)</f>
        <v>0</v>
      </c>
      <c r="CN251" s="194">
        <f>SUMIF(振分, $C251, 計算_投入係数表_加工!CN$4:CN$123)</f>
        <v>0</v>
      </c>
      <c r="CO251" s="194">
        <f>SUMIF(振分, $C251, 計算_投入係数表_加工!CO$4:CO$123)</f>
        <v>0</v>
      </c>
      <c r="CP251" s="194">
        <f>SUMIF(振分, $C251, 計算_投入係数表_加工!CP$4:CP$123)</f>
        <v>0</v>
      </c>
      <c r="CQ251" s="194">
        <f>SUMIF(振分, $C251, 計算_投入係数表_加工!CQ$4:CQ$123)</f>
        <v>0</v>
      </c>
      <c r="CR251" s="194">
        <f>SUMIF(振分, $C251, 計算_投入係数表_加工!CR$4:CR$123)</f>
        <v>0</v>
      </c>
      <c r="CS251" s="194">
        <f>SUMIF(振分, $C251, 計算_投入係数表_加工!CS$4:CS$123)</f>
        <v>0</v>
      </c>
      <c r="CT251" s="194">
        <f>SUMIF(振分, $C251, 計算_投入係数表_加工!CT$4:CT$123)</f>
        <v>0</v>
      </c>
      <c r="CU251" s="194">
        <f>SUMIF(振分, $C251, 計算_投入係数表_加工!CU$4:CU$123)</f>
        <v>0</v>
      </c>
      <c r="CV251" s="194">
        <f>SUMIF(振分, $C251, 計算_投入係数表_加工!CV$4:CV$123)</f>
        <v>0</v>
      </c>
      <c r="CW251" s="194">
        <f>SUMIF(振分, $C251, 計算_投入係数表_加工!CW$4:CW$123)</f>
        <v>0</v>
      </c>
      <c r="CX251" s="194">
        <f>SUMIF(振分, $C251, 計算_投入係数表_加工!CX$4:CX$123)</f>
        <v>0</v>
      </c>
      <c r="CY251" s="194">
        <f>SUMIF(振分, $C251, 計算_投入係数表_加工!CY$4:CY$123)</f>
        <v>0</v>
      </c>
      <c r="CZ251" s="194">
        <f>SUMIF(振分, $C251, 計算_投入係数表_加工!CZ$4:CZ$123)</f>
        <v>0</v>
      </c>
      <c r="DA251" s="194">
        <f>SUMIF(振分, $C251, 計算_投入係数表_加工!DA$4:DA$123)</f>
        <v>0</v>
      </c>
      <c r="DB251" s="194">
        <f>SUMIF(振分, $C251, 計算_投入係数表_加工!DB$4:DB$123)</f>
        <v>0</v>
      </c>
      <c r="DC251" s="194">
        <f>SUMIF(振分, $C251, 計算_投入係数表_加工!DC$4:DC$123)</f>
        <v>0</v>
      </c>
      <c r="DD251" s="194">
        <f>SUMIF(振分, $C251, 計算_投入係数表_加工!DD$4:DD$123)</f>
        <v>0</v>
      </c>
      <c r="DE251" s="194">
        <f>SUMIF(振分, $C251, 計算_投入係数表_加工!DE$4:DE$123)</f>
        <v>0</v>
      </c>
      <c r="DF251" s="194">
        <f>SUMIF(振分, $C251, 計算_投入係数表_加工!DF$4:DF$123)</f>
        <v>0</v>
      </c>
      <c r="DG251" s="194">
        <f>SUMIF(振分, $C251, 計算_投入係数表_加工!DG$4:DG$123)</f>
        <v>0</v>
      </c>
      <c r="DH251" s="194">
        <f>SUMIF(振分, $C251, 計算_投入係数表_加工!DH$4:DH$123)</f>
        <v>0</v>
      </c>
      <c r="DI251" s="194">
        <f>SUMIF(振分, $C251, 計算_投入係数表_加工!DI$4:DI$123)</f>
        <v>0</v>
      </c>
      <c r="DJ251" s="194">
        <f>SUMIF(振分, $C251, 計算_投入係数表_加工!DJ$4:DJ$123)</f>
        <v>0</v>
      </c>
      <c r="DK251" s="194">
        <f>SUMIF(振分, $C251, 計算_投入係数表_加工!DK$4:DK$123)</f>
        <v>0</v>
      </c>
      <c r="DL251" s="194">
        <f>SUMIF(振分, $C251, 計算_投入係数表_加工!DL$4:DL$123)</f>
        <v>0</v>
      </c>
      <c r="DM251" s="194">
        <f>SUMIF(振分, $C251, 計算_投入係数表_加工!DM$4:DM$123)</f>
        <v>0</v>
      </c>
      <c r="DN251" s="194">
        <f>SUMIF(振分, $C251, 計算_投入係数表_加工!DN$4:DN$123)</f>
        <v>0</v>
      </c>
      <c r="DO251" s="194">
        <f>SUMIF(振分, $C251, 計算_投入係数表_加工!DO$4:DO$123)</f>
        <v>0</v>
      </c>
      <c r="DP251" s="194">
        <f>SUMIF(振分, $C251, 計算_投入係数表_加工!DP$4:DP$123)</f>
        <v>0</v>
      </c>
      <c r="DQ251" s="194">
        <f>SUMIF(振分, $C251, 計算_投入係数表_加工!DQ$4:DQ$123)</f>
        <v>0</v>
      </c>
      <c r="DR251" s="194">
        <f>SUMIF(振分, $C251, 計算_投入係数表_加工!DR$4:DR$123)</f>
        <v>0</v>
      </c>
      <c r="DS251" s="194">
        <f>SUMIF(振分, $C251, 計算_投入係数表_加工!DS$4:DS$123)</f>
        <v>0</v>
      </c>
      <c r="DT251" s="108">
        <f>SUMIF(振分, $C251, 計算_投入係数表_加工!DT$4:DT$123)</f>
        <v>0</v>
      </c>
    </row>
    <row r="252" spans="1:124" s="22" customFormat="1" x14ac:dyDescent="0.25">
      <c r="A252" s="34"/>
      <c r="B252" s="53">
        <v>112</v>
      </c>
      <c r="C252" s="360" t="str">
        <v>-</v>
      </c>
      <c r="D252" s="193">
        <f>SUMIF(振分, $C252, 計算_投入係数表_加工!D$4:D$123)</f>
        <v>0</v>
      </c>
      <c r="E252" s="194">
        <f>SUMIF(振分, $C252, 計算_投入係数表_加工!E$4:E$123)</f>
        <v>0</v>
      </c>
      <c r="F252" s="194">
        <f>SUMIF(振分, $C252, 計算_投入係数表_加工!F$4:F$123)</f>
        <v>0</v>
      </c>
      <c r="G252" s="194">
        <f>SUMIF(振分, $C252, 計算_投入係数表_加工!G$4:G$123)</f>
        <v>0</v>
      </c>
      <c r="H252" s="194">
        <f>SUMIF(振分, $C252, 計算_投入係数表_加工!H$4:H$123)</f>
        <v>0</v>
      </c>
      <c r="I252" s="194">
        <f>SUMIF(振分, $C252, 計算_投入係数表_加工!I$4:I$123)</f>
        <v>0</v>
      </c>
      <c r="J252" s="194">
        <f>SUMIF(振分, $C252, 計算_投入係数表_加工!J$4:J$123)</f>
        <v>0</v>
      </c>
      <c r="K252" s="194">
        <f>SUMIF(振分, $C252, 計算_投入係数表_加工!K$4:K$123)</f>
        <v>0</v>
      </c>
      <c r="L252" s="194">
        <f>SUMIF(振分, $C252, 計算_投入係数表_加工!L$4:L$123)</f>
        <v>0</v>
      </c>
      <c r="M252" s="194">
        <f>SUMIF(振分, $C252, 計算_投入係数表_加工!M$4:M$123)</f>
        <v>0</v>
      </c>
      <c r="N252" s="194">
        <f>SUMIF(振分, $C252, 計算_投入係数表_加工!N$4:N$123)</f>
        <v>0</v>
      </c>
      <c r="O252" s="194">
        <f>SUMIF(振分, $C252, 計算_投入係数表_加工!O$4:O$123)</f>
        <v>0</v>
      </c>
      <c r="P252" s="194">
        <f>SUMIF(振分, $C252, 計算_投入係数表_加工!P$4:P$123)</f>
        <v>0</v>
      </c>
      <c r="Q252" s="194">
        <f>SUMIF(振分, $C252, 計算_投入係数表_加工!Q$4:Q$123)</f>
        <v>0</v>
      </c>
      <c r="R252" s="194">
        <f>SUMIF(振分, $C252, 計算_投入係数表_加工!R$4:R$123)</f>
        <v>0</v>
      </c>
      <c r="S252" s="194">
        <f>SUMIF(振分, $C252, 計算_投入係数表_加工!S$4:S$123)</f>
        <v>0</v>
      </c>
      <c r="T252" s="194">
        <f>SUMIF(振分, $C252, 計算_投入係数表_加工!T$4:T$123)</f>
        <v>0</v>
      </c>
      <c r="U252" s="194">
        <f>SUMIF(振分, $C252, 計算_投入係数表_加工!U$4:U$123)</f>
        <v>0</v>
      </c>
      <c r="V252" s="194">
        <f>SUMIF(振分, $C252, 計算_投入係数表_加工!V$4:V$123)</f>
        <v>0</v>
      </c>
      <c r="W252" s="194">
        <f>SUMIF(振分, $C252, 計算_投入係数表_加工!W$4:W$123)</f>
        <v>0</v>
      </c>
      <c r="X252" s="194">
        <f>SUMIF(振分, $C252, 計算_投入係数表_加工!X$4:X$123)</f>
        <v>0</v>
      </c>
      <c r="Y252" s="194">
        <f>SUMIF(振分, $C252, 計算_投入係数表_加工!Y$4:Y$123)</f>
        <v>0</v>
      </c>
      <c r="Z252" s="194">
        <f>SUMIF(振分, $C252, 計算_投入係数表_加工!Z$4:Z$123)</f>
        <v>0</v>
      </c>
      <c r="AA252" s="194">
        <f>SUMIF(振分, $C252, 計算_投入係数表_加工!AA$4:AA$123)</f>
        <v>0</v>
      </c>
      <c r="AB252" s="194">
        <f>SUMIF(振分, $C252, 計算_投入係数表_加工!AB$4:AB$123)</f>
        <v>0</v>
      </c>
      <c r="AC252" s="194">
        <f>SUMIF(振分, $C252, 計算_投入係数表_加工!AC$4:AC$123)</f>
        <v>0</v>
      </c>
      <c r="AD252" s="194">
        <f>SUMIF(振分, $C252, 計算_投入係数表_加工!AD$4:AD$123)</f>
        <v>0</v>
      </c>
      <c r="AE252" s="194">
        <f>SUMIF(振分, $C252, 計算_投入係数表_加工!AE$4:AE$123)</f>
        <v>0</v>
      </c>
      <c r="AF252" s="194">
        <f>SUMIF(振分, $C252, 計算_投入係数表_加工!AF$4:AF$123)</f>
        <v>0</v>
      </c>
      <c r="AG252" s="194">
        <f>SUMIF(振分, $C252, 計算_投入係数表_加工!AG$4:AG$123)</f>
        <v>0</v>
      </c>
      <c r="AH252" s="194">
        <f>SUMIF(振分, $C252, 計算_投入係数表_加工!AH$4:AH$123)</f>
        <v>0</v>
      </c>
      <c r="AI252" s="194">
        <f>SUMIF(振分, $C252, 計算_投入係数表_加工!AI$4:AI$123)</f>
        <v>0</v>
      </c>
      <c r="AJ252" s="194">
        <f>SUMIF(振分, $C252, 計算_投入係数表_加工!AJ$4:AJ$123)</f>
        <v>0</v>
      </c>
      <c r="AK252" s="194">
        <f>SUMIF(振分, $C252, 計算_投入係数表_加工!AK$4:AK$123)</f>
        <v>0</v>
      </c>
      <c r="AL252" s="194">
        <f>SUMIF(振分, $C252, 計算_投入係数表_加工!AL$4:AL$123)</f>
        <v>0</v>
      </c>
      <c r="AM252" s="194">
        <f>SUMIF(振分, $C252, 計算_投入係数表_加工!AM$4:AM$123)</f>
        <v>0</v>
      </c>
      <c r="AN252" s="194">
        <f>SUMIF(振分, $C252, 計算_投入係数表_加工!AN$4:AN$123)</f>
        <v>0</v>
      </c>
      <c r="AO252" s="194">
        <f>SUMIF(振分, $C252, 計算_投入係数表_加工!AO$4:AO$123)</f>
        <v>0</v>
      </c>
      <c r="AP252" s="194">
        <f>SUMIF(振分, $C252, 計算_投入係数表_加工!AP$4:AP$123)</f>
        <v>0</v>
      </c>
      <c r="AQ252" s="194">
        <f>SUMIF(振分, $C252, 計算_投入係数表_加工!AQ$4:AQ$123)</f>
        <v>0</v>
      </c>
      <c r="AR252" s="194">
        <f>SUMIF(振分, $C252, 計算_投入係数表_加工!AR$4:AR$123)</f>
        <v>0</v>
      </c>
      <c r="AS252" s="194">
        <f>SUMIF(振分, $C252, 計算_投入係数表_加工!AS$4:AS$123)</f>
        <v>0</v>
      </c>
      <c r="AT252" s="194">
        <f>SUMIF(振分, $C252, 計算_投入係数表_加工!AT$4:AT$123)</f>
        <v>0</v>
      </c>
      <c r="AU252" s="194">
        <f>SUMIF(振分, $C252, 計算_投入係数表_加工!AU$4:AU$123)</f>
        <v>0</v>
      </c>
      <c r="AV252" s="194">
        <f>SUMIF(振分, $C252, 計算_投入係数表_加工!AV$4:AV$123)</f>
        <v>0</v>
      </c>
      <c r="AW252" s="194">
        <f>SUMIF(振分, $C252, 計算_投入係数表_加工!AW$4:AW$123)</f>
        <v>0</v>
      </c>
      <c r="AX252" s="194">
        <f>SUMIF(振分, $C252, 計算_投入係数表_加工!AX$4:AX$123)</f>
        <v>0</v>
      </c>
      <c r="AY252" s="194">
        <f>SUMIF(振分, $C252, 計算_投入係数表_加工!AY$4:AY$123)</f>
        <v>0</v>
      </c>
      <c r="AZ252" s="194">
        <f>SUMIF(振分, $C252, 計算_投入係数表_加工!AZ$4:AZ$123)</f>
        <v>0</v>
      </c>
      <c r="BA252" s="194">
        <f>SUMIF(振分, $C252, 計算_投入係数表_加工!BA$4:BA$123)</f>
        <v>0</v>
      </c>
      <c r="BB252" s="194">
        <f>SUMIF(振分, $C252, 計算_投入係数表_加工!BB$4:BB$123)</f>
        <v>0</v>
      </c>
      <c r="BC252" s="194">
        <f>SUMIF(振分, $C252, 計算_投入係数表_加工!BC$4:BC$123)</f>
        <v>0</v>
      </c>
      <c r="BD252" s="194">
        <f>SUMIF(振分, $C252, 計算_投入係数表_加工!BD$4:BD$123)</f>
        <v>0</v>
      </c>
      <c r="BE252" s="194">
        <f>SUMIF(振分, $C252, 計算_投入係数表_加工!BE$4:BE$123)</f>
        <v>0</v>
      </c>
      <c r="BF252" s="194">
        <f>SUMIF(振分, $C252, 計算_投入係数表_加工!BF$4:BF$123)</f>
        <v>0</v>
      </c>
      <c r="BG252" s="194">
        <f>SUMIF(振分, $C252, 計算_投入係数表_加工!BG$4:BG$123)</f>
        <v>0</v>
      </c>
      <c r="BH252" s="194">
        <f>SUMIF(振分, $C252, 計算_投入係数表_加工!BH$4:BH$123)</f>
        <v>0</v>
      </c>
      <c r="BI252" s="194">
        <f>SUMIF(振分, $C252, 計算_投入係数表_加工!BI$4:BI$123)</f>
        <v>0</v>
      </c>
      <c r="BJ252" s="194">
        <f>SUMIF(振分, $C252, 計算_投入係数表_加工!BJ$4:BJ$123)</f>
        <v>0</v>
      </c>
      <c r="BK252" s="194">
        <f>SUMIF(振分, $C252, 計算_投入係数表_加工!BK$4:BK$123)</f>
        <v>0</v>
      </c>
      <c r="BL252" s="194">
        <f>SUMIF(振分, $C252, 計算_投入係数表_加工!BL$4:BL$123)</f>
        <v>0</v>
      </c>
      <c r="BM252" s="194">
        <f>SUMIF(振分, $C252, 計算_投入係数表_加工!BM$4:BM$123)</f>
        <v>0</v>
      </c>
      <c r="BN252" s="194">
        <f>SUMIF(振分, $C252, 計算_投入係数表_加工!BN$4:BN$123)</f>
        <v>0</v>
      </c>
      <c r="BO252" s="194">
        <f>SUMIF(振分, $C252, 計算_投入係数表_加工!BO$4:BO$123)</f>
        <v>0</v>
      </c>
      <c r="BP252" s="194">
        <f>SUMIF(振分, $C252, 計算_投入係数表_加工!BP$4:BP$123)</f>
        <v>0</v>
      </c>
      <c r="BQ252" s="194">
        <f>SUMIF(振分, $C252, 計算_投入係数表_加工!BQ$4:BQ$123)</f>
        <v>0</v>
      </c>
      <c r="BR252" s="194">
        <f>SUMIF(振分, $C252, 計算_投入係数表_加工!BR$4:BR$123)</f>
        <v>0</v>
      </c>
      <c r="BS252" s="194">
        <f>SUMIF(振分, $C252, 計算_投入係数表_加工!BS$4:BS$123)</f>
        <v>0</v>
      </c>
      <c r="BT252" s="194">
        <f>SUMIF(振分, $C252, 計算_投入係数表_加工!BT$4:BT$123)</f>
        <v>0</v>
      </c>
      <c r="BU252" s="194">
        <f>SUMIF(振分, $C252, 計算_投入係数表_加工!BU$4:BU$123)</f>
        <v>0</v>
      </c>
      <c r="BV252" s="194">
        <f>SUMIF(振分, $C252, 計算_投入係数表_加工!BV$4:BV$123)</f>
        <v>0</v>
      </c>
      <c r="BW252" s="194">
        <f>SUMIF(振分, $C252, 計算_投入係数表_加工!BW$4:BW$123)</f>
        <v>0</v>
      </c>
      <c r="BX252" s="194">
        <f>SUMIF(振分, $C252, 計算_投入係数表_加工!BX$4:BX$123)</f>
        <v>0</v>
      </c>
      <c r="BY252" s="194">
        <f>SUMIF(振分, $C252, 計算_投入係数表_加工!BY$4:BY$123)</f>
        <v>0</v>
      </c>
      <c r="BZ252" s="194">
        <f>SUMIF(振分, $C252, 計算_投入係数表_加工!BZ$4:BZ$123)</f>
        <v>0</v>
      </c>
      <c r="CA252" s="194">
        <f>SUMIF(振分, $C252, 計算_投入係数表_加工!CA$4:CA$123)</f>
        <v>0</v>
      </c>
      <c r="CB252" s="194">
        <f>SUMIF(振分, $C252, 計算_投入係数表_加工!CB$4:CB$123)</f>
        <v>0</v>
      </c>
      <c r="CC252" s="194">
        <f>SUMIF(振分, $C252, 計算_投入係数表_加工!CC$4:CC$123)</f>
        <v>0</v>
      </c>
      <c r="CD252" s="194">
        <f>SUMIF(振分, $C252, 計算_投入係数表_加工!CD$4:CD$123)</f>
        <v>0</v>
      </c>
      <c r="CE252" s="194">
        <f>SUMIF(振分, $C252, 計算_投入係数表_加工!CE$4:CE$123)</f>
        <v>0</v>
      </c>
      <c r="CF252" s="194">
        <f>SUMIF(振分, $C252, 計算_投入係数表_加工!CF$4:CF$123)</f>
        <v>0</v>
      </c>
      <c r="CG252" s="194">
        <f>SUMIF(振分, $C252, 計算_投入係数表_加工!CG$4:CG$123)</f>
        <v>0</v>
      </c>
      <c r="CH252" s="194">
        <f>SUMIF(振分, $C252, 計算_投入係数表_加工!CH$4:CH$123)</f>
        <v>0</v>
      </c>
      <c r="CI252" s="194">
        <f>SUMIF(振分, $C252, 計算_投入係数表_加工!CI$4:CI$123)</f>
        <v>0</v>
      </c>
      <c r="CJ252" s="194">
        <f>SUMIF(振分, $C252, 計算_投入係数表_加工!CJ$4:CJ$123)</f>
        <v>0</v>
      </c>
      <c r="CK252" s="194">
        <f>SUMIF(振分, $C252, 計算_投入係数表_加工!CK$4:CK$123)</f>
        <v>0</v>
      </c>
      <c r="CL252" s="194">
        <f>SUMIF(振分, $C252, 計算_投入係数表_加工!CL$4:CL$123)</f>
        <v>0</v>
      </c>
      <c r="CM252" s="194">
        <f>SUMIF(振分, $C252, 計算_投入係数表_加工!CM$4:CM$123)</f>
        <v>0</v>
      </c>
      <c r="CN252" s="194">
        <f>SUMIF(振分, $C252, 計算_投入係数表_加工!CN$4:CN$123)</f>
        <v>0</v>
      </c>
      <c r="CO252" s="194">
        <f>SUMIF(振分, $C252, 計算_投入係数表_加工!CO$4:CO$123)</f>
        <v>0</v>
      </c>
      <c r="CP252" s="194">
        <f>SUMIF(振分, $C252, 計算_投入係数表_加工!CP$4:CP$123)</f>
        <v>0</v>
      </c>
      <c r="CQ252" s="194">
        <f>SUMIF(振分, $C252, 計算_投入係数表_加工!CQ$4:CQ$123)</f>
        <v>0</v>
      </c>
      <c r="CR252" s="194">
        <f>SUMIF(振分, $C252, 計算_投入係数表_加工!CR$4:CR$123)</f>
        <v>0</v>
      </c>
      <c r="CS252" s="194">
        <f>SUMIF(振分, $C252, 計算_投入係数表_加工!CS$4:CS$123)</f>
        <v>0</v>
      </c>
      <c r="CT252" s="194">
        <f>SUMIF(振分, $C252, 計算_投入係数表_加工!CT$4:CT$123)</f>
        <v>0</v>
      </c>
      <c r="CU252" s="194">
        <f>SUMIF(振分, $C252, 計算_投入係数表_加工!CU$4:CU$123)</f>
        <v>0</v>
      </c>
      <c r="CV252" s="194">
        <f>SUMIF(振分, $C252, 計算_投入係数表_加工!CV$4:CV$123)</f>
        <v>0</v>
      </c>
      <c r="CW252" s="194">
        <f>SUMIF(振分, $C252, 計算_投入係数表_加工!CW$4:CW$123)</f>
        <v>0</v>
      </c>
      <c r="CX252" s="194">
        <f>SUMIF(振分, $C252, 計算_投入係数表_加工!CX$4:CX$123)</f>
        <v>0</v>
      </c>
      <c r="CY252" s="194">
        <f>SUMIF(振分, $C252, 計算_投入係数表_加工!CY$4:CY$123)</f>
        <v>0</v>
      </c>
      <c r="CZ252" s="194">
        <f>SUMIF(振分, $C252, 計算_投入係数表_加工!CZ$4:CZ$123)</f>
        <v>0</v>
      </c>
      <c r="DA252" s="194">
        <f>SUMIF(振分, $C252, 計算_投入係数表_加工!DA$4:DA$123)</f>
        <v>0</v>
      </c>
      <c r="DB252" s="194">
        <f>SUMIF(振分, $C252, 計算_投入係数表_加工!DB$4:DB$123)</f>
        <v>0</v>
      </c>
      <c r="DC252" s="194">
        <f>SUMIF(振分, $C252, 計算_投入係数表_加工!DC$4:DC$123)</f>
        <v>0</v>
      </c>
      <c r="DD252" s="194">
        <f>SUMIF(振分, $C252, 計算_投入係数表_加工!DD$4:DD$123)</f>
        <v>0</v>
      </c>
      <c r="DE252" s="194">
        <f>SUMIF(振分, $C252, 計算_投入係数表_加工!DE$4:DE$123)</f>
        <v>0</v>
      </c>
      <c r="DF252" s="194">
        <f>SUMIF(振分, $C252, 計算_投入係数表_加工!DF$4:DF$123)</f>
        <v>0</v>
      </c>
      <c r="DG252" s="194">
        <f>SUMIF(振分, $C252, 計算_投入係数表_加工!DG$4:DG$123)</f>
        <v>0</v>
      </c>
      <c r="DH252" s="194">
        <f>SUMIF(振分, $C252, 計算_投入係数表_加工!DH$4:DH$123)</f>
        <v>0</v>
      </c>
      <c r="DI252" s="194">
        <f>SUMIF(振分, $C252, 計算_投入係数表_加工!DI$4:DI$123)</f>
        <v>0</v>
      </c>
      <c r="DJ252" s="194">
        <f>SUMIF(振分, $C252, 計算_投入係数表_加工!DJ$4:DJ$123)</f>
        <v>0</v>
      </c>
      <c r="DK252" s="194">
        <f>SUMIF(振分, $C252, 計算_投入係数表_加工!DK$4:DK$123)</f>
        <v>0</v>
      </c>
      <c r="DL252" s="194">
        <f>SUMIF(振分, $C252, 計算_投入係数表_加工!DL$4:DL$123)</f>
        <v>0</v>
      </c>
      <c r="DM252" s="194">
        <f>SUMIF(振分, $C252, 計算_投入係数表_加工!DM$4:DM$123)</f>
        <v>0</v>
      </c>
      <c r="DN252" s="194">
        <f>SUMIF(振分, $C252, 計算_投入係数表_加工!DN$4:DN$123)</f>
        <v>0</v>
      </c>
      <c r="DO252" s="194">
        <f>SUMIF(振分, $C252, 計算_投入係数表_加工!DO$4:DO$123)</f>
        <v>0</v>
      </c>
      <c r="DP252" s="194">
        <f>SUMIF(振分, $C252, 計算_投入係数表_加工!DP$4:DP$123)</f>
        <v>0</v>
      </c>
      <c r="DQ252" s="194">
        <f>SUMIF(振分, $C252, 計算_投入係数表_加工!DQ$4:DQ$123)</f>
        <v>0</v>
      </c>
      <c r="DR252" s="194">
        <f>SUMIF(振分, $C252, 計算_投入係数表_加工!DR$4:DR$123)</f>
        <v>0</v>
      </c>
      <c r="DS252" s="194">
        <f>SUMIF(振分, $C252, 計算_投入係数表_加工!DS$4:DS$123)</f>
        <v>0</v>
      </c>
      <c r="DT252" s="108">
        <f>SUMIF(振分, $C252, 計算_投入係数表_加工!DT$4:DT$123)</f>
        <v>0</v>
      </c>
    </row>
    <row r="253" spans="1:124" s="22" customFormat="1" x14ac:dyDescent="0.25">
      <c r="A253" s="34"/>
      <c r="B253" s="53">
        <v>113</v>
      </c>
      <c r="C253" s="360" t="str">
        <v>-</v>
      </c>
      <c r="D253" s="193">
        <f>SUMIF(振分, $C253, 計算_投入係数表_加工!D$4:D$123)</f>
        <v>0</v>
      </c>
      <c r="E253" s="194">
        <f>SUMIF(振分, $C253, 計算_投入係数表_加工!E$4:E$123)</f>
        <v>0</v>
      </c>
      <c r="F253" s="194">
        <f>SUMIF(振分, $C253, 計算_投入係数表_加工!F$4:F$123)</f>
        <v>0</v>
      </c>
      <c r="G253" s="194">
        <f>SUMIF(振分, $C253, 計算_投入係数表_加工!G$4:G$123)</f>
        <v>0</v>
      </c>
      <c r="H253" s="194">
        <f>SUMIF(振分, $C253, 計算_投入係数表_加工!H$4:H$123)</f>
        <v>0</v>
      </c>
      <c r="I253" s="194">
        <f>SUMIF(振分, $C253, 計算_投入係数表_加工!I$4:I$123)</f>
        <v>0</v>
      </c>
      <c r="J253" s="194">
        <f>SUMIF(振分, $C253, 計算_投入係数表_加工!J$4:J$123)</f>
        <v>0</v>
      </c>
      <c r="K253" s="194">
        <f>SUMIF(振分, $C253, 計算_投入係数表_加工!K$4:K$123)</f>
        <v>0</v>
      </c>
      <c r="L253" s="194">
        <f>SUMIF(振分, $C253, 計算_投入係数表_加工!L$4:L$123)</f>
        <v>0</v>
      </c>
      <c r="M253" s="194">
        <f>SUMIF(振分, $C253, 計算_投入係数表_加工!M$4:M$123)</f>
        <v>0</v>
      </c>
      <c r="N253" s="194">
        <f>SUMIF(振分, $C253, 計算_投入係数表_加工!N$4:N$123)</f>
        <v>0</v>
      </c>
      <c r="O253" s="194">
        <f>SUMIF(振分, $C253, 計算_投入係数表_加工!O$4:O$123)</f>
        <v>0</v>
      </c>
      <c r="P253" s="194">
        <f>SUMIF(振分, $C253, 計算_投入係数表_加工!P$4:P$123)</f>
        <v>0</v>
      </c>
      <c r="Q253" s="194">
        <f>SUMIF(振分, $C253, 計算_投入係数表_加工!Q$4:Q$123)</f>
        <v>0</v>
      </c>
      <c r="R253" s="194">
        <f>SUMIF(振分, $C253, 計算_投入係数表_加工!R$4:R$123)</f>
        <v>0</v>
      </c>
      <c r="S253" s="194">
        <f>SUMIF(振分, $C253, 計算_投入係数表_加工!S$4:S$123)</f>
        <v>0</v>
      </c>
      <c r="T253" s="194">
        <f>SUMIF(振分, $C253, 計算_投入係数表_加工!T$4:T$123)</f>
        <v>0</v>
      </c>
      <c r="U253" s="194">
        <f>SUMIF(振分, $C253, 計算_投入係数表_加工!U$4:U$123)</f>
        <v>0</v>
      </c>
      <c r="V253" s="194">
        <f>SUMIF(振分, $C253, 計算_投入係数表_加工!V$4:V$123)</f>
        <v>0</v>
      </c>
      <c r="W253" s="194">
        <f>SUMIF(振分, $C253, 計算_投入係数表_加工!W$4:W$123)</f>
        <v>0</v>
      </c>
      <c r="X253" s="194">
        <f>SUMIF(振分, $C253, 計算_投入係数表_加工!X$4:X$123)</f>
        <v>0</v>
      </c>
      <c r="Y253" s="194">
        <f>SUMIF(振分, $C253, 計算_投入係数表_加工!Y$4:Y$123)</f>
        <v>0</v>
      </c>
      <c r="Z253" s="194">
        <f>SUMIF(振分, $C253, 計算_投入係数表_加工!Z$4:Z$123)</f>
        <v>0</v>
      </c>
      <c r="AA253" s="194">
        <f>SUMIF(振分, $C253, 計算_投入係数表_加工!AA$4:AA$123)</f>
        <v>0</v>
      </c>
      <c r="AB253" s="194">
        <f>SUMIF(振分, $C253, 計算_投入係数表_加工!AB$4:AB$123)</f>
        <v>0</v>
      </c>
      <c r="AC253" s="194">
        <f>SUMIF(振分, $C253, 計算_投入係数表_加工!AC$4:AC$123)</f>
        <v>0</v>
      </c>
      <c r="AD253" s="194">
        <f>SUMIF(振分, $C253, 計算_投入係数表_加工!AD$4:AD$123)</f>
        <v>0</v>
      </c>
      <c r="AE253" s="194">
        <f>SUMIF(振分, $C253, 計算_投入係数表_加工!AE$4:AE$123)</f>
        <v>0</v>
      </c>
      <c r="AF253" s="194">
        <f>SUMIF(振分, $C253, 計算_投入係数表_加工!AF$4:AF$123)</f>
        <v>0</v>
      </c>
      <c r="AG253" s="194">
        <f>SUMIF(振分, $C253, 計算_投入係数表_加工!AG$4:AG$123)</f>
        <v>0</v>
      </c>
      <c r="AH253" s="194">
        <f>SUMIF(振分, $C253, 計算_投入係数表_加工!AH$4:AH$123)</f>
        <v>0</v>
      </c>
      <c r="AI253" s="194">
        <f>SUMIF(振分, $C253, 計算_投入係数表_加工!AI$4:AI$123)</f>
        <v>0</v>
      </c>
      <c r="AJ253" s="194">
        <f>SUMIF(振分, $C253, 計算_投入係数表_加工!AJ$4:AJ$123)</f>
        <v>0</v>
      </c>
      <c r="AK253" s="194">
        <f>SUMIF(振分, $C253, 計算_投入係数表_加工!AK$4:AK$123)</f>
        <v>0</v>
      </c>
      <c r="AL253" s="194">
        <f>SUMIF(振分, $C253, 計算_投入係数表_加工!AL$4:AL$123)</f>
        <v>0</v>
      </c>
      <c r="AM253" s="194">
        <f>SUMIF(振分, $C253, 計算_投入係数表_加工!AM$4:AM$123)</f>
        <v>0</v>
      </c>
      <c r="AN253" s="194">
        <f>SUMIF(振分, $C253, 計算_投入係数表_加工!AN$4:AN$123)</f>
        <v>0</v>
      </c>
      <c r="AO253" s="194">
        <f>SUMIF(振分, $C253, 計算_投入係数表_加工!AO$4:AO$123)</f>
        <v>0</v>
      </c>
      <c r="AP253" s="194">
        <f>SUMIF(振分, $C253, 計算_投入係数表_加工!AP$4:AP$123)</f>
        <v>0</v>
      </c>
      <c r="AQ253" s="194">
        <f>SUMIF(振分, $C253, 計算_投入係数表_加工!AQ$4:AQ$123)</f>
        <v>0</v>
      </c>
      <c r="AR253" s="194">
        <f>SUMIF(振分, $C253, 計算_投入係数表_加工!AR$4:AR$123)</f>
        <v>0</v>
      </c>
      <c r="AS253" s="194">
        <f>SUMIF(振分, $C253, 計算_投入係数表_加工!AS$4:AS$123)</f>
        <v>0</v>
      </c>
      <c r="AT253" s="194">
        <f>SUMIF(振分, $C253, 計算_投入係数表_加工!AT$4:AT$123)</f>
        <v>0</v>
      </c>
      <c r="AU253" s="194">
        <f>SUMIF(振分, $C253, 計算_投入係数表_加工!AU$4:AU$123)</f>
        <v>0</v>
      </c>
      <c r="AV253" s="194">
        <f>SUMIF(振分, $C253, 計算_投入係数表_加工!AV$4:AV$123)</f>
        <v>0</v>
      </c>
      <c r="AW253" s="194">
        <f>SUMIF(振分, $C253, 計算_投入係数表_加工!AW$4:AW$123)</f>
        <v>0</v>
      </c>
      <c r="AX253" s="194">
        <f>SUMIF(振分, $C253, 計算_投入係数表_加工!AX$4:AX$123)</f>
        <v>0</v>
      </c>
      <c r="AY253" s="194">
        <f>SUMIF(振分, $C253, 計算_投入係数表_加工!AY$4:AY$123)</f>
        <v>0</v>
      </c>
      <c r="AZ253" s="194">
        <f>SUMIF(振分, $C253, 計算_投入係数表_加工!AZ$4:AZ$123)</f>
        <v>0</v>
      </c>
      <c r="BA253" s="194">
        <f>SUMIF(振分, $C253, 計算_投入係数表_加工!BA$4:BA$123)</f>
        <v>0</v>
      </c>
      <c r="BB253" s="194">
        <f>SUMIF(振分, $C253, 計算_投入係数表_加工!BB$4:BB$123)</f>
        <v>0</v>
      </c>
      <c r="BC253" s="194">
        <f>SUMIF(振分, $C253, 計算_投入係数表_加工!BC$4:BC$123)</f>
        <v>0</v>
      </c>
      <c r="BD253" s="194">
        <f>SUMIF(振分, $C253, 計算_投入係数表_加工!BD$4:BD$123)</f>
        <v>0</v>
      </c>
      <c r="BE253" s="194">
        <f>SUMIF(振分, $C253, 計算_投入係数表_加工!BE$4:BE$123)</f>
        <v>0</v>
      </c>
      <c r="BF253" s="194">
        <f>SUMIF(振分, $C253, 計算_投入係数表_加工!BF$4:BF$123)</f>
        <v>0</v>
      </c>
      <c r="BG253" s="194">
        <f>SUMIF(振分, $C253, 計算_投入係数表_加工!BG$4:BG$123)</f>
        <v>0</v>
      </c>
      <c r="BH253" s="194">
        <f>SUMIF(振分, $C253, 計算_投入係数表_加工!BH$4:BH$123)</f>
        <v>0</v>
      </c>
      <c r="BI253" s="194">
        <f>SUMIF(振分, $C253, 計算_投入係数表_加工!BI$4:BI$123)</f>
        <v>0</v>
      </c>
      <c r="BJ253" s="194">
        <f>SUMIF(振分, $C253, 計算_投入係数表_加工!BJ$4:BJ$123)</f>
        <v>0</v>
      </c>
      <c r="BK253" s="194">
        <f>SUMIF(振分, $C253, 計算_投入係数表_加工!BK$4:BK$123)</f>
        <v>0</v>
      </c>
      <c r="BL253" s="194">
        <f>SUMIF(振分, $C253, 計算_投入係数表_加工!BL$4:BL$123)</f>
        <v>0</v>
      </c>
      <c r="BM253" s="194">
        <f>SUMIF(振分, $C253, 計算_投入係数表_加工!BM$4:BM$123)</f>
        <v>0</v>
      </c>
      <c r="BN253" s="194">
        <f>SUMIF(振分, $C253, 計算_投入係数表_加工!BN$4:BN$123)</f>
        <v>0</v>
      </c>
      <c r="BO253" s="194">
        <f>SUMIF(振分, $C253, 計算_投入係数表_加工!BO$4:BO$123)</f>
        <v>0</v>
      </c>
      <c r="BP253" s="194">
        <f>SUMIF(振分, $C253, 計算_投入係数表_加工!BP$4:BP$123)</f>
        <v>0</v>
      </c>
      <c r="BQ253" s="194">
        <f>SUMIF(振分, $C253, 計算_投入係数表_加工!BQ$4:BQ$123)</f>
        <v>0</v>
      </c>
      <c r="BR253" s="194">
        <f>SUMIF(振分, $C253, 計算_投入係数表_加工!BR$4:BR$123)</f>
        <v>0</v>
      </c>
      <c r="BS253" s="194">
        <f>SUMIF(振分, $C253, 計算_投入係数表_加工!BS$4:BS$123)</f>
        <v>0</v>
      </c>
      <c r="BT253" s="194">
        <f>SUMIF(振分, $C253, 計算_投入係数表_加工!BT$4:BT$123)</f>
        <v>0</v>
      </c>
      <c r="BU253" s="194">
        <f>SUMIF(振分, $C253, 計算_投入係数表_加工!BU$4:BU$123)</f>
        <v>0</v>
      </c>
      <c r="BV253" s="194">
        <f>SUMIF(振分, $C253, 計算_投入係数表_加工!BV$4:BV$123)</f>
        <v>0</v>
      </c>
      <c r="BW253" s="194">
        <f>SUMIF(振分, $C253, 計算_投入係数表_加工!BW$4:BW$123)</f>
        <v>0</v>
      </c>
      <c r="BX253" s="194">
        <f>SUMIF(振分, $C253, 計算_投入係数表_加工!BX$4:BX$123)</f>
        <v>0</v>
      </c>
      <c r="BY253" s="194">
        <f>SUMIF(振分, $C253, 計算_投入係数表_加工!BY$4:BY$123)</f>
        <v>0</v>
      </c>
      <c r="BZ253" s="194">
        <f>SUMIF(振分, $C253, 計算_投入係数表_加工!BZ$4:BZ$123)</f>
        <v>0</v>
      </c>
      <c r="CA253" s="194">
        <f>SUMIF(振分, $C253, 計算_投入係数表_加工!CA$4:CA$123)</f>
        <v>0</v>
      </c>
      <c r="CB253" s="194">
        <f>SUMIF(振分, $C253, 計算_投入係数表_加工!CB$4:CB$123)</f>
        <v>0</v>
      </c>
      <c r="CC253" s="194">
        <f>SUMIF(振分, $C253, 計算_投入係数表_加工!CC$4:CC$123)</f>
        <v>0</v>
      </c>
      <c r="CD253" s="194">
        <f>SUMIF(振分, $C253, 計算_投入係数表_加工!CD$4:CD$123)</f>
        <v>0</v>
      </c>
      <c r="CE253" s="194">
        <f>SUMIF(振分, $C253, 計算_投入係数表_加工!CE$4:CE$123)</f>
        <v>0</v>
      </c>
      <c r="CF253" s="194">
        <f>SUMIF(振分, $C253, 計算_投入係数表_加工!CF$4:CF$123)</f>
        <v>0</v>
      </c>
      <c r="CG253" s="194">
        <f>SUMIF(振分, $C253, 計算_投入係数表_加工!CG$4:CG$123)</f>
        <v>0</v>
      </c>
      <c r="CH253" s="194">
        <f>SUMIF(振分, $C253, 計算_投入係数表_加工!CH$4:CH$123)</f>
        <v>0</v>
      </c>
      <c r="CI253" s="194">
        <f>SUMIF(振分, $C253, 計算_投入係数表_加工!CI$4:CI$123)</f>
        <v>0</v>
      </c>
      <c r="CJ253" s="194">
        <f>SUMIF(振分, $C253, 計算_投入係数表_加工!CJ$4:CJ$123)</f>
        <v>0</v>
      </c>
      <c r="CK253" s="194">
        <f>SUMIF(振分, $C253, 計算_投入係数表_加工!CK$4:CK$123)</f>
        <v>0</v>
      </c>
      <c r="CL253" s="194">
        <f>SUMIF(振分, $C253, 計算_投入係数表_加工!CL$4:CL$123)</f>
        <v>0</v>
      </c>
      <c r="CM253" s="194">
        <f>SUMIF(振分, $C253, 計算_投入係数表_加工!CM$4:CM$123)</f>
        <v>0</v>
      </c>
      <c r="CN253" s="194">
        <f>SUMIF(振分, $C253, 計算_投入係数表_加工!CN$4:CN$123)</f>
        <v>0</v>
      </c>
      <c r="CO253" s="194">
        <f>SUMIF(振分, $C253, 計算_投入係数表_加工!CO$4:CO$123)</f>
        <v>0</v>
      </c>
      <c r="CP253" s="194">
        <f>SUMIF(振分, $C253, 計算_投入係数表_加工!CP$4:CP$123)</f>
        <v>0</v>
      </c>
      <c r="CQ253" s="194">
        <f>SUMIF(振分, $C253, 計算_投入係数表_加工!CQ$4:CQ$123)</f>
        <v>0</v>
      </c>
      <c r="CR253" s="194">
        <f>SUMIF(振分, $C253, 計算_投入係数表_加工!CR$4:CR$123)</f>
        <v>0</v>
      </c>
      <c r="CS253" s="194">
        <f>SUMIF(振分, $C253, 計算_投入係数表_加工!CS$4:CS$123)</f>
        <v>0</v>
      </c>
      <c r="CT253" s="194">
        <f>SUMIF(振分, $C253, 計算_投入係数表_加工!CT$4:CT$123)</f>
        <v>0</v>
      </c>
      <c r="CU253" s="194">
        <f>SUMIF(振分, $C253, 計算_投入係数表_加工!CU$4:CU$123)</f>
        <v>0</v>
      </c>
      <c r="CV253" s="194">
        <f>SUMIF(振分, $C253, 計算_投入係数表_加工!CV$4:CV$123)</f>
        <v>0</v>
      </c>
      <c r="CW253" s="194">
        <f>SUMIF(振分, $C253, 計算_投入係数表_加工!CW$4:CW$123)</f>
        <v>0</v>
      </c>
      <c r="CX253" s="194">
        <f>SUMIF(振分, $C253, 計算_投入係数表_加工!CX$4:CX$123)</f>
        <v>0</v>
      </c>
      <c r="CY253" s="194">
        <f>SUMIF(振分, $C253, 計算_投入係数表_加工!CY$4:CY$123)</f>
        <v>0</v>
      </c>
      <c r="CZ253" s="194">
        <f>SUMIF(振分, $C253, 計算_投入係数表_加工!CZ$4:CZ$123)</f>
        <v>0</v>
      </c>
      <c r="DA253" s="194">
        <f>SUMIF(振分, $C253, 計算_投入係数表_加工!DA$4:DA$123)</f>
        <v>0</v>
      </c>
      <c r="DB253" s="194">
        <f>SUMIF(振分, $C253, 計算_投入係数表_加工!DB$4:DB$123)</f>
        <v>0</v>
      </c>
      <c r="DC253" s="194">
        <f>SUMIF(振分, $C253, 計算_投入係数表_加工!DC$4:DC$123)</f>
        <v>0</v>
      </c>
      <c r="DD253" s="194">
        <f>SUMIF(振分, $C253, 計算_投入係数表_加工!DD$4:DD$123)</f>
        <v>0</v>
      </c>
      <c r="DE253" s="194">
        <f>SUMIF(振分, $C253, 計算_投入係数表_加工!DE$4:DE$123)</f>
        <v>0</v>
      </c>
      <c r="DF253" s="194">
        <f>SUMIF(振分, $C253, 計算_投入係数表_加工!DF$4:DF$123)</f>
        <v>0</v>
      </c>
      <c r="DG253" s="194">
        <f>SUMIF(振分, $C253, 計算_投入係数表_加工!DG$4:DG$123)</f>
        <v>0</v>
      </c>
      <c r="DH253" s="194">
        <f>SUMIF(振分, $C253, 計算_投入係数表_加工!DH$4:DH$123)</f>
        <v>0</v>
      </c>
      <c r="DI253" s="194">
        <f>SUMIF(振分, $C253, 計算_投入係数表_加工!DI$4:DI$123)</f>
        <v>0</v>
      </c>
      <c r="DJ253" s="194">
        <f>SUMIF(振分, $C253, 計算_投入係数表_加工!DJ$4:DJ$123)</f>
        <v>0</v>
      </c>
      <c r="DK253" s="194">
        <f>SUMIF(振分, $C253, 計算_投入係数表_加工!DK$4:DK$123)</f>
        <v>0</v>
      </c>
      <c r="DL253" s="194">
        <f>SUMIF(振分, $C253, 計算_投入係数表_加工!DL$4:DL$123)</f>
        <v>0</v>
      </c>
      <c r="DM253" s="194">
        <f>SUMIF(振分, $C253, 計算_投入係数表_加工!DM$4:DM$123)</f>
        <v>0</v>
      </c>
      <c r="DN253" s="194">
        <f>SUMIF(振分, $C253, 計算_投入係数表_加工!DN$4:DN$123)</f>
        <v>0</v>
      </c>
      <c r="DO253" s="194">
        <f>SUMIF(振分, $C253, 計算_投入係数表_加工!DO$4:DO$123)</f>
        <v>0</v>
      </c>
      <c r="DP253" s="194">
        <f>SUMIF(振分, $C253, 計算_投入係数表_加工!DP$4:DP$123)</f>
        <v>0</v>
      </c>
      <c r="DQ253" s="194">
        <f>SUMIF(振分, $C253, 計算_投入係数表_加工!DQ$4:DQ$123)</f>
        <v>0</v>
      </c>
      <c r="DR253" s="194">
        <f>SUMIF(振分, $C253, 計算_投入係数表_加工!DR$4:DR$123)</f>
        <v>0</v>
      </c>
      <c r="DS253" s="194">
        <f>SUMIF(振分, $C253, 計算_投入係数表_加工!DS$4:DS$123)</f>
        <v>0</v>
      </c>
      <c r="DT253" s="108">
        <f>SUMIF(振分, $C253, 計算_投入係数表_加工!DT$4:DT$123)</f>
        <v>0</v>
      </c>
    </row>
    <row r="254" spans="1:124" s="22" customFormat="1" x14ac:dyDescent="0.25">
      <c r="A254" s="34"/>
      <c r="B254" s="53">
        <v>114</v>
      </c>
      <c r="C254" s="360" t="str">
        <v>-</v>
      </c>
      <c r="D254" s="193">
        <f>SUMIF(振分, $C254, 計算_投入係数表_加工!D$4:D$123)</f>
        <v>0</v>
      </c>
      <c r="E254" s="194">
        <f>SUMIF(振分, $C254, 計算_投入係数表_加工!E$4:E$123)</f>
        <v>0</v>
      </c>
      <c r="F254" s="194">
        <f>SUMIF(振分, $C254, 計算_投入係数表_加工!F$4:F$123)</f>
        <v>0</v>
      </c>
      <c r="G254" s="194">
        <f>SUMIF(振分, $C254, 計算_投入係数表_加工!G$4:G$123)</f>
        <v>0</v>
      </c>
      <c r="H254" s="194">
        <f>SUMIF(振分, $C254, 計算_投入係数表_加工!H$4:H$123)</f>
        <v>0</v>
      </c>
      <c r="I254" s="194">
        <f>SUMIF(振分, $C254, 計算_投入係数表_加工!I$4:I$123)</f>
        <v>0</v>
      </c>
      <c r="J254" s="194">
        <f>SUMIF(振分, $C254, 計算_投入係数表_加工!J$4:J$123)</f>
        <v>0</v>
      </c>
      <c r="K254" s="194">
        <f>SUMIF(振分, $C254, 計算_投入係数表_加工!K$4:K$123)</f>
        <v>0</v>
      </c>
      <c r="L254" s="194">
        <f>SUMIF(振分, $C254, 計算_投入係数表_加工!L$4:L$123)</f>
        <v>0</v>
      </c>
      <c r="M254" s="194">
        <f>SUMIF(振分, $C254, 計算_投入係数表_加工!M$4:M$123)</f>
        <v>0</v>
      </c>
      <c r="N254" s="194">
        <f>SUMIF(振分, $C254, 計算_投入係数表_加工!N$4:N$123)</f>
        <v>0</v>
      </c>
      <c r="O254" s="194">
        <f>SUMIF(振分, $C254, 計算_投入係数表_加工!O$4:O$123)</f>
        <v>0</v>
      </c>
      <c r="P254" s="194">
        <f>SUMIF(振分, $C254, 計算_投入係数表_加工!P$4:P$123)</f>
        <v>0</v>
      </c>
      <c r="Q254" s="194">
        <f>SUMIF(振分, $C254, 計算_投入係数表_加工!Q$4:Q$123)</f>
        <v>0</v>
      </c>
      <c r="R254" s="194">
        <f>SUMIF(振分, $C254, 計算_投入係数表_加工!R$4:R$123)</f>
        <v>0</v>
      </c>
      <c r="S254" s="194">
        <f>SUMIF(振分, $C254, 計算_投入係数表_加工!S$4:S$123)</f>
        <v>0</v>
      </c>
      <c r="T254" s="194">
        <f>SUMIF(振分, $C254, 計算_投入係数表_加工!T$4:T$123)</f>
        <v>0</v>
      </c>
      <c r="U254" s="194">
        <f>SUMIF(振分, $C254, 計算_投入係数表_加工!U$4:U$123)</f>
        <v>0</v>
      </c>
      <c r="V254" s="194">
        <f>SUMIF(振分, $C254, 計算_投入係数表_加工!V$4:V$123)</f>
        <v>0</v>
      </c>
      <c r="W254" s="194">
        <f>SUMIF(振分, $C254, 計算_投入係数表_加工!W$4:W$123)</f>
        <v>0</v>
      </c>
      <c r="X254" s="194">
        <f>SUMIF(振分, $C254, 計算_投入係数表_加工!X$4:X$123)</f>
        <v>0</v>
      </c>
      <c r="Y254" s="194">
        <f>SUMIF(振分, $C254, 計算_投入係数表_加工!Y$4:Y$123)</f>
        <v>0</v>
      </c>
      <c r="Z254" s="194">
        <f>SUMIF(振分, $C254, 計算_投入係数表_加工!Z$4:Z$123)</f>
        <v>0</v>
      </c>
      <c r="AA254" s="194">
        <f>SUMIF(振分, $C254, 計算_投入係数表_加工!AA$4:AA$123)</f>
        <v>0</v>
      </c>
      <c r="AB254" s="194">
        <f>SUMIF(振分, $C254, 計算_投入係数表_加工!AB$4:AB$123)</f>
        <v>0</v>
      </c>
      <c r="AC254" s="194">
        <f>SUMIF(振分, $C254, 計算_投入係数表_加工!AC$4:AC$123)</f>
        <v>0</v>
      </c>
      <c r="AD254" s="194">
        <f>SUMIF(振分, $C254, 計算_投入係数表_加工!AD$4:AD$123)</f>
        <v>0</v>
      </c>
      <c r="AE254" s="194">
        <f>SUMIF(振分, $C254, 計算_投入係数表_加工!AE$4:AE$123)</f>
        <v>0</v>
      </c>
      <c r="AF254" s="194">
        <f>SUMIF(振分, $C254, 計算_投入係数表_加工!AF$4:AF$123)</f>
        <v>0</v>
      </c>
      <c r="AG254" s="194">
        <f>SUMIF(振分, $C254, 計算_投入係数表_加工!AG$4:AG$123)</f>
        <v>0</v>
      </c>
      <c r="AH254" s="194">
        <f>SUMIF(振分, $C254, 計算_投入係数表_加工!AH$4:AH$123)</f>
        <v>0</v>
      </c>
      <c r="AI254" s="194">
        <f>SUMIF(振分, $C254, 計算_投入係数表_加工!AI$4:AI$123)</f>
        <v>0</v>
      </c>
      <c r="AJ254" s="194">
        <f>SUMIF(振分, $C254, 計算_投入係数表_加工!AJ$4:AJ$123)</f>
        <v>0</v>
      </c>
      <c r="AK254" s="194">
        <f>SUMIF(振分, $C254, 計算_投入係数表_加工!AK$4:AK$123)</f>
        <v>0</v>
      </c>
      <c r="AL254" s="194">
        <f>SUMIF(振分, $C254, 計算_投入係数表_加工!AL$4:AL$123)</f>
        <v>0</v>
      </c>
      <c r="AM254" s="194">
        <f>SUMIF(振分, $C254, 計算_投入係数表_加工!AM$4:AM$123)</f>
        <v>0</v>
      </c>
      <c r="AN254" s="194">
        <f>SUMIF(振分, $C254, 計算_投入係数表_加工!AN$4:AN$123)</f>
        <v>0</v>
      </c>
      <c r="AO254" s="194">
        <f>SUMIF(振分, $C254, 計算_投入係数表_加工!AO$4:AO$123)</f>
        <v>0</v>
      </c>
      <c r="AP254" s="194">
        <f>SUMIF(振分, $C254, 計算_投入係数表_加工!AP$4:AP$123)</f>
        <v>0</v>
      </c>
      <c r="AQ254" s="194">
        <f>SUMIF(振分, $C254, 計算_投入係数表_加工!AQ$4:AQ$123)</f>
        <v>0</v>
      </c>
      <c r="AR254" s="194">
        <f>SUMIF(振分, $C254, 計算_投入係数表_加工!AR$4:AR$123)</f>
        <v>0</v>
      </c>
      <c r="AS254" s="194">
        <f>SUMIF(振分, $C254, 計算_投入係数表_加工!AS$4:AS$123)</f>
        <v>0</v>
      </c>
      <c r="AT254" s="194">
        <f>SUMIF(振分, $C254, 計算_投入係数表_加工!AT$4:AT$123)</f>
        <v>0</v>
      </c>
      <c r="AU254" s="194">
        <f>SUMIF(振分, $C254, 計算_投入係数表_加工!AU$4:AU$123)</f>
        <v>0</v>
      </c>
      <c r="AV254" s="194">
        <f>SUMIF(振分, $C254, 計算_投入係数表_加工!AV$4:AV$123)</f>
        <v>0</v>
      </c>
      <c r="AW254" s="194">
        <f>SUMIF(振分, $C254, 計算_投入係数表_加工!AW$4:AW$123)</f>
        <v>0</v>
      </c>
      <c r="AX254" s="194">
        <f>SUMIF(振分, $C254, 計算_投入係数表_加工!AX$4:AX$123)</f>
        <v>0</v>
      </c>
      <c r="AY254" s="194">
        <f>SUMIF(振分, $C254, 計算_投入係数表_加工!AY$4:AY$123)</f>
        <v>0</v>
      </c>
      <c r="AZ254" s="194">
        <f>SUMIF(振分, $C254, 計算_投入係数表_加工!AZ$4:AZ$123)</f>
        <v>0</v>
      </c>
      <c r="BA254" s="194">
        <f>SUMIF(振分, $C254, 計算_投入係数表_加工!BA$4:BA$123)</f>
        <v>0</v>
      </c>
      <c r="BB254" s="194">
        <f>SUMIF(振分, $C254, 計算_投入係数表_加工!BB$4:BB$123)</f>
        <v>0</v>
      </c>
      <c r="BC254" s="194">
        <f>SUMIF(振分, $C254, 計算_投入係数表_加工!BC$4:BC$123)</f>
        <v>0</v>
      </c>
      <c r="BD254" s="194">
        <f>SUMIF(振分, $C254, 計算_投入係数表_加工!BD$4:BD$123)</f>
        <v>0</v>
      </c>
      <c r="BE254" s="194">
        <f>SUMIF(振分, $C254, 計算_投入係数表_加工!BE$4:BE$123)</f>
        <v>0</v>
      </c>
      <c r="BF254" s="194">
        <f>SUMIF(振分, $C254, 計算_投入係数表_加工!BF$4:BF$123)</f>
        <v>0</v>
      </c>
      <c r="BG254" s="194">
        <f>SUMIF(振分, $C254, 計算_投入係数表_加工!BG$4:BG$123)</f>
        <v>0</v>
      </c>
      <c r="BH254" s="194">
        <f>SUMIF(振分, $C254, 計算_投入係数表_加工!BH$4:BH$123)</f>
        <v>0</v>
      </c>
      <c r="BI254" s="194">
        <f>SUMIF(振分, $C254, 計算_投入係数表_加工!BI$4:BI$123)</f>
        <v>0</v>
      </c>
      <c r="BJ254" s="194">
        <f>SUMIF(振分, $C254, 計算_投入係数表_加工!BJ$4:BJ$123)</f>
        <v>0</v>
      </c>
      <c r="BK254" s="194">
        <f>SUMIF(振分, $C254, 計算_投入係数表_加工!BK$4:BK$123)</f>
        <v>0</v>
      </c>
      <c r="BL254" s="194">
        <f>SUMIF(振分, $C254, 計算_投入係数表_加工!BL$4:BL$123)</f>
        <v>0</v>
      </c>
      <c r="BM254" s="194">
        <f>SUMIF(振分, $C254, 計算_投入係数表_加工!BM$4:BM$123)</f>
        <v>0</v>
      </c>
      <c r="BN254" s="194">
        <f>SUMIF(振分, $C254, 計算_投入係数表_加工!BN$4:BN$123)</f>
        <v>0</v>
      </c>
      <c r="BO254" s="194">
        <f>SUMIF(振分, $C254, 計算_投入係数表_加工!BO$4:BO$123)</f>
        <v>0</v>
      </c>
      <c r="BP254" s="194">
        <f>SUMIF(振分, $C254, 計算_投入係数表_加工!BP$4:BP$123)</f>
        <v>0</v>
      </c>
      <c r="BQ254" s="194">
        <f>SUMIF(振分, $C254, 計算_投入係数表_加工!BQ$4:BQ$123)</f>
        <v>0</v>
      </c>
      <c r="BR254" s="194">
        <f>SUMIF(振分, $C254, 計算_投入係数表_加工!BR$4:BR$123)</f>
        <v>0</v>
      </c>
      <c r="BS254" s="194">
        <f>SUMIF(振分, $C254, 計算_投入係数表_加工!BS$4:BS$123)</f>
        <v>0</v>
      </c>
      <c r="BT254" s="194">
        <f>SUMIF(振分, $C254, 計算_投入係数表_加工!BT$4:BT$123)</f>
        <v>0</v>
      </c>
      <c r="BU254" s="194">
        <f>SUMIF(振分, $C254, 計算_投入係数表_加工!BU$4:BU$123)</f>
        <v>0</v>
      </c>
      <c r="BV254" s="194">
        <f>SUMIF(振分, $C254, 計算_投入係数表_加工!BV$4:BV$123)</f>
        <v>0</v>
      </c>
      <c r="BW254" s="194">
        <f>SUMIF(振分, $C254, 計算_投入係数表_加工!BW$4:BW$123)</f>
        <v>0</v>
      </c>
      <c r="BX254" s="194">
        <f>SUMIF(振分, $C254, 計算_投入係数表_加工!BX$4:BX$123)</f>
        <v>0</v>
      </c>
      <c r="BY254" s="194">
        <f>SUMIF(振分, $C254, 計算_投入係数表_加工!BY$4:BY$123)</f>
        <v>0</v>
      </c>
      <c r="BZ254" s="194">
        <f>SUMIF(振分, $C254, 計算_投入係数表_加工!BZ$4:BZ$123)</f>
        <v>0</v>
      </c>
      <c r="CA254" s="194">
        <f>SUMIF(振分, $C254, 計算_投入係数表_加工!CA$4:CA$123)</f>
        <v>0</v>
      </c>
      <c r="CB254" s="194">
        <f>SUMIF(振分, $C254, 計算_投入係数表_加工!CB$4:CB$123)</f>
        <v>0</v>
      </c>
      <c r="CC254" s="194">
        <f>SUMIF(振分, $C254, 計算_投入係数表_加工!CC$4:CC$123)</f>
        <v>0</v>
      </c>
      <c r="CD254" s="194">
        <f>SUMIF(振分, $C254, 計算_投入係数表_加工!CD$4:CD$123)</f>
        <v>0</v>
      </c>
      <c r="CE254" s="194">
        <f>SUMIF(振分, $C254, 計算_投入係数表_加工!CE$4:CE$123)</f>
        <v>0</v>
      </c>
      <c r="CF254" s="194">
        <f>SUMIF(振分, $C254, 計算_投入係数表_加工!CF$4:CF$123)</f>
        <v>0</v>
      </c>
      <c r="CG254" s="194">
        <f>SUMIF(振分, $C254, 計算_投入係数表_加工!CG$4:CG$123)</f>
        <v>0</v>
      </c>
      <c r="CH254" s="194">
        <f>SUMIF(振分, $C254, 計算_投入係数表_加工!CH$4:CH$123)</f>
        <v>0</v>
      </c>
      <c r="CI254" s="194">
        <f>SUMIF(振分, $C254, 計算_投入係数表_加工!CI$4:CI$123)</f>
        <v>0</v>
      </c>
      <c r="CJ254" s="194">
        <f>SUMIF(振分, $C254, 計算_投入係数表_加工!CJ$4:CJ$123)</f>
        <v>0</v>
      </c>
      <c r="CK254" s="194">
        <f>SUMIF(振分, $C254, 計算_投入係数表_加工!CK$4:CK$123)</f>
        <v>0</v>
      </c>
      <c r="CL254" s="194">
        <f>SUMIF(振分, $C254, 計算_投入係数表_加工!CL$4:CL$123)</f>
        <v>0</v>
      </c>
      <c r="CM254" s="194">
        <f>SUMIF(振分, $C254, 計算_投入係数表_加工!CM$4:CM$123)</f>
        <v>0</v>
      </c>
      <c r="CN254" s="194">
        <f>SUMIF(振分, $C254, 計算_投入係数表_加工!CN$4:CN$123)</f>
        <v>0</v>
      </c>
      <c r="CO254" s="194">
        <f>SUMIF(振分, $C254, 計算_投入係数表_加工!CO$4:CO$123)</f>
        <v>0</v>
      </c>
      <c r="CP254" s="194">
        <f>SUMIF(振分, $C254, 計算_投入係数表_加工!CP$4:CP$123)</f>
        <v>0</v>
      </c>
      <c r="CQ254" s="194">
        <f>SUMIF(振分, $C254, 計算_投入係数表_加工!CQ$4:CQ$123)</f>
        <v>0</v>
      </c>
      <c r="CR254" s="194">
        <f>SUMIF(振分, $C254, 計算_投入係数表_加工!CR$4:CR$123)</f>
        <v>0</v>
      </c>
      <c r="CS254" s="194">
        <f>SUMIF(振分, $C254, 計算_投入係数表_加工!CS$4:CS$123)</f>
        <v>0</v>
      </c>
      <c r="CT254" s="194">
        <f>SUMIF(振分, $C254, 計算_投入係数表_加工!CT$4:CT$123)</f>
        <v>0</v>
      </c>
      <c r="CU254" s="194">
        <f>SUMIF(振分, $C254, 計算_投入係数表_加工!CU$4:CU$123)</f>
        <v>0</v>
      </c>
      <c r="CV254" s="194">
        <f>SUMIF(振分, $C254, 計算_投入係数表_加工!CV$4:CV$123)</f>
        <v>0</v>
      </c>
      <c r="CW254" s="194">
        <f>SUMIF(振分, $C254, 計算_投入係数表_加工!CW$4:CW$123)</f>
        <v>0</v>
      </c>
      <c r="CX254" s="194">
        <f>SUMIF(振分, $C254, 計算_投入係数表_加工!CX$4:CX$123)</f>
        <v>0</v>
      </c>
      <c r="CY254" s="194">
        <f>SUMIF(振分, $C254, 計算_投入係数表_加工!CY$4:CY$123)</f>
        <v>0</v>
      </c>
      <c r="CZ254" s="194">
        <f>SUMIF(振分, $C254, 計算_投入係数表_加工!CZ$4:CZ$123)</f>
        <v>0</v>
      </c>
      <c r="DA254" s="194">
        <f>SUMIF(振分, $C254, 計算_投入係数表_加工!DA$4:DA$123)</f>
        <v>0</v>
      </c>
      <c r="DB254" s="194">
        <f>SUMIF(振分, $C254, 計算_投入係数表_加工!DB$4:DB$123)</f>
        <v>0</v>
      </c>
      <c r="DC254" s="194">
        <f>SUMIF(振分, $C254, 計算_投入係数表_加工!DC$4:DC$123)</f>
        <v>0</v>
      </c>
      <c r="DD254" s="194">
        <f>SUMIF(振分, $C254, 計算_投入係数表_加工!DD$4:DD$123)</f>
        <v>0</v>
      </c>
      <c r="DE254" s="194">
        <f>SUMIF(振分, $C254, 計算_投入係数表_加工!DE$4:DE$123)</f>
        <v>0</v>
      </c>
      <c r="DF254" s="194">
        <f>SUMIF(振分, $C254, 計算_投入係数表_加工!DF$4:DF$123)</f>
        <v>0</v>
      </c>
      <c r="DG254" s="194">
        <f>SUMIF(振分, $C254, 計算_投入係数表_加工!DG$4:DG$123)</f>
        <v>0</v>
      </c>
      <c r="DH254" s="194">
        <f>SUMIF(振分, $C254, 計算_投入係数表_加工!DH$4:DH$123)</f>
        <v>0</v>
      </c>
      <c r="DI254" s="194">
        <f>SUMIF(振分, $C254, 計算_投入係数表_加工!DI$4:DI$123)</f>
        <v>0</v>
      </c>
      <c r="DJ254" s="194">
        <f>SUMIF(振分, $C254, 計算_投入係数表_加工!DJ$4:DJ$123)</f>
        <v>0</v>
      </c>
      <c r="DK254" s="194">
        <f>SUMIF(振分, $C254, 計算_投入係数表_加工!DK$4:DK$123)</f>
        <v>0</v>
      </c>
      <c r="DL254" s="194">
        <f>SUMIF(振分, $C254, 計算_投入係数表_加工!DL$4:DL$123)</f>
        <v>0</v>
      </c>
      <c r="DM254" s="194">
        <f>SUMIF(振分, $C254, 計算_投入係数表_加工!DM$4:DM$123)</f>
        <v>0</v>
      </c>
      <c r="DN254" s="194">
        <f>SUMIF(振分, $C254, 計算_投入係数表_加工!DN$4:DN$123)</f>
        <v>0</v>
      </c>
      <c r="DO254" s="194">
        <f>SUMIF(振分, $C254, 計算_投入係数表_加工!DO$4:DO$123)</f>
        <v>0</v>
      </c>
      <c r="DP254" s="194">
        <f>SUMIF(振分, $C254, 計算_投入係数表_加工!DP$4:DP$123)</f>
        <v>0</v>
      </c>
      <c r="DQ254" s="194">
        <f>SUMIF(振分, $C254, 計算_投入係数表_加工!DQ$4:DQ$123)</f>
        <v>0</v>
      </c>
      <c r="DR254" s="194">
        <f>SUMIF(振分, $C254, 計算_投入係数表_加工!DR$4:DR$123)</f>
        <v>0</v>
      </c>
      <c r="DS254" s="194">
        <f>SUMIF(振分, $C254, 計算_投入係数表_加工!DS$4:DS$123)</f>
        <v>0</v>
      </c>
      <c r="DT254" s="108">
        <f>SUMIF(振分, $C254, 計算_投入係数表_加工!DT$4:DT$123)</f>
        <v>0</v>
      </c>
    </row>
    <row r="255" spans="1:124" s="22" customFormat="1" x14ac:dyDescent="0.25">
      <c r="A255" s="34"/>
      <c r="B255" s="53">
        <v>115</v>
      </c>
      <c r="C255" s="360" t="str">
        <v>-</v>
      </c>
      <c r="D255" s="193">
        <f>SUMIF(振分, $C255, 計算_投入係数表_加工!D$4:D$123)</f>
        <v>0</v>
      </c>
      <c r="E255" s="194">
        <f>SUMIF(振分, $C255, 計算_投入係数表_加工!E$4:E$123)</f>
        <v>0</v>
      </c>
      <c r="F255" s="194">
        <f>SUMIF(振分, $C255, 計算_投入係数表_加工!F$4:F$123)</f>
        <v>0</v>
      </c>
      <c r="G255" s="194">
        <f>SUMIF(振分, $C255, 計算_投入係数表_加工!G$4:G$123)</f>
        <v>0</v>
      </c>
      <c r="H255" s="194">
        <f>SUMIF(振分, $C255, 計算_投入係数表_加工!H$4:H$123)</f>
        <v>0</v>
      </c>
      <c r="I255" s="194">
        <f>SUMIF(振分, $C255, 計算_投入係数表_加工!I$4:I$123)</f>
        <v>0</v>
      </c>
      <c r="J255" s="194">
        <f>SUMIF(振分, $C255, 計算_投入係数表_加工!J$4:J$123)</f>
        <v>0</v>
      </c>
      <c r="K255" s="194">
        <f>SUMIF(振分, $C255, 計算_投入係数表_加工!K$4:K$123)</f>
        <v>0</v>
      </c>
      <c r="L255" s="194">
        <f>SUMIF(振分, $C255, 計算_投入係数表_加工!L$4:L$123)</f>
        <v>0</v>
      </c>
      <c r="M255" s="194">
        <f>SUMIF(振分, $C255, 計算_投入係数表_加工!M$4:M$123)</f>
        <v>0</v>
      </c>
      <c r="N255" s="194">
        <f>SUMIF(振分, $C255, 計算_投入係数表_加工!N$4:N$123)</f>
        <v>0</v>
      </c>
      <c r="O255" s="194">
        <f>SUMIF(振分, $C255, 計算_投入係数表_加工!O$4:O$123)</f>
        <v>0</v>
      </c>
      <c r="P255" s="194">
        <f>SUMIF(振分, $C255, 計算_投入係数表_加工!P$4:P$123)</f>
        <v>0</v>
      </c>
      <c r="Q255" s="194">
        <f>SUMIF(振分, $C255, 計算_投入係数表_加工!Q$4:Q$123)</f>
        <v>0</v>
      </c>
      <c r="R255" s="194">
        <f>SUMIF(振分, $C255, 計算_投入係数表_加工!R$4:R$123)</f>
        <v>0</v>
      </c>
      <c r="S255" s="194">
        <f>SUMIF(振分, $C255, 計算_投入係数表_加工!S$4:S$123)</f>
        <v>0</v>
      </c>
      <c r="T255" s="194">
        <f>SUMIF(振分, $C255, 計算_投入係数表_加工!T$4:T$123)</f>
        <v>0</v>
      </c>
      <c r="U255" s="194">
        <f>SUMIF(振分, $C255, 計算_投入係数表_加工!U$4:U$123)</f>
        <v>0</v>
      </c>
      <c r="V255" s="194">
        <f>SUMIF(振分, $C255, 計算_投入係数表_加工!V$4:V$123)</f>
        <v>0</v>
      </c>
      <c r="W255" s="194">
        <f>SUMIF(振分, $C255, 計算_投入係数表_加工!W$4:W$123)</f>
        <v>0</v>
      </c>
      <c r="X255" s="194">
        <f>SUMIF(振分, $C255, 計算_投入係数表_加工!X$4:X$123)</f>
        <v>0</v>
      </c>
      <c r="Y255" s="194">
        <f>SUMIF(振分, $C255, 計算_投入係数表_加工!Y$4:Y$123)</f>
        <v>0</v>
      </c>
      <c r="Z255" s="194">
        <f>SUMIF(振分, $C255, 計算_投入係数表_加工!Z$4:Z$123)</f>
        <v>0</v>
      </c>
      <c r="AA255" s="194">
        <f>SUMIF(振分, $C255, 計算_投入係数表_加工!AA$4:AA$123)</f>
        <v>0</v>
      </c>
      <c r="AB255" s="194">
        <f>SUMIF(振分, $C255, 計算_投入係数表_加工!AB$4:AB$123)</f>
        <v>0</v>
      </c>
      <c r="AC255" s="194">
        <f>SUMIF(振分, $C255, 計算_投入係数表_加工!AC$4:AC$123)</f>
        <v>0</v>
      </c>
      <c r="AD255" s="194">
        <f>SUMIF(振分, $C255, 計算_投入係数表_加工!AD$4:AD$123)</f>
        <v>0</v>
      </c>
      <c r="AE255" s="194">
        <f>SUMIF(振分, $C255, 計算_投入係数表_加工!AE$4:AE$123)</f>
        <v>0</v>
      </c>
      <c r="AF255" s="194">
        <f>SUMIF(振分, $C255, 計算_投入係数表_加工!AF$4:AF$123)</f>
        <v>0</v>
      </c>
      <c r="AG255" s="194">
        <f>SUMIF(振分, $C255, 計算_投入係数表_加工!AG$4:AG$123)</f>
        <v>0</v>
      </c>
      <c r="AH255" s="194">
        <f>SUMIF(振分, $C255, 計算_投入係数表_加工!AH$4:AH$123)</f>
        <v>0</v>
      </c>
      <c r="AI255" s="194">
        <f>SUMIF(振分, $C255, 計算_投入係数表_加工!AI$4:AI$123)</f>
        <v>0</v>
      </c>
      <c r="AJ255" s="194">
        <f>SUMIF(振分, $C255, 計算_投入係数表_加工!AJ$4:AJ$123)</f>
        <v>0</v>
      </c>
      <c r="AK255" s="194">
        <f>SUMIF(振分, $C255, 計算_投入係数表_加工!AK$4:AK$123)</f>
        <v>0</v>
      </c>
      <c r="AL255" s="194">
        <f>SUMIF(振分, $C255, 計算_投入係数表_加工!AL$4:AL$123)</f>
        <v>0</v>
      </c>
      <c r="AM255" s="194">
        <f>SUMIF(振分, $C255, 計算_投入係数表_加工!AM$4:AM$123)</f>
        <v>0</v>
      </c>
      <c r="AN255" s="194">
        <f>SUMIF(振分, $C255, 計算_投入係数表_加工!AN$4:AN$123)</f>
        <v>0</v>
      </c>
      <c r="AO255" s="194">
        <f>SUMIF(振分, $C255, 計算_投入係数表_加工!AO$4:AO$123)</f>
        <v>0</v>
      </c>
      <c r="AP255" s="194">
        <f>SUMIF(振分, $C255, 計算_投入係数表_加工!AP$4:AP$123)</f>
        <v>0</v>
      </c>
      <c r="AQ255" s="194">
        <f>SUMIF(振分, $C255, 計算_投入係数表_加工!AQ$4:AQ$123)</f>
        <v>0</v>
      </c>
      <c r="AR255" s="194">
        <f>SUMIF(振分, $C255, 計算_投入係数表_加工!AR$4:AR$123)</f>
        <v>0</v>
      </c>
      <c r="AS255" s="194">
        <f>SUMIF(振分, $C255, 計算_投入係数表_加工!AS$4:AS$123)</f>
        <v>0</v>
      </c>
      <c r="AT255" s="194">
        <f>SUMIF(振分, $C255, 計算_投入係数表_加工!AT$4:AT$123)</f>
        <v>0</v>
      </c>
      <c r="AU255" s="194">
        <f>SUMIF(振分, $C255, 計算_投入係数表_加工!AU$4:AU$123)</f>
        <v>0</v>
      </c>
      <c r="AV255" s="194">
        <f>SUMIF(振分, $C255, 計算_投入係数表_加工!AV$4:AV$123)</f>
        <v>0</v>
      </c>
      <c r="AW255" s="194">
        <f>SUMIF(振分, $C255, 計算_投入係数表_加工!AW$4:AW$123)</f>
        <v>0</v>
      </c>
      <c r="AX255" s="194">
        <f>SUMIF(振分, $C255, 計算_投入係数表_加工!AX$4:AX$123)</f>
        <v>0</v>
      </c>
      <c r="AY255" s="194">
        <f>SUMIF(振分, $C255, 計算_投入係数表_加工!AY$4:AY$123)</f>
        <v>0</v>
      </c>
      <c r="AZ255" s="194">
        <f>SUMIF(振分, $C255, 計算_投入係数表_加工!AZ$4:AZ$123)</f>
        <v>0</v>
      </c>
      <c r="BA255" s="194">
        <f>SUMIF(振分, $C255, 計算_投入係数表_加工!BA$4:BA$123)</f>
        <v>0</v>
      </c>
      <c r="BB255" s="194">
        <f>SUMIF(振分, $C255, 計算_投入係数表_加工!BB$4:BB$123)</f>
        <v>0</v>
      </c>
      <c r="BC255" s="194">
        <f>SUMIF(振分, $C255, 計算_投入係数表_加工!BC$4:BC$123)</f>
        <v>0</v>
      </c>
      <c r="BD255" s="194">
        <f>SUMIF(振分, $C255, 計算_投入係数表_加工!BD$4:BD$123)</f>
        <v>0</v>
      </c>
      <c r="BE255" s="194">
        <f>SUMIF(振分, $C255, 計算_投入係数表_加工!BE$4:BE$123)</f>
        <v>0</v>
      </c>
      <c r="BF255" s="194">
        <f>SUMIF(振分, $C255, 計算_投入係数表_加工!BF$4:BF$123)</f>
        <v>0</v>
      </c>
      <c r="BG255" s="194">
        <f>SUMIF(振分, $C255, 計算_投入係数表_加工!BG$4:BG$123)</f>
        <v>0</v>
      </c>
      <c r="BH255" s="194">
        <f>SUMIF(振分, $C255, 計算_投入係数表_加工!BH$4:BH$123)</f>
        <v>0</v>
      </c>
      <c r="BI255" s="194">
        <f>SUMIF(振分, $C255, 計算_投入係数表_加工!BI$4:BI$123)</f>
        <v>0</v>
      </c>
      <c r="BJ255" s="194">
        <f>SUMIF(振分, $C255, 計算_投入係数表_加工!BJ$4:BJ$123)</f>
        <v>0</v>
      </c>
      <c r="BK255" s="194">
        <f>SUMIF(振分, $C255, 計算_投入係数表_加工!BK$4:BK$123)</f>
        <v>0</v>
      </c>
      <c r="BL255" s="194">
        <f>SUMIF(振分, $C255, 計算_投入係数表_加工!BL$4:BL$123)</f>
        <v>0</v>
      </c>
      <c r="BM255" s="194">
        <f>SUMIF(振分, $C255, 計算_投入係数表_加工!BM$4:BM$123)</f>
        <v>0</v>
      </c>
      <c r="BN255" s="194">
        <f>SUMIF(振分, $C255, 計算_投入係数表_加工!BN$4:BN$123)</f>
        <v>0</v>
      </c>
      <c r="BO255" s="194">
        <f>SUMIF(振分, $C255, 計算_投入係数表_加工!BO$4:BO$123)</f>
        <v>0</v>
      </c>
      <c r="BP255" s="194">
        <f>SUMIF(振分, $C255, 計算_投入係数表_加工!BP$4:BP$123)</f>
        <v>0</v>
      </c>
      <c r="BQ255" s="194">
        <f>SUMIF(振分, $C255, 計算_投入係数表_加工!BQ$4:BQ$123)</f>
        <v>0</v>
      </c>
      <c r="BR255" s="194">
        <f>SUMIF(振分, $C255, 計算_投入係数表_加工!BR$4:BR$123)</f>
        <v>0</v>
      </c>
      <c r="BS255" s="194">
        <f>SUMIF(振分, $C255, 計算_投入係数表_加工!BS$4:BS$123)</f>
        <v>0</v>
      </c>
      <c r="BT255" s="194">
        <f>SUMIF(振分, $C255, 計算_投入係数表_加工!BT$4:BT$123)</f>
        <v>0</v>
      </c>
      <c r="BU255" s="194">
        <f>SUMIF(振分, $C255, 計算_投入係数表_加工!BU$4:BU$123)</f>
        <v>0</v>
      </c>
      <c r="BV255" s="194">
        <f>SUMIF(振分, $C255, 計算_投入係数表_加工!BV$4:BV$123)</f>
        <v>0</v>
      </c>
      <c r="BW255" s="194">
        <f>SUMIF(振分, $C255, 計算_投入係数表_加工!BW$4:BW$123)</f>
        <v>0</v>
      </c>
      <c r="BX255" s="194">
        <f>SUMIF(振分, $C255, 計算_投入係数表_加工!BX$4:BX$123)</f>
        <v>0</v>
      </c>
      <c r="BY255" s="194">
        <f>SUMIF(振分, $C255, 計算_投入係数表_加工!BY$4:BY$123)</f>
        <v>0</v>
      </c>
      <c r="BZ255" s="194">
        <f>SUMIF(振分, $C255, 計算_投入係数表_加工!BZ$4:BZ$123)</f>
        <v>0</v>
      </c>
      <c r="CA255" s="194">
        <f>SUMIF(振分, $C255, 計算_投入係数表_加工!CA$4:CA$123)</f>
        <v>0</v>
      </c>
      <c r="CB255" s="194">
        <f>SUMIF(振分, $C255, 計算_投入係数表_加工!CB$4:CB$123)</f>
        <v>0</v>
      </c>
      <c r="CC255" s="194">
        <f>SUMIF(振分, $C255, 計算_投入係数表_加工!CC$4:CC$123)</f>
        <v>0</v>
      </c>
      <c r="CD255" s="194">
        <f>SUMIF(振分, $C255, 計算_投入係数表_加工!CD$4:CD$123)</f>
        <v>0</v>
      </c>
      <c r="CE255" s="194">
        <f>SUMIF(振分, $C255, 計算_投入係数表_加工!CE$4:CE$123)</f>
        <v>0</v>
      </c>
      <c r="CF255" s="194">
        <f>SUMIF(振分, $C255, 計算_投入係数表_加工!CF$4:CF$123)</f>
        <v>0</v>
      </c>
      <c r="CG255" s="194">
        <f>SUMIF(振分, $C255, 計算_投入係数表_加工!CG$4:CG$123)</f>
        <v>0</v>
      </c>
      <c r="CH255" s="194">
        <f>SUMIF(振分, $C255, 計算_投入係数表_加工!CH$4:CH$123)</f>
        <v>0</v>
      </c>
      <c r="CI255" s="194">
        <f>SUMIF(振分, $C255, 計算_投入係数表_加工!CI$4:CI$123)</f>
        <v>0</v>
      </c>
      <c r="CJ255" s="194">
        <f>SUMIF(振分, $C255, 計算_投入係数表_加工!CJ$4:CJ$123)</f>
        <v>0</v>
      </c>
      <c r="CK255" s="194">
        <f>SUMIF(振分, $C255, 計算_投入係数表_加工!CK$4:CK$123)</f>
        <v>0</v>
      </c>
      <c r="CL255" s="194">
        <f>SUMIF(振分, $C255, 計算_投入係数表_加工!CL$4:CL$123)</f>
        <v>0</v>
      </c>
      <c r="CM255" s="194">
        <f>SUMIF(振分, $C255, 計算_投入係数表_加工!CM$4:CM$123)</f>
        <v>0</v>
      </c>
      <c r="CN255" s="194">
        <f>SUMIF(振分, $C255, 計算_投入係数表_加工!CN$4:CN$123)</f>
        <v>0</v>
      </c>
      <c r="CO255" s="194">
        <f>SUMIF(振分, $C255, 計算_投入係数表_加工!CO$4:CO$123)</f>
        <v>0</v>
      </c>
      <c r="CP255" s="194">
        <f>SUMIF(振分, $C255, 計算_投入係数表_加工!CP$4:CP$123)</f>
        <v>0</v>
      </c>
      <c r="CQ255" s="194">
        <f>SUMIF(振分, $C255, 計算_投入係数表_加工!CQ$4:CQ$123)</f>
        <v>0</v>
      </c>
      <c r="CR255" s="194">
        <f>SUMIF(振分, $C255, 計算_投入係数表_加工!CR$4:CR$123)</f>
        <v>0</v>
      </c>
      <c r="CS255" s="194">
        <f>SUMIF(振分, $C255, 計算_投入係数表_加工!CS$4:CS$123)</f>
        <v>0</v>
      </c>
      <c r="CT255" s="194">
        <f>SUMIF(振分, $C255, 計算_投入係数表_加工!CT$4:CT$123)</f>
        <v>0</v>
      </c>
      <c r="CU255" s="194">
        <f>SUMIF(振分, $C255, 計算_投入係数表_加工!CU$4:CU$123)</f>
        <v>0</v>
      </c>
      <c r="CV255" s="194">
        <f>SUMIF(振分, $C255, 計算_投入係数表_加工!CV$4:CV$123)</f>
        <v>0</v>
      </c>
      <c r="CW255" s="194">
        <f>SUMIF(振分, $C255, 計算_投入係数表_加工!CW$4:CW$123)</f>
        <v>0</v>
      </c>
      <c r="CX255" s="194">
        <f>SUMIF(振分, $C255, 計算_投入係数表_加工!CX$4:CX$123)</f>
        <v>0</v>
      </c>
      <c r="CY255" s="194">
        <f>SUMIF(振分, $C255, 計算_投入係数表_加工!CY$4:CY$123)</f>
        <v>0</v>
      </c>
      <c r="CZ255" s="194">
        <f>SUMIF(振分, $C255, 計算_投入係数表_加工!CZ$4:CZ$123)</f>
        <v>0</v>
      </c>
      <c r="DA255" s="194">
        <f>SUMIF(振分, $C255, 計算_投入係数表_加工!DA$4:DA$123)</f>
        <v>0</v>
      </c>
      <c r="DB255" s="194">
        <f>SUMIF(振分, $C255, 計算_投入係数表_加工!DB$4:DB$123)</f>
        <v>0</v>
      </c>
      <c r="DC255" s="194">
        <f>SUMIF(振分, $C255, 計算_投入係数表_加工!DC$4:DC$123)</f>
        <v>0</v>
      </c>
      <c r="DD255" s="194">
        <f>SUMIF(振分, $C255, 計算_投入係数表_加工!DD$4:DD$123)</f>
        <v>0</v>
      </c>
      <c r="DE255" s="194">
        <f>SUMIF(振分, $C255, 計算_投入係数表_加工!DE$4:DE$123)</f>
        <v>0</v>
      </c>
      <c r="DF255" s="194">
        <f>SUMIF(振分, $C255, 計算_投入係数表_加工!DF$4:DF$123)</f>
        <v>0</v>
      </c>
      <c r="DG255" s="194">
        <f>SUMIF(振分, $C255, 計算_投入係数表_加工!DG$4:DG$123)</f>
        <v>0</v>
      </c>
      <c r="DH255" s="194">
        <f>SUMIF(振分, $C255, 計算_投入係数表_加工!DH$4:DH$123)</f>
        <v>0</v>
      </c>
      <c r="DI255" s="194">
        <f>SUMIF(振分, $C255, 計算_投入係数表_加工!DI$4:DI$123)</f>
        <v>0</v>
      </c>
      <c r="DJ255" s="194">
        <f>SUMIF(振分, $C255, 計算_投入係数表_加工!DJ$4:DJ$123)</f>
        <v>0</v>
      </c>
      <c r="DK255" s="194">
        <f>SUMIF(振分, $C255, 計算_投入係数表_加工!DK$4:DK$123)</f>
        <v>0</v>
      </c>
      <c r="DL255" s="194">
        <f>SUMIF(振分, $C255, 計算_投入係数表_加工!DL$4:DL$123)</f>
        <v>0</v>
      </c>
      <c r="DM255" s="194">
        <f>SUMIF(振分, $C255, 計算_投入係数表_加工!DM$4:DM$123)</f>
        <v>0</v>
      </c>
      <c r="DN255" s="194">
        <f>SUMIF(振分, $C255, 計算_投入係数表_加工!DN$4:DN$123)</f>
        <v>0</v>
      </c>
      <c r="DO255" s="194">
        <f>SUMIF(振分, $C255, 計算_投入係数表_加工!DO$4:DO$123)</f>
        <v>0</v>
      </c>
      <c r="DP255" s="194">
        <f>SUMIF(振分, $C255, 計算_投入係数表_加工!DP$4:DP$123)</f>
        <v>0</v>
      </c>
      <c r="DQ255" s="194">
        <f>SUMIF(振分, $C255, 計算_投入係数表_加工!DQ$4:DQ$123)</f>
        <v>0</v>
      </c>
      <c r="DR255" s="194">
        <f>SUMIF(振分, $C255, 計算_投入係数表_加工!DR$4:DR$123)</f>
        <v>0</v>
      </c>
      <c r="DS255" s="194">
        <f>SUMIF(振分, $C255, 計算_投入係数表_加工!DS$4:DS$123)</f>
        <v>0</v>
      </c>
      <c r="DT255" s="108">
        <f>SUMIF(振分, $C255, 計算_投入係数表_加工!DT$4:DT$123)</f>
        <v>0</v>
      </c>
    </row>
    <row r="256" spans="1:124" s="22" customFormat="1" x14ac:dyDescent="0.25">
      <c r="A256" s="34"/>
      <c r="B256" s="53">
        <v>116</v>
      </c>
      <c r="C256" s="360" t="str">
        <v>-</v>
      </c>
      <c r="D256" s="193">
        <f>SUMIF(振分, $C256, 計算_投入係数表_加工!D$4:D$123)</f>
        <v>0</v>
      </c>
      <c r="E256" s="194">
        <f>SUMIF(振分, $C256, 計算_投入係数表_加工!E$4:E$123)</f>
        <v>0</v>
      </c>
      <c r="F256" s="194">
        <f>SUMIF(振分, $C256, 計算_投入係数表_加工!F$4:F$123)</f>
        <v>0</v>
      </c>
      <c r="G256" s="194">
        <f>SUMIF(振分, $C256, 計算_投入係数表_加工!G$4:G$123)</f>
        <v>0</v>
      </c>
      <c r="H256" s="194">
        <f>SUMIF(振分, $C256, 計算_投入係数表_加工!H$4:H$123)</f>
        <v>0</v>
      </c>
      <c r="I256" s="194">
        <f>SUMIF(振分, $C256, 計算_投入係数表_加工!I$4:I$123)</f>
        <v>0</v>
      </c>
      <c r="J256" s="194">
        <f>SUMIF(振分, $C256, 計算_投入係数表_加工!J$4:J$123)</f>
        <v>0</v>
      </c>
      <c r="K256" s="194">
        <f>SUMIF(振分, $C256, 計算_投入係数表_加工!K$4:K$123)</f>
        <v>0</v>
      </c>
      <c r="L256" s="194">
        <f>SUMIF(振分, $C256, 計算_投入係数表_加工!L$4:L$123)</f>
        <v>0</v>
      </c>
      <c r="M256" s="194">
        <f>SUMIF(振分, $C256, 計算_投入係数表_加工!M$4:M$123)</f>
        <v>0</v>
      </c>
      <c r="N256" s="194">
        <f>SUMIF(振分, $C256, 計算_投入係数表_加工!N$4:N$123)</f>
        <v>0</v>
      </c>
      <c r="O256" s="194">
        <f>SUMIF(振分, $C256, 計算_投入係数表_加工!O$4:O$123)</f>
        <v>0</v>
      </c>
      <c r="P256" s="194">
        <f>SUMIF(振分, $C256, 計算_投入係数表_加工!P$4:P$123)</f>
        <v>0</v>
      </c>
      <c r="Q256" s="194">
        <f>SUMIF(振分, $C256, 計算_投入係数表_加工!Q$4:Q$123)</f>
        <v>0</v>
      </c>
      <c r="R256" s="194">
        <f>SUMIF(振分, $C256, 計算_投入係数表_加工!R$4:R$123)</f>
        <v>0</v>
      </c>
      <c r="S256" s="194">
        <f>SUMIF(振分, $C256, 計算_投入係数表_加工!S$4:S$123)</f>
        <v>0</v>
      </c>
      <c r="T256" s="194">
        <f>SUMIF(振分, $C256, 計算_投入係数表_加工!T$4:T$123)</f>
        <v>0</v>
      </c>
      <c r="U256" s="194">
        <f>SUMIF(振分, $C256, 計算_投入係数表_加工!U$4:U$123)</f>
        <v>0</v>
      </c>
      <c r="V256" s="194">
        <f>SUMIF(振分, $C256, 計算_投入係数表_加工!V$4:V$123)</f>
        <v>0</v>
      </c>
      <c r="W256" s="194">
        <f>SUMIF(振分, $C256, 計算_投入係数表_加工!W$4:W$123)</f>
        <v>0</v>
      </c>
      <c r="X256" s="194">
        <f>SUMIF(振分, $C256, 計算_投入係数表_加工!X$4:X$123)</f>
        <v>0</v>
      </c>
      <c r="Y256" s="194">
        <f>SUMIF(振分, $C256, 計算_投入係数表_加工!Y$4:Y$123)</f>
        <v>0</v>
      </c>
      <c r="Z256" s="194">
        <f>SUMIF(振分, $C256, 計算_投入係数表_加工!Z$4:Z$123)</f>
        <v>0</v>
      </c>
      <c r="AA256" s="194">
        <f>SUMIF(振分, $C256, 計算_投入係数表_加工!AA$4:AA$123)</f>
        <v>0</v>
      </c>
      <c r="AB256" s="194">
        <f>SUMIF(振分, $C256, 計算_投入係数表_加工!AB$4:AB$123)</f>
        <v>0</v>
      </c>
      <c r="AC256" s="194">
        <f>SUMIF(振分, $C256, 計算_投入係数表_加工!AC$4:AC$123)</f>
        <v>0</v>
      </c>
      <c r="AD256" s="194">
        <f>SUMIF(振分, $C256, 計算_投入係数表_加工!AD$4:AD$123)</f>
        <v>0</v>
      </c>
      <c r="AE256" s="194">
        <f>SUMIF(振分, $C256, 計算_投入係数表_加工!AE$4:AE$123)</f>
        <v>0</v>
      </c>
      <c r="AF256" s="194">
        <f>SUMIF(振分, $C256, 計算_投入係数表_加工!AF$4:AF$123)</f>
        <v>0</v>
      </c>
      <c r="AG256" s="194">
        <f>SUMIF(振分, $C256, 計算_投入係数表_加工!AG$4:AG$123)</f>
        <v>0</v>
      </c>
      <c r="AH256" s="194">
        <f>SUMIF(振分, $C256, 計算_投入係数表_加工!AH$4:AH$123)</f>
        <v>0</v>
      </c>
      <c r="AI256" s="194">
        <f>SUMIF(振分, $C256, 計算_投入係数表_加工!AI$4:AI$123)</f>
        <v>0</v>
      </c>
      <c r="AJ256" s="194">
        <f>SUMIF(振分, $C256, 計算_投入係数表_加工!AJ$4:AJ$123)</f>
        <v>0</v>
      </c>
      <c r="AK256" s="194">
        <f>SUMIF(振分, $C256, 計算_投入係数表_加工!AK$4:AK$123)</f>
        <v>0</v>
      </c>
      <c r="AL256" s="194">
        <f>SUMIF(振分, $C256, 計算_投入係数表_加工!AL$4:AL$123)</f>
        <v>0</v>
      </c>
      <c r="AM256" s="194">
        <f>SUMIF(振分, $C256, 計算_投入係数表_加工!AM$4:AM$123)</f>
        <v>0</v>
      </c>
      <c r="AN256" s="194">
        <f>SUMIF(振分, $C256, 計算_投入係数表_加工!AN$4:AN$123)</f>
        <v>0</v>
      </c>
      <c r="AO256" s="194">
        <f>SUMIF(振分, $C256, 計算_投入係数表_加工!AO$4:AO$123)</f>
        <v>0</v>
      </c>
      <c r="AP256" s="194">
        <f>SUMIF(振分, $C256, 計算_投入係数表_加工!AP$4:AP$123)</f>
        <v>0</v>
      </c>
      <c r="AQ256" s="194">
        <f>SUMIF(振分, $C256, 計算_投入係数表_加工!AQ$4:AQ$123)</f>
        <v>0</v>
      </c>
      <c r="AR256" s="194">
        <f>SUMIF(振分, $C256, 計算_投入係数表_加工!AR$4:AR$123)</f>
        <v>0</v>
      </c>
      <c r="AS256" s="194">
        <f>SUMIF(振分, $C256, 計算_投入係数表_加工!AS$4:AS$123)</f>
        <v>0</v>
      </c>
      <c r="AT256" s="194">
        <f>SUMIF(振分, $C256, 計算_投入係数表_加工!AT$4:AT$123)</f>
        <v>0</v>
      </c>
      <c r="AU256" s="194">
        <f>SUMIF(振分, $C256, 計算_投入係数表_加工!AU$4:AU$123)</f>
        <v>0</v>
      </c>
      <c r="AV256" s="194">
        <f>SUMIF(振分, $C256, 計算_投入係数表_加工!AV$4:AV$123)</f>
        <v>0</v>
      </c>
      <c r="AW256" s="194">
        <f>SUMIF(振分, $C256, 計算_投入係数表_加工!AW$4:AW$123)</f>
        <v>0</v>
      </c>
      <c r="AX256" s="194">
        <f>SUMIF(振分, $C256, 計算_投入係数表_加工!AX$4:AX$123)</f>
        <v>0</v>
      </c>
      <c r="AY256" s="194">
        <f>SUMIF(振分, $C256, 計算_投入係数表_加工!AY$4:AY$123)</f>
        <v>0</v>
      </c>
      <c r="AZ256" s="194">
        <f>SUMIF(振分, $C256, 計算_投入係数表_加工!AZ$4:AZ$123)</f>
        <v>0</v>
      </c>
      <c r="BA256" s="194">
        <f>SUMIF(振分, $C256, 計算_投入係数表_加工!BA$4:BA$123)</f>
        <v>0</v>
      </c>
      <c r="BB256" s="194">
        <f>SUMIF(振分, $C256, 計算_投入係数表_加工!BB$4:BB$123)</f>
        <v>0</v>
      </c>
      <c r="BC256" s="194">
        <f>SUMIF(振分, $C256, 計算_投入係数表_加工!BC$4:BC$123)</f>
        <v>0</v>
      </c>
      <c r="BD256" s="194">
        <f>SUMIF(振分, $C256, 計算_投入係数表_加工!BD$4:BD$123)</f>
        <v>0</v>
      </c>
      <c r="BE256" s="194">
        <f>SUMIF(振分, $C256, 計算_投入係数表_加工!BE$4:BE$123)</f>
        <v>0</v>
      </c>
      <c r="BF256" s="194">
        <f>SUMIF(振分, $C256, 計算_投入係数表_加工!BF$4:BF$123)</f>
        <v>0</v>
      </c>
      <c r="BG256" s="194">
        <f>SUMIF(振分, $C256, 計算_投入係数表_加工!BG$4:BG$123)</f>
        <v>0</v>
      </c>
      <c r="BH256" s="194">
        <f>SUMIF(振分, $C256, 計算_投入係数表_加工!BH$4:BH$123)</f>
        <v>0</v>
      </c>
      <c r="BI256" s="194">
        <f>SUMIF(振分, $C256, 計算_投入係数表_加工!BI$4:BI$123)</f>
        <v>0</v>
      </c>
      <c r="BJ256" s="194">
        <f>SUMIF(振分, $C256, 計算_投入係数表_加工!BJ$4:BJ$123)</f>
        <v>0</v>
      </c>
      <c r="BK256" s="194">
        <f>SUMIF(振分, $C256, 計算_投入係数表_加工!BK$4:BK$123)</f>
        <v>0</v>
      </c>
      <c r="BL256" s="194">
        <f>SUMIF(振分, $C256, 計算_投入係数表_加工!BL$4:BL$123)</f>
        <v>0</v>
      </c>
      <c r="BM256" s="194">
        <f>SUMIF(振分, $C256, 計算_投入係数表_加工!BM$4:BM$123)</f>
        <v>0</v>
      </c>
      <c r="BN256" s="194">
        <f>SUMIF(振分, $C256, 計算_投入係数表_加工!BN$4:BN$123)</f>
        <v>0</v>
      </c>
      <c r="BO256" s="194">
        <f>SUMIF(振分, $C256, 計算_投入係数表_加工!BO$4:BO$123)</f>
        <v>0</v>
      </c>
      <c r="BP256" s="194">
        <f>SUMIF(振分, $C256, 計算_投入係数表_加工!BP$4:BP$123)</f>
        <v>0</v>
      </c>
      <c r="BQ256" s="194">
        <f>SUMIF(振分, $C256, 計算_投入係数表_加工!BQ$4:BQ$123)</f>
        <v>0</v>
      </c>
      <c r="BR256" s="194">
        <f>SUMIF(振分, $C256, 計算_投入係数表_加工!BR$4:BR$123)</f>
        <v>0</v>
      </c>
      <c r="BS256" s="194">
        <f>SUMIF(振分, $C256, 計算_投入係数表_加工!BS$4:BS$123)</f>
        <v>0</v>
      </c>
      <c r="BT256" s="194">
        <f>SUMIF(振分, $C256, 計算_投入係数表_加工!BT$4:BT$123)</f>
        <v>0</v>
      </c>
      <c r="BU256" s="194">
        <f>SUMIF(振分, $C256, 計算_投入係数表_加工!BU$4:BU$123)</f>
        <v>0</v>
      </c>
      <c r="BV256" s="194">
        <f>SUMIF(振分, $C256, 計算_投入係数表_加工!BV$4:BV$123)</f>
        <v>0</v>
      </c>
      <c r="BW256" s="194">
        <f>SUMIF(振分, $C256, 計算_投入係数表_加工!BW$4:BW$123)</f>
        <v>0</v>
      </c>
      <c r="BX256" s="194">
        <f>SUMIF(振分, $C256, 計算_投入係数表_加工!BX$4:BX$123)</f>
        <v>0</v>
      </c>
      <c r="BY256" s="194">
        <f>SUMIF(振分, $C256, 計算_投入係数表_加工!BY$4:BY$123)</f>
        <v>0</v>
      </c>
      <c r="BZ256" s="194">
        <f>SUMIF(振分, $C256, 計算_投入係数表_加工!BZ$4:BZ$123)</f>
        <v>0</v>
      </c>
      <c r="CA256" s="194">
        <f>SUMIF(振分, $C256, 計算_投入係数表_加工!CA$4:CA$123)</f>
        <v>0</v>
      </c>
      <c r="CB256" s="194">
        <f>SUMIF(振分, $C256, 計算_投入係数表_加工!CB$4:CB$123)</f>
        <v>0</v>
      </c>
      <c r="CC256" s="194">
        <f>SUMIF(振分, $C256, 計算_投入係数表_加工!CC$4:CC$123)</f>
        <v>0</v>
      </c>
      <c r="CD256" s="194">
        <f>SUMIF(振分, $C256, 計算_投入係数表_加工!CD$4:CD$123)</f>
        <v>0</v>
      </c>
      <c r="CE256" s="194">
        <f>SUMIF(振分, $C256, 計算_投入係数表_加工!CE$4:CE$123)</f>
        <v>0</v>
      </c>
      <c r="CF256" s="194">
        <f>SUMIF(振分, $C256, 計算_投入係数表_加工!CF$4:CF$123)</f>
        <v>0</v>
      </c>
      <c r="CG256" s="194">
        <f>SUMIF(振分, $C256, 計算_投入係数表_加工!CG$4:CG$123)</f>
        <v>0</v>
      </c>
      <c r="CH256" s="194">
        <f>SUMIF(振分, $C256, 計算_投入係数表_加工!CH$4:CH$123)</f>
        <v>0</v>
      </c>
      <c r="CI256" s="194">
        <f>SUMIF(振分, $C256, 計算_投入係数表_加工!CI$4:CI$123)</f>
        <v>0</v>
      </c>
      <c r="CJ256" s="194">
        <f>SUMIF(振分, $C256, 計算_投入係数表_加工!CJ$4:CJ$123)</f>
        <v>0</v>
      </c>
      <c r="CK256" s="194">
        <f>SUMIF(振分, $C256, 計算_投入係数表_加工!CK$4:CK$123)</f>
        <v>0</v>
      </c>
      <c r="CL256" s="194">
        <f>SUMIF(振分, $C256, 計算_投入係数表_加工!CL$4:CL$123)</f>
        <v>0</v>
      </c>
      <c r="CM256" s="194">
        <f>SUMIF(振分, $C256, 計算_投入係数表_加工!CM$4:CM$123)</f>
        <v>0</v>
      </c>
      <c r="CN256" s="194">
        <f>SUMIF(振分, $C256, 計算_投入係数表_加工!CN$4:CN$123)</f>
        <v>0</v>
      </c>
      <c r="CO256" s="194">
        <f>SUMIF(振分, $C256, 計算_投入係数表_加工!CO$4:CO$123)</f>
        <v>0</v>
      </c>
      <c r="CP256" s="194">
        <f>SUMIF(振分, $C256, 計算_投入係数表_加工!CP$4:CP$123)</f>
        <v>0</v>
      </c>
      <c r="CQ256" s="194">
        <f>SUMIF(振分, $C256, 計算_投入係数表_加工!CQ$4:CQ$123)</f>
        <v>0</v>
      </c>
      <c r="CR256" s="194">
        <f>SUMIF(振分, $C256, 計算_投入係数表_加工!CR$4:CR$123)</f>
        <v>0</v>
      </c>
      <c r="CS256" s="194">
        <f>SUMIF(振分, $C256, 計算_投入係数表_加工!CS$4:CS$123)</f>
        <v>0</v>
      </c>
      <c r="CT256" s="194">
        <f>SUMIF(振分, $C256, 計算_投入係数表_加工!CT$4:CT$123)</f>
        <v>0</v>
      </c>
      <c r="CU256" s="194">
        <f>SUMIF(振分, $C256, 計算_投入係数表_加工!CU$4:CU$123)</f>
        <v>0</v>
      </c>
      <c r="CV256" s="194">
        <f>SUMIF(振分, $C256, 計算_投入係数表_加工!CV$4:CV$123)</f>
        <v>0</v>
      </c>
      <c r="CW256" s="194">
        <f>SUMIF(振分, $C256, 計算_投入係数表_加工!CW$4:CW$123)</f>
        <v>0</v>
      </c>
      <c r="CX256" s="194">
        <f>SUMIF(振分, $C256, 計算_投入係数表_加工!CX$4:CX$123)</f>
        <v>0</v>
      </c>
      <c r="CY256" s="194">
        <f>SUMIF(振分, $C256, 計算_投入係数表_加工!CY$4:CY$123)</f>
        <v>0</v>
      </c>
      <c r="CZ256" s="194">
        <f>SUMIF(振分, $C256, 計算_投入係数表_加工!CZ$4:CZ$123)</f>
        <v>0</v>
      </c>
      <c r="DA256" s="194">
        <f>SUMIF(振分, $C256, 計算_投入係数表_加工!DA$4:DA$123)</f>
        <v>0</v>
      </c>
      <c r="DB256" s="194">
        <f>SUMIF(振分, $C256, 計算_投入係数表_加工!DB$4:DB$123)</f>
        <v>0</v>
      </c>
      <c r="DC256" s="194">
        <f>SUMIF(振分, $C256, 計算_投入係数表_加工!DC$4:DC$123)</f>
        <v>0</v>
      </c>
      <c r="DD256" s="194">
        <f>SUMIF(振分, $C256, 計算_投入係数表_加工!DD$4:DD$123)</f>
        <v>0</v>
      </c>
      <c r="DE256" s="194">
        <f>SUMIF(振分, $C256, 計算_投入係数表_加工!DE$4:DE$123)</f>
        <v>0</v>
      </c>
      <c r="DF256" s="194">
        <f>SUMIF(振分, $C256, 計算_投入係数表_加工!DF$4:DF$123)</f>
        <v>0</v>
      </c>
      <c r="DG256" s="194">
        <f>SUMIF(振分, $C256, 計算_投入係数表_加工!DG$4:DG$123)</f>
        <v>0</v>
      </c>
      <c r="DH256" s="194">
        <f>SUMIF(振分, $C256, 計算_投入係数表_加工!DH$4:DH$123)</f>
        <v>0</v>
      </c>
      <c r="DI256" s="194">
        <f>SUMIF(振分, $C256, 計算_投入係数表_加工!DI$4:DI$123)</f>
        <v>0</v>
      </c>
      <c r="DJ256" s="194">
        <f>SUMIF(振分, $C256, 計算_投入係数表_加工!DJ$4:DJ$123)</f>
        <v>0</v>
      </c>
      <c r="DK256" s="194">
        <f>SUMIF(振分, $C256, 計算_投入係数表_加工!DK$4:DK$123)</f>
        <v>0</v>
      </c>
      <c r="DL256" s="194">
        <f>SUMIF(振分, $C256, 計算_投入係数表_加工!DL$4:DL$123)</f>
        <v>0</v>
      </c>
      <c r="DM256" s="194">
        <f>SUMIF(振分, $C256, 計算_投入係数表_加工!DM$4:DM$123)</f>
        <v>0</v>
      </c>
      <c r="DN256" s="194">
        <f>SUMIF(振分, $C256, 計算_投入係数表_加工!DN$4:DN$123)</f>
        <v>0</v>
      </c>
      <c r="DO256" s="194">
        <f>SUMIF(振分, $C256, 計算_投入係数表_加工!DO$4:DO$123)</f>
        <v>0</v>
      </c>
      <c r="DP256" s="194">
        <f>SUMIF(振分, $C256, 計算_投入係数表_加工!DP$4:DP$123)</f>
        <v>0</v>
      </c>
      <c r="DQ256" s="194">
        <f>SUMIF(振分, $C256, 計算_投入係数表_加工!DQ$4:DQ$123)</f>
        <v>0</v>
      </c>
      <c r="DR256" s="194">
        <f>SUMIF(振分, $C256, 計算_投入係数表_加工!DR$4:DR$123)</f>
        <v>0</v>
      </c>
      <c r="DS256" s="194">
        <f>SUMIF(振分, $C256, 計算_投入係数表_加工!DS$4:DS$123)</f>
        <v>0</v>
      </c>
      <c r="DT256" s="108">
        <f>SUMIF(振分, $C256, 計算_投入係数表_加工!DT$4:DT$123)</f>
        <v>0</v>
      </c>
    </row>
    <row r="257" spans="1:127" s="22" customFormat="1" x14ac:dyDescent="0.25">
      <c r="A257" s="34"/>
      <c r="B257" s="53">
        <v>117</v>
      </c>
      <c r="C257" s="360" t="str">
        <v>-</v>
      </c>
      <c r="D257" s="193">
        <f>SUMIF(振分, $C257, 計算_投入係数表_加工!D$4:D$123)</f>
        <v>0</v>
      </c>
      <c r="E257" s="194">
        <f>SUMIF(振分, $C257, 計算_投入係数表_加工!E$4:E$123)</f>
        <v>0</v>
      </c>
      <c r="F257" s="194">
        <f>SUMIF(振分, $C257, 計算_投入係数表_加工!F$4:F$123)</f>
        <v>0</v>
      </c>
      <c r="G257" s="194">
        <f>SUMIF(振分, $C257, 計算_投入係数表_加工!G$4:G$123)</f>
        <v>0</v>
      </c>
      <c r="H257" s="194">
        <f>SUMIF(振分, $C257, 計算_投入係数表_加工!H$4:H$123)</f>
        <v>0</v>
      </c>
      <c r="I257" s="194">
        <f>SUMIF(振分, $C257, 計算_投入係数表_加工!I$4:I$123)</f>
        <v>0</v>
      </c>
      <c r="J257" s="194">
        <f>SUMIF(振分, $C257, 計算_投入係数表_加工!J$4:J$123)</f>
        <v>0</v>
      </c>
      <c r="K257" s="194">
        <f>SUMIF(振分, $C257, 計算_投入係数表_加工!K$4:K$123)</f>
        <v>0</v>
      </c>
      <c r="L257" s="194">
        <f>SUMIF(振分, $C257, 計算_投入係数表_加工!L$4:L$123)</f>
        <v>0</v>
      </c>
      <c r="M257" s="194">
        <f>SUMIF(振分, $C257, 計算_投入係数表_加工!M$4:M$123)</f>
        <v>0</v>
      </c>
      <c r="N257" s="194">
        <f>SUMIF(振分, $C257, 計算_投入係数表_加工!N$4:N$123)</f>
        <v>0</v>
      </c>
      <c r="O257" s="194">
        <f>SUMIF(振分, $C257, 計算_投入係数表_加工!O$4:O$123)</f>
        <v>0</v>
      </c>
      <c r="P257" s="194">
        <f>SUMIF(振分, $C257, 計算_投入係数表_加工!P$4:P$123)</f>
        <v>0</v>
      </c>
      <c r="Q257" s="194">
        <f>SUMIF(振分, $C257, 計算_投入係数表_加工!Q$4:Q$123)</f>
        <v>0</v>
      </c>
      <c r="R257" s="194">
        <f>SUMIF(振分, $C257, 計算_投入係数表_加工!R$4:R$123)</f>
        <v>0</v>
      </c>
      <c r="S257" s="194">
        <f>SUMIF(振分, $C257, 計算_投入係数表_加工!S$4:S$123)</f>
        <v>0</v>
      </c>
      <c r="T257" s="194">
        <f>SUMIF(振分, $C257, 計算_投入係数表_加工!T$4:T$123)</f>
        <v>0</v>
      </c>
      <c r="U257" s="194">
        <f>SUMIF(振分, $C257, 計算_投入係数表_加工!U$4:U$123)</f>
        <v>0</v>
      </c>
      <c r="V257" s="194">
        <f>SUMIF(振分, $C257, 計算_投入係数表_加工!V$4:V$123)</f>
        <v>0</v>
      </c>
      <c r="W257" s="194">
        <f>SUMIF(振分, $C257, 計算_投入係数表_加工!W$4:W$123)</f>
        <v>0</v>
      </c>
      <c r="X257" s="194">
        <f>SUMIF(振分, $C257, 計算_投入係数表_加工!X$4:X$123)</f>
        <v>0</v>
      </c>
      <c r="Y257" s="194">
        <f>SUMIF(振分, $C257, 計算_投入係数表_加工!Y$4:Y$123)</f>
        <v>0</v>
      </c>
      <c r="Z257" s="194">
        <f>SUMIF(振分, $C257, 計算_投入係数表_加工!Z$4:Z$123)</f>
        <v>0</v>
      </c>
      <c r="AA257" s="194">
        <f>SUMIF(振分, $C257, 計算_投入係数表_加工!AA$4:AA$123)</f>
        <v>0</v>
      </c>
      <c r="AB257" s="194">
        <f>SUMIF(振分, $C257, 計算_投入係数表_加工!AB$4:AB$123)</f>
        <v>0</v>
      </c>
      <c r="AC257" s="194">
        <f>SUMIF(振分, $C257, 計算_投入係数表_加工!AC$4:AC$123)</f>
        <v>0</v>
      </c>
      <c r="AD257" s="194">
        <f>SUMIF(振分, $C257, 計算_投入係数表_加工!AD$4:AD$123)</f>
        <v>0</v>
      </c>
      <c r="AE257" s="194">
        <f>SUMIF(振分, $C257, 計算_投入係数表_加工!AE$4:AE$123)</f>
        <v>0</v>
      </c>
      <c r="AF257" s="194">
        <f>SUMIF(振分, $C257, 計算_投入係数表_加工!AF$4:AF$123)</f>
        <v>0</v>
      </c>
      <c r="AG257" s="194">
        <f>SUMIF(振分, $C257, 計算_投入係数表_加工!AG$4:AG$123)</f>
        <v>0</v>
      </c>
      <c r="AH257" s="194">
        <f>SUMIF(振分, $C257, 計算_投入係数表_加工!AH$4:AH$123)</f>
        <v>0</v>
      </c>
      <c r="AI257" s="194">
        <f>SUMIF(振分, $C257, 計算_投入係数表_加工!AI$4:AI$123)</f>
        <v>0</v>
      </c>
      <c r="AJ257" s="194">
        <f>SUMIF(振分, $C257, 計算_投入係数表_加工!AJ$4:AJ$123)</f>
        <v>0</v>
      </c>
      <c r="AK257" s="194">
        <f>SUMIF(振分, $C257, 計算_投入係数表_加工!AK$4:AK$123)</f>
        <v>0</v>
      </c>
      <c r="AL257" s="194">
        <f>SUMIF(振分, $C257, 計算_投入係数表_加工!AL$4:AL$123)</f>
        <v>0</v>
      </c>
      <c r="AM257" s="194">
        <f>SUMIF(振分, $C257, 計算_投入係数表_加工!AM$4:AM$123)</f>
        <v>0</v>
      </c>
      <c r="AN257" s="194">
        <f>SUMIF(振分, $C257, 計算_投入係数表_加工!AN$4:AN$123)</f>
        <v>0</v>
      </c>
      <c r="AO257" s="194">
        <f>SUMIF(振分, $C257, 計算_投入係数表_加工!AO$4:AO$123)</f>
        <v>0</v>
      </c>
      <c r="AP257" s="194">
        <f>SUMIF(振分, $C257, 計算_投入係数表_加工!AP$4:AP$123)</f>
        <v>0</v>
      </c>
      <c r="AQ257" s="194">
        <f>SUMIF(振分, $C257, 計算_投入係数表_加工!AQ$4:AQ$123)</f>
        <v>0</v>
      </c>
      <c r="AR257" s="194">
        <f>SUMIF(振分, $C257, 計算_投入係数表_加工!AR$4:AR$123)</f>
        <v>0</v>
      </c>
      <c r="AS257" s="194">
        <f>SUMIF(振分, $C257, 計算_投入係数表_加工!AS$4:AS$123)</f>
        <v>0</v>
      </c>
      <c r="AT257" s="194">
        <f>SUMIF(振分, $C257, 計算_投入係数表_加工!AT$4:AT$123)</f>
        <v>0</v>
      </c>
      <c r="AU257" s="194">
        <f>SUMIF(振分, $C257, 計算_投入係数表_加工!AU$4:AU$123)</f>
        <v>0</v>
      </c>
      <c r="AV257" s="194">
        <f>SUMIF(振分, $C257, 計算_投入係数表_加工!AV$4:AV$123)</f>
        <v>0</v>
      </c>
      <c r="AW257" s="194">
        <f>SUMIF(振分, $C257, 計算_投入係数表_加工!AW$4:AW$123)</f>
        <v>0</v>
      </c>
      <c r="AX257" s="194">
        <f>SUMIF(振分, $C257, 計算_投入係数表_加工!AX$4:AX$123)</f>
        <v>0</v>
      </c>
      <c r="AY257" s="194">
        <f>SUMIF(振分, $C257, 計算_投入係数表_加工!AY$4:AY$123)</f>
        <v>0</v>
      </c>
      <c r="AZ257" s="194">
        <f>SUMIF(振分, $C257, 計算_投入係数表_加工!AZ$4:AZ$123)</f>
        <v>0</v>
      </c>
      <c r="BA257" s="194">
        <f>SUMIF(振分, $C257, 計算_投入係数表_加工!BA$4:BA$123)</f>
        <v>0</v>
      </c>
      <c r="BB257" s="194">
        <f>SUMIF(振分, $C257, 計算_投入係数表_加工!BB$4:BB$123)</f>
        <v>0</v>
      </c>
      <c r="BC257" s="194">
        <f>SUMIF(振分, $C257, 計算_投入係数表_加工!BC$4:BC$123)</f>
        <v>0</v>
      </c>
      <c r="BD257" s="194">
        <f>SUMIF(振分, $C257, 計算_投入係数表_加工!BD$4:BD$123)</f>
        <v>0</v>
      </c>
      <c r="BE257" s="194">
        <f>SUMIF(振分, $C257, 計算_投入係数表_加工!BE$4:BE$123)</f>
        <v>0</v>
      </c>
      <c r="BF257" s="194">
        <f>SUMIF(振分, $C257, 計算_投入係数表_加工!BF$4:BF$123)</f>
        <v>0</v>
      </c>
      <c r="BG257" s="194">
        <f>SUMIF(振分, $C257, 計算_投入係数表_加工!BG$4:BG$123)</f>
        <v>0</v>
      </c>
      <c r="BH257" s="194">
        <f>SUMIF(振分, $C257, 計算_投入係数表_加工!BH$4:BH$123)</f>
        <v>0</v>
      </c>
      <c r="BI257" s="194">
        <f>SUMIF(振分, $C257, 計算_投入係数表_加工!BI$4:BI$123)</f>
        <v>0</v>
      </c>
      <c r="BJ257" s="194">
        <f>SUMIF(振分, $C257, 計算_投入係数表_加工!BJ$4:BJ$123)</f>
        <v>0</v>
      </c>
      <c r="BK257" s="194">
        <f>SUMIF(振分, $C257, 計算_投入係数表_加工!BK$4:BK$123)</f>
        <v>0</v>
      </c>
      <c r="BL257" s="194">
        <f>SUMIF(振分, $C257, 計算_投入係数表_加工!BL$4:BL$123)</f>
        <v>0</v>
      </c>
      <c r="BM257" s="194">
        <f>SUMIF(振分, $C257, 計算_投入係数表_加工!BM$4:BM$123)</f>
        <v>0</v>
      </c>
      <c r="BN257" s="194">
        <f>SUMIF(振分, $C257, 計算_投入係数表_加工!BN$4:BN$123)</f>
        <v>0</v>
      </c>
      <c r="BO257" s="194">
        <f>SUMIF(振分, $C257, 計算_投入係数表_加工!BO$4:BO$123)</f>
        <v>0</v>
      </c>
      <c r="BP257" s="194">
        <f>SUMIF(振分, $C257, 計算_投入係数表_加工!BP$4:BP$123)</f>
        <v>0</v>
      </c>
      <c r="BQ257" s="194">
        <f>SUMIF(振分, $C257, 計算_投入係数表_加工!BQ$4:BQ$123)</f>
        <v>0</v>
      </c>
      <c r="BR257" s="194">
        <f>SUMIF(振分, $C257, 計算_投入係数表_加工!BR$4:BR$123)</f>
        <v>0</v>
      </c>
      <c r="BS257" s="194">
        <f>SUMIF(振分, $C257, 計算_投入係数表_加工!BS$4:BS$123)</f>
        <v>0</v>
      </c>
      <c r="BT257" s="194">
        <f>SUMIF(振分, $C257, 計算_投入係数表_加工!BT$4:BT$123)</f>
        <v>0</v>
      </c>
      <c r="BU257" s="194">
        <f>SUMIF(振分, $C257, 計算_投入係数表_加工!BU$4:BU$123)</f>
        <v>0</v>
      </c>
      <c r="BV257" s="194">
        <f>SUMIF(振分, $C257, 計算_投入係数表_加工!BV$4:BV$123)</f>
        <v>0</v>
      </c>
      <c r="BW257" s="194">
        <f>SUMIF(振分, $C257, 計算_投入係数表_加工!BW$4:BW$123)</f>
        <v>0</v>
      </c>
      <c r="BX257" s="194">
        <f>SUMIF(振分, $C257, 計算_投入係数表_加工!BX$4:BX$123)</f>
        <v>0</v>
      </c>
      <c r="BY257" s="194">
        <f>SUMIF(振分, $C257, 計算_投入係数表_加工!BY$4:BY$123)</f>
        <v>0</v>
      </c>
      <c r="BZ257" s="194">
        <f>SUMIF(振分, $C257, 計算_投入係数表_加工!BZ$4:BZ$123)</f>
        <v>0</v>
      </c>
      <c r="CA257" s="194">
        <f>SUMIF(振分, $C257, 計算_投入係数表_加工!CA$4:CA$123)</f>
        <v>0</v>
      </c>
      <c r="CB257" s="194">
        <f>SUMIF(振分, $C257, 計算_投入係数表_加工!CB$4:CB$123)</f>
        <v>0</v>
      </c>
      <c r="CC257" s="194">
        <f>SUMIF(振分, $C257, 計算_投入係数表_加工!CC$4:CC$123)</f>
        <v>0</v>
      </c>
      <c r="CD257" s="194">
        <f>SUMIF(振分, $C257, 計算_投入係数表_加工!CD$4:CD$123)</f>
        <v>0</v>
      </c>
      <c r="CE257" s="194">
        <f>SUMIF(振分, $C257, 計算_投入係数表_加工!CE$4:CE$123)</f>
        <v>0</v>
      </c>
      <c r="CF257" s="194">
        <f>SUMIF(振分, $C257, 計算_投入係数表_加工!CF$4:CF$123)</f>
        <v>0</v>
      </c>
      <c r="CG257" s="194">
        <f>SUMIF(振分, $C257, 計算_投入係数表_加工!CG$4:CG$123)</f>
        <v>0</v>
      </c>
      <c r="CH257" s="194">
        <f>SUMIF(振分, $C257, 計算_投入係数表_加工!CH$4:CH$123)</f>
        <v>0</v>
      </c>
      <c r="CI257" s="194">
        <f>SUMIF(振分, $C257, 計算_投入係数表_加工!CI$4:CI$123)</f>
        <v>0</v>
      </c>
      <c r="CJ257" s="194">
        <f>SUMIF(振分, $C257, 計算_投入係数表_加工!CJ$4:CJ$123)</f>
        <v>0</v>
      </c>
      <c r="CK257" s="194">
        <f>SUMIF(振分, $C257, 計算_投入係数表_加工!CK$4:CK$123)</f>
        <v>0</v>
      </c>
      <c r="CL257" s="194">
        <f>SUMIF(振分, $C257, 計算_投入係数表_加工!CL$4:CL$123)</f>
        <v>0</v>
      </c>
      <c r="CM257" s="194">
        <f>SUMIF(振分, $C257, 計算_投入係数表_加工!CM$4:CM$123)</f>
        <v>0</v>
      </c>
      <c r="CN257" s="194">
        <f>SUMIF(振分, $C257, 計算_投入係数表_加工!CN$4:CN$123)</f>
        <v>0</v>
      </c>
      <c r="CO257" s="194">
        <f>SUMIF(振分, $C257, 計算_投入係数表_加工!CO$4:CO$123)</f>
        <v>0</v>
      </c>
      <c r="CP257" s="194">
        <f>SUMIF(振分, $C257, 計算_投入係数表_加工!CP$4:CP$123)</f>
        <v>0</v>
      </c>
      <c r="CQ257" s="194">
        <f>SUMIF(振分, $C257, 計算_投入係数表_加工!CQ$4:CQ$123)</f>
        <v>0</v>
      </c>
      <c r="CR257" s="194">
        <f>SUMIF(振分, $C257, 計算_投入係数表_加工!CR$4:CR$123)</f>
        <v>0</v>
      </c>
      <c r="CS257" s="194">
        <f>SUMIF(振分, $C257, 計算_投入係数表_加工!CS$4:CS$123)</f>
        <v>0</v>
      </c>
      <c r="CT257" s="194">
        <f>SUMIF(振分, $C257, 計算_投入係数表_加工!CT$4:CT$123)</f>
        <v>0</v>
      </c>
      <c r="CU257" s="194">
        <f>SUMIF(振分, $C257, 計算_投入係数表_加工!CU$4:CU$123)</f>
        <v>0</v>
      </c>
      <c r="CV257" s="194">
        <f>SUMIF(振分, $C257, 計算_投入係数表_加工!CV$4:CV$123)</f>
        <v>0</v>
      </c>
      <c r="CW257" s="194">
        <f>SUMIF(振分, $C257, 計算_投入係数表_加工!CW$4:CW$123)</f>
        <v>0</v>
      </c>
      <c r="CX257" s="194">
        <f>SUMIF(振分, $C257, 計算_投入係数表_加工!CX$4:CX$123)</f>
        <v>0</v>
      </c>
      <c r="CY257" s="194">
        <f>SUMIF(振分, $C257, 計算_投入係数表_加工!CY$4:CY$123)</f>
        <v>0</v>
      </c>
      <c r="CZ257" s="194">
        <f>SUMIF(振分, $C257, 計算_投入係数表_加工!CZ$4:CZ$123)</f>
        <v>0</v>
      </c>
      <c r="DA257" s="194">
        <f>SUMIF(振分, $C257, 計算_投入係数表_加工!DA$4:DA$123)</f>
        <v>0</v>
      </c>
      <c r="DB257" s="194">
        <f>SUMIF(振分, $C257, 計算_投入係数表_加工!DB$4:DB$123)</f>
        <v>0</v>
      </c>
      <c r="DC257" s="194">
        <f>SUMIF(振分, $C257, 計算_投入係数表_加工!DC$4:DC$123)</f>
        <v>0</v>
      </c>
      <c r="DD257" s="194">
        <f>SUMIF(振分, $C257, 計算_投入係数表_加工!DD$4:DD$123)</f>
        <v>0</v>
      </c>
      <c r="DE257" s="194">
        <f>SUMIF(振分, $C257, 計算_投入係数表_加工!DE$4:DE$123)</f>
        <v>0</v>
      </c>
      <c r="DF257" s="194">
        <f>SUMIF(振分, $C257, 計算_投入係数表_加工!DF$4:DF$123)</f>
        <v>0</v>
      </c>
      <c r="DG257" s="194">
        <f>SUMIF(振分, $C257, 計算_投入係数表_加工!DG$4:DG$123)</f>
        <v>0</v>
      </c>
      <c r="DH257" s="194">
        <f>SUMIF(振分, $C257, 計算_投入係数表_加工!DH$4:DH$123)</f>
        <v>0</v>
      </c>
      <c r="DI257" s="194">
        <f>SUMIF(振分, $C257, 計算_投入係数表_加工!DI$4:DI$123)</f>
        <v>0</v>
      </c>
      <c r="DJ257" s="194">
        <f>SUMIF(振分, $C257, 計算_投入係数表_加工!DJ$4:DJ$123)</f>
        <v>0</v>
      </c>
      <c r="DK257" s="194">
        <f>SUMIF(振分, $C257, 計算_投入係数表_加工!DK$4:DK$123)</f>
        <v>0</v>
      </c>
      <c r="DL257" s="194">
        <f>SUMIF(振分, $C257, 計算_投入係数表_加工!DL$4:DL$123)</f>
        <v>0</v>
      </c>
      <c r="DM257" s="194">
        <f>SUMIF(振分, $C257, 計算_投入係数表_加工!DM$4:DM$123)</f>
        <v>0</v>
      </c>
      <c r="DN257" s="194">
        <f>SUMIF(振分, $C257, 計算_投入係数表_加工!DN$4:DN$123)</f>
        <v>0</v>
      </c>
      <c r="DO257" s="194">
        <f>SUMIF(振分, $C257, 計算_投入係数表_加工!DO$4:DO$123)</f>
        <v>0</v>
      </c>
      <c r="DP257" s="194">
        <f>SUMIF(振分, $C257, 計算_投入係数表_加工!DP$4:DP$123)</f>
        <v>0</v>
      </c>
      <c r="DQ257" s="194">
        <f>SUMIF(振分, $C257, 計算_投入係数表_加工!DQ$4:DQ$123)</f>
        <v>0</v>
      </c>
      <c r="DR257" s="194">
        <f>SUMIF(振分, $C257, 計算_投入係数表_加工!DR$4:DR$123)</f>
        <v>0</v>
      </c>
      <c r="DS257" s="194">
        <f>SUMIF(振分, $C257, 計算_投入係数表_加工!DS$4:DS$123)</f>
        <v>0</v>
      </c>
      <c r="DT257" s="108">
        <f>SUMIF(振分, $C257, 計算_投入係数表_加工!DT$4:DT$123)</f>
        <v>0</v>
      </c>
    </row>
    <row r="258" spans="1:127" s="22" customFormat="1" x14ac:dyDescent="0.25">
      <c r="A258" s="34"/>
      <c r="B258" s="53">
        <v>118</v>
      </c>
      <c r="C258" s="360" t="str">
        <v>-</v>
      </c>
      <c r="D258" s="193">
        <f>SUMIF(振分, $C258, 計算_投入係数表_加工!D$4:D$123)</f>
        <v>0</v>
      </c>
      <c r="E258" s="194">
        <f>SUMIF(振分, $C258, 計算_投入係数表_加工!E$4:E$123)</f>
        <v>0</v>
      </c>
      <c r="F258" s="194">
        <f>SUMIF(振分, $C258, 計算_投入係数表_加工!F$4:F$123)</f>
        <v>0</v>
      </c>
      <c r="G258" s="194">
        <f>SUMIF(振分, $C258, 計算_投入係数表_加工!G$4:G$123)</f>
        <v>0</v>
      </c>
      <c r="H258" s="194">
        <f>SUMIF(振分, $C258, 計算_投入係数表_加工!H$4:H$123)</f>
        <v>0</v>
      </c>
      <c r="I258" s="194">
        <f>SUMIF(振分, $C258, 計算_投入係数表_加工!I$4:I$123)</f>
        <v>0</v>
      </c>
      <c r="J258" s="194">
        <f>SUMIF(振分, $C258, 計算_投入係数表_加工!J$4:J$123)</f>
        <v>0</v>
      </c>
      <c r="K258" s="194">
        <f>SUMIF(振分, $C258, 計算_投入係数表_加工!K$4:K$123)</f>
        <v>0</v>
      </c>
      <c r="L258" s="194">
        <f>SUMIF(振分, $C258, 計算_投入係数表_加工!L$4:L$123)</f>
        <v>0</v>
      </c>
      <c r="M258" s="194">
        <f>SUMIF(振分, $C258, 計算_投入係数表_加工!M$4:M$123)</f>
        <v>0</v>
      </c>
      <c r="N258" s="194">
        <f>SUMIF(振分, $C258, 計算_投入係数表_加工!N$4:N$123)</f>
        <v>0</v>
      </c>
      <c r="O258" s="194">
        <f>SUMIF(振分, $C258, 計算_投入係数表_加工!O$4:O$123)</f>
        <v>0</v>
      </c>
      <c r="P258" s="194">
        <f>SUMIF(振分, $C258, 計算_投入係数表_加工!P$4:P$123)</f>
        <v>0</v>
      </c>
      <c r="Q258" s="194">
        <f>SUMIF(振分, $C258, 計算_投入係数表_加工!Q$4:Q$123)</f>
        <v>0</v>
      </c>
      <c r="R258" s="194">
        <f>SUMIF(振分, $C258, 計算_投入係数表_加工!R$4:R$123)</f>
        <v>0</v>
      </c>
      <c r="S258" s="194">
        <f>SUMIF(振分, $C258, 計算_投入係数表_加工!S$4:S$123)</f>
        <v>0</v>
      </c>
      <c r="T258" s="194">
        <f>SUMIF(振分, $C258, 計算_投入係数表_加工!T$4:T$123)</f>
        <v>0</v>
      </c>
      <c r="U258" s="194">
        <f>SUMIF(振分, $C258, 計算_投入係数表_加工!U$4:U$123)</f>
        <v>0</v>
      </c>
      <c r="V258" s="194">
        <f>SUMIF(振分, $C258, 計算_投入係数表_加工!V$4:V$123)</f>
        <v>0</v>
      </c>
      <c r="W258" s="194">
        <f>SUMIF(振分, $C258, 計算_投入係数表_加工!W$4:W$123)</f>
        <v>0</v>
      </c>
      <c r="X258" s="194">
        <f>SUMIF(振分, $C258, 計算_投入係数表_加工!X$4:X$123)</f>
        <v>0</v>
      </c>
      <c r="Y258" s="194">
        <f>SUMIF(振分, $C258, 計算_投入係数表_加工!Y$4:Y$123)</f>
        <v>0</v>
      </c>
      <c r="Z258" s="194">
        <f>SUMIF(振分, $C258, 計算_投入係数表_加工!Z$4:Z$123)</f>
        <v>0</v>
      </c>
      <c r="AA258" s="194">
        <f>SUMIF(振分, $C258, 計算_投入係数表_加工!AA$4:AA$123)</f>
        <v>0</v>
      </c>
      <c r="AB258" s="194">
        <f>SUMIF(振分, $C258, 計算_投入係数表_加工!AB$4:AB$123)</f>
        <v>0</v>
      </c>
      <c r="AC258" s="194">
        <f>SUMIF(振分, $C258, 計算_投入係数表_加工!AC$4:AC$123)</f>
        <v>0</v>
      </c>
      <c r="AD258" s="194">
        <f>SUMIF(振分, $C258, 計算_投入係数表_加工!AD$4:AD$123)</f>
        <v>0</v>
      </c>
      <c r="AE258" s="194">
        <f>SUMIF(振分, $C258, 計算_投入係数表_加工!AE$4:AE$123)</f>
        <v>0</v>
      </c>
      <c r="AF258" s="194">
        <f>SUMIF(振分, $C258, 計算_投入係数表_加工!AF$4:AF$123)</f>
        <v>0</v>
      </c>
      <c r="AG258" s="194">
        <f>SUMIF(振分, $C258, 計算_投入係数表_加工!AG$4:AG$123)</f>
        <v>0</v>
      </c>
      <c r="AH258" s="194">
        <f>SUMIF(振分, $C258, 計算_投入係数表_加工!AH$4:AH$123)</f>
        <v>0</v>
      </c>
      <c r="AI258" s="194">
        <f>SUMIF(振分, $C258, 計算_投入係数表_加工!AI$4:AI$123)</f>
        <v>0</v>
      </c>
      <c r="AJ258" s="194">
        <f>SUMIF(振分, $C258, 計算_投入係数表_加工!AJ$4:AJ$123)</f>
        <v>0</v>
      </c>
      <c r="AK258" s="194">
        <f>SUMIF(振分, $C258, 計算_投入係数表_加工!AK$4:AK$123)</f>
        <v>0</v>
      </c>
      <c r="AL258" s="194">
        <f>SUMIF(振分, $C258, 計算_投入係数表_加工!AL$4:AL$123)</f>
        <v>0</v>
      </c>
      <c r="AM258" s="194">
        <f>SUMIF(振分, $C258, 計算_投入係数表_加工!AM$4:AM$123)</f>
        <v>0</v>
      </c>
      <c r="AN258" s="194">
        <f>SUMIF(振分, $C258, 計算_投入係数表_加工!AN$4:AN$123)</f>
        <v>0</v>
      </c>
      <c r="AO258" s="194">
        <f>SUMIF(振分, $C258, 計算_投入係数表_加工!AO$4:AO$123)</f>
        <v>0</v>
      </c>
      <c r="AP258" s="194">
        <f>SUMIF(振分, $C258, 計算_投入係数表_加工!AP$4:AP$123)</f>
        <v>0</v>
      </c>
      <c r="AQ258" s="194">
        <f>SUMIF(振分, $C258, 計算_投入係数表_加工!AQ$4:AQ$123)</f>
        <v>0</v>
      </c>
      <c r="AR258" s="194">
        <f>SUMIF(振分, $C258, 計算_投入係数表_加工!AR$4:AR$123)</f>
        <v>0</v>
      </c>
      <c r="AS258" s="194">
        <f>SUMIF(振分, $C258, 計算_投入係数表_加工!AS$4:AS$123)</f>
        <v>0</v>
      </c>
      <c r="AT258" s="194">
        <f>SUMIF(振分, $C258, 計算_投入係数表_加工!AT$4:AT$123)</f>
        <v>0</v>
      </c>
      <c r="AU258" s="194">
        <f>SUMIF(振分, $C258, 計算_投入係数表_加工!AU$4:AU$123)</f>
        <v>0</v>
      </c>
      <c r="AV258" s="194">
        <f>SUMIF(振分, $C258, 計算_投入係数表_加工!AV$4:AV$123)</f>
        <v>0</v>
      </c>
      <c r="AW258" s="194">
        <f>SUMIF(振分, $C258, 計算_投入係数表_加工!AW$4:AW$123)</f>
        <v>0</v>
      </c>
      <c r="AX258" s="194">
        <f>SUMIF(振分, $C258, 計算_投入係数表_加工!AX$4:AX$123)</f>
        <v>0</v>
      </c>
      <c r="AY258" s="194">
        <f>SUMIF(振分, $C258, 計算_投入係数表_加工!AY$4:AY$123)</f>
        <v>0</v>
      </c>
      <c r="AZ258" s="194">
        <f>SUMIF(振分, $C258, 計算_投入係数表_加工!AZ$4:AZ$123)</f>
        <v>0</v>
      </c>
      <c r="BA258" s="194">
        <f>SUMIF(振分, $C258, 計算_投入係数表_加工!BA$4:BA$123)</f>
        <v>0</v>
      </c>
      <c r="BB258" s="194">
        <f>SUMIF(振分, $C258, 計算_投入係数表_加工!BB$4:BB$123)</f>
        <v>0</v>
      </c>
      <c r="BC258" s="194">
        <f>SUMIF(振分, $C258, 計算_投入係数表_加工!BC$4:BC$123)</f>
        <v>0</v>
      </c>
      <c r="BD258" s="194">
        <f>SUMIF(振分, $C258, 計算_投入係数表_加工!BD$4:BD$123)</f>
        <v>0</v>
      </c>
      <c r="BE258" s="194">
        <f>SUMIF(振分, $C258, 計算_投入係数表_加工!BE$4:BE$123)</f>
        <v>0</v>
      </c>
      <c r="BF258" s="194">
        <f>SUMIF(振分, $C258, 計算_投入係数表_加工!BF$4:BF$123)</f>
        <v>0</v>
      </c>
      <c r="BG258" s="194">
        <f>SUMIF(振分, $C258, 計算_投入係数表_加工!BG$4:BG$123)</f>
        <v>0</v>
      </c>
      <c r="BH258" s="194">
        <f>SUMIF(振分, $C258, 計算_投入係数表_加工!BH$4:BH$123)</f>
        <v>0</v>
      </c>
      <c r="BI258" s="194">
        <f>SUMIF(振分, $C258, 計算_投入係数表_加工!BI$4:BI$123)</f>
        <v>0</v>
      </c>
      <c r="BJ258" s="194">
        <f>SUMIF(振分, $C258, 計算_投入係数表_加工!BJ$4:BJ$123)</f>
        <v>0</v>
      </c>
      <c r="BK258" s="194">
        <f>SUMIF(振分, $C258, 計算_投入係数表_加工!BK$4:BK$123)</f>
        <v>0</v>
      </c>
      <c r="BL258" s="194">
        <f>SUMIF(振分, $C258, 計算_投入係数表_加工!BL$4:BL$123)</f>
        <v>0</v>
      </c>
      <c r="BM258" s="194">
        <f>SUMIF(振分, $C258, 計算_投入係数表_加工!BM$4:BM$123)</f>
        <v>0</v>
      </c>
      <c r="BN258" s="194">
        <f>SUMIF(振分, $C258, 計算_投入係数表_加工!BN$4:BN$123)</f>
        <v>0</v>
      </c>
      <c r="BO258" s="194">
        <f>SUMIF(振分, $C258, 計算_投入係数表_加工!BO$4:BO$123)</f>
        <v>0</v>
      </c>
      <c r="BP258" s="194">
        <f>SUMIF(振分, $C258, 計算_投入係数表_加工!BP$4:BP$123)</f>
        <v>0</v>
      </c>
      <c r="BQ258" s="194">
        <f>SUMIF(振分, $C258, 計算_投入係数表_加工!BQ$4:BQ$123)</f>
        <v>0</v>
      </c>
      <c r="BR258" s="194">
        <f>SUMIF(振分, $C258, 計算_投入係数表_加工!BR$4:BR$123)</f>
        <v>0</v>
      </c>
      <c r="BS258" s="194">
        <f>SUMIF(振分, $C258, 計算_投入係数表_加工!BS$4:BS$123)</f>
        <v>0</v>
      </c>
      <c r="BT258" s="194">
        <f>SUMIF(振分, $C258, 計算_投入係数表_加工!BT$4:BT$123)</f>
        <v>0</v>
      </c>
      <c r="BU258" s="194">
        <f>SUMIF(振分, $C258, 計算_投入係数表_加工!BU$4:BU$123)</f>
        <v>0</v>
      </c>
      <c r="BV258" s="194">
        <f>SUMIF(振分, $C258, 計算_投入係数表_加工!BV$4:BV$123)</f>
        <v>0</v>
      </c>
      <c r="BW258" s="194">
        <f>SUMIF(振分, $C258, 計算_投入係数表_加工!BW$4:BW$123)</f>
        <v>0</v>
      </c>
      <c r="BX258" s="194">
        <f>SUMIF(振分, $C258, 計算_投入係数表_加工!BX$4:BX$123)</f>
        <v>0</v>
      </c>
      <c r="BY258" s="194">
        <f>SUMIF(振分, $C258, 計算_投入係数表_加工!BY$4:BY$123)</f>
        <v>0</v>
      </c>
      <c r="BZ258" s="194">
        <f>SUMIF(振分, $C258, 計算_投入係数表_加工!BZ$4:BZ$123)</f>
        <v>0</v>
      </c>
      <c r="CA258" s="194">
        <f>SUMIF(振分, $C258, 計算_投入係数表_加工!CA$4:CA$123)</f>
        <v>0</v>
      </c>
      <c r="CB258" s="194">
        <f>SUMIF(振分, $C258, 計算_投入係数表_加工!CB$4:CB$123)</f>
        <v>0</v>
      </c>
      <c r="CC258" s="194">
        <f>SUMIF(振分, $C258, 計算_投入係数表_加工!CC$4:CC$123)</f>
        <v>0</v>
      </c>
      <c r="CD258" s="194">
        <f>SUMIF(振分, $C258, 計算_投入係数表_加工!CD$4:CD$123)</f>
        <v>0</v>
      </c>
      <c r="CE258" s="194">
        <f>SUMIF(振分, $C258, 計算_投入係数表_加工!CE$4:CE$123)</f>
        <v>0</v>
      </c>
      <c r="CF258" s="194">
        <f>SUMIF(振分, $C258, 計算_投入係数表_加工!CF$4:CF$123)</f>
        <v>0</v>
      </c>
      <c r="CG258" s="194">
        <f>SUMIF(振分, $C258, 計算_投入係数表_加工!CG$4:CG$123)</f>
        <v>0</v>
      </c>
      <c r="CH258" s="194">
        <f>SUMIF(振分, $C258, 計算_投入係数表_加工!CH$4:CH$123)</f>
        <v>0</v>
      </c>
      <c r="CI258" s="194">
        <f>SUMIF(振分, $C258, 計算_投入係数表_加工!CI$4:CI$123)</f>
        <v>0</v>
      </c>
      <c r="CJ258" s="194">
        <f>SUMIF(振分, $C258, 計算_投入係数表_加工!CJ$4:CJ$123)</f>
        <v>0</v>
      </c>
      <c r="CK258" s="194">
        <f>SUMIF(振分, $C258, 計算_投入係数表_加工!CK$4:CK$123)</f>
        <v>0</v>
      </c>
      <c r="CL258" s="194">
        <f>SUMIF(振分, $C258, 計算_投入係数表_加工!CL$4:CL$123)</f>
        <v>0</v>
      </c>
      <c r="CM258" s="194">
        <f>SUMIF(振分, $C258, 計算_投入係数表_加工!CM$4:CM$123)</f>
        <v>0</v>
      </c>
      <c r="CN258" s="194">
        <f>SUMIF(振分, $C258, 計算_投入係数表_加工!CN$4:CN$123)</f>
        <v>0</v>
      </c>
      <c r="CO258" s="194">
        <f>SUMIF(振分, $C258, 計算_投入係数表_加工!CO$4:CO$123)</f>
        <v>0</v>
      </c>
      <c r="CP258" s="194">
        <f>SUMIF(振分, $C258, 計算_投入係数表_加工!CP$4:CP$123)</f>
        <v>0</v>
      </c>
      <c r="CQ258" s="194">
        <f>SUMIF(振分, $C258, 計算_投入係数表_加工!CQ$4:CQ$123)</f>
        <v>0</v>
      </c>
      <c r="CR258" s="194">
        <f>SUMIF(振分, $C258, 計算_投入係数表_加工!CR$4:CR$123)</f>
        <v>0</v>
      </c>
      <c r="CS258" s="194">
        <f>SUMIF(振分, $C258, 計算_投入係数表_加工!CS$4:CS$123)</f>
        <v>0</v>
      </c>
      <c r="CT258" s="194">
        <f>SUMIF(振分, $C258, 計算_投入係数表_加工!CT$4:CT$123)</f>
        <v>0</v>
      </c>
      <c r="CU258" s="194">
        <f>SUMIF(振分, $C258, 計算_投入係数表_加工!CU$4:CU$123)</f>
        <v>0</v>
      </c>
      <c r="CV258" s="194">
        <f>SUMIF(振分, $C258, 計算_投入係数表_加工!CV$4:CV$123)</f>
        <v>0</v>
      </c>
      <c r="CW258" s="194">
        <f>SUMIF(振分, $C258, 計算_投入係数表_加工!CW$4:CW$123)</f>
        <v>0</v>
      </c>
      <c r="CX258" s="194">
        <f>SUMIF(振分, $C258, 計算_投入係数表_加工!CX$4:CX$123)</f>
        <v>0</v>
      </c>
      <c r="CY258" s="194">
        <f>SUMIF(振分, $C258, 計算_投入係数表_加工!CY$4:CY$123)</f>
        <v>0</v>
      </c>
      <c r="CZ258" s="194">
        <f>SUMIF(振分, $C258, 計算_投入係数表_加工!CZ$4:CZ$123)</f>
        <v>0</v>
      </c>
      <c r="DA258" s="194">
        <f>SUMIF(振分, $C258, 計算_投入係数表_加工!DA$4:DA$123)</f>
        <v>0</v>
      </c>
      <c r="DB258" s="194">
        <f>SUMIF(振分, $C258, 計算_投入係数表_加工!DB$4:DB$123)</f>
        <v>0</v>
      </c>
      <c r="DC258" s="194">
        <f>SUMIF(振分, $C258, 計算_投入係数表_加工!DC$4:DC$123)</f>
        <v>0</v>
      </c>
      <c r="DD258" s="194">
        <f>SUMIF(振分, $C258, 計算_投入係数表_加工!DD$4:DD$123)</f>
        <v>0</v>
      </c>
      <c r="DE258" s="194">
        <f>SUMIF(振分, $C258, 計算_投入係数表_加工!DE$4:DE$123)</f>
        <v>0</v>
      </c>
      <c r="DF258" s="194">
        <f>SUMIF(振分, $C258, 計算_投入係数表_加工!DF$4:DF$123)</f>
        <v>0</v>
      </c>
      <c r="DG258" s="194">
        <f>SUMIF(振分, $C258, 計算_投入係数表_加工!DG$4:DG$123)</f>
        <v>0</v>
      </c>
      <c r="DH258" s="194">
        <f>SUMIF(振分, $C258, 計算_投入係数表_加工!DH$4:DH$123)</f>
        <v>0</v>
      </c>
      <c r="DI258" s="194">
        <f>SUMIF(振分, $C258, 計算_投入係数表_加工!DI$4:DI$123)</f>
        <v>0</v>
      </c>
      <c r="DJ258" s="194">
        <f>SUMIF(振分, $C258, 計算_投入係数表_加工!DJ$4:DJ$123)</f>
        <v>0</v>
      </c>
      <c r="DK258" s="194">
        <f>SUMIF(振分, $C258, 計算_投入係数表_加工!DK$4:DK$123)</f>
        <v>0</v>
      </c>
      <c r="DL258" s="194">
        <f>SUMIF(振分, $C258, 計算_投入係数表_加工!DL$4:DL$123)</f>
        <v>0</v>
      </c>
      <c r="DM258" s="194">
        <f>SUMIF(振分, $C258, 計算_投入係数表_加工!DM$4:DM$123)</f>
        <v>0</v>
      </c>
      <c r="DN258" s="194">
        <f>SUMIF(振分, $C258, 計算_投入係数表_加工!DN$4:DN$123)</f>
        <v>0</v>
      </c>
      <c r="DO258" s="194">
        <f>SUMIF(振分, $C258, 計算_投入係数表_加工!DO$4:DO$123)</f>
        <v>0</v>
      </c>
      <c r="DP258" s="194">
        <f>SUMIF(振分, $C258, 計算_投入係数表_加工!DP$4:DP$123)</f>
        <v>0</v>
      </c>
      <c r="DQ258" s="194">
        <f>SUMIF(振分, $C258, 計算_投入係数表_加工!DQ$4:DQ$123)</f>
        <v>0</v>
      </c>
      <c r="DR258" s="194">
        <f>SUMIF(振分, $C258, 計算_投入係数表_加工!DR$4:DR$123)</f>
        <v>0</v>
      </c>
      <c r="DS258" s="194">
        <f>SUMIF(振分, $C258, 計算_投入係数表_加工!DS$4:DS$123)</f>
        <v>0</v>
      </c>
      <c r="DT258" s="108">
        <f>SUMIF(振分, $C258, 計算_投入係数表_加工!DT$4:DT$123)</f>
        <v>0</v>
      </c>
    </row>
    <row r="259" spans="1:127" s="22" customFormat="1" x14ac:dyDescent="0.25">
      <c r="A259" s="34"/>
      <c r="B259" s="53">
        <v>119</v>
      </c>
      <c r="C259" s="360" t="str">
        <v>-</v>
      </c>
      <c r="D259" s="193">
        <f>SUMIF(振分, $C259, 計算_投入係数表_加工!D$4:D$123)</f>
        <v>0</v>
      </c>
      <c r="E259" s="194">
        <f>SUMIF(振分, $C259, 計算_投入係数表_加工!E$4:E$123)</f>
        <v>0</v>
      </c>
      <c r="F259" s="194">
        <f>SUMIF(振分, $C259, 計算_投入係数表_加工!F$4:F$123)</f>
        <v>0</v>
      </c>
      <c r="G259" s="194">
        <f>SUMIF(振分, $C259, 計算_投入係数表_加工!G$4:G$123)</f>
        <v>0</v>
      </c>
      <c r="H259" s="194">
        <f>SUMIF(振分, $C259, 計算_投入係数表_加工!H$4:H$123)</f>
        <v>0</v>
      </c>
      <c r="I259" s="194">
        <f>SUMIF(振分, $C259, 計算_投入係数表_加工!I$4:I$123)</f>
        <v>0</v>
      </c>
      <c r="J259" s="194">
        <f>SUMIF(振分, $C259, 計算_投入係数表_加工!J$4:J$123)</f>
        <v>0</v>
      </c>
      <c r="K259" s="194">
        <f>SUMIF(振分, $C259, 計算_投入係数表_加工!K$4:K$123)</f>
        <v>0</v>
      </c>
      <c r="L259" s="194">
        <f>SUMIF(振分, $C259, 計算_投入係数表_加工!L$4:L$123)</f>
        <v>0</v>
      </c>
      <c r="M259" s="194">
        <f>SUMIF(振分, $C259, 計算_投入係数表_加工!M$4:M$123)</f>
        <v>0</v>
      </c>
      <c r="N259" s="194">
        <f>SUMIF(振分, $C259, 計算_投入係数表_加工!N$4:N$123)</f>
        <v>0</v>
      </c>
      <c r="O259" s="194">
        <f>SUMIF(振分, $C259, 計算_投入係数表_加工!O$4:O$123)</f>
        <v>0</v>
      </c>
      <c r="P259" s="194">
        <f>SUMIF(振分, $C259, 計算_投入係数表_加工!P$4:P$123)</f>
        <v>0</v>
      </c>
      <c r="Q259" s="194">
        <f>SUMIF(振分, $C259, 計算_投入係数表_加工!Q$4:Q$123)</f>
        <v>0</v>
      </c>
      <c r="R259" s="194">
        <f>SUMIF(振分, $C259, 計算_投入係数表_加工!R$4:R$123)</f>
        <v>0</v>
      </c>
      <c r="S259" s="194">
        <f>SUMIF(振分, $C259, 計算_投入係数表_加工!S$4:S$123)</f>
        <v>0</v>
      </c>
      <c r="T259" s="194">
        <f>SUMIF(振分, $C259, 計算_投入係数表_加工!T$4:T$123)</f>
        <v>0</v>
      </c>
      <c r="U259" s="194">
        <f>SUMIF(振分, $C259, 計算_投入係数表_加工!U$4:U$123)</f>
        <v>0</v>
      </c>
      <c r="V259" s="194">
        <f>SUMIF(振分, $C259, 計算_投入係数表_加工!V$4:V$123)</f>
        <v>0</v>
      </c>
      <c r="W259" s="194">
        <f>SUMIF(振分, $C259, 計算_投入係数表_加工!W$4:W$123)</f>
        <v>0</v>
      </c>
      <c r="X259" s="194">
        <f>SUMIF(振分, $C259, 計算_投入係数表_加工!X$4:X$123)</f>
        <v>0</v>
      </c>
      <c r="Y259" s="194">
        <f>SUMIF(振分, $C259, 計算_投入係数表_加工!Y$4:Y$123)</f>
        <v>0</v>
      </c>
      <c r="Z259" s="194">
        <f>SUMIF(振分, $C259, 計算_投入係数表_加工!Z$4:Z$123)</f>
        <v>0</v>
      </c>
      <c r="AA259" s="194">
        <f>SUMIF(振分, $C259, 計算_投入係数表_加工!AA$4:AA$123)</f>
        <v>0</v>
      </c>
      <c r="AB259" s="194">
        <f>SUMIF(振分, $C259, 計算_投入係数表_加工!AB$4:AB$123)</f>
        <v>0</v>
      </c>
      <c r="AC259" s="194">
        <f>SUMIF(振分, $C259, 計算_投入係数表_加工!AC$4:AC$123)</f>
        <v>0</v>
      </c>
      <c r="AD259" s="194">
        <f>SUMIF(振分, $C259, 計算_投入係数表_加工!AD$4:AD$123)</f>
        <v>0</v>
      </c>
      <c r="AE259" s="194">
        <f>SUMIF(振分, $C259, 計算_投入係数表_加工!AE$4:AE$123)</f>
        <v>0</v>
      </c>
      <c r="AF259" s="194">
        <f>SUMIF(振分, $C259, 計算_投入係数表_加工!AF$4:AF$123)</f>
        <v>0</v>
      </c>
      <c r="AG259" s="194">
        <f>SUMIF(振分, $C259, 計算_投入係数表_加工!AG$4:AG$123)</f>
        <v>0</v>
      </c>
      <c r="AH259" s="194">
        <f>SUMIF(振分, $C259, 計算_投入係数表_加工!AH$4:AH$123)</f>
        <v>0</v>
      </c>
      <c r="AI259" s="194">
        <f>SUMIF(振分, $C259, 計算_投入係数表_加工!AI$4:AI$123)</f>
        <v>0</v>
      </c>
      <c r="AJ259" s="194">
        <f>SUMIF(振分, $C259, 計算_投入係数表_加工!AJ$4:AJ$123)</f>
        <v>0</v>
      </c>
      <c r="AK259" s="194">
        <f>SUMIF(振分, $C259, 計算_投入係数表_加工!AK$4:AK$123)</f>
        <v>0</v>
      </c>
      <c r="AL259" s="194">
        <f>SUMIF(振分, $C259, 計算_投入係数表_加工!AL$4:AL$123)</f>
        <v>0</v>
      </c>
      <c r="AM259" s="194">
        <f>SUMIF(振分, $C259, 計算_投入係数表_加工!AM$4:AM$123)</f>
        <v>0</v>
      </c>
      <c r="AN259" s="194">
        <f>SUMIF(振分, $C259, 計算_投入係数表_加工!AN$4:AN$123)</f>
        <v>0</v>
      </c>
      <c r="AO259" s="194">
        <f>SUMIF(振分, $C259, 計算_投入係数表_加工!AO$4:AO$123)</f>
        <v>0</v>
      </c>
      <c r="AP259" s="194">
        <f>SUMIF(振分, $C259, 計算_投入係数表_加工!AP$4:AP$123)</f>
        <v>0</v>
      </c>
      <c r="AQ259" s="194">
        <f>SUMIF(振分, $C259, 計算_投入係数表_加工!AQ$4:AQ$123)</f>
        <v>0</v>
      </c>
      <c r="AR259" s="194">
        <f>SUMIF(振分, $C259, 計算_投入係数表_加工!AR$4:AR$123)</f>
        <v>0</v>
      </c>
      <c r="AS259" s="194">
        <f>SUMIF(振分, $C259, 計算_投入係数表_加工!AS$4:AS$123)</f>
        <v>0</v>
      </c>
      <c r="AT259" s="194">
        <f>SUMIF(振分, $C259, 計算_投入係数表_加工!AT$4:AT$123)</f>
        <v>0</v>
      </c>
      <c r="AU259" s="194">
        <f>SUMIF(振分, $C259, 計算_投入係数表_加工!AU$4:AU$123)</f>
        <v>0</v>
      </c>
      <c r="AV259" s="194">
        <f>SUMIF(振分, $C259, 計算_投入係数表_加工!AV$4:AV$123)</f>
        <v>0</v>
      </c>
      <c r="AW259" s="194">
        <f>SUMIF(振分, $C259, 計算_投入係数表_加工!AW$4:AW$123)</f>
        <v>0</v>
      </c>
      <c r="AX259" s="194">
        <f>SUMIF(振分, $C259, 計算_投入係数表_加工!AX$4:AX$123)</f>
        <v>0</v>
      </c>
      <c r="AY259" s="194">
        <f>SUMIF(振分, $C259, 計算_投入係数表_加工!AY$4:AY$123)</f>
        <v>0</v>
      </c>
      <c r="AZ259" s="194">
        <f>SUMIF(振分, $C259, 計算_投入係数表_加工!AZ$4:AZ$123)</f>
        <v>0</v>
      </c>
      <c r="BA259" s="194">
        <f>SUMIF(振分, $C259, 計算_投入係数表_加工!BA$4:BA$123)</f>
        <v>0</v>
      </c>
      <c r="BB259" s="194">
        <f>SUMIF(振分, $C259, 計算_投入係数表_加工!BB$4:BB$123)</f>
        <v>0</v>
      </c>
      <c r="BC259" s="194">
        <f>SUMIF(振分, $C259, 計算_投入係数表_加工!BC$4:BC$123)</f>
        <v>0</v>
      </c>
      <c r="BD259" s="194">
        <f>SUMIF(振分, $C259, 計算_投入係数表_加工!BD$4:BD$123)</f>
        <v>0</v>
      </c>
      <c r="BE259" s="194">
        <f>SUMIF(振分, $C259, 計算_投入係数表_加工!BE$4:BE$123)</f>
        <v>0</v>
      </c>
      <c r="BF259" s="194">
        <f>SUMIF(振分, $C259, 計算_投入係数表_加工!BF$4:BF$123)</f>
        <v>0</v>
      </c>
      <c r="BG259" s="194">
        <f>SUMIF(振分, $C259, 計算_投入係数表_加工!BG$4:BG$123)</f>
        <v>0</v>
      </c>
      <c r="BH259" s="194">
        <f>SUMIF(振分, $C259, 計算_投入係数表_加工!BH$4:BH$123)</f>
        <v>0</v>
      </c>
      <c r="BI259" s="194">
        <f>SUMIF(振分, $C259, 計算_投入係数表_加工!BI$4:BI$123)</f>
        <v>0</v>
      </c>
      <c r="BJ259" s="194">
        <f>SUMIF(振分, $C259, 計算_投入係数表_加工!BJ$4:BJ$123)</f>
        <v>0</v>
      </c>
      <c r="BK259" s="194">
        <f>SUMIF(振分, $C259, 計算_投入係数表_加工!BK$4:BK$123)</f>
        <v>0</v>
      </c>
      <c r="BL259" s="194">
        <f>SUMIF(振分, $C259, 計算_投入係数表_加工!BL$4:BL$123)</f>
        <v>0</v>
      </c>
      <c r="BM259" s="194">
        <f>SUMIF(振分, $C259, 計算_投入係数表_加工!BM$4:BM$123)</f>
        <v>0</v>
      </c>
      <c r="BN259" s="194">
        <f>SUMIF(振分, $C259, 計算_投入係数表_加工!BN$4:BN$123)</f>
        <v>0</v>
      </c>
      <c r="BO259" s="194">
        <f>SUMIF(振分, $C259, 計算_投入係数表_加工!BO$4:BO$123)</f>
        <v>0</v>
      </c>
      <c r="BP259" s="194">
        <f>SUMIF(振分, $C259, 計算_投入係数表_加工!BP$4:BP$123)</f>
        <v>0</v>
      </c>
      <c r="BQ259" s="194">
        <f>SUMIF(振分, $C259, 計算_投入係数表_加工!BQ$4:BQ$123)</f>
        <v>0</v>
      </c>
      <c r="BR259" s="194">
        <f>SUMIF(振分, $C259, 計算_投入係数表_加工!BR$4:BR$123)</f>
        <v>0</v>
      </c>
      <c r="BS259" s="194">
        <f>SUMIF(振分, $C259, 計算_投入係数表_加工!BS$4:BS$123)</f>
        <v>0</v>
      </c>
      <c r="BT259" s="194">
        <f>SUMIF(振分, $C259, 計算_投入係数表_加工!BT$4:BT$123)</f>
        <v>0</v>
      </c>
      <c r="BU259" s="194">
        <f>SUMIF(振分, $C259, 計算_投入係数表_加工!BU$4:BU$123)</f>
        <v>0</v>
      </c>
      <c r="BV259" s="194">
        <f>SUMIF(振分, $C259, 計算_投入係数表_加工!BV$4:BV$123)</f>
        <v>0</v>
      </c>
      <c r="BW259" s="194">
        <f>SUMIF(振分, $C259, 計算_投入係数表_加工!BW$4:BW$123)</f>
        <v>0</v>
      </c>
      <c r="BX259" s="194">
        <f>SUMIF(振分, $C259, 計算_投入係数表_加工!BX$4:BX$123)</f>
        <v>0</v>
      </c>
      <c r="BY259" s="194">
        <f>SUMIF(振分, $C259, 計算_投入係数表_加工!BY$4:BY$123)</f>
        <v>0</v>
      </c>
      <c r="BZ259" s="194">
        <f>SUMIF(振分, $C259, 計算_投入係数表_加工!BZ$4:BZ$123)</f>
        <v>0</v>
      </c>
      <c r="CA259" s="194">
        <f>SUMIF(振分, $C259, 計算_投入係数表_加工!CA$4:CA$123)</f>
        <v>0</v>
      </c>
      <c r="CB259" s="194">
        <f>SUMIF(振分, $C259, 計算_投入係数表_加工!CB$4:CB$123)</f>
        <v>0</v>
      </c>
      <c r="CC259" s="194">
        <f>SUMIF(振分, $C259, 計算_投入係数表_加工!CC$4:CC$123)</f>
        <v>0</v>
      </c>
      <c r="CD259" s="194">
        <f>SUMIF(振分, $C259, 計算_投入係数表_加工!CD$4:CD$123)</f>
        <v>0</v>
      </c>
      <c r="CE259" s="194">
        <f>SUMIF(振分, $C259, 計算_投入係数表_加工!CE$4:CE$123)</f>
        <v>0</v>
      </c>
      <c r="CF259" s="194">
        <f>SUMIF(振分, $C259, 計算_投入係数表_加工!CF$4:CF$123)</f>
        <v>0</v>
      </c>
      <c r="CG259" s="194">
        <f>SUMIF(振分, $C259, 計算_投入係数表_加工!CG$4:CG$123)</f>
        <v>0</v>
      </c>
      <c r="CH259" s="194">
        <f>SUMIF(振分, $C259, 計算_投入係数表_加工!CH$4:CH$123)</f>
        <v>0</v>
      </c>
      <c r="CI259" s="194">
        <f>SUMIF(振分, $C259, 計算_投入係数表_加工!CI$4:CI$123)</f>
        <v>0</v>
      </c>
      <c r="CJ259" s="194">
        <f>SUMIF(振分, $C259, 計算_投入係数表_加工!CJ$4:CJ$123)</f>
        <v>0</v>
      </c>
      <c r="CK259" s="194">
        <f>SUMIF(振分, $C259, 計算_投入係数表_加工!CK$4:CK$123)</f>
        <v>0</v>
      </c>
      <c r="CL259" s="194">
        <f>SUMIF(振分, $C259, 計算_投入係数表_加工!CL$4:CL$123)</f>
        <v>0</v>
      </c>
      <c r="CM259" s="194">
        <f>SUMIF(振分, $C259, 計算_投入係数表_加工!CM$4:CM$123)</f>
        <v>0</v>
      </c>
      <c r="CN259" s="194">
        <f>SUMIF(振分, $C259, 計算_投入係数表_加工!CN$4:CN$123)</f>
        <v>0</v>
      </c>
      <c r="CO259" s="194">
        <f>SUMIF(振分, $C259, 計算_投入係数表_加工!CO$4:CO$123)</f>
        <v>0</v>
      </c>
      <c r="CP259" s="194">
        <f>SUMIF(振分, $C259, 計算_投入係数表_加工!CP$4:CP$123)</f>
        <v>0</v>
      </c>
      <c r="CQ259" s="194">
        <f>SUMIF(振分, $C259, 計算_投入係数表_加工!CQ$4:CQ$123)</f>
        <v>0</v>
      </c>
      <c r="CR259" s="194">
        <f>SUMIF(振分, $C259, 計算_投入係数表_加工!CR$4:CR$123)</f>
        <v>0</v>
      </c>
      <c r="CS259" s="194">
        <f>SUMIF(振分, $C259, 計算_投入係数表_加工!CS$4:CS$123)</f>
        <v>0</v>
      </c>
      <c r="CT259" s="194">
        <f>SUMIF(振分, $C259, 計算_投入係数表_加工!CT$4:CT$123)</f>
        <v>0</v>
      </c>
      <c r="CU259" s="194">
        <f>SUMIF(振分, $C259, 計算_投入係数表_加工!CU$4:CU$123)</f>
        <v>0</v>
      </c>
      <c r="CV259" s="194">
        <f>SUMIF(振分, $C259, 計算_投入係数表_加工!CV$4:CV$123)</f>
        <v>0</v>
      </c>
      <c r="CW259" s="194">
        <f>SUMIF(振分, $C259, 計算_投入係数表_加工!CW$4:CW$123)</f>
        <v>0</v>
      </c>
      <c r="CX259" s="194">
        <f>SUMIF(振分, $C259, 計算_投入係数表_加工!CX$4:CX$123)</f>
        <v>0</v>
      </c>
      <c r="CY259" s="194">
        <f>SUMIF(振分, $C259, 計算_投入係数表_加工!CY$4:CY$123)</f>
        <v>0</v>
      </c>
      <c r="CZ259" s="194">
        <f>SUMIF(振分, $C259, 計算_投入係数表_加工!CZ$4:CZ$123)</f>
        <v>0</v>
      </c>
      <c r="DA259" s="194">
        <f>SUMIF(振分, $C259, 計算_投入係数表_加工!DA$4:DA$123)</f>
        <v>0</v>
      </c>
      <c r="DB259" s="194">
        <f>SUMIF(振分, $C259, 計算_投入係数表_加工!DB$4:DB$123)</f>
        <v>0</v>
      </c>
      <c r="DC259" s="194">
        <f>SUMIF(振分, $C259, 計算_投入係数表_加工!DC$4:DC$123)</f>
        <v>0</v>
      </c>
      <c r="DD259" s="194">
        <f>SUMIF(振分, $C259, 計算_投入係数表_加工!DD$4:DD$123)</f>
        <v>0</v>
      </c>
      <c r="DE259" s="194">
        <f>SUMIF(振分, $C259, 計算_投入係数表_加工!DE$4:DE$123)</f>
        <v>0</v>
      </c>
      <c r="DF259" s="194">
        <f>SUMIF(振分, $C259, 計算_投入係数表_加工!DF$4:DF$123)</f>
        <v>0</v>
      </c>
      <c r="DG259" s="194">
        <f>SUMIF(振分, $C259, 計算_投入係数表_加工!DG$4:DG$123)</f>
        <v>0</v>
      </c>
      <c r="DH259" s="194">
        <f>SUMIF(振分, $C259, 計算_投入係数表_加工!DH$4:DH$123)</f>
        <v>0</v>
      </c>
      <c r="DI259" s="194">
        <f>SUMIF(振分, $C259, 計算_投入係数表_加工!DI$4:DI$123)</f>
        <v>0</v>
      </c>
      <c r="DJ259" s="194">
        <f>SUMIF(振分, $C259, 計算_投入係数表_加工!DJ$4:DJ$123)</f>
        <v>0</v>
      </c>
      <c r="DK259" s="194">
        <f>SUMIF(振分, $C259, 計算_投入係数表_加工!DK$4:DK$123)</f>
        <v>0</v>
      </c>
      <c r="DL259" s="194">
        <f>SUMIF(振分, $C259, 計算_投入係数表_加工!DL$4:DL$123)</f>
        <v>0</v>
      </c>
      <c r="DM259" s="194">
        <f>SUMIF(振分, $C259, 計算_投入係数表_加工!DM$4:DM$123)</f>
        <v>0</v>
      </c>
      <c r="DN259" s="194">
        <f>SUMIF(振分, $C259, 計算_投入係数表_加工!DN$4:DN$123)</f>
        <v>0</v>
      </c>
      <c r="DO259" s="194">
        <f>SUMIF(振分, $C259, 計算_投入係数表_加工!DO$4:DO$123)</f>
        <v>0</v>
      </c>
      <c r="DP259" s="194">
        <f>SUMIF(振分, $C259, 計算_投入係数表_加工!DP$4:DP$123)</f>
        <v>0</v>
      </c>
      <c r="DQ259" s="194">
        <f>SUMIF(振分, $C259, 計算_投入係数表_加工!DQ$4:DQ$123)</f>
        <v>0</v>
      </c>
      <c r="DR259" s="194">
        <f>SUMIF(振分, $C259, 計算_投入係数表_加工!DR$4:DR$123)</f>
        <v>0</v>
      </c>
      <c r="DS259" s="194">
        <f>SUMIF(振分, $C259, 計算_投入係数表_加工!DS$4:DS$123)</f>
        <v>0</v>
      </c>
      <c r="DT259" s="108">
        <f>SUMIF(振分, $C259, 計算_投入係数表_加工!DT$4:DT$123)</f>
        <v>0</v>
      </c>
    </row>
    <row r="260" spans="1:127" s="22" customFormat="1" x14ac:dyDescent="0.25">
      <c r="A260" s="34"/>
      <c r="B260" s="53">
        <v>120</v>
      </c>
      <c r="C260" s="360" t="str">
        <v>-</v>
      </c>
      <c r="D260" s="193">
        <f>SUMIF(振分, $C260, 計算_投入係数表_加工!D$4:D$123)</f>
        <v>0</v>
      </c>
      <c r="E260" s="194">
        <f>SUMIF(振分, $C260, 計算_投入係数表_加工!E$4:E$123)</f>
        <v>0</v>
      </c>
      <c r="F260" s="194">
        <f>SUMIF(振分, $C260, 計算_投入係数表_加工!F$4:F$123)</f>
        <v>0</v>
      </c>
      <c r="G260" s="194">
        <f>SUMIF(振分, $C260, 計算_投入係数表_加工!G$4:G$123)</f>
        <v>0</v>
      </c>
      <c r="H260" s="194">
        <f>SUMIF(振分, $C260, 計算_投入係数表_加工!H$4:H$123)</f>
        <v>0</v>
      </c>
      <c r="I260" s="194">
        <f>SUMIF(振分, $C260, 計算_投入係数表_加工!I$4:I$123)</f>
        <v>0</v>
      </c>
      <c r="J260" s="194">
        <f>SUMIF(振分, $C260, 計算_投入係数表_加工!J$4:J$123)</f>
        <v>0</v>
      </c>
      <c r="K260" s="194">
        <f>SUMIF(振分, $C260, 計算_投入係数表_加工!K$4:K$123)</f>
        <v>0</v>
      </c>
      <c r="L260" s="194">
        <f>SUMIF(振分, $C260, 計算_投入係数表_加工!L$4:L$123)</f>
        <v>0</v>
      </c>
      <c r="M260" s="194">
        <f>SUMIF(振分, $C260, 計算_投入係数表_加工!M$4:M$123)</f>
        <v>0</v>
      </c>
      <c r="N260" s="194">
        <f>SUMIF(振分, $C260, 計算_投入係数表_加工!N$4:N$123)</f>
        <v>0</v>
      </c>
      <c r="O260" s="194">
        <f>SUMIF(振分, $C260, 計算_投入係数表_加工!O$4:O$123)</f>
        <v>0</v>
      </c>
      <c r="P260" s="194">
        <f>SUMIF(振分, $C260, 計算_投入係数表_加工!P$4:P$123)</f>
        <v>0</v>
      </c>
      <c r="Q260" s="194">
        <f>SUMIF(振分, $C260, 計算_投入係数表_加工!Q$4:Q$123)</f>
        <v>0</v>
      </c>
      <c r="R260" s="194">
        <f>SUMIF(振分, $C260, 計算_投入係数表_加工!R$4:R$123)</f>
        <v>0</v>
      </c>
      <c r="S260" s="194">
        <f>SUMIF(振分, $C260, 計算_投入係数表_加工!S$4:S$123)</f>
        <v>0</v>
      </c>
      <c r="T260" s="194">
        <f>SUMIF(振分, $C260, 計算_投入係数表_加工!T$4:T$123)</f>
        <v>0</v>
      </c>
      <c r="U260" s="194">
        <f>SUMIF(振分, $C260, 計算_投入係数表_加工!U$4:U$123)</f>
        <v>0</v>
      </c>
      <c r="V260" s="194">
        <f>SUMIF(振分, $C260, 計算_投入係数表_加工!V$4:V$123)</f>
        <v>0</v>
      </c>
      <c r="W260" s="194">
        <f>SUMIF(振分, $C260, 計算_投入係数表_加工!W$4:W$123)</f>
        <v>0</v>
      </c>
      <c r="X260" s="194">
        <f>SUMIF(振分, $C260, 計算_投入係数表_加工!X$4:X$123)</f>
        <v>0</v>
      </c>
      <c r="Y260" s="194">
        <f>SUMIF(振分, $C260, 計算_投入係数表_加工!Y$4:Y$123)</f>
        <v>0</v>
      </c>
      <c r="Z260" s="194">
        <f>SUMIF(振分, $C260, 計算_投入係数表_加工!Z$4:Z$123)</f>
        <v>0</v>
      </c>
      <c r="AA260" s="194">
        <f>SUMIF(振分, $C260, 計算_投入係数表_加工!AA$4:AA$123)</f>
        <v>0</v>
      </c>
      <c r="AB260" s="194">
        <f>SUMIF(振分, $C260, 計算_投入係数表_加工!AB$4:AB$123)</f>
        <v>0</v>
      </c>
      <c r="AC260" s="194">
        <f>SUMIF(振分, $C260, 計算_投入係数表_加工!AC$4:AC$123)</f>
        <v>0</v>
      </c>
      <c r="AD260" s="194">
        <f>SUMIF(振分, $C260, 計算_投入係数表_加工!AD$4:AD$123)</f>
        <v>0</v>
      </c>
      <c r="AE260" s="194">
        <f>SUMIF(振分, $C260, 計算_投入係数表_加工!AE$4:AE$123)</f>
        <v>0</v>
      </c>
      <c r="AF260" s="194">
        <f>SUMIF(振分, $C260, 計算_投入係数表_加工!AF$4:AF$123)</f>
        <v>0</v>
      </c>
      <c r="AG260" s="194">
        <f>SUMIF(振分, $C260, 計算_投入係数表_加工!AG$4:AG$123)</f>
        <v>0</v>
      </c>
      <c r="AH260" s="194">
        <f>SUMIF(振分, $C260, 計算_投入係数表_加工!AH$4:AH$123)</f>
        <v>0</v>
      </c>
      <c r="AI260" s="194">
        <f>SUMIF(振分, $C260, 計算_投入係数表_加工!AI$4:AI$123)</f>
        <v>0</v>
      </c>
      <c r="AJ260" s="194">
        <f>SUMIF(振分, $C260, 計算_投入係数表_加工!AJ$4:AJ$123)</f>
        <v>0</v>
      </c>
      <c r="AK260" s="194">
        <f>SUMIF(振分, $C260, 計算_投入係数表_加工!AK$4:AK$123)</f>
        <v>0</v>
      </c>
      <c r="AL260" s="194">
        <f>SUMIF(振分, $C260, 計算_投入係数表_加工!AL$4:AL$123)</f>
        <v>0</v>
      </c>
      <c r="AM260" s="194">
        <f>SUMIF(振分, $C260, 計算_投入係数表_加工!AM$4:AM$123)</f>
        <v>0</v>
      </c>
      <c r="AN260" s="194">
        <f>SUMIF(振分, $C260, 計算_投入係数表_加工!AN$4:AN$123)</f>
        <v>0</v>
      </c>
      <c r="AO260" s="194">
        <f>SUMIF(振分, $C260, 計算_投入係数表_加工!AO$4:AO$123)</f>
        <v>0</v>
      </c>
      <c r="AP260" s="194">
        <f>SUMIF(振分, $C260, 計算_投入係数表_加工!AP$4:AP$123)</f>
        <v>0</v>
      </c>
      <c r="AQ260" s="194">
        <f>SUMIF(振分, $C260, 計算_投入係数表_加工!AQ$4:AQ$123)</f>
        <v>0</v>
      </c>
      <c r="AR260" s="194">
        <f>SUMIF(振分, $C260, 計算_投入係数表_加工!AR$4:AR$123)</f>
        <v>0</v>
      </c>
      <c r="AS260" s="194">
        <f>SUMIF(振分, $C260, 計算_投入係数表_加工!AS$4:AS$123)</f>
        <v>0</v>
      </c>
      <c r="AT260" s="194">
        <f>SUMIF(振分, $C260, 計算_投入係数表_加工!AT$4:AT$123)</f>
        <v>0</v>
      </c>
      <c r="AU260" s="194">
        <f>SUMIF(振分, $C260, 計算_投入係数表_加工!AU$4:AU$123)</f>
        <v>0</v>
      </c>
      <c r="AV260" s="194">
        <f>SUMIF(振分, $C260, 計算_投入係数表_加工!AV$4:AV$123)</f>
        <v>0</v>
      </c>
      <c r="AW260" s="194">
        <f>SUMIF(振分, $C260, 計算_投入係数表_加工!AW$4:AW$123)</f>
        <v>0</v>
      </c>
      <c r="AX260" s="194">
        <f>SUMIF(振分, $C260, 計算_投入係数表_加工!AX$4:AX$123)</f>
        <v>0</v>
      </c>
      <c r="AY260" s="194">
        <f>SUMIF(振分, $C260, 計算_投入係数表_加工!AY$4:AY$123)</f>
        <v>0</v>
      </c>
      <c r="AZ260" s="194">
        <f>SUMIF(振分, $C260, 計算_投入係数表_加工!AZ$4:AZ$123)</f>
        <v>0</v>
      </c>
      <c r="BA260" s="194">
        <f>SUMIF(振分, $C260, 計算_投入係数表_加工!BA$4:BA$123)</f>
        <v>0</v>
      </c>
      <c r="BB260" s="194">
        <f>SUMIF(振分, $C260, 計算_投入係数表_加工!BB$4:BB$123)</f>
        <v>0</v>
      </c>
      <c r="BC260" s="194">
        <f>SUMIF(振分, $C260, 計算_投入係数表_加工!BC$4:BC$123)</f>
        <v>0</v>
      </c>
      <c r="BD260" s="194">
        <f>SUMIF(振分, $C260, 計算_投入係数表_加工!BD$4:BD$123)</f>
        <v>0</v>
      </c>
      <c r="BE260" s="194">
        <f>SUMIF(振分, $C260, 計算_投入係数表_加工!BE$4:BE$123)</f>
        <v>0</v>
      </c>
      <c r="BF260" s="194">
        <f>SUMIF(振分, $C260, 計算_投入係数表_加工!BF$4:BF$123)</f>
        <v>0</v>
      </c>
      <c r="BG260" s="194">
        <f>SUMIF(振分, $C260, 計算_投入係数表_加工!BG$4:BG$123)</f>
        <v>0</v>
      </c>
      <c r="BH260" s="194">
        <f>SUMIF(振分, $C260, 計算_投入係数表_加工!BH$4:BH$123)</f>
        <v>0</v>
      </c>
      <c r="BI260" s="194">
        <f>SUMIF(振分, $C260, 計算_投入係数表_加工!BI$4:BI$123)</f>
        <v>0</v>
      </c>
      <c r="BJ260" s="194">
        <f>SUMIF(振分, $C260, 計算_投入係数表_加工!BJ$4:BJ$123)</f>
        <v>0</v>
      </c>
      <c r="BK260" s="194">
        <f>SUMIF(振分, $C260, 計算_投入係数表_加工!BK$4:BK$123)</f>
        <v>0</v>
      </c>
      <c r="BL260" s="194">
        <f>SUMIF(振分, $C260, 計算_投入係数表_加工!BL$4:BL$123)</f>
        <v>0</v>
      </c>
      <c r="BM260" s="194">
        <f>SUMIF(振分, $C260, 計算_投入係数表_加工!BM$4:BM$123)</f>
        <v>0</v>
      </c>
      <c r="BN260" s="194">
        <f>SUMIF(振分, $C260, 計算_投入係数表_加工!BN$4:BN$123)</f>
        <v>0</v>
      </c>
      <c r="BO260" s="194">
        <f>SUMIF(振分, $C260, 計算_投入係数表_加工!BO$4:BO$123)</f>
        <v>0</v>
      </c>
      <c r="BP260" s="194">
        <f>SUMIF(振分, $C260, 計算_投入係数表_加工!BP$4:BP$123)</f>
        <v>0</v>
      </c>
      <c r="BQ260" s="194">
        <f>SUMIF(振分, $C260, 計算_投入係数表_加工!BQ$4:BQ$123)</f>
        <v>0</v>
      </c>
      <c r="BR260" s="194">
        <f>SUMIF(振分, $C260, 計算_投入係数表_加工!BR$4:BR$123)</f>
        <v>0</v>
      </c>
      <c r="BS260" s="194">
        <f>SUMIF(振分, $C260, 計算_投入係数表_加工!BS$4:BS$123)</f>
        <v>0</v>
      </c>
      <c r="BT260" s="194">
        <f>SUMIF(振分, $C260, 計算_投入係数表_加工!BT$4:BT$123)</f>
        <v>0</v>
      </c>
      <c r="BU260" s="194">
        <f>SUMIF(振分, $C260, 計算_投入係数表_加工!BU$4:BU$123)</f>
        <v>0</v>
      </c>
      <c r="BV260" s="194">
        <f>SUMIF(振分, $C260, 計算_投入係数表_加工!BV$4:BV$123)</f>
        <v>0</v>
      </c>
      <c r="BW260" s="194">
        <f>SUMIF(振分, $C260, 計算_投入係数表_加工!BW$4:BW$123)</f>
        <v>0</v>
      </c>
      <c r="BX260" s="194">
        <f>SUMIF(振分, $C260, 計算_投入係数表_加工!BX$4:BX$123)</f>
        <v>0</v>
      </c>
      <c r="BY260" s="194">
        <f>SUMIF(振分, $C260, 計算_投入係数表_加工!BY$4:BY$123)</f>
        <v>0</v>
      </c>
      <c r="BZ260" s="194">
        <f>SUMIF(振分, $C260, 計算_投入係数表_加工!BZ$4:BZ$123)</f>
        <v>0</v>
      </c>
      <c r="CA260" s="194">
        <f>SUMIF(振分, $C260, 計算_投入係数表_加工!CA$4:CA$123)</f>
        <v>0</v>
      </c>
      <c r="CB260" s="194">
        <f>SUMIF(振分, $C260, 計算_投入係数表_加工!CB$4:CB$123)</f>
        <v>0</v>
      </c>
      <c r="CC260" s="194">
        <f>SUMIF(振分, $C260, 計算_投入係数表_加工!CC$4:CC$123)</f>
        <v>0</v>
      </c>
      <c r="CD260" s="194">
        <f>SUMIF(振分, $C260, 計算_投入係数表_加工!CD$4:CD$123)</f>
        <v>0</v>
      </c>
      <c r="CE260" s="194">
        <f>SUMIF(振分, $C260, 計算_投入係数表_加工!CE$4:CE$123)</f>
        <v>0</v>
      </c>
      <c r="CF260" s="194">
        <f>SUMIF(振分, $C260, 計算_投入係数表_加工!CF$4:CF$123)</f>
        <v>0</v>
      </c>
      <c r="CG260" s="194">
        <f>SUMIF(振分, $C260, 計算_投入係数表_加工!CG$4:CG$123)</f>
        <v>0</v>
      </c>
      <c r="CH260" s="194">
        <f>SUMIF(振分, $C260, 計算_投入係数表_加工!CH$4:CH$123)</f>
        <v>0</v>
      </c>
      <c r="CI260" s="194">
        <f>SUMIF(振分, $C260, 計算_投入係数表_加工!CI$4:CI$123)</f>
        <v>0</v>
      </c>
      <c r="CJ260" s="194">
        <f>SUMIF(振分, $C260, 計算_投入係数表_加工!CJ$4:CJ$123)</f>
        <v>0</v>
      </c>
      <c r="CK260" s="194">
        <f>SUMIF(振分, $C260, 計算_投入係数表_加工!CK$4:CK$123)</f>
        <v>0</v>
      </c>
      <c r="CL260" s="194">
        <f>SUMIF(振分, $C260, 計算_投入係数表_加工!CL$4:CL$123)</f>
        <v>0</v>
      </c>
      <c r="CM260" s="194">
        <f>SUMIF(振分, $C260, 計算_投入係数表_加工!CM$4:CM$123)</f>
        <v>0</v>
      </c>
      <c r="CN260" s="194">
        <f>SUMIF(振分, $C260, 計算_投入係数表_加工!CN$4:CN$123)</f>
        <v>0</v>
      </c>
      <c r="CO260" s="194">
        <f>SUMIF(振分, $C260, 計算_投入係数表_加工!CO$4:CO$123)</f>
        <v>0</v>
      </c>
      <c r="CP260" s="194">
        <f>SUMIF(振分, $C260, 計算_投入係数表_加工!CP$4:CP$123)</f>
        <v>0</v>
      </c>
      <c r="CQ260" s="194">
        <f>SUMIF(振分, $C260, 計算_投入係数表_加工!CQ$4:CQ$123)</f>
        <v>0</v>
      </c>
      <c r="CR260" s="194">
        <f>SUMIF(振分, $C260, 計算_投入係数表_加工!CR$4:CR$123)</f>
        <v>0</v>
      </c>
      <c r="CS260" s="194">
        <f>SUMIF(振分, $C260, 計算_投入係数表_加工!CS$4:CS$123)</f>
        <v>0</v>
      </c>
      <c r="CT260" s="194">
        <f>SUMIF(振分, $C260, 計算_投入係数表_加工!CT$4:CT$123)</f>
        <v>0</v>
      </c>
      <c r="CU260" s="194">
        <f>SUMIF(振分, $C260, 計算_投入係数表_加工!CU$4:CU$123)</f>
        <v>0</v>
      </c>
      <c r="CV260" s="194">
        <f>SUMIF(振分, $C260, 計算_投入係数表_加工!CV$4:CV$123)</f>
        <v>0</v>
      </c>
      <c r="CW260" s="194">
        <f>SUMIF(振分, $C260, 計算_投入係数表_加工!CW$4:CW$123)</f>
        <v>0</v>
      </c>
      <c r="CX260" s="194">
        <f>SUMIF(振分, $C260, 計算_投入係数表_加工!CX$4:CX$123)</f>
        <v>0</v>
      </c>
      <c r="CY260" s="194">
        <f>SUMIF(振分, $C260, 計算_投入係数表_加工!CY$4:CY$123)</f>
        <v>0</v>
      </c>
      <c r="CZ260" s="194">
        <f>SUMIF(振分, $C260, 計算_投入係数表_加工!CZ$4:CZ$123)</f>
        <v>0</v>
      </c>
      <c r="DA260" s="194">
        <f>SUMIF(振分, $C260, 計算_投入係数表_加工!DA$4:DA$123)</f>
        <v>0</v>
      </c>
      <c r="DB260" s="194">
        <f>SUMIF(振分, $C260, 計算_投入係数表_加工!DB$4:DB$123)</f>
        <v>0</v>
      </c>
      <c r="DC260" s="194">
        <f>SUMIF(振分, $C260, 計算_投入係数表_加工!DC$4:DC$123)</f>
        <v>0</v>
      </c>
      <c r="DD260" s="194">
        <f>SUMIF(振分, $C260, 計算_投入係数表_加工!DD$4:DD$123)</f>
        <v>0</v>
      </c>
      <c r="DE260" s="194">
        <f>SUMIF(振分, $C260, 計算_投入係数表_加工!DE$4:DE$123)</f>
        <v>0</v>
      </c>
      <c r="DF260" s="194">
        <f>SUMIF(振分, $C260, 計算_投入係数表_加工!DF$4:DF$123)</f>
        <v>0</v>
      </c>
      <c r="DG260" s="194">
        <f>SUMIF(振分, $C260, 計算_投入係数表_加工!DG$4:DG$123)</f>
        <v>0</v>
      </c>
      <c r="DH260" s="194">
        <f>SUMIF(振分, $C260, 計算_投入係数表_加工!DH$4:DH$123)</f>
        <v>0</v>
      </c>
      <c r="DI260" s="194">
        <f>SUMIF(振分, $C260, 計算_投入係数表_加工!DI$4:DI$123)</f>
        <v>0</v>
      </c>
      <c r="DJ260" s="194">
        <f>SUMIF(振分, $C260, 計算_投入係数表_加工!DJ$4:DJ$123)</f>
        <v>0</v>
      </c>
      <c r="DK260" s="194">
        <f>SUMIF(振分, $C260, 計算_投入係数表_加工!DK$4:DK$123)</f>
        <v>0</v>
      </c>
      <c r="DL260" s="194">
        <f>SUMIF(振分, $C260, 計算_投入係数表_加工!DL$4:DL$123)</f>
        <v>0</v>
      </c>
      <c r="DM260" s="194">
        <f>SUMIF(振分, $C260, 計算_投入係数表_加工!DM$4:DM$123)</f>
        <v>0</v>
      </c>
      <c r="DN260" s="194">
        <f>SUMIF(振分, $C260, 計算_投入係数表_加工!DN$4:DN$123)</f>
        <v>0</v>
      </c>
      <c r="DO260" s="194">
        <f>SUMIF(振分, $C260, 計算_投入係数表_加工!DO$4:DO$123)</f>
        <v>0</v>
      </c>
      <c r="DP260" s="194">
        <f>SUMIF(振分, $C260, 計算_投入係数表_加工!DP$4:DP$123)</f>
        <v>0</v>
      </c>
      <c r="DQ260" s="194">
        <f>SUMIF(振分, $C260, 計算_投入係数表_加工!DQ$4:DQ$123)</f>
        <v>0</v>
      </c>
      <c r="DR260" s="194">
        <f>SUMIF(振分, $C260, 計算_投入係数表_加工!DR$4:DR$123)</f>
        <v>0</v>
      </c>
      <c r="DS260" s="194">
        <f>SUMIF(振分, $C260, 計算_投入係数表_加工!DS$4:DS$123)</f>
        <v>0</v>
      </c>
      <c r="DT260" s="108">
        <f>SUMIF(振分, $C260, 計算_投入係数表_加工!DT$4:DT$123)</f>
        <v>0</v>
      </c>
    </row>
    <row r="261" spans="1:127" s="22" customFormat="1" ht="12" x14ac:dyDescent="0.25">
      <c r="B261" s="55"/>
      <c r="C261" s="47" t="s">
        <v>178</v>
      </c>
      <c r="D261" s="205">
        <f>SUM(D$141:D$260)</f>
        <v>0.51020258413751318</v>
      </c>
      <c r="E261" s="206">
        <f t="shared" ref="E261:BP261" si="2">SUM(E$141:E$260)</f>
        <v>0.48182561463331158</v>
      </c>
      <c r="F261" s="206">
        <f t="shared" si="2"/>
        <v>0.67459494312163226</v>
      </c>
      <c r="G261" s="206">
        <f t="shared" si="2"/>
        <v>0.37176979306084629</v>
      </c>
      <c r="H261" s="206">
        <f t="shared" si="2"/>
        <v>0.38161100450615554</v>
      </c>
      <c r="I261" s="206">
        <f t="shared" si="2"/>
        <v>0.45988839617237065</v>
      </c>
      <c r="J261" s="206">
        <f t="shared" si="2"/>
        <v>0.60747153523677222</v>
      </c>
      <c r="K261" s="206">
        <f t="shared" si="2"/>
        <v>0.38083487978465241</v>
      </c>
      <c r="L261" s="206">
        <f t="shared" si="2"/>
        <v>0.7947004681804769</v>
      </c>
      <c r="M261" s="206">
        <f t="shared" si="2"/>
        <v>0.76350863176907857</v>
      </c>
      <c r="N261" s="206">
        <f t="shared" si="2"/>
        <v>0.90433959333417169</v>
      </c>
      <c r="O261" s="206">
        <f t="shared" si="2"/>
        <v>0.67233268489020959</v>
      </c>
      <c r="P261" s="206">
        <f t="shared" si="2"/>
        <v>0.39703403473550641</v>
      </c>
      <c r="Q261" s="206">
        <f t="shared" si="2"/>
        <v>0.86135634203407818</v>
      </c>
      <c r="R261" s="206">
        <f t="shared" si="2"/>
        <v>0.65326837190418174</v>
      </c>
      <c r="S261" s="206">
        <f t="shared" si="2"/>
        <v>0.61206829946689323</v>
      </c>
      <c r="T261" s="206">
        <f t="shared" si="2"/>
        <v>0.6821094782102094</v>
      </c>
      <c r="U261" s="206">
        <f t="shared" si="2"/>
        <v>0.62385959056519813</v>
      </c>
      <c r="V261" s="206">
        <f t="shared" si="2"/>
        <v>0.72431691660986131</v>
      </c>
      <c r="W261" s="206">
        <f t="shared" si="2"/>
        <v>0.63172056488677186</v>
      </c>
      <c r="X261" s="206">
        <f t="shared" si="2"/>
        <v>0.46391079361624249</v>
      </c>
      <c r="Y261" s="206">
        <f t="shared" si="2"/>
        <v>0.66016100842116421</v>
      </c>
      <c r="Z261" s="206">
        <f t="shared" si="2"/>
        <v>0.65225563909774431</v>
      </c>
      <c r="AA261" s="206">
        <f t="shared" si="2"/>
        <v>0.78879710208949938</v>
      </c>
      <c r="AB261" s="206">
        <f t="shared" si="2"/>
        <v>0.55509532455742172</v>
      </c>
      <c r="AC261" s="206">
        <f t="shared" si="2"/>
        <v>0.68759464916708735</v>
      </c>
      <c r="AD261" s="206">
        <f t="shared" si="2"/>
        <v>0.69893851609277813</v>
      </c>
      <c r="AE261" s="206">
        <f t="shared" si="2"/>
        <v>0.6507604143707294</v>
      </c>
      <c r="AF261" s="206">
        <f t="shared" si="2"/>
        <v>0.54686482968105887</v>
      </c>
      <c r="AG261" s="206">
        <f t="shared" si="2"/>
        <v>0.61968629233916783</v>
      </c>
      <c r="AH261" s="206">
        <f t="shared" si="2"/>
        <v>0.54191197084384635</v>
      </c>
      <c r="AI261" s="206">
        <f t="shared" si="2"/>
        <v>0.57566037597674136</v>
      </c>
      <c r="AJ261" s="206">
        <f t="shared" si="2"/>
        <v>0.54538310412573676</v>
      </c>
      <c r="AK261" s="206">
        <f t="shared" si="2"/>
        <v>0.49018987341772158</v>
      </c>
      <c r="AL261" s="206">
        <f t="shared" si="2"/>
        <v>0.78348849163287437</v>
      </c>
      <c r="AM261" s="206">
        <f t="shared" si="2"/>
        <v>0.79496090708538802</v>
      </c>
      <c r="AN261" s="206">
        <f t="shared" si="2"/>
        <v>0.52652612380645869</v>
      </c>
      <c r="AO261" s="206">
        <f t="shared" si="2"/>
        <v>0.78518980018690754</v>
      </c>
      <c r="AP261" s="206">
        <f t="shared" si="2"/>
        <v>0.78482228626320838</v>
      </c>
      <c r="AQ261" s="206">
        <f t="shared" si="2"/>
        <v>0.77486009470512274</v>
      </c>
      <c r="AR261" s="206">
        <f t="shared" si="2"/>
        <v>0.72711772740189418</v>
      </c>
      <c r="AS261" s="206">
        <f t="shared" si="2"/>
        <v>0.5494193777147417</v>
      </c>
      <c r="AT261" s="206">
        <f t="shared" si="2"/>
        <v>0.5874589692396196</v>
      </c>
      <c r="AU261" s="206">
        <f t="shared" si="2"/>
        <v>0.56363306744017394</v>
      </c>
      <c r="AV261" s="206">
        <f t="shared" si="2"/>
        <v>0.58983527008044956</v>
      </c>
      <c r="AW261" s="206">
        <f t="shared" si="2"/>
        <v>0.62798656177618273</v>
      </c>
      <c r="AX261" s="206">
        <f t="shared" si="2"/>
        <v>0.70629172517429117</v>
      </c>
      <c r="AY261" s="206">
        <f t="shared" si="2"/>
        <v>0.6105857803511674</v>
      </c>
      <c r="AZ261" s="206">
        <f t="shared" si="2"/>
        <v>0.68225584594222821</v>
      </c>
      <c r="BA261" s="206">
        <f t="shared" si="2"/>
        <v>0.66090122894856607</v>
      </c>
      <c r="BB261" s="206">
        <f t="shared" si="2"/>
        <v>0.6902356902356902</v>
      </c>
      <c r="BC261" s="206">
        <f t="shared" si="2"/>
        <v>0.71773563082986203</v>
      </c>
      <c r="BD261" s="206">
        <f t="shared" si="2"/>
        <v>0.72743131269079808</v>
      </c>
      <c r="BE261" s="206">
        <f t="shared" si="2"/>
        <v>0.86870727159726557</v>
      </c>
      <c r="BF261" s="206">
        <f t="shared" si="2"/>
        <v>0.76388408479365355</v>
      </c>
      <c r="BG261" s="206">
        <f t="shared" si="2"/>
        <v>0.67614787305874402</v>
      </c>
      <c r="BH261" s="206">
        <f t="shared" si="2"/>
        <v>0.64443282396916701</v>
      </c>
      <c r="BI261" s="206">
        <f t="shared" si="2"/>
        <v>0.60543501810640998</v>
      </c>
      <c r="BJ261" s="206">
        <f t="shared" si="2"/>
        <v>0.64829826141543156</v>
      </c>
      <c r="BK261" s="206">
        <f t="shared" si="2"/>
        <v>0.55040874431090692</v>
      </c>
      <c r="BL261" s="206">
        <f t="shared" si="2"/>
        <v>0.55714254202144087</v>
      </c>
      <c r="BM261" s="206">
        <f t="shared" si="2"/>
        <v>0.53905636794867429</v>
      </c>
      <c r="BN261" s="206">
        <f t="shared" si="2"/>
        <v>0.52053950619833289</v>
      </c>
      <c r="BO261" s="206">
        <f t="shared" si="2"/>
        <v>0.56741401667783253</v>
      </c>
      <c r="BP261" s="206">
        <f t="shared" si="2"/>
        <v>0.66194379247207435</v>
      </c>
      <c r="BQ261" s="206">
        <f t="shared" ref="BQ261:DS261" si="3">SUM(BQ$141:BQ$260)</f>
        <v>0.54339362300499194</v>
      </c>
      <c r="BR261" s="206">
        <f t="shared" si="3"/>
        <v>0.25991324399722643</v>
      </c>
      <c r="BS261" s="206">
        <f t="shared" si="3"/>
        <v>0.30428923198445995</v>
      </c>
      <c r="BT261" s="206">
        <f t="shared" si="3"/>
        <v>0.31511527100756359</v>
      </c>
      <c r="BU261" s="206">
        <f t="shared" si="3"/>
        <v>0.34108115548738516</v>
      </c>
      <c r="BV261" s="206">
        <f t="shared" si="3"/>
        <v>0.26922270942641258</v>
      </c>
      <c r="BW261" s="206">
        <f t="shared" si="3"/>
        <v>0.14048159840465352</v>
      </c>
      <c r="BX261" s="206">
        <f t="shared" si="3"/>
        <v>0.29703225616315226</v>
      </c>
      <c r="BY261" s="206">
        <f t="shared" si="3"/>
        <v>0.25358806172699888</v>
      </c>
      <c r="BZ261" s="206">
        <f t="shared" si="3"/>
        <v>0.70099198172208599</v>
      </c>
      <c r="CA261" s="206">
        <f t="shared" si="3"/>
        <v>0.75219439302737756</v>
      </c>
      <c r="CB261" s="206">
        <f t="shared" si="3"/>
        <v>0.31280831060298298</v>
      </c>
      <c r="CC261" s="206">
        <f t="shared" si="3"/>
        <v>0.33636974897540983</v>
      </c>
      <c r="CD261" s="206">
        <f t="shared" si="3"/>
        <v>0.31962466895118041</v>
      </c>
      <c r="CE261" s="206">
        <f t="shared" si="3"/>
        <v>0.18196640451593454</v>
      </c>
      <c r="CF261" s="206">
        <f t="shared" si="3"/>
        <v>0.41672435130996577</v>
      </c>
      <c r="CG261" s="206">
        <f t="shared" si="3"/>
        <v>0.50144245149214128</v>
      </c>
      <c r="CH261" s="206">
        <f t="shared" si="3"/>
        <v>0.34106121347484741</v>
      </c>
      <c r="CI261" s="206">
        <f t="shared" si="3"/>
        <v>0.61980492961130051</v>
      </c>
      <c r="CJ261" s="206">
        <f t="shared" si="3"/>
        <v>0.56325283506669011</v>
      </c>
      <c r="CK261" s="206">
        <f t="shared" si="3"/>
        <v>0.30284047771028194</v>
      </c>
      <c r="CL261" s="206">
        <f t="shared" si="3"/>
        <v>0.20821057705041895</v>
      </c>
      <c r="CM261" s="206">
        <f t="shared" si="3"/>
        <v>0.45444233955496444</v>
      </c>
      <c r="CN261" s="206">
        <f t="shared" si="3"/>
        <v>0.43982812098520724</v>
      </c>
      <c r="CO261" s="206">
        <f t="shared" si="3"/>
        <v>0.28120013271609817</v>
      </c>
      <c r="CP261" s="206">
        <f t="shared" si="3"/>
        <v>0.29264227199574061</v>
      </c>
      <c r="CQ261" s="206">
        <f t="shared" si="3"/>
        <v>0.227176568535124</v>
      </c>
      <c r="CR261" s="206">
        <f t="shared" si="3"/>
        <v>0.41127008602835086</v>
      </c>
      <c r="CS261" s="206">
        <f t="shared" si="3"/>
        <v>0.31512088267243626</v>
      </c>
      <c r="CT261" s="206">
        <f t="shared" si="3"/>
        <v>0.64957489329991192</v>
      </c>
      <c r="CU261" s="206">
        <f t="shared" si="3"/>
        <v>0.59985270425776738</v>
      </c>
      <c r="CV261" s="206">
        <f t="shared" si="3"/>
        <v>0.25808096309505391</v>
      </c>
      <c r="CW261" s="206">
        <f t="shared" si="3"/>
        <v>0.53776183273539424</v>
      </c>
      <c r="CX261" s="206">
        <f t="shared" si="3"/>
        <v>0.58728800373424617</v>
      </c>
      <c r="CY261" s="206">
        <f t="shared" si="3"/>
        <v>0.31665012231006484</v>
      </c>
      <c r="CZ261" s="206">
        <f t="shared" si="3"/>
        <v>0.32353126358553069</v>
      </c>
      <c r="DA261" s="206">
        <f t="shared" si="3"/>
        <v>0.31415180966061479</v>
      </c>
      <c r="DB261" s="206">
        <f t="shared" si="3"/>
        <v>0.99999999999999989</v>
      </c>
      <c r="DC261" s="206">
        <f t="shared" si="3"/>
        <v>0.52102712440689136</v>
      </c>
      <c r="DD261" s="206">
        <f t="shared" si="3"/>
        <v>0</v>
      </c>
      <c r="DE261" s="206">
        <f t="shared" si="3"/>
        <v>0</v>
      </c>
      <c r="DF261" s="206">
        <f t="shared" si="3"/>
        <v>0</v>
      </c>
      <c r="DG261" s="206">
        <f t="shared" si="3"/>
        <v>0</v>
      </c>
      <c r="DH261" s="206">
        <f t="shared" si="3"/>
        <v>0</v>
      </c>
      <c r="DI261" s="206">
        <f t="shared" si="3"/>
        <v>0</v>
      </c>
      <c r="DJ261" s="206">
        <f t="shared" si="3"/>
        <v>0</v>
      </c>
      <c r="DK261" s="206">
        <f t="shared" si="3"/>
        <v>0</v>
      </c>
      <c r="DL261" s="206">
        <f t="shared" si="3"/>
        <v>0</v>
      </c>
      <c r="DM261" s="206">
        <f t="shared" si="3"/>
        <v>0</v>
      </c>
      <c r="DN261" s="206">
        <f t="shared" si="3"/>
        <v>0</v>
      </c>
      <c r="DO261" s="206">
        <f t="shared" si="3"/>
        <v>0</v>
      </c>
      <c r="DP261" s="206">
        <f t="shared" si="3"/>
        <v>0</v>
      </c>
      <c r="DQ261" s="206">
        <f t="shared" si="3"/>
        <v>0</v>
      </c>
      <c r="DR261" s="206">
        <f t="shared" si="3"/>
        <v>0</v>
      </c>
      <c r="DS261" s="206">
        <f t="shared" si="3"/>
        <v>0</v>
      </c>
      <c r="DT261" s="111"/>
    </row>
    <row r="262" spans="1:127" s="22" customFormat="1" ht="12" x14ac:dyDescent="0.25">
      <c r="B262" s="21"/>
      <c r="C262" s="46" t="s">
        <v>220</v>
      </c>
      <c r="D262" s="193">
        <f>D125</f>
        <v>1.2872468222404384E-3</v>
      </c>
      <c r="E262" s="194">
        <f t="shared" ref="E262:BP262" si="4">E125</f>
        <v>2.4591670522319474E-3</v>
      </c>
      <c r="F262" s="194">
        <f t="shared" si="4"/>
        <v>1.1292773914244921E-3</v>
      </c>
      <c r="G262" s="194">
        <f t="shared" si="4"/>
        <v>7.0924419735291762E-3</v>
      </c>
      <c r="H262" s="194">
        <f t="shared" si="4"/>
        <v>1.0532330048942455E-2</v>
      </c>
      <c r="I262" s="194">
        <f t="shared" si="4"/>
        <v>2.8749655216311981E-2</v>
      </c>
      <c r="J262" s="194">
        <f t="shared" si="4"/>
        <v>5.3431895418351402E-2</v>
      </c>
      <c r="K262" s="194">
        <f t="shared" si="4"/>
        <v>3.615637171931399E-2</v>
      </c>
      <c r="L262" s="194">
        <f t="shared" si="4"/>
        <v>1.1602820249005016E-2</v>
      </c>
      <c r="M262" s="194">
        <f t="shared" si="4"/>
        <v>1.4453437076661226E-2</v>
      </c>
      <c r="N262" s="194">
        <f t="shared" si="4"/>
        <v>6.6939355163206284E-3</v>
      </c>
      <c r="O262" s="194">
        <f t="shared" si="4"/>
        <v>9.8785008335984109E-3</v>
      </c>
      <c r="P262" s="194">
        <f t="shared" si="4"/>
        <v>9.7665991148822261E-3</v>
      </c>
      <c r="Q262" s="194">
        <f t="shared" si="4"/>
        <v>4.0966852510633117E-3</v>
      </c>
      <c r="R262" s="194">
        <f t="shared" si="4"/>
        <v>1.6240357287860333E-2</v>
      </c>
      <c r="S262" s="194">
        <f t="shared" si="4"/>
        <v>1.7074866723325349E-2</v>
      </c>
      <c r="T262" s="194">
        <f t="shared" si="4"/>
        <v>6.884441490452863E-3</v>
      </c>
      <c r="U262" s="194">
        <f t="shared" si="4"/>
        <v>1.5353805073431242E-2</v>
      </c>
      <c r="V262" s="194">
        <f t="shared" si="4"/>
        <v>1.4892448685904719E-2</v>
      </c>
      <c r="W262" s="194">
        <f t="shared" si="4"/>
        <v>1.8968830951784074E-2</v>
      </c>
      <c r="X262" s="194">
        <f t="shared" si="4"/>
        <v>2.1460586332109746E-2</v>
      </c>
      <c r="Y262" s="194">
        <f t="shared" si="4"/>
        <v>3.9272284306975269E-2</v>
      </c>
      <c r="Z262" s="194">
        <f t="shared" si="4"/>
        <v>1.5789473684210527E-2</v>
      </c>
      <c r="AA262" s="194">
        <f t="shared" si="4"/>
        <v>3.1364580112205683E-3</v>
      </c>
      <c r="AB262" s="194">
        <f t="shared" si="4"/>
        <v>1.8365108185807232E-2</v>
      </c>
      <c r="AC262" s="194">
        <f t="shared" si="4"/>
        <v>1.7636294800605756E-2</v>
      </c>
      <c r="AD262" s="194">
        <f t="shared" si="4"/>
        <v>1.9400468928633713E-3</v>
      </c>
      <c r="AE262" s="194">
        <f t="shared" si="4"/>
        <v>1.8418007493938727E-2</v>
      </c>
      <c r="AF262" s="194">
        <f t="shared" si="4"/>
        <v>1.974397917118681E-2</v>
      </c>
      <c r="AG262" s="194">
        <f t="shared" si="4"/>
        <v>1.3412139122527847E-2</v>
      </c>
      <c r="AH262" s="194">
        <f t="shared" si="4"/>
        <v>1.4858424446313429E-2</v>
      </c>
      <c r="AI262" s="194">
        <f t="shared" si="4"/>
        <v>1.728291993467642E-2</v>
      </c>
      <c r="AJ262" s="194">
        <f t="shared" si="4"/>
        <v>1.1394891944990177E-2</v>
      </c>
      <c r="AK262" s="194">
        <f t="shared" si="4"/>
        <v>2.2287522603978299E-2</v>
      </c>
      <c r="AL262" s="194">
        <f t="shared" si="4"/>
        <v>9.2438174653035575E-3</v>
      </c>
      <c r="AM262" s="194">
        <f t="shared" si="4"/>
        <v>2.8062548663379187E-3</v>
      </c>
      <c r="AN262" s="194">
        <f t="shared" si="4"/>
        <v>5.8201909666344811E-3</v>
      </c>
      <c r="AO262" s="194">
        <f t="shared" si="4"/>
        <v>4.494682034622402E-3</v>
      </c>
      <c r="AP262" s="194">
        <f t="shared" si="4"/>
        <v>7.2046109510086453E-3</v>
      </c>
      <c r="AQ262" s="194">
        <f t="shared" si="4"/>
        <v>1.2053379250968575E-2</v>
      </c>
      <c r="AR262" s="194">
        <f t="shared" si="4"/>
        <v>2.5272478939600884E-2</v>
      </c>
      <c r="AS262" s="194">
        <f t="shared" si="4"/>
        <v>1.5143456549360281E-2</v>
      </c>
      <c r="AT262" s="194">
        <f t="shared" si="4"/>
        <v>1.3975838381103854E-2</v>
      </c>
      <c r="AU262" s="194">
        <f t="shared" si="4"/>
        <v>1.349321454470113E-2</v>
      </c>
      <c r="AV262" s="194">
        <f t="shared" si="4"/>
        <v>2.1963989273400587E-2</v>
      </c>
      <c r="AW262" s="194">
        <f t="shared" si="4"/>
        <v>2.4664566074744904E-2</v>
      </c>
      <c r="AX262" s="194">
        <f t="shared" si="4"/>
        <v>1.4054147266770133E-2</v>
      </c>
      <c r="AY262" s="194">
        <f t="shared" si="4"/>
        <v>1.5293078166710531E-2</v>
      </c>
      <c r="AZ262" s="194">
        <f t="shared" si="4"/>
        <v>9.284731774415406E-3</v>
      </c>
      <c r="BA262" s="194">
        <f t="shared" si="4"/>
        <v>1.5475648611743286E-2</v>
      </c>
      <c r="BB262" s="194">
        <f t="shared" si="4"/>
        <v>1.5151515151515152E-2</v>
      </c>
      <c r="BC262" s="194">
        <f t="shared" si="4"/>
        <v>5.4296025787934927E-3</v>
      </c>
      <c r="BD262" s="194">
        <f t="shared" si="4"/>
        <v>2.7911033580462277E-2</v>
      </c>
      <c r="BE262" s="194">
        <f t="shared" si="4"/>
        <v>7.8076444996892482E-3</v>
      </c>
      <c r="BF262" s="194">
        <f t="shared" si="4"/>
        <v>6.7337193579832082E-3</v>
      </c>
      <c r="BG262" s="194">
        <f t="shared" si="4"/>
        <v>1.7534604996623904E-2</v>
      </c>
      <c r="BH262" s="194">
        <f t="shared" si="4"/>
        <v>5.2485813336432124E-3</v>
      </c>
      <c r="BI262" s="194">
        <f t="shared" si="4"/>
        <v>1.9963477668761026E-2</v>
      </c>
      <c r="BJ262" s="194">
        <f t="shared" si="4"/>
        <v>6.7414503670951715E-3</v>
      </c>
      <c r="BK262" s="194">
        <f t="shared" si="4"/>
        <v>2.1703876256639661E-2</v>
      </c>
      <c r="BL262" s="194">
        <f t="shared" si="4"/>
        <v>1.4510816017411509E-2</v>
      </c>
      <c r="BM262" s="194">
        <f t="shared" si="4"/>
        <v>1.4288212810974985E-2</v>
      </c>
      <c r="BN262" s="194">
        <f t="shared" si="4"/>
        <v>1.0503782325286858E-2</v>
      </c>
      <c r="BO262" s="194">
        <f t="shared" si="4"/>
        <v>1.6258588582356376E-2</v>
      </c>
      <c r="BP262" s="194">
        <f t="shared" si="4"/>
        <v>1.370166017425071E-2</v>
      </c>
      <c r="BQ262" s="194">
        <f t="shared" ref="BQ262:DS262" si="5">BQ125</f>
        <v>1.0273852211207199E-2</v>
      </c>
      <c r="BR262" s="194">
        <f t="shared" si="5"/>
        <v>2.4715247878133079E-2</v>
      </c>
      <c r="BS262" s="194">
        <f t="shared" si="5"/>
        <v>2.1929637197255773E-2</v>
      </c>
      <c r="BT262" s="194">
        <f t="shared" si="5"/>
        <v>3.0517097278244122E-2</v>
      </c>
      <c r="BU262" s="194">
        <f t="shared" si="5"/>
        <v>1.1422903051715512E-2</v>
      </c>
      <c r="BV262" s="194">
        <f t="shared" si="5"/>
        <v>1.0157482494257009E-2</v>
      </c>
      <c r="BW262" s="194">
        <f t="shared" si="5"/>
        <v>0</v>
      </c>
      <c r="BX262" s="194">
        <f t="shared" si="5"/>
        <v>1.8507876162268098E-2</v>
      </c>
      <c r="BY262" s="194">
        <f t="shared" si="5"/>
        <v>1.9583980178272179E-2</v>
      </c>
      <c r="BZ262" s="194">
        <f t="shared" si="5"/>
        <v>1.7594661229565683E-2</v>
      </c>
      <c r="CA262" s="194">
        <f t="shared" si="5"/>
        <v>1.1462806969251813E-2</v>
      </c>
      <c r="CB262" s="194">
        <f t="shared" si="5"/>
        <v>3.7200394637571819E-2</v>
      </c>
      <c r="CC262" s="194">
        <f t="shared" si="5"/>
        <v>1.9299116290983607E-2</v>
      </c>
      <c r="CD262" s="194">
        <f t="shared" si="5"/>
        <v>2.695852753282011E-2</v>
      </c>
      <c r="CE262" s="194">
        <f t="shared" si="5"/>
        <v>3.1759515523525059E-2</v>
      </c>
      <c r="CF262" s="194">
        <f t="shared" si="5"/>
        <v>7.9185283074276851E-3</v>
      </c>
      <c r="CG262" s="194">
        <f t="shared" si="5"/>
        <v>1.866985710564148E-2</v>
      </c>
      <c r="CH262" s="194">
        <f t="shared" si="5"/>
        <v>2.2491220470064376E-2</v>
      </c>
      <c r="CI262" s="194">
        <f t="shared" si="5"/>
        <v>2.1140633258059866E-3</v>
      </c>
      <c r="CJ262" s="194">
        <f t="shared" si="5"/>
        <v>4.8229518879968375E-2</v>
      </c>
      <c r="CK262" s="194">
        <f t="shared" si="5"/>
        <v>1.083924347097614E-2</v>
      </c>
      <c r="CL262" s="194">
        <f t="shared" si="5"/>
        <v>4.945712232496239E-3</v>
      </c>
      <c r="CM262" s="194">
        <f t="shared" si="5"/>
        <v>1.855206038327464E-2</v>
      </c>
      <c r="CN262" s="194">
        <f t="shared" si="5"/>
        <v>5.9487758323238998E-3</v>
      </c>
      <c r="CO262" s="194">
        <f t="shared" si="5"/>
        <v>2.0965983600082158E-2</v>
      </c>
      <c r="CP262" s="194">
        <f t="shared" si="5"/>
        <v>2.785542285306325E-2</v>
      </c>
      <c r="CQ262" s="194">
        <f t="shared" si="5"/>
        <v>1.3337154867679373E-2</v>
      </c>
      <c r="CR262" s="194">
        <f t="shared" si="5"/>
        <v>3.049645096880077E-2</v>
      </c>
      <c r="CS262" s="194">
        <f t="shared" si="5"/>
        <v>1.023440375620573E-2</v>
      </c>
      <c r="CT262" s="194">
        <f t="shared" si="5"/>
        <v>1.558160016259061E-2</v>
      </c>
      <c r="CU262" s="194">
        <f t="shared" si="5"/>
        <v>1.8100805523590335E-2</v>
      </c>
      <c r="CV262" s="194">
        <f t="shared" si="5"/>
        <v>2.0854207410751956E-2</v>
      </c>
      <c r="CW262" s="194">
        <f t="shared" si="5"/>
        <v>2.3800892533470005E-2</v>
      </c>
      <c r="CX262" s="194">
        <f t="shared" si="5"/>
        <v>1.6165637424013994E-2</v>
      </c>
      <c r="CY262" s="194">
        <f t="shared" si="5"/>
        <v>3.9808380898358565E-2</v>
      </c>
      <c r="CZ262" s="194">
        <f t="shared" si="5"/>
        <v>2.3316893279565862E-2</v>
      </c>
      <c r="DA262" s="194">
        <f t="shared" si="5"/>
        <v>2.0924058803742058E-2</v>
      </c>
      <c r="DB262" s="194">
        <f t="shared" si="5"/>
        <v>0</v>
      </c>
      <c r="DC262" s="194">
        <f t="shared" si="5"/>
        <v>3.3391692674633986E-3</v>
      </c>
      <c r="DD262" s="194" t="str">
        <f t="shared" si="5"/>
        <v>-</v>
      </c>
      <c r="DE262" s="194" t="str">
        <f t="shared" si="5"/>
        <v>-</v>
      </c>
      <c r="DF262" s="194" t="str">
        <f t="shared" si="5"/>
        <v>-</v>
      </c>
      <c r="DG262" s="194" t="str">
        <f t="shared" si="5"/>
        <v>-</v>
      </c>
      <c r="DH262" s="194" t="str">
        <f t="shared" si="5"/>
        <v>-</v>
      </c>
      <c r="DI262" s="194" t="str">
        <f t="shared" si="5"/>
        <v>-</v>
      </c>
      <c r="DJ262" s="194" t="str">
        <f t="shared" si="5"/>
        <v>-</v>
      </c>
      <c r="DK262" s="194" t="str">
        <f t="shared" si="5"/>
        <v>-</v>
      </c>
      <c r="DL262" s="194" t="str">
        <f t="shared" si="5"/>
        <v>-</v>
      </c>
      <c r="DM262" s="194" t="str">
        <f t="shared" si="5"/>
        <v>-</v>
      </c>
      <c r="DN262" s="194" t="str">
        <f t="shared" si="5"/>
        <v>-</v>
      </c>
      <c r="DO262" s="194" t="str">
        <f t="shared" si="5"/>
        <v>-</v>
      </c>
      <c r="DP262" s="194" t="str">
        <f t="shared" si="5"/>
        <v>-</v>
      </c>
      <c r="DQ262" s="194" t="str">
        <f t="shared" si="5"/>
        <v>-</v>
      </c>
      <c r="DR262" s="194" t="str">
        <f t="shared" si="5"/>
        <v>-</v>
      </c>
      <c r="DS262" s="194" t="str">
        <f t="shared" si="5"/>
        <v>-</v>
      </c>
      <c r="DT262" s="242">
        <f t="shared" ref="DT262" si="6">DT125</f>
        <v>1.4058416164634472E-2</v>
      </c>
    </row>
    <row r="263" spans="1:127" s="22" customFormat="1" ht="12" x14ac:dyDescent="0.25">
      <c r="B263" s="21"/>
      <c r="C263" s="46" t="s">
        <v>221</v>
      </c>
      <c r="D263" s="193">
        <f t="shared" ref="D263:BO263" si="7">D126</f>
        <v>9.3604228207477352E-2</v>
      </c>
      <c r="E263" s="194">
        <f t="shared" si="7"/>
        <v>1.9882492378483555E-2</v>
      </c>
      <c r="F263" s="194">
        <f t="shared" si="7"/>
        <v>5.2340993874637316E-2</v>
      </c>
      <c r="G263" s="194">
        <f t="shared" si="7"/>
        <v>0.35388997563403002</v>
      </c>
      <c r="H263" s="194">
        <f t="shared" si="7"/>
        <v>0.2310536642159505</v>
      </c>
      <c r="I263" s="194">
        <f t="shared" si="7"/>
        <v>0.20075958498652691</v>
      </c>
      <c r="J263" s="194">
        <f t="shared" si="7"/>
        <v>0.22776771760970407</v>
      </c>
      <c r="K263" s="194">
        <f t="shared" si="7"/>
        <v>0.15837021024940351</v>
      </c>
      <c r="L263" s="194">
        <f t="shared" si="7"/>
        <v>0.10480423356383445</v>
      </c>
      <c r="M263" s="194">
        <f t="shared" si="7"/>
        <v>0.11447427837021085</v>
      </c>
      <c r="N263" s="194">
        <f t="shared" si="7"/>
        <v>2.9690007914376797E-2</v>
      </c>
      <c r="O263" s="194">
        <f t="shared" si="7"/>
        <v>0.17999811381375669</v>
      </c>
      <c r="P263" s="194">
        <f t="shared" si="7"/>
        <v>8.7160741680713652E-2</v>
      </c>
      <c r="Q263" s="194">
        <f t="shared" si="7"/>
        <v>5.4857311843856275E-2</v>
      </c>
      <c r="R263" s="194">
        <f t="shared" si="7"/>
        <v>0.2984165651644336</v>
      </c>
      <c r="S263" s="194">
        <f t="shared" si="7"/>
        <v>0.34211542918952331</v>
      </c>
      <c r="T263" s="194">
        <f t="shared" si="7"/>
        <v>0.1700268320901952</v>
      </c>
      <c r="U263" s="194">
        <f t="shared" si="7"/>
        <v>0.32649087672452159</v>
      </c>
      <c r="V263" s="194">
        <f t="shared" si="7"/>
        <v>9.5870730137090049E-2</v>
      </c>
      <c r="W263" s="194">
        <f t="shared" si="7"/>
        <v>0.2324559204478984</v>
      </c>
      <c r="X263" s="194">
        <f t="shared" si="7"/>
        <v>0.30537553552523522</v>
      </c>
      <c r="Y263" s="194">
        <f t="shared" si="7"/>
        <v>9.0673163497696094E-2</v>
      </c>
      <c r="Z263" s="194">
        <f t="shared" si="7"/>
        <v>0.13212197159565581</v>
      </c>
      <c r="AA263" s="194">
        <f t="shared" si="7"/>
        <v>3.386785645918923E-2</v>
      </c>
      <c r="AB263" s="194">
        <f t="shared" si="7"/>
        <v>0.11244136783174459</v>
      </c>
      <c r="AC263" s="194">
        <f t="shared" si="7"/>
        <v>0.12272841998990409</v>
      </c>
      <c r="AD263" s="194">
        <f t="shared" si="7"/>
        <v>1.2369639777549558E-2</v>
      </c>
      <c r="AE263" s="194">
        <f t="shared" si="7"/>
        <v>0.22970850782455368</v>
      </c>
      <c r="AF263" s="194">
        <f t="shared" si="7"/>
        <v>0.29778693859839445</v>
      </c>
      <c r="AG263" s="194">
        <f t="shared" si="7"/>
        <v>0.32325528529211184</v>
      </c>
      <c r="AH263" s="194">
        <f t="shared" si="7"/>
        <v>0.19932716568544995</v>
      </c>
      <c r="AI263" s="194">
        <f t="shared" si="7"/>
        <v>0.19976419066868789</v>
      </c>
      <c r="AJ263" s="194">
        <f t="shared" si="7"/>
        <v>0.28762278978389</v>
      </c>
      <c r="AK263" s="194">
        <f t="shared" si="7"/>
        <v>0.23693490054249547</v>
      </c>
      <c r="AL263" s="194">
        <f t="shared" si="7"/>
        <v>3.2346221943000741E-2</v>
      </c>
      <c r="AM263" s="194">
        <f t="shared" si="7"/>
        <v>5.242668050869452E-2</v>
      </c>
      <c r="AN263" s="194">
        <f t="shared" si="7"/>
        <v>0.14408325286986376</v>
      </c>
      <c r="AO263" s="194">
        <f t="shared" si="7"/>
        <v>0.10916292109830449</v>
      </c>
      <c r="AP263" s="194">
        <f t="shared" si="7"/>
        <v>8.1972462375920582E-2</v>
      </c>
      <c r="AQ263" s="194">
        <f t="shared" si="7"/>
        <v>0.2345386712584302</v>
      </c>
      <c r="AR263" s="194">
        <f t="shared" si="7"/>
        <v>0.27262560614532821</v>
      </c>
      <c r="AS263" s="194">
        <f t="shared" si="7"/>
        <v>0.33454480985728213</v>
      </c>
      <c r="AT263" s="194">
        <f t="shared" si="7"/>
        <v>0.27004162295692191</v>
      </c>
      <c r="AU263" s="194">
        <f t="shared" si="7"/>
        <v>0.28739770019682997</v>
      </c>
      <c r="AV263" s="194">
        <f t="shared" si="7"/>
        <v>0.23764525603371217</v>
      </c>
      <c r="AW263" s="194">
        <f t="shared" si="7"/>
        <v>0.21624272270099951</v>
      </c>
      <c r="AX263" s="194">
        <f t="shared" si="7"/>
        <v>0.24871283226172</v>
      </c>
      <c r="AY263" s="194">
        <f t="shared" si="7"/>
        <v>0.26768056547730945</v>
      </c>
      <c r="AZ263" s="194">
        <f t="shared" si="7"/>
        <v>0.22799174690508942</v>
      </c>
      <c r="BA263" s="194">
        <f t="shared" si="7"/>
        <v>0.23076923076923078</v>
      </c>
      <c r="BB263" s="194">
        <f t="shared" si="7"/>
        <v>0.14029180695847362</v>
      </c>
      <c r="BC263" s="194">
        <f t="shared" si="7"/>
        <v>0.15363526350171883</v>
      </c>
      <c r="BD263" s="194">
        <f t="shared" si="7"/>
        <v>0.19624945486262538</v>
      </c>
      <c r="BE263" s="194">
        <f t="shared" si="7"/>
        <v>8.5845245494095709E-2</v>
      </c>
      <c r="BF263" s="194">
        <f t="shared" si="7"/>
        <v>0.17114607993315695</v>
      </c>
      <c r="BG263" s="194">
        <f t="shared" si="7"/>
        <v>0.20596303173531397</v>
      </c>
      <c r="BH263" s="194">
        <f t="shared" si="7"/>
        <v>0.17122770321306141</v>
      </c>
      <c r="BI263" s="194">
        <f t="shared" si="7"/>
        <v>0.26441548794453557</v>
      </c>
      <c r="BJ263" s="194">
        <f t="shared" si="7"/>
        <v>0.25104396954065339</v>
      </c>
      <c r="BK263" s="194">
        <f t="shared" si="7"/>
        <v>0.33460801088457814</v>
      </c>
      <c r="BL263" s="194">
        <f t="shared" si="7"/>
        <v>0.35063822590844251</v>
      </c>
      <c r="BM263" s="194">
        <f t="shared" si="7"/>
        <v>0.34291497457598197</v>
      </c>
      <c r="BN263" s="194">
        <f t="shared" si="7"/>
        <v>0.43761056160131057</v>
      </c>
      <c r="BO263" s="194">
        <f t="shared" si="7"/>
        <v>0.11719889297299707</v>
      </c>
      <c r="BP263" s="194">
        <f t="shared" ref="BP263:DT263" si="8">BP126</f>
        <v>0.10623394816717255</v>
      </c>
      <c r="BQ263" s="194">
        <f t="shared" si="8"/>
        <v>0.16141988328763271</v>
      </c>
      <c r="BR263" s="194">
        <f t="shared" si="8"/>
        <v>0.50012094238304872</v>
      </c>
      <c r="BS263" s="194">
        <f t="shared" si="8"/>
        <v>0.41240060773859183</v>
      </c>
      <c r="BT263" s="194">
        <f t="shared" si="8"/>
        <v>0.32349078299149159</v>
      </c>
      <c r="BU263" s="194">
        <f t="shared" si="8"/>
        <v>0.1555048647845533</v>
      </c>
      <c r="BV263" s="194">
        <f t="shared" si="8"/>
        <v>0.1742271179873239</v>
      </c>
      <c r="BW263" s="194">
        <f t="shared" si="8"/>
        <v>0</v>
      </c>
      <c r="BX263" s="194">
        <f t="shared" si="8"/>
        <v>0.24560511618997097</v>
      </c>
      <c r="BY263" s="194">
        <f t="shared" si="8"/>
        <v>0.55509062683129939</v>
      </c>
      <c r="BZ263" s="194">
        <f t="shared" si="8"/>
        <v>0.13713858100340542</v>
      </c>
      <c r="CA263" s="194">
        <f t="shared" si="8"/>
        <v>0.11854356905912854</v>
      </c>
      <c r="CB263" s="194">
        <f t="shared" si="8"/>
        <v>0.34623643433346873</v>
      </c>
      <c r="CC263" s="194">
        <f t="shared" si="8"/>
        <v>0.2463258837090164</v>
      </c>
      <c r="CD263" s="194">
        <f t="shared" si="8"/>
        <v>0.3868026616799719</v>
      </c>
      <c r="CE263" s="194">
        <f t="shared" si="8"/>
        <v>0.72106979420710826</v>
      </c>
      <c r="CF263" s="194">
        <f t="shared" si="8"/>
        <v>0.12283233096901211</v>
      </c>
      <c r="CG263" s="194">
        <f t="shared" si="8"/>
        <v>0.21915614175583492</v>
      </c>
      <c r="CH263" s="194">
        <f t="shared" si="8"/>
        <v>0.38547196409358675</v>
      </c>
      <c r="CI263" s="194">
        <f t="shared" si="8"/>
        <v>0.22010282035266421</v>
      </c>
      <c r="CJ263" s="194">
        <f t="shared" si="8"/>
        <v>0.24555443381461362</v>
      </c>
      <c r="CK263" s="194">
        <f t="shared" si="8"/>
        <v>0.37923062609379748</v>
      </c>
      <c r="CL263" s="194">
        <f t="shared" si="8"/>
        <v>0.71409745093909915</v>
      </c>
      <c r="CM263" s="194">
        <f t="shared" si="8"/>
        <v>0.43975034295182047</v>
      </c>
      <c r="CN263" s="194">
        <f t="shared" si="8"/>
        <v>0.42840362661968212</v>
      </c>
      <c r="CO263" s="194">
        <f t="shared" si="8"/>
        <v>0.60261008326355203</v>
      </c>
      <c r="CP263" s="194">
        <f t="shared" si="8"/>
        <v>0.62040028557253668</v>
      </c>
      <c r="CQ263" s="194">
        <f t="shared" si="8"/>
        <v>0.61584025986433555</v>
      </c>
      <c r="CR263" s="194">
        <f t="shared" si="8"/>
        <v>0.51984108938928553</v>
      </c>
      <c r="CS263" s="194">
        <f t="shared" si="8"/>
        <v>0.14979935182109544</v>
      </c>
      <c r="CT263" s="194">
        <f t="shared" si="8"/>
        <v>0.15091287853126481</v>
      </c>
      <c r="CU263" s="194">
        <f t="shared" si="8"/>
        <v>0.25014867663981588</v>
      </c>
      <c r="CV263" s="194">
        <f t="shared" si="8"/>
        <v>0.47299074057633167</v>
      </c>
      <c r="CW263" s="194">
        <f t="shared" si="8"/>
        <v>0.27340608606156064</v>
      </c>
      <c r="CX263" s="194">
        <f t="shared" si="8"/>
        <v>0.28902716449461591</v>
      </c>
      <c r="CY263" s="194">
        <f t="shared" si="8"/>
        <v>0.31029531676534194</v>
      </c>
      <c r="CZ263" s="194">
        <f t="shared" si="8"/>
        <v>0.22747237921057761</v>
      </c>
      <c r="DA263" s="194">
        <f t="shared" si="8"/>
        <v>0.28881837935141325</v>
      </c>
      <c r="DB263" s="194">
        <f t="shared" si="8"/>
        <v>0</v>
      </c>
      <c r="DC263" s="194">
        <f t="shared" si="8"/>
        <v>3.4563954225977522E-2</v>
      </c>
      <c r="DD263" s="194" t="str">
        <f t="shared" si="8"/>
        <v>-</v>
      </c>
      <c r="DE263" s="194" t="str">
        <f t="shared" si="8"/>
        <v>-</v>
      </c>
      <c r="DF263" s="194" t="str">
        <f t="shared" si="8"/>
        <v>-</v>
      </c>
      <c r="DG263" s="194" t="str">
        <f t="shared" si="8"/>
        <v>-</v>
      </c>
      <c r="DH263" s="194" t="str">
        <f t="shared" si="8"/>
        <v>-</v>
      </c>
      <c r="DI263" s="194" t="str">
        <f t="shared" si="8"/>
        <v>-</v>
      </c>
      <c r="DJ263" s="194" t="str">
        <f t="shared" si="8"/>
        <v>-</v>
      </c>
      <c r="DK263" s="194" t="str">
        <f t="shared" si="8"/>
        <v>-</v>
      </c>
      <c r="DL263" s="194" t="str">
        <f t="shared" si="8"/>
        <v>-</v>
      </c>
      <c r="DM263" s="194" t="str">
        <f t="shared" si="8"/>
        <v>-</v>
      </c>
      <c r="DN263" s="194" t="str">
        <f t="shared" si="8"/>
        <v>-</v>
      </c>
      <c r="DO263" s="194" t="str">
        <f t="shared" si="8"/>
        <v>-</v>
      </c>
      <c r="DP263" s="194" t="str">
        <f t="shared" si="8"/>
        <v>-</v>
      </c>
      <c r="DQ263" s="194" t="str">
        <f t="shared" si="8"/>
        <v>-</v>
      </c>
      <c r="DR263" s="194" t="str">
        <f t="shared" si="8"/>
        <v>-</v>
      </c>
      <c r="DS263" s="194" t="str">
        <f t="shared" si="8"/>
        <v>-</v>
      </c>
      <c r="DT263" s="242">
        <f t="shared" si="8"/>
        <v>0.28336705659127609</v>
      </c>
    </row>
    <row r="264" spans="1:127" s="22" customFormat="1" ht="12" x14ac:dyDescent="0.25">
      <c r="B264" s="21"/>
      <c r="C264" s="46" t="s">
        <v>222</v>
      </c>
      <c r="D264" s="193">
        <f t="shared" ref="D264:BO264" si="9">D127</f>
        <v>0.47663563157905769</v>
      </c>
      <c r="E264" s="194">
        <f t="shared" si="9"/>
        <v>0.40867807094823705</v>
      </c>
      <c r="F264" s="194">
        <f t="shared" si="9"/>
        <v>0.13428637221940773</v>
      </c>
      <c r="G264" s="194">
        <f t="shared" si="9"/>
        <v>0.14908999393710606</v>
      </c>
      <c r="H264" s="194">
        <f t="shared" si="9"/>
        <v>0.37618852547379317</v>
      </c>
      <c r="I264" s="194">
        <f t="shared" si="9"/>
        <v>0.12004483956065717</v>
      </c>
      <c r="J264" s="194">
        <f t="shared" si="9"/>
        <v>-3.8449135514598267E-3</v>
      </c>
      <c r="K264" s="194">
        <f t="shared" si="9"/>
        <v>0.18353488182392888</v>
      </c>
      <c r="L264" s="194">
        <f t="shared" si="9"/>
        <v>5.863222708747079E-2</v>
      </c>
      <c r="M264" s="194">
        <f t="shared" si="9"/>
        <v>7.9535586508735975E-2</v>
      </c>
      <c r="N264" s="194">
        <f t="shared" si="9"/>
        <v>2.1220885078810921E-2</v>
      </c>
      <c r="O264" s="194">
        <f t="shared" si="9"/>
        <v>8.7028313573667568E-2</v>
      </c>
      <c r="P264" s="194">
        <f t="shared" si="9"/>
        <v>0.12022323655119731</v>
      </c>
      <c r="Q264" s="194">
        <f t="shared" si="9"/>
        <v>4.8429603987092396E-2</v>
      </c>
      <c r="R264" s="194">
        <f t="shared" si="9"/>
        <v>-0.16889971579374746</v>
      </c>
      <c r="S264" s="194">
        <f t="shared" si="9"/>
        <v>-6.3354709109170987E-2</v>
      </c>
      <c r="T264" s="194">
        <f t="shared" si="9"/>
        <v>7.2364588205368063E-2</v>
      </c>
      <c r="U264" s="194">
        <f t="shared" si="9"/>
        <v>-2.1500890075656431E-2</v>
      </c>
      <c r="V264" s="194">
        <f t="shared" si="9"/>
        <v>4.4601605695675228E-2</v>
      </c>
      <c r="W264" s="194">
        <f t="shared" si="9"/>
        <v>5.8427341856772792E-2</v>
      </c>
      <c r="X264" s="194">
        <f t="shared" si="9"/>
        <v>9.818045097903412E-2</v>
      </c>
      <c r="Y264" s="194">
        <f t="shared" si="9"/>
        <v>0.11487738996875166</v>
      </c>
      <c r="Z264" s="194">
        <f t="shared" si="9"/>
        <v>9.0309106098579783E-2</v>
      </c>
      <c r="AA264" s="194">
        <f t="shared" si="9"/>
        <v>0.10553518575783011</v>
      </c>
      <c r="AB264" s="194">
        <f t="shared" si="9"/>
        <v>0.16800953245574218</v>
      </c>
      <c r="AC264" s="194">
        <f t="shared" si="9"/>
        <v>9.8939929328621903E-2</v>
      </c>
      <c r="AD264" s="194">
        <f t="shared" si="9"/>
        <v>-6.9757978568798801E-4</v>
      </c>
      <c r="AE264" s="194">
        <f t="shared" si="9"/>
        <v>-1.1709279259422526E-3</v>
      </c>
      <c r="AF264" s="194">
        <f t="shared" si="9"/>
        <v>2.8205684530266868E-3</v>
      </c>
      <c r="AG264" s="194">
        <f t="shared" si="9"/>
        <v>-1.1593543987269835E-2</v>
      </c>
      <c r="AH264" s="194">
        <f t="shared" si="9"/>
        <v>0.12363330529857022</v>
      </c>
      <c r="AI264" s="194">
        <f t="shared" si="9"/>
        <v>8.9007037663583574E-2</v>
      </c>
      <c r="AJ264" s="194">
        <f t="shared" si="9"/>
        <v>4.3614931237721019E-2</v>
      </c>
      <c r="AK264" s="194">
        <f t="shared" si="9"/>
        <v>0.15542495479204341</v>
      </c>
      <c r="AL264" s="194">
        <f t="shared" si="9"/>
        <v>7.1400422639785258E-2</v>
      </c>
      <c r="AM264" s="194">
        <f t="shared" si="9"/>
        <v>0.13414466000519076</v>
      </c>
      <c r="AN264" s="194">
        <f t="shared" si="9"/>
        <v>0.26507348996888747</v>
      </c>
      <c r="AO264" s="194">
        <f t="shared" si="9"/>
        <v>6.5684660228739269E-2</v>
      </c>
      <c r="AP264" s="194">
        <f t="shared" si="9"/>
        <v>8.3573487031700283E-2</v>
      </c>
      <c r="AQ264" s="194">
        <f t="shared" si="9"/>
        <v>-4.9433204189984217E-2</v>
      </c>
      <c r="AR264" s="194">
        <f t="shared" si="9"/>
        <v>-9.978825017645819E-2</v>
      </c>
      <c r="AS264" s="194">
        <f t="shared" si="9"/>
        <v>-3.9742339627101613E-3</v>
      </c>
      <c r="AT264" s="194">
        <f t="shared" si="9"/>
        <v>5.6174071943419848E-2</v>
      </c>
      <c r="AU264" s="194">
        <f t="shared" si="9"/>
        <v>7.1130736558582819E-2</v>
      </c>
      <c r="AV264" s="194">
        <f t="shared" si="9"/>
        <v>4.6481930787894268E-2</v>
      </c>
      <c r="AW264" s="194">
        <f t="shared" si="9"/>
        <v>-6.4666235419318485E-2</v>
      </c>
      <c r="AX264" s="194">
        <f t="shared" si="9"/>
        <v>-3.9538836745251646E-2</v>
      </c>
      <c r="AY264" s="194">
        <f t="shared" si="9"/>
        <v>2.3630484641124938E-2</v>
      </c>
      <c r="AZ264" s="194">
        <f t="shared" si="9"/>
        <v>-5.4676753782668501E-2</v>
      </c>
      <c r="BA264" s="194">
        <f t="shared" si="9"/>
        <v>3.1861629494765588E-3</v>
      </c>
      <c r="BB264" s="194">
        <f t="shared" si="9"/>
        <v>6.1728395061728392E-2</v>
      </c>
      <c r="BC264" s="194">
        <f t="shared" si="9"/>
        <v>-7.5928761900682182E-3</v>
      </c>
      <c r="BD264" s="194">
        <f t="shared" si="9"/>
        <v>-7.7191452245965977E-2</v>
      </c>
      <c r="BE264" s="194">
        <f t="shared" si="9"/>
        <v>-4.5525170913610941E-2</v>
      </c>
      <c r="BF264" s="194">
        <f t="shared" si="9"/>
        <v>1.2205147095157022E-2</v>
      </c>
      <c r="BG264" s="194">
        <f t="shared" si="9"/>
        <v>2.3885887913571911E-2</v>
      </c>
      <c r="BH264" s="194">
        <f t="shared" si="9"/>
        <v>7.6114113067224445E-2</v>
      </c>
      <c r="BI264" s="194">
        <f t="shared" si="9"/>
        <v>-4.7974248661363707E-3</v>
      </c>
      <c r="BJ264" s="194">
        <f t="shared" si="9"/>
        <v>2.7238734681623408E-2</v>
      </c>
      <c r="BK264" s="194">
        <f t="shared" si="9"/>
        <v>3.3689051974318623E-2</v>
      </c>
      <c r="BL264" s="194">
        <f t="shared" si="9"/>
        <v>1.7690916310054264E-2</v>
      </c>
      <c r="BM264" s="194">
        <f t="shared" si="9"/>
        <v>1.8469738593318092E-2</v>
      </c>
      <c r="BN264" s="194">
        <f t="shared" si="9"/>
        <v>2.271804296501263E-2</v>
      </c>
      <c r="BO264" s="194">
        <f t="shared" si="9"/>
        <v>-7.6585153191198935E-2</v>
      </c>
      <c r="BP264" s="194">
        <f t="shared" ref="BP264:DT264" si="10">BP127</f>
        <v>1.1096501468473893E-2</v>
      </c>
      <c r="BQ264" s="194">
        <f t="shared" si="10"/>
        <v>0.10066881108064403</v>
      </c>
      <c r="BR264" s="194">
        <f t="shared" si="10"/>
        <v>5.1827842549142925E-2</v>
      </c>
      <c r="BS264" s="194">
        <f t="shared" si="10"/>
        <v>0.15554050986097509</v>
      </c>
      <c r="BT264" s="194">
        <f t="shared" si="10"/>
        <v>0.23679328048672865</v>
      </c>
      <c r="BU264" s="194">
        <f t="shared" si="10"/>
        <v>0.17795082558223377</v>
      </c>
      <c r="BV264" s="194">
        <f t="shared" si="10"/>
        <v>0.29689384264402946</v>
      </c>
      <c r="BW264" s="194">
        <f t="shared" si="10"/>
        <v>0.51048114180255888</v>
      </c>
      <c r="BX264" s="194">
        <f t="shared" si="10"/>
        <v>5.5066825810824747E-2</v>
      </c>
      <c r="BY264" s="194">
        <f t="shared" si="10"/>
        <v>3.6052823670926416E-2</v>
      </c>
      <c r="BZ264" s="194">
        <f t="shared" si="10"/>
        <v>4.1660340252622753E-2</v>
      </c>
      <c r="CA264" s="194">
        <f t="shared" si="10"/>
        <v>2.5961951682625464E-2</v>
      </c>
      <c r="CB264" s="194">
        <f t="shared" si="10"/>
        <v>9.2159480006964195E-2</v>
      </c>
      <c r="CC264" s="194">
        <f t="shared" si="10"/>
        <v>7.1729316086065573E-2</v>
      </c>
      <c r="CD264" s="194">
        <f t="shared" si="10"/>
        <v>0.15855221316221629</v>
      </c>
      <c r="CE264" s="194">
        <f t="shared" si="10"/>
        <v>-1.1317238922533088E-2</v>
      </c>
      <c r="CF264" s="194">
        <f t="shared" si="10"/>
        <v>0.30155583723641116</v>
      </c>
      <c r="CG264" s="194">
        <f t="shared" si="10"/>
        <v>0.17707901160715148</v>
      </c>
      <c r="CH264" s="194">
        <f t="shared" si="10"/>
        <v>0.16890430756229116</v>
      </c>
      <c r="CI264" s="194">
        <f t="shared" si="10"/>
        <v>0.11060394945466775</v>
      </c>
      <c r="CJ264" s="194">
        <f t="shared" si="10"/>
        <v>7.9413917065953021E-2</v>
      </c>
      <c r="CK264" s="194">
        <f t="shared" si="10"/>
        <v>0</v>
      </c>
      <c r="CL264" s="194">
        <f t="shared" si="10"/>
        <v>3.624612191462893E-3</v>
      </c>
      <c r="CM264" s="194">
        <f t="shared" si="10"/>
        <v>1.5915339893462239E-3</v>
      </c>
      <c r="CN264" s="194">
        <f t="shared" si="10"/>
        <v>4.7208916051829829E-2</v>
      </c>
      <c r="CO264" s="194">
        <f t="shared" si="10"/>
        <v>4.8551972572006385E-2</v>
      </c>
      <c r="CP264" s="194">
        <f t="shared" si="10"/>
        <v>1.465374329933084E-2</v>
      </c>
      <c r="CQ264" s="194">
        <f t="shared" si="10"/>
        <v>5.4385893078928334E-2</v>
      </c>
      <c r="CR264" s="194">
        <f t="shared" si="10"/>
        <v>-3.3071927307903779E-5</v>
      </c>
      <c r="CS264" s="194">
        <f t="shared" si="10"/>
        <v>0.11985025451346183</v>
      </c>
      <c r="CT264" s="194">
        <f t="shared" si="10"/>
        <v>8.8476390488449297E-2</v>
      </c>
      <c r="CU264" s="194">
        <f t="shared" si="10"/>
        <v>7.5529574223245105E-2</v>
      </c>
      <c r="CV264" s="194">
        <f t="shared" si="10"/>
        <v>0.11839311669106027</v>
      </c>
      <c r="CW264" s="194">
        <f t="shared" si="10"/>
        <v>2.3667554199949165E-2</v>
      </c>
      <c r="CX264" s="194">
        <f t="shared" si="10"/>
        <v>2.1001110616311575E-2</v>
      </c>
      <c r="CY264" s="194">
        <f t="shared" si="10"/>
        <v>0.18262753926330344</v>
      </c>
      <c r="CZ264" s="194">
        <f t="shared" si="10"/>
        <v>0.22008484866655673</v>
      </c>
      <c r="DA264" s="194">
        <f t="shared" si="10"/>
        <v>0.14711390724864309</v>
      </c>
      <c r="DB264" s="194">
        <f t="shared" si="10"/>
        <v>0</v>
      </c>
      <c r="DC264" s="194">
        <f t="shared" si="10"/>
        <v>0.37363172718276622</v>
      </c>
      <c r="DD264" s="194" t="str">
        <f t="shared" si="10"/>
        <v>-</v>
      </c>
      <c r="DE264" s="194" t="str">
        <f t="shared" si="10"/>
        <v>-</v>
      </c>
      <c r="DF264" s="194" t="str">
        <f t="shared" si="10"/>
        <v>-</v>
      </c>
      <c r="DG264" s="194" t="str">
        <f t="shared" si="10"/>
        <v>-</v>
      </c>
      <c r="DH264" s="194" t="str">
        <f t="shared" si="10"/>
        <v>-</v>
      </c>
      <c r="DI264" s="194" t="str">
        <f t="shared" si="10"/>
        <v>-</v>
      </c>
      <c r="DJ264" s="194" t="str">
        <f t="shared" si="10"/>
        <v>-</v>
      </c>
      <c r="DK264" s="194" t="str">
        <f t="shared" si="10"/>
        <v>-</v>
      </c>
      <c r="DL264" s="194" t="str">
        <f t="shared" si="10"/>
        <v>-</v>
      </c>
      <c r="DM264" s="194" t="str">
        <f t="shared" si="10"/>
        <v>-</v>
      </c>
      <c r="DN264" s="194" t="str">
        <f t="shared" si="10"/>
        <v>-</v>
      </c>
      <c r="DO264" s="194" t="str">
        <f t="shared" si="10"/>
        <v>-</v>
      </c>
      <c r="DP264" s="194" t="str">
        <f t="shared" si="10"/>
        <v>-</v>
      </c>
      <c r="DQ264" s="194" t="str">
        <f t="shared" si="10"/>
        <v>-</v>
      </c>
      <c r="DR264" s="194" t="str">
        <f t="shared" si="10"/>
        <v>-</v>
      </c>
      <c r="DS264" s="194" t="str">
        <f t="shared" si="10"/>
        <v>-</v>
      </c>
      <c r="DT264" s="242">
        <f t="shared" si="10"/>
        <v>0.11326703720097576</v>
      </c>
    </row>
    <row r="265" spans="1:127" s="22" customFormat="1" ht="12" x14ac:dyDescent="0.25">
      <c r="B265" s="21"/>
      <c r="C265" s="46" t="s">
        <v>223</v>
      </c>
      <c r="D265" s="193">
        <f t="shared" ref="D265:BO265" si="11">D128</f>
        <v>0.21683609825844311</v>
      </c>
      <c r="E265" s="194">
        <f t="shared" si="11"/>
        <v>0.28918029877612073</v>
      </c>
      <c r="F265" s="194">
        <f t="shared" si="11"/>
        <v>0.1380647538341086</v>
      </c>
      <c r="G265" s="194">
        <f t="shared" si="11"/>
        <v>9.9637370305546979E-2</v>
      </c>
      <c r="H265" s="194">
        <f t="shared" si="11"/>
        <v>7.1074362346650571E-2</v>
      </c>
      <c r="I265" s="194">
        <f t="shared" si="11"/>
        <v>0.14043835267658228</v>
      </c>
      <c r="J265" s="194">
        <f t="shared" si="11"/>
        <v>6.8985190881353409E-2</v>
      </c>
      <c r="K265" s="194">
        <f t="shared" si="11"/>
        <v>0.15111038603503477</v>
      </c>
      <c r="L265" s="194">
        <f t="shared" si="11"/>
        <v>4.5488080141012452E-2</v>
      </c>
      <c r="M265" s="194">
        <f t="shared" si="11"/>
        <v>2.0268157977005107E-2</v>
      </c>
      <c r="N265" s="194">
        <f t="shared" si="11"/>
        <v>1.1731029534679024E-2</v>
      </c>
      <c r="O265" s="194">
        <f t="shared" si="11"/>
        <v>4.0826341390119258E-2</v>
      </c>
      <c r="P265" s="194">
        <f t="shared" si="11"/>
        <v>5.3605813241412399E-2</v>
      </c>
      <c r="Q265" s="194">
        <f t="shared" si="11"/>
        <v>2.1370606500769759E-2</v>
      </c>
      <c r="R265" s="194">
        <f t="shared" si="11"/>
        <v>0.15712545676004872</v>
      </c>
      <c r="S265" s="194">
        <f t="shared" si="11"/>
        <v>5.5551263231090164E-2</v>
      </c>
      <c r="T265" s="194">
        <f t="shared" si="11"/>
        <v>5.3130820799382944E-2</v>
      </c>
      <c r="U265" s="194">
        <f t="shared" si="11"/>
        <v>2.4671784601691144E-2</v>
      </c>
      <c r="V265" s="194">
        <f t="shared" si="11"/>
        <v>8.8699064606528821E-2</v>
      </c>
      <c r="W265" s="194">
        <f t="shared" si="11"/>
        <v>2.645608757416228E-2</v>
      </c>
      <c r="X265" s="194">
        <f t="shared" si="11"/>
        <v>8.2250739593742891E-2</v>
      </c>
      <c r="Y265" s="194">
        <f t="shared" si="11"/>
        <v>6.9964514591388166E-2</v>
      </c>
      <c r="Z265" s="194">
        <f t="shared" si="11"/>
        <v>8.9640768588137007E-2</v>
      </c>
      <c r="AA265" s="194">
        <f t="shared" si="11"/>
        <v>5.2568803286654593E-2</v>
      </c>
      <c r="AB265" s="194">
        <f t="shared" si="11"/>
        <v>0.11713194129217733</v>
      </c>
      <c r="AC265" s="194">
        <f t="shared" si="11"/>
        <v>4.5936395759717315E-2</v>
      </c>
      <c r="AD265" s="194">
        <f t="shared" si="11"/>
        <v>2.2112504117658457E-2</v>
      </c>
      <c r="AE265" s="194">
        <f t="shared" si="11"/>
        <v>7.0999559180074945E-2</v>
      </c>
      <c r="AF265" s="194">
        <f t="shared" si="11"/>
        <v>9.1234541115209372E-2</v>
      </c>
      <c r="AG265" s="194">
        <f t="shared" si="11"/>
        <v>3.2734712434644236E-2</v>
      </c>
      <c r="AH265" s="194">
        <f t="shared" si="11"/>
        <v>9.4757499299130923E-2</v>
      </c>
      <c r="AI265" s="194">
        <f t="shared" si="11"/>
        <v>8.0783004152294752E-2</v>
      </c>
      <c r="AJ265" s="194">
        <f t="shared" si="11"/>
        <v>8.7622789783889987E-2</v>
      </c>
      <c r="AK265" s="194">
        <f t="shared" si="11"/>
        <v>6.5009041591320066E-2</v>
      </c>
      <c r="AL265" s="194">
        <f t="shared" si="11"/>
        <v>8.4165286424124741E-2</v>
      </c>
      <c r="AM265" s="194">
        <f t="shared" si="11"/>
        <v>1.3552751103036595E-2</v>
      </c>
      <c r="AN265" s="194">
        <f t="shared" si="11"/>
        <v>1.7728784465186141E-2</v>
      </c>
      <c r="AO265" s="194">
        <f t="shared" si="11"/>
        <v>1.2505006452761336E-2</v>
      </c>
      <c r="AP265" s="194">
        <f t="shared" si="11"/>
        <v>2.3695164905539544E-2</v>
      </c>
      <c r="AQ265" s="194">
        <f t="shared" si="11"/>
        <v>1.5568948199167742E-2</v>
      </c>
      <c r="AR265" s="194">
        <f t="shared" si="11"/>
        <v>4.6392461339615547E-2</v>
      </c>
      <c r="AS265" s="194">
        <f t="shared" si="11"/>
        <v>7.9735839021363358E-2</v>
      </c>
      <c r="AT265" s="194">
        <f t="shared" si="11"/>
        <v>6.2671313999526246E-2</v>
      </c>
      <c r="AU265" s="194">
        <f t="shared" si="11"/>
        <v>5.2898062778410859E-2</v>
      </c>
      <c r="AV265" s="194">
        <f t="shared" si="11"/>
        <v>8.8366747541820972E-2</v>
      </c>
      <c r="AW265" s="194">
        <f t="shared" si="11"/>
        <v>0.17853640214510777</v>
      </c>
      <c r="AX265" s="194">
        <f t="shared" si="11"/>
        <v>5.672160224669278E-2</v>
      </c>
      <c r="AY265" s="194">
        <f t="shared" si="11"/>
        <v>7.3889912396134905E-2</v>
      </c>
      <c r="AZ265" s="194">
        <f t="shared" si="11"/>
        <v>0.12723521320495185</v>
      </c>
      <c r="BA265" s="194">
        <f t="shared" si="11"/>
        <v>8.4205735093309059E-2</v>
      </c>
      <c r="BB265" s="194">
        <f t="shared" si="11"/>
        <v>8.3052749719416383E-2</v>
      </c>
      <c r="BC265" s="194">
        <f t="shared" si="11"/>
        <v>0.11593861443396125</v>
      </c>
      <c r="BD265" s="194">
        <f t="shared" si="11"/>
        <v>0.11993022241604885</v>
      </c>
      <c r="BE265" s="194">
        <f t="shared" si="11"/>
        <v>5.846022374145432E-2</v>
      </c>
      <c r="BF265" s="194">
        <f t="shared" si="11"/>
        <v>5.9395088293031341E-2</v>
      </c>
      <c r="BG265" s="194">
        <f t="shared" si="11"/>
        <v>5.8955097906819715E-2</v>
      </c>
      <c r="BH265" s="194">
        <f t="shared" si="11"/>
        <v>7.8050858946797586E-2</v>
      </c>
      <c r="BI265" s="194">
        <f t="shared" si="11"/>
        <v>9.1770095019963471E-2</v>
      </c>
      <c r="BJ265" s="194">
        <f t="shared" si="11"/>
        <v>2.0852097491743771E-2</v>
      </c>
      <c r="BK265" s="194">
        <f t="shared" si="11"/>
        <v>2.5198073209782377E-2</v>
      </c>
      <c r="BL265" s="194">
        <f t="shared" si="11"/>
        <v>2.7216511521889385E-2</v>
      </c>
      <c r="BM265" s="194">
        <f t="shared" si="11"/>
        <v>4.7867325871071224E-2</v>
      </c>
      <c r="BN265" s="194">
        <f t="shared" si="11"/>
        <v>2.9177937927189378E-2</v>
      </c>
      <c r="BO265" s="194">
        <f t="shared" si="11"/>
        <v>0.309916025845487</v>
      </c>
      <c r="BP265" s="194">
        <f t="shared" ref="BP265:DT265" si="12">BP128</f>
        <v>0.18766973469162049</v>
      </c>
      <c r="BQ265" s="194">
        <f t="shared" si="12"/>
        <v>0.16384992617591226</v>
      </c>
      <c r="BR265" s="194">
        <f t="shared" si="12"/>
        <v>6.0987212358698979E-2</v>
      </c>
      <c r="BS265" s="194">
        <f t="shared" si="12"/>
        <v>6.9776289328706775E-2</v>
      </c>
      <c r="BT265" s="194">
        <f t="shared" si="12"/>
        <v>0.10660582558543967</v>
      </c>
      <c r="BU265" s="194">
        <f t="shared" si="12"/>
        <v>0.22253685459396036</v>
      </c>
      <c r="BV265" s="194">
        <f t="shared" si="12"/>
        <v>0.20336908946413251</v>
      </c>
      <c r="BW265" s="194">
        <f t="shared" si="12"/>
        <v>0.29823337463989491</v>
      </c>
      <c r="BX265" s="194">
        <f t="shared" si="12"/>
        <v>0.35001399879168327</v>
      </c>
      <c r="BY265" s="194">
        <f t="shared" si="12"/>
        <v>7.5237490618606517E-2</v>
      </c>
      <c r="BZ265" s="194">
        <f t="shared" si="12"/>
        <v>8.8027532553919124E-2</v>
      </c>
      <c r="CA265" s="194">
        <f t="shared" si="12"/>
        <v>0.14062653607511916</v>
      </c>
      <c r="CB265" s="194">
        <f t="shared" si="12"/>
        <v>0.13081074807033835</v>
      </c>
      <c r="CC265" s="194">
        <f t="shared" si="12"/>
        <v>0.17639760502049182</v>
      </c>
      <c r="CD265" s="194">
        <f t="shared" si="12"/>
        <v>7.0623748184570984E-2</v>
      </c>
      <c r="CE265" s="194">
        <f t="shared" si="12"/>
        <v>5.3160880168799496E-2</v>
      </c>
      <c r="CF265" s="194">
        <f t="shared" si="12"/>
        <v>0.13036879215848443</v>
      </c>
      <c r="CG265" s="194">
        <f t="shared" si="12"/>
        <v>6.7057109500882839E-2</v>
      </c>
      <c r="CH265" s="194">
        <f t="shared" si="12"/>
        <v>5.9434488195127491E-2</v>
      </c>
      <c r="CI265" s="194">
        <f t="shared" si="12"/>
        <v>3.4305482150578964E-2</v>
      </c>
      <c r="CJ265" s="194">
        <f t="shared" si="12"/>
        <v>4.9100203515856609E-2</v>
      </c>
      <c r="CK265" s="194">
        <f t="shared" si="12"/>
        <v>0</v>
      </c>
      <c r="CL265" s="194">
        <f t="shared" si="12"/>
        <v>2.0684931209441579E-2</v>
      </c>
      <c r="CM265" s="194">
        <f t="shared" si="12"/>
        <v>4.5026159355309965E-2</v>
      </c>
      <c r="CN265" s="194">
        <f t="shared" si="12"/>
        <v>8.2191296846896453E-2</v>
      </c>
      <c r="CO265" s="194">
        <f t="shared" si="12"/>
        <v>2.8391765282100707E-2</v>
      </c>
      <c r="CP265" s="194">
        <f t="shared" si="12"/>
        <v>2.0468048547331228E-2</v>
      </c>
      <c r="CQ265" s="194">
        <f t="shared" si="12"/>
        <v>7.327792108531575E-2</v>
      </c>
      <c r="CR265" s="194">
        <f t="shared" si="12"/>
        <v>6.0583636837166235E-2</v>
      </c>
      <c r="CS265" s="194">
        <f t="shared" si="12"/>
        <v>0.38482255878048999</v>
      </c>
      <c r="CT265" s="194">
        <f t="shared" si="12"/>
        <v>7.6358309057651924E-2</v>
      </c>
      <c r="CU265" s="194">
        <f t="shared" si="12"/>
        <v>3.7101956271576524E-2</v>
      </c>
      <c r="CV265" s="194">
        <f t="shared" si="12"/>
        <v>8.2964469889328291E-2</v>
      </c>
      <c r="CW265" s="194">
        <f t="shared" si="12"/>
        <v>0.112812563804476</v>
      </c>
      <c r="CX265" s="194">
        <f t="shared" si="12"/>
        <v>5.9447481798232671E-2</v>
      </c>
      <c r="CY265" s="194">
        <f t="shared" si="12"/>
        <v>0.10297089374977843</v>
      </c>
      <c r="CZ265" s="194">
        <f t="shared" si="12"/>
        <v>0.12269776785045047</v>
      </c>
      <c r="DA265" s="194">
        <f t="shared" si="12"/>
        <v>0.12336239578882292</v>
      </c>
      <c r="DB265" s="194">
        <f t="shared" si="12"/>
        <v>0</v>
      </c>
      <c r="DC265" s="194">
        <f t="shared" si="12"/>
        <v>5.6684681941589911E-2</v>
      </c>
      <c r="DD265" s="194" t="str">
        <f t="shared" si="12"/>
        <v>-</v>
      </c>
      <c r="DE265" s="194" t="str">
        <f t="shared" si="12"/>
        <v>-</v>
      </c>
      <c r="DF265" s="194" t="str">
        <f t="shared" si="12"/>
        <v>-</v>
      </c>
      <c r="DG265" s="194" t="str">
        <f t="shared" si="12"/>
        <v>-</v>
      </c>
      <c r="DH265" s="194" t="str">
        <f t="shared" si="12"/>
        <v>-</v>
      </c>
      <c r="DI265" s="194" t="str">
        <f t="shared" si="12"/>
        <v>-</v>
      </c>
      <c r="DJ265" s="194" t="str">
        <f t="shared" si="12"/>
        <v>-</v>
      </c>
      <c r="DK265" s="194" t="str">
        <f t="shared" si="12"/>
        <v>-</v>
      </c>
      <c r="DL265" s="194" t="str">
        <f t="shared" si="12"/>
        <v>-</v>
      </c>
      <c r="DM265" s="194" t="str">
        <f t="shared" si="12"/>
        <v>-</v>
      </c>
      <c r="DN265" s="194" t="str">
        <f t="shared" si="12"/>
        <v>-</v>
      </c>
      <c r="DO265" s="194" t="str">
        <f t="shared" si="12"/>
        <v>-</v>
      </c>
      <c r="DP265" s="194" t="str">
        <f t="shared" si="12"/>
        <v>-</v>
      </c>
      <c r="DQ265" s="194" t="str">
        <f t="shared" si="12"/>
        <v>-</v>
      </c>
      <c r="DR265" s="194" t="str">
        <f t="shared" si="12"/>
        <v>-</v>
      </c>
      <c r="DS265" s="194" t="str">
        <f t="shared" si="12"/>
        <v>-</v>
      </c>
      <c r="DT265" s="242">
        <f t="shared" si="12"/>
        <v>9.3255924400429846E-2</v>
      </c>
    </row>
    <row r="266" spans="1:127" s="22" customFormat="1" ht="12" x14ac:dyDescent="0.25">
      <c r="B266" s="21"/>
      <c r="C266" s="46" t="s">
        <v>224</v>
      </c>
      <c r="D266" s="193">
        <f t="shared" ref="D266:BO266" si="13">D129</f>
        <v>0</v>
      </c>
      <c r="E266" s="194">
        <f t="shared" si="13"/>
        <v>0</v>
      </c>
      <c r="F266" s="194">
        <f t="shared" si="13"/>
        <v>0</v>
      </c>
      <c r="G266" s="194">
        <f t="shared" si="13"/>
        <v>0</v>
      </c>
      <c r="H266" s="194">
        <f t="shared" si="13"/>
        <v>0</v>
      </c>
      <c r="I266" s="194">
        <f t="shared" si="13"/>
        <v>0</v>
      </c>
      <c r="J266" s="194">
        <f t="shared" si="13"/>
        <v>0</v>
      </c>
      <c r="K266" s="194">
        <f t="shared" si="13"/>
        <v>0</v>
      </c>
      <c r="L266" s="194">
        <f t="shared" si="13"/>
        <v>0</v>
      </c>
      <c r="M266" s="194">
        <f t="shared" si="13"/>
        <v>0</v>
      </c>
      <c r="N266" s="194">
        <f t="shared" si="13"/>
        <v>0</v>
      </c>
      <c r="O266" s="194">
        <f t="shared" si="13"/>
        <v>5.5626509548418242E-4</v>
      </c>
      <c r="P266" s="194">
        <f t="shared" si="13"/>
        <v>0</v>
      </c>
      <c r="Q266" s="194">
        <f t="shared" si="13"/>
        <v>0</v>
      </c>
      <c r="R266" s="194">
        <f t="shared" si="13"/>
        <v>0</v>
      </c>
      <c r="S266" s="194">
        <f t="shared" si="13"/>
        <v>0</v>
      </c>
      <c r="T266" s="194">
        <f t="shared" si="13"/>
        <v>0</v>
      </c>
      <c r="U266" s="194">
        <f t="shared" si="13"/>
        <v>0</v>
      </c>
      <c r="V266" s="194">
        <f t="shared" si="13"/>
        <v>0</v>
      </c>
      <c r="W266" s="194">
        <f t="shared" si="13"/>
        <v>0</v>
      </c>
      <c r="X266" s="194">
        <f t="shared" si="13"/>
        <v>0</v>
      </c>
      <c r="Y266" s="194">
        <f t="shared" si="13"/>
        <v>0</v>
      </c>
      <c r="Z266" s="194">
        <f t="shared" si="13"/>
        <v>0</v>
      </c>
      <c r="AA266" s="194">
        <f t="shared" si="13"/>
        <v>0</v>
      </c>
      <c r="AB266" s="194">
        <f t="shared" si="13"/>
        <v>0</v>
      </c>
      <c r="AC266" s="194">
        <f t="shared" si="13"/>
        <v>0</v>
      </c>
      <c r="AD266" s="194">
        <f t="shared" si="13"/>
        <v>0</v>
      </c>
      <c r="AE266" s="194">
        <f t="shared" si="13"/>
        <v>0</v>
      </c>
      <c r="AF266" s="194">
        <f t="shared" si="13"/>
        <v>0</v>
      </c>
      <c r="AG266" s="194">
        <f t="shared" si="13"/>
        <v>0</v>
      </c>
      <c r="AH266" s="194">
        <f t="shared" si="13"/>
        <v>0</v>
      </c>
      <c r="AI266" s="194">
        <f t="shared" si="13"/>
        <v>0</v>
      </c>
      <c r="AJ266" s="194">
        <f t="shared" si="13"/>
        <v>0</v>
      </c>
      <c r="AK266" s="194">
        <f t="shared" si="13"/>
        <v>0</v>
      </c>
      <c r="AL266" s="194">
        <f t="shared" si="13"/>
        <v>0</v>
      </c>
      <c r="AM266" s="194">
        <f t="shared" si="13"/>
        <v>0</v>
      </c>
      <c r="AN266" s="194">
        <f t="shared" si="13"/>
        <v>0</v>
      </c>
      <c r="AO266" s="194">
        <f t="shared" si="13"/>
        <v>0</v>
      </c>
      <c r="AP266" s="194">
        <f t="shared" si="13"/>
        <v>0</v>
      </c>
      <c r="AQ266" s="194">
        <f t="shared" si="13"/>
        <v>0</v>
      </c>
      <c r="AR266" s="194">
        <f t="shared" si="13"/>
        <v>0</v>
      </c>
      <c r="AS266" s="194">
        <f t="shared" si="13"/>
        <v>0</v>
      </c>
      <c r="AT266" s="194">
        <f t="shared" si="13"/>
        <v>0</v>
      </c>
      <c r="AU266" s="194">
        <f t="shared" si="13"/>
        <v>0</v>
      </c>
      <c r="AV266" s="194">
        <f t="shared" si="13"/>
        <v>0</v>
      </c>
      <c r="AW266" s="194">
        <f t="shared" si="13"/>
        <v>0</v>
      </c>
      <c r="AX266" s="194">
        <f t="shared" si="13"/>
        <v>0</v>
      </c>
      <c r="AY266" s="194">
        <f t="shared" si="13"/>
        <v>0</v>
      </c>
      <c r="AZ266" s="194">
        <f t="shared" si="13"/>
        <v>0</v>
      </c>
      <c r="BA266" s="194">
        <f t="shared" si="13"/>
        <v>0</v>
      </c>
      <c r="BB266" s="194">
        <f t="shared" si="13"/>
        <v>0</v>
      </c>
      <c r="BC266" s="194">
        <f t="shared" si="13"/>
        <v>0</v>
      </c>
      <c r="BD266" s="194">
        <f t="shared" si="13"/>
        <v>0</v>
      </c>
      <c r="BE266" s="194">
        <f t="shared" si="13"/>
        <v>0</v>
      </c>
      <c r="BF266" s="194">
        <f t="shared" si="13"/>
        <v>0</v>
      </c>
      <c r="BG266" s="194">
        <f t="shared" si="13"/>
        <v>0</v>
      </c>
      <c r="BH266" s="194">
        <f t="shared" si="13"/>
        <v>0</v>
      </c>
      <c r="BI266" s="194">
        <f t="shared" si="13"/>
        <v>0</v>
      </c>
      <c r="BJ266" s="194">
        <f t="shared" si="13"/>
        <v>0</v>
      </c>
      <c r="BK266" s="194">
        <f t="shared" si="13"/>
        <v>0</v>
      </c>
      <c r="BL266" s="194">
        <f t="shared" si="13"/>
        <v>0</v>
      </c>
      <c r="BM266" s="194">
        <f t="shared" si="13"/>
        <v>0</v>
      </c>
      <c r="BN266" s="194">
        <f t="shared" si="13"/>
        <v>0</v>
      </c>
      <c r="BO266" s="194">
        <f t="shared" si="13"/>
        <v>0</v>
      </c>
      <c r="BP266" s="194">
        <f t="shared" ref="BP266:DT266" si="14">BP129</f>
        <v>0</v>
      </c>
      <c r="BQ266" s="194">
        <f t="shared" si="14"/>
        <v>2.5781304928636714E-2</v>
      </c>
      <c r="BR266" s="194">
        <f t="shared" si="14"/>
        <v>4.6221491192706902E-2</v>
      </c>
      <c r="BS266" s="194">
        <f t="shared" si="14"/>
        <v>0</v>
      </c>
      <c r="BT266" s="194">
        <f t="shared" si="14"/>
        <v>0</v>
      </c>
      <c r="BU266" s="194">
        <f t="shared" si="14"/>
        <v>0</v>
      </c>
      <c r="BV266" s="194">
        <f t="shared" si="14"/>
        <v>0</v>
      </c>
      <c r="BW266" s="194">
        <f t="shared" si="14"/>
        <v>0</v>
      </c>
      <c r="BX266" s="194">
        <f t="shared" si="14"/>
        <v>0</v>
      </c>
      <c r="BY266" s="194">
        <f t="shared" si="14"/>
        <v>0</v>
      </c>
      <c r="BZ266" s="194">
        <f t="shared" si="14"/>
        <v>0</v>
      </c>
      <c r="CA266" s="194">
        <f t="shared" si="14"/>
        <v>0</v>
      </c>
      <c r="CB266" s="194">
        <f t="shared" si="14"/>
        <v>0</v>
      </c>
      <c r="CC266" s="194">
        <f t="shared" si="14"/>
        <v>0</v>
      </c>
      <c r="CD266" s="194">
        <f t="shared" si="14"/>
        <v>1.4048810122737239E-3</v>
      </c>
      <c r="CE266" s="194">
        <f t="shared" si="14"/>
        <v>0</v>
      </c>
      <c r="CF266" s="194">
        <f t="shared" si="14"/>
        <v>0</v>
      </c>
      <c r="CG266" s="194">
        <f t="shared" si="14"/>
        <v>0</v>
      </c>
      <c r="CH266" s="194">
        <f t="shared" si="14"/>
        <v>0</v>
      </c>
      <c r="CI266" s="194">
        <f t="shared" si="14"/>
        <v>0</v>
      </c>
      <c r="CJ266" s="194">
        <f t="shared" si="14"/>
        <v>0</v>
      </c>
      <c r="CK266" s="194">
        <f t="shared" si="14"/>
        <v>0.30270621885449717</v>
      </c>
      <c r="CL266" s="194">
        <f t="shared" si="14"/>
        <v>3.9717673213909656E-2</v>
      </c>
      <c r="CM266" s="194">
        <f t="shared" si="14"/>
        <v>3.2644262460582808E-2</v>
      </c>
      <c r="CN266" s="194">
        <f t="shared" si="14"/>
        <v>0</v>
      </c>
      <c r="CO266" s="194">
        <f t="shared" si="14"/>
        <v>3.6022940925536789E-3</v>
      </c>
      <c r="CP266" s="194">
        <f t="shared" si="14"/>
        <v>1.9409252066165703E-2</v>
      </c>
      <c r="CQ266" s="194">
        <f t="shared" si="14"/>
        <v>0</v>
      </c>
      <c r="CR266" s="194">
        <f t="shared" si="14"/>
        <v>0</v>
      </c>
      <c r="CS266" s="194">
        <f t="shared" si="14"/>
        <v>0</v>
      </c>
      <c r="CT266" s="194">
        <f t="shared" si="14"/>
        <v>0</v>
      </c>
      <c r="CU266" s="194">
        <f t="shared" si="14"/>
        <v>0</v>
      </c>
      <c r="CV266" s="194">
        <f t="shared" si="14"/>
        <v>0</v>
      </c>
      <c r="CW266" s="194">
        <f t="shared" si="14"/>
        <v>0</v>
      </c>
      <c r="CX266" s="194">
        <f t="shared" si="14"/>
        <v>0</v>
      </c>
      <c r="CY266" s="194">
        <f t="shared" si="14"/>
        <v>0</v>
      </c>
      <c r="CZ266" s="194">
        <f t="shared" si="14"/>
        <v>0</v>
      </c>
      <c r="DA266" s="194">
        <f t="shared" si="14"/>
        <v>0</v>
      </c>
      <c r="DB266" s="194">
        <f t="shared" si="14"/>
        <v>0</v>
      </c>
      <c r="DC266" s="194">
        <f t="shared" si="14"/>
        <v>0</v>
      </c>
      <c r="DD266" s="194" t="str">
        <f t="shared" si="14"/>
        <v>-</v>
      </c>
      <c r="DE266" s="194" t="str">
        <f t="shared" si="14"/>
        <v>-</v>
      </c>
      <c r="DF266" s="194" t="str">
        <f t="shared" si="14"/>
        <v>-</v>
      </c>
      <c r="DG266" s="194" t="str">
        <f t="shared" si="14"/>
        <v>-</v>
      </c>
      <c r="DH266" s="194" t="str">
        <f t="shared" si="14"/>
        <v>-</v>
      </c>
      <c r="DI266" s="194" t="str">
        <f t="shared" si="14"/>
        <v>-</v>
      </c>
      <c r="DJ266" s="194" t="str">
        <f t="shared" si="14"/>
        <v>-</v>
      </c>
      <c r="DK266" s="194" t="str">
        <f t="shared" si="14"/>
        <v>-</v>
      </c>
      <c r="DL266" s="194" t="str">
        <f t="shared" si="14"/>
        <v>-</v>
      </c>
      <c r="DM266" s="194" t="str">
        <f t="shared" si="14"/>
        <v>-</v>
      </c>
      <c r="DN266" s="194" t="str">
        <f t="shared" si="14"/>
        <v>-</v>
      </c>
      <c r="DO266" s="194" t="str">
        <f t="shared" si="14"/>
        <v>-</v>
      </c>
      <c r="DP266" s="194" t="str">
        <f t="shared" si="14"/>
        <v>-</v>
      </c>
      <c r="DQ266" s="194" t="str">
        <f t="shared" si="14"/>
        <v>-</v>
      </c>
      <c r="DR266" s="194" t="str">
        <f t="shared" si="14"/>
        <v>-</v>
      </c>
      <c r="DS266" s="194" t="str">
        <f t="shared" si="14"/>
        <v>-</v>
      </c>
      <c r="DT266" s="242">
        <f t="shared" si="14"/>
        <v>2.4960691741639406E-2</v>
      </c>
    </row>
    <row r="267" spans="1:127" s="22" customFormat="1" ht="12" x14ac:dyDescent="0.25">
      <c r="B267" s="21"/>
      <c r="C267" s="46" t="s">
        <v>225</v>
      </c>
      <c r="D267" s="193">
        <f t="shared" ref="D267:BO267" si="15">D130</f>
        <v>6.3125410126481429E-2</v>
      </c>
      <c r="E267" s="194">
        <f t="shared" si="15"/>
        <v>1.7569100692749893E-2</v>
      </c>
      <c r="F267" s="194">
        <f t="shared" si="15"/>
        <v>3.1947681112697461E-2</v>
      </c>
      <c r="G267" s="194">
        <f t="shared" si="15"/>
        <v>1.8772092384776416E-2</v>
      </c>
      <c r="H267" s="194">
        <f t="shared" si="15"/>
        <v>2.7899355339470903E-2</v>
      </c>
      <c r="I267" s="194">
        <f t="shared" si="15"/>
        <v>5.029951977820684E-2</v>
      </c>
      <c r="J267" s="194">
        <f t="shared" si="15"/>
        <v>4.6238186193039467E-2</v>
      </c>
      <c r="K267" s="194">
        <f t="shared" si="15"/>
        <v>9.8741766421273733E-2</v>
      </c>
      <c r="L267" s="194">
        <f t="shared" si="15"/>
        <v>4.400657207347323E-3</v>
      </c>
      <c r="M267" s="194">
        <f t="shared" si="15"/>
        <v>7.7842231407829381E-3</v>
      </c>
      <c r="N267" s="194">
        <f t="shared" si="15"/>
        <v>2.6797931906773081E-2</v>
      </c>
      <c r="O267" s="194">
        <f t="shared" si="15"/>
        <v>2.8067410378180342E-2</v>
      </c>
      <c r="P267" s="194">
        <f t="shared" si="15"/>
        <v>0.33230427343952224</v>
      </c>
      <c r="Q267" s="194">
        <f t="shared" si="15"/>
        <v>1.2046516077967487E-2</v>
      </c>
      <c r="R267" s="194">
        <f t="shared" si="15"/>
        <v>4.38489646772229E-2</v>
      </c>
      <c r="S267" s="194">
        <f t="shared" si="15"/>
        <v>3.6544850498338874E-2</v>
      </c>
      <c r="T267" s="194">
        <f t="shared" si="15"/>
        <v>1.5590511122598856E-2</v>
      </c>
      <c r="U267" s="194">
        <f t="shared" si="15"/>
        <v>3.1152647975077882E-2</v>
      </c>
      <c r="V267" s="194">
        <f t="shared" si="15"/>
        <v>3.1638169355449518E-2</v>
      </c>
      <c r="W267" s="194">
        <f t="shared" si="15"/>
        <v>3.2004679535388984E-2</v>
      </c>
      <c r="X267" s="194">
        <f t="shared" si="15"/>
        <v>2.8871365107006105E-2</v>
      </c>
      <c r="Y267" s="194">
        <f t="shared" si="15"/>
        <v>2.505163921402468E-2</v>
      </c>
      <c r="Z267" s="194">
        <f t="shared" si="15"/>
        <v>1.9883040935672516E-2</v>
      </c>
      <c r="AA267" s="194">
        <f t="shared" si="15"/>
        <v>1.6094594395606013E-2</v>
      </c>
      <c r="AB267" s="194">
        <f t="shared" si="15"/>
        <v>2.897563927977001E-2</v>
      </c>
      <c r="AC267" s="194">
        <f t="shared" si="15"/>
        <v>2.7164310954063603E-2</v>
      </c>
      <c r="AD267" s="194">
        <f t="shared" si="15"/>
        <v>0.27034627085472901</v>
      </c>
      <c r="AE267" s="194">
        <f t="shared" si="15"/>
        <v>3.1311990301961648E-2</v>
      </c>
      <c r="AF267" s="194">
        <f t="shared" si="15"/>
        <v>4.1657626383163379E-2</v>
      </c>
      <c r="AG267" s="194">
        <f t="shared" si="15"/>
        <v>2.2959763582632416E-2</v>
      </c>
      <c r="AH267" s="194">
        <f t="shared" si="15"/>
        <v>2.5511634426689096E-2</v>
      </c>
      <c r="AI267" s="194">
        <f t="shared" si="15"/>
        <v>3.7546411230968649E-2</v>
      </c>
      <c r="AJ267" s="194">
        <f t="shared" si="15"/>
        <v>2.4361493123772102E-2</v>
      </c>
      <c r="AK267" s="194">
        <f t="shared" si="15"/>
        <v>3.019891500904159E-2</v>
      </c>
      <c r="AL267" s="194">
        <f t="shared" si="15"/>
        <v>1.9361471243360559E-2</v>
      </c>
      <c r="AM267" s="194">
        <f t="shared" si="15"/>
        <v>2.1209122761484556E-3</v>
      </c>
      <c r="AN267" s="194">
        <f t="shared" si="15"/>
        <v>4.079497907949791E-2</v>
      </c>
      <c r="AO267" s="194">
        <f t="shared" si="15"/>
        <v>2.3007431800987941E-2</v>
      </c>
      <c r="AP267" s="194">
        <f t="shared" si="15"/>
        <v>1.8731988472622477E-2</v>
      </c>
      <c r="AQ267" s="194">
        <f t="shared" si="15"/>
        <v>1.248385708136031E-2</v>
      </c>
      <c r="AR267" s="194">
        <f t="shared" si="15"/>
        <v>2.8434976304186413E-2</v>
      </c>
      <c r="AS267" s="194">
        <f t="shared" si="15"/>
        <v>2.5175073131814555E-2</v>
      </c>
      <c r="AT267" s="194">
        <f t="shared" si="15"/>
        <v>9.7120232817840338E-3</v>
      </c>
      <c r="AU267" s="194">
        <f t="shared" si="15"/>
        <v>1.1499015849994821E-2</v>
      </c>
      <c r="AV267" s="194">
        <f t="shared" si="15"/>
        <v>1.5706806282722512E-2</v>
      </c>
      <c r="AW267" s="194">
        <f t="shared" si="15"/>
        <v>1.72568495294535E-2</v>
      </c>
      <c r="AX267" s="194">
        <f t="shared" si="15"/>
        <v>1.3783164585026975E-2</v>
      </c>
      <c r="AY267" s="194">
        <f t="shared" si="15"/>
        <v>8.9389780802346126E-3</v>
      </c>
      <c r="AZ267" s="194">
        <f t="shared" si="15"/>
        <v>7.9092159559834944E-3</v>
      </c>
      <c r="BA267" s="194">
        <f t="shared" si="15"/>
        <v>5.4619936276741011E-3</v>
      </c>
      <c r="BB267" s="194">
        <f t="shared" si="15"/>
        <v>9.5398428731762065E-3</v>
      </c>
      <c r="BC267" s="194">
        <f t="shared" si="15"/>
        <v>1.4896601946946249E-2</v>
      </c>
      <c r="BD267" s="194">
        <f t="shared" si="15"/>
        <v>5.6694286960313998E-3</v>
      </c>
      <c r="BE267" s="194">
        <f t="shared" si="15"/>
        <v>2.4704785581106278E-2</v>
      </c>
      <c r="BF267" s="194">
        <f t="shared" si="15"/>
        <v>-1.3337166626986087E-2</v>
      </c>
      <c r="BG267" s="194">
        <f t="shared" si="15"/>
        <v>1.7555705604321403E-2</v>
      </c>
      <c r="BH267" s="194">
        <f t="shared" si="15"/>
        <v>2.496465438769779E-2</v>
      </c>
      <c r="BI267" s="194">
        <f t="shared" si="15"/>
        <v>2.3244297254634932E-2</v>
      </c>
      <c r="BJ267" s="194">
        <f t="shared" si="15"/>
        <v>4.5852779824776875E-2</v>
      </c>
      <c r="BK267" s="194">
        <f t="shared" si="15"/>
        <v>3.448042860316871E-2</v>
      </c>
      <c r="BL267" s="194">
        <f t="shared" si="15"/>
        <v>3.2870840134703899E-2</v>
      </c>
      <c r="BM267" s="194">
        <f t="shared" si="15"/>
        <v>4.0569651571511448E-2</v>
      </c>
      <c r="BN267" s="194">
        <f t="shared" si="15"/>
        <v>3.2409606211410986E-2</v>
      </c>
      <c r="BO267" s="194">
        <f t="shared" si="15"/>
        <v>6.5968948087564885E-2</v>
      </c>
      <c r="BP267" s="194">
        <f t="shared" ref="BP267:DT267" si="16">BP130</f>
        <v>3.1605982034235716E-2</v>
      </c>
      <c r="BQ267" s="194">
        <f t="shared" si="16"/>
        <v>3.4499578148070024E-2</v>
      </c>
      <c r="BR267" s="194">
        <f t="shared" si="16"/>
        <v>5.6246270943189333E-2</v>
      </c>
      <c r="BS267" s="194">
        <f t="shared" si="16"/>
        <v>3.6881833532823122E-2</v>
      </c>
      <c r="BT267" s="194">
        <f t="shared" si="16"/>
        <v>1.6372065014820927E-2</v>
      </c>
      <c r="BU267" s="194">
        <f t="shared" si="16"/>
        <v>9.1523061023385491E-2</v>
      </c>
      <c r="BV267" s="194">
        <f t="shared" si="16"/>
        <v>5.1878679566814412E-2</v>
      </c>
      <c r="BW267" s="194">
        <f t="shared" si="16"/>
        <v>5.0803885152892678E-2</v>
      </c>
      <c r="BX267" s="194">
        <f t="shared" si="16"/>
        <v>4.6564401809528019E-2</v>
      </c>
      <c r="BY267" s="194">
        <f t="shared" si="16"/>
        <v>6.7492057943598555E-2</v>
      </c>
      <c r="BZ267" s="194">
        <f t="shared" si="16"/>
        <v>2.2326818934414971E-2</v>
      </c>
      <c r="CA267" s="194">
        <f t="shared" si="16"/>
        <v>-4.8752742113527009E-2</v>
      </c>
      <c r="CB267" s="194">
        <f t="shared" si="16"/>
        <v>8.0842667285705994E-2</v>
      </c>
      <c r="CC267" s="194">
        <f t="shared" si="16"/>
        <v>0.14998238985655737</v>
      </c>
      <c r="CD267" s="194">
        <f t="shared" si="16"/>
        <v>4.9906499473169622E-2</v>
      </c>
      <c r="CE267" s="194">
        <f t="shared" si="16"/>
        <v>2.3360644507165757E-2</v>
      </c>
      <c r="CF267" s="194">
        <f t="shared" si="16"/>
        <v>2.0634620974435965E-2</v>
      </c>
      <c r="CG267" s="194">
        <f t="shared" si="16"/>
        <v>1.6624374053240451E-2</v>
      </c>
      <c r="CH267" s="194">
        <f t="shared" si="16"/>
        <v>2.2775290194978356E-2</v>
      </c>
      <c r="CI267" s="194">
        <f t="shared" si="16"/>
        <v>1.3068755104982463E-2</v>
      </c>
      <c r="CJ267" s="194">
        <f t="shared" si="16"/>
        <v>1.451853276284794E-2</v>
      </c>
      <c r="CK267" s="194">
        <f t="shared" si="16"/>
        <v>4.3834338704472706E-3</v>
      </c>
      <c r="CL267" s="194">
        <f t="shared" si="16"/>
        <v>8.7320696220807171E-3</v>
      </c>
      <c r="CM267" s="194">
        <f t="shared" si="16"/>
        <v>1.127732479764358E-2</v>
      </c>
      <c r="CN267" s="194">
        <f t="shared" si="16"/>
        <v>1.5787541753845023E-2</v>
      </c>
      <c r="CO267" s="194">
        <f t="shared" si="16"/>
        <v>1.4693568009100532E-2</v>
      </c>
      <c r="CP267" s="194">
        <f t="shared" si="16"/>
        <v>4.6193777906850114E-3</v>
      </c>
      <c r="CQ267" s="194">
        <f t="shared" si="16"/>
        <v>2.2721751354597444E-2</v>
      </c>
      <c r="CR267" s="194">
        <f t="shared" si="16"/>
        <v>2.5023046999342696E-2</v>
      </c>
      <c r="CS267" s="194">
        <f t="shared" si="16"/>
        <v>2.019349606633809E-2</v>
      </c>
      <c r="CT267" s="194">
        <f t="shared" si="16"/>
        <v>1.9146738025879004E-2</v>
      </c>
      <c r="CU267" s="194">
        <f t="shared" si="16"/>
        <v>1.9306789413118527E-2</v>
      </c>
      <c r="CV267" s="194">
        <f t="shared" si="16"/>
        <v>4.7003137770179261E-2</v>
      </c>
      <c r="CW267" s="194">
        <f t="shared" si="16"/>
        <v>2.8626073477755417E-2</v>
      </c>
      <c r="CX267" s="194">
        <f t="shared" si="16"/>
        <v>2.7078649876866451E-2</v>
      </c>
      <c r="CY267" s="194">
        <f t="shared" si="16"/>
        <v>4.7709788350409475E-2</v>
      </c>
      <c r="CZ267" s="194">
        <f t="shared" si="16"/>
        <v>8.2929827454390093E-2</v>
      </c>
      <c r="DA267" s="194">
        <f t="shared" si="16"/>
        <v>0.10567490658496449</v>
      </c>
      <c r="DB267" s="194">
        <f t="shared" si="16"/>
        <v>0</v>
      </c>
      <c r="DC267" s="194">
        <f t="shared" si="16"/>
        <v>1.0758417700641953E-2</v>
      </c>
      <c r="DD267" s="194" t="str">
        <f t="shared" si="16"/>
        <v>-</v>
      </c>
      <c r="DE267" s="194" t="str">
        <f t="shared" si="16"/>
        <v>-</v>
      </c>
      <c r="DF267" s="194" t="str">
        <f t="shared" si="16"/>
        <v>-</v>
      </c>
      <c r="DG267" s="194" t="str">
        <f t="shared" si="16"/>
        <v>-</v>
      </c>
      <c r="DH267" s="194" t="str">
        <f t="shared" si="16"/>
        <v>-</v>
      </c>
      <c r="DI267" s="194" t="str">
        <f t="shared" si="16"/>
        <v>-</v>
      </c>
      <c r="DJ267" s="194" t="str">
        <f t="shared" si="16"/>
        <v>-</v>
      </c>
      <c r="DK267" s="194" t="str">
        <f t="shared" si="16"/>
        <v>-</v>
      </c>
      <c r="DL267" s="194" t="str">
        <f t="shared" si="16"/>
        <v>-</v>
      </c>
      <c r="DM267" s="194" t="str">
        <f t="shared" si="16"/>
        <v>-</v>
      </c>
      <c r="DN267" s="194" t="str">
        <f t="shared" si="16"/>
        <v>-</v>
      </c>
      <c r="DO267" s="194" t="str">
        <f t="shared" si="16"/>
        <v>-</v>
      </c>
      <c r="DP267" s="194" t="str">
        <f t="shared" si="16"/>
        <v>-</v>
      </c>
      <c r="DQ267" s="194" t="str">
        <f t="shared" si="16"/>
        <v>-</v>
      </c>
      <c r="DR267" s="194" t="str">
        <f t="shared" si="16"/>
        <v>-</v>
      </c>
      <c r="DS267" s="194" t="str">
        <f t="shared" si="16"/>
        <v>-</v>
      </c>
      <c r="DT267" s="242">
        <f t="shared" si="16"/>
        <v>4.1231055069708519E-2</v>
      </c>
    </row>
    <row r="268" spans="1:127" s="22" customFormat="1" ht="12" x14ac:dyDescent="0.25">
      <c r="B268" s="21"/>
      <c r="C268" s="46" t="s">
        <v>226</v>
      </c>
      <c r="D268" s="193">
        <f t="shared" ref="D268:BO268" si="17">D131</f>
        <v>-0.36169119913121323</v>
      </c>
      <c r="E268" s="194">
        <f t="shared" si="17"/>
        <v>-0.21959474448113478</v>
      </c>
      <c r="F268" s="194">
        <f t="shared" si="17"/>
        <v>-3.2364021553907794E-2</v>
      </c>
      <c r="G268" s="194">
        <f t="shared" si="17"/>
        <v>-2.5166729583490623E-4</v>
      </c>
      <c r="H268" s="194">
        <f t="shared" si="17"/>
        <v>-9.8359241930963112E-2</v>
      </c>
      <c r="I268" s="194">
        <f t="shared" si="17"/>
        <v>-1.8034839065583162E-4</v>
      </c>
      <c r="J268" s="194">
        <f t="shared" si="17"/>
        <v>-4.9611787760771962E-5</v>
      </c>
      <c r="K268" s="194">
        <f t="shared" si="17"/>
        <v>-8.7484960336072764E-3</v>
      </c>
      <c r="L268" s="194">
        <f t="shared" si="17"/>
        <v>-1.9628486429146826E-2</v>
      </c>
      <c r="M268" s="194">
        <f t="shared" si="17"/>
        <v>-2.4314842474556254E-5</v>
      </c>
      <c r="N268" s="194">
        <f t="shared" si="17"/>
        <v>-4.7338328513206652E-4</v>
      </c>
      <c r="O268" s="194">
        <f t="shared" si="17"/>
        <v>-1.8687629975016024E-2</v>
      </c>
      <c r="P268" s="194">
        <f t="shared" si="17"/>
        <v>-9.4698763234152156E-5</v>
      </c>
      <c r="Q268" s="194">
        <f t="shared" si="17"/>
        <v>-2.157065694827391E-3</v>
      </c>
      <c r="R268" s="194">
        <f t="shared" si="17"/>
        <v>0</v>
      </c>
      <c r="S268" s="194">
        <f t="shared" si="17"/>
        <v>0</v>
      </c>
      <c r="T268" s="194">
        <f t="shared" si="17"/>
        <v>-1.0667191820725533E-4</v>
      </c>
      <c r="U268" s="194">
        <f t="shared" si="17"/>
        <v>-2.7814864263462394E-5</v>
      </c>
      <c r="V268" s="194">
        <f t="shared" si="17"/>
        <v>-1.8935090509732637E-5</v>
      </c>
      <c r="W268" s="194">
        <f t="shared" si="17"/>
        <v>-3.3425252778474136E-5</v>
      </c>
      <c r="X268" s="194">
        <f t="shared" si="17"/>
        <v>-4.947115337046968E-5</v>
      </c>
      <c r="Y268" s="194">
        <f t="shared" si="17"/>
        <v>0</v>
      </c>
      <c r="Z268" s="194">
        <f t="shared" si="17"/>
        <v>0</v>
      </c>
      <c r="AA268" s="194">
        <f t="shared" si="17"/>
        <v>0</v>
      </c>
      <c r="AB268" s="194">
        <f t="shared" si="17"/>
        <v>-1.8913602663035257E-5</v>
      </c>
      <c r="AC268" s="194">
        <f t="shared" si="17"/>
        <v>0</v>
      </c>
      <c r="AD268" s="194">
        <f t="shared" si="17"/>
        <v>-5.0093979498905183E-3</v>
      </c>
      <c r="AE268" s="194">
        <f t="shared" si="17"/>
        <v>-2.7551245316288297E-5</v>
      </c>
      <c r="AF268" s="194">
        <f t="shared" si="17"/>
        <v>-1.0848340203948796E-4</v>
      </c>
      <c r="AG268" s="194">
        <f t="shared" si="17"/>
        <v>-4.5464878381450331E-4</v>
      </c>
      <c r="AH268" s="194">
        <f t="shared" si="17"/>
        <v>0</v>
      </c>
      <c r="AI268" s="194">
        <f t="shared" si="17"/>
        <v>-4.3939626952567174E-5</v>
      </c>
      <c r="AJ268" s="194">
        <f t="shared" si="17"/>
        <v>0</v>
      </c>
      <c r="AK268" s="194">
        <f t="shared" si="17"/>
        <v>-4.5207956600361664E-5</v>
      </c>
      <c r="AL268" s="194">
        <f t="shared" si="17"/>
        <v>-5.7113484493688961E-6</v>
      </c>
      <c r="AM268" s="194">
        <f t="shared" si="17"/>
        <v>-1.2165844796262653E-5</v>
      </c>
      <c r="AN268" s="194">
        <f t="shared" si="17"/>
        <v>-2.6821156528269499E-5</v>
      </c>
      <c r="AO268" s="194">
        <f t="shared" si="17"/>
        <v>-4.450180232299408E-5</v>
      </c>
      <c r="AP268" s="194">
        <f t="shared" si="17"/>
        <v>0</v>
      </c>
      <c r="AQ268" s="194">
        <f t="shared" si="17"/>
        <v>-7.1746305065289138E-5</v>
      </c>
      <c r="AR268" s="194">
        <f t="shared" si="17"/>
        <v>-5.4999954166704862E-5</v>
      </c>
      <c r="AS268" s="194">
        <f t="shared" si="17"/>
        <v>-4.4322311851786189E-5</v>
      </c>
      <c r="AT268" s="194">
        <f t="shared" si="17"/>
        <v>-3.3839802375554127E-5</v>
      </c>
      <c r="AU268" s="194">
        <f t="shared" si="17"/>
        <v>-5.179736869367036E-5</v>
      </c>
      <c r="AV268" s="194">
        <f t="shared" si="17"/>
        <v>0</v>
      </c>
      <c r="AW268" s="194">
        <f t="shared" si="17"/>
        <v>-2.0866807169834945E-5</v>
      </c>
      <c r="AX268" s="194">
        <f t="shared" si="17"/>
        <v>-2.4634789249377972E-5</v>
      </c>
      <c r="AY268" s="194">
        <f t="shared" si="17"/>
        <v>-1.8799112681881415E-5</v>
      </c>
      <c r="AZ268" s="194">
        <f t="shared" si="17"/>
        <v>0</v>
      </c>
      <c r="BA268" s="194">
        <f t="shared" si="17"/>
        <v>0</v>
      </c>
      <c r="BB268" s="194">
        <f t="shared" si="17"/>
        <v>0</v>
      </c>
      <c r="BC268" s="194">
        <f t="shared" si="17"/>
        <v>-4.2837101213360891E-5</v>
      </c>
      <c r="BD268" s="194">
        <f t="shared" si="17"/>
        <v>0</v>
      </c>
      <c r="BE268" s="194">
        <f t="shared" si="17"/>
        <v>0</v>
      </c>
      <c r="BF268" s="194">
        <f t="shared" si="17"/>
        <v>-2.6952845995930122E-5</v>
      </c>
      <c r="BG268" s="194">
        <f t="shared" si="17"/>
        <v>-4.2201215395003379E-5</v>
      </c>
      <c r="BH268" s="194">
        <f t="shared" si="17"/>
        <v>-3.8734917591462826E-5</v>
      </c>
      <c r="BI268" s="194">
        <f t="shared" si="17"/>
        <v>-3.0951128168621748E-5</v>
      </c>
      <c r="BJ268" s="194">
        <f t="shared" si="17"/>
        <v>-2.729332132427195E-5</v>
      </c>
      <c r="BK268" s="194">
        <f t="shared" si="17"/>
        <v>-8.818523939429338E-5</v>
      </c>
      <c r="BL268" s="194">
        <f t="shared" si="17"/>
        <v>-6.9851913942442024E-5</v>
      </c>
      <c r="BM268" s="194">
        <f t="shared" si="17"/>
        <v>-3.166271371531925E-3</v>
      </c>
      <c r="BN268" s="194">
        <f t="shared" si="17"/>
        <v>-5.2959437228543307E-2</v>
      </c>
      <c r="BO268" s="194">
        <f t="shared" si="17"/>
        <v>-1.7131897503896461E-4</v>
      </c>
      <c r="BP268" s="194">
        <f t="shared" ref="BP268:DT268" si="18">BP131</f>
        <v>-1.2251619007827765E-2</v>
      </c>
      <c r="BQ268" s="194">
        <f t="shared" si="18"/>
        <v>-3.9886978837094848E-2</v>
      </c>
      <c r="BR268" s="194">
        <f t="shared" si="18"/>
        <v>-3.2251302146324155E-5</v>
      </c>
      <c r="BS268" s="194">
        <f t="shared" si="18"/>
        <v>-8.1810964281252394E-4</v>
      </c>
      <c r="BT268" s="194">
        <f t="shared" si="18"/>
        <v>-2.8894322364288568E-2</v>
      </c>
      <c r="BU268" s="194">
        <f t="shared" si="18"/>
        <v>-1.9664523233634202E-5</v>
      </c>
      <c r="BV268" s="194">
        <f t="shared" si="18"/>
        <v>-5.7489215829699073E-3</v>
      </c>
      <c r="BW268" s="194">
        <f t="shared" si="18"/>
        <v>0</v>
      </c>
      <c r="BX268" s="194">
        <f t="shared" si="18"/>
        <v>-1.2790474927427317E-2</v>
      </c>
      <c r="BY268" s="194">
        <f t="shared" si="18"/>
        <v>-7.0450409697019548E-3</v>
      </c>
      <c r="BZ268" s="194">
        <f t="shared" si="18"/>
        <v>-7.7399156960139973E-3</v>
      </c>
      <c r="CA268" s="194">
        <f t="shared" si="18"/>
        <v>-3.651469997556324E-5</v>
      </c>
      <c r="CB268" s="194">
        <f t="shared" si="18"/>
        <v>-5.8034937032093323E-5</v>
      </c>
      <c r="CC268" s="194">
        <f t="shared" si="18"/>
        <v>-1.0405993852459016E-4</v>
      </c>
      <c r="CD268" s="194">
        <f t="shared" si="18"/>
        <v>-1.3873199996203024E-2</v>
      </c>
      <c r="CE268" s="194">
        <f t="shared" si="18"/>
        <v>0</v>
      </c>
      <c r="CF268" s="194">
        <f t="shared" si="18"/>
        <v>-3.4460955737149807E-5</v>
      </c>
      <c r="CG268" s="194">
        <f t="shared" si="18"/>
        <v>-2.8945514892467413E-5</v>
      </c>
      <c r="CH268" s="194">
        <f t="shared" si="18"/>
        <v>-1.3848399089556532E-4</v>
      </c>
      <c r="CI268" s="194">
        <f t="shared" si="18"/>
        <v>0</v>
      </c>
      <c r="CJ268" s="194">
        <f t="shared" si="18"/>
        <v>-6.9441105929736284E-5</v>
      </c>
      <c r="CK268" s="194">
        <f t="shared" si="18"/>
        <v>0</v>
      </c>
      <c r="CL268" s="194">
        <f t="shared" si="18"/>
        <v>-1.3026458909120909E-5</v>
      </c>
      <c r="CM268" s="194">
        <f t="shared" si="18"/>
        <v>-3.2840234929420219E-3</v>
      </c>
      <c r="CN268" s="194">
        <f t="shared" si="18"/>
        <v>-1.9368278089784533E-2</v>
      </c>
      <c r="CO268" s="194">
        <f t="shared" si="18"/>
        <v>-1.5799535493656486E-5</v>
      </c>
      <c r="CP268" s="194">
        <f t="shared" si="18"/>
        <v>-4.8402124853281056E-5</v>
      </c>
      <c r="CQ268" s="194">
        <f t="shared" si="18"/>
        <v>-6.739548785980428E-3</v>
      </c>
      <c r="CR268" s="194">
        <f t="shared" si="18"/>
        <v>-4.718123829563823E-2</v>
      </c>
      <c r="CS268" s="194">
        <f t="shared" si="18"/>
        <v>-2.0947610027321668E-5</v>
      </c>
      <c r="CT268" s="194">
        <f t="shared" si="18"/>
        <v>-5.0809565747578079E-5</v>
      </c>
      <c r="CU268" s="194">
        <f t="shared" si="18"/>
        <v>-4.0506329113924049E-5</v>
      </c>
      <c r="CV268" s="194">
        <f t="shared" si="18"/>
        <v>-2.8663543270535655E-4</v>
      </c>
      <c r="CW268" s="194">
        <f t="shared" si="18"/>
        <v>-7.5002812605472709E-5</v>
      </c>
      <c r="CX268" s="194">
        <f t="shared" si="18"/>
        <v>-8.0479442867643511E-6</v>
      </c>
      <c r="CY268" s="194">
        <f t="shared" si="18"/>
        <v>-6.2041337256709333E-5</v>
      </c>
      <c r="CZ268" s="194">
        <f t="shared" si="18"/>
        <v>-3.2980047071521729E-5</v>
      </c>
      <c r="DA268" s="194">
        <f t="shared" si="18"/>
        <v>-4.5457438200612767E-5</v>
      </c>
      <c r="DB268" s="194">
        <f t="shared" si="18"/>
        <v>0</v>
      </c>
      <c r="DC268" s="194">
        <f t="shared" si="18"/>
        <v>-5.0747253304914876E-6</v>
      </c>
      <c r="DD268" s="194" t="str">
        <f t="shared" si="18"/>
        <v>-</v>
      </c>
      <c r="DE268" s="194" t="str">
        <f t="shared" si="18"/>
        <v>-</v>
      </c>
      <c r="DF268" s="194" t="str">
        <f t="shared" si="18"/>
        <v>-</v>
      </c>
      <c r="DG268" s="194" t="str">
        <f t="shared" si="18"/>
        <v>-</v>
      </c>
      <c r="DH268" s="194" t="str">
        <f t="shared" si="18"/>
        <v>-</v>
      </c>
      <c r="DI268" s="194" t="str">
        <f t="shared" si="18"/>
        <v>-</v>
      </c>
      <c r="DJ268" s="194" t="str">
        <f t="shared" si="18"/>
        <v>-</v>
      </c>
      <c r="DK268" s="194" t="str">
        <f t="shared" si="18"/>
        <v>-</v>
      </c>
      <c r="DL268" s="194" t="str">
        <f t="shared" si="18"/>
        <v>-</v>
      </c>
      <c r="DM268" s="194" t="str">
        <f t="shared" si="18"/>
        <v>-</v>
      </c>
      <c r="DN268" s="194" t="str">
        <f t="shared" si="18"/>
        <v>-</v>
      </c>
      <c r="DO268" s="194" t="str">
        <f t="shared" si="18"/>
        <v>-</v>
      </c>
      <c r="DP268" s="194" t="str">
        <f t="shared" si="18"/>
        <v>-</v>
      </c>
      <c r="DQ268" s="194" t="str">
        <f t="shared" si="18"/>
        <v>-</v>
      </c>
      <c r="DR268" s="194" t="str">
        <f t="shared" si="18"/>
        <v>-</v>
      </c>
      <c r="DS268" s="194" t="str">
        <f t="shared" si="18"/>
        <v>-</v>
      </c>
      <c r="DT268" s="242">
        <f t="shared" si="18"/>
        <v>-1.1800818386668419E-2</v>
      </c>
    </row>
    <row r="269" spans="1:127" s="22" customFormat="1" ht="12" x14ac:dyDescent="0.25">
      <c r="B269" s="55"/>
      <c r="C269" s="47" t="s">
        <v>179</v>
      </c>
      <c r="D269" s="205">
        <f>SUM(D$262:D$268)</f>
        <v>0.48979741586248676</v>
      </c>
      <c r="E269" s="206">
        <f t="shared" ref="E269:BP269" si="19">SUM(E$262:E$268)</f>
        <v>0.51817438536668825</v>
      </c>
      <c r="F269" s="206">
        <f t="shared" si="19"/>
        <v>0.32540505687836785</v>
      </c>
      <c r="G269" s="206">
        <f t="shared" si="19"/>
        <v>0.62823020693915366</v>
      </c>
      <c r="H269" s="206">
        <f t="shared" si="19"/>
        <v>0.61838899549384441</v>
      </c>
      <c r="I269" s="206">
        <f t="shared" si="19"/>
        <v>0.54011160382762935</v>
      </c>
      <c r="J269" s="206">
        <f t="shared" si="19"/>
        <v>0.39252846476322778</v>
      </c>
      <c r="K269" s="206">
        <f t="shared" si="19"/>
        <v>0.61916512021534764</v>
      </c>
      <c r="L269" s="206">
        <f t="shared" si="19"/>
        <v>0.20529953181952321</v>
      </c>
      <c r="M269" s="206">
        <f t="shared" si="19"/>
        <v>0.23649136823092151</v>
      </c>
      <c r="N269" s="206">
        <f t="shared" si="19"/>
        <v>9.5660406665828396E-2</v>
      </c>
      <c r="O269" s="206">
        <f t="shared" si="19"/>
        <v>0.32766731510979041</v>
      </c>
      <c r="P269" s="206">
        <f t="shared" si="19"/>
        <v>0.60296596526449364</v>
      </c>
      <c r="Q269" s="206">
        <f t="shared" si="19"/>
        <v>0.13864365796592179</v>
      </c>
      <c r="R269" s="206">
        <f t="shared" si="19"/>
        <v>0.34673162809581803</v>
      </c>
      <c r="S269" s="206">
        <f t="shared" si="19"/>
        <v>0.38793170053310677</v>
      </c>
      <c r="T269" s="206">
        <f t="shared" si="19"/>
        <v>0.31789052178979066</v>
      </c>
      <c r="U269" s="206">
        <f t="shared" si="19"/>
        <v>0.37614040943480204</v>
      </c>
      <c r="V269" s="206">
        <f t="shared" si="19"/>
        <v>0.27568308339013864</v>
      </c>
      <c r="W269" s="206">
        <f t="shared" si="19"/>
        <v>0.36827943511322803</v>
      </c>
      <c r="X269" s="206">
        <f t="shared" si="19"/>
        <v>0.53608920638375746</v>
      </c>
      <c r="Y269" s="206">
        <f t="shared" si="19"/>
        <v>0.3398389915788359</v>
      </c>
      <c r="Z269" s="206">
        <f t="shared" si="19"/>
        <v>0.34774436090225563</v>
      </c>
      <c r="AA269" s="206">
        <f t="shared" si="19"/>
        <v>0.21120289791050051</v>
      </c>
      <c r="AB269" s="206">
        <f t="shared" si="19"/>
        <v>0.44490467544257828</v>
      </c>
      <c r="AC269" s="206">
        <f t="shared" si="19"/>
        <v>0.31240535083291265</v>
      </c>
      <c r="AD269" s="206">
        <f t="shared" si="19"/>
        <v>0.30106148390722187</v>
      </c>
      <c r="AE269" s="206">
        <f t="shared" si="19"/>
        <v>0.34923958562927049</v>
      </c>
      <c r="AF269" s="206">
        <f t="shared" si="19"/>
        <v>0.45313517031894124</v>
      </c>
      <c r="AG269" s="206">
        <f t="shared" si="19"/>
        <v>0.38031370766083195</v>
      </c>
      <c r="AH269" s="206">
        <f t="shared" si="19"/>
        <v>0.4580880291561536</v>
      </c>
      <c r="AI269" s="206">
        <f t="shared" si="19"/>
        <v>0.4243396240232587</v>
      </c>
      <c r="AJ269" s="206">
        <f t="shared" si="19"/>
        <v>0.45461689587426329</v>
      </c>
      <c r="AK269" s="206">
        <f t="shared" si="19"/>
        <v>0.50981012658227842</v>
      </c>
      <c r="AL269" s="206">
        <f t="shared" si="19"/>
        <v>0.21651150836712549</v>
      </c>
      <c r="AM269" s="206">
        <f t="shared" si="19"/>
        <v>0.205039092914612</v>
      </c>
      <c r="AN269" s="206">
        <f t="shared" si="19"/>
        <v>0.47347387619354153</v>
      </c>
      <c r="AO269" s="206">
        <f t="shared" si="19"/>
        <v>0.21481019981309243</v>
      </c>
      <c r="AP269" s="206">
        <f t="shared" si="19"/>
        <v>0.21517771373679154</v>
      </c>
      <c r="AQ269" s="206">
        <f t="shared" si="19"/>
        <v>0.22513990529487732</v>
      </c>
      <c r="AR269" s="206">
        <f t="shared" si="19"/>
        <v>0.27288227259810616</v>
      </c>
      <c r="AS269" s="206">
        <f t="shared" si="19"/>
        <v>0.4505806222852583</v>
      </c>
      <c r="AT269" s="206">
        <f t="shared" si="19"/>
        <v>0.41254103076038035</v>
      </c>
      <c r="AU269" s="206">
        <f t="shared" si="19"/>
        <v>0.43636693255982595</v>
      </c>
      <c r="AV269" s="206">
        <f t="shared" si="19"/>
        <v>0.4101647299195505</v>
      </c>
      <c r="AW269" s="206">
        <f t="shared" si="19"/>
        <v>0.37201343822381738</v>
      </c>
      <c r="AX269" s="206">
        <f t="shared" si="19"/>
        <v>0.29370827482570888</v>
      </c>
      <c r="AY269" s="206">
        <f t="shared" si="19"/>
        <v>0.3894142196488326</v>
      </c>
      <c r="AZ269" s="206">
        <f t="shared" si="19"/>
        <v>0.31774415405777168</v>
      </c>
      <c r="BA269" s="206">
        <f t="shared" si="19"/>
        <v>0.33909877105143371</v>
      </c>
      <c r="BB269" s="206">
        <f t="shared" si="19"/>
        <v>0.3097643097643098</v>
      </c>
      <c r="BC269" s="206">
        <f t="shared" si="19"/>
        <v>0.28226436917013825</v>
      </c>
      <c r="BD269" s="206">
        <f t="shared" si="19"/>
        <v>0.27256868730920192</v>
      </c>
      <c r="BE269" s="206">
        <f t="shared" si="19"/>
        <v>0.13129272840273462</v>
      </c>
      <c r="BF269" s="206">
        <f t="shared" si="19"/>
        <v>0.23611591520634648</v>
      </c>
      <c r="BG269" s="206">
        <f t="shared" si="19"/>
        <v>0.32385212694125587</v>
      </c>
      <c r="BH269" s="206">
        <f t="shared" si="19"/>
        <v>0.35556717603083293</v>
      </c>
      <c r="BI269" s="206">
        <f t="shared" si="19"/>
        <v>0.39456498189358996</v>
      </c>
      <c r="BJ269" s="206">
        <f t="shared" si="19"/>
        <v>0.35170173858456832</v>
      </c>
      <c r="BK269" s="206">
        <f t="shared" si="19"/>
        <v>0.44959125568909325</v>
      </c>
      <c r="BL269" s="206">
        <f t="shared" si="19"/>
        <v>0.44285745797855908</v>
      </c>
      <c r="BM269" s="206">
        <f t="shared" si="19"/>
        <v>0.46094363205132577</v>
      </c>
      <c r="BN269" s="206">
        <f t="shared" si="19"/>
        <v>0.47946049380166716</v>
      </c>
      <c r="BO269" s="206">
        <f t="shared" si="19"/>
        <v>0.43258598332216741</v>
      </c>
      <c r="BP269" s="206">
        <f t="shared" si="19"/>
        <v>0.33805620752792553</v>
      </c>
      <c r="BQ269" s="206">
        <f t="shared" ref="BQ269:DS269" si="20">SUM(BQ$262:BQ$268)</f>
        <v>0.45660637699500811</v>
      </c>
      <c r="BR269" s="206">
        <f t="shared" si="20"/>
        <v>0.74008675600277363</v>
      </c>
      <c r="BS269" s="206">
        <f t="shared" si="20"/>
        <v>0.69571076801554022</v>
      </c>
      <c r="BT269" s="206">
        <f t="shared" si="20"/>
        <v>0.68488472899243635</v>
      </c>
      <c r="BU269" s="206">
        <f t="shared" si="20"/>
        <v>0.65891884451261473</v>
      </c>
      <c r="BV269" s="206">
        <f t="shared" si="20"/>
        <v>0.73077729057358753</v>
      </c>
      <c r="BW269" s="206">
        <f t="shared" si="20"/>
        <v>0.85951840159534654</v>
      </c>
      <c r="BX269" s="206">
        <f t="shared" si="20"/>
        <v>0.70296774383684779</v>
      </c>
      <c r="BY269" s="206">
        <f t="shared" si="20"/>
        <v>0.74641193827300123</v>
      </c>
      <c r="BZ269" s="206">
        <f t="shared" si="20"/>
        <v>0.2990080182779139</v>
      </c>
      <c r="CA269" s="206">
        <f t="shared" si="20"/>
        <v>0.24780560697262241</v>
      </c>
      <c r="CB269" s="206">
        <f t="shared" si="20"/>
        <v>0.68719168939701702</v>
      </c>
      <c r="CC269" s="206">
        <f t="shared" si="20"/>
        <v>0.66363025102459028</v>
      </c>
      <c r="CD269" s="206">
        <f t="shared" si="20"/>
        <v>0.68037533104881953</v>
      </c>
      <c r="CE269" s="206">
        <f t="shared" si="20"/>
        <v>0.81803359548406551</v>
      </c>
      <c r="CF269" s="206">
        <f t="shared" si="20"/>
        <v>0.58327564869003412</v>
      </c>
      <c r="CG269" s="206">
        <f t="shared" si="20"/>
        <v>0.49855754850785872</v>
      </c>
      <c r="CH269" s="206">
        <f t="shared" si="20"/>
        <v>0.65893878652515259</v>
      </c>
      <c r="CI269" s="206">
        <f t="shared" si="20"/>
        <v>0.38019507038869932</v>
      </c>
      <c r="CJ269" s="206">
        <f t="shared" si="20"/>
        <v>0.43674716493330984</v>
      </c>
      <c r="CK269" s="206">
        <f t="shared" si="20"/>
        <v>0.69715952228971811</v>
      </c>
      <c r="CL269" s="206">
        <f t="shared" si="20"/>
        <v>0.79178942294958121</v>
      </c>
      <c r="CM269" s="206">
        <f t="shared" si="20"/>
        <v>0.54555766044503573</v>
      </c>
      <c r="CN269" s="206">
        <f t="shared" si="20"/>
        <v>0.56017187901479271</v>
      </c>
      <c r="CO269" s="206">
        <f t="shared" si="20"/>
        <v>0.71879986728390177</v>
      </c>
      <c r="CP269" s="206">
        <f t="shared" si="20"/>
        <v>0.70735772800425956</v>
      </c>
      <c r="CQ269" s="206">
        <f t="shared" si="20"/>
        <v>0.77282343146487609</v>
      </c>
      <c r="CR269" s="206">
        <f t="shared" si="20"/>
        <v>0.58872991397164909</v>
      </c>
      <c r="CS269" s="206">
        <f t="shared" si="20"/>
        <v>0.68487911732756379</v>
      </c>
      <c r="CT269" s="206">
        <f t="shared" si="20"/>
        <v>0.35042510670008808</v>
      </c>
      <c r="CU269" s="206">
        <f t="shared" si="20"/>
        <v>0.40014729574223246</v>
      </c>
      <c r="CV269" s="206">
        <f t="shared" si="20"/>
        <v>0.74191903690494609</v>
      </c>
      <c r="CW269" s="206">
        <f t="shared" si="20"/>
        <v>0.46223816726460576</v>
      </c>
      <c r="CX269" s="206">
        <f t="shared" si="20"/>
        <v>0.41271199626575383</v>
      </c>
      <c r="CY269" s="206">
        <f t="shared" si="20"/>
        <v>0.68334987768993516</v>
      </c>
      <c r="CZ269" s="206">
        <f t="shared" si="20"/>
        <v>0.67646873641446925</v>
      </c>
      <c r="DA269" s="206">
        <f t="shared" si="20"/>
        <v>0.68584819033938516</v>
      </c>
      <c r="DB269" s="206">
        <f t="shared" si="20"/>
        <v>0</v>
      </c>
      <c r="DC269" s="206">
        <f t="shared" si="20"/>
        <v>0.47897287559310853</v>
      </c>
      <c r="DD269" s="206">
        <f t="shared" si="20"/>
        <v>0</v>
      </c>
      <c r="DE269" s="206">
        <f t="shared" si="20"/>
        <v>0</v>
      </c>
      <c r="DF269" s="206">
        <f t="shared" si="20"/>
        <v>0</v>
      </c>
      <c r="DG269" s="206">
        <f t="shared" si="20"/>
        <v>0</v>
      </c>
      <c r="DH269" s="206">
        <f t="shared" si="20"/>
        <v>0</v>
      </c>
      <c r="DI269" s="206">
        <f t="shared" si="20"/>
        <v>0</v>
      </c>
      <c r="DJ269" s="206">
        <f t="shared" si="20"/>
        <v>0</v>
      </c>
      <c r="DK269" s="206">
        <f t="shared" si="20"/>
        <v>0</v>
      </c>
      <c r="DL269" s="206">
        <f t="shared" si="20"/>
        <v>0</v>
      </c>
      <c r="DM269" s="206">
        <f t="shared" si="20"/>
        <v>0</v>
      </c>
      <c r="DN269" s="206">
        <f t="shared" si="20"/>
        <v>0</v>
      </c>
      <c r="DO269" s="206">
        <f t="shared" si="20"/>
        <v>0</v>
      </c>
      <c r="DP269" s="206">
        <f t="shared" si="20"/>
        <v>0</v>
      </c>
      <c r="DQ269" s="206">
        <f t="shared" si="20"/>
        <v>0</v>
      </c>
      <c r="DR269" s="206">
        <f t="shared" si="20"/>
        <v>0</v>
      </c>
      <c r="DS269" s="206">
        <f t="shared" si="20"/>
        <v>0</v>
      </c>
      <c r="DT269" s="111"/>
    </row>
    <row r="270" spans="1:127" s="22" customFormat="1" ht="12" x14ac:dyDescent="0.25">
      <c r="B270" s="56"/>
      <c r="C270" s="48" t="s">
        <v>180</v>
      </c>
      <c r="D270" s="246">
        <f>SUM(D$141:D$260,D$262:D$268)</f>
        <v>1</v>
      </c>
      <c r="E270" s="247">
        <f t="shared" ref="E270:BP270" si="21">SUM(E$141:E$260,E$262:E$268)</f>
        <v>0.99999999999999978</v>
      </c>
      <c r="F270" s="247">
        <f t="shared" si="21"/>
        <v>1.0000000000000002</v>
      </c>
      <c r="G270" s="247">
        <f t="shared" si="21"/>
        <v>1.0000000000000002</v>
      </c>
      <c r="H270" s="247">
        <f t="shared" si="21"/>
        <v>1</v>
      </c>
      <c r="I270" s="247">
        <f t="shared" si="21"/>
        <v>0.99999999999999989</v>
      </c>
      <c r="J270" s="247">
        <f t="shared" si="21"/>
        <v>0.99999999999999989</v>
      </c>
      <c r="K270" s="247">
        <f t="shared" si="21"/>
        <v>1</v>
      </c>
      <c r="L270" s="247">
        <f t="shared" si="21"/>
        <v>1.0000000000000004</v>
      </c>
      <c r="M270" s="247">
        <f t="shared" si="21"/>
        <v>1</v>
      </c>
      <c r="N270" s="247">
        <f t="shared" si="21"/>
        <v>1</v>
      </c>
      <c r="O270" s="247">
        <f t="shared" si="21"/>
        <v>1.0000000000000002</v>
      </c>
      <c r="P270" s="247">
        <f t="shared" si="21"/>
        <v>1</v>
      </c>
      <c r="Q270" s="247">
        <f t="shared" si="21"/>
        <v>0.99999999999999989</v>
      </c>
      <c r="R270" s="247">
        <f t="shared" si="21"/>
        <v>0.99999999999999989</v>
      </c>
      <c r="S270" s="247">
        <f t="shared" si="21"/>
        <v>1</v>
      </c>
      <c r="T270" s="247">
        <f t="shared" si="21"/>
        <v>1</v>
      </c>
      <c r="U270" s="247">
        <f t="shared" si="21"/>
        <v>0.99999999999999989</v>
      </c>
      <c r="V270" s="247">
        <f t="shared" si="21"/>
        <v>0.99999999999999978</v>
      </c>
      <c r="W270" s="247">
        <f t="shared" si="21"/>
        <v>0.99999999999999978</v>
      </c>
      <c r="X270" s="247">
        <f t="shared" si="21"/>
        <v>1</v>
      </c>
      <c r="Y270" s="247">
        <f t="shared" si="21"/>
        <v>1</v>
      </c>
      <c r="Z270" s="247">
        <f t="shared" si="21"/>
        <v>1</v>
      </c>
      <c r="AA270" s="247">
        <f t="shared" si="21"/>
        <v>0.99999999999999978</v>
      </c>
      <c r="AB270" s="247">
        <f t="shared" si="21"/>
        <v>1.0000000000000002</v>
      </c>
      <c r="AC270" s="247">
        <f t="shared" si="21"/>
        <v>1.0000000000000002</v>
      </c>
      <c r="AD270" s="247">
        <f t="shared" si="21"/>
        <v>1.0000000000000002</v>
      </c>
      <c r="AE270" s="247">
        <f t="shared" si="21"/>
        <v>1</v>
      </c>
      <c r="AF270" s="247">
        <f t="shared" si="21"/>
        <v>1</v>
      </c>
      <c r="AG270" s="247">
        <f t="shared" si="21"/>
        <v>0.99999999999999967</v>
      </c>
      <c r="AH270" s="247">
        <f t="shared" si="21"/>
        <v>1</v>
      </c>
      <c r="AI270" s="247">
        <f t="shared" si="21"/>
        <v>1.0000000000000002</v>
      </c>
      <c r="AJ270" s="247">
        <f t="shared" si="21"/>
        <v>1</v>
      </c>
      <c r="AK270" s="247">
        <f t="shared" si="21"/>
        <v>0.99999999999999989</v>
      </c>
      <c r="AL270" s="247">
        <f t="shared" si="21"/>
        <v>0.99999999999999989</v>
      </c>
      <c r="AM270" s="247">
        <f t="shared" si="21"/>
        <v>1</v>
      </c>
      <c r="AN270" s="247">
        <f t="shared" si="21"/>
        <v>1.0000000000000002</v>
      </c>
      <c r="AO270" s="247">
        <f t="shared" si="21"/>
        <v>1</v>
      </c>
      <c r="AP270" s="247">
        <f t="shared" si="21"/>
        <v>1</v>
      </c>
      <c r="AQ270" s="247">
        <f t="shared" si="21"/>
        <v>1.0000000000000002</v>
      </c>
      <c r="AR270" s="247">
        <f t="shared" si="21"/>
        <v>1.0000000000000002</v>
      </c>
      <c r="AS270" s="247">
        <f t="shared" si="21"/>
        <v>1.0000000000000002</v>
      </c>
      <c r="AT270" s="247">
        <f t="shared" si="21"/>
        <v>0.99999999999999978</v>
      </c>
      <c r="AU270" s="247">
        <f t="shared" si="21"/>
        <v>0.99999999999999989</v>
      </c>
      <c r="AV270" s="247">
        <f t="shared" si="21"/>
        <v>1</v>
      </c>
      <c r="AW270" s="247">
        <f t="shared" si="21"/>
        <v>1.0000000000000002</v>
      </c>
      <c r="AX270" s="247">
        <f t="shared" si="21"/>
        <v>1</v>
      </c>
      <c r="AY270" s="247">
        <f t="shared" si="21"/>
        <v>1</v>
      </c>
      <c r="AZ270" s="247">
        <f t="shared" si="21"/>
        <v>0.99999999999999978</v>
      </c>
      <c r="BA270" s="247">
        <f t="shared" si="21"/>
        <v>1</v>
      </c>
      <c r="BB270" s="247">
        <f t="shared" si="21"/>
        <v>1</v>
      </c>
      <c r="BC270" s="247">
        <f t="shared" si="21"/>
        <v>1.0000000000000004</v>
      </c>
      <c r="BD270" s="247">
        <f t="shared" si="21"/>
        <v>1</v>
      </c>
      <c r="BE270" s="247">
        <f t="shared" si="21"/>
        <v>1.0000000000000002</v>
      </c>
      <c r="BF270" s="247">
        <f t="shared" si="21"/>
        <v>1</v>
      </c>
      <c r="BG270" s="247">
        <f t="shared" si="21"/>
        <v>0.99999999999999989</v>
      </c>
      <c r="BH270" s="247">
        <f t="shared" si="21"/>
        <v>1.0000000000000002</v>
      </c>
      <c r="BI270" s="247">
        <f t="shared" si="21"/>
        <v>1</v>
      </c>
      <c r="BJ270" s="247">
        <f t="shared" si="21"/>
        <v>0.99999999999999989</v>
      </c>
      <c r="BK270" s="247">
        <f t="shared" si="21"/>
        <v>1</v>
      </c>
      <c r="BL270" s="247">
        <f t="shared" si="21"/>
        <v>1.0000000000000002</v>
      </c>
      <c r="BM270" s="247">
        <f t="shared" si="21"/>
        <v>1.0000000000000002</v>
      </c>
      <c r="BN270" s="247">
        <f t="shared" si="21"/>
        <v>1</v>
      </c>
      <c r="BO270" s="247">
        <f t="shared" si="21"/>
        <v>1</v>
      </c>
      <c r="BP270" s="247">
        <f t="shared" si="21"/>
        <v>0.99999999999999989</v>
      </c>
      <c r="BQ270" s="247">
        <f t="shared" ref="BQ270:DS270" si="22">SUM(BQ$141:BQ$260,BQ$262:BQ$268)</f>
        <v>1</v>
      </c>
      <c r="BR270" s="247">
        <f t="shared" si="22"/>
        <v>1.0000000000000002</v>
      </c>
      <c r="BS270" s="247">
        <f t="shared" si="22"/>
        <v>1</v>
      </c>
      <c r="BT270" s="247">
        <f t="shared" si="22"/>
        <v>1</v>
      </c>
      <c r="BU270" s="247">
        <f t="shared" si="22"/>
        <v>0.99999999999999989</v>
      </c>
      <c r="BV270" s="247">
        <f t="shared" si="22"/>
        <v>0.99999999999999989</v>
      </c>
      <c r="BW270" s="247">
        <f t="shared" si="22"/>
        <v>1</v>
      </c>
      <c r="BX270" s="247">
        <f t="shared" si="22"/>
        <v>1.0000000000000002</v>
      </c>
      <c r="BY270" s="247">
        <f t="shared" si="22"/>
        <v>0.99999999999999989</v>
      </c>
      <c r="BZ270" s="247">
        <f t="shared" si="22"/>
        <v>0.99999999999999989</v>
      </c>
      <c r="CA270" s="247">
        <f t="shared" si="22"/>
        <v>1.0000000000000002</v>
      </c>
      <c r="CB270" s="247">
        <f t="shared" si="22"/>
        <v>1</v>
      </c>
      <c r="CC270" s="247">
        <f t="shared" si="22"/>
        <v>1</v>
      </c>
      <c r="CD270" s="247">
        <f t="shared" si="22"/>
        <v>1.0000000000000002</v>
      </c>
      <c r="CE270" s="247">
        <f t="shared" si="22"/>
        <v>1</v>
      </c>
      <c r="CF270" s="247">
        <f t="shared" si="22"/>
        <v>0.99999999999999989</v>
      </c>
      <c r="CG270" s="247">
        <f t="shared" si="22"/>
        <v>1</v>
      </c>
      <c r="CH270" s="247">
        <f t="shared" si="22"/>
        <v>1</v>
      </c>
      <c r="CI270" s="247">
        <f t="shared" si="22"/>
        <v>1</v>
      </c>
      <c r="CJ270" s="247">
        <f t="shared" si="22"/>
        <v>0.99999999999999989</v>
      </c>
      <c r="CK270" s="247">
        <f t="shared" si="22"/>
        <v>0.99999999999999989</v>
      </c>
      <c r="CL270" s="247">
        <f t="shared" si="22"/>
        <v>1</v>
      </c>
      <c r="CM270" s="247">
        <f t="shared" si="22"/>
        <v>1</v>
      </c>
      <c r="CN270" s="247">
        <f t="shared" si="22"/>
        <v>1.0000000000000002</v>
      </c>
      <c r="CO270" s="247">
        <f t="shared" si="22"/>
        <v>1</v>
      </c>
      <c r="CP270" s="247">
        <f t="shared" si="22"/>
        <v>1.0000000000000002</v>
      </c>
      <c r="CQ270" s="247">
        <f t="shared" si="22"/>
        <v>1</v>
      </c>
      <c r="CR270" s="247">
        <f t="shared" si="22"/>
        <v>0.99999999999999978</v>
      </c>
      <c r="CS270" s="247">
        <f t="shared" si="22"/>
        <v>0.99999999999999989</v>
      </c>
      <c r="CT270" s="247">
        <f t="shared" si="22"/>
        <v>1</v>
      </c>
      <c r="CU270" s="247">
        <f t="shared" si="22"/>
        <v>0.99999999999999989</v>
      </c>
      <c r="CV270" s="247">
        <f t="shared" si="22"/>
        <v>0.99999999999999978</v>
      </c>
      <c r="CW270" s="247">
        <f t="shared" si="22"/>
        <v>0.99999999999999989</v>
      </c>
      <c r="CX270" s="247">
        <f t="shared" si="22"/>
        <v>1</v>
      </c>
      <c r="CY270" s="247">
        <f t="shared" si="22"/>
        <v>1</v>
      </c>
      <c r="CZ270" s="247">
        <f t="shared" si="22"/>
        <v>1</v>
      </c>
      <c r="DA270" s="247">
        <f t="shared" si="22"/>
        <v>1.0000000000000002</v>
      </c>
      <c r="DB270" s="247">
        <f t="shared" si="22"/>
        <v>0.99999999999999989</v>
      </c>
      <c r="DC270" s="247">
        <f t="shared" si="22"/>
        <v>0.99999999999999989</v>
      </c>
      <c r="DD270" s="247">
        <f t="shared" si="22"/>
        <v>0</v>
      </c>
      <c r="DE270" s="247">
        <f t="shared" si="22"/>
        <v>0</v>
      </c>
      <c r="DF270" s="247">
        <f t="shared" si="22"/>
        <v>0</v>
      </c>
      <c r="DG270" s="247">
        <f t="shared" si="22"/>
        <v>0</v>
      </c>
      <c r="DH270" s="247">
        <f t="shared" si="22"/>
        <v>0</v>
      </c>
      <c r="DI270" s="247">
        <f t="shared" si="22"/>
        <v>0</v>
      </c>
      <c r="DJ270" s="247">
        <f t="shared" si="22"/>
        <v>0</v>
      </c>
      <c r="DK270" s="247">
        <f t="shared" si="22"/>
        <v>0</v>
      </c>
      <c r="DL270" s="247">
        <f t="shared" si="22"/>
        <v>0</v>
      </c>
      <c r="DM270" s="247">
        <f t="shared" si="22"/>
        <v>0</v>
      </c>
      <c r="DN270" s="247">
        <f t="shared" si="22"/>
        <v>0</v>
      </c>
      <c r="DO270" s="247">
        <f t="shared" si="22"/>
        <v>0</v>
      </c>
      <c r="DP270" s="247">
        <f t="shared" si="22"/>
        <v>0</v>
      </c>
      <c r="DQ270" s="247">
        <f t="shared" si="22"/>
        <v>0</v>
      </c>
      <c r="DR270" s="247">
        <f t="shared" si="22"/>
        <v>0</v>
      </c>
      <c r="DS270" s="247">
        <f t="shared" si="22"/>
        <v>0</v>
      </c>
      <c r="DT270" s="112"/>
    </row>
    <row r="271" spans="1:127" s="22" customFormat="1" ht="12" x14ac:dyDescent="0.25">
      <c r="B271" s="32"/>
      <c r="C271" s="33"/>
    </row>
    <row r="272" spans="1:127" x14ac:dyDescent="0.25">
      <c r="DV272" s="14"/>
      <c r="DW272" s="14"/>
    </row>
    <row r="273" spans="3:127" ht="60" x14ac:dyDescent="0.25">
      <c r="C273" s="99" t="str">
        <f t="shared" ref="C273:BO273" ca="1" si="23">_xlfn.FORMULATEXT(C$141)</f>
        <v>{=分類_出力}</v>
      </c>
      <c r="D273" s="99" t="str">
        <f t="shared" ca="1" si="23"/>
        <v>=SUMIF(振分, RC3, 計算_投入係数表_加工!R4C:R123C)</v>
      </c>
      <c r="E273" s="99" t="str">
        <f t="shared" ca="1" si="23"/>
        <v>=SUMIF(振分, RC3, 計算_投入係数表_加工!R4C:R123C)</v>
      </c>
      <c r="F273" s="99" t="str">
        <f t="shared" ca="1" si="23"/>
        <v>=SUMIF(振分, RC3, 計算_投入係数表_加工!R4C:R123C)</v>
      </c>
      <c r="G273" s="99" t="str">
        <f t="shared" ca="1" si="23"/>
        <v>=SUMIF(振分, RC3, 計算_投入係数表_加工!R4C:R123C)</v>
      </c>
      <c r="H273" s="99" t="str">
        <f t="shared" ca="1" si="23"/>
        <v>=SUMIF(振分, RC3, 計算_投入係数表_加工!R4C:R123C)</v>
      </c>
      <c r="I273" s="99" t="str">
        <f t="shared" ca="1" si="23"/>
        <v>=SUMIF(振分, RC3, 計算_投入係数表_加工!R4C:R123C)</v>
      </c>
      <c r="J273" s="99" t="str">
        <f t="shared" ca="1" si="23"/>
        <v>=SUMIF(振分, RC3, 計算_投入係数表_加工!R4C:R123C)</v>
      </c>
      <c r="K273" s="99" t="str">
        <f t="shared" ca="1" si="23"/>
        <v>=SUMIF(振分, RC3, 計算_投入係数表_加工!R4C:R123C)</v>
      </c>
      <c r="L273" s="99" t="str">
        <f t="shared" ca="1" si="23"/>
        <v>=SUMIF(振分, RC3, 計算_投入係数表_加工!R4C:R123C)</v>
      </c>
      <c r="M273" s="99" t="str">
        <f t="shared" ca="1" si="23"/>
        <v>=SUMIF(振分, RC3, 計算_投入係数表_加工!R4C:R123C)</v>
      </c>
      <c r="N273" s="99" t="str">
        <f t="shared" ca="1" si="23"/>
        <v>=SUMIF(振分, RC3, 計算_投入係数表_加工!R4C:R123C)</v>
      </c>
      <c r="O273" s="99" t="str">
        <f t="shared" ca="1" si="23"/>
        <v>=SUMIF(振分, RC3, 計算_投入係数表_加工!R4C:R123C)</v>
      </c>
      <c r="P273" s="99" t="str">
        <f t="shared" ca="1" si="23"/>
        <v>=SUMIF(振分, RC3, 計算_投入係数表_加工!R4C:R123C)</v>
      </c>
      <c r="Q273" s="99" t="str">
        <f t="shared" ca="1" si="23"/>
        <v>=SUMIF(振分, RC3, 計算_投入係数表_加工!R4C:R123C)</v>
      </c>
      <c r="R273" s="99" t="str">
        <f t="shared" ca="1" si="23"/>
        <v>=SUMIF(振分, RC3, 計算_投入係数表_加工!R4C:R123C)</v>
      </c>
      <c r="S273" s="99" t="str">
        <f t="shared" ca="1" si="23"/>
        <v>=SUMIF(振分, RC3, 計算_投入係数表_加工!R4C:R123C)</v>
      </c>
      <c r="T273" s="99" t="str">
        <f t="shared" ca="1" si="23"/>
        <v>=SUMIF(振分, RC3, 計算_投入係数表_加工!R4C:R123C)</v>
      </c>
      <c r="U273" s="99" t="str">
        <f t="shared" ca="1" si="23"/>
        <v>=SUMIF(振分, RC3, 計算_投入係数表_加工!R4C:R123C)</v>
      </c>
      <c r="V273" s="99" t="str">
        <f t="shared" ca="1" si="23"/>
        <v>=SUMIF(振分, RC3, 計算_投入係数表_加工!R4C:R123C)</v>
      </c>
      <c r="W273" s="99" t="str">
        <f t="shared" ca="1" si="23"/>
        <v>=SUMIF(振分, RC3, 計算_投入係数表_加工!R4C:R123C)</v>
      </c>
      <c r="X273" s="99" t="str">
        <f t="shared" ca="1" si="23"/>
        <v>=SUMIF(振分, RC3, 計算_投入係数表_加工!R4C:R123C)</v>
      </c>
      <c r="Y273" s="99" t="str">
        <f t="shared" ca="1" si="23"/>
        <v>=SUMIF(振分, RC3, 計算_投入係数表_加工!R4C:R123C)</v>
      </c>
      <c r="Z273" s="99" t="str">
        <f t="shared" ca="1" si="23"/>
        <v>=SUMIF(振分, RC3, 計算_投入係数表_加工!R4C:R123C)</v>
      </c>
      <c r="AA273" s="99" t="str">
        <f t="shared" ca="1" si="23"/>
        <v>=SUMIF(振分, RC3, 計算_投入係数表_加工!R4C:R123C)</v>
      </c>
      <c r="AB273" s="99" t="str">
        <f t="shared" ca="1" si="23"/>
        <v>=SUMIF(振分, RC3, 計算_投入係数表_加工!R4C:R123C)</v>
      </c>
      <c r="AC273" s="99" t="str">
        <f t="shared" ca="1" si="23"/>
        <v>=SUMIF(振分, RC3, 計算_投入係数表_加工!R4C:R123C)</v>
      </c>
      <c r="AD273" s="99" t="str">
        <f t="shared" ca="1" si="23"/>
        <v>=SUMIF(振分, RC3, 計算_投入係数表_加工!R4C:R123C)</v>
      </c>
      <c r="AE273" s="99" t="str">
        <f t="shared" ca="1" si="23"/>
        <v>=SUMIF(振分, RC3, 計算_投入係数表_加工!R4C:R123C)</v>
      </c>
      <c r="AF273" s="99" t="str">
        <f t="shared" ca="1" si="23"/>
        <v>=SUMIF(振分, RC3, 計算_投入係数表_加工!R4C:R123C)</v>
      </c>
      <c r="AG273" s="99" t="str">
        <f t="shared" ca="1" si="23"/>
        <v>=SUMIF(振分, RC3, 計算_投入係数表_加工!R4C:R123C)</v>
      </c>
      <c r="AH273" s="99" t="str">
        <f t="shared" ca="1" si="23"/>
        <v>=SUMIF(振分, RC3, 計算_投入係数表_加工!R4C:R123C)</v>
      </c>
      <c r="AI273" s="99" t="str">
        <f t="shared" ca="1" si="23"/>
        <v>=SUMIF(振分, RC3, 計算_投入係数表_加工!R4C:R123C)</v>
      </c>
      <c r="AJ273" s="99" t="str">
        <f t="shared" ca="1" si="23"/>
        <v>=SUMIF(振分, RC3, 計算_投入係数表_加工!R4C:R123C)</v>
      </c>
      <c r="AK273" s="99" t="str">
        <f t="shared" ca="1" si="23"/>
        <v>=SUMIF(振分, RC3, 計算_投入係数表_加工!R4C:R123C)</v>
      </c>
      <c r="AL273" s="99" t="str">
        <f t="shared" ca="1" si="23"/>
        <v>=SUMIF(振分, RC3, 計算_投入係数表_加工!R4C:R123C)</v>
      </c>
      <c r="AM273" s="99" t="str">
        <f t="shared" ca="1" si="23"/>
        <v>=SUMIF(振分, RC3, 計算_投入係数表_加工!R4C:R123C)</v>
      </c>
      <c r="AN273" s="99" t="str">
        <f t="shared" ca="1" si="23"/>
        <v>=SUMIF(振分, RC3, 計算_投入係数表_加工!R4C:R123C)</v>
      </c>
      <c r="AO273" s="99" t="str">
        <f t="shared" ca="1" si="23"/>
        <v>=SUMIF(振分, RC3, 計算_投入係数表_加工!R4C:R123C)</v>
      </c>
      <c r="AP273" s="99" t="str">
        <f t="shared" ca="1" si="23"/>
        <v>=SUMIF(振分, RC3, 計算_投入係数表_加工!R4C:R123C)</v>
      </c>
      <c r="AQ273" s="99" t="str">
        <f t="shared" ca="1" si="23"/>
        <v>=SUMIF(振分, RC3, 計算_投入係数表_加工!R4C:R123C)</v>
      </c>
      <c r="AR273" s="99" t="str">
        <f t="shared" ca="1" si="23"/>
        <v>=SUMIF(振分, RC3, 計算_投入係数表_加工!R4C:R123C)</v>
      </c>
      <c r="AS273" s="99" t="str">
        <f t="shared" ca="1" si="23"/>
        <v>=SUMIF(振分, RC3, 計算_投入係数表_加工!R4C:R123C)</v>
      </c>
      <c r="AT273" s="99" t="str">
        <f t="shared" ca="1" si="23"/>
        <v>=SUMIF(振分, RC3, 計算_投入係数表_加工!R4C:R123C)</v>
      </c>
      <c r="AU273" s="99" t="str">
        <f t="shared" ca="1" si="23"/>
        <v>=SUMIF(振分, RC3, 計算_投入係数表_加工!R4C:R123C)</v>
      </c>
      <c r="AV273" s="99" t="str">
        <f t="shared" ca="1" si="23"/>
        <v>=SUMIF(振分, RC3, 計算_投入係数表_加工!R4C:R123C)</v>
      </c>
      <c r="AW273" s="99" t="str">
        <f t="shared" ca="1" si="23"/>
        <v>=SUMIF(振分, RC3, 計算_投入係数表_加工!R4C:R123C)</v>
      </c>
      <c r="AX273" s="99" t="str">
        <f t="shared" ca="1" si="23"/>
        <v>=SUMIF(振分, RC3, 計算_投入係数表_加工!R4C:R123C)</v>
      </c>
      <c r="AY273" s="99" t="str">
        <f t="shared" ca="1" si="23"/>
        <v>=SUMIF(振分, RC3, 計算_投入係数表_加工!R4C:R123C)</v>
      </c>
      <c r="AZ273" s="99" t="str">
        <f t="shared" ca="1" si="23"/>
        <v>=SUMIF(振分, RC3, 計算_投入係数表_加工!R4C:R123C)</v>
      </c>
      <c r="BA273" s="99" t="str">
        <f t="shared" ca="1" si="23"/>
        <v>=SUMIF(振分, RC3, 計算_投入係数表_加工!R4C:R123C)</v>
      </c>
      <c r="BB273" s="99" t="str">
        <f t="shared" ca="1" si="23"/>
        <v>=SUMIF(振分, RC3, 計算_投入係数表_加工!R4C:R123C)</v>
      </c>
      <c r="BC273" s="99" t="str">
        <f t="shared" ca="1" si="23"/>
        <v>=SUMIF(振分, RC3, 計算_投入係数表_加工!R4C:R123C)</v>
      </c>
      <c r="BD273" s="99" t="str">
        <f t="shared" ca="1" si="23"/>
        <v>=SUMIF(振分, RC3, 計算_投入係数表_加工!R4C:R123C)</v>
      </c>
      <c r="BE273" s="99" t="str">
        <f t="shared" ca="1" si="23"/>
        <v>=SUMIF(振分, RC3, 計算_投入係数表_加工!R4C:R123C)</v>
      </c>
      <c r="BF273" s="99" t="str">
        <f t="shared" ca="1" si="23"/>
        <v>=SUMIF(振分, RC3, 計算_投入係数表_加工!R4C:R123C)</v>
      </c>
      <c r="BG273" s="99" t="str">
        <f t="shared" ca="1" si="23"/>
        <v>=SUMIF(振分, RC3, 計算_投入係数表_加工!R4C:R123C)</v>
      </c>
      <c r="BH273" s="99" t="str">
        <f t="shared" ca="1" si="23"/>
        <v>=SUMIF(振分, RC3, 計算_投入係数表_加工!R4C:R123C)</v>
      </c>
      <c r="BI273" s="99" t="str">
        <f t="shared" ca="1" si="23"/>
        <v>=SUMIF(振分, RC3, 計算_投入係数表_加工!R4C:R123C)</v>
      </c>
      <c r="BJ273" s="99" t="str">
        <f t="shared" ca="1" si="23"/>
        <v>=SUMIF(振分, RC3, 計算_投入係数表_加工!R4C:R123C)</v>
      </c>
      <c r="BK273" s="99" t="str">
        <f t="shared" ca="1" si="23"/>
        <v>=SUMIF(振分, RC3, 計算_投入係数表_加工!R4C:R123C)</v>
      </c>
      <c r="BL273" s="99" t="str">
        <f t="shared" ca="1" si="23"/>
        <v>=SUMIF(振分, RC3, 計算_投入係数表_加工!R4C:R123C)</v>
      </c>
      <c r="BM273" s="99" t="str">
        <f t="shared" ca="1" si="23"/>
        <v>=SUMIF(振分, RC3, 計算_投入係数表_加工!R4C:R123C)</v>
      </c>
      <c r="BN273" s="99" t="str">
        <f t="shared" ca="1" si="23"/>
        <v>=SUMIF(振分, RC3, 計算_投入係数表_加工!R4C:R123C)</v>
      </c>
      <c r="BO273" s="99" t="str">
        <f t="shared" ca="1" si="23"/>
        <v>=SUMIF(振分, RC3, 計算_投入係数表_加工!R4C:R123C)</v>
      </c>
      <c r="BP273" s="99" t="str">
        <f t="shared" ref="BP273:DT273" ca="1" si="24">_xlfn.FORMULATEXT(BP$141)</f>
        <v>=SUMIF(振分, RC3, 計算_投入係数表_加工!R4C:R123C)</v>
      </c>
      <c r="BQ273" s="99" t="str">
        <f t="shared" ca="1" si="24"/>
        <v>=SUMIF(振分, RC3, 計算_投入係数表_加工!R4C:R123C)</v>
      </c>
      <c r="BR273" s="99" t="str">
        <f t="shared" ca="1" si="24"/>
        <v>=SUMIF(振分, RC3, 計算_投入係数表_加工!R4C:R123C)</v>
      </c>
      <c r="BS273" s="99" t="str">
        <f t="shared" ca="1" si="24"/>
        <v>=SUMIF(振分, RC3, 計算_投入係数表_加工!R4C:R123C)</v>
      </c>
      <c r="BT273" s="99" t="str">
        <f t="shared" ca="1" si="24"/>
        <v>=SUMIF(振分, RC3, 計算_投入係数表_加工!R4C:R123C)</v>
      </c>
      <c r="BU273" s="99" t="str">
        <f t="shared" ca="1" si="24"/>
        <v>=SUMIF(振分, RC3, 計算_投入係数表_加工!R4C:R123C)</v>
      </c>
      <c r="BV273" s="99" t="str">
        <f t="shared" ca="1" si="24"/>
        <v>=SUMIF(振分, RC3, 計算_投入係数表_加工!R4C:R123C)</v>
      </c>
      <c r="BW273" s="99" t="str">
        <f t="shared" ca="1" si="24"/>
        <v>=SUMIF(振分, RC3, 計算_投入係数表_加工!R4C:R123C)</v>
      </c>
      <c r="BX273" s="99" t="str">
        <f t="shared" ca="1" si="24"/>
        <v>=SUMIF(振分, RC3, 計算_投入係数表_加工!R4C:R123C)</v>
      </c>
      <c r="BY273" s="99" t="str">
        <f t="shared" ca="1" si="24"/>
        <v>=SUMIF(振分, RC3, 計算_投入係数表_加工!R4C:R123C)</v>
      </c>
      <c r="BZ273" s="99" t="str">
        <f t="shared" ca="1" si="24"/>
        <v>=SUMIF(振分, RC3, 計算_投入係数表_加工!R4C:R123C)</v>
      </c>
      <c r="CA273" s="99" t="str">
        <f t="shared" ca="1" si="24"/>
        <v>=SUMIF(振分, RC3, 計算_投入係数表_加工!R4C:R123C)</v>
      </c>
      <c r="CB273" s="99" t="str">
        <f t="shared" ca="1" si="24"/>
        <v>=SUMIF(振分, RC3, 計算_投入係数表_加工!R4C:R123C)</v>
      </c>
      <c r="CC273" s="99" t="str">
        <f t="shared" ca="1" si="24"/>
        <v>=SUMIF(振分, RC3, 計算_投入係数表_加工!R4C:R123C)</v>
      </c>
      <c r="CD273" s="99" t="str">
        <f t="shared" ca="1" si="24"/>
        <v>=SUMIF(振分, RC3, 計算_投入係数表_加工!R4C:R123C)</v>
      </c>
      <c r="CE273" s="99" t="str">
        <f t="shared" ca="1" si="24"/>
        <v>=SUMIF(振分, RC3, 計算_投入係数表_加工!R4C:R123C)</v>
      </c>
      <c r="CF273" s="99" t="str">
        <f t="shared" ca="1" si="24"/>
        <v>=SUMIF(振分, RC3, 計算_投入係数表_加工!R4C:R123C)</v>
      </c>
      <c r="CG273" s="99" t="str">
        <f t="shared" ca="1" si="24"/>
        <v>=SUMIF(振分, RC3, 計算_投入係数表_加工!R4C:R123C)</v>
      </c>
      <c r="CH273" s="99" t="str">
        <f t="shared" ca="1" si="24"/>
        <v>=SUMIF(振分, RC3, 計算_投入係数表_加工!R4C:R123C)</v>
      </c>
      <c r="CI273" s="99" t="str">
        <f t="shared" ca="1" si="24"/>
        <v>=SUMIF(振分, RC3, 計算_投入係数表_加工!R4C:R123C)</v>
      </c>
      <c r="CJ273" s="99" t="str">
        <f t="shared" ca="1" si="24"/>
        <v>=SUMIF(振分, RC3, 計算_投入係数表_加工!R4C:R123C)</v>
      </c>
      <c r="CK273" s="99" t="str">
        <f t="shared" ca="1" si="24"/>
        <v>=SUMIF(振分, RC3, 計算_投入係数表_加工!R4C:R123C)</v>
      </c>
      <c r="CL273" s="99" t="str">
        <f t="shared" ca="1" si="24"/>
        <v>=SUMIF(振分, RC3, 計算_投入係数表_加工!R4C:R123C)</v>
      </c>
      <c r="CM273" s="99" t="str">
        <f t="shared" ca="1" si="24"/>
        <v>=SUMIF(振分, RC3, 計算_投入係数表_加工!R4C:R123C)</v>
      </c>
      <c r="CN273" s="99" t="str">
        <f t="shared" ca="1" si="24"/>
        <v>=SUMIF(振分, RC3, 計算_投入係数表_加工!R4C:R123C)</v>
      </c>
      <c r="CO273" s="99" t="str">
        <f t="shared" ca="1" si="24"/>
        <v>=SUMIF(振分, RC3, 計算_投入係数表_加工!R4C:R123C)</v>
      </c>
      <c r="CP273" s="99" t="str">
        <f t="shared" ca="1" si="24"/>
        <v>=SUMIF(振分, RC3, 計算_投入係数表_加工!R4C:R123C)</v>
      </c>
      <c r="CQ273" s="99" t="str">
        <f t="shared" ca="1" si="24"/>
        <v>=SUMIF(振分, RC3, 計算_投入係数表_加工!R4C:R123C)</v>
      </c>
      <c r="CR273" s="99" t="str">
        <f t="shared" ca="1" si="24"/>
        <v>=SUMIF(振分, RC3, 計算_投入係数表_加工!R4C:R123C)</v>
      </c>
      <c r="CS273" s="99" t="str">
        <f t="shared" ca="1" si="24"/>
        <v>=SUMIF(振分, RC3, 計算_投入係数表_加工!R4C:R123C)</v>
      </c>
      <c r="CT273" s="99" t="str">
        <f t="shared" ca="1" si="24"/>
        <v>=SUMIF(振分, RC3, 計算_投入係数表_加工!R4C:R123C)</v>
      </c>
      <c r="CU273" s="99" t="str">
        <f t="shared" ca="1" si="24"/>
        <v>=SUMIF(振分, RC3, 計算_投入係数表_加工!R4C:R123C)</v>
      </c>
      <c r="CV273" s="99" t="str">
        <f t="shared" ca="1" si="24"/>
        <v>=SUMIF(振分, RC3, 計算_投入係数表_加工!R4C:R123C)</v>
      </c>
      <c r="CW273" s="99" t="str">
        <f t="shared" ca="1" si="24"/>
        <v>=SUMIF(振分, RC3, 計算_投入係数表_加工!R4C:R123C)</v>
      </c>
      <c r="CX273" s="99" t="str">
        <f t="shared" ca="1" si="24"/>
        <v>=SUMIF(振分, RC3, 計算_投入係数表_加工!R4C:R123C)</v>
      </c>
      <c r="CY273" s="99" t="str">
        <f t="shared" ca="1" si="24"/>
        <v>=SUMIF(振分, RC3, 計算_投入係数表_加工!R4C:R123C)</v>
      </c>
      <c r="CZ273" s="99" t="str">
        <f t="shared" ca="1" si="24"/>
        <v>=SUMIF(振分, RC3, 計算_投入係数表_加工!R4C:R123C)</v>
      </c>
      <c r="DA273" s="99" t="str">
        <f t="shared" ca="1" si="24"/>
        <v>=SUMIF(振分, RC3, 計算_投入係数表_加工!R4C:R123C)</v>
      </c>
      <c r="DB273" s="99" t="str">
        <f t="shared" ca="1" si="24"/>
        <v>=SUMIF(振分, RC3, 計算_投入係数表_加工!R4C:R123C)</v>
      </c>
      <c r="DC273" s="99" t="str">
        <f t="shared" ca="1" si="24"/>
        <v>=SUMIF(振分, RC3, 計算_投入係数表_加工!R4C:R123C)</v>
      </c>
      <c r="DD273" s="99" t="str">
        <f t="shared" ca="1" si="24"/>
        <v>=SUMIF(振分, RC3, 計算_投入係数表_加工!R4C:R123C)</v>
      </c>
      <c r="DE273" s="99" t="str">
        <f t="shared" ca="1" si="24"/>
        <v>=SUMIF(振分, RC3, 計算_投入係数表_加工!R4C:R123C)</v>
      </c>
      <c r="DF273" s="99" t="str">
        <f t="shared" ca="1" si="24"/>
        <v>=SUMIF(振分, RC3, 計算_投入係数表_加工!R4C:R123C)</v>
      </c>
      <c r="DG273" s="99" t="str">
        <f t="shared" ca="1" si="24"/>
        <v>=SUMIF(振分, RC3, 計算_投入係数表_加工!R4C:R123C)</v>
      </c>
      <c r="DH273" s="99" t="str">
        <f t="shared" ca="1" si="24"/>
        <v>=SUMIF(振分, RC3, 計算_投入係数表_加工!R4C:R123C)</v>
      </c>
      <c r="DI273" s="99" t="str">
        <f t="shared" ca="1" si="24"/>
        <v>=SUMIF(振分, RC3, 計算_投入係数表_加工!R4C:R123C)</v>
      </c>
      <c r="DJ273" s="99" t="str">
        <f t="shared" ca="1" si="24"/>
        <v>=SUMIF(振分, RC3, 計算_投入係数表_加工!R4C:R123C)</v>
      </c>
      <c r="DK273" s="99" t="str">
        <f t="shared" ca="1" si="24"/>
        <v>=SUMIF(振分, RC3, 計算_投入係数表_加工!R4C:R123C)</v>
      </c>
      <c r="DL273" s="99" t="str">
        <f t="shared" ca="1" si="24"/>
        <v>=SUMIF(振分, RC3, 計算_投入係数表_加工!R4C:R123C)</v>
      </c>
      <c r="DM273" s="99" t="str">
        <f t="shared" ca="1" si="24"/>
        <v>=SUMIF(振分, RC3, 計算_投入係数表_加工!R4C:R123C)</v>
      </c>
      <c r="DN273" s="99" t="str">
        <f t="shared" ca="1" si="24"/>
        <v>=SUMIF(振分, RC3, 計算_投入係数表_加工!R4C:R123C)</v>
      </c>
      <c r="DO273" s="99" t="str">
        <f t="shared" ca="1" si="24"/>
        <v>=SUMIF(振分, RC3, 計算_投入係数表_加工!R4C:R123C)</v>
      </c>
      <c r="DP273" s="99" t="str">
        <f t="shared" ca="1" si="24"/>
        <v>=SUMIF(振分, RC3, 計算_投入係数表_加工!R4C:R123C)</v>
      </c>
      <c r="DQ273" s="99" t="str">
        <f t="shared" ca="1" si="24"/>
        <v>=SUMIF(振分, RC3, 計算_投入係数表_加工!R4C:R123C)</v>
      </c>
      <c r="DR273" s="99" t="str">
        <f t="shared" ca="1" si="24"/>
        <v>=SUMIF(振分, RC3, 計算_投入係数表_加工!R4C:R123C)</v>
      </c>
      <c r="DS273" s="99" t="str">
        <f t="shared" ca="1" si="24"/>
        <v>=SUMIF(振分, RC3, 計算_投入係数表_加工!R4C:R123C)</v>
      </c>
      <c r="DT273" s="99" t="str">
        <f t="shared" ca="1" si="24"/>
        <v>=SUMIF(振分, RC3, 計算_投入係数表_加工!R4C:R123C)</v>
      </c>
      <c r="DV273" s="14"/>
      <c r="DW273" s="14"/>
    </row>
    <row r="274" spans="3:127" x14ac:dyDescent="0.25">
      <c r="C274" s="100">
        <f t="array" aca="1" ref="C274" ca="1">SUM(IF(EXACT(_xlfn.FORMULATEXT(C$141), _xlfn.FORMULATEXT(C$141:C$260)), 1, 0))</f>
        <v>120</v>
      </c>
      <c r="D274" s="100">
        <f t="array" aca="1" ref="D274" ca="1">SUM(IF(EXACT(_xlfn.FORMULATEXT(D$141), _xlfn.FORMULATEXT(D$141:D$260)), 1, 0))</f>
        <v>120</v>
      </c>
      <c r="E274" s="100">
        <f t="array" aca="1" ref="E274" ca="1">SUM(IF(EXACT(_xlfn.FORMULATEXT(E$141), _xlfn.FORMULATEXT(E$141:E$260)), 1, 0))</f>
        <v>120</v>
      </c>
      <c r="F274" s="100">
        <f t="array" aca="1" ref="F274" ca="1">SUM(IF(EXACT(_xlfn.FORMULATEXT(F$141), _xlfn.FORMULATEXT(F$141:F$260)), 1, 0))</f>
        <v>120</v>
      </c>
      <c r="G274" s="100">
        <f t="array" aca="1" ref="G274" ca="1">SUM(IF(EXACT(_xlfn.FORMULATEXT(G$141), _xlfn.FORMULATEXT(G$141:G$260)), 1, 0))</f>
        <v>120</v>
      </c>
      <c r="H274" s="100">
        <f t="array" aca="1" ref="H274" ca="1">SUM(IF(EXACT(_xlfn.FORMULATEXT(H$141), _xlfn.FORMULATEXT(H$141:H$260)), 1, 0))</f>
        <v>120</v>
      </c>
      <c r="I274" s="100">
        <f t="array" aca="1" ref="I274" ca="1">SUM(IF(EXACT(_xlfn.FORMULATEXT(I$141), _xlfn.FORMULATEXT(I$141:I$260)), 1, 0))</f>
        <v>120</v>
      </c>
      <c r="J274" s="100">
        <f t="array" aca="1" ref="J274" ca="1">SUM(IF(EXACT(_xlfn.FORMULATEXT(J$141), _xlfn.FORMULATEXT(J$141:J$260)), 1, 0))</f>
        <v>120</v>
      </c>
      <c r="K274" s="100">
        <f t="array" aca="1" ref="K274" ca="1">SUM(IF(EXACT(_xlfn.FORMULATEXT(K$141), _xlfn.FORMULATEXT(K$141:K$260)), 1, 0))</f>
        <v>120</v>
      </c>
      <c r="L274" s="100">
        <f t="array" aca="1" ref="L274" ca="1">SUM(IF(EXACT(_xlfn.FORMULATEXT(L$141), _xlfn.FORMULATEXT(L$141:L$260)), 1, 0))</f>
        <v>120</v>
      </c>
      <c r="M274" s="100">
        <f t="array" aca="1" ref="M274" ca="1">SUM(IF(EXACT(_xlfn.FORMULATEXT(M$141), _xlfn.FORMULATEXT(M$141:M$260)), 1, 0))</f>
        <v>120</v>
      </c>
      <c r="N274" s="100">
        <f t="array" aca="1" ref="N274" ca="1">SUM(IF(EXACT(_xlfn.FORMULATEXT(N$141), _xlfn.FORMULATEXT(N$141:N$260)), 1, 0))</f>
        <v>120</v>
      </c>
      <c r="O274" s="100">
        <f t="array" aca="1" ref="O274" ca="1">SUM(IF(EXACT(_xlfn.FORMULATEXT(O$141), _xlfn.FORMULATEXT(O$141:O$260)), 1, 0))</f>
        <v>120</v>
      </c>
      <c r="P274" s="100">
        <f t="array" aca="1" ref="P274" ca="1">SUM(IF(EXACT(_xlfn.FORMULATEXT(P$141), _xlfn.FORMULATEXT(P$141:P$260)), 1, 0))</f>
        <v>120</v>
      </c>
      <c r="Q274" s="100">
        <f t="array" aca="1" ref="Q274" ca="1">SUM(IF(EXACT(_xlfn.FORMULATEXT(Q$141), _xlfn.FORMULATEXT(Q$141:Q$260)), 1, 0))</f>
        <v>120</v>
      </c>
      <c r="R274" s="100">
        <f t="array" aca="1" ref="R274" ca="1">SUM(IF(EXACT(_xlfn.FORMULATEXT(R$141), _xlfn.FORMULATEXT(R$141:R$260)), 1, 0))</f>
        <v>120</v>
      </c>
      <c r="S274" s="100">
        <f t="array" aca="1" ref="S274" ca="1">SUM(IF(EXACT(_xlfn.FORMULATEXT(S$141), _xlfn.FORMULATEXT(S$141:S$260)), 1, 0))</f>
        <v>120</v>
      </c>
      <c r="T274" s="100">
        <f t="array" aca="1" ref="T274" ca="1">SUM(IF(EXACT(_xlfn.FORMULATEXT(T$141), _xlfn.FORMULATEXT(T$141:T$260)), 1, 0))</f>
        <v>120</v>
      </c>
      <c r="U274" s="100">
        <f t="array" aca="1" ref="U274" ca="1">SUM(IF(EXACT(_xlfn.FORMULATEXT(U$141), _xlfn.FORMULATEXT(U$141:U$260)), 1, 0))</f>
        <v>120</v>
      </c>
      <c r="V274" s="100">
        <f t="array" aca="1" ref="V274" ca="1">SUM(IF(EXACT(_xlfn.FORMULATEXT(V$141), _xlfn.FORMULATEXT(V$141:V$260)), 1, 0))</f>
        <v>120</v>
      </c>
      <c r="W274" s="100">
        <f t="array" aca="1" ref="W274" ca="1">SUM(IF(EXACT(_xlfn.FORMULATEXT(W$141), _xlfn.FORMULATEXT(W$141:W$260)), 1, 0))</f>
        <v>120</v>
      </c>
      <c r="X274" s="100">
        <f t="array" aca="1" ref="X274" ca="1">SUM(IF(EXACT(_xlfn.FORMULATEXT(X$141), _xlfn.FORMULATEXT(X$141:X$260)), 1, 0))</f>
        <v>120</v>
      </c>
      <c r="Y274" s="100">
        <f t="array" aca="1" ref="Y274" ca="1">SUM(IF(EXACT(_xlfn.FORMULATEXT(Y$141), _xlfn.FORMULATEXT(Y$141:Y$260)), 1, 0))</f>
        <v>120</v>
      </c>
      <c r="Z274" s="100">
        <f t="array" aca="1" ref="Z274" ca="1">SUM(IF(EXACT(_xlfn.FORMULATEXT(Z$141), _xlfn.FORMULATEXT(Z$141:Z$260)), 1, 0))</f>
        <v>120</v>
      </c>
      <c r="AA274" s="100">
        <f t="array" aca="1" ref="AA274" ca="1">SUM(IF(EXACT(_xlfn.FORMULATEXT(AA$141), _xlfn.FORMULATEXT(AA$141:AA$260)), 1, 0))</f>
        <v>120</v>
      </c>
      <c r="AB274" s="100">
        <f t="array" aca="1" ref="AB274" ca="1">SUM(IF(EXACT(_xlfn.FORMULATEXT(AB$141), _xlfn.FORMULATEXT(AB$141:AB$260)), 1, 0))</f>
        <v>120</v>
      </c>
      <c r="AC274" s="100">
        <f t="array" aca="1" ref="AC274" ca="1">SUM(IF(EXACT(_xlfn.FORMULATEXT(AC$141), _xlfn.FORMULATEXT(AC$141:AC$260)), 1, 0))</f>
        <v>120</v>
      </c>
      <c r="AD274" s="100">
        <f t="array" aca="1" ref="AD274" ca="1">SUM(IF(EXACT(_xlfn.FORMULATEXT(AD$141), _xlfn.FORMULATEXT(AD$141:AD$260)), 1, 0))</f>
        <v>120</v>
      </c>
      <c r="AE274" s="100">
        <f t="array" aca="1" ref="AE274" ca="1">SUM(IF(EXACT(_xlfn.FORMULATEXT(AE$141), _xlfn.FORMULATEXT(AE$141:AE$260)), 1, 0))</f>
        <v>120</v>
      </c>
      <c r="AF274" s="100">
        <f t="array" aca="1" ref="AF274" ca="1">SUM(IF(EXACT(_xlfn.FORMULATEXT(AF$141), _xlfn.FORMULATEXT(AF$141:AF$260)), 1, 0))</f>
        <v>120</v>
      </c>
      <c r="AG274" s="100">
        <f t="array" aca="1" ref="AG274" ca="1">SUM(IF(EXACT(_xlfn.FORMULATEXT(AG$141), _xlfn.FORMULATEXT(AG$141:AG$260)), 1, 0))</f>
        <v>120</v>
      </c>
      <c r="AH274" s="100">
        <f t="array" aca="1" ref="AH274" ca="1">SUM(IF(EXACT(_xlfn.FORMULATEXT(AH$141), _xlfn.FORMULATEXT(AH$141:AH$260)), 1, 0))</f>
        <v>120</v>
      </c>
      <c r="AI274" s="100">
        <f t="array" aca="1" ref="AI274" ca="1">SUM(IF(EXACT(_xlfn.FORMULATEXT(AI$141), _xlfn.FORMULATEXT(AI$141:AI$260)), 1, 0))</f>
        <v>120</v>
      </c>
      <c r="AJ274" s="100">
        <f t="array" aca="1" ref="AJ274" ca="1">SUM(IF(EXACT(_xlfn.FORMULATEXT(AJ$141), _xlfn.FORMULATEXT(AJ$141:AJ$260)), 1, 0))</f>
        <v>120</v>
      </c>
      <c r="AK274" s="100">
        <f t="array" aca="1" ref="AK274" ca="1">SUM(IF(EXACT(_xlfn.FORMULATEXT(AK$141), _xlfn.FORMULATEXT(AK$141:AK$260)), 1, 0))</f>
        <v>120</v>
      </c>
      <c r="AL274" s="100">
        <f t="array" aca="1" ref="AL274" ca="1">SUM(IF(EXACT(_xlfn.FORMULATEXT(AL$141), _xlfn.FORMULATEXT(AL$141:AL$260)), 1, 0))</f>
        <v>120</v>
      </c>
      <c r="AM274" s="100">
        <f t="array" aca="1" ref="AM274" ca="1">SUM(IF(EXACT(_xlfn.FORMULATEXT(AM$141), _xlfn.FORMULATEXT(AM$141:AM$260)), 1, 0))</f>
        <v>120</v>
      </c>
      <c r="AN274" s="100">
        <f t="array" aca="1" ref="AN274" ca="1">SUM(IF(EXACT(_xlfn.FORMULATEXT(AN$141), _xlfn.FORMULATEXT(AN$141:AN$260)), 1, 0))</f>
        <v>120</v>
      </c>
      <c r="AO274" s="100">
        <f t="array" aca="1" ref="AO274" ca="1">SUM(IF(EXACT(_xlfn.FORMULATEXT(AO$141), _xlfn.FORMULATEXT(AO$141:AO$260)), 1, 0))</f>
        <v>120</v>
      </c>
      <c r="AP274" s="100">
        <f t="array" aca="1" ref="AP274" ca="1">SUM(IF(EXACT(_xlfn.FORMULATEXT(AP$141), _xlfn.FORMULATEXT(AP$141:AP$260)), 1, 0))</f>
        <v>120</v>
      </c>
      <c r="AQ274" s="100">
        <f t="array" aca="1" ref="AQ274" ca="1">SUM(IF(EXACT(_xlfn.FORMULATEXT(AQ$141), _xlfn.FORMULATEXT(AQ$141:AQ$260)), 1, 0))</f>
        <v>120</v>
      </c>
      <c r="AR274" s="100">
        <f t="array" aca="1" ref="AR274" ca="1">SUM(IF(EXACT(_xlfn.FORMULATEXT(AR$141), _xlfn.FORMULATEXT(AR$141:AR$260)), 1, 0))</f>
        <v>120</v>
      </c>
      <c r="AS274" s="100">
        <f t="array" aca="1" ref="AS274" ca="1">SUM(IF(EXACT(_xlfn.FORMULATEXT(AS$141), _xlfn.FORMULATEXT(AS$141:AS$260)), 1, 0))</f>
        <v>120</v>
      </c>
      <c r="AT274" s="100">
        <f t="array" aca="1" ref="AT274" ca="1">SUM(IF(EXACT(_xlfn.FORMULATEXT(AT$141), _xlfn.FORMULATEXT(AT$141:AT$260)), 1, 0))</f>
        <v>120</v>
      </c>
      <c r="AU274" s="100">
        <f t="array" aca="1" ref="AU274" ca="1">SUM(IF(EXACT(_xlfn.FORMULATEXT(AU$141), _xlfn.FORMULATEXT(AU$141:AU$260)), 1, 0))</f>
        <v>120</v>
      </c>
      <c r="AV274" s="100">
        <f t="array" aca="1" ref="AV274" ca="1">SUM(IF(EXACT(_xlfn.FORMULATEXT(AV$141), _xlfn.FORMULATEXT(AV$141:AV$260)), 1, 0))</f>
        <v>120</v>
      </c>
      <c r="AW274" s="100">
        <f t="array" aca="1" ref="AW274" ca="1">SUM(IF(EXACT(_xlfn.FORMULATEXT(AW$141), _xlfn.FORMULATEXT(AW$141:AW$260)), 1, 0))</f>
        <v>120</v>
      </c>
      <c r="AX274" s="100">
        <f t="array" aca="1" ref="AX274" ca="1">SUM(IF(EXACT(_xlfn.FORMULATEXT(AX$141), _xlfn.FORMULATEXT(AX$141:AX$260)), 1, 0))</f>
        <v>120</v>
      </c>
      <c r="AY274" s="100">
        <f t="array" aca="1" ref="AY274" ca="1">SUM(IF(EXACT(_xlfn.FORMULATEXT(AY$141), _xlfn.FORMULATEXT(AY$141:AY$260)), 1, 0))</f>
        <v>120</v>
      </c>
      <c r="AZ274" s="100">
        <f t="array" aca="1" ref="AZ274" ca="1">SUM(IF(EXACT(_xlfn.FORMULATEXT(AZ$141), _xlfn.FORMULATEXT(AZ$141:AZ$260)), 1, 0))</f>
        <v>120</v>
      </c>
      <c r="BA274" s="100">
        <f t="array" aca="1" ref="BA274" ca="1">SUM(IF(EXACT(_xlfn.FORMULATEXT(BA$141), _xlfn.FORMULATEXT(BA$141:BA$260)), 1, 0))</f>
        <v>120</v>
      </c>
      <c r="BB274" s="100">
        <f t="array" aca="1" ref="BB274" ca="1">SUM(IF(EXACT(_xlfn.FORMULATEXT(BB$141), _xlfn.FORMULATEXT(BB$141:BB$260)), 1, 0))</f>
        <v>120</v>
      </c>
      <c r="BC274" s="100">
        <f t="array" aca="1" ref="BC274" ca="1">SUM(IF(EXACT(_xlfn.FORMULATEXT(BC$141), _xlfn.FORMULATEXT(BC$141:BC$260)), 1, 0))</f>
        <v>120</v>
      </c>
      <c r="BD274" s="100">
        <f t="array" aca="1" ref="BD274" ca="1">SUM(IF(EXACT(_xlfn.FORMULATEXT(BD$141), _xlfn.FORMULATEXT(BD$141:BD$260)), 1, 0))</f>
        <v>120</v>
      </c>
      <c r="BE274" s="100">
        <f t="array" aca="1" ref="BE274" ca="1">SUM(IF(EXACT(_xlfn.FORMULATEXT(BE$141), _xlfn.FORMULATEXT(BE$141:BE$260)), 1, 0))</f>
        <v>120</v>
      </c>
      <c r="BF274" s="100">
        <f t="array" aca="1" ref="BF274" ca="1">SUM(IF(EXACT(_xlfn.FORMULATEXT(BF$141), _xlfn.FORMULATEXT(BF$141:BF$260)), 1, 0))</f>
        <v>120</v>
      </c>
      <c r="BG274" s="100">
        <f t="array" aca="1" ref="BG274" ca="1">SUM(IF(EXACT(_xlfn.FORMULATEXT(BG$141), _xlfn.FORMULATEXT(BG$141:BG$260)), 1, 0))</f>
        <v>120</v>
      </c>
      <c r="BH274" s="100">
        <f t="array" aca="1" ref="BH274" ca="1">SUM(IF(EXACT(_xlfn.FORMULATEXT(BH$141), _xlfn.FORMULATEXT(BH$141:BH$260)), 1, 0))</f>
        <v>120</v>
      </c>
      <c r="BI274" s="100">
        <f t="array" aca="1" ref="BI274" ca="1">SUM(IF(EXACT(_xlfn.FORMULATEXT(BI$141), _xlfn.FORMULATEXT(BI$141:BI$260)), 1, 0))</f>
        <v>120</v>
      </c>
      <c r="BJ274" s="100">
        <f t="array" aca="1" ref="BJ274" ca="1">SUM(IF(EXACT(_xlfn.FORMULATEXT(BJ$141), _xlfn.FORMULATEXT(BJ$141:BJ$260)), 1, 0))</f>
        <v>120</v>
      </c>
      <c r="BK274" s="100">
        <f t="array" aca="1" ref="BK274" ca="1">SUM(IF(EXACT(_xlfn.FORMULATEXT(BK$141), _xlfn.FORMULATEXT(BK$141:BK$260)), 1, 0))</f>
        <v>120</v>
      </c>
      <c r="BL274" s="100">
        <f t="array" aca="1" ref="BL274" ca="1">SUM(IF(EXACT(_xlfn.FORMULATEXT(BL$141), _xlfn.FORMULATEXT(BL$141:BL$260)), 1, 0))</f>
        <v>120</v>
      </c>
      <c r="BM274" s="100">
        <f t="array" aca="1" ref="BM274" ca="1">SUM(IF(EXACT(_xlfn.FORMULATEXT(BM$141), _xlfn.FORMULATEXT(BM$141:BM$260)), 1, 0))</f>
        <v>120</v>
      </c>
      <c r="BN274" s="100">
        <f t="array" aca="1" ref="BN274" ca="1">SUM(IF(EXACT(_xlfn.FORMULATEXT(BN$141), _xlfn.FORMULATEXT(BN$141:BN$260)), 1, 0))</f>
        <v>120</v>
      </c>
      <c r="BO274" s="100">
        <f t="array" aca="1" ref="BO274" ca="1">SUM(IF(EXACT(_xlfn.FORMULATEXT(BO$141), _xlfn.FORMULATEXT(BO$141:BO$260)), 1, 0))</f>
        <v>120</v>
      </c>
      <c r="BP274" s="100">
        <f t="array" aca="1" ref="BP274" ca="1">SUM(IF(EXACT(_xlfn.FORMULATEXT(BP$141), _xlfn.FORMULATEXT(BP$141:BP$260)), 1, 0))</f>
        <v>120</v>
      </c>
      <c r="BQ274" s="100">
        <f t="array" aca="1" ref="BQ274" ca="1">SUM(IF(EXACT(_xlfn.FORMULATEXT(BQ$141), _xlfn.FORMULATEXT(BQ$141:BQ$260)), 1, 0))</f>
        <v>120</v>
      </c>
      <c r="BR274" s="100">
        <f t="array" aca="1" ref="BR274" ca="1">SUM(IF(EXACT(_xlfn.FORMULATEXT(BR$141), _xlfn.FORMULATEXT(BR$141:BR$260)), 1, 0))</f>
        <v>120</v>
      </c>
      <c r="BS274" s="100">
        <f t="array" aca="1" ref="BS274" ca="1">SUM(IF(EXACT(_xlfn.FORMULATEXT(BS$141), _xlfn.FORMULATEXT(BS$141:BS$260)), 1, 0))</f>
        <v>120</v>
      </c>
      <c r="BT274" s="100">
        <f t="array" aca="1" ref="BT274" ca="1">SUM(IF(EXACT(_xlfn.FORMULATEXT(BT$141), _xlfn.FORMULATEXT(BT$141:BT$260)), 1, 0))</f>
        <v>120</v>
      </c>
      <c r="BU274" s="100">
        <f t="array" aca="1" ref="BU274" ca="1">SUM(IF(EXACT(_xlfn.FORMULATEXT(BU$141), _xlfn.FORMULATEXT(BU$141:BU$260)), 1, 0))</f>
        <v>120</v>
      </c>
      <c r="BV274" s="100">
        <f t="array" aca="1" ref="BV274" ca="1">SUM(IF(EXACT(_xlfn.FORMULATEXT(BV$141), _xlfn.FORMULATEXT(BV$141:BV$260)), 1, 0))</f>
        <v>120</v>
      </c>
      <c r="BW274" s="100">
        <f t="array" aca="1" ref="BW274" ca="1">SUM(IF(EXACT(_xlfn.FORMULATEXT(BW$141), _xlfn.FORMULATEXT(BW$141:BW$260)), 1, 0))</f>
        <v>120</v>
      </c>
      <c r="BX274" s="100">
        <f t="array" aca="1" ref="BX274" ca="1">SUM(IF(EXACT(_xlfn.FORMULATEXT(BX$141), _xlfn.FORMULATEXT(BX$141:BX$260)), 1, 0))</f>
        <v>120</v>
      </c>
      <c r="BY274" s="100">
        <f t="array" aca="1" ref="BY274" ca="1">SUM(IF(EXACT(_xlfn.FORMULATEXT(BY$141), _xlfn.FORMULATEXT(BY$141:BY$260)), 1, 0))</f>
        <v>120</v>
      </c>
      <c r="BZ274" s="100">
        <f t="array" aca="1" ref="BZ274" ca="1">SUM(IF(EXACT(_xlfn.FORMULATEXT(BZ$141), _xlfn.FORMULATEXT(BZ$141:BZ$260)), 1, 0))</f>
        <v>120</v>
      </c>
      <c r="CA274" s="100">
        <f t="array" aca="1" ref="CA274" ca="1">SUM(IF(EXACT(_xlfn.FORMULATEXT(CA$141), _xlfn.FORMULATEXT(CA$141:CA$260)), 1, 0))</f>
        <v>120</v>
      </c>
      <c r="CB274" s="100">
        <f t="array" aca="1" ref="CB274" ca="1">SUM(IF(EXACT(_xlfn.FORMULATEXT(CB$141), _xlfn.FORMULATEXT(CB$141:CB$260)), 1, 0))</f>
        <v>120</v>
      </c>
      <c r="CC274" s="100">
        <f t="array" aca="1" ref="CC274" ca="1">SUM(IF(EXACT(_xlfn.FORMULATEXT(CC$141), _xlfn.FORMULATEXT(CC$141:CC$260)), 1, 0))</f>
        <v>120</v>
      </c>
      <c r="CD274" s="100">
        <f t="array" aca="1" ref="CD274" ca="1">SUM(IF(EXACT(_xlfn.FORMULATEXT(CD$141), _xlfn.FORMULATEXT(CD$141:CD$260)), 1, 0))</f>
        <v>120</v>
      </c>
      <c r="CE274" s="100">
        <f t="array" aca="1" ref="CE274" ca="1">SUM(IF(EXACT(_xlfn.FORMULATEXT(CE$141), _xlfn.FORMULATEXT(CE$141:CE$260)), 1, 0))</f>
        <v>120</v>
      </c>
      <c r="CF274" s="100">
        <f t="array" aca="1" ref="CF274" ca="1">SUM(IF(EXACT(_xlfn.FORMULATEXT(CF$141), _xlfn.FORMULATEXT(CF$141:CF$260)), 1, 0))</f>
        <v>120</v>
      </c>
      <c r="CG274" s="100">
        <f t="array" aca="1" ref="CG274" ca="1">SUM(IF(EXACT(_xlfn.FORMULATEXT(CG$141), _xlfn.FORMULATEXT(CG$141:CG$260)), 1, 0))</f>
        <v>120</v>
      </c>
      <c r="CH274" s="100">
        <f t="array" aca="1" ref="CH274" ca="1">SUM(IF(EXACT(_xlfn.FORMULATEXT(CH$141), _xlfn.FORMULATEXT(CH$141:CH$260)), 1, 0))</f>
        <v>120</v>
      </c>
      <c r="CI274" s="100">
        <f t="array" aca="1" ref="CI274" ca="1">SUM(IF(EXACT(_xlfn.FORMULATEXT(CI$141), _xlfn.FORMULATEXT(CI$141:CI$260)), 1, 0))</f>
        <v>120</v>
      </c>
      <c r="CJ274" s="100">
        <f t="array" aca="1" ref="CJ274" ca="1">SUM(IF(EXACT(_xlfn.FORMULATEXT(CJ$141), _xlfn.FORMULATEXT(CJ$141:CJ$260)), 1, 0))</f>
        <v>120</v>
      </c>
      <c r="CK274" s="100">
        <f t="array" aca="1" ref="CK274" ca="1">SUM(IF(EXACT(_xlfn.FORMULATEXT(CK$141), _xlfn.FORMULATEXT(CK$141:CK$260)), 1, 0))</f>
        <v>120</v>
      </c>
      <c r="CL274" s="100">
        <f t="array" aca="1" ref="CL274" ca="1">SUM(IF(EXACT(_xlfn.FORMULATEXT(CL$141), _xlfn.FORMULATEXT(CL$141:CL$260)), 1, 0))</f>
        <v>120</v>
      </c>
      <c r="CM274" s="100">
        <f t="array" aca="1" ref="CM274" ca="1">SUM(IF(EXACT(_xlfn.FORMULATEXT(CM$141), _xlfn.FORMULATEXT(CM$141:CM$260)), 1, 0))</f>
        <v>120</v>
      </c>
      <c r="CN274" s="100">
        <f t="array" aca="1" ref="CN274" ca="1">SUM(IF(EXACT(_xlfn.FORMULATEXT(CN$141), _xlfn.FORMULATEXT(CN$141:CN$260)), 1, 0))</f>
        <v>120</v>
      </c>
      <c r="CO274" s="100">
        <f t="array" aca="1" ref="CO274" ca="1">SUM(IF(EXACT(_xlfn.FORMULATEXT(CO$141), _xlfn.FORMULATEXT(CO$141:CO$260)), 1, 0))</f>
        <v>120</v>
      </c>
      <c r="CP274" s="100">
        <f t="array" aca="1" ref="CP274" ca="1">SUM(IF(EXACT(_xlfn.FORMULATEXT(CP$141), _xlfn.FORMULATEXT(CP$141:CP$260)), 1, 0))</f>
        <v>120</v>
      </c>
      <c r="CQ274" s="100">
        <f t="array" aca="1" ref="CQ274" ca="1">SUM(IF(EXACT(_xlfn.FORMULATEXT(CQ$141), _xlfn.FORMULATEXT(CQ$141:CQ$260)), 1, 0))</f>
        <v>120</v>
      </c>
      <c r="CR274" s="100">
        <f t="array" aca="1" ref="CR274" ca="1">SUM(IF(EXACT(_xlfn.FORMULATEXT(CR$141), _xlfn.FORMULATEXT(CR$141:CR$260)), 1, 0))</f>
        <v>120</v>
      </c>
      <c r="CS274" s="100">
        <f t="array" aca="1" ref="CS274" ca="1">SUM(IF(EXACT(_xlfn.FORMULATEXT(CS$141), _xlfn.FORMULATEXT(CS$141:CS$260)), 1, 0))</f>
        <v>120</v>
      </c>
      <c r="CT274" s="100">
        <f t="array" aca="1" ref="CT274" ca="1">SUM(IF(EXACT(_xlfn.FORMULATEXT(CT$141), _xlfn.FORMULATEXT(CT$141:CT$260)), 1, 0))</f>
        <v>120</v>
      </c>
      <c r="CU274" s="100">
        <f t="array" aca="1" ref="CU274" ca="1">SUM(IF(EXACT(_xlfn.FORMULATEXT(CU$141), _xlfn.FORMULATEXT(CU$141:CU$260)), 1, 0))</f>
        <v>120</v>
      </c>
      <c r="CV274" s="100">
        <f t="array" aca="1" ref="CV274" ca="1">SUM(IF(EXACT(_xlfn.FORMULATEXT(CV$141), _xlfn.FORMULATEXT(CV$141:CV$260)), 1, 0))</f>
        <v>120</v>
      </c>
      <c r="CW274" s="100">
        <f t="array" aca="1" ref="CW274" ca="1">SUM(IF(EXACT(_xlfn.FORMULATEXT(CW$141), _xlfn.FORMULATEXT(CW$141:CW$260)), 1, 0))</f>
        <v>120</v>
      </c>
      <c r="CX274" s="100">
        <f t="array" aca="1" ref="CX274" ca="1">SUM(IF(EXACT(_xlfn.FORMULATEXT(CX$141), _xlfn.FORMULATEXT(CX$141:CX$260)), 1, 0))</f>
        <v>120</v>
      </c>
      <c r="CY274" s="100">
        <f t="array" aca="1" ref="CY274" ca="1">SUM(IF(EXACT(_xlfn.FORMULATEXT(CY$141), _xlfn.FORMULATEXT(CY$141:CY$260)), 1, 0))</f>
        <v>120</v>
      </c>
      <c r="CZ274" s="100">
        <f t="array" aca="1" ref="CZ274" ca="1">SUM(IF(EXACT(_xlfn.FORMULATEXT(CZ$141), _xlfn.FORMULATEXT(CZ$141:CZ$260)), 1, 0))</f>
        <v>120</v>
      </c>
      <c r="DA274" s="100">
        <f t="array" aca="1" ref="DA274" ca="1">SUM(IF(EXACT(_xlfn.FORMULATEXT(DA$141), _xlfn.FORMULATEXT(DA$141:DA$260)), 1, 0))</f>
        <v>120</v>
      </c>
      <c r="DB274" s="100">
        <f t="array" aca="1" ref="DB274" ca="1">SUM(IF(EXACT(_xlfn.FORMULATEXT(DB$141), _xlfn.FORMULATEXT(DB$141:DB$260)), 1, 0))</f>
        <v>120</v>
      </c>
      <c r="DC274" s="100">
        <f t="array" aca="1" ref="DC274" ca="1">SUM(IF(EXACT(_xlfn.FORMULATEXT(DC$141), _xlfn.FORMULATEXT(DC$141:DC$260)), 1, 0))</f>
        <v>120</v>
      </c>
      <c r="DD274" s="100">
        <f t="array" aca="1" ref="DD274" ca="1">SUM(IF(EXACT(_xlfn.FORMULATEXT(DD$141), _xlfn.FORMULATEXT(DD$141:DD$260)), 1, 0))</f>
        <v>120</v>
      </c>
      <c r="DE274" s="100">
        <f t="array" aca="1" ref="DE274" ca="1">SUM(IF(EXACT(_xlfn.FORMULATEXT(DE$141), _xlfn.FORMULATEXT(DE$141:DE$260)), 1, 0))</f>
        <v>120</v>
      </c>
      <c r="DF274" s="100">
        <f t="array" aca="1" ref="DF274" ca="1">SUM(IF(EXACT(_xlfn.FORMULATEXT(DF$141), _xlfn.FORMULATEXT(DF$141:DF$260)), 1, 0))</f>
        <v>120</v>
      </c>
      <c r="DG274" s="100">
        <f t="array" aca="1" ref="DG274" ca="1">SUM(IF(EXACT(_xlfn.FORMULATEXT(DG$141), _xlfn.FORMULATEXT(DG$141:DG$260)), 1, 0))</f>
        <v>120</v>
      </c>
      <c r="DH274" s="100">
        <f t="array" aca="1" ref="DH274" ca="1">SUM(IF(EXACT(_xlfn.FORMULATEXT(DH$141), _xlfn.FORMULATEXT(DH$141:DH$260)), 1, 0))</f>
        <v>120</v>
      </c>
      <c r="DI274" s="100">
        <f t="array" aca="1" ref="DI274" ca="1">SUM(IF(EXACT(_xlfn.FORMULATEXT(DI$141), _xlfn.FORMULATEXT(DI$141:DI$260)), 1, 0))</f>
        <v>120</v>
      </c>
      <c r="DJ274" s="100">
        <f t="array" aca="1" ref="DJ274" ca="1">SUM(IF(EXACT(_xlfn.FORMULATEXT(DJ$141), _xlfn.FORMULATEXT(DJ$141:DJ$260)), 1, 0))</f>
        <v>120</v>
      </c>
      <c r="DK274" s="100">
        <f t="array" aca="1" ref="DK274" ca="1">SUM(IF(EXACT(_xlfn.FORMULATEXT(DK$141), _xlfn.FORMULATEXT(DK$141:DK$260)), 1, 0))</f>
        <v>120</v>
      </c>
      <c r="DL274" s="100">
        <f t="array" aca="1" ref="DL274" ca="1">SUM(IF(EXACT(_xlfn.FORMULATEXT(DL$141), _xlfn.FORMULATEXT(DL$141:DL$260)), 1, 0))</f>
        <v>120</v>
      </c>
      <c r="DM274" s="100">
        <f t="array" aca="1" ref="DM274" ca="1">SUM(IF(EXACT(_xlfn.FORMULATEXT(DM$141), _xlfn.FORMULATEXT(DM$141:DM$260)), 1, 0))</f>
        <v>120</v>
      </c>
      <c r="DN274" s="100">
        <f t="array" aca="1" ref="DN274" ca="1">SUM(IF(EXACT(_xlfn.FORMULATEXT(DN$141), _xlfn.FORMULATEXT(DN$141:DN$260)), 1, 0))</f>
        <v>120</v>
      </c>
      <c r="DO274" s="100">
        <f t="array" aca="1" ref="DO274" ca="1">SUM(IF(EXACT(_xlfn.FORMULATEXT(DO$141), _xlfn.FORMULATEXT(DO$141:DO$260)), 1, 0))</f>
        <v>120</v>
      </c>
      <c r="DP274" s="100">
        <f t="array" aca="1" ref="DP274" ca="1">SUM(IF(EXACT(_xlfn.FORMULATEXT(DP$141), _xlfn.FORMULATEXT(DP$141:DP$260)), 1, 0))</f>
        <v>120</v>
      </c>
      <c r="DQ274" s="100">
        <f t="array" aca="1" ref="DQ274" ca="1">SUM(IF(EXACT(_xlfn.FORMULATEXT(DQ$141), _xlfn.FORMULATEXT(DQ$141:DQ$260)), 1, 0))</f>
        <v>120</v>
      </c>
      <c r="DR274" s="100">
        <f t="array" aca="1" ref="DR274" ca="1">SUM(IF(EXACT(_xlfn.FORMULATEXT(DR$141), _xlfn.FORMULATEXT(DR$141:DR$260)), 1, 0))</f>
        <v>120</v>
      </c>
      <c r="DS274" s="100">
        <f t="array" aca="1" ref="DS274" ca="1">SUM(IF(EXACT(_xlfn.FORMULATEXT(DS$141), _xlfn.FORMULATEXT(DS$141:DS$260)), 1, 0))</f>
        <v>120</v>
      </c>
      <c r="DT274" s="100">
        <f t="array" aca="1" ref="DT274" ca="1">SUM(IF(EXACT(_xlfn.FORMULATEXT(DT$141), _xlfn.FORMULATEXT(DT$141:DT$260)), 1, 0))</f>
        <v>120</v>
      </c>
      <c r="DV274" s="14"/>
      <c r="DW274" s="14"/>
    </row>
  </sheetData>
  <phoneticPr fontId="3"/>
  <conditionalFormatting sqref="D4:DH113 DS4:DT113 DS124:DT133 D124:DH133">
    <cfRule type="expression" dxfId="90" priority="36">
      <formula>D4=0</formula>
    </cfRule>
  </conditionalFormatting>
  <conditionalFormatting sqref="B4:DH106 DS4:DT113 C107:DH113 B107:B123">
    <cfRule type="expression" dxfId="89" priority="35">
      <formula>ISERROR($C4)</formula>
    </cfRule>
  </conditionalFormatting>
  <conditionalFormatting sqref="D3:DH113 DS3:DS113 DS124:DS133 D124:DH133 D2:DS2">
    <cfRule type="expression" dxfId="88" priority="34">
      <formula>ISERROR(D$3)</formula>
    </cfRule>
  </conditionalFormatting>
  <conditionalFormatting sqref="D141:DH270 DS141:DT270">
    <cfRule type="expression" dxfId="87" priority="33">
      <formula>D141=0</formula>
    </cfRule>
  </conditionalFormatting>
  <conditionalFormatting sqref="DS141:DT260 B141:DH260">
    <cfRule type="expression" dxfId="86" priority="32">
      <formula>ISERROR($C141)</formula>
    </cfRule>
  </conditionalFormatting>
  <conditionalFormatting sqref="D140:DH270 DS140:DS270 D139:DS139">
    <cfRule type="expression" dxfId="85" priority="31">
      <formula>ISERROR(D$3)</formula>
    </cfRule>
  </conditionalFormatting>
  <conditionalFormatting sqref="DI4:DM113 DI124:DM133">
    <cfRule type="expression" dxfId="84" priority="30">
      <formula>DI4=0</formula>
    </cfRule>
  </conditionalFormatting>
  <conditionalFormatting sqref="DI4:DM113">
    <cfRule type="expression" dxfId="83" priority="29">
      <formula>ISERROR($C4)</formula>
    </cfRule>
  </conditionalFormatting>
  <conditionalFormatting sqref="DI3:DM113 DI124:DM133">
    <cfRule type="expression" dxfId="82" priority="28">
      <formula>ISERROR(DI$3)</formula>
    </cfRule>
  </conditionalFormatting>
  <conditionalFormatting sqref="DI141:DM270">
    <cfRule type="expression" dxfId="81" priority="27">
      <formula>DI141=0</formula>
    </cfRule>
  </conditionalFormatting>
  <conditionalFormatting sqref="DI141:DM260">
    <cfRule type="expression" dxfId="80" priority="26">
      <formula>ISERROR($C141)</formula>
    </cfRule>
  </conditionalFormatting>
  <conditionalFormatting sqref="DI140:DM270">
    <cfRule type="expression" dxfId="79" priority="25">
      <formula>ISERROR(DI$3)</formula>
    </cfRule>
  </conditionalFormatting>
  <conditionalFormatting sqref="DN4:DR113 DN124:DR133">
    <cfRule type="expression" dxfId="78" priority="24">
      <formula>DN4=0</formula>
    </cfRule>
  </conditionalFormatting>
  <conditionalFormatting sqref="DN4:DR113">
    <cfRule type="expression" dxfId="77" priority="23">
      <formula>ISERROR($C4)</formula>
    </cfRule>
  </conditionalFormatting>
  <conditionalFormatting sqref="DN3:DR113 DN124:DR133">
    <cfRule type="expression" dxfId="76" priority="22">
      <formula>ISERROR(DN$3)</formula>
    </cfRule>
  </conditionalFormatting>
  <conditionalFormatting sqref="DN141:DR270">
    <cfRule type="expression" dxfId="75" priority="21">
      <formula>DN141=0</formula>
    </cfRule>
  </conditionalFormatting>
  <conditionalFormatting sqref="DN141:DR260">
    <cfRule type="expression" dxfId="74" priority="20">
      <formula>ISERROR($C141)</formula>
    </cfRule>
  </conditionalFormatting>
  <conditionalFormatting sqref="DN140:DR270">
    <cfRule type="expression" dxfId="73" priority="19">
      <formula>ISERROR(DN$3)</formula>
    </cfRule>
  </conditionalFormatting>
  <conditionalFormatting sqref="D114:DH118 DS114:DT118">
    <cfRule type="expression" dxfId="72" priority="18">
      <formula>D114=0</formula>
    </cfRule>
  </conditionalFormatting>
  <conditionalFormatting sqref="C114:DH118 DS114:DT118">
    <cfRule type="expression" dxfId="71" priority="17">
      <formula>ISERROR($C114)</formula>
    </cfRule>
  </conditionalFormatting>
  <conditionalFormatting sqref="D114:DH118 DS114:DS118">
    <cfRule type="expression" dxfId="70" priority="16">
      <formula>ISERROR(D$3)</formula>
    </cfRule>
  </conditionalFormatting>
  <conditionalFormatting sqref="DI114:DM118">
    <cfRule type="expression" dxfId="69" priority="15">
      <formula>DI114=0</formula>
    </cfRule>
  </conditionalFormatting>
  <conditionalFormatting sqref="DI114:DM118">
    <cfRule type="expression" dxfId="68" priority="14">
      <formula>ISERROR($C114)</formula>
    </cfRule>
  </conditionalFormatting>
  <conditionalFormatting sqref="DI114:DM118">
    <cfRule type="expression" dxfId="67" priority="13">
      <formula>ISERROR(DI$3)</formula>
    </cfRule>
  </conditionalFormatting>
  <conditionalFormatting sqref="DN114:DR118">
    <cfRule type="expression" dxfId="66" priority="12">
      <formula>DN114=0</formula>
    </cfRule>
  </conditionalFormatting>
  <conditionalFormatting sqref="DN114:DR118">
    <cfRule type="expression" dxfId="65" priority="11">
      <formula>ISERROR($C114)</formula>
    </cfRule>
  </conditionalFormatting>
  <conditionalFormatting sqref="DN114:DR118">
    <cfRule type="expression" dxfId="64" priority="10">
      <formula>ISERROR(DN$3)</formula>
    </cfRule>
  </conditionalFormatting>
  <conditionalFormatting sqref="D119:DH123 DS119:DT123">
    <cfRule type="expression" dxfId="63" priority="9">
      <formula>D119=0</formula>
    </cfRule>
  </conditionalFormatting>
  <conditionalFormatting sqref="DS119:DT123 C119:DH123">
    <cfRule type="expression" dxfId="62" priority="8">
      <formula>ISERROR($C119)</formula>
    </cfRule>
  </conditionalFormatting>
  <conditionalFormatting sqref="D119:DH123 DS119:DS123">
    <cfRule type="expression" dxfId="61" priority="7">
      <formula>ISERROR(D$3)</formula>
    </cfRule>
  </conditionalFormatting>
  <conditionalFormatting sqref="DI119:DM123">
    <cfRule type="expression" dxfId="60" priority="6">
      <formula>DI119=0</formula>
    </cfRule>
  </conditionalFormatting>
  <conditionalFormatting sqref="DI119:DM123">
    <cfRule type="expression" dxfId="59" priority="5">
      <formula>ISERROR($C119)</formula>
    </cfRule>
  </conditionalFormatting>
  <conditionalFormatting sqref="DI119:DM123">
    <cfRule type="expression" dxfId="58" priority="4">
      <formula>ISERROR(DI$3)</formula>
    </cfRule>
  </conditionalFormatting>
  <conditionalFormatting sqref="DN119:DR123">
    <cfRule type="expression" dxfId="57" priority="3">
      <formula>DN119=0</formula>
    </cfRule>
  </conditionalFormatting>
  <conditionalFormatting sqref="DN119:DR123">
    <cfRule type="expression" dxfId="56" priority="2">
      <formula>ISERROR($C119)</formula>
    </cfRule>
  </conditionalFormatting>
  <conditionalFormatting sqref="DN119:DR123">
    <cfRule type="expression" dxfId="55" priority="1">
      <formula>ISERROR(DN$3)</formula>
    </cfRule>
  </conditionalFormatting>
  <pageMargins left="0.78740157480314965" right="0.78740157480314965" top="0.98425196850393704" bottom="0.82677165354330717" header="0.51181102362204722" footer="0.1968503937007874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FFC000"/>
  </sheetPr>
  <dimension ref="B1:DV367"/>
  <sheetViews>
    <sheetView zoomScale="80" zoomScaleNormal="80" workbookViewId="0"/>
  </sheetViews>
  <sheetFormatPr defaultColWidth="9.109375" defaultRowHeight="15.75" x14ac:dyDescent="0.25"/>
  <cols>
    <col min="1" max="1" width="2.6640625" style="35" customWidth="1"/>
    <col min="2" max="2" width="9.109375" style="35"/>
    <col min="3" max="3" width="14.88671875" style="35" customWidth="1"/>
    <col min="4" max="4" width="11.5546875" style="35" customWidth="1"/>
    <col min="5" max="13" width="10.109375" style="35" customWidth="1"/>
    <col min="14" max="14" width="9.5546875" style="35" customWidth="1"/>
    <col min="15" max="16" width="10.109375" style="35" customWidth="1"/>
    <col min="17" max="123" width="9.33203125" style="35" customWidth="1"/>
    <col min="124" max="126" width="9.109375" style="35"/>
    <col min="127" max="127" width="18.44140625" style="35" customWidth="1"/>
    <col min="128" max="128" width="9.109375" style="35"/>
    <col min="129" max="129" width="11.5546875" style="35" customWidth="1"/>
    <col min="130" max="130" width="13.109375" style="35" customWidth="1"/>
    <col min="131" max="16384" width="9.109375" style="35"/>
  </cols>
  <sheetData>
    <row r="1" spans="2:124" ht="19.5" customHeight="1" x14ac:dyDescent="0.25">
      <c r="C1" s="122" t="s">
        <v>382</v>
      </c>
    </row>
    <row r="2" spans="2:124" x14ac:dyDescent="0.25">
      <c r="B2" s="51"/>
      <c r="C2" s="45"/>
      <c r="D2" s="18">
        <v>1</v>
      </c>
      <c r="E2" s="19">
        <v>2</v>
      </c>
      <c r="F2" s="19">
        <v>3</v>
      </c>
      <c r="G2" s="19">
        <v>4</v>
      </c>
      <c r="H2" s="19">
        <v>5</v>
      </c>
      <c r="I2" s="19">
        <v>6</v>
      </c>
      <c r="J2" s="19">
        <v>7</v>
      </c>
      <c r="K2" s="19">
        <v>8</v>
      </c>
      <c r="L2" s="19">
        <v>9</v>
      </c>
      <c r="M2" s="19">
        <v>10</v>
      </c>
      <c r="N2" s="19">
        <v>11</v>
      </c>
      <c r="O2" s="19">
        <v>12</v>
      </c>
      <c r="P2" s="19">
        <v>13</v>
      </c>
      <c r="Q2" s="19">
        <v>14</v>
      </c>
      <c r="R2" s="19">
        <v>15</v>
      </c>
      <c r="S2" s="19">
        <v>16</v>
      </c>
      <c r="T2" s="19">
        <v>17</v>
      </c>
      <c r="U2" s="19">
        <v>18</v>
      </c>
      <c r="V2" s="19">
        <v>19</v>
      </c>
      <c r="W2" s="19">
        <v>20</v>
      </c>
      <c r="X2" s="19">
        <v>21</v>
      </c>
      <c r="Y2" s="19">
        <v>22</v>
      </c>
      <c r="Z2" s="19">
        <v>23</v>
      </c>
      <c r="AA2" s="19">
        <v>24</v>
      </c>
      <c r="AB2" s="19">
        <v>25</v>
      </c>
      <c r="AC2" s="19">
        <v>26</v>
      </c>
      <c r="AD2" s="19">
        <v>27</v>
      </c>
      <c r="AE2" s="19">
        <v>28</v>
      </c>
      <c r="AF2" s="19">
        <v>29</v>
      </c>
      <c r="AG2" s="19">
        <v>30</v>
      </c>
      <c r="AH2" s="19">
        <v>31</v>
      </c>
      <c r="AI2" s="19">
        <v>32</v>
      </c>
      <c r="AJ2" s="19">
        <v>33</v>
      </c>
      <c r="AK2" s="19">
        <v>34</v>
      </c>
      <c r="AL2" s="19">
        <v>35</v>
      </c>
      <c r="AM2" s="19">
        <v>36</v>
      </c>
      <c r="AN2" s="19">
        <v>37</v>
      </c>
      <c r="AO2" s="19">
        <v>38</v>
      </c>
      <c r="AP2" s="19">
        <v>39</v>
      </c>
      <c r="AQ2" s="19">
        <v>40</v>
      </c>
      <c r="AR2" s="19">
        <v>41</v>
      </c>
      <c r="AS2" s="19">
        <v>42</v>
      </c>
      <c r="AT2" s="19">
        <v>43</v>
      </c>
      <c r="AU2" s="19">
        <v>44</v>
      </c>
      <c r="AV2" s="19">
        <v>45</v>
      </c>
      <c r="AW2" s="19">
        <v>46</v>
      </c>
      <c r="AX2" s="19">
        <v>47</v>
      </c>
      <c r="AY2" s="19">
        <v>48</v>
      </c>
      <c r="AZ2" s="19">
        <v>49</v>
      </c>
      <c r="BA2" s="19">
        <v>50</v>
      </c>
      <c r="BB2" s="19">
        <v>51</v>
      </c>
      <c r="BC2" s="19">
        <v>52</v>
      </c>
      <c r="BD2" s="19">
        <v>53</v>
      </c>
      <c r="BE2" s="19">
        <v>54</v>
      </c>
      <c r="BF2" s="19">
        <v>55</v>
      </c>
      <c r="BG2" s="19">
        <v>56</v>
      </c>
      <c r="BH2" s="19">
        <v>57</v>
      </c>
      <c r="BI2" s="19">
        <v>58</v>
      </c>
      <c r="BJ2" s="19">
        <v>59</v>
      </c>
      <c r="BK2" s="19">
        <v>60</v>
      </c>
      <c r="BL2" s="19">
        <v>61</v>
      </c>
      <c r="BM2" s="19">
        <v>62</v>
      </c>
      <c r="BN2" s="19">
        <v>63</v>
      </c>
      <c r="BO2" s="19">
        <v>64</v>
      </c>
      <c r="BP2" s="19">
        <v>65</v>
      </c>
      <c r="BQ2" s="19">
        <v>66</v>
      </c>
      <c r="BR2" s="19">
        <v>67</v>
      </c>
      <c r="BS2" s="19">
        <v>68</v>
      </c>
      <c r="BT2" s="19">
        <v>69</v>
      </c>
      <c r="BU2" s="19">
        <v>70</v>
      </c>
      <c r="BV2" s="19">
        <v>71</v>
      </c>
      <c r="BW2" s="19">
        <v>72</v>
      </c>
      <c r="BX2" s="19">
        <v>73</v>
      </c>
      <c r="BY2" s="19">
        <v>74</v>
      </c>
      <c r="BZ2" s="19">
        <v>75</v>
      </c>
      <c r="CA2" s="19">
        <v>76</v>
      </c>
      <c r="CB2" s="19">
        <v>77</v>
      </c>
      <c r="CC2" s="19">
        <v>78</v>
      </c>
      <c r="CD2" s="19">
        <v>79</v>
      </c>
      <c r="CE2" s="19">
        <v>80</v>
      </c>
      <c r="CF2" s="19">
        <v>81</v>
      </c>
      <c r="CG2" s="19">
        <v>82</v>
      </c>
      <c r="CH2" s="19">
        <v>83</v>
      </c>
      <c r="CI2" s="19">
        <v>84</v>
      </c>
      <c r="CJ2" s="19">
        <v>85</v>
      </c>
      <c r="CK2" s="19">
        <v>86</v>
      </c>
      <c r="CL2" s="19">
        <v>87</v>
      </c>
      <c r="CM2" s="19">
        <v>88</v>
      </c>
      <c r="CN2" s="19">
        <v>89</v>
      </c>
      <c r="CO2" s="19">
        <v>90</v>
      </c>
      <c r="CP2" s="19">
        <v>91</v>
      </c>
      <c r="CQ2" s="19">
        <v>92</v>
      </c>
      <c r="CR2" s="19">
        <v>93</v>
      </c>
      <c r="CS2" s="19">
        <v>94</v>
      </c>
      <c r="CT2" s="19">
        <v>95</v>
      </c>
      <c r="CU2" s="19">
        <v>96</v>
      </c>
      <c r="CV2" s="19">
        <v>97</v>
      </c>
      <c r="CW2" s="19">
        <v>98</v>
      </c>
      <c r="CX2" s="19">
        <v>99</v>
      </c>
      <c r="CY2" s="19">
        <v>100</v>
      </c>
      <c r="CZ2" s="19">
        <v>101</v>
      </c>
      <c r="DA2" s="19">
        <v>102</v>
      </c>
      <c r="DB2" s="19">
        <v>103</v>
      </c>
      <c r="DC2" s="19">
        <v>104</v>
      </c>
      <c r="DD2" s="19">
        <v>105</v>
      </c>
      <c r="DE2" s="19">
        <v>106</v>
      </c>
      <c r="DF2" s="19">
        <v>107</v>
      </c>
      <c r="DG2" s="19">
        <v>108</v>
      </c>
      <c r="DH2" s="19">
        <v>109</v>
      </c>
      <c r="DI2" s="19">
        <v>110</v>
      </c>
      <c r="DJ2" s="19">
        <v>111</v>
      </c>
      <c r="DK2" s="19">
        <v>112</v>
      </c>
      <c r="DL2" s="19">
        <v>113</v>
      </c>
      <c r="DM2" s="19">
        <v>114</v>
      </c>
      <c r="DN2" s="19">
        <v>115</v>
      </c>
      <c r="DO2" s="19">
        <v>116</v>
      </c>
      <c r="DP2" s="19">
        <v>117</v>
      </c>
      <c r="DQ2" s="19">
        <v>118</v>
      </c>
      <c r="DR2" s="19">
        <v>119</v>
      </c>
      <c r="DS2" s="19">
        <v>120</v>
      </c>
      <c r="DT2" s="20"/>
    </row>
    <row r="3" spans="2:124" ht="24" x14ac:dyDescent="0.25">
      <c r="B3" s="52"/>
      <c r="C3" s="202"/>
      <c r="D3" s="203" t="str">
        <f t="array" ref="D3:DS3">TRANSPOSE(分類_出力)</f>
        <v>農業</v>
      </c>
      <c r="E3" s="203" t="str">
        <v>林業</v>
      </c>
      <c r="F3" s="203" t="str">
        <v>漁業</v>
      </c>
      <c r="G3" s="203" t="str">
        <v>鉱業</v>
      </c>
      <c r="H3" s="203" t="str">
        <v>製造業</v>
      </c>
      <c r="I3" s="203" t="str">
        <v>建設業</v>
      </c>
      <c r="J3" s="203" t="str">
        <v>電気・ガス・水道</v>
      </c>
      <c r="K3" s="203" t="str">
        <v>商業</v>
      </c>
      <c r="L3" s="203" t="str">
        <v>金融・保険・不動産</v>
      </c>
      <c r="M3" s="203" t="str">
        <v>運輸・情報通信</v>
      </c>
      <c r="N3" s="203" t="str">
        <v>公務</v>
      </c>
      <c r="O3" s="203" t="str">
        <v>サービス業</v>
      </c>
      <c r="P3" s="203" t="str">
        <v>分類不明</v>
      </c>
      <c r="Q3" s="203" t="str">
        <v>-</v>
      </c>
      <c r="R3" s="203" t="str">
        <v>-</v>
      </c>
      <c r="S3" s="203" t="str">
        <v>-</v>
      </c>
      <c r="T3" s="203" t="str">
        <v>-</v>
      </c>
      <c r="U3" s="203" t="str">
        <v>-</v>
      </c>
      <c r="V3" s="203" t="str">
        <v>-</v>
      </c>
      <c r="W3" s="203" t="str">
        <v>-</v>
      </c>
      <c r="X3" s="203" t="str">
        <v>-</v>
      </c>
      <c r="Y3" s="203" t="str">
        <v>-</v>
      </c>
      <c r="Z3" s="203" t="str">
        <v>-</v>
      </c>
      <c r="AA3" s="203" t="str">
        <v>-</v>
      </c>
      <c r="AB3" s="203" t="str">
        <v>-</v>
      </c>
      <c r="AC3" s="203" t="str">
        <v>-</v>
      </c>
      <c r="AD3" s="203" t="str">
        <v>-</v>
      </c>
      <c r="AE3" s="203" t="str">
        <v>-</v>
      </c>
      <c r="AF3" s="203" t="str">
        <v>-</v>
      </c>
      <c r="AG3" s="203" t="str">
        <v>-</v>
      </c>
      <c r="AH3" s="203" t="str">
        <v>-</v>
      </c>
      <c r="AI3" s="203" t="str">
        <v>-</v>
      </c>
      <c r="AJ3" s="203" t="str">
        <v>-</v>
      </c>
      <c r="AK3" s="203" t="str">
        <v>-</v>
      </c>
      <c r="AL3" s="203" t="str">
        <v>-</v>
      </c>
      <c r="AM3" s="203" t="str">
        <v>-</v>
      </c>
      <c r="AN3" s="203" t="str">
        <v>-</v>
      </c>
      <c r="AO3" s="203" t="str">
        <v>-</v>
      </c>
      <c r="AP3" s="203" t="str">
        <v>-</v>
      </c>
      <c r="AQ3" s="203" t="str">
        <v>-</v>
      </c>
      <c r="AR3" s="203" t="str">
        <v>-</v>
      </c>
      <c r="AS3" s="203" t="str">
        <v>-</v>
      </c>
      <c r="AT3" s="203" t="str">
        <v>-</v>
      </c>
      <c r="AU3" s="203" t="str">
        <v>-</v>
      </c>
      <c r="AV3" s="203" t="str">
        <v>-</v>
      </c>
      <c r="AW3" s="203" t="str">
        <v>-</v>
      </c>
      <c r="AX3" s="203" t="str">
        <v>-</v>
      </c>
      <c r="AY3" s="203" t="str">
        <v>-</v>
      </c>
      <c r="AZ3" s="203" t="str">
        <v>-</v>
      </c>
      <c r="BA3" s="203" t="str">
        <v>-</v>
      </c>
      <c r="BB3" s="203" t="str">
        <v>-</v>
      </c>
      <c r="BC3" s="203" t="str">
        <v>-</v>
      </c>
      <c r="BD3" s="203" t="str">
        <v>-</v>
      </c>
      <c r="BE3" s="203" t="str">
        <v>-</v>
      </c>
      <c r="BF3" s="203" t="str">
        <v>-</v>
      </c>
      <c r="BG3" s="203" t="str">
        <v>-</v>
      </c>
      <c r="BH3" s="203" t="str">
        <v>-</v>
      </c>
      <c r="BI3" s="203" t="str">
        <v>-</v>
      </c>
      <c r="BJ3" s="203" t="str">
        <v>-</v>
      </c>
      <c r="BK3" s="203" t="str">
        <v>-</v>
      </c>
      <c r="BL3" s="203" t="str">
        <v>-</v>
      </c>
      <c r="BM3" s="203" t="str">
        <v>-</v>
      </c>
      <c r="BN3" s="203" t="str">
        <v>-</v>
      </c>
      <c r="BO3" s="203" t="str">
        <v>-</v>
      </c>
      <c r="BP3" s="203" t="str">
        <v>-</v>
      </c>
      <c r="BQ3" s="203" t="str">
        <v>-</v>
      </c>
      <c r="BR3" s="203" t="str">
        <v>-</v>
      </c>
      <c r="BS3" s="203" t="str">
        <v>-</v>
      </c>
      <c r="BT3" s="203" t="str">
        <v>-</v>
      </c>
      <c r="BU3" s="203" t="str">
        <v>-</v>
      </c>
      <c r="BV3" s="203" t="str">
        <v>-</v>
      </c>
      <c r="BW3" s="203" t="str">
        <v>-</v>
      </c>
      <c r="BX3" s="203" t="str">
        <v>-</v>
      </c>
      <c r="BY3" s="203" t="str">
        <v>-</v>
      </c>
      <c r="BZ3" s="203" t="str">
        <v>-</v>
      </c>
      <c r="CA3" s="203" t="str">
        <v>-</v>
      </c>
      <c r="CB3" s="203" t="str">
        <v>-</v>
      </c>
      <c r="CC3" s="203" t="str">
        <v>-</v>
      </c>
      <c r="CD3" s="203" t="str">
        <v>-</v>
      </c>
      <c r="CE3" s="203" t="str">
        <v>-</v>
      </c>
      <c r="CF3" s="203" t="str">
        <v>-</v>
      </c>
      <c r="CG3" s="203" t="str">
        <v>-</v>
      </c>
      <c r="CH3" s="203" t="str">
        <v>-</v>
      </c>
      <c r="CI3" s="203" t="str">
        <v>-</v>
      </c>
      <c r="CJ3" s="203" t="str">
        <v>-</v>
      </c>
      <c r="CK3" s="203" t="str">
        <v>-</v>
      </c>
      <c r="CL3" s="203" t="str">
        <v>-</v>
      </c>
      <c r="CM3" s="203" t="str">
        <v>-</v>
      </c>
      <c r="CN3" s="203" t="str">
        <v>-</v>
      </c>
      <c r="CO3" s="203" t="str">
        <v>-</v>
      </c>
      <c r="CP3" s="203" t="str">
        <v>-</v>
      </c>
      <c r="CQ3" s="203" t="str">
        <v>-</v>
      </c>
      <c r="CR3" s="203" t="str">
        <v>-</v>
      </c>
      <c r="CS3" s="203" t="str">
        <v>-</v>
      </c>
      <c r="CT3" s="203" t="str">
        <v>-</v>
      </c>
      <c r="CU3" s="203" t="str">
        <v>-</v>
      </c>
      <c r="CV3" s="203" t="str">
        <v>-</v>
      </c>
      <c r="CW3" s="203" t="str">
        <v>-</v>
      </c>
      <c r="CX3" s="203" t="str">
        <v>-</v>
      </c>
      <c r="CY3" s="203" t="str">
        <v>-</v>
      </c>
      <c r="CZ3" s="203" t="str">
        <v>-</v>
      </c>
      <c r="DA3" s="203" t="str">
        <v>-</v>
      </c>
      <c r="DB3" s="203" t="str">
        <v>-</v>
      </c>
      <c r="DC3" s="203" t="str">
        <v>-</v>
      </c>
      <c r="DD3" s="203" t="str">
        <v>-</v>
      </c>
      <c r="DE3" s="203" t="str">
        <v>-</v>
      </c>
      <c r="DF3" s="203" t="str">
        <v>-</v>
      </c>
      <c r="DG3" s="203" t="str">
        <v>-</v>
      </c>
      <c r="DH3" s="203" t="str">
        <v>-</v>
      </c>
      <c r="DI3" s="203" t="str">
        <v>-</v>
      </c>
      <c r="DJ3" s="203" t="str">
        <v>-</v>
      </c>
      <c r="DK3" s="203" t="str">
        <v>-</v>
      </c>
      <c r="DL3" s="203" t="str">
        <v>-</v>
      </c>
      <c r="DM3" s="203" t="str">
        <v>-</v>
      </c>
      <c r="DN3" s="203" t="str">
        <v>-</v>
      </c>
      <c r="DO3" s="203" t="str">
        <v>-</v>
      </c>
      <c r="DP3" s="203" t="str">
        <v>-</v>
      </c>
      <c r="DQ3" s="203" t="str">
        <v>-</v>
      </c>
      <c r="DR3" s="203" t="str">
        <v>-</v>
      </c>
      <c r="DS3" s="203" t="str">
        <v>-</v>
      </c>
      <c r="DT3" s="50"/>
    </row>
    <row r="4" spans="2:124" x14ac:dyDescent="0.25">
      <c r="B4" s="53">
        <v>1</v>
      </c>
      <c r="C4" s="192" t="str">
        <f t="array" ref="C4:C123">分類_出力</f>
        <v>農業</v>
      </c>
      <c r="D4" s="193">
        <f t="array" ref="D4">SUMPRODUCT(計算_投入係数表_加工!$D141:$DS141, 生産額_中分類, IF(列分類振分=D$3, 1, 0))/SUMPRODUCT(生産額_中分類, IF(列分類振分=D$3, 1, 0))</f>
        <v>0.19697455980445944</v>
      </c>
      <c r="E4" s="194">
        <f t="array" ref="E4">SUMPRODUCT(計算_投入係数表_加工!$D141:$DS141, 生産額_中分類, IF(列分類振分=E$3, 1, 0))/SUMPRODUCT(生産額_中分類, IF(列分類振分=E$3, 1, 0))</f>
        <v>1.5954809081304845E-3</v>
      </c>
      <c r="F4" s="194">
        <f t="array" ref="F4">SUMPRODUCT(計算_投入係数表_加工!$D141:$DS141, 生産額_中分類, IF(列分類振分=F$3, 1, 0))/SUMPRODUCT(生産額_中分類, IF(列分類振分=F$3, 1, 0))</f>
        <v>0</v>
      </c>
      <c r="G4" s="194">
        <f t="array" ref="G4">SUMPRODUCT(計算_投入係数表_加工!$D141:$DS141, 生産額_中分類, IF(列分類振分=G$3, 1, 0))/SUMPRODUCT(生産額_中分類, IF(列分類振分=G$3, 1, 0))</f>
        <v>0</v>
      </c>
      <c r="H4" s="194">
        <f t="array" ref="H4">SUMPRODUCT(計算_投入係数表_加工!$D141:$DS141, 生産額_中分類, IF(列分類振分=H$3, 1, 0))/SUMPRODUCT(生産額_中分類, IF(列分類振分=H$3, 1, 0))</f>
        <v>7.4328850631843441E-2</v>
      </c>
      <c r="I4" s="194">
        <f t="array" ref="I4">SUMPRODUCT(計算_投入係数表_加工!$D141:$DS141, 生産額_中分類, IF(列分類振分=I$3, 1, 0))/SUMPRODUCT(生産額_中分類, IF(列分類振分=I$3, 1, 0))</f>
        <v>1.9503468406824908E-3</v>
      </c>
      <c r="J4" s="194">
        <f t="array" ref="J4">SUMPRODUCT(計算_投入係数表_加工!$D141:$DS141, 生産額_中分類, IF(列分類振分=J$3, 1, 0))/SUMPRODUCT(生産額_中分類, IF(列分類振分=J$3, 1, 0))</f>
        <v>0</v>
      </c>
      <c r="K4" s="194">
        <f t="array" ref="K4">SUMPRODUCT(計算_投入係数表_加工!$D141:$DS141, 生産額_中分類, IF(列分類振分=K$3, 1, 0))/SUMPRODUCT(生産額_中分類, IF(列分類振分=K$3, 1, 0))</f>
        <v>1.0988730506086118E-4</v>
      </c>
      <c r="L4" s="194">
        <f t="array" ref="L4">SUMPRODUCT(計算_投入係数表_加工!$D141:$DS141, 生産額_中分類, IF(列分類振分=L$3, 1, 0))/SUMPRODUCT(生産額_中分類, IF(列分類振分=L$3, 1, 0))</f>
        <v>2.624565831197374E-6</v>
      </c>
      <c r="M4" s="194">
        <f t="array" ref="M4">SUMPRODUCT(計算_投入係数表_加工!$D141:$DS141, 生産額_中分類, IF(列分類振分=M$3, 1, 0))/SUMPRODUCT(生産額_中分類, IF(列分類振分=M$3, 1, 0))</f>
        <v>1.4506434794658168E-4</v>
      </c>
      <c r="N4" s="194">
        <f t="array" ref="N4">SUMPRODUCT(計算_投入係数表_加工!$D141:$DS141, 生産額_中分類, IF(列分類振分=N$3, 1, 0))/SUMPRODUCT(生産額_中分類, IF(列分類振分=N$3, 1, 0))</f>
        <v>9.578701991663389E-5</v>
      </c>
      <c r="O4" s="194">
        <f t="array" ref="O4">SUMPRODUCT(計算_投入係数表_加工!$D141:$DS141, 生産額_中分類, IF(列分類振分=O$3, 1, 0))/SUMPRODUCT(生産額_中分類, IF(列分類振分=O$3, 1, 0))</f>
        <v>4.7661896013087082E-3</v>
      </c>
      <c r="P4" s="194">
        <f t="array" ref="P4">SUMPRODUCT(計算_投入係数表_加工!$D141:$DS141, 生産額_中分類, IF(列分類振分=P$3, 1, 0))/SUMPRODUCT(生産額_中分類, IF(列分類振分=P$3, 1, 0))</f>
        <v>0</v>
      </c>
      <c r="Q4" s="194" t="e">
        <f t="array" ref="Q4">SUMPRODUCT(計算_投入係数表_加工!$D141:$DS141, 生産額_中分類, IF(列分類振分=Q$3, 1, 0))/SUMPRODUCT(生産額_中分類, IF(列分類振分=Q$3, 1, 0))</f>
        <v>#DIV/0!</v>
      </c>
      <c r="R4" s="194" t="e">
        <f t="array" ref="R4">SUMPRODUCT(計算_投入係数表_加工!$D141:$DS141, 生産額_中分類, IF(列分類振分=R$3, 1, 0))/SUMPRODUCT(生産額_中分類, IF(列分類振分=R$3, 1, 0))</f>
        <v>#DIV/0!</v>
      </c>
      <c r="S4" s="194" t="e">
        <f t="array" ref="S4">SUMPRODUCT(計算_投入係数表_加工!$D141:$DS141, 生産額_中分類, IF(列分類振分=S$3, 1, 0))/SUMPRODUCT(生産額_中分類, IF(列分類振分=S$3, 1, 0))</f>
        <v>#DIV/0!</v>
      </c>
      <c r="T4" s="194" t="e">
        <f t="array" ref="T4">SUMPRODUCT(計算_投入係数表_加工!$D141:$DS141, 生産額_中分類, IF(列分類振分=T$3, 1, 0))/SUMPRODUCT(生産額_中分類, IF(列分類振分=T$3, 1, 0))</f>
        <v>#DIV/0!</v>
      </c>
      <c r="U4" s="194" t="e">
        <f t="array" ref="U4">SUMPRODUCT(計算_投入係数表_加工!$D141:$DS141, 生産額_中分類, IF(列分類振分=U$3, 1, 0))/SUMPRODUCT(生産額_中分類, IF(列分類振分=U$3, 1, 0))</f>
        <v>#DIV/0!</v>
      </c>
      <c r="V4" s="194" t="e">
        <f t="array" ref="V4">SUMPRODUCT(計算_投入係数表_加工!$D141:$DS141, 生産額_中分類, IF(列分類振分=V$3, 1, 0))/SUMPRODUCT(生産額_中分類, IF(列分類振分=V$3, 1, 0))</f>
        <v>#DIV/0!</v>
      </c>
      <c r="W4" s="194" t="e">
        <f t="array" ref="W4">SUMPRODUCT(計算_投入係数表_加工!$D141:$DS141, 生産額_中分類, IF(列分類振分=W$3, 1, 0))/SUMPRODUCT(生産額_中分類, IF(列分類振分=W$3, 1, 0))</f>
        <v>#DIV/0!</v>
      </c>
      <c r="X4" s="194" t="e">
        <f t="array" ref="X4">SUMPRODUCT(計算_投入係数表_加工!$D141:$DS141, 生産額_中分類, IF(列分類振分=X$3, 1, 0))/SUMPRODUCT(生産額_中分類, IF(列分類振分=X$3, 1, 0))</f>
        <v>#DIV/0!</v>
      </c>
      <c r="Y4" s="194" t="e">
        <f t="array" ref="Y4">SUMPRODUCT(計算_投入係数表_加工!$D141:$DS141, 生産額_中分類, IF(列分類振分=Y$3, 1, 0))/SUMPRODUCT(生産額_中分類, IF(列分類振分=Y$3, 1, 0))</f>
        <v>#DIV/0!</v>
      </c>
      <c r="Z4" s="194" t="e">
        <f t="array" ref="Z4">SUMPRODUCT(計算_投入係数表_加工!$D141:$DS141, 生産額_中分類, IF(列分類振分=Z$3, 1, 0))/SUMPRODUCT(生産額_中分類, IF(列分類振分=Z$3, 1, 0))</f>
        <v>#DIV/0!</v>
      </c>
      <c r="AA4" s="194" t="e">
        <f t="array" ref="AA4">SUMPRODUCT(計算_投入係数表_加工!$D141:$DS141, 生産額_中分類, IF(列分類振分=AA$3, 1, 0))/SUMPRODUCT(生産額_中分類, IF(列分類振分=AA$3, 1, 0))</f>
        <v>#DIV/0!</v>
      </c>
      <c r="AB4" s="194" t="e">
        <f t="array" ref="AB4">SUMPRODUCT(計算_投入係数表_加工!$D141:$DS141, 生産額_中分類, IF(列分類振分=AB$3, 1, 0))/SUMPRODUCT(生産額_中分類, IF(列分類振分=AB$3, 1, 0))</f>
        <v>#DIV/0!</v>
      </c>
      <c r="AC4" s="194" t="e">
        <f t="array" ref="AC4">SUMPRODUCT(計算_投入係数表_加工!$D141:$DS141, 生産額_中分類, IF(列分類振分=AC$3, 1, 0))/SUMPRODUCT(生産額_中分類, IF(列分類振分=AC$3, 1, 0))</f>
        <v>#DIV/0!</v>
      </c>
      <c r="AD4" s="194" t="e">
        <f t="array" ref="AD4">SUMPRODUCT(計算_投入係数表_加工!$D141:$DS141, 生産額_中分類, IF(列分類振分=AD$3, 1, 0))/SUMPRODUCT(生産額_中分類, IF(列分類振分=AD$3, 1, 0))</f>
        <v>#DIV/0!</v>
      </c>
      <c r="AE4" s="194" t="e">
        <f t="array" ref="AE4">SUMPRODUCT(計算_投入係数表_加工!$D141:$DS141, 生産額_中分類, IF(列分類振分=AE$3, 1, 0))/SUMPRODUCT(生産額_中分類, IF(列分類振分=AE$3, 1, 0))</f>
        <v>#DIV/0!</v>
      </c>
      <c r="AF4" s="194" t="e">
        <f t="array" ref="AF4">SUMPRODUCT(計算_投入係数表_加工!$D141:$DS141, 生産額_中分類, IF(列分類振分=AF$3, 1, 0))/SUMPRODUCT(生産額_中分類, IF(列分類振分=AF$3, 1, 0))</f>
        <v>#DIV/0!</v>
      </c>
      <c r="AG4" s="194" t="e">
        <f t="array" ref="AG4">SUMPRODUCT(計算_投入係数表_加工!$D141:$DS141, 生産額_中分類, IF(列分類振分=AG$3, 1, 0))/SUMPRODUCT(生産額_中分類, IF(列分類振分=AG$3, 1, 0))</f>
        <v>#DIV/0!</v>
      </c>
      <c r="AH4" s="194" t="e">
        <f t="array" ref="AH4">SUMPRODUCT(計算_投入係数表_加工!$D141:$DS141, 生産額_中分類, IF(列分類振分=AH$3, 1, 0))/SUMPRODUCT(生産額_中分類, IF(列分類振分=AH$3, 1, 0))</f>
        <v>#DIV/0!</v>
      </c>
      <c r="AI4" s="194" t="e">
        <f t="array" ref="AI4">SUMPRODUCT(計算_投入係数表_加工!$D141:$DS141, 生産額_中分類, IF(列分類振分=AI$3, 1, 0))/SUMPRODUCT(生産額_中分類, IF(列分類振分=AI$3, 1, 0))</f>
        <v>#DIV/0!</v>
      </c>
      <c r="AJ4" s="194" t="e">
        <f t="array" ref="AJ4">SUMPRODUCT(計算_投入係数表_加工!$D141:$DS141, 生産額_中分類, IF(列分類振分=AJ$3, 1, 0))/SUMPRODUCT(生産額_中分類, IF(列分類振分=AJ$3, 1, 0))</f>
        <v>#DIV/0!</v>
      </c>
      <c r="AK4" s="194" t="e">
        <f t="array" ref="AK4">SUMPRODUCT(計算_投入係数表_加工!$D141:$DS141, 生産額_中分類, IF(列分類振分=AK$3, 1, 0))/SUMPRODUCT(生産額_中分類, IF(列分類振分=AK$3, 1, 0))</f>
        <v>#DIV/0!</v>
      </c>
      <c r="AL4" s="194" t="e">
        <f t="array" ref="AL4">SUMPRODUCT(計算_投入係数表_加工!$D141:$DS141, 生産額_中分類, IF(列分類振分=AL$3, 1, 0))/SUMPRODUCT(生産額_中分類, IF(列分類振分=AL$3, 1, 0))</f>
        <v>#DIV/0!</v>
      </c>
      <c r="AM4" s="194" t="e">
        <f t="array" ref="AM4">SUMPRODUCT(計算_投入係数表_加工!$D141:$DS141, 生産額_中分類, IF(列分類振分=AM$3, 1, 0))/SUMPRODUCT(生産額_中分類, IF(列分類振分=AM$3, 1, 0))</f>
        <v>#DIV/0!</v>
      </c>
      <c r="AN4" s="194" t="e">
        <f t="array" ref="AN4">SUMPRODUCT(計算_投入係数表_加工!$D141:$DS141, 生産額_中分類, IF(列分類振分=AN$3, 1, 0))/SUMPRODUCT(生産額_中分類, IF(列分類振分=AN$3, 1, 0))</f>
        <v>#DIV/0!</v>
      </c>
      <c r="AO4" s="194" t="e">
        <f t="array" ref="AO4">SUMPRODUCT(計算_投入係数表_加工!$D141:$DS141, 生産額_中分類, IF(列分類振分=AO$3, 1, 0))/SUMPRODUCT(生産額_中分類, IF(列分類振分=AO$3, 1, 0))</f>
        <v>#DIV/0!</v>
      </c>
      <c r="AP4" s="194" t="e">
        <f t="array" ref="AP4">SUMPRODUCT(計算_投入係数表_加工!$D141:$DS141, 生産額_中分類, IF(列分類振分=AP$3, 1, 0))/SUMPRODUCT(生産額_中分類, IF(列分類振分=AP$3, 1, 0))</f>
        <v>#DIV/0!</v>
      </c>
      <c r="AQ4" s="194" t="e">
        <f t="array" ref="AQ4">SUMPRODUCT(計算_投入係数表_加工!$D141:$DS141, 生産額_中分類, IF(列分類振分=AQ$3, 1, 0))/SUMPRODUCT(生産額_中分類, IF(列分類振分=AQ$3, 1, 0))</f>
        <v>#DIV/0!</v>
      </c>
      <c r="AR4" s="194" t="e">
        <f t="array" ref="AR4">SUMPRODUCT(計算_投入係数表_加工!$D141:$DS141, 生産額_中分類, IF(列分類振分=AR$3, 1, 0))/SUMPRODUCT(生産額_中分類, IF(列分類振分=AR$3, 1, 0))</f>
        <v>#DIV/0!</v>
      </c>
      <c r="AS4" s="194" t="e">
        <f t="array" ref="AS4">SUMPRODUCT(計算_投入係数表_加工!$D141:$DS141, 生産額_中分類, IF(列分類振分=AS$3, 1, 0))/SUMPRODUCT(生産額_中分類, IF(列分類振分=AS$3, 1, 0))</f>
        <v>#DIV/0!</v>
      </c>
      <c r="AT4" s="194" t="e">
        <f t="array" ref="AT4">SUMPRODUCT(計算_投入係数表_加工!$D141:$DS141, 生産額_中分類, IF(列分類振分=AT$3, 1, 0))/SUMPRODUCT(生産額_中分類, IF(列分類振分=AT$3, 1, 0))</f>
        <v>#DIV/0!</v>
      </c>
      <c r="AU4" s="194" t="e">
        <f t="array" ref="AU4">SUMPRODUCT(計算_投入係数表_加工!$D141:$DS141, 生産額_中分類, IF(列分類振分=AU$3, 1, 0))/SUMPRODUCT(生産額_中分類, IF(列分類振分=AU$3, 1, 0))</f>
        <v>#DIV/0!</v>
      </c>
      <c r="AV4" s="194" t="e">
        <f t="array" ref="AV4">SUMPRODUCT(計算_投入係数表_加工!$D141:$DS141, 生産額_中分類, IF(列分類振分=AV$3, 1, 0))/SUMPRODUCT(生産額_中分類, IF(列分類振分=AV$3, 1, 0))</f>
        <v>#DIV/0!</v>
      </c>
      <c r="AW4" s="194" t="e">
        <f t="array" ref="AW4">SUMPRODUCT(計算_投入係数表_加工!$D141:$DS141, 生産額_中分類, IF(列分類振分=AW$3, 1, 0))/SUMPRODUCT(生産額_中分類, IF(列分類振分=AW$3, 1, 0))</f>
        <v>#DIV/0!</v>
      </c>
      <c r="AX4" s="194" t="e">
        <f t="array" ref="AX4">SUMPRODUCT(計算_投入係数表_加工!$D141:$DS141, 生産額_中分類, IF(列分類振分=AX$3, 1, 0))/SUMPRODUCT(生産額_中分類, IF(列分類振分=AX$3, 1, 0))</f>
        <v>#DIV/0!</v>
      </c>
      <c r="AY4" s="194" t="e">
        <f t="array" ref="AY4">SUMPRODUCT(計算_投入係数表_加工!$D141:$DS141, 生産額_中分類, IF(列分類振分=AY$3, 1, 0))/SUMPRODUCT(生産額_中分類, IF(列分類振分=AY$3, 1, 0))</f>
        <v>#DIV/0!</v>
      </c>
      <c r="AZ4" s="194" t="e">
        <f t="array" ref="AZ4">SUMPRODUCT(計算_投入係数表_加工!$D141:$DS141, 生産額_中分類, IF(列分類振分=AZ$3, 1, 0))/SUMPRODUCT(生産額_中分類, IF(列分類振分=AZ$3, 1, 0))</f>
        <v>#DIV/0!</v>
      </c>
      <c r="BA4" s="194" t="e">
        <f t="array" ref="BA4">SUMPRODUCT(計算_投入係数表_加工!$D141:$DS141, 生産額_中分類, IF(列分類振分=BA$3, 1, 0))/SUMPRODUCT(生産額_中分類, IF(列分類振分=BA$3, 1, 0))</f>
        <v>#DIV/0!</v>
      </c>
      <c r="BB4" s="194" t="e">
        <f t="array" ref="BB4">SUMPRODUCT(計算_投入係数表_加工!$D141:$DS141, 生産額_中分類, IF(列分類振分=BB$3, 1, 0))/SUMPRODUCT(生産額_中分類, IF(列分類振分=BB$3, 1, 0))</f>
        <v>#DIV/0!</v>
      </c>
      <c r="BC4" s="194" t="e">
        <f t="array" ref="BC4">SUMPRODUCT(計算_投入係数表_加工!$D141:$DS141, 生産額_中分類, IF(列分類振分=BC$3, 1, 0))/SUMPRODUCT(生産額_中分類, IF(列分類振分=BC$3, 1, 0))</f>
        <v>#DIV/0!</v>
      </c>
      <c r="BD4" s="194" t="e">
        <f t="array" ref="BD4">SUMPRODUCT(計算_投入係数表_加工!$D141:$DS141, 生産額_中分類, IF(列分類振分=BD$3, 1, 0))/SUMPRODUCT(生産額_中分類, IF(列分類振分=BD$3, 1, 0))</f>
        <v>#DIV/0!</v>
      </c>
      <c r="BE4" s="194" t="e">
        <f t="array" ref="BE4">SUMPRODUCT(計算_投入係数表_加工!$D141:$DS141, 生産額_中分類, IF(列分類振分=BE$3, 1, 0))/SUMPRODUCT(生産額_中分類, IF(列分類振分=BE$3, 1, 0))</f>
        <v>#DIV/0!</v>
      </c>
      <c r="BF4" s="194" t="e">
        <f t="array" ref="BF4">SUMPRODUCT(計算_投入係数表_加工!$D141:$DS141, 生産額_中分類, IF(列分類振分=BF$3, 1, 0))/SUMPRODUCT(生産額_中分類, IF(列分類振分=BF$3, 1, 0))</f>
        <v>#DIV/0!</v>
      </c>
      <c r="BG4" s="194" t="e">
        <f t="array" ref="BG4">SUMPRODUCT(計算_投入係数表_加工!$D141:$DS141, 生産額_中分類, IF(列分類振分=BG$3, 1, 0))/SUMPRODUCT(生産額_中分類, IF(列分類振分=BG$3, 1, 0))</f>
        <v>#DIV/0!</v>
      </c>
      <c r="BH4" s="194" t="e">
        <f t="array" ref="BH4">SUMPRODUCT(計算_投入係数表_加工!$D141:$DS141, 生産額_中分類, IF(列分類振分=BH$3, 1, 0))/SUMPRODUCT(生産額_中分類, IF(列分類振分=BH$3, 1, 0))</f>
        <v>#DIV/0!</v>
      </c>
      <c r="BI4" s="194" t="e">
        <f t="array" ref="BI4">SUMPRODUCT(計算_投入係数表_加工!$D141:$DS141, 生産額_中分類, IF(列分類振分=BI$3, 1, 0))/SUMPRODUCT(生産額_中分類, IF(列分類振分=BI$3, 1, 0))</f>
        <v>#DIV/0!</v>
      </c>
      <c r="BJ4" s="194" t="e">
        <f t="array" ref="BJ4">SUMPRODUCT(計算_投入係数表_加工!$D141:$DS141, 生産額_中分類, IF(列分類振分=BJ$3, 1, 0))/SUMPRODUCT(生産額_中分類, IF(列分類振分=BJ$3, 1, 0))</f>
        <v>#DIV/0!</v>
      </c>
      <c r="BK4" s="194" t="e">
        <f t="array" ref="BK4">SUMPRODUCT(計算_投入係数表_加工!$D141:$DS141, 生産額_中分類, IF(列分類振分=BK$3, 1, 0))/SUMPRODUCT(生産額_中分類, IF(列分類振分=BK$3, 1, 0))</f>
        <v>#DIV/0!</v>
      </c>
      <c r="BL4" s="194" t="e">
        <f t="array" ref="BL4">SUMPRODUCT(計算_投入係数表_加工!$D141:$DS141, 生産額_中分類, IF(列分類振分=BL$3, 1, 0))/SUMPRODUCT(生産額_中分類, IF(列分類振分=BL$3, 1, 0))</f>
        <v>#DIV/0!</v>
      </c>
      <c r="BM4" s="194" t="e">
        <f t="array" ref="BM4">SUMPRODUCT(計算_投入係数表_加工!$D141:$DS141, 生産額_中分類, IF(列分類振分=BM$3, 1, 0))/SUMPRODUCT(生産額_中分類, IF(列分類振分=BM$3, 1, 0))</f>
        <v>#DIV/0!</v>
      </c>
      <c r="BN4" s="194" t="e">
        <f t="array" ref="BN4">SUMPRODUCT(計算_投入係数表_加工!$D141:$DS141, 生産額_中分類, IF(列分類振分=BN$3, 1, 0))/SUMPRODUCT(生産額_中分類, IF(列分類振分=BN$3, 1, 0))</f>
        <v>#DIV/0!</v>
      </c>
      <c r="BO4" s="194" t="e">
        <f t="array" ref="BO4">SUMPRODUCT(計算_投入係数表_加工!$D141:$DS141, 生産額_中分類, IF(列分類振分=BO$3, 1, 0))/SUMPRODUCT(生産額_中分類, IF(列分類振分=BO$3, 1, 0))</f>
        <v>#DIV/0!</v>
      </c>
      <c r="BP4" s="194" t="e">
        <f t="array" ref="BP4">SUMPRODUCT(計算_投入係数表_加工!$D141:$DS141, 生産額_中分類, IF(列分類振分=BP$3, 1, 0))/SUMPRODUCT(生産額_中分類, IF(列分類振分=BP$3, 1, 0))</f>
        <v>#DIV/0!</v>
      </c>
      <c r="BQ4" s="194" t="e">
        <f t="array" ref="BQ4">SUMPRODUCT(計算_投入係数表_加工!$D141:$DS141, 生産額_中分類, IF(列分類振分=BQ$3, 1, 0))/SUMPRODUCT(生産額_中分類, IF(列分類振分=BQ$3, 1, 0))</f>
        <v>#DIV/0!</v>
      </c>
      <c r="BR4" s="194" t="e">
        <f t="array" ref="BR4">SUMPRODUCT(計算_投入係数表_加工!$D141:$DS141, 生産額_中分類, IF(列分類振分=BR$3, 1, 0))/SUMPRODUCT(生産額_中分類, IF(列分類振分=BR$3, 1, 0))</f>
        <v>#DIV/0!</v>
      </c>
      <c r="BS4" s="194" t="e">
        <f t="array" ref="BS4">SUMPRODUCT(計算_投入係数表_加工!$D141:$DS141, 生産額_中分類, IF(列分類振分=BS$3, 1, 0))/SUMPRODUCT(生産額_中分類, IF(列分類振分=BS$3, 1, 0))</f>
        <v>#DIV/0!</v>
      </c>
      <c r="BT4" s="194" t="e">
        <f t="array" ref="BT4">SUMPRODUCT(計算_投入係数表_加工!$D141:$DS141, 生産額_中分類, IF(列分類振分=BT$3, 1, 0))/SUMPRODUCT(生産額_中分類, IF(列分類振分=BT$3, 1, 0))</f>
        <v>#DIV/0!</v>
      </c>
      <c r="BU4" s="194" t="e">
        <f t="array" ref="BU4">SUMPRODUCT(計算_投入係数表_加工!$D141:$DS141, 生産額_中分類, IF(列分類振分=BU$3, 1, 0))/SUMPRODUCT(生産額_中分類, IF(列分類振分=BU$3, 1, 0))</f>
        <v>#DIV/0!</v>
      </c>
      <c r="BV4" s="194" t="e">
        <f t="array" ref="BV4">SUMPRODUCT(計算_投入係数表_加工!$D141:$DS141, 生産額_中分類, IF(列分類振分=BV$3, 1, 0))/SUMPRODUCT(生産額_中分類, IF(列分類振分=BV$3, 1, 0))</f>
        <v>#DIV/0!</v>
      </c>
      <c r="BW4" s="194" t="e">
        <f t="array" ref="BW4">SUMPRODUCT(計算_投入係数表_加工!$D141:$DS141, 生産額_中分類, IF(列分類振分=BW$3, 1, 0))/SUMPRODUCT(生産額_中分類, IF(列分類振分=BW$3, 1, 0))</f>
        <v>#DIV/0!</v>
      </c>
      <c r="BX4" s="194" t="e">
        <f t="array" ref="BX4">SUMPRODUCT(計算_投入係数表_加工!$D141:$DS141, 生産額_中分類, IF(列分類振分=BX$3, 1, 0))/SUMPRODUCT(生産額_中分類, IF(列分類振分=BX$3, 1, 0))</f>
        <v>#DIV/0!</v>
      </c>
      <c r="BY4" s="194" t="e">
        <f t="array" ref="BY4">SUMPRODUCT(計算_投入係数表_加工!$D141:$DS141, 生産額_中分類, IF(列分類振分=BY$3, 1, 0))/SUMPRODUCT(生産額_中分類, IF(列分類振分=BY$3, 1, 0))</f>
        <v>#DIV/0!</v>
      </c>
      <c r="BZ4" s="194" t="e">
        <f t="array" ref="BZ4">SUMPRODUCT(計算_投入係数表_加工!$D141:$DS141, 生産額_中分類, IF(列分類振分=BZ$3, 1, 0))/SUMPRODUCT(生産額_中分類, IF(列分類振分=BZ$3, 1, 0))</f>
        <v>#DIV/0!</v>
      </c>
      <c r="CA4" s="194" t="e">
        <f t="array" ref="CA4">SUMPRODUCT(計算_投入係数表_加工!$D141:$DS141, 生産額_中分類, IF(列分類振分=CA$3, 1, 0))/SUMPRODUCT(生産額_中分類, IF(列分類振分=CA$3, 1, 0))</f>
        <v>#DIV/0!</v>
      </c>
      <c r="CB4" s="194" t="e">
        <f t="array" ref="CB4">SUMPRODUCT(計算_投入係数表_加工!$D141:$DS141, 生産額_中分類, IF(列分類振分=CB$3, 1, 0))/SUMPRODUCT(生産額_中分類, IF(列分類振分=CB$3, 1, 0))</f>
        <v>#DIV/0!</v>
      </c>
      <c r="CC4" s="194" t="e">
        <f t="array" ref="CC4">SUMPRODUCT(計算_投入係数表_加工!$D141:$DS141, 生産額_中分類, IF(列分類振分=CC$3, 1, 0))/SUMPRODUCT(生産額_中分類, IF(列分類振分=CC$3, 1, 0))</f>
        <v>#DIV/0!</v>
      </c>
      <c r="CD4" s="194" t="e">
        <f t="array" ref="CD4">SUMPRODUCT(計算_投入係数表_加工!$D141:$DS141, 生産額_中分類, IF(列分類振分=CD$3, 1, 0))/SUMPRODUCT(生産額_中分類, IF(列分類振分=CD$3, 1, 0))</f>
        <v>#DIV/0!</v>
      </c>
      <c r="CE4" s="194" t="e">
        <f t="array" ref="CE4">SUMPRODUCT(計算_投入係数表_加工!$D141:$DS141, 生産額_中分類, IF(列分類振分=CE$3, 1, 0))/SUMPRODUCT(生産額_中分類, IF(列分類振分=CE$3, 1, 0))</f>
        <v>#DIV/0!</v>
      </c>
      <c r="CF4" s="194" t="e">
        <f t="array" ref="CF4">SUMPRODUCT(計算_投入係数表_加工!$D141:$DS141, 生産額_中分類, IF(列分類振分=CF$3, 1, 0))/SUMPRODUCT(生産額_中分類, IF(列分類振分=CF$3, 1, 0))</f>
        <v>#DIV/0!</v>
      </c>
      <c r="CG4" s="194" t="e">
        <f t="array" ref="CG4">SUMPRODUCT(計算_投入係数表_加工!$D141:$DS141, 生産額_中分類, IF(列分類振分=CG$3, 1, 0))/SUMPRODUCT(生産額_中分類, IF(列分類振分=CG$3, 1, 0))</f>
        <v>#DIV/0!</v>
      </c>
      <c r="CH4" s="194" t="e">
        <f t="array" ref="CH4">SUMPRODUCT(計算_投入係数表_加工!$D141:$DS141, 生産額_中分類, IF(列分類振分=CH$3, 1, 0))/SUMPRODUCT(生産額_中分類, IF(列分類振分=CH$3, 1, 0))</f>
        <v>#DIV/0!</v>
      </c>
      <c r="CI4" s="194" t="e">
        <f t="array" ref="CI4">SUMPRODUCT(計算_投入係数表_加工!$D141:$DS141, 生産額_中分類, IF(列分類振分=CI$3, 1, 0))/SUMPRODUCT(生産額_中分類, IF(列分類振分=CI$3, 1, 0))</f>
        <v>#DIV/0!</v>
      </c>
      <c r="CJ4" s="194" t="e">
        <f t="array" ref="CJ4">SUMPRODUCT(計算_投入係数表_加工!$D141:$DS141, 生産額_中分類, IF(列分類振分=CJ$3, 1, 0))/SUMPRODUCT(生産額_中分類, IF(列分類振分=CJ$3, 1, 0))</f>
        <v>#DIV/0!</v>
      </c>
      <c r="CK4" s="194" t="e">
        <f t="array" ref="CK4">SUMPRODUCT(計算_投入係数表_加工!$D141:$DS141, 生産額_中分類, IF(列分類振分=CK$3, 1, 0))/SUMPRODUCT(生産額_中分類, IF(列分類振分=CK$3, 1, 0))</f>
        <v>#DIV/0!</v>
      </c>
      <c r="CL4" s="194" t="e">
        <f t="array" ref="CL4">SUMPRODUCT(計算_投入係数表_加工!$D141:$DS141, 生産額_中分類, IF(列分類振分=CL$3, 1, 0))/SUMPRODUCT(生産額_中分類, IF(列分類振分=CL$3, 1, 0))</f>
        <v>#DIV/0!</v>
      </c>
      <c r="CM4" s="194" t="e">
        <f t="array" ref="CM4">SUMPRODUCT(計算_投入係数表_加工!$D141:$DS141, 生産額_中分類, IF(列分類振分=CM$3, 1, 0))/SUMPRODUCT(生産額_中分類, IF(列分類振分=CM$3, 1, 0))</f>
        <v>#DIV/0!</v>
      </c>
      <c r="CN4" s="194" t="e">
        <f t="array" ref="CN4">SUMPRODUCT(計算_投入係数表_加工!$D141:$DS141, 生産額_中分類, IF(列分類振分=CN$3, 1, 0))/SUMPRODUCT(生産額_中分類, IF(列分類振分=CN$3, 1, 0))</f>
        <v>#DIV/0!</v>
      </c>
      <c r="CO4" s="194" t="e">
        <f t="array" ref="CO4">SUMPRODUCT(計算_投入係数表_加工!$D141:$DS141, 生産額_中分類, IF(列分類振分=CO$3, 1, 0))/SUMPRODUCT(生産額_中分類, IF(列分類振分=CO$3, 1, 0))</f>
        <v>#DIV/0!</v>
      </c>
      <c r="CP4" s="194" t="e">
        <f t="array" ref="CP4">SUMPRODUCT(計算_投入係数表_加工!$D141:$DS141, 生産額_中分類, IF(列分類振分=CP$3, 1, 0))/SUMPRODUCT(生産額_中分類, IF(列分類振分=CP$3, 1, 0))</f>
        <v>#DIV/0!</v>
      </c>
      <c r="CQ4" s="194" t="e">
        <f t="array" ref="CQ4">SUMPRODUCT(計算_投入係数表_加工!$D141:$DS141, 生産額_中分類, IF(列分類振分=CQ$3, 1, 0))/SUMPRODUCT(生産額_中分類, IF(列分類振分=CQ$3, 1, 0))</f>
        <v>#DIV/0!</v>
      </c>
      <c r="CR4" s="194" t="e">
        <f t="array" ref="CR4">SUMPRODUCT(計算_投入係数表_加工!$D141:$DS141, 生産額_中分類, IF(列分類振分=CR$3, 1, 0))/SUMPRODUCT(生産額_中分類, IF(列分類振分=CR$3, 1, 0))</f>
        <v>#DIV/0!</v>
      </c>
      <c r="CS4" s="194" t="e">
        <f t="array" ref="CS4">SUMPRODUCT(計算_投入係数表_加工!$D141:$DS141, 生産額_中分類, IF(列分類振分=CS$3, 1, 0))/SUMPRODUCT(生産額_中分類, IF(列分類振分=CS$3, 1, 0))</f>
        <v>#DIV/0!</v>
      </c>
      <c r="CT4" s="194" t="e">
        <f t="array" ref="CT4">SUMPRODUCT(計算_投入係数表_加工!$D141:$DS141, 生産額_中分類, IF(列分類振分=CT$3, 1, 0))/SUMPRODUCT(生産額_中分類, IF(列分類振分=CT$3, 1, 0))</f>
        <v>#DIV/0!</v>
      </c>
      <c r="CU4" s="194" t="e">
        <f t="array" ref="CU4">SUMPRODUCT(計算_投入係数表_加工!$D141:$DS141, 生産額_中分類, IF(列分類振分=CU$3, 1, 0))/SUMPRODUCT(生産額_中分類, IF(列分類振分=CU$3, 1, 0))</f>
        <v>#DIV/0!</v>
      </c>
      <c r="CV4" s="194" t="e">
        <f t="array" ref="CV4">SUMPRODUCT(計算_投入係数表_加工!$D141:$DS141, 生産額_中分類, IF(列分類振分=CV$3, 1, 0))/SUMPRODUCT(生産額_中分類, IF(列分類振分=CV$3, 1, 0))</f>
        <v>#DIV/0!</v>
      </c>
      <c r="CW4" s="194" t="e">
        <f t="array" ref="CW4">SUMPRODUCT(計算_投入係数表_加工!$D141:$DS141, 生産額_中分類, IF(列分類振分=CW$3, 1, 0))/SUMPRODUCT(生産額_中分類, IF(列分類振分=CW$3, 1, 0))</f>
        <v>#DIV/0!</v>
      </c>
      <c r="CX4" s="194" t="e">
        <f t="array" ref="CX4">SUMPRODUCT(計算_投入係数表_加工!$D141:$DS141, 生産額_中分類, IF(列分類振分=CX$3, 1, 0))/SUMPRODUCT(生産額_中分類, IF(列分類振分=CX$3, 1, 0))</f>
        <v>#DIV/0!</v>
      </c>
      <c r="CY4" s="194" t="e">
        <f t="array" ref="CY4">SUMPRODUCT(計算_投入係数表_加工!$D141:$DS141, 生産額_中分類, IF(列分類振分=CY$3, 1, 0))/SUMPRODUCT(生産額_中分類, IF(列分類振分=CY$3, 1, 0))</f>
        <v>#DIV/0!</v>
      </c>
      <c r="CZ4" s="194" t="e">
        <f t="array" ref="CZ4">SUMPRODUCT(計算_投入係数表_加工!$D141:$DS141, 生産額_中分類, IF(列分類振分=CZ$3, 1, 0))/SUMPRODUCT(生産額_中分類, IF(列分類振分=CZ$3, 1, 0))</f>
        <v>#DIV/0!</v>
      </c>
      <c r="DA4" s="194" t="e">
        <f t="array" ref="DA4">SUMPRODUCT(計算_投入係数表_加工!$D141:$DS141, 生産額_中分類, IF(列分類振分=DA$3, 1, 0))/SUMPRODUCT(生産額_中分類, IF(列分類振分=DA$3, 1, 0))</f>
        <v>#DIV/0!</v>
      </c>
      <c r="DB4" s="194" t="e">
        <f t="array" ref="DB4">SUMPRODUCT(計算_投入係数表_加工!$D141:$DS141, 生産額_中分類, IF(列分類振分=DB$3, 1, 0))/SUMPRODUCT(生産額_中分類, IF(列分類振分=DB$3, 1, 0))</f>
        <v>#DIV/0!</v>
      </c>
      <c r="DC4" s="194" t="e">
        <f t="array" ref="DC4">SUMPRODUCT(計算_投入係数表_加工!$D141:$DS141, 生産額_中分類, IF(列分類振分=DC$3, 1, 0))/SUMPRODUCT(生産額_中分類, IF(列分類振分=DC$3, 1, 0))</f>
        <v>#DIV/0!</v>
      </c>
      <c r="DD4" s="194" t="e">
        <f t="array" ref="DD4">SUMPRODUCT(計算_投入係数表_加工!$D141:$DS141, 生産額_中分類, IF(列分類振分=DD$3, 1, 0))/SUMPRODUCT(生産額_中分類, IF(列分類振分=DD$3, 1, 0))</f>
        <v>#DIV/0!</v>
      </c>
      <c r="DE4" s="194" t="e">
        <f t="array" ref="DE4">SUMPRODUCT(計算_投入係数表_加工!$D141:$DS141, 生産額_中分類, IF(列分類振分=DE$3, 1, 0))/SUMPRODUCT(生産額_中分類, IF(列分類振分=DE$3, 1, 0))</f>
        <v>#DIV/0!</v>
      </c>
      <c r="DF4" s="194" t="e">
        <f t="array" ref="DF4">SUMPRODUCT(計算_投入係数表_加工!$D141:$DS141, 生産額_中分類, IF(列分類振分=DF$3, 1, 0))/SUMPRODUCT(生産額_中分類, IF(列分類振分=DF$3, 1, 0))</f>
        <v>#DIV/0!</v>
      </c>
      <c r="DG4" s="194" t="e">
        <f t="array" ref="DG4">SUMPRODUCT(計算_投入係数表_加工!$D141:$DS141, 生産額_中分類, IF(列分類振分=DG$3, 1, 0))/SUMPRODUCT(生産額_中分類, IF(列分類振分=DG$3, 1, 0))</f>
        <v>#DIV/0!</v>
      </c>
      <c r="DH4" s="194" t="e">
        <f t="array" ref="DH4">SUMPRODUCT(計算_投入係数表_加工!$D141:$DS141, 生産額_中分類, IF(列分類振分=DH$3, 1, 0))/SUMPRODUCT(生産額_中分類, IF(列分類振分=DH$3, 1, 0))</f>
        <v>#DIV/0!</v>
      </c>
      <c r="DI4" s="194" t="e">
        <f t="array" ref="DI4">SUMPRODUCT(計算_投入係数表_加工!$D141:$DS141, 生産額_中分類, IF(列分類振分=DI$3, 1, 0))/SUMPRODUCT(生産額_中分類, IF(列分類振分=DI$3, 1, 0))</f>
        <v>#DIV/0!</v>
      </c>
      <c r="DJ4" s="194" t="e">
        <f t="array" ref="DJ4">SUMPRODUCT(計算_投入係数表_加工!$D141:$DS141, 生産額_中分類, IF(列分類振分=DJ$3, 1, 0))/SUMPRODUCT(生産額_中分類, IF(列分類振分=DJ$3, 1, 0))</f>
        <v>#DIV/0!</v>
      </c>
      <c r="DK4" s="194" t="e">
        <f t="array" ref="DK4">SUMPRODUCT(計算_投入係数表_加工!$D141:$DS141, 生産額_中分類, IF(列分類振分=DK$3, 1, 0))/SUMPRODUCT(生産額_中分類, IF(列分類振分=DK$3, 1, 0))</f>
        <v>#DIV/0!</v>
      </c>
      <c r="DL4" s="194" t="e">
        <f t="array" ref="DL4">SUMPRODUCT(計算_投入係数表_加工!$D141:$DS141, 生産額_中分類, IF(列分類振分=DL$3, 1, 0))/SUMPRODUCT(生産額_中分類, IF(列分類振分=DL$3, 1, 0))</f>
        <v>#DIV/0!</v>
      </c>
      <c r="DM4" s="194" t="e">
        <f t="array" ref="DM4">SUMPRODUCT(計算_投入係数表_加工!$D141:$DS141, 生産額_中分類, IF(列分類振分=DM$3, 1, 0))/SUMPRODUCT(生産額_中分類, IF(列分類振分=DM$3, 1, 0))</f>
        <v>#DIV/0!</v>
      </c>
      <c r="DN4" s="194" t="e">
        <f t="array" ref="DN4">SUMPRODUCT(計算_投入係数表_加工!$D141:$DS141, 生産額_中分類, IF(列分類振分=DN$3, 1, 0))/SUMPRODUCT(生産額_中分類, IF(列分類振分=DN$3, 1, 0))</f>
        <v>#DIV/0!</v>
      </c>
      <c r="DO4" s="194" t="e">
        <f t="array" ref="DO4">SUMPRODUCT(計算_投入係数表_加工!$D141:$DS141, 生産額_中分類, IF(列分類振分=DO$3, 1, 0))/SUMPRODUCT(生産額_中分類, IF(列分類振分=DO$3, 1, 0))</f>
        <v>#DIV/0!</v>
      </c>
      <c r="DP4" s="194" t="e">
        <f t="array" ref="DP4">SUMPRODUCT(計算_投入係数表_加工!$D141:$DS141, 生産額_中分類, IF(列分類振分=DP$3, 1, 0))/SUMPRODUCT(生産額_中分類, IF(列分類振分=DP$3, 1, 0))</f>
        <v>#DIV/0!</v>
      </c>
      <c r="DQ4" s="194" t="e">
        <f t="array" ref="DQ4">SUMPRODUCT(計算_投入係数表_加工!$D141:$DS141, 生産額_中分類, IF(列分類振分=DQ$3, 1, 0))/SUMPRODUCT(生産額_中分類, IF(列分類振分=DQ$3, 1, 0))</f>
        <v>#DIV/0!</v>
      </c>
      <c r="DR4" s="194" t="e">
        <f t="array" ref="DR4">SUMPRODUCT(計算_投入係数表_加工!$D141:$DS141, 生産額_中分類, IF(列分類振分=DR$3, 1, 0))/SUMPRODUCT(生産額_中分類, IF(列分類振分=DR$3, 1, 0))</f>
        <v>#DIV/0!</v>
      </c>
      <c r="DS4" s="194" t="e">
        <f t="array" ref="DS4">SUMPRODUCT(計算_投入係数表_加工!$D141:$DS141, 生産額_中分類, IF(列分類振分=DS$3, 1, 0))/SUMPRODUCT(生産額_中分類, IF(列分類振分=DS$3, 1, 0))</f>
        <v>#DIV/0!</v>
      </c>
      <c r="DT4" s="23">
        <f>SUMIF(振分, $C4, 計算_投入係数表_加工!DT$4:DT$123)</f>
        <v>2.3039898039188017E-2</v>
      </c>
    </row>
    <row r="5" spans="2:124" x14ac:dyDescent="0.25">
      <c r="B5" s="53">
        <v>2</v>
      </c>
      <c r="C5" s="192" t="str">
        <v>林業</v>
      </c>
      <c r="D5" s="193">
        <f t="array" ref="D5">SUMPRODUCT(計算_投入係数表_加工!$D142:$DS142, 生産額_中分類, IF(列分類振分=D$3, 1, 0))/SUMPRODUCT(生産額_中分類, IF(列分類振分=D$3, 1, 0))</f>
        <v>1.6284507741465257E-4</v>
      </c>
      <c r="E5" s="194">
        <f t="array" ref="E5">SUMPRODUCT(計算_投入係数表_加工!$D142:$DS142, 生産額_中分類, IF(列分類振分=E$3, 1, 0))/SUMPRODUCT(生産額_中分類, IF(列分類振分=E$3, 1, 0))</f>
        <v>0.20713223087039953</v>
      </c>
      <c r="F5" s="194">
        <f t="array" ref="F5">SUMPRODUCT(計算_投入係数表_加工!$D142:$DS142, 生産額_中分類, IF(列分類振分=F$3, 1, 0))/SUMPRODUCT(生産額_中分類, IF(列分類振分=F$3, 1, 0))</f>
        <v>1.0608728862107743E-4</v>
      </c>
      <c r="G5" s="194">
        <f t="array" ref="G5">SUMPRODUCT(計算_投入係数表_加工!$D142:$DS142, 生産額_中分類, IF(列分類振分=G$3, 1, 0))/SUMPRODUCT(生産額_中分類, IF(列分類振分=G$3, 1, 0))</f>
        <v>1.5668718522663682E-4</v>
      </c>
      <c r="H5" s="194">
        <f t="array" ref="H5">SUMPRODUCT(計算_投入係数表_加工!$D142:$DS142, 生産額_中分類, IF(列分類振分=H$3, 1, 0))/SUMPRODUCT(生産額_中分類, IF(列分類振分=H$3, 1, 0))</f>
        <v>5.8741267905298832E-3</v>
      </c>
      <c r="I5" s="194">
        <f t="array" ref="I5">SUMPRODUCT(計算_投入係数表_加工!$D142:$DS142, 生産額_中分類, IF(列分類振分=I$3, 1, 0))/SUMPRODUCT(生産額_中分類, IF(列分類振分=I$3, 1, 0))</f>
        <v>5.4773188439992179E-5</v>
      </c>
      <c r="J5" s="194">
        <f t="array" ref="J5">SUMPRODUCT(計算_投入係数表_加工!$D142:$DS142, 生産額_中分類, IF(列分類振分=J$3, 1, 0))/SUMPRODUCT(生産額_中分類, IF(列分類振分=J$3, 1, 0))</f>
        <v>0</v>
      </c>
      <c r="K5" s="194">
        <f t="array" ref="K5">SUMPRODUCT(計算_投入係数表_加工!$D142:$DS142, 生産額_中分類, IF(列分類振分=K$3, 1, 0))/SUMPRODUCT(生産額_中分類, IF(列分類振分=K$3, 1, 0))</f>
        <v>0</v>
      </c>
      <c r="L5" s="194">
        <f t="array" ref="L5">SUMPRODUCT(計算_投入係数表_加工!$D142:$DS142, 生産額_中分類, IF(列分類振分=L$3, 1, 0))/SUMPRODUCT(生産額_中分類, IF(列分類振分=L$3, 1, 0))</f>
        <v>0</v>
      </c>
      <c r="M5" s="194">
        <f t="array" ref="M5">SUMPRODUCT(計算_投入係数表_加工!$D142:$DS142, 生産額_中分類, IF(列分類振分=M$3, 1, 0))/SUMPRODUCT(生産額_中分類, IF(列分類振分=M$3, 1, 0))</f>
        <v>0</v>
      </c>
      <c r="N5" s="194">
        <f t="array" ref="N5">SUMPRODUCT(計算_投入係数表_加工!$D142:$DS142, 生産額_中分類, IF(列分類振分=N$3, 1, 0))/SUMPRODUCT(生産額_中分類, IF(列分類振分=N$3, 1, 0))</f>
        <v>1.0991953105187495E-5</v>
      </c>
      <c r="O5" s="194">
        <f t="array" ref="O5">SUMPRODUCT(計算_投入係数表_加工!$D142:$DS142, 生産額_中分類, IF(列分類振分=O$3, 1, 0))/SUMPRODUCT(生産額_中分類, IF(列分類振分=O$3, 1, 0))</f>
        <v>4.1868058031879865E-4</v>
      </c>
      <c r="P5" s="194">
        <f t="array" ref="P5">SUMPRODUCT(計算_投入係数表_加工!$D142:$DS142, 生産額_中分類, IF(列分類振分=P$3, 1, 0))/SUMPRODUCT(生産額_中分類, IF(列分類振分=P$3, 1, 0))</f>
        <v>0</v>
      </c>
      <c r="Q5" s="194" t="e">
        <f t="array" ref="Q5">SUMPRODUCT(計算_投入係数表_加工!$D142:$DS142, 生産額_中分類, IF(列分類振分=Q$3, 1, 0))/SUMPRODUCT(生産額_中分類, IF(列分類振分=Q$3, 1, 0))</f>
        <v>#DIV/0!</v>
      </c>
      <c r="R5" s="194" t="e">
        <f t="array" ref="R5">SUMPRODUCT(計算_投入係数表_加工!$D142:$DS142, 生産額_中分類, IF(列分類振分=R$3, 1, 0))/SUMPRODUCT(生産額_中分類, IF(列分類振分=R$3, 1, 0))</f>
        <v>#DIV/0!</v>
      </c>
      <c r="S5" s="194" t="e">
        <f t="array" ref="S5">SUMPRODUCT(計算_投入係数表_加工!$D142:$DS142, 生産額_中分類, IF(列分類振分=S$3, 1, 0))/SUMPRODUCT(生産額_中分類, IF(列分類振分=S$3, 1, 0))</f>
        <v>#DIV/0!</v>
      </c>
      <c r="T5" s="194" t="e">
        <f t="array" ref="T5">SUMPRODUCT(計算_投入係数表_加工!$D142:$DS142, 生産額_中分類, IF(列分類振分=T$3, 1, 0))/SUMPRODUCT(生産額_中分類, IF(列分類振分=T$3, 1, 0))</f>
        <v>#DIV/0!</v>
      </c>
      <c r="U5" s="194" t="e">
        <f t="array" ref="U5">SUMPRODUCT(計算_投入係数表_加工!$D142:$DS142, 生産額_中分類, IF(列分類振分=U$3, 1, 0))/SUMPRODUCT(生産額_中分類, IF(列分類振分=U$3, 1, 0))</f>
        <v>#DIV/0!</v>
      </c>
      <c r="V5" s="194" t="e">
        <f t="array" ref="V5">SUMPRODUCT(計算_投入係数表_加工!$D142:$DS142, 生産額_中分類, IF(列分類振分=V$3, 1, 0))/SUMPRODUCT(生産額_中分類, IF(列分類振分=V$3, 1, 0))</f>
        <v>#DIV/0!</v>
      </c>
      <c r="W5" s="194" t="e">
        <f t="array" ref="W5">SUMPRODUCT(計算_投入係数表_加工!$D142:$DS142, 生産額_中分類, IF(列分類振分=W$3, 1, 0))/SUMPRODUCT(生産額_中分類, IF(列分類振分=W$3, 1, 0))</f>
        <v>#DIV/0!</v>
      </c>
      <c r="X5" s="194" t="e">
        <f t="array" ref="X5">SUMPRODUCT(計算_投入係数表_加工!$D142:$DS142, 生産額_中分類, IF(列分類振分=X$3, 1, 0))/SUMPRODUCT(生産額_中分類, IF(列分類振分=X$3, 1, 0))</f>
        <v>#DIV/0!</v>
      </c>
      <c r="Y5" s="194" t="e">
        <f t="array" ref="Y5">SUMPRODUCT(計算_投入係数表_加工!$D142:$DS142, 生産額_中分類, IF(列分類振分=Y$3, 1, 0))/SUMPRODUCT(生産額_中分類, IF(列分類振分=Y$3, 1, 0))</f>
        <v>#DIV/0!</v>
      </c>
      <c r="Z5" s="194" t="e">
        <f t="array" ref="Z5">SUMPRODUCT(計算_投入係数表_加工!$D142:$DS142, 生産額_中分類, IF(列分類振分=Z$3, 1, 0))/SUMPRODUCT(生産額_中分類, IF(列分類振分=Z$3, 1, 0))</f>
        <v>#DIV/0!</v>
      </c>
      <c r="AA5" s="194" t="e">
        <f t="array" ref="AA5">SUMPRODUCT(計算_投入係数表_加工!$D142:$DS142, 生産額_中分類, IF(列分類振分=AA$3, 1, 0))/SUMPRODUCT(生産額_中分類, IF(列分類振分=AA$3, 1, 0))</f>
        <v>#DIV/0!</v>
      </c>
      <c r="AB5" s="194" t="e">
        <f t="array" ref="AB5">SUMPRODUCT(計算_投入係数表_加工!$D142:$DS142, 生産額_中分類, IF(列分類振分=AB$3, 1, 0))/SUMPRODUCT(生産額_中分類, IF(列分類振分=AB$3, 1, 0))</f>
        <v>#DIV/0!</v>
      </c>
      <c r="AC5" s="194" t="e">
        <f t="array" ref="AC5">SUMPRODUCT(計算_投入係数表_加工!$D142:$DS142, 生産額_中分類, IF(列分類振分=AC$3, 1, 0))/SUMPRODUCT(生産額_中分類, IF(列分類振分=AC$3, 1, 0))</f>
        <v>#DIV/0!</v>
      </c>
      <c r="AD5" s="194" t="e">
        <f t="array" ref="AD5">SUMPRODUCT(計算_投入係数表_加工!$D142:$DS142, 生産額_中分類, IF(列分類振分=AD$3, 1, 0))/SUMPRODUCT(生産額_中分類, IF(列分類振分=AD$3, 1, 0))</f>
        <v>#DIV/0!</v>
      </c>
      <c r="AE5" s="194" t="e">
        <f t="array" ref="AE5">SUMPRODUCT(計算_投入係数表_加工!$D142:$DS142, 生産額_中分類, IF(列分類振分=AE$3, 1, 0))/SUMPRODUCT(生産額_中分類, IF(列分類振分=AE$3, 1, 0))</f>
        <v>#DIV/0!</v>
      </c>
      <c r="AF5" s="194" t="e">
        <f t="array" ref="AF5">SUMPRODUCT(計算_投入係数表_加工!$D142:$DS142, 生産額_中分類, IF(列分類振分=AF$3, 1, 0))/SUMPRODUCT(生産額_中分類, IF(列分類振分=AF$3, 1, 0))</f>
        <v>#DIV/0!</v>
      </c>
      <c r="AG5" s="194" t="e">
        <f t="array" ref="AG5">SUMPRODUCT(計算_投入係数表_加工!$D142:$DS142, 生産額_中分類, IF(列分類振分=AG$3, 1, 0))/SUMPRODUCT(生産額_中分類, IF(列分類振分=AG$3, 1, 0))</f>
        <v>#DIV/0!</v>
      </c>
      <c r="AH5" s="194" t="e">
        <f t="array" ref="AH5">SUMPRODUCT(計算_投入係数表_加工!$D142:$DS142, 生産額_中分類, IF(列分類振分=AH$3, 1, 0))/SUMPRODUCT(生産額_中分類, IF(列分類振分=AH$3, 1, 0))</f>
        <v>#DIV/0!</v>
      </c>
      <c r="AI5" s="194" t="e">
        <f t="array" ref="AI5">SUMPRODUCT(計算_投入係数表_加工!$D142:$DS142, 生産額_中分類, IF(列分類振分=AI$3, 1, 0))/SUMPRODUCT(生産額_中分類, IF(列分類振分=AI$3, 1, 0))</f>
        <v>#DIV/0!</v>
      </c>
      <c r="AJ5" s="194" t="e">
        <f t="array" ref="AJ5">SUMPRODUCT(計算_投入係数表_加工!$D142:$DS142, 生産額_中分類, IF(列分類振分=AJ$3, 1, 0))/SUMPRODUCT(生産額_中分類, IF(列分類振分=AJ$3, 1, 0))</f>
        <v>#DIV/0!</v>
      </c>
      <c r="AK5" s="194" t="e">
        <f t="array" ref="AK5">SUMPRODUCT(計算_投入係数表_加工!$D142:$DS142, 生産額_中分類, IF(列分類振分=AK$3, 1, 0))/SUMPRODUCT(生産額_中分類, IF(列分類振分=AK$3, 1, 0))</f>
        <v>#DIV/0!</v>
      </c>
      <c r="AL5" s="194" t="e">
        <f t="array" ref="AL5">SUMPRODUCT(計算_投入係数表_加工!$D142:$DS142, 生産額_中分類, IF(列分類振分=AL$3, 1, 0))/SUMPRODUCT(生産額_中分類, IF(列分類振分=AL$3, 1, 0))</f>
        <v>#DIV/0!</v>
      </c>
      <c r="AM5" s="194" t="e">
        <f t="array" ref="AM5">SUMPRODUCT(計算_投入係数表_加工!$D142:$DS142, 生産額_中分類, IF(列分類振分=AM$3, 1, 0))/SUMPRODUCT(生産額_中分類, IF(列分類振分=AM$3, 1, 0))</f>
        <v>#DIV/0!</v>
      </c>
      <c r="AN5" s="194" t="e">
        <f t="array" ref="AN5">SUMPRODUCT(計算_投入係数表_加工!$D142:$DS142, 生産額_中分類, IF(列分類振分=AN$3, 1, 0))/SUMPRODUCT(生産額_中分類, IF(列分類振分=AN$3, 1, 0))</f>
        <v>#DIV/0!</v>
      </c>
      <c r="AO5" s="194" t="e">
        <f t="array" ref="AO5">SUMPRODUCT(計算_投入係数表_加工!$D142:$DS142, 生産額_中分類, IF(列分類振分=AO$3, 1, 0))/SUMPRODUCT(生産額_中分類, IF(列分類振分=AO$3, 1, 0))</f>
        <v>#DIV/0!</v>
      </c>
      <c r="AP5" s="194" t="e">
        <f t="array" ref="AP5">SUMPRODUCT(計算_投入係数表_加工!$D142:$DS142, 生産額_中分類, IF(列分類振分=AP$3, 1, 0))/SUMPRODUCT(生産額_中分類, IF(列分類振分=AP$3, 1, 0))</f>
        <v>#DIV/0!</v>
      </c>
      <c r="AQ5" s="194" t="e">
        <f t="array" ref="AQ5">SUMPRODUCT(計算_投入係数表_加工!$D142:$DS142, 生産額_中分類, IF(列分類振分=AQ$3, 1, 0))/SUMPRODUCT(生産額_中分類, IF(列分類振分=AQ$3, 1, 0))</f>
        <v>#DIV/0!</v>
      </c>
      <c r="AR5" s="194" t="e">
        <f t="array" ref="AR5">SUMPRODUCT(計算_投入係数表_加工!$D142:$DS142, 生産額_中分類, IF(列分類振分=AR$3, 1, 0))/SUMPRODUCT(生産額_中分類, IF(列分類振分=AR$3, 1, 0))</f>
        <v>#DIV/0!</v>
      </c>
      <c r="AS5" s="194" t="e">
        <f t="array" ref="AS5">SUMPRODUCT(計算_投入係数表_加工!$D142:$DS142, 生産額_中分類, IF(列分類振分=AS$3, 1, 0))/SUMPRODUCT(生産額_中分類, IF(列分類振分=AS$3, 1, 0))</f>
        <v>#DIV/0!</v>
      </c>
      <c r="AT5" s="194" t="e">
        <f t="array" ref="AT5">SUMPRODUCT(計算_投入係数表_加工!$D142:$DS142, 生産額_中分類, IF(列分類振分=AT$3, 1, 0))/SUMPRODUCT(生産額_中分類, IF(列分類振分=AT$3, 1, 0))</f>
        <v>#DIV/0!</v>
      </c>
      <c r="AU5" s="194" t="e">
        <f t="array" ref="AU5">SUMPRODUCT(計算_投入係数表_加工!$D142:$DS142, 生産額_中分類, IF(列分類振分=AU$3, 1, 0))/SUMPRODUCT(生産額_中分類, IF(列分類振分=AU$3, 1, 0))</f>
        <v>#DIV/0!</v>
      </c>
      <c r="AV5" s="194" t="e">
        <f t="array" ref="AV5">SUMPRODUCT(計算_投入係数表_加工!$D142:$DS142, 生産額_中分類, IF(列分類振分=AV$3, 1, 0))/SUMPRODUCT(生産額_中分類, IF(列分類振分=AV$3, 1, 0))</f>
        <v>#DIV/0!</v>
      </c>
      <c r="AW5" s="194" t="e">
        <f t="array" ref="AW5">SUMPRODUCT(計算_投入係数表_加工!$D142:$DS142, 生産額_中分類, IF(列分類振分=AW$3, 1, 0))/SUMPRODUCT(生産額_中分類, IF(列分類振分=AW$3, 1, 0))</f>
        <v>#DIV/0!</v>
      </c>
      <c r="AX5" s="194" t="e">
        <f t="array" ref="AX5">SUMPRODUCT(計算_投入係数表_加工!$D142:$DS142, 生産額_中分類, IF(列分類振分=AX$3, 1, 0))/SUMPRODUCT(生産額_中分類, IF(列分類振分=AX$3, 1, 0))</f>
        <v>#DIV/0!</v>
      </c>
      <c r="AY5" s="194" t="e">
        <f t="array" ref="AY5">SUMPRODUCT(計算_投入係数表_加工!$D142:$DS142, 生産額_中分類, IF(列分類振分=AY$3, 1, 0))/SUMPRODUCT(生産額_中分類, IF(列分類振分=AY$3, 1, 0))</f>
        <v>#DIV/0!</v>
      </c>
      <c r="AZ5" s="194" t="e">
        <f t="array" ref="AZ5">SUMPRODUCT(計算_投入係数表_加工!$D142:$DS142, 生産額_中分類, IF(列分類振分=AZ$3, 1, 0))/SUMPRODUCT(生産額_中分類, IF(列分類振分=AZ$3, 1, 0))</f>
        <v>#DIV/0!</v>
      </c>
      <c r="BA5" s="194" t="e">
        <f t="array" ref="BA5">SUMPRODUCT(計算_投入係数表_加工!$D142:$DS142, 生産額_中分類, IF(列分類振分=BA$3, 1, 0))/SUMPRODUCT(生産額_中分類, IF(列分類振分=BA$3, 1, 0))</f>
        <v>#DIV/0!</v>
      </c>
      <c r="BB5" s="194" t="e">
        <f t="array" ref="BB5">SUMPRODUCT(計算_投入係数表_加工!$D142:$DS142, 生産額_中分類, IF(列分類振分=BB$3, 1, 0))/SUMPRODUCT(生産額_中分類, IF(列分類振分=BB$3, 1, 0))</f>
        <v>#DIV/0!</v>
      </c>
      <c r="BC5" s="194" t="e">
        <f t="array" ref="BC5">SUMPRODUCT(計算_投入係数表_加工!$D142:$DS142, 生産額_中分類, IF(列分類振分=BC$3, 1, 0))/SUMPRODUCT(生産額_中分類, IF(列分類振分=BC$3, 1, 0))</f>
        <v>#DIV/0!</v>
      </c>
      <c r="BD5" s="194" t="e">
        <f t="array" ref="BD5">SUMPRODUCT(計算_投入係数表_加工!$D142:$DS142, 生産額_中分類, IF(列分類振分=BD$3, 1, 0))/SUMPRODUCT(生産額_中分類, IF(列分類振分=BD$3, 1, 0))</f>
        <v>#DIV/0!</v>
      </c>
      <c r="BE5" s="194" t="e">
        <f t="array" ref="BE5">SUMPRODUCT(計算_投入係数表_加工!$D142:$DS142, 生産額_中分類, IF(列分類振分=BE$3, 1, 0))/SUMPRODUCT(生産額_中分類, IF(列分類振分=BE$3, 1, 0))</f>
        <v>#DIV/0!</v>
      </c>
      <c r="BF5" s="194" t="e">
        <f t="array" ref="BF5">SUMPRODUCT(計算_投入係数表_加工!$D142:$DS142, 生産額_中分類, IF(列分類振分=BF$3, 1, 0))/SUMPRODUCT(生産額_中分類, IF(列分類振分=BF$3, 1, 0))</f>
        <v>#DIV/0!</v>
      </c>
      <c r="BG5" s="194" t="e">
        <f t="array" ref="BG5">SUMPRODUCT(計算_投入係数表_加工!$D142:$DS142, 生産額_中分類, IF(列分類振分=BG$3, 1, 0))/SUMPRODUCT(生産額_中分類, IF(列分類振分=BG$3, 1, 0))</f>
        <v>#DIV/0!</v>
      </c>
      <c r="BH5" s="194" t="e">
        <f t="array" ref="BH5">SUMPRODUCT(計算_投入係数表_加工!$D142:$DS142, 生産額_中分類, IF(列分類振分=BH$3, 1, 0))/SUMPRODUCT(生産額_中分類, IF(列分類振分=BH$3, 1, 0))</f>
        <v>#DIV/0!</v>
      </c>
      <c r="BI5" s="194" t="e">
        <f t="array" ref="BI5">SUMPRODUCT(計算_投入係数表_加工!$D142:$DS142, 生産額_中分類, IF(列分類振分=BI$3, 1, 0))/SUMPRODUCT(生産額_中分類, IF(列分類振分=BI$3, 1, 0))</f>
        <v>#DIV/0!</v>
      </c>
      <c r="BJ5" s="194" t="e">
        <f t="array" ref="BJ5">SUMPRODUCT(計算_投入係数表_加工!$D142:$DS142, 生産額_中分類, IF(列分類振分=BJ$3, 1, 0))/SUMPRODUCT(生産額_中分類, IF(列分類振分=BJ$3, 1, 0))</f>
        <v>#DIV/0!</v>
      </c>
      <c r="BK5" s="194" t="e">
        <f t="array" ref="BK5">SUMPRODUCT(計算_投入係数表_加工!$D142:$DS142, 生産額_中分類, IF(列分類振分=BK$3, 1, 0))/SUMPRODUCT(生産額_中分類, IF(列分類振分=BK$3, 1, 0))</f>
        <v>#DIV/0!</v>
      </c>
      <c r="BL5" s="194" t="e">
        <f t="array" ref="BL5">SUMPRODUCT(計算_投入係数表_加工!$D142:$DS142, 生産額_中分類, IF(列分類振分=BL$3, 1, 0))/SUMPRODUCT(生産額_中分類, IF(列分類振分=BL$3, 1, 0))</f>
        <v>#DIV/0!</v>
      </c>
      <c r="BM5" s="194" t="e">
        <f t="array" ref="BM5">SUMPRODUCT(計算_投入係数表_加工!$D142:$DS142, 生産額_中分類, IF(列分類振分=BM$3, 1, 0))/SUMPRODUCT(生産額_中分類, IF(列分類振分=BM$3, 1, 0))</f>
        <v>#DIV/0!</v>
      </c>
      <c r="BN5" s="194" t="e">
        <f t="array" ref="BN5">SUMPRODUCT(計算_投入係数表_加工!$D142:$DS142, 生産額_中分類, IF(列分類振分=BN$3, 1, 0))/SUMPRODUCT(生産額_中分類, IF(列分類振分=BN$3, 1, 0))</f>
        <v>#DIV/0!</v>
      </c>
      <c r="BO5" s="194" t="e">
        <f t="array" ref="BO5">SUMPRODUCT(計算_投入係数表_加工!$D142:$DS142, 生産額_中分類, IF(列分類振分=BO$3, 1, 0))/SUMPRODUCT(生産額_中分類, IF(列分類振分=BO$3, 1, 0))</f>
        <v>#DIV/0!</v>
      </c>
      <c r="BP5" s="194" t="e">
        <f t="array" ref="BP5">SUMPRODUCT(計算_投入係数表_加工!$D142:$DS142, 生産額_中分類, IF(列分類振分=BP$3, 1, 0))/SUMPRODUCT(生産額_中分類, IF(列分類振分=BP$3, 1, 0))</f>
        <v>#DIV/0!</v>
      </c>
      <c r="BQ5" s="194" t="e">
        <f t="array" ref="BQ5">SUMPRODUCT(計算_投入係数表_加工!$D142:$DS142, 生産額_中分類, IF(列分類振分=BQ$3, 1, 0))/SUMPRODUCT(生産額_中分類, IF(列分類振分=BQ$3, 1, 0))</f>
        <v>#DIV/0!</v>
      </c>
      <c r="BR5" s="194" t="e">
        <f t="array" ref="BR5">SUMPRODUCT(計算_投入係数表_加工!$D142:$DS142, 生産額_中分類, IF(列分類振分=BR$3, 1, 0))/SUMPRODUCT(生産額_中分類, IF(列分類振分=BR$3, 1, 0))</f>
        <v>#DIV/0!</v>
      </c>
      <c r="BS5" s="194" t="e">
        <f t="array" ref="BS5">SUMPRODUCT(計算_投入係数表_加工!$D142:$DS142, 生産額_中分類, IF(列分類振分=BS$3, 1, 0))/SUMPRODUCT(生産額_中分類, IF(列分類振分=BS$3, 1, 0))</f>
        <v>#DIV/0!</v>
      </c>
      <c r="BT5" s="194" t="e">
        <f t="array" ref="BT5">SUMPRODUCT(計算_投入係数表_加工!$D142:$DS142, 生産額_中分類, IF(列分類振分=BT$3, 1, 0))/SUMPRODUCT(生産額_中分類, IF(列分類振分=BT$3, 1, 0))</f>
        <v>#DIV/0!</v>
      </c>
      <c r="BU5" s="194" t="e">
        <f t="array" ref="BU5">SUMPRODUCT(計算_投入係数表_加工!$D142:$DS142, 生産額_中分類, IF(列分類振分=BU$3, 1, 0))/SUMPRODUCT(生産額_中分類, IF(列分類振分=BU$3, 1, 0))</f>
        <v>#DIV/0!</v>
      </c>
      <c r="BV5" s="194" t="e">
        <f t="array" ref="BV5">SUMPRODUCT(計算_投入係数表_加工!$D142:$DS142, 生産額_中分類, IF(列分類振分=BV$3, 1, 0))/SUMPRODUCT(生産額_中分類, IF(列分類振分=BV$3, 1, 0))</f>
        <v>#DIV/0!</v>
      </c>
      <c r="BW5" s="194" t="e">
        <f t="array" ref="BW5">SUMPRODUCT(計算_投入係数表_加工!$D142:$DS142, 生産額_中分類, IF(列分類振分=BW$3, 1, 0))/SUMPRODUCT(生産額_中分類, IF(列分類振分=BW$3, 1, 0))</f>
        <v>#DIV/0!</v>
      </c>
      <c r="BX5" s="194" t="e">
        <f t="array" ref="BX5">SUMPRODUCT(計算_投入係数表_加工!$D142:$DS142, 生産額_中分類, IF(列分類振分=BX$3, 1, 0))/SUMPRODUCT(生産額_中分類, IF(列分類振分=BX$3, 1, 0))</f>
        <v>#DIV/0!</v>
      </c>
      <c r="BY5" s="194" t="e">
        <f t="array" ref="BY5">SUMPRODUCT(計算_投入係数表_加工!$D142:$DS142, 生産額_中分類, IF(列分類振分=BY$3, 1, 0))/SUMPRODUCT(生産額_中分類, IF(列分類振分=BY$3, 1, 0))</f>
        <v>#DIV/0!</v>
      </c>
      <c r="BZ5" s="194" t="e">
        <f t="array" ref="BZ5">SUMPRODUCT(計算_投入係数表_加工!$D142:$DS142, 生産額_中分類, IF(列分類振分=BZ$3, 1, 0))/SUMPRODUCT(生産額_中分類, IF(列分類振分=BZ$3, 1, 0))</f>
        <v>#DIV/0!</v>
      </c>
      <c r="CA5" s="194" t="e">
        <f t="array" ref="CA5">SUMPRODUCT(計算_投入係数表_加工!$D142:$DS142, 生産額_中分類, IF(列分類振分=CA$3, 1, 0))/SUMPRODUCT(生産額_中分類, IF(列分類振分=CA$3, 1, 0))</f>
        <v>#DIV/0!</v>
      </c>
      <c r="CB5" s="194" t="e">
        <f t="array" ref="CB5">SUMPRODUCT(計算_投入係数表_加工!$D142:$DS142, 生産額_中分類, IF(列分類振分=CB$3, 1, 0))/SUMPRODUCT(生産額_中分類, IF(列分類振分=CB$3, 1, 0))</f>
        <v>#DIV/0!</v>
      </c>
      <c r="CC5" s="194" t="e">
        <f t="array" ref="CC5">SUMPRODUCT(計算_投入係数表_加工!$D142:$DS142, 生産額_中分類, IF(列分類振分=CC$3, 1, 0))/SUMPRODUCT(生産額_中分類, IF(列分類振分=CC$3, 1, 0))</f>
        <v>#DIV/0!</v>
      </c>
      <c r="CD5" s="194" t="e">
        <f t="array" ref="CD5">SUMPRODUCT(計算_投入係数表_加工!$D142:$DS142, 生産額_中分類, IF(列分類振分=CD$3, 1, 0))/SUMPRODUCT(生産額_中分類, IF(列分類振分=CD$3, 1, 0))</f>
        <v>#DIV/0!</v>
      </c>
      <c r="CE5" s="194" t="e">
        <f t="array" ref="CE5">SUMPRODUCT(計算_投入係数表_加工!$D142:$DS142, 生産額_中分類, IF(列分類振分=CE$3, 1, 0))/SUMPRODUCT(生産額_中分類, IF(列分類振分=CE$3, 1, 0))</f>
        <v>#DIV/0!</v>
      </c>
      <c r="CF5" s="194" t="e">
        <f t="array" ref="CF5">SUMPRODUCT(計算_投入係数表_加工!$D142:$DS142, 生産額_中分類, IF(列分類振分=CF$3, 1, 0))/SUMPRODUCT(生産額_中分類, IF(列分類振分=CF$3, 1, 0))</f>
        <v>#DIV/0!</v>
      </c>
      <c r="CG5" s="194" t="e">
        <f t="array" ref="CG5">SUMPRODUCT(計算_投入係数表_加工!$D142:$DS142, 生産額_中分類, IF(列分類振分=CG$3, 1, 0))/SUMPRODUCT(生産額_中分類, IF(列分類振分=CG$3, 1, 0))</f>
        <v>#DIV/0!</v>
      </c>
      <c r="CH5" s="194" t="e">
        <f t="array" ref="CH5">SUMPRODUCT(計算_投入係数表_加工!$D142:$DS142, 生産額_中分類, IF(列分類振分=CH$3, 1, 0))/SUMPRODUCT(生産額_中分類, IF(列分類振分=CH$3, 1, 0))</f>
        <v>#DIV/0!</v>
      </c>
      <c r="CI5" s="194" t="e">
        <f t="array" ref="CI5">SUMPRODUCT(計算_投入係数表_加工!$D142:$DS142, 生産額_中分類, IF(列分類振分=CI$3, 1, 0))/SUMPRODUCT(生産額_中分類, IF(列分類振分=CI$3, 1, 0))</f>
        <v>#DIV/0!</v>
      </c>
      <c r="CJ5" s="194" t="e">
        <f t="array" ref="CJ5">SUMPRODUCT(計算_投入係数表_加工!$D142:$DS142, 生産額_中分類, IF(列分類振分=CJ$3, 1, 0))/SUMPRODUCT(生産額_中分類, IF(列分類振分=CJ$3, 1, 0))</f>
        <v>#DIV/0!</v>
      </c>
      <c r="CK5" s="194" t="e">
        <f t="array" ref="CK5">SUMPRODUCT(計算_投入係数表_加工!$D142:$DS142, 生産額_中分類, IF(列分類振分=CK$3, 1, 0))/SUMPRODUCT(生産額_中分類, IF(列分類振分=CK$3, 1, 0))</f>
        <v>#DIV/0!</v>
      </c>
      <c r="CL5" s="194" t="e">
        <f t="array" ref="CL5">SUMPRODUCT(計算_投入係数表_加工!$D142:$DS142, 生産額_中分類, IF(列分類振分=CL$3, 1, 0))/SUMPRODUCT(生産額_中分類, IF(列分類振分=CL$3, 1, 0))</f>
        <v>#DIV/0!</v>
      </c>
      <c r="CM5" s="194" t="e">
        <f t="array" ref="CM5">SUMPRODUCT(計算_投入係数表_加工!$D142:$DS142, 生産額_中分類, IF(列分類振分=CM$3, 1, 0))/SUMPRODUCT(生産額_中分類, IF(列分類振分=CM$3, 1, 0))</f>
        <v>#DIV/0!</v>
      </c>
      <c r="CN5" s="194" t="e">
        <f t="array" ref="CN5">SUMPRODUCT(計算_投入係数表_加工!$D142:$DS142, 生産額_中分類, IF(列分類振分=CN$3, 1, 0))/SUMPRODUCT(生産額_中分類, IF(列分類振分=CN$3, 1, 0))</f>
        <v>#DIV/0!</v>
      </c>
      <c r="CO5" s="194" t="e">
        <f t="array" ref="CO5">SUMPRODUCT(計算_投入係数表_加工!$D142:$DS142, 生産額_中分類, IF(列分類振分=CO$3, 1, 0))/SUMPRODUCT(生産額_中分類, IF(列分類振分=CO$3, 1, 0))</f>
        <v>#DIV/0!</v>
      </c>
      <c r="CP5" s="194" t="e">
        <f t="array" ref="CP5">SUMPRODUCT(計算_投入係数表_加工!$D142:$DS142, 生産額_中分類, IF(列分類振分=CP$3, 1, 0))/SUMPRODUCT(生産額_中分類, IF(列分類振分=CP$3, 1, 0))</f>
        <v>#DIV/0!</v>
      </c>
      <c r="CQ5" s="194" t="e">
        <f t="array" ref="CQ5">SUMPRODUCT(計算_投入係数表_加工!$D142:$DS142, 生産額_中分類, IF(列分類振分=CQ$3, 1, 0))/SUMPRODUCT(生産額_中分類, IF(列分類振分=CQ$3, 1, 0))</f>
        <v>#DIV/0!</v>
      </c>
      <c r="CR5" s="194" t="e">
        <f t="array" ref="CR5">SUMPRODUCT(計算_投入係数表_加工!$D142:$DS142, 生産額_中分類, IF(列分類振分=CR$3, 1, 0))/SUMPRODUCT(生産額_中分類, IF(列分類振分=CR$3, 1, 0))</f>
        <v>#DIV/0!</v>
      </c>
      <c r="CS5" s="194" t="e">
        <f t="array" ref="CS5">SUMPRODUCT(計算_投入係数表_加工!$D142:$DS142, 生産額_中分類, IF(列分類振分=CS$3, 1, 0))/SUMPRODUCT(生産額_中分類, IF(列分類振分=CS$3, 1, 0))</f>
        <v>#DIV/0!</v>
      </c>
      <c r="CT5" s="194" t="e">
        <f t="array" ref="CT5">SUMPRODUCT(計算_投入係数表_加工!$D142:$DS142, 生産額_中分類, IF(列分類振分=CT$3, 1, 0))/SUMPRODUCT(生産額_中分類, IF(列分類振分=CT$3, 1, 0))</f>
        <v>#DIV/0!</v>
      </c>
      <c r="CU5" s="194" t="e">
        <f t="array" ref="CU5">SUMPRODUCT(計算_投入係数表_加工!$D142:$DS142, 生産額_中分類, IF(列分類振分=CU$3, 1, 0))/SUMPRODUCT(生産額_中分類, IF(列分類振分=CU$3, 1, 0))</f>
        <v>#DIV/0!</v>
      </c>
      <c r="CV5" s="194" t="e">
        <f t="array" ref="CV5">SUMPRODUCT(計算_投入係数表_加工!$D142:$DS142, 生産額_中分類, IF(列分類振分=CV$3, 1, 0))/SUMPRODUCT(生産額_中分類, IF(列分類振分=CV$3, 1, 0))</f>
        <v>#DIV/0!</v>
      </c>
      <c r="CW5" s="194" t="e">
        <f t="array" ref="CW5">SUMPRODUCT(計算_投入係数表_加工!$D142:$DS142, 生産額_中分類, IF(列分類振分=CW$3, 1, 0))/SUMPRODUCT(生産額_中分類, IF(列分類振分=CW$3, 1, 0))</f>
        <v>#DIV/0!</v>
      </c>
      <c r="CX5" s="194" t="e">
        <f t="array" ref="CX5">SUMPRODUCT(計算_投入係数表_加工!$D142:$DS142, 生産額_中分類, IF(列分類振分=CX$3, 1, 0))/SUMPRODUCT(生産額_中分類, IF(列分類振分=CX$3, 1, 0))</f>
        <v>#DIV/0!</v>
      </c>
      <c r="CY5" s="194" t="e">
        <f t="array" ref="CY5">SUMPRODUCT(計算_投入係数表_加工!$D142:$DS142, 生産額_中分類, IF(列分類振分=CY$3, 1, 0))/SUMPRODUCT(生産額_中分類, IF(列分類振分=CY$3, 1, 0))</f>
        <v>#DIV/0!</v>
      </c>
      <c r="CZ5" s="194" t="e">
        <f t="array" ref="CZ5">SUMPRODUCT(計算_投入係数表_加工!$D142:$DS142, 生産額_中分類, IF(列分類振分=CZ$3, 1, 0))/SUMPRODUCT(生産額_中分類, IF(列分類振分=CZ$3, 1, 0))</f>
        <v>#DIV/0!</v>
      </c>
      <c r="DA5" s="194" t="e">
        <f t="array" ref="DA5">SUMPRODUCT(計算_投入係数表_加工!$D142:$DS142, 生産額_中分類, IF(列分類振分=DA$3, 1, 0))/SUMPRODUCT(生産額_中分類, IF(列分類振分=DA$3, 1, 0))</f>
        <v>#DIV/0!</v>
      </c>
      <c r="DB5" s="194" t="e">
        <f t="array" ref="DB5">SUMPRODUCT(計算_投入係数表_加工!$D142:$DS142, 生産額_中分類, IF(列分類振分=DB$3, 1, 0))/SUMPRODUCT(生産額_中分類, IF(列分類振分=DB$3, 1, 0))</f>
        <v>#DIV/0!</v>
      </c>
      <c r="DC5" s="194" t="e">
        <f t="array" ref="DC5">SUMPRODUCT(計算_投入係数表_加工!$D142:$DS142, 生産額_中分類, IF(列分類振分=DC$3, 1, 0))/SUMPRODUCT(生産額_中分類, IF(列分類振分=DC$3, 1, 0))</f>
        <v>#DIV/0!</v>
      </c>
      <c r="DD5" s="194" t="e">
        <f t="array" ref="DD5">SUMPRODUCT(計算_投入係数表_加工!$D142:$DS142, 生産額_中分類, IF(列分類振分=DD$3, 1, 0))/SUMPRODUCT(生産額_中分類, IF(列分類振分=DD$3, 1, 0))</f>
        <v>#DIV/0!</v>
      </c>
      <c r="DE5" s="194" t="e">
        <f t="array" ref="DE5">SUMPRODUCT(計算_投入係数表_加工!$D142:$DS142, 生産額_中分類, IF(列分類振分=DE$3, 1, 0))/SUMPRODUCT(生産額_中分類, IF(列分類振分=DE$3, 1, 0))</f>
        <v>#DIV/0!</v>
      </c>
      <c r="DF5" s="194" t="e">
        <f t="array" ref="DF5">SUMPRODUCT(計算_投入係数表_加工!$D142:$DS142, 生産額_中分類, IF(列分類振分=DF$3, 1, 0))/SUMPRODUCT(生産額_中分類, IF(列分類振分=DF$3, 1, 0))</f>
        <v>#DIV/0!</v>
      </c>
      <c r="DG5" s="194" t="e">
        <f t="array" ref="DG5">SUMPRODUCT(計算_投入係数表_加工!$D142:$DS142, 生産額_中分類, IF(列分類振分=DG$3, 1, 0))/SUMPRODUCT(生産額_中分類, IF(列分類振分=DG$3, 1, 0))</f>
        <v>#DIV/0!</v>
      </c>
      <c r="DH5" s="194" t="e">
        <f t="array" ref="DH5">SUMPRODUCT(計算_投入係数表_加工!$D142:$DS142, 生産額_中分類, IF(列分類振分=DH$3, 1, 0))/SUMPRODUCT(生産額_中分類, IF(列分類振分=DH$3, 1, 0))</f>
        <v>#DIV/0!</v>
      </c>
      <c r="DI5" s="194" t="e">
        <f t="array" ref="DI5">SUMPRODUCT(計算_投入係数表_加工!$D142:$DS142, 生産額_中分類, IF(列分類振分=DI$3, 1, 0))/SUMPRODUCT(生産額_中分類, IF(列分類振分=DI$3, 1, 0))</f>
        <v>#DIV/0!</v>
      </c>
      <c r="DJ5" s="194" t="e">
        <f t="array" ref="DJ5">SUMPRODUCT(計算_投入係数表_加工!$D142:$DS142, 生産額_中分類, IF(列分類振分=DJ$3, 1, 0))/SUMPRODUCT(生産額_中分類, IF(列分類振分=DJ$3, 1, 0))</f>
        <v>#DIV/0!</v>
      </c>
      <c r="DK5" s="194" t="e">
        <f t="array" ref="DK5">SUMPRODUCT(計算_投入係数表_加工!$D142:$DS142, 生産額_中分類, IF(列分類振分=DK$3, 1, 0))/SUMPRODUCT(生産額_中分類, IF(列分類振分=DK$3, 1, 0))</f>
        <v>#DIV/0!</v>
      </c>
      <c r="DL5" s="194" t="e">
        <f t="array" ref="DL5">SUMPRODUCT(計算_投入係数表_加工!$D142:$DS142, 生産額_中分類, IF(列分類振分=DL$3, 1, 0))/SUMPRODUCT(生産額_中分類, IF(列分類振分=DL$3, 1, 0))</f>
        <v>#DIV/0!</v>
      </c>
      <c r="DM5" s="194" t="e">
        <f t="array" ref="DM5">SUMPRODUCT(計算_投入係数表_加工!$D142:$DS142, 生産額_中分類, IF(列分類振分=DM$3, 1, 0))/SUMPRODUCT(生産額_中分類, IF(列分類振分=DM$3, 1, 0))</f>
        <v>#DIV/0!</v>
      </c>
      <c r="DN5" s="194" t="e">
        <f t="array" ref="DN5">SUMPRODUCT(計算_投入係数表_加工!$D142:$DS142, 生産額_中分類, IF(列分類振分=DN$3, 1, 0))/SUMPRODUCT(生産額_中分類, IF(列分類振分=DN$3, 1, 0))</f>
        <v>#DIV/0!</v>
      </c>
      <c r="DO5" s="194" t="e">
        <f t="array" ref="DO5">SUMPRODUCT(計算_投入係数表_加工!$D142:$DS142, 生産額_中分類, IF(列分類振分=DO$3, 1, 0))/SUMPRODUCT(生産額_中分類, IF(列分類振分=DO$3, 1, 0))</f>
        <v>#DIV/0!</v>
      </c>
      <c r="DP5" s="194" t="e">
        <f t="array" ref="DP5">SUMPRODUCT(計算_投入係数表_加工!$D142:$DS142, 生産額_中分類, IF(列分類振分=DP$3, 1, 0))/SUMPRODUCT(生産額_中分類, IF(列分類振分=DP$3, 1, 0))</f>
        <v>#DIV/0!</v>
      </c>
      <c r="DQ5" s="194" t="e">
        <f t="array" ref="DQ5">SUMPRODUCT(計算_投入係数表_加工!$D142:$DS142, 生産額_中分類, IF(列分類振分=DQ$3, 1, 0))/SUMPRODUCT(生産額_中分類, IF(列分類振分=DQ$3, 1, 0))</f>
        <v>#DIV/0!</v>
      </c>
      <c r="DR5" s="194" t="e">
        <f t="array" ref="DR5">SUMPRODUCT(計算_投入係数表_加工!$D142:$DS142, 生産額_中分類, IF(列分類振分=DR$3, 1, 0))/SUMPRODUCT(生産額_中分類, IF(列分類振分=DR$3, 1, 0))</f>
        <v>#DIV/0!</v>
      </c>
      <c r="DS5" s="194" t="e">
        <f t="array" ref="DS5">SUMPRODUCT(計算_投入係数表_加工!$D142:$DS142, 生産額_中分類, IF(列分類振分=DS$3, 1, 0))/SUMPRODUCT(生産額_中分類, IF(列分類振分=DS$3, 1, 0))</f>
        <v>#DIV/0!</v>
      </c>
      <c r="DT5" s="23">
        <f>SUMIF(振分, $C5, 計算_投入係数表_加工!DT$4:DT$123)</f>
        <v>1.8150827836674478E-3</v>
      </c>
    </row>
    <row r="6" spans="2:124" x14ac:dyDescent="0.25">
      <c r="B6" s="53">
        <v>3</v>
      </c>
      <c r="C6" s="192" t="str">
        <v>漁業</v>
      </c>
      <c r="D6" s="193">
        <f t="array" ref="D6">SUMPRODUCT(計算_投入係数表_加工!$D143:$DS143, 生産額_中分類, IF(列分類振分=D$3, 1, 0))/SUMPRODUCT(生産額_中分類, IF(列分類振分=D$3, 1, 0))</f>
        <v>0</v>
      </c>
      <c r="E6" s="194">
        <f t="array" ref="E6">SUMPRODUCT(計算_投入係数表_加工!$D143:$DS143, 生産額_中分類, IF(列分類振分=E$3, 1, 0))/SUMPRODUCT(生産額_中分類, IF(列分類振分=E$3, 1, 0))</f>
        <v>0</v>
      </c>
      <c r="F6" s="194">
        <f t="array" ref="F6">SUMPRODUCT(計算_投入係数表_加工!$D143:$DS143, 生産額_中分類, IF(列分類振分=F$3, 1, 0))/SUMPRODUCT(生産額_中分類, IF(列分類振分=F$3, 1, 0))</f>
        <v>1.4304102749075273E-2</v>
      </c>
      <c r="G6" s="194">
        <f t="array" ref="G6">SUMPRODUCT(計算_投入係数表_加工!$D143:$DS143, 生産額_中分類, IF(列分類振分=G$3, 1, 0))/SUMPRODUCT(生産額_中分類, IF(列分類振分=G$3, 1, 0))</f>
        <v>0</v>
      </c>
      <c r="H6" s="194">
        <f t="array" ref="H6">SUMPRODUCT(計算_投入係数表_加工!$D143:$DS143, 生産額_中分類, IF(列分類振分=H$3, 1, 0))/SUMPRODUCT(生産額_中分類, IF(列分類振分=H$3, 1, 0))</f>
        <v>3.4534929470852765E-2</v>
      </c>
      <c r="I6" s="194">
        <f t="array" ref="I6">SUMPRODUCT(計算_投入係数表_加工!$D143:$DS143, 生産額_中分類, IF(列分類振分=I$3, 1, 0))/SUMPRODUCT(生産額_中分類, IF(列分類振分=I$3, 1, 0))</f>
        <v>0</v>
      </c>
      <c r="J6" s="194">
        <f t="array" ref="J6">SUMPRODUCT(計算_投入係数表_加工!$D143:$DS143, 生産額_中分類, IF(列分類振分=J$3, 1, 0))/SUMPRODUCT(生産額_中分類, IF(列分類振分=J$3, 1, 0))</f>
        <v>0</v>
      </c>
      <c r="K6" s="194">
        <f t="array" ref="K6">SUMPRODUCT(計算_投入係数表_加工!$D143:$DS143, 生産額_中分類, IF(列分類振分=K$3, 1, 0))/SUMPRODUCT(生産額_中分類, IF(列分類振分=K$3, 1, 0))</f>
        <v>0</v>
      </c>
      <c r="L6" s="194">
        <f t="array" ref="L6">SUMPRODUCT(計算_投入係数表_加工!$D143:$DS143, 生産額_中分類, IF(列分類振分=L$3, 1, 0))/SUMPRODUCT(生産額_中分類, IF(列分類振分=L$3, 1, 0))</f>
        <v>0</v>
      </c>
      <c r="M6" s="194">
        <f t="array" ref="M6">SUMPRODUCT(計算_投入係数表_加工!$D143:$DS143, 生産額_中分類, IF(列分類振分=M$3, 1, 0))/SUMPRODUCT(生産額_中分類, IF(列分類振分=M$3, 1, 0))</f>
        <v>1.3918754067369244E-5</v>
      </c>
      <c r="N6" s="194">
        <f t="array" ref="N6">SUMPRODUCT(計算_投入係数表_加工!$D143:$DS143, 生産額_中分類, IF(列分類振分=N$3, 1, 0))/SUMPRODUCT(生産額_中分類, IF(列分類振分=N$3, 1, 0))</f>
        <v>1.0599383351430799E-5</v>
      </c>
      <c r="O6" s="194">
        <f t="array" ref="O6">SUMPRODUCT(計算_投入係数表_加工!$D143:$DS143, 生産額_中分類, IF(列分類振分=O$3, 1, 0))/SUMPRODUCT(生産額_中分類, IF(列分類振分=O$3, 1, 0))</f>
        <v>1.1055650915600497E-3</v>
      </c>
      <c r="P6" s="194">
        <f t="array" ref="P6">SUMPRODUCT(計算_投入係数表_加工!$D143:$DS143, 生産額_中分類, IF(列分類振分=P$3, 1, 0))/SUMPRODUCT(生産額_中分類, IF(列分類振分=P$3, 1, 0))</f>
        <v>0</v>
      </c>
      <c r="Q6" s="194" t="e">
        <f t="array" ref="Q6">SUMPRODUCT(計算_投入係数表_加工!$D143:$DS143, 生産額_中分類, IF(列分類振分=Q$3, 1, 0))/SUMPRODUCT(生産額_中分類, IF(列分類振分=Q$3, 1, 0))</f>
        <v>#DIV/0!</v>
      </c>
      <c r="R6" s="194" t="e">
        <f t="array" ref="R6">SUMPRODUCT(計算_投入係数表_加工!$D143:$DS143, 生産額_中分類, IF(列分類振分=R$3, 1, 0))/SUMPRODUCT(生産額_中分類, IF(列分類振分=R$3, 1, 0))</f>
        <v>#DIV/0!</v>
      </c>
      <c r="S6" s="194" t="e">
        <f t="array" ref="S6">SUMPRODUCT(計算_投入係数表_加工!$D143:$DS143, 生産額_中分類, IF(列分類振分=S$3, 1, 0))/SUMPRODUCT(生産額_中分類, IF(列分類振分=S$3, 1, 0))</f>
        <v>#DIV/0!</v>
      </c>
      <c r="T6" s="194" t="e">
        <f t="array" ref="T6">SUMPRODUCT(計算_投入係数表_加工!$D143:$DS143, 生産額_中分類, IF(列分類振分=T$3, 1, 0))/SUMPRODUCT(生産額_中分類, IF(列分類振分=T$3, 1, 0))</f>
        <v>#DIV/0!</v>
      </c>
      <c r="U6" s="194" t="e">
        <f t="array" ref="U6">SUMPRODUCT(計算_投入係数表_加工!$D143:$DS143, 生産額_中分類, IF(列分類振分=U$3, 1, 0))/SUMPRODUCT(生産額_中分類, IF(列分類振分=U$3, 1, 0))</f>
        <v>#DIV/0!</v>
      </c>
      <c r="V6" s="194" t="e">
        <f t="array" ref="V6">SUMPRODUCT(計算_投入係数表_加工!$D143:$DS143, 生産額_中分類, IF(列分類振分=V$3, 1, 0))/SUMPRODUCT(生産額_中分類, IF(列分類振分=V$3, 1, 0))</f>
        <v>#DIV/0!</v>
      </c>
      <c r="W6" s="194" t="e">
        <f t="array" ref="W6">SUMPRODUCT(計算_投入係数表_加工!$D143:$DS143, 生産額_中分類, IF(列分類振分=W$3, 1, 0))/SUMPRODUCT(生産額_中分類, IF(列分類振分=W$3, 1, 0))</f>
        <v>#DIV/0!</v>
      </c>
      <c r="X6" s="194" t="e">
        <f t="array" ref="X6">SUMPRODUCT(計算_投入係数表_加工!$D143:$DS143, 生産額_中分類, IF(列分類振分=X$3, 1, 0))/SUMPRODUCT(生産額_中分類, IF(列分類振分=X$3, 1, 0))</f>
        <v>#DIV/0!</v>
      </c>
      <c r="Y6" s="194" t="e">
        <f t="array" ref="Y6">SUMPRODUCT(計算_投入係数表_加工!$D143:$DS143, 生産額_中分類, IF(列分類振分=Y$3, 1, 0))/SUMPRODUCT(生産額_中分類, IF(列分類振分=Y$3, 1, 0))</f>
        <v>#DIV/0!</v>
      </c>
      <c r="Z6" s="194" t="e">
        <f t="array" ref="Z6">SUMPRODUCT(計算_投入係数表_加工!$D143:$DS143, 生産額_中分類, IF(列分類振分=Z$3, 1, 0))/SUMPRODUCT(生産額_中分類, IF(列分類振分=Z$3, 1, 0))</f>
        <v>#DIV/0!</v>
      </c>
      <c r="AA6" s="194" t="e">
        <f t="array" ref="AA6">SUMPRODUCT(計算_投入係数表_加工!$D143:$DS143, 生産額_中分類, IF(列分類振分=AA$3, 1, 0))/SUMPRODUCT(生産額_中分類, IF(列分類振分=AA$3, 1, 0))</f>
        <v>#DIV/0!</v>
      </c>
      <c r="AB6" s="194" t="e">
        <f t="array" ref="AB6">SUMPRODUCT(計算_投入係数表_加工!$D143:$DS143, 生産額_中分類, IF(列分類振分=AB$3, 1, 0))/SUMPRODUCT(生産額_中分類, IF(列分類振分=AB$3, 1, 0))</f>
        <v>#DIV/0!</v>
      </c>
      <c r="AC6" s="194" t="e">
        <f t="array" ref="AC6">SUMPRODUCT(計算_投入係数表_加工!$D143:$DS143, 生産額_中分類, IF(列分類振分=AC$3, 1, 0))/SUMPRODUCT(生産額_中分類, IF(列分類振分=AC$3, 1, 0))</f>
        <v>#DIV/0!</v>
      </c>
      <c r="AD6" s="194" t="e">
        <f t="array" ref="AD6">SUMPRODUCT(計算_投入係数表_加工!$D143:$DS143, 生産額_中分類, IF(列分類振分=AD$3, 1, 0))/SUMPRODUCT(生産額_中分類, IF(列分類振分=AD$3, 1, 0))</f>
        <v>#DIV/0!</v>
      </c>
      <c r="AE6" s="194" t="e">
        <f t="array" ref="AE6">SUMPRODUCT(計算_投入係数表_加工!$D143:$DS143, 生産額_中分類, IF(列分類振分=AE$3, 1, 0))/SUMPRODUCT(生産額_中分類, IF(列分類振分=AE$3, 1, 0))</f>
        <v>#DIV/0!</v>
      </c>
      <c r="AF6" s="194" t="e">
        <f t="array" ref="AF6">SUMPRODUCT(計算_投入係数表_加工!$D143:$DS143, 生産額_中分類, IF(列分類振分=AF$3, 1, 0))/SUMPRODUCT(生産額_中分類, IF(列分類振分=AF$3, 1, 0))</f>
        <v>#DIV/0!</v>
      </c>
      <c r="AG6" s="194" t="e">
        <f t="array" ref="AG6">SUMPRODUCT(計算_投入係数表_加工!$D143:$DS143, 生産額_中分類, IF(列分類振分=AG$3, 1, 0))/SUMPRODUCT(生産額_中分類, IF(列分類振分=AG$3, 1, 0))</f>
        <v>#DIV/0!</v>
      </c>
      <c r="AH6" s="194" t="e">
        <f t="array" ref="AH6">SUMPRODUCT(計算_投入係数表_加工!$D143:$DS143, 生産額_中分類, IF(列分類振分=AH$3, 1, 0))/SUMPRODUCT(生産額_中分類, IF(列分類振分=AH$3, 1, 0))</f>
        <v>#DIV/0!</v>
      </c>
      <c r="AI6" s="194" t="e">
        <f t="array" ref="AI6">SUMPRODUCT(計算_投入係数表_加工!$D143:$DS143, 生産額_中分類, IF(列分類振分=AI$3, 1, 0))/SUMPRODUCT(生産額_中分類, IF(列分類振分=AI$3, 1, 0))</f>
        <v>#DIV/0!</v>
      </c>
      <c r="AJ6" s="194" t="e">
        <f t="array" ref="AJ6">SUMPRODUCT(計算_投入係数表_加工!$D143:$DS143, 生産額_中分類, IF(列分類振分=AJ$3, 1, 0))/SUMPRODUCT(生産額_中分類, IF(列分類振分=AJ$3, 1, 0))</f>
        <v>#DIV/0!</v>
      </c>
      <c r="AK6" s="194" t="e">
        <f t="array" ref="AK6">SUMPRODUCT(計算_投入係数表_加工!$D143:$DS143, 生産額_中分類, IF(列分類振分=AK$3, 1, 0))/SUMPRODUCT(生産額_中分類, IF(列分類振分=AK$3, 1, 0))</f>
        <v>#DIV/0!</v>
      </c>
      <c r="AL6" s="194" t="e">
        <f t="array" ref="AL6">SUMPRODUCT(計算_投入係数表_加工!$D143:$DS143, 生産額_中分類, IF(列分類振分=AL$3, 1, 0))/SUMPRODUCT(生産額_中分類, IF(列分類振分=AL$3, 1, 0))</f>
        <v>#DIV/0!</v>
      </c>
      <c r="AM6" s="194" t="e">
        <f t="array" ref="AM6">SUMPRODUCT(計算_投入係数表_加工!$D143:$DS143, 生産額_中分類, IF(列分類振分=AM$3, 1, 0))/SUMPRODUCT(生産額_中分類, IF(列分類振分=AM$3, 1, 0))</f>
        <v>#DIV/0!</v>
      </c>
      <c r="AN6" s="194" t="e">
        <f t="array" ref="AN6">SUMPRODUCT(計算_投入係数表_加工!$D143:$DS143, 生産額_中分類, IF(列分類振分=AN$3, 1, 0))/SUMPRODUCT(生産額_中分類, IF(列分類振分=AN$3, 1, 0))</f>
        <v>#DIV/0!</v>
      </c>
      <c r="AO6" s="194" t="e">
        <f t="array" ref="AO6">SUMPRODUCT(計算_投入係数表_加工!$D143:$DS143, 生産額_中分類, IF(列分類振分=AO$3, 1, 0))/SUMPRODUCT(生産額_中分類, IF(列分類振分=AO$3, 1, 0))</f>
        <v>#DIV/0!</v>
      </c>
      <c r="AP6" s="194" t="e">
        <f t="array" ref="AP6">SUMPRODUCT(計算_投入係数表_加工!$D143:$DS143, 生産額_中分類, IF(列分類振分=AP$3, 1, 0))/SUMPRODUCT(生産額_中分類, IF(列分類振分=AP$3, 1, 0))</f>
        <v>#DIV/0!</v>
      </c>
      <c r="AQ6" s="194" t="e">
        <f t="array" ref="AQ6">SUMPRODUCT(計算_投入係数表_加工!$D143:$DS143, 生産額_中分類, IF(列分類振分=AQ$3, 1, 0))/SUMPRODUCT(生産額_中分類, IF(列分類振分=AQ$3, 1, 0))</f>
        <v>#DIV/0!</v>
      </c>
      <c r="AR6" s="194" t="e">
        <f t="array" ref="AR6">SUMPRODUCT(計算_投入係数表_加工!$D143:$DS143, 生産額_中分類, IF(列分類振分=AR$3, 1, 0))/SUMPRODUCT(生産額_中分類, IF(列分類振分=AR$3, 1, 0))</f>
        <v>#DIV/0!</v>
      </c>
      <c r="AS6" s="194" t="e">
        <f t="array" ref="AS6">SUMPRODUCT(計算_投入係数表_加工!$D143:$DS143, 生産額_中分類, IF(列分類振分=AS$3, 1, 0))/SUMPRODUCT(生産額_中分類, IF(列分類振分=AS$3, 1, 0))</f>
        <v>#DIV/0!</v>
      </c>
      <c r="AT6" s="194" t="e">
        <f t="array" ref="AT6">SUMPRODUCT(計算_投入係数表_加工!$D143:$DS143, 生産額_中分類, IF(列分類振分=AT$3, 1, 0))/SUMPRODUCT(生産額_中分類, IF(列分類振分=AT$3, 1, 0))</f>
        <v>#DIV/0!</v>
      </c>
      <c r="AU6" s="194" t="e">
        <f t="array" ref="AU6">SUMPRODUCT(計算_投入係数表_加工!$D143:$DS143, 生産額_中分類, IF(列分類振分=AU$3, 1, 0))/SUMPRODUCT(生産額_中分類, IF(列分類振分=AU$3, 1, 0))</f>
        <v>#DIV/0!</v>
      </c>
      <c r="AV6" s="194" t="e">
        <f t="array" ref="AV6">SUMPRODUCT(計算_投入係数表_加工!$D143:$DS143, 生産額_中分類, IF(列分類振分=AV$3, 1, 0))/SUMPRODUCT(生産額_中分類, IF(列分類振分=AV$3, 1, 0))</f>
        <v>#DIV/0!</v>
      </c>
      <c r="AW6" s="194" t="e">
        <f t="array" ref="AW6">SUMPRODUCT(計算_投入係数表_加工!$D143:$DS143, 生産額_中分類, IF(列分類振分=AW$3, 1, 0))/SUMPRODUCT(生産額_中分類, IF(列分類振分=AW$3, 1, 0))</f>
        <v>#DIV/0!</v>
      </c>
      <c r="AX6" s="194" t="e">
        <f t="array" ref="AX6">SUMPRODUCT(計算_投入係数表_加工!$D143:$DS143, 生産額_中分類, IF(列分類振分=AX$3, 1, 0))/SUMPRODUCT(生産額_中分類, IF(列分類振分=AX$3, 1, 0))</f>
        <v>#DIV/0!</v>
      </c>
      <c r="AY6" s="194" t="e">
        <f t="array" ref="AY6">SUMPRODUCT(計算_投入係数表_加工!$D143:$DS143, 生産額_中分類, IF(列分類振分=AY$3, 1, 0))/SUMPRODUCT(生産額_中分類, IF(列分類振分=AY$3, 1, 0))</f>
        <v>#DIV/0!</v>
      </c>
      <c r="AZ6" s="194" t="e">
        <f t="array" ref="AZ6">SUMPRODUCT(計算_投入係数表_加工!$D143:$DS143, 生産額_中分類, IF(列分類振分=AZ$3, 1, 0))/SUMPRODUCT(生産額_中分類, IF(列分類振分=AZ$3, 1, 0))</f>
        <v>#DIV/0!</v>
      </c>
      <c r="BA6" s="194" t="e">
        <f t="array" ref="BA6">SUMPRODUCT(計算_投入係数表_加工!$D143:$DS143, 生産額_中分類, IF(列分類振分=BA$3, 1, 0))/SUMPRODUCT(生産額_中分類, IF(列分類振分=BA$3, 1, 0))</f>
        <v>#DIV/0!</v>
      </c>
      <c r="BB6" s="194" t="e">
        <f t="array" ref="BB6">SUMPRODUCT(計算_投入係数表_加工!$D143:$DS143, 生産額_中分類, IF(列分類振分=BB$3, 1, 0))/SUMPRODUCT(生産額_中分類, IF(列分類振分=BB$3, 1, 0))</f>
        <v>#DIV/0!</v>
      </c>
      <c r="BC6" s="194" t="e">
        <f t="array" ref="BC6">SUMPRODUCT(計算_投入係数表_加工!$D143:$DS143, 生産額_中分類, IF(列分類振分=BC$3, 1, 0))/SUMPRODUCT(生産額_中分類, IF(列分類振分=BC$3, 1, 0))</f>
        <v>#DIV/0!</v>
      </c>
      <c r="BD6" s="194" t="e">
        <f t="array" ref="BD6">SUMPRODUCT(計算_投入係数表_加工!$D143:$DS143, 生産額_中分類, IF(列分類振分=BD$3, 1, 0))/SUMPRODUCT(生産額_中分類, IF(列分類振分=BD$3, 1, 0))</f>
        <v>#DIV/0!</v>
      </c>
      <c r="BE6" s="194" t="e">
        <f t="array" ref="BE6">SUMPRODUCT(計算_投入係数表_加工!$D143:$DS143, 生産額_中分類, IF(列分類振分=BE$3, 1, 0))/SUMPRODUCT(生産額_中分類, IF(列分類振分=BE$3, 1, 0))</f>
        <v>#DIV/0!</v>
      </c>
      <c r="BF6" s="194" t="e">
        <f t="array" ref="BF6">SUMPRODUCT(計算_投入係数表_加工!$D143:$DS143, 生産額_中分類, IF(列分類振分=BF$3, 1, 0))/SUMPRODUCT(生産額_中分類, IF(列分類振分=BF$3, 1, 0))</f>
        <v>#DIV/0!</v>
      </c>
      <c r="BG6" s="194" t="e">
        <f t="array" ref="BG6">SUMPRODUCT(計算_投入係数表_加工!$D143:$DS143, 生産額_中分類, IF(列分類振分=BG$3, 1, 0))/SUMPRODUCT(生産額_中分類, IF(列分類振分=BG$3, 1, 0))</f>
        <v>#DIV/0!</v>
      </c>
      <c r="BH6" s="194" t="e">
        <f t="array" ref="BH6">SUMPRODUCT(計算_投入係数表_加工!$D143:$DS143, 生産額_中分類, IF(列分類振分=BH$3, 1, 0))/SUMPRODUCT(生産額_中分類, IF(列分類振分=BH$3, 1, 0))</f>
        <v>#DIV/0!</v>
      </c>
      <c r="BI6" s="194" t="e">
        <f t="array" ref="BI6">SUMPRODUCT(計算_投入係数表_加工!$D143:$DS143, 生産額_中分類, IF(列分類振分=BI$3, 1, 0))/SUMPRODUCT(生産額_中分類, IF(列分類振分=BI$3, 1, 0))</f>
        <v>#DIV/0!</v>
      </c>
      <c r="BJ6" s="194" t="e">
        <f t="array" ref="BJ6">SUMPRODUCT(計算_投入係数表_加工!$D143:$DS143, 生産額_中分類, IF(列分類振分=BJ$3, 1, 0))/SUMPRODUCT(生産額_中分類, IF(列分類振分=BJ$3, 1, 0))</f>
        <v>#DIV/0!</v>
      </c>
      <c r="BK6" s="194" t="e">
        <f t="array" ref="BK6">SUMPRODUCT(計算_投入係数表_加工!$D143:$DS143, 生産額_中分類, IF(列分類振分=BK$3, 1, 0))/SUMPRODUCT(生産額_中分類, IF(列分類振分=BK$3, 1, 0))</f>
        <v>#DIV/0!</v>
      </c>
      <c r="BL6" s="194" t="e">
        <f t="array" ref="BL6">SUMPRODUCT(計算_投入係数表_加工!$D143:$DS143, 生産額_中分類, IF(列分類振分=BL$3, 1, 0))/SUMPRODUCT(生産額_中分類, IF(列分類振分=BL$3, 1, 0))</f>
        <v>#DIV/0!</v>
      </c>
      <c r="BM6" s="194" t="e">
        <f t="array" ref="BM6">SUMPRODUCT(計算_投入係数表_加工!$D143:$DS143, 生産額_中分類, IF(列分類振分=BM$3, 1, 0))/SUMPRODUCT(生産額_中分類, IF(列分類振分=BM$3, 1, 0))</f>
        <v>#DIV/0!</v>
      </c>
      <c r="BN6" s="194" t="e">
        <f t="array" ref="BN6">SUMPRODUCT(計算_投入係数表_加工!$D143:$DS143, 生産額_中分類, IF(列分類振分=BN$3, 1, 0))/SUMPRODUCT(生産額_中分類, IF(列分類振分=BN$3, 1, 0))</f>
        <v>#DIV/0!</v>
      </c>
      <c r="BO6" s="194" t="e">
        <f t="array" ref="BO6">SUMPRODUCT(計算_投入係数表_加工!$D143:$DS143, 生産額_中分類, IF(列分類振分=BO$3, 1, 0))/SUMPRODUCT(生産額_中分類, IF(列分類振分=BO$3, 1, 0))</f>
        <v>#DIV/0!</v>
      </c>
      <c r="BP6" s="194" t="e">
        <f t="array" ref="BP6">SUMPRODUCT(計算_投入係数表_加工!$D143:$DS143, 生産額_中分類, IF(列分類振分=BP$3, 1, 0))/SUMPRODUCT(生産額_中分類, IF(列分類振分=BP$3, 1, 0))</f>
        <v>#DIV/0!</v>
      </c>
      <c r="BQ6" s="194" t="e">
        <f t="array" ref="BQ6">SUMPRODUCT(計算_投入係数表_加工!$D143:$DS143, 生産額_中分類, IF(列分類振分=BQ$3, 1, 0))/SUMPRODUCT(生産額_中分類, IF(列分類振分=BQ$3, 1, 0))</f>
        <v>#DIV/0!</v>
      </c>
      <c r="BR6" s="194" t="e">
        <f t="array" ref="BR6">SUMPRODUCT(計算_投入係数表_加工!$D143:$DS143, 生産額_中分類, IF(列分類振分=BR$3, 1, 0))/SUMPRODUCT(生産額_中分類, IF(列分類振分=BR$3, 1, 0))</f>
        <v>#DIV/0!</v>
      </c>
      <c r="BS6" s="194" t="e">
        <f t="array" ref="BS6">SUMPRODUCT(計算_投入係数表_加工!$D143:$DS143, 生産額_中分類, IF(列分類振分=BS$3, 1, 0))/SUMPRODUCT(生産額_中分類, IF(列分類振分=BS$3, 1, 0))</f>
        <v>#DIV/0!</v>
      </c>
      <c r="BT6" s="194" t="e">
        <f t="array" ref="BT6">SUMPRODUCT(計算_投入係数表_加工!$D143:$DS143, 生産額_中分類, IF(列分類振分=BT$3, 1, 0))/SUMPRODUCT(生産額_中分類, IF(列分類振分=BT$3, 1, 0))</f>
        <v>#DIV/0!</v>
      </c>
      <c r="BU6" s="194" t="e">
        <f t="array" ref="BU6">SUMPRODUCT(計算_投入係数表_加工!$D143:$DS143, 生産額_中分類, IF(列分類振分=BU$3, 1, 0))/SUMPRODUCT(生産額_中分類, IF(列分類振分=BU$3, 1, 0))</f>
        <v>#DIV/0!</v>
      </c>
      <c r="BV6" s="194" t="e">
        <f t="array" ref="BV6">SUMPRODUCT(計算_投入係数表_加工!$D143:$DS143, 生産額_中分類, IF(列分類振分=BV$3, 1, 0))/SUMPRODUCT(生産額_中分類, IF(列分類振分=BV$3, 1, 0))</f>
        <v>#DIV/0!</v>
      </c>
      <c r="BW6" s="194" t="e">
        <f t="array" ref="BW6">SUMPRODUCT(計算_投入係数表_加工!$D143:$DS143, 生産額_中分類, IF(列分類振分=BW$3, 1, 0))/SUMPRODUCT(生産額_中分類, IF(列分類振分=BW$3, 1, 0))</f>
        <v>#DIV/0!</v>
      </c>
      <c r="BX6" s="194" t="e">
        <f t="array" ref="BX6">SUMPRODUCT(計算_投入係数表_加工!$D143:$DS143, 生産額_中分類, IF(列分類振分=BX$3, 1, 0))/SUMPRODUCT(生産額_中分類, IF(列分類振分=BX$3, 1, 0))</f>
        <v>#DIV/0!</v>
      </c>
      <c r="BY6" s="194" t="e">
        <f t="array" ref="BY6">SUMPRODUCT(計算_投入係数表_加工!$D143:$DS143, 生産額_中分類, IF(列分類振分=BY$3, 1, 0))/SUMPRODUCT(生産額_中分類, IF(列分類振分=BY$3, 1, 0))</f>
        <v>#DIV/0!</v>
      </c>
      <c r="BZ6" s="194" t="e">
        <f t="array" ref="BZ6">SUMPRODUCT(計算_投入係数表_加工!$D143:$DS143, 生産額_中分類, IF(列分類振分=BZ$3, 1, 0))/SUMPRODUCT(生産額_中分類, IF(列分類振分=BZ$3, 1, 0))</f>
        <v>#DIV/0!</v>
      </c>
      <c r="CA6" s="194" t="e">
        <f t="array" ref="CA6">SUMPRODUCT(計算_投入係数表_加工!$D143:$DS143, 生産額_中分類, IF(列分類振分=CA$3, 1, 0))/SUMPRODUCT(生産額_中分類, IF(列分類振分=CA$3, 1, 0))</f>
        <v>#DIV/0!</v>
      </c>
      <c r="CB6" s="194" t="e">
        <f t="array" ref="CB6">SUMPRODUCT(計算_投入係数表_加工!$D143:$DS143, 生産額_中分類, IF(列分類振分=CB$3, 1, 0))/SUMPRODUCT(生産額_中分類, IF(列分類振分=CB$3, 1, 0))</f>
        <v>#DIV/0!</v>
      </c>
      <c r="CC6" s="194" t="e">
        <f t="array" ref="CC6">SUMPRODUCT(計算_投入係数表_加工!$D143:$DS143, 生産額_中分類, IF(列分類振分=CC$3, 1, 0))/SUMPRODUCT(生産額_中分類, IF(列分類振分=CC$3, 1, 0))</f>
        <v>#DIV/0!</v>
      </c>
      <c r="CD6" s="194" t="e">
        <f t="array" ref="CD6">SUMPRODUCT(計算_投入係数表_加工!$D143:$DS143, 生産額_中分類, IF(列分類振分=CD$3, 1, 0))/SUMPRODUCT(生産額_中分類, IF(列分類振分=CD$3, 1, 0))</f>
        <v>#DIV/0!</v>
      </c>
      <c r="CE6" s="194" t="e">
        <f t="array" ref="CE6">SUMPRODUCT(計算_投入係数表_加工!$D143:$DS143, 生産額_中分類, IF(列分類振分=CE$3, 1, 0))/SUMPRODUCT(生産額_中分類, IF(列分類振分=CE$3, 1, 0))</f>
        <v>#DIV/0!</v>
      </c>
      <c r="CF6" s="194" t="e">
        <f t="array" ref="CF6">SUMPRODUCT(計算_投入係数表_加工!$D143:$DS143, 生産額_中分類, IF(列分類振分=CF$3, 1, 0))/SUMPRODUCT(生産額_中分類, IF(列分類振分=CF$3, 1, 0))</f>
        <v>#DIV/0!</v>
      </c>
      <c r="CG6" s="194" t="e">
        <f t="array" ref="CG6">SUMPRODUCT(計算_投入係数表_加工!$D143:$DS143, 生産額_中分類, IF(列分類振分=CG$3, 1, 0))/SUMPRODUCT(生産額_中分類, IF(列分類振分=CG$3, 1, 0))</f>
        <v>#DIV/0!</v>
      </c>
      <c r="CH6" s="194" t="e">
        <f t="array" ref="CH6">SUMPRODUCT(計算_投入係数表_加工!$D143:$DS143, 生産額_中分類, IF(列分類振分=CH$3, 1, 0))/SUMPRODUCT(生産額_中分類, IF(列分類振分=CH$3, 1, 0))</f>
        <v>#DIV/0!</v>
      </c>
      <c r="CI6" s="194" t="e">
        <f t="array" ref="CI6">SUMPRODUCT(計算_投入係数表_加工!$D143:$DS143, 生産額_中分類, IF(列分類振分=CI$3, 1, 0))/SUMPRODUCT(生産額_中分類, IF(列分類振分=CI$3, 1, 0))</f>
        <v>#DIV/0!</v>
      </c>
      <c r="CJ6" s="194" t="e">
        <f t="array" ref="CJ6">SUMPRODUCT(計算_投入係数表_加工!$D143:$DS143, 生産額_中分類, IF(列分類振分=CJ$3, 1, 0))/SUMPRODUCT(生産額_中分類, IF(列分類振分=CJ$3, 1, 0))</f>
        <v>#DIV/0!</v>
      </c>
      <c r="CK6" s="194" t="e">
        <f t="array" ref="CK6">SUMPRODUCT(計算_投入係数表_加工!$D143:$DS143, 生産額_中分類, IF(列分類振分=CK$3, 1, 0))/SUMPRODUCT(生産額_中分類, IF(列分類振分=CK$3, 1, 0))</f>
        <v>#DIV/0!</v>
      </c>
      <c r="CL6" s="194" t="e">
        <f t="array" ref="CL6">SUMPRODUCT(計算_投入係数表_加工!$D143:$DS143, 生産額_中分類, IF(列分類振分=CL$3, 1, 0))/SUMPRODUCT(生産額_中分類, IF(列分類振分=CL$3, 1, 0))</f>
        <v>#DIV/0!</v>
      </c>
      <c r="CM6" s="194" t="e">
        <f t="array" ref="CM6">SUMPRODUCT(計算_投入係数表_加工!$D143:$DS143, 生産額_中分類, IF(列分類振分=CM$3, 1, 0))/SUMPRODUCT(生産額_中分類, IF(列分類振分=CM$3, 1, 0))</f>
        <v>#DIV/0!</v>
      </c>
      <c r="CN6" s="194" t="e">
        <f t="array" ref="CN6">SUMPRODUCT(計算_投入係数表_加工!$D143:$DS143, 生産額_中分類, IF(列分類振分=CN$3, 1, 0))/SUMPRODUCT(生産額_中分類, IF(列分類振分=CN$3, 1, 0))</f>
        <v>#DIV/0!</v>
      </c>
      <c r="CO6" s="194" t="e">
        <f t="array" ref="CO6">SUMPRODUCT(計算_投入係数表_加工!$D143:$DS143, 生産額_中分類, IF(列分類振分=CO$3, 1, 0))/SUMPRODUCT(生産額_中分類, IF(列分類振分=CO$3, 1, 0))</f>
        <v>#DIV/0!</v>
      </c>
      <c r="CP6" s="194" t="e">
        <f t="array" ref="CP6">SUMPRODUCT(計算_投入係数表_加工!$D143:$DS143, 生産額_中分類, IF(列分類振分=CP$3, 1, 0))/SUMPRODUCT(生産額_中分類, IF(列分類振分=CP$3, 1, 0))</f>
        <v>#DIV/0!</v>
      </c>
      <c r="CQ6" s="194" t="e">
        <f t="array" ref="CQ6">SUMPRODUCT(計算_投入係数表_加工!$D143:$DS143, 生産額_中分類, IF(列分類振分=CQ$3, 1, 0))/SUMPRODUCT(生産額_中分類, IF(列分類振分=CQ$3, 1, 0))</f>
        <v>#DIV/0!</v>
      </c>
      <c r="CR6" s="194" t="e">
        <f t="array" ref="CR6">SUMPRODUCT(計算_投入係数表_加工!$D143:$DS143, 生産額_中分類, IF(列分類振分=CR$3, 1, 0))/SUMPRODUCT(生産額_中分類, IF(列分類振分=CR$3, 1, 0))</f>
        <v>#DIV/0!</v>
      </c>
      <c r="CS6" s="194" t="e">
        <f t="array" ref="CS6">SUMPRODUCT(計算_投入係数表_加工!$D143:$DS143, 生産額_中分類, IF(列分類振分=CS$3, 1, 0))/SUMPRODUCT(生産額_中分類, IF(列分類振分=CS$3, 1, 0))</f>
        <v>#DIV/0!</v>
      </c>
      <c r="CT6" s="194" t="e">
        <f t="array" ref="CT6">SUMPRODUCT(計算_投入係数表_加工!$D143:$DS143, 生産額_中分類, IF(列分類振分=CT$3, 1, 0))/SUMPRODUCT(生産額_中分類, IF(列分類振分=CT$3, 1, 0))</f>
        <v>#DIV/0!</v>
      </c>
      <c r="CU6" s="194" t="e">
        <f t="array" ref="CU6">SUMPRODUCT(計算_投入係数表_加工!$D143:$DS143, 生産額_中分類, IF(列分類振分=CU$3, 1, 0))/SUMPRODUCT(生産額_中分類, IF(列分類振分=CU$3, 1, 0))</f>
        <v>#DIV/0!</v>
      </c>
      <c r="CV6" s="194" t="e">
        <f t="array" ref="CV6">SUMPRODUCT(計算_投入係数表_加工!$D143:$DS143, 生産額_中分類, IF(列分類振分=CV$3, 1, 0))/SUMPRODUCT(生産額_中分類, IF(列分類振分=CV$3, 1, 0))</f>
        <v>#DIV/0!</v>
      </c>
      <c r="CW6" s="194" t="e">
        <f t="array" ref="CW6">SUMPRODUCT(計算_投入係数表_加工!$D143:$DS143, 生産額_中分類, IF(列分類振分=CW$3, 1, 0))/SUMPRODUCT(生産額_中分類, IF(列分類振分=CW$3, 1, 0))</f>
        <v>#DIV/0!</v>
      </c>
      <c r="CX6" s="194" t="e">
        <f t="array" ref="CX6">SUMPRODUCT(計算_投入係数表_加工!$D143:$DS143, 生産額_中分類, IF(列分類振分=CX$3, 1, 0))/SUMPRODUCT(生産額_中分類, IF(列分類振分=CX$3, 1, 0))</f>
        <v>#DIV/0!</v>
      </c>
      <c r="CY6" s="194" t="e">
        <f t="array" ref="CY6">SUMPRODUCT(計算_投入係数表_加工!$D143:$DS143, 生産額_中分類, IF(列分類振分=CY$3, 1, 0))/SUMPRODUCT(生産額_中分類, IF(列分類振分=CY$3, 1, 0))</f>
        <v>#DIV/0!</v>
      </c>
      <c r="CZ6" s="194" t="e">
        <f t="array" ref="CZ6">SUMPRODUCT(計算_投入係数表_加工!$D143:$DS143, 生産額_中分類, IF(列分類振分=CZ$3, 1, 0))/SUMPRODUCT(生産額_中分類, IF(列分類振分=CZ$3, 1, 0))</f>
        <v>#DIV/0!</v>
      </c>
      <c r="DA6" s="194" t="e">
        <f t="array" ref="DA6">SUMPRODUCT(計算_投入係数表_加工!$D143:$DS143, 生産額_中分類, IF(列分類振分=DA$3, 1, 0))/SUMPRODUCT(生産額_中分類, IF(列分類振分=DA$3, 1, 0))</f>
        <v>#DIV/0!</v>
      </c>
      <c r="DB6" s="194" t="e">
        <f t="array" ref="DB6">SUMPRODUCT(計算_投入係数表_加工!$D143:$DS143, 生産額_中分類, IF(列分類振分=DB$3, 1, 0))/SUMPRODUCT(生産額_中分類, IF(列分類振分=DB$3, 1, 0))</f>
        <v>#DIV/0!</v>
      </c>
      <c r="DC6" s="194" t="e">
        <f t="array" ref="DC6">SUMPRODUCT(計算_投入係数表_加工!$D143:$DS143, 生産額_中分類, IF(列分類振分=DC$3, 1, 0))/SUMPRODUCT(生産額_中分類, IF(列分類振分=DC$3, 1, 0))</f>
        <v>#DIV/0!</v>
      </c>
      <c r="DD6" s="194" t="e">
        <f t="array" ref="DD6">SUMPRODUCT(計算_投入係数表_加工!$D143:$DS143, 生産額_中分類, IF(列分類振分=DD$3, 1, 0))/SUMPRODUCT(生産額_中分類, IF(列分類振分=DD$3, 1, 0))</f>
        <v>#DIV/0!</v>
      </c>
      <c r="DE6" s="194" t="e">
        <f t="array" ref="DE6">SUMPRODUCT(計算_投入係数表_加工!$D143:$DS143, 生産額_中分類, IF(列分類振分=DE$3, 1, 0))/SUMPRODUCT(生産額_中分類, IF(列分類振分=DE$3, 1, 0))</f>
        <v>#DIV/0!</v>
      </c>
      <c r="DF6" s="194" t="e">
        <f t="array" ref="DF6">SUMPRODUCT(計算_投入係数表_加工!$D143:$DS143, 生産額_中分類, IF(列分類振分=DF$3, 1, 0))/SUMPRODUCT(生産額_中分類, IF(列分類振分=DF$3, 1, 0))</f>
        <v>#DIV/0!</v>
      </c>
      <c r="DG6" s="194" t="e">
        <f t="array" ref="DG6">SUMPRODUCT(計算_投入係数表_加工!$D143:$DS143, 生産額_中分類, IF(列分類振分=DG$3, 1, 0))/SUMPRODUCT(生産額_中分類, IF(列分類振分=DG$3, 1, 0))</f>
        <v>#DIV/0!</v>
      </c>
      <c r="DH6" s="194" t="e">
        <f t="array" ref="DH6">SUMPRODUCT(計算_投入係数表_加工!$D143:$DS143, 生産額_中分類, IF(列分類振分=DH$3, 1, 0))/SUMPRODUCT(生産額_中分類, IF(列分類振分=DH$3, 1, 0))</f>
        <v>#DIV/0!</v>
      </c>
      <c r="DI6" s="194" t="e">
        <f t="array" ref="DI6">SUMPRODUCT(計算_投入係数表_加工!$D143:$DS143, 生産額_中分類, IF(列分類振分=DI$3, 1, 0))/SUMPRODUCT(生産額_中分類, IF(列分類振分=DI$3, 1, 0))</f>
        <v>#DIV/0!</v>
      </c>
      <c r="DJ6" s="194" t="e">
        <f t="array" ref="DJ6">SUMPRODUCT(計算_投入係数表_加工!$D143:$DS143, 生産額_中分類, IF(列分類振分=DJ$3, 1, 0))/SUMPRODUCT(生産額_中分類, IF(列分類振分=DJ$3, 1, 0))</f>
        <v>#DIV/0!</v>
      </c>
      <c r="DK6" s="194" t="e">
        <f t="array" ref="DK6">SUMPRODUCT(計算_投入係数表_加工!$D143:$DS143, 生産額_中分類, IF(列分類振分=DK$3, 1, 0))/SUMPRODUCT(生産額_中分類, IF(列分類振分=DK$3, 1, 0))</f>
        <v>#DIV/0!</v>
      </c>
      <c r="DL6" s="194" t="e">
        <f t="array" ref="DL6">SUMPRODUCT(計算_投入係数表_加工!$D143:$DS143, 生産額_中分類, IF(列分類振分=DL$3, 1, 0))/SUMPRODUCT(生産額_中分類, IF(列分類振分=DL$3, 1, 0))</f>
        <v>#DIV/0!</v>
      </c>
      <c r="DM6" s="194" t="e">
        <f t="array" ref="DM6">SUMPRODUCT(計算_投入係数表_加工!$D143:$DS143, 生産額_中分類, IF(列分類振分=DM$3, 1, 0))/SUMPRODUCT(生産額_中分類, IF(列分類振分=DM$3, 1, 0))</f>
        <v>#DIV/0!</v>
      </c>
      <c r="DN6" s="194" t="e">
        <f t="array" ref="DN6">SUMPRODUCT(計算_投入係数表_加工!$D143:$DS143, 生産額_中分類, IF(列分類振分=DN$3, 1, 0))/SUMPRODUCT(生産額_中分類, IF(列分類振分=DN$3, 1, 0))</f>
        <v>#DIV/0!</v>
      </c>
      <c r="DO6" s="194" t="e">
        <f t="array" ref="DO6">SUMPRODUCT(計算_投入係数表_加工!$D143:$DS143, 生産額_中分類, IF(列分類振分=DO$3, 1, 0))/SUMPRODUCT(生産額_中分類, IF(列分類振分=DO$3, 1, 0))</f>
        <v>#DIV/0!</v>
      </c>
      <c r="DP6" s="194" t="e">
        <f t="array" ref="DP6">SUMPRODUCT(計算_投入係数表_加工!$D143:$DS143, 生産額_中分類, IF(列分類振分=DP$3, 1, 0))/SUMPRODUCT(生産額_中分類, IF(列分類振分=DP$3, 1, 0))</f>
        <v>#DIV/0!</v>
      </c>
      <c r="DQ6" s="194" t="e">
        <f t="array" ref="DQ6">SUMPRODUCT(計算_投入係数表_加工!$D143:$DS143, 生産額_中分類, IF(列分類振分=DQ$3, 1, 0))/SUMPRODUCT(生産額_中分類, IF(列分類振分=DQ$3, 1, 0))</f>
        <v>#DIV/0!</v>
      </c>
      <c r="DR6" s="194" t="e">
        <f t="array" ref="DR6">SUMPRODUCT(計算_投入係数表_加工!$D143:$DS143, 生産額_中分類, IF(列分類振分=DR$3, 1, 0))/SUMPRODUCT(生産額_中分類, IF(列分類振分=DR$3, 1, 0))</f>
        <v>#DIV/0!</v>
      </c>
      <c r="DS6" s="194" t="e">
        <f t="array" ref="DS6">SUMPRODUCT(計算_投入係数表_加工!$D143:$DS143, 生産額_中分類, IF(列分類振分=DS$3, 1, 0))/SUMPRODUCT(生産額_中分類, IF(列分類振分=DS$3, 1, 0))</f>
        <v>#DIV/0!</v>
      </c>
      <c r="DT6" s="23">
        <f>SUMIF(振分, $C6, 計算_投入係数表_加工!DT$4:DT$123)</f>
        <v>7.0124964297153631E-3</v>
      </c>
    </row>
    <row r="7" spans="2:124" x14ac:dyDescent="0.25">
      <c r="B7" s="53">
        <v>4</v>
      </c>
      <c r="C7" s="192" t="str">
        <v>鉱業</v>
      </c>
      <c r="D7" s="193">
        <f t="array" ref="D7">SUMPRODUCT(計算_投入係数表_加工!$D144:$DS144, 生産額_中分類, IF(列分類振分=D$3, 1, 0))/SUMPRODUCT(生産額_中分類, IF(列分類振分=D$3, 1, 0))</f>
        <v>0</v>
      </c>
      <c r="E7" s="194">
        <f t="array" ref="E7">SUMPRODUCT(計算_投入係数表_加工!$D144:$DS144, 生産額_中分類, IF(列分類振分=E$3, 1, 0))/SUMPRODUCT(生産額_中分類, IF(列分類振分=E$3, 1, 0))</f>
        <v>1.8326469890687997E-4</v>
      </c>
      <c r="F7" s="194">
        <f t="array" ref="F7">SUMPRODUCT(計算_投入係数表_加工!$D144:$DS144, 生産額_中分類, IF(列分類振分=F$3, 1, 0))/SUMPRODUCT(生産額_中分類, IF(列分類振分=F$3, 1, 0))</f>
        <v>0</v>
      </c>
      <c r="G7" s="194">
        <f t="array" ref="G7">SUMPRODUCT(計算_投入係数表_加工!$D144:$DS144, 生産額_中分類, IF(列分類振分=G$3, 1, 0))/SUMPRODUCT(生産額_中分類, IF(列分類振分=G$3, 1, 0))</f>
        <v>1.2311135982092892E-3</v>
      </c>
      <c r="H7" s="194">
        <f t="array" ref="H7">SUMPRODUCT(計算_投入係数表_加工!$D144:$DS144, 生産額_中分類, IF(列分類振分=H$3, 1, 0))/SUMPRODUCT(生産額_中分類, IF(列分類振分=H$3, 1, 0))</f>
        <v>0.13195685349113739</v>
      </c>
      <c r="I7" s="194">
        <f t="array" ref="I7">SUMPRODUCT(計算_投入係数表_加工!$D144:$DS144, 生産額_中分類, IF(列分類振分=I$3, 1, 0))/SUMPRODUCT(生産額_中分類, IF(列分類振分=I$3, 1, 0))</f>
        <v>1.3199917081819347E-2</v>
      </c>
      <c r="J7" s="194">
        <f t="array" ref="J7">SUMPRODUCT(計算_投入係数表_加工!$D144:$DS144, 生産額_中分類, IF(列分類振分=J$3, 1, 0))/SUMPRODUCT(生産額_中分類, IF(列分類振分=J$3, 1, 0))</f>
        <v>6.9722155121881249E-2</v>
      </c>
      <c r="K7" s="194">
        <f t="array" ref="K7">SUMPRODUCT(計算_投入係数表_加工!$D144:$DS144, 生産額_中分類, IF(列分類振分=K$3, 1, 0))/SUMPRODUCT(生産額_中分類, IF(列分類振分=K$3, 1, 0))</f>
        <v>0</v>
      </c>
      <c r="L7" s="194">
        <f t="array" ref="L7">SUMPRODUCT(計算_投入係数表_加工!$D144:$DS144, 生産額_中分類, IF(列分類振分=L$3, 1, 0))/SUMPRODUCT(生産額_中分類, IF(列分類振分=L$3, 1, 0))</f>
        <v>0</v>
      </c>
      <c r="M7" s="194">
        <f t="array" ref="M7">SUMPRODUCT(計算_投入係数表_加工!$D144:$DS144, 生産額_中分類, IF(列分類振分=M$3, 1, 0))/SUMPRODUCT(生産額_中分類, IF(列分類振分=M$3, 1, 0))</f>
        <v>3.7116677512984652E-6</v>
      </c>
      <c r="N7" s="194">
        <f t="array" ref="N7">SUMPRODUCT(計算_投入係数表_加工!$D144:$DS144, 生産額_中分類, IF(列分類振分=N$3, 1, 0))/SUMPRODUCT(生産額_中分類, IF(列分類振分=N$3, 1, 0))</f>
        <v>1.5310220396511155E-5</v>
      </c>
      <c r="O7" s="194">
        <f t="array" ref="O7">SUMPRODUCT(計算_投入係数表_加工!$D144:$DS144, 生産額_中分類, IF(列分類振分=O$3, 1, 0))/SUMPRODUCT(生産額_中分類, IF(列分類振分=O$3, 1, 0))</f>
        <v>-6.4878695467289667E-22</v>
      </c>
      <c r="P7" s="194">
        <f t="array" ref="P7">SUMPRODUCT(計算_投入係数表_加工!$D144:$DS144, 生産額_中分類, IF(列分類振分=P$3, 1, 0))/SUMPRODUCT(生産額_中分類, IF(列分類振分=P$3, 1, 0))</f>
        <v>1.4716703458425313E-4</v>
      </c>
      <c r="Q7" s="194" t="e">
        <f t="array" ref="Q7">SUMPRODUCT(計算_投入係数表_加工!$D144:$DS144, 生産額_中分類, IF(列分類振分=Q$3, 1, 0))/SUMPRODUCT(生産額_中分類, IF(列分類振分=Q$3, 1, 0))</f>
        <v>#DIV/0!</v>
      </c>
      <c r="R7" s="194" t="e">
        <f t="array" ref="R7">SUMPRODUCT(計算_投入係数表_加工!$D144:$DS144, 生産額_中分類, IF(列分類振分=R$3, 1, 0))/SUMPRODUCT(生産額_中分類, IF(列分類振分=R$3, 1, 0))</f>
        <v>#DIV/0!</v>
      </c>
      <c r="S7" s="194" t="e">
        <f t="array" ref="S7">SUMPRODUCT(計算_投入係数表_加工!$D144:$DS144, 生産額_中分類, IF(列分類振分=S$3, 1, 0))/SUMPRODUCT(生産額_中分類, IF(列分類振分=S$3, 1, 0))</f>
        <v>#DIV/0!</v>
      </c>
      <c r="T7" s="194" t="e">
        <f t="array" ref="T7">SUMPRODUCT(計算_投入係数表_加工!$D144:$DS144, 生産額_中分類, IF(列分類振分=T$3, 1, 0))/SUMPRODUCT(生産額_中分類, IF(列分類振分=T$3, 1, 0))</f>
        <v>#DIV/0!</v>
      </c>
      <c r="U7" s="194" t="e">
        <f t="array" ref="U7">SUMPRODUCT(計算_投入係数表_加工!$D144:$DS144, 生産額_中分類, IF(列分類振分=U$3, 1, 0))/SUMPRODUCT(生産額_中分類, IF(列分類振分=U$3, 1, 0))</f>
        <v>#DIV/0!</v>
      </c>
      <c r="V7" s="194" t="e">
        <f t="array" ref="V7">SUMPRODUCT(計算_投入係数表_加工!$D144:$DS144, 生産額_中分類, IF(列分類振分=V$3, 1, 0))/SUMPRODUCT(生産額_中分類, IF(列分類振分=V$3, 1, 0))</f>
        <v>#DIV/0!</v>
      </c>
      <c r="W7" s="194" t="e">
        <f t="array" ref="W7">SUMPRODUCT(計算_投入係数表_加工!$D144:$DS144, 生産額_中分類, IF(列分類振分=W$3, 1, 0))/SUMPRODUCT(生産額_中分類, IF(列分類振分=W$3, 1, 0))</f>
        <v>#DIV/0!</v>
      </c>
      <c r="X7" s="194" t="e">
        <f t="array" ref="X7">SUMPRODUCT(計算_投入係数表_加工!$D144:$DS144, 生産額_中分類, IF(列分類振分=X$3, 1, 0))/SUMPRODUCT(生産額_中分類, IF(列分類振分=X$3, 1, 0))</f>
        <v>#DIV/0!</v>
      </c>
      <c r="Y7" s="194" t="e">
        <f t="array" ref="Y7">SUMPRODUCT(計算_投入係数表_加工!$D144:$DS144, 生産額_中分類, IF(列分類振分=Y$3, 1, 0))/SUMPRODUCT(生産額_中分類, IF(列分類振分=Y$3, 1, 0))</f>
        <v>#DIV/0!</v>
      </c>
      <c r="Z7" s="194" t="e">
        <f t="array" ref="Z7">SUMPRODUCT(計算_投入係数表_加工!$D144:$DS144, 生産額_中分類, IF(列分類振分=Z$3, 1, 0))/SUMPRODUCT(生産額_中分類, IF(列分類振分=Z$3, 1, 0))</f>
        <v>#DIV/0!</v>
      </c>
      <c r="AA7" s="194" t="e">
        <f t="array" ref="AA7">SUMPRODUCT(計算_投入係数表_加工!$D144:$DS144, 生産額_中分類, IF(列分類振分=AA$3, 1, 0))/SUMPRODUCT(生産額_中分類, IF(列分類振分=AA$3, 1, 0))</f>
        <v>#DIV/0!</v>
      </c>
      <c r="AB7" s="194" t="e">
        <f t="array" ref="AB7">SUMPRODUCT(計算_投入係数表_加工!$D144:$DS144, 生産額_中分類, IF(列分類振分=AB$3, 1, 0))/SUMPRODUCT(生産額_中分類, IF(列分類振分=AB$3, 1, 0))</f>
        <v>#DIV/0!</v>
      </c>
      <c r="AC7" s="194" t="e">
        <f t="array" ref="AC7">SUMPRODUCT(計算_投入係数表_加工!$D144:$DS144, 生産額_中分類, IF(列分類振分=AC$3, 1, 0))/SUMPRODUCT(生産額_中分類, IF(列分類振分=AC$3, 1, 0))</f>
        <v>#DIV/0!</v>
      </c>
      <c r="AD7" s="194" t="e">
        <f t="array" ref="AD7">SUMPRODUCT(計算_投入係数表_加工!$D144:$DS144, 生産額_中分類, IF(列分類振分=AD$3, 1, 0))/SUMPRODUCT(生産額_中分類, IF(列分類振分=AD$3, 1, 0))</f>
        <v>#DIV/0!</v>
      </c>
      <c r="AE7" s="194" t="e">
        <f t="array" ref="AE7">SUMPRODUCT(計算_投入係数表_加工!$D144:$DS144, 生産額_中分類, IF(列分類振分=AE$3, 1, 0))/SUMPRODUCT(生産額_中分類, IF(列分類振分=AE$3, 1, 0))</f>
        <v>#DIV/0!</v>
      </c>
      <c r="AF7" s="194" t="e">
        <f t="array" ref="AF7">SUMPRODUCT(計算_投入係数表_加工!$D144:$DS144, 生産額_中分類, IF(列分類振分=AF$3, 1, 0))/SUMPRODUCT(生産額_中分類, IF(列分類振分=AF$3, 1, 0))</f>
        <v>#DIV/0!</v>
      </c>
      <c r="AG7" s="194" t="e">
        <f t="array" ref="AG7">SUMPRODUCT(計算_投入係数表_加工!$D144:$DS144, 生産額_中分類, IF(列分類振分=AG$3, 1, 0))/SUMPRODUCT(生産額_中分類, IF(列分類振分=AG$3, 1, 0))</f>
        <v>#DIV/0!</v>
      </c>
      <c r="AH7" s="194" t="e">
        <f t="array" ref="AH7">SUMPRODUCT(計算_投入係数表_加工!$D144:$DS144, 生産額_中分類, IF(列分類振分=AH$3, 1, 0))/SUMPRODUCT(生産額_中分類, IF(列分類振分=AH$3, 1, 0))</f>
        <v>#DIV/0!</v>
      </c>
      <c r="AI7" s="194" t="e">
        <f t="array" ref="AI7">SUMPRODUCT(計算_投入係数表_加工!$D144:$DS144, 生産額_中分類, IF(列分類振分=AI$3, 1, 0))/SUMPRODUCT(生産額_中分類, IF(列分類振分=AI$3, 1, 0))</f>
        <v>#DIV/0!</v>
      </c>
      <c r="AJ7" s="194" t="e">
        <f t="array" ref="AJ7">SUMPRODUCT(計算_投入係数表_加工!$D144:$DS144, 生産額_中分類, IF(列分類振分=AJ$3, 1, 0))/SUMPRODUCT(生産額_中分類, IF(列分類振分=AJ$3, 1, 0))</f>
        <v>#DIV/0!</v>
      </c>
      <c r="AK7" s="194" t="e">
        <f t="array" ref="AK7">SUMPRODUCT(計算_投入係数表_加工!$D144:$DS144, 生産額_中分類, IF(列分類振分=AK$3, 1, 0))/SUMPRODUCT(生産額_中分類, IF(列分類振分=AK$3, 1, 0))</f>
        <v>#DIV/0!</v>
      </c>
      <c r="AL7" s="194" t="e">
        <f t="array" ref="AL7">SUMPRODUCT(計算_投入係数表_加工!$D144:$DS144, 生産額_中分類, IF(列分類振分=AL$3, 1, 0))/SUMPRODUCT(生産額_中分類, IF(列分類振分=AL$3, 1, 0))</f>
        <v>#DIV/0!</v>
      </c>
      <c r="AM7" s="194" t="e">
        <f t="array" ref="AM7">SUMPRODUCT(計算_投入係数表_加工!$D144:$DS144, 生産額_中分類, IF(列分類振分=AM$3, 1, 0))/SUMPRODUCT(生産額_中分類, IF(列分類振分=AM$3, 1, 0))</f>
        <v>#DIV/0!</v>
      </c>
      <c r="AN7" s="194" t="e">
        <f t="array" ref="AN7">SUMPRODUCT(計算_投入係数表_加工!$D144:$DS144, 生産額_中分類, IF(列分類振分=AN$3, 1, 0))/SUMPRODUCT(生産額_中分類, IF(列分類振分=AN$3, 1, 0))</f>
        <v>#DIV/0!</v>
      </c>
      <c r="AO7" s="194" t="e">
        <f t="array" ref="AO7">SUMPRODUCT(計算_投入係数表_加工!$D144:$DS144, 生産額_中分類, IF(列分類振分=AO$3, 1, 0))/SUMPRODUCT(生産額_中分類, IF(列分類振分=AO$3, 1, 0))</f>
        <v>#DIV/0!</v>
      </c>
      <c r="AP7" s="194" t="e">
        <f t="array" ref="AP7">SUMPRODUCT(計算_投入係数表_加工!$D144:$DS144, 生産額_中分類, IF(列分類振分=AP$3, 1, 0))/SUMPRODUCT(生産額_中分類, IF(列分類振分=AP$3, 1, 0))</f>
        <v>#DIV/0!</v>
      </c>
      <c r="AQ7" s="194" t="e">
        <f t="array" ref="AQ7">SUMPRODUCT(計算_投入係数表_加工!$D144:$DS144, 生産額_中分類, IF(列分類振分=AQ$3, 1, 0))/SUMPRODUCT(生産額_中分類, IF(列分類振分=AQ$3, 1, 0))</f>
        <v>#DIV/0!</v>
      </c>
      <c r="AR7" s="194" t="e">
        <f t="array" ref="AR7">SUMPRODUCT(計算_投入係数表_加工!$D144:$DS144, 生産額_中分類, IF(列分類振分=AR$3, 1, 0))/SUMPRODUCT(生産額_中分類, IF(列分類振分=AR$3, 1, 0))</f>
        <v>#DIV/0!</v>
      </c>
      <c r="AS7" s="194" t="e">
        <f t="array" ref="AS7">SUMPRODUCT(計算_投入係数表_加工!$D144:$DS144, 生産額_中分類, IF(列分類振分=AS$3, 1, 0))/SUMPRODUCT(生産額_中分類, IF(列分類振分=AS$3, 1, 0))</f>
        <v>#DIV/0!</v>
      </c>
      <c r="AT7" s="194" t="e">
        <f t="array" ref="AT7">SUMPRODUCT(計算_投入係数表_加工!$D144:$DS144, 生産額_中分類, IF(列分類振分=AT$3, 1, 0))/SUMPRODUCT(生産額_中分類, IF(列分類振分=AT$3, 1, 0))</f>
        <v>#DIV/0!</v>
      </c>
      <c r="AU7" s="194" t="e">
        <f t="array" ref="AU7">SUMPRODUCT(計算_投入係数表_加工!$D144:$DS144, 生産額_中分類, IF(列分類振分=AU$3, 1, 0))/SUMPRODUCT(生産額_中分類, IF(列分類振分=AU$3, 1, 0))</f>
        <v>#DIV/0!</v>
      </c>
      <c r="AV7" s="194" t="e">
        <f t="array" ref="AV7">SUMPRODUCT(計算_投入係数表_加工!$D144:$DS144, 生産額_中分類, IF(列分類振分=AV$3, 1, 0))/SUMPRODUCT(生産額_中分類, IF(列分類振分=AV$3, 1, 0))</f>
        <v>#DIV/0!</v>
      </c>
      <c r="AW7" s="194" t="e">
        <f t="array" ref="AW7">SUMPRODUCT(計算_投入係数表_加工!$D144:$DS144, 生産額_中分類, IF(列分類振分=AW$3, 1, 0))/SUMPRODUCT(生産額_中分類, IF(列分類振分=AW$3, 1, 0))</f>
        <v>#DIV/0!</v>
      </c>
      <c r="AX7" s="194" t="e">
        <f t="array" ref="AX7">SUMPRODUCT(計算_投入係数表_加工!$D144:$DS144, 生産額_中分類, IF(列分類振分=AX$3, 1, 0))/SUMPRODUCT(生産額_中分類, IF(列分類振分=AX$3, 1, 0))</f>
        <v>#DIV/0!</v>
      </c>
      <c r="AY7" s="194" t="e">
        <f t="array" ref="AY7">SUMPRODUCT(計算_投入係数表_加工!$D144:$DS144, 生産額_中分類, IF(列分類振分=AY$3, 1, 0))/SUMPRODUCT(生産額_中分類, IF(列分類振分=AY$3, 1, 0))</f>
        <v>#DIV/0!</v>
      </c>
      <c r="AZ7" s="194" t="e">
        <f t="array" ref="AZ7">SUMPRODUCT(計算_投入係数表_加工!$D144:$DS144, 生産額_中分類, IF(列分類振分=AZ$3, 1, 0))/SUMPRODUCT(生産額_中分類, IF(列分類振分=AZ$3, 1, 0))</f>
        <v>#DIV/0!</v>
      </c>
      <c r="BA7" s="194" t="e">
        <f t="array" ref="BA7">SUMPRODUCT(計算_投入係数表_加工!$D144:$DS144, 生産額_中分類, IF(列分類振分=BA$3, 1, 0))/SUMPRODUCT(生産額_中分類, IF(列分類振分=BA$3, 1, 0))</f>
        <v>#DIV/0!</v>
      </c>
      <c r="BB7" s="194" t="e">
        <f t="array" ref="BB7">SUMPRODUCT(計算_投入係数表_加工!$D144:$DS144, 生産額_中分類, IF(列分類振分=BB$3, 1, 0))/SUMPRODUCT(生産額_中分類, IF(列分類振分=BB$3, 1, 0))</f>
        <v>#DIV/0!</v>
      </c>
      <c r="BC7" s="194" t="e">
        <f t="array" ref="BC7">SUMPRODUCT(計算_投入係数表_加工!$D144:$DS144, 生産額_中分類, IF(列分類振分=BC$3, 1, 0))/SUMPRODUCT(生産額_中分類, IF(列分類振分=BC$3, 1, 0))</f>
        <v>#DIV/0!</v>
      </c>
      <c r="BD7" s="194" t="e">
        <f t="array" ref="BD7">SUMPRODUCT(計算_投入係数表_加工!$D144:$DS144, 生産額_中分類, IF(列分類振分=BD$3, 1, 0))/SUMPRODUCT(生産額_中分類, IF(列分類振分=BD$3, 1, 0))</f>
        <v>#DIV/0!</v>
      </c>
      <c r="BE7" s="194" t="e">
        <f t="array" ref="BE7">SUMPRODUCT(計算_投入係数表_加工!$D144:$DS144, 生産額_中分類, IF(列分類振分=BE$3, 1, 0))/SUMPRODUCT(生産額_中分類, IF(列分類振分=BE$3, 1, 0))</f>
        <v>#DIV/0!</v>
      </c>
      <c r="BF7" s="194" t="e">
        <f t="array" ref="BF7">SUMPRODUCT(計算_投入係数表_加工!$D144:$DS144, 生産額_中分類, IF(列分類振分=BF$3, 1, 0))/SUMPRODUCT(生産額_中分類, IF(列分類振分=BF$3, 1, 0))</f>
        <v>#DIV/0!</v>
      </c>
      <c r="BG7" s="194" t="e">
        <f t="array" ref="BG7">SUMPRODUCT(計算_投入係数表_加工!$D144:$DS144, 生産額_中分類, IF(列分類振分=BG$3, 1, 0))/SUMPRODUCT(生産額_中分類, IF(列分類振分=BG$3, 1, 0))</f>
        <v>#DIV/0!</v>
      </c>
      <c r="BH7" s="194" t="e">
        <f t="array" ref="BH7">SUMPRODUCT(計算_投入係数表_加工!$D144:$DS144, 生産額_中分類, IF(列分類振分=BH$3, 1, 0))/SUMPRODUCT(生産額_中分類, IF(列分類振分=BH$3, 1, 0))</f>
        <v>#DIV/0!</v>
      </c>
      <c r="BI7" s="194" t="e">
        <f t="array" ref="BI7">SUMPRODUCT(計算_投入係数表_加工!$D144:$DS144, 生産額_中分類, IF(列分類振分=BI$3, 1, 0))/SUMPRODUCT(生産額_中分類, IF(列分類振分=BI$3, 1, 0))</f>
        <v>#DIV/0!</v>
      </c>
      <c r="BJ7" s="194" t="e">
        <f t="array" ref="BJ7">SUMPRODUCT(計算_投入係数表_加工!$D144:$DS144, 生産額_中分類, IF(列分類振分=BJ$3, 1, 0))/SUMPRODUCT(生産額_中分類, IF(列分類振分=BJ$3, 1, 0))</f>
        <v>#DIV/0!</v>
      </c>
      <c r="BK7" s="194" t="e">
        <f t="array" ref="BK7">SUMPRODUCT(計算_投入係数表_加工!$D144:$DS144, 生産額_中分類, IF(列分類振分=BK$3, 1, 0))/SUMPRODUCT(生産額_中分類, IF(列分類振分=BK$3, 1, 0))</f>
        <v>#DIV/0!</v>
      </c>
      <c r="BL7" s="194" t="e">
        <f t="array" ref="BL7">SUMPRODUCT(計算_投入係数表_加工!$D144:$DS144, 生産額_中分類, IF(列分類振分=BL$3, 1, 0))/SUMPRODUCT(生産額_中分類, IF(列分類振分=BL$3, 1, 0))</f>
        <v>#DIV/0!</v>
      </c>
      <c r="BM7" s="194" t="e">
        <f t="array" ref="BM7">SUMPRODUCT(計算_投入係数表_加工!$D144:$DS144, 生産額_中分類, IF(列分類振分=BM$3, 1, 0))/SUMPRODUCT(生産額_中分類, IF(列分類振分=BM$3, 1, 0))</f>
        <v>#DIV/0!</v>
      </c>
      <c r="BN7" s="194" t="e">
        <f t="array" ref="BN7">SUMPRODUCT(計算_投入係数表_加工!$D144:$DS144, 生産額_中分類, IF(列分類振分=BN$3, 1, 0))/SUMPRODUCT(生産額_中分類, IF(列分類振分=BN$3, 1, 0))</f>
        <v>#DIV/0!</v>
      </c>
      <c r="BO7" s="194" t="e">
        <f t="array" ref="BO7">SUMPRODUCT(計算_投入係数表_加工!$D144:$DS144, 生産額_中分類, IF(列分類振分=BO$3, 1, 0))/SUMPRODUCT(生産額_中分類, IF(列分類振分=BO$3, 1, 0))</f>
        <v>#DIV/0!</v>
      </c>
      <c r="BP7" s="194" t="e">
        <f t="array" ref="BP7">SUMPRODUCT(計算_投入係数表_加工!$D144:$DS144, 生産額_中分類, IF(列分類振分=BP$3, 1, 0))/SUMPRODUCT(生産額_中分類, IF(列分類振分=BP$3, 1, 0))</f>
        <v>#DIV/0!</v>
      </c>
      <c r="BQ7" s="194" t="e">
        <f t="array" ref="BQ7">SUMPRODUCT(計算_投入係数表_加工!$D144:$DS144, 生産額_中分類, IF(列分類振分=BQ$3, 1, 0))/SUMPRODUCT(生産額_中分類, IF(列分類振分=BQ$3, 1, 0))</f>
        <v>#DIV/0!</v>
      </c>
      <c r="BR7" s="194" t="e">
        <f t="array" ref="BR7">SUMPRODUCT(計算_投入係数表_加工!$D144:$DS144, 生産額_中分類, IF(列分類振分=BR$3, 1, 0))/SUMPRODUCT(生産額_中分類, IF(列分類振分=BR$3, 1, 0))</f>
        <v>#DIV/0!</v>
      </c>
      <c r="BS7" s="194" t="e">
        <f t="array" ref="BS7">SUMPRODUCT(計算_投入係数表_加工!$D144:$DS144, 生産額_中分類, IF(列分類振分=BS$3, 1, 0))/SUMPRODUCT(生産額_中分類, IF(列分類振分=BS$3, 1, 0))</f>
        <v>#DIV/0!</v>
      </c>
      <c r="BT7" s="194" t="e">
        <f t="array" ref="BT7">SUMPRODUCT(計算_投入係数表_加工!$D144:$DS144, 生産額_中分類, IF(列分類振分=BT$3, 1, 0))/SUMPRODUCT(生産額_中分類, IF(列分類振分=BT$3, 1, 0))</f>
        <v>#DIV/0!</v>
      </c>
      <c r="BU7" s="194" t="e">
        <f t="array" ref="BU7">SUMPRODUCT(計算_投入係数表_加工!$D144:$DS144, 生産額_中分類, IF(列分類振分=BU$3, 1, 0))/SUMPRODUCT(生産額_中分類, IF(列分類振分=BU$3, 1, 0))</f>
        <v>#DIV/0!</v>
      </c>
      <c r="BV7" s="194" t="e">
        <f t="array" ref="BV7">SUMPRODUCT(計算_投入係数表_加工!$D144:$DS144, 生産額_中分類, IF(列分類振分=BV$3, 1, 0))/SUMPRODUCT(生産額_中分類, IF(列分類振分=BV$3, 1, 0))</f>
        <v>#DIV/0!</v>
      </c>
      <c r="BW7" s="194" t="e">
        <f t="array" ref="BW7">SUMPRODUCT(計算_投入係数表_加工!$D144:$DS144, 生産額_中分類, IF(列分類振分=BW$3, 1, 0))/SUMPRODUCT(生産額_中分類, IF(列分類振分=BW$3, 1, 0))</f>
        <v>#DIV/0!</v>
      </c>
      <c r="BX7" s="194" t="e">
        <f t="array" ref="BX7">SUMPRODUCT(計算_投入係数表_加工!$D144:$DS144, 生産額_中分類, IF(列分類振分=BX$3, 1, 0))/SUMPRODUCT(生産額_中分類, IF(列分類振分=BX$3, 1, 0))</f>
        <v>#DIV/0!</v>
      </c>
      <c r="BY7" s="194" t="e">
        <f t="array" ref="BY7">SUMPRODUCT(計算_投入係数表_加工!$D144:$DS144, 生産額_中分類, IF(列分類振分=BY$3, 1, 0))/SUMPRODUCT(生産額_中分類, IF(列分類振分=BY$3, 1, 0))</f>
        <v>#DIV/0!</v>
      </c>
      <c r="BZ7" s="194" t="e">
        <f t="array" ref="BZ7">SUMPRODUCT(計算_投入係数表_加工!$D144:$DS144, 生産額_中分類, IF(列分類振分=BZ$3, 1, 0))/SUMPRODUCT(生産額_中分類, IF(列分類振分=BZ$3, 1, 0))</f>
        <v>#DIV/0!</v>
      </c>
      <c r="CA7" s="194" t="e">
        <f t="array" ref="CA7">SUMPRODUCT(計算_投入係数表_加工!$D144:$DS144, 生産額_中分類, IF(列分類振分=CA$3, 1, 0))/SUMPRODUCT(生産額_中分類, IF(列分類振分=CA$3, 1, 0))</f>
        <v>#DIV/0!</v>
      </c>
      <c r="CB7" s="194" t="e">
        <f t="array" ref="CB7">SUMPRODUCT(計算_投入係数表_加工!$D144:$DS144, 生産額_中分類, IF(列分類振分=CB$3, 1, 0))/SUMPRODUCT(生産額_中分類, IF(列分類振分=CB$3, 1, 0))</f>
        <v>#DIV/0!</v>
      </c>
      <c r="CC7" s="194" t="e">
        <f t="array" ref="CC7">SUMPRODUCT(計算_投入係数表_加工!$D144:$DS144, 生産額_中分類, IF(列分類振分=CC$3, 1, 0))/SUMPRODUCT(生産額_中分類, IF(列分類振分=CC$3, 1, 0))</f>
        <v>#DIV/0!</v>
      </c>
      <c r="CD7" s="194" t="e">
        <f t="array" ref="CD7">SUMPRODUCT(計算_投入係数表_加工!$D144:$DS144, 生産額_中分類, IF(列分類振分=CD$3, 1, 0))/SUMPRODUCT(生産額_中分類, IF(列分類振分=CD$3, 1, 0))</f>
        <v>#DIV/0!</v>
      </c>
      <c r="CE7" s="194" t="e">
        <f t="array" ref="CE7">SUMPRODUCT(計算_投入係数表_加工!$D144:$DS144, 生産額_中分類, IF(列分類振分=CE$3, 1, 0))/SUMPRODUCT(生産額_中分類, IF(列分類振分=CE$3, 1, 0))</f>
        <v>#DIV/0!</v>
      </c>
      <c r="CF7" s="194" t="e">
        <f t="array" ref="CF7">SUMPRODUCT(計算_投入係数表_加工!$D144:$DS144, 生産額_中分類, IF(列分類振分=CF$3, 1, 0))/SUMPRODUCT(生産額_中分類, IF(列分類振分=CF$3, 1, 0))</f>
        <v>#DIV/0!</v>
      </c>
      <c r="CG7" s="194" t="e">
        <f t="array" ref="CG7">SUMPRODUCT(計算_投入係数表_加工!$D144:$DS144, 生産額_中分類, IF(列分類振分=CG$3, 1, 0))/SUMPRODUCT(生産額_中分類, IF(列分類振分=CG$3, 1, 0))</f>
        <v>#DIV/0!</v>
      </c>
      <c r="CH7" s="194" t="e">
        <f t="array" ref="CH7">SUMPRODUCT(計算_投入係数表_加工!$D144:$DS144, 生産額_中分類, IF(列分類振分=CH$3, 1, 0))/SUMPRODUCT(生産額_中分類, IF(列分類振分=CH$3, 1, 0))</f>
        <v>#DIV/0!</v>
      </c>
      <c r="CI7" s="194" t="e">
        <f t="array" ref="CI7">SUMPRODUCT(計算_投入係数表_加工!$D144:$DS144, 生産額_中分類, IF(列分類振分=CI$3, 1, 0))/SUMPRODUCT(生産額_中分類, IF(列分類振分=CI$3, 1, 0))</f>
        <v>#DIV/0!</v>
      </c>
      <c r="CJ7" s="194" t="e">
        <f t="array" ref="CJ7">SUMPRODUCT(計算_投入係数表_加工!$D144:$DS144, 生産額_中分類, IF(列分類振分=CJ$3, 1, 0))/SUMPRODUCT(生産額_中分類, IF(列分類振分=CJ$3, 1, 0))</f>
        <v>#DIV/0!</v>
      </c>
      <c r="CK7" s="194" t="e">
        <f t="array" ref="CK7">SUMPRODUCT(計算_投入係数表_加工!$D144:$DS144, 生産額_中分類, IF(列分類振分=CK$3, 1, 0))/SUMPRODUCT(生産額_中分類, IF(列分類振分=CK$3, 1, 0))</f>
        <v>#DIV/0!</v>
      </c>
      <c r="CL7" s="194" t="e">
        <f t="array" ref="CL7">SUMPRODUCT(計算_投入係数表_加工!$D144:$DS144, 生産額_中分類, IF(列分類振分=CL$3, 1, 0))/SUMPRODUCT(生産額_中分類, IF(列分類振分=CL$3, 1, 0))</f>
        <v>#DIV/0!</v>
      </c>
      <c r="CM7" s="194" t="e">
        <f t="array" ref="CM7">SUMPRODUCT(計算_投入係数表_加工!$D144:$DS144, 生産額_中分類, IF(列分類振分=CM$3, 1, 0))/SUMPRODUCT(生産額_中分類, IF(列分類振分=CM$3, 1, 0))</f>
        <v>#DIV/0!</v>
      </c>
      <c r="CN7" s="194" t="e">
        <f t="array" ref="CN7">SUMPRODUCT(計算_投入係数表_加工!$D144:$DS144, 生産額_中分類, IF(列分類振分=CN$3, 1, 0))/SUMPRODUCT(生産額_中分類, IF(列分類振分=CN$3, 1, 0))</f>
        <v>#DIV/0!</v>
      </c>
      <c r="CO7" s="194" t="e">
        <f t="array" ref="CO7">SUMPRODUCT(計算_投入係数表_加工!$D144:$DS144, 生産額_中分類, IF(列分類振分=CO$3, 1, 0))/SUMPRODUCT(生産額_中分類, IF(列分類振分=CO$3, 1, 0))</f>
        <v>#DIV/0!</v>
      </c>
      <c r="CP7" s="194" t="e">
        <f t="array" ref="CP7">SUMPRODUCT(計算_投入係数表_加工!$D144:$DS144, 生産額_中分類, IF(列分類振分=CP$3, 1, 0))/SUMPRODUCT(生産額_中分類, IF(列分類振分=CP$3, 1, 0))</f>
        <v>#DIV/0!</v>
      </c>
      <c r="CQ7" s="194" t="e">
        <f t="array" ref="CQ7">SUMPRODUCT(計算_投入係数表_加工!$D144:$DS144, 生産額_中分類, IF(列分類振分=CQ$3, 1, 0))/SUMPRODUCT(生産額_中分類, IF(列分類振分=CQ$3, 1, 0))</f>
        <v>#DIV/0!</v>
      </c>
      <c r="CR7" s="194" t="e">
        <f t="array" ref="CR7">SUMPRODUCT(計算_投入係数表_加工!$D144:$DS144, 生産額_中分類, IF(列分類振分=CR$3, 1, 0))/SUMPRODUCT(生産額_中分類, IF(列分類振分=CR$3, 1, 0))</f>
        <v>#DIV/0!</v>
      </c>
      <c r="CS7" s="194" t="e">
        <f t="array" ref="CS7">SUMPRODUCT(計算_投入係数表_加工!$D144:$DS144, 生産額_中分類, IF(列分類振分=CS$3, 1, 0))/SUMPRODUCT(生産額_中分類, IF(列分類振分=CS$3, 1, 0))</f>
        <v>#DIV/0!</v>
      </c>
      <c r="CT7" s="194" t="e">
        <f t="array" ref="CT7">SUMPRODUCT(計算_投入係数表_加工!$D144:$DS144, 生産額_中分類, IF(列分類振分=CT$3, 1, 0))/SUMPRODUCT(生産額_中分類, IF(列分類振分=CT$3, 1, 0))</f>
        <v>#DIV/0!</v>
      </c>
      <c r="CU7" s="194" t="e">
        <f t="array" ref="CU7">SUMPRODUCT(計算_投入係数表_加工!$D144:$DS144, 生産額_中分類, IF(列分類振分=CU$3, 1, 0))/SUMPRODUCT(生産額_中分類, IF(列分類振分=CU$3, 1, 0))</f>
        <v>#DIV/0!</v>
      </c>
      <c r="CV7" s="194" t="e">
        <f t="array" ref="CV7">SUMPRODUCT(計算_投入係数表_加工!$D144:$DS144, 生産額_中分類, IF(列分類振分=CV$3, 1, 0))/SUMPRODUCT(生産額_中分類, IF(列分類振分=CV$3, 1, 0))</f>
        <v>#DIV/0!</v>
      </c>
      <c r="CW7" s="194" t="e">
        <f t="array" ref="CW7">SUMPRODUCT(計算_投入係数表_加工!$D144:$DS144, 生産額_中分類, IF(列分類振分=CW$3, 1, 0))/SUMPRODUCT(生産額_中分類, IF(列分類振分=CW$3, 1, 0))</f>
        <v>#DIV/0!</v>
      </c>
      <c r="CX7" s="194" t="e">
        <f t="array" ref="CX7">SUMPRODUCT(計算_投入係数表_加工!$D144:$DS144, 生産額_中分類, IF(列分類振分=CX$3, 1, 0))/SUMPRODUCT(生産額_中分類, IF(列分類振分=CX$3, 1, 0))</f>
        <v>#DIV/0!</v>
      </c>
      <c r="CY7" s="194" t="e">
        <f t="array" ref="CY7">SUMPRODUCT(計算_投入係数表_加工!$D144:$DS144, 生産額_中分類, IF(列分類振分=CY$3, 1, 0))/SUMPRODUCT(生産額_中分類, IF(列分類振分=CY$3, 1, 0))</f>
        <v>#DIV/0!</v>
      </c>
      <c r="CZ7" s="194" t="e">
        <f t="array" ref="CZ7">SUMPRODUCT(計算_投入係数表_加工!$D144:$DS144, 生産額_中分類, IF(列分類振分=CZ$3, 1, 0))/SUMPRODUCT(生産額_中分類, IF(列分類振分=CZ$3, 1, 0))</f>
        <v>#DIV/0!</v>
      </c>
      <c r="DA7" s="194" t="e">
        <f t="array" ref="DA7">SUMPRODUCT(計算_投入係数表_加工!$D144:$DS144, 生産額_中分類, IF(列分類振分=DA$3, 1, 0))/SUMPRODUCT(生産額_中分類, IF(列分類振分=DA$3, 1, 0))</f>
        <v>#DIV/0!</v>
      </c>
      <c r="DB7" s="194" t="e">
        <f t="array" ref="DB7">SUMPRODUCT(計算_投入係数表_加工!$D144:$DS144, 生産額_中分類, IF(列分類振分=DB$3, 1, 0))/SUMPRODUCT(生産額_中分類, IF(列分類振分=DB$3, 1, 0))</f>
        <v>#DIV/0!</v>
      </c>
      <c r="DC7" s="194" t="e">
        <f t="array" ref="DC7">SUMPRODUCT(計算_投入係数表_加工!$D144:$DS144, 生産額_中分類, IF(列分類振分=DC$3, 1, 0))/SUMPRODUCT(生産額_中分類, IF(列分類振分=DC$3, 1, 0))</f>
        <v>#DIV/0!</v>
      </c>
      <c r="DD7" s="194" t="e">
        <f t="array" ref="DD7">SUMPRODUCT(計算_投入係数表_加工!$D144:$DS144, 生産額_中分類, IF(列分類振分=DD$3, 1, 0))/SUMPRODUCT(生産額_中分類, IF(列分類振分=DD$3, 1, 0))</f>
        <v>#DIV/0!</v>
      </c>
      <c r="DE7" s="194" t="e">
        <f t="array" ref="DE7">SUMPRODUCT(計算_投入係数表_加工!$D144:$DS144, 生産額_中分類, IF(列分類振分=DE$3, 1, 0))/SUMPRODUCT(生産額_中分類, IF(列分類振分=DE$3, 1, 0))</f>
        <v>#DIV/0!</v>
      </c>
      <c r="DF7" s="194" t="e">
        <f t="array" ref="DF7">SUMPRODUCT(計算_投入係数表_加工!$D144:$DS144, 生産額_中分類, IF(列分類振分=DF$3, 1, 0))/SUMPRODUCT(生産額_中分類, IF(列分類振分=DF$3, 1, 0))</f>
        <v>#DIV/0!</v>
      </c>
      <c r="DG7" s="194" t="e">
        <f t="array" ref="DG7">SUMPRODUCT(計算_投入係数表_加工!$D144:$DS144, 生産額_中分類, IF(列分類振分=DG$3, 1, 0))/SUMPRODUCT(生産額_中分類, IF(列分類振分=DG$3, 1, 0))</f>
        <v>#DIV/0!</v>
      </c>
      <c r="DH7" s="194" t="e">
        <f t="array" ref="DH7">SUMPRODUCT(計算_投入係数表_加工!$D144:$DS144, 生産額_中分類, IF(列分類振分=DH$3, 1, 0))/SUMPRODUCT(生産額_中分類, IF(列分類振分=DH$3, 1, 0))</f>
        <v>#DIV/0!</v>
      </c>
      <c r="DI7" s="194" t="e">
        <f t="array" ref="DI7">SUMPRODUCT(計算_投入係数表_加工!$D144:$DS144, 生産額_中分類, IF(列分類振分=DI$3, 1, 0))/SUMPRODUCT(生産額_中分類, IF(列分類振分=DI$3, 1, 0))</f>
        <v>#DIV/0!</v>
      </c>
      <c r="DJ7" s="194" t="e">
        <f t="array" ref="DJ7">SUMPRODUCT(計算_投入係数表_加工!$D144:$DS144, 生産額_中分類, IF(列分類振分=DJ$3, 1, 0))/SUMPRODUCT(生産額_中分類, IF(列分類振分=DJ$3, 1, 0))</f>
        <v>#DIV/0!</v>
      </c>
      <c r="DK7" s="194" t="e">
        <f t="array" ref="DK7">SUMPRODUCT(計算_投入係数表_加工!$D144:$DS144, 生産額_中分類, IF(列分類振分=DK$3, 1, 0))/SUMPRODUCT(生産額_中分類, IF(列分類振分=DK$3, 1, 0))</f>
        <v>#DIV/0!</v>
      </c>
      <c r="DL7" s="194" t="e">
        <f t="array" ref="DL7">SUMPRODUCT(計算_投入係数表_加工!$D144:$DS144, 生産額_中分類, IF(列分類振分=DL$3, 1, 0))/SUMPRODUCT(生産額_中分類, IF(列分類振分=DL$3, 1, 0))</f>
        <v>#DIV/0!</v>
      </c>
      <c r="DM7" s="194" t="e">
        <f t="array" ref="DM7">SUMPRODUCT(計算_投入係数表_加工!$D144:$DS144, 生産額_中分類, IF(列分類振分=DM$3, 1, 0))/SUMPRODUCT(生産額_中分類, IF(列分類振分=DM$3, 1, 0))</f>
        <v>#DIV/0!</v>
      </c>
      <c r="DN7" s="194" t="e">
        <f t="array" ref="DN7">SUMPRODUCT(計算_投入係数表_加工!$D144:$DS144, 生産額_中分類, IF(列分類振分=DN$3, 1, 0))/SUMPRODUCT(生産額_中分類, IF(列分類振分=DN$3, 1, 0))</f>
        <v>#DIV/0!</v>
      </c>
      <c r="DO7" s="194" t="e">
        <f t="array" ref="DO7">SUMPRODUCT(計算_投入係数表_加工!$D144:$DS144, 生産額_中分類, IF(列分類振分=DO$3, 1, 0))/SUMPRODUCT(生産額_中分類, IF(列分類振分=DO$3, 1, 0))</f>
        <v>#DIV/0!</v>
      </c>
      <c r="DP7" s="194" t="e">
        <f t="array" ref="DP7">SUMPRODUCT(計算_投入係数表_加工!$D144:$DS144, 生産額_中分類, IF(列分類振分=DP$3, 1, 0))/SUMPRODUCT(生産額_中分類, IF(列分類振分=DP$3, 1, 0))</f>
        <v>#DIV/0!</v>
      </c>
      <c r="DQ7" s="194" t="e">
        <f t="array" ref="DQ7">SUMPRODUCT(計算_投入係数表_加工!$D144:$DS144, 生産額_中分類, IF(列分類振分=DQ$3, 1, 0))/SUMPRODUCT(生産額_中分類, IF(列分類振分=DQ$3, 1, 0))</f>
        <v>#DIV/0!</v>
      </c>
      <c r="DR7" s="194" t="e">
        <f t="array" ref="DR7">SUMPRODUCT(計算_投入係数表_加工!$D144:$DS144, 生産額_中分類, IF(列分類振分=DR$3, 1, 0))/SUMPRODUCT(生産額_中分類, IF(列分類振分=DR$3, 1, 0))</f>
        <v>#DIV/0!</v>
      </c>
      <c r="DS7" s="194" t="e">
        <f t="array" ref="DS7">SUMPRODUCT(計算_投入係数表_加工!$D144:$DS144, 生産額_中分類, IF(列分類振分=DS$3, 1, 0))/SUMPRODUCT(生産額_中分類, IF(列分類振分=DS$3, 1, 0))</f>
        <v>#DIV/0!</v>
      </c>
      <c r="DT7" s="23">
        <f>SUMIF(振分, $C7, 計算_投入係数表_加工!DT$4:DT$123)</f>
        <v>2.8757943939371203E-2</v>
      </c>
    </row>
    <row r="8" spans="2:124" x14ac:dyDescent="0.25">
      <c r="B8" s="53">
        <v>5</v>
      </c>
      <c r="C8" s="192" t="str">
        <v>製造業</v>
      </c>
      <c r="D8" s="193">
        <f t="array" ref="D8">SUMPRODUCT(計算_投入係数表_加工!$D145:$DS145, 生産額_中分類, IF(列分類振分=D$3, 1, 0))/SUMPRODUCT(生産額_中分類, IF(列分類振分=D$3, 1, 0))</f>
        <v>0.21218081179061601</v>
      </c>
      <c r="E8" s="194">
        <f t="array" ref="E8">SUMPRODUCT(計算_投入係数表_加工!$D145:$DS145, 生産額_中分類, IF(列分類振分=E$3, 1, 0))/SUMPRODUCT(生産額_中分類, IF(列分類振分=E$3, 1, 0))</f>
        <v>6.1350553028179641E-2</v>
      </c>
      <c r="F8" s="194">
        <f t="array" ref="F8">SUMPRODUCT(計算_投入係数表_加工!$D145:$DS145, 生産額_中分類, IF(列分類振分=F$3, 1, 0))/SUMPRODUCT(生産額_中分類, IF(列分類振分=F$3, 1, 0))</f>
        <v>0.29931467611550783</v>
      </c>
      <c r="G8" s="194">
        <f t="array" ref="G8">SUMPRODUCT(計算_投入係数表_加工!$D145:$DS145, 生産額_中分類, IF(列分類振分=G$3, 1, 0))/SUMPRODUCT(生産額_中分類, IF(列分類振分=G$3, 1, 0))</f>
        <v>0.14138780078343594</v>
      </c>
      <c r="H8" s="194">
        <f t="array" ref="H8">SUMPRODUCT(計算_投入係数表_加工!$D145:$DS145, 生産額_中分類, IF(列分類振分=H$3, 1, 0))/SUMPRODUCT(生産額_中分類, IF(列分類振分=H$3, 1, 0))</f>
        <v>0.31048721882491254</v>
      </c>
      <c r="I8" s="194">
        <f t="array" ref="I8">SUMPRODUCT(計算_投入係数表_加工!$D145:$DS145, 生産額_中分類, IF(列分類振分=I$3, 1, 0))/SUMPRODUCT(生産額_中分類, IF(列分類振分=I$3, 1, 0))</f>
        <v>0.24814150358300924</v>
      </c>
      <c r="J8" s="194">
        <f t="array" ref="J8">SUMPRODUCT(計算_投入係数表_加工!$D145:$DS145, 生産額_中分類, IF(列分類振分=J$3, 1, 0))/SUMPRODUCT(生産額_中分類, IF(列分類振分=J$3, 1, 0))</f>
        <v>0.11817620448776241</v>
      </c>
      <c r="K8" s="194">
        <f t="array" ref="K8">SUMPRODUCT(計算_投入係数表_加工!$D145:$DS145, 生産額_中分類, IF(列分類振分=K$3, 1, 0))/SUMPRODUCT(生産額_中分類, IF(列分類振分=K$3, 1, 0))</f>
        <v>4.9385074402303067E-2</v>
      </c>
      <c r="L8" s="194">
        <f t="array" ref="L8">SUMPRODUCT(計算_投入係数表_加工!$D145:$DS145, 生産額_中分類, IF(列分類振分=L$3, 1, 0))/SUMPRODUCT(生産額_中分類, IF(列分類振分=L$3, 1, 0))</f>
        <v>1.214439101411649E-2</v>
      </c>
      <c r="M8" s="194">
        <f t="array" ref="M8">SUMPRODUCT(計算_投入係数表_加工!$D145:$DS145, 生産額_中分類, IF(列分類振分=M$3, 1, 0))/SUMPRODUCT(生産額_中分類, IF(列分類振分=M$3, 1, 0))</f>
        <v>9.1473742425104726E-2</v>
      </c>
      <c r="N8" s="194">
        <f t="array" ref="N8">SUMPRODUCT(計算_投入係数表_加工!$D145:$DS145, 生産額_中分類, IF(列分類振分=N$3, 1, 0))/SUMPRODUCT(生産額_中分類, IF(列分類振分=N$3, 1, 0))</f>
        <v>9.1687413978152721E-2</v>
      </c>
      <c r="O8" s="194">
        <f t="array" ref="O8">SUMPRODUCT(計算_投入係数表_加工!$D145:$DS145, 生産額_中分類, IF(列分類振分=O$3, 1, 0))/SUMPRODUCT(生産額_中分類, IF(列分類振分=O$3, 1, 0))</f>
        <v>0.14765740362768034</v>
      </c>
      <c r="P8" s="194">
        <f t="array" ref="P8">SUMPRODUCT(計算_投入係数表_加工!$D145:$DS145, 生産額_中分類, IF(列分類振分=P$3, 1, 0))/SUMPRODUCT(生産額_中分類, IF(列分類振分=P$3, 1, 0))</f>
        <v>9.915505823247317E-2</v>
      </c>
      <c r="Q8" s="194" t="e">
        <f t="array" ref="Q8">SUMPRODUCT(計算_投入係数表_加工!$D145:$DS145, 生産額_中分類, IF(列分類振分=Q$3, 1, 0))/SUMPRODUCT(生産額_中分類, IF(列分類振分=Q$3, 1, 0))</f>
        <v>#DIV/0!</v>
      </c>
      <c r="R8" s="194" t="e">
        <f t="array" ref="R8">SUMPRODUCT(計算_投入係数表_加工!$D145:$DS145, 生産額_中分類, IF(列分類振分=R$3, 1, 0))/SUMPRODUCT(生産額_中分類, IF(列分類振分=R$3, 1, 0))</f>
        <v>#DIV/0!</v>
      </c>
      <c r="S8" s="194" t="e">
        <f t="array" ref="S8">SUMPRODUCT(計算_投入係数表_加工!$D145:$DS145, 生産額_中分類, IF(列分類振分=S$3, 1, 0))/SUMPRODUCT(生産額_中分類, IF(列分類振分=S$3, 1, 0))</f>
        <v>#DIV/0!</v>
      </c>
      <c r="T8" s="194" t="e">
        <f t="array" ref="T8">SUMPRODUCT(計算_投入係数表_加工!$D145:$DS145, 生産額_中分類, IF(列分類振分=T$3, 1, 0))/SUMPRODUCT(生産額_中分類, IF(列分類振分=T$3, 1, 0))</f>
        <v>#DIV/0!</v>
      </c>
      <c r="U8" s="194" t="e">
        <f t="array" ref="U8">SUMPRODUCT(計算_投入係数表_加工!$D145:$DS145, 生産額_中分類, IF(列分類振分=U$3, 1, 0))/SUMPRODUCT(生産額_中分類, IF(列分類振分=U$3, 1, 0))</f>
        <v>#DIV/0!</v>
      </c>
      <c r="V8" s="194" t="e">
        <f t="array" ref="V8">SUMPRODUCT(計算_投入係数表_加工!$D145:$DS145, 生産額_中分類, IF(列分類振分=V$3, 1, 0))/SUMPRODUCT(生産額_中分類, IF(列分類振分=V$3, 1, 0))</f>
        <v>#DIV/0!</v>
      </c>
      <c r="W8" s="194" t="e">
        <f t="array" ref="W8">SUMPRODUCT(計算_投入係数表_加工!$D145:$DS145, 生産額_中分類, IF(列分類振分=W$3, 1, 0))/SUMPRODUCT(生産額_中分類, IF(列分類振分=W$3, 1, 0))</f>
        <v>#DIV/0!</v>
      </c>
      <c r="X8" s="194" t="e">
        <f t="array" ref="X8">SUMPRODUCT(計算_投入係数表_加工!$D145:$DS145, 生産額_中分類, IF(列分類振分=X$3, 1, 0))/SUMPRODUCT(生産額_中分類, IF(列分類振分=X$3, 1, 0))</f>
        <v>#DIV/0!</v>
      </c>
      <c r="Y8" s="194" t="e">
        <f t="array" ref="Y8">SUMPRODUCT(計算_投入係数表_加工!$D145:$DS145, 生産額_中分類, IF(列分類振分=Y$3, 1, 0))/SUMPRODUCT(生産額_中分類, IF(列分類振分=Y$3, 1, 0))</f>
        <v>#DIV/0!</v>
      </c>
      <c r="Z8" s="194" t="e">
        <f t="array" ref="Z8">SUMPRODUCT(計算_投入係数表_加工!$D145:$DS145, 生産額_中分類, IF(列分類振分=Z$3, 1, 0))/SUMPRODUCT(生産額_中分類, IF(列分類振分=Z$3, 1, 0))</f>
        <v>#DIV/0!</v>
      </c>
      <c r="AA8" s="194" t="e">
        <f t="array" ref="AA8">SUMPRODUCT(計算_投入係数表_加工!$D145:$DS145, 生産額_中分類, IF(列分類振分=AA$3, 1, 0))/SUMPRODUCT(生産額_中分類, IF(列分類振分=AA$3, 1, 0))</f>
        <v>#DIV/0!</v>
      </c>
      <c r="AB8" s="194" t="e">
        <f t="array" ref="AB8">SUMPRODUCT(計算_投入係数表_加工!$D145:$DS145, 生産額_中分類, IF(列分類振分=AB$3, 1, 0))/SUMPRODUCT(生産額_中分類, IF(列分類振分=AB$3, 1, 0))</f>
        <v>#DIV/0!</v>
      </c>
      <c r="AC8" s="194" t="e">
        <f t="array" ref="AC8">SUMPRODUCT(計算_投入係数表_加工!$D145:$DS145, 生産額_中分類, IF(列分類振分=AC$3, 1, 0))/SUMPRODUCT(生産額_中分類, IF(列分類振分=AC$3, 1, 0))</f>
        <v>#DIV/0!</v>
      </c>
      <c r="AD8" s="194" t="e">
        <f t="array" ref="AD8">SUMPRODUCT(計算_投入係数表_加工!$D145:$DS145, 生産額_中分類, IF(列分類振分=AD$3, 1, 0))/SUMPRODUCT(生産額_中分類, IF(列分類振分=AD$3, 1, 0))</f>
        <v>#DIV/0!</v>
      </c>
      <c r="AE8" s="194" t="e">
        <f t="array" ref="AE8">SUMPRODUCT(計算_投入係数表_加工!$D145:$DS145, 生産額_中分類, IF(列分類振分=AE$3, 1, 0))/SUMPRODUCT(生産額_中分類, IF(列分類振分=AE$3, 1, 0))</f>
        <v>#DIV/0!</v>
      </c>
      <c r="AF8" s="194" t="e">
        <f t="array" ref="AF8">SUMPRODUCT(計算_投入係数表_加工!$D145:$DS145, 生産額_中分類, IF(列分類振分=AF$3, 1, 0))/SUMPRODUCT(生産額_中分類, IF(列分類振分=AF$3, 1, 0))</f>
        <v>#DIV/0!</v>
      </c>
      <c r="AG8" s="194" t="e">
        <f t="array" ref="AG8">SUMPRODUCT(計算_投入係数表_加工!$D145:$DS145, 生産額_中分類, IF(列分類振分=AG$3, 1, 0))/SUMPRODUCT(生産額_中分類, IF(列分類振分=AG$3, 1, 0))</f>
        <v>#DIV/0!</v>
      </c>
      <c r="AH8" s="194" t="e">
        <f t="array" ref="AH8">SUMPRODUCT(計算_投入係数表_加工!$D145:$DS145, 生産額_中分類, IF(列分類振分=AH$3, 1, 0))/SUMPRODUCT(生産額_中分類, IF(列分類振分=AH$3, 1, 0))</f>
        <v>#DIV/0!</v>
      </c>
      <c r="AI8" s="194" t="e">
        <f t="array" ref="AI8">SUMPRODUCT(計算_投入係数表_加工!$D145:$DS145, 生産額_中分類, IF(列分類振分=AI$3, 1, 0))/SUMPRODUCT(生産額_中分類, IF(列分類振分=AI$3, 1, 0))</f>
        <v>#DIV/0!</v>
      </c>
      <c r="AJ8" s="194" t="e">
        <f t="array" ref="AJ8">SUMPRODUCT(計算_投入係数表_加工!$D145:$DS145, 生産額_中分類, IF(列分類振分=AJ$3, 1, 0))/SUMPRODUCT(生産額_中分類, IF(列分類振分=AJ$3, 1, 0))</f>
        <v>#DIV/0!</v>
      </c>
      <c r="AK8" s="194" t="e">
        <f t="array" ref="AK8">SUMPRODUCT(計算_投入係数表_加工!$D145:$DS145, 生産額_中分類, IF(列分類振分=AK$3, 1, 0))/SUMPRODUCT(生産額_中分類, IF(列分類振分=AK$3, 1, 0))</f>
        <v>#DIV/0!</v>
      </c>
      <c r="AL8" s="194" t="e">
        <f t="array" ref="AL8">SUMPRODUCT(計算_投入係数表_加工!$D145:$DS145, 生産額_中分類, IF(列分類振分=AL$3, 1, 0))/SUMPRODUCT(生産額_中分類, IF(列分類振分=AL$3, 1, 0))</f>
        <v>#DIV/0!</v>
      </c>
      <c r="AM8" s="194" t="e">
        <f t="array" ref="AM8">SUMPRODUCT(計算_投入係数表_加工!$D145:$DS145, 生産額_中分類, IF(列分類振分=AM$3, 1, 0))/SUMPRODUCT(生産額_中分類, IF(列分類振分=AM$3, 1, 0))</f>
        <v>#DIV/0!</v>
      </c>
      <c r="AN8" s="194" t="e">
        <f t="array" ref="AN8">SUMPRODUCT(計算_投入係数表_加工!$D145:$DS145, 生産額_中分類, IF(列分類振分=AN$3, 1, 0))/SUMPRODUCT(生産額_中分類, IF(列分類振分=AN$3, 1, 0))</f>
        <v>#DIV/0!</v>
      </c>
      <c r="AO8" s="194" t="e">
        <f t="array" ref="AO8">SUMPRODUCT(計算_投入係数表_加工!$D145:$DS145, 生産額_中分類, IF(列分類振分=AO$3, 1, 0))/SUMPRODUCT(生産額_中分類, IF(列分類振分=AO$3, 1, 0))</f>
        <v>#DIV/0!</v>
      </c>
      <c r="AP8" s="194" t="e">
        <f t="array" ref="AP8">SUMPRODUCT(計算_投入係数表_加工!$D145:$DS145, 生産額_中分類, IF(列分類振分=AP$3, 1, 0))/SUMPRODUCT(生産額_中分類, IF(列分類振分=AP$3, 1, 0))</f>
        <v>#DIV/0!</v>
      </c>
      <c r="AQ8" s="194" t="e">
        <f t="array" ref="AQ8">SUMPRODUCT(計算_投入係数表_加工!$D145:$DS145, 生産額_中分類, IF(列分類振分=AQ$3, 1, 0))/SUMPRODUCT(生産額_中分類, IF(列分類振分=AQ$3, 1, 0))</f>
        <v>#DIV/0!</v>
      </c>
      <c r="AR8" s="194" t="e">
        <f t="array" ref="AR8">SUMPRODUCT(計算_投入係数表_加工!$D145:$DS145, 生産額_中分類, IF(列分類振分=AR$3, 1, 0))/SUMPRODUCT(生産額_中分類, IF(列分類振分=AR$3, 1, 0))</f>
        <v>#DIV/0!</v>
      </c>
      <c r="AS8" s="194" t="e">
        <f t="array" ref="AS8">SUMPRODUCT(計算_投入係数表_加工!$D145:$DS145, 生産額_中分類, IF(列分類振分=AS$3, 1, 0))/SUMPRODUCT(生産額_中分類, IF(列分類振分=AS$3, 1, 0))</f>
        <v>#DIV/0!</v>
      </c>
      <c r="AT8" s="194" t="e">
        <f t="array" ref="AT8">SUMPRODUCT(計算_投入係数表_加工!$D145:$DS145, 生産額_中分類, IF(列分類振分=AT$3, 1, 0))/SUMPRODUCT(生産額_中分類, IF(列分類振分=AT$3, 1, 0))</f>
        <v>#DIV/0!</v>
      </c>
      <c r="AU8" s="194" t="e">
        <f t="array" ref="AU8">SUMPRODUCT(計算_投入係数表_加工!$D145:$DS145, 生産額_中分類, IF(列分類振分=AU$3, 1, 0))/SUMPRODUCT(生産額_中分類, IF(列分類振分=AU$3, 1, 0))</f>
        <v>#DIV/0!</v>
      </c>
      <c r="AV8" s="194" t="e">
        <f t="array" ref="AV8">SUMPRODUCT(計算_投入係数表_加工!$D145:$DS145, 生産額_中分類, IF(列分類振分=AV$3, 1, 0))/SUMPRODUCT(生産額_中分類, IF(列分類振分=AV$3, 1, 0))</f>
        <v>#DIV/0!</v>
      </c>
      <c r="AW8" s="194" t="e">
        <f t="array" ref="AW8">SUMPRODUCT(計算_投入係数表_加工!$D145:$DS145, 生産額_中分類, IF(列分類振分=AW$3, 1, 0))/SUMPRODUCT(生産額_中分類, IF(列分類振分=AW$3, 1, 0))</f>
        <v>#DIV/0!</v>
      </c>
      <c r="AX8" s="194" t="e">
        <f t="array" ref="AX8">SUMPRODUCT(計算_投入係数表_加工!$D145:$DS145, 生産額_中分類, IF(列分類振分=AX$3, 1, 0))/SUMPRODUCT(生産額_中分類, IF(列分類振分=AX$3, 1, 0))</f>
        <v>#DIV/0!</v>
      </c>
      <c r="AY8" s="194" t="e">
        <f t="array" ref="AY8">SUMPRODUCT(計算_投入係数表_加工!$D145:$DS145, 生産額_中分類, IF(列分類振分=AY$3, 1, 0))/SUMPRODUCT(生産額_中分類, IF(列分類振分=AY$3, 1, 0))</f>
        <v>#DIV/0!</v>
      </c>
      <c r="AZ8" s="194" t="e">
        <f t="array" ref="AZ8">SUMPRODUCT(計算_投入係数表_加工!$D145:$DS145, 生産額_中分類, IF(列分類振分=AZ$3, 1, 0))/SUMPRODUCT(生産額_中分類, IF(列分類振分=AZ$3, 1, 0))</f>
        <v>#DIV/0!</v>
      </c>
      <c r="BA8" s="194" t="e">
        <f t="array" ref="BA8">SUMPRODUCT(計算_投入係数表_加工!$D145:$DS145, 生産額_中分類, IF(列分類振分=BA$3, 1, 0))/SUMPRODUCT(生産額_中分類, IF(列分類振分=BA$3, 1, 0))</f>
        <v>#DIV/0!</v>
      </c>
      <c r="BB8" s="194" t="e">
        <f t="array" ref="BB8">SUMPRODUCT(計算_投入係数表_加工!$D145:$DS145, 生産額_中分類, IF(列分類振分=BB$3, 1, 0))/SUMPRODUCT(生産額_中分類, IF(列分類振分=BB$3, 1, 0))</f>
        <v>#DIV/0!</v>
      </c>
      <c r="BC8" s="194" t="e">
        <f t="array" ref="BC8">SUMPRODUCT(計算_投入係数表_加工!$D145:$DS145, 生産額_中分類, IF(列分類振分=BC$3, 1, 0))/SUMPRODUCT(生産額_中分類, IF(列分類振分=BC$3, 1, 0))</f>
        <v>#DIV/0!</v>
      </c>
      <c r="BD8" s="194" t="e">
        <f t="array" ref="BD8">SUMPRODUCT(計算_投入係数表_加工!$D145:$DS145, 生産額_中分類, IF(列分類振分=BD$3, 1, 0))/SUMPRODUCT(生産額_中分類, IF(列分類振分=BD$3, 1, 0))</f>
        <v>#DIV/0!</v>
      </c>
      <c r="BE8" s="194" t="e">
        <f t="array" ref="BE8">SUMPRODUCT(計算_投入係数表_加工!$D145:$DS145, 生産額_中分類, IF(列分類振分=BE$3, 1, 0))/SUMPRODUCT(生産額_中分類, IF(列分類振分=BE$3, 1, 0))</f>
        <v>#DIV/0!</v>
      </c>
      <c r="BF8" s="194" t="e">
        <f t="array" ref="BF8">SUMPRODUCT(計算_投入係数表_加工!$D145:$DS145, 生産額_中分類, IF(列分類振分=BF$3, 1, 0))/SUMPRODUCT(生産額_中分類, IF(列分類振分=BF$3, 1, 0))</f>
        <v>#DIV/0!</v>
      </c>
      <c r="BG8" s="194" t="e">
        <f t="array" ref="BG8">SUMPRODUCT(計算_投入係数表_加工!$D145:$DS145, 生産額_中分類, IF(列分類振分=BG$3, 1, 0))/SUMPRODUCT(生産額_中分類, IF(列分類振分=BG$3, 1, 0))</f>
        <v>#DIV/0!</v>
      </c>
      <c r="BH8" s="194" t="e">
        <f t="array" ref="BH8">SUMPRODUCT(計算_投入係数表_加工!$D145:$DS145, 生産額_中分類, IF(列分類振分=BH$3, 1, 0))/SUMPRODUCT(生産額_中分類, IF(列分類振分=BH$3, 1, 0))</f>
        <v>#DIV/0!</v>
      </c>
      <c r="BI8" s="194" t="e">
        <f t="array" ref="BI8">SUMPRODUCT(計算_投入係数表_加工!$D145:$DS145, 生産額_中分類, IF(列分類振分=BI$3, 1, 0))/SUMPRODUCT(生産額_中分類, IF(列分類振分=BI$3, 1, 0))</f>
        <v>#DIV/0!</v>
      </c>
      <c r="BJ8" s="194" t="e">
        <f t="array" ref="BJ8">SUMPRODUCT(計算_投入係数表_加工!$D145:$DS145, 生産額_中分類, IF(列分類振分=BJ$3, 1, 0))/SUMPRODUCT(生産額_中分類, IF(列分類振分=BJ$3, 1, 0))</f>
        <v>#DIV/0!</v>
      </c>
      <c r="BK8" s="194" t="e">
        <f t="array" ref="BK8">SUMPRODUCT(計算_投入係数表_加工!$D145:$DS145, 生産額_中分類, IF(列分類振分=BK$3, 1, 0))/SUMPRODUCT(生産額_中分類, IF(列分類振分=BK$3, 1, 0))</f>
        <v>#DIV/0!</v>
      </c>
      <c r="BL8" s="194" t="e">
        <f t="array" ref="BL8">SUMPRODUCT(計算_投入係数表_加工!$D145:$DS145, 生産額_中分類, IF(列分類振分=BL$3, 1, 0))/SUMPRODUCT(生産額_中分類, IF(列分類振分=BL$3, 1, 0))</f>
        <v>#DIV/0!</v>
      </c>
      <c r="BM8" s="194" t="e">
        <f t="array" ref="BM8">SUMPRODUCT(計算_投入係数表_加工!$D145:$DS145, 生産額_中分類, IF(列分類振分=BM$3, 1, 0))/SUMPRODUCT(生産額_中分類, IF(列分類振分=BM$3, 1, 0))</f>
        <v>#DIV/0!</v>
      </c>
      <c r="BN8" s="194" t="e">
        <f t="array" ref="BN8">SUMPRODUCT(計算_投入係数表_加工!$D145:$DS145, 生産額_中分類, IF(列分類振分=BN$3, 1, 0))/SUMPRODUCT(生産額_中分類, IF(列分類振分=BN$3, 1, 0))</f>
        <v>#DIV/0!</v>
      </c>
      <c r="BO8" s="194" t="e">
        <f t="array" ref="BO8">SUMPRODUCT(計算_投入係数表_加工!$D145:$DS145, 生産額_中分類, IF(列分類振分=BO$3, 1, 0))/SUMPRODUCT(生産額_中分類, IF(列分類振分=BO$3, 1, 0))</f>
        <v>#DIV/0!</v>
      </c>
      <c r="BP8" s="194" t="e">
        <f t="array" ref="BP8">SUMPRODUCT(計算_投入係数表_加工!$D145:$DS145, 生産額_中分類, IF(列分類振分=BP$3, 1, 0))/SUMPRODUCT(生産額_中分類, IF(列分類振分=BP$3, 1, 0))</f>
        <v>#DIV/0!</v>
      </c>
      <c r="BQ8" s="194" t="e">
        <f t="array" ref="BQ8">SUMPRODUCT(計算_投入係数表_加工!$D145:$DS145, 生産額_中分類, IF(列分類振分=BQ$3, 1, 0))/SUMPRODUCT(生産額_中分類, IF(列分類振分=BQ$3, 1, 0))</f>
        <v>#DIV/0!</v>
      </c>
      <c r="BR8" s="194" t="e">
        <f t="array" ref="BR8">SUMPRODUCT(計算_投入係数表_加工!$D145:$DS145, 生産額_中分類, IF(列分類振分=BR$3, 1, 0))/SUMPRODUCT(生産額_中分類, IF(列分類振分=BR$3, 1, 0))</f>
        <v>#DIV/0!</v>
      </c>
      <c r="BS8" s="194" t="e">
        <f t="array" ref="BS8">SUMPRODUCT(計算_投入係数表_加工!$D145:$DS145, 生産額_中分類, IF(列分類振分=BS$3, 1, 0))/SUMPRODUCT(生産額_中分類, IF(列分類振分=BS$3, 1, 0))</f>
        <v>#DIV/0!</v>
      </c>
      <c r="BT8" s="194" t="e">
        <f t="array" ref="BT8">SUMPRODUCT(計算_投入係数表_加工!$D145:$DS145, 生産額_中分類, IF(列分類振分=BT$3, 1, 0))/SUMPRODUCT(生産額_中分類, IF(列分類振分=BT$3, 1, 0))</f>
        <v>#DIV/0!</v>
      </c>
      <c r="BU8" s="194" t="e">
        <f t="array" ref="BU8">SUMPRODUCT(計算_投入係数表_加工!$D145:$DS145, 生産額_中分類, IF(列分類振分=BU$3, 1, 0))/SUMPRODUCT(生産額_中分類, IF(列分類振分=BU$3, 1, 0))</f>
        <v>#DIV/0!</v>
      </c>
      <c r="BV8" s="194" t="e">
        <f t="array" ref="BV8">SUMPRODUCT(計算_投入係数表_加工!$D145:$DS145, 生産額_中分類, IF(列分類振分=BV$3, 1, 0))/SUMPRODUCT(生産額_中分類, IF(列分類振分=BV$3, 1, 0))</f>
        <v>#DIV/0!</v>
      </c>
      <c r="BW8" s="194" t="e">
        <f t="array" ref="BW8">SUMPRODUCT(計算_投入係数表_加工!$D145:$DS145, 生産額_中分類, IF(列分類振分=BW$3, 1, 0))/SUMPRODUCT(生産額_中分類, IF(列分類振分=BW$3, 1, 0))</f>
        <v>#DIV/0!</v>
      </c>
      <c r="BX8" s="194" t="e">
        <f t="array" ref="BX8">SUMPRODUCT(計算_投入係数表_加工!$D145:$DS145, 生産額_中分類, IF(列分類振分=BX$3, 1, 0))/SUMPRODUCT(生産額_中分類, IF(列分類振分=BX$3, 1, 0))</f>
        <v>#DIV/0!</v>
      </c>
      <c r="BY8" s="194" t="e">
        <f t="array" ref="BY8">SUMPRODUCT(計算_投入係数表_加工!$D145:$DS145, 生産額_中分類, IF(列分類振分=BY$3, 1, 0))/SUMPRODUCT(生産額_中分類, IF(列分類振分=BY$3, 1, 0))</f>
        <v>#DIV/0!</v>
      </c>
      <c r="BZ8" s="194" t="e">
        <f t="array" ref="BZ8">SUMPRODUCT(計算_投入係数表_加工!$D145:$DS145, 生産額_中分類, IF(列分類振分=BZ$3, 1, 0))/SUMPRODUCT(生産額_中分類, IF(列分類振分=BZ$3, 1, 0))</f>
        <v>#DIV/0!</v>
      </c>
      <c r="CA8" s="194" t="e">
        <f t="array" ref="CA8">SUMPRODUCT(計算_投入係数表_加工!$D145:$DS145, 生産額_中分類, IF(列分類振分=CA$3, 1, 0))/SUMPRODUCT(生産額_中分類, IF(列分類振分=CA$3, 1, 0))</f>
        <v>#DIV/0!</v>
      </c>
      <c r="CB8" s="194" t="e">
        <f t="array" ref="CB8">SUMPRODUCT(計算_投入係数表_加工!$D145:$DS145, 生産額_中分類, IF(列分類振分=CB$3, 1, 0))/SUMPRODUCT(生産額_中分類, IF(列分類振分=CB$3, 1, 0))</f>
        <v>#DIV/0!</v>
      </c>
      <c r="CC8" s="194" t="e">
        <f t="array" ref="CC8">SUMPRODUCT(計算_投入係数表_加工!$D145:$DS145, 生産額_中分類, IF(列分類振分=CC$3, 1, 0))/SUMPRODUCT(生産額_中分類, IF(列分類振分=CC$3, 1, 0))</f>
        <v>#DIV/0!</v>
      </c>
      <c r="CD8" s="194" t="e">
        <f t="array" ref="CD8">SUMPRODUCT(計算_投入係数表_加工!$D145:$DS145, 生産額_中分類, IF(列分類振分=CD$3, 1, 0))/SUMPRODUCT(生産額_中分類, IF(列分類振分=CD$3, 1, 0))</f>
        <v>#DIV/0!</v>
      </c>
      <c r="CE8" s="194" t="e">
        <f t="array" ref="CE8">SUMPRODUCT(計算_投入係数表_加工!$D145:$DS145, 生産額_中分類, IF(列分類振分=CE$3, 1, 0))/SUMPRODUCT(生産額_中分類, IF(列分類振分=CE$3, 1, 0))</f>
        <v>#DIV/0!</v>
      </c>
      <c r="CF8" s="194" t="e">
        <f t="array" ref="CF8">SUMPRODUCT(計算_投入係数表_加工!$D145:$DS145, 生産額_中分類, IF(列分類振分=CF$3, 1, 0))/SUMPRODUCT(生産額_中分類, IF(列分類振分=CF$3, 1, 0))</f>
        <v>#DIV/0!</v>
      </c>
      <c r="CG8" s="194" t="e">
        <f t="array" ref="CG8">SUMPRODUCT(計算_投入係数表_加工!$D145:$DS145, 生産額_中分類, IF(列分類振分=CG$3, 1, 0))/SUMPRODUCT(生産額_中分類, IF(列分類振分=CG$3, 1, 0))</f>
        <v>#DIV/0!</v>
      </c>
      <c r="CH8" s="194" t="e">
        <f t="array" ref="CH8">SUMPRODUCT(計算_投入係数表_加工!$D145:$DS145, 生産額_中分類, IF(列分類振分=CH$3, 1, 0))/SUMPRODUCT(生産額_中分類, IF(列分類振分=CH$3, 1, 0))</f>
        <v>#DIV/0!</v>
      </c>
      <c r="CI8" s="194" t="e">
        <f t="array" ref="CI8">SUMPRODUCT(計算_投入係数表_加工!$D145:$DS145, 生産額_中分類, IF(列分類振分=CI$3, 1, 0))/SUMPRODUCT(生産額_中分類, IF(列分類振分=CI$3, 1, 0))</f>
        <v>#DIV/0!</v>
      </c>
      <c r="CJ8" s="194" t="e">
        <f t="array" ref="CJ8">SUMPRODUCT(計算_投入係数表_加工!$D145:$DS145, 生産額_中分類, IF(列分類振分=CJ$3, 1, 0))/SUMPRODUCT(生産額_中分類, IF(列分類振分=CJ$3, 1, 0))</f>
        <v>#DIV/0!</v>
      </c>
      <c r="CK8" s="194" t="e">
        <f t="array" ref="CK8">SUMPRODUCT(計算_投入係数表_加工!$D145:$DS145, 生産額_中分類, IF(列分類振分=CK$3, 1, 0))/SUMPRODUCT(生産額_中分類, IF(列分類振分=CK$3, 1, 0))</f>
        <v>#DIV/0!</v>
      </c>
      <c r="CL8" s="194" t="e">
        <f t="array" ref="CL8">SUMPRODUCT(計算_投入係数表_加工!$D145:$DS145, 生産額_中分類, IF(列分類振分=CL$3, 1, 0))/SUMPRODUCT(生産額_中分類, IF(列分類振分=CL$3, 1, 0))</f>
        <v>#DIV/0!</v>
      </c>
      <c r="CM8" s="194" t="e">
        <f t="array" ref="CM8">SUMPRODUCT(計算_投入係数表_加工!$D145:$DS145, 生産額_中分類, IF(列分類振分=CM$3, 1, 0))/SUMPRODUCT(生産額_中分類, IF(列分類振分=CM$3, 1, 0))</f>
        <v>#DIV/0!</v>
      </c>
      <c r="CN8" s="194" t="e">
        <f t="array" ref="CN8">SUMPRODUCT(計算_投入係数表_加工!$D145:$DS145, 生産額_中分類, IF(列分類振分=CN$3, 1, 0))/SUMPRODUCT(生産額_中分類, IF(列分類振分=CN$3, 1, 0))</f>
        <v>#DIV/0!</v>
      </c>
      <c r="CO8" s="194" t="e">
        <f t="array" ref="CO8">SUMPRODUCT(計算_投入係数表_加工!$D145:$DS145, 生産額_中分類, IF(列分類振分=CO$3, 1, 0))/SUMPRODUCT(生産額_中分類, IF(列分類振分=CO$3, 1, 0))</f>
        <v>#DIV/0!</v>
      </c>
      <c r="CP8" s="194" t="e">
        <f t="array" ref="CP8">SUMPRODUCT(計算_投入係数表_加工!$D145:$DS145, 生産額_中分類, IF(列分類振分=CP$3, 1, 0))/SUMPRODUCT(生産額_中分類, IF(列分類振分=CP$3, 1, 0))</f>
        <v>#DIV/0!</v>
      </c>
      <c r="CQ8" s="194" t="e">
        <f t="array" ref="CQ8">SUMPRODUCT(計算_投入係数表_加工!$D145:$DS145, 生産額_中分類, IF(列分類振分=CQ$3, 1, 0))/SUMPRODUCT(生産額_中分類, IF(列分類振分=CQ$3, 1, 0))</f>
        <v>#DIV/0!</v>
      </c>
      <c r="CR8" s="194" t="e">
        <f t="array" ref="CR8">SUMPRODUCT(計算_投入係数表_加工!$D145:$DS145, 生産額_中分類, IF(列分類振分=CR$3, 1, 0))/SUMPRODUCT(生産額_中分類, IF(列分類振分=CR$3, 1, 0))</f>
        <v>#DIV/0!</v>
      </c>
      <c r="CS8" s="194" t="e">
        <f t="array" ref="CS8">SUMPRODUCT(計算_投入係数表_加工!$D145:$DS145, 生産額_中分類, IF(列分類振分=CS$3, 1, 0))/SUMPRODUCT(生産額_中分類, IF(列分類振分=CS$3, 1, 0))</f>
        <v>#DIV/0!</v>
      </c>
      <c r="CT8" s="194" t="e">
        <f t="array" ref="CT8">SUMPRODUCT(計算_投入係数表_加工!$D145:$DS145, 生産額_中分類, IF(列分類振分=CT$3, 1, 0))/SUMPRODUCT(生産額_中分類, IF(列分類振分=CT$3, 1, 0))</f>
        <v>#DIV/0!</v>
      </c>
      <c r="CU8" s="194" t="e">
        <f t="array" ref="CU8">SUMPRODUCT(計算_投入係数表_加工!$D145:$DS145, 生産額_中分類, IF(列分類振分=CU$3, 1, 0))/SUMPRODUCT(生産額_中分類, IF(列分類振分=CU$3, 1, 0))</f>
        <v>#DIV/0!</v>
      </c>
      <c r="CV8" s="194" t="e">
        <f t="array" ref="CV8">SUMPRODUCT(計算_投入係数表_加工!$D145:$DS145, 生産額_中分類, IF(列分類振分=CV$3, 1, 0))/SUMPRODUCT(生産額_中分類, IF(列分類振分=CV$3, 1, 0))</f>
        <v>#DIV/0!</v>
      </c>
      <c r="CW8" s="194" t="e">
        <f t="array" ref="CW8">SUMPRODUCT(計算_投入係数表_加工!$D145:$DS145, 生産額_中分類, IF(列分類振分=CW$3, 1, 0))/SUMPRODUCT(生産額_中分類, IF(列分類振分=CW$3, 1, 0))</f>
        <v>#DIV/0!</v>
      </c>
      <c r="CX8" s="194" t="e">
        <f t="array" ref="CX8">SUMPRODUCT(計算_投入係数表_加工!$D145:$DS145, 生産額_中分類, IF(列分類振分=CX$3, 1, 0))/SUMPRODUCT(生産額_中分類, IF(列分類振分=CX$3, 1, 0))</f>
        <v>#DIV/0!</v>
      </c>
      <c r="CY8" s="194" t="e">
        <f t="array" ref="CY8">SUMPRODUCT(計算_投入係数表_加工!$D145:$DS145, 生産額_中分類, IF(列分類振分=CY$3, 1, 0))/SUMPRODUCT(生産額_中分類, IF(列分類振分=CY$3, 1, 0))</f>
        <v>#DIV/0!</v>
      </c>
      <c r="CZ8" s="194" t="e">
        <f t="array" ref="CZ8">SUMPRODUCT(計算_投入係数表_加工!$D145:$DS145, 生産額_中分類, IF(列分類振分=CZ$3, 1, 0))/SUMPRODUCT(生産額_中分類, IF(列分類振分=CZ$3, 1, 0))</f>
        <v>#DIV/0!</v>
      </c>
      <c r="DA8" s="194" t="e">
        <f t="array" ref="DA8">SUMPRODUCT(計算_投入係数表_加工!$D145:$DS145, 生産額_中分類, IF(列分類振分=DA$3, 1, 0))/SUMPRODUCT(生産額_中分類, IF(列分類振分=DA$3, 1, 0))</f>
        <v>#DIV/0!</v>
      </c>
      <c r="DB8" s="194" t="e">
        <f t="array" ref="DB8">SUMPRODUCT(計算_投入係数表_加工!$D145:$DS145, 生産額_中分類, IF(列分類振分=DB$3, 1, 0))/SUMPRODUCT(生産額_中分類, IF(列分類振分=DB$3, 1, 0))</f>
        <v>#DIV/0!</v>
      </c>
      <c r="DC8" s="194" t="e">
        <f t="array" ref="DC8">SUMPRODUCT(計算_投入係数表_加工!$D145:$DS145, 生産額_中分類, IF(列分類振分=DC$3, 1, 0))/SUMPRODUCT(生産額_中分類, IF(列分類振分=DC$3, 1, 0))</f>
        <v>#DIV/0!</v>
      </c>
      <c r="DD8" s="194" t="e">
        <f t="array" ref="DD8">SUMPRODUCT(計算_投入係数表_加工!$D145:$DS145, 生産額_中分類, IF(列分類振分=DD$3, 1, 0))/SUMPRODUCT(生産額_中分類, IF(列分類振分=DD$3, 1, 0))</f>
        <v>#DIV/0!</v>
      </c>
      <c r="DE8" s="194" t="e">
        <f t="array" ref="DE8">SUMPRODUCT(計算_投入係数表_加工!$D145:$DS145, 生産額_中分類, IF(列分類振分=DE$3, 1, 0))/SUMPRODUCT(生産額_中分類, IF(列分類振分=DE$3, 1, 0))</f>
        <v>#DIV/0!</v>
      </c>
      <c r="DF8" s="194" t="e">
        <f t="array" ref="DF8">SUMPRODUCT(計算_投入係数表_加工!$D145:$DS145, 生産額_中分類, IF(列分類振分=DF$3, 1, 0))/SUMPRODUCT(生産額_中分類, IF(列分類振分=DF$3, 1, 0))</f>
        <v>#DIV/0!</v>
      </c>
      <c r="DG8" s="194" t="e">
        <f t="array" ref="DG8">SUMPRODUCT(計算_投入係数表_加工!$D145:$DS145, 生産額_中分類, IF(列分類振分=DG$3, 1, 0))/SUMPRODUCT(生産額_中分類, IF(列分類振分=DG$3, 1, 0))</f>
        <v>#DIV/0!</v>
      </c>
      <c r="DH8" s="194" t="e">
        <f t="array" ref="DH8">SUMPRODUCT(計算_投入係数表_加工!$D145:$DS145, 生産額_中分類, IF(列分類振分=DH$3, 1, 0))/SUMPRODUCT(生産額_中分類, IF(列分類振分=DH$3, 1, 0))</f>
        <v>#DIV/0!</v>
      </c>
      <c r="DI8" s="194" t="e">
        <f t="array" ref="DI8">SUMPRODUCT(計算_投入係数表_加工!$D145:$DS145, 生産額_中分類, IF(列分類振分=DI$3, 1, 0))/SUMPRODUCT(生産額_中分類, IF(列分類振分=DI$3, 1, 0))</f>
        <v>#DIV/0!</v>
      </c>
      <c r="DJ8" s="194" t="e">
        <f t="array" ref="DJ8">SUMPRODUCT(計算_投入係数表_加工!$D145:$DS145, 生産額_中分類, IF(列分類振分=DJ$3, 1, 0))/SUMPRODUCT(生産額_中分類, IF(列分類振分=DJ$3, 1, 0))</f>
        <v>#DIV/0!</v>
      </c>
      <c r="DK8" s="194" t="e">
        <f t="array" ref="DK8">SUMPRODUCT(計算_投入係数表_加工!$D145:$DS145, 生産額_中分類, IF(列分類振分=DK$3, 1, 0))/SUMPRODUCT(生産額_中分類, IF(列分類振分=DK$3, 1, 0))</f>
        <v>#DIV/0!</v>
      </c>
      <c r="DL8" s="194" t="e">
        <f t="array" ref="DL8">SUMPRODUCT(計算_投入係数表_加工!$D145:$DS145, 生産額_中分類, IF(列分類振分=DL$3, 1, 0))/SUMPRODUCT(生産額_中分類, IF(列分類振分=DL$3, 1, 0))</f>
        <v>#DIV/0!</v>
      </c>
      <c r="DM8" s="194" t="e">
        <f t="array" ref="DM8">SUMPRODUCT(計算_投入係数表_加工!$D145:$DS145, 生産額_中分類, IF(列分類振分=DM$3, 1, 0))/SUMPRODUCT(生産額_中分類, IF(列分類振分=DM$3, 1, 0))</f>
        <v>#DIV/0!</v>
      </c>
      <c r="DN8" s="194" t="e">
        <f t="array" ref="DN8">SUMPRODUCT(計算_投入係数表_加工!$D145:$DS145, 生産額_中分類, IF(列分類振分=DN$3, 1, 0))/SUMPRODUCT(生産額_中分類, IF(列分類振分=DN$3, 1, 0))</f>
        <v>#DIV/0!</v>
      </c>
      <c r="DO8" s="194" t="e">
        <f t="array" ref="DO8">SUMPRODUCT(計算_投入係数表_加工!$D145:$DS145, 生産額_中分類, IF(列分類振分=DO$3, 1, 0))/SUMPRODUCT(生産額_中分類, IF(列分類振分=DO$3, 1, 0))</f>
        <v>#DIV/0!</v>
      </c>
      <c r="DP8" s="194" t="e">
        <f t="array" ref="DP8">SUMPRODUCT(計算_投入係数表_加工!$D145:$DS145, 生産額_中分類, IF(列分類振分=DP$3, 1, 0))/SUMPRODUCT(生産額_中分類, IF(列分類振分=DP$3, 1, 0))</f>
        <v>#DIV/0!</v>
      </c>
      <c r="DQ8" s="194" t="e">
        <f t="array" ref="DQ8">SUMPRODUCT(計算_投入係数表_加工!$D145:$DS145, 生産額_中分類, IF(列分類振分=DQ$3, 1, 0))/SUMPRODUCT(生産額_中分類, IF(列分類振分=DQ$3, 1, 0))</f>
        <v>#DIV/0!</v>
      </c>
      <c r="DR8" s="194" t="e">
        <f t="array" ref="DR8">SUMPRODUCT(計算_投入係数表_加工!$D145:$DS145, 生産額_中分類, IF(列分類振分=DR$3, 1, 0))/SUMPRODUCT(生産額_中分類, IF(列分類振分=DR$3, 1, 0))</f>
        <v>#DIV/0!</v>
      </c>
      <c r="DS8" s="194" t="e">
        <f t="array" ref="DS8">SUMPRODUCT(計算_投入係数表_加工!$D145:$DS145, 生産額_中分類, IF(列分類振分=DS$3, 1, 0))/SUMPRODUCT(生産額_中分類, IF(列分類振分=DS$3, 1, 0))</f>
        <v>#DIV/0!</v>
      </c>
      <c r="DT8" s="23">
        <f>SUMIF(振分, $C8, 計算_投入係数表_加工!DT$4:DT$123)</f>
        <v>0.15203831040229523</v>
      </c>
    </row>
    <row r="9" spans="2:124" x14ac:dyDescent="0.25">
      <c r="B9" s="53">
        <v>6</v>
      </c>
      <c r="C9" s="195" t="str">
        <v>建設業</v>
      </c>
      <c r="D9" s="196">
        <f t="array" ref="D9">SUMPRODUCT(計算_投入係数表_加工!$D146:$DS146, 生産額_中分類, IF(列分類振分=D$3, 1, 0))/SUMPRODUCT(生産額_中分類, IF(列分類振分=D$3, 1, 0))</f>
        <v>3.6395084292090312E-3</v>
      </c>
      <c r="E9" s="197">
        <f t="array" ref="E9">SUMPRODUCT(計算_投入係数表_加工!$D146:$DS146, 生産額_中分類, IF(列分類振分=E$3, 1, 0))/SUMPRODUCT(生産額_中分類, IF(列分類振分=E$3, 1, 0))</f>
        <v>2.5549255082900325E-3</v>
      </c>
      <c r="F9" s="197">
        <f t="array" ref="F9">SUMPRODUCT(計算_投入係数表_加工!$D146:$DS146, 生産額_中分類, IF(列分類振分=F$3, 1, 0))/SUMPRODUCT(生産額_中分類, IF(列分類振分=F$3, 1, 0))</f>
        <v>4.7739279879484839E-4</v>
      </c>
      <c r="G9" s="197">
        <f t="array" ref="G9">SUMPRODUCT(計算_投入係数表_加工!$D146:$DS146, 生産額_中分類, IF(列分類振分=G$3, 1, 0))/SUMPRODUCT(生産額_中分類, IF(列分類振分=G$3, 1, 0))</f>
        <v>6.5808617795187468E-3</v>
      </c>
      <c r="H9" s="197">
        <f t="array" ref="H9">SUMPRODUCT(計算_投入係数表_加工!$D146:$DS146, 生産額_中分類, IF(列分類振分=H$3, 1, 0))/SUMPRODUCT(生産額_中分類, IF(列分類振分=H$3, 1, 0))</f>
        <v>2.3198222020869353E-3</v>
      </c>
      <c r="I9" s="197">
        <f t="array" ref="I9">SUMPRODUCT(計算_投入係数表_加工!$D146:$DS146, 生産額_中分類, IF(列分類振分=I$3, 1, 0))/SUMPRODUCT(生産額_中分類, IF(列分類振分=I$3, 1, 0))</f>
        <v>9.5516013994970974E-4</v>
      </c>
      <c r="J9" s="197">
        <f t="array" ref="J9">SUMPRODUCT(計算_投入係数表_加工!$D146:$DS146, 生産額_中分類, IF(列分類振分=J$3, 1, 0))/SUMPRODUCT(生産額_中分類, IF(列分類振分=J$3, 1, 0))</f>
        <v>2.6301318363682383E-2</v>
      </c>
      <c r="K9" s="197">
        <f t="array" ref="K9">SUMPRODUCT(計算_投入係数表_加工!$D146:$DS146, 生産額_中分類, IF(列分類振分=K$3, 1, 0))/SUMPRODUCT(生産額_中分類, IF(列分類振分=K$3, 1, 0))</f>
        <v>6.235097038013216E-3</v>
      </c>
      <c r="L9" s="197">
        <f t="array" ref="L9">SUMPRODUCT(計算_投入係数表_加工!$D146:$DS146, 生産額_中分類, IF(列分類振分=L$3, 1, 0))/SUMPRODUCT(生産額_中分類, IF(列分類振分=L$3, 1, 0))</f>
        <v>3.3016513243296727E-2</v>
      </c>
      <c r="M9" s="197">
        <f t="array" ref="M9">SUMPRODUCT(計算_投入係数表_加工!$D146:$DS146, 生産額_中分類, IF(列分類振分=M$3, 1, 0))/SUMPRODUCT(生産額_中分類, IF(列分類振分=M$3, 1, 0))</f>
        <v>5.9204193689669938E-3</v>
      </c>
      <c r="N9" s="197">
        <f t="array" ref="N9">SUMPRODUCT(計算_投入係数表_加工!$D146:$DS146, 生産額_中分類, IF(列分類振分=N$3, 1, 0))/SUMPRODUCT(生産額_中分類, IF(列分類振分=N$3, 1, 0))</f>
        <v>5.7589982876107343E-3</v>
      </c>
      <c r="O9" s="197">
        <f t="array" ref="O9">SUMPRODUCT(計算_投入係数表_加工!$D146:$DS146, 生産額_中分類, IF(列分類振分=O$3, 1, 0))/SUMPRODUCT(生産額_中分類, IF(列分類振分=O$3, 1, 0))</f>
        <v>4.1907016387710636E-3</v>
      </c>
      <c r="P9" s="197">
        <f t="array" ref="P9">SUMPRODUCT(計算_投入係数表_加工!$D146:$DS146, 生産額_中分類, IF(列分類振分=P$3, 1, 0))/SUMPRODUCT(生産額_中分類, IF(列分類振分=P$3, 1, 0))</f>
        <v>8.2718022887011237E-4</v>
      </c>
      <c r="Q9" s="197" t="e">
        <f t="array" ref="Q9">SUMPRODUCT(計算_投入係数表_加工!$D146:$DS146, 生産額_中分類, IF(列分類振分=Q$3, 1, 0))/SUMPRODUCT(生産額_中分類, IF(列分類振分=Q$3, 1, 0))</f>
        <v>#DIV/0!</v>
      </c>
      <c r="R9" s="197" t="e">
        <f t="array" ref="R9">SUMPRODUCT(計算_投入係数表_加工!$D146:$DS146, 生産額_中分類, IF(列分類振分=R$3, 1, 0))/SUMPRODUCT(生産額_中分類, IF(列分類振分=R$3, 1, 0))</f>
        <v>#DIV/0!</v>
      </c>
      <c r="S9" s="197" t="e">
        <f t="array" ref="S9">SUMPRODUCT(計算_投入係数表_加工!$D146:$DS146, 生産額_中分類, IF(列分類振分=S$3, 1, 0))/SUMPRODUCT(生産額_中分類, IF(列分類振分=S$3, 1, 0))</f>
        <v>#DIV/0!</v>
      </c>
      <c r="T9" s="197" t="e">
        <f t="array" ref="T9">SUMPRODUCT(計算_投入係数表_加工!$D146:$DS146, 生産額_中分類, IF(列分類振分=T$3, 1, 0))/SUMPRODUCT(生産額_中分類, IF(列分類振分=T$3, 1, 0))</f>
        <v>#DIV/0!</v>
      </c>
      <c r="U9" s="197" t="e">
        <f t="array" ref="U9">SUMPRODUCT(計算_投入係数表_加工!$D146:$DS146, 生産額_中分類, IF(列分類振分=U$3, 1, 0))/SUMPRODUCT(生産額_中分類, IF(列分類振分=U$3, 1, 0))</f>
        <v>#DIV/0!</v>
      </c>
      <c r="V9" s="197" t="e">
        <f t="array" ref="V9">SUMPRODUCT(計算_投入係数表_加工!$D146:$DS146, 生産額_中分類, IF(列分類振分=V$3, 1, 0))/SUMPRODUCT(生産額_中分類, IF(列分類振分=V$3, 1, 0))</f>
        <v>#DIV/0!</v>
      </c>
      <c r="W9" s="197" t="e">
        <f t="array" ref="W9">SUMPRODUCT(計算_投入係数表_加工!$D146:$DS146, 生産額_中分類, IF(列分類振分=W$3, 1, 0))/SUMPRODUCT(生産額_中分類, IF(列分類振分=W$3, 1, 0))</f>
        <v>#DIV/0!</v>
      </c>
      <c r="X9" s="197" t="e">
        <f t="array" ref="X9">SUMPRODUCT(計算_投入係数表_加工!$D146:$DS146, 生産額_中分類, IF(列分類振分=X$3, 1, 0))/SUMPRODUCT(生産額_中分類, IF(列分類振分=X$3, 1, 0))</f>
        <v>#DIV/0!</v>
      </c>
      <c r="Y9" s="197" t="e">
        <f t="array" ref="Y9">SUMPRODUCT(計算_投入係数表_加工!$D146:$DS146, 生産額_中分類, IF(列分類振分=Y$3, 1, 0))/SUMPRODUCT(生産額_中分類, IF(列分類振分=Y$3, 1, 0))</f>
        <v>#DIV/0!</v>
      </c>
      <c r="Z9" s="197" t="e">
        <f t="array" ref="Z9">SUMPRODUCT(計算_投入係数表_加工!$D146:$DS146, 生産額_中分類, IF(列分類振分=Z$3, 1, 0))/SUMPRODUCT(生産額_中分類, IF(列分類振分=Z$3, 1, 0))</f>
        <v>#DIV/0!</v>
      </c>
      <c r="AA9" s="197" t="e">
        <f t="array" ref="AA9">SUMPRODUCT(計算_投入係数表_加工!$D146:$DS146, 生産額_中分類, IF(列分類振分=AA$3, 1, 0))/SUMPRODUCT(生産額_中分類, IF(列分類振分=AA$3, 1, 0))</f>
        <v>#DIV/0!</v>
      </c>
      <c r="AB9" s="197" t="e">
        <f t="array" ref="AB9">SUMPRODUCT(計算_投入係数表_加工!$D146:$DS146, 生産額_中分類, IF(列分類振分=AB$3, 1, 0))/SUMPRODUCT(生産額_中分類, IF(列分類振分=AB$3, 1, 0))</f>
        <v>#DIV/0!</v>
      </c>
      <c r="AC9" s="197" t="e">
        <f t="array" ref="AC9">SUMPRODUCT(計算_投入係数表_加工!$D146:$DS146, 生産額_中分類, IF(列分類振分=AC$3, 1, 0))/SUMPRODUCT(生産額_中分類, IF(列分類振分=AC$3, 1, 0))</f>
        <v>#DIV/0!</v>
      </c>
      <c r="AD9" s="197" t="e">
        <f t="array" ref="AD9">SUMPRODUCT(計算_投入係数表_加工!$D146:$DS146, 生産額_中分類, IF(列分類振分=AD$3, 1, 0))/SUMPRODUCT(生産額_中分類, IF(列分類振分=AD$3, 1, 0))</f>
        <v>#DIV/0!</v>
      </c>
      <c r="AE9" s="197" t="e">
        <f t="array" ref="AE9">SUMPRODUCT(計算_投入係数表_加工!$D146:$DS146, 生産額_中分類, IF(列分類振分=AE$3, 1, 0))/SUMPRODUCT(生産額_中分類, IF(列分類振分=AE$3, 1, 0))</f>
        <v>#DIV/0!</v>
      </c>
      <c r="AF9" s="197" t="e">
        <f t="array" ref="AF9">SUMPRODUCT(計算_投入係数表_加工!$D146:$DS146, 生産額_中分類, IF(列分類振分=AF$3, 1, 0))/SUMPRODUCT(生産額_中分類, IF(列分類振分=AF$3, 1, 0))</f>
        <v>#DIV/0!</v>
      </c>
      <c r="AG9" s="197" t="e">
        <f t="array" ref="AG9">SUMPRODUCT(計算_投入係数表_加工!$D146:$DS146, 生産額_中分類, IF(列分類振分=AG$3, 1, 0))/SUMPRODUCT(生産額_中分類, IF(列分類振分=AG$3, 1, 0))</f>
        <v>#DIV/0!</v>
      </c>
      <c r="AH9" s="197" t="e">
        <f t="array" ref="AH9">SUMPRODUCT(計算_投入係数表_加工!$D146:$DS146, 生産額_中分類, IF(列分類振分=AH$3, 1, 0))/SUMPRODUCT(生産額_中分類, IF(列分類振分=AH$3, 1, 0))</f>
        <v>#DIV/0!</v>
      </c>
      <c r="AI9" s="197" t="e">
        <f t="array" ref="AI9">SUMPRODUCT(計算_投入係数表_加工!$D146:$DS146, 生産額_中分類, IF(列分類振分=AI$3, 1, 0))/SUMPRODUCT(生産額_中分類, IF(列分類振分=AI$3, 1, 0))</f>
        <v>#DIV/0!</v>
      </c>
      <c r="AJ9" s="197" t="e">
        <f t="array" ref="AJ9">SUMPRODUCT(計算_投入係数表_加工!$D146:$DS146, 生産額_中分類, IF(列分類振分=AJ$3, 1, 0))/SUMPRODUCT(生産額_中分類, IF(列分類振分=AJ$3, 1, 0))</f>
        <v>#DIV/0!</v>
      </c>
      <c r="AK9" s="197" t="e">
        <f t="array" ref="AK9">SUMPRODUCT(計算_投入係数表_加工!$D146:$DS146, 生産額_中分類, IF(列分類振分=AK$3, 1, 0))/SUMPRODUCT(生産額_中分類, IF(列分類振分=AK$3, 1, 0))</f>
        <v>#DIV/0!</v>
      </c>
      <c r="AL9" s="197" t="e">
        <f t="array" ref="AL9">SUMPRODUCT(計算_投入係数表_加工!$D146:$DS146, 生産額_中分類, IF(列分類振分=AL$3, 1, 0))/SUMPRODUCT(生産額_中分類, IF(列分類振分=AL$3, 1, 0))</f>
        <v>#DIV/0!</v>
      </c>
      <c r="AM9" s="197" t="e">
        <f t="array" ref="AM9">SUMPRODUCT(計算_投入係数表_加工!$D146:$DS146, 生産額_中分類, IF(列分類振分=AM$3, 1, 0))/SUMPRODUCT(生産額_中分類, IF(列分類振分=AM$3, 1, 0))</f>
        <v>#DIV/0!</v>
      </c>
      <c r="AN9" s="197" t="e">
        <f t="array" ref="AN9">SUMPRODUCT(計算_投入係数表_加工!$D146:$DS146, 生産額_中分類, IF(列分類振分=AN$3, 1, 0))/SUMPRODUCT(生産額_中分類, IF(列分類振分=AN$3, 1, 0))</f>
        <v>#DIV/0!</v>
      </c>
      <c r="AO9" s="197" t="e">
        <f t="array" ref="AO9">SUMPRODUCT(計算_投入係数表_加工!$D146:$DS146, 生産額_中分類, IF(列分類振分=AO$3, 1, 0))/SUMPRODUCT(生産額_中分類, IF(列分類振分=AO$3, 1, 0))</f>
        <v>#DIV/0!</v>
      </c>
      <c r="AP9" s="197" t="e">
        <f t="array" ref="AP9">SUMPRODUCT(計算_投入係数表_加工!$D146:$DS146, 生産額_中分類, IF(列分類振分=AP$3, 1, 0))/SUMPRODUCT(生産額_中分類, IF(列分類振分=AP$3, 1, 0))</f>
        <v>#DIV/0!</v>
      </c>
      <c r="AQ9" s="197" t="e">
        <f t="array" ref="AQ9">SUMPRODUCT(計算_投入係数表_加工!$D146:$DS146, 生産額_中分類, IF(列分類振分=AQ$3, 1, 0))/SUMPRODUCT(生産額_中分類, IF(列分類振分=AQ$3, 1, 0))</f>
        <v>#DIV/0!</v>
      </c>
      <c r="AR9" s="197" t="e">
        <f t="array" ref="AR9">SUMPRODUCT(計算_投入係数表_加工!$D146:$DS146, 生産額_中分類, IF(列分類振分=AR$3, 1, 0))/SUMPRODUCT(生産額_中分類, IF(列分類振分=AR$3, 1, 0))</f>
        <v>#DIV/0!</v>
      </c>
      <c r="AS9" s="197" t="e">
        <f t="array" ref="AS9">SUMPRODUCT(計算_投入係数表_加工!$D146:$DS146, 生産額_中分類, IF(列分類振分=AS$3, 1, 0))/SUMPRODUCT(生産額_中分類, IF(列分類振分=AS$3, 1, 0))</f>
        <v>#DIV/0!</v>
      </c>
      <c r="AT9" s="197" t="e">
        <f t="array" ref="AT9">SUMPRODUCT(計算_投入係数表_加工!$D146:$DS146, 生産額_中分類, IF(列分類振分=AT$3, 1, 0))/SUMPRODUCT(生産額_中分類, IF(列分類振分=AT$3, 1, 0))</f>
        <v>#DIV/0!</v>
      </c>
      <c r="AU9" s="197" t="e">
        <f t="array" ref="AU9">SUMPRODUCT(計算_投入係数表_加工!$D146:$DS146, 生産額_中分類, IF(列分類振分=AU$3, 1, 0))/SUMPRODUCT(生産額_中分類, IF(列分類振分=AU$3, 1, 0))</f>
        <v>#DIV/0!</v>
      </c>
      <c r="AV9" s="197" t="e">
        <f t="array" ref="AV9">SUMPRODUCT(計算_投入係数表_加工!$D146:$DS146, 生産額_中分類, IF(列分類振分=AV$3, 1, 0))/SUMPRODUCT(生産額_中分類, IF(列分類振分=AV$3, 1, 0))</f>
        <v>#DIV/0!</v>
      </c>
      <c r="AW9" s="197" t="e">
        <f t="array" ref="AW9">SUMPRODUCT(計算_投入係数表_加工!$D146:$DS146, 生産額_中分類, IF(列分類振分=AW$3, 1, 0))/SUMPRODUCT(生産額_中分類, IF(列分類振分=AW$3, 1, 0))</f>
        <v>#DIV/0!</v>
      </c>
      <c r="AX9" s="197" t="e">
        <f t="array" ref="AX9">SUMPRODUCT(計算_投入係数表_加工!$D146:$DS146, 生産額_中分類, IF(列分類振分=AX$3, 1, 0))/SUMPRODUCT(生産額_中分類, IF(列分類振分=AX$3, 1, 0))</f>
        <v>#DIV/0!</v>
      </c>
      <c r="AY9" s="197" t="e">
        <f t="array" ref="AY9">SUMPRODUCT(計算_投入係数表_加工!$D146:$DS146, 生産額_中分類, IF(列分類振分=AY$3, 1, 0))/SUMPRODUCT(生産額_中分類, IF(列分類振分=AY$3, 1, 0))</f>
        <v>#DIV/0!</v>
      </c>
      <c r="AZ9" s="197" t="e">
        <f t="array" ref="AZ9">SUMPRODUCT(計算_投入係数表_加工!$D146:$DS146, 生産額_中分類, IF(列分類振分=AZ$3, 1, 0))/SUMPRODUCT(生産額_中分類, IF(列分類振分=AZ$3, 1, 0))</f>
        <v>#DIV/0!</v>
      </c>
      <c r="BA9" s="197" t="e">
        <f t="array" ref="BA9">SUMPRODUCT(計算_投入係数表_加工!$D146:$DS146, 生産額_中分類, IF(列分類振分=BA$3, 1, 0))/SUMPRODUCT(生産額_中分類, IF(列分類振分=BA$3, 1, 0))</f>
        <v>#DIV/0!</v>
      </c>
      <c r="BB9" s="197" t="e">
        <f t="array" ref="BB9">SUMPRODUCT(計算_投入係数表_加工!$D146:$DS146, 生産額_中分類, IF(列分類振分=BB$3, 1, 0))/SUMPRODUCT(生産額_中分類, IF(列分類振分=BB$3, 1, 0))</f>
        <v>#DIV/0!</v>
      </c>
      <c r="BC9" s="197" t="e">
        <f t="array" ref="BC9">SUMPRODUCT(計算_投入係数表_加工!$D146:$DS146, 生産額_中分類, IF(列分類振分=BC$3, 1, 0))/SUMPRODUCT(生産額_中分類, IF(列分類振分=BC$3, 1, 0))</f>
        <v>#DIV/0!</v>
      </c>
      <c r="BD9" s="197" t="e">
        <f t="array" ref="BD9">SUMPRODUCT(計算_投入係数表_加工!$D146:$DS146, 生産額_中分類, IF(列分類振分=BD$3, 1, 0))/SUMPRODUCT(生産額_中分類, IF(列分類振分=BD$3, 1, 0))</f>
        <v>#DIV/0!</v>
      </c>
      <c r="BE9" s="197" t="e">
        <f t="array" ref="BE9">SUMPRODUCT(計算_投入係数表_加工!$D146:$DS146, 生産額_中分類, IF(列分類振分=BE$3, 1, 0))/SUMPRODUCT(生産額_中分類, IF(列分類振分=BE$3, 1, 0))</f>
        <v>#DIV/0!</v>
      </c>
      <c r="BF9" s="197" t="e">
        <f t="array" ref="BF9">SUMPRODUCT(計算_投入係数表_加工!$D146:$DS146, 生産額_中分類, IF(列分類振分=BF$3, 1, 0))/SUMPRODUCT(生産額_中分類, IF(列分類振分=BF$3, 1, 0))</f>
        <v>#DIV/0!</v>
      </c>
      <c r="BG9" s="197" t="e">
        <f t="array" ref="BG9">SUMPRODUCT(計算_投入係数表_加工!$D146:$DS146, 生産額_中分類, IF(列分類振分=BG$3, 1, 0))/SUMPRODUCT(生産額_中分類, IF(列分類振分=BG$3, 1, 0))</f>
        <v>#DIV/0!</v>
      </c>
      <c r="BH9" s="197" t="e">
        <f t="array" ref="BH9">SUMPRODUCT(計算_投入係数表_加工!$D146:$DS146, 生産額_中分類, IF(列分類振分=BH$3, 1, 0))/SUMPRODUCT(生産額_中分類, IF(列分類振分=BH$3, 1, 0))</f>
        <v>#DIV/0!</v>
      </c>
      <c r="BI9" s="197" t="e">
        <f t="array" ref="BI9">SUMPRODUCT(計算_投入係数表_加工!$D146:$DS146, 生産額_中分類, IF(列分類振分=BI$3, 1, 0))/SUMPRODUCT(生産額_中分類, IF(列分類振分=BI$3, 1, 0))</f>
        <v>#DIV/0!</v>
      </c>
      <c r="BJ9" s="197" t="e">
        <f t="array" ref="BJ9">SUMPRODUCT(計算_投入係数表_加工!$D146:$DS146, 生産額_中分類, IF(列分類振分=BJ$3, 1, 0))/SUMPRODUCT(生産額_中分類, IF(列分類振分=BJ$3, 1, 0))</f>
        <v>#DIV/0!</v>
      </c>
      <c r="BK9" s="197" t="e">
        <f t="array" ref="BK9">SUMPRODUCT(計算_投入係数表_加工!$D146:$DS146, 生産額_中分類, IF(列分類振分=BK$3, 1, 0))/SUMPRODUCT(生産額_中分類, IF(列分類振分=BK$3, 1, 0))</f>
        <v>#DIV/0!</v>
      </c>
      <c r="BL9" s="197" t="e">
        <f t="array" ref="BL9">SUMPRODUCT(計算_投入係数表_加工!$D146:$DS146, 生産額_中分類, IF(列分類振分=BL$3, 1, 0))/SUMPRODUCT(生産額_中分類, IF(列分類振分=BL$3, 1, 0))</f>
        <v>#DIV/0!</v>
      </c>
      <c r="BM9" s="197" t="e">
        <f t="array" ref="BM9">SUMPRODUCT(計算_投入係数表_加工!$D146:$DS146, 生産額_中分類, IF(列分類振分=BM$3, 1, 0))/SUMPRODUCT(生産額_中分類, IF(列分類振分=BM$3, 1, 0))</f>
        <v>#DIV/0!</v>
      </c>
      <c r="BN9" s="197" t="e">
        <f t="array" ref="BN9">SUMPRODUCT(計算_投入係数表_加工!$D146:$DS146, 生産額_中分類, IF(列分類振分=BN$3, 1, 0))/SUMPRODUCT(生産額_中分類, IF(列分類振分=BN$3, 1, 0))</f>
        <v>#DIV/0!</v>
      </c>
      <c r="BO9" s="197" t="e">
        <f t="array" ref="BO9">SUMPRODUCT(計算_投入係数表_加工!$D146:$DS146, 生産額_中分類, IF(列分類振分=BO$3, 1, 0))/SUMPRODUCT(生産額_中分類, IF(列分類振分=BO$3, 1, 0))</f>
        <v>#DIV/0!</v>
      </c>
      <c r="BP9" s="197" t="e">
        <f t="array" ref="BP9">SUMPRODUCT(計算_投入係数表_加工!$D146:$DS146, 生産額_中分類, IF(列分類振分=BP$3, 1, 0))/SUMPRODUCT(生産額_中分類, IF(列分類振分=BP$3, 1, 0))</f>
        <v>#DIV/0!</v>
      </c>
      <c r="BQ9" s="197" t="e">
        <f t="array" ref="BQ9">SUMPRODUCT(計算_投入係数表_加工!$D146:$DS146, 生産額_中分類, IF(列分類振分=BQ$3, 1, 0))/SUMPRODUCT(生産額_中分類, IF(列分類振分=BQ$3, 1, 0))</f>
        <v>#DIV/0!</v>
      </c>
      <c r="BR9" s="197" t="e">
        <f t="array" ref="BR9">SUMPRODUCT(計算_投入係数表_加工!$D146:$DS146, 生産額_中分類, IF(列分類振分=BR$3, 1, 0))/SUMPRODUCT(生産額_中分類, IF(列分類振分=BR$3, 1, 0))</f>
        <v>#DIV/0!</v>
      </c>
      <c r="BS9" s="197" t="e">
        <f t="array" ref="BS9">SUMPRODUCT(計算_投入係数表_加工!$D146:$DS146, 生産額_中分類, IF(列分類振分=BS$3, 1, 0))/SUMPRODUCT(生産額_中分類, IF(列分類振分=BS$3, 1, 0))</f>
        <v>#DIV/0!</v>
      </c>
      <c r="BT9" s="197" t="e">
        <f t="array" ref="BT9">SUMPRODUCT(計算_投入係数表_加工!$D146:$DS146, 生産額_中分類, IF(列分類振分=BT$3, 1, 0))/SUMPRODUCT(生産額_中分類, IF(列分類振分=BT$3, 1, 0))</f>
        <v>#DIV/0!</v>
      </c>
      <c r="BU9" s="197" t="e">
        <f t="array" ref="BU9">SUMPRODUCT(計算_投入係数表_加工!$D146:$DS146, 生産額_中分類, IF(列分類振分=BU$3, 1, 0))/SUMPRODUCT(生産額_中分類, IF(列分類振分=BU$3, 1, 0))</f>
        <v>#DIV/0!</v>
      </c>
      <c r="BV9" s="197" t="e">
        <f t="array" ref="BV9">SUMPRODUCT(計算_投入係数表_加工!$D146:$DS146, 生産額_中分類, IF(列分類振分=BV$3, 1, 0))/SUMPRODUCT(生産額_中分類, IF(列分類振分=BV$3, 1, 0))</f>
        <v>#DIV/0!</v>
      </c>
      <c r="BW9" s="197" t="e">
        <f t="array" ref="BW9">SUMPRODUCT(計算_投入係数表_加工!$D146:$DS146, 生産額_中分類, IF(列分類振分=BW$3, 1, 0))/SUMPRODUCT(生産額_中分類, IF(列分類振分=BW$3, 1, 0))</f>
        <v>#DIV/0!</v>
      </c>
      <c r="BX9" s="197" t="e">
        <f t="array" ref="BX9">SUMPRODUCT(計算_投入係数表_加工!$D146:$DS146, 生産額_中分類, IF(列分類振分=BX$3, 1, 0))/SUMPRODUCT(生産額_中分類, IF(列分類振分=BX$3, 1, 0))</f>
        <v>#DIV/0!</v>
      </c>
      <c r="BY9" s="197" t="e">
        <f t="array" ref="BY9">SUMPRODUCT(計算_投入係数表_加工!$D146:$DS146, 生産額_中分類, IF(列分類振分=BY$3, 1, 0))/SUMPRODUCT(生産額_中分類, IF(列分類振分=BY$3, 1, 0))</f>
        <v>#DIV/0!</v>
      </c>
      <c r="BZ9" s="197" t="e">
        <f t="array" ref="BZ9">SUMPRODUCT(計算_投入係数表_加工!$D146:$DS146, 生産額_中分類, IF(列分類振分=BZ$3, 1, 0))/SUMPRODUCT(生産額_中分類, IF(列分類振分=BZ$3, 1, 0))</f>
        <v>#DIV/0!</v>
      </c>
      <c r="CA9" s="197" t="e">
        <f t="array" ref="CA9">SUMPRODUCT(計算_投入係数表_加工!$D146:$DS146, 生産額_中分類, IF(列分類振分=CA$3, 1, 0))/SUMPRODUCT(生産額_中分類, IF(列分類振分=CA$3, 1, 0))</f>
        <v>#DIV/0!</v>
      </c>
      <c r="CB9" s="197" t="e">
        <f t="array" ref="CB9">SUMPRODUCT(計算_投入係数表_加工!$D146:$DS146, 生産額_中分類, IF(列分類振分=CB$3, 1, 0))/SUMPRODUCT(生産額_中分類, IF(列分類振分=CB$3, 1, 0))</f>
        <v>#DIV/0!</v>
      </c>
      <c r="CC9" s="197" t="e">
        <f t="array" ref="CC9">SUMPRODUCT(計算_投入係数表_加工!$D146:$DS146, 生産額_中分類, IF(列分類振分=CC$3, 1, 0))/SUMPRODUCT(生産額_中分類, IF(列分類振分=CC$3, 1, 0))</f>
        <v>#DIV/0!</v>
      </c>
      <c r="CD9" s="197" t="e">
        <f t="array" ref="CD9">SUMPRODUCT(計算_投入係数表_加工!$D146:$DS146, 生産額_中分類, IF(列分類振分=CD$3, 1, 0))/SUMPRODUCT(生産額_中分類, IF(列分類振分=CD$3, 1, 0))</f>
        <v>#DIV/0!</v>
      </c>
      <c r="CE9" s="197" t="e">
        <f t="array" ref="CE9">SUMPRODUCT(計算_投入係数表_加工!$D146:$DS146, 生産額_中分類, IF(列分類振分=CE$3, 1, 0))/SUMPRODUCT(生産額_中分類, IF(列分類振分=CE$3, 1, 0))</f>
        <v>#DIV/0!</v>
      </c>
      <c r="CF9" s="197" t="e">
        <f t="array" ref="CF9">SUMPRODUCT(計算_投入係数表_加工!$D146:$DS146, 生産額_中分類, IF(列分類振分=CF$3, 1, 0))/SUMPRODUCT(生産額_中分類, IF(列分類振分=CF$3, 1, 0))</f>
        <v>#DIV/0!</v>
      </c>
      <c r="CG9" s="197" t="e">
        <f t="array" ref="CG9">SUMPRODUCT(計算_投入係数表_加工!$D146:$DS146, 生産額_中分類, IF(列分類振分=CG$3, 1, 0))/SUMPRODUCT(生産額_中分類, IF(列分類振分=CG$3, 1, 0))</f>
        <v>#DIV/0!</v>
      </c>
      <c r="CH9" s="197" t="e">
        <f t="array" ref="CH9">SUMPRODUCT(計算_投入係数表_加工!$D146:$DS146, 生産額_中分類, IF(列分類振分=CH$3, 1, 0))/SUMPRODUCT(生産額_中分類, IF(列分類振分=CH$3, 1, 0))</f>
        <v>#DIV/0!</v>
      </c>
      <c r="CI9" s="197" t="e">
        <f t="array" ref="CI9">SUMPRODUCT(計算_投入係数表_加工!$D146:$DS146, 生産額_中分類, IF(列分類振分=CI$3, 1, 0))/SUMPRODUCT(生産額_中分類, IF(列分類振分=CI$3, 1, 0))</f>
        <v>#DIV/0!</v>
      </c>
      <c r="CJ9" s="197" t="e">
        <f t="array" ref="CJ9">SUMPRODUCT(計算_投入係数表_加工!$D146:$DS146, 生産額_中分類, IF(列分類振分=CJ$3, 1, 0))/SUMPRODUCT(生産額_中分類, IF(列分類振分=CJ$3, 1, 0))</f>
        <v>#DIV/0!</v>
      </c>
      <c r="CK9" s="197" t="e">
        <f t="array" ref="CK9">SUMPRODUCT(計算_投入係数表_加工!$D146:$DS146, 生産額_中分類, IF(列分類振分=CK$3, 1, 0))/SUMPRODUCT(生産額_中分類, IF(列分類振分=CK$3, 1, 0))</f>
        <v>#DIV/0!</v>
      </c>
      <c r="CL9" s="197" t="e">
        <f t="array" ref="CL9">SUMPRODUCT(計算_投入係数表_加工!$D146:$DS146, 生産額_中分類, IF(列分類振分=CL$3, 1, 0))/SUMPRODUCT(生産額_中分類, IF(列分類振分=CL$3, 1, 0))</f>
        <v>#DIV/0!</v>
      </c>
      <c r="CM9" s="197" t="e">
        <f t="array" ref="CM9">SUMPRODUCT(計算_投入係数表_加工!$D146:$DS146, 生産額_中分類, IF(列分類振分=CM$3, 1, 0))/SUMPRODUCT(生産額_中分類, IF(列分類振分=CM$3, 1, 0))</f>
        <v>#DIV/0!</v>
      </c>
      <c r="CN9" s="197" t="e">
        <f t="array" ref="CN9">SUMPRODUCT(計算_投入係数表_加工!$D146:$DS146, 生産額_中分類, IF(列分類振分=CN$3, 1, 0))/SUMPRODUCT(生産額_中分類, IF(列分類振分=CN$3, 1, 0))</f>
        <v>#DIV/0!</v>
      </c>
      <c r="CO9" s="197" t="e">
        <f t="array" ref="CO9">SUMPRODUCT(計算_投入係数表_加工!$D146:$DS146, 生産額_中分類, IF(列分類振分=CO$3, 1, 0))/SUMPRODUCT(生産額_中分類, IF(列分類振分=CO$3, 1, 0))</f>
        <v>#DIV/0!</v>
      </c>
      <c r="CP9" s="197" t="e">
        <f t="array" ref="CP9">SUMPRODUCT(計算_投入係数表_加工!$D146:$DS146, 生産額_中分類, IF(列分類振分=CP$3, 1, 0))/SUMPRODUCT(生産額_中分類, IF(列分類振分=CP$3, 1, 0))</f>
        <v>#DIV/0!</v>
      </c>
      <c r="CQ9" s="197" t="e">
        <f t="array" ref="CQ9">SUMPRODUCT(計算_投入係数表_加工!$D146:$DS146, 生産額_中分類, IF(列分類振分=CQ$3, 1, 0))/SUMPRODUCT(生産額_中分類, IF(列分類振分=CQ$3, 1, 0))</f>
        <v>#DIV/0!</v>
      </c>
      <c r="CR9" s="197" t="e">
        <f t="array" ref="CR9">SUMPRODUCT(計算_投入係数表_加工!$D146:$DS146, 生産額_中分類, IF(列分類振分=CR$3, 1, 0))/SUMPRODUCT(生産額_中分類, IF(列分類振分=CR$3, 1, 0))</f>
        <v>#DIV/0!</v>
      </c>
      <c r="CS9" s="197" t="e">
        <f t="array" ref="CS9">SUMPRODUCT(計算_投入係数表_加工!$D146:$DS146, 生産額_中分類, IF(列分類振分=CS$3, 1, 0))/SUMPRODUCT(生産額_中分類, IF(列分類振分=CS$3, 1, 0))</f>
        <v>#DIV/0!</v>
      </c>
      <c r="CT9" s="197" t="e">
        <f t="array" ref="CT9">SUMPRODUCT(計算_投入係数表_加工!$D146:$DS146, 生産額_中分類, IF(列分類振分=CT$3, 1, 0))/SUMPRODUCT(生産額_中分類, IF(列分類振分=CT$3, 1, 0))</f>
        <v>#DIV/0!</v>
      </c>
      <c r="CU9" s="197" t="e">
        <f t="array" ref="CU9">SUMPRODUCT(計算_投入係数表_加工!$D146:$DS146, 生産額_中分類, IF(列分類振分=CU$3, 1, 0))/SUMPRODUCT(生産額_中分類, IF(列分類振分=CU$3, 1, 0))</f>
        <v>#DIV/0!</v>
      </c>
      <c r="CV9" s="197" t="e">
        <f t="array" ref="CV9">SUMPRODUCT(計算_投入係数表_加工!$D146:$DS146, 生産額_中分類, IF(列分類振分=CV$3, 1, 0))/SUMPRODUCT(生産額_中分類, IF(列分類振分=CV$3, 1, 0))</f>
        <v>#DIV/0!</v>
      </c>
      <c r="CW9" s="197" t="e">
        <f t="array" ref="CW9">SUMPRODUCT(計算_投入係数表_加工!$D146:$DS146, 生産額_中分類, IF(列分類振分=CW$3, 1, 0))/SUMPRODUCT(生産額_中分類, IF(列分類振分=CW$3, 1, 0))</f>
        <v>#DIV/0!</v>
      </c>
      <c r="CX9" s="197" t="e">
        <f t="array" ref="CX9">SUMPRODUCT(計算_投入係数表_加工!$D146:$DS146, 生産額_中分類, IF(列分類振分=CX$3, 1, 0))/SUMPRODUCT(生産額_中分類, IF(列分類振分=CX$3, 1, 0))</f>
        <v>#DIV/0!</v>
      </c>
      <c r="CY9" s="197" t="e">
        <f t="array" ref="CY9">SUMPRODUCT(計算_投入係数表_加工!$D146:$DS146, 生産額_中分類, IF(列分類振分=CY$3, 1, 0))/SUMPRODUCT(生産額_中分類, IF(列分類振分=CY$3, 1, 0))</f>
        <v>#DIV/0!</v>
      </c>
      <c r="CZ9" s="197" t="e">
        <f t="array" ref="CZ9">SUMPRODUCT(計算_投入係数表_加工!$D146:$DS146, 生産額_中分類, IF(列分類振分=CZ$3, 1, 0))/SUMPRODUCT(生産額_中分類, IF(列分類振分=CZ$3, 1, 0))</f>
        <v>#DIV/0!</v>
      </c>
      <c r="DA9" s="197" t="e">
        <f t="array" ref="DA9">SUMPRODUCT(計算_投入係数表_加工!$D146:$DS146, 生産額_中分類, IF(列分類振分=DA$3, 1, 0))/SUMPRODUCT(生産額_中分類, IF(列分類振分=DA$3, 1, 0))</f>
        <v>#DIV/0!</v>
      </c>
      <c r="DB9" s="197" t="e">
        <f t="array" ref="DB9">SUMPRODUCT(計算_投入係数表_加工!$D146:$DS146, 生産額_中分類, IF(列分類振分=DB$3, 1, 0))/SUMPRODUCT(生産額_中分類, IF(列分類振分=DB$3, 1, 0))</f>
        <v>#DIV/0!</v>
      </c>
      <c r="DC9" s="197" t="e">
        <f t="array" ref="DC9">SUMPRODUCT(計算_投入係数表_加工!$D146:$DS146, 生産額_中分類, IF(列分類振分=DC$3, 1, 0))/SUMPRODUCT(生産額_中分類, IF(列分類振分=DC$3, 1, 0))</f>
        <v>#DIV/0!</v>
      </c>
      <c r="DD9" s="197" t="e">
        <f t="array" ref="DD9">SUMPRODUCT(計算_投入係数表_加工!$D146:$DS146, 生産額_中分類, IF(列分類振分=DD$3, 1, 0))/SUMPRODUCT(生産額_中分類, IF(列分類振分=DD$3, 1, 0))</f>
        <v>#DIV/0!</v>
      </c>
      <c r="DE9" s="197" t="e">
        <f t="array" ref="DE9">SUMPRODUCT(計算_投入係数表_加工!$D146:$DS146, 生産額_中分類, IF(列分類振分=DE$3, 1, 0))/SUMPRODUCT(生産額_中分類, IF(列分類振分=DE$3, 1, 0))</f>
        <v>#DIV/0!</v>
      </c>
      <c r="DF9" s="197" t="e">
        <f t="array" ref="DF9">SUMPRODUCT(計算_投入係数表_加工!$D146:$DS146, 生産額_中分類, IF(列分類振分=DF$3, 1, 0))/SUMPRODUCT(生産額_中分類, IF(列分類振分=DF$3, 1, 0))</f>
        <v>#DIV/0!</v>
      </c>
      <c r="DG9" s="197" t="e">
        <f t="array" ref="DG9">SUMPRODUCT(計算_投入係数表_加工!$D146:$DS146, 生産額_中分類, IF(列分類振分=DG$3, 1, 0))/SUMPRODUCT(生産額_中分類, IF(列分類振分=DG$3, 1, 0))</f>
        <v>#DIV/0!</v>
      </c>
      <c r="DH9" s="197" t="e">
        <f t="array" ref="DH9">SUMPRODUCT(計算_投入係数表_加工!$D146:$DS146, 生産額_中分類, IF(列分類振分=DH$3, 1, 0))/SUMPRODUCT(生産額_中分類, IF(列分類振分=DH$3, 1, 0))</f>
        <v>#DIV/0!</v>
      </c>
      <c r="DI9" s="197" t="e">
        <f t="array" ref="DI9">SUMPRODUCT(計算_投入係数表_加工!$D146:$DS146, 生産額_中分類, IF(列分類振分=DI$3, 1, 0))/SUMPRODUCT(生産額_中分類, IF(列分類振分=DI$3, 1, 0))</f>
        <v>#DIV/0!</v>
      </c>
      <c r="DJ9" s="197" t="e">
        <f t="array" ref="DJ9">SUMPRODUCT(計算_投入係数表_加工!$D146:$DS146, 生産額_中分類, IF(列分類振分=DJ$3, 1, 0))/SUMPRODUCT(生産額_中分類, IF(列分類振分=DJ$3, 1, 0))</f>
        <v>#DIV/0!</v>
      </c>
      <c r="DK9" s="197" t="e">
        <f t="array" ref="DK9">SUMPRODUCT(計算_投入係数表_加工!$D146:$DS146, 生産額_中分類, IF(列分類振分=DK$3, 1, 0))/SUMPRODUCT(生産額_中分類, IF(列分類振分=DK$3, 1, 0))</f>
        <v>#DIV/0!</v>
      </c>
      <c r="DL9" s="197" t="e">
        <f t="array" ref="DL9">SUMPRODUCT(計算_投入係数表_加工!$D146:$DS146, 生産額_中分類, IF(列分類振分=DL$3, 1, 0))/SUMPRODUCT(生産額_中分類, IF(列分類振分=DL$3, 1, 0))</f>
        <v>#DIV/0!</v>
      </c>
      <c r="DM9" s="197" t="e">
        <f t="array" ref="DM9">SUMPRODUCT(計算_投入係数表_加工!$D146:$DS146, 生産額_中分類, IF(列分類振分=DM$3, 1, 0))/SUMPRODUCT(生産額_中分類, IF(列分類振分=DM$3, 1, 0))</f>
        <v>#DIV/0!</v>
      </c>
      <c r="DN9" s="197" t="e">
        <f t="array" ref="DN9">SUMPRODUCT(計算_投入係数表_加工!$D146:$DS146, 生産額_中分類, IF(列分類振分=DN$3, 1, 0))/SUMPRODUCT(生産額_中分類, IF(列分類振分=DN$3, 1, 0))</f>
        <v>#DIV/0!</v>
      </c>
      <c r="DO9" s="197" t="e">
        <f t="array" ref="DO9">SUMPRODUCT(計算_投入係数表_加工!$D146:$DS146, 生産額_中分類, IF(列分類振分=DO$3, 1, 0))/SUMPRODUCT(生産額_中分類, IF(列分類振分=DO$3, 1, 0))</f>
        <v>#DIV/0!</v>
      </c>
      <c r="DP9" s="197" t="e">
        <f t="array" ref="DP9">SUMPRODUCT(計算_投入係数表_加工!$D146:$DS146, 生産額_中分類, IF(列分類振分=DP$3, 1, 0))/SUMPRODUCT(生産額_中分類, IF(列分類振分=DP$3, 1, 0))</f>
        <v>#DIV/0!</v>
      </c>
      <c r="DQ9" s="197" t="e">
        <f t="array" ref="DQ9">SUMPRODUCT(計算_投入係数表_加工!$D146:$DS146, 生産額_中分類, IF(列分類振分=DQ$3, 1, 0))/SUMPRODUCT(生産額_中分類, IF(列分類振分=DQ$3, 1, 0))</f>
        <v>#DIV/0!</v>
      </c>
      <c r="DR9" s="197" t="e">
        <f t="array" ref="DR9">SUMPRODUCT(計算_投入係数表_加工!$D146:$DS146, 生産額_中分類, IF(列分類振分=DR$3, 1, 0))/SUMPRODUCT(生産額_中分類, IF(列分類振分=DR$3, 1, 0))</f>
        <v>#DIV/0!</v>
      </c>
      <c r="DS9" s="197" t="e">
        <f t="array" ref="DS9">SUMPRODUCT(計算_投入係数表_加工!$D146:$DS146, 生産額_中分類, IF(列分類振分=DS$3, 1, 0))/SUMPRODUCT(生産額_中分類, IF(列分類振分=DS$3, 1, 0))</f>
        <v>#DIV/0!</v>
      </c>
      <c r="DT9" s="24">
        <f>SUMIF(振分, $C9, 計算_投入係数表_加工!DT$4:DT$123)</f>
        <v>8.1317287197134186E-3</v>
      </c>
    </row>
    <row r="10" spans="2:124" x14ac:dyDescent="0.25">
      <c r="B10" s="53">
        <v>7</v>
      </c>
      <c r="C10" s="192" t="str">
        <v>電気・ガス・水道</v>
      </c>
      <c r="D10" s="193">
        <f t="array" ref="D10">SUMPRODUCT(計算_投入係数表_加工!$D147:$DS147, 生産額_中分類, IF(列分類振分=D$3, 1, 0))/SUMPRODUCT(生産額_中分類, IF(列分類振分=D$3, 1, 0))</f>
        <v>1.3535113667445055E-2</v>
      </c>
      <c r="E10" s="194">
        <f t="array" ref="E10">SUMPRODUCT(計算_投入係数表_加工!$D147:$DS147, 生産額_中分類, IF(列分類振分=E$3, 1, 0))/SUMPRODUCT(生産額_中分類, IF(列分類振分=E$3, 1, 0))</f>
        <v>5.2176537806429358E-3</v>
      </c>
      <c r="F10" s="194">
        <f t="array" ref="F10">SUMPRODUCT(計算_投入係数表_加工!$D147:$DS147, 生産額_中分類, IF(列分類振分=F$3, 1, 0))/SUMPRODUCT(生産額_中分類, IF(列分類振分=F$3, 1, 0))</f>
        <v>2.5142687403195349E-3</v>
      </c>
      <c r="G10" s="194">
        <f t="array" ref="G10">SUMPRODUCT(計算_投入係数表_加工!$D147:$DS147, 生産額_中分類, IF(列分類振分=G$3, 1, 0))/SUMPRODUCT(生産額_中分類, IF(列分類振分=G$3, 1, 0))</f>
        <v>5.2479015109121424E-2</v>
      </c>
      <c r="H10" s="194">
        <f t="array" ref="H10">SUMPRODUCT(計算_投入係数表_加工!$D147:$DS147, 生産額_中分類, IF(列分類振分=H$3, 1, 0))/SUMPRODUCT(生産額_中分類, IF(列分類振分=H$3, 1, 0))</f>
        <v>2.0240019694307651E-2</v>
      </c>
      <c r="I10" s="194">
        <f t="array" ref="I10">SUMPRODUCT(計算_投入係数表_加工!$D147:$DS147, 生産額_中分類, IF(列分類振分=I$3, 1, 0))/SUMPRODUCT(生産額_中分類, IF(列分類振分=I$3, 1, 0))</f>
        <v>6.4337429806052351E-3</v>
      </c>
      <c r="J10" s="194">
        <f t="array" ref="J10">SUMPRODUCT(計算_投入係数表_加工!$D147:$DS147, 生産額_中分類, IF(列分類振分=J$3, 1, 0))/SUMPRODUCT(生産額_中分類, IF(列分類振分=J$3, 1, 0))</f>
        <v>0.12606775421433652</v>
      </c>
      <c r="K10" s="194">
        <f t="array" ref="K10">SUMPRODUCT(計算_投入係数表_加工!$D147:$DS147, 生産額_中分類, IF(列分類振分=K$3, 1, 0))/SUMPRODUCT(生産額_中分類, IF(列分類振分=K$3, 1, 0))</f>
        <v>2.8073385375316194E-2</v>
      </c>
      <c r="L10" s="194">
        <f t="array" ref="L10">SUMPRODUCT(計算_投入係数表_加工!$D147:$DS147, 生産額_中分類, IF(列分類振分=L$3, 1, 0))/SUMPRODUCT(生産額_中分類, IF(列分類振分=L$3, 1, 0))</f>
        <v>8.3408702115452555E-3</v>
      </c>
      <c r="M10" s="194">
        <f t="array" ref="M10">SUMPRODUCT(計算_投入係数表_加工!$D147:$DS147, 生産額_中分類, IF(列分類振分=M$3, 1, 0))/SUMPRODUCT(生産額_中分類, IF(列分類振分=M$3, 1, 0))</f>
        <v>1.5078340934004073E-2</v>
      </c>
      <c r="N10" s="194">
        <f t="array" ref="N10">SUMPRODUCT(計算_投入係数表_加工!$D147:$DS147, 生産額_中分類, IF(列分類振分=N$3, 1, 0))/SUMPRODUCT(生産額_中分類, IF(列分類振分=N$3, 1, 0))</f>
        <v>2.5301120629619075E-2</v>
      </c>
      <c r="O10" s="194">
        <f t="array" ref="O10">SUMPRODUCT(計算_投入係数表_加工!$D147:$DS147, 生産額_中分類, IF(列分類振分=O$3, 1, 0))/SUMPRODUCT(生産額_中分類, IF(列分類振分=O$3, 1, 0))</f>
        <v>2.7475745684235952E-2</v>
      </c>
      <c r="P10" s="194">
        <f t="array" ref="P10">SUMPRODUCT(計算_投入係数表_加工!$D147:$DS147, 生産額_中分類, IF(列分類振分=P$3, 1, 0))/SUMPRODUCT(生産額_中分類, IF(列分類振分=P$3, 1, 0))</f>
        <v>2.1887290350409778E-2</v>
      </c>
      <c r="Q10" s="194" t="e">
        <f t="array" ref="Q10">SUMPRODUCT(計算_投入係数表_加工!$D147:$DS147, 生産額_中分類, IF(列分類振分=Q$3, 1, 0))/SUMPRODUCT(生産額_中分類, IF(列分類振分=Q$3, 1, 0))</f>
        <v>#DIV/0!</v>
      </c>
      <c r="R10" s="194" t="e">
        <f t="array" ref="R10">SUMPRODUCT(計算_投入係数表_加工!$D147:$DS147, 生産額_中分類, IF(列分類振分=R$3, 1, 0))/SUMPRODUCT(生産額_中分類, IF(列分類振分=R$3, 1, 0))</f>
        <v>#DIV/0!</v>
      </c>
      <c r="S10" s="194" t="e">
        <f t="array" ref="S10">SUMPRODUCT(計算_投入係数表_加工!$D147:$DS147, 生産額_中分類, IF(列分類振分=S$3, 1, 0))/SUMPRODUCT(生産額_中分類, IF(列分類振分=S$3, 1, 0))</f>
        <v>#DIV/0!</v>
      </c>
      <c r="T10" s="194" t="e">
        <f t="array" ref="T10">SUMPRODUCT(計算_投入係数表_加工!$D147:$DS147, 生産額_中分類, IF(列分類振分=T$3, 1, 0))/SUMPRODUCT(生産額_中分類, IF(列分類振分=T$3, 1, 0))</f>
        <v>#DIV/0!</v>
      </c>
      <c r="U10" s="194" t="e">
        <f t="array" ref="U10">SUMPRODUCT(計算_投入係数表_加工!$D147:$DS147, 生産額_中分類, IF(列分類振分=U$3, 1, 0))/SUMPRODUCT(生産額_中分類, IF(列分類振分=U$3, 1, 0))</f>
        <v>#DIV/0!</v>
      </c>
      <c r="V10" s="194" t="e">
        <f t="array" ref="V10">SUMPRODUCT(計算_投入係数表_加工!$D147:$DS147, 生産額_中分類, IF(列分類振分=V$3, 1, 0))/SUMPRODUCT(生産額_中分類, IF(列分類振分=V$3, 1, 0))</f>
        <v>#DIV/0!</v>
      </c>
      <c r="W10" s="194" t="e">
        <f t="array" ref="W10">SUMPRODUCT(計算_投入係数表_加工!$D147:$DS147, 生産額_中分類, IF(列分類振分=W$3, 1, 0))/SUMPRODUCT(生産額_中分類, IF(列分類振分=W$3, 1, 0))</f>
        <v>#DIV/0!</v>
      </c>
      <c r="X10" s="194" t="e">
        <f t="array" ref="X10">SUMPRODUCT(計算_投入係数表_加工!$D147:$DS147, 生産額_中分類, IF(列分類振分=X$3, 1, 0))/SUMPRODUCT(生産額_中分類, IF(列分類振分=X$3, 1, 0))</f>
        <v>#DIV/0!</v>
      </c>
      <c r="Y10" s="194" t="e">
        <f t="array" ref="Y10">SUMPRODUCT(計算_投入係数表_加工!$D147:$DS147, 生産額_中分類, IF(列分類振分=Y$3, 1, 0))/SUMPRODUCT(生産額_中分類, IF(列分類振分=Y$3, 1, 0))</f>
        <v>#DIV/0!</v>
      </c>
      <c r="Z10" s="194" t="e">
        <f t="array" ref="Z10">SUMPRODUCT(計算_投入係数表_加工!$D147:$DS147, 生産額_中分類, IF(列分類振分=Z$3, 1, 0))/SUMPRODUCT(生産額_中分類, IF(列分類振分=Z$3, 1, 0))</f>
        <v>#DIV/0!</v>
      </c>
      <c r="AA10" s="194" t="e">
        <f t="array" ref="AA10">SUMPRODUCT(計算_投入係数表_加工!$D147:$DS147, 生産額_中分類, IF(列分類振分=AA$3, 1, 0))/SUMPRODUCT(生産額_中分類, IF(列分類振分=AA$3, 1, 0))</f>
        <v>#DIV/0!</v>
      </c>
      <c r="AB10" s="194" t="e">
        <f t="array" ref="AB10">SUMPRODUCT(計算_投入係数表_加工!$D147:$DS147, 生産額_中分類, IF(列分類振分=AB$3, 1, 0))/SUMPRODUCT(生産額_中分類, IF(列分類振分=AB$3, 1, 0))</f>
        <v>#DIV/0!</v>
      </c>
      <c r="AC10" s="194" t="e">
        <f t="array" ref="AC10">SUMPRODUCT(計算_投入係数表_加工!$D147:$DS147, 生産額_中分類, IF(列分類振分=AC$3, 1, 0))/SUMPRODUCT(生産額_中分類, IF(列分類振分=AC$3, 1, 0))</f>
        <v>#DIV/0!</v>
      </c>
      <c r="AD10" s="194" t="e">
        <f t="array" ref="AD10">SUMPRODUCT(計算_投入係数表_加工!$D147:$DS147, 生産額_中分類, IF(列分類振分=AD$3, 1, 0))/SUMPRODUCT(生産額_中分類, IF(列分類振分=AD$3, 1, 0))</f>
        <v>#DIV/0!</v>
      </c>
      <c r="AE10" s="194" t="e">
        <f t="array" ref="AE10">SUMPRODUCT(計算_投入係数表_加工!$D147:$DS147, 生産額_中分類, IF(列分類振分=AE$3, 1, 0))/SUMPRODUCT(生産額_中分類, IF(列分類振分=AE$3, 1, 0))</f>
        <v>#DIV/0!</v>
      </c>
      <c r="AF10" s="194" t="e">
        <f t="array" ref="AF10">SUMPRODUCT(計算_投入係数表_加工!$D147:$DS147, 生産額_中分類, IF(列分類振分=AF$3, 1, 0))/SUMPRODUCT(生産額_中分類, IF(列分類振分=AF$3, 1, 0))</f>
        <v>#DIV/0!</v>
      </c>
      <c r="AG10" s="194" t="e">
        <f t="array" ref="AG10">SUMPRODUCT(計算_投入係数表_加工!$D147:$DS147, 生産額_中分類, IF(列分類振分=AG$3, 1, 0))/SUMPRODUCT(生産額_中分類, IF(列分類振分=AG$3, 1, 0))</f>
        <v>#DIV/0!</v>
      </c>
      <c r="AH10" s="194" t="e">
        <f t="array" ref="AH10">SUMPRODUCT(計算_投入係数表_加工!$D147:$DS147, 生産額_中分類, IF(列分類振分=AH$3, 1, 0))/SUMPRODUCT(生産額_中分類, IF(列分類振分=AH$3, 1, 0))</f>
        <v>#DIV/0!</v>
      </c>
      <c r="AI10" s="194" t="e">
        <f t="array" ref="AI10">SUMPRODUCT(計算_投入係数表_加工!$D147:$DS147, 生産額_中分類, IF(列分類振分=AI$3, 1, 0))/SUMPRODUCT(生産額_中分類, IF(列分類振分=AI$3, 1, 0))</f>
        <v>#DIV/0!</v>
      </c>
      <c r="AJ10" s="194" t="e">
        <f t="array" ref="AJ10">SUMPRODUCT(計算_投入係数表_加工!$D147:$DS147, 生産額_中分類, IF(列分類振分=AJ$3, 1, 0))/SUMPRODUCT(生産額_中分類, IF(列分類振分=AJ$3, 1, 0))</f>
        <v>#DIV/0!</v>
      </c>
      <c r="AK10" s="194" t="e">
        <f t="array" ref="AK10">SUMPRODUCT(計算_投入係数表_加工!$D147:$DS147, 生産額_中分類, IF(列分類振分=AK$3, 1, 0))/SUMPRODUCT(生産額_中分類, IF(列分類振分=AK$3, 1, 0))</f>
        <v>#DIV/0!</v>
      </c>
      <c r="AL10" s="194" t="e">
        <f t="array" ref="AL10">SUMPRODUCT(計算_投入係数表_加工!$D147:$DS147, 生産額_中分類, IF(列分類振分=AL$3, 1, 0))/SUMPRODUCT(生産額_中分類, IF(列分類振分=AL$3, 1, 0))</f>
        <v>#DIV/0!</v>
      </c>
      <c r="AM10" s="194" t="e">
        <f t="array" ref="AM10">SUMPRODUCT(計算_投入係数表_加工!$D147:$DS147, 生産額_中分類, IF(列分類振分=AM$3, 1, 0))/SUMPRODUCT(生産額_中分類, IF(列分類振分=AM$3, 1, 0))</f>
        <v>#DIV/0!</v>
      </c>
      <c r="AN10" s="194" t="e">
        <f t="array" ref="AN10">SUMPRODUCT(計算_投入係数表_加工!$D147:$DS147, 生産額_中分類, IF(列分類振分=AN$3, 1, 0))/SUMPRODUCT(生産額_中分類, IF(列分類振分=AN$3, 1, 0))</f>
        <v>#DIV/0!</v>
      </c>
      <c r="AO10" s="194" t="e">
        <f t="array" ref="AO10">SUMPRODUCT(計算_投入係数表_加工!$D147:$DS147, 生産額_中分類, IF(列分類振分=AO$3, 1, 0))/SUMPRODUCT(生産額_中分類, IF(列分類振分=AO$3, 1, 0))</f>
        <v>#DIV/0!</v>
      </c>
      <c r="AP10" s="194" t="e">
        <f t="array" ref="AP10">SUMPRODUCT(計算_投入係数表_加工!$D147:$DS147, 生産額_中分類, IF(列分類振分=AP$3, 1, 0))/SUMPRODUCT(生産額_中分類, IF(列分類振分=AP$3, 1, 0))</f>
        <v>#DIV/0!</v>
      </c>
      <c r="AQ10" s="194" t="e">
        <f t="array" ref="AQ10">SUMPRODUCT(計算_投入係数表_加工!$D147:$DS147, 生産額_中分類, IF(列分類振分=AQ$3, 1, 0))/SUMPRODUCT(生産額_中分類, IF(列分類振分=AQ$3, 1, 0))</f>
        <v>#DIV/0!</v>
      </c>
      <c r="AR10" s="194" t="e">
        <f t="array" ref="AR10">SUMPRODUCT(計算_投入係数表_加工!$D147:$DS147, 生産額_中分類, IF(列分類振分=AR$3, 1, 0))/SUMPRODUCT(生産額_中分類, IF(列分類振分=AR$3, 1, 0))</f>
        <v>#DIV/0!</v>
      </c>
      <c r="AS10" s="194" t="e">
        <f t="array" ref="AS10">SUMPRODUCT(計算_投入係数表_加工!$D147:$DS147, 生産額_中分類, IF(列分類振分=AS$3, 1, 0))/SUMPRODUCT(生産額_中分類, IF(列分類振分=AS$3, 1, 0))</f>
        <v>#DIV/0!</v>
      </c>
      <c r="AT10" s="194" t="e">
        <f t="array" ref="AT10">SUMPRODUCT(計算_投入係数表_加工!$D147:$DS147, 生産額_中分類, IF(列分類振分=AT$3, 1, 0))/SUMPRODUCT(生産額_中分類, IF(列分類振分=AT$3, 1, 0))</f>
        <v>#DIV/0!</v>
      </c>
      <c r="AU10" s="194" t="e">
        <f t="array" ref="AU10">SUMPRODUCT(計算_投入係数表_加工!$D147:$DS147, 生産額_中分類, IF(列分類振分=AU$3, 1, 0))/SUMPRODUCT(生産額_中分類, IF(列分類振分=AU$3, 1, 0))</f>
        <v>#DIV/0!</v>
      </c>
      <c r="AV10" s="194" t="e">
        <f t="array" ref="AV10">SUMPRODUCT(計算_投入係数表_加工!$D147:$DS147, 生産額_中分類, IF(列分類振分=AV$3, 1, 0))/SUMPRODUCT(生産額_中分類, IF(列分類振分=AV$3, 1, 0))</f>
        <v>#DIV/0!</v>
      </c>
      <c r="AW10" s="194" t="e">
        <f t="array" ref="AW10">SUMPRODUCT(計算_投入係数表_加工!$D147:$DS147, 生産額_中分類, IF(列分類振分=AW$3, 1, 0))/SUMPRODUCT(生産額_中分類, IF(列分類振分=AW$3, 1, 0))</f>
        <v>#DIV/0!</v>
      </c>
      <c r="AX10" s="194" t="e">
        <f t="array" ref="AX10">SUMPRODUCT(計算_投入係数表_加工!$D147:$DS147, 生産額_中分類, IF(列分類振分=AX$3, 1, 0))/SUMPRODUCT(生産額_中分類, IF(列分類振分=AX$3, 1, 0))</f>
        <v>#DIV/0!</v>
      </c>
      <c r="AY10" s="194" t="e">
        <f t="array" ref="AY10">SUMPRODUCT(計算_投入係数表_加工!$D147:$DS147, 生産額_中分類, IF(列分類振分=AY$3, 1, 0))/SUMPRODUCT(生産額_中分類, IF(列分類振分=AY$3, 1, 0))</f>
        <v>#DIV/0!</v>
      </c>
      <c r="AZ10" s="194" t="e">
        <f t="array" ref="AZ10">SUMPRODUCT(計算_投入係数表_加工!$D147:$DS147, 生産額_中分類, IF(列分類振分=AZ$3, 1, 0))/SUMPRODUCT(生産額_中分類, IF(列分類振分=AZ$3, 1, 0))</f>
        <v>#DIV/0!</v>
      </c>
      <c r="BA10" s="194" t="e">
        <f t="array" ref="BA10">SUMPRODUCT(計算_投入係数表_加工!$D147:$DS147, 生産額_中分類, IF(列分類振分=BA$3, 1, 0))/SUMPRODUCT(生産額_中分類, IF(列分類振分=BA$3, 1, 0))</f>
        <v>#DIV/0!</v>
      </c>
      <c r="BB10" s="194" t="e">
        <f t="array" ref="BB10">SUMPRODUCT(計算_投入係数表_加工!$D147:$DS147, 生産額_中分類, IF(列分類振分=BB$3, 1, 0))/SUMPRODUCT(生産額_中分類, IF(列分類振分=BB$3, 1, 0))</f>
        <v>#DIV/0!</v>
      </c>
      <c r="BC10" s="194" t="e">
        <f t="array" ref="BC10">SUMPRODUCT(計算_投入係数表_加工!$D147:$DS147, 生産額_中分類, IF(列分類振分=BC$3, 1, 0))/SUMPRODUCT(生産額_中分類, IF(列分類振分=BC$3, 1, 0))</f>
        <v>#DIV/0!</v>
      </c>
      <c r="BD10" s="194" t="e">
        <f t="array" ref="BD10">SUMPRODUCT(計算_投入係数表_加工!$D147:$DS147, 生産額_中分類, IF(列分類振分=BD$3, 1, 0))/SUMPRODUCT(生産額_中分類, IF(列分類振分=BD$3, 1, 0))</f>
        <v>#DIV/0!</v>
      </c>
      <c r="BE10" s="194" t="e">
        <f t="array" ref="BE10">SUMPRODUCT(計算_投入係数表_加工!$D147:$DS147, 生産額_中分類, IF(列分類振分=BE$3, 1, 0))/SUMPRODUCT(生産額_中分類, IF(列分類振分=BE$3, 1, 0))</f>
        <v>#DIV/0!</v>
      </c>
      <c r="BF10" s="194" t="e">
        <f t="array" ref="BF10">SUMPRODUCT(計算_投入係数表_加工!$D147:$DS147, 生産額_中分類, IF(列分類振分=BF$3, 1, 0))/SUMPRODUCT(生産額_中分類, IF(列分類振分=BF$3, 1, 0))</f>
        <v>#DIV/0!</v>
      </c>
      <c r="BG10" s="194" t="e">
        <f t="array" ref="BG10">SUMPRODUCT(計算_投入係数表_加工!$D147:$DS147, 生産額_中分類, IF(列分類振分=BG$3, 1, 0))/SUMPRODUCT(生産額_中分類, IF(列分類振分=BG$3, 1, 0))</f>
        <v>#DIV/0!</v>
      </c>
      <c r="BH10" s="194" t="e">
        <f t="array" ref="BH10">SUMPRODUCT(計算_投入係数表_加工!$D147:$DS147, 生産額_中分類, IF(列分類振分=BH$3, 1, 0))/SUMPRODUCT(生産額_中分類, IF(列分類振分=BH$3, 1, 0))</f>
        <v>#DIV/0!</v>
      </c>
      <c r="BI10" s="194" t="e">
        <f t="array" ref="BI10">SUMPRODUCT(計算_投入係数表_加工!$D147:$DS147, 生産額_中分類, IF(列分類振分=BI$3, 1, 0))/SUMPRODUCT(生産額_中分類, IF(列分類振分=BI$3, 1, 0))</f>
        <v>#DIV/0!</v>
      </c>
      <c r="BJ10" s="194" t="e">
        <f t="array" ref="BJ10">SUMPRODUCT(計算_投入係数表_加工!$D147:$DS147, 生産額_中分類, IF(列分類振分=BJ$3, 1, 0))/SUMPRODUCT(生産額_中分類, IF(列分類振分=BJ$3, 1, 0))</f>
        <v>#DIV/0!</v>
      </c>
      <c r="BK10" s="194" t="e">
        <f t="array" ref="BK10">SUMPRODUCT(計算_投入係数表_加工!$D147:$DS147, 生産額_中分類, IF(列分類振分=BK$3, 1, 0))/SUMPRODUCT(生産額_中分類, IF(列分類振分=BK$3, 1, 0))</f>
        <v>#DIV/0!</v>
      </c>
      <c r="BL10" s="194" t="e">
        <f t="array" ref="BL10">SUMPRODUCT(計算_投入係数表_加工!$D147:$DS147, 生産額_中分類, IF(列分類振分=BL$3, 1, 0))/SUMPRODUCT(生産額_中分類, IF(列分類振分=BL$3, 1, 0))</f>
        <v>#DIV/0!</v>
      </c>
      <c r="BM10" s="194" t="e">
        <f t="array" ref="BM10">SUMPRODUCT(計算_投入係数表_加工!$D147:$DS147, 生産額_中分類, IF(列分類振分=BM$3, 1, 0))/SUMPRODUCT(生産額_中分類, IF(列分類振分=BM$3, 1, 0))</f>
        <v>#DIV/0!</v>
      </c>
      <c r="BN10" s="194" t="e">
        <f t="array" ref="BN10">SUMPRODUCT(計算_投入係数表_加工!$D147:$DS147, 生産額_中分類, IF(列分類振分=BN$3, 1, 0))/SUMPRODUCT(生産額_中分類, IF(列分類振分=BN$3, 1, 0))</f>
        <v>#DIV/0!</v>
      </c>
      <c r="BO10" s="194" t="e">
        <f t="array" ref="BO10">SUMPRODUCT(計算_投入係数表_加工!$D147:$DS147, 生産額_中分類, IF(列分類振分=BO$3, 1, 0))/SUMPRODUCT(生産額_中分類, IF(列分類振分=BO$3, 1, 0))</f>
        <v>#DIV/0!</v>
      </c>
      <c r="BP10" s="194" t="e">
        <f t="array" ref="BP10">SUMPRODUCT(計算_投入係数表_加工!$D147:$DS147, 生産額_中分類, IF(列分類振分=BP$3, 1, 0))/SUMPRODUCT(生産額_中分類, IF(列分類振分=BP$3, 1, 0))</f>
        <v>#DIV/0!</v>
      </c>
      <c r="BQ10" s="194" t="e">
        <f t="array" ref="BQ10">SUMPRODUCT(計算_投入係数表_加工!$D147:$DS147, 生産額_中分類, IF(列分類振分=BQ$3, 1, 0))/SUMPRODUCT(生産額_中分類, IF(列分類振分=BQ$3, 1, 0))</f>
        <v>#DIV/0!</v>
      </c>
      <c r="BR10" s="194" t="e">
        <f t="array" ref="BR10">SUMPRODUCT(計算_投入係数表_加工!$D147:$DS147, 生産額_中分類, IF(列分類振分=BR$3, 1, 0))/SUMPRODUCT(生産額_中分類, IF(列分類振分=BR$3, 1, 0))</f>
        <v>#DIV/0!</v>
      </c>
      <c r="BS10" s="194" t="e">
        <f t="array" ref="BS10">SUMPRODUCT(計算_投入係数表_加工!$D147:$DS147, 生産額_中分類, IF(列分類振分=BS$3, 1, 0))/SUMPRODUCT(生産額_中分類, IF(列分類振分=BS$3, 1, 0))</f>
        <v>#DIV/0!</v>
      </c>
      <c r="BT10" s="194" t="e">
        <f t="array" ref="BT10">SUMPRODUCT(計算_投入係数表_加工!$D147:$DS147, 生産額_中分類, IF(列分類振分=BT$3, 1, 0))/SUMPRODUCT(生産額_中分類, IF(列分類振分=BT$3, 1, 0))</f>
        <v>#DIV/0!</v>
      </c>
      <c r="BU10" s="194" t="e">
        <f t="array" ref="BU10">SUMPRODUCT(計算_投入係数表_加工!$D147:$DS147, 生産額_中分類, IF(列分類振分=BU$3, 1, 0))/SUMPRODUCT(生産額_中分類, IF(列分類振分=BU$3, 1, 0))</f>
        <v>#DIV/0!</v>
      </c>
      <c r="BV10" s="194" t="e">
        <f t="array" ref="BV10">SUMPRODUCT(計算_投入係数表_加工!$D147:$DS147, 生産額_中分類, IF(列分類振分=BV$3, 1, 0))/SUMPRODUCT(生産額_中分類, IF(列分類振分=BV$3, 1, 0))</f>
        <v>#DIV/0!</v>
      </c>
      <c r="BW10" s="194" t="e">
        <f t="array" ref="BW10">SUMPRODUCT(計算_投入係数表_加工!$D147:$DS147, 生産額_中分類, IF(列分類振分=BW$3, 1, 0))/SUMPRODUCT(生産額_中分類, IF(列分類振分=BW$3, 1, 0))</f>
        <v>#DIV/0!</v>
      </c>
      <c r="BX10" s="194" t="e">
        <f t="array" ref="BX10">SUMPRODUCT(計算_投入係数表_加工!$D147:$DS147, 生産額_中分類, IF(列分類振分=BX$3, 1, 0))/SUMPRODUCT(生産額_中分類, IF(列分類振分=BX$3, 1, 0))</f>
        <v>#DIV/0!</v>
      </c>
      <c r="BY10" s="194" t="e">
        <f t="array" ref="BY10">SUMPRODUCT(計算_投入係数表_加工!$D147:$DS147, 生産額_中分類, IF(列分類振分=BY$3, 1, 0))/SUMPRODUCT(生産額_中分類, IF(列分類振分=BY$3, 1, 0))</f>
        <v>#DIV/0!</v>
      </c>
      <c r="BZ10" s="194" t="e">
        <f t="array" ref="BZ10">SUMPRODUCT(計算_投入係数表_加工!$D147:$DS147, 生産額_中分類, IF(列分類振分=BZ$3, 1, 0))/SUMPRODUCT(生産額_中分類, IF(列分類振分=BZ$3, 1, 0))</f>
        <v>#DIV/0!</v>
      </c>
      <c r="CA10" s="194" t="e">
        <f t="array" ref="CA10">SUMPRODUCT(計算_投入係数表_加工!$D147:$DS147, 生産額_中分類, IF(列分類振分=CA$3, 1, 0))/SUMPRODUCT(生産額_中分類, IF(列分類振分=CA$3, 1, 0))</f>
        <v>#DIV/0!</v>
      </c>
      <c r="CB10" s="194" t="e">
        <f t="array" ref="CB10">SUMPRODUCT(計算_投入係数表_加工!$D147:$DS147, 生産額_中分類, IF(列分類振分=CB$3, 1, 0))/SUMPRODUCT(生産額_中分類, IF(列分類振分=CB$3, 1, 0))</f>
        <v>#DIV/0!</v>
      </c>
      <c r="CC10" s="194" t="e">
        <f t="array" ref="CC10">SUMPRODUCT(計算_投入係数表_加工!$D147:$DS147, 生産額_中分類, IF(列分類振分=CC$3, 1, 0))/SUMPRODUCT(生産額_中分類, IF(列分類振分=CC$3, 1, 0))</f>
        <v>#DIV/0!</v>
      </c>
      <c r="CD10" s="194" t="e">
        <f t="array" ref="CD10">SUMPRODUCT(計算_投入係数表_加工!$D147:$DS147, 生産額_中分類, IF(列分類振分=CD$3, 1, 0))/SUMPRODUCT(生産額_中分類, IF(列分類振分=CD$3, 1, 0))</f>
        <v>#DIV/0!</v>
      </c>
      <c r="CE10" s="194" t="e">
        <f t="array" ref="CE10">SUMPRODUCT(計算_投入係数表_加工!$D147:$DS147, 生産額_中分類, IF(列分類振分=CE$3, 1, 0))/SUMPRODUCT(生産額_中分類, IF(列分類振分=CE$3, 1, 0))</f>
        <v>#DIV/0!</v>
      </c>
      <c r="CF10" s="194" t="e">
        <f t="array" ref="CF10">SUMPRODUCT(計算_投入係数表_加工!$D147:$DS147, 生産額_中分類, IF(列分類振分=CF$3, 1, 0))/SUMPRODUCT(生産額_中分類, IF(列分類振分=CF$3, 1, 0))</f>
        <v>#DIV/0!</v>
      </c>
      <c r="CG10" s="194" t="e">
        <f t="array" ref="CG10">SUMPRODUCT(計算_投入係数表_加工!$D147:$DS147, 生産額_中分類, IF(列分類振分=CG$3, 1, 0))/SUMPRODUCT(生産額_中分類, IF(列分類振分=CG$3, 1, 0))</f>
        <v>#DIV/0!</v>
      </c>
      <c r="CH10" s="194" t="e">
        <f t="array" ref="CH10">SUMPRODUCT(計算_投入係数表_加工!$D147:$DS147, 生産額_中分類, IF(列分類振分=CH$3, 1, 0))/SUMPRODUCT(生産額_中分類, IF(列分類振分=CH$3, 1, 0))</f>
        <v>#DIV/0!</v>
      </c>
      <c r="CI10" s="194" t="e">
        <f t="array" ref="CI10">SUMPRODUCT(計算_投入係数表_加工!$D147:$DS147, 生産額_中分類, IF(列分類振分=CI$3, 1, 0))/SUMPRODUCT(生産額_中分類, IF(列分類振分=CI$3, 1, 0))</f>
        <v>#DIV/0!</v>
      </c>
      <c r="CJ10" s="194" t="e">
        <f t="array" ref="CJ10">SUMPRODUCT(計算_投入係数表_加工!$D147:$DS147, 生産額_中分類, IF(列分類振分=CJ$3, 1, 0))/SUMPRODUCT(生産額_中分類, IF(列分類振分=CJ$3, 1, 0))</f>
        <v>#DIV/0!</v>
      </c>
      <c r="CK10" s="194" t="e">
        <f t="array" ref="CK10">SUMPRODUCT(計算_投入係数表_加工!$D147:$DS147, 生産額_中分類, IF(列分類振分=CK$3, 1, 0))/SUMPRODUCT(生産額_中分類, IF(列分類振分=CK$3, 1, 0))</f>
        <v>#DIV/0!</v>
      </c>
      <c r="CL10" s="194" t="e">
        <f t="array" ref="CL10">SUMPRODUCT(計算_投入係数表_加工!$D147:$DS147, 生産額_中分類, IF(列分類振分=CL$3, 1, 0))/SUMPRODUCT(生産額_中分類, IF(列分類振分=CL$3, 1, 0))</f>
        <v>#DIV/0!</v>
      </c>
      <c r="CM10" s="194" t="e">
        <f t="array" ref="CM10">SUMPRODUCT(計算_投入係数表_加工!$D147:$DS147, 生産額_中分類, IF(列分類振分=CM$3, 1, 0))/SUMPRODUCT(生産額_中分類, IF(列分類振分=CM$3, 1, 0))</f>
        <v>#DIV/0!</v>
      </c>
      <c r="CN10" s="194" t="e">
        <f t="array" ref="CN10">SUMPRODUCT(計算_投入係数表_加工!$D147:$DS147, 生産額_中分類, IF(列分類振分=CN$3, 1, 0))/SUMPRODUCT(生産額_中分類, IF(列分類振分=CN$3, 1, 0))</f>
        <v>#DIV/0!</v>
      </c>
      <c r="CO10" s="194" t="e">
        <f t="array" ref="CO10">SUMPRODUCT(計算_投入係数表_加工!$D147:$DS147, 生産額_中分類, IF(列分類振分=CO$3, 1, 0))/SUMPRODUCT(生産額_中分類, IF(列分類振分=CO$3, 1, 0))</f>
        <v>#DIV/0!</v>
      </c>
      <c r="CP10" s="194" t="e">
        <f t="array" ref="CP10">SUMPRODUCT(計算_投入係数表_加工!$D147:$DS147, 生産額_中分類, IF(列分類振分=CP$3, 1, 0))/SUMPRODUCT(生産額_中分類, IF(列分類振分=CP$3, 1, 0))</f>
        <v>#DIV/0!</v>
      </c>
      <c r="CQ10" s="194" t="e">
        <f t="array" ref="CQ10">SUMPRODUCT(計算_投入係数表_加工!$D147:$DS147, 生産額_中分類, IF(列分類振分=CQ$3, 1, 0))/SUMPRODUCT(生産額_中分類, IF(列分類振分=CQ$3, 1, 0))</f>
        <v>#DIV/0!</v>
      </c>
      <c r="CR10" s="194" t="e">
        <f t="array" ref="CR10">SUMPRODUCT(計算_投入係数表_加工!$D147:$DS147, 生産額_中分類, IF(列分類振分=CR$3, 1, 0))/SUMPRODUCT(生産額_中分類, IF(列分類振分=CR$3, 1, 0))</f>
        <v>#DIV/0!</v>
      </c>
      <c r="CS10" s="194" t="e">
        <f t="array" ref="CS10">SUMPRODUCT(計算_投入係数表_加工!$D147:$DS147, 生産額_中分類, IF(列分類振分=CS$3, 1, 0))/SUMPRODUCT(生産額_中分類, IF(列分類振分=CS$3, 1, 0))</f>
        <v>#DIV/0!</v>
      </c>
      <c r="CT10" s="194" t="e">
        <f t="array" ref="CT10">SUMPRODUCT(計算_投入係数表_加工!$D147:$DS147, 生産額_中分類, IF(列分類振分=CT$3, 1, 0))/SUMPRODUCT(生産額_中分類, IF(列分類振分=CT$3, 1, 0))</f>
        <v>#DIV/0!</v>
      </c>
      <c r="CU10" s="194" t="e">
        <f t="array" ref="CU10">SUMPRODUCT(計算_投入係数表_加工!$D147:$DS147, 生産額_中分類, IF(列分類振分=CU$3, 1, 0))/SUMPRODUCT(生産額_中分類, IF(列分類振分=CU$3, 1, 0))</f>
        <v>#DIV/0!</v>
      </c>
      <c r="CV10" s="194" t="e">
        <f t="array" ref="CV10">SUMPRODUCT(計算_投入係数表_加工!$D147:$DS147, 生産額_中分類, IF(列分類振分=CV$3, 1, 0))/SUMPRODUCT(生産額_中分類, IF(列分類振分=CV$3, 1, 0))</f>
        <v>#DIV/0!</v>
      </c>
      <c r="CW10" s="194" t="e">
        <f t="array" ref="CW10">SUMPRODUCT(計算_投入係数表_加工!$D147:$DS147, 生産額_中分類, IF(列分類振分=CW$3, 1, 0))/SUMPRODUCT(生産額_中分類, IF(列分類振分=CW$3, 1, 0))</f>
        <v>#DIV/0!</v>
      </c>
      <c r="CX10" s="194" t="e">
        <f t="array" ref="CX10">SUMPRODUCT(計算_投入係数表_加工!$D147:$DS147, 生産額_中分類, IF(列分類振分=CX$3, 1, 0))/SUMPRODUCT(生産額_中分類, IF(列分類振分=CX$3, 1, 0))</f>
        <v>#DIV/0!</v>
      </c>
      <c r="CY10" s="194" t="e">
        <f t="array" ref="CY10">SUMPRODUCT(計算_投入係数表_加工!$D147:$DS147, 生産額_中分類, IF(列分類振分=CY$3, 1, 0))/SUMPRODUCT(生産額_中分類, IF(列分類振分=CY$3, 1, 0))</f>
        <v>#DIV/0!</v>
      </c>
      <c r="CZ10" s="194" t="e">
        <f t="array" ref="CZ10">SUMPRODUCT(計算_投入係数表_加工!$D147:$DS147, 生産額_中分類, IF(列分類振分=CZ$3, 1, 0))/SUMPRODUCT(生産額_中分類, IF(列分類振分=CZ$3, 1, 0))</f>
        <v>#DIV/0!</v>
      </c>
      <c r="DA10" s="194" t="e">
        <f t="array" ref="DA10">SUMPRODUCT(計算_投入係数表_加工!$D147:$DS147, 生産額_中分類, IF(列分類振分=DA$3, 1, 0))/SUMPRODUCT(生産額_中分類, IF(列分類振分=DA$3, 1, 0))</f>
        <v>#DIV/0!</v>
      </c>
      <c r="DB10" s="194" t="e">
        <f t="array" ref="DB10">SUMPRODUCT(計算_投入係数表_加工!$D147:$DS147, 生産額_中分類, IF(列分類振分=DB$3, 1, 0))/SUMPRODUCT(生産額_中分類, IF(列分類振分=DB$3, 1, 0))</f>
        <v>#DIV/0!</v>
      </c>
      <c r="DC10" s="194" t="e">
        <f t="array" ref="DC10">SUMPRODUCT(計算_投入係数表_加工!$D147:$DS147, 生産額_中分類, IF(列分類振分=DC$3, 1, 0))/SUMPRODUCT(生産額_中分類, IF(列分類振分=DC$3, 1, 0))</f>
        <v>#DIV/0!</v>
      </c>
      <c r="DD10" s="194" t="e">
        <f t="array" ref="DD10">SUMPRODUCT(計算_投入係数表_加工!$D147:$DS147, 生産額_中分類, IF(列分類振分=DD$3, 1, 0))/SUMPRODUCT(生産額_中分類, IF(列分類振分=DD$3, 1, 0))</f>
        <v>#DIV/0!</v>
      </c>
      <c r="DE10" s="194" t="e">
        <f t="array" ref="DE10">SUMPRODUCT(計算_投入係数表_加工!$D147:$DS147, 生産額_中分類, IF(列分類振分=DE$3, 1, 0))/SUMPRODUCT(生産額_中分類, IF(列分類振分=DE$3, 1, 0))</f>
        <v>#DIV/0!</v>
      </c>
      <c r="DF10" s="194" t="e">
        <f t="array" ref="DF10">SUMPRODUCT(計算_投入係数表_加工!$D147:$DS147, 生産額_中分類, IF(列分類振分=DF$3, 1, 0))/SUMPRODUCT(生産額_中分類, IF(列分類振分=DF$3, 1, 0))</f>
        <v>#DIV/0!</v>
      </c>
      <c r="DG10" s="194" t="e">
        <f t="array" ref="DG10">SUMPRODUCT(計算_投入係数表_加工!$D147:$DS147, 生産額_中分類, IF(列分類振分=DG$3, 1, 0))/SUMPRODUCT(生産額_中分類, IF(列分類振分=DG$3, 1, 0))</f>
        <v>#DIV/0!</v>
      </c>
      <c r="DH10" s="194" t="e">
        <f t="array" ref="DH10">SUMPRODUCT(計算_投入係数表_加工!$D147:$DS147, 生産額_中分類, IF(列分類振分=DH$3, 1, 0))/SUMPRODUCT(生産額_中分類, IF(列分類振分=DH$3, 1, 0))</f>
        <v>#DIV/0!</v>
      </c>
      <c r="DI10" s="194" t="e">
        <f t="array" ref="DI10">SUMPRODUCT(計算_投入係数表_加工!$D147:$DS147, 生産額_中分類, IF(列分類振分=DI$3, 1, 0))/SUMPRODUCT(生産額_中分類, IF(列分類振分=DI$3, 1, 0))</f>
        <v>#DIV/0!</v>
      </c>
      <c r="DJ10" s="194" t="e">
        <f t="array" ref="DJ10">SUMPRODUCT(計算_投入係数表_加工!$D147:$DS147, 生産額_中分類, IF(列分類振分=DJ$3, 1, 0))/SUMPRODUCT(生産額_中分類, IF(列分類振分=DJ$3, 1, 0))</f>
        <v>#DIV/0!</v>
      </c>
      <c r="DK10" s="194" t="e">
        <f t="array" ref="DK10">SUMPRODUCT(計算_投入係数表_加工!$D147:$DS147, 生産額_中分類, IF(列分類振分=DK$3, 1, 0))/SUMPRODUCT(生産額_中分類, IF(列分類振分=DK$3, 1, 0))</f>
        <v>#DIV/0!</v>
      </c>
      <c r="DL10" s="194" t="e">
        <f t="array" ref="DL10">SUMPRODUCT(計算_投入係数表_加工!$D147:$DS147, 生産額_中分類, IF(列分類振分=DL$3, 1, 0))/SUMPRODUCT(生産額_中分類, IF(列分類振分=DL$3, 1, 0))</f>
        <v>#DIV/0!</v>
      </c>
      <c r="DM10" s="194" t="e">
        <f t="array" ref="DM10">SUMPRODUCT(計算_投入係数表_加工!$D147:$DS147, 生産額_中分類, IF(列分類振分=DM$3, 1, 0))/SUMPRODUCT(生産額_中分類, IF(列分類振分=DM$3, 1, 0))</f>
        <v>#DIV/0!</v>
      </c>
      <c r="DN10" s="194" t="e">
        <f t="array" ref="DN10">SUMPRODUCT(計算_投入係数表_加工!$D147:$DS147, 生産額_中分類, IF(列分類振分=DN$3, 1, 0))/SUMPRODUCT(生産額_中分類, IF(列分類振分=DN$3, 1, 0))</f>
        <v>#DIV/0!</v>
      </c>
      <c r="DO10" s="194" t="e">
        <f t="array" ref="DO10">SUMPRODUCT(計算_投入係数表_加工!$D147:$DS147, 生産額_中分類, IF(列分類振分=DO$3, 1, 0))/SUMPRODUCT(生産額_中分類, IF(列分類振分=DO$3, 1, 0))</f>
        <v>#DIV/0!</v>
      </c>
      <c r="DP10" s="194" t="e">
        <f t="array" ref="DP10">SUMPRODUCT(計算_投入係数表_加工!$D147:$DS147, 生産額_中分類, IF(列分類振分=DP$3, 1, 0))/SUMPRODUCT(生産額_中分類, IF(列分類振分=DP$3, 1, 0))</f>
        <v>#DIV/0!</v>
      </c>
      <c r="DQ10" s="194" t="e">
        <f t="array" ref="DQ10">SUMPRODUCT(計算_投入係数表_加工!$D147:$DS147, 生産額_中分類, IF(列分類振分=DQ$3, 1, 0))/SUMPRODUCT(生産額_中分類, IF(列分類振分=DQ$3, 1, 0))</f>
        <v>#DIV/0!</v>
      </c>
      <c r="DR10" s="194" t="e">
        <f t="array" ref="DR10">SUMPRODUCT(計算_投入係数表_加工!$D147:$DS147, 生産額_中分類, IF(列分類振分=DR$3, 1, 0))/SUMPRODUCT(生産額_中分類, IF(列分類振分=DR$3, 1, 0))</f>
        <v>#DIV/0!</v>
      </c>
      <c r="DS10" s="194" t="e">
        <f t="array" ref="DS10">SUMPRODUCT(計算_投入係数表_加工!$D147:$DS147, 生産額_中分類, IF(列分類振分=DS$3, 1, 0))/SUMPRODUCT(生産額_中分類, IF(列分類振分=DS$3, 1, 0))</f>
        <v>#DIV/0!</v>
      </c>
      <c r="DT10" s="23">
        <f>SUMIF(振分, $C10, 計算_投入係数表_加工!DT$4:DT$123)</f>
        <v>2.3928186650564485E-2</v>
      </c>
    </row>
    <row r="11" spans="2:124" x14ac:dyDescent="0.25">
      <c r="B11" s="53">
        <v>8</v>
      </c>
      <c r="C11" s="192" t="str">
        <v>商業</v>
      </c>
      <c r="D11" s="193">
        <f t="array" ref="D11">SUMPRODUCT(計算_投入係数表_加工!$D148:$DS148, 生産額_中分類, IF(列分類振分=D$3, 1, 0))/SUMPRODUCT(生産額_中分類, IF(列分類振分=D$3, 1, 0))</f>
        <v>5.4991043520742196E-2</v>
      </c>
      <c r="E11" s="194">
        <f t="array" ref="E11">SUMPRODUCT(計算_投入係数表_加工!$D148:$DS148, 生産額_中分類, IF(列分類振分=E$3, 1, 0))/SUMPRODUCT(生産額_中分類, IF(列分類振分=E$3, 1, 0))</f>
        <v>1.6946594510683255E-2</v>
      </c>
      <c r="F11" s="194">
        <f t="array" ref="F11">SUMPRODUCT(計算_投入係数表_加工!$D148:$DS148, 生産額_中分類, IF(列分類振分=F$3, 1, 0))/SUMPRODUCT(生産額_中分類, IF(列分類振分=F$3, 1, 0))</f>
        <v>6.3182052859759683E-2</v>
      </c>
      <c r="G11" s="194">
        <f t="array" ref="G11">SUMPRODUCT(計算_投入係数表_加工!$D148:$DS148, 生産額_中分類, IF(列分類振分=G$3, 1, 0))/SUMPRODUCT(生産額_中分類, IF(列分類振分=G$3, 1, 0))</f>
        <v>2.8259653049804143E-2</v>
      </c>
      <c r="H11" s="194">
        <f t="array" ref="H11">SUMPRODUCT(計算_投入係数表_加工!$D148:$DS148, 生産額_中分類, IF(列分類振分=H$3, 1, 0))/SUMPRODUCT(生産額_中分類, IF(列分類振分=H$3, 1, 0))</f>
        <v>5.1600989333186062E-2</v>
      </c>
      <c r="I11" s="194">
        <f t="array" ref="I11">SUMPRODUCT(計算_投入係数表_加工!$D148:$DS148, 生産額_中分類, IF(列分類振分=I$3, 1, 0))/SUMPRODUCT(生産額_中分類, IF(列分類振分=I$3, 1, 0))</f>
        <v>7.0959929620666176E-2</v>
      </c>
      <c r="J11" s="194">
        <f t="array" ref="J11">SUMPRODUCT(計算_投入係数表_加工!$D148:$DS148, 生産額_中分類, IF(列分類振分=J$3, 1, 0))/SUMPRODUCT(生産額_中分類, IF(列分類振分=J$3, 1, 0))</f>
        <v>1.4345274262681758E-2</v>
      </c>
      <c r="K11" s="194">
        <f t="array" ref="K11">SUMPRODUCT(計算_投入係数表_加工!$D148:$DS148, 生産額_中分類, IF(列分類振分=K$3, 1, 0))/SUMPRODUCT(生産額_中分類, IF(列分類振分=K$3, 1, 0))</f>
        <v>2.3322707311535882E-2</v>
      </c>
      <c r="L11" s="194">
        <f t="array" ref="L11">SUMPRODUCT(計算_投入係数表_加工!$D148:$DS148, 生産額_中分類, IF(列分類振分=L$3, 1, 0))/SUMPRODUCT(生産額_中分類, IF(列分類振分=L$3, 1, 0))</f>
        <v>3.5150810177226434E-3</v>
      </c>
      <c r="M11" s="194">
        <f t="array" ref="M11">SUMPRODUCT(計算_投入係数表_加工!$D148:$DS148, 生産額_中分類, IF(列分類振分=M$3, 1, 0))/SUMPRODUCT(生産額_中分類, IF(列分類振分=M$3, 1, 0))</f>
        <v>1.2760095117672239E-2</v>
      </c>
      <c r="N11" s="194">
        <f t="array" ref="N11">SUMPRODUCT(計算_投入係数表_加工!$D148:$DS148, 生産額_中分類, IF(列分類振分=N$3, 1, 0))/SUMPRODUCT(生産額_中分類, IF(列分類振分=N$3, 1, 0))</f>
        <v>1.3655146314672923E-2</v>
      </c>
      <c r="O11" s="194">
        <f t="array" ref="O11">SUMPRODUCT(計算_投入係数表_加工!$D148:$DS148, 生産額_中分類, IF(列分類振分=O$3, 1, 0))/SUMPRODUCT(生産額_中分類, IF(列分類振分=O$3, 1, 0))</f>
        <v>4.3929807269361361E-2</v>
      </c>
      <c r="P11" s="194">
        <f t="array" ref="P11">SUMPRODUCT(計算_投入係数表_加工!$D148:$DS148, 生産額_中分類, IF(列分類振分=P$3, 1, 0))/SUMPRODUCT(生産額_中分類, IF(列分類振分=P$3, 1, 0))</f>
        <v>1.4919692471644971E-2</v>
      </c>
      <c r="Q11" s="194" t="e">
        <f t="array" ref="Q11">SUMPRODUCT(計算_投入係数表_加工!$D148:$DS148, 生産額_中分類, IF(列分類振分=Q$3, 1, 0))/SUMPRODUCT(生産額_中分類, IF(列分類振分=Q$3, 1, 0))</f>
        <v>#DIV/0!</v>
      </c>
      <c r="R11" s="194" t="e">
        <f t="array" ref="R11">SUMPRODUCT(計算_投入係数表_加工!$D148:$DS148, 生産額_中分類, IF(列分類振分=R$3, 1, 0))/SUMPRODUCT(生産額_中分類, IF(列分類振分=R$3, 1, 0))</f>
        <v>#DIV/0!</v>
      </c>
      <c r="S11" s="194" t="e">
        <f t="array" ref="S11">SUMPRODUCT(計算_投入係数表_加工!$D148:$DS148, 生産額_中分類, IF(列分類振分=S$3, 1, 0))/SUMPRODUCT(生産額_中分類, IF(列分類振分=S$3, 1, 0))</f>
        <v>#DIV/0!</v>
      </c>
      <c r="T11" s="194" t="e">
        <f t="array" ref="T11">SUMPRODUCT(計算_投入係数表_加工!$D148:$DS148, 生産額_中分類, IF(列分類振分=T$3, 1, 0))/SUMPRODUCT(生産額_中分類, IF(列分類振分=T$3, 1, 0))</f>
        <v>#DIV/0!</v>
      </c>
      <c r="U11" s="194" t="e">
        <f t="array" ref="U11">SUMPRODUCT(計算_投入係数表_加工!$D148:$DS148, 生産額_中分類, IF(列分類振分=U$3, 1, 0))/SUMPRODUCT(生産額_中分類, IF(列分類振分=U$3, 1, 0))</f>
        <v>#DIV/0!</v>
      </c>
      <c r="V11" s="194" t="e">
        <f t="array" ref="V11">SUMPRODUCT(計算_投入係数表_加工!$D148:$DS148, 生産額_中分類, IF(列分類振分=V$3, 1, 0))/SUMPRODUCT(生産額_中分類, IF(列分類振分=V$3, 1, 0))</f>
        <v>#DIV/0!</v>
      </c>
      <c r="W11" s="194" t="e">
        <f t="array" ref="W11">SUMPRODUCT(計算_投入係数表_加工!$D148:$DS148, 生産額_中分類, IF(列分類振分=W$3, 1, 0))/SUMPRODUCT(生産額_中分類, IF(列分類振分=W$3, 1, 0))</f>
        <v>#DIV/0!</v>
      </c>
      <c r="X11" s="194" t="e">
        <f t="array" ref="X11">SUMPRODUCT(計算_投入係数表_加工!$D148:$DS148, 生産額_中分類, IF(列分類振分=X$3, 1, 0))/SUMPRODUCT(生産額_中分類, IF(列分類振分=X$3, 1, 0))</f>
        <v>#DIV/0!</v>
      </c>
      <c r="Y11" s="194" t="e">
        <f t="array" ref="Y11">SUMPRODUCT(計算_投入係数表_加工!$D148:$DS148, 生産額_中分類, IF(列分類振分=Y$3, 1, 0))/SUMPRODUCT(生産額_中分類, IF(列分類振分=Y$3, 1, 0))</f>
        <v>#DIV/0!</v>
      </c>
      <c r="Z11" s="194" t="e">
        <f t="array" ref="Z11">SUMPRODUCT(計算_投入係数表_加工!$D148:$DS148, 生産額_中分類, IF(列分類振分=Z$3, 1, 0))/SUMPRODUCT(生産額_中分類, IF(列分類振分=Z$3, 1, 0))</f>
        <v>#DIV/0!</v>
      </c>
      <c r="AA11" s="194" t="e">
        <f t="array" ref="AA11">SUMPRODUCT(計算_投入係数表_加工!$D148:$DS148, 生産額_中分類, IF(列分類振分=AA$3, 1, 0))/SUMPRODUCT(生産額_中分類, IF(列分類振分=AA$3, 1, 0))</f>
        <v>#DIV/0!</v>
      </c>
      <c r="AB11" s="194" t="e">
        <f t="array" ref="AB11">SUMPRODUCT(計算_投入係数表_加工!$D148:$DS148, 生産額_中分類, IF(列分類振分=AB$3, 1, 0))/SUMPRODUCT(生産額_中分類, IF(列分類振分=AB$3, 1, 0))</f>
        <v>#DIV/0!</v>
      </c>
      <c r="AC11" s="194" t="e">
        <f t="array" ref="AC11">SUMPRODUCT(計算_投入係数表_加工!$D148:$DS148, 生産額_中分類, IF(列分類振分=AC$3, 1, 0))/SUMPRODUCT(生産額_中分類, IF(列分類振分=AC$3, 1, 0))</f>
        <v>#DIV/0!</v>
      </c>
      <c r="AD11" s="194" t="e">
        <f t="array" ref="AD11">SUMPRODUCT(計算_投入係数表_加工!$D148:$DS148, 生産額_中分類, IF(列分類振分=AD$3, 1, 0))/SUMPRODUCT(生産額_中分類, IF(列分類振分=AD$3, 1, 0))</f>
        <v>#DIV/0!</v>
      </c>
      <c r="AE11" s="194" t="e">
        <f t="array" ref="AE11">SUMPRODUCT(計算_投入係数表_加工!$D148:$DS148, 生産額_中分類, IF(列分類振分=AE$3, 1, 0))/SUMPRODUCT(生産額_中分類, IF(列分類振分=AE$3, 1, 0))</f>
        <v>#DIV/0!</v>
      </c>
      <c r="AF11" s="194" t="e">
        <f t="array" ref="AF11">SUMPRODUCT(計算_投入係数表_加工!$D148:$DS148, 生産額_中分類, IF(列分類振分=AF$3, 1, 0))/SUMPRODUCT(生産額_中分類, IF(列分類振分=AF$3, 1, 0))</f>
        <v>#DIV/0!</v>
      </c>
      <c r="AG11" s="194" t="e">
        <f t="array" ref="AG11">SUMPRODUCT(計算_投入係数表_加工!$D148:$DS148, 生産額_中分類, IF(列分類振分=AG$3, 1, 0))/SUMPRODUCT(生産額_中分類, IF(列分類振分=AG$3, 1, 0))</f>
        <v>#DIV/0!</v>
      </c>
      <c r="AH11" s="194" t="e">
        <f t="array" ref="AH11">SUMPRODUCT(計算_投入係数表_加工!$D148:$DS148, 生産額_中分類, IF(列分類振分=AH$3, 1, 0))/SUMPRODUCT(生産額_中分類, IF(列分類振分=AH$3, 1, 0))</f>
        <v>#DIV/0!</v>
      </c>
      <c r="AI11" s="194" t="e">
        <f t="array" ref="AI11">SUMPRODUCT(計算_投入係数表_加工!$D148:$DS148, 生産額_中分類, IF(列分類振分=AI$3, 1, 0))/SUMPRODUCT(生産額_中分類, IF(列分類振分=AI$3, 1, 0))</f>
        <v>#DIV/0!</v>
      </c>
      <c r="AJ11" s="194" t="e">
        <f t="array" ref="AJ11">SUMPRODUCT(計算_投入係数表_加工!$D148:$DS148, 生産額_中分類, IF(列分類振分=AJ$3, 1, 0))/SUMPRODUCT(生産額_中分類, IF(列分類振分=AJ$3, 1, 0))</f>
        <v>#DIV/0!</v>
      </c>
      <c r="AK11" s="194" t="e">
        <f t="array" ref="AK11">SUMPRODUCT(計算_投入係数表_加工!$D148:$DS148, 生産額_中分類, IF(列分類振分=AK$3, 1, 0))/SUMPRODUCT(生産額_中分類, IF(列分類振分=AK$3, 1, 0))</f>
        <v>#DIV/0!</v>
      </c>
      <c r="AL11" s="194" t="e">
        <f t="array" ref="AL11">SUMPRODUCT(計算_投入係数表_加工!$D148:$DS148, 生産額_中分類, IF(列分類振分=AL$3, 1, 0))/SUMPRODUCT(生産額_中分類, IF(列分類振分=AL$3, 1, 0))</f>
        <v>#DIV/0!</v>
      </c>
      <c r="AM11" s="194" t="e">
        <f t="array" ref="AM11">SUMPRODUCT(計算_投入係数表_加工!$D148:$DS148, 生産額_中分類, IF(列分類振分=AM$3, 1, 0))/SUMPRODUCT(生産額_中分類, IF(列分類振分=AM$3, 1, 0))</f>
        <v>#DIV/0!</v>
      </c>
      <c r="AN11" s="194" t="e">
        <f t="array" ref="AN11">SUMPRODUCT(計算_投入係数表_加工!$D148:$DS148, 生産額_中分類, IF(列分類振分=AN$3, 1, 0))/SUMPRODUCT(生産額_中分類, IF(列分類振分=AN$3, 1, 0))</f>
        <v>#DIV/0!</v>
      </c>
      <c r="AO11" s="194" t="e">
        <f t="array" ref="AO11">SUMPRODUCT(計算_投入係数表_加工!$D148:$DS148, 生産額_中分類, IF(列分類振分=AO$3, 1, 0))/SUMPRODUCT(生産額_中分類, IF(列分類振分=AO$3, 1, 0))</f>
        <v>#DIV/0!</v>
      </c>
      <c r="AP11" s="194" t="e">
        <f t="array" ref="AP11">SUMPRODUCT(計算_投入係数表_加工!$D148:$DS148, 生産額_中分類, IF(列分類振分=AP$3, 1, 0))/SUMPRODUCT(生産額_中分類, IF(列分類振分=AP$3, 1, 0))</f>
        <v>#DIV/0!</v>
      </c>
      <c r="AQ11" s="194" t="e">
        <f t="array" ref="AQ11">SUMPRODUCT(計算_投入係数表_加工!$D148:$DS148, 生産額_中分類, IF(列分類振分=AQ$3, 1, 0))/SUMPRODUCT(生産額_中分類, IF(列分類振分=AQ$3, 1, 0))</f>
        <v>#DIV/0!</v>
      </c>
      <c r="AR11" s="194" t="e">
        <f t="array" ref="AR11">SUMPRODUCT(計算_投入係数表_加工!$D148:$DS148, 生産額_中分類, IF(列分類振分=AR$3, 1, 0))/SUMPRODUCT(生産額_中分類, IF(列分類振分=AR$3, 1, 0))</f>
        <v>#DIV/0!</v>
      </c>
      <c r="AS11" s="194" t="e">
        <f t="array" ref="AS11">SUMPRODUCT(計算_投入係数表_加工!$D148:$DS148, 生産額_中分類, IF(列分類振分=AS$3, 1, 0))/SUMPRODUCT(生産額_中分類, IF(列分類振分=AS$3, 1, 0))</f>
        <v>#DIV/0!</v>
      </c>
      <c r="AT11" s="194" t="e">
        <f t="array" ref="AT11">SUMPRODUCT(計算_投入係数表_加工!$D148:$DS148, 生産額_中分類, IF(列分類振分=AT$3, 1, 0))/SUMPRODUCT(生産額_中分類, IF(列分類振分=AT$3, 1, 0))</f>
        <v>#DIV/0!</v>
      </c>
      <c r="AU11" s="194" t="e">
        <f t="array" ref="AU11">SUMPRODUCT(計算_投入係数表_加工!$D148:$DS148, 生産額_中分類, IF(列分類振分=AU$3, 1, 0))/SUMPRODUCT(生産額_中分類, IF(列分類振分=AU$3, 1, 0))</f>
        <v>#DIV/0!</v>
      </c>
      <c r="AV11" s="194" t="e">
        <f t="array" ref="AV11">SUMPRODUCT(計算_投入係数表_加工!$D148:$DS148, 生産額_中分類, IF(列分類振分=AV$3, 1, 0))/SUMPRODUCT(生産額_中分類, IF(列分類振分=AV$3, 1, 0))</f>
        <v>#DIV/0!</v>
      </c>
      <c r="AW11" s="194" t="e">
        <f t="array" ref="AW11">SUMPRODUCT(計算_投入係数表_加工!$D148:$DS148, 生産額_中分類, IF(列分類振分=AW$3, 1, 0))/SUMPRODUCT(生産額_中分類, IF(列分類振分=AW$3, 1, 0))</f>
        <v>#DIV/0!</v>
      </c>
      <c r="AX11" s="194" t="e">
        <f t="array" ref="AX11">SUMPRODUCT(計算_投入係数表_加工!$D148:$DS148, 生産額_中分類, IF(列分類振分=AX$3, 1, 0))/SUMPRODUCT(生産額_中分類, IF(列分類振分=AX$3, 1, 0))</f>
        <v>#DIV/0!</v>
      </c>
      <c r="AY11" s="194" t="e">
        <f t="array" ref="AY11">SUMPRODUCT(計算_投入係数表_加工!$D148:$DS148, 生産額_中分類, IF(列分類振分=AY$3, 1, 0))/SUMPRODUCT(生産額_中分類, IF(列分類振分=AY$3, 1, 0))</f>
        <v>#DIV/0!</v>
      </c>
      <c r="AZ11" s="194" t="e">
        <f t="array" ref="AZ11">SUMPRODUCT(計算_投入係数表_加工!$D148:$DS148, 生産額_中分類, IF(列分類振分=AZ$3, 1, 0))/SUMPRODUCT(生産額_中分類, IF(列分類振分=AZ$3, 1, 0))</f>
        <v>#DIV/0!</v>
      </c>
      <c r="BA11" s="194" t="e">
        <f t="array" ref="BA11">SUMPRODUCT(計算_投入係数表_加工!$D148:$DS148, 生産額_中分類, IF(列分類振分=BA$3, 1, 0))/SUMPRODUCT(生産額_中分類, IF(列分類振分=BA$3, 1, 0))</f>
        <v>#DIV/0!</v>
      </c>
      <c r="BB11" s="194" t="e">
        <f t="array" ref="BB11">SUMPRODUCT(計算_投入係数表_加工!$D148:$DS148, 生産額_中分類, IF(列分類振分=BB$3, 1, 0))/SUMPRODUCT(生産額_中分類, IF(列分類振分=BB$3, 1, 0))</f>
        <v>#DIV/0!</v>
      </c>
      <c r="BC11" s="194" t="e">
        <f t="array" ref="BC11">SUMPRODUCT(計算_投入係数表_加工!$D148:$DS148, 生産額_中分類, IF(列分類振分=BC$3, 1, 0))/SUMPRODUCT(生産額_中分類, IF(列分類振分=BC$3, 1, 0))</f>
        <v>#DIV/0!</v>
      </c>
      <c r="BD11" s="194" t="e">
        <f t="array" ref="BD11">SUMPRODUCT(計算_投入係数表_加工!$D148:$DS148, 生産額_中分類, IF(列分類振分=BD$3, 1, 0))/SUMPRODUCT(生産額_中分類, IF(列分類振分=BD$3, 1, 0))</f>
        <v>#DIV/0!</v>
      </c>
      <c r="BE11" s="194" t="e">
        <f t="array" ref="BE11">SUMPRODUCT(計算_投入係数表_加工!$D148:$DS148, 生産額_中分類, IF(列分類振分=BE$3, 1, 0))/SUMPRODUCT(生産額_中分類, IF(列分類振分=BE$3, 1, 0))</f>
        <v>#DIV/0!</v>
      </c>
      <c r="BF11" s="194" t="e">
        <f t="array" ref="BF11">SUMPRODUCT(計算_投入係数表_加工!$D148:$DS148, 生産額_中分類, IF(列分類振分=BF$3, 1, 0))/SUMPRODUCT(生産額_中分類, IF(列分類振分=BF$3, 1, 0))</f>
        <v>#DIV/0!</v>
      </c>
      <c r="BG11" s="194" t="e">
        <f t="array" ref="BG11">SUMPRODUCT(計算_投入係数表_加工!$D148:$DS148, 生産額_中分類, IF(列分類振分=BG$3, 1, 0))/SUMPRODUCT(生産額_中分類, IF(列分類振分=BG$3, 1, 0))</f>
        <v>#DIV/0!</v>
      </c>
      <c r="BH11" s="194" t="e">
        <f t="array" ref="BH11">SUMPRODUCT(計算_投入係数表_加工!$D148:$DS148, 生産額_中分類, IF(列分類振分=BH$3, 1, 0))/SUMPRODUCT(生産額_中分類, IF(列分類振分=BH$3, 1, 0))</f>
        <v>#DIV/0!</v>
      </c>
      <c r="BI11" s="194" t="e">
        <f t="array" ref="BI11">SUMPRODUCT(計算_投入係数表_加工!$D148:$DS148, 生産額_中分類, IF(列分類振分=BI$3, 1, 0))/SUMPRODUCT(生産額_中分類, IF(列分類振分=BI$3, 1, 0))</f>
        <v>#DIV/0!</v>
      </c>
      <c r="BJ11" s="194" t="e">
        <f t="array" ref="BJ11">SUMPRODUCT(計算_投入係数表_加工!$D148:$DS148, 生産額_中分類, IF(列分類振分=BJ$3, 1, 0))/SUMPRODUCT(生産額_中分類, IF(列分類振分=BJ$3, 1, 0))</f>
        <v>#DIV/0!</v>
      </c>
      <c r="BK11" s="194" t="e">
        <f t="array" ref="BK11">SUMPRODUCT(計算_投入係数表_加工!$D148:$DS148, 生産額_中分類, IF(列分類振分=BK$3, 1, 0))/SUMPRODUCT(生産額_中分類, IF(列分類振分=BK$3, 1, 0))</f>
        <v>#DIV/0!</v>
      </c>
      <c r="BL11" s="194" t="e">
        <f t="array" ref="BL11">SUMPRODUCT(計算_投入係数表_加工!$D148:$DS148, 生産額_中分類, IF(列分類振分=BL$3, 1, 0))/SUMPRODUCT(生産額_中分類, IF(列分類振分=BL$3, 1, 0))</f>
        <v>#DIV/0!</v>
      </c>
      <c r="BM11" s="194" t="e">
        <f t="array" ref="BM11">SUMPRODUCT(計算_投入係数表_加工!$D148:$DS148, 生産額_中分類, IF(列分類振分=BM$3, 1, 0))/SUMPRODUCT(生産額_中分類, IF(列分類振分=BM$3, 1, 0))</f>
        <v>#DIV/0!</v>
      </c>
      <c r="BN11" s="194" t="e">
        <f t="array" ref="BN11">SUMPRODUCT(計算_投入係数表_加工!$D148:$DS148, 生産額_中分類, IF(列分類振分=BN$3, 1, 0))/SUMPRODUCT(生産額_中分類, IF(列分類振分=BN$3, 1, 0))</f>
        <v>#DIV/0!</v>
      </c>
      <c r="BO11" s="194" t="e">
        <f t="array" ref="BO11">SUMPRODUCT(計算_投入係数表_加工!$D148:$DS148, 生産額_中分類, IF(列分類振分=BO$3, 1, 0))/SUMPRODUCT(生産額_中分類, IF(列分類振分=BO$3, 1, 0))</f>
        <v>#DIV/0!</v>
      </c>
      <c r="BP11" s="194" t="e">
        <f t="array" ref="BP11">SUMPRODUCT(計算_投入係数表_加工!$D148:$DS148, 生産額_中分類, IF(列分類振分=BP$3, 1, 0))/SUMPRODUCT(生産額_中分類, IF(列分類振分=BP$3, 1, 0))</f>
        <v>#DIV/0!</v>
      </c>
      <c r="BQ11" s="194" t="e">
        <f t="array" ref="BQ11">SUMPRODUCT(計算_投入係数表_加工!$D148:$DS148, 生産額_中分類, IF(列分類振分=BQ$3, 1, 0))/SUMPRODUCT(生産額_中分類, IF(列分類振分=BQ$3, 1, 0))</f>
        <v>#DIV/0!</v>
      </c>
      <c r="BR11" s="194" t="e">
        <f t="array" ref="BR11">SUMPRODUCT(計算_投入係数表_加工!$D148:$DS148, 生産額_中分類, IF(列分類振分=BR$3, 1, 0))/SUMPRODUCT(生産額_中分類, IF(列分類振分=BR$3, 1, 0))</f>
        <v>#DIV/0!</v>
      </c>
      <c r="BS11" s="194" t="e">
        <f t="array" ref="BS11">SUMPRODUCT(計算_投入係数表_加工!$D148:$DS148, 生産額_中分類, IF(列分類振分=BS$3, 1, 0))/SUMPRODUCT(生産額_中分類, IF(列分類振分=BS$3, 1, 0))</f>
        <v>#DIV/0!</v>
      </c>
      <c r="BT11" s="194" t="e">
        <f t="array" ref="BT11">SUMPRODUCT(計算_投入係数表_加工!$D148:$DS148, 生産額_中分類, IF(列分類振分=BT$3, 1, 0))/SUMPRODUCT(生産額_中分類, IF(列分類振分=BT$3, 1, 0))</f>
        <v>#DIV/0!</v>
      </c>
      <c r="BU11" s="194" t="e">
        <f t="array" ref="BU11">SUMPRODUCT(計算_投入係数表_加工!$D148:$DS148, 生産額_中分類, IF(列分類振分=BU$3, 1, 0))/SUMPRODUCT(生産額_中分類, IF(列分類振分=BU$3, 1, 0))</f>
        <v>#DIV/0!</v>
      </c>
      <c r="BV11" s="194" t="e">
        <f t="array" ref="BV11">SUMPRODUCT(計算_投入係数表_加工!$D148:$DS148, 生産額_中分類, IF(列分類振分=BV$3, 1, 0))/SUMPRODUCT(生産額_中分類, IF(列分類振分=BV$3, 1, 0))</f>
        <v>#DIV/0!</v>
      </c>
      <c r="BW11" s="194" t="e">
        <f t="array" ref="BW11">SUMPRODUCT(計算_投入係数表_加工!$D148:$DS148, 生産額_中分類, IF(列分類振分=BW$3, 1, 0))/SUMPRODUCT(生産額_中分類, IF(列分類振分=BW$3, 1, 0))</f>
        <v>#DIV/0!</v>
      </c>
      <c r="BX11" s="194" t="e">
        <f t="array" ref="BX11">SUMPRODUCT(計算_投入係数表_加工!$D148:$DS148, 生産額_中分類, IF(列分類振分=BX$3, 1, 0))/SUMPRODUCT(生産額_中分類, IF(列分類振分=BX$3, 1, 0))</f>
        <v>#DIV/0!</v>
      </c>
      <c r="BY11" s="194" t="e">
        <f t="array" ref="BY11">SUMPRODUCT(計算_投入係数表_加工!$D148:$DS148, 生産額_中分類, IF(列分類振分=BY$3, 1, 0))/SUMPRODUCT(生産額_中分類, IF(列分類振分=BY$3, 1, 0))</f>
        <v>#DIV/0!</v>
      </c>
      <c r="BZ11" s="194" t="e">
        <f t="array" ref="BZ11">SUMPRODUCT(計算_投入係数表_加工!$D148:$DS148, 生産額_中分類, IF(列分類振分=BZ$3, 1, 0))/SUMPRODUCT(生産額_中分類, IF(列分類振分=BZ$3, 1, 0))</f>
        <v>#DIV/0!</v>
      </c>
      <c r="CA11" s="194" t="e">
        <f t="array" ref="CA11">SUMPRODUCT(計算_投入係数表_加工!$D148:$DS148, 生産額_中分類, IF(列分類振分=CA$3, 1, 0))/SUMPRODUCT(生産額_中分類, IF(列分類振分=CA$3, 1, 0))</f>
        <v>#DIV/0!</v>
      </c>
      <c r="CB11" s="194" t="e">
        <f t="array" ref="CB11">SUMPRODUCT(計算_投入係数表_加工!$D148:$DS148, 生産額_中分類, IF(列分類振分=CB$3, 1, 0))/SUMPRODUCT(生産額_中分類, IF(列分類振分=CB$3, 1, 0))</f>
        <v>#DIV/0!</v>
      </c>
      <c r="CC11" s="194" t="e">
        <f t="array" ref="CC11">SUMPRODUCT(計算_投入係数表_加工!$D148:$DS148, 生産額_中分類, IF(列分類振分=CC$3, 1, 0))/SUMPRODUCT(生産額_中分類, IF(列分類振分=CC$3, 1, 0))</f>
        <v>#DIV/0!</v>
      </c>
      <c r="CD11" s="194" t="e">
        <f t="array" ref="CD11">SUMPRODUCT(計算_投入係数表_加工!$D148:$DS148, 生産額_中分類, IF(列分類振分=CD$3, 1, 0))/SUMPRODUCT(生産額_中分類, IF(列分類振分=CD$3, 1, 0))</f>
        <v>#DIV/0!</v>
      </c>
      <c r="CE11" s="194" t="e">
        <f t="array" ref="CE11">SUMPRODUCT(計算_投入係数表_加工!$D148:$DS148, 生産額_中分類, IF(列分類振分=CE$3, 1, 0))/SUMPRODUCT(生産額_中分類, IF(列分類振分=CE$3, 1, 0))</f>
        <v>#DIV/0!</v>
      </c>
      <c r="CF11" s="194" t="e">
        <f t="array" ref="CF11">SUMPRODUCT(計算_投入係数表_加工!$D148:$DS148, 生産額_中分類, IF(列分類振分=CF$3, 1, 0))/SUMPRODUCT(生産額_中分類, IF(列分類振分=CF$3, 1, 0))</f>
        <v>#DIV/0!</v>
      </c>
      <c r="CG11" s="194" t="e">
        <f t="array" ref="CG11">SUMPRODUCT(計算_投入係数表_加工!$D148:$DS148, 生産額_中分類, IF(列分類振分=CG$3, 1, 0))/SUMPRODUCT(生産額_中分類, IF(列分類振分=CG$3, 1, 0))</f>
        <v>#DIV/0!</v>
      </c>
      <c r="CH11" s="194" t="e">
        <f t="array" ref="CH11">SUMPRODUCT(計算_投入係数表_加工!$D148:$DS148, 生産額_中分類, IF(列分類振分=CH$3, 1, 0))/SUMPRODUCT(生産額_中分類, IF(列分類振分=CH$3, 1, 0))</f>
        <v>#DIV/0!</v>
      </c>
      <c r="CI11" s="194" t="e">
        <f t="array" ref="CI11">SUMPRODUCT(計算_投入係数表_加工!$D148:$DS148, 生産額_中分類, IF(列分類振分=CI$3, 1, 0))/SUMPRODUCT(生産額_中分類, IF(列分類振分=CI$3, 1, 0))</f>
        <v>#DIV/0!</v>
      </c>
      <c r="CJ11" s="194" t="e">
        <f t="array" ref="CJ11">SUMPRODUCT(計算_投入係数表_加工!$D148:$DS148, 生産額_中分類, IF(列分類振分=CJ$3, 1, 0))/SUMPRODUCT(生産額_中分類, IF(列分類振分=CJ$3, 1, 0))</f>
        <v>#DIV/0!</v>
      </c>
      <c r="CK11" s="194" t="e">
        <f t="array" ref="CK11">SUMPRODUCT(計算_投入係数表_加工!$D148:$DS148, 生産額_中分類, IF(列分類振分=CK$3, 1, 0))/SUMPRODUCT(生産額_中分類, IF(列分類振分=CK$3, 1, 0))</f>
        <v>#DIV/0!</v>
      </c>
      <c r="CL11" s="194" t="e">
        <f t="array" ref="CL11">SUMPRODUCT(計算_投入係数表_加工!$D148:$DS148, 生産額_中分類, IF(列分類振分=CL$3, 1, 0))/SUMPRODUCT(生産額_中分類, IF(列分類振分=CL$3, 1, 0))</f>
        <v>#DIV/0!</v>
      </c>
      <c r="CM11" s="194" t="e">
        <f t="array" ref="CM11">SUMPRODUCT(計算_投入係数表_加工!$D148:$DS148, 生産額_中分類, IF(列分類振分=CM$3, 1, 0))/SUMPRODUCT(生産額_中分類, IF(列分類振分=CM$3, 1, 0))</f>
        <v>#DIV/0!</v>
      </c>
      <c r="CN11" s="194" t="e">
        <f t="array" ref="CN11">SUMPRODUCT(計算_投入係数表_加工!$D148:$DS148, 生産額_中分類, IF(列分類振分=CN$3, 1, 0))/SUMPRODUCT(生産額_中分類, IF(列分類振分=CN$3, 1, 0))</f>
        <v>#DIV/0!</v>
      </c>
      <c r="CO11" s="194" t="e">
        <f t="array" ref="CO11">SUMPRODUCT(計算_投入係数表_加工!$D148:$DS148, 生産額_中分類, IF(列分類振分=CO$3, 1, 0))/SUMPRODUCT(生産額_中分類, IF(列分類振分=CO$3, 1, 0))</f>
        <v>#DIV/0!</v>
      </c>
      <c r="CP11" s="194" t="e">
        <f t="array" ref="CP11">SUMPRODUCT(計算_投入係数表_加工!$D148:$DS148, 生産額_中分類, IF(列分類振分=CP$3, 1, 0))/SUMPRODUCT(生産額_中分類, IF(列分類振分=CP$3, 1, 0))</f>
        <v>#DIV/0!</v>
      </c>
      <c r="CQ11" s="194" t="e">
        <f t="array" ref="CQ11">SUMPRODUCT(計算_投入係数表_加工!$D148:$DS148, 生産額_中分類, IF(列分類振分=CQ$3, 1, 0))/SUMPRODUCT(生産額_中分類, IF(列分類振分=CQ$3, 1, 0))</f>
        <v>#DIV/0!</v>
      </c>
      <c r="CR11" s="194" t="e">
        <f t="array" ref="CR11">SUMPRODUCT(計算_投入係数表_加工!$D148:$DS148, 生産額_中分類, IF(列分類振分=CR$3, 1, 0))/SUMPRODUCT(生産額_中分類, IF(列分類振分=CR$3, 1, 0))</f>
        <v>#DIV/0!</v>
      </c>
      <c r="CS11" s="194" t="e">
        <f t="array" ref="CS11">SUMPRODUCT(計算_投入係数表_加工!$D148:$DS148, 生産額_中分類, IF(列分類振分=CS$3, 1, 0))/SUMPRODUCT(生産額_中分類, IF(列分類振分=CS$3, 1, 0))</f>
        <v>#DIV/0!</v>
      </c>
      <c r="CT11" s="194" t="e">
        <f t="array" ref="CT11">SUMPRODUCT(計算_投入係数表_加工!$D148:$DS148, 生産額_中分類, IF(列分類振分=CT$3, 1, 0))/SUMPRODUCT(生産額_中分類, IF(列分類振分=CT$3, 1, 0))</f>
        <v>#DIV/0!</v>
      </c>
      <c r="CU11" s="194" t="e">
        <f t="array" ref="CU11">SUMPRODUCT(計算_投入係数表_加工!$D148:$DS148, 生産額_中分類, IF(列分類振分=CU$3, 1, 0))/SUMPRODUCT(生産額_中分類, IF(列分類振分=CU$3, 1, 0))</f>
        <v>#DIV/0!</v>
      </c>
      <c r="CV11" s="194" t="e">
        <f t="array" ref="CV11">SUMPRODUCT(計算_投入係数表_加工!$D148:$DS148, 生産額_中分類, IF(列分類振分=CV$3, 1, 0))/SUMPRODUCT(生産額_中分類, IF(列分類振分=CV$3, 1, 0))</f>
        <v>#DIV/0!</v>
      </c>
      <c r="CW11" s="194" t="e">
        <f t="array" ref="CW11">SUMPRODUCT(計算_投入係数表_加工!$D148:$DS148, 生産額_中分類, IF(列分類振分=CW$3, 1, 0))/SUMPRODUCT(生産額_中分類, IF(列分類振分=CW$3, 1, 0))</f>
        <v>#DIV/0!</v>
      </c>
      <c r="CX11" s="194" t="e">
        <f t="array" ref="CX11">SUMPRODUCT(計算_投入係数表_加工!$D148:$DS148, 生産額_中分類, IF(列分類振分=CX$3, 1, 0))/SUMPRODUCT(生産額_中分類, IF(列分類振分=CX$3, 1, 0))</f>
        <v>#DIV/0!</v>
      </c>
      <c r="CY11" s="194" t="e">
        <f t="array" ref="CY11">SUMPRODUCT(計算_投入係数表_加工!$D148:$DS148, 生産額_中分類, IF(列分類振分=CY$3, 1, 0))/SUMPRODUCT(生産額_中分類, IF(列分類振分=CY$3, 1, 0))</f>
        <v>#DIV/0!</v>
      </c>
      <c r="CZ11" s="194" t="e">
        <f t="array" ref="CZ11">SUMPRODUCT(計算_投入係数表_加工!$D148:$DS148, 生産額_中分類, IF(列分類振分=CZ$3, 1, 0))/SUMPRODUCT(生産額_中分類, IF(列分類振分=CZ$3, 1, 0))</f>
        <v>#DIV/0!</v>
      </c>
      <c r="DA11" s="194" t="e">
        <f t="array" ref="DA11">SUMPRODUCT(計算_投入係数表_加工!$D148:$DS148, 生産額_中分類, IF(列分類振分=DA$3, 1, 0))/SUMPRODUCT(生産額_中分類, IF(列分類振分=DA$3, 1, 0))</f>
        <v>#DIV/0!</v>
      </c>
      <c r="DB11" s="194" t="e">
        <f t="array" ref="DB11">SUMPRODUCT(計算_投入係数表_加工!$D148:$DS148, 生産額_中分類, IF(列分類振分=DB$3, 1, 0))/SUMPRODUCT(生産額_中分類, IF(列分類振分=DB$3, 1, 0))</f>
        <v>#DIV/0!</v>
      </c>
      <c r="DC11" s="194" t="e">
        <f t="array" ref="DC11">SUMPRODUCT(計算_投入係数表_加工!$D148:$DS148, 生産額_中分類, IF(列分類振分=DC$3, 1, 0))/SUMPRODUCT(生産額_中分類, IF(列分類振分=DC$3, 1, 0))</f>
        <v>#DIV/0!</v>
      </c>
      <c r="DD11" s="194" t="e">
        <f t="array" ref="DD11">SUMPRODUCT(計算_投入係数表_加工!$D148:$DS148, 生産額_中分類, IF(列分類振分=DD$3, 1, 0))/SUMPRODUCT(生産額_中分類, IF(列分類振分=DD$3, 1, 0))</f>
        <v>#DIV/0!</v>
      </c>
      <c r="DE11" s="194" t="e">
        <f t="array" ref="DE11">SUMPRODUCT(計算_投入係数表_加工!$D148:$DS148, 生産額_中分類, IF(列分類振分=DE$3, 1, 0))/SUMPRODUCT(生産額_中分類, IF(列分類振分=DE$3, 1, 0))</f>
        <v>#DIV/0!</v>
      </c>
      <c r="DF11" s="194" t="e">
        <f t="array" ref="DF11">SUMPRODUCT(計算_投入係数表_加工!$D148:$DS148, 生産額_中分類, IF(列分類振分=DF$3, 1, 0))/SUMPRODUCT(生産額_中分類, IF(列分類振分=DF$3, 1, 0))</f>
        <v>#DIV/0!</v>
      </c>
      <c r="DG11" s="194" t="e">
        <f t="array" ref="DG11">SUMPRODUCT(計算_投入係数表_加工!$D148:$DS148, 生産額_中分類, IF(列分類振分=DG$3, 1, 0))/SUMPRODUCT(生産額_中分類, IF(列分類振分=DG$3, 1, 0))</f>
        <v>#DIV/0!</v>
      </c>
      <c r="DH11" s="194" t="e">
        <f t="array" ref="DH11">SUMPRODUCT(計算_投入係数表_加工!$D148:$DS148, 生産額_中分類, IF(列分類振分=DH$3, 1, 0))/SUMPRODUCT(生産額_中分類, IF(列分類振分=DH$3, 1, 0))</f>
        <v>#DIV/0!</v>
      </c>
      <c r="DI11" s="194" t="e">
        <f t="array" ref="DI11">SUMPRODUCT(計算_投入係数表_加工!$D148:$DS148, 生産額_中分類, IF(列分類振分=DI$3, 1, 0))/SUMPRODUCT(生産額_中分類, IF(列分類振分=DI$3, 1, 0))</f>
        <v>#DIV/0!</v>
      </c>
      <c r="DJ11" s="194" t="e">
        <f t="array" ref="DJ11">SUMPRODUCT(計算_投入係数表_加工!$D148:$DS148, 生産額_中分類, IF(列分類振分=DJ$3, 1, 0))/SUMPRODUCT(生産額_中分類, IF(列分類振分=DJ$3, 1, 0))</f>
        <v>#DIV/0!</v>
      </c>
      <c r="DK11" s="194" t="e">
        <f t="array" ref="DK11">SUMPRODUCT(計算_投入係数表_加工!$D148:$DS148, 生産額_中分類, IF(列分類振分=DK$3, 1, 0))/SUMPRODUCT(生産額_中分類, IF(列分類振分=DK$3, 1, 0))</f>
        <v>#DIV/0!</v>
      </c>
      <c r="DL11" s="194" t="e">
        <f t="array" ref="DL11">SUMPRODUCT(計算_投入係数表_加工!$D148:$DS148, 生産額_中分類, IF(列分類振分=DL$3, 1, 0))/SUMPRODUCT(生産額_中分類, IF(列分類振分=DL$3, 1, 0))</f>
        <v>#DIV/0!</v>
      </c>
      <c r="DM11" s="194" t="e">
        <f t="array" ref="DM11">SUMPRODUCT(計算_投入係数表_加工!$D148:$DS148, 生産額_中分類, IF(列分類振分=DM$3, 1, 0))/SUMPRODUCT(生産額_中分類, IF(列分類振分=DM$3, 1, 0))</f>
        <v>#DIV/0!</v>
      </c>
      <c r="DN11" s="194" t="e">
        <f t="array" ref="DN11">SUMPRODUCT(計算_投入係数表_加工!$D148:$DS148, 生産額_中分類, IF(列分類振分=DN$3, 1, 0))/SUMPRODUCT(生産額_中分類, IF(列分類振分=DN$3, 1, 0))</f>
        <v>#DIV/0!</v>
      </c>
      <c r="DO11" s="194" t="e">
        <f t="array" ref="DO11">SUMPRODUCT(計算_投入係数表_加工!$D148:$DS148, 生産額_中分類, IF(列分類振分=DO$3, 1, 0))/SUMPRODUCT(生産額_中分類, IF(列分類振分=DO$3, 1, 0))</f>
        <v>#DIV/0!</v>
      </c>
      <c r="DP11" s="194" t="e">
        <f t="array" ref="DP11">SUMPRODUCT(計算_投入係数表_加工!$D148:$DS148, 生産額_中分類, IF(列分類振分=DP$3, 1, 0))/SUMPRODUCT(生産額_中分類, IF(列分類振分=DP$3, 1, 0))</f>
        <v>#DIV/0!</v>
      </c>
      <c r="DQ11" s="194" t="e">
        <f t="array" ref="DQ11">SUMPRODUCT(計算_投入係数表_加工!$D148:$DS148, 生産額_中分類, IF(列分類振分=DQ$3, 1, 0))/SUMPRODUCT(生産額_中分類, IF(列分類振分=DQ$3, 1, 0))</f>
        <v>#DIV/0!</v>
      </c>
      <c r="DR11" s="194" t="e">
        <f t="array" ref="DR11">SUMPRODUCT(計算_投入係数表_加工!$D148:$DS148, 生産額_中分類, IF(列分類振分=DR$3, 1, 0))/SUMPRODUCT(生産額_中分類, IF(列分類振分=DR$3, 1, 0))</f>
        <v>#DIV/0!</v>
      </c>
      <c r="DS11" s="194" t="e">
        <f t="array" ref="DS11">SUMPRODUCT(計算_投入係数表_加工!$D148:$DS148, 生産額_中分類, IF(列分類振分=DS$3, 1, 0))/SUMPRODUCT(生産額_中分類, IF(列分類振分=DS$3, 1, 0))</f>
        <v>#DIV/0!</v>
      </c>
      <c r="DT11" s="23">
        <f>SUMIF(振分, $C11, 計算_投入係数表_加工!DT$4:DT$123)</f>
        <v>3.432376133320602E-2</v>
      </c>
    </row>
    <row r="12" spans="2:124" x14ac:dyDescent="0.25">
      <c r="B12" s="53">
        <v>9</v>
      </c>
      <c r="C12" s="192" t="str">
        <v>金融・保険・不動産</v>
      </c>
      <c r="D12" s="193">
        <f t="array" ref="D12">SUMPRODUCT(計算_投入係数表_加工!$D149:$DS149, 生産額_中分類, IF(列分類振分=D$3, 1, 0))/SUMPRODUCT(生産額_中分類, IF(列分類振分=D$3, 1, 0))</f>
        <v>7.2766453281644513E-3</v>
      </c>
      <c r="E12" s="194">
        <f t="array" ref="E12">SUMPRODUCT(計算_投入係数表_加工!$D149:$DS149, 生産額_中分類, IF(列分類振分=E$3, 1, 0))/SUMPRODUCT(生産額_中分類, IF(列分類振分=E$3, 1, 0))</f>
        <v>6.6083094370539656E-3</v>
      </c>
      <c r="F12" s="194">
        <f t="array" ref="F12">SUMPRODUCT(計算_投入係数表_加工!$D149:$DS149, 生産額_中分類, IF(列分類振分=F$3, 1, 0))/SUMPRODUCT(生産額_中分類, IF(列分類振分=F$3, 1, 0))</f>
        <v>7.9813003472590585E-3</v>
      </c>
      <c r="G12" s="194">
        <f t="array" ref="G12">SUMPRODUCT(計算_投入係数表_加工!$D149:$DS149, 生産額_中分類, IF(列分類振分=G$3, 1, 0))/SUMPRODUCT(生産額_中分類, IF(列分類振分=G$3, 1, 0))</f>
        <v>4.3861219921656411E-2</v>
      </c>
      <c r="H12" s="194">
        <f t="array" ref="H12">SUMPRODUCT(計算_投入係数表_加工!$D149:$DS149, 生産額_中分類, IF(列分類振分=H$3, 1, 0))/SUMPRODUCT(生産額_中分類, IF(列分類振分=H$3, 1, 0))</f>
        <v>6.1867645640996359E-3</v>
      </c>
      <c r="I12" s="194">
        <f t="array" ref="I12">SUMPRODUCT(計算_投入係数表_加工!$D149:$DS149, 生産額_中分類, IF(列分類振分=I$3, 1, 0))/SUMPRODUCT(生産額_中分類, IF(列分類振分=I$3, 1, 0))</f>
        <v>1.8365871416148146E-2</v>
      </c>
      <c r="J12" s="194">
        <f t="array" ref="J12">SUMPRODUCT(計算_投入係数表_加工!$D149:$DS149, 生産額_中分類, IF(列分類振分=J$3, 1, 0))/SUMPRODUCT(生産額_中分類, IF(列分類振分=J$3, 1, 0))</f>
        <v>2.2021644875315657E-2</v>
      </c>
      <c r="K12" s="194">
        <f t="array" ref="K12">SUMPRODUCT(計算_投入係数表_加工!$D149:$DS149, 生産額_中分類, IF(列分類振分=K$3, 1, 0))/SUMPRODUCT(生産額_中分類, IF(列分類振分=K$3, 1, 0))</f>
        <v>5.2462724963359707E-2</v>
      </c>
      <c r="L12" s="194">
        <f t="array" ref="L12">SUMPRODUCT(計算_投入係数表_加工!$D149:$DS149, 生産額_中分類, IF(列分類振分=L$3, 1, 0))/SUMPRODUCT(生産額_中分類, IF(列分類振分=L$3, 1, 0))</f>
        <v>8.7143721749829539E-2</v>
      </c>
      <c r="M12" s="194">
        <f t="array" ref="M12">SUMPRODUCT(計算_投入係数表_加工!$D149:$DS149, 生産額_中分類, IF(列分類振分=M$3, 1, 0))/SUMPRODUCT(生産額_中分類, IF(列分類振分=M$3, 1, 0))</f>
        <v>3.1744347748626063E-2</v>
      </c>
      <c r="N12" s="194">
        <f t="array" ref="N12">SUMPRODUCT(計算_投入係数表_加工!$D149:$DS149, 生産額_中分類, IF(列分類振分=N$3, 1, 0))/SUMPRODUCT(生産額_中分類, IF(列分類振分=N$3, 1, 0))</f>
        <v>4.7851112424911219E-2</v>
      </c>
      <c r="O12" s="194">
        <f t="array" ref="O12">SUMPRODUCT(計算_投入係数表_加工!$D149:$DS149, 生産額_中分類, IF(列分類振分=O$3, 1, 0))/SUMPRODUCT(生産額_中分類, IF(列分類振分=O$3, 1, 0))</f>
        <v>2.1248739484135366E-2</v>
      </c>
      <c r="P12" s="194">
        <f t="array" ref="P12">SUMPRODUCT(計算_投入係数表_加工!$D149:$DS149, 生産額_中分類, IF(列分類振分=P$3, 1, 0))/SUMPRODUCT(生産額_中分類, IF(列分類振分=P$3, 1, 0))</f>
        <v>4.4571312577706731E-2</v>
      </c>
      <c r="Q12" s="194" t="e">
        <f t="array" ref="Q12">SUMPRODUCT(計算_投入係数表_加工!$D149:$DS149, 生産額_中分類, IF(列分類振分=Q$3, 1, 0))/SUMPRODUCT(生産額_中分類, IF(列分類振分=Q$3, 1, 0))</f>
        <v>#DIV/0!</v>
      </c>
      <c r="R12" s="194" t="e">
        <f t="array" ref="R12">SUMPRODUCT(計算_投入係数表_加工!$D149:$DS149, 生産額_中分類, IF(列分類振分=R$3, 1, 0))/SUMPRODUCT(生産額_中分類, IF(列分類振分=R$3, 1, 0))</f>
        <v>#DIV/0!</v>
      </c>
      <c r="S12" s="194" t="e">
        <f t="array" ref="S12">SUMPRODUCT(計算_投入係数表_加工!$D149:$DS149, 生産額_中分類, IF(列分類振分=S$3, 1, 0))/SUMPRODUCT(生産額_中分類, IF(列分類振分=S$3, 1, 0))</f>
        <v>#DIV/0!</v>
      </c>
      <c r="T12" s="194" t="e">
        <f t="array" ref="T12">SUMPRODUCT(計算_投入係数表_加工!$D149:$DS149, 生産額_中分類, IF(列分類振分=T$3, 1, 0))/SUMPRODUCT(生産額_中分類, IF(列分類振分=T$3, 1, 0))</f>
        <v>#DIV/0!</v>
      </c>
      <c r="U12" s="194" t="e">
        <f t="array" ref="U12">SUMPRODUCT(計算_投入係数表_加工!$D149:$DS149, 生産額_中分類, IF(列分類振分=U$3, 1, 0))/SUMPRODUCT(生産額_中分類, IF(列分類振分=U$3, 1, 0))</f>
        <v>#DIV/0!</v>
      </c>
      <c r="V12" s="194" t="e">
        <f t="array" ref="V12">SUMPRODUCT(計算_投入係数表_加工!$D149:$DS149, 生産額_中分類, IF(列分類振分=V$3, 1, 0))/SUMPRODUCT(生産額_中分類, IF(列分類振分=V$3, 1, 0))</f>
        <v>#DIV/0!</v>
      </c>
      <c r="W12" s="194" t="e">
        <f t="array" ref="W12">SUMPRODUCT(計算_投入係数表_加工!$D149:$DS149, 生産額_中分類, IF(列分類振分=W$3, 1, 0))/SUMPRODUCT(生産額_中分類, IF(列分類振分=W$3, 1, 0))</f>
        <v>#DIV/0!</v>
      </c>
      <c r="X12" s="194" t="e">
        <f t="array" ref="X12">SUMPRODUCT(計算_投入係数表_加工!$D149:$DS149, 生産額_中分類, IF(列分類振分=X$3, 1, 0))/SUMPRODUCT(生産額_中分類, IF(列分類振分=X$3, 1, 0))</f>
        <v>#DIV/0!</v>
      </c>
      <c r="Y12" s="194" t="e">
        <f t="array" ref="Y12">SUMPRODUCT(計算_投入係数表_加工!$D149:$DS149, 生産額_中分類, IF(列分類振分=Y$3, 1, 0))/SUMPRODUCT(生産額_中分類, IF(列分類振分=Y$3, 1, 0))</f>
        <v>#DIV/0!</v>
      </c>
      <c r="Z12" s="194" t="e">
        <f t="array" ref="Z12">SUMPRODUCT(計算_投入係数表_加工!$D149:$DS149, 生産額_中分類, IF(列分類振分=Z$3, 1, 0))/SUMPRODUCT(生産額_中分類, IF(列分類振分=Z$3, 1, 0))</f>
        <v>#DIV/0!</v>
      </c>
      <c r="AA12" s="194" t="e">
        <f t="array" ref="AA12">SUMPRODUCT(計算_投入係数表_加工!$D149:$DS149, 生産額_中分類, IF(列分類振分=AA$3, 1, 0))/SUMPRODUCT(生産額_中分類, IF(列分類振分=AA$3, 1, 0))</f>
        <v>#DIV/0!</v>
      </c>
      <c r="AB12" s="194" t="e">
        <f t="array" ref="AB12">SUMPRODUCT(計算_投入係数表_加工!$D149:$DS149, 生産額_中分類, IF(列分類振分=AB$3, 1, 0))/SUMPRODUCT(生産額_中分類, IF(列分類振分=AB$3, 1, 0))</f>
        <v>#DIV/0!</v>
      </c>
      <c r="AC12" s="194" t="e">
        <f t="array" ref="AC12">SUMPRODUCT(計算_投入係数表_加工!$D149:$DS149, 生産額_中分類, IF(列分類振分=AC$3, 1, 0))/SUMPRODUCT(生産額_中分類, IF(列分類振分=AC$3, 1, 0))</f>
        <v>#DIV/0!</v>
      </c>
      <c r="AD12" s="194" t="e">
        <f t="array" ref="AD12">SUMPRODUCT(計算_投入係数表_加工!$D149:$DS149, 生産額_中分類, IF(列分類振分=AD$3, 1, 0))/SUMPRODUCT(生産額_中分類, IF(列分類振分=AD$3, 1, 0))</f>
        <v>#DIV/0!</v>
      </c>
      <c r="AE12" s="194" t="e">
        <f t="array" ref="AE12">SUMPRODUCT(計算_投入係数表_加工!$D149:$DS149, 生産額_中分類, IF(列分類振分=AE$3, 1, 0))/SUMPRODUCT(生産額_中分類, IF(列分類振分=AE$3, 1, 0))</f>
        <v>#DIV/0!</v>
      </c>
      <c r="AF12" s="194" t="e">
        <f t="array" ref="AF12">SUMPRODUCT(計算_投入係数表_加工!$D149:$DS149, 生産額_中分類, IF(列分類振分=AF$3, 1, 0))/SUMPRODUCT(生産額_中分類, IF(列分類振分=AF$3, 1, 0))</f>
        <v>#DIV/0!</v>
      </c>
      <c r="AG12" s="194" t="e">
        <f t="array" ref="AG12">SUMPRODUCT(計算_投入係数表_加工!$D149:$DS149, 生産額_中分類, IF(列分類振分=AG$3, 1, 0))/SUMPRODUCT(生産額_中分類, IF(列分類振分=AG$3, 1, 0))</f>
        <v>#DIV/0!</v>
      </c>
      <c r="AH12" s="194" t="e">
        <f t="array" ref="AH12">SUMPRODUCT(計算_投入係数表_加工!$D149:$DS149, 生産額_中分類, IF(列分類振分=AH$3, 1, 0))/SUMPRODUCT(生産額_中分類, IF(列分類振分=AH$3, 1, 0))</f>
        <v>#DIV/0!</v>
      </c>
      <c r="AI12" s="194" t="e">
        <f t="array" ref="AI12">SUMPRODUCT(計算_投入係数表_加工!$D149:$DS149, 生産額_中分類, IF(列分類振分=AI$3, 1, 0))/SUMPRODUCT(生産額_中分類, IF(列分類振分=AI$3, 1, 0))</f>
        <v>#DIV/0!</v>
      </c>
      <c r="AJ12" s="194" t="e">
        <f t="array" ref="AJ12">SUMPRODUCT(計算_投入係数表_加工!$D149:$DS149, 生産額_中分類, IF(列分類振分=AJ$3, 1, 0))/SUMPRODUCT(生産額_中分類, IF(列分類振分=AJ$3, 1, 0))</f>
        <v>#DIV/0!</v>
      </c>
      <c r="AK12" s="194" t="e">
        <f t="array" ref="AK12">SUMPRODUCT(計算_投入係数表_加工!$D149:$DS149, 生産額_中分類, IF(列分類振分=AK$3, 1, 0))/SUMPRODUCT(生産額_中分類, IF(列分類振分=AK$3, 1, 0))</f>
        <v>#DIV/0!</v>
      </c>
      <c r="AL12" s="194" t="e">
        <f t="array" ref="AL12">SUMPRODUCT(計算_投入係数表_加工!$D149:$DS149, 生産額_中分類, IF(列分類振分=AL$3, 1, 0))/SUMPRODUCT(生産額_中分類, IF(列分類振分=AL$3, 1, 0))</f>
        <v>#DIV/0!</v>
      </c>
      <c r="AM12" s="194" t="e">
        <f t="array" ref="AM12">SUMPRODUCT(計算_投入係数表_加工!$D149:$DS149, 生産額_中分類, IF(列分類振分=AM$3, 1, 0))/SUMPRODUCT(生産額_中分類, IF(列分類振分=AM$3, 1, 0))</f>
        <v>#DIV/0!</v>
      </c>
      <c r="AN12" s="194" t="e">
        <f t="array" ref="AN12">SUMPRODUCT(計算_投入係数表_加工!$D149:$DS149, 生産額_中分類, IF(列分類振分=AN$3, 1, 0))/SUMPRODUCT(生産額_中分類, IF(列分類振分=AN$3, 1, 0))</f>
        <v>#DIV/0!</v>
      </c>
      <c r="AO12" s="194" t="e">
        <f t="array" ref="AO12">SUMPRODUCT(計算_投入係数表_加工!$D149:$DS149, 生産額_中分類, IF(列分類振分=AO$3, 1, 0))/SUMPRODUCT(生産額_中分類, IF(列分類振分=AO$3, 1, 0))</f>
        <v>#DIV/0!</v>
      </c>
      <c r="AP12" s="194" t="e">
        <f t="array" ref="AP12">SUMPRODUCT(計算_投入係数表_加工!$D149:$DS149, 生産額_中分類, IF(列分類振分=AP$3, 1, 0))/SUMPRODUCT(生産額_中分類, IF(列分類振分=AP$3, 1, 0))</f>
        <v>#DIV/0!</v>
      </c>
      <c r="AQ12" s="194" t="e">
        <f t="array" ref="AQ12">SUMPRODUCT(計算_投入係数表_加工!$D149:$DS149, 生産額_中分類, IF(列分類振分=AQ$3, 1, 0))/SUMPRODUCT(生産額_中分類, IF(列分類振分=AQ$3, 1, 0))</f>
        <v>#DIV/0!</v>
      </c>
      <c r="AR12" s="194" t="e">
        <f t="array" ref="AR12">SUMPRODUCT(計算_投入係数表_加工!$D149:$DS149, 生産額_中分類, IF(列分類振分=AR$3, 1, 0))/SUMPRODUCT(生産額_中分類, IF(列分類振分=AR$3, 1, 0))</f>
        <v>#DIV/0!</v>
      </c>
      <c r="AS12" s="194" t="e">
        <f t="array" ref="AS12">SUMPRODUCT(計算_投入係数表_加工!$D149:$DS149, 生産額_中分類, IF(列分類振分=AS$3, 1, 0))/SUMPRODUCT(生産額_中分類, IF(列分類振分=AS$3, 1, 0))</f>
        <v>#DIV/0!</v>
      </c>
      <c r="AT12" s="194" t="e">
        <f t="array" ref="AT12">SUMPRODUCT(計算_投入係数表_加工!$D149:$DS149, 生産額_中分類, IF(列分類振分=AT$3, 1, 0))/SUMPRODUCT(生産額_中分類, IF(列分類振分=AT$3, 1, 0))</f>
        <v>#DIV/0!</v>
      </c>
      <c r="AU12" s="194" t="e">
        <f t="array" ref="AU12">SUMPRODUCT(計算_投入係数表_加工!$D149:$DS149, 生産額_中分類, IF(列分類振分=AU$3, 1, 0))/SUMPRODUCT(生産額_中分類, IF(列分類振分=AU$3, 1, 0))</f>
        <v>#DIV/0!</v>
      </c>
      <c r="AV12" s="194" t="e">
        <f t="array" ref="AV12">SUMPRODUCT(計算_投入係数表_加工!$D149:$DS149, 生産額_中分類, IF(列分類振分=AV$3, 1, 0))/SUMPRODUCT(生産額_中分類, IF(列分類振分=AV$3, 1, 0))</f>
        <v>#DIV/0!</v>
      </c>
      <c r="AW12" s="194" t="e">
        <f t="array" ref="AW12">SUMPRODUCT(計算_投入係数表_加工!$D149:$DS149, 生産額_中分類, IF(列分類振分=AW$3, 1, 0))/SUMPRODUCT(生産額_中分類, IF(列分類振分=AW$3, 1, 0))</f>
        <v>#DIV/0!</v>
      </c>
      <c r="AX12" s="194" t="e">
        <f t="array" ref="AX12">SUMPRODUCT(計算_投入係数表_加工!$D149:$DS149, 生産額_中分類, IF(列分類振分=AX$3, 1, 0))/SUMPRODUCT(生産額_中分類, IF(列分類振分=AX$3, 1, 0))</f>
        <v>#DIV/0!</v>
      </c>
      <c r="AY12" s="194" t="e">
        <f t="array" ref="AY12">SUMPRODUCT(計算_投入係数表_加工!$D149:$DS149, 生産額_中分類, IF(列分類振分=AY$3, 1, 0))/SUMPRODUCT(生産額_中分類, IF(列分類振分=AY$3, 1, 0))</f>
        <v>#DIV/0!</v>
      </c>
      <c r="AZ12" s="194" t="e">
        <f t="array" ref="AZ12">SUMPRODUCT(計算_投入係数表_加工!$D149:$DS149, 生産額_中分類, IF(列分類振分=AZ$3, 1, 0))/SUMPRODUCT(生産額_中分類, IF(列分類振分=AZ$3, 1, 0))</f>
        <v>#DIV/0!</v>
      </c>
      <c r="BA12" s="194" t="e">
        <f t="array" ref="BA12">SUMPRODUCT(計算_投入係数表_加工!$D149:$DS149, 生産額_中分類, IF(列分類振分=BA$3, 1, 0))/SUMPRODUCT(生産額_中分類, IF(列分類振分=BA$3, 1, 0))</f>
        <v>#DIV/0!</v>
      </c>
      <c r="BB12" s="194" t="e">
        <f t="array" ref="BB12">SUMPRODUCT(計算_投入係数表_加工!$D149:$DS149, 生産額_中分類, IF(列分類振分=BB$3, 1, 0))/SUMPRODUCT(生産額_中分類, IF(列分類振分=BB$3, 1, 0))</f>
        <v>#DIV/0!</v>
      </c>
      <c r="BC12" s="194" t="e">
        <f t="array" ref="BC12">SUMPRODUCT(計算_投入係数表_加工!$D149:$DS149, 生産額_中分類, IF(列分類振分=BC$3, 1, 0))/SUMPRODUCT(生産額_中分類, IF(列分類振分=BC$3, 1, 0))</f>
        <v>#DIV/0!</v>
      </c>
      <c r="BD12" s="194" t="e">
        <f t="array" ref="BD12">SUMPRODUCT(計算_投入係数表_加工!$D149:$DS149, 生産額_中分類, IF(列分類振分=BD$3, 1, 0))/SUMPRODUCT(生産額_中分類, IF(列分類振分=BD$3, 1, 0))</f>
        <v>#DIV/0!</v>
      </c>
      <c r="BE12" s="194" t="e">
        <f t="array" ref="BE12">SUMPRODUCT(計算_投入係数表_加工!$D149:$DS149, 生産額_中分類, IF(列分類振分=BE$3, 1, 0))/SUMPRODUCT(生産額_中分類, IF(列分類振分=BE$3, 1, 0))</f>
        <v>#DIV/0!</v>
      </c>
      <c r="BF12" s="194" t="e">
        <f t="array" ref="BF12">SUMPRODUCT(計算_投入係数表_加工!$D149:$DS149, 生産額_中分類, IF(列分類振分=BF$3, 1, 0))/SUMPRODUCT(生産額_中分類, IF(列分類振分=BF$3, 1, 0))</f>
        <v>#DIV/0!</v>
      </c>
      <c r="BG12" s="194" t="e">
        <f t="array" ref="BG12">SUMPRODUCT(計算_投入係数表_加工!$D149:$DS149, 生産額_中分類, IF(列分類振分=BG$3, 1, 0))/SUMPRODUCT(生産額_中分類, IF(列分類振分=BG$3, 1, 0))</f>
        <v>#DIV/0!</v>
      </c>
      <c r="BH12" s="194" t="e">
        <f t="array" ref="BH12">SUMPRODUCT(計算_投入係数表_加工!$D149:$DS149, 生産額_中分類, IF(列分類振分=BH$3, 1, 0))/SUMPRODUCT(生産額_中分類, IF(列分類振分=BH$3, 1, 0))</f>
        <v>#DIV/0!</v>
      </c>
      <c r="BI12" s="194" t="e">
        <f t="array" ref="BI12">SUMPRODUCT(計算_投入係数表_加工!$D149:$DS149, 生産額_中分類, IF(列分類振分=BI$3, 1, 0))/SUMPRODUCT(生産額_中分類, IF(列分類振分=BI$3, 1, 0))</f>
        <v>#DIV/0!</v>
      </c>
      <c r="BJ12" s="194" t="e">
        <f t="array" ref="BJ12">SUMPRODUCT(計算_投入係数表_加工!$D149:$DS149, 生産額_中分類, IF(列分類振分=BJ$3, 1, 0))/SUMPRODUCT(生産額_中分類, IF(列分類振分=BJ$3, 1, 0))</f>
        <v>#DIV/0!</v>
      </c>
      <c r="BK12" s="194" t="e">
        <f t="array" ref="BK12">SUMPRODUCT(計算_投入係数表_加工!$D149:$DS149, 生産額_中分類, IF(列分類振分=BK$3, 1, 0))/SUMPRODUCT(生産額_中分類, IF(列分類振分=BK$3, 1, 0))</f>
        <v>#DIV/0!</v>
      </c>
      <c r="BL12" s="194" t="e">
        <f t="array" ref="BL12">SUMPRODUCT(計算_投入係数表_加工!$D149:$DS149, 生産額_中分類, IF(列分類振分=BL$3, 1, 0))/SUMPRODUCT(生産額_中分類, IF(列分類振分=BL$3, 1, 0))</f>
        <v>#DIV/0!</v>
      </c>
      <c r="BM12" s="194" t="e">
        <f t="array" ref="BM12">SUMPRODUCT(計算_投入係数表_加工!$D149:$DS149, 生産額_中分類, IF(列分類振分=BM$3, 1, 0))/SUMPRODUCT(生産額_中分類, IF(列分類振分=BM$3, 1, 0))</f>
        <v>#DIV/0!</v>
      </c>
      <c r="BN12" s="194" t="e">
        <f t="array" ref="BN12">SUMPRODUCT(計算_投入係数表_加工!$D149:$DS149, 生産額_中分類, IF(列分類振分=BN$3, 1, 0))/SUMPRODUCT(生産額_中分類, IF(列分類振分=BN$3, 1, 0))</f>
        <v>#DIV/0!</v>
      </c>
      <c r="BO12" s="194" t="e">
        <f t="array" ref="BO12">SUMPRODUCT(計算_投入係数表_加工!$D149:$DS149, 生産額_中分類, IF(列分類振分=BO$3, 1, 0))/SUMPRODUCT(生産額_中分類, IF(列分類振分=BO$3, 1, 0))</f>
        <v>#DIV/0!</v>
      </c>
      <c r="BP12" s="194" t="e">
        <f t="array" ref="BP12">SUMPRODUCT(計算_投入係数表_加工!$D149:$DS149, 生産額_中分類, IF(列分類振分=BP$3, 1, 0))/SUMPRODUCT(生産額_中分類, IF(列分類振分=BP$3, 1, 0))</f>
        <v>#DIV/0!</v>
      </c>
      <c r="BQ12" s="194" t="e">
        <f t="array" ref="BQ12">SUMPRODUCT(計算_投入係数表_加工!$D149:$DS149, 生産額_中分類, IF(列分類振分=BQ$3, 1, 0))/SUMPRODUCT(生産額_中分類, IF(列分類振分=BQ$3, 1, 0))</f>
        <v>#DIV/0!</v>
      </c>
      <c r="BR12" s="194" t="e">
        <f t="array" ref="BR12">SUMPRODUCT(計算_投入係数表_加工!$D149:$DS149, 生産額_中分類, IF(列分類振分=BR$3, 1, 0))/SUMPRODUCT(生産額_中分類, IF(列分類振分=BR$3, 1, 0))</f>
        <v>#DIV/0!</v>
      </c>
      <c r="BS12" s="194" t="e">
        <f t="array" ref="BS12">SUMPRODUCT(計算_投入係数表_加工!$D149:$DS149, 生産額_中分類, IF(列分類振分=BS$3, 1, 0))/SUMPRODUCT(生産額_中分類, IF(列分類振分=BS$3, 1, 0))</f>
        <v>#DIV/0!</v>
      </c>
      <c r="BT12" s="194" t="e">
        <f t="array" ref="BT12">SUMPRODUCT(計算_投入係数表_加工!$D149:$DS149, 生産額_中分類, IF(列分類振分=BT$3, 1, 0))/SUMPRODUCT(生産額_中分類, IF(列分類振分=BT$3, 1, 0))</f>
        <v>#DIV/0!</v>
      </c>
      <c r="BU12" s="194" t="e">
        <f t="array" ref="BU12">SUMPRODUCT(計算_投入係数表_加工!$D149:$DS149, 生産額_中分類, IF(列分類振分=BU$3, 1, 0))/SUMPRODUCT(生産額_中分類, IF(列分類振分=BU$3, 1, 0))</f>
        <v>#DIV/0!</v>
      </c>
      <c r="BV12" s="194" t="e">
        <f t="array" ref="BV12">SUMPRODUCT(計算_投入係数表_加工!$D149:$DS149, 生産額_中分類, IF(列分類振分=BV$3, 1, 0))/SUMPRODUCT(生産額_中分類, IF(列分類振分=BV$3, 1, 0))</f>
        <v>#DIV/0!</v>
      </c>
      <c r="BW12" s="194" t="e">
        <f t="array" ref="BW12">SUMPRODUCT(計算_投入係数表_加工!$D149:$DS149, 生産額_中分類, IF(列分類振分=BW$3, 1, 0))/SUMPRODUCT(生産額_中分類, IF(列分類振分=BW$3, 1, 0))</f>
        <v>#DIV/0!</v>
      </c>
      <c r="BX12" s="194" t="e">
        <f t="array" ref="BX12">SUMPRODUCT(計算_投入係数表_加工!$D149:$DS149, 生産額_中分類, IF(列分類振分=BX$3, 1, 0))/SUMPRODUCT(生産額_中分類, IF(列分類振分=BX$3, 1, 0))</f>
        <v>#DIV/0!</v>
      </c>
      <c r="BY12" s="194" t="e">
        <f t="array" ref="BY12">SUMPRODUCT(計算_投入係数表_加工!$D149:$DS149, 生産額_中分類, IF(列分類振分=BY$3, 1, 0))/SUMPRODUCT(生産額_中分類, IF(列分類振分=BY$3, 1, 0))</f>
        <v>#DIV/0!</v>
      </c>
      <c r="BZ12" s="194" t="e">
        <f t="array" ref="BZ12">SUMPRODUCT(計算_投入係数表_加工!$D149:$DS149, 生産額_中分類, IF(列分類振分=BZ$3, 1, 0))/SUMPRODUCT(生産額_中分類, IF(列分類振分=BZ$3, 1, 0))</f>
        <v>#DIV/0!</v>
      </c>
      <c r="CA12" s="194" t="e">
        <f t="array" ref="CA12">SUMPRODUCT(計算_投入係数表_加工!$D149:$DS149, 生産額_中分類, IF(列分類振分=CA$3, 1, 0))/SUMPRODUCT(生産額_中分類, IF(列分類振分=CA$3, 1, 0))</f>
        <v>#DIV/0!</v>
      </c>
      <c r="CB12" s="194" t="e">
        <f t="array" ref="CB12">SUMPRODUCT(計算_投入係数表_加工!$D149:$DS149, 生産額_中分類, IF(列分類振分=CB$3, 1, 0))/SUMPRODUCT(生産額_中分類, IF(列分類振分=CB$3, 1, 0))</f>
        <v>#DIV/0!</v>
      </c>
      <c r="CC12" s="194" t="e">
        <f t="array" ref="CC12">SUMPRODUCT(計算_投入係数表_加工!$D149:$DS149, 生産額_中分類, IF(列分類振分=CC$3, 1, 0))/SUMPRODUCT(生産額_中分類, IF(列分類振分=CC$3, 1, 0))</f>
        <v>#DIV/0!</v>
      </c>
      <c r="CD12" s="194" t="e">
        <f t="array" ref="CD12">SUMPRODUCT(計算_投入係数表_加工!$D149:$DS149, 生産額_中分類, IF(列分類振分=CD$3, 1, 0))/SUMPRODUCT(生産額_中分類, IF(列分類振分=CD$3, 1, 0))</f>
        <v>#DIV/0!</v>
      </c>
      <c r="CE12" s="194" t="e">
        <f t="array" ref="CE12">SUMPRODUCT(計算_投入係数表_加工!$D149:$DS149, 生産額_中分類, IF(列分類振分=CE$3, 1, 0))/SUMPRODUCT(生産額_中分類, IF(列分類振分=CE$3, 1, 0))</f>
        <v>#DIV/0!</v>
      </c>
      <c r="CF12" s="194" t="e">
        <f t="array" ref="CF12">SUMPRODUCT(計算_投入係数表_加工!$D149:$DS149, 生産額_中分類, IF(列分類振分=CF$3, 1, 0))/SUMPRODUCT(生産額_中分類, IF(列分類振分=CF$3, 1, 0))</f>
        <v>#DIV/0!</v>
      </c>
      <c r="CG12" s="194" t="e">
        <f t="array" ref="CG12">SUMPRODUCT(計算_投入係数表_加工!$D149:$DS149, 生産額_中分類, IF(列分類振分=CG$3, 1, 0))/SUMPRODUCT(生産額_中分類, IF(列分類振分=CG$3, 1, 0))</f>
        <v>#DIV/0!</v>
      </c>
      <c r="CH12" s="194" t="e">
        <f t="array" ref="CH12">SUMPRODUCT(計算_投入係数表_加工!$D149:$DS149, 生産額_中分類, IF(列分類振分=CH$3, 1, 0))/SUMPRODUCT(生産額_中分類, IF(列分類振分=CH$3, 1, 0))</f>
        <v>#DIV/0!</v>
      </c>
      <c r="CI12" s="194" t="e">
        <f t="array" ref="CI12">SUMPRODUCT(計算_投入係数表_加工!$D149:$DS149, 生産額_中分類, IF(列分類振分=CI$3, 1, 0))/SUMPRODUCT(生産額_中分類, IF(列分類振分=CI$3, 1, 0))</f>
        <v>#DIV/0!</v>
      </c>
      <c r="CJ12" s="194" t="e">
        <f t="array" ref="CJ12">SUMPRODUCT(計算_投入係数表_加工!$D149:$DS149, 生産額_中分類, IF(列分類振分=CJ$3, 1, 0))/SUMPRODUCT(生産額_中分類, IF(列分類振分=CJ$3, 1, 0))</f>
        <v>#DIV/0!</v>
      </c>
      <c r="CK12" s="194" t="e">
        <f t="array" ref="CK12">SUMPRODUCT(計算_投入係数表_加工!$D149:$DS149, 生産額_中分類, IF(列分類振分=CK$3, 1, 0))/SUMPRODUCT(生産額_中分類, IF(列分類振分=CK$3, 1, 0))</f>
        <v>#DIV/0!</v>
      </c>
      <c r="CL12" s="194" t="e">
        <f t="array" ref="CL12">SUMPRODUCT(計算_投入係数表_加工!$D149:$DS149, 生産額_中分類, IF(列分類振分=CL$3, 1, 0))/SUMPRODUCT(生産額_中分類, IF(列分類振分=CL$3, 1, 0))</f>
        <v>#DIV/0!</v>
      </c>
      <c r="CM12" s="194" t="e">
        <f t="array" ref="CM12">SUMPRODUCT(計算_投入係数表_加工!$D149:$DS149, 生産額_中分類, IF(列分類振分=CM$3, 1, 0))/SUMPRODUCT(生産額_中分類, IF(列分類振分=CM$3, 1, 0))</f>
        <v>#DIV/0!</v>
      </c>
      <c r="CN12" s="194" t="e">
        <f t="array" ref="CN12">SUMPRODUCT(計算_投入係数表_加工!$D149:$DS149, 生産額_中分類, IF(列分類振分=CN$3, 1, 0))/SUMPRODUCT(生産額_中分類, IF(列分類振分=CN$3, 1, 0))</f>
        <v>#DIV/0!</v>
      </c>
      <c r="CO12" s="194" t="e">
        <f t="array" ref="CO12">SUMPRODUCT(計算_投入係数表_加工!$D149:$DS149, 生産額_中分類, IF(列分類振分=CO$3, 1, 0))/SUMPRODUCT(生産額_中分類, IF(列分類振分=CO$3, 1, 0))</f>
        <v>#DIV/0!</v>
      </c>
      <c r="CP12" s="194" t="e">
        <f t="array" ref="CP12">SUMPRODUCT(計算_投入係数表_加工!$D149:$DS149, 生産額_中分類, IF(列分類振分=CP$3, 1, 0))/SUMPRODUCT(生産額_中分類, IF(列分類振分=CP$3, 1, 0))</f>
        <v>#DIV/0!</v>
      </c>
      <c r="CQ12" s="194" t="e">
        <f t="array" ref="CQ12">SUMPRODUCT(計算_投入係数表_加工!$D149:$DS149, 生産額_中分類, IF(列分類振分=CQ$3, 1, 0))/SUMPRODUCT(生産額_中分類, IF(列分類振分=CQ$3, 1, 0))</f>
        <v>#DIV/0!</v>
      </c>
      <c r="CR12" s="194" t="e">
        <f t="array" ref="CR12">SUMPRODUCT(計算_投入係数表_加工!$D149:$DS149, 生産額_中分類, IF(列分類振分=CR$3, 1, 0))/SUMPRODUCT(生産額_中分類, IF(列分類振分=CR$3, 1, 0))</f>
        <v>#DIV/0!</v>
      </c>
      <c r="CS12" s="194" t="e">
        <f t="array" ref="CS12">SUMPRODUCT(計算_投入係数表_加工!$D149:$DS149, 生産額_中分類, IF(列分類振分=CS$3, 1, 0))/SUMPRODUCT(生産額_中分類, IF(列分類振分=CS$3, 1, 0))</f>
        <v>#DIV/0!</v>
      </c>
      <c r="CT12" s="194" t="e">
        <f t="array" ref="CT12">SUMPRODUCT(計算_投入係数表_加工!$D149:$DS149, 生産額_中分類, IF(列分類振分=CT$3, 1, 0))/SUMPRODUCT(生産額_中分類, IF(列分類振分=CT$3, 1, 0))</f>
        <v>#DIV/0!</v>
      </c>
      <c r="CU12" s="194" t="e">
        <f t="array" ref="CU12">SUMPRODUCT(計算_投入係数表_加工!$D149:$DS149, 生産額_中分類, IF(列分類振分=CU$3, 1, 0))/SUMPRODUCT(生産額_中分類, IF(列分類振分=CU$3, 1, 0))</f>
        <v>#DIV/0!</v>
      </c>
      <c r="CV12" s="194" t="e">
        <f t="array" ref="CV12">SUMPRODUCT(計算_投入係数表_加工!$D149:$DS149, 生産額_中分類, IF(列分類振分=CV$3, 1, 0))/SUMPRODUCT(生産額_中分類, IF(列分類振分=CV$3, 1, 0))</f>
        <v>#DIV/0!</v>
      </c>
      <c r="CW12" s="194" t="e">
        <f t="array" ref="CW12">SUMPRODUCT(計算_投入係数表_加工!$D149:$DS149, 生産額_中分類, IF(列分類振分=CW$3, 1, 0))/SUMPRODUCT(生産額_中分類, IF(列分類振分=CW$3, 1, 0))</f>
        <v>#DIV/0!</v>
      </c>
      <c r="CX12" s="194" t="e">
        <f t="array" ref="CX12">SUMPRODUCT(計算_投入係数表_加工!$D149:$DS149, 生産額_中分類, IF(列分類振分=CX$3, 1, 0))/SUMPRODUCT(生産額_中分類, IF(列分類振分=CX$3, 1, 0))</f>
        <v>#DIV/0!</v>
      </c>
      <c r="CY12" s="194" t="e">
        <f t="array" ref="CY12">SUMPRODUCT(計算_投入係数表_加工!$D149:$DS149, 生産額_中分類, IF(列分類振分=CY$3, 1, 0))/SUMPRODUCT(生産額_中分類, IF(列分類振分=CY$3, 1, 0))</f>
        <v>#DIV/0!</v>
      </c>
      <c r="CZ12" s="194" t="e">
        <f t="array" ref="CZ12">SUMPRODUCT(計算_投入係数表_加工!$D149:$DS149, 生産額_中分類, IF(列分類振分=CZ$3, 1, 0))/SUMPRODUCT(生産額_中分類, IF(列分類振分=CZ$3, 1, 0))</f>
        <v>#DIV/0!</v>
      </c>
      <c r="DA12" s="194" t="e">
        <f t="array" ref="DA12">SUMPRODUCT(計算_投入係数表_加工!$D149:$DS149, 生産額_中分類, IF(列分類振分=DA$3, 1, 0))/SUMPRODUCT(生産額_中分類, IF(列分類振分=DA$3, 1, 0))</f>
        <v>#DIV/0!</v>
      </c>
      <c r="DB12" s="194" t="e">
        <f t="array" ref="DB12">SUMPRODUCT(計算_投入係数表_加工!$D149:$DS149, 生産額_中分類, IF(列分類振分=DB$3, 1, 0))/SUMPRODUCT(生産額_中分類, IF(列分類振分=DB$3, 1, 0))</f>
        <v>#DIV/0!</v>
      </c>
      <c r="DC12" s="194" t="e">
        <f t="array" ref="DC12">SUMPRODUCT(計算_投入係数表_加工!$D149:$DS149, 生産額_中分類, IF(列分類振分=DC$3, 1, 0))/SUMPRODUCT(生産額_中分類, IF(列分類振分=DC$3, 1, 0))</f>
        <v>#DIV/0!</v>
      </c>
      <c r="DD12" s="194" t="e">
        <f t="array" ref="DD12">SUMPRODUCT(計算_投入係数表_加工!$D149:$DS149, 生産額_中分類, IF(列分類振分=DD$3, 1, 0))/SUMPRODUCT(生産額_中分類, IF(列分類振分=DD$3, 1, 0))</f>
        <v>#DIV/0!</v>
      </c>
      <c r="DE12" s="194" t="e">
        <f t="array" ref="DE12">SUMPRODUCT(計算_投入係数表_加工!$D149:$DS149, 生産額_中分類, IF(列分類振分=DE$3, 1, 0))/SUMPRODUCT(生産額_中分類, IF(列分類振分=DE$3, 1, 0))</f>
        <v>#DIV/0!</v>
      </c>
      <c r="DF12" s="194" t="e">
        <f t="array" ref="DF12">SUMPRODUCT(計算_投入係数表_加工!$D149:$DS149, 生産額_中分類, IF(列分類振分=DF$3, 1, 0))/SUMPRODUCT(生産額_中分類, IF(列分類振分=DF$3, 1, 0))</f>
        <v>#DIV/0!</v>
      </c>
      <c r="DG12" s="194" t="e">
        <f t="array" ref="DG12">SUMPRODUCT(計算_投入係数表_加工!$D149:$DS149, 生産額_中分類, IF(列分類振分=DG$3, 1, 0))/SUMPRODUCT(生産額_中分類, IF(列分類振分=DG$3, 1, 0))</f>
        <v>#DIV/0!</v>
      </c>
      <c r="DH12" s="194" t="e">
        <f t="array" ref="DH12">SUMPRODUCT(計算_投入係数表_加工!$D149:$DS149, 生産額_中分類, IF(列分類振分=DH$3, 1, 0))/SUMPRODUCT(生産額_中分類, IF(列分類振分=DH$3, 1, 0))</f>
        <v>#DIV/0!</v>
      </c>
      <c r="DI12" s="194" t="e">
        <f t="array" ref="DI12">SUMPRODUCT(計算_投入係数表_加工!$D149:$DS149, 生産額_中分類, IF(列分類振分=DI$3, 1, 0))/SUMPRODUCT(生産額_中分類, IF(列分類振分=DI$3, 1, 0))</f>
        <v>#DIV/0!</v>
      </c>
      <c r="DJ12" s="194" t="e">
        <f t="array" ref="DJ12">SUMPRODUCT(計算_投入係数表_加工!$D149:$DS149, 生産額_中分類, IF(列分類振分=DJ$3, 1, 0))/SUMPRODUCT(生産額_中分類, IF(列分類振分=DJ$3, 1, 0))</f>
        <v>#DIV/0!</v>
      </c>
      <c r="DK12" s="194" t="e">
        <f t="array" ref="DK12">SUMPRODUCT(計算_投入係数表_加工!$D149:$DS149, 生産額_中分類, IF(列分類振分=DK$3, 1, 0))/SUMPRODUCT(生産額_中分類, IF(列分類振分=DK$3, 1, 0))</f>
        <v>#DIV/0!</v>
      </c>
      <c r="DL12" s="194" t="e">
        <f t="array" ref="DL12">SUMPRODUCT(計算_投入係数表_加工!$D149:$DS149, 生産額_中分類, IF(列分類振分=DL$3, 1, 0))/SUMPRODUCT(生産額_中分類, IF(列分類振分=DL$3, 1, 0))</f>
        <v>#DIV/0!</v>
      </c>
      <c r="DM12" s="194" t="e">
        <f t="array" ref="DM12">SUMPRODUCT(計算_投入係数表_加工!$D149:$DS149, 生産額_中分類, IF(列分類振分=DM$3, 1, 0))/SUMPRODUCT(生産額_中分類, IF(列分類振分=DM$3, 1, 0))</f>
        <v>#DIV/0!</v>
      </c>
      <c r="DN12" s="194" t="e">
        <f t="array" ref="DN12">SUMPRODUCT(計算_投入係数表_加工!$D149:$DS149, 生産額_中分類, IF(列分類振分=DN$3, 1, 0))/SUMPRODUCT(生産額_中分類, IF(列分類振分=DN$3, 1, 0))</f>
        <v>#DIV/0!</v>
      </c>
      <c r="DO12" s="194" t="e">
        <f t="array" ref="DO12">SUMPRODUCT(計算_投入係数表_加工!$D149:$DS149, 生産額_中分類, IF(列分類振分=DO$3, 1, 0))/SUMPRODUCT(生産額_中分類, IF(列分類振分=DO$3, 1, 0))</f>
        <v>#DIV/0!</v>
      </c>
      <c r="DP12" s="194" t="e">
        <f t="array" ref="DP12">SUMPRODUCT(計算_投入係数表_加工!$D149:$DS149, 生産額_中分類, IF(列分類振分=DP$3, 1, 0))/SUMPRODUCT(生産額_中分類, IF(列分類振分=DP$3, 1, 0))</f>
        <v>#DIV/0!</v>
      </c>
      <c r="DQ12" s="194" t="e">
        <f t="array" ref="DQ12">SUMPRODUCT(計算_投入係数表_加工!$D149:$DS149, 生産額_中分類, IF(列分類振分=DQ$3, 1, 0))/SUMPRODUCT(生産額_中分類, IF(列分類振分=DQ$3, 1, 0))</f>
        <v>#DIV/0!</v>
      </c>
      <c r="DR12" s="194" t="e">
        <f t="array" ref="DR12">SUMPRODUCT(計算_投入係数表_加工!$D149:$DS149, 生産額_中分類, IF(列分類振分=DR$3, 1, 0))/SUMPRODUCT(生産額_中分類, IF(列分類振分=DR$3, 1, 0))</f>
        <v>#DIV/0!</v>
      </c>
      <c r="DS12" s="194" t="e">
        <f t="array" ref="DS12">SUMPRODUCT(計算_投入係数表_加工!$D149:$DS149, 生産額_中分類, IF(列分類振分=DS$3, 1, 0))/SUMPRODUCT(生産額_中分類, IF(列分類振分=DS$3, 1, 0))</f>
        <v>#DIV/0!</v>
      </c>
      <c r="DT12" s="23">
        <f>SUMIF(振分, $C12, 計算_投入係数表_加工!DT$4:DT$123)</f>
        <v>3.1721945365511942E-2</v>
      </c>
    </row>
    <row r="13" spans="2:124" x14ac:dyDescent="0.25">
      <c r="B13" s="53">
        <v>10</v>
      </c>
      <c r="C13" s="198" t="str">
        <v>運輸・情報通信</v>
      </c>
      <c r="D13" s="199">
        <f t="array" ref="D13">SUMPRODUCT(計算_投入係数表_加工!$D150:$DS150, 生産額_中分類, IF(列分類振分=D$3, 1, 0))/SUMPRODUCT(生産額_中分類, IF(列分類振分=D$3, 1, 0))</f>
        <v>2.9848079771953657E-2</v>
      </c>
      <c r="E13" s="200">
        <f t="array" ref="E13">SUMPRODUCT(計算_投入係数表_加工!$D150:$DS150, 生産額_中分類, IF(列分類振分=E$3, 1, 0))/SUMPRODUCT(生産額_中分類, IF(列分類振分=E$3, 1, 0))</f>
        <v>2.5915784480714084E-2</v>
      </c>
      <c r="F13" s="200">
        <f t="array" ref="F13">SUMPRODUCT(計算_投入係数表_加工!$D150:$DS150, 生産額_中分類, IF(列分類振分=F$3, 1, 0))/SUMPRODUCT(生産額_中分類, IF(列分類振分=F$3, 1, 0))</f>
        <v>2.8236899987976773E-2</v>
      </c>
      <c r="G13" s="200">
        <f t="array" ref="G13">SUMPRODUCT(計算_投入係数表_加工!$D150:$DS150, 生産額_中分類, IF(列分類振分=G$3, 1, 0))/SUMPRODUCT(生産額_中分類, IF(列分類振分=G$3, 1, 0))</f>
        <v>4.6088416340235028E-2</v>
      </c>
      <c r="H13" s="200">
        <f t="array" ref="H13">SUMPRODUCT(計算_投入係数表_加工!$D150:$DS150, 生産額_中分類, IF(列分類振分=H$3, 1, 0))/SUMPRODUCT(生産額_中分類, IF(列分類振分=H$3, 1, 0))</f>
        <v>3.4358485697445887E-2</v>
      </c>
      <c r="I13" s="200">
        <f t="array" ref="I13">SUMPRODUCT(計算_投入係数表_加工!$D150:$DS150, 生産額_中分類, IF(列分類振分=I$3, 1, 0))/SUMPRODUCT(生産額_中分類, IF(列分類振分=I$3, 1, 0))</f>
        <v>4.5813137475646998E-2</v>
      </c>
      <c r="J13" s="200">
        <f t="array" ref="J13">SUMPRODUCT(計算_投入係数表_加工!$D150:$DS150, 生産額_中分類, IF(列分類振分=J$3, 1, 0))/SUMPRODUCT(生産額_中分類, IF(列分類振分=J$3, 1, 0))</f>
        <v>3.6707413291473714E-2</v>
      </c>
      <c r="K13" s="200">
        <f t="array" ref="K13">SUMPRODUCT(計算_投入係数表_加工!$D150:$DS150, 生産額_中分類, IF(列分類振分=K$3, 1, 0))/SUMPRODUCT(生産額_中分類, IF(列分類振分=K$3, 1, 0))</f>
        <v>5.6594111491283572E-2</v>
      </c>
      <c r="L13" s="200">
        <f t="array" ref="L13">SUMPRODUCT(計算_投入係数表_加工!$D150:$DS150, 生産額_中分類, IF(列分類振分=L$3, 1, 0))/SUMPRODUCT(生産額_中分類, IF(列分類振分=L$3, 1, 0))</f>
        <v>2.4006378744796143E-2</v>
      </c>
      <c r="M13" s="200">
        <f t="array" ref="M13">SUMPRODUCT(計算_投入係数表_加工!$D150:$DS150, 生産額_中分類, IF(列分類振分=M$3, 1, 0))/SUMPRODUCT(生産額_中分類, IF(列分類振分=M$3, 1, 0))</f>
        <v>0.15591076903281362</v>
      </c>
      <c r="N13" s="200">
        <f t="array" ref="N13">SUMPRODUCT(計算_投入係数表_加工!$D150:$DS150, 生産額_中分類, IF(列分類振分=N$3, 1, 0))/SUMPRODUCT(生産額_中分類, IF(列分類振分=N$3, 1, 0))</f>
        <v>5.2520729645847114E-2</v>
      </c>
      <c r="O13" s="200">
        <f t="array" ref="O13">SUMPRODUCT(計算_投入係数表_加工!$D150:$DS150, 生産額_中分類, IF(列分類振分=O$3, 1, 0))/SUMPRODUCT(生産額_中分類, IF(列分類振分=O$3, 1, 0))</f>
        <v>4.2073563358887171E-2</v>
      </c>
      <c r="P13" s="200">
        <f t="array" ref="P13">SUMPRODUCT(計算_投入係数表_加工!$D150:$DS150, 生産額_中分類, IF(列分類振分=P$3, 1, 0))/SUMPRODUCT(生産額_中分類, IF(列分類振分=P$3, 1, 0))</f>
        <v>0.11887544086676306</v>
      </c>
      <c r="Q13" s="200" t="e">
        <f t="array" ref="Q13">SUMPRODUCT(計算_投入係数表_加工!$D150:$DS150, 生産額_中分類, IF(列分類振分=Q$3, 1, 0))/SUMPRODUCT(生産額_中分類, IF(列分類振分=Q$3, 1, 0))</f>
        <v>#DIV/0!</v>
      </c>
      <c r="R13" s="200" t="e">
        <f t="array" ref="R13">SUMPRODUCT(計算_投入係数表_加工!$D150:$DS150, 生産額_中分類, IF(列分類振分=R$3, 1, 0))/SUMPRODUCT(生産額_中分類, IF(列分類振分=R$3, 1, 0))</f>
        <v>#DIV/0!</v>
      </c>
      <c r="S13" s="200" t="e">
        <f t="array" ref="S13">SUMPRODUCT(計算_投入係数表_加工!$D150:$DS150, 生産額_中分類, IF(列分類振分=S$3, 1, 0))/SUMPRODUCT(生産額_中分類, IF(列分類振分=S$3, 1, 0))</f>
        <v>#DIV/0!</v>
      </c>
      <c r="T13" s="200" t="e">
        <f t="array" ref="T13">SUMPRODUCT(計算_投入係数表_加工!$D150:$DS150, 生産額_中分類, IF(列分類振分=T$3, 1, 0))/SUMPRODUCT(生産額_中分類, IF(列分類振分=T$3, 1, 0))</f>
        <v>#DIV/0!</v>
      </c>
      <c r="U13" s="200" t="e">
        <f t="array" ref="U13">SUMPRODUCT(計算_投入係数表_加工!$D150:$DS150, 生産額_中分類, IF(列分類振分=U$3, 1, 0))/SUMPRODUCT(生産額_中分類, IF(列分類振分=U$3, 1, 0))</f>
        <v>#DIV/0!</v>
      </c>
      <c r="V13" s="200" t="e">
        <f t="array" ref="V13">SUMPRODUCT(計算_投入係数表_加工!$D150:$DS150, 生産額_中分類, IF(列分類振分=V$3, 1, 0))/SUMPRODUCT(生産額_中分類, IF(列分類振分=V$3, 1, 0))</f>
        <v>#DIV/0!</v>
      </c>
      <c r="W13" s="200" t="e">
        <f t="array" ref="W13">SUMPRODUCT(計算_投入係数表_加工!$D150:$DS150, 生産額_中分類, IF(列分類振分=W$3, 1, 0))/SUMPRODUCT(生産額_中分類, IF(列分類振分=W$3, 1, 0))</f>
        <v>#DIV/0!</v>
      </c>
      <c r="X13" s="200" t="e">
        <f t="array" ref="X13">SUMPRODUCT(計算_投入係数表_加工!$D150:$DS150, 生産額_中分類, IF(列分類振分=X$3, 1, 0))/SUMPRODUCT(生産額_中分類, IF(列分類振分=X$3, 1, 0))</f>
        <v>#DIV/0!</v>
      </c>
      <c r="Y13" s="200" t="e">
        <f t="array" ref="Y13">SUMPRODUCT(計算_投入係数表_加工!$D150:$DS150, 生産額_中分類, IF(列分類振分=Y$3, 1, 0))/SUMPRODUCT(生産額_中分類, IF(列分類振分=Y$3, 1, 0))</f>
        <v>#DIV/0!</v>
      </c>
      <c r="Z13" s="200" t="e">
        <f t="array" ref="Z13">SUMPRODUCT(計算_投入係数表_加工!$D150:$DS150, 生産額_中分類, IF(列分類振分=Z$3, 1, 0))/SUMPRODUCT(生産額_中分類, IF(列分類振分=Z$3, 1, 0))</f>
        <v>#DIV/0!</v>
      </c>
      <c r="AA13" s="200" t="e">
        <f t="array" ref="AA13">SUMPRODUCT(計算_投入係数表_加工!$D150:$DS150, 生産額_中分類, IF(列分類振分=AA$3, 1, 0))/SUMPRODUCT(生産額_中分類, IF(列分類振分=AA$3, 1, 0))</f>
        <v>#DIV/0!</v>
      </c>
      <c r="AB13" s="200" t="e">
        <f t="array" ref="AB13">SUMPRODUCT(計算_投入係数表_加工!$D150:$DS150, 生産額_中分類, IF(列分類振分=AB$3, 1, 0))/SUMPRODUCT(生産額_中分類, IF(列分類振分=AB$3, 1, 0))</f>
        <v>#DIV/0!</v>
      </c>
      <c r="AC13" s="200" t="e">
        <f t="array" ref="AC13">SUMPRODUCT(計算_投入係数表_加工!$D150:$DS150, 生産額_中分類, IF(列分類振分=AC$3, 1, 0))/SUMPRODUCT(生産額_中分類, IF(列分類振分=AC$3, 1, 0))</f>
        <v>#DIV/0!</v>
      </c>
      <c r="AD13" s="200" t="e">
        <f t="array" ref="AD13">SUMPRODUCT(計算_投入係数表_加工!$D150:$DS150, 生産額_中分類, IF(列分類振分=AD$3, 1, 0))/SUMPRODUCT(生産額_中分類, IF(列分類振分=AD$3, 1, 0))</f>
        <v>#DIV/0!</v>
      </c>
      <c r="AE13" s="200" t="e">
        <f t="array" ref="AE13">SUMPRODUCT(計算_投入係数表_加工!$D150:$DS150, 生産額_中分類, IF(列分類振分=AE$3, 1, 0))/SUMPRODUCT(生産額_中分類, IF(列分類振分=AE$3, 1, 0))</f>
        <v>#DIV/0!</v>
      </c>
      <c r="AF13" s="200" t="e">
        <f t="array" ref="AF13">SUMPRODUCT(計算_投入係数表_加工!$D150:$DS150, 生産額_中分類, IF(列分類振分=AF$3, 1, 0))/SUMPRODUCT(生産額_中分類, IF(列分類振分=AF$3, 1, 0))</f>
        <v>#DIV/0!</v>
      </c>
      <c r="AG13" s="200" t="e">
        <f t="array" ref="AG13">SUMPRODUCT(計算_投入係数表_加工!$D150:$DS150, 生産額_中分類, IF(列分類振分=AG$3, 1, 0))/SUMPRODUCT(生産額_中分類, IF(列分類振分=AG$3, 1, 0))</f>
        <v>#DIV/0!</v>
      </c>
      <c r="AH13" s="200" t="e">
        <f t="array" ref="AH13">SUMPRODUCT(計算_投入係数表_加工!$D150:$DS150, 生産額_中分類, IF(列分類振分=AH$3, 1, 0))/SUMPRODUCT(生産額_中分類, IF(列分類振分=AH$3, 1, 0))</f>
        <v>#DIV/0!</v>
      </c>
      <c r="AI13" s="200" t="e">
        <f t="array" ref="AI13">SUMPRODUCT(計算_投入係数表_加工!$D150:$DS150, 生産額_中分類, IF(列分類振分=AI$3, 1, 0))/SUMPRODUCT(生産額_中分類, IF(列分類振分=AI$3, 1, 0))</f>
        <v>#DIV/0!</v>
      </c>
      <c r="AJ13" s="200" t="e">
        <f t="array" ref="AJ13">SUMPRODUCT(計算_投入係数表_加工!$D150:$DS150, 生産額_中分類, IF(列分類振分=AJ$3, 1, 0))/SUMPRODUCT(生産額_中分類, IF(列分類振分=AJ$3, 1, 0))</f>
        <v>#DIV/0!</v>
      </c>
      <c r="AK13" s="200" t="e">
        <f t="array" ref="AK13">SUMPRODUCT(計算_投入係数表_加工!$D150:$DS150, 生産額_中分類, IF(列分類振分=AK$3, 1, 0))/SUMPRODUCT(生産額_中分類, IF(列分類振分=AK$3, 1, 0))</f>
        <v>#DIV/0!</v>
      </c>
      <c r="AL13" s="200" t="e">
        <f t="array" ref="AL13">SUMPRODUCT(計算_投入係数表_加工!$D150:$DS150, 生産額_中分類, IF(列分類振分=AL$3, 1, 0))/SUMPRODUCT(生産額_中分類, IF(列分類振分=AL$3, 1, 0))</f>
        <v>#DIV/0!</v>
      </c>
      <c r="AM13" s="200" t="e">
        <f t="array" ref="AM13">SUMPRODUCT(計算_投入係数表_加工!$D150:$DS150, 生産額_中分類, IF(列分類振分=AM$3, 1, 0))/SUMPRODUCT(生産額_中分類, IF(列分類振分=AM$3, 1, 0))</f>
        <v>#DIV/0!</v>
      </c>
      <c r="AN13" s="200" t="e">
        <f t="array" ref="AN13">SUMPRODUCT(計算_投入係数表_加工!$D150:$DS150, 生産額_中分類, IF(列分類振分=AN$3, 1, 0))/SUMPRODUCT(生産額_中分類, IF(列分類振分=AN$3, 1, 0))</f>
        <v>#DIV/0!</v>
      </c>
      <c r="AO13" s="200" t="e">
        <f t="array" ref="AO13">SUMPRODUCT(計算_投入係数表_加工!$D150:$DS150, 生産額_中分類, IF(列分類振分=AO$3, 1, 0))/SUMPRODUCT(生産額_中分類, IF(列分類振分=AO$3, 1, 0))</f>
        <v>#DIV/0!</v>
      </c>
      <c r="AP13" s="200" t="e">
        <f t="array" ref="AP13">SUMPRODUCT(計算_投入係数表_加工!$D150:$DS150, 生産額_中分類, IF(列分類振分=AP$3, 1, 0))/SUMPRODUCT(生産額_中分類, IF(列分類振分=AP$3, 1, 0))</f>
        <v>#DIV/0!</v>
      </c>
      <c r="AQ13" s="200" t="e">
        <f t="array" ref="AQ13">SUMPRODUCT(計算_投入係数表_加工!$D150:$DS150, 生産額_中分類, IF(列分類振分=AQ$3, 1, 0))/SUMPRODUCT(生産額_中分類, IF(列分類振分=AQ$3, 1, 0))</f>
        <v>#DIV/0!</v>
      </c>
      <c r="AR13" s="200" t="e">
        <f t="array" ref="AR13">SUMPRODUCT(計算_投入係数表_加工!$D150:$DS150, 生産額_中分類, IF(列分類振分=AR$3, 1, 0))/SUMPRODUCT(生産額_中分類, IF(列分類振分=AR$3, 1, 0))</f>
        <v>#DIV/0!</v>
      </c>
      <c r="AS13" s="200" t="e">
        <f t="array" ref="AS13">SUMPRODUCT(計算_投入係数表_加工!$D150:$DS150, 生産額_中分類, IF(列分類振分=AS$3, 1, 0))/SUMPRODUCT(生産額_中分類, IF(列分類振分=AS$3, 1, 0))</f>
        <v>#DIV/0!</v>
      </c>
      <c r="AT13" s="200" t="e">
        <f t="array" ref="AT13">SUMPRODUCT(計算_投入係数表_加工!$D150:$DS150, 生産額_中分類, IF(列分類振分=AT$3, 1, 0))/SUMPRODUCT(生産額_中分類, IF(列分類振分=AT$3, 1, 0))</f>
        <v>#DIV/0!</v>
      </c>
      <c r="AU13" s="200" t="e">
        <f t="array" ref="AU13">SUMPRODUCT(計算_投入係数表_加工!$D150:$DS150, 生産額_中分類, IF(列分類振分=AU$3, 1, 0))/SUMPRODUCT(生産額_中分類, IF(列分類振分=AU$3, 1, 0))</f>
        <v>#DIV/0!</v>
      </c>
      <c r="AV13" s="200" t="e">
        <f t="array" ref="AV13">SUMPRODUCT(計算_投入係数表_加工!$D150:$DS150, 生産額_中分類, IF(列分類振分=AV$3, 1, 0))/SUMPRODUCT(生産額_中分類, IF(列分類振分=AV$3, 1, 0))</f>
        <v>#DIV/0!</v>
      </c>
      <c r="AW13" s="200" t="e">
        <f t="array" ref="AW13">SUMPRODUCT(計算_投入係数表_加工!$D150:$DS150, 生産額_中分類, IF(列分類振分=AW$3, 1, 0))/SUMPRODUCT(生産額_中分類, IF(列分類振分=AW$3, 1, 0))</f>
        <v>#DIV/0!</v>
      </c>
      <c r="AX13" s="200" t="e">
        <f t="array" ref="AX13">SUMPRODUCT(計算_投入係数表_加工!$D150:$DS150, 生産額_中分類, IF(列分類振分=AX$3, 1, 0))/SUMPRODUCT(生産額_中分類, IF(列分類振分=AX$3, 1, 0))</f>
        <v>#DIV/0!</v>
      </c>
      <c r="AY13" s="200" t="e">
        <f t="array" ref="AY13">SUMPRODUCT(計算_投入係数表_加工!$D150:$DS150, 生産額_中分類, IF(列分類振分=AY$3, 1, 0))/SUMPRODUCT(生産額_中分類, IF(列分類振分=AY$3, 1, 0))</f>
        <v>#DIV/0!</v>
      </c>
      <c r="AZ13" s="200" t="e">
        <f t="array" ref="AZ13">SUMPRODUCT(計算_投入係数表_加工!$D150:$DS150, 生産額_中分類, IF(列分類振分=AZ$3, 1, 0))/SUMPRODUCT(生産額_中分類, IF(列分類振分=AZ$3, 1, 0))</f>
        <v>#DIV/0!</v>
      </c>
      <c r="BA13" s="200" t="e">
        <f t="array" ref="BA13">SUMPRODUCT(計算_投入係数表_加工!$D150:$DS150, 生産額_中分類, IF(列分類振分=BA$3, 1, 0))/SUMPRODUCT(生産額_中分類, IF(列分類振分=BA$3, 1, 0))</f>
        <v>#DIV/0!</v>
      </c>
      <c r="BB13" s="200" t="e">
        <f t="array" ref="BB13">SUMPRODUCT(計算_投入係数表_加工!$D150:$DS150, 生産額_中分類, IF(列分類振分=BB$3, 1, 0))/SUMPRODUCT(生産額_中分類, IF(列分類振分=BB$3, 1, 0))</f>
        <v>#DIV/0!</v>
      </c>
      <c r="BC13" s="200" t="e">
        <f t="array" ref="BC13">SUMPRODUCT(計算_投入係数表_加工!$D150:$DS150, 生産額_中分類, IF(列分類振分=BC$3, 1, 0))/SUMPRODUCT(生産額_中分類, IF(列分類振分=BC$3, 1, 0))</f>
        <v>#DIV/0!</v>
      </c>
      <c r="BD13" s="200" t="e">
        <f t="array" ref="BD13">SUMPRODUCT(計算_投入係数表_加工!$D150:$DS150, 生産額_中分類, IF(列分類振分=BD$3, 1, 0))/SUMPRODUCT(生産額_中分類, IF(列分類振分=BD$3, 1, 0))</f>
        <v>#DIV/0!</v>
      </c>
      <c r="BE13" s="200" t="e">
        <f t="array" ref="BE13">SUMPRODUCT(計算_投入係数表_加工!$D150:$DS150, 生産額_中分類, IF(列分類振分=BE$3, 1, 0))/SUMPRODUCT(生産額_中分類, IF(列分類振分=BE$3, 1, 0))</f>
        <v>#DIV/0!</v>
      </c>
      <c r="BF13" s="200" t="e">
        <f t="array" ref="BF13">SUMPRODUCT(計算_投入係数表_加工!$D150:$DS150, 生産額_中分類, IF(列分類振分=BF$3, 1, 0))/SUMPRODUCT(生産額_中分類, IF(列分類振分=BF$3, 1, 0))</f>
        <v>#DIV/0!</v>
      </c>
      <c r="BG13" s="200" t="e">
        <f t="array" ref="BG13">SUMPRODUCT(計算_投入係数表_加工!$D150:$DS150, 生産額_中分類, IF(列分類振分=BG$3, 1, 0))/SUMPRODUCT(生産額_中分類, IF(列分類振分=BG$3, 1, 0))</f>
        <v>#DIV/0!</v>
      </c>
      <c r="BH13" s="200" t="e">
        <f t="array" ref="BH13">SUMPRODUCT(計算_投入係数表_加工!$D150:$DS150, 生産額_中分類, IF(列分類振分=BH$3, 1, 0))/SUMPRODUCT(生産額_中分類, IF(列分類振分=BH$3, 1, 0))</f>
        <v>#DIV/0!</v>
      </c>
      <c r="BI13" s="200" t="e">
        <f t="array" ref="BI13">SUMPRODUCT(計算_投入係数表_加工!$D150:$DS150, 生産額_中分類, IF(列分類振分=BI$3, 1, 0))/SUMPRODUCT(生産額_中分類, IF(列分類振分=BI$3, 1, 0))</f>
        <v>#DIV/0!</v>
      </c>
      <c r="BJ13" s="200" t="e">
        <f t="array" ref="BJ13">SUMPRODUCT(計算_投入係数表_加工!$D150:$DS150, 生産額_中分類, IF(列分類振分=BJ$3, 1, 0))/SUMPRODUCT(生産額_中分類, IF(列分類振分=BJ$3, 1, 0))</f>
        <v>#DIV/0!</v>
      </c>
      <c r="BK13" s="200" t="e">
        <f t="array" ref="BK13">SUMPRODUCT(計算_投入係数表_加工!$D150:$DS150, 生産額_中分類, IF(列分類振分=BK$3, 1, 0))/SUMPRODUCT(生産額_中分類, IF(列分類振分=BK$3, 1, 0))</f>
        <v>#DIV/0!</v>
      </c>
      <c r="BL13" s="200" t="e">
        <f t="array" ref="BL13">SUMPRODUCT(計算_投入係数表_加工!$D150:$DS150, 生産額_中分類, IF(列分類振分=BL$3, 1, 0))/SUMPRODUCT(生産額_中分類, IF(列分類振分=BL$3, 1, 0))</f>
        <v>#DIV/0!</v>
      </c>
      <c r="BM13" s="200" t="e">
        <f t="array" ref="BM13">SUMPRODUCT(計算_投入係数表_加工!$D150:$DS150, 生産額_中分類, IF(列分類振分=BM$3, 1, 0))/SUMPRODUCT(生産額_中分類, IF(列分類振分=BM$3, 1, 0))</f>
        <v>#DIV/0!</v>
      </c>
      <c r="BN13" s="200" t="e">
        <f t="array" ref="BN13">SUMPRODUCT(計算_投入係数表_加工!$D150:$DS150, 生産額_中分類, IF(列分類振分=BN$3, 1, 0))/SUMPRODUCT(生産額_中分類, IF(列分類振分=BN$3, 1, 0))</f>
        <v>#DIV/0!</v>
      </c>
      <c r="BO13" s="200" t="e">
        <f t="array" ref="BO13">SUMPRODUCT(計算_投入係数表_加工!$D150:$DS150, 生産額_中分類, IF(列分類振分=BO$3, 1, 0))/SUMPRODUCT(生産額_中分類, IF(列分類振分=BO$3, 1, 0))</f>
        <v>#DIV/0!</v>
      </c>
      <c r="BP13" s="200" t="e">
        <f t="array" ref="BP13">SUMPRODUCT(計算_投入係数表_加工!$D150:$DS150, 生産額_中分類, IF(列分類振分=BP$3, 1, 0))/SUMPRODUCT(生産額_中分類, IF(列分類振分=BP$3, 1, 0))</f>
        <v>#DIV/0!</v>
      </c>
      <c r="BQ13" s="200" t="e">
        <f t="array" ref="BQ13">SUMPRODUCT(計算_投入係数表_加工!$D150:$DS150, 生産額_中分類, IF(列分類振分=BQ$3, 1, 0))/SUMPRODUCT(生産額_中分類, IF(列分類振分=BQ$3, 1, 0))</f>
        <v>#DIV/0!</v>
      </c>
      <c r="BR13" s="200" t="e">
        <f t="array" ref="BR13">SUMPRODUCT(計算_投入係数表_加工!$D150:$DS150, 生産額_中分類, IF(列分類振分=BR$3, 1, 0))/SUMPRODUCT(生産額_中分類, IF(列分類振分=BR$3, 1, 0))</f>
        <v>#DIV/0!</v>
      </c>
      <c r="BS13" s="200" t="e">
        <f t="array" ref="BS13">SUMPRODUCT(計算_投入係数表_加工!$D150:$DS150, 生産額_中分類, IF(列分類振分=BS$3, 1, 0))/SUMPRODUCT(生産額_中分類, IF(列分類振分=BS$3, 1, 0))</f>
        <v>#DIV/0!</v>
      </c>
      <c r="BT13" s="200" t="e">
        <f t="array" ref="BT13">SUMPRODUCT(計算_投入係数表_加工!$D150:$DS150, 生産額_中分類, IF(列分類振分=BT$3, 1, 0))/SUMPRODUCT(生産額_中分類, IF(列分類振分=BT$3, 1, 0))</f>
        <v>#DIV/0!</v>
      </c>
      <c r="BU13" s="200" t="e">
        <f t="array" ref="BU13">SUMPRODUCT(計算_投入係数表_加工!$D150:$DS150, 生産額_中分類, IF(列分類振分=BU$3, 1, 0))/SUMPRODUCT(生産額_中分類, IF(列分類振分=BU$3, 1, 0))</f>
        <v>#DIV/0!</v>
      </c>
      <c r="BV13" s="200" t="e">
        <f t="array" ref="BV13">SUMPRODUCT(計算_投入係数表_加工!$D150:$DS150, 生産額_中分類, IF(列分類振分=BV$3, 1, 0))/SUMPRODUCT(生産額_中分類, IF(列分類振分=BV$3, 1, 0))</f>
        <v>#DIV/0!</v>
      </c>
      <c r="BW13" s="200" t="e">
        <f t="array" ref="BW13">SUMPRODUCT(計算_投入係数表_加工!$D150:$DS150, 生産額_中分類, IF(列分類振分=BW$3, 1, 0))/SUMPRODUCT(生産額_中分類, IF(列分類振分=BW$3, 1, 0))</f>
        <v>#DIV/0!</v>
      </c>
      <c r="BX13" s="200" t="e">
        <f t="array" ref="BX13">SUMPRODUCT(計算_投入係数表_加工!$D150:$DS150, 生産額_中分類, IF(列分類振分=BX$3, 1, 0))/SUMPRODUCT(生産額_中分類, IF(列分類振分=BX$3, 1, 0))</f>
        <v>#DIV/0!</v>
      </c>
      <c r="BY13" s="200" t="e">
        <f t="array" ref="BY13">SUMPRODUCT(計算_投入係数表_加工!$D150:$DS150, 生産額_中分類, IF(列分類振分=BY$3, 1, 0))/SUMPRODUCT(生産額_中分類, IF(列分類振分=BY$3, 1, 0))</f>
        <v>#DIV/0!</v>
      </c>
      <c r="BZ13" s="200" t="e">
        <f t="array" ref="BZ13">SUMPRODUCT(計算_投入係数表_加工!$D150:$DS150, 生産額_中分類, IF(列分類振分=BZ$3, 1, 0))/SUMPRODUCT(生産額_中分類, IF(列分類振分=BZ$3, 1, 0))</f>
        <v>#DIV/0!</v>
      </c>
      <c r="CA13" s="200" t="e">
        <f t="array" ref="CA13">SUMPRODUCT(計算_投入係数表_加工!$D150:$DS150, 生産額_中分類, IF(列分類振分=CA$3, 1, 0))/SUMPRODUCT(生産額_中分類, IF(列分類振分=CA$3, 1, 0))</f>
        <v>#DIV/0!</v>
      </c>
      <c r="CB13" s="200" t="e">
        <f t="array" ref="CB13">SUMPRODUCT(計算_投入係数表_加工!$D150:$DS150, 生産額_中分類, IF(列分類振分=CB$3, 1, 0))/SUMPRODUCT(生産額_中分類, IF(列分類振分=CB$3, 1, 0))</f>
        <v>#DIV/0!</v>
      </c>
      <c r="CC13" s="200" t="e">
        <f t="array" ref="CC13">SUMPRODUCT(計算_投入係数表_加工!$D150:$DS150, 生産額_中分類, IF(列分類振分=CC$3, 1, 0))/SUMPRODUCT(生産額_中分類, IF(列分類振分=CC$3, 1, 0))</f>
        <v>#DIV/0!</v>
      </c>
      <c r="CD13" s="200" t="e">
        <f t="array" ref="CD13">SUMPRODUCT(計算_投入係数表_加工!$D150:$DS150, 生産額_中分類, IF(列分類振分=CD$3, 1, 0))/SUMPRODUCT(生産額_中分類, IF(列分類振分=CD$3, 1, 0))</f>
        <v>#DIV/0!</v>
      </c>
      <c r="CE13" s="200" t="e">
        <f t="array" ref="CE13">SUMPRODUCT(計算_投入係数表_加工!$D150:$DS150, 生産額_中分類, IF(列分類振分=CE$3, 1, 0))/SUMPRODUCT(生産額_中分類, IF(列分類振分=CE$3, 1, 0))</f>
        <v>#DIV/0!</v>
      </c>
      <c r="CF13" s="200" t="e">
        <f t="array" ref="CF13">SUMPRODUCT(計算_投入係数表_加工!$D150:$DS150, 生産額_中分類, IF(列分類振分=CF$3, 1, 0))/SUMPRODUCT(生産額_中分類, IF(列分類振分=CF$3, 1, 0))</f>
        <v>#DIV/0!</v>
      </c>
      <c r="CG13" s="200" t="e">
        <f t="array" ref="CG13">SUMPRODUCT(計算_投入係数表_加工!$D150:$DS150, 生産額_中分類, IF(列分類振分=CG$3, 1, 0))/SUMPRODUCT(生産額_中分類, IF(列分類振分=CG$3, 1, 0))</f>
        <v>#DIV/0!</v>
      </c>
      <c r="CH13" s="200" t="e">
        <f t="array" ref="CH13">SUMPRODUCT(計算_投入係数表_加工!$D150:$DS150, 生産額_中分類, IF(列分類振分=CH$3, 1, 0))/SUMPRODUCT(生産額_中分類, IF(列分類振分=CH$3, 1, 0))</f>
        <v>#DIV/0!</v>
      </c>
      <c r="CI13" s="200" t="e">
        <f t="array" ref="CI13">SUMPRODUCT(計算_投入係数表_加工!$D150:$DS150, 生産額_中分類, IF(列分類振分=CI$3, 1, 0))/SUMPRODUCT(生産額_中分類, IF(列分類振分=CI$3, 1, 0))</f>
        <v>#DIV/0!</v>
      </c>
      <c r="CJ13" s="200" t="e">
        <f t="array" ref="CJ13">SUMPRODUCT(計算_投入係数表_加工!$D150:$DS150, 生産額_中分類, IF(列分類振分=CJ$3, 1, 0))/SUMPRODUCT(生産額_中分類, IF(列分類振分=CJ$3, 1, 0))</f>
        <v>#DIV/0!</v>
      </c>
      <c r="CK13" s="200" t="e">
        <f t="array" ref="CK13">SUMPRODUCT(計算_投入係数表_加工!$D150:$DS150, 生産額_中分類, IF(列分類振分=CK$3, 1, 0))/SUMPRODUCT(生産額_中分類, IF(列分類振分=CK$3, 1, 0))</f>
        <v>#DIV/0!</v>
      </c>
      <c r="CL13" s="200" t="e">
        <f t="array" ref="CL13">SUMPRODUCT(計算_投入係数表_加工!$D150:$DS150, 生産額_中分類, IF(列分類振分=CL$3, 1, 0))/SUMPRODUCT(生産額_中分類, IF(列分類振分=CL$3, 1, 0))</f>
        <v>#DIV/0!</v>
      </c>
      <c r="CM13" s="200" t="e">
        <f t="array" ref="CM13">SUMPRODUCT(計算_投入係数表_加工!$D150:$DS150, 生産額_中分類, IF(列分類振分=CM$3, 1, 0))/SUMPRODUCT(生産額_中分類, IF(列分類振分=CM$3, 1, 0))</f>
        <v>#DIV/0!</v>
      </c>
      <c r="CN13" s="200" t="e">
        <f t="array" ref="CN13">SUMPRODUCT(計算_投入係数表_加工!$D150:$DS150, 生産額_中分類, IF(列分類振分=CN$3, 1, 0))/SUMPRODUCT(生産額_中分類, IF(列分類振分=CN$3, 1, 0))</f>
        <v>#DIV/0!</v>
      </c>
      <c r="CO13" s="200" t="e">
        <f t="array" ref="CO13">SUMPRODUCT(計算_投入係数表_加工!$D150:$DS150, 生産額_中分類, IF(列分類振分=CO$3, 1, 0))/SUMPRODUCT(生産額_中分類, IF(列分類振分=CO$3, 1, 0))</f>
        <v>#DIV/0!</v>
      </c>
      <c r="CP13" s="200" t="e">
        <f t="array" ref="CP13">SUMPRODUCT(計算_投入係数表_加工!$D150:$DS150, 生産額_中分類, IF(列分類振分=CP$3, 1, 0))/SUMPRODUCT(生産額_中分類, IF(列分類振分=CP$3, 1, 0))</f>
        <v>#DIV/0!</v>
      </c>
      <c r="CQ13" s="200" t="e">
        <f t="array" ref="CQ13">SUMPRODUCT(計算_投入係数表_加工!$D150:$DS150, 生産額_中分類, IF(列分類振分=CQ$3, 1, 0))/SUMPRODUCT(生産額_中分類, IF(列分類振分=CQ$3, 1, 0))</f>
        <v>#DIV/0!</v>
      </c>
      <c r="CR13" s="200" t="e">
        <f t="array" ref="CR13">SUMPRODUCT(計算_投入係数表_加工!$D150:$DS150, 生産額_中分類, IF(列分類振分=CR$3, 1, 0))/SUMPRODUCT(生産額_中分類, IF(列分類振分=CR$3, 1, 0))</f>
        <v>#DIV/0!</v>
      </c>
      <c r="CS13" s="200" t="e">
        <f t="array" ref="CS13">SUMPRODUCT(計算_投入係数表_加工!$D150:$DS150, 生産額_中分類, IF(列分類振分=CS$3, 1, 0))/SUMPRODUCT(生産額_中分類, IF(列分類振分=CS$3, 1, 0))</f>
        <v>#DIV/0!</v>
      </c>
      <c r="CT13" s="200" t="e">
        <f t="array" ref="CT13">SUMPRODUCT(計算_投入係数表_加工!$D150:$DS150, 生産額_中分類, IF(列分類振分=CT$3, 1, 0))/SUMPRODUCT(生産額_中分類, IF(列分類振分=CT$3, 1, 0))</f>
        <v>#DIV/0!</v>
      </c>
      <c r="CU13" s="200" t="e">
        <f t="array" ref="CU13">SUMPRODUCT(計算_投入係数表_加工!$D150:$DS150, 生産額_中分類, IF(列分類振分=CU$3, 1, 0))/SUMPRODUCT(生産額_中分類, IF(列分類振分=CU$3, 1, 0))</f>
        <v>#DIV/0!</v>
      </c>
      <c r="CV13" s="200" t="e">
        <f t="array" ref="CV13">SUMPRODUCT(計算_投入係数表_加工!$D150:$DS150, 生産額_中分類, IF(列分類振分=CV$3, 1, 0))/SUMPRODUCT(生産額_中分類, IF(列分類振分=CV$3, 1, 0))</f>
        <v>#DIV/0!</v>
      </c>
      <c r="CW13" s="200" t="e">
        <f t="array" ref="CW13">SUMPRODUCT(計算_投入係数表_加工!$D150:$DS150, 生産額_中分類, IF(列分類振分=CW$3, 1, 0))/SUMPRODUCT(生産額_中分類, IF(列分類振分=CW$3, 1, 0))</f>
        <v>#DIV/0!</v>
      </c>
      <c r="CX13" s="200" t="e">
        <f t="array" ref="CX13">SUMPRODUCT(計算_投入係数表_加工!$D150:$DS150, 生産額_中分類, IF(列分類振分=CX$3, 1, 0))/SUMPRODUCT(生産額_中分類, IF(列分類振分=CX$3, 1, 0))</f>
        <v>#DIV/0!</v>
      </c>
      <c r="CY13" s="200" t="e">
        <f t="array" ref="CY13">SUMPRODUCT(計算_投入係数表_加工!$D150:$DS150, 生産額_中分類, IF(列分類振分=CY$3, 1, 0))/SUMPRODUCT(生産額_中分類, IF(列分類振分=CY$3, 1, 0))</f>
        <v>#DIV/0!</v>
      </c>
      <c r="CZ13" s="200" t="e">
        <f t="array" ref="CZ13">SUMPRODUCT(計算_投入係数表_加工!$D150:$DS150, 生産額_中分類, IF(列分類振分=CZ$3, 1, 0))/SUMPRODUCT(生産額_中分類, IF(列分類振分=CZ$3, 1, 0))</f>
        <v>#DIV/0!</v>
      </c>
      <c r="DA13" s="200" t="e">
        <f t="array" ref="DA13">SUMPRODUCT(計算_投入係数表_加工!$D150:$DS150, 生産額_中分類, IF(列分類振分=DA$3, 1, 0))/SUMPRODUCT(生産額_中分類, IF(列分類振分=DA$3, 1, 0))</f>
        <v>#DIV/0!</v>
      </c>
      <c r="DB13" s="200" t="e">
        <f t="array" ref="DB13">SUMPRODUCT(計算_投入係数表_加工!$D150:$DS150, 生産額_中分類, IF(列分類振分=DB$3, 1, 0))/SUMPRODUCT(生産額_中分類, IF(列分類振分=DB$3, 1, 0))</f>
        <v>#DIV/0!</v>
      </c>
      <c r="DC13" s="200" t="e">
        <f t="array" ref="DC13">SUMPRODUCT(計算_投入係数表_加工!$D150:$DS150, 生産額_中分類, IF(列分類振分=DC$3, 1, 0))/SUMPRODUCT(生産額_中分類, IF(列分類振分=DC$3, 1, 0))</f>
        <v>#DIV/0!</v>
      </c>
      <c r="DD13" s="200" t="e">
        <f t="array" ref="DD13">SUMPRODUCT(計算_投入係数表_加工!$D150:$DS150, 生産額_中分類, IF(列分類振分=DD$3, 1, 0))/SUMPRODUCT(生産額_中分類, IF(列分類振分=DD$3, 1, 0))</f>
        <v>#DIV/0!</v>
      </c>
      <c r="DE13" s="200" t="e">
        <f t="array" ref="DE13">SUMPRODUCT(計算_投入係数表_加工!$D150:$DS150, 生産額_中分類, IF(列分類振分=DE$3, 1, 0))/SUMPRODUCT(生産額_中分類, IF(列分類振分=DE$3, 1, 0))</f>
        <v>#DIV/0!</v>
      </c>
      <c r="DF13" s="200" t="e">
        <f t="array" ref="DF13">SUMPRODUCT(計算_投入係数表_加工!$D150:$DS150, 生産額_中分類, IF(列分類振分=DF$3, 1, 0))/SUMPRODUCT(生産額_中分類, IF(列分類振分=DF$3, 1, 0))</f>
        <v>#DIV/0!</v>
      </c>
      <c r="DG13" s="200" t="e">
        <f t="array" ref="DG13">SUMPRODUCT(計算_投入係数表_加工!$D150:$DS150, 生産額_中分類, IF(列分類振分=DG$3, 1, 0))/SUMPRODUCT(生産額_中分類, IF(列分類振分=DG$3, 1, 0))</f>
        <v>#DIV/0!</v>
      </c>
      <c r="DH13" s="200" t="e">
        <f t="array" ref="DH13">SUMPRODUCT(計算_投入係数表_加工!$D150:$DS150, 生産額_中分類, IF(列分類振分=DH$3, 1, 0))/SUMPRODUCT(生産額_中分類, IF(列分類振分=DH$3, 1, 0))</f>
        <v>#DIV/0!</v>
      </c>
      <c r="DI13" s="200" t="e">
        <f t="array" ref="DI13">SUMPRODUCT(計算_投入係数表_加工!$D150:$DS150, 生産額_中分類, IF(列分類振分=DI$3, 1, 0))/SUMPRODUCT(生産額_中分類, IF(列分類振分=DI$3, 1, 0))</f>
        <v>#DIV/0!</v>
      </c>
      <c r="DJ13" s="200" t="e">
        <f t="array" ref="DJ13">SUMPRODUCT(計算_投入係数表_加工!$D150:$DS150, 生産額_中分類, IF(列分類振分=DJ$3, 1, 0))/SUMPRODUCT(生産額_中分類, IF(列分類振分=DJ$3, 1, 0))</f>
        <v>#DIV/0!</v>
      </c>
      <c r="DK13" s="200" t="e">
        <f t="array" ref="DK13">SUMPRODUCT(計算_投入係数表_加工!$D150:$DS150, 生産額_中分類, IF(列分類振分=DK$3, 1, 0))/SUMPRODUCT(生産額_中分類, IF(列分類振分=DK$3, 1, 0))</f>
        <v>#DIV/0!</v>
      </c>
      <c r="DL13" s="200" t="e">
        <f t="array" ref="DL13">SUMPRODUCT(計算_投入係数表_加工!$D150:$DS150, 生産額_中分類, IF(列分類振分=DL$3, 1, 0))/SUMPRODUCT(生産額_中分類, IF(列分類振分=DL$3, 1, 0))</f>
        <v>#DIV/0!</v>
      </c>
      <c r="DM13" s="200" t="e">
        <f t="array" ref="DM13">SUMPRODUCT(計算_投入係数表_加工!$D150:$DS150, 生産額_中分類, IF(列分類振分=DM$3, 1, 0))/SUMPRODUCT(生産額_中分類, IF(列分類振分=DM$3, 1, 0))</f>
        <v>#DIV/0!</v>
      </c>
      <c r="DN13" s="200" t="e">
        <f t="array" ref="DN13">SUMPRODUCT(計算_投入係数表_加工!$D150:$DS150, 生産額_中分類, IF(列分類振分=DN$3, 1, 0))/SUMPRODUCT(生産額_中分類, IF(列分類振分=DN$3, 1, 0))</f>
        <v>#DIV/0!</v>
      </c>
      <c r="DO13" s="200" t="e">
        <f t="array" ref="DO13">SUMPRODUCT(計算_投入係数表_加工!$D150:$DS150, 生産額_中分類, IF(列分類振分=DO$3, 1, 0))/SUMPRODUCT(生産額_中分類, IF(列分類振分=DO$3, 1, 0))</f>
        <v>#DIV/0!</v>
      </c>
      <c r="DP13" s="200" t="e">
        <f t="array" ref="DP13">SUMPRODUCT(計算_投入係数表_加工!$D150:$DS150, 生産額_中分類, IF(列分類振分=DP$3, 1, 0))/SUMPRODUCT(生産額_中分類, IF(列分類振分=DP$3, 1, 0))</f>
        <v>#DIV/0!</v>
      </c>
      <c r="DQ13" s="200" t="e">
        <f t="array" ref="DQ13">SUMPRODUCT(計算_投入係数表_加工!$D150:$DS150, 生産額_中分類, IF(列分類振分=DQ$3, 1, 0))/SUMPRODUCT(生産額_中分類, IF(列分類振分=DQ$3, 1, 0))</f>
        <v>#DIV/0!</v>
      </c>
      <c r="DR13" s="200" t="e">
        <f t="array" ref="DR13">SUMPRODUCT(計算_投入係数表_加工!$D150:$DS150, 生産額_中分類, IF(列分類振分=DR$3, 1, 0))/SUMPRODUCT(生産額_中分類, IF(列分類振分=DR$3, 1, 0))</f>
        <v>#DIV/0!</v>
      </c>
      <c r="DS13" s="200" t="e">
        <f t="array" ref="DS13">SUMPRODUCT(計算_投入係数表_加工!$D150:$DS150, 生産額_中分類, IF(列分類振分=DS$3, 1, 0))/SUMPRODUCT(生産額_中分類, IF(列分類振分=DS$3, 1, 0))</f>
        <v>#DIV/0!</v>
      </c>
      <c r="DT13" s="25">
        <f>SUMIF(振分, $C13, 計算_投入係数表_加工!DT$4:DT$123)</f>
        <v>5.1861071218725519E-2</v>
      </c>
    </row>
    <row r="14" spans="2:124" x14ac:dyDescent="0.25">
      <c r="B14" s="53">
        <v>11</v>
      </c>
      <c r="C14" s="192" t="str">
        <v>公務</v>
      </c>
      <c r="D14" s="193">
        <f t="array" ref="D14">SUMPRODUCT(計算_投入係数表_加工!$D151:$DS151, 生産額_中分類, IF(列分類振分=D$3, 1, 0))/SUMPRODUCT(生産額_中分類, IF(列分類振分=D$3, 1, 0))</f>
        <v>0</v>
      </c>
      <c r="E14" s="194">
        <f t="array" ref="E14">SUMPRODUCT(計算_投入係数表_加工!$D151:$DS151, 生産額_中分類, IF(列分類振分=E$3, 1, 0))/SUMPRODUCT(生産額_中分類, IF(列分類振分=E$3, 1, 0))</f>
        <v>0</v>
      </c>
      <c r="F14" s="194">
        <f t="array" ref="F14">SUMPRODUCT(計算_投入係数表_加工!$D151:$DS151, 生産額_中分類, IF(列分類振分=F$3, 1, 0))/SUMPRODUCT(生産額_中分類, IF(列分類振分=F$3, 1, 0))</f>
        <v>0</v>
      </c>
      <c r="G14" s="194">
        <f t="array" ref="G14">SUMPRODUCT(計算_投入係数表_加工!$D151:$DS151, 生産額_中分類, IF(列分類振分=G$3, 1, 0))/SUMPRODUCT(生産額_中分類, IF(列分類振分=G$3, 1, 0))</f>
        <v>0</v>
      </c>
      <c r="H14" s="194">
        <f t="array" ref="H14">SUMPRODUCT(計算_投入係数表_加工!$D151:$DS151, 生産額_中分類, IF(列分類振分=H$3, 1, 0))/SUMPRODUCT(生産額_中分類, IF(列分類振分=H$3, 1, 0))</f>
        <v>0</v>
      </c>
      <c r="I14" s="194">
        <f t="array" ref="I14">SUMPRODUCT(計算_投入係数表_加工!$D151:$DS151, 生産額_中分類, IF(列分類振分=I$3, 1, 0))/SUMPRODUCT(生産額_中分類, IF(列分類振分=I$3, 1, 0))</f>
        <v>0</v>
      </c>
      <c r="J14" s="194">
        <f t="array" ref="J14">SUMPRODUCT(計算_投入係数表_加工!$D151:$DS151, 生産額_中分類, IF(列分類振分=J$3, 1, 0))/SUMPRODUCT(生産額_中分類, IF(列分類振分=J$3, 1, 0))</f>
        <v>0</v>
      </c>
      <c r="K14" s="194">
        <f t="array" ref="K14">SUMPRODUCT(計算_投入係数表_加工!$D151:$DS151, 生産額_中分類, IF(列分類振分=K$3, 1, 0))/SUMPRODUCT(生産額_中分類, IF(列分類振分=K$3, 1, 0))</f>
        <v>0</v>
      </c>
      <c r="L14" s="194">
        <f t="array" ref="L14">SUMPRODUCT(計算_投入係数表_加工!$D151:$DS151, 生産額_中分類, IF(列分類振分=L$3, 1, 0))/SUMPRODUCT(生産額_中分類, IF(列分類振分=L$3, 1, 0))</f>
        <v>0</v>
      </c>
      <c r="M14" s="194">
        <f t="array" ref="M14">SUMPRODUCT(計算_投入係数表_加工!$D151:$DS151, 生産額_中分類, IF(列分類振分=M$3, 1, 0))/SUMPRODUCT(生産額_中分類, IF(列分類振分=M$3, 1, 0))</f>
        <v>0</v>
      </c>
      <c r="N14" s="194">
        <f t="array" ref="N14">SUMPRODUCT(計算_投入係数表_加工!$D151:$DS151, 生産額_中分類, IF(列分類振分=N$3, 1, 0))/SUMPRODUCT(生産額_中分類, IF(列分類振分=N$3, 1, 0))</f>
        <v>0</v>
      </c>
      <c r="O14" s="194">
        <f t="array" ref="O14">SUMPRODUCT(計算_投入係数表_加工!$D151:$DS151, 生産額_中分類, IF(列分類振分=O$3, 1, 0))/SUMPRODUCT(生産額_中分類, IF(列分類振分=O$3, 1, 0))</f>
        <v>0</v>
      </c>
      <c r="P14" s="194">
        <f t="array" ref="P14">SUMPRODUCT(計算_投入係数表_加工!$D151:$DS151, 生産額_中分類, IF(列分類振分=P$3, 1, 0))/SUMPRODUCT(生産額_中分類, IF(列分類振分=P$3, 1, 0))</f>
        <v>0.12861891350130675</v>
      </c>
      <c r="Q14" s="194" t="e">
        <f t="array" ref="Q14">SUMPRODUCT(計算_投入係数表_加工!$D151:$DS151, 生産額_中分類, IF(列分類振分=Q$3, 1, 0))/SUMPRODUCT(生産額_中分類, IF(列分類振分=Q$3, 1, 0))</f>
        <v>#DIV/0!</v>
      </c>
      <c r="R14" s="194" t="e">
        <f t="array" ref="R14">SUMPRODUCT(計算_投入係数表_加工!$D151:$DS151, 生産額_中分類, IF(列分類振分=R$3, 1, 0))/SUMPRODUCT(生産額_中分類, IF(列分類振分=R$3, 1, 0))</f>
        <v>#DIV/0!</v>
      </c>
      <c r="S14" s="194" t="e">
        <f t="array" ref="S14">SUMPRODUCT(計算_投入係数表_加工!$D151:$DS151, 生産額_中分類, IF(列分類振分=S$3, 1, 0))/SUMPRODUCT(生産額_中分類, IF(列分類振分=S$3, 1, 0))</f>
        <v>#DIV/0!</v>
      </c>
      <c r="T14" s="194" t="e">
        <f t="array" ref="T14">SUMPRODUCT(計算_投入係数表_加工!$D151:$DS151, 生産額_中分類, IF(列分類振分=T$3, 1, 0))/SUMPRODUCT(生産額_中分類, IF(列分類振分=T$3, 1, 0))</f>
        <v>#DIV/0!</v>
      </c>
      <c r="U14" s="194" t="e">
        <f t="array" ref="U14">SUMPRODUCT(計算_投入係数表_加工!$D151:$DS151, 生産額_中分類, IF(列分類振分=U$3, 1, 0))/SUMPRODUCT(生産額_中分類, IF(列分類振分=U$3, 1, 0))</f>
        <v>#DIV/0!</v>
      </c>
      <c r="V14" s="194" t="e">
        <f t="array" ref="V14">SUMPRODUCT(計算_投入係数表_加工!$D151:$DS151, 生産額_中分類, IF(列分類振分=V$3, 1, 0))/SUMPRODUCT(生産額_中分類, IF(列分類振分=V$3, 1, 0))</f>
        <v>#DIV/0!</v>
      </c>
      <c r="W14" s="194" t="e">
        <f t="array" ref="W14">SUMPRODUCT(計算_投入係数表_加工!$D151:$DS151, 生産額_中分類, IF(列分類振分=W$3, 1, 0))/SUMPRODUCT(生産額_中分類, IF(列分類振分=W$3, 1, 0))</f>
        <v>#DIV/0!</v>
      </c>
      <c r="X14" s="194" t="e">
        <f t="array" ref="X14">SUMPRODUCT(計算_投入係数表_加工!$D151:$DS151, 生産額_中分類, IF(列分類振分=X$3, 1, 0))/SUMPRODUCT(生産額_中分類, IF(列分類振分=X$3, 1, 0))</f>
        <v>#DIV/0!</v>
      </c>
      <c r="Y14" s="194" t="e">
        <f t="array" ref="Y14">SUMPRODUCT(計算_投入係数表_加工!$D151:$DS151, 生産額_中分類, IF(列分類振分=Y$3, 1, 0))/SUMPRODUCT(生産額_中分類, IF(列分類振分=Y$3, 1, 0))</f>
        <v>#DIV/0!</v>
      </c>
      <c r="Z14" s="194" t="e">
        <f t="array" ref="Z14">SUMPRODUCT(計算_投入係数表_加工!$D151:$DS151, 生産額_中分類, IF(列分類振分=Z$3, 1, 0))/SUMPRODUCT(生産額_中分類, IF(列分類振分=Z$3, 1, 0))</f>
        <v>#DIV/0!</v>
      </c>
      <c r="AA14" s="194" t="e">
        <f t="array" ref="AA14">SUMPRODUCT(計算_投入係数表_加工!$D151:$DS151, 生産額_中分類, IF(列分類振分=AA$3, 1, 0))/SUMPRODUCT(生産額_中分類, IF(列分類振分=AA$3, 1, 0))</f>
        <v>#DIV/0!</v>
      </c>
      <c r="AB14" s="194" t="e">
        <f t="array" ref="AB14">SUMPRODUCT(計算_投入係数表_加工!$D151:$DS151, 生産額_中分類, IF(列分類振分=AB$3, 1, 0))/SUMPRODUCT(生産額_中分類, IF(列分類振分=AB$3, 1, 0))</f>
        <v>#DIV/0!</v>
      </c>
      <c r="AC14" s="194" t="e">
        <f t="array" ref="AC14">SUMPRODUCT(計算_投入係数表_加工!$D151:$DS151, 生産額_中分類, IF(列分類振分=AC$3, 1, 0))/SUMPRODUCT(生産額_中分類, IF(列分類振分=AC$3, 1, 0))</f>
        <v>#DIV/0!</v>
      </c>
      <c r="AD14" s="194" t="e">
        <f t="array" ref="AD14">SUMPRODUCT(計算_投入係数表_加工!$D151:$DS151, 生産額_中分類, IF(列分類振分=AD$3, 1, 0))/SUMPRODUCT(生産額_中分類, IF(列分類振分=AD$3, 1, 0))</f>
        <v>#DIV/0!</v>
      </c>
      <c r="AE14" s="194" t="e">
        <f t="array" ref="AE14">SUMPRODUCT(計算_投入係数表_加工!$D151:$DS151, 生産額_中分類, IF(列分類振分=AE$3, 1, 0))/SUMPRODUCT(生産額_中分類, IF(列分類振分=AE$3, 1, 0))</f>
        <v>#DIV/0!</v>
      </c>
      <c r="AF14" s="194" t="e">
        <f t="array" ref="AF14">SUMPRODUCT(計算_投入係数表_加工!$D151:$DS151, 生産額_中分類, IF(列分類振分=AF$3, 1, 0))/SUMPRODUCT(生産額_中分類, IF(列分類振分=AF$3, 1, 0))</f>
        <v>#DIV/0!</v>
      </c>
      <c r="AG14" s="194" t="e">
        <f t="array" ref="AG14">SUMPRODUCT(計算_投入係数表_加工!$D151:$DS151, 生産額_中分類, IF(列分類振分=AG$3, 1, 0))/SUMPRODUCT(生産額_中分類, IF(列分類振分=AG$3, 1, 0))</f>
        <v>#DIV/0!</v>
      </c>
      <c r="AH14" s="194" t="e">
        <f t="array" ref="AH14">SUMPRODUCT(計算_投入係数表_加工!$D151:$DS151, 生産額_中分類, IF(列分類振分=AH$3, 1, 0))/SUMPRODUCT(生産額_中分類, IF(列分類振分=AH$3, 1, 0))</f>
        <v>#DIV/0!</v>
      </c>
      <c r="AI14" s="194" t="e">
        <f t="array" ref="AI14">SUMPRODUCT(計算_投入係数表_加工!$D151:$DS151, 生産額_中分類, IF(列分類振分=AI$3, 1, 0))/SUMPRODUCT(生産額_中分類, IF(列分類振分=AI$3, 1, 0))</f>
        <v>#DIV/0!</v>
      </c>
      <c r="AJ14" s="194" t="e">
        <f t="array" ref="AJ14">SUMPRODUCT(計算_投入係数表_加工!$D151:$DS151, 生産額_中分類, IF(列分類振分=AJ$3, 1, 0))/SUMPRODUCT(生産額_中分類, IF(列分類振分=AJ$3, 1, 0))</f>
        <v>#DIV/0!</v>
      </c>
      <c r="AK14" s="194" t="e">
        <f t="array" ref="AK14">SUMPRODUCT(計算_投入係数表_加工!$D151:$DS151, 生産額_中分類, IF(列分類振分=AK$3, 1, 0))/SUMPRODUCT(生産額_中分類, IF(列分類振分=AK$3, 1, 0))</f>
        <v>#DIV/0!</v>
      </c>
      <c r="AL14" s="194" t="e">
        <f t="array" ref="AL14">SUMPRODUCT(計算_投入係数表_加工!$D151:$DS151, 生産額_中分類, IF(列分類振分=AL$3, 1, 0))/SUMPRODUCT(生産額_中分類, IF(列分類振分=AL$3, 1, 0))</f>
        <v>#DIV/0!</v>
      </c>
      <c r="AM14" s="194" t="e">
        <f t="array" ref="AM14">SUMPRODUCT(計算_投入係数表_加工!$D151:$DS151, 生産額_中分類, IF(列分類振分=AM$3, 1, 0))/SUMPRODUCT(生産額_中分類, IF(列分類振分=AM$3, 1, 0))</f>
        <v>#DIV/0!</v>
      </c>
      <c r="AN14" s="194" t="e">
        <f t="array" ref="AN14">SUMPRODUCT(計算_投入係数表_加工!$D151:$DS151, 生産額_中分類, IF(列分類振分=AN$3, 1, 0))/SUMPRODUCT(生産額_中分類, IF(列分類振分=AN$3, 1, 0))</f>
        <v>#DIV/0!</v>
      </c>
      <c r="AO14" s="194" t="e">
        <f t="array" ref="AO14">SUMPRODUCT(計算_投入係数表_加工!$D151:$DS151, 生産額_中分類, IF(列分類振分=AO$3, 1, 0))/SUMPRODUCT(生産額_中分類, IF(列分類振分=AO$3, 1, 0))</f>
        <v>#DIV/0!</v>
      </c>
      <c r="AP14" s="194" t="e">
        <f t="array" ref="AP14">SUMPRODUCT(計算_投入係数表_加工!$D151:$DS151, 生産額_中分類, IF(列分類振分=AP$3, 1, 0))/SUMPRODUCT(生産額_中分類, IF(列分類振分=AP$3, 1, 0))</f>
        <v>#DIV/0!</v>
      </c>
      <c r="AQ14" s="194" t="e">
        <f t="array" ref="AQ14">SUMPRODUCT(計算_投入係数表_加工!$D151:$DS151, 生産額_中分類, IF(列分類振分=AQ$3, 1, 0))/SUMPRODUCT(生産額_中分類, IF(列分類振分=AQ$3, 1, 0))</f>
        <v>#DIV/0!</v>
      </c>
      <c r="AR14" s="194" t="e">
        <f t="array" ref="AR14">SUMPRODUCT(計算_投入係数表_加工!$D151:$DS151, 生産額_中分類, IF(列分類振分=AR$3, 1, 0))/SUMPRODUCT(生産額_中分類, IF(列分類振分=AR$3, 1, 0))</f>
        <v>#DIV/0!</v>
      </c>
      <c r="AS14" s="194" t="e">
        <f t="array" ref="AS14">SUMPRODUCT(計算_投入係数表_加工!$D151:$DS151, 生産額_中分類, IF(列分類振分=AS$3, 1, 0))/SUMPRODUCT(生産額_中分類, IF(列分類振分=AS$3, 1, 0))</f>
        <v>#DIV/0!</v>
      </c>
      <c r="AT14" s="194" t="e">
        <f t="array" ref="AT14">SUMPRODUCT(計算_投入係数表_加工!$D151:$DS151, 生産額_中分類, IF(列分類振分=AT$3, 1, 0))/SUMPRODUCT(生産額_中分類, IF(列分類振分=AT$3, 1, 0))</f>
        <v>#DIV/0!</v>
      </c>
      <c r="AU14" s="194" t="e">
        <f t="array" ref="AU14">SUMPRODUCT(計算_投入係数表_加工!$D151:$DS151, 生産額_中分類, IF(列分類振分=AU$3, 1, 0))/SUMPRODUCT(生産額_中分類, IF(列分類振分=AU$3, 1, 0))</f>
        <v>#DIV/0!</v>
      </c>
      <c r="AV14" s="194" t="e">
        <f t="array" ref="AV14">SUMPRODUCT(計算_投入係数表_加工!$D151:$DS151, 生産額_中分類, IF(列分類振分=AV$3, 1, 0))/SUMPRODUCT(生産額_中分類, IF(列分類振分=AV$3, 1, 0))</f>
        <v>#DIV/0!</v>
      </c>
      <c r="AW14" s="194" t="e">
        <f t="array" ref="AW14">SUMPRODUCT(計算_投入係数表_加工!$D151:$DS151, 生産額_中分類, IF(列分類振分=AW$3, 1, 0))/SUMPRODUCT(生産額_中分類, IF(列分類振分=AW$3, 1, 0))</f>
        <v>#DIV/0!</v>
      </c>
      <c r="AX14" s="194" t="e">
        <f t="array" ref="AX14">SUMPRODUCT(計算_投入係数表_加工!$D151:$DS151, 生産額_中分類, IF(列分類振分=AX$3, 1, 0))/SUMPRODUCT(生産額_中分類, IF(列分類振分=AX$3, 1, 0))</f>
        <v>#DIV/0!</v>
      </c>
      <c r="AY14" s="194" t="e">
        <f t="array" ref="AY14">SUMPRODUCT(計算_投入係数表_加工!$D151:$DS151, 生産額_中分類, IF(列分類振分=AY$3, 1, 0))/SUMPRODUCT(生産額_中分類, IF(列分類振分=AY$3, 1, 0))</f>
        <v>#DIV/0!</v>
      </c>
      <c r="AZ14" s="194" t="e">
        <f t="array" ref="AZ14">SUMPRODUCT(計算_投入係数表_加工!$D151:$DS151, 生産額_中分類, IF(列分類振分=AZ$3, 1, 0))/SUMPRODUCT(生産額_中分類, IF(列分類振分=AZ$3, 1, 0))</f>
        <v>#DIV/0!</v>
      </c>
      <c r="BA14" s="194" t="e">
        <f t="array" ref="BA14">SUMPRODUCT(計算_投入係数表_加工!$D151:$DS151, 生産額_中分類, IF(列分類振分=BA$3, 1, 0))/SUMPRODUCT(生産額_中分類, IF(列分類振分=BA$3, 1, 0))</f>
        <v>#DIV/0!</v>
      </c>
      <c r="BB14" s="194" t="e">
        <f t="array" ref="BB14">SUMPRODUCT(計算_投入係数表_加工!$D151:$DS151, 生産額_中分類, IF(列分類振分=BB$3, 1, 0))/SUMPRODUCT(生産額_中分類, IF(列分類振分=BB$3, 1, 0))</f>
        <v>#DIV/0!</v>
      </c>
      <c r="BC14" s="194" t="e">
        <f t="array" ref="BC14">SUMPRODUCT(計算_投入係数表_加工!$D151:$DS151, 生産額_中分類, IF(列分類振分=BC$3, 1, 0))/SUMPRODUCT(生産額_中分類, IF(列分類振分=BC$3, 1, 0))</f>
        <v>#DIV/0!</v>
      </c>
      <c r="BD14" s="194" t="e">
        <f t="array" ref="BD14">SUMPRODUCT(計算_投入係数表_加工!$D151:$DS151, 生産額_中分類, IF(列分類振分=BD$3, 1, 0))/SUMPRODUCT(生産額_中分類, IF(列分類振分=BD$3, 1, 0))</f>
        <v>#DIV/0!</v>
      </c>
      <c r="BE14" s="194" t="e">
        <f t="array" ref="BE14">SUMPRODUCT(計算_投入係数表_加工!$D151:$DS151, 生産額_中分類, IF(列分類振分=BE$3, 1, 0))/SUMPRODUCT(生産額_中分類, IF(列分類振分=BE$3, 1, 0))</f>
        <v>#DIV/0!</v>
      </c>
      <c r="BF14" s="194" t="e">
        <f t="array" ref="BF14">SUMPRODUCT(計算_投入係数表_加工!$D151:$DS151, 生産額_中分類, IF(列分類振分=BF$3, 1, 0))/SUMPRODUCT(生産額_中分類, IF(列分類振分=BF$3, 1, 0))</f>
        <v>#DIV/0!</v>
      </c>
      <c r="BG14" s="194" t="e">
        <f t="array" ref="BG14">SUMPRODUCT(計算_投入係数表_加工!$D151:$DS151, 生産額_中分類, IF(列分類振分=BG$3, 1, 0))/SUMPRODUCT(生産額_中分類, IF(列分類振分=BG$3, 1, 0))</f>
        <v>#DIV/0!</v>
      </c>
      <c r="BH14" s="194" t="e">
        <f t="array" ref="BH14">SUMPRODUCT(計算_投入係数表_加工!$D151:$DS151, 生産額_中分類, IF(列分類振分=BH$3, 1, 0))/SUMPRODUCT(生産額_中分類, IF(列分類振分=BH$3, 1, 0))</f>
        <v>#DIV/0!</v>
      </c>
      <c r="BI14" s="194" t="e">
        <f t="array" ref="BI14">SUMPRODUCT(計算_投入係数表_加工!$D151:$DS151, 生産額_中分類, IF(列分類振分=BI$3, 1, 0))/SUMPRODUCT(生産額_中分類, IF(列分類振分=BI$3, 1, 0))</f>
        <v>#DIV/0!</v>
      </c>
      <c r="BJ14" s="194" t="e">
        <f t="array" ref="BJ14">SUMPRODUCT(計算_投入係数表_加工!$D151:$DS151, 生産額_中分類, IF(列分類振分=BJ$3, 1, 0))/SUMPRODUCT(生産額_中分類, IF(列分類振分=BJ$3, 1, 0))</f>
        <v>#DIV/0!</v>
      </c>
      <c r="BK14" s="194" t="e">
        <f t="array" ref="BK14">SUMPRODUCT(計算_投入係数表_加工!$D151:$DS151, 生産額_中分類, IF(列分類振分=BK$3, 1, 0))/SUMPRODUCT(生産額_中分類, IF(列分類振分=BK$3, 1, 0))</f>
        <v>#DIV/0!</v>
      </c>
      <c r="BL14" s="194" t="e">
        <f t="array" ref="BL14">SUMPRODUCT(計算_投入係数表_加工!$D151:$DS151, 生産額_中分類, IF(列分類振分=BL$3, 1, 0))/SUMPRODUCT(生産額_中分類, IF(列分類振分=BL$3, 1, 0))</f>
        <v>#DIV/0!</v>
      </c>
      <c r="BM14" s="194" t="e">
        <f t="array" ref="BM14">SUMPRODUCT(計算_投入係数表_加工!$D151:$DS151, 生産額_中分類, IF(列分類振分=BM$3, 1, 0))/SUMPRODUCT(生産額_中分類, IF(列分類振分=BM$3, 1, 0))</f>
        <v>#DIV/0!</v>
      </c>
      <c r="BN14" s="194" t="e">
        <f t="array" ref="BN14">SUMPRODUCT(計算_投入係数表_加工!$D151:$DS151, 生産額_中分類, IF(列分類振分=BN$3, 1, 0))/SUMPRODUCT(生産額_中分類, IF(列分類振分=BN$3, 1, 0))</f>
        <v>#DIV/0!</v>
      </c>
      <c r="BO14" s="194" t="e">
        <f t="array" ref="BO14">SUMPRODUCT(計算_投入係数表_加工!$D151:$DS151, 生産額_中分類, IF(列分類振分=BO$3, 1, 0))/SUMPRODUCT(生産額_中分類, IF(列分類振分=BO$3, 1, 0))</f>
        <v>#DIV/0!</v>
      </c>
      <c r="BP14" s="194" t="e">
        <f t="array" ref="BP14">SUMPRODUCT(計算_投入係数表_加工!$D151:$DS151, 生産額_中分類, IF(列分類振分=BP$3, 1, 0))/SUMPRODUCT(生産額_中分類, IF(列分類振分=BP$3, 1, 0))</f>
        <v>#DIV/0!</v>
      </c>
      <c r="BQ14" s="194" t="e">
        <f t="array" ref="BQ14">SUMPRODUCT(計算_投入係数表_加工!$D151:$DS151, 生産額_中分類, IF(列分類振分=BQ$3, 1, 0))/SUMPRODUCT(生産額_中分類, IF(列分類振分=BQ$3, 1, 0))</f>
        <v>#DIV/0!</v>
      </c>
      <c r="BR14" s="194" t="e">
        <f t="array" ref="BR14">SUMPRODUCT(計算_投入係数表_加工!$D151:$DS151, 生産額_中分類, IF(列分類振分=BR$3, 1, 0))/SUMPRODUCT(生産額_中分類, IF(列分類振分=BR$3, 1, 0))</f>
        <v>#DIV/0!</v>
      </c>
      <c r="BS14" s="194" t="e">
        <f t="array" ref="BS14">SUMPRODUCT(計算_投入係数表_加工!$D151:$DS151, 生産額_中分類, IF(列分類振分=BS$3, 1, 0))/SUMPRODUCT(生産額_中分類, IF(列分類振分=BS$3, 1, 0))</f>
        <v>#DIV/0!</v>
      </c>
      <c r="BT14" s="194" t="e">
        <f t="array" ref="BT14">SUMPRODUCT(計算_投入係数表_加工!$D151:$DS151, 生産額_中分類, IF(列分類振分=BT$3, 1, 0))/SUMPRODUCT(生産額_中分類, IF(列分類振分=BT$3, 1, 0))</f>
        <v>#DIV/0!</v>
      </c>
      <c r="BU14" s="194" t="e">
        <f t="array" ref="BU14">SUMPRODUCT(計算_投入係数表_加工!$D151:$DS151, 生産額_中分類, IF(列分類振分=BU$3, 1, 0))/SUMPRODUCT(生産額_中分類, IF(列分類振分=BU$3, 1, 0))</f>
        <v>#DIV/0!</v>
      </c>
      <c r="BV14" s="194" t="e">
        <f t="array" ref="BV14">SUMPRODUCT(計算_投入係数表_加工!$D151:$DS151, 生産額_中分類, IF(列分類振分=BV$3, 1, 0))/SUMPRODUCT(生産額_中分類, IF(列分類振分=BV$3, 1, 0))</f>
        <v>#DIV/0!</v>
      </c>
      <c r="BW14" s="194" t="e">
        <f t="array" ref="BW14">SUMPRODUCT(計算_投入係数表_加工!$D151:$DS151, 生産額_中分類, IF(列分類振分=BW$3, 1, 0))/SUMPRODUCT(生産額_中分類, IF(列分類振分=BW$3, 1, 0))</f>
        <v>#DIV/0!</v>
      </c>
      <c r="BX14" s="194" t="e">
        <f t="array" ref="BX14">SUMPRODUCT(計算_投入係数表_加工!$D151:$DS151, 生産額_中分類, IF(列分類振分=BX$3, 1, 0))/SUMPRODUCT(生産額_中分類, IF(列分類振分=BX$3, 1, 0))</f>
        <v>#DIV/0!</v>
      </c>
      <c r="BY14" s="194" t="e">
        <f t="array" ref="BY14">SUMPRODUCT(計算_投入係数表_加工!$D151:$DS151, 生産額_中分類, IF(列分類振分=BY$3, 1, 0))/SUMPRODUCT(生産額_中分類, IF(列分類振分=BY$3, 1, 0))</f>
        <v>#DIV/0!</v>
      </c>
      <c r="BZ14" s="194" t="e">
        <f t="array" ref="BZ14">SUMPRODUCT(計算_投入係数表_加工!$D151:$DS151, 生産額_中分類, IF(列分類振分=BZ$3, 1, 0))/SUMPRODUCT(生産額_中分類, IF(列分類振分=BZ$3, 1, 0))</f>
        <v>#DIV/0!</v>
      </c>
      <c r="CA14" s="194" t="e">
        <f t="array" ref="CA14">SUMPRODUCT(計算_投入係数表_加工!$D151:$DS151, 生産額_中分類, IF(列分類振分=CA$3, 1, 0))/SUMPRODUCT(生産額_中分類, IF(列分類振分=CA$3, 1, 0))</f>
        <v>#DIV/0!</v>
      </c>
      <c r="CB14" s="194" t="e">
        <f t="array" ref="CB14">SUMPRODUCT(計算_投入係数表_加工!$D151:$DS151, 生産額_中分類, IF(列分類振分=CB$3, 1, 0))/SUMPRODUCT(生産額_中分類, IF(列分類振分=CB$3, 1, 0))</f>
        <v>#DIV/0!</v>
      </c>
      <c r="CC14" s="194" t="e">
        <f t="array" ref="CC14">SUMPRODUCT(計算_投入係数表_加工!$D151:$DS151, 生産額_中分類, IF(列分類振分=CC$3, 1, 0))/SUMPRODUCT(生産額_中分類, IF(列分類振分=CC$3, 1, 0))</f>
        <v>#DIV/0!</v>
      </c>
      <c r="CD14" s="194" t="e">
        <f t="array" ref="CD14">SUMPRODUCT(計算_投入係数表_加工!$D151:$DS151, 生産額_中分類, IF(列分類振分=CD$3, 1, 0))/SUMPRODUCT(生産額_中分類, IF(列分類振分=CD$3, 1, 0))</f>
        <v>#DIV/0!</v>
      </c>
      <c r="CE14" s="194" t="e">
        <f t="array" ref="CE14">SUMPRODUCT(計算_投入係数表_加工!$D151:$DS151, 生産額_中分類, IF(列分類振分=CE$3, 1, 0))/SUMPRODUCT(生産額_中分類, IF(列分類振分=CE$3, 1, 0))</f>
        <v>#DIV/0!</v>
      </c>
      <c r="CF14" s="194" t="e">
        <f t="array" ref="CF14">SUMPRODUCT(計算_投入係数表_加工!$D151:$DS151, 生産額_中分類, IF(列分類振分=CF$3, 1, 0))/SUMPRODUCT(生産額_中分類, IF(列分類振分=CF$3, 1, 0))</f>
        <v>#DIV/0!</v>
      </c>
      <c r="CG14" s="194" t="e">
        <f t="array" ref="CG14">SUMPRODUCT(計算_投入係数表_加工!$D151:$DS151, 生産額_中分類, IF(列分類振分=CG$3, 1, 0))/SUMPRODUCT(生産額_中分類, IF(列分類振分=CG$3, 1, 0))</f>
        <v>#DIV/0!</v>
      </c>
      <c r="CH14" s="194" t="e">
        <f t="array" ref="CH14">SUMPRODUCT(計算_投入係数表_加工!$D151:$DS151, 生産額_中分類, IF(列分類振分=CH$3, 1, 0))/SUMPRODUCT(生産額_中分類, IF(列分類振分=CH$3, 1, 0))</f>
        <v>#DIV/0!</v>
      </c>
      <c r="CI14" s="194" t="e">
        <f t="array" ref="CI14">SUMPRODUCT(計算_投入係数表_加工!$D151:$DS151, 生産額_中分類, IF(列分類振分=CI$3, 1, 0))/SUMPRODUCT(生産額_中分類, IF(列分類振分=CI$3, 1, 0))</f>
        <v>#DIV/0!</v>
      </c>
      <c r="CJ14" s="194" t="e">
        <f t="array" ref="CJ14">SUMPRODUCT(計算_投入係数表_加工!$D151:$DS151, 生産額_中分類, IF(列分類振分=CJ$3, 1, 0))/SUMPRODUCT(生産額_中分類, IF(列分類振分=CJ$3, 1, 0))</f>
        <v>#DIV/0!</v>
      </c>
      <c r="CK14" s="194" t="e">
        <f t="array" ref="CK14">SUMPRODUCT(計算_投入係数表_加工!$D151:$DS151, 生産額_中分類, IF(列分類振分=CK$3, 1, 0))/SUMPRODUCT(生産額_中分類, IF(列分類振分=CK$3, 1, 0))</f>
        <v>#DIV/0!</v>
      </c>
      <c r="CL14" s="194" t="e">
        <f t="array" ref="CL14">SUMPRODUCT(計算_投入係数表_加工!$D151:$DS151, 生産額_中分類, IF(列分類振分=CL$3, 1, 0))/SUMPRODUCT(生産額_中分類, IF(列分類振分=CL$3, 1, 0))</f>
        <v>#DIV/0!</v>
      </c>
      <c r="CM14" s="194" t="e">
        <f t="array" ref="CM14">SUMPRODUCT(計算_投入係数表_加工!$D151:$DS151, 生産額_中分類, IF(列分類振分=CM$3, 1, 0))/SUMPRODUCT(生産額_中分類, IF(列分類振分=CM$3, 1, 0))</f>
        <v>#DIV/0!</v>
      </c>
      <c r="CN14" s="194" t="e">
        <f t="array" ref="CN14">SUMPRODUCT(計算_投入係数表_加工!$D151:$DS151, 生産額_中分類, IF(列分類振分=CN$3, 1, 0))/SUMPRODUCT(生産額_中分類, IF(列分類振分=CN$3, 1, 0))</f>
        <v>#DIV/0!</v>
      </c>
      <c r="CO14" s="194" t="e">
        <f t="array" ref="CO14">SUMPRODUCT(計算_投入係数表_加工!$D151:$DS151, 生産額_中分類, IF(列分類振分=CO$3, 1, 0))/SUMPRODUCT(生産額_中分類, IF(列分類振分=CO$3, 1, 0))</f>
        <v>#DIV/0!</v>
      </c>
      <c r="CP14" s="194" t="e">
        <f t="array" ref="CP14">SUMPRODUCT(計算_投入係数表_加工!$D151:$DS151, 生産額_中分類, IF(列分類振分=CP$3, 1, 0))/SUMPRODUCT(生産額_中分類, IF(列分類振分=CP$3, 1, 0))</f>
        <v>#DIV/0!</v>
      </c>
      <c r="CQ14" s="194" t="e">
        <f t="array" ref="CQ14">SUMPRODUCT(計算_投入係数表_加工!$D151:$DS151, 生産額_中分類, IF(列分類振分=CQ$3, 1, 0))/SUMPRODUCT(生産額_中分類, IF(列分類振分=CQ$3, 1, 0))</f>
        <v>#DIV/0!</v>
      </c>
      <c r="CR14" s="194" t="e">
        <f t="array" ref="CR14">SUMPRODUCT(計算_投入係数表_加工!$D151:$DS151, 生産額_中分類, IF(列分類振分=CR$3, 1, 0))/SUMPRODUCT(生産額_中分類, IF(列分類振分=CR$3, 1, 0))</f>
        <v>#DIV/0!</v>
      </c>
      <c r="CS14" s="194" t="e">
        <f t="array" ref="CS14">SUMPRODUCT(計算_投入係数表_加工!$D151:$DS151, 生産額_中分類, IF(列分類振分=CS$3, 1, 0))/SUMPRODUCT(生産額_中分類, IF(列分類振分=CS$3, 1, 0))</f>
        <v>#DIV/0!</v>
      </c>
      <c r="CT14" s="194" t="e">
        <f t="array" ref="CT14">SUMPRODUCT(計算_投入係数表_加工!$D151:$DS151, 生産額_中分類, IF(列分類振分=CT$3, 1, 0))/SUMPRODUCT(生産額_中分類, IF(列分類振分=CT$3, 1, 0))</f>
        <v>#DIV/0!</v>
      </c>
      <c r="CU14" s="194" t="e">
        <f t="array" ref="CU14">SUMPRODUCT(計算_投入係数表_加工!$D151:$DS151, 生産額_中分類, IF(列分類振分=CU$3, 1, 0))/SUMPRODUCT(生産額_中分類, IF(列分類振分=CU$3, 1, 0))</f>
        <v>#DIV/0!</v>
      </c>
      <c r="CV14" s="194" t="e">
        <f t="array" ref="CV14">SUMPRODUCT(計算_投入係数表_加工!$D151:$DS151, 生産額_中分類, IF(列分類振分=CV$3, 1, 0))/SUMPRODUCT(生産額_中分類, IF(列分類振分=CV$3, 1, 0))</f>
        <v>#DIV/0!</v>
      </c>
      <c r="CW14" s="194" t="e">
        <f t="array" ref="CW14">SUMPRODUCT(計算_投入係数表_加工!$D151:$DS151, 生産額_中分類, IF(列分類振分=CW$3, 1, 0))/SUMPRODUCT(生産額_中分類, IF(列分類振分=CW$3, 1, 0))</f>
        <v>#DIV/0!</v>
      </c>
      <c r="CX14" s="194" t="e">
        <f t="array" ref="CX14">SUMPRODUCT(計算_投入係数表_加工!$D151:$DS151, 生産額_中分類, IF(列分類振分=CX$3, 1, 0))/SUMPRODUCT(生産額_中分類, IF(列分類振分=CX$3, 1, 0))</f>
        <v>#DIV/0!</v>
      </c>
      <c r="CY14" s="194" t="e">
        <f t="array" ref="CY14">SUMPRODUCT(計算_投入係数表_加工!$D151:$DS151, 生産額_中分類, IF(列分類振分=CY$3, 1, 0))/SUMPRODUCT(生産額_中分類, IF(列分類振分=CY$3, 1, 0))</f>
        <v>#DIV/0!</v>
      </c>
      <c r="CZ14" s="194" t="e">
        <f t="array" ref="CZ14">SUMPRODUCT(計算_投入係数表_加工!$D151:$DS151, 生産額_中分類, IF(列分類振分=CZ$3, 1, 0))/SUMPRODUCT(生産額_中分類, IF(列分類振分=CZ$3, 1, 0))</f>
        <v>#DIV/0!</v>
      </c>
      <c r="DA14" s="194" t="e">
        <f t="array" ref="DA14">SUMPRODUCT(計算_投入係数表_加工!$D151:$DS151, 生産額_中分類, IF(列分類振分=DA$3, 1, 0))/SUMPRODUCT(生産額_中分類, IF(列分類振分=DA$3, 1, 0))</f>
        <v>#DIV/0!</v>
      </c>
      <c r="DB14" s="194" t="e">
        <f t="array" ref="DB14">SUMPRODUCT(計算_投入係数表_加工!$D151:$DS151, 生産額_中分類, IF(列分類振分=DB$3, 1, 0))/SUMPRODUCT(生産額_中分類, IF(列分類振分=DB$3, 1, 0))</f>
        <v>#DIV/0!</v>
      </c>
      <c r="DC14" s="194" t="e">
        <f t="array" ref="DC14">SUMPRODUCT(計算_投入係数表_加工!$D151:$DS151, 生産額_中分類, IF(列分類振分=DC$3, 1, 0))/SUMPRODUCT(生産額_中分類, IF(列分類振分=DC$3, 1, 0))</f>
        <v>#DIV/0!</v>
      </c>
      <c r="DD14" s="194" t="e">
        <f t="array" ref="DD14">SUMPRODUCT(計算_投入係数表_加工!$D151:$DS151, 生産額_中分類, IF(列分類振分=DD$3, 1, 0))/SUMPRODUCT(生産額_中分類, IF(列分類振分=DD$3, 1, 0))</f>
        <v>#DIV/0!</v>
      </c>
      <c r="DE14" s="194" t="e">
        <f t="array" ref="DE14">SUMPRODUCT(計算_投入係数表_加工!$D151:$DS151, 生産額_中分類, IF(列分類振分=DE$3, 1, 0))/SUMPRODUCT(生産額_中分類, IF(列分類振分=DE$3, 1, 0))</f>
        <v>#DIV/0!</v>
      </c>
      <c r="DF14" s="194" t="e">
        <f t="array" ref="DF14">SUMPRODUCT(計算_投入係数表_加工!$D151:$DS151, 生産額_中分類, IF(列分類振分=DF$3, 1, 0))/SUMPRODUCT(生産額_中分類, IF(列分類振分=DF$3, 1, 0))</f>
        <v>#DIV/0!</v>
      </c>
      <c r="DG14" s="194" t="e">
        <f t="array" ref="DG14">SUMPRODUCT(計算_投入係数表_加工!$D151:$DS151, 生産額_中分類, IF(列分類振分=DG$3, 1, 0))/SUMPRODUCT(生産額_中分類, IF(列分類振分=DG$3, 1, 0))</f>
        <v>#DIV/0!</v>
      </c>
      <c r="DH14" s="194" t="e">
        <f t="array" ref="DH14">SUMPRODUCT(計算_投入係数表_加工!$D151:$DS151, 生産額_中分類, IF(列分類振分=DH$3, 1, 0))/SUMPRODUCT(生産額_中分類, IF(列分類振分=DH$3, 1, 0))</f>
        <v>#DIV/0!</v>
      </c>
      <c r="DI14" s="194" t="e">
        <f t="array" ref="DI14">SUMPRODUCT(計算_投入係数表_加工!$D151:$DS151, 生産額_中分類, IF(列分類振分=DI$3, 1, 0))/SUMPRODUCT(生産額_中分類, IF(列分類振分=DI$3, 1, 0))</f>
        <v>#DIV/0!</v>
      </c>
      <c r="DJ14" s="194" t="e">
        <f t="array" ref="DJ14">SUMPRODUCT(計算_投入係数表_加工!$D151:$DS151, 生産額_中分類, IF(列分類振分=DJ$3, 1, 0))/SUMPRODUCT(生産額_中分類, IF(列分類振分=DJ$3, 1, 0))</f>
        <v>#DIV/0!</v>
      </c>
      <c r="DK14" s="194" t="e">
        <f t="array" ref="DK14">SUMPRODUCT(計算_投入係数表_加工!$D151:$DS151, 生産額_中分類, IF(列分類振分=DK$3, 1, 0))/SUMPRODUCT(生産額_中分類, IF(列分類振分=DK$3, 1, 0))</f>
        <v>#DIV/0!</v>
      </c>
      <c r="DL14" s="194" t="e">
        <f t="array" ref="DL14">SUMPRODUCT(計算_投入係数表_加工!$D151:$DS151, 生産額_中分類, IF(列分類振分=DL$3, 1, 0))/SUMPRODUCT(生産額_中分類, IF(列分類振分=DL$3, 1, 0))</f>
        <v>#DIV/0!</v>
      </c>
      <c r="DM14" s="194" t="e">
        <f t="array" ref="DM14">SUMPRODUCT(計算_投入係数表_加工!$D151:$DS151, 生産額_中分類, IF(列分類振分=DM$3, 1, 0))/SUMPRODUCT(生産額_中分類, IF(列分類振分=DM$3, 1, 0))</f>
        <v>#DIV/0!</v>
      </c>
      <c r="DN14" s="194" t="e">
        <f t="array" ref="DN14">SUMPRODUCT(計算_投入係数表_加工!$D151:$DS151, 生産額_中分類, IF(列分類振分=DN$3, 1, 0))/SUMPRODUCT(生産額_中分類, IF(列分類振分=DN$3, 1, 0))</f>
        <v>#DIV/0!</v>
      </c>
      <c r="DO14" s="194" t="e">
        <f t="array" ref="DO14">SUMPRODUCT(計算_投入係数表_加工!$D151:$DS151, 生産額_中分類, IF(列分類振分=DO$3, 1, 0))/SUMPRODUCT(生産額_中分類, IF(列分類振分=DO$3, 1, 0))</f>
        <v>#DIV/0!</v>
      </c>
      <c r="DP14" s="194" t="e">
        <f t="array" ref="DP14">SUMPRODUCT(計算_投入係数表_加工!$D151:$DS151, 生産額_中分類, IF(列分類振分=DP$3, 1, 0))/SUMPRODUCT(生産額_中分類, IF(列分類振分=DP$3, 1, 0))</f>
        <v>#DIV/0!</v>
      </c>
      <c r="DQ14" s="194" t="e">
        <f t="array" ref="DQ14">SUMPRODUCT(計算_投入係数表_加工!$D151:$DS151, 生産額_中分類, IF(列分類振分=DQ$3, 1, 0))/SUMPRODUCT(生産額_中分類, IF(列分類振分=DQ$3, 1, 0))</f>
        <v>#DIV/0!</v>
      </c>
      <c r="DR14" s="194" t="e">
        <f t="array" ref="DR14">SUMPRODUCT(計算_投入係数表_加工!$D151:$DS151, 生産額_中分類, IF(列分類振分=DR$3, 1, 0))/SUMPRODUCT(生産額_中分類, IF(列分類振分=DR$3, 1, 0))</f>
        <v>#DIV/0!</v>
      </c>
      <c r="DS14" s="194" t="e">
        <f t="array" ref="DS14">SUMPRODUCT(計算_投入係数表_加工!$D151:$DS151, 生産額_中分類, IF(列分類振分=DS$3, 1, 0))/SUMPRODUCT(生産額_中分類, IF(列分類振分=DS$3, 1, 0))</f>
        <v>#DIV/0!</v>
      </c>
      <c r="DT14" s="23">
        <f>SUMIF(振分, $C14, 計算_投入係数表_加工!DT$4:DT$123)</f>
        <v>7.5770453523160166E-4</v>
      </c>
    </row>
    <row r="15" spans="2:124" x14ac:dyDescent="0.25">
      <c r="B15" s="53">
        <v>12</v>
      </c>
      <c r="C15" s="192" t="str">
        <v>サービス業</v>
      </c>
      <c r="D15" s="193">
        <f t="array" ref="D15">SUMPRODUCT(計算_投入係数表_加工!$D152:$DS152, 生産額_中分類, IF(列分類振分=D$3, 1, 0))/SUMPRODUCT(生産額_中分類, IF(列分類振分=D$3, 1, 0))</f>
        <v>3.8448038981633285E-2</v>
      </c>
      <c r="E15" s="194">
        <f t="array" ref="E15">SUMPRODUCT(計算_投入係数表_加工!$D152:$DS152, 生産額_中分類, IF(列分類振分=E$3, 1, 0))/SUMPRODUCT(生産額_中分類, IF(列分類振分=E$3, 1, 0))</f>
        <v>3.8658071192945384E-2</v>
      </c>
      <c r="F15" s="194">
        <f t="array" ref="F15">SUMPRODUCT(計算_投入係数表_加工!$D152:$DS152, 生産額_中分類, IF(列分類振分=F$3, 1, 0))/SUMPRODUCT(生産額_中分類, IF(列分類振分=F$3, 1, 0))</f>
        <v>2.8410175892724536E-2</v>
      </c>
      <c r="G15" s="194">
        <f t="array" ref="G15">SUMPRODUCT(計算_投入係数表_加工!$D152:$DS152, 生産額_中分類, IF(列分類振分=G$3, 1, 0))/SUMPRODUCT(生産額_中分類, IF(列分類振分=G$3, 1, 0))</f>
        <v>0.15228875209848908</v>
      </c>
      <c r="H15" s="194">
        <f t="array" ref="H15">SUMPRODUCT(計算_投入係数表_加工!$D152:$DS152, 生産額_中分類, IF(列分類振分=H$3, 1, 0))/SUMPRODUCT(生産額_中分類, IF(列分類振分=H$3, 1, 0))</f>
        <v>3.2872208218005253E-2</v>
      </c>
      <c r="I15" s="194">
        <f t="array" ref="I15">SUMPRODUCT(計算_投入係数表_加工!$D152:$DS152, 生産額_中分類, IF(列分類振分=I$3, 1, 0))/SUMPRODUCT(生産額_中分類, IF(列分類振分=I$3, 1, 0))</f>
        <v>0.12206542109627273</v>
      </c>
      <c r="J15" s="194">
        <f t="array" ref="J15">SUMPRODUCT(計算_投入係数表_加工!$D152:$DS152, 生産額_中分類, IF(列分類振分=J$3, 1, 0))/SUMPRODUCT(生産額_中分類, IF(列分類振分=J$3, 1, 0))</f>
        <v>0.10223481235309491</v>
      </c>
      <c r="K15" s="194">
        <f t="array" ref="K15">SUMPRODUCT(計算_投入係数表_加工!$D152:$DS152, 生産額_中分類, IF(列分類振分=K$3, 1, 0))/SUMPRODUCT(生産額_中分類, IF(列分類振分=K$3, 1, 0))</f>
        <v>7.9713164579748225E-2</v>
      </c>
      <c r="L15" s="194">
        <f t="array" ref="L15">SUMPRODUCT(計算_投入係数表_加工!$D152:$DS152, 生産額_中分類, IF(列分類振分=L$3, 1, 0))/SUMPRODUCT(生産額_中分類, IF(列分類振分=L$3, 1, 0))</f>
        <v>5.4678892244250495E-2</v>
      </c>
      <c r="M15" s="194">
        <f t="array" ref="M15">SUMPRODUCT(計算_投入係数表_加工!$D152:$DS152, 生産額_中分類, IF(列分類振分=M$3, 1, 0))/SUMPRODUCT(生産額_中分類, IF(列分類振分=M$3, 1, 0))</f>
        <v>0.10247945591899656</v>
      </c>
      <c r="N15" s="194">
        <f t="array" ref="N15">SUMPRODUCT(計算_投入係数表_加工!$D152:$DS152, 生産額_中分類, IF(列分類振分=N$3, 1, 0))/SUMPRODUCT(生産額_中分類, IF(列分類振分=N$3, 1, 0))</f>
        <v>6.518502990203813E-2</v>
      </c>
      <c r="O15" s="194">
        <f t="array" ref="O15">SUMPRODUCT(計算_投入係数表_加工!$D152:$DS152, 生産額_中分類, IF(列分類振分=O$3, 1, 0))/SUMPRODUCT(生産額_中分類, IF(列分類振分=O$3, 1, 0))</f>
        <v>8.5652014956599784E-2</v>
      </c>
      <c r="P15" s="194">
        <f t="array" ref="P15">SUMPRODUCT(計算_投入係数表_加工!$D152:$DS152, 生産額_中分類, IF(列分類振分=P$3, 1, 0))/SUMPRODUCT(生産額_中分類, IF(列分類振分=P$3, 1, 0))</f>
        <v>9.2025069143132604E-2</v>
      </c>
      <c r="Q15" s="194" t="e">
        <f t="array" ref="Q15">SUMPRODUCT(計算_投入係数表_加工!$D152:$DS152, 生産額_中分類, IF(列分類振分=Q$3, 1, 0))/SUMPRODUCT(生産額_中分類, IF(列分類振分=Q$3, 1, 0))</f>
        <v>#DIV/0!</v>
      </c>
      <c r="R15" s="194" t="e">
        <f t="array" ref="R15">SUMPRODUCT(計算_投入係数表_加工!$D152:$DS152, 生産額_中分類, IF(列分類振分=R$3, 1, 0))/SUMPRODUCT(生産額_中分類, IF(列分類振分=R$3, 1, 0))</f>
        <v>#DIV/0!</v>
      </c>
      <c r="S15" s="194" t="e">
        <f t="array" ref="S15">SUMPRODUCT(計算_投入係数表_加工!$D152:$DS152, 生産額_中分類, IF(列分類振分=S$3, 1, 0))/SUMPRODUCT(生産額_中分類, IF(列分類振分=S$3, 1, 0))</f>
        <v>#DIV/0!</v>
      </c>
      <c r="T15" s="194" t="e">
        <f t="array" ref="T15">SUMPRODUCT(計算_投入係数表_加工!$D152:$DS152, 生産額_中分類, IF(列分類振分=T$3, 1, 0))/SUMPRODUCT(生産額_中分類, IF(列分類振分=T$3, 1, 0))</f>
        <v>#DIV/0!</v>
      </c>
      <c r="U15" s="194" t="e">
        <f t="array" ref="U15">SUMPRODUCT(計算_投入係数表_加工!$D152:$DS152, 生産額_中分類, IF(列分類振分=U$3, 1, 0))/SUMPRODUCT(生産額_中分類, IF(列分類振分=U$3, 1, 0))</f>
        <v>#DIV/0!</v>
      </c>
      <c r="V15" s="194" t="e">
        <f t="array" ref="V15">SUMPRODUCT(計算_投入係数表_加工!$D152:$DS152, 生産額_中分類, IF(列分類振分=V$3, 1, 0))/SUMPRODUCT(生産額_中分類, IF(列分類振分=V$3, 1, 0))</f>
        <v>#DIV/0!</v>
      </c>
      <c r="W15" s="194" t="e">
        <f t="array" ref="W15">SUMPRODUCT(計算_投入係数表_加工!$D152:$DS152, 生産額_中分類, IF(列分類振分=W$3, 1, 0))/SUMPRODUCT(生産額_中分類, IF(列分類振分=W$3, 1, 0))</f>
        <v>#DIV/0!</v>
      </c>
      <c r="X15" s="194" t="e">
        <f t="array" ref="X15">SUMPRODUCT(計算_投入係数表_加工!$D152:$DS152, 生産額_中分類, IF(列分類振分=X$3, 1, 0))/SUMPRODUCT(生産額_中分類, IF(列分類振分=X$3, 1, 0))</f>
        <v>#DIV/0!</v>
      </c>
      <c r="Y15" s="194" t="e">
        <f t="array" ref="Y15">SUMPRODUCT(計算_投入係数表_加工!$D152:$DS152, 生産額_中分類, IF(列分類振分=Y$3, 1, 0))/SUMPRODUCT(生産額_中分類, IF(列分類振分=Y$3, 1, 0))</f>
        <v>#DIV/0!</v>
      </c>
      <c r="Z15" s="194" t="e">
        <f t="array" ref="Z15">SUMPRODUCT(計算_投入係数表_加工!$D152:$DS152, 生産額_中分類, IF(列分類振分=Z$3, 1, 0))/SUMPRODUCT(生産額_中分類, IF(列分類振分=Z$3, 1, 0))</f>
        <v>#DIV/0!</v>
      </c>
      <c r="AA15" s="194" t="e">
        <f t="array" ref="AA15">SUMPRODUCT(計算_投入係数表_加工!$D152:$DS152, 生産額_中分類, IF(列分類振分=AA$3, 1, 0))/SUMPRODUCT(生産額_中分類, IF(列分類振分=AA$3, 1, 0))</f>
        <v>#DIV/0!</v>
      </c>
      <c r="AB15" s="194" t="e">
        <f t="array" ref="AB15">SUMPRODUCT(計算_投入係数表_加工!$D152:$DS152, 生産額_中分類, IF(列分類振分=AB$3, 1, 0))/SUMPRODUCT(生産額_中分類, IF(列分類振分=AB$3, 1, 0))</f>
        <v>#DIV/0!</v>
      </c>
      <c r="AC15" s="194" t="e">
        <f t="array" ref="AC15">SUMPRODUCT(計算_投入係数表_加工!$D152:$DS152, 生産額_中分類, IF(列分類振分=AC$3, 1, 0))/SUMPRODUCT(生産額_中分類, IF(列分類振分=AC$3, 1, 0))</f>
        <v>#DIV/0!</v>
      </c>
      <c r="AD15" s="194" t="e">
        <f t="array" ref="AD15">SUMPRODUCT(計算_投入係数表_加工!$D152:$DS152, 生産額_中分類, IF(列分類振分=AD$3, 1, 0))/SUMPRODUCT(生産額_中分類, IF(列分類振分=AD$3, 1, 0))</f>
        <v>#DIV/0!</v>
      </c>
      <c r="AE15" s="194" t="e">
        <f t="array" ref="AE15">SUMPRODUCT(計算_投入係数表_加工!$D152:$DS152, 生産額_中分類, IF(列分類振分=AE$3, 1, 0))/SUMPRODUCT(生産額_中分類, IF(列分類振分=AE$3, 1, 0))</f>
        <v>#DIV/0!</v>
      </c>
      <c r="AF15" s="194" t="e">
        <f t="array" ref="AF15">SUMPRODUCT(計算_投入係数表_加工!$D152:$DS152, 生産額_中分類, IF(列分類振分=AF$3, 1, 0))/SUMPRODUCT(生産額_中分類, IF(列分類振分=AF$3, 1, 0))</f>
        <v>#DIV/0!</v>
      </c>
      <c r="AG15" s="194" t="e">
        <f t="array" ref="AG15">SUMPRODUCT(計算_投入係数表_加工!$D152:$DS152, 生産額_中分類, IF(列分類振分=AG$3, 1, 0))/SUMPRODUCT(生産額_中分類, IF(列分類振分=AG$3, 1, 0))</f>
        <v>#DIV/0!</v>
      </c>
      <c r="AH15" s="194" t="e">
        <f t="array" ref="AH15">SUMPRODUCT(計算_投入係数表_加工!$D152:$DS152, 生産額_中分類, IF(列分類振分=AH$3, 1, 0))/SUMPRODUCT(生産額_中分類, IF(列分類振分=AH$3, 1, 0))</f>
        <v>#DIV/0!</v>
      </c>
      <c r="AI15" s="194" t="e">
        <f t="array" ref="AI15">SUMPRODUCT(計算_投入係数表_加工!$D152:$DS152, 生産額_中分類, IF(列分類振分=AI$3, 1, 0))/SUMPRODUCT(生産額_中分類, IF(列分類振分=AI$3, 1, 0))</f>
        <v>#DIV/0!</v>
      </c>
      <c r="AJ15" s="194" t="e">
        <f t="array" ref="AJ15">SUMPRODUCT(計算_投入係数表_加工!$D152:$DS152, 生産額_中分類, IF(列分類振分=AJ$3, 1, 0))/SUMPRODUCT(生産額_中分類, IF(列分類振分=AJ$3, 1, 0))</f>
        <v>#DIV/0!</v>
      </c>
      <c r="AK15" s="194" t="e">
        <f t="array" ref="AK15">SUMPRODUCT(計算_投入係数表_加工!$D152:$DS152, 生産額_中分類, IF(列分類振分=AK$3, 1, 0))/SUMPRODUCT(生産額_中分類, IF(列分類振分=AK$3, 1, 0))</f>
        <v>#DIV/0!</v>
      </c>
      <c r="AL15" s="194" t="e">
        <f t="array" ref="AL15">SUMPRODUCT(計算_投入係数表_加工!$D152:$DS152, 生産額_中分類, IF(列分類振分=AL$3, 1, 0))/SUMPRODUCT(生産額_中分類, IF(列分類振分=AL$3, 1, 0))</f>
        <v>#DIV/0!</v>
      </c>
      <c r="AM15" s="194" t="e">
        <f t="array" ref="AM15">SUMPRODUCT(計算_投入係数表_加工!$D152:$DS152, 生産額_中分類, IF(列分類振分=AM$3, 1, 0))/SUMPRODUCT(生産額_中分類, IF(列分類振分=AM$3, 1, 0))</f>
        <v>#DIV/0!</v>
      </c>
      <c r="AN15" s="194" t="e">
        <f t="array" ref="AN15">SUMPRODUCT(計算_投入係数表_加工!$D152:$DS152, 生産額_中分類, IF(列分類振分=AN$3, 1, 0))/SUMPRODUCT(生産額_中分類, IF(列分類振分=AN$3, 1, 0))</f>
        <v>#DIV/0!</v>
      </c>
      <c r="AO15" s="194" t="e">
        <f t="array" ref="AO15">SUMPRODUCT(計算_投入係数表_加工!$D152:$DS152, 生産額_中分類, IF(列分類振分=AO$3, 1, 0))/SUMPRODUCT(生産額_中分類, IF(列分類振分=AO$3, 1, 0))</f>
        <v>#DIV/0!</v>
      </c>
      <c r="AP15" s="194" t="e">
        <f t="array" ref="AP15">SUMPRODUCT(計算_投入係数表_加工!$D152:$DS152, 生産額_中分類, IF(列分類振分=AP$3, 1, 0))/SUMPRODUCT(生産額_中分類, IF(列分類振分=AP$3, 1, 0))</f>
        <v>#DIV/0!</v>
      </c>
      <c r="AQ15" s="194" t="e">
        <f t="array" ref="AQ15">SUMPRODUCT(計算_投入係数表_加工!$D152:$DS152, 生産額_中分類, IF(列分類振分=AQ$3, 1, 0))/SUMPRODUCT(生産額_中分類, IF(列分類振分=AQ$3, 1, 0))</f>
        <v>#DIV/0!</v>
      </c>
      <c r="AR15" s="194" t="e">
        <f t="array" ref="AR15">SUMPRODUCT(計算_投入係数表_加工!$D152:$DS152, 生産額_中分類, IF(列分類振分=AR$3, 1, 0))/SUMPRODUCT(生産額_中分類, IF(列分類振分=AR$3, 1, 0))</f>
        <v>#DIV/0!</v>
      </c>
      <c r="AS15" s="194" t="e">
        <f t="array" ref="AS15">SUMPRODUCT(計算_投入係数表_加工!$D152:$DS152, 生産額_中分類, IF(列分類振分=AS$3, 1, 0))/SUMPRODUCT(生産額_中分類, IF(列分類振分=AS$3, 1, 0))</f>
        <v>#DIV/0!</v>
      </c>
      <c r="AT15" s="194" t="e">
        <f t="array" ref="AT15">SUMPRODUCT(計算_投入係数表_加工!$D152:$DS152, 生産額_中分類, IF(列分類振分=AT$3, 1, 0))/SUMPRODUCT(生産額_中分類, IF(列分類振分=AT$3, 1, 0))</f>
        <v>#DIV/0!</v>
      </c>
      <c r="AU15" s="194" t="e">
        <f t="array" ref="AU15">SUMPRODUCT(計算_投入係数表_加工!$D152:$DS152, 生産額_中分類, IF(列分類振分=AU$3, 1, 0))/SUMPRODUCT(生産額_中分類, IF(列分類振分=AU$3, 1, 0))</f>
        <v>#DIV/0!</v>
      </c>
      <c r="AV15" s="194" t="e">
        <f t="array" ref="AV15">SUMPRODUCT(計算_投入係数表_加工!$D152:$DS152, 生産額_中分類, IF(列分類振分=AV$3, 1, 0))/SUMPRODUCT(生産額_中分類, IF(列分類振分=AV$3, 1, 0))</f>
        <v>#DIV/0!</v>
      </c>
      <c r="AW15" s="194" t="e">
        <f t="array" ref="AW15">SUMPRODUCT(計算_投入係数表_加工!$D152:$DS152, 生産額_中分類, IF(列分類振分=AW$3, 1, 0))/SUMPRODUCT(生産額_中分類, IF(列分類振分=AW$3, 1, 0))</f>
        <v>#DIV/0!</v>
      </c>
      <c r="AX15" s="194" t="e">
        <f t="array" ref="AX15">SUMPRODUCT(計算_投入係数表_加工!$D152:$DS152, 生産額_中分類, IF(列分類振分=AX$3, 1, 0))/SUMPRODUCT(生産額_中分類, IF(列分類振分=AX$3, 1, 0))</f>
        <v>#DIV/0!</v>
      </c>
      <c r="AY15" s="194" t="e">
        <f t="array" ref="AY15">SUMPRODUCT(計算_投入係数表_加工!$D152:$DS152, 生産額_中分類, IF(列分類振分=AY$3, 1, 0))/SUMPRODUCT(生産額_中分類, IF(列分類振分=AY$3, 1, 0))</f>
        <v>#DIV/0!</v>
      </c>
      <c r="AZ15" s="194" t="e">
        <f t="array" ref="AZ15">SUMPRODUCT(計算_投入係数表_加工!$D152:$DS152, 生産額_中分類, IF(列分類振分=AZ$3, 1, 0))/SUMPRODUCT(生産額_中分類, IF(列分類振分=AZ$3, 1, 0))</f>
        <v>#DIV/0!</v>
      </c>
      <c r="BA15" s="194" t="e">
        <f t="array" ref="BA15">SUMPRODUCT(計算_投入係数表_加工!$D152:$DS152, 生産額_中分類, IF(列分類振分=BA$3, 1, 0))/SUMPRODUCT(生産額_中分類, IF(列分類振分=BA$3, 1, 0))</f>
        <v>#DIV/0!</v>
      </c>
      <c r="BB15" s="194" t="e">
        <f t="array" ref="BB15">SUMPRODUCT(計算_投入係数表_加工!$D152:$DS152, 生産額_中分類, IF(列分類振分=BB$3, 1, 0))/SUMPRODUCT(生産額_中分類, IF(列分類振分=BB$3, 1, 0))</f>
        <v>#DIV/0!</v>
      </c>
      <c r="BC15" s="194" t="e">
        <f t="array" ref="BC15">SUMPRODUCT(計算_投入係数表_加工!$D152:$DS152, 生産額_中分類, IF(列分類振分=BC$3, 1, 0))/SUMPRODUCT(生産額_中分類, IF(列分類振分=BC$3, 1, 0))</f>
        <v>#DIV/0!</v>
      </c>
      <c r="BD15" s="194" t="e">
        <f t="array" ref="BD15">SUMPRODUCT(計算_投入係数表_加工!$D152:$DS152, 生産額_中分類, IF(列分類振分=BD$3, 1, 0))/SUMPRODUCT(生産額_中分類, IF(列分類振分=BD$3, 1, 0))</f>
        <v>#DIV/0!</v>
      </c>
      <c r="BE15" s="194" t="e">
        <f t="array" ref="BE15">SUMPRODUCT(計算_投入係数表_加工!$D152:$DS152, 生産額_中分類, IF(列分類振分=BE$3, 1, 0))/SUMPRODUCT(生産額_中分類, IF(列分類振分=BE$3, 1, 0))</f>
        <v>#DIV/0!</v>
      </c>
      <c r="BF15" s="194" t="e">
        <f t="array" ref="BF15">SUMPRODUCT(計算_投入係数表_加工!$D152:$DS152, 生産額_中分類, IF(列分類振分=BF$3, 1, 0))/SUMPRODUCT(生産額_中分類, IF(列分類振分=BF$3, 1, 0))</f>
        <v>#DIV/0!</v>
      </c>
      <c r="BG15" s="194" t="e">
        <f t="array" ref="BG15">SUMPRODUCT(計算_投入係数表_加工!$D152:$DS152, 生産額_中分類, IF(列分類振分=BG$3, 1, 0))/SUMPRODUCT(生産額_中分類, IF(列分類振分=BG$3, 1, 0))</f>
        <v>#DIV/0!</v>
      </c>
      <c r="BH15" s="194" t="e">
        <f t="array" ref="BH15">SUMPRODUCT(計算_投入係数表_加工!$D152:$DS152, 生産額_中分類, IF(列分類振分=BH$3, 1, 0))/SUMPRODUCT(生産額_中分類, IF(列分類振分=BH$3, 1, 0))</f>
        <v>#DIV/0!</v>
      </c>
      <c r="BI15" s="194" t="e">
        <f t="array" ref="BI15">SUMPRODUCT(計算_投入係数表_加工!$D152:$DS152, 生産額_中分類, IF(列分類振分=BI$3, 1, 0))/SUMPRODUCT(生産額_中分類, IF(列分類振分=BI$3, 1, 0))</f>
        <v>#DIV/0!</v>
      </c>
      <c r="BJ15" s="194" t="e">
        <f t="array" ref="BJ15">SUMPRODUCT(計算_投入係数表_加工!$D152:$DS152, 生産額_中分類, IF(列分類振分=BJ$3, 1, 0))/SUMPRODUCT(生産額_中分類, IF(列分類振分=BJ$3, 1, 0))</f>
        <v>#DIV/0!</v>
      </c>
      <c r="BK15" s="194" t="e">
        <f t="array" ref="BK15">SUMPRODUCT(計算_投入係数表_加工!$D152:$DS152, 生産額_中分類, IF(列分類振分=BK$3, 1, 0))/SUMPRODUCT(生産額_中分類, IF(列分類振分=BK$3, 1, 0))</f>
        <v>#DIV/0!</v>
      </c>
      <c r="BL15" s="194" t="e">
        <f t="array" ref="BL15">SUMPRODUCT(計算_投入係数表_加工!$D152:$DS152, 生産額_中分類, IF(列分類振分=BL$3, 1, 0))/SUMPRODUCT(生産額_中分類, IF(列分類振分=BL$3, 1, 0))</f>
        <v>#DIV/0!</v>
      </c>
      <c r="BM15" s="194" t="e">
        <f t="array" ref="BM15">SUMPRODUCT(計算_投入係数表_加工!$D152:$DS152, 生産額_中分類, IF(列分類振分=BM$3, 1, 0))/SUMPRODUCT(生産額_中分類, IF(列分類振分=BM$3, 1, 0))</f>
        <v>#DIV/0!</v>
      </c>
      <c r="BN15" s="194" t="e">
        <f t="array" ref="BN15">SUMPRODUCT(計算_投入係数表_加工!$D152:$DS152, 生産額_中分類, IF(列分類振分=BN$3, 1, 0))/SUMPRODUCT(生産額_中分類, IF(列分類振分=BN$3, 1, 0))</f>
        <v>#DIV/0!</v>
      </c>
      <c r="BO15" s="194" t="e">
        <f t="array" ref="BO15">SUMPRODUCT(計算_投入係数表_加工!$D152:$DS152, 生産額_中分類, IF(列分類振分=BO$3, 1, 0))/SUMPRODUCT(生産額_中分類, IF(列分類振分=BO$3, 1, 0))</f>
        <v>#DIV/0!</v>
      </c>
      <c r="BP15" s="194" t="e">
        <f t="array" ref="BP15">SUMPRODUCT(計算_投入係数表_加工!$D152:$DS152, 生産額_中分類, IF(列分類振分=BP$3, 1, 0))/SUMPRODUCT(生産額_中分類, IF(列分類振分=BP$3, 1, 0))</f>
        <v>#DIV/0!</v>
      </c>
      <c r="BQ15" s="194" t="e">
        <f t="array" ref="BQ15">SUMPRODUCT(計算_投入係数表_加工!$D152:$DS152, 生産額_中分類, IF(列分類振分=BQ$3, 1, 0))/SUMPRODUCT(生産額_中分類, IF(列分類振分=BQ$3, 1, 0))</f>
        <v>#DIV/0!</v>
      </c>
      <c r="BR15" s="194" t="e">
        <f t="array" ref="BR15">SUMPRODUCT(計算_投入係数表_加工!$D152:$DS152, 生産額_中分類, IF(列分類振分=BR$3, 1, 0))/SUMPRODUCT(生産額_中分類, IF(列分類振分=BR$3, 1, 0))</f>
        <v>#DIV/0!</v>
      </c>
      <c r="BS15" s="194" t="e">
        <f t="array" ref="BS15">SUMPRODUCT(計算_投入係数表_加工!$D152:$DS152, 生産額_中分類, IF(列分類振分=BS$3, 1, 0))/SUMPRODUCT(生産額_中分類, IF(列分類振分=BS$3, 1, 0))</f>
        <v>#DIV/0!</v>
      </c>
      <c r="BT15" s="194" t="e">
        <f t="array" ref="BT15">SUMPRODUCT(計算_投入係数表_加工!$D152:$DS152, 生産額_中分類, IF(列分類振分=BT$3, 1, 0))/SUMPRODUCT(生産額_中分類, IF(列分類振分=BT$3, 1, 0))</f>
        <v>#DIV/0!</v>
      </c>
      <c r="BU15" s="194" t="e">
        <f t="array" ref="BU15">SUMPRODUCT(計算_投入係数表_加工!$D152:$DS152, 生産額_中分類, IF(列分類振分=BU$3, 1, 0))/SUMPRODUCT(生産額_中分類, IF(列分類振分=BU$3, 1, 0))</f>
        <v>#DIV/0!</v>
      </c>
      <c r="BV15" s="194" t="e">
        <f t="array" ref="BV15">SUMPRODUCT(計算_投入係数表_加工!$D152:$DS152, 生産額_中分類, IF(列分類振分=BV$3, 1, 0))/SUMPRODUCT(生産額_中分類, IF(列分類振分=BV$3, 1, 0))</f>
        <v>#DIV/0!</v>
      </c>
      <c r="BW15" s="194" t="e">
        <f t="array" ref="BW15">SUMPRODUCT(計算_投入係数表_加工!$D152:$DS152, 生産額_中分類, IF(列分類振分=BW$3, 1, 0))/SUMPRODUCT(生産額_中分類, IF(列分類振分=BW$3, 1, 0))</f>
        <v>#DIV/0!</v>
      </c>
      <c r="BX15" s="194" t="e">
        <f t="array" ref="BX15">SUMPRODUCT(計算_投入係数表_加工!$D152:$DS152, 生産額_中分類, IF(列分類振分=BX$3, 1, 0))/SUMPRODUCT(生産額_中分類, IF(列分類振分=BX$3, 1, 0))</f>
        <v>#DIV/0!</v>
      </c>
      <c r="BY15" s="194" t="e">
        <f t="array" ref="BY15">SUMPRODUCT(計算_投入係数表_加工!$D152:$DS152, 生産額_中分類, IF(列分類振分=BY$3, 1, 0))/SUMPRODUCT(生産額_中分類, IF(列分類振分=BY$3, 1, 0))</f>
        <v>#DIV/0!</v>
      </c>
      <c r="BZ15" s="194" t="e">
        <f t="array" ref="BZ15">SUMPRODUCT(計算_投入係数表_加工!$D152:$DS152, 生産額_中分類, IF(列分類振分=BZ$3, 1, 0))/SUMPRODUCT(生産額_中分類, IF(列分類振分=BZ$3, 1, 0))</f>
        <v>#DIV/0!</v>
      </c>
      <c r="CA15" s="194" t="e">
        <f t="array" ref="CA15">SUMPRODUCT(計算_投入係数表_加工!$D152:$DS152, 生産額_中分類, IF(列分類振分=CA$3, 1, 0))/SUMPRODUCT(生産額_中分類, IF(列分類振分=CA$3, 1, 0))</f>
        <v>#DIV/0!</v>
      </c>
      <c r="CB15" s="194" t="e">
        <f t="array" ref="CB15">SUMPRODUCT(計算_投入係数表_加工!$D152:$DS152, 生産額_中分類, IF(列分類振分=CB$3, 1, 0))/SUMPRODUCT(生産額_中分類, IF(列分類振分=CB$3, 1, 0))</f>
        <v>#DIV/0!</v>
      </c>
      <c r="CC15" s="194" t="e">
        <f t="array" ref="CC15">SUMPRODUCT(計算_投入係数表_加工!$D152:$DS152, 生産額_中分類, IF(列分類振分=CC$3, 1, 0))/SUMPRODUCT(生産額_中分類, IF(列分類振分=CC$3, 1, 0))</f>
        <v>#DIV/0!</v>
      </c>
      <c r="CD15" s="194" t="e">
        <f t="array" ref="CD15">SUMPRODUCT(計算_投入係数表_加工!$D152:$DS152, 生産額_中分類, IF(列分類振分=CD$3, 1, 0))/SUMPRODUCT(生産額_中分類, IF(列分類振分=CD$3, 1, 0))</f>
        <v>#DIV/0!</v>
      </c>
      <c r="CE15" s="194" t="e">
        <f t="array" ref="CE15">SUMPRODUCT(計算_投入係数表_加工!$D152:$DS152, 生産額_中分類, IF(列分類振分=CE$3, 1, 0))/SUMPRODUCT(生産額_中分類, IF(列分類振分=CE$3, 1, 0))</f>
        <v>#DIV/0!</v>
      </c>
      <c r="CF15" s="194" t="e">
        <f t="array" ref="CF15">SUMPRODUCT(計算_投入係数表_加工!$D152:$DS152, 生産額_中分類, IF(列分類振分=CF$3, 1, 0))/SUMPRODUCT(生産額_中分類, IF(列分類振分=CF$3, 1, 0))</f>
        <v>#DIV/0!</v>
      </c>
      <c r="CG15" s="194" t="e">
        <f t="array" ref="CG15">SUMPRODUCT(計算_投入係数表_加工!$D152:$DS152, 生産額_中分類, IF(列分類振分=CG$3, 1, 0))/SUMPRODUCT(生産額_中分類, IF(列分類振分=CG$3, 1, 0))</f>
        <v>#DIV/0!</v>
      </c>
      <c r="CH15" s="194" t="e">
        <f t="array" ref="CH15">SUMPRODUCT(計算_投入係数表_加工!$D152:$DS152, 生産額_中分類, IF(列分類振分=CH$3, 1, 0))/SUMPRODUCT(生産額_中分類, IF(列分類振分=CH$3, 1, 0))</f>
        <v>#DIV/0!</v>
      </c>
      <c r="CI15" s="194" t="e">
        <f t="array" ref="CI15">SUMPRODUCT(計算_投入係数表_加工!$D152:$DS152, 生産額_中分類, IF(列分類振分=CI$3, 1, 0))/SUMPRODUCT(生産額_中分類, IF(列分類振分=CI$3, 1, 0))</f>
        <v>#DIV/0!</v>
      </c>
      <c r="CJ15" s="194" t="e">
        <f t="array" ref="CJ15">SUMPRODUCT(計算_投入係数表_加工!$D152:$DS152, 生産額_中分類, IF(列分類振分=CJ$3, 1, 0))/SUMPRODUCT(生産額_中分類, IF(列分類振分=CJ$3, 1, 0))</f>
        <v>#DIV/0!</v>
      </c>
      <c r="CK15" s="194" t="e">
        <f t="array" ref="CK15">SUMPRODUCT(計算_投入係数表_加工!$D152:$DS152, 生産額_中分類, IF(列分類振分=CK$3, 1, 0))/SUMPRODUCT(生産額_中分類, IF(列分類振分=CK$3, 1, 0))</f>
        <v>#DIV/0!</v>
      </c>
      <c r="CL15" s="194" t="e">
        <f t="array" ref="CL15">SUMPRODUCT(計算_投入係数表_加工!$D152:$DS152, 生産額_中分類, IF(列分類振分=CL$3, 1, 0))/SUMPRODUCT(生産額_中分類, IF(列分類振分=CL$3, 1, 0))</f>
        <v>#DIV/0!</v>
      </c>
      <c r="CM15" s="194" t="e">
        <f t="array" ref="CM15">SUMPRODUCT(計算_投入係数表_加工!$D152:$DS152, 生産額_中分類, IF(列分類振分=CM$3, 1, 0))/SUMPRODUCT(生産額_中分類, IF(列分類振分=CM$3, 1, 0))</f>
        <v>#DIV/0!</v>
      </c>
      <c r="CN15" s="194" t="e">
        <f t="array" ref="CN15">SUMPRODUCT(計算_投入係数表_加工!$D152:$DS152, 生産額_中分類, IF(列分類振分=CN$3, 1, 0))/SUMPRODUCT(生産額_中分類, IF(列分類振分=CN$3, 1, 0))</f>
        <v>#DIV/0!</v>
      </c>
      <c r="CO15" s="194" t="e">
        <f t="array" ref="CO15">SUMPRODUCT(計算_投入係数表_加工!$D152:$DS152, 生産額_中分類, IF(列分類振分=CO$3, 1, 0))/SUMPRODUCT(生産額_中分類, IF(列分類振分=CO$3, 1, 0))</f>
        <v>#DIV/0!</v>
      </c>
      <c r="CP15" s="194" t="e">
        <f t="array" ref="CP15">SUMPRODUCT(計算_投入係数表_加工!$D152:$DS152, 生産額_中分類, IF(列分類振分=CP$3, 1, 0))/SUMPRODUCT(生産額_中分類, IF(列分類振分=CP$3, 1, 0))</f>
        <v>#DIV/0!</v>
      </c>
      <c r="CQ15" s="194" t="e">
        <f t="array" ref="CQ15">SUMPRODUCT(計算_投入係数表_加工!$D152:$DS152, 生産額_中分類, IF(列分類振分=CQ$3, 1, 0))/SUMPRODUCT(生産額_中分類, IF(列分類振分=CQ$3, 1, 0))</f>
        <v>#DIV/0!</v>
      </c>
      <c r="CR15" s="194" t="e">
        <f t="array" ref="CR15">SUMPRODUCT(計算_投入係数表_加工!$D152:$DS152, 生産額_中分類, IF(列分類振分=CR$3, 1, 0))/SUMPRODUCT(生産額_中分類, IF(列分類振分=CR$3, 1, 0))</f>
        <v>#DIV/0!</v>
      </c>
      <c r="CS15" s="194" t="e">
        <f t="array" ref="CS15">SUMPRODUCT(計算_投入係数表_加工!$D152:$DS152, 生産額_中分類, IF(列分類振分=CS$3, 1, 0))/SUMPRODUCT(生産額_中分類, IF(列分類振分=CS$3, 1, 0))</f>
        <v>#DIV/0!</v>
      </c>
      <c r="CT15" s="194" t="e">
        <f t="array" ref="CT15">SUMPRODUCT(計算_投入係数表_加工!$D152:$DS152, 生産額_中分類, IF(列分類振分=CT$3, 1, 0))/SUMPRODUCT(生産額_中分類, IF(列分類振分=CT$3, 1, 0))</f>
        <v>#DIV/0!</v>
      </c>
      <c r="CU15" s="194" t="e">
        <f t="array" ref="CU15">SUMPRODUCT(計算_投入係数表_加工!$D152:$DS152, 生産額_中分類, IF(列分類振分=CU$3, 1, 0))/SUMPRODUCT(生産額_中分類, IF(列分類振分=CU$3, 1, 0))</f>
        <v>#DIV/0!</v>
      </c>
      <c r="CV15" s="194" t="e">
        <f t="array" ref="CV15">SUMPRODUCT(計算_投入係数表_加工!$D152:$DS152, 生産額_中分類, IF(列分類振分=CV$3, 1, 0))/SUMPRODUCT(生産額_中分類, IF(列分類振分=CV$3, 1, 0))</f>
        <v>#DIV/0!</v>
      </c>
      <c r="CW15" s="194" t="e">
        <f t="array" ref="CW15">SUMPRODUCT(計算_投入係数表_加工!$D152:$DS152, 生産額_中分類, IF(列分類振分=CW$3, 1, 0))/SUMPRODUCT(生産額_中分類, IF(列分類振分=CW$3, 1, 0))</f>
        <v>#DIV/0!</v>
      </c>
      <c r="CX15" s="194" t="e">
        <f t="array" ref="CX15">SUMPRODUCT(計算_投入係数表_加工!$D152:$DS152, 生産額_中分類, IF(列分類振分=CX$3, 1, 0))/SUMPRODUCT(生産額_中分類, IF(列分類振分=CX$3, 1, 0))</f>
        <v>#DIV/0!</v>
      </c>
      <c r="CY15" s="194" t="e">
        <f t="array" ref="CY15">SUMPRODUCT(計算_投入係数表_加工!$D152:$DS152, 生産額_中分類, IF(列分類振分=CY$3, 1, 0))/SUMPRODUCT(生産額_中分類, IF(列分類振分=CY$3, 1, 0))</f>
        <v>#DIV/0!</v>
      </c>
      <c r="CZ15" s="194" t="e">
        <f t="array" ref="CZ15">SUMPRODUCT(計算_投入係数表_加工!$D152:$DS152, 生産額_中分類, IF(列分類振分=CZ$3, 1, 0))/SUMPRODUCT(生産額_中分類, IF(列分類振分=CZ$3, 1, 0))</f>
        <v>#DIV/0!</v>
      </c>
      <c r="DA15" s="194" t="e">
        <f t="array" ref="DA15">SUMPRODUCT(計算_投入係数表_加工!$D152:$DS152, 生産額_中分類, IF(列分類振分=DA$3, 1, 0))/SUMPRODUCT(生産額_中分類, IF(列分類振分=DA$3, 1, 0))</f>
        <v>#DIV/0!</v>
      </c>
      <c r="DB15" s="194" t="e">
        <f t="array" ref="DB15">SUMPRODUCT(計算_投入係数表_加工!$D152:$DS152, 生産額_中分類, IF(列分類振分=DB$3, 1, 0))/SUMPRODUCT(生産額_中分類, IF(列分類振分=DB$3, 1, 0))</f>
        <v>#DIV/0!</v>
      </c>
      <c r="DC15" s="194" t="e">
        <f t="array" ref="DC15">SUMPRODUCT(計算_投入係数表_加工!$D152:$DS152, 生産額_中分類, IF(列分類振分=DC$3, 1, 0))/SUMPRODUCT(生産額_中分類, IF(列分類振分=DC$3, 1, 0))</f>
        <v>#DIV/0!</v>
      </c>
      <c r="DD15" s="194" t="e">
        <f t="array" ref="DD15">SUMPRODUCT(計算_投入係数表_加工!$D152:$DS152, 生産額_中分類, IF(列分類振分=DD$3, 1, 0))/SUMPRODUCT(生産額_中分類, IF(列分類振分=DD$3, 1, 0))</f>
        <v>#DIV/0!</v>
      </c>
      <c r="DE15" s="194" t="e">
        <f t="array" ref="DE15">SUMPRODUCT(計算_投入係数表_加工!$D152:$DS152, 生産額_中分類, IF(列分類振分=DE$3, 1, 0))/SUMPRODUCT(生産額_中分類, IF(列分類振分=DE$3, 1, 0))</f>
        <v>#DIV/0!</v>
      </c>
      <c r="DF15" s="194" t="e">
        <f t="array" ref="DF15">SUMPRODUCT(計算_投入係数表_加工!$D152:$DS152, 生産額_中分類, IF(列分類振分=DF$3, 1, 0))/SUMPRODUCT(生産額_中分類, IF(列分類振分=DF$3, 1, 0))</f>
        <v>#DIV/0!</v>
      </c>
      <c r="DG15" s="194" t="e">
        <f t="array" ref="DG15">SUMPRODUCT(計算_投入係数表_加工!$D152:$DS152, 生産額_中分類, IF(列分類振分=DG$3, 1, 0))/SUMPRODUCT(生産額_中分類, IF(列分類振分=DG$3, 1, 0))</f>
        <v>#DIV/0!</v>
      </c>
      <c r="DH15" s="194" t="e">
        <f t="array" ref="DH15">SUMPRODUCT(計算_投入係数表_加工!$D152:$DS152, 生産額_中分類, IF(列分類振分=DH$3, 1, 0))/SUMPRODUCT(生産額_中分類, IF(列分類振分=DH$3, 1, 0))</f>
        <v>#DIV/0!</v>
      </c>
      <c r="DI15" s="194" t="e">
        <f t="array" ref="DI15">SUMPRODUCT(計算_投入係数表_加工!$D152:$DS152, 生産額_中分類, IF(列分類振分=DI$3, 1, 0))/SUMPRODUCT(生産額_中分類, IF(列分類振分=DI$3, 1, 0))</f>
        <v>#DIV/0!</v>
      </c>
      <c r="DJ15" s="194" t="e">
        <f t="array" ref="DJ15">SUMPRODUCT(計算_投入係数表_加工!$D152:$DS152, 生産額_中分類, IF(列分類振分=DJ$3, 1, 0))/SUMPRODUCT(生産額_中分類, IF(列分類振分=DJ$3, 1, 0))</f>
        <v>#DIV/0!</v>
      </c>
      <c r="DK15" s="194" t="e">
        <f t="array" ref="DK15">SUMPRODUCT(計算_投入係数表_加工!$D152:$DS152, 生産額_中分類, IF(列分類振分=DK$3, 1, 0))/SUMPRODUCT(生産額_中分類, IF(列分類振分=DK$3, 1, 0))</f>
        <v>#DIV/0!</v>
      </c>
      <c r="DL15" s="194" t="e">
        <f t="array" ref="DL15">SUMPRODUCT(計算_投入係数表_加工!$D152:$DS152, 生産額_中分類, IF(列分類振分=DL$3, 1, 0))/SUMPRODUCT(生産額_中分類, IF(列分類振分=DL$3, 1, 0))</f>
        <v>#DIV/0!</v>
      </c>
      <c r="DM15" s="194" t="e">
        <f t="array" ref="DM15">SUMPRODUCT(計算_投入係数表_加工!$D152:$DS152, 生産額_中分類, IF(列分類振分=DM$3, 1, 0))/SUMPRODUCT(生産額_中分類, IF(列分類振分=DM$3, 1, 0))</f>
        <v>#DIV/0!</v>
      </c>
      <c r="DN15" s="194" t="e">
        <f t="array" ref="DN15">SUMPRODUCT(計算_投入係数表_加工!$D152:$DS152, 生産額_中分類, IF(列分類振分=DN$3, 1, 0))/SUMPRODUCT(生産額_中分類, IF(列分類振分=DN$3, 1, 0))</f>
        <v>#DIV/0!</v>
      </c>
      <c r="DO15" s="194" t="e">
        <f t="array" ref="DO15">SUMPRODUCT(計算_投入係数表_加工!$D152:$DS152, 生産額_中分類, IF(列分類振分=DO$3, 1, 0))/SUMPRODUCT(生産額_中分類, IF(列分類振分=DO$3, 1, 0))</f>
        <v>#DIV/0!</v>
      </c>
      <c r="DP15" s="194" t="e">
        <f t="array" ref="DP15">SUMPRODUCT(計算_投入係数表_加工!$D152:$DS152, 生産額_中分類, IF(列分類振分=DP$3, 1, 0))/SUMPRODUCT(生産額_中分類, IF(列分類振分=DP$3, 1, 0))</f>
        <v>#DIV/0!</v>
      </c>
      <c r="DQ15" s="194" t="e">
        <f t="array" ref="DQ15">SUMPRODUCT(計算_投入係数表_加工!$D152:$DS152, 生産額_中分類, IF(列分類振分=DQ$3, 1, 0))/SUMPRODUCT(生産額_中分類, IF(列分類振分=DQ$3, 1, 0))</f>
        <v>#DIV/0!</v>
      </c>
      <c r="DR15" s="194" t="e">
        <f t="array" ref="DR15">SUMPRODUCT(計算_投入係数表_加工!$D152:$DS152, 生産額_中分類, IF(列分類振分=DR$3, 1, 0))/SUMPRODUCT(生産額_中分類, IF(列分類振分=DR$3, 1, 0))</f>
        <v>#DIV/0!</v>
      </c>
      <c r="DS15" s="194" t="e">
        <f t="array" ref="DS15">SUMPRODUCT(計算_投入係数表_加工!$D152:$DS152, 生産額_中分類, IF(列分類振分=DS$3, 1, 0))/SUMPRODUCT(生産額_中分類, IF(列分類振分=DS$3, 1, 0))</f>
        <v>#DIV/0!</v>
      </c>
      <c r="DT15" s="23">
        <f>SUMIF(振分, $C15, 計算_投入係数表_加工!DT$4:DT$123)</f>
        <v>7.2417898700120414E-2</v>
      </c>
    </row>
    <row r="16" spans="2:124" x14ac:dyDescent="0.25">
      <c r="B16" s="53">
        <v>13</v>
      </c>
      <c r="C16" s="192" t="str">
        <v>分類不明</v>
      </c>
      <c r="D16" s="193">
        <f t="array" ref="D16">SUMPRODUCT(計算_投入係数表_加工!$D153:$DS153, 生産額_中分類, IF(列分類振分=D$3, 1, 0))/SUMPRODUCT(生産額_中分類, IF(列分類振分=D$3, 1, 0))</f>
        <v>1.0582558501698806E-2</v>
      </c>
      <c r="E16" s="194">
        <f t="array" ref="E16">SUMPRODUCT(計算_投入係数表_加工!$D153:$DS153, 生産額_中分類, IF(列分類振分=E$3, 1, 0))/SUMPRODUCT(生産額_中分類, IF(列分類振分=E$3, 1, 0))</f>
        <v>1.5448136090209353E-2</v>
      </c>
      <c r="F16" s="194">
        <f t="array" ref="F16">SUMPRODUCT(計算_投入係数表_加工!$D153:$DS153, 生産額_中分類, IF(列分類振分=F$3, 1, 0))/SUMPRODUCT(生産額_中分類, IF(列分類振分=F$3, 1, 0))</f>
        <v>1.536143939233201E-2</v>
      </c>
      <c r="G16" s="194">
        <f t="array" ref="G16">SUMPRODUCT(計算_投入係数表_加工!$D153:$DS153, 生産額_中分類, IF(列分類振分=G$3, 1, 0))/SUMPRODUCT(生産額_中分類, IF(列分類振分=G$3, 1, 0))</f>
        <v>1.0755456071628427E-2</v>
      </c>
      <c r="H16" s="194">
        <f t="array" ref="H16">SUMPRODUCT(計算_投入係数表_加工!$D153:$DS153, 生産額_中分類, IF(列分類振分=H$3, 1, 0))/SUMPRODUCT(生産額_中分類, IF(列分類振分=H$3, 1, 0))</f>
        <v>2.439167459961616E-3</v>
      </c>
      <c r="I16" s="194">
        <f t="array" ref="I16">SUMPRODUCT(計算_投入係数表_加工!$D153:$DS153, 生産額_中分類, IF(列分類振分=I$3, 1, 0))/SUMPRODUCT(生産額_中分類, IF(列分類振分=I$3, 1, 0))</f>
        <v>1.5098861391811998E-2</v>
      </c>
      <c r="J16" s="194">
        <f t="array" ref="J16">SUMPRODUCT(計算_投入係数表_加工!$D153:$DS153, 生産額_中分類, IF(列分類振分=J$3, 1, 0))/SUMPRODUCT(生産額_中分類, IF(列分類振分=J$3, 1, 0))</f>
        <v>6.5089620864294531E-3</v>
      </c>
      <c r="K16" s="194">
        <f t="array" ref="K16">SUMPRODUCT(計算_投入係数表_加工!$D153:$DS153, 生産額_中分類, IF(列分類振分=K$3, 1, 0))/SUMPRODUCT(生産額_中分類, IF(列分類振分=K$3, 1, 0))</f>
        <v>8.3930795178392241E-3</v>
      </c>
      <c r="L16" s="194">
        <f t="array" ref="L16">SUMPRODUCT(計算_投入係数表_加工!$D153:$DS153, 生産額_中分類, IF(列分類振分=L$3, 1, 0))/SUMPRODUCT(生産額_中分類, IF(列分類振分=L$3, 1, 0))</f>
        <v>2.9662843024192724E-3</v>
      </c>
      <c r="M16" s="194">
        <f t="array" ref="M16">SUMPRODUCT(計算_投入係数表_加工!$D153:$DS153, 生産額_中分類, IF(列分類振分=M$3, 1, 0))/SUMPRODUCT(生産額_中分類, IF(列分類振分=M$3, 1, 0))</f>
        <v>8.8000549326827191E-3</v>
      </c>
      <c r="N16" s="194">
        <f t="array" ref="N16">SUMPRODUCT(計算_投入係数表_加工!$D153:$DS153, 生産額_中分類, IF(列分類振分=N$3, 1, 0))/SUMPRODUCT(生産額_中分類, IF(列分類振分=N$3, 1, 0))</f>
        <v>7.4823795066026309E-4</v>
      </c>
      <c r="O16" s="194">
        <f t="array" ref="O16">SUMPRODUCT(計算_投入係数表_加工!$D153:$DS153, 生産額_中分類, IF(列分類振分=O$3, 1, 0))/SUMPRODUCT(生産額_中分類, IF(列分類振分=O$3, 1, 0))</f>
        <v>5.2893272731987578E-3</v>
      </c>
      <c r="P16" s="194">
        <f t="array" ref="P16">SUMPRODUCT(計算_投入係数表_加工!$D153:$DS153, 生産額_中分類, IF(列分類振分=P$3, 1, 0))/SUMPRODUCT(生産額_中分類, IF(列分類振分=P$3, 1, 0))</f>
        <v>0</v>
      </c>
      <c r="Q16" s="194" t="e">
        <f t="array" ref="Q16">SUMPRODUCT(計算_投入係数表_加工!$D153:$DS153, 生産額_中分類, IF(列分類振分=Q$3, 1, 0))/SUMPRODUCT(生産額_中分類, IF(列分類振分=Q$3, 1, 0))</f>
        <v>#DIV/0!</v>
      </c>
      <c r="R16" s="194" t="e">
        <f t="array" ref="R16">SUMPRODUCT(計算_投入係数表_加工!$D153:$DS153, 生産額_中分類, IF(列分類振分=R$3, 1, 0))/SUMPRODUCT(生産額_中分類, IF(列分類振分=R$3, 1, 0))</f>
        <v>#DIV/0!</v>
      </c>
      <c r="S16" s="194" t="e">
        <f t="array" ref="S16">SUMPRODUCT(計算_投入係数表_加工!$D153:$DS153, 生産額_中分類, IF(列分類振分=S$3, 1, 0))/SUMPRODUCT(生産額_中分類, IF(列分類振分=S$3, 1, 0))</f>
        <v>#DIV/0!</v>
      </c>
      <c r="T16" s="194" t="e">
        <f t="array" ref="T16">SUMPRODUCT(計算_投入係数表_加工!$D153:$DS153, 生産額_中分類, IF(列分類振分=T$3, 1, 0))/SUMPRODUCT(生産額_中分類, IF(列分類振分=T$3, 1, 0))</f>
        <v>#DIV/0!</v>
      </c>
      <c r="U16" s="194" t="e">
        <f t="array" ref="U16">SUMPRODUCT(計算_投入係数表_加工!$D153:$DS153, 生産額_中分類, IF(列分類振分=U$3, 1, 0))/SUMPRODUCT(生産額_中分類, IF(列分類振分=U$3, 1, 0))</f>
        <v>#DIV/0!</v>
      </c>
      <c r="V16" s="194" t="e">
        <f t="array" ref="V16">SUMPRODUCT(計算_投入係数表_加工!$D153:$DS153, 生産額_中分類, IF(列分類振分=V$3, 1, 0))/SUMPRODUCT(生産額_中分類, IF(列分類振分=V$3, 1, 0))</f>
        <v>#DIV/0!</v>
      </c>
      <c r="W16" s="194" t="e">
        <f t="array" ref="W16">SUMPRODUCT(計算_投入係数表_加工!$D153:$DS153, 生産額_中分類, IF(列分類振分=W$3, 1, 0))/SUMPRODUCT(生産額_中分類, IF(列分類振分=W$3, 1, 0))</f>
        <v>#DIV/0!</v>
      </c>
      <c r="X16" s="194" t="e">
        <f t="array" ref="X16">SUMPRODUCT(計算_投入係数表_加工!$D153:$DS153, 生産額_中分類, IF(列分類振分=X$3, 1, 0))/SUMPRODUCT(生産額_中分類, IF(列分類振分=X$3, 1, 0))</f>
        <v>#DIV/0!</v>
      </c>
      <c r="Y16" s="194" t="e">
        <f t="array" ref="Y16">SUMPRODUCT(計算_投入係数表_加工!$D153:$DS153, 生産額_中分類, IF(列分類振分=Y$3, 1, 0))/SUMPRODUCT(生産額_中分類, IF(列分類振分=Y$3, 1, 0))</f>
        <v>#DIV/0!</v>
      </c>
      <c r="Z16" s="194" t="e">
        <f t="array" ref="Z16">SUMPRODUCT(計算_投入係数表_加工!$D153:$DS153, 生産額_中分類, IF(列分類振分=Z$3, 1, 0))/SUMPRODUCT(生産額_中分類, IF(列分類振分=Z$3, 1, 0))</f>
        <v>#DIV/0!</v>
      </c>
      <c r="AA16" s="194" t="e">
        <f t="array" ref="AA16">SUMPRODUCT(計算_投入係数表_加工!$D153:$DS153, 生産額_中分類, IF(列分類振分=AA$3, 1, 0))/SUMPRODUCT(生産額_中分類, IF(列分類振分=AA$3, 1, 0))</f>
        <v>#DIV/0!</v>
      </c>
      <c r="AB16" s="194" t="e">
        <f t="array" ref="AB16">SUMPRODUCT(計算_投入係数表_加工!$D153:$DS153, 生産額_中分類, IF(列分類振分=AB$3, 1, 0))/SUMPRODUCT(生産額_中分類, IF(列分類振分=AB$3, 1, 0))</f>
        <v>#DIV/0!</v>
      </c>
      <c r="AC16" s="194" t="e">
        <f t="array" ref="AC16">SUMPRODUCT(計算_投入係数表_加工!$D153:$DS153, 生産額_中分類, IF(列分類振分=AC$3, 1, 0))/SUMPRODUCT(生産額_中分類, IF(列分類振分=AC$3, 1, 0))</f>
        <v>#DIV/0!</v>
      </c>
      <c r="AD16" s="194" t="e">
        <f t="array" ref="AD16">SUMPRODUCT(計算_投入係数表_加工!$D153:$DS153, 生産額_中分類, IF(列分類振分=AD$3, 1, 0))/SUMPRODUCT(生産額_中分類, IF(列分類振分=AD$3, 1, 0))</f>
        <v>#DIV/0!</v>
      </c>
      <c r="AE16" s="194" t="e">
        <f t="array" ref="AE16">SUMPRODUCT(計算_投入係数表_加工!$D153:$DS153, 生産額_中分類, IF(列分類振分=AE$3, 1, 0))/SUMPRODUCT(生産額_中分類, IF(列分類振分=AE$3, 1, 0))</f>
        <v>#DIV/0!</v>
      </c>
      <c r="AF16" s="194" t="e">
        <f t="array" ref="AF16">SUMPRODUCT(計算_投入係数表_加工!$D153:$DS153, 生産額_中分類, IF(列分類振分=AF$3, 1, 0))/SUMPRODUCT(生産額_中分類, IF(列分類振分=AF$3, 1, 0))</f>
        <v>#DIV/0!</v>
      </c>
      <c r="AG16" s="194" t="e">
        <f t="array" ref="AG16">SUMPRODUCT(計算_投入係数表_加工!$D153:$DS153, 生産額_中分類, IF(列分類振分=AG$3, 1, 0))/SUMPRODUCT(生産額_中分類, IF(列分類振分=AG$3, 1, 0))</f>
        <v>#DIV/0!</v>
      </c>
      <c r="AH16" s="194" t="e">
        <f t="array" ref="AH16">SUMPRODUCT(計算_投入係数表_加工!$D153:$DS153, 生産額_中分類, IF(列分類振分=AH$3, 1, 0))/SUMPRODUCT(生産額_中分類, IF(列分類振分=AH$3, 1, 0))</f>
        <v>#DIV/0!</v>
      </c>
      <c r="AI16" s="194" t="e">
        <f t="array" ref="AI16">SUMPRODUCT(計算_投入係数表_加工!$D153:$DS153, 生産額_中分類, IF(列分類振分=AI$3, 1, 0))/SUMPRODUCT(生産額_中分類, IF(列分類振分=AI$3, 1, 0))</f>
        <v>#DIV/0!</v>
      </c>
      <c r="AJ16" s="194" t="e">
        <f t="array" ref="AJ16">SUMPRODUCT(計算_投入係数表_加工!$D153:$DS153, 生産額_中分類, IF(列分類振分=AJ$3, 1, 0))/SUMPRODUCT(生産額_中分類, IF(列分類振分=AJ$3, 1, 0))</f>
        <v>#DIV/0!</v>
      </c>
      <c r="AK16" s="194" t="e">
        <f t="array" ref="AK16">SUMPRODUCT(計算_投入係数表_加工!$D153:$DS153, 生産額_中分類, IF(列分類振分=AK$3, 1, 0))/SUMPRODUCT(生産額_中分類, IF(列分類振分=AK$3, 1, 0))</f>
        <v>#DIV/0!</v>
      </c>
      <c r="AL16" s="194" t="e">
        <f t="array" ref="AL16">SUMPRODUCT(計算_投入係数表_加工!$D153:$DS153, 生産額_中分類, IF(列分類振分=AL$3, 1, 0))/SUMPRODUCT(生産額_中分類, IF(列分類振分=AL$3, 1, 0))</f>
        <v>#DIV/0!</v>
      </c>
      <c r="AM16" s="194" t="e">
        <f t="array" ref="AM16">SUMPRODUCT(計算_投入係数表_加工!$D153:$DS153, 生産額_中分類, IF(列分類振分=AM$3, 1, 0))/SUMPRODUCT(生産額_中分類, IF(列分類振分=AM$3, 1, 0))</f>
        <v>#DIV/0!</v>
      </c>
      <c r="AN16" s="194" t="e">
        <f t="array" ref="AN16">SUMPRODUCT(計算_投入係数表_加工!$D153:$DS153, 生産額_中分類, IF(列分類振分=AN$3, 1, 0))/SUMPRODUCT(生産額_中分類, IF(列分類振分=AN$3, 1, 0))</f>
        <v>#DIV/0!</v>
      </c>
      <c r="AO16" s="194" t="e">
        <f t="array" ref="AO16">SUMPRODUCT(計算_投入係数表_加工!$D153:$DS153, 生産額_中分類, IF(列分類振分=AO$3, 1, 0))/SUMPRODUCT(生産額_中分類, IF(列分類振分=AO$3, 1, 0))</f>
        <v>#DIV/0!</v>
      </c>
      <c r="AP16" s="194" t="e">
        <f t="array" ref="AP16">SUMPRODUCT(計算_投入係数表_加工!$D153:$DS153, 生産額_中分類, IF(列分類振分=AP$3, 1, 0))/SUMPRODUCT(生産額_中分類, IF(列分類振分=AP$3, 1, 0))</f>
        <v>#DIV/0!</v>
      </c>
      <c r="AQ16" s="194" t="e">
        <f t="array" ref="AQ16">SUMPRODUCT(計算_投入係数表_加工!$D153:$DS153, 生産額_中分類, IF(列分類振分=AQ$3, 1, 0))/SUMPRODUCT(生産額_中分類, IF(列分類振分=AQ$3, 1, 0))</f>
        <v>#DIV/0!</v>
      </c>
      <c r="AR16" s="194" t="e">
        <f t="array" ref="AR16">SUMPRODUCT(計算_投入係数表_加工!$D153:$DS153, 生産額_中分類, IF(列分類振分=AR$3, 1, 0))/SUMPRODUCT(生産額_中分類, IF(列分類振分=AR$3, 1, 0))</f>
        <v>#DIV/0!</v>
      </c>
      <c r="AS16" s="194" t="e">
        <f t="array" ref="AS16">SUMPRODUCT(計算_投入係数表_加工!$D153:$DS153, 生産額_中分類, IF(列分類振分=AS$3, 1, 0))/SUMPRODUCT(生産額_中分類, IF(列分類振分=AS$3, 1, 0))</f>
        <v>#DIV/0!</v>
      </c>
      <c r="AT16" s="194" t="e">
        <f t="array" ref="AT16">SUMPRODUCT(計算_投入係数表_加工!$D153:$DS153, 生産額_中分類, IF(列分類振分=AT$3, 1, 0))/SUMPRODUCT(生産額_中分類, IF(列分類振分=AT$3, 1, 0))</f>
        <v>#DIV/0!</v>
      </c>
      <c r="AU16" s="194" t="e">
        <f t="array" ref="AU16">SUMPRODUCT(計算_投入係数表_加工!$D153:$DS153, 生産額_中分類, IF(列分類振分=AU$3, 1, 0))/SUMPRODUCT(生産額_中分類, IF(列分類振分=AU$3, 1, 0))</f>
        <v>#DIV/0!</v>
      </c>
      <c r="AV16" s="194" t="e">
        <f t="array" ref="AV16">SUMPRODUCT(計算_投入係数表_加工!$D153:$DS153, 生産額_中分類, IF(列分類振分=AV$3, 1, 0))/SUMPRODUCT(生産額_中分類, IF(列分類振分=AV$3, 1, 0))</f>
        <v>#DIV/0!</v>
      </c>
      <c r="AW16" s="194" t="e">
        <f t="array" ref="AW16">SUMPRODUCT(計算_投入係数表_加工!$D153:$DS153, 生産額_中分類, IF(列分類振分=AW$3, 1, 0))/SUMPRODUCT(生産額_中分類, IF(列分類振分=AW$3, 1, 0))</f>
        <v>#DIV/0!</v>
      </c>
      <c r="AX16" s="194" t="e">
        <f t="array" ref="AX16">SUMPRODUCT(計算_投入係数表_加工!$D153:$DS153, 生産額_中分類, IF(列分類振分=AX$3, 1, 0))/SUMPRODUCT(生産額_中分類, IF(列分類振分=AX$3, 1, 0))</f>
        <v>#DIV/0!</v>
      </c>
      <c r="AY16" s="194" t="e">
        <f t="array" ref="AY16">SUMPRODUCT(計算_投入係数表_加工!$D153:$DS153, 生産額_中分類, IF(列分類振分=AY$3, 1, 0))/SUMPRODUCT(生産額_中分類, IF(列分類振分=AY$3, 1, 0))</f>
        <v>#DIV/0!</v>
      </c>
      <c r="AZ16" s="194" t="e">
        <f t="array" ref="AZ16">SUMPRODUCT(計算_投入係数表_加工!$D153:$DS153, 生産額_中分類, IF(列分類振分=AZ$3, 1, 0))/SUMPRODUCT(生産額_中分類, IF(列分類振分=AZ$3, 1, 0))</f>
        <v>#DIV/0!</v>
      </c>
      <c r="BA16" s="194" t="e">
        <f t="array" ref="BA16">SUMPRODUCT(計算_投入係数表_加工!$D153:$DS153, 生産額_中分類, IF(列分類振分=BA$3, 1, 0))/SUMPRODUCT(生産額_中分類, IF(列分類振分=BA$3, 1, 0))</f>
        <v>#DIV/0!</v>
      </c>
      <c r="BB16" s="194" t="e">
        <f t="array" ref="BB16">SUMPRODUCT(計算_投入係数表_加工!$D153:$DS153, 生産額_中分類, IF(列分類振分=BB$3, 1, 0))/SUMPRODUCT(生産額_中分類, IF(列分類振分=BB$3, 1, 0))</f>
        <v>#DIV/0!</v>
      </c>
      <c r="BC16" s="194" t="e">
        <f t="array" ref="BC16">SUMPRODUCT(計算_投入係数表_加工!$D153:$DS153, 生産額_中分類, IF(列分類振分=BC$3, 1, 0))/SUMPRODUCT(生産額_中分類, IF(列分類振分=BC$3, 1, 0))</f>
        <v>#DIV/0!</v>
      </c>
      <c r="BD16" s="194" t="e">
        <f t="array" ref="BD16">SUMPRODUCT(計算_投入係数表_加工!$D153:$DS153, 生産額_中分類, IF(列分類振分=BD$3, 1, 0))/SUMPRODUCT(生産額_中分類, IF(列分類振分=BD$3, 1, 0))</f>
        <v>#DIV/0!</v>
      </c>
      <c r="BE16" s="194" t="e">
        <f t="array" ref="BE16">SUMPRODUCT(計算_投入係数表_加工!$D153:$DS153, 生産額_中分類, IF(列分類振分=BE$3, 1, 0))/SUMPRODUCT(生産額_中分類, IF(列分類振分=BE$3, 1, 0))</f>
        <v>#DIV/0!</v>
      </c>
      <c r="BF16" s="194" t="e">
        <f t="array" ref="BF16">SUMPRODUCT(計算_投入係数表_加工!$D153:$DS153, 生産額_中分類, IF(列分類振分=BF$3, 1, 0))/SUMPRODUCT(生産額_中分類, IF(列分類振分=BF$3, 1, 0))</f>
        <v>#DIV/0!</v>
      </c>
      <c r="BG16" s="194" t="e">
        <f t="array" ref="BG16">SUMPRODUCT(計算_投入係数表_加工!$D153:$DS153, 生産額_中分類, IF(列分類振分=BG$3, 1, 0))/SUMPRODUCT(生産額_中分類, IF(列分類振分=BG$3, 1, 0))</f>
        <v>#DIV/0!</v>
      </c>
      <c r="BH16" s="194" t="e">
        <f t="array" ref="BH16">SUMPRODUCT(計算_投入係数表_加工!$D153:$DS153, 生産額_中分類, IF(列分類振分=BH$3, 1, 0))/SUMPRODUCT(生産額_中分類, IF(列分類振分=BH$3, 1, 0))</f>
        <v>#DIV/0!</v>
      </c>
      <c r="BI16" s="194" t="e">
        <f t="array" ref="BI16">SUMPRODUCT(計算_投入係数表_加工!$D153:$DS153, 生産額_中分類, IF(列分類振分=BI$3, 1, 0))/SUMPRODUCT(生産額_中分類, IF(列分類振分=BI$3, 1, 0))</f>
        <v>#DIV/0!</v>
      </c>
      <c r="BJ16" s="194" t="e">
        <f t="array" ref="BJ16">SUMPRODUCT(計算_投入係数表_加工!$D153:$DS153, 生産額_中分類, IF(列分類振分=BJ$3, 1, 0))/SUMPRODUCT(生産額_中分類, IF(列分類振分=BJ$3, 1, 0))</f>
        <v>#DIV/0!</v>
      </c>
      <c r="BK16" s="194" t="e">
        <f t="array" ref="BK16">SUMPRODUCT(計算_投入係数表_加工!$D153:$DS153, 生産額_中分類, IF(列分類振分=BK$3, 1, 0))/SUMPRODUCT(生産額_中分類, IF(列分類振分=BK$3, 1, 0))</f>
        <v>#DIV/0!</v>
      </c>
      <c r="BL16" s="194" t="e">
        <f t="array" ref="BL16">SUMPRODUCT(計算_投入係数表_加工!$D153:$DS153, 生産額_中分類, IF(列分類振分=BL$3, 1, 0))/SUMPRODUCT(生産額_中分類, IF(列分類振分=BL$3, 1, 0))</f>
        <v>#DIV/0!</v>
      </c>
      <c r="BM16" s="194" t="e">
        <f t="array" ref="BM16">SUMPRODUCT(計算_投入係数表_加工!$D153:$DS153, 生産額_中分類, IF(列分類振分=BM$3, 1, 0))/SUMPRODUCT(生産額_中分類, IF(列分類振分=BM$3, 1, 0))</f>
        <v>#DIV/0!</v>
      </c>
      <c r="BN16" s="194" t="e">
        <f t="array" ref="BN16">SUMPRODUCT(計算_投入係数表_加工!$D153:$DS153, 生産額_中分類, IF(列分類振分=BN$3, 1, 0))/SUMPRODUCT(生産額_中分類, IF(列分類振分=BN$3, 1, 0))</f>
        <v>#DIV/0!</v>
      </c>
      <c r="BO16" s="194" t="e">
        <f t="array" ref="BO16">SUMPRODUCT(計算_投入係数表_加工!$D153:$DS153, 生産額_中分類, IF(列分類振分=BO$3, 1, 0))/SUMPRODUCT(生産額_中分類, IF(列分類振分=BO$3, 1, 0))</f>
        <v>#DIV/0!</v>
      </c>
      <c r="BP16" s="194" t="e">
        <f t="array" ref="BP16">SUMPRODUCT(計算_投入係数表_加工!$D153:$DS153, 生産額_中分類, IF(列分類振分=BP$3, 1, 0))/SUMPRODUCT(生産額_中分類, IF(列分類振分=BP$3, 1, 0))</f>
        <v>#DIV/0!</v>
      </c>
      <c r="BQ16" s="194" t="e">
        <f t="array" ref="BQ16">SUMPRODUCT(計算_投入係数表_加工!$D153:$DS153, 生産額_中分類, IF(列分類振分=BQ$3, 1, 0))/SUMPRODUCT(生産額_中分類, IF(列分類振分=BQ$3, 1, 0))</f>
        <v>#DIV/0!</v>
      </c>
      <c r="BR16" s="194" t="e">
        <f t="array" ref="BR16">SUMPRODUCT(計算_投入係数表_加工!$D153:$DS153, 生産額_中分類, IF(列分類振分=BR$3, 1, 0))/SUMPRODUCT(生産額_中分類, IF(列分類振分=BR$3, 1, 0))</f>
        <v>#DIV/0!</v>
      </c>
      <c r="BS16" s="194" t="e">
        <f t="array" ref="BS16">SUMPRODUCT(計算_投入係数表_加工!$D153:$DS153, 生産額_中分類, IF(列分類振分=BS$3, 1, 0))/SUMPRODUCT(生産額_中分類, IF(列分類振分=BS$3, 1, 0))</f>
        <v>#DIV/0!</v>
      </c>
      <c r="BT16" s="194" t="e">
        <f t="array" ref="BT16">SUMPRODUCT(計算_投入係数表_加工!$D153:$DS153, 生産額_中分類, IF(列分類振分=BT$3, 1, 0))/SUMPRODUCT(生産額_中分類, IF(列分類振分=BT$3, 1, 0))</f>
        <v>#DIV/0!</v>
      </c>
      <c r="BU16" s="194" t="e">
        <f t="array" ref="BU16">SUMPRODUCT(計算_投入係数表_加工!$D153:$DS153, 生産額_中分類, IF(列分類振分=BU$3, 1, 0))/SUMPRODUCT(生産額_中分類, IF(列分類振分=BU$3, 1, 0))</f>
        <v>#DIV/0!</v>
      </c>
      <c r="BV16" s="194" t="e">
        <f t="array" ref="BV16">SUMPRODUCT(計算_投入係数表_加工!$D153:$DS153, 生産額_中分類, IF(列分類振分=BV$3, 1, 0))/SUMPRODUCT(生産額_中分類, IF(列分類振分=BV$3, 1, 0))</f>
        <v>#DIV/0!</v>
      </c>
      <c r="BW16" s="194" t="e">
        <f t="array" ref="BW16">SUMPRODUCT(計算_投入係数表_加工!$D153:$DS153, 生産額_中分類, IF(列分類振分=BW$3, 1, 0))/SUMPRODUCT(生産額_中分類, IF(列分類振分=BW$3, 1, 0))</f>
        <v>#DIV/0!</v>
      </c>
      <c r="BX16" s="194" t="e">
        <f t="array" ref="BX16">SUMPRODUCT(計算_投入係数表_加工!$D153:$DS153, 生産額_中分類, IF(列分類振分=BX$3, 1, 0))/SUMPRODUCT(生産額_中分類, IF(列分類振分=BX$3, 1, 0))</f>
        <v>#DIV/0!</v>
      </c>
      <c r="BY16" s="194" t="e">
        <f t="array" ref="BY16">SUMPRODUCT(計算_投入係数表_加工!$D153:$DS153, 生産額_中分類, IF(列分類振分=BY$3, 1, 0))/SUMPRODUCT(生産額_中分類, IF(列分類振分=BY$3, 1, 0))</f>
        <v>#DIV/0!</v>
      </c>
      <c r="BZ16" s="194" t="e">
        <f t="array" ref="BZ16">SUMPRODUCT(計算_投入係数表_加工!$D153:$DS153, 生産額_中分類, IF(列分類振分=BZ$3, 1, 0))/SUMPRODUCT(生産額_中分類, IF(列分類振分=BZ$3, 1, 0))</f>
        <v>#DIV/0!</v>
      </c>
      <c r="CA16" s="194" t="e">
        <f t="array" ref="CA16">SUMPRODUCT(計算_投入係数表_加工!$D153:$DS153, 生産額_中分類, IF(列分類振分=CA$3, 1, 0))/SUMPRODUCT(生産額_中分類, IF(列分類振分=CA$3, 1, 0))</f>
        <v>#DIV/0!</v>
      </c>
      <c r="CB16" s="194" t="e">
        <f t="array" ref="CB16">SUMPRODUCT(計算_投入係数表_加工!$D153:$DS153, 生産額_中分類, IF(列分類振分=CB$3, 1, 0))/SUMPRODUCT(生産額_中分類, IF(列分類振分=CB$3, 1, 0))</f>
        <v>#DIV/0!</v>
      </c>
      <c r="CC16" s="194" t="e">
        <f t="array" ref="CC16">SUMPRODUCT(計算_投入係数表_加工!$D153:$DS153, 生産額_中分類, IF(列分類振分=CC$3, 1, 0))/SUMPRODUCT(生産額_中分類, IF(列分類振分=CC$3, 1, 0))</f>
        <v>#DIV/0!</v>
      </c>
      <c r="CD16" s="194" t="e">
        <f t="array" ref="CD16">SUMPRODUCT(計算_投入係数表_加工!$D153:$DS153, 生産額_中分類, IF(列分類振分=CD$3, 1, 0))/SUMPRODUCT(生産額_中分類, IF(列分類振分=CD$3, 1, 0))</f>
        <v>#DIV/0!</v>
      </c>
      <c r="CE16" s="194" t="e">
        <f t="array" ref="CE16">SUMPRODUCT(計算_投入係数表_加工!$D153:$DS153, 生産額_中分類, IF(列分類振分=CE$3, 1, 0))/SUMPRODUCT(生産額_中分類, IF(列分類振分=CE$3, 1, 0))</f>
        <v>#DIV/0!</v>
      </c>
      <c r="CF16" s="194" t="e">
        <f t="array" ref="CF16">SUMPRODUCT(計算_投入係数表_加工!$D153:$DS153, 生産額_中分類, IF(列分類振分=CF$3, 1, 0))/SUMPRODUCT(生産額_中分類, IF(列分類振分=CF$3, 1, 0))</f>
        <v>#DIV/0!</v>
      </c>
      <c r="CG16" s="194" t="e">
        <f t="array" ref="CG16">SUMPRODUCT(計算_投入係数表_加工!$D153:$DS153, 生産額_中分類, IF(列分類振分=CG$3, 1, 0))/SUMPRODUCT(生産額_中分類, IF(列分類振分=CG$3, 1, 0))</f>
        <v>#DIV/0!</v>
      </c>
      <c r="CH16" s="194" t="e">
        <f t="array" ref="CH16">SUMPRODUCT(計算_投入係数表_加工!$D153:$DS153, 生産額_中分類, IF(列分類振分=CH$3, 1, 0))/SUMPRODUCT(生産額_中分類, IF(列分類振分=CH$3, 1, 0))</f>
        <v>#DIV/0!</v>
      </c>
      <c r="CI16" s="194" t="e">
        <f t="array" ref="CI16">SUMPRODUCT(計算_投入係数表_加工!$D153:$DS153, 生産額_中分類, IF(列分類振分=CI$3, 1, 0))/SUMPRODUCT(生産額_中分類, IF(列分類振分=CI$3, 1, 0))</f>
        <v>#DIV/0!</v>
      </c>
      <c r="CJ16" s="194" t="e">
        <f t="array" ref="CJ16">SUMPRODUCT(計算_投入係数表_加工!$D153:$DS153, 生産額_中分類, IF(列分類振分=CJ$3, 1, 0))/SUMPRODUCT(生産額_中分類, IF(列分類振分=CJ$3, 1, 0))</f>
        <v>#DIV/0!</v>
      </c>
      <c r="CK16" s="194" t="e">
        <f t="array" ref="CK16">SUMPRODUCT(計算_投入係数表_加工!$D153:$DS153, 生産額_中分類, IF(列分類振分=CK$3, 1, 0))/SUMPRODUCT(生産額_中分類, IF(列分類振分=CK$3, 1, 0))</f>
        <v>#DIV/0!</v>
      </c>
      <c r="CL16" s="194" t="e">
        <f t="array" ref="CL16">SUMPRODUCT(計算_投入係数表_加工!$D153:$DS153, 生産額_中分類, IF(列分類振分=CL$3, 1, 0))/SUMPRODUCT(生産額_中分類, IF(列分類振分=CL$3, 1, 0))</f>
        <v>#DIV/0!</v>
      </c>
      <c r="CM16" s="194" t="e">
        <f t="array" ref="CM16">SUMPRODUCT(計算_投入係数表_加工!$D153:$DS153, 生産額_中分類, IF(列分類振分=CM$3, 1, 0))/SUMPRODUCT(生産額_中分類, IF(列分類振分=CM$3, 1, 0))</f>
        <v>#DIV/0!</v>
      </c>
      <c r="CN16" s="194" t="e">
        <f t="array" ref="CN16">SUMPRODUCT(計算_投入係数表_加工!$D153:$DS153, 生産額_中分類, IF(列分類振分=CN$3, 1, 0))/SUMPRODUCT(生産額_中分類, IF(列分類振分=CN$3, 1, 0))</f>
        <v>#DIV/0!</v>
      </c>
      <c r="CO16" s="194" t="e">
        <f t="array" ref="CO16">SUMPRODUCT(計算_投入係数表_加工!$D153:$DS153, 生産額_中分類, IF(列分類振分=CO$3, 1, 0))/SUMPRODUCT(生産額_中分類, IF(列分類振分=CO$3, 1, 0))</f>
        <v>#DIV/0!</v>
      </c>
      <c r="CP16" s="194" t="e">
        <f t="array" ref="CP16">SUMPRODUCT(計算_投入係数表_加工!$D153:$DS153, 生産額_中分類, IF(列分類振分=CP$3, 1, 0))/SUMPRODUCT(生産額_中分類, IF(列分類振分=CP$3, 1, 0))</f>
        <v>#DIV/0!</v>
      </c>
      <c r="CQ16" s="194" t="e">
        <f t="array" ref="CQ16">SUMPRODUCT(計算_投入係数表_加工!$D153:$DS153, 生産額_中分類, IF(列分類振分=CQ$3, 1, 0))/SUMPRODUCT(生産額_中分類, IF(列分類振分=CQ$3, 1, 0))</f>
        <v>#DIV/0!</v>
      </c>
      <c r="CR16" s="194" t="e">
        <f t="array" ref="CR16">SUMPRODUCT(計算_投入係数表_加工!$D153:$DS153, 生産額_中分類, IF(列分類振分=CR$3, 1, 0))/SUMPRODUCT(生産額_中分類, IF(列分類振分=CR$3, 1, 0))</f>
        <v>#DIV/0!</v>
      </c>
      <c r="CS16" s="194" t="e">
        <f t="array" ref="CS16">SUMPRODUCT(計算_投入係数表_加工!$D153:$DS153, 生産額_中分類, IF(列分類振分=CS$3, 1, 0))/SUMPRODUCT(生産額_中分類, IF(列分類振分=CS$3, 1, 0))</f>
        <v>#DIV/0!</v>
      </c>
      <c r="CT16" s="194" t="e">
        <f t="array" ref="CT16">SUMPRODUCT(計算_投入係数表_加工!$D153:$DS153, 生産額_中分類, IF(列分類振分=CT$3, 1, 0))/SUMPRODUCT(生産額_中分類, IF(列分類振分=CT$3, 1, 0))</f>
        <v>#DIV/0!</v>
      </c>
      <c r="CU16" s="194" t="e">
        <f t="array" ref="CU16">SUMPRODUCT(計算_投入係数表_加工!$D153:$DS153, 生産額_中分類, IF(列分類振分=CU$3, 1, 0))/SUMPRODUCT(生産額_中分類, IF(列分類振分=CU$3, 1, 0))</f>
        <v>#DIV/0!</v>
      </c>
      <c r="CV16" s="194" t="e">
        <f t="array" ref="CV16">SUMPRODUCT(計算_投入係数表_加工!$D153:$DS153, 生産額_中分類, IF(列分類振分=CV$3, 1, 0))/SUMPRODUCT(生産額_中分類, IF(列分類振分=CV$3, 1, 0))</f>
        <v>#DIV/0!</v>
      </c>
      <c r="CW16" s="194" t="e">
        <f t="array" ref="CW16">SUMPRODUCT(計算_投入係数表_加工!$D153:$DS153, 生産額_中分類, IF(列分類振分=CW$3, 1, 0))/SUMPRODUCT(生産額_中分類, IF(列分類振分=CW$3, 1, 0))</f>
        <v>#DIV/0!</v>
      </c>
      <c r="CX16" s="194" t="e">
        <f t="array" ref="CX16">SUMPRODUCT(計算_投入係数表_加工!$D153:$DS153, 生産額_中分類, IF(列分類振分=CX$3, 1, 0))/SUMPRODUCT(生産額_中分類, IF(列分類振分=CX$3, 1, 0))</f>
        <v>#DIV/0!</v>
      </c>
      <c r="CY16" s="194" t="e">
        <f t="array" ref="CY16">SUMPRODUCT(計算_投入係数表_加工!$D153:$DS153, 生産額_中分類, IF(列分類振分=CY$3, 1, 0))/SUMPRODUCT(生産額_中分類, IF(列分類振分=CY$3, 1, 0))</f>
        <v>#DIV/0!</v>
      </c>
      <c r="CZ16" s="194" t="e">
        <f t="array" ref="CZ16">SUMPRODUCT(計算_投入係数表_加工!$D153:$DS153, 生産額_中分類, IF(列分類振分=CZ$3, 1, 0))/SUMPRODUCT(生産額_中分類, IF(列分類振分=CZ$3, 1, 0))</f>
        <v>#DIV/0!</v>
      </c>
      <c r="DA16" s="194" t="e">
        <f t="array" ref="DA16">SUMPRODUCT(計算_投入係数表_加工!$D153:$DS153, 生産額_中分類, IF(列分類振分=DA$3, 1, 0))/SUMPRODUCT(生産額_中分類, IF(列分類振分=DA$3, 1, 0))</f>
        <v>#DIV/0!</v>
      </c>
      <c r="DB16" s="194" t="e">
        <f t="array" ref="DB16">SUMPRODUCT(計算_投入係数表_加工!$D153:$DS153, 生産額_中分類, IF(列分類振分=DB$3, 1, 0))/SUMPRODUCT(生産額_中分類, IF(列分類振分=DB$3, 1, 0))</f>
        <v>#DIV/0!</v>
      </c>
      <c r="DC16" s="194" t="e">
        <f t="array" ref="DC16">SUMPRODUCT(計算_投入係数表_加工!$D153:$DS153, 生産額_中分類, IF(列分類振分=DC$3, 1, 0))/SUMPRODUCT(生産額_中分類, IF(列分類振分=DC$3, 1, 0))</f>
        <v>#DIV/0!</v>
      </c>
      <c r="DD16" s="194" t="e">
        <f t="array" ref="DD16">SUMPRODUCT(計算_投入係数表_加工!$D153:$DS153, 生産額_中分類, IF(列分類振分=DD$3, 1, 0))/SUMPRODUCT(生産額_中分類, IF(列分類振分=DD$3, 1, 0))</f>
        <v>#DIV/0!</v>
      </c>
      <c r="DE16" s="194" t="e">
        <f t="array" ref="DE16">SUMPRODUCT(計算_投入係数表_加工!$D153:$DS153, 生産額_中分類, IF(列分類振分=DE$3, 1, 0))/SUMPRODUCT(生産額_中分類, IF(列分類振分=DE$3, 1, 0))</f>
        <v>#DIV/0!</v>
      </c>
      <c r="DF16" s="194" t="e">
        <f t="array" ref="DF16">SUMPRODUCT(計算_投入係数表_加工!$D153:$DS153, 生産額_中分類, IF(列分類振分=DF$3, 1, 0))/SUMPRODUCT(生産額_中分類, IF(列分類振分=DF$3, 1, 0))</f>
        <v>#DIV/0!</v>
      </c>
      <c r="DG16" s="194" t="e">
        <f t="array" ref="DG16">SUMPRODUCT(計算_投入係数表_加工!$D153:$DS153, 生産額_中分類, IF(列分類振分=DG$3, 1, 0))/SUMPRODUCT(生産額_中分類, IF(列分類振分=DG$3, 1, 0))</f>
        <v>#DIV/0!</v>
      </c>
      <c r="DH16" s="194" t="e">
        <f t="array" ref="DH16">SUMPRODUCT(計算_投入係数表_加工!$D153:$DS153, 生産額_中分類, IF(列分類振分=DH$3, 1, 0))/SUMPRODUCT(生産額_中分類, IF(列分類振分=DH$3, 1, 0))</f>
        <v>#DIV/0!</v>
      </c>
      <c r="DI16" s="194" t="e">
        <f t="array" ref="DI16">SUMPRODUCT(計算_投入係数表_加工!$D153:$DS153, 生産額_中分類, IF(列分類振分=DI$3, 1, 0))/SUMPRODUCT(生産額_中分類, IF(列分類振分=DI$3, 1, 0))</f>
        <v>#DIV/0!</v>
      </c>
      <c r="DJ16" s="194" t="e">
        <f t="array" ref="DJ16">SUMPRODUCT(計算_投入係数表_加工!$D153:$DS153, 生産額_中分類, IF(列分類振分=DJ$3, 1, 0))/SUMPRODUCT(生産額_中分類, IF(列分類振分=DJ$3, 1, 0))</f>
        <v>#DIV/0!</v>
      </c>
      <c r="DK16" s="194" t="e">
        <f t="array" ref="DK16">SUMPRODUCT(計算_投入係数表_加工!$D153:$DS153, 生産額_中分類, IF(列分類振分=DK$3, 1, 0))/SUMPRODUCT(生産額_中分類, IF(列分類振分=DK$3, 1, 0))</f>
        <v>#DIV/0!</v>
      </c>
      <c r="DL16" s="194" t="e">
        <f t="array" ref="DL16">SUMPRODUCT(計算_投入係数表_加工!$D153:$DS153, 生産額_中分類, IF(列分類振分=DL$3, 1, 0))/SUMPRODUCT(生産額_中分類, IF(列分類振分=DL$3, 1, 0))</f>
        <v>#DIV/0!</v>
      </c>
      <c r="DM16" s="194" t="e">
        <f t="array" ref="DM16">SUMPRODUCT(計算_投入係数表_加工!$D153:$DS153, 生産額_中分類, IF(列分類振分=DM$3, 1, 0))/SUMPRODUCT(生産額_中分類, IF(列分類振分=DM$3, 1, 0))</f>
        <v>#DIV/0!</v>
      </c>
      <c r="DN16" s="194" t="e">
        <f t="array" ref="DN16">SUMPRODUCT(計算_投入係数表_加工!$D153:$DS153, 生産額_中分類, IF(列分類振分=DN$3, 1, 0))/SUMPRODUCT(生産額_中分類, IF(列分類振分=DN$3, 1, 0))</f>
        <v>#DIV/0!</v>
      </c>
      <c r="DO16" s="194" t="e">
        <f t="array" ref="DO16">SUMPRODUCT(計算_投入係数表_加工!$D153:$DS153, 生産額_中分類, IF(列分類振分=DO$3, 1, 0))/SUMPRODUCT(生産額_中分類, IF(列分類振分=DO$3, 1, 0))</f>
        <v>#DIV/0!</v>
      </c>
      <c r="DP16" s="194" t="e">
        <f t="array" ref="DP16">SUMPRODUCT(計算_投入係数表_加工!$D153:$DS153, 生産額_中分類, IF(列分類振分=DP$3, 1, 0))/SUMPRODUCT(生産額_中分類, IF(列分類振分=DP$3, 1, 0))</f>
        <v>#DIV/0!</v>
      </c>
      <c r="DQ16" s="194" t="e">
        <f t="array" ref="DQ16">SUMPRODUCT(計算_投入係数表_加工!$D153:$DS153, 生産額_中分類, IF(列分類振分=DQ$3, 1, 0))/SUMPRODUCT(生産額_中分類, IF(列分類振分=DQ$3, 1, 0))</f>
        <v>#DIV/0!</v>
      </c>
      <c r="DR16" s="194" t="e">
        <f t="array" ref="DR16">SUMPRODUCT(計算_投入係数表_加工!$D153:$DS153, 生産額_中分類, IF(列分類振分=DR$3, 1, 0))/SUMPRODUCT(生産額_中分類, IF(列分類振分=DR$3, 1, 0))</f>
        <v>#DIV/0!</v>
      </c>
      <c r="DS16" s="194" t="e">
        <f t="array" ref="DS16">SUMPRODUCT(計算_投入係数表_加工!$D153:$DS153, 生産額_中分類, IF(列分類振分=DS$3, 1, 0))/SUMPRODUCT(生産額_中分類, IF(列分類振分=DS$3, 1, 0))</f>
        <v>#DIV/0!</v>
      </c>
      <c r="DT16" s="23">
        <f>SUMIF(振分, $C16, 計算_投入係数表_加工!DT$4:DT$123)</f>
        <v>5.8546091006936559E-3</v>
      </c>
    </row>
    <row r="17" spans="2:124" x14ac:dyDescent="0.25">
      <c r="B17" s="53">
        <v>14</v>
      </c>
      <c r="C17" s="201" t="str">
        <v>-</v>
      </c>
      <c r="D17" s="193">
        <f t="array" ref="D17">SUMPRODUCT(計算_投入係数表_加工!$D154:$DS154, 生産額_中分類, IF(列分類振分=D$3, 1, 0))/SUMPRODUCT(生産額_中分類, IF(列分類振分=D$3, 1, 0))</f>
        <v>0</v>
      </c>
      <c r="E17" s="194">
        <f t="array" ref="E17">SUMPRODUCT(計算_投入係数表_加工!$D154:$DS154, 生産額_中分類, IF(列分類振分=E$3, 1, 0))/SUMPRODUCT(生産額_中分類, IF(列分類振分=E$3, 1, 0))</f>
        <v>0</v>
      </c>
      <c r="F17" s="194">
        <f t="array" ref="F17">SUMPRODUCT(計算_投入係数表_加工!$D154:$DS154, 生産額_中分類, IF(列分類振分=F$3, 1, 0))/SUMPRODUCT(生産額_中分類, IF(列分類振分=F$3, 1, 0))</f>
        <v>0</v>
      </c>
      <c r="G17" s="194">
        <f t="array" ref="G17">SUMPRODUCT(計算_投入係数表_加工!$D154:$DS154, 生産額_中分類, IF(列分類振分=G$3, 1, 0))/SUMPRODUCT(生産額_中分類, IF(列分類振分=G$3, 1, 0))</f>
        <v>0</v>
      </c>
      <c r="H17" s="194">
        <f t="array" ref="H17">SUMPRODUCT(計算_投入係数表_加工!$D154:$DS154, 生産額_中分類, IF(列分類振分=H$3, 1, 0))/SUMPRODUCT(生産額_中分類, IF(列分類振分=H$3, 1, 0))</f>
        <v>0</v>
      </c>
      <c r="I17" s="194">
        <f t="array" ref="I17">SUMPRODUCT(計算_投入係数表_加工!$D154:$DS154, 生産額_中分類, IF(列分類振分=I$3, 1, 0))/SUMPRODUCT(生産額_中分類, IF(列分類振分=I$3, 1, 0))</f>
        <v>0</v>
      </c>
      <c r="J17" s="194">
        <f t="array" ref="J17">SUMPRODUCT(計算_投入係数表_加工!$D154:$DS154, 生産額_中分類, IF(列分類振分=J$3, 1, 0))/SUMPRODUCT(生産額_中分類, IF(列分類振分=J$3, 1, 0))</f>
        <v>0</v>
      </c>
      <c r="K17" s="194">
        <f t="array" ref="K17">SUMPRODUCT(計算_投入係数表_加工!$D154:$DS154, 生産額_中分類, IF(列分類振分=K$3, 1, 0))/SUMPRODUCT(生産額_中分類, IF(列分類振分=K$3, 1, 0))</f>
        <v>0</v>
      </c>
      <c r="L17" s="194">
        <f t="array" ref="L17">SUMPRODUCT(計算_投入係数表_加工!$D154:$DS154, 生産額_中分類, IF(列分類振分=L$3, 1, 0))/SUMPRODUCT(生産額_中分類, IF(列分類振分=L$3, 1, 0))</f>
        <v>0</v>
      </c>
      <c r="M17" s="194">
        <f t="array" ref="M17">SUMPRODUCT(計算_投入係数表_加工!$D154:$DS154, 生産額_中分類, IF(列分類振分=M$3, 1, 0))/SUMPRODUCT(生産額_中分類, IF(列分類振分=M$3, 1, 0))</f>
        <v>0</v>
      </c>
      <c r="N17" s="194">
        <f t="array" ref="N17">SUMPRODUCT(計算_投入係数表_加工!$D154:$DS154, 生産額_中分類, IF(列分類振分=N$3, 1, 0))/SUMPRODUCT(生産額_中分類, IF(列分類振分=N$3, 1, 0))</f>
        <v>0</v>
      </c>
      <c r="O17" s="194">
        <f t="array" ref="O17">SUMPRODUCT(計算_投入係数表_加工!$D154:$DS154, 生産額_中分類, IF(列分類振分=O$3, 1, 0))/SUMPRODUCT(生産額_中分類, IF(列分類振分=O$3, 1, 0))</f>
        <v>0</v>
      </c>
      <c r="P17" s="194">
        <f t="array" ref="P17">SUMPRODUCT(計算_投入係数表_加工!$D154:$DS154, 生産額_中分類, IF(列分類振分=P$3, 1, 0))/SUMPRODUCT(生産額_中分類, IF(列分類振分=P$3, 1, 0))</f>
        <v>0</v>
      </c>
      <c r="Q17" s="194" t="e">
        <f t="array" ref="Q17">SUMPRODUCT(計算_投入係数表_加工!$D154:$DS154, 生産額_中分類, IF(列分類振分=Q$3, 1, 0))/SUMPRODUCT(生産額_中分類, IF(列分類振分=Q$3, 1, 0))</f>
        <v>#DIV/0!</v>
      </c>
      <c r="R17" s="194" t="e">
        <f t="array" ref="R17">SUMPRODUCT(計算_投入係数表_加工!$D154:$DS154, 生産額_中分類, IF(列分類振分=R$3, 1, 0))/SUMPRODUCT(生産額_中分類, IF(列分類振分=R$3, 1, 0))</f>
        <v>#DIV/0!</v>
      </c>
      <c r="S17" s="194" t="e">
        <f t="array" ref="S17">SUMPRODUCT(計算_投入係数表_加工!$D154:$DS154, 生産額_中分類, IF(列分類振分=S$3, 1, 0))/SUMPRODUCT(生産額_中分類, IF(列分類振分=S$3, 1, 0))</f>
        <v>#DIV/0!</v>
      </c>
      <c r="T17" s="194" t="e">
        <f t="array" ref="T17">SUMPRODUCT(計算_投入係数表_加工!$D154:$DS154, 生産額_中分類, IF(列分類振分=T$3, 1, 0))/SUMPRODUCT(生産額_中分類, IF(列分類振分=T$3, 1, 0))</f>
        <v>#DIV/0!</v>
      </c>
      <c r="U17" s="194" t="e">
        <f t="array" ref="U17">SUMPRODUCT(計算_投入係数表_加工!$D154:$DS154, 生産額_中分類, IF(列分類振分=U$3, 1, 0))/SUMPRODUCT(生産額_中分類, IF(列分類振分=U$3, 1, 0))</f>
        <v>#DIV/0!</v>
      </c>
      <c r="V17" s="194" t="e">
        <f t="array" ref="V17">SUMPRODUCT(計算_投入係数表_加工!$D154:$DS154, 生産額_中分類, IF(列分類振分=V$3, 1, 0))/SUMPRODUCT(生産額_中分類, IF(列分類振分=V$3, 1, 0))</f>
        <v>#DIV/0!</v>
      </c>
      <c r="W17" s="194" t="e">
        <f t="array" ref="W17">SUMPRODUCT(計算_投入係数表_加工!$D154:$DS154, 生産額_中分類, IF(列分類振分=W$3, 1, 0))/SUMPRODUCT(生産額_中分類, IF(列分類振分=W$3, 1, 0))</f>
        <v>#DIV/0!</v>
      </c>
      <c r="X17" s="194" t="e">
        <f t="array" ref="X17">SUMPRODUCT(計算_投入係数表_加工!$D154:$DS154, 生産額_中分類, IF(列分類振分=X$3, 1, 0))/SUMPRODUCT(生産額_中分類, IF(列分類振分=X$3, 1, 0))</f>
        <v>#DIV/0!</v>
      </c>
      <c r="Y17" s="194" t="e">
        <f t="array" ref="Y17">SUMPRODUCT(計算_投入係数表_加工!$D154:$DS154, 生産額_中分類, IF(列分類振分=Y$3, 1, 0))/SUMPRODUCT(生産額_中分類, IF(列分類振分=Y$3, 1, 0))</f>
        <v>#DIV/0!</v>
      </c>
      <c r="Z17" s="194" t="e">
        <f t="array" ref="Z17">SUMPRODUCT(計算_投入係数表_加工!$D154:$DS154, 生産額_中分類, IF(列分類振分=Z$3, 1, 0))/SUMPRODUCT(生産額_中分類, IF(列分類振分=Z$3, 1, 0))</f>
        <v>#DIV/0!</v>
      </c>
      <c r="AA17" s="194" t="e">
        <f t="array" ref="AA17">SUMPRODUCT(計算_投入係数表_加工!$D154:$DS154, 生産額_中分類, IF(列分類振分=AA$3, 1, 0))/SUMPRODUCT(生産額_中分類, IF(列分類振分=AA$3, 1, 0))</f>
        <v>#DIV/0!</v>
      </c>
      <c r="AB17" s="194" t="e">
        <f t="array" ref="AB17">SUMPRODUCT(計算_投入係数表_加工!$D154:$DS154, 生産額_中分類, IF(列分類振分=AB$3, 1, 0))/SUMPRODUCT(生産額_中分類, IF(列分類振分=AB$3, 1, 0))</f>
        <v>#DIV/0!</v>
      </c>
      <c r="AC17" s="194" t="e">
        <f t="array" ref="AC17">SUMPRODUCT(計算_投入係数表_加工!$D154:$DS154, 生産額_中分類, IF(列分類振分=AC$3, 1, 0))/SUMPRODUCT(生産額_中分類, IF(列分類振分=AC$3, 1, 0))</f>
        <v>#DIV/0!</v>
      </c>
      <c r="AD17" s="194" t="e">
        <f t="array" ref="AD17">SUMPRODUCT(計算_投入係数表_加工!$D154:$DS154, 生産額_中分類, IF(列分類振分=AD$3, 1, 0))/SUMPRODUCT(生産額_中分類, IF(列分類振分=AD$3, 1, 0))</f>
        <v>#DIV/0!</v>
      </c>
      <c r="AE17" s="194" t="e">
        <f t="array" ref="AE17">SUMPRODUCT(計算_投入係数表_加工!$D154:$DS154, 生産額_中分類, IF(列分類振分=AE$3, 1, 0))/SUMPRODUCT(生産額_中分類, IF(列分類振分=AE$3, 1, 0))</f>
        <v>#DIV/0!</v>
      </c>
      <c r="AF17" s="194" t="e">
        <f t="array" ref="AF17">SUMPRODUCT(計算_投入係数表_加工!$D154:$DS154, 生産額_中分類, IF(列分類振分=AF$3, 1, 0))/SUMPRODUCT(生産額_中分類, IF(列分類振分=AF$3, 1, 0))</f>
        <v>#DIV/0!</v>
      </c>
      <c r="AG17" s="194" t="e">
        <f t="array" ref="AG17">SUMPRODUCT(計算_投入係数表_加工!$D154:$DS154, 生産額_中分類, IF(列分類振分=AG$3, 1, 0))/SUMPRODUCT(生産額_中分類, IF(列分類振分=AG$3, 1, 0))</f>
        <v>#DIV/0!</v>
      </c>
      <c r="AH17" s="194" t="e">
        <f t="array" ref="AH17">SUMPRODUCT(計算_投入係数表_加工!$D154:$DS154, 生産額_中分類, IF(列分類振分=AH$3, 1, 0))/SUMPRODUCT(生産額_中分類, IF(列分類振分=AH$3, 1, 0))</f>
        <v>#DIV/0!</v>
      </c>
      <c r="AI17" s="194" t="e">
        <f t="array" ref="AI17">SUMPRODUCT(計算_投入係数表_加工!$D154:$DS154, 生産額_中分類, IF(列分類振分=AI$3, 1, 0))/SUMPRODUCT(生産額_中分類, IF(列分類振分=AI$3, 1, 0))</f>
        <v>#DIV/0!</v>
      </c>
      <c r="AJ17" s="194" t="e">
        <f t="array" ref="AJ17">SUMPRODUCT(計算_投入係数表_加工!$D154:$DS154, 生産額_中分類, IF(列分類振分=AJ$3, 1, 0))/SUMPRODUCT(生産額_中分類, IF(列分類振分=AJ$3, 1, 0))</f>
        <v>#DIV/0!</v>
      </c>
      <c r="AK17" s="194" t="e">
        <f t="array" ref="AK17">SUMPRODUCT(計算_投入係数表_加工!$D154:$DS154, 生産額_中分類, IF(列分類振分=AK$3, 1, 0))/SUMPRODUCT(生産額_中分類, IF(列分類振分=AK$3, 1, 0))</f>
        <v>#DIV/0!</v>
      </c>
      <c r="AL17" s="194" t="e">
        <f t="array" ref="AL17">SUMPRODUCT(計算_投入係数表_加工!$D154:$DS154, 生産額_中分類, IF(列分類振分=AL$3, 1, 0))/SUMPRODUCT(生産額_中分類, IF(列分類振分=AL$3, 1, 0))</f>
        <v>#DIV/0!</v>
      </c>
      <c r="AM17" s="194" t="e">
        <f t="array" ref="AM17">SUMPRODUCT(計算_投入係数表_加工!$D154:$DS154, 生産額_中分類, IF(列分類振分=AM$3, 1, 0))/SUMPRODUCT(生産額_中分類, IF(列分類振分=AM$3, 1, 0))</f>
        <v>#DIV/0!</v>
      </c>
      <c r="AN17" s="194" t="e">
        <f t="array" ref="AN17">SUMPRODUCT(計算_投入係数表_加工!$D154:$DS154, 生産額_中分類, IF(列分類振分=AN$3, 1, 0))/SUMPRODUCT(生産額_中分類, IF(列分類振分=AN$3, 1, 0))</f>
        <v>#DIV/0!</v>
      </c>
      <c r="AO17" s="194" t="e">
        <f t="array" ref="AO17">SUMPRODUCT(計算_投入係数表_加工!$D154:$DS154, 生産額_中分類, IF(列分類振分=AO$3, 1, 0))/SUMPRODUCT(生産額_中分類, IF(列分類振分=AO$3, 1, 0))</f>
        <v>#DIV/0!</v>
      </c>
      <c r="AP17" s="194" t="e">
        <f t="array" ref="AP17">SUMPRODUCT(計算_投入係数表_加工!$D154:$DS154, 生産額_中分類, IF(列分類振分=AP$3, 1, 0))/SUMPRODUCT(生産額_中分類, IF(列分類振分=AP$3, 1, 0))</f>
        <v>#DIV/0!</v>
      </c>
      <c r="AQ17" s="194" t="e">
        <f t="array" ref="AQ17">SUMPRODUCT(計算_投入係数表_加工!$D154:$DS154, 生産額_中分類, IF(列分類振分=AQ$3, 1, 0))/SUMPRODUCT(生産額_中分類, IF(列分類振分=AQ$3, 1, 0))</f>
        <v>#DIV/0!</v>
      </c>
      <c r="AR17" s="194" t="e">
        <f t="array" ref="AR17">SUMPRODUCT(計算_投入係数表_加工!$D154:$DS154, 生産額_中分類, IF(列分類振分=AR$3, 1, 0))/SUMPRODUCT(生産額_中分類, IF(列分類振分=AR$3, 1, 0))</f>
        <v>#DIV/0!</v>
      </c>
      <c r="AS17" s="194" t="e">
        <f t="array" ref="AS17">SUMPRODUCT(計算_投入係数表_加工!$D154:$DS154, 生産額_中分類, IF(列分類振分=AS$3, 1, 0))/SUMPRODUCT(生産額_中分類, IF(列分類振分=AS$3, 1, 0))</f>
        <v>#DIV/0!</v>
      </c>
      <c r="AT17" s="194" t="e">
        <f t="array" ref="AT17">SUMPRODUCT(計算_投入係数表_加工!$D154:$DS154, 生産額_中分類, IF(列分類振分=AT$3, 1, 0))/SUMPRODUCT(生産額_中分類, IF(列分類振分=AT$3, 1, 0))</f>
        <v>#DIV/0!</v>
      </c>
      <c r="AU17" s="194" t="e">
        <f t="array" ref="AU17">SUMPRODUCT(計算_投入係数表_加工!$D154:$DS154, 生産額_中分類, IF(列分類振分=AU$3, 1, 0))/SUMPRODUCT(生産額_中分類, IF(列分類振分=AU$3, 1, 0))</f>
        <v>#DIV/0!</v>
      </c>
      <c r="AV17" s="194" t="e">
        <f t="array" ref="AV17">SUMPRODUCT(計算_投入係数表_加工!$D154:$DS154, 生産額_中分類, IF(列分類振分=AV$3, 1, 0))/SUMPRODUCT(生産額_中分類, IF(列分類振分=AV$3, 1, 0))</f>
        <v>#DIV/0!</v>
      </c>
      <c r="AW17" s="194" t="e">
        <f t="array" ref="AW17">SUMPRODUCT(計算_投入係数表_加工!$D154:$DS154, 生産額_中分類, IF(列分類振分=AW$3, 1, 0))/SUMPRODUCT(生産額_中分類, IF(列分類振分=AW$3, 1, 0))</f>
        <v>#DIV/0!</v>
      </c>
      <c r="AX17" s="194" t="e">
        <f t="array" ref="AX17">SUMPRODUCT(計算_投入係数表_加工!$D154:$DS154, 生産額_中分類, IF(列分類振分=AX$3, 1, 0))/SUMPRODUCT(生産額_中分類, IF(列分類振分=AX$3, 1, 0))</f>
        <v>#DIV/0!</v>
      </c>
      <c r="AY17" s="194" t="e">
        <f t="array" ref="AY17">SUMPRODUCT(計算_投入係数表_加工!$D154:$DS154, 生産額_中分類, IF(列分類振分=AY$3, 1, 0))/SUMPRODUCT(生産額_中分類, IF(列分類振分=AY$3, 1, 0))</f>
        <v>#DIV/0!</v>
      </c>
      <c r="AZ17" s="194" t="e">
        <f t="array" ref="AZ17">SUMPRODUCT(計算_投入係数表_加工!$D154:$DS154, 生産額_中分類, IF(列分類振分=AZ$3, 1, 0))/SUMPRODUCT(生産額_中分類, IF(列分類振分=AZ$3, 1, 0))</f>
        <v>#DIV/0!</v>
      </c>
      <c r="BA17" s="194" t="e">
        <f t="array" ref="BA17">SUMPRODUCT(計算_投入係数表_加工!$D154:$DS154, 生産額_中分類, IF(列分類振分=BA$3, 1, 0))/SUMPRODUCT(生産額_中分類, IF(列分類振分=BA$3, 1, 0))</f>
        <v>#DIV/0!</v>
      </c>
      <c r="BB17" s="194" t="e">
        <f t="array" ref="BB17">SUMPRODUCT(計算_投入係数表_加工!$D154:$DS154, 生産額_中分類, IF(列分類振分=BB$3, 1, 0))/SUMPRODUCT(生産額_中分類, IF(列分類振分=BB$3, 1, 0))</f>
        <v>#DIV/0!</v>
      </c>
      <c r="BC17" s="194" t="e">
        <f t="array" ref="BC17">SUMPRODUCT(計算_投入係数表_加工!$D154:$DS154, 生産額_中分類, IF(列分類振分=BC$3, 1, 0))/SUMPRODUCT(生産額_中分類, IF(列分類振分=BC$3, 1, 0))</f>
        <v>#DIV/0!</v>
      </c>
      <c r="BD17" s="194" t="e">
        <f t="array" ref="BD17">SUMPRODUCT(計算_投入係数表_加工!$D154:$DS154, 生産額_中分類, IF(列分類振分=BD$3, 1, 0))/SUMPRODUCT(生産額_中分類, IF(列分類振分=BD$3, 1, 0))</f>
        <v>#DIV/0!</v>
      </c>
      <c r="BE17" s="194" t="e">
        <f t="array" ref="BE17">SUMPRODUCT(計算_投入係数表_加工!$D154:$DS154, 生産額_中分類, IF(列分類振分=BE$3, 1, 0))/SUMPRODUCT(生産額_中分類, IF(列分類振分=BE$3, 1, 0))</f>
        <v>#DIV/0!</v>
      </c>
      <c r="BF17" s="194" t="e">
        <f t="array" ref="BF17">SUMPRODUCT(計算_投入係数表_加工!$D154:$DS154, 生産額_中分類, IF(列分類振分=BF$3, 1, 0))/SUMPRODUCT(生産額_中分類, IF(列分類振分=BF$3, 1, 0))</f>
        <v>#DIV/0!</v>
      </c>
      <c r="BG17" s="194" t="e">
        <f t="array" ref="BG17">SUMPRODUCT(計算_投入係数表_加工!$D154:$DS154, 生産額_中分類, IF(列分類振分=BG$3, 1, 0))/SUMPRODUCT(生産額_中分類, IF(列分類振分=BG$3, 1, 0))</f>
        <v>#DIV/0!</v>
      </c>
      <c r="BH17" s="194" t="e">
        <f t="array" ref="BH17">SUMPRODUCT(計算_投入係数表_加工!$D154:$DS154, 生産額_中分類, IF(列分類振分=BH$3, 1, 0))/SUMPRODUCT(生産額_中分類, IF(列分類振分=BH$3, 1, 0))</f>
        <v>#DIV/0!</v>
      </c>
      <c r="BI17" s="194" t="e">
        <f t="array" ref="BI17">SUMPRODUCT(計算_投入係数表_加工!$D154:$DS154, 生産額_中分類, IF(列分類振分=BI$3, 1, 0))/SUMPRODUCT(生産額_中分類, IF(列分類振分=BI$3, 1, 0))</f>
        <v>#DIV/0!</v>
      </c>
      <c r="BJ17" s="194" t="e">
        <f t="array" ref="BJ17">SUMPRODUCT(計算_投入係数表_加工!$D154:$DS154, 生産額_中分類, IF(列分類振分=BJ$3, 1, 0))/SUMPRODUCT(生産額_中分類, IF(列分類振分=BJ$3, 1, 0))</f>
        <v>#DIV/0!</v>
      </c>
      <c r="BK17" s="194" t="e">
        <f t="array" ref="BK17">SUMPRODUCT(計算_投入係数表_加工!$D154:$DS154, 生産額_中分類, IF(列分類振分=BK$3, 1, 0))/SUMPRODUCT(生産額_中分類, IF(列分類振分=BK$3, 1, 0))</f>
        <v>#DIV/0!</v>
      </c>
      <c r="BL17" s="194" t="e">
        <f t="array" ref="BL17">SUMPRODUCT(計算_投入係数表_加工!$D154:$DS154, 生産額_中分類, IF(列分類振分=BL$3, 1, 0))/SUMPRODUCT(生産額_中分類, IF(列分類振分=BL$3, 1, 0))</f>
        <v>#DIV/0!</v>
      </c>
      <c r="BM17" s="194" t="e">
        <f t="array" ref="BM17">SUMPRODUCT(計算_投入係数表_加工!$D154:$DS154, 生産額_中分類, IF(列分類振分=BM$3, 1, 0))/SUMPRODUCT(生産額_中分類, IF(列分類振分=BM$3, 1, 0))</f>
        <v>#DIV/0!</v>
      </c>
      <c r="BN17" s="194" t="e">
        <f t="array" ref="BN17">SUMPRODUCT(計算_投入係数表_加工!$D154:$DS154, 生産額_中分類, IF(列分類振分=BN$3, 1, 0))/SUMPRODUCT(生産額_中分類, IF(列分類振分=BN$3, 1, 0))</f>
        <v>#DIV/0!</v>
      </c>
      <c r="BO17" s="194" t="e">
        <f t="array" ref="BO17">SUMPRODUCT(計算_投入係数表_加工!$D154:$DS154, 生産額_中分類, IF(列分類振分=BO$3, 1, 0))/SUMPRODUCT(生産額_中分類, IF(列分類振分=BO$3, 1, 0))</f>
        <v>#DIV/0!</v>
      </c>
      <c r="BP17" s="194" t="e">
        <f t="array" ref="BP17">SUMPRODUCT(計算_投入係数表_加工!$D154:$DS154, 生産額_中分類, IF(列分類振分=BP$3, 1, 0))/SUMPRODUCT(生産額_中分類, IF(列分類振分=BP$3, 1, 0))</f>
        <v>#DIV/0!</v>
      </c>
      <c r="BQ17" s="194" t="e">
        <f t="array" ref="BQ17">SUMPRODUCT(計算_投入係数表_加工!$D154:$DS154, 生産額_中分類, IF(列分類振分=BQ$3, 1, 0))/SUMPRODUCT(生産額_中分類, IF(列分類振分=BQ$3, 1, 0))</f>
        <v>#DIV/0!</v>
      </c>
      <c r="BR17" s="194" t="e">
        <f t="array" ref="BR17">SUMPRODUCT(計算_投入係数表_加工!$D154:$DS154, 生産額_中分類, IF(列分類振分=BR$3, 1, 0))/SUMPRODUCT(生産額_中分類, IF(列分類振分=BR$3, 1, 0))</f>
        <v>#DIV/0!</v>
      </c>
      <c r="BS17" s="194" t="e">
        <f t="array" ref="BS17">SUMPRODUCT(計算_投入係数表_加工!$D154:$DS154, 生産額_中分類, IF(列分類振分=BS$3, 1, 0))/SUMPRODUCT(生産額_中分類, IF(列分類振分=BS$3, 1, 0))</f>
        <v>#DIV/0!</v>
      </c>
      <c r="BT17" s="194" t="e">
        <f t="array" ref="BT17">SUMPRODUCT(計算_投入係数表_加工!$D154:$DS154, 生産額_中分類, IF(列分類振分=BT$3, 1, 0))/SUMPRODUCT(生産額_中分類, IF(列分類振分=BT$3, 1, 0))</f>
        <v>#DIV/0!</v>
      </c>
      <c r="BU17" s="194" t="e">
        <f t="array" ref="BU17">SUMPRODUCT(計算_投入係数表_加工!$D154:$DS154, 生産額_中分類, IF(列分類振分=BU$3, 1, 0))/SUMPRODUCT(生産額_中分類, IF(列分類振分=BU$3, 1, 0))</f>
        <v>#DIV/0!</v>
      </c>
      <c r="BV17" s="194" t="e">
        <f t="array" ref="BV17">SUMPRODUCT(計算_投入係数表_加工!$D154:$DS154, 生産額_中分類, IF(列分類振分=BV$3, 1, 0))/SUMPRODUCT(生産額_中分類, IF(列分類振分=BV$3, 1, 0))</f>
        <v>#DIV/0!</v>
      </c>
      <c r="BW17" s="194" t="e">
        <f t="array" ref="BW17">SUMPRODUCT(計算_投入係数表_加工!$D154:$DS154, 生産額_中分類, IF(列分類振分=BW$3, 1, 0))/SUMPRODUCT(生産額_中分類, IF(列分類振分=BW$3, 1, 0))</f>
        <v>#DIV/0!</v>
      </c>
      <c r="BX17" s="194" t="e">
        <f t="array" ref="BX17">SUMPRODUCT(計算_投入係数表_加工!$D154:$DS154, 生産額_中分類, IF(列分類振分=BX$3, 1, 0))/SUMPRODUCT(生産額_中分類, IF(列分類振分=BX$3, 1, 0))</f>
        <v>#DIV/0!</v>
      </c>
      <c r="BY17" s="194" t="e">
        <f t="array" ref="BY17">SUMPRODUCT(計算_投入係数表_加工!$D154:$DS154, 生産額_中分類, IF(列分類振分=BY$3, 1, 0))/SUMPRODUCT(生産額_中分類, IF(列分類振分=BY$3, 1, 0))</f>
        <v>#DIV/0!</v>
      </c>
      <c r="BZ17" s="194" t="e">
        <f t="array" ref="BZ17">SUMPRODUCT(計算_投入係数表_加工!$D154:$DS154, 生産額_中分類, IF(列分類振分=BZ$3, 1, 0))/SUMPRODUCT(生産額_中分類, IF(列分類振分=BZ$3, 1, 0))</f>
        <v>#DIV/0!</v>
      </c>
      <c r="CA17" s="194" t="e">
        <f t="array" ref="CA17">SUMPRODUCT(計算_投入係数表_加工!$D154:$DS154, 生産額_中分類, IF(列分類振分=CA$3, 1, 0))/SUMPRODUCT(生産額_中分類, IF(列分類振分=CA$3, 1, 0))</f>
        <v>#DIV/0!</v>
      </c>
      <c r="CB17" s="194" t="e">
        <f t="array" ref="CB17">SUMPRODUCT(計算_投入係数表_加工!$D154:$DS154, 生産額_中分類, IF(列分類振分=CB$3, 1, 0))/SUMPRODUCT(生産額_中分類, IF(列分類振分=CB$3, 1, 0))</f>
        <v>#DIV/0!</v>
      </c>
      <c r="CC17" s="194" t="e">
        <f t="array" ref="CC17">SUMPRODUCT(計算_投入係数表_加工!$D154:$DS154, 生産額_中分類, IF(列分類振分=CC$3, 1, 0))/SUMPRODUCT(生産額_中分類, IF(列分類振分=CC$3, 1, 0))</f>
        <v>#DIV/0!</v>
      </c>
      <c r="CD17" s="194" t="e">
        <f t="array" ref="CD17">SUMPRODUCT(計算_投入係数表_加工!$D154:$DS154, 生産額_中分類, IF(列分類振分=CD$3, 1, 0))/SUMPRODUCT(生産額_中分類, IF(列分類振分=CD$3, 1, 0))</f>
        <v>#DIV/0!</v>
      </c>
      <c r="CE17" s="194" t="e">
        <f t="array" ref="CE17">SUMPRODUCT(計算_投入係数表_加工!$D154:$DS154, 生産額_中分類, IF(列分類振分=CE$3, 1, 0))/SUMPRODUCT(生産額_中分類, IF(列分類振分=CE$3, 1, 0))</f>
        <v>#DIV/0!</v>
      </c>
      <c r="CF17" s="194" t="e">
        <f t="array" ref="CF17">SUMPRODUCT(計算_投入係数表_加工!$D154:$DS154, 生産額_中分類, IF(列分類振分=CF$3, 1, 0))/SUMPRODUCT(生産額_中分類, IF(列分類振分=CF$3, 1, 0))</f>
        <v>#DIV/0!</v>
      </c>
      <c r="CG17" s="194" t="e">
        <f t="array" ref="CG17">SUMPRODUCT(計算_投入係数表_加工!$D154:$DS154, 生産額_中分類, IF(列分類振分=CG$3, 1, 0))/SUMPRODUCT(生産額_中分類, IF(列分類振分=CG$3, 1, 0))</f>
        <v>#DIV/0!</v>
      </c>
      <c r="CH17" s="194" t="e">
        <f t="array" ref="CH17">SUMPRODUCT(計算_投入係数表_加工!$D154:$DS154, 生産額_中分類, IF(列分類振分=CH$3, 1, 0))/SUMPRODUCT(生産額_中分類, IF(列分類振分=CH$3, 1, 0))</f>
        <v>#DIV/0!</v>
      </c>
      <c r="CI17" s="194" t="e">
        <f t="array" ref="CI17">SUMPRODUCT(計算_投入係数表_加工!$D154:$DS154, 生産額_中分類, IF(列分類振分=CI$3, 1, 0))/SUMPRODUCT(生産額_中分類, IF(列分類振分=CI$3, 1, 0))</f>
        <v>#DIV/0!</v>
      </c>
      <c r="CJ17" s="194" t="e">
        <f t="array" ref="CJ17">SUMPRODUCT(計算_投入係数表_加工!$D154:$DS154, 生産額_中分類, IF(列分類振分=CJ$3, 1, 0))/SUMPRODUCT(生産額_中分類, IF(列分類振分=CJ$3, 1, 0))</f>
        <v>#DIV/0!</v>
      </c>
      <c r="CK17" s="194" t="e">
        <f t="array" ref="CK17">SUMPRODUCT(計算_投入係数表_加工!$D154:$DS154, 生産額_中分類, IF(列分類振分=CK$3, 1, 0))/SUMPRODUCT(生産額_中分類, IF(列分類振分=CK$3, 1, 0))</f>
        <v>#DIV/0!</v>
      </c>
      <c r="CL17" s="194" t="e">
        <f t="array" ref="CL17">SUMPRODUCT(計算_投入係数表_加工!$D154:$DS154, 生産額_中分類, IF(列分類振分=CL$3, 1, 0))/SUMPRODUCT(生産額_中分類, IF(列分類振分=CL$3, 1, 0))</f>
        <v>#DIV/0!</v>
      </c>
      <c r="CM17" s="194" t="e">
        <f t="array" ref="CM17">SUMPRODUCT(計算_投入係数表_加工!$D154:$DS154, 生産額_中分類, IF(列分類振分=CM$3, 1, 0))/SUMPRODUCT(生産額_中分類, IF(列分類振分=CM$3, 1, 0))</f>
        <v>#DIV/0!</v>
      </c>
      <c r="CN17" s="194" t="e">
        <f t="array" ref="CN17">SUMPRODUCT(計算_投入係数表_加工!$D154:$DS154, 生産額_中分類, IF(列分類振分=CN$3, 1, 0))/SUMPRODUCT(生産額_中分類, IF(列分類振分=CN$3, 1, 0))</f>
        <v>#DIV/0!</v>
      </c>
      <c r="CO17" s="194" t="e">
        <f t="array" ref="CO17">SUMPRODUCT(計算_投入係数表_加工!$D154:$DS154, 生産額_中分類, IF(列分類振分=CO$3, 1, 0))/SUMPRODUCT(生産額_中分類, IF(列分類振分=CO$3, 1, 0))</f>
        <v>#DIV/0!</v>
      </c>
      <c r="CP17" s="194" t="e">
        <f t="array" ref="CP17">SUMPRODUCT(計算_投入係数表_加工!$D154:$DS154, 生産額_中分類, IF(列分類振分=CP$3, 1, 0))/SUMPRODUCT(生産額_中分類, IF(列分類振分=CP$3, 1, 0))</f>
        <v>#DIV/0!</v>
      </c>
      <c r="CQ17" s="194" t="e">
        <f t="array" ref="CQ17">SUMPRODUCT(計算_投入係数表_加工!$D154:$DS154, 生産額_中分類, IF(列分類振分=CQ$3, 1, 0))/SUMPRODUCT(生産額_中分類, IF(列分類振分=CQ$3, 1, 0))</f>
        <v>#DIV/0!</v>
      </c>
      <c r="CR17" s="194" t="e">
        <f t="array" ref="CR17">SUMPRODUCT(計算_投入係数表_加工!$D154:$DS154, 生産額_中分類, IF(列分類振分=CR$3, 1, 0))/SUMPRODUCT(生産額_中分類, IF(列分類振分=CR$3, 1, 0))</f>
        <v>#DIV/0!</v>
      </c>
      <c r="CS17" s="194" t="e">
        <f t="array" ref="CS17">SUMPRODUCT(計算_投入係数表_加工!$D154:$DS154, 生産額_中分類, IF(列分類振分=CS$3, 1, 0))/SUMPRODUCT(生産額_中分類, IF(列分類振分=CS$3, 1, 0))</f>
        <v>#DIV/0!</v>
      </c>
      <c r="CT17" s="194" t="e">
        <f t="array" ref="CT17">SUMPRODUCT(計算_投入係数表_加工!$D154:$DS154, 生産額_中分類, IF(列分類振分=CT$3, 1, 0))/SUMPRODUCT(生産額_中分類, IF(列分類振分=CT$3, 1, 0))</f>
        <v>#DIV/0!</v>
      </c>
      <c r="CU17" s="194" t="e">
        <f t="array" ref="CU17">SUMPRODUCT(計算_投入係数表_加工!$D154:$DS154, 生産額_中分類, IF(列分類振分=CU$3, 1, 0))/SUMPRODUCT(生産額_中分類, IF(列分類振分=CU$3, 1, 0))</f>
        <v>#DIV/0!</v>
      </c>
      <c r="CV17" s="194" t="e">
        <f t="array" ref="CV17">SUMPRODUCT(計算_投入係数表_加工!$D154:$DS154, 生産額_中分類, IF(列分類振分=CV$3, 1, 0))/SUMPRODUCT(生産額_中分類, IF(列分類振分=CV$3, 1, 0))</f>
        <v>#DIV/0!</v>
      </c>
      <c r="CW17" s="194" t="e">
        <f t="array" ref="CW17">SUMPRODUCT(計算_投入係数表_加工!$D154:$DS154, 生産額_中分類, IF(列分類振分=CW$3, 1, 0))/SUMPRODUCT(生産額_中分類, IF(列分類振分=CW$3, 1, 0))</f>
        <v>#DIV/0!</v>
      </c>
      <c r="CX17" s="194" t="e">
        <f t="array" ref="CX17">SUMPRODUCT(計算_投入係数表_加工!$D154:$DS154, 生産額_中分類, IF(列分類振分=CX$3, 1, 0))/SUMPRODUCT(生産額_中分類, IF(列分類振分=CX$3, 1, 0))</f>
        <v>#DIV/0!</v>
      </c>
      <c r="CY17" s="194" t="e">
        <f t="array" ref="CY17">SUMPRODUCT(計算_投入係数表_加工!$D154:$DS154, 生産額_中分類, IF(列分類振分=CY$3, 1, 0))/SUMPRODUCT(生産額_中分類, IF(列分類振分=CY$3, 1, 0))</f>
        <v>#DIV/0!</v>
      </c>
      <c r="CZ17" s="194" t="e">
        <f t="array" ref="CZ17">SUMPRODUCT(計算_投入係数表_加工!$D154:$DS154, 生産額_中分類, IF(列分類振分=CZ$3, 1, 0))/SUMPRODUCT(生産額_中分類, IF(列分類振分=CZ$3, 1, 0))</f>
        <v>#DIV/0!</v>
      </c>
      <c r="DA17" s="194" t="e">
        <f t="array" ref="DA17">SUMPRODUCT(計算_投入係数表_加工!$D154:$DS154, 生産額_中分類, IF(列分類振分=DA$3, 1, 0))/SUMPRODUCT(生産額_中分類, IF(列分類振分=DA$3, 1, 0))</f>
        <v>#DIV/0!</v>
      </c>
      <c r="DB17" s="194" t="e">
        <f t="array" ref="DB17">SUMPRODUCT(計算_投入係数表_加工!$D154:$DS154, 生産額_中分類, IF(列分類振分=DB$3, 1, 0))/SUMPRODUCT(生産額_中分類, IF(列分類振分=DB$3, 1, 0))</f>
        <v>#DIV/0!</v>
      </c>
      <c r="DC17" s="194" t="e">
        <f t="array" ref="DC17">SUMPRODUCT(計算_投入係数表_加工!$D154:$DS154, 生産額_中分類, IF(列分類振分=DC$3, 1, 0))/SUMPRODUCT(生産額_中分類, IF(列分類振分=DC$3, 1, 0))</f>
        <v>#DIV/0!</v>
      </c>
      <c r="DD17" s="194" t="e">
        <f t="array" ref="DD17">SUMPRODUCT(計算_投入係数表_加工!$D154:$DS154, 生産額_中分類, IF(列分類振分=DD$3, 1, 0))/SUMPRODUCT(生産額_中分類, IF(列分類振分=DD$3, 1, 0))</f>
        <v>#DIV/0!</v>
      </c>
      <c r="DE17" s="194" t="e">
        <f t="array" ref="DE17">SUMPRODUCT(計算_投入係数表_加工!$D154:$DS154, 生産額_中分類, IF(列分類振分=DE$3, 1, 0))/SUMPRODUCT(生産額_中分類, IF(列分類振分=DE$3, 1, 0))</f>
        <v>#DIV/0!</v>
      </c>
      <c r="DF17" s="194" t="e">
        <f t="array" ref="DF17">SUMPRODUCT(計算_投入係数表_加工!$D154:$DS154, 生産額_中分類, IF(列分類振分=DF$3, 1, 0))/SUMPRODUCT(生産額_中分類, IF(列分類振分=DF$3, 1, 0))</f>
        <v>#DIV/0!</v>
      </c>
      <c r="DG17" s="194" t="e">
        <f t="array" ref="DG17">SUMPRODUCT(計算_投入係数表_加工!$D154:$DS154, 生産額_中分類, IF(列分類振分=DG$3, 1, 0))/SUMPRODUCT(生産額_中分類, IF(列分類振分=DG$3, 1, 0))</f>
        <v>#DIV/0!</v>
      </c>
      <c r="DH17" s="194" t="e">
        <f t="array" ref="DH17">SUMPRODUCT(計算_投入係数表_加工!$D154:$DS154, 生産額_中分類, IF(列分類振分=DH$3, 1, 0))/SUMPRODUCT(生産額_中分類, IF(列分類振分=DH$3, 1, 0))</f>
        <v>#DIV/0!</v>
      </c>
      <c r="DI17" s="194" t="e">
        <f t="array" ref="DI17">SUMPRODUCT(計算_投入係数表_加工!$D154:$DS154, 生産額_中分類, IF(列分類振分=DI$3, 1, 0))/SUMPRODUCT(生産額_中分類, IF(列分類振分=DI$3, 1, 0))</f>
        <v>#DIV/0!</v>
      </c>
      <c r="DJ17" s="194" t="e">
        <f t="array" ref="DJ17">SUMPRODUCT(計算_投入係数表_加工!$D154:$DS154, 生産額_中分類, IF(列分類振分=DJ$3, 1, 0))/SUMPRODUCT(生産額_中分類, IF(列分類振分=DJ$3, 1, 0))</f>
        <v>#DIV/0!</v>
      </c>
      <c r="DK17" s="194" t="e">
        <f t="array" ref="DK17">SUMPRODUCT(計算_投入係数表_加工!$D154:$DS154, 生産額_中分類, IF(列分類振分=DK$3, 1, 0))/SUMPRODUCT(生産額_中分類, IF(列分類振分=DK$3, 1, 0))</f>
        <v>#DIV/0!</v>
      </c>
      <c r="DL17" s="194" t="e">
        <f t="array" ref="DL17">SUMPRODUCT(計算_投入係数表_加工!$D154:$DS154, 生産額_中分類, IF(列分類振分=DL$3, 1, 0))/SUMPRODUCT(生産額_中分類, IF(列分類振分=DL$3, 1, 0))</f>
        <v>#DIV/0!</v>
      </c>
      <c r="DM17" s="194" t="e">
        <f t="array" ref="DM17">SUMPRODUCT(計算_投入係数表_加工!$D154:$DS154, 生産額_中分類, IF(列分類振分=DM$3, 1, 0))/SUMPRODUCT(生産額_中分類, IF(列分類振分=DM$3, 1, 0))</f>
        <v>#DIV/0!</v>
      </c>
      <c r="DN17" s="194" t="e">
        <f t="array" ref="DN17">SUMPRODUCT(計算_投入係数表_加工!$D154:$DS154, 生産額_中分類, IF(列分類振分=DN$3, 1, 0))/SUMPRODUCT(生産額_中分類, IF(列分類振分=DN$3, 1, 0))</f>
        <v>#DIV/0!</v>
      </c>
      <c r="DO17" s="194" t="e">
        <f t="array" ref="DO17">SUMPRODUCT(計算_投入係数表_加工!$D154:$DS154, 生産額_中分類, IF(列分類振分=DO$3, 1, 0))/SUMPRODUCT(生産額_中分類, IF(列分類振分=DO$3, 1, 0))</f>
        <v>#DIV/0!</v>
      </c>
      <c r="DP17" s="194" t="e">
        <f t="array" ref="DP17">SUMPRODUCT(計算_投入係数表_加工!$D154:$DS154, 生産額_中分類, IF(列分類振分=DP$3, 1, 0))/SUMPRODUCT(生産額_中分類, IF(列分類振分=DP$3, 1, 0))</f>
        <v>#DIV/0!</v>
      </c>
      <c r="DQ17" s="194" t="e">
        <f t="array" ref="DQ17">SUMPRODUCT(計算_投入係数表_加工!$D154:$DS154, 生産額_中分類, IF(列分類振分=DQ$3, 1, 0))/SUMPRODUCT(生産額_中分類, IF(列分類振分=DQ$3, 1, 0))</f>
        <v>#DIV/0!</v>
      </c>
      <c r="DR17" s="194" t="e">
        <f t="array" ref="DR17">SUMPRODUCT(計算_投入係数表_加工!$D154:$DS154, 生産額_中分類, IF(列分類振分=DR$3, 1, 0))/SUMPRODUCT(生産額_中分類, IF(列分類振分=DR$3, 1, 0))</f>
        <v>#DIV/0!</v>
      </c>
      <c r="DS17" s="194" t="e">
        <f t="array" ref="DS17">SUMPRODUCT(計算_投入係数表_加工!$D154:$DS154, 生産額_中分類, IF(列分類振分=DS$3, 1, 0))/SUMPRODUCT(生産額_中分類, IF(列分類振分=DS$3, 1, 0))</f>
        <v>#DIV/0!</v>
      </c>
      <c r="DT17" s="23">
        <f>SUMIF(振分, $C17, 計算_投入係数表_加工!DT$4:DT$123)</f>
        <v>0</v>
      </c>
    </row>
    <row r="18" spans="2:124" x14ac:dyDescent="0.25">
      <c r="B18" s="53">
        <v>15</v>
      </c>
      <c r="C18" s="192" t="str">
        <v>-</v>
      </c>
      <c r="D18" s="193">
        <f t="array" ref="D18">SUMPRODUCT(計算_投入係数表_加工!$D155:$DS155, 生産額_中分類, IF(列分類振分=D$3, 1, 0))/SUMPRODUCT(生産額_中分類, IF(列分類振分=D$3, 1, 0))</f>
        <v>0</v>
      </c>
      <c r="E18" s="194">
        <f t="array" ref="E18">SUMPRODUCT(計算_投入係数表_加工!$D155:$DS155, 生産額_中分類, IF(列分類振分=E$3, 1, 0))/SUMPRODUCT(生産額_中分類, IF(列分類振分=E$3, 1, 0))</f>
        <v>0</v>
      </c>
      <c r="F18" s="194">
        <f t="array" ref="F18">SUMPRODUCT(計算_投入係数表_加工!$D155:$DS155, 生産額_中分類, IF(列分類振分=F$3, 1, 0))/SUMPRODUCT(生産額_中分類, IF(列分類振分=F$3, 1, 0))</f>
        <v>0</v>
      </c>
      <c r="G18" s="194">
        <f t="array" ref="G18">SUMPRODUCT(計算_投入係数表_加工!$D155:$DS155, 生産額_中分類, IF(列分類振分=G$3, 1, 0))/SUMPRODUCT(生産額_中分類, IF(列分類振分=G$3, 1, 0))</f>
        <v>0</v>
      </c>
      <c r="H18" s="194">
        <f t="array" ref="H18">SUMPRODUCT(計算_投入係数表_加工!$D155:$DS155, 生産額_中分類, IF(列分類振分=H$3, 1, 0))/SUMPRODUCT(生産額_中分類, IF(列分類振分=H$3, 1, 0))</f>
        <v>0</v>
      </c>
      <c r="I18" s="194">
        <f t="array" ref="I18">SUMPRODUCT(計算_投入係数表_加工!$D155:$DS155, 生産額_中分類, IF(列分類振分=I$3, 1, 0))/SUMPRODUCT(生産額_中分類, IF(列分類振分=I$3, 1, 0))</f>
        <v>0</v>
      </c>
      <c r="J18" s="194">
        <f t="array" ref="J18">SUMPRODUCT(計算_投入係数表_加工!$D155:$DS155, 生産額_中分類, IF(列分類振分=J$3, 1, 0))/SUMPRODUCT(生産額_中分類, IF(列分類振分=J$3, 1, 0))</f>
        <v>0</v>
      </c>
      <c r="K18" s="194">
        <f t="array" ref="K18">SUMPRODUCT(計算_投入係数表_加工!$D155:$DS155, 生産額_中分類, IF(列分類振分=K$3, 1, 0))/SUMPRODUCT(生産額_中分類, IF(列分類振分=K$3, 1, 0))</f>
        <v>0</v>
      </c>
      <c r="L18" s="194">
        <f t="array" ref="L18">SUMPRODUCT(計算_投入係数表_加工!$D155:$DS155, 生産額_中分類, IF(列分類振分=L$3, 1, 0))/SUMPRODUCT(生産額_中分類, IF(列分類振分=L$3, 1, 0))</f>
        <v>0</v>
      </c>
      <c r="M18" s="194">
        <f t="array" ref="M18">SUMPRODUCT(計算_投入係数表_加工!$D155:$DS155, 生産額_中分類, IF(列分類振分=M$3, 1, 0))/SUMPRODUCT(生産額_中分類, IF(列分類振分=M$3, 1, 0))</f>
        <v>0</v>
      </c>
      <c r="N18" s="194">
        <f t="array" ref="N18">SUMPRODUCT(計算_投入係数表_加工!$D155:$DS155, 生産額_中分類, IF(列分類振分=N$3, 1, 0))/SUMPRODUCT(生産額_中分類, IF(列分類振分=N$3, 1, 0))</f>
        <v>0</v>
      </c>
      <c r="O18" s="194">
        <f t="array" ref="O18">SUMPRODUCT(計算_投入係数表_加工!$D155:$DS155, 生産額_中分類, IF(列分類振分=O$3, 1, 0))/SUMPRODUCT(生産額_中分類, IF(列分類振分=O$3, 1, 0))</f>
        <v>0</v>
      </c>
      <c r="P18" s="194">
        <f t="array" ref="P18">SUMPRODUCT(計算_投入係数表_加工!$D155:$DS155, 生産額_中分類, IF(列分類振分=P$3, 1, 0))/SUMPRODUCT(生産額_中分類, IF(列分類振分=P$3, 1, 0))</f>
        <v>0</v>
      </c>
      <c r="Q18" s="194" t="e">
        <f t="array" ref="Q18">SUMPRODUCT(計算_投入係数表_加工!$D155:$DS155, 生産額_中分類, IF(列分類振分=Q$3, 1, 0))/SUMPRODUCT(生産額_中分類, IF(列分類振分=Q$3, 1, 0))</f>
        <v>#DIV/0!</v>
      </c>
      <c r="R18" s="194" t="e">
        <f t="array" ref="R18">SUMPRODUCT(計算_投入係数表_加工!$D155:$DS155, 生産額_中分類, IF(列分類振分=R$3, 1, 0))/SUMPRODUCT(生産額_中分類, IF(列分類振分=R$3, 1, 0))</f>
        <v>#DIV/0!</v>
      </c>
      <c r="S18" s="194" t="e">
        <f t="array" ref="S18">SUMPRODUCT(計算_投入係数表_加工!$D155:$DS155, 生産額_中分類, IF(列分類振分=S$3, 1, 0))/SUMPRODUCT(生産額_中分類, IF(列分類振分=S$3, 1, 0))</f>
        <v>#DIV/0!</v>
      </c>
      <c r="T18" s="194" t="e">
        <f t="array" ref="T18">SUMPRODUCT(計算_投入係数表_加工!$D155:$DS155, 生産額_中分類, IF(列分類振分=T$3, 1, 0))/SUMPRODUCT(生産額_中分類, IF(列分類振分=T$3, 1, 0))</f>
        <v>#DIV/0!</v>
      </c>
      <c r="U18" s="194" t="e">
        <f t="array" ref="U18">SUMPRODUCT(計算_投入係数表_加工!$D155:$DS155, 生産額_中分類, IF(列分類振分=U$3, 1, 0))/SUMPRODUCT(生産額_中分類, IF(列分類振分=U$3, 1, 0))</f>
        <v>#DIV/0!</v>
      </c>
      <c r="V18" s="194" t="e">
        <f t="array" ref="V18">SUMPRODUCT(計算_投入係数表_加工!$D155:$DS155, 生産額_中分類, IF(列分類振分=V$3, 1, 0))/SUMPRODUCT(生産額_中分類, IF(列分類振分=V$3, 1, 0))</f>
        <v>#DIV/0!</v>
      </c>
      <c r="W18" s="194" t="e">
        <f t="array" ref="W18">SUMPRODUCT(計算_投入係数表_加工!$D155:$DS155, 生産額_中分類, IF(列分類振分=W$3, 1, 0))/SUMPRODUCT(生産額_中分類, IF(列分類振分=W$3, 1, 0))</f>
        <v>#DIV/0!</v>
      </c>
      <c r="X18" s="194" t="e">
        <f t="array" ref="X18">SUMPRODUCT(計算_投入係数表_加工!$D155:$DS155, 生産額_中分類, IF(列分類振分=X$3, 1, 0))/SUMPRODUCT(生産額_中分類, IF(列分類振分=X$3, 1, 0))</f>
        <v>#DIV/0!</v>
      </c>
      <c r="Y18" s="194" t="e">
        <f t="array" ref="Y18">SUMPRODUCT(計算_投入係数表_加工!$D155:$DS155, 生産額_中分類, IF(列分類振分=Y$3, 1, 0))/SUMPRODUCT(生産額_中分類, IF(列分類振分=Y$3, 1, 0))</f>
        <v>#DIV/0!</v>
      </c>
      <c r="Z18" s="194" t="e">
        <f t="array" ref="Z18">SUMPRODUCT(計算_投入係数表_加工!$D155:$DS155, 生産額_中分類, IF(列分類振分=Z$3, 1, 0))/SUMPRODUCT(生産額_中分類, IF(列分類振分=Z$3, 1, 0))</f>
        <v>#DIV/0!</v>
      </c>
      <c r="AA18" s="194" t="e">
        <f t="array" ref="AA18">SUMPRODUCT(計算_投入係数表_加工!$D155:$DS155, 生産額_中分類, IF(列分類振分=AA$3, 1, 0))/SUMPRODUCT(生産額_中分類, IF(列分類振分=AA$3, 1, 0))</f>
        <v>#DIV/0!</v>
      </c>
      <c r="AB18" s="194" t="e">
        <f t="array" ref="AB18">SUMPRODUCT(計算_投入係数表_加工!$D155:$DS155, 生産額_中分類, IF(列分類振分=AB$3, 1, 0))/SUMPRODUCT(生産額_中分類, IF(列分類振分=AB$3, 1, 0))</f>
        <v>#DIV/0!</v>
      </c>
      <c r="AC18" s="194" t="e">
        <f t="array" ref="AC18">SUMPRODUCT(計算_投入係数表_加工!$D155:$DS155, 生産額_中分類, IF(列分類振分=AC$3, 1, 0))/SUMPRODUCT(生産額_中分類, IF(列分類振分=AC$3, 1, 0))</f>
        <v>#DIV/0!</v>
      </c>
      <c r="AD18" s="194" t="e">
        <f t="array" ref="AD18">SUMPRODUCT(計算_投入係数表_加工!$D155:$DS155, 生産額_中分類, IF(列分類振分=AD$3, 1, 0))/SUMPRODUCT(生産額_中分類, IF(列分類振分=AD$3, 1, 0))</f>
        <v>#DIV/0!</v>
      </c>
      <c r="AE18" s="194" t="e">
        <f t="array" ref="AE18">SUMPRODUCT(計算_投入係数表_加工!$D155:$DS155, 生産額_中分類, IF(列分類振分=AE$3, 1, 0))/SUMPRODUCT(生産額_中分類, IF(列分類振分=AE$3, 1, 0))</f>
        <v>#DIV/0!</v>
      </c>
      <c r="AF18" s="194" t="e">
        <f t="array" ref="AF18">SUMPRODUCT(計算_投入係数表_加工!$D155:$DS155, 生産額_中分類, IF(列分類振分=AF$3, 1, 0))/SUMPRODUCT(生産額_中分類, IF(列分類振分=AF$3, 1, 0))</f>
        <v>#DIV/0!</v>
      </c>
      <c r="AG18" s="194" t="e">
        <f t="array" ref="AG18">SUMPRODUCT(計算_投入係数表_加工!$D155:$DS155, 生産額_中分類, IF(列分類振分=AG$3, 1, 0))/SUMPRODUCT(生産額_中分類, IF(列分類振分=AG$3, 1, 0))</f>
        <v>#DIV/0!</v>
      </c>
      <c r="AH18" s="194" t="e">
        <f t="array" ref="AH18">SUMPRODUCT(計算_投入係数表_加工!$D155:$DS155, 生産額_中分類, IF(列分類振分=AH$3, 1, 0))/SUMPRODUCT(生産額_中分類, IF(列分類振分=AH$3, 1, 0))</f>
        <v>#DIV/0!</v>
      </c>
      <c r="AI18" s="194" t="e">
        <f t="array" ref="AI18">SUMPRODUCT(計算_投入係数表_加工!$D155:$DS155, 生産額_中分類, IF(列分類振分=AI$3, 1, 0))/SUMPRODUCT(生産額_中分類, IF(列分類振分=AI$3, 1, 0))</f>
        <v>#DIV/0!</v>
      </c>
      <c r="AJ18" s="194" t="e">
        <f t="array" ref="AJ18">SUMPRODUCT(計算_投入係数表_加工!$D155:$DS155, 生産額_中分類, IF(列分類振分=AJ$3, 1, 0))/SUMPRODUCT(生産額_中分類, IF(列分類振分=AJ$3, 1, 0))</f>
        <v>#DIV/0!</v>
      </c>
      <c r="AK18" s="194" t="e">
        <f t="array" ref="AK18">SUMPRODUCT(計算_投入係数表_加工!$D155:$DS155, 生産額_中分類, IF(列分類振分=AK$3, 1, 0))/SUMPRODUCT(生産額_中分類, IF(列分類振分=AK$3, 1, 0))</f>
        <v>#DIV/0!</v>
      </c>
      <c r="AL18" s="194" t="e">
        <f t="array" ref="AL18">SUMPRODUCT(計算_投入係数表_加工!$D155:$DS155, 生産額_中分類, IF(列分類振分=AL$3, 1, 0))/SUMPRODUCT(生産額_中分類, IF(列分類振分=AL$3, 1, 0))</f>
        <v>#DIV/0!</v>
      </c>
      <c r="AM18" s="194" t="e">
        <f t="array" ref="AM18">SUMPRODUCT(計算_投入係数表_加工!$D155:$DS155, 生産額_中分類, IF(列分類振分=AM$3, 1, 0))/SUMPRODUCT(生産額_中分類, IF(列分類振分=AM$3, 1, 0))</f>
        <v>#DIV/0!</v>
      </c>
      <c r="AN18" s="194" t="e">
        <f t="array" ref="AN18">SUMPRODUCT(計算_投入係数表_加工!$D155:$DS155, 生産額_中分類, IF(列分類振分=AN$3, 1, 0))/SUMPRODUCT(生産額_中分類, IF(列分類振分=AN$3, 1, 0))</f>
        <v>#DIV/0!</v>
      </c>
      <c r="AO18" s="194" t="e">
        <f t="array" ref="AO18">SUMPRODUCT(計算_投入係数表_加工!$D155:$DS155, 生産額_中分類, IF(列分類振分=AO$3, 1, 0))/SUMPRODUCT(生産額_中分類, IF(列分類振分=AO$3, 1, 0))</f>
        <v>#DIV/0!</v>
      </c>
      <c r="AP18" s="194" t="e">
        <f t="array" ref="AP18">SUMPRODUCT(計算_投入係数表_加工!$D155:$DS155, 生産額_中分類, IF(列分類振分=AP$3, 1, 0))/SUMPRODUCT(生産額_中分類, IF(列分類振分=AP$3, 1, 0))</f>
        <v>#DIV/0!</v>
      </c>
      <c r="AQ18" s="194" t="e">
        <f t="array" ref="AQ18">SUMPRODUCT(計算_投入係数表_加工!$D155:$DS155, 生産額_中分類, IF(列分類振分=AQ$3, 1, 0))/SUMPRODUCT(生産額_中分類, IF(列分類振分=AQ$3, 1, 0))</f>
        <v>#DIV/0!</v>
      </c>
      <c r="AR18" s="194" t="e">
        <f t="array" ref="AR18">SUMPRODUCT(計算_投入係数表_加工!$D155:$DS155, 生産額_中分類, IF(列分類振分=AR$3, 1, 0))/SUMPRODUCT(生産額_中分類, IF(列分類振分=AR$3, 1, 0))</f>
        <v>#DIV/0!</v>
      </c>
      <c r="AS18" s="194" t="e">
        <f t="array" ref="AS18">SUMPRODUCT(計算_投入係数表_加工!$D155:$DS155, 生産額_中分類, IF(列分類振分=AS$3, 1, 0))/SUMPRODUCT(生産額_中分類, IF(列分類振分=AS$3, 1, 0))</f>
        <v>#DIV/0!</v>
      </c>
      <c r="AT18" s="194" t="e">
        <f t="array" ref="AT18">SUMPRODUCT(計算_投入係数表_加工!$D155:$DS155, 生産額_中分類, IF(列分類振分=AT$3, 1, 0))/SUMPRODUCT(生産額_中分類, IF(列分類振分=AT$3, 1, 0))</f>
        <v>#DIV/0!</v>
      </c>
      <c r="AU18" s="194" t="e">
        <f t="array" ref="AU18">SUMPRODUCT(計算_投入係数表_加工!$D155:$DS155, 生産額_中分類, IF(列分類振分=AU$3, 1, 0))/SUMPRODUCT(生産額_中分類, IF(列分類振分=AU$3, 1, 0))</f>
        <v>#DIV/0!</v>
      </c>
      <c r="AV18" s="194" t="e">
        <f t="array" ref="AV18">SUMPRODUCT(計算_投入係数表_加工!$D155:$DS155, 生産額_中分類, IF(列分類振分=AV$3, 1, 0))/SUMPRODUCT(生産額_中分類, IF(列分類振分=AV$3, 1, 0))</f>
        <v>#DIV/0!</v>
      </c>
      <c r="AW18" s="194" t="e">
        <f t="array" ref="AW18">SUMPRODUCT(計算_投入係数表_加工!$D155:$DS155, 生産額_中分類, IF(列分類振分=AW$3, 1, 0))/SUMPRODUCT(生産額_中分類, IF(列分類振分=AW$3, 1, 0))</f>
        <v>#DIV/0!</v>
      </c>
      <c r="AX18" s="194" t="e">
        <f t="array" ref="AX18">SUMPRODUCT(計算_投入係数表_加工!$D155:$DS155, 生産額_中分類, IF(列分類振分=AX$3, 1, 0))/SUMPRODUCT(生産額_中分類, IF(列分類振分=AX$3, 1, 0))</f>
        <v>#DIV/0!</v>
      </c>
      <c r="AY18" s="194" t="e">
        <f t="array" ref="AY18">SUMPRODUCT(計算_投入係数表_加工!$D155:$DS155, 生産額_中分類, IF(列分類振分=AY$3, 1, 0))/SUMPRODUCT(生産額_中分類, IF(列分類振分=AY$3, 1, 0))</f>
        <v>#DIV/0!</v>
      </c>
      <c r="AZ18" s="194" t="e">
        <f t="array" ref="AZ18">SUMPRODUCT(計算_投入係数表_加工!$D155:$DS155, 生産額_中分類, IF(列分類振分=AZ$3, 1, 0))/SUMPRODUCT(生産額_中分類, IF(列分類振分=AZ$3, 1, 0))</f>
        <v>#DIV/0!</v>
      </c>
      <c r="BA18" s="194" t="e">
        <f t="array" ref="BA18">SUMPRODUCT(計算_投入係数表_加工!$D155:$DS155, 生産額_中分類, IF(列分類振分=BA$3, 1, 0))/SUMPRODUCT(生産額_中分類, IF(列分類振分=BA$3, 1, 0))</f>
        <v>#DIV/0!</v>
      </c>
      <c r="BB18" s="194" t="e">
        <f t="array" ref="BB18">SUMPRODUCT(計算_投入係数表_加工!$D155:$DS155, 生産額_中分類, IF(列分類振分=BB$3, 1, 0))/SUMPRODUCT(生産額_中分類, IF(列分類振分=BB$3, 1, 0))</f>
        <v>#DIV/0!</v>
      </c>
      <c r="BC18" s="194" t="e">
        <f t="array" ref="BC18">SUMPRODUCT(計算_投入係数表_加工!$D155:$DS155, 生産額_中分類, IF(列分類振分=BC$3, 1, 0))/SUMPRODUCT(生産額_中分類, IF(列分類振分=BC$3, 1, 0))</f>
        <v>#DIV/0!</v>
      </c>
      <c r="BD18" s="194" t="e">
        <f t="array" ref="BD18">SUMPRODUCT(計算_投入係数表_加工!$D155:$DS155, 生産額_中分類, IF(列分類振分=BD$3, 1, 0))/SUMPRODUCT(生産額_中分類, IF(列分類振分=BD$3, 1, 0))</f>
        <v>#DIV/0!</v>
      </c>
      <c r="BE18" s="194" t="e">
        <f t="array" ref="BE18">SUMPRODUCT(計算_投入係数表_加工!$D155:$DS155, 生産額_中分類, IF(列分類振分=BE$3, 1, 0))/SUMPRODUCT(生産額_中分類, IF(列分類振分=BE$3, 1, 0))</f>
        <v>#DIV/0!</v>
      </c>
      <c r="BF18" s="194" t="e">
        <f t="array" ref="BF18">SUMPRODUCT(計算_投入係数表_加工!$D155:$DS155, 生産額_中分類, IF(列分類振分=BF$3, 1, 0))/SUMPRODUCT(生産額_中分類, IF(列分類振分=BF$3, 1, 0))</f>
        <v>#DIV/0!</v>
      </c>
      <c r="BG18" s="194" t="e">
        <f t="array" ref="BG18">SUMPRODUCT(計算_投入係数表_加工!$D155:$DS155, 生産額_中分類, IF(列分類振分=BG$3, 1, 0))/SUMPRODUCT(生産額_中分類, IF(列分類振分=BG$3, 1, 0))</f>
        <v>#DIV/0!</v>
      </c>
      <c r="BH18" s="194" t="e">
        <f t="array" ref="BH18">SUMPRODUCT(計算_投入係数表_加工!$D155:$DS155, 生産額_中分類, IF(列分類振分=BH$3, 1, 0))/SUMPRODUCT(生産額_中分類, IF(列分類振分=BH$3, 1, 0))</f>
        <v>#DIV/0!</v>
      </c>
      <c r="BI18" s="194" t="e">
        <f t="array" ref="BI18">SUMPRODUCT(計算_投入係数表_加工!$D155:$DS155, 生産額_中分類, IF(列分類振分=BI$3, 1, 0))/SUMPRODUCT(生産額_中分類, IF(列分類振分=BI$3, 1, 0))</f>
        <v>#DIV/0!</v>
      </c>
      <c r="BJ18" s="194" t="e">
        <f t="array" ref="BJ18">SUMPRODUCT(計算_投入係数表_加工!$D155:$DS155, 生産額_中分類, IF(列分類振分=BJ$3, 1, 0))/SUMPRODUCT(生産額_中分類, IF(列分類振分=BJ$3, 1, 0))</f>
        <v>#DIV/0!</v>
      </c>
      <c r="BK18" s="194" t="e">
        <f t="array" ref="BK18">SUMPRODUCT(計算_投入係数表_加工!$D155:$DS155, 生産額_中分類, IF(列分類振分=BK$3, 1, 0))/SUMPRODUCT(生産額_中分類, IF(列分類振分=BK$3, 1, 0))</f>
        <v>#DIV/0!</v>
      </c>
      <c r="BL18" s="194" t="e">
        <f t="array" ref="BL18">SUMPRODUCT(計算_投入係数表_加工!$D155:$DS155, 生産額_中分類, IF(列分類振分=BL$3, 1, 0))/SUMPRODUCT(生産額_中分類, IF(列分類振分=BL$3, 1, 0))</f>
        <v>#DIV/0!</v>
      </c>
      <c r="BM18" s="194" t="e">
        <f t="array" ref="BM18">SUMPRODUCT(計算_投入係数表_加工!$D155:$DS155, 生産額_中分類, IF(列分類振分=BM$3, 1, 0))/SUMPRODUCT(生産額_中分類, IF(列分類振分=BM$3, 1, 0))</f>
        <v>#DIV/0!</v>
      </c>
      <c r="BN18" s="194" t="e">
        <f t="array" ref="BN18">SUMPRODUCT(計算_投入係数表_加工!$D155:$DS155, 生産額_中分類, IF(列分類振分=BN$3, 1, 0))/SUMPRODUCT(生産額_中分類, IF(列分類振分=BN$3, 1, 0))</f>
        <v>#DIV/0!</v>
      </c>
      <c r="BO18" s="194" t="e">
        <f t="array" ref="BO18">SUMPRODUCT(計算_投入係数表_加工!$D155:$DS155, 生産額_中分類, IF(列分類振分=BO$3, 1, 0))/SUMPRODUCT(生産額_中分類, IF(列分類振分=BO$3, 1, 0))</f>
        <v>#DIV/0!</v>
      </c>
      <c r="BP18" s="194" t="e">
        <f t="array" ref="BP18">SUMPRODUCT(計算_投入係数表_加工!$D155:$DS155, 生産額_中分類, IF(列分類振分=BP$3, 1, 0))/SUMPRODUCT(生産額_中分類, IF(列分類振分=BP$3, 1, 0))</f>
        <v>#DIV/0!</v>
      </c>
      <c r="BQ18" s="194" t="e">
        <f t="array" ref="BQ18">SUMPRODUCT(計算_投入係数表_加工!$D155:$DS155, 生産額_中分類, IF(列分類振分=BQ$3, 1, 0))/SUMPRODUCT(生産額_中分類, IF(列分類振分=BQ$3, 1, 0))</f>
        <v>#DIV/0!</v>
      </c>
      <c r="BR18" s="194" t="e">
        <f t="array" ref="BR18">SUMPRODUCT(計算_投入係数表_加工!$D155:$DS155, 生産額_中分類, IF(列分類振分=BR$3, 1, 0))/SUMPRODUCT(生産額_中分類, IF(列分類振分=BR$3, 1, 0))</f>
        <v>#DIV/0!</v>
      </c>
      <c r="BS18" s="194" t="e">
        <f t="array" ref="BS18">SUMPRODUCT(計算_投入係数表_加工!$D155:$DS155, 生産額_中分類, IF(列分類振分=BS$3, 1, 0))/SUMPRODUCT(生産額_中分類, IF(列分類振分=BS$3, 1, 0))</f>
        <v>#DIV/0!</v>
      </c>
      <c r="BT18" s="194" t="e">
        <f t="array" ref="BT18">SUMPRODUCT(計算_投入係数表_加工!$D155:$DS155, 生産額_中分類, IF(列分類振分=BT$3, 1, 0))/SUMPRODUCT(生産額_中分類, IF(列分類振分=BT$3, 1, 0))</f>
        <v>#DIV/0!</v>
      </c>
      <c r="BU18" s="194" t="e">
        <f t="array" ref="BU18">SUMPRODUCT(計算_投入係数表_加工!$D155:$DS155, 生産額_中分類, IF(列分類振分=BU$3, 1, 0))/SUMPRODUCT(生産額_中分類, IF(列分類振分=BU$3, 1, 0))</f>
        <v>#DIV/0!</v>
      </c>
      <c r="BV18" s="194" t="e">
        <f t="array" ref="BV18">SUMPRODUCT(計算_投入係数表_加工!$D155:$DS155, 生産額_中分類, IF(列分類振分=BV$3, 1, 0))/SUMPRODUCT(生産額_中分類, IF(列分類振分=BV$3, 1, 0))</f>
        <v>#DIV/0!</v>
      </c>
      <c r="BW18" s="194" t="e">
        <f t="array" ref="BW18">SUMPRODUCT(計算_投入係数表_加工!$D155:$DS155, 生産額_中分類, IF(列分類振分=BW$3, 1, 0))/SUMPRODUCT(生産額_中分類, IF(列分類振分=BW$3, 1, 0))</f>
        <v>#DIV/0!</v>
      </c>
      <c r="BX18" s="194" t="e">
        <f t="array" ref="BX18">SUMPRODUCT(計算_投入係数表_加工!$D155:$DS155, 生産額_中分類, IF(列分類振分=BX$3, 1, 0))/SUMPRODUCT(生産額_中分類, IF(列分類振分=BX$3, 1, 0))</f>
        <v>#DIV/0!</v>
      </c>
      <c r="BY18" s="194" t="e">
        <f t="array" ref="BY18">SUMPRODUCT(計算_投入係数表_加工!$D155:$DS155, 生産額_中分類, IF(列分類振分=BY$3, 1, 0))/SUMPRODUCT(生産額_中分類, IF(列分類振分=BY$3, 1, 0))</f>
        <v>#DIV/0!</v>
      </c>
      <c r="BZ18" s="194" t="e">
        <f t="array" ref="BZ18">SUMPRODUCT(計算_投入係数表_加工!$D155:$DS155, 生産額_中分類, IF(列分類振分=BZ$3, 1, 0))/SUMPRODUCT(生産額_中分類, IF(列分類振分=BZ$3, 1, 0))</f>
        <v>#DIV/0!</v>
      </c>
      <c r="CA18" s="194" t="e">
        <f t="array" ref="CA18">SUMPRODUCT(計算_投入係数表_加工!$D155:$DS155, 生産額_中分類, IF(列分類振分=CA$3, 1, 0))/SUMPRODUCT(生産額_中分類, IF(列分類振分=CA$3, 1, 0))</f>
        <v>#DIV/0!</v>
      </c>
      <c r="CB18" s="194" t="e">
        <f t="array" ref="CB18">SUMPRODUCT(計算_投入係数表_加工!$D155:$DS155, 生産額_中分類, IF(列分類振分=CB$3, 1, 0))/SUMPRODUCT(生産額_中分類, IF(列分類振分=CB$3, 1, 0))</f>
        <v>#DIV/0!</v>
      </c>
      <c r="CC18" s="194" t="e">
        <f t="array" ref="CC18">SUMPRODUCT(計算_投入係数表_加工!$D155:$DS155, 生産額_中分類, IF(列分類振分=CC$3, 1, 0))/SUMPRODUCT(生産額_中分類, IF(列分類振分=CC$3, 1, 0))</f>
        <v>#DIV/0!</v>
      </c>
      <c r="CD18" s="194" t="e">
        <f t="array" ref="CD18">SUMPRODUCT(計算_投入係数表_加工!$D155:$DS155, 生産額_中分類, IF(列分類振分=CD$3, 1, 0))/SUMPRODUCT(生産額_中分類, IF(列分類振分=CD$3, 1, 0))</f>
        <v>#DIV/0!</v>
      </c>
      <c r="CE18" s="194" t="e">
        <f t="array" ref="CE18">SUMPRODUCT(計算_投入係数表_加工!$D155:$DS155, 生産額_中分類, IF(列分類振分=CE$3, 1, 0))/SUMPRODUCT(生産額_中分類, IF(列分類振分=CE$3, 1, 0))</f>
        <v>#DIV/0!</v>
      </c>
      <c r="CF18" s="194" t="e">
        <f t="array" ref="CF18">SUMPRODUCT(計算_投入係数表_加工!$D155:$DS155, 生産額_中分類, IF(列分類振分=CF$3, 1, 0))/SUMPRODUCT(生産額_中分類, IF(列分類振分=CF$3, 1, 0))</f>
        <v>#DIV/0!</v>
      </c>
      <c r="CG18" s="194" t="e">
        <f t="array" ref="CG18">SUMPRODUCT(計算_投入係数表_加工!$D155:$DS155, 生産額_中分類, IF(列分類振分=CG$3, 1, 0))/SUMPRODUCT(生産額_中分類, IF(列分類振分=CG$3, 1, 0))</f>
        <v>#DIV/0!</v>
      </c>
      <c r="CH18" s="194" t="e">
        <f t="array" ref="CH18">SUMPRODUCT(計算_投入係数表_加工!$D155:$DS155, 生産額_中分類, IF(列分類振分=CH$3, 1, 0))/SUMPRODUCT(生産額_中分類, IF(列分類振分=CH$3, 1, 0))</f>
        <v>#DIV/0!</v>
      </c>
      <c r="CI18" s="194" t="e">
        <f t="array" ref="CI18">SUMPRODUCT(計算_投入係数表_加工!$D155:$DS155, 生産額_中分類, IF(列分類振分=CI$3, 1, 0))/SUMPRODUCT(生産額_中分類, IF(列分類振分=CI$3, 1, 0))</f>
        <v>#DIV/0!</v>
      </c>
      <c r="CJ18" s="194" t="e">
        <f t="array" ref="CJ18">SUMPRODUCT(計算_投入係数表_加工!$D155:$DS155, 生産額_中分類, IF(列分類振分=CJ$3, 1, 0))/SUMPRODUCT(生産額_中分類, IF(列分類振分=CJ$3, 1, 0))</f>
        <v>#DIV/0!</v>
      </c>
      <c r="CK18" s="194" t="e">
        <f t="array" ref="CK18">SUMPRODUCT(計算_投入係数表_加工!$D155:$DS155, 生産額_中分類, IF(列分類振分=CK$3, 1, 0))/SUMPRODUCT(生産額_中分類, IF(列分類振分=CK$3, 1, 0))</f>
        <v>#DIV/0!</v>
      </c>
      <c r="CL18" s="194" t="e">
        <f t="array" ref="CL18">SUMPRODUCT(計算_投入係数表_加工!$D155:$DS155, 生産額_中分類, IF(列分類振分=CL$3, 1, 0))/SUMPRODUCT(生産額_中分類, IF(列分類振分=CL$3, 1, 0))</f>
        <v>#DIV/0!</v>
      </c>
      <c r="CM18" s="194" t="e">
        <f t="array" ref="CM18">SUMPRODUCT(計算_投入係数表_加工!$D155:$DS155, 生産額_中分類, IF(列分類振分=CM$3, 1, 0))/SUMPRODUCT(生産額_中分類, IF(列分類振分=CM$3, 1, 0))</f>
        <v>#DIV/0!</v>
      </c>
      <c r="CN18" s="194" t="e">
        <f t="array" ref="CN18">SUMPRODUCT(計算_投入係数表_加工!$D155:$DS155, 生産額_中分類, IF(列分類振分=CN$3, 1, 0))/SUMPRODUCT(生産額_中分類, IF(列分類振分=CN$3, 1, 0))</f>
        <v>#DIV/0!</v>
      </c>
      <c r="CO18" s="194" t="e">
        <f t="array" ref="CO18">SUMPRODUCT(計算_投入係数表_加工!$D155:$DS155, 生産額_中分類, IF(列分類振分=CO$3, 1, 0))/SUMPRODUCT(生産額_中分類, IF(列分類振分=CO$3, 1, 0))</f>
        <v>#DIV/0!</v>
      </c>
      <c r="CP18" s="194" t="e">
        <f t="array" ref="CP18">SUMPRODUCT(計算_投入係数表_加工!$D155:$DS155, 生産額_中分類, IF(列分類振分=CP$3, 1, 0))/SUMPRODUCT(生産額_中分類, IF(列分類振分=CP$3, 1, 0))</f>
        <v>#DIV/0!</v>
      </c>
      <c r="CQ18" s="194" t="e">
        <f t="array" ref="CQ18">SUMPRODUCT(計算_投入係数表_加工!$D155:$DS155, 生産額_中分類, IF(列分類振分=CQ$3, 1, 0))/SUMPRODUCT(生産額_中分類, IF(列分類振分=CQ$3, 1, 0))</f>
        <v>#DIV/0!</v>
      </c>
      <c r="CR18" s="194" t="e">
        <f t="array" ref="CR18">SUMPRODUCT(計算_投入係数表_加工!$D155:$DS155, 生産額_中分類, IF(列分類振分=CR$3, 1, 0))/SUMPRODUCT(生産額_中分類, IF(列分類振分=CR$3, 1, 0))</f>
        <v>#DIV/0!</v>
      </c>
      <c r="CS18" s="194" t="e">
        <f t="array" ref="CS18">SUMPRODUCT(計算_投入係数表_加工!$D155:$DS155, 生産額_中分類, IF(列分類振分=CS$3, 1, 0))/SUMPRODUCT(生産額_中分類, IF(列分類振分=CS$3, 1, 0))</f>
        <v>#DIV/0!</v>
      </c>
      <c r="CT18" s="194" t="e">
        <f t="array" ref="CT18">SUMPRODUCT(計算_投入係数表_加工!$D155:$DS155, 生産額_中分類, IF(列分類振分=CT$3, 1, 0))/SUMPRODUCT(生産額_中分類, IF(列分類振分=CT$3, 1, 0))</f>
        <v>#DIV/0!</v>
      </c>
      <c r="CU18" s="194" t="e">
        <f t="array" ref="CU18">SUMPRODUCT(計算_投入係数表_加工!$D155:$DS155, 生産額_中分類, IF(列分類振分=CU$3, 1, 0))/SUMPRODUCT(生産額_中分類, IF(列分類振分=CU$3, 1, 0))</f>
        <v>#DIV/0!</v>
      </c>
      <c r="CV18" s="194" t="e">
        <f t="array" ref="CV18">SUMPRODUCT(計算_投入係数表_加工!$D155:$DS155, 生産額_中分類, IF(列分類振分=CV$3, 1, 0))/SUMPRODUCT(生産額_中分類, IF(列分類振分=CV$3, 1, 0))</f>
        <v>#DIV/0!</v>
      </c>
      <c r="CW18" s="194" t="e">
        <f t="array" ref="CW18">SUMPRODUCT(計算_投入係数表_加工!$D155:$DS155, 生産額_中分類, IF(列分類振分=CW$3, 1, 0))/SUMPRODUCT(生産額_中分類, IF(列分類振分=CW$3, 1, 0))</f>
        <v>#DIV/0!</v>
      </c>
      <c r="CX18" s="194" t="e">
        <f t="array" ref="CX18">SUMPRODUCT(計算_投入係数表_加工!$D155:$DS155, 生産額_中分類, IF(列分類振分=CX$3, 1, 0))/SUMPRODUCT(生産額_中分類, IF(列分類振分=CX$3, 1, 0))</f>
        <v>#DIV/0!</v>
      </c>
      <c r="CY18" s="194" t="e">
        <f t="array" ref="CY18">SUMPRODUCT(計算_投入係数表_加工!$D155:$DS155, 生産額_中分類, IF(列分類振分=CY$3, 1, 0))/SUMPRODUCT(生産額_中分類, IF(列分類振分=CY$3, 1, 0))</f>
        <v>#DIV/0!</v>
      </c>
      <c r="CZ18" s="194" t="e">
        <f t="array" ref="CZ18">SUMPRODUCT(計算_投入係数表_加工!$D155:$DS155, 生産額_中分類, IF(列分類振分=CZ$3, 1, 0))/SUMPRODUCT(生産額_中分類, IF(列分類振分=CZ$3, 1, 0))</f>
        <v>#DIV/0!</v>
      </c>
      <c r="DA18" s="194" t="e">
        <f t="array" ref="DA18">SUMPRODUCT(計算_投入係数表_加工!$D155:$DS155, 生産額_中分類, IF(列分類振分=DA$3, 1, 0))/SUMPRODUCT(生産額_中分類, IF(列分類振分=DA$3, 1, 0))</f>
        <v>#DIV/0!</v>
      </c>
      <c r="DB18" s="194" t="e">
        <f t="array" ref="DB18">SUMPRODUCT(計算_投入係数表_加工!$D155:$DS155, 生産額_中分類, IF(列分類振分=DB$3, 1, 0))/SUMPRODUCT(生産額_中分類, IF(列分類振分=DB$3, 1, 0))</f>
        <v>#DIV/0!</v>
      </c>
      <c r="DC18" s="194" t="e">
        <f t="array" ref="DC18">SUMPRODUCT(計算_投入係数表_加工!$D155:$DS155, 生産額_中分類, IF(列分類振分=DC$3, 1, 0))/SUMPRODUCT(生産額_中分類, IF(列分類振分=DC$3, 1, 0))</f>
        <v>#DIV/0!</v>
      </c>
      <c r="DD18" s="194" t="e">
        <f t="array" ref="DD18">SUMPRODUCT(計算_投入係数表_加工!$D155:$DS155, 生産額_中分類, IF(列分類振分=DD$3, 1, 0))/SUMPRODUCT(生産額_中分類, IF(列分類振分=DD$3, 1, 0))</f>
        <v>#DIV/0!</v>
      </c>
      <c r="DE18" s="194" t="e">
        <f t="array" ref="DE18">SUMPRODUCT(計算_投入係数表_加工!$D155:$DS155, 生産額_中分類, IF(列分類振分=DE$3, 1, 0))/SUMPRODUCT(生産額_中分類, IF(列分類振分=DE$3, 1, 0))</f>
        <v>#DIV/0!</v>
      </c>
      <c r="DF18" s="194" t="e">
        <f t="array" ref="DF18">SUMPRODUCT(計算_投入係数表_加工!$D155:$DS155, 生産額_中分類, IF(列分類振分=DF$3, 1, 0))/SUMPRODUCT(生産額_中分類, IF(列分類振分=DF$3, 1, 0))</f>
        <v>#DIV/0!</v>
      </c>
      <c r="DG18" s="194" t="e">
        <f t="array" ref="DG18">SUMPRODUCT(計算_投入係数表_加工!$D155:$DS155, 生産額_中分類, IF(列分類振分=DG$3, 1, 0))/SUMPRODUCT(生産額_中分類, IF(列分類振分=DG$3, 1, 0))</f>
        <v>#DIV/0!</v>
      </c>
      <c r="DH18" s="194" t="e">
        <f t="array" ref="DH18">SUMPRODUCT(計算_投入係数表_加工!$D155:$DS155, 生産額_中分類, IF(列分類振分=DH$3, 1, 0))/SUMPRODUCT(生産額_中分類, IF(列分類振分=DH$3, 1, 0))</f>
        <v>#DIV/0!</v>
      </c>
      <c r="DI18" s="194" t="e">
        <f t="array" ref="DI18">SUMPRODUCT(計算_投入係数表_加工!$D155:$DS155, 生産額_中分類, IF(列分類振分=DI$3, 1, 0))/SUMPRODUCT(生産額_中分類, IF(列分類振分=DI$3, 1, 0))</f>
        <v>#DIV/0!</v>
      </c>
      <c r="DJ18" s="194" t="e">
        <f t="array" ref="DJ18">SUMPRODUCT(計算_投入係数表_加工!$D155:$DS155, 生産額_中分類, IF(列分類振分=DJ$3, 1, 0))/SUMPRODUCT(生産額_中分類, IF(列分類振分=DJ$3, 1, 0))</f>
        <v>#DIV/0!</v>
      </c>
      <c r="DK18" s="194" t="e">
        <f t="array" ref="DK18">SUMPRODUCT(計算_投入係数表_加工!$D155:$DS155, 生産額_中分類, IF(列分類振分=DK$3, 1, 0))/SUMPRODUCT(生産額_中分類, IF(列分類振分=DK$3, 1, 0))</f>
        <v>#DIV/0!</v>
      </c>
      <c r="DL18" s="194" t="e">
        <f t="array" ref="DL18">SUMPRODUCT(計算_投入係数表_加工!$D155:$DS155, 生産額_中分類, IF(列分類振分=DL$3, 1, 0))/SUMPRODUCT(生産額_中分類, IF(列分類振分=DL$3, 1, 0))</f>
        <v>#DIV/0!</v>
      </c>
      <c r="DM18" s="194" t="e">
        <f t="array" ref="DM18">SUMPRODUCT(計算_投入係数表_加工!$D155:$DS155, 生産額_中分類, IF(列分類振分=DM$3, 1, 0))/SUMPRODUCT(生産額_中分類, IF(列分類振分=DM$3, 1, 0))</f>
        <v>#DIV/0!</v>
      </c>
      <c r="DN18" s="194" t="e">
        <f t="array" ref="DN18">SUMPRODUCT(計算_投入係数表_加工!$D155:$DS155, 生産額_中分類, IF(列分類振分=DN$3, 1, 0))/SUMPRODUCT(生産額_中分類, IF(列分類振分=DN$3, 1, 0))</f>
        <v>#DIV/0!</v>
      </c>
      <c r="DO18" s="194" t="e">
        <f t="array" ref="DO18">SUMPRODUCT(計算_投入係数表_加工!$D155:$DS155, 生産額_中分類, IF(列分類振分=DO$3, 1, 0))/SUMPRODUCT(生産額_中分類, IF(列分類振分=DO$3, 1, 0))</f>
        <v>#DIV/0!</v>
      </c>
      <c r="DP18" s="194" t="e">
        <f t="array" ref="DP18">SUMPRODUCT(計算_投入係数表_加工!$D155:$DS155, 生産額_中分類, IF(列分類振分=DP$3, 1, 0))/SUMPRODUCT(生産額_中分類, IF(列分類振分=DP$3, 1, 0))</f>
        <v>#DIV/0!</v>
      </c>
      <c r="DQ18" s="194" t="e">
        <f t="array" ref="DQ18">SUMPRODUCT(計算_投入係数表_加工!$D155:$DS155, 生産額_中分類, IF(列分類振分=DQ$3, 1, 0))/SUMPRODUCT(生産額_中分類, IF(列分類振分=DQ$3, 1, 0))</f>
        <v>#DIV/0!</v>
      </c>
      <c r="DR18" s="194" t="e">
        <f t="array" ref="DR18">SUMPRODUCT(計算_投入係数表_加工!$D155:$DS155, 生産額_中分類, IF(列分類振分=DR$3, 1, 0))/SUMPRODUCT(生産額_中分類, IF(列分類振分=DR$3, 1, 0))</f>
        <v>#DIV/0!</v>
      </c>
      <c r="DS18" s="194" t="e">
        <f t="array" ref="DS18">SUMPRODUCT(計算_投入係数表_加工!$D155:$DS155, 生産額_中分類, IF(列分類振分=DS$3, 1, 0))/SUMPRODUCT(生産額_中分類, IF(列分類振分=DS$3, 1, 0))</f>
        <v>#DIV/0!</v>
      </c>
      <c r="DT18" s="23">
        <f>SUMIF(振分, $C18, 計算_投入係数表_加工!DT$4:DT$123)</f>
        <v>0</v>
      </c>
    </row>
    <row r="19" spans="2:124" x14ac:dyDescent="0.25">
      <c r="B19" s="53">
        <v>16</v>
      </c>
      <c r="C19" s="195" t="str">
        <v>-</v>
      </c>
      <c r="D19" s="196">
        <f t="array" ref="D19">SUMPRODUCT(計算_投入係数表_加工!$D156:$DS156, 生産額_中分類, IF(列分類振分=D$3, 1, 0))/SUMPRODUCT(生産額_中分類, IF(列分類振分=D$3, 1, 0))</f>
        <v>0</v>
      </c>
      <c r="E19" s="197">
        <f t="array" ref="E19">SUMPRODUCT(計算_投入係数表_加工!$D156:$DS156, 生産額_中分類, IF(列分類振分=E$3, 1, 0))/SUMPRODUCT(生産額_中分類, IF(列分類振分=E$3, 1, 0))</f>
        <v>0</v>
      </c>
      <c r="F19" s="197">
        <f t="array" ref="F19">SUMPRODUCT(計算_投入係数表_加工!$D156:$DS156, 生産額_中分類, IF(列分類振分=F$3, 1, 0))/SUMPRODUCT(生産額_中分類, IF(列分類振分=F$3, 1, 0))</f>
        <v>0</v>
      </c>
      <c r="G19" s="197">
        <f t="array" ref="G19">SUMPRODUCT(計算_投入係数表_加工!$D156:$DS156, 生産額_中分類, IF(列分類振分=G$3, 1, 0))/SUMPRODUCT(生産額_中分類, IF(列分類振分=G$3, 1, 0))</f>
        <v>0</v>
      </c>
      <c r="H19" s="197">
        <f t="array" ref="H19">SUMPRODUCT(計算_投入係数表_加工!$D156:$DS156, 生産額_中分類, IF(列分類振分=H$3, 1, 0))/SUMPRODUCT(生産額_中分類, IF(列分類振分=H$3, 1, 0))</f>
        <v>0</v>
      </c>
      <c r="I19" s="197">
        <f t="array" ref="I19">SUMPRODUCT(計算_投入係数表_加工!$D156:$DS156, 生産額_中分類, IF(列分類振分=I$3, 1, 0))/SUMPRODUCT(生産額_中分類, IF(列分類振分=I$3, 1, 0))</f>
        <v>0</v>
      </c>
      <c r="J19" s="197">
        <f t="array" ref="J19">SUMPRODUCT(計算_投入係数表_加工!$D156:$DS156, 生産額_中分類, IF(列分類振分=J$3, 1, 0))/SUMPRODUCT(生産額_中分類, IF(列分類振分=J$3, 1, 0))</f>
        <v>0</v>
      </c>
      <c r="K19" s="197">
        <f t="array" ref="K19">SUMPRODUCT(計算_投入係数表_加工!$D156:$DS156, 生産額_中分類, IF(列分類振分=K$3, 1, 0))/SUMPRODUCT(生産額_中分類, IF(列分類振分=K$3, 1, 0))</f>
        <v>0</v>
      </c>
      <c r="L19" s="197">
        <f t="array" ref="L19">SUMPRODUCT(計算_投入係数表_加工!$D156:$DS156, 生産額_中分類, IF(列分類振分=L$3, 1, 0))/SUMPRODUCT(生産額_中分類, IF(列分類振分=L$3, 1, 0))</f>
        <v>0</v>
      </c>
      <c r="M19" s="197">
        <f t="array" ref="M19">SUMPRODUCT(計算_投入係数表_加工!$D156:$DS156, 生産額_中分類, IF(列分類振分=M$3, 1, 0))/SUMPRODUCT(生産額_中分類, IF(列分類振分=M$3, 1, 0))</f>
        <v>0</v>
      </c>
      <c r="N19" s="197">
        <f t="array" ref="N19">SUMPRODUCT(計算_投入係数表_加工!$D156:$DS156, 生産額_中分類, IF(列分類振分=N$3, 1, 0))/SUMPRODUCT(生産額_中分類, IF(列分類振分=N$3, 1, 0))</f>
        <v>0</v>
      </c>
      <c r="O19" s="197">
        <f t="array" ref="O19">SUMPRODUCT(計算_投入係数表_加工!$D156:$DS156, 生産額_中分類, IF(列分類振分=O$3, 1, 0))/SUMPRODUCT(生産額_中分類, IF(列分類振分=O$3, 1, 0))</f>
        <v>0</v>
      </c>
      <c r="P19" s="197">
        <f t="array" ref="P19">SUMPRODUCT(計算_投入係数表_加工!$D156:$DS156, 生産額_中分類, IF(列分類振分=P$3, 1, 0))/SUMPRODUCT(生産額_中分類, IF(列分類振分=P$3, 1, 0))</f>
        <v>0</v>
      </c>
      <c r="Q19" s="197" t="e">
        <f t="array" ref="Q19">SUMPRODUCT(計算_投入係数表_加工!$D156:$DS156, 生産額_中分類, IF(列分類振分=Q$3, 1, 0))/SUMPRODUCT(生産額_中分類, IF(列分類振分=Q$3, 1, 0))</f>
        <v>#DIV/0!</v>
      </c>
      <c r="R19" s="197" t="e">
        <f t="array" ref="R19">SUMPRODUCT(計算_投入係数表_加工!$D156:$DS156, 生産額_中分類, IF(列分類振分=R$3, 1, 0))/SUMPRODUCT(生産額_中分類, IF(列分類振分=R$3, 1, 0))</f>
        <v>#DIV/0!</v>
      </c>
      <c r="S19" s="197" t="e">
        <f t="array" ref="S19">SUMPRODUCT(計算_投入係数表_加工!$D156:$DS156, 生産額_中分類, IF(列分類振分=S$3, 1, 0))/SUMPRODUCT(生産額_中分類, IF(列分類振分=S$3, 1, 0))</f>
        <v>#DIV/0!</v>
      </c>
      <c r="T19" s="197" t="e">
        <f t="array" ref="T19">SUMPRODUCT(計算_投入係数表_加工!$D156:$DS156, 生産額_中分類, IF(列分類振分=T$3, 1, 0))/SUMPRODUCT(生産額_中分類, IF(列分類振分=T$3, 1, 0))</f>
        <v>#DIV/0!</v>
      </c>
      <c r="U19" s="197" t="e">
        <f t="array" ref="U19">SUMPRODUCT(計算_投入係数表_加工!$D156:$DS156, 生産額_中分類, IF(列分類振分=U$3, 1, 0))/SUMPRODUCT(生産額_中分類, IF(列分類振分=U$3, 1, 0))</f>
        <v>#DIV/0!</v>
      </c>
      <c r="V19" s="197" t="e">
        <f t="array" ref="V19">SUMPRODUCT(計算_投入係数表_加工!$D156:$DS156, 生産額_中分類, IF(列分類振分=V$3, 1, 0))/SUMPRODUCT(生産額_中分類, IF(列分類振分=V$3, 1, 0))</f>
        <v>#DIV/0!</v>
      </c>
      <c r="W19" s="197" t="e">
        <f t="array" ref="W19">SUMPRODUCT(計算_投入係数表_加工!$D156:$DS156, 生産額_中分類, IF(列分類振分=W$3, 1, 0))/SUMPRODUCT(生産額_中分類, IF(列分類振分=W$3, 1, 0))</f>
        <v>#DIV/0!</v>
      </c>
      <c r="X19" s="197" t="e">
        <f t="array" ref="X19">SUMPRODUCT(計算_投入係数表_加工!$D156:$DS156, 生産額_中分類, IF(列分類振分=X$3, 1, 0))/SUMPRODUCT(生産額_中分類, IF(列分類振分=X$3, 1, 0))</f>
        <v>#DIV/0!</v>
      </c>
      <c r="Y19" s="197" t="e">
        <f t="array" ref="Y19">SUMPRODUCT(計算_投入係数表_加工!$D156:$DS156, 生産額_中分類, IF(列分類振分=Y$3, 1, 0))/SUMPRODUCT(生産額_中分類, IF(列分類振分=Y$3, 1, 0))</f>
        <v>#DIV/0!</v>
      </c>
      <c r="Z19" s="197" t="e">
        <f t="array" ref="Z19">SUMPRODUCT(計算_投入係数表_加工!$D156:$DS156, 生産額_中分類, IF(列分類振分=Z$3, 1, 0))/SUMPRODUCT(生産額_中分類, IF(列分類振分=Z$3, 1, 0))</f>
        <v>#DIV/0!</v>
      </c>
      <c r="AA19" s="197" t="e">
        <f t="array" ref="AA19">SUMPRODUCT(計算_投入係数表_加工!$D156:$DS156, 生産額_中分類, IF(列分類振分=AA$3, 1, 0))/SUMPRODUCT(生産額_中分類, IF(列分類振分=AA$3, 1, 0))</f>
        <v>#DIV/0!</v>
      </c>
      <c r="AB19" s="197" t="e">
        <f t="array" ref="AB19">SUMPRODUCT(計算_投入係数表_加工!$D156:$DS156, 生産額_中分類, IF(列分類振分=AB$3, 1, 0))/SUMPRODUCT(生産額_中分類, IF(列分類振分=AB$3, 1, 0))</f>
        <v>#DIV/0!</v>
      </c>
      <c r="AC19" s="197" t="e">
        <f t="array" ref="AC19">SUMPRODUCT(計算_投入係数表_加工!$D156:$DS156, 生産額_中分類, IF(列分類振分=AC$3, 1, 0))/SUMPRODUCT(生産額_中分類, IF(列分類振分=AC$3, 1, 0))</f>
        <v>#DIV/0!</v>
      </c>
      <c r="AD19" s="197" t="e">
        <f t="array" ref="AD19">SUMPRODUCT(計算_投入係数表_加工!$D156:$DS156, 生産額_中分類, IF(列分類振分=AD$3, 1, 0))/SUMPRODUCT(生産額_中分類, IF(列分類振分=AD$3, 1, 0))</f>
        <v>#DIV/0!</v>
      </c>
      <c r="AE19" s="197" t="e">
        <f t="array" ref="AE19">SUMPRODUCT(計算_投入係数表_加工!$D156:$DS156, 生産額_中分類, IF(列分類振分=AE$3, 1, 0))/SUMPRODUCT(生産額_中分類, IF(列分類振分=AE$3, 1, 0))</f>
        <v>#DIV/0!</v>
      </c>
      <c r="AF19" s="197" t="e">
        <f t="array" ref="AF19">SUMPRODUCT(計算_投入係数表_加工!$D156:$DS156, 生産額_中分類, IF(列分類振分=AF$3, 1, 0))/SUMPRODUCT(生産額_中分類, IF(列分類振分=AF$3, 1, 0))</f>
        <v>#DIV/0!</v>
      </c>
      <c r="AG19" s="197" t="e">
        <f t="array" ref="AG19">SUMPRODUCT(計算_投入係数表_加工!$D156:$DS156, 生産額_中分類, IF(列分類振分=AG$3, 1, 0))/SUMPRODUCT(生産額_中分類, IF(列分類振分=AG$3, 1, 0))</f>
        <v>#DIV/0!</v>
      </c>
      <c r="AH19" s="197" t="e">
        <f t="array" ref="AH19">SUMPRODUCT(計算_投入係数表_加工!$D156:$DS156, 生産額_中分類, IF(列分類振分=AH$3, 1, 0))/SUMPRODUCT(生産額_中分類, IF(列分類振分=AH$3, 1, 0))</f>
        <v>#DIV/0!</v>
      </c>
      <c r="AI19" s="197" t="e">
        <f t="array" ref="AI19">SUMPRODUCT(計算_投入係数表_加工!$D156:$DS156, 生産額_中分類, IF(列分類振分=AI$3, 1, 0))/SUMPRODUCT(生産額_中分類, IF(列分類振分=AI$3, 1, 0))</f>
        <v>#DIV/0!</v>
      </c>
      <c r="AJ19" s="197" t="e">
        <f t="array" ref="AJ19">SUMPRODUCT(計算_投入係数表_加工!$D156:$DS156, 生産額_中分類, IF(列分類振分=AJ$3, 1, 0))/SUMPRODUCT(生産額_中分類, IF(列分類振分=AJ$3, 1, 0))</f>
        <v>#DIV/0!</v>
      </c>
      <c r="AK19" s="197" t="e">
        <f t="array" ref="AK19">SUMPRODUCT(計算_投入係数表_加工!$D156:$DS156, 生産額_中分類, IF(列分類振分=AK$3, 1, 0))/SUMPRODUCT(生産額_中分類, IF(列分類振分=AK$3, 1, 0))</f>
        <v>#DIV/0!</v>
      </c>
      <c r="AL19" s="197" t="e">
        <f t="array" ref="AL19">SUMPRODUCT(計算_投入係数表_加工!$D156:$DS156, 生産額_中分類, IF(列分類振分=AL$3, 1, 0))/SUMPRODUCT(生産額_中分類, IF(列分類振分=AL$3, 1, 0))</f>
        <v>#DIV/0!</v>
      </c>
      <c r="AM19" s="197" t="e">
        <f t="array" ref="AM19">SUMPRODUCT(計算_投入係数表_加工!$D156:$DS156, 生産額_中分類, IF(列分類振分=AM$3, 1, 0))/SUMPRODUCT(生産額_中分類, IF(列分類振分=AM$3, 1, 0))</f>
        <v>#DIV/0!</v>
      </c>
      <c r="AN19" s="197" t="e">
        <f t="array" ref="AN19">SUMPRODUCT(計算_投入係数表_加工!$D156:$DS156, 生産額_中分類, IF(列分類振分=AN$3, 1, 0))/SUMPRODUCT(生産額_中分類, IF(列分類振分=AN$3, 1, 0))</f>
        <v>#DIV/0!</v>
      </c>
      <c r="AO19" s="197" t="e">
        <f t="array" ref="AO19">SUMPRODUCT(計算_投入係数表_加工!$D156:$DS156, 生産額_中分類, IF(列分類振分=AO$3, 1, 0))/SUMPRODUCT(生産額_中分類, IF(列分類振分=AO$3, 1, 0))</f>
        <v>#DIV/0!</v>
      </c>
      <c r="AP19" s="197" t="e">
        <f t="array" ref="AP19">SUMPRODUCT(計算_投入係数表_加工!$D156:$DS156, 生産額_中分類, IF(列分類振分=AP$3, 1, 0))/SUMPRODUCT(生産額_中分類, IF(列分類振分=AP$3, 1, 0))</f>
        <v>#DIV/0!</v>
      </c>
      <c r="AQ19" s="197" t="e">
        <f t="array" ref="AQ19">SUMPRODUCT(計算_投入係数表_加工!$D156:$DS156, 生産額_中分類, IF(列分類振分=AQ$3, 1, 0))/SUMPRODUCT(生産額_中分類, IF(列分類振分=AQ$3, 1, 0))</f>
        <v>#DIV/0!</v>
      </c>
      <c r="AR19" s="197" t="e">
        <f t="array" ref="AR19">SUMPRODUCT(計算_投入係数表_加工!$D156:$DS156, 生産額_中分類, IF(列分類振分=AR$3, 1, 0))/SUMPRODUCT(生産額_中分類, IF(列分類振分=AR$3, 1, 0))</f>
        <v>#DIV/0!</v>
      </c>
      <c r="AS19" s="197" t="e">
        <f t="array" ref="AS19">SUMPRODUCT(計算_投入係数表_加工!$D156:$DS156, 生産額_中分類, IF(列分類振分=AS$3, 1, 0))/SUMPRODUCT(生産額_中分類, IF(列分類振分=AS$3, 1, 0))</f>
        <v>#DIV/0!</v>
      </c>
      <c r="AT19" s="197" t="e">
        <f t="array" ref="AT19">SUMPRODUCT(計算_投入係数表_加工!$D156:$DS156, 生産額_中分類, IF(列分類振分=AT$3, 1, 0))/SUMPRODUCT(生産額_中分類, IF(列分類振分=AT$3, 1, 0))</f>
        <v>#DIV/0!</v>
      </c>
      <c r="AU19" s="197" t="e">
        <f t="array" ref="AU19">SUMPRODUCT(計算_投入係数表_加工!$D156:$DS156, 生産額_中分類, IF(列分類振分=AU$3, 1, 0))/SUMPRODUCT(生産額_中分類, IF(列分類振分=AU$3, 1, 0))</f>
        <v>#DIV/0!</v>
      </c>
      <c r="AV19" s="197" t="e">
        <f t="array" ref="AV19">SUMPRODUCT(計算_投入係数表_加工!$D156:$DS156, 生産額_中分類, IF(列分類振分=AV$3, 1, 0))/SUMPRODUCT(生産額_中分類, IF(列分類振分=AV$3, 1, 0))</f>
        <v>#DIV/0!</v>
      </c>
      <c r="AW19" s="197" t="e">
        <f t="array" ref="AW19">SUMPRODUCT(計算_投入係数表_加工!$D156:$DS156, 生産額_中分類, IF(列分類振分=AW$3, 1, 0))/SUMPRODUCT(生産額_中分類, IF(列分類振分=AW$3, 1, 0))</f>
        <v>#DIV/0!</v>
      </c>
      <c r="AX19" s="197" t="e">
        <f t="array" ref="AX19">SUMPRODUCT(計算_投入係数表_加工!$D156:$DS156, 生産額_中分類, IF(列分類振分=AX$3, 1, 0))/SUMPRODUCT(生産額_中分類, IF(列分類振分=AX$3, 1, 0))</f>
        <v>#DIV/0!</v>
      </c>
      <c r="AY19" s="197" t="e">
        <f t="array" ref="AY19">SUMPRODUCT(計算_投入係数表_加工!$D156:$DS156, 生産額_中分類, IF(列分類振分=AY$3, 1, 0))/SUMPRODUCT(生産額_中分類, IF(列分類振分=AY$3, 1, 0))</f>
        <v>#DIV/0!</v>
      </c>
      <c r="AZ19" s="197" t="e">
        <f t="array" ref="AZ19">SUMPRODUCT(計算_投入係数表_加工!$D156:$DS156, 生産額_中分類, IF(列分類振分=AZ$3, 1, 0))/SUMPRODUCT(生産額_中分類, IF(列分類振分=AZ$3, 1, 0))</f>
        <v>#DIV/0!</v>
      </c>
      <c r="BA19" s="197" t="e">
        <f t="array" ref="BA19">SUMPRODUCT(計算_投入係数表_加工!$D156:$DS156, 生産額_中分類, IF(列分類振分=BA$3, 1, 0))/SUMPRODUCT(生産額_中分類, IF(列分類振分=BA$3, 1, 0))</f>
        <v>#DIV/0!</v>
      </c>
      <c r="BB19" s="197" t="e">
        <f t="array" ref="BB19">SUMPRODUCT(計算_投入係数表_加工!$D156:$DS156, 生産額_中分類, IF(列分類振分=BB$3, 1, 0))/SUMPRODUCT(生産額_中分類, IF(列分類振分=BB$3, 1, 0))</f>
        <v>#DIV/0!</v>
      </c>
      <c r="BC19" s="197" t="e">
        <f t="array" ref="BC19">SUMPRODUCT(計算_投入係数表_加工!$D156:$DS156, 生産額_中分類, IF(列分類振分=BC$3, 1, 0))/SUMPRODUCT(生産額_中分類, IF(列分類振分=BC$3, 1, 0))</f>
        <v>#DIV/0!</v>
      </c>
      <c r="BD19" s="197" t="e">
        <f t="array" ref="BD19">SUMPRODUCT(計算_投入係数表_加工!$D156:$DS156, 生産額_中分類, IF(列分類振分=BD$3, 1, 0))/SUMPRODUCT(生産額_中分類, IF(列分類振分=BD$3, 1, 0))</f>
        <v>#DIV/0!</v>
      </c>
      <c r="BE19" s="197" t="e">
        <f t="array" ref="BE19">SUMPRODUCT(計算_投入係数表_加工!$D156:$DS156, 生産額_中分類, IF(列分類振分=BE$3, 1, 0))/SUMPRODUCT(生産額_中分類, IF(列分類振分=BE$3, 1, 0))</f>
        <v>#DIV/0!</v>
      </c>
      <c r="BF19" s="197" t="e">
        <f t="array" ref="BF19">SUMPRODUCT(計算_投入係数表_加工!$D156:$DS156, 生産額_中分類, IF(列分類振分=BF$3, 1, 0))/SUMPRODUCT(生産額_中分類, IF(列分類振分=BF$3, 1, 0))</f>
        <v>#DIV/0!</v>
      </c>
      <c r="BG19" s="197" t="e">
        <f t="array" ref="BG19">SUMPRODUCT(計算_投入係数表_加工!$D156:$DS156, 生産額_中分類, IF(列分類振分=BG$3, 1, 0))/SUMPRODUCT(生産額_中分類, IF(列分類振分=BG$3, 1, 0))</f>
        <v>#DIV/0!</v>
      </c>
      <c r="BH19" s="197" t="e">
        <f t="array" ref="BH19">SUMPRODUCT(計算_投入係数表_加工!$D156:$DS156, 生産額_中分類, IF(列分類振分=BH$3, 1, 0))/SUMPRODUCT(生産額_中分類, IF(列分類振分=BH$3, 1, 0))</f>
        <v>#DIV/0!</v>
      </c>
      <c r="BI19" s="197" t="e">
        <f t="array" ref="BI19">SUMPRODUCT(計算_投入係数表_加工!$D156:$DS156, 生産額_中分類, IF(列分類振分=BI$3, 1, 0))/SUMPRODUCT(生産額_中分類, IF(列分類振分=BI$3, 1, 0))</f>
        <v>#DIV/0!</v>
      </c>
      <c r="BJ19" s="197" t="e">
        <f t="array" ref="BJ19">SUMPRODUCT(計算_投入係数表_加工!$D156:$DS156, 生産額_中分類, IF(列分類振分=BJ$3, 1, 0))/SUMPRODUCT(生産額_中分類, IF(列分類振分=BJ$3, 1, 0))</f>
        <v>#DIV/0!</v>
      </c>
      <c r="BK19" s="197" t="e">
        <f t="array" ref="BK19">SUMPRODUCT(計算_投入係数表_加工!$D156:$DS156, 生産額_中分類, IF(列分類振分=BK$3, 1, 0))/SUMPRODUCT(生産額_中分類, IF(列分類振分=BK$3, 1, 0))</f>
        <v>#DIV/0!</v>
      </c>
      <c r="BL19" s="197" t="e">
        <f t="array" ref="BL19">SUMPRODUCT(計算_投入係数表_加工!$D156:$DS156, 生産額_中分類, IF(列分類振分=BL$3, 1, 0))/SUMPRODUCT(生産額_中分類, IF(列分類振分=BL$3, 1, 0))</f>
        <v>#DIV/0!</v>
      </c>
      <c r="BM19" s="197" t="e">
        <f t="array" ref="BM19">SUMPRODUCT(計算_投入係数表_加工!$D156:$DS156, 生産額_中分類, IF(列分類振分=BM$3, 1, 0))/SUMPRODUCT(生産額_中分類, IF(列分類振分=BM$3, 1, 0))</f>
        <v>#DIV/0!</v>
      </c>
      <c r="BN19" s="197" t="e">
        <f t="array" ref="BN19">SUMPRODUCT(計算_投入係数表_加工!$D156:$DS156, 生産額_中分類, IF(列分類振分=BN$3, 1, 0))/SUMPRODUCT(生産額_中分類, IF(列分類振分=BN$3, 1, 0))</f>
        <v>#DIV/0!</v>
      </c>
      <c r="BO19" s="197" t="e">
        <f t="array" ref="BO19">SUMPRODUCT(計算_投入係数表_加工!$D156:$DS156, 生産額_中分類, IF(列分類振分=BO$3, 1, 0))/SUMPRODUCT(生産額_中分類, IF(列分類振分=BO$3, 1, 0))</f>
        <v>#DIV/0!</v>
      </c>
      <c r="BP19" s="197" t="e">
        <f t="array" ref="BP19">SUMPRODUCT(計算_投入係数表_加工!$D156:$DS156, 生産額_中分類, IF(列分類振分=BP$3, 1, 0))/SUMPRODUCT(生産額_中分類, IF(列分類振分=BP$3, 1, 0))</f>
        <v>#DIV/0!</v>
      </c>
      <c r="BQ19" s="197" t="e">
        <f t="array" ref="BQ19">SUMPRODUCT(計算_投入係数表_加工!$D156:$DS156, 生産額_中分類, IF(列分類振分=BQ$3, 1, 0))/SUMPRODUCT(生産額_中分類, IF(列分類振分=BQ$3, 1, 0))</f>
        <v>#DIV/0!</v>
      </c>
      <c r="BR19" s="197" t="e">
        <f t="array" ref="BR19">SUMPRODUCT(計算_投入係数表_加工!$D156:$DS156, 生産額_中分類, IF(列分類振分=BR$3, 1, 0))/SUMPRODUCT(生産額_中分類, IF(列分類振分=BR$3, 1, 0))</f>
        <v>#DIV/0!</v>
      </c>
      <c r="BS19" s="197" t="e">
        <f t="array" ref="BS19">SUMPRODUCT(計算_投入係数表_加工!$D156:$DS156, 生産額_中分類, IF(列分類振分=BS$3, 1, 0))/SUMPRODUCT(生産額_中分類, IF(列分類振分=BS$3, 1, 0))</f>
        <v>#DIV/0!</v>
      </c>
      <c r="BT19" s="197" t="e">
        <f t="array" ref="BT19">SUMPRODUCT(計算_投入係数表_加工!$D156:$DS156, 生産額_中分類, IF(列分類振分=BT$3, 1, 0))/SUMPRODUCT(生産額_中分類, IF(列分類振分=BT$3, 1, 0))</f>
        <v>#DIV/0!</v>
      </c>
      <c r="BU19" s="197" t="e">
        <f t="array" ref="BU19">SUMPRODUCT(計算_投入係数表_加工!$D156:$DS156, 生産額_中分類, IF(列分類振分=BU$3, 1, 0))/SUMPRODUCT(生産額_中分類, IF(列分類振分=BU$3, 1, 0))</f>
        <v>#DIV/0!</v>
      </c>
      <c r="BV19" s="197" t="e">
        <f t="array" ref="BV19">SUMPRODUCT(計算_投入係数表_加工!$D156:$DS156, 生産額_中分類, IF(列分類振分=BV$3, 1, 0))/SUMPRODUCT(生産額_中分類, IF(列分類振分=BV$3, 1, 0))</f>
        <v>#DIV/0!</v>
      </c>
      <c r="BW19" s="197" t="e">
        <f t="array" ref="BW19">SUMPRODUCT(計算_投入係数表_加工!$D156:$DS156, 生産額_中分類, IF(列分類振分=BW$3, 1, 0))/SUMPRODUCT(生産額_中分類, IF(列分類振分=BW$3, 1, 0))</f>
        <v>#DIV/0!</v>
      </c>
      <c r="BX19" s="197" t="e">
        <f t="array" ref="BX19">SUMPRODUCT(計算_投入係数表_加工!$D156:$DS156, 生産額_中分類, IF(列分類振分=BX$3, 1, 0))/SUMPRODUCT(生産額_中分類, IF(列分類振分=BX$3, 1, 0))</f>
        <v>#DIV/0!</v>
      </c>
      <c r="BY19" s="197" t="e">
        <f t="array" ref="BY19">SUMPRODUCT(計算_投入係数表_加工!$D156:$DS156, 生産額_中分類, IF(列分類振分=BY$3, 1, 0))/SUMPRODUCT(生産額_中分類, IF(列分類振分=BY$3, 1, 0))</f>
        <v>#DIV/0!</v>
      </c>
      <c r="BZ19" s="197" t="e">
        <f t="array" ref="BZ19">SUMPRODUCT(計算_投入係数表_加工!$D156:$DS156, 生産額_中分類, IF(列分類振分=BZ$3, 1, 0))/SUMPRODUCT(生産額_中分類, IF(列分類振分=BZ$3, 1, 0))</f>
        <v>#DIV/0!</v>
      </c>
      <c r="CA19" s="197" t="e">
        <f t="array" ref="CA19">SUMPRODUCT(計算_投入係数表_加工!$D156:$DS156, 生産額_中分類, IF(列分類振分=CA$3, 1, 0))/SUMPRODUCT(生産額_中分類, IF(列分類振分=CA$3, 1, 0))</f>
        <v>#DIV/0!</v>
      </c>
      <c r="CB19" s="197" t="e">
        <f t="array" ref="CB19">SUMPRODUCT(計算_投入係数表_加工!$D156:$DS156, 生産額_中分類, IF(列分類振分=CB$3, 1, 0))/SUMPRODUCT(生産額_中分類, IF(列分類振分=CB$3, 1, 0))</f>
        <v>#DIV/0!</v>
      </c>
      <c r="CC19" s="197" t="e">
        <f t="array" ref="CC19">SUMPRODUCT(計算_投入係数表_加工!$D156:$DS156, 生産額_中分類, IF(列分類振分=CC$3, 1, 0))/SUMPRODUCT(生産額_中分類, IF(列分類振分=CC$3, 1, 0))</f>
        <v>#DIV/0!</v>
      </c>
      <c r="CD19" s="197" t="e">
        <f t="array" ref="CD19">SUMPRODUCT(計算_投入係数表_加工!$D156:$DS156, 生産額_中分類, IF(列分類振分=CD$3, 1, 0))/SUMPRODUCT(生産額_中分類, IF(列分類振分=CD$3, 1, 0))</f>
        <v>#DIV/0!</v>
      </c>
      <c r="CE19" s="197" t="e">
        <f t="array" ref="CE19">SUMPRODUCT(計算_投入係数表_加工!$D156:$DS156, 生産額_中分類, IF(列分類振分=CE$3, 1, 0))/SUMPRODUCT(生産額_中分類, IF(列分類振分=CE$3, 1, 0))</f>
        <v>#DIV/0!</v>
      </c>
      <c r="CF19" s="197" t="e">
        <f t="array" ref="CF19">SUMPRODUCT(計算_投入係数表_加工!$D156:$DS156, 生産額_中分類, IF(列分類振分=CF$3, 1, 0))/SUMPRODUCT(生産額_中分類, IF(列分類振分=CF$3, 1, 0))</f>
        <v>#DIV/0!</v>
      </c>
      <c r="CG19" s="197" t="e">
        <f t="array" ref="CG19">SUMPRODUCT(計算_投入係数表_加工!$D156:$DS156, 生産額_中分類, IF(列分類振分=CG$3, 1, 0))/SUMPRODUCT(生産額_中分類, IF(列分類振分=CG$3, 1, 0))</f>
        <v>#DIV/0!</v>
      </c>
      <c r="CH19" s="197" t="e">
        <f t="array" ref="CH19">SUMPRODUCT(計算_投入係数表_加工!$D156:$DS156, 生産額_中分類, IF(列分類振分=CH$3, 1, 0))/SUMPRODUCT(生産額_中分類, IF(列分類振分=CH$3, 1, 0))</f>
        <v>#DIV/0!</v>
      </c>
      <c r="CI19" s="197" t="e">
        <f t="array" ref="CI19">SUMPRODUCT(計算_投入係数表_加工!$D156:$DS156, 生産額_中分類, IF(列分類振分=CI$3, 1, 0))/SUMPRODUCT(生産額_中分類, IF(列分類振分=CI$3, 1, 0))</f>
        <v>#DIV/0!</v>
      </c>
      <c r="CJ19" s="197" t="e">
        <f t="array" ref="CJ19">SUMPRODUCT(計算_投入係数表_加工!$D156:$DS156, 生産額_中分類, IF(列分類振分=CJ$3, 1, 0))/SUMPRODUCT(生産額_中分類, IF(列分類振分=CJ$3, 1, 0))</f>
        <v>#DIV/0!</v>
      </c>
      <c r="CK19" s="197" t="e">
        <f t="array" ref="CK19">SUMPRODUCT(計算_投入係数表_加工!$D156:$DS156, 生産額_中分類, IF(列分類振分=CK$3, 1, 0))/SUMPRODUCT(生産額_中分類, IF(列分類振分=CK$3, 1, 0))</f>
        <v>#DIV/0!</v>
      </c>
      <c r="CL19" s="197" t="e">
        <f t="array" ref="CL19">SUMPRODUCT(計算_投入係数表_加工!$D156:$DS156, 生産額_中分類, IF(列分類振分=CL$3, 1, 0))/SUMPRODUCT(生産額_中分類, IF(列分類振分=CL$3, 1, 0))</f>
        <v>#DIV/0!</v>
      </c>
      <c r="CM19" s="197" t="e">
        <f t="array" ref="CM19">SUMPRODUCT(計算_投入係数表_加工!$D156:$DS156, 生産額_中分類, IF(列分類振分=CM$3, 1, 0))/SUMPRODUCT(生産額_中分類, IF(列分類振分=CM$3, 1, 0))</f>
        <v>#DIV/0!</v>
      </c>
      <c r="CN19" s="197" t="e">
        <f t="array" ref="CN19">SUMPRODUCT(計算_投入係数表_加工!$D156:$DS156, 生産額_中分類, IF(列分類振分=CN$3, 1, 0))/SUMPRODUCT(生産額_中分類, IF(列分類振分=CN$3, 1, 0))</f>
        <v>#DIV/0!</v>
      </c>
      <c r="CO19" s="197" t="e">
        <f t="array" ref="CO19">SUMPRODUCT(計算_投入係数表_加工!$D156:$DS156, 生産額_中分類, IF(列分類振分=CO$3, 1, 0))/SUMPRODUCT(生産額_中分類, IF(列分類振分=CO$3, 1, 0))</f>
        <v>#DIV/0!</v>
      </c>
      <c r="CP19" s="197" t="e">
        <f t="array" ref="CP19">SUMPRODUCT(計算_投入係数表_加工!$D156:$DS156, 生産額_中分類, IF(列分類振分=CP$3, 1, 0))/SUMPRODUCT(生産額_中分類, IF(列分類振分=CP$3, 1, 0))</f>
        <v>#DIV/0!</v>
      </c>
      <c r="CQ19" s="197" t="e">
        <f t="array" ref="CQ19">SUMPRODUCT(計算_投入係数表_加工!$D156:$DS156, 生産額_中分類, IF(列分類振分=CQ$3, 1, 0))/SUMPRODUCT(生産額_中分類, IF(列分類振分=CQ$3, 1, 0))</f>
        <v>#DIV/0!</v>
      </c>
      <c r="CR19" s="197" t="e">
        <f t="array" ref="CR19">SUMPRODUCT(計算_投入係数表_加工!$D156:$DS156, 生産額_中分類, IF(列分類振分=CR$3, 1, 0))/SUMPRODUCT(生産額_中分類, IF(列分類振分=CR$3, 1, 0))</f>
        <v>#DIV/0!</v>
      </c>
      <c r="CS19" s="197" t="e">
        <f t="array" ref="CS19">SUMPRODUCT(計算_投入係数表_加工!$D156:$DS156, 生産額_中分類, IF(列分類振分=CS$3, 1, 0))/SUMPRODUCT(生産額_中分類, IF(列分類振分=CS$3, 1, 0))</f>
        <v>#DIV/0!</v>
      </c>
      <c r="CT19" s="197" t="e">
        <f t="array" ref="CT19">SUMPRODUCT(計算_投入係数表_加工!$D156:$DS156, 生産額_中分類, IF(列分類振分=CT$3, 1, 0))/SUMPRODUCT(生産額_中分類, IF(列分類振分=CT$3, 1, 0))</f>
        <v>#DIV/0!</v>
      </c>
      <c r="CU19" s="197" t="e">
        <f t="array" ref="CU19">SUMPRODUCT(計算_投入係数表_加工!$D156:$DS156, 生産額_中分類, IF(列分類振分=CU$3, 1, 0))/SUMPRODUCT(生産額_中分類, IF(列分類振分=CU$3, 1, 0))</f>
        <v>#DIV/0!</v>
      </c>
      <c r="CV19" s="197" t="e">
        <f t="array" ref="CV19">SUMPRODUCT(計算_投入係数表_加工!$D156:$DS156, 生産額_中分類, IF(列分類振分=CV$3, 1, 0))/SUMPRODUCT(生産額_中分類, IF(列分類振分=CV$3, 1, 0))</f>
        <v>#DIV/0!</v>
      </c>
      <c r="CW19" s="197" t="e">
        <f t="array" ref="CW19">SUMPRODUCT(計算_投入係数表_加工!$D156:$DS156, 生産額_中分類, IF(列分類振分=CW$3, 1, 0))/SUMPRODUCT(生産額_中分類, IF(列分類振分=CW$3, 1, 0))</f>
        <v>#DIV/0!</v>
      </c>
      <c r="CX19" s="197" t="e">
        <f t="array" ref="CX19">SUMPRODUCT(計算_投入係数表_加工!$D156:$DS156, 生産額_中分類, IF(列分類振分=CX$3, 1, 0))/SUMPRODUCT(生産額_中分類, IF(列分類振分=CX$3, 1, 0))</f>
        <v>#DIV/0!</v>
      </c>
      <c r="CY19" s="197" t="e">
        <f t="array" ref="CY19">SUMPRODUCT(計算_投入係数表_加工!$D156:$DS156, 生産額_中分類, IF(列分類振分=CY$3, 1, 0))/SUMPRODUCT(生産額_中分類, IF(列分類振分=CY$3, 1, 0))</f>
        <v>#DIV/0!</v>
      </c>
      <c r="CZ19" s="197" t="e">
        <f t="array" ref="CZ19">SUMPRODUCT(計算_投入係数表_加工!$D156:$DS156, 生産額_中分類, IF(列分類振分=CZ$3, 1, 0))/SUMPRODUCT(生産額_中分類, IF(列分類振分=CZ$3, 1, 0))</f>
        <v>#DIV/0!</v>
      </c>
      <c r="DA19" s="197" t="e">
        <f t="array" ref="DA19">SUMPRODUCT(計算_投入係数表_加工!$D156:$DS156, 生産額_中分類, IF(列分類振分=DA$3, 1, 0))/SUMPRODUCT(生産額_中分類, IF(列分類振分=DA$3, 1, 0))</f>
        <v>#DIV/0!</v>
      </c>
      <c r="DB19" s="197" t="e">
        <f t="array" ref="DB19">SUMPRODUCT(計算_投入係数表_加工!$D156:$DS156, 生産額_中分類, IF(列分類振分=DB$3, 1, 0))/SUMPRODUCT(生産額_中分類, IF(列分類振分=DB$3, 1, 0))</f>
        <v>#DIV/0!</v>
      </c>
      <c r="DC19" s="197" t="e">
        <f t="array" ref="DC19">SUMPRODUCT(計算_投入係数表_加工!$D156:$DS156, 生産額_中分類, IF(列分類振分=DC$3, 1, 0))/SUMPRODUCT(生産額_中分類, IF(列分類振分=DC$3, 1, 0))</f>
        <v>#DIV/0!</v>
      </c>
      <c r="DD19" s="197" t="e">
        <f t="array" ref="DD19">SUMPRODUCT(計算_投入係数表_加工!$D156:$DS156, 生産額_中分類, IF(列分類振分=DD$3, 1, 0))/SUMPRODUCT(生産額_中分類, IF(列分類振分=DD$3, 1, 0))</f>
        <v>#DIV/0!</v>
      </c>
      <c r="DE19" s="197" t="e">
        <f t="array" ref="DE19">SUMPRODUCT(計算_投入係数表_加工!$D156:$DS156, 生産額_中分類, IF(列分類振分=DE$3, 1, 0))/SUMPRODUCT(生産額_中分類, IF(列分類振分=DE$3, 1, 0))</f>
        <v>#DIV/0!</v>
      </c>
      <c r="DF19" s="197" t="e">
        <f t="array" ref="DF19">SUMPRODUCT(計算_投入係数表_加工!$D156:$DS156, 生産額_中分類, IF(列分類振分=DF$3, 1, 0))/SUMPRODUCT(生産額_中分類, IF(列分類振分=DF$3, 1, 0))</f>
        <v>#DIV/0!</v>
      </c>
      <c r="DG19" s="197" t="e">
        <f t="array" ref="DG19">SUMPRODUCT(計算_投入係数表_加工!$D156:$DS156, 生産額_中分類, IF(列分類振分=DG$3, 1, 0))/SUMPRODUCT(生産額_中分類, IF(列分類振分=DG$3, 1, 0))</f>
        <v>#DIV/0!</v>
      </c>
      <c r="DH19" s="197" t="e">
        <f t="array" ref="DH19">SUMPRODUCT(計算_投入係数表_加工!$D156:$DS156, 生産額_中分類, IF(列分類振分=DH$3, 1, 0))/SUMPRODUCT(生産額_中分類, IF(列分類振分=DH$3, 1, 0))</f>
        <v>#DIV/0!</v>
      </c>
      <c r="DI19" s="197" t="e">
        <f t="array" ref="DI19">SUMPRODUCT(計算_投入係数表_加工!$D156:$DS156, 生産額_中分類, IF(列分類振分=DI$3, 1, 0))/SUMPRODUCT(生産額_中分類, IF(列分類振分=DI$3, 1, 0))</f>
        <v>#DIV/0!</v>
      </c>
      <c r="DJ19" s="197" t="e">
        <f t="array" ref="DJ19">SUMPRODUCT(計算_投入係数表_加工!$D156:$DS156, 生産額_中分類, IF(列分類振分=DJ$3, 1, 0))/SUMPRODUCT(生産額_中分類, IF(列分類振分=DJ$3, 1, 0))</f>
        <v>#DIV/0!</v>
      </c>
      <c r="DK19" s="197" t="e">
        <f t="array" ref="DK19">SUMPRODUCT(計算_投入係数表_加工!$D156:$DS156, 生産額_中分類, IF(列分類振分=DK$3, 1, 0))/SUMPRODUCT(生産額_中分類, IF(列分類振分=DK$3, 1, 0))</f>
        <v>#DIV/0!</v>
      </c>
      <c r="DL19" s="197" t="e">
        <f t="array" ref="DL19">SUMPRODUCT(計算_投入係数表_加工!$D156:$DS156, 生産額_中分類, IF(列分類振分=DL$3, 1, 0))/SUMPRODUCT(生産額_中分類, IF(列分類振分=DL$3, 1, 0))</f>
        <v>#DIV/0!</v>
      </c>
      <c r="DM19" s="197" t="e">
        <f t="array" ref="DM19">SUMPRODUCT(計算_投入係数表_加工!$D156:$DS156, 生産額_中分類, IF(列分類振分=DM$3, 1, 0))/SUMPRODUCT(生産額_中分類, IF(列分類振分=DM$3, 1, 0))</f>
        <v>#DIV/0!</v>
      </c>
      <c r="DN19" s="197" t="e">
        <f t="array" ref="DN19">SUMPRODUCT(計算_投入係数表_加工!$D156:$DS156, 生産額_中分類, IF(列分類振分=DN$3, 1, 0))/SUMPRODUCT(生産額_中分類, IF(列分類振分=DN$3, 1, 0))</f>
        <v>#DIV/0!</v>
      </c>
      <c r="DO19" s="197" t="e">
        <f t="array" ref="DO19">SUMPRODUCT(計算_投入係数表_加工!$D156:$DS156, 生産額_中分類, IF(列分類振分=DO$3, 1, 0))/SUMPRODUCT(生産額_中分類, IF(列分類振分=DO$3, 1, 0))</f>
        <v>#DIV/0!</v>
      </c>
      <c r="DP19" s="197" t="e">
        <f t="array" ref="DP19">SUMPRODUCT(計算_投入係数表_加工!$D156:$DS156, 生産額_中分類, IF(列分類振分=DP$3, 1, 0))/SUMPRODUCT(生産額_中分類, IF(列分類振分=DP$3, 1, 0))</f>
        <v>#DIV/0!</v>
      </c>
      <c r="DQ19" s="197" t="e">
        <f t="array" ref="DQ19">SUMPRODUCT(計算_投入係数表_加工!$D156:$DS156, 生産額_中分類, IF(列分類振分=DQ$3, 1, 0))/SUMPRODUCT(生産額_中分類, IF(列分類振分=DQ$3, 1, 0))</f>
        <v>#DIV/0!</v>
      </c>
      <c r="DR19" s="197" t="e">
        <f t="array" ref="DR19">SUMPRODUCT(計算_投入係数表_加工!$D156:$DS156, 生産額_中分類, IF(列分類振分=DR$3, 1, 0))/SUMPRODUCT(生産額_中分類, IF(列分類振分=DR$3, 1, 0))</f>
        <v>#DIV/0!</v>
      </c>
      <c r="DS19" s="197" t="e">
        <f t="array" ref="DS19">SUMPRODUCT(計算_投入係数表_加工!$D156:$DS156, 生産額_中分類, IF(列分類振分=DS$3, 1, 0))/SUMPRODUCT(生産額_中分類, IF(列分類振分=DS$3, 1, 0))</f>
        <v>#DIV/0!</v>
      </c>
      <c r="DT19" s="24">
        <f>SUMIF(振分, $C19, 計算_投入係数表_加工!DT$4:DT$123)</f>
        <v>0</v>
      </c>
    </row>
    <row r="20" spans="2:124" x14ac:dyDescent="0.25">
      <c r="B20" s="53">
        <v>17</v>
      </c>
      <c r="C20" s="192" t="str">
        <v>-</v>
      </c>
      <c r="D20" s="193">
        <f t="array" ref="D20">SUMPRODUCT(計算_投入係数表_加工!$D157:$DS157, 生産額_中分類, IF(列分類振分=D$3, 1, 0))/SUMPRODUCT(生産額_中分類, IF(列分類振分=D$3, 1, 0))</f>
        <v>0</v>
      </c>
      <c r="E20" s="194">
        <f t="array" ref="E20">SUMPRODUCT(計算_投入係数表_加工!$D157:$DS157, 生産額_中分類, IF(列分類振分=E$3, 1, 0))/SUMPRODUCT(生産額_中分類, IF(列分類振分=E$3, 1, 0))</f>
        <v>0</v>
      </c>
      <c r="F20" s="194">
        <f t="array" ref="F20">SUMPRODUCT(計算_投入係数表_加工!$D157:$DS157, 生産額_中分類, IF(列分類振分=F$3, 1, 0))/SUMPRODUCT(生産額_中分類, IF(列分類振分=F$3, 1, 0))</f>
        <v>0</v>
      </c>
      <c r="G20" s="194">
        <f t="array" ref="G20">SUMPRODUCT(計算_投入係数表_加工!$D157:$DS157, 生産額_中分類, IF(列分類振分=G$3, 1, 0))/SUMPRODUCT(生産額_中分類, IF(列分類振分=G$3, 1, 0))</f>
        <v>0</v>
      </c>
      <c r="H20" s="194">
        <f t="array" ref="H20">SUMPRODUCT(計算_投入係数表_加工!$D157:$DS157, 生産額_中分類, IF(列分類振分=H$3, 1, 0))/SUMPRODUCT(生産額_中分類, IF(列分類振分=H$3, 1, 0))</f>
        <v>0</v>
      </c>
      <c r="I20" s="194">
        <f t="array" ref="I20">SUMPRODUCT(計算_投入係数表_加工!$D157:$DS157, 生産額_中分類, IF(列分類振分=I$3, 1, 0))/SUMPRODUCT(生産額_中分類, IF(列分類振分=I$3, 1, 0))</f>
        <v>0</v>
      </c>
      <c r="J20" s="194">
        <f t="array" ref="J20">SUMPRODUCT(計算_投入係数表_加工!$D157:$DS157, 生産額_中分類, IF(列分類振分=J$3, 1, 0))/SUMPRODUCT(生産額_中分類, IF(列分類振分=J$3, 1, 0))</f>
        <v>0</v>
      </c>
      <c r="K20" s="194">
        <f t="array" ref="K20">SUMPRODUCT(計算_投入係数表_加工!$D157:$DS157, 生産額_中分類, IF(列分類振分=K$3, 1, 0))/SUMPRODUCT(生産額_中分類, IF(列分類振分=K$3, 1, 0))</f>
        <v>0</v>
      </c>
      <c r="L20" s="194">
        <f t="array" ref="L20">SUMPRODUCT(計算_投入係数表_加工!$D157:$DS157, 生産額_中分類, IF(列分類振分=L$3, 1, 0))/SUMPRODUCT(生産額_中分類, IF(列分類振分=L$3, 1, 0))</f>
        <v>0</v>
      </c>
      <c r="M20" s="194">
        <f t="array" ref="M20">SUMPRODUCT(計算_投入係数表_加工!$D157:$DS157, 生産額_中分類, IF(列分類振分=M$3, 1, 0))/SUMPRODUCT(生産額_中分類, IF(列分類振分=M$3, 1, 0))</f>
        <v>0</v>
      </c>
      <c r="N20" s="194">
        <f t="array" ref="N20">SUMPRODUCT(計算_投入係数表_加工!$D157:$DS157, 生産額_中分類, IF(列分類振分=N$3, 1, 0))/SUMPRODUCT(生産額_中分類, IF(列分類振分=N$3, 1, 0))</f>
        <v>0</v>
      </c>
      <c r="O20" s="194">
        <f t="array" ref="O20">SUMPRODUCT(計算_投入係数表_加工!$D157:$DS157, 生産額_中分類, IF(列分類振分=O$3, 1, 0))/SUMPRODUCT(生産額_中分類, IF(列分類振分=O$3, 1, 0))</f>
        <v>0</v>
      </c>
      <c r="P20" s="194">
        <f t="array" ref="P20">SUMPRODUCT(計算_投入係数表_加工!$D157:$DS157, 生産額_中分類, IF(列分類振分=P$3, 1, 0))/SUMPRODUCT(生産額_中分類, IF(列分類振分=P$3, 1, 0))</f>
        <v>0</v>
      </c>
      <c r="Q20" s="194" t="e">
        <f t="array" ref="Q20">SUMPRODUCT(計算_投入係数表_加工!$D157:$DS157, 生産額_中分類, IF(列分類振分=Q$3, 1, 0))/SUMPRODUCT(生産額_中分類, IF(列分類振分=Q$3, 1, 0))</f>
        <v>#DIV/0!</v>
      </c>
      <c r="R20" s="194" t="e">
        <f t="array" ref="R20">SUMPRODUCT(計算_投入係数表_加工!$D157:$DS157, 生産額_中分類, IF(列分類振分=R$3, 1, 0))/SUMPRODUCT(生産額_中分類, IF(列分類振分=R$3, 1, 0))</f>
        <v>#DIV/0!</v>
      </c>
      <c r="S20" s="194" t="e">
        <f t="array" ref="S20">SUMPRODUCT(計算_投入係数表_加工!$D157:$DS157, 生産額_中分類, IF(列分類振分=S$3, 1, 0))/SUMPRODUCT(生産額_中分類, IF(列分類振分=S$3, 1, 0))</f>
        <v>#DIV/0!</v>
      </c>
      <c r="T20" s="194" t="e">
        <f t="array" ref="T20">SUMPRODUCT(計算_投入係数表_加工!$D157:$DS157, 生産額_中分類, IF(列分類振分=T$3, 1, 0))/SUMPRODUCT(生産額_中分類, IF(列分類振分=T$3, 1, 0))</f>
        <v>#DIV/0!</v>
      </c>
      <c r="U20" s="194" t="e">
        <f t="array" ref="U20">SUMPRODUCT(計算_投入係数表_加工!$D157:$DS157, 生産額_中分類, IF(列分類振分=U$3, 1, 0))/SUMPRODUCT(生産額_中分類, IF(列分類振分=U$3, 1, 0))</f>
        <v>#DIV/0!</v>
      </c>
      <c r="V20" s="194" t="e">
        <f t="array" ref="V20">SUMPRODUCT(計算_投入係数表_加工!$D157:$DS157, 生産額_中分類, IF(列分類振分=V$3, 1, 0))/SUMPRODUCT(生産額_中分類, IF(列分類振分=V$3, 1, 0))</f>
        <v>#DIV/0!</v>
      </c>
      <c r="W20" s="194" t="e">
        <f t="array" ref="W20">SUMPRODUCT(計算_投入係数表_加工!$D157:$DS157, 生産額_中分類, IF(列分類振分=W$3, 1, 0))/SUMPRODUCT(生産額_中分類, IF(列分類振分=W$3, 1, 0))</f>
        <v>#DIV/0!</v>
      </c>
      <c r="X20" s="194" t="e">
        <f t="array" ref="X20">SUMPRODUCT(計算_投入係数表_加工!$D157:$DS157, 生産額_中分類, IF(列分類振分=X$3, 1, 0))/SUMPRODUCT(生産額_中分類, IF(列分類振分=X$3, 1, 0))</f>
        <v>#DIV/0!</v>
      </c>
      <c r="Y20" s="194" t="e">
        <f t="array" ref="Y20">SUMPRODUCT(計算_投入係数表_加工!$D157:$DS157, 生産額_中分類, IF(列分類振分=Y$3, 1, 0))/SUMPRODUCT(生産額_中分類, IF(列分類振分=Y$3, 1, 0))</f>
        <v>#DIV/0!</v>
      </c>
      <c r="Z20" s="194" t="e">
        <f t="array" ref="Z20">SUMPRODUCT(計算_投入係数表_加工!$D157:$DS157, 生産額_中分類, IF(列分類振分=Z$3, 1, 0))/SUMPRODUCT(生産額_中分類, IF(列分類振分=Z$3, 1, 0))</f>
        <v>#DIV/0!</v>
      </c>
      <c r="AA20" s="194" t="e">
        <f t="array" ref="AA20">SUMPRODUCT(計算_投入係数表_加工!$D157:$DS157, 生産額_中分類, IF(列分類振分=AA$3, 1, 0))/SUMPRODUCT(生産額_中分類, IF(列分類振分=AA$3, 1, 0))</f>
        <v>#DIV/0!</v>
      </c>
      <c r="AB20" s="194" t="e">
        <f t="array" ref="AB20">SUMPRODUCT(計算_投入係数表_加工!$D157:$DS157, 生産額_中分類, IF(列分類振分=AB$3, 1, 0))/SUMPRODUCT(生産額_中分類, IF(列分類振分=AB$3, 1, 0))</f>
        <v>#DIV/0!</v>
      </c>
      <c r="AC20" s="194" t="e">
        <f t="array" ref="AC20">SUMPRODUCT(計算_投入係数表_加工!$D157:$DS157, 生産額_中分類, IF(列分類振分=AC$3, 1, 0))/SUMPRODUCT(生産額_中分類, IF(列分類振分=AC$3, 1, 0))</f>
        <v>#DIV/0!</v>
      </c>
      <c r="AD20" s="194" t="e">
        <f t="array" ref="AD20">SUMPRODUCT(計算_投入係数表_加工!$D157:$DS157, 生産額_中分類, IF(列分類振分=AD$3, 1, 0))/SUMPRODUCT(生産額_中分類, IF(列分類振分=AD$3, 1, 0))</f>
        <v>#DIV/0!</v>
      </c>
      <c r="AE20" s="194" t="e">
        <f t="array" ref="AE20">SUMPRODUCT(計算_投入係数表_加工!$D157:$DS157, 生産額_中分類, IF(列分類振分=AE$3, 1, 0))/SUMPRODUCT(生産額_中分類, IF(列分類振分=AE$3, 1, 0))</f>
        <v>#DIV/0!</v>
      </c>
      <c r="AF20" s="194" t="e">
        <f t="array" ref="AF20">SUMPRODUCT(計算_投入係数表_加工!$D157:$DS157, 生産額_中分類, IF(列分類振分=AF$3, 1, 0))/SUMPRODUCT(生産額_中分類, IF(列分類振分=AF$3, 1, 0))</f>
        <v>#DIV/0!</v>
      </c>
      <c r="AG20" s="194" t="e">
        <f t="array" ref="AG20">SUMPRODUCT(計算_投入係数表_加工!$D157:$DS157, 生産額_中分類, IF(列分類振分=AG$3, 1, 0))/SUMPRODUCT(生産額_中分類, IF(列分類振分=AG$3, 1, 0))</f>
        <v>#DIV/0!</v>
      </c>
      <c r="AH20" s="194" t="e">
        <f t="array" ref="AH20">SUMPRODUCT(計算_投入係数表_加工!$D157:$DS157, 生産額_中分類, IF(列分類振分=AH$3, 1, 0))/SUMPRODUCT(生産額_中分類, IF(列分類振分=AH$3, 1, 0))</f>
        <v>#DIV/0!</v>
      </c>
      <c r="AI20" s="194" t="e">
        <f t="array" ref="AI20">SUMPRODUCT(計算_投入係数表_加工!$D157:$DS157, 生産額_中分類, IF(列分類振分=AI$3, 1, 0))/SUMPRODUCT(生産額_中分類, IF(列分類振分=AI$3, 1, 0))</f>
        <v>#DIV/0!</v>
      </c>
      <c r="AJ20" s="194" t="e">
        <f t="array" ref="AJ20">SUMPRODUCT(計算_投入係数表_加工!$D157:$DS157, 生産額_中分類, IF(列分類振分=AJ$3, 1, 0))/SUMPRODUCT(生産額_中分類, IF(列分類振分=AJ$3, 1, 0))</f>
        <v>#DIV/0!</v>
      </c>
      <c r="AK20" s="194" t="e">
        <f t="array" ref="AK20">SUMPRODUCT(計算_投入係数表_加工!$D157:$DS157, 生産額_中分類, IF(列分類振分=AK$3, 1, 0))/SUMPRODUCT(生産額_中分類, IF(列分類振分=AK$3, 1, 0))</f>
        <v>#DIV/0!</v>
      </c>
      <c r="AL20" s="194" t="e">
        <f t="array" ref="AL20">SUMPRODUCT(計算_投入係数表_加工!$D157:$DS157, 生産額_中分類, IF(列分類振分=AL$3, 1, 0))/SUMPRODUCT(生産額_中分類, IF(列分類振分=AL$3, 1, 0))</f>
        <v>#DIV/0!</v>
      </c>
      <c r="AM20" s="194" t="e">
        <f t="array" ref="AM20">SUMPRODUCT(計算_投入係数表_加工!$D157:$DS157, 生産額_中分類, IF(列分類振分=AM$3, 1, 0))/SUMPRODUCT(生産額_中分類, IF(列分類振分=AM$3, 1, 0))</f>
        <v>#DIV/0!</v>
      </c>
      <c r="AN20" s="194" t="e">
        <f t="array" ref="AN20">SUMPRODUCT(計算_投入係数表_加工!$D157:$DS157, 生産額_中分類, IF(列分類振分=AN$3, 1, 0))/SUMPRODUCT(生産額_中分類, IF(列分類振分=AN$3, 1, 0))</f>
        <v>#DIV/0!</v>
      </c>
      <c r="AO20" s="194" t="e">
        <f t="array" ref="AO20">SUMPRODUCT(計算_投入係数表_加工!$D157:$DS157, 生産額_中分類, IF(列分類振分=AO$3, 1, 0))/SUMPRODUCT(生産額_中分類, IF(列分類振分=AO$3, 1, 0))</f>
        <v>#DIV/0!</v>
      </c>
      <c r="AP20" s="194" t="e">
        <f t="array" ref="AP20">SUMPRODUCT(計算_投入係数表_加工!$D157:$DS157, 生産額_中分類, IF(列分類振分=AP$3, 1, 0))/SUMPRODUCT(生産額_中分類, IF(列分類振分=AP$3, 1, 0))</f>
        <v>#DIV/0!</v>
      </c>
      <c r="AQ20" s="194" t="e">
        <f t="array" ref="AQ20">SUMPRODUCT(計算_投入係数表_加工!$D157:$DS157, 生産額_中分類, IF(列分類振分=AQ$3, 1, 0))/SUMPRODUCT(生産額_中分類, IF(列分類振分=AQ$3, 1, 0))</f>
        <v>#DIV/0!</v>
      </c>
      <c r="AR20" s="194" t="e">
        <f t="array" ref="AR20">SUMPRODUCT(計算_投入係数表_加工!$D157:$DS157, 生産額_中分類, IF(列分類振分=AR$3, 1, 0))/SUMPRODUCT(生産額_中分類, IF(列分類振分=AR$3, 1, 0))</f>
        <v>#DIV/0!</v>
      </c>
      <c r="AS20" s="194" t="e">
        <f t="array" ref="AS20">SUMPRODUCT(計算_投入係数表_加工!$D157:$DS157, 生産額_中分類, IF(列分類振分=AS$3, 1, 0))/SUMPRODUCT(生産額_中分類, IF(列分類振分=AS$3, 1, 0))</f>
        <v>#DIV/0!</v>
      </c>
      <c r="AT20" s="194" t="e">
        <f t="array" ref="AT20">SUMPRODUCT(計算_投入係数表_加工!$D157:$DS157, 生産額_中分類, IF(列分類振分=AT$3, 1, 0))/SUMPRODUCT(生産額_中分類, IF(列分類振分=AT$3, 1, 0))</f>
        <v>#DIV/0!</v>
      </c>
      <c r="AU20" s="194" t="e">
        <f t="array" ref="AU20">SUMPRODUCT(計算_投入係数表_加工!$D157:$DS157, 生産額_中分類, IF(列分類振分=AU$3, 1, 0))/SUMPRODUCT(生産額_中分類, IF(列分類振分=AU$3, 1, 0))</f>
        <v>#DIV/0!</v>
      </c>
      <c r="AV20" s="194" t="e">
        <f t="array" ref="AV20">SUMPRODUCT(計算_投入係数表_加工!$D157:$DS157, 生産額_中分類, IF(列分類振分=AV$3, 1, 0))/SUMPRODUCT(生産額_中分類, IF(列分類振分=AV$3, 1, 0))</f>
        <v>#DIV/0!</v>
      </c>
      <c r="AW20" s="194" t="e">
        <f t="array" ref="AW20">SUMPRODUCT(計算_投入係数表_加工!$D157:$DS157, 生産額_中分類, IF(列分類振分=AW$3, 1, 0))/SUMPRODUCT(生産額_中分類, IF(列分類振分=AW$3, 1, 0))</f>
        <v>#DIV/0!</v>
      </c>
      <c r="AX20" s="194" t="e">
        <f t="array" ref="AX20">SUMPRODUCT(計算_投入係数表_加工!$D157:$DS157, 生産額_中分類, IF(列分類振分=AX$3, 1, 0))/SUMPRODUCT(生産額_中分類, IF(列分類振分=AX$3, 1, 0))</f>
        <v>#DIV/0!</v>
      </c>
      <c r="AY20" s="194" t="e">
        <f t="array" ref="AY20">SUMPRODUCT(計算_投入係数表_加工!$D157:$DS157, 生産額_中分類, IF(列分類振分=AY$3, 1, 0))/SUMPRODUCT(生産額_中分類, IF(列分類振分=AY$3, 1, 0))</f>
        <v>#DIV/0!</v>
      </c>
      <c r="AZ20" s="194" t="e">
        <f t="array" ref="AZ20">SUMPRODUCT(計算_投入係数表_加工!$D157:$DS157, 生産額_中分類, IF(列分類振分=AZ$3, 1, 0))/SUMPRODUCT(生産額_中分類, IF(列分類振分=AZ$3, 1, 0))</f>
        <v>#DIV/0!</v>
      </c>
      <c r="BA20" s="194" t="e">
        <f t="array" ref="BA20">SUMPRODUCT(計算_投入係数表_加工!$D157:$DS157, 生産額_中分類, IF(列分類振分=BA$3, 1, 0))/SUMPRODUCT(生産額_中分類, IF(列分類振分=BA$3, 1, 0))</f>
        <v>#DIV/0!</v>
      </c>
      <c r="BB20" s="194" t="e">
        <f t="array" ref="BB20">SUMPRODUCT(計算_投入係数表_加工!$D157:$DS157, 生産額_中分類, IF(列分類振分=BB$3, 1, 0))/SUMPRODUCT(生産額_中分類, IF(列分類振分=BB$3, 1, 0))</f>
        <v>#DIV/0!</v>
      </c>
      <c r="BC20" s="194" t="e">
        <f t="array" ref="BC20">SUMPRODUCT(計算_投入係数表_加工!$D157:$DS157, 生産額_中分類, IF(列分類振分=BC$3, 1, 0))/SUMPRODUCT(生産額_中分類, IF(列分類振分=BC$3, 1, 0))</f>
        <v>#DIV/0!</v>
      </c>
      <c r="BD20" s="194" t="e">
        <f t="array" ref="BD20">SUMPRODUCT(計算_投入係数表_加工!$D157:$DS157, 生産額_中分類, IF(列分類振分=BD$3, 1, 0))/SUMPRODUCT(生産額_中分類, IF(列分類振分=BD$3, 1, 0))</f>
        <v>#DIV/0!</v>
      </c>
      <c r="BE20" s="194" t="e">
        <f t="array" ref="BE20">SUMPRODUCT(計算_投入係数表_加工!$D157:$DS157, 生産額_中分類, IF(列分類振分=BE$3, 1, 0))/SUMPRODUCT(生産額_中分類, IF(列分類振分=BE$3, 1, 0))</f>
        <v>#DIV/0!</v>
      </c>
      <c r="BF20" s="194" t="e">
        <f t="array" ref="BF20">SUMPRODUCT(計算_投入係数表_加工!$D157:$DS157, 生産額_中分類, IF(列分類振分=BF$3, 1, 0))/SUMPRODUCT(生産額_中分類, IF(列分類振分=BF$3, 1, 0))</f>
        <v>#DIV/0!</v>
      </c>
      <c r="BG20" s="194" t="e">
        <f t="array" ref="BG20">SUMPRODUCT(計算_投入係数表_加工!$D157:$DS157, 生産額_中分類, IF(列分類振分=BG$3, 1, 0))/SUMPRODUCT(生産額_中分類, IF(列分類振分=BG$3, 1, 0))</f>
        <v>#DIV/0!</v>
      </c>
      <c r="BH20" s="194" t="e">
        <f t="array" ref="BH20">SUMPRODUCT(計算_投入係数表_加工!$D157:$DS157, 生産額_中分類, IF(列分類振分=BH$3, 1, 0))/SUMPRODUCT(生産額_中分類, IF(列分類振分=BH$3, 1, 0))</f>
        <v>#DIV/0!</v>
      </c>
      <c r="BI20" s="194" t="e">
        <f t="array" ref="BI20">SUMPRODUCT(計算_投入係数表_加工!$D157:$DS157, 生産額_中分類, IF(列分類振分=BI$3, 1, 0))/SUMPRODUCT(生産額_中分類, IF(列分類振分=BI$3, 1, 0))</f>
        <v>#DIV/0!</v>
      </c>
      <c r="BJ20" s="194" t="e">
        <f t="array" ref="BJ20">SUMPRODUCT(計算_投入係数表_加工!$D157:$DS157, 生産額_中分類, IF(列分類振分=BJ$3, 1, 0))/SUMPRODUCT(生産額_中分類, IF(列分類振分=BJ$3, 1, 0))</f>
        <v>#DIV/0!</v>
      </c>
      <c r="BK20" s="194" t="e">
        <f t="array" ref="BK20">SUMPRODUCT(計算_投入係数表_加工!$D157:$DS157, 生産額_中分類, IF(列分類振分=BK$3, 1, 0))/SUMPRODUCT(生産額_中分類, IF(列分類振分=BK$3, 1, 0))</f>
        <v>#DIV/0!</v>
      </c>
      <c r="BL20" s="194" t="e">
        <f t="array" ref="BL20">SUMPRODUCT(計算_投入係数表_加工!$D157:$DS157, 生産額_中分類, IF(列分類振分=BL$3, 1, 0))/SUMPRODUCT(生産額_中分類, IF(列分類振分=BL$3, 1, 0))</f>
        <v>#DIV/0!</v>
      </c>
      <c r="BM20" s="194" t="e">
        <f t="array" ref="BM20">SUMPRODUCT(計算_投入係数表_加工!$D157:$DS157, 生産額_中分類, IF(列分類振分=BM$3, 1, 0))/SUMPRODUCT(生産額_中分類, IF(列分類振分=BM$3, 1, 0))</f>
        <v>#DIV/0!</v>
      </c>
      <c r="BN20" s="194" t="e">
        <f t="array" ref="BN20">SUMPRODUCT(計算_投入係数表_加工!$D157:$DS157, 生産額_中分類, IF(列分類振分=BN$3, 1, 0))/SUMPRODUCT(生産額_中分類, IF(列分類振分=BN$3, 1, 0))</f>
        <v>#DIV/0!</v>
      </c>
      <c r="BO20" s="194" t="e">
        <f t="array" ref="BO20">SUMPRODUCT(計算_投入係数表_加工!$D157:$DS157, 生産額_中分類, IF(列分類振分=BO$3, 1, 0))/SUMPRODUCT(生産額_中分類, IF(列分類振分=BO$3, 1, 0))</f>
        <v>#DIV/0!</v>
      </c>
      <c r="BP20" s="194" t="e">
        <f t="array" ref="BP20">SUMPRODUCT(計算_投入係数表_加工!$D157:$DS157, 生産額_中分類, IF(列分類振分=BP$3, 1, 0))/SUMPRODUCT(生産額_中分類, IF(列分類振分=BP$3, 1, 0))</f>
        <v>#DIV/0!</v>
      </c>
      <c r="BQ20" s="194" t="e">
        <f t="array" ref="BQ20">SUMPRODUCT(計算_投入係数表_加工!$D157:$DS157, 生産額_中分類, IF(列分類振分=BQ$3, 1, 0))/SUMPRODUCT(生産額_中分類, IF(列分類振分=BQ$3, 1, 0))</f>
        <v>#DIV/0!</v>
      </c>
      <c r="BR20" s="194" t="e">
        <f t="array" ref="BR20">SUMPRODUCT(計算_投入係数表_加工!$D157:$DS157, 生産額_中分類, IF(列分類振分=BR$3, 1, 0))/SUMPRODUCT(生産額_中分類, IF(列分類振分=BR$3, 1, 0))</f>
        <v>#DIV/0!</v>
      </c>
      <c r="BS20" s="194" t="e">
        <f t="array" ref="BS20">SUMPRODUCT(計算_投入係数表_加工!$D157:$DS157, 生産額_中分類, IF(列分類振分=BS$3, 1, 0))/SUMPRODUCT(生産額_中分類, IF(列分類振分=BS$3, 1, 0))</f>
        <v>#DIV/0!</v>
      </c>
      <c r="BT20" s="194" t="e">
        <f t="array" ref="BT20">SUMPRODUCT(計算_投入係数表_加工!$D157:$DS157, 生産額_中分類, IF(列分類振分=BT$3, 1, 0))/SUMPRODUCT(生産額_中分類, IF(列分類振分=BT$3, 1, 0))</f>
        <v>#DIV/0!</v>
      </c>
      <c r="BU20" s="194" t="e">
        <f t="array" ref="BU20">SUMPRODUCT(計算_投入係数表_加工!$D157:$DS157, 生産額_中分類, IF(列分類振分=BU$3, 1, 0))/SUMPRODUCT(生産額_中分類, IF(列分類振分=BU$3, 1, 0))</f>
        <v>#DIV/0!</v>
      </c>
      <c r="BV20" s="194" t="e">
        <f t="array" ref="BV20">SUMPRODUCT(計算_投入係数表_加工!$D157:$DS157, 生産額_中分類, IF(列分類振分=BV$3, 1, 0))/SUMPRODUCT(生産額_中分類, IF(列分類振分=BV$3, 1, 0))</f>
        <v>#DIV/0!</v>
      </c>
      <c r="BW20" s="194" t="e">
        <f t="array" ref="BW20">SUMPRODUCT(計算_投入係数表_加工!$D157:$DS157, 生産額_中分類, IF(列分類振分=BW$3, 1, 0))/SUMPRODUCT(生産額_中分類, IF(列分類振分=BW$3, 1, 0))</f>
        <v>#DIV/0!</v>
      </c>
      <c r="BX20" s="194" t="e">
        <f t="array" ref="BX20">SUMPRODUCT(計算_投入係数表_加工!$D157:$DS157, 生産額_中分類, IF(列分類振分=BX$3, 1, 0))/SUMPRODUCT(生産額_中分類, IF(列分類振分=BX$3, 1, 0))</f>
        <v>#DIV/0!</v>
      </c>
      <c r="BY20" s="194" t="e">
        <f t="array" ref="BY20">SUMPRODUCT(計算_投入係数表_加工!$D157:$DS157, 生産額_中分類, IF(列分類振分=BY$3, 1, 0))/SUMPRODUCT(生産額_中分類, IF(列分類振分=BY$3, 1, 0))</f>
        <v>#DIV/0!</v>
      </c>
      <c r="BZ20" s="194" t="e">
        <f t="array" ref="BZ20">SUMPRODUCT(計算_投入係数表_加工!$D157:$DS157, 生産額_中分類, IF(列分類振分=BZ$3, 1, 0))/SUMPRODUCT(生産額_中分類, IF(列分類振分=BZ$3, 1, 0))</f>
        <v>#DIV/0!</v>
      </c>
      <c r="CA20" s="194" t="e">
        <f t="array" ref="CA20">SUMPRODUCT(計算_投入係数表_加工!$D157:$DS157, 生産額_中分類, IF(列分類振分=CA$3, 1, 0))/SUMPRODUCT(生産額_中分類, IF(列分類振分=CA$3, 1, 0))</f>
        <v>#DIV/0!</v>
      </c>
      <c r="CB20" s="194" t="e">
        <f t="array" ref="CB20">SUMPRODUCT(計算_投入係数表_加工!$D157:$DS157, 生産額_中分類, IF(列分類振分=CB$3, 1, 0))/SUMPRODUCT(生産額_中分類, IF(列分類振分=CB$3, 1, 0))</f>
        <v>#DIV/0!</v>
      </c>
      <c r="CC20" s="194" t="e">
        <f t="array" ref="CC20">SUMPRODUCT(計算_投入係数表_加工!$D157:$DS157, 生産額_中分類, IF(列分類振分=CC$3, 1, 0))/SUMPRODUCT(生産額_中分類, IF(列分類振分=CC$3, 1, 0))</f>
        <v>#DIV/0!</v>
      </c>
      <c r="CD20" s="194" t="e">
        <f t="array" ref="CD20">SUMPRODUCT(計算_投入係数表_加工!$D157:$DS157, 生産額_中分類, IF(列分類振分=CD$3, 1, 0))/SUMPRODUCT(生産額_中分類, IF(列分類振分=CD$3, 1, 0))</f>
        <v>#DIV/0!</v>
      </c>
      <c r="CE20" s="194" t="e">
        <f t="array" ref="CE20">SUMPRODUCT(計算_投入係数表_加工!$D157:$DS157, 生産額_中分類, IF(列分類振分=CE$3, 1, 0))/SUMPRODUCT(生産額_中分類, IF(列分類振分=CE$3, 1, 0))</f>
        <v>#DIV/0!</v>
      </c>
      <c r="CF20" s="194" t="e">
        <f t="array" ref="CF20">SUMPRODUCT(計算_投入係数表_加工!$D157:$DS157, 生産額_中分類, IF(列分類振分=CF$3, 1, 0))/SUMPRODUCT(生産額_中分類, IF(列分類振分=CF$3, 1, 0))</f>
        <v>#DIV/0!</v>
      </c>
      <c r="CG20" s="194" t="e">
        <f t="array" ref="CG20">SUMPRODUCT(計算_投入係数表_加工!$D157:$DS157, 生産額_中分類, IF(列分類振分=CG$3, 1, 0))/SUMPRODUCT(生産額_中分類, IF(列分類振分=CG$3, 1, 0))</f>
        <v>#DIV/0!</v>
      </c>
      <c r="CH20" s="194" t="e">
        <f t="array" ref="CH20">SUMPRODUCT(計算_投入係数表_加工!$D157:$DS157, 生産額_中分類, IF(列分類振分=CH$3, 1, 0))/SUMPRODUCT(生産額_中分類, IF(列分類振分=CH$3, 1, 0))</f>
        <v>#DIV/0!</v>
      </c>
      <c r="CI20" s="194" t="e">
        <f t="array" ref="CI20">SUMPRODUCT(計算_投入係数表_加工!$D157:$DS157, 生産額_中分類, IF(列分類振分=CI$3, 1, 0))/SUMPRODUCT(生産額_中分類, IF(列分類振分=CI$3, 1, 0))</f>
        <v>#DIV/0!</v>
      </c>
      <c r="CJ20" s="194" t="e">
        <f t="array" ref="CJ20">SUMPRODUCT(計算_投入係数表_加工!$D157:$DS157, 生産額_中分類, IF(列分類振分=CJ$3, 1, 0))/SUMPRODUCT(生産額_中分類, IF(列分類振分=CJ$3, 1, 0))</f>
        <v>#DIV/0!</v>
      </c>
      <c r="CK20" s="194" t="e">
        <f t="array" ref="CK20">SUMPRODUCT(計算_投入係数表_加工!$D157:$DS157, 生産額_中分類, IF(列分類振分=CK$3, 1, 0))/SUMPRODUCT(生産額_中分類, IF(列分類振分=CK$3, 1, 0))</f>
        <v>#DIV/0!</v>
      </c>
      <c r="CL20" s="194" t="e">
        <f t="array" ref="CL20">SUMPRODUCT(計算_投入係数表_加工!$D157:$DS157, 生産額_中分類, IF(列分類振分=CL$3, 1, 0))/SUMPRODUCT(生産額_中分類, IF(列分類振分=CL$3, 1, 0))</f>
        <v>#DIV/0!</v>
      </c>
      <c r="CM20" s="194" t="e">
        <f t="array" ref="CM20">SUMPRODUCT(計算_投入係数表_加工!$D157:$DS157, 生産額_中分類, IF(列分類振分=CM$3, 1, 0))/SUMPRODUCT(生産額_中分類, IF(列分類振分=CM$3, 1, 0))</f>
        <v>#DIV/0!</v>
      </c>
      <c r="CN20" s="194" t="e">
        <f t="array" ref="CN20">SUMPRODUCT(計算_投入係数表_加工!$D157:$DS157, 生産額_中分類, IF(列分類振分=CN$3, 1, 0))/SUMPRODUCT(生産額_中分類, IF(列分類振分=CN$3, 1, 0))</f>
        <v>#DIV/0!</v>
      </c>
      <c r="CO20" s="194" t="e">
        <f t="array" ref="CO20">SUMPRODUCT(計算_投入係数表_加工!$D157:$DS157, 生産額_中分類, IF(列分類振分=CO$3, 1, 0))/SUMPRODUCT(生産額_中分類, IF(列分類振分=CO$3, 1, 0))</f>
        <v>#DIV/0!</v>
      </c>
      <c r="CP20" s="194" t="e">
        <f t="array" ref="CP20">SUMPRODUCT(計算_投入係数表_加工!$D157:$DS157, 生産額_中分類, IF(列分類振分=CP$3, 1, 0))/SUMPRODUCT(生産額_中分類, IF(列分類振分=CP$3, 1, 0))</f>
        <v>#DIV/0!</v>
      </c>
      <c r="CQ20" s="194" t="e">
        <f t="array" ref="CQ20">SUMPRODUCT(計算_投入係数表_加工!$D157:$DS157, 生産額_中分類, IF(列分類振分=CQ$3, 1, 0))/SUMPRODUCT(生産額_中分類, IF(列分類振分=CQ$3, 1, 0))</f>
        <v>#DIV/0!</v>
      </c>
      <c r="CR20" s="194" t="e">
        <f t="array" ref="CR20">SUMPRODUCT(計算_投入係数表_加工!$D157:$DS157, 生産額_中分類, IF(列分類振分=CR$3, 1, 0))/SUMPRODUCT(生産額_中分類, IF(列分類振分=CR$3, 1, 0))</f>
        <v>#DIV/0!</v>
      </c>
      <c r="CS20" s="194" t="e">
        <f t="array" ref="CS20">SUMPRODUCT(計算_投入係数表_加工!$D157:$DS157, 生産額_中分類, IF(列分類振分=CS$3, 1, 0))/SUMPRODUCT(生産額_中分類, IF(列分類振分=CS$3, 1, 0))</f>
        <v>#DIV/0!</v>
      </c>
      <c r="CT20" s="194" t="e">
        <f t="array" ref="CT20">SUMPRODUCT(計算_投入係数表_加工!$D157:$DS157, 生産額_中分類, IF(列分類振分=CT$3, 1, 0))/SUMPRODUCT(生産額_中分類, IF(列分類振分=CT$3, 1, 0))</f>
        <v>#DIV/0!</v>
      </c>
      <c r="CU20" s="194" t="e">
        <f t="array" ref="CU20">SUMPRODUCT(計算_投入係数表_加工!$D157:$DS157, 生産額_中分類, IF(列分類振分=CU$3, 1, 0))/SUMPRODUCT(生産額_中分類, IF(列分類振分=CU$3, 1, 0))</f>
        <v>#DIV/0!</v>
      </c>
      <c r="CV20" s="194" t="e">
        <f t="array" ref="CV20">SUMPRODUCT(計算_投入係数表_加工!$D157:$DS157, 生産額_中分類, IF(列分類振分=CV$3, 1, 0))/SUMPRODUCT(生産額_中分類, IF(列分類振分=CV$3, 1, 0))</f>
        <v>#DIV/0!</v>
      </c>
      <c r="CW20" s="194" t="e">
        <f t="array" ref="CW20">SUMPRODUCT(計算_投入係数表_加工!$D157:$DS157, 生産額_中分類, IF(列分類振分=CW$3, 1, 0))/SUMPRODUCT(生産額_中分類, IF(列分類振分=CW$3, 1, 0))</f>
        <v>#DIV/0!</v>
      </c>
      <c r="CX20" s="194" t="e">
        <f t="array" ref="CX20">SUMPRODUCT(計算_投入係数表_加工!$D157:$DS157, 生産額_中分類, IF(列分類振分=CX$3, 1, 0))/SUMPRODUCT(生産額_中分類, IF(列分類振分=CX$3, 1, 0))</f>
        <v>#DIV/0!</v>
      </c>
      <c r="CY20" s="194" t="e">
        <f t="array" ref="CY20">SUMPRODUCT(計算_投入係数表_加工!$D157:$DS157, 生産額_中分類, IF(列分類振分=CY$3, 1, 0))/SUMPRODUCT(生産額_中分類, IF(列分類振分=CY$3, 1, 0))</f>
        <v>#DIV/0!</v>
      </c>
      <c r="CZ20" s="194" t="e">
        <f t="array" ref="CZ20">SUMPRODUCT(計算_投入係数表_加工!$D157:$DS157, 生産額_中分類, IF(列分類振分=CZ$3, 1, 0))/SUMPRODUCT(生産額_中分類, IF(列分類振分=CZ$3, 1, 0))</f>
        <v>#DIV/0!</v>
      </c>
      <c r="DA20" s="194" t="e">
        <f t="array" ref="DA20">SUMPRODUCT(計算_投入係数表_加工!$D157:$DS157, 生産額_中分類, IF(列分類振分=DA$3, 1, 0))/SUMPRODUCT(生産額_中分類, IF(列分類振分=DA$3, 1, 0))</f>
        <v>#DIV/0!</v>
      </c>
      <c r="DB20" s="194" t="e">
        <f t="array" ref="DB20">SUMPRODUCT(計算_投入係数表_加工!$D157:$DS157, 生産額_中分類, IF(列分類振分=DB$3, 1, 0))/SUMPRODUCT(生産額_中分類, IF(列分類振分=DB$3, 1, 0))</f>
        <v>#DIV/0!</v>
      </c>
      <c r="DC20" s="194" t="e">
        <f t="array" ref="DC20">SUMPRODUCT(計算_投入係数表_加工!$D157:$DS157, 生産額_中分類, IF(列分類振分=DC$3, 1, 0))/SUMPRODUCT(生産額_中分類, IF(列分類振分=DC$3, 1, 0))</f>
        <v>#DIV/0!</v>
      </c>
      <c r="DD20" s="194" t="e">
        <f t="array" ref="DD20">SUMPRODUCT(計算_投入係数表_加工!$D157:$DS157, 生産額_中分類, IF(列分類振分=DD$3, 1, 0))/SUMPRODUCT(生産額_中分類, IF(列分類振分=DD$3, 1, 0))</f>
        <v>#DIV/0!</v>
      </c>
      <c r="DE20" s="194" t="e">
        <f t="array" ref="DE20">SUMPRODUCT(計算_投入係数表_加工!$D157:$DS157, 生産額_中分類, IF(列分類振分=DE$3, 1, 0))/SUMPRODUCT(生産額_中分類, IF(列分類振分=DE$3, 1, 0))</f>
        <v>#DIV/0!</v>
      </c>
      <c r="DF20" s="194" t="e">
        <f t="array" ref="DF20">SUMPRODUCT(計算_投入係数表_加工!$D157:$DS157, 生産額_中分類, IF(列分類振分=DF$3, 1, 0))/SUMPRODUCT(生産額_中分類, IF(列分類振分=DF$3, 1, 0))</f>
        <v>#DIV/0!</v>
      </c>
      <c r="DG20" s="194" t="e">
        <f t="array" ref="DG20">SUMPRODUCT(計算_投入係数表_加工!$D157:$DS157, 生産額_中分類, IF(列分類振分=DG$3, 1, 0))/SUMPRODUCT(生産額_中分類, IF(列分類振分=DG$3, 1, 0))</f>
        <v>#DIV/0!</v>
      </c>
      <c r="DH20" s="194" t="e">
        <f t="array" ref="DH20">SUMPRODUCT(計算_投入係数表_加工!$D157:$DS157, 生産額_中分類, IF(列分類振分=DH$3, 1, 0))/SUMPRODUCT(生産額_中分類, IF(列分類振分=DH$3, 1, 0))</f>
        <v>#DIV/0!</v>
      </c>
      <c r="DI20" s="194" t="e">
        <f t="array" ref="DI20">SUMPRODUCT(計算_投入係数表_加工!$D157:$DS157, 生産額_中分類, IF(列分類振分=DI$3, 1, 0))/SUMPRODUCT(生産額_中分類, IF(列分類振分=DI$3, 1, 0))</f>
        <v>#DIV/0!</v>
      </c>
      <c r="DJ20" s="194" t="e">
        <f t="array" ref="DJ20">SUMPRODUCT(計算_投入係数表_加工!$D157:$DS157, 生産額_中分類, IF(列分類振分=DJ$3, 1, 0))/SUMPRODUCT(生産額_中分類, IF(列分類振分=DJ$3, 1, 0))</f>
        <v>#DIV/0!</v>
      </c>
      <c r="DK20" s="194" t="e">
        <f t="array" ref="DK20">SUMPRODUCT(計算_投入係数表_加工!$D157:$DS157, 生産額_中分類, IF(列分類振分=DK$3, 1, 0))/SUMPRODUCT(生産額_中分類, IF(列分類振分=DK$3, 1, 0))</f>
        <v>#DIV/0!</v>
      </c>
      <c r="DL20" s="194" t="e">
        <f t="array" ref="DL20">SUMPRODUCT(計算_投入係数表_加工!$D157:$DS157, 生産額_中分類, IF(列分類振分=DL$3, 1, 0))/SUMPRODUCT(生産額_中分類, IF(列分類振分=DL$3, 1, 0))</f>
        <v>#DIV/0!</v>
      </c>
      <c r="DM20" s="194" t="e">
        <f t="array" ref="DM20">SUMPRODUCT(計算_投入係数表_加工!$D157:$DS157, 生産額_中分類, IF(列分類振分=DM$3, 1, 0))/SUMPRODUCT(生産額_中分類, IF(列分類振分=DM$3, 1, 0))</f>
        <v>#DIV/0!</v>
      </c>
      <c r="DN20" s="194" t="e">
        <f t="array" ref="DN20">SUMPRODUCT(計算_投入係数表_加工!$D157:$DS157, 生産額_中分類, IF(列分類振分=DN$3, 1, 0))/SUMPRODUCT(生産額_中分類, IF(列分類振分=DN$3, 1, 0))</f>
        <v>#DIV/0!</v>
      </c>
      <c r="DO20" s="194" t="e">
        <f t="array" ref="DO20">SUMPRODUCT(計算_投入係数表_加工!$D157:$DS157, 生産額_中分類, IF(列分類振分=DO$3, 1, 0))/SUMPRODUCT(生産額_中分類, IF(列分類振分=DO$3, 1, 0))</f>
        <v>#DIV/0!</v>
      </c>
      <c r="DP20" s="194" t="e">
        <f t="array" ref="DP20">SUMPRODUCT(計算_投入係数表_加工!$D157:$DS157, 生産額_中分類, IF(列分類振分=DP$3, 1, 0))/SUMPRODUCT(生産額_中分類, IF(列分類振分=DP$3, 1, 0))</f>
        <v>#DIV/0!</v>
      </c>
      <c r="DQ20" s="194" t="e">
        <f t="array" ref="DQ20">SUMPRODUCT(計算_投入係数表_加工!$D157:$DS157, 生産額_中分類, IF(列分類振分=DQ$3, 1, 0))/SUMPRODUCT(生産額_中分類, IF(列分類振分=DQ$3, 1, 0))</f>
        <v>#DIV/0!</v>
      </c>
      <c r="DR20" s="194" t="e">
        <f t="array" ref="DR20">SUMPRODUCT(計算_投入係数表_加工!$D157:$DS157, 生産額_中分類, IF(列分類振分=DR$3, 1, 0))/SUMPRODUCT(生産額_中分類, IF(列分類振分=DR$3, 1, 0))</f>
        <v>#DIV/0!</v>
      </c>
      <c r="DS20" s="194" t="e">
        <f t="array" ref="DS20">SUMPRODUCT(計算_投入係数表_加工!$D157:$DS157, 生産額_中分類, IF(列分類振分=DS$3, 1, 0))/SUMPRODUCT(生産額_中分類, IF(列分類振分=DS$3, 1, 0))</f>
        <v>#DIV/0!</v>
      </c>
      <c r="DT20" s="23">
        <f>SUMIF(振分, $C20, 計算_投入係数表_加工!DT$4:DT$123)</f>
        <v>0</v>
      </c>
    </row>
    <row r="21" spans="2:124" x14ac:dyDescent="0.25">
      <c r="B21" s="53">
        <v>18</v>
      </c>
      <c r="C21" s="192" t="str">
        <v>-</v>
      </c>
      <c r="D21" s="193">
        <f t="array" ref="D21">SUMPRODUCT(計算_投入係数表_加工!$D158:$DS158, 生産額_中分類, IF(列分類振分=D$3, 1, 0))/SUMPRODUCT(生産額_中分類, IF(列分類振分=D$3, 1, 0))</f>
        <v>0</v>
      </c>
      <c r="E21" s="194">
        <f t="array" ref="E21">SUMPRODUCT(計算_投入係数表_加工!$D158:$DS158, 生産額_中分類, IF(列分類振分=E$3, 1, 0))/SUMPRODUCT(生産額_中分類, IF(列分類振分=E$3, 1, 0))</f>
        <v>0</v>
      </c>
      <c r="F21" s="194">
        <f t="array" ref="F21">SUMPRODUCT(計算_投入係数表_加工!$D158:$DS158, 生産額_中分類, IF(列分類振分=F$3, 1, 0))/SUMPRODUCT(生産額_中分類, IF(列分類振分=F$3, 1, 0))</f>
        <v>0</v>
      </c>
      <c r="G21" s="194">
        <f t="array" ref="G21">SUMPRODUCT(計算_投入係数表_加工!$D158:$DS158, 生産額_中分類, IF(列分類振分=G$3, 1, 0))/SUMPRODUCT(生産額_中分類, IF(列分類振分=G$3, 1, 0))</f>
        <v>0</v>
      </c>
      <c r="H21" s="194">
        <f t="array" ref="H21">SUMPRODUCT(計算_投入係数表_加工!$D158:$DS158, 生産額_中分類, IF(列分類振分=H$3, 1, 0))/SUMPRODUCT(生産額_中分類, IF(列分類振分=H$3, 1, 0))</f>
        <v>0</v>
      </c>
      <c r="I21" s="194">
        <f t="array" ref="I21">SUMPRODUCT(計算_投入係数表_加工!$D158:$DS158, 生産額_中分類, IF(列分類振分=I$3, 1, 0))/SUMPRODUCT(生産額_中分類, IF(列分類振分=I$3, 1, 0))</f>
        <v>0</v>
      </c>
      <c r="J21" s="194">
        <f t="array" ref="J21">SUMPRODUCT(計算_投入係数表_加工!$D158:$DS158, 生産額_中分類, IF(列分類振分=J$3, 1, 0))/SUMPRODUCT(生産額_中分類, IF(列分類振分=J$3, 1, 0))</f>
        <v>0</v>
      </c>
      <c r="K21" s="194">
        <f t="array" ref="K21">SUMPRODUCT(計算_投入係数表_加工!$D158:$DS158, 生産額_中分類, IF(列分類振分=K$3, 1, 0))/SUMPRODUCT(生産額_中分類, IF(列分類振分=K$3, 1, 0))</f>
        <v>0</v>
      </c>
      <c r="L21" s="194">
        <f t="array" ref="L21">SUMPRODUCT(計算_投入係数表_加工!$D158:$DS158, 生産額_中分類, IF(列分類振分=L$3, 1, 0))/SUMPRODUCT(生産額_中分類, IF(列分類振分=L$3, 1, 0))</f>
        <v>0</v>
      </c>
      <c r="M21" s="194">
        <f t="array" ref="M21">SUMPRODUCT(計算_投入係数表_加工!$D158:$DS158, 生産額_中分類, IF(列分類振分=M$3, 1, 0))/SUMPRODUCT(生産額_中分類, IF(列分類振分=M$3, 1, 0))</f>
        <v>0</v>
      </c>
      <c r="N21" s="194">
        <f t="array" ref="N21">SUMPRODUCT(計算_投入係数表_加工!$D158:$DS158, 生産額_中分類, IF(列分類振分=N$3, 1, 0))/SUMPRODUCT(生産額_中分類, IF(列分類振分=N$3, 1, 0))</f>
        <v>0</v>
      </c>
      <c r="O21" s="194">
        <f t="array" ref="O21">SUMPRODUCT(計算_投入係数表_加工!$D158:$DS158, 生産額_中分類, IF(列分類振分=O$3, 1, 0))/SUMPRODUCT(生産額_中分類, IF(列分類振分=O$3, 1, 0))</f>
        <v>0</v>
      </c>
      <c r="P21" s="194">
        <f t="array" ref="P21">SUMPRODUCT(計算_投入係数表_加工!$D158:$DS158, 生産額_中分類, IF(列分類振分=P$3, 1, 0))/SUMPRODUCT(生産額_中分類, IF(列分類振分=P$3, 1, 0))</f>
        <v>0</v>
      </c>
      <c r="Q21" s="194" t="e">
        <f t="array" ref="Q21">SUMPRODUCT(計算_投入係数表_加工!$D158:$DS158, 生産額_中分類, IF(列分類振分=Q$3, 1, 0))/SUMPRODUCT(生産額_中分類, IF(列分類振分=Q$3, 1, 0))</f>
        <v>#DIV/0!</v>
      </c>
      <c r="R21" s="194" t="e">
        <f t="array" ref="R21">SUMPRODUCT(計算_投入係数表_加工!$D158:$DS158, 生産額_中分類, IF(列分類振分=R$3, 1, 0))/SUMPRODUCT(生産額_中分類, IF(列分類振分=R$3, 1, 0))</f>
        <v>#DIV/0!</v>
      </c>
      <c r="S21" s="194" t="e">
        <f t="array" ref="S21">SUMPRODUCT(計算_投入係数表_加工!$D158:$DS158, 生産額_中分類, IF(列分類振分=S$3, 1, 0))/SUMPRODUCT(生産額_中分類, IF(列分類振分=S$3, 1, 0))</f>
        <v>#DIV/0!</v>
      </c>
      <c r="T21" s="194" t="e">
        <f t="array" ref="T21">SUMPRODUCT(計算_投入係数表_加工!$D158:$DS158, 生産額_中分類, IF(列分類振分=T$3, 1, 0))/SUMPRODUCT(生産額_中分類, IF(列分類振分=T$3, 1, 0))</f>
        <v>#DIV/0!</v>
      </c>
      <c r="U21" s="194" t="e">
        <f t="array" ref="U21">SUMPRODUCT(計算_投入係数表_加工!$D158:$DS158, 生産額_中分類, IF(列分類振分=U$3, 1, 0))/SUMPRODUCT(生産額_中分類, IF(列分類振分=U$3, 1, 0))</f>
        <v>#DIV/0!</v>
      </c>
      <c r="V21" s="194" t="e">
        <f t="array" ref="V21">SUMPRODUCT(計算_投入係数表_加工!$D158:$DS158, 生産額_中分類, IF(列分類振分=V$3, 1, 0))/SUMPRODUCT(生産額_中分類, IF(列分類振分=V$3, 1, 0))</f>
        <v>#DIV/0!</v>
      </c>
      <c r="W21" s="194" t="e">
        <f t="array" ref="W21">SUMPRODUCT(計算_投入係数表_加工!$D158:$DS158, 生産額_中分類, IF(列分類振分=W$3, 1, 0))/SUMPRODUCT(生産額_中分類, IF(列分類振分=W$3, 1, 0))</f>
        <v>#DIV/0!</v>
      </c>
      <c r="X21" s="194" t="e">
        <f t="array" ref="X21">SUMPRODUCT(計算_投入係数表_加工!$D158:$DS158, 生産額_中分類, IF(列分類振分=X$3, 1, 0))/SUMPRODUCT(生産額_中分類, IF(列分類振分=X$3, 1, 0))</f>
        <v>#DIV/0!</v>
      </c>
      <c r="Y21" s="194" t="e">
        <f t="array" ref="Y21">SUMPRODUCT(計算_投入係数表_加工!$D158:$DS158, 生産額_中分類, IF(列分類振分=Y$3, 1, 0))/SUMPRODUCT(生産額_中分類, IF(列分類振分=Y$3, 1, 0))</f>
        <v>#DIV/0!</v>
      </c>
      <c r="Z21" s="194" t="e">
        <f t="array" ref="Z21">SUMPRODUCT(計算_投入係数表_加工!$D158:$DS158, 生産額_中分類, IF(列分類振分=Z$3, 1, 0))/SUMPRODUCT(生産額_中分類, IF(列分類振分=Z$3, 1, 0))</f>
        <v>#DIV/0!</v>
      </c>
      <c r="AA21" s="194" t="e">
        <f t="array" ref="AA21">SUMPRODUCT(計算_投入係数表_加工!$D158:$DS158, 生産額_中分類, IF(列分類振分=AA$3, 1, 0))/SUMPRODUCT(生産額_中分類, IF(列分類振分=AA$3, 1, 0))</f>
        <v>#DIV/0!</v>
      </c>
      <c r="AB21" s="194" t="e">
        <f t="array" ref="AB21">SUMPRODUCT(計算_投入係数表_加工!$D158:$DS158, 生産額_中分類, IF(列分類振分=AB$3, 1, 0))/SUMPRODUCT(生産額_中分類, IF(列分類振分=AB$3, 1, 0))</f>
        <v>#DIV/0!</v>
      </c>
      <c r="AC21" s="194" t="e">
        <f t="array" ref="AC21">SUMPRODUCT(計算_投入係数表_加工!$D158:$DS158, 生産額_中分類, IF(列分類振分=AC$3, 1, 0))/SUMPRODUCT(生産額_中分類, IF(列分類振分=AC$3, 1, 0))</f>
        <v>#DIV/0!</v>
      </c>
      <c r="AD21" s="194" t="e">
        <f t="array" ref="AD21">SUMPRODUCT(計算_投入係数表_加工!$D158:$DS158, 生産額_中分類, IF(列分類振分=AD$3, 1, 0))/SUMPRODUCT(生産額_中分類, IF(列分類振分=AD$3, 1, 0))</f>
        <v>#DIV/0!</v>
      </c>
      <c r="AE21" s="194" t="e">
        <f t="array" ref="AE21">SUMPRODUCT(計算_投入係数表_加工!$D158:$DS158, 生産額_中分類, IF(列分類振分=AE$3, 1, 0))/SUMPRODUCT(生産額_中分類, IF(列分類振分=AE$3, 1, 0))</f>
        <v>#DIV/0!</v>
      </c>
      <c r="AF21" s="194" t="e">
        <f t="array" ref="AF21">SUMPRODUCT(計算_投入係数表_加工!$D158:$DS158, 生産額_中分類, IF(列分類振分=AF$3, 1, 0))/SUMPRODUCT(生産額_中分類, IF(列分類振分=AF$3, 1, 0))</f>
        <v>#DIV/0!</v>
      </c>
      <c r="AG21" s="194" t="e">
        <f t="array" ref="AG21">SUMPRODUCT(計算_投入係数表_加工!$D158:$DS158, 生産額_中分類, IF(列分類振分=AG$3, 1, 0))/SUMPRODUCT(生産額_中分類, IF(列分類振分=AG$3, 1, 0))</f>
        <v>#DIV/0!</v>
      </c>
      <c r="AH21" s="194" t="e">
        <f t="array" ref="AH21">SUMPRODUCT(計算_投入係数表_加工!$D158:$DS158, 生産額_中分類, IF(列分類振分=AH$3, 1, 0))/SUMPRODUCT(生産額_中分類, IF(列分類振分=AH$3, 1, 0))</f>
        <v>#DIV/0!</v>
      </c>
      <c r="AI21" s="194" t="e">
        <f t="array" ref="AI21">SUMPRODUCT(計算_投入係数表_加工!$D158:$DS158, 生産額_中分類, IF(列分類振分=AI$3, 1, 0))/SUMPRODUCT(生産額_中分類, IF(列分類振分=AI$3, 1, 0))</f>
        <v>#DIV/0!</v>
      </c>
      <c r="AJ21" s="194" t="e">
        <f t="array" ref="AJ21">SUMPRODUCT(計算_投入係数表_加工!$D158:$DS158, 生産額_中分類, IF(列分類振分=AJ$3, 1, 0))/SUMPRODUCT(生産額_中分類, IF(列分類振分=AJ$3, 1, 0))</f>
        <v>#DIV/0!</v>
      </c>
      <c r="AK21" s="194" t="e">
        <f t="array" ref="AK21">SUMPRODUCT(計算_投入係数表_加工!$D158:$DS158, 生産額_中分類, IF(列分類振分=AK$3, 1, 0))/SUMPRODUCT(生産額_中分類, IF(列分類振分=AK$3, 1, 0))</f>
        <v>#DIV/0!</v>
      </c>
      <c r="AL21" s="194" t="e">
        <f t="array" ref="AL21">SUMPRODUCT(計算_投入係数表_加工!$D158:$DS158, 生産額_中分類, IF(列分類振分=AL$3, 1, 0))/SUMPRODUCT(生産額_中分類, IF(列分類振分=AL$3, 1, 0))</f>
        <v>#DIV/0!</v>
      </c>
      <c r="AM21" s="194" t="e">
        <f t="array" ref="AM21">SUMPRODUCT(計算_投入係数表_加工!$D158:$DS158, 生産額_中分類, IF(列分類振分=AM$3, 1, 0))/SUMPRODUCT(生産額_中分類, IF(列分類振分=AM$3, 1, 0))</f>
        <v>#DIV/0!</v>
      </c>
      <c r="AN21" s="194" t="e">
        <f t="array" ref="AN21">SUMPRODUCT(計算_投入係数表_加工!$D158:$DS158, 生産額_中分類, IF(列分類振分=AN$3, 1, 0))/SUMPRODUCT(生産額_中分類, IF(列分類振分=AN$3, 1, 0))</f>
        <v>#DIV/0!</v>
      </c>
      <c r="AO21" s="194" t="e">
        <f t="array" ref="AO21">SUMPRODUCT(計算_投入係数表_加工!$D158:$DS158, 生産額_中分類, IF(列分類振分=AO$3, 1, 0))/SUMPRODUCT(生産額_中分類, IF(列分類振分=AO$3, 1, 0))</f>
        <v>#DIV/0!</v>
      </c>
      <c r="AP21" s="194" t="e">
        <f t="array" ref="AP21">SUMPRODUCT(計算_投入係数表_加工!$D158:$DS158, 生産額_中分類, IF(列分類振分=AP$3, 1, 0))/SUMPRODUCT(生産額_中分類, IF(列分類振分=AP$3, 1, 0))</f>
        <v>#DIV/0!</v>
      </c>
      <c r="AQ21" s="194" t="e">
        <f t="array" ref="AQ21">SUMPRODUCT(計算_投入係数表_加工!$D158:$DS158, 生産額_中分類, IF(列分類振分=AQ$3, 1, 0))/SUMPRODUCT(生産額_中分類, IF(列分類振分=AQ$3, 1, 0))</f>
        <v>#DIV/0!</v>
      </c>
      <c r="AR21" s="194" t="e">
        <f t="array" ref="AR21">SUMPRODUCT(計算_投入係数表_加工!$D158:$DS158, 生産額_中分類, IF(列分類振分=AR$3, 1, 0))/SUMPRODUCT(生産額_中分類, IF(列分類振分=AR$3, 1, 0))</f>
        <v>#DIV/0!</v>
      </c>
      <c r="AS21" s="194" t="e">
        <f t="array" ref="AS21">SUMPRODUCT(計算_投入係数表_加工!$D158:$DS158, 生産額_中分類, IF(列分類振分=AS$3, 1, 0))/SUMPRODUCT(生産額_中分類, IF(列分類振分=AS$3, 1, 0))</f>
        <v>#DIV/0!</v>
      </c>
      <c r="AT21" s="194" t="e">
        <f t="array" ref="AT21">SUMPRODUCT(計算_投入係数表_加工!$D158:$DS158, 生産額_中分類, IF(列分類振分=AT$3, 1, 0))/SUMPRODUCT(生産額_中分類, IF(列分類振分=AT$3, 1, 0))</f>
        <v>#DIV/0!</v>
      </c>
      <c r="AU21" s="194" t="e">
        <f t="array" ref="AU21">SUMPRODUCT(計算_投入係数表_加工!$D158:$DS158, 生産額_中分類, IF(列分類振分=AU$3, 1, 0))/SUMPRODUCT(生産額_中分類, IF(列分類振分=AU$3, 1, 0))</f>
        <v>#DIV/0!</v>
      </c>
      <c r="AV21" s="194" t="e">
        <f t="array" ref="AV21">SUMPRODUCT(計算_投入係数表_加工!$D158:$DS158, 生産額_中分類, IF(列分類振分=AV$3, 1, 0))/SUMPRODUCT(生産額_中分類, IF(列分類振分=AV$3, 1, 0))</f>
        <v>#DIV/0!</v>
      </c>
      <c r="AW21" s="194" t="e">
        <f t="array" ref="AW21">SUMPRODUCT(計算_投入係数表_加工!$D158:$DS158, 生産額_中分類, IF(列分類振分=AW$3, 1, 0))/SUMPRODUCT(生産額_中分類, IF(列分類振分=AW$3, 1, 0))</f>
        <v>#DIV/0!</v>
      </c>
      <c r="AX21" s="194" t="e">
        <f t="array" ref="AX21">SUMPRODUCT(計算_投入係数表_加工!$D158:$DS158, 生産額_中分類, IF(列分類振分=AX$3, 1, 0))/SUMPRODUCT(生産額_中分類, IF(列分類振分=AX$3, 1, 0))</f>
        <v>#DIV/0!</v>
      </c>
      <c r="AY21" s="194" t="e">
        <f t="array" ref="AY21">SUMPRODUCT(計算_投入係数表_加工!$D158:$DS158, 生産額_中分類, IF(列分類振分=AY$3, 1, 0))/SUMPRODUCT(生産額_中分類, IF(列分類振分=AY$3, 1, 0))</f>
        <v>#DIV/0!</v>
      </c>
      <c r="AZ21" s="194" t="e">
        <f t="array" ref="AZ21">SUMPRODUCT(計算_投入係数表_加工!$D158:$DS158, 生産額_中分類, IF(列分類振分=AZ$3, 1, 0))/SUMPRODUCT(生産額_中分類, IF(列分類振分=AZ$3, 1, 0))</f>
        <v>#DIV/0!</v>
      </c>
      <c r="BA21" s="194" t="e">
        <f t="array" ref="BA21">SUMPRODUCT(計算_投入係数表_加工!$D158:$DS158, 生産額_中分類, IF(列分類振分=BA$3, 1, 0))/SUMPRODUCT(生産額_中分類, IF(列分類振分=BA$3, 1, 0))</f>
        <v>#DIV/0!</v>
      </c>
      <c r="BB21" s="194" t="e">
        <f t="array" ref="BB21">SUMPRODUCT(計算_投入係数表_加工!$D158:$DS158, 生産額_中分類, IF(列分類振分=BB$3, 1, 0))/SUMPRODUCT(生産額_中分類, IF(列分類振分=BB$3, 1, 0))</f>
        <v>#DIV/0!</v>
      </c>
      <c r="BC21" s="194" t="e">
        <f t="array" ref="BC21">SUMPRODUCT(計算_投入係数表_加工!$D158:$DS158, 生産額_中分類, IF(列分類振分=BC$3, 1, 0))/SUMPRODUCT(生産額_中分類, IF(列分類振分=BC$3, 1, 0))</f>
        <v>#DIV/0!</v>
      </c>
      <c r="BD21" s="194" t="e">
        <f t="array" ref="BD21">SUMPRODUCT(計算_投入係数表_加工!$D158:$DS158, 生産額_中分類, IF(列分類振分=BD$3, 1, 0))/SUMPRODUCT(生産額_中分類, IF(列分類振分=BD$3, 1, 0))</f>
        <v>#DIV/0!</v>
      </c>
      <c r="BE21" s="194" t="e">
        <f t="array" ref="BE21">SUMPRODUCT(計算_投入係数表_加工!$D158:$DS158, 生産額_中分類, IF(列分類振分=BE$3, 1, 0))/SUMPRODUCT(生産額_中分類, IF(列分類振分=BE$3, 1, 0))</f>
        <v>#DIV/0!</v>
      </c>
      <c r="BF21" s="194" t="e">
        <f t="array" ref="BF21">SUMPRODUCT(計算_投入係数表_加工!$D158:$DS158, 生産額_中分類, IF(列分類振分=BF$3, 1, 0))/SUMPRODUCT(生産額_中分類, IF(列分類振分=BF$3, 1, 0))</f>
        <v>#DIV/0!</v>
      </c>
      <c r="BG21" s="194" t="e">
        <f t="array" ref="BG21">SUMPRODUCT(計算_投入係数表_加工!$D158:$DS158, 生産額_中分類, IF(列分類振分=BG$3, 1, 0))/SUMPRODUCT(生産額_中分類, IF(列分類振分=BG$3, 1, 0))</f>
        <v>#DIV/0!</v>
      </c>
      <c r="BH21" s="194" t="e">
        <f t="array" ref="BH21">SUMPRODUCT(計算_投入係数表_加工!$D158:$DS158, 生産額_中分類, IF(列分類振分=BH$3, 1, 0))/SUMPRODUCT(生産額_中分類, IF(列分類振分=BH$3, 1, 0))</f>
        <v>#DIV/0!</v>
      </c>
      <c r="BI21" s="194" t="e">
        <f t="array" ref="BI21">SUMPRODUCT(計算_投入係数表_加工!$D158:$DS158, 生産額_中分類, IF(列分類振分=BI$3, 1, 0))/SUMPRODUCT(生産額_中分類, IF(列分類振分=BI$3, 1, 0))</f>
        <v>#DIV/0!</v>
      </c>
      <c r="BJ21" s="194" t="e">
        <f t="array" ref="BJ21">SUMPRODUCT(計算_投入係数表_加工!$D158:$DS158, 生産額_中分類, IF(列分類振分=BJ$3, 1, 0))/SUMPRODUCT(生産額_中分類, IF(列分類振分=BJ$3, 1, 0))</f>
        <v>#DIV/0!</v>
      </c>
      <c r="BK21" s="194" t="e">
        <f t="array" ref="BK21">SUMPRODUCT(計算_投入係数表_加工!$D158:$DS158, 生産額_中分類, IF(列分類振分=BK$3, 1, 0))/SUMPRODUCT(生産額_中分類, IF(列分類振分=BK$3, 1, 0))</f>
        <v>#DIV/0!</v>
      </c>
      <c r="BL21" s="194" t="e">
        <f t="array" ref="BL21">SUMPRODUCT(計算_投入係数表_加工!$D158:$DS158, 生産額_中分類, IF(列分類振分=BL$3, 1, 0))/SUMPRODUCT(生産額_中分類, IF(列分類振分=BL$3, 1, 0))</f>
        <v>#DIV/0!</v>
      </c>
      <c r="BM21" s="194" t="e">
        <f t="array" ref="BM21">SUMPRODUCT(計算_投入係数表_加工!$D158:$DS158, 生産額_中分類, IF(列分類振分=BM$3, 1, 0))/SUMPRODUCT(生産額_中分類, IF(列分類振分=BM$3, 1, 0))</f>
        <v>#DIV/0!</v>
      </c>
      <c r="BN21" s="194" t="e">
        <f t="array" ref="BN21">SUMPRODUCT(計算_投入係数表_加工!$D158:$DS158, 生産額_中分類, IF(列分類振分=BN$3, 1, 0))/SUMPRODUCT(生産額_中分類, IF(列分類振分=BN$3, 1, 0))</f>
        <v>#DIV/0!</v>
      </c>
      <c r="BO21" s="194" t="e">
        <f t="array" ref="BO21">SUMPRODUCT(計算_投入係数表_加工!$D158:$DS158, 生産額_中分類, IF(列分類振分=BO$3, 1, 0))/SUMPRODUCT(生産額_中分類, IF(列分類振分=BO$3, 1, 0))</f>
        <v>#DIV/0!</v>
      </c>
      <c r="BP21" s="194" t="e">
        <f t="array" ref="BP21">SUMPRODUCT(計算_投入係数表_加工!$D158:$DS158, 生産額_中分類, IF(列分類振分=BP$3, 1, 0))/SUMPRODUCT(生産額_中分類, IF(列分類振分=BP$3, 1, 0))</f>
        <v>#DIV/0!</v>
      </c>
      <c r="BQ21" s="194" t="e">
        <f t="array" ref="BQ21">SUMPRODUCT(計算_投入係数表_加工!$D158:$DS158, 生産額_中分類, IF(列分類振分=BQ$3, 1, 0))/SUMPRODUCT(生産額_中分類, IF(列分類振分=BQ$3, 1, 0))</f>
        <v>#DIV/0!</v>
      </c>
      <c r="BR21" s="194" t="e">
        <f t="array" ref="BR21">SUMPRODUCT(計算_投入係数表_加工!$D158:$DS158, 生産額_中分類, IF(列分類振分=BR$3, 1, 0))/SUMPRODUCT(生産額_中分類, IF(列分類振分=BR$3, 1, 0))</f>
        <v>#DIV/0!</v>
      </c>
      <c r="BS21" s="194" t="e">
        <f t="array" ref="BS21">SUMPRODUCT(計算_投入係数表_加工!$D158:$DS158, 生産額_中分類, IF(列分類振分=BS$3, 1, 0))/SUMPRODUCT(生産額_中分類, IF(列分類振分=BS$3, 1, 0))</f>
        <v>#DIV/0!</v>
      </c>
      <c r="BT21" s="194" t="e">
        <f t="array" ref="BT21">SUMPRODUCT(計算_投入係数表_加工!$D158:$DS158, 生産額_中分類, IF(列分類振分=BT$3, 1, 0))/SUMPRODUCT(生産額_中分類, IF(列分類振分=BT$3, 1, 0))</f>
        <v>#DIV/0!</v>
      </c>
      <c r="BU21" s="194" t="e">
        <f t="array" ref="BU21">SUMPRODUCT(計算_投入係数表_加工!$D158:$DS158, 生産額_中分類, IF(列分類振分=BU$3, 1, 0))/SUMPRODUCT(生産額_中分類, IF(列分類振分=BU$3, 1, 0))</f>
        <v>#DIV/0!</v>
      </c>
      <c r="BV21" s="194" t="e">
        <f t="array" ref="BV21">SUMPRODUCT(計算_投入係数表_加工!$D158:$DS158, 生産額_中分類, IF(列分類振分=BV$3, 1, 0))/SUMPRODUCT(生産額_中分類, IF(列分類振分=BV$3, 1, 0))</f>
        <v>#DIV/0!</v>
      </c>
      <c r="BW21" s="194" t="e">
        <f t="array" ref="BW21">SUMPRODUCT(計算_投入係数表_加工!$D158:$DS158, 生産額_中分類, IF(列分類振分=BW$3, 1, 0))/SUMPRODUCT(生産額_中分類, IF(列分類振分=BW$3, 1, 0))</f>
        <v>#DIV/0!</v>
      </c>
      <c r="BX21" s="194" t="e">
        <f t="array" ref="BX21">SUMPRODUCT(計算_投入係数表_加工!$D158:$DS158, 生産額_中分類, IF(列分類振分=BX$3, 1, 0))/SUMPRODUCT(生産額_中分類, IF(列分類振分=BX$3, 1, 0))</f>
        <v>#DIV/0!</v>
      </c>
      <c r="BY21" s="194" t="e">
        <f t="array" ref="BY21">SUMPRODUCT(計算_投入係数表_加工!$D158:$DS158, 生産額_中分類, IF(列分類振分=BY$3, 1, 0))/SUMPRODUCT(生産額_中分類, IF(列分類振分=BY$3, 1, 0))</f>
        <v>#DIV/0!</v>
      </c>
      <c r="BZ21" s="194" t="e">
        <f t="array" ref="BZ21">SUMPRODUCT(計算_投入係数表_加工!$D158:$DS158, 生産額_中分類, IF(列分類振分=BZ$3, 1, 0))/SUMPRODUCT(生産額_中分類, IF(列分類振分=BZ$3, 1, 0))</f>
        <v>#DIV/0!</v>
      </c>
      <c r="CA21" s="194" t="e">
        <f t="array" ref="CA21">SUMPRODUCT(計算_投入係数表_加工!$D158:$DS158, 生産額_中分類, IF(列分類振分=CA$3, 1, 0))/SUMPRODUCT(生産額_中分類, IF(列分類振分=CA$3, 1, 0))</f>
        <v>#DIV/0!</v>
      </c>
      <c r="CB21" s="194" t="e">
        <f t="array" ref="CB21">SUMPRODUCT(計算_投入係数表_加工!$D158:$DS158, 生産額_中分類, IF(列分類振分=CB$3, 1, 0))/SUMPRODUCT(生産額_中分類, IF(列分類振分=CB$3, 1, 0))</f>
        <v>#DIV/0!</v>
      </c>
      <c r="CC21" s="194" t="e">
        <f t="array" ref="CC21">SUMPRODUCT(計算_投入係数表_加工!$D158:$DS158, 生産額_中分類, IF(列分類振分=CC$3, 1, 0))/SUMPRODUCT(生産額_中分類, IF(列分類振分=CC$3, 1, 0))</f>
        <v>#DIV/0!</v>
      </c>
      <c r="CD21" s="194" t="e">
        <f t="array" ref="CD21">SUMPRODUCT(計算_投入係数表_加工!$D158:$DS158, 生産額_中分類, IF(列分類振分=CD$3, 1, 0))/SUMPRODUCT(生産額_中分類, IF(列分類振分=CD$3, 1, 0))</f>
        <v>#DIV/0!</v>
      </c>
      <c r="CE21" s="194" t="e">
        <f t="array" ref="CE21">SUMPRODUCT(計算_投入係数表_加工!$D158:$DS158, 生産額_中分類, IF(列分類振分=CE$3, 1, 0))/SUMPRODUCT(生産額_中分類, IF(列分類振分=CE$3, 1, 0))</f>
        <v>#DIV/0!</v>
      </c>
      <c r="CF21" s="194" t="e">
        <f t="array" ref="CF21">SUMPRODUCT(計算_投入係数表_加工!$D158:$DS158, 生産額_中分類, IF(列分類振分=CF$3, 1, 0))/SUMPRODUCT(生産額_中分類, IF(列分類振分=CF$3, 1, 0))</f>
        <v>#DIV/0!</v>
      </c>
      <c r="CG21" s="194" t="e">
        <f t="array" ref="CG21">SUMPRODUCT(計算_投入係数表_加工!$D158:$DS158, 生産額_中分類, IF(列分類振分=CG$3, 1, 0))/SUMPRODUCT(生産額_中分類, IF(列分類振分=CG$3, 1, 0))</f>
        <v>#DIV/0!</v>
      </c>
      <c r="CH21" s="194" t="e">
        <f t="array" ref="CH21">SUMPRODUCT(計算_投入係数表_加工!$D158:$DS158, 生産額_中分類, IF(列分類振分=CH$3, 1, 0))/SUMPRODUCT(生産額_中分類, IF(列分類振分=CH$3, 1, 0))</f>
        <v>#DIV/0!</v>
      </c>
      <c r="CI21" s="194" t="e">
        <f t="array" ref="CI21">SUMPRODUCT(計算_投入係数表_加工!$D158:$DS158, 生産額_中分類, IF(列分類振分=CI$3, 1, 0))/SUMPRODUCT(生産額_中分類, IF(列分類振分=CI$3, 1, 0))</f>
        <v>#DIV/0!</v>
      </c>
      <c r="CJ21" s="194" t="e">
        <f t="array" ref="CJ21">SUMPRODUCT(計算_投入係数表_加工!$D158:$DS158, 生産額_中分類, IF(列分類振分=CJ$3, 1, 0))/SUMPRODUCT(生産額_中分類, IF(列分類振分=CJ$3, 1, 0))</f>
        <v>#DIV/0!</v>
      </c>
      <c r="CK21" s="194" t="e">
        <f t="array" ref="CK21">SUMPRODUCT(計算_投入係数表_加工!$D158:$DS158, 生産額_中分類, IF(列分類振分=CK$3, 1, 0))/SUMPRODUCT(生産額_中分類, IF(列分類振分=CK$3, 1, 0))</f>
        <v>#DIV/0!</v>
      </c>
      <c r="CL21" s="194" t="e">
        <f t="array" ref="CL21">SUMPRODUCT(計算_投入係数表_加工!$D158:$DS158, 生産額_中分類, IF(列分類振分=CL$3, 1, 0))/SUMPRODUCT(生産額_中分類, IF(列分類振分=CL$3, 1, 0))</f>
        <v>#DIV/0!</v>
      </c>
      <c r="CM21" s="194" t="e">
        <f t="array" ref="CM21">SUMPRODUCT(計算_投入係数表_加工!$D158:$DS158, 生産額_中分類, IF(列分類振分=CM$3, 1, 0))/SUMPRODUCT(生産額_中分類, IF(列分類振分=CM$3, 1, 0))</f>
        <v>#DIV/0!</v>
      </c>
      <c r="CN21" s="194" t="e">
        <f t="array" ref="CN21">SUMPRODUCT(計算_投入係数表_加工!$D158:$DS158, 生産額_中分類, IF(列分類振分=CN$3, 1, 0))/SUMPRODUCT(生産額_中分類, IF(列分類振分=CN$3, 1, 0))</f>
        <v>#DIV/0!</v>
      </c>
      <c r="CO21" s="194" t="e">
        <f t="array" ref="CO21">SUMPRODUCT(計算_投入係数表_加工!$D158:$DS158, 生産額_中分類, IF(列分類振分=CO$3, 1, 0))/SUMPRODUCT(生産額_中分類, IF(列分類振分=CO$3, 1, 0))</f>
        <v>#DIV/0!</v>
      </c>
      <c r="CP21" s="194" t="e">
        <f t="array" ref="CP21">SUMPRODUCT(計算_投入係数表_加工!$D158:$DS158, 生産額_中分類, IF(列分類振分=CP$3, 1, 0))/SUMPRODUCT(生産額_中分類, IF(列分類振分=CP$3, 1, 0))</f>
        <v>#DIV/0!</v>
      </c>
      <c r="CQ21" s="194" t="e">
        <f t="array" ref="CQ21">SUMPRODUCT(計算_投入係数表_加工!$D158:$DS158, 生産額_中分類, IF(列分類振分=CQ$3, 1, 0))/SUMPRODUCT(生産額_中分類, IF(列分類振分=CQ$3, 1, 0))</f>
        <v>#DIV/0!</v>
      </c>
      <c r="CR21" s="194" t="e">
        <f t="array" ref="CR21">SUMPRODUCT(計算_投入係数表_加工!$D158:$DS158, 生産額_中分類, IF(列分類振分=CR$3, 1, 0))/SUMPRODUCT(生産額_中分類, IF(列分類振分=CR$3, 1, 0))</f>
        <v>#DIV/0!</v>
      </c>
      <c r="CS21" s="194" t="e">
        <f t="array" ref="CS21">SUMPRODUCT(計算_投入係数表_加工!$D158:$DS158, 生産額_中分類, IF(列分類振分=CS$3, 1, 0))/SUMPRODUCT(生産額_中分類, IF(列分類振分=CS$3, 1, 0))</f>
        <v>#DIV/0!</v>
      </c>
      <c r="CT21" s="194" t="e">
        <f t="array" ref="CT21">SUMPRODUCT(計算_投入係数表_加工!$D158:$DS158, 生産額_中分類, IF(列分類振分=CT$3, 1, 0))/SUMPRODUCT(生産額_中分類, IF(列分類振分=CT$3, 1, 0))</f>
        <v>#DIV/0!</v>
      </c>
      <c r="CU21" s="194" t="e">
        <f t="array" ref="CU21">SUMPRODUCT(計算_投入係数表_加工!$D158:$DS158, 生産額_中分類, IF(列分類振分=CU$3, 1, 0))/SUMPRODUCT(生産額_中分類, IF(列分類振分=CU$3, 1, 0))</f>
        <v>#DIV/0!</v>
      </c>
      <c r="CV21" s="194" t="e">
        <f t="array" ref="CV21">SUMPRODUCT(計算_投入係数表_加工!$D158:$DS158, 生産額_中分類, IF(列分類振分=CV$3, 1, 0))/SUMPRODUCT(生産額_中分類, IF(列分類振分=CV$3, 1, 0))</f>
        <v>#DIV/0!</v>
      </c>
      <c r="CW21" s="194" t="e">
        <f t="array" ref="CW21">SUMPRODUCT(計算_投入係数表_加工!$D158:$DS158, 生産額_中分類, IF(列分類振分=CW$3, 1, 0))/SUMPRODUCT(生産額_中分類, IF(列分類振分=CW$3, 1, 0))</f>
        <v>#DIV/0!</v>
      </c>
      <c r="CX21" s="194" t="e">
        <f t="array" ref="CX21">SUMPRODUCT(計算_投入係数表_加工!$D158:$DS158, 生産額_中分類, IF(列分類振分=CX$3, 1, 0))/SUMPRODUCT(生産額_中分類, IF(列分類振分=CX$3, 1, 0))</f>
        <v>#DIV/0!</v>
      </c>
      <c r="CY21" s="194" t="e">
        <f t="array" ref="CY21">SUMPRODUCT(計算_投入係数表_加工!$D158:$DS158, 生産額_中分類, IF(列分類振分=CY$3, 1, 0))/SUMPRODUCT(生産額_中分類, IF(列分類振分=CY$3, 1, 0))</f>
        <v>#DIV/0!</v>
      </c>
      <c r="CZ21" s="194" t="e">
        <f t="array" ref="CZ21">SUMPRODUCT(計算_投入係数表_加工!$D158:$DS158, 生産額_中分類, IF(列分類振分=CZ$3, 1, 0))/SUMPRODUCT(生産額_中分類, IF(列分類振分=CZ$3, 1, 0))</f>
        <v>#DIV/0!</v>
      </c>
      <c r="DA21" s="194" t="e">
        <f t="array" ref="DA21">SUMPRODUCT(計算_投入係数表_加工!$D158:$DS158, 生産額_中分類, IF(列分類振分=DA$3, 1, 0))/SUMPRODUCT(生産額_中分類, IF(列分類振分=DA$3, 1, 0))</f>
        <v>#DIV/0!</v>
      </c>
      <c r="DB21" s="194" t="e">
        <f t="array" ref="DB21">SUMPRODUCT(計算_投入係数表_加工!$D158:$DS158, 生産額_中分類, IF(列分類振分=DB$3, 1, 0))/SUMPRODUCT(生産額_中分類, IF(列分類振分=DB$3, 1, 0))</f>
        <v>#DIV/0!</v>
      </c>
      <c r="DC21" s="194" t="e">
        <f t="array" ref="DC21">SUMPRODUCT(計算_投入係数表_加工!$D158:$DS158, 生産額_中分類, IF(列分類振分=DC$3, 1, 0))/SUMPRODUCT(生産額_中分類, IF(列分類振分=DC$3, 1, 0))</f>
        <v>#DIV/0!</v>
      </c>
      <c r="DD21" s="194" t="e">
        <f t="array" ref="DD21">SUMPRODUCT(計算_投入係数表_加工!$D158:$DS158, 生産額_中分類, IF(列分類振分=DD$3, 1, 0))/SUMPRODUCT(生産額_中分類, IF(列分類振分=DD$3, 1, 0))</f>
        <v>#DIV/0!</v>
      </c>
      <c r="DE21" s="194" t="e">
        <f t="array" ref="DE21">SUMPRODUCT(計算_投入係数表_加工!$D158:$DS158, 生産額_中分類, IF(列分類振分=DE$3, 1, 0))/SUMPRODUCT(生産額_中分類, IF(列分類振分=DE$3, 1, 0))</f>
        <v>#DIV/0!</v>
      </c>
      <c r="DF21" s="194" t="e">
        <f t="array" ref="DF21">SUMPRODUCT(計算_投入係数表_加工!$D158:$DS158, 生産額_中分類, IF(列分類振分=DF$3, 1, 0))/SUMPRODUCT(生産額_中分類, IF(列分類振分=DF$3, 1, 0))</f>
        <v>#DIV/0!</v>
      </c>
      <c r="DG21" s="194" t="e">
        <f t="array" ref="DG21">SUMPRODUCT(計算_投入係数表_加工!$D158:$DS158, 生産額_中分類, IF(列分類振分=DG$3, 1, 0))/SUMPRODUCT(生産額_中分類, IF(列分類振分=DG$3, 1, 0))</f>
        <v>#DIV/0!</v>
      </c>
      <c r="DH21" s="194" t="e">
        <f t="array" ref="DH21">SUMPRODUCT(計算_投入係数表_加工!$D158:$DS158, 生産額_中分類, IF(列分類振分=DH$3, 1, 0))/SUMPRODUCT(生産額_中分類, IF(列分類振分=DH$3, 1, 0))</f>
        <v>#DIV/0!</v>
      </c>
      <c r="DI21" s="194" t="e">
        <f t="array" ref="DI21">SUMPRODUCT(計算_投入係数表_加工!$D158:$DS158, 生産額_中分類, IF(列分類振分=DI$3, 1, 0))/SUMPRODUCT(生産額_中分類, IF(列分類振分=DI$3, 1, 0))</f>
        <v>#DIV/0!</v>
      </c>
      <c r="DJ21" s="194" t="e">
        <f t="array" ref="DJ21">SUMPRODUCT(計算_投入係数表_加工!$D158:$DS158, 生産額_中分類, IF(列分類振分=DJ$3, 1, 0))/SUMPRODUCT(生産額_中分類, IF(列分類振分=DJ$3, 1, 0))</f>
        <v>#DIV/0!</v>
      </c>
      <c r="DK21" s="194" t="e">
        <f t="array" ref="DK21">SUMPRODUCT(計算_投入係数表_加工!$D158:$DS158, 生産額_中分類, IF(列分類振分=DK$3, 1, 0))/SUMPRODUCT(生産額_中分類, IF(列分類振分=DK$3, 1, 0))</f>
        <v>#DIV/0!</v>
      </c>
      <c r="DL21" s="194" t="e">
        <f t="array" ref="DL21">SUMPRODUCT(計算_投入係数表_加工!$D158:$DS158, 生産額_中分類, IF(列分類振分=DL$3, 1, 0))/SUMPRODUCT(生産額_中分類, IF(列分類振分=DL$3, 1, 0))</f>
        <v>#DIV/0!</v>
      </c>
      <c r="DM21" s="194" t="e">
        <f t="array" ref="DM21">SUMPRODUCT(計算_投入係数表_加工!$D158:$DS158, 生産額_中分類, IF(列分類振分=DM$3, 1, 0))/SUMPRODUCT(生産額_中分類, IF(列分類振分=DM$3, 1, 0))</f>
        <v>#DIV/0!</v>
      </c>
      <c r="DN21" s="194" t="e">
        <f t="array" ref="DN21">SUMPRODUCT(計算_投入係数表_加工!$D158:$DS158, 生産額_中分類, IF(列分類振分=DN$3, 1, 0))/SUMPRODUCT(生産額_中分類, IF(列分類振分=DN$3, 1, 0))</f>
        <v>#DIV/0!</v>
      </c>
      <c r="DO21" s="194" t="e">
        <f t="array" ref="DO21">SUMPRODUCT(計算_投入係数表_加工!$D158:$DS158, 生産額_中分類, IF(列分類振分=DO$3, 1, 0))/SUMPRODUCT(生産額_中分類, IF(列分類振分=DO$3, 1, 0))</f>
        <v>#DIV/0!</v>
      </c>
      <c r="DP21" s="194" t="e">
        <f t="array" ref="DP21">SUMPRODUCT(計算_投入係数表_加工!$D158:$DS158, 生産額_中分類, IF(列分類振分=DP$3, 1, 0))/SUMPRODUCT(生産額_中分類, IF(列分類振分=DP$3, 1, 0))</f>
        <v>#DIV/0!</v>
      </c>
      <c r="DQ21" s="194" t="e">
        <f t="array" ref="DQ21">SUMPRODUCT(計算_投入係数表_加工!$D158:$DS158, 生産額_中分類, IF(列分類振分=DQ$3, 1, 0))/SUMPRODUCT(生産額_中分類, IF(列分類振分=DQ$3, 1, 0))</f>
        <v>#DIV/0!</v>
      </c>
      <c r="DR21" s="194" t="e">
        <f t="array" ref="DR21">SUMPRODUCT(計算_投入係数表_加工!$D158:$DS158, 生産額_中分類, IF(列分類振分=DR$3, 1, 0))/SUMPRODUCT(生産額_中分類, IF(列分類振分=DR$3, 1, 0))</f>
        <v>#DIV/0!</v>
      </c>
      <c r="DS21" s="194" t="e">
        <f t="array" ref="DS21">SUMPRODUCT(計算_投入係数表_加工!$D158:$DS158, 生産額_中分類, IF(列分類振分=DS$3, 1, 0))/SUMPRODUCT(生産額_中分類, IF(列分類振分=DS$3, 1, 0))</f>
        <v>#DIV/0!</v>
      </c>
      <c r="DT21" s="23">
        <f>SUMIF(振分, $C21, 計算_投入係数表_加工!DT$4:DT$123)</f>
        <v>0</v>
      </c>
    </row>
    <row r="22" spans="2:124" x14ac:dyDescent="0.25">
      <c r="B22" s="53">
        <v>19</v>
      </c>
      <c r="C22" s="192" t="str">
        <v>-</v>
      </c>
      <c r="D22" s="193">
        <f t="array" ref="D22">SUMPRODUCT(計算_投入係数表_加工!$D159:$DS159, 生産額_中分類, IF(列分類振分=D$3, 1, 0))/SUMPRODUCT(生産額_中分類, IF(列分類振分=D$3, 1, 0))</f>
        <v>0</v>
      </c>
      <c r="E22" s="194">
        <f t="array" ref="E22">SUMPRODUCT(計算_投入係数表_加工!$D159:$DS159, 生産額_中分類, IF(列分類振分=E$3, 1, 0))/SUMPRODUCT(生産額_中分類, IF(列分類振分=E$3, 1, 0))</f>
        <v>0</v>
      </c>
      <c r="F22" s="194">
        <f t="array" ref="F22">SUMPRODUCT(計算_投入係数表_加工!$D159:$DS159, 生産額_中分類, IF(列分類振分=F$3, 1, 0))/SUMPRODUCT(生産額_中分類, IF(列分類振分=F$3, 1, 0))</f>
        <v>0</v>
      </c>
      <c r="G22" s="194">
        <f t="array" ref="G22">SUMPRODUCT(計算_投入係数表_加工!$D159:$DS159, 生産額_中分類, IF(列分類振分=G$3, 1, 0))/SUMPRODUCT(生産額_中分類, IF(列分類振分=G$3, 1, 0))</f>
        <v>0</v>
      </c>
      <c r="H22" s="194">
        <f t="array" ref="H22">SUMPRODUCT(計算_投入係数表_加工!$D159:$DS159, 生産額_中分類, IF(列分類振分=H$3, 1, 0))/SUMPRODUCT(生産額_中分類, IF(列分類振分=H$3, 1, 0))</f>
        <v>0</v>
      </c>
      <c r="I22" s="194">
        <f t="array" ref="I22">SUMPRODUCT(計算_投入係数表_加工!$D159:$DS159, 生産額_中分類, IF(列分類振分=I$3, 1, 0))/SUMPRODUCT(生産額_中分類, IF(列分類振分=I$3, 1, 0))</f>
        <v>0</v>
      </c>
      <c r="J22" s="194">
        <f t="array" ref="J22">SUMPRODUCT(計算_投入係数表_加工!$D159:$DS159, 生産額_中分類, IF(列分類振分=J$3, 1, 0))/SUMPRODUCT(生産額_中分類, IF(列分類振分=J$3, 1, 0))</f>
        <v>0</v>
      </c>
      <c r="K22" s="194">
        <f t="array" ref="K22">SUMPRODUCT(計算_投入係数表_加工!$D159:$DS159, 生産額_中分類, IF(列分類振分=K$3, 1, 0))/SUMPRODUCT(生産額_中分類, IF(列分類振分=K$3, 1, 0))</f>
        <v>0</v>
      </c>
      <c r="L22" s="194">
        <f t="array" ref="L22">SUMPRODUCT(計算_投入係数表_加工!$D159:$DS159, 生産額_中分類, IF(列分類振分=L$3, 1, 0))/SUMPRODUCT(生産額_中分類, IF(列分類振分=L$3, 1, 0))</f>
        <v>0</v>
      </c>
      <c r="M22" s="194">
        <f t="array" ref="M22">SUMPRODUCT(計算_投入係数表_加工!$D159:$DS159, 生産額_中分類, IF(列分類振分=M$3, 1, 0))/SUMPRODUCT(生産額_中分類, IF(列分類振分=M$3, 1, 0))</f>
        <v>0</v>
      </c>
      <c r="N22" s="194">
        <f t="array" ref="N22">SUMPRODUCT(計算_投入係数表_加工!$D159:$DS159, 生産額_中分類, IF(列分類振分=N$3, 1, 0))/SUMPRODUCT(生産額_中分類, IF(列分類振分=N$3, 1, 0))</f>
        <v>0</v>
      </c>
      <c r="O22" s="194">
        <f t="array" ref="O22">SUMPRODUCT(計算_投入係数表_加工!$D159:$DS159, 生産額_中分類, IF(列分類振分=O$3, 1, 0))/SUMPRODUCT(生産額_中分類, IF(列分類振分=O$3, 1, 0))</f>
        <v>0</v>
      </c>
      <c r="P22" s="194">
        <f t="array" ref="P22">SUMPRODUCT(計算_投入係数表_加工!$D159:$DS159, 生産額_中分類, IF(列分類振分=P$3, 1, 0))/SUMPRODUCT(生産額_中分類, IF(列分類振分=P$3, 1, 0))</f>
        <v>0</v>
      </c>
      <c r="Q22" s="194" t="e">
        <f t="array" ref="Q22">SUMPRODUCT(計算_投入係数表_加工!$D159:$DS159, 生産額_中分類, IF(列分類振分=Q$3, 1, 0))/SUMPRODUCT(生産額_中分類, IF(列分類振分=Q$3, 1, 0))</f>
        <v>#DIV/0!</v>
      </c>
      <c r="R22" s="194" t="e">
        <f t="array" ref="R22">SUMPRODUCT(計算_投入係数表_加工!$D159:$DS159, 生産額_中分類, IF(列分類振分=R$3, 1, 0))/SUMPRODUCT(生産額_中分類, IF(列分類振分=R$3, 1, 0))</f>
        <v>#DIV/0!</v>
      </c>
      <c r="S22" s="194" t="e">
        <f t="array" ref="S22">SUMPRODUCT(計算_投入係数表_加工!$D159:$DS159, 生産額_中分類, IF(列分類振分=S$3, 1, 0))/SUMPRODUCT(生産額_中分類, IF(列分類振分=S$3, 1, 0))</f>
        <v>#DIV/0!</v>
      </c>
      <c r="T22" s="194" t="e">
        <f t="array" ref="T22">SUMPRODUCT(計算_投入係数表_加工!$D159:$DS159, 生産額_中分類, IF(列分類振分=T$3, 1, 0))/SUMPRODUCT(生産額_中分類, IF(列分類振分=T$3, 1, 0))</f>
        <v>#DIV/0!</v>
      </c>
      <c r="U22" s="194" t="e">
        <f t="array" ref="U22">SUMPRODUCT(計算_投入係数表_加工!$D159:$DS159, 生産額_中分類, IF(列分類振分=U$3, 1, 0))/SUMPRODUCT(生産額_中分類, IF(列分類振分=U$3, 1, 0))</f>
        <v>#DIV/0!</v>
      </c>
      <c r="V22" s="194" t="e">
        <f t="array" ref="V22">SUMPRODUCT(計算_投入係数表_加工!$D159:$DS159, 生産額_中分類, IF(列分類振分=V$3, 1, 0))/SUMPRODUCT(生産額_中分類, IF(列分類振分=V$3, 1, 0))</f>
        <v>#DIV/0!</v>
      </c>
      <c r="W22" s="194" t="e">
        <f t="array" ref="W22">SUMPRODUCT(計算_投入係数表_加工!$D159:$DS159, 生産額_中分類, IF(列分類振分=W$3, 1, 0))/SUMPRODUCT(生産額_中分類, IF(列分類振分=W$3, 1, 0))</f>
        <v>#DIV/0!</v>
      </c>
      <c r="X22" s="194" t="e">
        <f t="array" ref="X22">SUMPRODUCT(計算_投入係数表_加工!$D159:$DS159, 生産額_中分類, IF(列分類振分=X$3, 1, 0))/SUMPRODUCT(生産額_中分類, IF(列分類振分=X$3, 1, 0))</f>
        <v>#DIV/0!</v>
      </c>
      <c r="Y22" s="194" t="e">
        <f t="array" ref="Y22">SUMPRODUCT(計算_投入係数表_加工!$D159:$DS159, 生産額_中分類, IF(列分類振分=Y$3, 1, 0))/SUMPRODUCT(生産額_中分類, IF(列分類振分=Y$3, 1, 0))</f>
        <v>#DIV/0!</v>
      </c>
      <c r="Z22" s="194" t="e">
        <f t="array" ref="Z22">SUMPRODUCT(計算_投入係数表_加工!$D159:$DS159, 生産額_中分類, IF(列分類振分=Z$3, 1, 0))/SUMPRODUCT(生産額_中分類, IF(列分類振分=Z$3, 1, 0))</f>
        <v>#DIV/0!</v>
      </c>
      <c r="AA22" s="194" t="e">
        <f t="array" ref="AA22">SUMPRODUCT(計算_投入係数表_加工!$D159:$DS159, 生産額_中分類, IF(列分類振分=AA$3, 1, 0))/SUMPRODUCT(生産額_中分類, IF(列分類振分=AA$3, 1, 0))</f>
        <v>#DIV/0!</v>
      </c>
      <c r="AB22" s="194" t="e">
        <f t="array" ref="AB22">SUMPRODUCT(計算_投入係数表_加工!$D159:$DS159, 生産額_中分類, IF(列分類振分=AB$3, 1, 0))/SUMPRODUCT(生産額_中分類, IF(列分類振分=AB$3, 1, 0))</f>
        <v>#DIV/0!</v>
      </c>
      <c r="AC22" s="194" t="e">
        <f t="array" ref="AC22">SUMPRODUCT(計算_投入係数表_加工!$D159:$DS159, 生産額_中分類, IF(列分類振分=AC$3, 1, 0))/SUMPRODUCT(生産額_中分類, IF(列分類振分=AC$3, 1, 0))</f>
        <v>#DIV/0!</v>
      </c>
      <c r="AD22" s="194" t="e">
        <f t="array" ref="AD22">SUMPRODUCT(計算_投入係数表_加工!$D159:$DS159, 生産額_中分類, IF(列分類振分=AD$3, 1, 0))/SUMPRODUCT(生産額_中分類, IF(列分類振分=AD$3, 1, 0))</f>
        <v>#DIV/0!</v>
      </c>
      <c r="AE22" s="194" t="e">
        <f t="array" ref="AE22">SUMPRODUCT(計算_投入係数表_加工!$D159:$DS159, 生産額_中分類, IF(列分類振分=AE$3, 1, 0))/SUMPRODUCT(生産額_中分類, IF(列分類振分=AE$3, 1, 0))</f>
        <v>#DIV/0!</v>
      </c>
      <c r="AF22" s="194" t="e">
        <f t="array" ref="AF22">SUMPRODUCT(計算_投入係数表_加工!$D159:$DS159, 生産額_中分類, IF(列分類振分=AF$3, 1, 0))/SUMPRODUCT(生産額_中分類, IF(列分類振分=AF$3, 1, 0))</f>
        <v>#DIV/0!</v>
      </c>
      <c r="AG22" s="194" t="e">
        <f t="array" ref="AG22">SUMPRODUCT(計算_投入係数表_加工!$D159:$DS159, 生産額_中分類, IF(列分類振分=AG$3, 1, 0))/SUMPRODUCT(生産額_中分類, IF(列分類振分=AG$3, 1, 0))</f>
        <v>#DIV/0!</v>
      </c>
      <c r="AH22" s="194" t="e">
        <f t="array" ref="AH22">SUMPRODUCT(計算_投入係数表_加工!$D159:$DS159, 生産額_中分類, IF(列分類振分=AH$3, 1, 0))/SUMPRODUCT(生産額_中分類, IF(列分類振分=AH$3, 1, 0))</f>
        <v>#DIV/0!</v>
      </c>
      <c r="AI22" s="194" t="e">
        <f t="array" ref="AI22">SUMPRODUCT(計算_投入係数表_加工!$D159:$DS159, 生産額_中分類, IF(列分類振分=AI$3, 1, 0))/SUMPRODUCT(生産額_中分類, IF(列分類振分=AI$3, 1, 0))</f>
        <v>#DIV/0!</v>
      </c>
      <c r="AJ22" s="194" t="e">
        <f t="array" ref="AJ22">SUMPRODUCT(計算_投入係数表_加工!$D159:$DS159, 生産額_中分類, IF(列分類振分=AJ$3, 1, 0))/SUMPRODUCT(生産額_中分類, IF(列分類振分=AJ$3, 1, 0))</f>
        <v>#DIV/0!</v>
      </c>
      <c r="AK22" s="194" t="e">
        <f t="array" ref="AK22">SUMPRODUCT(計算_投入係数表_加工!$D159:$DS159, 生産額_中分類, IF(列分類振分=AK$3, 1, 0))/SUMPRODUCT(生産額_中分類, IF(列分類振分=AK$3, 1, 0))</f>
        <v>#DIV/0!</v>
      </c>
      <c r="AL22" s="194" t="e">
        <f t="array" ref="AL22">SUMPRODUCT(計算_投入係数表_加工!$D159:$DS159, 生産額_中分類, IF(列分類振分=AL$3, 1, 0))/SUMPRODUCT(生産額_中分類, IF(列分類振分=AL$3, 1, 0))</f>
        <v>#DIV/0!</v>
      </c>
      <c r="AM22" s="194" t="e">
        <f t="array" ref="AM22">SUMPRODUCT(計算_投入係数表_加工!$D159:$DS159, 生産額_中分類, IF(列分類振分=AM$3, 1, 0))/SUMPRODUCT(生産額_中分類, IF(列分類振分=AM$3, 1, 0))</f>
        <v>#DIV/0!</v>
      </c>
      <c r="AN22" s="194" t="e">
        <f t="array" ref="AN22">SUMPRODUCT(計算_投入係数表_加工!$D159:$DS159, 生産額_中分類, IF(列分類振分=AN$3, 1, 0))/SUMPRODUCT(生産額_中分類, IF(列分類振分=AN$3, 1, 0))</f>
        <v>#DIV/0!</v>
      </c>
      <c r="AO22" s="194" t="e">
        <f t="array" ref="AO22">SUMPRODUCT(計算_投入係数表_加工!$D159:$DS159, 生産額_中分類, IF(列分類振分=AO$3, 1, 0))/SUMPRODUCT(生産額_中分類, IF(列分類振分=AO$3, 1, 0))</f>
        <v>#DIV/0!</v>
      </c>
      <c r="AP22" s="194" t="e">
        <f t="array" ref="AP22">SUMPRODUCT(計算_投入係数表_加工!$D159:$DS159, 生産額_中分類, IF(列分類振分=AP$3, 1, 0))/SUMPRODUCT(生産額_中分類, IF(列分類振分=AP$3, 1, 0))</f>
        <v>#DIV/0!</v>
      </c>
      <c r="AQ22" s="194" t="e">
        <f t="array" ref="AQ22">SUMPRODUCT(計算_投入係数表_加工!$D159:$DS159, 生産額_中分類, IF(列分類振分=AQ$3, 1, 0))/SUMPRODUCT(生産額_中分類, IF(列分類振分=AQ$3, 1, 0))</f>
        <v>#DIV/0!</v>
      </c>
      <c r="AR22" s="194" t="e">
        <f t="array" ref="AR22">SUMPRODUCT(計算_投入係数表_加工!$D159:$DS159, 生産額_中分類, IF(列分類振分=AR$3, 1, 0))/SUMPRODUCT(生産額_中分類, IF(列分類振分=AR$3, 1, 0))</f>
        <v>#DIV/0!</v>
      </c>
      <c r="AS22" s="194" t="e">
        <f t="array" ref="AS22">SUMPRODUCT(計算_投入係数表_加工!$D159:$DS159, 生産額_中分類, IF(列分類振分=AS$3, 1, 0))/SUMPRODUCT(生産額_中分類, IF(列分類振分=AS$3, 1, 0))</f>
        <v>#DIV/0!</v>
      </c>
      <c r="AT22" s="194" t="e">
        <f t="array" ref="AT22">SUMPRODUCT(計算_投入係数表_加工!$D159:$DS159, 生産額_中分類, IF(列分類振分=AT$3, 1, 0))/SUMPRODUCT(生産額_中分類, IF(列分類振分=AT$3, 1, 0))</f>
        <v>#DIV/0!</v>
      </c>
      <c r="AU22" s="194" t="e">
        <f t="array" ref="AU22">SUMPRODUCT(計算_投入係数表_加工!$D159:$DS159, 生産額_中分類, IF(列分類振分=AU$3, 1, 0))/SUMPRODUCT(生産額_中分類, IF(列分類振分=AU$3, 1, 0))</f>
        <v>#DIV/0!</v>
      </c>
      <c r="AV22" s="194" t="e">
        <f t="array" ref="AV22">SUMPRODUCT(計算_投入係数表_加工!$D159:$DS159, 生産額_中分類, IF(列分類振分=AV$3, 1, 0))/SUMPRODUCT(生産額_中分類, IF(列分類振分=AV$3, 1, 0))</f>
        <v>#DIV/0!</v>
      </c>
      <c r="AW22" s="194" t="e">
        <f t="array" ref="AW22">SUMPRODUCT(計算_投入係数表_加工!$D159:$DS159, 生産額_中分類, IF(列分類振分=AW$3, 1, 0))/SUMPRODUCT(生産額_中分類, IF(列分類振分=AW$3, 1, 0))</f>
        <v>#DIV/0!</v>
      </c>
      <c r="AX22" s="194" t="e">
        <f t="array" ref="AX22">SUMPRODUCT(計算_投入係数表_加工!$D159:$DS159, 生産額_中分類, IF(列分類振分=AX$3, 1, 0))/SUMPRODUCT(生産額_中分類, IF(列分類振分=AX$3, 1, 0))</f>
        <v>#DIV/0!</v>
      </c>
      <c r="AY22" s="194" t="e">
        <f t="array" ref="AY22">SUMPRODUCT(計算_投入係数表_加工!$D159:$DS159, 生産額_中分類, IF(列分類振分=AY$3, 1, 0))/SUMPRODUCT(生産額_中分類, IF(列分類振分=AY$3, 1, 0))</f>
        <v>#DIV/0!</v>
      </c>
      <c r="AZ22" s="194" t="e">
        <f t="array" ref="AZ22">SUMPRODUCT(計算_投入係数表_加工!$D159:$DS159, 生産額_中分類, IF(列分類振分=AZ$3, 1, 0))/SUMPRODUCT(生産額_中分類, IF(列分類振分=AZ$3, 1, 0))</f>
        <v>#DIV/0!</v>
      </c>
      <c r="BA22" s="194" t="e">
        <f t="array" ref="BA22">SUMPRODUCT(計算_投入係数表_加工!$D159:$DS159, 生産額_中分類, IF(列分類振分=BA$3, 1, 0))/SUMPRODUCT(生産額_中分類, IF(列分類振分=BA$3, 1, 0))</f>
        <v>#DIV/0!</v>
      </c>
      <c r="BB22" s="194" t="e">
        <f t="array" ref="BB22">SUMPRODUCT(計算_投入係数表_加工!$D159:$DS159, 生産額_中分類, IF(列分類振分=BB$3, 1, 0))/SUMPRODUCT(生産額_中分類, IF(列分類振分=BB$3, 1, 0))</f>
        <v>#DIV/0!</v>
      </c>
      <c r="BC22" s="194" t="e">
        <f t="array" ref="BC22">SUMPRODUCT(計算_投入係数表_加工!$D159:$DS159, 生産額_中分類, IF(列分類振分=BC$3, 1, 0))/SUMPRODUCT(生産額_中分類, IF(列分類振分=BC$3, 1, 0))</f>
        <v>#DIV/0!</v>
      </c>
      <c r="BD22" s="194" t="e">
        <f t="array" ref="BD22">SUMPRODUCT(計算_投入係数表_加工!$D159:$DS159, 生産額_中分類, IF(列分類振分=BD$3, 1, 0))/SUMPRODUCT(生産額_中分類, IF(列分類振分=BD$3, 1, 0))</f>
        <v>#DIV/0!</v>
      </c>
      <c r="BE22" s="194" t="e">
        <f t="array" ref="BE22">SUMPRODUCT(計算_投入係数表_加工!$D159:$DS159, 生産額_中分類, IF(列分類振分=BE$3, 1, 0))/SUMPRODUCT(生産額_中分類, IF(列分類振分=BE$3, 1, 0))</f>
        <v>#DIV/0!</v>
      </c>
      <c r="BF22" s="194" t="e">
        <f t="array" ref="BF22">SUMPRODUCT(計算_投入係数表_加工!$D159:$DS159, 生産額_中分類, IF(列分類振分=BF$3, 1, 0))/SUMPRODUCT(生産額_中分類, IF(列分類振分=BF$3, 1, 0))</f>
        <v>#DIV/0!</v>
      </c>
      <c r="BG22" s="194" t="e">
        <f t="array" ref="BG22">SUMPRODUCT(計算_投入係数表_加工!$D159:$DS159, 生産額_中分類, IF(列分類振分=BG$3, 1, 0))/SUMPRODUCT(生産額_中分類, IF(列分類振分=BG$3, 1, 0))</f>
        <v>#DIV/0!</v>
      </c>
      <c r="BH22" s="194" t="e">
        <f t="array" ref="BH22">SUMPRODUCT(計算_投入係数表_加工!$D159:$DS159, 生産額_中分類, IF(列分類振分=BH$3, 1, 0))/SUMPRODUCT(生産額_中分類, IF(列分類振分=BH$3, 1, 0))</f>
        <v>#DIV/0!</v>
      </c>
      <c r="BI22" s="194" t="e">
        <f t="array" ref="BI22">SUMPRODUCT(計算_投入係数表_加工!$D159:$DS159, 生産額_中分類, IF(列分類振分=BI$3, 1, 0))/SUMPRODUCT(生産額_中分類, IF(列分類振分=BI$3, 1, 0))</f>
        <v>#DIV/0!</v>
      </c>
      <c r="BJ22" s="194" t="e">
        <f t="array" ref="BJ22">SUMPRODUCT(計算_投入係数表_加工!$D159:$DS159, 生産額_中分類, IF(列分類振分=BJ$3, 1, 0))/SUMPRODUCT(生産額_中分類, IF(列分類振分=BJ$3, 1, 0))</f>
        <v>#DIV/0!</v>
      </c>
      <c r="BK22" s="194" t="e">
        <f t="array" ref="BK22">SUMPRODUCT(計算_投入係数表_加工!$D159:$DS159, 生産額_中分類, IF(列分類振分=BK$3, 1, 0))/SUMPRODUCT(生産額_中分類, IF(列分類振分=BK$3, 1, 0))</f>
        <v>#DIV/0!</v>
      </c>
      <c r="BL22" s="194" t="e">
        <f t="array" ref="BL22">SUMPRODUCT(計算_投入係数表_加工!$D159:$DS159, 生産額_中分類, IF(列分類振分=BL$3, 1, 0))/SUMPRODUCT(生産額_中分類, IF(列分類振分=BL$3, 1, 0))</f>
        <v>#DIV/0!</v>
      </c>
      <c r="BM22" s="194" t="e">
        <f t="array" ref="BM22">SUMPRODUCT(計算_投入係数表_加工!$D159:$DS159, 生産額_中分類, IF(列分類振分=BM$3, 1, 0))/SUMPRODUCT(生産額_中分類, IF(列分類振分=BM$3, 1, 0))</f>
        <v>#DIV/0!</v>
      </c>
      <c r="BN22" s="194" t="e">
        <f t="array" ref="BN22">SUMPRODUCT(計算_投入係数表_加工!$D159:$DS159, 生産額_中分類, IF(列分類振分=BN$3, 1, 0))/SUMPRODUCT(生産額_中分類, IF(列分類振分=BN$3, 1, 0))</f>
        <v>#DIV/0!</v>
      </c>
      <c r="BO22" s="194" t="e">
        <f t="array" ref="BO22">SUMPRODUCT(計算_投入係数表_加工!$D159:$DS159, 生産額_中分類, IF(列分類振分=BO$3, 1, 0))/SUMPRODUCT(生産額_中分類, IF(列分類振分=BO$3, 1, 0))</f>
        <v>#DIV/0!</v>
      </c>
      <c r="BP22" s="194" t="e">
        <f t="array" ref="BP22">SUMPRODUCT(計算_投入係数表_加工!$D159:$DS159, 生産額_中分類, IF(列分類振分=BP$3, 1, 0))/SUMPRODUCT(生産額_中分類, IF(列分類振分=BP$3, 1, 0))</f>
        <v>#DIV/0!</v>
      </c>
      <c r="BQ22" s="194" t="e">
        <f t="array" ref="BQ22">SUMPRODUCT(計算_投入係数表_加工!$D159:$DS159, 生産額_中分類, IF(列分類振分=BQ$3, 1, 0))/SUMPRODUCT(生産額_中分類, IF(列分類振分=BQ$3, 1, 0))</f>
        <v>#DIV/0!</v>
      </c>
      <c r="BR22" s="194" t="e">
        <f t="array" ref="BR22">SUMPRODUCT(計算_投入係数表_加工!$D159:$DS159, 生産額_中分類, IF(列分類振分=BR$3, 1, 0))/SUMPRODUCT(生産額_中分類, IF(列分類振分=BR$3, 1, 0))</f>
        <v>#DIV/0!</v>
      </c>
      <c r="BS22" s="194" t="e">
        <f t="array" ref="BS22">SUMPRODUCT(計算_投入係数表_加工!$D159:$DS159, 生産額_中分類, IF(列分類振分=BS$3, 1, 0))/SUMPRODUCT(生産額_中分類, IF(列分類振分=BS$3, 1, 0))</f>
        <v>#DIV/0!</v>
      </c>
      <c r="BT22" s="194" t="e">
        <f t="array" ref="BT22">SUMPRODUCT(計算_投入係数表_加工!$D159:$DS159, 生産額_中分類, IF(列分類振分=BT$3, 1, 0))/SUMPRODUCT(生産額_中分類, IF(列分類振分=BT$3, 1, 0))</f>
        <v>#DIV/0!</v>
      </c>
      <c r="BU22" s="194" t="e">
        <f t="array" ref="BU22">SUMPRODUCT(計算_投入係数表_加工!$D159:$DS159, 生産額_中分類, IF(列分類振分=BU$3, 1, 0))/SUMPRODUCT(生産額_中分類, IF(列分類振分=BU$3, 1, 0))</f>
        <v>#DIV/0!</v>
      </c>
      <c r="BV22" s="194" t="e">
        <f t="array" ref="BV22">SUMPRODUCT(計算_投入係数表_加工!$D159:$DS159, 生産額_中分類, IF(列分類振分=BV$3, 1, 0))/SUMPRODUCT(生産額_中分類, IF(列分類振分=BV$3, 1, 0))</f>
        <v>#DIV/0!</v>
      </c>
      <c r="BW22" s="194" t="e">
        <f t="array" ref="BW22">SUMPRODUCT(計算_投入係数表_加工!$D159:$DS159, 生産額_中分類, IF(列分類振分=BW$3, 1, 0))/SUMPRODUCT(生産額_中分類, IF(列分類振分=BW$3, 1, 0))</f>
        <v>#DIV/0!</v>
      </c>
      <c r="BX22" s="194" t="e">
        <f t="array" ref="BX22">SUMPRODUCT(計算_投入係数表_加工!$D159:$DS159, 生産額_中分類, IF(列分類振分=BX$3, 1, 0))/SUMPRODUCT(生産額_中分類, IF(列分類振分=BX$3, 1, 0))</f>
        <v>#DIV/0!</v>
      </c>
      <c r="BY22" s="194" t="e">
        <f t="array" ref="BY22">SUMPRODUCT(計算_投入係数表_加工!$D159:$DS159, 生産額_中分類, IF(列分類振分=BY$3, 1, 0))/SUMPRODUCT(生産額_中分類, IF(列分類振分=BY$3, 1, 0))</f>
        <v>#DIV/0!</v>
      </c>
      <c r="BZ22" s="194" t="e">
        <f t="array" ref="BZ22">SUMPRODUCT(計算_投入係数表_加工!$D159:$DS159, 生産額_中分類, IF(列分類振分=BZ$3, 1, 0))/SUMPRODUCT(生産額_中分類, IF(列分類振分=BZ$3, 1, 0))</f>
        <v>#DIV/0!</v>
      </c>
      <c r="CA22" s="194" t="e">
        <f t="array" ref="CA22">SUMPRODUCT(計算_投入係数表_加工!$D159:$DS159, 生産額_中分類, IF(列分類振分=CA$3, 1, 0))/SUMPRODUCT(生産額_中分類, IF(列分類振分=CA$3, 1, 0))</f>
        <v>#DIV/0!</v>
      </c>
      <c r="CB22" s="194" t="e">
        <f t="array" ref="CB22">SUMPRODUCT(計算_投入係数表_加工!$D159:$DS159, 生産額_中分類, IF(列分類振分=CB$3, 1, 0))/SUMPRODUCT(生産額_中分類, IF(列分類振分=CB$3, 1, 0))</f>
        <v>#DIV/0!</v>
      </c>
      <c r="CC22" s="194" t="e">
        <f t="array" ref="CC22">SUMPRODUCT(計算_投入係数表_加工!$D159:$DS159, 生産額_中分類, IF(列分類振分=CC$3, 1, 0))/SUMPRODUCT(生産額_中分類, IF(列分類振分=CC$3, 1, 0))</f>
        <v>#DIV/0!</v>
      </c>
      <c r="CD22" s="194" t="e">
        <f t="array" ref="CD22">SUMPRODUCT(計算_投入係数表_加工!$D159:$DS159, 生産額_中分類, IF(列分類振分=CD$3, 1, 0))/SUMPRODUCT(生産額_中分類, IF(列分類振分=CD$3, 1, 0))</f>
        <v>#DIV/0!</v>
      </c>
      <c r="CE22" s="194" t="e">
        <f t="array" ref="CE22">SUMPRODUCT(計算_投入係数表_加工!$D159:$DS159, 生産額_中分類, IF(列分類振分=CE$3, 1, 0))/SUMPRODUCT(生産額_中分類, IF(列分類振分=CE$3, 1, 0))</f>
        <v>#DIV/0!</v>
      </c>
      <c r="CF22" s="194" t="e">
        <f t="array" ref="CF22">SUMPRODUCT(計算_投入係数表_加工!$D159:$DS159, 生産額_中分類, IF(列分類振分=CF$3, 1, 0))/SUMPRODUCT(生産額_中分類, IF(列分類振分=CF$3, 1, 0))</f>
        <v>#DIV/0!</v>
      </c>
      <c r="CG22" s="194" t="e">
        <f t="array" ref="CG22">SUMPRODUCT(計算_投入係数表_加工!$D159:$DS159, 生産額_中分類, IF(列分類振分=CG$3, 1, 0))/SUMPRODUCT(生産額_中分類, IF(列分類振分=CG$3, 1, 0))</f>
        <v>#DIV/0!</v>
      </c>
      <c r="CH22" s="194" t="e">
        <f t="array" ref="CH22">SUMPRODUCT(計算_投入係数表_加工!$D159:$DS159, 生産額_中分類, IF(列分類振分=CH$3, 1, 0))/SUMPRODUCT(生産額_中分類, IF(列分類振分=CH$3, 1, 0))</f>
        <v>#DIV/0!</v>
      </c>
      <c r="CI22" s="194" t="e">
        <f t="array" ref="CI22">SUMPRODUCT(計算_投入係数表_加工!$D159:$DS159, 生産額_中分類, IF(列分類振分=CI$3, 1, 0))/SUMPRODUCT(生産額_中分類, IF(列分類振分=CI$3, 1, 0))</f>
        <v>#DIV/0!</v>
      </c>
      <c r="CJ22" s="194" t="e">
        <f t="array" ref="CJ22">SUMPRODUCT(計算_投入係数表_加工!$D159:$DS159, 生産額_中分類, IF(列分類振分=CJ$3, 1, 0))/SUMPRODUCT(生産額_中分類, IF(列分類振分=CJ$3, 1, 0))</f>
        <v>#DIV/0!</v>
      </c>
      <c r="CK22" s="194" t="e">
        <f t="array" ref="CK22">SUMPRODUCT(計算_投入係数表_加工!$D159:$DS159, 生産額_中分類, IF(列分類振分=CK$3, 1, 0))/SUMPRODUCT(生産額_中分類, IF(列分類振分=CK$3, 1, 0))</f>
        <v>#DIV/0!</v>
      </c>
      <c r="CL22" s="194" t="e">
        <f t="array" ref="CL22">SUMPRODUCT(計算_投入係数表_加工!$D159:$DS159, 生産額_中分類, IF(列分類振分=CL$3, 1, 0))/SUMPRODUCT(生産額_中分類, IF(列分類振分=CL$3, 1, 0))</f>
        <v>#DIV/0!</v>
      </c>
      <c r="CM22" s="194" t="e">
        <f t="array" ref="CM22">SUMPRODUCT(計算_投入係数表_加工!$D159:$DS159, 生産額_中分類, IF(列分類振分=CM$3, 1, 0))/SUMPRODUCT(生産額_中分類, IF(列分類振分=CM$3, 1, 0))</f>
        <v>#DIV/0!</v>
      </c>
      <c r="CN22" s="194" t="e">
        <f t="array" ref="CN22">SUMPRODUCT(計算_投入係数表_加工!$D159:$DS159, 生産額_中分類, IF(列分類振分=CN$3, 1, 0))/SUMPRODUCT(生産額_中分類, IF(列分類振分=CN$3, 1, 0))</f>
        <v>#DIV/0!</v>
      </c>
      <c r="CO22" s="194" t="e">
        <f t="array" ref="CO22">SUMPRODUCT(計算_投入係数表_加工!$D159:$DS159, 生産額_中分類, IF(列分類振分=CO$3, 1, 0))/SUMPRODUCT(生産額_中分類, IF(列分類振分=CO$3, 1, 0))</f>
        <v>#DIV/0!</v>
      </c>
      <c r="CP22" s="194" t="e">
        <f t="array" ref="CP22">SUMPRODUCT(計算_投入係数表_加工!$D159:$DS159, 生産額_中分類, IF(列分類振分=CP$3, 1, 0))/SUMPRODUCT(生産額_中分類, IF(列分類振分=CP$3, 1, 0))</f>
        <v>#DIV/0!</v>
      </c>
      <c r="CQ22" s="194" t="e">
        <f t="array" ref="CQ22">SUMPRODUCT(計算_投入係数表_加工!$D159:$DS159, 生産額_中分類, IF(列分類振分=CQ$3, 1, 0))/SUMPRODUCT(生産額_中分類, IF(列分類振分=CQ$3, 1, 0))</f>
        <v>#DIV/0!</v>
      </c>
      <c r="CR22" s="194" t="e">
        <f t="array" ref="CR22">SUMPRODUCT(計算_投入係数表_加工!$D159:$DS159, 生産額_中分類, IF(列分類振分=CR$3, 1, 0))/SUMPRODUCT(生産額_中分類, IF(列分類振分=CR$3, 1, 0))</f>
        <v>#DIV/0!</v>
      </c>
      <c r="CS22" s="194" t="e">
        <f t="array" ref="CS22">SUMPRODUCT(計算_投入係数表_加工!$D159:$DS159, 生産額_中分類, IF(列分類振分=CS$3, 1, 0))/SUMPRODUCT(生産額_中分類, IF(列分類振分=CS$3, 1, 0))</f>
        <v>#DIV/0!</v>
      </c>
      <c r="CT22" s="194" t="e">
        <f t="array" ref="CT22">SUMPRODUCT(計算_投入係数表_加工!$D159:$DS159, 生産額_中分類, IF(列分類振分=CT$3, 1, 0))/SUMPRODUCT(生産額_中分類, IF(列分類振分=CT$3, 1, 0))</f>
        <v>#DIV/0!</v>
      </c>
      <c r="CU22" s="194" t="e">
        <f t="array" ref="CU22">SUMPRODUCT(計算_投入係数表_加工!$D159:$DS159, 生産額_中分類, IF(列分類振分=CU$3, 1, 0))/SUMPRODUCT(生産額_中分類, IF(列分類振分=CU$3, 1, 0))</f>
        <v>#DIV/0!</v>
      </c>
      <c r="CV22" s="194" t="e">
        <f t="array" ref="CV22">SUMPRODUCT(計算_投入係数表_加工!$D159:$DS159, 生産額_中分類, IF(列分類振分=CV$3, 1, 0))/SUMPRODUCT(生産額_中分類, IF(列分類振分=CV$3, 1, 0))</f>
        <v>#DIV/0!</v>
      </c>
      <c r="CW22" s="194" t="e">
        <f t="array" ref="CW22">SUMPRODUCT(計算_投入係数表_加工!$D159:$DS159, 生産額_中分類, IF(列分類振分=CW$3, 1, 0))/SUMPRODUCT(生産額_中分類, IF(列分類振分=CW$3, 1, 0))</f>
        <v>#DIV/0!</v>
      </c>
      <c r="CX22" s="194" t="e">
        <f t="array" ref="CX22">SUMPRODUCT(計算_投入係数表_加工!$D159:$DS159, 生産額_中分類, IF(列分類振分=CX$3, 1, 0))/SUMPRODUCT(生産額_中分類, IF(列分類振分=CX$3, 1, 0))</f>
        <v>#DIV/0!</v>
      </c>
      <c r="CY22" s="194" t="e">
        <f t="array" ref="CY22">SUMPRODUCT(計算_投入係数表_加工!$D159:$DS159, 生産額_中分類, IF(列分類振分=CY$3, 1, 0))/SUMPRODUCT(生産額_中分類, IF(列分類振分=CY$3, 1, 0))</f>
        <v>#DIV/0!</v>
      </c>
      <c r="CZ22" s="194" t="e">
        <f t="array" ref="CZ22">SUMPRODUCT(計算_投入係数表_加工!$D159:$DS159, 生産額_中分類, IF(列分類振分=CZ$3, 1, 0))/SUMPRODUCT(生産額_中分類, IF(列分類振分=CZ$3, 1, 0))</f>
        <v>#DIV/0!</v>
      </c>
      <c r="DA22" s="194" t="e">
        <f t="array" ref="DA22">SUMPRODUCT(計算_投入係数表_加工!$D159:$DS159, 生産額_中分類, IF(列分類振分=DA$3, 1, 0))/SUMPRODUCT(生産額_中分類, IF(列分類振分=DA$3, 1, 0))</f>
        <v>#DIV/0!</v>
      </c>
      <c r="DB22" s="194" t="e">
        <f t="array" ref="DB22">SUMPRODUCT(計算_投入係数表_加工!$D159:$DS159, 生産額_中分類, IF(列分類振分=DB$3, 1, 0))/SUMPRODUCT(生産額_中分類, IF(列分類振分=DB$3, 1, 0))</f>
        <v>#DIV/0!</v>
      </c>
      <c r="DC22" s="194" t="e">
        <f t="array" ref="DC22">SUMPRODUCT(計算_投入係数表_加工!$D159:$DS159, 生産額_中分類, IF(列分類振分=DC$3, 1, 0))/SUMPRODUCT(生産額_中分類, IF(列分類振分=DC$3, 1, 0))</f>
        <v>#DIV/0!</v>
      </c>
      <c r="DD22" s="194" t="e">
        <f t="array" ref="DD22">SUMPRODUCT(計算_投入係数表_加工!$D159:$DS159, 生産額_中分類, IF(列分類振分=DD$3, 1, 0))/SUMPRODUCT(生産額_中分類, IF(列分類振分=DD$3, 1, 0))</f>
        <v>#DIV/0!</v>
      </c>
      <c r="DE22" s="194" t="e">
        <f t="array" ref="DE22">SUMPRODUCT(計算_投入係数表_加工!$D159:$DS159, 生産額_中分類, IF(列分類振分=DE$3, 1, 0))/SUMPRODUCT(生産額_中分類, IF(列分類振分=DE$3, 1, 0))</f>
        <v>#DIV/0!</v>
      </c>
      <c r="DF22" s="194" t="e">
        <f t="array" ref="DF22">SUMPRODUCT(計算_投入係数表_加工!$D159:$DS159, 生産額_中分類, IF(列分類振分=DF$3, 1, 0))/SUMPRODUCT(生産額_中分類, IF(列分類振分=DF$3, 1, 0))</f>
        <v>#DIV/0!</v>
      </c>
      <c r="DG22" s="194" t="e">
        <f t="array" ref="DG22">SUMPRODUCT(計算_投入係数表_加工!$D159:$DS159, 生産額_中分類, IF(列分類振分=DG$3, 1, 0))/SUMPRODUCT(生産額_中分類, IF(列分類振分=DG$3, 1, 0))</f>
        <v>#DIV/0!</v>
      </c>
      <c r="DH22" s="194" t="e">
        <f t="array" ref="DH22">SUMPRODUCT(計算_投入係数表_加工!$D159:$DS159, 生産額_中分類, IF(列分類振分=DH$3, 1, 0))/SUMPRODUCT(生産額_中分類, IF(列分類振分=DH$3, 1, 0))</f>
        <v>#DIV/0!</v>
      </c>
      <c r="DI22" s="194" t="e">
        <f t="array" ref="DI22">SUMPRODUCT(計算_投入係数表_加工!$D159:$DS159, 生産額_中分類, IF(列分類振分=DI$3, 1, 0))/SUMPRODUCT(生産額_中分類, IF(列分類振分=DI$3, 1, 0))</f>
        <v>#DIV/0!</v>
      </c>
      <c r="DJ22" s="194" t="e">
        <f t="array" ref="DJ22">SUMPRODUCT(計算_投入係数表_加工!$D159:$DS159, 生産額_中分類, IF(列分類振分=DJ$3, 1, 0))/SUMPRODUCT(生産額_中分類, IF(列分類振分=DJ$3, 1, 0))</f>
        <v>#DIV/0!</v>
      </c>
      <c r="DK22" s="194" t="e">
        <f t="array" ref="DK22">SUMPRODUCT(計算_投入係数表_加工!$D159:$DS159, 生産額_中分類, IF(列分類振分=DK$3, 1, 0))/SUMPRODUCT(生産額_中分類, IF(列分類振分=DK$3, 1, 0))</f>
        <v>#DIV/0!</v>
      </c>
      <c r="DL22" s="194" t="e">
        <f t="array" ref="DL22">SUMPRODUCT(計算_投入係数表_加工!$D159:$DS159, 生産額_中分類, IF(列分類振分=DL$3, 1, 0))/SUMPRODUCT(生産額_中分類, IF(列分類振分=DL$3, 1, 0))</f>
        <v>#DIV/0!</v>
      </c>
      <c r="DM22" s="194" t="e">
        <f t="array" ref="DM22">SUMPRODUCT(計算_投入係数表_加工!$D159:$DS159, 生産額_中分類, IF(列分類振分=DM$3, 1, 0))/SUMPRODUCT(生産額_中分類, IF(列分類振分=DM$3, 1, 0))</f>
        <v>#DIV/0!</v>
      </c>
      <c r="DN22" s="194" t="e">
        <f t="array" ref="DN22">SUMPRODUCT(計算_投入係数表_加工!$D159:$DS159, 生産額_中分類, IF(列分類振分=DN$3, 1, 0))/SUMPRODUCT(生産額_中分類, IF(列分類振分=DN$3, 1, 0))</f>
        <v>#DIV/0!</v>
      </c>
      <c r="DO22" s="194" t="e">
        <f t="array" ref="DO22">SUMPRODUCT(計算_投入係数表_加工!$D159:$DS159, 生産額_中分類, IF(列分類振分=DO$3, 1, 0))/SUMPRODUCT(生産額_中分類, IF(列分類振分=DO$3, 1, 0))</f>
        <v>#DIV/0!</v>
      </c>
      <c r="DP22" s="194" t="e">
        <f t="array" ref="DP22">SUMPRODUCT(計算_投入係数表_加工!$D159:$DS159, 生産額_中分類, IF(列分類振分=DP$3, 1, 0))/SUMPRODUCT(生産額_中分類, IF(列分類振分=DP$3, 1, 0))</f>
        <v>#DIV/0!</v>
      </c>
      <c r="DQ22" s="194" t="e">
        <f t="array" ref="DQ22">SUMPRODUCT(計算_投入係数表_加工!$D159:$DS159, 生産額_中分類, IF(列分類振分=DQ$3, 1, 0))/SUMPRODUCT(生産額_中分類, IF(列分類振分=DQ$3, 1, 0))</f>
        <v>#DIV/0!</v>
      </c>
      <c r="DR22" s="194" t="e">
        <f t="array" ref="DR22">SUMPRODUCT(計算_投入係数表_加工!$D159:$DS159, 生産額_中分類, IF(列分類振分=DR$3, 1, 0))/SUMPRODUCT(生産額_中分類, IF(列分類振分=DR$3, 1, 0))</f>
        <v>#DIV/0!</v>
      </c>
      <c r="DS22" s="194" t="e">
        <f t="array" ref="DS22">SUMPRODUCT(計算_投入係数表_加工!$D159:$DS159, 生産額_中分類, IF(列分類振分=DS$3, 1, 0))/SUMPRODUCT(生産額_中分類, IF(列分類振分=DS$3, 1, 0))</f>
        <v>#DIV/0!</v>
      </c>
      <c r="DT22" s="23">
        <f>SUMIF(振分, $C22, 計算_投入係数表_加工!DT$4:DT$123)</f>
        <v>0</v>
      </c>
    </row>
    <row r="23" spans="2:124" x14ac:dyDescent="0.25">
      <c r="B23" s="53">
        <v>20</v>
      </c>
      <c r="C23" s="198" t="str">
        <v>-</v>
      </c>
      <c r="D23" s="199">
        <f t="array" ref="D23">SUMPRODUCT(計算_投入係数表_加工!$D160:$DS160, 生産額_中分類, IF(列分類振分=D$3, 1, 0))/SUMPRODUCT(生産額_中分類, IF(列分類振分=D$3, 1, 0))</f>
        <v>0</v>
      </c>
      <c r="E23" s="200">
        <f t="array" ref="E23">SUMPRODUCT(計算_投入係数表_加工!$D160:$DS160, 生産額_中分類, IF(列分類振分=E$3, 1, 0))/SUMPRODUCT(生産額_中分類, IF(列分類振分=E$3, 1, 0))</f>
        <v>0</v>
      </c>
      <c r="F23" s="200">
        <f t="array" ref="F23">SUMPRODUCT(計算_投入係数表_加工!$D160:$DS160, 生産額_中分類, IF(列分類振分=F$3, 1, 0))/SUMPRODUCT(生産額_中分類, IF(列分類振分=F$3, 1, 0))</f>
        <v>0</v>
      </c>
      <c r="G23" s="200">
        <f t="array" ref="G23">SUMPRODUCT(計算_投入係数表_加工!$D160:$DS160, 生産額_中分類, IF(列分類振分=G$3, 1, 0))/SUMPRODUCT(生産額_中分類, IF(列分類振分=G$3, 1, 0))</f>
        <v>0</v>
      </c>
      <c r="H23" s="200">
        <f t="array" ref="H23">SUMPRODUCT(計算_投入係数表_加工!$D160:$DS160, 生産額_中分類, IF(列分類振分=H$3, 1, 0))/SUMPRODUCT(生産額_中分類, IF(列分類振分=H$3, 1, 0))</f>
        <v>0</v>
      </c>
      <c r="I23" s="200">
        <f t="array" ref="I23">SUMPRODUCT(計算_投入係数表_加工!$D160:$DS160, 生産額_中分類, IF(列分類振分=I$3, 1, 0))/SUMPRODUCT(生産額_中分類, IF(列分類振分=I$3, 1, 0))</f>
        <v>0</v>
      </c>
      <c r="J23" s="200">
        <f t="array" ref="J23">SUMPRODUCT(計算_投入係数表_加工!$D160:$DS160, 生産額_中分類, IF(列分類振分=J$3, 1, 0))/SUMPRODUCT(生産額_中分類, IF(列分類振分=J$3, 1, 0))</f>
        <v>0</v>
      </c>
      <c r="K23" s="200">
        <f t="array" ref="K23">SUMPRODUCT(計算_投入係数表_加工!$D160:$DS160, 生産額_中分類, IF(列分類振分=K$3, 1, 0))/SUMPRODUCT(生産額_中分類, IF(列分類振分=K$3, 1, 0))</f>
        <v>0</v>
      </c>
      <c r="L23" s="200">
        <f t="array" ref="L23">SUMPRODUCT(計算_投入係数表_加工!$D160:$DS160, 生産額_中分類, IF(列分類振分=L$3, 1, 0))/SUMPRODUCT(生産額_中分類, IF(列分類振分=L$3, 1, 0))</f>
        <v>0</v>
      </c>
      <c r="M23" s="200">
        <f t="array" ref="M23">SUMPRODUCT(計算_投入係数表_加工!$D160:$DS160, 生産額_中分類, IF(列分類振分=M$3, 1, 0))/SUMPRODUCT(生産額_中分類, IF(列分類振分=M$3, 1, 0))</f>
        <v>0</v>
      </c>
      <c r="N23" s="200">
        <f t="array" ref="N23">SUMPRODUCT(計算_投入係数表_加工!$D160:$DS160, 生産額_中分類, IF(列分類振分=N$3, 1, 0))/SUMPRODUCT(生産額_中分類, IF(列分類振分=N$3, 1, 0))</f>
        <v>0</v>
      </c>
      <c r="O23" s="200">
        <f t="array" ref="O23">SUMPRODUCT(計算_投入係数表_加工!$D160:$DS160, 生産額_中分類, IF(列分類振分=O$3, 1, 0))/SUMPRODUCT(生産額_中分類, IF(列分類振分=O$3, 1, 0))</f>
        <v>0</v>
      </c>
      <c r="P23" s="200">
        <f t="array" ref="P23">SUMPRODUCT(計算_投入係数表_加工!$D160:$DS160, 生産額_中分類, IF(列分類振分=P$3, 1, 0))/SUMPRODUCT(生産額_中分類, IF(列分類振分=P$3, 1, 0))</f>
        <v>0</v>
      </c>
      <c r="Q23" s="200" t="e">
        <f t="array" ref="Q23">SUMPRODUCT(計算_投入係数表_加工!$D160:$DS160, 生産額_中分類, IF(列分類振分=Q$3, 1, 0))/SUMPRODUCT(生産額_中分類, IF(列分類振分=Q$3, 1, 0))</f>
        <v>#DIV/0!</v>
      </c>
      <c r="R23" s="200" t="e">
        <f t="array" ref="R23">SUMPRODUCT(計算_投入係数表_加工!$D160:$DS160, 生産額_中分類, IF(列分類振分=R$3, 1, 0))/SUMPRODUCT(生産額_中分類, IF(列分類振分=R$3, 1, 0))</f>
        <v>#DIV/0!</v>
      </c>
      <c r="S23" s="200" t="e">
        <f t="array" ref="S23">SUMPRODUCT(計算_投入係数表_加工!$D160:$DS160, 生産額_中分類, IF(列分類振分=S$3, 1, 0))/SUMPRODUCT(生産額_中分類, IF(列分類振分=S$3, 1, 0))</f>
        <v>#DIV/0!</v>
      </c>
      <c r="T23" s="200" t="e">
        <f t="array" ref="T23">SUMPRODUCT(計算_投入係数表_加工!$D160:$DS160, 生産額_中分類, IF(列分類振分=T$3, 1, 0))/SUMPRODUCT(生産額_中分類, IF(列分類振分=T$3, 1, 0))</f>
        <v>#DIV/0!</v>
      </c>
      <c r="U23" s="200" t="e">
        <f t="array" ref="U23">SUMPRODUCT(計算_投入係数表_加工!$D160:$DS160, 生産額_中分類, IF(列分類振分=U$3, 1, 0))/SUMPRODUCT(生産額_中分類, IF(列分類振分=U$3, 1, 0))</f>
        <v>#DIV/0!</v>
      </c>
      <c r="V23" s="200" t="e">
        <f t="array" ref="V23">SUMPRODUCT(計算_投入係数表_加工!$D160:$DS160, 生産額_中分類, IF(列分類振分=V$3, 1, 0))/SUMPRODUCT(生産額_中分類, IF(列分類振分=V$3, 1, 0))</f>
        <v>#DIV/0!</v>
      </c>
      <c r="W23" s="200" t="e">
        <f t="array" ref="W23">SUMPRODUCT(計算_投入係数表_加工!$D160:$DS160, 生産額_中分類, IF(列分類振分=W$3, 1, 0))/SUMPRODUCT(生産額_中分類, IF(列分類振分=W$3, 1, 0))</f>
        <v>#DIV/0!</v>
      </c>
      <c r="X23" s="200" t="e">
        <f t="array" ref="X23">SUMPRODUCT(計算_投入係数表_加工!$D160:$DS160, 生産額_中分類, IF(列分類振分=X$3, 1, 0))/SUMPRODUCT(生産額_中分類, IF(列分類振分=X$3, 1, 0))</f>
        <v>#DIV/0!</v>
      </c>
      <c r="Y23" s="200" t="e">
        <f t="array" ref="Y23">SUMPRODUCT(計算_投入係数表_加工!$D160:$DS160, 生産額_中分類, IF(列分類振分=Y$3, 1, 0))/SUMPRODUCT(生産額_中分類, IF(列分類振分=Y$3, 1, 0))</f>
        <v>#DIV/0!</v>
      </c>
      <c r="Z23" s="200" t="e">
        <f t="array" ref="Z23">SUMPRODUCT(計算_投入係数表_加工!$D160:$DS160, 生産額_中分類, IF(列分類振分=Z$3, 1, 0))/SUMPRODUCT(生産額_中分類, IF(列分類振分=Z$3, 1, 0))</f>
        <v>#DIV/0!</v>
      </c>
      <c r="AA23" s="200" t="e">
        <f t="array" ref="AA23">SUMPRODUCT(計算_投入係数表_加工!$D160:$DS160, 生産額_中分類, IF(列分類振分=AA$3, 1, 0))/SUMPRODUCT(生産額_中分類, IF(列分類振分=AA$3, 1, 0))</f>
        <v>#DIV/0!</v>
      </c>
      <c r="AB23" s="200" t="e">
        <f t="array" ref="AB23">SUMPRODUCT(計算_投入係数表_加工!$D160:$DS160, 生産額_中分類, IF(列分類振分=AB$3, 1, 0))/SUMPRODUCT(生産額_中分類, IF(列分類振分=AB$3, 1, 0))</f>
        <v>#DIV/0!</v>
      </c>
      <c r="AC23" s="200" t="e">
        <f t="array" ref="AC23">SUMPRODUCT(計算_投入係数表_加工!$D160:$DS160, 生産額_中分類, IF(列分類振分=AC$3, 1, 0))/SUMPRODUCT(生産額_中分類, IF(列分類振分=AC$3, 1, 0))</f>
        <v>#DIV/0!</v>
      </c>
      <c r="AD23" s="200" t="e">
        <f t="array" ref="AD23">SUMPRODUCT(計算_投入係数表_加工!$D160:$DS160, 生産額_中分類, IF(列分類振分=AD$3, 1, 0))/SUMPRODUCT(生産額_中分類, IF(列分類振分=AD$3, 1, 0))</f>
        <v>#DIV/0!</v>
      </c>
      <c r="AE23" s="200" t="e">
        <f t="array" ref="AE23">SUMPRODUCT(計算_投入係数表_加工!$D160:$DS160, 生産額_中分類, IF(列分類振分=AE$3, 1, 0))/SUMPRODUCT(生産額_中分類, IF(列分類振分=AE$3, 1, 0))</f>
        <v>#DIV/0!</v>
      </c>
      <c r="AF23" s="200" t="e">
        <f t="array" ref="AF23">SUMPRODUCT(計算_投入係数表_加工!$D160:$DS160, 生産額_中分類, IF(列分類振分=AF$3, 1, 0))/SUMPRODUCT(生産額_中分類, IF(列分類振分=AF$3, 1, 0))</f>
        <v>#DIV/0!</v>
      </c>
      <c r="AG23" s="200" t="e">
        <f t="array" ref="AG23">SUMPRODUCT(計算_投入係数表_加工!$D160:$DS160, 生産額_中分類, IF(列分類振分=AG$3, 1, 0))/SUMPRODUCT(生産額_中分類, IF(列分類振分=AG$3, 1, 0))</f>
        <v>#DIV/0!</v>
      </c>
      <c r="AH23" s="200" t="e">
        <f t="array" ref="AH23">SUMPRODUCT(計算_投入係数表_加工!$D160:$DS160, 生産額_中分類, IF(列分類振分=AH$3, 1, 0))/SUMPRODUCT(生産額_中分類, IF(列分類振分=AH$3, 1, 0))</f>
        <v>#DIV/0!</v>
      </c>
      <c r="AI23" s="200" t="e">
        <f t="array" ref="AI23">SUMPRODUCT(計算_投入係数表_加工!$D160:$DS160, 生産額_中分類, IF(列分類振分=AI$3, 1, 0))/SUMPRODUCT(生産額_中分類, IF(列分類振分=AI$3, 1, 0))</f>
        <v>#DIV/0!</v>
      </c>
      <c r="AJ23" s="200" t="e">
        <f t="array" ref="AJ23">SUMPRODUCT(計算_投入係数表_加工!$D160:$DS160, 生産額_中分類, IF(列分類振分=AJ$3, 1, 0))/SUMPRODUCT(生産額_中分類, IF(列分類振分=AJ$3, 1, 0))</f>
        <v>#DIV/0!</v>
      </c>
      <c r="AK23" s="200" t="e">
        <f t="array" ref="AK23">SUMPRODUCT(計算_投入係数表_加工!$D160:$DS160, 生産額_中分類, IF(列分類振分=AK$3, 1, 0))/SUMPRODUCT(生産額_中分類, IF(列分類振分=AK$3, 1, 0))</f>
        <v>#DIV/0!</v>
      </c>
      <c r="AL23" s="200" t="e">
        <f t="array" ref="AL23">SUMPRODUCT(計算_投入係数表_加工!$D160:$DS160, 生産額_中分類, IF(列分類振分=AL$3, 1, 0))/SUMPRODUCT(生産額_中分類, IF(列分類振分=AL$3, 1, 0))</f>
        <v>#DIV/0!</v>
      </c>
      <c r="AM23" s="200" t="e">
        <f t="array" ref="AM23">SUMPRODUCT(計算_投入係数表_加工!$D160:$DS160, 生産額_中分類, IF(列分類振分=AM$3, 1, 0))/SUMPRODUCT(生産額_中分類, IF(列分類振分=AM$3, 1, 0))</f>
        <v>#DIV/0!</v>
      </c>
      <c r="AN23" s="200" t="e">
        <f t="array" ref="AN23">SUMPRODUCT(計算_投入係数表_加工!$D160:$DS160, 生産額_中分類, IF(列分類振分=AN$3, 1, 0))/SUMPRODUCT(生産額_中分類, IF(列分類振分=AN$3, 1, 0))</f>
        <v>#DIV/0!</v>
      </c>
      <c r="AO23" s="200" t="e">
        <f t="array" ref="AO23">SUMPRODUCT(計算_投入係数表_加工!$D160:$DS160, 生産額_中分類, IF(列分類振分=AO$3, 1, 0))/SUMPRODUCT(生産額_中分類, IF(列分類振分=AO$3, 1, 0))</f>
        <v>#DIV/0!</v>
      </c>
      <c r="AP23" s="200" t="e">
        <f t="array" ref="AP23">SUMPRODUCT(計算_投入係数表_加工!$D160:$DS160, 生産額_中分類, IF(列分類振分=AP$3, 1, 0))/SUMPRODUCT(生産額_中分類, IF(列分類振分=AP$3, 1, 0))</f>
        <v>#DIV/0!</v>
      </c>
      <c r="AQ23" s="200" t="e">
        <f t="array" ref="AQ23">SUMPRODUCT(計算_投入係数表_加工!$D160:$DS160, 生産額_中分類, IF(列分類振分=AQ$3, 1, 0))/SUMPRODUCT(生産額_中分類, IF(列分類振分=AQ$3, 1, 0))</f>
        <v>#DIV/0!</v>
      </c>
      <c r="AR23" s="200" t="e">
        <f t="array" ref="AR23">SUMPRODUCT(計算_投入係数表_加工!$D160:$DS160, 生産額_中分類, IF(列分類振分=AR$3, 1, 0))/SUMPRODUCT(生産額_中分類, IF(列分類振分=AR$3, 1, 0))</f>
        <v>#DIV/0!</v>
      </c>
      <c r="AS23" s="200" t="e">
        <f t="array" ref="AS23">SUMPRODUCT(計算_投入係数表_加工!$D160:$DS160, 生産額_中分類, IF(列分類振分=AS$3, 1, 0))/SUMPRODUCT(生産額_中分類, IF(列分類振分=AS$3, 1, 0))</f>
        <v>#DIV/0!</v>
      </c>
      <c r="AT23" s="200" t="e">
        <f t="array" ref="AT23">SUMPRODUCT(計算_投入係数表_加工!$D160:$DS160, 生産額_中分類, IF(列分類振分=AT$3, 1, 0))/SUMPRODUCT(生産額_中分類, IF(列分類振分=AT$3, 1, 0))</f>
        <v>#DIV/0!</v>
      </c>
      <c r="AU23" s="200" t="e">
        <f t="array" ref="AU23">SUMPRODUCT(計算_投入係数表_加工!$D160:$DS160, 生産額_中分類, IF(列分類振分=AU$3, 1, 0))/SUMPRODUCT(生産額_中分類, IF(列分類振分=AU$3, 1, 0))</f>
        <v>#DIV/0!</v>
      </c>
      <c r="AV23" s="200" t="e">
        <f t="array" ref="AV23">SUMPRODUCT(計算_投入係数表_加工!$D160:$DS160, 生産額_中分類, IF(列分類振分=AV$3, 1, 0))/SUMPRODUCT(生産額_中分類, IF(列分類振分=AV$3, 1, 0))</f>
        <v>#DIV/0!</v>
      </c>
      <c r="AW23" s="200" t="e">
        <f t="array" ref="AW23">SUMPRODUCT(計算_投入係数表_加工!$D160:$DS160, 生産額_中分類, IF(列分類振分=AW$3, 1, 0))/SUMPRODUCT(生産額_中分類, IF(列分類振分=AW$3, 1, 0))</f>
        <v>#DIV/0!</v>
      </c>
      <c r="AX23" s="200" t="e">
        <f t="array" ref="AX23">SUMPRODUCT(計算_投入係数表_加工!$D160:$DS160, 生産額_中分類, IF(列分類振分=AX$3, 1, 0))/SUMPRODUCT(生産額_中分類, IF(列分類振分=AX$3, 1, 0))</f>
        <v>#DIV/0!</v>
      </c>
      <c r="AY23" s="200" t="e">
        <f t="array" ref="AY23">SUMPRODUCT(計算_投入係数表_加工!$D160:$DS160, 生産額_中分類, IF(列分類振分=AY$3, 1, 0))/SUMPRODUCT(生産額_中分類, IF(列分類振分=AY$3, 1, 0))</f>
        <v>#DIV/0!</v>
      </c>
      <c r="AZ23" s="200" t="e">
        <f t="array" ref="AZ23">SUMPRODUCT(計算_投入係数表_加工!$D160:$DS160, 生産額_中分類, IF(列分類振分=AZ$3, 1, 0))/SUMPRODUCT(生産額_中分類, IF(列分類振分=AZ$3, 1, 0))</f>
        <v>#DIV/0!</v>
      </c>
      <c r="BA23" s="200" t="e">
        <f t="array" ref="BA23">SUMPRODUCT(計算_投入係数表_加工!$D160:$DS160, 生産額_中分類, IF(列分類振分=BA$3, 1, 0))/SUMPRODUCT(生産額_中分類, IF(列分類振分=BA$3, 1, 0))</f>
        <v>#DIV/0!</v>
      </c>
      <c r="BB23" s="200" t="e">
        <f t="array" ref="BB23">SUMPRODUCT(計算_投入係数表_加工!$D160:$DS160, 生産額_中分類, IF(列分類振分=BB$3, 1, 0))/SUMPRODUCT(生産額_中分類, IF(列分類振分=BB$3, 1, 0))</f>
        <v>#DIV/0!</v>
      </c>
      <c r="BC23" s="200" t="e">
        <f t="array" ref="BC23">SUMPRODUCT(計算_投入係数表_加工!$D160:$DS160, 生産額_中分類, IF(列分類振分=BC$3, 1, 0))/SUMPRODUCT(生産額_中分類, IF(列分類振分=BC$3, 1, 0))</f>
        <v>#DIV/0!</v>
      </c>
      <c r="BD23" s="200" t="e">
        <f t="array" ref="BD23">SUMPRODUCT(計算_投入係数表_加工!$D160:$DS160, 生産額_中分類, IF(列分類振分=BD$3, 1, 0))/SUMPRODUCT(生産額_中分類, IF(列分類振分=BD$3, 1, 0))</f>
        <v>#DIV/0!</v>
      </c>
      <c r="BE23" s="200" t="e">
        <f t="array" ref="BE23">SUMPRODUCT(計算_投入係数表_加工!$D160:$DS160, 生産額_中分類, IF(列分類振分=BE$3, 1, 0))/SUMPRODUCT(生産額_中分類, IF(列分類振分=BE$3, 1, 0))</f>
        <v>#DIV/0!</v>
      </c>
      <c r="BF23" s="200" t="e">
        <f t="array" ref="BF23">SUMPRODUCT(計算_投入係数表_加工!$D160:$DS160, 生産額_中分類, IF(列分類振分=BF$3, 1, 0))/SUMPRODUCT(生産額_中分類, IF(列分類振分=BF$3, 1, 0))</f>
        <v>#DIV/0!</v>
      </c>
      <c r="BG23" s="200" t="e">
        <f t="array" ref="BG23">SUMPRODUCT(計算_投入係数表_加工!$D160:$DS160, 生産額_中分類, IF(列分類振分=BG$3, 1, 0))/SUMPRODUCT(生産額_中分類, IF(列分類振分=BG$3, 1, 0))</f>
        <v>#DIV/0!</v>
      </c>
      <c r="BH23" s="200" t="e">
        <f t="array" ref="BH23">SUMPRODUCT(計算_投入係数表_加工!$D160:$DS160, 生産額_中分類, IF(列分類振分=BH$3, 1, 0))/SUMPRODUCT(生産額_中分類, IF(列分類振分=BH$3, 1, 0))</f>
        <v>#DIV/0!</v>
      </c>
      <c r="BI23" s="200" t="e">
        <f t="array" ref="BI23">SUMPRODUCT(計算_投入係数表_加工!$D160:$DS160, 生産額_中分類, IF(列分類振分=BI$3, 1, 0))/SUMPRODUCT(生産額_中分類, IF(列分類振分=BI$3, 1, 0))</f>
        <v>#DIV/0!</v>
      </c>
      <c r="BJ23" s="200" t="e">
        <f t="array" ref="BJ23">SUMPRODUCT(計算_投入係数表_加工!$D160:$DS160, 生産額_中分類, IF(列分類振分=BJ$3, 1, 0))/SUMPRODUCT(生産額_中分類, IF(列分類振分=BJ$3, 1, 0))</f>
        <v>#DIV/0!</v>
      </c>
      <c r="BK23" s="200" t="e">
        <f t="array" ref="BK23">SUMPRODUCT(計算_投入係数表_加工!$D160:$DS160, 生産額_中分類, IF(列分類振分=BK$3, 1, 0))/SUMPRODUCT(生産額_中分類, IF(列分類振分=BK$3, 1, 0))</f>
        <v>#DIV/0!</v>
      </c>
      <c r="BL23" s="200" t="e">
        <f t="array" ref="BL23">SUMPRODUCT(計算_投入係数表_加工!$D160:$DS160, 生産額_中分類, IF(列分類振分=BL$3, 1, 0))/SUMPRODUCT(生産額_中分類, IF(列分類振分=BL$3, 1, 0))</f>
        <v>#DIV/0!</v>
      </c>
      <c r="BM23" s="200" t="e">
        <f t="array" ref="BM23">SUMPRODUCT(計算_投入係数表_加工!$D160:$DS160, 生産額_中分類, IF(列分類振分=BM$3, 1, 0))/SUMPRODUCT(生産額_中分類, IF(列分類振分=BM$3, 1, 0))</f>
        <v>#DIV/0!</v>
      </c>
      <c r="BN23" s="200" t="e">
        <f t="array" ref="BN23">SUMPRODUCT(計算_投入係数表_加工!$D160:$DS160, 生産額_中分類, IF(列分類振分=BN$3, 1, 0))/SUMPRODUCT(生産額_中分類, IF(列分類振分=BN$3, 1, 0))</f>
        <v>#DIV/0!</v>
      </c>
      <c r="BO23" s="200" t="e">
        <f t="array" ref="BO23">SUMPRODUCT(計算_投入係数表_加工!$D160:$DS160, 生産額_中分類, IF(列分類振分=BO$3, 1, 0))/SUMPRODUCT(生産額_中分類, IF(列分類振分=BO$3, 1, 0))</f>
        <v>#DIV/0!</v>
      </c>
      <c r="BP23" s="200" t="e">
        <f t="array" ref="BP23">SUMPRODUCT(計算_投入係数表_加工!$D160:$DS160, 生産額_中分類, IF(列分類振分=BP$3, 1, 0))/SUMPRODUCT(生産額_中分類, IF(列分類振分=BP$3, 1, 0))</f>
        <v>#DIV/0!</v>
      </c>
      <c r="BQ23" s="200" t="e">
        <f t="array" ref="BQ23">SUMPRODUCT(計算_投入係数表_加工!$D160:$DS160, 生産額_中分類, IF(列分類振分=BQ$3, 1, 0))/SUMPRODUCT(生産額_中分類, IF(列分類振分=BQ$3, 1, 0))</f>
        <v>#DIV/0!</v>
      </c>
      <c r="BR23" s="200" t="e">
        <f t="array" ref="BR23">SUMPRODUCT(計算_投入係数表_加工!$D160:$DS160, 生産額_中分類, IF(列分類振分=BR$3, 1, 0))/SUMPRODUCT(生産額_中分類, IF(列分類振分=BR$3, 1, 0))</f>
        <v>#DIV/0!</v>
      </c>
      <c r="BS23" s="200" t="e">
        <f t="array" ref="BS23">SUMPRODUCT(計算_投入係数表_加工!$D160:$DS160, 生産額_中分類, IF(列分類振分=BS$3, 1, 0))/SUMPRODUCT(生産額_中分類, IF(列分類振分=BS$3, 1, 0))</f>
        <v>#DIV/0!</v>
      </c>
      <c r="BT23" s="200" t="e">
        <f t="array" ref="BT23">SUMPRODUCT(計算_投入係数表_加工!$D160:$DS160, 生産額_中分類, IF(列分類振分=BT$3, 1, 0))/SUMPRODUCT(生産額_中分類, IF(列分類振分=BT$3, 1, 0))</f>
        <v>#DIV/0!</v>
      </c>
      <c r="BU23" s="200" t="e">
        <f t="array" ref="BU23">SUMPRODUCT(計算_投入係数表_加工!$D160:$DS160, 生産額_中分類, IF(列分類振分=BU$3, 1, 0))/SUMPRODUCT(生産額_中分類, IF(列分類振分=BU$3, 1, 0))</f>
        <v>#DIV/0!</v>
      </c>
      <c r="BV23" s="200" t="e">
        <f t="array" ref="BV23">SUMPRODUCT(計算_投入係数表_加工!$D160:$DS160, 生産額_中分類, IF(列分類振分=BV$3, 1, 0))/SUMPRODUCT(生産額_中分類, IF(列分類振分=BV$3, 1, 0))</f>
        <v>#DIV/0!</v>
      </c>
      <c r="BW23" s="200" t="e">
        <f t="array" ref="BW23">SUMPRODUCT(計算_投入係数表_加工!$D160:$DS160, 生産額_中分類, IF(列分類振分=BW$3, 1, 0))/SUMPRODUCT(生産額_中分類, IF(列分類振分=BW$3, 1, 0))</f>
        <v>#DIV/0!</v>
      </c>
      <c r="BX23" s="200" t="e">
        <f t="array" ref="BX23">SUMPRODUCT(計算_投入係数表_加工!$D160:$DS160, 生産額_中分類, IF(列分類振分=BX$3, 1, 0))/SUMPRODUCT(生産額_中分類, IF(列分類振分=BX$3, 1, 0))</f>
        <v>#DIV/0!</v>
      </c>
      <c r="BY23" s="200" t="e">
        <f t="array" ref="BY23">SUMPRODUCT(計算_投入係数表_加工!$D160:$DS160, 生産額_中分類, IF(列分類振分=BY$3, 1, 0))/SUMPRODUCT(生産額_中分類, IF(列分類振分=BY$3, 1, 0))</f>
        <v>#DIV/0!</v>
      </c>
      <c r="BZ23" s="200" t="e">
        <f t="array" ref="BZ23">SUMPRODUCT(計算_投入係数表_加工!$D160:$DS160, 生産額_中分類, IF(列分類振分=BZ$3, 1, 0))/SUMPRODUCT(生産額_中分類, IF(列分類振分=BZ$3, 1, 0))</f>
        <v>#DIV/0!</v>
      </c>
      <c r="CA23" s="200" t="e">
        <f t="array" ref="CA23">SUMPRODUCT(計算_投入係数表_加工!$D160:$DS160, 生産額_中分類, IF(列分類振分=CA$3, 1, 0))/SUMPRODUCT(生産額_中分類, IF(列分類振分=CA$3, 1, 0))</f>
        <v>#DIV/0!</v>
      </c>
      <c r="CB23" s="200" t="e">
        <f t="array" ref="CB23">SUMPRODUCT(計算_投入係数表_加工!$D160:$DS160, 生産額_中分類, IF(列分類振分=CB$3, 1, 0))/SUMPRODUCT(生産額_中分類, IF(列分類振分=CB$3, 1, 0))</f>
        <v>#DIV/0!</v>
      </c>
      <c r="CC23" s="200" t="e">
        <f t="array" ref="CC23">SUMPRODUCT(計算_投入係数表_加工!$D160:$DS160, 生産額_中分類, IF(列分類振分=CC$3, 1, 0))/SUMPRODUCT(生産額_中分類, IF(列分類振分=CC$3, 1, 0))</f>
        <v>#DIV/0!</v>
      </c>
      <c r="CD23" s="200" t="e">
        <f t="array" ref="CD23">SUMPRODUCT(計算_投入係数表_加工!$D160:$DS160, 生産額_中分類, IF(列分類振分=CD$3, 1, 0))/SUMPRODUCT(生産額_中分類, IF(列分類振分=CD$3, 1, 0))</f>
        <v>#DIV/0!</v>
      </c>
      <c r="CE23" s="200" t="e">
        <f t="array" ref="CE23">SUMPRODUCT(計算_投入係数表_加工!$D160:$DS160, 生産額_中分類, IF(列分類振分=CE$3, 1, 0))/SUMPRODUCT(生産額_中分類, IF(列分類振分=CE$3, 1, 0))</f>
        <v>#DIV/0!</v>
      </c>
      <c r="CF23" s="200" t="e">
        <f t="array" ref="CF23">SUMPRODUCT(計算_投入係数表_加工!$D160:$DS160, 生産額_中分類, IF(列分類振分=CF$3, 1, 0))/SUMPRODUCT(生産額_中分類, IF(列分類振分=CF$3, 1, 0))</f>
        <v>#DIV/0!</v>
      </c>
      <c r="CG23" s="200" t="e">
        <f t="array" ref="CG23">SUMPRODUCT(計算_投入係数表_加工!$D160:$DS160, 生産額_中分類, IF(列分類振分=CG$3, 1, 0))/SUMPRODUCT(生産額_中分類, IF(列分類振分=CG$3, 1, 0))</f>
        <v>#DIV/0!</v>
      </c>
      <c r="CH23" s="200" t="e">
        <f t="array" ref="CH23">SUMPRODUCT(計算_投入係数表_加工!$D160:$DS160, 生産額_中分類, IF(列分類振分=CH$3, 1, 0))/SUMPRODUCT(生産額_中分類, IF(列分類振分=CH$3, 1, 0))</f>
        <v>#DIV/0!</v>
      </c>
      <c r="CI23" s="200" t="e">
        <f t="array" ref="CI23">SUMPRODUCT(計算_投入係数表_加工!$D160:$DS160, 生産額_中分類, IF(列分類振分=CI$3, 1, 0))/SUMPRODUCT(生産額_中分類, IF(列分類振分=CI$3, 1, 0))</f>
        <v>#DIV/0!</v>
      </c>
      <c r="CJ23" s="200" t="e">
        <f t="array" ref="CJ23">SUMPRODUCT(計算_投入係数表_加工!$D160:$DS160, 生産額_中分類, IF(列分類振分=CJ$3, 1, 0))/SUMPRODUCT(生産額_中分類, IF(列分類振分=CJ$3, 1, 0))</f>
        <v>#DIV/0!</v>
      </c>
      <c r="CK23" s="200" t="e">
        <f t="array" ref="CK23">SUMPRODUCT(計算_投入係数表_加工!$D160:$DS160, 生産額_中分類, IF(列分類振分=CK$3, 1, 0))/SUMPRODUCT(生産額_中分類, IF(列分類振分=CK$3, 1, 0))</f>
        <v>#DIV/0!</v>
      </c>
      <c r="CL23" s="200" t="e">
        <f t="array" ref="CL23">SUMPRODUCT(計算_投入係数表_加工!$D160:$DS160, 生産額_中分類, IF(列分類振分=CL$3, 1, 0))/SUMPRODUCT(生産額_中分類, IF(列分類振分=CL$3, 1, 0))</f>
        <v>#DIV/0!</v>
      </c>
      <c r="CM23" s="200" t="e">
        <f t="array" ref="CM23">SUMPRODUCT(計算_投入係数表_加工!$D160:$DS160, 生産額_中分類, IF(列分類振分=CM$3, 1, 0))/SUMPRODUCT(生産額_中分類, IF(列分類振分=CM$3, 1, 0))</f>
        <v>#DIV/0!</v>
      </c>
      <c r="CN23" s="200" t="e">
        <f t="array" ref="CN23">SUMPRODUCT(計算_投入係数表_加工!$D160:$DS160, 生産額_中分類, IF(列分類振分=CN$3, 1, 0))/SUMPRODUCT(生産額_中分類, IF(列分類振分=CN$3, 1, 0))</f>
        <v>#DIV/0!</v>
      </c>
      <c r="CO23" s="200" t="e">
        <f t="array" ref="CO23">SUMPRODUCT(計算_投入係数表_加工!$D160:$DS160, 生産額_中分類, IF(列分類振分=CO$3, 1, 0))/SUMPRODUCT(生産額_中分類, IF(列分類振分=CO$3, 1, 0))</f>
        <v>#DIV/0!</v>
      </c>
      <c r="CP23" s="200" t="e">
        <f t="array" ref="CP23">SUMPRODUCT(計算_投入係数表_加工!$D160:$DS160, 生産額_中分類, IF(列分類振分=CP$3, 1, 0))/SUMPRODUCT(生産額_中分類, IF(列分類振分=CP$3, 1, 0))</f>
        <v>#DIV/0!</v>
      </c>
      <c r="CQ23" s="200" t="e">
        <f t="array" ref="CQ23">SUMPRODUCT(計算_投入係数表_加工!$D160:$DS160, 生産額_中分類, IF(列分類振分=CQ$3, 1, 0))/SUMPRODUCT(生産額_中分類, IF(列分類振分=CQ$3, 1, 0))</f>
        <v>#DIV/0!</v>
      </c>
      <c r="CR23" s="200" t="e">
        <f t="array" ref="CR23">SUMPRODUCT(計算_投入係数表_加工!$D160:$DS160, 生産額_中分類, IF(列分類振分=CR$3, 1, 0))/SUMPRODUCT(生産額_中分類, IF(列分類振分=CR$3, 1, 0))</f>
        <v>#DIV/0!</v>
      </c>
      <c r="CS23" s="200" t="e">
        <f t="array" ref="CS23">SUMPRODUCT(計算_投入係数表_加工!$D160:$DS160, 生産額_中分類, IF(列分類振分=CS$3, 1, 0))/SUMPRODUCT(生産額_中分類, IF(列分類振分=CS$3, 1, 0))</f>
        <v>#DIV/0!</v>
      </c>
      <c r="CT23" s="200" t="e">
        <f t="array" ref="CT23">SUMPRODUCT(計算_投入係数表_加工!$D160:$DS160, 生産額_中分類, IF(列分類振分=CT$3, 1, 0))/SUMPRODUCT(生産額_中分類, IF(列分類振分=CT$3, 1, 0))</f>
        <v>#DIV/0!</v>
      </c>
      <c r="CU23" s="200" t="e">
        <f t="array" ref="CU23">SUMPRODUCT(計算_投入係数表_加工!$D160:$DS160, 生産額_中分類, IF(列分類振分=CU$3, 1, 0))/SUMPRODUCT(生産額_中分類, IF(列分類振分=CU$3, 1, 0))</f>
        <v>#DIV/0!</v>
      </c>
      <c r="CV23" s="200" t="e">
        <f t="array" ref="CV23">SUMPRODUCT(計算_投入係数表_加工!$D160:$DS160, 生産額_中分類, IF(列分類振分=CV$3, 1, 0))/SUMPRODUCT(生産額_中分類, IF(列分類振分=CV$3, 1, 0))</f>
        <v>#DIV/0!</v>
      </c>
      <c r="CW23" s="200" t="e">
        <f t="array" ref="CW23">SUMPRODUCT(計算_投入係数表_加工!$D160:$DS160, 生産額_中分類, IF(列分類振分=CW$3, 1, 0))/SUMPRODUCT(生産額_中分類, IF(列分類振分=CW$3, 1, 0))</f>
        <v>#DIV/0!</v>
      </c>
      <c r="CX23" s="200" t="e">
        <f t="array" ref="CX23">SUMPRODUCT(計算_投入係数表_加工!$D160:$DS160, 生産額_中分類, IF(列分類振分=CX$3, 1, 0))/SUMPRODUCT(生産額_中分類, IF(列分類振分=CX$3, 1, 0))</f>
        <v>#DIV/0!</v>
      </c>
      <c r="CY23" s="200" t="e">
        <f t="array" ref="CY23">SUMPRODUCT(計算_投入係数表_加工!$D160:$DS160, 生産額_中分類, IF(列分類振分=CY$3, 1, 0))/SUMPRODUCT(生産額_中分類, IF(列分類振分=CY$3, 1, 0))</f>
        <v>#DIV/0!</v>
      </c>
      <c r="CZ23" s="200" t="e">
        <f t="array" ref="CZ23">SUMPRODUCT(計算_投入係数表_加工!$D160:$DS160, 生産額_中分類, IF(列分類振分=CZ$3, 1, 0))/SUMPRODUCT(生産額_中分類, IF(列分類振分=CZ$3, 1, 0))</f>
        <v>#DIV/0!</v>
      </c>
      <c r="DA23" s="200" t="e">
        <f t="array" ref="DA23">SUMPRODUCT(計算_投入係数表_加工!$D160:$DS160, 生産額_中分類, IF(列分類振分=DA$3, 1, 0))/SUMPRODUCT(生産額_中分類, IF(列分類振分=DA$3, 1, 0))</f>
        <v>#DIV/0!</v>
      </c>
      <c r="DB23" s="200" t="e">
        <f t="array" ref="DB23">SUMPRODUCT(計算_投入係数表_加工!$D160:$DS160, 生産額_中分類, IF(列分類振分=DB$3, 1, 0))/SUMPRODUCT(生産額_中分類, IF(列分類振分=DB$3, 1, 0))</f>
        <v>#DIV/0!</v>
      </c>
      <c r="DC23" s="200" t="e">
        <f t="array" ref="DC23">SUMPRODUCT(計算_投入係数表_加工!$D160:$DS160, 生産額_中分類, IF(列分類振分=DC$3, 1, 0))/SUMPRODUCT(生産額_中分類, IF(列分類振分=DC$3, 1, 0))</f>
        <v>#DIV/0!</v>
      </c>
      <c r="DD23" s="200" t="e">
        <f t="array" ref="DD23">SUMPRODUCT(計算_投入係数表_加工!$D160:$DS160, 生産額_中分類, IF(列分類振分=DD$3, 1, 0))/SUMPRODUCT(生産額_中分類, IF(列分類振分=DD$3, 1, 0))</f>
        <v>#DIV/0!</v>
      </c>
      <c r="DE23" s="200" t="e">
        <f t="array" ref="DE23">SUMPRODUCT(計算_投入係数表_加工!$D160:$DS160, 生産額_中分類, IF(列分類振分=DE$3, 1, 0))/SUMPRODUCT(生産額_中分類, IF(列分類振分=DE$3, 1, 0))</f>
        <v>#DIV/0!</v>
      </c>
      <c r="DF23" s="200" t="e">
        <f t="array" ref="DF23">SUMPRODUCT(計算_投入係数表_加工!$D160:$DS160, 生産額_中分類, IF(列分類振分=DF$3, 1, 0))/SUMPRODUCT(生産額_中分類, IF(列分類振分=DF$3, 1, 0))</f>
        <v>#DIV/0!</v>
      </c>
      <c r="DG23" s="200" t="e">
        <f t="array" ref="DG23">SUMPRODUCT(計算_投入係数表_加工!$D160:$DS160, 生産額_中分類, IF(列分類振分=DG$3, 1, 0))/SUMPRODUCT(生産額_中分類, IF(列分類振分=DG$3, 1, 0))</f>
        <v>#DIV/0!</v>
      </c>
      <c r="DH23" s="200" t="e">
        <f t="array" ref="DH23">SUMPRODUCT(計算_投入係数表_加工!$D160:$DS160, 生産額_中分類, IF(列分類振分=DH$3, 1, 0))/SUMPRODUCT(生産額_中分類, IF(列分類振分=DH$3, 1, 0))</f>
        <v>#DIV/0!</v>
      </c>
      <c r="DI23" s="200" t="e">
        <f t="array" ref="DI23">SUMPRODUCT(計算_投入係数表_加工!$D160:$DS160, 生産額_中分類, IF(列分類振分=DI$3, 1, 0))/SUMPRODUCT(生産額_中分類, IF(列分類振分=DI$3, 1, 0))</f>
        <v>#DIV/0!</v>
      </c>
      <c r="DJ23" s="200" t="e">
        <f t="array" ref="DJ23">SUMPRODUCT(計算_投入係数表_加工!$D160:$DS160, 生産額_中分類, IF(列分類振分=DJ$3, 1, 0))/SUMPRODUCT(生産額_中分類, IF(列分類振分=DJ$3, 1, 0))</f>
        <v>#DIV/0!</v>
      </c>
      <c r="DK23" s="200" t="e">
        <f t="array" ref="DK23">SUMPRODUCT(計算_投入係数表_加工!$D160:$DS160, 生産額_中分類, IF(列分類振分=DK$3, 1, 0))/SUMPRODUCT(生産額_中分類, IF(列分類振分=DK$3, 1, 0))</f>
        <v>#DIV/0!</v>
      </c>
      <c r="DL23" s="200" t="e">
        <f t="array" ref="DL23">SUMPRODUCT(計算_投入係数表_加工!$D160:$DS160, 生産額_中分類, IF(列分類振分=DL$3, 1, 0))/SUMPRODUCT(生産額_中分類, IF(列分類振分=DL$3, 1, 0))</f>
        <v>#DIV/0!</v>
      </c>
      <c r="DM23" s="200" t="e">
        <f t="array" ref="DM23">SUMPRODUCT(計算_投入係数表_加工!$D160:$DS160, 生産額_中分類, IF(列分類振分=DM$3, 1, 0))/SUMPRODUCT(生産額_中分類, IF(列分類振分=DM$3, 1, 0))</f>
        <v>#DIV/0!</v>
      </c>
      <c r="DN23" s="200" t="e">
        <f t="array" ref="DN23">SUMPRODUCT(計算_投入係数表_加工!$D160:$DS160, 生産額_中分類, IF(列分類振分=DN$3, 1, 0))/SUMPRODUCT(生産額_中分類, IF(列分類振分=DN$3, 1, 0))</f>
        <v>#DIV/0!</v>
      </c>
      <c r="DO23" s="200" t="e">
        <f t="array" ref="DO23">SUMPRODUCT(計算_投入係数表_加工!$D160:$DS160, 生産額_中分類, IF(列分類振分=DO$3, 1, 0))/SUMPRODUCT(生産額_中分類, IF(列分類振分=DO$3, 1, 0))</f>
        <v>#DIV/0!</v>
      </c>
      <c r="DP23" s="200" t="e">
        <f t="array" ref="DP23">SUMPRODUCT(計算_投入係数表_加工!$D160:$DS160, 生産額_中分類, IF(列分類振分=DP$3, 1, 0))/SUMPRODUCT(生産額_中分類, IF(列分類振分=DP$3, 1, 0))</f>
        <v>#DIV/0!</v>
      </c>
      <c r="DQ23" s="200" t="e">
        <f t="array" ref="DQ23">SUMPRODUCT(計算_投入係数表_加工!$D160:$DS160, 生産額_中分類, IF(列分類振分=DQ$3, 1, 0))/SUMPRODUCT(生産額_中分類, IF(列分類振分=DQ$3, 1, 0))</f>
        <v>#DIV/0!</v>
      </c>
      <c r="DR23" s="200" t="e">
        <f t="array" ref="DR23">SUMPRODUCT(計算_投入係数表_加工!$D160:$DS160, 生産額_中分類, IF(列分類振分=DR$3, 1, 0))/SUMPRODUCT(生産額_中分類, IF(列分類振分=DR$3, 1, 0))</f>
        <v>#DIV/0!</v>
      </c>
      <c r="DS23" s="200" t="e">
        <f t="array" ref="DS23">SUMPRODUCT(計算_投入係数表_加工!$D160:$DS160, 生産額_中分類, IF(列分類振分=DS$3, 1, 0))/SUMPRODUCT(生産額_中分類, IF(列分類振分=DS$3, 1, 0))</f>
        <v>#DIV/0!</v>
      </c>
      <c r="DT23" s="25">
        <f>SUMIF(振分, $C23, 計算_投入係数表_加工!DT$4:DT$123)</f>
        <v>0</v>
      </c>
    </row>
    <row r="24" spans="2:124" x14ac:dyDescent="0.25">
      <c r="B24" s="53">
        <v>21</v>
      </c>
      <c r="C24" s="192" t="str">
        <v>-</v>
      </c>
      <c r="D24" s="193">
        <f t="array" ref="D24">SUMPRODUCT(計算_投入係数表_加工!$D161:$DS161, 生産額_中分類, IF(列分類振分=D$3, 1, 0))/SUMPRODUCT(生産額_中分類, IF(列分類振分=D$3, 1, 0))</f>
        <v>0</v>
      </c>
      <c r="E24" s="194">
        <f t="array" ref="E24">SUMPRODUCT(計算_投入係数表_加工!$D161:$DS161, 生産額_中分類, IF(列分類振分=E$3, 1, 0))/SUMPRODUCT(生産額_中分類, IF(列分類振分=E$3, 1, 0))</f>
        <v>0</v>
      </c>
      <c r="F24" s="194">
        <f t="array" ref="F24">SUMPRODUCT(計算_投入係数表_加工!$D161:$DS161, 生産額_中分類, IF(列分類振分=F$3, 1, 0))/SUMPRODUCT(生産額_中分類, IF(列分類振分=F$3, 1, 0))</f>
        <v>0</v>
      </c>
      <c r="G24" s="194">
        <f t="array" ref="G24">SUMPRODUCT(計算_投入係数表_加工!$D161:$DS161, 生産額_中分類, IF(列分類振分=G$3, 1, 0))/SUMPRODUCT(生産額_中分類, IF(列分類振分=G$3, 1, 0))</f>
        <v>0</v>
      </c>
      <c r="H24" s="194">
        <f t="array" ref="H24">SUMPRODUCT(計算_投入係数表_加工!$D161:$DS161, 生産額_中分類, IF(列分類振分=H$3, 1, 0))/SUMPRODUCT(生産額_中分類, IF(列分類振分=H$3, 1, 0))</f>
        <v>0</v>
      </c>
      <c r="I24" s="194">
        <f t="array" ref="I24">SUMPRODUCT(計算_投入係数表_加工!$D161:$DS161, 生産額_中分類, IF(列分類振分=I$3, 1, 0))/SUMPRODUCT(生産額_中分類, IF(列分類振分=I$3, 1, 0))</f>
        <v>0</v>
      </c>
      <c r="J24" s="194">
        <f t="array" ref="J24">SUMPRODUCT(計算_投入係数表_加工!$D161:$DS161, 生産額_中分類, IF(列分類振分=J$3, 1, 0))/SUMPRODUCT(生産額_中分類, IF(列分類振分=J$3, 1, 0))</f>
        <v>0</v>
      </c>
      <c r="K24" s="194">
        <f t="array" ref="K24">SUMPRODUCT(計算_投入係数表_加工!$D161:$DS161, 生産額_中分類, IF(列分類振分=K$3, 1, 0))/SUMPRODUCT(生産額_中分類, IF(列分類振分=K$3, 1, 0))</f>
        <v>0</v>
      </c>
      <c r="L24" s="194">
        <f t="array" ref="L24">SUMPRODUCT(計算_投入係数表_加工!$D161:$DS161, 生産額_中分類, IF(列分類振分=L$3, 1, 0))/SUMPRODUCT(生産額_中分類, IF(列分類振分=L$3, 1, 0))</f>
        <v>0</v>
      </c>
      <c r="M24" s="194">
        <f t="array" ref="M24">SUMPRODUCT(計算_投入係数表_加工!$D161:$DS161, 生産額_中分類, IF(列分類振分=M$3, 1, 0))/SUMPRODUCT(生産額_中分類, IF(列分類振分=M$3, 1, 0))</f>
        <v>0</v>
      </c>
      <c r="N24" s="194">
        <f t="array" ref="N24">SUMPRODUCT(計算_投入係数表_加工!$D161:$DS161, 生産額_中分類, IF(列分類振分=N$3, 1, 0))/SUMPRODUCT(生産額_中分類, IF(列分類振分=N$3, 1, 0))</f>
        <v>0</v>
      </c>
      <c r="O24" s="194">
        <f t="array" ref="O24">SUMPRODUCT(計算_投入係数表_加工!$D161:$DS161, 生産額_中分類, IF(列分類振分=O$3, 1, 0))/SUMPRODUCT(生産額_中分類, IF(列分類振分=O$3, 1, 0))</f>
        <v>0</v>
      </c>
      <c r="P24" s="194">
        <f t="array" ref="P24">SUMPRODUCT(計算_投入係数表_加工!$D161:$DS161, 生産額_中分類, IF(列分類振分=P$3, 1, 0))/SUMPRODUCT(生産額_中分類, IF(列分類振分=P$3, 1, 0))</f>
        <v>0</v>
      </c>
      <c r="Q24" s="194" t="e">
        <f t="array" ref="Q24">SUMPRODUCT(計算_投入係数表_加工!$D161:$DS161, 生産額_中分類, IF(列分類振分=Q$3, 1, 0))/SUMPRODUCT(生産額_中分類, IF(列分類振分=Q$3, 1, 0))</f>
        <v>#DIV/0!</v>
      </c>
      <c r="R24" s="194" t="e">
        <f t="array" ref="R24">SUMPRODUCT(計算_投入係数表_加工!$D161:$DS161, 生産額_中分類, IF(列分類振分=R$3, 1, 0))/SUMPRODUCT(生産額_中分類, IF(列分類振分=R$3, 1, 0))</f>
        <v>#DIV/0!</v>
      </c>
      <c r="S24" s="194" t="e">
        <f t="array" ref="S24">SUMPRODUCT(計算_投入係数表_加工!$D161:$DS161, 生産額_中分類, IF(列分類振分=S$3, 1, 0))/SUMPRODUCT(生産額_中分類, IF(列分類振分=S$3, 1, 0))</f>
        <v>#DIV/0!</v>
      </c>
      <c r="T24" s="194" t="e">
        <f t="array" ref="T24">SUMPRODUCT(計算_投入係数表_加工!$D161:$DS161, 生産額_中分類, IF(列分類振分=T$3, 1, 0))/SUMPRODUCT(生産額_中分類, IF(列分類振分=T$3, 1, 0))</f>
        <v>#DIV/0!</v>
      </c>
      <c r="U24" s="194" t="e">
        <f t="array" ref="U24">SUMPRODUCT(計算_投入係数表_加工!$D161:$DS161, 生産額_中分類, IF(列分類振分=U$3, 1, 0))/SUMPRODUCT(生産額_中分類, IF(列分類振分=U$3, 1, 0))</f>
        <v>#DIV/0!</v>
      </c>
      <c r="V24" s="194" t="e">
        <f t="array" ref="V24">SUMPRODUCT(計算_投入係数表_加工!$D161:$DS161, 生産額_中分類, IF(列分類振分=V$3, 1, 0))/SUMPRODUCT(生産額_中分類, IF(列分類振分=V$3, 1, 0))</f>
        <v>#DIV/0!</v>
      </c>
      <c r="W24" s="194" t="e">
        <f t="array" ref="W24">SUMPRODUCT(計算_投入係数表_加工!$D161:$DS161, 生産額_中分類, IF(列分類振分=W$3, 1, 0))/SUMPRODUCT(生産額_中分類, IF(列分類振分=W$3, 1, 0))</f>
        <v>#DIV/0!</v>
      </c>
      <c r="X24" s="194" t="e">
        <f t="array" ref="X24">SUMPRODUCT(計算_投入係数表_加工!$D161:$DS161, 生産額_中分類, IF(列分類振分=X$3, 1, 0))/SUMPRODUCT(生産額_中分類, IF(列分類振分=X$3, 1, 0))</f>
        <v>#DIV/0!</v>
      </c>
      <c r="Y24" s="194" t="e">
        <f t="array" ref="Y24">SUMPRODUCT(計算_投入係数表_加工!$D161:$DS161, 生産額_中分類, IF(列分類振分=Y$3, 1, 0))/SUMPRODUCT(生産額_中分類, IF(列分類振分=Y$3, 1, 0))</f>
        <v>#DIV/0!</v>
      </c>
      <c r="Z24" s="194" t="e">
        <f t="array" ref="Z24">SUMPRODUCT(計算_投入係数表_加工!$D161:$DS161, 生産額_中分類, IF(列分類振分=Z$3, 1, 0))/SUMPRODUCT(生産額_中分類, IF(列分類振分=Z$3, 1, 0))</f>
        <v>#DIV/0!</v>
      </c>
      <c r="AA24" s="194" t="e">
        <f t="array" ref="AA24">SUMPRODUCT(計算_投入係数表_加工!$D161:$DS161, 生産額_中分類, IF(列分類振分=AA$3, 1, 0))/SUMPRODUCT(生産額_中分類, IF(列分類振分=AA$3, 1, 0))</f>
        <v>#DIV/0!</v>
      </c>
      <c r="AB24" s="194" t="e">
        <f t="array" ref="AB24">SUMPRODUCT(計算_投入係数表_加工!$D161:$DS161, 生産額_中分類, IF(列分類振分=AB$3, 1, 0))/SUMPRODUCT(生産額_中分類, IF(列分類振分=AB$3, 1, 0))</f>
        <v>#DIV/0!</v>
      </c>
      <c r="AC24" s="194" t="e">
        <f t="array" ref="AC24">SUMPRODUCT(計算_投入係数表_加工!$D161:$DS161, 生産額_中分類, IF(列分類振分=AC$3, 1, 0))/SUMPRODUCT(生産額_中分類, IF(列分類振分=AC$3, 1, 0))</f>
        <v>#DIV/0!</v>
      </c>
      <c r="AD24" s="194" t="e">
        <f t="array" ref="AD24">SUMPRODUCT(計算_投入係数表_加工!$D161:$DS161, 生産額_中分類, IF(列分類振分=AD$3, 1, 0))/SUMPRODUCT(生産額_中分類, IF(列分類振分=AD$3, 1, 0))</f>
        <v>#DIV/0!</v>
      </c>
      <c r="AE24" s="194" t="e">
        <f t="array" ref="AE24">SUMPRODUCT(計算_投入係数表_加工!$D161:$DS161, 生産額_中分類, IF(列分類振分=AE$3, 1, 0))/SUMPRODUCT(生産額_中分類, IF(列分類振分=AE$3, 1, 0))</f>
        <v>#DIV/0!</v>
      </c>
      <c r="AF24" s="194" t="e">
        <f t="array" ref="AF24">SUMPRODUCT(計算_投入係数表_加工!$D161:$DS161, 生産額_中分類, IF(列分類振分=AF$3, 1, 0))/SUMPRODUCT(生産額_中分類, IF(列分類振分=AF$3, 1, 0))</f>
        <v>#DIV/0!</v>
      </c>
      <c r="AG24" s="194" t="e">
        <f t="array" ref="AG24">SUMPRODUCT(計算_投入係数表_加工!$D161:$DS161, 生産額_中分類, IF(列分類振分=AG$3, 1, 0))/SUMPRODUCT(生産額_中分類, IF(列分類振分=AG$3, 1, 0))</f>
        <v>#DIV/0!</v>
      </c>
      <c r="AH24" s="194" t="e">
        <f t="array" ref="AH24">SUMPRODUCT(計算_投入係数表_加工!$D161:$DS161, 生産額_中分類, IF(列分類振分=AH$3, 1, 0))/SUMPRODUCT(生産額_中分類, IF(列分類振分=AH$3, 1, 0))</f>
        <v>#DIV/0!</v>
      </c>
      <c r="AI24" s="194" t="e">
        <f t="array" ref="AI24">SUMPRODUCT(計算_投入係数表_加工!$D161:$DS161, 生産額_中分類, IF(列分類振分=AI$3, 1, 0))/SUMPRODUCT(生産額_中分類, IF(列分類振分=AI$3, 1, 0))</f>
        <v>#DIV/0!</v>
      </c>
      <c r="AJ24" s="194" t="e">
        <f t="array" ref="AJ24">SUMPRODUCT(計算_投入係数表_加工!$D161:$DS161, 生産額_中分類, IF(列分類振分=AJ$3, 1, 0))/SUMPRODUCT(生産額_中分類, IF(列分類振分=AJ$3, 1, 0))</f>
        <v>#DIV/0!</v>
      </c>
      <c r="AK24" s="194" t="e">
        <f t="array" ref="AK24">SUMPRODUCT(計算_投入係数表_加工!$D161:$DS161, 生産額_中分類, IF(列分類振分=AK$3, 1, 0))/SUMPRODUCT(生産額_中分類, IF(列分類振分=AK$3, 1, 0))</f>
        <v>#DIV/0!</v>
      </c>
      <c r="AL24" s="194" t="e">
        <f t="array" ref="AL24">SUMPRODUCT(計算_投入係数表_加工!$D161:$DS161, 生産額_中分類, IF(列分類振分=AL$3, 1, 0))/SUMPRODUCT(生産額_中分類, IF(列分類振分=AL$3, 1, 0))</f>
        <v>#DIV/0!</v>
      </c>
      <c r="AM24" s="194" t="e">
        <f t="array" ref="AM24">SUMPRODUCT(計算_投入係数表_加工!$D161:$DS161, 生産額_中分類, IF(列分類振分=AM$3, 1, 0))/SUMPRODUCT(生産額_中分類, IF(列分類振分=AM$3, 1, 0))</f>
        <v>#DIV/0!</v>
      </c>
      <c r="AN24" s="194" t="e">
        <f t="array" ref="AN24">SUMPRODUCT(計算_投入係数表_加工!$D161:$DS161, 生産額_中分類, IF(列分類振分=AN$3, 1, 0))/SUMPRODUCT(生産額_中分類, IF(列分類振分=AN$3, 1, 0))</f>
        <v>#DIV/0!</v>
      </c>
      <c r="AO24" s="194" t="e">
        <f t="array" ref="AO24">SUMPRODUCT(計算_投入係数表_加工!$D161:$DS161, 生産額_中分類, IF(列分類振分=AO$3, 1, 0))/SUMPRODUCT(生産額_中分類, IF(列分類振分=AO$3, 1, 0))</f>
        <v>#DIV/0!</v>
      </c>
      <c r="AP24" s="194" t="e">
        <f t="array" ref="AP24">SUMPRODUCT(計算_投入係数表_加工!$D161:$DS161, 生産額_中分類, IF(列分類振分=AP$3, 1, 0))/SUMPRODUCT(生産額_中分類, IF(列分類振分=AP$3, 1, 0))</f>
        <v>#DIV/0!</v>
      </c>
      <c r="AQ24" s="194" t="e">
        <f t="array" ref="AQ24">SUMPRODUCT(計算_投入係数表_加工!$D161:$DS161, 生産額_中分類, IF(列分類振分=AQ$3, 1, 0))/SUMPRODUCT(生産額_中分類, IF(列分類振分=AQ$3, 1, 0))</f>
        <v>#DIV/0!</v>
      </c>
      <c r="AR24" s="194" t="e">
        <f t="array" ref="AR24">SUMPRODUCT(計算_投入係数表_加工!$D161:$DS161, 生産額_中分類, IF(列分類振分=AR$3, 1, 0))/SUMPRODUCT(生産額_中分類, IF(列分類振分=AR$3, 1, 0))</f>
        <v>#DIV/0!</v>
      </c>
      <c r="AS24" s="194" t="e">
        <f t="array" ref="AS24">SUMPRODUCT(計算_投入係数表_加工!$D161:$DS161, 生産額_中分類, IF(列分類振分=AS$3, 1, 0))/SUMPRODUCT(生産額_中分類, IF(列分類振分=AS$3, 1, 0))</f>
        <v>#DIV/0!</v>
      </c>
      <c r="AT24" s="194" t="e">
        <f t="array" ref="AT24">SUMPRODUCT(計算_投入係数表_加工!$D161:$DS161, 生産額_中分類, IF(列分類振分=AT$3, 1, 0))/SUMPRODUCT(生産額_中分類, IF(列分類振分=AT$3, 1, 0))</f>
        <v>#DIV/0!</v>
      </c>
      <c r="AU24" s="194" t="e">
        <f t="array" ref="AU24">SUMPRODUCT(計算_投入係数表_加工!$D161:$DS161, 生産額_中分類, IF(列分類振分=AU$3, 1, 0))/SUMPRODUCT(生産額_中分類, IF(列分類振分=AU$3, 1, 0))</f>
        <v>#DIV/0!</v>
      </c>
      <c r="AV24" s="194" t="e">
        <f t="array" ref="AV24">SUMPRODUCT(計算_投入係数表_加工!$D161:$DS161, 生産額_中分類, IF(列分類振分=AV$3, 1, 0))/SUMPRODUCT(生産額_中分類, IF(列分類振分=AV$3, 1, 0))</f>
        <v>#DIV/0!</v>
      </c>
      <c r="AW24" s="194" t="e">
        <f t="array" ref="AW24">SUMPRODUCT(計算_投入係数表_加工!$D161:$DS161, 生産額_中分類, IF(列分類振分=AW$3, 1, 0))/SUMPRODUCT(生産額_中分類, IF(列分類振分=AW$3, 1, 0))</f>
        <v>#DIV/0!</v>
      </c>
      <c r="AX24" s="194" t="e">
        <f t="array" ref="AX24">SUMPRODUCT(計算_投入係数表_加工!$D161:$DS161, 生産額_中分類, IF(列分類振分=AX$3, 1, 0))/SUMPRODUCT(生産額_中分類, IF(列分類振分=AX$3, 1, 0))</f>
        <v>#DIV/0!</v>
      </c>
      <c r="AY24" s="194" t="e">
        <f t="array" ref="AY24">SUMPRODUCT(計算_投入係数表_加工!$D161:$DS161, 生産額_中分類, IF(列分類振分=AY$3, 1, 0))/SUMPRODUCT(生産額_中分類, IF(列分類振分=AY$3, 1, 0))</f>
        <v>#DIV/0!</v>
      </c>
      <c r="AZ24" s="194" t="e">
        <f t="array" ref="AZ24">SUMPRODUCT(計算_投入係数表_加工!$D161:$DS161, 生産額_中分類, IF(列分類振分=AZ$3, 1, 0))/SUMPRODUCT(生産額_中分類, IF(列分類振分=AZ$3, 1, 0))</f>
        <v>#DIV/0!</v>
      </c>
      <c r="BA24" s="194" t="e">
        <f t="array" ref="BA24">SUMPRODUCT(計算_投入係数表_加工!$D161:$DS161, 生産額_中分類, IF(列分類振分=BA$3, 1, 0))/SUMPRODUCT(生産額_中分類, IF(列分類振分=BA$3, 1, 0))</f>
        <v>#DIV/0!</v>
      </c>
      <c r="BB24" s="194" t="e">
        <f t="array" ref="BB24">SUMPRODUCT(計算_投入係数表_加工!$D161:$DS161, 生産額_中分類, IF(列分類振分=BB$3, 1, 0))/SUMPRODUCT(生産額_中分類, IF(列分類振分=BB$3, 1, 0))</f>
        <v>#DIV/0!</v>
      </c>
      <c r="BC24" s="194" t="e">
        <f t="array" ref="BC24">SUMPRODUCT(計算_投入係数表_加工!$D161:$DS161, 生産額_中分類, IF(列分類振分=BC$3, 1, 0))/SUMPRODUCT(生産額_中分類, IF(列分類振分=BC$3, 1, 0))</f>
        <v>#DIV/0!</v>
      </c>
      <c r="BD24" s="194" t="e">
        <f t="array" ref="BD24">SUMPRODUCT(計算_投入係数表_加工!$D161:$DS161, 生産額_中分類, IF(列分類振分=BD$3, 1, 0))/SUMPRODUCT(生産額_中分類, IF(列分類振分=BD$3, 1, 0))</f>
        <v>#DIV/0!</v>
      </c>
      <c r="BE24" s="194" t="e">
        <f t="array" ref="BE24">SUMPRODUCT(計算_投入係数表_加工!$D161:$DS161, 生産額_中分類, IF(列分類振分=BE$3, 1, 0))/SUMPRODUCT(生産額_中分類, IF(列分類振分=BE$3, 1, 0))</f>
        <v>#DIV/0!</v>
      </c>
      <c r="BF24" s="194" t="e">
        <f t="array" ref="BF24">SUMPRODUCT(計算_投入係数表_加工!$D161:$DS161, 生産額_中分類, IF(列分類振分=BF$3, 1, 0))/SUMPRODUCT(生産額_中分類, IF(列分類振分=BF$3, 1, 0))</f>
        <v>#DIV/0!</v>
      </c>
      <c r="BG24" s="194" t="e">
        <f t="array" ref="BG24">SUMPRODUCT(計算_投入係数表_加工!$D161:$DS161, 生産額_中分類, IF(列分類振分=BG$3, 1, 0))/SUMPRODUCT(生産額_中分類, IF(列分類振分=BG$3, 1, 0))</f>
        <v>#DIV/0!</v>
      </c>
      <c r="BH24" s="194" t="e">
        <f t="array" ref="BH24">SUMPRODUCT(計算_投入係数表_加工!$D161:$DS161, 生産額_中分類, IF(列分類振分=BH$3, 1, 0))/SUMPRODUCT(生産額_中分類, IF(列分類振分=BH$3, 1, 0))</f>
        <v>#DIV/0!</v>
      </c>
      <c r="BI24" s="194" t="e">
        <f t="array" ref="BI24">SUMPRODUCT(計算_投入係数表_加工!$D161:$DS161, 生産額_中分類, IF(列分類振分=BI$3, 1, 0))/SUMPRODUCT(生産額_中分類, IF(列分類振分=BI$3, 1, 0))</f>
        <v>#DIV/0!</v>
      </c>
      <c r="BJ24" s="194" t="e">
        <f t="array" ref="BJ24">SUMPRODUCT(計算_投入係数表_加工!$D161:$DS161, 生産額_中分類, IF(列分類振分=BJ$3, 1, 0))/SUMPRODUCT(生産額_中分類, IF(列分類振分=BJ$3, 1, 0))</f>
        <v>#DIV/0!</v>
      </c>
      <c r="BK24" s="194" t="e">
        <f t="array" ref="BK24">SUMPRODUCT(計算_投入係数表_加工!$D161:$DS161, 生産額_中分類, IF(列分類振分=BK$3, 1, 0))/SUMPRODUCT(生産額_中分類, IF(列分類振分=BK$3, 1, 0))</f>
        <v>#DIV/0!</v>
      </c>
      <c r="BL24" s="194" t="e">
        <f t="array" ref="BL24">SUMPRODUCT(計算_投入係数表_加工!$D161:$DS161, 生産額_中分類, IF(列分類振分=BL$3, 1, 0))/SUMPRODUCT(生産額_中分類, IF(列分類振分=BL$3, 1, 0))</f>
        <v>#DIV/0!</v>
      </c>
      <c r="BM24" s="194" t="e">
        <f t="array" ref="BM24">SUMPRODUCT(計算_投入係数表_加工!$D161:$DS161, 生産額_中分類, IF(列分類振分=BM$3, 1, 0))/SUMPRODUCT(生産額_中分類, IF(列分類振分=BM$3, 1, 0))</f>
        <v>#DIV/0!</v>
      </c>
      <c r="BN24" s="194" t="e">
        <f t="array" ref="BN24">SUMPRODUCT(計算_投入係数表_加工!$D161:$DS161, 生産額_中分類, IF(列分類振分=BN$3, 1, 0))/SUMPRODUCT(生産額_中分類, IF(列分類振分=BN$3, 1, 0))</f>
        <v>#DIV/0!</v>
      </c>
      <c r="BO24" s="194" t="e">
        <f t="array" ref="BO24">SUMPRODUCT(計算_投入係数表_加工!$D161:$DS161, 生産額_中分類, IF(列分類振分=BO$3, 1, 0))/SUMPRODUCT(生産額_中分類, IF(列分類振分=BO$3, 1, 0))</f>
        <v>#DIV/0!</v>
      </c>
      <c r="BP24" s="194" t="e">
        <f t="array" ref="BP24">SUMPRODUCT(計算_投入係数表_加工!$D161:$DS161, 生産額_中分類, IF(列分類振分=BP$3, 1, 0))/SUMPRODUCT(生産額_中分類, IF(列分類振分=BP$3, 1, 0))</f>
        <v>#DIV/0!</v>
      </c>
      <c r="BQ24" s="194" t="e">
        <f t="array" ref="BQ24">SUMPRODUCT(計算_投入係数表_加工!$D161:$DS161, 生産額_中分類, IF(列分類振分=BQ$3, 1, 0))/SUMPRODUCT(生産額_中分類, IF(列分類振分=BQ$3, 1, 0))</f>
        <v>#DIV/0!</v>
      </c>
      <c r="BR24" s="194" t="e">
        <f t="array" ref="BR24">SUMPRODUCT(計算_投入係数表_加工!$D161:$DS161, 生産額_中分類, IF(列分類振分=BR$3, 1, 0))/SUMPRODUCT(生産額_中分類, IF(列分類振分=BR$3, 1, 0))</f>
        <v>#DIV/0!</v>
      </c>
      <c r="BS24" s="194" t="e">
        <f t="array" ref="BS24">SUMPRODUCT(計算_投入係数表_加工!$D161:$DS161, 生産額_中分類, IF(列分類振分=BS$3, 1, 0))/SUMPRODUCT(生産額_中分類, IF(列分類振分=BS$3, 1, 0))</f>
        <v>#DIV/0!</v>
      </c>
      <c r="BT24" s="194" t="e">
        <f t="array" ref="BT24">SUMPRODUCT(計算_投入係数表_加工!$D161:$DS161, 生産額_中分類, IF(列分類振分=BT$3, 1, 0))/SUMPRODUCT(生産額_中分類, IF(列分類振分=BT$3, 1, 0))</f>
        <v>#DIV/0!</v>
      </c>
      <c r="BU24" s="194" t="e">
        <f t="array" ref="BU24">SUMPRODUCT(計算_投入係数表_加工!$D161:$DS161, 生産額_中分類, IF(列分類振分=BU$3, 1, 0))/SUMPRODUCT(生産額_中分類, IF(列分類振分=BU$3, 1, 0))</f>
        <v>#DIV/0!</v>
      </c>
      <c r="BV24" s="194" t="e">
        <f t="array" ref="BV24">SUMPRODUCT(計算_投入係数表_加工!$D161:$DS161, 生産額_中分類, IF(列分類振分=BV$3, 1, 0))/SUMPRODUCT(生産額_中分類, IF(列分類振分=BV$3, 1, 0))</f>
        <v>#DIV/0!</v>
      </c>
      <c r="BW24" s="194" t="e">
        <f t="array" ref="BW24">SUMPRODUCT(計算_投入係数表_加工!$D161:$DS161, 生産額_中分類, IF(列分類振分=BW$3, 1, 0))/SUMPRODUCT(生産額_中分類, IF(列分類振分=BW$3, 1, 0))</f>
        <v>#DIV/0!</v>
      </c>
      <c r="BX24" s="194" t="e">
        <f t="array" ref="BX24">SUMPRODUCT(計算_投入係数表_加工!$D161:$DS161, 生産額_中分類, IF(列分類振分=BX$3, 1, 0))/SUMPRODUCT(生産額_中分類, IF(列分類振分=BX$3, 1, 0))</f>
        <v>#DIV/0!</v>
      </c>
      <c r="BY24" s="194" t="e">
        <f t="array" ref="BY24">SUMPRODUCT(計算_投入係数表_加工!$D161:$DS161, 生産額_中分類, IF(列分類振分=BY$3, 1, 0))/SUMPRODUCT(生産額_中分類, IF(列分類振分=BY$3, 1, 0))</f>
        <v>#DIV/0!</v>
      </c>
      <c r="BZ24" s="194" t="e">
        <f t="array" ref="BZ24">SUMPRODUCT(計算_投入係数表_加工!$D161:$DS161, 生産額_中分類, IF(列分類振分=BZ$3, 1, 0))/SUMPRODUCT(生産額_中分類, IF(列分類振分=BZ$3, 1, 0))</f>
        <v>#DIV/0!</v>
      </c>
      <c r="CA24" s="194" t="e">
        <f t="array" ref="CA24">SUMPRODUCT(計算_投入係数表_加工!$D161:$DS161, 生産額_中分類, IF(列分類振分=CA$3, 1, 0))/SUMPRODUCT(生産額_中分類, IF(列分類振分=CA$3, 1, 0))</f>
        <v>#DIV/0!</v>
      </c>
      <c r="CB24" s="194" t="e">
        <f t="array" ref="CB24">SUMPRODUCT(計算_投入係数表_加工!$D161:$DS161, 生産額_中分類, IF(列分類振分=CB$3, 1, 0))/SUMPRODUCT(生産額_中分類, IF(列分類振分=CB$3, 1, 0))</f>
        <v>#DIV/0!</v>
      </c>
      <c r="CC24" s="194" t="e">
        <f t="array" ref="CC24">SUMPRODUCT(計算_投入係数表_加工!$D161:$DS161, 生産額_中分類, IF(列分類振分=CC$3, 1, 0))/SUMPRODUCT(生産額_中分類, IF(列分類振分=CC$3, 1, 0))</f>
        <v>#DIV/0!</v>
      </c>
      <c r="CD24" s="194" t="e">
        <f t="array" ref="CD24">SUMPRODUCT(計算_投入係数表_加工!$D161:$DS161, 生産額_中分類, IF(列分類振分=CD$3, 1, 0))/SUMPRODUCT(生産額_中分類, IF(列分類振分=CD$3, 1, 0))</f>
        <v>#DIV/0!</v>
      </c>
      <c r="CE24" s="194" t="e">
        <f t="array" ref="CE24">SUMPRODUCT(計算_投入係数表_加工!$D161:$DS161, 生産額_中分類, IF(列分類振分=CE$3, 1, 0))/SUMPRODUCT(生産額_中分類, IF(列分類振分=CE$3, 1, 0))</f>
        <v>#DIV/0!</v>
      </c>
      <c r="CF24" s="194" t="e">
        <f t="array" ref="CF24">SUMPRODUCT(計算_投入係数表_加工!$D161:$DS161, 生産額_中分類, IF(列分類振分=CF$3, 1, 0))/SUMPRODUCT(生産額_中分類, IF(列分類振分=CF$3, 1, 0))</f>
        <v>#DIV/0!</v>
      </c>
      <c r="CG24" s="194" t="e">
        <f t="array" ref="CG24">SUMPRODUCT(計算_投入係数表_加工!$D161:$DS161, 生産額_中分類, IF(列分類振分=CG$3, 1, 0))/SUMPRODUCT(生産額_中分類, IF(列分類振分=CG$3, 1, 0))</f>
        <v>#DIV/0!</v>
      </c>
      <c r="CH24" s="194" t="e">
        <f t="array" ref="CH24">SUMPRODUCT(計算_投入係数表_加工!$D161:$DS161, 生産額_中分類, IF(列分類振分=CH$3, 1, 0))/SUMPRODUCT(生産額_中分類, IF(列分類振分=CH$3, 1, 0))</f>
        <v>#DIV/0!</v>
      </c>
      <c r="CI24" s="194" t="e">
        <f t="array" ref="CI24">SUMPRODUCT(計算_投入係数表_加工!$D161:$DS161, 生産額_中分類, IF(列分類振分=CI$3, 1, 0))/SUMPRODUCT(生産額_中分類, IF(列分類振分=CI$3, 1, 0))</f>
        <v>#DIV/0!</v>
      </c>
      <c r="CJ24" s="194" t="e">
        <f t="array" ref="CJ24">SUMPRODUCT(計算_投入係数表_加工!$D161:$DS161, 生産額_中分類, IF(列分類振分=CJ$3, 1, 0))/SUMPRODUCT(生産額_中分類, IF(列分類振分=CJ$3, 1, 0))</f>
        <v>#DIV/0!</v>
      </c>
      <c r="CK24" s="194" t="e">
        <f t="array" ref="CK24">SUMPRODUCT(計算_投入係数表_加工!$D161:$DS161, 生産額_中分類, IF(列分類振分=CK$3, 1, 0))/SUMPRODUCT(生産額_中分類, IF(列分類振分=CK$3, 1, 0))</f>
        <v>#DIV/0!</v>
      </c>
      <c r="CL24" s="194" t="e">
        <f t="array" ref="CL24">SUMPRODUCT(計算_投入係数表_加工!$D161:$DS161, 生産額_中分類, IF(列分類振分=CL$3, 1, 0))/SUMPRODUCT(生産額_中分類, IF(列分類振分=CL$3, 1, 0))</f>
        <v>#DIV/0!</v>
      </c>
      <c r="CM24" s="194" t="e">
        <f t="array" ref="CM24">SUMPRODUCT(計算_投入係数表_加工!$D161:$DS161, 生産額_中分類, IF(列分類振分=CM$3, 1, 0))/SUMPRODUCT(生産額_中分類, IF(列分類振分=CM$3, 1, 0))</f>
        <v>#DIV/0!</v>
      </c>
      <c r="CN24" s="194" t="e">
        <f t="array" ref="CN24">SUMPRODUCT(計算_投入係数表_加工!$D161:$DS161, 生産額_中分類, IF(列分類振分=CN$3, 1, 0))/SUMPRODUCT(生産額_中分類, IF(列分類振分=CN$3, 1, 0))</f>
        <v>#DIV/0!</v>
      </c>
      <c r="CO24" s="194" t="e">
        <f t="array" ref="CO24">SUMPRODUCT(計算_投入係数表_加工!$D161:$DS161, 生産額_中分類, IF(列分類振分=CO$3, 1, 0))/SUMPRODUCT(生産額_中分類, IF(列分類振分=CO$3, 1, 0))</f>
        <v>#DIV/0!</v>
      </c>
      <c r="CP24" s="194" t="e">
        <f t="array" ref="CP24">SUMPRODUCT(計算_投入係数表_加工!$D161:$DS161, 生産額_中分類, IF(列分類振分=CP$3, 1, 0))/SUMPRODUCT(生産額_中分類, IF(列分類振分=CP$3, 1, 0))</f>
        <v>#DIV/0!</v>
      </c>
      <c r="CQ24" s="194" t="e">
        <f t="array" ref="CQ24">SUMPRODUCT(計算_投入係数表_加工!$D161:$DS161, 生産額_中分類, IF(列分類振分=CQ$3, 1, 0))/SUMPRODUCT(生産額_中分類, IF(列分類振分=CQ$3, 1, 0))</f>
        <v>#DIV/0!</v>
      </c>
      <c r="CR24" s="194" t="e">
        <f t="array" ref="CR24">SUMPRODUCT(計算_投入係数表_加工!$D161:$DS161, 生産額_中分類, IF(列分類振分=CR$3, 1, 0))/SUMPRODUCT(生産額_中分類, IF(列分類振分=CR$3, 1, 0))</f>
        <v>#DIV/0!</v>
      </c>
      <c r="CS24" s="194" t="e">
        <f t="array" ref="CS24">SUMPRODUCT(計算_投入係数表_加工!$D161:$DS161, 生産額_中分類, IF(列分類振分=CS$3, 1, 0))/SUMPRODUCT(生産額_中分類, IF(列分類振分=CS$3, 1, 0))</f>
        <v>#DIV/0!</v>
      </c>
      <c r="CT24" s="194" t="e">
        <f t="array" ref="CT24">SUMPRODUCT(計算_投入係数表_加工!$D161:$DS161, 生産額_中分類, IF(列分類振分=CT$3, 1, 0))/SUMPRODUCT(生産額_中分類, IF(列分類振分=CT$3, 1, 0))</f>
        <v>#DIV/0!</v>
      </c>
      <c r="CU24" s="194" t="e">
        <f t="array" ref="CU24">SUMPRODUCT(計算_投入係数表_加工!$D161:$DS161, 生産額_中分類, IF(列分類振分=CU$3, 1, 0))/SUMPRODUCT(生産額_中分類, IF(列分類振分=CU$3, 1, 0))</f>
        <v>#DIV/0!</v>
      </c>
      <c r="CV24" s="194" t="e">
        <f t="array" ref="CV24">SUMPRODUCT(計算_投入係数表_加工!$D161:$DS161, 生産額_中分類, IF(列分類振分=CV$3, 1, 0))/SUMPRODUCT(生産額_中分類, IF(列分類振分=CV$3, 1, 0))</f>
        <v>#DIV/0!</v>
      </c>
      <c r="CW24" s="194" t="e">
        <f t="array" ref="CW24">SUMPRODUCT(計算_投入係数表_加工!$D161:$DS161, 生産額_中分類, IF(列分類振分=CW$3, 1, 0))/SUMPRODUCT(生産額_中分類, IF(列分類振分=CW$3, 1, 0))</f>
        <v>#DIV/0!</v>
      </c>
      <c r="CX24" s="194" t="e">
        <f t="array" ref="CX24">SUMPRODUCT(計算_投入係数表_加工!$D161:$DS161, 生産額_中分類, IF(列分類振分=CX$3, 1, 0))/SUMPRODUCT(生産額_中分類, IF(列分類振分=CX$3, 1, 0))</f>
        <v>#DIV/0!</v>
      </c>
      <c r="CY24" s="194" t="e">
        <f t="array" ref="CY24">SUMPRODUCT(計算_投入係数表_加工!$D161:$DS161, 生産額_中分類, IF(列分類振分=CY$3, 1, 0))/SUMPRODUCT(生産額_中分類, IF(列分類振分=CY$3, 1, 0))</f>
        <v>#DIV/0!</v>
      </c>
      <c r="CZ24" s="194" t="e">
        <f t="array" ref="CZ24">SUMPRODUCT(計算_投入係数表_加工!$D161:$DS161, 生産額_中分類, IF(列分類振分=CZ$3, 1, 0))/SUMPRODUCT(生産額_中分類, IF(列分類振分=CZ$3, 1, 0))</f>
        <v>#DIV/0!</v>
      </c>
      <c r="DA24" s="194" t="e">
        <f t="array" ref="DA24">SUMPRODUCT(計算_投入係数表_加工!$D161:$DS161, 生産額_中分類, IF(列分類振分=DA$3, 1, 0))/SUMPRODUCT(生産額_中分類, IF(列分類振分=DA$3, 1, 0))</f>
        <v>#DIV/0!</v>
      </c>
      <c r="DB24" s="194" t="e">
        <f t="array" ref="DB24">SUMPRODUCT(計算_投入係数表_加工!$D161:$DS161, 生産額_中分類, IF(列分類振分=DB$3, 1, 0))/SUMPRODUCT(生産額_中分類, IF(列分類振分=DB$3, 1, 0))</f>
        <v>#DIV/0!</v>
      </c>
      <c r="DC24" s="194" t="e">
        <f t="array" ref="DC24">SUMPRODUCT(計算_投入係数表_加工!$D161:$DS161, 生産額_中分類, IF(列分類振分=DC$3, 1, 0))/SUMPRODUCT(生産額_中分類, IF(列分類振分=DC$3, 1, 0))</f>
        <v>#DIV/0!</v>
      </c>
      <c r="DD24" s="194" t="e">
        <f t="array" ref="DD24">SUMPRODUCT(計算_投入係数表_加工!$D161:$DS161, 生産額_中分類, IF(列分類振分=DD$3, 1, 0))/SUMPRODUCT(生産額_中分類, IF(列分類振分=DD$3, 1, 0))</f>
        <v>#DIV/0!</v>
      </c>
      <c r="DE24" s="194" t="e">
        <f t="array" ref="DE24">SUMPRODUCT(計算_投入係数表_加工!$D161:$DS161, 生産額_中分類, IF(列分類振分=DE$3, 1, 0))/SUMPRODUCT(生産額_中分類, IF(列分類振分=DE$3, 1, 0))</f>
        <v>#DIV/0!</v>
      </c>
      <c r="DF24" s="194" t="e">
        <f t="array" ref="DF24">SUMPRODUCT(計算_投入係数表_加工!$D161:$DS161, 生産額_中分類, IF(列分類振分=DF$3, 1, 0))/SUMPRODUCT(生産額_中分類, IF(列分類振分=DF$3, 1, 0))</f>
        <v>#DIV/0!</v>
      </c>
      <c r="DG24" s="194" t="e">
        <f t="array" ref="DG24">SUMPRODUCT(計算_投入係数表_加工!$D161:$DS161, 生産額_中分類, IF(列分類振分=DG$3, 1, 0))/SUMPRODUCT(生産額_中分類, IF(列分類振分=DG$3, 1, 0))</f>
        <v>#DIV/0!</v>
      </c>
      <c r="DH24" s="194" t="e">
        <f t="array" ref="DH24">SUMPRODUCT(計算_投入係数表_加工!$D161:$DS161, 生産額_中分類, IF(列分類振分=DH$3, 1, 0))/SUMPRODUCT(生産額_中分類, IF(列分類振分=DH$3, 1, 0))</f>
        <v>#DIV/0!</v>
      </c>
      <c r="DI24" s="194" t="e">
        <f t="array" ref="DI24">SUMPRODUCT(計算_投入係数表_加工!$D161:$DS161, 生産額_中分類, IF(列分類振分=DI$3, 1, 0))/SUMPRODUCT(生産額_中分類, IF(列分類振分=DI$3, 1, 0))</f>
        <v>#DIV/0!</v>
      </c>
      <c r="DJ24" s="194" t="e">
        <f t="array" ref="DJ24">SUMPRODUCT(計算_投入係数表_加工!$D161:$DS161, 生産額_中分類, IF(列分類振分=DJ$3, 1, 0))/SUMPRODUCT(生産額_中分類, IF(列分類振分=DJ$3, 1, 0))</f>
        <v>#DIV/0!</v>
      </c>
      <c r="DK24" s="194" t="e">
        <f t="array" ref="DK24">SUMPRODUCT(計算_投入係数表_加工!$D161:$DS161, 生産額_中分類, IF(列分類振分=DK$3, 1, 0))/SUMPRODUCT(生産額_中分類, IF(列分類振分=DK$3, 1, 0))</f>
        <v>#DIV/0!</v>
      </c>
      <c r="DL24" s="194" t="e">
        <f t="array" ref="DL24">SUMPRODUCT(計算_投入係数表_加工!$D161:$DS161, 生産額_中分類, IF(列分類振分=DL$3, 1, 0))/SUMPRODUCT(生産額_中分類, IF(列分類振分=DL$3, 1, 0))</f>
        <v>#DIV/0!</v>
      </c>
      <c r="DM24" s="194" t="e">
        <f t="array" ref="DM24">SUMPRODUCT(計算_投入係数表_加工!$D161:$DS161, 生産額_中分類, IF(列分類振分=DM$3, 1, 0))/SUMPRODUCT(生産額_中分類, IF(列分類振分=DM$3, 1, 0))</f>
        <v>#DIV/0!</v>
      </c>
      <c r="DN24" s="194" t="e">
        <f t="array" ref="DN24">SUMPRODUCT(計算_投入係数表_加工!$D161:$DS161, 生産額_中分類, IF(列分類振分=DN$3, 1, 0))/SUMPRODUCT(生産額_中分類, IF(列分類振分=DN$3, 1, 0))</f>
        <v>#DIV/0!</v>
      </c>
      <c r="DO24" s="194" t="e">
        <f t="array" ref="DO24">SUMPRODUCT(計算_投入係数表_加工!$D161:$DS161, 生産額_中分類, IF(列分類振分=DO$3, 1, 0))/SUMPRODUCT(生産額_中分類, IF(列分類振分=DO$3, 1, 0))</f>
        <v>#DIV/0!</v>
      </c>
      <c r="DP24" s="194" t="e">
        <f t="array" ref="DP24">SUMPRODUCT(計算_投入係数表_加工!$D161:$DS161, 生産額_中分類, IF(列分類振分=DP$3, 1, 0))/SUMPRODUCT(生産額_中分類, IF(列分類振分=DP$3, 1, 0))</f>
        <v>#DIV/0!</v>
      </c>
      <c r="DQ24" s="194" t="e">
        <f t="array" ref="DQ24">SUMPRODUCT(計算_投入係数表_加工!$D161:$DS161, 生産額_中分類, IF(列分類振分=DQ$3, 1, 0))/SUMPRODUCT(生産額_中分類, IF(列分類振分=DQ$3, 1, 0))</f>
        <v>#DIV/0!</v>
      </c>
      <c r="DR24" s="194" t="e">
        <f t="array" ref="DR24">SUMPRODUCT(計算_投入係数表_加工!$D161:$DS161, 生産額_中分類, IF(列分類振分=DR$3, 1, 0))/SUMPRODUCT(生産額_中分類, IF(列分類振分=DR$3, 1, 0))</f>
        <v>#DIV/0!</v>
      </c>
      <c r="DS24" s="194" t="e">
        <f t="array" ref="DS24">SUMPRODUCT(計算_投入係数表_加工!$D161:$DS161, 生産額_中分類, IF(列分類振分=DS$3, 1, 0))/SUMPRODUCT(生産額_中分類, IF(列分類振分=DS$3, 1, 0))</f>
        <v>#DIV/0!</v>
      </c>
      <c r="DT24" s="23">
        <f>SUMIF(振分, $C24, 計算_投入係数表_加工!DT$4:DT$123)</f>
        <v>0</v>
      </c>
    </row>
    <row r="25" spans="2:124" x14ac:dyDescent="0.25">
      <c r="B25" s="53">
        <v>22</v>
      </c>
      <c r="C25" s="192" t="str">
        <v>-</v>
      </c>
      <c r="D25" s="193">
        <f t="array" ref="D25">SUMPRODUCT(計算_投入係数表_加工!$D162:$DS162, 生産額_中分類, IF(列分類振分=D$3, 1, 0))/SUMPRODUCT(生産額_中分類, IF(列分類振分=D$3, 1, 0))</f>
        <v>0</v>
      </c>
      <c r="E25" s="194">
        <f t="array" ref="E25">SUMPRODUCT(計算_投入係数表_加工!$D162:$DS162, 生産額_中分類, IF(列分類振分=E$3, 1, 0))/SUMPRODUCT(生産額_中分類, IF(列分類振分=E$3, 1, 0))</f>
        <v>0</v>
      </c>
      <c r="F25" s="194">
        <f t="array" ref="F25">SUMPRODUCT(計算_投入係数表_加工!$D162:$DS162, 生産額_中分類, IF(列分類振分=F$3, 1, 0))/SUMPRODUCT(生産額_中分類, IF(列分類振分=F$3, 1, 0))</f>
        <v>0</v>
      </c>
      <c r="G25" s="194">
        <f t="array" ref="G25">SUMPRODUCT(計算_投入係数表_加工!$D162:$DS162, 生産額_中分類, IF(列分類振分=G$3, 1, 0))/SUMPRODUCT(生産額_中分類, IF(列分類振分=G$3, 1, 0))</f>
        <v>0</v>
      </c>
      <c r="H25" s="194">
        <f t="array" ref="H25">SUMPRODUCT(計算_投入係数表_加工!$D162:$DS162, 生産額_中分類, IF(列分類振分=H$3, 1, 0))/SUMPRODUCT(生産額_中分類, IF(列分類振分=H$3, 1, 0))</f>
        <v>0</v>
      </c>
      <c r="I25" s="194">
        <f t="array" ref="I25">SUMPRODUCT(計算_投入係数表_加工!$D162:$DS162, 生産額_中分類, IF(列分類振分=I$3, 1, 0))/SUMPRODUCT(生産額_中分類, IF(列分類振分=I$3, 1, 0))</f>
        <v>0</v>
      </c>
      <c r="J25" s="194">
        <f t="array" ref="J25">SUMPRODUCT(計算_投入係数表_加工!$D162:$DS162, 生産額_中分類, IF(列分類振分=J$3, 1, 0))/SUMPRODUCT(生産額_中分類, IF(列分類振分=J$3, 1, 0))</f>
        <v>0</v>
      </c>
      <c r="K25" s="194">
        <f t="array" ref="K25">SUMPRODUCT(計算_投入係数表_加工!$D162:$DS162, 生産額_中分類, IF(列分類振分=K$3, 1, 0))/SUMPRODUCT(生産額_中分類, IF(列分類振分=K$3, 1, 0))</f>
        <v>0</v>
      </c>
      <c r="L25" s="194">
        <f t="array" ref="L25">SUMPRODUCT(計算_投入係数表_加工!$D162:$DS162, 生産額_中分類, IF(列分類振分=L$3, 1, 0))/SUMPRODUCT(生産額_中分類, IF(列分類振分=L$3, 1, 0))</f>
        <v>0</v>
      </c>
      <c r="M25" s="194">
        <f t="array" ref="M25">SUMPRODUCT(計算_投入係数表_加工!$D162:$DS162, 生産額_中分類, IF(列分類振分=M$3, 1, 0))/SUMPRODUCT(生産額_中分類, IF(列分類振分=M$3, 1, 0))</f>
        <v>0</v>
      </c>
      <c r="N25" s="194">
        <f t="array" ref="N25">SUMPRODUCT(計算_投入係数表_加工!$D162:$DS162, 生産額_中分類, IF(列分類振分=N$3, 1, 0))/SUMPRODUCT(生産額_中分類, IF(列分類振分=N$3, 1, 0))</f>
        <v>0</v>
      </c>
      <c r="O25" s="194">
        <f t="array" ref="O25">SUMPRODUCT(計算_投入係数表_加工!$D162:$DS162, 生産額_中分類, IF(列分類振分=O$3, 1, 0))/SUMPRODUCT(生産額_中分類, IF(列分類振分=O$3, 1, 0))</f>
        <v>0</v>
      </c>
      <c r="P25" s="194">
        <f t="array" ref="P25">SUMPRODUCT(計算_投入係数表_加工!$D162:$DS162, 生産額_中分類, IF(列分類振分=P$3, 1, 0))/SUMPRODUCT(生産額_中分類, IF(列分類振分=P$3, 1, 0))</f>
        <v>0</v>
      </c>
      <c r="Q25" s="194" t="e">
        <f t="array" ref="Q25">SUMPRODUCT(計算_投入係数表_加工!$D162:$DS162, 生産額_中分類, IF(列分類振分=Q$3, 1, 0))/SUMPRODUCT(生産額_中分類, IF(列分類振分=Q$3, 1, 0))</f>
        <v>#DIV/0!</v>
      </c>
      <c r="R25" s="194" t="e">
        <f t="array" ref="R25">SUMPRODUCT(計算_投入係数表_加工!$D162:$DS162, 生産額_中分類, IF(列分類振分=R$3, 1, 0))/SUMPRODUCT(生産額_中分類, IF(列分類振分=R$3, 1, 0))</f>
        <v>#DIV/0!</v>
      </c>
      <c r="S25" s="194" t="e">
        <f t="array" ref="S25">SUMPRODUCT(計算_投入係数表_加工!$D162:$DS162, 生産額_中分類, IF(列分類振分=S$3, 1, 0))/SUMPRODUCT(生産額_中分類, IF(列分類振分=S$3, 1, 0))</f>
        <v>#DIV/0!</v>
      </c>
      <c r="T25" s="194" t="e">
        <f t="array" ref="T25">SUMPRODUCT(計算_投入係数表_加工!$D162:$DS162, 生産額_中分類, IF(列分類振分=T$3, 1, 0))/SUMPRODUCT(生産額_中分類, IF(列分類振分=T$3, 1, 0))</f>
        <v>#DIV/0!</v>
      </c>
      <c r="U25" s="194" t="e">
        <f t="array" ref="U25">SUMPRODUCT(計算_投入係数表_加工!$D162:$DS162, 生産額_中分類, IF(列分類振分=U$3, 1, 0))/SUMPRODUCT(生産額_中分類, IF(列分類振分=U$3, 1, 0))</f>
        <v>#DIV/0!</v>
      </c>
      <c r="V25" s="194" t="e">
        <f t="array" ref="V25">SUMPRODUCT(計算_投入係数表_加工!$D162:$DS162, 生産額_中分類, IF(列分類振分=V$3, 1, 0))/SUMPRODUCT(生産額_中分類, IF(列分類振分=V$3, 1, 0))</f>
        <v>#DIV/0!</v>
      </c>
      <c r="W25" s="194" t="e">
        <f t="array" ref="W25">SUMPRODUCT(計算_投入係数表_加工!$D162:$DS162, 生産額_中分類, IF(列分類振分=W$3, 1, 0))/SUMPRODUCT(生産額_中分類, IF(列分類振分=W$3, 1, 0))</f>
        <v>#DIV/0!</v>
      </c>
      <c r="X25" s="194" t="e">
        <f t="array" ref="X25">SUMPRODUCT(計算_投入係数表_加工!$D162:$DS162, 生産額_中分類, IF(列分類振分=X$3, 1, 0))/SUMPRODUCT(生産額_中分類, IF(列分類振分=X$3, 1, 0))</f>
        <v>#DIV/0!</v>
      </c>
      <c r="Y25" s="194" t="e">
        <f t="array" ref="Y25">SUMPRODUCT(計算_投入係数表_加工!$D162:$DS162, 生産額_中分類, IF(列分類振分=Y$3, 1, 0))/SUMPRODUCT(生産額_中分類, IF(列分類振分=Y$3, 1, 0))</f>
        <v>#DIV/0!</v>
      </c>
      <c r="Z25" s="194" t="e">
        <f t="array" ref="Z25">SUMPRODUCT(計算_投入係数表_加工!$D162:$DS162, 生産額_中分類, IF(列分類振分=Z$3, 1, 0))/SUMPRODUCT(生産額_中分類, IF(列分類振分=Z$3, 1, 0))</f>
        <v>#DIV/0!</v>
      </c>
      <c r="AA25" s="194" t="e">
        <f t="array" ref="AA25">SUMPRODUCT(計算_投入係数表_加工!$D162:$DS162, 生産額_中分類, IF(列分類振分=AA$3, 1, 0))/SUMPRODUCT(生産額_中分類, IF(列分類振分=AA$3, 1, 0))</f>
        <v>#DIV/0!</v>
      </c>
      <c r="AB25" s="194" t="e">
        <f t="array" ref="AB25">SUMPRODUCT(計算_投入係数表_加工!$D162:$DS162, 生産額_中分類, IF(列分類振分=AB$3, 1, 0))/SUMPRODUCT(生産額_中分類, IF(列分類振分=AB$3, 1, 0))</f>
        <v>#DIV/0!</v>
      </c>
      <c r="AC25" s="194" t="e">
        <f t="array" ref="AC25">SUMPRODUCT(計算_投入係数表_加工!$D162:$DS162, 生産額_中分類, IF(列分類振分=AC$3, 1, 0))/SUMPRODUCT(生産額_中分類, IF(列分類振分=AC$3, 1, 0))</f>
        <v>#DIV/0!</v>
      </c>
      <c r="AD25" s="194" t="e">
        <f t="array" ref="AD25">SUMPRODUCT(計算_投入係数表_加工!$D162:$DS162, 生産額_中分類, IF(列分類振分=AD$3, 1, 0))/SUMPRODUCT(生産額_中分類, IF(列分類振分=AD$3, 1, 0))</f>
        <v>#DIV/0!</v>
      </c>
      <c r="AE25" s="194" t="e">
        <f t="array" ref="AE25">SUMPRODUCT(計算_投入係数表_加工!$D162:$DS162, 生産額_中分類, IF(列分類振分=AE$3, 1, 0))/SUMPRODUCT(生産額_中分類, IF(列分類振分=AE$3, 1, 0))</f>
        <v>#DIV/0!</v>
      </c>
      <c r="AF25" s="194" t="e">
        <f t="array" ref="AF25">SUMPRODUCT(計算_投入係数表_加工!$D162:$DS162, 生産額_中分類, IF(列分類振分=AF$3, 1, 0))/SUMPRODUCT(生産額_中分類, IF(列分類振分=AF$3, 1, 0))</f>
        <v>#DIV/0!</v>
      </c>
      <c r="AG25" s="194" t="e">
        <f t="array" ref="AG25">SUMPRODUCT(計算_投入係数表_加工!$D162:$DS162, 生産額_中分類, IF(列分類振分=AG$3, 1, 0))/SUMPRODUCT(生産額_中分類, IF(列分類振分=AG$3, 1, 0))</f>
        <v>#DIV/0!</v>
      </c>
      <c r="AH25" s="194" t="e">
        <f t="array" ref="AH25">SUMPRODUCT(計算_投入係数表_加工!$D162:$DS162, 生産額_中分類, IF(列分類振分=AH$3, 1, 0))/SUMPRODUCT(生産額_中分類, IF(列分類振分=AH$3, 1, 0))</f>
        <v>#DIV/0!</v>
      </c>
      <c r="AI25" s="194" t="e">
        <f t="array" ref="AI25">SUMPRODUCT(計算_投入係数表_加工!$D162:$DS162, 生産額_中分類, IF(列分類振分=AI$3, 1, 0))/SUMPRODUCT(生産額_中分類, IF(列分類振分=AI$3, 1, 0))</f>
        <v>#DIV/0!</v>
      </c>
      <c r="AJ25" s="194" t="e">
        <f t="array" ref="AJ25">SUMPRODUCT(計算_投入係数表_加工!$D162:$DS162, 生産額_中分類, IF(列分類振分=AJ$3, 1, 0))/SUMPRODUCT(生産額_中分類, IF(列分類振分=AJ$3, 1, 0))</f>
        <v>#DIV/0!</v>
      </c>
      <c r="AK25" s="194" t="e">
        <f t="array" ref="AK25">SUMPRODUCT(計算_投入係数表_加工!$D162:$DS162, 生産額_中分類, IF(列分類振分=AK$3, 1, 0))/SUMPRODUCT(生産額_中分類, IF(列分類振分=AK$3, 1, 0))</f>
        <v>#DIV/0!</v>
      </c>
      <c r="AL25" s="194" t="e">
        <f t="array" ref="AL25">SUMPRODUCT(計算_投入係数表_加工!$D162:$DS162, 生産額_中分類, IF(列分類振分=AL$3, 1, 0))/SUMPRODUCT(生産額_中分類, IF(列分類振分=AL$3, 1, 0))</f>
        <v>#DIV/0!</v>
      </c>
      <c r="AM25" s="194" t="e">
        <f t="array" ref="AM25">SUMPRODUCT(計算_投入係数表_加工!$D162:$DS162, 生産額_中分類, IF(列分類振分=AM$3, 1, 0))/SUMPRODUCT(生産額_中分類, IF(列分類振分=AM$3, 1, 0))</f>
        <v>#DIV/0!</v>
      </c>
      <c r="AN25" s="194" t="e">
        <f t="array" ref="AN25">SUMPRODUCT(計算_投入係数表_加工!$D162:$DS162, 生産額_中分類, IF(列分類振分=AN$3, 1, 0))/SUMPRODUCT(生産額_中分類, IF(列分類振分=AN$3, 1, 0))</f>
        <v>#DIV/0!</v>
      </c>
      <c r="AO25" s="194" t="e">
        <f t="array" ref="AO25">SUMPRODUCT(計算_投入係数表_加工!$D162:$DS162, 生産額_中分類, IF(列分類振分=AO$3, 1, 0))/SUMPRODUCT(生産額_中分類, IF(列分類振分=AO$3, 1, 0))</f>
        <v>#DIV/0!</v>
      </c>
      <c r="AP25" s="194" t="e">
        <f t="array" ref="AP25">SUMPRODUCT(計算_投入係数表_加工!$D162:$DS162, 生産額_中分類, IF(列分類振分=AP$3, 1, 0))/SUMPRODUCT(生産額_中分類, IF(列分類振分=AP$3, 1, 0))</f>
        <v>#DIV/0!</v>
      </c>
      <c r="AQ25" s="194" t="e">
        <f t="array" ref="AQ25">SUMPRODUCT(計算_投入係数表_加工!$D162:$DS162, 生産額_中分類, IF(列分類振分=AQ$3, 1, 0))/SUMPRODUCT(生産額_中分類, IF(列分類振分=AQ$3, 1, 0))</f>
        <v>#DIV/0!</v>
      </c>
      <c r="AR25" s="194" t="e">
        <f t="array" ref="AR25">SUMPRODUCT(計算_投入係数表_加工!$D162:$DS162, 生産額_中分類, IF(列分類振分=AR$3, 1, 0))/SUMPRODUCT(生産額_中分類, IF(列分類振分=AR$3, 1, 0))</f>
        <v>#DIV/0!</v>
      </c>
      <c r="AS25" s="194" t="e">
        <f t="array" ref="AS25">SUMPRODUCT(計算_投入係数表_加工!$D162:$DS162, 生産額_中分類, IF(列分類振分=AS$3, 1, 0))/SUMPRODUCT(生産額_中分類, IF(列分類振分=AS$3, 1, 0))</f>
        <v>#DIV/0!</v>
      </c>
      <c r="AT25" s="194" t="e">
        <f t="array" ref="AT25">SUMPRODUCT(計算_投入係数表_加工!$D162:$DS162, 生産額_中分類, IF(列分類振分=AT$3, 1, 0))/SUMPRODUCT(生産額_中分類, IF(列分類振分=AT$3, 1, 0))</f>
        <v>#DIV/0!</v>
      </c>
      <c r="AU25" s="194" t="e">
        <f t="array" ref="AU25">SUMPRODUCT(計算_投入係数表_加工!$D162:$DS162, 生産額_中分類, IF(列分類振分=AU$3, 1, 0))/SUMPRODUCT(生産額_中分類, IF(列分類振分=AU$3, 1, 0))</f>
        <v>#DIV/0!</v>
      </c>
      <c r="AV25" s="194" t="e">
        <f t="array" ref="AV25">SUMPRODUCT(計算_投入係数表_加工!$D162:$DS162, 生産額_中分類, IF(列分類振分=AV$3, 1, 0))/SUMPRODUCT(生産額_中分類, IF(列分類振分=AV$3, 1, 0))</f>
        <v>#DIV/0!</v>
      </c>
      <c r="AW25" s="194" t="e">
        <f t="array" ref="AW25">SUMPRODUCT(計算_投入係数表_加工!$D162:$DS162, 生産額_中分類, IF(列分類振分=AW$3, 1, 0))/SUMPRODUCT(生産額_中分類, IF(列分類振分=AW$3, 1, 0))</f>
        <v>#DIV/0!</v>
      </c>
      <c r="AX25" s="194" t="e">
        <f t="array" ref="AX25">SUMPRODUCT(計算_投入係数表_加工!$D162:$DS162, 生産額_中分類, IF(列分類振分=AX$3, 1, 0))/SUMPRODUCT(生産額_中分類, IF(列分類振分=AX$3, 1, 0))</f>
        <v>#DIV/0!</v>
      </c>
      <c r="AY25" s="194" t="e">
        <f t="array" ref="AY25">SUMPRODUCT(計算_投入係数表_加工!$D162:$DS162, 生産額_中分類, IF(列分類振分=AY$3, 1, 0))/SUMPRODUCT(生産額_中分類, IF(列分類振分=AY$3, 1, 0))</f>
        <v>#DIV/0!</v>
      </c>
      <c r="AZ25" s="194" t="e">
        <f t="array" ref="AZ25">SUMPRODUCT(計算_投入係数表_加工!$D162:$DS162, 生産額_中分類, IF(列分類振分=AZ$3, 1, 0))/SUMPRODUCT(生産額_中分類, IF(列分類振分=AZ$3, 1, 0))</f>
        <v>#DIV/0!</v>
      </c>
      <c r="BA25" s="194" t="e">
        <f t="array" ref="BA25">SUMPRODUCT(計算_投入係数表_加工!$D162:$DS162, 生産額_中分類, IF(列分類振分=BA$3, 1, 0))/SUMPRODUCT(生産額_中分類, IF(列分類振分=BA$3, 1, 0))</f>
        <v>#DIV/0!</v>
      </c>
      <c r="BB25" s="194" t="e">
        <f t="array" ref="BB25">SUMPRODUCT(計算_投入係数表_加工!$D162:$DS162, 生産額_中分類, IF(列分類振分=BB$3, 1, 0))/SUMPRODUCT(生産額_中分類, IF(列分類振分=BB$3, 1, 0))</f>
        <v>#DIV/0!</v>
      </c>
      <c r="BC25" s="194" t="e">
        <f t="array" ref="BC25">SUMPRODUCT(計算_投入係数表_加工!$D162:$DS162, 生産額_中分類, IF(列分類振分=BC$3, 1, 0))/SUMPRODUCT(生産額_中分類, IF(列分類振分=BC$3, 1, 0))</f>
        <v>#DIV/0!</v>
      </c>
      <c r="BD25" s="194" t="e">
        <f t="array" ref="BD25">SUMPRODUCT(計算_投入係数表_加工!$D162:$DS162, 生産額_中分類, IF(列分類振分=BD$3, 1, 0))/SUMPRODUCT(生産額_中分類, IF(列分類振分=BD$3, 1, 0))</f>
        <v>#DIV/0!</v>
      </c>
      <c r="BE25" s="194" t="e">
        <f t="array" ref="BE25">SUMPRODUCT(計算_投入係数表_加工!$D162:$DS162, 生産額_中分類, IF(列分類振分=BE$3, 1, 0))/SUMPRODUCT(生産額_中分類, IF(列分類振分=BE$3, 1, 0))</f>
        <v>#DIV/0!</v>
      </c>
      <c r="BF25" s="194" t="e">
        <f t="array" ref="BF25">SUMPRODUCT(計算_投入係数表_加工!$D162:$DS162, 生産額_中分類, IF(列分類振分=BF$3, 1, 0))/SUMPRODUCT(生産額_中分類, IF(列分類振分=BF$3, 1, 0))</f>
        <v>#DIV/0!</v>
      </c>
      <c r="BG25" s="194" t="e">
        <f t="array" ref="BG25">SUMPRODUCT(計算_投入係数表_加工!$D162:$DS162, 生産額_中分類, IF(列分類振分=BG$3, 1, 0))/SUMPRODUCT(生産額_中分類, IF(列分類振分=BG$3, 1, 0))</f>
        <v>#DIV/0!</v>
      </c>
      <c r="BH25" s="194" t="e">
        <f t="array" ref="BH25">SUMPRODUCT(計算_投入係数表_加工!$D162:$DS162, 生産額_中分類, IF(列分類振分=BH$3, 1, 0))/SUMPRODUCT(生産額_中分類, IF(列分類振分=BH$3, 1, 0))</f>
        <v>#DIV/0!</v>
      </c>
      <c r="BI25" s="194" t="e">
        <f t="array" ref="BI25">SUMPRODUCT(計算_投入係数表_加工!$D162:$DS162, 生産額_中分類, IF(列分類振分=BI$3, 1, 0))/SUMPRODUCT(生産額_中分類, IF(列分類振分=BI$3, 1, 0))</f>
        <v>#DIV/0!</v>
      </c>
      <c r="BJ25" s="194" t="e">
        <f t="array" ref="BJ25">SUMPRODUCT(計算_投入係数表_加工!$D162:$DS162, 生産額_中分類, IF(列分類振分=BJ$3, 1, 0))/SUMPRODUCT(生産額_中分類, IF(列分類振分=BJ$3, 1, 0))</f>
        <v>#DIV/0!</v>
      </c>
      <c r="BK25" s="194" t="e">
        <f t="array" ref="BK25">SUMPRODUCT(計算_投入係数表_加工!$D162:$DS162, 生産額_中分類, IF(列分類振分=BK$3, 1, 0))/SUMPRODUCT(生産額_中分類, IF(列分類振分=BK$3, 1, 0))</f>
        <v>#DIV/0!</v>
      </c>
      <c r="BL25" s="194" t="e">
        <f t="array" ref="BL25">SUMPRODUCT(計算_投入係数表_加工!$D162:$DS162, 生産額_中分類, IF(列分類振分=BL$3, 1, 0))/SUMPRODUCT(生産額_中分類, IF(列分類振分=BL$3, 1, 0))</f>
        <v>#DIV/0!</v>
      </c>
      <c r="BM25" s="194" t="e">
        <f t="array" ref="BM25">SUMPRODUCT(計算_投入係数表_加工!$D162:$DS162, 生産額_中分類, IF(列分類振分=BM$3, 1, 0))/SUMPRODUCT(生産額_中分類, IF(列分類振分=BM$3, 1, 0))</f>
        <v>#DIV/0!</v>
      </c>
      <c r="BN25" s="194" t="e">
        <f t="array" ref="BN25">SUMPRODUCT(計算_投入係数表_加工!$D162:$DS162, 生産額_中分類, IF(列分類振分=BN$3, 1, 0))/SUMPRODUCT(生産額_中分類, IF(列分類振分=BN$3, 1, 0))</f>
        <v>#DIV/0!</v>
      </c>
      <c r="BO25" s="194" t="e">
        <f t="array" ref="BO25">SUMPRODUCT(計算_投入係数表_加工!$D162:$DS162, 生産額_中分類, IF(列分類振分=BO$3, 1, 0))/SUMPRODUCT(生産額_中分類, IF(列分類振分=BO$3, 1, 0))</f>
        <v>#DIV/0!</v>
      </c>
      <c r="BP25" s="194" t="e">
        <f t="array" ref="BP25">SUMPRODUCT(計算_投入係数表_加工!$D162:$DS162, 生産額_中分類, IF(列分類振分=BP$3, 1, 0))/SUMPRODUCT(生産額_中分類, IF(列分類振分=BP$3, 1, 0))</f>
        <v>#DIV/0!</v>
      </c>
      <c r="BQ25" s="194" t="e">
        <f t="array" ref="BQ25">SUMPRODUCT(計算_投入係数表_加工!$D162:$DS162, 生産額_中分類, IF(列分類振分=BQ$3, 1, 0))/SUMPRODUCT(生産額_中分類, IF(列分類振分=BQ$3, 1, 0))</f>
        <v>#DIV/0!</v>
      </c>
      <c r="BR25" s="194" t="e">
        <f t="array" ref="BR25">SUMPRODUCT(計算_投入係数表_加工!$D162:$DS162, 生産額_中分類, IF(列分類振分=BR$3, 1, 0))/SUMPRODUCT(生産額_中分類, IF(列分類振分=BR$3, 1, 0))</f>
        <v>#DIV/0!</v>
      </c>
      <c r="BS25" s="194" t="e">
        <f t="array" ref="BS25">SUMPRODUCT(計算_投入係数表_加工!$D162:$DS162, 生産額_中分類, IF(列分類振分=BS$3, 1, 0))/SUMPRODUCT(生産額_中分類, IF(列分類振分=BS$3, 1, 0))</f>
        <v>#DIV/0!</v>
      </c>
      <c r="BT25" s="194" t="e">
        <f t="array" ref="BT25">SUMPRODUCT(計算_投入係数表_加工!$D162:$DS162, 生産額_中分類, IF(列分類振分=BT$3, 1, 0))/SUMPRODUCT(生産額_中分類, IF(列分類振分=BT$3, 1, 0))</f>
        <v>#DIV/0!</v>
      </c>
      <c r="BU25" s="194" t="e">
        <f t="array" ref="BU25">SUMPRODUCT(計算_投入係数表_加工!$D162:$DS162, 生産額_中分類, IF(列分類振分=BU$3, 1, 0))/SUMPRODUCT(生産額_中分類, IF(列分類振分=BU$3, 1, 0))</f>
        <v>#DIV/0!</v>
      </c>
      <c r="BV25" s="194" t="e">
        <f t="array" ref="BV25">SUMPRODUCT(計算_投入係数表_加工!$D162:$DS162, 生産額_中分類, IF(列分類振分=BV$3, 1, 0))/SUMPRODUCT(生産額_中分類, IF(列分類振分=BV$3, 1, 0))</f>
        <v>#DIV/0!</v>
      </c>
      <c r="BW25" s="194" t="e">
        <f t="array" ref="BW25">SUMPRODUCT(計算_投入係数表_加工!$D162:$DS162, 生産額_中分類, IF(列分類振分=BW$3, 1, 0))/SUMPRODUCT(生産額_中分類, IF(列分類振分=BW$3, 1, 0))</f>
        <v>#DIV/0!</v>
      </c>
      <c r="BX25" s="194" t="e">
        <f t="array" ref="BX25">SUMPRODUCT(計算_投入係数表_加工!$D162:$DS162, 生産額_中分類, IF(列分類振分=BX$3, 1, 0))/SUMPRODUCT(生産額_中分類, IF(列分類振分=BX$3, 1, 0))</f>
        <v>#DIV/0!</v>
      </c>
      <c r="BY25" s="194" t="e">
        <f t="array" ref="BY25">SUMPRODUCT(計算_投入係数表_加工!$D162:$DS162, 生産額_中分類, IF(列分類振分=BY$3, 1, 0))/SUMPRODUCT(生産額_中分類, IF(列分類振分=BY$3, 1, 0))</f>
        <v>#DIV/0!</v>
      </c>
      <c r="BZ25" s="194" t="e">
        <f t="array" ref="BZ25">SUMPRODUCT(計算_投入係数表_加工!$D162:$DS162, 生産額_中分類, IF(列分類振分=BZ$3, 1, 0))/SUMPRODUCT(生産額_中分類, IF(列分類振分=BZ$3, 1, 0))</f>
        <v>#DIV/0!</v>
      </c>
      <c r="CA25" s="194" t="e">
        <f t="array" ref="CA25">SUMPRODUCT(計算_投入係数表_加工!$D162:$DS162, 生産額_中分類, IF(列分類振分=CA$3, 1, 0))/SUMPRODUCT(生産額_中分類, IF(列分類振分=CA$3, 1, 0))</f>
        <v>#DIV/0!</v>
      </c>
      <c r="CB25" s="194" t="e">
        <f t="array" ref="CB25">SUMPRODUCT(計算_投入係数表_加工!$D162:$DS162, 生産額_中分類, IF(列分類振分=CB$3, 1, 0))/SUMPRODUCT(生産額_中分類, IF(列分類振分=CB$3, 1, 0))</f>
        <v>#DIV/0!</v>
      </c>
      <c r="CC25" s="194" t="e">
        <f t="array" ref="CC25">SUMPRODUCT(計算_投入係数表_加工!$D162:$DS162, 生産額_中分類, IF(列分類振分=CC$3, 1, 0))/SUMPRODUCT(生産額_中分類, IF(列分類振分=CC$3, 1, 0))</f>
        <v>#DIV/0!</v>
      </c>
      <c r="CD25" s="194" t="e">
        <f t="array" ref="CD25">SUMPRODUCT(計算_投入係数表_加工!$D162:$DS162, 生産額_中分類, IF(列分類振分=CD$3, 1, 0))/SUMPRODUCT(生産額_中分類, IF(列分類振分=CD$3, 1, 0))</f>
        <v>#DIV/0!</v>
      </c>
      <c r="CE25" s="194" t="e">
        <f t="array" ref="CE25">SUMPRODUCT(計算_投入係数表_加工!$D162:$DS162, 生産額_中分類, IF(列分類振分=CE$3, 1, 0))/SUMPRODUCT(生産額_中分類, IF(列分類振分=CE$3, 1, 0))</f>
        <v>#DIV/0!</v>
      </c>
      <c r="CF25" s="194" t="e">
        <f t="array" ref="CF25">SUMPRODUCT(計算_投入係数表_加工!$D162:$DS162, 生産額_中分類, IF(列分類振分=CF$3, 1, 0))/SUMPRODUCT(生産額_中分類, IF(列分類振分=CF$3, 1, 0))</f>
        <v>#DIV/0!</v>
      </c>
      <c r="CG25" s="194" t="e">
        <f t="array" ref="CG25">SUMPRODUCT(計算_投入係数表_加工!$D162:$DS162, 生産額_中分類, IF(列分類振分=CG$3, 1, 0))/SUMPRODUCT(生産額_中分類, IF(列分類振分=CG$3, 1, 0))</f>
        <v>#DIV/0!</v>
      </c>
      <c r="CH25" s="194" t="e">
        <f t="array" ref="CH25">SUMPRODUCT(計算_投入係数表_加工!$D162:$DS162, 生産額_中分類, IF(列分類振分=CH$3, 1, 0))/SUMPRODUCT(生産額_中分類, IF(列分類振分=CH$3, 1, 0))</f>
        <v>#DIV/0!</v>
      </c>
      <c r="CI25" s="194" t="e">
        <f t="array" ref="CI25">SUMPRODUCT(計算_投入係数表_加工!$D162:$DS162, 生産額_中分類, IF(列分類振分=CI$3, 1, 0))/SUMPRODUCT(生産額_中分類, IF(列分類振分=CI$3, 1, 0))</f>
        <v>#DIV/0!</v>
      </c>
      <c r="CJ25" s="194" t="e">
        <f t="array" ref="CJ25">SUMPRODUCT(計算_投入係数表_加工!$D162:$DS162, 生産額_中分類, IF(列分類振分=CJ$3, 1, 0))/SUMPRODUCT(生産額_中分類, IF(列分類振分=CJ$3, 1, 0))</f>
        <v>#DIV/0!</v>
      </c>
      <c r="CK25" s="194" t="e">
        <f t="array" ref="CK25">SUMPRODUCT(計算_投入係数表_加工!$D162:$DS162, 生産額_中分類, IF(列分類振分=CK$3, 1, 0))/SUMPRODUCT(生産額_中分類, IF(列分類振分=CK$3, 1, 0))</f>
        <v>#DIV/0!</v>
      </c>
      <c r="CL25" s="194" t="e">
        <f t="array" ref="CL25">SUMPRODUCT(計算_投入係数表_加工!$D162:$DS162, 生産額_中分類, IF(列分類振分=CL$3, 1, 0))/SUMPRODUCT(生産額_中分類, IF(列分類振分=CL$3, 1, 0))</f>
        <v>#DIV/0!</v>
      </c>
      <c r="CM25" s="194" t="e">
        <f t="array" ref="CM25">SUMPRODUCT(計算_投入係数表_加工!$D162:$DS162, 生産額_中分類, IF(列分類振分=CM$3, 1, 0))/SUMPRODUCT(生産額_中分類, IF(列分類振分=CM$3, 1, 0))</f>
        <v>#DIV/0!</v>
      </c>
      <c r="CN25" s="194" t="e">
        <f t="array" ref="CN25">SUMPRODUCT(計算_投入係数表_加工!$D162:$DS162, 生産額_中分類, IF(列分類振分=CN$3, 1, 0))/SUMPRODUCT(生産額_中分類, IF(列分類振分=CN$3, 1, 0))</f>
        <v>#DIV/0!</v>
      </c>
      <c r="CO25" s="194" t="e">
        <f t="array" ref="CO25">SUMPRODUCT(計算_投入係数表_加工!$D162:$DS162, 生産額_中分類, IF(列分類振分=CO$3, 1, 0))/SUMPRODUCT(生産額_中分類, IF(列分類振分=CO$3, 1, 0))</f>
        <v>#DIV/0!</v>
      </c>
      <c r="CP25" s="194" t="e">
        <f t="array" ref="CP25">SUMPRODUCT(計算_投入係数表_加工!$D162:$DS162, 生産額_中分類, IF(列分類振分=CP$3, 1, 0))/SUMPRODUCT(生産額_中分類, IF(列分類振分=CP$3, 1, 0))</f>
        <v>#DIV/0!</v>
      </c>
      <c r="CQ25" s="194" t="e">
        <f t="array" ref="CQ25">SUMPRODUCT(計算_投入係数表_加工!$D162:$DS162, 生産額_中分類, IF(列分類振分=CQ$3, 1, 0))/SUMPRODUCT(生産額_中分類, IF(列分類振分=CQ$3, 1, 0))</f>
        <v>#DIV/0!</v>
      </c>
      <c r="CR25" s="194" t="e">
        <f t="array" ref="CR25">SUMPRODUCT(計算_投入係数表_加工!$D162:$DS162, 生産額_中分類, IF(列分類振分=CR$3, 1, 0))/SUMPRODUCT(生産額_中分類, IF(列分類振分=CR$3, 1, 0))</f>
        <v>#DIV/0!</v>
      </c>
      <c r="CS25" s="194" t="e">
        <f t="array" ref="CS25">SUMPRODUCT(計算_投入係数表_加工!$D162:$DS162, 生産額_中分類, IF(列分類振分=CS$3, 1, 0))/SUMPRODUCT(生産額_中分類, IF(列分類振分=CS$3, 1, 0))</f>
        <v>#DIV/0!</v>
      </c>
      <c r="CT25" s="194" t="e">
        <f t="array" ref="CT25">SUMPRODUCT(計算_投入係数表_加工!$D162:$DS162, 生産額_中分類, IF(列分類振分=CT$3, 1, 0))/SUMPRODUCT(生産額_中分類, IF(列分類振分=CT$3, 1, 0))</f>
        <v>#DIV/0!</v>
      </c>
      <c r="CU25" s="194" t="e">
        <f t="array" ref="CU25">SUMPRODUCT(計算_投入係数表_加工!$D162:$DS162, 生産額_中分類, IF(列分類振分=CU$3, 1, 0))/SUMPRODUCT(生産額_中分類, IF(列分類振分=CU$3, 1, 0))</f>
        <v>#DIV/0!</v>
      </c>
      <c r="CV25" s="194" t="e">
        <f t="array" ref="CV25">SUMPRODUCT(計算_投入係数表_加工!$D162:$DS162, 生産額_中分類, IF(列分類振分=CV$3, 1, 0))/SUMPRODUCT(生産額_中分類, IF(列分類振分=CV$3, 1, 0))</f>
        <v>#DIV/0!</v>
      </c>
      <c r="CW25" s="194" t="e">
        <f t="array" ref="CW25">SUMPRODUCT(計算_投入係数表_加工!$D162:$DS162, 生産額_中分類, IF(列分類振分=CW$3, 1, 0))/SUMPRODUCT(生産額_中分類, IF(列分類振分=CW$3, 1, 0))</f>
        <v>#DIV/0!</v>
      </c>
      <c r="CX25" s="194" t="e">
        <f t="array" ref="CX25">SUMPRODUCT(計算_投入係数表_加工!$D162:$DS162, 生産額_中分類, IF(列分類振分=CX$3, 1, 0))/SUMPRODUCT(生産額_中分類, IF(列分類振分=CX$3, 1, 0))</f>
        <v>#DIV/0!</v>
      </c>
      <c r="CY25" s="194" t="e">
        <f t="array" ref="CY25">SUMPRODUCT(計算_投入係数表_加工!$D162:$DS162, 生産額_中分類, IF(列分類振分=CY$3, 1, 0))/SUMPRODUCT(生産額_中分類, IF(列分類振分=CY$3, 1, 0))</f>
        <v>#DIV/0!</v>
      </c>
      <c r="CZ25" s="194" t="e">
        <f t="array" ref="CZ25">SUMPRODUCT(計算_投入係数表_加工!$D162:$DS162, 生産額_中分類, IF(列分類振分=CZ$3, 1, 0))/SUMPRODUCT(生産額_中分類, IF(列分類振分=CZ$3, 1, 0))</f>
        <v>#DIV/0!</v>
      </c>
      <c r="DA25" s="194" t="e">
        <f t="array" ref="DA25">SUMPRODUCT(計算_投入係数表_加工!$D162:$DS162, 生産額_中分類, IF(列分類振分=DA$3, 1, 0))/SUMPRODUCT(生産額_中分類, IF(列分類振分=DA$3, 1, 0))</f>
        <v>#DIV/0!</v>
      </c>
      <c r="DB25" s="194" t="e">
        <f t="array" ref="DB25">SUMPRODUCT(計算_投入係数表_加工!$D162:$DS162, 生産額_中分類, IF(列分類振分=DB$3, 1, 0))/SUMPRODUCT(生産額_中分類, IF(列分類振分=DB$3, 1, 0))</f>
        <v>#DIV/0!</v>
      </c>
      <c r="DC25" s="194" t="e">
        <f t="array" ref="DC25">SUMPRODUCT(計算_投入係数表_加工!$D162:$DS162, 生産額_中分類, IF(列分類振分=DC$3, 1, 0))/SUMPRODUCT(生産額_中分類, IF(列分類振分=DC$3, 1, 0))</f>
        <v>#DIV/0!</v>
      </c>
      <c r="DD25" s="194" t="e">
        <f t="array" ref="DD25">SUMPRODUCT(計算_投入係数表_加工!$D162:$DS162, 生産額_中分類, IF(列分類振分=DD$3, 1, 0))/SUMPRODUCT(生産額_中分類, IF(列分類振分=DD$3, 1, 0))</f>
        <v>#DIV/0!</v>
      </c>
      <c r="DE25" s="194" t="e">
        <f t="array" ref="DE25">SUMPRODUCT(計算_投入係数表_加工!$D162:$DS162, 生産額_中分類, IF(列分類振分=DE$3, 1, 0))/SUMPRODUCT(生産額_中分類, IF(列分類振分=DE$3, 1, 0))</f>
        <v>#DIV/0!</v>
      </c>
      <c r="DF25" s="194" t="e">
        <f t="array" ref="DF25">SUMPRODUCT(計算_投入係数表_加工!$D162:$DS162, 生産額_中分類, IF(列分類振分=DF$3, 1, 0))/SUMPRODUCT(生産額_中分類, IF(列分類振分=DF$3, 1, 0))</f>
        <v>#DIV/0!</v>
      </c>
      <c r="DG25" s="194" t="e">
        <f t="array" ref="DG25">SUMPRODUCT(計算_投入係数表_加工!$D162:$DS162, 生産額_中分類, IF(列分類振分=DG$3, 1, 0))/SUMPRODUCT(生産額_中分類, IF(列分類振分=DG$3, 1, 0))</f>
        <v>#DIV/0!</v>
      </c>
      <c r="DH25" s="194" t="e">
        <f t="array" ref="DH25">SUMPRODUCT(計算_投入係数表_加工!$D162:$DS162, 生産額_中分類, IF(列分類振分=DH$3, 1, 0))/SUMPRODUCT(生産額_中分類, IF(列分類振分=DH$3, 1, 0))</f>
        <v>#DIV/0!</v>
      </c>
      <c r="DI25" s="194" t="e">
        <f t="array" ref="DI25">SUMPRODUCT(計算_投入係数表_加工!$D162:$DS162, 生産額_中分類, IF(列分類振分=DI$3, 1, 0))/SUMPRODUCT(生産額_中分類, IF(列分類振分=DI$3, 1, 0))</f>
        <v>#DIV/0!</v>
      </c>
      <c r="DJ25" s="194" t="e">
        <f t="array" ref="DJ25">SUMPRODUCT(計算_投入係数表_加工!$D162:$DS162, 生産額_中分類, IF(列分類振分=DJ$3, 1, 0))/SUMPRODUCT(生産額_中分類, IF(列分類振分=DJ$3, 1, 0))</f>
        <v>#DIV/0!</v>
      </c>
      <c r="DK25" s="194" t="e">
        <f t="array" ref="DK25">SUMPRODUCT(計算_投入係数表_加工!$D162:$DS162, 生産額_中分類, IF(列分類振分=DK$3, 1, 0))/SUMPRODUCT(生産額_中分類, IF(列分類振分=DK$3, 1, 0))</f>
        <v>#DIV/0!</v>
      </c>
      <c r="DL25" s="194" t="e">
        <f t="array" ref="DL25">SUMPRODUCT(計算_投入係数表_加工!$D162:$DS162, 生産額_中分類, IF(列分類振分=DL$3, 1, 0))/SUMPRODUCT(生産額_中分類, IF(列分類振分=DL$3, 1, 0))</f>
        <v>#DIV/0!</v>
      </c>
      <c r="DM25" s="194" t="e">
        <f t="array" ref="DM25">SUMPRODUCT(計算_投入係数表_加工!$D162:$DS162, 生産額_中分類, IF(列分類振分=DM$3, 1, 0))/SUMPRODUCT(生産額_中分類, IF(列分類振分=DM$3, 1, 0))</f>
        <v>#DIV/0!</v>
      </c>
      <c r="DN25" s="194" t="e">
        <f t="array" ref="DN25">SUMPRODUCT(計算_投入係数表_加工!$D162:$DS162, 生産額_中分類, IF(列分類振分=DN$3, 1, 0))/SUMPRODUCT(生産額_中分類, IF(列分類振分=DN$3, 1, 0))</f>
        <v>#DIV/0!</v>
      </c>
      <c r="DO25" s="194" t="e">
        <f t="array" ref="DO25">SUMPRODUCT(計算_投入係数表_加工!$D162:$DS162, 生産額_中分類, IF(列分類振分=DO$3, 1, 0))/SUMPRODUCT(生産額_中分類, IF(列分類振分=DO$3, 1, 0))</f>
        <v>#DIV/0!</v>
      </c>
      <c r="DP25" s="194" t="e">
        <f t="array" ref="DP25">SUMPRODUCT(計算_投入係数表_加工!$D162:$DS162, 生産額_中分類, IF(列分類振分=DP$3, 1, 0))/SUMPRODUCT(生産額_中分類, IF(列分類振分=DP$3, 1, 0))</f>
        <v>#DIV/0!</v>
      </c>
      <c r="DQ25" s="194" t="e">
        <f t="array" ref="DQ25">SUMPRODUCT(計算_投入係数表_加工!$D162:$DS162, 生産額_中分類, IF(列分類振分=DQ$3, 1, 0))/SUMPRODUCT(生産額_中分類, IF(列分類振分=DQ$3, 1, 0))</f>
        <v>#DIV/0!</v>
      </c>
      <c r="DR25" s="194" t="e">
        <f t="array" ref="DR25">SUMPRODUCT(計算_投入係数表_加工!$D162:$DS162, 生産額_中分類, IF(列分類振分=DR$3, 1, 0))/SUMPRODUCT(生産額_中分類, IF(列分類振分=DR$3, 1, 0))</f>
        <v>#DIV/0!</v>
      </c>
      <c r="DS25" s="194" t="e">
        <f t="array" ref="DS25">SUMPRODUCT(計算_投入係数表_加工!$D162:$DS162, 生産額_中分類, IF(列分類振分=DS$3, 1, 0))/SUMPRODUCT(生産額_中分類, IF(列分類振分=DS$3, 1, 0))</f>
        <v>#DIV/0!</v>
      </c>
      <c r="DT25" s="23">
        <f>SUMIF(振分, $C25, 計算_投入係数表_加工!DT$4:DT$123)</f>
        <v>0</v>
      </c>
    </row>
    <row r="26" spans="2:124" x14ac:dyDescent="0.25">
      <c r="B26" s="53">
        <v>23</v>
      </c>
      <c r="C26" s="192" t="str">
        <v>-</v>
      </c>
      <c r="D26" s="193">
        <f t="array" ref="D26">SUMPRODUCT(計算_投入係数表_加工!$D163:$DS163, 生産額_中分類, IF(列分類振分=D$3, 1, 0))/SUMPRODUCT(生産額_中分類, IF(列分類振分=D$3, 1, 0))</f>
        <v>0</v>
      </c>
      <c r="E26" s="194">
        <f t="array" ref="E26">SUMPRODUCT(計算_投入係数表_加工!$D163:$DS163, 生産額_中分類, IF(列分類振分=E$3, 1, 0))/SUMPRODUCT(生産額_中分類, IF(列分類振分=E$3, 1, 0))</f>
        <v>0</v>
      </c>
      <c r="F26" s="194">
        <f t="array" ref="F26">SUMPRODUCT(計算_投入係数表_加工!$D163:$DS163, 生産額_中分類, IF(列分類振分=F$3, 1, 0))/SUMPRODUCT(生産額_中分類, IF(列分類振分=F$3, 1, 0))</f>
        <v>0</v>
      </c>
      <c r="G26" s="194">
        <f t="array" ref="G26">SUMPRODUCT(計算_投入係数表_加工!$D163:$DS163, 生産額_中分類, IF(列分類振分=G$3, 1, 0))/SUMPRODUCT(生産額_中分類, IF(列分類振分=G$3, 1, 0))</f>
        <v>0</v>
      </c>
      <c r="H26" s="194">
        <f t="array" ref="H26">SUMPRODUCT(計算_投入係数表_加工!$D163:$DS163, 生産額_中分類, IF(列分類振分=H$3, 1, 0))/SUMPRODUCT(生産額_中分類, IF(列分類振分=H$3, 1, 0))</f>
        <v>0</v>
      </c>
      <c r="I26" s="194">
        <f t="array" ref="I26">SUMPRODUCT(計算_投入係数表_加工!$D163:$DS163, 生産額_中分類, IF(列分類振分=I$3, 1, 0))/SUMPRODUCT(生産額_中分類, IF(列分類振分=I$3, 1, 0))</f>
        <v>0</v>
      </c>
      <c r="J26" s="194">
        <f t="array" ref="J26">SUMPRODUCT(計算_投入係数表_加工!$D163:$DS163, 生産額_中分類, IF(列分類振分=J$3, 1, 0))/SUMPRODUCT(生産額_中分類, IF(列分類振分=J$3, 1, 0))</f>
        <v>0</v>
      </c>
      <c r="K26" s="194">
        <f t="array" ref="K26">SUMPRODUCT(計算_投入係数表_加工!$D163:$DS163, 生産額_中分類, IF(列分類振分=K$3, 1, 0))/SUMPRODUCT(生産額_中分類, IF(列分類振分=K$3, 1, 0))</f>
        <v>0</v>
      </c>
      <c r="L26" s="194">
        <f t="array" ref="L26">SUMPRODUCT(計算_投入係数表_加工!$D163:$DS163, 生産額_中分類, IF(列分類振分=L$3, 1, 0))/SUMPRODUCT(生産額_中分類, IF(列分類振分=L$3, 1, 0))</f>
        <v>0</v>
      </c>
      <c r="M26" s="194">
        <f t="array" ref="M26">SUMPRODUCT(計算_投入係数表_加工!$D163:$DS163, 生産額_中分類, IF(列分類振分=M$3, 1, 0))/SUMPRODUCT(生産額_中分類, IF(列分類振分=M$3, 1, 0))</f>
        <v>0</v>
      </c>
      <c r="N26" s="194">
        <f t="array" ref="N26">SUMPRODUCT(計算_投入係数表_加工!$D163:$DS163, 生産額_中分類, IF(列分類振分=N$3, 1, 0))/SUMPRODUCT(生産額_中分類, IF(列分類振分=N$3, 1, 0))</f>
        <v>0</v>
      </c>
      <c r="O26" s="194">
        <f t="array" ref="O26">SUMPRODUCT(計算_投入係数表_加工!$D163:$DS163, 生産額_中分類, IF(列分類振分=O$3, 1, 0))/SUMPRODUCT(生産額_中分類, IF(列分類振分=O$3, 1, 0))</f>
        <v>0</v>
      </c>
      <c r="P26" s="194">
        <f t="array" ref="P26">SUMPRODUCT(計算_投入係数表_加工!$D163:$DS163, 生産額_中分類, IF(列分類振分=P$3, 1, 0))/SUMPRODUCT(生産額_中分類, IF(列分類振分=P$3, 1, 0))</f>
        <v>0</v>
      </c>
      <c r="Q26" s="194" t="e">
        <f t="array" ref="Q26">SUMPRODUCT(計算_投入係数表_加工!$D163:$DS163, 生産額_中分類, IF(列分類振分=Q$3, 1, 0))/SUMPRODUCT(生産額_中分類, IF(列分類振分=Q$3, 1, 0))</f>
        <v>#DIV/0!</v>
      </c>
      <c r="R26" s="194" t="e">
        <f t="array" ref="R26">SUMPRODUCT(計算_投入係数表_加工!$D163:$DS163, 生産額_中分類, IF(列分類振分=R$3, 1, 0))/SUMPRODUCT(生産額_中分類, IF(列分類振分=R$3, 1, 0))</f>
        <v>#DIV/0!</v>
      </c>
      <c r="S26" s="194" t="e">
        <f t="array" ref="S26">SUMPRODUCT(計算_投入係数表_加工!$D163:$DS163, 生産額_中分類, IF(列分類振分=S$3, 1, 0))/SUMPRODUCT(生産額_中分類, IF(列分類振分=S$3, 1, 0))</f>
        <v>#DIV/0!</v>
      </c>
      <c r="T26" s="194" t="e">
        <f t="array" ref="T26">SUMPRODUCT(計算_投入係数表_加工!$D163:$DS163, 生産額_中分類, IF(列分類振分=T$3, 1, 0))/SUMPRODUCT(生産額_中分類, IF(列分類振分=T$3, 1, 0))</f>
        <v>#DIV/0!</v>
      </c>
      <c r="U26" s="194" t="e">
        <f t="array" ref="U26">SUMPRODUCT(計算_投入係数表_加工!$D163:$DS163, 生産額_中分類, IF(列分類振分=U$3, 1, 0))/SUMPRODUCT(生産額_中分類, IF(列分類振分=U$3, 1, 0))</f>
        <v>#DIV/0!</v>
      </c>
      <c r="V26" s="194" t="e">
        <f t="array" ref="V26">SUMPRODUCT(計算_投入係数表_加工!$D163:$DS163, 生産額_中分類, IF(列分類振分=V$3, 1, 0))/SUMPRODUCT(生産額_中分類, IF(列分類振分=V$3, 1, 0))</f>
        <v>#DIV/0!</v>
      </c>
      <c r="W26" s="194" t="e">
        <f t="array" ref="W26">SUMPRODUCT(計算_投入係数表_加工!$D163:$DS163, 生産額_中分類, IF(列分類振分=W$3, 1, 0))/SUMPRODUCT(生産額_中分類, IF(列分類振分=W$3, 1, 0))</f>
        <v>#DIV/0!</v>
      </c>
      <c r="X26" s="194" t="e">
        <f t="array" ref="X26">SUMPRODUCT(計算_投入係数表_加工!$D163:$DS163, 生産額_中分類, IF(列分類振分=X$3, 1, 0))/SUMPRODUCT(生産額_中分類, IF(列分類振分=X$3, 1, 0))</f>
        <v>#DIV/0!</v>
      </c>
      <c r="Y26" s="194" t="e">
        <f t="array" ref="Y26">SUMPRODUCT(計算_投入係数表_加工!$D163:$DS163, 生産額_中分類, IF(列分類振分=Y$3, 1, 0))/SUMPRODUCT(生産額_中分類, IF(列分類振分=Y$3, 1, 0))</f>
        <v>#DIV/0!</v>
      </c>
      <c r="Z26" s="194" t="e">
        <f t="array" ref="Z26">SUMPRODUCT(計算_投入係数表_加工!$D163:$DS163, 生産額_中分類, IF(列分類振分=Z$3, 1, 0))/SUMPRODUCT(生産額_中分類, IF(列分類振分=Z$3, 1, 0))</f>
        <v>#DIV/0!</v>
      </c>
      <c r="AA26" s="194" t="e">
        <f t="array" ref="AA26">SUMPRODUCT(計算_投入係数表_加工!$D163:$DS163, 生産額_中分類, IF(列分類振分=AA$3, 1, 0))/SUMPRODUCT(生産額_中分類, IF(列分類振分=AA$3, 1, 0))</f>
        <v>#DIV/0!</v>
      </c>
      <c r="AB26" s="194" t="e">
        <f t="array" ref="AB26">SUMPRODUCT(計算_投入係数表_加工!$D163:$DS163, 生産額_中分類, IF(列分類振分=AB$3, 1, 0))/SUMPRODUCT(生産額_中分類, IF(列分類振分=AB$3, 1, 0))</f>
        <v>#DIV/0!</v>
      </c>
      <c r="AC26" s="194" t="e">
        <f t="array" ref="AC26">SUMPRODUCT(計算_投入係数表_加工!$D163:$DS163, 生産額_中分類, IF(列分類振分=AC$3, 1, 0))/SUMPRODUCT(生産額_中分類, IF(列分類振分=AC$3, 1, 0))</f>
        <v>#DIV/0!</v>
      </c>
      <c r="AD26" s="194" t="e">
        <f t="array" ref="AD26">SUMPRODUCT(計算_投入係数表_加工!$D163:$DS163, 生産額_中分類, IF(列分類振分=AD$3, 1, 0))/SUMPRODUCT(生産額_中分類, IF(列分類振分=AD$3, 1, 0))</f>
        <v>#DIV/0!</v>
      </c>
      <c r="AE26" s="194" t="e">
        <f t="array" ref="AE26">SUMPRODUCT(計算_投入係数表_加工!$D163:$DS163, 生産額_中分類, IF(列分類振分=AE$3, 1, 0))/SUMPRODUCT(生産額_中分類, IF(列分類振分=AE$3, 1, 0))</f>
        <v>#DIV/0!</v>
      </c>
      <c r="AF26" s="194" t="e">
        <f t="array" ref="AF26">SUMPRODUCT(計算_投入係数表_加工!$D163:$DS163, 生産額_中分類, IF(列分類振分=AF$3, 1, 0))/SUMPRODUCT(生産額_中分類, IF(列分類振分=AF$3, 1, 0))</f>
        <v>#DIV/0!</v>
      </c>
      <c r="AG26" s="194" t="e">
        <f t="array" ref="AG26">SUMPRODUCT(計算_投入係数表_加工!$D163:$DS163, 生産額_中分類, IF(列分類振分=AG$3, 1, 0))/SUMPRODUCT(生産額_中分類, IF(列分類振分=AG$3, 1, 0))</f>
        <v>#DIV/0!</v>
      </c>
      <c r="AH26" s="194" t="e">
        <f t="array" ref="AH26">SUMPRODUCT(計算_投入係数表_加工!$D163:$DS163, 生産額_中分類, IF(列分類振分=AH$3, 1, 0))/SUMPRODUCT(生産額_中分類, IF(列分類振分=AH$3, 1, 0))</f>
        <v>#DIV/0!</v>
      </c>
      <c r="AI26" s="194" t="e">
        <f t="array" ref="AI26">SUMPRODUCT(計算_投入係数表_加工!$D163:$DS163, 生産額_中分類, IF(列分類振分=AI$3, 1, 0))/SUMPRODUCT(生産額_中分類, IF(列分類振分=AI$3, 1, 0))</f>
        <v>#DIV/0!</v>
      </c>
      <c r="AJ26" s="194" t="e">
        <f t="array" ref="AJ26">SUMPRODUCT(計算_投入係数表_加工!$D163:$DS163, 生産額_中分類, IF(列分類振分=AJ$3, 1, 0))/SUMPRODUCT(生産額_中分類, IF(列分類振分=AJ$3, 1, 0))</f>
        <v>#DIV/0!</v>
      </c>
      <c r="AK26" s="194" t="e">
        <f t="array" ref="AK26">SUMPRODUCT(計算_投入係数表_加工!$D163:$DS163, 生産額_中分類, IF(列分類振分=AK$3, 1, 0))/SUMPRODUCT(生産額_中分類, IF(列分類振分=AK$3, 1, 0))</f>
        <v>#DIV/0!</v>
      </c>
      <c r="AL26" s="194" t="e">
        <f t="array" ref="AL26">SUMPRODUCT(計算_投入係数表_加工!$D163:$DS163, 生産額_中分類, IF(列分類振分=AL$3, 1, 0))/SUMPRODUCT(生産額_中分類, IF(列分類振分=AL$3, 1, 0))</f>
        <v>#DIV/0!</v>
      </c>
      <c r="AM26" s="194" t="e">
        <f t="array" ref="AM26">SUMPRODUCT(計算_投入係数表_加工!$D163:$DS163, 生産額_中分類, IF(列分類振分=AM$3, 1, 0))/SUMPRODUCT(生産額_中分類, IF(列分類振分=AM$3, 1, 0))</f>
        <v>#DIV/0!</v>
      </c>
      <c r="AN26" s="194" t="e">
        <f t="array" ref="AN26">SUMPRODUCT(計算_投入係数表_加工!$D163:$DS163, 生産額_中分類, IF(列分類振分=AN$3, 1, 0))/SUMPRODUCT(生産額_中分類, IF(列分類振分=AN$3, 1, 0))</f>
        <v>#DIV/0!</v>
      </c>
      <c r="AO26" s="194" t="e">
        <f t="array" ref="AO26">SUMPRODUCT(計算_投入係数表_加工!$D163:$DS163, 生産額_中分類, IF(列分類振分=AO$3, 1, 0))/SUMPRODUCT(生産額_中分類, IF(列分類振分=AO$3, 1, 0))</f>
        <v>#DIV/0!</v>
      </c>
      <c r="AP26" s="194" t="e">
        <f t="array" ref="AP26">SUMPRODUCT(計算_投入係数表_加工!$D163:$DS163, 生産額_中分類, IF(列分類振分=AP$3, 1, 0))/SUMPRODUCT(生産額_中分類, IF(列分類振分=AP$3, 1, 0))</f>
        <v>#DIV/0!</v>
      </c>
      <c r="AQ26" s="194" t="e">
        <f t="array" ref="AQ26">SUMPRODUCT(計算_投入係数表_加工!$D163:$DS163, 生産額_中分類, IF(列分類振分=AQ$3, 1, 0))/SUMPRODUCT(生産額_中分類, IF(列分類振分=AQ$3, 1, 0))</f>
        <v>#DIV/0!</v>
      </c>
      <c r="AR26" s="194" t="e">
        <f t="array" ref="AR26">SUMPRODUCT(計算_投入係数表_加工!$D163:$DS163, 生産額_中分類, IF(列分類振分=AR$3, 1, 0))/SUMPRODUCT(生産額_中分類, IF(列分類振分=AR$3, 1, 0))</f>
        <v>#DIV/0!</v>
      </c>
      <c r="AS26" s="194" t="e">
        <f t="array" ref="AS26">SUMPRODUCT(計算_投入係数表_加工!$D163:$DS163, 生産額_中分類, IF(列分類振分=AS$3, 1, 0))/SUMPRODUCT(生産額_中分類, IF(列分類振分=AS$3, 1, 0))</f>
        <v>#DIV/0!</v>
      </c>
      <c r="AT26" s="194" t="e">
        <f t="array" ref="AT26">SUMPRODUCT(計算_投入係数表_加工!$D163:$DS163, 生産額_中分類, IF(列分類振分=AT$3, 1, 0))/SUMPRODUCT(生産額_中分類, IF(列分類振分=AT$3, 1, 0))</f>
        <v>#DIV/0!</v>
      </c>
      <c r="AU26" s="194" t="e">
        <f t="array" ref="AU26">SUMPRODUCT(計算_投入係数表_加工!$D163:$DS163, 生産額_中分類, IF(列分類振分=AU$3, 1, 0))/SUMPRODUCT(生産額_中分類, IF(列分類振分=AU$3, 1, 0))</f>
        <v>#DIV/0!</v>
      </c>
      <c r="AV26" s="194" t="e">
        <f t="array" ref="AV26">SUMPRODUCT(計算_投入係数表_加工!$D163:$DS163, 生産額_中分類, IF(列分類振分=AV$3, 1, 0))/SUMPRODUCT(生産額_中分類, IF(列分類振分=AV$3, 1, 0))</f>
        <v>#DIV/0!</v>
      </c>
      <c r="AW26" s="194" t="e">
        <f t="array" ref="AW26">SUMPRODUCT(計算_投入係数表_加工!$D163:$DS163, 生産額_中分類, IF(列分類振分=AW$3, 1, 0))/SUMPRODUCT(生産額_中分類, IF(列分類振分=AW$3, 1, 0))</f>
        <v>#DIV/0!</v>
      </c>
      <c r="AX26" s="194" t="e">
        <f t="array" ref="AX26">SUMPRODUCT(計算_投入係数表_加工!$D163:$DS163, 生産額_中分類, IF(列分類振分=AX$3, 1, 0))/SUMPRODUCT(生産額_中分類, IF(列分類振分=AX$3, 1, 0))</f>
        <v>#DIV/0!</v>
      </c>
      <c r="AY26" s="194" t="e">
        <f t="array" ref="AY26">SUMPRODUCT(計算_投入係数表_加工!$D163:$DS163, 生産額_中分類, IF(列分類振分=AY$3, 1, 0))/SUMPRODUCT(生産額_中分類, IF(列分類振分=AY$3, 1, 0))</f>
        <v>#DIV/0!</v>
      </c>
      <c r="AZ26" s="194" t="e">
        <f t="array" ref="AZ26">SUMPRODUCT(計算_投入係数表_加工!$D163:$DS163, 生産額_中分類, IF(列分類振分=AZ$3, 1, 0))/SUMPRODUCT(生産額_中分類, IF(列分類振分=AZ$3, 1, 0))</f>
        <v>#DIV/0!</v>
      </c>
      <c r="BA26" s="194" t="e">
        <f t="array" ref="BA26">SUMPRODUCT(計算_投入係数表_加工!$D163:$DS163, 生産額_中分類, IF(列分類振分=BA$3, 1, 0))/SUMPRODUCT(生産額_中分類, IF(列分類振分=BA$3, 1, 0))</f>
        <v>#DIV/0!</v>
      </c>
      <c r="BB26" s="194" t="e">
        <f t="array" ref="BB26">SUMPRODUCT(計算_投入係数表_加工!$D163:$DS163, 生産額_中分類, IF(列分類振分=BB$3, 1, 0))/SUMPRODUCT(生産額_中分類, IF(列分類振分=BB$3, 1, 0))</f>
        <v>#DIV/0!</v>
      </c>
      <c r="BC26" s="194" t="e">
        <f t="array" ref="BC26">SUMPRODUCT(計算_投入係数表_加工!$D163:$DS163, 生産額_中分類, IF(列分類振分=BC$3, 1, 0))/SUMPRODUCT(生産額_中分類, IF(列分類振分=BC$3, 1, 0))</f>
        <v>#DIV/0!</v>
      </c>
      <c r="BD26" s="194" t="e">
        <f t="array" ref="BD26">SUMPRODUCT(計算_投入係数表_加工!$D163:$DS163, 生産額_中分類, IF(列分類振分=BD$3, 1, 0))/SUMPRODUCT(生産額_中分類, IF(列分類振分=BD$3, 1, 0))</f>
        <v>#DIV/0!</v>
      </c>
      <c r="BE26" s="194" t="e">
        <f t="array" ref="BE26">SUMPRODUCT(計算_投入係数表_加工!$D163:$DS163, 生産額_中分類, IF(列分類振分=BE$3, 1, 0))/SUMPRODUCT(生産額_中分類, IF(列分類振分=BE$3, 1, 0))</f>
        <v>#DIV/0!</v>
      </c>
      <c r="BF26" s="194" t="e">
        <f t="array" ref="BF26">SUMPRODUCT(計算_投入係数表_加工!$D163:$DS163, 生産額_中分類, IF(列分類振分=BF$3, 1, 0))/SUMPRODUCT(生産額_中分類, IF(列分類振分=BF$3, 1, 0))</f>
        <v>#DIV/0!</v>
      </c>
      <c r="BG26" s="194" t="e">
        <f t="array" ref="BG26">SUMPRODUCT(計算_投入係数表_加工!$D163:$DS163, 生産額_中分類, IF(列分類振分=BG$3, 1, 0))/SUMPRODUCT(生産額_中分類, IF(列分類振分=BG$3, 1, 0))</f>
        <v>#DIV/0!</v>
      </c>
      <c r="BH26" s="194" t="e">
        <f t="array" ref="BH26">SUMPRODUCT(計算_投入係数表_加工!$D163:$DS163, 生産額_中分類, IF(列分類振分=BH$3, 1, 0))/SUMPRODUCT(生産額_中分類, IF(列分類振分=BH$3, 1, 0))</f>
        <v>#DIV/0!</v>
      </c>
      <c r="BI26" s="194" t="e">
        <f t="array" ref="BI26">SUMPRODUCT(計算_投入係数表_加工!$D163:$DS163, 生産額_中分類, IF(列分類振分=BI$3, 1, 0))/SUMPRODUCT(生産額_中分類, IF(列分類振分=BI$3, 1, 0))</f>
        <v>#DIV/0!</v>
      </c>
      <c r="BJ26" s="194" t="e">
        <f t="array" ref="BJ26">SUMPRODUCT(計算_投入係数表_加工!$D163:$DS163, 生産額_中分類, IF(列分類振分=BJ$3, 1, 0))/SUMPRODUCT(生産額_中分類, IF(列分類振分=BJ$3, 1, 0))</f>
        <v>#DIV/0!</v>
      </c>
      <c r="BK26" s="194" t="e">
        <f t="array" ref="BK26">SUMPRODUCT(計算_投入係数表_加工!$D163:$DS163, 生産額_中分類, IF(列分類振分=BK$3, 1, 0))/SUMPRODUCT(生産額_中分類, IF(列分類振分=BK$3, 1, 0))</f>
        <v>#DIV/0!</v>
      </c>
      <c r="BL26" s="194" t="e">
        <f t="array" ref="BL26">SUMPRODUCT(計算_投入係数表_加工!$D163:$DS163, 生産額_中分類, IF(列分類振分=BL$3, 1, 0))/SUMPRODUCT(生産額_中分類, IF(列分類振分=BL$3, 1, 0))</f>
        <v>#DIV/0!</v>
      </c>
      <c r="BM26" s="194" t="e">
        <f t="array" ref="BM26">SUMPRODUCT(計算_投入係数表_加工!$D163:$DS163, 生産額_中分類, IF(列分類振分=BM$3, 1, 0))/SUMPRODUCT(生産額_中分類, IF(列分類振分=BM$3, 1, 0))</f>
        <v>#DIV/0!</v>
      </c>
      <c r="BN26" s="194" t="e">
        <f t="array" ref="BN26">SUMPRODUCT(計算_投入係数表_加工!$D163:$DS163, 生産額_中分類, IF(列分類振分=BN$3, 1, 0))/SUMPRODUCT(生産額_中分類, IF(列分類振分=BN$3, 1, 0))</f>
        <v>#DIV/0!</v>
      </c>
      <c r="BO26" s="194" t="e">
        <f t="array" ref="BO26">SUMPRODUCT(計算_投入係数表_加工!$D163:$DS163, 生産額_中分類, IF(列分類振分=BO$3, 1, 0))/SUMPRODUCT(生産額_中分類, IF(列分類振分=BO$3, 1, 0))</f>
        <v>#DIV/0!</v>
      </c>
      <c r="BP26" s="194" t="e">
        <f t="array" ref="BP26">SUMPRODUCT(計算_投入係数表_加工!$D163:$DS163, 生産額_中分類, IF(列分類振分=BP$3, 1, 0))/SUMPRODUCT(生産額_中分類, IF(列分類振分=BP$3, 1, 0))</f>
        <v>#DIV/0!</v>
      </c>
      <c r="BQ26" s="194" t="e">
        <f t="array" ref="BQ26">SUMPRODUCT(計算_投入係数表_加工!$D163:$DS163, 生産額_中分類, IF(列分類振分=BQ$3, 1, 0))/SUMPRODUCT(生産額_中分類, IF(列分類振分=BQ$3, 1, 0))</f>
        <v>#DIV/0!</v>
      </c>
      <c r="BR26" s="194" t="e">
        <f t="array" ref="BR26">SUMPRODUCT(計算_投入係数表_加工!$D163:$DS163, 生産額_中分類, IF(列分類振分=BR$3, 1, 0))/SUMPRODUCT(生産額_中分類, IF(列分類振分=BR$3, 1, 0))</f>
        <v>#DIV/0!</v>
      </c>
      <c r="BS26" s="194" t="e">
        <f t="array" ref="BS26">SUMPRODUCT(計算_投入係数表_加工!$D163:$DS163, 生産額_中分類, IF(列分類振分=BS$3, 1, 0))/SUMPRODUCT(生産額_中分類, IF(列分類振分=BS$3, 1, 0))</f>
        <v>#DIV/0!</v>
      </c>
      <c r="BT26" s="194" t="e">
        <f t="array" ref="BT26">SUMPRODUCT(計算_投入係数表_加工!$D163:$DS163, 生産額_中分類, IF(列分類振分=BT$3, 1, 0))/SUMPRODUCT(生産額_中分類, IF(列分類振分=BT$3, 1, 0))</f>
        <v>#DIV/0!</v>
      </c>
      <c r="BU26" s="194" t="e">
        <f t="array" ref="BU26">SUMPRODUCT(計算_投入係数表_加工!$D163:$DS163, 生産額_中分類, IF(列分類振分=BU$3, 1, 0))/SUMPRODUCT(生産額_中分類, IF(列分類振分=BU$3, 1, 0))</f>
        <v>#DIV/0!</v>
      </c>
      <c r="BV26" s="194" t="e">
        <f t="array" ref="BV26">SUMPRODUCT(計算_投入係数表_加工!$D163:$DS163, 生産額_中分類, IF(列分類振分=BV$3, 1, 0))/SUMPRODUCT(生産額_中分類, IF(列分類振分=BV$3, 1, 0))</f>
        <v>#DIV/0!</v>
      </c>
      <c r="BW26" s="194" t="e">
        <f t="array" ref="BW26">SUMPRODUCT(計算_投入係数表_加工!$D163:$DS163, 生産額_中分類, IF(列分類振分=BW$3, 1, 0))/SUMPRODUCT(生産額_中分類, IF(列分類振分=BW$3, 1, 0))</f>
        <v>#DIV/0!</v>
      </c>
      <c r="BX26" s="194" t="e">
        <f t="array" ref="BX26">SUMPRODUCT(計算_投入係数表_加工!$D163:$DS163, 生産額_中分類, IF(列分類振分=BX$3, 1, 0))/SUMPRODUCT(生産額_中分類, IF(列分類振分=BX$3, 1, 0))</f>
        <v>#DIV/0!</v>
      </c>
      <c r="BY26" s="194" t="e">
        <f t="array" ref="BY26">SUMPRODUCT(計算_投入係数表_加工!$D163:$DS163, 生産額_中分類, IF(列分類振分=BY$3, 1, 0))/SUMPRODUCT(生産額_中分類, IF(列分類振分=BY$3, 1, 0))</f>
        <v>#DIV/0!</v>
      </c>
      <c r="BZ26" s="194" t="e">
        <f t="array" ref="BZ26">SUMPRODUCT(計算_投入係数表_加工!$D163:$DS163, 生産額_中分類, IF(列分類振分=BZ$3, 1, 0))/SUMPRODUCT(生産額_中分類, IF(列分類振分=BZ$3, 1, 0))</f>
        <v>#DIV/0!</v>
      </c>
      <c r="CA26" s="194" t="e">
        <f t="array" ref="CA26">SUMPRODUCT(計算_投入係数表_加工!$D163:$DS163, 生産額_中分類, IF(列分類振分=CA$3, 1, 0))/SUMPRODUCT(生産額_中分類, IF(列分類振分=CA$3, 1, 0))</f>
        <v>#DIV/0!</v>
      </c>
      <c r="CB26" s="194" t="e">
        <f t="array" ref="CB26">SUMPRODUCT(計算_投入係数表_加工!$D163:$DS163, 生産額_中分類, IF(列分類振分=CB$3, 1, 0))/SUMPRODUCT(生産額_中分類, IF(列分類振分=CB$3, 1, 0))</f>
        <v>#DIV/0!</v>
      </c>
      <c r="CC26" s="194" t="e">
        <f t="array" ref="CC26">SUMPRODUCT(計算_投入係数表_加工!$D163:$DS163, 生産額_中分類, IF(列分類振分=CC$3, 1, 0))/SUMPRODUCT(生産額_中分類, IF(列分類振分=CC$3, 1, 0))</f>
        <v>#DIV/0!</v>
      </c>
      <c r="CD26" s="194" t="e">
        <f t="array" ref="CD26">SUMPRODUCT(計算_投入係数表_加工!$D163:$DS163, 生産額_中分類, IF(列分類振分=CD$3, 1, 0))/SUMPRODUCT(生産額_中分類, IF(列分類振分=CD$3, 1, 0))</f>
        <v>#DIV/0!</v>
      </c>
      <c r="CE26" s="194" t="e">
        <f t="array" ref="CE26">SUMPRODUCT(計算_投入係数表_加工!$D163:$DS163, 生産額_中分類, IF(列分類振分=CE$3, 1, 0))/SUMPRODUCT(生産額_中分類, IF(列分類振分=CE$3, 1, 0))</f>
        <v>#DIV/0!</v>
      </c>
      <c r="CF26" s="194" t="e">
        <f t="array" ref="CF26">SUMPRODUCT(計算_投入係数表_加工!$D163:$DS163, 生産額_中分類, IF(列分類振分=CF$3, 1, 0))/SUMPRODUCT(生産額_中分類, IF(列分類振分=CF$3, 1, 0))</f>
        <v>#DIV/0!</v>
      </c>
      <c r="CG26" s="194" t="e">
        <f t="array" ref="CG26">SUMPRODUCT(計算_投入係数表_加工!$D163:$DS163, 生産額_中分類, IF(列分類振分=CG$3, 1, 0))/SUMPRODUCT(生産額_中分類, IF(列分類振分=CG$3, 1, 0))</f>
        <v>#DIV/0!</v>
      </c>
      <c r="CH26" s="194" t="e">
        <f t="array" ref="CH26">SUMPRODUCT(計算_投入係数表_加工!$D163:$DS163, 生産額_中分類, IF(列分類振分=CH$3, 1, 0))/SUMPRODUCT(生産額_中分類, IF(列分類振分=CH$3, 1, 0))</f>
        <v>#DIV/0!</v>
      </c>
      <c r="CI26" s="194" t="e">
        <f t="array" ref="CI26">SUMPRODUCT(計算_投入係数表_加工!$D163:$DS163, 生産額_中分類, IF(列分類振分=CI$3, 1, 0))/SUMPRODUCT(生産額_中分類, IF(列分類振分=CI$3, 1, 0))</f>
        <v>#DIV/0!</v>
      </c>
      <c r="CJ26" s="194" t="e">
        <f t="array" ref="CJ26">SUMPRODUCT(計算_投入係数表_加工!$D163:$DS163, 生産額_中分類, IF(列分類振分=CJ$3, 1, 0))/SUMPRODUCT(生産額_中分類, IF(列分類振分=CJ$3, 1, 0))</f>
        <v>#DIV/0!</v>
      </c>
      <c r="CK26" s="194" t="e">
        <f t="array" ref="CK26">SUMPRODUCT(計算_投入係数表_加工!$D163:$DS163, 生産額_中分類, IF(列分類振分=CK$3, 1, 0))/SUMPRODUCT(生産額_中分類, IF(列分類振分=CK$3, 1, 0))</f>
        <v>#DIV/0!</v>
      </c>
      <c r="CL26" s="194" t="e">
        <f t="array" ref="CL26">SUMPRODUCT(計算_投入係数表_加工!$D163:$DS163, 生産額_中分類, IF(列分類振分=CL$3, 1, 0))/SUMPRODUCT(生産額_中分類, IF(列分類振分=CL$3, 1, 0))</f>
        <v>#DIV/0!</v>
      </c>
      <c r="CM26" s="194" t="e">
        <f t="array" ref="CM26">SUMPRODUCT(計算_投入係数表_加工!$D163:$DS163, 生産額_中分類, IF(列分類振分=CM$3, 1, 0))/SUMPRODUCT(生産額_中分類, IF(列分類振分=CM$3, 1, 0))</f>
        <v>#DIV/0!</v>
      </c>
      <c r="CN26" s="194" t="e">
        <f t="array" ref="CN26">SUMPRODUCT(計算_投入係数表_加工!$D163:$DS163, 生産額_中分類, IF(列分類振分=CN$3, 1, 0))/SUMPRODUCT(生産額_中分類, IF(列分類振分=CN$3, 1, 0))</f>
        <v>#DIV/0!</v>
      </c>
      <c r="CO26" s="194" t="e">
        <f t="array" ref="CO26">SUMPRODUCT(計算_投入係数表_加工!$D163:$DS163, 生産額_中分類, IF(列分類振分=CO$3, 1, 0))/SUMPRODUCT(生産額_中分類, IF(列分類振分=CO$3, 1, 0))</f>
        <v>#DIV/0!</v>
      </c>
      <c r="CP26" s="194" t="e">
        <f t="array" ref="CP26">SUMPRODUCT(計算_投入係数表_加工!$D163:$DS163, 生産額_中分類, IF(列分類振分=CP$3, 1, 0))/SUMPRODUCT(生産額_中分類, IF(列分類振分=CP$3, 1, 0))</f>
        <v>#DIV/0!</v>
      </c>
      <c r="CQ26" s="194" t="e">
        <f t="array" ref="CQ26">SUMPRODUCT(計算_投入係数表_加工!$D163:$DS163, 生産額_中分類, IF(列分類振分=CQ$3, 1, 0))/SUMPRODUCT(生産額_中分類, IF(列分類振分=CQ$3, 1, 0))</f>
        <v>#DIV/0!</v>
      </c>
      <c r="CR26" s="194" t="e">
        <f t="array" ref="CR26">SUMPRODUCT(計算_投入係数表_加工!$D163:$DS163, 生産額_中分類, IF(列分類振分=CR$3, 1, 0))/SUMPRODUCT(生産額_中分類, IF(列分類振分=CR$3, 1, 0))</f>
        <v>#DIV/0!</v>
      </c>
      <c r="CS26" s="194" t="e">
        <f t="array" ref="CS26">SUMPRODUCT(計算_投入係数表_加工!$D163:$DS163, 生産額_中分類, IF(列分類振分=CS$3, 1, 0))/SUMPRODUCT(生産額_中分類, IF(列分類振分=CS$3, 1, 0))</f>
        <v>#DIV/0!</v>
      </c>
      <c r="CT26" s="194" t="e">
        <f t="array" ref="CT26">SUMPRODUCT(計算_投入係数表_加工!$D163:$DS163, 生産額_中分類, IF(列分類振分=CT$3, 1, 0))/SUMPRODUCT(生産額_中分類, IF(列分類振分=CT$3, 1, 0))</f>
        <v>#DIV/0!</v>
      </c>
      <c r="CU26" s="194" t="e">
        <f t="array" ref="CU26">SUMPRODUCT(計算_投入係数表_加工!$D163:$DS163, 生産額_中分類, IF(列分類振分=CU$3, 1, 0))/SUMPRODUCT(生産額_中分類, IF(列分類振分=CU$3, 1, 0))</f>
        <v>#DIV/0!</v>
      </c>
      <c r="CV26" s="194" t="e">
        <f t="array" ref="CV26">SUMPRODUCT(計算_投入係数表_加工!$D163:$DS163, 生産額_中分類, IF(列分類振分=CV$3, 1, 0))/SUMPRODUCT(生産額_中分類, IF(列分類振分=CV$3, 1, 0))</f>
        <v>#DIV/0!</v>
      </c>
      <c r="CW26" s="194" t="e">
        <f t="array" ref="CW26">SUMPRODUCT(計算_投入係数表_加工!$D163:$DS163, 生産額_中分類, IF(列分類振分=CW$3, 1, 0))/SUMPRODUCT(生産額_中分類, IF(列分類振分=CW$3, 1, 0))</f>
        <v>#DIV/0!</v>
      </c>
      <c r="CX26" s="194" t="e">
        <f t="array" ref="CX26">SUMPRODUCT(計算_投入係数表_加工!$D163:$DS163, 生産額_中分類, IF(列分類振分=CX$3, 1, 0))/SUMPRODUCT(生産額_中分類, IF(列分類振分=CX$3, 1, 0))</f>
        <v>#DIV/0!</v>
      </c>
      <c r="CY26" s="194" t="e">
        <f t="array" ref="CY26">SUMPRODUCT(計算_投入係数表_加工!$D163:$DS163, 生産額_中分類, IF(列分類振分=CY$3, 1, 0))/SUMPRODUCT(生産額_中分類, IF(列分類振分=CY$3, 1, 0))</f>
        <v>#DIV/0!</v>
      </c>
      <c r="CZ26" s="194" t="e">
        <f t="array" ref="CZ26">SUMPRODUCT(計算_投入係数表_加工!$D163:$DS163, 生産額_中分類, IF(列分類振分=CZ$3, 1, 0))/SUMPRODUCT(生産額_中分類, IF(列分類振分=CZ$3, 1, 0))</f>
        <v>#DIV/0!</v>
      </c>
      <c r="DA26" s="194" t="e">
        <f t="array" ref="DA26">SUMPRODUCT(計算_投入係数表_加工!$D163:$DS163, 生産額_中分類, IF(列分類振分=DA$3, 1, 0))/SUMPRODUCT(生産額_中分類, IF(列分類振分=DA$3, 1, 0))</f>
        <v>#DIV/0!</v>
      </c>
      <c r="DB26" s="194" t="e">
        <f t="array" ref="DB26">SUMPRODUCT(計算_投入係数表_加工!$D163:$DS163, 生産額_中分類, IF(列分類振分=DB$3, 1, 0))/SUMPRODUCT(生産額_中分類, IF(列分類振分=DB$3, 1, 0))</f>
        <v>#DIV/0!</v>
      </c>
      <c r="DC26" s="194" t="e">
        <f t="array" ref="DC26">SUMPRODUCT(計算_投入係数表_加工!$D163:$DS163, 生産額_中分類, IF(列分類振分=DC$3, 1, 0))/SUMPRODUCT(生産額_中分類, IF(列分類振分=DC$3, 1, 0))</f>
        <v>#DIV/0!</v>
      </c>
      <c r="DD26" s="194" t="e">
        <f t="array" ref="DD26">SUMPRODUCT(計算_投入係数表_加工!$D163:$DS163, 生産額_中分類, IF(列分類振分=DD$3, 1, 0))/SUMPRODUCT(生産額_中分類, IF(列分類振分=DD$3, 1, 0))</f>
        <v>#DIV/0!</v>
      </c>
      <c r="DE26" s="194" t="e">
        <f t="array" ref="DE26">SUMPRODUCT(計算_投入係数表_加工!$D163:$DS163, 生産額_中分類, IF(列分類振分=DE$3, 1, 0))/SUMPRODUCT(生産額_中分類, IF(列分類振分=DE$3, 1, 0))</f>
        <v>#DIV/0!</v>
      </c>
      <c r="DF26" s="194" t="e">
        <f t="array" ref="DF26">SUMPRODUCT(計算_投入係数表_加工!$D163:$DS163, 生産額_中分類, IF(列分類振分=DF$3, 1, 0))/SUMPRODUCT(生産額_中分類, IF(列分類振分=DF$3, 1, 0))</f>
        <v>#DIV/0!</v>
      </c>
      <c r="DG26" s="194" t="e">
        <f t="array" ref="DG26">SUMPRODUCT(計算_投入係数表_加工!$D163:$DS163, 生産額_中分類, IF(列分類振分=DG$3, 1, 0))/SUMPRODUCT(生産額_中分類, IF(列分類振分=DG$3, 1, 0))</f>
        <v>#DIV/0!</v>
      </c>
      <c r="DH26" s="194" t="e">
        <f t="array" ref="DH26">SUMPRODUCT(計算_投入係数表_加工!$D163:$DS163, 生産額_中分類, IF(列分類振分=DH$3, 1, 0))/SUMPRODUCT(生産額_中分類, IF(列分類振分=DH$3, 1, 0))</f>
        <v>#DIV/0!</v>
      </c>
      <c r="DI26" s="194" t="e">
        <f t="array" ref="DI26">SUMPRODUCT(計算_投入係数表_加工!$D163:$DS163, 生産額_中分類, IF(列分類振分=DI$3, 1, 0))/SUMPRODUCT(生産額_中分類, IF(列分類振分=DI$3, 1, 0))</f>
        <v>#DIV/0!</v>
      </c>
      <c r="DJ26" s="194" t="e">
        <f t="array" ref="DJ26">SUMPRODUCT(計算_投入係数表_加工!$D163:$DS163, 生産額_中分類, IF(列分類振分=DJ$3, 1, 0))/SUMPRODUCT(生産額_中分類, IF(列分類振分=DJ$3, 1, 0))</f>
        <v>#DIV/0!</v>
      </c>
      <c r="DK26" s="194" t="e">
        <f t="array" ref="DK26">SUMPRODUCT(計算_投入係数表_加工!$D163:$DS163, 生産額_中分類, IF(列分類振分=DK$3, 1, 0))/SUMPRODUCT(生産額_中分類, IF(列分類振分=DK$3, 1, 0))</f>
        <v>#DIV/0!</v>
      </c>
      <c r="DL26" s="194" t="e">
        <f t="array" ref="DL26">SUMPRODUCT(計算_投入係数表_加工!$D163:$DS163, 生産額_中分類, IF(列分類振分=DL$3, 1, 0))/SUMPRODUCT(生産額_中分類, IF(列分類振分=DL$3, 1, 0))</f>
        <v>#DIV/0!</v>
      </c>
      <c r="DM26" s="194" t="e">
        <f t="array" ref="DM26">SUMPRODUCT(計算_投入係数表_加工!$D163:$DS163, 生産額_中分類, IF(列分類振分=DM$3, 1, 0))/SUMPRODUCT(生産額_中分類, IF(列分類振分=DM$3, 1, 0))</f>
        <v>#DIV/0!</v>
      </c>
      <c r="DN26" s="194" t="e">
        <f t="array" ref="DN26">SUMPRODUCT(計算_投入係数表_加工!$D163:$DS163, 生産額_中分類, IF(列分類振分=DN$3, 1, 0))/SUMPRODUCT(生産額_中分類, IF(列分類振分=DN$3, 1, 0))</f>
        <v>#DIV/0!</v>
      </c>
      <c r="DO26" s="194" t="e">
        <f t="array" ref="DO26">SUMPRODUCT(計算_投入係数表_加工!$D163:$DS163, 生産額_中分類, IF(列分類振分=DO$3, 1, 0))/SUMPRODUCT(生産額_中分類, IF(列分類振分=DO$3, 1, 0))</f>
        <v>#DIV/0!</v>
      </c>
      <c r="DP26" s="194" t="e">
        <f t="array" ref="DP26">SUMPRODUCT(計算_投入係数表_加工!$D163:$DS163, 生産額_中分類, IF(列分類振分=DP$3, 1, 0))/SUMPRODUCT(生産額_中分類, IF(列分類振分=DP$3, 1, 0))</f>
        <v>#DIV/0!</v>
      </c>
      <c r="DQ26" s="194" t="e">
        <f t="array" ref="DQ26">SUMPRODUCT(計算_投入係数表_加工!$D163:$DS163, 生産額_中分類, IF(列分類振分=DQ$3, 1, 0))/SUMPRODUCT(生産額_中分類, IF(列分類振分=DQ$3, 1, 0))</f>
        <v>#DIV/0!</v>
      </c>
      <c r="DR26" s="194" t="e">
        <f t="array" ref="DR26">SUMPRODUCT(計算_投入係数表_加工!$D163:$DS163, 生産額_中分類, IF(列分類振分=DR$3, 1, 0))/SUMPRODUCT(生産額_中分類, IF(列分類振分=DR$3, 1, 0))</f>
        <v>#DIV/0!</v>
      </c>
      <c r="DS26" s="194" t="e">
        <f t="array" ref="DS26">SUMPRODUCT(計算_投入係数表_加工!$D163:$DS163, 生産額_中分類, IF(列分類振分=DS$3, 1, 0))/SUMPRODUCT(生産額_中分類, IF(列分類振分=DS$3, 1, 0))</f>
        <v>#DIV/0!</v>
      </c>
      <c r="DT26" s="23">
        <f>SUMIF(振分, $C26, 計算_投入係数表_加工!DT$4:DT$123)</f>
        <v>0</v>
      </c>
    </row>
    <row r="27" spans="2:124" x14ac:dyDescent="0.25">
      <c r="B27" s="53">
        <v>24</v>
      </c>
      <c r="C27" s="192" t="str">
        <v>-</v>
      </c>
      <c r="D27" s="193">
        <f t="array" ref="D27">SUMPRODUCT(計算_投入係数表_加工!$D164:$DS164, 生産額_中分類, IF(列分類振分=D$3, 1, 0))/SUMPRODUCT(生産額_中分類, IF(列分類振分=D$3, 1, 0))</f>
        <v>0</v>
      </c>
      <c r="E27" s="194">
        <f t="array" ref="E27">SUMPRODUCT(計算_投入係数表_加工!$D164:$DS164, 生産額_中分類, IF(列分類振分=E$3, 1, 0))/SUMPRODUCT(生産額_中分類, IF(列分類振分=E$3, 1, 0))</f>
        <v>0</v>
      </c>
      <c r="F27" s="194">
        <f t="array" ref="F27">SUMPRODUCT(計算_投入係数表_加工!$D164:$DS164, 生産額_中分類, IF(列分類振分=F$3, 1, 0))/SUMPRODUCT(生産額_中分類, IF(列分類振分=F$3, 1, 0))</f>
        <v>0</v>
      </c>
      <c r="G27" s="194">
        <f t="array" ref="G27">SUMPRODUCT(計算_投入係数表_加工!$D164:$DS164, 生産額_中分類, IF(列分類振分=G$3, 1, 0))/SUMPRODUCT(生産額_中分類, IF(列分類振分=G$3, 1, 0))</f>
        <v>0</v>
      </c>
      <c r="H27" s="194">
        <f t="array" ref="H27">SUMPRODUCT(計算_投入係数表_加工!$D164:$DS164, 生産額_中分類, IF(列分類振分=H$3, 1, 0))/SUMPRODUCT(生産額_中分類, IF(列分類振分=H$3, 1, 0))</f>
        <v>0</v>
      </c>
      <c r="I27" s="194">
        <f t="array" ref="I27">SUMPRODUCT(計算_投入係数表_加工!$D164:$DS164, 生産額_中分類, IF(列分類振分=I$3, 1, 0))/SUMPRODUCT(生産額_中分類, IF(列分類振分=I$3, 1, 0))</f>
        <v>0</v>
      </c>
      <c r="J27" s="194">
        <f t="array" ref="J27">SUMPRODUCT(計算_投入係数表_加工!$D164:$DS164, 生産額_中分類, IF(列分類振分=J$3, 1, 0))/SUMPRODUCT(生産額_中分類, IF(列分類振分=J$3, 1, 0))</f>
        <v>0</v>
      </c>
      <c r="K27" s="194">
        <f t="array" ref="K27">SUMPRODUCT(計算_投入係数表_加工!$D164:$DS164, 生産額_中分類, IF(列分類振分=K$3, 1, 0))/SUMPRODUCT(生産額_中分類, IF(列分類振分=K$3, 1, 0))</f>
        <v>0</v>
      </c>
      <c r="L27" s="194">
        <f t="array" ref="L27">SUMPRODUCT(計算_投入係数表_加工!$D164:$DS164, 生産額_中分類, IF(列分類振分=L$3, 1, 0))/SUMPRODUCT(生産額_中分類, IF(列分類振分=L$3, 1, 0))</f>
        <v>0</v>
      </c>
      <c r="M27" s="194">
        <f t="array" ref="M27">SUMPRODUCT(計算_投入係数表_加工!$D164:$DS164, 生産額_中分類, IF(列分類振分=M$3, 1, 0))/SUMPRODUCT(生産額_中分類, IF(列分類振分=M$3, 1, 0))</f>
        <v>0</v>
      </c>
      <c r="N27" s="194">
        <f t="array" ref="N27">SUMPRODUCT(計算_投入係数表_加工!$D164:$DS164, 生産額_中分類, IF(列分類振分=N$3, 1, 0))/SUMPRODUCT(生産額_中分類, IF(列分類振分=N$3, 1, 0))</f>
        <v>0</v>
      </c>
      <c r="O27" s="194">
        <f t="array" ref="O27">SUMPRODUCT(計算_投入係数表_加工!$D164:$DS164, 生産額_中分類, IF(列分類振分=O$3, 1, 0))/SUMPRODUCT(生産額_中分類, IF(列分類振分=O$3, 1, 0))</f>
        <v>0</v>
      </c>
      <c r="P27" s="194">
        <f t="array" ref="P27">SUMPRODUCT(計算_投入係数表_加工!$D164:$DS164, 生産額_中分類, IF(列分類振分=P$3, 1, 0))/SUMPRODUCT(生産額_中分類, IF(列分類振分=P$3, 1, 0))</f>
        <v>0</v>
      </c>
      <c r="Q27" s="194" t="e">
        <f t="array" ref="Q27">SUMPRODUCT(計算_投入係数表_加工!$D164:$DS164, 生産額_中分類, IF(列分類振分=Q$3, 1, 0))/SUMPRODUCT(生産額_中分類, IF(列分類振分=Q$3, 1, 0))</f>
        <v>#DIV/0!</v>
      </c>
      <c r="R27" s="194" t="e">
        <f t="array" ref="R27">SUMPRODUCT(計算_投入係数表_加工!$D164:$DS164, 生産額_中分類, IF(列分類振分=R$3, 1, 0))/SUMPRODUCT(生産額_中分類, IF(列分類振分=R$3, 1, 0))</f>
        <v>#DIV/0!</v>
      </c>
      <c r="S27" s="194" t="e">
        <f t="array" ref="S27">SUMPRODUCT(計算_投入係数表_加工!$D164:$DS164, 生産額_中分類, IF(列分類振分=S$3, 1, 0))/SUMPRODUCT(生産額_中分類, IF(列分類振分=S$3, 1, 0))</f>
        <v>#DIV/0!</v>
      </c>
      <c r="T27" s="194" t="e">
        <f t="array" ref="T27">SUMPRODUCT(計算_投入係数表_加工!$D164:$DS164, 生産額_中分類, IF(列分類振分=T$3, 1, 0))/SUMPRODUCT(生産額_中分類, IF(列分類振分=T$3, 1, 0))</f>
        <v>#DIV/0!</v>
      </c>
      <c r="U27" s="194" t="e">
        <f t="array" ref="U27">SUMPRODUCT(計算_投入係数表_加工!$D164:$DS164, 生産額_中分類, IF(列分類振分=U$3, 1, 0))/SUMPRODUCT(生産額_中分類, IF(列分類振分=U$3, 1, 0))</f>
        <v>#DIV/0!</v>
      </c>
      <c r="V27" s="194" t="e">
        <f t="array" ref="V27">SUMPRODUCT(計算_投入係数表_加工!$D164:$DS164, 生産額_中分類, IF(列分類振分=V$3, 1, 0))/SUMPRODUCT(生産額_中分類, IF(列分類振分=V$3, 1, 0))</f>
        <v>#DIV/0!</v>
      </c>
      <c r="W27" s="194" t="e">
        <f t="array" ref="W27">SUMPRODUCT(計算_投入係数表_加工!$D164:$DS164, 生産額_中分類, IF(列分類振分=W$3, 1, 0))/SUMPRODUCT(生産額_中分類, IF(列分類振分=W$3, 1, 0))</f>
        <v>#DIV/0!</v>
      </c>
      <c r="X27" s="194" t="e">
        <f t="array" ref="X27">SUMPRODUCT(計算_投入係数表_加工!$D164:$DS164, 生産額_中分類, IF(列分類振分=X$3, 1, 0))/SUMPRODUCT(生産額_中分類, IF(列分類振分=X$3, 1, 0))</f>
        <v>#DIV/0!</v>
      </c>
      <c r="Y27" s="194" t="e">
        <f t="array" ref="Y27">SUMPRODUCT(計算_投入係数表_加工!$D164:$DS164, 生産額_中分類, IF(列分類振分=Y$3, 1, 0))/SUMPRODUCT(生産額_中分類, IF(列分類振分=Y$3, 1, 0))</f>
        <v>#DIV/0!</v>
      </c>
      <c r="Z27" s="194" t="e">
        <f t="array" ref="Z27">SUMPRODUCT(計算_投入係数表_加工!$D164:$DS164, 生産額_中分類, IF(列分類振分=Z$3, 1, 0))/SUMPRODUCT(生産額_中分類, IF(列分類振分=Z$3, 1, 0))</f>
        <v>#DIV/0!</v>
      </c>
      <c r="AA27" s="194" t="e">
        <f t="array" ref="AA27">SUMPRODUCT(計算_投入係数表_加工!$D164:$DS164, 生産額_中分類, IF(列分類振分=AA$3, 1, 0))/SUMPRODUCT(生産額_中分類, IF(列分類振分=AA$3, 1, 0))</f>
        <v>#DIV/0!</v>
      </c>
      <c r="AB27" s="194" t="e">
        <f t="array" ref="AB27">SUMPRODUCT(計算_投入係数表_加工!$D164:$DS164, 生産額_中分類, IF(列分類振分=AB$3, 1, 0))/SUMPRODUCT(生産額_中分類, IF(列分類振分=AB$3, 1, 0))</f>
        <v>#DIV/0!</v>
      </c>
      <c r="AC27" s="194" t="e">
        <f t="array" ref="AC27">SUMPRODUCT(計算_投入係数表_加工!$D164:$DS164, 生産額_中分類, IF(列分類振分=AC$3, 1, 0))/SUMPRODUCT(生産額_中分類, IF(列分類振分=AC$3, 1, 0))</f>
        <v>#DIV/0!</v>
      </c>
      <c r="AD27" s="194" t="e">
        <f t="array" ref="AD27">SUMPRODUCT(計算_投入係数表_加工!$D164:$DS164, 生産額_中分類, IF(列分類振分=AD$3, 1, 0))/SUMPRODUCT(生産額_中分類, IF(列分類振分=AD$3, 1, 0))</f>
        <v>#DIV/0!</v>
      </c>
      <c r="AE27" s="194" t="e">
        <f t="array" ref="AE27">SUMPRODUCT(計算_投入係数表_加工!$D164:$DS164, 生産額_中分類, IF(列分類振分=AE$3, 1, 0))/SUMPRODUCT(生産額_中分類, IF(列分類振分=AE$3, 1, 0))</f>
        <v>#DIV/0!</v>
      </c>
      <c r="AF27" s="194" t="e">
        <f t="array" ref="AF27">SUMPRODUCT(計算_投入係数表_加工!$D164:$DS164, 生産額_中分類, IF(列分類振分=AF$3, 1, 0))/SUMPRODUCT(生産額_中分類, IF(列分類振分=AF$3, 1, 0))</f>
        <v>#DIV/0!</v>
      </c>
      <c r="AG27" s="194" t="e">
        <f t="array" ref="AG27">SUMPRODUCT(計算_投入係数表_加工!$D164:$DS164, 生産額_中分類, IF(列分類振分=AG$3, 1, 0))/SUMPRODUCT(生産額_中分類, IF(列分類振分=AG$3, 1, 0))</f>
        <v>#DIV/0!</v>
      </c>
      <c r="AH27" s="194" t="e">
        <f t="array" ref="AH27">SUMPRODUCT(計算_投入係数表_加工!$D164:$DS164, 生産額_中分類, IF(列分類振分=AH$3, 1, 0))/SUMPRODUCT(生産額_中分類, IF(列分類振分=AH$3, 1, 0))</f>
        <v>#DIV/0!</v>
      </c>
      <c r="AI27" s="194" t="e">
        <f t="array" ref="AI27">SUMPRODUCT(計算_投入係数表_加工!$D164:$DS164, 生産額_中分類, IF(列分類振分=AI$3, 1, 0))/SUMPRODUCT(生産額_中分類, IF(列分類振分=AI$3, 1, 0))</f>
        <v>#DIV/0!</v>
      </c>
      <c r="AJ27" s="194" t="e">
        <f t="array" ref="AJ27">SUMPRODUCT(計算_投入係数表_加工!$D164:$DS164, 生産額_中分類, IF(列分類振分=AJ$3, 1, 0))/SUMPRODUCT(生産額_中分類, IF(列分類振分=AJ$3, 1, 0))</f>
        <v>#DIV/0!</v>
      </c>
      <c r="AK27" s="194" t="e">
        <f t="array" ref="AK27">SUMPRODUCT(計算_投入係数表_加工!$D164:$DS164, 生産額_中分類, IF(列分類振分=AK$3, 1, 0))/SUMPRODUCT(生産額_中分類, IF(列分類振分=AK$3, 1, 0))</f>
        <v>#DIV/0!</v>
      </c>
      <c r="AL27" s="194" t="e">
        <f t="array" ref="AL27">SUMPRODUCT(計算_投入係数表_加工!$D164:$DS164, 生産額_中分類, IF(列分類振分=AL$3, 1, 0))/SUMPRODUCT(生産額_中分類, IF(列分類振分=AL$3, 1, 0))</f>
        <v>#DIV/0!</v>
      </c>
      <c r="AM27" s="194" t="e">
        <f t="array" ref="AM27">SUMPRODUCT(計算_投入係数表_加工!$D164:$DS164, 生産額_中分類, IF(列分類振分=AM$3, 1, 0))/SUMPRODUCT(生産額_中分類, IF(列分類振分=AM$3, 1, 0))</f>
        <v>#DIV/0!</v>
      </c>
      <c r="AN27" s="194" t="e">
        <f t="array" ref="AN27">SUMPRODUCT(計算_投入係数表_加工!$D164:$DS164, 生産額_中分類, IF(列分類振分=AN$3, 1, 0))/SUMPRODUCT(生産額_中分類, IF(列分類振分=AN$3, 1, 0))</f>
        <v>#DIV/0!</v>
      </c>
      <c r="AO27" s="194" t="e">
        <f t="array" ref="AO27">SUMPRODUCT(計算_投入係数表_加工!$D164:$DS164, 生産額_中分類, IF(列分類振分=AO$3, 1, 0))/SUMPRODUCT(生産額_中分類, IF(列分類振分=AO$3, 1, 0))</f>
        <v>#DIV/0!</v>
      </c>
      <c r="AP27" s="194" t="e">
        <f t="array" ref="AP27">SUMPRODUCT(計算_投入係数表_加工!$D164:$DS164, 生産額_中分類, IF(列分類振分=AP$3, 1, 0))/SUMPRODUCT(生産額_中分類, IF(列分類振分=AP$3, 1, 0))</f>
        <v>#DIV/0!</v>
      </c>
      <c r="AQ27" s="194" t="e">
        <f t="array" ref="AQ27">SUMPRODUCT(計算_投入係数表_加工!$D164:$DS164, 生産額_中分類, IF(列分類振分=AQ$3, 1, 0))/SUMPRODUCT(生産額_中分類, IF(列分類振分=AQ$3, 1, 0))</f>
        <v>#DIV/0!</v>
      </c>
      <c r="AR27" s="194" t="e">
        <f t="array" ref="AR27">SUMPRODUCT(計算_投入係数表_加工!$D164:$DS164, 生産額_中分類, IF(列分類振分=AR$3, 1, 0))/SUMPRODUCT(生産額_中分類, IF(列分類振分=AR$3, 1, 0))</f>
        <v>#DIV/0!</v>
      </c>
      <c r="AS27" s="194" t="e">
        <f t="array" ref="AS27">SUMPRODUCT(計算_投入係数表_加工!$D164:$DS164, 生産額_中分類, IF(列分類振分=AS$3, 1, 0))/SUMPRODUCT(生産額_中分類, IF(列分類振分=AS$3, 1, 0))</f>
        <v>#DIV/0!</v>
      </c>
      <c r="AT27" s="194" t="e">
        <f t="array" ref="AT27">SUMPRODUCT(計算_投入係数表_加工!$D164:$DS164, 生産額_中分類, IF(列分類振分=AT$3, 1, 0))/SUMPRODUCT(生産額_中分類, IF(列分類振分=AT$3, 1, 0))</f>
        <v>#DIV/0!</v>
      </c>
      <c r="AU27" s="194" t="e">
        <f t="array" ref="AU27">SUMPRODUCT(計算_投入係数表_加工!$D164:$DS164, 生産額_中分類, IF(列分類振分=AU$3, 1, 0))/SUMPRODUCT(生産額_中分類, IF(列分類振分=AU$3, 1, 0))</f>
        <v>#DIV/0!</v>
      </c>
      <c r="AV27" s="194" t="e">
        <f t="array" ref="AV27">SUMPRODUCT(計算_投入係数表_加工!$D164:$DS164, 生産額_中分類, IF(列分類振分=AV$3, 1, 0))/SUMPRODUCT(生産額_中分類, IF(列分類振分=AV$3, 1, 0))</f>
        <v>#DIV/0!</v>
      </c>
      <c r="AW27" s="194" t="e">
        <f t="array" ref="AW27">SUMPRODUCT(計算_投入係数表_加工!$D164:$DS164, 生産額_中分類, IF(列分類振分=AW$3, 1, 0))/SUMPRODUCT(生産額_中分類, IF(列分類振分=AW$3, 1, 0))</f>
        <v>#DIV/0!</v>
      </c>
      <c r="AX27" s="194" t="e">
        <f t="array" ref="AX27">SUMPRODUCT(計算_投入係数表_加工!$D164:$DS164, 生産額_中分類, IF(列分類振分=AX$3, 1, 0))/SUMPRODUCT(生産額_中分類, IF(列分類振分=AX$3, 1, 0))</f>
        <v>#DIV/0!</v>
      </c>
      <c r="AY27" s="194" t="e">
        <f t="array" ref="AY27">SUMPRODUCT(計算_投入係数表_加工!$D164:$DS164, 生産額_中分類, IF(列分類振分=AY$3, 1, 0))/SUMPRODUCT(生産額_中分類, IF(列分類振分=AY$3, 1, 0))</f>
        <v>#DIV/0!</v>
      </c>
      <c r="AZ27" s="194" t="e">
        <f t="array" ref="AZ27">SUMPRODUCT(計算_投入係数表_加工!$D164:$DS164, 生産額_中分類, IF(列分類振分=AZ$3, 1, 0))/SUMPRODUCT(生産額_中分類, IF(列分類振分=AZ$3, 1, 0))</f>
        <v>#DIV/0!</v>
      </c>
      <c r="BA27" s="194" t="e">
        <f t="array" ref="BA27">SUMPRODUCT(計算_投入係数表_加工!$D164:$DS164, 生産額_中分類, IF(列分類振分=BA$3, 1, 0))/SUMPRODUCT(生産額_中分類, IF(列分類振分=BA$3, 1, 0))</f>
        <v>#DIV/0!</v>
      </c>
      <c r="BB27" s="194" t="e">
        <f t="array" ref="BB27">SUMPRODUCT(計算_投入係数表_加工!$D164:$DS164, 生産額_中分類, IF(列分類振分=BB$3, 1, 0))/SUMPRODUCT(生産額_中分類, IF(列分類振分=BB$3, 1, 0))</f>
        <v>#DIV/0!</v>
      </c>
      <c r="BC27" s="194" t="e">
        <f t="array" ref="BC27">SUMPRODUCT(計算_投入係数表_加工!$D164:$DS164, 生産額_中分類, IF(列分類振分=BC$3, 1, 0))/SUMPRODUCT(生産額_中分類, IF(列分類振分=BC$3, 1, 0))</f>
        <v>#DIV/0!</v>
      </c>
      <c r="BD27" s="194" t="e">
        <f t="array" ref="BD27">SUMPRODUCT(計算_投入係数表_加工!$D164:$DS164, 生産額_中分類, IF(列分類振分=BD$3, 1, 0))/SUMPRODUCT(生産額_中分類, IF(列分類振分=BD$3, 1, 0))</f>
        <v>#DIV/0!</v>
      </c>
      <c r="BE27" s="194" t="e">
        <f t="array" ref="BE27">SUMPRODUCT(計算_投入係数表_加工!$D164:$DS164, 生産額_中分類, IF(列分類振分=BE$3, 1, 0))/SUMPRODUCT(生産額_中分類, IF(列分類振分=BE$3, 1, 0))</f>
        <v>#DIV/0!</v>
      </c>
      <c r="BF27" s="194" t="e">
        <f t="array" ref="BF27">SUMPRODUCT(計算_投入係数表_加工!$D164:$DS164, 生産額_中分類, IF(列分類振分=BF$3, 1, 0))/SUMPRODUCT(生産額_中分類, IF(列分類振分=BF$3, 1, 0))</f>
        <v>#DIV/0!</v>
      </c>
      <c r="BG27" s="194" t="e">
        <f t="array" ref="BG27">SUMPRODUCT(計算_投入係数表_加工!$D164:$DS164, 生産額_中分類, IF(列分類振分=BG$3, 1, 0))/SUMPRODUCT(生産額_中分類, IF(列分類振分=BG$3, 1, 0))</f>
        <v>#DIV/0!</v>
      </c>
      <c r="BH27" s="194" t="e">
        <f t="array" ref="BH27">SUMPRODUCT(計算_投入係数表_加工!$D164:$DS164, 生産額_中分類, IF(列分類振分=BH$3, 1, 0))/SUMPRODUCT(生産額_中分類, IF(列分類振分=BH$3, 1, 0))</f>
        <v>#DIV/0!</v>
      </c>
      <c r="BI27" s="194" t="e">
        <f t="array" ref="BI27">SUMPRODUCT(計算_投入係数表_加工!$D164:$DS164, 生産額_中分類, IF(列分類振分=BI$3, 1, 0))/SUMPRODUCT(生産額_中分類, IF(列分類振分=BI$3, 1, 0))</f>
        <v>#DIV/0!</v>
      </c>
      <c r="BJ27" s="194" t="e">
        <f t="array" ref="BJ27">SUMPRODUCT(計算_投入係数表_加工!$D164:$DS164, 生産額_中分類, IF(列分類振分=BJ$3, 1, 0))/SUMPRODUCT(生産額_中分類, IF(列分類振分=BJ$3, 1, 0))</f>
        <v>#DIV/0!</v>
      </c>
      <c r="BK27" s="194" t="e">
        <f t="array" ref="BK27">SUMPRODUCT(計算_投入係数表_加工!$D164:$DS164, 生産額_中分類, IF(列分類振分=BK$3, 1, 0))/SUMPRODUCT(生産額_中分類, IF(列分類振分=BK$3, 1, 0))</f>
        <v>#DIV/0!</v>
      </c>
      <c r="BL27" s="194" t="e">
        <f t="array" ref="BL27">SUMPRODUCT(計算_投入係数表_加工!$D164:$DS164, 生産額_中分類, IF(列分類振分=BL$3, 1, 0))/SUMPRODUCT(生産額_中分類, IF(列分類振分=BL$3, 1, 0))</f>
        <v>#DIV/0!</v>
      </c>
      <c r="BM27" s="194" t="e">
        <f t="array" ref="BM27">SUMPRODUCT(計算_投入係数表_加工!$D164:$DS164, 生産額_中分類, IF(列分類振分=BM$3, 1, 0))/SUMPRODUCT(生産額_中分類, IF(列分類振分=BM$3, 1, 0))</f>
        <v>#DIV/0!</v>
      </c>
      <c r="BN27" s="194" t="e">
        <f t="array" ref="BN27">SUMPRODUCT(計算_投入係数表_加工!$D164:$DS164, 生産額_中分類, IF(列分類振分=BN$3, 1, 0))/SUMPRODUCT(生産額_中分類, IF(列分類振分=BN$3, 1, 0))</f>
        <v>#DIV/0!</v>
      </c>
      <c r="BO27" s="194" t="e">
        <f t="array" ref="BO27">SUMPRODUCT(計算_投入係数表_加工!$D164:$DS164, 生産額_中分類, IF(列分類振分=BO$3, 1, 0))/SUMPRODUCT(生産額_中分類, IF(列分類振分=BO$3, 1, 0))</f>
        <v>#DIV/0!</v>
      </c>
      <c r="BP27" s="194" t="e">
        <f t="array" ref="BP27">SUMPRODUCT(計算_投入係数表_加工!$D164:$DS164, 生産額_中分類, IF(列分類振分=BP$3, 1, 0))/SUMPRODUCT(生産額_中分類, IF(列分類振分=BP$3, 1, 0))</f>
        <v>#DIV/0!</v>
      </c>
      <c r="BQ27" s="194" t="e">
        <f t="array" ref="BQ27">SUMPRODUCT(計算_投入係数表_加工!$D164:$DS164, 生産額_中分類, IF(列分類振分=BQ$3, 1, 0))/SUMPRODUCT(生産額_中分類, IF(列分類振分=BQ$3, 1, 0))</f>
        <v>#DIV/0!</v>
      </c>
      <c r="BR27" s="194" t="e">
        <f t="array" ref="BR27">SUMPRODUCT(計算_投入係数表_加工!$D164:$DS164, 生産額_中分類, IF(列分類振分=BR$3, 1, 0))/SUMPRODUCT(生産額_中分類, IF(列分類振分=BR$3, 1, 0))</f>
        <v>#DIV/0!</v>
      </c>
      <c r="BS27" s="194" t="e">
        <f t="array" ref="BS27">SUMPRODUCT(計算_投入係数表_加工!$D164:$DS164, 生産額_中分類, IF(列分類振分=BS$3, 1, 0))/SUMPRODUCT(生産額_中分類, IF(列分類振分=BS$3, 1, 0))</f>
        <v>#DIV/0!</v>
      </c>
      <c r="BT27" s="194" t="e">
        <f t="array" ref="BT27">SUMPRODUCT(計算_投入係数表_加工!$D164:$DS164, 生産額_中分類, IF(列分類振分=BT$3, 1, 0))/SUMPRODUCT(生産額_中分類, IF(列分類振分=BT$3, 1, 0))</f>
        <v>#DIV/0!</v>
      </c>
      <c r="BU27" s="194" t="e">
        <f t="array" ref="BU27">SUMPRODUCT(計算_投入係数表_加工!$D164:$DS164, 生産額_中分類, IF(列分類振分=BU$3, 1, 0))/SUMPRODUCT(生産額_中分類, IF(列分類振分=BU$3, 1, 0))</f>
        <v>#DIV/0!</v>
      </c>
      <c r="BV27" s="194" t="e">
        <f t="array" ref="BV27">SUMPRODUCT(計算_投入係数表_加工!$D164:$DS164, 生産額_中分類, IF(列分類振分=BV$3, 1, 0))/SUMPRODUCT(生産額_中分類, IF(列分類振分=BV$3, 1, 0))</f>
        <v>#DIV/0!</v>
      </c>
      <c r="BW27" s="194" t="e">
        <f t="array" ref="BW27">SUMPRODUCT(計算_投入係数表_加工!$D164:$DS164, 生産額_中分類, IF(列分類振分=BW$3, 1, 0))/SUMPRODUCT(生産額_中分類, IF(列分類振分=BW$3, 1, 0))</f>
        <v>#DIV/0!</v>
      </c>
      <c r="BX27" s="194" t="e">
        <f t="array" ref="BX27">SUMPRODUCT(計算_投入係数表_加工!$D164:$DS164, 生産額_中分類, IF(列分類振分=BX$3, 1, 0))/SUMPRODUCT(生産額_中分類, IF(列分類振分=BX$3, 1, 0))</f>
        <v>#DIV/0!</v>
      </c>
      <c r="BY27" s="194" t="e">
        <f t="array" ref="BY27">SUMPRODUCT(計算_投入係数表_加工!$D164:$DS164, 生産額_中分類, IF(列分類振分=BY$3, 1, 0))/SUMPRODUCT(生産額_中分類, IF(列分類振分=BY$3, 1, 0))</f>
        <v>#DIV/0!</v>
      </c>
      <c r="BZ27" s="194" t="e">
        <f t="array" ref="BZ27">SUMPRODUCT(計算_投入係数表_加工!$D164:$DS164, 生産額_中分類, IF(列分類振分=BZ$3, 1, 0))/SUMPRODUCT(生産額_中分類, IF(列分類振分=BZ$3, 1, 0))</f>
        <v>#DIV/0!</v>
      </c>
      <c r="CA27" s="194" t="e">
        <f t="array" ref="CA27">SUMPRODUCT(計算_投入係数表_加工!$D164:$DS164, 生産額_中分類, IF(列分類振分=CA$3, 1, 0))/SUMPRODUCT(生産額_中分類, IF(列分類振分=CA$3, 1, 0))</f>
        <v>#DIV/0!</v>
      </c>
      <c r="CB27" s="194" t="e">
        <f t="array" ref="CB27">SUMPRODUCT(計算_投入係数表_加工!$D164:$DS164, 生産額_中分類, IF(列分類振分=CB$3, 1, 0))/SUMPRODUCT(生産額_中分類, IF(列分類振分=CB$3, 1, 0))</f>
        <v>#DIV/0!</v>
      </c>
      <c r="CC27" s="194" t="e">
        <f t="array" ref="CC27">SUMPRODUCT(計算_投入係数表_加工!$D164:$DS164, 生産額_中分類, IF(列分類振分=CC$3, 1, 0))/SUMPRODUCT(生産額_中分類, IF(列分類振分=CC$3, 1, 0))</f>
        <v>#DIV/0!</v>
      </c>
      <c r="CD27" s="194" t="e">
        <f t="array" ref="CD27">SUMPRODUCT(計算_投入係数表_加工!$D164:$DS164, 生産額_中分類, IF(列分類振分=CD$3, 1, 0))/SUMPRODUCT(生産額_中分類, IF(列分類振分=CD$3, 1, 0))</f>
        <v>#DIV/0!</v>
      </c>
      <c r="CE27" s="194" t="e">
        <f t="array" ref="CE27">SUMPRODUCT(計算_投入係数表_加工!$D164:$DS164, 生産額_中分類, IF(列分類振分=CE$3, 1, 0))/SUMPRODUCT(生産額_中分類, IF(列分類振分=CE$3, 1, 0))</f>
        <v>#DIV/0!</v>
      </c>
      <c r="CF27" s="194" t="e">
        <f t="array" ref="CF27">SUMPRODUCT(計算_投入係数表_加工!$D164:$DS164, 生産額_中分類, IF(列分類振分=CF$3, 1, 0))/SUMPRODUCT(生産額_中分類, IF(列分類振分=CF$3, 1, 0))</f>
        <v>#DIV/0!</v>
      </c>
      <c r="CG27" s="194" t="e">
        <f t="array" ref="CG27">SUMPRODUCT(計算_投入係数表_加工!$D164:$DS164, 生産額_中分類, IF(列分類振分=CG$3, 1, 0))/SUMPRODUCT(生産額_中分類, IF(列分類振分=CG$3, 1, 0))</f>
        <v>#DIV/0!</v>
      </c>
      <c r="CH27" s="194" t="e">
        <f t="array" ref="CH27">SUMPRODUCT(計算_投入係数表_加工!$D164:$DS164, 生産額_中分類, IF(列分類振分=CH$3, 1, 0))/SUMPRODUCT(生産額_中分類, IF(列分類振分=CH$3, 1, 0))</f>
        <v>#DIV/0!</v>
      </c>
      <c r="CI27" s="194" t="e">
        <f t="array" ref="CI27">SUMPRODUCT(計算_投入係数表_加工!$D164:$DS164, 生産額_中分類, IF(列分類振分=CI$3, 1, 0))/SUMPRODUCT(生産額_中分類, IF(列分類振分=CI$3, 1, 0))</f>
        <v>#DIV/0!</v>
      </c>
      <c r="CJ27" s="194" t="e">
        <f t="array" ref="CJ27">SUMPRODUCT(計算_投入係数表_加工!$D164:$DS164, 生産額_中分類, IF(列分類振分=CJ$3, 1, 0))/SUMPRODUCT(生産額_中分類, IF(列分類振分=CJ$3, 1, 0))</f>
        <v>#DIV/0!</v>
      </c>
      <c r="CK27" s="194" t="e">
        <f t="array" ref="CK27">SUMPRODUCT(計算_投入係数表_加工!$D164:$DS164, 生産額_中分類, IF(列分類振分=CK$3, 1, 0))/SUMPRODUCT(生産額_中分類, IF(列分類振分=CK$3, 1, 0))</f>
        <v>#DIV/0!</v>
      </c>
      <c r="CL27" s="194" t="e">
        <f t="array" ref="CL27">SUMPRODUCT(計算_投入係数表_加工!$D164:$DS164, 生産額_中分類, IF(列分類振分=CL$3, 1, 0))/SUMPRODUCT(生産額_中分類, IF(列分類振分=CL$3, 1, 0))</f>
        <v>#DIV/0!</v>
      </c>
      <c r="CM27" s="194" t="e">
        <f t="array" ref="CM27">SUMPRODUCT(計算_投入係数表_加工!$D164:$DS164, 生産額_中分類, IF(列分類振分=CM$3, 1, 0))/SUMPRODUCT(生産額_中分類, IF(列分類振分=CM$3, 1, 0))</f>
        <v>#DIV/0!</v>
      </c>
      <c r="CN27" s="194" t="e">
        <f t="array" ref="CN27">SUMPRODUCT(計算_投入係数表_加工!$D164:$DS164, 生産額_中分類, IF(列分類振分=CN$3, 1, 0))/SUMPRODUCT(生産額_中分類, IF(列分類振分=CN$3, 1, 0))</f>
        <v>#DIV/0!</v>
      </c>
      <c r="CO27" s="194" t="e">
        <f t="array" ref="CO27">SUMPRODUCT(計算_投入係数表_加工!$D164:$DS164, 生産額_中分類, IF(列分類振分=CO$3, 1, 0))/SUMPRODUCT(生産額_中分類, IF(列分類振分=CO$3, 1, 0))</f>
        <v>#DIV/0!</v>
      </c>
      <c r="CP27" s="194" t="e">
        <f t="array" ref="CP27">SUMPRODUCT(計算_投入係数表_加工!$D164:$DS164, 生産額_中分類, IF(列分類振分=CP$3, 1, 0))/SUMPRODUCT(生産額_中分類, IF(列分類振分=CP$3, 1, 0))</f>
        <v>#DIV/0!</v>
      </c>
      <c r="CQ27" s="194" t="e">
        <f t="array" ref="CQ27">SUMPRODUCT(計算_投入係数表_加工!$D164:$DS164, 生産額_中分類, IF(列分類振分=CQ$3, 1, 0))/SUMPRODUCT(生産額_中分類, IF(列分類振分=CQ$3, 1, 0))</f>
        <v>#DIV/0!</v>
      </c>
      <c r="CR27" s="194" t="e">
        <f t="array" ref="CR27">SUMPRODUCT(計算_投入係数表_加工!$D164:$DS164, 生産額_中分類, IF(列分類振分=CR$3, 1, 0))/SUMPRODUCT(生産額_中分類, IF(列分類振分=CR$3, 1, 0))</f>
        <v>#DIV/0!</v>
      </c>
      <c r="CS27" s="194" t="e">
        <f t="array" ref="CS27">SUMPRODUCT(計算_投入係数表_加工!$D164:$DS164, 生産額_中分類, IF(列分類振分=CS$3, 1, 0))/SUMPRODUCT(生産額_中分類, IF(列分類振分=CS$3, 1, 0))</f>
        <v>#DIV/0!</v>
      </c>
      <c r="CT27" s="194" t="e">
        <f t="array" ref="CT27">SUMPRODUCT(計算_投入係数表_加工!$D164:$DS164, 生産額_中分類, IF(列分類振分=CT$3, 1, 0))/SUMPRODUCT(生産額_中分類, IF(列分類振分=CT$3, 1, 0))</f>
        <v>#DIV/0!</v>
      </c>
      <c r="CU27" s="194" t="e">
        <f t="array" ref="CU27">SUMPRODUCT(計算_投入係数表_加工!$D164:$DS164, 生産額_中分類, IF(列分類振分=CU$3, 1, 0))/SUMPRODUCT(生産額_中分類, IF(列分類振分=CU$3, 1, 0))</f>
        <v>#DIV/0!</v>
      </c>
      <c r="CV27" s="194" t="e">
        <f t="array" ref="CV27">SUMPRODUCT(計算_投入係数表_加工!$D164:$DS164, 生産額_中分類, IF(列分類振分=CV$3, 1, 0))/SUMPRODUCT(生産額_中分類, IF(列分類振分=CV$3, 1, 0))</f>
        <v>#DIV/0!</v>
      </c>
      <c r="CW27" s="194" t="e">
        <f t="array" ref="CW27">SUMPRODUCT(計算_投入係数表_加工!$D164:$DS164, 生産額_中分類, IF(列分類振分=CW$3, 1, 0))/SUMPRODUCT(生産額_中分類, IF(列分類振分=CW$3, 1, 0))</f>
        <v>#DIV/0!</v>
      </c>
      <c r="CX27" s="194" t="e">
        <f t="array" ref="CX27">SUMPRODUCT(計算_投入係数表_加工!$D164:$DS164, 生産額_中分類, IF(列分類振分=CX$3, 1, 0))/SUMPRODUCT(生産額_中分類, IF(列分類振分=CX$3, 1, 0))</f>
        <v>#DIV/0!</v>
      </c>
      <c r="CY27" s="194" t="e">
        <f t="array" ref="CY27">SUMPRODUCT(計算_投入係数表_加工!$D164:$DS164, 生産額_中分類, IF(列分類振分=CY$3, 1, 0))/SUMPRODUCT(生産額_中分類, IF(列分類振分=CY$3, 1, 0))</f>
        <v>#DIV/0!</v>
      </c>
      <c r="CZ27" s="194" t="e">
        <f t="array" ref="CZ27">SUMPRODUCT(計算_投入係数表_加工!$D164:$DS164, 生産額_中分類, IF(列分類振分=CZ$3, 1, 0))/SUMPRODUCT(生産額_中分類, IF(列分類振分=CZ$3, 1, 0))</f>
        <v>#DIV/0!</v>
      </c>
      <c r="DA27" s="194" t="e">
        <f t="array" ref="DA27">SUMPRODUCT(計算_投入係数表_加工!$D164:$DS164, 生産額_中分類, IF(列分類振分=DA$3, 1, 0))/SUMPRODUCT(生産額_中分類, IF(列分類振分=DA$3, 1, 0))</f>
        <v>#DIV/0!</v>
      </c>
      <c r="DB27" s="194" t="e">
        <f t="array" ref="DB27">SUMPRODUCT(計算_投入係数表_加工!$D164:$DS164, 生産額_中分類, IF(列分類振分=DB$3, 1, 0))/SUMPRODUCT(生産額_中分類, IF(列分類振分=DB$3, 1, 0))</f>
        <v>#DIV/0!</v>
      </c>
      <c r="DC27" s="194" t="e">
        <f t="array" ref="DC27">SUMPRODUCT(計算_投入係数表_加工!$D164:$DS164, 生産額_中分類, IF(列分類振分=DC$3, 1, 0))/SUMPRODUCT(生産額_中分類, IF(列分類振分=DC$3, 1, 0))</f>
        <v>#DIV/0!</v>
      </c>
      <c r="DD27" s="194" t="e">
        <f t="array" ref="DD27">SUMPRODUCT(計算_投入係数表_加工!$D164:$DS164, 生産額_中分類, IF(列分類振分=DD$3, 1, 0))/SUMPRODUCT(生産額_中分類, IF(列分類振分=DD$3, 1, 0))</f>
        <v>#DIV/0!</v>
      </c>
      <c r="DE27" s="194" t="e">
        <f t="array" ref="DE27">SUMPRODUCT(計算_投入係数表_加工!$D164:$DS164, 生産額_中分類, IF(列分類振分=DE$3, 1, 0))/SUMPRODUCT(生産額_中分類, IF(列分類振分=DE$3, 1, 0))</f>
        <v>#DIV/0!</v>
      </c>
      <c r="DF27" s="194" t="e">
        <f t="array" ref="DF27">SUMPRODUCT(計算_投入係数表_加工!$D164:$DS164, 生産額_中分類, IF(列分類振分=DF$3, 1, 0))/SUMPRODUCT(生産額_中分類, IF(列分類振分=DF$3, 1, 0))</f>
        <v>#DIV/0!</v>
      </c>
      <c r="DG27" s="194" t="e">
        <f t="array" ref="DG27">SUMPRODUCT(計算_投入係数表_加工!$D164:$DS164, 生産額_中分類, IF(列分類振分=DG$3, 1, 0))/SUMPRODUCT(生産額_中分類, IF(列分類振分=DG$3, 1, 0))</f>
        <v>#DIV/0!</v>
      </c>
      <c r="DH27" s="194" t="e">
        <f t="array" ref="DH27">SUMPRODUCT(計算_投入係数表_加工!$D164:$DS164, 生産額_中分類, IF(列分類振分=DH$3, 1, 0))/SUMPRODUCT(生産額_中分類, IF(列分類振分=DH$3, 1, 0))</f>
        <v>#DIV/0!</v>
      </c>
      <c r="DI27" s="194" t="e">
        <f t="array" ref="DI27">SUMPRODUCT(計算_投入係数表_加工!$D164:$DS164, 生産額_中分類, IF(列分類振分=DI$3, 1, 0))/SUMPRODUCT(生産額_中分類, IF(列分類振分=DI$3, 1, 0))</f>
        <v>#DIV/0!</v>
      </c>
      <c r="DJ27" s="194" t="e">
        <f t="array" ref="DJ27">SUMPRODUCT(計算_投入係数表_加工!$D164:$DS164, 生産額_中分類, IF(列分類振分=DJ$3, 1, 0))/SUMPRODUCT(生産額_中分類, IF(列分類振分=DJ$3, 1, 0))</f>
        <v>#DIV/0!</v>
      </c>
      <c r="DK27" s="194" t="e">
        <f t="array" ref="DK27">SUMPRODUCT(計算_投入係数表_加工!$D164:$DS164, 生産額_中分類, IF(列分類振分=DK$3, 1, 0))/SUMPRODUCT(生産額_中分類, IF(列分類振分=DK$3, 1, 0))</f>
        <v>#DIV/0!</v>
      </c>
      <c r="DL27" s="194" t="e">
        <f t="array" ref="DL27">SUMPRODUCT(計算_投入係数表_加工!$D164:$DS164, 生産額_中分類, IF(列分類振分=DL$3, 1, 0))/SUMPRODUCT(生産額_中分類, IF(列分類振分=DL$3, 1, 0))</f>
        <v>#DIV/0!</v>
      </c>
      <c r="DM27" s="194" t="e">
        <f t="array" ref="DM27">SUMPRODUCT(計算_投入係数表_加工!$D164:$DS164, 生産額_中分類, IF(列分類振分=DM$3, 1, 0))/SUMPRODUCT(生産額_中分類, IF(列分類振分=DM$3, 1, 0))</f>
        <v>#DIV/0!</v>
      </c>
      <c r="DN27" s="194" t="e">
        <f t="array" ref="DN27">SUMPRODUCT(計算_投入係数表_加工!$D164:$DS164, 生産額_中分類, IF(列分類振分=DN$3, 1, 0))/SUMPRODUCT(生産額_中分類, IF(列分類振分=DN$3, 1, 0))</f>
        <v>#DIV/0!</v>
      </c>
      <c r="DO27" s="194" t="e">
        <f t="array" ref="DO27">SUMPRODUCT(計算_投入係数表_加工!$D164:$DS164, 生産額_中分類, IF(列分類振分=DO$3, 1, 0))/SUMPRODUCT(生産額_中分類, IF(列分類振分=DO$3, 1, 0))</f>
        <v>#DIV/0!</v>
      </c>
      <c r="DP27" s="194" t="e">
        <f t="array" ref="DP27">SUMPRODUCT(計算_投入係数表_加工!$D164:$DS164, 生産額_中分類, IF(列分類振分=DP$3, 1, 0))/SUMPRODUCT(生産額_中分類, IF(列分類振分=DP$3, 1, 0))</f>
        <v>#DIV/0!</v>
      </c>
      <c r="DQ27" s="194" t="e">
        <f t="array" ref="DQ27">SUMPRODUCT(計算_投入係数表_加工!$D164:$DS164, 生産額_中分類, IF(列分類振分=DQ$3, 1, 0))/SUMPRODUCT(生産額_中分類, IF(列分類振分=DQ$3, 1, 0))</f>
        <v>#DIV/0!</v>
      </c>
      <c r="DR27" s="194" t="e">
        <f t="array" ref="DR27">SUMPRODUCT(計算_投入係数表_加工!$D164:$DS164, 生産額_中分類, IF(列分類振分=DR$3, 1, 0))/SUMPRODUCT(生産額_中分類, IF(列分類振分=DR$3, 1, 0))</f>
        <v>#DIV/0!</v>
      </c>
      <c r="DS27" s="194" t="e">
        <f t="array" ref="DS27">SUMPRODUCT(計算_投入係数表_加工!$D164:$DS164, 生産額_中分類, IF(列分類振分=DS$3, 1, 0))/SUMPRODUCT(生産額_中分類, IF(列分類振分=DS$3, 1, 0))</f>
        <v>#DIV/0!</v>
      </c>
      <c r="DT27" s="23">
        <f>SUMIF(振分, $C27, 計算_投入係数表_加工!DT$4:DT$123)</f>
        <v>0</v>
      </c>
    </row>
    <row r="28" spans="2:124" x14ac:dyDescent="0.25">
      <c r="B28" s="53">
        <v>25</v>
      </c>
      <c r="C28" s="192" t="str">
        <v>-</v>
      </c>
      <c r="D28" s="193">
        <f t="array" ref="D28">SUMPRODUCT(計算_投入係数表_加工!$D165:$DS165, 生産額_中分類, IF(列分類振分=D$3, 1, 0))/SUMPRODUCT(生産額_中分類, IF(列分類振分=D$3, 1, 0))</f>
        <v>0</v>
      </c>
      <c r="E28" s="194">
        <f t="array" ref="E28">SUMPRODUCT(計算_投入係数表_加工!$D165:$DS165, 生産額_中分類, IF(列分類振分=E$3, 1, 0))/SUMPRODUCT(生産額_中分類, IF(列分類振分=E$3, 1, 0))</f>
        <v>0</v>
      </c>
      <c r="F28" s="194">
        <f t="array" ref="F28">SUMPRODUCT(計算_投入係数表_加工!$D165:$DS165, 生産額_中分類, IF(列分類振分=F$3, 1, 0))/SUMPRODUCT(生産額_中分類, IF(列分類振分=F$3, 1, 0))</f>
        <v>0</v>
      </c>
      <c r="G28" s="194">
        <f t="array" ref="G28">SUMPRODUCT(計算_投入係数表_加工!$D165:$DS165, 生産額_中分類, IF(列分類振分=G$3, 1, 0))/SUMPRODUCT(生産額_中分類, IF(列分類振分=G$3, 1, 0))</f>
        <v>0</v>
      </c>
      <c r="H28" s="194">
        <f t="array" ref="H28">SUMPRODUCT(計算_投入係数表_加工!$D165:$DS165, 生産額_中分類, IF(列分類振分=H$3, 1, 0))/SUMPRODUCT(生産額_中分類, IF(列分類振分=H$3, 1, 0))</f>
        <v>0</v>
      </c>
      <c r="I28" s="194">
        <f t="array" ref="I28">SUMPRODUCT(計算_投入係数表_加工!$D165:$DS165, 生産額_中分類, IF(列分類振分=I$3, 1, 0))/SUMPRODUCT(生産額_中分類, IF(列分類振分=I$3, 1, 0))</f>
        <v>0</v>
      </c>
      <c r="J28" s="194">
        <f t="array" ref="J28">SUMPRODUCT(計算_投入係数表_加工!$D165:$DS165, 生産額_中分類, IF(列分類振分=J$3, 1, 0))/SUMPRODUCT(生産額_中分類, IF(列分類振分=J$3, 1, 0))</f>
        <v>0</v>
      </c>
      <c r="K28" s="194">
        <f t="array" ref="K28">SUMPRODUCT(計算_投入係数表_加工!$D165:$DS165, 生産額_中分類, IF(列分類振分=K$3, 1, 0))/SUMPRODUCT(生産額_中分類, IF(列分類振分=K$3, 1, 0))</f>
        <v>0</v>
      </c>
      <c r="L28" s="194">
        <f t="array" ref="L28">SUMPRODUCT(計算_投入係数表_加工!$D165:$DS165, 生産額_中分類, IF(列分類振分=L$3, 1, 0))/SUMPRODUCT(生産額_中分類, IF(列分類振分=L$3, 1, 0))</f>
        <v>0</v>
      </c>
      <c r="M28" s="194">
        <f t="array" ref="M28">SUMPRODUCT(計算_投入係数表_加工!$D165:$DS165, 生産額_中分類, IF(列分類振分=M$3, 1, 0))/SUMPRODUCT(生産額_中分類, IF(列分類振分=M$3, 1, 0))</f>
        <v>0</v>
      </c>
      <c r="N28" s="194">
        <f t="array" ref="N28">SUMPRODUCT(計算_投入係数表_加工!$D165:$DS165, 生産額_中分類, IF(列分類振分=N$3, 1, 0))/SUMPRODUCT(生産額_中分類, IF(列分類振分=N$3, 1, 0))</f>
        <v>0</v>
      </c>
      <c r="O28" s="194">
        <f t="array" ref="O28">SUMPRODUCT(計算_投入係数表_加工!$D165:$DS165, 生産額_中分類, IF(列分類振分=O$3, 1, 0))/SUMPRODUCT(生産額_中分類, IF(列分類振分=O$3, 1, 0))</f>
        <v>0</v>
      </c>
      <c r="P28" s="194">
        <f t="array" ref="P28">SUMPRODUCT(計算_投入係数表_加工!$D165:$DS165, 生産額_中分類, IF(列分類振分=P$3, 1, 0))/SUMPRODUCT(生産額_中分類, IF(列分類振分=P$3, 1, 0))</f>
        <v>0</v>
      </c>
      <c r="Q28" s="194" t="e">
        <f t="array" ref="Q28">SUMPRODUCT(計算_投入係数表_加工!$D165:$DS165, 生産額_中分類, IF(列分類振分=Q$3, 1, 0))/SUMPRODUCT(生産額_中分類, IF(列分類振分=Q$3, 1, 0))</f>
        <v>#DIV/0!</v>
      </c>
      <c r="R28" s="194" t="e">
        <f t="array" ref="R28">SUMPRODUCT(計算_投入係数表_加工!$D165:$DS165, 生産額_中分類, IF(列分類振分=R$3, 1, 0))/SUMPRODUCT(生産額_中分類, IF(列分類振分=R$3, 1, 0))</f>
        <v>#DIV/0!</v>
      </c>
      <c r="S28" s="194" t="e">
        <f t="array" ref="S28">SUMPRODUCT(計算_投入係数表_加工!$D165:$DS165, 生産額_中分類, IF(列分類振分=S$3, 1, 0))/SUMPRODUCT(生産額_中分類, IF(列分類振分=S$3, 1, 0))</f>
        <v>#DIV/0!</v>
      </c>
      <c r="T28" s="194" t="e">
        <f t="array" ref="T28">SUMPRODUCT(計算_投入係数表_加工!$D165:$DS165, 生産額_中分類, IF(列分類振分=T$3, 1, 0))/SUMPRODUCT(生産額_中分類, IF(列分類振分=T$3, 1, 0))</f>
        <v>#DIV/0!</v>
      </c>
      <c r="U28" s="194" t="e">
        <f t="array" ref="U28">SUMPRODUCT(計算_投入係数表_加工!$D165:$DS165, 生産額_中分類, IF(列分類振分=U$3, 1, 0))/SUMPRODUCT(生産額_中分類, IF(列分類振分=U$3, 1, 0))</f>
        <v>#DIV/0!</v>
      </c>
      <c r="V28" s="194" t="e">
        <f t="array" ref="V28">SUMPRODUCT(計算_投入係数表_加工!$D165:$DS165, 生産額_中分類, IF(列分類振分=V$3, 1, 0))/SUMPRODUCT(生産額_中分類, IF(列分類振分=V$3, 1, 0))</f>
        <v>#DIV/0!</v>
      </c>
      <c r="W28" s="194" t="e">
        <f t="array" ref="W28">SUMPRODUCT(計算_投入係数表_加工!$D165:$DS165, 生産額_中分類, IF(列分類振分=W$3, 1, 0))/SUMPRODUCT(生産額_中分類, IF(列分類振分=W$3, 1, 0))</f>
        <v>#DIV/0!</v>
      </c>
      <c r="X28" s="194" t="e">
        <f t="array" ref="X28">SUMPRODUCT(計算_投入係数表_加工!$D165:$DS165, 生産額_中分類, IF(列分類振分=X$3, 1, 0))/SUMPRODUCT(生産額_中分類, IF(列分類振分=X$3, 1, 0))</f>
        <v>#DIV/0!</v>
      </c>
      <c r="Y28" s="194" t="e">
        <f t="array" ref="Y28">SUMPRODUCT(計算_投入係数表_加工!$D165:$DS165, 生産額_中分類, IF(列分類振分=Y$3, 1, 0))/SUMPRODUCT(生産額_中分類, IF(列分類振分=Y$3, 1, 0))</f>
        <v>#DIV/0!</v>
      </c>
      <c r="Z28" s="194" t="e">
        <f t="array" ref="Z28">SUMPRODUCT(計算_投入係数表_加工!$D165:$DS165, 生産額_中分類, IF(列分類振分=Z$3, 1, 0))/SUMPRODUCT(生産額_中分類, IF(列分類振分=Z$3, 1, 0))</f>
        <v>#DIV/0!</v>
      </c>
      <c r="AA28" s="194" t="e">
        <f t="array" ref="AA28">SUMPRODUCT(計算_投入係数表_加工!$D165:$DS165, 生産額_中分類, IF(列分類振分=AA$3, 1, 0))/SUMPRODUCT(生産額_中分類, IF(列分類振分=AA$3, 1, 0))</f>
        <v>#DIV/0!</v>
      </c>
      <c r="AB28" s="194" t="e">
        <f t="array" ref="AB28">SUMPRODUCT(計算_投入係数表_加工!$D165:$DS165, 生産額_中分類, IF(列分類振分=AB$3, 1, 0))/SUMPRODUCT(生産額_中分類, IF(列分類振分=AB$3, 1, 0))</f>
        <v>#DIV/0!</v>
      </c>
      <c r="AC28" s="194" t="e">
        <f t="array" ref="AC28">SUMPRODUCT(計算_投入係数表_加工!$D165:$DS165, 生産額_中分類, IF(列分類振分=AC$3, 1, 0))/SUMPRODUCT(生産額_中分類, IF(列分類振分=AC$3, 1, 0))</f>
        <v>#DIV/0!</v>
      </c>
      <c r="AD28" s="194" t="e">
        <f t="array" ref="AD28">SUMPRODUCT(計算_投入係数表_加工!$D165:$DS165, 生産額_中分類, IF(列分類振分=AD$3, 1, 0))/SUMPRODUCT(生産額_中分類, IF(列分類振分=AD$3, 1, 0))</f>
        <v>#DIV/0!</v>
      </c>
      <c r="AE28" s="194" t="e">
        <f t="array" ref="AE28">SUMPRODUCT(計算_投入係数表_加工!$D165:$DS165, 生産額_中分類, IF(列分類振分=AE$3, 1, 0))/SUMPRODUCT(生産額_中分類, IF(列分類振分=AE$3, 1, 0))</f>
        <v>#DIV/0!</v>
      </c>
      <c r="AF28" s="194" t="e">
        <f t="array" ref="AF28">SUMPRODUCT(計算_投入係数表_加工!$D165:$DS165, 生産額_中分類, IF(列分類振分=AF$3, 1, 0))/SUMPRODUCT(生産額_中分類, IF(列分類振分=AF$3, 1, 0))</f>
        <v>#DIV/0!</v>
      </c>
      <c r="AG28" s="194" t="e">
        <f t="array" ref="AG28">SUMPRODUCT(計算_投入係数表_加工!$D165:$DS165, 生産額_中分類, IF(列分類振分=AG$3, 1, 0))/SUMPRODUCT(生産額_中分類, IF(列分類振分=AG$3, 1, 0))</f>
        <v>#DIV/0!</v>
      </c>
      <c r="AH28" s="194" t="e">
        <f t="array" ref="AH28">SUMPRODUCT(計算_投入係数表_加工!$D165:$DS165, 生産額_中分類, IF(列分類振分=AH$3, 1, 0))/SUMPRODUCT(生産額_中分類, IF(列分類振分=AH$3, 1, 0))</f>
        <v>#DIV/0!</v>
      </c>
      <c r="AI28" s="194" t="e">
        <f t="array" ref="AI28">SUMPRODUCT(計算_投入係数表_加工!$D165:$DS165, 生産額_中分類, IF(列分類振分=AI$3, 1, 0))/SUMPRODUCT(生産額_中分類, IF(列分類振分=AI$3, 1, 0))</f>
        <v>#DIV/0!</v>
      </c>
      <c r="AJ28" s="194" t="e">
        <f t="array" ref="AJ28">SUMPRODUCT(計算_投入係数表_加工!$D165:$DS165, 生産額_中分類, IF(列分類振分=AJ$3, 1, 0))/SUMPRODUCT(生産額_中分類, IF(列分類振分=AJ$3, 1, 0))</f>
        <v>#DIV/0!</v>
      </c>
      <c r="AK28" s="194" t="e">
        <f t="array" ref="AK28">SUMPRODUCT(計算_投入係数表_加工!$D165:$DS165, 生産額_中分類, IF(列分類振分=AK$3, 1, 0))/SUMPRODUCT(生産額_中分類, IF(列分類振分=AK$3, 1, 0))</f>
        <v>#DIV/0!</v>
      </c>
      <c r="AL28" s="194" t="e">
        <f t="array" ref="AL28">SUMPRODUCT(計算_投入係数表_加工!$D165:$DS165, 生産額_中分類, IF(列分類振分=AL$3, 1, 0))/SUMPRODUCT(生産額_中分類, IF(列分類振分=AL$3, 1, 0))</f>
        <v>#DIV/0!</v>
      </c>
      <c r="AM28" s="194" t="e">
        <f t="array" ref="AM28">SUMPRODUCT(計算_投入係数表_加工!$D165:$DS165, 生産額_中分類, IF(列分類振分=AM$3, 1, 0))/SUMPRODUCT(生産額_中分類, IF(列分類振分=AM$3, 1, 0))</f>
        <v>#DIV/0!</v>
      </c>
      <c r="AN28" s="194" t="e">
        <f t="array" ref="AN28">SUMPRODUCT(計算_投入係数表_加工!$D165:$DS165, 生産額_中分類, IF(列分類振分=AN$3, 1, 0))/SUMPRODUCT(生産額_中分類, IF(列分類振分=AN$3, 1, 0))</f>
        <v>#DIV/0!</v>
      </c>
      <c r="AO28" s="194" t="e">
        <f t="array" ref="AO28">SUMPRODUCT(計算_投入係数表_加工!$D165:$DS165, 生産額_中分類, IF(列分類振分=AO$3, 1, 0))/SUMPRODUCT(生産額_中分類, IF(列分類振分=AO$3, 1, 0))</f>
        <v>#DIV/0!</v>
      </c>
      <c r="AP28" s="194" t="e">
        <f t="array" ref="AP28">SUMPRODUCT(計算_投入係数表_加工!$D165:$DS165, 生産額_中分類, IF(列分類振分=AP$3, 1, 0))/SUMPRODUCT(生産額_中分類, IF(列分類振分=AP$3, 1, 0))</f>
        <v>#DIV/0!</v>
      </c>
      <c r="AQ28" s="194" t="e">
        <f t="array" ref="AQ28">SUMPRODUCT(計算_投入係数表_加工!$D165:$DS165, 生産額_中分類, IF(列分類振分=AQ$3, 1, 0))/SUMPRODUCT(生産額_中分類, IF(列分類振分=AQ$3, 1, 0))</f>
        <v>#DIV/0!</v>
      </c>
      <c r="AR28" s="194" t="e">
        <f t="array" ref="AR28">SUMPRODUCT(計算_投入係数表_加工!$D165:$DS165, 生産額_中分類, IF(列分類振分=AR$3, 1, 0))/SUMPRODUCT(生産額_中分類, IF(列分類振分=AR$3, 1, 0))</f>
        <v>#DIV/0!</v>
      </c>
      <c r="AS28" s="194" t="e">
        <f t="array" ref="AS28">SUMPRODUCT(計算_投入係数表_加工!$D165:$DS165, 生産額_中分類, IF(列分類振分=AS$3, 1, 0))/SUMPRODUCT(生産額_中分類, IF(列分類振分=AS$3, 1, 0))</f>
        <v>#DIV/0!</v>
      </c>
      <c r="AT28" s="194" t="e">
        <f t="array" ref="AT28">SUMPRODUCT(計算_投入係数表_加工!$D165:$DS165, 生産額_中分類, IF(列分類振分=AT$3, 1, 0))/SUMPRODUCT(生産額_中分類, IF(列分類振分=AT$3, 1, 0))</f>
        <v>#DIV/0!</v>
      </c>
      <c r="AU28" s="194" t="e">
        <f t="array" ref="AU28">SUMPRODUCT(計算_投入係数表_加工!$D165:$DS165, 生産額_中分類, IF(列分類振分=AU$3, 1, 0))/SUMPRODUCT(生産額_中分類, IF(列分類振分=AU$3, 1, 0))</f>
        <v>#DIV/0!</v>
      </c>
      <c r="AV28" s="194" t="e">
        <f t="array" ref="AV28">SUMPRODUCT(計算_投入係数表_加工!$D165:$DS165, 生産額_中分類, IF(列分類振分=AV$3, 1, 0))/SUMPRODUCT(生産額_中分類, IF(列分類振分=AV$3, 1, 0))</f>
        <v>#DIV/0!</v>
      </c>
      <c r="AW28" s="194" t="e">
        <f t="array" ref="AW28">SUMPRODUCT(計算_投入係数表_加工!$D165:$DS165, 生産額_中分類, IF(列分類振分=AW$3, 1, 0))/SUMPRODUCT(生産額_中分類, IF(列分類振分=AW$3, 1, 0))</f>
        <v>#DIV/0!</v>
      </c>
      <c r="AX28" s="194" t="e">
        <f t="array" ref="AX28">SUMPRODUCT(計算_投入係数表_加工!$D165:$DS165, 生産額_中分類, IF(列分類振分=AX$3, 1, 0))/SUMPRODUCT(生産額_中分類, IF(列分類振分=AX$3, 1, 0))</f>
        <v>#DIV/0!</v>
      </c>
      <c r="AY28" s="194" t="e">
        <f t="array" ref="AY28">SUMPRODUCT(計算_投入係数表_加工!$D165:$DS165, 生産額_中分類, IF(列分類振分=AY$3, 1, 0))/SUMPRODUCT(生産額_中分類, IF(列分類振分=AY$3, 1, 0))</f>
        <v>#DIV/0!</v>
      </c>
      <c r="AZ28" s="194" t="e">
        <f t="array" ref="AZ28">SUMPRODUCT(計算_投入係数表_加工!$D165:$DS165, 生産額_中分類, IF(列分類振分=AZ$3, 1, 0))/SUMPRODUCT(生産額_中分類, IF(列分類振分=AZ$3, 1, 0))</f>
        <v>#DIV/0!</v>
      </c>
      <c r="BA28" s="194" t="e">
        <f t="array" ref="BA28">SUMPRODUCT(計算_投入係数表_加工!$D165:$DS165, 生産額_中分類, IF(列分類振分=BA$3, 1, 0))/SUMPRODUCT(生産額_中分類, IF(列分類振分=BA$3, 1, 0))</f>
        <v>#DIV/0!</v>
      </c>
      <c r="BB28" s="194" t="e">
        <f t="array" ref="BB28">SUMPRODUCT(計算_投入係数表_加工!$D165:$DS165, 生産額_中分類, IF(列分類振分=BB$3, 1, 0))/SUMPRODUCT(生産額_中分類, IF(列分類振分=BB$3, 1, 0))</f>
        <v>#DIV/0!</v>
      </c>
      <c r="BC28" s="194" t="e">
        <f t="array" ref="BC28">SUMPRODUCT(計算_投入係数表_加工!$D165:$DS165, 生産額_中分類, IF(列分類振分=BC$3, 1, 0))/SUMPRODUCT(生産額_中分類, IF(列分類振分=BC$3, 1, 0))</f>
        <v>#DIV/0!</v>
      </c>
      <c r="BD28" s="194" t="e">
        <f t="array" ref="BD28">SUMPRODUCT(計算_投入係数表_加工!$D165:$DS165, 生産額_中分類, IF(列分類振分=BD$3, 1, 0))/SUMPRODUCT(生産額_中分類, IF(列分類振分=BD$3, 1, 0))</f>
        <v>#DIV/0!</v>
      </c>
      <c r="BE28" s="194" t="e">
        <f t="array" ref="BE28">SUMPRODUCT(計算_投入係数表_加工!$D165:$DS165, 生産額_中分類, IF(列分類振分=BE$3, 1, 0))/SUMPRODUCT(生産額_中分類, IF(列分類振分=BE$3, 1, 0))</f>
        <v>#DIV/0!</v>
      </c>
      <c r="BF28" s="194" t="e">
        <f t="array" ref="BF28">SUMPRODUCT(計算_投入係数表_加工!$D165:$DS165, 生産額_中分類, IF(列分類振分=BF$3, 1, 0))/SUMPRODUCT(生産額_中分類, IF(列分類振分=BF$3, 1, 0))</f>
        <v>#DIV/0!</v>
      </c>
      <c r="BG28" s="194" t="e">
        <f t="array" ref="BG28">SUMPRODUCT(計算_投入係数表_加工!$D165:$DS165, 生産額_中分類, IF(列分類振分=BG$3, 1, 0))/SUMPRODUCT(生産額_中分類, IF(列分類振分=BG$3, 1, 0))</f>
        <v>#DIV/0!</v>
      </c>
      <c r="BH28" s="194" t="e">
        <f t="array" ref="BH28">SUMPRODUCT(計算_投入係数表_加工!$D165:$DS165, 生産額_中分類, IF(列分類振分=BH$3, 1, 0))/SUMPRODUCT(生産額_中分類, IF(列分類振分=BH$3, 1, 0))</f>
        <v>#DIV/0!</v>
      </c>
      <c r="BI28" s="194" t="e">
        <f t="array" ref="BI28">SUMPRODUCT(計算_投入係数表_加工!$D165:$DS165, 生産額_中分類, IF(列分類振分=BI$3, 1, 0))/SUMPRODUCT(生産額_中分類, IF(列分類振分=BI$3, 1, 0))</f>
        <v>#DIV/0!</v>
      </c>
      <c r="BJ28" s="194" t="e">
        <f t="array" ref="BJ28">SUMPRODUCT(計算_投入係数表_加工!$D165:$DS165, 生産額_中分類, IF(列分類振分=BJ$3, 1, 0))/SUMPRODUCT(生産額_中分類, IF(列分類振分=BJ$3, 1, 0))</f>
        <v>#DIV/0!</v>
      </c>
      <c r="BK28" s="194" t="e">
        <f t="array" ref="BK28">SUMPRODUCT(計算_投入係数表_加工!$D165:$DS165, 生産額_中分類, IF(列分類振分=BK$3, 1, 0))/SUMPRODUCT(生産額_中分類, IF(列分類振分=BK$3, 1, 0))</f>
        <v>#DIV/0!</v>
      </c>
      <c r="BL28" s="194" t="e">
        <f t="array" ref="BL28">SUMPRODUCT(計算_投入係数表_加工!$D165:$DS165, 生産額_中分類, IF(列分類振分=BL$3, 1, 0))/SUMPRODUCT(生産額_中分類, IF(列分類振分=BL$3, 1, 0))</f>
        <v>#DIV/0!</v>
      </c>
      <c r="BM28" s="194" t="e">
        <f t="array" ref="BM28">SUMPRODUCT(計算_投入係数表_加工!$D165:$DS165, 生産額_中分類, IF(列分類振分=BM$3, 1, 0))/SUMPRODUCT(生産額_中分類, IF(列分類振分=BM$3, 1, 0))</f>
        <v>#DIV/0!</v>
      </c>
      <c r="BN28" s="194" t="e">
        <f t="array" ref="BN28">SUMPRODUCT(計算_投入係数表_加工!$D165:$DS165, 生産額_中分類, IF(列分類振分=BN$3, 1, 0))/SUMPRODUCT(生産額_中分類, IF(列分類振分=BN$3, 1, 0))</f>
        <v>#DIV/0!</v>
      </c>
      <c r="BO28" s="194" t="e">
        <f t="array" ref="BO28">SUMPRODUCT(計算_投入係数表_加工!$D165:$DS165, 生産額_中分類, IF(列分類振分=BO$3, 1, 0))/SUMPRODUCT(生産額_中分類, IF(列分類振分=BO$3, 1, 0))</f>
        <v>#DIV/0!</v>
      </c>
      <c r="BP28" s="194" t="e">
        <f t="array" ref="BP28">SUMPRODUCT(計算_投入係数表_加工!$D165:$DS165, 生産額_中分類, IF(列分類振分=BP$3, 1, 0))/SUMPRODUCT(生産額_中分類, IF(列分類振分=BP$3, 1, 0))</f>
        <v>#DIV/0!</v>
      </c>
      <c r="BQ28" s="194" t="e">
        <f t="array" ref="BQ28">SUMPRODUCT(計算_投入係数表_加工!$D165:$DS165, 生産額_中分類, IF(列分類振分=BQ$3, 1, 0))/SUMPRODUCT(生産額_中分類, IF(列分類振分=BQ$3, 1, 0))</f>
        <v>#DIV/0!</v>
      </c>
      <c r="BR28" s="194" t="e">
        <f t="array" ref="BR28">SUMPRODUCT(計算_投入係数表_加工!$D165:$DS165, 生産額_中分類, IF(列分類振分=BR$3, 1, 0))/SUMPRODUCT(生産額_中分類, IF(列分類振分=BR$3, 1, 0))</f>
        <v>#DIV/0!</v>
      </c>
      <c r="BS28" s="194" t="e">
        <f t="array" ref="BS28">SUMPRODUCT(計算_投入係数表_加工!$D165:$DS165, 生産額_中分類, IF(列分類振分=BS$3, 1, 0))/SUMPRODUCT(生産額_中分類, IF(列分類振分=BS$3, 1, 0))</f>
        <v>#DIV/0!</v>
      </c>
      <c r="BT28" s="194" t="e">
        <f t="array" ref="BT28">SUMPRODUCT(計算_投入係数表_加工!$D165:$DS165, 生産額_中分類, IF(列分類振分=BT$3, 1, 0))/SUMPRODUCT(生産額_中分類, IF(列分類振分=BT$3, 1, 0))</f>
        <v>#DIV/0!</v>
      </c>
      <c r="BU28" s="194" t="e">
        <f t="array" ref="BU28">SUMPRODUCT(計算_投入係数表_加工!$D165:$DS165, 生産額_中分類, IF(列分類振分=BU$3, 1, 0))/SUMPRODUCT(生産額_中分類, IF(列分類振分=BU$3, 1, 0))</f>
        <v>#DIV/0!</v>
      </c>
      <c r="BV28" s="194" t="e">
        <f t="array" ref="BV28">SUMPRODUCT(計算_投入係数表_加工!$D165:$DS165, 生産額_中分類, IF(列分類振分=BV$3, 1, 0))/SUMPRODUCT(生産額_中分類, IF(列分類振分=BV$3, 1, 0))</f>
        <v>#DIV/0!</v>
      </c>
      <c r="BW28" s="194" t="e">
        <f t="array" ref="BW28">SUMPRODUCT(計算_投入係数表_加工!$D165:$DS165, 生産額_中分類, IF(列分類振分=BW$3, 1, 0))/SUMPRODUCT(生産額_中分類, IF(列分類振分=BW$3, 1, 0))</f>
        <v>#DIV/0!</v>
      </c>
      <c r="BX28" s="194" t="e">
        <f t="array" ref="BX28">SUMPRODUCT(計算_投入係数表_加工!$D165:$DS165, 生産額_中分類, IF(列分類振分=BX$3, 1, 0))/SUMPRODUCT(生産額_中分類, IF(列分類振分=BX$3, 1, 0))</f>
        <v>#DIV/0!</v>
      </c>
      <c r="BY28" s="194" t="e">
        <f t="array" ref="BY28">SUMPRODUCT(計算_投入係数表_加工!$D165:$DS165, 生産額_中分類, IF(列分類振分=BY$3, 1, 0))/SUMPRODUCT(生産額_中分類, IF(列分類振分=BY$3, 1, 0))</f>
        <v>#DIV/0!</v>
      </c>
      <c r="BZ28" s="194" t="e">
        <f t="array" ref="BZ28">SUMPRODUCT(計算_投入係数表_加工!$D165:$DS165, 生産額_中分類, IF(列分類振分=BZ$3, 1, 0))/SUMPRODUCT(生産額_中分類, IF(列分類振分=BZ$3, 1, 0))</f>
        <v>#DIV/0!</v>
      </c>
      <c r="CA28" s="194" t="e">
        <f t="array" ref="CA28">SUMPRODUCT(計算_投入係数表_加工!$D165:$DS165, 生産額_中分類, IF(列分類振分=CA$3, 1, 0))/SUMPRODUCT(生産額_中分類, IF(列分類振分=CA$3, 1, 0))</f>
        <v>#DIV/0!</v>
      </c>
      <c r="CB28" s="194" t="e">
        <f t="array" ref="CB28">SUMPRODUCT(計算_投入係数表_加工!$D165:$DS165, 生産額_中分類, IF(列分類振分=CB$3, 1, 0))/SUMPRODUCT(生産額_中分類, IF(列分類振分=CB$3, 1, 0))</f>
        <v>#DIV/0!</v>
      </c>
      <c r="CC28" s="194" t="e">
        <f t="array" ref="CC28">SUMPRODUCT(計算_投入係数表_加工!$D165:$DS165, 生産額_中分類, IF(列分類振分=CC$3, 1, 0))/SUMPRODUCT(生産額_中分類, IF(列分類振分=CC$3, 1, 0))</f>
        <v>#DIV/0!</v>
      </c>
      <c r="CD28" s="194" t="e">
        <f t="array" ref="CD28">SUMPRODUCT(計算_投入係数表_加工!$D165:$DS165, 生産額_中分類, IF(列分類振分=CD$3, 1, 0))/SUMPRODUCT(生産額_中分類, IF(列分類振分=CD$3, 1, 0))</f>
        <v>#DIV/0!</v>
      </c>
      <c r="CE28" s="194" t="e">
        <f t="array" ref="CE28">SUMPRODUCT(計算_投入係数表_加工!$D165:$DS165, 生産額_中分類, IF(列分類振分=CE$3, 1, 0))/SUMPRODUCT(生産額_中分類, IF(列分類振分=CE$3, 1, 0))</f>
        <v>#DIV/0!</v>
      </c>
      <c r="CF28" s="194" t="e">
        <f t="array" ref="CF28">SUMPRODUCT(計算_投入係数表_加工!$D165:$DS165, 生産額_中分類, IF(列分類振分=CF$3, 1, 0))/SUMPRODUCT(生産額_中分類, IF(列分類振分=CF$3, 1, 0))</f>
        <v>#DIV/0!</v>
      </c>
      <c r="CG28" s="194" t="e">
        <f t="array" ref="CG28">SUMPRODUCT(計算_投入係数表_加工!$D165:$DS165, 生産額_中分類, IF(列分類振分=CG$3, 1, 0))/SUMPRODUCT(生産額_中分類, IF(列分類振分=CG$3, 1, 0))</f>
        <v>#DIV/0!</v>
      </c>
      <c r="CH28" s="194" t="e">
        <f t="array" ref="CH28">SUMPRODUCT(計算_投入係数表_加工!$D165:$DS165, 生産額_中分類, IF(列分類振分=CH$3, 1, 0))/SUMPRODUCT(生産額_中分類, IF(列分類振分=CH$3, 1, 0))</f>
        <v>#DIV/0!</v>
      </c>
      <c r="CI28" s="194" t="e">
        <f t="array" ref="CI28">SUMPRODUCT(計算_投入係数表_加工!$D165:$DS165, 生産額_中分類, IF(列分類振分=CI$3, 1, 0))/SUMPRODUCT(生産額_中分類, IF(列分類振分=CI$3, 1, 0))</f>
        <v>#DIV/0!</v>
      </c>
      <c r="CJ28" s="194" t="e">
        <f t="array" ref="CJ28">SUMPRODUCT(計算_投入係数表_加工!$D165:$DS165, 生産額_中分類, IF(列分類振分=CJ$3, 1, 0))/SUMPRODUCT(生産額_中分類, IF(列分類振分=CJ$3, 1, 0))</f>
        <v>#DIV/0!</v>
      </c>
      <c r="CK28" s="194" t="e">
        <f t="array" ref="CK28">SUMPRODUCT(計算_投入係数表_加工!$D165:$DS165, 生産額_中分類, IF(列分類振分=CK$3, 1, 0))/SUMPRODUCT(生産額_中分類, IF(列分類振分=CK$3, 1, 0))</f>
        <v>#DIV/0!</v>
      </c>
      <c r="CL28" s="194" t="e">
        <f t="array" ref="CL28">SUMPRODUCT(計算_投入係数表_加工!$D165:$DS165, 生産額_中分類, IF(列分類振分=CL$3, 1, 0))/SUMPRODUCT(生産額_中分類, IF(列分類振分=CL$3, 1, 0))</f>
        <v>#DIV/0!</v>
      </c>
      <c r="CM28" s="194" t="e">
        <f t="array" ref="CM28">SUMPRODUCT(計算_投入係数表_加工!$D165:$DS165, 生産額_中分類, IF(列分類振分=CM$3, 1, 0))/SUMPRODUCT(生産額_中分類, IF(列分類振分=CM$3, 1, 0))</f>
        <v>#DIV/0!</v>
      </c>
      <c r="CN28" s="194" t="e">
        <f t="array" ref="CN28">SUMPRODUCT(計算_投入係数表_加工!$D165:$DS165, 生産額_中分類, IF(列分類振分=CN$3, 1, 0))/SUMPRODUCT(生産額_中分類, IF(列分類振分=CN$3, 1, 0))</f>
        <v>#DIV/0!</v>
      </c>
      <c r="CO28" s="194" t="e">
        <f t="array" ref="CO28">SUMPRODUCT(計算_投入係数表_加工!$D165:$DS165, 生産額_中分類, IF(列分類振分=CO$3, 1, 0))/SUMPRODUCT(生産額_中分類, IF(列分類振分=CO$3, 1, 0))</f>
        <v>#DIV/0!</v>
      </c>
      <c r="CP28" s="194" t="e">
        <f t="array" ref="CP28">SUMPRODUCT(計算_投入係数表_加工!$D165:$DS165, 生産額_中分類, IF(列分類振分=CP$3, 1, 0))/SUMPRODUCT(生産額_中分類, IF(列分類振分=CP$3, 1, 0))</f>
        <v>#DIV/0!</v>
      </c>
      <c r="CQ28" s="194" t="e">
        <f t="array" ref="CQ28">SUMPRODUCT(計算_投入係数表_加工!$D165:$DS165, 生産額_中分類, IF(列分類振分=CQ$3, 1, 0))/SUMPRODUCT(生産額_中分類, IF(列分類振分=CQ$3, 1, 0))</f>
        <v>#DIV/0!</v>
      </c>
      <c r="CR28" s="194" t="e">
        <f t="array" ref="CR28">SUMPRODUCT(計算_投入係数表_加工!$D165:$DS165, 生産額_中分類, IF(列分類振分=CR$3, 1, 0))/SUMPRODUCT(生産額_中分類, IF(列分類振分=CR$3, 1, 0))</f>
        <v>#DIV/0!</v>
      </c>
      <c r="CS28" s="194" t="e">
        <f t="array" ref="CS28">SUMPRODUCT(計算_投入係数表_加工!$D165:$DS165, 生産額_中分類, IF(列分類振分=CS$3, 1, 0))/SUMPRODUCT(生産額_中分類, IF(列分類振分=CS$3, 1, 0))</f>
        <v>#DIV/0!</v>
      </c>
      <c r="CT28" s="194" t="e">
        <f t="array" ref="CT28">SUMPRODUCT(計算_投入係数表_加工!$D165:$DS165, 生産額_中分類, IF(列分類振分=CT$3, 1, 0))/SUMPRODUCT(生産額_中分類, IF(列分類振分=CT$3, 1, 0))</f>
        <v>#DIV/0!</v>
      </c>
      <c r="CU28" s="194" t="e">
        <f t="array" ref="CU28">SUMPRODUCT(計算_投入係数表_加工!$D165:$DS165, 生産額_中分類, IF(列分類振分=CU$3, 1, 0))/SUMPRODUCT(生産額_中分類, IF(列分類振分=CU$3, 1, 0))</f>
        <v>#DIV/0!</v>
      </c>
      <c r="CV28" s="194" t="e">
        <f t="array" ref="CV28">SUMPRODUCT(計算_投入係数表_加工!$D165:$DS165, 生産額_中分類, IF(列分類振分=CV$3, 1, 0))/SUMPRODUCT(生産額_中分類, IF(列分類振分=CV$3, 1, 0))</f>
        <v>#DIV/0!</v>
      </c>
      <c r="CW28" s="194" t="e">
        <f t="array" ref="CW28">SUMPRODUCT(計算_投入係数表_加工!$D165:$DS165, 生産額_中分類, IF(列分類振分=CW$3, 1, 0))/SUMPRODUCT(生産額_中分類, IF(列分類振分=CW$3, 1, 0))</f>
        <v>#DIV/0!</v>
      </c>
      <c r="CX28" s="194" t="e">
        <f t="array" ref="CX28">SUMPRODUCT(計算_投入係数表_加工!$D165:$DS165, 生産額_中分類, IF(列分類振分=CX$3, 1, 0))/SUMPRODUCT(生産額_中分類, IF(列分類振分=CX$3, 1, 0))</f>
        <v>#DIV/0!</v>
      </c>
      <c r="CY28" s="194" t="e">
        <f t="array" ref="CY28">SUMPRODUCT(計算_投入係数表_加工!$D165:$DS165, 生産額_中分類, IF(列分類振分=CY$3, 1, 0))/SUMPRODUCT(生産額_中分類, IF(列分類振分=CY$3, 1, 0))</f>
        <v>#DIV/0!</v>
      </c>
      <c r="CZ28" s="194" t="e">
        <f t="array" ref="CZ28">SUMPRODUCT(計算_投入係数表_加工!$D165:$DS165, 生産額_中分類, IF(列分類振分=CZ$3, 1, 0))/SUMPRODUCT(生産額_中分類, IF(列分類振分=CZ$3, 1, 0))</f>
        <v>#DIV/0!</v>
      </c>
      <c r="DA28" s="194" t="e">
        <f t="array" ref="DA28">SUMPRODUCT(計算_投入係数表_加工!$D165:$DS165, 生産額_中分類, IF(列分類振分=DA$3, 1, 0))/SUMPRODUCT(生産額_中分類, IF(列分類振分=DA$3, 1, 0))</f>
        <v>#DIV/0!</v>
      </c>
      <c r="DB28" s="194" t="e">
        <f t="array" ref="DB28">SUMPRODUCT(計算_投入係数表_加工!$D165:$DS165, 生産額_中分類, IF(列分類振分=DB$3, 1, 0))/SUMPRODUCT(生産額_中分類, IF(列分類振分=DB$3, 1, 0))</f>
        <v>#DIV/0!</v>
      </c>
      <c r="DC28" s="194" t="e">
        <f t="array" ref="DC28">SUMPRODUCT(計算_投入係数表_加工!$D165:$DS165, 生産額_中分類, IF(列分類振分=DC$3, 1, 0))/SUMPRODUCT(生産額_中分類, IF(列分類振分=DC$3, 1, 0))</f>
        <v>#DIV/0!</v>
      </c>
      <c r="DD28" s="194" t="e">
        <f t="array" ref="DD28">SUMPRODUCT(計算_投入係数表_加工!$D165:$DS165, 生産額_中分類, IF(列分類振分=DD$3, 1, 0))/SUMPRODUCT(生産額_中分類, IF(列分類振分=DD$3, 1, 0))</f>
        <v>#DIV/0!</v>
      </c>
      <c r="DE28" s="194" t="e">
        <f t="array" ref="DE28">SUMPRODUCT(計算_投入係数表_加工!$D165:$DS165, 生産額_中分類, IF(列分類振分=DE$3, 1, 0))/SUMPRODUCT(生産額_中分類, IF(列分類振分=DE$3, 1, 0))</f>
        <v>#DIV/0!</v>
      </c>
      <c r="DF28" s="194" t="e">
        <f t="array" ref="DF28">SUMPRODUCT(計算_投入係数表_加工!$D165:$DS165, 生産額_中分類, IF(列分類振分=DF$3, 1, 0))/SUMPRODUCT(生産額_中分類, IF(列分類振分=DF$3, 1, 0))</f>
        <v>#DIV/0!</v>
      </c>
      <c r="DG28" s="194" t="e">
        <f t="array" ref="DG28">SUMPRODUCT(計算_投入係数表_加工!$D165:$DS165, 生産額_中分類, IF(列分類振分=DG$3, 1, 0))/SUMPRODUCT(生産額_中分類, IF(列分類振分=DG$3, 1, 0))</f>
        <v>#DIV/0!</v>
      </c>
      <c r="DH28" s="194" t="e">
        <f t="array" ref="DH28">SUMPRODUCT(計算_投入係数表_加工!$D165:$DS165, 生産額_中分類, IF(列分類振分=DH$3, 1, 0))/SUMPRODUCT(生産額_中分類, IF(列分類振分=DH$3, 1, 0))</f>
        <v>#DIV/0!</v>
      </c>
      <c r="DI28" s="194" t="e">
        <f t="array" ref="DI28">SUMPRODUCT(計算_投入係数表_加工!$D165:$DS165, 生産額_中分類, IF(列分類振分=DI$3, 1, 0))/SUMPRODUCT(生産額_中分類, IF(列分類振分=DI$3, 1, 0))</f>
        <v>#DIV/0!</v>
      </c>
      <c r="DJ28" s="194" t="e">
        <f t="array" ref="DJ28">SUMPRODUCT(計算_投入係数表_加工!$D165:$DS165, 生産額_中分類, IF(列分類振分=DJ$3, 1, 0))/SUMPRODUCT(生産額_中分類, IF(列分類振分=DJ$3, 1, 0))</f>
        <v>#DIV/0!</v>
      </c>
      <c r="DK28" s="194" t="e">
        <f t="array" ref="DK28">SUMPRODUCT(計算_投入係数表_加工!$D165:$DS165, 生産額_中分類, IF(列分類振分=DK$3, 1, 0))/SUMPRODUCT(生産額_中分類, IF(列分類振分=DK$3, 1, 0))</f>
        <v>#DIV/0!</v>
      </c>
      <c r="DL28" s="194" t="e">
        <f t="array" ref="DL28">SUMPRODUCT(計算_投入係数表_加工!$D165:$DS165, 生産額_中分類, IF(列分類振分=DL$3, 1, 0))/SUMPRODUCT(生産額_中分類, IF(列分類振分=DL$3, 1, 0))</f>
        <v>#DIV/0!</v>
      </c>
      <c r="DM28" s="194" t="e">
        <f t="array" ref="DM28">SUMPRODUCT(計算_投入係数表_加工!$D165:$DS165, 生産額_中分類, IF(列分類振分=DM$3, 1, 0))/SUMPRODUCT(生産額_中分類, IF(列分類振分=DM$3, 1, 0))</f>
        <v>#DIV/0!</v>
      </c>
      <c r="DN28" s="194" t="e">
        <f t="array" ref="DN28">SUMPRODUCT(計算_投入係数表_加工!$D165:$DS165, 生産額_中分類, IF(列分類振分=DN$3, 1, 0))/SUMPRODUCT(生産額_中分類, IF(列分類振分=DN$3, 1, 0))</f>
        <v>#DIV/0!</v>
      </c>
      <c r="DO28" s="194" t="e">
        <f t="array" ref="DO28">SUMPRODUCT(計算_投入係数表_加工!$D165:$DS165, 生産額_中分類, IF(列分類振分=DO$3, 1, 0))/SUMPRODUCT(生産額_中分類, IF(列分類振分=DO$3, 1, 0))</f>
        <v>#DIV/0!</v>
      </c>
      <c r="DP28" s="194" t="e">
        <f t="array" ref="DP28">SUMPRODUCT(計算_投入係数表_加工!$D165:$DS165, 生産額_中分類, IF(列分類振分=DP$3, 1, 0))/SUMPRODUCT(生産額_中分類, IF(列分類振分=DP$3, 1, 0))</f>
        <v>#DIV/0!</v>
      </c>
      <c r="DQ28" s="194" t="e">
        <f t="array" ref="DQ28">SUMPRODUCT(計算_投入係数表_加工!$D165:$DS165, 生産額_中分類, IF(列分類振分=DQ$3, 1, 0))/SUMPRODUCT(生産額_中分類, IF(列分類振分=DQ$3, 1, 0))</f>
        <v>#DIV/0!</v>
      </c>
      <c r="DR28" s="194" t="e">
        <f t="array" ref="DR28">SUMPRODUCT(計算_投入係数表_加工!$D165:$DS165, 生産額_中分類, IF(列分類振分=DR$3, 1, 0))/SUMPRODUCT(生産額_中分類, IF(列分類振分=DR$3, 1, 0))</f>
        <v>#DIV/0!</v>
      </c>
      <c r="DS28" s="194" t="e">
        <f t="array" ref="DS28">SUMPRODUCT(計算_投入係数表_加工!$D165:$DS165, 生産額_中分類, IF(列分類振分=DS$3, 1, 0))/SUMPRODUCT(生産額_中分類, IF(列分類振分=DS$3, 1, 0))</f>
        <v>#DIV/0!</v>
      </c>
      <c r="DT28" s="23">
        <f>SUMIF(振分, $C28, 計算_投入係数表_加工!DT$4:DT$123)</f>
        <v>0</v>
      </c>
    </row>
    <row r="29" spans="2:124" x14ac:dyDescent="0.25">
      <c r="B29" s="53">
        <v>26</v>
      </c>
      <c r="C29" s="195" t="str">
        <v>-</v>
      </c>
      <c r="D29" s="196">
        <f t="array" ref="D29">SUMPRODUCT(計算_投入係数表_加工!$D166:$DS166, 生産額_中分類, IF(列分類振分=D$3, 1, 0))/SUMPRODUCT(生産額_中分類, IF(列分類振分=D$3, 1, 0))</f>
        <v>0</v>
      </c>
      <c r="E29" s="197">
        <f t="array" ref="E29">SUMPRODUCT(計算_投入係数表_加工!$D166:$DS166, 生産額_中分類, IF(列分類振分=E$3, 1, 0))/SUMPRODUCT(生産額_中分類, IF(列分類振分=E$3, 1, 0))</f>
        <v>0</v>
      </c>
      <c r="F29" s="197">
        <f t="array" ref="F29">SUMPRODUCT(計算_投入係数表_加工!$D166:$DS166, 生産額_中分類, IF(列分類振分=F$3, 1, 0))/SUMPRODUCT(生産額_中分類, IF(列分類振分=F$3, 1, 0))</f>
        <v>0</v>
      </c>
      <c r="G29" s="197">
        <f t="array" ref="G29">SUMPRODUCT(計算_投入係数表_加工!$D166:$DS166, 生産額_中分類, IF(列分類振分=G$3, 1, 0))/SUMPRODUCT(生産額_中分類, IF(列分類振分=G$3, 1, 0))</f>
        <v>0</v>
      </c>
      <c r="H29" s="197">
        <f t="array" ref="H29">SUMPRODUCT(計算_投入係数表_加工!$D166:$DS166, 生産額_中分類, IF(列分類振分=H$3, 1, 0))/SUMPRODUCT(生産額_中分類, IF(列分類振分=H$3, 1, 0))</f>
        <v>0</v>
      </c>
      <c r="I29" s="197">
        <f t="array" ref="I29">SUMPRODUCT(計算_投入係数表_加工!$D166:$DS166, 生産額_中分類, IF(列分類振分=I$3, 1, 0))/SUMPRODUCT(生産額_中分類, IF(列分類振分=I$3, 1, 0))</f>
        <v>0</v>
      </c>
      <c r="J29" s="197">
        <f t="array" ref="J29">SUMPRODUCT(計算_投入係数表_加工!$D166:$DS166, 生産額_中分類, IF(列分類振分=J$3, 1, 0))/SUMPRODUCT(生産額_中分類, IF(列分類振分=J$3, 1, 0))</f>
        <v>0</v>
      </c>
      <c r="K29" s="197">
        <f t="array" ref="K29">SUMPRODUCT(計算_投入係数表_加工!$D166:$DS166, 生産額_中分類, IF(列分類振分=K$3, 1, 0))/SUMPRODUCT(生産額_中分類, IF(列分類振分=K$3, 1, 0))</f>
        <v>0</v>
      </c>
      <c r="L29" s="197">
        <f t="array" ref="L29">SUMPRODUCT(計算_投入係数表_加工!$D166:$DS166, 生産額_中分類, IF(列分類振分=L$3, 1, 0))/SUMPRODUCT(生産額_中分類, IF(列分類振分=L$3, 1, 0))</f>
        <v>0</v>
      </c>
      <c r="M29" s="197">
        <f t="array" ref="M29">SUMPRODUCT(計算_投入係数表_加工!$D166:$DS166, 生産額_中分類, IF(列分類振分=M$3, 1, 0))/SUMPRODUCT(生産額_中分類, IF(列分類振分=M$3, 1, 0))</f>
        <v>0</v>
      </c>
      <c r="N29" s="197">
        <f t="array" ref="N29">SUMPRODUCT(計算_投入係数表_加工!$D166:$DS166, 生産額_中分類, IF(列分類振分=N$3, 1, 0))/SUMPRODUCT(生産額_中分類, IF(列分類振分=N$3, 1, 0))</f>
        <v>0</v>
      </c>
      <c r="O29" s="197">
        <f t="array" ref="O29">SUMPRODUCT(計算_投入係数表_加工!$D166:$DS166, 生産額_中分類, IF(列分類振分=O$3, 1, 0))/SUMPRODUCT(生産額_中分類, IF(列分類振分=O$3, 1, 0))</f>
        <v>0</v>
      </c>
      <c r="P29" s="197">
        <f t="array" ref="P29">SUMPRODUCT(計算_投入係数表_加工!$D166:$DS166, 生産額_中分類, IF(列分類振分=P$3, 1, 0))/SUMPRODUCT(生産額_中分類, IF(列分類振分=P$3, 1, 0))</f>
        <v>0</v>
      </c>
      <c r="Q29" s="197" t="e">
        <f t="array" ref="Q29">SUMPRODUCT(計算_投入係数表_加工!$D166:$DS166, 生産額_中分類, IF(列分類振分=Q$3, 1, 0))/SUMPRODUCT(生産額_中分類, IF(列分類振分=Q$3, 1, 0))</f>
        <v>#DIV/0!</v>
      </c>
      <c r="R29" s="197" t="e">
        <f t="array" ref="R29">SUMPRODUCT(計算_投入係数表_加工!$D166:$DS166, 生産額_中分類, IF(列分類振分=R$3, 1, 0))/SUMPRODUCT(生産額_中分類, IF(列分類振分=R$3, 1, 0))</f>
        <v>#DIV/0!</v>
      </c>
      <c r="S29" s="197" t="e">
        <f t="array" ref="S29">SUMPRODUCT(計算_投入係数表_加工!$D166:$DS166, 生産額_中分類, IF(列分類振分=S$3, 1, 0))/SUMPRODUCT(生産額_中分類, IF(列分類振分=S$3, 1, 0))</f>
        <v>#DIV/0!</v>
      </c>
      <c r="T29" s="197" t="e">
        <f t="array" ref="T29">SUMPRODUCT(計算_投入係数表_加工!$D166:$DS166, 生産額_中分類, IF(列分類振分=T$3, 1, 0))/SUMPRODUCT(生産額_中分類, IF(列分類振分=T$3, 1, 0))</f>
        <v>#DIV/0!</v>
      </c>
      <c r="U29" s="197" t="e">
        <f t="array" ref="U29">SUMPRODUCT(計算_投入係数表_加工!$D166:$DS166, 生産額_中分類, IF(列分類振分=U$3, 1, 0))/SUMPRODUCT(生産額_中分類, IF(列分類振分=U$3, 1, 0))</f>
        <v>#DIV/0!</v>
      </c>
      <c r="V29" s="197" t="e">
        <f t="array" ref="V29">SUMPRODUCT(計算_投入係数表_加工!$D166:$DS166, 生産額_中分類, IF(列分類振分=V$3, 1, 0))/SUMPRODUCT(生産額_中分類, IF(列分類振分=V$3, 1, 0))</f>
        <v>#DIV/0!</v>
      </c>
      <c r="W29" s="197" t="e">
        <f t="array" ref="W29">SUMPRODUCT(計算_投入係数表_加工!$D166:$DS166, 生産額_中分類, IF(列分類振分=W$3, 1, 0))/SUMPRODUCT(生産額_中分類, IF(列分類振分=W$3, 1, 0))</f>
        <v>#DIV/0!</v>
      </c>
      <c r="X29" s="197" t="e">
        <f t="array" ref="X29">SUMPRODUCT(計算_投入係数表_加工!$D166:$DS166, 生産額_中分類, IF(列分類振分=X$3, 1, 0))/SUMPRODUCT(生産額_中分類, IF(列分類振分=X$3, 1, 0))</f>
        <v>#DIV/0!</v>
      </c>
      <c r="Y29" s="197" t="e">
        <f t="array" ref="Y29">SUMPRODUCT(計算_投入係数表_加工!$D166:$DS166, 生産額_中分類, IF(列分類振分=Y$3, 1, 0))/SUMPRODUCT(生産額_中分類, IF(列分類振分=Y$3, 1, 0))</f>
        <v>#DIV/0!</v>
      </c>
      <c r="Z29" s="197" t="e">
        <f t="array" ref="Z29">SUMPRODUCT(計算_投入係数表_加工!$D166:$DS166, 生産額_中分類, IF(列分類振分=Z$3, 1, 0))/SUMPRODUCT(生産額_中分類, IF(列分類振分=Z$3, 1, 0))</f>
        <v>#DIV/0!</v>
      </c>
      <c r="AA29" s="197" t="e">
        <f t="array" ref="AA29">SUMPRODUCT(計算_投入係数表_加工!$D166:$DS166, 生産額_中分類, IF(列分類振分=AA$3, 1, 0))/SUMPRODUCT(生産額_中分類, IF(列分類振分=AA$3, 1, 0))</f>
        <v>#DIV/0!</v>
      </c>
      <c r="AB29" s="197" t="e">
        <f t="array" ref="AB29">SUMPRODUCT(計算_投入係数表_加工!$D166:$DS166, 生産額_中分類, IF(列分類振分=AB$3, 1, 0))/SUMPRODUCT(生産額_中分類, IF(列分類振分=AB$3, 1, 0))</f>
        <v>#DIV/0!</v>
      </c>
      <c r="AC29" s="197" t="e">
        <f t="array" ref="AC29">SUMPRODUCT(計算_投入係数表_加工!$D166:$DS166, 生産額_中分類, IF(列分類振分=AC$3, 1, 0))/SUMPRODUCT(生産額_中分類, IF(列分類振分=AC$3, 1, 0))</f>
        <v>#DIV/0!</v>
      </c>
      <c r="AD29" s="197" t="e">
        <f t="array" ref="AD29">SUMPRODUCT(計算_投入係数表_加工!$D166:$DS166, 生産額_中分類, IF(列分類振分=AD$3, 1, 0))/SUMPRODUCT(生産額_中分類, IF(列分類振分=AD$3, 1, 0))</f>
        <v>#DIV/0!</v>
      </c>
      <c r="AE29" s="197" t="e">
        <f t="array" ref="AE29">SUMPRODUCT(計算_投入係数表_加工!$D166:$DS166, 生産額_中分類, IF(列分類振分=AE$3, 1, 0))/SUMPRODUCT(生産額_中分類, IF(列分類振分=AE$3, 1, 0))</f>
        <v>#DIV/0!</v>
      </c>
      <c r="AF29" s="197" t="e">
        <f t="array" ref="AF29">SUMPRODUCT(計算_投入係数表_加工!$D166:$DS166, 生産額_中分類, IF(列分類振分=AF$3, 1, 0))/SUMPRODUCT(生産額_中分類, IF(列分類振分=AF$3, 1, 0))</f>
        <v>#DIV/0!</v>
      </c>
      <c r="AG29" s="197" t="e">
        <f t="array" ref="AG29">SUMPRODUCT(計算_投入係数表_加工!$D166:$DS166, 生産額_中分類, IF(列分類振分=AG$3, 1, 0))/SUMPRODUCT(生産額_中分類, IF(列分類振分=AG$3, 1, 0))</f>
        <v>#DIV/0!</v>
      </c>
      <c r="AH29" s="197" t="e">
        <f t="array" ref="AH29">SUMPRODUCT(計算_投入係数表_加工!$D166:$DS166, 生産額_中分類, IF(列分類振分=AH$3, 1, 0))/SUMPRODUCT(生産額_中分類, IF(列分類振分=AH$3, 1, 0))</f>
        <v>#DIV/0!</v>
      </c>
      <c r="AI29" s="197" t="e">
        <f t="array" ref="AI29">SUMPRODUCT(計算_投入係数表_加工!$D166:$DS166, 生産額_中分類, IF(列分類振分=AI$3, 1, 0))/SUMPRODUCT(生産額_中分類, IF(列分類振分=AI$3, 1, 0))</f>
        <v>#DIV/0!</v>
      </c>
      <c r="AJ29" s="197" t="e">
        <f t="array" ref="AJ29">SUMPRODUCT(計算_投入係数表_加工!$D166:$DS166, 生産額_中分類, IF(列分類振分=AJ$3, 1, 0))/SUMPRODUCT(生産額_中分類, IF(列分類振分=AJ$3, 1, 0))</f>
        <v>#DIV/0!</v>
      </c>
      <c r="AK29" s="197" t="e">
        <f t="array" ref="AK29">SUMPRODUCT(計算_投入係数表_加工!$D166:$DS166, 生産額_中分類, IF(列分類振分=AK$3, 1, 0))/SUMPRODUCT(生産額_中分類, IF(列分類振分=AK$3, 1, 0))</f>
        <v>#DIV/0!</v>
      </c>
      <c r="AL29" s="197" t="e">
        <f t="array" ref="AL29">SUMPRODUCT(計算_投入係数表_加工!$D166:$DS166, 生産額_中分類, IF(列分類振分=AL$3, 1, 0))/SUMPRODUCT(生産額_中分類, IF(列分類振分=AL$3, 1, 0))</f>
        <v>#DIV/0!</v>
      </c>
      <c r="AM29" s="197" t="e">
        <f t="array" ref="AM29">SUMPRODUCT(計算_投入係数表_加工!$D166:$DS166, 生産額_中分類, IF(列分類振分=AM$3, 1, 0))/SUMPRODUCT(生産額_中分類, IF(列分類振分=AM$3, 1, 0))</f>
        <v>#DIV/0!</v>
      </c>
      <c r="AN29" s="197" t="e">
        <f t="array" ref="AN29">SUMPRODUCT(計算_投入係数表_加工!$D166:$DS166, 生産額_中分類, IF(列分類振分=AN$3, 1, 0))/SUMPRODUCT(生産額_中分類, IF(列分類振分=AN$3, 1, 0))</f>
        <v>#DIV/0!</v>
      </c>
      <c r="AO29" s="197" t="e">
        <f t="array" ref="AO29">SUMPRODUCT(計算_投入係数表_加工!$D166:$DS166, 生産額_中分類, IF(列分類振分=AO$3, 1, 0))/SUMPRODUCT(生産額_中分類, IF(列分類振分=AO$3, 1, 0))</f>
        <v>#DIV/0!</v>
      </c>
      <c r="AP29" s="197" t="e">
        <f t="array" ref="AP29">SUMPRODUCT(計算_投入係数表_加工!$D166:$DS166, 生産額_中分類, IF(列分類振分=AP$3, 1, 0))/SUMPRODUCT(生産額_中分類, IF(列分類振分=AP$3, 1, 0))</f>
        <v>#DIV/0!</v>
      </c>
      <c r="AQ29" s="197" t="e">
        <f t="array" ref="AQ29">SUMPRODUCT(計算_投入係数表_加工!$D166:$DS166, 生産額_中分類, IF(列分類振分=AQ$3, 1, 0))/SUMPRODUCT(生産額_中分類, IF(列分類振分=AQ$3, 1, 0))</f>
        <v>#DIV/0!</v>
      </c>
      <c r="AR29" s="197" t="e">
        <f t="array" ref="AR29">SUMPRODUCT(計算_投入係数表_加工!$D166:$DS166, 生産額_中分類, IF(列分類振分=AR$3, 1, 0))/SUMPRODUCT(生産額_中分類, IF(列分類振分=AR$3, 1, 0))</f>
        <v>#DIV/0!</v>
      </c>
      <c r="AS29" s="197" t="e">
        <f t="array" ref="AS29">SUMPRODUCT(計算_投入係数表_加工!$D166:$DS166, 生産額_中分類, IF(列分類振分=AS$3, 1, 0))/SUMPRODUCT(生産額_中分類, IF(列分類振分=AS$3, 1, 0))</f>
        <v>#DIV/0!</v>
      </c>
      <c r="AT29" s="197" t="e">
        <f t="array" ref="AT29">SUMPRODUCT(計算_投入係数表_加工!$D166:$DS166, 生産額_中分類, IF(列分類振分=AT$3, 1, 0))/SUMPRODUCT(生産額_中分類, IF(列分類振分=AT$3, 1, 0))</f>
        <v>#DIV/0!</v>
      </c>
      <c r="AU29" s="197" t="e">
        <f t="array" ref="AU29">SUMPRODUCT(計算_投入係数表_加工!$D166:$DS166, 生産額_中分類, IF(列分類振分=AU$3, 1, 0))/SUMPRODUCT(生産額_中分類, IF(列分類振分=AU$3, 1, 0))</f>
        <v>#DIV/0!</v>
      </c>
      <c r="AV29" s="197" t="e">
        <f t="array" ref="AV29">SUMPRODUCT(計算_投入係数表_加工!$D166:$DS166, 生産額_中分類, IF(列分類振分=AV$3, 1, 0))/SUMPRODUCT(生産額_中分類, IF(列分類振分=AV$3, 1, 0))</f>
        <v>#DIV/0!</v>
      </c>
      <c r="AW29" s="197" t="e">
        <f t="array" ref="AW29">SUMPRODUCT(計算_投入係数表_加工!$D166:$DS166, 生産額_中分類, IF(列分類振分=AW$3, 1, 0))/SUMPRODUCT(生産額_中分類, IF(列分類振分=AW$3, 1, 0))</f>
        <v>#DIV/0!</v>
      </c>
      <c r="AX29" s="197" t="e">
        <f t="array" ref="AX29">SUMPRODUCT(計算_投入係数表_加工!$D166:$DS166, 生産額_中分類, IF(列分類振分=AX$3, 1, 0))/SUMPRODUCT(生産額_中分類, IF(列分類振分=AX$3, 1, 0))</f>
        <v>#DIV/0!</v>
      </c>
      <c r="AY29" s="197" t="e">
        <f t="array" ref="AY29">SUMPRODUCT(計算_投入係数表_加工!$D166:$DS166, 生産額_中分類, IF(列分類振分=AY$3, 1, 0))/SUMPRODUCT(生産額_中分類, IF(列分類振分=AY$3, 1, 0))</f>
        <v>#DIV/0!</v>
      </c>
      <c r="AZ29" s="197" t="e">
        <f t="array" ref="AZ29">SUMPRODUCT(計算_投入係数表_加工!$D166:$DS166, 生産額_中分類, IF(列分類振分=AZ$3, 1, 0))/SUMPRODUCT(生産額_中分類, IF(列分類振分=AZ$3, 1, 0))</f>
        <v>#DIV/0!</v>
      </c>
      <c r="BA29" s="197" t="e">
        <f t="array" ref="BA29">SUMPRODUCT(計算_投入係数表_加工!$D166:$DS166, 生産額_中分類, IF(列分類振分=BA$3, 1, 0))/SUMPRODUCT(生産額_中分類, IF(列分類振分=BA$3, 1, 0))</f>
        <v>#DIV/0!</v>
      </c>
      <c r="BB29" s="197" t="e">
        <f t="array" ref="BB29">SUMPRODUCT(計算_投入係数表_加工!$D166:$DS166, 生産額_中分類, IF(列分類振分=BB$3, 1, 0))/SUMPRODUCT(生産額_中分類, IF(列分類振分=BB$3, 1, 0))</f>
        <v>#DIV/0!</v>
      </c>
      <c r="BC29" s="197" t="e">
        <f t="array" ref="BC29">SUMPRODUCT(計算_投入係数表_加工!$D166:$DS166, 生産額_中分類, IF(列分類振分=BC$3, 1, 0))/SUMPRODUCT(生産額_中分類, IF(列分類振分=BC$3, 1, 0))</f>
        <v>#DIV/0!</v>
      </c>
      <c r="BD29" s="197" t="e">
        <f t="array" ref="BD29">SUMPRODUCT(計算_投入係数表_加工!$D166:$DS166, 生産額_中分類, IF(列分類振分=BD$3, 1, 0))/SUMPRODUCT(生産額_中分類, IF(列分類振分=BD$3, 1, 0))</f>
        <v>#DIV/0!</v>
      </c>
      <c r="BE29" s="197" t="e">
        <f t="array" ref="BE29">SUMPRODUCT(計算_投入係数表_加工!$D166:$DS166, 生産額_中分類, IF(列分類振分=BE$3, 1, 0))/SUMPRODUCT(生産額_中分類, IF(列分類振分=BE$3, 1, 0))</f>
        <v>#DIV/0!</v>
      </c>
      <c r="BF29" s="197" t="e">
        <f t="array" ref="BF29">SUMPRODUCT(計算_投入係数表_加工!$D166:$DS166, 生産額_中分類, IF(列分類振分=BF$3, 1, 0))/SUMPRODUCT(生産額_中分類, IF(列分類振分=BF$3, 1, 0))</f>
        <v>#DIV/0!</v>
      </c>
      <c r="BG29" s="197" t="e">
        <f t="array" ref="BG29">SUMPRODUCT(計算_投入係数表_加工!$D166:$DS166, 生産額_中分類, IF(列分類振分=BG$3, 1, 0))/SUMPRODUCT(生産額_中分類, IF(列分類振分=BG$3, 1, 0))</f>
        <v>#DIV/0!</v>
      </c>
      <c r="BH29" s="197" t="e">
        <f t="array" ref="BH29">SUMPRODUCT(計算_投入係数表_加工!$D166:$DS166, 生産額_中分類, IF(列分類振分=BH$3, 1, 0))/SUMPRODUCT(生産額_中分類, IF(列分類振分=BH$3, 1, 0))</f>
        <v>#DIV/0!</v>
      </c>
      <c r="BI29" s="197" t="e">
        <f t="array" ref="BI29">SUMPRODUCT(計算_投入係数表_加工!$D166:$DS166, 生産額_中分類, IF(列分類振分=BI$3, 1, 0))/SUMPRODUCT(生産額_中分類, IF(列分類振分=BI$3, 1, 0))</f>
        <v>#DIV/0!</v>
      </c>
      <c r="BJ29" s="197" t="e">
        <f t="array" ref="BJ29">SUMPRODUCT(計算_投入係数表_加工!$D166:$DS166, 生産額_中分類, IF(列分類振分=BJ$3, 1, 0))/SUMPRODUCT(生産額_中分類, IF(列分類振分=BJ$3, 1, 0))</f>
        <v>#DIV/0!</v>
      </c>
      <c r="BK29" s="197" t="e">
        <f t="array" ref="BK29">SUMPRODUCT(計算_投入係数表_加工!$D166:$DS166, 生産額_中分類, IF(列分類振分=BK$3, 1, 0))/SUMPRODUCT(生産額_中分類, IF(列分類振分=BK$3, 1, 0))</f>
        <v>#DIV/0!</v>
      </c>
      <c r="BL29" s="197" t="e">
        <f t="array" ref="BL29">SUMPRODUCT(計算_投入係数表_加工!$D166:$DS166, 生産額_中分類, IF(列分類振分=BL$3, 1, 0))/SUMPRODUCT(生産額_中分類, IF(列分類振分=BL$3, 1, 0))</f>
        <v>#DIV/0!</v>
      </c>
      <c r="BM29" s="197" t="e">
        <f t="array" ref="BM29">SUMPRODUCT(計算_投入係数表_加工!$D166:$DS166, 生産額_中分類, IF(列分類振分=BM$3, 1, 0))/SUMPRODUCT(生産額_中分類, IF(列分類振分=BM$3, 1, 0))</f>
        <v>#DIV/0!</v>
      </c>
      <c r="BN29" s="197" t="e">
        <f t="array" ref="BN29">SUMPRODUCT(計算_投入係数表_加工!$D166:$DS166, 生産額_中分類, IF(列分類振分=BN$3, 1, 0))/SUMPRODUCT(生産額_中分類, IF(列分類振分=BN$3, 1, 0))</f>
        <v>#DIV/0!</v>
      </c>
      <c r="BO29" s="197" t="e">
        <f t="array" ref="BO29">SUMPRODUCT(計算_投入係数表_加工!$D166:$DS166, 生産額_中分類, IF(列分類振分=BO$3, 1, 0))/SUMPRODUCT(生産額_中分類, IF(列分類振分=BO$3, 1, 0))</f>
        <v>#DIV/0!</v>
      </c>
      <c r="BP29" s="197" t="e">
        <f t="array" ref="BP29">SUMPRODUCT(計算_投入係数表_加工!$D166:$DS166, 生産額_中分類, IF(列分類振分=BP$3, 1, 0))/SUMPRODUCT(生産額_中分類, IF(列分類振分=BP$3, 1, 0))</f>
        <v>#DIV/0!</v>
      </c>
      <c r="BQ29" s="197" t="e">
        <f t="array" ref="BQ29">SUMPRODUCT(計算_投入係数表_加工!$D166:$DS166, 生産額_中分類, IF(列分類振分=BQ$3, 1, 0))/SUMPRODUCT(生産額_中分類, IF(列分類振分=BQ$3, 1, 0))</f>
        <v>#DIV/0!</v>
      </c>
      <c r="BR29" s="197" t="e">
        <f t="array" ref="BR29">SUMPRODUCT(計算_投入係数表_加工!$D166:$DS166, 生産額_中分類, IF(列分類振分=BR$3, 1, 0))/SUMPRODUCT(生産額_中分類, IF(列分類振分=BR$3, 1, 0))</f>
        <v>#DIV/0!</v>
      </c>
      <c r="BS29" s="197" t="e">
        <f t="array" ref="BS29">SUMPRODUCT(計算_投入係数表_加工!$D166:$DS166, 生産額_中分類, IF(列分類振分=BS$3, 1, 0))/SUMPRODUCT(生産額_中分類, IF(列分類振分=BS$3, 1, 0))</f>
        <v>#DIV/0!</v>
      </c>
      <c r="BT29" s="197" t="e">
        <f t="array" ref="BT29">SUMPRODUCT(計算_投入係数表_加工!$D166:$DS166, 生産額_中分類, IF(列分類振分=BT$3, 1, 0))/SUMPRODUCT(生産額_中分類, IF(列分類振分=BT$3, 1, 0))</f>
        <v>#DIV/0!</v>
      </c>
      <c r="BU29" s="197" t="e">
        <f t="array" ref="BU29">SUMPRODUCT(計算_投入係数表_加工!$D166:$DS166, 生産額_中分類, IF(列分類振分=BU$3, 1, 0))/SUMPRODUCT(生産額_中分類, IF(列分類振分=BU$3, 1, 0))</f>
        <v>#DIV/0!</v>
      </c>
      <c r="BV29" s="197" t="e">
        <f t="array" ref="BV29">SUMPRODUCT(計算_投入係数表_加工!$D166:$DS166, 生産額_中分類, IF(列分類振分=BV$3, 1, 0))/SUMPRODUCT(生産額_中分類, IF(列分類振分=BV$3, 1, 0))</f>
        <v>#DIV/0!</v>
      </c>
      <c r="BW29" s="197" t="e">
        <f t="array" ref="BW29">SUMPRODUCT(計算_投入係数表_加工!$D166:$DS166, 生産額_中分類, IF(列分類振分=BW$3, 1, 0))/SUMPRODUCT(生産額_中分類, IF(列分類振分=BW$3, 1, 0))</f>
        <v>#DIV/0!</v>
      </c>
      <c r="BX29" s="197" t="e">
        <f t="array" ref="BX29">SUMPRODUCT(計算_投入係数表_加工!$D166:$DS166, 生産額_中分類, IF(列分類振分=BX$3, 1, 0))/SUMPRODUCT(生産額_中分類, IF(列分類振分=BX$3, 1, 0))</f>
        <v>#DIV/0!</v>
      </c>
      <c r="BY29" s="197" t="e">
        <f t="array" ref="BY29">SUMPRODUCT(計算_投入係数表_加工!$D166:$DS166, 生産額_中分類, IF(列分類振分=BY$3, 1, 0))/SUMPRODUCT(生産額_中分類, IF(列分類振分=BY$3, 1, 0))</f>
        <v>#DIV/0!</v>
      </c>
      <c r="BZ29" s="197" t="e">
        <f t="array" ref="BZ29">SUMPRODUCT(計算_投入係数表_加工!$D166:$DS166, 生産額_中分類, IF(列分類振分=BZ$3, 1, 0))/SUMPRODUCT(生産額_中分類, IF(列分類振分=BZ$3, 1, 0))</f>
        <v>#DIV/0!</v>
      </c>
      <c r="CA29" s="197" t="e">
        <f t="array" ref="CA29">SUMPRODUCT(計算_投入係数表_加工!$D166:$DS166, 生産額_中分類, IF(列分類振分=CA$3, 1, 0))/SUMPRODUCT(生産額_中分類, IF(列分類振分=CA$3, 1, 0))</f>
        <v>#DIV/0!</v>
      </c>
      <c r="CB29" s="197" t="e">
        <f t="array" ref="CB29">SUMPRODUCT(計算_投入係数表_加工!$D166:$DS166, 生産額_中分類, IF(列分類振分=CB$3, 1, 0))/SUMPRODUCT(生産額_中分類, IF(列分類振分=CB$3, 1, 0))</f>
        <v>#DIV/0!</v>
      </c>
      <c r="CC29" s="197" t="e">
        <f t="array" ref="CC29">SUMPRODUCT(計算_投入係数表_加工!$D166:$DS166, 生産額_中分類, IF(列分類振分=CC$3, 1, 0))/SUMPRODUCT(生産額_中分類, IF(列分類振分=CC$3, 1, 0))</f>
        <v>#DIV/0!</v>
      </c>
      <c r="CD29" s="197" t="e">
        <f t="array" ref="CD29">SUMPRODUCT(計算_投入係数表_加工!$D166:$DS166, 生産額_中分類, IF(列分類振分=CD$3, 1, 0))/SUMPRODUCT(生産額_中分類, IF(列分類振分=CD$3, 1, 0))</f>
        <v>#DIV/0!</v>
      </c>
      <c r="CE29" s="197" t="e">
        <f t="array" ref="CE29">SUMPRODUCT(計算_投入係数表_加工!$D166:$DS166, 生産額_中分類, IF(列分類振分=CE$3, 1, 0))/SUMPRODUCT(生産額_中分類, IF(列分類振分=CE$3, 1, 0))</f>
        <v>#DIV/0!</v>
      </c>
      <c r="CF29" s="197" t="e">
        <f t="array" ref="CF29">SUMPRODUCT(計算_投入係数表_加工!$D166:$DS166, 生産額_中分類, IF(列分類振分=CF$3, 1, 0))/SUMPRODUCT(生産額_中分類, IF(列分類振分=CF$3, 1, 0))</f>
        <v>#DIV/0!</v>
      </c>
      <c r="CG29" s="197" t="e">
        <f t="array" ref="CG29">SUMPRODUCT(計算_投入係数表_加工!$D166:$DS166, 生産額_中分類, IF(列分類振分=CG$3, 1, 0))/SUMPRODUCT(生産額_中分類, IF(列分類振分=CG$3, 1, 0))</f>
        <v>#DIV/0!</v>
      </c>
      <c r="CH29" s="197" t="e">
        <f t="array" ref="CH29">SUMPRODUCT(計算_投入係数表_加工!$D166:$DS166, 生産額_中分類, IF(列分類振分=CH$3, 1, 0))/SUMPRODUCT(生産額_中分類, IF(列分類振分=CH$3, 1, 0))</f>
        <v>#DIV/0!</v>
      </c>
      <c r="CI29" s="197" t="e">
        <f t="array" ref="CI29">SUMPRODUCT(計算_投入係数表_加工!$D166:$DS166, 生産額_中分類, IF(列分類振分=CI$3, 1, 0))/SUMPRODUCT(生産額_中分類, IF(列分類振分=CI$3, 1, 0))</f>
        <v>#DIV/0!</v>
      </c>
      <c r="CJ29" s="197" t="e">
        <f t="array" ref="CJ29">SUMPRODUCT(計算_投入係数表_加工!$D166:$DS166, 生産額_中分類, IF(列分類振分=CJ$3, 1, 0))/SUMPRODUCT(生産額_中分類, IF(列分類振分=CJ$3, 1, 0))</f>
        <v>#DIV/0!</v>
      </c>
      <c r="CK29" s="197" t="e">
        <f t="array" ref="CK29">SUMPRODUCT(計算_投入係数表_加工!$D166:$DS166, 生産額_中分類, IF(列分類振分=CK$3, 1, 0))/SUMPRODUCT(生産額_中分類, IF(列分類振分=CK$3, 1, 0))</f>
        <v>#DIV/0!</v>
      </c>
      <c r="CL29" s="197" t="e">
        <f t="array" ref="CL29">SUMPRODUCT(計算_投入係数表_加工!$D166:$DS166, 生産額_中分類, IF(列分類振分=CL$3, 1, 0))/SUMPRODUCT(生産額_中分類, IF(列分類振分=CL$3, 1, 0))</f>
        <v>#DIV/0!</v>
      </c>
      <c r="CM29" s="197" t="e">
        <f t="array" ref="CM29">SUMPRODUCT(計算_投入係数表_加工!$D166:$DS166, 生産額_中分類, IF(列分類振分=CM$3, 1, 0))/SUMPRODUCT(生産額_中分類, IF(列分類振分=CM$3, 1, 0))</f>
        <v>#DIV/0!</v>
      </c>
      <c r="CN29" s="197" t="e">
        <f t="array" ref="CN29">SUMPRODUCT(計算_投入係数表_加工!$D166:$DS166, 生産額_中分類, IF(列分類振分=CN$3, 1, 0))/SUMPRODUCT(生産額_中分類, IF(列分類振分=CN$3, 1, 0))</f>
        <v>#DIV/0!</v>
      </c>
      <c r="CO29" s="197" t="e">
        <f t="array" ref="CO29">SUMPRODUCT(計算_投入係数表_加工!$D166:$DS166, 生産額_中分類, IF(列分類振分=CO$3, 1, 0))/SUMPRODUCT(生産額_中分類, IF(列分類振分=CO$3, 1, 0))</f>
        <v>#DIV/0!</v>
      </c>
      <c r="CP29" s="197" t="e">
        <f t="array" ref="CP29">SUMPRODUCT(計算_投入係数表_加工!$D166:$DS166, 生産額_中分類, IF(列分類振分=CP$3, 1, 0))/SUMPRODUCT(生産額_中分類, IF(列分類振分=CP$3, 1, 0))</f>
        <v>#DIV/0!</v>
      </c>
      <c r="CQ29" s="197" t="e">
        <f t="array" ref="CQ29">SUMPRODUCT(計算_投入係数表_加工!$D166:$DS166, 生産額_中分類, IF(列分類振分=CQ$3, 1, 0))/SUMPRODUCT(生産額_中分類, IF(列分類振分=CQ$3, 1, 0))</f>
        <v>#DIV/0!</v>
      </c>
      <c r="CR29" s="197" t="e">
        <f t="array" ref="CR29">SUMPRODUCT(計算_投入係数表_加工!$D166:$DS166, 生産額_中分類, IF(列分類振分=CR$3, 1, 0))/SUMPRODUCT(生産額_中分類, IF(列分類振分=CR$3, 1, 0))</f>
        <v>#DIV/0!</v>
      </c>
      <c r="CS29" s="197" t="e">
        <f t="array" ref="CS29">SUMPRODUCT(計算_投入係数表_加工!$D166:$DS166, 生産額_中分類, IF(列分類振分=CS$3, 1, 0))/SUMPRODUCT(生産額_中分類, IF(列分類振分=CS$3, 1, 0))</f>
        <v>#DIV/0!</v>
      </c>
      <c r="CT29" s="197" t="e">
        <f t="array" ref="CT29">SUMPRODUCT(計算_投入係数表_加工!$D166:$DS166, 生産額_中分類, IF(列分類振分=CT$3, 1, 0))/SUMPRODUCT(生産額_中分類, IF(列分類振分=CT$3, 1, 0))</f>
        <v>#DIV/0!</v>
      </c>
      <c r="CU29" s="197" t="e">
        <f t="array" ref="CU29">SUMPRODUCT(計算_投入係数表_加工!$D166:$DS166, 生産額_中分類, IF(列分類振分=CU$3, 1, 0))/SUMPRODUCT(生産額_中分類, IF(列分類振分=CU$3, 1, 0))</f>
        <v>#DIV/0!</v>
      </c>
      <c r="CV29" s="197" t="e">
        <f t="array" ref="CV29">SUMPRODUCT(計算_投入係数表_加工!$D166:$DS166, 生産額_中分類, IF(列分類振分=CV$3, 1, 0))/SUMPRODUCT(生産額_中分類, IF(列分類振分=CV$3, 1, 0))</f>
        <v>#DIV/0!</v>
      </c>
      <c r="CW29" s="197" t="e">
        <f t="array" ref="CW29">SUMPRODUCT(計算_投入係数表_加工!$D166:$DS166, 生産額_中分類, IF(列分類振分=CW$3, 1, 0))/SUMPRODUCT(生産額_中分類, IF(列分類振分=CW$3, 1, 0))</f>
        <v>#DIV/0!</v>
      </c>
      <c r="CX29" s="197" t="e">
        <f t="array" ref="CX29">SUMPRODUCT(計算_投入係数表_加工!$D166:$DS166, 生産額_中分類, IF(列分類振分=CX$3, 1, 0))/SUMPRODUCT(生産額_中分類, IF(列分類振分=CX$3, 1, 0))</f>
        <v>#DIV/0!</v>
      </c>
      <c r="CY29" s="197" t="e">
        <f t="array" ref="CY29">SUMPRODUCT(計算_投入係数表_加工!$D166:$DS166, 生産額_中分類, IF(列分類振分=CY$3, 1, 0))/SUMPRODUCT(生産額_中分類, IF(列分類振分=CY$3, 1, 0))</f>
        <v>#DIV/0!</v>
      </c>
      <c r="CZ29" s="197" t="e">
        <f t="array" ref="CZ29">SUMPRODUCT(計算_投入係数表_加工!$D166:$DS166, 生産額_中分類, IF(列分類振分=CZ$3, 1, 0))/SUMPRODUCT(生産額_中分類, IF(列分類振分=CZ$3, 1, 0))</f>
        <v>#DIV/0!</v>
      </c>
      <c r="DA29" s="197" t="e">
        <f t="array" ref="DA29">SUMPRODUCT(計算_投入係数表_加工!$D166:$DS166, 生産額_中分類, IF(列分類振分=DA$3, 1, 0))/SUMPRODUCT(生産額_中分類, IF(列分類振分=DA$3, 1, 0))</f>
        <v>#DIV/0!</v>
      </c>
      <c r="DB29" s="197" t="e">
        <f t="array" ref="DB29">SUMPRODUCT(計算_投入係数表_加工!$D166:$DS166, 生産額_中分類, IF(列分類振分=DB$3, 1, 0))/SUMPRODUCT(生産額_中分類, IF(列分類振分=DB$3, 1, 0))</f>
        <v>#DIV/0!</v>
      </c>
      <c r="DC29" s="197" t="e">
        <f t="array" ref="DC29">SUMPRODUCT(計算_投入係数表_加工!$D166:$DS166, 生産額_中分類, IF(列分類振分=DC$3, 1, 0))/SUMPRODUCT(生産額_中分類, IF(列分類振分=DC$3, 1, 0))</f>
        <v>#DIV/0!</v>
      </c>
      <c r="DD29" s="197" t="e">
        <f t="array" ref="DD29">SUMPRODUCT(計算_投入係数表_加工!$D166:$DS166, 生産額_中分類, IF(列分類振分=DD$3, 1, 0))/SUMPRODUCT(生産額_中分類, IF(列分類振分=DD$3, 1, 0))</f>
        <v>#DIV/0!</v>
      </c>
      <c r="DE29" s="197" t="e">
        <f t="array" ref="DE29">SUMPRODUCT(計算_投入係数表_加工!$D166:$DS166, 生産額_中分類, IF(列分類振分=DE$3, 1, 0))/SUMPRODUCT(生産額_中分類, IF(列分類振分=DE$3, 1, 0))</f>
        <v>#DIV/0!</v>
      </c>
      <c r="DF29" s="197" t="e">
        <f t="array" ref="DF29">SUMPRODUCT(計算_投入係数表_加工!$D166:$DS166, 生産額_中分類, IF(列分類振分=DF$3, 1, 0))/SUMPRODUCT(生産額_中分類, IF(列分類振分=DF$3, 1, 0))</f>
        <v>#DIV/0!</v>
      </c>
      <c r="DG29" s="197" t="e">
        <f t="array" ref="DG29">SUMPRODUCT(計算_投入係数表_加工!$D166:$DS166, 生産額_中分類, IF(列分類振分=DG$3, 1, 0))/SUMPRODUCT(生産額_中分類, IF(列分類振分=DG$3, 1, 0))</f>
        <v>#DIV/0!</v>
      </c>
      <c r="DH29" s="197" t="e">
        <f t="array" ref="DH29">SUMPRODUCT(計算_投入係数表_加工!$D166:$DS166, 生産額_中分類, IF(列分類振分=DH$3, 1, 0))/SUMPRODUCT(生産額_中分類, IF(列分類振分=DH$3, 1, 0))</f>
        <v>#DIV/0!</v>
      </c>
      <c r="DI29" s="197" t="e">
        <f t="array" ref="DI29">SUMPRODUCT(計算_投入係数表_加工!$D166:$DS166, 生産額_中分類, IF(列分類振分=DI$3, 1, 0))/SUMPRODUCT(生産額_中分類, IF(列分類振分=DI$3, 1, 0))</f>
        <v>#DIV/0!</v>
      </c>
      <c r="DJ29" s="197" t="e">
        <f t="array" ref="DJ29">SUMPRODUCT(計算_投入係数表_加工!$D166:$DS166, 生産額_中分類, IF(列分類振分=DJ$3, 1, 0))/SUMPRODUCT(生産額_中分類, IF(列分類振分=DJ$3, 1, 0))</f>
        <v>#DIV/0!</v>
      </c>
      <c r="DK29" s="197" t="e">
        <f t="array" ref="DK29">SUMPRODUCT(計算_投入係数表_加工!$D166:$DS166, 生産額_中分類, IF(列分類振分=DK$3, 1, 0))/SUMPRODUCT(生産額_中分類, IF(列分類振分=DK$3, 1, 0))</f>
        <v>#DIV/0!</v>
      </c>
      <c r="DL29" s="197" t="e">
        <f t="array" ref="DL29">SUMPRODUCT(計算_投入係数表_加工!$D166:$DS166, 生産額_中分類, IF(列分類振分=DL$3, 1, 0))/SUMPRODUCT(生産額_中分類, IF(列分類振分=DL$3, 1, 0))</f>
        <v>#DIV/0!</v>
      </c>
      <c r="DM29" s="197" t="e">
        <f t="array" ref="DM29">SUMPRODUCT(計算_投入係数表_加工!$D166:$DS166, 生産額_中分類, IF(列分類振分=DM$3, 1, 0))/SUMPRODUCT(生産額_中分類, IF(列分類振分=DM$3, 1, 0))</f>
        <v>#DIV/0!</v>
      </c>
      <c r="DN29" s="197" t="e">
        <f t="array" ref="DN29">SUMPRODUCT(計算_投入係数表_加工!$D166:$DS166, 生産額_中分類, IF(列分類振分=DN$3, 1, 0))/SUMPRODUCT(生産額_中分類, IF(列分類振分=DN$3, 1, 0))</f>
        <v>#DIV/0!</v>
      </c>
      <c r="DO29" s="197" t="e">
        <f t="array" ref="DO29">SUMPRODUCT(計算_投入係数表_加工!$D166:$DS166, 生産額_中分類, IF(列分類振分=DO$3, 1, 0))/SUMPRODUCT(生産額_中分類, IF(列分類振分=DO$3, 1, 0))</f>
        <v>#DIV/0!</v>
      </c>
      <c r="DP29" s="197" t="e">
        <f t="array" ref="DP29">SUMPRODUCT(計算_投入係数表_加工!$D166:$DS166, 生産額_中分類, IF(列分類振分=DP$3, 1, 0))/SUMPRODUCT(生産額_中分類, IF(列分類振分=DP$3, 1, 0))</f>
        <v>#DIV/0!</v>
      </c>
      <c r="DQ29" s="197" t="e">
        <f t="array" ref="DQ29">SUMPRODUCT(計算_投入係数表_加工!$D166:$DS166, 生産額_中分類, IF(列分類振分=DQ$3, 1, 0))/SUMPRODUCT(生産額_中分類, IF(列分類振分=DQ$3, 1, 0))</f>
        <v>#DIV/0!</v>
      </c>
      <c r="DR29" s="197" t="e">
        <f t="array" ref="DR29">SUMPRODUCT(計算_投入係数表_加工!$D166:$DS166, 生産額_中分類, IF(列分類振分=DR$3, 1, 0))/SUMPRODUCT(生産額_中分類, IF(列分類振分=DR$3, 1, 0))</f>
        <v>#DIV/0!</v>
      </c>
      <c r="DS29" s="197" t="e">
        <f t="array" ref="DS29">SUMPRODUCT(計算_投入係数表_加工!$D166:$DS166, 生産額_中分類, IF(列分類振分=DS$3, 1, 0))/SUMPRODUCT(生産額_中分類, IF(列分類振分=DS$3, 1, 0))</f>
        <v>#DIV/0!</v>
      </c>
      <c r="DT29" s="24">
        <f>SUMIF(振分, $C29, 計算_投入係数表_加工!DT$4:DT$123)</f>
        <v>0</v>
      </c>
    </row>
    <row r="30" spans="2:124" x14ac:dyDescent="0.25">
      <c r="B30" s="53">
        <v>27</v>
      </c>
      <c r="C30" s="192" t="str">
        <v>-</v>
      </c>
      <c r="D30" s="193">
        <f t="array" ref="D30">SUMPRODUCT(計算_投入係数表_加工!$D167:$DS167, 生産額_中分類, IF(列分類振分=D$3, 1, 0))/SUMPRODUCT(生産額_中分類, IF(列分類振分=D$3, 1, 0))</f>
        <v>0</v>
      </c>
      <c r="E30" s="194">
        <f t="array" ref="E30">SUMPRODUCT(計算_投入係数表_加工!$D167:$DS167, 生産額_中分類, IF(列分類振分=E$3, 1, 0))/SUMPRODUCT(生産額_中分類, IF(列分類振分=E$3, 1, 0))</f>
        <v>0</v>
      </c>
      <c r="F30" s="194">
        <f t="array" ref="F30">SUMPRODUCT(計算_投入係数表_加工!$D167:$DS167, 生産額_中分類, IF(列分類振分=F$3, 1, 0))/SUMPRODUCT(生産額_中分類, IF(列分類振分=F$3, 1, 0))</f>
        <v>0</v>
      </c>
      <c r="G30" s="194">
        <f t="array" ref="G30">SUMPRODUCT(計算_投入係数表_加工!$D167:$DS167, 生産額_中分類, IF(列分類振分=G$3, 1, 0))/SUMPRODUCT(生産額_中分類, IF(列分類振分=G$3, 1, 0))</f>
        <v>0</v>
      </c>
      <c r="H30" s="194">
        <f t="array" ref="H30">SUMPRODUCT(計算_投入係数表_加工!$D167:$DS167, 生産額_中分類, IF(列分類振分=H$3, 1, 0))/SUMPRODUCT(生産額_中分類, IF(列分類振分=H$3, 1, 0))</f>
        <v>0</v>
      </c>
      <c r="I30" s="194">
        <f t="array" ref="I30">SUMPRODUCT(計算_投入係数表_加工!$D167:$DS167, 生産額_中分類, IF(列分類振分=I$3, 1, 0))/SUMPRODUCT(生産額_中分類, IF(列分類振分=I$3, 1, 0))</f>
        <v>0</v>
      </c>
      <c r="J30" s="194">
        <f t="array" ref="J30">SUMPRODUCT(計算_投入係数表_加工!$D167:$DS167, 生産額_中分類, IF(列分類振分=J$3, 1, 0))/SUMPRODUCT(生産額_中分類, IF(列分類振分=J$3, 1, 0))</f>
        <v>0</v>
      </c>
      <c r="K30" s="194">
        <f t="array" ref="K30">SUMPRODUCT(計算_投入係数表_加工!$D167:$DS167, 生産額_中分類, IF(列分類振分=K$3, 1, 0))/SUMPRODUCT(生産額_中分類, IF(列分類振分=K$3, 1, 0))</f>
        <v>0</v>
      </c>
      <c r="L30" s="194">
        <f t="array" ref="L30">SUMPRODUCT(計算_投入係数表_加工!$D167:$DS167, 生産額_中分類, IF(列分類振分=L$3, 1, 0))/SUMPRODUCT(生産額_中分類, IF(列分類振分=L$3, 1, 0))</f>
        <v>0</v>
      </c>
      <c r="M30" s="194">
        <f t="array" ref="M30">SUMPRODUCT(計算_投入係数表_加工!$D167:$DS167, 生産額_中分類, IF(列分類振分=M$3, 1, 0))/SUMPRODUCT(生産額_中分類, IF(列分類振分=M$3, 1, 0))</f>
        <v>0</v>
      </c>
      <c r="N30" s="194">
        <f t="array" ref="N30">SUMPRODUCT(計算_投入係数表_加工!$D167:$DS167, 生産額_中分類, IF(列分類振分=N$3, 1, 0))/SUMPRODUCT(生産額_中分類, IF(列分類振分=N$3, 1, 0))</f>
        <v>0</v>
      </c>
      <c r="O30" s="194">
        <f t="array" ref="O30">SUMPRODUCT(計算_投入係数表_加工!$D167:$DS167, 生産額_中分類, IF(列分類振分=O$3, 1, 0))/SUMPRODUCT(生産額_中分類, IF(列分類振分=O$3, 1, 0))</f>
        <v>0</v>
      </c>
      <c r="P30" s="194">
        <f t="array" ref="P30">SUMPRODUCT(計算_投入係数表_加工!$D167:$DS167, 生産額_中分類, IF(列分類振分=P$3, 1, 0))/SUMPRODUCT(生産額_中分類, IF(列分類振分=P$3, 1, 0))</f>
        <v>0</v>
      </c>
      <c r="Q30" s="194" t="e">
        <f t="array" ref="Q30">SUMPRODUCT(計算_投入係数表_加工!$D167:$DS167, 生産額_中分類, IF(列分類振分=Q$3, 1, 0))/SUMPRODUCT(生産額_中分類, IF(列分類振分=Q$3, 1, 0))</f>
        <v>#DIV/0!</v>
      </c>
      <c r="R30" s="194" t="e">
        <f t="array" ref="R30">SUMPRODUCT(計算_投入係数表_加工!$D167:$DS167, 生産額_中分類, IF(列分類振分=R$3, 1, 0))/SUMPRODUCT(生産額_中分類, IF(列分類振分=R$3, 1, 0))</f>
        <v>#DIV/0!</v>
      </c>
      <c r="S30" s="194" t="e">
        <f t="array" ref="S30">SUMPRODUCT(計算_投入係数表_加工!$D167:$DS167, 生産額_中分類, IF(列分類振分=S$3, 1, 0))/SUMPRODUCT(生産額_中分類, IF(列分類振分=S$3, 1, 0))</f>
        <v>#DIV/0!</v>
      </c>
      <c r="T30" s="194" t="e">
        <f t="array" ref="T30">SUMPRODUCT(計算_投入係数表_加工!$D167:$DS167, 生産額_中分類, IF(列分類振分=T$3, 1, 0))/SUMPRODUCT(生産額_中分類, IF(列分類振分=T$3, 1, 0))</f>
        <v>#DIV/0!</v>
      </c>
      <c r="U30" s="194" t="e">
        <f t="array" ref="U30">SUMPRODUCT(計算_投入係数表_加工!$D167:$DS167, 生産額_中分類, IF(列分類振分=U$3, 1, 0))/SUMPRODUCT(生産額_中分類, IF(列分類振分=U$3, 1, 0))</f>
        <v>#DIV/0!</v>
      </c>
      <c r="V30" s="194" t="e">
        <f t="array" ref="V30">SUMPRODUCT(計算_投入係数表_加工!$D167:$DS167, 生産額_中分類, IF(列分類振分=V$3, 1, 0))/SUMPRODUCT(生産額_中分類, IF(列分類振分=V$3, 1, 0))</f>
        <v>#DIV/0!</v>
      </c>
      <c r="W30" s="194" t="e">
        <f t="array" ref="W30">SUMPRODUCT(計算_投入係数表_加工!$D167:$DS167, 生産額_中分類, IF(列分類振分=W$3, 1, 0))/SUMPRODUCT(生産額_中分類, IF(列分類振分=W$3, 1, 0))</f>
        <v>#DIV/0!</v>
      </c>
      <c r="X30" s="194" t="e">
        <f t="array" ref="X30">SUMPRODUCT(計算_投入係数表_加工!$D167:$DS167, 生産額_中分類, IF(列分類振分=X$3, 1, 0))/SUMPRODUCT(生産額_中分類, IF(列分類振分=X$3, 1, 0))</f>
        <v>#DIV/0!</v>
      </c>
      <c r="Y30" s="194" t="e">
        <f t="array" ref="Y30">SUMPRODUCT(計算_投入係数表_加工!$D167:$DS167, 生産額_中分類, IF(列分類振分=Y$3, 1, 0))/SUMPRODUCT(生産額_中分類, IF(列分類振分=Y$3, 1, 0))</f>
        <v>#DIV/0!</v>
      </c>
      <c r="Z30" s="194" t="e">
        <f t="array" ref="Z30">SUMPRODUCT(計算_投入係数表_加工!$D167:$DS167, 生産額_中分類, IF(列分類振分=Z$3, 1, 0))/SUMPRODUCT(生産額_中分類, IF(列分類振分=Z$3, 1, 0))</f>
        <v>#DIV/0!</v>
      </c>
      <c r="AA30" s="194" t="e">
        <f t="array" ref="AA30">SUMPRODUCT(計算_投入係数表_加工!$D167:$DS167, 生産額_中分類, IF(列分類振分=AA$3, 1, 0))/SUMPRODUCT(生産額_中分類, IF(列分類振分=AA$3, 1, 0))</f>
        <v>#DIV/0!</v>
      </c>
      <c r="AB30" s="194" t="e">
        <f t="array" ref="AB30">SUMPRODUCT(計算_投入係数表_加工!$D167:$DS167, 生産額_中分類, IF(列分類振分=AB$3, 1, 0))/SUMPRODUCT(生産額_中分類, IF(列分類振分=AB$3, 1, 0))</f>
        <v>#DIV/0!</v>
      </c>
      <c r="AC30" s="194" t="e">
        <f t="array" ref="AC30">SUMPRODUCT(計算_投入係数表_加工!$D167:$DS167, 生産額_中分類, IF(列分類振分=AC$3, 1, 0))/SUMPRODUCT(生産額_中分類, IF(列分類振分=AC$3, 1, 0))</f>
        <v>#DIV/0!</v>
      </c>
      <c r="AD30" s="194" t="e">
        <f t="array" ref="AD30">SUMPRODUCT(計算_投入係数表_加工!$D167:$DS167, 生産額_中分類, IF(列分類振分=AD$3, 1, 0))/SUMPRODUCT(生産額_中分類, IF(列分類振分=AD$3, 1, 0))</f>
        <v>#DIV/0!</v>
      </c>
      <c r="AE30" s="194" t="e">
        <f t="array" ref="AE30">SUMPRODUCT(計算_投入係数表_加工!$D167:$DS167, 生産額_中分類, IF(列分類振分=AE$3, 1, 0))/SUMPRODUCT(生産額_中分類, IF(列分類振分=AE$3, 1, 0))</f>
        <v>#DIV/0!</v>
      </c>
      <c r="AF30" s="194" t="e">
        <f t="array" ref="AF30">SUMPRODUCT(計算_投入係数表_加工!$D167:$DS167, 生産額_中分類, IF(列分類振分=AF$3, 1, 0))/SUMPRODUCT(生産額_中分類, IF(列分類振分=AF$3, 1, 0))</f>
        <v>#DIV/0!</v>
      </c>
      <c r="AG30" s="194" t="e">
        <f t="array" ref="AG30">SUMPRODUCT(計算_投入係数表_加工!$D167:$DS167, 生産額_中分類, IF(列分類振分=AG$3, 1, 0))/SUMPRODUCT(生産額_中分類, IF(列分類振分=AG$3, 1, 0))</f>
        <v>#DIV/0!</v>
      </c>
      <c r="AH30" s="194" t="e">
        <f t="array" ref="AH30">SUMPRODUCT(計算_投入係数表_加工!$D167:$DS167, 生産額_中分類, IF(列分類振分=AH$3, 1, 0))/SUMPRODUCT(生産額_中分類, IF(列分類振分=AH$3, 1, 0))</f>
        <v>#DIV/0!</v>
      </c>
      <c r="AI30" s="194" t="e">
        <f t="array" ref="AI30">SUMPRODUCT(計算_投入係数表_加工!$D167:$DS167, 生産額_中分類, IF(列分類振分=AI$3, 1, 0))/SUMPRODUCT(生産額_中分類, IF(列分類振分=AI$3, 1, 0))</f>
        <v>#DIV/0!</v>
      </c>
      <c r="AJ30" s="194" t="e">
        <f t="array" ref="AJ30">SUMPRODUCT(計算_投入係数表_加工!$D167:$DS167, 生産額_中分類, IF(列分類振分=AJ$3, 1, 0))/SUMPRODUCT(生産額_中分類, IF(列分類振分=AJ$3, 1, 0))</f>
        <v>#DIV/0!</v>
      </c>
      <c r="AK30" s="194" t="e">
        <f t="array" ref="AK30">SUMPRODUCT(計算_投入係数表_加工!$D167:$DS167, 生産額_中分類, IF(列分類振分=AK$3, 1, 0))/SUMPRODUCT(生産額_中分類, IF(列分類振分=AK$3, 1, 0))</f>
        <v>#DIV/0!</v>
      </c>
      <c r="AL30" s="194" t="e">
        <f t="array" ref="AL30">SUMPRODUCT(計算_投入係数表_加工!$D167:$DS167, 生産額_中分類, IF(列分類振分=AL$3, 1, 0))/SUMPRODUCT(生産額_中分類, IF(列分類振分=AL$3, 1, 0))</f>
        <v>#DIV/0!</v>
      </c>
      <c r="AM30" s="194" t="e">
        <f t="array" ref="AM30">SUMPRODUCT(計算_投入係数表_加工!$D167:$DS167, 生産額_中分類, IF(列分類振分=AM$3, 1, 0))/SUMPRODUCT(生産額_中分類, IF(列分類振分=AM$3, 1, 0))</f>
        <v>#DIV/0!</v>
      </c>
      <c r="AN30" s="194" t="e">
        <f t="array" ref="AN30">SUMPRODUCT(計算_投入係数表_加工!$D167:$DS167, 生産額_中分類, IF(列分類振分=AN$3, 1, 0))/SUMPRODUCT(生産額_中分類, IF(列分類振分=AN$3, 1, 0))</f>
        <v>#DIV/0!</v>
      </c>
      <c r="AO30" s="194" t="e">
        <f t="array" ref="AO30">SUMPRODUCT(計算_投入係数表_加工!$D167:$DS167, 生産額_中分類, IF(列分類振分=AO$3, 1, 0))/SUMPRODUCT(生産額_中分類, IF(列分類振分=AO$3, 1, 0))</f>
        <v>#DIV/0!</v>
      </c>
      <c r="AP30" s="194" t="e">
        <f t="array" ref="AP30">SUMPRODUCT(計算_投入係数表_加工!$D167:$DS167, 生産額_中分類, IF(列分類振分=AP$3, 1, 0))/SUMPRODUCT(生産額_中分類, IF(列分類振分=AP$3, 1, 0))</f>
        <v>#DIV/0!</v>
      </c>
      <c r="AQ30" s="194" t="e">
        <f t="array" ref="AQ30">SUMPRODUCT(計算_投入係数表_加工!$D167:$DS167, 生産額_中分類, IF(列分類振分=AQ$3, 1, 0))/SUMPRODUCT(生産額_中分類, IF(列分類振分=AQ$3, 1, 0))</f>
        <v>#DIV/0!</v>
      </c>
      <c r="AR30" s="194" t="e">
        <f t="array" ref="AR30">SUMPRODUCT(計算_投入係数表_加工!$D167:$DS167, 生産額_中分類, IF(列分類振分=AR$3, 1, 0))/SUMPRODUCT(生産額_中分類, IF(列分類振分=AR$3, 1, 0))</f>
        <v>#DIV/0!</v>
      </c>
      <c r="AS30" s="194" t="e">
        <f t="array" ref="AS30">SUMPRODUCT(計算_投入係数表_加工!$D167:$DS167, 生産額_中分類, IF(列分類振分=AS$3, 1, 0))/SUMPRODUCT(生産額_中分類, IF(列分類振分=AS$3, 1, 0))</f>
        <v>#DIV/0!</v>
      </c>
      <c r="AT30" s="194" t="e">
        <f t="array" ref="AT30">SUMPRODUCT(計算_投入係数表_加工!$D167:$DS167, 生産額_中分類, IF(列分類振分=AT$3, 1, 0))/SUMPRODUCT(生産額_中分類, IF(列分類振分=AT$3, 1, 0))</f>
        <v>#DIV/0!</v>
      </c>
      <c r="AU30" s="194" t="e">
        <f t="array" ref="AU30">SUMPRODUCT(計算_投入係数表_加工!$D167:$DS167, 生産額_中分類, IF(列分類振分=AU$3, 1, 0))/SUMPRODUCT(生産額_中分類, IF(列分類振分=AU$3, 1, 0))</f>
        <v>#DIV/0!</v>
      </c>
      <c r="AV30" s="194" t="e">
        <f t="array" ref="AV30">SUMPRODUCT(計算_投入係数表_加工!$D167:$DS167, 生産額_中分類, IF(列分類振分=AV$3, 1, 0))/SUMPRODUCT(生産額_中分類, IF(列分類振分=AV$3, 1, 0))</f>
        <v>#DIV/0!</v>
      </c>
      <c r="AW30" s="194" t="e">
        <f t="array" ref="AW30">SUMPRODUCT(計算_投入係数表_加工!$D167:$DS167, 生産額_中分類, IF(列分類振分=AW$3, 1, 0))/SUMPRODUCT(生産額_中分類, IF(列分類振分=AW$3, 1, 0))</f>
        <v>#DIV/0!</v>
      </c>
      <c r="AX30" s="194" t="e">
        <f t="array" ref="AX30">SUMPRODUCT(計算_投入係数表_加工!$D167:$DS167, 生産額_中分類, IF(列分類振分=AX$3, 1, 0))/SUMPRODUCT(生産額_中分類, IF(列分類振分=AX$3, 1, 0))</f>
        <v>#DIV/0!</v>
      </c>
      <c r="AY30" s="194" t="e">
        <f t="array" ref="AY30">SUMPRODUCT(計算_投入係数表_加工!$D167:$DS167, 生産額_中分類, IF(列分類振分=AY$3, 1, 0))/SUMPRODUCT(生産額_中分類, IF(列分類振分=AY$3, 1, 0))</f>
        <v>#DIV/0!</v>
      </c>
      <c r="AZ30" s="194" t="e">
        <f t="array" ref="AZ30">SUMPRODUCT(計算_投入係数表_加工!$D167:$DS167, 生産額_中分類, IF(列分類振分=AZ$3, 1, 0))/SUMPRODUCT(生産額_中分類, IF(列分類振分=AZ$3, 1, 0))</f>
        <v>#DIV/0!</v>
      </c>
      <c r="BA30" s="194" t="e">
        <f t="array" ref="BA30">SUMPRODUCT(計算_投入係数表_加工!$D167:$DS167, 生産額_中分類, IF(列分類振分=BA$3, 1, 0))/SUMPRODUCT(生産額_中分類, IF(列分類振分=BA$3, 1, 0))</f>
        <v>#DIV/0!</v>
      </c>
      <c r="BB30" s="194" t="e">
        <f t="array" ref="BB30">SUMPRODUCT(計算_投入係数表_加工!$D167:$DS167, 生産額_中分類, IF(列分類振分=BB$3, 1, 0))/SUMPRODUCT(生産額_中分類, IF(列分類振分=BB$3, 1, 0))</f>
        <v>#DIV/0!</v>
      </c>
      <c r="BC30" s="194" t="e">
        <f t="array" ref="BC30">SUMPRODUCT(計算_投入係数表_加工!$D167:$DS167, 生産額_中分類, IF(列分類振分=BC$3, 1, 0))/SUMPRODUCT(生産額_中分類, IF(列分類振分=BC$3, 1, 0))</f>
        <v>#DIV/0!</v>
      </c>
      <c r="BD30" s="194" t="e">
        <f t="array" ref="BD30">SUMPRODUCT(計算_投入係数表_加工!$D167:$DS167, 生産額_中分類, IF(列分類振分=BD$3, 1, 0))/SUMPRODUCT(生産額_中分類, IF(列分類振分=BD$3, 1, 0))</f>
        <v>#DIV/0!</v>
      </c>
      <c r="BE30" s="194" t="e">
        <f t="array" ref="BE30">SUMPRODUCT(計算_投入係数表_加工!$D167:$DS167, 生産額_中分類, IF(列分類振分=BE$3, 1, 0))/SUMPRODUCT(生産額_中分類, IF(列分類振分=BE$3, 1, 0))</f>
        <v>#DIV/0!</v>
      </c>
      <c r="BF30" s="194" t="e">
        <f t="array" ref="BF30">SUMPRODUCT(計算_投入係数表_加工!$D167:$DS167, 生産額_中分類, IF(列分類振分=BF$3, 1, 0))/SUMPRODUCT(生産額_中分類, IF(列分類振分=BF$3, 1, 0))</f>
        <v>#DIV/0!</v>
      </c>
      <c r="BG30" s="194" t="e">
        <f t="array" ref="BG30">SUMPRODUCT(計算_投入係数表_加工!$D167:$DS167, 生産額_中分類, IF(列分類振分=BG$3, 1, 0))/SUMPRODUCT(生産額_中分類, IF(列分類振分=BG$3, 1, 0))</f>
        <v>#DIV/0!</v>
      </c>
      <c r="BH30" s="194" t="e">
        <f t="array" ref="BH30">SUMPRODUCT(計算_投入係数表_加工!$D167:$DS167, 生産額_中分類, IF(列分類振分=BH$3, 1, 0))/SUMPRODUCT(生産額_中分類, IF(列分類振分=BH$3, 1, 0))</f>
        <v>#DIV/0!</v>
      </c>
      <c r="BI30" s="194" t="e">
        <f t="array" ref="BI30">SUMPRODUCT(計算_投入係数表_加工!$D167:$DS167, 生産額_中分類, IF(列分類振分=BI$3, 1, 0))/SUMPRODUCT(生産額_中分類, IF(列分類振分=BI$3, 1, 0))</f>
        <v>#DIV/0!</v>
      </c>
      <c r="BJ30" s="194" t="e">
        <f t="array" ref="BJ30">SUMPRODUCT(計算_投入係数表_加工!$D167:$DS167, 生産額_中分類, IF(列分類振分=BJ$3, 1, 0))/SUMPRODUCT(生産額_中分類, IF(列分類振分=BJ$3, 1, 0))</f>
        <v>#DIV/0!</v>
      </c>
      <c r="BK30" s="194" t="e">
        <f t="array" ref="BK30">SUMPRODUCT(計算_投入係数表_加工!$D167:$DS167, 生産額_中分類, IF(列分類振分=BK$3, 1, 0))/SUMPRODUCT(生産額_中分類, IF(列分類振分=BK$3, 1, 0))</f>
        <v>#DIV/0!</v>
      </c>
      <c r="BL30" s="194" t="e">
        <f t="array" ref="BL30">SUMPRODUCT(計算_投入係数表_加工!$D167:$DS167, 生産額_中分類, IF(列分類振分=BL$3, 1, 0))/SUMPRODUCT(生産額_中分類, IF(列分類振分=BL$3, 1, 0))</f>
        <v>#DIV/0!</v>
      </c>
      <c r="BM30" s="194" t="e">
        <f t="array" ref="BM30">SUMPRODUCT(計算_投入係数表_加工!$D167:$DS167, 生産額_中分類, IF(列分類振分=BM$3, 1, 0))/SUMPRODUCT(生産額_中分類, IF(列分類振分=BM$3, 1, 0))</f>
        <v>#DIV/0!</v>
      </c>
      <c r="BN30" s="194" t="e">
        <f t="array" ref="BN30">SUMPRODUCT(計算_投入係数表_加工!$D167:$DS167, 生産額_中分類, IF(列分類振分=BN$3, 1, 0))/SUMPRODUCT(生産額_中分類, IF(列分類振分=BN$3, 1, 0))</f>
        <v>#DIV/0!</v>
      </c>
      <c r="BO30" s="194" t="e">
        <f t="array" ref="BO30">SUMPRODUCT(計算_投入係数表_加工!$D167:$DS167, 生産額_中分類, IF(列分類振分=BO$3, 1, 0))/SUMPRODUCT(生産額_中分類, IF(列分類振分=BO$3, 1, 0))</f>
        <v>#DIV/0!</v>
      </c>
      <c r="BP30" s="194" t="e">
        <f t="array" ref="BP30">SUMPRODUCT(計算_投入係数表_加工!$D167:$DS167, 生産額_中分類, IF(列分類振分=BP$3, 1, 0))/SUMPRODUCT(生産額_中分類, IF(列分類振分=BP$3, 1, 0))</f>
        <v>#DIV/0!</v>
      </c>
      <c r="BQ30" s="194" t="e">
        <f t="array" ref="BQ30">SUMPRODUCT(計算_投入係数表_加工!$D167:$DS167, 生産額_中分類, IF(列分類振分=BQ$3, 1, 0))/SUMPRODUCT(生産額_中分類, IF(列分類振分=BQ$3, 1, 0))</f>
        <v>#DIV/0!</v>
      </c>
      <c r="BR30" s="194" t="e">
        <f t="array" ref="BR30">SUMPRODUCT(計算_投入係数表_加工!$D167:$DS167, 生産額_中分類, IF(列分類振分=BR$3, 1, 0))/SUMPRODUCT(生産額_中分類, IF(列分類振分=BR$3, 1, 0))</f>
        <v>#DIV/0!</v>
      </c>
      <c r="BS30" s="194" t="e">
        <f t="array" ref="BS30">SUMPRODUCT(計算_投入係数表_加工!$D167:$DS167, 生産額_中分類, IF(列分類振分=BS$3, 1, 0))/SUMPRODUCT(生産額_中分類, IF(列分類振分=BS$3, 1, 0))</f>
        <v>#DIV/0!</v>
      </c>
      <c r="BT30" s="194" t="e">
        <f t="array" ref="BT30">SUMPRODUCT(計算_投入係数表_加工!$D167:$DS167, 生産額_中分類, IF(列分類振分=BT$3, 1, 0))/SUMPRODUCT(生産額_中分類, IF(列分類振分=BT$3, 1, 0))</f>
        <v>#DIV/0!</v>
      </c>
      <c r="BU30" s="194" t="e">
        <f t="array" ref="BU30">SUMPRODUCT(計算_投入係数表_加工!$D167:$DS167, 生産額_中分類, IF(列分類振分=BU$3, 1, 0))/SUMPRODUCT(生産額_中分類, IF(列分類振分=BU$3, 1, 0))</f>
        <v>#DIV/0!</v>
      </c>
      <c r="BV30" s="194" t="e">
        <f t="array" ref="BV30">SUMPRODUCT(計算_投入係数表_加工!$D167:$DS167, 生産額_中分類, IF(列分類振分=BV$3, 1, 0))/SUMPRODUCT(生産額_中分類, IF(列分類振分=BV$3, 1, 0))</f>
        <v>#DIV/0!</v>
      </c>
      <c r="BW30" s="194" t="e">
        <f t="array" ref="BW30">SUMPRODUCT(計算_投入係数表_加工!$D167:$DS167, 生産額_中分類, IF(列分類振分=BW$3, 1, 0))/SUMPRODUCT(生産額_中分類, IF(列分類振分=BW$3, 1, 0))</f>
        <v>#DIV/0!</v>
      </c>
      <c r="BX30" s="194" t="e">
        <f t="array" ref="BX30">SUMPRODUCT(計算_投入係数表_加工!$D167:$DS167, 生産額_中分類, IF(列分類振分=BX$3, 1, 0))/SUMPRODUCT(生産額_中分類, IF(列分類振分=BX$3, 1, 0))</f>
        <v>#DIV/0!</v>
      </c>
      <c r="BY30" s="194" t="e">
        <f t="array" ref="BY30">SUMPRODUCT(計算_投入係数表_加工!$D167:$DS167, 生産額_中分類, IF(列分類振分=BY$3, 1, 0))/SUMPRODUCT(生産額_中分類, IF(列分類振分=BY$3, 1, 0))</f>
        <v>#DIV/0!</v>
      </c>
      <c r="BZ30" s="194" t="e">
        <f t="array" ref="BZ30">SUMPRODUCT(計算_投入係数表_加工!$D167:$DS167, 生産額_中分類, IF(列分類振分=BZ$3, 1, 0))/SUMPRODUCT(生産額_中分類, IF(列分類振分=BZ$3, 1, 0))</f>
        <v>#DIV/0!</v>
      </c>
      <c r="CA30" s="194" t="e">
        <f t="array" ref="CA30">SUMPRODUCT(計算_投入係数表_加工!$D167:$DS167, 生産額_中分類, IF(列分類振分=CA$3, 1, 0))/SUMPRODUCT(生産額_中分類, IF(列分類振分=CA$3, 1, 0))</f>
        <v>#DIV/0!</v>
      </c>
      <c r="CB30" s="194" t="e">
        <f t="array" ref="CB30">SUMPRODUCT(計算_投入係数表_加工!$D167:$DS167, 生産額_中分類, IF(列分類振分=CB$3, 1, 0))/SUMPRODUCT(生産額_中分類, IF(列分類振分=CB$3, 1, 0))</f>
        <v>#DIV/0!</v>
      </c>
      <c r="CC30" s="194" t="e">
        <f t="array" ref="CC30">SUMPRODUCT(計算_投入係数表_加工!$D167:$DS167, 生産額_中分類, IF(列分類振分=CC$3, 1, 0))/SUMPRODUCT(生産額_中分類, IF(列分類振分=CC$3, 1, 0))</f>
        <v>#DIV/0!</v>
      </c>
      <c r="CD30" s="194" t="e">
        <f t="array" ref="CD30">SUMPRODUCT(計算_投入係数表_加工!$D167:$DS167, 生産額_中分類, IF(列分類振分=CD$3, 1, 0))/SUMPRODUCT(生産額_中分類, IF(列分類振分=CD$3, 1, 0))</f>
        <v>#DIV/0!</v>
      </c>
      <c r="CE30" s="194" t="e">
        <f t="array" ref="CE30">SUMPRODUCT(計算_投入係数表_加工!$D167:$DS167, 生産額_中分類, IF(列分類振分=CE$3, 1, 0))/SUMPRODUCT(生産額_中分類, IF(列分類振分=CE$3, 1, 0))</f>
        <v>#DIV/0!</v>
      </c>
      <c r="CF30" s="194" t="e">
        <f t="array" ref="CF30">SUMPRODUCT(計算_投入係数表_加工!$D167:$DS167, 生産額_中分類, IF(列分類振分=CF$3, 1, 0))/SUMPRODUCT(生産額_中分類, IF(列分類振分=CF$3, 1, 0))</f>
        <v>#DIV/0!</v>
      </c>
      <c r="CG30" s="194" t="e">
        <f t="array" ref="CG30">SUMPRODUCT(計算_投入係数表_加工!$D167:$DS167, 生産額_中分類, IF(列分類振分=CG$3, 1, 0))/SUMPRODUCT(生産額_中分類, IF(列分類振分=CG$3, 1, 0))</f>
        <v>#DIV/0!</v>
      </c>
      <c r="CH30" s="194" t="e">
        <f t="array" ref="CH30">SUMPRODUCT(計算_投入係数表_加工!$D167:$DS167, 生産額_中分類, IF(列分類振分=CH$3, 1, 0))/SUMPRODUCT(生産額_中分類, IF(列分類振分=CH$3, 1, 0))</f>
        <v>#DIV/0!</v>
      </c>
      <c r="CI30" s="194" t="e">
        <f t="array" ref="CI30">SUMPRODUCT(計算_投入係数表_加工!$D167:$DS167, 生産額_中分類, IF(列分類振分=CI$3, 1, 0))/SUMPRODUCT(生産額_中分類, IF(列分類振分=CI$3, 1, 0))</f>
        <v>#DIV/0!</v>
      </c>
      <c r="CJ30" s="194" t="e">
        <f t="array" ref="CJ30">SUMPRODUCT(計算_投入係数表_加工!$D167:$DS167, 生産額_中分類, IF(列分類振分=CJ$3, 1, 0))/SUMPRODUCT(生産額_中分類, IF(列分類振分=CJ$3, 1, 0))</f>
        <v>#DIV/0!</v>
      </c>
      <c r="CK30" s="194" t="e">
        <f t="array" ref="CK30">SUMPRODUCT(計算_投入係数表_加工!$D167:$DS167, 生産額_中分類, IF(列分類振分=CK$3, 1, 0))/SUMPRODUCT(生産額_中分類, IF(列分類振分=CK$3, 1, 0))</f>
        <v>#DIV/0!</v>
      </c>
      <c r="CL30" s="194" t="e">
        <f t="array" ref="CL30">SUMPRODUCT(計算_投入係数表_加工!$D167:$DS167, 生産額_中分類, IF(列分類振分=CL$3, 1, 0))/SUMPRODUCT(生産額_中分類, IF(列分類振分=CL$3, 1, 0))</f>
        <v>#DIV/0!</v>
      </c>
      <c r="CM30" s="194" t="e">
        <f t="array" ref="CM30">SUMPRODUCT(計算_投入係数表_加工!$D167:$DS167, 生産額_中分類, IF(列分類振分=CM$3, 1, 0))/SUMPRODUCT(生産額_中分類, IF(列分類振分=CM$3, 1, 0))</f>
        <v>#DIV/0!</v>
      </c>
      <c r="CN30" s="194" t="e">
        <f t="array" ref="CN30">SUMPRODUCT(計算_投入係数表_加工!$D167:$DS167, 生産額_中分類, IF(列分類振分=CN$3, 1, 0))/SUMPRODUCT(生産額_中分類, IF(列分類振分=CN$3, 1, 0))</f>
        <v>#DIV/0!</v>
      </c>
      <c r="CO30" s="194" t="e">
        <f t="array" ref="CO30">SUMPRODUCT(計算_投入係数表_加工!$D167:$DS167, 生産額_中分類, IF(列分類振分=CO$3, 1, 0))/SUMPRODUCT(生産額_中分類, IF(列分類振分=CO$3, 1, 0))</f>
        <v>#DIV/0!</v>
      </c>
      <c r="CP30" s="194" t="e">
        <f t="array" ref="CP30">SUMPRODUCT(計算_投入係数表_加工!$D167:$DS167, 生産額_中分類, IF(列分類振分=CP$3, 1, 0))/SUMPRODUCT(生産額_中分類, IF(列分類振分=CP$3, 1, 0))</f>
        <v>#DIV/0!</v>
      </c>
      <c r="CQ30" s="194" t="e">
        <f t="array" ref="CQ30">SUMPRODUCT(計算_投入係数表_加工!$D167:$DS167, 生産額_中分類, IF(列分類振分=CQ$3, 1, 0))/SUMPRODUCT(生産額_中分類, IF(列分類振分=CQ$3, 1, 0))</f>
        <v>#DIV/0!</v>
      </c>
      <c r="CR30" s="194" t="e">
        <f t="array" ref="CR30">SUMPRODUCT(計算_投入係数表_加工!$D167:$DS167, 生産額_中分類, IF(列分類振分=CR$3, 1, 0))/SUMPRODUCT(生産額_中分類, IF(列分類振分=CR$3, 1, 0))</f>
        <v>#DIV/0!</v>
      </c>
      <c r="CS30" s="194" t="e">
        <f t="array" ref="CS30">SUMPRODUCT(計算_投入係数表_加工!$D167:$DS167, 生産額_中分類, IF(列分類振分=CS$3, 1, 0))/SUMPRODUCT(生産額_中分類, IF(列分類振分=CS$3, 1, 0))</f>
        <v>#DIV/0!</v>
      </c>
      <c r="CT30" s="194" t="e">
        <f t="array" ref="CT30">SUMPRODUCT(計算_投入係数表_加工!$D167:$DS167, 生産額_中分類, IF(列分類振分=CT$3, 1, 0))/SUMPRODUCT(生産額_中分類, IF(列分類振分=CT$3, 1, 0))</f>
        <v>#DIV/0!</v>
      </c>
      <c r="CU30" s="194" t="e">
        <f t="array" ref="CU30">SUMPRODUCT(計算_投入係数表_加工!$D167:$DS167, 生産額_中分類, IF(列分類振分=CU$3, 1, 0))/SUMPRODUCT(生産額_中分類, IF(列分類振分=CU$3, 1, 0))</f>
        <v>#DIV/0!</v>
      </c>
      <c r="CV30" s="194" t="e">
        <f t="array" ref="CV30">SUMPRODUCT(計算_投入係数表_加工!$D167:$DS167, 生産額_中分類, IF(列分類振分=CV$3, 1, 0))/SUMPRODUCT(生産額_中分類, IF(列分類振分=CV$3, 1, 0))</f>
        <v>#DIV/0!</v>
      </c>
      <c r="CW30" s="194" t="e">
        <f t="array" ref="CW30">SUMPRODUCT(計算_投入係数表_加工!$D167:$DS167, 生産額_中分類, IF(列分類振分=CW$3, 1, 0))/SUMPRODUCT(生産額_中分類, IF(列分類振分=CW$3, 1, 0))</f>
        <v>#DIV/0!</v>
      </c>
      <c r="CX30" s="194" t="e">
        <f t="array" ref="CX30">SUMPRODUCT(計算_投入係数表_加工!$D167:$DS167, 生産額_中分類, IF(列分類振分=CX$3, 1, 0))/SUMPRODUCT(生産額_中分類, IF(列分類振分=CX$3, 1, 0))</f>
        <v>#DIV/0!</v>
      </c>
      <c r="CY30" s="194" t="e">
        <f t="array" ref="CY30">SUMPRODUCT(計算_投入係数表_加工!$D167:$DS167, 生産額_中分類, IF(列分類振分=CY$3, 1, 0))/SUMPRODUCT(生産額_中分類, IF(列分類振分=CY$3, 1, 0))</f>
        <v>#DIV/0!</v>
      </c>
      <c r="CZ30" s="194" t="e">
        <f t="array" ref="CZ30">SUMPRODUCT(計算_投入係数表_加工!$D167:$DS167, 生産額_中分類, IF(列分類振分=CZ$3, 1, 0))/SUMPRODUCT(生産額_中分類, IF(列分類振分=CZ$3, 1, 0))</f>
        <v>#DIV/0!</v>
      </c>
      <c r="DA30" s="194" t="e">
        <f t="array" ref="DA30">SUMPRODUCT(計算_投入係数表_加工!$D167:$DS167, 生産額_中分類, IF(列分類振分=DA$3, 1, 0))/SUMPRODUCT(生産額_中分類, IF(列分類振分=DA$3, 1, 0))</f>
        <v>#DIV/0!</v>
      </c>
      <c r="DB30" s="194" t="e">
        <f t="array" ref="DB30">SUMPRODUCT(計算_投入係数表_加工!$D167:$DS167, 生産額_中分類, IF(列分類振分=DB$3, 1, 0))/SUMPRODUCT(生産額_中分類, IF(列分類振分=DB$3, 1, 0))</f>
        <v>#DIV/0!</v>
      </c>
      <c r="DC30" s="194" t="e">
        <f t="array" ref="DC30">SUMPRODUCT(計算_投入係数表_加工!$D167:$DS167, 生産額_中分類, IF(列分類振分=DC$3, 1, 0))/SUMPRODUCT(生産額_中分類, IF(列分類振分=DC$3, 1, 0))</f>
        <v>#DIV/0!</v>
      </c>
      <c r="DD30" s="194" t="e">
        <f t="array" ref="DD30">SUMPRODUCT(計算_投入係数表_加工!$D167:$DS167, 生産額_中分類, IF(列分類振分=DD$3, 1, 0))/SUMPRODUCT(生産額_中分類, IF(列分類振分=DD$3, 1, 0))</f>
        <v>#DIV/0!</v>
      </c>
      <c r="DE30" s="194" t="e">
        <f t="array" ref="DE30">SUMPRODUCT(計算_投入係数表_加工!$D167:$DS167, 生産額_中分類, IF(列分類振分=DE$3, 1, 0))/SUMPRODUCT(生産額_中分類, IF(列分類振分=DE$3, 1, 0))</f>
        <v>#DIV/0!</v>
      </c>
      <c r="DF30" s="194" t="e">
        <f t="array" ref="DF30">SUMPRODUCT(計算_投入係数表_加工!$D167:$DS167, 生産額_中分類, IF(列分類振分=DF$3, 1, 0))/SUMPRODUCT(生産額_中分類, IF(列分類振分=DF$3, 1, 0))</f>
        <v>#DIV/0!</v>
      </c>
      <c r="DG30" s="194" t="e">
        <f t="array" ref="DG30">SUMPRODUCT(計算_投入係数表_加工!$D167:$DS167, 生産額_中分類, IF(列分類振分=DG$3, 1, 0))/SUMPRODUCT(生産額_中分類, IF(列分類振分=DG$3, 1, 0))</f>
        <v>#DIV/0!</v>
      </c>
      <c r="DH30" s="194" t="e">
        <f t="array" ref="DH30">SUMPRODUCT(計算_投入係数表_加工!$D167:$DS167, 生産額_中分類, IF(列分類振分=DH$3, 1, 0))/SUMPRODUCT(生産額_中分類, IF(列分類振分=DH$3, 1, 0))</f>
        <v>#DIV/0!</v>
      </c>
      <c r="DI30" s="194" t="e">
        <f t="array" ref="DI30">SUMPRODUCT(計算_投入係数表_加工!$D167:$DS167, 生産額_中分類, IF(列分類振分=DI$3, 1, 0))/SUMPRODUCT(生産額_中分類, IF(列分類振分=DI$3, 1, 0))</f>
        <v>#DIV/0!</v>
      </c>
      <c r="DJ30" s="194" t="e">
        <f t="array" ref="DJ30">SUMPRODUCT(計算_投入係数表_加工!$D167:$DS167, 生産額_中分類, IF(列分類振分=DJ$3, 1, 0))/SUMPRODUCT(生産額_中分類, IF(列分類振分=DJ$3, 1, 0))</f>
        <v>#DIV/0!</v>
      </c>
      <c r="DK30" s="194" t="e">
        <f t="array" ref="DK30">SUMPRODUCT(計算_投入係数表_加工!$D167:$DS167, 生産額_中分類, IF(列分類振分=DK$3, 1, 0))/SUMPRODUCT(生産額_中分類, IF(列分類振分=DK$3, 1, 0))</f>
        <v>#DIV/0!</v>
      </c>
      <c r="DL30" s="194" t="e">
        <f t="array" ref="DL30">SUMPRODUCT(計算_投入係数表_加工!$D167:$DS167, 生産額_中分類, IF(列分類振分=DL$3, 1, 0))/SUMPRODUCT(生産額_中分類, IF(列分類振分=DL$3, 1, 0))</f>
        <v>#DIV/0!</v>
      </c>
      <c r="DM30" s="194" t="e">
        <f t="array" ref="DM30">SUMPRODUCT(計算_投入係数表_加工!$D167:$DS167, 生産額_中分類, IF(列分類振分=DM$3, 1, 0))/SUMPRODUCT(生産額_中分類, IF(列分類振分=DM$3, 1, 0))</f>
        <v>#DIV/0!</v>
      </c>
      <c r="DN30" s="194" t="e">
        <f t="array" ref="DN30">SUMPRODUCT(計算_投入係数表_加工!$D167:$DS167, 生産額_中分類, IF(列分類振分=DN$3, 1, 0))/SUMPRODUCT(生産額_中分類, IF(列分類振分=DN$3, 1, 0))</f>
        <v>#DIV/0!</v>
      </c>
      <c r="DO30" s="194" t="e">
        <f t="array" ref="DO30">SUMPRODUCT(計算_投入係数表_加工!$D167:$DS167, 生産額_中分類, IF(列分類振分=DO$3, 1, 0))/SUMPRODUCT(生産額_中分類, IF(列分類振分=DO$3, 1, 0))</f>
        <v>#DIV/0!</v>
      </c>
      <c r="DP30" s="194" t="e">
        <f t="array" ref="DP30">SUMPRODUCT(計算_投入係数表_加工!$D167:$DS167, 生産額_中分類, IF(列分類振分=DP$3, 1, 0))/SUMPRODUCT(生産額_中分類, IF(列分類振分=DP$3, 1, 0))</f>
        <v>#DIV/0!</v>
      </c>
      <c r="DQ30" s="194" t="e">
        <f t="array" ref="DQ30">SUMPRODUCT(計算_投入係数表_加工!$D167:$DS167, 生産額_中分類, IF(列分類振分=DQ$3, 1, 0))/SUMPRODUCT(生産額_中分類, IF(列分類振分=DQ$3, 1, 0))</f>
        <v>#DIV/0!</v>
      </c>
      <c r="DR30" s="194" t="e">
        <f t="array" ref="DR30">SUMPRODUCT(計算_投入係数表_加工!$D167:$DS167, 生産額_中分類, IF(列分類振分=DR$3, 1, 0))/SUMPRODUCT(生産額_中分類, IF(列分類振分=DR$3, 1, 0))</f>
        <v>#DIV/0!</v>
      </c>
      <c r="DS30" s="194" t="e">
        <f t="array" ref="DS30">SUMPRODUCT(計算_投入係数表_加工!$D167:$DS167, 生産額_中分類, IF(列分類振分=DS$3, 1, 0))/SUMPRODUCT(生産額_中分類, IF(列分類振分=DS$3, 1, 0))</f>
        <v>#DIV/0!</v>
      </c>
      <c r="DT30" s="23">
        <f>SUMIF(振分, $C30, 計算_投入係数表_加工!DT$4:DT$123)</f>
        <v>0</v>
      </c>
    </row>
    <row r="31" spans="2:124" x14ac:dyDescent="0.25">
      <c r="B31" s="53">
        <v>28</v>
      </c>
      <c r="C31" s="192" t="str">
        <v>-</v>
      </c>
      <c r="D31" s="193">
        <f t="array" ref="D31">SUMPRODUCT(計算_投入係数表_加工!$D168:$DS168, 生産額_中分類, IF(列分類振分=D$3, 1, 0))/SUMPRODUCT(生産額_中分類, IF(列分類振分=D$3, 1, 0))</f>
        <v>0</v>
      </c>
      <c r="E31" s="194">
        <f t="array" ref="E31">SUMPRODUCT(計算_投入係数表_加工!$D168:$DS168, 生産額_中分類, IF(列分類振分=E$3, 1, 0))/SUMPRODUCT(生産額_中分類, IF(列分類振分=E$3, 1, 0))</f>
        <v>0</v>
      </c>
      <c r="F31" s="194">
        <f t="array" ref="F31">SUMPRODUCT(計算_投入係数表_加工!$D168:$DS168, 生産額_中分類, IF(列分類振分=F$3, 1, 0))/SUMPRODUCT(生産額_中分類, IF(列分類振分=F$3, 1, 0))</f>
        <v>0</v>
      </c>
      <c r="G31" s="194">
        <f t="array" ref="G31">SUMPRODUCT(計算_投入係数表_加工!$D168:$DS168, 生産額_中分類, IF(列分類振分=G$3, 1, 0))/SUMPRODUCT(生産額_中分類, IF(列分類振分=G$3, 1, 0))</f>
        <v>0</v>
      </c>
      <c r="H31" s="194">
        <f t="array" ref="H31">SUMPRODUCT(計算_投入係数表_加工!$D168:$DS168, 生産額_中分類, IF(列分類振分=H$3, 1, 0))/SUMPRODUCT(生産額_中分類, IF(列分類振分=H$3, 1, 0))</f>
        <v>0</v>
      </c>
      <c r="I31" s="194">
        <f t="array" ref="I31">SUMPRODUCT(計算_投入係数表_加工!$D168:$DS168, 生産額_中分類, IF(列分類振分=I$3, 1, 0))/SUMPRODUCT(生産額_中分類, IF(列分類振分=I$3, 1, 0))</f>
        <v>0</v>
      </c>
      <c r="J31" s="194">
        <f t="array" ref="J31">SUMPRODUCT(計算_投入係数表_加工!$D168:$DS168, 生産額_中分類, IF(列分類振分=J$3, 1, 0))/SUMPRODUCT(生産額_中分類, IF(列分類振分=J$3, 1, 0))</f>
        <v>0</v>
      </c>
      <c r="K31" s="194">
        <f t="array" ref="K31">SUMPRODUCT(計算_投入係数表_加工!$D168:$DS168, 生産額_中分類, IF(列分類振分=K$3, 1, 0))/SUMPRODUCT(生産額_中分類, IF(列分類振分=K$3, 1, 0))</f>
        <v>0</v>
      </c>
      <c r="L31" s="194">
        <f t="array" ref="L31">SUMPRODUCT(計算_投入係数表_加工!$D168:$DS168, 生産額_中分類, IF(列分類振分=L$3, 1, 0))/SUMPRODUCT(生産額_中分類, IF(列分類振分=L$3, 1, 0))</f>
        <v>0</v>
      </c>
      <c r="M31" s="194">
        <f t="array" ref="M31">SUMPRODUCT(計算_投入係数表_加工!$D168:$DS168, 生産額_中分類, IF(列分類振分=M$3, 1, 0))/SUMPRODUCT(生産額_中分類, IF(列分類振分=M$3, 1, 0))</f>
        <v>0</v>
      </c>
      <c r="N31" s="194">
        <f t="array" ref="N31">SUMPRODUCT(計算_投入係数表_加工!$D168:$DS168, 生産額_中分類, IF(列分類振分=N$3, 1, 0))/SUMPRODUCT(生産額_中分類, IF(列分類振分=N$3, 1, 0))</f>
        <v>0</v>
      </c>
      <c r="O31" s="194">
        <f t="array" ref="O31">SUMPRODUCT(計算_投入係数表_加工!$D168:$DS168, 生産額_中分類, IF(列分類振分=O$3, 1, 0))/SUMPRODUCT(生産額_中分類, IF(列分類振分=O$3, 1, 0))</f>
        <v>0</v>
      </c>
      <c r="P31" s="194">
        <f t="array" ref="P31">SUMPRODUCT(計算_投入係数表_加工!$D168:$DS168, 生産額_中分類, IF(列分類振分=P$3, 1, 0))/SUMPRODUCT(生産額_中分類, IF(列分類振分=P$3, 1, 0))</f>
        <v>0</v>
      </c>
      <c r="Q31" s="194" t="e">
        <f t="array" ref="Q31">SUMPRODUCT(計算_投入係数表_加工!$D168:$DS168, 生産額_中分類, IF(列分類振分=Q$3, 1, 0))/SUMPRODUCT(生産額_中分類, IF(列分類振分=Q$3, 1, 0))</f>
        <v>#DIV/0!</v>
      </c>
      <c r="R31" s="194" t="e">
        <f t="array" ref="R31">SUMPRODUCT(計算_投入係数表_加工!$D168:$DS168, 生産額_中分類, IF(列分類振分=R$3, 1, 0))/SUMPRODUCT(生産額_中分類, IF(列分類振分=R$3, 1, 0))</f>
        <v>#DIV/0!</v>
      </c>
      <c r="S31" s="194" t="e">
        <f t="array" ref="S31">SUMPRODUCT(計算_投入係数表_加工!$D168:$DS168, 生産額_中分類, IF(列分類振分=S$3, 1, 0))/SUMPRODUCT(生産額_中分類, IF(列分類振分=S$3, 1, 0))</f>
        <v>#DIV/0!</v>
      </c>
      <c r="T31" s="194" t="e">
        <f t="array" ref="T31">SUMPRODUCT(計算_投入係数表_加工!$D168:$DS168, 生産額_中分類, IF(列分類振分=T$3, 1, 0))/SUMPRODUCT(生産額_中分類, IF(列分類振分=T$3, 1, 0))</f>
        <v>#DIV/0!</v>
      </c>
      <c r="U31" s="194" t="e">
        <f t="array" ref="U31">SUMPRODUCT(計算_投入係数表_加工!$D168:$DS168, 生産額_中分類, IF(列分類振分=U$3, 1, 0))/SUMPRODUCT(生産額_中分類, IF(列分類振分=U$3, 1, 0))</f>
        <v>#DIV/0!</v>
      </c>
      <c r="V31" s="194" t="e">
        <f t="array" ref="V31">SUMPRODUCT(計算_投入係数表_加工!$D168:$DS168, 生産額_中分類, IF(列分類振分=V$3, 1, 0))/SUMPRODUCT(生産額_中分類, IF(列分類振分=V$3, 1, 0))</f>
        <v>#DIV/0!</v>
      </c>
      <c r="W31" s="194" t="e">
        <f t="array" ref="W31">SUMPRODUCT(計算_投入係数表_加工!$D168:$DS168, 生産額_中分類, IF(列分類振分=W$3, 1, 0))/SUMPRODUCT(生産額_中分類, IF(列分類振分=W$3, 1, 0))</f>
        <v>#DIV/0!</v>
      </c>
      <c r="X31" s="194" t="e">
        <f t="array" ref="X31">SUMPRODUCT(計算_投入係数表_加工!$D168:$DS168, 生産額_中分類, IF(列分類振分=X$3, 1, 0))/SUMPRODUCT(生産額_中分類, IF(列分類振分=X$3, 1, 0))</f>
        <v>#DIV/0!</v>
      </c>
      <c r="Y31" s="194" t="e">
        <f t="array" ref="Y31">SUMPRODUCT(計算_投入係数表_加工!$D168:$DS168, 生産額_中分類, IF(列分類振分=Y$3, 1, 0))/SUMPRODUCT(生産額_中分類, IF(列分類振分=Y$3, 1, 0))</f>
        <v>#DIV/0!</v>
      </c>
      <c r="Z31" s="194" t="e">
        <f t="array" ref="Z31">SUMPRODUCT(計算_投入係数表_加工!$D168:$DS168, 生産額_中分類, IF(列分類振分=Z$3, 1, 0))/SUMPRODUCT(生産額_中分類, IF(列分類振分=Z$3, 1, 0))</f>
        <v>#DIV/0!</v>
      </c>
      <c r="AA31" s="194" t="e">
        <f t="array" ref="AA31">SUMPRODUCT(計算_投入係数表_加工!$D168:$DS168, 生産額_中分類, IF(列分類振分=AA$3, 1, 0))/SUMPRODUCT(生産額_中分類, IF(列分類振分=AA$3, 1, 0))</f>
        <v>#DIV/0!</v>
      </c>
      <c r="AB31" s="194" t="e">
        <f t="array" ref="AB31">SUMPRODUCT(計算_投入係数表_加工!$D168:$DS168, 生産額_中分類, IF(列分類振分=AB$3, 1, 0))/SUMPRODUCT(生産額_中分類, IF(列分類振分=AB$3, 1, 0))</f>
        <v>#DIV/0!</v>
      </c>
      <c r="AC31" s="194" t="e">
        <f t="array" ref="AC31">SUMPRODUCT(計算_投入係数表_加工!$D168:$DS168, 生産額_中分類, IF(列分類振分=AC$3, 1, 0))/SUMPRODUCT(生産額_中分類, IF(列分類振分=AC$3, 1, 0))</f>
        <v>#DIV/0!</v>
      </c>
      <c r="AD31" s="194" t="e">
        <f t="array" ref="AD31">SUMPRODUCT(計算_投入係数表_加工!$D168:$DS168, 生産額_中分類, IF(列分類振分=AD$3, 1, 0))/SUMPRODUCT(生産額_中分類, IF(列分類振分=AD$3, 1, 0))</f>
        <v>#DIV/0!</v>
      </c>
      <c r="AE31" s="194" t="e">
        <f t="array" ref="AE31">SUMPRODUCT(計算_投入係数表_加工!$D168:$DS168, 生産額_中分類, IF(列分類振分=AE$3, 1, 0))/SUMPRODUCT(生産額_中分類, IF(列分類振分=AE$3, 1, 0))</f>
        <v>#DIV/0!</v>
      </c>
      <c r="AF31" s="194" t="e">
        <f t="array" ref="AF31">SUMPRODUCT(計算_投入係数表_加工!$D168:$DS168, 生産額_中分類, IF(列分類振分=AF$3, 1, 0))/SUMPRODUCT(生産額_中分類, IF(列分類振分=AF$3, 1, 0))</f>
        <v>#DIV/0!</v>
      </c>
      <c r="AG31" s="194" t="e">
        <f t="array" ref="AG31">SUMPRODUCT(計算_投入係数表_加工!$D168:$DS168, 生産額_中分類, IF(列分類振分=AG$3, 1, 0))/SUMPRODUCT(生産額_中分類, IF(列分類振分=AG$3, 1, 0))</f>
        <v>#DIV/0!</v>
      </c>
      <c r="AH31" s="194" t="e">
        <f t="array" ref="AH31">SUMPRODUCT(計算_投入係数表_加工!$D168:$DS168, 生産額_中分類, IF(列分類振分=AH$3, 1, 0))/SUMPRODUCT(生産額_中分類, IF(列分類振分=AH$3, 1, 0))</f>
        <v>#DIV/0!</v>
      </c>
      <c r="AI31" s="194" t="e">
        <f t="array" ref="AI31">SUMPRODUCT(計算_投入係数表_加工!$D168:$DS168, 生産額_中分類, IF(列分類振分=AI$3, 1, 0))/SUMPRODUCT(生産額_中分類, IF(列分類振分=AI$3, 1, 0))</f>
        <v>#DIV/0!</v>
      </c>
      <c r="AJ31" s="194" t="e">
        <f t="array" ref="AJ31">SUMPRODUCT(計算_投入係数表_加工!$D168:$DS168, 生産額_中分類, IF(列分類振分=AJ$3, 1, 0))/SUMPRODUCT(生産額_中分類, IF(列分類振分=AJ$3, 1, 0))</f>
        <v>#DIV/0!</v>
      </c>
      <c r="AK31" s="194" t="e">
        <f t="array" ref="AK31">SUMPRODUCT(計算_投入係数表_加工!$D168:$DS168, 生産額_中分類, IF(列分類振分=AK$3, 1, 0))/SUMPRODUCT(生産額_中分類, IF(列分類振分=AK$3, 1, 0))</f>
        <v>#DIV/0!</v>
      </c>
      <c r="AL31" s="194" t="e">
        <f t="array" ref="AL31">SUMPRODUCT(計算_投入係数表_加工!$D168:$DS168, 生産額_中分類, IF(列分類振分=AL$3, 1, 0))/SUMPRODUCT(生産額_中分類, IF(列分類振分=AL$3, 1, 0))</f>
        <v>#DIV/0!</v>
      </c>
      <c r="AM31" s="194" t="e">
        <f t="array" ref="AM31">SUMPRODUCT(計算_投入係数表_加工!$D168:$DS168, 生産額_中分類, IF(列分類振分=AM$3, 1, 0))/SUMPRODUCT(生産額_中分類, IF(列分類振分=AM$3, 1, 0))</f>
        <v>#DIV/0!</v>
      </c>
      <c r="AN31" s="194" t="e">
        <f t="array" ref="AN31">SUMPRODUCT(計算_投入係数表_加工!$D168:$DS168, 生産額_中分類, IF(列分類振分=AN$3, 1, 0))/SUMPRODUCT(生産額_中分類, IF(列分類振分=AN$3, 1, 0))</f>
        <v>#DIV/0!</v>
      </c>
      <c r="AO31" s="194" t="e">
        <f t="array" ref="AO31">SUMPRODUCT(計算_投入係数表_加工!$D168:$DS168, 生産額_中分類, IF(列分類振分=AO$3, 1, 0))/SUMPRODUCT(生産額_中分類, IF(列分類振分=AO$3, 1, 0))</f>
        <v>#DIV/0!</v>
      </c>
      <c r="AP31" s="194" t="e">
        <f t="array" ref="AP31">SUMPRODUCT(計算_投入係数表_加工!$D168:$DS168, 生産額_中分類, IF(列分類振分=AP$3, 1, 0))/SUMPRODUCT(生産額_中分類, IF(列分類振分=AP$3, 1, 0))</f>
        <v>#DIV/0!</v>
      </c>
      <c r="AQ31" s="194" t="e">
        <f t="array" ref="AQ31">SUMPRODUCT(計算_投入係数表_加工!$D168:$DS168, 生産額_中分類, IF(列分類振分=AQ$3, 1, 0))/SUMPRODUCT(生産額_中分類, IF(列分類振分=AQ$3, 1, 0))</f>
        <v>#DIV/0!</v>
      </c>
      <c r="AR31" s="194" t="e">
        <f t="array" ref="AR31">SUMPRODUCT(計算_投入係数表_加工!$D168:$DS168, 生産額_中分類, IF(列分類振分=AR$3, 1, 0))/SUMPRODUCT(生産額_中分類, IF(列分類振分=AR$3, 1, 0))</f>
        <v>#DIV/0!</v>
      </c>
      <c r="AS31" s="194" t="e">
        <f t="array" ref="AS31">SUMPRODUCT(計算_投入係数表_加工!$D168:$DS168, 生産額_中分類, IF(列分類振分=AS$3, 1, 0))/SUMPRODUCT(生産額_中分類, IF(列分類振分=AS$3, 1, 0))</f>
        <v>#DIV/0!</v>
      </c>
      <c r="AT31" s="194" t="e">
        <f t="array" ref="AT31">SUMPRODUCT(計算_投入係数表_加工!$D168:$DS168, 生産額_中分類, IF(列分類振分=AT$3, 1, 0))/SUMPRODUCT(生産額_中分類, IF(列分類振分=AT$3, 1, 0))</f>
        <v>#DIV/0!</v>
      </c>
      <c r="AU31" s="194" t="e">
        <f t="array" ref="AU31">SUMPRODUCT(計算_投入係数表_加工!$D168:$DS168, 生産額_中分類, IF(列分類振分=AU$3, 1, 0))/SUMPRODUCT(生産額_中分類, IF(列分類振分=AU$3, 1, 0))</f>
        <v>#DIV/0!</v>
      </c>
      <c r="AV31" s="194" t="e">
        <f t="array" ref="AV31">SUMPRODUCT(計算_投入係数表_加工!$D168:$DS168, 生産額_中分類, IF(列分類振分=AV$3, 1, 0))/SUMPRODUCT(生産額_中分類, IF(列分類振分=AV$3, 1, 0))</f>
        <v>#DIV/0!</v>
      </c>
      <c r="AW31" s="194" t="e">
        <f t="array" ref="AW31">SUMPRODUCT(計算_投入係数表_加工!$D168:$DS168, 生産額_中分類, IF(列分類振分=AW$3, 1, 0))/SUMPRODUCT(生産額_中分類, IF(列分類振分=AW$3, 1, 0))</f>
        <v>#DIV/0!</v>
      </c>
      <c r="AX31" s="194" t="e">
        <f t="array" ref="AX31">SUMPRODUCT(計算_投入係数表_加工!$D168:$DS168, 生産額_中分類, IF(列分類振分=AX$3, 1, 0))/SUMPRODUCT(生産額_中分類, IF(列分類振分=AX$3, 1, 0))</f>
        <v>#DIV/0!</v>
      </c>
      <c r="AY31" s="194" t="e">
        <f t="array" ref="AY31">SUMPRODUCT(計算_投入係数表_加工!$D168:$DS168, 生産額_中分類, IF(列分類振分=AY$3, 1, 0))/SUMPRODUCT(生産額_中分類, IF(列分類振分=AY$3, 1, 0))</f>
        <v>#DIV/0!</v>
      </c>
      <c r="AZ31" s="194" t="e">
        <f t="array" ref="AZ31">SUMPRODUCT(計算_投入係数表_加工!$D168:$DS168, 生産額_中分類, IF(列分類振分=AZ$3, 1, 0))/SUMPRODUCT(生産額_中分類, IF(列分類振分=AZ$3, 1, 0))</f>
        <v>#DIV/0!</v>
      </c>
      <c r="BA31" s="194" t="e">
        <f t="array" ref="BA31">SUMPRODUCT(計算_投入係数表_加工!$D168:$DS168, 生産額_中分類, IF(列分類振分=BA$3, 1, 0))/SUMPRODUCT(生産額_中分類, IF(列分類振分=BA$3, 1, 0))</f>
        <v>#DIV/0!</v>
      </c>
      <c r="BB31" s="194" t="e">
        <f t="array" ref="BB31">SUMPRODUCT(計算_投入係数表_加工!$D168:$DS168, 生産額_中分類, IF(列分類振分=BB$3, 1, 0))/SUMPRODUCT(生産額_中分類, IF(列分類振分=BB$3, 1, 0))</f>
        <v>#DIV/0!</v>
      </c>
      <c r="BC31" s="194" t="e">
        <f t="array" ref="BC31">SUMPRODUCT(計算_投入係数表_加工!$D168:$DS168, 生産額_中分類, IF(列分類振分=BC$3, 1, 0))/SUMPRODUCT(生産額_中分類, IF(列分類振分=BC$3, 1, 0))</f>
        <v>#DIV/0!</v>
      </c>
      <c r="BD31" s="194" t="e">
        <f t="array" ref="BD31">SUMPRODUCT(計算_投入係数表_加工!$D168:$DS168, 生産額_中分類, IF(列分類振分=BD$3, 1, 0))/SUMPRODUCT(生産額_中分類, IF(列分類振分=BD$3, 1, 0))</f>
        <v>#DIV/0!</v>
      </c>
      <c r="BE31" s="194" t="e">
        <f t="array" ref="BE31">SUMPRODUCT(計算_投入係数表_加工!$D168:$DS168, 生産額_中分類, IF(列分類振分=BE$3, 1, 0))/SUMPRODUCT(生産額_中分類, IF(列分類振分=BE$3, 1, 0))</f>
        <v>#DIV/0!</v>
      </c>
      <c r="BF31" s="194" t="e">
        <f t="array" ref="BF31">SUMPRODUCT(計算_投入係数表_加工!$D168:$DS168, 生産額_中分類, IF(列分類振分=BF$3, 1, 0))/SUMPRODUCT(生産額_中分類, IF(列分類振分=BF$3, 1, 0))</f>
        <v>#DIV/0!</v>
      </c>
      <c r="BG31" s="194" t="e">
        <f t="array" ref="BG31">SUMPRODUCT(計算_投入係数表_加工!$D168:$DS168, 生産額_中分類, IF(列分類振分=BG$3, 1, 0))/SUMPRODUCT(生産額_中分類, IF(列分類振分=BG$3, 1, 0))</f>
        <v>#DIV/0!</v>
      </c>
      <c r="BH31" s="194" t="e">
        <f t="array" ref="BH31">SUMPRODUCT(計算_投入係数表_加工!$D168:$DS168, 生産額_中分類, IF(列分類振分=BH$3, 1, 0))/SUMPRODUCT(生産額_中分類, IF(列分類振分=BH$3, 1, 0))</f>
        <v>#DIV/0!</v>
      </c>
      <c r="BI31" s="194" t="e">
        <f t="array" ref="BI31">SUMPRODUCT(計算_投入係数表_加工!$D168:$DS168, 生産額_中分類, IF(列分類振分=BI$3, 1, 0))/SUMPRODUCT(生産額_中分類, IF(列分類振分=BI$3, 1, 0))</f>
        <v>#DIV/0!</v>
      </c>
      <c r="BJ31" s="194" t="e">
        <f t="array" ref="BJ31">SUMPRODUCT(計算_投入係数表_加工!$D168:$DS168, 生産額_中分類, IF(列分類振分=BJ$3, 1, 0))/SUMPRODUCT(生産額_中分類, IF(列分類振分=BJ$3, 1, 0))</f>
        <v>#DIV/0!</v>
      </c>
      <c r="BK31" s="194" t="e">
        <f t="array" ref="BK31">SUMPRODUCT(計算_投入係数表_加工!$D168:$DS168, 生産額_中分類, IF(列分類振分=BK$3, 1, 0))/SUMPRODUCT(生産額_中分類, IF(列分類振分=BK$3, 1, 0))</f>
        <v>#DIV/0!</v>
      </c>
      <c r="BL31" s="194" t="e">
        <f t="array" ref="BL31">SUMPRODUCT(計算_投入係数表_加工!$D168:$DS168, 生産額_中分類, IF(列分類振分=BL$3, 1, 0))/SUMPRODUCT(生産額_中分類, IF(列分類振分=BL$3, 1, 0))</f>
        <v>#DIV/0!</v>
      </c>
      <c r="BM31" s="194" t="e">
        <f t="array" ref="BM31">SUMPRODUCT(計算_投入係数表_加工!$D168:$DS168, 生産額_中分類, IF(列分類振分=BM$3, 1, 0))/SUMPRODUCT(生産額_中分類, IF(列分類振分=BM$3, 1, 0))</f>
        <v>#DIV/0!</v>
      </c>
      <c r="BN31" s="194" t="e">
        <f t="array" ref="BN31">SUMPRODUCT(計算_投入係数表_加工!$D168:$DS168, 生産額_中分類, IF(列分類振分=BN$3, 1, 0))/SUMPRODUCT(生産額_中分類, IF(列分類振分=BN$3, 1, 0))</f>
        <v>#DIV/0!</v>
      </c>
      <c r="BO31" s="194" t="e">
        <f t="array" ref="BO31">SUMPRODUCT(計算_投入係数表_加工!$D168:$DS168, 生産額_中分類, IF(列分類振分=BO$3, 1, 0))/SUMPRODUCT(生産額_中分類, IF(列分類振分=BO$3, 1, 0))</f>
        <v>#DIV/0!</v>
      </c>
      <c r="BP31" s="194" t="e">
        <f t="array" ref="BP31">SUMPRODUCT(計算_投入係数表_加工!$D168:$DS168, 生産額_中分類, IF(列分類振分=BP$3, 1, 0))/SUMPRODUCT(生産額_中分類, IF(列分類振分=BP$3, 1, 0))</f>
        <v>#DIV/0!</v>
      </c>
      <c r="BQ31" s="194" t="e">
        <f t="array" ref="BQ31">SUMPRODUCT(計算_投入係数表_加工!$D168:$DS168, 生産額_中分類, IF(列分類振分=BQ$3, 1, 0))/SUMPRODUCT(生産額_中分類, IF(列分類振分=BQ$3, 1, 0))</f>
        <v>#DIV/0!</v>
      </c>
      <c r="BR31" s="194" t="e">
        <f t="array" ref="BR31">SUMPRODUCT(計算_投入係数表_加工!$D168:$DS168, 生産額_中分類, IF(列分類振分=BR$3, 1, 0))/SUMPRODUCT(生産額_中分類, IF(列分類振分=BR$3, 1, 0))</f>
        <v>#DIV/0!</v>
      </c>
      <c r="BS31" s="194" t="e">
        <f t="array" ref="BS31">SUMPRODUCT(計算_投入係数表_加工!$D168:$DS168, 生産額_中分類, IF(列分類振分=BS$3, 1, 0))/SUMPRODUCT(生産額_中分類, IF(列分類振分=BS$3, 1, 0))</f>
        <v>#DIV/0!</v>
      </c>
      <c r="BT31" s="194" t="e">
        <f t="array" ref="BT31">SUMPRODUCT(計算_投入係数表_加工!$D168:$DS168, 生産額_中分類, IF(列分類振分=BT$3, 1, 0))/SUMPRODUCT(生産額_中分類, IF(列分類振分=BT$3, 1, 0))</f>
        <v>#DIV/0!</v>
      </c>
      <c r="BU31" s="194" t="e">
        <f t="array" ref="BU31">SUMPRODUCT(計算_投入係数表_加工!$D168:$DS168, 生産額_中分類, IF(列分類振分=BU$3, 1, 0))/SUMPRODUCT(生産額_中分類, IF(列分類振分=BU$3, 1, 0))</f>
        <v>#DIV/0!</v>
      </c>
      <c r="BV31" s="194" t="e">
        <f t="array" ref="BV31">SUMPRODUCT(計算_投入係数表_加工!$D168:$DS168, 生産額_中分類, IF(列分類振分=BV$3, 1, 0))/SUMPRODUCT(生産額_中分類, IF(列分類振分=BV$3, 1, 0))</f>
        <v>#DIV/0!</v>
      </c>
      <c r="BW31" s="194" t="e">
        <f t="array" ref="BW31">SUMPRODUCT(計算_投入係数表_加工!$D168:$DS168, 生産額_中分類, IF(列分類振分=BW$3, 1, 0))/SUMPRODUCT(生産額_中分類, IF(列分類振分=BW$3, 1, 0))</f>
        <v>#DIV/0!</v>
      </c>
      <c r="BX31" s="194" t="e">
        <f t="array" ref="BX31">SUMPRODUCT(計算_投入係数表_加工!$D168:$DS168, 生産額_中分類, IF(列分類振分=BX$3, 1, 0))/SUMPRODUCT(生産額_中分類, IF(列分類振分=BX$3, 1, 0))</f>
        <v>#DIV/0!</v>
      </c>
      <c r="BY31" s="194" t="e">
        <f t="array" ref="BY31">SUMPRODUCT(計算_投入係数表_加工!$D168:$DS168, 生産額_中分類, IF(列分類振分=BY$3, 1, 0))/SUMPRODUCT(生産額_中分類, IF(列分類振分=BY$3, 1, 0))</f>
        <v>#DIV/0!</v>
      </c>
      <c r="BZ31" s="194" t="e">
        <f t="array" ref="BZ31">SUMPRODUCT(計算_投入係数表_加工!$D168:$DS168, 生産額_中分類, IF(列分類振分=BZ$3, 1, 0))/SUMPRODUCT(生産額_中分類, IF(列分類振分=BZ$3, 1, 0))</f>
        <v>#DIV/0!</v>
      </c>
      <c r="CA31" s="194" t="e">
        <f t="array" ref="CA31">SUMPRODUCT(計算_投入係数表_加工!$D168:$DS168, 生産額_中分類, IF(列分類振分=CA$3, 1, 0))/SUMPRODUCT(生産額_中分類, IF(列分類振分=CA$3, 1, 0))</f>
        <v>#DIV/0!</v>
      </c>
      <c r="CB31" s="194" t="e">
        <f t="array" ref="CB31">SUMPRODUCT(計算_投入係数表_加工!$D168:$DS168, 生産額_中分類, IF(列分類振分=CB$3, 1, 0))/SUMPRODUCT(生産額_中分類, IF(列分類振分=CB$3, 1, 0))</f>
        <v>#DIV/0!</v>
      </c>
      <c r="CC31" s="194" t="e">
        <f t="array" ref="CC31">SUMPRODUCT(計算_投入係数表_加工!$D168:$DS168, 生産額_中分類, IF(列分類振分=CC$3, 1, 0))/SUMPRODUCT(生産額_中分類, IF(列分類振分=CC$3, 1, 0))</f>
        <v>#DIV/0!</v>
      </c>
      <c r="CD31" s="194" t="e">
        <f t="array" ref="CD31">SUMPRODUCT(計算_投入係数表_加工!$D168:$DS168, 生産額_中分類, IF(列分類振分=CD$3, 1, 0))/SUMPRODUCT(生産額_中分類, IF(列分類振分=CD$3, 1, 0))</f>
        <v>#DIV/0!</v>
      </c>
      <c r="CE31" s="194" t="e">
        <f t="array" ref="CE31">SUMPRODUCT(計算_投入係数表_加工!$D168:$DS168, 生産額_中分類, IF(列分類振分=CE$3, 1, 0))/SUMPRODUCT(生産額_中分類, IF(列分類振分=CE$3, 1, 0))</f>
        <v>#DIV/0!</v>
      </c>
      <c r="CF31" s="194" t="e">
        <f t="array" ref="CF31">SUMPRODUCT(計算_投入係数表_加工!$D168:$DS168, 生産額_中分類, IF(列分類振分=CF$3, 1, 0))/SUMPRODUCT(生産額_中分類, IF(列分類振分=CF$3, 1, 0))</f>
        <v>#DIV/0!</v>
      </c>
      <c r="CG31" s="194" t="e">
        <f t="array" ref="CG31">SUMPRODUCT(計算_投入係数表_加工!$D168:$DS168, 生産額_中分類, IF(列分類振分=CG$3, 1, 0))/SUMPRODUCT(生産額_中分類, IF(列分類振分=CG$3, 1, 0))</f>
        <v>#DIV/0!</v>
      </c>
      <c r="CH31" s="194" t="e">
        <f t="array" ref="CH31">SUMPRODUCT(計算_投入係数表_加工!$D168:$DS168, 生産額_中分類, IF(列分類振分=CH$3, 1, 0))/SUMPRODUCT(生産額_中分類, IF(列分類振分=CH$3, 1, 0))</f>
        <v>#DIV/0!</v>
      </c>
      <c r="CI31" s="194" t="e">
        <f t="array" ref="CI31">SUMPRODUCT(計算_投入係数表_加工!$D168:$DS168, 生産額_中分類, IF(列分類振分=CI$3, 1, 0))/SUMPRODUCT(生産額_中分類, IF(列分類振分=CI$3, 1, 0))</f>
        <v>#DIV/0!</v>
      </c>
      <c r="CJ31" s="194" t="e">
        <f t="array" ref="CJ31">SUMPRODUCT(計算_投入係数表_加工!$D168:$DS168, 生産額_中分類, IF(列分類振分=CJ$3, 1, 0))/SUMPRODUCT(生産額_中分類, IF(列分類振分=CJ$3, 1, 0))</f>
        <v>#DIV/0!</v>
      </c>
      <c r="CK31" s="194" t="e">
        <f t="array" ref="CK31">SUMPRODUCT(計算_投入係数表_加工!$D168:$DS168, 生産額_中分類, IF(列分類振分=CK$3, 1, 0))/SUMPRODUCT(生産額_中分類, IF(列分類振分=CK$3, 1, 0))</f>
        <v>#DIV/0!</v>
      </c>
      <c r="CL31" s="194" t="e">
        <f t="array" ref="CL31">SUMPRODUCT(計算_投入係数表_加工!$D168:$DS168, 生産額_中分類, IF(列分類振分=CL$3, 1, 0))/SUMPRODUCT(生産額_中分類, IF(列分類振分=CL$3, 1, 0))</f>
        <v>#DIV/0!</v>
      </c>
      <c r="CM31" s="194" t="e">
        <f t="array" ref="CM31">SUMPRODUCT(計算_投入係数表_加工!$D168:$DS168, 生産額_中分類, IF(列分類振分=CM$3, 1, 0))/SUMPRODUCT(生産額_中分類, IF(列分類振分=CM$3, 1, 0))</f>
        <v>#DIV/0!</v>
      </c>
      <c r="CN31" s="194" t="e">
        <f t="array" ref="CN31">SUMPRODUCT(計算_投入係数表_加工!$D168:$DS168, 生産額_中分類, IF(列分類振分=CN$3, 1, 0))/SUMPRODUCT(生産額_中分類, IF(列分類振分=CN$3, 1, 0))</f>
        <v>#DIV/0!</v>
      </c>
      <c r="CO31" s="194" t="e">
        <f t="array" ref="CO31">SUMPRODUCT(計算_投入係数表_加工!$D168:$DS168, 生産額_中分類, IF(列分類振分=CO$3, 1, 0))/SUMPRODUCT(生産額_中分類, IF(列分類振分=CO$3, 1, 0))</f>
        <v>#DIV/0!</v>
      </c>
      <c r="CP31" s="194" t="e">
        <f t="array" ref="CP31">SUMPRODUCT(計算_投入係数表_加工!$D168:$DS168, 生産額_中分類, IF(列分類振分=CP$3, 1, 0))/SUMPRODUCT(生産額_中分類, IF(列分類振分=CP$3, 1, 0))</f>
        <v>#DIV/0!</v>
      </c>
      <c r="CQ31" s="194" t="e">
        <f t="array" ref="CQ31">SUMPRODUCT(計算_投入係数表_加工!$D168:$DS168, 生産額_中分類, IF(列分類振分=CQ$3, 1, 0))/SUMPRODUCT(生産額_中分類, IF(列分類振分=CQ$3, 1, 0))</f>
        <v>#DIV/0!</v>
      </c>
      <c r="CR31" s="194" t="e">
        <f t="array" ref="CR31">SUMPRODUCT(計算_投入係数表_加工!$D168:$DS168, 生産額_中分類, IF(列分類振分=CR$3, 1, 0))/SUMPRODUCT(生産額_中分類, IF(列分類振分=CR$3, 1, 0))</f>
        <v>#DIV/0!</v>
      </c>
      <c r="CS31" s="194" t="e">
        <f t="array" ref="CS31">SUMPRODUCT(計算_投入係数表_加工!$D168:$DS168, 生産額_中分類, IF(列分類振分=CS$3, 1, 0))/SUMPRODUCT(生産額_中分類, IF(列分類振分=CS$3, 1, 0))</f>
        <v>#DIV/0!</v>
      </c>
      <c r="CT31" s="194" t="e">
        <f t="array" ref="CT31">SUMPRODUCT(計算_投入係数表_加工!$D168:$DS168, 生産額_中分類, IF(列分類振分=CT$3, 1, 0))/SUMPRODUCT(生産額_中分類, IF(列分類振分=CT$3, 1, 0))</f>
        <v>#DIV/0!</v>
      </c>
      <c r="CU31" s="194" t="e">
        <f t="array" ref="CU31">SUMPRODUCT(計算_投入係数表_加工!$D168:$DS168, 生産額_中分類, IF(列分類振分=CU$3, 1, 0))/SUMPRODUCT(生産額_中分類, IF(列分類振分=CU$3, 1, 0))</f>
        <v>#DIV/0!</v>
      </c>
      <c r="CV31" s="194" t="e">
        <f t="array" ref="CV31">SUMPRODUCT(計算_投入係数表_加工!$D168:$DS168, 生産額_中分類, IF(列分類振分=CV$3, 1, 0))/SUMPRODUCT(生産額_中分類, IF(列分類振分=CV$3, 1, 0))</f>
        <v>#DIV/0!</v>
      </c>
      <c r="CW31" s="194" t="e">
        <f t="array" ref="CW31">SUMPRODUCT(計算_投入係数表_加工!$D168:$DS168, 生産額_中分類, IF(列分類振分=CW$3, 1, 0))/SUMPRODUCT(生産額_中分類, IF(列分類振分=CW$3, 1, 0))</f>
        <v>#DIV/0!</v>
      </c>
      <c r="CX31" s="194" t="e">
        <f t="array" ref="CX31">SUMPRODUCT(計算_投入係数表_加工!$D168:$DS168, 生産額_中分類, IF(列分類振分=CX$3, 1, 0))/SUMPRODUCT(生産額_中分類, IF(列分類振分=CX$3, 1, 0))</f>
        <v>#DIV/0!</v>
      </c>
      <c r="CY31" s="194" t="e">
        <f t="array" ref="CY31">SUMPRODUCT(計算_投入係数表_加工!$D168:$DS168, 生産額_中分類, IF(列分類振分=CY$3, 1, 0))/SUMPRODUCT(生産額_中分類, IF(列分類振分=CY$3, 1, 0))</f>
        <v>#DIV/0!</v>
      </c>
      <c r="CZ31" s="194" t="e">
        <f t="array" ref="CZ31">SUMPRODUCT(計算_投入係数表_加工!$D168:$DS168, 生産額_中分類, IF(列分類振分=CZ$3, 1, 0))/SUMPRODUCT(生産額_中分類, IF(列分類振分=CZ$3, 1, 0))</f>
        <v>#DIV/0!</v>
      </c>
      <c r="DA31" s="194" t="e">
        <f t="array" ref="DA31">SUMPRODUCT(計算_投入係数表_加工!$D168:$DS168, 生産額_中分類, IF(列分類振分=DA$3, 1, 0))/SUMPRODUCT(生産額_中分類, IF(列分類振分=DA$3, 1, 0))</f>
        <v>#DIV/0!</v>
      </c>
      <c r="DB31" s="194" t="e">
        <f t="array" ref="DB31">SUMPRODUCT(計算_投入係数表_加工!$D168:$DS168, 生産額_中分類, IF(列分類振分=DB$3, 1, 0))/SUMPRODUCT(生産額_中分類, IF(列分類振分=DB$3, 1, 0))</f>
        <v>#DIV/0!</v>
      </c>
      <c r="DC31" s="194" t="e">
        <f t="array" ref="DC31">SUMPRODUCT(計算_投入係数表_加工!$D168:$DS168, 生産額_中分類, IF(列分類振分=DC$3, 1, 0))/SUMPRODUCT(生産額_中分類, IF(列分類振分=DC$3, 1, 0))</f>
        <v>#DIV/0!</v>
      </c>
      <c r="DD31" s="194" t="e">
        <f t="array" ref="DD31">SUMPRODUCT(計算_投入係数表_加工!$D168:$DS168, 生産額_中分類, IF(列分類振分=DD$3, 1, 0))/SUMPRODUCT(生産額_中分類, IF(列分類振分=DD$3, 1, 0))</f>
        <v>#DIV/0!</v>
      </c>
      <c r="DE31" s="194" t="e">
        <f t="array" ref="DE31">SUMPRODUCT(計算_投入係数表_加工!$D168:$DS168, 生産額_中分類, IF(列分類振分=DE$3, 1, 0))/SUMPRODUCT(生産額_中分類, IF(列分類振分=DE$3, 1, 0))</f>
        <v>#DIV/0!</v>
      </c>
      <c r="DF31" s="194" t="e">
        <f t="array" ref="DF31">SUMPRODUCT(計算_投入係数表_加工!$D168:$DS168, 生産額_中分類, IF(列分類振分=DF$3, 1, 0))/SUMPRODUCT(生産額_中分類, IF(列分類振分=DF$3, 1, 0))</f>
        <v>#DIV/0!</v>
      </c>
      <c r="DG31" s="194" t="e">
        <f t="array" ref="DG31">SUMPRODUCT(計算_投入係数表_加工!$D168:$DS168, 生産額_中分類, IF(列分類振分=DG$3, 1, 0))/SUMPRODUCT(生産額_中分類, IF(列分類振分=DG$3, 1, 0))</f>
        <v>#DIV/0!</v>
      </c>
      <c r="DH31" s="194" t="e">
        <f t="array" ref="DH31">SUMPRODUCT(計算_投入係数表_加工!$D168:$DS168, 生産額_中分類, IF(列分類振分=DH$3, 1, 0))/SUMPRODUCT(生産額_中分類, IF(列分類振分=DH$3, 1, 0))</f>
        <v>#DIV/0!</v>
      </c>
      <c r="DI31" s="194" t="e">
        <f t="array" ref="DI31">SUMPRODUCT(計算_投入係数表_加工!$D168:$DS168, 生産額_中分類, IF(列分類振分=DI$3, 1, 0))/SUMPRODUCT(生産額_中分類, IF(列分類振分=DI$3, 1, 0))</f>
        <v>#DIV/0!</v>
      </c>
      <c r="DJ31" s="194" t="e">
        <f t="array" ref="DJ31">SUMPRODUCT(計算_投入係数表_加工!$D168:$DS168, 生産額_中分類, IF(列分類振分=DJ$3, 1, 0))/SUMPRODUCT(生産額_中分類, IF(列分類振分=DJ$3, 1, 0))</f>
        <v>#DIV/0!</v>
      </c>
      <c r="DK31" s="194" t="e">
        <f t="array" ref="DK31">SUMPRODUCT(計算_投入係数表_加工!$D168:$DS168, 生産額_中分類, IF(列分類振分=DK$3, 1, 0))/SUMPRODUCT(生産額_中分類, IF(列分類振分=DK$3, 1, 0))</f>
        <v>#DIV/0!</v>
      </c>
      <c r="DL31" s="194" t="e">
        <f t="array" ref="DL31">SUMPRODUCT(計算_投入係数表_加工!$D168:$DS168, 生産額_中分類, IF(列分類振分=DL$3, 1, 0))/SUMPRODUCT(生産額_中分類, IF(列分類振分=DL$3, 1, 0))</f>
        <v>#DIV/0!</v>
      </c>
      <c r="DM31" s="194" t="e">
        <f t="array" ref="DM31">SUMPRODUCT(計算_投入係数表_加工!$D168:$DS168, 生産額_中分類, IF(列分類振分=DM$3, 1, 0))/SUMPRODUCT(生産額_中分類, IF(列分類振分=DM$3, 1, 0))</f>
        <v>#DIV/0!</v>
      </c>
      <c r="DN31" s="194" t="e">
        <f t="array" ref="DN31">SUMPRODUCT(計算_投入係数表_加工!$D168:$DS168, 生産額_中分類, IF(列分類振分=DN$3, 1, 0))/SUMPRODUCT(生産額_中分類, IF(列分類振分=DN$3, 1, 0))</f>
        <v>#DIV/0!</v>
      </c>
      <c r="DO31" s="194" t="e">
        <f t="array" ref="DO31">SUMPRODUCT(計算_投入係数表_加工!$D168:$DS168, 生産額_中分類, IF(列分類振分=DO$3, 1, 0))/SUMPRODUCT(生産額_中分類, IF(列分類振分=DO$3, 1, 0))</f>
        <v>#DIV/0!</v>
      </c>
      <c r="DP31" s="194" t="e">
        <f t="array" ref="DP31">SUMPRODUCT(計算_投入係数表_加工!$D168:$DS168, 生産額_中分類, IF(列分類振分=DP$3, 1, 0))/SUMPRODUCT(生産額_中分類, IF(列分類振分=DP$3, 1, 0))</f>
        <v>#DIV/0!</v>
      </c>
      <c r="DQ31" s="194" t="e">
        <f t="array" ref="DQ31">SUMPRODUCT(計算_投入係数表_加工!$D168:$DS168, 生産額_中分類, IF(列分類振分=DQ$3, 1, 0))/SUMPRODUCT(生産額_中分類, IF(列分類振分=DQ$3, 1, 0))</f>
        <v>#DIV/0!</v>
      </c>
      <c r="DR31" s="194" t="e">
        <f t="array" ref="DR31">SUMPRODUCT(計算_投入係数表_加工!$D168:$DS168, 生産額_中分類, IF(列分類振分=DR$3, 1, 0))/SUMPRODUCT(生産額_中分類, IF(列分類振分=DR$3, 1, 0))</f>
        <v>#DIV/0!</v>
      </c>
      <c r="DS31" s="194" t="e">
        <f t="array" ref="DS31">SUMPRODUCT(計算_投入係数表_加工!$D168:$DS168, 生産額_中分類, IF(列分類振分=DS$3, 1, 0))/SUMPRODUCT(生産額_中分類, IF(列分類振分=DS$3, 1, 0))</f>
        <v>#DIV/0!</v>
      </c>
      <c r="DT31" s="23">
        <f>SUMIF(振分, $C31, 計算_投入係数表_加工!DT$4:DT$123)</f>
        <v>0</v>
      </c>
    </row>
    <row r="32" spans="2:124" x14ac:dyDescent="0.25">
      <c r="B32" s="53">
        <v>29</v>
      </c>
      <c r="C32" s="192" t="str">
        <v>-</v>
      </c>
      <c r="D32" s="193">
        <f t="array" ref="D32">SUMPRODUCT(計算_投入係数表_加工!$D169:$DS169, 生産額_中分類, IF(列分類振分=D$3, 1, 0))/SUMPRODUCT(生産額_中分類, IF(列分類振分=D$3, 1, 0))</f>
        <v>0</v>
      </c>
      <c r="E32" s="194">
        <f t="array" ref="E32">SUMPRODUCT(計算_投入係数表_加工!$D169:$DS169, 生産額_中分類, IF(列分類振分=E$3, 1, 0))/SUMPRODUCT(生産額_中分類, IF(列分類振分=E$3, 1, 0))</f>
        <v>0</v>
      </c>
      <c r="F32" s="194">
        <f t="array" ref="F32">SUMPRODUCT(計算_投入係数表_加工!$D169:$DS169, 生産額_中分類, IF(列分類振分=F$3, 1, 0))/SUMPRODUCT(生産額_中分類, IF(列分類振分=F$3, 1, 0))</f>
        <v>0</v>
      </c>
      <c r="G32" s="194">
        <f t="array" ref="G32">SUMPRODUCT(計算_投入係数表_加工!$D169:$DS169, 生産額_中分類, IF(列分類振分=G$3, 1, 0))/SUMPRODUCT(生産額_中分類, IF(列分類振分=G$3, 1, 0))</f>
        <v>0</v>
      </c>
      <c r="H32" s="194">
        <f t="array" ref="H32">SUMPRODUCT(計算_投入係数表_加工!$D169:$DS169, 生産額_中分類, IF(列分類振分=H$3, 1, 0))/SUMPRODUCT(生産額_中分類, IF(列分類振分=H$3, 1, 0))</f>
        <v>0</v>
      </c>
      <c r="I32" s="194">
        <f t="array" ref="I32">SUMPRODUCT(計算_投入係数表_加工!$D169:$DS169, 生産額_中分類, IF(列分類振分=I$3, 1, 0))/SUMPRODUCT(生産額_中分類, IF(列分類振分=I$3, 1, 0))</f>
        <v>0</v>
      </c>
      <c r="J32" s="194">
        <f t="array" ref="J32">SUMPRODUCT(計算_投入係数表_加工!$D169:$DS169, 生産額_中分類, IF(列分類振分=J$3, 1, 0))/SUMPRODUCT(生産額_中分類, IF(列分類振分=J$3, 1, 0))</f>
        <v>0</v>
      </c>
      <c r="K32" s="194">
        <f t="array" ref="K32">SUMPRODUCT(計算_投入係数表_加工!$D169:$DS169, 生産額_中分類, IF(列分類振分=K$3, 1, 0))/SUMPRODUCT(生産額_中分類, IF(列分類振分=K$3, 1, 0))</f>
        <v>0</v>
      </c>
      <c r="L32" s="194">
        <f t="array" ref="L32">SUMPRODUCT(計算_投入係数表_加工!$D169:$DS169, 生産額_中分類, IF(列分類振分=L$3, 1, 0))/SUMPRODUCT(生産額_中分類, IF(列分類振分=L$3, 1, 0))</f>
        <v>0</v>
      </c>
      <c r="M32" s="194">
        <f t="array" ref="M32">SUMPRODUCT(計算_投入係数表_加工!$D169:$DS169, 生産額_中分類, IF(列分類振分=M$3, 1, 0))/SUMPRODUCT(生産額_中分類, IF(列分類振分=M$3, 1, 0))</f>
        <v>0</v>
      </c>
      <c r="N32" s="194">
        <f t="array" ref="N32">SUMPRODUCT(計算_投入係数表_加工!$D169:$DS169, 生産額_中分類, IF(列分類振分=N$3, 1, 0))/SUMPRODUCT(生産額_中分類, IF(列分類振分=N$3, 1, 0))</f>
        <v>0</v>
      </c>
      <c r="O32" s="194">
        <f t="array" ref="O32">SUMPRODUCT(計算_投入係数表_加工!$D169:$DS169, 生産額_中分類, IF(列分類振分=O$3, 1, 0))/SUMPRODUCT(生産額_中分類, IF(列分類振分=O$3, 1, 0))</f>
        <v>0</v>
      </c>
      <c r="P32" s="194">
        <f t="array" ref="P32">SUMPRODUCT(計算_投入係数表_加工!$D169:$DS169, 生産額_中分類, IF(列分類振分=P$3, 1, 0))/SUMPRODUCT(生産額_中分類, IF(列分類振分=P$3, 1, 0))</f>
        <v>0</v>
      </c>
      <c r="Q32" s="194" t="e">
        <f t="array" ref="Q32">SUMPRODUCT(計算_投入係数表_加工!$D169:$DS169, 生産額_中分類, IF(列分類振分=Q$3, 1, 0))/SUMPRODUCT(生産額_中分類, IF(列分類振分=Q$3, 1, 0))</f>
        <v>#DIV/0!</v>
      </c>
      <c r="R32" s="194" t="e">
        <f t="array" ref="R32">SUMPRODUCT(計算_投入係数表_加工!$D169:$DS169, 生産額_中分類, IF(列分類振分=R$3, 1, 0))/SUMPRODUCT(生産額_中分類, IF(列分類振分=R$3, 1, 0))</f>
        <v>#DIV/0!</v>
      </c>
      <c r="S32" s="194" t="e">
        <f t="array" ref="S32">SUMPRODUCT(計算_投入係数表_加工!$D169:$DS169, 生産額_中分類, IF(列分類振分=S$3, 1, 0))/SUMPRODUCT(生産額_中分類, IF(列分類振分=S$3, 1, 0))</f>
        <v>#DIV/0!</v>
      </c>
      <c r="T32" s="194" t="e">
        <f t="array" ref="T32">SUMPRODUCT(計算_投入係数表_加工!$D169:$DS169, 生産額_中分類, IF(列分類振分=T$3, 1, 0))/SUMPRODUCT(生産額_中分類, IF(列分類振分=T$3, 1, 0))</f>
        <v>#DIV/0!</v>
      </c>
      <c r="U32" s="194" t="e">
        <f t="array" ref="U32">SUMPRODUCT(計算_投入係数表_加工!$D169:$DS169, 生産額_中分類, IF(列分類振分=U$3, 1, 0))/SUMPRODUCT(生産額_中分類, IF(列分類振分=U$3, 1, 0))</f>
        <v>#DIV/0!</v>
      </c>
      <c r="V32" s="194" t="e">
        <f t="array" ref="V32">SUMPRODUCT(計算_投入係数表_加工!$D169:$DS169, 生産額_中分類, IF(列分類振分=V$3, 1, 0))/SUMPRODUCT(生産額_中分類, IF(列分類振分=V$3, 1, 0))</f>
        <v>#DIV/0!</v>
      </c>
      <c r="W32" s="194" t="e">
        <f t="array" ref="W32">SUMPRODUCT(計算_投入係数表_加工!$D169:$DS169, 生産額_中分類, IF(列分類振分=W$3, 1, 0))/SUMPRODUCT(生産額_中分類, IF(列分類振分=W$3, 1, 0))</f>
        <v>#DIV/0!</v>
      </c>
      <c r="X32" s="194" t="e">
        <f t="array" ref="X32">SUMPRODUCT(計算_投入係数表_加工!$D169:$DS169, 生産額_中分類, IF(列分類振分=X$3, 1, 0))/SUMPRODUCT(生産額_中分類, IF(列分類振分=X$3, 1, 0))</f>
        <v>#DIV/0!</v>
      </c>
      <c r="Y32" s="194" t="e">
        <f t="array" ref="Y32">SUMPRODUCT(計算_投入係数表_加工!$D169:$DS169, 生産額_中分類, IF(列分類振分=Y$3, 1, 0))/SUMPRODUCT(生産額_中分類, IF(列分類振分=Y$3, 1, 0))</f>
        <v>#DIV/0!</v>
      </c>
      <c r="Z32" s="194" t="e">
        <f t="array" ref="Z32">SUMPRODUCT(計算_投入係数表_加工!$D169:$DS169, 生産額_中分類, IF(列分類振分=Z$3, 1, 0))/SUMPRODUCT(生産額_中分類, IF(列分類振分=Z$3, 1, 0))</f>
        <v>#DIV/0!</v>
      </c>
      <c r="AA32" s="194" t="e">
        <f t="array" ref="AA32">SUMPRODUCT(計算_投入係数表_加工!$D169:$DS169, 生産額_中分類, IF(列分類振分=AA$3, 1, 0))/SUMPRODUCT(生産額_中分類, IF(列分類振分=AA$3, 1, 0))</f>
        <v>#DIV/0!</v>
      </c>
      <c r="AB32" s="194" t="e">
        <f t="array" ref="AB32">SUMPRODUCT(計算_投入係数表_加工!$D169:$DS169, 生産額_中分類, IF(列分類振分=AB$3, 1, 0))/SUMPRODUCT(生産額_中分類, IF(列分類振分=AB$3, 1, 0))</f>
        <v>#DIV/0!</v>
      </c>
      <c r="AC32" s="194" t="e">
        <f t="array" ref="AC32">SUMPRODUCT(計算_投入係数表_加工!$D169:$DS169, 生産額_中分類, IF(列分類振分=AC$3, 1, 0))/SUMPRODUCT(生産額_中分類, IF(列分類振分=AC$3, 1, 0))</f>
        <v>#DIV/0!</v>
      </c>
      <c r="AD32" s="194" t="e">
        <f t="array" ref="AD32">SUMPRODUCT(計算_投入係数表_加工!$D169:$DS169, 生産額_中分類, IF(列分類振分=AD$3, 1, 0))/SUMPRODUCT(生産額_中分類, IF(列分類振分=AD$3, 1, 0))</f>
        <v>#DIV/0!</v>
      </c>
      <c r="AE32" s="194" t="e">
        <f t="array" ref="AE32">SUMPRODUCT(計算_投入係数表_加工!$D169:$DS169, 生産額_中分類, IF(列分類振分=AE$3, 1, 0))/SUMPRODUCT(生産額_中分類, IF(列分類振分=AE$3, 1, 0))</f>
        <v>#DIV/0!</v>
      </c>
      <c r="AF32" s="194" t="e">
        <f t="array" ref="AF32">SUMPRODUCT(計算_投入係数表_加工!$D169:$DS169, 生産額_中分類, IF(列分類振分=AF$3, 1, 0))/SUMPRODUCT(生産額_中分類, IF(列分類振分=AF$3, 1, 0))</f>
        <v>#DIV/0!</v>
      </c>
      <c r="AG32" s="194" t="e">
        <f t="array" ref="AG32">SUMPRODUCT(計算_投入係数表_加工!$D169:$DS169, 生産額_中分類, IF(列分類振分=AG$3, 1, 0))/SUMPRODUCT(生産額_中分類, IF(列分類振分=AG$3, 1, 0))</f>
        <v>#DIV/0!</v>
      </c>
      <c r="AH32" s="194" t="e">
        <f t="array" ref="AH32">SUMPRODUCT(計算_投入係数表_加工!$D169:$DS169, 生産額_中分類, IF(列分類振分=AH$3, 1, 0))/SUMPRODUCT(生産額_中分類, IF(列分類振分=AH$3, 1, 0))</f>
        <v>#DIV/0!</v>
      </c>
      <c r="AI32" s="194" t="e">
        <f t="array" ref="AI32">SUMPRODUCT(計算_投入係数表_加工!$D169:$DS169, 生産額_中分類, IF(列分類振分=AI$3, 1, 0))/SUMPRODUCT(生産額_中分類, IF(列分類振分=AI$3, 1, 0))</f>
        <v>#DIV/0!</v>
      </c>
      <c r="AJ32" s="194" t="e">
        <f t="array" ref="AJ32">SUMPRODUCT(計算_投入係数表_加工!$D169:$DS169, 生産額_中分類, IF(列分類振分=AJ$3, 1, 0))/SUMPRODUCT(生産額_中分類, IF(列分類振分=AJ$3, 1, 0))</f>
        <v>#DIV/0!</v>
      </c>
      <c r="AK32" s="194" t="e">
        <f t="array" ref="AK32">SUMPRODUCT(計算_投入係数表_加工!$D169:$DS169, 生産額_中分類, IF(列分類振分=AK$3, 1, 0))/SUMPRODUCT(生産額_中分類, IF(列分類振分=AK$3, 1, 0))</f>
        <v>#DIV/0!</v>
      </c>
      <c r="AL32" s="194" t="e">
        <f t="array" ref="AL32">SUMPRODUCT(計算_投入係数表_加工!$D169:$DS169, 生産額_中分類, IF(列分類振分=AL$3, 1, 0))/SUMPRODUCT(生産額_中分類, IF(列分類振分=AL$3, 1, 0))</f>
        <v>#DIV/0!</v>
      </c>
      <c r="AM32" s="194" t="e">
        <f t="array" ref="AM32">SUMPRODUCT(計算_投入係数表_加工!$D169:$DS169, 生産額_中分類, IF(列分類振分=AM$3, 1, 0))/SUMPRODUCT(生産額_中分類, IF(列分類振分=AM$3, 1, 0))</f>
        <v>#DIV/0!</v>
      </c>
      <c r="AN32" s="194" t="e">
        <f t="array" ref="AN32">SUMPRODUCT(計算_投入係数表_加工!$D169:$DS169, 生産額_中分類, IF(列分類振分=AN$3, 1, 0))/SUMPRODUCT(生産額_中分類, IF(列分類振分=AN$3, 1, 0))</f>
        <v>#DIV/0!</v>
      </c>
      <c r="AO32" s="194" t="e">
        <f t="array" ref="AO32">SUMPRODUCT(計算_投入係数表_加工!$D169:$DS169, 生産額_中分類, IF(列分類振分=AO$3, 1, 0))/SUMPRODUCT(生産額_中分類, IF(列分類振分=AO$3, 1, 0))</f>
        <v>#DIV/0!</v>
      </c>
      <c r="AP32" s="194" t="e">
        <f t="array" ref="AP32">SUMPRODUCT(計算_投入係数表_加工!$D169:$DS169, 生産額_中分類, IF(列分類振分=AP$3, 1, 0))/SUMPRODUCT(生産額_中分類, IF(列分類振分=AP$3, 1, 0))</f>
        <v>#DIV/0!</v>
      </c>
      <c r="AQ32" s="194" t="e">
        <f t="array" ref="AQ32">SUMPRODUCT(計算_投入係数表_加工!$D169:$DS169, 生産額_中分類, IF(列分類振分=AQ$3, 1, 0))/SUMPRODUCT(生産額_中分類, IF(列分類振分=AQ$3, 1, 0))</f>
        <v>#DIV/0!</v>
      </c>
      <c r="AR32" s="194" t="e">
        <f t="array" ref="AR32">SUMPRODUCT(計算_投入係数表_加工!$D169:$DS169, 生産額_中分類, IF(列分類振分=AR$3, 1, 0))/SUMPRODUCT(生産額_中分類, IF(列分類振分=AR$3, 1, 0))</f>
        <v>#DIV/0!</v>
      </c>
      <c r="AS32" s="194" t="e">
        <f t="array" ref="AS32">SUMPRODUCT(計算_投入係数表_加工!$D169:$DS169, 生産額_中分類, IF(列分類振分=AS$3, 1, 0))/SUMPRODUCT(生産額_中分類, IF(列分類振分=AS$3, 1, 0))</f>
        <v>#DIV/0!</v>
      </c>
      <c r="AT32" s="194" t="e">
        <f t="array" ref="AT32">SUMPRODUCT(計算_投入係数表_加工!$D169:$DS169, 生産額_中分類, IF(列分類振分=AT$3, 1, 0))/SUMPRODUCT(生産額_中分類, IF(列分類振分=AT$3, 1, 0))</f>
        <v>#DIV/0!</v>
      </c>
      <c r="AU32" s="194" t="e">
        <f t="array" ref="AU32">SUMPRODUCT(計算_投入係数表_加工!$D169:$DS169, 生産額_中分類, IF(列分類振分=AU$3, 1, 0))/SUMPRODUCT(生産額_中分類, IF(列分類振分=AU$3, 1, 0))</f>
        <v>#DIV/0!</v>
      </c>
      <c r="AV32" s="194" t="e">
        <f t="array" ref="AV32">SUMPRODUCT(計算_投入係数表_加工!$D169:$DS169, 生産額_中分類, IF(列分類振分=AV$3, 1, 0))/SUMPRODUCT(生産額_中分類, IF(列分類振分=AV$3, 1, 0))</f>
        <v>#DIV/0!</v>
      </c>
      <c r="AW32" s="194" t="e">
        <f t="array" ref="AW32">SUMPRODUCT(計算_投入係数表_加工!$D169:$DS169, 生産額_中分類, IF(列分類振分=AW$3, 1, 0))/SUMPRODUCT(生産額_中分類, IF(列分類振分=AW$3, 1, 0))</f>
        <v>#DIV/0!</v>
      </c>
      <c r="AX32" s="194" t="e">
        <f t="array" ref="AX32">SUMPRODUCT(計算_投入係数表_加工!$D169:$DS169, 生産額_中分類, IF(列分類振分=AX$3, 1, 0))/SUMPRODUCT(生産額_中分類, IF(列分類振分=AX$3, 1, 0))</f>
        <v>#DIV/0!</v>
      </c>
      <c r="AY32" s="194" t="e">
        <f t="array" ref="AY32">SUMPRODUCT(計算_投入係数表_加工!$D169:$DS169, 生産額_中分類, IF(列分類振分=AY$3, 1, 0))/SUMPRODUCT(生産額_中分類, IF(列分類振分=AY$3, 1, 0))</f>
        <v>#DIV/0!</v>
      </c>
      <c r="AZ32" s="194" t="e">
        <f t="array" ref="AZ32">SUMPRODUCT(計算_投入係数表_加工!$D169:$DS169, 生産額_中分類, IF(列分類振分=AZ$3, 1, 0))/SUMPRODUCT(生産額_中分類, IF(列分類振分=AZ$3, 1, 0))</f>
        <v>#DIV/0!</v>
      </c>
      <c r="BA32" s="194" t="e">
        <f t="array" ref="BA32">SUMPRODUCT(計算_投入係数表_加工!$D169:$DS169, 生産額_中分類, IF(列分類振分=BA$3, 1, 0))/SUMPRODUCT(生産額_中分類, IF(列分類振分=BA$3, 1, 0))</f>
        <v>#DIV/0!</v>
      </c>
      <c r="BB32" s="194" t="e">
        <f t="array" ref="BB32">SUMPRODUCT(計算_投入係数表_加工!$D169:$DS169, 生産額_中分類, IF(列分類振分=BB$3, 1, 0))/SUMPRODUCT(生産額_中分類, IF(列分類振分=BB$3, 1, 0))</f>
        <v>#DIV/0!</v>
      </c>
      <c r="BC32" s="194" t="e">
        <f t="array" ref="BC32">SUMPRODUCT(計算_投入係数表_加工!$D169:$DS169, 生産額_中分類, IF(列分類振分=BC$3, 1, 0))/SUMPRODUCT(生産額_中分類, IF(列分類振分=BC$3, 1, 0))</f>
        <v>#DIV/0!</v>
      </c>
      <c r="BD32" s="194" t="e">
        <f t="array" ref="BD32">SUMPRODUCT(計算_投入係数表_加工!$D169:$DS169, 生産額_中分類, IF(列分類振分=BD$3, 1, 0))/SUMPRODUCT(生産額_中分類, IF(列分類振分=BD$3, 1, 0))</f>
        <v>#DIV/0!</v>
      </c>
      <c r="BE32" s="194" t="e">
        <f t="array" ref="BE32">SUMPRODUCT(計算_投入係数表_加工!$D169:$DS169, 生産額_中分類, IF(列分類振分=BE$3, 1, 0))/SUMPRODUCT(生産額_中分類, IF(列分類振分=BE$3, 1, 0))</f>
        <v>#DIV/0!</v>
      </c>
      <c r="BF32" s="194" t="e">
        <f t="array" ref="BF32">SUMPRODUCT(計算_投入係数表_加工!$D169:$DS169, 生産額_中分類, IF(列分類振分=BF$3, 1, 0))/SUMPRODUCT(生産額_中分類, IF(列分類振分=BF$3, 1, 0))</f>
        <v>#DIV/0!</v>
      </c>
      <c r="BG32" s="194" t="e">
        <f t="array" ref="BG32">SUMPRODUCT(計算_投入係数表_加工!$D169:$DS169, 生産額_中分類, IF(列分類振分=BG$3, 1, 0))/SUMPRODUCT(生産額_中分類, IF(列分類振分=BG$3, 1, 0))</f>
        <v>#DIV/0!</v>
      </c>
      <c r="BH32" s="194" t="e">
        <f t="array" ref="BH32">SUMPRODUCT(計算_投入係数表_加工!$D169:$DS169, 生産額_中分類, IF(列分類振分=BH$3, 1, 0))/SUMPRODUCT(生産額_中分類, IF(列分類振分=BH$3, 1, 0))</f>
        <v>#DIV/0!</v>
      </c>
      <c r="BI32" s="194" t="e">
        <f t="array" ref="BI32">SUMPRODUCT(計算_投入係数表_加工!$D169:$DS169, 生産額_中分類, IF(列分類振分=BI$3, 1, 0))/SUMPRODUCT(生産額_中分類, IF(列分類振分=BI$3, 1, 0))</f>
        <v>#DIV/0!</v>
      </c>
      <c r="BJ32" s="194" t="e">
        <f t="array" ref="BJ32">SUMPRODUCT(計算_投入係数表_加工!$D169:$DS169, 生産額_中分類, IF(列分類振分=BJ$3, 1, 0))/SUMPRODUCT(生産額_中分類, IF(列分類振分=BJ$3, 1, 0))</f>
        <v>#DIV/0!</v>
      </c>
      <c r="BK32" s="194" t="e">
        <f t="array" ref="BK32">SUMPRODUCT(計算_投入係数表_加工!$D169:$DS169, 生産額_中分類, IF(列分類振分=BK$3, 1, 0))/SUMPRODUCT(生産額_中分類, IF(列分類振分=BK$3, 1, 0))</f>
        <v>#DIV/0!</v>
      </c>
      <c r="BL32" s="194" t="e">
        <f t="array" ref="BL32">SUMPRODUCT(計算_投入係数表_加工!$D169:$DS169, 生産額_中分類, IF(列分類振分=BL$3, 1, 0))/SUMPRODUCT(生産額_中分類, IF(列分類振分=BL$3, 1, 0))</f>
        <v>#DIV/0!</v>
      </c>
      <c r="BM32" s="194" t="e">
        <f t="array" ref="BM32">SUMPRODUCT(計算_投入係数表_加工!$D169:$DS169, 生産額_中分類, IF(列分類振分=BM$3, 1, 0))/SUMPRODUCT(生産額_中分類, IF(列分類振分=BM$3, 1, 0))</f>
        <v>#DIV/0!</v>
      </c>
      <c r="BN32" s="194" t="e">
        <f t="array" ref="BN32">SUMPRODUCT(計算_投入係数表_加工!$D169:$DS169, 生産額_中分類, IF(列分類振分=BN$3, 1, 0))/SUMPRODUCT(生産額_中分類, IF(列分類振分=BN$3, 1, 0))</f>
        <v>#DIV/0!</v>
      </c>
      <c r="BO32" s="194" t="e">
        <f t="array" ref="BO32">SUMPRODUCT(計算_投入係数表_加工!$D169:$DS169, 生産額_中分類, IF(列分類振分=BO$3, 1, 0))/SUMPRODUCT(生産額_中分類, IF(列分類振分=BO$3, 1, 0))</f>
        <v>#DIV/0!</v>
      </c>
      <c r="BP32" s="194" t="e">
        <f t="array" ref="BP32">SUMPRODUCT(計算_投入係数表_加工!$D169:$DS169, 生産額_中分類, IF(列分類振分=BP$3, 1, 0))/SUMPRODUCT(生産額_中分類, IF(列分類振分=BP$3, 1, 0))</f>
        <v>#DIV/0!</v>
      </c>
      <c r="BQ32" s="194" t="e">
        <f t="array" ref="BQ32">SUMPRODUCT(計算_投入係数表_加工!$D169:$DS169, 生産額_中分類, IF(列分類振分=BQ$3, 1, 0))/SUMPRODUCT(生産額_中分類, IF(列分類振分=BQ$3, 1, 0))</f>
        <v>#DIV/0!</v>
      </c>
      <c r="BR32" s="194" t="e">
        <f t="array" ref="BR32">SUMPRODUCT(計算_投入係数表_加工!$D169:$DS169, 生産額_中分類, IF(列分類振分=BR$3, 1, 0))/SUMPRODUCT(生産額_中分類, IF(列分類振分=BR$3, 1, 0))</f>
        <v>#DIV/0!</v>
      </c>
      <c r="BS32" s="194" t="e">
        <f t="array" ref="BS32">SUMPRODUCT(計算_投入係数表_加工!$D169:$DS169, 生産額_中分類, IF(列分類振分=BS$3, 1, 0))/SUMPRODUCT(生産額_中分類, IF(列分類振分=BS$3, 1, 0))</f>
        <v>#DIV/0!</v>
      </c>
      <c r="BT32" s="194" t="e">
        <f t="array" ref="BT32">SUMPRODUCT(計算_投入係数表_加工!$D169:$DS169, 生産額_中分類, IF(列分類振分=BT$3, 1, 0))/SUMPRODUCT(生産額_中分類, IF(列分類振分=BT$3, 1, 0))</f>
        <v>#DIV/0!</v>
      </c>
      <c r="BU32" s="194" t="e">
        <f t="array" ref="BU32">SUMPRODUCT(計算_投入係数表_加工!$D169:$DS169, 生産額_中分類, IF(列分類振分=BU$3, 1, 0))/SUMPRODUCT(生産額_中分類, IF(列分類振分=BU$3, 1, 0))</f>
        <v>#DIV/0!</v>
      </c>
      <c r="BV32" s="194" t="e">
        <f t="array" ref="BV32">SUMPRODUCT(計算_投入係数表_加工!$D169:$DS169, 生産額_中分類, IF(列分類振分=BV$3, 1, 0))/SUMPRODUCT(生産額_中分類, IF(列分類振分=BV$3, 1, 0))</f>
        <v>#DIV/0!</v>
      </c>
      <c r="BW32" s="194" t="e">
        <f t="array" ref="BW32">SUMPRODUCT(計算_投入係数表_加工!$D169:$DS169, 生産額_中分類, IF(列分類振分=BW$3, 1, 0))/SUMPRODUCT(生産額_中分類, IF(列分類振分=BW$3, 1, 0))</f>
        <v>#DIV/0!</v>
      </c>
      <c r="BX32" s="194" t="e">
        <f t="array" ref="BX32">SUMPRODUCT(計算_投入係数表_加工!$D169:$DS169, 生産額_中分類, IF(列分類振分=BX$3, 1, 0))/SUMPRODUCT(生産額_中分類, IF(列分類振分=BX$3, 1, 0))</f>
        <v>#DIV/0!</v>
      </c>
      <c r="BY32" s="194" t="e">
        <f t="array" ref="BY32">SUMPRODUCT(計算_投入係数表_加工!$D169:$DS169, 生産額_中分類, IF(列分類振分=BY$3, 1, 0))/SUMPRODUCT(生産額_中分類, IF(列分類振分=BY$3, 1, 0))</f>
        <v>#DIV/0!</v>
      </c>
      <c r="BZ32" s="194" t="e">
        <f t="array" ref="BZ32">SUMPRODUCT(計算_投入係数表_加工!$D169:$DS169, 生産額_中分類, IF(列分類振分=BZ$3, 1, 0))/SUMPRODUCT(生産額_中分類, IF(列分類振分=BZ$3, 1, 0))</f>
        <v>#DIV/0!</v>
      </c>
      <c r="CA32" s="194" t="e">
        <f t="array" ref="CA32">SUMPRODUCT(計算_投入係数表_加工!$D169:$DS169, 生産額_中分類, IF(列分類振分=CA$3, 1, 0))/SUMPRODUCT(生産額_中分類, IF(列分類振分=CA$3, 1, 0))</f>
        <v>#DIV/0!</v>
      </c>
      <c r="CB32" s="194" t="e">
        <f t="array" ref="CB32">SUMPRODUCT(計算_投入係数表_加工!$D169:$DS169, 生産額_中分類, IF(列分類振分=CB$3, 1, 0))/SUMPRODUCT(生産額_中分類, IF(列分類振分=CB$3, 1, 0))</f>
        <v>#DIV/0!</v>
      </c>
      <c r="CC32" s="194" t="e">
        <f t="array" ref="CC32">SUMPRODUCT(計算_投入係数表_加工!$D169:$DS169, 生産額_中分類, IF(列分類振分=CC$3, 1, 0))/SUMPRODUCT(生産額_中分類, IF(列分類振分=CC$3, 1, 0))</f>
        <v>#DIV/0!</v>
      </c>
      <c r="CD32" s="194" t="e">
        <f t="array" ref="CD32">SUMPRODUCT(計算_投入係数表_加工!$D169:$DS169, 生産額_中分類, IF(列分類振分=CD$3, 1, 0))/SUMPRODUCT(生産額_中分類, IF(列分類振分=CD$3, 1, 0))</f>
        <v>#DIV/0!</v>
      </c>
      <c r="CE32" s="194" t="e">
        <f t="array" ref="CE32">SUMPRODUCT(計算_投入係数表_加工!$D169:$DS169, 生産額_中分類, IF(列分類振分=CE$3, 1, 0))/SUMPRODUCT(生産額_中分類, IF(列分類振分=CE$3, 1, 0))</f>
        <v>#DIV/0!</v>
      </c>
      <c r="CF32" s="194" t="e">
        <f t="array" ref="CF32">SUMPRODUCT(計算_投入係数表_加工!$D169:$DS169, 生産額_中分類, IF(列分類振分=CF$3, 1, 0))/SUMPRODUCT(生産額_中分類, IF(列分類振分=CF$3, 1, 0))</f>
        <v>#DIV/0!</v>
      </c>
      <c r="CG32" s="194" t="e">
        <f t="array" ref="CG32">SUMPRODUCT(計算_投入係数表_加工!$D169:$DS169, 生産額_中分類, IF(列分類振分=CG$3, 1, 0))/SUMPRODUCT(生産額_中分類, IF(列分類振分=CG$3, 1, 0))</f>
        <v>#DIV/0!</v>
      </c>
      <c r="CH32" s="194" t="e">
        <f t="array" ref="CH32">SUMPRODUCT(計算_投入係数表_加工!$D169:$DS169, 生産額_中分類, IF(列分類振分=CH$3, 1, 0))/SUMPRODUCT(生産額_中分類, IF(列分類振分=CH$3, 1, 0))</f>
        <v>#DIV/0!</v>
      </c>
      <c r="CI32" s="194" t="e">
        <f t="array" ref="CI32">SUMPRODUCT(計算_投入係数表_加工!$D169:$DS169, 生産額_中分類, IF(列分類振分=CI$3, 1, 0))/SUMPRODUCT(生産額_中分類, IF(列分類振分=CI$3, 1, 0))</f>
        <v>#DIV/0!</v>
      </c>
      <c r="CJ32" s="194" t="e">
        <f t="array" ref="CJ32">SUMPRODUCT(計算_投入係数表_加工!$D169:$DS169, 生産額_中分類, IF(列分類振分=CJ$3, 1, 0))/SUMPRODUCT(生産額_中分類, IF(列分類振分=CJ$3, 1, 0))</f>
        <v>#DIV/0!</v>
      </c>
      <c r="CK32" s="194" t="e">
        <f t="array" ref="CK32">SUMPRODUCT(計算_投入係数表_加工!$D169:$DS169, 生産額_中分類, IF(列分類振分=CK$3, 1, 0))/SUMPRODUCT(生産額_中分類, IF(列分類振分=CK$3, 1, 0))</f>
        <v>#DIV/0!</v>
      </c>
      <c r="CL32" s="194" t="e">
        <f t="array" ref="CL32">SUMPRODUCT(計算_投入係数表_加工!$D169:$DS169, 生産額_中分類, IF(列分類振分=CL$3, 1, 0))/SUMPRODUCT(生産額_中分類, IF(列分類振分=CL$3, 1, 0))</f>
        <v>#DIV/0!</v>
      </c>
      <c r="CM32" s="194" t="e">
        <f t="array" ref="CM32">SUMPRODUCT(計算_投入係数表_加工!$D169:$DS169, 生産額_中分類, IF(列分類振分=CM$3, 1, 0))/SUMPRODUCT(生産額_中分類, IF(列分類振分=CM$3, 1, 0))</f>
        <v>#DIV/0!</v>
      </c>
      <c r="CN32" s="194" t="e">
        <f t="array" ref="CN32">SUMPRODUCT(計算_投入係数表_加工!$D169:$DS169, 生産額_中分類, IF(列分類振分=CN$3, 1, 0))/SUMPRODUCT(生産額_中分類, IF(列分類振分=CN$3, 1, 0))</f>
        <v>#DIV/0!</v>
      </c>
      <c r="CO32" s="194" t="e">
        <f t="array" ref="CO32">SUMPRODUCT(計算_投入係数表_加工!$D169:$DS169, 生産額_中分類, IF(列分類振分=CO$3, 1, 0))/SUMPRODUCT(生産額_中分類, IF(列分類振分=CO$3, 1, 0))</f>
        <v>#DIV/0!</v>
      </c>
      <c r="CP32" s="194" t="e">
        <f t="array" ref="CP32">SUMPRODUCT(計算_投入係数表_加工!$D169:$DS169, 生産額_中分類, IF(列分類振分=CP$3, 1, 0))/SUMPRODUCT(生産額_中分類, IF(列分類振分=CP$3, 1, 0))</f>
        <v>#DIV/0!</v>
      </c>
      <c r="CQ32" s="194" t="e">
        <f t="array" ref="CQ32">SUMPRODUCT(計算_投入係数表_加工!$D169:$DS169, 生産額_中分類, IF(列分類振分=CQ$3, 1, 0))/SUMPRODUCT(生産額_中分類, IF(列分類振分=CQ$3, 1, 0))</f>
        <v>#DIV/0!</v>
      </c>
      <c r="CR32" s="194" t="e">
        <f t="array" ref="CR32">SUMPRODUCT(計算_投入係数表_加工!$D169:$DS169, 生産額_中分類, IF(列分類振分=CR$3, 1, 0))/SUMPRODUCT(生産額_中分類, IF(列分類振分=CR$3, 1, 0))</f>
        <v>#DIV/0!</v>
      </c>
      <c r="CS32" s="194" t="e">
        <f t="array" ref="CS32">SUMPRODUCT(計算_投入係数表_加工!$D169:$DS169, 生産額_中分類, IF(列分類振分=CS$3, 1, 0))/SUMPRODUCT(生産額_中分類, IF(列分類振分=CS$3, 1, 0))</f>
        <v>#DIV/0!</v>
      </c>
      <c r="CT32" s="194" t="e">
        <f t="array" ref="CT32">SUMPRODUCT(計算_投入係数表_加工!$D169:$DS169, 生産額_中分類, IF(列分類振分=CT$3, 1, 0))/SUMPRODUCT(生産額_中分類, IF(列分類振分=CT$3, 1, 0))</f>
        <v>#DIV/0!</v>
      </c>
      <c r="CU32" s="194" t="e">
        <f t="array" ref="CU32">SUMPRODUCT(計算_投入係数表_加工!$D169:$DS169, 生産額_中分類, IF(列分類振分=CU$3, 1, 0))/SUMPRODUCT(生産額_中分類, IF(列分類振分=CU$3, 1, 0))</f>
        <v>#DIV/0!</v>
      </c>
      <c r="CV32" s="194" t="e">
        <f t="array" ref="CV32">SUMPRODUCT(計算_投入係数表_加工!$D169:$DS169, 生産額_中分類, IF(列分類振分=CV$3, 1, 0))/SUMPRODUCT(生産額_中分類, IF(列分類振分=CV$3, 1, 0))</f>
        <v>#DIV/0!</v>
      </c>
      <c r="CW32" s="194" t="e">
        <f t="array" ref="CW32">SUMPRODUCT(計算_投入係数表_加工!$D169:$DS169, 生産額_中分類, IF(列分類振分=CW$3, 1, 0))/SUMPRODUCT(生産額_中分類, IF(列分類振分=CW$3, 1, 0))</f>
        <v>#DIV/0!</v>
      </c>
      <c r="CX32" s="194" t="e">
        <f t="array" ref="CX32">SUMPRODUCT(計算_投入係数表_加工!$D169:$DS169, 生産額_中分類, IF(列分類振分=CX$3, 1, 0))/SUMPRODUCT(生産額_中分類, IF(列分類振分=CX$3, 1, 0))</f>
        <v>#DIV/0!</v>
      </c>
      <c r="CY32" s="194" t="e">
        <f t="array" ref="CY32">SUMPRODUCT(計算_投入係数表_加工!$D169:$DS169, 生産額_中分類, IF(列分類振分=CY$3, 1, 0))/SUMPRODUCT(生産額_中分類, IF(列分類振分=CY$3, 1, 0))</f>
        <v>#DIV/0!</v>
      </c>
      <c r="CZ32" s="194" t="e">
        <f t="array" ref="CZ32">SUMPRODUCT(計算_投入係数表_加工!$D169:$DS169, 生産額_中分類, IF(列分類振分=CZ$3, 1, 0))/SUMPRODUCT(生産額_中分類, IF(列分類振分=CZ$3, 1, 0))</f>
        <v>#DIV/0!</v>
      </c>
      <c r="DA32" s="194" t="e">
        <f t="array" ref="DA32">SUMPRODUCT(計算_投入係数表_加工!$D169:$DS169, 生産額_中分類, IF(列分類振分=DA$3, 1, 0))/SUMPRODUCT(生産額_中分類, IF(列分類振分=DA$3, 1, 0))</f>
        <v>#DIV/0!</v>
      </c>
      <c r="DB32" s="194" t="e">
        <f t="array" ref="DB32">SUMPRODUCT(計算_投入係数表_加工!$D169:$DS169, 生産額_中分類, IF(列分類振分=DB$3, 1, 0))/SUMPRODUCT(生産額_中分類, IF(列分類振分=DB$3, 1, 0))</f>
        <v>#DIV/0!</v>
      </c>
      <c r="DC32" s="194" t="e">
        <f t="array" ref="DC32">SUMPRODUCT(計算_投入係数表_加工!$D169:$DS169, 生産額_中分類, IF(列分類振分=DC$3, 1, 0))/SUMPRODUCT(生産額_中分類, IF(列分類振分=DC$3, 1, 0))</f>
        <v>#DIV/0!</v>
      </c>
      <c r="DD32" s="194" t="e">
        <f t="array" ref="DD32">SUMPRODUCT(計算_投入係数表_加工!$D169:$DS169, 生産額_中分類, IF(列分類振分=DD$3, 1, 0))/SUMPRODUCT(生産額_中分類, IF(列分類振分=DD$3, 1, 0))</f>
        <v>#DIV/0!</v>
      </c>
      <c r="DE32" s="194" t="e">
        <f t="array" ref="DE32">SUMPRODUCT(計算_投入係数表_加工!$D169:$DS169, 生産額_中分類, IF(列分類振分=DE$3, 1, 0))/SUMPRODUCT(生産額_中分類, IF(列分類振分=DE$3, 1, 0))</f>
        <v>#DIV/0!</v>
      </c>
      <c r="DF32" s="194" t="e">
        <f t="array" ref="DF32">SUMPRODUCT(計算_投入係数表_加工!$D169:$DS169, 生産額_中分類, IF(列分類振分=DF$3, 1, 0))/SUMPRODUCT(生産額_中分類, IF(列分類振分=DF$3, 1, 0))</f>
        <v>#DIV/0!</v>
      </c>
      <c r="DG32" s="194" t="e">
        <f t="array" ref="DG32">SUMPRODUCT(計算_投入係数表_加工!$D169:$DS169, 生産額_中分類, IF(列分類振分=DG$3, 1, 0))/SUMPRODUCT(生産額_中分類, IF(列分類振分=DG$3, 1, 0))</f>
        <v>#DIV/0!</v>
      </c>
      <c r="DH32" s="194" t="e">
        <f t="array" ref="DH32">SUMPRODUCT(計算_投入係数表_加工!$D169:$DS169, 生産額_中分類, IF(列分類振分=DH$3, 1, 0))/SUMPRODUCT(生産額_中分類, IF(列分類振分=DH$3, 1, 0))</f>
        <v>#DIV/0!</v>
      </c>
      <c r="DI32" s="194" t="e">
        <f t="array" ref="DI32">SUMPRODUCT(計算_投入係数表_加工!$D169:$DS169, 生産額_中分類, IF(列分類振分=DI$3, 1, 0))/SUMPRODUCT(生産額_中分類, IF(列分類振分=DI$3, 1, 0))</f>
        <v>#DIV/0!</v>
      </c>
      <c r="DJ32" s="194" t="e">
        <f t="array" ref="DJ32">SUMPRODUCT(計算_投入係数表_加工!$D169:$DS169, 生産額_中分類, IF(列分類振分=DJ$3, 1, 0))/SUMPRODUCT(生産額_中分類, IF(列分類振分=DJ$3, 1, 0))</f>
        <v>#DIV/0!</v>
      </c>
      <c r="DK32" s="194" t="e">
        <f t="array" ref="DK32">SUMPRODUCT(計算_投入係数表_加工!$D169:$DS169, 生産額_中分類, IF(列分類振分=DK$3, 1, 0))/SUMPRODUCT(生産額_中分類, IF(列分類振分=DK$3, 1, 0))</f>
        <v>#DIV/0!</v>
      </c>
      <c r="DL32" s="194" t="e">
        <f t="array" ref="DL32">SUMPRODUCT(計算_投入係数表_加工!$D169:$DS169, 生産額_中分類, IF(列分類振分=DL$3, 1, 0))/SUMPRODUCT(生産額_中分類, IF(列分類振分=DL$3, 1, 0))</f>
        <v>#DIV/0!</v>
      </c>
      <c r="DM32" s="194" t="e">
        <f t="array" ref="DM32">SUMPRODUCT(計算_投入係数表_加工!$D169:$DS169, 生産額_中分類, IF(列分類振分=DM$3, 1, 0))/SUMPRODUCT(生産額_中分類, IF(列分類振分=DM$3, 1, 0))</f>
        <v>#DIV/0!</v>
      </c>
      <c r="DN32" s="194" t="e">
        <f t="array" ref="DN32">SUMPRODUCT(計算_投入係数表_加工!$D169:$DS169, 生産額_中分類, IF(列分類振分=DN$3, 1, 0))/SUMPRODUCT(生産額_中分類, IF(列分類振分=DN$3, 1, 0))</f>
        <v>#DIV/0!</v>
      </c>
      <c r="DO32" s="194" t="e">
        <f t="array" ref="DO32">SUMPRODUCT(計算_投入係数表_加工!$D169:$DS169, 生産額_中分類, IF(列分類振分=DO$3, 1, 0))/SUMPRODUCT(生産額_中分類, IF(列分類振分=DO$3, 1, 0))</f>
        <v>#DIV/0!</v>
      </c>
      <c r="DP32" s="194" t="e">
        <f t="array" ref="DP32">SUMPRODUCT(計算_投入係数表_加工!$D169:$DS169, 生産額_中分類, IF(列分類振分=DP$3, 1, 0))/SUMPRODUCT(生産額_中分類, IF(列分類振分=DP$3, 1, 0))</f>
        <v>#DIV/0!</v>
      </c>
      <c r="DQ32" s="194" t="e">
        <f t="array" ref="DQ32">SUMPRODUCT(計算_投入係数表_加工!$D169:$DS169, 生産額_中分類, IF(列分類振分=DQ$3, 1, 0))/SUMPRODUCT(生産額_中分類, IF(列分類振分=DQ$3, 1, 0))</f>
        <v>#DIV/0!</v>
      </c>
      <c r="DR32" s="194" t="e">
        <f t="array" ref="DR32">SUMPRODUCT(計算_投入係数表_加工!$D169:$DS169, 生産額_中分類, IF(列分類振分=DR$3, 1, 0))/SUMPRODUCT(生産額_中分類, IF(列分類振分=DR$3, 1, 0))</f>
        <v>#DIV/0!</v>
      </c>
      <c r="DS32" s="194" t="e">
        <f t="array" ref="DS32">SUMPRODUCT(計算_投入係数表_加工!$D169:$DS169, 生産額_中分類, IF(列分類振分=DS$3, 1, 0))/SUMPRODUCT(生産額_中分類, IF(列分類振分=DS$3, 1, 0))</f>
        <v>#DIV/0!</v>
      </c>
      <c r="DT32" s="23">
        <f>SUMIF(振分, $C32, 計算_投入係数表_加工!DT$4:DT$123)</f>
        <v>0</v>
      </c>
    </row>
    <row r="33" spans="2:124" x14ac:dyDescent="0.25">
      <c r="B33" s="53">
        <v>30</v>
      </c>
      <c r="C33" s="198" t="str">
        <v>-</v>
      </c>
      <c r="D33" s="199">
        <f t="array" ref="D33">SUMPRODUCT(計算_投入係数表_加工!$D170:$DS170, 生産額_中分類, IF(列分類振分=D$3, 1, 0))/SUMPRODUCT(生産額_中分類, IF(列分類振分=D$3, 1, 0))</f>
        <v>0</v>
      </c>
      <c r="E33" s="200">
        <f t="array" ref="E33">SUMPRODUCT(計算_投入係数表_加工!$D170:$DS170, 生産額_中分類, IF(列分類振分=E$3, 1, 0))/SUMPRODUCT(生産額_中分類, IF(列分類振分=E$3, 1, 0))</f>
        <v>0</v>
      </c>
      <c r="F33" s="200">
        <f t="array" ref="F33">SUMPRODUCT(計算_投入係数表_加工!$D170:$DS170, 生産額_中分類, IF(列分類振分=F$3, 1, 0))/SUMPRODUCT(生産額_中分類, IF(列分類振分=F$3, 1, 0))</f>
        <v>0</v>
      </c>
      <c r="G33" s="200">
        <f t="array" ref="G33">SUMPRODUCT(計算_投入係数表_加工!$D170:$DS170, 生産額_中分類, IF(列分類振分=G$3, 1, 0))/SUMPRODUCT(生産額_中分類, IF(列分類振分=G$3, 1, 0))</f>
        <v>0</v>
      </c>
      <c r="H33" s="200">
        <f t="array" ref="H33">SUMPRODUCT(計算_投入係数表_加工!$D170:$DS170, 生産額_中分類, IF(列分類振分=H$3, 1, 0))/SUMPRODUCT(生産額_中分類, IF(列分類振分=H$3, 1, 0))</f>
        <v>0</v>
      </c>
      <c r="I33" s="200">
        <f t="array" ref="I33">SUMPRODUCT(計算_投入係数表_加工!$D170:$DS170, 生産額_中分類, IF(列分類振分=I$3, 1, 0))/SUMPRODUCT(生産額_中分類, IF(列分類振分=I$3, 1, 0))</f>
        <v>0</v>
      </c>
      <c r="J33" s="200">
        <f t="array" ref="J33">SUMPRODUCT(計算_投入係数表_加工!$D170:$DS170, 生産額_中分類, IF(列分類振分=J$3, 1, 0))/SUMPRODUCT(生産額_中分類, IF(列分類振分=J$3, 1, 0))</f>
        <v>0</v>
      </c>
      <c r="K33" s="200">
        <f t="array" ref="K33">SUMPRODUCT(計算_投入係数表_加工!$D170:$DS170, 生産額_中分類, IF(列分類振分=K$3, 1, 0))/SUMPRODUCT(生産額_中分類, IF(列分類振分=K$3, 1, 0))</f>
        <v>0</v>
      </c>
      <c r="L33" s="200">
        <f t="array" ref="L33">SUMPRODUCT(計算_投入係数表_加工!$D170:$DS170, 生産額_中分類, IF(列分類振分=L$3, 1, 0))/SUMPRODUCT(生産額_中分類, IF(列分類振分=L$3, 1, 0))</f>
        <v>0</v>
      </c>
      <c r="M33" s="200">
        <f t="array" ref="M33">SUMPRODUCT(計算_投入係数表_加工!$D170:$DS170, 生産額_中分類, IF(列分類振分=M$3, 1, 0))/SUMPRODUCT(生産額_中分類, IF(列分類振分=M$3, 1, 0))</f>
        <v>0</v>
      </c>
      <c r="N33" s="200">
        <f t="array" ref="N33">SUMPRODUCT(計算_投入係数表_加工!$D170:$DS170, 生産額_中分類, IF(列分類振分=N$3, 1, 0))/SUMPRODUCT(生産額_中分類, IF(列分類振分=N$3, 1, 0))</f>
        <v>0</v>
      </c>
      <c r="O33" s="200">
        <f t="array" ref="O33">SUMPRODUCT(計算_投入係数表_加工!$D170:$DS170, 生産額_中分類, IF(列分類振分=O$3, 1, 0))/SUMPRODUCT(生産額_中分類, IF(列分類振分=O$3, 1, 0))</f>
        <v>0</v>
      </c>
      <c r="P33" s="200">
        <f t="array" ref="P33">SUMPRODUCT(計算_投入係数表_加工!$D170:$DS170, 生産額_中分類, IF(列分類振分=P$3, 1, 0))/SUMPRODUCT(生産額_中分類, IF(列分類振分=P$3, 1, 0))</f>
        <v>0</v>
      </c>
      <c r="Q33" s="200" t="e">
        <f t="array" ref="Q33">SUMPRODUCT(計算_投入係数表_加工!$D170:$DS170, 生産額_中分類, IF(列分類振分=Q$3, 1, 0))/SUMPRODUCT(生産額_中分類, IF(列分類振分=Q$3, 1, 0))</f>
        <v>#DIV/0!</v>
      </c>
      <c r="R33" s="200" t="e">
        <f t="array" ref="R33">SUMPRODUCT(計算_投入係数表_加工!$D170:$DS170, 生産額_中分類, IF(列分類振分=R$3, 1, 0))/SUMPRODUCT(生産額_中分類, IF(列分類振分=R$3, 1, 0))</f>
        <v>#DIV/0!</v>
      </c>
      <c r="S33" s="200" t="e">
        <f t="array" ref="S33">SUMPRODUCT(計算_投入係数表_加工!$D170:$DS170, 生産額_中分類, IF(列分類振分=S$3, 1, 0))/SUMPRODUCT(生産額_中分類, IF(列分類振分=S$3, 1, 0))</f>
        <v>#DIV/0!</v>
      </c>
      <c r="T33" s="200" t="e">
        <f t="array" ref="T33">SUMPRODUCT(計算_投入係数表_加工!$D170:$DS170, 生産額_中分類, IF(列分類振分=T$3, 1, 0))/SUMPRODUCT(生産額_中分類, IF(列分類振分=T$3, 1, 0))</f>
        <v>#DIV/0!</v>
      </c>
      <c r="U33" s="200" t="e">
        <f t="array" ref="U33">SUMPRODUCT(計算_投入係数表_加工!$D170:$DS170, 生産額_中分類, IF(列分類振分=U$3, 1, 0))/SUMPRODUCT(生産額_中分類, IF(列分類振分=U$3, 1, 0))</f>
        <v>#DIV/0!</v>
      </c>
      <c r="V33" s="200" t="e">
        <f t="array" ref="V33">SUMPRODUCT(計算_投入係数表_加工!$D170:$DS170, 生産額_中分類, IF(列分類振分=V$3, 1, 0))/SUMPRODUCT(生産額_中分類, IF(列分類振分=V$3, 1, 0))</f>
        <v>#DIV/0!</v>
      </c>
      <c r="W33" s="200" t="e">
        <f t="array" ref="W33">SUMPRODUCT(計算_投入係数表_加工!$D170:$DS170, 生産額_中分類, IF(列分類振分=W$3, 1, 0))/SUMPRODUCT(生産額_中分類, IF(列分類振分=W$3, 1, 0))</f>
        <v>#DIV/0!</v>
      </c>
      <c r="X33" s="200" t="e">
        <f t="array" ref="X33">SUMPRODUCT(計算_投入係数表_加工!$D170:$DS170, 生産額_中分類, IF(列分類振分=X$3, 1, 0))/SUMPRODUCT(生産額_中分類, IF(列分類振分=X$3, 1, 0))</f>
        <v>#DIV/0!</v>
      </c>
      <c r="Y33" s="200" t="e">
        <f t="array" ref="Y33">SUMPRODUCT(計算_投入係数表_加工!$D170:$DS170, 生産額_中分類, IF(列分類振分=Y$3, 1, 0))/SUMPRODUCT(生産額_中分類, IF(列分類振分=Y$3, 1, 0))</f>
        <v>#DIV/0!</v>
      </c>
      <c r="Z33" s="200" t="e">
        <f t="array" ref="Z33">SUMPRODUCT(計算_投入係数表_加工!$D170:$DS170, 生産額_中分類, IF(列分類振分=Z$3, 1, 0))/SUMPRODUCT(生産額_中分類, IF(列分類振分=Z$3, 1, 0))</f>
        <v>#DIV/0!</v>
      </c>
      <c r="AA33" s="200" t="e">
        <f t="array" ref="AA33">SUMPRODUCT(計算_投入係数表_加工!$D170:$DS170, 生産額_中分類, IF(列分類振分=AA$3, 1, 0))/SUMPRODUCT(生産額_中分類, IF(列分類振分=AA$3, 1, 0))</f>
        <v>#DIV/0!</v>
      </c>
      <c r="AB33" s="200" t="e">
        <f t="array" ref="AB33">SUMPRODUCT(計算_投入係数表_加工!$D170:$DS170, 生産額_中分類, IF(列分類振分=AB$3, 1, 0))/SUMPRODUCT(生産額_中分類, IF(列分類振分=AB$3, 1, 0))</f>
        <v>#DIV/0!</v>
      </c>
      <c r="AC33" s="200" t="e">
        <f t="array" ref="AC33">SUMPRODUCT(計算_投入係数表_加工!$D170:$DS170, 生産額_中分類, IF(列分類振分=AC$3, 1, 0))/SUMPRODUCT(生産額_中分類, IF(列分類振分=AC$3, 1, 0))</f>
        <v>#DIV/0!</v>
      </c>
      <c r="AD33" s="200" t="e">
        <f t="array" ref="AD33">SUMPRODUCT(計算_投入係数表_加工!$D170:$DS170, 生産額_中分類, IF(列分類振分=AD$3, 1, 0))/SUMPRODUCT(生産額_中分類, IF(列分類振分=AD$3, 1, 0))</f>
        <v>#DIV/0!</v>
      </c>
      <c r="AE33" s="200" t="e">
        <f t="array" ref="AE33">SUMPRODUCT(計算_投入係数表_加工!$D170:$DS170, 生産額_中分類, IF(列分類振分=AE$3, 1, 0))/SUMPRODUCT(生産額_中分類, IF(列分類振分=AE$3, 1, 0))</f>
        <v>#DIV/0!</v>
      </c>
      <c r="AF33" s="200" t="e">
        <f t="array" ref="AF33">SUMPRODUCT(計算_投入係数表_加工!$D170:$DS170, 生産額_中分類, IF(列分類振分=AF$3, 1, 0))/SUMPRODUCT(生産額_中分類, IF(列分類振分=AF$3, 1, 0))</f>
        <v>#DIV/0!</v>
      </c>
      <c r="AG33" s="200" t="e">
        <f t="array" ref="AG33">SUMPRODUCT(計算_投入係数表_加工!$D170:$DS170, 生産額_中分類, IF(列分類振分=AG$3, 1, 0))/SUMPRODUCT(生産額_中分類, IF(列分類振分=AG$3, 1, 0))</f>
        <v>#DIV/0!</v>
      </c>
      <c r="AH33" s="200" t="e">
        <f t="array" ref="AH33">SUMPRODUCT(計算_投入係数表_加工!$D170:$DS170, 生産額_中分類, IF(列分類振分=AH$3, 1, 0))/SUMPRODUCT(生産額_中分類, IF(列分類振分=AH$3, 1, 0))</f>
        <v>#DIV/0!</v>
      </c>
      <c r="AI33" s="200" t="e">
        <f t="array" ref="AI33">SUMPRODUCT(計算_投入係数表_加工!$D170:$DS170, 生産額_中分類, IF(列分類振分=AI$3, 1, 0))/SUMPRODUCT(生産額_中分類, IF(列分類振分=AI$3, 1, 0))</f>
        <v>#DIV/0!</v>
      </c>
      <c r="AJ33" s="200" t="e">
        <f t="array" ref="AJ33">SUMPRODUCT(計算_投入係数表_加工!$D170:$DS170, 生産額_中分類, IF(列分類振分=AJ$3, 1, 0))/SUMPRODUCT(生産額_中分類, IF(列分類振分=AJ$3, 1, 0))</f>
        <v>#DIV/0!</v>
      </c>
      <c r="AK33" s="200" t="e">
        <f t="array" ref="AK33">SUMPRODUCT(計算_投入係数表_加工!$D170:$DS170, 生産額_中分類, IF(列分類振分=AK$3, 1, 0))/SUMPRODUCT(生産額_中分類, IF(列分類振分=AK$3, 1, 0))</f>
        <v>#DIV/0!</v>
      </c>
      <c r="AL33" s="200" t="e">
        <f t="array" ref="AL33">SUMPRODUCT(計算_投入係数表_加工!$D170:$DS170, 生産額_中分類, IF(列分類振分=AL$3, 1, 0))/SUMPRODUCT(生産額_中分類, IF(列分類振分=AL$3, 1, 0))</f>
        <v>#DIV/0!</v>
      </c>
      <c r="AM33" s="200" t="e">
        <f t="array" ref="AM33">SUMPRODUCT(計算_投入係数表_加工!$D170:$DS170, 生産額_中分類, IF(列分類振分=AM$3, 1, 0))/SUMPRODUCT(生産額_中分類, IF(列分類振分=AM$3, 1, 0))</f>
        <v>#DIV/0!</v>
      </c>
      <c r="AN33" s="200" t="e">
        <f t="array" ref="AN33">SUMPRODUCT(計算_投入係数表_加工!$D170:$DS170, 生産額_中分類, IF(列分類振分=AN$3, 1, 0))/SUMPRODUCT(生産額_中分類, IF(列分類振分=AN$3, 1, 0))</f>
        <v>#DIV/0!</v>
      </c>
      <c r="AO33" s="200" t="e">
        <f t="array" ref="AO33">SUMPRODUCT(計算_投入係数表_加工!$D170:$DS170, 生産額_中分類, IF(列分類振分=AO$3, 1, 0))/SUMPRODUCT(生産額_中分類, IF(列分類振分=AO$3, 1, 0))</f>
        <v>#DIV/0!</v>
      </c>
      <c r="AP33" s="200" t="e">
        <f t="array" ref="AP33">SUMPRODUCT(計算_投入係数表_加工!$D170:$DS170, 生産額_中分類, IF(列分類振分=AP$3, 1, 0))/SUMPRODUCT(生産額_中分類, IF(列分類振分=AP$3, 1, 0))</f>
        <v>#DIV/0!</v>
      </c>
      <c r="AQ33" s="200" t="e">
        <f t="array" ref="AQ33">SUMPRODUCT(計算_投入係数表_加工!$D170:$DS170, 生産額_中分類, IF(列分類振分=AQ$3, 1, 0))/SUMPRODUCT(生産額_中分類, IF(列分類振分=AQ$3, 1, 0))</f>
        <v>#DIV/0!</v>
      </c>
      <c r="AR33" s="200" t="e">
        <f t="array" ref="AR33">SUMPRODUCT(計算_投入係数表_加工!$D170:$DS170, 生産額_中分類, IF(列分類振分=AR$3, 1, 0))/SUMPRODUCT(生産額_中分類, IF(列分類振分=AR$3, 1, 0))</f>
        <v>#DIV/0!</v>
      </c>
      <c r="AS33" s="200" t="e">
        <f t="array" ref="AS33">SUMPRODUCT(計算_投入係数表_加工!$D170:$DS170, 生産額_中分類, IF(列分類振分=AS$3, 1, 0))/SUMPRODUCT(生産額_中分類, IF(列分類振分=AS$3, 1, 0))</f>
        <v>#DIV/0!</v>
      </c>
      <c r="AT33" s="200" t="e">
        <f t="array" ref="AT33">SUMPRODUCT(計算_投入係数表_加工!$D170:$DS170, 生産額_中分類, IF(列分類振分=AT$3, 1, 0))/SUMPRODUCT(生産額_中分類, IF(列分類振分=AT$3, 1, 0))</f>
        <v>#DIV/0!</v>
      </c>
      <c r="AU33" s="200" t="e">
        <f t="array" ref="AU33">SUMPRODUCT(計算_投入係数表_加工!$D170:$DS170, 生産額_中分類, IF(列分類振分=AU$3, 1, 0))/SUMPRODUCT(生産額_中分類, IF(列分類振分=AU$3, 1, 0))</f>
        <v>#DIV/0!</v>
      </c>
      <c r="AV33" s="200" t="e">
        <f t="array" ref="AV33">SUMPRODUCT(計算_投入係数表_加工!$D170:$DS170, 生産額_中分類, IF(列分類振分=AV$3, 1, 0))/SUMPRODUCT(生産額_中分類, IF(列分類振分=AV$3, 1, 0))</f>
        <v>#DIV/0!</v>
      </c>
      <c r="AW33" s="200" t="e">
        <f t="array" ref="AW33">SUMPRODUCT(計算_投入係数表_加工!$D170:$DS170, 生産額_中分類, IF(列分類振分=AW$3, 1, 0))/SUMPRODUCT(生産額_中分類, IF(列分類振分=AW$3, 1, 0))</f>
        <v>#DIV/0!</v>
      </c>
      <c r="AX33" s="200" t="e">
        <f t="array" ref="AX33">SUMPRODUCT(計算_投入係数表_加工!$D170:$DS170, 生産額_中分類, IF(列分類振分=AX$3, 1, 0))/SUMPRODUCT(生産額_中分類, IF(列分類振分=AX$3, 1, 0))</f>
        <v>#DIV/0!</v>
      </c>
      <c r="AY33" s="200" t="e">
        <f t="array" ref="AY33">SUMPRODUCT(計算_投入係数表_加工!$D170:$DS170, 生産額_中分類, IF(列分類振分=AY$3, 1, 0))/SUMPRODUCT(生産額_中分類, IF(列分類振分=AY$3, 1, 0))</f>
        <v>#DIV/0!</v>
      </c>
      <c r="AZ33" s="200" t="e">
        <f t="array" ref="AZ33">SUMPRODUCT(計算_投入係数表_加工!$D170:$DS170, 生産額_中分類, IF(列分類振分=AZ$3, 1, 0))/SUMPRODUCT(生産額_中分類, IF(列分類振分=AZ$3, 1, 0))</f>
        <v>#DIV/0!</v>
      </c>
      <c r="BA33" s="200" t="e">
        <f t="array" ref="BA33">SUMPRODUCT(計算_投入係数表_加工!$D170:$DS170, 生産額_中分類, IF(列分類振分=BA$3, 1, 0))/SUMPRODUCT(生産額_中分類, IF(列分類振分=BA$3, 1, 0))</f>
        <v>#DIV/0!</v>
      </c>
      <c r="BB33" s="200" t="e">
        <f t="array" ref="BB33">SUMPRODUCT(計算_投入係数表_加工!$D170:$DS170, 生産額_中分類, IF(列分類振分=BB$3, 1, 0))/SUMPRODUCT(生産額_中分類, IF(列分類振分=BB$3, 1, 0))</f>
        <v>#DIV/0!</v>
      </c>
      <c r="BC33" s="200" t="e">
        <f t="array" ref="BC33">SUMPRODUCT(計算_投入係数表_加工!$D170:$DS170, 生産額_中分類, IF(列分類振分=BC$3, 1, 0))/SUMPRODUCT(生産額_中分類, IF(列分類振分=BC$3, 1, 0))</f>
        <v>#DIV/0!</v>
      </c>
      <c r="BD33" s="200" t="e">
        <f t="array" ref="BD33">SUMPRODUCT(計算_投入係数表_加工!$D170:$DS170, 生産額_中分類, IF(列分類振分=BD$3, 1, 0))/SUMPRODUCT(生産額_中分類, IF(列分類振分=BD$3, 1, 0))</f>
        <v>#DIV/0!</v>
      </c>
      <c r="BE33" s="200" t="e">
        <f t="array" ref="BE33">SUMPRODUCT(計算_投入係数表_加工!$D170:$DS170, 生産額_中分類, IF(列分類振分=BE$3, 1, 0))/SUMPRODUCT(生産額_中分類, IF(列分類振分=BE$3, 1, 0))</f>
        <v>#DIV/0!</v>
      </c>
      <c r="BF33" s="200" t="e">
        <f t="array" ref="BF33">SUMPRODUCT(計算_投入係数表_加工!$D170:$DS170, 生産額_中分類, IF(列分類振分=BF$3, 1, 0))/SUMPRODUCT(生産額_中分類, IF(列分類振分=BF$3, 1, 0))</f>
        <v>#DIV/0!</v>
      </c>
      <c r="BG33" s="200" t="e">
        <f t="array" ref="BG33">SUMPRODUCT(計算_投入係数表_加工!$D170:$DS170, 生産額_中分類, IF(列分類振分=BG$3, 1, 0))/SUMPRODUCT(生産額_中分類, IF(列分類振分=BG$3, 1, 0))</f>
        <v>#DIV/0!</v>
      </c>
      <c r="BH33" s="200" t="e">
        <f t="array" ref="BH33">SUMPRODUCT(計算_投入係数表_加工!$D170:$DS170, 生産額_中分類, IF(列分類振分=BH$3, 1, 0))/SUMPRODUCT(生産額_中分類, IF(列分類振分=BH$3, 1, 0))</f>
        <v>#DIV/0!</v>
      </c>
      <c r="BI33" s="200" t="e">
        <f t="array" ref="BI33">SUMPRODUCT(計算_投入係数表_加工!$D170:$DS170, 生産額_中分類, IF(列分類振分=BI$3, 1, 0))/SUMPRODUCT(生産額_中分類, IF(列分類振分=BI$3, 1, 0))</f>
        <v>#DIV/0!</v>
      </c>
      <c r="BJ33" s="200" t="e">
        <f t="array" ref="BJ33">SUMPRODUCT(計算_投入係数表_加工!$D170:$DS170, 生産額_中分類, IF(列分類振分=BJ$3, 1, 0))/SUMPRODUCT(生産額_中分類, IF(列分類振分=BJ$3, 1, 0))</f>
        <v>#DIV/0!</v>
      </c>
      <c r="BK33" s="200" t="e">
        <f t="array" ref="BK33">SUMPRODUCT(計算_投入係数表_加工!$D170:$DS170, 生産額_中分類, IF(列分類振分=BK$3, 1, 0))/SUMPRODUCT(生産額_中分類, IF(列分類振分=BK$3, 1, 0))</f>
        <v>#DIV/0!</v>
      </c>
      <c r="BL33" s="200" t="e">
        <f t="array" ref="BL33">SUMPRODUCT(計算_投入係数表_加工!$D170:$DS170, 生産額_中分類, IF(列分類振分=BL$3, 1, 0))/SUMPRODUCT(生産額_中分類, IF(列分類振分=BL$3, 1, 0))</f>
        <v>#DIV/0!</v>
      </c>
      <c r="BM33" s="200" t="e">
        <f t="array" ref="BM33">SUMPRODUCT(計算_投入係数表_加工!$D170:$DS170, 生産額_中分類, IF(列分類振分=BM$3, 1, 0))/SUMPRODUCT(生産額_中分類, IF(列分類振分=BM$3, 1, 0))</f>
        <v>#DIV/0!</v>
      </c>
      <c r="BN33" s="200" t="e">
        <f t="array" ref="BN33">SUMPRODUCT(計算_投入係数表_加工!$D170:$DS170, 生産額_中分類, IF(列分類振分=BN$3, 1, 0))/SUMPRODUCT(生産額_中分類, IF(列分類振分=BN$3, 1, 0))</f>
        <v>#DIV/0!</v>
      </c>
      <c r="BO33" s="200" t="e">
        <f t="array" ref="BO33">SUMPRODUCT(計算_投入係数表_加工!$D170:$DS170, 生産額_中分類, IF(列分類振分=BO$3, 1, 0))/SUMPRODUCT(生産額_中分類, IF(列分類振分=BO$3, 1, 0))</f>
        <v>#DIV/0!</v>
      </c>
      <c r="BP33" s="200" t="e">
        <f t="array" ref="BP33">SUMPRODUCT(計算_投入係数表_加工!$D170:$DS170, 生産額_中分類, IF(列分類振分=BP$3, 1, 0))/SUMPRODUCT(生産額_中分類, IF(列分類振分=BP$3, 1, 0))</f>
        <v>#DIV/0!</v>
      </c>
      <c r="BQ33" s="200" t="e">
        <f t="array" ref="BQ33">SUMPRODUCT(計算_投入係数表_加工!$D170:$DS170, 生産額_中分類, IF(列分類振分=BQ$3, 1, 0))/SUMPRODUCT(生産額_中分類, IF(列分類振分=BQ$3, 1, 0))</f>
        <v>#DIV/0!</v>
      </c>
      <c r="BR33" s="200" t="e">
        <f t="array" ref="BR33">SUMPRODUCT(計算_投入係数表_加工!$D170:$DS170, 生産額_中分類, IF(列分類振分=BR$3, 1, 0))/SUMPRODUCT(生産額_中分類, IF(列分類振分=BR$3, 1, 0))</f>
        <v>#DIV/0!</v>
      </c>
      <c r="BS33" s="200" t="e">
        <f t="array" ref="BS33">SUMPRODUCT(計算_投入係数表_加工!$D170:$DS170, 生産額_中分類, IF(列分類振分=BS$3, 1, 0))/SUMPRODUCT(生産額_中分類, IF(列分類振分=BS$3, 1, 0))</f>
        <v>#DIV/0!</v>
      </c>
      <c r="BT33" s="200" t="e">
        <f t="array" ref="BT33">SUMPRODUCT(計算_投入係数表_加工!$D170:$DS170, 生産額_中分類, IF(列分類振分=BT$3, 1, 0))/SUMPRODUCT(生産額_中分類, IF(列分類振分=BT$3, 1, 0))</f>
        <v>#DIV/0!</v>
      </c>
      <c r="BU33" s="200" t="e">
        <f t="array" ref="BU33">SUMPRODUCT(計算_投入係数表_加工!$D170:$DS170, 生産額_中分類, IF(列分類振分=BU$3, 1, 0))/SUMPRODUCT(生産額_中分類, IF(列分類振分=BU$3, 1, 0))</f>
        <v>#DIV/0!</v>
      </c>
      <c r="BV33" s="200" t="e">
        <f t="array" ref="BV33">SUMPRODUCT(計算_投入係数表_加工!$D170:$DS170, 生産額_中分類, IF(列分類振分=BV$3, 1, 0))/SUMPRODUCT(生産額_中分類, IF(列分類振分=BV$3, 1, 0))</f>
        <v>#DIV/0!</v>
      </c>
      <c r="BW33" s="200" t="e">
        <f t="array" ref="BW33">SUMPRODUCT(計算_投入係数表_加工!$D170:$DS170, 生産額_中分類, IF(列分類振分=BW$3, 1, 0))/SUMPRODUCT(生産額_中分類, IF(列分類振分=BW$3, 1, 0))</f>
        <v>#DIV/0!</v>
      </c>
      <c r="BX33" s="200" t="e">
        <f t="array" ref="BX33">SUMPRODUCT(計算_投入係数表_加工!$D170:$DS170, 生産額_中分類, IF(列分類振分=BX$3, 1, 0))/SUMPRODUCT(生産額_中分類, IF(列分類振分=BX$3, 1, 0))</f>
        <v>#DIV/0!</v>
      </c>
      <c r="BY33" s="200" t="e">
        <f t="array" ref="BY33">SUMPRODUCT(計算_投入係数表_加工!$D170:$DS170, 生産額_中分類, IF(列分類振分=BY$3, 1, 0))/SUMPRODUCT(生産額_中分類, IF(列分類振分=BY$3, 1, 0))</f>
        <v>#DIV/0!</v>
      </c>
      <c r="BZ33" s="200" t="e">
        <f t="array" ref="BZ33">SUMPRODUCT(計算_投入係数表_加工!$D170:$DS170, 生産額_中分類, IF(列分類振分=BZ$3, 1, 0))/SUMPRODUCT(生産額_中分類, IF(列分類振分=BZ$3, 1, 0))</f>
        <v>#DIV/0!</v>
      </c>
      <c r="CA33" s="200" t="e">
        <f t="array" ref="CA33">SUMPRODUCT(計算_投入係数表_加工!$D170:$DS170, 生産額_中分類, IF(列分類振分=CA$3, 1, 0))/SUMPRODUCT(生産額_中分類, IF(列分類振分=CA$3, 1, 0))</f>
        <v>#DIV/0!</v>
      </c>
      <c r="CB33" s="200" t="e">
        <f t="array" ref="CB33">SUMPRODUCT(計算_投入係数表_加工!$D170:$DS170, 生産額_中分類, IF(列分類振分=CB$3, 1, 0))/SUMPRODUCT(生産額_中分類, IF(列分類振分=CB$3, 1, 0))</f>
        <v>#DIV/0!</v>
      </c>
      <c r="CC33" s="200" t="e">
        <f t="array" ref="CC33">SUMPRODUCT(計算_投入係数表_加工!$D170:$DS170, 生産額_中分類, IF(列分類振分=CC$3, 1, 0))/SUMPRODUCT(生産額_中分類, IF(列分類振分=CC$3, 1, 0))</f>
        <v>#DIV/0!</v>
      </c>
      <c r="CD33" s="200" t="e">
        <f t="array" ref="CD33">SUMPRODUCT(計算_投入係数表_加工!$D170:$DS170, 生産額_中分類, IF(列分類振分=CD$3, 1, 0))/SUMPRODUCT(生産額_中分類, IF(列分類振分=CD$3, 1, 0))</f>
        <v>#DIV/0!</v>
      </c>
      <c r="CE33" s="200" t="e">
        <f t="array" ref="CE33">SUMPRODUCT(計算_投入係数表_加工!$D170:$DS170, 生産額_中分類, IF(列分類振分=CE$3, 1, 0))/SUMPRODUCT(生産額_中分類, IF(列分類振分=CE$3, 1, 0))</f>
        <v>#DIV/0!</v>
      </c>
      <c r="CF33" s="200" t="e">
        <f t="array" ref="CF33">SUMPRODUCT(計算_投入係数表_加工!$D170:$DS170, 生産額_中分類, IF(列分類振分=CF$3, 1, 0))/SUMPRODUCT(生産額_中分類, IF(列分類振分=CF$3, 1, 0))</f>
        <v>#DIV/0!</v>
      </c>
      <c r="CG33" s="200" t="e">
        <f t="array" ref="CG33">SUMPRODUCT(計算_投入係数表_加工!$D170:$DS170, 生産額_中分類, IF(列分類振分=CG$3, 1, 0))/SUMPRODUCT(生産額_中分類, IF(列分類振分=CG$3, 1, 0))</f>
        <v>#DIV/0!</v>
      </c>
      <c r="CH33" s="200" t="e">
        <f t="array" ref="CH33">SUMPRODUCT(計算_投入係数表_加工!$D170:$DS170, 生産額_中分類, IF(列分類振分=CH$3, 1, 0))/SUMPRODUCT(生産額_中分類, IF(列分類振分=CH$3, 1, 0))</f>
        <v>#DIV/0!</v>
      </c>
      <c r="CI33" s="200" t="e">
        <f t="array" ref="CI33">SUMPRODUCT(計算_投入係数表_加工!$D170:$DS170, 生産額_中分類, IF(列分類振分=CI$3, 1, 0))/SUMPRODUCT(生産額_中分類, IF(列分類振分=CI$3, 1, 0))</f>
        <v>#DIV/0!</v>
      </c>
      <c r="CJ33" s="200" t="e">
        <f t="array" ref="CJ33">SUMPRODUCT(計算_投入係数表_加工!$D170:$DS170, 生産額_中分類, IF(列分類振分=CJ$3, 1, 0))/SUMPRODUCT(生産額_中分類, IF(列分類振分=CJ$3, 1, 0))</f>
        <v>#DIV/0!</v>
      </c>
      <c r="CK33" s="200" t="e">
        <f t="array" ref="CK33">SUMPRODUCT(計算_投入係数表_加工!$D170:$DS170, 生産額_中分類, IF(列分類振分=CK$3, 1, 0))/SUMPRODUCT(生産額_中分類, IF(列分類振分=CK$3, 1, 0))</f>
        <v>#DIV/0!</v>
      </c>
      <c r="CL33" s="200" t="e">
        <f t="array" ref="CL33">SUMPRODUCT(計算_投入係数表_加工!$D170:$DS170, 生産額_中分類, IF(列分類振分=CL$3, 1, 0))/SUMPRODUCT(生産額_中分類, IF(列分類振分=CL$3, 1, 0))</f>
        <v>#DIV/0!</v>
      </c>
      <c r="CM33" s="200" t="e">
        <f t="array" ref="CM33">SUMPRODUCT(計算_投入係数表_加工!$D170:$DS170, 生産額_中分類, IF(列分類振分=CM$3, 1, 0))/SUMPRODUCT(生産額_中分類, IF(列分類振分=CM$3, 1, 0))</f>
        <v>#DIV/0!</v>
      </c>
      <c r="CN33" s="200" t="e">
        <f t="array" ref="CN33">SUMPRODUCT(計算_投入係数表_加工!$D170:$DS170, 生産額_中分類, IF(列分類振分=CN$3, 1, 0))/SUMPRODUCT(生産額_中分類, IF(列分類振分=CN$3, 1, 0))</f>
        <v>#DIV/0!</v>
      </c>
      <c r="CO33" s="200" t="e">
        <f t="array" ref="CO33">SUMPRODUCT(計算_投入係数表_加工!$D170:$DS170, 生産額_中分類, IF(列分類振分=CO$3, 1, 0))/SUMPRODUCT(生産額_中分類, IF(列分類振分=CO$3, 1, 0))</f>
        <v>#DIV/0!</v>
      </c>
      <c r="CP33" s="200" t="e">
        <f t="array" ref="CP33">SUMPRODUCT(計算_投入係数表_加工!$D170:$DS170, 生産額_中分類, IF(列分類振分=CP$3, 1, 0))/SUMPRODUCT(生産額_中分類, IF(列分類振分=CP$3, 1, 0))</f>
        <v>#DIV/0!</v>
      </c>
      <c r="CQ33" s="200" t="e">
        <f t="array" ref="CQ33">SUMPRODUCT(計算_投入係数表_加工!$D170:$DS170, 生産額_中分類, IF(列分類振分=CQ$3, 1, 0))/SUMPRODUCT(生産額_中分類, IF(列分類振分=CQ$3, 1, 0))</f>
        <v>#DIV/0!</v>
      </c>
      <c r="CR33" s="200" t="e">
        <f t="array" ref="CR33">SUMPRODUCT(計算_投入係数表_加工!$D170:$DS170, 生産額_中分類, IF(列分類振分=CR$3, 1, 0))/SUMPRODUCT(生産額_中分類, IF(列分類振分=CR$3, 1, 0))</f>
        <v>#DIV/0!</v>
      </c>
      <c r="CS33" s="200" t="e">
        <f t="array" ref="CS33">SUMPRODUCT(計算_投入係数表_加工!$D170:$DS170, 生産額_中分類, IF(列分類振分=CS$3, 1, 0))/SUMPRODUCT(生産額_中分類, IF(列分類振分=CS$3, 1, 0))</f>
        <v>#DIV/0!</v>
      </c>
      <c r="CT33" s="200" t="e">
        <f t="array" ref="CT33">SUMPRODUCT(計算_投入係数表_加工!$D170:$DS170, 生産額_中分類, IF(列分類振分=CT$3, 1, 0))/SUMPRODUCT(生産額_中分類, IF(列分類振分=CT$3, 1, 0))</f>
        <v>#DIV/0!</v>
      </c>
      <c r="CU33" s="200" t="e">
        <f t="array" ref="CU33">SUMPRODUCT(計算_投入係数表_加工!$D170:$DS170, 生産額_中分類, IF(列分類振分=CU$3, 1, 0))/SUMPRODUCT(生産額_中分類, IF(列分類振分=CU$3, 1, 0))</f>
        <v>#DIV/0!</v>
      </c>
      <c r="CV33" s="200" t="e">
        <f t="array" ref="CV33">SUMPRODUCT(計算_投入係数表_加工!$D170:$DS170, 生産額_中分類, IF(列分類振分=CV$3, 1, 0))/SUMPRODUCT(生産額_中分類, IF(列分類振分=CV$3, 1, 0))</f>
        <v>#DIV/0!</v>
      </c>
      <c r="CW33" s="200" t="e">
        <f t="array" ref="CW33">SUMPRODUCT(計算_投入係数表_加工!$D170:$DS170, 生産額_中分類, IF(列分類振分=CW$3, 1, 0))/SUMPRODUCT(生産額_中分類, IF(列分類振分=CW$3, 1, 0))</f>
        <v>#DIV/0!</v>
      </c>
      <c r="CX33" s="200" t="e">
        <f t="array" ref="CX33">SUMPRODUCT(計算_投入係数表_加工!$D170:$DS170, 生産額_中分類, IF(列分類振分=CX$3, 1, 0))/SUMPRODUCT(生産額_中分類, IF(列分類振分=CX$3, 1, 0))</f>
        <v>#DIV/0!</v>
      </c>
      <c r="CY33" s="200" t="e">
        <f t="array" ref="CY33">SUMPRODUCT(計算_投入係数表_加工!$D170:$DS170, 生産額_中分類, IF(列分類振分=CY$3, 1, 0))/SUMPRODUCT(生産額_中分類, IF(列分類振分=CY$3, 1, 0))</f>
        <v>#DIV/0!</v>
      </c>
      <c r="CZ33" s="200" t="e">
        <f t="array" ref="CZ33">SUMPRODUCT(計算_投入係数表_加工!$D170:$DS170, 生産額_中分類, IF(列分類振分=CZ$3, 1, 0))/SUMPRODUCT(生産額_中分類, IF(列分類振分=CZ$3, 1, 0))</f>
        <v>#DIV/0!</v>
      </c>
      <c r="DA33" s="200" t="e">
        <f t="array" ref="DA33">SUMPRODUCT(計算_投入係数表_加工!$D170:$DS170, 生産額_中分類, IF(列分類振分=DA$3, 1, 0))/SUMPRODUCT(生産額_中分類, IF(列分類振分=DA$3, 1, 0))</f>
        <v>#DIV/0!</v>
      </c>
      <c r="DB33" s="200" t="e">
        <f t="array" ref="DB33">SUMPRODUCT(計算_投入係数表_加工!$D170:$DS170, 生産額_中分類, IF(列分類振分=DB$3, 1, 0))/SUMPRODUCT(生産額_中分類, IF(列分類振分=DB$3, 1, 0))</f>
        <v>#DIV/0!</v>
      </c>
      <c r="DC33" s="200" t="e">
        <f t="array" ref="DC33">SUMPRODUCT(計算_投入係数表_加工!$D170:$DS170, 生産額_中分類, IF(列分類振分=DC$3, 1, 0))/SUMPRODUCT(生産額_中分類, IF(列分類振分=DC$3, 1, 0))</f>
        <v>#DIV/0!</v>
      </c>
      <c r="DD33" s="200" t="e">
        <f t="array" ref="DD33">SUMPRODUCT(計算_投入係数表_加工!$D170:$DS170, 生産額_中分類, IF(列分類振分=DD$3, 1, 0))/SUMPRODUCT(生産額_中分類, IF(列分類振分=DD$3, 1, 0))</f>
        <v>#DIV/0!</v>
      </c>
      <c r="DE33" s="200" t="e">
        <f t="array" ref="DE33">SUMPRODUCT(計算_投入係数表_加工!$D170:$DS170, 生産額_中分類, IF(列分類振分=DE$3, 1, 0))/SUMPRODUCT(生産額_中分類, IF(列分類振分=DE$3, 1, 0))</f>
        <v>#DIV/0!</v>
      </c>
      <c r="DF33" s="200" t="e">
        <f t="array" ref="DF33">SUMPRODUCT(計算_投入係数表_加工!$D170:$DS170, 生産額_中分類, IF(列分類振分=DF$3, 1, 0))/SUMPRODUCT(生産額_中分類, IF(列分類振分=DF$3, 1, 0))</f>
        <v>#DIV/0!</v>
      </c>
      <c r="DG33" s="200" t="e">
        <f t="array" ref="DG33">SUMPRODUCT(計算_投入係数表_加工!$D170:$DS170, 生産額_中分類, IF(列分類振分=DG$3, 1, 0))/SUMPRODUCT(生産額_中分類, IF(列分類振分=DG$3, 1, 0))</f>
        <v>#DIV/0!</v>
      </c>
      <c r="DH33" s="200" t="e">
        <f t="array" ref="DH33">SUMPRODUCT(計算_投入係数表_加工!$D170:$DS170, 生産額_中分類, IF(列分類振分=DH$3, 1, 0))/SUMPRODUCT(生産額_中分類, IF(列分類振分=DH$3, 1, 0))</f>
        <v>#DIV/0!</v>
      </c>
      <c r="DI33" s="200" t="e">
        <f t="array" ref="DI33">SUMPRODUCT(計算_投入係数表_加工!$D170:$DS170, 生産額_中分類, IF(列分類振分=DI$3, 1, 0))/SUMPRODUCT(生産額_中分類, IF(列分類振分=DI$3, 1, 0))</f>
        <v>#DIV/0!</v>
      </c>
      <c r="DJ33" s="200" t="e">
        <f t="array" ref="DJ33">SUMPRODUCT(計算_投入係数表_加工!$D170:$DS170, 生産額_中分類, IF(列分類振分=DJ$3, 1, 0))/SUMPRODUCT(生産額_中分類, IF(列分類振分=DJ$3, 1, 0))</f>
        <v>#DIV/0!</v>
      </c>
      <c r="DK33" s="200" t="e">
        <f t="array" ref="DK33">SUMPRODUCT(計算_投入係数表_加工!$D170:$DS170, 生産額_中分類, IF(列分類振分=DK$3, 1, 0))/SUMPRODUCT(生産額_中分類, IF(列分類振分=DK$3, 1, 0))</f>
        <v>#DIV/0!</v>
      </c>
      <c r="DL33" s="200" t="e">
        <f t="array" ref="DL33">SUMPRODUCT(計算_投入係数表_加工!$D170:$DS170, 生産額_中分類, IF(列分類振分=DL$3, 1, 0))/SUMPRODUCT(生産額_中分類, IF(列分類振分=DL$3, 1, 0))</f>
        <v>#DIV/0!</v>
      </c>
      <c r="DM33" s="200" t="e">
        <f t="array" ref="DM33">SUMPRODUCT(計算_投入係数表_加工!$D170:$DS170, 生産額_中分類, IF(列分類振分=DM$3, 1, 0))/SUMPRODUCT(生産額_中分類, IF(列分類振分=DM$3, 1, 0))</f>
        <v>#DIV/0!</v>
      </c>
      <c r="DN33" s="200" t="e">
        <f t="array" ref="DN33">SUMPRODUCT(計算_投入係数表_加工!$D170:$DS170, 生産額_中分類, IF(列分類振分=DN$3, 1, 0))/SUMPRODUCT(生産額_中分類, IF(列分類振分=DN$3, 1, 0))</f>
        <v>#DIV/0!</v>
      </c>
      <c r="DO33" s="200" t="e">
        <f t="array" ref="DO33">SUMPRODUCT(計算_投入係数表_加工!$D170:$DS170, 生産額_中分類, IF(列分類振分=DO$3, 1, 0))/SUMPRODUCT(生産額_中分類, IF(列分類振分=DO$3, 1, 0))</f>
        <v>#DIV/0!</v>
      </c>
      <c r="DP33" s="200" t="e">
        <f t="array" ref="DP33">SUMPRODUCT(計算_投入係数表_加工!$D170:$DS170, 生産額_中分類, IF(列分類振分=DP$3, 1, 0))/SUMPRODUCT(生産額_中分類, IF(列分類振分=DP$3, 1, 0))</f>
        <v>#DIV/0!</v>
      </c>
      <c r="DQ33" s="200" t="e">
        <f t="array" ref="DQ33">SUMPRODUCT(計算_投入係数表_加工!$D170:$DS170, 生産額_中分類, IF(列分類振分=DQ$3, 1, 0))/SUMPRODUCT(生産額_中分類, IF(列分類振分=DQ$3, 1, 0))</f>
        <v>#DIV/0!</v>
      </c>
      <c r="DR33" s="200" t="e">
        <f t="array" ref="DR33">SUMPRODUCT(計算_投入係数表_加工!$D170:$DS170, 生産額_中分類, IF(列分類振分=DR$3, 1, 0))/SUMPRODUCT(生産額_中分類, IF(列分類振分=DR$3, 1, 0))</f>
        <v>#DIV/0!</v>
      </c>
      <c r="DS33" s="200" t="e">
        <f t="array" ref="DS33">SUMPRODUCT(計算_投入係数表_加工!$D170:$DS170, 生産額_中分類, IF(列分類振分=DS$3, 1, 0))/SUMPRODUCT(生産額_中分類, IF(列分類振分=DS$3, 1, 0))</f>
        <v>#DIV/0!</v>
      </c>
      <c r="DT33" s="25">
        <f>SUMIF(振分, $C33, 計算_投入係数表_加工!DT$4:DT$123)</f>
        <v>0</v>
      </c>
    </row>
    <row r="34" spans="2:124" x14ac:dyDescent="0.25">
      <c r="B34" s="53">
        <v>31</v>
      </c>
      <c r="C34" s="192" t="str">
        <v>-</v>
      </c>
      <c r="D34" s="193">
        <f t="array" ref="D34">SUMPRODUCT(計算_投入係数表_加工!$D171:$DS171, 生産額_中分類, IF(列分類振分=D$3, 1, 0))/SUMPRODUCT(生産額_中分類, IF(列分類振分=D$3, 1, 0))</f>
        <v>0</v>
      </c>
      <c r="E34" s="194">
        <f t="array" ref="E34">SUMPRODUCT(計算_投入係数表_加工!$D171:$DS171, 生産額_中分類, IF(列分類振分=E$3, 1, 0))/SUMPRODUCT(生産額_中分類, IF(列分類振分=E$3, 1, 0))</f>
        <v>0</v>
      </c>
      <c r="F34" s="194">
        <f t="array" ref="F34">SUMPRODUCT(計算_投入係数表_加工!$D171:$DS171, 生産額_中分類, IF(列分類振分=F$3, 1, 0))/SUMPRODUCT(生産額_中分類, IF(列分類振分=F$3, 1, 0))</f>
        <v>0</v>
      </c>
      <c r="G34" s="194">
        <f t="array" ref="G34">SUMPRODUCT(計算_投入係数表_加工!$D171:$DS171, 生産額_中分類, IF(列分類振分=G$3, 1, 0))/SUMPRODUCT(生産額_中分類, IF(列分類振分=G$3, 1, 0))</f>
        <v>0</v>
      </c>
      <c r="H34" s="194">
        <f t="array" ref="H34">SUMPRODUCT(計算_投入係数表_加工!$D171:$DS171, 生産額_中分類, IF(列分類振分=H$3, 1, 0))/SUMPRODUCT(生産額_中分類, IF(列分類振分=H$3, 1, 0))</f>
        <v>0</v>
      </c>
      <c r="I34" s="194">
        <f t="array" ref="I34">SUMPRODUCT(計算_投入係数表_加工!$D171:$DS171, 生産額_中分類, IF(列分類振分=I$3, 1, 0))/SUMPRODUCT(生産額_中分類, IF(列分類振分=I$3, 1, 0))</f>
        <v>0</v>
      </c>
      <c r="J34" s="194">
        <f t="array" ref="J34">SUMPRODUCT(計算_投入係数表_加工!$D171:$DS171, 生産額_中分類, IF(列分類振分=J$3, 1, 0))/SUMPRODUCT(生産額_中分類, IF(列分類振分=J$3, 1, 0))</f>
        <v>0</v>
      </c>
      <c r="K34" s="194">
        <f t="array" ref="K34">SUMPRODUCT(計算_投入係数表_加工!$D171:$DS171, 生産額_中分類, IF(列分類振分=K$3, 1, 0))/SUMPRODUCT(生産額_中分類, IF(列分類振分=K$3, 1, 0))</f>
        <v>0</v>
      </c>
      <c r="L34" s="194">
        <f t="array" ref="L34">SUMPRODUCT(計算_投入係数表_加工!$D171:$DS171, 生産額_中分類, IF(列分類振分=L$3, 1, 0))/SUMPRODUCT(生産額_中分類, IF(列分類振分=L$3, 1, 0))</f>
        <v>0</v>
      </c>
      <c r="M34" s="194">
        <f t="array" ref="M34">SUMPRODUCT(計算_投入係数表_加工!$D171:$DS171, 生産額_中分類, IF(列分類振分=M$3, 1, 0))/SUMPRODUCT(生産額_中分類, IF(列分類振分=M$3, 1, 0))</f>
        <v>0</v>
      </c>
      <c r="N34" s="194">
        <f t="array" ref="N34">SUMPRODUCT(計算_投入係数表_加工!$D171:$DS171, 生産額_中分類, IF(列分類振分=N$3, 1, 0))/SUMPRODUCT(生産額_中分類, IF(列分類振分=N$3, 1, 0))</f>
        <v>0</v>
      </c>
      <c r="O34" s="194">
        <f t="array" ref="O34">SUMPRODUCT(計算_投入係数表_加工!$D171:$DS171, 生産額_中分類, IF(列分類振分=O$3, 1, 0))/SUMPRODUCT(生産額_中分類, IF(列分類振分=O$3, 1, 0))</f>
        <v>0</v>
      </c>
      <c r="P34" s="194">
        <f t="array" ref="P34">SUMPRODUCT(計算_投入係数表_加工!$D171:$DS171, 生産額_中分類, IF(列分類振分=P$3, 1, 0))/SUMPRODUCT(生産額_中分類, IF(列分類振分=P$3, 1, 0))</f>
        <v>0</v>
      </c>
      <c r="Q34" s="194" t="e">
        <f t="array" ref="Q34">SUMPRODUCT(計算_投入係数表_加工!$D171:$DS171, 生産額_中分類, IF(列分類振分=Q$3, 1, 0))/SUMPRODUCT(生産額_中分類, IF(列分類振分=Q$3, 1, 0))</f>
        <v>#DIV/0!</v>
      </c>
      <c r="R34" s="194" t="e">
        <f t="array" ref="R34">SUMPRODUCT(計算_投入係数表_加工!$D171:$DS171, 生産額_中分類, IF(列分類振分=R$3, 1, 0))/SUMPRODUCT(生産額_中分類, IF(列分類振分=R$3, 1, 0))</f>
        <v>#DIV/0!</v>
      </c>
      <c r="S34" s="194" t="e">
        <f t="array" ref="S34">SUMPRODUCT(計算_投入係数表_加工!$D171:$DS171, 生産額_中分類, IF(列分類振分=S$3, 1, 0))/SUMPRODUCT(生産額_中分類, IF(列分類振分=S$3, 1, 0))</f>
        <v>#DIV/0!</v>
      </c>
      <c r="T34" s="194" t="e">
        <f t="array" ref="T34">SUMPRODUCT(計算_投入係数表_加工!$D171:$DS171, 生産額_中分類, IF(列分類振分=T$3, 1, 0))/SUMPRODUCT(生産額_中分類, IF(列分類振分=T$3, 1, 0))</f>
        <v>#DIV/0!</v>
      </c>
      <c r="U34" s="194" t="e">
        <f t="array" ref="U34">SUMPRODUCT(計算_投入係数表_加工!$D171:$DS171, 生産額_中分類, IF(列分類振分=U$3, 1, 0))/SUMPRODUCT(生産額_中分類, IF(列分類振分=U$3, 1, 0))</f>
        <v>#DIV/0!</v>
      </c>
      <c r="V34" s="194" t="e">
        <f t="array" ref="V34">SUMPRODUCT(計算_投入係数表_加工!$D171:$DS171, 生産額_中分類, IF(列分類振分=V$3, 1, 0))/SUMPRODUCT(生産額_中分類, IF(列分類振分=V$3, 1, 0))</f>
        <v>#DIV/0!</v>
      </c>
      <c r="W34" s="194" t="e">
        <f t="array" ref="W34">SUMPRODUCT(計算_投入係数表_加工!$D171:$DS171, 生産額_中分類, IF(列分類振分=W$3, 1, 0))/SUMPRODUCT(生産額_中分類, IF(列分類振分=W$3, 1, 0))</f>
        <v>#DIV/0!</v>
      </c>
      <c r="X34" s="194" t="e">
        <f t="array" ref="X34">SUMPRODUCT(計算_投入係数表_加工!$D171:$DS171, 生産額_中分類, IF(列分類振分=X$3, 1, 0))/SUMPRODUCT(生産額_中分類, IF(列分類振分=X$3, 1, 0))</f>
        <v>#DIV/0!</v>
      </c>
      <c r="Y34" s="194" t="e">
        <f t="array" ref="Y34">SUMPRODUCT(計算_投入係数表_加工!$D171:$DS171, 生産額_中分類, IF(列分類振分=Y$3, 1, 0))/SUMPRODUCT(生産額_中分類, IF(列分類振分=Y$3, 1, 0))</f>
        <v>#DIV/0!</v>
      </c>
      <c r="Z34" s="194" t="e">
        <f t="array" ref="Z34">SUMPRODUCT(計算_投入係数表_加工!$D171:$DS171, 生産額_中分類, IF(列分類振分=Z$3, 1, 0))/SUMPRODUCT(生産額_中分類, IF(列分類振分=Z$3, 1, 0))</f>
        <v>#DIV/0!</v>
      </c>
      <c r="AA34" s="194" t="e">
        <f t="array" ref="AA34">SUMPRODUCT(計算_投入係数表_加工!$D171:$DS171, 生産額_中分類, IF(列分類振分=AA$3, 1, 0))/SUMPRODUCT(生産額_中分類, IF(列分類振分=AA$3, 1, 0))</f>
        <v>#DIV/0!</v>
      </c>
      <c r="AB34" s="194" t="e">
        <f t="array" ref="AB34">SUMPRODUCT(計算_投入係数表_加工!$D171:$DS171, 生産額_中分類, IF(列分類振分=AB$3, 1, 0))/SUMPRODUCT(生産額_中分類, IF(列分類振分=AB$3, 1, 0))</f>
        <v>#DIV/0!</v>
      </c>
      <c r="AC34" s="194" t="e">
        <f t="array" ref="AC34">SUMPRODUCT(計算_投入係数表_加工!$D171:$DS171, 生産額_中分類, IF(列分類振分=AC$3, 1, 0))/SUMPRODUCT(生産額_中分類, IF(列分類振分=AC$3, 1, 0))</f>
        <v>#DIV/0!</v>
      </c>
      <c r="AD34" s="194" t="e">
        <f t="array" ref="AD34">SUMPRODUCT(計算_投入係数表_加工!$D171:$DS171, 生産額_中分類, IF(列分類振分=AD$3, 1, 0))/SUMPRODUCT(生産額_中分類, IF(列分類振分=AD$3, 1, 0))</f>
        <v>#DIV/0!</v>
      </c>
      <c r="AE34" s="194" t="e">
        <f t="array" ref="AE34">SUMPRODUCT(計算_投入係数表_加工!$D171:$DS171, 生産額_中分類, IF(列分類振分=AE$3, 1, 0))/SUMPRODUCT(生産額_中分類, IF(列分類振分=AE$3, 1, 0))</f>
        <v>#DIV/0!</v>
      </c>
      <c r="AF34" s="194" t="e">
        <f t="array" ref="AF34">SUMPRODUCT(計算_投入係数表_加工!$D171:$DS171, 生産額_中分類, IF(列分類振分=AF$3, 1, 0))/SUMPRODUCT(生産額_中分類, IF(列分類振分=AF$3, 1, 0))</f>
        <v>#DIV/0!</v>
      </c>
      <c r="AG34" s="194" t="e">
        <f t="array" ref="AG34">SUMPRODUCT(計算_投入係数表_加工!$D171:$DS171, 生産額_中分類, IF(列分類振分=AG$3, 1, 0))/SUMPRODUCT(生産額_中分類, IF(列分類振分=AG$3, 1, 0))</f>
        <v>#DIV/0!</v>
      </c>
      <c r="AH34" s="194" t="e">
        <f t="array" ref="AH34">SUMPRODUCT(計算_投入係数表_加工!$D171:$DS171, 生産額_中分類, IF(列分類振分=AH$3, 1, 0))/SUMPRODUCT(生産額_中分類, IF(列分類振分=AH$3, 1, 0))</f>
        <v>#DIV/0!</v>
      </c>
      <c r="AI34" s="194" t="e">
        <f t="array" ref="AI34">SUMPRODUCT(計算_投入係数表_加工!$D171:$DS171, 生産額_中分類, IF(列分類振分=AI$3, 1, 0))/SUMPRODUCT(生産額_中分類, IF(列分類振分=AI$3, 1, 0))</f>
        <v>#DIV/0!</v>
      </c>
      <c r="AJ34" s="194" t="e">
        <f t="array" ref="AJ34">SUMPRODUCT(計算_投入係数表_加工!$D171:$DS171, 生産額_中分類, IF(列分類振分=AJ$3, 1, 0))/SUMPRODUCT(生産額_中分類, IF(列分類振分=AJ$3, 1, 0))</f>
        <v>#DIV/0!</v>
      </c>
      <c r="AK34" s="194" t="e">
        <f t="array" ref="AK34">SUMPRODUCT(計算_投入係数表_加工!$D171:$DS171, 生産額_中分類, IF(列分類振分=AK$3, 1, 0))/SUMPRODUCT(生産額_中分類, IF(列分類振分=AK$3, 1, 0))</f>
        <v>#DIV/0!</v>
      </c>
      <c r="AL34" s="194" t="e">
        <f t="array" ref="AL34">SUMPRODUCT(計算_投入係数表_加工!$D171:$DS171, 生産額_中分類, IF(列分類振分=AL$3, 1, 0))/SUMPRODUCT(生産額_中分類, IF(列分類振分=AL$3, 1, 0))</f>
        <v>#DIV/0!</v>
      </c>
      <c r="AM34" s="194" t="e">
        <f t="array" ref="AM34">SUMPRODUCT(計算_投入係数表_加工!$D171:$DS171, 生産額_中分類, IF(列分類振分=AM$3, 1, 0))/SUMPRODUCT(生産額_中分類, IF(列分類振分=AM$3, 1, 0))</f>
        <v>#DIV/0!</v>
      </c>
      <c r="AN34" s="194" t="e">
        <f t="array" ref="AN34">SUMPRODUCT(計算_投入係数表_加工!$D171:$DS171, 生産額_中分類, IF(列分類振分=AN$3, 1, 0))/SUMPRODUCT(生産額_中分類, IF(列分類振分=AN$3, 1, 0))</f>
        <v>#DIV/0!</v>
      </c>
      <c r="AO34" s="194" t="e">
        <f t="array" ref="AO34">SUMPRODUCT(計算_投入係数表_加工!$D171:$DS171, 生産額_中分類, IF(列分類振分=AO$3, 1, 0))/SUMPRODUCT(生産額_中分類, IF(列分類振分=AO$3, 1, 0))</f>
        <v>#DIV/0!</v>
      </c>
      <c r="AP34" s="194" t="e">
        <f t="array" ref="AP34">SUMPRODUCT(計算_投入係数表_加工!$D171:$DS171, 生産額_中分類, IF(列分類振分=AP$3, 1, 0))/SUMPRODUCT(生産額_中分類, IF(列分類振分=AP$3, 1, 0))</f>
        <v>#DIV/0!</v>
      </c>
      <c r="AQ34" s="194" t="e">
        <f t="array" ref="AQ34">SUMPRODUCT(計算_投入係数表_加工!$D171:$DS171, 生産額_中分類, IF(列分類振分=AQ$3, 1, 0))/SUMPRODUCT(生産額_中分類, IF(列分類振分=AQ$3, 1, 0))</f>
        <v>#DIV/0!</v>
      </c>
      <c r="AR34" s="194" t="e">
        <f t="array" ref="AR34">SUMPRODUCT(計算_投入係数表_加工!$D171:$DS171, 生産額_中分類, IF(列分類振分=AR$3, 1, 0))/SUMPRODUCT(生産額_中分類, IF(列分類振分=AR$3, 1, 0))</f>
        <v>#DIV/0!</v>
      </c>
      <c r="AS34" s="194" t="e">
        <f t="array" ref="AS34">SUMPRODUCT(計算_投入係数表_加工!$D171:$DS171, 生産額_中分類, IF(列分類振分=AS$3, 1, 0))/SUMPRODUCT(生産額_中分類, IF(列分類振分=AS$3, 1, 0))</f>
        <v>#DIV/0!</v>
      </c>
      <c r="AT34" s="194" t="e">
        <f t="array" ref="AT34">SUMPRODUCT(計算_投入係数表_加工!$D171:$DS171, 生産額_中分類, IF(列分類振分=AT$3, 1, 0))/SUMPRODUCT(生産額_中分類, IF(列分類振分=AT$3, 1, 0))</f>
        <v>#DIV/0!</v>
      </c>
      <c r="AU34" s="194" t="e">
        <f t="array" ref="AU34">SUMPRODUCT(計算_投入係数表_加工!$D171:$DS171, 生産額_中分類, IF(列分類振分=AU$3, 1, 0))/SUMPRODUCT(生産額_中分類, IF(列分類振分=AU$3, 1, 0))</f>
        <v>#DIV/0!</v>
      </c>
      <c r="AV34" s="194" t="e">
        <f t="array" ref="AV34">SUMPRODUCT(計算_投入係数表_加工!$D171:$DS171, 生産額_中分類, IF(列分類振分=AV$3, 1, 0))/SUMPRODUCT(生産額_中分類, IF(列分類振分=AV$3, 1, 0))</f>
        <v>#DIV/0!</v>
      </c>
      <c r="AW34" s="194" t="e">
        <f t="array" ref="AW34">SUMPRODUCT(計算_投入係数表_加工!$D171:$DS171, 生産額_中分類, IF(列分類振分=AW$3, 1, 0))/SUMPRODUCT(生産額_中分類, IF(列分類振分=AW$3, 1, 0))</f>
        <v>#DIV/0!</v>
      </c>
      <c r="AX34" s="194" t="e">
        <f t="array" ref="AX34">SUMPRODUCT(計算_投入係数表_加工!$D171:$DS171, 生産額_中分類, IF(列分類振分=AX$3, 1, 0))/SUMPRODUCT(生産額_中分類, IF(列分類振分=AX$3, 1, 0))</f>
        <v>#DIV/0!</v>
      </c>
      <c r="AY34" s="194" t="e">
        <f t="array" ref="AY34">SUMPRODUCT(計算_投入係数表_加工!$D171:$DS171, 生産額_中分類, IF(列分類振分=AY$3, 1, 0))/SUMPRODUCT(生産額_中分類, IF(列分類振分=AY$3, 1, 0))</f>
        <v>#DIV/0!</v>
      </c>
      <c r="AZ34" s="194" t="e">
        <f t="array" ref="AZ34">SUMPRODUCT(計算_投入係数表_加工!$D171:$DS171, 生産額_中分類, IF(列分類振分=AZ$3, 1, 0))/SUMPRODUCT(生産額_中分類, IF(列分類振分=AZ$3, 1, 0))</f>
        <v>#DIV/0!</v>
      </c>
      <c r="BA34" s="194" t="e">
        <f t="array" ref="BA34">SUMPRODUCT(計算_投入係数表_加工!$D171:$DS171, 生産額_中分類, IF(列分類振分=BA$3, 1, 0))/SUMPRODUCT(生産額_中分類, IF(列分類振分=BA$3, 1, 0))</f>
        <v>#DIV/0!</v>
      </c>
      <c r="BB34" s="194" t="e">
        <f t="array" ref="BB34">SUMPRODUCT(計算_投入係数表_加工!$D171:$DS171, 生産額_中分類, IF(列分類振分=BB$3, 1, 0))/SUMPRODUCT(生産額_中分類, IF(列分類振分=BB$3, 1, 0))</f>
        <v>#DIV/0!</v>
      </c>
      <c r="BC34" s="194" t="e">
        <f t="array" ref="BC34">SUMPRODUCT(計算_投入係数表_加工!$D171:$DS171, 生産額_中分類, IF(列分類振分=BC$3, 1, 0))/SUMPRODUCT(生産額_中分類, IF(列分類振分=BC$3, 1, 0))</f>
        <v>#DIV/0!</v>
      </c>
      <c r="BD34" s="194" t="e">
        <f t="array" ref="BD34">SUMPRODUCT(計算_投入係数表_加工!$D171:$DS171, 生産額_中分類, IF(列分類振分=BD$3, 1, 0))/SUMPRODUCT(生産額_中分類, IF(列分類振分=BD$3, 1, 0))</f>
        <v>#DIV/0!</v>
      </c>
      <c r="BE34" s="194" t="e">
        <f t="array" ref="BE34">SUMPRODUCT(計算_投入係数表_加工!$D171:$DS171, 生産額_中分類, IF(列分類振分=BE$3, 1, 0))/SUMPRODUCT(生産額_中分類, IF(列分類振分=BE$3, 1, 0))</f>
        <v>#DIV/0!</v>
      </c>
      <c r="BF34" s="194" t="e">
        <f t="array" ref="BF34">SUMPRODUCT(計算_投入係数表_加工!$D171:$DS171, 生産額_中分類, IF(列分類振分=BF$3, 1, 0))/SUMPRODUCT(生産額_中分類, IF(列分類振分=BF$3, 1, 0))</f>
        <v>#DIV/0!</v>
      </c>
      <c r="BG34" s="194" t="e">
        <f t="array" ref="BG34">SUMPRODUCT(計算_投入係数表_加工!$D171:$DS171, 生産額_中分類, IF(列分類振分=BG$3, 1, 0))/SUMPRODUCT(生産額_中分類, IF(列分類振分=BG$3, 1, 0))</f>
        <v>#DIV/0!</v>
      </c>
      <c r="BH34" s="194" t="e">
        <f t="array" ref="BH34">SUMPRODUCT(計算_投入係数表_加工!$D171:$DS171, 生産額_中分類, IF(列分類振分=BH$3, 1, 0))/SUMPRODUCT(生産額_中分類, IF(列分類振分=BH$3, 1, 0))</f>
        <v>#DIV/0!</v>
      </c>
      <c r="BI34" s="194" t="e">
        <f t="array" ref="BI34">SUMPRODUCT(計算_投入係数表_加工!$D171:$DS171, 生産額_中分類, IF(列分類振分=BI$3, 1, 0))/SUMPRODUCT(生産額_中分類, IF(列分類振分=BI$3, 1, 0))</f>
        <v>#DIV/0!</v>
      </c>
      <c r="BJ34" s="194" t="e">
        <f t="array" ref="BJ34">SUMPRODUCT(計算_投入係数表_加工!$D171:$DS171, 生産額_中分類, IF(列分類振分=BJ$3, 1, 0))/SUMPRODUCT(生産額_中分類, IF(列分類振分=BJ$3, 1, 0))</f>
        <v>#DIV/0!</v>
      </c>
      <c r="BK34" s="194" t="e">
        <f t="array" ref="BK34">SUMPRODUCT(計算_投入係数表_加工!$D171:$DS171, 生産額_中分類, IF(列分類振分=BK$3, 1, 0))/SUMPRODUCT(生産額_中分類, IF(列分類振分=BK$3, 1, 0))</f>
        <v>#DIV/0!</v>
      </c>
      <c r="BL34" s="194" t="e">
        <f t="array" ref="BL34">SUMPRODUCT(計算_投入係数表_加工!$D171:$DS171, 生産額_中分類, IF(列分類振分=BL$3, 1, 0))/SUMPRODUCT(生産額_中分類, IF(列分類振分=BL$3, 1, 0))</f>
        <v>#DIV/0!</v>
      </c>
      <c r="BM34" s="194" t="e">
        <f t="array" ref="BM34">SUMPRODUCT(計算_投入係数表_加工!$D171:$DS171, 生産額_中分類, IF(列分類振分=BM$3, 1, 0))/SUMPRODUCT(生産額_中分類, IF(列分類振分=BM$3, 1, 0))</f>
        <v>#DIV/0!</v>
      </c>
      <c r="BN34" s="194" t="e">
        <f t="array" ref="BN34">SUMPRODUCT(計算_投入係数表_加工!$D171:$DS171, 生産額_中分類, IF(列分類振分=BN$3, 1, 0))/SUMPRODUCT(生産額_中分類, IF(列分類振分=BN$3, 1, 0))</f>
        <v>#DIV/0!</v>
      </c>
      <c r="BO34" s="194" t="e">
        <f t="array" ref="BO34">SUMPRODUCT(計算_投入係数表_加工!$D171:$DS171, 生産額_中分類, IF(列分類振分=BO$3, 1, 0))/SUMPRODUCT(生産額_中分類, IF(列分類振分=BO$3, 1, 0))</f>
        <v>#DIV/0!</v>
      </c>
      <c r="BP34" s="194" t="e">
        <f t="array" ref="BP34">SUMPRODUCT(計算_投入係数表_加工!$D171:$DS171, 生産額_中分類, IF(列分類振分=BP$3, 1, 0))/SUMPRODUCT(生産額_中分類, IF(列分類振分=BP$3, 1, 0))</f>
        <v>#DIV/0!</v>
      </c>
      <c r="BQ34" s="194" t="e">
        <f t="array" ref="BQ34">SUMPRODUCT(計算_投入係数表_加工!$D171:$DS171, 生産額_中分類, IF(列分類振分=BQ$3, 1, 0))/SUMPRODUCT(生産額_中分類, IF(列分類振分=BQ$3, 1, 0))</f>
        <v>#DIV/0!</v>
      </c>
      <c r="BR34" s="194" t="e">
        <f t="array" ref="BR34">SUMPRODUCT(計算_投入係数表_加工!$D171:$DS171, 生産額_中分類, IF(列分類振分=BR$3, 1, 0))/SUMPRODUCT(生産額_中分類, IF(列分類振分=BR$3, 1, 0))</f>
        <v>#DIV/0!</v>
      </c>
      <c r="BS34" s="194" t="e">
        <f t="array" ref="BS34">SUMPRODUCT(計算_投入係数表_加工!$D171:$DS171, 生産額_中分類, IF(列分類振分=BS$3, 1, 0))/SUMPRODUCT(生産額_中分類, IF(列分類振分=BS$3, 1, 0))</f>
        <v>#DIV/0!</v>
      </c>
      <c r="BT34" s="194" t="e">
        <f t="array" ref="BT34">SUMPRODUCT(計算_投入係数表_加工!$D171:$DS171, 生産額_中分類, IF(列分類振分=BT$3, 1, 0))/SUMPRODUCT(生産額_中分類, IF(列分類振分=BT$3, 1, 0))</f>
        <v>#DIV/0!</v>
      </c>
      <c r="BU34" s="194" t="e">
        <f t="array" ref="BU34">SUMPRODUCT(計算_投入係数表_加工!$D171:$DS171, 生産額_中分類, IF(列分類振分=BU$3, 1, 0))/SUMPRODUCT(生産額_中分類, IF(列分類振分=BU$3, 1, 0))</f>
        <v>#DIV/0!</v>
      </c>
      <c r="BV34" s="194" t="e">
        <f t="array" ref="BV34">SUMPRODUCT(計算_投入係数表_加工!$D171:$DS171, 生産額_中分類, IF(列分類振分=BV$3, 1, 0))/SUMPRODUCT(生産額_中分類, IF(列分類振分=BV$3, 1, 0))</f>
        <v>#DIV/0!</v>
      </c>
      <c r="BW34" s="194" t="e">
        <f t="array" ref="BW34">SUMPRODUCT(計算_投入係数表_加工!$D171:$DS171, 生産額_中分類, IF(列分類振分=BW$3, 1, 0))/SUMPRODUCT(生産額_中分類, IF(列分類振分=BW$3, 1, 0))</f>
        <v>#DIV/0!</v>
      </c>
      <c r="BX34" s="194" t="e">
        <f t="array" ref="BX34">SUMPRODUCT(計算_投入係数表_加工!$D171:$DS171, 生産額_中分類, IF(列分類振分=BX$3, 1, 0))/SUMPRODUCT(生産額_中分類, IF(列分類振分=BX$3, 1, 0))</f>
        <v>#DIV/0!</v>
      </c>
      <c r="BY34" s="194" t="e">
        <f t="array" ref="BY34">SUMPRODUCT(計算_投入係数表_加工!$D171:$DS171, 生産額_中分類, IF(列分類振分=BY$3, 1, 0))/SUMPRODUCT(生産額_中分類, IF(列分類振分=BY$3, 1, 0))</f>
        <v>#DIV/0!</v>
      </c>
      <c r="BZ34" s="194" t="e">
        <f t="array" ref="BZ34">SUMPRODUCT(計算_投入係数表_加工!$D171:$DS171, 生産額_中分類, IF(列分類振分=BZ$3, 1, 0))/SUMPRODUCT(生産額_中分類, IF(列分類振分=BZ$3, 1, 0))</f>
        <v>#DIV/0!</v>
      </c>
      <c r="CA34" s="194" t="e">
        <f t="array" ref="CA34">SUMPRODUCT(計算_投入係数表_加工!$D171:$DS171, 生産額_中分類, IF(列分類振分=CA$3, 1, 0))/SUMPRODUCT(生産額_中分類, IF(列分類振分=CA$3, 1, 0))</f>
        <v>#DIV/0!</v>
      </c>
      <c r="CB34" s="194" t="e">
        <f t="array" ref="CB34">SUMPRODUCT(計算_投入係数表_加工!$D171:$DS171, 生産額_中分類, IF(列分類振分=CB$3, 1, 0))/SUMPRODUCT(生産額_中分類, IF(列分類振分=CB$3, 1, 0))</f>
        <v>#DIV/0!</v>
      </c>
      <c r="CC34" s="194" t="e">
        <f t="array" ref="CC34">SUMPRODUCT(計算_投入係数表_加工!$D171:$DS171, 生産額_中分類, IF(列分類振分=CC$3, 1, 0))/SUMPRODUCT(生産額_中分類, IF(列分類振分=CC$3, 1, 0))</f>
        <v>#DIV/0!</v>
      </c>
      <c r="CD34" s="194" t="e">
        <f t="array" ref="CD34">SUMPRODUCT(計算_投入係数表_加工!$D171:$DS171, 生産額_中分類, IF(列分類振分=CD$3, 1, 0))/SUMPRODUCT(生産額_中分類, IF(列分類振分=CD$3, 1, 0))</f>
        <v>#DIV/0!</v>
      </c>
      <c r="CE34" s="194" t="e">
        <f t="array" ref="CE34">SUMPRODUCT(計算_投入係数表_加工!$D171:$DS171, 生産額_中分類, IF(列分類振分=CE$3, 1, 0))/SUMPRODUCT(生産額_中分類, IF(列分類振分=CE$3, 1, 0))</f>
        <v>#DIV/0!</v>
      </c>
      <c r="CF34" s="194" t="e">
        <f t="array" ref="CF34">SUMPRODUCT(計算_投入係数表_加工!$D171:$DS171, 生産額_中分類, IF(列分類振分=CF$3, 1, 0))/SUMPRODUCT(生産額_中分類, IF(列分類振分=CF$3, 1, 0))</f>
        <v>#DIV/0!</v>
      </c>
      <c r="CG34" s="194" t="e">
        <f t="array" ref="CG34">SUMPRODUCT(計算_投入係数表_加工!$D171:$DS171, 生産額_中分類, IF(列分類振分=CG$3, 1, 0))/SUMPRODUCT(生産額_中分類, IF(列分類振分=CG$3, 1, 0))</f>
        <v>#DIV/0!</v>
      </c>
      <c r="CH34" s="194" t="e">
        <f t="array" ref="CH34">SUMPRODUCT(計算_投入係数表_加工!$D171:$DS171, 生産額_中分類, IF(列分類振分=CH$3, 1, 0))/SUMPRODUCT(生産額_中分類, IF(列分類振分=CH$3, 1, 0))</f>
        <v>#DIV/0!</v>
      </c>
      <c r="CI34" s="194" t="e">
        <f t="array" ref="CI34">SUMPRODUCT(計算_投入係数表_加工!$D171:$DS171, 生産額_中分類, IF(列分類振分=CI$3, 1, 0))/SUMPRODUCT(生産額_中分類, IF(列分類振分=CI$3, 1, 0))</f>
        <v>#DIV/0!</v>
      </c>
      <c r="CJ34" s="194" t="e">
        <f t="array" ref="CJ34">SUMPRODUCT(計算_投入係数表_加工!$D171:$DS171, 生産額_中分類, IF(列分類振分=CJ$3, 1, 0))/SUMPRODUCT(生産額_中分類, IF(列分類振分=CJ$3, 1, 0))</f>
        <v>#DIV/0!</v>
      </c>
      <c r="CK34" s="194" t="e">
        <f t="array" ref="CK34">SUMPRODUCT(計算_投入係数表_加工!$D171:$DS171, 生産額_中分類, IF(列分類振分=CK$3, 1, 0))/SUMPRODUCT(生産額_中分類, IF(列分類振分=CK$3, 1, 0))</f>
        <v>#DIV/0!</v>
      </c>
      <c r="CL34" s="194" t="e">
        <f t="array" ref="CL34">SUMPRODUCT(計算_投入係数表_加工!$D171:$DS171, 生産額_中分類, IF(列分類振分=CL$3, 1, 0))/SUMPRODUCT(生産額_中分類, IF(列分類振分=CL$3, 1, 0))</f>
        <v>#DIV/0!</v>
      </c>
      <c r="CM34" s="194" t="e">
        <f t="array" ref="CM34">SUMPRODUCT(計算_投入係数表_加工!$D171:$DS171, 生産額_中分類, IF(列分類振分=CM$3, 1, 0))/SUMPRODUCT(生産額_中分類, IF(列分類振分=CM$3, 1, 0))</f>
        <v>#DIV/0!</v>
      </c>
      <c r="CN34" s="194" t="e">
        <f t="array" ref="CN34">SUMPRODUCT(計算_投入係数表_加工!$D171:$DS171, 生産額_中分類, IF(列分類振分=CN$3, 1, 0))/SUMPRODUCT(生産額_中分類, IF(列分類振分=CN$3, 1, 0))</f>
        <v>#DIV/0!</v>
      </c>
      <c r="CO34" s="194" t="e">
        <f t="array" ref="CO34">SUMPRODUCT(計算_投入係数表_加工!$D171:$DS171, 生産額_中分類, IF(列分類振分=CO$3, 1, 0))/SUMPRODUCT(生産額_中分類, IF(列分類振分=CO$3, 1, 0))</f>
        <v>#DIV/0!</v>
      </c>
      <c r="CP34" s="194" t="e">
        <f t="array" ref="CP34">SUMPRODUCT(計算_投入係数表_加工!$D171:$DS171, 生産額_中分類, IF(列分類振分=CP$3, 1, 0))/SUMPRODUCT(生産額_中分類, IF(列分類振分=CP$3, 1, 0))</f>
        <v>#DIV/0!</v>
      </c>
      <c r="CQ34" s="194" t="e">
        <f t="array" ref="CQ34">SUMPRODUCT(計算_投入係数表_加工!$D171:$DS171, 生産額_中分類, IF(列分類振分=CQ$3, 1, 0))/SUMPRODUCT(生産額_中分類, IF(列分類振分=CQ$3, 1, 0))</f>
        <v>#DIV/0!</v>
      </c>
      <c r="CR34" s="194" t="e">
        <f t="array" ref="CR34">SUMPRODUCT(計算_投入係数表_加工!$D171:$DS171, 生産額_中分類, IF(列分類振分=CR$3, 1, 0))/SUMPRODUCT(生産額_中分類, IF(列分類振分=CR$3, 1, 0))</f>
        <v>#DIV/0!</v>
      </c>
      <c r="CS34" s="194" t="e">
        <f t="array" ref="CS34">SUMPRODUCT(計算_投入係数表_加工!$D171:$DS171, 生産額_中分類, IF(列分類振分=CS$3, 1, 0))/SUMPRODUCT(生産額_中分類, IF(列分類振分=CS$3, 1, 0))</f>
        <v>#DIV/0!</v>
      </c>
      <c r="CT34" s="194" t="e">
        <f t="array" ref="CT34">SUMPRODUCT(計算_投入係数表_加工!$D171:$DS171, 生産額_中分類, IF(列分類振分=CT$3, 1, 0))/SUMPRODUCT(生産額_中分類, IF(列分類振分=CT$3, 1, 0))</f>
        <v>#DIV/0!</v>
      </c>
      <c r="CU34" s="194" t="e">
        <f t="array" ref="CU34">SUMPRODUCT(計算_投入係数表_加工!$D171:$DS171, 生産額_中分類, IF(列分類振分=CU$3, 1, 0))/SUMPRODUCT(生産額_中分類, IF(列分類振分=CU$3, 1, 0))</f>
        <v>#DIV/0!</v>
      </c>
      <c r="CV34" s="194" t="e">
        <f t="array" ref="CV34">SUMPRODUCT(計算_投入係数表_加工!$D171:$DS171, 生産額_中分類, IF(列分類振分=CV$3, 1, 0))/SUMPRODUCT(生産額_中分類, IF(列分類振分=CV$3, 1, 0))</f>
        <v>#DIV/0!</v>
      </c>
      <c r="CW34" s="194" t="e">
        <f t="array" ref="CW34">SUMPRODUCT(計算_投入係数表_加工!$D171:$DS171, 生産額_中分類, IF(列分類振分=CW$3, 1, 0))/SUMPRODUCT(生産額_中分類, IF(列分類振分=CW$3, 1, 0))</f>
        <v>#DIV/0!</v>
      </c>
      <c r="CX34" s="194" t="e">
        <f t="array" ref="CX34">SUMPRODUCT(計算_投入係数表_加工!$D171:$DS171, 生産額_中分類, IF(列分類振分=CX$3, 1, 0))/SUMPRODUCT(生産額_中分類, IF(列分類振分=CX$3, 1, 0))</f>
        <v>#DIV/0!</v>
      </c>
      <c r="CY34" s="194" t="e">
        <f t="array" ref="CY34">SUMPRODUCT(計算_投入係数表_加工!$D171:$DS171, 生産額_中分類, IF(列分類振分=CY$3, 1, 0))/SUMPRODUCT(生産額_中分類, IF(列分類振分=CY$3, 1, 0))</f>
        <v>#DIV/0!</v>
      </c>
      <c r="CZ34" s="194" t="e">
        <f t="array" ref="CZ34">SUMPRODUCT(計算_投入係数表_加工!$D171:$DS171, 生産額_中分類, IF(列分類振分=CZ$3, 1, 0))/SUMPRODUCT(生産額_中分類, IF(列分類振分=CZ$3, 1, 0))</f>
        <v>#DIV/0!</v>
      </c>
      <c r="DA34" s="194" t="e">
        <f t="array" ref="DA34">SUMPRODUCT(計算_投入係数表_加工!$D171:$DS171, 生産額_中分類, IF(列分類振分=DA$3, 1, 0))/SUMPRODUCT(生産額_中分類, IF(列分類振分=DA$3, 1, 0))</f>
        <v>#DIV/0!</v>
      </c>
      <c r="DB34" s="194" t="e">
        <f t="array" ref="DB34">SUMPRODUCT(計算_投入係数表_加工!$D171:$DS171, 生産額_中分類, IF(列分類振分=DB$3, 1, 0))/SUMPRODUCT(生産額_中分類, IF(列分類振分=DB$3, 1, 0))</f>
        <v>#DIV/0!</v>
      </c>
      <c r="DC34" s="194" t="e">
        <f t="array" ref="DC34">SUMPRODUCT(計算_投入係数表_加工!$D171:$DS171, 生産額_中分類, IF(列分類振分=DC$3, 1, 0))/SUMPRODUCT(生産額_中分類, IF(列分類振分=DC$3, 1, 0))</f>
        <v>#DIV/0!</v>
      </c>
      <c r="DD34" s="194" t="e">
        <f t="array" ref="DD34">SUMPRODUCT(計算_投入係数表_加工!$D171:$DS171, 生産額_中分類, IF(列分類振分=DD$3, 1, 0))/SUMPRODUCT(生産額_中分類, IF(列分類振分=DD$3, 1, 0))</f>
        <v>#DIV/0!</v>
      </c>
      <c r="DE34" s="194" t="e">
        <f t="array" ref="DE34">SUMPRODUCT(計算_投入係数表_加工!$D171:$DS171, 生産額_中分類, IF(列分類振分=DE$3, 1, 0))/SUMPRODUCT(生産額_中分類, IF(列分類振分=DE$3, 1, 0))</f>
        <v>#DIV/0!</v>
      </c>
      <c r="DF34" s="194" t="e">
        <f t="array" ref="DF34">SUMPRODUCT(計算_投入係数表_加工!$D171:$DS171, 生産額_中分類, IF(列分類振分=DF$3, 1, 0))/SUMPRODUCT(生産額_中分類, IF(列分類振分=DF$3, 1, 0))</f>
        <v>#DIV/0!</v>
      </c>
      <c r="DG34" s="194" t="e">
        <f t="array" ref="DG34">SUMPRODUCT(計算_投入係数表_加工!$D171:$DS171, 生産額_中分類, IF(列分類振分=DG$3, 1, 0))/SUMPRODUCT(生産額_中分類, IF(列分類振分=DG$3, 1, 0))</f>
        <v>#DIV/0!</v>
      </c>
      <c r="DH34" s="194" t="e">
        <f t="array" ref="DH34">SUMPRODUCT(計算_投入係数表_加工!$D171:$DS171, 生産額_中分類, IF(列分類振分=DH$3, 1, 0))/SUMPRODUCT(生産額_中分類, IF(列分類振分=DH$3, 1, 0))</f>
        <v>#DIV/0!</v>
      </c>
      <c r="DI34" s="194" t="e">
        <f t="array" ref="DI34">SUMPRODUCT(計算_投入係数表_加工!$D171:$DS171, 生産額_中分類, IF(列分類振分=DI$3, 1, 0))/SUMPRODUCT(生産額_中分類, IF(列分類振分=DI$3, 1, 0))</f>
        <v>#DIV/0!</v>
      </c>
      <c r="DJ34" s="194" t="e">
        <f t="array" ref="DJ34">SUMPRODUCT(計算_投入係数表_加工!$D171:$DS171, 生産額_中分類, IF(列分類振分=DJ$3, 1, 0))/SUMPRODUCT(生産額_中分類, IF(列分類振分=DJ$3, 1, 0))</f>
        <v>#DIV/0!</v>
      </c>
      <c r="DK34" s="194" t="e">
        <f t="array" ref="DK34">SUMPRODUCT(計算_投入係数表_加工!$D171:$DS171, 生産額_中分類, IF(列分類振分=DK$3, 1, 0))/SUMPRODUCT(生産額_中分類, IF(列分類振分=DK$3, 1, 0))</f>
        <v>#DIV/0!</v>
      </c>
      <c r="DL34" s="194" t="e">
        <f t="array" ref="DL34">SUMPRODUCT(計算_投入係数表_加工!$D171:$DS171, 生産額_中分類, IF(列分類振分=DL$3, 1, 0))/SUMPRODUCT(生産額_中分類, IF(列分類振分=DL$3, 1, 0))</f>
        <v>#DIV/0!</v>
      </c>
      <c r="DM34" s="194" t="e">
        <f t="array" ref="DM34">SUMPRODUCT(計算_投入係数表_加工!$D171:$DS171, 生産額_中分類, IF(列分類振分=DM$3, 1, 0))/SUMPRODUCT(生産額_中分類, IF(列分類振分=DM$3, 1, 0))</f>
        <v>#DIV/0!</v>
      </c>
      <c r="DN34" s="194" t="e">
        <f t="array" ref="DN34">SUMPRODUCT(計算_投入係数表_加工!$D171:$DS171, 生産額_中分類, IF(列分類振分=DN$3, 1, 0))/SUMPRODUCT(生産額_中分類, IF(列分類振分=DN$3, 1, 0))</f>
        <v>#DIV/0!</v>
      </c>
      <c r="DO34" s="194" t="e">
        <f t="array" ref="DO34">SUMPRODUCT(計算_投入係数表_加工!$D171:$DS171, 生産額_中分類, IF(列分類振分=DO$3, 1, 0))/SUMPRODUCT(生産額_中分類, IF(列分類振分=DO$3, 1, 0))</f>
        <v>#DIV/0!</v>
      </c>
      <c r="DP34" s="194" t="e">
        <f t="array" ref="DP34">SUMPRODUCT(計算_投入係数表_加工!$D171:$DS171, 生産額_中分類, IF(列分類振分=DP$3, 1, 0))/SUMPRODUCT(生産額_中分類, IF(列分類振分=DP$3, 1, 0))</f>
        <v>#DIV/0!</v>
      </c>
      <c r="DQ34" s="194" t="e">
        <f t="array" ref="DQ34">SUMPRODUCT(計算_投入係数表_加工!$D171:$DS171, 生産額_中分類, IF(列分類振分=DQ$3, 1, 0))/SUMPRODUCT(生産額_中分類, IF(列分類振分=DQ$3, 1, 0))</f>
        <v>#DIV/0!</v>
      </c>
      <c r="DR34" s="194" t="e">
        <f t="array" ref="DR34">SUMPRODUCT(計算_投入係数表_加工!$D171:$DS171, 生産額_中分類, IF(列分類振分=DR$3, 1, 0))/SUMPRODUCT(生産額_中分類, IF(列分類振分=DR$3, 1, 0))</f>
        <v>#DIV/0!</v>
      </c>
      <c r="DS34" s="194" t="e">
        <f t="array" ref="DS34">SUMPRODUCT(計算_投入係数表_加工!$D171:$DS171, 生産額_中分類, IF(列分類振分=DS$3, 1, 0))/SUMPRODUCT(生産額_中分類, IF(列分類振分=DS$3, 1, 0))</f>
        <v>#DIV/0!</v>
      </c>
      <c r="DT34" s="23">
        <f>SUMIF(振分, $C34, 計算_投入係数表_加工!DT$4:DT$123)</f>
        <v>0</v>
      </c>
    </row>
    <row r="35" spans="2:124" x14ac:dyDescent="0.25">
      <c r="B35" s="53">
        <v>32</v>
      </c>
      <c r="C35" s="192" t="str">
        <v>-</v>
      </c>
      <c r="D35" s="193">
        <f t="array" ref="D35">SUMPRODUCT(計算_投入係数表_加工!$D172:$DS172, 生産額_中分類, IF(列分類振分=D$3, 1, 0))/SUMPRODUCT(生産額_中分類, IF(列分類振分=D$3, 1, 0))</f>
        <v>0</v>
      </c>
      <c r="E35" s="194">
        <f t="array" ref="E35">SUMPRODUCT(計算_投入係数表_加工!$D172:$DS172, 生産額_中分類, IF(列分類振分=E$3, 1, 0))/SUMPRODUCT(生産額_中分類, IF(列分類振分=E$3, 1, 0))</f>
        <v>0</v>
      </c>
      <c r="F35" s="194">
        <f t="array" ref="F35">SUMPRODUCT(計算_投入係数表_加工!$D172:$DS172, 生産額_中分類, IF(列分類振分=F$3, 1, 0))/SUMPRODUCT(生産額_中分類, IF(列分類振分=F$3, 1, 0))</f>
        <v>0</v>
      </c>
      <c r="G35" s="194">
        <f t="array" ref="G35">SUMPRODUCT(計算_投入係数表_加工!$D172:$DS172, 生産額_中分類, IF(列分類振分=G$3, 1, 0))/SUMPRODUCT(生産額_中分類, IF(列分類振分=G$3, 1, 0))</f>
        <v>0</v>
      </c>
      <c r="H35" s="194">
        <f t="array" ref="H35">SUMPRODUCT(計算_投入係数表_加工!$D172:$DS172, 生産額_中分類, IF(列分類振分=H$3, 1, 0))/SUMPRODUCT(生産額_中分類, IF(列分類振分=H$3, 1, 0))</f>
        <v>0</v>
      </c>
      <c r="I35" s="194">
        <f t="array" ref="I35">SUMPRODUCT(計算_投入係数表_加工!$D172:$DS172, 生産額_中分類, IF(列分類振分=I$3, 1, 0))/SUMPRODUCT(生産額_中分類, IF(列分類振分=I$3, 1, 0))</f>
        <v>0</v>
      </c>
      <c r="J35" s="194">
        <f t="array" ref="J35">SUMPRODUCT(計算_投入係数表_加工!$D172:$DS172, 生産額_中分類, IF(列分類振分=J$3, 1, 0))/SUMPRODUCT(生産額_中分類, IF(列分類振分=J$3, 1, 0))</f>
        <v>0</v>
      </c>
      <c r="K35" s="194">
        <f t="array" ref="K35">SUMPRODUCT(計算_投入係数表_加工!$D172:$DS172, 生産額_中分類, IF(列分類振分=K$3, 1, 0))/SUMPRODUCT(生産額_中分類, IF(列分類振分=K$3, 1, 0))</f>
        <v>0</v>
      </c>
      <c r="L35" s="194">
        <f t="array" ref="L35">SUMPRODUCT(計算_投入係数表_加工!$D172:$DS172, 生産額_中分類, IF(列分類振分=L$3, 1, 0))/SUMPRODUCT(生産額_中分類, IF(列分類振分=L$3, 1, 0))</f>
        <v>0</v>
      </c>
      <c r="M35" s="194">
        <f t="array" ref="M35">SUMPRODUCT(計算_投入係数表_加工!$D172:$DS172, 生産額_中分類, IF(列分類振分=M$3, 1, 0))/SUMPRODUCT(生産額_中分類, IF(列分類振分=M$3, 1, 0))</f>
        <v>0</v>
      </c>
      <c r="N35" s="194">
        <f t="array" ref="N35">SUMPRODUCT(計算_投入係数表_加工!$D172:$DS172, 生産額_中分類, IF(列分類振分=N$3, 1, 0))/SUMPRODUCT(生産額_中分類, IF(列分類振分=N$3, 1, 0))</f>
        <v>0</v>
      </c>
      <c r="O35" s="194">
        <f t="array" ref="O35">SUMPRODUCT(計算_投入係数表_加工!$D172:$DS172, 生産額_中分類, IF(列分類振分=O$3, 1, 0))/SUMPRODUCT(生産額_中分類, IF(列分類振分=O$3, 1, 0))</f>
        <v>0</v>
      </c>
      <c r="P35" s="194">
        <f t="array" ref="P35">SUMPRODUCT(計算_投入係数表_加工!$D172:$DS172, 生産額_中分類, IF(列分類振分=P$3, 1, 0))/SUMPRODUCT(生産額_中分類, IF(列分類振分=P$3, 1, 0))</f>
        <v>0</v>
      </c>
      <c r="Q35" s="194" t="e">
        <f t="array" ref="Q35">SUMPRODUCT(計算_投入係数表_加工!$D172:$DS172, 生産額_中分類, IF(列分類振分=Q$3, 1, 0))/SUMPRODUCT(生産額_中分類, IF(列分類振分=Q$3, 1, 0))</f>
        <v>#DIV/0!</v>
      </c>
      <c r="R35" s="194" t="e">
        <f t="array" ref="R35">SUMPRODUCT(計算_投入係数表_加工!$D172:$DS172, 生産額_中分類, IF(列分類振分=R$3, 1, 0))/SUMPRODUCT(生産額_中分類, IF(列分類振分=R$3, 1, 0))</f>
        <v>#DIV/0!</v>
      </c>
      <c r="S35" s="194" t="e">
        <f t="array" ref="S35">SUMPRODUCT(計算_投入係数表_加工!$D172:$DS172, 生産額_中分類, IF(列分類振分=S$3, 1, 0))/SUMPRODUCT(生産額_中分類, IF(列分類振分=S$3, 1, 0))</f>
        <v>#DIV/0!</v>
      </c>
      <c r="T35" s="194" t="e">
        <f t="array" ref="T35">SUMPRODUCT(計算_投入係数表_加工!$D172:$DS172, 生産額_中分類, IF(列分類振分=T$3, 1, 0))/SUMPRODUCT(生産額_中分類, IF(列分類振分=T$3, 1, 0))</f>
        <v>#DIV/0!</v>
      </c>
      <c r="U35" s="194" t="e">
        <f t="array" ref="U35">SUMPRODUCT(計算_投入係数表_加工!$D172:$DS172, 生産額_中分類, IF(列分類振分=U$3, 1, 0))/SUMPRODUCT(生産額_中分類, IF(列分類振分=U$3, 1, 0))</f>
        <v>#DIV/0!</v>
      </c>
      <c r="V35" s="194" t="e">
        <f t="array" ref="V35">SUMPRODUCT(計算_投入係数表_加工!$D172:$DS172, 生産額_中分類, IF(列分類振分=V$3, 1, 0))/SUMPRODUCT(生産額_中分類, IF(列分類振分=V$3, 1, 0))</f>
        <v>#DIV/0!</v>
      </c>
      <c r="W35" s="194" t="e">
        <f t="array" ref="W35">SUMPRODUCT(計算_投入係数表_加工!$D172:$DS172, 生産額_中分類, IF(列分類振分=W$3, 1, 0))/SUMPRODUCT(生産額_中分類, IF(列分類振分=W$3, 1, 0))</f>
        <v>#DIV/0!</v>
      </c>
      <c r="X35" s="194" t="e">
        <f t="array" ref="X35">SUMPRODUCT(計算_投入係数表_加工!$D172:$DS172, 生産額_中分類, IF(列分類振分=X$3, 1, 0))/SUMPRODUCT(生産額_中分類, IF(列分類振分=X$3, 1, 0))</f>
        <v>#DIV/0!</v>
      </c>
      <c r="Y35" s="194" t="e">
        <f t="array" ref="Y35">SUMPRODUCT(計算_投入係数表_加工!$D172:$DS172, 生産額_中分類, IF(列分類振分=Y$3, 1, 0))/SUMPRODUCT(生産額_中分類, IF(列分類振分=Y$3, 1, 0))</f>
        <v>#DIV/0!</v>
      </c>
      <c r="Z35" s="194" t="e">
        <f t="array" ref="Z35">SUMPRODUCT(計算_投入係数表_加工!$D172:$DS172, 生産額_中分類, IF(列分類振分=Z$3, 1, 0))/SUMPRODUCT(生産額_中分類, IF(列分類振分=Z$3, 1, 0))</f>
        <v>#DIV/0!</v>
      </c>
      <c r="AA35" s="194" t="e">
        <f t="array" ref="AA35">SUMPRODUCT(計算_投入係数表_加工!$D172:$DS172, 生産額_中分類, IF(列分類振分=AA$3, 1, 0))/SUMPRODUCT(生産額_中分類, IF(列分類振分=AA$3, 1, 0))</f>
        <v>#DIV/0!</v>
      </c>
      <c r="AB35" s="194" t="e">
        <f t="array" ref="AB35">SUMPRODUCT(計算_投入係数表_加工!$D172:$DS172, 生産額_中分類, IF(列分類振分=AB$3, 1, 0))/SUMPRODUCT(生産額_中分類, IF(列分類振分=AB$3, 1, 0))</f>
        <v>#DIV/0!</v>
      </c>
      <c r="AC35" s="194" t="e">
        <f t="array" ref="AC35">SUMPRODUCT(計算_投入係数表_加工!$D172:$DS172, 生産額_中分類, IF(列分類振分=AC$3, 1, 0))/SUMPRODUCT(生産額_中分類, IF(列分類振分=AC$3, 1, 0))</f>
        <v>#DIV/0!</v>
      </c>
      <c r="AD35" s="194" t="e">
        <f t="array" ref="AD35">SUMPRODUCT(計算_投入係数表_加工!$D172:$DS172, 生産額_中分類, IF(列分類振分=AD$3, 1, 0))/SUMPRODUCT(生産額_中分類, IF(列分類振分=AD$3, 1, 0))</f>
        <v>#DIV/0!</v>
      </c>
      <c r="AE35" s="194" t="e">
        <f t="array" ref="AE35">SUMPRODUCT(計算_投入係数表_加工!$D172:$DS172, 生産額_中分類, IF(列分類振分=AE$3, 1, 0))/SUMPRODUCT(生産額_中分類, IF(列分類振分=AE$3, 1, 0))</f>
        <v>#DIV/0!</v>
      </c>
      <c r="AF35" s="194" t="e">
        <f t="array" ref="AF35">SUMPRODUCT(計算_投入係数表_加工!$D172:$DS172, 生産額_中分類, IF(列分類振分=AF$3, 1, 0))/SUMPRODUCT(生産額_中分類, IF(列分類振分=AF$3, 1, 0))</f>
        <v>#DIV/0!</v>
      </c>
      <c r="AG35" s="194" t="e">
        <f t="array" ref="AG35">SUMPRODUCT(計算_投入係数表_加工!$D172:$DS172, 生産額_中分類, IF(列分類振分=AG$3, 1, 0))/SUMPRODUCT(生産額_中分類, IF(列分類振分=AG$3, 1, 0))</f>
        <v>#DIV/0!</v>
      </c>
      <c r="AH35" s="194" t="e">
        <f t="array" ref="AH35">SUMPRODUCT(計算_投入係数表_加工!$D172:$DS172, 生産額_中分類, IF(列分類振分=AH$3, 1, 0))/SUMPRODUCT(生産額_中分類, IF(列分類振分=AH$3, 1, 0))</f>
        <v>#DIV/0!</v>
      </c>
      <c r="AI35" s="194" t="e">
        <f t="array" ref="AI35">SUMPRODUCT(計算_投入係数表_加工!$D172:$DS172, 生産額_中分類, IF(列分類振分=AI$3, 1, 0))/SUMPRODUCT(生産額_中分類, IF(列分類振分=AI$3, 1, 0))</f>
        <v>#DIV/0!</v>
      </c>
      <c r="AJ35" s="194" t="e">
        <f t="array" ref="AJ35">SUMPRODUCT(計算_投入係数表_加工!$D172:$DS172, 生産額_中分類, IF(列分類振分=AJ$3, 1, 0))/SUMPRODUCT(生産額_中分類, IF(列分類振分=AJ$3, 1, 0))</f>
        <v>#DIV/0!</v>
      </c>
      <c r="AK35" s="194" t="e">
        <f t="array" ref="AK35">SUMPRODUCT(計算_投入係数表_加工!$D172:$DS172, 生産額_中分類, IF(列分類振分=AK$3, 1, 0))/SUMPRODUCT(生産額_中分類, IF(列分類振分=AK$3, 1, 0))</f>
        <v>#DIV/0!</v>
      </c>
      <c r="AL35" s="194" t="e">
        <f t="array" ref="AL35">SUMPRODUCT(計算_投入係数表_加工!$D172:$DS172, 生産額_中分類, IF(列分類振分=AL$3, 1, 0))/SUMPRODUCT(生産額_中分類, IF(列分類振分=AL$3, 1, 0))</f>
        <v>#DIV/0!</v>
      </c>
      <c r="AM35" s="194" t="e">
        <f t="array" ref="AM35">SUMPRODUCT(計算_投入係数表_加工!$D172:$DS172, 生産額_中分類, IF(列分類振分=AM$3, 1, 0))/SUMPRODUCT(生産額_中分類, IF(列分類振分=AM$3, 1, 0))</f>
        <v>#DIV/0!</v>
      </c>
      <c r="AN35" s="194" t="e">
        <f t="array" ref="AN35">SUMPRODUCT(計算_投入係数表_加工!$D172:$DS172, 生産額_中分類, IF(列分類振分=AN$3, 1, 0))/SUMPRODUCT(生産額_中分類, IF(列分類振分=AN$3, 1, 0))</f>
        <v>#DIV/0!</v>
      </c>
      <c r="AO35" s="194" t="e">
        <f t="array" ref="AO35">SUMPRODUCT(計算_投入係数表_加工!$D172:$DS172, 生産額_中分類, IF(列分類振分=AO$3, 1, 0))/SUMPRODUCT(生産額_中分類, IF(列分類振分=AO$3, 1, 0))</f>
        <v>#DIV/0!</v>
      </c>
      <c r="AP35" s="194" t="e">
        <f t="array" ref="AP35">SUMPRODUCT(計算_投入係数表_加工!$D172:$DS172, 生産額_中分類, IF(列分類振分=AP$3, 1, 0))/SUMPRODUCT(生産額_中分類, IF(列分類振分=AP$3, 1, 0))</f>
        <v>#DIV/0!</v>
      </c>
      <c r="AQ35" s="194" t="e">
        <f t="array" ref="AQ35">SUMPRODUCT(計算_投入係数表_加工!$D172:$DS172, 生産額_中分類, IF(列分類振分=AQ$3, 1, 0))/SUMPRODUCT(生産額_中分類, IF(列分類振分=AQ$3, 1, 0))</f>
        <v>#DIV/0!</v>
      </c>
      <c r="AR35" s="194" t="e">
        <f t="array" ref="AR35">SUMPRODUCT(計算_投入係数表_加工!$D172:$DS172, 生産額_中分類, IF(列分類振分=AR$3, 1, 0))/SUMPRODUCT(生産額_中分類, IF(列分類振分=AR$3, 1, 0))</f>
        <v>#DIV/0!</v>
      </c>
      <c r="AS35" s="194" t="e">
        <f t="array" ref="AS35">SUMPRODUCT(計算_投入係数表_加工!$D172:$DS172, 生産額_中分類, IF(列分類振分=AS$3, 1, 0))/SUMPRODUCT(生産額_中分類, IF(列分類振分=AS$3, 1, 0))</f>
        <v>#DIV/0!</v>
      </c>
      <c r="AT35" s="194" t="e">
        <f t="array" ref="AT35">SUMPRODUCT(計算_投入係数表_加工!$D172:$DS172, 生産額_中分類, IF(列分類振分=AT$3, 1, 0))/SUMPRODUCT(生産額_中分類, IF(列分類振分=AT$3, 1, 0))</f>
        <v>#DIV/0!</v>
      </c>
      <c r="AU35" s="194" t="e">
        <f t="array" ref="AU35">SUMPRODUCT(計算_投入係数表_加工!$D172:$DS172, 生産額_中分類, IF(列分類振分=AU$3, 1, 0))/SUMPRODUCT(生産額_中分類, IF(列分類振分=AU$3, 1, 0))</f>
        <v>#DIV/0!</v>
      </c>
      <c r="AV35" s="194" t="e">
        <f t="array" ref="AV35">SUMPRODUCT(計算_投入係数表_加工!$D172:$DS172, 生産額_中分類, IF(列分類振分=AV$3, 1, 0))/SUMPRODUCT(生産額_中分類, IF(列分類振分=AV$3, 1, 0))</f>
        <v>#DIV/0!</v>
      </c>
      <c r="AW35" s="194" t="e">
        <f t="array" ref="AW35">SUMPRODUCT(計算_投入係数表_加工!$D172:$DS172, 生産額_中分類, IF(列分類振分=AW$3, 1, 0))/SUMPRODUCT(生産額_中分類, IF(列分類振分=AW$3, 1, 0))</f>
        <v>#DIV/0!</v>
      </c>
      <c r="AX35" s="194" t="e">
        <f t="array" ref="AX35">SUMPRODUCT(計算_投入係数表_加工!$D172:$DS172, 生産額_中分類, IF(列分類振分=AX$3, 1, 0))/SUMPRODUCT(生産額_中分類, IF(列分類振分=AX$3, 1, 0))</f>
        <v>#DIV/0!</v>
      </c>
      <c r="AY35" s="194" t="e">
        <f t="array" ref="AY35">SUMPRODUCT(計算_投入係数表_加工!$D172:$DS172, 生産額_中分類, IF(列分類振分=AY$3, 1, 0))/SUMPRODUCT(生産額_中分類, IF(列分類振分=AY$3, 1, 0))</f>
        <v>#DIV/0!</v>
      </c>
      <c r="AZ35" s="194" t="e">
        <f t="array" ref="AZ35">SUMPRODUCT(計算_投入係数表_加工!$D172:$DS172, 生産額_中分類, IF(列分類振分=AZ$3, 1, 0))/SUMPRODUCT(生産額_中分類, IF(列分類振分=AZ$3, 1, 0))</f>
        <v>#DIV/0!</v>
      </c>
      <c r="BA35" s="194" t="e">
        <f t="array" ref="BA35">SUMPRODUCT(計算_投入係数表_加工!$D172:$DS172, 生産額_中分類, IF(列分類振分=BA$3, 1, 0))/SUMPRODUCT(生産額_中分類, IF(列分類振分=BA$3, 1, 0))</f>
        <v>#DIV/0!</v>
      </c>
      <c r="BB35" s="194" t="e">
        <f t="array" ref="BB35">SUMPRODUCT(計算_投入係数表_加工!$D172:$DS172, 生産額_中分類, IF(列分類振分=BB$3, 1, 0))/SUMPRODUCT(生産額_中分類, IF(列分類振分=BB$3, 1, 0))</f>
        <v>#DIV/0!</v>
      </c>
      <c r="BC35" s="194" t="e">
        <f t="array" ref="BC35">SUMPRODUCT(計算_投入係数表_加工!$D172:$DS172, 生産額_中分類, IF(列分類振分=BC$3, 1, 0))/SUMPRODUCT(生産額_中分類, IF(列分類振分=BC$3, 1, 0))</f>
        <v>#DIV/0!</v>
      </c>
      <c r="BD35" s="194" t="e">
        <f t="array" ref="BD35">SUMPRODUCT(計算_投入係数表_加工!$D172:$DS172, 生産額_中分類, IF(列分類振分=BD$3, 1, 0))/SUMPRODUCT(生産額_中分類, IF(列分類振分=BD$3, 1, 0))</f>
        <v>#DIV/0!</v>
      </c>
      <c r="BE35" s="194" t="e">
        <f t="array" ref="BE35">SUMPRODUCT(計算_投入係数表_加工!$D172:$DS172, 生産額_中分類, IF(列分類振分=BE$3, 1, 0))/SUMPRODUCT(生産額_中分類, IF(列分類振分=BE$3, 1, 0))</f>
        <v>#DIV/0!</v>
      </c>
      <c r="BF35" s="194" t="e">
        <f t="array" ref="BF35">SUMPRODUCT(計算_投入係数表_加工!$D172:$DS172, 生産額_中分類, IF(列分類振分=BF$3, 1, 0))/SUMPRODUCT(生産額_中分類, IF(列分類振分=BF$3, 1, 0))</f>
        <v>#DIV/0!</v>
      </c>
      <c r="BG35" s="194" t="e">
        <f t="array" ref="BG35">SUMPRODUCT(計算_投入係数表_加工!$D172:$DS172, 生産額_中分類, IF(列分類振分=BG$3, 1, 0))/SUMPRODUCT(生産額_中分類, IF(列分類振分=BG$3, 1, 0))</f>
        <v>#DIV/0!</v>
      </c>
      <c r="BH35" s="194" t="e">
        <f t="array" ref="BH35">SUMPRODUCT(計算_投入係数表_加工!$D172:$DS172, 生産額_中分類, IF(列分類振分=BH$3, 1, 0))/SUMPRODUCT(生産額_中分類, IF(列分類振分=BH$3, 1, 0))</f>
        <v>#DIV/0!</v>
      </c>
      <c r="BI35" s="194" t="e">
        <f t="array" ref="BI35">SUMPRODUCT(計算_投入係数表_加工!$D172:$DS172, 生産額_中分類, IF(列分類振分=BI$3, 1, 0))/SUMPRODUCT(生産額_中分類, IF(列分類振分=BI$3, 1, 0))</f>
        <v>#DIV/0!</v>
      </c>
      <c r="BJ35" s="194" t="e">
        <f t="array" ref="BJ35">SUMPRODUCT(計算_投入係数表_加工!$D172:$DS172, 生産額_中分類, IF(列分類振分=BJ$3, 1, 0))/SUMPRODUCT(生産額_中分類, IF(列分類振分=BJ$3, 1, 0))</f>
        <v>#DIV/0!</v>
      </c>
      <c r="BK35" s="194" t="e">
        <f t="array" ref="BK35">SUMPRODUCT(計算_投入係数表_加工!$D172:$DS172, 生産額_中分類, IF(列分類振分=BK$3, 1, 0))/SUMPRODUCT(生産額_中分類, IF(列分類振分=BK$3, 1, 0))</f>
        <v>#DIV/0!</v>
      </c>
      <c r="BL35" s="194" t="e">
        <f t="array" ref="BL35">SUMPRODUCT(計算_投入係数表_加工!$D172:$DS172, 生産額_中分類, IF(列分類振分=BL$3, 1, 0))/SUMPRODUCT(生産額_中分類, IF(列分類振分=BL$3, 1, 0))</f>
        <v>#DIV/0!</v>
      </c>
      <c r="BM35" s="194" t="e">
        <f t="array" ref="BM35">SUMPRODUCT(計算_投入係数表_加工!$D172:$DS172, 生産額_中分類, IF(列分類振分=BM$3, 1, 0))/SUMPRODUCT(生産額_中分類, IF(列分類振分=BM$3, 1, 0))</f>
        <v>#DIV/0!</v>
      </c>
      <c r="BN35" s="194" t="e">
        <f t="array" ref="BN35">SUMPRODUCT(計算_投入係数表_加工!$D172:$DS172, 生産額_中分類, IF(列分類振分=BN$3, 1, 0))/SUMPRODUCT(生産額_中分類, IF(列分類振分=BN$3, 1, 0))</f>
        <v>#DIV/0!</v>
      </c>
      <c r="BO35" s="194" t="e">
        <f t="array" ref="BO35">SUMPRODUCT(計算_投入係数表_加工!$D172:$DS172, 生産額_中分類, IF(列分類振分=BO$3, 1, 0))/SUMPRODUCT(生産額_中分類, IF(列分類振分=BO$3, 1, 0))</f>
        <v>#DIV/0!</v>
      </c>
      <c r="BP35" s="194" t="e">
        <f t="array" ref="BP35">SUMPRODUCT(計算_投入係数表_加工!$D172:$DS172, 生産額_中分類, IF(列分類振分=BP$3, 1, 0))/SUMPRODUCT(生産額_中分類, IF(列分類振分=BP$3, 1, 0))</f>
        <v>#DIV/0!</v>
      </c>
      <c r="BQ35" s="194" t="e">
        <f t="array" ref="BQ35">SUMPRODUCT(計算_投入係数表_加工!$D172:$DS172, 生産額_中分類, IF(列分類振分=BQ$3, 1, 0))/SUMPRODUCT(生産額_中分類, IF(列分類振分=BQ$3, 1, 0))</f>
        <v>#DIV/0!</v>
      </c>
      <c r="BR35" s="194" t="e">
        <f t="array" ref="BR35">SUMPRODUCT(計算_投入係数表_加工!$D172:$DS172, 生産額_中分類, IF(列分類振分=BR$3, 1, 0))/SUMPRODUCT(生産額_中分類, IF(列分類振分=BR$3, 1, 0))</f>
        <v>#DIV/0!</v>
      </c>
      <c r="BS35" s="194" t="e">
        <f t="array" ref="BS35">SUMPRODUCT(計算_投入係数表_加工!$D172:$DS172, 生産額_中分類, IF(列分類振分=BS$3, 1, 0))/SUMPRODUCT(生産額_中分類, IF(列分類振分=BS$3, 1, 0))</f>
        <v>#DIV/0!</v>
      </c>
      <c r="BT35" s="194" t="e">
        <f t="array" ref="BT35">SUMPRODUCT(計算_投入係数表_加工!$D172:$DS172, 生産額_中分類, IF(列分類振分=BT$3, 1, 0))/SUMPRODUCT(生産額_中分類, IF(列分類振分=BT$3, 1, 0))</f>
        <v>#DIV/0!</v>
      </c>
      <c r="BU35" s="194" t="e">
        <f t="array" ref="BU35">SUMPRODUCT(計算_投入係数表_加工!$D172:$DS172, 生産額_中分類, IF(列分類振分=BU$3, 1, 0))/SUMPRODUCT(生産額_中分類, IF(列分類振分=BU$3, 1, 0))</f>
        <v>#DIV/0!</v>
      </c>
      <c r="BV35" s="194" t="e">
        <f t="array" ref="BV35">SUMPRODUCT(計算_投入係数表_加工!$D172:$DS172, 生産額_中分類, IF(列分類振分=BV$3, 1, 0))/SUMPRODUCT(生産額_中分類, IF(列分類振分=BV$3, 1, 0))</f>
        <v>#DIV/0!</v>
      </c>
      <c r="BW35" s="194" t="e">
        <f t="array" ref="BW35">SUMPRODUCT(計算_投入係数表_加工!$D172:$DS172, 生産額_中分類, IF(列分類振分=BW$3, 1, 0))/SUMPRODUCT(生産額_中分類, IF(列分類振分=BW$3, 1, 0))</f>
        <v>#DIV/0!</v>
      </c>
      <c r="BX35" s="194" t="e">
        <f t="array" ref="BX35">SUMPRODUCT(計算_投入係数表_加工!$D172:$DS172, 生産額_中分類, IF(列分類振分=BX$3, 1, 0))/SUMPRODUCT(生産額_中分類, IF(列分類振分=BX$3, 1, 0))</f>
        <v>#DIV/0!</v>
      </c>
      <c r="BY35" s="194" t="e">
        <f t="array" ref="BY35">SUMPRODUCT(計算_投入係数表_加工!$D172:$DS172, 生産額_中分類, IF(列分類振分=BY$3, 1, 0))/SUMPRODUCT(生産額_中分類, IF(列分類振分=BY$3, 1, 0))</f>
        <v>#DIV/0!</v>
      </c>
      <c r="BZ35" s="194" t="e">
        <f t="array" ref="BZ35">SUMPRODUCT(計算_投入係数表_加工!$D172:$DS172, 生産額_中分類, IF(列分類振分=BZ$3, 1, 0))/SUMPRODUCT(生産額_中分類, IF(列分類振分=BZ$3, 1, 0))</f>
        <v>#DIV/0!</v>
      </c>
      <c r="CA35" s="194" t="e">
        <f t="array" ref="CA35">SUMPRODUCT(計算_投入係数表_加工!$D172:$DS172, 生産額_中分類, IF(列分類振分=CA$3, 1, 0))/SUMPRODUCT(生産額_中分類, IF(列分類振分=CA$3, 1, 0))</f>
        <v>#DIV/0!</v>
      </c>
      <c r="CB35" s="194" t="e">
        <f t="array" ref="CB35">SUMPRODUCT(計算_投入係数表_加工!$D172:$DS172, 生産額_中分類, IF(列分類振分=CB$3, 1, 0))/SUMPRODUCT(生産額_中分類, IF(列分類振分=CB$3, 1, 0))</f>
        <v>#DIV/0!</v>
      </c>
      <c r="CC35" s="194" t="e">
        <f t="array" ref="CC35">SUMPRODUCT(計算_投入係数表_加工!$D172:$DS172, 生産額_中分類, IF(列分類振分=CC$3, 1, 0))/SUMPRODUCT(生産額_中分類, IF(列分類振分=CC$3, 1, 0))</f>
        <v>#DIV/0!</v>
      </c>
      <c r="CD35" s="194" t="e">
        <f t="array" ref="CD35">SUMPRODUCT(計算_投入係数表_加工!$D172:$DS172, 生産額_中分類, IF(列分類振分=CD$3, 1, 0))/SUMPRODUCT(生産額_中分類, IF(列分類振分=CD$3, 1, 0))</f>
        <v>#DIV/0!</v>
      </c>
      <c r="CE35" s="194" t="e">
        <f t="array" ref="CE35">SUMPRODUCT(計算_投入係数表_加工!$D172:$DS172, 生産額_中分類, IF(列分類振分=CE$3, 1, 0))/SUMPRODUCT(生産額_中分類, IF(列分類振分=CE$3, 1, 0))</f>
        <v>#DIV/0!</v>
      </c>
      <c r="CF35" s="194" t="e">
        <f t="array" ref="CF35">SUMPRODUCT(計算_投入係数表_加工!$D172:$DS172, 生産額_中分類, IF(列分類振分=CF$3, 1, 0))/SUMPRODUCT(生産額_中分類, IF(列分類振分=CF$3, 1, 0))</f>
        <v>#DIV/0!</v>
      </c>
      <c r="CG35" s="194" t="e">
        <f t="array" ref="CG35">SUMPRODUCT(計算_投入係数表_加工!$D172:$DS172, 生産額_中分類, IF(列分類振分=CG$3, 1, 0))/SUMPRODUCT(生産額_中分類, IF(列分類振分=CG$3, 1, 0))</f>
        <v>#DIV/0!</v>
      </c>
      <c r="CH35" s="194" t="e">
        <f t="array" ref="CH35">SUMPRODUCT(計算_投入係数表_加工!$D172:$DS172, 生産額_中分類, IF(列分類振分=CH$3, 1, 0))/SUMPRODUCT(生産額_中分類, IF(列分類振分=CH$3, 1, 0))</f>
        <v>#DIV/0!</v>
      </c>
      <c r="CI35" s="194" t="e">
        <f t="array" ref="CI35">SUMPRODUCT(計算_投入係数表_加工!$D172:$DS172, 生産額_中分類, IF(列分類振分=CI$3, 1, 0))/SUMPRODUCT(生産額_中分類, IF(列分類振分=CI$3, 1, 0))</f>
        <v>#DIV/0!</v>
      </c>
      <c r="CJ35" s="194" t="e">
        <f t="array" ref="CJ35">SUMPRODUCT(計算_投入係数表_加工!$D172:$DS172, 生産額_中分類, IF(列分類振分=CJ$3, 1, 0))/SUMPRODUCT(生産額_中分類, IF(列分類振分=CJ$3, 1, 0))</f>
        <v>#DIV/0!</v>
      </c>
      <c r="CK35" s="194" t="e">
        <f t="array" ref="CK35">SUMPRODUCT(計算_投入係数表_加工!$D172:$DS172, 生産額_中分類, IF(列分類振分=CK$3, 1, 0))/SUMPRODUCT(生産額_中分類, IF(列分類振分=CK$3, 1, 0))</f>
        <v>#DIV/0!</v>
      </c>
      <c r="CL35" s="194" t="e">
        <f t="array" ref="CL35">SUMPRODUCT(計算_投入係数表_加工!$D172:$DS172, 生産額_中分類, IF(列分類振分=CL$3, 1, 0))/SUMPRODUCT(生産額_中分類, IF(列分類振分=CL$3, 1, 0))</f>
        <v>#DIV/0!</v>
      </c>
      <c r="CM35" s="194" t="e">
        <f t="array" ref="CM35">SUMPRODUCT(計算_投入係数表_加工!$D172:$DS172, 生産額_中分類, IF(列分類振分=CM$3, 1, 0))/SUMPRODUCT(生産額_中分類, IF(列分類振分=CM$3, 1, 0))</f>
        <v>#DIV/0!</v>
      </c>
      <c r="CN35" s="194" t="e">
        <f t="array" ref="CN35">SUMPRODUCT(計算_投入係数表_加工!$D172:$DS172, 生産額_中分類, IF(列分類振分=CN$3, 1, 0))/SUMPRODUCT(生産額_中分類, IF(列分類振分=CN$3, 1, 0))</f>
        <v>#DIV/0!</v>
      </c>
      <c r="CO35" s="194" t="e">
        <f t="array" ref="CO35">SUMPRODUCT(計算_投入係数表_加工!$D172:$DS172, 生産額_中分類, IF(列分類振分=CO$3, 1, 0))/SUMPRODUCT(生産額_中分類, IF(列分類振分=CO$3, 1, 0))</f>
        <v>#DIV/0!</v>
      </c>
      <c r="CP35" s="194" t="e">
        <f t="array" ref="CP35">SUMPRODUCT(計算_投入係数表_加工!$D172:$DS172, 生産額_中分類, IF(列分類振分=CP$3, 1, 0))/SUMPRODUCT(生産額_中分類, IF(列分類振分=CP$3, 1, 0))</f>
        <v>#DIV/0!</v>
      </c>
      <c r="CQ35" s="194" t="e">
        <f t="array" ref="CQ35">SUMPRODUCT(計算_投入係数表_加工!$D172:$DS172, 生産額_中分類, IF(列分類振分=CQ$3, 1, 0))/SUMPRODUCT(生産額_中分類, IF(列分類振分=CQ$3, 1, 0))</f>
        <v>#DIV/0!</v>
      </c>
      <c r="CR35" s="194" t="e">
        <f t="array" ref="CR35">SUMPRODUCT(計算_投入係数表_加工!$D172:$DS172, 生産額_中分類, IF(列分類振分=CR$3, 1, 0))/SUMPRODUCT(生産額_中分類, IF(列分類振分=CR$3, 1, 0))</f>
        <v>#DIV/0!</v>
      </c>
      <c r="CS35" s="194" t="e">
        <f t="array" ref="CS35">SUMPRODUCT(計算_投入係数表_加工!$D172:$DS172, 生産額_中分類, IF(列分類振分=CS$3, 1, 0))/SUMPRODUCT(生産額_中分類, IF(列分類振分=CS$3, 1, 0))</f>
        <v>#DIV/0!</v>
      </c>
      <c r="CT35" s="194" t="e">
        <f t="array" ref="CT35">SUMPRODUCT(計算_投入係数表_加工!$D172:$DS172, 生産額_中分類, IF(列分類振分=CT$3, 1, 0))/SUMPRODUCT(生産額_中分類, IF(列分類振分=CT$3, 1, 0))</f>
        <v>#DIV/0!</v>
      </c>
      <c r="CU35" s="194" t="e">
        <f t="array" ref="CU35">SUMPRODUCT(計算_投入係数表_加工!$D172:$DS172, 生産額_中分類, IF(列分類振分=CU$3, 1, 0))/SUMPRODUCT(生産額_中分類, IF(列分類振分=CU$3, 1, 0))</f>
        <v>#DIV/0!</v>
      </c>
      <c r="CV35" s="194" t="e">
        <f t="array" ref="CV35">SUMPRODUCT(計算_投入係数表_加工!$D172:$DS172, 生産額_中分類, IF(列分類振分=CV$3, 1, 0))/SUMPRODUCT(生産額_中分類, IF(列分類振分=CV$3, 1, 0))</f>
        <v>#DIV/0!</v>
      </c>
      <c r="CW35" s="194" t="e">
        <f t="array" ref="CW35">SUMPRODUCT(計算_投入係数表_加工!$D172:$DS172, 生産額_中分類, IF(列分類振分=CW$3, 1, 0))/SUMPRODUCT(生産額_中分類, IF(列分類振分=CW$3, 1, 0))</f>
        <v>#DIV/0!</v>
      </c>
      <c r="CX35" s="194" t="e">
        <f t="array" ref="CX35">SUMPRODUCT(計算_投入係数表_加工!$D172:$DS172, 生産額_中分類, IF(列分類振分=CX$3, 1, 0))/SUMPRODUCT(生産額_中分類, IF(列分類振分=CX$3, 1, 0))</f>
        <v>#DIV/0!</v>
      </c>
      <c r="CY35" s="194" t="e">
        <f t="array" ref="CY35">SUMPRODUCT(計算_投入係数表_加工!$D172:$DS172, 生産額_中分類, IF(列分類振分=CY$3, 1, 0))/SUMPRODUCT(生産額_中分類, IF(列分類振分=CY$3, 1, 0))</f>
        <v>#DIV/0!</v>
      </c>
      <c r="CZ35" s="194" t="e">
        <f t="array" ref="CZ35">SUMPRODUCT(計算_投入係数表_加工!$D172:$DS172, 生産額_中分類, IF(列分類振分=CZ$3, 1, 0))/SUMPRODUCT(生産額_中分類, IF(列分類振分=CZ$3, 1, 0))</f>
        <v>#DIV/0!</v>
      </c>
      <c r="DA35" s="194" t="e">
        <f t="array" ref="DA35">SUMPRODUCT(計算_投入係数表_加工!$D172:$DS172, 生産額_中分類, IF(列分類振分=DA$3, 1, 0))/SUMPRODUCT(生産額_中分類, IF(列分類振分=DA$3, 1, 0))</f>
        <v>#DIV/0!</v>
      </c>
      <c r="DB35" s="194" t="e">
        <f t="array" ref="DB35">SUMPRODUCT(計算_投入係数表_加工!$D172:$DS172, 生産額_中分類, IF(列分類振分=DB$3, 1, 0))/SUMPRODUCT(生産額_中分類, IF(列分類振分=DB$3, 1, 0))</f>
        <v>#DIV/0!</v>
      </c>
      <c r="DC35" s="194" t="e">
        <f t="array" ref="DC35">SUMPRODUCT(計算_投入係数表_加工!$D172:$DS172, 生産額_中分類, IF(列分類振分=DC$3, 1, 0))/SUMPRODUCT(生産額_中分類, IF(列分類振分=DC$3, 1, 0))</f>
        <v>#DIV/0!</v>
      </c>
      <c r="DD35" s="194" t="e">
        <f t="array" ref="DD35">SUMPRODUCT(計算_投入係数表_加工!$D172:$DS172, 生産額_中分類, IF(列分類振分=DD$3, 1, 0))/SUMPRODUCT(生産額_中分類, IF(列分類振分=DD$3, 1, 0))</f>
        <v>#DIV/0!</v>
      </c>
      <c r="DE35" s="194" t="e">
        <f t="array" ref="DE35">SUMPRODUCT(計算_投入係数表_加工!$D172:$DS172, 生産額_中分類, IF(列分類振分=DE$3, 1, 0))/SUMPRODUCT(生産額_中分類, IF(列分類振分=DE$3, 1, 0))</f>
        <v>#DIV/0!</v>
      </c>
      <c r="DF35" s="194" t="e">
        <f t="array" ref="DF35">SUMPRODUCT(計算_投入係数表_加工!$D172:$DS172, 生産額_中分類, IF(列分類振分=DF$3, 1, 0))/SUMPRODUCT(生産額_中分類, IF(列分類振分=DF$3, 1, 0))</f>
        <v>#DIV/0!</v>
      </c>
      <c r="DG35" s="194" t="e">
        <f t="array" ref="DG35">SUMPRODUCT(計算_投入係数表_加工!$D172:$DS172, 生産額_中分類, IF(列分類振分=DG$3, 1, 0))/SUMPRODUCT(生産額_中分類, IF(列分類振分=DG$3, 1, 0))</f>
        <v>#DIV/0!</v>
      </c>
      <c r="DH35" s="194" t="e">
        <f t="array" ref="DH35">SUMPRODUCT(計算_投入係数表_加工!$D172:$DS172, 生産額_中分類, IF(列分類振分=DH$3, 1, 0))/SUMPRODUCT(生産額_中分類, IF(列分類振分=DH$3, 1, 0))</f>
        <v>#DIV/0!</v>
      </c>
      <c r="DI35" s="194" t="e">
        <f t="array" ref="DI35">SUMPRODUCT(計算_投入係数表_加工!$D172:$DS172, 生産額_中分類, IF(列分類振分=DI$3, 1, 0))/SUMPRODUCT(生産額_中分類, IF(列分類振分=DI$3, 1, 0))</f>
        <v>#DIV/0!</v>
      </c>
      <c r="DJ35" s="194" t="e">
        <f t="array" ref="DJ35">SUMPRODUCT(計算_投入係数表_加工!$D172:$DS172, 生産額_中分類, IF(列分類振分=DJ$3, 1, 0))/SUMPRODUCT(生産額_中分類, IF(列分類振分=DJ$3, 1, 0))</f>
        <v>#DIV/0!</v>
      </c>
      <c r="DK35" s="194" t="e">
        <f t="array" ref="DK35">SUMPRODUCT(計算_投入係数表_加工!$D172:$DS172, 生産額_中分類, IF(列分類振分=DK$3, 1, 0))/SUMPRODUCT(生産額_中分類, IF(列分類振分=DK$3, 1, 0))</f>
        <v>#DIV/0!</v>
      </c>
      <c r="DL35" s="194" t="e">
        <f t="array" ref="DL35">SUMPRODUCT(計算_投入係数表_加工!$D172:$DS172, 生産額_中分類, IF(列分類振分=DL$3, 1, 0))/SUMPRODUCT(生産額_中分類, IF(列分類振分=DL$3, 1, 0))</f>
        <v>#DIV/0!</v>
      </c>
      <c r="DM35" s="194" t="e">
        <f t="array" ref="DM35">SUMPRODUCT(計算_投入係数表_加工!$D172:$DS172, 生産額_中分類, IF(列分類振分=DM$3, 1, 0))/SUMPRODUCT(生産額_中分類, IF(列分類振分=DM$3, 1, 0))</f>
        <v>#DIV/0!</v>
      </c>
      <c r="DN35" s="194" t="e">
        <f t="array" ref="DN35">SUMPRODUCT(計算_投入係数表_加工!$D172:$DS172, 生産額_中分類, IF(列分類振分=DN$3, 1, 0))/SUMPRODUCT(生産額_中分類, IF(列分類振分=DN$3, 1, 0))</f>
        <v>#DIV/0!</v>
      </c>
      <c r="DO35" s="194" t="e">
        <f t="array" ref="DO35">SUMPRODUCT(計算_投入係数表_加工!$D172:$DS172, 生産額_中分類, IF(列分類振分=DO$3, 1, 0))/SUMPRODUCT(生産額_中分類, IF(列分類振分=DO$3, 1, 0))</f>
        <v>#DIV/0!</v>
      </c>
      <c r="DP35" s="194" t="e">
        <f t="array" ref="DP35">SUMPRODUCT(計算_投入係数表_加工!$D172:$DS172, 生産額_中分類, IF(列分類振分=DP$3, 1, 0))/SUMPRODUCT(生産額_中分類, IF(列分類振分=DP$3, 1, 0))</f>
        <v>#DIV/0!</v>
      </c>
      <c r="DQ35" s="194" t="e">
        <f t="array" ref="DQ35">SUMPRODUCT(計算_投入係数表_加工!$D172:$DS172, 生産額_中分類, IF(列分類振分=DQ$3, 1, 0))/SUMPRODUCT(生産額_中分類, IF(列分類振分=DQ$3, 1, 0))</f>
        <v>#DIV/0!</v>
      </c>
      <c r="DR35" s="194" t="e">
        <f t="array" ref="DR35">SUMPRODUCT(計算_投入係数表_加工!$D172:$DS172, 生産額_中分類, IF(列分類振分=DR$3, 1, 0))/SUMPRODUCT(生産額_中分類, IF(列分類振分=DR$3, 1, 0))</f>
        <v>#DIV/0!</v>
      </c>
      <c r="DS35" s="194" t="e">
        <f t="array" ref="DS35">SUMPRODUCT(計算_投入係数表_加工!$D172:$DS172, 生産額_中分類, IF(列分類振分=DS$3, 1, 0))/SUMPRODUCT(生産額_中分類, IF(列分類振分=DS$3, 1, 0))</f>
        <v>#DIV/0!</v>
      </c>
      <c r="DT35" s="23">
        <f>SUMIF(振分, $C35, 計算_投入係数表_加工!DT$4:DT$123)</f>
        <v>0</v>
      </c>
    </row>
    <row r="36" spans="2:124" x14ac:dyDescent="0.25">
      <c r="B36" s="53">
        <v>33</v>
      </c>
      <c r="C36" s="192" t="str">
        <v>-</v>
      </c>
      <c r="D36" s="193">
        <f t="array" ref="D36">SUMPRODUCT(計算_投入係数表_加工!$D173:$DS173, 生産額_中分類, IF(列分類振分=D$3, 1, 0))/SUMPRODUCT(生産額_中分類, IF(列分類振分=D$3, 1, 0))</f>
        <v>0</v>
      </c>
      <c r="E36" s="194">
        <f t="array" ref="E36">SUMPRODUCT(計算_投入係数表_加工!$D173:$DS173, 生産額_中分類, IF(列分類振分=E$3, 1, 0))/SUMPRODUCT(生産額_中分類, IF(列分類振分=E$3, 1, 0))</f>
        <v>0</v>
      </c>
      <c r="F36" s="194">
        <f t="array" ref="F36">SUMPRODUCT(計算_投入係数表_加工!$D173:$DS173, 生産額_中分類, IF(列分類振分=F$3, 1, 0))/SUMPRODUCT(生産額_中分類, IF(列分類振分=F$3, 1, 0))</f>
        <v>0</v>
      </c>
      <c r="G36" s="194">
        <f t="array" ref="G36">SUMPRODUCT(計算_投入係数表_加工!$D173:$DS173, 生産額_中分類, IF(列分類振分=G$3, 1, 0))/SUMPRODUCT(生産額_中分類, IF(列分類振分=G$3, 1, 0))</f>
        <v>0</v>
      </c>
      <c r="H36" s="194">
        <f t="array" ref="H36">SUMPRODUCT(計算_投入係数表_加工!$D173:$DS173, 生産額_中分類, IF(列分類振分=H$3, 1, 0))/SUMPRODUCT(生産額_中分類, IF(列分類振分=H$3, 1, 0))</f>
        <v>0</v>
      </c>
      <c r="I36" s="194">
        <f t="array" ref="I36">SUMPRODUCT(計算_投入係数表_加工!$D173:$DS173, 生産額_中分類, IF(列分類振分=I$3, 1, 0))/SUMPRODUCT(生産額_中分類, IF(列分類振分=I$3, 1, 0))</f>
        <v>0</v>
      </c>
      <c r="J36" s="194">
        <f t="array" ref="J36">SUMPRODUCT(計算_投入係数表_加工!$D173:$DS173, 生産額_中分類, IF(列分類振分=J$3, 1, 0))/SUMPRODUCT(生産額_中分類, IF(列分類振分=J$3, 1, 0))</f>
        <v>0</v>
      </c>
      <c r="K36" s="194">
        <f t="array" ref="K36">SUMPRODUCT(計算_投入係数表_加工!$D173:$DS173, 生産額_中分類, IF(列分類振分=K$3, 1, 0))/SUMPRODUCT(生産額_中分類, IF(列分類振分=K$3, 1, 0))</f>
        <v>0</v>
      </c>
      <c r="L36" s="194">
        <f t="array" ref="L36">SUMPRODUCT(計算_投入係数表_加工!$D173:$DS173, 生産額_中分類, IF(列分類振分=L$3, 1, 0))/SUMPRODUCT(生産額_中分類, IF(列分類振分=L$3, 1, 0))</f>
        <v>0</v>
      </c>
      <c r="M36" s="194">
        <f t="array" ref="M36">SUMPRODUCT(計算_投入係数表_加工!$D173:$DS173, 生産額_中分類, IF(列分類振分=M$3, 1, 0))/SUMPRODUCT(生産額_中分類, IF(列分類振分=M$3, 1, 0))</f>
        <v>0</v>
      </c>
      <c r="N36" s="194">
        <f t="array" ref="N36">SUMPRODUCT(計算_投入係数表_加工!$D173:$DS173, 生産額_中分類, IF(列分類振分=N$3, 1, 0))/SUMPRODUCT(生産額_中分類, IF(列分類振分=N$3, 1, 0))</f>
        <v>0</v>
      </c>
      <c r="O36" s="194">
        <f t="array" ref="O36">SUMPRODUCT(計算_投入係数表_加工!$D173:$DS173, 生産額_中分類, IF(列分類振分=O$3, 1, 0))/SUMPRODUCT(生産額_中分類, IF(列分類振分=O$3, 1, 0))</f>
        <v>0</v>
      </c>
      <c r="P36" s="194">
        <f t="array" ref="P36">SUMPRODUCT(計算_投入係数表_加工!$D173:$DS173, 生産額_中分類, IF(列分類振分=P$3, 1, 0))/SUMPRODUCT(生産額_中分類, IF(列分類振分=P$3, 1, 0))</f>
        <v>0</v>
      </c>
      <c r="Q36" s="194" t="e">
        <f t="array" ref="Q36">SUMPRODUCT(計算_投入係数表_加工!$D173:$DS173, 生産額_中分類, IF(列分類振分=Q$3, 1, 0))/SUMPRODUCT(生産額_中分類, IF(列分類振分=Q$3, 1, 0))</f>
        <v>#DIV/0!</v>
      </c>
      <c r="R36" s="194" t="e">
        <f t="array" ref="R36">SUMPRODUCT(計算_投入係数表_加工!$D173:$DS173, 生産額_中分類, IF(列分類振分=R$3, 1, 0))/SUMPRODUCT(生産額_中分類, IF(列分類振分=R$3, 1, 0))</f>
        <v>#DIV/0!</v>
      </c>
      <c r="S36" s="194" t="e">
        <f t="array" ref="S36">SUMPRODUCT(計算_投入係数表_加工!$D173:$DS173, 生産額_中分類, IF(列分類振分=S$3, 1, 0))/SUMPRODUCT(生産額_中分類, IF(列分類振分=S$3, 1, 0))</f>
        <v>#DIV/0!</v>
      </c>
      <c r="T36" s="194" t="e">
        <f t="array" ref="T36">SUMPRODUCT(計算_投入係数表_加工!$D173:$DS173, 生産額_中分類, IF(列分類振分=T$3, 1, 0))/SUMPRODUCT(生産額_中分類, IF(列分類振分=T$3, 1, 0))</f>
        <v>#DIV/0!</v>
      </c>
      <c r="U36" s="194" t="e">
        <f t="array" ref="U36">SUMPRODUCT(計算_投入係数表_加工!$D173:$DS173, 生産額_中分類, IF(列分類振分=U$3, 1, 0))/SUMPRODUCT(生産額_中分類, IF(列分類振分=U$3, 1, 0))</f>
        <v>#DIV/0!</v>
      </c>
      <c r="V36" s="194" t="e">
        <f t="array" ref="V36">SUMPRODUCT(計算_投入係数表_加工!$D173:$DS173, 生産額_中分類, IF(列分類振分=V$3, 1, 0))/SUMPRODUCT(生産額_中分類, IF(列分類振分=V$3, 1, 0))</f>
        <v>#DIV/0!</v>
      </c>
      <c r="W36" s="194" t="e">
        <f t="array" ref="W36">SUMPRODUCT(計算_投入係数表_加工!$D173:$DS173, 生産額_中分類, IF(列分類振分=W$3, 1, 0))/SUMPRODUCT(生産額_中分類, IF(列分類振分=W$3, 1, 0))</f>
        <v>#DIV/0!</v>
      </c>
      <c r="X36" s="194" t="e">
        <f t="array" ref="X36">SUMPRODUCT(計算_投入係数表_加工!$D173:$DS173, 生産額_中分類, IF(列分類振分=X$3, 1, 0))/SUMPRODUCT(生産額_中分類, IF(列分類振分=X$3, 1, 0))</f>
        <v>#DIV/0!</v>
      </c>
      <c r="Y36" s="194" t="e">
        <f t="array" ref="Y36">SUMPRODUCT(計算_投入係数表_加工!$D173:$DS173, 生産額_中分類, IF(列分類振分=Y$3, 1, 0))/SUMPRODUCT(生産額_中分類, IF(列分類振分=Y$3, 1, 0))</f>
        <v>#DIV/0!</v>
      </c>
      <c r="Z36" s="194" t="e">
        <f t="array" ref="Z36">SUMPRODUCT(計算_投入係数表_加工!$D173:$DS173, 生産額_中分類, IF(列分類振分=Z$3, 1, 0))/SUMPRODUCT(生産額_中分類, IF(列分類振分=Z$3, 1, 0))</f>
        <v>#DIV/0!</v>
      </c>
      <c r="AA36" s="194" t="e">
        <f t="array" ref="AA36">SUMPRODUCT(計算_投入係数表_加工!$D173:$DS173, 生産額_中分類, IF(列分類振分=AA$3, 1, 0))/SUMPRODUCT(生産額_中分類, IF(列分類振分=AA$3, 1, 0))</f>
        <v>#DIV/0!</v>
      </c>
      <c r="AB36" s="194" t="e">
        <f t="array" ref="AB36">SUMPRODUCT(計算_投入係数表_加工!$D173:$DS173, 生産額_中分類, IF(列分類振分=AB$3, 1, 0))/SUMPRODUCT(生産額_中分類, IF(列分類振分=AB$3, 1, 0))</f>
        <v>#DIV/0!</v>
      </c>
      <c r="AC36" s="194" t="e">
        <f t="array" ref="AC36">SUMPRODUCT(計算_投入係数表_加工!$D173:$DS173, 生産額_中分類, IF(列分類振分=AC$3, 1, 0))/SUMPRODUCT(生産額_中分類, IF(列分類振分=AC$3, 1, 0))</f>
        <v>#DIV/0!</v>
      </c>
      <c r="AD36" s="194" t="e">
        <f t="array" ref="AD36">SUMPRODUCT(計算_投入係数表_加工!$D173:$DS173, 生産額_中分類, IF(列分類振分=AD$3, 1, 0))/SUMPRODUCT(生産額_中分類, IF(列分類振分=AD$3, 1, 0))</f>
        <v>#DIV/0!</v>
      </c>
      <c r="AE36" s="194" t="e">
        <f t="array" ref="AE36">SUMPRODUCT(計算_投入係数表_加工!$D173:$DS173, 生産額_中分類, IF(列分類振分=AE$3, 1, 0))/SUMPRODUCT(生産額_中分類, IF(列分類振分=AE$3, 1, 0))</f>
        <v>#DIV/0!</v>
      </c>
      <c r="AF36" s="194" t="e">
        <f t="array" ref="AF36">SUMPRODUCT(計算_投入係数表_加工!$D173:$DS173, 生産額_中分類, IF(列分類振分=AF$3, 1, 0))/SUMPRODUCT(生産額_中分類, IF(列分類振分=AF$3, 1, 0))</f>
        <v>#DIV/0!</v>
      </c>
      <c r="AG36" s="194" t="e">
        <f t="array" ref="AG36">SUMPRODUCT(計算_投入係数表_加工!$D173:$DS173, 生産額_中分類, IF(列分類振分=AG$3, 1, 0))/SUMPRODUCT(生産額_中分類, IF(列分類振分=AG$3, 1, 0))</f>
        <v>#DIV/0!</v>
      </c>
      <c r="AH36" s="194" t="e">
        <f t="array" ref="AH36">SUMPRODUCT(計算_投入係数表_加工!$D173:$DS173, 生産額_中分類, IF(列分類振分=AH$3, 1, 0))/SUMPRODUCT(生産額_中分類, IF(列分類振分=AH$3, 1, 0))</f>
        <v>#DIV/0!</v>
      </c>
      <c r="AI36" s="194" t="e">
        <f t="array" ref="AI36">SUMPRODUCT(計算_投入係数表_加工!$D173:$DS173, 生産額_中分類, IF(列分類振分=AI$3, 1, 0))/SUMPRODUCT(生産額_中分類, IF(列分類振分=AI$3, 1, 0))</f>
        <v>#DIV/0!</v>
      </c>
      <c r="AJ36" s="194" t="e">
        <f t="array" ref="AJ36">SUMPRODUCT(計算_投入係数表_加工!$D173:$DS173, 生産額_中分類, IF(列分類振分=AJ$3, 1, 0))/SUMPRODUCT(生産額_中分類, IF(列分類振分=AJ$3, 1, 0))</f>
        <v>#DIV/0!</v>
      </c>
      <c r="AK36" s="194" t="e">
        <f t="array" ref="AK36">SUMPRODUCT(計算_投入係数表_加工!$D173:$DS173, 生産額_中分類, IF(列分類振分=AK$3, 1, 0))/SUMPRODUCT(生産額_中分類, IF(列分類振分=AK$3, 1, 0))</f>
        <v>#DIV/0!</v>
      </c>
      <c r="AL36" s="194" t="e">
        <f t="array" ref="AL36">SUMPRODUCT(計算_投入係数表_加工!$D173:$DS173, 生産額_中分類, IF(列分類振分=AL$3, 1, 0))/SUMPRODUCT(生産額_中分類, IF(列分類振分=AL$3, 1, 0))</f>
        <v>#DIV/0!</v>
      </c>
      <c r="AM36" s="194" t="e">
        <f t="array" ref="AM36">SUMPRODUCT(計算_投入係数表_加工!$D173:$DS173, 生産額_中分類, IF(列分類振分=AM$3, 1, 0))/SUMPRODUCT(生産額_中分類, IF(列分類振分=AM$3, 1, 0))</f>
        <v>#DIV/0!</v>
      </c>
      <c r="AN36" s="194" t="e">
        <f t="array" ref="AN36">SUMPRODUCT(計算_投入係数表_加工!$D173:$DS173, 生産額_中分類, IF(列分類振分=AN$3, 1, 0))/SUMPRODUCT(生産額_中分類, IF(列分類振分=AN$3, 1, 0))</f>
        <v>#DIV/0!</v>
      </c>
      <c r="AO36" s="194" t="e">
        <f t="array" ref="AO36">SUMPRODUCT(計算_投入係数表_加工!$D173:$DS173, 生産額_中分類, IF(列分類振分=AO$3, 1, 0))/SUMPRODUCT(生産額_中分類, IF(列分類振分=AO$3, 1, 0))</f>
        <v>#DIV/0!</v>
      </c>
      <c r="AP36" s="194" t="e">
        <f t="array" ref="AP36">SUMPRODUCT(計算_投入係数表_加工!$D173:$DS173, 生産額_中分類, IF(列分類振分=AP$3, 1, 0))/SUMPRODUCT(生産額_中分類, IF(列分類振分=AP$3, 1, 0))</f>
        <v>#DIV/0!</v>
      </c>
      <c r="AQ36" s="194" t="e">
        <f t="array" ref="AQ36">SUMPRODUCT(計算_投入係数表_加工!$D173:$DS173, 生産額_中分類, IF(列分類振分=AQ$3, 1, 0))/SUMPRODUCT(生産額_中分類, IF(列分類振分=AQ$3, 1, 0))</f>
        <v>#DIV/0!</v>
      </c>
      <c r="AR36" s="194" t="e">
        <f t="array" ref="AR36">SUMPRODUCT(計算_投入係数表_加工!$D173:$DS173, 生産額_中分類, IF(列分類振分=AR$3, 1, 0))/SUMPRODUCT(生産額_中分類, IF(列分類振分=AR$3, 1, 0))</f>
        <v>#DIV/0!</v>
      </c>
      <c r="AS36" s="194" t="e">
        <f t="array" ref="AS36">SUMPRODUCT(計算_投入係数表_加工!$D173:$DS173, 生産額_中分類, IF(列分類振分=AS$3, 1, 0))/SUMPRODUCT(生産額_中分類, IF(列分類振分=AS$3, 1, 0))</f>
        <v>#DIV/0!</v>
      </c>
      <c r="AT36" s="194" t="e">
        <f t="array" ref="AT36">SUMPRODUCT(計算_投入係数表_加工!$D173:$DS173, 生産額_中分類, IF(列分類振分=AT$3, 1, 0))/SUMPRODUCT(生産額_中分類, IF(列分類振分=AT$3, 1, 0))</f>
        <v>#DIV/0!</v>
      </c>
      <c r="AU36" s="194" t="e">
        <f t="array" ref="AU36">SUMPRODUCT(計算_投入係数表_加工!$D173:$DS173, 生産額_中分類, IF(列分類振分=AU$3, 1, 0))/SUMPRODUCT(生産額_中分類, IF(列分類振分=AU$3, 1, 0))</f>
        <v>#DIV/0!</v>
      </c>
      <c r="AV36" s="194" t="e">
        <f t="array" ref="AV36">SUMPRODUCT(計算_投入係数表_加工!$D173:$DS173, 生産額_中分類, IF(列分類振分=AV$3, 1, 0))/SUMPRODUCT(生産額_中分類, IF(列分類振分=AV$3, 1, 0))</f>
        <v>#DIV/0!</v>
      </c>
      <c r="AW36" s="194" t="e">
        <f t="array" ref="AW36">SUMPRODUCT(計算_投入係数表_加工!$D173:$DS173, 生産額_中分類, IF(列分類振分=AW$3, 1, 0))/SUMPRODUCT(生産額_中分類, IF(列分類振分=AW$3, 1, 0))</f>
        <v>#DIV/0!</v>
      </c>
      <c r="AX36" s="194" t="e">
        <f t="array" ref="AX36">SUMPRODUCT(計算_投入係数表_加工!$D173:$DS173, 生産額_中分類, IF(列分類振分=AX$3, 1, 0))/SUMPRODUCT(生産額_中分類, IF(列分類振分=AX$3, 1, 0))</f>
        <v>#DIV/0!</v>
      </c>
      <c r="AY36" s="194" t="e">
        <f t="array" ref="AY36">SUMPRODUCT(計算_投入係数表_加工!$D173:$DS173, 生産額_中分類, IF(列分類振分=AY$3, 1, 0))/SUMPRODUCT(生産額_中分類, IF(列分類振分=AY$3, 1, 0))</f>
        <v>#DIV/0!</v>
      </c>
      <c r="AZ36" s="194" t="e">
        <f t="array" ref="AZ36">SUMPRODUCT(計算_投入係数表_加工!$D173:$DS173, 生産額_中分類, IF(列分類振分=AZ$3, 1, 0))/SUMPRODUCT(生産額_中分類, IF(列分類振分=AZ$3, 1, 0))</f>
        <v>#DIV/0!</v>
      </c>
      <c r="BA36" s="194" t="e">
        <f t="array" ref="BA36">SUMPRODUCT(計算_投入係数表_加工!$D173:$DS173, 生産額_中分類, IF(列分類振分=BA$3, 1, 0))/SUMPRODUCT(生産額_中分類, IF(列分類振分=BA$3, 1, 0))</f>
        <v>#DIV/0!</v>
      </c>
      <c r="BB36" s="194" t="e">
        <f t="array" ref="BB36">SUMPRODUCT(計算_投入係数表_加工!$D173:$DS173, 生産額_中分類, IF(列分類振分=BB$3, 1, 0))/SUMPRODUCT(生産額_中分類, IF(列分類振分=BB$3, 1, 0))</f>
        <v>#DIV/0!</v>
      </c>
      <c r="BC36" s="194" t="e">
        <f t="array" ref="BC36">SUMPRODUCT(計算_投入係数表_加工!$D173:$DS173, 生産額_中分類, IF(列分類振分=BC$3, 1, 0))/SUMPRODUCT(生産額_中分類, IF(列分類振分=BC$3, 1, 0))</f>
        <v>#DIV/0!</v>
      </c>
      <c r="BD36" s="194" t="e">
        <f t="array" ref="BD36">SUMPRODUCT(計算_投入係数表_加工!$D173:$DS173, 生産額_中分類, IF(列分類振分=BD$3, 1, 0))/SUMPRODUCT(生産額_中分類, IF(列分類振分=BD$3, 1, 0))</f>
        <v>#DIV/0!</v>
      </c>
      <c r="BE36" s="194" t="e">
        <f t="array" ref="BE36">SUMPRODUCT(計算_投入係数表_加工!$D173:$DS173, 生産額_中分類, IF(列分類振分=BE$3, 1, 0))/SUMPRODUCT(生産額_中分類, IF(列分類振分=BE$3, 1, 0))</f>
        <v>#DIV/0!</v>
      </c>
      <c r="BF36" s="194" t="e">
        <f t="array" ref="BF36">SUMPRODUCT(計算_投入係数表_加工!$D173:$DS173, 生産額_中分類, IF(列分類振分=BF$3, 1, 0))/SUMPRODUCT(生産額_中分類, IF(列分類振分=BF$3, 1, 0))</f>
        <v>#DIV/0!</v>
      </c>
      <c r="BG36" s="194" t="e">
        <f t="array" ref="BG36">SUMPRODUCT(計算_投入係数表_加工!$D173:$DS173, 生産額_中分類, IF(列分類振分=BG$3, 1, 0))/SUMPRODUCT(生産額_中分類, IF(列分類振分=BG$3, 1, 0))</f>
        <v>#DIV/0!</v>
      </c>
      <c r="BH36" s="194" t="e">
        <f t="array" ref="BH36">SUMPRODUCT(計算_投入係数表_加工!$D173:$DS173, 生産額_中分類, IF(列分類振分=BH$3, 1, 0))/SUMPRODUCT(生産額_中分類, IF(列分類振分=BH$3, 1, 0))</f>
        <v>#DIV/0!</v>
      </c>
      <c r="BI36" s="194" t="e">
        <f t="array" ref="BI36">SUMPRODUCT(計算_投入係数表_加工!$D173:$DS173, 生産額_中分類, IF(列分類振分=BI$3, 1, 0))/SUMPRODUCT(生産額_中分類, IF(列分類振分=BI$3, 1, 0))</f>
        <v>#DIV/0!</v>
      </c>
      <c r="BJ36" s="194" t="e">
        <f t="array" ref="BJ36">SUMPRODUCT(計算_投入係数表_加工!$D173:$DS173, 生産額_中分類, IF(列分類振分=BJ$3, 1, 0))/SUMPRODUCT(生産額_中分類, IF(列分類振分=BJ$3, 1, 0))</f>
        <v>#DIV/0!</v>
      </c>
      <c r="BK36" s="194" t="e">
        <f t="array" ref="BK36">SUMPRODUCT(計算_投入係数表_加工!$D173:$DS173, 生産額_中分類, IF(列分類振分=BK$3, 1, 0))/SUMPRODUCT(生産額_中分類, IF(列分類振分=BK$3, 1, 0))</f>
        <v>#DIV/0!</v>
      </c>
      <c r="BL36" s="194" t="e">
        <f t="array" ref="BL36">SUMPRODUCT(計算_投入係数表_加工!$D173:$DS173, 生産額_中分類, IF(列分類振分=BL$3, 1, 0))/SUMPRODUCT(生産額_中分類, IF(列分類振分=BL$3, 1, 0))</f>
        <v>#DIV/0!</v>
      </c>
      <c r="BM36" s="194" t="e">
        <f t="array" ref="BM36">SUMPRODUCT(計算_投入係数表_加工!$D173:$DS173, 生産額_中分類, IF(列分類振分=BM$3, 1, 0))/SUMPRODUCT(生産額_中分類, IF(列分類振分=BM$3, 1, 0))</f>
        <v>#DIV/0!</v>
      </c>
      <c r="BN36" s="194" t="e">
        <f t="array" ref="BN36">SUMPRODUCT(計算_投入係数表_加工!$D173:$DS173, 生産額_中分類, IF(列分類振分=BN$3, 1, 0))/SUMPRODUCT(生産額_中分類, IF(列分類振分=BN$3, 1, 0))</f>
        <v>#DIV/0!</v>
      </c>
      <c r="BO36" s="194" t="e">
        <f t="array" ref="BO36">SUMPRODUCT(計算_投入係数表_加工!$D173:$DS173, 生産額_中分類, IF(列分類振分=BO$3, 1, 0))/SUMPRODUCT(生産額_中分類, IF(列分類振分=BO$3, 1, 0))</f>
        <v>#DIV/0!</v>
      </c>
      <c r="BP36" s="194" t="e">
        <f t="array" ref="BP36">SUMPRODUCT(計算_投入係数表_加工!$D173:$DS173, 生産額_中分類, IF(列分類振分=BP$3, 1, 0))/SUMPRODUCT(生産額_中分類, IF(列分類振分=BP$3, 1, 0))</f>
        <v>#DIV/0!</v>
      </c>
      <c r="BQ36" s="194" t="e">
        <f t="array" ref="BQ36">SUMPRODUCT(計算_投入係数表_加工!$D173:$DS173, 生産額_中分類, IF(列分類振分=BQ$3, 1, 0))/SUMPRODUCT(生産額_中分類, IF(列分類振分=BQ$3, 1, 0))</f>
        <v>#DIV/0!</v>
      </c>
      <c r="BR36" s="194" t="e">
        <f t="array" ref="BR36">SUMPRODUCT(計算_投入係数表_加工!$D173:$DS173, 生産額_中分類, IF(列分類振分=BR$3, 1, 0))/SUMPRODUCT(生産額_中分類, IF(列分類振分=BR$3, 1, 0))</f>
        <v>#DIV/0!</v>
      </c>
      <c r="BS36" s="194" t="e">
        <f t="array" ref="BS36">SUMPRODUCT(計算_投入係数表_加工!$D173:$DS173, 生産額_中分類, IF(列分類振分=BS$3, 1, 0))/SUMPRODUCT(生産額_中分類, IF(列分類振分=BS$3, 1, 0))</f>
        <v>#DIV/0!</v>
      </c>
      <c r="BT36" s="194" t="e">
        <f t="array" ref="BT36">SUMPRODUCT(計算_投入係数表_加工!$D173:$DS173, 生産額_中分類, IF(列分類振分=BT$3, 1, 0))/SUMPRODUCT(生産額_中分類, IF(列分類振分=BT$3, 1, 0))</f>
        <v>#DIV/0!</v>
      </c>
      <c r="BU36" s="194" t="e">
        <f t="array" ref="BU36">SUMPRODUCT(計算_投入係数表_加工!$D173:$DS173, 生産額_中分類, IF(列分類振分=BU$3, 1, 0))/SUMPRODUCT(生産額_中分類, IF(列分類振分=BU$3, 1, 0))</f>
        <v>#DIV/0!</v>
      </c>
      <c r="BV36" s="194" t="e">
        <f t="array" ref="BV36">SUMPRODUCT(計算_投入係数表_加工!$D173:$DS173, 生産額_中分類, IF(列分類振分=BV$3, 1, 0))/SUMPRODUCT(生産額_中分類, IF(列分類振分=BV$3, 1, 0))</f>
        <v>#DIV/0!</v>
      </c>
      <c r="BW36" s="194" t="e">
        <f t="array" ref="BW36">SUMPRODUCT(計算_投入係数表_加工!$D173:$DS173, 生産額_中分類, IF(列分類振分=BW$3, 1, 0))/SUMPRODUCT(生産額_中分類, IF(列分類振分=BW$3, 1, 0))</f>
        <v>#DIV/0!</v>
      </c>
      <c r="BX36" s="194" t="e">
        <f t="array" ref="BX36">SUMPRODUCT(計算_投入係数表_加工!$D173:$DS173, 生産額_中分類, IF(列分類振分=BX$3, 1, 0))/SUMPRODUCT(生産額_中分類, IF(列分類振分=BX$3, 1, 0))</f>
        <v>#DIV/0!</v>
      </c>
      <c r="BY36" s="194" t="e">
        <f t="array" ref="BY36">SUMPRODUCT(計算_投入係数表_加工!$D173:$DS173, 生産額_中分類, IF(列分類振分=BY$3, 1, 0))/SUMPRODUCT(生産額_中分類, IF(列分類振分=BY$3, 1, 0))</f>
        <v>#DIV/0!</v>
      </c>
      <c r="BZ36" s="194" t="e">
        <f t="array" ref="BZ36">SUMPRODUCT(計算_投入係数表_加工!$D173:$DS173, 生産額_中分類, IF(列分類振分=BZ$3, 1, 0))/SUMPRODUCT(生産額_中分類, IF(列分類振分=BZ$3, 1, 0))</f>
        <v>#DIV/0!</v>
      </c>
      <c r="CA36" s="194" t="e">
        <f t="array" ref="CA36">SUMPRODUCT(計算_投入係数表_加工!$D173:$DS173, 生産額_中分類, IF(列分類振分=CA$3, 1, 0))/SUMPRODUCT(生産額_中分類, IF(列分類振分=CA$3, 1, 0))</f>
        <v>#DIV/0!</v>
      </c>
      <c r="CB36" s="194" t="e">
        <f t="array" ref="CB36">SUMPRODUCT(計算_投入係数表_加工!$D173:$DS173, 生産額_中分類, IF(列分類振分=CB$3, 1, 0))/SUMPRODUCT(生産額_中分類, IF(列分類振分=CB$3, 1, 0))</f>
        <v>#DIV/0!</v>
      </c>
      <c r="CC36" s="194" t="e">
        <f t="array" ref="CC36">SUMPRODUCT(計算_投入係数表_加工!$D173:$DS173, 生産額_中分類, IF(列分類振分=CC$3, 1, 0))/SUMPRODUCT(生産額_中分類, IF(列分類振分=CC$3, 1, 0))</f>
        <v>#DIV/0!</v>
      </c>
      <c r="CD36" s="194" t="e">
        <f t="array" ref="CD36">SUMPRODUCT(計算_投入係数表_加工!$D173:$DS173, 生産額_中分類, IF(列分類振分=CD$3, 1, 0))/SUMPRODUCT(生産額_中分類, IF(列分類振分=CD$3, 1, 0))</f>
        <v>#DIV/0!</v>
      </c>
      <c r="CE36" s="194" t="e">
        <f t="array" ref="CE36">SUMPRODUCT(計算_投入係数表_加工!$D173:$DS173, 生産額_中分類, IF(列分類振分=CE$3, 1, 0))/SUMPRODUCT(生産額_中分類, IF(列分類振分=CE$3, 1, 0))</f>
        <v>#DIV/0!</v>
      </c>
      <c r="CF36" s="194" t="e">
        <f t="array" ref="CF36">SUMPRODUCT(計算_投入係数表_加工!$D173:$DS173, 生産額_中分類, IF(列分類振分=CF$3, 1, 0))/SUMPRODUCT(生産額_中分類, IF(列分類振分=CF$3, 1, 0))</f>
        <v>#DIV/0!</v>
      </c>
      <c r="CG36" s="194" t="e">
        <f t="array" ref="CG36">SUMPRODUCT(計算_投入係数表_加工!$D173:$DS173, 生産額_中分類, IF(列分類振分=CG$3, 1, 0))/SUMPRODUCT(生産額_中分類, IF(列分類振分=CG$3, 1, 0))</f>
        <v>#DIV/0!</v>
      </c>
      <c r="CH36" s="194" t="e">
        <f t="array" ref="CH36">SUMPRODUCT(計算_投入係数表_加工!$D173:$DS173, 生産額_中分類, IF(列分類振分=CH$3, 1, 0))/SUMPRODUCT(生産額_中分類, IF(列分類振分=CH$3, 1, 0))</f>
        <v>#DIV/0!</v>
      </c>
      <c r="CI36" s="194" t="e">
        <f t="array" ref="CI36">SUMPRODUCT(計算_投入係数表_加工!$D173:$DS173, 生産額_中分類, IF(列分類振分=CI$3, 1, 0))/SUMPRODUCT(生産額_中分類, IF(列分類振分=CI$3, 1, 0))</f>
        <v>#DIV/0!</v>
      </c>
      <c r="CJ36" s="194" t="e">
        <f t="array" ref="CJ36">SUMPRODUCT(計算_投入係数表_加工!$D173:$DS173, 生産額_中分類, IF(列分類振分=CJ$3, 1, 0))/SUMPRODUCT(生産額_中分類, IF(列分類振分=CJ$3, 1, 0))</f>
        <v>#DIV/0!</v>
      </c>
      <c r="CK36" s="194" t="e">
        <f t="array" ref="CK36">SUMPRODUCT(計算_投入係数表_加工!$D173:$DS173, 生産額_中分類, IF(列分類振分=CK$3, 1, 0))/SUMPRODUCT(生産額_中分類, IF(列分類振分=CK$3, 1, 0))</f>
        <v>#DIV/0!</v>
      </c>
      <c r="CL36" s="194" t="e">
        <f t="array" ref="CL36">SUMPRODUCT(計算_投入係数表_加工!$D173:$DS173, 生産額_中分類, IF(列分類振分=CL$3, 1, 0))/SUMPRODUCT(生産額_中分類, IF(列分類振分=CL$3, 1, 0))</f>
        <v>#DIV/0!</v>
      </c>
      <c r="CM36" s="194" t="e">
        <f t="array" ref="CM36">SUMPRODUCT(計算_投入係数表_加工!$D173:$DS173, 生産額_中分類, IF(列分類振分=CM$3, 1, 0))/SUMPRODUCT(生産額_中分類, IF(列分類振分=CM$3, 1, 0))</f>
        <v>#DIV/0!</v>
      </c>
      <c r="CN36" s="194" t="e">
        <f t="array" ref="CN36">SUMPRODUCT(計算_投入係数表_加工!$D173:$DS173, 生産額_中分類, IF(列分類振分=CN$3, 1, 0))/SUMPRODUCT(生産額_中分類, IF(列分類振分=CN$3, 1, 0))</f>
        <v>#DIV/0!</v>
      </c>
      <c r="CO36" s="194" t="e">
        <f t="array" ref="CO36">SUMPRODUCT(計算_投入係数表_加工!$D173:$DS173, 生産額_中分類, IF(列分類振分=CO$3, 1, 0))/SUMPRODUCT(生産額_中分類, IF(列分類振分=CO$3, 1, 0))</f>
        <v>#DIV/0!</v>
      </c>
      <c r="CP36" s="194" t="e">
        <f t="array" ref="CP36">SUMPRODUCT(計算_投入係数表_加工!$D173:$DS173, 生産額_中分類, IF(列分類振分=CP$3, 1, 0))/SUMPRODUCT(生産額_中分類, IF(列分類振分=CP$3, 1, 0))</f>
        <v>#DIV/0!</v>
      </c>
      <c r="CQ36" s="194" t="e">
        <f t="array" ref="CQ36">SUMPRODUCT(計算_投入係数表_加工!$D173:$DS173, 生産額_中分類, IF(列分類振分=CQ$3, 1, 0))/SUMPRODUCT(生産額_中分類, IF(列分類振分=CQ$3, 1, 0))</f>
        <v>#DIV/0!</v>
      </c>
      <c r="CR36" s="194" t="e">
        <f t="array" ref="CR36">SUMPRODUCT(計算_投入係数表_加工!$D173:$DS173, 生産額_中分類, IF(列分類振分=CR$3, 1, 0))/SUMPRODUCT(生産額_中分類, IF(列分類振分=CR$3, 1, 0))</f>
        <v>#DIV/0!</v>
      </c>
      <c r="CS36" s="194" t="e">
        <f t="array" ref="CS36">SUMPRODUCT(計算_投入係数表_加工!$D173:$DS173, 生産額_中分類, IF(列分類振分=CS$3, 1, 0))/SUMPRODUCT(生産額_中分類, IF(列分類振分=CS$3, 1, 0))</f>
        <v>#DIV/0!</v>
      </c>
      <c r="CT36" s="194" t="e">
        <f t="array" ref="CT36">SUMPRODUCT(計算_投入係数表_加工!$D173:$DS173, 生産額_中分類, IF(列分類振分=CT$3, 1, 0))/SUMPRODUCT(生産額_中分類, IF(列分類振分=CT$3, 1, 0))</f>
        <v>#DIV/0!</v>
      </c>
      <c r="CU36" s="194" t="e">
        <f t="array" ref="CU36">SUMPRODUCT(計算_投入係数表_加工!$D173:$DS173, 生産額_中分類, IF(列分類振分=CU$3, 1, 0))/SUMPRODUCT(生産額_中分類, IF(列分類振分=CU$3, 1, 0))</f>
        <v>#DIV/0!</v>
      </c>
      <c r="CV36" s="194" t="e">
        <f t="array" ref="CV36">SUMPRODUCT(計算_投入係数表_加工!$D173:$DS173, 生産額_中分類, IF(列分類振分=CV$3, 1, 0))/SUMPRODUCT(生産額_中分類, IF(列分類振分=CV$3, 1, 0))</f>
        <v>#DIV/0!</v>
      </c>
      <c r="CW36" s="194" t="e">
        <f t="array" ref="CW36">SUMPRODUCT(計算_投入係数表_加工!$D173:$DS173, 生産額_中分類, IF(列分類振分=CW$3, 1, 0))/SUMPRODUCT(生産額_中分類, IF(列分類振分=CW$3, 1, 0))</f>
        <v>#DIV/0!</v>
      </c>
      <c r="CX36" s="194" t="e">
        <f t="array" ref="CX36">SUMPRODUCT(計算_投入係数表_加工!$D173:$DS173, 生産額_中分類, IF(列分類振分=CX$3, 1, 0))/SUMPRODUCT(生産額_中分類, IF(列分類振分=CX$3, 1, 0))</f>
        <v>#DIV/0!</v>
      </c>
      <c r="CY36" s="194" t="e">
        <f t="array" ref="CY36">SUMPRODUCT(計算_投入係数表_加工!$D173:$DS173, 生産額_中分類, IF(列分類振分=CY$3, 1, 0))/SUMPRODUCT(生産額_中分類, IF(列分類振分=CY$3, 1, 0))</f>
        <v>#DIV/0!</v>
      </c>
      <c r="CZ36" s="194" t="e">
        <f t="array" ref="CZ36">SUMPRODUCT(計算_投入係数表_加工!$D173:$DS173, 生産額_中分類, IF(列分類振分=CZ$3, 1, 0))/SUMPRODUCT(生産額_中分類, IF(列分類振分=CZ$3, 1, 0))</f>
        <v>#DIV/0!</v>
      </c>
      <c r="DA36" s="194" t="e">
        <f t="array" ref="DA36">SUMPRODUCT(計算_投入係数表_加工!$D173:$DS173, 生産額_中分類, IF(列分類振分=DA$3, 1, 0))/SUMPRODUCT(生産額_中分類, IF(列分類振分=DA$3, 1, 0))</f>
        <v>#DIV/0!</v>
      </c>
      <c r="DB36" s="194" t="e">
        <f t="array" ref="DB36">SUMPRODUCT(計算_投入係数表_加工!$D173:$DS173, 生産額_中分類, IF(列分類振分=DB$3, 1, 0))/SUMPRODUCT(生産額_中分類, IF(列分類振分=DB$3, 1, 0))</f>
        <v>#DIV/0!</v>
      </c>
      <c r="DC36" s="194" t="e">
        <f t="array" ref="DC36">SUMPRODUCT(計算_投入係数表_加工!$D173:$DS173, 生産額_中分類, IF(列分類振分=DC$3, 1, 0))/SUMPRODUCT(生産額_中分類, IF(列分類振分=DC$3, 1, 0))</f>
        <v>#DIV/0!</v>
      </c>
      <c r="DD36" s="194" t="e">
        <f t="array" ref="DD36">SUMPRODUCT(計算_投入係数表_加工!$D173:$DS173, 生産額_中分類, IF(列分類振分=DD$3, 1, 0))/SUMPRODUCT(生産額_中分類, IF(列分類振分=DD$3, 1, 0))</f>
        <v>#DIV/0!</v>
      </c>
      <c r="DE36" s="194" t="e">
        <f t="array" ref="DE36">SUMPRODUCT(計算_投入係数表_加工!$D173:$DS173, 生産額_中分類, IF(列分類振分=DE$3, 1, 0))/SUMPRODUCT(生産額_中分類, IF(列分類振分=DE$3, 1, 0))</f>
        <v>#DIV/0!</v>
      </c>
      <c r="DF36" s="194" t="e">
        <f t="array" ref="DF36">SUMPRODUCT(計算_投入係数表_加工!$D173:$DS173, 生産額_中分類, IF(列分類振分=DF$3, 1, 0))/SUMPRODUCT(生産額_中分類, IF(列分類振分=DF$3, 1, 0))</f>
        <v>#DIV/0!</v>
      </c>
      <c r="DG36" s="194" t="e">
        <f t="array" ref="DG36">SUMPRODUCT(計算_投入係数表_加工!$D173:$DS173, 生産額_中分類, IF(列分類振分=DG$3, 1, 0))/SUMPRODUCT(生産額_中分類, IF(列分類振分=DG$3, 1, 0))</f>
        <v>#DIV/0!</v>
      </c>
      <c r="DH36" s="194" t="e">
        <f t="array" ref="DH36">SUMPRODUCT(計算_投入係数表_加工!$D173:$DS173, 生産額_中分類, IF(列分類振分=DH$3, 1, 0))/SUMPRODUCT(生産額_中分類, IF(列分類振分=DH$3, 1, 0))</f>
        <v>#DIV/0!</v>
      </c>
      <c r="DI36" s="194" t="e">
        <f t="array" ref="DI36">SUMPRODUCT(計算_投入係数表_加工!$D173:$DS173, 生産額_中分類, IF(列分類振分=DI$3, 1, 0))/SUMPRODUCT(生産額_中分類, IF(列分類振分=DI$3, 1, 0))</f>
        <v>#DIV/0!</v>
      </c>
      <c r="DJ36" s="194" t="e">
        <f t="array" ref="DJ36">SUMPRODUCT(計算_投入係数表_加工!$D173:$DS173, 生産額_中分類, IF(列分類振分=DJ$3, 1, 0))/SUMPRODUCT(生産額_中分類, IF(列分類振分=DJ$3, 1, 0))</f>
        <v>#DIV/0!</v>
      </c>
      <c r="DK36" s="194" t="e">
        <f t="array" ref="DK36">SUMPRODUCT(計算_投入係数表_加工!$D173:$DS173, 生産額_中分類, IF(列分類振分=DK$3, 1, 0))/SUMPRODUCT(生産額_中分類, IF(列分類振分=DK$3, 1, 0))</f>
        <v>#DIV/0!</v>
      </c>
      <c r="DL36" s="194" t="e">
        <f t="array" ref="DL36">SUMPRODUCT(計算_投入係数表_加工!$D173:$DS173, 生産額_中分類, IF(列分類振分=DL$3, 1, 0))/SUMPRODUCT(生産額_中分類, IF(列分類振分=DL$3, 1, 0))</f>
        <v>#DIV/0!</v>
      </c>
      <c r="DM36" s="194" t="e">
        <f t="array" ref="DM36">SUMPRODUCT(計算_投入係数表_加工!$D173:$DS173, 生産額_中分類, IF(列分類振分=DM$3, 1, 0))/SUMPRODUCT(生産額_中分類, IF(列分類振分=DM$3, 1, 0))</f>
        <v>#DIV/0!</v>
      </c>
      <c r="DN36" s="194" t="e">
        <f t="array" ref="DN36">SUMPRODUCT(計算_投入係数表_加工!$D173:$DS173, 生産額_中分類, IF(列分類振分=DN$3, 1, 0))/SUMPRODUCT(生産額_中分類, IF(列分類振分=DN$3, 1, 0))</f>
        <v>#DIV/0!</v>
      </c>
      <c r="DO36" s="194" t="e">
        <f t="array" ref="DO36">SUMPRODUCT(計算_投入係数表_加工!$D173:$DS173, 生産額_中分類, IF(列分類振分=DO$3, 1, 0))/SUMPRODUCT(生産額_中分類, IF(列分類振分=DO$3, 1, 0))</f>
        <v>#DIV/0!</v>
      </c>
      <c r="DP36" s="194" t="e">
        <f t="array" ref="DP36">SUMPRODUCT(計算_投入係数表_加工!$D173:$DS173, 生産額_中分類, IF(列分類振分=DP$3, 1, 0))/SUMPRODUCT(生産額_中分類, IF(列分類振分=DP$3, 1, 0))</f>
        <v>#DIV/0!</v>
      </c>
      <c r="DQ36" s="194" t="e">
        <f t="array" ref="DQ36">SUMPRODUCT(計算_投入係数表_加工!$D173:$DS173, 生産額_中分類, IF(列分類振分=DQ$3, 1, 0))/SUMPRODUCT(生産額_中分類, IF(列分類振分=DQ$3, 1, 0))</f>
        <v>#DIV/0!</v>
      </c>
      <c r="DR36" s="194" t="e">
        <f t="array" ref="DR36">SUMPRODUCT(計算_投入係数表_加工!$D173:$DS173, 生産額_中分類, IF(列分類振分=DR$3, 1, 0))/SUMPRODUCT(生産額_中分類, IF(列分類振分=DR$3, 1, 0))</f>
        <v>#DIV/0!</v>
      </c>
      <c r="DS36" s="194" t="e">
        <f t="array" ref="DS36">SUMPRODUCT(計算_投入係数表_加工!$D173:$DS173, 生産額_中分類, IF(列分類振分=DS$3, 1, 0))/SUMPRODUCT(生産額_中分類, IF(列分類振分=DS$3, 1, 0))</f>
        <v>#DIV/0!</v>
      </c>
      <c r="DT36" s="23">
        <f>SUMIF(振分, $C36, 計算_投入係数表_加工!DT$4:DT$123)</f>
        <v>0</v>
      </c>
    </row>
    <row r="37" spans="2:124" x14ac:dyDescent="0.25">
      <c r="B37" s="53">
        <v>34</v>
      </c>
      <c r="C37" s="192" t="str">
        <v>-</v>
      </c>
      <c r="D37" s="193">
        <f t="array" ref="D37">SUMPRODUCT(計算_投入係数表_加工!$D174:$DS174, 生産額_中分類, IF(列分類振分=D$3, 1, 0))/SUMPRODUCT(生産額_中分類, IF(列分類振分=D$3, 1, 0))</f>
        <v>0</v>
      </c>
      <c r="E37" s="194">
        <f t="array" ref="E37">SUMPRODUCT(計算_投入係数表_加工!$D174:$DS174, 生産額_中分類, IF(列分類振分=E$3, 1, 0))/SUMPRODUCT(生産額_中分類, IF(列分類振分=E$3, 1, 0))</f>
        <v>0</v>
      </c>
      <c r="F37" s="194">
        <f t="array" ref="F37">SUMPRODUCT(計算_投入係数表_加工!$D174:$DS174, 生産額_中分類, IF(列分類振分=F$3, 1, 0))/SUMPRODUCT(生産額_中分類, IF(列分類振分=F$3, 1, 0))</f>
        <v>0</v>
      </c>
      <c r="G37" s="194">
        <f t="array" ref="G37">SUMPRODUCT(計算_投入係数表_加工!$D174:$DS174, 生産額_中分類, IF(列分類振分=G$3, 1, 0))/SUMPRODUCT(生産額_中分類, IF(列分類振分=G$3, 1, 0))</f>
        <v>0</v>
      </c>
      <c r="H37" s="194">
        <f t="array" ref="H37">SUMPRODUCT(計算_投入係数表_加工!$D174:$DS174, 生産額_中分類, IF(列分類振分=H$3, 1, 0))/SUMPRODUCT(生産額_中分類, IF(列分類振分=H$3, 1, 0))</f>
        <v>0</v>
      </c>
      <c r="I37" s="194">
        <f t="array" ref="I37">SUMPRODUCT(計算_投入係数表_加工!$D174:$DS174, 生産額_中分類, IF(列分類振分=I$3, 1, 0))/SUMPRODUCT(生産額_中分類, IF(列分類振分=I$3, 1, 0))</f>
        <v>0</v>
      </c>
      <c r="J37" s="194">
        <f t="array" ref="J37">SUMPRODUCT(計算_投入係数表_加工!$D174:$DS174, 生産額_中分類, IF(列分類振分=J$3, 1, 0))/SUMPRODUCT(生産額_中分類, IF(列分類振分=J$3, 1, 0))</f>
        <v>0</v>
      </c>
      <c r="K37" s="194">
        <f t="array" ref="K37">SUMPRODUCT(計算_投入係数表_加工!$D174:$DS174, 生産額_中分類, IF(列分類振分=K$3, 1, 0))/SUMPRODUCT(生産額_中分類, IF(列分類振分=K$3, 1, 0))</f>
        <v>0</v>
      </c>
      <c r="L37" s="194">
        <f t="array" ref="L37">SUMPRODUCT(計算_投入係数表_加工!$D174:$DS174, 生産額_中分類, IF(列分類振分=L$3, 1, 0))/SUMPRODUCT(生産額_中分類, IF(列分類振分=L$3, 1, 0))</f>
        <v>0</v>
      </c>
      <c r="M37" s="194">
        <f t="array" ref="M37">SUMPRODUCT(計算_投入係数表_加工!$D174:$DS174, 生産額_中分類, IF(列分類振分=M$3, 1, 0))/SUMPRODUCT(生産額_中分類, IF(列分類振分=M$3, 1, 0))</f>
        <v>0</v>
      </c>
      <c r="N37" s="194">
        <f t="array" ref="N37">SUMPRODUCT(計算_投入係数表_加工!$D174:$DS174, 生産額_中分類, IF(列分類振分=N$3, 1, 0))/SUMPRODUCT(生産額_中分類, IF(列分類振分=N$3, 1, 0))</f>
        <v>0</v>
      </c>
      <c r="O37" s="194">
        <f t="array" ref="O37">SUMPRODUCT(計算_投入係数表_加工!$D174:$DS174, 生産額_中分類, IF(列分類振分=O$3, 1, 0))/SUMPRODUCT(生産額_中分類, IF(列分類振分=O$3, 1, 0))</f>
        <v>0</v>
      </c>
      <c r="P37" s="194">
        <f t="array" ref="P37">SUMPRODUCT(計算_投入係数表_加工!$D174:$DS174, 生産額_中分類, IF(列分類振分=P$3, 1, 0))/SUMPRODUCT(生産額_中分類, IF(列分類振分=P$3, 1, 0))</f>
        <v>0</v>
      </c>
      <c r="Q37" s="194" t="e">
        <f t="array" ref="Q37">SUMPRODUCT(計算_投入係数表_加工!$D174:$DS174, 生産額_中分類, IF(列分類振分=Q$3, 1, 0))/SUMPRODUCT(生産額_中分類, IF(列分類振分=Q$3, 1, 0))</f>
        <v>#DIV/0!</v>
      </c>
      <c r="R37" s="194" t="e">
        <f t="array" ref="R37">SUMPRODUCT(計算_投入係数表_加工!$D174:$DS174, 生産額_中分類, IF(列分類振分=R$3, 1, 0))/SUMPRODUCT(生産額_中分類, IF(列分類振分=R$3, 1, 0))</f>
        <v>#DIV/0!</v>
      </c>
      <c r="S37" s="194" t="e">
        <f t="array" ref="S37">SUMPRODUCT(計算_投入係数表_加工!$D174:$DS174, 生産額_中分類, IF(列分類振分=S$3, 1, 0))/SUMPRODUCT(生産額_中分類, IF(列分類振分=S$3, 1, 0))</f>
        <v>#DIV/0!</v>
      </c>
      <c r="T37" s="194" t="e">
        <f t="array" ref="T37">SUMPRODUCT(計算_投入係数表_加工!$D174:$DS174, 生産額_中分類, IF(列分類振分=T$3, 1, 0))/SUMPRODUCT(生産額_中分類, IF(列分類振分=T$3, 1, 0))</f>
        <v>#DIV/0!</v>
      </c>
      <c r="U37" s="194" t="e">
        <f t="array" ref="U37">SUMPRODUCT(計算_投入係数表_加工!$D174:$DS174, 生産額_中分類, IF(列分類振分=U$3, 1, 0))/SUMPRODUCT(生産額_中分類, IF(列分類振分=U$3, 1, 0))</f>
        <v>#DIV/0!</v>
      </c>
      <c r="V37" s="194" t="e">
        <f t="array" ref="V37">SUMPRODUCT(計算_投入係数表_加工!$D174:$DS174, 生産額_中分類, IF(列分類振分=V$3, 1, 0))/SUMPRODUCT(生産額_中分類, IF(列分類振分=V$3, 1, 0))</f>
        <v>#DIV/0!</v>
      </c>
      <c r="W37" s="194" t="e">
        <f t="array" ref="W37">SUMPRODUCT(計算_投入係数表_加工!$D174:$DS174, 生産額_中分類, IF(列分類振分=W$3, 1, 0))/SUMPRODUCT(生産額_中分類, IF(列分類振分=W$3, 1, 0))</f>
        <v>#DIV/0!</v>
      </c>
      <c r="X37" s="194" t="e">
        <f t="array" ref="X37">SUMPRODUCT(計算_投入係数表_加工!$D174:$DS174, 生産額_中分類, IF(列分類振分=X$3, 1, 0))/SUMPRODUCT(生産額_中分類, IF(列分類振分=X$3, 1, 0))</f>
        <v>#DIV/0!</v>
      </c>
      <c r="Y37" s="194" t="e">
        <f t="array" ref="Y37">SUMPRODUCT(計算_投入係数表_加工!$D174:$DS174, 生産額_中分類, IF(列分類振分=Y$3, 1, 0))/SUMPRODUCT(生産額_中分類, IF(列分類振分=Y$3, 1, 0))</f>
        <v>#DIV/0!</v>
      </c>
      <c r="Z37" s="194" t="e">
        <f t="array" ref="Z37">SUMPRODUCT(計算_投入係数表_加工!$D174:$DS174, 生産額_中分類, IF(列分類振分=Z$3, 1, 0))/SUMPRODUCT(生産額_中分類, IF(列分類振分=Z$3, 1, 0))</f>
        <v>#DIV/0!</v>
      </c>
      <c r="AA37" s="194" t="e">
        <f t="array" ref="AA37">SUMPRODUCT(計算_投入係数表_加工!$D174:$DS174, 生産額_中分類, IF(列分類振分=AA$3, 1, 0))/SUMPRODUCT(生産額_中分類, IF(列分類振分=AA$3, 1, 0))</f>
        <v>#DIV/0!</v>
      </c>
      <c r="AB37" s="194" t="e">
        <f t="array" ref="AB37">SUMPRODUCT(計算_投入係数表_加工!$D174:$DS174, 生産額_中分類, IF(列分類振分=AB$3, 1, 0))/SUMPRODUCT(生産額_中分類, IF(列分類振分=AB$3, 1, 0))</f>
        <v>#DIV/0!</v>
      </c>
      <c r="AC37" s="194" t="e">
        <f t="array" ref="AC37">SUMPRODUCT(計算_投入係数表_加工!$D174:$DS174, 生産額_中分類, IF(列分類振分=AC$3, 1, 0))/SUMPRODUCT(生産額_中分類, IF(列分類振分=AC$3, 1, 0))</f>
        <v>#DIV/0!</v>
      </c>
      <c r="AD37" s="194" t="e">
        <f t="array" ref="AD37">SUMPRODUCT(計算_投入係数表_加工!$D174:$DS174, 生産額_中分類, IF(列分類振分=AD$3, 1, 0))/SUMPRODUCT(生産額_中分類, IF(列分類振分=AD$3, 1, 0))</f>
        <v>#DIV/0!</v>
      </c>
      <c r="AE37" s="194" t="e">
        <f t="array" ref="AE37">SUMPRODUCT(計算_投入係数表_加工!$D174:$DS174, 生産額_中分類, IF(列分類振分=AE$3, 1, 0))/SUMPRODUCT(生産額_中分類, IF(列分類振分=AE$3, 1, 0))</f>
        <v>#DIV/0!</v>
      </c>
      <c r="AF37" s="194" t="e">
        <f t="array" ref="AF37">SUMPRODUCT(計算_投入係数表_加工!$D174:$DS174, 生産額_中分類, IF(列分類振分=AF$3, 1, 0))/SUMPRODUCT(生産額_中分類, IF(列分類振分=AF$3, 1, 0))</f>
        <v>#DIV/0!</v>
      </c>
      <c r="AG37" s="194" t="e">
        <f t="array" ref="AG37">SUMPRODUCT(計算_投入係数表_加工!$D174:$DS174, 生産額_中分類, IF(列分類振分=AG$3, 1, 0))/SUMPRODUCT(生産額_中分類, IF(列分類振分=AG$3, 1, 0))</f>
        <v>#DIV/0!</v>
      </c>
      <c r="AH37" s="194" t="e">
        <f t="array" ref="AH37">SUMPRODUCT(計算_投入係数表_加工!$D174:$DS174, 生産額_中分類, IF(列分類振分=AH$3, 1, 0))/SUMPRODUCT(生産額_中分類, IF(列分類振分=AH$3, 1, 0))</f>
        <v>#DIV/0!</v>
      </c>
      <c r="AI37" s="194" t="e">
        <f t="array" ref="AI37">SUMPRODUCT(計算_投入係数表_加工!$D174:$DS174, 生産額_中分類, IF(列分類振分=AI$3, 1, 0))/SUMPRODUCT(生産額_中分類, IF(列分類振分=AI$3, 1, 0))</f>
        <v>#DIV/0!</v>
      </c>
      <c r="AJ37" s="194" t="e">
        <f t="array" ref="AJ37">SUMPRODUCT(計算_投入係数表_加工!$D174:$DS174, 生産額_中分類, IF(列分類振分=AJ$3, 1, 0))/SUMPRODUCT(生産額_中分類, IF(列分類振分=AJ$3, 1, 0))</f>
        <v>#DIV/0!</v>
      </c>
      <c r="AK37" s="194" t="e">
        <f t="array" ref="AK37">SUMPRODUCT(計算_投入係数表_加工!$D174:$DS174, 生産額_中分類, IF(列分類振分=AK$3, 1, 0))/SUMPRODUCT(生産額_中分類, IF(列分類振分=AK$3, 1, 0))</f>
        <v>#DIV/0!</v>
      </c>
      <c r="AL37" s="194" t="e">
        <f t="array" ref="AL37">SUMPRODUCT(計算_投入係数表_加工!$D174:$DS174, 生産額_中分類, IF(列分類振分=AL$3, 1, 0))/SUMPRODUCT(生産額_中分類, IF(列分類振分=AL$3, 1, 0))</f>
        <v>#DIV/0!</v>
      </c>
      <c r="AM37" s="194" t="e">
        <f t="array" ref="AM37">SUMPRODUCT(計算_投入係数表_加工!$D174:$DS174, 生産額_中分類, IF(列分類振分=AM$3, 1, 0))/SUMPRODUCT(生産額_中分類, IF(列分類振分=AM$3, 1, 0))</f>
        <v>#DIV/0!</v>
      </c>
      <c r="AN37" s="194" t="e">
        <f t="array" ref="AN37">SUMPRODUCT(計算_投入係数表_加工!$D174:$DS174, 生産額_中分類, IF(列分類振分=AN$3, 1, 0))/SUMPRODUCT(生産額_中分類, IF(列分類振分=AN$3, 1, 0))</f>
        <v>#DIV/0!</v>
      </c>
      <c r="AO37" s="194" t="e">
        <f t="array" ref="AO37">SUMPRODUCT(計算_投入係数表_加工!$D174:$DS174, 生産額_中分類, IF(列分類振分=AO$3, 1, 0))/SUMPRODUCT(生産額_中分類, IF(列分類振分=AO$3, 1, 0))</f>
        <v>#DIV/0!</v>
      </c>
      <c r="AP37" s="194" t="e">
        <f t="array" ref="AP37">SUMPRODUCT(計算_投入係数表_加工!$D174:$DS174, 生産額_中分類, IF(列分類振分=AP$3, 1, 0))/SUMPRODUCT(生産額_中分類, IF(列分類振分=AP$3, 1, 0))</f>
        <v>#DIV/0!</v>
      </c>
      <c r="AQ37" s="194" t="e">
        <f t="array" ref="AQ37">SUMPRODUCT(計算_投入係数表_加工!$D174:$DS174, 生産額_中分類, IF(列分類振分=AQ$3, 1, 0))/SUMPRODUCT(生産額_中分類, IF(列分類振分=AQ$3, 1, 0))</f>
        <v>#DIV/0!</v>
      </c>
      <c r="AR37" s="194" t="e">
        <f t="array" ref="AR37">SUMPRODUCT(計算_投入係数表_加工!$D174:$DS174, 生産額_中分類, IF(列分類振分=AR$3, 1, 0))/SUMPRODUCT(生産額_中分類, IF(列分類振分=AR$3, 1, 0))</f>
        <v>#DIV/0!</v>
      </c>
      <c r="AS37" s="194" t="e">
        <f t="array" ref="AS37">SUMPRODUCT(計算_投入係数表_加工!$D174:$DS174, 生産額_中分類, IF(列分類振分=AS$3, 1, 0))/SUMPRODUCT(生産額_中分類, IF(列分類振分=AS$3, 1, 0))</f>
        <v>#DIV/0!</v>
      </c>
      <c r="AT37" s="194" t="e">
        <f t="array" ref="AT37">SUMPRODUCT(計算_投入係数表_加工!$D174:$DS174, 生産額_中分類, IF(列分類振分=AT$3, 1, 0))/SUMPRODUCT(生産額_中分類, IF(列分類振分=AT$3, 1, 0))</f>
        <v>#DIV/0!</v>
      </c>
      <c r="AU37" s="194" t="e">
        <f t="array" ref="AU37">SUMPRODUCT(計算_投入係数表_加工!$D174:$DS174, 生産額_中分類, IF(列分類振分=AU$3, 1, 0))/SUMPRODUCT(生産額_中分類, IF(列分類振分=AU$3, 1, 0))</f>
        <v>#DIV/0!</v>
      </c>
      <c r="AV37" s="194" t="e">
        <f t="array" ref="AV37">SUMPRODUCT(計算_投入係数表_加工!$D174:$DS174, 生産額_中分類, IF(列分類振分=AV$3, 1, 0))/SUMPRODUCT(生産額_中分類, IF(列分類振分=AV$3, 1, 0))</f>
        <v>#DIV/0!</v>
      </c>
      <c r="AW37" s="194" t="e">
        <f t="array" ref="AW37">SUMPRODUCT(計算_投入係数表_加工!$D174:$DS174, 生産額_中分類, IF(列分類振分=AW$3, 1, 0))/SUMPRODUCT(生産額_中分類, IF(列分類振分=AW$3, 1, 0))</f>
        <v>#DIV/0!</v>
      </c>
      <c r="AX37" s="194" t="e">
        <f t="array" ref="AX37">SUMPRODUCT(計算_投入係数表_加工!$D174:$DS174, 生産額_中分類, IF(列分類振分=AX$3, 1, 0))/SUMPRODUCT(生産額_中分類, IF(列分類振分=AX$3, 1, 0))</f>
        <v>#DIV/0!</v>
      </c>
      <c r="AY37" s="194" t="e">
        <f t="array" ref="AY37">SUMPRODUCT(計算_投入係数表_加工!$D174:$DS174, 生産額_中分類, IF(列分類振分=AY$3, 1, 0))/SUMPRODUCT(生産額_中分類, IF(列分類振分=AY$3, 1, 0))</f>
        <v>#DIV/0!</v>
      </c>
      <c r="AZ37" s="194" t="e">
        <f t="array" ref="AZ37">SUMPRODUCT(計算_投入係数表_加工!$D174:$DS174, 生産額_中分類, IF(列分類振分=AZ$3, 1, 0))/SUMPRODUCT(生産額_中分類, IF(列分類振分=AZ$3, 1, 0))</f>
        <v>#DIV/0!</v>
      </c>
      <c r="BA37" s="194" t="e">
        <f t="array" ref="BA37">SUMPRODUCT(計算_投入係数表_加工!$D174:$DS174, 生産額_中分類, IF(列分類振分=BA$3, 1, 0))/SUMPRODUCT(生産額_中分類, IF(列分類振分=BA$3, 1, 0))</f>
        <v>#DIV/0!</v>
      </c>
      <c r="BB37" s="194" t="e">
        <f t="array" ref="BB37">SUMPRODUCT(計算_投入係数表_加工!$D174:$DS174, 生産額_中分類, IF(列分類振分=BB$3, 1, 0))/SUMPRODUCT(生産額_中分類, IF(列分類振分=BB$3, 1, 0))</f>
        <v>#DIV/0!</v>
      </c>
      <c r="BC37" s="194" t="e">
        <f t="array" ref="BC37">SUMPRODUCT(計算_投入係数表_加工!$D174:$DS174, 生産額_中分類, IF(列分類振分=BC$3, 1, 0))/SUMPRODUCT(生産額_中分類, IF(列分類振分=BC$3, 1, 0))</f>
        <v>#DIV/0!</v>
      </c>
      <c r="BD37" s="194" t="e">
        <f t="array" ref="BD37">SUMPRODUCT(計算_投入係数表_加工!$D174:$DS174, 生産額_中分類, IF(列分類振分=BD$3, 1, 0))/SUMPRODUCT(生産額_中分類, IF(列分類振分=BD$3, 1, 0))</f>
        <v>#DIV/0!</v>
      </c>
      <c r="BE37" s="194" t="e">
        <f t="array" ref="BE37">SUMPRODUCT(計算_投入係数表_加工!$D174:$DS174, 生産額_中分類, IF(列分類振分=BE$3, 1, 0))/SUMPRODUCT(生産額_中分類, IF(列分類振分=BE$3, 1, 0))</f>
        <v>#DIV/0!</v>
      </c>
      <c r="BF37" s="194" t="e">
        <f t="array" ref="BF37">SUMPRODUCT(計算_投入係数表_加工!$D174:$DS174, 生産額_中分類, IF(列分類振分=BF$3, 1, 0))/SUMPRODUCT(生産額_中分類, IF(列分類振分=BF$3, 1, 0))</f>
        <v>#DIV/0!</v>
      </c>
      <c r="BG37" s="194" t="e">
        <f t="array" ref="BG37">SUMPRODUCT(計算_投入係数表_加工!$D174:$DS174, 生産額_中分類, IF(列分類振分=BG$3, 1, 0))/SUMPRODUCT(生産額_中分類, IF(列分類振分=BG$3, 1, 0))</f>
        <v>#DIV/0!</v>
      </c>
      <c r="BH37" s="194" t="e">
        <f t="array" ref="BH37">SUMPRODUCT(計算_投入係数表_加工!$D174:$DS174, 生産額_中分類, IF(列分類振分=BH$3, 1, 0))/SUMPRODUCT(生産額_中分類, IF(列分類振分=BH$3, 1, 0))</f>
        <v>#DIV/0!</v>
      </c>
      <c r="BI37" s="194" t="e">
        <f t="array" ref="BI37">SUMPRODUCT(計算_投入係数表_加工!$D174:$DS174, 生産額_中分類, IF(列分類振分=BI$3, 1, 0))/SUMPRODUCT(生産額_中分類, IF(列分類振分=BI$3, 1, 0))</f>
        <v>#DIV/0!</v>
      </c>
      <c r="BJ37" s="194" t="e">
        <f t="array" ref="BJ37">SUMPRODUCT(計算_投入係数表_加工!$D174:$DS174, 生産額_中分類, IF(列分類振分=BJ$3, 1, 0))/SUMPRODUCT(生産額_中分類, IF(列分類振分=BJ$3, 1, 0))</f>
        <v>#DIV/0!</v>
      </c>
      <c r="BK37" s="194" t="e">
        <f t="array" ref="BK37">SUMPRODUCT(計算_投入係数表_加工!$D174:$DS174, 生産額_中分類, IF(列分類振分=BK$3, 1, 0))/SUMPRODUCT(生産額_中分類, IF(列分類振分=BK$3, 1, 0))</f>
        <v>#DIV/0!</v>
      </c>
      <c r="BL37" s="194" t="e">
        <f t="array" ref="BL37">SUMPRODUCT(計算_投入係数表_加工!$D174:$DS174, 生産額_中分類, IF(列分類振分=BL$3, 1, 0))/SUMPRODUCT(生産額_中分類, IF(列分類振分=BL$3, 1, 0))</f>
        <v>#DIV/0!</v>
      </c>
      <c r="BM37" s="194" t="e">
        <f t="array" ref="BM37">SUMPRODUCT(計算_投入係数表_加工!$D174:$DS174, 生産額_中分類, IF(列分類振分=BM$3, 1, 0))/SUMPRODUCT(生産額_中分類, IF(列分類振分=BM$3, 1, 0))</f>
        <v>#DIV/0!</v>
      </c>
      <c r="BN37" s="194" t="e">
        <f t="array" ref="BN37">SUMPRODUCT(計算_投入係数表_加工!$D174:$DS174, 生産額_中分類, IF(列分類振分=BN$3, 1, 0))/SUMPRODUCT(生産額_中分類, IF(列分類振分=BN$3, 1, 0))</f>
        <v>#DIV/0!</v>
      </c>
      <c r="BO37" s="194" t="e">
        <f t="array" ref="BO37">SUMPRODUCT(計算_投入係数表_加工!$D174:$DS174, 生産額_中分類, IF(列分類振分=BO$3, 1, 0))/SUMPRODUCT(生産額_中分類, IF(列分類振分=BO$3, 1, 0))</f>
        <v>#DIV/0!</v>
      </c>
      <c r="BP37" s="194" t="e">
        <f t="array" ref="BP37">SUMPRODUCT(計算_投入係数表_加工!$D174:$DS174, 生産額_中分類, IF(列分類振分=BP$3, 1, 0))/SUMPRODUCT(生産額_中分類, IF(列分類振分=BP$3, 1, 0))</f>
        <v>#DIV/0!</v>
      </c>
      <c r="BQ37" s="194" t="e">
        <f t="array" ref="BQ37">SUMPRODUCT(計算_投入係数表_加工!$D174:$DS174, 生産額_中分類, IF(列分類振分=BQ$3, 1, 0))/SUMPRODUCT(生産額_中分類, IF(列分類振分=BQ$3, 1, 0))</f>
        <v>#DIV/0!</v>
      </c>
      <c r="BR37" s="194" t="e">
        <f t="array" ref="BR37">SUMPRODUCT(計算_投入係数表_加工!$D174:$DS174, 生産額_中分類, IF(列分類振分=BR$3, 1, 0))/SUMPRODUCT(生産額_中分類, IF(列分類振分=BR$3, 1, 0))</f>
        <v>#DIV/0!</v>
      </c>
      <c r="BS37" s="194" t="e">
        <f t="array" ref="BS37">SUMPRODUCT(計算_投入係数表_加工!$D174:$DS174, 生産額_中分類, IF(列分類振分=BS$3, 1, 0))/SUMPRODUCT(生産額_中分類, IF(列分類振分=BS$3, 1, 0))</f>
        <v>#DIV/0!</v>
      </c>
      <c r="BT37" s="194" t="e">
        <f t="array" ref="BT37">SUMPRODUCT(計算_投入係数表_加工!$D174:$DS174, 生産額_中分類, IF(列分類振分=BT$3, 1, 0))/SUMPRODUCT(生産額_中分類, IF(列分類振分=BT$3, 1, 0))</f>
        <v>#DIV/0!</v>
      </c>
      <c r="BU37" s="194" t="e">
        <f t="array" ref="BU37">SUMPRODUCT(計算_投入係数表_加工!$D174:$DS174, 生産額_中分類, IF(列分類振分=BU$3, 1, 0))/SUMPRODUCT(生産額_中分類, IF(列分類振分=BU$3, 1, 0))</f>
        <v>#DIV/0!</v>
      </c>
      <c r="BV37" s="194" t="e">
        <f t="array" ref="BV37">SUMPRODUCT(計算_投入係数表_加工!$D174:$DS174, 生産額_中分類, IF(列分類振分=BV$3, 1, 0))/SUMPRODUCT(生産額_中分類, IF(列分類振分=BV$3, 1, 0))</f>
        <v>#DIV/0!</v>
      </c>
      <c r="BW37" s="194" t="e">
        <f t="array" ref="BW37">SUMPRODUCT(計算_投入係数表_加工!$D174:$DS174, 生産額_中分類, IF(列分類振分=BW$3, 1, 0))/SUMPRODUCT(生産額_中分類, IF(列分類振分=BW$3, 1, 0))</f>
        <v>#DIV/0!</v>
      </c>
      <c r="BX37" s="194" t="e">
        <f t="array" ref="BX37">SUMPRODUCT(計算_投入係数表_加工!$D174:$DS174, 生産額_中分類, IF(列分類振分=BX$3, 1, 0))/SUMPRODUCT(生産額_中分類, IF(列分類振分=BX$3, 1, 0))</f>
        <v>#DIV/0!</v>
      </c>
      <c r="BY37" s="194" t="e">
        <f t="array" ref="BY37">SUMPRODUCT(計算_投入係数表_加工!$D174:$DS174, 生産額_中分類, IF(列分類振分=BY$3, 1, 0))/SUMPRODUCT(生産額_中分類, IF(列分類振分=BY$3, 1, 0))</f>
        <v>#DIV/0!</v>
      </c>
      <c r="BZ37" s="194" t="e">
        <f t="array" ref="BZ37">SUMPRODUCT(計算_投入係数表_加工!$D174:$DS174, 生産額_中分類, IF(列分類振分=BZ$3, 1, 0))/SUMPRODUCT(生産額_中分類, IF(列分類振分=BZ$3, 1, 0))</f>
        <v>#DIV/0!</v>
      </c>
      <c r="CA37" s="194" t="e">
        <f t="array" ref="CA37">SUMPRODUCT(計算_投入係数表_加工!$D174:$DS174, 生産額_中分類, IF(列分類振分=CA$3, 1, 0))/SUMPRODUCT(生産額_中分類, IF(列分類振分=CA$3, 1, 0))</f>
        <v>#DIV/0!</v>
      </c>
      <c r="CB37" s="194" t="e">
        <f t="array" ref="CB37">SUMPRODUCT(計算_投入係数表_加工!$D174:$DS174, 生産額_中分類, IF(列分類振分=CB$3, 1, 0))/SUMPRODUCT(生産額_中分類, IF(列分類振分=CB$3, 1, 0))</f>
        <v>#DIV/0!</v>
      </c>
      <c r="CC37" s="194" t="e">
        <f t="array" ref="CC37">SUMPRODUCT(計算_投入係数表_加工!$D174:$DS174, 生産額_中分類, IF(列分類振分=CC$3, 1, 0))/SUMPRODUCT(生産額_中分類, IF(列分類振分=CC$3, 1, 0))</f>
        <v>#DIV/0!</v>
      </c>
      <c r="CD37" s="194" t="e">
        <f t="array" ref="CD37">SUMPRODUCT(計算_投入係数表_加工!$D174:$DS174, 生産額_中分類, IF(列分類振分=CD$3, 1, 0))/SUMPRODUCT(生産額_中分類, IF(列分類振分=CD$3, 1, 0))</f>
        <v>#DIV/0!</v>
      </c>
      <c r="CE37" s="194" t="e">
        <f t="array" ref="CE37">SUMPRODUCT(計算_投入係数表_加工!$D174:$DS174, 生産額_中分類, IF(列分類振分=CE$3, 1, 0))/SUMPRODUCT(生産額_中分類, IF(列分類振分=CE$3, 1, 0))</f>
        <v>#DIV/0!</v>
      </c>
      <c r="CF37" s="194" t="e">
        <f t="array" ref="CF37">SUMPRODUCT(計算_投入係数表_加工!$D174:$DS174, 生産額_中分類, IF(列分類振分=CF$3, 1, 0))/SUMPRODUCT(生産額_中分類, IF(列分類振分=CF$3, 1, 0))</f>
        <v>#DIV/0!</v>
      </c>
      <c r="CG37" s="194" t="e">
        <f t="array" ref="CG37">SUMPRODUCT(計算_投入係数表_加工!$D174:$DS174, 生産額_中分類, IF(列分類振分=CG$3, 1, 0))/SUMPRODUCT(生産額_中分類, IF(列分類振分=CG$3, 1, 0))</f>
        <v>#DIV/0!</v>
      </c>
      <c r="CH37" s="194" t="e">
        <f t="array" ref="CH37">SUMPRODUCT(計算_投入係数表_加工!$D174:$DS174, 生産額_中分類, IF(列分類振分=CH$3, 1, 0))/SUMPRODUCT(生産額_中分類, IF(列分類振分=CH$3, 1, 0))</f>
        <v>#DIV/0!</v>
      </c>
      <c r="CI37" s="194" t="e">
        <f t="array" ref="CI37">SUMPRODUCT(計算_投入係数表_加工!$D174:$DS174, 生産額_中分類, IF(列分類振分=CI$3, 1, 0))/SUMPRODUCT(生産額_中分類, IF(列分類振分=CI$3, 1, 0))</f>
        <v>#DIV/0!</v>
      </c>
      <c r="CJ37" s="194" t="e">
        <f t="array" ref="CJ37">SUMPRODUCT(計算_投入係数表_加工!$D174:$DS174, 生産額_中分類, IF(列分類振分=CJ$3, 1, 0))/SUMPRODUCT(生産額_中分類, IF(列分類振分=CJ$3, 1, 0))</f>
        <v>#DIV/0!</v>
      </c>
      <c r="CK37" s="194" t="e">
        <f t="array" ref="CK37">SUMPRODUCT(計算_投入係数表_加工!$D174:$DS174, 生産額_中分類, IF(列分類振分=CK$3, 1, 0))/SUMPRODUCT(生産額_中分類, IF(列分類振分=CK$3, 1, 0))</f>
        <v>#DIV/0!</v>
      </c>
      <c r="CL37" s="194" t="e">
        <f t="array" ref="CL37">SUMPRODUCT(計算_投入係数表_加工!$D174:$DS174, 生産額_中分類, IF(列分類振分=CL$3, 1, 0))/SUMPRODUCT(生産額_中分類, IF(列分類振分=CL$3, 1, 0))</f>
        <v>#DIV/0!</v>
      </c>
      <c r="CM37" s="194" t="e">
        <f t="array" ref="CM37">SUMPRODUCT(計算_投入係数表_加工!$D174:$DS174, 生産額_中分類, IF(列分類振分=CM$3, 1, 0))/SUMPRODUCT(生産額_中分類, IF(列分類振分=CM$3, 1, 0))</f>
        <v>#DIV/0!</v>
      </c>
      <c r="CN37" s="194" t="e">
        <f t="array" ref="CN37">SUMPRODUCT(計算_投入係数表_加工!$D174:$DS174, 生産額_中分類, IF(列分類振分=CN$3, 1, 0))/SUMPRODUCT(生産額_中分類, IF(列分類振分=CN$3, 1, 0))</f>
        <v>#DIV/0!</v>
      </c>
      <c r="CO37" s="194" t="e">
        <f t="array" ref="CO37">SUMPRODUCT(計算_投入係数表_加工!$D174:$DS174, 生産額_中分類, IF(列分類振分=CO$3, 1, 0))/SUMPRODUCT(生産額_中分類, IF(列分類振分=CO$3, 1, 0))</f>
        <v>#DIV/0!</v>
      </c>
      <c r="CP37" s="194" t="e">
        <f t="array" ref="CP37">SUMPRODUCT(計算_投入係数表_加工!$D174:$DS174, 生産額_中分類, IF(列分類振分=CP$3, 1, 0))/SUMPRODUCT(生産額_中分類, IF(列分類振分=CP$3, 1, 0))</f>
        <v>#DIV/0!</v>
      </c>
      <c r="CQ37" s="194" t="e">
        <f t="array" ref="CQ37">SUMPRODUCT(計算_投入係数表_加工!$D174:$DS174, 生産額_中分類, IF(列分類振分=CQ$3, 1, 0))/SUMPRODUCT(生産額_中分類, IF(列分類振分=CQ$3, 1, 0))</f>
        <v>#DIV/0!</v>
      </c>
      <c r="CR37" s="194" t="e">
        <f t="array" ref="CR37">SUMPRODUCT(計算_投入係数表_加工!$D174:$DS174, 生産額_中分類, IF(列分類振分=CR$3, 1, 0))/SUMPRODUCT(生産額_中分類, IF(列分類振分=CR$3, 1, 0))</f>
        <v>#DIV/0!</v>
      </c>
      <c r="CS37" s="194" t="e">
        <f t="array" ref="CS37">SUMPRODUCT(計算_投入係数表_加工!$D174:$DS174, 生産額_中分類, IF(列分類振分=CS$3, 1, 0))/SUMPRODUCT(生産額_中分類, IF(列分類振分=CS$3, 1, 0))</f>
        <v>#DIV/0!</v>
      </c>
      <c r="CT37" s="194" t="e">
        <f t="array" ref="CT37">SUMPRODUCT(計算_投入係数表_加工!$D174:$DS174, 生産額_中分類, IF(列分類振分=CT$3, 1, 0))/SUMPRODUCT(生産額_中分類, IF(列分類振分=CT$3, 1, 0))</f>
        <v>#DIV/0!</v>
      </c>
      <c r="CU37" s="194" t="e">
        <f t="array" ref="CU37">SUMPRODUCT(計算_投入係数表_加工!$D174:$DS174, 生産額_中分類, IF(列分類振分=CU$3, 1, 0))/SUMPRODUCT(生産額_中分類, IF(列分類振分=CU$3, 1, 0))</f>
        <v>#DIV/0!</v>
      </c>
      <c r="CV37" s="194" t="e">
        <f t="array" ref="CV37">SUMPRODUCT(計算_投入係数表_加工!$D174:$DS174, 生産額_中分類, IF(列分類振分=CV$3, 1, 0))/SUMPRODUCT(生産額_中分類, IF(列分類振分=CV$3, 1, 0))</f>
        <v>#DIV/0!</v>
      </c>
      <c r="CW37" s="194" t="e">
        <f t="array" ref="CW37">SUMPRODUCT(計算_投入係数表_加工!$D174:$DS174, 生産額_中分類, IF(列分類振分=CW$3, 1, 0))/SUMPRODUCT(生産額_中分類, IF(列分類振分=CW$3, 1, 0))</f>
        <v>#DIV/0!</v>
      </c>
      <c r="CX37" s="194" t="e">
        <f t="array" ref="CX37">SUMPRODUCT(計算_投入係数表_加工!$D174:$DS174, 生産額_中分類, IF(列分類振分=CX$3, 1, 0))/SUMPRODUCT(生産額_中分類, IF(列分類振分=CX$3, 1, 0))</f>
        <v>#DIV/0!</v>
      </c>
      <c r="CY37" s="194" t="e">
        <f t="array" ref="CY37">SUMPRODUCT(計算_投入係数表_加工!$D174:$DS174, 生産額_中分類, IF(列分類振分=CY$3, 1, 0))/SUMPRODUCT(生産額_中分類, IF(列分類振分=CY$3, 1, 0))</f>
        <v>#DIV/0!</v>
      </c>
      <c r="CZ37" s="194" t="e">
        <f t="array" ref="CZ37">SUMPRODUCT(計算_投入係数表_加工!$D174:$DS174, 生産額_中分類, IF(列分類振分=CZ$3, 1, 0))/SUMPRODUCT(生産額_中分類, IF(列分類振分=CZ$3, 1, 0))</f>
        <v>#DIV/0!</v>
      </c>
      <c r="DA37" s="194" t="e">
        <f t="array" ref="DA37">SUMPRODUCT(計算_投入係数表_加工!$D174:$DS174, 生産額_中分類, IF(列分類振分=DA$3, 1, 0))/SUMPRODUCT(生産額_中分類, IF(列分類振分=DA$3, 1, 0))</f>
        <v>#DIV/0!</v>
      </c>
      <c r="DB37" s="194" t="e">
        <f t="array" ref="DB37">SUMPRODUCT(計算_投入係数表_加工!$D174:$DS174, 生産額_中分類, IF(列分類振分=DB$3, 1, 0))/SUMPRODUCT(生産額_中分類, IF(列分類振分=DB$3, 1, 0))</f>
        <v>#DIV/0!</v>
      </c>
      <c r="DC37" s="194" t="e">
        <f t="array" ref="DC37">SUMPRODUCT(計算_投入係数表_加工!$D174:$DS174, 生産額_中分類, IF(列分類振分=DC$3, 1, 0))/SUMPRODUCT(生産額_中分類, IF(列分類振分=DC$3, 1, 0))</f>
        <v>#DIV/0!</v>
      </c>
      <c r="DD37" s="194" t="e">
        <f t="array" ref="DD37">SUMPRODUCT(計算_投入係数表_加工!$D174:$DS174, 生産額_中分類, IF(列分類振分=DD$3, 1, 0))/SUMPRODUCT(生産額_中分類, IF(列分類振分=DD$3, 1, 0))</f>
        <v>#DIV/0!</v>
      </c>
      <c r="DE37" s="194" t="e">
        <f t="array" ref="DE37">SUMPRODUCT(計算_投入係数表_加工!$D174:$DS174, 生産額_中分類, IF(列分類振分=DE$3, 1, 0))/SUMPRODUCT(生産額_中分類, IF(列分類振分=DE$3, 1, 0))</f>
        <v>#DIV/0!</v>
      </c>
      <c r="DF37" s="194" t="e">
        <f t="array" ref="DF37">SUMPRODUCT(計算_投入係数表_加工!$D174:$DS174, 生産額_中分類, IF(列分類振分=DF$3, 1, 0))/SUMPRODUCT(生産額_中分類, IF(列分類振分=DF$3, 1, 0))</f>
        <v>#DIV/0!</v>
      </c>
      <c r="DG37" s="194" t="e">
        <f t="array" ref="DG37">SUMPRODUCT(計算_投入係数表_加工!$D174:$DS174, 生産額_中分類, IF(列分類振分=DG$3, 1, 0))/SUMPRODUCT(生産額_中分類, IF(列分類振分=DG$3, 1, 0))</f>
        <v>#DIV/0!</v>
      </c>
      <c r="DH37" s="194" t="e">
        <f t="array" ref="DH37">SUMPRODUCT(計算_投入係数表_加工!$D174:$DS174, 生産額_中分類, IF(列分類振分=DH$3, 1, 0))/SUMPRODUCT(生産額_中分類, IF(列分類振分=DH$3, 1, 0))</f>
        <v>#DIV/0!</v>
      </c>
      <c r="DI37" s="194" t="e">
        <f t="array" ref="DI37">SUMPRODUCT(計算_投入係数表_加工!$D174:$DS174, 生産額_中分類, IF(列分類振分=DI$3, 1, 0))/SUMPRODUCT(生産額_中分類, IF(列分類振分=DI$3, 1, 0))</f>
        <v>#DIV/0!</v>
      </c>
      <c r="DJ37" s="194" t="e">
        <f t="array" ref="DJ37">SUMPRODUCT(計算_投入係数表_加工!$D174:$DS174, 生産額_中分類, IF(列分類振分=DJ$3, 1, 0))/SUMPRODUCT(生産額_中分類, IF(列分類振分=DJ$3, 1, 0))</f>
        <v>#DIV/0!</v>
      </c>
      <c r="DK37" s="194" t="e">
        <f t="array" ref="DK37">SUMPRODUCT(計算_投入係数表_加工!$D174:$DS174, 生産額_中分類, IF(列分類振分=DK$3, 1, 0))/SUMPRODUCT(生産額_中分類, IF(列分類振分=DK$3, 1, 0))</f>
        <v>#DIV/0!</v>
      </c>
      <c r="DL37" s="194" t="e">
        <f t="array" ref="DL37">SUMPRODUCT(計算_投入係数表_加工!$D174:$DS174, 生産額_中分類, IF(列分類振分=DL$3, 1, 0))/SUMPRODUCT(生産額_中分類, IF(列分類振分=DL$3, 1, 0))</f>
        <v>#DIV/0!</v>
      </c>
      <c r="DM37" s="194" t="e">
        <f t="array" ref="DM37">SUMPRODUCT(計算_投入係数表_加工!$D174:$DS174, 生産額_中分類, IF(列分類振分=DM$3, 1, 0))/SUMPRODUCT(生産額_中分類, IF(列分類振分=DM$3, 1, 0))</f>
        <v>#DIV/0!</v>
      </c>
      <c r="DN37" s="194" t="e">
        <f t="array" ref="DN37">SUMPRODUCT(計算_投入係数表_加工!$D174:$DS174, 生産額_中分類, IF(列分類振分=DN$3, 1, 0))/SUMPRODUCT(生産額_中分類, IF(列分類振分=DN$3, 1, 0))</f>
        <v>#DIV/0!</v>
      </c>
      <c r="DO37" s="194" t="e">
        <f t="array" ref="DO37">SUMPRODUCT(計算_投入係数表_加工!$D174:$DS174, 生産額_中分類, IF(列分類振分=DO$3, 1, 0))/SUMPRODUCT(生産額_中分類, IF(列分類振分=DO$3, 1, 0))</f>
        <v>#DIV/0!</v>
      </c>
      <c r="DP37" s="194" t="e">
        <f t="array" ref="DP37">SUMPRODUCT(計算_投入係数表_加工!$D174:$DS174, 生産額_中分類, IF(列分類振分=DP$3, 1, 0))/SUMPRODUCT(生産額_中分類, IF(列分類振分=DP$3, 1, 0))</f>
        <v>#DIV/0!</v>
      </c>
      <c r="DQ37" s="194" t="e">
        <f t="array" ref="DQ37">SUMPRODUCT(計算_投入係数表_加工!$D174:$DS174, 生産額_中分類, IF(列分類振分=DQ$3, 1, 0))/SUMPRODUCT(生産額_中分類, IF(列分類振分=DQ$3, 1, 0))</f>
        <v>#DIV/0!</v>
      </c>
      <c r="DR37" s="194" t="e">
        <f t="array" ref="DR37">SUMPRODUCT(計算_投入係数表_加工!$D174:$DS174, 生産額_中分類, IF(列分類振分=DR$3, 1, 0))/SUMPRODUCT(生産額_中分類, IF(列分類振分=DR$3, 1, 0))</f>
        <v>#DIV/0!</v>
      </c>
      <c r="DS37" s="194" t="e">
        <f t="array" ref="DS37">SUMPRODUCT(計算_投入係数表_加工!$D174:$DS174, 生産額_中分類, IF(列分類振分=DS$3, 1, 0))/SUMPRODUCT(生産額_中分類, IF(列分類振分=DS$3, 1, 0))</f>
        <v>#DIV/0!</v>
      </c>
      <c r="DT37" s="23">
        <f>SUMIF(振分, $C37, 計算_投入係数表_加工!DT$4:DT$123)</f>
        <v>0</v>
      </c>
    </row>
    <row r="38" spans="2:124" x14ac:dyDescent="0.25">
      <c r="B38" s="53">
        <v>35</v>
      </c>
      <c r="C38" s="192" t="str">
        <v>-</v>
      </c>
      <c r="D38" s="193">
        <f t="array" ref="D38">SUMPRODUCT(計算_投入係数表_加工!$D175:$DS175, 生産額_中分類, IF(列分類振分=D$3, 1, 0))/SUMPRODUCT(生産額_中分類, IF(列分類振分=D$3, 1, 0))</f>
        <v>0</v>
      </c>
      <c r="E38" s="194">
        <f t="array" ref="E38">SUMPRODUCT(計算_投入係数表_加工!$D175:$DS175, 生産額_中分類, IF(列分類振分=E$3, 1, 0))/SUMPRODUCT(生産額_中分類, IF(列分類振分=E$3, 1, 0))</f>
        <v>0</v>
      </c>
      <c r="F38" s="194">
        <f t="array" ref="F38">SUMPRODUCT(計算_投入係数表_加工!$D175:$DS175, 生産額_中分類, IF(列分類振分=F$3, 1, 0))/SUMPRODUCT(生産額_中分類, IF(列分類振分=F$3, 1, 0))</f>
        <v>0</v>
      </c>
      <c r="G38" s="194">
        <f t="array" ref="G38">SUMPRODUCT(計算_投入係数表_加工!$D175:$DS175, 生産額_中分類, IF(列分類振分=G$3, 1, 0))/SUMPRODUCT(生産額_中分類, IF(列分類振分=G$3, 1, 0))</f>
        <v>0</v>
      </c>
      <c r="H38" s="194">
        <f t="array" ref="H38">SUMPRODUCT(計算_投入係数表_加工!$D175:$DS175, 生産額_中分類, IF(列分類振分=H$3, 1, 0))/SUMPRODUCT(生産額_中分類, IF(列分類振分=H$3, 1, 0))</f>
        <v>0</v>
      </c>
      <c r="I38" s="194">
        <f t="array" ref="I38">SUMPRODUCT(計算_投入係数表_加工!$D175:$DS175, 生産額_中分類, IF(列分類振分=I$3, 1, 0))/SUMPRODUCT(生産額_中分類, IF(列分類振分=I$3, 1, 0))</f>
        <v>0</v>
      </c>
      <c r="J38" s="194">
        <f t="array" ref="J38">SUMPRODUCT(計算_投入係数表_加工!$D175:$DS175, 生産額_中分類, IF(列分類振分=J$3, 1, 0))/SUMPRODUCT(生産額_中分類, IF(列分類振分=J$3, 1, 0))</f>
        <v>0</v>
      </c>
      <c r="K38" s="194">
        <f t="array" ref="K38">SUMPRODUCT(計算_投入係数表_加工!$D175:$DS175, 生産額_中分類, IF(列分類振分=K$3, 1, 0))/SUMPRODUCT(生産額_中分類, IF(列分類振分=K$3, 1, 0))</f>
        <v>0</v>
      </c>
      <c r="L38" s="194">
        <f t="array" ref="L38">SUMPRODUCT(計算_投入係数表_加工!$D175:$DS175, 生産額_中分類, IF(列分類振分=L$3, 1, 0))/SUMPRODUCT(生産額_中分類, IF(列分類振分=L$3, 1, 0))</f>
        <v>0</v>
      </c>
      <c r="M38" s="194">
        <f t="array" ref="M38">SUMPRODUCT(計算_投入係数表_加工!$D175:$DS175, 生産額_中分類, IF(列分類振分=M$3, 1, 0))/SUMPRODUCT(生産額_中分類, IF(列分類振分=M$3, 1, 0))</f>
        <v>0</v>
      </c>
      <c r="N38" s="194">
        <f t="array" ref="N38">SUMPRODUCT(計算_投入係数表_加工!$D175:$DS175, 生産額_中分類, IF(列分類振分=N$3, 1, 0))/SUMPRODUCT(生産額_中分類, IF(列分類振分=N$3, 1, 0))</f>
        <v>0</v>
      </c>
      <c r="O38" s="194">
        <f t="array" ref="O38">SUMPRODUCT(計算_投入係数表_加工!$D175:$DS175, 生産額_中分類, IF(列分類振分=O$3, 1, 0))/SUMPRODUCT(生産額_中分類, IF(列分類振分=O$3, 1, 0))</f>
        <v>0</v>
      </c>
      <c r="P38" s="194">
        <f t="array" ref="P38">SUMPRODUCT(計算_投入係数表_加工!$D175:$DS175, 生産額_中分類, IF(列分類振分=P$3, 1, 0))/SUMPRODUCT(生産額_中分類, IF(列分類振分=P$3, 1, 0))</f>
        <v>0</v>
      </c>
      <c r="Q38" s="194" t="e">
        <f t="array" ref="Q38">SUMPRODUCT(計算_投入係数表_加工!$D175:$DS175, 生産額_中分類, IF(列分類振分=Q$3, 1, 0))/SUMPRODUCT(生産額_中分類, IF(列分類振分=Q$3, 1, 0))</f>
        <v>#DIV/0!</v>
      </c>
      <c r="R38" s="194" t="e">
        <f t="array" ref="R38">SUMPRODUCT(計算_投入係数表_加工!$D175:$DS175, 生産額_中分類, IF(列分類振分=R$3, 1, 0))/SUMPRODUCT(生産額_中分類, IF(列分類振分=R$3, 1, 0))</f>
        <v>#DIV/0!</v>
      </c>
      <c r="S38" s="194" t="e">
        <f t="array" ref="S38">SUMPRODUCT(計算_投入係数表_加工!$D175:$DS175, 生産額_中分類, IF(列分類振分=S$3, 1, 0))/SUMPRODUCT(生産額_中分類, IF(列分類振分=S$3, 1, 0))</f>
        <v>#DIV/0!</v>
      </c>
      <c r="T38" s="194" t="e">
        <f t="array" ref="T38">SUMPRODUCT(計算_投入係数表_加工!$D175:$DS175, 生産額_中分類, IF(列分類振分=T$3, 1, 0))/SUMPRODUCT(生産額_中分類, IF(列分類振分=T$3, 1, 0))</f>
        <v>#DIV/0!</v>
      </c>
      <c r="U38" s="194" t="e">
        <f t="array" ref="U38">SUMPRODUCT(計算_投入係数表_加工!$D175:$DS175, 生産額_中分類, IF(列分類振分=U$3, 1, 0))/SUMPRODUCT(生産額_中分類, IF(列分類振分=U$3, 1, 0))</f>
        <v>#DIV/0!</v>
      </c>
      <c r="V38" s="194" t="e">
        <f t="array" ref="V38">SUMPRODUCT(計算_投入係数表_加工!$D175:$DS175, 生産額_中分類, IF(列分類振分=V$3, 1, 0))/SUMPRODUCT(生産額_中分類, IF(列分類振分=V$3, 1, 0))</f>
        <v>#DIV/0!</v>
      </c>
      <c r="W38" s="194" t="e">
        <f t="array" ref="W38">SUMPRODUCT(計算_投入係数表_加工!$D175:$DS175, 生産額_中分類, IF(列分類振分=W$3, 1, 0))/SUMPRODUCT(生産額_中分類, IF(列分類振分=W$3, 1, 0))</f>
        <v>#DIV/0!</v>
      </c>
      <c r="X38" s="194" t="e">
        <f t="array" ref="X38">SUMPRODUCT(計算_投入係数表_加工!$D175:$DS175, 生産額_中分類, IF(列分類振分=X$3, 1, 0))/SUMPRODUCT(生産額_中分類, IF(列分類振分=X$3, 1, 0))</f>
        <v>#DIV/0!</v>
      </c>
      <c r="Y38" s="194" t="e">
        <f t="array" ref="Y38">SUMPRODUCT(計算_投入係数表_加工!$D175:$DS175, 生産額_中分類, IF(列分類振分=Y$3, 1, 0))/SUMPRODUCT(生産額_中分類, IF(列分類振分=Y$3, 1, 0))</f>
        <v>#DIV/0!</v>
      </c>
      <c r="Z38" s="194" t="e">
        <f t="array" ref="Z38">SUMPRODUCT(計算_投入係数表_加工!$D175:$DS175, 生産額_中分類, IF(列分類振分=Z$3, 1, 0))/SUMPRODUCT(生産額_中分類, IF(列分類振分=Z$3, 1, 0))</f>
        <v>#DIV/0!</v>
      </c>
      <c r="AA38" s="194" t="e">
        <f t="array" ref="AA38">SUMPRODUCT(計算_投入係数表_加工!$D175:$DS175, 生産額_中分類, IF(列分類振分=AA$3, 1, 0))/SUMPRODUCT(生産額_中分類, IF(列分類振分=AA$3, 1, 0))</f>
        <v>#DIV/0!</v>
      </c>
      <c r="AB38" s="194" t="e">
        <f t="array" ref="AB38">SUMPRODUCT(計算_投入係数表_加工!$D175:$DS175, 生産額_中分類, IF(列分類振分=AB$3, 1, 0))/SUMPRODUCT(生産額_中分類, IF(列分類振分=AB$3, 1, 0))</f>
        <v>#DIV/0!</v>
      </c>
      <c r="AC38" s="194" t="e">
        <f t="array" ref="AC38">SUMPRODUCT(計算_投入係数表_加工!$D175:$DS175, 生産額_中分類, IF(列分類振分=AC$3, 1, 0))/SUMPRODUCT(生産額_中分類, IF(列分類振分=AC$3, 1, 0))</f>
        <v>#DIV/0!</v>
      </c>
      <c r="AD38" s="194" t="e">
        <f t="array" ref="AD38">SUMPRODUCT(計算_投入係数表_加工!$D175:$DS175, 生産額_中分類, IF(列分類振分=AD$3, 1, 0))/SUMPRODUCT(生産額_中分類, IF(列分類振分=AD$3, 1, 0))</f>
        <v>#DIV/0!</v>
      </c>
      <c r="AE38" s="194" t="e">
        <f t="array" ref="AE38">SUMPRODUCT(計算_投入係数表_加工!$D175:$DS175, 生産額_中分類, IF(列分類振分=AE$3, 1, 0))/SUMPRODUCT(生産額_中分類, IF(列分類振分=AE$3, 1, 0))</f>
        <v>#DIV/0!</v>
      </c>
      <c r="AF38" s="194" t="e">
        <f t="array" ref="AF38">SUMPRODUCT(計算_投入係数表_加工!$D175:$DS175, 生産額_中分類, IF(列分類振分=AF$3, 1, 0))/SUMPRODUCT(生産額_中分類, IF(列分類振分=AF$3, 1, 0))</f>
        <v>#DIV/0!</v>
      </c>
      <c r="AG38" s="194" t="e">
        <f t="array" ref="AG38">SUMPRODUCT(計算_投入係数表_加工!$D175:$DS175, 生産額_中分類, IF(列分類振分=AG$3, 1, 0))/SUMPRODUCT(生産額_中分類, IF(列分類振分=AG$3, 1, 0))</f>
        <v>#DIV/0!</v>
      </c>
      <c r="AH38" s="194" t="e">
        <f t="array" ref="AH38">SUMPRODUCT(計算_投入係数表_加工!$D175:$DS175, 生産額_中分類, IF(列分類振分=AH$3, 1, 0))/SUMPRODUCT(生産額_中分類, IF(列分類振分=AH$3, 1, 0))</f>
        <v>#DIV/0!</v>
      </c>
      <c r="AI38" s="194" t="e">
        <f t="array" ref="AI38">SUMPRODUCT(計算_投入係数表_加工!$D175:$DS175, 生産額_中分類, IF(列分類振分=AI$3, 1, 0))/SUMPRODUCT(生産額_中分類, IF(列分類振分=AI$3, 1, 0))</f>
        <v>#DIV/0!</v>
      </c>
      <c r="AJ38" s="194" t="e">
        <f t="array" ref="AJ38">SUMPRODUCT(計算_投入係数表_加工!$D175:$DS175, 生産額_中分類, IF(列分類振分=AJ$3, 1, 0))/SUMPRODUCT(生産額_中分類, IF(列分類振分=AJ$3, 1, 0))</f>
        <v>#DIV/0!</v>
      </c>
      <c r="AK38" s="194" t="e">
        <f t="array" ref="AK38">SUMPRODUCT(計算_投入係数表_加工!$D175:$DS175, 生産額_中分類, IF(列分類振分=AK$3, 1, 0))/SUMPRODUCT(生産額_中分類, IF(列分類振分=AK$3, 1, 0))</f>
        <v>#DIV/0!</v>
      </c>
      <c r="AL38" s="194" t="e">
        <f t="array" ref="AL38">SUMPRODUCT(計算_投入係数表_加工!$D175:$DS175, 生産額_中分類, IF(列分類振分=AL$3, 1, 0))/SUMPRODUCT(生産額_中分類, IF(列分類振分=AL$3, 1, 0))</f>
        <v>#DIV/0!</v>
      </c>
      <c r="AM38" s="194" t="e">
        <f t="array" ref="AM38">SUMPRODUCT(計算_投入係数表_加工!$D175:$DS175, 生産額_中分類, IF(列分類振分=AM$3, 1, 0))/SUMPRODUCT(生産額_中分類, IF(列分類振分=AM$3, 1, 0))</f>
        <v>#DIV/0!</v>
      </c>
      <c r="AN38" s="194" t="e">
        <f t="array" ref="AN38">SUMPRODUCT(計算_投入係数表_加工!$D175:$DS175, 生産額_中分類, IF(列分類振分=AN$3, 1, 0))/SUMPRODUCT(生産額_中分類, IF(列分類振分=AN$3, 1, 0))</f>
        <v>#DIV/0!</v>
      </c>
      <c r="AO38" s="194" t="e">
        <f t="array" ref="AO38">SUMPRODUCT(計算_投入係数表_加工!$D175:$DS175, 生産額_中分類, IF(列分類振分=AO$3, 1, 0))/SUMPRODUCT(生産額_中分類, IF(列分類振分=AO$3, 1, 0))</f>
        <v>#DIV/0!</v>
      </c>
      <c r="AP38" s="194" t="e">
        <f t="array" ref="AP38">SUMPRODUCT(計算_投入係数表_加工!$D175:$DS175, 生産額_中分類, IF(列分類振分=AP$3, 1, 0))/SUMPRODUCT(生産額_中分類, IF(列分類振分=AP$3, 1, 0))</f>
        <v>#DIV/0!</v>
      </c>
      <c r="AQ38" s="194" t="e">
        <f t="array" ref="AQ38">SUMPRODUCT(計算_投入係数表_加工!$D175:$DS175, 生産額_中分類, IF(列分類振分=AQ$3, 1, 0))/SUMPRODUCT(生産額_中分類, IF(列分類振分=AQ$3, 1, 0))</f>
        <v>#DIV/0!</v>
      </c>
      <c r="AR38" s="194" t="e">
        <f t="array" ref="AR38">SUMPRODUCT(計算_投入係数表_加工!$D175:$DS175, 生産額_中分類, IF(列分類振分=AR$3, 1, 0))/SUMPRODUCT(生産額_中分類, IF(列分類振分=AR$3, 1, 0))</f>
        <v>#DIV/0!</v>
      </c>
      <c r="AS38" s="194" t="e">
        <f t="array" ref="AS38">SUMPRODUCT(計算_投入係数表_加工!$D175:$DS175, 生産額_中分類, IF(列分類振分=AS$3, 1, 0))/SUMPRODUCT(生産額_中分類, IF(列分類振分=AS$3, 1, 0))</f>
        <v>#DIV/0!</v>
      </c>
      <c r="AT38" s="194" t="e">
        <f t="array" ref="AT38">SUMPRODUCT(計算_投入係数表_加工!$D175:$DS175, 生産額_中分類, IF(列分類振分=AT$3, 1, 0))/SUMPRODUCT(生産額_中分類, IF(列分類振分=AT$3, 1, 0))</f>
        <v>#DIV/0!</v>
      </c>
      <c r="AU38" s="194" t="e">
        <f t="array" ref="AU38">SUMPRODUCT(計算_投入係数表_加工!$D175:$DS175, 生産額_中分類, IF(列分類振分=AU$3, 1, 0))/SUMPRODUCT(生産額_中分類, IF(列分類振分=AU$3, 1, 0))</f>
        <v>#DIV/0!</v>
      </c>
      <c r="AV38" s="194" t="e">
        <f t="array" ref="AV38">SUMPRODUCT(計算_投入係数表_加工!$D175:$DS175, 生産額_中分類, IF(列分類振分=AV$3, 1, 0))/SUMPRODUCT(生産額_中分類, IF(列分類振分=AV$3, 1, 0))</f>
        <v>#DIV/0!</v>
      </c>
      <c r="AW38" s="194" t="e">
        <f t="array" ref="AW38">SUMPRODUCT(計算_投入係数表_加工!$D175:$DS175, 生産額_中分類, IF(列分類振分=AW$3, 1, 0))/SUMPRODUCT(生産額_中分類, IF(列分類振分=AW$3, 1, 0))</f>
        <v>#DIV/0!</v>
      </c>
      <c r="AX38" s="194" t="e">
        <f t="array" ref="AX38">SUMPRODUCT(計算_投入係数表_加工!$D175:$DS175, 生産額_中分類, IF(列分類振分=AX$3, 1, 0))/SUMPRODUCT(生産額_中分類, IF(列分類振分=AX$3, 1, 0))</f>
        <v>#DIV/0!</v>
      </c>
      <c r="AY38" s="194" t="e">
        <f t="array" ref="AY38">SUMPRODUCT(計算_投入係数表_加工!$D175:$DS175, 生産額_中分類, IF(列分類振分=AY$3, 1, 0))/SUMPRODUCT(生産額_中分類, IF(列分類振分=AY$3, 1, 0))</f>
        <v>#DIV/0!</v>
      </c>
      <c r="AZ38" s="194" t="e">
        <f t="array" ref="AZ38">SUMPRODUCT(計算_投入係数表_加工!$D175:$DS175, 生産額_中分類, IF(列分類振分=AZ$3, 1, 0))/SUMPRODUCT(生産額_中分類, IF(列分類振分=AZ$3, 1, 0))</f>
        <v>#DIV/0!</v>
      </c>
      <c r="BA38" s="194" t="e">
        <f t="array" ref="BA38">SUMPRODUCT(計算_投入係数表_加工!$D175:$DS175, 生産額_中分類, IF(列分類振分=BA$3, 1, 0))/SUMPRODUCT(生産額_中分類, IF(列分類振分=BA$3, 1, 0))</f>
        <v>#DIV/0!</v>
      </c>
      <c r="BB38" s="194" t="e">
        <f t="array" ref="BB38">SUMPRODUCT(計算_投入係数表_加工!$D175:$DS175, 生産額_中分類, IF(列分類振分=BB$3, 1, 0))/SUMPRODUCT(生産額_中分類, IF(列分類振分=BB$3, 1, 0))</f>
        <v>#DIV/0!</v>
      </c>
      <c r="BC38" s="194" t="e">
        <f t="array" ref="BC38">SUMPRODUCT(計算_投入係数表_加工!$D175:$DS175, 生産額_中分類, IF(列分類振分=BC$3, 1, 0))/SUMPRODUCT(生産額_中分類, IF(列分類振分=BC$3, 1, 0))</f>
        <v>#DIV/0!</v>
      </c>
      <c r="BD38" s="194" t="e">
        <f t="array" ref="BD38">SUMPRODUCT(計算_投入係数表_加工!$D175:$DS175, 生産額_中分類, IF(列分類振分=BD$3, 1, 0))/SUMPRODUCT(生産額_中分類, IF(列分類振分=BD$3, 1, 0))</f>
        <v>#DIV/0!</v>
      </c>
      <c r="BE38" s="194" t="e">
        <f t="array" ref="BE38">SUMPRODUCT(計算_投入係数表_加工!$D175:$DS175, 生産額_中分類, IF(列分類振分=BE$3, 1, 0))/SUMPRODUCT(生産額_中分類, IF(列分類振分=BE$3, 1, 0))</f>
        <v>#DIV/0!</v>
      </c>
      <c r="BF38" s="194" t="e">
        <f t="array" ref="BF38">SUMPRODUCT(計算_投入係数表_加工!$D175:$DS175, 生産額_中分類, IF(列分類振分=BF$3, 1, 0))/SUMPRODUCT(生産額_中分類, IF(列分類振分=BF$3, 1, 0))</f>
        <v>#DIV/0!</v>
      </c>
      <c r="BG38" s="194" t="e">
        <f t="array" ref="BG38">SUMPRODUCT(計算_投入係数表_加工!$D175:$DS175, 生産額_中分類, IF(列分類振分=BG$3, 1, 0))/SUMPRODUCT(生産額_中分類, IF(列分類振分=BG$3, 1, 0))</f>
        <v>#DIV/0!</v>
      </c>
      <c r="BH38" s="194" t="e">
        <f t="array" ref="BH38">SUMPRODUCT(計算_投入係数表_加工!$D175:$DS175, 生産額_中分類, IF(列分類振分=BH$3, 1, 0))/SUMPRODUCT(生産額_中分類, IF(列分類振分=BH$3, 1, 0))</f>
        <v>#DIV/0!</v>
      </c>
      <c r="BI38" s="194" t="e">
        <f t="array" ref="BI38">SUMPRODUCT(計算_投入係数表_加工!$D175:$DS175, 生産額_中分類, IF(列分類振分=BI$3, 1, 0))/SUMPRODUCT(生産額_中分類, IF(列分類振分=BI$3, 1, 0))</f>
        <v>#DIV/0!</v>
      </c>
      <c r="BJ38" s="194" t="e">
        <f t="array" ref="BJ38">SUMPRODUCT(計算_投入係数表_加工!$D175:$DS175, 生産額_中分類, IF(列分類振分=BJ$3, 1, 0))/SUMPRODUCT(生産額_中分類, IF(列分類振分=BJ$3, 1, 0))</f>
        <v>#DIV/0!</v>
      </c>
      <c r="BK38" s="194" t="e">
        <f t="array" ref="BK38">SUMPRODUCT(計算_投入係数表_加工!$D175:$DS175, 生産額_中分類, IF(列分類振分=BK$3, 1, 0))/SUMPRODUCT(生産額_中分類, IF(列分類振分=BK$3, 1, 0))</f>
        <v>#DIV/0!</v>
      </c>
      <c r="BL38" s="194" t="e">
        <f t="array" ref="BL38">SUMPRODUCT(計算_投入係数表_加工!$D175:$DS175, 生産額_中分類, IF(列分類振分=BL$3, 1, 0))/SUMPRODUCT(生産額_中分類, IF(列分類振分=BL$3, 1, 0))</f>
        <v>#DIV/0!</v>
      </c>
      <c r="BM38" s="194" t="e">
        <f t="array" ref="BM38">SUMPRODUCT(計算_投入係数表_加工!$D175:$DS175, 生産額_中分類, IF(列分類振分=BM$3, 1, 0))/SUMPRODUCT(生産額_中分類, IF(列分類振分=BM$3, 1, 0))</f>
        <v>#DIV/0!</v>
      </c>
      <c r="BN38" s="194" t="e">
        <f t="array" ref="BN38">SUMPRODUCT(計算_投入係数表_加工!$D175:$DS175, 生産額_中分類, IF(列分類振分=BN$3, 1, 0))/SUMPRODUCT(生産額_中分類, IF(列分類振分=BN$3, 1, 0))</f>
        <v>#DIV/0!</v>
      </c>
      <c r="BO38" s="194" t="e">
        <f t="array" ref="BO38">SUMPRODUCT(計算_投入係数表_加工!$D175:$DS175, 生産額_中分類, IF(列分類振分=BO$3, 1, 0))/SUMPRODUCT(生産額_中分類, IF(列分類振分=BO$3, 1, 0))</f>
        <v>#DIV/0!</v>
      </c>
      <c r="BP38" s="194" t="e">
        <f t="array" ref="BP38">SUMPRODUCT(計算_投入係数表_加工!$D175:$DS175, 生産額_中分類, IF(列分類振分=BP$3, 1, 0))/SUMPRODUCT(生産額_中分類, IF(列分類振分=BP$3, 1, 0))</f>
        <v>#DIV/0!</v>
      </c>
      <c r="BQ38" s="194" t="e">
        <f t="array" ref="BQ38">SUMPRODUCT(計算_投入係数表_加工!$D175:$DS175, 生産額_中分類, IF(列分類振分=BQ$3, 1, 0))/SUMPRODUCT(生産額_中分類, IF(列分類振分=BQ$3, 1, 0))</f>
        <v>#DIV/0!</v>
      </c>
      <c r="BR38" s="194" t="e">
        <f t="array" ref="BR38">SUMPRODUCT(計算_投入係数表_加工!$D175:$DS175, 生産額_中分類, IF(列分類振分=BR$3, 1, 0))/SUMPRODUCT(生産額_中分類, IF(列分類振分=BR$3, 1, 0))</f>
        <v>#DIV/0!</v>
      </c>
      <c r="BS38" s="194" t="e">
        <f t="array" ref="BS38">SUMPRODUCT(計算_投入係数表_加工!$D175:$DS175, 生産額_中分類, IF(列分類振分=BS$3, 1, 0))/SUMPRODUCT(生産額_中分類, IF(列分類振分=BS$3, 1, 0))</f>
        <v>#DIV/0!</v>
      </c>
      <c r="BT38" s="194" t="e">
        <f t="array" ref="BT38">SUMPRODUCT(計算_投入係数表_加工!$D175:$DS175, 生産額_中分類, IF(列分類振分=BT$3, 1, 0))/SUMPRODUCT(生産額_中分類, IF(列分類振分=BT$3, 1, 0))</f>
        <v>#DIV/0!</v>
      </c>
      <c r="BU38" s="194" t="e">
        <f t="array" ref="BU38">SUMPRODUCT(計算_投入係数表_加工!$D175:$DS175, 生産額_中分類, IF(列分類振分=BU$3, 1, 0))/SUMPRODUCT(生産額_中分類, IF(列分類振分=BU$3, 1, 0))</f>
        <v>#DIV/0!</v>
      </c>
      <c r="BV38" s="194" t="e">
        <f t="array" ref="BV38">SUMPRODUCT(計算_投入係数表_加工!$D175:$DS175, 生産額_中分類, IF(列分類振分=BV$3, 1, 0))/SUMPRODUCT(生産額_中分類, IF(列分類振分=BV$3, 1, 0))</f>
        <v>#DIV/0!</v>
      </c>
      <c r="BW38" s="194" t="e">
        <f t="array" ref="BW38">SUMPRODUCT(計算_投入係数表_加工!$D175:$DS175, 生産額_中分類, IF(列分類振分=BW$3, 1, 0))/SUMPRODUCT(生産額_中分類, IF(列分類振分=BW$3, 1, 0))</f>
        <v>#DIV/0!</v>
      </c>
      <c r="BX38" s="194" t="e">
        <f t="array" ref="BX38">SUMPRODUCT(計算_投入係数表_加工!$D175:$DS175, 生産額_中分類, IF(列分類振分=BX$3, 1, 0))/SUMPRODUCT(生産額_中分類, IF(列分類振分=BX$3, 1, 0))</f>
        <v>#DIV/0!</v>
      </c>
      <c r="BY38" s="194" t="e">
        <f t="array" ref="BY38">SUMPRODUCT(計算_投入係数表_加工!$D175:$DS175, 生産額_中分類, IF(列分類振分=BY$3, 1, 0))/SUMPRODUCT(生産額_中分類, IF(列分類振分=BY$3, 1, 0))</f>
        <v>#DIV/0!</v>
      </c>
      <c r="BZ38" s="194" t="e">
        <f t="array" ref="BZ38">SUMPRODUCT(計算_投入係数表_加工!$D175:$DS175, 生産額_中分類, IF(列分類振分=BZ$3, 1, 0))/SUMPRODUCT(生産額_中分類, IF(列分類振分=BZ$3, 1, 0))</f>
        <v>#DIV/0!</v>
      </c>
      <c r="CA38" s="194" t="e">
        <f t="array" ref="CA38">SUMPRODUCT(計算_投入係数表_加工!$D175:$DS175, 生産額_中分類, IF(列分類振分=CA$3, 1, 0))/SUMPRODUCT(生産額_中分類, IF(列分類振分=CA$3, 1, 0))</f>
        <v>#DIV/0!</v>
      </c>
      <c r="CB38" s="194" t="e">
        <f t="array" ref="CB38">SUMPRODUCT(計算_投入係数表_加工!$D175:$DS175, 生産額_中分類, IF(列分類振分=CB$3, 1, 0))/SUMPRODUCT(生産額_中分類, IF(列分類振分=CB$3, 1, 0))</f>
        <v>#DIV/0!</v>
      </c>
      <c r="CC38" s="194" t="e">
        <f t="array" ref="CC38">SUMPRODUCT(計算_投入係数表_加工!$D175:$DS175, 生産額_中分類, IF(列分類振分=CC$3, 1, 0))/SUMPRODUCT(生産額_中分類, IF(列分類振分=CC$3, 1, 0))</f>
        <v>#DIV/0!</v>
      </c>
      <c r="CD38" s="194" t="e">
        <f t="array" ref="CD38">SUMPRODUCT(計算_投入係数表_加工!$D175:$DS175, 生産額_中分類, IF(列分類振分=CD$3, 1, 0))/SUMPRODUCT(生産額_中分類, IF(列分類振分=CD$3, 1, 0))</f>
        <v>#DIV/0!</v>
      </c>
      <c r="CE38" s="194" t="e">
        <f t="array" ref="CE38">SUMPRODUCT(計算_投入係数表_加工!$D175:$DS175, 生産額_中分類, IF(列分類振分=CE$3, 1, 0))/SUMPRODUCT(生産額_中分類, IF(列分類振分=CE$3, 1, 0))</f>
        <v>#DIV/0!</v>
      </c>
      <c r="CF38" s="194" t="e">
        <f t="array" ref="CF38">SUMPRODUCT(計算_投入係数表_加工!$D175:$DS175, 生産額_中分類, IF(列分類振分=CF$3, 1, 0))/SUMPRODUCT(生産額_中分類, IF(列分類振分=CF$3, 1, 0))</f>
        <v>#DIV/0!</v>
      </c>
      <c r="CG38" s="194" t="e">
        <f t="array" ref="CG38">SUMPRODUCT(計算_投入係数表_加工!$D175:$DS175, 生産額_中分類, IF(列分類振分=CG$3, 1, 0))/SUMPRODUCT(生産額_中分類, IF(列分類振分=CG$3, 1, 0))</f>
        <v>#DIV/0!</v>
      </c>
      <c r="CH38" s="194" t="e">
        <f t="array" ref="CH38">SUMPRODUCT(計算_投入係数表_加工!$D175:$DS175, 生産額_中分類, IF(列分類振分=CH$3, 1, 0))/SUMPRODUCT(生産額_中分類, IF(列分類振分=CH$3, 1, 0))</f>
        <v>#DIV/0!</v>
      </c>
      <c r="CI38" s="194" t="e">
        <f t="array" ref="CI38">SUMPRODUCT(計算_投入係数表_加工!$D175:$DS175, 生産額_中分類, IF(列分類振分=CI$3, 1, 0))/SUMPRODUCT(生産額_中分類, IF(列分類振分=CI$3, 1, 0))</f>
        <v>#DIV/0!</v>
      </c>
      <c r="CJ38" s="194" t="e">
        <f t="array" ref="CJ38">SUMPRODUCT(計算_投入係数表_加工!$D175:$DS175, 生産額_中分類, IF(列分類振分=CJ$3, 1, 0))/SUMPRODUCT(生産額_中分類, IF(列分類振分=CJ$3, 1, 0))</f>
        <v>#DIV/0!</v>
      </c>
      <c r="CK38" s="194" t="e">
        <f t="array" ref="CK38">SUMPRODUCT(計算_投入係数表_加工!$D175:$DS175, 生産額_中分類, IF(列分類振分=CK$3, 1, 0))/SUMPRODUCT(生産額_中分類, IF(列分類振分=CK$3, 1, 0))</f>
        <v>#DIV/0!</v>
      </c>
      <c r="CL38" s="194" t="e">
        <f t="array" ref="CL38">SUMPRODUCT(計算_投入係数表_加工!$D175:$DS175, 生産額_中分類, IF(列分類振分=CL$3, 1, 0))/SUMPRODUCT(生産額_中分類, IF(列分類振分=CL$3, 1, 0))</f>
        <v>#DIV/0!</v>
      </c>
      <c r="CM38" s="194" t="e">
        <f t="array" ref="CM38">SUMPRODUCT(計算_投入係数表_加工!$D175:$DS175, 生産額_中分類, IF(列分類振分=CM$3, 1, 0))/SUMPRODUCT(生産額_中分類, IF(列分類振分=CM$3, 1, 0))</f>
        <v>#DIV/0!</v>
      </c>
      <c r="CN38" s="194" t="e">
        <f t="array" ref="CN38">SUMPRODUCT(計算_投入係数表_加工!$D175:$DS175, 生産額_中分類, IF(列分類振分=CN$3, 1, 0))/SUMPRODUCT(生産額_中分類, IF(列分類振分=CN$3, 1, 0))</f>
        <v>#DIV/0!</v>
      </c>
      <c r="CO38" s="194" t="e">
        <f t="array" ref="CO38">SUMPRODUCT(計算_投入係数表_加工!$D175:$DS175, 生産額_中分類, IF(列分類振分=CO$3, 1, 0))/SUMPRODUCT(生産額_中分類, IF(列分類振分=CO$3, 1, 0))</f>
        <v>#DIV/0!</v>
      </c>
      <c r="CP38" s="194" t="e">
        <f t="array" ref="CP38">SUMPRODUCT(計算_投入係数表_加工!$D175:$DS175, 生産額_中分類, IF(列分類振分=CP$3, 1, 0))/SUMPRODUCT(生産額_中分類, IF(列分類振分=CP$3, 1, 0))</f>
        <v>#DIV/0!</v>
      </c>
      <c r="CQ38" s="194" t="e">
        <f t="array" ref="CQ38">SUMPRODUCT(計算_投入係数表_加工!$D175:$DS175, 生産額_中分類, IF(列分類振分=CQ$3, 1, 0))/SUMPRODUCT(生産額_中分類, IF(列分類振分=CQ$3, 1, 0))</f>
        <v>#DIV/0!</v>
      </c>
      <c r="CR38" s="194" t="e">
        <f t="array" ref="CR38">SUMPRODUCT(計算_投入係数表_加工!$D175:$DS175, 生産額_中分類, IF(列分類振分=CR$3, 1, 0))/SUMPRODUCT(生産額_中分類, IF(列分類振分=CR$3, 1, 0))</f>
        <v>#DIV/0!</v>
      </c>
      <c r="CS38" s="194" t="e">
        <f t="array" ref="CS38">SUMPRODUCT(計算_投入係数表_加工!$D175:$DS175, 生産額_中分類, IF(列分類振分=CS$3, 1, 0))/SUMPRODUCT(生産額_中分類, IF(列分類振分=CS$3, 1, 0))</f>
        <v>#DIV/0!</v>
      </c>
      <c r="CT38" s="194" t="e">
        <f t="array" ref="CT38">SUMPRODUCT(計算_投入係数表_加工!$D175:$DS175, 生産額_中分類, IF(列分類振分=CT$3, 1, 0))/SUMPRODUCT(生産額_中分類, IF(列分類振分=CT$3, 1, 0))</f>
        <v>#DIV/0!</v>
      </c>
      <c r="CU38" s="194" t="e">
        <f t="array" ref="CU38">SUMPRODUCT(計算_投入係数表_加工!$D175:$DS175, 生産額_中分類, IF(列分類振分=CU$3, 1, 0))/SUMPRODUCT(生産額_中分類, IF(列分類振分=CU$3, 1, 0))</f>
        <v>#DIV/0!</v>
      </c>
      <c r="CV38" s="194" t="e">
        <f t="array" ref="CV38">SUMPRODUCT(計算_投入係数表_加工!$D175:$DS175, 生産額_中分類, IF(列分類振分=CV$3, 1, 0))/SUMPRODUCT(生産額_中分類, IF(列分類振分=CV$3, 1, 0))</f>
        <v>#DIV/0!</v>
      </c>
      <c r="CW38" s="194" t="e">
        <f t="array" ref="CW38">SUMPRODUCT(計算_投入係数表_加工!$D175:$DS175, 生産額_中分類, IF(列分類振分=CW$3, 1, 0))/SUMPRODUCT(生産額_中分類, IF(列分類振分=CW$3, 1, 0))</f>
        <v>#DIV/0!</v>
      </c>
      <c r="CX38" s="194" t="e">
        <f t="array" ref="CX38">SUMPRODUCT(計算_投入係数表_加工!$D175:$DS175, 生産額_中分類, IF(列分類振分=CX$3, 1, 0))/SUMPRODUCT(生産額_中分類, IF(列分類振分=CX$3, 1, 0))</f>
        <v>#DIV/0!</v>
      </c>
      <c r="CY38" s="194" t="e">
        <f t="array" ref="CY38">SUMPRODUCT(計算_投入係数表_加工!$D175:$DS175, 生産額_中分類, IF(列分類振分=CY$3, 1, 0))/SUMPRODUCT(生産額_中分類, IF(列分類振分=CY$3, 1, 0))</f>
        <v>#DIV/0!</v>
      </c>
      <c r="CZ38" s="194" t="e">
        <f t="array" ref="CZ38">SUMPRODUCT(計算_投入係数表_加工!$D175:$DS175, 生産額_中分類, IF(列分類振分=CZ$3, 1, 0))/SUMPRODUCT(生産額_中分類, IF(列分類振分=CZ$3, 1, 0))</f>
        <v>#DIV/0!</v>
      </c>
      <c r="DA38" s="194" t="e">
        <f t="array" ref="DA38">SUMPRODUCT(計算_投入係数表_加工!$D175:$DS175, 生産額_中分類, IF(列分類振分=DA$3, 1, 0))/SUMPRODUCT(生産額_中分類, IF(列分類振分=DA$3, 1, 0))</f>
        <v>#DIV/0!</v>
      </c>
      <c r="DB38" s="194" t="e">
        <f t="array" ref="DB38">SUMPRODUCT(計算_投入係数表_加工!$D175:$DS175, 生産額_中分類, IF(列分類振分=DB$3, 1, 0))/SUMPRODUCT(生産額_中分類, IF(列分類振分=DB$3, 1, 0))</f>
        <v>#DIV/0!</v>
      </c>
      <c r="DC38" s="194" t="e">
        <f t="array" ref="DC38">SUMPRODUCT(計算_投入係数表_加工!$D175:$DS175, 生産額_中分類, IF(列分類振分=DC$3, 1, 0))/SUMPRODUCT(生産額_中分類, IF(列分類振分=DC$3, 1, 0))</f>
        <v>#DIV/0!</v>
      </c>
      <c r="DD38" s="194" t="e">
        <f t="array" ref="DD38">SUMPRODUCT(計算_投入係数表_加工!$D175:$DS175, 生産額_中分類, IF(列分類振分=DD$3, 1, 0))/SUMPRODUCT(生産額_中分類, IF(列分類振分=DD$3, 1, 0))</f>
        <v>#DIV/0!</v>
      </c>
      <c r="DE38" s="194" t="e">
        <f t="array" ref="DE38">SUMPRODUCT(計算_投入係数表_加工!$D175:$DS175, 生産額_中分類, IF(列分類振分=DE$3, 1, 0))/SUMPRODUCT(生産額_中分類, IF(列分類振分=DE$3, 1, 0))</f>
        <v>#DIV/0!</v>
      </c>
      <c r="DF38" s="194" t="e">
        <f t="array" ref="DF38">SUMPRODUCT(計算_投入係数表_加工!$D175:$DS175, 生産額_中分類, IF(列分類振分=DF$3, 1, 0))/SUMPRODUCT(生産額_中分類, IF(列分類振分=DF$3, 1, 0))</f>
        <v>#DIV/0!</v>
      </c>
      <c r="DG38" s="194" t="e">
        <f t="array" ref="DG38">SUMPRODUCT(計算_投入係数表_加工!$D175:$DS175, 生産額_中分類, IF(列分類振分=DG$3, 1, 0))/SUMPRODUCT(生産額_中分類, IF(列分類振分=DG$3, 1, 0))</f>
        <v>#DIV/0!</v>
      </c>
      <c r="DH38" s="194" t="e">
        <f t="array" ref="DH38">SUMPRODUCT(計算_投入係数表_加工!$D175:$DS175, 生産額_中分類, IF(列分類振分=DH$3, 1, 0))/SUMPRODUCT(生産額_中分類, IF(列分類振分=DH$3, 1, 0))</f>
        <v>#DIV/0!</v>
      </c>
      <c r="DI38" s="194" t="e">
        <f t="array" ref="DI38">SUMPRODUCT(計算_投入係数表_加工!$D175:$DS175, 生産額_中分類, IF(列分類振分=DI$3, 1, 0))/SUMPRODUCT(生産額_中分類, IF(列分類振分=DI$3, 1, 0))</f>
        <v>#DIV/0!</v>
      </c>
      <c r="DJ38" s="194" t="e">
        <f t="array" ref="DJ38">SUMPRODUCT(計算_投入係数表_加工!$D175:$DS175, 生産額_中分類, IF(列分類振分=DJ$3, 1, 0))/SUMPRODUCT(生産額_中分類, IF(列分類振分=DJ$3, 1, 0))</f>
        <v>#DIV/0!</v>
      </c>
      <c r="DK38" s="194" t="e">
        <f t="array" ref="DK38">SUMPRODUCT(計算_投入係数表_加工!$D175:$DS175, 生産額_中分類, IF(列分類振分=DK$3, 1, 0))/SUMPRODUCT(生産額_中分類, IF(列分類振分=DK$3, 1, 0))</f>
        <v>#DIV/0!</v>
      </c>
      <c r="DL38" s="194" t="e">
        <f t="array" ref="DL38">SUMPRODUCT(計算_投入係数表_加工!$D175:$DS175, 生産額_中分類, IF(列分類振分=DL$3, 1, 0))/SUMPRODUCT(生産額_中分類, IF(列分類振分=DL$3, 1, 0))</f>
        <v>#DIV/0!</v>
      </c>
      <c r="DM38" s="194" t="e">
        <f t="array" ref="DM38">SUMPRODUCT(計算_投入係数表_加工!$D175:$DS175, 生産額_中分類, IF(列分類振分=DM$3, 1, 0))/SUMPRODUCT(生産額_中分類, IF(列分類振分=DM$3, 1, 0))</f>
        <v>#DIV/0!</v>
      </c>
      <c r="DN38" s="194" t="e">
        <f t="array" ref="DN38">SUMPRODUCT(計算_投入係数表_加工!$D175:$DS175, 生産額_中分類, IF(列分類振分=DN$3, 1, 0))/SUMPRODUCT(生産額_中分類, IF(列分類振分=DN$3, 1, 0))</f>
        <v>#DIV/0!</v>
      </c>
      <c r="DO38" s="194" t="e">
        <f t="array" ref="DO38">SUMPRODUCT(計算_投入係数表_加工!$D175:$DS175, 生産額_中分類, IF(列分類振分=DO$3, 1, 0))/SUMPRODUCT(生産額_中分類, IF(列分類振分=DO$3, 1, 0))</f>
        <v>#DIV/0!</v>
      </c>
      <c r="DP38" s="194" t="e">
        <f t="array" ref="DP38">SUMPRODUCT(計算_投入係数表_加工!$D175:$DS175, 生産額_中分類, IF(列分類振分=DP$3, 1, 0))/SUMPRODUCT(生産額_中分類, IF(列分類振分=DP$3, 1, 0))</f>
        <v>#DIV/0!</v>
      </c>
      <c r="DQ38" s="194" t="e">
        <f t="array" ref="DQ38">SUMPRODUCT(計算_投入係数表_加工!$D175:$DS175, 生産額_中分類, IF(列分類振分=DQ$3, 1, 0))/SUMPRODUCT(生産額_中分類, IF(列分類振分=DQ$3, 1, 0))</f>
        <v>#DIV/0!</v>
      </c>
      <c r="DR38" s="194" t="e">
        <f t="array" ref="DR38">SUMPRODUCT(計算_投入係数表_加工!$D175:$DS175, 生産額_中分類, IF(列分類振分=DR$3, 1, 0))/SUMPRODUCT(生産額_中分類, IF(列分類振分=DR$3, 1, 0))</f>
        <v>#DIV/0!</v>
      </c>
      <c r="DS38" s="194" t="e">
        <f t="array" ref="DS38">SUMPRODUCT(計算_投入係数表_加工!$D175:$DS175, 生産額_中分類, IF(列分類振分=DS$3, 1, 0))/SUMPRODUCT(生産額_中分類, IF(列分類振分=DS$3, 1, 0))</f>
        <v>#DIV/0!</v>
      </c>
      <c r="DT38" s="23">
        <f>SUMIF(振分, $C38, 計算_投入係数表_加工!DT$4:DT$123)</f>
        <v>0</v>
      </c>
    </row>
    <row r="39" spans="2:124" x14ac:dyDescent="0.25">
      <c r="B39" s="53">
        <v>36</v>
      </c>
      <c r="C39" s="195" t="str">
        <v>-</v>
      </c>
      <c r="D39" s="196">
        <f t="array" ref="D39">SUMPRODUCT(計算_投入係数表_加工!$D176:$DS176, 生産額_中分類, IF(列分類振分=D$3, 1, 0))/SUMPRODUCT(生産額_中分類, IF(列分類振分=D$3, 1, 0))</f>
        <v>0</v>
      </c>
      <c r="E39" s="197">
        <f t="array" ref="E39">SUMPRODUCT(計算_投入係数表_加工!$D176:$DS176, 生産額_中分類, IF(列分類振分=E$3, 1, 0))/SUMPRODUCT(生産額_中分類, IF(列分類振分=E$3, 1, 0))</f>
        <v>0</v>
      </c>
      <c r="F39" s="197">
        <f t="array" ref="F39">SUMPRODUCT(計算_投入係数表_加工!$D176:$DS176, 生産額_中分類, IF(列分類振分=F$3, 1, 0))/SUMPRODUCT(生産額_中分類, IF(列分類振分=F$3, 1, 0))</f>
        <v>0</v>
      </c>
      <c r="G39" s="197">
        <f t="array" ref="G39">SUMPRODUCT(計算_投入係数表_加工!$D176:$DS176, 生産額_中分類, IF(列分類振分=G$3, 1, 0))/SUMPRODUCT(生産額_中分類, IF(列分類振分=G$3, 1, 0))</f>
        <v>0</v>
      </c>
      <c r="H39" s="197">
        <f t="array" ref="H39">SUMPRODUCT(計算_投入係数表_加工!$D176:$DS176, 生産額_中分類, IF(列分類振分=H$3, 1, 0))/SUMPRODUCT(生産額_中分類, IF(列分類振分=H$3, 1, 0))</f>
        <v>0</v>
      </c>
      <c r="I39" s="197">
        <f t="array" ref="I39">SUMPRODUCT(計算_投入係数表_加工!$D176:$DS176, 生産額_中分類, IF(列分類振分=I$3, 1, 0))/SUMPRODUCT(生産額_中分類, IF(列分類振分=I$3, 1, 0))</f>
        <v>0</v>
      </c>
      <c r="J39" s="197">
        <f t="array" ref="J39">SUMPRODUCT(計算_投入係数表_加工!$D176:$DS176, 生産額_中分類, IF(列分類振分=J$3, 1, 0))/SUMPRODUCT(生産額_中分類, IF(列分類振分=J$3, 1, 0))</f>
        <v>0</v>
      </c>
      <c r="K39" s="197">
        <f t="array" ref="K39">SUMPRODUCT(計算_投入係数表_加工!$D176:$DS176, 生産額_中分類, IF(列分類振分=K$3, 1, 0))/SUMPRODUCT(生産額_中分類, IF(列分類振分=K$3, 1, 0))</f>
        <v>0</v>
      </c>
      <c r="L39" s="197">
        <f t="array" ref="L39">SUMPRODUCT(計算_投入係数表_加工!$D176:$DS176, 生産額_中分類, IF(列分類振分=L$3, 1, 0))/SUMPRODUCT(生産額_中分類, IF(列分類振分=L$3, 1, 0))</f>
        <v>0</v>
      </c>
      <c r="M39" s="197">
        <f t="array" ref="M39">SUMPRODUCT(計算_投入係数表_加工!$D176:$DS176, 生産額_中分類, IF(列分類振分=M$3, 1, 0))/SUMPRODUCT(生産額_中分類, IF(列分類振分=M$3, 1, 0))</f>
        <v>0</v>
      </c>
      <c r="N39" s="197">
        <f t="array" ref="N39">SUMPRODUCT(計算_投入係数表_加工!$D176:$DS176, 生産額_中分類, IF(列分類振分=N$3, 1, 0))/SUMPRODUCT(生産額_中分類, IF(列分類振分=N$3, 1, 0))</f>
        <v>0</v>
      </c>
      <c r="O39" s="197">
        <f t="array" ref="O39">SUMPRODUCT(計算_投入係数表_加工!$D176:$DS176, 生産額_中分類, IF(列分類振分=O$3, 1, 0))/SUMPRODUCT(生産額_中分類, IF(列分類振分=O$3, 1, 0))</f>
        <v>0</v>
      </c>
      <c r="P39" s="197">
        <f t="array" ref="P39">SUMPRODUCT(計算_投入係数表_加工!$D176:$DS176, 生産額_中分類, IF(列分類振分=P$3, 1, 0))/SUMPRODUCT(生産額_中分類, IF(列分類振分=P$3, 1, 0))</f>
        <v>0</v>
      </c>
      <c r="Q39" s="197" t="e">
        <f t="array" ref="Q39">SUMPRODUCT(計算_投入係数表_加工!$D176:$DS176, 生産額_中分類, IF(列分類振分=Q$3, 1, 0))/SUMPRODUCT(生産額_中分類, IF(列分類振分=Q$3, 1, 0))</f>
        <v>#DIV/0!</v>
      </c>
      <c r="R39" s="197" t="e">
        <f t="array" ref="R39">SUMPRODUCT(計算_投入係数表_加工!$D176:$DS176, 生産額_中分類, IF(列分類振分=R$3, 1, 0))/SUMPRODUCT(生産額_中分類, IF(列分類振分=R$3, 1, 0))</f>
        <v>#DIV/0!</v>
      </c>
      <c r="S39" s="197" t="e">
        <f t="array" ref="S39">SUMPRODUCT(計算_投入係数表_加工!$D176:$DS176, 生産額_中分類, IF(列分類振分=S$3, 1, 0))/SUMPRODUCT(生産額_中分類, IF(列分類振分=S$3, 1, 0))</f>
        <v>#DIV/0!</v>
      </c>
      <c r="T39" s="197" t="e">
        <f t="array" ref="T39">SUMPRODUCT(計算_投入係数表_加工!$D176:$DS176, 生産額_中分類, IF(列分類振分=T$3, 1, 0))/SUMPRODUCT(生産額_中分類, IF(列分類振分=T$3, 1, 0))</f>
        <v>#DIV/0!</v>
      </c>
      <c r="U39" s="197" t="e">
        <f t="array" ref="U39">SUMPRODUCT(計算_投入係数表_加工!$D176:$DS176, 生産額_中分類, IF(列分類振分=U$3, 1, 0))/SUMPRODUCT(生産額_中分類, IF(列分類振分=U$3, 1, 0))</f>
        <v>#DIV/0!</v>
      </c>
      <c r="V39" s="197" t="e">
        <f t="array" ref="V39">SUMPRODUCT(計算_投入係数表_加工!$D176:$DS176, 生産額_中分類, IF(列分類振分=V$3, 1, 0))/SUMPRODUCT(生産額_中分類, IF(列分類振分=V$3, 1, 0))</f>
        <v>#DIV/0!</v>
      </c>
      <c r="W39" s="197" t="e">
        <f t="array" ref="W39">SUMPRODUCT(計算_投入係数表_加工!$D176:$DS176, 生産額_中分類, IF(列分類振分=W$3, 1, 0))/SUMPRODUCT(生産額_中分類, IF(列分類振分=W$3, 1, 0))</f>
        <v>#DIV/0!</v>
      </c>
      <c r="X39" s="197" t="e">
        <f t="array" ref="X39">SUMPRODUCT(計算_投入係数表_加工!$D176:$DS176, 生産額_中分類, IF(列分類振分=X$3, 1, 0))/SUMPRODUCT(生産額_中分類, IF(列分類振分=X$3, 1, 0))</f>
        <v>#DIV/0!</v>
      </c>
      <c r="Y39" s="197" t="e">
        <f t="array" ref="Y39">SUMPRODUCT(計算_投入係数表_加工!$D176:$DS176, 生産額_中分類, IF(列分類振分=Y$3, 1, 0))/SUMPRODUCT(生産額_中分類, IF(列分類振分=Y$3, 1, 0))</f>
        <v>#DIV/0!</v>
      </c>
      <c r="Z39" s="197" t="e">
        <f t="array" ref="Z39">SUMPRODUCT(計算_投入係数表_加工!$D176:$DS176, 生産額_中分類, IF(列分類振分=Z$3, 1, 0))/SUMPRODUCT(生産額_中分類, IF(列分類振分=Z$3, 1, 0))</f>
        <v>#DIV/0!</v>
      </c>
      <c r="AA39" s="197" t="e">
        <f t="array" ref="AA39">SUMPRODUCT(計算_投入係数表_加工!$D176:$DS176, 生産額_中分類, IF(列分類振分=AA$3, 1, 0))/SUMPRODUCT(生産額_中分類, IF(列分類振分=AA$3, 1, 0))</f>
        <v>#DIV/0!</v>
      </c>
      <c r="AB39" s="197" t="e">
        <f t="array" ref="AB39">SUMPRODUCT(計算_投入係数表_加工!$D176:$DS176, 生産額_中分類, IF(列分類振分=AB$3, 1, 0))/SUMPRODUCT(生産額_中分類, IF(列分類振分=AB$3, 1, 0))</f>
        <v>#DIV/0!</v>
      </c>
      <c r="AC39" s="197" t="e">
        <f t="array" ref="AC39">SUMPRODUCT(計算_投入係数表_加工!$D176:$DS176, 生産額_中分類, IF(列分類振分=AC$3, 1, 0))/SUMPRODUCT(生産額_中分類, IF(列分類振分=AC$3, 1, 0))</f>
        <v>#DIV/0!</v>
      </c>
      <c r="AD39" s="197" t="e">
        <f t="array" ref="AD39">SUMPRODUCT(計算_投入係数表_加工!$D176:$DS176, 生産額_中分類, IF(列分類振分=AD$3, 1, 0))/SUMPRODUCT(生産額_中分類, IF(列分類振分=AD$3, 1, 0))</f>
        <v>#DIV/0!</v>
      </c>
      <c r="AE39" s="197" t="e">
        <f t="array" ref="AE39">SUMPRODUCT(計算_投入係数表_加工!$D176:$DS176, 生産額_中分類, IF(列分類振分=AE$3, 1, 0))/SUMPRODUCT(生産額_中分類, IF(列分類振分=AE$3, 1, 0))</f>
        <v>#DIV/0!</v>
      </c>
      <c r="AF39" s="197" t="e">
        <f t="array" ref="AF39">SUMPRODUCT(計算_投入係数表_加工!$D176:$DS176, 生産額_中分類, IF(列分類振分=AF$3, 1, 0))/SUMPRODUCT(生産額_中分類, IF(列分類振分=AF$3, 1, 0))</f>
        <v>#DIV/0!</v>
      </c>
      <c r="AG39" s="197" t="e">
        <f t="array" ref="AG39">SUMPRODUCT(計算_投入係数表_加工!$D176:$DS176, 生産額_中分類, IF(列分類振分=AG$3, 1, 0))/SUMPRODUCT(生産額_中分類, IF(列分類振分=AG$3, 1, 0))</f>
        <v>#DIV/0!</v>
      </c>
      <c r="AH39" s="197" t="e">
        <f t="array" ref="AH39">SUMPRODUCT(計算_投入係数表_加工!$D176:$DS176, 生産額_中分類, IF(列分類振分=AH$3, 1, 0))/SUMPRODUCT(生産額_中分類, IF(列分類振分=AH$3, 1, 0))</f>
        <v>#DIV/0!</v>
      </c>
      <c r="AI39" s="197" t="e">
        <f t="array" ref="AI39">SUMPRODUCT(計算_投入係数表_加工!$D176:$DS176, 生産額_中分類, IF(列分類振分=AI$3, 1, 0))/SUMPRODUCT(生産額_中分類, IF(列分類振分=AI$3, 1, 0))</f>
        <v>#DIV/0!</v>
      </c>
      <c r="AJ39" s="197" t="e">
        <f t="array" ref="AJ39">SUMPRODUCT(計算_投入係数表_加工!$D176:$DS176, 生産額_中分類, IF(列分類振分=AJ$3, 1, 0))/SUMPRODUCT(生産額_中分類, IF(列分類振分=AJ$3, 1, 0))</f>
        <v>#DIV/0!</v>
      </c>
      <c r="AK39" s="197" t="e">
        <f t="array" ref="AK39">SUMPRODUCT(計算_投入係数表_加工!$D176:$DS176, 生産額_中分類, IF(列分類振分=AK$3, 1, 0))/SUMPRODUCT(生産額_中分類, IF(列分類振分=AK$3, 1, 0))</f>
        <v>#DIV/0!</v>
      </c>
      <c r="AL39" s="197" t="e">
        <f t="array" ref="AL39">SUMPRODUCT(計算_投入係数表_加工!$D176:$DS176, 生産額_中分類, IF(列分類振分=AL$3, 1, 0))/SUMPRODUCT(生産額_中分類, IF(列分類振分=AL$3, 1, 0))</f>
        <v>#DIV/0!</v>
      </c>
      <c r="AM39" s="197" t="e">
        <f t="array" ref="AM39">SUMPRODUCT(計算_投入係数表_加工!$D176:$DS176, 生産額_中分類, IF(列分類振分=AM$3, 1, 0))/SUMPRODUCT(生産額_中分類, IF(列分類振分=AM$3, 1, 0))</f>
        <v>#DIV/0!</v>
      </c>
      <c r="AN39" s="197" t="e">
        <f t="array" ref="AN39">SUMPRODUCT(計算_投入係数表_加工!$D176:$DS176, 生産額_中分類, IF(列分類振分=AN$3, 1, 0))/SUMPRODUCT(生産額_中分類, IF(列分類振分=AN$3, 1, 0))</f>
        <v>#DIV/0!</v>
      </c>
      <c r="AO39" s="197" t="e">
        <f t="array" ref="AO39">SUMPRODUCT(計算_投入係数表_加工!$D176:$DS176, 生産額_中分類, IF(列分類振分=AO$3, 1, 0))/SUMPRODUCT(生産額_中分類, IF(列分類振分=AO$3, 1, 0))</f>
        <v>#DIV/0!</v>
      </c>
      <c r="AP39" s="197" t="e">
        <f t="array" ref="AP39">SUMPRODUCT(計算_投入係数表_加工!$D176:$DS176, 生産額_中分類, IF(列分類振分=AP$3, 1, 0))/SUMPRODUCT(生産額_中分類, IF(列分類振分=AP$3, 1, 0))</f>
        <v>#DIV/0!</v>
      </c>
      <c r="AQ39" s="197" t="e">
        <f t="array" ref="AQ39">SUMPRODUCT(計算_投入係数表_加工!$D176:$DS176, 生産額_中分類, IF(列分類振分=AQ$3, 1, 0))/SUMPRODUCT(生産額_中分類, IF(列分類振分=AQ$3, 1, 0))</f>
        <v>#DIV/0!</v>
      </c>
      <c r="AR39" s="197" t="e">
        <f t="array" ref="AR39">SUMPRODUCT(計算_投入係数表_加工!$D176:$DS176, 生産額_中分類, IF(列分類振分=AR$3, 1, 0))/SUMPRODUCT(生産額_中分類, IF(列分類振分=AR$3, 1, 0))</f>
        <v>#DIV/0!</v>
      </c>
      <c r="AS39" s="197" t="e">
        <f t="array" ref="AS39">SUMPRODUCT(計算_投入係数表_加工!$D176:$DS176, 生産額_中分類, IF(列分類振分=AS$3, 1, 0))/SUMPRODUCT(生産額_中分類, IF(列分類振分=AS$3, 1, 0))</f>
        <v>#DIV/0!</v>
      </c>
      <c r="AT39" s="197" t="e">
        <f t="array" ref="AT39">SUMPRODUCT(計算_投入係数表_加工!$D176:$DS176, 生産額_中分類, IF(列分類振分=AT$3, 1, 0))/SUMPRODUCT(生産額_中分類, IF(列分類振分=AT$3, 1, 0))</f>
        <v>#DIV/0!</v>
      </c>
      <c r="AU39" s="197" t="e">
        <f t="array" ref="AU39">SUMPRODUCT(計算_投入係数表_加工!$D176:$DS176, 生産額_中分類, IF(列分類振分=AU$3, 1, 0))/SUMPRODUCT(生産額_中分類, IF(列分類振分=AU$3, 1, 0))</f>
        <v>#DIV/0!</v>
      </c>
      <c r="AV39" s="197" t="e">
        <f t="array" ref="AV39">SUMPRODUCT(計算_投入係数表_加工!$D176:$DS176, 生産額_中分類, IF(列分類振分=AV$3, 1, 0))/SUMPRODUCT(生産額_中分類, IF(列分類振分=AV$3, 1, 0))</f>
        <v>#DIV/0!</v>
      </c>
      <c r="AW39" s="197" t="e">
        <f t="array" ref="AW39">SUMPRODUCT(計算_投入係数表_加工!$D176:$DS176, 生産額_中分類, IF(列分類振分=AW$3, 1, 0))/SUMPRODUCT(生産額_中分類, IF(列分類振分=AW$3, 1, 0))</f>
        <v>#DIV/0!</v>
      </c>
      <c r="AX39" s="197" t="e">
        <f t="array" ref="AX39">SUMPRODUCT(計算_投入係数表_加工!$D176:$DS176, 生産額_中分類, IF(列分類振分=AX$3, 1, 0))/SUMPRODUCT(生産額_中分類, IF(列分類振分=AX$3, 1, 0))</f>
        <v>#DIV/0!</v>
      </c>
      <c r="AY39" s="197" t="e">
        <f t="array" ref="AY39">SUMPRODUCT(計算_投入係数表_加工!$D176:$DS176, 生産額_中分類, IF(列分類振分=AY$3, 1, 0))/SUMPRODUCT(生産額_中分類, IF(列分類振分=AY$3, 1, 0))</f>
        <v>#DIV/0!</v>
      </c>
      <c r="AZ39" s="197" t="e">
        <f t="array" ref="AZ39">SUMPRODUCT(計算_投入係数表_加工!$D176:$DS176, 生産額_中分類, IF(列分類振分=AZ$3, 1, 0))/SUMPRODUCT(生産額_中分類, IF(列分類振分=AZ$3, 1, 0))</f>
        <v>#DIV/0!</v>
      </c>
      <c r="BA39" s="197" t="e">
        <f t="array" ref="BA39">SUMPRODUCT(計算_投入係数表_加工!$D176:$DS176, 生産額_中分類, IF(列分類振分=BA$3, 1, 0))/SUMPRODUCT(生産額_中分類, IF(列分類振分=BA$3, 1, 0))</f>
        <v>#DIV/0!</v>
      </c>
      <c r="BB39" s="197" t="e">
        <f t="array" ref="BB39">SUMPRODUCT(計算_投入係数表_加工!$D176:$DS176, 生産額_中分類, IF(列分類振分=BB$3, 1, 0))/SUMPRODUCT(生産額_中分類, IF(列分類振分=BB$3, 1, 0))</f>
        <v>#DIV/0!</v>
      </c>
      <c r="BC39" s="197" t="e">
        <f t="array" ref="BC39">SUMPRODUCT(計算_投入係数表_加工!$D176:$DS176, 生産額_中分類, IF(列分類振分=BC$3, 1, 0))/SUMPRODUCT(生産額_中分類, IF(列分類振分=BC$3, 1, 0))</f>
        <v>#DIV/0!</v>
      </c>
      <c r="BD39" s="197" t="e">
        <f t="array" ref="BD39">SUMPRODUCT(計算_投入係数表_加工!$D176:$DS176, 生産額_中分類, IF(列分類振分=BD$3, 1, 0))/SUMPRODUCT(生産額_中分類, IF(列分類振分=BD$3, 1, 0))</f>
        <v>#DIV/0!</v>
      </c>
      <c r="BE39" s="197" t="e">
        <f t="array" ref="BE39">SUMPRODUCT(計算_投入係数表_加工!$D176:$DS176, 生産額_中分類, IF(列分類振分=BE$3, 1, 0))/SUMPRODUCT(生産額_中分類, IF(列分類振分=BE$3, 1, 0))</f>
        <v>#DIV/0!</v>
      </c>
      <c r="BF39" s="197" t="e">
        <f t="array" ref="BF39">SUMPRODUCT(計算_投入係数表_加工!$D176:$DS176, 生産額_中分類, IF(列分類振分=BF$3, 1, 0))/SUMPRODUCT(生産額_中分類, IF(列分類振分=BF$3, 1, 0))</f>
        <v>#DIV/0!</v>
      </c>
      <c r="BG39" s="197" t="e">
        <f t="array" ref="BG39">SUMPRODUCT(計算_投入係数表_加工!$D176:$DS176, 生産額_中分類, IF(列分類振分=BG$3, 1, 0))/SUMPRODUCT(生産額_中分類, IF(列分類振分=BG$3, 1, 0))</f>
        <v>#DIV/0!</v>
      </c>
      <c r="BH39" s="197" t="e">
        <f t="array" ref="BH39">SUMPRODUCT(計算_投入係数表_加工!$D176:$DS176, 生産額_中分類, IF(列分類振分=BH$3, 1, 0))/SUMPRODUCT(生産額_中分類, IF(列分類振分=BH$3, 1, 0))</f>
        <v>#DIV/0!</v>
      </c>
      <c r="BI39" s="197" t="e">
        <f t="array" ref="BI39">SUMPRODUCT(計算_投入係数表_加工!$D176:$DS176, 生産額_中分類, IF(列分類振分=BI$3, 1, 0))/SUMPRODUCT(生産額_中分類, IF(列分類振分=BI$3, 1, 0))</f>
        <v>#DIV/0!</v>
      </c>
      <c r="BJ39" s="197" t="e">
        <f t="array" ref="BJ39">SUMPRODUCT(計算_投入係数表_加工!$D176:$DS176, 生産額_中分類, IF(列分類振分=BJ$3, 1, 0))/SUMPRODUCT(生産額_中分類, IF(列分類振分=BJ$3, 1, 0))</f>
        <v>#DIV/0!</v>
      </c>
      <c r="BK39" s="197" t="e">
        <f t="array" ref="BK39">SUMPRODUCT(計算_投入係数表_加工!$D176:$DS176, 生産額_中分類, IF(列分類振分=BK$3, 1, 0))/SUMPRODUCT(生産額_中分類, IF(列分類振分=BK$3, 1, 0))</f>
        <v>#DIV/0!</v>
      </c>
      <c r="BL39" s="197" t="e">
        <f t="array" ref="BL39">SUMPRODUCT(計算_投入係数表_加工!$D176:$DS176, 生産額_中分類, IF(列分類振分=BL$3, 1, 0))/SUMPRODUCT(生産額_中分類, IF(列分類振分=BL$3, 1, 0))</f>
        <v>#DIV/0!</v>
      </c>
      <c r="BM39" s="197" t="e">
        <f t="array" ref="BM39">SUMPRODUCT(計算_投入係数表_加工!$D176:$DS176, 生産額_中分類, IF(列分類振分=BM$3, 1, 0))/SUMPRODUCT(生産額_中分類, IF(列分類振分=BM$3, 1, 0))</f>
        <v>#DIV/0!</v>
      </c>
      <c r="BN39" s="197" t="e">
        <f t="array" ref="BN39">SUMPRODUCT(計算_投入係数表_加工!$D176:$DS176, 生産額_中分類, IF(列分類振分=BN$3, 1, 0))/SUMPRODUCT(生産額_中分類, IF(列分類振分=BN$3, 1, 0))</f>
        <v>#DIV/0!</v>
      </c>
      <c r="BO39" s="197" t="e">
        <f t="array" ref="BO39">SUMPRODUCT(計算_投入係数表_加工!$D176:$DS176, 生産額_中分類, IF(列分類振分=BO$3, 1, 0))/SUMPRODUCT(生産額_中分類, IF(列分類振分=BO$3, 1, 0))</f>
        <v>#DIV/0!</v>
      </c>
      <c r="BP39" s="197" t="e">
        <f t="array" ref="BP39">SUMPRODUCT(計算_投入係数表_加工!$D176:$DS176, 生産額_中分類, IF(列分類振分=BP$3, 1, 0))/SUMPRODUCT(生産額_中分類, IF(列分類振分=BP$3, 1, 0))</f>
        <v>#DIV/0!</v>
      </c>
      <c r="BQ39" s="197" t="e">
        <f t="array" ref="BQ39">SUMPRODUCT(計算_投入係数表_加工!$D176:$DS176, 生産額_中分類, IF(列分類振分=BQ$3, 1, 0))/SUMPRODUCT(生産額_中分類, IF(列分類振分=BQ$3, 1, 0))</f>
        <v>#DIV/0!</v>
      </c>
      <c r="BR39" s="197" t="e">
        <f t="array" ref="BR39">SUMPRODUCT(計算_投入係数表_加工!$D176:$DS176, 生産額_中分類, IF(列分類振分=BR$3, 1, 0))/SUMPRODUCT(生産額_中分類, IF(列分類振分=BR$3, 1, 0))</f>
        <v>#DIV/0!</v>
      </c>
      <c r="BS39" s="197" t="e">
        <f t="array" ref="BS39">SUMPRODUCT(計算_投入係数表_加工!$D176:$DS176, 生産額_中分類, IF(列分類振分=BS$3, 1, 0))/SUMPRODUCT(生産額_中分類, IF(列分類振分=BS$3, 1, 0))</f>
        <v>#DIV/0!</v>
      </c>
      <c r="BT39" s="197" t="e">
        <f t="array" ref="BT39">SUMPRODUCT(計算_投入係数表_加工!$D176:$DS176, 生産額_中分類, IF(列分類振分=BT$3, 1, 0))/SUMPRODUCT(生産額_中分類, IF(列分類振分=BT$3, 1, 0))</f>
        <v>#DIV/0!</v>
      </c>
      <c r="BU39" s="197" t="e">
        <f t="array" ref="BU39">SUMPRODUCT(計算_投入係数表_加工!$D176:$DS176, 生産額_中分類, IF(列分類振分=BU$3, 1, 0))/SUMPRODUCT(生産額_中分類, IF(列分類振分=BU$3, 1, 0))</f>
        <v>#DIV/0!</v>
      </c>
      <c r="BV39" s="197" t="e">
        <f t="array" ref="BV39">SUMPRODUCT(計算_投入係数表_加工!$D176:$DS176, 生産額_中分類, IF(列分類振分=BV$3, 1, 0))/SUMPRODUCT(生産額_中分類, IF(列分類振分=BV$3, 1, 0))</f>
        <v>#DIV/0!</v>
      </c>
      <c r="BW39" s="197" t="e">
        <f t="array" ref="BW39">SUMPRODUCT(計算_投入係数表_加工!$D176:$DS176, 生産額_中分類, IF(列分類振分=BW$3, 1, 0))/SUMPRODUCT(生産額_中分類, IF(列分類振分=BW$3, 1, 0))</f>
        <v>#DIV/0!</v>
      </c>
      <c r="BX39" s="197" t="e">
        <f t="array" ref="BX39">SUMPRODUCT(計算_投入係数表_加工!$D176:$DS176, 生産額_中分類, IF(列分類振分=BX$3, 1, 0))/SUMPRODUCT(生産額_中分類, IF(列分類振分=BX$3, 1, 0))</f>
        <v>#DIV/0!</v>
      </c>
      <c r="BY39" s="197" t="e">
        <f t="array" ref="BY39">SUMPRODUCT(計算_投入係数表_加工!$D176:$DS176, 生産額_中分類, IF(列分類振分=BY$3, 1, 0))/SUMPRODUCT(生産額_中分類, IF(列分類振分=BY$3, 1, 0))</f>
        <v>#DIV/0!</v>
      </c>
      <c r="BZ39" s="197" t="e">
        <f t="array" ref="BZ39">SUMPRODUCT(計算_投入係数表_加工!$D176:$DS176, 生産額_中分類, IF(列分類振分=BZ$3, 1, 0))/SUMPRODUCT(生産額_中分類, IF(列分類振分=BZ$3, 1, 0))</f>
        <v>#DIV/0!</v>
      </c>
      <c r="CA39" s="197" t="e">
        <f t="array" ref="CA39">SUMPRODUCT(計算_投入係数表_加工!$D176:$DS176, 生産額_中分類, IF(列分類振分=CA$3, 1, 0))/SUMPRODUCT(生産額_中分類, IF(列分類振分=CA$3, 1, 0))</f>
        <v>#DIV/0!</v>
      </c>
      <c r="CB39" s="197" t="e">
        <f t="array" ref="CB39">SUMPRODUCT(計算_投入係数表_加工!$D176:$DS176, 生産額_中分類, IF(列分類振分=CB$3, 1, 0))/SUMPRODUCT(生産額_中分類, IF(列分類振分=CB$3, 1, 0))</f>
        <v>#DIV/0!</v>
      </c>
      <c r="CC39" s="197" t="e">
        <f t="array" ref="CC39">SUMPRODUCT(計算_投入係数表_加工!$D176:$DS176, 生産額_中分類, IF(列分類振分=CC$3, 1, 0))/SUMPRODUCT(生産額_中分類, IF(列分類振分=CC$3, 1, 0))</f>
        <v>#DIV/0!</v>
      </c>
      <c r="CD39" s="197" t="e">
        <f t="array" ref="CD39">SUMPRODUCT(計算_投入係数表_加工!$D176:$DS176, 生産額_中分類, IF(列分類振分=CD$3, 1, 0))/SUMPRODUCT(生産額_中分類, IF(列分類振分=CD$3, 1, 0))</f>
        <v>#DIV/0!</v>
      </c>
      <c r="CE39" s="197" t="e">
        <f t="array" ref="CE39">SUMPRODUCT(計算_投入係数表_加工!$D176:$DS176, 生産額_中分類, IF(列分類振分=CE$3, 1, 0))/SUMPRODUCT(生産額_中分類, IF(列分類振分=CE$3, 1, 0))</f>
        <v>#DIV/0!</v>
      </c>
      <c r="CF39" s="197" t="e">
        <f t="array" ref="CF39">SUMPRODUCT(計算_投入係数表_加工!$D176:$DS176, 生産額_中分類, IF(列分類振分=CF$3, 1, 0))/SUMPRODUCT(生産額_中分類, IF(列分類振分=CF$3, 1, 0))</f>
        <v>#DIV/0!</v>
      </c>
      <c r="CG39" s="197" t="e">
        <f t="array" ref="CG39">SUMPRODUCT(計算_投入係数表_加工!$D176:$DS176, 生産額_中分類, IF(列分類振分=CG$3, 1, 0))/SUMPRODUCT(生産額_中分類, IF(列分類振分=CG$3, 1, 0))</f>
        <v>#DIV/0!</v>
      </c>
      <c r="CH39" s="197" t="e">
        <f t="array" ref="CH39">SUMPRODUCT(計算_投入係数表_加工!$D176:$DS176, 生産額_中分類, IF(列分類振分=CH$3, 1, 0))/SUMPRODUCT(生産額_中分類, IF(列分類振分=CH$3, 1, 0))</f>
        <v>#DIV/0!</v>
      </c>
      <c r="CI39" s="197" t="e">
        <f t="array" ref="CI39">SUMPRODUCT(計算_投入係数表_加工!$D176:$DS176, 生産額_中分類, IF(列分類振分=CI$3, 1, 0))/SUMPRODUCT(生産額_中分類, IF(列分類振分=CI$3, 1, 0))</f>
        <v>#DIV/0!</v>
      </c>
      <c r="CJ39" s="197" t="e">
        <f t="array" ref="CJ39">SUMPRODUCT(計算_投入係数表_加工!$D176:$DS176, 生産額_中分類, IF(列分類振分=CJ$3, 1, 0))/SUMPRODUCT(生産額_中分類, IF(列分類振分=CJ$3, 1, 0))</f>
        <v>#DIV/0!</v>
      </c>
      <c r="CK39" s="197" t="e">
        <f t="array" ref="CK39">SUMPRODUCT(計算_投入係数表_加工!$D176:$DS176, 生産額_中分類, IF(列分類振分=CK$3, 1, 0))/SUMPRODUCT(生産額_中分類, IF(列分類振分=CK$3, 1, 0))</f>
        <v>#DIV/0!</v>
      </c>
      <c r="CL39" s="197" t="e">
        <f t="array" ref="CL39">SUMPRODUCT(計算_投入係数表_加工!$D176:$DS176, 生産額_中分類, IF(列分類振分=CL$3, 1, 0))/SUMPRODUCT(生産額_中分類, IF(列分類振分=CL$3, 1, 0))</f>
        <v>#DIV/0!</v>
      </c>
      <c r="CM39" s="197" t="e">
        <f t="array" ref="CM39">SUMPRODUCT(計算_投入係数表_加工!$D176:$DS176, 生産額_中分類, IF(列分類振分=CM$3, 1, 0))/SUMPRODUCT(生産額_中分類, IF(列分類振分=CM$3, 1, 0))</f>
        <v>#DIV/0!</v>
      </c>
      <c r="CN39" s="197" t="e">
        <f t="array" ref="CN39">SUMPRODUCT(計算_投入係数表_加工!$D176:$DS176, 生産額_中分類, IF(列分類振分=CN$3, 1, 0))/SUMPRODUCT(生産額_中分類, IF(列分類振分=CN$3, 1, 0))</f>
        <v>#DIV/0!</v>
      </c>
      <c r="CO39" s="197" t="e">
        <f t="array" ref="CO39">SUMPRODUCT(計算_投入係数表_加工!$D176:$DS176, 生産額_中分類, IF(列分類振分=CO$3, 1, 0))/SUMPRODUCT(生産額_中分類, IF(列分類振分=CO$3, 1, 0))</f>
        <v>#DIV/0!</v>
      </c>
      <c r="CP39" s="197" t="e">
        <f t="array" ref="CP39">SUMPRODUCT(計算_投入係数表_加工!$D176:$DS176, 生産額_中分類, IF(列分類振分=CP$3, 1, 0))/SUMPRODUCT(生産額_中分類, IF(列分類振分=CP$3, 1, 0))</f>
        <v>#DIV/0!</v>
      </c>
      <c r="CQ39" s="197" t="e">
        <f t="array" ref="CQ39">SUMPRODUCT(計算_投入係数表_加工!$D176:$DS176, 生産額_中分類, IF(列分類振分=CQ$3, 1, 0))/SUMPRODUCT(生産額_中分類, IF(列分類振分=CQ$3, 1, 0))</f>
        <v>#DIV/0!</v>
      </c>
      <c r="CR39" s="197" t="e">
        <f t="array" ref="CR39">SUMPRODUCT(計算_投入係数表_加工!$D176:$DS176, 生産額_中分類, IF(列分類振分=CR$3, 1, 0))/SUMPRODUCT(生産額_中分類, IF(列分類振分=CR$3, 1, 0))</f>
        <v>#DIV/0!</v>
      </c>
      <c r="CS39" s="197" t="e">
        <f t="array" ref="CS39">SUMPRODUCT(計算_投入係数表_加工!$D176:$DS176, 生産額_中分類, IF(列分類振分=CS$3, 1, 0))/SUMPRODUCT(生産額_中分類, IF(列分類振分=CS$3, 1, 0))</f>
        <v>#DIV/0!</v>
      </c>
      <c r="CT39" s="197" t="e">
        <f t="array" ref="CT39">SUMPRODUCT(計算_投入係数表_加工!$D176:$DS176, 生産額_中分類, IF(列分類振分=CT$3, 1, 0))/SUMPRODUCT(生産額_中分類, IF(列分類振分=CT$3, 1, 0))</f>
        <v>#DIV/0!</v>
      </c>
      <c r="CU39" s="197" t="e">
        <f t="array" ref="CU39">SUMPRODUCT(計算_投入係数表_加工!$D176:$DS176, 生産額_中分類, IF(列分類振分=CU$3, 1, 0))/SUMPRODUCT(生産額_中分類, IF(列分類振分=CU$3, 1, 0))</f>
        <v>#DIV/0!</v>
      </c>
      <c r="CV39" s="197" t="e">
        <f t="array" ref="CV39">SUMPRODUCT(計算_投入係数表_加工!$D176:$DS176, 生産額_中分類, IF(列分類振分=CV$3, 1, 0))/SUMPRODUCT(生産額_中分類, IF(列分類振分=CV$3, 1, 0))</f>
        <v>#DIV/0!</v>
      </c>
      <c r="CW39" s="197" t="e">
        <f t="array" ref="CW39">SUMPRODUCT(計算_投入係数表_加工!$D176:$DS176, 生産額_中分類, IF(列分類振分=CW$3, 1, 0))/SUMPRODUCT(生産額_中分類, IF(列分類振分=CW$3, 1, 0))</f>
        <v>#DIV/0!</v>
      </c>
      <c r="CX39" s="197" t="e">
        <f t="array" ref="CX39">SUMPRODUCT(計算_投入係数表_加工!$D176:$DS176, 生産額_中分類, IF(列分類振分=CX$3, 1, 0))/SUMPRODUCT(生産額_中分類, IF(列分類振分=CX$3, 1, 0))</f>
        <v>#DIV/0!</v>
      </c>
      <c r="CY39" s="197" t="e">
        <f t="array" ref="CY39">SUMPRODUCT(計算_投入係数表_加工!$D176:$DS176, 生産額_中分類, IF(列分類振分=CY$3, 1, 0))/SUMPRODUCT(生産額_中分類, IF(列分類振分=CY$3, 1, 0))</f>
        <v>#DIV/0!</v>
      </c>
      <c r="CZ39" s="197" t="e">
        <f t="array" ref="CZ39">SUMPRODUCT(計算_投入係数表_加工!$D176:$DS176, 生産額_中分類, IF(列分類振分=CZ$3, 1, 0))/SUMPRODUCT(生産額_中分類, IF(列分類振分=CZ$3, 1, 0))</f>
        <v>#DIV/0!</v>
      </c>
      <c r="DA39" s="197" t="e">
        <f t="array" ref="DA39">SUMPRODUCT(計算_投入係数表_加工!$D176:$DS176, 生産額_中分類, IF(列分類振分=DA$3, 1, 0))/SUMPRODUCT(生産額_中分類, IF(列分類振分=DA$3, 1, 0))</f>
        <v>#DIV/0!</v>
      </c>
      <c r="DB39" s="197" t="e">
        <f t="array" ref="DB39">SUMPRODUCT(計算_投入係数表_加工!$D176:$DS176, 生産額_中分類, IF(列分類振分=DB$3, 1, 0))/SUMPRODUCT(生産額_中分類, IF(列分類振分=DB$3, 1, 0))</f>
        <v>#DIV/0!</v>
      </c>
      <c r="DC39" s="197" t="e">
        <f t="array" ref="DC39">SUMPRODUCT(計算_投入係数表_加工!$D176:$DS176, 生産額_中分類, IF(列分類振分=DC$3, 1, 0))/SUMPRODUCT(生産額_中分類, IF(列分類振分=DC$3, 1, 0))</f>
        <v>#DIV/0!</v>
      </c>
      <c r="DD39" s="197" t="e">
        <f t="array" ref="DD39">SUMPRODUCT(計算_投入係数表_加工!$D176:$DS176, 生産額_中分類, IF(列分類振分=DD$3, 1, 0))/SUMPRODUCT(生産額_中分類, IF(列分類振分=DD$3, 1, 0))</f>
        <v>#DIV/0!</v>
      </c>
      <c r="DE39" s="197" t="e">
        <f t="array" ref="DE39">SUMPRODUCT(計算_投入係数表_加工!$D176:$DS176, 生産額_中分類, IF(列分類振分=DE$3, 1, 0))/SUMPRODUCT(生産額_中分類, IF(列分類振分=DE$3, 1, 0))</f>
        <v>#DIV/0!</v>
      </c>
      <c r="DF39" s="197" t="e">
        <f t="array" ref="DF39">SUMPRODUCT(計算_投入係数表_加工!$D176:$DS176, 生産額_中分類, IF(列分類振分=DF$3, 1, 0))/SUMPRODUCT(生産額_中分類, IF(列分類振分=DF$3, 1, 0))</f>
        <v>#DIV/0!</v>
      </c>
      <c r="DG39" s="197" t="e">
        <f t="array" ref="DG39">SUMPRODUCT(計算_投入係数表_加工!$D176:$DS176, 生産額_中分類, IF(列分類振分=DG$3, 1, 0))/SUMPRODUCT(生産額_中分類, IF(列分類振分=DG$3, 1, 0))</f>
        <v>#DIV/0!</v>
      </c>
      <c r="DH39" s="197" t="e">
        <f t="array" ref="DH39">SUMPRODUCT(計算_投入係数表_加工!$D176:$DS176, 生産額_中分類, IF(列分類振分=DH$3, 1, 0))/SUMPRODUCT(生産額_中分類, IF(列分類振分=DH$3, 1, 0))</f>
        <v>#DIV/0!</v>
      </c>
      <c r="DI39" s="197" t="e">
        <f t="array" ref="DI39">SUMPRODUCT(計算_投入係数表_加工!$D176:$DS176, 生産額_中分類, IF(列分類振分=DI$3, 1, 0))/SUMPRODUCT(生産額_中分類, IF(列分類振分=DI$3, 1, 0))</f>
        <v>#DIV/0!</v>
      </c>
      <c r="DJ39" s="197" t="e">
        <f t="array" ref="DJ39">SUMPRODUCT(計算_投入係数表_加工!$D176:$DS176, 生産額_中分類, IF(列分類振分=DJ$3, 1, 0))/SUMPRODUCT(生産額_中分類, IF(列分類振分=DJ$3, 1, 0))</f>
        <v>#DIV/0!</v>
      </c>
      <c r="DK39" s="197" t="e">
        <f t="array" ref="DK39">SUMPRODUCT(計算_投入係数表_加工!$D176:$DS176, 生産額_中分類, IF(列分類振分=DK$3, 1, 0))/SUMPRODUCT(生産額_中分類, IF(列分類振分=DK$3, 1, 0))</f>
        <v>#DIV/0!</v>
      </c>
      <c r="DL39" s="197" t="e">
        <f t="array" ref="DL39">SUMPRODUCT(計算_投入係数表_加工!$D176:$DS176, 生産額_中分類, IF(列分類振分=DL$3, 1, 0))/SUMPRODUCT(生産額_中分類, IF(列分類振分=DL$3, 1, 0))</f>
        <v>#DIV/0!</v>
      </c>
      <c r="DM39" s="197" t="e">
        <f t="array" ref="DM39">SUMPRODUCT(計算_投入係数表_加工!$D176:$DS176, 生産額_中分類, IF(列分類振分=DM$3, 1, 0))/SUMPRODUCT(生産額_中分類, IF(列分類振分=DM$3, 1, 0))</f>
        <v>#DIV/0!</v>
      </c>
      <c r="DN39" s="197" t="e">
        <f t="array" ref="DN39">SUMPRODUCT(計算_投入係数表_加工!$D176:$DS176, 生産額_中分類, IF(列分類振分=DN$3, 1, 0))/SUMPRODUCT(生産額_中分類, IF(列分類振分=DN$3, 1, 0))</f>
        <v>#DIV/0!</v>
      </c>
      <c r="DO39" s="197" t="e">
        <f t="array" ref="DO39">SUMPRODUCT(計算_投入係数表_加工!$D176:$DS176, 生産額_中分類, IF(列分類振分=DO$3, 1, 0))/SUMPRODUCT(生産額_中分類, IF(列分類振分=DO$3, 1, 0))</f>
        <v>#DIV/0!</v>
      </c>
      <c r="DP39" s="197" t="e">
        <f t="array" ref="DP39">SUMPRODUCT(計算_投入係数表_加工!$D176:$DS176, 生産額_中分類, IF(列分類振分=DP$3, 1, 0))/SUMPRODUCT(生産額_中分類, IF(列分類振分=DP$3, 1, 0))</f>
        <v>#DIV/0!</v>
      </c>
      <c r="DQ39" s="197" t="e">
        <f t="array" ref="DQ39">SUMPRODUCT(計算_投入係数表_加工!$D176:$DS176, 生産額_中分類, IF(列分類振分=DQ$3, 1, 0))/SUMPRODUCT(生産額_中分類, IF(列分類振分=DQ$3, 1, 0))</f>
        <v>#DIV/0!</v>
      </c>
      <c r="DR39" s="197" t="e">
        <f t="array" ref="DR39">SUMPRODUCT(計算_投入係数表_加工!$D176:$DS176, 生産額_中分類, IF(列分類振分=DR$3, 1, 0))/SUMPRODUCT(生産額_中分類, IF(列分類振分=DR$3, 1, 0))</f>
        <v>#DIV/0!</v>
      </c>
      <c r="DS39" s="197" t="e">
        <f t="array" ref="DS39">SUMPRODUCT(計算_投入係数表_加工!$D176:$DS176, 生産額_中分類, IF(列分類振分=DS$3, 1, 0))/SUMPRODUCT(生産額_中分類, IF(列分類振分=DS$3, 1, 0))</f>
        <v>#DIV/0!</v>
      </c>
      <c r="DT39" s="24">
        <f>SUMIF(振分, $C39, 計算_投入係数表_加工!DT$4:DT$123)</f>
        <v>0</v>
      </c>
    </row>
    <row r="40" spans="2:124" x14ac:dyDescent="0.25">
      <c r="B40" s="53">
        <v>37</v>
      </c>
      <c r="C40" s="192" t="str">
        <v>-</v>
      </c>
      <c r="D40" s="193">
        <f t="array" ref="D40">SUMPRODUCT(計算_投入係数表_加工!$D177:$DS177, 生産額_中分類, IF(列分類振分=D$3, 1, 0))/SUMPRODUCT(生産額_中分類, IF(列分類振分=D$3, 1, 0))</f>
        <v>0</v>
      </c>
      <c r="E40" s="194">
        <f t="array" ref="E40">SUMPRODUCT(計算_投入係数表_加工!$D177:$DS177, 生産額_中分類, IF(列分類振分=E$3, 1, 0))/SUMPRODUCT(生産額_中分類, IF(列分類振分=E$3, 1, 0))</f>
        <v>0</v>
      </c>
      <c r="F40" s="194">
        <f t="array" ref="F40">SUMPRODUCT(計算_投入係数表_加工!$D177:$DS177, 生産額_中分類, IF(列分類振分=F$3, 1, 0))/SUMPRODUCT(生産額_中分類, IF(列分類振分=F$3, 1, 0))</f>
        <v>0</v>
      </c>
      <c r="G40" s="194">
        <f t="array" ref="G40">SUMPRODUCT(計算_投入係数表_加工!$D177:$DS177, 生産額_中分類, IF(列分類振分=G$3, 1, 0))/SUMPRODUCT(生産額_中分類, IF(列分類振分=G$3, 1, 0))</f>
        <v>0</v>
      </c>
      <c r="H40" s="194">
        <f t="array" ref="H40">SUMPRODUCT(計算_投入係数表_加工!$D177:$DS177, 生産額_中分類, IF(列分類振分=H$3, 1, 0))/SUMPRODUCT(生産額_中分類, IF(列分類振分=H$3, 1, 0))</f>
        <v>0</v>
      </c>
      <c r="I40" s="194">
        <f t="array" ref="I40">SUMPRODUCT(計算_投入係数表_加工!$D177:$DS177, 生産額_中分類, IF(列分類振分=I$3, 1, 0))/SUMPRODUCT(生産額_中分類, IF(列分類振分=I$3, 1, 0))</f>
        <v>0</v>
      </c>
      <c r="J40" s="194">
        <f t="array" ref="J40">SUMPRODUCT(計算_投入係数表_加工!$D177:$DS177, 生産額_中分類, IF(列分類振分=J$3, 1, 0))/SUMPRODUCT(生産額_中分類, IF(列分類振分=J$3, 1, 0))</f>
        <v>0</v>
      </c>
      <c r="K40" s="194">
        <f t="array" ref="K40">SUMPRODUCT(計算_投入係数表_加工!$D177:$DS177, 生産額_中分類, IF(列分類振分=K$3, 1, 0))/SUMPRODUCT(生産額_中分類, IF(列分類振分=K$3, 1, 0))</f>
        <v>0</v>
      </c>
      <c r="L40" s="194">
        <f t="array" ref="L40">SUMPRODUCT(計算_投入係数表_加工!$D177:$DS177, 生産額_中分類, IF(列分類振分=L$3, 1, 0))/SUMPRODUCT(生産額_中分類, IF(列分類振分=L$3, 1, 0))</f>
        <v>0</v>
      </c>
      <c r="M40" s="194">
        <f t="array" ref="M40">SUMPRODUCT(計算_投入係数表_加工!$D177:$DS177, 生産額_中分類, IF(列分類振分=M$3, 1, 0))/SUMPRODUCT(生産額_中分類, IF(列分類振分=M$3, 1, 0))</f>
        <v>0</v>
      </c>
      <c r="N40" s="194">
        <f t="array" ref="N40">SUMPRODUCT(計算_投入係数表_加工!$D177:$DS177, 生産額_中分類, IF(列分類振分=N$3, 1, 0))/SUMPRODUCT(生産額_中分類, IF(列分類振分=N$3, 1, 0))</f>
        <v>0</v>
      </c>
      <c r="O40" s="194">
        <f t="array" ref="O40">SUMPRODUCT(計算_投入係数表_加工!$D177:$DS177, 生産額_中分類, IF(列分類振分=O$3, 1, 0))/SUMPRODUCT(生産額_中分類, IF(列分類振分=O$3, 1, 0))</f>
        <v>0</v>
      </c>
      <c r="P40" s="194">
        <f t="array" ref="P40">SUMPRODUCT(計算_投入係数表_加工!$D177:$DS177, 生産額_中分類, IF(列分類振分=P$3, 1, 0))/SUMPRODUCT(生産額_中分類, IF(列分類振分=P$3, 1, 0))</f>
        <v>0</v>
      </c>
      <c r="Q40" s="194" t="e">
        <f t="array" ref="Q40">SUMPRODUCT(計算_投入係数表_加工!$D177:$DS177, 生産額_中分類, IF(列分類振分=Q$3, 1, 0))/SUMPRODUCT(生産額_中分類, IF(列分類振分=Q$3, 1, 0))</f>
        <v>#DIV/0!</v>
      </c>
      <c r="R40" s="194" t="e">
        <f t="array" ref="R40">SUMPRODUCT(計算_投入係数表_加工!$D177:$DS177, 生産額_中分類, IF(列分類振分=R$3, 1, 0))/SUMPRODUCT(生産額_中分類, IF(列分類振分=R$3, 1, 0))</f>
        <v>#DIV/0!</v>
      </c>
      <c r="S40" s="194" t="e">
        <f t="array" ref="S40">SUMPRODUCT(計算_投入係数表_加工!$D177:$DS177, 生産額_中分類, IF(列分類振分=S$3, 1, 0))/SUMPRODUCT(生産額_中分類, IF(列分類振分=S$3, 1, 0))</f>
        <v>#DIV/0!</v>
      </c>
      <c r="T40" s="194" t="e">
        <f t="array" ref="T40">SUMPRODUCT(計算_投入係数表_加工!$D177:$DS177, 生産額_中分類, IF(列分類振分=T$3, 1, 0))/SUMPRODUCT(生産額_中分類, IF(列分類振分=T$3, 1, 0))</f>
        <v>#DIV/0!</v>
      </c>
      <c r="U40" s="194" t="e">
        <f t="array" ref="U40">SUMPRODUCT(計算_投入係数表_加工!$D177:$DS177, 生産額_中分類, IF(列分類振分=U$3, 1, 0))/SUMPRODUCT(生産額_中分類, IF(列分類振分=U$3, 1, 0))</f>
        <v>#DIV/0!</v>
      </c>
      <c r="V40" s="194" t="e">
        <f t="array" ref="V40">SUMPRODUCT(計算_投入係数表_加工!$D177:$DS177, 生産額_中分類, IF(列分類振分=V$3, 1, 0))/SUMPRODUCT(生産額_中分類, IF(列分類振分=V$3, 1, 0))</f>
        <v>#DIV/0!</v>
      </c>
      <c r="W40" s="194" t="e">
        <f t="array" ref="W40">SUMPRODUCT(計算_投入係数表_加工!$D177:$DS177, 生産額_中分類, IF(列分類振分=W$3, 1, 0))/SUMPRODUCT(生産額_中分類, IF(列分類振分=W$3, 1, 0))</f>
        <v>#DIV/0!</v>
      </c>
      <c r="X40" s="194" t="e">
        <f t="array" ref="X40">SUMPRODUCT(計算_投入係数表_加工!$D177:$DS177, 生産額_中分類, IF(列分類振分=X$3, 1, 0))/SUMPRODUCT(生産額_中分類, IF(列分類振分=X$3, 1, 0))</f>
        <v>#DIV/0!</v>
      </c>
      <c r="Y40" s="194" t="e">
        <f t="array" ref="Y40">SUMPRODUCT(計算_投入係数表_加工!$D177:$DS177, 生産額_中分類, IF(列分類振分=Y$3, 1, 0))/SUMPRODUCT(生産額_中分類, IF(列分類振分=Y$3, 1, 0))</f>
        <v>#DIV/0!</v>
      </c>
      <c r="Z40" s="194" t="e">
        <f t="array" ref="Z40">SUMPRODUCT(計算_投入係数表_加工!$D177:$DS177, 生産額_中分類, IF(列分類振分=Z$3, 1, 0))/SUMPRODUCT(生産額_中分類, IF(列分類振分=Z$3, 1, 0))</f>
        <v>#DIV/0!</v>
      </c>
      <c r="AA40" s="194" t="e">
        <f t="array" ref="AA40">SUMPRODUCT(計算_投入係数表_加工!$D177:$DS177, 生産額_中分類, IF(列分類振分=AA$3, 1, 0))/SUMPRODUCT(生産額_中分類, IF(列分類振分=AA$3, 1, 0))</f>
        <v>#DIV/0!</v>
      </c>
      <c r="AB40" s="194" t="e">
        <f t="array" ref="AB40">SUMPRODUCT(計算_投入係数表_加工!$D177:$DS177, 生産額_中分類, IF(列分類振分=AB$3, 1, 0))/SUMPRODUCT(生産額_中分類, IF(列分類振分=AB$3, 1, 0))</f>
        <v>#DIV/0!</v>
      </c>
      <c r="AC40" s="194" t="e">
        <f t="array" ref="AC40">SUMPRODUCT(計算_投入係数表_加工!$D177:$DS177, 生産額_中分類, IF(列分類振分=AC$3, 1, 0))/SUMPRODUCT(生産額_中分類, IF(列分類振分=AC$3, 1, 0))</f>
        <v>#DIV/0!</v>
      </c>
      <c r="AD40" s="194" t="e">
        <f t="array" ref="AD40">SUMPRODUCT(計算_投入係数表_加工!$D177:$DS177, 生産額_中分類, IF(列分類振分=AD$3, 1, 0))/SUMPRODUCT(生産額_中分類, IF(列分類振分=AD$3, 1, 0))</f>
        <v>#DIV/0!</v>
      </c>
      <c r="AE40" s="194" t="e">
        <f t="array" ref="AE40">SUMPRODUCT(計算_投入係数表_加工!$D177:$DS177, 生産額_中分類, IF(列分類振分=AE$3, 1, 0))/SUMPRODUCT(生産額_中分類, IF(列分類振分=AE$3, 1, 0))</f>
        <v>#DIV/0!</v>
      </c>
      <c r="AF40" s="194" t="e">
        <f t="array" ref="AF40">SUMPRODUCT(計算_投入係数表_加工!$D177:$DS177, 生産額_中分類, IF(列分類振分=AF$3, 1, 0))/SUMPRODUCT(生産額_中分類, IF(列分類振分=AF$3, 1, 0))</f>
        <v>#DIV/0!</v>
      </c>
      <c r="AG40" s="194" t="e">
        <f t="array" ref="AG40">SUMPRODUCT(計算_投入係数表_加工!$D177:$DS177, 生産額_中分類, IF(列分類振分=AG$3, 1, 0))/SUMPRODUCT(生産額_中分類, IF(列分類振分=AG$3, 1, 0))</f>
        <v>#DIV/0!</v>
      </c>
      <c r="AH40" s="194" t="e">
        <f t="array" ref="AH40">SUMPRODUCT(計算_投入係数表_加工!$D177:$DS177, 生産額_中分類, IF(列分類振分=AH$3, 1, 0))/SUMPRODUCT(生産額_中分類, IF(列分類振分=AH$3, 1, 0))</f>
        <v>#DIV/0!</v>
      </c>
      <c r="AI40" s="194" t="e">
        <f t="array" ref="AI40">SUMPRODUCT(計算_投入係数表_加工!$D177:$DS177, 生産額_中分類, IF(列分類振分=AI$3, 1, 0))/SUMPRODUCT(生産額_中分類, IF(列分類振分=AI$3, 1, 0))</f>
        <v>#DIV/0!</v>
      </c>
      <c r="AJ40" s="194" t="e">
        <f t="array" ref="AJ40">SUMPRODUCT(計算_投入係数表_加工!$D177:$DS177, 生産額_中分類, IF(列分類振分=AJ$3, 1, 0))/SUMPRODUCT(生産額_中分類, IF(列分類振分=AJ$3, 1, 0))</f>
        <v>#DIV/0!</v>
      </c>
      <c r="AK40" s="194" t="e">
        <f t="array" ref="AK40">SUMPRODUCT(計算_投入係数表_加工!$D177:$DS177, 生産額_中分類, IF(列分類振分=AK$3, 1, 0))/SUMPRODUCT(生産額_中分類, IF(列分類振分=AK$3, 1, 0))</f>
        <v>#DIV/0!</v>
      </c>
      <c r="AL40" s="194" t="e">
        <f t="array" ref="AL40">SUMPRODUCT(計算_投入係数表_加工!$D177:$DS177, 生産額_中分類, IF(列分類振分=AL$3, 1, 0))/SUMPRODUCT(生産額_中分類, IF(列分類振分=AL$3, 1, 0))</f>
        <v>#DIV/0!</v>
      </c>
      <c r="AM40" s="194" t="e">
        <f t="array" ref="AM40">SUMPRODUCT(計算_投入係数表_加工!$D177:$DS177, 生産額_中分類, IF(列分類振分=AM$3, 1, 0))/SUMPRODUCT(生産額_中分類, IF(列分類振分=AM$3, 1, 0))</f>
        <v>#DIV/0!</v>
      </c>
      <c r="AN40" s="194" t="e">
        <f t="array" ref="AN40">SUMPRODUCT(計算_投入係数表_加工!$D177:$DS177, 生産額_中分類, IF(列分類振分=AN$3, 1, 0))/SUMPRODUCT(生産額_中分類, IF(列分類振分=AN$3, 1, 0))</f>
        <v>#DIV/0!</v>
      </c>
      <c r="AO40" s="194" t="e">
        <f t="array" ref="AO40">SUMPRODUCT(計算_投入係数表_加工!$D177:$DS177, 生産額_中分類, IF(列分類振分=AO$3, 1, 0))/SUMPRODUCT(生産額_中分類, IF(列分類振分=AO$3, 1, 0))</f>
        <v>#DIV/0!</v>
      </c>
      <c r="AP40" s="194" t="e">
        <f t="array" ref="AP40">SUMPRODUCT(計算_投入係数表_加工!$D177:$DS177, 生産額_中分類, IF(列分類振分=AP$3, 1, 0))/SUMPRODUCT(生産額_中分類, IF(列分類振分=AP$3, 1, 0))</f>
        <v>#DIV/0!</v>
      </c>
      <c r="AQ40" s="194" t="e">
        <f t="array" ref="AQ40">SUMPRODUCT(計算_投入係数表_加工!$D177:$DS177, 生産額_中分類, IF(列分類振分=AQ$3, 1, 0))/SUMPRODUCT(生産額_中分類, IF(列分類振分=AQ$3, 1, 0))</f>
        <v>#DIV/0!</v>
      </c>
      <c r="AR40" s="194" t="e">
        <f t="array" ref="AR40">SUMPRODUCT(計算_投入係数表_加工!$D177:$DS177, 生産額_中分類, IF(列分類振分=AR$3, 1, 0))/SUMPRODUCT(生産額_中分類, IF(列分類振分=AR$3, 1, 0))</f>
        <v>#DIV/0!</v>
      </c>
      <c r="AS40" s="194" t="e">
        <f t="array" ref="AS40">SUMPRODUCT(計算_投入係数表_加工!$D177:$DS177, 生産額_中分類, IF(列分類振分=AS$3, 1, 0))/SUMPRODUCT(生産額_中分類, IF(列分類振分=AS$3, 1, 0))</f>
        <v>#DIV/0!</v>
      </c>
      <c r="AT40" s="194" t="e">
        <f t="array" ref="AT40">SUMPRODUCT(計算_投入係数表_加工!$D177:$DS177, 生産額_中分類, IF(列分類振分=AT$3, 1, 0))/SUMPRODUCT(生産額_中分類, IF(列分類振分=AT$3, 1, 0))</f>
        <v>#DIV/0!</v>
      </c>
      <c r="AU40" s="194" t="e">
        <f t="array" ref="AU40">SUMPRODUCT(計算_投入係数表_加工!$D177:$DS177, 生産額_中分類, IF(列分類振分=AU$3, 1, 0))/SUMPRODUCT(生産額_中分類, IF(列分類振分=AU$3, 1, 0))</f>
        <v>#DIV/0!</v>
      </c>
      <c r="AV40" s="194" t="e">
        <f t="array" ref="AV40">SUMPRODUCT(計算_投入係数表_加工!$D177:$DS177, 生産額_中分類, IF(列分類振分=AV$3, 1, 0))/SUMPRODUCT(生産額_中分類, IF(列分類振分=AV$3, 1, 0))</f>
        <v>#DIV/0!</v>
      </c>
      <c r="AW40" s="194" t="e">
        <f t="array" ref="AW40">SUMPRODUCT(計算_投入係数表_加工!$D177:$DS177, 生産額_中分類, IF(列分類振分=AW$3, 1, 0))/SUMPRODUCT(生産額_中分類, IF(列分類振分=AW$3, 1, 0))</f>
        <v>#DIV/0!</v>
      </c>
      <c r="AX40" s="194" t="e">
        <f t="array" ref="AX40">SUMPRODUCT(計算_投入係数表_加工!$D177:$DS177, 生産額_中分類, IF(列分類振分=AX$3, 1, 0))/SUMPRODUCT(生産額_中分類, IF(列分類振分=AX$3, 1, 0))</f>
        <v>#DIV/0!</v>
      </c>
      <c r="AY40" s="194" t="e">
        <f t="array" ref="AY40">SUMPRODUCT(計算_投入係数表_加工!$D177:$DS177, 生産額_中分類, IF(列分類振分=AY$3, 1, 0))/SUMPRODUCT(生産額_中分類, IF(列分類振分=AY$3, 1, 0))</f>
        <v>#DIV/0!</v>
      </c>
      <c r="AZ40" s="194" t="e">
        <f t="array" ref="AZ40">SUMPRODUCT(計算_投入係数表_加工!$D177:$DS177, 生産額_中分類, IF(列分類振分=AZ$3, 1, 0))/SUMPRODUCT(生産額_中分類, IF(列分類振分=AZ$3, 1, 0))</f>
        <v>#DIV/0!</v>
      </c>
      <c r="BA40" s="194" t="e">
        <f t="array" ref="BA40">SUMPRODUCT(計算_投入係数表_加工!$D177:$DS177, 生産額_中分類, IF(列分類振分=BA$3, 1, 0))/SUMPRODUCT(生産額_中分類, IF(列分類振分=BA$3, 1, 0))</f>
        <v>#DIV/0!</v>
      </c>
      <c r="BB40" s="194" t="e">
        <f t="array" ref="BB40">SUMPRODUCT(計算_投入係数表_加工!$D177:$DS177, 生産額_中分類, IF(列分類振分=BB$3, 1, 0))/SUMPRODUCT(生産額_中分類, IF(列分類振分=BB$3, 1, 0))</f>
        <v>#DIV/0!</v>
      </c>
      <c r="BC40" s="194" t="e">
        <f t="array" ref="BC40">SUMPRODUCT(計算_投入係数表_加工!$D177:$DS177, 生産額_中分類, IF(列分類振分=BC$3, 1, 0))/SUMPRODUCT(生産額_中分類, IF(列分類振分=BC$3, 1, 0))</f>
        <v>#DIV/0!</v>
      </c>
      <c r="BD40" s="194" t="e">
        <f t="array" ref="BD40">SUMPRODUCT(計算_投入係数表_加工!$D177:$DS177, 生産額_中分類, IF(列分類振分=BD$3, 1, 0))/SUMPRODUCT(生産額_中分類, IF(列分類振分=BD$3, 1, 0))</f>
        <v>#DIV/0!</v>
      </c>
      <c r="BE40" s="194" t="e">
        <f t="array" ref="BE40">SUMPRODUCT(計算_投入係数表_加工!$D177:$DS177, 生産額_中分類, IF(列分類振分=BE$3, 1, 0))/SUMPRODUCT(生産額_中分類, IF(列分類振分=BE$3, 1, 0))</f>
        <v>#DIV/0!</v>
      </c>
      <c r="BF40" s="194" t="e">
        <f t="array" ref="BF40">SUMPRODUCT(計算_投入係数表_加工!$D177:$DS177, 生産額_中分類, IF(列分類振分=BF$3, 1, 0))/SUMPRODUCT(生産額_中分類, IF(列分類振分=BF$3, 1, 0))</f>
        <v>#DIV/0!</v>
      </c>
      <c r="BG40" s="194" t="e">
        <f t="array" ref="BG40">SUMPRODUCT(計算_投入係数表_加工!$D177:$DS177, 生産額_中分類, IF(列分類振分=BG$3, 1, 0))/SUMPRODUCT(生産額_中分類, IF(列分類振分=BG$3, 1, 0))</f>
        <v>#DIV/0!</v>
      </c>
      <c r="BH40" s="194" t="e">
        <f t="array" ref="BH40">SUMPRODUCT(計算_投入係数表_加工!$D177:$DS177, 生産額_中分類, IF(列分類振分=BH$3, 1, 0))/SUMPRODUCT(生産額_中分類, IF(列分類振分=BH$3, 1, 0))</f>
        <v>#DIV/0!</v>
      </c>
      <c r="BI40" s="194" t="e">
        <f t="array" ref="BI40">SUMPRODUCT(計算_投入係数表_加工!$D177:$DS177, 生産額_中分類, IF(列分類振分=BI$3, 1, 0))/SUMPRODUCT(生産額_中分類, IF(列分類振分=BI$3, 1, 0))</f>
        <v>#DIV/0!</v>
      </c>
      <c r="BJ40" s="194" t="e">
        <f t="array" ref="BJ40">SUMPRODUCT(計算_投入係数表_加工!$D177:$DS177, 生産額_中分類, IF(列分類振分=BJ$3, 1, 0))/SUMPRODUCT(生産額_中分類, IF(列分類振分=BJ$3, 1, 0))</f>
        <v>#DIV/0!</v>
      </c>
      <c r="BK40" s="194" t="e">
        <f t="array" ref="BK40">SUMPRODUCT(計算_投入係数表_加工!$D177:$DS177, 生産額_中分類, IF(列分類振分=BK$3, 1, 0))/SUMPRODUCT(生産額_中分類, IF(列分類振分=BK$3, 1, 0))</f>
        <v>#DIV/0!</v>
      </c>
      <c r="BL40" s="194" t="e">
        <f t="array" ref="BL40">SUMPRODUCT(計算_投入係数表_加工!$D177:$DS177, 生産額_中分類, IF(列分類振分=BL$3, 1, 0))/SUMPRODUCT(生産額_中分類, IF(列分類振分=BL$3, 1, 0))</f>
        <v>#DIV/0!</v>
      </c>
      <c r="BM40" s="194" t="e">
        <f t="array" ref="BM40">SUMPRODUCT(計算_投入係数表_加工!$D177:$DS177, 生産額_中分類, IF(列分類振分=BM$3, 1, 0))/SUMPRODUCT(生産額_中分類, IF(列分類振分=BM$3, 1, 0))</f>
        <v>#DIV/0!</v>
      </c>
      <c r="BN40" s="194" t="e">
        <f t="array" ref="BN40">SUMPRODUCT(計算_投入係数表_加工!$D177:$DS177, 生産額_中分類, IF(列分類振分=BN$3, 1, 0))/SUMPRODUCT(生産額_中分類, IF(列分類振分=BN$3, 1, 0))</f>
        <v>#DIV/0!</v>
      </c>
      <c r="BO40" s="194" t="e">
        <f t="array" ref="BO40">SUMPRODUCT(計算_投入係数表_加工!$D177:$DS177, 生産額_中分類, IF(列分類振分=BO$3, 1, 0))/SUMPRODUCT(生産額_中分類, IF(列分類振分=BO$3, 1, 0))</f>
        <v>#DIV/0!</v>
      </c>
      <c r="BP40" s="194" t="e">
        <f t="array" ref="BP40">SUMPRODUCT(計算_投入係数表_加工!$D177:$DS177, 生産額_中分類, IF(列分類振分=BP$3, 1, 0))/SUMPRODUCT(生産額_中分類, IF(列分類振分=BP$3, 1, 0))</f>
        <v>#DIV/0!</v>
      </c>
      <c r="BQ40" s="194" t="e">
        <f t="array" ref="BQ40">SUMPRODUCT(計算_投入係数表_加工!$D177:$DS177, 生産額_中分類, IF(列分類振分=BQ$3, 1, 0))/SUMPRODUCT(生産額_中分類, IF(列分類振分=BQ$3, 1, 0))</f>
        <v>#DIV/0!</v>
      </c>
      <c r="BR40" s="194" t="e">
        <f t="array" ref="BR40">SUMPRODUCT(計算_投入係数表_加工!$D177:$DS177, 生産額_中分類, IF(列分類振分=BR$3, 1, 0))/SUMPRODUCT(生産額_中分類, IF(列分類振分=BR$3, 1, 0))</f>
        <v>#DIV/0!</v>
      </c>
      <c r="BS40" s="194" t="e">
        <f t="array" ref="BS40">SUMPRODUCT(計算_投入係数表_加工!$D177:$DS177, 生産額_中分類, IF(列分類振分=BS$3, 1, 0))/SUMPRODUCT(生産額_中分類, IF(列分類振分=BS$3, 1, 0))</f>
        <v>#DIV/0!</v>
      </c>
      <c r="BT40" s="194" t="e">
        <f t="array" ref="BT40">SUMPRODUCT(計算_投入係数表_加工!$D177:$DS177, 生産額_中分類, IF(列分類振分=BT$3, 1, 0))/SUMPRODUCT(生産額_中分類, IF(列分類振分=BT$3, 1, 0))</f>
        <v>#DIV/0!</v>
      </c>
      <c r="BU40" s="194" t="e">
        <f t="array" ref="BU40">SUMPRODUCT(計算_投入係数表_加工!$D177:$DS177, 生産額_中分類, IF(列分類振分=BU$3, 1, 0))/SUMPRODUCT(生産額_中分類, IF(列分類振分=BU$3, 1, 0))</f>
        <v>#DIV/0!</v>
      </c>
      <c r="BV40" s="194" t="e">
        <f t="array" ref="BV40">SUMPRODUCT(計算_投入係数表_加工!$D177:$DS177, 生産額_中分類, IF(列分類振分=BV$3, 1, 0))/SUMPRODUCT(生産額_中分類, IF(列分類振分=BV$3, 1, 0))</f>
        <v>#DIV/0!</v>
      </c>
      <c r="BW40" s="194" t="e">
        <f t="array" ref="BW40">SUMPRODUCT(計算_投入係数表_加工!$D177:$DS177, 生産額_中分類, IF(列分類振分=BW$3, 1, 0))/SUMPRODUCT(生産額_中分類, IF(列分類振分=BW$3, 1, 0))</f>
        <v>#DIV/0!</v>
      </c>
      <c r="BX40" s="194" t="e">
        <f t="array" ref="BX40">SUMPRODUCT(計算_投入係数表_加工!$D177:$DS177, 生産額_中分類, IF(列分類振分=BX$3, 1, 0))/SUMPRODUCT(生産額_中分類, IF(列分類振分=BX$3, 1, 0))</f>
        <v>#DIV/0!</v>
      </c>
      <c r="BY40" s="194" t="e">
        <f t="array" ref="BY40">SUMPRODUCT(計算_投入係数表_加工!$D177:$DS177, 生産額_中分類, IF(列分類振分=BY$3, 1, 0))/SUMPRODUCT(生産額_中分類, IF(列分類振分=BY$3, 1, 0))</f>
        <v>#DIV/0!</v>
      </c>
      <c r="BZ40" s="194" t="e">
        <f t="array" ref="BZ40">SUMPRODUCT(計算_投入係数表_加工!$D177:$DS177, 生産額_中分類, IF(列分類振分=BZ$3, 1, 0))/SUMPRODUCT(生産額_中分類, IF(列分類振分=BZ$3, 1, 0))</f>
        <v>#DIV/0!</v>
      </c>
      <c r="CA40" s="194" t="e">
        <f t="array" ref="CA40">SUMPRODUCT(計算_投入係数表_加工!$D177:$DS177, 生産額_中分類, IF(列分類振分=CA$3, 1, 0))/SUMPRODUCT(生産額_中分類, IF(列分類振分=CA$3, 1, 0))</f>
        <v>#DIV/0!</v>
      </c>
      <c r="CB40" s="194" t="e">
        <f t="array" ref="CB40">SUMPRODUCT(計算_投入係数表_加工!$D177:$DS177, 生産額_中分類, IF(列分類振分=CB$3, 1, 0))/SUMPRODUCT(生産額_中分類, IF(列分類振分=CB$3, 1, 0))</f>
        <v>#DIV/0!</v>
      </c>
      <c r="CC40" s="194" t="e">
        <f t="array" ref="CC40">SUMPRODUCT(計算_投入係数表_加工!$D177:$DS177, 生産額_中分類, IF(列分類振分=CC$3, 1, 0))/SUMPRODUCT(生産額_中分類, IF(列分類振分=CC$3, 1, 0))</f>
        <v>#DIV/0!</v>
      </c>
      <c r="CD40" s="194" t="e">
        <f t="array" ref="CD40">SUMPRODUCT(計算_投入係数表_加工!$D177:$DS177, 生産額_中分類, IF(列分類振分=CD$3, 1, 0))/SUMPRODUCT(生産額_中分類, IF(列分類振分=CD$3, 1, 0))</f>
        <v>#DIV/0!</v>
      </c>
      <c r="CE40" s="194" t="e">
        <f t="array" ref="CE40">SUMPRODUCT(計算_投入係数表_加工!$D177:$DS177, 生産額_中分類, IF(列分類振分=CE$3, 1, 0))/SUMPRODUCT(生産額_中分類, IF(列分類振分=CE$3, 1, 0))</f>
        <v>#DIV/0!</v>
      </c>
      <c r="CF40" s="194" t="e">
        <f t="array" ref="CF40">SUMPRODUCT(計算_投入係数表_加工!$D177:$DS177, 生産額_中分類, IF(列分類振分=CF$3, 1, 0))/SUMPRODUCT(生産額_中分類, IF(列分類振分=CF$3, 1, 0))</f>
        <v>#DIV/0!</v>
      </c>
      <c r="CG40" s="194" t="e">
        <f t="array" ref="CG40">SUMPRODUCT(計算_投入係数表_加工!$D177:$DS177, 生産額_中分類, IF(列分類振分=CG$3, 1, 0))/SUMPRODUCT(生産額_中分類, IF(列分類振分=CG$3, 1, 0))</f>
        <v>#DIV/0!</v>
      </c>
      <c r="CH40" s="194" t="e">
        <f t="array" ref="CH40">SUMPRODUCT(計算_投入係数表_加工!$D177:$DS177, 生産額_中分類, IF(列分類振分=CH$3, 1, 0))/SUMPRODUCT(生産額_中分類, IF(列分類振分=CH$3, 1, 0))</f>
        <v>#DIV/0!</v>
      </c>
      <c r="CI40" s="194" t="e">
        <f t="array" ref="CI40">SUMPRODUCT(計算_投入係数表_加工!$D177:$DS177, 生産額_中分類, IF(列分類振分=CI$3, 1, 0))/SUMPRODUCT(生産額_中分類, IF(列分類振分=CI$3, 1, 0))</f>
        <v>#DIV/0!</v>
      </c>
      <c r="CJ40" s="194" t="e">
        <f t="array" ref="CJ40">SUMPRODUCT(計算_投入係数表_加工!$D177:$DS177, 生産額_中分類, IF(列分類振分=CJ$3, 1, 0))/SUMPRODUCT(生産額_中分類, IF(列分類振分=CJ$3, 1, 0))</f>
        <v>#DIV/0!</v>
      </c>
      <c r="CK40" s="194" t="e">
        <f t="array" ref="CK40">SUMPRODUCT(計算_投入係数表_加工!$D177:$DS177, 生産額_中分類, IF(列分類振分=CK$3, 1, 0))/SUMPRODUCT(生産額_中分類, IF(列分類振分=CK$3, 1, 0))</f>
        <v>#DIV/0!</v>
      </c>
      <c r="CL40" s="194" t="e">
        <f t="array" ref="CL40">SUMPRODUCT(計算_投入係数表_加工!$D177:$DS177, 生産額_中分類, IF(列分類振分=CL$3, 1, 0))/SUMPRODUCT(生産額_中分類, IF(列分類振分=CL$3, 1, 0))</f>
        <v>#DIV/0!</v>
      </c>
      <c r="CM40" s="194" t="e">
        <f t="array" ref="CM40">SUMPRODUCT(計算_投入係数表_加工!$D177:$DS177, 生産額_中分類, IF(列分類振分=CM$3, 1, 0))/SUMPRODUCT(生産額_中分類, IF(列分類振分=CM$3, 1, 0))</f>
        <v>#DIV/0!</v>
      </c>
      <c r="CN40" s="194" t="e">
        <f t="array" ref="CN40">SUMPRODUCT(計算_投入係数表_加工!$D177:$DS177, 生産額_中分類, IF(列分類振分=CN$3, 1, 0))/SUMPRODUCT(生産額_中分類, IF(列分類振分=CN$3, 1, 0))</f>
        <v>#DIV/0!</v>
      </c>
      <c r="CO40" s="194" t="e">
        <f t="array" ref="CO40">SUMPRODUCT(計算_投入係数表_加工!$D177:$DS177, 生産額_中分類, IF(列分類振分=CO$3, 1, 0))/SUMPRODUCT(生産額_中分類, IF(列分類振分=CO$3, 1, 0))</f>
        <v>#DIV/0!</v>
      </c>
      <c r="CP40" s="194" t="e">
        <f t="array" ref="CP40">SUMPRODUCT(計算_投入係数表_加工!$D177:$DS177, 生産額_中分類, IF(列分類振分=CP$3, 1, 0))/SUMPRODUCT(生産額_中分類, IF(列分類振分=CP$3, 1, 0))</f>
        <v>#DIV/0!</v>
      </c>
      <c r="CQ40" s="194" t="e">
        <f t="array" ref="CQ40">SUMPRODUCT(計算_投入係数表_加工!$D177:$DS177, 生産額_中分類, IF(列分類振分=CQ$3, 1, 0))/SUMPRODUCT(生産額_中分類, IF(列分類振分=CQ$3, 1, 0))</f>
        <v>#DIV/0!</v>
      </c>
      <c r="CR40" s="194" t="e">
        <f t="array" ref="CR40">SUMPRODUCT(計算_投入係数表_加工!$D177:$DS177, 生産額_中分類, IF(列分類振分=CR$3, 1, 0))/SUMPRODUCT(生産額_中分類, IF(列分類振分=CR$3, 1, 0))</f>
        <v>#DIV/0!</v>
      </c>
      <c r="CS40" s="194" t="e">
        <f t="array" ref="CS40">SUMPRODUCT(計算_投入係数表_加工!$D177:$DS177, 生産額_中分類, IF(列分類振分=CS$3, 1, 0))/SUMPRODUCT(生産額_中分類, IF(列分類振分=CS$3, 1, 0))</f>
        <v>#DIV/0!</v>
      </c>
      <c r="CT40" s="194" t="e">
        <f t="array" ref="CT40">SUMPRODUCT(計算_投入係数表_加工!$D177:$DS177, 生産額_中分類, IF(列分類振分=CT$3, 1, 0))/SUMPRODUCT(生産額_中分類, IF(列分類振分=CT$3, 1, 0))</f>
        <v>#DIV/0!</v>
      </c>
      <c r="CU40" s="194" t="e">
        <f t="array" ref="CU40">SUMPRODUCT(計算_投入係数表_加工!$D177:$DS177, 生産額_中分類, IF(列分類振分=CU$3, 1, 0))/SUMPRODUCT(生産額_中分類, IF(列分類振分=CU$3, 1, 0))</f>
        <v>#DIV/0!</v>
      </c>
      <c r="CV40" s="194" t="e">
        <f t="array" ref="CV40">SUMPRODUCT(計算_投入係数表_加工!$D177:$DS177, 生産額_中分類, IF(列分類振分=CV$3, 1, 0))/SUMPRODUCT(生産額_中分類, IF(列分類振分=CV$3, 1, 0))</f>
        <v>#DIV/0!</v>
      </c>
      <c r="CW40" s="194" t="e">
        <f t="array" ref="CW40">SUMPRODUCT(計算_投入係数表_加工!$D177:$DS177, 生産額_中分類, IF(列分類振分=CW$3, 1, 0))/SUMPRODUCT(生産額_中分類, IF(列分類振分=CW$3, 1, 0))</f>
        <v>#DIV/0!</v>
      </c>
      <c r="CX40" s="194" t="e">
        <f t="array" ref="CX40">SUMPRODUCT(計算_投入係数表_加工!$D177:$DS177, 生産額_中分類, IF(列分類振分=CX$3, 1, 0))/SUMPRODUCT(生産額_中分類, IF(列分類振分=CX$3, 1, 0))</f>
        <v>#DIV/0!</v>
      </c>
      <c r="CY40" s="194" t="e">
        <f t="array" ref="CY40">SUMPRODUCT(計算_投入係数表_加工!$D177:$DS177, 生産額_中分類, IF(列分類振分=CY$3, 1, 0))/SUMPRODUCT(生産額_中分類, IF(列分類振分=CY$3, 1, 0))</f>
        <v>#DIV/0!</v>
      </c>
      <c r="CZ40" s="194" t="e">
        <f t="array" ref="CZ40">SUMPRODUCT(計算_投入係数表_加工!$D177:$DS177, 生産額_中分類, IF(列分類振分=CZ$3, 1, 0))/SUMPRODUCT(生産額_中分類, IF(列分類振分=CZ$3, 1, 0))</f>
        <v>#DIV/0!</v>
      </c>
      <c r="DA40" s="194" t="e">
        <f t="array" ref="DA40">SUMPRODUCT(計算_投入係数表_加工!$D177:$DS177, 生産額_中分類, IF(列分類振分=DA$3, 1, 0))/SUMPRODUCT(生産額_中分類, IF(列分類振分=DA$3, 1, 0))</f>
        <v>#DIV/0!</v>
      </c>
      <c r="DB40" s="194" t="e">
        <f t="array" ref="DB40">SUMPRODUCT(計算_投入係数表_加工!$D177:$DS177, 生産額_中分類, IF(列分類振分=DB$3, 1, 0))/SUMPRODUCT(生産額_中分類, IF(列分類振分=DB$3, 1, 0))</f>
        <v>#DIV/0!</v>
      </c>
      <c r="DC40" s="194" t="e">
        <f t="array" ref="DC40">SUMPRODUCT(計算_投入係数表_加工!$D177:$DS177, 生産額_中分類, IF(列分類振分=DC$3, 1, 0))/SUMPRODUCT(生産額_中分類, IF(列分類振分=DC$3, 1, 0))</f>
        <v>#DIV/0!</v>
      </c>
      <c r="DD40" s="194" t="e">
        <f t="array" ref="DD40">SUMPRODUCT(計算_投入係数表_加工!$D177:$DS177, 生産額_中分類, IF(列分類振分=DD$3, 1, 0))/SUMPRODUCT(生産額_中分類, IF(列分類振分=DD$3, 1, 0))</f>
        <v>#DIV/0!</v>
      </c>
      <c r="DE40" s="194" t="e">
        <f t="array" ref="DE40">SUMPRODUCT(計算_投入係数表_加工!$D177:$DS177, 生産額_中分類, IF(列分類振分=DE$3, 1, 0))/SUMPRODUCT(生産額_中分類, IF(列分類振分=DE$3, 1, 0))</f>
        <v>#DIV/0!</v>
      </c>
      <c r="DF40" s="194" t="e">
        <f t="array" ref="DF40">SUMPRODUCT(計算_投入係数表_加工!$D177:$DS177, 生産額_中分類, IF(列分類振分=DF$3, 1, 0))/SUMPRODUCT(生産額_中分類, IF(列分類振分=DF$3, 1, 0))</f>
        <v>#DIV/0!</v>
      </c>
      <c r="DG40" s="194" t="e">
        <f t="array" ref="DG40">SUMPRODUCT(計算_投入係数表_加工!$D177:$DS177, 生産額_中分類, IF(列分類振分=DG$3, 1, 0))/SUMPRODUCT(生産額_中分類, IF(列分類振分=DG$3, 1, 0))</f>
        <v>#DIV/0!</v>
      </c>
      <c r="DH40" s="194" t="e">
        <f t="array" ref="DH40">SUMPRODUCT(計算_投入係数表_加工!$D177:$DS177, 生産額_中分類, IF(列分類振分=DH$3, 1, 0))/SUMPRODUCT(生産額_中分類, IF(列分類振分=DH$3, 1, 0))</f>
        <v>#DIV/0!</v>
      </c>
      <c r="DI40" s="194" t="e">
        <f t="array" ref="DI40">SUMPRODUCT(計算_投入係数表_加工!$D177:$DS177, 生産額_中分類, IF(列分類振分=DI$3, 1, 0))/SUMPRODUCT(生産額_中分類, IF(列分類振分=DI$3, 1, 0))</f>
        <v>#DIV/0!</v>
      </c>
      <c r="DJ40" s="194" t="e">
        <f t="array" ref="DJ40">SUMPRODUCT(計算_投入係数表_加工!$D177:$DS177, 生産額_中分類, IF(列分類振分=DJ$3, 1, 0))/SUMPRODUCT(生産額_中分類, IF(列分類振分=DJ$3, 1, 0))</f>
        <v>#DIV/0!</v>
      </c>
      <c r="DK40" s="194" t="e">
        <f t="array" ref="DK40">SUMPRODUCT(計算_投入係数表_加工!$D177:$DS177, 生産額_中分類, IF(列分類振分=DK$3, 1, 0))/SUMPRODUCT(生産額_中分類, IF(列分類振分=DK$3, 1, 0))</f>
        <v>#DIV/0!</v>
      </c>
      <c r="DL40" s="194" t="e">
        <f t="array" ref="DL40">SUMPRODUCT(計算_投入係数表_加工!$D177:$DS177, 生産額_中分類, IF(列分類振分=DL$3, 1, 0))/SUMPRODUCT(生産額_中分類, IF(列分類振分=DL$3, 1, 0))</f>
        <v>#DIV/0!</v>
      </c>
      <c r="DM40" s="194" t="e">
        <f t="array" ref="DM40">SUMPRODUCT(計算_投入係数表_加工!$D177:$DS177, 生産額_中分類, IF(列分類振分=DM$3, 1, 0))/SUMPRODUCT(生産額_中分類, IF(列分類振分=DM$3, 1, 0))</f>
        <v>#DIV/0!</v>
      </c>
      <c r="DN40" s="194" t="e">
        <f t="array" ref="DN40">SUMPRODUCT(計算_投入係数表_加工!$D177:$DS177, 生産額_中分類, IF(列分類振分=DN$3, 1, 0))/SUMPRODUCT(生産額_中分類, IF(列分類振分=DN$3, 1, 0))</f>
        <v>#DIV/0!</v>
      </c>
      <c r="DO40" s="194" t="e">
        <f t="array" ref="DO40">SUMPRODUCT(計算_投入係数表_加工!$D177:$DS177, 生産額_中分類, IF(列分類振分=DO$3, 1, 0))/SUMPRODUCT(生産額_中分類, IF(列分類振分=DO$3, 1, 0))</f>
        <v>#DIV/0!</v>
      </c>
      <c r="DP40" s="194" t="e">
        <f t="array" ref="DP40">SUMPRODUCT(計算_投入係数表_加工!$D177:$DS177, 生産額_中分類, IF(列分類振分=DP$3, 1, 0))/SUMPRODUCT(生産額_中分類, IF(列分類振分=DP$3, 1, 0))</f>
        <v>#DIV/0!</v>
      </c>
      <c r="DQ40" s="194" t="e">
        <f t="array" ref="DQ40">SUMPRODUCT(計算_投入係数表_加工!$D177:$DS177, 生産額_中分類, IF(列分類振分=DQ$3, 1, 0))/SUMPRODUCT(生産額_中分類, IF(列分類振分=DQ$3, 1, 0))</f>
        <v>#DIV/0!</v>
      </c>
      <c r="DR40" s="194" t="e">
        <f t="array" ref="DR40">SUMPRODUCT(計算_投入係数表_加工!$D177:$DS177, 生産額_中分類, IF(列分類振分=DR$3, 1, 0))/SUMPRODUCT(生産額_中分類, IF(列分類振分=DR$3, 1, 0))</f>
        <v>#DIV/0!</v>
      </c>
      <c r="DS40" s="194" t="e">
        <f t="array" ref="DS40">SUMPRODUCT(計算_投入係数表_加工!$D177:$DS177, 生産額_中分類, IF(列分類振分=DS$3, 1, 0))/SUMPRODUCT(生産額_中分類, IF(列分類振分=DS$3, 1, 0))</f>
        <v>#DIV/0!</v>
      </c>
      <c r="DT40" s="23">
        <f>SUMIF(振分, $C40, 計算_投入係数表_加工!DT$4:DT$123)</f>
        <v>0</v>
      </c>
    </row>
    <row r="41" spans="2:124" x14ac:dyDescent="0.25">
      <c r="B41" s="53">
        <v>38</v>
      </c>
      <c r="C41" s="192" t="str">
        <v>-</v>
      </c>
      <c r="D41" s="193">
        <f t="array" ref="D41">SUMPRODUCT(計算_投入係数表_加工!$D178:$DS178, 生産額_中分類, IF(列分類振分=D$3, 1, 0))/SUMPRODUCT(生産額_中分類, IF(列分類振分=D$3, 1, 0))</f>
        <v>0</v>
      </c>
      <c r="E41" s="194">
        <f t="array" ref="E41">SUMPRODUCT(計算_投入係数表_加工!$D178:$DS178, 生産額_中分類, IF(列分類振分=E$3, 1, 0))/SUMPRODUCT(生産額_中分類, IF(列分類振分=E$3, 1, 0))</f>
        <v>0</v>
      </c>
      <c r="F41" s="194">
        <f t="array" ref="F41">SUMPRODUCT(計算_投入係数表_加工!$D178:$DS178, 生産額_中分類, IF(列分類振分=F$3, 1, 0))/SUMPRODUCT(生産額_中分類, IF(列分類振分=F$3, 1, 0))</f>
        <v>0</v>
      </c>
      <c r="G41" s="194">
        <f t="array" ref="G41">SUMPRODUCT(計算_投入係数表_加工!$D178:$DS178, 生産額_中分類, IF(列分類振分=G$3, 1, 0))/SUMPRODUCT(生産額_中分類, IF(列分類振分=G$3, 1, 0))</f>
        <v>0</v>
      </c>
      <c r="H41" s="194">
        <f t="array" ref="H41">SUMPRODUCT(計算_投入係数表_加工!$D178:$DS178, 生産額_中分類, IF(列分類振分=H$3, 1, 0))/SUMPRODUCT(生産額_中分類, IF(列分類振分=H$3, 1, 0))</f>
        <v>0</v>
      </c>
      <c r="I41" s="194">
        <f t="array" ref="I41">SUMPRODUCT(計算_投入係数表_加工!$D178:$DS178, 生産額_中分類, IF(列分類振分=I$3, 1, 0))/SUMPRODUCT(生産額_中分類, IF(列分類振分=I$3, 1, 0))</f>
        <v>0</v>
      </c>
      <c r="J41" s="194">
        <f t="array" ref="J41">SUMPRODUCT(計算_投入係数表_加工!$D178:$DS178, 生産額_中分類, IF(列分類振分=J$3, 1, 0))/SUMPRODUCT(生産額_中分類, IF(列分類振分=J$3, 1, 0))</f>
        <v>0</v>
      </c>
      <c r="K41" s="194">
        <f t="array" ref="K41">SUMPRODUCT(計算_投入係数表_加工!$D178:$DS178, 生産額_中分類, IF(列分類振分=K$3, 1, 0))/SUMPRODUCT(生産額_中分類, IF(列分類振分=K$3, 1, 0))</f>
        <v>0</v>
      </c>
      <c r="L41" s="194">
        <f t="array" ref="L41">SUMPRODUCT(計算_投入係数表_加工!$D178:$DS178, 生産額_中分類, IF(列分類振分=L$3, 1, 0))/SUMPRODUCT(生産額_中分類, IF(列分類振分=L$3, 1, 0))</f>
        <v>0</v>
      </c>
      <c r="M41" s="194">
        <f t="array" ref="M41">SUMPRODUCT(計算_投入係数表_加工!$D178:$DS178, 生産額_中分類, IF(列分類振分=M$3, 1, 0))/SUMPRODUCT(生産額_中分類, IF(列分類振分=M$3, 1, 0))</f>
        <v>0</v>
      </c>
      <c r="N41" s="194">
        <f t="array" ref="N41">SUMPRODUCT(計算_投入係数表_加工!$D178:$DS178, 生産額_中分類, IF(列分類振分=N$3, 1, 0))/SUMPRODUCT(生産額_中分類, IF(列分類振分=N$3, 1, 0))</f>
        <v>0</v>
      </c>
      <c r="O41" s="194">
        <f t="array" ref="O41">SUMPRODUCT(計算_投入係数表_加工!$D178:$DS178, 生産額_中分類, IF(列分類振分=O$3, 1, 0))/SUMPRODUCT(生産額_中分類, IF(列分類振分=O$3, 1, 0))</f>
        <v>0</v>
      </c>
      <c r="P41" s="194">
        <f t="array" ref="P41">SUMPRODUCT(計算_投入係数表_加工!$D178:$DS178, 生産額_中分類, IF(列分類振分=P$3, 1, 0))/SUMPRODUCT(生産額_中分類, IF(列分類振分=P$3, 1, 0))</f>
        <v>0</v>
      </c>
      <c r="Q41" s="194" t="e">
        <f t="array" ref="Q41">SUMPRODUCT(計算_投入係数表_加工!$D178:$DS178, 生産額_中分類, IF(列分類振分=Q$3, 1, 0))/SUMPRODUCT(生産額_中分類, IF(列分類振分=Q$3, 1, 0))</f>
        <v>#DIV/0!</v>
      </c>
      <c r="R41" s="194" t="e">
        <f t="array" ref="R41">SUMPRODUCT(計算_投入係数表_加工!$D178:$DS178, 生産額_中分類, IF(列分類振分=R$3, 1, 0))/SUMPRODUCT(生産額_中分類, IF(列分類振分=R$3, 1, 0))</f>
        <v>#DIV/0!</v>
      </c>
      <c r="S41" s="194" t="e">
        <f t="array" ref="S41">SUMPRODUCT(計算_投入係数表_加工!$D178:$DS178, 生産額_中分類, IF(列分類振分=S$3, 1, 0))/SUMPRODUCT(生産額_中分類, IF(列分類振分=S$3, 1, 0))</f>
        <v>#DIV/0!</v>
      </c>
      <c r="T41" s="194" t="e">
        <f t="array" ref="T41">SUMPRODUCT(計算_投入係数表_加工!$D178:$DS178, 生産額_中分類, IF(列分類振分=T$3, 1, 0))/SUMPRODUCT(生産額_中分類, IF(列分類振分=T$3, 1, 0))</f>
        <v>#DIV/0!</v>
      </c>
      <c r="U41" s="194" t="e">
        <f t="array" ref="U41">SUMPRODUCT(計算_投入係数表_加工!$D178:$DS178, 生産額_中分類, IF(列分類振分=U$3, 1, 0))/SUMPRODUCT(生産額_中分類, IF(列分類振分=U$3, 1, 0))</f>
        <v>#DIV/0!</v>
      </c>
      <c r="V41" s="194" t="e">
        <f t="array" ref="V41">SUMPRODUCT(計算_投入係数表_加工!$D178:$DS178, 生産額_中分類, IF(列分類振分=V$3, 1, 0))/SUMPRODUCT(生産額_中分類, IF(列分類振分=V$3, 1, 0))</f>
        <v>#DIV/0!</v>
      </c>
      <c r="W41" s="194" t="e">
        <f t="array" ref="W41">SUMPRODUCT(計算_投入係数表_加工!$D178:$DS178, 生産額_中分類, IF(列分類振分=W$3, 1, 0))/SUMPRODUCT(生産額_中分類, IF(列分類振分=W$3, 1, 0))</f>
        <v>#DIV/0!</v>
      </c>
      <c r="X41" s="194" t="e">
        <f t="array" ref="X41">SUMPRODUCT(計算_投入係数表_加工!$D178:$DS178, 生産額_中分類, IF(列分類振分=X$3, 1, 0))/SUMPRODUCT(生産額_中分類, IF(列分類振分=X$3, 1, 0))</f>
        <v>#DIV/0!</v>
      </c>
      <c r="Y41" s="194" t="e">
        <f t="array" ref="Y41">SUMPRODUCT(計算_投入係数表_加工!$D178:$DS178, 生産額_中分類, IF(列分類振分=Y$3, 1, 0))/SUMPRODUCT(生産額_中分類, IF(列分類振分=Y$3, 1, 0))</f>
        <v>#DIV/0!</v>
      </c>
      <c r="Z41" s="194" t="e">
        <f t="array" ref="Z41">SUMPRODUCT(計算_投入係数表_加工!$D178:$DS178, 生産額_中分類, IF(列分類振分=Z$3, 1, 0))/SUMPRODUCT(生産額_中分類, IF(列分類振分=Z$3, 1, 0))</f>
        <v>#DIV/0!</v>
      </c>
      <c r="AA41" s="194" t="e">
        <f t="array" ref="AA41">SUMPRODUCT(計算_投入係数表_加工!$D178:$DS178, 生産額_中分類, IF(列分類振分=AA$3, 1, 0))/SUMPRODUCT(生産額_中分類, IF(列分類振分=AA$3, 1, 0))</f>
        <v>#DIV/0!</v>
      </c>
      <c r="AB41" s="194" t="e">
        <f t="array" ref="AB41">SUMPRODUCT(計算_投入係数表_加工!$D178:$DS178, 生産額_中分類, IF(列分類振分=AB$3, 1, 0))/SUMPRODUCT(生産額_中分類, IF(列分類振分=AB$3, 1, 0))</f>
        <v>#DIV/0!</v>
      </c>
      <c r="AC41" s="194" t="e">
        <f t="array" ref="AC41">SUMPRODUCT(計算_投入係数表_加工!$D178:$DS178, 生産額_中分類, IF(列分類振分=AC$3, 1, 0))/SUMPRODUCT(生産額_中分類, IF(列分類振分=AC$3, 1, 0))</f>
        <v>#DIV/0!</v>
      </c>
      <c r="AD41" s="194" t="e">
        <f t="array" ref="AD41">SUMPRODUCT(計算_投入係数表_加工!$D178:$DS178, 生産額_中分類, IF(列分類振分=AD$3, 1, 0))/SUMPRODUCT(生産額_中分類, IF(列分類振分=AD$3, 1, 0))</f>
        <v>#DIV/0!</v>
      </c>
      <c r="AE41" s="194" t="e">
        <f t="array" ref="AE41">SUMPRODUCT(計算_投入係数表_加工!$D178:$DS178, 生産額_中分類, IF(列分類振分=AE$3, 1, 0))/SUMPRODUCT(生産額_中分類, IF(列分類振分=AE$3, 1, 0))</f>
        <v>#DIV/0!</v>
      </c>
      <c r="AF41" s="194" t="e">
        <f t="array" ref="AF41">SUMPRODUCT(計算_投入係数表_加工!$D178:$DS178, 生産額_中分類, IF(列分類振分=AF$3, 1, 0))/SUMPRODUCT(生産額_中分類, IF(列分類振分=AF$3, 1, 0))</f>
        <v>#DIV/0!</v>
      </c>
      <c r="AG41" s="194" t="e">
        <f t="array" ref="AG41">SUMPRODUCT(計算_投入係数表_加工!$D178:$DS178, 生産額_中分類, IF(列分類振分=AG$3, 1, 0))/SUMPRODUCT(生産額_中分類, IF(列分類振分=AG$3, 1, 0))</f>
        <v>#DIV/0!</v>
      </c>
      <c r="AH41" s="194" t="e">
        <f t="array" ref="AH41">SUMPRODUCT(計算_投入係数表_加工!$D178:$DS178, 生産額_中分類, IF(列分類振分=AH$3, 1, 0))/SUMPRODUCT(生産額_中分類, IF(列分類振分=AH$3, 1, 0))</f>
        <v>#DIV/0!</v>
      </c>
      <c r="AI41" s="194" t="e">
        <f t="array" ref="AI41">SUMPRODUCT(計算_投入係数表_加工!$D178:$DS178, 生産額_中分類, IF(列分類振分=AI$3, 1, 0))/SUMPRODUCT(生産額_中分類, IF(列分類振分=AI$3, 1, 0))</f>
        <v>#DIV/0!</v>
      </c>
      <c r="AJ41" s="194" t="e">
        <f t="array" ref="AJ41">SUMPRODUCT(計算_投入係数表_加工!$D178:$DS178, 生産額_中分類, IF(列分類振分=AJ$3, 1, 0))/SUMPRODUCT(生産額_中分類, IF(列分類振分=AJ$3, 1, 0))</f>
        <v>#DIV/0!</v>
      </c>
      <c r="AK41" s="194" t="e">
        <f t="array" ref="AK41">SUMPRODUCT(計算_投入係数表_加工!$D178:$DS178, 生産額_中分類, IF(列分類振分=AK$3, 1, 0))/SUMPRODUCT(生産額_中分類, IF(列分類振分=AK$3, 1, 0))</f>
        <v>#DIV/0!</v>
      </c>
      <c r="AL41" s="194" t="e">
        <f t="array" ref="AL41">SUMPRODUCT(計算_投入係数表_加工!$D178:$DS178, 生産額_中分類, IF(列分類振分=AL$3, 1, 0))/SUMPRODUCT(生産額_中分類, IF(列分類振分=AL$3, 1, 0))</f>
        <v>#DIV/0!</v>
      </c>
      <c r="AM41" s="194" t="e">
        <f t="array" ref="AM41">SUMPRODUCT(計算_投入係数表_加工!$D178:$DS178, 生産額_中分類, IF(列分類振分=AM$3, 1, 0))/SUMPRODUCT(生産額_中分類, IF(列分類振分=AM$3, 1, 0))</f>
        <v>#DIV/0!</v>
      </c>
      <c r="AN41" s="194" t="e">
        <f t="array" ref="AN41">SUMPRODUCT(計算_投入係数表_加工!$D178:$DS178, 生産額_中分類, IF(列分類振分=AN$3, 1, 0))/SUMPRODUCT(生産額_中分類, IF(列分類振分=AN$3, 1, 0))</f>
        <v>#DIV/0!</v>
      </c>
      <c r="AO41" s="194" t="e">
        <f t="array" ref="AO41">SUMPRODUCT(計算_投入係数表_加工!$D178:$DS178, 生産額_中分類, IF(列分類振分=AO$3, 1, 0))/SUMPRODUCT(生産額_中分類, IF(列分類振分=AO$3, 1, 0))</f>
        <v>#DIV/0!</v>
      </c>
      <c r="AP41" s="194" t="e">
        <f t="array" ref="AP41">SUMPRODUCT(計算_投入係数表_加工!$D178:$DS178, 生産額_中分類, IF(列分類振分=AP$3, 1, 0))/SUMPRODUCT(生産額_中分類, IF(列分類振分=AP$3, 1, 0))</f>
        <v>#DIV/0!</v>
      </c>
      <c r="AQ41" s="194" t="e">
        <f t="array" ref="AQ41">SUMPRODUCT(計算_投入係数表_加工!$D178:$DS178, 生産額_中分類, IF(列分類振分=AQ$3, 1, 0))/SUMPRODUCT(生産額_中分類, IF(列分類振分=AQ$3, 1, 0))</f>
        <v>#DIV/0!</v>
      </c>
      <c r="AR41" s="194" t="e">
        <f t="array" ref="AR41">SUMPRODUCT(計算_投入係数表_加工!$D178:$DS178, 生産額_中分類, IF(列分類振分=AR$3, 1, 0))/SUMPRODUCT(生産額_中分類, IF(列分類振分=AR$3, 1, 0))</f>
        <v>#DIV/0!</v>
      </c>
      <c r="AS41" s="194" t="e">
        <f t="array" ref="AS41">SUMPRODUCT(計算_投入係数表_加工!$D178:$DS178, 生産額_中分類, IF(列分類振分=AS$3, 1, 0))/SUMPRODUCT(生産額_中分類, IF(列分類振分=AS$3, 1, 0))</f>
        <v>#DIV/0!</v>
      </c>
      <c r="AT41" s="194" t="e">
        <f t="array" ref="AT41">SUMPRODUCT(計算_投入係数表_加工!$D178:$DS178, 生産額_中分類, IF(列分類振分=AT$3, 1, 0))/SUMPRODUCT(生産額_中分類, IF(列分類振分=AT$3, 1, 0))</f>
        <v>#DIV/0!</v>
      </c>
      <c r="AU41" s="194" t="e">
        <f t="array" ref="AU41">SUMPRODUCT(計算_投入係数表_加工!$D178:$DS178, 生産額_中分類, IF(列分類振分=AU$3, 1, 0))/SUMPRODUCT(生産額_中分類, IF(列分類振分=AU$3, 1, 0))</f>
        <v>#DIV/0!</v>
      </c>
      <c r="AV41" s="194" t="e">
        <f t="array" ref="AV41">SUMPRODUCT(計算_投入係数表_加工!$D178:$DS178, 生産額_中分類, IF(列分類振分=AV$3, 1, 0))/SUMPRODUCT(生産額_中分類, IF(列分類振分=AV$3, 1, 0))</f>
        <v>#DIV/0!</v>
      </c>
      <c r="AW41" s="194" t="e">
        <f t="array" ref="AW41">SUMPRODUCT(計算_投入係数表_加工!$D178:$DS178, 生産額_中分類, IF(列分類振分=AW$3, 1, 0))/SUMPRODUCT(生産額_中分類, IF(列分類振分=AW$3, 1, 0))</f>
        <v>#DIV/0!</v>
      </c>
      <c r="AX41" s="194" t="e">
        <f t="array" ref="AX41">SUMPRODUCT(計算_投入係数表_加工!$D178:$DS178, 生産額_中分類, IF(列分類振分=AX$3, 1, 0))/SUMPRODUCT(生産額_中分類, IF(列分類振分=AX$3, 1, 0))</f>
        <v>#DIV/0!</v>
      </c>
      <c r="AY41" s="194" t="e">
        <f t="array" ref="AY41">SUMPRODUCT(計算_投入係数表_加工!$D178:$DS178, 生産額_中分類, IF(列分類振分=AY$3, 1, 0))/SUMPRODUCT(生産額_中分類, IF(列分類振分=AY$3, 1, 0))</f>
        <v>#DIV/0!</v>
      </c>
      <c r="AZ41" s="194" t="e">
        <f t="array" ref="AZ41">SUMPRODUCT(計算_投入係数表_加工!$D178:$DS178, 生産額_中分類, IF(列分類振分=AZ$3, 1, 0))/SUMPRODUCT(生産額_中分類, IF(列分類振分=AZ$3, 1, 0))</f>
        <v>#DIV/0!</v>
      </c>
      <c r="BA41" s="194" t="e">
        <f t="array" ref="BA41">SUMPRODUCT(計算_投入係数表_加工!$D178:$DS178, 生産額_中分類, IF(列分類振分=BA$3, 1, 0))/SUMPRODUCT(生産額_中分類, IF(列分類振分=BA$3, 1, 0))</f>
        <v>#DIV/0!</v>
      </c>
      <c r="BB41" s="194" t="e">
        <f t="array" ref="BB41">SUMPRODUCT(計算_投入係数表_加工!$D178:$DS178, 生産額_中分類, IF(列分類振分=BB$3, 1, 0))/SUMPRODUCT(生産額_中分類, IF(列分類振分=BB$3, 1, 0))</f>
        <v>#DIV/0!</v>
      </c>
      <c r="BC41" s="194" t="e">
        <f t="array" ref="BC41">SUMPRODUCT(計算_投入係数表_加工!$D178:$DS178, 生産額_中分類, IF(列分類振分=BC$3, 1, 0))/SUMPRODUCT(生産額_中分類, IF(列分類振分=BC$3, 1, 0))</f>
        <v>#DIV/0!</v>
      </c>
      <c r="BD41" s="194" t="e">
        <f t="array" ref="BD41">SUMPRODUCT(計算_投入係数表_加工!$D178:$DS178, 生産額_中分類, IF(列分類振分=BD$3, 1, 0))/SUMPRODUCT(生産額_中分類, IF(列分類振分=BD$3, 1, 0))</f>
        <v>#DIV/0!</v>
      </c>
      <c r="BE41" s="194" t="e">
        <f t="array" ref="BE41">SUMPRODUCT(計算_投入係数表_加工!$D178:$DS178, 生産額_中分類, IF(列分類振分=BE$3, 1, 0))/SUMPRODUCT(生産額_中分類, IF(列分類振分=BE$3, 1, 0))</f>
        <v>#DIV/0!</v>
      </c>
      <c r="BF41" s="194" t="e">
        <f t="array" ref="BF41">SUMPRODUCT(計算_投入係数表_加工!$D178:$DS178, 生産額_中分類, IF(列分類振分=BF$3, 1, 0))/SUMPRODUCT(生産額_中分類, IF(列分類振分=BF$3, 1, 0))</f>
        <v>#DIV/0!</v>
      </c>
      <c r="BG41" s="194" t="e">
        <f t="array" ref="BG41">SUMPRODUCT(計算_投入係数表_加工!$D178:$DS178, 生産額_中分類, IF(列分類振分=BG$3, 1, 0))/SUMPRODUCT(生産額_中分類, IF(列分類振分=BG$3, 1, 0))</f>
        <v>#DIV/0!</v>
      </c>
      <c r="BH41" s="194" t="e">
        <f t="array" ref="BH41">SUMPRODUCT(計算_投入係数表_加工!$D178:$DS178, 生産額_中分類, IF(列分類振分=BH$3, 1, 0))/SUMPRODUCT(生産額_中分類, IF(列分類振分=BH$3, 1, 0))</f>
        <v>#DIV/0!</v>
      </c>
      <c r="BI41" s="194" t="e">
        <f t="array" ref="BI41">SUMPRODUCT(計算_投入係数表_加工!$D178:$DS178, 生産額_中分類, IF(列分類振分=BI$3, 1, 0))/SUMPRODUCT(生産額_中分類, IF(列分類振分=BI$3, 1, 0))</f>
        <v>#DIV/0!</v>
      </c>
      <c r="BJ41" s="194" t="e">
        <f t="array" ref="BJ41">SUMPRODUCT(計算_投入係数表_加工!$D178:$DS178, 生産額_中分類, IF(列分類振分=BJ$3, 1, 0))/SUMPRODUCT(生産額_中分類, IF(列分類振分=BJ$3, 1, 0))</f>
        <v>#DIV/0!</v>
      </c>
      <c r="BK41" s="194" t="e">
        <f t="array" ref="BK41">SUMPRODUCT(計算_投入係数表_加工!$D178:$DS178, 生産額_中分類, IF(列分類振分=BK$3, 1, 0))/SUMPRODUCT(生産額_中分類, IF(列分類振分=BK$3, 1, 0))</f>
        <v>#DIV/0!</v>
      </c>
      <c r="BL41" s="194" t="e">
        <f t="array" ref="BL41">SUMPRODUCT(計算_投入係数表_加工!$D178:$DS178, 生産額_中分類, IF(列分類振分=BL$3, 1, 0))/SUMPRODUCT(生産額_中分類, IF(列分類振分=BL$3, 1, 0))</f>
        <v>#DIV/0!</v>
      </c>
      <c r="BM41" s="194" t="e">
        <f t="array" ref="BM41">SUMPRODUCT(計算_投入係数表_加工!$D178:$DS178, 生産額_中分類, IF(列分類振分=BM$3, 1, 0))/SUMPRODUCT(生産額_中分類, IF(列分類振分=BM$3, 1, 0))</f>
        <v>#DIV/0!</v>
      </c>
      <c r="BN41" s="194" t="e">
        <f t="array" ref="BN41">SUMPRODUCT(計算_投入係数表_加工!$D178:$DS178, 生産額_中分類, IF(列分類振分=BN$3, 1, 0))/SUMPRODUCT(生産額_中分類, IF(列分類振分=BN$3, 1, 0))</f>
        <v>#DIV/0!</v>
      </c>
      <c r="BO41" s="194" t="e">
        <f t="array" ref="BO41">SUMPRODUCT(計算_投入係数表_加工!$D178:$DS178, 生産額_中分類, IF(列分類振分=BO$3, 1, 0))/SUMPRODUCT(生産額_中分類, IF(列分類振分=BO$3, 1, 0))</f>
        <v>#DIV/0!</v>
      </c>
      <c r="BP41" s="194" t="e">
        <f t="array" ref="BP41">SUMPRODUCT(計算_投入係数表_加工!$D178:$DS178, 生産額_中分類, IF(列分類振分=BP$3, 1, 0))/SUMPRODUCT(生産額_中分類, IF(列分類振分=BP$3, 1, 0))</f>
        <v>#DIV/0!</v>
      </c>
      <c r="BQ41" s="194" t="e">
        <f t="array" ref="BQ41">SUMPRODUCT(計算_投入係数表_加工!$D178:$DS178, 生産額_中分類, IF(列分類振分=BQ$3, 1, 0))/SUMPRODUCT(生産額_中分類, IF(列分類振分=BQ$3, 1, 0))</f>
        <v>#DIV/0!</v>
      </c>
      <c r="BR41" s="194" t="e">
        <f t="array" ref="BR41">SUMPRODUCT(計算_投入係数表_加工!$D178:$DS178, 生産額_中分類, IF(列分類振分=BR$3, 1, 0))/SUMPRODUCT(生産額_中分類, IF(列分類振分=BR$3, 1, 0))</f>
        <v>#DIV/0!</v>
      </c>
      <c r="BS41" s="194" t="e">
        <f t="array" ref="BS41">SUMPRODUCT(計算_投入係数表_加工!$D178:$DS178, 生産額_中分類, IF(列分類振分=BS$3, 1, 0))/SUMPRODUCT(生産額_中分類, IF(列分類振分=BS$3, 1, 0))</f>
        <v>#DIV/0!</v>
      </c>
      <c r="BT41" s="194" t="e">
        <f t="array" ref="BT41">SUMPRODUCT(計算_投入係数表_加工!$D178:$DS178, 生産額_中分類, IF(列分類振分=BT$3, 1, 0))/SUMPRODUCT(生産額_中分類, IF(列分類振分=BT$3, 1, 0))</f>
        <v>#DIV/0!</v>
      </c>
      <c r="BU41" s="194" t="e">
        <f t="array" ref="BU41">SUMPRODUCT(計算_投入係数表_加工!$D178:$DS178, 生産額_中分類, IF(列分類振分=BU$3, 1, 0))/SUMPRODUCT(生産額_中分類, IF(列分類振分=BU$3, 1, 0))</f>
        <v>#DIV/0!</v>
      </c>
      <c r="BV41" s="194" t="e">
        <f t="array" ref="BV41">SUMPRODUCT(計算_投入係数表_加工!$D178:$DS178, 生産額_中分類, IF(列分類振分=BV$3, 1, 0))/SUMPRODUCT(生産額_中分類, IF(列分類振分=BV$3, 1, 0))</f>
        <v>#DIV/0!</v>
      </c>
      <c r="BW41" s="194" t="e">
        <f t="array" ref="BW41">SUMPRODUCT(計算_投入係数表_加工!$D178:$DS178, 生産額_中分類, IF(列分類振分=BW$3, 1, 0))/SUMPRODUCT(生産額_中分類, IF(列分類振分=BW$3, 1, 0))</f>
        <v>#DIV/0!</v>
      </c>
      <c r="BX41" s="194" t="e">
        <f t="array" ref="BX41">SUMPRODUCT(計算_投入係数表_加工!$D178:$DS178, 生産額_中分類, IF(列分類振分=BX$3, 1, 0))/SUMPRODUCT(生産額_中分類, IF(列分類振分=BX$3, 1, 0))</f>
        <v>#DIV/0!</v>
      </c>
      <c r="BY41" s="194" t="e">
        <f t="array" ref="BY41">SUMPRODUCT(計算_投入係数表_加工!$D178:$DS178, 生産額_中分類, IF(列分類振分=BY$3, 1, 0))/SUMPRODUCT(生産額_中分類, IF(列分類振分=BY$3, 1, 0))</f>
        <v>#DIV/0!</v>
      </c>
      <c r="BZ41" s="194" t="e">
        <f t="array" ref="BZ41">SUMPRODUCT(計算_投入係数表_加工!$D178:$DS178, 生産額_中分類, IF(列分類振分=BZ$3, 1, 0))/SUMPRODUCT(生産額_中分類, IF(列分類振分=BZ$3, 1, 0))</f>
        <v>#DIV/0!</v>
      </c>
      <c r="CA41" s="194" t="e">
        <f t="array" ref="CA41">SUMPRODUCT(計算_投入係数表_加工!$D178:$DS178, 生産額_中分類, IF(列分類振分=CA$3, 1, 0))/SUMPRODUCT(生産額_中分類, IF(列分類振分=CA$3, 1, 0))</f>
        <v>#DIV/0!</v>
      </c>
      <c r="CB41" s="194" t="e">
        <f t="array" ref="CB41">SUMPRODUCT(計算_投入係数表_加工!$D178:$DS178, 生産額_中分類, IF(列分類振分=CB$3, 1, 0))/SUMPRODUCT(生産額_中分類, IF(列分類振分=CB$3, 1, 0))</f>
        <v>#DIV/0!</v>
      </c>
      <c r="CC41" s="194" t="e">
        <f t="array" ref="CC41">SUMPRODUCT(計算_投入係数表_加工!$D178:$DS178, 生産額_中分類, IF(列分類振分=CC$3, 1, 0))/SUMPRODUCT(生産額_中分類, IF(列分類振分=CC$3, 1, 0))</f>
        <v>#DIV/0!</v>
      </c>
      <c r="CD41" s="194" t="e">
        <f t="array" ref="CD41">SUMPRODUCT(計算_投入係数表_加工!$D178:$DS178, 生産額_中分類, IF(列分類振分=CD$3, 1, 0))/SUMPRODUCT(生産額_中分類, IF(列分類振分=CD$3, 1, 0))</f>
        <v>#DIV/0!</v>
      </c>
      <c r="CE41" s="194" t="e">
        <f t="array" ref="CE41">SUMPRODUCT(計算_投入係数表_加工!$D178:$DS178, 生産額_中分類, IF(列分類振分=CE$3, 1, 0))/SUMPRODUCT(生産額_中分類, IF(列分類振分=CE$3, 1, 0))</f>
        <v>#DIV/0!</v>
      </c>
      <c r="CF41" s="194" t="e">
        <f t="array" ref="CF41">SUMPRODUCT(計算_投入係数表_加工!$D178:$DS178, 生産額_中分類, IF(列分類振分=CF$3, 1, 0))/SUMPRODUCT(生産額_中分類, IF(列分類振分=CF$3, 1, 0))</f>
        <v>#DIV/0!</v>
      </c>
      <c r="CG41" s="194" t="e">
        <f t="array" ref="CG41">SUMPRODUCT(計算_投入係数表_加工!$D178:$DS178, 生産額_中分類, IF(列分類振分=CG$3, 1, 0))/SUMPRODUCT(生産額_中分類, IF(列分類振分=CG$3, 1, 0))</f>
        <v>#DIV/0!</v>
      </c>
      <c r="CH41" s="194" t="e">
        <f t="array" ref="CH41">SUMPRODUCT(計算_投入係数表_加工!$D178:$DS178, 生産額_中分類, IF(列分類振分=CH$3, 1, 0))/SUMPRODUCT(生産額_中分類, IF(列分類振分=CH$3, 1, 0))</f>
        <v>#DIV/0!</v>
      </c>
      <c r="CI41" s="194" t="e">
        <f t="array" ref="CI41">SUMPRODUCT(計算_投入係数表_加工!$D178:$DS178, 生産額_中分類, IF(列分類振分=CI$3, 1, 0))/SUMPRODUCT(生産額_中分類, IF(列分類振分=CI$3, 1, 0))</f>
        <v>#DIV/0!</v>
      </c>
      <c r="CJ41" s="194" t="e">
        <f t="array" ref="CJ41">SUMPRODUCT(計算_投入係数表_加工!$D178:$DS178, 生産額_中分類, IF(列分類振分=CJ$3, 1, 0))/SUMPRODUCT(生産額_中分類, IF(列分類振分=CJ$3, 1, 0))</f>
        <v>#DIV/0!</v>
      </c>
      <c r="CK41" s="194" t="e">
        <f t="array" ref="CK41">SUMPRODUCT(計算_投入係数表_加工!$D178:$DS178, 生産額_中分類, IF(列分類振分=CK$3, 1, 0))/SUMPRODUCT(生産額_中分類, IF(列分類振分=CK$3, 1, 0))</f>
        <v>#DIV/0!</v>
      </c>
      <c r="CL41" s="194" t="e">
        <f t="array" ref="CL41">SUMPRODUCT(計算_投入係数表_加工!$D178:$DS178, 生産額_中分類, IF(列分類振分=CL$3, 1, 0))/SUMPRODUCT(生産額_中分類, IF(列分類振分=CL$3, 1, 0))</f>
        <v>#DIV/0!</v>
      </c>
      <c r="CM41" s="194" t="e">
        <f t="array" ref="CM41">SUMPRODUCT(計算_投入係数表_加工!$D178:$DS178, 生産額_中分類, IF(列分類振分=CM$3, 1, 0))/SUMPRODUCT(生産額_中分類, IF(列分類振分=CM$3, 1, 0))</f>
        <v>#DIV/0!</v>
      </c>
      <c r="CN41" s="194" t="e">
        <f t="array" ref="CN41">SUMPRODUCT(計算_投入係数表_加工!$D178:$DS178, 生産額_中分類, IF(列分類振分=CN$3, 1, 0))/SUMPRODUCT(生産額_中分類, IF(列分類振分=CN$3, 1, 0))</f>
        <v>#DIV/0!</v>
      </c>
      <c r="CO41" s="194" t="e">
        <f t="array" ref="CO41">SUMPRODUCT(計算_投入係数表_加工!$D178:$DS178, 生産額_中分類, IF(列分類振分=CO$3, 1, 0))/SUMPRODUCT(生産額_中分類, IF(列分類振分=CO$3, 1, 0))</f>
        <v>#DIV/0!</v>
      </c>
      <c r="CP41" s="194" t="e">
        <f t="array" ref="CP41">SUMPRODUCT(計算_投入係数表_加工!$D178:$DS178, 生産額_中分類, IF(列分類振分=CP$3, 1, 0))/SUMPRODUCT(生産額_中分類, IF(列分類振分=CP$3, 1, 0))</f>
        <v>#DIV/0!</v>
      </c>
      <c r="CQ41" s="194" t="e">
        <f t="array" ref="CQ41">SUMPRODUCT(計算_投入係数表_加工!$D178:$DS178, 生産額_中分類, IF(列分類振分=CQ$3, 1, 0))/SUMPRODUCT(生産額_中分類, IF(列分類振分=CQ$3, 1, 0))</f>
        <v>#DIV/0!</v>
      </c>
      <c r="CR41" s="194" t="e">
        <f t="array" ref="CR41">SUMPRODUCT(計算_投入係数表_加工!$D178:$DS178, 生産額_中分類, IF(列分類振分=CR$3, 1, 0))/SUMPRODUCT(生産額_中分類, IF(列分類振分=CR$3, 1, 0))</f>
        <v>#DIV/0!</v>
      </c>
      <c r="CS41" s="194" t="e">
        <f t="array" ref="CS41">SUMPRODUCT(計算_投入係数表_加工!$D178:$DS178, 生産額_中分類, IF(列分類振分=CS$3, 1, 0))/SUMPRODUCT(生産額_中分類, IF(列分類振分=CS$3, 1, 0))</f>
        <v>#DIV/0!</v>
      </c>
      <c r="CT41" s="194" t="e">
        <f t="array" ref="CT41">SUMPRODUCT(計算_投入係数表_加工!$D178:$DS178, 生産額_中分類, IF(列分類振分=CT$3, 1, 0))/SUMPRODUCT(生産額_中分類, IF(列分類振分=CT$3, 1, 0))</f>
        <v>#DIV/0!</v>
      </c>
      <c r="CU41" s="194" t="e">
        <f t="array" ref="CU41">SUMPRODUCT(計算_投入係数表_加工!$D178:$DS178, 生産額_中分類, IF(列分類振分=CU$3, 1, 0))/SUMPRODUCT(生産額_中分類, IF(列分類振分=CU$3, 1, 0))</f>
        <v>#DIV/0!</v>
      </c>
      <c r="CV41" s="194" t="e">
        <f t="array" ref="CV41">SUMPRODUCT(計算_投入係数表_加工!$D178:$DS178, 生産額_中分類, IF(列分類振分=CV$3, 1, 0))/SUMPRODUCT(生産額_中分類, IF(列分類振分=CV$3, 1, 0))</f>
        <v>#DIV/0!</v>
      </c>
      <c r="CW41" s="194" t="e">
        <f t="array" ref="CW41">SUMPRODUCT(計算_投入係数表_加工!$D178:$DS178, 生産額_中分類, IF(列分類振分=CW$3, 1, 0))/SUMPRODUCT(生産額_中分類, IF(列分類振分=CW$3, 1, 0))</f>
        <v>#DIV/0!</v>
      </c>
      <c r="CX41" s="194" t="e">
        <f t="array" ref="CX41">SUMPRODUCT(計算_投入係数表_加工!$D178:$DS178, 生産額_中分類, IF(列分類振分=CX$3, 1, 0))/SUMPRODUCT(生産額_中分類, IF(列分類振分=CX$3, 1, 0))</f>
        <v>#DIV/0!</v>
      </c>
      <c r="CY41" s="194" t="e">
        <f t="array" ref="CY41">SUMPRODUCT(計算_投入係数表_加工!$D178:$DS178, 生産額_中分類, IF(列分類振分=CY$3, 1, 0))/SUMPRODUCT(生産額_中分類, IF(列分類振分=CY$3, 1, 0))</f>
        <v>#DIV/0!</v>
      </c>
      <c r="CZ41" s="194" t="e">
        <f t="array" ref="CZ41">SUMPRODUCT(計算_投入係数表_加工!$D178:$DS178, 生産額_中分類, IF(列分類振分=CZ$3, 1, 0))/SUMPRODUCT(生産額_中分類, IF(列分類振分=CZ$3, 1, 0))</f>
        <v>#DIV/0!</v>
      </c>
      <c r="DA41" s="194" t="e">
        <f t="array" ref="DA41">SUMPRODUCT(計算_投入係数表_加工!$D178:$DS178, 生産額_中分類, IF(列分類振分=DA$3, 1, 0))/SUMPRODUCT(生産額_中分類, IF(列分類振分=DA$3, 1, 0))</f>
        <v>#DIV/0!</v>
      </c>
      <c r="DB41" s="194" t="e">
        <f t="array" ref="DB41">SUMPRODUCT(計算_投入係数表_加工!$D178:$DS178, 生産額_中分類, IF(列分類振分=DB$3, 1, 0))/SUMPRODUCT(生産額_中分類, IF(列分類振分=DB$3, 1, 0))</f>
        <v>#DIV/0!</v>
      </c>
      <c r="DC41" s="194" t="e">
        <f t="array" ref="DC41">SUMPRODUCT(計算_投入係数表_加工!$D178:$DS178, 生産額_中分類, IF(列分類振分=DC$3, 1, 0))/SUMPRODUCT(生産額_中分類, IF(列分類振分=DC$3, 1, 0))</f>
        <v>#DIV/0!</v>
      </c>
      <c r="DD41" s="194" t="e">
        <f t="array" ref="DD41">SUMPRODUCT(計算_投入係数表_加工!$D178:$DS178, 生産額_中分類, IF(列分類振分=DD$3, 1, 0))/SUMPRODUCT(生産額_中分類, IF(列分類振分=DD$3, 1, 0))</f>
        <v>#DIV/0!</v>
      </c>
      <c r="DE41" s="194" t="e">
        <f t="array" ref="DE41">SUMPRODUCT(計算_投入係数表_加工!$D178:$DS178, 生産額_中分類, IF(列分類振分=DE$3, 1, 0))/SUMPRODUCT(生産額_中分類, IF(列分類振分=DE$3, 1, 0))</f>
        <v>#DIV/0!</v>
      </c>
      <c r="DF41" s="194" t="e">
        <f t="array" ref="DF41">SUMPRODUCT(計算_投入係数表_加工!$D178:$DS178, 生産額_中分類, IF(列分類振分=DF$3, 1, 0))/SUMPRODUCT(生産額_中分類, IF(列分類振分=DF$3, 1, 0))</f>
        <v>#DIV/0!</v>
      </c>
      <c r="DG41" s="194" t="e">
        <f t="array" ref="DG41">SUMPRODUCT(計算_投入係数表_加工!$D178:$DS178, 生産額_中分類, IF(列分類振分=DG$3, 1, 0))/SUMPRODUCT(生産額_中分類, IF(列分類振分=DG$3, 1, 0))</f>
        <v>#DIV/0!</v>
      </c>
      <c r="DH41" s="194" t="e">
        <f t="array" ref="DH41">SUMPRODUCT(計算_投入係数表_加工!$D178:$DS178, 生産額_中分類, IF(列分類振分=DH$3, 1, 0))/SUMPRODUCT(生産額_中分類, IF(列分類振分=DH$3, 1, 0))</f>
        <v>#DIV/0!</v>
      </c>
      <c r="DI41" s="194" t="e">
        <f t="array" ref="DI41">SUMPRODUCT(計算_投入係数表_加工!$D178:$DS178, 生産額_中分類, IF(列分類振分=DI$3, 1, 0))/SUMPRODUCT(生産額_中分類, IF(列分類振分=DI$3, 1, 0))</f>
        <v>#DIV/0!</v>
      </c>
      <c r="DJ41" s="194" t="e">
        <f t="array" ref="DJ41">SUMPRODUCT(計算_投入係数表_加工!$D178:$DS178, 生産額_中分類, IF(列分類振分=DJ$3, 1, 0))/SUMPRODUCT(生産額_中分類, IF(列分類振分=DJ$3, 1, 0))</f>
        <v>#DIV/0!</v>
      </c>
      <c r="DK41" s="194" t="e">
        <f t="array" ref="DK41">SUMPRODUCT(計算_投入係数表_加工!$D178:$DS178, 生産額_中分類, IF(列分類振分=DK$3, 1, 0))/SUMPRODUCT(生産額_中分類, IF(列分類振分=DK$3, 1, 0))</f>
        <v>#DIV/0!</v>
      </c>
      <c r="DL41" s="194" t="e">
        <f t="array" ref="DL41">SUMPRODUCT(計算_投入係数表_加工!$D178:$DS178, 生産額_中分類, IF(列分類振分=DL$3, 1, 0))/SUMPRODUCT(生産額_中分類, IF(列分類振分=DL$3, 1, 0))</f>
        <v>#DIV/0!</v>
      </c>
      <c r="DM41" s="194" t="e">
        <f t="array" ref="DM41">SUMPRODUCT(計算_投入係数表_加工!$D178:$DS178, 生産額_中分類, IF(列分類振分=DM$3, 1, 0))/SUMPRODUCT(生産額_中分類, IF(列分類振分=DM$3, 1, 0))</f>
        <v>#DIV/0!</v>
      </c>
      <c r="DN41" s="194" t="e">
        <f t="array" ref="DN41">SUMPRODUCT(計算_投入係数表_加工!$D178:$DS178, 生産額_中分類, IF(列分類振分=DN$3, 1, 0))/SUMPRODUCT(生産額_中分類, IF(列分類振分=DN$3, 1, 0))</f>
        <v>#DIV/0!</v>
      </c>
      <c r="DO41" s="194" t="e">
        <f t="array" ref="DO41">SUMPRODUCT(計算_投入係数表_加工!$D178:$DS178, 生産額_中分類, IF(列分類振分=DO$3, 1, 0))/SUMPRODUCT(生産額_中分類, IF(列分類振分=DO$3, 1, 0))</f>
        <v>#DIV/0!</v>
      </c>
      <c r="DP41" s="194" t="e">
        <f t="array" ref="DP41">SUMPRODUCT(計算_投入係数表_加工!$D178:$DS178, 生産額_中分類, IF(列分類振分=DP$3, 1, 0))/SUMPRODUCT(生産額_中分類, IF(列分類振分=DP$3, 1, 0))</f>
        <v>#DIV/0!</v>
      </c>
      <c r="DQ41" s="194" t="e">
        <f t="array" ref="DQ41">SUMPRODUCT(計算_投入係数表_加工!$D178:$DS178, 生産額_中分類, IF(列分類振分=DQ$3, 1, 0))/SUMPRODUCT(生産額_中分類, IF(列分類振分=DQ$3, 1, 0))</f>
        <v>#DIV/0!</v>
      </c>
      <c r="DR41" s="194" t="e">
        <f t="array" ref="DR41">SUMPRODUCT(計算_投入係数表_加工!$D178:$DS178, 生産額_中分類, IF(列分類振分=DR$3, 1, 0))/SUMPRODUCT(生産額_中分類, IF(列分類振分=DR$3, 1, 0))</f>
        <v>#DIV/0!</v>
      </c>
      <c r="DS41" s="194" t="e">
        <f t="array" ref="DS41">SUMPRODUCT(計算_投入係数表_加工!$D178:$DS178, 生産額_中分類, IF(列分類振分=DS$3, 1, 0))/SUMPRODUCT(生産額_中分類, IF(列分類振分=DS$3, 1, 0))</f>
        <v>#DIV/0!</v>
      </c>
      <c r="DT41" s="23">
        <f>SUMIF(振分, $C41, 計算_投入係数表_加工!DT$4:DT$123)</f>
        <v>0</v>
      </c>
    </row>
    <row r="42" spans="2:124" x14ac:dyDescent="0.25">
      <c r="B42" s="53">
        <v>39</v>
      </c>
      <c r="C42" s="192" t="str">
        <v>-</v>
      </c>
      <c r="D42" s="193">
        <f t="array" ref="D42">SUMPRODUCT(計算_投入係数表_加工!$D179:$DS179, 生産額_中分類, IF(列分類振分=D$3, 1, 0))/SUMPRODUCT(生産額_中分類, IF(列分類振分=D$3, 1, 0))</f>
        <v>0</v>
      </c>
      <c r="E42" s="194">
        <f t="array" ref="E42">SUMPRODUCT(計算_投入係数表_加工!$D179:$DS179, 生産額_中分類, IF(列分類振分=E$3, 1, 0))/SUMPRODUCT(生産額_中分類, IF(列分類振分=E$3, 1, 0))</f>
        <v>0</v>
      </c>
      <c r="F42" s="194">
        <f t="array" ref="F42">SUMPRODUCT(計算_投入係数表_加工!$D179:$DS179, 生産額_中分類, IF(列分類振分=F$3, 1, 0))/SUMPRODUCT(生産額_中分類, IF(列分類振分=F$3, 1, 0))</f>
        <v>0</v>
      </c>
      <c r="G42" s="194">
        <f t="array" ref="G42">SUMPRODUCT(計算_投入係数表_加工!$D179:$DS179, 生産額_中分類, IF(列分類振分=G$3, 1, 0))/SUMPRODUCT(生産額_中分類, IF(列分類振分=G$3, 1, 0))</f>
        <v>0</v>
      </c>
      <c r="H42" s="194">
        <f t="array" ref="H42">SUMPRODUCT(計算_投入係数表_加工!$D179:$DS179, 生産額_中分類, IF(列分類振分=H$3, 1, 0))/SUMPRODUCT(生産額_中分類, IF(列分類振分=H$3, 1, 0))</f>
        <v>0</v>
      </c>
      <c r="I42" s="194">
        <f t="array" ref="I42">SUMPRODUCT(計算_投入係数表_加工!$D179:$DS179, 生産額_中分類, IF(列分類振分=I$3, 1, 0))/SUMPRODUCT(生産額_中分類, IF(列分類振分=I$3, 1, 0))</f>
        <v>0</v>
      </c>
      <c r="J42" s="194">
        <f t="array" ref="J42">SUMPRODUCT(計算_投入係数表_加工!$D179:$DS179, 生産額_中分類, IF(列分類振分=J$3, 1, 0))/SUMPRODUCT(生産額_中分類, IF(列分類振分=J$3, 1, 0))</f>
        <v>0</v>
      </c>
      <c r="K42" s="194">
        <f t="array" ref="K42">SUMPRODUCT(計算_投入係数表_加工!$D179:$DS179, 生産額_中分類, IF(列分類振分=K$3, 1, 0))/SUMPRODUCT(生産額_中分類, IF(列分類振分=K$3, 1, 0))</f>
        <v>0</v>
      </c>
      <c r="L42" s="194">
        <f t="array" ref="L42">SUMPRODUCT(計算_投入係数表_加工!$D179:$DS179, 生産額_中分類, IF(列分類振分=L$3, 1, 0))/SUMPRODUCT(生産額_中分類, IF(列分類振分=L$3, 1, 0))</f>
        <v>0</v>
      </c>
      <c r="M42" s="194">
        <f t="array" ref="M42">SUMPRODUCT(計算_投入係数表_加工!$D179:$DS179, 生産額_中分類, IF(列分類振分=M$3, 1, 0))/SUMPRODUCT(生産額_中分類, IF(列分類振分=M$3, 1, 0))</f>
        <v>0</v>
      </c>
      <c r="N42" s="194">
        <f t="array" ref="N42">SUMPRODUCT(計算_投入係数表_加工!$D179:$DS179, 生産額_中分類, IF(列分類振分=N$3, 1, 0))/SUMPRODUCT(生産額_中分類, IF(列分類振分=N$3, 1, 0))</f>
        <v>0</v>
      </c>
      <c r="O42" s="194">
        <f t="array" ref="O42">SUMPRODUCT(計算_投入係数表_加工!$D179:$DS179, 生産額_中分類, IF(列分類振分=O$3, 1, 0))/SUMPRODUCT(生産額_中分類, IF(列分類振分=O$3, 1, 0))</f>
        <v>0</v>
      </c>
      <c r="P42" s="194">
        <f t="array" ref="P42">SUMPRODUCT(計算_投入係数表_加工!$D179:$DS179, 生産額_中分類, IF(列分類振分=P$3, 1, 0))/SUMPRODUCT(生産額_中分類, IF(列分類振分=P$3, 1, 0))</f>
        <v>0</v>
      </c>
      <c r="Q42" s="194" t="e">
        <f t="array" ref="Q42">SUMPRODUCT(計算_投入係数表_加工!$D179:$DS179, 生産額_中分類, IF(列分類振分=Q$3, 1, 0))/SUMPRODUCT(生産額_中分類, IF(列分類振分=Q$3, 1, 0))</f>
        <v>#DIV/0!</v>
      </c>
      <c r="R42" s="194" t="e">
        <f t="array" ref="R42">SUMPRODUCT(計算_投入係数表_加工!$D179:$DS179, 生産額_中分類, IF(列分類振分=R$3, 1, 0))/SUMPRODUCT(生産額_中分類, IF(列分類振分=R$3, 1, 0))</f>
        <v>#DIV/0!</v>
      </c>
      <c r="S42" s="194" t="e">
        <f t="array" ref="S42">SUMPRODUCT(計算_投入係数表_加工!$D179:$DS179, 生産額_中分類, IF(列分類振分=S$3, 1, 0))/SUMPRODUCT(生産額_中分類, IF(列分類振分=S$3, 1, 0))</f>
        <v>#DIV/0!</v>
      </c>
      <c r="T42" s="194" t="e">
        <f t="array" ref="T42">SUMPRODUCT(計算_投入係数表_加工!$D179:$DS179, 生産額_中分類, IF(列分類振分=T$3, 1, 0))/SUMPRODUCT(生産額_中分類, IF(列分類振分=T$3, 1, 0))</f>
        <v>#DIV/0!</v>
      </c>
      <c r="U42" s="194" t="e">
        <f t="array" ref="U42">SUMPRODUCT(計算_投入係数表_加工!$D179:$DS179, 生産額_中分類, IF(列分類振分=U$3, 1, 0))/SUMPRODUCT(生産額_中分類, IF(列分類振分=U$3, 1, 0))</f>
        <v>#DIV/0!</v>
      </c>
      <c r="V42" s="194" t="e">
        <f t="array" ref="V42">SUMPRODUCT(計算_投入係数表_加工!$D179:$DS179, 生産額_中分類, IF(列分類振分=V$3, 1, 0))/SUMPRODUCT(生産額_中分類, IF(列分類振分=V$3, 1, 0))</f>
        <v>#DIV/0!</v>
      </c>
      <c r="W42" s="194" t="e">
        <f t="array" ref="W42">SUMPRODUCT(計算_投入係数表_加工!$D179:$DS179, 生産額_中分類, IF(列分類振分=W$3, 1, 0))/SUMPRODUCT(生産額_中分類, IF(列分類振分=W$3, 1, 0))</f>
        <v>#DIV/0!</v>
      </c>
      <c r="X42" s="194" t="e">
        <f t="array" ref="X42">SUMPRODUCT(計算_投入係数表_加工!$D179:$DS179, 生産額_中分類, IF(列分類振分=X$3, 1, 0))/SUMPRODUCT(生産額_中分類, IF(列分類振分=X$3, 1, 0))</f>
        <v>#DIV/0!</v>
      </c>
      <c r="Y42" s="194" t="e">
        <f t="array" ref="Y42">SUMPRODUCT(計算_投入係数表_加工!$D179:$DS179, 生産額_中分類, IF(列分類振分=Y$3, 1, 0))/SUMPRODUCT(生産額_中分類, IF(列分類振分=Y$3, 1, 0))</f>
        <v>#DIV/0!</v>
      </c>
      <c r="Z42" s="194" t="e">
        <f t="array" ref="Z42">SUMPRODUCT(計算_投入係数表_加工!$D179:$DS179, 生産額_中分類, IF(列分類振分=Z$3, 1, 0))/SUMPRODUCT(生産額_中分類, IF(列分類振分=Z$3, 1, 0))</f>
        <v>#DIV/0!</v>
      </c>
      <c r="AA42" s="194" t="e">
        <f t="array" ref="AA42">SUMPRODUCT(計算_投入係数表_加工!$D179:$DS179, 生産額_中分類, IF(列分類振分=AA$3, 1, 0))/SUMPRODUCT(生産額_中分類, IF(列分類振分=AA$3, 1, 0))</f>
        <v>#DIV/0!</v>
      </c>
      <c r="AB42" s="194" t="e">
        <f t="array" ref="AB42">SUMPRODUCT(計算_投入係数表_加工!$D179:$DS179, 生産額_中分類, IF(列分類振分=AB$3, 1, 0))/SUMPRODUCT(生産額_中分類, IF(列分類振分=AB$3, 1, 0))</f>
        <v>#DIV/0!</v>
      </c>
      <c r="AC42" s="194" t="e">
        <f t="array" ref="AC42">SUMPRODUCT(計算_投入係数表_加工!$D179:$DS179, 生産額_中分類, IF(列分類振分=AC$3, 1, 0))/SUMPRODUCT(生産額_中分類, IF(列分類振分=AC$3, 1, 0))</f>
        <v>#DIV/0!</v>
      </c>
      <c r="AD42" s="194" t="e">
        <f t="array" ref="AD42">SUMPRODUCT(計算_投入係数表_加工!$D179:$DS179, 生産額_中分類, IF(列分類振分=AD$3, 1, 0))/SUMPRODUCT(生産額_中分類, IF(列分類振分=AD$3, 1, 0))</f>
        <v>#DIV/0!</v>
      </c>
      <c r="AE42" s="194" t="e">
        <f t="array" ref="AE42">SUMPRODUCT(計算_投入係数表_加工!$D179:$DS179, 生産額_中分類, IF(列分類振分=AE$3, 1, 0))/SUMPRODUCT(生産額_中分類, IF(列分類振分=AE$3, 1, 0))</f>
        <v>#DIV/0!</v>
      </c>
      <c r="AF42" s="194" t="e">
        <f t="array" ref="AF42">SUMPRODUCT(計算_投入係数表_加工!$D179:$DS179, 生産額_中分類, IF(列分類振分=AF$3, 1, 0))/SUMPRODUCT(生産額_中分類, IF(列分類振分=AF$3, 1, 0))</f>
        <v>#DIV/0!</v>
      </c>
      <c r="AG42" s="194" t="e">
        <f t="array" ref="AG42">SUMPRODUCT(計算_投入係数表_加工!$D179:$DS179, 生産額_中分類, IF(列分類振分=AG$3, 1, 0))/SUMPRODUCT(生産額_中分類, IF(列分類振分=AG$3, 1, 0))</f>
        <v>#DIV/0!</v>
      </c>
      <c r="AH42" s="194" t="e">
        <f t="array" ref="AH42">SUMPRODUCT(計算_投入係数表_加工!$D179:$DS179, 生産額_中分類, IF(列分類振分=AH$3, 1, 0))/SUMPRODUCT(生産額_中分類, IF(列分類振分=AH$3, 1, 0))</f>
        <v>#DIV/0!</v>
      </c>
      <c r="AI42" s="194" t="e">
        <f t="array" ref="AI42">SUMPRODUCT(計算_投入係数表_加工!$D179:$DS179, 生産額_中分類, IF(列分類振分=AI$3, 1, 0))/SUMPRODUCT(生産額_中分類, IF(列分類振分=AI$3, 1, 0))</f>
        <v>#DIV/0!</v>
      </c>
      <c r="AJ42" s="194" t="e">
        <f t="array" ref="AJ42">SUMPRODUCT(計算_投入係数表_加工!$D179:$DS179, 生産額_中分類, IF(列分類振分=AJ$3, 1, 0))/SUMPRODUCT(生産額_中分類, IF(列分類振分=AJ$3, 1, 0))</f>
        <v>#DIV/0!</v>
      </c>
      <c r="AK42" s="194" t="e">
        <f t="array" ref="AK42">SUMPRODUCT(計算_投入係数表_加工!$D179:$DS179, 生産額_中分類, IF(列分類振分=AK$3, 1, 0))/SUMPRODUCT(生産額_中分類, IF(列分類振分=AK$3, 1, 0))</f>
        <v>#DIV/0!</v>
      </c>
      <c r="AL42" s="194" t="e">
        <f t="array" ref="AL42">SUMPRODUCT(計算_投入係数表_加工!$D179:$DS179, 生産額_中分類, IF(列分類振分=AL$3, 1, 0))/SUMPRODUCT(生産額_中分類, IF(列分類振分=AL$3, 1, 0))</f>
        <v>#DIV/0!</v>
      </c>
      <c r="AM42" s="194" t="e">
        <f t="array" ref="AM42">SUMPRODUCT(計算_投入係数表_加工!$D179:$DS179, 生産額_中分類, IF(列分類振分=AM$3, 1, 0))/SUMPRODUCT(生産額_中分類, IF(列分類振分=AM$3, 1, 0))</f>
        <v>#DIV/0!</v>
      </c>
      <c r="AN42" s="194" t="e">
        <f t="array" ref="AN42">SUMPRODUCT(計算_投入係数表_加工!$D179:$DS179, 生産額_中分類, IF(列分類振分=AN$3, 1, 0))/SUMPRODUCT(生産額_中分類, IF(列分類振分=AN$3, 1, 0))</f>
        <v>#DIV/0!</v>
      </c>
      <c r="AO42" s="194" t="e">
        <f t="array" ref="AO42">SUMPRODUCT(計算_投入係数表_加工!$D179:$DS179, 生産額_中分類, IF(列分類振分=AO$3, 1, 0))/SUMPRODUCT(生産額_中分類, IF(列分類振分=AO$3, 1, 0))</f>
        <v>#DIV/0!</v>
      </c>
      <c r="AP42" s="194" t="e">
        <f t="array" ref="AP42">SUMPRODUCT(計算_投入係数表_加工!$D179:$DS179, 生産額_中分類, IF(列分類振分=AP$3, 1, 0))/SUMPRODUCT(生産額_中分類, IF(列分類振分=AP$3, 1, 0))</f>
        <v>#DIV/0!</v>
      </c>
      <c r="AQ42" s="194" t="e">
        <f t="array" ref="AQ42">SUMPRODUCT(計算_投入係数表_加工!$D179:$DS179, 生産額_中分類, IF(列分類振分=AQ$3, 1, 0))/SUMPRODUCT(生産額_中分類, IF(列分類振分=AQ$3, 1, 0))</f>
        <v>#DIV/0!</v>
      </c>
      <c r="AR42" s="194" t="e">
        <f t="array" ref="AR42">SUMPRODUCT(計算_投入係数表_加工!$D179:$DS179, 生産額_中分類, IF(列分類振分=AR$3, 1, 0))/SUMPRODUCT(生産額_中分類, IF(列分類振分=AR$3, 1, 0))</f>
        <v>#DIV/0!</v>
      </c>
      <c r="AS42" s="194" t="e">
        <f t="array" ref="AS42">SUMPRODUCT(計算_投入係数表_加工!$D179:$DS179, 生産額_中分類, IF(列分類振分=AS$3, 1, 0))/SUMPRODUCT(生産額_中分類, IF(列分類振分=AS$3, 1, 0))</f>
        <v>#DIV/0!</v>
      </c>
      <c r="AT42" s="194" t="e">
        <f t="array" ref="AT42">SUMPRODUCT(計算_投入係数表_加工!$D179:$DS179, 生産額_中分類, IF(列分類振分=AT$3, 1, 0))/SUMPRODUCT(生産額_中分類, IF(列分類振分=AT$3, 1, 0))</f>
        <v>#DIV/0!</v>
      </c>
      <c r="AU42" s="194" t="e">
        <f t="array" ref="AU42">SUMPRODUCT(計算_投入係数表_加工!$D179:$DS179, 生産額_中分類, IF(列分類振分=AU$3, 1, 0))/SUMPRODUCT(生産額_中分類, IF(列分類振分=AU$3, 1, 0))</f>
        <v>#DIV/0!</v>
      </c>
      <c r="AV42" s="194" t="e">
        <f t="array" ref="AV42">SUMPRODUCT(計算_投入係数表_加工!$D179:$DS179, 生産額_中分類, IF(列分類振分=AV$3, 1, 0))/SUMPRODUCT(生産額_中分類, IF(列分類振分=AV$3, 1, 0))</f>
        <v>#DIV/0!</v>
      </c>
      <c r="AW42" s="194" t="e">
        <f t="array" ref="AW42">SUMPRODUCT(計算_投入係数表_加工!$D179:$DS179, 生産額_中分類, IF(列分類振分=AW$3, 1, 0))/SUMPRODUCT(生産額_中分類, IF(列分類振分=AW$3, 1, 0))</f>
        <v>#DIV/0!</v>
      </c>
      <c r="AX42" s="194" t="e">
        <f t="array" ref="AX42">SUMPRODUCT(計算_投入係数表_加工!$D179:$DS179, 生産額_中分類, IF(列分類振分=AX$3, 1, 0))/SUMPRODUCT(生産額_中分類, IF(列分類振分=AX$3, 1, 0))</f>
        <v>#DIV/0!</v>
      </c>
      <c r="AY42" s="194" t="e">
        <f t="array" ref="AY42">SUMPRODUCT(計算_投入係数表_加工!$D179:$DS179, 生産額_中分類, IF(列分類振分=AY$3, 1, 0))/SUMPRODUCT(生産額_中分類, IF(列分類振分=AY$3, 1, 0))</f>
        <v>#DIV/0!</v>
      </c>
      <c r="AZ42" s="194" t="e">
        <f t="array" ref="AZ42">SUMPRODUCT(計算_投入係数表_加工!$D179:$DS179, 生産額_中分類, IF(列分類振分=AZ$3, 1, 0))/SUMPRODUCT(生産額_中分類, IF(列分類振分=AZ$3, 1, 0))</f>
        <v>#DIV/0!</v>
      </c>
      <c r="BA42" s="194" t="e">
        <f t="array" ref="BA42">SUMPRODUCT(計算_投入係数表_加工!$D179:$DS179, 生産額_中分類, IF(列分類振分=BA$3, 1, 0))/SUMPRODUCT(生産額_中分類, IF(列分類振分=BA$3, 1, 0))</f>
        <v>#DIV/0!</v>
      </c>
      <c r="BB42" s="194" t="e">
        <f t="array" ref="BB42">SUMPRODUCT(計算_投入係数表_加工!$D179:$DS179, 生産額_中分類, IF(列分類振分=BB$3, 1, 0))/SUMPRODUCT(生産額_中分類, IF(列分類振分=BB$3, 1, 0))</f>
        <v>#DIV/0!</v>
      </c>
      <c r="BC42" s="194" t="e">
        <f t="array" ref="BC42">SUMPRODUCT(計算_投入係数表_加工!$D179:$DS179, 生産額_中分類, IF(列分類振分=BC$3, 1, 0))/SUMPRODUCT(生産額_中分類, IF(列分類振分=BC$3, 1, 0))</f>
        <v>#DIV/0!</v>
      </c>
      <c r="BD42" s="194" t="e">
        <f t="array" ref="BD42">SUMPRODUCT(計算_投入係数表_加工!$D179:$DS179, 生産額_中分類, IF(列分類振分=BD$3, 1, 0))/SUMPRODUCT(生産額_中分類, IF(列分類振分=BD$3, 1, 0))</f>
        <v>#DIV/0!</v>
      </c>
      <c r="BE42" s="194" t="e">
        <f t="array" ref="BE42">SUMPRODUCT(計算_投入係数表_加工!$D179:$DS179, 生産額_中分類, IF(列分類振分=BE$3, 1, 0))/SUMPRODUCT(生産額_中分類, IF(列分類振分=BE$3, 1, 0))</f>
        <v>#DIV/0!</v>
      </c>
      <c r="BF42" s="194" t="e">
        <f t="array" ref="BF42">SUMPRODUCT(計算_投入係数表_加工!$D179:$DS179, 生産額_中分類, IF(列分類振分=BF$3, 1, 0))/SUMPRODUCT(生産額_中分類, IF(列分類振分=BF$3, 1, 0))</f>
        <v>#DIV/0!</v>
      </c>
      <c r="BG42" s="194" t="e">
        <f t="array" ref="BG42">SUMPRODUCT(計算_投入係数表_加工!$D179:$DS179, 生産額_中分類, IF(列分類振分=BG$3, 1, 0))/SUMPRODUCT(生産額_中分類, IF(列分類振分=BG$3, 1, 0))</f>
        <v>#DIV/0!</v>
      </c>
      <c r="BH42" s="194" t="e">
        <f t="array" ref="BH42">SUMPRODUCT(計算_投入係数表_加工!$D179:$DS179, 生産額_中分類, IF(列分類振分=BH$3, 1, 0))/SUMPRODUCT(生産額_中分類, IF(列分類振分=BH$3, 1, 0))</f>
        <v>#DIV/0!</v>
      </c>
      <c r="BI42" s="194" t="e">
        <f t="array" ref="BI42">SUMPRODUCT(計算_投入係数表_加工!$D179:$DS179, 生産額_中分類, IF(列分類振分=BI$3, 1, 0))/SUMPRODUCT(生産額_中分類, IF(列分類振分=BI$3, 1, 0))</f>
        <v>#DIV/0!</v>
      </c>
      <c r="BJ42" s="194" t="e">
        <f t="array" ref="BJ42">SUMPRODUCT(計算_投入係数表_加工!$D179:$DS179, 生産額_中分類, IF(列分類振分=BJ$3, 1, 0))/SUMPRODUCT(生産額_中分類, IF(列分類振分=BJ$3, 1, 0))</f>
        <v>#DIV/0!</v>
      </c>
      <c r="BK42" s="194" t="e">
        <f t="array" ref="BK42">SUMPRODUCT(計算_投入係数表_加工!$D179:$DS179, 生産額_中分類, IF(列分類振分=BK$3, 1, 0))/SUMPRODUCT(生産額_中分類, IF(列分類振分=BK$3, 1, 0))</f>
        <v>#DIV/0!</v>
      </c>
      <c r="BL42" s="194" t="e">
        <f t="array" ref="BL42">SUMPRODUCT(計算_投入係数表_加工!$D179:$DS179, 生産額_中分類, IF(列分類振分=BL$3, 1, 0))/SUMPRODUCT(生産額_中分類, IF(列分類振分=BL$3, 1, 0))</f>
        <v>#DIV/0!</v>
      </c>
      <c r="BM42" s="194" t="e">
        <f t="array" ref="BM42">SUMPRODUCT(計算_投入係数表_加工!$D179:$DS179, 生産額_中分類, IF(列分類振分=BM$3, 1, 0))/SUMPRODUCT(生産額_中分類, IF(列分類振分=BM$3, 1, 0))</f>
        <v>#DIV/0!</v>
      </c>
      <c r="BN42" s="194" t="e">
        <f t="array" ref="BN42">SUMPRODUCT(計算_投入係数表_加工!$D179:$DS179, 生産額_中分類, IF(列分類振分=BN$3, 1, 0))/SUMPRODUCT(生産額_中分類, IF(列分類振分=BN$3, 1, 0))</f>
        <v>#DIV/0!</v>
      </c>
      <c r="BO42" s="194" t="e">
        <f t="array" ref="BO42">SUMPRODUCT(計算_投入係数表_加工!$D179:$DS179, 生産額_中分類, IF(列分類振分=BO$3, 1, 0))/SUMPRODUCT(生産額_中分類, IF(列分類振分=BO$3, 1, 0))</f>
        <v>#DIV/0!</v>
      </c>
      <c r="BP42" s="194" t="e">
        <f t="array" ref="BP42">SUMPRODUCT(計算_投入係数表_加工!$D179:$DS179, 生産額_中分類, IF(列分類振分=BP$3, 1, 0))/SUMPRODUCT(生産額_中分類, IF(列分類振分=BP$3, 1, 0))</f>
        <v>#DIV/0!</v>
      </c>
      <c r="BQ42" s="194" t="e">
        <f t="array" ref="BQ42">SUMPRODUCT(計算_投入係数表_加工!$D179:$DS179, 生産額_中分類, IF(列分類振分=BQ$3, 1, 0))/SUMPRODUCT(生産額_中分類, IF(列分類振分=BQ$3, 1, 0))</f>
        <v>#DIV/0!</v>
      </c>
      <c r="BR42" s="194" t="e">
        <f t="array" ref="BR42">SUMPRODUCT(計算_投入係数表_加工!$D179:$DS179, 生産額_中分類, IF(列分類振分=BR$3, 1, 0))/SUMPRODUCT(生産額_中分類, IF(列分類振分=BR$3, 1, 0))</f>
        <v>#DIV/0!</v>
      </c>
      <c r="BS42" s="194" t="e">
        <f t="array" ref="BS42">SUMPRODUCT(計算_投入係数表_加工!$D179:$DS179, 生産額_中分類, IF(列分類振分=BS$3, 1, 0))/SUMPRODUCT(生産額_中分類, IF(列分類振分=BS$3, 1, 0))</f>
        <v>#DIV/0!</v>
      </c>
      <c r="BT42" s="194" t="e">
        <f t="array" ref="BT42">SUMPRODUCT(計算_投入係数表_加工!$D179:$DS179, 生産額_中分類, IF(列分類振分=BT$3, 1, 0))/SUMPRODUCT(生産額_中分類, IF(列分類振分=BT$3, 1, 0))</f>
        <v>#DIV/0!</v>
      </c>
      <c r="BU42" s="194" t="e">
        <f t="array" ref="BU42">SUMPRODUCT(計算_投入係数表_加工!$D179:$DS179, 生産額_中分類, IF(列分類振分=BU$3, 1, 0))/SUMPRODUCT(生産額_中分類, IF(列分類振分=BU$3, 1, 0))</f>
        <v>#DIV/0!</v>
      </c>
      <c r="BV42" s="194" t="e">
        <f t="array" ref="BV42">SUMPRODUCT(計算_投入係数表_加工!$D179:$DS179, 生産額_中分類, IF(列分類振分=BV$3, 1, 0))/SUMPRODUCT(生産額_中分類, IF(列分類振分=BV$3, 1, 0))</f>
        <v>#DIV/0!</v>
      </c>
      <c r="BW42" s="194" t="e">
        <f t="array" ref="BW42">SUMPRODUCT(計算_投入係数表_加工!$D179:$DS179, 生産額_中分類, IF(列分類振分=BW$3, 1, 0))/SUMPRODUCT(生産額_中分類, IF(列分類振分=BW$3, 1, 0))</f>
        <v>#DIV/0!</v>
      </c>
      <c r="BX42" s="194" t="e">
        <f t="array" ref="BX42">SUMPRODUCT(計算_投入係数表_加工!$D179:$DS179, 生産額_中分類, IF(列分類振分=BX$3, 1, 0))/SUMPRODUCT(生産額_中分類, IF(列分類振分=BX$3, 1, 0))</f>
        <v>#DIV/0!</v>
      </c>
      <c r="BY42" s="194" t="e">
        <f t="array" ref="BY42">SUMPRODUCT(計算_投入係数表_加工!$D179:$DS179, 生産額_中分類, IF(列分類振分=BY$3, 1, 0))/SUMPRODUCT(生産額_中分類, IF(列分類振分=BY$3, 1, 0))</f>
        <v>#DIV/0!</v>
      </c>
      <c r="BZ42" s="194" t="e">
        <f t="array" ref="BZ42">SUMPRODUCT(計算_投入係数表_加工!$D179:$DS179, 生産額_中分類, IF(列分類振分=BZ$3, 1, 0))/SUMPRODUCT(生産額_中分類, IF(列分類振分=BZ$3, 1, 0))</f>
        <v>#DIV/0!</v>
      </c>
      <c r="CA42" s="194" t="e">
        <f t="array" ref="CA42">SUMPRODUCT(計算_投入係数表_加工!$D179:$DS179, 生産額_中分類, IF(列分類振分=CA$3, 1, 0))/SUMPRODUCT(生産額_中分類, IF(列分類振分=CA$3, 1, 0))</f>
        <v>#DIV/0!</v>
      </c>
      <c r="CB42" s="194" t="e">
        <f t="array" ref="CB42">SUMPRODUCT(計算_投入係数表_加工!$D179:$DS179, 生産額_中分類, IF(列分類振分=CB$3, 1, 0))/SUMPRODUCT(生産額_中分類, IF(列分類振分=CB$3, 1, 0))</f>
        <v>#DIV/0!</v>
      </c>
      <c r="CC42" s="194" t="e">
        <f t="array" ref="CC42">SUMPRODUCT(計算_投入係数表_加工!$D179:$DS179, 生産額_中分類, IF(列分類振分=CC$3, 1, 0))/SUMPRODUCT(生産額_中分類, IF(列分類振分=CC$3, 1, 0))</f>
        <v>#DIV/0!</v>
      </c>
      <c r="CD42" s="194" t="e">
        <f t="array" ref="CD42">SUMPRODUCT(計算_投入係数表_加工!$D179:$DS179, 生産額_中分類, IF(列分類振分=CD$3, 1, 0))/SUMPRODUCT(生産額_中分類, IF(列分類振分=CD$3, 1, 0))</f>
        <v>#DIV/0!</v>
      </c>
      <c r="CE42" s="194" t="e">
        <f t="array" ref="CE42">SUMPRODUCT(計算_投入係数表_加工!$D179:$DS179, 生産額_中分類, IF(列分類振分=CE$3, 1, 0))/SUMPRODUCT(生産額_中分類, IF(列分類振分=CE$3, 1, 0))</f>
        <v>#DIV/0!</v>
      </c>
      <c r="CF42" s="194" t="e">
        <f t="array" ref="CF42">SUMPRODUCT(計算_投入係数表_加工!$D179:$DS179, 生産額_中分類, IF(列分類振分=CF$3, 1, 0))/SUMPRODUCT(生産額_中分類, IF(列分類振分=CF$3, 1, 0))</f>
        <v>#DIV/0!</v>
      </c>
      <c r="CG42" s="194" t="e">
        <f t="array" ref="CG42">SUMPRODUCT(計算_投入係数表_加工!$D179:$DS179, 生産額_中分類, IF(列分類振分=CG$3, 1, 0))/SUMPRODUCT(生産額_中分類, IF(列分類振分=CG$3, 1, 0))</f>
        <v>#DIV/0!</v>
      </c>
      <c r="CH42" s="194" t="e">
        <f t="array" ref="CH42">SUMPRODUCT(計算_投入係数表_加工!$D179:$DS179, 生産額_中分類, IF(列分類振分=CH$3, 1, 0))/SUMPRODUCT(生産額_中分類, IF(列分類振分=CH$3, 1, 0))</f>
        <v>#DIV/0!</v>
      </c>
      <c r="CI42" s="194" t="e">
        <f t="array" ref="CI42">SUMPRODUCT(計算_投入係数表_加工!$D179:$DS179, 生産額_中分類, IF(列分類振分=CI$3, 1, 0))/SUMPRODUCT(生産額_中分類, IF(列分類振分=CI$3, 1, 0))</f>
        <v>#DIV/0!</v>
      </c>
      <c r="CJ42" s="194" t="e">
        <f t="array" ref="CJ42">SUMPRODUCT(計算_投入係数表_加工!$D179:$DS179, 生産額_中分類, IF(列分類振分=CJ$3, 1, 0))/SUMPRODUCT(生産額_中分類, IF(列分類振分=CJ$3, 1, 0))</f>
        <v>#DIV/0!</v>
      </c>
      <c r="CK42" s="194" t="e">
        <f t="array" ref="CK42">SUMPRODUCT(計算_投入係数表_加工!$D179:$DS179, 生産額_中分類, IF(列分類振分=CK$3, 1, 0))/SUMPRODUCT(生産額_中分類, IF(列分類振分=CK$3, 1, 0))</f>
        <v>#DIV/0!</v>
      </c>
      <c r="CL42" s="194" t="e">
        <f t="array" ref="CL42">SUMPRODUCT(計算_投入係数表_加工!$D179:$DS179, 生産額_中分類, IF(列分類振分=CL$3, 1, 0))/SUMPRODUCT(生産額_中分類, IF(列分類振分=CL$3, 1, 0))</f>
        <v>#DIV/0!</v>
      </c>
      <c r="CM42" s="194" t="e">
        <f t="array" ref="CM42">SUMPRODUCT(計算_投入係数表_加工!$D179:$DS179, 生産額_中分類, IF(列分類振分=CM$3, 1, 0))/SUMPRODUCT(生産額_中分類, IF(列分類振分=CM$3, 1, 0))</f>
        <v>#DIV/0!</v>
      </c>
      <c r="CN42" s="194" t="e">
        <f t="array" ref="CN42">SUMPRODUCT(計算_投入係数表_加工!$D179:$DS179, 生産額_中分類, IF(列分類振分=CN$3, 1, 0))/SUMPRODUCT(生産額_中分類, IF(列分類振分=CN$3, 1, 0))</f>
        <v>#DIV/0!</v>
      </c>
      <c r="CO42" s="194" t="e">
        <f t="array" ref="CO42">SUMPRODUCT(計算_投入係数表_加工!$D179:$DS179, 生産額_中分類, IF(列分類振分=CO$3, 1, 0))/SUMPRODUCT(生産額_中分類, IF(列分類振分=CO$3, 1, 0))</f>
        <v>#DIV/0!</v>
      </c>
      <c r="CP42" s="194" t="e">
        <f t="array" ref="CP42">SUMPRODUCT(計算_投入係数表_加工!$D179:$DS179, 生産額_中分類, IF(列分類振分=CP$3, 1, 0))/SUMPRODUCT(生産額_中分類, IF(列分類振分=CP$3, 1, 0))</f>
        <v>#DIV/0!</v>
      </c>
      <c r="CQ42" s="194" t="e">
        <f t="array" ref="CQ42">SUMPRODUCT(計算_投入係数表_加工!$D179:$DS179, 生産額_中分類, IF(列分類振分=CQ$3, 1, 0))/SUMPRODUCT(生産額_中分類, IF(列分類振分=CQ$3, 1, 0))</f>
        <v>#DIV/0!</v>
      </c>
      <c r="CR42" s="194" t="e">
        <f t="array" ref="CR42">SUMPRODUCT(計算_投入係数表_加工!$D179:$DS179, 生産額_中分類, IF(列分類振分=CR$3, 1, 0))/SUMPRODUCT(生産額_中分類, IF(列分類振分=CR$3, 1, 0))</f>
        <v>#DIV/0!</v>
      </c>
      <c r="CS42" s="194" t="e">
        <f t="array" ref="CS42">SUMPRODUCT(計算_投入係数表_加工!$D179:$DS179, 生産額_中分類, IF(列分類振分=CS$3, 1, 0))/SUMPRODUCT(生産額_中分類, IF(列分類振分=CS$3, 1, 0))</f>
        <v>#DIV/0!</v>
      </c>
      <c r="CT42" s="194" t="e">
        <f t="array" ref="CT42">SUMPRODUCT(計算_投入係数表_加工!$D179:$DS179, 生産額_中分類, IF(列分類振分=CT$3, 1, 0))/SUMPRODUCT(生産額_中分類, IF(列分類振分=CT$3, 1, 0))</f>
        <v>#DIV/0!</v>
      </c>
      <c r="CU42" s="194" t="e">
        <f t="array" ref="CU42">SUMPRODUCT(計算_投入係数表_加工!$D179:$DS179, 生産額_中分類, IF(列分類振分=CU$3, 1, 0))/SUMPRODUCT(生産額_中分類, IF(列分類振分=CU$3, 1, 0))</f>
        <v>#DIV/0!</v>
      </c>
      <c r="CV42" s="194" t="e">
        <f t="array" ref="CV42">SUMPRODUCT(計算_投入係数表_加工!$D179:$DS179, 生産額_中分類, IF(列分類振分=CV$3, 1, 0))/SUMPRODUCT(生産額_中分類, IF(列分類振分=CV$3, 1, 0))</f>
        <v>#DIV/0!</v>
      </c>
      <c r="CW42" s="194" t="e">
        <f t="array" ref="CW42">SUMPRODUCT(計算_投入係数表_加工!$D179:$DS179, 生産額_中分類, IF(列分類振分=CW$3, 1, 0))/SUMPRODUCT(生産額_中分類, IF(列分類振分=CW$3, 1, 0))</f>
        <v>#DIV/0!</v>
      </c>
      <c r="CX42" s="194" t="e">
        <f t="array" ref="CX42">SUMPRODUCT(計算_投入係数表_加工!$D179:$DS179, 生産額_中分類, IF(列分類振分=CX$3, 1, 0))/SUMPRODUCT(生産額_中分類, IF(列分類振分=CX$3, 1, 0))</f>
        <v>#DIV/0!</v>
      </c>
      <c r="CY42" s="194" t="e">
        <f t="array" ref="CY42">SUMPRODUCT(計算_投入係数表_加工!$D179:$DS179, 生産額_中分類, IF(列分類振分=CY$3, 1, 0))/SUMPRODUCT(生産額_中分類, IF(列分類振分=CY$3, 1, 0))</f>
        <v>#DIV/0!</v>
      </c>
      <c r="CZ42" s="194" t="e">
        <f t="array" ref="CZ42">SUMPRODUCT(計算_投入係数表_加工!$D179:$DS179, 生産額_中分類, IF(列分類振分=CZ$3, 1, 0))/SUMPRODUCT(生産額_中分類, IF(列分類振分=CZ$3, 1, 0))</f>
        <v>#DIV/0!</v>
      </c>
      <c r="DA42" s="194" t="e">
        <f t="array" ref="DA42">SUMPRODUCT(計算_投入係数表_加工!$D179:$DS179, 生産額_中分類, IF(列分類振分=DA$3, 1, 0))/SUMPRODUCT(生産額_中分類, IF(列分類振分=DA$3, 1, 0))</f>
        <v>#DIV/0!</v>
      </c>
      <c r="DB42" s="194" t="e">
        <f t="array" ref="DB42">SUMPRODUCT(計算_投入係数表_加工!$D179:$DS179, 生産額_中分類, IF(列分類振分=DB$3, 1, 0))/SUMPRODUCT(生産額_中分類, IF(列分類振分=DB$3, 1, 0))</f>
        <v>#DIV/0!</v>
      </c>
      <c r="DC42" s="194" t="e">
        <f t="array" ref="DC42">SUMPRODUCT(計算_投入係数表_加工!$D179:$DS179, 生産額_中分類, IF(列分類振分=DC$3, 1, 0))/SUMPRODUCT(生産額_中分類, IF(列分類振分=DC$3, 1, 0))</f>
        <v>#DIV/0!</v>
      </c>
      <c r="DD42" s="194" t="e">
        <f t="array" ref="DD42">SUMPRODUCT(計算_投入係数表_加工!$D179:$DS179, 生産額_中分類, IF(列分類振分=DD$3, 1, 0))/SUMPRODUCT(生産額_中分類, IF(列分類振分=DD$3, 1, 0))</f>
        <v>#DIV/0!</v>
      </c>
      <c r="DE42" s="194" t="e">
        <f t="array" ref="DE42">SUMPRODUCT(計算_投入係数表_加工!$D179:$DS179, 生産額_中分類, IF(列分類振分=DE$3, 1, 0))/SUMPRODUCT(生産額_中分類, IF(列分類振分=DE$3, 1, 0))</f>
        <v>#DIV/0!</v>
      </c>
      <c r="DF42" s="194" t="e">
        <f t="array" ref="DF42">SUMPRODUCT(計算_投入係数表_加工!$D179:$DS179, 生産額_中分類, IF(列分類振分=DF$3, 1, 0))/SUMPRODUCT(生産額_中分類, IF(列分類振分=DF$3, 1, 0))</f>
        <v>#DIV/0!</v>
      </c>
      <c r="DG42" s="194" t="e">
        <f t="array" ref="DG42">SUMPRODUCT(計算_投入係数表_加工!$D179:$DS179, 生産額_中分類, IF(列分類振分=DG$3, 1, 0))/SUMPRODUCT(生産額_中分類, IF(列分類振分=DG$3, 1, 0))</f>
        <v>#DIV/0!</v>
      </c>
      <c r="DH42" s="194" t="e">
        <f t="array" ref="DH42">SUMPRODUCT(計算_投入係数表_加工!$D179:$DS179, 生産額_中分類, IF(列分類振分=DH$3, 1, 0))/SUMPRODUCT(生産額_中分類, IF(列分類振分=DH$3, 1, 0))</f>
        <v>#DIV/0!</v>
      </c>
      <c r="DI42" s="194" t="e">
        <f t="array" ref="DI42">SUMPRODUCT(計算_投入係数表_加工!$D179:$DS179, 生産額_中分類, IF(列分類振分=DI$3, 1, 0))/SUMPRODUCT(生産額_中分類, IF(列分類振分=DI$3, 1, 0))</f>
        <v>#DIV/0!</v>
      </c>
      <c r="DJ42" s="194" t="e">
        <f t="array" ref="DJ42">SUMPRODUCT(計算_投入係数表_加工!$D179:$DS179, 生産額_中分類, IF(列分類振分=DJ$3, 1, 0))/SUMPRODUCT(生産額_中分類, IF(列分類振分=DJ$3, 1, 0))</f>
        <v>#DIV/0!</v>
      </c>
      <c r="DK42" s="194" t="e">
        <f t="array" ref="DK42">SUMPRODUCT(計算_投入係数表_加工!$D179:$DS179, 生産額_中分類, IF(列分類振分=DK$3, 1, 0))/SUMPRODUCT(生産額_中分類, IF(列分類振分=DK$3, 1, 0))</f>
        <v>#DIV/0!</v>
      </c>
      <c r="DL42" s="194" t="e">
        <f t="array" ref="DL42">SUMPRODUCT(計算_投入係数表_加工!$D179:$DS179, 生産額_中分類, IF(列分類振分=DL$3, 1, 0))/SUMPRODUCT(生産額_中分類, IF(列分類振分=DL$3, 1, 0))</f>
        <v>#DIV/0!</v>
      </c>
      <c r="DM42" s="194" t="e">
        <f t="array" ref="DM42">SUMPRODUCT(計算_投入係数表_加工!$D179:$DS179, 生産額_中分類, IF(列分類振分=DM$3, 1, 0))/SUMPRODUCT(生産額_中分類, IF(列分類振分=DM$3, 1, 0))</f>
        <v>#DIV/0!</v>
      </c>
      <c r="DN42" s="194" t="e">
        <f t="array" ref="DN42">SUMPRODUCT(計算_投入係数表_加工!$D179:$DS179, 生産額_中分類, IF(列分類振分=DN$3, 1, 0))/SUMPRODUCT(生産額_中分類, IF(列分類振分=DN$3, 1, 0))</f>
        <v>#DIV/0!</v>
      </c>
      <c r="DO42" s="194" t="e">
        <f t="array" ref="DO42">SUMPRODUCT(計算_投入係数表_加工!$D179:$DS179, 生産額_中分類, IF(列分類振分=DO$3, 1, 0))/SUMPRODUCT(生産額_中分類, IF(列分類振分=DO$3, 1, 0))</f>
        <v>#DIV/0!</v>
      </c>
      <c r="DP42" s="194" t="e">
        <f t="array" ref="DP42">SUMPRODUCT(計算_投入係数表_加工!$D179:$DS179, 生産額_中分類, IF(列分類振分=DP$3, 1, 0))/SUMPRODUCT(生産額_中分類, IF(列分類振分=DP$3, 1, 0))</f>
        <v>#DIV/0!</v>
      </c>
      <c r="DQ42" s="194" t="e">
        <f t="array" ref="DQ42">SUMPRODUCT(計算_投入係数表_加工!$D179:$DS179, 生産額_中分類, IF(列分類振分=DQ$3, 1, 0))/SUMPRODUCT(生産額_中分類, IF(列分類振分=DQ$3, 1, 0))</f>
        <v>#DIV/0!</v>
      </c>
      <c r="DR42" s="194" t="e">
        <f t="array" ref="DR42">SUMPRODUCT(計算_投入係数表_加工!$D179:$DS179, 生産額_中分類, IF(列分類振分=DR$3, 1, 0))/SUMPRODUCT(生産額_中分類, IF(列分類振分=DR$3, 1, 0))</f>
        <v>#DIV/0!</v>
      </c>
      <c r="DS42" s="194" t="e">
        <f t="array" ref="DS42">SUMPRODUCT(計算_投入係数表_加工!$D179:$DS179, 生産額_中分類, IF(列分類振分=DS$3, 1, 0))/SUMPRODUCT(生産額_中分類, IF(列分類振分=DS$3, 1, 0))</f>
        <v>#DIV/0!</v>
      </c>
      <c r="DT42" s="23">
        <f>SUMIF(振分, $C42, 計算_投入係数表_加工!DT$4:DT$123)</f>
        <v>0</v>
      </c>
    </row>
    <row r="43" spans="2:124" x14ac:dyDescent="0.25">
      <c r="B43" s="53">
        <v>40</v>
      </c>
      <c r="C43" s="198" t="str">
        <v>-</v>
      </c>
      <c r="D43" s="199">
        <f t="array" ref="D43">SUMPRODUCT(計算_投入係数表_加工!$D180:$DS180, 生産額_中分類, IF(列分類振分=D$3, 1, 0))/SUMPRODUCT(生産額_中分類, IF(列分類振分=D$3, 1, 0))</f>
        <v>0</v>
      </c>
      <c r="E43" s="200">
        <f t="array" ref="E43">SUMPRODUCT(計算_投入係数表_加工!$D180:$DS180, 生産額_中分類, IF(列分類振分=E$3, 1, 0))/SUMPRODUCT(生産額_中分類, IF(列分類振分=E$3, 1, 0))</f>
        <v>0</v>
      </c>
      <c r="F43" s="200">
        <f t="array" ref="F43">SUMPRODUCT(計算_投入係数表_加工!$D180:$DS180, 生産額_中分類, IF(列分類振分=F$3, 1, 0))/SUMPRODUCT(生産額_中分類, IF(列分類振分=F$3, 1, 0))</f>
        <v>0</v>
      </c>
      <c r="G43" s="200">
        <f t="array" ref="G43">SUMPRODUCT(計算_投入係数表_加工!$D180:$DS180, 生産額_中分類, IF(列分類振分=G$3, 1, 0))/SUMPRODUCT(生産額_中分類, IF(列分類振分=G$3, 1, 0))</f>
        <v>0</v>
      </c>
      <c r="H43" s="200">
        <f t="array" ref="H43">SUMPRODUCT(計算_投入係数表_加工!$D180:$DS180, 生産額_中分類, IF(列分類振分=H$3, 1, 0))/SUMPRODUCT(生産額_中分類, IF(列分類振分=H$3, 1, 0))</f>
        <v>0</v>
      </c>
      <c r="I43" s="200">
        <f t="array" ref="I43">SUMPRODUCT(計算_投入係数表_加工!$D180:$DS180, 生産額_中分類, IF(列分類振分=I$3, 1, 0))/SUMPRODUCT(生産額_中分類, IF(列分類振分=I$3, 1, 0))</f>
        <v>0</v>
      </c>
      <c r="J43" s="200">
        <f t="array" ref="J43">SUMPRODUCT(計算_投入係数表_加工!$D180:$DS180, 生産額_中分類, IF(列分類振分=J$3, 1, 0))/SUMPRODUCT(生産額_中分類, IF(列分類振分=J$3, 1, 0))</f>
        <v>0</v>
      </c>
      <c r="K43" s="200">
        <f t="array" ref="K43">SUMPRODUCT(計算_投入係数表_加工!$D180:$DS180, 生産額_中分類, IF(列分類振分=K$3, 1, 0))/SUMPRODUCT(生産額_中分類, IF(列分類振分=K$3, 1, 0))</f>
        <v>0</v>
      </c>
      <c r="L43" s="200">
        <f t="array" ref="L43">SUMPRODUCT(計算_投入係数表_加工!$D180:$DS180, 生産額_中分類, IF(列分類振分=L$3, 1, 0))/SUMPRODUCT(生産額_中分類, IF(列分類振分=L$3, 1, 0))</f>
        <v>0</v>
      </c>
      <c r="M43" s="200">
        <f t="array" ref="M43">SUMPRODUCT(計算_投入係数表_加工!$D180:$DS180, 生産額_中分類, IF(列分類振分=M$3, 1, 0))/SUMPRODUCT(生産額_中分類, IF(列分類振分=M$3, 1, 0))</f>
        <v>0</v>
      </c>
      <c r="N43" s="200">
        <f t="array" ref="N43">SUMPRODUCT(計算_投入係数表_加工!$D180:$DS180, 生産額_中分類, IF(列分類振分=N$3, 1, 0))/SUMPRODUCT(生産額_中分類, IF(列分類振分=N$3, 1, 0))</f>
        <v>0</v>
      </c>
      <c r="O43" s="200">
        <f t="array" ref="O43">SUMPRODUCT(計算_投入係数表_加工!$D180:$DS180, 生産額_中分類, IF(列分類振分=O$3, 1, 0))/SUMPRODUCT(生産額_中分類, IF(列分類振分=O$3, 1, 0))</f>
        <v>0</v>
      </c>
      <c r="P43" s="200">
        <f t="array" ref="P43">SUMPRODUCT(計算_投入係数表_加工!$D180:$DS180, 生産額_中分類, IF(列分類振分=P$3, 1, 0))/SUMPRODUCT(生産額_中分類, IF(列分類振分=P$3, 1, 0))</f>
        <v>0</v>
      </c>
      <c r="Q43" s="200" t="e">
        <f t="array" ref="Q43">SUMPRODUCT(計算_投入係数表_加工!$D180:$DS180, 生産額_中分類, IF(列分類振分=Q$3, 1, 0))/SUMPRODUCT(生産額_中分類, IF(列分類振分=Q$3, 1, 0))</f>
        <v>#DIV/0!</v>
      </c>
      <c r="R43" s="200" t="e">
        <f t="array" ref="R43">SUMPRODUCT(計算_投入係数表_加工!$D180:$DS180, 生産額_中分類, IF(列分類振分=R$3, 1, 0))/SUMPRODUCT(生産額_中分類, IF(列分類振分=R$3, 1, 0))</f>
        <v>#DIV/0!</v>
      </c>
      <c r="S43" s="200" t="e">
        <f t="array" ref="S43">SUMPRODUCT(計算_投入係数表_加工!$D180:$DS180, 生産額_中分類, IF(列分類振分=S$3, 1, 0))/SUMPRODUCT(生産額_中分類, IF(列分類振分=S$3, 1, 0))</f>
        <v>#DIV/0!</v>
      </c>
      <c r="T43" s="200" t="e">
        <f t="array" ref="T43">SUMPRODUCT(計算_投入係数表_加工!$D180:$DS180, 生産額_中分類, IF(列分類振分=T$3, 1, 0))/SUMPRODUCT(生産額_中分類, IF(列分類振分=T$3, 1, 0))</f>
        <v>#DIV/0!</v>
      </c>
      <c r="U43" s="200" t="e">
        <f t="array" ref="U43">SUMPRODUCT(計算_投入係数表_加工!$D180:$DS180, 生産額_中分類, IF(列分類振分=U$3, 1, 0))/SUMPRODUCT(生産額_中分類, IF(列分類振分=U$3, 1, 0))</f>
        <v>#DIV/0!</v>
      </c>
      <c r="V43" s="200" t="e">
        <f t="array" ref="V43">SUMPRODUCT(計算_投入係数表_加工!$D180:$DS180, 生産額_中分類, IF(列分類振分=V$3, 1, 0))/SUMPRODUCT(生産額_中分類, IF(列分類振分=V$3, 1, 0))</f>
        <v>#DIV/0!</v>
      </c>
      <c r="W43" s="200" t="e">
        <f t="array" ref="W43">SUMPRODUCT(計算_投入係数表_加工!$D180:$DS180, 生産額_中分類, IF(列分類振分=W$3, 1, 0))/SUMPRODUCT(生産額_中分類, IF(列分類振分=W$3, 1, 0))</f>
        <v>#DIV/0!</v>
      </c>
      <c r="X43" s="200" t="e">
        <f t="array" ref="X43">SUMPRODUCT(計算_投入係数表_加工!$D180:$DS180, 生産額_中分類, IF(列分類振分=X$3, 1, 0))/SUMPRODUCT(生産額_中分類, IF(列分類振分=X$3, 1, 0))</f>
        <v>#DIV/0!</v>
      </c>
      <c r="Y43" s="200" t="e">
        <f t="array" ref="Y43">SUMPRODUCT(計算_投入係数表_加工!$D180:$DS180, 生産額_中分類, IF(列分類振分=Y$3, 1, 0))/SUMPRODUCT(生産額_中分類, IF(列分類振分=Y$3, 1, 0))</f>
        <v>#DIV/0!</v>
      </c>
      <c r="Z43" s="200" t="e">
        <f t="array" ref="Z43">SUMPRODUCT(計算_投入係数表_加工!$D180:$DS180, 生産額_中分類, IF(列分類振分=Z$3, 1, 0))/SUMPRODUCT(生産額_中分類, IF(列分類振分=Z$3, 1, 0))</f>
        <v>#DIV/0!</v>
      </c>
      <c r="AA43" s="200" t="e">
        <f t="array" ref="AA43">SUMPRODUCT(計算_投入係数表_加工!$D180:$DS180, 生産額_中分類, IF(列分類振分=AA$3, 1, 0))/SUMPRODUCT(生産額_中分類, IF(列分類振分=AA$3, 1, 0))</f>
        <v>#DIV/0!</v>
      </c>
      <c r="AB43" s="200" t="e">
        <f t="array" ref="AB43">SUMPRODUCT(計算_投入係数表_加工!$D180:$DS180, 生産額_中分類, IF(列分類振分=AB$3, 1, 0))/SUMPRODUCT(生産額_中分類, IF(列分類振分=AB$3, 1, 0))</f>
        <v>#DIV/0!</v>
      </c>
      <c r="AC43" s="200" t="e">
        <f t="array" ref="AC43">SUMPRODUCT(計算_投入係数表_加工!$D180:$DS180, 生産額_中分類, IF(列分類振分=AC$3, 1, 0))/SUMPRODUCT(生産額_中分類, IF(列分類振分=AC$3, 1, 0))</f>
        <v>#DIV/0!</v>
      </c>
      <c r="AD43" s="200" t="e">
        <f t="array" ref="AD43">SUMPRODUCT(計算_投入係数表_加工!$D180:$DS180, 生産額_中分類, IF(列分類振分=AD$3, 1, 0))/SUMPRODUCT(生産額_中分類, IF(列分類振分=AD$3, 1, 0))</f>
        <v>#DIV/0!</v>
      </c>
      <c r="AE43" s="200" t="e">
        <f t="array" ref="AE43">SUMPRODUCT(計算_投入係数表_加工!$D180:$DS180, 生産額_中分類, IF(列分類振分=AE$3, 1, 0))/SUMPRODUCT(生産額_中分類, IF(列分類振分=AE$3, 1, 0))</f>
        <v>#DIV/0!</v>
      </c>
      <c r="AF43" s="200" t="e">
        <f t="array" ref="AF43">SUMPRODUCT(計算_投入係数表_加工!$D180:$DS180, 生産額_中分類, IF(列分類振分=AF$3, 1, 0))/SUMPRODUCT(生産額_中分類, IF(列分類振分=AF$3, 1, 0))</f>
        <v>#DIV/0!</v>
      </c>
      <c r="AG43" s="200" t="e">
        <f t="array" ref="AG43">SUMPRODUCT(計算_投入係数表_加工!$D180:$DS180, 生産額_中分類, IF(列分類振分=AG$3, 1, 0))/SUMPRODUCT(生産額_中分類, IF(列分類振分=AG$3, 1, 0))</f>
        <v>#DIV/0!</v>
      </c>
      <c r="AH43" s="200" t="e">
        <f t="array" ref="AH43">SUMPRODUCT(計算_投入係数表_加工!$D180:$DS180, 生産額_中分類, IF(列分類振分=AH$3, 1, 0))/SUMPRODUCT(生産額_中分類, IF(列分類振分=AH$3, 1, 0))</f>
        <v>#DIV/0!</v>
      </c>
      <c r="AI43" s="200" t="e">
        <f t="array" ref="AI43">SUMPRODUCT(計算_投入係数表_加工!$D180:$DS180, 生産額_中分類, IF(列分類振分=AI$3, 1, 0))/SUMPRODUCT(生産額_中分類, IF(列分類振分=AI$3, 1, 0))</f>
        <v>#DIV/0!</v>
      </c>
      <c r="AJ43" s="200" t="e">
        <f t="array" ref="AJ43">SUMPRODUCT(計算_投入係数表_加工!$D180:$DS180, 生産額_中分類, IF(列分類振分=AJ$3, 1, 0))/SUMPRODUCT(生産額_中分類, IF(列分類振分=AJ$3, 1, 0))</f>
        <v>#DIV/0!</v>
      </c>
      <c r="AK43" s="200" t="e">
        <f t="array" ref="AK43">SUMPRODUCT(計算_投入係数表_加工!$D180:$DS180, 生産額_中分類, IF(列分類振分=AK$3, 1, 0))/SUMPRODUCT(生産額_中分類, IF(列分類振分=AK$3, 1, 0))</f>
        <v>#DIV/0!</v>
      </c>
      <c r="AL43" s="200" t="e">
        <f t="array" ref="AL43">SUMPRODUCT(計算_投入係数表_加工!$D180:$DS180, 生産額_中分類, IF(列分類振分=AL$3, 1, 0))/SUMPRODUCT(生産額_中分類, IF(列分類振分=AL$3, 1, 0))</f>
        <v>#DIV/0!</v>
      </c>
      <c r="AM43" s="200" t="e">
        <f t="array" ref="AM43">SUMPRODUCT(計算_投入係数表_加工!$D180:$DS180, 生産額_中分類, IF(列分類振分=AM$3, 1, 0))/SUMPRODUCT(生産額_中分類, IF(列分類振分=AM$3, 1, 0))</f>
        <v>#DIV/0!</v>
      </c>
      <c r="AN43" s="200" t="e">
        <f t="array" ref="AN43">SUMPRODUCT(計算_投入係数表_加工!$D180:$DS180, 生産額_中分類, IF(列分類振分=AN$3, 1, 0))/SUMPRODUCT(生産額_中分類, IF(列分類振分=AN$3, 1, 0))</f>
        <v>#DIV/0!</v>
      </c>
      <c r="AO43" s="200" t="e">
        <f t="array" ref="AO43">SUMPRODUCT(計算_投入係数表_加工!$D180:$DS180, 生産額_中分類, IF(列分類振分=AO$3, 1, 0))/SUMPRODUCT(生産額_中分類, IF(列分類振分=AO$3, 1, 0))</f>
        <v>#DIV/0!</v>
      </c>
      <c r="AP43" s="200" t="e">
        <f t="array" ref="AP43">SUMPRODUCT(計算_投入係数表_加工!$D180:$DS180, 生産額_中分類, IF(列分類振分=AP$3, 1, 0))/SUMPRODUCT(生産額_中分類, IF(列分類振分=AP$3, 1, 0))</f>
        <v>#DIV/0!</v>
      </c>
      <c r="AQ43" s="200" t="e">
        <f t="array" ref="AQ43">SUMPRODUCT(計算_投入係数表_加工!$D180:$DS180, 生産額_中分類, IF(列分類振分=AQ$3, 1, 0))/SUMPRODUCT(生産額_中分類, IF(列分類振分=AQ$3, 1, 0))</f>
        <v>#DIV/0!</v>
      </c>
      <c r="AR43" s="200" t="e">
        <f t="array" ref="AR43">SUMPRODUCT(計算_投入係数表_加工!$D180:$DS180, 生産額_中分類, IF(列分類振分=AR$3, 1, 0))/SUMPRODUCT(生産額_中分類, IF(列分類振分=AR$3, 1, 0))</f>
        <v>#DIV/0!</v>
      </c>
      <c r="AS43" s="200" t="e">
        <f t="array" ref="AS43">SUMPRODUCT(計算_投入係数表_加工!$D180:$DS180, 生産額_中分類, IF(列分類振分=AS$3, 1, 0))/SUMPRODUCT(生産額_中分類, IF(列分類振分=AS$3, 1, 0))</f>
        <v>#DIV/0!</v>
      </c>
      <c r="AT43" s="200" t="e">
        <f t="array" ref="AT43">SUMPRODUCT(計算_投入係数表_加工!$D180:$DS180, 生産額_中分類, IF(列分類振分=AT$3, 1, 0))/SUMPRODUCT(生産額_中分類, IF(列分類振分=AT$3, 1, 0))</f>
        <v>#DIV/0!</v>
      </c>
      <c r="AU43" s="200" t="e">
        <f t="array" ref="AU43">SUMPRODUCT(計算_投入係数表_加工!$D180:$DS180, 生産額_中分類, IF(列分類振分=AU$3, 1, 0))/SUMPRODUCT(生産額_中分類, IF(列分類振分=AU$3, 1, 0))</f>
        <v>#DIV/0!</v>
      </c>
      <c r="AV43" s="200" t="e">
        <f t="array" ref="AV43">SUMPRODUCT(計算_投入係数表_加工!$D180:$DS180, 生産額_中分類, IF(列分類振分=AV$3, 1, 0))/SUMPRODUCT(生産額_中分類, IF(列分類振分=AV$3, 1, 0))</f>
        <v>#DIV/0!</v>
      </c>
      <c r="AW43" s="200" t="e">
        <f t="array" ref="AW43">SUMPRODUCT(計算_投入係数表_加工!$D180:$DS180, 生産額_中分類, IF(列分類振分=AW$3, 1, 0))/SUMPRODUCT(生産額_中分類, IF(列分類振分=AW$3, 1, 0))</f>
        <v>#DIV/0!</v>
      </c>
      <c r="AX43" s="200" t="e">
        <f t="array" ref="AX43">SUMPRODUCT(計算_投入係数表_加工!$D180:$DS180, 生産額_中分類, IF(列分類振分=AX$3, 1, 0))/SUMPRODUCT(生産額_中分類, IF(列分類振分=AX$3, 1, 0))</f>
        <v>#DIV/0!</v>
      </c>
      <c r="AY43" s="200" t="e">
        <f t="array" ref="AY43">SUMPRODUCT(計算_投入係数表_加工!$D180:$DS180, 生産額_中分類, IF(列分類振分=AY$3, 1, 0))/SUMPRODUCT(生産額_中分類, IF(列分類振分=AY$3, 1, 0))</f>
        <v>#DIV/0!</v>
      </c>
      <c r="AZ43" s="200" t="e">
        <f t="array" ref="AZ43">SUMPRODUCT(計算_投入係数表_加工!$D180:$DS180, 生産額_中分類, IF(列分類振分=AZ$3, 1, 0))/SUMPRODUCT(生産額_中分類, IF(列分類振分=AZ$3, 1, 0))</f>
        <v>#DIV/0!</v>
      </c>
      <c r="BA43" s="200" t="e">
        <f t="array" ref="BA43">SUMPRODUCT(計算_投入係数表_加工!$D180:$DS180, 生産額_中分類, IF(列分類振分=BA$3, 1, 0))/SUMPRODUCT(生産額_中分類, IF(列分類振分=BA$3, 1, 0))</f>
        <v>#DIV/0!</v>
      </c>
      <c r="BB43" s="200" t="e">
        <f t="array" ref="BB43">SUMPRODUCT(計算_投入係数表_加工!$D180:$DS180, 生産額_中分類, IF(列分類振分=BB$3, 1, 0))/SUMPRODUCT(生産額_中分類, IF(列分類振分=BB$3, 1, 0))</f>
        <v>#DIV/0!</v>
      </c>
      <c r="BC43" s="200" t="e">
        <f t="array" ref="BC43">SUMPRODUCT(計算_投入係数表_加工!$D180:$DS180, 生産額_中分類, IF(列分類振分=BC$3, 1, 0))/SUMPRODUCT(生産額_中分類, IF(列分類振分=BC$3, 1, 0))</f>
        <v>#DIV/0!</v>
      </c>
      <c r="BD43" s="200" t="e">
        <f t="array" ref="BD43">SUMPRODUCT(計算_投入係数表_加工!$D180:$DS180, 生産額_中分類, IF(列分類振分=BD$3, 1, 0))/SUMPRODUCT(生産額_中分類, IF(列分類振分=BD$3, 1, 0))</f>
        <v>#DIV/0!</v>
      </c>
      <c r="BE43" s="200" t="e">
        <f t="array" ref="BE43">SUMPRODUCT(計算_投入係数表_加工!$D180:$DS180, 生産額_中分類, IF(列分類振分=BE$3, 1, 0))/SUMPRODUCT(生産額_中分類, IF(列分類振分=BE$3, 1, 0))</f>
        <v>#DIV/0!</v>
      </c>
      <c r="BF43" s="200" t="e">
        <f t="array" ref="BF43">SUMPRODUCT(計算_投入係数表_加工!$D180:$DS180, 生産額_中分類, IF(列分類振分=BF$3, 1, 0))/SUMPRODUCT(生産額_中分類, IF(列分類振分=BF$3, 1, 0))</f>
        <v>#DIV/0!</v>
      </c>
      <c r="BG43" s="200" t="e">
        <f t="array" ref="BG43">SUMPRODUCT(計算_投入係数表_加工!$D180:$DS180, 生産額_中分類, IF(列分類振分=BG$3, 1, 0))/SUMPRODUCT(生産額_中分類, IF(列分類振分=BG$3, 1, 0))</f>
        <v>#DIV/0!</v>
      </c>
      <c r="BH43" s="200" t="e">
        <f t="array" ref="BH43">SUMPRODUCT(計算_投入係数表_加工!$D180:$DS180, 生産額_中分類, IF(列分類振分=BH$3, 1, 0))/SUMPRODUCT(生産額_中分類, IF(列分類振分=BH$3, 1, 0))</f>
        <v>#DIV/0!</v>
      </c>
      <c r="BI43" s="200" t="e">
        <f t="array" ref="BI43">SUMPRODUCT(計算_投入係数表_加工!$D180:$DS180, 生産額_中分類, IF(列分類振分=BI$3, 1, 0))/SUMPRODUCT(生産額_中分類, IF(列分類振分=BI$3, 1, 0))</f>
        <v>#DIV/0!</v>
      </c>
      <c r="BJ43" s="200" t="e">
        <f t="array" ref="BJ43">SUMPRODUCT(計算_投入係数表_加工!$D180:$DS180, 生産額_中分類, IF(列分類振分=BJ$3, 1, 0))/SUMPRODUCT(生産額_中分類, IF(列分類振分=BJ$3, 1, 0))</f>
        <v>#DIV/0!</v>
      </c>
      <c r="BK43" s="200" t="e">
        <f t="array" ref="BK43">SUMPRODUCT(計算_投入係数表_加工!$D180:$DS180, 生産額_中分類, IF(列分類振分=BK$3, 1, 0))/SUMPRODUCT(生産額_中分類, IF(列分類振分=BK$3, 1, 0))</f>
        <v>#DIV/0!</v>
      </c>
      <c r="BL43" s="200" t="e">
        <f t="array" ref="BL43">SUMPRODUCT(計算_投入係数表_加工!$D180:$DS180, 生産額_中分類, IF(列分類振分=BL$3, 1, 0))/SUMPRODUCT(生産額_中分類, IF(列分類振分=BL$3, 1, 0))</f>
        <v>#DIV/0!</v>
      </c>
      <c r="BM43" s="200" t="e">
        <f t="array" ref="BM43">SUMPRODUCT(計算_投入係数表_加工!$D180:$DS180, 生産額_中分類, IF(列分類振分=BM$3, 1, 0))/SUMPRODUCT(生産額_中分類, IF(列分類振分=BM$3, 1, 0))</f>
        <v>#DIV/0!</v>
      </c>
      <c r="BN43" s="200" t="e">
        <f t="array" ref="BN43">SUMPRODUCT(計算_投入係数表_加工!$D180:$DS180, 生産額_中分類, IF(列分類振分=BN$3, 1, 0))/SUMPRODUCT(生産額_中分類, IF(列分類振分=BN$3, 1, 0))</f>
        <v>#DIV/0!</v>
      </c>
      <c r="BO43" s="200" t="e">
        <f t="array" ref="BO43">SUMPRODUCT(計算_投入係数表_加工!$D180:$DS180, 生産額_中分類, IF(列分類振分=BO$3, 1, 0))/SUMPRODUCT(生産額_中分類, IF(列分類振分=BO$3, 1, 0))</f>
        <v>#DIV/0!</v>
      </c>
      <c r="BP43" s="200" t="e">
        <f t="array" ref="BP43">SUMPRODUCT(計算_投入係数表_加工!$D180:$DS180, 生産額_中分類, IF(列分類振分=BP$3, 1, 0))/SUMPRODUCT(生産額_中分類, IF(列分類振分=BP$3, 1, 0))</f>
        <v>#DIV/0!</v>
      </c>
      <c r="BQ43" s="200" t="e">
        <f t="array" ref="BQ43">SUMPRODUCT(計算_投入係数表_加工!$D180:$DS180, 生産額_中分類, IF(列分類振分=BQ$3, 1, 0))/SUMPRODUCT(生産額_中分類, IF(列分類振分=BQ$3, 1, 0))</f>
        <v>#DIV/0!</v>
      </c>
      <c r="BR43" s="200" t="e">
        <f t="array" ref="BR43">SUMPRODUCT(計算_投入係数表_加工!$D180:$DS180, 生産額_中分類, IF(列分類振分=BR$3, 1, 0))/SUMPRODUCT(生産額_中分類, IF(列分類振分=BR$3, 1, 0))</f>
        <v>#DIV/0!</v>
      </c>
      <c r="BS43" s="200" t="e">
        <f t="array" ref="BS43">SUMPRODUCT(計算_投入係数表_加工!$D180:$DS180, 生産額_中分類, IF(列分類振分=BS$3, 1, 0))/SUMPRODUCT(生産額_中分類, IF(列分類振分=BS$3, 1, 0))</f>
        <v>#DIV/0!</v>
      </c>
      <c r="BT43" s="200" t="e">
        <f t="array" ref="BT43">SUMPRODUCT(計算_投入係数表_加工!$D180:$DS180, 生産額_中分類, IF(列分類振分=BT$3, 1, 0))/SUMPRODUCT(生産額_中分類, IF(列分類振分=BT$3, 1, 0))</f>
        <v>#DIV/0!</v>
      </c>
      <c r="BU43" s="200" t="e">
        <f t="array" ref="BU43">SUMPRODUCT(計算_投入係数表_加工!$D180:$DS180, 生産額_中分類, IF(列分類振分=BU$3, 1, 0))/SUMPRODUCT(生産額_中分類, IF(列分類振分=BU$3, 1, 0))</f>
        <v>#DIV/0!</v>
      </c>
      <c r="BV43" s="200" t="e">
        <f t="array" ref="BV43">SUMPRODUCT(計算_投入係数表_加工!$D180:$DS180, 生産額_中分類, IF(列分類振分=BV$3, 1, 0))/SUMPRODUCT(生産額_中分類, IF(列分類振分=BV$3, 1, 0))</f>
        <v>#DIV/0!</v>
      </c>
      <c r="BW43" s="200" t="e">
        <f t="array" ref="BW43">SUMPRODUCT(計算_投入係数表_加工!$D180:$DS180, 生産額_中分類, IF(列分類振分=BW$3, 1, 0))/SUMPRODUCT(生産額_中分類, IF(列分類振分=BW$3, 1, 0))</f>
        <v>#DIV/0!</v>
      </c>
      <c r="BX43" s="200" t="e">
        <f t="array" ref="BX43">SUMPRODUCT(計算_投入係数表_加工!$D180:$DS180, 生産額_中分類, IF(列分類振分=BX$3, 1, 0))/SUMPRODUCT(生産額_中分類, IF(列分類振分=BX$3, 1, 0))</f>
        <v>#DIV/0!</v>
      </c>
      <c r="BY43" s="200" t="e">
        <f t="array" ref="BY43">SUMPRODUCT(計算_投入係数表_加工!$D180:$DS180, 生産額_中分類, IF(列分類振分=BY$3, 1, 0))/SUMPRODUCT(生産額_中分類, IF(列分類振分=BY$3, 1, 0))</f>
        <v>#DIV/0!</v>
      </c>
      <c r="BZ43" s="200" t="e">
        <f t="array" ref="BZ43">SUMPRODUCT(計算_投入係数表_加工!$D180:$DS180, 生産額_中分類, IF(列分類振分=BZ$3, 1, 0))/SUMPRODUCT(生産額_中分類, IF(列分類振分=BZ$3, 1, 0))</f>
        <v>#DIV/0!</v>
      </c>
      <c r="CA43" s="200" t="e">
        <f t="array" ref="CA43">SUMPRODUCT(計算_投入係数表_加工!$D180:$DS180, 生産額_中分類, IF(列分類振分=CA$3, 1, 0))/SUMPRODUCT(生産額_中分類, IF(列分類振分=CA$3, 1, 0))</f>
        <v>#DIV/0!</v>
      </c>
      <c r="CB43" s="200" t="e">
        <f t="array" ref="CB43">SUMPRODUCT(計算_投入係数表_加工!$D180:$DS180, 生産額_中分類, IF(列分類振分=CB$3, 1, 0))/SUMPRODUCT(生産額_中分類, IF(列分類振分=CB$3, 1, 0))</f>
        <v>#DIV/0!</v>
      </c>
      <c r="CC43" s="200" t="e">
        <f t="array" ref="CC43">SUMPRODUCT(計算_投入係数表_加工!$D180:$DS180, 生産額_中分類, IF(列分類振分=CC$3, 1, 0))/SUMPRODUCT(生産額_中分類, IF(列分類振分=CC$3, 1, 0))</f>
        <v>#DIV/0!</v>
      </c>
      <c r="CD43" s="200" t="e">
        <f t="array" ref="CD43">SUMPRODUCT(計算_投入係数表_加工!$D180:$DS180, 生産額_中分類, IF(列分類振分=CD$3, 1, 0))/SUMPRODUCT(生産額_中分類, IF(列分類振分=CD$3, 1, 0))</f>
        <v>#DIV/0!</v>
      </c>
      <c r="CE43" s="200" t="e">
        <f t="array" ref="CE43">SUMPRODUCT(計算_投入係数表_加工!$D180:$DS180, 生産額_中分類, IF(列分類振分=CE$3, 1, 0))/SUMPRODUCT(生産額_中分類, IF(列分類振分=CE$3, 1, 0))</f>
        <v>#DIV/0!</v>
      </c>
      <c r="CF43" s="200" t="e">
        <f t="array" ref="CF43">SUMPRODUCT(計算_投入係数表_加工!$D180:$DS180, 生産額_中分類, IF(列分類振分=CF$3, 1, 0))/SUMPRODUCT(生産額_中分類, IF(列分類振分=CF$3, 1, 0))</f>
        <v>#DIV/0!</v>
      </c>
      <c r="CG43" s="200" t="e">
        <f t="array" ref="CG43">SUMPRODUCT(計算_投入係数表_加工!$D180:$DS180, 生産額_中分類, IF(列分類振分=CG$3, 1, 0))/SUMPRODUCT(生産額_中分類, IF(列分類振分=CG$3, 1, 0))</f>
        <v>#DIV/0!</v>
      </c>
      <c r="CH43" s="200" t="e">
        <f t="array" ref="CH43">SUMPRODUCT(計算_投入係数表_加工!$D180:$DS180, 生産額_中分類, IF(列分類振分=CH$3, 1, 0))/SUMPRODUCT(生産額_中分類, IF(列分類振分=CH$3, 1, 0))</f>
        <v>#DIV/0!</v>
      </c>
      <c r="CI43" s="200" t="e">
        <f t="array" ref="CI43">SUMPRODUCT(計算_投入係数表_加工!$D180:$DS180, 生産額_中分類, IF(列分類振分=CI$3, 1, 0))/SUMPRODUCT(生産額_中分類, IF(列分類振分=CI$3, 1, 0))</f>
        <v>#DIV/0!</v>
      </c>
      <c r="CJ43" s="200" t="e">
        <f t="array" ref="CJ43">SUMPRODUCT(計算_投入係数表_加工!$D180:$DS180, 生産額_中分類, IF(列分類振分=CJ$3, 1, 0))/SUMPRODUCT(生産額_中分類, IF(列分類振分=CJ$3, 1, 0))</f>
        <v>#DIV/0!</v>
      </c>
      <c r="CK43" s="200" t="e">
        <f t="array" ref="CK43">SUMPRODUCT(計算_投入係数表_加工!$D180:$DS180, 生産額_中分類, IF(列分類振分=CK$3, 1, 0))/SUMPRODUCT(生産額_中分類, IF(列分類振分=CK$3, 1, 0))</f>
        <v>#DIV/0!</v>
      </c>
      <c r="CL43" s="200" t="e">
        <f t="array" ref="CL43">SUMPRODUCT(計算_投入係数表_加工!$D180:$DS180, 生産額_中分類, IF(列分類振分=CL$3, 1, 0))/SUMPRODUCT(生産額_中分類, IF(列分類振分=CL$3, 1, 0))</f>
        <v>#DIV/0!</v>
      </c>
      <c r="CM43" s="200" t="e">
        <f t="array" ref="CM43">SUMPRODUCT(計算_投入係数表_加工!$D180:$DS180, 生産額_中分類, IF(列分類振分=CM$3, 1, 0))/SUMPRODUCT(生産額_中分類, IF(列分類振分=CM$3, 1, 0))</f>
        <v>#DIV/0!</v>
      </c>
      <c r="CN43" s="200" t="e">
        <f t="array" ref="CN43">SUMPRODUCT(計算_投入係数表_加工!$D180:$DS180, 生産額_中分類, IF(列分類振分=CN$3, 1, 0))/SUMPRODUCT(生産額_中分類, IF(列分類振分=CN$3, 1, 0))</f>
        <v>#DIV/0!</v>
      </c>
      <c r="CO43" s="200" t="e">
        <f t="array" ref="CO43">SUMPRODUCT(計算_投入係数表_加工!$D180:$DS180, 生産額_中分類, IF(列分類振分=CO$3, 1, 0))/SUMPRODUCT(生産額_中分類, IF(列分類振分=CO$3, 1, 0))</f>
        <v>#DIV/0!</v>
      </c>
      <c r="CP43" s="200" t="e">
        <f t="array" ref="CP43">SUMPRODUCT(計算_投入係数表_加工!$D180:$DS180, 生産額_中分類, IF(列分類振分=CP$3, 1, 0))/SUMPRODUCT(生産額_中分類, IF(列分類振分=CP$3, 1, 0))</f>
        <v>#DIV/0!</v>
      </c>
      <c r="CQ43" s="200" t="e">
        <f t="array" ref="CQ43">SUMPRODUCT(計算_投入係数表_加工!$D180:$DS180, 生産額_中分類, IF(列分類振分=CQ$3, 1, 0))/SUMPRODUCT(生産額_中分類, IF(列分類振分=CQ$3, 1, 0))</f>
        <v>#DIV/0!</v>
      </c>
      <c r="CR43" s="200" t="e">
        <f t="array" ref="CR43">SUMPRODUCT(計算_投入係数表_加工!$D180:$DS180, 生産額_中分類, IF(列分類振分=CR$3, 1, 0))/SUMPRODUCT(生産額_中分類, IF(列分類振分=CR$3, 1, 0))</f>
        <v>#DIV/0!</v>
      </c>
      <c r="CS43" s="200" t="e">
        <f t="array" ref="CS43">SUMPRODUCT(計算_投入係数表_加工!$D180:$DS180, 生産額_中分類, IF(列分類振分=CS$3, 1, 0))/SUMPRODUCT(生産額_中分類, IF(列分類振分=CS$3, 1, 0))</f>
        <v>#DIV/0!</v>
      </c>
      <c r="CT43" s="200" t="e">
        <f t="array" ref="CT43">SUMPRODUCT(計算_投入係数表_加工!$D180:$DS180, 生産額_中分類, IF(列分類振分=CT$3, 1, 0))/SUMPRODUCT(生産額_中分類, IF(列分類振分=CT$3, 1, 0))</f>
        <v>#DIV/0!</v>
      </c>
      <c r="CU43" s="200" t="e">
        <f t="array" ref="CU43">SUMPRODUCT(計算_投入係数表_加工!$D180:$DS180, 生産額_中分類, IF(列分類振分=CU$3, 1, 0))/SUMPRODUCT(生産額_中分類, IF(列分類振分=CU$3, 1, 0))</f>
        <v>#DIV/0!</v>
      </c>
      <c r="CV43" s="200" t="e">
        <f t="array" ref="CV43">SUMPRODUCT(計算_投入係数表_加工!$D180:$DS180, 生産額_中分類, IF(列分類振分=CV$3, 1, 0))/SUMPRODUCT(生産額_中分類, IF(列分類振分=CV$3, 1, 0))</f>
        <v>#DIV/0!</v>
      </c>
      <c r="CW43" s="200" t="e">
        <f t="array" ref="CW43">SUMPRODUCT(計算_投入係数表_加工!$D180:$DS180, 生産額_中分類, IF(列分類振分=CW$3, 1, 0))/SUMPRODUCT(生産額_中分類, IF(列分類振分=CW$3, 1, 0))</f>
        <v>#DIV/0!</v>
      </c>
      <c r="CX43" s="200" t="e">
        <f t="array" ref="CX43">SUMPRODUCT(計算_投入係数表_加工!$D180:$DS180, 生産額_中分類, IF(列分類振分=CX$3, 1, 0))/SUMPRODUCT(生産額_中分類, IF(列分類振分=CX$3, 1, 0))</f>
        <v>#DIV/0!</v>
      </c>
      <c r="CY43" s="200" t="e">
        <f t="array" ref="CY43">SUMPRODUCT(計算_投入係数表_加工!$D180:$DS180, 生産額_中分類, IF(列分類振分=CY$3, 1, 0))/SUMPRODUCT(生産額_中分類, IF(列分類振分=CY$3, 1, 0))</f>
        <v>#DIV/0!</v>
      </c>
      <c r="CZ43" s="200" t="e">
        <f t="array" ref="CZ43">SUMPRODUCT(計算_投入係数表_加工!$D180:$DS180, 生産額_中分類, IF(列分類振分=CZ$3, 1, 0))/SUMPRODUCT(生産額_中分類, IF(列分類振分=CZ$3, 1, 0))</f>
        <v>#DIV/0!</v>
      </c>
      <c r="DA43" s="200" t="e">
        <f t="array" ref="DA43">SUMPRODUCT(計算_投入係数表_加工!$D180:$DS180, 生産額_中分類, IF(列分類振分=DA$3, 1, 0))/SUMPRODUCT(生産額_中分類, IF(列分類振分=DA$3, 1, 0))</f>
        <v>#DIV/0!</v>
      </c>
      <c r="DB43" s="200" t="e">
        <f t="array" ref="DB43">SUMPRODUCT(計算_投入係数表_加工!$D180:$DS180, 生産額_中分類, IF(列分類振分=DB$3, 1, 0))/SUMPRODUCT(生産額_中分類, IF(列分類振分=DB$3, 1, 0))</f>
        <v>#DIV/0!</v>
      </c>
      <c r="DC43" s="200" t="e">
        <f t="array" ref="DC43">SUMPRODUCT(計算_投入係数表_加工!$D180:$DS180, 生産額_中分類, IF(列分類振分=DC$3, 1, 0))/SUMPRODUCT(生産額_中分類, IF(列分類振分=DC$3, 1, 0))</f>
        <v>#DIV/0!</v>
      </c>
      <c r="DD43" s="200" t="e">
        <f t="array" ref="DD43">SUMPRODUCT(計算_投入係数表_加工!$D180:$DS180, 生産額_中分類, IF(列分類振分=DD$3, 1, 0))/SUMPRODUCT(生産額_中分類, IF(列分類振分=DD$3, 1, 0))</f>
        <v>#DIV/0!</v>
      </c>
      <c r="DE43" s="200" t="e">
        <f t="array" ref="DE43">SUMPRODUCT(計算_投入係数表_加工!$D180:$DS180, 生産額_中分類, IF(列分類振分=DE$3, 1, 0))/SUMPRODUCT(生産額_中分類, IF(列分類振分=DE$3, 1, 0))</f>
        <v>#DIV/0!</v>
      </c>
      <c r="DF43" s="200" t="e">
        <f t="array" ref="DF43">SUMPRODUCT(計算_投入係数表_加工!$D180:$DS180, 生産額_中分類, IF(列分類振分=DF$3, 1, 0))/SUMPRODUCT(生産額_中分類, IF(列分類振分=DF$3, 1, 0))</f>
        <v>#DIV/0!</v>
      </c>
      <c r="DG43" s="200" t="e">
        <f t="array" ref="DG43">SUMPRODUCT(計算_投入係数表_加工!$D180:$DS180, 生産額_中分類, IF(列分類振分=DG$3, 1, 0))/SUMPRODUCT(生産額_中分類, IF(列分類振分=DG$3, 1, 0))</f>
        <v>#DIV/0!</v>
      </c>
      <c r="DH43" s="200" t="e">
        <f t="array" ref="DH43">SUMPRODUCT(計算_投入係数表_加工!$D180:$DS180, 生産額_中分類, IF(列分類振分=DH$3, 1, 0))/SUMPRODUCT(生産額_中分類, IF(列分類振分=DH$3, 1, 0))</f>
        <v>#DIV/0!</v>
      </c>
      <c r="DI43" s="200" t="e">
        <f t="array" ref="DI43">SUMPRODUCT(計算_投入係数表_加工!$D180:$DS180, 生産額_中分類, IF(列分類振分=DI$3, 1, 0))/SUMPRODUCT(生産額_中分類, IF(列分類振分=DI$3, 1, 0))</f>
        <v>#DIV/0!</v>
      </c>
      <c r="DJ43" s="200" t="e">
        <f t="array" ref="DJ43">SUMPRODUCT(計算_投入係数表_加工!$D180:$DS180, 生産額_中分類, IF(列分類振分=DJ$3, 1, 0))/SUMPRODUCT(生産額_中分類, IF(列分類振分=DJ$3, 1, 0))</f>
        <v>#DIV/0!</v>
      </c>
      <c r="DK43" s="200" t="e">
        <f t="array" ref="DK43">SUMPRODUCT(計算_投入係数表_加工!$D180:$DS180, 生産額_中分類, IF(列分類振分=DK$3, 1, 0))/SUMPRODUCT(生産額_中分類, IF(列分類振分=DK$3, 1, 0))</f>
        <v>#DIV/0!</v>
      </c>
      <c r="DL43" s="200" t="e">
        <f t="array" ref="DL43">SUMPRODUCT(計算_投入係数表_加工!$D180:$DS180, 生産額_中分類, IF(列分類振分=DL$3, 1, 0))/SUMPRODUCT(生産額_中分類, IF(列分類振分=DL$3, 1, 0))</f>
        <v>#DIV/0!</v>
      </c>
      <c r="DM43" s="200" t="e">
        <f t="array" ref="DM43">SUMPRODUCT(計算_投入係数表_加工!$D180:$DS180, 生産額_中分類, IF(列分類振分=DM$3, 1, 0))/SUMPRODUCT(生産額_中分類, IF(列分類振分=DM$3, 1, 0))</f>
        <v>#DIV/0!</v>
      </c>
      <c r="DN43" s="200" t="e">
        <f t="array" ref="DN43">SUMPRODUCT(計算_投入係数表_加工!$D180:$DS180, 生産額_中分類, IF(列分類振分=DN$3, 1, 0))/SUMPRODUCT(生産額_中分類, IF(列分類振分=DN$3, 1, 0))</f>
        <v>#DIV/0!</v>
      </c>
      <c r="DO43" s="200" t="e">
        <f t="array" ref="DO43">SUMPRODUCT(計算_投入係数表_加工!$D180:$DS180, 生産額_中分類, IF(列分類振分=DO$3, 1, 0))/SUMPRODUCT(生産額_中分類, IF(列分類振分=DO$3, 1, 0))</f>
        <v>#DIV/0!</v>
      </c>
      <c r="DP43" s="200" t="e">
        <f t="array" ref="DP43">SUMPRODUCT(計算_投入係数表_加工!$D180:$DS180, 生産額_中分類, IF(列分類振分=DP$3, 1, 0))/SUMPRODUCT(生産額_中分類, IF(列分類振分=DP$3, 1, 0))</f>
        <v>#DIV/0!</v>
      </c>
      <c r="DQ43" s="200" t="e">
        <f t="array" ref="DQ43">SUMPRODUCT(計算_投入係数表_加工!$D180:$DS180, 生産額_中分類, IF(列分類振分=DQ$3, 1, 0))/SUMPRODUCT(生産額_中分類, IF(列分類振分=DQ$3, 1, 0))</f>
        <v>#DIV/0!</v>
      </c>
      <c r="DR43" s="200" t="e">
        <f t="array" ref="DR43">SUMPRODUCT(計算_投入係数表_加工!$D180:$DS180, 生産額_中分類, IF(列分類振分=DR$3, 1, 0))/SUMPRODUCT(生産額_中分類, IF(列分類振分=DR$3, 1, 0))</f>
        <v>#DIV/0!</v>
      </c>
      <c r="DS43" s="200" t="e">
        <f t="array" ref="DS43">SUMPRODUCT(計算_投入係数表_加工!$D180:$DS180, 生産額_中分類, IF(列分類振分=DS$3, 1, 0))/SUMPRODUCT(生産額_中分類, IF(列分類振分=DS$3, 1, 0))</f>
        <v>#DIV/0!</v>
      </c>
      <c r="DT43" s="25">
        <f>SUMIF(振分, $C43, 計算_投入係数表_加工!DT$4:DT$123)</f>
        <v>0</v>
      </c>
    </row>
    <row r="44" spans="2:124" x14ac:dyDescent="0.25">
      <c r="B44" s="53">
        <v>41</v>
      </c>
      <c r="C44" s="192" t="str">
        <v>-</v>
      </c>
      <c r="D44" s="193">
        <f t="array" ref="D44">SUMPRODUCT(計算_投入係数表_加工!$D181:$DS181, 生産額_中分類, IF(列分類振分=D$3, 1, 0))/SUMPRODUCT(生産額_中分類, IF(列分類振分=D$3, 1, 0))</f>
        <v>0</v>
      </c>
      <c r="E44" s="194">
        <f t="array" ref="E44">SUMPRODUCT(計算_投入係数表_加工!$D181:$DS181, 生産額_中分類, IF(列分類振分=E$3, 1, 0))/SUMPRODUCT(生産額_中分類, IF(列分類振分=E$3, 1, 0))</f>
        <v>0</v>
      </c>
      <c r="F44" s="194">
        <f t="array" ref="F44">SUMPRODUCT(計算_投入係数表_加工!$D181:$DS181, 生産額_中分類, IF(列分類振分=F$3, 1, 0))/SUMPRODUCT(生産額_中分類, IF(列分類振分=F$3, 1, 0))</f>
        <v>0</v>
      </c>
      <c r="G44" s="194">
        <f t="array" ref="G44">SUMPRODUCT(計算_投入係数表_加工!$D181:$DS181, 生産額_中分類, IF(列分類振分=G$3, 1, 0))/SUMPRODUCT(生産額_中分類, IF(列分類振分=G$3, 1, 0))</f>
        <v>0</v>
      </c>
      <c r="H44" s="194">
        <f t="array" ref="H44">SUMPRODUCT(計算_投入係数表_加工!$D181:$DS181, 生産額_中分類, IF(列分類振分=H$3, 1, 0))/SUMPRODUCT(生産額_中分類, IF(列分類振分=H$3, 1, 0))</f>
        <v>0</v>
      </c>
      <c r="I44" s="194">
        <f t="array" ref="I44">SUMPRODUCT(計算_投入係数表_加工!$D181:$DS181, 生産額_中分類, IF(列分類振分=I$3, 1, 0))/SUMPRODUCT(生産額_中分類, IF(列分類振分=I$3, 1, 0))</f>
        <v>0</v>
      </c>
      <c r="J44" s="194">
        <f t="array" ref="J44">SUMPRODUCT(計算_投入係数表_加工!$D181:$DS181, 生産額_中分類, IF(列分類振分=J$3, 1, 0))/SUMPRODUCT(生産額_中分類, IF(列分類振分=J$3, 1, 0))</f>
        <v>0</v>
      </c>
      <c r="K44" s="194">
        <f t="array" ref="K44">SUMPRODUCT(計算_投入係数表_加工!$D181:$DS181, 生産額_中分類, IF(列分類振分=K$3, 1, 0))/SUMPRODUCT(生産額_中分類, IF(列分類振分=K$3, 1, 0))</f>
        <v>0</v>
      </c>
      <c r="L44" s="194">
        <f t="array" ref="L44">SUMPRODUCT(計算_投入係数表_加工!$D181:$DS181, 生産額_中分類, IF(列分類振分=L$3, 1, 0))/SUMPRODUCT(生産額_中分類, IF(列分類振分=L$3, 1, 0))</f>
        <v>0</v>
      </c>
      <c r="M44" s="194">
        <f t="array" ref="M44">SUMPRODUCT(計算_投入係数表_加工!$D181:$DS181, 生産額_中分類, IF(列分類振分=M$3, 1, 0))/SUMPRODUCT(生産額_中分類, IF(列分類振分=M$3, 1, 0))</f>
        <v>0</v>
      </c>
      <c r="N44" s="194">
        <f t="array" ref="N44">SUMPRODUCT(計算_投入係数表_加工!$D181:$DS181, 生産額_中分類, IF(列分類振分=N$3, 1, 0))/SUMPRODUCT(生産額_中分類, IF(列分類振分=N$3, 1, 0))</f>
        <v>0</v>
      </c>
      <c r="O44" s="194">
        <f t="array" ref="O44">SUMPRODUCT(計算_投入係数表_加工!$D181:$DS181, 生産額_中分類, IF(列分類振分=O$3, 1, 0))/SUMPRODUCT(生産額_中分類, IF(列分類振分=O$3, 1, 0))</f>
        <v>0</v>
      </c>
      <c r="P44" s="194">
        <f t="array" ref="P44">SUMPRODUCT(計算_投入係数表_加工!$D181:$DS181, 生産額_中分類, IF(列分類振分=P$3, 1, 0))/SUMPRODUCT(生産額_中分類, IF(列分類振分=P$3, 1, 0))</f>
        <v>0</v>
      </c>
      <c r="Q44" s="194" t="e">
        <f t="array" ref="Q44">SUMPRODUCT(計算_投入係数表_加工!$D181:$DS181, 生産額_中分類, IF(列分類振分=Q$3, 1, 0))/SUMPRODUCT(生産額_中分類, IF(列分類振分=Q$3, 1, 0))</f>
        <v>#DIV/0!</v>
      </c>
      <c r="R44" s="194" t="e">
        <f t="array" ref="R44">SUMPRODUCT(計算_投入係数表_加工!$D181:$DS181, 生産額_中分類, IF(列分類振分=R$3, 1, 0))/SUMPRODUCT(生産額_中分類, IF(列分類振分=R$3, 1, 0))</f>
        <v>#DIV/0!</v>
      </c>
      <c r="S44" s="194" t="e">
        <f t="array" ref="S44">SUMPRODUCT(計算_投入係数表_加工!$D181:$DS181, 生産額_中分類, IF(列分類振分=S$3, 1, 0))/SUMPRODUCT(生産額_中分類, IF(列分類振分=S$3, 1, 0))</f>
        <v>#DIV/0!</v>
      </c>
      <c r="T44" s="194" t="e">
        <f t="array" ref="T44">SUMPRODUCT(計算_投入係数表_加工!$D181:$DS181, 生産額_中分類, IF(列分類振分=T$3, 1, 0))/SUMPRODUCT(生産額_中分類, IF(列分類振分=T$3, 1, 0))</f>
        <v>#DIV/0!</v>
      </c>
      <c r="U44" s="194" t="e">
        <f t="array" ref="U44">SUMPRODUCT(計算_投入係数表_加工!$D181:$DS181, 生産額_中分類, IF(列分類振分=U$3, 1, 0))/SUMPRODUCT(生産額_中分類, IF(列分類振分=U$3, 1, 0))</f>
        <v>#DIV/0!</v>
      </c>
      <c r="V44" s="194" t="e">
        <f t="array" ref="V44">SUMPRODUCT(計算_投入係数表_加工!$D181:$DS181, 生産額_中分類, IF(列分類振分=V$3, 1, 0))/SUMPRODUCT(生産額_中分類, IF(列分類振分=V$3, 1, 0))</f>
        <v>#DIV/0!</v>
      </c>
      <c r="W44" s="194" t="e">
        <f t="array" ref="W44">SUMPRODUCT(計算_投入係数表_加工!$D181:$DS181, 生産額_中分類, IF(列分類振分=W$3, 1, 0))/SUMPRODUCT(生産額_中分類, IF(列分類振分=W$3, 1, 0))</f>
        <v>#DIV/0!</v>
      </c>
      <c r="X44" s="194" t="e">
        <f t="array" ref="X44">SUMPRODUCT(計算_投入係数表_加工!$D181:$DS181, 生産額_中分類, IF(列分類振分=X$3, 1, 0))/SUMPRODUCT(生産額_中分類, IF(列分類振分=X$3, 1, 0))</f>
        <v>#DIV/0!</v>
      </c>
      <c r="Y44" s="194" t="e">
        <f t="array" ref="Y44">SUMPRODUCT(計算_投入係数表_加工!$D181:$DS181, 生産額_中分類, IF(列分類振分=Y$3, 1, 0))/SUMPRODUCT(生産額_中分類, IF(列分類振分=Y$3, 1, 0))</f>
        <v>#DIV/0!</v>
      </c>
      <c r="Z44" s="194" t="e">
        <f t="array" ref="Z44">SUMPRODUCT(計算_投入係数表_加工!$D181:$DS181, 生産額_中分類, IF(列分類振分=Z$3, 1, 0))/SUMPRODUCT(生産額_中分類, IF(列分類振分=Z$3, 1, 0))</f>
        <v>#DIV/0!</v>
      </c>
      <c r="AA44" s="194" t="e">
        <f t="array" ref="AA44">SUMPRODUCT(計算_投入係数表_加工!$D181:$DS181, 生産額_中分類, IF(列分類振分=AA$3, 1, 0))/SUMPRODUCT(生産額_中分類, IF(列分類振分=AA$3, 1, 0))</f>
        <v>#DIV/0!</v>
      </c>
      <c r="AB44" s="194" t="e">
        <f t="array" ref="AB44">SUMPRODUCT(計算_投入係数表_加工!$D181:$DS181, 生産額_中分類, IF(列分類振分=AB$3, 1, 0))/SUMPRODUCT(生産額_中分類, IF(列分類振分=AB$3, 1, 0))</f>
        <v>#DIV/0!</v>
      </c>
      <c r="AC44" s="194" t="e">
        <f t="array" ref="AC44">SUMPRODUCT(計算_投入係数表_加工!$D181:$DS181, 生産額_中分類, IF(列分類振分=AC$3, 1, 0))/SUMPRODUCT(生産額_中分類, IF(列分類振分=AC$3, 1, 0))</f>
        <v>#DIV/0!</v>
      </c>
      <c r="AD44" s="194" t="e">
        <f t="array" ref="AD44">SUMPRODUCT(計算_投入係数表_加工!$D181:$DS181, 生産額_中分類, IF(列分類振分=AD$3, 1, 0))/SUMPRODUCT(生産額_中分類, IF(列分類振分=AD$3, 1, 0))</f>
        <v>#DIV/0!</v>
      </c>
      <c r="AE44" s="194" t="e">
        <f t="array" ref="AE44">SUMPRODUCT(計算_投入係数表_加工!$D181:$DS181, 生産額_中分類, IF(列分類振分=AE$3, 1, 0))/SUMPRODUCT(生産額_中分類, IF(列分類振分=AE$3, 1, 0))</f>
        <v>#DIV/0!</v>
      </c>
      <c r="AF44" s="194" t="e">
        <f t="array" ref="AF44">SUMPRODUCT(計算_投入係数表_加工!$D181:$DS181, 生産額_中分類, IF(列分類振分=AF$3, 1, 0))/SUMPRODUCT(生産額_中分類, IF(列分類振分=AF$3, 1, 0))</f>
        <v>#DIV/0!</v>
      </c>
      <c r="AG44" s="194" t="e">
        <f t="array" ref="AG44">SUMPRODUCT(計算_投入係数表_加工!$D181:$DS181, 生産額_中分類, IF(列分類振分=AG$3, 1, 0))/SUMPRODUCT(生産額_中分類, IF(列分類振分=AG$3, 1, 0))</f>
        <v>#DIV/0!</v>
      </c>
      <c r="AH44" s="194" t="e">
        <f t="array" ref="AH44">SUMPRODUCT(計算_投入係数表_加工!$D181:$DS181, 生産額_中分類, IF(列分類振分=AH$3, 1, 0))/SUMPRODUCT(生産額_中分類, IF(列分類振分=AH$3, 1, 0))</f>
        <v>#DIV/0!</v>
      </c>
      <c r="AI44" s="194" t="e">
        <f t="array" ref="AI44">SUMPRODUCT(計算_投入係数表_加工!$D181:$DS181, 生産額_中分類, IF(列分類振分=AI$3, 1, 0))/SUMPRODUCT(生産額_中分類, IF(列分類振分=AI$3, 1, 0))</f>
        <v>#DIV/0!</v>
      </c>
      <c r="AJ44" s="194" t="e">
        <f t="array" ref="AJ44">SUMPRODUCT(計算_投入係数表_加工!$D181:$DS181, 生産額_中分類, IF(列分類振分=AJ$3, 1, 0))/SUMPRODUCT(生産額_中分類, IF(列分類振分=AJ$3, 1, 0))</f>
        <v>#DIV/0!</v>
      </c>
      <c r="AK44" s="194" t="e">
        <f t="array" ref="AK44">SUMPRODUCT(計算_投入係数表_加工!$D181:$DS181, 生産額_中分類, IF(列分類振分=AK$3, 1, 0))/SUMPRODUCT(生産額_中分類, IF(列分類振分=AK$3, 1, 0))</f>
        <v>#DIV/0!</v>
      </c>
      <c r="AL44" s="194" t="e">
        <f t="array" ref="AL44">SUMPRODUCT(計算_投入係数表_加工!$D181:$DS181, 生産額_中分類, IF(列分類振分=AL$3, 1, 0))/SUMPRODUCT(生産額_中分類, IF(列分類振分=AL$3, 1, 0))</f>
        <v>#DIV/0!</v>
      </c>
      <c r="AM44" s="194" t="e">
        <f t="array" ref="AM44">SUMPRODUCT(計算_投入係数表_加工!$D181:$DS181, 生産額_中分類, IF(列分類振分=AM$3, 1, 0))/SUMPRODUCT(生産額_中分類, IF(列分類振分=AM$3, 1, 0))</f>
        <v>#DIV/0!</v>
      </c>
      <c r="AN44" s="194" t="e">
        <f t="array" ref="AN44">SUMPRODUCT(計算_投入係数表_加工!$D181:$DS181, 生産額_中分類, IF(列分類振分=AN$3, 1, 0))/SUMPRODUCT(生産額_中分類, IF(列分類振分=AN$3, 1, 0))</f>
        <v>#DIV/0!</v>
      </c>
      <c r="AO44" s="194" t="e">
        <f t="array" ref="AO44">SUMPRODUCT(計算_投入係数表_加工!$D181:$DS181, 生産額_中分類, IF(列分類振分=AO$3, 1, 0))/SUMPRODUCT(生産額_中分類, IF(列分類振分=AO$3, 1, 0))</f>
        <v>#DIV/0!</v>
      </c>
      <c r="AP44" s="194" t="e">
        <f t="array" ref="AP44">SUMPRODUCT(計算_投入係数表_加工!$D181:$DS181, 生産額_中分類, IF(列分類振分=AP$3, 1, 0))/SUMPRODUCT(生産額_中分類, IF(列分類振分=AP$3, 1, 0))</f>
        <v>#DIV/0!</v>
      </c>
      <c r="AQ44" s="194" t="e">
        <f t="array" ref="AQ44">SUMPRODUCT(計算_投入係数表_加工!$D181:$DS181, 生産額_中分類, IF(列分類振分=AQ$3, 1, 0))/SUMPRODUCT(生産額_中分類, IF(列分類振分=AQ$3, 1, 0))</f>
        <v>#DIV/0!</v>
      </c>
      <c r="AR44" s="194" t="e">
        <f t="array" ref="AR44">SUMPRODUCT(計算_投入係数表_加工!$D181:$DS181, 生産額_中分類, IF(列分類振分=AR$3, 1, 0))/SUMPRODUCT(生産額_中分類, IF(列分類振分=AR$3, 1, 0))</f>
        <v>#DIV/0!</v>
      </c>
      <c r="AS44" s="194" t="e">
        <f t="array" ref="AS44">SUMPRODUCT(計算_投入係数表_加工!$D181:$DS181, 生産額_中分類, IF(列分類振分=AS$3, 1, 0))/SUMPRODUCT(生産額_中分類, IF(列分類振分=AS$3, 1, 0))</f>
        <v>#DIV/0!</v>
      </c>
      <c r="AT44" s="194" t="e">
        <f t="array" ref="AT44">SUMPRODUCT(計算_投入係数表_加工!$D181:$DS181, 生産額_中分類, IF(列分類振分=AT$3, 1, 0))/SUMPRODUCT(生産額_中分類, IF(列分類振分=AT$3, 1, 0))</f>
        <v>#DIV/0!</v>
      </c>
      <c r="AU44" s="194" t="e">
        <f t="array" ref="AU44">SUMPRODUCT(計算_投入係数表_加工!$D181:$DS181, 生産額_中分類, IF(列分類振分=AU$3, 1, 0))/SUMPRODUCT(生産額_中分類, IF(列分類振分=AU$3, 1, 0))</f>
        <v>#DIV/0!</v>
      </c>
      <c r="AV44" s="194" t="e">
        <f t="array" ref="AV44">SUMPRODUCT(計算_投入係数表_加工!$D181:$DS181, 生産額_中分類, IF(列分類振分=AV$3, 1, 0))/SUMPRODUCT(生産額_中分類, IF(列分類振分=AV$3, 1, 0))</f>
        <v>#DIV/0!</v>
      </c>
      <c r="AW44" s="194" t="e">
        <f t="array" ref="AW44">SUMPRODUCT(計算_投入係数表_加工!$D181:$DS181, 生産額_中分類, IF(列分類振分=AW$3, 1, 0))/SUMPRODUCT(生産額_中分類, IF(列分類振分=AW$3, 1, 0))</f>
        <v>#DIV/0!</v>
      </c>
      <c r="AX44" s="194" t="e">
        <f t="array" ref="AX44">SUMPRODUCT(計算_投入係数表_加工!$D181:$DS181, 生産額_中分類, IF(列分類振分=AX$3, 1, 0))/SUMPRODUCT(生産額_中分類, IF(列分類振分=AX$3, 1, 0))</f>
        <v>#DIV/0!</v>
      </c>
      <c r="AY44" s="194" t="e">
        <f t="array" ref="AY44">SUMPRODUCT(計算_投入係数表_加工!$D181:$DS181, 生産額_中分類, IF(列分類振分=AY$3, 1, 0))/SUMPRODUCT(生産額_中分類, IF(列分類振分=AY$3, 1, 0))</f>
        <v>#DIV/0!</v>
      </c>
      <c r="AZ44" s="194" t="e">
        <f t="array" ref="AZ44">SUMPRODUCT(計算_投入係数表_加工!$D181:$DS181, 生産額_中分類, IF(列分類振分=AZ$3, 1, 0))/SUMPRODUCT(生産額_中分類, IF(列分類振分=AZ$3, 1, 0))</f>
        <v>#DIV/0!</v>
      </c>
      <c r="BA44" s="194" t="e">
        <f t="array" ref="BA44">SUMPRODUCT(計算_投入係数表_加工!$D181:$DS181, 生産額_中分類, IF(列分類振分=BA$3, 1, 0))/SUMPRODUCT(生産額_中分類, IF(列分類振分=BA$3, 1, 0))</f>
        <v>#DIV/0!</v>
      </c>
      <c r="BB44" s="194" t="e">
        <f t="array" ref="BB44">SUMPRODUCT(計算_投入係数表_加工!$D181:$DS181, 生産額_中分類, IF(列分類振分=BB$3, 1, 0))/SUMPRODUCT(生産額_中分類, IF(列分類振分=BB$3, 1, 0))</f>
        <v>#DIV/0!</v>
      </c>
      <c r="BC44" s="194" t="e">
        <f t="array" ref="BC44">SUMPRODUCT(計算_投入係数表_加工!$D181:$DS181, 生産額_中分類, IF(列分類振分=BC$3, 1, 0))/SUMPRODUCT(生産額_中分類, IF(列分類振分=BC$3, 1, 0))</f>
        <v>#DIV/0!</v>
      </c>
      <c r="BD44" s="194" t="e">
        <f t="array" ref="BD44">SUMPRODUCT(計算_投入係数表_加工!$D181:$DS181, 生産額_中分類, IF(列分類振分=BD$3, 1, 0))/SUMPRODUCT(生産額_中分類, IF(列分類振分=BD$3, 1, 0))</f>
        <v>#DIV/0!</v>
      </c>
      <c r="BE44" s="194" t="e">
        <f t="array" ref="BE44">SUMPRODUCT(計算_投入係数表_加工!$D181:$DS181, 生産額_中分類, IF(列分類振分=BE$3, 1, 0))/SUMPRODUCT(生産額_中分類, IF(列分類振分=BE$3, 1, 0))</f>
        <v>#DIV/0!</v>
      </c>
      <c r="BF44" s="194" t="e">
        <f t="array" ref="BF44">SUMPRODUCT(計算_投入係数表_加工!$D181:$DS181, 生産額_中分類, IF(列分類振分=BF$3, 1, 0))/SUMPRODUCT(生産額_中分類, IF(列分類振分=BF$3, 1, 0))</f>
        <v>#DIV/0!</v>
      </c>
      <c r="BG44" s="194" t="e">
        <f t="array" ref="BG44">SUMPRODUCT(計算_投入係数表_加工!$D181:$DS181, 生産額_中分類, IF(列分類振分=BG$3, 1, 0))/SUMPRODUCT(生産額_中分類, IF(列分類振分=BG$3, 1, 0))</f>
        <v>#DIV/0!</v>
      </c>
      <c r="BH44" s="194" t="e">
        <f t="array" ref="BH44">SUMPRODUCT(計算_投入係数表_加工!$D181:$DS181, 生産額_中分類, IF(列分類振分=BH$3, 1, 0))/SUMPRODUCT(生産額_中分類, IF(列分類振分=BH$3, 1, 0))</f>
        <v>#DIV/0!</v>
      </c>
      <c r="BI44" s="194" t="e">
        <f t="array" ref="BI44">SUMPRODUCT(計算_投入係数表_加工!$D181:$DS181, 生産額_中分類, IF(列分類振分=BI$3, 1, 0))/SUMPRODUCT(生産額_中分類, IF(列分類振分=BI$3, 1, 0))</f>
        <v>#DIV/0!</v>
      </c>
      <c r="BJ44" s="194" t="e">
        <f t="array" ref="BJ44">SUMPRODUCT(計算_投入係数表_加工!$D181:$DS181, 生産額_中分類, IF(列分類振分=BJ$3, 1, 0))/SUMPRODUCT(生産額_中分類, IF(列分類振分=BJ$3, 1, 0))</f>
        <v>#DIV/0!</v>
      </c>
      <c r="BK44" s="194" t="e">
        <f t="array" ref="BK44">SUMPRODUCT(計算_投入係数表_加工!$D181:$DS181, 生産額_中分類, IF(列分類振分=BK$3, 1, 0))/SUMPRODUCT(生産額_中分類, IF(列分類振分=BK$3, 1, 0))</f>
        <v>#DIV/0!</v>
      </c>
      <c r="BL44" s="194" t="e">
        <f t="array" ref="BL44">SUMPRODUCT(計算_投入係数表_加工!$D181:$DS181, 生産額_中分類, IF(列分類振分=BL$3, 1, 0))/SUMPRODUCT(生産額_中分類, IF(列分類振分=BL$3, 1, 0))</f>
        <v>#DIV/0!</v>
      </c>
      <c r="BM44" s="194" t="e">
        <f t="array" ref="BM44">SUMPRODUCT(計算_投入係数表_加工!$D181:$DS181, 生産額_中分類, IF(列分類振分=BM$3, 1, 0))/SUMPRODUCT(生産額_中分類, IF(列分類振分=BM$3, 1, 0))</f>
        <v>#DIV/0!</v>
      </c>
      <c r="BN44" s="194" t="e">
        <f t="array" ref="BN44">SUMPRODUCT(計算_投入係数表_加工!$D181:$DS181, 生産額_中分類, IF(列分類振分=BN$3, 1, 0))/SUMPRODUCT(生産額_中分類, IF(列分類振分=BN$3, 1, 0))</f>
        <v>#DIV/0!</v>
      </c>
      <c r="BO44" s="194" t="e">
        <f t="array" ref="BO44">SUMPRODUCT(計算_投入係数表_加工!$D181:$DS181, 生産額_中分類, IF(列分類振分=BO$3, 1, 0))/SUMPRODUCT(生産額_中分類, IF(列分類振分=BO$3, 1, 0))</f>
        <v>#DIV/0!</v>
      </c>
      <c r="BP44" s="194" t="e">
        <f t="array" ref="BP44">SUMPRODUCT(計算_投入係数表_加工!$D181:$DS181, 生産額_中分類, IF(列分類振分=BP$3, 1, 0))/SUMPRODUCT(生産額_中分類, IF(列分類振分=BP$3, 1, 0))</f>
        <v>#DIV/0!</v>
      </c>
      <c r="BQ44" s="194" t="e">
        <f t="array" ref="BQ44">SUMPRODUCT(計算_投入係数表_加工!$D181:$DS181, 生産額_中分類, IF(列分類振分=BQ$3, 1, 0))/SUMPRODUCT(生産額_中分類, IF(列分類振分=BQ$3, 1, 0))</f>
        <v>#DIV/0!</v>
      </c>
      <c r="BR44" s="194" t="e">
        <f t="array" ref="BR44">SUMPRODUCT(計算_投入係数表_加工!$D181:$DS181, 生産額_中分類, IF(列分類振分=BR$3, 1, 0))/SUMPRODUCT(生産額_中分類, IF(列分類振分=BR$3, 1, 0))</f>
        <v>#DIV/0!</v>
      </c>
      <c r="BS44" s="194" t="e">
        <f t="array" ref="BS44">SUMPRODUCT(計算_投入係数表_加工!$D181:$DS181, 生産額_中分類, IF(列分類振分=BS$3, 1, 0))/SUMPRODUCT(生産額_中分類, IF(列分類振分=BS$3, 1, 0))</f>
        <v>#DIV/0!</v>
      </c>
      <c r="BT44" s="194" t="e">
        <f t="array" ref="BT44">SUMPRODUCT(計算_投入係数表_加工!$D181:$DS181, 生産額_中分類, IF(列分類振分=BT$3, 1, 0))/SUMPRODUCT(生産額_中分類, IF(列分類振分=BT$3, 1, 0))</f>
        <v>#DIV/0!</v>
      </c>
      <c r="BU44" s="194" t="e">
        <f t="array" ref="BU44">SUMPRODUCT(計算_投入係数表_加工!$D181:$DS181, 生産額_中分類, IF(列分類振分=BU$3, 1, 0))/SUMPRODUCT(生産額_中分類, IF(列分類振分=BU$3, 1, 0))</f>
        <v>#DIV/0!</v>
      </c>
      <c r="BV44" s="194" t="e">
        <f t="array" ref="BV44">SUMPRODUCT(計算_投入係数表_加工!$D181:$DS181, 生産額_中分類, IF(列分類振分=BV$3, 1, 0))/SUMPRODUCT(生産額_中分類, IF(列分類振分=BV$3, 1, 0))</f>
        <v>#DIV/0!</v>
      </c>
      <c r="BW44" s="194" t="e">
        <f t="array" ref="BW44">SUMPRODUCT(計算_投入係数表_加工!$D181:$DS181, 生産額_中分類, IF(列分類振分=BW$3, 1, 0))/SUMPRODUCT(生産額_中分類, IF(列分類振分=BW$3, 1, 0))</f>
        <v>#DIV/0!</v>
      </c>
      <c r="BX44" s="194" t="e">
        <f t="array" ref="BX44">SUMPRODUCT(計算_投入係数表_加工!$D181:$DS181, 生産額_中分類, IF(列分類振分=BX$3, 1, 0))/SUMPRODUCT(生産額_中分類, IF(列分類振分=BX$3, 1, 0))</f>
        <v>#DIV/0!</v>
      </c>
      <c r="BY44" s="194" t="e">
        <f t="array" ref="BY44">SUMPRODUCT(計算_投入係数表_加工!$D181:$DS181, 生産額_中分類, IF(列分類振分=BY$3, 1, 0))/SUMPRODUCT(生産額_中分類, IF(列分類振分=BY$3, 1, 0))</f>
        <v>#DIV/0!</v>
      </c>
      <c r="BZ44" s="194" t="e">
        <f t="array" ref="BZ44">SUMPRODUCT(計算_投入係数表_加工!$D181:$DS181, 生産額_中分類, IF(列分類振分=BZ$3, 1, 0))/SUMPRODUCT(生産額_中分類, IF(列分類振分=BZ$3, 1, 0))</f>
        <v>#DIV/0!</v>
      </c>
      <c r="CA44" s="194" t="e">
        <f t="array" ref="CA44">SUMPRODUCT(計算_投入係数表_加工!$D181:$DS181, 生産額_中分類, IF(列分類振分=CA$3, 1, 0))/SUMPRODUCT(生産額_中分類, IF(列分類振分=CA$3, 1, 0))</f>
        <v>#DIV/0!</v>
      </c>
      <c r="CB44" s="194" t="e">
        <f t="array" ref="CB44">SUMPRODUCT(計算_投入係数表_加工!$D181:$DS181, 生産額_中分類, IF(列分類振分=CB$3, 1, 0))/SUMPRODUCT(生産額_中分類, IF(列分類振分=CB$3, 1, 0))</f>
        <v>#DIV/0!</v>
      </c>
      <c r="CC44" s="194" t="e">
        <f t="array" ref="CC44">SUMPRODUCT(計算_投入係数表_加工!$D181:$DS181, 生産額_中分類, IF(列分類振分=CC$3, 1, 0))/SUMPRODUCT(生産額_中分類, IF(列分類振分=CC$3, 1, 0))</f>
        <v>#DIV/0!</v>
      </c>
      <c r="CD44" s="194" t="e">
        <f t="array" ref="CD44">SUMPRODUCT(計算_投入係数表_加工!$D181:$DS181, 生産額_中分類, IF(列分類振分=CD$3, 1, 0))/SUMPRODUCT(生産額_中分類, IF(列分類振分=CD$3, 1, 0))</f>
        <v>#DIV/0!</v>
      </c>
      <c r="CE44" s="194" t="e">
        <f t="array" ref="CE44">SUMPRODUCT(計算_投入係数表_加工!$D181:$DS181, 生産額_中分類, IF(列分類振分=CE$3, 1, 0))/SUMPRODUCT(生産額_中分類, IF(列分類振分=CE$3, 1, 0))</f>
        <v>#DIV/0!</v>
      </c>
      <c r="CF44" s="194" t="e">
        <f t="array" ref="CF44">SUMPRODUCT(計算_投入係数表_加工!$D181:$DS181, 生産額_中分類, IF(列分類振分=CF$3, 1, 0))/SUMPRODUCT(生産額_中分類, IF(列分類振分=CF$3, 1, 0))</f>
        <v>#DIV/0!</v>
      </c>
      <c r="CG44" s="194" t="e">
        <f t="array" ref="CG44">SUMPRODUCT(計算_投入係数表_加工!$D181:$DS181, 生産額_中分類, IF(列分類振分=CG$3, 1, 0))/SUMPRODUCT(生産額_中分類, IF(列分類振分=CG$3, 1, 0))</f>
        <v>#DIV/0!</v>
      </c>
      <c r="CH44" s="194" t="e">
        <f t="array" ref="CH44">SUMPRODUCT(計算_投入係数表_加工!$D181:$DS181, 生産額_中分類, IF(列分類振分=CH$3, 1, 0))/SUMPRODUCT(生産額_中分類, IF(列分類振分=CH$3, 1, 0))</f>
        <v>#DIV/0!</v>
      </c>
      <c r="CI44" s="194" t="e">
        <f t="array" ref="CI44">SUMPRODUCT(計算_投入係数表_加工!$D181:$DS181, 生産額_中分類, IF(列分類振分=CI$3, 1, 0))/SUMPRODUCT(生産額_中分類, IF(列分類振分=CI$3, 1, 0))</f>
        <v>#DIV/0!</v>
      </c>
      <c r="CJ44" s="194" t="e">
        <f t="array" ref="CJ44">SUMPRODUCT(計算_投入係数表_加工!$D181:$DS181, 生産額_中分類, IF(列分類振分=CJ$3, 1, 0))/SUMPRODUCT(生産額_中分類, IF(列分類振分=CJ$3, 1, 0))</f>
        <v>#DIV/0!</v>
      </c>
      <c r="CK44" s="194" t="e">
        <f t="array" ref="CK44">SUMPRODUCT(計算_投入係数表_加工!$D181:$DS181, 生産額_中分類, IF(列分類振分=CK$3, 1, 0))/SUMPRODUCT(生産額_中分類, IF(列分類振分=CK$3, 1, 0))</f>
        <v>#DIV/0!</v>
      </c>
      <c r="CL44" s="194" t="e">
        <f t="array" ref="CL44">SUMPRODUCT(計算_投入係数表_加工!$D181:$DS181, 生産額_中分類, IF(列分類振分=CL$3, 1, 0))/SUMPRODUCT(生産額_中分類, IF(列分類振分=CL$3, 1, 0))</f>
        <v>#DIV/0!</v>
      </c>
      <c r="CM44" s="194" t="e">
        <f t="array" ref="CM44">SUMPRODUCT(計算_投入係数表_加工!$D181:$DS181, 生産額_中分類, IF(列分類振分=CM$3, 1, 0))/SUMPRODUCT(生産額_中分類, IF(列分類振分=CM$3, 1, 0))</f>
        <v>#DIV/0!</v>
      </c>
      <c r="CN44" s="194" t="e">
        <f t="array" ref="CN44">SUMPRODUCT(計算_投入係数表_加工!$D181:$DS181, 生産額_中分類, IF(列分類振分=CN$3, 1, 0))/SUMPRODUCT(生産額_中分類, IF(列分類振分=CN$3, 1, 0))</f>
        <v>#DIV/0!</v>
      </c>
      <c r="CO44" s="194" t="e">
        <f t="array" ref="CO44">SUMPRODUCT(計算_投入係数表_加工!$D181:$DS181, 生産額_中分類, IF(列分類振分=CO$3, 1, 0))/SUMPRODUCT(生産額_中分類, IF(列分類振分=CO$3, 1, 0))</f>
        <v>#DIV/0!</v>
      </c>
      <c r="CP44" s="194" t="e">
        <f t="array" ref="CP44">SUMPRODUCT(計算_投入係数表_加工!$D181:$DS181, 生産額_中分類, IF(列分類振分=CP$3, 1, 0))/SUMPRODUCT(生産額_中分類, IF(列分類振分=CP$3, 1, 0))</f>
        <v>#DIV/0!</v>
      </c>
      <c r="CQ44" s="194" t="e">
        <f t="array" ref="CQ44">SUMPRODUCT(計算_投入係数表_加工!$D181:$DS181, 生産額_中分類, IF(列分類振分=CQ$3, 1, 0))/SUMPRODUCT(生産額_中分類, IF(列分類振分=CQ$3, 1, 0))</f>
        <v>#DIV/0!</v>
      </c>
      <c r="CR44" s="194" t="e">
        <f t="array" ref="CR44">SUMPRODUCT(計算_投入係数表_加工!$D181:$DS181, 生産額_中分類, IF(列分類振分=CR$3, 1, 0))/SUMPRODUCT(生産額_中分類, IF(列分類振分=CR$3, 1, 0))</f>
        <v>#DIV/0!</v>
      </c>
      <c r="CS44" s="194" t="e">
        <f t="array" ref="CS44">SUMPRODUCT(計算_投入係数表_加工!$D181:$DS181, 生産額_中分類, IF(列分類振分=CS$3, 1, 0))/SUMPRODUCT(生産額_中分類, IF(列分類振分=CS$3, 1, 0))</f>
        <v>#DIV/0!</v>
      </c>
      <c r="CT44" s="194" t="e">
        <f t="array" ref="CT44">SUMPRODUCT(計算_投入係数表_加工!$D181:$DS181, 生産額_中分類, IF(列分類振分=CT$3, 1, 0))/SUMPRODUCT(生産額_中分類, IF(列分類振分=CT$3, 1, 0))</f>
        <v>#DIV/0!</v>
      </c>
      <c r="CU44" s="194" t="e">
        <f t="array" ref="CU44">SUMPRODUCT(計算_投入係数表_加工!$D181:$DS181, 生産額_中分類, IF(列分類振分=CU$3, 1, 0))/SUMPRODUCT(生産額_中分類, IF(列分類振分=CU$3, 1, 0))</f>
        <v>#DIV/0!</v>
      </c>
      <c r="CV44" s="194" t="e">
        <f t="array" ref="CV44">SUMPRODUCT(計算_投入係数表_加工!$D181:$DS181, 生産額_中分類, IF(列分類振分=CV$3, 1, 0))/SUMPRODUCT(生産額_中分類, IF(列分類振分=CV$3, 1, 0))</f>
        <v>#DIV/0!</v>
      </c>
      <c r="CW44" s="194" t="e">
        <f t="array" ref="CW44">SUMPRODUCT(計算_投入係数表_加工!$D181:$DS181, 生産額_中分類, IF(列分類振分=CW$3, 1, 0))/SUMPRODUCT(生産額_中分類, IF(列分類振分=CW$3, 1, 0))</f>
        <v>#DIV/0!</v>
      </c>
      <c r="CX44" s="194" t="e">
        <f t="array" ref="CX44">SUMPRODUCT(計算_投入係数表_加工!$D181:$DS181, 生産額_中分類, IF(列分類振分=CX$3, 1, 0))/SUMPRODUCT(生産額_中分類, IF(列分類振分=CX$3, 1, 0))</f>
        <v>#DIV/0!</v>
      </c>
      <c r="CY44" s="194" t="e">
        <f t="array" ref="CY44">SUMPRODUCT(計算_投入係数表_加工!$D181:$DS181, 生産額_中分類, IF(列分類振分=CY$3, 1, 0))/SUMPRODUCT(生産額_中分類, IF(列分類振分=CY$3, 1, 0))</f>
        <v>#DIV/0!</v>
      </c>
      <c r="CZ44" s="194" t="e">
        <f t="array" ref="CZ44">SUMPRODUCT(計算_投入係数表_加工!$D181:$DS181, 生産額_中分類, IF(列分類振分=CZ$3, 1, 0))/SUMPRODUCT(生産額_中分類, IF(列分類振分=CZ$3, 1, 0))</f>
        <v>#DIV/0!</v>
      </c>
      <c r="DA44" s="194" t="e">
        <f t="array" ref="DA44">SUMPRODUCT(計算_投入係数表_加工!$D181:$DS181, 生産額_中分類, IF(列分類振分=DA$3, 1, 0))/SUMPRODUCT(生産額_中分類, IF(列分類振分=DA$3, 1, 0))</f>
        <v>#DIV/0!</v>
      </c>
      <c r="DB44" s="194" t="e">
        <f t="array" ref="DB44">SUMPRODUCT(計算_投入係数表_加工!$D181:$DS181, 生産額_中分類, IF(列分類振分=DB$3, 1, 0))/SUMPRODUCT(生産額_中分類, IF(列分類振分=DB$3, 1, 0))</f>
        <v>#DIV/0!</v>
      </c>
      <c r="DC44" s="194" t="e">
        <f t="array" ref="DC44">SUMPRODUCT(計算_投入係数表_加工!$D181:$DS181, 生産額_中分類, IF(列分類振分=DC$3, 1, 0))/SUMPRODUCT(生産額_中分類, IF(列分類振分=DC$3, 1, 0))</f>
        <v>#DIV/0!</v>
      </c>
      <c r="DD44" s="194" t="e">
        <f t="array" ref="DD44">SUMPRODUCT(計算_投入係数表_加工!$D181:$DS181, 生産額_中分類, IF(列分類振分=DD$3, 1, 0))/SUMPRODUCT(生産額_中分類, IF(列分類振分=DD$3, 1, 0))</f>
        <v>#DIV/0!</v>
      </c>
      <c r="DE44" s="194" t="e">
        <f t="array" ref="DE44">SUMPRODUCT(計算_投入係数表_加工!$D181:$DS181, 生産額_中分類, IF(列分類振分=DE$3, 1, 0))/SUMPRODUCT(生産額_中分類, IF(列分類振分=DE$3, 1, 0))</f>
        <v>#DIV/0!</v>
      </c>
      <c r="DF44" s="194" t="e">
        <f t="array" ref="DF44">SUMPRODUCT(計算_投入係数表_加工!$D181:$DS181, 生産額_中分類, IF(列分類振分=DF$3, 1, 0))/SUMPRODUCT(生産額_中分類, IF(列分類振分=DF$3, 1, 0))</f>
        <v>#DIV/0!</v>
      </c>
      <c r="DG44" s="194" t="e">
        <f t="array" ref="DG44">SUMPRODUCT(計算_投入係数表_加工!$D181:$DS181, 生産額_中分類, IF(列分類振分=DG$3, 1, 0))/SUMPRODUCT(生産額_中分類, IF(列分類振分=DG$3, 1, 0))</f>
        <v>#DIV/0!</v>
      </c>
      <c r="DH44" s="194" t="e">
        <f t="array" ref="DH44">SUMPRODUCT(計算_投入係数表_加工!$D181:$DS181, 生産額_中分類, IF(列分類振分=DH$3, 1, 0))/SUMPRODUCT(生産額_中分類, IF(列分類振分=DH$3, 1, 0))</f>
        <v>#DIV/0!</v>
      </c>
      <c r="DI44" s="194" t="e">
        <f t="array" ref="DI44">SUMPRODUCT(計算_投入係数表_加工!$D181:$DS181, 生産額_中分類, IF(列分類振分=DI$3, 1, 0))/SUMPRODUCT(生産額_中分類, IF(列分類振分=DI$3, 1, 0))</f>
        <v>#DIV/0!</v>
      </c>
      <c r="DJ44" s="194" t="e">
        <f t="array" ref="DJ44">SUMPRODUCT(計算_投入係数表_加工!$D181:$DS181, 生産額_中分類, IF(列分類振分=DJ$3, 1, 0))/SUMPRODUCT(生産額_中分類, IF(列分類振分=DJ$3, 1, 0))</f>
        <v>#DIV/0!</v>
      </c>
      <c r="DK44" s="194" t="e">
        <f t="array" ref="DK44">SUMPRODUCT(計算_投入係数表_加工!$D181:$DS181, 生産額_中分類, IF(列分類振分=DK$3, 1, 0))/SUMPRODUCT(生産額_中分類, IF(列分類振分=DK$3, 1, 0))</f>
        <v>#DIV/0!</v>
      </c>
      <c r="DL44" s="194" t="e">
        <f t="array" ref="DL44">SUMPRODUCT(計算_投入係数表_加工!$D181:$DS181, 生産額_中分類, IF(列分類振分=DL$3, 1, 0))/SUMPRODUCT(生産額_中分類, IF(列分類振分=DL$3, 1, 0))</f>
        <v>#DIV/0!</v>
      </c>
      <c r="DM44" s="194" t="e">
        <f t="array" ref="DM44">SUMPRODUCT(計算_投入係数表_加工!$D181:$DS181, 生産額_中分類, IF(列分類振分=DM$3, 1, 0))/SUMPRODUCT(生産額_中分類, IF(列分類振分=DM$3, 1, 0))</f>
        <v>#DIV/0!</v>
      </c>
      <c r="DN44" s="194" t="e">
        <f t="array" ref="DN44">SUMPRODUCT(計算_投入係数表_加工!$D181:$DS181, 生産額_中分類, IF(列分類振分=DN$3, 1, 0))/SUMPRODUCT(生産額_中分類, IF(列分類振分=DN$3, 1, 0))</f>
        <v>#DIV/0!</v>
      </c>
      <c r="DO44" s="194" t="e">
        <f t="array" ref="DO44">SUMPRODUCT(計算_投入係数表_加工!$D181:$DS181, 生産額_中分類, IF(列分類振分=DO$3, 1, 0))/SUMPRODUCT(生産額_中分類, IF(列分類振分=DO$3, 1, 0))</f>
        <v>#DIV/0!</v>
      </c>
      <c r="DP44" s="194" t="e">
        <f t="array" ref="DP44">SUMPRODUCT(計算_投入係数表_加工!$D181:$DS181, 生産額_中分類, IF(列分類振分=DP$3, 1, 0))/SUMPRODUCT(生産額_中分類, IF(列分類振分=DP$3, 1, 0))</f>
        <v>#DIV/0!</v>
      </c>
      <c r="DQ44" s="194" t="e">
        <f t="array" ref="DQ44">SUMPRODUCT(計算_投入係数表_加工!$D181:$DS181, 生産額_中分類, IF(列分類振分=DQ$3, 1, 0))/SUMPRODUCT(生産額_中分類, IF(列分類振分=DQ$3, 1, 0))</f>
        <v>#DIV/0!</v>
      </c>
      <c r="DR44" s="194" t="e">
        <f t="array" ref="DR44">SUMPRODUCT(計算_投入係数表_加工!$D181:$DS181, 生産額_中分類, IF(列分類振分=DR$3, 1, 0))/SUMPRODUCT(生産額_中分類, IF(列分類振分=DR$3, 1, 0))</f>
        <v>#DIV/0!</v>
      </c>
      <c r="DS44" s="194" t="e">
        <f t="array" ref="DS44">SUMPRODUCT(計算_投入係数表_加工!$D181:$DS181, 生産額_中分類, IF(列分類振分=DS$3, 1, 0))/SUMPRODUCT(生産額_中分類, IF(列分類振分=DS$3, 1, 0))</f>
        <v>#DIV/0!</v>
      </c>
      <c r="DT44" s="23">
        <f>SUMIF(振分, $C44, 計算_投入係数表_加工!DT$4:DT$123)</f>
        <v>0</v>
      </c>
    </row>
    <row r="45" spans="2:124" x14ac:dyDescent="0.25">
      <c r="B45" s="53">
        <v>42</v>
      </c>
      <c r="C45" s="192" t="str">
        <v>-</v>
      </c>
      <c r="D45" s="193">
        <f t="array" ref="D45">SUMPRODUCT(計算_投入係数表_加工!$D182:$DS182, 生産額_中分類, IF(列分類振分=D$3, 1, 0))/SUMPRODUCT(生産額_中分類, IF(列分類振分=D$3, 1, 0))</f>
        <v>0</v>
      </c>
      <c r="E45" s="194">
        <f t="array" ref="E45">SUMPRODUCT(計算_投入係数表_加工!$D182:$DS182, 生産額_中分類, IF(列分類振分=E$3, 1, 0))/SUMPRODUCT(生産額_中分類, IF(列分類振分=E$3, 1, 0))</f>
        <v>0</v>
      </c>
      <c r="F45" s="194">
        <f t="array" ref="F45">SUMPRODUCT(計算_投入係数表_加工!$D182:$DS182, 生産額_中分類, IF(列分類振分=F$3, 1, 0))/SUMPRODUCT(生産額_中分類, IF(列分類振分=F$3, 1, 0))</f>
        <v>0</v>
      </c>
      <c r="G45" s="194">
        <f t="array" ref="G45">SUMPRODUCT(計算_投入係数表_加工!$D182:$DS182, 生産額_中分類, IF(列分類振分=G$3, 1, 0))/SUMPRODUCT(生産額_中分類, IF(列分類振分=G$3, 1, 0))</f>
        <v>0</v>
      </c>
      <c r="H45" s="194">
        <f t="array" ref="H45">SUMPRODUCT(計算_投入係数表_加工!$D182:$DS182, 生産額_中分類, IF(列分類振分=H$3, 1, 0))/SUMPRODUCT(生産額_中分類, IF(列分類振分=H$3, 1, 0))</f>
        <v>0</v>
      </c>
      <c r="I45" s="194">
        <f t="array" ref="I45">SUMPRODUCT(計算_投入係数表_加工!$D182:$DS182, 生産額_中分類, IF(列分類振分=I$3, 1, 0))/SUMPRODUCT(生産額_中分類, IF(列分類振分=I$3, 1, 0))</f>
        <v>0</v>
      </c>
      <c r="J45" s="194">
        <f t="array" ref="J45">SUMPRODUCT(計算_投入係数表_加工!$D182:$DS182, 生産額_中分類, IF(列分類振分=J$3, 1, 0))/SUMPRODUCT(生産額_中分類, IF(列分類振分=J$3, 1, 0))</f>
        <v>0</v>
      </c>
      <c r="K45" s="194">
        <f t="array" ref="K45">SUMPRODUCT(計算_投入係数表_加工!$D182:$DS182, 生産額_中分類, IF(列分類振分=K$3, 1, 0))/SUMPRODUCT(生産額_中分類, IF(列分類振分=K$3, 1, 0))</f>
        <v>0</v>
      </c>
      <c r="L45" s="194">
        <f t="array" ref="L45">SUMPRODUCT(計算_投入係数表_加工!$D182:$DS182, 生産額_中分類, IF(列分類振分=L$3, 1, 0))/SUMPRODUCT(生産額_中分類, IF(列分類振分=L$3, 1, 0))</f>
        <v>0</v>
      </c>
      <c r="M45" s="194">
        <f t="array" ref="M45">SUMPRODUCT(計算_投入係数表_加工!$D182:$DS182, 生産額_中分類, IF(列分類振分=M$3, 1, 0))/SUMPRODUCT(生産額_中分類, IF(列分類振分=M$3, 1, 0))</f>
        <v>0</v>
      </c>
      <c r="N45" s="194">
        <f t="array" ref="N45">SUMPRODUCT(計算_投入係数表_加工!$D182:$DS182, 生産額_中分類, IF(列分類振分=N$3, 1, 0))/SUMPRODUCT(生産額_中分類, IF(列分類振分=N$3, 1, 0))</f>
        <v>0</v>
      </c>
      <c r="O45" s="194">
        <f t="array" ref="O45">SUMPRODUCT(計算_投入係数表_加工!$D182:$DS182, 生産額_中分類, IF(列分類振分=O$3, 1, 0))/SUMPRODUCT(生産額_中分類, IF(列分類振分=O$3, 1, 0))</f>
        <v>0</v>
      </c>
      <c r="P45" s="194">
        <f t="array" ref="P45">SUMPRODUCT(計算_投入係数表_加工!$D182:$DS182, 生産額_中分類, IF(列分類振分=P$3, 1, 0))/SUMPRODUCT(生産額_中分類, IF(列分類振分=P$3, 1, 0))</f>
        <v>0</v>
      </c>
      <c r="Q45" s="194" t="e">
        <f t="array" ref="Q45">SUMPRODUCT(計算_投入係数表_加工!$D182:$DS182, 生産額_中分類, IF(列分類振分=Q$3, 1, 0))/SUMPRODUCT(生産額_中分類, IF(列分類振分=Q$3, 1, 0))</f>
        <v>#DIV/0!</v>
      </c>
      <c r="R45" s="194" t="e">
        <f t="array" ref="R45">SUMPRODUCT(計算_投入係数表_加工!$D182:$DS182, 生産額_中分類, IF(列分類振分=R$3, 1, 0))/SUMPRODUCT(生産額_中分類, IF(列分類振分=R$3, 1, 0))</f>
        <v>#DIV/0!</v>
      </c>
      <c r="S45" s="194" t="e">
        <f t="array" ref="S45">SUMPRODUCT(計算_投入係数表_加工!$D182:$DS182, 生産額_中分類, IF(列分類振分=S$3, 1, 0))/SUMPRODUCT(生産額_中分類, IF(列分類振分=S$3, 1, 0))</f>
        <v>#DIV/0!</v>
      </c>
      <c r="T45" s="194" t="e">
        <f t="array" ref="T45">SUMPRODUCT(計算_投入係数表_加工!$D182:$DS182, 生産額_中分類, IF(列分類振分=T$3, 1, 0))/SUMPRODUCT(生産額_中分類, IF(列分類振分=T$3, 1, 0))</f>
        <v>#DIV/0!</v>
      </c>
      <c r="U45" s="194" t="e">
        <f t="array" ref="U45">SUMPRODUCT(計算_投入係数表_加工!$D182:$DS182, 生産額_中分類, IF(列分類振分=U$3, 1, 0))/SUMPRODUCT(生産額_中分類, IF(列分類振分=U$3, 1, 0))</f>
        <v>#DIV/0!</v>
      </c>
      <c r="V45" s="194" t="e">
        <f t="array" ref="V45">SUMPRODUCT(計算_投入係数表_加工!$D182:$DS182, 生産額_中分類, IF(列分類振分=V$3, 1, 0))/SUMPRODUCT(生産額_中分類, IF(列分類振分=V$3, 1, 0))</f>
        <v>#DIV/0!</v>
      </c>
      <c r="W45" s="194" t="e">
        <f t="array" ref="W45">SUMPRODUCT(計算_投入係数表_加工!$D182:$DS182, 生産額_中分類, IF(列分類振分=W$3, 1, 0))/SUMPRODUCT(生産額_中分類, IF(列分類振分=W$3, 1, 0))</f>
        <v>#DIV/0!</v>
      </c>
      <c r="X45" s="194" t="e">
        <f t="array" ref="X45">SUMPRODUCT(計算_投入係数表_加工!$D182:$DS182, 生産額_中分類, IF(列分類振分=X$3, 1, 0))/SUMPRODUCT(生産額_中分類, IF(列分類振分=X$3, 1, 0))</f>
        <v>#DIV/0!</v>
      </c>
      <c r="Y45" s="194" t="e">
        <f t="array" ref="Y45">SUMPRODUCT(計算_投入係数表_加工!$D182:$DS182, 生産額_中分類, IF(列分類振分=Y$3, 1, 0))/SUMPRODUCT(生産額_中分類, IF(列分類振分=Y$3, 1, 0))</f>
        <v>#DIV/0!</v>
      </c>
      <c r="Z45" s="194" t="e">
        <f t="array" ref="Z45">SUMPRODUCT(計算_投入係数表_加工!$D182:$DS182, 生産額_中分類, IF(列分類振分=Z$3, 1, 0))/SUMPRODUCT(生産額_中分類, IF(列分類振分=Z$3, 1, 0))</f>
        <v>#DIV/0!</v>
      </c>
      <c r="AA45" s="194" t="e">
        <f t="array" ref="AA45">SUMPRODUCT(計算_投入係数表_加工!$D182:$DS182, 生産額_中分類, IF(列分類振分=AA$3, 1, 0))/SUMPRODUCT(生産額_中分類, IF(列分類振分=AA$3, 1, 0))</f>
        <v>#DIV/0!</v>
      </c>
      <c r="AB45" s="194" t="e">
        <f t="array" ref="AB45">SUMPRODUCT(計算_投入係数表_加工!$D182:$DS182, 生産額_中分類, IF(列分類振分=AB$3, 1, 0))/SUMPRODUCT(生産額_中分類, IF(列分類振分=AB$3, 1, 0))</f>
        <v>#DIV/0!</v>
      </c>
      <c r="AC45" s="194" t="e">
        <f t="array" ref="AC45">SUMPRODUCT(計算_投入係数表_加工!$D182:$DS182, 生産額_中分類, IF(列分類振分=AC$3, 1, 0))/SUMPRODUCT(生産額_中分類, IF(列分類振分=AC$3, 1, 0))</f>
        <v>#DIV/0!</v>
      </c>
      <c r="AD45" s="194" t="e">
        <f t="array" ref="AD45">SUMPRODUCT(計算_投入係数表_加工!$D182:$DS182, 生産額_中分類, IF(列分類振分=AD$3, 1, 0))/SUMPRODUCT(生産額_中分類, IF(列分類振分=AD$3, 1, 0))</f>
        <v>#DIV/0!</v>
      </c>
      <c r="AE45" s="194" t="e">
        <f t="array" ref="AE45">SUMPRODUCT(計算_投入係数表_加工!$D182:$DS182, 生産額_中分類, IF(列分類振分=AE$3, 1, 0))/SUMPRODUCT(生産額_中分類, IF(列分類振分=AE$3, 1, 0))</f>
        <v>#DIV/0!</v>
      </c>
      <c r="AF45" s="194" t="e">
        <f t="array" ref="AF45">SUMPRODUCT(計算_投入係数表_加工!$D182:$DS182, 生産額_中分類, IF(列分類振分=AF$3, 1, 0))/SUMPRODUCT(生産額_中分類, IF(列分類振分=AF$3, 1, 0))</f>
        <v>#DIV/0!</v>
      </c>
      <c r="AG45" s="194" t="e">
        <f t="array" ref="AG45">SUMPRODUCT(計算_投入係数表_加工!$D182:$DS182, 生産額_中分類, IF(列分類振分=AG$3, 1, 0))/SUMPRODUCT(生産額_中分類, IF(列分類振分=AG$3, 1, 0))</f>
        <v>#DIV/0!</v>
      </c>
      <c r="AH45" s="194" t="e">
        <f t="array" ref="AH45">SUMPRODUCT(計算_投入係数表_加工!$D182:$DS182, 生産額_中分類, IF(列分類振分=AH$3, 1, 0))/SUMPRODUCT(生産額_中分類, IF(列分類振分=AH$3, 1, 0))</f>
        <v>#DIV/0!</v>
      </c>
      <c r="AI45" s="194" t="e">
        <f t="array" ref="AI45">SUMPRODUCT(計算_投入係数表_加工!$D182:$DS182, 生産額_中分類, IF(列分類振分=AI$3, 1, 0))/SUMPRODUCT(生産額_中分類, IF(列分類振分=AI$3, 1, 0))</f>
        <v>#DIV/0!</v>
      </c>
      <c r="AJ45" s="194" t="e">
        <f t="array" ref="AJ45">SUMPRODUCT(計算_投入係数表_加工!$D182:$DS182, 生産額_中分類, IF(列分類振分=AJ$3, 1, 0))/SUMPRODUCT(生産額_中分類, IF(列分類振分=AJ$3, 1, 0))</f>
        <v>#DIV/0!</v>
      </c>
      <c r="AK45" s="194" t="e">
        <f t="array" ref="AK45">SUMPRODUCT(計算_投入係数表_加工!$D182:$DS182, 生産額_中分類, IF(列分類振分=AK$3, 1, 0))/SUMPRODUCT(生産額_中分類, IF(列分類振分=AK$3, 1, 0))</f>
        <v>#DIV/0!</v>
      </c>
      <c r="AL45" s="194" t="e">
        <f t="array" ref="AL45">SUMPRODUCT(計算_投入係数表_加工!$D182:$DS182, 生産額_中分類, IF(列分類振分=AL$3, 1, 0))/SUMPRODUCT(生産額_中分類, IF(列分類振分=AL$3, 1, 0))</f>
        <v>#DIV/0!</v>
      </c>
      <c r="AM45" s="194" t="e">
        <f t="array" ref="AM45">SUMPRODUCT(計算_投入係数表_加工!$D182:$DS182, 生産額_中分類, IF(列分類振分=AM$3, 1, 0))/SUMPRODUCT(生産額_中分類, IF(列分類振分=AM$3, 1, 0))</f>
        <v>#DIV/0!</v>
      </c>
      <c r="AN45" s="194" t="e">
        <f t="array" ref="AN45">SUMPRODUCT(計算_投入係数表_加工!$D182:$DS182, 生産額_中分類, IF(列分類振分=AN$3, 1, 0))/SUMPRODUCT(生産額_中分類, IF(列分類振分=AN$3, 1, 0))</f>
        <v>#DIV/0!</v>
      </c>
      <c r="AO45" s="194" t="e">
        <f t="array" ref="AO45">SUMPRODUCT(計算_投入係数表_加工!$D182:$DS182, 生産額_中分類, IF(列分類振分=AO$3, 1, 0))/SUMPRODUCT(生産額_中分類, IF(列分類振分=AO$3, 1, 0))</f>
        <v>#DIV/0!</v>
      </c>
      <c r="AP45" s="194" t="e">
        <f t="array" ref="AP45">SUMPRODUCT(計算_投入係数表_加工!$D182:$DS182, 生産額_中分類, IF(列分類振分=AP$3, 1, 0))/SUMPRODUCT(生産額_中分類, IF(列分類振分=AP$3, 1, 0))</f>
        <v>#DIV/0!</v>
      </c>
      <c r="AQ45" s="194" t="e">
        <f t="array" ref="AQ45">SUMPRODUCT(計算_投入係数表_加工!$D182:$DS182, 生産額_中分類, IF(列分類振分=AQ$3, 1, 0))/SUMPRODUCT(生産額_中分類, IF(列分類振分=AQ$3, 1, 0))</f>
        <v>#DIV/0!</v>
      </c>
      <c r="AR45" s="194" t="e">
        <f t="array" ref="AR45">SUMPRODUCT(計算_投入係数表_加工!$D182:$DS182, 生産額_中分類, IF(列分類振分=AR$3, 1, 0))/SUMPRODUCT(生産額_中分類, IF(列分類振分=AR$3, 1, 0))</f>
        <v>#DIV/0!</v>
      </c>
      <c r="AS45" s="194" t="e">
        <f t="array" ref="AS45">SUMPRODUCT(計算_投入係数表_加工!$D182:$DS182, 生産額_中分類, IF(列分類振分=AS$3, 1, 0))/SUMPRODUCT(生産額_中分類, IF(列分類振分=AS$3, 1, 0))</f>
        <v>#DIV/0!</v>
      </c>
      <c r="AT45" s="194" t="e">
        <f t="array" ref="AT45">SUMPRODUCT(計算_投入係数表_加工!$D182:$DS182, 生産額_中分類, IF(列分類振分=AT$3, 1, 0))/SUMPRODUCT(生産額_中分類, IF(列分類振分=AT$3, 1, 0))</f>
        <v>#DIV/0!</v>
      </c>
      <c r="AU45" s="194" t="e">
        <f t="array" ref="AU45">SUMPRODUCT(計算_投入係数表_加工!$D182:$DS182, 生産額_中分類, IF(列分類振分=AU$3, 1, 0))/SUMPRODUCT(生産額_中分類, IF(列分類振分=AU$3, 1, 0))</f>
        <v>#DIV/0!</v>
      </c>
      <c r="AV45" s="194" t="e">
        <f t="array" ref="AV45">SUMPRODUCT(計算_投入係数表_加工!$D182:$DS182, 生産額_中分類, IF(列分類振分=AV$3, 1, 0))/SUMPRODUCT(生産額_中分類, IF(列分類振分=AV$3, 1, 0))</f>
        <v>#DIV/0!</v>
      </c>
      <c r="AW45" s="194" t="e">
        <f t="array" ref="AW45">SUMPRODUCT(計算_投入係数表_加工!$D182:$DS182, 生産額_中分類, IF(列分類振分=AW$3, 1, 0))/SUMPRODUCT(生産額_中分類, IF(列分類振分=AW$3, 1, 0))</f>
        <v>#DIV/0!</v>
      </c>
      <c r="AX45" s="194" t="e">
        <f t="array" ref="AX45">SUMPRODUCT(計算_投入係数表_加工!$D182:$DS182, 生産額_中分類, IF(列分類振分=AX$3, 1, 0))/SUMPRODUCT(生産額_中分類, IF(列分類振分=AX$3, 1, 0))</f>
        <v>#DIV/0!</v>
      </c>
      <c r="AY45" s="194" t="e">
        <f t="array" ref="AY45">SUMPRODUCT(計算_投入係数表_加工!$D182:$DS182, 生産額_中分類, IF(列分類振分=AY$3, 1, 0))/SUMPRODUCT(生産額_中分類, IF(列分類振分=AY$3, 1, 0))</f>
        <v>#DIV/0!</v>
      </c>
      <c r="AZ45" s="194" t="e">
        <f t="array" ref="AZ45">SUMPRODUCT(計算_投入係数表_加工!$D182:$DS182, 生産額_中分類, IF(列分類振分=AZ$3, 1, 0))/SUMPRODUCT(生産額_中分類, IF(列分類振分=AZ$3, 1, 0))</f>
        <v>#DIV/0!</v>
      </c>
      <c r="BA45" s="194" t="e">
        <f t="array" ref="BA45">SUMPRODUCT(計算_投入係数表_加工!$D182:$DS182, 生産額_中分類, IF(列分類振分=BA$3, 1, 0))/SUMPRODUCT(生産額_中分類, IF(列分類振分=BA$3, 1, 0))</f>
        <v>#DIV/0!</v>
      </c>
      <c r="BB45" s="194" t="e">
        <f t="array" ref="BB45">SUMPRODUCT(計算_投入係数表_加工!$D182:$DS182, 生産額_中分類, IF(列分類振分=BB$3, 1, 0))/SUMPRODUCT(生産額_中分類, IF(列分類振分=BB$3, 1, 0))</f>
        <v>#DIV/0!</v>
      </c>
      <c r="BC45" s="194" t="e">
        <f t="array" ref="BC45">SUMPRODUCT(計算_投入係数表_加工!$D182:$DS182, 生産額_中分類, IF(列分類振分=BC$3, 1, 0))/SUMPRODUCT(生産額_中分類, IF(列分類振分=BC$3, 1, 0))</f>
        <v>#DIV/0!</v>
      </c>
      <c r="BD45" s="194" t="e">
        <f t="array" ref="BD45">SUMPRODUCT(計算_投入係数表_加工!$D182:$DS182, 生産額_中分類, IF(列分類振分=BD$3, 1, 0))/SUMPRODUCT(生産額_中分類, IF(列分類振分=BD$3, 1, 0))</f>
        <v>#DIV/0!</v>
      </c>
      <c r="BE45" s="194" t="e">
        <f t="array" ref="BE45">SUMPRODUCT(計算_投入係数表_加工!$D182:$DS182, 生産額_中分類, IF(列分類振分=BE$3, 1, 0))/SUMPRODUCT(生産額_中分類, IF(列分類振分=BE$3, 1, 0))</f>
        <v>#DIV/0!</v>
      </c>
      <c r="BF45" s="194" t="e">
        <f t="array" ref="BF45">SUMPRODUCT(計算_投入係数表_加工!$D182:$DS182, 生産額_中分類, IF(列分類振分=BF$3, 1, 0))/SUMPRODUCT(生産額_中分類, IF(列分類振分=BF$3, 1, 0))</f>
        <v>#DIV/0!</v>
      </c>
      <c r="BG45" s="194" t="e">
        <f t="array" ref="BG45">SUMPRODUCT(計算_投入係数表_加工!$D182:$DS182, 生産額_中分類, IF(列分類振分=BG$3, 1, 0))/SUMPRODUCT(生産額_中分類, IF(列分類振分=BG$3, 1, 0))</f>
        <v>#DIV/0!</v>
      </c>
      <c r="BH45" s="194" t="e">
        <f t="array" ref="BH45">SUMPRODUCT(計算_投入係数表_加工!$D182:$DS182, 生産額_中分類, IF(列分類振分=BH$3, 1, 0))/SUMPRODUCT(生産額_中分類, IF(列分類振分=BH$3, 1, 0))</f>
        <v>#DIV/0!</v>
      </c>
      <c r="BI45" s="194" t="e">
        <f t="array" ref="BI45">SUMPRODUCT(計算_投入係数表_加工!$D182:$DS182, 生産額_中分類, IF(列分類振分=BI$3, 1, 0))/SUMPRODUCT(生産額_中分類, IF(列分類振分=BI$3, 1, 0))</f>
        <v>#DIV/0!</v>
      </c>
      <c r="BJ45" s="194" t="e">
        <f t="array" ref="BJ45">SUMPRODUCT(計算_投入係数表_加工!$D182:$DS182, 生産額_中分類, IF(列分類振分=BJ$3, 1, 0))/SUMPRODUCT(生産額_中分類, IF(列分類振分=BJ$3, 1, 0))</f>
        <v>#DIV/0!</v>
      </c>
      <c r="BK45" s="194" t="e">
        <f t="array" ref="BK45">SUMPRODUCT(計算_投入係数表_加工!$D182:$DS182, 生産額_中分類, IF(列分類振分=BK$3, 1, 0))/SUMPRODUCT(生産額_中分類, IF(列分類振分=BK$3, 1, 0))</f>
        <v>#DIV/0!</v>
      </c>
      <c r="BL45" s="194" t="e">
        <f t="array" ref="BL45">SUMPRODUCT(計算_投入係数表_加工!$D182:$DS182, 生産額_中分類, IF(列分類振分=BL$3, 1, 0))/SUMPRODUCT(生産額_中分類, IF(列分類振分=BL$3, 1, 0))</f>
        <v>#DIV/0!</v>
      </c>
      <c r="BM45" s="194" t="e">
        <f t="array" ref="BM45">SUMPRODUCT(計算_投入係数表_加工!$D182:$DS182, 生産額_中分類, IF(列分類振分=BM$3, 1, 0))/SUMPRODUCT(生産額_中分類, IF(列分類振分=BM$3, 1, 0))</f>
        <v>#DIV/0!</v>
      </c>
      <c r="BN45" s="194" t="e">
        <f t="array" ref="BN45">SUMPRODUCT(計算_投入係数表_加工!$D182:$DS182, 生産額_中分類, IF(列分類振分=BN$3, 1, 0))/SUMPRODUCT(生産額_中分類, IF(列分類振分=BN$3, 1, 0))</f>
        <v>#DIV/0!</v>
      </c>
      <c r="BO45" s="194" t="e">
        <f t="array" ref="BO45">SUMPRODUCT(計算_投入係数表_加工!$D182:$DS182, 生産額_中分類, IF(列分類振分=BO$3, 1, 0))/SUMPRODUCT(生産額_中分類, IF(列分類振分=BO$3, 1, 0))</f>
        <v>#DIV/0!</v>
      </c>
      <c r="BP45" s="194" t="e">
        <f t="array" ref="BP45">SUMPRODUCT(計算_投入係数表_加工!$D182:$DS182, 生産額_中分類, IF(列分類振分=BP$3, 1, 0))/SUMPRODUCT(生産額_中分類, IF(列分類振分=BP$3, 1, 0))</f>
        <v>#DIV/0!</v>
      </c>
      <c r="BQ45" s="194" t="e">
        <f t="array" ref="BQ45">SUMPRODUCT(計算_投入係数表_加工!$D182:$DS182, 生産額_中分類, IF(列分類振分=BQ$3, 1, 0))/SUMPRODUCT(生産額_中分類, IF(列分類振分=BQ$3, 1, 0))</f>
        <v>#DIV/0!</v>
      </c>
      <c r="BR45" s="194" t="e">
        <f t="array" ref="BR45">SUMPRODUCT(計算_投入係数表_加工!$D182:$DS182, 生産額_中分類, IF(列分類振分=BR$3, 1, 0))/SUMPRODUCT(生産額_中分類, IF(列分類振分=BR$3, 1, 0))</f>
        <v>#DIV/0!</v>
      </c>
      <c r="BS45" s="194" t="e">
        <f t="array" ref="BS45">SUMPRODUCT(計算_投入係数表_加工!$D182:$DS182, 生産額_中分類, IF(列分類振分=BS$3, 1, 0))/SUMPRODUCT(生産額_中分類, IF(列分類振分=BS$3, 1, 0))</f>
        <v>#DIV/0!</v>
      </c>
      <c r="BT45" s="194" t="e">
        <f t="array" ref="BT45">SUMPRODUCT(計算_投入係数表_加工!$D182:$DS182, 生産額_中分類, IF(列分類振分=BT$3, 1, 0))/SUMPRODUCT(生産額_中分類, IF(列分類振分=BT$3, 1, 0))</f>
        <v>#DIV/0!</v>
      </c>
      <c r="BU45" s="194" t="e">
        <f t="array" ref="BU45">SUMPRODUCT(計算_投入係数表_加工!$D182:$DS182, 生産額_中分類, IF(列分類振分=BU$3, 1, 0))/SUMPRODUCT(生産額_中分類, IF(列分類振分=BU$3, 1, 0))</f>
        <v>#DIV/0!</v>
      </c>
      <c r="BV45" s="194" t="e">
        <f t="array" ref="BV45">SUMPRODUCT(計算_投入係数表_加工!$D182:$DS182, 生産額_中分類, IF(列分類振分=BV$3, 1, 0))/SUMPRODUCT(生産額_中分類, IF(列分類振分=BV$3, 1, 0))</f>
        <v>#DIV/0!</v>
      </c>
      <c r="BW45" s="194" t="e">
        <f t="array" ref="BW45">SUMPRODUCT(計算_投入係数表_加工!$D182:$DS182, 生産額_中分類, IF(列分類振分=BW$3, 1, 0))/SUMPRODUCT(生産額_中分類, IF(列分類振分=BW$3, 1, 0))</f>
        <v>#DIV/0!</v>
      </c>
      <c r="BX45" s="194" t="e">
        <f t="array" ref="BX45">SUMPRODUCT(計算_投入係数表_加工!$D182:$DS182, 生産額_中分類, IF(列分類振分=BX$3, 1, 0))/SUMPRODUCT(生産額_中分類, IF(列分類振分=BX$3, 1, 0))</f>
        <v>#DIV/0!</v>
      </c>
      <c r="BY45" s="194" t="e">
        <f t="array" ref="BY45">SUMPRODUCT(計算_投入係数表_加工!$D182:$DS182, 生産額_中分類, IF(列分類振分=BY$3, 1, 0))/SUMPRODUCT(生産額_中分類, IF(列分類振分=BY$3, 1, 0))</f>
        <v>#DIV/0!</v>
      </c>
      <c r="BZ45" s="194" t="e">
        <f t="array" ref="BZ45">SUMPRODUCT(計算_投入係数表_加工!$D182:$DS182, 生産額_中分類, IF(列分類振分=BZ$3, 1, 0))/SUMPRODUCT(生産額_中分類, IF(列分類振分=BZ$3, 1, 0))</f>
        <v>#DIV/0!</v>
      </c>
      <c r="CA45" s="194" t="e">
        <f t="array" ref="CA45">SUMPRODUCT(計算_投入係数表_加工!$D182:$DS182, 生産額_中分類, IF(列分類振分=CA$3, 1, 0))/SUMPRODUCT(生産額_中分類, IF(列分類振分=CA$3, 1, 0))</f>
        <v>#DIV/0!</v>
      </c>
      <c r="CB45" s="194" t="e">
        <f t="array" ref="CB45">SUMPRODUCT(計算_投入係数表_加工!$D182:$DS182, 生産額_中分類, IF(列分類振分=CB$3, 1, 0))/SUMPRODUCT(生産額_中分類, IF(列分類振分=CB$3, 1, 0))</f>
        <v>#DIV/0!</v>
      </c>
      <c r="CC45" s="194" t="e">
        <f t="array" ref="CC45">SUMPRODUCT(計算_投入係数表_加工!$D182:$DS182, 生産額_中分類, IF(列分類振分=CC$3, 1, 0))/SUMPRODUCT(生産額_中分類, IF(列分類振分=CC$3, 1, 0))</f>
        <v>#DIV/0!</v>
      </c>
      <c r="CD45" s="194" t="e">
        <f t="array" ref="CD45">SUMPRODUCT(計算_投入係数表_加工!$D182:$DS182, 生産額_中分類, IF(列分類振分=CD$3, 1, 0))/SUMPRODUCT(生産額_中分類, IF(列分類振分=CD$3, 1, 0))</f>
        <v>#DIV/0!</v>
      </c>
      <c r="CE45" s="194" t="e">
        <f t="array" ref="CE45">SUMPRODUCT(計算_投入係数表_加工!$D182:$DS182, 生産額_中分類, IF(列分類振分=CE$3, 1, 0))/SUMPRODUCT(生産額_中分類, IF(列分類振分=CE$3, 1, 0))</f>
        <v>#DIV/0!</v>
      </c>
      <c r="CF45" s="194" t="e">
        <f t="array" ref="CF45">SUMPRODUCT(計算_投入係数表_加工!$D182:$DS182, 生産額_中分類, IF(列分類振分=CF$3, 1, 0))/SUMPRODUCT(生産額_中分類, IF(列分類振分=CF$3, 1, 0))</f>
        <v>#DIV/0!</v>
      </c>
      <c r="CG45" s="194" t="e">
        <f t="array" ref="CG45">SUMPRODUCT(計算_投入係数表_加工!$D182:$DS182, 生産額_中分類, IF(列分類振分=CG$3, 1, 0))/SUMPRODUCT(生産額_中分類, IF(列分類振分=CG$3, 1, 0))</f>
        <v>#DIV/0!</v>
      </c>
      <c r="CH45" s="194" t="e">
        <f t="array" ref="CH45">SUMPRODUCT(計算_投入係数表_加工!$D182:$DS182, 生産額_中分類, IF(列分類振分=CH$3, 1, 0))/SUMPRODUCT(生産額_中分類, IF(列分類振分=CH$3, 1, 0))</f>
        <v>#DIV/0!</v>
      </c>
      <c r="CI45" s="194" t="e">
        <f t="array" ref="CI45">SUMPRODUCT(計算_投入係数表_加工!$D182:$DS182, 生産額_中分類, IF(列分類振分=CI$3, 1, 0))/SUMPRODUCT(生産額_中分類, IF(列分類振分=CI$3, 1, 0))</f>
        <v>#DIV/0!</v>
      </c>
      <c r="CJ45" s="194" t="e">
        <f t="array" ref="CJ45">SUMPRODUCT(計算_投入係数表_加工!$D182:$DS182, 生産額_中分類, IF(列分類振分=CJ$3, 1, 0))/SUMPRODUCT(生産額_中分類, IF(列分類振分=CJ$3, 1, 0))</f>
        <v>#DIV/0!</v>
      </c>
      <c r="CK45" s="194" t="e">
        <f t="array" ref="CK45">SUMPRODUCT(計算_投入係数表_加工!$D182:$DS182, 生産額_中分類, IF(列分類振分=CK$3, 1, 0))/SUMPRODUCT(生産額_中分類, IF(列分類振分=CK$3, 1, 0))</f>
        <v>#DIV/0!</v>
      </c>
      <c r="CL45" s="194" t="e">
        <f t="array" ref="CL45">SUMPRODUCT(計算_投入係数表_加工!$D182:$DS182, 生産額_中分類, IF(列分類振分=CL$3, 1, 0))/SUMPRODUCT(生産額_中分類, IF(列分類振分=CL$3, 1, 0))</f>
        <v>#DIV/0!</v>
      </c>
      <c r="CM45" s="194" t="e">
        <f t="array" ref="CM45">SUMPRODUCT(計算_投入係数表_加工!$D182:$DS182, 生産額_中分類, IF(列分類振分=CM$3, 1, 0))/SUMPRODUCT(生産額_中分類, IF(列分類振分=CM$3, 1, 0))</f>
        <v>#DIV/0!</v>
      </c>
      <c r="CN45" s="194" t="e">
        <f t="array" ref="CN45">SUMPRODUCT(計算_投入係数表_加工!$D182:$DS182, 生産額_中分類, IF(列分類振分=CN$3, 1, 0))/SUMPRODUCT(生産額_中分類, IF(列分類振分=CN$3, 1, 0))</f>
        <v>#DIV/0!</v>
      </c>
      <c r="CO45" s="194" t="e">
        <f t="array" ref="CO45">SUMPRODUCT(計算_投入係数表_加工!$D182:$DS182, 生産額_中分類, IF(列分類振分=CO$3, 1, 0))/SUMPRODUCT(生産額_中分類, IF(列分類振分=CO$3, 1, 0))</f>
        <v>#DIV/0!</v>
      </c>
      <c r="CP45" s="194" t="e">
        <f t="array" ref="CP45">SUMPRODUCT(計算_投入係数表_加工!$D182:$DS182, 生産額_中分類, IF(列分類振分=CP$3, 1, 0))/SUMPRODUCT(生産額_中分類, IF(列分類振分=CP$3, 1, 0))</f>
        <v>#DIV/0!</v>
      </c>
      <c r="CQ45" s="194" t="e">
        <f t="array" ref="CQ45">SUMPRODUCT(計算_投入係数表_加工!$D182:$DS182, 生産額_中分類, IF(列分類振分=CQ$3, 1, 0))/SUMPRODUCT(生産額_中分類, IF(列分類振分=CQ$3, 1, 0))</f>
        <v>#DIV/0!</v>
      </c>
      <c r="CR45" s="194" t="e">
        <f t="array" ref="CR45">SUMPRODUCT(計算_投入係数表_加工!$D182:$DS182, 生産額_中分類, IF(列分類振分=CR$3, 1, 0))/SUMPRODUCT(生産額_中分類, IF(列分類振分=CR$3, 1, 0))</f>
        <v>#DIV/0!</v>
      </c>
      <c r="CS45" s="194" t="e">
        <f t="array" ref="CS45">SUMPRODUCT(計算_投入係数表_加工!$D182:$DS182, 生産額_中分類, IF(列分類振分=CS$3, 1, 0))/SUMPRODUCT(生産額_中分類, IF(列分類振分=CS$3, 1, 0))</f>
        <v>#DIV/0!</v>
      </c>
      <c r="CT45" s="194" t="e">
        <f t="array" ref="CT45">SUMPRODUCT(計算_投入係数表_加工!$D182:$DS182, 生産額_中分類, IF(列分類振分=CT$3, 1, 0))/SUMPRODUCT(生産額_中分類, IF(列分類振分=CT$3, 1, 0))</f>
        <v>#DIV/0!</v>
      </c>
      <c r="CU45" s="194" t="e">
        <f t="array" ref="CU45">SUMPRODUCT(計算_投入係数表_加工!$D182:$DS182, 生産額_中分類, IF(列分類振分=CU$3, 1, 0))/SUMPRODUCT(生産額_中分類, IF(列分類振分=CU$3, 1, 0))</f>
        <v>#DIV/0!</v>
      </c>
      <c r="CV45" s="194" t="e">
        <f t="array" ref="CV45">SUMPRODUCT(計算_投入係数表_加工!$D182:$DS182, 生産額_中分類, IF(列分類振分=CV$3, 1, 0))/SUMPRODUCT(生産額_中分類, IF(列分類振分=CV$3, 1, 0))</f>
        <v>#DIV/0!</v>
      </c>
      <c r="CW45" s="194" t="e">
        <f t="array" ref="CW45">SUMPRODUCT(計算_投入係数表_加工!$D182:$DS182, 生産額_中分類, IF(列分類振分=CW$3, 1, 0))/SUMPRODUCT(生産額_中分類, IF(列分類振分=CW$3, 1, 0))</f>
        <v>#DIV/0!</v>
      </c>
      <c r="CX45" s="194" t="e">
        <f t="array" ref="CX45">SUMPRODUCT(計算_投入係数表_加工!$D182:$DS182, 生産額_中分類, IF(列分類振分=CX$3, 1, 0))/SUMPRODUCT(生産額_中分類, IF(列分類振分=CX$3, 1, 0))</f>
        <v>#DIV/0!</v>
      </c>
      <c r="CY45" s="194" t="e">
        <f t="array" ref="CY45">SUMPRODUCT(計算_投入係数表_加工!$D182:$DS182, 生産額_中分類, IF(列分類振分=CY$3, 1, 0))/SUMPRODUCT(生産額_中分類, IF(列分類振分=CY$3, 1, 0))</f>
        <v>#DIV/0!</v>
      </c>
      <c r="CZ45" s="194" t="e">
        <f t="array" ref="CZ45">SUMPRODUCT(計算_投入係数表_加工!$D182:$DS182, 生産額_中分類, IF(列分類振分=CZ$3, 1, 0))/SUMPRODUCT(生産額_中分類, IF(列分類振分=CZ$3, 1, 0))</f>
        <v>#DIV/0!</v>
      </c>
      <c r="DA45" s="194" t="e">
        <f t="array" ref="DA45">SUMPRODUCT(計算_投入係数表_加工!$D182:$DS182, 生産額_中分類, IF(列分類振分=DA$3, 1, 0))/SUMPRODUCT(生産額_中分類, IF(列分類振分=DA$3, 1, 0))</f>
        <v>#DIV/0!</v>
      </c>
      <c r="DB45" s="194" t="e">
        <f t="array" ref="DB45">SUMPRODUCT(計算_投入係数表_加工!$D182:$DS182, 生産額_中分類, IF(列分類振分=DB$3, 1, 0))/SUMPRODUCT(生産額_中分類, IF(列分類振分=DB$3, 1, 0))</f>
        <v>#DIV/0!</v>
      </c>
      <c r="DC45" s="194" t="e">
        <f t="array" ref="DC45">SUMPRODUCT(計算_投入係数表_加工!$D182:$DS182, 生産額_中分類, IF(列分類振分=DC$3, 1, 0))/SUMPRODUCT(生産額_中分類, IF(列分類振分=DC$3, 1, 0))</f>
        <v>#DIV/0!</v>
      </c>
      <c r="DD45" s="194" t="e">
        <f t="array" ref="DD45">SUMPRODUCT(計算_投入係数表_加工!$D182:$DS182, 生産額_中分類, IF(列分類振分=DD$3, 1, 0))/SUMPRODUCT(生産額_中分類, IF(列分類振分=DD$3, 1, 0))</f>
        <v>#DIV/0!</v>
      </c>
      <c r="DE45" s="194" t="e">
        <f t="array" ref="DE45">SUMPRODUCT(計算_投入係数表_加工!$D182:$DS182, 生産額_中分類, IF(列分類振分=DE$3, 1, 0))/SUMPRODUCT(生産額_中分類, IF(列分類振分=DE$3, 1, 0))</f>
        <v>#DIV/0!</v>
      </c>
      <c r="DF45" s="194" t="e">
        <f t="array" ref="DF45">SUMPRODUCT(計算_投入係数表_加工!$D182:$DS182, 生産額_中分類, IF(列分類振分=DF$3, 1, 0))/SUMPRODUCT(生産額_中分類, IF(列分類振分=DF$3, 1, 0))</f>
        <v>#DIV/0!</v>
      </c>
      <c r="DG45" s="194" t="e">
        <f t="array" ref="DG45">SUMPRODUCT(計算_投入係数表_加工!$D182:$DS182, 生産額_中分類, IF(列分類振分=DG$3, 1, 0))/SUMPRODUCT(生産額_中分類, IF(列分類振分=DG$3, 1, 0))</f>
        <v>#DIV/0!</v>
      </c>
      <c r="DH45" s="194" t="e">
        <f t="array" ref="DH45">SUMPRODUCT(計算_投入係数表_加工!$D182:$DS182, 生産額_中分類, IF(列分類振分=DH$3, 1, 0))/SUMPRODUCT(生産額_中分類, IF(列分類振分=DH$3, 1, 0))</f>
        <v>#DIV/0!</v>
      </c>
      <c r="DI45" s="194" t="e">
        <f t="array" ref="DI45">SUMPRODUCT(計算_投入係数表_加工!$D182:$DS182, 生産額_中分類, IF(列分類振分=DI$3, 1, 0))/SUMPRODUCT(生産額_中分類, IF(列分類振分=DI$3, 1, 0))</f>
        <v>#DIV/0!</v>
      </c>
      <c r="DJ45" s="194" t="e">
        <f t="array" ref="DJ45">SUMPRODUCT(計算_投入係数表_加工!$D182:$DS182, 生産額_中分類, IF(列分類振分=DJ$3, 1, 0))/SUMPRODUCT(生産額_中分類, IF(列分類振分=DJ$3, 1, 0))</f>
        <v>#DIV/0!</v>
      </c>
      <c r="DK45" s="194" t="e">
        <f t="array" ref="DK45">SUMPRODUCT(計算_投入係数表_加工!$D182:$DS182, 生産額_中分類, IF(列分類振分=DK$3, 1, 0))/SUMPRODUCT(生産額_中分類, IF(列分類振分=DK$3, 1, 0))</f>
        <v>#DIV/0!</v>
      </c>
      <c r="DL45" s="194" t="e">
        <f t="array" ref="DL45">SUMPRODUCT(計算_投入係数表_加工!$D182:$DS182, 生産額_中分類, IF(列分類振分=DL$3, 1, 0))/SUMPRODUCT(生産額_中分類, IF(列分類振分=DL$3, 1, 0))</f>
        <v>#DIV/0!</v>
      </c>
      <c r="DM45" s="194" t="e">
        <f t="array" ref="DM45">SUMPRODUCT(計算_投入係数表_加工!$D182:$DS182, 生産額_中分類, IF(列分類振分=DM$3, 1, 0))/SUMPRODUCT(生産額_中分類, IF(列分類振分=DM$3, 1, 0))</f>
        <v>#DIV/0!</v>
      </c>
      <c r="DN45" s="194" t="e">
        <f t="array" ref="DN45">SUMPRODUCT(計算_投入係数表_加工!$D182:$DS182, 生産額_中分類, IF(列分類振分=DN$3, 1, 0))/SUMPRODUCT(生産額_中分類, IF(列分類振分=DN$3, 1, 0))</f>
        <v>#DIV/0!</v>
      </c>
      <c r="DO45" s="194" t="e">
        <f t="array" ref="DO45">SUMPRODUCT(計算_投入係数表_加工!$D182:$DS182, 生産額_中分類, IF(列分類振分=DO$3, 1, 0))/SUMPRODUCT(生産額_中分類, IF(列分類振分=DO$3, 1, 0))</f>
        <v>#DIV/0!</v>
      </c>
      <c r="DP45" s="194" t="e">
        <f t="array" ref="DP45">SUMPRODUCT(計算_投入係数表_加工!$D182:$DS182, 生産額_中分類, IF(列分類振分=DP$3, 1, 0))/SUMPRODUCT(生産額_中分類, IF(列分類振分=DP$3, 1, 0))</f>
        <v>#DIV/0!</v>
      </c>
      <c r="DQ45" s="194" t="e">
        <f t="array" ref="DQ45">SUMPRODUCT(計算_投入係数表_加工!$D182:$DS182, 生産額_中分類, IF(列分類振分=DQ$3, 1, 0))/SUMPRODUCT(生産額_中分類, IF(列分類振分=DQ$3, 1, 0))</f>
        <v>#DIV/0!</v>
      </c>
      <c r="DR45" s="194" t="e">
        <f t="array" ref="DR45">SUMPRODUCT(計算_投入係数表_加工!$D182:$DS182, 生産額_中分類, IF(列分類振分=DR$3, 1, 0))/SUMPRODUCT(生産額_中分類, IF(列分類振分=DR$3, 1, 0))</f>
        <v>#DIV/0!</v>
      </c>
      <c r="DS45" s="194" t="e">
        <f t="array" ref="DS45">SUMPRODUCT(計算_投入係数表_加工!$D182:$DS182, 生産額_中分類, IF(列分類振分=DS$3, 1, 0))/SUMPRODUCT(生産額_中分類, IF(列分類振分=DS$3, 1, 0))</f>
        <v>#DIV/0!</v>
      </c>
      <c r="DT45" s="23">
        <f>SUMIF(振分, $C45, 計算_投入係数表_加工!DT$4:DT$123)</f>
        <v>0</v>
      </c>
    </row>
    <row r="46" spans="2:124" x14ac:dyDescent="0.25">
      <c r="B46" s="53">
        <v>43</v>
      </c>
      <c r="C46" s="192" t="str">
        <v>-</v>
      </c>
      <c r="D46" s="193">
        <f t="array" ref="D46">SUMPRODUCT(計算_投入係数表_加工!$D183:$DS183, 生産額_中分類, IF(列分類振分=D$3, 1, 0))/SUMPRODUCT(生産額_中分類, IF(列分類振分=D$3, 1, 0))</f>
        <v>0</v>
      </c>
      <c r="E46" s="194">
        <f t="array" ref="E46">SUMPRODUCT(計算_投入係数表_加工!$D183:$DS183, 生産額_中分類, IF(列分類振分=E$3, 1, 0))/SUMPRODUCT(生産額_中分類, IF(列分類振分=E$3, 1, 0))</f>
        <v>0</v>
      </c>
      <c r="F46" s="194">
        <f t="array" ref="F46">SUMPRODUCT(計算_投入係数表_加工!$D183:$DS183, 生産額_中分類, IF(列分類振分=F$3, 1, 0))/SUMPRODUCT(生産額_中分類, IF(列分類振分=F$3, 1, 0))</f>
        <v>0</v>
      </c>
      <c r="G46" s="194">
        <f t="array" ref="G46">SUMPRODUCT(計算_投入係数表_加工!$D183:$DS183, 生産額_中分類, IF(列分類振分=G$3, 1, 0))/SUMPRODUCT(生産額_中分類, IF(列分類振分=G$3, 1, 0))</f>
        <v>0</v>
      </c>
      <c r="H46" s="194">
        <f t="array" ref="H46">SUMPRODUCT(計算_投入係数表_加工!$D183:$DS183, 生産額_中分類, IF(列分類振分=H$3, 1, 0))/SUMPRODUCT(生産額_中分類, IF(列分類振分=H$3, 1, 0))</f>
        <v>0</v>
      </c>
      <c r="I46" s="194">
        <f t="array" ref="I46">SUMPRODUCT(計算_投入係数表_加工!$D183:$DS183, 生産額_中分類, IF(列分類振分=I$3, 1, 0))/SUMPRODUCT(生産額_中分類, IF(列分類振分=I$3, 1, 0))</f>
        <v>0</v>
      </c>
      <c r="J46" s="194">
        <f t="array" ref="J46">SUMPRODUCT(計算_投入係数表_加工!$D183:$DS183, 生産額_中分類, IF(列分類振分=J$3, 1, 0))/SUMPRODUCT(生産額_中分類, IF(列分類振分=J$3, 1, 0))</f>
        <v>0</v>
      </c>
      <c r="K46" s="194">
        <f t="array" ref="K46">SUMPRODUCT(計算_投入係数表_加工!$D183:$DS183, 生産額_中分類, IF(列分類振分=K$3, 1, 0))/SUMPRODUCT(生産額_中分類, IF(列分類振分=K$3, 1, 0))</f>
        <v>0</v>
      </c>
      <c r="L46" s="194">
        <f t="array" ref="L46">SUMPRODUCT(計算_投入係数表_加工!$D183:$DS183, 生産額_中分類, IF(列分類振分=L$3, 1, 0))/SUMPRODUCT(生産額_中分類, IF(列分類振分=L$3, 1, 0))</f>
        <v>0</v>
      </c>
      <c r="M46" s="194">
        <f t="array" ref="M46">SUMPRODUCT(計算_投入係数表_加工!$D183:$DS183, 生産額_中分類, IF(列分類振分=M$3, 1, 0))/SUMPRODUCT(生産額_中分類, IF(列分類振分=M$3, 1, 0))</f>
        <v>0</v>
      </c>
      <c r="N46" s="194">
        <f t="array" ref="N46">SUMPRODUCT(計算_投入係数表_加工!$D183:$DS183, 生産額_中分類, IF(列分類振分=N$3, 1, 0))/SUMPRODUCT(生産額_中分類, IF(列分類振分=N$3, 1, 0))</f>
        <v>0</v>
      </c>
      <c r="O46" s="194">
        <f t="array" ref="O46">SUMPRODUCT(計算_投入係数表_加工!$D183:$DS183, 生産額_中分類, IF(列分類振分=O$3, 1, 0))/SUMPRODUCT(生産額_中分類, IF(列分類振分=O$3, 1, 0))</f>
        <v>0</v>
      </c>
      <c r="P46" s="194">
        <f t="array" ref="P46">SUMPRODUCT(計算_投入係数表_加工!$D183:$DS183, 生産額_中分類, IF(列分類振分=P$3, 1, 0))/SUMPRODUCT(生産額_中分類, IF(列分類振分=P$3, 1, 0))</f>
        <v>0</v>
      </c>
      <c r="Q46" s="194" t="e">
        <f t="array" ref="Q46">SUMPRODUCT(計算_投入係数表_加工!$D183:$DS183, 生産額_中分類, IF(列分類振分=Q$3, 1, 0))/SUMPRODUCT(生産額_中分類, IF(列分類振分=Q$3, 1, 0))</f>
        <v>#DIV/0!</v>
      </c>
      <c r="R46" s="194" t="e">
        <f t="array" ref="R46">SUMPRODUCT(計算_投入係数表_加工!$D183:$DS183, 生産額_中分類, IF(列分類振分=R$3, 1, 0))/SUMPRODUCT(生産額_中分類, IF(列分類振分=R$3, 1, 0))</f>
        <v>#DIV/0!</v>
      </c>
      <c r="S46" s="194" t="e">
        <f t="array" ref="S46">SUMPRODUCT(計算_投入係数表_加工!$D183:$DS183, 生産額_中分類, IF(列分類振分=S$3, 1, 0))/SUMPRODUCT(生産額_中分類, IF(列分類振分=S$3, 1, 0))</f>
        <v>#DIV/0!</v>
      </c>
      <c r="T46" s="194" t="e">
        <f t="array" ref="T46">SUMPRODUCT(計算_投入係数表_加工!$D183:$DS183, 生産額_中分類, IF(列分類振分=T$3, 1, 0))/SUMPRODUCT(生産額_中分類, IF(列分類振分=T$3, 1, 0))</f>
        <v>#DIV/0!</v>
      </c>
      <c r="U46" s="194" t="e">
        <f t="array" ref="U46">SUMPRODUCT(計算_投入係数表_加工!$D183:$DS183, 生産額_中分類, IF(列分類振分=U$3, 1, 0))/SUMPRODUCT(生産額_中分類, IF(列分類振分=U$3, 1, 0))</f>
        <v>#DIV/0!</v>
      </c>
      <c r="V46" s="194" t="e">
        <f t="array" ref="V46">SUMPRODUCT(計算_投入係数表_加工!$D183:$DS183, 生産額_中分類, IF(列分類振分=V$3, 1, 0))/SUMPRODUCT(生産額_中分類, IF(列分類振分=V$3, 1, 0))</f>
        <v>#DIV/0!</v>
      </c>
      <c r="W46" s="194" t="e">
        <f t="array" ref="W46">SUMPRODUCT(計算_投入係数表_加工!$D183:$DS183, 生産額_中分類, IF(列分類振分=W$3, 1, 0))/SUMPRODUCT(生産額_中分類, IF(列分類振分=W$3, 1, 0))</f>
        <v>#DIV/0!</v>
      </c>
      <c r="X46" s="194" t="e">
        <f t="array" ref="X46">SUMPRODUCT(計算_投入係数表_加工!$D183:$DS183, 生産額_中分類, IF(列分類振分=X$3, 1, 0))/SUMPRODUCT(生産額_中分類, IF(列分類振分=X$3, 1, 0))</f>
        <v>#DIV/0!</v>
      </c>
      <c r="Y46" s="194" t="e">
        <f t="array" ref="Y46">SUMPRODUCT(計算_投入係数表_加工!$D183:$DS183, 生産額_中分類, IF(列分類振分=Y$3, 1, 0))/SUMPRODUCT(生産額_中分類, IF(列分類振分=Y$3, 1, 0))</f>
        <v>#DIV/0!</v>
      </c>
      <c r="Z46" s="194" t="e">
        <f t="array" ref="Z46">SUMPRODUCT(計算_投入係数表_加工!$D183:$DS183, 生産額_中分類, IF(列分類振分=Z$3, 1, 0))/SUMPRODUCT(生産額_中分類, IF(列分類振分=Z$3, 1, 0))</f>
        <v>#DIV/0!</v>
      </c>
      <c r="AA46" s="194" t="e">
        <f t="array" ref="AA46">SUMPRODUCT(計算_投入係数表_加工!$D183:$DS183, 生産額_中分類, IF(列分類振分=AA$3, 1, 0))/SUMPRODUCT(生産額_中分類, IF(列分類振分=AA$3, 1, 0))</f>
        <v>#DIV/0!</v>
      </c>
      <c r="AB46" s="194" t="e">
        <f t="array" ref="AB46">SUMPRODUCT(計算_投入係数表_加工!$D183:$DS183, 生産額_中分類, IF(列分類振分=AB$3, 1, 0))/SUMPRODUCT(生産額_中分類, IF(列分類振分=AB$3, 1, 0))</f>
        <v>#DIV/0!</v>
      </c>
      <c r="AC46" s="194" t="e">
        <f t="array" ref="AC46">SUMPRODUCT(計算_投入係数表_加工!$D183:$DS183, 生産額_中分類, IF(列分類振分=AC$3, 1, 0))/SUMPRODUCT(生産額_中分類, IF(列分類振分=AC$3, 1, 0))</f>
        <v>#DIV/0!</v>
      </c>
      <c r="AD46" s="194" t="e">
        <f t="array" ref="AD46">SUMPRODUCT(計算_投入係数表_加工!$D183:$DS183, 生産額_中分類, IF(列分類振分=AD$3, 1, 0))/SUMPRODUCT(生産額_中分類, IF(列分類振分=AD$3, 1, 0))</f>
        <v>#DIV/0!</v>
      </c>
      <c r="AE46" s="194" t="e">
        <f t="array" ref="AE46">SUMPRODUCT(計算_投入係数表_加工!$D183:$DS183, 生産額_中分類, IF(列分類振分=AE$3, 1, 0))/SUMPRODUCT(生産額_中分類, IF(列分類振分=AE$3, 1, 0))</f>
        <v>#DIV/0!</v>
      </c>
      <c r="AF46" s="194" t="e">
        <f t="array" ref="AF46">SUMPRODUCT(計算_投入係数表_加工!$D183:$DS183, 生産額_中分類, IF(列分類振分=AF$3, 1, 0))/SUMPRODUCT(生産額_中分類, IF(列分類振分=AF$3, 1, 0))</f>
        <v>#DIV/0!</v>
      </c>
      <c r="AG46" s="194" t="e">
        <f t="array" ref="AG46">SUMPRODUCT(計算_投入係数表_加工!$D183:$DS183, 生産額_中分類, IF(列分類振分=AG$3, 1, 0))/SUMPRODUCT(生産額_中分類, IF(列分類振分=AG$3, 1, 0))</f>
        <v>#DIV/0!</v>
      </c>
      <c r="AH46" s="194" t="e">
        <f t="array" ref="AH46">SUMPRODUCT(計算_投入係数表_加工!$D183:$DS183, 生産額_中分類, IF(列分類振分=AH$3, 1, 0))/SUMPRODUCT(生産額_中分類, IF(列分類振分=AH$3, 1, 0))</f>
        <v>#DIV/0!</v>
      </c>
      <c r="AI46" s="194" t="e">
        <f t="array" ref="AI46">SUMPRODUCT(計算_投入係数表_加工!$D183:$DS183, 生産額_中分類, IF(列分類振分=AI$3, 1, 0))/SUMPRODUCT(生産額_中分類, IF(列分類振分=AI$3, 1, 0))</f>
        <v>#DIV/0!</v>
      </c>
      <c r="AJ46" s="194" t="e">
        <f t="array" ref="AJ46">SUMPRODUCT(計算_投入係数表_加工!$D183:$DS183, 生産額_中分類, IF(列分類振分=AJ$3, 1, 0))/SUMPRODUCT(生産額_中分類, IF(列分類振分=AJ$3, 1, 0))</f>
        <v>#DIV/0!</v>
      </c>
      <c r="AK46" s="194" t="e">
        <f t="array" ref="AK46">SUMPRODUCT(計算_投入係数表_加工!$D183:$DS183, 生産額_中分類, IF(列分類振分=AK$3, 1, 0))/SUMPRODUCT(生産額_中分類, IF(列分類振分=AK$3, 1, 0))</f>
        <v>#DIV/0!</v>
      </c>
      <c r="AL46" s="194" t="e">
        <f t="array" ref="AL46">SUMPRODUCT(計算_投入係数表_加工!$D183:$DS183, 生産額_中分類, IF(列分類振分=AL$3, 1, 0))/SUMPRODUCT(生産額_中分類, IF(列分類振分=AL$3, 1, 0))</f>
        <v>#DIV/0!</v>
      </c>
      <c r="AM46" s="194" t="e">
        <f t="array" ref="AM46">SUMPRODUCT(計算_投入係数表_加工!$D183:$DS183, 生産額_中分類, IF(列分類振分=AM$3, 1, 0))/SUMPRODUCT(生産額_中分類, IF(列分類振分=AM$3, 1, 0))</f>
        <v>#DIV/0!</v>
      </c>
      <c r="AN46" s="194" t="e">
        <f t="array" ref="AN46">SUMPRODUCT(計算_投入係数表_加工!$D183:$DS183, 生産額_中分類, IF(列分類振分=AN$3, 1, 0))/SUMPRODUCT(生産額_中分類, IF(列分類振分=AN$3, 1, 0))</f>
        <v>#DIV/0!</v>
      </c>
      <c r="AO46" s="194" t="e">
        <f t="array" ref="AO46">SUMPRODUCT(計算_投入係数表_加工!$D183:$DS183, 生産額_中分類, IF(列分類振分=AO$3, 1, 0))/SUMPRODUCT(生産額_中分類, IF(列分類振分=AO$3, 1, 0))</f>
        <v>#DIV/0!</v>
      </c>
      <c r="AP46" s="194" t="e">
        <f t="array" ref="AP46">SUMPRODUCT(計算_投入係数表_加工!$D183:$DS183, 生産額_中分類, IF(列分類振分=AP$3, 1, 0))/SUMPRODUCT(生産額_中分類, IF(列分類振分=AP$3, 1, 0))</f>
        <v>#DIV/0!</v>
      </c>
      <c r="AQ46" s="194" t="e">
        <f t="array" ref="AQ46">SUMPRODUCT(計算_投入係数表_加工!$D183:$DS183, 生産額_中分類, IF(列分類振分=AQ$3, 1, 0))/SUMPRODUCT(生産額_中分類, IF(列分類振分=AQ$3, 1, 0))</f>
        <v>#DIV/0!</v>
      </c>
      <c r="AR46" s="194" t="e">
        <f t="array" ref="AR46">SUMPRODUCT(計算_投入係数表_加工!$D183:$DS183, 生産額_中分類, IF(列分類振分=AR$3, 1, 0))/SUMPRODUCT(生産額_中分類, IF(列分類振分=AR$3, 1, 0))</f>
        <v>#DIV/0!</v>
      </c>
      <c r="AS46" s="194" t="e">
        <f t="array" ref="AS46">SUMPRODUCT(計算_投入係数表_加工!$D183:$DS183, 生産額_中分類, IF(列分類振分=AS$3, 1, 0))/SUMPRODUCT(生産額_中分類, IF(列分類振分=AS$3, 1, 0))</f>
        <v>#DIV/0!</v>
      </c>
      <c r="AT46" s="194" t="e">
        <f t="array" ref="AT46">SUMPRODUCT(計算_投入係数表_加工!$D183:$DS183, 生産額_中分類, IF(列分類振分=AT$3, 1, 0))/SUMPRODUCT(生産額_中分類, IF(列分類振分=AT$3, 1, 0))</f>
        <v>#DIV/0!</v>
      </c>
      <c r="AU46" s="194" t="e">
        <f t="array" ref="AU46">SUMPRODUCT(計算_投入係数表_加工!$D183:$DS183, 生産額_中分類, IF(列分類振分=AU$3, 1, 0))/SUMPRODUCT(生産額_中分類, IF(列分類振分=AU$3, 1, 0))</f>
        <v>#DIV/0!</v>
      </c>
      <c r="AV46" s="194" t="e">
        <f t="array" ref="AV46">SUMPRODUCT(計算_投入係数表_加工!$D183:$DS183, 生産額_中分類, IF(列分類振分=AV$3, 1, 0))/SUMPRODUCT(生産額_中分類, IF(列分類振分=AV$3, 1, 0))</f>
        <v>#DIV/0!</v>
      </c>
      <c r="AW46" s="194" t="e">
        <f t="array" ref="AW46">SUMPRODUCT(計算_投入係数表_加工!$D183:$DS183, 生産額_中分類, IF(列分類振分=AW$3, 1, 0))/SUMPRODUCT(生産額_中分類, IF(列分類振分=AW$3, 1, 0))</f>
        <v>#DIV/0!</v>
      </c>
      <c r="AX46" s="194" t="e">
        <f t="array" ref="AX46">SUMPRODUCT(計算_投入係数表_加工!$D183:$DS183, 生産額_中分類, IF(列分類振分=AX$3, 1, 0))/SUMPRODUCT(生産額_中分類, IF(列分類振分=AX$3, 1, 0))</f>
        <v>#DIV/0!</v>
      </c>
      <c r="AY46" s="194" t="e">
        <f t="array" ref="AY46">SUMPRODUCT(計算_投入係数表_加工!$D183:$DS183, 生産額_中分類, IF(列分類振分=AY$3, 1, 0))/SUMPRODUCT(生産額_中分類, IF(列分類振分=AY$3, 1, 0))</f>
        <v>#DIV/0!</v>
      </c>
      <c r="AZ46" s="194" t="e">
        <f t="array" ref="AZ46">SUMPRODUCT(計算_投入係数表_加工!$D183:$DS183, 生産額_中分類, IF(列分類振分=AZ$3, 1, 0))/SUMPRODUCT(生産額_中分類, IF(列分類振分=AZ$3, 1, 0))</f>
        <v>#DIV/0!</v>
      </c>
      <c r="BA46" s="194" t="e">
        <f t="array" ref="BA46">SUMPRODUCT(計算_投入係数表_加工!$D183:$DS183, 生産額_中分類, IF(列分類振分=BA$3, 1, 0))/SUMPRODUCT(生産額_中分類, IF(列分類振分=BA$3, 1, 0))</f>
        <v>#DIV/0!</v>
      </c>
      <c r="BB46" s="194" t="e">
        <f t="array" ref="BB46">SUMPRODUCT(計算_投入係数表_加工!$D183:$DS183, 生産額_中分類, IF(列分類振分=BB$3, 1, 0))/SUMPRODUCT(生産額_中分類, IF(列分類振分=BB$3, 1, 0))</f>
        <v>#DIV/0!</v>
      </c>
      <c r="BC46" s="194" t="e">
        <f t="array" ref="BC46">SUMPRODUCT(計算_投入係数表_加工!$D183:$DS183, 生産額_中分類, IF(列分類振分=BC$3, 1, 0))/SUMPRODUCT(生産額_中分類, IF(列分類振分=BC$3, 1, 0))</f>
        <v>#DIV/0!</v>
      </c>
      <c r="BD46" s="194" t="e">
        <f t="array" ref="BD46">SUMPRODUCT(計算_投入係数表_加工!$D183:$DS183, 生産額_中分類, IF(列分類振分=BD$3, 1, 0))/SUMPRODUCT(生産額_中分類, IF(列分類振分=BD$3, 1, 0))</f>
        <v>#DIV/0!</v>
      </c>
      <c r="BE46" s="194" t="e">
        <f t="array" ref="BE46">SUMPRODUCT(計算_投入係数表_加工!$D183:$DS183, 生産額_中分類, IF(列分類振分=BE$3, 1, 0))/SUMPRODUCT(生産額_中分類, IF(列分類振分=BE$3, 1, 0))</f>
        <v>#DIV/0!</v>
      </c>
      <c r="BF46" s="194" t="e">
        <f t="array" ref="BF46">SUMPRODUCT(計算_投入係数表_加工!$D183:$DS183, 生産額_中分類, IF(列分類振分=BF$3, 1, 0))/SUMPRODUCT(生産額_中分類, IF(列分類振分=BF$3, 1, 0))</f>
        <v>#DIV/0!</v>
      </c>
      <c r="BG46" s="194" t="e">
        <f t="array" ref="BG46">SUMPRODUCT(計算_投入係数表_加工!$D183:$DS183, 生産額_中分類, IF(列分類振分=BG$3, 1, 0))/SUMPRODUCT(生産額_中分類, IF(列分類振分=BG$3, 1, 0))</f>
        <v>#DIV/0!</v>
      </c>
      <c r="BH46" s="194" t="e">
        <f t="array" ref="BH46">SUMPRODUCT(計算_投入係数表_加工!$D183:$DS183, 生産額_中分類, IF(列分類振分=BH$3, 1, 0))/SUMPRODUCT(生産額_中分類, IF(列分類振分=BH$3, 1, 0))</f>
        <v>#DIV/0!</v>
      </c>
      <c r="BI46" s="194" t="e">
        <f t="array" ref="BI46">SUMPRODUCT(計算_投入係数表_加工!$D183:$DS183, 生産額_中分類, IF(列分類振分=BI$3, 1, 0))/SUMPRODUCT(生産額_中分類, IF(列分類振分=BI$3, 1, 0))</f>
        <v>#DIV/0!</v>
      </c>
      <c r="BJ46" s="194" t="e">
        <f t="array" ref="BJ46">SUMPRODUCT(計算_投入係数表_加工!$D183:$DS183, 生産額_中分類, IF(列分類振分=BJ$3, 1, 0))/SUMPRODUCT(生産額_中分類, IF(列分類振分=BJ$3, 1, 0))</f>
        <v>#DIV/0!</v>
      </c>
      <c r="BK46" s="194" t="e">
        <f t="array" ref="BK46">SUMPRODUCT(計算_投入係数表_加工!$D183:$DS183, 生産額_中分類, IF(列分類振分=BK$3, 1, 0))/SUMPRODUCT(生産額_中分類, IF(列分類振分=BK$3, 1, 0))</f>
        <v>#DIV/0!</v>
      </c>
      <c r="BL46" s="194" t="e">
        <f t="array" ref="BL46">SUMPRODUCT(計算_投入係数表_加工!$D183:$DS183, 生産額_中分類, IF(列分類振分=BL$3, 1, 0))/SUMPRODUCT(生産額_中分類, IF(列分類振分=BL$3, 1, 0))</f>
        <v>#DIV/0!</v>
      </c>
      <c r="BM46" s="194" t="e">
        <f t="array" ref="BM46">SUMPRODUCT(計算_投入係数表_加工!$D183:$DS183, 生産額_中分類, IF(列分類振分=BM$3, 1, 0))/SUMPRODUCT(生産額_中分類, IF(列分類振分=BM$3, 1, 0))</f>
        <v>#DIV/0!</v>
      </c>
      <c r="BN46" s="194" t="e">
        <f t="array" ref="BN46">SUMPRODUCT(計算_投入係数表_加工!$D183:$DS183, 生産額_中分類, IF(列分類振分=BN$3, 1, 0))/SUMPRODUCT(生産額_中分類, IF(列分類振分=BN$3, 1, 0))</f>
        <v>#DIV/0!</v>
      </c>
      <c r="BO46" s="194" t="e">
        <f t="array" ref="BO46">SUMPRODUCT(計算_投入係数表_加工!$D183:$DS183, 生産額_中分類, IF(列分類振分=BO$3, 1, 0))/SUMPRODUCT(生産額_中分類, IF(列分類振分=BO$3, 1, 0))</f>
        <v>#DIV/0!</v>
      </c>
      <c r="BP46" s="194" t="e">
        <f t="array" ref="BP46">SUMPRODUCT(計算_投入係数表_加工!$D183:$DS183, 生産額_中分類, IF(列分類振分=BP$3, 1, 0))/SUMPRODUCT(生産額_中分類, IF(列分類振分=BP$3, 1, 0))</f>
        <v>#DIV/0!</v>
      </c>
      <c r="BQ46" s="194" t="e">
        <f t="array" ref="BQ46">SUMPRODUCT(計算_投入係数表_加工!$D183:$DS183, 生産額_中分類, IF(列分類振分=BQ$3, 1, 0))/SUMPRODUCT(生産額_中分類, IF(列分類振分=BQ$3, 1, 0))</f>
        <v>#DIV/0!</v>
      </c>
      <c r="BR46" s="194" t="e">
        <f t="array" ref="BR46">SUMPRODUCT(計算_投入係数表_加工!$D183:$DS183, 生産額_中分類, IF(列分類振分=BR$3, 1, 0))/SUMPRODUCT(生産額_中分類, IF(列分類振分=BR$3, 1, 0))</f>
        <v>#DIV/0!</v>
      </c>
      <c r="BS46" s="194" t="e">
        <f t="array" ref="BS46">SUMPRODUCT(計算_投入係数表_加工!$D183:$DS183, 生産額_中分類, IF(列分類振分=BS$3, 1, 0))/SUMPRODUCT(生産額_中分類, IF(列分類振分=BS$3, 1, 0))</f>
        <v>#DIV/0!</v>
      </c>
      <c r="BT46" s="194" t="e">
        <f t="array" ref="BT46">SUMPRODUCT(計算_投入係数表_加工!$D183:$DS183, 生産額_中分類, IF(列分類振分=BT$3, 1, 0))/SUMPRODUCT(生産額_中分類, IF(列分類振分=BT$3, 1, 0))</f>
        <v>#DIV/0!</v>
      </c>
      <c r="BU46" s="194" t="e">
        <f t="array" ref="BU46">SUMPRODUCT(計算_投入係数表_加工!$D183:$DS183, 生産額_中分類, IF(列分類振分=BU$3, 1, 0))/SUMPRODUCT(生産額_中分類, IF(列分類振分=BU$3, 1, 0))</f>
        <v>#DIV/0!</v>
      </c>
      <c r="BV46" s="194" t="e">
        <f t="array" ref="BV46">SUMPRODUCT(計算_投入係数表_加工!$D183:$DS183, 生産額_中分類, IF(列分類振分=BV$3, 1, 0))/SUMPRODUCT(生産額_中分類, IF(列分類振分=BV$3, 1, 0))</f>
        <v>#DIV/0!</v>
      </c>
      <c r="BW46" s="194" t="e">
        <f t="array" ref="BW46">SUMPRODUCT(計算_投入係数表_加工!$D183:$DS183, 生産額_中分類, IF(列分類振分=BW$3, 1, 0))/SUMPRODUCT(生産額_中分類, IF(列分類振分=BW$3, 1, 0))</f>
        <v>#DIV/0!</v>
      </c>
      <c r="BX46" s="194" t="e">
        <f t="array" ref="BX46">SUMPRODUCT(計算_投入係数表_加工!$D183:$DS183, 生産額_中分類, IF(列分類振分=BX$3, 1, 0))/SUMPRODUCT(生産額_中分類, IF(列分類振分=BX$3, 1, 0))</f>
        <v>#DIV/0!</v>
      </c>
      <c r="BY46" s="194" t="e">
        <f t="array" ref="BY46">SUMPRODUCT(計算_投入係数表_加工!$D183:$DS183, 生産額_中分類, IF(列分類振分=BY$3, 1, 0))/SUMPRODUCT(生産額_中分類, IF(列分類振分=BY$3, 1, 0))</f>
        <v>#DIV/0!</v>
      </c>
      <c r="BZ46" s="194" t="e">
        <f t="array" ref="BZ46">SUMPRODUCT(計算_投入係数表_加工!$D183:$DS183, 生産額_中分類, IF(列分類振分=BZ$3, 1, 0))/SUMPRODUCT(生産額_中分類, IF(列分類振分=BZ$3, 1, 0))</f>
        <v>#DIV/0!</v>
      </c>
      <c r="CA46" s="194" t="e">
        <f t="array" ref="CA46">SUMPRODUCT(計算_投入係数表_加工!$D183:$DS183, 生産額_中分類, IF(列分類振分=CA$3, 1, 0))/SUMPRODUCT(生産額_中分類, IF(列分類振分=CA$3, 1, 0))</f>
        <v>#DIV/0!</v>
      </c>
      <c r="CB46" s="194" t="e">
        <f t="array" ref="CB46">SUMPRODUCT(計算_投入係数表_加工!$D183:$DS183, 生産額_中分類, IF(列分類振分=CB$3, 1, 0))/SUMPRODUCT(生産額_中分類, IF(列分類振分=CB$3, 1, 0))</f>
        <v>#DIV/0!</v>
      </c>
      <c r="CC46" s="194" t="e">
        <f t="array" ref="CC46">SUMPRODUCT(計算_投入係数表_加工!$D183:$DS183, 生産額_中分類, IF(列分類振分=CC$3, 1, 0))/SUMPRODUCT(生産額_中分類, IF(列分類振分=CC$3, 1, 0))</f>
        <v>#DIV/0!</v>
      </c>
      <c r="CD46" s="194" t="e">
        <f t="array" ref="CD46">SUMPRODUCT(計算_投入係数表_加工!$D183:$DS183, 生産額_中分類, IF(列分類振分=CD$3, 1, 0))/SUMPRODUCT(生産額_中分類, IF(列分類振分=CD$3, 1, 0))</f>
        <v>#DIV/0!</v>
      </c>
      <c r="CE46" s="194" t="e">
        <f t="array" ref="CE46">SUMPRODUCT(計算_投入係数表_加工!$D183:$DS183, 生産額_中分類, IF(列分類振分=CE$3, 1, 0))/SUMPRODUCT(生産額_中分類, IF(列分類振分=CE$3, 1, 0))</f>
        <v>#DIV/0!</v>
      </c>
      <c r="CF46" s="194" t="e">
        <f t="array" ref="CF46">SUMPRODUCT(計算_投入係数表_加工!$D183:$DS183, 生産額_中分類, IF(列分類振分=CF$3, 1, 0))/SUMPRODUCT(生産額_中分類, IF(列分類振分=CF$3, 1, 0))</f>
        <v>#DIV/0!</v>
      </c>
      <c r="CG46" s="194" t="e">
        <f t="array" ref="CG46">SUMPRODUCT(計算_投入係数表_加工!$D183:$DS183, 生産額_中分類, IF(列分類振分=CG$3, 1, 0))/SUMPRODUCT(生産額_中分類, IF(列分類振分=CG$3, 1, 0))</f>
        <v>#DIV/0!</v>
      </c>
      <c r="CH46" s="194" t="e">
        <f t="array" ref="CH46">SUMPRODUCT(計算_投入係数表_加工!$D183:$DS183, 生産額_中分類, IF(列分類振分=CH$3, 1, 0))/SUMPRODUCT(生産額_中分類, IF(列分類振分=CH$3, 1, 0))</f>
        <v>#DIV/0!</v>
      </c>
      <c r="CI46" s="194" t="e">
        <f t="array" ref="CI46">SUMPRODUCT(計算_投入係数表_加工!$D183:$DS183, 生産額_中分類, IF(列分類振分=CI$3, 1, 0))/SUMPRODUCT(生産額_中分類, IF(列分類振分=CI$3, 1, 0))</f>
        <v>#DIV/0!</v>
      </c>
      <c r="CJ46" s="194" t="e">
        <f t="array" ref="CJ46">SUMPRODUCT(計算_投入係数表_加工!$D183:$DS183, 生産額_中分類, IF(列分類振分=CJ$3, 1, 0))/SUMPRODUCT(生産額_中分類, IF(列分類振分=CJ$3, 1, 0))</f>
        <v>#DIV/0!</v>
      </c>
      <c r="CK46" s="194" t="e">
        <f t="array" ref="CK46">SUMPRODUCT(計算_投入係数表_加工!$D183:$DS183, 生産額_中分類, IF(列分類振分=CK$3, 1, 0))/SUMPRODUCT(生産額_中分類, IF(列分類振分=CK$3, 1, 0))</f>
        <v>#DIV/0!</v>
      </c>
      <c r="CL46" s="194" t="e">
        <f t="array" ref="CL46">SUMPRODUCT(計算_投入係数表_加工!$D183:$DS183, 生産額_中分類, IF(列分類振分=CL$3, 1, 0))/SUMPRODUCT(生産額_中分類, IF(列分類振分=CL$3, 1, 0))</f>
        <v>#DIV/0!</v>
      </c>
      <c r="CM46" s="194" t="e">
        <f t="array" ref="CM46">SUMPRODUCT(計算_投入係数表_加工!$D183:$DS183, 生産額_中分類, IF(列分類振分=CM$3, 1, 0))/SUMPRODUCT(生産額_中分類, IF(列分類振分=CM$3, 1, 0))</f>
        <v>#DIV/0!</v>
      </c>
      <c r="CN46" s="194" t="e">
        <f t="array" ref="CN46">SUMPRODUCT(計算_投入係数表_加工!$D183:$DS183, 生産額_中分類, IF(列分類振分=CN$3, 1, 0))/SUMPRODUCT(生産額_中分類, IF(列分類振分=CN$3, 1, 0))</f>
        <v>#DIV/0!</v>
      </c>
      <c r="CO46" s="194" t="e">
        <f t="array" ref="CO46">SUMPRODUCT(計算_投入係数表_加工!$D183:$DS183, 生産額_中分類, IF(列分類振分=CO$3, 1, 0))/SUMPRODUCT(生産額_中分類, IF(列分類振分=CO$3, 1, 0))</f>
        <v>#DIV/0!</v>
      </c>
      <c r="CP46" s="194" t="e">
        <f t="array" ref="CP46">SUMPRODUCT(計算_投入係数表_加工!$D183:$DS183, 生産額_中分類, IF(列分類振分=CP$3, 1, 0))/SUMPRODUCT(生産額_中分類, IF(列分類振分=CP$3, 1, 0))</f>
        <v>#DIV/0!</v>
      </c>
      <c r="CQ46" s="194" t="e">
        <f t="array" ref="CQ46">SUMPRODUCT(計算_投入係数表_加工!$D183:$DS183, 生産額_中分類, IF(列分類振分=CQ$3, 1, 0))/SUMPRODUCT(生産額_中分類, IF(列分類振分=CQ$3, 1, 0))</f>
        <v>#DIV/0!</v>
      </c>
      <c r="CR46" s="194" t="e">
        <f t="array" ref="CR46">SUMPRODUCT(計算_投入係数表_加工!$D183:$DS183, 生産額_中分類, IF(列分類振分=CR$3, 1, 0))/SUMPRODUCT(生産額_中分類, IF(列分類振分=CR$3, 1, 0))</f>
        <v>#DIV/0!</v>
      </c>
      <c r="CS46" s="194" t="e">
        <f t="array" ref="CS46">SUMPRODUCT(計算_投入係数表_加工!$D183:$DS183, 生産額_中分類, IF(列分類振分=CS$3, 1, 0))/SUMPRODUCT(生産額_中分類, IF(列分類振分=CS$3, 1, 0))</f>
        <v>#DIV/0!</v>
      </c>
      <c r="CT46" s="194" t="e">
        <f t="array" ref="CT46">SUMPRODUCT(計算_投入係数表_加工!$D183:$DS183, 生産額_中分類, IF(列分類振分=CT$3, 1, 0))/SUMPRODUCT(生産額_中分類, IF(列分類振分=CT$3, 1, 0))</f>
        <v>#DIV/0!</v>
      </c>
      <c r="CU46" s="194" t="e">
        <f t="array" ref="CU46">SUMPRODUCT(計算_投入係数表_加工!$D183:$DS183, 生産額_中分類, IF(列分類振分=CU$3, 1, 0))/SUMPRODUCT(生産額_中分類, IF(列分類振分=CU$3, 1, 0))</f>
        <v>#DIV/0!</v>
      </c>
      <c r="CV46" s="194" t="e">
        <f t="array" ref="CV46">SUMPRODUCT(計算_投入係数表_加工!$D183:$DS183, 生産額_中分類, IF(列分類振分=CV$3, 1, 0))/SUMPRODUCT(生産額_中分類, IF(列分類振分=CV$3, 1, 0))</f>
        <v>#DIV/0!</v>
      </c>
      <c r="CW46" s="194" t="e">
        <f t="array" ref="CW46">SUMPRODUCT(計算_投入係数表_加工!$D183:$DS183, 生産額_中分類, IF(列分類振分=CW$3, 1, 0))/SUMPRODUCT(生産額_中分類, IF(列分類振分=CW$3, 1, 0))</f>
        <v>#DIV/0!</v>
      </c>
      <c r="CX46" s="194" t="e">
        <f t="array" ref="CX46">SUMPRODUCT(計算_投入係数表_加工!$D183:$DS183, 生産額_中分類, IF(列分類振分=CX$3, 1, 0))/SUMPRODUCT(生産額_中分類, IF(列分類振分=CX$3, 1, 0))</f>
        <v>#DIV/0!</v>
      </c>
      <c r="CY46" s="194" t="e">
        <f t="array" ref="CY46">SUMPRODUCT(計算_投入係数表_加工!$D183:$DS183, 生産額_中分類, IF(列分類振分=CY$3, 1, 0))/SUMPRODUCT(生産額_中分類, IF(列分類振分=CY$3, 1, 0))</f>
        <v>#DIV/0!</v>
      </c>
      <c r="CZ46" s="194" t="e">
        <f t="array" ref="CZ46">SUMPRODUCT(計算_投入係数表_加工!$D183:$DS183, 生産額_中分類, IF(列分類振分=CZ$3, 1, 0))/SUMPRODUCT(生産額_中分類, IF(列分類振分=CZ$3, 1, 0))</f>
        <v>#DIV/0!</v>
      </c>
      <c r="DA46" s="194" t="e">
        <f t="array" ref="DA46">SUMPRODUCT(計算_投入係数表_加工!$D183:$DS183, 生産額_中分類, IF(列分類振分=DA$3, 1, 0))/SUMPRODUCT(生産額_中分類, IF(列分類振分=DA$3, 1, 0))</f>
        <v>#DIV/0!</v>
      </c>
      <c r="DB46" s="194" t="e">
        <f t="array" ref="DB46">SUMPRODUCT(計算_投入係数表_加工!$D183:$DS183, 生産額_中分類, IF(列分類振分=DB$3, 1, 0))/SUMPRODUCT(生産額_中分類, IF(列分類振分=DB$3, 1, 0))</f>
        <v>#DIV/0!</v>
      </c>
      <c r="DC46" s="194" t="e">
        <f t="array" ref="DC46">SUMPRODUCT(計算_投入係数表_加工!$D183:$DS183, 生産額_中分類, IF(列分類振分=DC$3, 1, 0))/SUMPRODUCT(生産額_中分類, IF(列分類振分=DC$3, 1, 0))</f>
        <v>#DIV/0!</v>
      </c>
      <c r="DD46" s="194" t="e">
        <f t="array" ref="DD46">SUMPRODUCT(計算_投入係数表_加工!$D183:$DS183, 生産額_中分類, IF(列分類振分=DD$3, 1, 0))/SUMPRODUCT(生産額_中分類, IF(列分類振分=DD$3, 1, 0))</f>
        <v>#DIV/0!</v>
      </c>
      <c r="DE46" s="194" t="e">
        <f t="array" ref="DE46">SUMPRODUCT(計算_投入係数表_加工!$D183:$DS183, 生産額_中分類, IF(列分類振分=DE$3, 1, 0))/SUMPRODUCT(生産額_中分類, IF(列分類振分=DE$3, 1, 0))</f>
        <v>#DIV/0!</v>
      </c>
      <c r="DF46" s="194" t="e">
        <f t="array" ref="DF46">SUMPRODUCT(計算_投入係数表_加工!$D183:$DS183, 生産額_中分類, IF(列分類振分=DF$3, 1, 0))/SUMPRODUCT(生産額_中分類, IF(列分類振分=DF$3, 1, 0))</f>
        <v>#DIV/0!</v>
      </c>
      <c r="DG46" s="194" t="e">
        <f t="array" ref="DG46">SUMPRODUCT(計算_投入係数表_加工!$D183:$DS183, 生産額_中分類, IF(列分類振分=DG$3, 1, 0))/SUMPRODUCT(生産額_中分類, IF(列分類振分=DG$3, 1, 0))</f>
        <v>#DIV/0!</v>
      </c>
      <c r="DH46" s="194" t="e">
        <f t="array" ref="DH46">SUMPRODUCT(計算_投入係数表_加工!$D183:$DS183, 生産額_中分類, IF(列分類振分=DH$3, 1, 0))/SUMPRODUCT(生産額_中分類, IF(列分類振分=DH$3, 1, 0))</f>
        <v>#DIV/0!</v>
      </c>
      <c r="DI46" s="194" t="e">
        <f t="array" ref="DI46">SUMPRODUCT(計算_投入係数表_加工!$D183:$DS183, 生産額_中分類, IF(列分類振分=DI$3, 1, 0))/SUMPRODUCT(生産額_中分類, IF(列分類振分=DI$3, 1, 0))</f>
        <v>#DIV/0!</v>
      </c>
      <c r="DJ46" s="194" t="e">
        <f t="array" ref="DJ46">SUMPRODUCT(計算_投入係数表_加工!$D183:$DS183, 生産額_中分類, IF(列分類振分=DJ$3, 1, 0))/SUMPRODUCT(生産額_中分類, IF(列分類振分=DJ$3, 1, 0))</f>
        <v>#DIV/0!</v>
      </c>
      <c r="DK46" s="194" t="e">
        <f t="array" ref="DK46">SUMPRODUCT(計算_投入係数表_加工!$D183:$DS183, 生産額_中分類, IF(列分類振分=DK$3, 1, 0))/SUMPRODUCT(生産額_中分類, IF(列分類振分=DK$3, 1, 0))</f>
        <v>#DIV/0!</v>
      </c>
      <c r="DL46" s="194" t="e">
        <f t="array" ref="DL46">SUMPRODUCT(計算_投入係数表_加工!$D183:$DS183, 生産額_中分類, IF(列分類振分=DL$3, 1, 0))/SUMPRODUCT(生産額_中分類, IF(列分類振分=DL$3, 1, 0))</f>
        <v>#DIV/0!</v>
      </c>
      <c r="DM46" s="194" t="e">
        <f t="array" ref="DM46">SUMPRODUCT(計算_投入係数表_加工!$D183:$DS183, 生産額_中分類, IF(列分類振分=DM$3, 1, 0))/SUMPRODUCT(生産額_中分類, IF(列分類振分=DM$3, 1, 0))</f>
        <v>#DIV/0!</v>
      </c>
      <c r="DN46" s="194" t="e">
        <f t="array" ref="DN46">SUMPRODUCT(計算_投入係数表_加工!$D183:$DS183, 生産額_中分類, IF(列分類振分=DN$3, 1, 0))/SUMPRODUCT(生産額_中分類, IF(列分類振分=DN$3, 1, 0))</f>
        <v>#DIV/0!</v>
      </c>
      <c r="DO46" s="194" t="e">
        <f t="array" ref="DO46">SUMPRODUCT(計算_投入係数表_加工!$D183:$DS183, 生産額_中分類, IF(列分類振分=DO$3, 1, 0))/SUMPRODUCT(生産額_中分類, IF(列分類振分=DO$3, 1, 0))</f>
        <v>#DIV/0!</v>
      </c>
      <c r="DP46" s="194" t="e">
        <f t="array" ref="DP46">SUMPRODUCT(計算_投入係数表_加工!$D183:$DS183, 生産額_中分類, IF(列分類振分=DP$3, 1, 0))/SUMPRODUCT(生産額_中分類, IF(列分類振分=DP$3, 1, 0))</f>
        <v>#DIV/0!</v>
      </c>
      <c r="DQ46" s="194" t="e">
        <f t="array" ref="DQ46">SUMPRODUCT(計算_投入係数表_加工!$D183:$DS183, 生産額_中分類, IF(列分類振分=DQ$3, 1, 0))/SUMPRODUCT(生産額_中分類, IF(列分類振分=DQ$3, 1, 0))</f>
        <v>#DIV/0!</v>
      </c>
      <c r="DR46" s="194" t="e">
        <f t="array" ref="DR46">SUMPRODUCT(計算_投入係数表_加工!$D183:$DS183, 生産額_中分類, IF(列分類振分=DR$3, 1, 0))/SUMPRODUCT(生産額_中分類, IF(列分類振分=DR$3, 1, 0))</f>
        <v>#DIV/0!</v>
      </c>
      <c r="DS46" s="194" t="e">
        <f t="array" ref="DS46">SUMPRODUCT(計算_投入係数表_加工!$D183:$DS183, 生産額_中分類, IF(列分類振分=DS$3, 1, 0))/SUMPRODUCT(生産額_中分類, IF(列分類振分=DS$3, 1, 0))</f>
        <v>#DIV/0!</v>
      </c>
      <c r="DT46" s="23">
        <f>SUMIF(振分, $C46, 計算_投入係数表_加工!DT$4:DT$123)</f>
        <v>0</v>
      </c>
    </row>
    <row r="47" spans="2:124" x14ac:dyDescent="0.25">
      <c r="B47" s="53">
        <v>44</v>
      </c>
      <c r="C47" s="192" t="str">
        <v>-</v>
      </c>
      <c r="D47" s="193">
        <f t="array" ref="D47">SUMPRODUCT(計算_投入係数表_加工!$D184:$DS184, 生産額_中分類, IF(列分類振分=D$3, 1, 0))/SUMPRODUCT(生産額_中分類, IF(列分類振分=D$3, 1, 0))</f>
        <v>0</v>
      </c>
      <c r="E47" s="194">
        <f t="array" ref="E47">SUMPRODUCT(計算_投入係数表_加工!$D184:$DS184, 生産額_中分類, IF(列分類振分=E$3, 1, 0))/SUMPRODUCT(生産額_中分類, IF(列分類振分=E$3, 1, 0))</f>
        <v>0</v>
      </c>
      <c r="F47" s="194">
        <f t="array" ref="F47">SUMPRODUCT(計算_投入係数表_加工!$D184:$DS184, 生産額_中分類, IF(列分類振分=F$3, 1, 0))/SUMPRODUCT(生産額_中分類, IF(列分類振分=F$3, 1, 0))</f>
        <v>0</v>
      </c>
      <c r="G47" s="194">
        <f t="array" ref="G47">SUMPRODUCT(計算_投入係数表_加工!$D184:$DS184, 生産額_中分類, IF(列分類振分=G$3, 1, 0))/SUMPRODUCT(生産額_中分類, IF(列分類振分=G$3, 1, 0))</f>
        <v>0</v>
      </c>
      <c r="H47" s="194">
        <f t="array" ref="H47">SUMPRODUCT(計算_投入係数表_加工!$D184:$DS184, 生産額_中分類, IF(列分類振分=H$3, 1, 0))/SUMPRODUCT(生産額_中分類, IF(列分類振分=H$3, 1, 0))</f>
        <v>0</v>
      </c>
      <c r="I47" s="194">
        <f t="array" ref="I47">SUMPRODUCT(計算_投入係数表_加工!$D184:$DS184, 生産額_中分類, IF(列分類振分=I$3, 1, 0))/SUMPRODUCT(生産額_中分類, IF(列分類振分=I$3, 1, 0))</f>
        <v>0</v>
      </c>
      <c r="J47" s="194">
        <f t="array" ref="J47">SUMPRODUCT(計算_投入係数表_加工!$D184:$DS184, 生産額_中分類, IF(列分類振分=J$3, 1, 0))/SUMPRODUCT(生産額_中分類, IF(列分類振分=J$3, 1, 0))</f>
        <v>0</v>
      </c>
      <c r="K47" s="194">
        <f t="array" ref="K47">SUMPRODUCT(計算_投入係数表_加工!$D184:$DS184, 生産額_中分類, IF(列分類振分=K$3, 1, 0))/SUMPRODUCT(生産額_中分類, IF(列分類振分=K$3, 1, 0))</f>
        <v>0</v>
      </c>
      <c r="L47" s="194">
        <f t="array" ref="L47">SUMPRODUCT(計算_投入係数表_加工!$D184:$DS184, 生産額_中分類, IF(列分類振分=L$3, 1, 0))/SUMPRODUCT(生産額_中分類, IF(列分類振分=L$3, 1, 0))</f>
        <v>0</v>
      </c>
      <c r="M47" s="194">
        <f t="array" ref="M47">SUMPRODUCT(計算_投入係数表_加工!$D184:$DS184, 生産額_中分類, IF(列分類振分=M$3, 1, 0))/SUMPRODUCT(生産額_中分類, IF(列分類振分=M$3, 1, 0))</f>
        <v>0</v>
      </c>
      <c r="N47" s="194">
        <f t="array" ref="N47">SUMPRODUCT(計算_投入係数表_加工!$D184:$DS184, 生産額_中分類, IF(列分類振分=N$3, 1, 0))/SUMPRODUCT(生産額_中分類, IF(列分類振分=N$3, 1, 0))</f>
        <v>0</v>
      </c>
      <c r="O47" s="194">
        <f t="array" ref="O47">SUMPRODUCT(計算_投入係数表_加工!$D184:$DS184, 生産額_中分類, IF(列分類振分=O$3, 1, 0))/SUMPRODUCT(生産額_中分類, IF(列分類振分=O$3, 1, 0))</f>
        <v>0</v>
      </c>
      <c r="P47" s="194">
        <f t="array" ref="P47">SUMPRODUCT(計算_投入係数表_加工!$D184:$DS184, 生産額_中分類, IF(列分類振分=P$3, 1, 0))/SUMPRODUCT(生産額_中分類, IF(列分類振分=P$3, 1, 0))</f>
        <v>0</v>
      </c>
      <c r="Q47" s="194" t="e">
        <f t="array" ref="Q47">SUMPRODUCT(計算_投入係数表_加工!$D184:$DS184, 生産額_中分類, IF(列分類振分=Q$3, 1, 0))/SUMPRODUCT(生産額_中分類, IF(列分類振分=Q$3, 1, 0))</f>
        <v>#DIV/0!</v>
      </c>
      <c r="R47" s="194" t="e">
        <f t="array" ref="R47">SUMPRODUCT(計算_投入係数表_加工!$D184:$DS184, 生産額_中分類, IF(列分類振分=R$3, 1, 0))/SUMPRODUCT(生産額_中分類, IF(列分類振分=R$3, 1, 0))</f>
        <v>#DIV/0!</v>
      </c>
      <c r="S47" s="194" t="e">
        <f t="array" ref="S47">SUMPRODUCT(計算_投入係数表_加工!$D184:$DS184, 生産額_中分類, IF(列分類振分=S$3, 1, 0))/SUMPRODUCT(生産額_中分類, IF(列分類振分=S$3, 1, 0))</f>
        <v>#DIV/0!</v>
      </c>
      <c r="T47" s="194" t="e">
        <f t="array" ref="T47">SUMPRODUCT(計算_投入係数表_加工!$D184:$DS184, 生産額_中分類, IF(列分類振分=T$3, 1, 0))/SUMPRODUCT(生産額_中分類, IF(列分類振分=T$3, 1, 0))</f>
        <v>#DIV/0!</v>
      </c>
      <c r="U47" s="194" t="e">
        <f t="array" ref="U47">SUMPRODUCT(計算_投入係数表_加工!$D184:$DS184, 生産額_中分類, IF(列分類振分=U$3, 1, 0))/SUMPRODUCT(生産額_中分類, IF(列分類振分=U$3, 1, 0))</f>
        <v>#DIV/0!</v>
      </c>
      <c r="V47" s="194" t="e">
        <f t="array" ref="V47">SUMPRODUCT(計算_投入係数表_加工!$D184:$DS184, 生産額_中分類, IF(列分類振分=V$3, 1, 0))/SUMPRODUCT(生産額_中分類, IF(列分類振分=V$3, 1, 0))</f>
        <v>#DIV/0!</v>
      </c>
      <c r="W47" s="194" t="e">
        <f t="array" ref="W47">SUMPRODUCT(計算_投入係数表_加工!$D184:$DS184, 生産額_中分類, IF(列分類振分=W$3, 1, 0))/SUMPRODUCT(生産額_中分類, IF(列分類振分=W$3, 1, 0))</f>
        <v>#DIV/0!</v>
      </c>
      <c r="X47" s="194" t="e">
        <f t="array" ref="X47">SUMPRODUCT(計算_投入係数表_加工!$D184:$DS184, 生産額_中分類, IF(列分類振分=X$3, 1, 0))/SUMPRODUCT(生産額_中分類, IF(列分類振分=X$3, 1, 0))</f>
        <v>#DIV/0!</v>
      </c>
      <c r="Y47" s="194" t="e">
        <f t="array" ref="Y47">SUMPRODUCT(計算_投入係数表_加工!$D184:$DS184, 生産額_中分類, IF(列分類振分=Y$3, 1, 0))/SUMPRODUCT(生産額_中分類, IF(列分類振分=Y$3, 1, 0))</f>
        <v>#DIV/0!</v>
      </c>
      <c r="Z47" s="194" t="e">
        <f t="array" ref="Z47">SUMPRODUCT(計算_投入係数表_加工!$D184:$DS184, 生産額_中分類, IF(列分類振分=Z$3, 1, 0))/SUMPRODUCT(生産額_中分類, IF(列分類振分=Z$3, 1, 0))</f>
        <v>#DIV/0!</v>
      </c>
      <c r="AA47" s="194" t="e">
        <f t="array" ref="AA47">SUMPRODUCT(計算_投入係数表_加工!$D184:$DS184, 生産額_中分類, IF(列分類振分=AA$3, 1, 0))/SUMPRODUCT(生産額_中分類, IF(列分類振分=AA$3, 1, 0))</f>
        <v>#DIV/0!</v>
      </c>
      <c r="AB47" s="194" t="e">
        <f t="array" ref="AB47">SUMPRODUCT(計算_投入係数表_加工!$D184:$DS184, 生産額_中分類, IF(列分類振分=AB$3, 1, 0))/SUMPRODUCT(生産額_中分類, IF(列分類振分=AB$3, 1, 0))</f>
        <v>#DIV/0!</v>
      </c>
      <c r="AC47" s="194" t="e">
        <f t="array" ref="AC47">SUMPRODUCT(計算_投入係数表_加工!$D184:$DS184, 生産額_中分類, IF(列分類振分=AC$3, 1, 0))/SUMPRODUCT(生産額_中分類, IF(列分類振分=AC$3, 1, 0))</f>
        <v>#DIV/0!</v>
      </c>
      <c r="AD47" s="194" t="e">
        <f t="array" ref="AD47">SUMPRODUCT(計算_投入係数表_加工!$D184:$DS184, 生産額_中分類, IF(列分類振分=AD$3, 1, 0))/SUMPRODUCT(生産額_中分類, IF(列分類振分=AD$3, 1, 0))</f>
        <v>#DIV/0!</v>
      </c>
      <c r="AE47" s="194" t="e">
        <f t="array" ref="AE47">SUMPRODUCT(計算_投入係数表_加工!$D184:$DS184, 生産額_中分類, IF(列分類振分=AE$3, 1, 0))/SUMPRODUCT(生産額_中分類, IF(列分類振分=AE$3, 1, 0))</f>
        <v>#DIV/0!</v>
      </c>
      <c r="AF47" s="194" t="e">
        <f t="array" ref="AF47">SUMPRODUCT(計算_投入係数表_加工!$D184:$DS184, 生産額_中分類, IF(列分類振分=AF$3, 1, 0))/SUMPRODUCT(生産額_中分類, IF(列分類振分=AF$3, 1, 0))</f>
        <v>#DIV/0!</v>
      </c>
      <c r="AG47" s="194" t="e">
        <f t="array" ref="AG47">SUMPRODUCT(計算_投入係数表_加工!$D184:$DS184, 生産額_中分類, IF(列分類振分=AG$3, 1, 0))/SUMPRODUCT(生産額_中分類, IF(列分類振分=AG$3, 1, 0))</f>
        <v>#DIV/0!</v>
      </c>
      <c r="AH47" s="194" t="e">
        <f t="array" ref="AH47">SUMPRODUCT(計算_投入係数表_加工!$D184:$DS184, 生産額_中分類, IF(列分類振分=AH$3, 1, 0))/SUMPRODUCT(生産額_中分類, IF(列分類振分=AH$3, 1, 0))</f>
        <v>#DIV/0!</v>
      </c>
      <c r="AI47" s="194" t="e">
        <f t="array" ref="AI47">SUMPRODUCT(計算_投入係数表_加工!$D184:$DS184, 生産額_中分類, IF(列分類振分=AI$3, 1, 0))/SUMPRODUCT(生産額_中分類, IF(列分類振分=AI$3, 1, 0))</f>
        <v>#DIV/0!</v>
      </c>
      <c r="AJ47" s="194" t="e">
        <f t="array" ref="AJ47">SUMPRODUCT(計算_投入係数表_加工!$D184:$DS184, 生産額_中分類, IF(列分類振分=AJ$3, 1, 0))/SUMPRODUCT(生産額_中分類, IF(列分類振分=AJ$3, 1, 0))</f>
        <v>#DIV/0!</v>
      </c>
      <c r="AK47" s="194" t="e">
        <f t="array" ref="AK47">SUMPRODUCT(計算_投入係数表_加工!$D184:$DS184, 生産額_中分類, IF(列分類振分=AK$3, 1, 0))/SUMPRODUCT(生産額_中分類, IF(列分類振分=AK$3, 1, 0))</f>
        <v>#DIV/0!</v>
      </c>
      <c r="AL47" s="194" t="e">
        <f t="array" ref="AL47">SUMPRODUCT(計算_投入係数表_加工!$D184:$DS184, 生産額_中分類, IF(列分類振分=AL$3, 1, 0))/SUMPRODUCT(生産額_中分類, IF(列分類振分=AL$3, 1, 0))</f>
        <v>#DIV/0!</v>
      </c>
      <c r="AM47" s="194" t="e">
        <f t="array" ref="AM47">SUMPRODUCT(計算_投入係数表_加工!$D184:$DS184, 生産額_中分類, IF(列分類振分=AM$3, 1, 0))/SUMPRODUCT(生産額_中分類, IF(列分類振分=AM$3, 1, 0))</f>
        <v>#DIV/0!</v>
      </c>
      <c r="AN47" s="194" t="e">
        <f t="array" ref="AN47">SUMPRODUCT(計算_投入係数表_加工!$D184:$DS184, 生産額_中分類, IF(列分類振分=AN$3, 1, 0))/SUMPRODUCT(生産額_中分類, IF(列分類振分=AN$3, 1, 0))</f>
        <v>#DIV/0!</v>
      </c>
      <c r="AO47" s="194" t="e">
        <f t="array" ref="AO47">SUMPRODUCT(計算_投入係数表_加工!$D184:$DS184, 生産額_中分類, IF(列分類振分=AO$3, 1, 0))/SUMPRODUCT(生産額_中分類, IF(列分類振分=AO$3, 1, 0))</f>
        <v>#DIV/0!</v>
      </c>
      <c r="AP47" s="194" t="e">
        <f t="array" ref="AP47">SUMPRODUCT(計算_投入係数表_加工!$D184:$DS184, 生産額_中分類, IF(列分類振分=AP$3, 1, 0))/SUMPRODUCT(生産額_中分類, IF(列分類振分=AP$3, 1, 0))</f>
        <v>#DIV/0!</v>
      </c>
      <c r="AQ47" s="194" t="e">
        <f t="array" ref="AQ47">SUMPRODUCT(計算_投入係数表_加工!$D184:$DS184, 生産額_中分類, IF(列分類振分=AQ$3, 1, 0))/SUMPRODUCT(生産額_中分類, IF(列分類振分=AQ$3, 1, 0))</f>
        <v>#DIV/0!</v>
      </c>
      <c r="AR47" s="194" t="e">
        <f t="array" ref="AR47">SUMPRODUCT(計算_投入係数表_加工!$D184:$DS184, 生産額_中分類, IF(列分類振分=AR$3, 1, 0))/SUMPRODUCT(生産額_中分類, IF(列分類振分=AR$3, 1, 0))</f>
        <v>#DIV/0!</v>
      </c>
      <c r="AS47" s="194" t="e">
        <f t="array" ref="AS47">SUMPRODUCT(計算_投入係数表_加工!$D184:$DS184, 生産額_中分類, IF(列分類振分=AS$3, 1, 0))/SUMPRODUCT(生産額_中分類, IF(列分類振分=AS$3, 1, 0))</f>
        <v>#DIV/0!</v>
      </c>
      <c r="AT47" s="194" t="e">
        <f t="array" ref="AT47">SUMPRODUCT(計算_投入係数表_加工!$D184:$DS184, 生産額_中分類, IF(列分類振分=AT$3, 1, 0))/SUMPRODUCT(生産額_中分類, IF(列分類振分=AT$3, 1, 0))</f>
        <v>#DIV/0!</v>
      </c>
      <c r="AU47" s="194" t="e">
        <f t="array" ref="AU47">SUMPRODUCT(計算_投入係数表_加工!$D184:$DS184, 生産額_中分類, IF(列分類振分=AU$3, 1, 0))/SUMPRODUCT(生産額_中分類, IF(列分類振分=AU$3, 1, 0))</f>
        <v>#DIV/0!</v>
      </c>
      <c r="AV47" s="194" t="e">
        <f t="array" ref="AV47">SUMPRODUCT(計算_投入係数表_加工!$D184:$DS184, 生産額_中分類, IF(列分類振分=AV$3, 1, 0))/SUMPRODUCT(生産額_中分類, IF(列分類振分=AV$3, 1, 0))</f>
        <v>#DIV/0!</v>
      </c>
      <c r="AW47" s="194" t="e">
        <f t="array" ref="AW47">SUMPRODUCT(計算_投入係数表_加工!$D184:$DS184, 生産額_中分類, IF(列分類振分=AW$3, 1, 0))/SUMPRODUCT(生産額_中分類, IF(列分類振分=AW$3, 1, 0))</f>
        <v>#DIV/0!</v>
      </c>
      <c r="AX47" s="194" t="e">
        <f t="array" ref="AX47">SUMPRODUCT(計算_投入係数表_加工!$D184:$DS184, 生産額_中分類, IF(列分類振分=AX$3, 1, 0))/SUMPRODUCT(生産額_中分類, IF(列分類振分=AX$3, 1, 0))</f>
        <v>#DIV/0!</v>
      </c>
      <c r="AY47" s="194" t="e">
        <f t="array" ref="AY47">SUMPRODUCT(計算_投入係数表_加工!$D184:$DS184, 生産額_中分類, IF(列分類振分=AY$3, 1, 0))/SUMPRODUCT(生産額_中分類, IF(列分類振分=AY$3, 1, 0))</f>
        <v>#DIV/0!</v>
      </c>
      <c r="AZ47" s="194" t="e">
        <f t="array" ref="AZ47">SUMPRODUCT(計算_投入係数表_加工!$D184:$DS184, 生産額_中分類, IF(列分類振分=AZ$3, 1, 0))/SUMPRODUCT(生産額_中分類, IF(列分類振分=AZ$3, 1, 0))</f>
        <v>#DIV/0!</v>
      </c>
      <c r="BA47" s="194" t="e">
        <f t="array" ref="BA47">SUMPRODUCT(計算_投入係数表_加工!$D184:$DS184, 生産額_中分類, IF(列分類振分=BA$3, 1, 0))/SUMPRODUCT(生産額_中分類, IF(列分類振分=BA$3, 1, 0))</f>
        <v>#DIV/0!</v>
      </c>
      <c r="BB47" s="194" t="e">
        <f t="array" ref="BB47">SUMPRODUCT(計算_投入係数表_加工!$D184:$DS184, 生産額_中分類, IF(列分類振分=BB$3, 1, 0))/SUMPRODUCT(生産額_中分類, IF(列分類振分=BB$3, 1, 0))</f>
        <v>#DIV/0!</v>
      </c>
      <c r="BC47" s="194" t="e">
        <f t="array" ref="BC47">SUMPRODUCT(計算_投入係数表_加工!$D184:$DS184, 生産額_中分類, IF(列分類振分=BC$3, 1, 0))/SUMPRODUCT(生産額_中分類, IF(列分類振分=BC$3, 1, 0))</f>
        <v>#DIV/0!</v>
      </c>
      <c r="BD47" s="194" t="e">
        <f t="array" ref="BD47">SUMPRODUCT(計算_投入係数表_加工!$D184:$DS184, 生産額_中分類, IF(列分類振分=BD$3, 1, 0))/SUMPRODUCT(生産額_中分類, IF(列分類振分=BD$3, 1, 0))</f>
        <v>#DIV/0!</v>
      </c>
      <c r="BE47" s="194" t="e">
        <f t="array" ref="BE47">SUMPRODUCT(計算_投入係数表_加工!$D184:$DS184, 生産額_中分類, IF(列分類振分=BE$3, 1, 0))/SUMPRODUCT(生産額_中分類, IF(列分類振分=BE$3, 1, 0))</f>
        <v>#DIV/0!</v>
      </c>
      <c r="BF47" s="194" t="e">
        <f t="array" ref="BF47">SUMPRODUCT(計算_投入係数表_加工!$D184:$DS184, 生産額_中分類, IF(列分類振分=BF$3, 1, 0))/SUMPRODUCT(生産額_中分類, IF(列分類振分=BF$3, 1, 0))</f>
        <v>#DIV/0!</v>
      </c>
      <c r="BG47" s="194" t="e">
        <f t="array" ref="BG47">SUMPRODUCT(計算_投入係数表_加工!$D184:$DS184, 生産額_中分類, IF(列分類振分=BG$3, 1, 0))/SUMPRODUCT(生産額_中分類, IF(列分類振分=BG$3, 1, 0))</f>
        <v>#DIV/0!</v>
      </c>
      <c r="BH47" s="194" t="e">
        <f t="array" ref="BH47">SUMPRODUCT(計算_投入係数表_加工!$D184:$DS184, 生産額_中分類, IF(列分類振分=BH$3, 1, 0))/SUMPRODUCT(生産額_中分類, IF(列分類振分=BH$3, 1, 0))</f>
        <v>#DIV/0!</v>
      </c>
      <c r="BI47" s="194" t="e">
        <f t="array" ref="BI47">SUMPRODUCT(計算_投入係数表_加工!$D184:$DS184, 生産額_中分類, IF(列分類振分=BI$3, 1, 0))/SUMPRODUCT(生産額_中分類, IF(列分類振分=BI$3, 1, 0))</f>
        <v>#DIV/0!</v>
      </c>
      <c r="BJ47" s="194" t="e">
        <f t="array" ref="BJ47">SUMPRODUCT(計算_投入係数表_加工!$D184:$DS184, 生産額_中分類, IF(列分類振分=BJ$3, 1, 0))/SUMPRODUCT(生産額_中分類, IF(列分類振分=BJ$3, 1, 0))</f>
        <v>#DIV/0!</v>
      </c>
      <c r="BK47" s="194" t="e">
        <f t="array" ref="BK47">SUMPRODUCT(計算_投入係数表_加工!$D184:$DS184, 生産額_中分類, IF(列分類振分=BK$3, 1, 0))/SUMPRODUCT(生産額_中分類, IF(列分類振分=BK$3, 1, 0))</f>
        <v>#DIV/0!</v>
      </c>
      <c r="BL47" s="194" t="e">
        <f t="array" ref="BL47">SUMPRODUCT(計算_投入係数表_加工!$D184:$DS184, 生産額_中分類, IF(列分類振分=BL$3, 1, 0))/SUMPRODUCT(生産額_中分類, IF(列分類振分=BL$3, 1, 0))</f>
        <v>#DIV/0!</v>
      </c>
      <c r="BM47" s="194" t="e">
        <f t="array" ref="BM47">SUMPRODUCT(計算_投入係数表_加工!$D184:$DS184, 生産額_中分類, IF(列分類振分=BM$3, 1, 0))/SUMPRODUCT(生産額_中分類, IF(列分類振分=BM$3, 1, 0))</f>
        <v>#DIV/0!</v>
      </c>
      <c r="BN47" s="194" t="e">
        <f t="array" ref="BN47">SUMPRODUCT(計算_投入係数表_加工!$D184:$DS184, 生産額_中分類, IF(列分類振分=BN$3, 1, 0))/SUMPRODUCT(生産額_中分類, IF(列分類振分=BN$3, 1, 0))</f>
        <v>#DIV/0!</v>
      </c>
      <c r="BO47" s="194" t="e">
        <f t="array" ref="BO47">SUMPRODUCT(計算_投入係数表_加工!$D184:$DS184, 生産額_中分類, IF(列分類振分=BO$3, 1, 0))/SUMPRODUCT(生産額_中分類, IF(列分類振分=BO$3, 1, 0))</f>
        <v>#DIV/0!</v>
      </c>
      <c r="BP47" s="194" t="e">
        <f t="array" ref="BP47">SUMPRODUCT(計算_投入係数表_加工!$D184:$DS184, 生産額_中分類, IF(列分類振分=BP$3, 1, 0))/SUMPRODUCT(生産額_中分類, IF(列分類振分=BP$3, 1, 0))</f>
        <v>#DIV/0!</v>
      </c>
      <c r="BQ47" s="194" t="e">
        <f t="array" ref="BQ47">SUMPRODUCT(計算_投入係数表_加工!$D184:$DS184, 生産額_中分類, IF(列分類振分=BQ$3, 1, 0))/SUMPRODUCT(生産額_中分類, IF(列分類振分=BQ$3, 1, 0))</f>
        <v>#DIV/0!</v>
      </c>
      <c r="BR47" s="194" t="e">
        <f t="array" ref="BR47">SUMPRODUCT(計算_投入係数表_加工!$D184:$DS184, 生産額_中分類, IF(列分類振分=BR$3, 1, 0))/SUMPRODUCT(生産額_中分類, IF(列分類振分=BR$3, 1, 0))</f>
        <v>#DIV/0!</v>
      </c>
      <c r="BS47" s="194" t="e">
        <f t="array" ref="BS47">SUMPRODUCT(計算_投入係数表_加工!$D184:$DS184, 生産額_中分類, IF(列分類振分=BS$3, 1, 0))/SUMPRODUCT(生産額_中分類, IF(列分類振分=BS$3, 1, 0))</f>
        <v>#DIV/0!</v>
      </c>
      <c r="BT47" s="194" t="e">
        <f t="array" ref="BT47">SUMPRODUCT(計算_投入係数表_加工!$D184:$DS184, 生産額_中分類, IF(列分類振分=BT$3, 1, 0))/SUMPRODUCT(生産額_中分類, IF(列分類振分=BT$3, 1, 0))</f>
        <v>#DIV/0!</v>
      </c>
      <c r="BU47" s="194" t="e">
        <f t="array" ref="BU47">SUMPRODUCT(計算_投入係数表_加工!$D184:$DS184, 生産額_中分類, IF(列分類振分=BU$3, 1, 0))/SUMPRODUCT(生産額_中分類, IF(列分類振分=BU$3, 1, 0))</f>
        <v>#DIV/0!</v>
      </c>
      <c r="BV47" s="194" t="e">
        <f t="array" ref="BV47">SUMPRODUCT(計算_投入係数表_加工!$D184:$DS184, 生産額_中分類, IF(列分類振分=BV$3, 1, 0))/SUMPRODUCT(生産額_中分類, IF(列分類振分=BV$3, 1, 0))</f>
        <v>#DIV/0!</v>
      </c>
      <c r="BW47" s="194" t="e">
        <f t="array" ref="BW47">SUMPRODUCT(計算_投入係数表_加工!$D184:$DS184, 生産額_中分類, IF(列分類振分=BW$3, 1, 0))/SUMPRODUCT(生産額_中分類, IF(列分類振分=BW$3, 1, 0))</f>
        <v>#DIV/0!</v>
      </c>
      <c r="BX47" s="194" t="e">
        <f t="array" ref="BX47">SUMPRODUCT(計算_投入係数表_加工!$D184:$DS184, 生産額_中分類, IF(列分類振分=BX$3, 1, 0))/SUMPRODUCT(生産額_中分類, IF(列分類振分=BX$3, 1, 0))</f>
        <v>#DIV/0!</v>
      </c>
      <c r="BY47" s="194" t="e">
        <f t="array" ref="BY47">SUMPRODUCT(計算_投入係数表_加工!$D184:$DS184, 生産額_中分類, IF(列分類振分=BY$3, 1, 0))/SUMPRODUCT(生産額_中分類, IF(列分類振分=BY$3, 1, 0))</f>
        <v>#DIV/0!</v>
      </c>
      <c r="BZ47" s="194" t="e">
        <f t="array" ref="BZ47">SUMPRODUCT(計算_投入係数表_加工!$D184:$DS184, 生産額_中分類, IF(列分類振分=BZ$3, 1, 0))/SUMPRODUCT(生産額_中分類, IF(列分類振分=BZ$3, 1, 0))</f>
        <v>#DIV/0!</v>
      </c>
      <c r="CA47" s="194" t="e">
        <f t="array" ref="CA47">SUMPRODUCT(計算_投入係数表_加工!$D184:$DS184, 生産額_中分類, IF(列分類振分=CA$3, 1, 0))/SUMPRODUCT(生産額_中分類, IF(列分類振分=CA$3, 1, 0))</f>
        <v>#DIV/0!</v>
      </c>
      <c r="CB47" s="194" t="e">
        <f t="array" ref="CB47">SUMPRODUCT(計算_投入係数表_加工!$D184:$DS184, 生産額_中分類, IF(列分類振分=CB$3, 1, 0))/SUMPRODUCT(生産額_中分類, IF(列分類振分=CB$3, 1, 0))</f>
        <v>#DIV/0!</v>
      </c>
      <c r="CC47" s="194" t="e">
        <f t="array" ref="CC47">SUMPRODUCT(計算_投入係数表_加工!$D184:$DS184, 生産額_中分類, IF(列分類振分=CC$3, 1, 0))/SUMPRODUCT(生産額_中分類, IF(列分類振分=CC$3, 1, 0))</f>
        <v>#DIV/0!</v>
      </c>
      <c r="CD47" s="194" t="e">
        <f t="array" ref="CD47">SUMPRODUCT(計算_投入係数表_加工!$D184:$DS184, 生産額_中分類, IF(列分類振分=CD$3, 1, 0))/SUMPRODUCT(生産額_中分類, IF(列分類振分=CD$3, 1, 0))</f>
        <v>#DIV/0!</v>
      </c>
      <c r="CE47" s="194" t="e">
        <f t="array" ref="CE47">SUMPRODUCT(計算_投入係数表_加工!$D184:$DS184, 生産額_中分類, IF(列分類振分=CE$3, 1, 0))/SUMPRODUCT(生産額_中分類, IF(列分類振分=CE$3, 1, 0))</f>
        <v>#DIV/0!</v>
      </c>
      <c r="CF47" s="194" t="e">
        <f t="array" ref="CF47">SUMPRODUCT(計算_投入係数表_加工!$D184:$DS184, 生産額_中分類, IF(列分類振分=CF$3, 1, 0))/SUMPRODUCT(生産額_中分類, IF(列分類振分=CF$3, 1, 0))</f>
        <v>#DIV/0!</v>
      </c>
      <c r="CG47" s="194" t="e">
        <f t="array" ref="CG47">SUMPRODUCT(計算_投入係数表_加工!$D184:$DS184, 生産額_中分類, IF(列分類振分=CG$3, 1, 0))/SUMPRODUCT(生産額_中分類, IF(列分類振分=CG$3, 1, 0))</f>
        <v>#DIV/0!</v>
      </c>
      <c r="CH47" s="194" t="e">
        <f t="array" ref="CH47">SUMPRODUCT(計算_投入係数表_加工!$D184:$DS184, 生産額_中分類, IF(列分類振分=CH$3, 1, 0))/SUMPRODUCT(生産額_中分類, IF(列分類振分=CH$3, 1, 0))</f>
        <v>#DIV/0!</v>
      </c>
      <c r="CI47" s="194" t="e">
        <f t="array" ref="CI47">SUMPRODUCT(計算_投入係数表_加工!$D184:$DS184, 生産額_中分類, IF(列分類振分=CI$3, 1, 0))/SUMPRODUCT(生産額_中分類, IF(列分類振分=CI$3, 1, 0))</f>
        <v>#DIV/0!</v>
      </c>
      <c r="CJ47" s="194" t="e">
        <f t="array" ref="CJ47">SUMPRODUCT(計算_投入係数表_加工!$D184:$DS184, 生産額_中分類, IF(列分類振分=CJ$3, 1, 0))/SUMPRODUCT(生産額_中分類, IF(列分類振分=CJ$3, 1, 0))</f>
        <v>#DIV/0!</v>
      </c>
      <c r="CK47" s="194" t="e">
        <f t="array" ref="CK47">SUMPRODUCT(計算_投入係数表_加工!$D184:$DS184, 生産額_中分類, IF(列分類振分=CK$3, 1, 0))/SUMPRODUCT(生産額_中分類, IF(列分類振分=CK$3, 1, 0))</f>
        <v>#DIV/0!</v>
      </c>
      <c r="CL47" s="194" t="e">
        <f t="array" ref="CL47">SUMPRODUCT(計算_投入係数表_加工!$D184:$DS184, 生産額_中分類, IF(列分類振分=CL$3, 1, 0))/SUMPRODUCT(生産額_中分類, IF(列分類振分=CL$3, 1, 0))</f>
        <v>#DIV/0!</v>
      </c>
      <c r="CM47" s="194" t="e">
        <f t="array" ref="CM47">SUMPRODUCT(計算_投入係数表_加工!$D184:$DS184, 生産額_中分類, IF(列分類振分=CM$3, 1, 0))/SUMPRODUCT(生産額_中分類, IF(列分類振分=CM$3, 1, 0))</f>
        <v>#DIV/0!</v>
      </c>
      <c r="CN47" s="194" t="e">
        <f t="array" ref="CN47">SUMPRODUCT(計算_投入係数表_加工!$D184:$DS184, 生産額_中分類, IF(列分類振分=CN$3, 1, 0))/SUMPRODUCT(生産額_中分類, IF(列分類振分=CN$3, 1, 0))</f>
        <v>#DIV/0!</v>
      </c>
      <c r="CO47" s="194" t="e">
        <f t="array" ref="CO47">SUMPRODUCT(計算_投入係数表_加工!$D184:$DS184, 生産額_中分類, IF(列分類振分=CO$3, 1, 0))/SUMPRODUCT(生産額_中分類, IF(列分類振分=CO$3, 1, 0))</f>
        <v>#DIV/0!</v>
      </c>
      <c r="CP47" s="194" t="e">
        <f t="array" ref="CP47">SUMPRODUCT(計算_投入係数表_加工!$D184:$DS184, 生産額_中分類, IF(列分類振分=CP$3, 1, 0))/SUMPRODUCT(生産額_中分類, IF(列分類振分=CP$3, 1, 0))</f>
        <v>#DIV/0!</v>
      </c>
      <c r="CQ47" s="194" t="e">
        <f t="array" ref="CQ47">SUMPRODUCT(計算_投入係数表_加工!$D184:$DS184, 生産額_中分類, IF(列分類振分=CQ$3, 1, 0))/SUMPRODUCT(生産額_中分類, IF(列分類振分=CQ$3, 1, 0))</f>
        <v>#DIV/0!</v>
      </c>
      <c r="CR47" s="194" t="e">
        <f t="array" ref="CR47">SUMPRODUCT(計算_投入係数表_加工!$D184:$DS184, 生産額_中分類, IF(列分類振分=CR$3, 1, 0))/SUMPRODUCT(生産額_中分類, IF(列分類振分=CR$3, 1, 0))</f>
        <v>#DIV/0!</v>
      </c>
      <c r="CS47" s="194" t="e">
        <f t="array" ref="CS47">SUMPRODUCT(計算_投入係数表_加工!$D184:$DS184, 生産額_中分類, IF(列分類振分=CS$3, 1, 0))/SUMPRODUCT(生産額_中分類, IF(列分類振分=CS$3, 1, 0))</f>
        <v>#DIV/0!</v>
      </c>
      <c r="CT47" s="194" t="e">
        <f t="array" ref="CT47">SUMPRODUCT(計算_投入係数表_加工!$D184:$DS184, 生産額_中分類, IF(列分類振分=CT$3, 1, 0))/SUMPRODUCT(生産額_中分類, IF(列分類振分=CT$3, 1, 0))</f>
        <v>#DIV/0!</v>
      </c>
      <c r="CU47" s="194" t="e">
        <f t="array" ref="CU47">SUMPRODUCT(計算_投入係数表_加工!$D184:$DS184, 生産額_中分類, IF(列分類振分=CU$3, 1, 0))/SUMPRODUCT(生産額_中分類, IF(列分類振分=CU$3, 1, 0))</f>
        <v>#DIV/0!</v>
      </c>
      <c r="CV47" s="194" t="e">
        <f t="array" ref="CV47">SUMPRODUCT(計算_投入係数表_加工!$D184:$DS184, 生産額_中分類, IF(列分類振分=CV$3, 1, 0))/SUMPRODUCT(生産額_中分類, IF(列分類振分=CV$3, 1, 0))</f>
        <v>#DIV/0!</v>
      </c>
      <c r="CW47" s="194" t="e">
        <f t="array" ref="CW47">SUMPRODUCT(計算_投入係数表_加工!$D184:$DS184, 生産額_中分類, IF(列分類振分=CW$3, 1, 0))/SUMPRODUCT(生産額_中分類, IF(列分類振分=CW$3, 1, 0))</f>
        <v>#DIV/0!</v>
      </c>
      <c r="CX47" s="194" t="e">
        <f t="array" ref="CX47">SUMPRODUCT(計算_投入係数表_加工!$D184:$DS184, 生産額_中分類, IF(列分類振分=CX$3, 1, 0))/SUMPRODUCT(生産額_中分類, IF(列分類振分=CX$3, 1, 0))</f>
        <v>#DIV/0!</v>
      </c>
      <c r="CY47" s="194" t="e">
        <f t="array" ref="CY47">SUMPRODUCT(計算_投入係数表_加工!$D184:$DS184, 生産額_中分類, IF(列分類振分=CY$3, 1, 0))/SUMPRODUCT(生産額_中分類, IF(列分類振分=CY$3, 1, 0))</f>
        <v>#DIV/0!</v>
      </c>
      <c r="CZ47" s="194" t="e">
        <f t="array" ref="CZ47">SUMPRODUCT(計算_投入係数表_加工!$D184:$DS184, 生産額_中分類, IF(列分類振分=CZ$3, 1, 0))/SUMPRODUCT(生産額_中分類, IF(列分類振分=CZ$3, 1, 0))</f>
        <v>#DIV/0!</v>
      </c>
      <c r="DA47" s="194" t="e">
        <f t="array" ref="DA47">SUMPRODUCT(計算_投入係数表_加工!$D184:$DS184, 生産額_中分類, IF(列分類振分=DA$3, 1, 0))/SUMPRODUCT(生産額_中分類, IF(列分類振分=DA$3, 1, 0))</f>
        <v>#DIV/0!</v>
      </c>
      <c r="DB47" s="194" t="e">
        <f t="array" ref="DB47">SUMPRODUCT(計算_投入係数表_加工!$D184:$DS184, 生産額_中分類, IF(列分類振分=DB$3, 1, 0))/SUMPRODUCT(生産額_中分類, IF(列分類振分=DB$3, 1, 0))</f>
        <v>#DIV/0!</v>
      </c>
      <c r="DC47" s="194" t="e">
        <f t="array" ref="DC47">SUMPRODUCT(計算_投入係数表_加工!$D184:$DS184, 生産額_中分類, IF(列分類振分=DC$3, 1, 0))/SUMPRODUCT(生産額_中分類, IF(列分類振分=DC$3, 1, 0))</f>
        <v>#DIV/0!</v>
      </c>
      <c r="DD47" s="194" t="e">
        <f t="array" ref="DD47">SUMPRODUCT(計算_投入係数表_加工!$D184:$DS184, 生産額_中分類, IF(列分類振分=DD$3, 1, 0))/SUMPRODUCT(生産額_中分類, IF(列分類振分=DD$3, 1, 0))</f>
        <v>#DIV/0!</v>
      </c>
      <c r="DE47" s="194" t="e">
        <f t="array" ref="DE47">SUMPRODUCT(計算_投入係数表_加工!$D184:$DS184, 生産額_中分類, IF(列分類振分=DE$3, 1, 0))/SUMPRODUCT(生産額_中分類, IF(列分類振分=DE$3, 1, 0))</f>
        <v>#DIV/0!</v>
      </c>
      <c r="DF47" s="194" t="e">
        <f t="array" ref="DF47">SUMPRODUCT(計算_投入係数表_加工!$D184:$DS184, 生産額_中分類, IF(列分類振分=DF$3, 1, 0))/SUMPRODUCT(生産額_中分類, IF(列分類振分=DF$3, 1, 0))</f>
        <v>#DIV/0!</v>
      </c>
      <c r="DG47" s="194" t="e">
        <f t="array" ref="DG47">SUMPRODUCT(計算_投入係数表_加工!$D184:$DS184, 生産額_中分類, IF(列分類振分=DG$3, 1, 0))/SUMPRODUCT(生産額_中分類, IF(列分類振分=DG$3, 1, 0))</f>
        <v>#DIV/0!</v>
      </c>
      <c r="DH47" s="194" t="e">
        <f t="array" ref="DH47">SUMPRODUCT(計算_投入係数表_加工!$D184:$DS184, 生産額_中分類, IF(列分類振分=DH$3, 1, 0))/SUMPRODUCT(生産額_中分類, IF(列分類振分=DH$3, 1, 0))</f>
        <v>#DIV/0!</v>
      </c>
      <c r="DI47" s="194" t="e">
        <f t="array" ref="DI47">SUMPRODUCT(計算_投入係数表_加工!$D184:$DS184, 生産額_中分類, IF(列分類振分=DI$3, 1, 0))/SUMPRODUCT(生産額_中分類, IF(列分類振分=DI$3, 1, 0))</f>
        <v>#DIV/0!</v>
      </c>
      <c r="DJ47" s="194" t="e">
        <f t="array" ref="DJ47">SUMPRODUCT(計算_投入係数表_加工!$D184:$DS184, 生産額_中分類, IF(列分類振分=DJ$3, 1, 0))/SUMPRODUCT(生産額_中分類, IF(列分類振分=DJ$3, 1, 0))</f>
        <v>#DIV/0!</v>
      </c>
      <c r="DK47" s="194" t="e">
        <f t="array" ref="DK47">SUMPRODUCT(計算_投入係数表_加工!$D184:$DS184, 生産額_中分類, IF(列分類振分=DK$3, 1, 0))/SUMPRODUCT(生産額_中分類, IF(列分類振分=DK$3, 1, 0))</f>
        <v>#DIV/0!</v>
      </c>
      <c r="DL47" s="194" t="e">
        <f t="array" ref="DL47">SUMPRODUCT(計算_投入係数表_加工!$D184:$DS184, 生産額_中分類, IF(列分類振分=DL$3, 1, 0))/SUMPRODUCT(生産額_中分類, IF(列分類振分=DL$3, 1, 0))</f>
        <v>#DIV/0!</v>
      </c>
      <c r="DM47" s="194" t="e">
        <f t="array" ref="DM47">SUMPRODUCT(計算_投入係数表_加工!$D184:$DS184, 生産額_中分類, IF(列分類振分=DM$3, 1, 0))/SUMPRODUCT(生産額_中分類, IF(列分類振分=DM$3, 1, 0))</f>
        <v>#DIV/0!</v>
      </c>
      <c r="DN47" s="194" t="e">
        <f t="array" ref="DN47">SUMPRODUCT(計算_投入係数表_加工!$D184:$DS184, 生産額_中分類, IF(列分類振分=DN$3, 1, 0))/SUMPRODUCT(生産額_中分類, IF(列分類振分=DN$3, 1, 0))</f>
        <v>#DIV/0!</v>
      </c>
      <c r="DO47" s="194" t="e">
        <f t="array" ref="DO47">SUMPRODUCT(計算_投入係数表_加工!$D184:$DS184, 生産額_中分類, IF(列分類振分=DO$3, 1, 0))/SUMPRODUCT(生産額_中分類, IF(列分類振分=DO$3, 1, 0))</f>
        <v>#DIV/0!</v>
      </c>
      <c r="DP47" s="194" t="e">
        <f t="array" ref="DP47">SUMPRODUCT(計算_投入係数表_加工!$D184:$DS184, 生産額_中分類, IF(列分類振分=DP$3, 1, 0))/SUMPRODUCT(生産額_中分類, IF(列分類振分=DP$3, 1, 0))</f>
        <v>#DIV/0!</v>
      </c>
      <c r="DQ47" s="194" t="e">
        <f t="array" ref="DQ47">SUMPRODUCT(計算_投入係数表_加工!$D184:$DS184, 生産額_中分類, IF(列分類振分=DQ$3, 1, 0))/SUMPRODUCT(生産額_中分類, IF(列分類振分=DQ$3, 1, 0))</f>
        <v>#DIV/0!</v>
      </c>
      <c r="DR47" s="194" t="e">
        <f t="array" ref="DR47">SUMPRODUCT(計算_投入係数表_加工!$D184:$DS184, 生産額_中分類, IF(列分類振分=DR$3, 1, 0))/SUMPRODUCT(生産額_中分類, IF(列分類振分=DR$3, 1, 0))</f>
        <v>#DIV/0!</v>
      </c>
      <c r="DS47" s="194" t="e">
        <f t="array" ref="DS47">SUMPRODUCT(計算_投入係数表_加工!$D184:$DS184, 生産額_中分類, IF(列分類振分=DS$3, 1, 0))/SUMPRODUCT(生産額_中分類, IF(列分類振分=DS$3, 1, 0))</f>
        <v>#DIV/0!</v>
      </c>
      <c r="DT47" s="23">
        <f>SUMIF(振分, $C47, 計算_投入係数表_加工!DT$4:DT$123)</f>
        <v>0</v>
      </c>
    </row>
    <row r="48" spans="2:124" x14ac:dyDescent="0.25">
      <c r="B48" s="53">
        <v>45</v>
      </c>
      <c r="C48" s="192" t="str">
        <v>-</v>
      </c>
      <c r="D48" s="193">
        <f t="array" ref="D48">SUMPRODUCT(計算_投入係数表_加工!$D185:$DS185, 生産額_中分類, IF(列分類振分=D$3, 1, 0))/SUMPRODUCT(生産額_中分類, IF(列分類振分=D$3, 1, 0))</f>
        <v>0</v>
      </c>
      <c r="E48" s="194">
        <f t="array" ref="E48">SUMPRODUCT(計算_投入係数表_加工!$D185:$DS185, 生産額_中分類, IF(列分類振分=E$3, 1, 0))/SUMPRODUCT(生産額_中分類, IF(列分類振分=E$3, 1, 0))</f>
        <v>0</v>
      </c>
      <c r="F48" s="194">
        <f t="array" ref="F48">SUMPRODUCT(計算_投入係数表_加工!$D185:$DS185, 生産額_中分類, IF(列分類振分=F$3, 1, 0))/SUMPRODUCT(生産額_中分類, IF(列分類振分=F$3, 1, 0))</f>
        <v>0</v>
      </c>
      <c r="G48" s="194">
        <f t="array" ref="G48">SUMPRODUCT(計算_投入係数表_加工!$D185:$DS185, 生産額_中分類, IF(列分類振分=G$3, 1, 0))/SUMPRODUCT(生産額_中分類, IF(列分類振分=G$3, 1, 0))</f>
        <v>0</v>
      </c>
      <c r="H48" s="194">
        <f t="array" ref="H48">SUMPRODUCT(計算_投入係数表_加工!$D185:$DS185, 生産額_中分類, IF(列分類振分=H$3, 1, 0))/SUMPRODUCT(生産額_中分類, IF(列分類振分=H$3, 1, 0))</f>
        <v>0</v>
      </c>
      <c r="I48" s="194">
        <f t="array" ref="I48">SUMPRODUCT(計算_投入係数表_加工!$D185:$DS185, 生産額_中分類, IF(列分類振分=I$3, 1, 0))/SUMPRODUCT(生産額_中分類, IF(列分類振分=I$3, 1, 0))</f>
        <v>0</v>
      </c>
      <c r="J48" s="194">
        <f t="array" ref="J48">SUMPRODUCT(計算_投入係数表_加工!$D185:$DS185, 生産額_中分類, IF(列分類振分=J$3, 1, 0))/SUMPRODUCT(生産額_中分類, IF(列分類振分=J$3, 1, 0))</f>
        <v>0</v>
      </c>
      <c r="K48" s="194">
        <f t="array" ref="K48">SUMPRODUCT(計算_投入係数表_加工!$D185:$DS185, 生産額_中分類, IF(列分類振分=K$3, 1, 0))/SUMPRODUCT(生産額_中分類, IF(列分類振分=K$3, 1, 0))</f>
        <v>0</v>
      </c>
      <c r="L48" s="194">
        <f t="array" ref="L48">SUMPRODUCT(計算_投入係数表_加工!$D185:$DS185, 生産額_中分類, IF(列分類振分=L$3, 1, 0))/SUMPRODUCT(生産額_中分類, IF(列分類振分=L$3, 1, 0))</f>
        <v>0</v>
      </c>
      <c r="M48" s="194">
        <f t="array" ref="M48">SUMPRODUCT(計算_投入係数表_加工!$D185:$DS185, 生産額_中分類, IF(列分類振分=M$3, 1, 0))/SUMPRODUCT(生産額_中分類, IF(列分類振分=M$3, 1, 0))</f>
        <v>0</v>
      </c>
      <c r="N48" s="194">
        <f t="array" ref="N48">SUMPRODUCT(計算_投入係数表_加工!$D185:$DS185, 生産額_中分類, IF(列分類振分=N$3, 1, 0))/SUMPRODUCT(生産額_中分類, IF(列分類振分=N$3, 1, 0))</f>
        <v>0</v>
      </c>
      <c r="O48" s="194">
        <f t="array" ref="O48">SUMPRODUCT(計算_投入係数表_加工!$D185:$DS185, 生産額_中分類, IF(列分類振分=O$3, 1, 0))/SUMPRODUCT(生産額_中分類, IF(列分類振分=O$3, 1, 0))</f>
        <v>0</v>
      </c>
      <c r="P48" s="194">
        <f t="array" ref="P48">SUMPRODUCT(計算_投入係数表_加工!$D185:$DS185, 生産額_中分類, IF(列分類振分=P$3, 1, 0))/SUMPRODUCT(生産額_中分類, IF(列分類振分=P$3, 1, 0))</f>
        <v>0</v>
      </c>
      <c r="Q48" s="194" t="e">
        <f t="array" ref="Q48">SUMPRODUCT(計算_投入係数表_加工!$D185:$DS185, 生産額_中分類, IF(列分類振分=Q$3, 1, 0))/SUMPRODUCT(生産額_中分類, IF(列分類振分=Q$3, 1, 0))</f>
        <v>#DIV/0!</v>
      </c>
      <c r="R48" s="194" t="e">
        <f t="array" ref="R48">SUMPRODUCT(計算_投入係数表_加工!$D185:$DS185, 生産額_中分類, IF(列分類振分=R$3, 1, 0))/SUMPRODUCT(生産額_中分類, IF(列分類振分=R$3, 1, 0))</f>
        <v>#DIV/0!</v>
      </c>
      <c r="S48" s="194" t="e">
        <f t="array" ref="S48">SUMPRODUCT(計算_投入係数表_加工!$D185:$DS185, 生産額_中分類, IF(列分類振分=S$3, 1, 0))/SUMPRODUCT(生産額_中分類, IF(列分類振分=S$3, 1, 0))</f>
        <v>#DIV/0!</v>
      </c>
      <c r="T48" s="194" t="e">
        <f t="array" ref="T48">SUMPRODUCT(計算_投入係数表_加工!$D185:$DS185, 生産額_中分類, IF(列分類振分=T$3, 1, 0))/SUMPRODUCT(生産額_中分類, IF(列分類振分=T$3, 1, 0))</f>
        <v>#DIV/0!</v>
      </c>
      <c r="U48" s="194" t="e">
        <f t="array" ref="U48">SUMPRODUCT(計算_投入係数表_加工!$D185:$DS185, 生産額_中分類, IF(列分類振分=U$3, 1, 0))/SUMPRODUCT(生産額_中分類, IF(列分類振分=U$3, 1, 0))</f>
        <v>#DIV/0!</v>
      </c>
      <c r="V48" s="194" t="e">
        <f t="array" ref="V48">SUMPRODUCT(計算_投入係数表_加工!$D185:$DS185, 生産額_中分類, IF(列分類振分=V$3, 1, 0))/SUMPRODUCT(生産額_中分類, IF(列分類振分=V$3, 1, 0))</f>
        <v>#DIV/0!</v>
      </c>
      <c r="W48" s="194" t="e">
        <f t="array" ref="W48">SUMPRODUCT(計算_投入係数表_加工!$D185:$DS185, 生産額_中分類, IF(列分類振分=W$3, 1, 0))/SUMPRODUCT(生産額_中分類, IF(列分類振分=W$3, 1, 0))</f>
        <v>#DIV/0!</v>
      </c>
      <c r="X48" s="194" t="e">
        <f t="array" ref="X48">SUMPRODUCT(計算_投入係数表_加工!$D185:$DS185, 生産額_中分類, IF(列分類振分=X$3, 1, 0))/SUMPRODUCT(生産額_中分類, IF(列分類振分=X$3, 1, 0))</f>
        <v>#DIV/0!</v>
      </c>
      <c r="Y48" s="194" t="e">
        <f t="array" ref="Y48">SUMPRODUCT(計算_投入係数表_加工!$D185:$DS185, 生産額_中分類, IF(列分類振分=Y$3, 1, 0))/SUMPRODUCT(生産額_中分類, IF(列分類振分=Y$3, 1, 0))</f>
        <v>#DIV/0!</v>
      </c>
      <c r="Z48" s="194" t="e">
        <f t="array" ref="Z48">SUMPRODUCT(計算_投入係数表_加工!$D185:$DS185, 生産額_中分類, IF(列分類振分=Z$3, 1, 0))/SUMPRODUCT(生産額_中分類, IF(列分類振分=Z$3, 1, 0))</f>
        <v>#DIV/0!</v>
      </c>
      <c r="AA48" s="194" t="e">
        <f t="array" ref="AA48">SUMPRODUCT(計算_投入係数表_加工!$D185:$DS185, 生産額_中分類, IF(列分類振分=AA$3, 1, 0))/SUMPRODUCT(生産額_中分類, IF(列分類振分=AA$3, 1, 0))</f>
        <v>#DIV/0!</v>
      </c>
      <c r="AB48" s="194" t="e">
        <f t="array" ref="AB48">SUMPRODUCT(計算_投入係数表_加工!$D185:$DS185, 生産額_中分類, IF(列分類振分=AB$3, 1, 0))/SUMPRODUCT(生産額_中分類, IF(列分類振分=AB$3, 1, 0))</f>
        <v>#DIV/0!</v>
      </c>
      <c r="AC48" s="194" t="e">
        <f t="array" ref="AC48">SUMPRODUCT(計算_投入係数表_加工!$D185:$DS185, 生産額_中分類, IF(列分類振分=AC$3, 1, 0))/SUMPRODUCT(生産額_中分類, IF(列分類振分=AC$3, 1, 0))</f>
        <v>#DIV/0!</v>
      </c>
      <c r="AD48" s="194" t="e">
        <f t="array" ref="AD48">SUMPRODUCT(計算_投入係数表_加工!$D185:$DS185, 生産額_中分類, IF(列分類振分=AD$3, 1, 0))/SUMPRODUCT(生産額_中分類, IF(列分類振分=AD$3, 1, 0))</f>
        <v>#DIV/0!</v>
      </c>
      <c r="AE48" s="194" t="e">
        <f t="array" ref="AE48">SUMPRODUCT(計算_投入係数表_加工!$D185:$DS185, 生産額_中分類, IF(列分類振分=AE$3, 1, 0))/SUMPRODUCT(生産額_中分類, IF(列分類振分=AE$3, 1, 0))</f>
        <v>#DIV/0!</v>
      </c>
      <c r="AF48" s="194" t="e">
        <f t="array" ref="AF48">SUMPRODUCT(計算_投入係数表_加工!$D185:$DS185, 生産額_中分類, IF(列分類振分=AF$3, 1, 0))/SUMPRODUCT(生産額_中分類, IF(列分類振分=AF$3, 1, 0))</f>
        <v>#DIV/0!</v>
      </c>
      <c r="AG48" s="194" t="e">
        <f t="array" ref="AG48">SUMPRODUCT(計算_投入係数表_加工!$D185:$DS185, 生産額_中分類, IF(列分類振分=AG$3, 1, 0))/SUMPRODUCT(生産額_中分類, IF(列分類振分=AG$3, 1, 0))</f>
        <v>#DIV/0!</v>
      </c>
      <c r="AH48" s="194" t="e">
        <f t="array" ref="AH48">SUMPRODUCT(計算_投入係数表_加工!$D185:$DS185, 生産額_中分類, IF(列分類振分=AH$3, 1, 0))/SUMPRODUCT(生産額_中分類, IF(列分類振分=AH$3, 1, 0))</f>
        <v>#DIV/0!</v>
      </c>
      <c r="AI48" s="194" t="e">
        <f t="array" ref="AI48">SUMPRODUCT(計算_投入係数表_加工!$D185:$DS185, 生産額_中分類, IF(列分類振分=AI$3, 1, 0))/SUMPRODUCT(生産額_中分類, IF(列分類振分=AI$3, 1, 0))</f>
        <v>#DIV/0!</v>
      </c>
      <c r="AJ48" s="194" t="e">
        <f t="array" ref="AJ48">SUMPRODUCT(計算_投入係数表_加工!$D185:$DS185, 生産額_中分類, IF(列分類振分=AJ$3, 1, 0))/SUMPRODUCT(生産額_中分類, IF(列分類振分=AJ$3, 1, 0))</f>
        <v>#DIV/0!</v>
      </c>
      <c r="AK48" s="194" t="e">
        <f t="array" ref="AK48">SUMPRODUCT(計算_投入係数表_加工!$D185:$DS185, 生産額_中分類, IF(列分類振分=AK$3, 1, 0))/SUMPRODUCT(生産額_中分類, IF(列分類振分=AK$3, 1, 0))</f>
        <v>#DIV/0!</v>
      </c>
      <c r="AL48" s="194" t="e">
        <f t="array" ref="AL48">SUMPRODUCT(計算_投入係数表_加工!$D185:$DS185, 生産額_中分類, IF(列分類振分=AL$3, 1, 0))/SUMPRODUCT(生産額_中分類, IF(列分類振分=AL$3, 1, 0))</f>
        <v>#DIV/0!</v>
      </c>
      <c r="AM48" s="194" t="e">
        <f t="array" ref="AM48">SUMPRODUCT(計算_投入係数表_加工!$D185:$DS185, 生産額_中分類, IF(列分類振分=AM$3, 1, 0))/SUMPRODUCT(生産額_中分類, IF(列分類振分=AM$3, 1, 0))</f>
        <v>#DIV/0!</v>
      </c>
      <c r="AN48" s="194" t="e">
        <f t="array" ref="AN48">SUMPRODUCT(計算_投入係数表_加工!$D185:$DS185, 生産額_中分類, IF(列分類振分=AN$3, 1, 0))/SUMPRODUCT(生産額_中分類, IF(列分類振分=AN$3, 1, 0))</f>
        <v>#DIV/0!</v>
      </c>
      <c r="AO48" s="194" t="e">
        <f t="array" ref="AO48">SUMPRODUCT(計算_投入係数表_加工!$D185:$DS185, 生産額_中分類, IF(列分類振分=AO$3, 1, 0))/SUMPRODUCT(生産額_中分類, IF(列分類振分=AO$3, 1, 0))</f>
        <v>#DIV/0!</v>
      </c>
      <c r="AP48" s="194" t="e">
        <f t="array" ref="AP48">SUMPRODUCT(計算_投入係数表_加工!$D185:$DS185, 生産額_中分類, IF(列分類振分=AP$3, 1, 0))/SUMPRODUCT(生産額_中分類, IF(列分類振分=AP$3, 1, 0))</f>
        <v>#DIV/0!</v>
      </c>
      <c r="AQ48" s="194" t="e">
        <f t="array" ref="AQ48">SUMPRODUCT(計算_投入係数表_加工!$D185:$DS185, 生産額_中分類, IF(列分類振分=AQ$3, 1, 0))/SUMPRODUCT(生産額_中分類, IF(列分類振分=AQ$3, 1, 0))</f>
        <v>#DIV/0!</v>
      </c>
      <c r="AR48" s="194" t="e">
        <f t="array" ref="AR48">SUMPRODUCT(計算_投入係数表_加工!$D185:$DS185, 生産額_中分類, IF(列分類振分=AR$3, 1, 0))/SUMPRODUCT(生産額_中分類, IF(列分類振分=AR$3, 1, 0))</f>
        <v>#DIV/0!</v>
      </c>
      <c r="AS48" s="194" t="e">
        <f t="array" ref="AS48">SUMPRODUCT(計算_投入係数表_加工!$D185:$DS185, 生産額_中分類, IF(列分類振分=AS$3, 1, 0))/SUMPRODUCT(生産額_中分類, IF(列分類振分=AS$3, 1, 0))</f>
        <v>#DIV/0!</v>
      </c>
      <c r="AT48" s="194" t="e">
        <f t="array" ref="AT48">SUMPRODUCT(計算_投入係数表_加工!$D185:$DS185, 生産額_中分類, IF(列分類振分=AT$3, 1, 0))/SUMPRODUCT(生産額_中分類, IF(列分類振分=AT$3, 1, 0))</f>
        <v>#DIV/0!</v>
      </c>
      <c r="AU48" s="194" t="e">
        <f t="array" ref="AU48">SUMPRODUCT(計算_投入係数表_加工!$D185:$DS185, 生産額_中分類, IF(列分類振分=AU$3, 1, 0))/SUMPRODUCT(生産額_中分類, IF(列分類振分=AU$3, 1, 0))</f>
        <v>#DIV/0!</v>
      </c>
      <c r="AV48" s="194" t="e">
        <f t="array" ref="AV48">SUMPRODUCT(計算_投入係数表_加工!$D185:$DS185, 生産額_中分類, IF(列分類振分=AV$3, 1, 0))/SUMPRODUCT(生産額_中分類, IF(列分類振分=AV$3, 1, 0))</f>
        <v>#DIV/0!</v>
      </c>
      <c r="AW48" s="194" t="e">
        <f t="array" ref="AW48">SUMPRODUCT(計算_投入係数表_加工!$D185:$DS185, 生産額_中分類, IF(列分類振分=AW$3, 1, 0))/SUMPRODUCT(生産額_中分類, IF(列分類振分=AW$3, 1, 0))</f>
        <v>#DIV/0!</v>
      </c>
      <c r="AX48" s="194" t="e">
        <f t="array" ref="AX48">SUMPRODUCT(計算_投入係数表_加工!$D185:$DS185, 生産額_中分類, IF(列分類振分=AX$3, 1, 0))/SUMPRODUCT(生産額_中分類, IF(列分類振分=AX$3, 1, 0))</f>
        <v>#DIV/0!</v>
      </c>
      <c r="AY48" s="194" t="e">
        <f t="array" ref="AY48">SUMPRODUCT(計算_投入係数表_加工!$D185:$DS185, 生産額_中分類, IF(列分類振分=AY$3, 1, 0))/SUMPRODUCT(生産額_中分類, IF(列分類振分=AY$3, 1, 0))</f>
        <v>#DIV/0!</v>
      </c>
      <c r="AZ48" s="194" t="e">
        <f t="array" ref="AZ48">SUMPRODUCT(計算_投入係数表_加工!$D185:$DS185, 生産額_中分類, IF(列分類振分=AZ$3, 1, 0))/SUMPRODUCT(生産額_中分類, IF(列分類振分=AZ$3, 1, 0))</f>
        <v>#DIV/0!</v>
      </c>
      <c r="BA48" s="194" t="e">
        <f t="array" ref="BA48">SUMPRODUCT(計算_投入係数表_加工!$D185:$DS185, 生産額_中分類, IF(列分類振分=BA$3, 1, 0))/SUMPRODUCT(生産額_中分類, IF(列分類振分=BA$3, 1, 0))</f>
        <v>#DIV/0!</v>
      </c>
      <c r="BB48" s="194" t="e">
        <f t="array" ref="BB48">SUMPRODUCT(計算_投入係数表_加工!$D185:$DS185, 生産額_中分類, IF(列分類振分=BB$3, 1, 0))/SUMPRODUCT(生産額_中分類, IF(列分類振分=BB$3, 1, 0))</f>
        <v>#DIV/0!</v>
      </c>
      <c r="BC48" s="194" t="e">
        <f t="array" ref="BC48">SUMPRODUCT(計算_投入係数表_加工!$D185:$DS185, 生産額_中分類, IF(列分類振分=BC$3, 1, 0))/SUMPRODUCT(生産額_中分類, IF(列分類振分=BC$3, 1, 0))</f>
        <v>#DIV/0!</v>
      </c>
      <c r="BD48" s="194" t="e">
        <f t="array" ref="BD48">SUMPRODUCT(計算_投入係数表_加工!$D185:$DS185, 生産額_中分類, IF(列分類振分=BD$3, 1, 0))/SUMPRODUCT(生産額_中分類, IF(列分類振分=BD$3, 1, 0))</f>
        <v>#DIV/0!</v>
      </c>
      <c r="BE48" s="194" t="e">
        <f t="array" ref="BE48">SUMPRODUCT(計算_投入係数表_加工!$D185:$DS185, 生産額_中分類, IF(列分類振分=BE$3, 1, 0))/SUMPRODUCT(生産額_中分類, IF(列分類振分=BE$3, 1, 0))</f>
        <v>#DIV/0!</v>
      </c>
      <c r="BF48" s="194" t="e">
        <f t="array" ref="BF48">SUMPRODUCT(計算_投入係数表_加工!$D185:$DS185, 生産額_中分類, IF(列分類振分=BF$3, 1, 0))/SUMPRODUCT(生産額_中分類, IF(列分類振分=BF$3, 1, 0))</f>
        <v>#DIV/0!</v>
      </c>
      <c r="BG48" s="194" t="e">
        <f t="array" ref="BG48">SUMPRODUCT(計算_投入係数表_加工!$D185:$DS185, 生産額_中分類, IF(列分類振分=BG$3, 1, 0))/SUMPRODUCT(生産額_中分類, IF(列分類振分=BG$3, 1, 0))</f>
        <v>#DIV/0!</v>
      </c>
      <c r="BH48" s="194" t="e">
        <f t="array" ref="BH48">SUMPRODUCT(計算_投入係数表_加工!$D185:$DS185, 生産額_中分類, IF(列分類振分=BH$3, 1, 0))/SUMPRODUCT(生産額_中分類, IF(列分類振分=BH$3, 1, 0))</f>
        <v>#DIV/0!</v>
      </c>
      <c r="BI48" s="194" t="e">
        <f t="array" ref="BI48">SUMPRODUCT(計算_投入係数表_加工!$D185:$DS185, 生産額_中分類, IF(列分類振分=BI$3, 1, 0))/SUMPRODUCT(生産額_中分類, IF(列分類振分=BI$3, 1, 0))</f>
        <v>#DIV/0!</v>
      </c>
      <c r="BJ48" s="194" t="e">
        <f t="array" ref="BJ48">SUMPRODUCT(計算_投入係数表_加工!$D185:$DS185, 生産額_中分類, IF(列分類振分=BJ$3, 1, 0))/SUMPRODUCT(生産額_中分類, IF(列分類振分=BJ$3, 1, 0))</f>
        <v>#DIV/0!</v>
      </c>
      <c r="BK48" s="194" t="e">
        <f t="array" ref="BK48">SUMPRODUCT(計算_投入係数表_加工!$D185:$DS185, 生産額_中分類, IF(列分類振分=BK$3, 1, 0))/SUMPRODUCT(生産額_中分類, IF(列分類振分=BK$3, 1, 0))</f>
        <v>#DIV/0!</v>
      </c>
      <c r="BL48" s="194" t="e">
        <f t="array" ref="BL48">SUMPRODUCT(計算_投入係数表_加工!$D185:$DS185, 生産額_中分類, IF(列分類振分=BL$3, 1, 0))/SUMPRODUCT(生産額_中分類, IF(列分類振分=BL$3, 1, 0))</f>
        <v>#DIV/0!</v>
      </c>
      <c r="BM48" s="194" t="e">
        <f t="array" ref="BM48">SUMPRODUCT(計算_投入係数表_加工!$D185:$DS185, 生産額_中分類, IF(列分類振分=BM$3, 1, 0))/SUMPRODUCT(生産額_中分類, IF(列分類振分=BM$3, 1, 0))</f>
        <v>#DIV/0!</v>
      </c>
      <c r="BN48" s="194" t="e">
        <f t="array" ref="BN48">SUMPRODUCT(計算_投入係数表_加工!$D185:$DS185, 生産額_中分類, IF(列分類振分=BN$3, 1, 0))/SUMPRODUCT(生産額_中分類, IF(列分類振分=BN$3, 1, 0))</f>
        <v>#DIV/0!</v>
      </c>
      <c r="BO48" s="194" t="e">
        <f t="array" ref="BO48">SUMPRODUCT(計算_投入係数表_加工!$D185:$DS185, 生産額_中分類, IF(列分類振分=BO$3, 1, 0))/SUMPRODUCT(生産額_中分類, IF(列分類振分=BO$3, 1, 0))</f>
        <v>#DIV/0!</v>
      </c>
      <c r="BP48" s="194" t="e">
        <f t="array" ref="BP48">SUMPRODUCT(計算_投入係数表_加工!$D185:$DS185, 生産額_中分類, IF(列分類振分=BP$3, 1, 0))/SUMPRODUCT(生産額_中分類, IF(列分類振分=BP$3, 1, 0))</f>
        <v>#DIV/0!</v>
      </c>
      <c r="BQ48" s="194" t="e">
        <f t="array" ref="BQ48">SUMPRODUCT(計算_投入係数表_加工!$D185:$DS185, 生産額_中分類, IF(列分類振分=BQ$3, 1, 0))/SUMPRODUCT(生産額_中分類, IF(列分類振分=BQ$3, 1, 0))</f>
        <v>#DIV/0!</v>
      </c>
      <c r="BR48" s="194" t="e">
        <f t="array" ref="BR48">SUMPRODUCT(計算_投入係数表_加工!$D185:$DS185, 生産額_中分類, IF(列分類振分=BR$3, 1, 0))/SUMPRODUCT(生産額_中分類, IF(列分類振分=BR$3, 1, 0))</f>
        <v>#DIV/0!</v>
      </c>
      <c r="BS48" s="194" t="e">
        <f t="array" ref="BS48">SUMPRODUCT(計算_投入係数表_加工!$D185:$DS185, 生産額_中分類, IF(列分類振分=BS$3, 1, 0))/SUMPRODUCT(生産額_中分類, IF(列分類振分=BS$3, 1, 0))</f>
        <v>#DIV/0!</v>
      </c>
      <c r="BT48" s="194" t="e">
        <f t="array" ref="BT48">SUMPRODUCT(計算_投入係数表_加工!$D185:$DS185, 生産額_中分類, IF(列分類振分=BT$3, 1, 0))/SUMPRODUCT(生産額_中分類, IF(列分類振分=BT$3, 1, 0))</f>
        <v>#DIV/0!</v>
      </c>
      <c r="BU48" s="194" t="e">
        <f t="array" ref="BU48">SUMPRODUCT(計算_投入係数表_加工!$D185:$DS185, 生産額_中分類, IF(列分類振分=BU$3, 1, 0))/SUMPRODUCT(生産額_中分類, IF(列分類振分=BU$3, 1, 0))</f>
        <v>#DIV/0!</v>
      </c>
      <c r="BV48" s="194" t="e">
        <f t="array" ref="BV48">SUMPRODUCT(計算_投入係数表_加工!$D185:$DS185, 生産額_中分類, IF(列分類振分=BV$3, 1, 0))/SUMPRODUCT(生産額_中分類, IF(列分類振分=BV$3, 1, 0))</f>
        <v>#DIV/0!</v>
      </c>
      <c r="BW48" s="194" t="e">
        <f t="array" ref="BW48">SUMPRODUCT(計算_投入係数表_加工!$D185:$DS185, 生産額_中分類, IF(列分類振分=BW$3, 1, 0))/SUMPRODUCT(生産額_中分類, IF(列分類振分=BW$3, 1, 0))</f>
        <v>#DIV/0!</v>
      </c>
      <c r="BX48" s="194" t="e">
        <f t="array" ref="BX48">SUMPRODUCT(計算_投入係数表_加工!$D185:$DS185, 生産額_中分類, IF(列分類振分=BX$3, 1, 0))/SUMPRODUCT(生産額_中分類, IF(列分類振分=BX$3, 1, 0))</f>
        <v>#DIV/0!</v>
      </c>
      <c r="BY48" s="194" t="e">
        <f t="array" ref="BY48">SUMPRODUCT(計算_投入係数表_加工!$D185:$DS185, 生産額_中分類, IF(列分類振分=BY$3, 1, 0))/SUMPRODUCT(生産額_中分類, IF(列分類振分=BY$3, 1, 0))</f>
        <v>#DIV/0!</v>
      </c>
      <c r="BZ48" s="194" t="e">
        <f t="array" ref="BZ48">SUMPRODUCT(計算_投入係数表_加工!$D185:$DS185, 生産額_中分類, IF(列分類振分=BZ$3, 1, 0))/SUMPRODUCT(生産額_中分類, IF(列分類振分=BZ$3, 1, 0))</f>
        <v>#DIV/0!</v>
      </c>
      <c r="CA48" s="194" t="e">
        <f t="array" ref="CA48">SUMPRODUCT(計算_投入係数表_加工!$D185:$DS185, 生産額_中分類, IF(列分類振分=CA$3, 1, 0))/SUMPRODUCT(生産額_中分類, IF(列分類振分=CA$3, 1, 0))</f>
        <v>#DIV/0!</v>
      </c>
      <c r="CB48" s="194" t="e">
        <f t="array" ref="CB48">SUMPRODUCT(計算_投入係数表_加工!$D185:$DS185, 生産額_中分類, IF(列分類振分=CB$3, 1, 0))/SUMPRODUCT(生産額_中分類, IF(列分類振分=CB$3, 1, 0))</f>
        <v>#DIV/0!</v>
      </c>
      <c r="CC48" s="194" t="e">
        <f t="array" ref="CC48">SUMPRODUCT(計算_投入係数表_加工!$D185:$DS185, 生産額_中分類, IF(列分類振分=CC$3, 1, 0))/SUMPRODUCT(生産額_中分類, IF(列分類振分=CC$3, 1, 0))</f>
        <v>#DIV/0!</v>
      </c>
      <c r="CD48" s="194" t="e">
        <f t="array" ref="CD48">SUMPRODUCT(計算_投入係数表_加工!$D185:$DS185, 生産額_中分類, IF(列分類振分=CD$3, 1, 0))/SUMPRODUCT(生産額_中分類, IF(列分類振分=CD$3, 1, 0))</f>
        <v>#DIV/0!</v>
      </c>
      <c r="CE48" s="194" t="e">
        <f t="array" ref="CE48">SUMPRODUCT(計算_投入係数表_加工!$D185:$DS185, 生産額_中分類, IF(列分類振分=CE$3, 1, 0))/SUMPRODUCT(生産額_中分類, IF(列分類振分=CE$3, 1, 0))</f>
        <v>#DIV/0!</v>
      </c>
      <c r="CF48" s="194" t="e">
        <f t="array" ref="CF48">SUMPRODUCT(計算_投入係数表_加工!$D185:$DS185, 生産額_中分類, IF(列分類振分=CF$3, 1, 0))/SUMPRODUCT(生産額_中分類, IF(列分類振分=CF$3, 1, 0))</f>
        <v>#DIV/0!</v>
      </c>
      <c r="CG48" s="194" t="e">
        <f t="array" ref="CG48">SUMPRODUCT(計算_投入係数表_加工!$D185:$DS185, 生産額_中分類, IF(列分類振分=CG$3, 1, 0))/SUMPRODUCT(生産額_中分類, IF(列分類振分=CG$3, 1, 0))</f>
        <v>#DIV/0!</v>
      </c>
      <c r="CH48" s="194" t="e">
        <f t="array" ref="CH48">SUMPRODUCT(計算_投入係数表_加工!$D185:$DS185, 生産額_中分類, IF(列分類振分=CH$3, 1, 0))/SUMPRODUCT(生産額_中分類, IF(列分類振分=CH$3, 1, 0))</f>
        <v>#DIV/0!</v>
      </c>
      <c r="CI48" s="194" t="e">
        <f t="array" ref="CI48">SUMPRODUCT(計算_投入係数表_加工!$D185:$DS185, 生産額_中分類, IF(列分類振分=CI$3, 1, 0))/SUMPRODUCT(生産額_中分類, IF(列分類振分=CI$3, 1, 0))</f>
        <v>#DIV/0!</v>
      </c>
      <c r="CJ48" s="194" t="e">
        <f t="array" ref="CJ48">SUMPRODUCT(計算_投入係数表_加工!$D185:$DS185, 生産額_中分類, IF(列分類振分=CJ$3, 1, 0))/SUMPRODUCT(生産額_中分類, IF(列分類振分=CJ$3, 1, 0))</f>
        <v>#DIV/0!</v>
      </c>
      <c r="CK48" s="194" t="e">
        <f t="array" ref="CK48">SUMPRODUCT(計算_投入係数表_加工!$D185:$DS185, 生産額_中分類, IF(列分類振分=CK$3, 1, 0))/SUMPRODUCT(生産額_中分類, IF(列分類振分=CK$3, 1, 0))</f>
        <v>#DIV/0!</v>
      </c>
      <c r="CL48" s="194" t="e">
        <f t="array" ref="CL48">SUMPRODUCT(計算_投入係数表_加工!$D185:$DS185, 生産額_中分類, IF(列分類振分=CL$3, 1, 0))/SUMPRODUCT(生産額_中分類, IF(列分類振分=CL$3, 1, 0))</f>
        <v>#DIV/0!</v>
      </c>
      <c r="CM48" s="194" t="e">
        <f t="array" ref="CM48">SUMPRODUCT(計算_投入係数表_加工!$D185:$DS185, 生産額_中分類, IF(列分類振分=CM$3, 1, 0))/SUMPRODUCT(生産額_中分類, IF(列分類振分=CM$3, 1, 0))</f>
        <v>#DIV/0!</v>
      </c>
      <c r="CN48" s="194" t="e">
        <f t="array" ref="CN48">SUMPRODUCT(計算_投入係数表_加工!$D185:$DS185, 生産額_中分類, IF(列分類振分=CN$3, 1, 0))/SUMPRODUCT(生産額_中分類, IF(列分類振分=CN$3, 1, 0))</f>
        <v>#DIV/0!</v>
      </c>
      <c r="CO48" s="194" t="e">
        <f t="array" ref="CO48">SUMPRODUCT(計算_投入係数表_加工!$D185:$DS185, 生産額_中分類, IF(列分類振分=CO$3, 1, 0))/SUMPRODUCT(生産額_中分類, IF(列分類振分=CO$3, 1, 0))</f>
        <v>#DIV/0!</v>
      </c>
      <c r="CP48" s="194" t="e">
        <f t="array" ref="CP48">SUMPRODUCT(計算_投入係数表_加工!$D185:$DS185, 生産額_中分類, IF(列分類振分=CP$3, 1, 0))/SUMPRODUCT(生産額_中分類, IF(列分類振分=CP$3, 1, 0))</f>
        <v>#DIV/0!</v>
      </c>
      <c r="CQ48" s="194" t="e">
        <f t="array" ref="CQ48">SUMPRODUCT(計算_投入係数表_加工!$D185:$DS185, 生産額_中分類, IF(列分類振分=CQ$3, 1, 0))/SUMPRODUCT(生産額_中分類, IF(列分類振分=CQ$3, 1, 0))</f>
        <v>#DIV/0!</v>
      </c>
      <c r="CR48" s="194" t="e">
        <f t="array" ref="CR48">SUMPRODUCT(計算_投入係数表_加工!$D185:$DS185, 生産額_中分類, IF(列分類振分=CR$3, 1, 0))/SUMPRODUCT(生産額_中分類, IF(列分類振分=CR$3, 1, 0))</f>
        <v>#DIV/0!</v>
      </c>
      <c r="CS48" s="194" t="e">
        <f t="array" ref="CS48">SUMPRODUCT(計算_投入係数表_加工!$D185:$DS185, 生産額_中分類, IF(列分類振分=CS$3, 1, 0))/SUMPRODUCT(生産額_中分類, IF(列分類振分=CS$3, 1, 0))</f>
        <v>#DIV/0!</v>
      </c>
      <c r="CT48" s="194" t="e">
        <f t="array" ref="CT48">SUMPRODUCT(計算_投入係数表_加工!$D185:$DS185, 生産額_中分類, IF(列分類振分=CT$3, 1, 0))/SUMPRODUCT(生産額_中分類, IF(列分類振分=CT$3, 1, 0))</f>
        <v>#DIV/0!</v>
      </c>
      <c r="CU48" s="194" t="e">
        <f t="array" ref="CU48">SUMPRODUCT(計算_投入係数表_加工!$D185:$DS185, 生産額_中分類, IF(列分類振分=CU$3, 1, 0))/SUMPRODUCT(生産額_中分類, IF(列分類振分=CU$3, 1, 0))</f>
        <v>#DIV/0!</v>
      </c>
      <c r="CV48" s="194" t="e">
        <f t="array" ref="CV48">SUMPRODUCT(計算_投入係数表_加工!$D185:$DS185, 生産額_中分類, IF(列分類振分=CV$3, 1, 0))/SUMPRODUCT(生産額_中分類, IF(列分類振分=CV$3, 1, 0))</f>
        <v>#DIV/0!</v>
      </c>
      <c r="CW48" s="194" t="e">
        <f t="array" ref="CW48">SUMPRODUCT(計算_投入係数表_加工!$D185:$DS185, 生産額_中分類, IF(列分類振分=CW$3, 1, 0))/SUMPRODUCT(生産額_中分類, IF(列分類振分=CW$3, 1, 0))</f>
        <v>#DIV/0!</v>
      </c>
      <c r="CX48" s="194" t="e">
        <f t="array" ref="CX48">SUMPRODUCT(計算_投入係数表_加工!$D185:$DS185, 生産額_中分類, IF(列分類振分=CX$3, 1, 0))/SUMPRODUCT(生産額_中分類, IF(列分類振分=CX$3, 1, 0))</f>
        <v>#DIV/0!</v>
      </c>
      <c r="CY48" s="194" t="e">
        <f t="array" ref="CY48">SUMPRODUCT(計算_投入係数表_加工!$D185:$DS185, 生産額_中分類, IF(列分類振分=CY$3, 1, 0))/SUMPRODUCT(生産額_中分類, IF(列分類振分=CY$3, 1, 0))</f>
        <v>#DIV/0!</v>
      </c>
      <c r="CZ48" s="194" t="e">
        <f t="array" ref="CZ48">SUMPRODUCT(計算_投入係数表_加工!$D185:$DS185, 生産額_中分類, IF(列分類振分=CZ$3, 1, 0))/SUMPRODUCT(生産額_中分類, IF(列分類振分=CZ$3, 1, 0))</f>
        <v>#DIV/0!</v>
      </c>
      <c r="DA48" s="194" t="e">
        <f t="array" ref="DA48">SUMPRODUCT(計算_投入係数表_加工!$D185:$DS185, 生産額_中分類, IF(列分類振分=DA$3, 1, 0))/SUMPRODUCT(生産額_中分類, IF(列分類振分=DA$3, 1, 0))</f>
        <v>#DIV/0!</v>
      </c>
      <c r="DB48" s="194" t="e">
        <f t="array" ref="DB48">SUMPRODUCT(計算_投入係数表_加工!$D185:$DS185, 生産額_中分類, IF(列分類振分=DB$3, 1, 0))/SUMPRODUCT(生産額_中分類, IF(列分類振分=DB$3, 1, 0))</f>
        <v>#DIV/0!</v>
      </c>
      <c r="DC48" s="194" t="e">
        <f t="array" ref="DC48">SUMPRODUCT(計算_投入係数表_加工!$D185:$DS185, 生産額_中分類, IF(列分類振分=DC$3, 1, 0))/SUMPRODUCT(生産額_中分類, IF(列分類振分=DC$3, 1, 0))</f>
        <v>#DIV/0!</v>
      </c>
      <c r="DD48" s="194" t="e">
        <f t="array" ref="DD48">SUMPRODUCT(計算_投入係数表_加工!$D185:$DS185, 生産額_中分類, IF(列分類振分=DD$3, 1, 0))/SUMPRODUCT(生産額_中分類, IF(列分類振分=DD$3, 1, 0))</f>
        <v>#DIV/0!</v>
      </c>
      <c r="DE48" s="194" t="e">
        <f t="array" ref="DE48">SUMPRODUCT(計算_投入係数表_加工!$D185:$DS185, 生産額_中分類, IF(列分類振分=DE$3, 1, 0))/SUMPRODUCT(生産額_中分類, IF(列分類振分=DE$3, 1, 0))</f>
        <v>#DIV/0!</v>
      </c>
      <c r="DF48" s="194" t="e">
        <f t="array" ref="DF48">SUMPRODUCT(計算_投入係数表_加工!$D185:$DS185, 生産額_中分類, IF(列分類振分=DF$3, 1, 0))/SUMPRODUCT(生産額_中分類, IF(列分類振分=DF$3, 1, 0))</f>
        <v>#DIV/0!</v>
      </c>
      <c r="DG48" s="194" t="e">
        <f t="array" ref="DG48">SUMPRODUCT(計算_投入係数表_加工!$D185:$DS185, 生産額_中分類, IF(列分類振分=DG$3, 1, 0))/SUMPRODUCT(生産額_中分類, IF(列分類振分=DG$3, 1, 0))</f>
        <v>#DIV/0!</v>
      </c>
      <c r="DH48" s="194" t="e">
        <f t="array" ref="DH48">SUMPRODUCT(計算_投入係数表_加工!$D185:$DS185, 生産額_中分類, IF(列分類振分=DH$3, 1, 0))/SUMPRODUCT(生産額_中分類, IF(列分類振分=DH$3, 1, 0))</f>
        <v>#DIV/0!</v>
      </c>
      <c r="DI48" s="194" t="e">
        <f t="array" ref="DI48">SUMPRODUCT(計算_投入係数表_加工!$D185:$DS185, 生産額_中分類, IF(列分類振分=DI$3, 1, 0))/SUMPRODUCT(生産額_中分類, IF(列分類振分=DI$3, 1, 0))</f>
        <v>#DIV/0!</v>
      </c>
      <c r="DJ48" s="194" t="e">
        <f t="array" ref="DJ48">SUMPRODUCT(計算_投入係数表_加工!$D185:$DS185, 生産額_中分類, IF(列分類振分=DJ$3, 1, 0))/SUMPRODUCT(生産額_中分類, IF(列分類振分=DJ$3, 1, 0))</f>
        <v>#DIV/0!</v>
      </c>
      <c r="DK48" s="194" t="e">
        <f t="array" ref="DK48">SUMPRODUCT(計算_投入係数表_加工!$D185:$DS185, 生産額_中分類, IF(列分類振分=DK$3, 1, 0))/SUMPRODUCT(生産額_中分類, IF(列分類振分=DK$3, 1, 0))</f>
        <v>#DIV/0!</v>
      </c>
      <c r="DL48" s="194" t="e">
        <f t="array" ref="DL48">SUMPRODUCT(計算_投入係数表_加工!$D185:$DS185, 生産額_中分類, IF(列分類振分=DL$3, 1, 0))/SUMPRODUCT(生産額_中分類, IF(列分類振分=DL$3, 1, 0))</f>
        <v>#DIV/0!</v>
      </c>
      <c r="DM48" s="194" t="e">
        <f t="array" ref="DM48">SUMPRODUCT(計算_投入係数表_加工!$D185:$DS185, 生産額_中分類, IF(列分類振分=DM$3, 1, 0))/SUMPRODUCT(生産額_中分類, IF(列分類振分=DM$3, 1, 0))</f>
        <v>#DIV/0!</v>
      </c>
      <c r="DN48" s="194" t="e">
        <f t="array" ref="DN48">SUMPRODUCT(計算_投入係数表_加工!$D185:$DS185, 生産額_中分類, IF(列分類振分=DN$3, 1, 0))/SUMPRODUCT(生産額_中分類, IF(列分類振分=DN$3, 1, 0))</f>
        <v>#DIV/0!</v>
      </c>
      <c r="DO48" s="194" t="e">
        <f t="array" ref="DO48">SUMPRODUCT(計算_投入係数表_加工!$D185:$DS185, 生産額_中分類, IF(列分類振分=DO$3, 1, 0))/SUMPRODUCT(生産額_中分類, IF(列分類振分=DO$3, 1, 0))</f>
        <v>#DIV/0!</v>
      </c>
      <c r="DP48" s="194" t="e">
        <f t="array" ref="DP48">SUMPRODUCT(計算_投入係数表_加工!$D185:$DS185, 生産額_中分類, IF(列分類振分=DP$3, 1, 0))/SUMPRODUCT(生産額_中分類, IF(列分類振分=DP$3, 1, 0))</f>
        <v>#DIV/0!</v>
      </c>
      <c r="DQ48" s="194" t="e">
        <f t="array" ref="DQ48">SUMPRODUCT(計算_投入係数表_加工!$D185:$DS185, 生産額_中分類, IF(列分類振分=DQ$3, 1, 0))/SUMPRODUCT(生産額_中分類, IF(列分類振分=DQ$3, 1, 0))</f>
        <v>#DIV/0!</v>
      </c>
      <c r="DR48" s="194" t="e">
        <f t="array" ref="DR48">SUMPRODUCT(計算_投入係数表_加工!$D185:$DS185, 生産額_中分類, IF(列分類振分=DR$3, 1, 0))/SUMPRODUCT(生産額_中分類, IF(列分類振分=DR$3, 1, 0))</f>
        <v>#DIV/0!</v>
      </c>
      <c r="DS48" s="194" t="e">
        <f t="array" ref="DS48">SUMPRODUCT(計算_投入係数表_加工!$D185:$DS185, 生産額_中分類, IF(列分類振分=DS$3, 1, 0))/SUMPRODUCT(生産額_中分類, IF(列分類振分=DS$3, 1, 0))</f>
        <v>#DIV/0!</v>
      </c>
      <c r="DT48" s="23">
        <f>SUMIF(振分, $C48, 計算_投入係数表_加工!DT$4:DT$123)</f>
        <v>0</v>
      </c>
    </row>
    <row r="49" spans="2:124" x14ac:dyDescent="0.25">
      <c r="B49" s="53">
        <v>46</v>
      </c>
      <c r="C49" s="195" t="str">
        <v>-</v>
      </c>
      <c r="D49" s="196">
        <f t="array" ref="D49">SUMPRODUCT(計算_投入係数表_加工!$D186:$DS186, 生産額_中分類, IF(列分類振分=D$3, 1, 0))/SUMPRODUCT(生産額_中分類, IF(列分類振分=D$3, 1, 0))</f>
        <v>0</v>
      </c>
      <c r="E49" s="197">
        <f t="array" ref="E49">SUMPRODUCT(計算_投入係数表_加工!$D186:$DS186, 生産額_中分類, IF(列分類振分=E$3, 1, 0))/SUMPRODUCT(生産額_中分類, IF(列分類振分=E$3, 1, 0))</f>
        <v>0</v>
      </c>
      <c r="F49" s="197">
        <f t="array" ref="F49">SUMPRODUCT(計算_投入係数表_加工!$D186:$DS186, 生産額_中分類, IF(列分類振分=F$3, 1, 0))/SUMPRODUCT(生産額_中分類, IF(列分類振分=F$3, 1, 0))</f>
        <v>0</v>
      </c>
      <c r="G49" s="197">
        <f t="array" ref="G49">SUMPRODUCT(計算_投入係数表_加工!$D186:$DS186, 生産額_中分類, IF(列分類振分=G$3, 1, 0))/SUMPRODUCT(生産額_中分類, IF(列分類振分=G$3, 1, 0))</f>
        <v>0</v>
      </c>
      <c r="H49" s="197">
        <f t="array" ref="H49">SUMPRODUCT(計算_投入係数表_加工!$D186:$DS186, 生産額_中分類, IF(列分類振分=H$3, 1, 0))/SUMPRODUCT(生産額_中分類, IF(列分類振分=H$3, 1, 0))</f>
        <v>0</v>
      </c>
      <c r="I49" s="197">
        <f t="array" ref="I49">SUMPRODUCT(計算_投入係数表_加工!$D186:$DS186, 生産額_中分類, IF(列分類振分=I$3, 1, 0))/SUMPRODUCT(生産額_中分類, IF(列分類振分=I$3, 1, 0))</f>
        <v>0</v>
      </c>
      <c r="J49" s="197">
        <f t="array" ref="J49">SUMPRODUCT(計算_投入係数表_加工!$D186:$DS186, 生産額_中分類, IF(列分類振分=J$3, 1, 0))/SUMPRODUCT(生産額_中分類, IF(列分類振分=J$3, 1, 0))</f>
        <v>0</v>
      </c>
      <c r="K49" s="197">
        <f t="array" ref="K49">SUMPRODUCT(計算_投入係数表_加工!$D186:$DS186, 生産額_中分類, IF(列分類振分=K$3, 1, 0))/SUMPRODUCT(生産額_中分類, IF(列分類振分=K$3, 1, 0))</f>
        <v>0</v>
      </c>
      <c r="L49" s="197">
        <f t="array" ref="L49">SUMPRODUCT(計算_投入係数表_加工!$D186:$DS186, 生産額_中分類, IF(列分類振分=L$3, 1, 0))/SUMPRODUCT(生産額_中分類, IF(列分類振分=L$3, 1, 0))</f>
        <v>0</v>
      </c>
      <c r="M49" s="197">
        <f t="array" ref="M49">SUMPRODUCT(計算_投入係数表_加工!$D186:$DS186, 生産額_中分類, IF(列分類振分=M$3, 1, 0))/SUMPRODUCT(生産額_中分類, IF(列分類振分=M$3, 1, 0))</f>
        <v>0</v>
      </c>
      <c r="N49" s="197">
        <f t="array" ref="N49">SUMPRODUCT(計算_投入係数表_加工!$D186:$DS186, 生産額_中分類, IF(列分類振分=N$3, 1, 0))/SUMPRODUCT(生産額_中分類, IF(列分類振分=N$3, 1, 0))</f>
        <v>0</v>
      </c>
      <c r="O49" s="197">
        <f t="array" ref="O49">SUMPRODUCT(計算_投入係数表_加工!$D186:$DS186, 生産額_中分類, IF(列分類振分=O$3, 1, 0))/SUMPRODUCT(生産額_中分類, IF(列分類振分=O$3, 1, 0))</f>
        <v>0</v>
      </c>
      <c r="P49" s="197">
        <f t="array" ref="P49">SUMPRODUCT(計算_投入係数表_加工!$D186:$DS186, 生産額_中分類, IF(列分類振分=P$3, 1, 0))/SUMPRODUCT(生産額_中分類, IF(列分類振分=P$3, 1, 0))</f>
        <v>0</v>
      </c>
      <c r="Q49" s="197" t="e">
        <f t="array" ref="Q49">SUMPRODUCT(計算_投入係数表_加工!$D186:$DS186, 生産額_中分類, IF(列分類振分=Q$3, 1, 0))/SUMPRODUCT(生産額_中分類, IF(列分類振分=Q$3, 1, 0))</f>
        <v>#DIV/0!</v>
      </c>
      <c r="R49" s="197" t="e">
        <f t="array" ref="R49">SUMPRODUCT(計算_投入係数表_加工!$D186:$DS186, 生産額_中分類, IF(列分類振分=R$3, 1, 0))/SUMPRODUCT(生産額_中分類, IF(列分類振分=R$3, 1, 0))</f>
        <v>#DIV/0!</v>
      </c>
      <c r="S49" s="197" t="e">
        <f t="array" ref="S49">SUMPRODUCT(計算_投入係数表_加工!$D186:$DS186, 生産額_中分類, IF(列分類振分=S$3, 1, 0))/SUMPRODUCT(生産額_中分類, IF(列分類振分=S$3, 1, 0))</f>
        <v>#DIV/0!</v>
      </c>
      <c r="T49" s="197" t="e">
        <f t="array" ref="T49">SUMPRODUCT(計算_投入係数表_加工!$D186:$DS186, 生産額_中分類, IF(列分類振分=T$3, 1, 0))/SUMPRODUCT(生産額_中分類, IF(列分類振分=T$3, 1, 0))</f>
        <v>#DIV/0!</v>
      </c>
      <c r="U49" s="197" t="e">
        <f t="array" ref="U49">SUMPRODUCT(計算_投入係数表_加工!$D186:$DS186, 生産額_中分類, IF(列分類振分=U$3, 1, 0))/SUMPRODUCT(生産額_中分類, IF(列分類振分=U$3, 1, 0))</f>
        <v>#DIV/0!</v>
      </c>
      <c r="V49" s="197" t="e">
        <f t="array" ref="V49">SUMPRODUCT(計算_投入係数表_加工!$D186:$DS186, 生産額_中分類, IF(列分類振分=V$3, 1, 0))/SUMPRODUCT(生産額_中分類, IF(列分類振分=V$3, 1, 0))</f>
        <v>#DIV/0!</v>
      </c>
      <c r="W49" s="197" t="e">
        <f t="array" ref="W49">SUMPRODUCT(計算_投入係数表_加工!$D186:$DS186, 生産額_中分類, IF(列分類振分=W$3, 1, 0))/SUMPRODUCT(生産額_中分類, IF(列分類振分=W$3, 1, 0))</f>
        <v>#DIV/0!</v>
      </c>
      <c r="X49" s="197" t="e">
        <f t="array" ref="X49">SUMPRODUCT(計算_投入係数表_加工!$D186:$DS186, 生産額_中分類, IF(列分類振分=X$3, 1, 0))/SUMPRODUCT(生産額_中分類, IF(列分類振分=X$3, 1, 0))</f>
        <v>#DIV/0!</v>
      </c>
      <c r="Y49" s="197" t="e">
        <f t="array" ref="Y49">SUMPRODUCT(計算_投入係数表_加工!$D186:$DS186, 生産額_中分類, IF(列分類振分=Y$3, 1, 0))/SUMPRODUCT(生産額_中分類, IF(列分類振分=Y$3, 1, 0))</f>
        <v>#DIV/0!</v>
      </c>
      <c r="Z49" s="197" t="e">
        <f t="array" ref="Z49">SUMPRODUCT(計算_投入係数表_加工!$D186:$DS186, 生産額_中分類, IF(列分類振分=Z$3, 1, 0))/SUMPRODUCT(生産額_中分類, IF(列分類振分=Z$3, 1, 0))</f>
        <v>#DIV/0!</v>
      </c>
      <c r="AA49" s="197" t="e">
        <f t="array" ref="AA49">SUMPRODUCT(計算_投入係数表_加工!$D186:$DS186, 生産額_中分類, IF(列分類振分=AA$3, 1, 0))/SUMPRODUCT(生産額_中分類, IF(列分類振分=AA$3, 1, 0))</f>
        <v>#DIV/0!</v>
      </c>
      <c r="AB49" s="197" t="e">
        <f t="array" ref="AB49">SUMPRODUCT(計算_投入係数表_加工!$D186:$DS186, 生産額_中分類, IF(列分類振分=AB$3, 1, 0))/SUMPRODUCT(生産額_中分類, IF(列分類振分=AB$3, 1, 0))</f>
        <v>#DIV/0!</v>
      </c>
      <c r="AC49" s="197" t="e">
        <f t="array" ref="AC49">SUMPRODUCT(計算_投入係数表_加工!$D186:$DS186, 生産額_中分類, IF(列分類振分=AC$3, 1, 0))/SUMPRODUCT(生産額_中分類, IF(列分類振分=AC$3, 1, 0))</f>
        <v>#DIV/0!</v>
      </c>
      <c r="AD49" s="197" t="e">
        <f t="array" ref="AD49">SUMPRODUCT(計算_投入係数表_加工!$D186:$DS186, 生産額_中分類, IF(列分類振分=AD$3, 1, 0))/SUMPRODUCT(生産額_中分類, IF(列分類振分=AD$3, 1, 0))</f>
        <v>#DIV/0!</v>
      </c>
      <c r="AE49" s="197" t="e">
        <f t="array" ref="AE49">SUMPRODUCT(計算_投入係数表_加工!$D186:$DS186, 生産額_中分類, IF(列分類振分=AE$3, 1, 0))/SUMPRODUCT(生産額_中分類, IF(列分類振分=AE$3, 1, 0))</f>
        <v>#DIV/0!</v>
      </c>
      <c r="AF49" s="197" t="e">
        <f t="array" ref="AF49">SUMPRODUCT(計算_投入係数表_加工!$D186:$DS186, 生産額_中分類, IF(列分類振分=AF$3, 1, 0))/SUMPRODUCT(生産額_中分類, IF(列分類振分=AF$3, 1, 0))</f>
        <v>#DIV/0!</v>
      </c>
      <c r="AG49" s="197" t="e">
        <f t="array" ref="AG49">SUMPRODUCT(計算_投入係数表_加工!$D186:$DS186, 生産額_中分類, IF(列分類振分=AG$3, 1, 0))/SUMPRODUCT(生産額_中分類, IF(列分類振分=AG$3, 1, 0))</f>
        <v>#DIV/0!</v>
      </c>
      <c r="AH49" s="197" t="e">
        <f t="array" ref="AH49">SUMPRODUCT(計算_投入係数表_加工!$D186:$DS186, 生産額_中分類, IF(列分類振分=AH$3, 1, 0))/SUMPRODUCT(生産額_中分類, IF(列分類振分=AH$3, 1, 0))</f>
        <v>#DIV/0!</v>
      </c>
      <c r="AI49" s="197" t="e">
        <f t="array" ref="AI49">SUMPRODUCT(計算_投入係数表_加工!$D186:$DS186, 生産額_中分類, IF(列分類振分=AI$3, 1, 0))/SUMPRODUCT(生産額_中分類, IF(列分類振分=AI$3, 1, 0))</f>
        <v>#DIV/0!</v>
      </c>
      <c r="AJ49" s="197" t="e">
        <f t="array" ref="AJ49">SUMPRODUCT(計算_投入係数表_加工!$D186:$DS186, 生産額_中分類, IF(列分類振分=AJ$3, 1, 0))/SUMPRODUCT(生産額_中分類, IF(列分類振分=AJ$3, 1, 0))</f>
        <v>#DIV/0!</v>
      </c>
      <c r="AK49" s="197" t="e">
        <f t="array" ref="AK49">SUMPRODUCT(計算_投入係数表_加工!$D186:$DS186, 生産額_中分類, IF(列分類振分=AK$3, 1, 0))/SUMPRODUCT(生産額_中分類, IF(列分類振分=AK$3, 1, 0))</f>
        <v>#DIV/0!</v>
      </c>
      <c r="AL49" s="197" t="e">
        <f t="array" ref="AL49">SUMPRODUCT(計算_投入係数表_加工!$D186:$DS186, 生産額_中分類, IF(列分類振分=AL$3, 1, 0))/SUMPRODUCT(生産額_中分類, IF(列分類振分=AL$3, 1, 0))</f>
        <v>#DIV/0!</v>
      </c>
      <c r="AM49" s="197" t="e">
        <f t="array" ref="AM49">SUMPRODUCT(計算_投入係数表_加工!$D186:$DS186, 生産額_中分類, IF(列分類振分=AM$3, 1, 0))/SUMPRODUCT(生産額_中分類, IF(列分類振分=AM$3, 1, 0))</f>
        <v>#DIV/0!</v>
      </c>
      <c r="AN49" s="197" t="e">
        <f t="array" ref="AN49">SUMPRODUCT(計算_投入係数表_加工!$D186:$DS186, 生産額_中分類, IF(列分類振分=AN$3, 1, 0))/SUMPRODUCT(生産額_中分類, IF(列分類振分=AN$3, 1, 0))</f>
        <v>#DIV/0!</v>
      </c>
      <c r="AO49" s="197" t="e">
        <f t="array" ref="AO49">SUMPRODUCT(計算_投入係数表_加工!$D186:$DS186, 生産額_中分類, IF(列分類振分=AO$3, 1, 0))/SUMPRODUCT(生産額_中分類, IF(列分類振分=AO$3, 1, 0))</f>
        <v>#DIV/0!</v>
      </c>
      <c r="AP49" s="197" t="e">
        <f t="array" ref="AP49">SUMPRODUCT(計算_投入係数表_加工!$D186:$DS186, 生産額_中分類, IF(列分類振分=AP$3, 1, 0))/SUMPRODUCT(生産額_中分類, IF(列分類振分=AP$3, 1, 0))</f>
        <v>#DIV/0!</v>
      </c>
      <c r="AQ49" s="197" t="e">
        <f t="array" ref="AQ49">SUMPRODUCT(計算_投入係数表_加工!$D186:$DS186, 生産額_中分類, IF(列分類振分=AQ$3, 1, 0))/SUMPRODUCT(生産額_中分類, IF(列分類振分=AQ$3, 1, 0))</f>
        <v>#DIV/0!</v>
      </c>
      <c r="AR49" s="197" t="e">
        <f t="array" ref="AR49">SUMPRODUCT(計算_投入係数表_加工!$D186:$DS186, 生産額_中分類, IF(列分類振分=AR$3, 1, 0))/SUMPRODUCT(生産額_中分類, IF(列分類振分=AR$3, 1, 0))</f>
        <v>#DIV/0!</v>
      </c>
      <c r="AS49" s="197" t="e">
        <f t="array" ref="AS49">SUMPRODUCT(計算_投入係数表_加工!$D186:$DS186, 生産額_中分類, IF(列分類振分=AS$3, 1, 0))/SUMPRODUCT(生産額_中分類, IF(列分類振分=AS$3, 1, 0))</f>
        <v>#DIV/0!</v>
      </c>
      <c r="AT49" s="197" t="e">
        <f t="array" ref="AT49">SUMPRODUCT(計算_投入係数表_加工!$D186:$DS186, 生産額_中分類, IF(列分類振分=AT$3, 1, 0))/SUMPRODUCT(生産額_中分類, IF(列分類振分=AT$3, 1, 0))</f>
        <v>#DIV/0!</v>
      </c>
      <c r="AU49" s="197" t="e">
        <f t="array" ref="AU49">SUMPRODUCT(計算_投入係数表_加工!$D186:$DS186, 生産額_中分類, IF(列分類振分=AU$3, 1, 0))/SUMPRODUCT(生産額_中分類, IF(列分類振分=AU$3, 1, 0))</f>
        <v>#DIV/0!</v>
      </c>
      <c r="AV49" s="197" t="e">
        <f t="array" ref="AV49">SUMPRODUCT(計算_投入係数表_加工!$D186:$DS186, 生産額_中分類, IF(列分類振分=AV$3, 1, 0))/SUMPRODUCT(生産額_中分類, IF(列分類振分=AV$3, 1, 0))</f>
        <v>#DIV/0!</v>
      </c>
      <c r="AW49" s="197" t="e">
        <f t="array" ref="AW49">SUMPRODUCT(計算_投入係数表_加工!$D186:$DS186, 生産額_中分類, IF(列分類振分=AW$3, 1, 0))/SUMPRODUCT(生産額_中分類, IF(列分類振分=AW$3, 1, 0))</f>
        <v>#DIV/0!</v>
      </c>
      <c r="AX49" s="197" t="e">
        <f t="array" ref="AX49">SUMPRODUCT(計算_投入係数表_加工!$D186:$DS186, 生産額_中分類, IF(列分類振分=AX$3, 1, 0))/SUMPRODUCT(生産額_中分類, IF(列分類振分=AX$3, 1, 0))</f>
        <v>#DIV/0!</v>
      </c>
      <c r="AY49" s="197" t="e">
        <f t="array" ref="AY49">SUMPRODUCT(計算_投入係数表_加工!$D186:$DS186, 生産額_中分類, IF(列分類振分=AY$3, 1, 0))/SUMPRODUCT(生産額_中分類, IF(列分類振分=AY$3, 1, 0))</f>
        <v>#DIV/0!</v>
      </c>
      <c r="AZ49" s="197" t="e">
        <f t="array" ref="AZ49">SUMPRODUCT(計算_投入係数表_加工!$D186:$DS186, 生産額_中分類, IF(列分類振分=AZ$3, 1, 0))/SUMPRODUCT(生産額_中分類, IF(列分類振分=AZ$3, 1, 0))</f>
        <v>#DIV/0!</v>
      </c>
      <c r="BA49" s="197" t="e">
        <f t="array" ref="BA49">SUMPRODUCT(計算_投入係数表_加工!$D186:$DS186, 生産額_中分類, IF(列分類振分=BA$3, 1, 0))/SUMPRODUCT(生産額_中分類, IF(列分類振分=BA$3, 1, 0))</f>
        <v>#DIV/0!</v>
      </c>
      <c r="BB49" s="197" t="e">
        <f t="array" ref="BB49">SUMPRODUCT(計算_投入係数表_加工!$D186:$DS186, 生産額_中分類, IF(列分類振分=BB$3, 1, 0))/SUMPRODUCT(生産額_中分類, IF(列分類振分=BB$3, 1, 0))</f>
        <v>#DIV/0!</v>
      </c>
      <c r="BC49" s="197" t="e">
        <f t="array" ref="BC49">SUMPRODUCT(計算_投入係数表_加工!$D186:$DS186, 生産額_中分類, IF(列分類振分=BC$3, 1, 0))/SUMPRODUCT(生産額_中分類, IF(列分類振分=BC$3, 1, 0))</f>
        <v>#DIV/0!</v>
      </c>
      <c r="BD49" s="197" t="e">
        <f t="array" ref="BD49">SUMPRODUCT(計算_投入係数表_加工!$D186:$DS186, 生産額_中分類, IF(列分類振分=BD$3, 1, 0))/SUMPRODUCT(生産額_中分類, IF(列分類振分=BD$3, 1, 0))</f>
        <v>#DIV/0!</v>
      </c>
      <c r="BE49" s="197" t="e">
        <f t="array" ref="BE49">SUMPRODUCT(計算_投入係数表_加工!$D186:$DS186, 生産額_中分類, IF(列分類振分=BE$3, 1, 0))/SUMPRODUCT(生産額_中分類, IF(列分類振分=BE$3, 1, 0))</f>
        <v>#DIV/0!</v>
      </c>
      <c r="BF49" s="197" t="e">
        <f t="array" ref="BF49">SUMPRODUCT(計算_投入係数表_加工!$D186:$DS186, 生産額_中分類, IF(列分類振分=BF$3, 1, 0))/SUMPRODUCT(生産額_中分類, IF(列分類振分=BF$3, 1, 0))</f>
        <v>#DIV/0!</v>
      </c>
      <c r="BG49" s="197" t="e">
        <f t="array" ref="BG49">SUMPRODUCT(計算_投入係数表_加工!$D186:$DS186, 生産額_中分類, IF(列分類振分=BG$3, 1, 0))/SUMPRODUCT(生産額_中分類, IF(列分類振分=BG$3, 1, 0))</f>
        <v>#DIV/0!</v>
      </c>
      <c r="BH49" s="197" t="e">
        <f t="array" ref="BH49">SUMPRODUCT(計算_投入係数表_加工!$D186:$DS186, 生産額_中分類, IF(列分類振分=BH$3, 1, 0))/SUMPRODUCT(生産額_中分類, IF(列分類振分=BH$3, 1, 0))</f>
        <v>#DIV/0!</v>
      </c>
      <c r="BI49" s="197" t="e">
        <f t="array" ref="BI49">SUMPRODUCT(計算_投入係数表_加工!$D186:$DS186, 生産額_中分類, IF(列分類振分=BI$3, 1, 0))/SUMPRODUCT(生産額_中分類, IF(列分類振分=BI$3, 1, 0))</f>
        <v>#DIV/0!</v>
      </c>
      <c r="BJ49" s="197" t="e">
        <f t="array" ref="BJ49">SUMPRODUCT(計算_投入係数表_加工!$D186:$DS186, 生産額_中分類, IF(列分類振分=BJ$3, 1, 0))/SUMPRODUCT(生産額_中分類, IF(列分類振分=BJ$3, 1, 0))</f>
        <v>#DIV/0!</v>
      </c>
      <c r="BK49" s="197" t="e">
        <f t="array" ref="BK49">SUMPRODUCT(計算_投入係数表_加工!$D186:$DS186, 生産額_中分類, IF(列分類振分=BK$3, 1, 0))/SUMPRODUCT(生産額_中分類, IF(列分類振分=BK$3, 1, 0))</f>
        <v>#DIV/0!</v>
      </c>
      <c r="BL49" s="197" t="e">
        <f t="array" ref="BL49">SUMPRODUCT(計算_投入係数表_加工!$D186:$DS186, 生産額_中分類, IF(列分類振分=BL$3, 1, 0))/SUMPRODUCT(生産額_中分類, IF(列分類振分=BL$3, 1, 0))</f>
        <v>#DIV/0!</v>
      </c>
      <c r="BM49" s="197" t="e">
        <f t="array" ref="BM49">SUMPRODUCT(計算_投入係数表_加工!$D186:$DS186, 生産額_中分類, IF(列分類振分=BM$3, 1, 0))/SUMPRODUCT(生産額_中分類, IF(列分類振分=BM$3, 1, 0))</f>
        <v>#DIV/0!</v>
      </c>
      <c r="BN49" s="197" t="e">
        <f t="array" ref="BN49">SUMPRODUCT(計算_投入係数表_加工!$D186:$DS186, 生産額_中分類, IF(列分類振分=BN$3, 1, 0))/SUMPRODUCT(生産額_中分類, IF(列分類振分=BN$3, 1, 0))</f>
        <v>#DIV/0!</v>
      </c>
      <c r="BO49" s="197" t="e">
        <f t="array" ref="BO49">SUMPRODUCT(計算_投入係数表_加工!$D186:$DS186, 生産額_中分類, IF(列分類振分=BO$3, 1, 0))/SUMPRODUCT(生産額_中分類, IF(列分類振分=BO$3, 1, 0))</f>
        <v>#DIV/0!</v>
      </c>
      <c r="BP49" s="197" t="e">
        <f t="array" ref="BP49">SUMPRODUCT(計算_投入係数表_加工!$D186:$DS186, 生産額_中分類, IF(列分類振分=BP$3, 1, 0))/SUMPRODUCT(生産額_中分類, IF(列分類振分=BP$3, 1, 0))</f>
        <v>#DIV/0!</v>
      </c>
      <c r="BQ49" s="197" t="e">
        <f t="array" ref="BQ49">SUMPRODUCT(計算_投入係数表_加工!$D186:$DS186, 生産額_中分類, IF(列分類振分=BQ$3, 1, 0))/SUMPRODUCT(生産額_中分類, IF(列分類振分=BQ$3, 1, 0))</f>
        <v>#DIV/0!</v>
      </c>
      <c r="BR49" s="197" t="e">
        <f t="array" ref="BR49">SUMPRODUCT(計算_投入係数表_加工!$D186:$DS186, 生産額_中分類, IF(列分類振分=BR$3, 1, 0))/SUMPRODUCT(生産額_中分類, IF(列分類振分=BR$3, 1, 0))</f>
        <v>#DIV/0!</v>
      </c>
      <c r="BS49" s="197" t="e">
        <f t="array" ref="BS49">SUMPRODUCT(計算_投入係数表_加工!$D186:$DS186, 生産額_中分類, IF(列分類振分=BS$3, 1, 0))/SUMPRODUCT(生産額_中分類, IF(列分類振分=BS$3, 1, 0))</f>
        <v>#DIV/0!</v>
      </c>
      <c r="BT49" s="197" t="e">
        <f t="array" ref="BT49">SUMPRODUCT(計算_投入係数表_加工!$D186:$DS186, 生産額_中分類, IF(列分類振分=BT$3, 1, 0))/SUMPRODUCT(生産額_中分類, IF(列分類振分=BT$3, 1, 0))</f>
        <v>#DIV/0!</v>
      </c>
      <c r="BU49" s="197" t="e">
        <f t="array" ref="BU49">SUMPRODUCT(計算_投入係数表_加工!$D186:$DS186, 生産額_中分類, IF(列分類振分=BU$3, 1, 0))/SUMPRODUCT(生産額_中分類, IF(列分類振分=BU$3, 1, 0))</f>
        <v>#DIV/0!</v>
      </c>
      <c r="BV49" s="197" t="e">
        <f t="array" ref="BV49">SUMPRODUCT(計算_投入係数表_加工!$D186:$DS186, 生産額_中分類, IF(列分類振分=BV$3, 1, 0))/SUMPRODUCT(生産額_中分類, IF(列分類振分=BV$3, 1, 0))</f>
        <v>#DIV/0!</v>
      </c>
      <c r="BW49" s="197" t="e">
        <f t="array" ref="BW49">SUMPRODUCT(計算_投入係数表_加工!$D186:$DS186, 生産額_中分類, IF(列分類振分=BW$3, 1, 0))/SUMPRODUCT(生産額_中分類, IF(列分類振分=BW$3, 1, 0))</f>
        <v>#DIV/0!</v>
      </c>
      <c r="BX49" s="197" t="e">
        <f t="array" ref="BX49">SUMPRODUCT(計算_投入係数表_加工!$D186:$DS186, 生産額_中分類, IF(列分類振分=BX$3, 1, 0))/SUMPRODUCT(生産額_中分類, IF(列分類振分=BX$3, 1, 0))</f>
        <v>#DIV/0!</v>
      </c>
      <c r="BY49" s="197" t="e">
        <f t="array" ref="BY49">SUMPRODUCT(計算_投入係数表_加工!$D186:$DS186, 生産額_中分類, IF(列分類振分=BY$3, 1, 0))/SUMPRODUCT(生産額_中分類, IF(列分類振分=BY$3, 1, 0))</f>
        <v>#DIV/0!</v>
      </c>
      <c r="BZ49" s="197" t="e">
        <f t="array" ref="BZ49">SUMPRODUCT(計算_投入係数表_加工!$D186:$DS186, 生産額_中分類, IF(列分類振分=BZ$3, 1, 0))/SUMPRODUCT(生産額_中分類, IF(列分類振分=BZ$3, 1, 0))</f>
        <v>#DIV/0!</v>
      </c>
      <c r="CA49" s="197" t="e">
        <f t="array" ref="CA49">SUMPRODUCT(計算_投入係数表_加工!$D186:$DS186, 生産額_中分類, IF(列分類振分=CA$3, 1, 0))/SUMPRODUCT(生産額_中分類, IF(列分類振分=CA$3, 1, 0))</f>
        <v>#DIV/0!</v>
      </c>
      <c r="CB49" s="197" t="e">
        <f t="array" ref="CB49">SUMPRODUCT(計算_投入係数表_加工!$D186:$DS186, 生産額_中分類, IF(列分類振分=CB$3, 1, 0))/SUMPRODUCT(生産額_中分類, IF(列分類振分=CB$3, 1, 0))</f>
        <v>#DIV/0!</v>
      </c>
      <c r="CC49" s="197" t="e">
        <f t="array" ref="CC49">SUMPRODUCT(計算_投入係数表_加工!$D186:$DS186, 生産額_中分類, IF(列分類振分=CC$3, 1, 0))/SUMPRODUCT(生産額_中分類, IF(列分類振分=CC$3, 1, 0))</f>
        <v>#DIV/0!</v>
      </c>
      <c r="CD49" s="197" t="e">
        <f t="array" ref="CD49">SUMPRODUCT(計算_投入係数表_加工!$D186:$DS186, 生産額_中分類, IF(列分類振分=CD$3, 1, 0))/SUMPRODUCT(生産額_中分類, IF(列分類振分=CD$3, 1, 0))</f>
        <v>#DIV/0!</v>
      </c>
      <c r="CE49" s="197" t="e">
        <f t="array" ref="CE49">SUMPRODUCT(計算_投入係数表_加工!$D186:$DS186, 生産額_中分類, IF(列分類振分=CE$3, 1, 0))/SUMPRODUCT(生産額_中分類, IF(列分類振分=CE$3, 1, 0))</f>
        <v>#DIV/0!</v>
      </c>
      <c r="CF49" s="197" t="e">
        <f t="array" ref="CF49">SUMPRODUCT(計算_投入係数表_加工!$D186:$DS186, 生産額_中分類, IF(列分類振分=CF$3, 1, 0))/SUMPRODUCT(生産額_中分類, IF(列分類振分=CF$3, 1, 0))</f>
        <v>#DIV/0!</v>
      </c>
      <c r="CG49" s="197" t="e">
        <f t="array" ref="CG49">SUMPRODUCT(計算_投入係数表_加工!$D186:$DS186, 生産額_中分類, IF(列分類振分=CG$3, 1, 0))/SUMPRODUCT(生産額_中分類, IF(列分類振分=CG$3, 1, 0))</f>
        <v>#DIV/0!</v>
      </c>
      <c r="CH49" s="197" t="e">
        <f t="array" ref="CH49">SUMPRODUCT(計算_投入係数表_加工!$D186:$DS186, 生産額_中分類, IF(列分類振分=CH$3, 1, 0))/SUMPRODUCT(生産額_中分類, IF(列分類振分=CH$3, 1, 0))</f>
        <v>#DIV/0!</v>
      </c>
      <c r="CI49" s="197" t="e">
        <f t="array" ref="CI49">SUMPRODUCT(計算_投入係数表_加工!$D186:$DS186, 生産額_中分類, IF(列分類振分=CI$3, 1, 0))/SUMPRODUCT(生産額_中分類, IF(列分類振分=CI$3, 1, 0))</f>
        <v>#DIV/0!</v>
      </c>
      <c r="CJ49" s="197" t="e">
        <f t="array" ref="CJ49">SUMPRODUCT(計算_投入係数表_加工!$D186:$DS186, 生産額_中分類, IF(列分類振分=CJ$3, 1, 0))/SUMPRODUCT(生産額_中分類, IF(列分類振分=CJ$3, 1, 0))</f>
        <v>#DIV/0!</v>
      </c>
      <c r="CK49" s="197" t="e">
        <f t="array" ref="CK49">SUMPRODUCT(計算_投入係数表_加工!$D186:$DS186, 生産額_中分類, IF(列分類振分=CK$3, 1, 0))/SUMPRODUCT(生産額_中分類, IF(列分類振分=CK$3, 1, 0))</f>
        <v>#DIV/0!</v>
      </c>
      <c r="CL49" s="197" t="e">
        <f t="array" ref="CL49">SUMPRODUCT(計算_投入係数表_加工!$D186:$DS186, 生産額_中分類, IF(列分類振分=CL$3, 1, 0))/SUMPRODUCT(生産額_中分類, IF(列分類振分=CL$3, 1, 0))</f>
        <v>#DIV/0!</v>
      </c>
      <c r="CM49" s="197" t="e">
        <f t="array" ref="CM49">SUMPRODUCT(計算_投入係数表_加工!$D186:$DS186, 生産額_中分類, IF(列分類振分=CM$3, 1, 0))/SUMPRODUCT(生産額_中分類, IF(列分類振分=CM$3, 1, 0))</f>
        <v>#DIV/0!</v>
      </c>
      <c r="CN49" s="197" t="e">
        <f t="array" ref="CN49">SUMPRODUCT(計算_投入係数表_加工!$D186:$DS186, 生産額_中分類, IF(列分類振分=CN$3, 1, 0))/SUMPRODUCT(生産額_中分類, IF(列分類振分=CN$3, 1, 0))</f>
        <v>#DIV/0!</v>
      </c>
      <c r="CO49" s="197" t="e">
        <f t="array" ref="CO49">SUMPRODUCT(計算_投入係数表_加工!$D186:$DS186, 生産額_中分類, IF(列分類振分=CO$3, 1, 0))/SUMPRODUCT(生産額_中分類, IF(列分類振分=CO$3, 1, 0))</f>
        <v>#DIV/0!</v>
      </c>
      <c r="CP49" s="197" t="e">
        <f t="array" ref="CP49">SUMPRODUCT(計算_投入係数表_加工!$D186:$DS186, 生産額_中分類, IF(列分類振分=CP$3, 1, 0))/SUMPRODUCT(生産額_中分類, IF(列分類振分=CP$3, 1, 0))</f>
        <v>#DIV/0!</v>
      </c>
      <c r="CQ49" s="197" t="e">
        <f t="array" ref="CQ49">SUMPRODUCT(計算_投入係数表_加工!$D186:$DS186, 生産額_中分類, IF(列分類振分=CQ$3, 1, 0))/SUMPRODUCT(生産額_中分類, IF(列分類振分=CQ$3, 1, 0))</f>
        <v>#DIV/0!</v>
      </c>
      <c r="CR49" s="197" t="e">
        <f t="array" ref="CR49">SUMPRODUCT(計算_投入係数表_加工!$D186:$DS186, 生産額_中分類, IF(列分類振分=CR$3, 1, 0))/SUMPRODUCT(生産額_中分類, IF(列分類振分=CR$3, 1, 0))</f>
        <v>#DIV/0!</v>
      </c>
      <c r="CS49" s="197" t="e">
        <f t="array" ref="CS49">SUMPRODUCT(計算_投入係数表_加工!$D186:$DS186, 生産額_中分類, IF(列分類振分=CS$3, 1, 0))/SUMPRODUCT(生産額_中分類, IF(列分類振分=CS$3, 1, 0))</f>
        <v>#DIV/0!</v>
      </c>
      <c r="CT49" s="197" t="e">
        <f t="array" ref="CT49">SUMPRODUCT(計算_投入係数表_加工!$D186:$DS186, 生産額_中分類, IF(列分類振分=CT$3, 1, 0))/SUMPRODUCT(生産額_中分類, IF(列分類振分=CT$3, 1, 0))</f>
        <v>#DIV/0!</v>
      </c>
      <c r="CU49" s="197" t="e">
        <f t="array" ref="CU49">SUMPRODUCT(計算_投入係数表_加工!$D186:$DS186, 生産額_中分類, IF(列分類振分=CU$3, 1, 0))/SUMPRODUCT(生産額_中分類, IF(列分類振分=CU$3, 1, 0))</f>
        <v>#DIV/0!</v>
      </c>
      <c r="CV49" s="197" t="e">
        <f t="array" ref="CV49">SUMPRODUCT(計算_投入係数表_加工!$D186:$DS186, 生産額_中分類, IF(列分類振分=CV$3, 1, 0))/SUMPRODUCT(生産額_中分類, IF(列分類振分=CV$3, 1, 0))</f>
        <v>#DIV/0!</v>
      </c>
      <c r="CW49" s="197" t="e">
        <f t="array" ref="CW49">SUMPRODUCT(計算_投入係数表_加工!$D186:$DS186, 生産額_中分類, IF(列分類振分=CW$3, 1, 0))/SUMPRODUCT(生産額_中分類, IF(列分類振分=CW$3, 1, 0))</f>
        <v>#DIV/0!</v>
      </c>
      <c r="CX49" s="197" t="e">
        <f t="array" ref="CX49">SUMPRODUCT(計算_投入係数表_加工!$D186:$DS186, 生産額_中分類, IF(列分類振分=CX$3, 1, 0))/SUMPRODUCT(生産額_中分類, IF(列分類振分=CX$3, 1, 0))</f>
        <v>#DIV/0!</v>
      </c>
      <c r="CY49" s="197" t="e">
        <f t="array" ref="CY49">SUMPRODUCT(計算_投入係数表_加工!$D186:$DS186, 生産額_中分類, IF(列分類振分=CY$3, 1, 0))/SUMPRODUCT(生産額_中分類, IF(列分類振分=CY$3, 1, 0))</f>
        <v>#DIV/0!</v>
      </c>
      <c r="CZ49" s="197" t="e">
        <f t="array" ref="CZ49">SUMPRODUCT(計算_投入係数表_加工!$D186:$DS186, 生産額_中分類, IF(列分類振分=CZ$3, 1, 0))/SUMPRODUCT(生産額_中分類, IF(列分類振分=CZ$3, 1, 0))</f>
        <v>#DIV/0!</v>
      </c>
      <c r="DA49" s="197" t="e">
        <f t="array" ref="DA49">SUMPRODUCT(計算_投入係数表_加工!$D186:$DS186, 生産額_中分類, IF(列分類振分=DA$3, 1, 0))/SUMPRODUCT(生産額_中分類, IF(列分類振分=DA$3, 1, 0))</f>
        <v>#DIV/0!</v>
      </c>
      <c r="DB49" s="197" t="e">
        <f t="array" ref="DB49">SUMPRODUCT(計算_投入係数表_加工!$D186:$DS186, 生産額_中分類, IF(列分類振分=DB$3, 1, 0))/SUMPRODUCT(生産額_中分類, IF(列分類振分=DB$3, 1, 0))</f>
        <v>#DIV/0!</v>
      </c>
      <c r="DC49" s="197" t="e">
        <f t="array" ref="DC49">SUMPRODUCT(計算_投入係数表_加工!$D186:$DS186, 生産額_中分類, IF(列分類振分=DC$3, 1, 0))/SUMPRODUCT(生産額_中分類, IF(列分類振分=DC$3, 1, 0))</f>
        <v>#DIV/0!</v>
      </c>
      <c r="DD49" s="197" t="e">
        <f t="array" ref="DD49">SUMPRODUCT(計算_投入係数表_加工!$D186:$DS186, 生産額_中分類, IF(列分類振分=DD$3, 1, 0))/SUMPRODUCT(生産額_中分類, IF(列分類振分=DD$3, 1, 0))</f>
        <v>#DIV/0!</v>
      </c>
      <c r="DE49" s="197" t="e">
        <f t="array" ref="DE49">SUMPRODUCT(計算_投入係数表_加工!$D186:$DS186, 生産額_中分類, IF(列分類振分=DE$3, 1, 0))/SUMPRODUCT(生産額_中分類, IF(列分類振分=DE$3, 1, 0))</f>
        <v>#DIV/0!</v>
      </c>
      <c r="DF49" s="197" t="e">
        <f t="array" ref="DF49">SUMPRODUCT(計算_投入係数表_加工!$D186:$DS186, 生産額_中分類, IF(列分類振分=DF$3, 1, 0))/SUMPRODUCT(生産額_中分類, IF(列分類振分=DF$3, 1, 0))</f>
        <v>#DIV/0!</v>
      </c>
      <c r="DG49" s="197" t="e">
        <f t="array" ref="DG49">SUMPRODUCT(計算_投入係数表_加工!$D186:$DS186, 生産額_中分類, IF(列分類振分=DG$3, 1, 0))/SUMPRODUCT(生産額_中分類, IF(列分類振分=DG$3, 1, 0))</f>
        <v>#DIV/0!</v>
      </c>
      <c r="DH49" s="197" t="e">
        <f t="array" ref="DH49">SUMPRODUCT(計算_投入係数表_加工!$D186:$DS186, 生産額_中分類, IF(列分類振分=DH$3, 1, 0))/SUMPRODUCT(生産額_中分類, IF(列分類振分=DH$3, 1, 0))</f>
        <v>#DIV/0!</v>
      </c>
      <c r="DI49" s="197" t="e">
        <f t="array" ref="DI49">SUMPRODUCT(計算_投入係数表_加工!$D186:$DS186, 生産額_中分類, IF(列分類振分=DI$3, 1, 0))/SUMPRODUCT(生産額_中分類, IF(列分類振分=DI$3, 1, 0))</f>
        <v>#DIV/0!</v>
      </c>
      <c r="DJ49" s="197" t="e">
        <f t="array" ref="DJ49">SUMPRODUCT(計算_投入係数表_加工!$D186:$DS186, 生産額_中分類, IF(列分類振分=DJ$3, 1, 0))/SUMPRODUCT(生産額_中分類, IF(列分類振分=DJ$3, 1, 0))</f>
        <v>#DIV/0!</v>
      </c>
      <c r="DK49" s="197" t="e">
        <f t="array" ref="DK49">SUMPRODUCT(計算_投入係数表_加工!$D186:$DS186, 生産額_中分類, IF(列分類振分=DK$3, 1, 0))/SUMPRODUCT(生産額_中分類, IF(列分類振分=DK$3, 1, 0))</f>
        <v>#DIV/0!</v>
      </c>
      <c r="DL49" s="197" t="e">
        <f t="array" ref="DL49">SUMPRODUCT(計算_投入係数表_加工!$D186:$DS186, 生産額_中分類, IF(列分類振分=DL$3, 1, 0))/SUMPRODUCT(生産額_中分類, IF(列分類振分=DL$3, 1, 0))</f>
        <v>#DIV/0!</v>
      </c>
      <c r="DM49" s="197" t="e">
        <f t="array" ref="DM49">SUMPRODUCT(計算_投入係数表_加工!$D186:$DS186, 生産額_中分類, IF(列分類振分=DM$3, 1, 0))/SUMPRODUCT(生産額_中分類, IF(列分類振分=DM$3, 1, 0))</f>
        <v>#DIV/0!</v>
      </c>
      <c r="DN49" s="197" t="e">
        <f t="array" ref="DN49">SUMPRODUCT(計算_投入係数表_加工!$D186:$DS186, 生産額_中分類, IF(列分類振分=DN$3, 1, 0))/SUMPRODUCT(生産額_中分類, IF(列分類振分=DN$3, 1, 0))</f>
        <v>#DIV/0!</v>
      </c>
      <c r="DO49" s="197" t="e">
        <f t="array" ref="DO49">SUMPRODUCT(計算_投入係数表_加工!$D186:$DS186, 生産額_中分類, IF(列分類振分=DO$3, 1, 0))/SUMPRODUCT(生産額_中分類, IF(列分類振分=DO$3, 1, 0))</f>
        <v>#DIV/0!</v>
      </c>
      <c r="DP49" s="197" t="e">
        <f t="array" ref="DP49">SUMPRODUCT(計算_投入係数表_加工!$D186:$DS186, 生産額_中分類, IF(列分類振分=DP$3, 1, 0))/SUMPRODUCT(生産額_中分類, IF(列分類振分=DP$3, 1, 0))</f>
        <v>#DIV/0!</v>
      </c>
      <c r="DQ49" s="197" t="e">
        <f t="array" ref="DQ49">SUMPRODUCT(計算_投入係数表_加工!$D186:$DS186, 生産額_中分類, IF(列分類振分=DQ$3, 1, 0))/SUMPRODUCT(生産額_中分類, IF(列分類振分=DQ$3, 1, 0))</f>
        <v>#DIV/0!</v>
      </c>
      <c r="DR49" s="197" t="e">
        <f t="array" ref="DR49">SUMPRODUCT(計算_投入係数表_加工!$D186:$DS186, 生産額_中分類, IF(列分類振分=DR$3, 1, 0))/SUMPRODUCT(生産額_中分類, IF(列分類振分=DR$3, 1, 0))</f>
        <v>#DIV/0!</v>
      </c>
      <c r="DS49" s="197" t="e">
        <f t="array" ref="DS49">SUMPRODUCT(計算_投入係数表_加工!$D186:$DS186, 生産額_中分類, IF(列分類振分=DS$3, 1, 0))/SUMPRODUCT(生産額_中分類, IF(列分類振分=DS$3, 1, 0))</f>
        <v>#DIV/0!</v>
      </c>
      <c r="DT49" s="24">
        <f>SUMIF(振分, $C49, 計算_投入係数表_加工!DT$4:DT$123)</f>
        <v>0</v>
      </c>
    </row>
    <row r="50" spans="2:124" x14ac:dyDescent="0.25">
      <c r="B50" s="53">
        <v>47</v>
      </c>
      <c r="C50" s="192" t="str">
        <v>-</v>
      </c>
      <c r="D50" s="193">
        <f t="array" ref="D50">SUMPRODUCT(計算_投入係数表_加工!$D187:$DS187, 生産額_中分類, IF(列分類振分=D$3, 1, 0))/SUMPRODUCT(生産額_中分類, IF(列分類振分=D$3, 1, 0))</f>
        <v>0</v>
      </c>
      <c r="E50" s="194">
        <f t="array" ref="E50">SUMPRODUCT(計算_投入係数表_加工!$D187:$DS187, 生産額_中分類, IF(列分類振分=E$3, 1, 0))/SUMPRODUCT(生産額_中分類, IF(列分類振分=E$3, 1, 0))</f>
        <v>0</v>
      </c>
      <c r="F50" s="194">
        <f t="array" ref="F50">SUMPRODUCT(計算_投入係数表_加工!$D187:$DS187, 生産額_中分類, IF(列分類振分=F$3, 1, 0))/SUMPRODUCT(生産額_中分類, IF(列分類振分=F$3, 1, 0))</f>
        <v>0</v>
      </c>
      <c r="G50" s="194">
        <f t="array" ref="G50">SUMPRODUCT(計算_投入係数表_加工!$D187:$DS187, 生産額_中分類, IF(列分類振分=G$3, 1, 0))/SUMPRODUCT(生産額_中分類, IF(列分類振分=G$3, 1, 0))</f>
        <v>0</v>
      </c>
      <c r="H50" s="194">
        <f t="array" ref="H50">SUMPRODUCT(計算_投入係数表_加工!$D187:$DS187, 生産額_中分類, IF(列分類振分=H$3, 1, 0))/SUMPRODUCT(生産額_中分類, IF(列分類振分=H$3, 1, 0))</f>
        <v>0</v>
      </c>
      <c r="I50" s="194">
        <f t="array" ref="I50">SUMPRODUCT(計算_投入係数表_加工!$D187:$DS187, 生産額_中分類, IF(列分類振分=I$3, 1, 0))/SUMPRODUCT(生産額_中分類, IF(列分類振分=I$3, 1, 0))</f>
        <v>0</v>
      </c>
      <c r="J50" s="194">
        <f t="array" ref="J50">SUMPRODUCT(計算_投入係数表_加工!$D187:$DS187, 生産額_中分類, IF(列分類振分=J$3, 1, 0))/SUMPRODUCT(生産額_中分類, IF(列分類振分=J$3, 1, 0))</f>
        <v>0</v>
      </c>
      <c r="K50" s="194">
        <f t="array" ref="K50">SUMPRODUCT(計算_投入係数表_加工!$D187:$DS187, 生産額_中分類, IF(列分類振分=K$3, 1, 0))/SUMPRODUCT(生産額_中分類, IF(列分類振分=K$3, 1, 0))</f>
        <v>0</v>
      </c>
      <c r="L50" s="194">
        <f t="array" ref="L50">SUMPRODUCT(計算_投入係数表_加工!$D187:$DS187, 生産額_中分類, IF(列分類振分=L$3, 1, 0))/SUMPRODUCT(生産額_中分類, IF(列分類振分=L$3, 1, 0))</f>
        <v>0</v>
      </c>
      <c r="M50" s="194">
        <f t="array" ref="M50">SUMPRODUCT(計算_投入係数表_加工!$D187:$DS187, 生産額_中分類, IF(列分類振分=M$3, 1, 0))/SUMPRODUCT(生産額_中分類, IF(列分類振分=M$3, 1, 0))</f>
        <v>0</v>
      </c>
      <c r="N50" s="194">
        <f t="array" ref="N50">SUMPRODUCT(計算_投入係数表_加工!$D187:$DS187, 生産額_中分類, IF(列分類振分=N$3, 1, 0))/SUMPRODUCT(生産額_中分類, IF(列分類振分=N$3, 1, 0))</f>
        <v>0</v>
      </c>
      <c r="O50" s="194">
        <f t="array" ref="O50">SUMPRODUCT(計算_投入係数表_加工!$D187:$DS187, 生産額_中分類, IF(列分類振分=O$3, 1, 0))/SUMPRODUCT(生産額_中分類, IF(列分類振分=O$3, 1, 0))</f>
        <v>0</v>
      </c>
      <c r="P50" s="194">
        <f t="array" ref="P50">SUMPRODUCT(計算_投入係数表_加工!$D187:$DS187, 生産額_中分類, IF(列分類振分=P$3, 1, 0))/SUMPRODUCT(生産額_中分類, IF(列分類振分=P$3, 1, 0))</f>
        <v>0</v>
      </c>
      <c r="Q50" s="194" t="e">
        <f t="array" ref="Q50">SUMPRODUCT(計算_投入係数表_加工!$D187:$DS187, 生産額_中分類, IF(列分類振分=Q$3, 1, 0))/SUMPRODUCT(生産額_中分類, IF(列分類振分=Q$3, 1, 0))</f>
        <v>#DIV/0!</v>
      </c>
      <c r="R50" s="194" t="e">
        <f t="array" ref="R50">SUMPRODUCT(計算_投入係数表_加工!$D187:$DS187, 生産額_中分類, IF(列分類振分=R$3, 1, 0))/SUMPRODUCT(生産額_中分類, IF(列分類振分=R$3, 1, 0))</f>
        <v>#DIV/0!</v>
      </c>
      <c r="S50" s="194" t="e">
        <f t="array" ref="S50">SUMPRODUCT(計算_投入係数表_加工!$D187:$DS187, 生産額_中分類, IF(列分類振分=S$3, 1, 0))/SUMPRODUCT(生産額_中分類, IF(列分類振分=S$3, 1, 0))</f>
        <v>#DIV/0!</v>
      </c>
      <c r="T50" s="194" t="e">
        <f t="array" ref="T50">SUMPRODUCT(計算_投入係数表_加工!$D187:$DS187, 生産額_中分類, IF(列分類振分=T$3, 1, 0))/SUMPRODUCT(生産額_中分類, IF(列分類振分=T$3, 1, 0))</f>
        <v>#DIV/0!</v>
      </c>
      <c r="U50" s="194" t="e">
        <f t="array" ref="U50">SUMPRODUCT(計算_投入係数表_加工!$D187:$DS187, 生産額_中分類, IF(列分類振分=U$3, 1, 0))/SUMPRODUCT(生産額_中分類, IF(列分類振分=U$3, 1, 0))</f>
        <v>#DIV/0!</v>
      </c>
      <c r="V50" s="194" t="e">
        <f t="array" ref="V50">SUMPRODUCT(計算_投入係数表_加工!$D187:$DS187, 生産額_中分類, IF(列分類振分=V$3, 1, 0))/SUMPRODUCT(生産額_中分類, IF(列分類振分=V$3, 1, 0))</f>
        <v>#DIV/0!</v>
      </c>
      <c r="W50" s="194" t="e">
        <f t="array" ref="W50">SUMPRODUCT(計算_投入係数表_加工!$D187:$DS187, 生産額_中分類, IF(列分類振分=W$3, 1, 0))/SUMPRODUCT(生産額_中分類, IF(列分類振分=W$3, 1, 0))</f>
        <v>#DIV/0!</v>
      </c>
      <c r="X50" s="194" t="e">
        <f t="array" ref="X50">SUMPRODUCT(計算_投入係数表_加工!$D187:$DS187, 生産額_中分類, IF(列分類振分=X$3, 1, 0))/SUMPRODUCT(生産額_中分類, IF(列分類振分=X$3, 1, 0))</f>
        <v>#DIV/0!</v>
      </c>
      <c r="Y50" s="194" t="e">
        <f t="array" ref="Y50">SUMPRODUCT(計算_投入係数表_加工!$D187:$DS187, 生産額_中分類, IF(列分類振分=Y$3, 1, 0))/SUMPRODUCT(生産額_中分類, IF(列分類振分=Y$3, 1, 0))</f>
        <v>#DIV/0!</v>
      </c>
      <c r="Z50" s="194" t="e">
        <f t="array" ref="Z50">SUMPRODUCT(計算_投入係数表_加工!$D187:$DS187, 生産額_中分類, IF(列分類振分=Z$3, 1, 0))/SUMPRODUCT(生産額_中分類, IF(列分類振分=Z$3, 1, 0))</f>
        <v>#DIV/0!</v>
      </c>
      <c r="AA50" s="194" t="e">
        <f t="array" ref="AA50">SUMPRODUCT(計算_投入係数表_加工!$D187:$DS187, 生産額_中分類, IF(列分類振分=AA$3, 1, 0))/SUMPRODUCT(生産額_中分類, IF(列分類振分=AA$3, 1, 0))</f>
        <v>#DIV/0!</v>
      </c>
      <c r="AB50" s="194" t="e">
        <f t="array" ref="AB50">SUMPRODUCT(計算_投入係数表_加工!$D187:$DS187, 生産額_中分類, IF(列分類振分=AB$3, 1, 0))/SUMPRODUCT(生産額_中分類, IF(列分類振分=AB$3, 1, 0))</f>
        <v>#DIV/0!</v>
      </c>
      <c r="AC50" s="194" t="e">
        <f t="array" ref="AC50">SUMPRODUCT(計算_投入係数表_加工!$D187:$DS187, 生産額_中分類, IF(列分類振分=AC$3, 1, 0))/SUMPRODUCT(生産額_中分類, IF(列分類振分=AC$3, 1, 0))</f>
        <v>#DIV/0!</v>
      </c>
      <c r="AD50" s="194" t="e">
        <f t="array" ref="AD50">SUMPRODUCT(計算_投入係数表_加工!$D187:$DS187, 生産額_中分類, IF(列分類振分=AD$3, 1, 0))/SUMPRODUCT(生産額_中分類, IF(列分類振分=AD$3, 1, 0))</f>
        <v>#DIV/0!</v>
      </c>
      <c r="AE50" s="194" t="e">
        <f t="array" ref="AE50">SUMPRODUCT(計算_投入係数表_加工!$D187:$DS187, 生産額_中分類, IF(列分類振分=AE$3, 1, 0))/SUMPRODUCT(生産額_中分類, IF(列分類振分=AE$3, 1, 0))</f>
        <v>#DIV/0!</v>
      </c>
      <c r="AF50" s="194" t="e">
        <f t="array" ref="AF50">SUMPRODUCT(計算_投入係数表_加工!$D187:$DS187, 生産額_中分類, IF(列分類振分=AF$3, 1, 0))/SUMPRODUCT(生産額_中分類, IF(列分類振分=AF$3, 1, 0))</f>
        <v>#DIV/0!</v>
      </c>
      <c r="AG50" s="194" t="e">
        <f t="array" ref="AG50">SUMPRODUCT(計算_投入係数表_加工!$D187:$DS187, 生産額_中分類, IF(列分類振分=AG$3, 1, 0))/SUMPRODUCT(生産額_中分類, IF(列分類振分=AG$3, 1, 0))</f>
        <v>#DIV/0!</v>
      </c>
      <c r="AH50" s="194" t="e">
        <f t="array" ref="AH50">SUMPRODUCT(計算_投入係数表_加工!$D187:$DS187, 生産額_中分類, IF(列分類振分=AH$3, 1, 0))/SUMPRODUCT(生産額_中分類, IF(列分類振分=AH$3, 1, 0))</f>
        <v>#DIV/0!</v>
      </c>
      <c r="AI50" s="194" t="e">
        <f t="array" ref="AI50">SUMPRODUCT(計算_投入係数表_加工!$D187:$DS187, 生産額_中分類, IF(列分類振分=AI$3, 1, 0))/SUMPRODUCT(生産額_中分類, IF(列分類振分=AI$3, 1, 0))</f>
        <v>#DIV/0!</v>
      </c>
      <c r="AJ50" s="194" t="e">
        <f t="array" ref="AJ50">SUMPRODUCT(計算_投入係数表_加工!$D187:$DS187, 生産額_中分類, IF(列分類振分=AJ$3, 1, 0))/SUMPRODUCT(生産額_中分類, IF(列分類振分=AJ$3, 1, 0))</f>
        <v>#DIV/0!</v>
      </c>
      <c r="AK50" s="194" t="e">
        <f t="array" ref="AK50">SUMPRODUCT(計算_投入係数表_加工!$D187:$DS187, 生産額_中分類, IF(列分類振分=AK$3, 1, 0))/SUMPRODUCT(生産額_中分類, IF(列分類振分=AK$3, 1, 0))</f>
        <v>#DIV/0!</v>
      </c>
      <c r="AL50" s="194" t="e">
        <f t="array" ref="AL50">SUMPRODUCT(計算_投入係数表_加工!$D187:$DS187, 生産額_中分類, IF(列分類振分=AL$3, 1, 0))/SUMPRODUCT(生産額_中分類, IF(列分類振分=AL$3, 1, 0))</f>
        <v>#DIV/0!</v>
      </c>
      <c r="AM50" s="194" t="e">
        <f t="array" ref="AM50">SUMPRODUCT(計算_投入係数表_加工!$D187:$DS187, 生産額_中分類, IF(列分類振分=AM$3, 1, 0))/SUMPRODUCT(生産額_中分類, IF(列分類振分=AM$3, 1, 0))</f>
        <v>#DIV/0!</v>
      </c>
      <c r="AN50" s="194" t="e">
        <f t="array" ref="AN50">SUMPRODUCT(計算_投入係数表_加工!$D187:$DS187, 生産額_中分類, IF(列分類振分=AN$3, 1, 0))/SUMPRODUCT(生産額_中分類, IF(列分類振分=AN$3, 1, 0))</f>
        <v>#DIV/0!</v>
      </c>
      <c r="AO50" s="194" t="e">
        <f t="array" ref="AO50">SUMPRODUCT(計算_投入係数表_加工!$D187:$DS187, 生産額_中分類, IF(列分類振分=AO$3, 1, 0))/SUMPRODUCT(生産額_中分類, IF(列分類振分=AO$3, 1, 0))</f>
        <v>#DIV/0!</v>
      </c>
      <c r="AP50" s="194" t="e">
        <f t="array" ref="AP50">SUMPRODUCT(計算_投入係数表_加工!$D187:$DS187, 生産額_中分類, IF(列分類振分=AP$3, 1, 0))/SUMPRODUCT(生産額_中分類, IF(列分類振分=AP$3, 1, 0))</f>
        <v>#DIV/0!</v>
      </c>
      <c r="AQ50" s="194" t="e">
        <f t="array" ref="AQ50">SUMPRODUCT(計算_投入係数表_加工!$D187:$DS187, 生産額_中分類, IF(列分類振分=AQ$3, 1, 0))/SUMPRODUCT(生産額_中分類, IF(列分類振分=AQ$3, 1, 0))</f>
        <v>#DIV/0!</v>
      </c>
      <c r="AR50" s="194" t="e">
        <f t="array" ref="AR50">SUMPRODUCT(計算_投入係数表_加工!$D187:$DS187, 生産額_中分類, IF(列分類振分=AR$3, 1, 0))/SUMPRODUCT(生産額_中分類, IF(列分類振分=AR$3, 1, 0))</f>
        <v>#DIV/0!</v>
      </c>
      <c r="AS50" s="194" t="e">
        <f t="array" ref="AS50">SUMPRODUCT(計算_投入係数表_加工!$D187:$DS187, 生産額_中分類, IF(列分類振分=AS$3, 1, 0))/SUMPRODUCT(生産額_中分類, IF(列分類振分=AS$3, 1, 0))</f>
        <v>#DIV/0!</v>
      </c>
      <c r="AT50" s="194" t="e">
        <f t="array" ref="AT50">SUMPRODUCT(計算_投入係数表_加工!$D187:$DS187, 生産額_中分類, IF(列分類振分=AT$3, 1, 0))/SUMPRODUCT(生産額_中分類, IF(列分類振分=AT$3, 1, 0))</f>
        <v>#DIV/0!</v>
      </c>
      <c r="AU50" s="194" t="e">
        <f t="array" ref="AU50">SUMPRODUCT(計算_投入係数表_加工!$D187:$DS187, 生産額_中分類, IF(列分類振分=AU$3, 1, 0))/SUMPRODUCT(生産額_中分類, IF(列分類振分=AU$3, 1, 0))</f>
        <v>#DIV/0!</v>
      </c>
      <c r="AV50" s="194" t="e">
        <f t="array" ref="AV50">SUMPRODUCT(計算_投入係数表_加工!$D187:$DS187, 生産額_中分類, IF(列分類振分=AV$3, 1, 0))/SUMPRODUCT(生産額_中分類, IF(列分類振分=AV$3, 1, 0))</f>
        <v>#DIV/0!</v>
      </c>
      <c r="AW50" s="194" t="e">
        <f t="array" ref="AW50">SUMPRODUCT(計算_投入係数表_加工!$D187:$DS187, 生産額_中分類, IF(列分類振分=AW$3, 1, 0))/SUMPRODUCT(生産額_中分類, IF(列分類振分=AW$3, 1, 0))</f>
        <v>#DIV/0!</v>
      </c>
      <c r="AX50" s="194" t="e">
        <f t="array" ref="AX50">SUMPRODUCT(計算_投入係数表_加工!$D187:$DS187, 生産額_中分類, IF(列分類振分=AX$3, 1, 0))/SUMPRODUCT(生産額_中分類, IF(列分類振分=AX$3, 1, 0))</f>
        <v>#DIV/0!</v>
      </c>
      <c r="AY50" s="194" t="e">
        <f t="array" ref="AY50">SUMPRODUCT(計算_投入係数表_加工!$D187:$DS187, 生産額_中分類, IF(列分類振分=AY$3, 1, 0))/SUMPRODUCT(生産額_中分類, IF(列分類振分=AY$3, 1, 0))</f>
        <v>#DIV/0!</v>
      </c>
      <c r="AZ50" s="194" t="e">
        <f t="array" ref="AZ50">SUMPRODUCT(計算_投入係数表_加工!$D187:$DS187, 生産額_中分類, IF(列分類振分=AZ$3, 1, 0))/SUMPRODUCT(生産額_中分類, IF(列分類振分=AZ$3, 1, 0))</f>
        <v>#DIV/0!</v>
      </c>
      <c r="BA50" s="194" t="e">
        <f t="array" ref="BA50">SUMPRODUCT(計算_投入係数表_加工!$D187:$DS187, 生産額_中分類, IF(列分類振分=BA$3, 1, 0))/SUMPRODUCT(生産額_中分類, IF(列分類振分=BA$3, 1, 0))</f>
        <v>#DIV/0!</v>
      </c>
      <c r="BB50" s="194" t="e">
        <f t="array" ref="BB50">SUMPRODUCT(計算_投入係数表_加工!$D187:$DS187, 生産額_中分類, IF(列分類振分=BB$3, 1, 0))/SUMPRODUCT(生産額_中分類, IF(列分類振分=BB$3, 1, 0))</f>
        <v>#DIV/0!</v>
      </c>
      <c r="BC50" s="194" t="e">
        <f t="array" ref="BC50">SUMPRODUCT(計算_投入係数表_加工!$D187:$DS187, 生産額_中分類, IF(列分類振分=BC$3, 1, 0))/SUMPRODUCT(生産額_中分類, IF(列分類振分=BC$3, 1, 0))</f>
        <v>#DIV/0!</v>
      </c>
      <c r="BD50" s="194" t="e">
        <f t="array" ref="BD50">SUMPRODUCT(計算_投入係数表_加工!$D187:$DS187, 生産額_中分類, IF(列分類振分=BD$3, 1, 0))/SUMPRODUCT(生産額_中分類, IF(列分類振分=BD$3, 1, 0))</f>
        <v>#DIV/0!</v>
      </c>
      <c r="BE50" s="194" t="e">
        <f t="array" ref="BE50">SUMPRODUCT(計算_投入係数表_加工!$D187:$DS187, 生産額_中分類, IF(列分類振分=BE$3, 1, 0))/SUMPRODUCT(生産額_中分類, IF(列分類振分=BE$3, 1, 0))</f>
        <v>#DIV/0!</v>
      </c>
      <c r="BF50" s="194" t="e">
        <f t="array" ref="BF50">SUMPRODUCT(計算_投入係数表_加工!$D187:$DS187, 生産額_中分類, IF(列分類振分=BF$3, 1, 0))/SUMPRODUCT(生産額_中分類, IF(列分類振分=BF$3, 1, 0))</f>
        <v>#DIV/0!</v>
      </c>
      <c r="BG50" s="194" t="e">
        <f t="array" ref="BG50">SUMPRODUCT(計算_投入係数表_加工!$D187:$DS187, 生産額_中分類, IF(列分類振分=BG$3, 1, 0))/SUMPRODUCT(生産額_中分類, IF(列分類振分=BG$3, 1, 0))</f>
        <v>#DIV/0!</v>
      </c>
      <c r="BH50" s="194" t="e">
        <f t="array" ref="BH50">SUMPRODUCT(計算_投入係数表_加工!$D187:$DS187, 生産額_中分類, IF(列分類振分=BH$3, 1, 0))/SUMPRODUCT(生産額_中分類, IF(列分類振分=BH$3, 1, 0))</f>
        <v>#DIV/0!</v>
      </c>
      <c r="BI50" s="194" t="e">
        <f t="array" ref="BI50">SUMPRODUCT(計算_投入係数表_加工!$D187:$DS187, 生産額_中分類, IF(列分類振分=BI$3, 1, 0))/SUMPRODUCT(生産額_中分類, IF(列分類振分=BI$3, 1, 0))</f>
        <v>#DIV/0!</v>
      </c>
      <c r="BJ50" s="194" t="e">
        <f t="array" ref="BJ50">SUMPRODUCT(計算_投入係数表_加工!$D187:$DS187, 生産額_中分類, IF(列分類振分=BJ$3, 1, 0))/SUMPRODUCT(生産額_中分類, IF(列分類振分=BJ$3, 1, 0))</f>
        <v>#DIV/0!</v>
      </c>
      <c r="BK50" s="194" t="e">
        <f t="array" ref="BK50">SUMPRODUCT(計算_投入係数表_加工!$D187:$DS187, 生産額_中分類, IF(列分類振分=BK$3, 1, 0))/SUMPRODUCT(生産額_中分類, IF(列分類振分=BK$3, 1, 0))</f>
        <v>#DIV/0!</v>
      </c>
      <c r="BL50" s="194" t="e">
        <f t="array" ref="BL50">SUMPRODUCT(計算_投入係数表_加工!$D187:$DS187, 生産額_中分類, IF(列分類振分=BL$3, 1, 0))/SUMPRODUCT(生産額_中分類, IF(列分類振分=BL$3, 1, 0))</f>
        <v>#DIV/0!</v>
      </c>
      <c r="BM50" s="194" t="e">
        <f t="array" ref="BM50">SUMPRODUCT(計算_投入係数表_加工!$D187:$DS187, 生産額_中分類, IF(列分類振分=BM$3, 1, 0))/SUMPRODUCT(生産額_中分類, IF(列分類振分=BM$3, 1, 0))</f>
        <v>#DIV/0!</v>
      </c>
      <c r="BN50" s="194" t="e">
        <f t="array" ref="BN50">SUMPRODUCT(計算_投入係数表_加工!$D187:$DS187, 生産額_中分類, IF(列分類振分=BN$3, 1, 0))/SUMPRODUCT(生産額_中分類, IF(列分類振分=BN$3, 1, 0))</f>
        <v>#DIV/0!</v>
      </c>
      <c r="BO50" s="194" t="e">
        <f t="array" ref="BO50">SUMPRODUCT(計算_投入係数表_加工!$D187:$DS187, 生産額_中分類, IF(列分類振分=BO$3, 1, 0))/SUMPRODUCT(生産額_中分類, IF(列分類振分=BO$3, 1, 0))</f>
        <v>#DIV/0!</v>
      </c>
      <c r="BP50" s="194" t="e">
        <f t="array" ref="BP50">SUMPRODUCT(計算_投入係数表_加工!$D187:$DS187, 生産額_中分類, IF(列分類振分=BP$3, 1, 0))/SUMPRODUCT(生産額_中分類, IF(列分類振分=BP$3, 1, 0))</f>
        <v>#DIV/0!</v>
      </c>
      <c r="BQ50" s="194" t="e">
        <f t="array" ref="BQ50">SUMPRODUCT(計算_投入係数表_加工!$D187:$DS187, 生産額_中分類, IF(列分類振分=BQ$3, 1, 0))/SUMPRODUCT(生産額_中分類, IF(列分類振分=BQ$3, 1, 0))</f>
        <v>#DIV/0!</v>
      </c>
      <c r="BR50" s="194" t="e">
        <f t="array" ref="BR50">SUMPRODUCT(計算_投入係数表_加工!$D187:$DS187, 生産額_中分類, IF(列分類振分=BR$3, 1, 0))/SUMPRODUCT(生産額_中分類, IF(列分類振分=BR$3, 1, 0))</f>
        <v>#DIV/0!</v>
      </c>
      <c r="BS50" s="194" t="e">
        <f t="array" ref="BS50">SUMPRODUCT(計算_投入係数表_加工!$D187:$DS187, 生産額_中分類, IF(列分類振分=BS$3, 1, 0))/SUMPRODUCT(生産額_中分類, IF(列分類振分=BS$3, 1, 0))</f>
        <v>#DIV/0!</v>
      </c>
      <c r="BT50" s="194" t="e">
        <f t="array" ref="BT50">SUMPRODUCT(計算_投入係数表_加工!$D187:$DS187, 生産額_中分類, IF(列分類振分=BT$3, 1, 0))/SUMPRODUCT(生産額_中分類, IF(列分類振分=BT$3, 1, 0))</f>
        <v>#DIV/0!</v>
      </c>
      <c r="BU50" s="194" t="e">
        <f t="array" ref="BU50">SUMPRODUCT(計算_投入係数表_加工!$D187:$DS187, 生産額_中分類, IF(列分類振分=BU$3, 1, 0))/SUMPRODUCT(生産額_中分類, IF(列分類振分=BU$3, 1, 0))</f>
        <v>#DIV/0!</v>
      </c>
      <c r="BV50" s="194" t="e">
        <f t="array" ref="BV50">SUMPRODUCT(計算_投入係数表_加工!$D187:$DS187, 生産額_中分類, IF(列分類振分=BV$3, 1, 0))/SUMPRODUCT(生産額_中分類, IF(列分類振分=BV$3, 1, 0))</f>
        <v>#DIV/0!</v>
      </c>
      <c r="BW50" s="194" t="e">
        <f t="array" ref="BW50">SUMPRODUCT(計算_投入係数表_加工!$D187:$DS187, 生産額_中分類, IF(列分類振分=BW$3, 1, 0))/SUMPRODUCT(生産額_中分類, IF(列分類振分=BW$3, 1, 0))</f>
        <v>#DIV/0!</v>
      </c>
      <c r="BX50" s="194" t="e">
        <f t="array" ref="BX50">SUMPRODUCT(計算_投入係数表_加工!$D187:$DS187, 生産額_中分類, IF(列分類振分=BX$3, 1, 0))/SUMPRODUCT(生産額_中分類, IF(列分類振分=BX$3, 1, 0))</f>
        <v>#DIV/0!</v>
      </c>
      <c r="BY50" s="194" t="e">
        <f t="array" ref="BY50">SUMPRODUCT(計算_投入係数表_加工!$D187:$DS187, 生産額_中分類, IF(列分類振分=BY$3, 1, 0))/SUMPRODUCT(生産額_中分類, IF(列分類振分=BY$3, 1, 0))</f>
        <v>#DIV/0!</v>
      </c>
      <c r="BZ50" s="194" t="e">
        <f t="array" ref="BZ50">SUMPRODUCT(計算_投入係数表_加工!$D187:$DS187, 生産額_中分類, IF(列分類振分=BZ$3, 1, 0))/SUMPRODUCT(生産額_中分類, IF(列分類振分=BZ$3, 1, 0))</f>
        <v>#DIV/0!</v>
      </c>
      <c r="CA50" s="194" t="e">
        <f t="array" ref="CA50">SUMPRODUCT(計算_投入係数表_加工!$D187:$DS187, 生産額_中分類, IF(列分類振分=CA$3, 1, 0))/SUMPRODUCT(生産額_中分類, IF(列分類振分=CA$3, 1, 0))</f>
        <v>#DIV/0!</v>
      </c>
      <c r="CB50" s="194" t="e">
        <f t="array" ref="CB50">SUMPRODUCT(計算_投入係数表_加工!$D187:$DS187, 生産額_中分類, IF(列分類振分=CB$3, 1, 0))/SUMPRODUCT(生産額_中分類, IF(列分類振分=CB$3, 1, 0))</f>
        <v>#DIV/0!</v>
      </c>
      <c r="CC50" s="194" t="e">
        <f t="array" ref="CC50">SUMPRODUCT(計算_投入係数表_加工!$D187:$DS187, 生産額_中分類, IF(列分類振分=CC$3, 1, 0))/SUMPRODUCT(生産額_中分類, IF(列分類振分=CC$3, 1, 0))</f>
        <v>#DIV/0!</v>
      </c>
      <c r="CD50" s="194" t="e">
        <f t="array" ref="CD50">SUMPRODUCT(計算_投入係数表_加工!$D187:$DS187, 生産額_中分類, IF(列分類振分=CD$3, 1, 0))/SUMPRODUCT(生産額_中分類, IF(列分類振分=CD$3, 1, 0))</f>
        <v>#DIV/0!</v>
      </c>
      <c r="CE50" s="194" t="e">
        <f t="array" ref="CE50">SUMPRODUCT(計算_投入係数表_加工!$D187:$DS187, 生産額_中分類, IF(列分類振分=CE$3, 1, 0))/SUMPRODUCT(生産額_中分類, IF(列分類振分=CE$3, 1, 0))</f>
        <v>#DIV/0!</v>
      </c>
      <c r="CF50" s="194" t="e">
        <f t="array" ref="CF50">SUMPRODUCT(計算_投入係数表_加工!$D187:$DS187, 生産額_中分類, IF(列分類振分=CF$3, 1, 0))/SUMPRODUCT(生産額_中分類, IF(列分類振分=CF$3, 1, 0))</f>
        <v>#DIV/0!</v>
      </c>
      <c r="CG50" s="194" t="e">
        <f t="array" ref="CG50">SUMPRODUCT(計算_投入係数表_加工!$D187:$DS187, 生産額_中分類, IF(列分類振分=CG$3, 1, 0))/SUMPRODUCT(生産額_中分類, IF(列分類振分=CG$3, 1, 0))</f>
        <v>#DIV/0!</v>
      </c>
      <c r="CH50" s="194" t="e">
        <f t="array" ref="CH50">SUMPRODUCT(計算_投入係数表_加工!$D187:$DS187, 生産額_中分類, IF(列分類振分=CH$3, 1, 0))/SUMPRODUCT(生産額_中分類, IF(列分類振分=CH$3, 1, 0))</f>
        <v>#DIV/0!</v>
      </c>
      <c r="CI50" s="194" t="e">
        <f t="array" ref="CI50">SUMPRODUCT(計算_投入係数表_加工!$D187:$DS187, 生産額_中分類, IF(列分類振分=CI$3, 1, 0))/SUMPRODUCT(生産額_中分類, IF(列分類振分=CI$3, 1, 0))</f>
        <v>#DIV/0!</v>
      </c>
      <c r="CJ50" s="194" t="e">
        <f t="array" ref="CJ50">SUMPRODUCT(計算_投入係数表_加工!$D187:$DS187, 生産額_中分類, IF(列分類振分=CJ$3, 1, 0))/SUMPRODUCT(生産額_中分類, IF(列分類振分=CJ$3, 1, 0))</f>
        <v>#DIV/0!</v>
      </c>
      <c r="CK50" s="194" t="e">
        <f t="array" ref="CK50">SUMPRODUCT(計算_投入係数表_加工!$D187:$DS187, 生産額_中分類, IF(列分類振分=CK$3, 1, 0))/SUMPRODUCT(生産額_中分類, IF(列分類振分=CK$3, 1, 0))</f>
        <v>#DIV/0!</v>
      </c>
      <c r="CL50" s="194" t="e">
        <f t="array" ref="CL50">SUMPRODUCT(計算_投入係数表_加工!$D187:$DS187, 生産額_中分類, IF(列分類振分=CL$3, 1, 0))/SUMPRODUCT(生産額_中分類, IF(列分類振分=CL$3, 1, 0))</f>
        <v>#DIV/0!</v>
      </c>
      <c r="CM50" s="194" t="e">
        <f t="array" ref="CM50">SUMPRODUCT(計算_投入係数表_加工!$D187:$DS187, 生産額_中分類, IF(列分類振分=CM$3, 1, 0))/SUMPRODUCT(生産額_中分類, IF(列分類振分=CM$3, 1, 0))</f>
        <v>#DIV/0!</v>
      </c>
      <c r="CN50" s="194" t="e">
        <f t="array" ref="CN50">SUMPRODUCT(計算_投入係数表_加工!$D187:$DS187, 生産額_中分類, IF(列分類振分=CN$3, 1, 0))/SUMPRODUCT(生産額_中分類, IF(列分類振分=CN$3, 1, 0))</f>
        <v>#DIV/0!</v>
      </c>
      <c r="CO50" s="194" t="e">
        <f t="array" ref="CO50">SUMPRODUCT(計算_投入係数表_加工!$D187:$DS187, 生産額_中分類, IF(列分類振分=CO$3, 1, 0))/SUMPRODUCT(生産額_中分類, IF(列分類振分=CO$3, 1, 0))</f>
        <v>#DIV/0!</v>
      </c>
      <c r="CP50" s="194" t="e">
        <f t="array" ref="CP50">SUMPRODUCT(計算_投入係数表_加工!$D187:$DS187, 生産額_中分類, IF(列分類振分=CP$3, 1, 0))/SUMPRODUCT(生産額_中分類, IF(列分類振分=CP$3, 1, 0))</f>
        <v>#DIV/0!</v>
      </c>
      <c r="CQ50" s="194" t="e">
        <f t="array" ref="CQ50">SUMPRODUCT(計算_投入係数表_加工!$D187:$DS187, 生産額_中分類, IF(列分類振分=CQ$3, 1, 0))/SUMPRODUCT(生産額_中分類, IF(列分類振分=CQ$3, 1, 0))</f>
        <v>#DIV/0!</v>
      </c>
      <c r="CR50" s="194" t="e">
        <f t="array" ref="CR50">SUMPRODUCT(計算_投入係数表_加工!$D187:$DS187, 生産額_中分類, IF(列分類振分=CR$3, 1, 0))/SUMPRODUCT(生産額_中分類, IF(列分類振分=CR$3, 1, 0))</f>
        <v>#DIV/0!</v>
      </c>
      <c r="CS50" s="194" t="e">
        <f t="array" ref="CS50">SUMPRODUCT(計算_投入係数表_加工!$D187:$DS187, 生産額_中分類, IF(列分類振分=CS$3, 1, 0))/SUMPRODUCT(生産額_中分類, IF(列分類振分=CS$3, 1, 0))</f>
        <v>#DIV/0!</v>
      </c>
      <c r="CT50" s="194" t="e">
        <f t="array" ref="CT50">SUMPRODUCT(計算_投入係数表_加工!$D187:$DS187, 生産額_中分類, IF(列分類振分=CT$3, 1, 0))/SUMPRODUCT(生産額_中分類, IF(列分類振分=CT$3, 1, 0))</f>
        <v>#DIV/0!</v>
      </c>
      <c r="CU50" s="194" t="e">
        <f t="array" ref="CU50">SUMPRODUCT(計算_投入係数表_加工!$D187:$DS187, 生産額_中分類, IF(列分類振分=CU$3, 1, 0))/SUMPRODUCT(生産額_中分類, IF(列分類振分=CU$3, 1, 0))</f>
        <v>#DIV/0!</v>
      </c>
      <c r="CV50" s="194" t="e">
        <f t="array" ref="CV50">SUMPRODUCT(計算_投入係数表_加工!$D187:$DS187, 生産額_中分類, IF(列分類振分=CV$3, 1, 0))/SUMPRODUCT(生産額_中分類, IF(列分類振分=CV$3, 1, 0))</f>
        <v>#DIV/0!</v>
      </c>
      <c r="CW50" s="194" t="e">
        <f t="array" ref="CW50">SUMPRODUCT(計算_投入係数表_加工!$D187:$DS187, 生産額_中分類, IF(列分類振分=CW$3, 1, 0))/SUMPRODUCT(生産額_中分類, IF(列分類振分=CW$3, 1, 0))</f>
        <v>#DIV/0!</v>
      </c>
      <c r="CX50" s="194" t="e">
        <f t="array" ref="CX50">SUMPRODUCT(計算_投入係数表_加工!$D187:$DS187, 生産額_中分類, IF(列分類振分=CX$3, 1, 0))/SUMPRODUCT(生産額_中分類, IF(列分類振分=CX$3, 1, 0))</f>
        <v>#DIV/0!</v>
      </c>
      <c r="CY50" s="194" t="e">
        <f t="array" ref="CY50">SUMPRODUCT(計算_投入係数表_加工!$D187:$DS187, 生産額_中分類, IF(列分類振分=CY$3, 1, 0))/SUMPRODUCT(生産額_中分類, IF(列分類振分=CY$3, 1, 0))</f>
        <v>#DIV/0!</v>
      </c>
      <c r="CZ50" s="194" t="e">
        <f t="array" ref="CZ50">SUMPRODUCT(計算_投入係数表_加工!$D187:$DS187, 生産額_中分類, IF(列分類振分=CZ$3, 1, 0))/SUMPRODUCT(生産額_中分類, IF(列分類振分=CZ$3, 1, 0))</f>
        <v>#DIV/0!</v>
      </c>
      <c r="DA50" s="194" t="e">
        <f t="array" ref="DA50">SUMPRODUCT(計算_投入係数表_加工!$D187:$DS187, 生産額_中分類, IF(列分類振分=DA$3, 1, 0))/SUMPRODUCT(生産額_中分類, IF(列分類振分=DA$3, 1, 0))</f>
        <v>#DIV/0!</v>
      </c>
      <c r="DB50" s="194" t="e">
        <f t="array" ref="DB50">SUMPRODUCT(計算_投入係数表_加工!$D187:$DS187, 生産額_中分類, IF(列分類振分=DB$3, 1, 0))/SUMPRODUCT(生産額_中分類, IF(列分類振分=DB$3, 1, 0))</f>
        <v>#DIV/0!</v>
      </c>
      <c r="DC50" s="194" t="e">
        <f t="array" ref="DC50">SUMPRODUCT(計算_投入係数表_加工!$D187:$DS187, 生産額_中分類, IF(列分類振分=DC$3, 1, 0))/SUMPRODUCT(生産額_中分類, IF(列分類振分=DC$3, 1, 0))</f>
        <v>#DIV/0!</v>
      </c>
      <c r="DD50" s="194" t="e">
        <f t="array" ref="DD50">SUMPRODUCT(計算_投入係数表_加工!$D187:$DS187, 生産額_中分類, IF(列分類振分=DD$3, 1, 0))/SUMPRODUCT(生産額_中分類, IF(列分類振分=DD$3, 1, 0))</f>
        <v>#DIV/0!</v>
      </c>
      <c r="DE50" s="194" t="e">
        <f t="array" ref="DE50">SUMPRODUCT(計算_投入係数表_加工!$D187:$DS187, 生産額_中分類, IF(列分類振分=DE$3, 1, 0))/SUMPRODUCT(生産額_中分類, IF(列分類振分=DE$3, 1, 0))</f>
        <v>#DIV/0!</v>
      </c>
      <c r="DF50" s="194" t="e">
        <f t="array" ref="DF50">SUMPRODUCT(計算_投入係数表_加工!$D187:$DS187, 生産額_中分類, IF(列分類振分=DF$3, 1, 0))/SUMPRODUCT(生産額_中分類, IF(列分類振分=DF$3, 1, 0))</f>
        <v>#DIV/0!</v>
      </c>
      <c r="DG50" s="194" t="e">
        <f t="array" ref="DG50">SUMPRODUCT(計算_投入係数表_加工!$D187:$DS187, 生産額_中分類, IF(列分類振分=DG$3, 1, 0))/SUMPRODUCT(生産額_中分類, IF(列分類振分=DG$3, 1, 0))</f>
        <v>#DIV/0!</v>
      </c>
      <c r="DH50" s="194" t="e">
        <f t="array" ref="DH50">SUMPRODUCT(計算_投入係数表_加工!$D187:$DS187, 生産額_中分類, IF(列分類振分=DH$3, 1, 0))/SUMPRODUCT(生産額_中分類, IF(列分類振分=DH$3, 1, 0))</f>
        <v>#DIV/0!</v>
      </c>
      <c r="DI50" s="194" t="e">
        <f t="array" ref="DI50">SUMPRODUCT(計算_投入係数表_加工!$D187:$DS187, 生産額_中分類, IF(列分類振分=DI$3, 1, 0))/SUMPRODUCT(生産額_中分類, IF(列分類振分=DI$3, 1, 0))</f>
        <v>#DIV/0!</v>
      </c>
      <c r="DJ50" s="194" t="e">
        <f t="array" ref="DJ50">SUMPRODUCT(計算_投入係数表_加工!$D187:$DS187, 生産額_中分類, IF(列分類振分=DJ$3, 1, 0))/SUMPRODUCT(生産額_中分類, IF(列分類振分=DJ$3, 1, 0))</f>
        <v>#DIV/0!</v>
      </c>
      <c r="DK50" s="194" t="e">
        <f t="array" ref="DK50">SUMPRODUCT(計算_投入係数表_加工!$D187:$DS187, 生産額_中分類, IF(列分類振分=DK$3, 1, 0))/SUMPRODUCT(生産額_中分類, IF(列分類振分=DK$3, 1, 0))</f>
        <v>#DIV/0!</v>
      </c>
      <c r="DL50" s="194" t="e">
        <f t="array" ref="DL50">SUMPRODUCT(計算_投入係数表_加工!$D187:$DS187, 生産額_中分類, IF(列分類振分=DL$3, 1, 0))/SUMPRODUCT(生産額_中分類, IF(列分類振分=DL$3, 1, 0))</f>
        <v>#DIV/0!</v>
      </c>
      <c r="DM50" s="194" t="e">
        <f t="array" ref="DM50">SUMPRODUCT(計算_投入係数表_加工!$D187:$DS187, 生産額_中分類, IF(列分類振分=DM$3, 1, 0))/SUMPRODUCT(生産額_中分類, IF(列分類振分=DM$3, 1, 0))</f>
        <v>#DIV/0!</v>
      </c>
      <c r="DN50" s="194" t="e">
        <f t="array" ref="DN50">SUMPRODUCT(計算_投入係数表_加工!$D187:$DS187, 生産額_中分類, IF(列分類振分=DN$3, 1, 0))/SUMPRODUCT(生産額_中分類, IF(列分類振分=DN$3, 1, 0))</f>
        <v>#DIV/0!</v>
      </c>
      <c r="DO50" s="194" t="e">
        <f t="array" ref="DO50">SUMPRODUCT(計算_投入係数表_加工!$D187:$DS187, 生産額_中分類, IF(列分類振分=DO$3, 1, 0))/SUMPRODUCT(生産額_中分類, IF(列分類振分=DO$3, 1, 0))</f>
        <v>#DIV/0!</v>
      </c>
      <c r="DP50" s="194" t="e">
        <f t="array" ref="DP50">SUMPRODUCT(計算_投入係数表_加工!$D187:$DS187, 生産額_中分類, IF(列分類振分=DP$3, 1, 0))/SUMPRODUCT(生産額_中分類, IF(列分類振分=DP$3, 1, 0))</f>
        <v>#DIV/0!</v>
      </c>
      <c r="DQ50" s="194" t="e">
        <f t="array" ref="DQ50">SUMPRODUCT(計算_投入係数表_加工!$D187:$DS187, 生産額_中分類, IF(列分類振分=DQ$3, 1, 0))/SUMPRODUCT(生産額_中分類, IF(列分類振分=DQ$3, 1, 0))</f>
        <v>#DIV/0!</v>
      </c>
      <c r="DR50" s="194" t="e">
        <f t="array" ref="DR50">SUMPRODUCT(計算_投入係数表_加工!$D187:$DS187, 生産額_中分類, IF(列分類振分=DR$3, 1, 0))/SUMPRODUCT(生産額_中分類, IF(列分類振分=DR$3, 1, 0))</f>
        <v>#DIV/0!</v>
      </c>
      <c r="DS50" s="194" t="e">
        <f t="array" ref="DS50">SUMPRODUCT(計算_投入係数表_加工!$D187:$DS187, 生産額_中分類, IF(列分類振分=DS$3, 1, 0))/SUMPRODUCT(生産額_中分類, IF(列分類振分=DS$3, 1, 0))</f>
        <v>#DIV/0!</v>
      </c>
      <c r="DT50" s="23">
        <f>SUMIF(振分, $C50, 計算_投入係数表_加工!DT$4:DT$123)</f>
        <v>0</v>
      </c>
    </row>
    <row r="51" spans="2:124" x14ac:dyDescent="0.25">
      <c r="B51" s="53">
        <v>48</v>
      </c>
      <c r="C51" s="192" t="str">
        <v>-</v>
      </c>
      <c r="D51" s="193">
        <f t="array" ref="D51">SUMPRODUCT(計算_投入係数表_加工!$D188:$DS188, 生産額_中分類, IF(列分類振分=D$3, 1, 0))/SUMPRODUCT(生産額_中分類, IF(列分類振分=D$3, 1, 0))</f>
        <v>0</v>
      </c>
      <c r="E51" s="194">
        <f t="array" ref="E51">SUMPRODUCT(計算_投入係数表_加工!$D188:$DS188, 生産額_中分類, IF(列分類振分=E$3, 1, 0))/SUMPRODUCT(生産額_中分類, IF(列分類振分=E$3, 1, 0))</f>
        <v>0</v>
      </c>
      <c r="F51" s="194">
        <f t="array" ref="F51">SUMPRODUCT(計算_投入係数表_加工!$D188:$DS188, 生産額_中分類, IF(列分類振分=F$3, 1, 0))/SUMPRODUCT(生産額_中分類, IF(列分類振分=F$3, 1, 0))</f>
        <v>0</v>
      </c>
      <c r="G51" s="194">
        <f t="array" ref="G51">SUMPRODUCT(計算_投入係数表_加工!$D188:$DS188, 生産額_中分類, IF(列分類振分=G$3, 1, 0))/SUMPRODUCT(生産額_中分類, IF(列分類振分=G$3, 1, 0))</f>
        <v>0</v>
      </c>
      <c r="H51" s="194">
        <f t="array" ref="H51">SUMPRODUCT(計算_投入係数表_加工!$D188:$DS188, 生産額_中分類, IF(列分類振分=H$3, 1, 0))/SUMPRODUCT(生産額_中分類, IF(列分類振分=H$3, 1, 0))</f>
        <v>0</v>
      </c>
      <c r="I51" s="194">
        <f t="array" ref="I51">SUMPRODUCT(計算_投入係数表_加工!$D188:$DS188, 生産額_中分類, IF(列分類振分=I$3, 1, 0))/SUMPRODUCT(生産額_中分類, IF(列分類振分=I$3, 1, 0))</f>
        <v>0</v>
      </c>
      <c r="J51" s="194">
        <f t="array" ref="J51">SUMPRODUCT(計算_投入係数表_加工!$D188:$DS188, 生産額_中分類, IF(列分類振分=J$3, 1, 0))/SUMPRODUCT(生産額_中分類, IF(列分類振分=J$3, 1, 0))</f>
        <v>0</v>
      </c>
      <c r="K51" s="194">
        <f t="array" ref="K51">SUMPRODUCT(計算_投入係数表_加工!$D188:$DS188, 生産額_中分類, IF(列分類振分=K$3, 1, 0))/SUMPRODUCT(生産額_中分類, IF(列分類振分=K$3, 1, 0))</f>
        <v>0</v>
      </c>
      <c r="L51" s="194">
        <f t="array" ref="L51">SUMPRODUCT(計算_投入係数表_加工!$D188:$DS188, 生産額_中分類, IF(列分類振分=L$3, 1, 0))/SUMPRODUCT(生産額_中分類, IF(列分類振分=L$3, 1, 0))</f>
        <v>0</v>
      </c>
      <c r="M51" s="194">
        <f t="array" ref="M51">SUMPRODUCT(計算_投入係数表_加工!$D188:$DS188, 生産額_中分類, IF(列分類振分=M$3, 1, 0))/SUMPRODUCT(生産額_中分類, IF(列分類振分=M$3, 1, 0))</f>
        <v>0</v>
      </c>
      <c r="N51" s="194">
        <f t="array" ref="N51">SUMPRODUCT(計算_投入係数表_加工!$D188:$DS188, 生産額_中分類, IF(列分類振分=N$3, 1, 0))/SUMPRODUCT(生産額_中分類, IF(列分類振分=N$3, 1, 0))</f>
        <v>0</v>
      </c>
      <c r="O51" s="194">
        <f t="array" ref="O51">SUMPRODUCT(計算_投入係数表_加工!$D188:$DS188, 生産額_中分類, IF(列分類振分=O$3, 1, 0))/SUMPRODUCT(生産額_中分類, IF(列分類振分=O$3, 1, 0))</f>
        <v>0</v>
      </c>
      <c r="P51" s="194">
        <f t="array" ref="P51">SUMPRODUCT(計算_投入係数表_加工!$D188:$DS188, 生産額_中分類, IF(列分類振分=P$3, 1, 0))/SUMPRODUCT(生産額_中分類, IF(列分類振分=P$3, 1, 0))</f>
        <v>0</v>
      </c>
      <c r="Q51" s="194" t="e">
        <f t="array" ref="Q51">SUMPRODUCT(計算_投入係数表_加工!$D188:$DS188, 生産額_中分類, IF(列分類振分=Q$3, 1, 0))/SUMPRODUCT(生産額_中分類, IF(列分類振分=Q$3, 1, 0))</f>
        <v>#DIV/0!</v>
      </c>
      <c r="R51" s="194" t="e">
        <f t="array" ref="R51">SUMPRODUCT(計算_投入係数表_加工!$D188:$DS188, 生産額_中分類, IF(列分類振分=R$3, 1, 0))/SUMPRODUCT(生産額_中分類, IF(列分類振分=R$3, 1, 0))</f>
        <v>#DIV/0!</v>
      </c>
      <c r="S51" s="194" t="e">
        <f t="array" ref="S51">SUMPRODUCT(計算_投入係数表_加工!$D188:$DS188, 生産額_中分類, IF(列分類振分=S$3, 1, 0))/SUMPRODUCT(生産額_中分類, IF(列分類振分=S$3, 1, 0))</f>
        <v>#DIV/0!</v>
      </c>
      <c r="T51" s="194" t="e">
        <f t="array" ref="T51">SUMPRODUCT(計算_投入係数表_加工!$D188:$DS188, 生産額_中分類, IF(列分類振分=T$3, 1, 0))/SUMPRODUCT(生産額_中分類, IF(列分類振分=T$3, 1, 0))</f>
        <v>#DIV/0!</v>
      </c>
      <c r="U51" s="194" t="e">
        <f t="array" ref="U51">SUMPRODUCT(計算_投入係数表_加工!$D188:$DS188, 生産額_中分類, IF(列分類振分=U$3, 1, 0))/SUMPRODUCT(生産額_中分類, IF(列分類振分=U$3, 1, 0))</f>
        <v>#DIV/0!</v>
      </c>
      <c r="V51" s="194" t="e">
        <f t="array" ref="V51">SUMPRODUCT(計算_投入係数表_加工!$D188:$DS188, 生産額_中分類, IF(列分類振分=V$3, 1, 0))/SUMPRODUCT(生産額_中分類, IF(列分類振分=V$3, 1, 0))</f>
        <v>#DIV/0!</v>
      </c>
      <c r="W51" s="194" t="e">
        <f t="array" ref="W51">SUMPRODUCT(計算_投入係数表_加工!$D188:$DS188, 生産額_中分類, IF(列分類振分=W$3, 1, 0))/SUMPRODUCT(生産額_中分類, IF(列分類振分=W$3, 1, 0))</f>
        <v>#DIV/0!</v>
      </c>
      <c r="X51" s="194" t="e">
        <f t="array" ref="X51">SUMPRODUCT(計算_投入係数表_加工!$D188:$DS188, 生産額_中分類, IF(列分類振分=X$3, 1, 0))/SUMPRODUCT(生産額_中分類, IF(列分類振分=X$3, 1, 0))</f>
        <v>#DIV/0!</v>
      </c>
      <c r="Y51" s="194" t="e">
        <f t="array" ref="Y51">SUMPRODUCT(計算_投入係数表_加工!$D188:$DS188, 生産額_中分類, IF(列分類振分=Y$3, 1, 0))/SUMPRODUCT(生産額_中分類, IF(列分類振分=Y$3, 1, 0))</f>
        <v>#DIV/0!</v>
      </c>
      <c r="Z51" s="194" t="e">
        <f t="array" ref="Z51">SUMPRODUCT(計算_投入係数表_加工!$D188:$DS188, 生産額_中分類, IF(列分類振分=Z$3, 1, 0))/SUMPRODUCT(生産額_中分類, IF(列分類振分=Z$3, 1, 0))</f>
        <v>#DIV/0!</v>
      </c>
      <c r="AA51" s="194" t="e">
        <f t="array" ref="AA51">SUMPRODUCT(計算_投入係数表_加工!$D188:$DS188, 生産額_中分類, IF(列分類振分=AA$3, 1, 0))/SUMPRODUCT(生産額_中分類, IF(列分類振分=AA$3, 1, 0))</f>
        <v>#DIV/0!</v>
      </c>
      <c r="AB51" s="194" t="e">
        <f t="array" ref="AB51">SUMPRODUCT(計算_投入係数表_加工!$D188:$DS188, 生産額_中分類, IF(列分類振分=AB$3, 1, 0))/SUMPRODUCT(生産額_中分類, IF(列分類振分=AB$3, 1, 0))</f>
        <v>#DIV/0!</v>
      </c>
      <c r="AC51" s="194" t="e">
        <f t="array" ref="AC51">SUMPRODUCT(計算_投入係数表_加工!$D188:$DS188, 生産額_中分類, IF(列分類振分=AC$3, 1, 0))/SUMPRODUCT(生産額_中分類, IF(列分類振分=AC$3, 1, 0))</f>
        <v>#DIV/0!</v>
      </c>
      <c r="AD51" s="194" t="e">
        <f t="array" ref="AD51">SUMPRODUCT(計算_投入係数表_加工!$D188:$DS188, 生産額_中分類, IF(列分類振分=AD$3, 1, 0))/SUMPRODUCT(生産額_中分類, IF(列分類振分=AD$3, 1, 0))</f>
        <v>#DIV/0!</v>
      </c>
      <c r="AE51" s="194" t="e">
        <f t="array" ref="AE51">SUMPRODUCT(計算_投入係数表_加工!$D188:$DS188, 生産額_中分類, IF(列分類振分=AE$3, 1, 0))/SUMPRODUCT(生産額_中分類, IF(列分類振分=AE$3, 1, 0))</f>
        <v>#DIV/0!</v>
      </c>
      <c r="AF51" s="194" t="e">
        <f t="array" ref="AF51">SUMPRODUCT(計算_投入係数表_加工!$D188:$DS188, 生産額_中分類, IF(列分類振分=AF$3, 1, 0))/SUMPRODUCT(生産額_中分類, IF(列分類振分=AF$3, 1, 0))</f>
        <v>#DIV/0!</v>
      </c>
      <c r="AG51" s="194" t="e">
        <f t="array" ref="AG51">SUMPRODUCT(計算_投入係数表_加工!$D188:$DS188, 生産額_中分類, IF(列分類振分=AG$3, 1, 0))/SUMPRODUCT(生産額_中分類, IF(列分類振分=AG$3, 1, 0))</f>
        <v>#DIV/0!</v>
      </c>
      <c r="AH51" s="194" t="e">
        <f t="array" ref="AH51">SUMPRODUCT(計算_投入係数表_加工!$D188:$DS188, 生産額_中分類, IF(列分類振分=AH$3, 1, 0))/SUMPRODUCT(生産額_中分類, IF(列分類振分=AH$3, 1, 0))</f>
        <v>#DIV/0!</v>
      </c>
      <c r="AI51" s="194" t="e">
        <f t="array" ref="AI51">SUMPRODUCT(計算_投入係数表_加工!$D188:$DS188, 生産額_中分類, IF(列分類振分=AI$3, 1, 0))/SUMPRODUCT(生産額_中分類, IF(列分類振分=AI$3, 1, 0))</f>
        <v>#DIV/0!</v>
      </c>
      <c r="AJ51" s="194" t="e">
        <f t="array" ref="AJ51">SUMPRODUCT(計算_投入係数表_加工!$D188:$DS188, 生産額_中分類, IF(列分類振分=AJ$3, 1, 0))/SUMPRODUCT(生産額_中分類, IF(列分類振分=AJ$3, 1, 0))</f>
        <v>#DIV/0!</v>
      </c>
      <c r="AK51" s="194" t="e">
        <f t="array" ref="AK51">SUMPRODUCT(計算_投入係数表_加工!$D188:$DS188, 生産額_中分類, IF(列分類振分=AK$3, 1, 0))/SUMPRODUCT(生産額_中分類, IF(列分類振分=AK$3, 1, 0))</f>
        <v>#DIV/0!</v>
      </c>
      <c r="AL51" s="194" t="e">
        <f t="array" ref="AL51">SUMPRODUCT(計算_投入係数表_加工!$D188:$DS188, 生産額_中分類, IF(列分類振分=AL$3, 1, 0))/SUMPRODUCT(生産額_中分類, IF(列分類振分=AL$3, 1, 0))</f>
        <v>#DIV/0!</v>
      </c>
      <c r="AM51" s="194" t="e">
        <f t="array" ref="AM51">SUMPRODUCT(計算_投入係数表_加工!$D188:$DS188, 生産額_中分類, IF(列分類振分=AM$3, 1, 0))/SUMPRODUCT(生産額_中分類, IF(列分類振分=AM$3, 1, 0))</f>
        <v>#DIV/0!</v>
      </c>
      <c r="AN51" s="194" t="e">
        <f t="array" ref="AN51">SUMPRODUCT(計算_投入係数表_加工!$D188:$DS188, 生産額_中分類, IF(列分類振分=AN$3, 1, 0))/SUMPRODUCT(生産額_中分類, IF(列分類振分=AN$3, 1, 0))</f>
        <v>#DIV/0!</v>
      </c>
      <c r="AO51" s="194" t="e">
        <f t="array" ref="AO51">SUMPRODUCT(計算_投入係数表_加工!$D188:$DS188, 生産額_中分類, IF(列分類振分=AO$3, 1, 0))/SUMPRODUCT(生産額_中分類, IF(列分類振分=AO$3, 1, 0))</f>
        <v>#DIV/0!</v>
      </c>
      <c r="AP51" s="194" t="e">
        <f t="array" ref="AP51">SUMPRODUCT(計算_投入係数表_加工!$D188:$DS188, 生産額_中分類, IF(列分類振分=AP$3, 1, 0))/SUMPRODUCT(生産額_中分類, IF(列分類振分=AP$3, 1, 0))</f>
        <v>#DIV/0!</v>
      </c>
      <c r="AQ51" s="194" t="e">
        <f t="array" ref="AQ51">SUMPRODUCT(計算_投入係数表_加工!$D188:$DS188, 生産額_中分類, IF(列分類振分=AQ$3, 1, 0))/SUMPRODUCT(生産額_中分類, IF(列分類振分=AQ$3, 1, 0))</f>
        <v>#DIV/0!</v>
      </c>
      <c r="AR51" s="194" t="e">
        <f t="array" ref="AR51">SUMPRODUCT(計算_投入係数表_加工!$D188:$DS188, 生産額_中分類, IF(列分類振分=AR$3, 1, 0))/SUMPRODUCT(生産額_中分類, IF(列分類振分=AR$3, 1, 0))</f>
        <v>#DIV/0!</v>
      </c>
      <c r="AS51" s="194" t="e">
        <f t="array" ref="AS51">SUMPRODUCT(計算_投入係数表_加工!$D188:$DS188, 生産額_中分類, IF(列分類振分=AS$3, 1, 0))/SUMPRODUCT(生産額_中分類, IF(列分類振分=AS$3, 1, 0))</f>
        <v>#DIV/0!</v>
      </c>
      <c r="AT51" s="194" t="e">
        <f t="array" ref="AT51">SUMPRODUCT(計算_投入係数表_加工!$D188:$DS188, 生産額_中分類, IF(列分類振分=AT$3, 1, 0))/SUMPRODUCT(生産額_中分類, IF(列分類振分=AT$3, 1, 0))</f>
        <v>#DIV/0!</v>
      </c>
      <c r="AU51" s="194" t="e">
        <f t="array" ref="AU51">SUMPRODUCT(計算_投入係数表_加工!$D188:$DS188, 生産額_中分類, IF(列分類振分=AU$3, 1, 0))/SUMPRODUCT(生産額_中分類, IF(列分類振分=AU$3, 1, 0))</f>
        <v>#DIV/0!</v>
      </c>
      <c r="AV51" s="194" t="e">
        <f t="array" ref="AV51">SUMPRODUCT(計算_投入係数表_加工!$D188:$DS188, 生産額_中分類, IF(列分類振分=AV$3, 1, 0))/SUMPRODUCT(生産額_中分類, IF(列分類振分=AV$3, 1, 0))</f>
        <v>#DIV/0!</v>
      </c>
      <c r="AW51" s="194" t="e">
        <f t="array" ref="AW51">SUMPRODUCT(計算_投入係数表_加工!$D188:$DS188, 生産額_中分類, IF(列分類振分=AW$3, 1, 0))/SUMPRODUCT(生産額_中分類, IF(列分類振分=AW$3, 1, 0))</f>
        <v>#DIV/0!</v>
      </c>
      <c r="AX51" s="194" t="e">
        <f t="array" ref="AX51">SUMPRODUCT(計算_投入係数表_加工!$D188:$DS188, 生産額_中分類, IF(列分類振分=AX$3, 1, 0))/SUMPRODUCT(生産額_中分類, IF(列分類振分=AX$3, 1, 0))</f>
        <v>#DIV/0!</v>
      </c>
      <c r="AY51" s="194" t="e">
        <f t="array" ref="AY51">SUMPRODUCT(計算_投入係数表_加工!$D188:$DS188, 生産額_中分類, IF(列分類振分=AY$3, 1, 0))/SUMPRODUCT(生産額_中分類, IF(列分類振分=AY$3, 1, 0))</f>
        <v>#DIV/0!</v>
      </c>
      <c r="AZ51" s="194" t="e">
        <f t="array" ref="AZ51">SUMPRODUCT(計算_投入係数表_加工!$D188:$DS188, 生産額_中分類, IF(列分類振分=AZ$3, 1, 0))/SUMPRODUCT(生産額_中分類, IF(列分類振分=AZ$3, 1, 0))</f>
        <v>#DIV/0!</v>
      </c>
      <c r="BA51" s="194" t="e">
        <f t="array" ref="BA51">SUMPRODUCT(計算_投入係数表_加工!$D188:$DS188, 生産額_中分類, IF(列分類振分=BA$3, 1, 0))/SUMPRODUCT(生産額_中分類, IF(列分類振分=BA$3, 1, 0))</f>
        <v>#DIV/0!</v>
      </c>
      <c r="BB51" s="194" t="e">
        <f t="array" ref="BB51">SUMPRODUCT(計算_投入係数表_加工!$D188:$DS188, 生産額_中分類, IF(列分類振分=BB$3, 1, 0))/SUMPRODUCT(生産額_中分類, IF(列分類振分=BB$3, 1, 0))</f>
        <v>#DIV/0!</v>
      </c>
      <c r="BC51" s="194" t="e">
        <f t="array" ref="BC51">SUMPRODUCT(計算_投入係数表_加工!$D188:$DS188, 生産額_中分類, IF(列分類振分=BC$3, 1, 0))/SUMPRODUCT(生産額_中分類, IF(列分類振分=BC$3, 1, 0))</f>
        <v>#DIV/0!</v>
      </c>
      <c r="BD51" s="194" t="e">
        <f t="array" ref="BD51">SUMPRODUCT(計算_投入係数表_加工!$D188:$DS188, 生産額_中分類, IF(列分類振分=BD$3, 1, 0))/SUMPRODUCT(生産額_中分類, IF(列分類振分=BD$3, 1, 0))</f>
        <v>#DIV/0!</v>
      </c>
      <c r="BE51" s="194" t="e">
        <f t="array" ref="BE51">SUMPRODUCT(計算_投入係数表_加工!$D188:$DS188, 生産額_中分類, IF(列分類振分=BE$3, 1, 0))/SUMPRODUCT(生産額_中分類, IF(列分類振分=BE$3, 1, 0))</f>
        <v>#DIV/0!</v>
      </c>
      <c r="BF51" s="194" t="e">
        <f t="array" ref="BF51">SUMPRODUCT(計算_投入係数表_加工!$D188:$DS188, 生産額_中分類, IF(列分類振分=BF$3, 1, 0))/SUMPRODUCT(生産額_中分類, IF(列分類振分=BF$3, 1, 0))</f>
        <v>#DIV/0!</v>
      </c>
      <c r="BG51" s="194" t="e">
        <f t="array" ref="BG51">SUMPRODUCT(計算_投入係数表_加工!$D188:$DS188, 生産額_中分類, IF(列分類振分=BG$3, 1, 0))/SUMPRODUCT(生産額_中分類, IF(列分類振分=BG$3, 1, 0))</f>
        <v>#DIV/0!</v>
      </c>
      <c r="BH51" s="194" t="e">
        <f t="array" ref="BH51">SUMPRODUCT(計算_投入係数表_加工!$D188:$DS188, 生産額_中分類, IF(列分類振分=BH$3, 1, 0))/SUMPRODUCT(生産額_中分類, IF(列分類振分=BH$3, 1, 0))</f>
        <v>#DIV/0!</v>
      </c>
      <c r="BI51" s="194" t="e">
        <f t="array" ref="BI51">SUMPRODUCT(計算_投入係数表_加工!$D188:$DS188, 生産額_中分類, IF(列分類振分=BI$3, 1, 0))/SUMPRODUCT(生産額_中分類, IF(列分類振分=BI$3, 1, 0))</f>
        <v>#DIV/0!</v>
      </c>
      <c r="BJ51" s="194" t="e">
        <f t="array" ref="BJ51">SUMPRODUCT(計算_投入係数表_加工!$D188:$DS188, 生産額_中分類, IF(列分類振分=BJ$3, 1, 0))/SUMPRODUCT(生産額_中分類, IF(列分類振分=BJ$3, 1, 0))</f>
        <v>#DIV/0!</v>
      </c>
      <c r="BK51" s="194" t="e">
        <f t="array" ref="BK51">SUMPRODUCT(計算_投入係数表_加工!$D188:$DS188, 生産額_中分類, IF(列分類振分=BK$3, 1, 0))/SUMPRODUCT(生産額_中分類, IF(列分類振分=BK$3, 1, 0))</f>
        <v>#DIV/0!</v>
      </c>
      <c r="BL51" s="194" t="e">
        <f t="array" ref="BL51">SUMPRODUCT(計算_投入係数表_加工!$D188:$DS188, 生産額_中分類, IF(列分類振分=BL$3, 1, 0))/SUMPRODUCT(生産額_中分類, IF(列分類振分=BL$3, 1, 0))</f>
        <v>#DIV/0!</v>
      </c>
      <c r="BM51" s="194" t="e">
        <f t="array" ref="BM51">SUMPRODUCT(計算_投入係数表_加工!$D188:$DS188, 生産額_中分類, IF(列分類振分=BM$3, 1, 0))/SUMPRODUCT(生産額_中分類, IF(列分類振分=BM$3, 1, 0))</f>
        <v>#DIV/0!</v>
      </c>
      <c r="BN51" s="194" t="e">
        <f t="array" ref="BN51">SUMPRODUCT(計算_投入係数表_加工!$D188:$DS188, 生産額_中分類, IF(列分類振分=BN$3, 1, 0))/SUMPRODUCT(生産額_中分類, IF(列分類振分=BN$3, 1, 0))</f>
        <v>#DIV/0!</v>
      </c>
      <c r="BO51" s="194" t="e">
        <f t="array" ref="BO51">SUMPRODUCT(計算_投入係数表_加工!$D188:$DS188, 生産額_中分類, IF(列分類振分=BO$3, 1, 0))/SUMPRODUCT(生産額_中分類, IF(列分類振分=BO$3, 1, 0))</f>
        <v>#DIV/0!</v>
      </c>
      <c r="BP51" s="194" t="e">
        <f t="array" ref="BP51">SUMPRODUCT(計算_投入係数表_加工!$D188:$DS188, 生産額_中分類, IF(列分類振分=BP$3, 1, 0))/SUMPRODUCT(生産額_中分類, IF(列分類振分=BP$3, 1, 0))</f>
        <v>#DIV/0!</v>
      </c>
      <c r="BQ51" s="194" t="e">
        <f t="array" ref="BQ51">SUMPRODUCT(計算_投入係数表_加工!$D188:$DS188, 生産額_中分類, IF(列分類振分=BQ$3, 1, 0))/SUMPRODUCT(生産額_中分類, IF(列分類振分=BQ$3, 1, 0))</f>
        <v>#DIV/0!</v>
      </c>
      <c r="BR51" s="194" t="e">
        <f t="array" ref="BR51">SUMPRODUCT(計算_投入係数表_加工!$D188:$DS188, 生産額_中分類, IF(列分類振分=BR$3, 1, 0))/SUMPRODUCT(生産額_中分類, IF(列分類振分=BR$3, 1, 0))</f>
        <v>#DIV/0!</v>
      </c>
      <c r="BS51" s="194" t="e">
        <f t="array" ref="BS51">SUMPRODUCT(計算_投入係数表_加工!$D188:$DS188, 生産額_中分類, IF(列分類振分=BS$3, 1, 0))/SUMPRODUCT(生産額_中分類, IF(列分類振分=BS$3, 1, 0))</f>
        <v>#DIV/0!</v>
      </c>
      <c r="BT51" s="194" t="e">
        <f t="array" ref="BT51">SUMPRODUCT(計算_投入係数表_加工!$D188:$DS188, 生産額_中分類, IF(列分類振分=BT$3, 1, 0))/SUMPRODUCT(生産額_中分類, IF(列分類振分=BT$3, 1, 0))</f>
        <v>#DIV/0!</v>
      </c>
      <c r="BU51" s="194" t="e">
        <f t="array" ref="BU51">SUMPRODUCT(計算_投入係数表_加工!$D188:$DS188, 生産額_中分類, IF(列分類振分=BU$3, 1, 0))/SUMPRODUCT(生産額_中分類, IF(列分類振分=BU$3, 1, 0))</f>
        <v>#DIV/0!</v>
      </c>
      <c r="BV51" s="194" t="e">
        <f t="array" ref="BV51">SUMPRODUCT(計算_投入係数表_加工!$D188:$DS188, 生産額_中分類, IF(列分類振分=BV$3, 1, 0))/SUMPRODUCT(生産額_中分類, IF(列分類振分=BV$3, 1, 0))</f>
        <v>#DIV/0!</v>
      </c>
      <c r="BW51" s="194" t="e">
        <f t="array" ref="BW51">SUMPRODUCT(計算_投入係数表_加工!$D188:$DS188, 生産額_中分類, IF(列分類振分=BW$3, 1, 0))/SUMPRODUCT(生産額_中分類, IF(列分類振分=BW$3, 1, 0))</f>
        <v>#DIV/0!</v>
      </c>
      <c r="BX51" s="194" t="e">
        <f t="array" ref="BX51">SUMPRODUCT(計算_投入係数表_加工!$D188:$DS188, 生産額_中分類, IF(列分類振分=BX$3, 1, 0))/SUMPRODUCT(生産額_中分類, IF(列分類振分=BX$3, 1, 0))</f>
        <v>#DIV/0!</v>
      </c>
      <c r="BY51" s="194" t="e">
        <f t="array" ref="BY51">SUMPRODUCT(計算_投入係数表_加工!$D188:$DS188, 生産額_中分類, IF(列分類振分=BY$3, 1, 0))/SUMPRODUCT(生産額_中分類, IF(列分類振分=BY$3, 1, 0))</f>
        <v>#DIV/0!</v>
      </c>
      <c r="BZ51" s="194" t="e">
        <f t="array" ref="BZ51">SUMPRODUCT(計算_投入係数表_加工!$D188:$DS188, 生産額_中分類, IF(列分類振分=BZ$3, 1, 0))/SUMPRODUCT(生産額_中分類, IF(列分類振分=BZ$3, 1, 0))</f>
        <v>#DIV/0!</v>
      </c>
      <c r="CA51" s="194" t="e">
        <f t="array" ref="CA51">SUMPRODUCT(計算_投入係数表_加工!$D188:$DS188, 生産額_中分類, IF(列分類振分=CA$3, 1, 0))/SUMPRODUCT(生産額_中分類, IF(列分類振分=CA$3, 1, 0))</f>
        <v>#DIV/0!</v>
      </c>
      <c r="CB51" s="194" t="e">
        <f t="array" ref="CB51">SUMPRODUCT(計算_投入係数表_加工!$D188:$DS188, 生産額_中分類, IF(列分類振分=CB$3, 1, 0))/SUMPRODUCT(生産額_中分類, IF(列分類振分=CB$3, 1, 0))</f>
        <v>#DIV/0!</v>
      </c>
      <c r="CC51" s="194" t="e">
        <f t="array" ref="CC51">SUMPRODUCT(計算_投入係数表_加工!$D188:$DS188, 生産額_中分類, IF(列分類振分=CC$3, 1, 0))/SUMPRODUCT(生産額_中分類, IF(列分類振分=CC$3, 1, 0))</f>
        <v>#DIV/0!</v>
      </c>
      <c r="CD51" s="194" t="e">
        <f t="array" ref="CD51">SUMPRODUCT(計算_投入係数表_加工!$D188:$DS188, 生産額_中分類, IF(列分類振分=CD$3, 1, 0))/SUMPRODUCT(生産額_中分類, IF(列分類振分=CD$3, 1, 0))</f>
        <v>#DIV/0!</v>
      </c>
      <c r="CE51" s="194" t="e">
        <f t="array" ref="CE51">SUMPRODUCT(計算_投入係数表_加工!$D188:$DS188, 生産額_中分類, IF(列分類振分=CE$3, 1, 0))/SUMPRODUCT(生産額_中分類, IF(列分類振分=CE$3, 1, 0))</f>
        <v>#DIV/0!</v>
      </c>
      <c r="CF51" s="194" t="e">
        <f t="array" ref="CF51">SUMPRODUCT(計算_投入係数表_加工!$D188:$DS188, 生産額_中分類, IF(列分類振分=CF$3, 1, 0))/SUMPRODUCT(生産額_中分類, IF(列分類振分=CF$3, 1, 0))</f>
        <v>#DIV/0!</v>
      </c>
      <c r="CG51" s="194" t="e">
        <f t="array" ref="CG51">SUMPRODUCT(計算_投入係数表_加工!$D188:$DS188, 生産額_中分類, IF(列分類振分=CG$3, 1, 0))/SUMPRODUCT(生産額_中分類, IF(列分類振分=CG$3, 1, 0))</f>
        <v>#DIV/0!</v>
      </c>
      <c r="CH51" s="194" t="e">
        <f t="array" ref="CH51">SUMPRODUCT(計算_投入係数表_加工!$D188:$DS188, 生産額_中分類, IF(列分類振分=CH$3, 1, 0))/SUMPRODUCT(生産額_中分類, IF(列分類振分=CH$3, 1, 0))</f>
        <v>#DIV/0!</v>
      </c>
      <c r="CI51" s="194" t="e">
        <f t="array" ref="CI51">SUMPRODUCT(計算_投入係数表_加工!$D188:$DS188, 生産額_中分類, IF(列分類振分=CI$3, 1, 0))/SUMPRODUCT(生産額_中分類, IF(列分類振分=CI$3, 1, 0))</f>
        <v>#DIV/0!</v>
      </c>
      <c r="CJ51" s="194" t="e">
        <f t="array" ref="CJ51">SUMPRODUCT(計算_投入係数表_加工!$D188:$DS188, 生産額_中分類, IF(列分類振分=CJ$3, 1, 0))/SUMPRODUCT(生産額_中分類, IF(列分類振分=CJ$3, 1, 0))</f>
        <v>#DIV/0!</v>
      </c>
      <c r="CK51" s="194" t="e">
        <f t="array" ref="CK51">SUMPRODUCT(計算_投入係数表_加工!$D188:$DS188, 生産額_中分類, IF(列分類振分=CK$3, 1, 0))/SUMPRODUCT(生産額_中分類, IF(列分類振分=CK$3, 1, 0))</f>
        <v>#DIV/0!</v>
      </c>
      <c r="CL51" s="194" t="e">
        <f t="array" ref="CL51">SUMPRODUCT(計算_投入係数表_加工!$D188:$DS188, 生産額_中分類, IF(列分類振分=CL$3, 1, 0))/SUMPRODUCT(生産額_中分類, IF(列分類振分=CL$3, 1, 0))</f>
        <v>#DIV/0!</v>
      </c>
      <c r="CM51" s="194" t="e">
        <f t="array" ref="CM51">SUMPRODUCT(計算_投入係数表_加工!$D188:$DS188, 生産額_中分類, IF(列分類振分=CM$3, 1, 0))/SUMPRODUCT(生産額_中分類, IF(列分類振分=CM$3, 1, 0))</f>
        <v>#DIV/0!</v>
      </c>
      <c r="CN51" s="194" t="e">
        <f t="array" ref="CN51">SUMPRODUCT(計算_投入係数表_加工!$D188:$DS188, 生産額_中分類, IF(列分類振分=CN$3, 1, 0))/SUMPRODUCT(生産額_中分類, IF(列分類振分=CN$3, 1, 0))</f>
        <v>#DIV/0!</v>
      </c>
      <c r="CO51" s="194" t="e">
        <f t="array" ref="CO51">SUMPRODUCT(計算_投入係数表_加工!$D188:$DS188, 生産額_中分類, IF(列分類振分=CO$3, 1, 0))/SUMPRODUCT(生産額_中分類, IF(列分類振分=CO$3, 1, 0))</f>
        <v>#DIV/0!</v>
      </c>
      <c r="CP51" s="194" t="e">
        <f t="array" ref="CP51">SUMPRODUCT(計算_投入係数表_加工!$D188:$DS188, 生産額_中分類, IF(列分類振分=CP$3, 1, 0))/SUMPRODUCT(生産額_中分類, IF(列分類振分=CP$3, 1, 0))</f>
        <v>#DIV/0!</v>
      </c>
      <c r="CQ51" s="194" t="e">
        <f t="array" ref="CQ51">SUMPRODUCT(計算_投入係数表_加工!$D188:$DS188, 生産額_中分類, IF(列分類振分=CQ$3, 1, 0))/SUMPRODUCT(生産額_中分類, IF(列分類振分=CQ$3, 1, 0))</f>
        <v>#DIV/0!</v>
      </c>
      <c r="CR51" s="194" t="e">
        <f t="array" ref="CR51">SUMPRODUCT(計算_投入係数表_加工!$D188:$DS188, 生産額_中分類, IF(列分類振分=CR$3, 1, 0))/SUMPRODUCT(生産額_中分類, IF(列分類振分=CR$3, 1, 0))</f>
        <v>#DIV/0!</v>
      </c>
      <c r="CS51" s="194" t="e">
        <f t="array" ref="CS51">SUMPRODUCT(計算_投入係数表_加工!$D188:$DS188, 生産額_中分類, IF(列分類振分=CS$3, 1, 0))/SUMPRODUCT(生産額_中分類, IF(列分類振分=CS$3, 1, 0))</f>
        <v>#DIV/0!</v>
      </c>
      <c r="CT51" s="194" t="e">
        <f t="array" ref="CT51">SUMPRODUCT(計算_投入係数表_加工!$D188:$DS188, 生産額_中分類, IF(列分類振分=CT$3, 1, 0))/SUMPRODUCT(生産額_中分類, IF(列分類振分=CT$3, 1, 0))</f>
        <v>#DIV/0!</v>
      </c>
      <c r="CU51" s="194" t="e">
        <f t="array" ref="CU51">SUMPRODUCT(計算_投入係数表_加工!$D188:$DS188, 生産額_中分類, IF(列分類振分=CU$3, 1, 0))/SUMPRODUCT(生産額_中分類, IF(列分類振分=CU$3, 1, 0))</f>
        <v>#DIV/0!</v>
      </c>
      <c r="CV51" s="194" t="e">
        <f t="array" ref="CV51">SUMPRODUCT(計算_投入係数表_加工!$D188:$DS188, 生産額_中分類, IF(列分類振分=CV$3, 1, 0))/SUMPRODUCT(生産額_中分類, IF(列分類振分=CV$3, 1, 0))</f>
        <v>#DIV/0!</v>
      </c>
      <c r="CW51" s="194" t="e">
        <f t="array" ref="CW51">SUMPRODUCT(計算_投入係数表_加工!$D188:$DS188, 生産額_中分類, IF(列分類振分=CW$3, 1, 0))/SUMPRODUCT(生産額_中分類, IF(列分類振分=CW$3, 1, 0))</f>
        <v>#DIV/0!</v>
      </c>
      <c r="CX51" s="194" t="e">
        <f t="array" ref="CX51">SUMPRODUCT(計算_投入係数表_加工!$D188:$DS188, 生産額_中分類, IF(列分類振分=CX$3, 1, 0))/SUMPRODUCT(生産額_中分類, IF(列分類振分=CX$3, 1, 0))</f>
        <v>#DIV/0!</v>
      </c>
      <c r="CY51" s="194" t="e">
        <f t="array" ref="CY51">SUMPRODUCT(計算_投入係数表_加工!$D188:$DS188, 生産額_中分類, IF(列分類振分=CY$3, 1, 0))/SUMPRODUCT(生産額_中分類, IF(列分類振分=CY$3, 1, 0))</f>
        <v>#DIV/0!</v>
      </c>
      <c r="CZ51" s="194" t="e">
        <f t="array" ref="CZ51">SUMPRODUCT(計算_投入係数表_加工!$D188:$DS188, 生産額_中分類, IF(列分類振分=CZ$3, 1, 0))/SUMPRODUCT(生産額_中分類, IF(列分類振分=CZ$3, 1, 0))</f>
        <v>#DIV/0!</v>
      </c>
      <c r="DA51" s="194" t="e">
        <f t="array" ref="DA51">SUMPRODUCT(計算_投入係数表_加工!$D188:$DS188, 生産額_中分類, IF(列分類振分=DA$3, 1, 0))/SUMPRODUCT(生産額_中分類, IF(列分類振分=DA$3, 1, 0))</f>
        <v>#DIV/0!</v>
      </c>
      <c r="DB51" s="194" t="e">
        <f t="array" ref="DB51">SUMPRODUCT(計算_投入係数表_加工!$D188:$DS188, 生産額_中分類, IF(列分類振分=DB$3, 1, 0))/SUMPRODUCT(生産額_中分類, IF(列分類振分=DB$3, 1, 0))</f>
        <v>#DIV/0!</v>
      </c>
      <c r="DC51" s="194" t="e">
        <f t="array" ref="DC51">SUMPRODUCT(計算_投入係数表_加工!$D188:$DS188, 生産額_中分類, IF(列分類振分=DC$3, 1, 0))/SUMPRODUCT(生産額_中分類, IF(列分類振分=DC$3, 1, 0))</f>
        <v>#DIV/0!</v>
      </c>
      <c r="DD51" s="194" t="e">
        <f t="array" ref="DD51">SUMPRODUCT(計算_投入係数表_加工!$D188:$DS188, 生産額_中分類, IF(列分類振分=DD$3, 1, 0))/SUMPRODUCT(生産額_中分類, IF(列分類振分=DD$3, 1, 0))</f>
        <v>#DIV/0!</v>
      </c>
      <c r="DE51" s="194" t="e">
        <f t="array" ref="DE51">SUMPRODUCT(計算_投入係数表_加工!$D188:$DS188, 生産額_中分類, IF(列分類振分=DE$3, 1, 0))/SUMPRODUCT(生産額_中分類, IF(列分類振分=DE$3, 1, 0))</f>
        <v>#DIV/0!</v>
      </c>
      <c r="DF51" s="194" t="e">
        <f t="array" ref="DF51">SUMPRODUCT(計算_投入係数表_加工!$D188:$DS188, 生産額_中分類, IF(列分類振分=DF$3, 1, 0))/SUMPRODUCT(生産額_中分類, IF(列分類振分=DF$3, 1, 0))</f>
        <v>#DIV/0!</v>
      </c>
      <c r="DG51" s="194" t="e">
        <f t="array" ref="DG51">SUMPRODUCT(計算_投入係数表_加工!$D188:$DS188, 生産額_中分類, IF(列分類振分=DG$3, 1, 0))/SUMPRODUCT(生産額_中分類, IF(列分類振分=DG$3, 1, 0))</f>
        <v>#DIV/0!</v>
      </c>
      <c r="DH51" s="194" t="e">
        <f t="array" ref="DH51">SUMPRODUCT(計算_投入係数表_加工!$D188:$DS188, 生産額_中分類, IF(列分類振分=DH$3, 1, 0))/SUMPRODUCT(生産額_中分類, IF(列分類振分=DH$3, 1, 0))</f>
        <v>#DIV/0!</v>
      </c>
      <c r="DI51" s="194" t="e">
        <f t="array" ref="DI51">SUMPRODUCT(計算_投入係数表_加工!$D188:$DS188, 生産額_中分類, IF(列分類振分=DI$3, 1, 0))/SUMPRODUCT(生産額_中分類, IF(列分類振分=DI$3, 1, 0))</f>
        <v>#DIV/0!</v>
      </c>
      <c r="DJ51" s="194" t="e">
        <f t="array" ref="DJ51">SUMPRODUCT(計算_投入係数表_加工!$D188:$DS188, 生産額_中分類, IF(列分類振分=DJ$3, 1, 0))/SUMPRODUCT(生産額_中分類, IF(列分類振分=DJ$3, 1, 0))</f>
        <v>#DIV/0!</v>
      </c>
      <c r="DK51" s="194" t="e">
        <f t="array" ref="DK51">SUMPRODUCT(計算_投入係数表_加工!$D188:$DS188, 生産額_中分類, IF(列分類振分=DK$3, 1, 0))/SUMPRODUCT(生産額_中分類, IF(列分類振分=DK$3, 1, 0))</f>
        <v>#DIV/0!</v>
      </c>
      <c r="DL51" s="194" t="e">
        <f t="array" ref="DL51">SUMPRODUCT(計算_投入係数表_加工!$D188:$DS188, 生産額_中分類, IF(列分類振分=DL$3, 1, 0))/SUMPRODUCT(生産額_中分類, IF(列分類振分=DL$3, 1, 0))</f>
        <v>#DIV/0!</v>
      </c>
      <c r="DM51" s="194" t="e">
        <f t="array" ref="DM51">SUMPRODUCT(計算_投入係数表_加工!$D188:$DS188, 生産額_中分類, IF(列分類振分=DM$3, 1, 0))/SUMPRODUCT(生産額_中分類, IF(列分類振分=DM$3, 1, 0))</f>
        <v>#DIV/0!</v>
      </c>
      <c r="DN51" s="194" t="e">
        <f t="array" ref="DN51">SUMPRODUCT(計算_投入係数表_加工!$D188:$DS188, 生産額_中分類, IF(列分類振分=DN$3, 1, 0))/SUMPRODUCT(生産額_中分類, IF(列分類振分=DN$3, 1, 0))</f>
        <v>#DIV/0!</v>
      </c>
      <c r="DO51" s="194" t="e">
        <f t="array" ref="DO51">SUMPRODUCT(計算_投入係数表_加工!$D188:$DS188, 生産額_中分類, IF(列分類振分=DO$3, 1, 0))/SUMPRODUCT(生産額_中分類, IF(列分類振分=DO$3, 1, 0))</f>
        <v>#DIV/0!</v>
      </c>
      <c r="DP51" s="194" t="e">
        <f t="array" ref="DP51">SUMPRODUCT(計算_投入係数表_加工!$D188:$DS188, 生産額_中分類, IF(列分類振分=DP$3, 1, 0))/SUMPRODUCT(生産額_中分類, IF(列分類振分=DP$3, 1, 0))</f>
        <v>#DIV/0!</v>
      </c>
      <c r="DQ51" s="194" t="e">
        <f t="array" ref="DQ51">SUMPRODUCT(計算_投入係数表_加工!$D188:$DS188, 生産額_中分類, IF(列分類振分=DQ$3, 1, 0))/SUMPRODUCT(生産額_中分類, IF(列分類振分=DQ$3, 1, 0))</f>
        <v>#DIV/0!</v>
      </c>
      <c r="DR51" s="194" t="e">
        <f t="array" ref="DR51">SUMPRODUCT(計算_投入係数表_加工!$D188:$DS188, 生産額_中分類, IF(列分類振分=DR$3, 1, 0))/SUMPRODUCT(生産額_中分類, IF(列分類振分=DR$3, 1, 0))</f>
        <v>#DIV/0!</v>
      </c>
      <c r="DS51" s="194" t="e">
        <f t="array" ref="DS51">SUMPRODUCT(計算_投入係数表_加工!$D188:$DS188, 生産額_中分類, IF(列分類振分=DS$3, 1, 0))/SUMPRODUCT(生産額_中分類, IF(列分類振分=DS$3, 1, 0))</f>
        <v>#DIV/0!</v>
      </c>
      <c r="DT51" s="23">
        <f>SUMIF(振分, $C51, 計算_投入係数表_加工!DT$4:DT$123)</f>
        <v>0</v>
      </c>
    </row>
    <row r="52" spans="2:124" x14ac:dyDescent="0.25">
      <c r="B52" s="53">
        <v>49</v>
      </c>
      <c r="C52" s="192" t="str">
        <v>-</v>
      </c>
      <c r="D52" s="193">
        <f t="array" ref="D52">SUMPRODUCT(計算_投入係数表_加工!$D189:$DS189, 生産額_中分類, IF(列分類振分=D$3, 1, 0))/SUMPRODUCT(生産額_中分類, IF(列分類振分=D$3, 1, 0))</f>
        <v>0</v>
      </c>
      <c r="E52" s="194">
        <f t="array" ref="E52">SUMPRODUCT(計算_投入係数表_加工!$D189:$DS189, 生産額_中分類, IF(列分類振分=E$3, 1, 0))/SUMPRODUCT(生産額_中分類, IF(列分類振分=E$3, 1, 0))</f>
        <v>0</v>
      </c>
      <c r="F52" s="194">
        <f t="array" ref="F52">SUMPRODUCT(計算_投入係数表_加工!$D189:$DS189, 生産額_中分類, IF(列分類振分=F$3, 1, 0))/SUMPRODUCT(生産額_中分類, IF(列分類振分=F$3, 1, 0))</f>
        <v>0</v>
      </c>
      <c r="G52" s="194">
        <f t="array" ref="G52">SUMPRODUCT(計算_投入係数表_加工!$D189:$DS189, 生産額_中分類, IF(列分類振分=G$3, 1, 0))/SUMPRODUCT(生産額_中分類, IF(列分類振分=G$3, 1, 0))</f>
        <v>0</v>
      </c>
      <c r="H52" s="194">
        <f t="array" ref="H52">SUMPRODUCT(計算_投入係数表_加工!$D189:$DS189, 生産額_中分類, IF(列分類振分=H$3, 1, 0))/SUMPRODUCT(生産額_中分類, IF(列分類振分=H$3, 1, 0))</f>
        <v>0</v>
      </c>
      <c r="I52" s="194">
        <f t="array" ref="I52">SUMPRODUCT(計算_投入係数表_加工!$D189:$DS189, 生産額_中分類, IF(列分類振分=I$3, 1, 0))/SUMPRODUCT(生産額_中分類, IF(列分類振分=I$3, 1, 0))</f>
        <v>0</v>
      </c>
      <c r="J52" s="194">
        <f t="array" ref="J52">SUMPRODUCT(計算_投入係数表_加工!$D189:$DS189, 生産額_中分類, IF(列分類振分=J$3, 1, 0))/SUMPRODUCT(生産額_中分類, IF(列分類振分=J$3, 1, 0))</f>
        <v>0</v>
      </c>
      <c r="K52" s="194">
        <f t="array" ref="K52">SUMPRODUCT(計算_投入係数表_加工!$D189:$DS189, 生産額_中分類, IF(列分類振分=K$3, 1, 0))/SUMPRODUCT(生産額_中分類, IF(列分類振分=K$3, 1, 0))</f>
        <v>0</v>
      </c>
      <c r="L52" s="194">
        <f t="array" ref="L52">SUMPRODUCT(計算_投入係数表_加工!$D189:$DS189, 生産額_中分類, IF(列分類振分=L$3, 1, 0))/SUMPRODUCT(生産額_中分類, IF(列分類振分=L$3, 1, 0))</f>
        <v>0</v>
      </c>
      <c r="M52" s="194">
        <f t="array" ref="M52">SUMPRODUCT(計算_投入係数表_加工!$D189:$DS189, 生産額_中分類, IF(列分類振分=M$3, 1, 0))/SUMPRODUCT(生産額_中分類, IF(列分類振分=M$3, 1, 0))</f>
        <v>0</v>
      </c>
      <c r="N52" s="194">
        <f t="array" ref="N52">SUMPRODUCT(計算_投入係数表_加工!$D189:$DS189, 生産額_中分類, IF(列分類振分=N$3, 1, 0))/SUMPRODUCT(生産額_中分類, IF(列分類振分=N$3, 1, 0))</f>
        <v>0</v>
      </c>
      <c r="O52" s="194">
        <f t="array" ref="O52">SUMPRODUCT(計算_投入係数表_加工!$D189:$DS189, 生産額_中分類, IF(列分類振分=O$3, 1, 0))/SUMPRODUCT(生産額_中分類, IF(列分類振分=O$3, 1, 0))</f>
        <v>0</v>
      </c>
      <c r="P52" s="194">
        <f t="array" ref="P52">SUMPRODUCT(計算_投入係数表_加工!$D189:$DS189, 生産額_中分類, IF(列分類振分=P$3, 1, 0))/SUMPRODUCT(生産額_中分類, IF(列分類振分=P$3, 1, 0))</f>
        <v>0</v>
      </c>
      <c r="Q52" s="194" t="e">
        <f t="array" ref="Q52">SUMPRODUCT(計算_投入係数表_加工!$D189:$DS189, 生産額_中分類, IF(列分類振分=Q$3, 1, 0))/SUMPRODUCT(生産額_中分類, IF(列分類振分=Q$3, 1, 0))</f>
        <v>#DIV/0!</v>
      </c>
      <c r="R52" s="194" t="e">
        <f t="array" ref="R52">SUMPRODUCT(計算_投入係数表_加工!$D189:$DS189, 生産額_中分類, IF(列分類振分=R$3, 1, 0))/SUMPRODUCT(生産額_中分類, IF(列分類振分=R$3, 1, 0))</f>
        <v>#DIV/0!</v>
      </c>
      <c r="S52" s="194" t="e">
        <f t="array" ref="S52">SUMPRODUCT(計算_投入係数表_加工!$D189:$DS189, 生産額_中分類, IF(列分類振分=S$3, 1, 0))/SUMPRODUCT(生産額_中分類, IF(列分類振分=S$3, 1, 0))</f>
        <v>#DIV/0!</v>
      </c>
      <c r="T52" s="194" t="e">
        <f t="array" ref="T52">SUMPRODUCT(計算_投入係数表_加工!$D189:$DS189, 生産額_中分類, IF(列分類振分=T$3, 1, 0))/SUMPRODUCT(生産額_中分類, IF(列分類振分=T$3, 1, 0))</f>
        <v>#DIV/0!</v>
      </c>
      <c r="U52" s="194" t="e">
        <f t="array" ref="U52">SUMPRODUCT(計算_投入係数表_加工!$D189:$DS189, 生産額_中分類, IF(列分類振分=U$3, 1, 0))/SUMPRODUCT(生産額_中分類, IF(列分類振分=U$3, 1, 0))</f>
        <v>#DIV/0!</v>
      </c>
      <c r="V52" s="194" t="e">
        <f t="array" ref="V52">SUMPRODUCT(計算_投入係数表_加工!$D189:$DS189, 生産額_中分類, IF(列分類振分=V$3, 1, 0))/SUMPRODUCT(生産額_中分類, IF(列分類振分=V$3, 1, 0))</f>
        <v>#DIV/0!</v>
      </c>
      <c r="W52" s="194" t="e">
        <f t="array" ref="W52">SUMPRODUCT(計算_投入係数表_加工!$D189:$DS189, 生産額_中分類, IF(列分類振分=W$3, 1, 0))/SUMPRODUCT(生産額_中分類, IF(列分類振分=W$3, 1, 0))</f>
        <v>#DIV/0!</v>
      </c>
      <c r="X52" s="194" t="e">
        <f t="array" ref="X52">SUMPRODUCT(計算_投入係数表_加工!$D189:$DS189, 生産額_中分類, IF(列分類振分=X$3, 1, 0))/SUMPRODUCT(生産額_中分類, IF(列分類振分=X$3, 1, 0))</f>
        <v>#DIV/0!</v>
      </c>
      <c r="Y52" s="194" t="e">
        <f t="array" ref="Y52">SUMPRODUCT(計算_投入係数表_加工!$D189:$DS189, 生産額_中分類, IF(列分類振分=Y$3, 1, 0))/SUMPRODUCT(生産額_中分類, IF(列分類振分=Y$3, 1, 0))</f>
        <v>#DIV/0!</v>
      </c>
      <c r="Z52" s="194" t="e">
        <f t="array" ref="Z52">SUMPRODUCT(計算_投入係数表_加工!$D189:$DS189, 生産額_中分類, IF(列分類振分=Z$3, 1, 0))/SUMPRODUCT(生産額_中分類, IF(列分類振分=Z$3, 1, 0))</f>
        <v>#DIV/0!</v>
      </c>
      <c r="AA52" s="194" t="e">
        <f t="array" ref="AA52">SUMPRODUCT(計算_投入係数表_加工!$D189:$DS189, 生産額_中分類, IF(列分類振分=AA$3, 1, 0))/SUMPRODUCT(生産額_中分類, IF(列分類振分=AA$3, 1, 0))</f>
        <v>#DIV/0!</v>
      </c>
      <c r="AB52" s="194" t="e">
        <f t="array" ref="AB52">SUMPRODUCT(計算_投入係数表_加工!$D189:$DS189, 生産額_中分類, IF(列分類振分=AB$3, 1, 0))/SUMPRODUCT(生産額_中分類, IF(列分類振分=AB$3, 1, 0))</f>
        <v>#DIV/0!</v>
      </c>
      <c r="AC52" s="194" t="e">
        <f t="array" ref="AC52">SUMPRODUCT(計算_投入係数表_加工!$D189:$DS189, 生産額_中分類, IF(列分類振分=AC$3, 1, 0))/SUMPRODUCT(生産額_中分類, IF(列分類振分=AC$3, 1, 0))</f>
        <v>#DIV/0!</v>
      </c>
      <c r="AD52" s="194" t="e">
        <f t="array" ref="AD52">SUMPRODUCT(計算_投入係数表_加工!$D189:$DS189, 生産額_中分類, IF(列分類振分=AD$3, 1, 0))/SUMPRODUCT(生産額_中分類, IF(列分類振分=AD$3, 1, 0))</f>
        <v>#DIV/0!</v>
      </c>
      <c r="AE52" s="194" t="e">
        <f t="array" ref="AE52">SUMPRODUCT(計算_投入係数表_加工!$D189:$DS189, 生産額_中分類, IF(列分類振分=AE$3, 1, 0))/SUMPRODUCT(生産額_中分類, IF(列分類振分=AE$3, 1, 0))</f>
        <v>#DIV/0!</v>
      </c>
      <c r="AF52" s="194" t="e">
        <f t="array" ref="AF52">SUMPRODUCT(計算_投入係数表_加工!$D189:$DS189, 生産額_中分類, IF(列分類振分=AF$3, 1, 0))/SUMPRODUCT(生産額_中分類, IF(列分類振分=AF$3, 1, 0))</f>
        <v>#DIV/0!</v>
      </c>
      <c r="AG52" s="194" t="e">
        <f t="array" ref="AG52">SUMPRODUCT(計算_投入係数表_加工!$D189:$DS189, 生産額_中分類, IF(列分類振分=AG$3, 1, 0))/SUMPRODUCT(生産額_中分類, IF(列分類振分=AG$3, 1, 0))</f>
        <v>#DIV/0!</v>
      </c>
      <c r="AH52" s="194" t="e">
        <f t="array" ref="AH52">SUMPRODUCT(計算_投入係数表_加工!$D189:$DS189, 生産額_中分類, IF(列分類振分=AH$3, 1, 0))/SUMPRODUCT(生産額_中分類, IF(列分類振分=AH$3, 1, 0))</f>
        <v>#DIV/0!</v>
      </c>
      <c r="AI52" s="194" t="e">
        <f t="array" ref="AI52">SUMPRODUCT(計算_投入係数表_加工!$D189:$DS189, 生産額_中分類, IF(列分類振分=AI$3, 1, 0))/SUMPRODUCT(生産額_中分類, IF(列分類振分=AI$3, 1, 0))</f>
        <v>#DIV/0!</v>
      </c>
      <c r="AJ52" s="194" t="e">
        <f t="array" ref="AJ52">SUMPRODUCT(計算_投入係数表_加工!$D189:$DS189, 生産額_中分類, IF(列分類振分=AJ$3, 1, 0))/SUMPRODUCT(生産額_中分類, IF(列分類振分=AJ$3, 1, 0))</f>
        <v>#DIV/0!</v>
      </c>
      <c r="AK52" s="194" t="e">
        <f t="array" ref="AK52">SUMPRODUCT(計算_投入係数表_加工!$D189:$DS189, 生産額_中分類, IF(列分類振分=AK$3, 1, 0))/SUMPRODUCT(生産額_中分類, IF(列分類振分=AK$3, 1, 0))</f>
        <v>#DIV/0!</v>
      </c>
      <c r="AL52" s="194" t="e">
        <f t="array" ref="AL52">SUMPRODUCT(計算_投入係数表_加工!$D189:$DS189, 生産額_中分類, IF(列分類振分=AL$3, 1, 0))/SUMPRODUCT(生産額_中分類, IF(列分類振分=AL$3, 1, 0))</f>
        <v>#DIV/0!</v>
      </c>
      <c r="AM52" s="194" t="e">
        <f t="array" ref="AM52">SUMPRODUCT(計算_投入係数表_加工!$D189:$DS189, 生産額_中分類, IF(列分類振分=AM$3, 1, 0))/SUMPRODUCT(生産額_中分類, IF(列分類振分=AM$3, 1, 0))</f>
        <v>#DIV/0!</v>
      </c>
      <c r="AN52" s="194" t="e">
        <f t="array" ref="AN52">SUMPRODUCT(計算_投入係数表_加工!$D189:$DS189, 生産額_中分類, IF(列分類振分=AN$3, 1, 0))/SUMPRODUCT(生産額_中分類, IF(列分類振分=AN$3, 1, 0))</f>
        <v>#DIV/0!</v>
      </c>
      <c r="AO52" s="194" t="e">
        <f t="array" ref="AO52">SUMPRODUCT(計算_投入係数表_加工!$D189:$DS189, 生産額_中分類, IF(列分類振分=AO$3, 1, 0))/SUMPRODUCT(生産額_中分類, IF(列分類振分=AO$3, 1, 0))</f>
        <v>#DIV/0!</v>
      </c>
      <c r="AP52" s="194" t="e">
        <f t="array" ref="AP52">SUMPRODUCT(計算_投入係数表_加工!$D189:$DS189, 生産額_中分類, IF(列分類振分=AP$3, 1, 0))/SUMPRODUCT(生産額_中分類, IF(列分類振分=AP$3, 1, 0))</f>
        <v>#DIV/0!</v>
      </c>
      <c r="AQ52" s="194" t="e">
        <f t="array" ref="AQ52">SUMPRODUCT(計算_投入係数表_加工!$D189:$DS189, 生産額_中分類, IF(列分類振分=AQ$3, 1, 0))/SUMPRODUCT(生産額_中分類, IF(列分類振分=AQ$3, 1, 0))</f>
        <v>#DIV/0!</v>
      </c>
      <c r="AR52" s="194" t="e">
        <f t="array" ref="AR52">SUMPRODUCT(計算_投入係数表_加工!$D189:$DS189, 生産額_中分類, IF(列分類振分=AR$3, 1, 0))/SUMPRODUCT(生産額_中分類, IF(列分類振分=AR$3, 1, 0))</f>
        <v>#DIV/0!</v>
      </c>
      <c r="AS52" s="194" t="e">
        <f t="array" ref="AS52">SUMPRODUCT(計算_投入係数表_加工!$D189:$DS189, 生産額_中分類, IF(列分類振分=AS$3, 1, 0))/SUMPRODUCT(生産額_中分類, IF(列分類振分=AS$3, 1, 0))</f>
        <v>#DIV/0!</v>
      </c>
      <c r="AT52" s="194" t="e">
        <f t="array" ref="AT52">SUMPRODUCT(計算_投入係数表_加工!$D189:$DS189, 生産額_中分類, IF(列分類振分=AT$3, 1, 0))/SUMPRODUCT(生産額_中分類, IF(列分類振分=AT$3, 1, 0))</f>
        <v>#DIV/0!</v>
      </c>
      <c r="AU52" s="194" t="e">
        <f t="array" ref="AU52">SUMPRODUCT(計算_投入係数表_加工!$D189:$DS189, 生産額_中分類, IF(列分類振分=AU$3, 1, 0))/SUMPRODUCT(生産額_中分類, IF(列分類振分=AU$3, 1, 0))</f>
        <v>#DIV/0!</v>
      </c>
      <c r="AV52" s="194" t="e">
        <f t="array" ref="AV52">SUMPRODUCT(計算_投入係数表_加工!$D189:$DS189, 生産額_中分類, IF(列分類振分=AV$3, 1, 0))/SUMPRODUCT(生産額_中分類, IF(列分類振分=AV$3, 1, 0))</f>
        <v>#DIV/0!</v>
      </c>
      <c r="AW52" s="194" t="e">
        <f t="array" ref="AW52">SUMPRODUCT(計算_投入係数表_加工!$D189:$DS189, 生産額_中分類, IF(列分類振分=AW$3, 1, 0))/SUMPRODUCT(生産額_中分類, IF(列分類振分=AW$3, 1, 0))</f>
        <v>#DIV/0!</v>
      </c>
      <c r="AX52" s="194" t="e">
        <f t="array" ref="AX52">SUMPRODUCT(計算_投入係数表_加工!$D189:$DS189, 生産額_中分類, IF(列分類振分=AX$3, 1, 0))/SUMPRODUCT(生産額_中分類, IF(列分類振分=AX$3, 1, 0))</f>
        <v>#DIV/0!</v>
      </c>
      <c r="AY52" s="194" t="e">
        <f t="array" ref="AY52">SUMPRODUCT(計算_投入係数表_加工!$D189:$DS189, 生産額_中分類, IF(列分類振分=AY$3, 1, 0))/SUMPRODUCT(生産額_中分類, IF(列分類振分=AY$3, 1, 0))</f>
        <v>#DIV/0!</v>
      </c>
      <c r="AZ52" s="194" t="e">
        <f t="array" ref="AZ52">SUMPRODUCT(計算_投入係数表_加工!$D189:$DS189, 生産額_中分類, IF(列分類振分=AZ$3, 1, 0))/SUMPRODUCT(生産額_中分類, IF(列分類振分=AZ$3, 1, 0))</f>
        <v>#DIV/0!</v>
      </c>
      <c r="BA52" s="194" t="e">
        <f t="array" ref="BA52">SUMPRODUCT(計算_投入係数表_加工!$D189:$DS189, 生産額_中分類, IF(列分類振分=BA$3, 1, 0))/SUMPRODUCT(生産額_中分類, IF(列分類振分=BA$3, 1, 0))</f>
        <v>#DIV/0!</v>
      </c>
      <c r="BB52" s="194" t="e">
        <f t="array" ref="BB52">SUMPRODUCT(計算_投入係数表_加工!$D189:$DS189, 生産額_中分類, IF(列分類振分=BB$3, 1, 0))/SUMPRODUCT(生産額_中分類, IF(列分類振分=BB$3, 1, 0))</f>
        <v>#DIV/0!</v>
      </c>
      <c r="BC52" s="194" t="e">
        <f t="array" ref="BC52">SUMPRODUCT(計算_投入係数表_加工!$D189:$DS189, 生産額_中分類, IF(列分類振分=BC$3, 1, 0))/SUMPRODUCT(生産額_中分類, IF(列分類振分=BC$3, 1, 0))</f>
        <v>#DIV/0!</v>
      </c>
      <c r="BD52" s="194" t="e">
        <f t="array" ref="BD52">SUMPRODUCT(計算_投入係数表_加工!$D189:$DS189, 生産額_中分類, IF(列分類振分=BD$3, 1, 0))/SUMPRODUCT(生産額_中分類, IF(列分類振分=BD$3, 1, 0))</f>
        <v>#DIV/0!</v>
      </c>
      <c r="BE52" s="194" t="e">
        <f t="array" ref="BE52">SUMPRODUCT(計算_投入係数表_加工!$D189:$DS189, 生産額_中分類, IF(列分類振分=BE$3, 1, 0))/SUMPRODUCT(生産額_中分類, IF(列分類振分=BE$3, 1, 0))</f>
        <v>#DIV/0!</v>
      </c>
      <c r="BF52" s="194" t="e">
        <f t="array" ref="BF52">SUMPRODUCT(計算_投入係数表_加工!$D189:$DS189, 生産額_中分類, IF(列分類振分=BF$3, 1, 0))/SUMPRODUCT(生産額_中分類, IF(列分類振分=BF$3, 1, 0))</f>
        <v>#DIV/0!</v>
      </c>
      <c r="BG52" s="194" t="e">
        <f t="array" ref="BG52">SUMPRODUCT(計算_投入係数表_加工!$D189:$DS189, 生産額_中分類, IF(列分類振分=BG$3, 1, 0))/SUMPRODUCT(生産額_中分類, IF(列分類振分=BG$3, 1, 0))</f>
        <v>#DIV/0!</v>
      </c>
      <c r="BH52" s="194" t="e">
        <f t="array" ref="BH52">SUMPRODUCT(計算_投入係数表_加工!$D189:$DS189, 生産額_中分類, IF(列分類振分=BH$3, 1, 0))/SUMPRODUCT(生産額_中分類, IF(列分類振分=BH$3, 1, 0))</f>
        <v>#DIV/0!</v>
      </c>
      <c r="BI52" s="194" t="e">
        <f t="array" ref="BI52">SUMPRODUCT(計算_投入係数表_加工!$D189:$DS189, 生産額_中分類, IF(列分類振分=BI$3, 1, 0))/SUMPRODUCT(生産額_中分類, IF(列分類振分=BI$3, 1, 0))</f>
        <v>#DIV/0!</v>
      </c>
      <c r="BJ52" s="194" t="e">
        <f t="array" ref="BJ52">SUMPRODUCT(計算_投入係数表_加工!$D189:$DS189, 生産額_中分類, IF(列分類振分=BJ$3, 1, 0))/SUMPRODUCT(生産額_中分類, IF(列分類振分=BJ$3, 1, 0))</f>
        <v>#DIV/0!</v>
      </c>
      <c r="BK52" s="194" t="e">
        <f t="array" ref="BK52">SUMPRODUCT(計算_投入係数表_加工!$D189:$DS189, 生産額_中分類, IF(列分類振分=BK$3, 1, 0))/SUMPRODUCT(生産額_中分類, IF(列分類振分=BK$3, 1, 0))</f>
        <v>#DIV/0!</v>
      </c>
      <c r="BL52" s="194" t="e">
        <f t="array" ref="BL52">SUMPRODUCT(計算_投入係数表_加工!$D189:$DS189, 生産額_中分類, IF(列分類振分=BL$3, 1, 0))/SUMPRODUCT(生産額_中分類, IF(列分類振分=BL$3, 1, 0))</f>
        <v>#DIV/0!</v>
      </c>
      <c r="BM52" s="194" t="e">
        <f t="array" ref="BM52">SUMPRODUCT(計算_投入係数表_加工!$D189:$DS189, 生産額_中分類, IF(列分類振分=BM$3, 1, 0))/SUMPRODUCT(生産額_中分類, IF(列分類振分=BM$3, 1, 0))</f>
        <v>#DIV/0!</v>
      </c>
      <c r="BN52" s="194" t="e">
        <f t="array" ref="BN52">SUMPRODUCT(計算_投入係数表_加工!$D189:$DS189, 生産額_中分類, IF(列分類振分=BN$3, 1, 0))/SUMPRODUCT(生産額_中分類, IF(列分類振分=BN$3, 1, 0))</f>
        <v>#DIV/0!</v>
      </c>
      <c r="BO52" s="194" t="e">
        <f t="array" ref="BO52">SUMPRODUCT(計算_投入係数表_加工!$D189:$DS189, 生産額_中分類, IF(列分類振分=BO$3, 1, 0))/SUMPRODUCT(生産額_中分類, IF(列分類振分=BO$3, 1, 0))</f>
        <v>#DIV/0!</v>
      </c>
      <c r="BP52" s="194" t="e">
        <f t="array" ref="BP52">SUMPRODUCT(計算_投入係数表_加工!$D189:$DS189, 生産額_中分類, IF(列分類振分=BP$3, 1, 0))/SUMPRODUCT(生産額_中分類, IF(列分類振分=BP$3, 1, 0))</f>
        <v>#DIV/0!</v>
      </c>
      <c r="BQ52" s="194" t="e">
        <f t="array" ref="BQ52">SUMPRODUCT(計算_投入係数表_加工!$D189:$DS189, 生産額_中分類, IF(列分類振分=BQ$3, 1, 0))/SUMPRODUCT(生産額_中分類, IF(列分類振分=BQ$3, 1, 0))</f>
        <v>#DIV/0!</v>
      </c>
      <c r="BR52" s="194" t="e">
        <f t="array" ref="BR52">SUMPRODUCT(計算_投入係数表_加工!$D189:$DS189, 生産額_中分類, IF(列分類振分=BR$3, 1, 0))/SUMPRODUCT(生産額_中分類, IF(列分類振分=BR$3, 1, 0))</f>
        <v>#DIV/0!</v>
      </c>
      <c r="BS52" s="194" t="e">
        <f t="array" ref="BS52">SUMPRODUCT(計算_投入係数表_加工!$D189:$DS189, 生産額_中分類, IF(列分類振分=BS$3, 1, 0))/SUMPRODUCT(生産額_中分類, IF(列分類振分=BS$3, 1, 0))</f>
        <v>#DIV/0!</v>
      </c>
      <c r="BT52" s="194" t="e">
        <f t="array" ref="BT52">SUMPRODUCT(計算_投入係数表_加工!$D189:$DS189, 生産額_中分類, IF(列分類振分=BT$3, 1, 0))/SUMPRODUCT(生産額_中分類, IF(列分類振分=BT$3, 1, 0))</f>
        <v>#DIV/0!</v>
      </c>
      <c r="BU52" s="194" t="e">
        <f t="array" ref="BU52">SUMPRODUCT(計算_投入係数表_加工!$D189:$DS189, 生産額_中分類, IF(列分類振分=BU$3, 1, 0))/SUMPRODUCT(生産額_中分類, IF(列分類振分=BU$3, 1, 0))</f>
        <v>#DIV/0!</v>
      </c>
      <c r="BV52" s="194" t="e">
        <f t="array" ref="BV52">SUMPRODUCT(計算_投入係数表_加工!$D189:$DS189, 生産額_中分類, IF(列分類振分=BV$3, 1, 0))/SUMPRODUCT(生産額_中分類, IF(列分類振分=BV$3, 1, 0))</f>
        <v>#DIV/0!</v>
      </c>
      <c r="BW52" s="194" t="e">
        <f t="array" ref="BW52">SUMPRODUCT(計算_投入係数表_加工!$D189:$DS189, 生産額_中分類, IF(列分類振分=BW$3, 1, 0))/SUMPRODUCT(生産額_中分類, IF(列分類振分=BW$3, 1, 0))</f>
        <v>#DIV/0!</v>
      </c>
      <c r="BX52" s="194" t="e">
        <f t="array" ref="BX52">SUMPRODUCT(計算_投入係数表_加工!$D189:$DS189, 生産額_中分類, IF(列分類振分=BX$3, 1, 0))/SUMPRODUCT(生産額_中分類, IF(列分類振分=BX$3, 1, 0))</f>
        <v>#DIV/0!</v>
      </c>
      <c r="BY52" s="194" t="e">
        <f t="array" ref="BY52">SUMPRODUCT(計算_投入係数表_加工!$D189:$DS189, 生産額_中分類, IF(列分類振分=BY$3, 1, 0))/SUMPRODUCT(生産額_中分類, IF(列分類振分=BY$3, 1, 0))</f>
        <v>#DIV/0!</v>
      </c>
      <c r="BZ52" s="194" t="e">
        <f t="array" ref="BZ52">SUMPRODUCT(計算_投入係数表_加工!$D189:$DS189, 生産額_中分類, IF(列分類振分=BZ$3, 1, 0))/SUMPRODUCT(生産額_中分類, IF(列分類振分=BZ$3, 1, 0))</f>
        <v>#DIV/0!</v>
      </c>
      <c r="CA52" s="194" t="e">
        <f t="array" ref="CA52">SUMPRODUCT(計算_投入係数表_加工!$D189:$DS189, 生産額_中分類, IF(列分類振分=CA$3, 1, 0))/SUMPRODUCT(生産額_中分類, IF(列分類振分=CA$3, 1, 0))</f>
        <v>#DIV/0!</v>
      </c>
      <c r="CB52" s="194" t="e">
        <f t="array" ref="CB52">SUMPRODUCT(計算_投入係数表_加工!$D189:$DS189, 生産額_中分類, IF(列分類振分=CB$3, 1, 0))/SUMPRODUCT(生産額_中分類, IF(列分類振分=CB$3, 1, 0))</f>
        <v>#DIV/0!</v>
      </c>
      <c r="CC52" s="194" t="e">
        <f t="array" ref="CC52">SUMPRODUCT(計算_投入係数表_加工!$D189:$DS189, 生産額_中分類, IF(列分類振分=CC$3, 1, 0))/SUMPRODUCT(生産額_中分類, IF(列分類振分=CC$3, 1, 0))</f>
        <v>#DIV/0!</v>
      </c>
      <c r="CD52" s="194" t="e">
        <f t="array" ref="CD52">SUMPRODUCT(計算_投入係数表_加工!$D189:$DS189, 生産額_中分類, IF(列分類振分=CD$3, 1, 0))/SUMPRODUCT(生産額_中分類, IF(列分類振分=CD$3, 1, 0))</f>
        <v>#DIV/0!</v>
      </c>
      <c r="CE52" s="194" t="e">
        <f t="array" ref="CE52">SUMPRODUCT(計算_投入係数表_加工!$D189:$DS189, 生産額_中分類, IF(列分類振分=CE$3, 1, 0))/SUMPRODUCT(生産額_中分類, IF(列分類振分=CE$3, 1, 0))</f>
        <v>#DIV/0!</v>
      </c>
      <c r="CF52" s="194" t="e">
        <f t="array" ref="CF52">SUMPRODUCT(計算_投入係数表_加工!$D189:$DS189, 生産額_中分類, IF(列分類振分=CF$3, 1, 0))/SUMPRODUCT(生産額_中分類, IF(列分類振分=CF$3, 1, 0))</f>
        <v>#DIV/0!</v>
      </c>
      <c r="CG52" s="194" t="e">
        <f t="array" ref="CG52">SUMPRODUCT(計算_投入係数表_加工!$D189:$DS189, 生産額_中分類, IF(列分類振分=CG$3, 1, 0))/SUMPRODUCT(生産額_中分類, IF(列分類振分=CG$3, 1, 0))</f>
        <v>#DIV/0!</v>
      </c>
      <c r="CH52" s="194" t="e">
        <f t="array" ref="CH52">SUMPRODUCT(計算_投入係数表_加工!$D189:$DS189, 生産額_中分類, IF(列分類振分=CH$3, 1, 0))/SUMPRODUCT(生産額_中分類, IF(列分類振分=CH$3, 1, 0))</f>
        <v>#DIV/0!</v>
      </c>
      <c r="CI52" s="194" t="e">
        <f t="array" ref="CI52">SUMPRODUCT(計算_投入係数表_加工!$D189:$DS189, 生産額_中分類, IF(列分類振分=CI$3, 1, 0))/SUMPRODUCT(生産額_中分類, IF(列分類振分=CI$3, 1, 0))</f>
        <v>#DIV/0!</v>
      </c>
      <c r="CJ52" s="194" t="e">
        <f t="array" ref="CJ52">SUMPRODUCT(計算_投入係数表_加工!$D189:$DS189, 生産額_中分類, IF(列分類振分=CJ$3, 1, 0))/SUMPRODUCT(生産額_中分類, IF(列分類振分=CJ$3, 1, 0))</f>
        <v>#DIV/0!</v>
      </c>
      <c r="CK52" s="194" t="e">
        <f t="array" ref="CK52">SUMPRODUCT(計算_投入係数表_加工!$D189:$DS189, 生産額_中分類, IF(列分類振分=CK$3, 1, 0))/SUMPRODUCT(生産額_中分類, IF(列分類振分=CK$3, 1, 0))</f>
        <v>#DIV/0!</v>
      </c>
      <c r="CL52" s="194" t="e">
        <f t="array" ref="CL52">SUMPRODUCT(計算_投入係数表_加工!$D189:$DS189, 生産額_中分類, IF(列分類振分=CL$3, 1, 0))/SUMPRODUCT(生産額_中分類, IF(列分類振分=CL$3, 1, 0))</f>
        <v>#DIV/0!</v>
      </c>
      <c r="CM52" s="194" t="e">
        <f t="array" ref="CM52">SUMPRODUCT(計算_投入係数表_加工!$D189:$DS189, 生産額_中分類, IF(列分類振分=CM$3, 1, 0))/SUMPRODUCT(生産額_中分類, IF(列分類振分=CM$3, 1, 0))</f>
        <v>#DIV/0!</v>
      </c>
      <c r="CN52" s="194" t="e">
        <f t="array" ref="CN52">SUMPRODUCT(計算_投入係数表_加工!$D189:$DS189, 生産額_中分類, IF(列分類振分=CN$3, 1, 0))/SUMPRODUCT(生産額_中分類, IF(列分類振分=CN$3, 1, 0))</f>
        <v>#DIV/0!</v>
      </c>
      <c r="CO52" s="194" t="e">
        <f t="array" ref="CO52">SUMPRODUCT(計算_投入係数表_加工!$D189:$DS189, 生産額_中分類, IF(列分類振分=CO$3, 1, 0))/SUMPRODUCT(生産額_中分類, IF(列分類振分=CO$3, 1, 0))</f>
        <v>#DIV/0!</v>
      </c>
      <c r="CP52" s="194" t="e">
        <f t="array" ref="CP52">SUMPRODUCT(計算_投入係数表_加工!$D189:$DS189, 生産額_中分類, IF(列分類振分=CP$3, 1, 0))/SUMPRODUCT(生産額_中分類, IF(列分類振分=CP$3, 1, 0))</f>
        <v>#DIV/0!</v>
      </c>
      <c r="CQ52" s="194" t="e">
        <f t="array" ref="CQ52">SUMPRODUCT(計算_投入係数表_加工!$D189:$DS189, 生産額_中分類, IF(列分類振分=CQ$3, 1, 0))/SUMPRODUCT(生産額_中分類, IF(列分類振分=CQ$3, 1, 0))</f>
        <v>#DIV/0!</v>
      </c>
      <c r="CR52" s="194" t="e">
        <f t="array" ref="CR52">SUMPRODUCT(計算_投入係数表_加工!$D189:$DS189, 生産額_中分類, IF(列分類振分=CR$3, 1, 0))/SUMPRODUCT(生産額_中分類, IF(列分類振分=CR$3, 1, 0))</f>
        <v>#DIV/0!</v>
      </c>
      <c r="CS52" s="194" t="e">
        <f t="array" ref="CS52">SUMPRODUCT(計算_投入係数表_加工!$D189:$DS189, 生産額_中分類, IF(列分類振分=CS$3, 1, 0))/SUMPRODUCT(生産額_中分類, IF(列分類振分=CS$3, 1, 0))</f>
        <v>#DIV/0!</v>
      </c>
      <c r="CT52" s="194" t="e">
        <f t="array" ref="CT52">SUMPRODUCT(計算_投入係数表_加工!$D189:$DS189, 生産額_中分類, IF(列分類振分=CT$3, 1, 0))/SUMPRODUCT(生産額_中分類, IF(列分類振分=CT$3, 1, 0))</f>
        <v>#DIV/0!</v>
      </c>
      <c r="CU52" s="194" t="e">
        <f t="array" ref="CU52">SUMPRODUCT(計算_投入係数表_加工!$D189:$DS189, 生産額_中分類, IF(列分類振分=CU$3, 1, 0))/SUMPRODUCT(生産額_中分類, IF(列分類振分=CU$3, 1, 0))</f>
        <v>#DIV/0!</v>
      </c>
      <c r="CV52" s="194" t="e">
        <f t="array" ref="CV52">SUMPRODUCT(計算_投入係数表_加工!$D189:$DS189, 生産額_中分類, IF(列分類振分=CV$3, 1, 0))/SUMPRODUCT(生産額_中分類, IF(列分類振分=CV$3, 1, 0))</f>
        <v>#DIV/0!</v>
      </c>
      <c r="CW52" s="194" t="e">
        <f t="array" ref="CW52">SUMPRODUCT(計算_投入係数表_加工!$D189:$DS189, 生産額_中分類, IF(列分類振分=CW$3, 1, 0))/SUMPRODUCT(生産額_中分類, IF(列分類振分=CW$3, 1, 0))</f>
        <v>#DIV/0!</v>
      </c>
      <c r="CX52" s="194" t="e">
        <f t="array" ref="CX52">SUMPRODUCT(計算_投入係数表_加工!$D189:$DS189, 生産額_中分類, IF(列分類振分=CX$3, 1, 0))/SUMPRODUCT(生産額_中分類, IF(列分類振分=CX$3, 1, 0))</f>
        <v>#DIV/0!</v>
      </c>
      <c r="CY52" s="194" t="e">
        <f t="array" ref="CY52">SUMPRODUCT(計算_投入係数表_加工!$D189:$DS189, 生産額_中分類, IF(列分類振分=CY$3, 1, 0))/SUMPRODUCT(生産額_中分類, IF(列分類振分=CY$3, 1, 0))</f>
        <v>#DIV/0!</v>
      </c>
      <c r="CZ52" s="194" t="e">
        <f t="array" ref="CZ52">SUMPRODUCT(計算_投入係数表_加工!$D189:$DS189, 生産額_中分類, IF(列分類振分=CZ$3, 1, 0))/SUMPRODUCT(生産額_中分類, IF(列分類振分=CZ$3, 1, 0))</f>
        <v>#DIV/0!</v>
      </c>
      <c r="DA52" s="194" t="e">
        <f t="array" ref="DA52">SUMPRODUCT(計算_投入係数表_加工!$D189:$DS189, 生産額_中分類, IF(列分類振分=DA$3, 1, 0))/SUMPRODUCT(生産額_中分類, IF(列分類振分=DA$3, 1, 0))</f>
        <v>#DIV/0!</v>
      </c>
      <c r="DB52" s="194" t="e">
        <f t="array" ref="DB52">SUMPRODUCT(計算_投入係数表_加工!$D189:$DS189, 生産額_中分類, IF(列分類振分=DB$3, 1, 0))/SUMPRODUCT(生産額_中分類, IF(列分類振分=DB$3, 1, 0))</f>
        <v>#DIV/0!</v>
      </c>
      <c r="DC52" s="194" t="e">
        <f t="array" ref="DC52">SUMPRODUCT(計算_投入係数表_加工!$D189:$DS189, 生産額_中分類, IF(列分類振分=DC$3, 1, 0))/SUMPRODUCT(生産額_中分類, IF(列分類振分=DC$3, 1, 0))</f>
        <v>#DIV/0!</v>
      </c>
      <c r="DD52" s="194" t="e">
        <f t="array" ref="DD52">SUMPRODUCT(計算_投入係数表_加工!$D189:$DS189, 生産額_中分類, IF(列分類振分=DD$3, 1, 0))/SUMPRODUCT(生産額_中分類, IF(列分類振分=DD$3, 1, 0))</f>
        <v>#DIV/0!</v>
      </c>
      <c r="DE52" s="194" t="e">
        <f t="array" ref="DE52">SUMPRODUCT(計算_投入係数表_加工!$D189:$DS189, 生産額_中分類, IF(列分類振分=DE$3, 1, 0))/SUMPRODUCT(生産額_中分類, IF(列分類振分=DE$3, 1, 0))</f>
        <v>#DIV/0!</v>
      </c>
      <c r="DF52" s="194" t="e">
        <f t="array" ref="DF52">SUMPRODUCT(計算_投入係数表_加工!$D189:$DS189, 生産額_中分類, IF(列分類振分=DF$3, 1, 0))/SUMPRODUCT(生産額_中分類, IF(列分類振分=DF$3, 1, 0))</f>
        <v>#DIV/0!</v>
      </c>
      <c r="DG52" s="194" t="e">
        <f t="array" ref="DG52">SUMPRODUCT(計算_投入係数表_加工!$D189:$DS189, 生産額_中分類, IF(列分類振分=DG$3, 1, 0))/SUMPRODUCT(生産額_中分類, IF(列分類振分=DG$3, 1, 0))</f>
        <v>#DIV/0!</v>
      </c>
      <c r="DH52" s="194" t="e">
        <f t="array" ref="DH52">SUMPRODUCT(計算_投入係数表_加工!$D189:$DS189, 生産額_中分類, IF(列分類振分=DH$3, 1, 0))/SUMPRODUCT(生産額_中分類, IF(列分類振分=DH$3, 1, 0))</f>
        <v>#DIV/0!</v>
      </c>
      <c r="DI52" s="194" t="e">
        <f t="array" ref="DI52">SUMPRODUCT(計算_投入係数表_加工!$D189:$DS189, 生産額_中分類, IF(列分類振分=DI$3, 1, 0))/SUMPRODUCT(生産額_中分類, IF(列分類振分=DI$3, 1, 0))</f>
        <v>#DIV/0!</v>
      </c>
      <c r="DJ52" s="194" t="e">
        <f t="array" ref="DJ52">SUMPRODUCT(計算_投入係数表_加工!$D189:$DS189, 生産額_中分類, IF(列分類振分=DJ$3, 1, 0))/SUMPRODUCT(生産額_中分類, IF(列分類振分=DJ$3, 1, 0))</f>
        <v>#DIV/0!</v>
      </c>
      <c r="DK52" s="194" t="e">
        <f t="array" ref="DK52">SUMPRODUCT(計算_投入係数表_加工!$D189:$DS189, 生産額_中分類, IF(列分類振分=DK$3, 1, 0))/SUMPRODUCT(生産額_中分類, IF(列分類振分=DK$3, 1, 0))</f>
        <v>#DIV/0!</v>
      </c>
      <c r="DL52" s="194" t="e">
        <f t="array" ref="DL52">SUMPRODUCT(計算_投入係数表_加工!$D189:$DS189, 生産額_中分類, IF(列分類振分=DL$3, 1, 0))/SUMPRODUCT(生産額_中分類, IF(列分類振分=DL$3, 1, 0))</f>
        <v>#DIV/0!</v>
      </c>
      <c r="DM52" s="194" t="e">
        <f t="array" ref="DM52">SUMPRODUCT(計算_投入係数表_加工!$D189:$DS189, 生産額_中分類, IF(列分類振分=DM$3, 1, 0))/SUMPRODUCT(生産額_中分類, IF(列分類振分=DM$3, 1, 0))</f>
        <v>#DIV/0!</v>
      </c>
      <c r="DN52" s="194" t="e">
        <f t="array" ref="DN52">SUMPRODUCT(計算_投入係数表_加工!$D189:$DS189, 生産額_中分類, IF(列分類振分=DN$3, 1, 0))/SUMPRODUCT(生産額_中分類, IF(列分類振分=DN$3, 1, 0))</f>
        <v>#DIV/0!</v>
      </c>
      <c r="DO52" s="194" t="e">
        <f t="array" ref="DO52">SUMPRODUCT(計算_投入係数表_加工!$D189:$DS189, 生産額_中分類, IF(列分類振分=DO$3, 1, 0))/SUMPRODUCT(生産額_中分類, IF(列分類振分=DO$3, 1, 0))</f>
        <v>#DIV/0!</v>
      </c>
      <c r="DP52" s="194" t="e">
        <f t="array" ref="DP52">SUMPRODUCT(計算_投入係数表_加工!$D189:$DS189, 生産額_中分類, IF(列分類振分=DP$3, 1, 0))/SUMPRODUCT(生産額_中分類, IF(列分類振分=DP$3, 1, 0))</f>
        <v>#DIV/0!</v>
      </c>
      <c r="DQ52" s="194" t="e">
        <f t="array" ref="DQ52">SUMPRODUCT(計算_投入係数表_加工!$D189:$DS189, 生産額_中分類, IF(列分類振分=DQ$3, 1, 0))/SUMPRODUCT(生産額_中分類, IF(列分類振分=DQ$3, 1, 0))</f>
        <v>#DIV/0!</v>
      </c>
      <c r="DR52" s="194" t="e">
        <f t="array" ref="DR52">SUMPRODUCT(計算_投入係数表_加工!$D189:$DS189, 生産額_中分類, IF(列分類振分=DR$3, 1, 0))/SUMPRODUCT(生産額_中分類, IF(列分類振分=DR$3, 1, 0))</f>
        <v>#DIV/0!</v>
      </c>
      <c r="DS52" s="194" t="e">
        <f t="array" ref="DS52">SUMPRODUCT(計算_投入係数表_加工!$D189:$DS189, 生産額_中分類, IF(列分類振分=DS$3, 1, 0))/SUMPRODUCT(生産額_中分類, IF(列分類振分=DS$3, 1, 0))</f>
        <v>#DIV/0!</v>
      </c>
      <c r="DT52" s="23">
        <f>SUMIF(振分, $C52, 計算_投入係数表_加工!DT$4:DT$123)</f>
        <v>0</v>
      </c>
    </row>
    <row r="53" spans="2:124" x14ac:dyDescent="0.25">
      <c r="B53" s="53">
        <v>50</v>
      </c>
      <c r="C53" s="198" t="str">
        <v>-</v>
      </c>
      <c r="D53" s="199">
        <f t="array" ref="D53">SUMPRODUCT(計算_投入係数表_加工!$D190:$DS190, 生産額_中分類, IF(列分類振分=D$3, 1, 0))/SUMPRODUCT(生産額_中分類, IF(列分類振分=D$3, 1, 0))</f>
        <v>0</v>
      </c>
      <c r="E53" s="200">
        <f t="array" ref="E53">SUMPRODUCT(計算_投入係数表_加工!$D190:$DS190, 生産額_中分類, IF(列分類振分=E$3, 1, 0))/SUMPRODUCT(生産額_中分類, IF(列分類振分=E$3, 1, 0))</f>
        <v>0</v>
      </c>
      <c r="F53" s="200">
        <f t="array" ref="F53">SUMPRODUCT(計算_投入係数表_加工!$D190:$DS190, 生産額_中分類, IF(列分類振分=F$3, 1, 0))/SUMPRODUCT(生産額_中分類, IF(列分類振分=F$3, 1, 0))</f>
        <v>0</v>
      </c>
      <c r="G53" s="200">
        <f t="array" ref="G53">SUMPRODUCT(計算_投入係数表_加工!$D190:$DS190, 生産額_中分類, IF(列分類振分=G$3, 1, 0))/SUMPRODUCT(生産額_中分類, IF(列分類振分=G$3, 1, 0))</f>
        <v>0</v>
      </c>
      <c r="H53" s="200">
        <f t="array" ref="H53">SUMPRODUCT(計算_投入係数表_加工!$D190:$DS190, 生産額_中分類, IF(列分類振分=H$3, 1, 0))/SUMPRODUCT(生産額_中分類, IF(列分類振分=H$3, 1, 0))</f>
        <v>0</v>
      </c>
      <c r="I53" s="200">
        <f t="array" ref="I53">SUMPRODUCT(計算_投入係数表_加工!$D190:$DS190, 生産額_中分類, IF(列分類振分=I$3, 1, 0))/SUMPRODUCT(生産額_中分類, IF(列分類振分=I$3, 1, 0))</f>
        <v>0</v>
      </c>
      <c r="J53" s="200">
        <f t="array" ref="J53">SUMPRODUCT(計算_投入係数表_加工!$D190:$DS190, 生産額_中分類, IF(列分類振分=J$3, 1, 0))/SUMPRODUCT(生産額_中分類, IF(列分類振分=J$3, 1, 0))</f>
        <v>0</v>
      </c>
      <c r="K53" s="200">
        <f t="array" ref="K53">SUMPRODUCT(計算_投入係数表_加工!$D190:$DS190, 生産額_中分類, IF(列分類振分=K$3, 1, 0))/SUMPRODUCT(生産額_中分類, IF(列分類振分=K$3, 1, 0))</f>
        <v>0</v>
      </c>
      <c r="L53" s="200">
        <f t="array" ref="L53">SUMPRODUCT(計算_投入係数表_加工!$D190:$DS190, 生産額_中分類, IF(列分類振分=L$3, 1, 0))/SUMPRODUCT(生産額_中分類, IF(列分類振分=L$3, 1, 0))</f>
        <v>0</v>
      </c>
      <c r="M53" s="200">
        <f t="array" ref="M53">SUMPRODUCT(計算_投入係数表_加工!$D190:$DS190, 生産額_中分類, IF(列分類振分=M$3, 1, 0))/SUMPRODUCT(生産額_中分類, IF(列分類振分=M$3, 1, 0))</f>
        <v>0</v>
      </c>
      <c r="N53" s="200">
        <f t="array" ref="N53">SUMPRODUCT(計算_投入係数表_加工!$D190:$DS190, 生産額_中分類, IF(列分類振分=N$3, 1, 0))/SUMPRODUCT(生産額_中分類, IF(列分類振分=N$3, 1, 0))</f>
        <v>0</v>
      </c>
      <c r="O53" s="200">
        <f t="array" ref="O53">SUMPRODUCT(計算_投入係数表_加工!$D190:$DS190, 生産額_中分類, IF(列分類振分=O$3, 1, 0))/SUMPRODUCT(生産額_中分類, IF(列分類振分=O$3, 1, 0))</f>
        <v>0</v>
      </c>
      <c r="P53" s="200">
        <f t="array" ref="P53">SUMPRODUCT(計算_投入係数表_加工!$D190:$DS190, 生産額_中分類, IF(列分類振分=P$3, 1, 0))/SUMPRODUCT(生産額_中分類, IF(列分類振分=P$3, 1, 0))</f>
        <v>0</v>
      </c>
      <c r="Q53" s="200" t="e">
        <f t="array" ref="Q53">SUMPRODUCT(計算_投入係数表_加工!$D190:$DS190, 生産額_中分類, IF(列分類振分=Q$3, 1, 0))/SUMPRODUCT(生産額_中分類, IF(列分類振分=Q$3, 1, 0))</f>
        <v>#DIV/0!</v>
      </c>
      <c r="R53" s="200" t="e">
        <f t="array" ref="R53">SUMPRODUCT(計算_投入係数表_加工!$D190:$DS190, 生産額_中分類, IF(列分類振分=R$3, 1, 0))/SUMPRODUCT(生産額_中分類, IF(列分類振分=R$3, 1, 0))</f>
        <v>#DIV/0!</v>
      </c>
      <c r="S53" s="200" t="e">
        <f t="array" ref="S53">SUMPRODUCT(計算_投入係数表_加工!$D190:$DS190, 生産額_中分類, IF(列分類振分=S$3, 1, 0))/SUMPRODUCT(生産額_中分類, IF(列分類振分=S$3, 1, 0))</f>
        <v>#DIV/0!</v>
      </c>
      <c r="T53" s="200" t="e">
        <f t="array" ref="T53">SUMPRODUCT(計算_投入係数表_加工!$D190:$DS190, 生産額_中分類, IF(列分類振分=T$3, 1, 0))/SUMPRODUCT(生産額_中分類, IF(列分類振分=T$3, 1, 0))</f>
        <v>#DIV/0!</v>
      </c>
      <c r="U53" s="200" t="e">
        <f t="array" ref="U53">SUMPRODUCT(計算_投入係数表_加工!$D190:$DS190, 生産額_中分類, IF(列分類振分=U$3, 1, 0))/SUMPRODUCT(生産額_中分類, IF(列分類振分=U$3, 1, 0))</f>
        <v>#DIV/0!</v>
      </c>
      <c r="V53" s="200" t="e">
        <f t="array" ref="V53">SUMPRODUCT(計算_投入係数表_加工!$D190:$DS190, 生産額_中分類, IF(列分類振分=V$3, 1, 0))/SUMPRODUCT(生産額_中分類, IF(列分類振分=V$3, 1, 0))</f>
        <v>#DIV/0!</v>
      </c>
      <c r="W53" s="200" t="e">
        <f t="array" ref="W53">SUMPRODUCT(計算_投入係数表_加工!$D190:$DS190, 生産額_中分類, IF(列分類振分=W$3, 1, 0))/SUMPRODUCT(生産額_中分類, IF(列分類振分=W$3, 1, 0))</f>
        <v>#DIV/0!</v>
      </c>
      <c r="X53" s="200" t="e">
        <f t="array" ref="X53">SUMPRODUCT(計算_投入係数表_加工!$D190:$DS190, 生産額_中分類, IF(列分類振分=X$3, 1, 0))/SUMPRODUCT(生産額_中分類, IF(列分類振分=X$3, 1, 0))</f>
        <v>#DIV/0!</v>
      </c>
      <c r="Y53" s="200" t="e">
        <f t="array" ref="Y53">SUMPRODUCT(計算_投入係数表_加工!$D190:$DS190, 生産額_中分類, IF(列分類振分=Y$3, 1, 0))/SUMPRODUCT(生産額_中分類, IF(列分類振分=Y$3, 1, 0))</f>
        <v>#DIV/0!</v>
      </c>
      <c r="Z53" s="200" t="e">
        <f t="array" ref="Z53">SUMPRODUCT(計算_投入係数表_加工!$D190:$DS190, 生産額_中分類, IF(列分類振分=Z$3, 1, 0))/SUMPRODUCT(生産額_中分類, IF(列分類振分=Z$3, 1, 0))</f>
        <v>#DIV/0!</v>
      </c>
      <c r="AA53" s="200" t="e">
        <f t="array" ref="AA53">SUMPRODUCT(計算_投入係数表_加工!$D190:$DS190, 生産額_中分類, IF(列分類振分=AA$3, 1, 0))/SUMPRODUCT(生産額_中分類, IF(列分類振分=AA$3, 1, 0))</f>
        <v>#DIV/0!</v>
      </c>
      <c r="AB53" s="200" t="e">
        <f t="array" ref="AB53">SUMPRODUCT(計算_投入係数表_加工!$D190:$DS190, 生産額_中分類, IF(列分類振分=AB$3, 1, 0))/SUMPRODUCT(生産額_中分類, IF(列分類振分=AB$3, 1, 0))</f>
        <v>#DIV/0!</v>
      </c>
      <c r="AC53" s="200" t="e">
        <f t="array" ref="AC53">SUMPRODUCT(計算_投入係数表_加工!$D190:$DS190, 生産額_中分類, IF(列分類振分=AC$3, 1, 0))/SUMPRODUCT(生産額_中分類, IF(列分類振分=AC$3, 1, 0))</f>
        <v>#DIV/0!</v>
      </c>
      <c r="AD53" s="200" t="e">
        <f t="array" ref="AD53">SUMPRODUCT(計算_投入係数表_加工!$D190:$DS190, 生産額_中分類, IF(列分類振分=AD$3, 1, 0))/SUMPRODUCT(生産額_中分類, IF(列分類振分=AD$3, 1, 0))</f>
        <v>#DIV/0!</v>
      </c>
      <c r="AE53" s="200" t="e">
        <f t="array" ref="AE53">SUMPRODUCT(計算_投入係数表_加工!$D190:$DS190, 生産額_中分類, IF(列分類振分=AE$3, 1, 0))/SUMPRODUCT(生産額_中分類, IF(列分類振分=AE$3, 1, 0))</f>
        <v>#DIV/0!</v>
      </c>
      <c r="AF53" s="200" t="e">
        <f t="array" ref="AF53">SUMPRODUCT(計算_投入係数表_加工!$D190:$DS190, 生産額_中分類, IF(列分類振分=AF$3, 1, 0))/SUMPRODUCT(生産額_中分類, IF(列分類振分=AF$3, 1, 0))</f>
        <v>#DIV/0!</v>
      </c>
      <c r="AG53" s="200" t="e">
        <f t="array" ref="AG53">SUMPRODUCT(計算_投入係数表_加工!$D190:$DS190, 生産額_中分類, IF(列分類振分=AG$3, 1, 0))/SUMPRODUCT(生産額_中分類, IF(列分類振分=AG$3, 1, 0))</f>
        <v>#DIV/0!</v>
      </c>
      <c r="AH53" s="200" t="e">
        <f t="array" ref="AH53">SUMPRODUCT(計算_投入係数表_加工!$D190:$DS190, 生産額_中分類, IF(列分類振分=AH$3, 1, 0))/SUMPRODUCT(生産額_中分類, IF(列分類振分=AH$3, 1, 0))</f>
        <v>#DIV/0!</v>
      </c>
      <c r="AI53" s="200" t="e">
        <f t="array" ref="AI53">SUMPRODUCT(計算_投入係数表_加工!$D190:$DS190, 生産額_中分類, IF(列分類振分=AI$3, 1, 0))/SUMPRODUCT(生産額_中分類, IF(列分類振分=AI$3, 1, 0))</f>
        <v>#DIV/0!</v>
      </c>
      <c r="AJ53" s="200" t="e">
        <f t="array" ref="AJ53">SUMPRODUCT(計算_投入係数表_加工!$D190:$DS190, 生産額_中分類, IF(列分類振分=AJ$3, 1, 0))/SUMPRODUCT(生産額_中分類, IF(列分類振分=AJ$3, 1, 0))</f>
        <v>#DIV/0!</v>
      </c>
      <c r="AK53" s="200" t="e">
        <f t="array" ref="AK53">SUMPRODUCT(計算_投入係数表_加工!$D190:$DS190, 生産額_中分類, IF(列分類振分=AK$3, 1, 0))/SUMPRODUCT(生産額_中分類, IF(列分類振分=AK$3, 1, 0))</f>
        <v>#DIV/0!</v>
      </c>
      <c r="AL53" s="200" t="e">
        <f t="array" ref="AL53">SUMPRODUCT(計算_投入係数表_加工!$D190:$DS190, 生産額_中分類, IF(列分類振分=AL$3, 1, 0))/SUMPRODUCT(生産額_中分類, IF(列分類振分=AL$3, 1, 0))</f>
        <v>#DIV/0!</v>
      </c>
      <c r="AM53" s="200" t="e">
        <f t="array" ref="AM53">SUMPRODUCT(計算_投入係数表_加工!$D190:$DS190, 生産額_中分類, IF(列分類振分=AM$3, 1, 0))/SUMPRODUCT(生産額_中分類, IF(列分類振分=AM$3, 1, 0))</f>
        <v>#DIV/0!</v>
      </c>
      <c r="AN53" s="200" t="e">
        <f t="array" ref="AN53">SUMPRODUCT(計算_投入係数表_加工!$D190:$DS190, 生産額_中分類, IF(列分類振分=AN$3, 1, 0))/SUMPRODUCT(生産額_中分類, IF(列分類振分=AN$3, 1, 0))</f>
        <v>#DIV/0!</v>
      </c>
      <c r="AO53" s="200" t="e">
        <f t="array" ref="AO53">SUMPRODUCT(計算_投入係数表_加工!$D190:$DS190, 生産額_中分類, IF(列分類振分=AO$3, 1, 0))/SUMPRODUCT(生産額_中分類, IF(列分類振分=AO$3, 1, 0))</f>
        <v>#DIV/0!</v>
      </c>
      <c r="AP53" s="200" t="e">
        <f t="array" ref="AP53">SUMPRODUCT(計算_投入係数表_加工!$D190:$DS190, 生産額_中分類, IF(列分類振分=AP$3, 1, 0))/SUMPRODUCT(生産額_中分類, IF(列分類振分=AP$3, 1, 0))</f>
        <v>#DIV/0!</v>
      </c>
      <c r="AQ53" s="200" t="e">
        <f t="array" ref="AQ53">SUMPRODUCT(計算_投入係数表_加工!$D190:$DS190, 生産額_中分類, IF(列分類振分=AQ$3, 1, 0))/SUMPRODUCT(生産額_中分類, IF(列分類振分=AQ$3, 1, 0))</f>
        <v>#DIV/0!</v>
      </c>
      <c r="AR53" s="200" t="e">
        <f t="array" ref="AR53">SUMPRODUCT(計算_投入係数表_加工!$D190:$DS190, 生産額_中分類, IF(列分類振分=AR$3, 1, 0))/SUMPRODUCT(生産額_中分類, IF(列分類振分=AR$3, 1, 0))</f>
        <v>#DIV/0!</v>
      </c>
      <c r="AS53" s="200" t="e">
        <f t="array" ref="AS53">SUMPRODUCT(計算_投入係数表_加工!$D190:$DS190, 生産額_中分類, IF(列分類振分=AS$3, 1, 0))/SUMPRODUCT(生産額_中分類, IF(列分類振分=AS$3, 1, 0))</f>
        <v>#DIV/0!</v>
      </c>
      <c r="AT53" s="200" t="e">
        <f t="array" ref="AT53">SUMPRODUCT(計算_投入係数表_加工!$D190:$DS190, 生産額_中分類, IF(列分類振分=AT$3, 1, 0))/SUMPRODUCT(生産額_中分類, IF(列分類振分=AT$3, 1, 0))</f>
        <v>#DIV/0!</v>
      </c>
      <c r="AU53" s="200" t="e">
        <f t="array" ref="AU53">SUMPRODUCT(計算_投入係数表_加工!$D190:$DS190, 生産額_中分類, IF(列分類振分=AU$3, 1, 0))/SUMPRODUCT(生産額_中分類, IF(列分類振分=AU$3, 1, 0))</f>
        <v>#DIV/0!</v>
      </c>
      <c r="AV53" s="200" t="e">
        <f t="array" ref="AV53">SUMPRODUCT(計算_投入係数表_加工!$D190:$DS190, 生産額_中分類, IF(列分類振分=AV$3, 1, 0))/SUMPRODUCT(生産額_中分類, IF(列分類振分=AV$3, 1, 0))</f>
        <v>#DIV/0!</v>
      </c>
      <c r="AW53" s="200" t="e">
        <f t="array" ref="AW53">SUMPRODUCT(計算_投入係数表_加工!$D190:$DS190, 生産額_中分類, IF(列分類振分=AW$3, 1, 0))/SUMPRODUCT(生産額_中分類, IF(列分類振分=AW$3, 1, 0))</f>
        <v>#DIV/0!</v>
      </c>
      <c r="AX53" s="200" t="e">
        <f t="array" ref="AX53">SUMPRODUCT(計算_投入係数表_加工!$D190:$DS190, 生産額_中分類, IF(列分類振分=AX$3, 1, 0))/SUMPRODUCT(生産額_中分類, IF(列分類振分=AX$3, 1, 0))</f>
        <v>#DIV/0!</v>
      </c>
      <c r="AY53" s="200" t="e">
        <f t="array" ref="AY53">SUMPRODUCT(計算_投入係数表_加工!$D190:$DS190, 生産額_中分類, IF(列分類振分=AY$3, 1, 0))/SUMPRODUCT(生産額_中分類, IF(列分類振分=AY$3, 1, 0))</f>
        <v>#DIV/0!</v>
      </c>
      <c r="AZ53" s="200" t="e">
        <f t="array" ref="AZ53">SUMPRODUCT(計算_投入係数表_加工!$D190:$DS190, 生産額_中分類, IF(列分類振分=AZ$3, 1, 0))/SUMPRODUCT(生産額_中分類, IF(列分類振分=AZ$3, 1, 0))</f>
        <v>#DIV/0!</v>
      </c>
      <c r="BA53" s="200" t="e">
        <f t="array" ref="BA53">SUMPRODUCT(計算_投入係数表_加工!$D190:$DS190, 生産額_中分類, IF(列分類振分=BA$3, 1, 0))/SUMPRODUCT(生産額_中分類, IF(列分類振分=BA$3, 1, 0))</f>
        <v>#DIV/0!</v>
      </c>
      <c r="BB53" s="200" t="e">
        <f t="array" ref="BB53">SUMPRODUCT(計算_投入係数表_加工!$D190:$DS190, 生産額_中分類, IF(列分類振分=BB$3, 1, 0))/SUMPRODUCT(生産額_中分類, IF(列分類振分=BB$3, 1, 0))</f>
        <v>#DIV/0!</v>
      </c>
      <c r="BC53" s="200" t="e">
        <f t="array" ref="BC53">SUMPRODUCT(計算_投入係数表_加工!$D190:$DS190, 生産額_中分類, IF(列分類振分=BC$3, 1, 0))/SUMPRODUCT(生産額_中分類, IF(列分類振分=BC$3, 1, 0))</f>
        <v>#DIV/0!</v>
      </c>
      <c r="BD53" s="200" t="e">
        <f t="array" ref="BD53">SUMPRODUCT(計算_投入係数表_加工!$D190:$DS190, 生産額_中分類, IF(列分類振分=BD$3, 1, 0))/SUMPRODUCT(生産額_中分類, IF(列分類振分=BD$3, 1, 0))</f>
        <v>#DIV/0!</v>
      </c>
      <c r="BE53" s="200" t="e">
        <f t="array" ref="BE53">SUMPRODUCT(計算_投入係数表_加工!$D190:$DS190, 生産額_中分類, IF(列分類振分=BE$3, 1, 0))/SUMPRODUCT(生産額_中分類, IF(列分類振分=BE$3, 1, 0))</f>
        <v>#DIV/0!</v>
      </c>
      <c r="BF53" s="200" t="e">
        <f t="array" ref="BF53">SUMPRODUCT(計算_投入係数表_加工!$D190:$DS190, 生産額_中分類, IF(列分類振分=BF$3, 1, 0))/SUMPRODUCT(生産額_中分類, IF(列分類振分=BF$3, 1, 0))</f>
        <v>#DIV/0!</v>
      </c>
      <c r="BG53" s="200" t="e">
        <f t="array" ref="BG53">SUMPRODUCT(計算_投入係数表_加工!$D190:$DS190, 生産額_中分類, IF(列分類振分=BG$3, 1, 0))/SUMPRODUCT(生産額_中分類, IF(列分類振分=BG$3, 1, 0))</f>
        <v>#DIV/0!</v>
      </c>
      <c r="BH53" s="200" t="e">
        <f t="array" ref="BH53">SUMPRODUCT(計算_投入係数表_加工!$D190:$DS190, 生産額_中分類, IF(列分類振分=BH$3, 1, 0))/SUMPRODUCT(生産額_中分類, IF(列分類振分=BH$3, 1, 0))</f>
        <v>#DIV/0!</v>
      </c>
      <c r="BI53" s="200" t="e">
        <f t="array" ref="BI53">SUMPRODUCT(計算_投入係数表_加工!$D190:$DS190, 生産額_中分類, IF(列分類振分=BI$3, 1, 0))/SUMPRODUCT(生産額_中分類, IF(列分類振分=BI$3, 1, 0))</f>
        <v>#DIV/0!</v>
      </c>
      <c r="BJ53" s="200" t="e">
        <f t="array" ref="BJ53">SUMPRODUCT(計算_投入係数表_加工!$D190:$DS190, 生産額_中分類, IF(列分類振分=BJ$3, 1, 0))/SUMPRODUCT(生産額_中分類, IF(列分類振分=BJ$3, 1, 0))</f>
        <v>#DIV/0!</v>
      </c>
      <c r="BK53" s="200" t="e">
        <f t="array" ref="BK53">SUMPRODUCT(計算_投入係数表_加工!$D190:$DS190, 生産額_中分類, IF(列分類振分=BK$3, 1, 0))/SUMPRODUCT(生産額_中分類, IF(列分類振分=BK$3, 1, 0))</f>
        <v>#DIV/0!</v>
      </c>
      <c r="BL53" s="200" t="e">
        <f t="array" ref="BL53">SUMPRODUCT(計算_投入係数表_加工!$D190:$DS190, 生産額_中分類, IF(列分類振分=BL$3, 1, 0))/SUMPRODUCT(生産額_中分類, IF(列分類振分=BL$3, 1, 0))</f>
        <v>#DIV/0!</v>
      </c>
      <c r="BM53" s="200" t="e">
        <f t="array" ref="BM53">SUMPRODUCT(計算_投入係数表_加工!$D190:$DS190, 生産額_中分類, IF(列分類振分=BM$3, 1, 0))/SUMPRODUCT(生産額_中分類, IF(列分類振分=BM$3, 1, 0))</f>
        <v>#DIV/0!</v>
      </c>
      <c r="BN53" s="200" t="e">
        <f t="array" ref="BN53">SUMPRODUCT(計算_投入係数表_加工!$D190:$DS190, 生産額_中分類, IF(列分類振分=BN$3, 1, 0))/SUMPRODUCT(生産額_中分類, IF(列分類振分=BN$3, 1, 0))</f>
        <v>#DIV/0!</v>
      </c>
      <c r="BO53" s="200" t="e">
        <f t="array" ref="BO53">SUMPRODUCT(計算_投入係数表_加工!$D190:$DS190, 生産額_中分類, IF(列分類振分=BO$3, 1, 0))/SUMPRODUCT(生産額_中分類, IF(列分類振分=BO$3, 1, 0))</f>
        <v>#DIV/0!</v>
      </c>
      <c r="BP53" s="200" t="e">
        <f t="array" ref="BP53">SUMPRODUCT(計算_投入係数表_加工!$D190:$DS190, 生産額_中分類, IF(列分類振分=BP$3, 1, 0))/SUMPRODUCT(生産額_中分類, IF(列分類振分=BP$3, 1, 0))</f>
        <v>#DIV/0!</v>
      </c>
      <c r="BQ53" s="200" t="e">
        <f t="array" ref="BQ53">SUMPRODUCT(計算_投入係数表_加工!$D190:$DS190, 生産額_中分類, IF(列分類振分=BQ$3, 1, 0))/SUMPRODUCT(生産額_中分類, IF(列分類振分=BQ$3, 1, 0))</f>
        <v>#DIV/0!</v>
      </c>
      <c r="BR53" s="200" t="e">
        <f t="array" ref="BR53">SUMPRODUCT(計算_投入係数表_加工!$D190:$DS190, 生産額_中分類, IF(列分類振分=BR$3, 1, 0))/SUMPRODUCT(生産額_中分類, IF(列分類振分=BR$3, 1, 0))</f>
        <v>#DIV/0!</v>
      </c>
      <c r="BS53" s="200" t="e">
        <f t="array" ref="BS53">SUMPRODUCT(計算_投入係数表_加工!$D190:$DS190, 生産額_中分類, IF(列分類振分=BS$3, 1, 0))/SUMPRODUCT(生産額_中分類, IF(列分類振分=BS$3, 1, 0))</f>
        <v>#DIV/0!</v>
      </c>
      <c r="BT53" s="200" t="e">
        <f t="array" ref="BT53">SUMPRODUCT(計算_投入係数表_加工!$D190:$DS190, 生産額_中分類, IF(列分類振分=BT$3, 1, 0))/SUMPRODUCT(生産額_中分類, IF(列分類振分=BT$3, 1, 0))</f>
        <v>#DIV/0!</v>
      </c>
      <c r="BU53" s="200" t="e">
        <f t="array" ref="BU53">SUMPRODUCT(計算_投入係数表_加工!$D190:$DS190, 生産額_中分類, IF(列分類振分=BU$3, 1, 0))/SUMPRODUCT(生産額_中分類, IF(列分類振分=BU$3, 1, 0))</f>
        <v>#DIV/0!</v>
      </c>
      <c r="BV53" s="200" t="e">
        <f t="array" ref="BV53">SUMPRODUCT(計算_投入係数表_加工!$D190:$DS190, 生産額_中分類, IF(列分類振分=BV$3, 1, 0))/SUMPRODUCT(生産額_中分類, IF(列分類振分=BV$3, 1, 0))</f>
        <v>#DIV/0!</v>
      </c>
      <c r="BW53" s="200" t="e">
        <f t="array" ref="BW53">SUMPRODUCT(計算_投入係数表_加工!$D190:$DS190, 生産額_中分類, IF(列分類振分=BW$3, 1, 0))/SUMPRODUCT(生産額_中分類, IF(列分類振分=BW$3, 1, 0))</f>
        <v>#DIV/0!</v>
      </c>
      <c r="BX53" s="200" t="e">
        <f t="array" ref="BX53">SUMPRODUCT(計算_投入係数表_加工!$D190:$DS190, 生産額_中分類, IF(列分類振分=BX$3, 1, 0))/SUMPRODUCT(生産額_中分類, IF(列分類振分=BX$3, 1, 0))</f>
        <v>#DIV/0!</v>
      </c>
      <c r="BY53" s="200" t="e">
        <f t="array" ref="BY53">SUMPRODUCT(計算_投入係数表_加工!$D190:$DS190, 生産額_中分類, IF(列分類振分=BY$3, 1, 0))/SUMPRODUCT(生産額_中分類, IF(列分類振分=BY$3, 1, 0))</f>
        <v>#DIV/0!</v>
      </c>
      <c r="BZ53" s="200" t="e">
        <f t="array" ref="BZ53">SUMPRODUCT(計算_投入係数表_加工!$D190:$DS190, 生産額_中分類, IF(列分類振分=BZ$3, 1, 0))/SUMPRODUCT(生産額_中分類, IF(列分類振分=BZ$3, 1, 0))</f>
        <v>#DIV/0!</v>
      </c>
      <c r="CA53" s="200" t="e">
        <f t="array" ref="CA53">SUMPRODUCT(計算_投入係数表_加工!$D190:$DS190, 生産額_中分類, IF(列分類振分=CA$3, 1, 0))/SUMPRODUCT(生産額_中分類, IF(列分類振分=CA$3, 1, 0))</f>
        <v>#DIV/0!</v>
      </c>
      <c r="CB53" s="200" t="e">
        <f t="array" ref="CB53">SUMPRODUCT(計算_投入係数表_加工!$D190:$DS190, 生産額_中分類, IF(列分類振分=CB$3, 1, 0))/SUMPRODUCT(生産額_中分類, IF(列分類振分=CB$3, 1, 0))</f>
        <v>#DIV/0!</v>
      </c>
      <c r="CC53" s="200" t="e">
        <f t="array" ref="CC53">SUMPRODUCT(計算_投入係数表_加工!$D190:$DS190, 生産額_中分類, IF(列分類振分=CC$3, 1, 0))/SUMPRODUCT(生産額_中分類, IF(列分類振分=CC$3, 1, 0))</f>
        <v>#DIV/0!</v>
      </c>
      <c r="CD53" s="200" t="e">
        <f t="array" ref="CD53">SUMPRODUCT(計算_投入係数表_加工!$D190:$DS190, 生産額_中分類, IF(列分類振分=CD$3, 1, 0))/SUMPRODUCT(生産額_中分類, IF(列分類振分=CD$3, 1, 0))</f>
        <v>#DIV/0!</v>
      </c>
      <c r="CE53" s="200" t="e">
        <f t="array" ref="CE53">SUMPRODUCT(計算_投入係数表_加工!$D190:$DS190, 生産額_中分類, IF(列分類振分=CE$3, 1, 0))/SUMPRODUCT(生産額_中分類, IF(列分類振分=CE$3, 1, 0))</f>
        <v>#DIV/0!</v>
      </c>
      <c r="CF53" s="200" t="e">
        <f t="array" ref="CF53">SUMPRODUCT(計算_投入係数表_加工!$D190:$DS190, 生産額_中分類, IF(列分類振分=CF$3, 1, 0))/SUMPRODUCT(生産額_中分類, IF(列分類振分=CF$3, 1, 0))</f>
        <v>#DIV/0!</v>
      </c>
      <c r="CG53" s="200" t="e">
        <f t="array" ref="CG53">SUMPRODUCT(計算_投入係数表_加工!$D190:$DS190, 生産額_中分類, IF(列分類振分=CG$3, 1, 0))/SUMPRODUCT(生産額_中分類, IF(列分類振分=CG$3, 1, 0))</f>
        <v>#DIV/0!</v>
      </c>
      <c r="CH53" s="200" t="e">
        <f t="array" ref="CH53">SUMPRODUCT(計算_投入係数表_加工!$D190:$DS190, 生産額_中分類, IF(列分類振分=CH$3, 1, 0))/SUMPRODUCT(生産額_中分類, IF(列分類振分=CH$3, 1, 0))</f>
        <v>#DIV/0!</v>
      </c>
      <c r="CI53" s="200" t="e">
        <f t="array" ref="CI53">SUMPRODUCT(計算_投入係数表_加工!$D190:$DS190, 生産額_中分類, IF(列分類振分=CI$3, 1, 0))/SUMPRODUCT(生産額_中分類, IF(列分類振分=CI$3, 1, 0))</f>
        <v>#DIV/0!</v>
      </c>
      <c r="CJ53" s="200" t="e">
        <f t="array" ref="CJ53">SUMPRODUCT(計算_投入係数表_加工!$D190:$DS190, 生産額_中分類, IF(列分類振分=CJ$3, 1, 0))/SUMPRODUCT(生産額_中分類, IF(列分類振分=CJ$3, 1, 0))</f>
        <v>#DIV/0!</v>
      </c>
      <c r="CK53" s="200" t="e">
        <f t="array" ref="CK53">SUMPRODUCT(計算_投入係数表_加工!$D190:$DS190, 生産額_中分類, IF(列分類振分=CK$3, 1, 0))/SUMPRODUCT(生産額_中分類, IF(列分類振分=CK$3, 1, 0))</f>
        <v>#DIV/0!</v>
      </c>
      <c r="CL53" s="200" t="e">
        <f t="array" ref="CL53">SUMPRODUCT(計算_投入係数表_加工!$D190:$DS190, 生産額_中分類, IF(列分類振分=CL$3, 1, 0))/SUMPRODUCT(生産額_中分類, IF(列分類振分=CL$3, 1, 0))</f>
        <v>#DIV/0!</v>
      </c>
      <c r="CM53" s="200" t="e">
        <f t="array" ref="CM53">SUMPRODUCT(計算_投入係数表_加工!$D190:$DS190, 生産額_中分類, IF(列分類振分=CM$3, 1, 0))/SUMPRODUCT(生産額_中分類, IF(列分類振分=CM$3, 1, 0))</f>
        <v>#DIV/0!</v>
      </c>
      <c r="CN53" s="200" t="e">
        <f t="array" ref="CN53">SUMPRODUCT(計算_投入係数表_加工!$D190:$DS190, 生産額_中分類, IF(列分類振分=CN$3, 1, 0))/SUMPRODUCT(生産額_中分類, IF(列分類振分=CN$3, 1, 0))</f>
        <v>#DIV/0!</v>
      </c>
      <c r="CO53" s="200" t="e">
        <f t="array" ref="CO53">SUMPRODUCT(計算_投入係数表_加工!$D190:$DS190, 生産額_中分類, IF(列分類振分=CO$3, 1, 0))/SUMPRODUCT(生産額_中分類, IF(列分類振分=CO$3, 1, 0))</f>
        <v>#DIV/0!</v>
      </c>
      <c r="CP53" s="200" t="e">
        <f t="array" ref="CP53">SUMPRODUCT(計算_投入係数表_加工!$D190:$DS190, 生産額_中分類, IF(列分類振分=CP$3, 1, 0))/SUMPRODUCT(生産額_中分類, IF(列分類振分=CP$3, 1, 0))</f>
        <v>#DIV/0!</v>
      </c>
      <c r="CQ53" s="200" t="e">
        <f t="array" ref="CQ53">SUMPRODUCT(計算_投入係数表_加工!$D190:$DS190, 生産額_中分類, IF(列分類振分=CQ$3, 1, 0))/SUMPRODUCT(生産額_中分類, IF(列分類振分=CQ$3, 1, 0))</f>
        <v>#DIV/0!</v>
      </c>
      <c r="CR53" s="200" t="e">
        <f t="array" ref="CR53">SUMPRODUCT(計算_投入係数表_加工!$D190:$DS190, 生産額_中分類, IF(列分類振分=CR$3, 1, 0))/SUMPRODUCT(生産額_中分類, IF(列分類振分=CR$3, 1, 0))</f>
        <v>#DIV/0!</v>
      </c>
      <c r="CS53" s="200" t="e">
        <f t="array" ref="CS53">SUMPRODUCT(計算_投入係数表_加工!$D190:$DS190, 生産額_中分類, IF(列分類振分=CS$3, 1, 0))/SUMPRODUCT(生産額_中分類, IF(列分類振分=CS$3, 1, 0))</f>
        <v>#DIV/0!</v>
      </c>
      <c r="CT53" s="200" t="e">
        <f t="array" ref="CT53">SUMPRODUCT(計算_投入係数表_加工!$D190:$DS190, 生産額_中分類, IF(列分類振分=CT$3, 1, 0))/SUMPRODUCT(生産額_中分類, IF(列分類振分=CT$3, 1, 0))</f>
        <v>#DIV/0!</v>
      </c>
      <c r="CU53" s="200" t="e">
        <f t="array" ref="CU53">SUMPRODUCT(計算_投入係数表_加工!$D190:$DS190, 生産額_中分類, IF(列分類振分=CU$3, 1, 0))/SUMPRODUCT(生産額_中分類, IF(列分類振分=CU$3, 1, 0))</f>
        <v>#DIV/0!</v>
      </c>
      <c r="CV53" s="200" t="e">
        <f t="array" ref="CV53">SUMPRODUCT(計算_投入係数表_加工!$D190:$DS190, 生産額_中分類, IF(列分類振分=CV$3, 1, 0))/SUMPRODUCT(生産額_中分類, IF(列分類振分=CV$3, 1, 0))</f>
        <v>#DIV/0!</v>
      </c>
      <c r="CW53" s="200" t="e">
        <f t="array" ref="CW53">SUMPRODUCT(計算_投入係数表_加工!$D190:$DS190, 生産額_中分類, IF(列分類振分=CW$3, 1, 0))/SUMPRODUCT(生産額_中分類, IF(列分類振分=CW$3, 1, 0))</f>
        <v>#DIV/0!</v>
      </c>
      <c r="CX53" s="200" t="e">
        <f t="array" ref="CX53">SUMPRODUCT(計算_投入係数表_加工!$D190:$DS190, 生産額_中分類, IF(列分類振分=CX$3, 1, 0))/SUMPRODUCT(生産額_中分類, IF(列分類振分=CX$3, 1, 0))</f>
        <v>#DIV/0!</v>
      </c>
      <c r="CY53" s="200" t="e">
        <f t="array" ref="CY53">SUMPRODUCT(計算_投入係数表_加工!$D190:$DS190, 生産額_中分類, IF(列分類振分=CY$3, 1, 0))/SUMPRODUCT(生産額_中分類, IF(列分類振分=CY$3, 1, 0))</f>
        <v>#DIV/0!</v>
      </c>
      <c r="CZ53" s="200" t="e">
        <f t="array" ref="CZ53">SUMPRODUCT(計算_投入係数表_加工!$D190:$DS190, 生産額_中分類, IF(列分類振分=CZ$3, 1, 0))/SUMPRODUCT(生産額_中分類, IF(列分類振分=CZ$3, 1, 0))</f>
        <v>#DIV/0!</v>
      </c>
      <c r="DA53" s="200" t="e">
        <f t="array" ref="DA53">SUMPRODUCT(計算_投入係数表_加工!$D190:$DS190, 生産額_中分類, IF(列分類振分=DA$3, 1, 0))/SUMPRODUCT(生産額_中分類, IF(列分類振分=DA$3, 1, 0))</f>
        <v>#DIV/0!</v>
      </c>
      <c r="DB53" s="200" t="e">
        <f t="array" ref="DB53">SUMPRODUCT(計算_投入係数表_加工!$D190:$DS190, 生産額_中分類, IF(列分類振分=DB$3, 1, 0))/SUMPRODUCT(生産額_中分類, IF(列分類振分=DB$3, 1, 0))</f>
        <v>#DIV/0!</v>
      </c>
      <c r="DC53" s="200" t="e">
        <f t="array" ref="DC53">SUMPRODUCT(計算_投入係数表_加工!$D190:$DS190, 生産額_中分類, IF(列分類振分=DC$3, 1, 0))/SUMPRODUCT(生産額_中分類, IF(列分類振分=DC$3, 1, 0))</f>
        <v>#DIV/0!</v>
      </c>
      <c r="DD53" s="200" t="e">
        <f t="array" ref="DD53">SUMPRODUCT(計算_投入係数表_加工!$D190:$DS190, 生産額_中分類, IF(列分類振分=DD$3, 1, 0))/SUMPRODUCT(生産額_中分類, IF(列分類振分=DD$3, 1, 0))</f>
        <v>#DIV/0!</v>
      </c>
      <c r="DE53" s="200" t="e">
        <f t="array" ref="DE53">SUMPRODUCT(計算_投入係数表_加工!$D190:$DS190, 生産額_中分類, IF(列分類振分=DE$3, 1, 0))/SUMPRODUCT(生産額_中分類, IF(列分類振分=DE$3, 1, 0))</f>
        <v>#DIV/0!</v>
      </c>
      <c r="DF53" s="200" t="e">
        <f t="array" ref="DF53">SUMPRODUCT(計算_投入係数表_加工!$D190:$DS190, 生産額_中分類, IF(列分類振分=DF$3, 1, 0))/SUMPRODUCT(生産額_中分類, IF(列分類振分=DF$3, 1, 0))</f>
        <v>#DIV/0!</v>
      </c>
      <c r="DG53" s="200" t="e">
        <f t="array" ref="DG53">SUMPRODUCT(計算_投入係数表_加工!$D190:$DS190, 生産額_中分類, IF(列分類振分=DG$3, 1, 0))/SUMPRODUCT(生産額_中分類, IF(列分類振分=DG$3, 1, 0))</f>
        <v>#DIV/0!</v>
      </c>
      <c r="DH53" s="200" t="e">
        <f t="array" ref="DH53">SUMPRODUCT(計算_投入係数表_加工!$D190:$DS190, 生産額_中分類, IF(列分類振分=DH$3, 1, 0))/SUMPRODUCT(生産額_中分類, IF(列分類振分=DH$3, 1, 0))</f>
        <v>#DIV/0!</v>
      </c>
      <c r="DI53" s="200" t="e">
        <f t="array" ref="DI53">SUMPRODUCT(計算_投入係数表_加工!$D190:$DS190, 生産額_中分類, IF(列分類振分=DI$3, 1, 0))/SUMPRODUCT(生産額_中分類, IF(列分類振分=DI$3, 1, 0))</f>
        <v>#DIV/0!</v>
      </c>
      <c r="DJ53" s="200" t="e">
        <f t="array" ref="DJ53">SUMPRODUCT(計算_投入係数表_加工!$D190:$DS190, 生産額_中分類, IF(列分類振分=DJ$3, 1, 0))/SUMPRODUCT(生産額_中分類, IF(列分類振分=DJ$3, 1, 0))</f>
        <v>#DIV/0!</v>
      </c>
      <c r="DK53" s="200" t="e">
        <f t="array" ref="DK53">SUMPRODUCT(計算_投入係数表_加工!$D190:$DS190, 生産額_中分類, IF(列分類振分=DK$3, 1, 0))/SUMPRODUCT(生産額_中分類, IF(列分類振分=DK$3, 1, 0))</f>
        <v>#DIV/0!</v>
      </c>
      <c r="DL53" s="200" t="e">
        <f t="array" ref="DL53">SUMPRODUCT(計算_投入係数表_加工!$D190:$DS190, 生産額_中分類, IF(列分類振分=DL$3, 1, 0))/SUMPRODUCT(生産額_中分類, IF(列分類振分=DL$3, 1, 0))</f>
        <v>#DIV/0!</v>
      </c>
      <c r="DM53" s="200" t="e">
        <f t="array" ref="DM53">SUMPRODUCT(計算_投入係数表_加工!$D190:$DS190, 生産額_中分類, IF(列分類振分=DM$3, 1, 0))/SUMPRODUCT(生産額_中分類, IF(列分類振分=DM$3, 1, 0))</f>
        <v>#DIV/0!</v>
      </c>
      <c r="DN53" s="200" t="e">
        <f t="array" ref="DN53">SUMPRODUCT(計算_投入係数表_加工!$D190:$DS190, 生産額_中分類, IF(列分類振分=DN$3, 1, 0))/SUMPRODUCT(生産額_中分類, IF(列分類振分=DN$3, 1, 0))</f>
        <v>#DIV/0!</v>
      </c>
      <c r="DO53" s="200" t="e">
        <f t="array" ref="DO53">SUMPRODUCT(計算_投入係数表_加工!$D190:$DS190, 生産額_中分類, IF(列分類振分=DO$3, 1, 0))/SUMPRODUCT(生産額_中分類, IF(列分類振分=DO$3, 1, 0))</f>
        <v>#DIV/0!</v>
      </c>
      <c r="DP53" s="200" t="e">
        <f t="array" ref="DP53">SUMPRODUCT(計算_投入係数表_加工!$D190:$DS190, 生産額_中分類, IF(列分類振分=DP$3, 1, 0))/SUMPRODUCT(生産額_中分類, IF(列分類振分=DP$3, 1, 0))</f>
        <v>#DIV/0!</v>
      </c>
      <c r="DQ53" s="200" t="e">
        <f t="array" ref="DQ53">SUMPRODUCT(計算_投入係数表_加工!$D190:$DS190, 生産額_中分類, IF(列分類振分=DQ$3, 1, 0))/SUMPRODUCT(生産額_中分類, IF(列分類振分=DQ$3, 1, 0))</f>
        <v>#DIV/0!</v>
      </c>
      <c r="DR53" s="200" t="e">
        <f t="array" ref="DR53">SUMPRODUCT(計算_投入係数表_加工!$D190:$DS190, 生産額_中分類, IF(列分類振分=DR$3, 1, 0))/SUMPRODUCT(生産額_中分類, IF(列分類振分=DR$3, 1, 0))</f>
        <v>#DIV/0!</v>
      </c>
      <c r="DS53" s="200" t="e">
        <f t="array" ref="DS53">SUMPRODUCT(計算_投入係数表_加工!$D190:$DS190, 生産額_中分類, IF(列分類振分=DS$3, 1, 0))/SUMPRODUCT(生産額_中分類, IF(列分類振分=DS$3, 1, 0))</f>
        <v>#DIV/0!</v>
      </c>
      <c r="DT53" s="25">
        <f>SUMIF(振分, $C53, 計算_投入係数表_加工!DT$4:DT$123)</f>
        <v>0</v>
      </c>
    </row>
    <row r="54" spans="2:124" x14ac:dyDescent="0.25">
      <c r="B54" s="53">
        <v>51</v>
      </c>
      <c r="C54" s="192" t="str">
        <v>-</v>
      </c>
      <c r="D54" s="193">
        <f t="array" ref="D54">SUMPRODUCT(計算_投入係数表_加工!$D191:$DS191, 生産額_中分類, IF(列分類振分=D$3, 1, 0))/SUMPRODUCT(生産額_中分類, IF(列分類振分=D$3, 1, 0))</f>
        <v>0</v>
      </c>
      <c r="E54" s="194">
        <f t="array" ref="E54">SUMPRODUCT(計算_投入係数表_加工!$D191:$DS191, 生産額_中分類, IF(列分類振分=E$3, 1, 0))/SUMPRODUCT(生産額_中分類, IF(列分類振分=E$3, 1, 0))</f>
        <v>0</v>
      </c>
      <c r="F54" s="194">
        <f t="array" ref="F54">SUMPRODUCT(計算_投入係数表_加工!$D191:$DS191, 生産額_中分類, IF(列分類振分=F$3, 1, 0))/SUMPRODUCT(生産額_中分類, IF(列分類振分=F$3, 1, 0))</f>
        <v>0</v>
      </c>
      <c r="G54" s="194">
        <f t="array" ref="G54">SUMPRODUCT(計算_投入係数表_加工!$D191:$DS191, 生産額_中分類, IF(列分類振分=G$3, 1, 0))/SUMPRODUCT(生産額_中分類, IF(列分類振分=G$3, 1, 0))</f>
        <v>0</v>
      </c>
      <c r="H54" s="194">
        <f t="array" ref="H54">SUMPRODUCT(計算_投入係数表_加工!$D191:$DS191, 生産額_中分類, IF(列分類振分=H$3, 1, 0))/SUMPRODUCT(生産額_中分類, IF(列分類振分=H$3, 1, 0))</f>
        <v>0</v>
      </c>
      <c r="I54" s="194">
        <f t="array" ref="I54">SUMPRODUCT(計算_投入係数表_加工!$D191:$DS191, 生産額_中分類, IF(列分類振分=I$3, 1, 0))/SUMPRODUCT(生産額_中分類, IF(列分類振分=I$3, 1, 0))</f>
        <v>0</v>
      </c>
      <c r="J54" s="194">
        <f t="array" ref="J54">SUMPRODUCT(計算_投入係数表_加工!$D191:$DS191, 生産額_中分類, IF(列分類振分=J$3, 1, 0))/SUMPRODUCT(生産額_中分類, IF(列分類振分=J$3, 1, 0))</f>
        <v>0</v>
      </c>
      <c r="K54" s="194">
        <f t="array" ref="K54">SUMPRODUCT(計算_投入係数表_加工!$D191:$DS191, 生産額_中分類, IF(列分類振分=K$3, 1, 0))/SUMPRODUCT(生産額_中分類, IF(列分類振分=K$3, 1, 0))</f>
        <v>0</v>
      </c>
      <c r="L54" s="194">
        <f t="array" ref="L54">SUMPRODUCT(計算_投入係数表_加工!$D191:$DS191, 生産額_中分類, IF(列分類振分=L$3, 1, 0))/SUMPRODUCT(生産額_中分類, IF(列分類振分=L$3, 1, 0))</f>
        <v>0</v>
      </c>
      <c r="M54" s="194">
        <f t="array" ref="M54">SUMPRODUCT(計算_投入係数表_加工!$D191:$DS191, 生産額_中分類, IF(列分類振分=M$3, 1, 0))/SUMPRODUCT(生産額_中分類, IF(列分類振分=M$3, 1, 0))</f>
        <v>0</v>
      </c>
      <c r="N54" s="194">
        <f t="array" ref="N54">SUMPRODUCT(計算_投入係数表_加工!$D191:$DS191, 生産額_中分類, IF(列分類振分=N$3, 1, 0))/SUMPRODUCT(生産額_中分類, IF(列分類振分=N$3, 1, 0))</f>
        <v>0</v>
      </c>
      <c r="O54" s="194">
        <f t="array" ref="O54">SUMPRODUCT(計算_投入係数表_加工!$D191:$DS191, 生産額_中分類, IF(列分類振分=O$3, 1, 0))/SUMPRODUCT(生産額_中分類, IF(列分類振分=O$3, 1, 0))</f>
        <v>0</v>
      </c>
      <c r="P54" s="194">
        <f t="array" ref="P54">SUMPRODUCT(計算_投入係数表_加工!$D191:$DS191, 生産額_中分類, IF(列分類振分=P$3, 1, 0))/SUMPRODUCT(生産額_中分類, IF(列分類振分=P$3, 1, 0))</f>
        <v>0</v>
      </c>
      <c r="Q54" s="194" t="e">
        <f t="array" ref="Q54">SUMPRODUCT(計算_投入係数表_加工!$D191:$DS191, 生産額_中分類, IF(列分類振分=Q$3, 1, 0))/SUMPRODUCT(生産額_中分類, IF(列分類振分=Q$3, 1, 0))</f>
        <v>#DIV/0!</v>
      </c>
      <c r="R54" s="194" t="e">
        <f t="array" ref="R54">SUMPRODUCT(計算_投入係数表_加工!$D191:$DS191, 生産額_中分類, IF(列分類振分=R$3, 1, 0))/SUMPRODUCT(生産額_中分類, IF(列分類振分=R$3, 1, 0))</f>
        <v>#DIV/0!</v>
      </c>
      <c r="S54" s="194" t="e">
        <f t="array" ref="S54">SUMPRODUCT(計算_投入係数表_加工!$D191:$DS191, 生産額_中分類, IF(列分類振分=S$3, 1, 0))/SUMPRODUCT(生産額_中分類, IF(列分類振分=S$3, 1, 0))</f>
        <v>#DIV/0!</v>
      </c>
      <c r="T54" s="194" t="e">
        <f t="array" ref="T54">SUMPRODUCT(計算_投入係数表_加工!$D191:$DS191, 生産額_中分類, IF(列分類振分=T$3, 1, 0))/SUMPRODUCT(生産額_中分類, IF(列分類振分=T$3, 1, 0))</f>
        <v>#DIV/0!</v>
      </c>
      <c r="U54" s="194" t="e">
        <f t="array" ref="U54">SUMPRODUCT(計算_投入係数表_加工!$D191:$DS191, 生産額_中分類, IF(列分類振分=U$3, 1, 0))/SUMPRODUCT(生産額_中分類, IF(列分類振分=U$3, 1, 0))</f>
        <v>#DIV/0!</v>
      </c>
      <c r="V54" s="194" t="e">
        <f t="array" ref="V54">SUMPRODUCT(計算_投入係数表_加工!$D191:$DS191, 生産額_中分類, IF(列分類振分=V$3, 1, 0))/SUMPRODUCT(生産額_中分類, IF(列分類振分=V$3, 1, 0))</f>
        <v>#DIV/0!</v>
      </c>
      <c r="W54" s="194" t="e">
        <f t="array" ref="W54">SUMPRODUCT(計算_投入係数表_加工!$D191:$DS191, 生産額_中分類, IF(列分類振分=W$3, 1, 0))/SUMPRODUCT(生産額_中分類, IF(列分類振分=W$3, 1, 0))</f>
        <v>#DIV/0!</v>
      </c>
      <c r="X54" s="194" t="e">
        <f t="array" ref="X54">SUMPRODUCT(計算_投入係数表_加工!$D191:$DS191, 生産額_中分類, IF(列分類振分=X$3, 1, 0))/SUMPRODUCT(生産額_中分類, IF(列分類振分=X$3, 1, 0))</f>
        <v>#DIV/0!</v>
      </c>
      <c r="Y54" s="194" t="e">
        <f t="array" ref="Y54">SUMPRODUCT(計算_投入係数表_加工!$D191:$DS191, 生産額_中分類, IF(列分類振分=Y$3, 1, 0))/SUMPRODUCT(生産額_中分類, IF(列分類振分=Y$3, 1, 0))</f>
        <v>#DIV/0!</v>
      </c>
      <c r="Z54" s="194" t="e">
        <f t="array" ref="Z54">SUMPRODUCT(計算_投入係数表_加工!$D191:$DS191, 生産額_中分類, IF(列分類振分=Z$3, 1, 0))/SUMPRODUCT(生産額_中分類, IF(列分類振分=Z$3, 1, 0))</f>
        <v>#DIV/0!</v>
      </c>
      <c r="AA54" s="194" t="e">
        <f t="array" ref="AA54">SUMPRODUCT(計算_投入係数表_加工!$D191:$DS191, 生産額_中分類, IF(列分類振分=AA$3, 1, 0))/SUMPRODUCT(生産額_中分類, IF(列分類振分=AA$3, 1, 0))</f>
        <v>#DIV/0!</v>
      </c>
      <c r="AB54" s="194" t="e">
        <f t="array" ref="AB54">SUMPRODUCT(計算_投入係数表_加工!$D191:$DS191, 生産額_中分類, IF(列分類振分=AB$3, 1, 0))/SUMPRODUCT(生産額_中分類, IF(列分類振分=AB$3, 1, 0))</f>
        <v>#DIV/0!</v>
      </c>
      <c r="AC54" s="194" t="e">
        <f t="array" ref="AC54">SUMPRODUCT(計算_投入係数表_加工!$D191:$DS191, 生産額_中分類, IF(列分類振分=AC$3, 1, 0))/SUMPRODUCT(生産額_中分類, IF(列分類振分=AC$3, 1, 0))</f>
        <v>#DIV/0!</v>
      </c>
      <c r="AD54" s="194" t="e">
        <f t="array" ref="AD54">SUMPRODUCT(計算_投入係数表_加工!$D191:$DS191, 生産額_中分類, IF(列分類振分=AD$3, 1, 0))/SUMPRODUCT(生産額_中分類, IF(列分類振分=AD$3, 1, 0))</f>
        <v>#DIV/0!</v>
      </c>
      <c r="AE54" s="194" t="e">
        <f t="array" ref="AE54">SUMPRODUCT(計算_投入係数表_加工!$D191:$DS191, 生産額_中分類, IF(列分類振分=AE$3, 1, 0))/SUMPRODUCT(生産額_中分類, IF(列分類振分=AE$3, 1, 0))</f>
        <v>#DIV/0!</v>
      </c>
      <c r="AF54" s="194" t="e">
        <f t="array" ref="AF54">SUMPRODUCT(計算_投入係数表_加工!$D191:$DS191, 生産額_中分類, IF(列分類振分=AF$3, 1, 0))/SUMPRODUCT(生産額_中分類, IF(列分類振分=AF$3, 1, 0))</f>
        <v>#DIV/0!</v>
      </c>
      <c r="AG54" s="194" t="e">
        <f t="array" ref="AG54">SUMPRODUCT(計算_投入係数表_加工!$D191:$DS191, 生産額_中分類, IF(列分類振分=AG$3, 1, 0))/SUMPRODUCT(生産額_中分類, IF(列分類振分=AG$3, 1, 0))</f>
        <v>#DIV/0!</v>
      </c>
      <c r="AH54" s="194" t="e">
        <f t="array" ref="AH54">SUMPRODUCT(計算_投入係数表_加工!$D191:$DS191, 生産額_中分類, IF(列分類振分=AH$3, 1, 0))/SUMPRODUCT(生産額_中分類, IF(列分類振分=AH$3, 1, 0))</f>
        <v>#DIV/0!</v>
      </c>
      <c r="AI54" s="194" t="e">
        <f t="array" ref="AI54">SUMPRODUCT(計算_投入係数表_加工!$D191:$DS191, 生産額_中分類, IF(列分類振分=AI$3, 1, 0))/SUMPRODUCT(生産額_中分類, IF(列分類振分=AI$3, 1, 0))</f>
        <v>#DIV/0!</v>
      </c>
      <c r="AJ54" s="194" t="e">
        <f t="array" ref="AJ54">SUMPRODUCT(計算_投入係数表_加工!$D191:$DS191, 生産額_中分類, IF(列分類振分=AJ$3, 1, 0))/SUMPRODUCT(生産額_中分類, IF(列分類振分=AJ$3, 1, 0))</f>
        <v>#DIV/0!</v>
      </c>
      <c r="AK54" s="194" t="e">
        <f t="array" ref="AK54">SUMPRODUCT(計算_投入係数表_加工!$D191:$DS191, 生産額_中分類, IF(列分類振分=AK$3, 1, 0))/SUMPRODUCT(生産額_中分類, IF(列分類振分=AK$3, 1, 0))</f>
        <v>#DIV/0!</v>
      </c>
      <c r="AL54" s="194" t="e">
        <f t="array" ref="AL54">SUMPRODUCT(計算_投入係数表_加工!$D191:$DS191, 生産額_中分類, IF(列分類振分=AL$3, 1, 0))/SUMPRODUCT(生産額_中分類, IF(列分類振分=AL$3, 1, 0))</f>
        <v>#DIV/0!</v>
      </c>
      <c r="AM54" s="194" t="e">
        <f t="array" ref="AM54">SUMPRODUCT(計算_投入係数表_加工!$D191:$DS191, 生産額_中分類, IF(列分類振分=AM$3, 1, 0))/SUMPRODUCT(生産額_中分類, IF(列分類振分=AM$3, 1, 0))</f>
        <v>#DIV/0!</v>
      </c>
      <c r="AN54" s="194" t="e">
        <f t="array" ref="AN54">SUMPRODUCT(計算_投入係数表_加工!$D191:$DS191, 生産額_中分類, IF(列分類振分=AN$3, 1, 0))/SUMPRODUCT(生産額_中分類, IF(列分類振分=AN$3, 1, 0))</f>
        <v>#DIV/0!</v>
      </c>
      <c r="AO54" s="194" t="e">
        <f t="array" ref="AO54">SUMPRODUCT(計算_投入係数表_加工!$D191:$DS191, 生産額_中分類, IF(列分類振分=AO$3, 1, 0))/SUMPRODUCT(生産額_中分類, IF(列分類振分=AO$3, 1, 0))</f>
        <v>#DIV/0!</v>
      </c>
      <c r="AP54" s="194" t="e">
        <f t="array" ref="AP54">SUMPRODUCT(計算_投入係数表_加工!$D191:$DS191, 生産額_中分類, IF(列分類振分=AP$3, 1, 0))/SUMPRODUCT(生産額_中分類, IF(列分類振分=AP$3, 1, 0))</f>
        <v>#DIV/0!</v>
      </c>
      <c r="AQ54" s="194" t="e">
        <f t="array" ref="AQ54">SUMPRODUCT(計算_投入係数表_加工!$D191:$DS191, 生産額_中分類, IF(列分類振分=AQ$3, 1, 0))/SUMPRODUCT(生産額_中分類, IF(列分類振分=AQ$3, 1, 0))</f>
        <v>#DIV/0!</v>
      </c>
      <c r="AR54" s="194" t="e">
        <f t="array" ref="AR54">SUMPRODUCT(計算_投入係数表_加工!$D191:$DS191, 生産額_中分類, IF(列分類振分=AR$3, 1, 0))/SUMPRODUCT(生産額_中分類, IF(列分類振分=AR$3, 1, 0))</f>
        <v>#DIV/0!</v>
      </c>
      <c r="AS54" s="194" t="e">
        <f t="array" ref="AS54">SUMPRODUCT(計算_投入係数表_加工!$D191:$DS191, 生産額_中分類, IF(列分類振分=AS$3, 1, 0))/SUMPRODUCT(生産額_中分類, IF(列分類振分=AS$3, 1, 0))</f>
        <v>#DIV/0!</v>
      </c>
      <c r="AT54" s="194" t="e">
        <f t="array" ref="AT54">SUMPRODUCT(計算_投入係数表_加工!$D191:$DS191, 生産額_中分類, IF(列分類振分=AT$3, 1, 0))/SUMPRODUCT(生産額_中分類, IF(列分類振分=AT$3, 1, 0))</f>
        <v>#DIV/0!</v>
      </c>
      <c r="AU54" s="194" t="e">
        <f t="array" ref="AU54">SUMPRODUCT(計算_投入係数表_加工!$D191:$DS191, 生産額_中分類, IF(列分類振分=AU$3, 1, 0))/SUMPRODUCT(生産額_中分類, IF(列分類振分=AU$3, 1, 0))</f>
        <v>#DIV/0!</v>
      </c>
      <c r="AV54" s="194" t="e">
        <f t="array" ref="AV54">SUMPRODUCT(計算_投入係数表_加工!$D191:$DS191, 生産額_中分類, IF(列分類振分=AV$3, 1, 0))/SUMPRODUCT(生産額_中分類, IF(列分類振分=AV$3, 1, 0))</f>
        <v>#DIV/0!</v>
      </c>
      <c r="AW54" s="194" t="e">
        <f t="array" ref="AW54">SUMPRODUCT(計算_投入係数表_加工!$D191:$DS191, 生産額_中分類, IF(列分類振分=AW$3, 1, 0))/SUMPRODUCT(生産額_中分類, IF(列分類振分=AW$3, 1, 0))</f>
        <v>#DIV/0!</v>
      </c>
      <c r="AX54" s="194" t="e">
        <f t="array" ref="AX54">SUMPRODUCT(計算_投入係数表_加工!$D191:$DS191, 生産額_中分類, IF(列分類振分=AX$3, 1, 0))/SUMPRODUCT(生産額_中分類, IF(列分類振分=AX$3, 1, 0))</f>
        <v>#DIV/0!</v>
      </c>
      <c r="AY54" s="194" t="e">
        <f t="array" ref="AY54">SUMPRODUCT(計算_投入係数表_加工!$D191:$DS191, 生産額_中分類, IF(列分類振分=AY$3, 1, 0))/SUMPRODUCT(生産額_中分類, IF(列分類振分=AY$3, 1, 0))</f>
        <v>#DIV/0!</v>
      </c>
      <c r="AZ54" s="194" t="e">
        <f t="array" ref="AZ54">SUMPRODUCT(計算_投入係数表_加工!$D191:$DS191, 生産額_中分類, IF(列分類振分=AZ$3, 1, 0))/SUMPRODUCT(生産額_中分類, IF(列分類振分=AZ$3, 1, 0))</f>
        <v>#DIV/0!</v>
      </c>
      <c r="BA54" s="194" t="e">
        <f t="array" ref="BA54">SUMPRODUCT(計算_投入係数表_加工!$D191:$DS191, 生産額_中分類, IF(列分類振分=BA$3, 1, 0))/SUMPRODUCT(生産額_中分類, IF(列分類振分=BA$3, 1, 0))</f>
        <v>#DIV/0!</v>
      </c>
      <c r="BB54" s="194" t="e">
        <f t="array" ref="BB54">SUMPRODUCT(計算_投入係数表_加工!$D191:$DS191, 生産額_中分類, IF(列分類振分=BB$3, 1, 0))/SUMPRODUCT(生産額_中分類, IF(列分類振分=BB$3, 1, 0))</f>
        <v>#DIV/0!</v>
      </c>
      <c r="BC54" s="194" t="e">
        <f t="array" ref="BC54">SUMPRODUCT(計算_投入係数表_加工!$D191:$DS191, 生産額_中分類, IF(列分類振分=BC$3, 1, 0))/SUMPRODUCT(生産額_中分類, IF(列分類振分=BC$3, 1, 0))</f>
        <v>#DIV/0!</v>
      </c>
      <c r="BD54" s="194" t="e">
        <f t="array" ref="BD54">SUMPRODUCT(計算_投入係数表_加工!$D191:$DS191, 生産額_中分類, IF(列分類振分=BD$3, 1, 0))/SUMPRODUCT(生産額_中分類, IF(列分類振分=BD$3, 1, 0))</f>
        <v>#DIV/0!</v>
      </c>
      <c r="BE54" s="194" t="e">
        <f t="array" ref="BE54">SUMPRODUCT(計算_投入係数表_加工!$D191:$DS191, 生産額_中分類, IF(列分類振分=BE$3, 1, 0))/SUMPRODUCT(生産額_中分類, IF(列分類振分=BE$3, 1, 0))</f>
        <v>#DIV/0!</v>
      </c>
      <c r="BF54" s="194" t="e">
        <f t="array" ref="BF54">SUMPRODUCT(計算_投入係数表_加工!$D191:$DS191, 生産額_中分類, IF(列分類振分=BF$3, 1, 0))/SUMPRODUCT(生産額_中分類, IF(列分類振分=BF$3, 1, 0))</f>
        <v>#DIV/0!</v>
      </c>
      <c r="BG54" s="194" t="e">
        <f t="array" ref="BG54">SUMPRODUCT(計算_投入係数表_加工!$D191:$DS191, 生産額_中分類, IF(列分類振分=BG$3, 1, 0))/SUMPRODUCT(生産額_中分類, IF(列分類振分=BG$3, 1, 0))</f>
        <v>#DIV/0!</v>
      </c>
      <c r="BH54" s="194" t="e">
        <f t="array" ref="BH54">SUMPRODUCT(計算_投入係数表_加工!$D191:$DS191, 生産額_中分類, IF(列分類振分=BH$3, 1, 0))/SUMPRODUCT(生産額_中分類, IF(列分類振分=BH$3, 1, 0))</f>
        <v>#DIV/0!</v>
      </c>
      <c r="BI54" s="194" t="e">
        <f t="array" ref="BI54">SUMPRODUCT(計算_投入係数表_加工!$D191:$DS191, 生産額_中分類, IF(列分類振分=BI$3, 1, 0))/SUMPRODUCT(生産額_中分類, IF(列分類振分=BI$3, 1, 0))</f>
        <v>#DIV/0!</v>
      </c>
      <c r="BJ54" s="194" t="e">
        <f t="array" ref="BJ54">SUMPRODUCT(計算_投入係数表_加工!$D191:$DS191, 生産額_中分類, IF(列分類振分=BJ$3, 1, 0))/SUMPRODUCT(生産額_中分類, IF(列分類振分=BJ$3, 1, 0))</f>
        <v>#DIV/0!</v>
      </c>
      <c r="BK54" s="194" t="e">
        <f t="array" ref="BK54">SUMPRODUCT(計算_投入係数表_加工!$D191:$DS191, 生産額_中分類, IF(列分類振分=BK$3, 1, 0))/SUMPRODUCT(生産額_中分類, IF(列分類振分=BK$3, 1, 0))</f>
        <v>#DIV/0!</v>
      </c>
      <c r="BL54" s="194" t="e">
        <f t="array" ref="BL54">SUMPRODUCT(計算_投入係数表_加工!$D191:$DS191, 生産額_中分類, IF(列分類振分=BL$3, 1, 0))/SUMPRODUCT(生産額_中分類, IF(列分類振分=BL$3, 1, 0))</f>
        <v>#DIV/0!</v>
      </c>
      <c r="BM54" s="194" t="e">
        <f t="array" ref="BM54">SUMPRODUCT(計算_投入係数表_加工!$D191:$DS191, 生産額_中分類, IF(列分類振分=BM$3, 1, 0))/SUMPRODUCT(生産額_中分類, IF(列分類振分=BM$3, 1, 0))</f>
        <v>#DIV/0!</v>
      </c>
      <c r="BN54" s="194" t="e">
        <f t="array" ref="BN54">SUMPRODUCT(計算_投入係数表_加工!$D191:$DS191, 生産額_中分類, IF(列分類振分=BN$3, 1, 0))/SUMPRODUCT(生産額_中分類, IF(列分類振分=BN$3, 1, 0))</f>
        <v>#DIV/0!</v>
      </c>
      <c r="BO54" s="194" t="e">
        <f t="array" ref="BO54">SUMPRODUCT(計算_投入係数表_加工!$D191:$DS191, 生産額_中分類, IF(列分類振分=BO$3, 1, 0))/SUMPRODUCT(生産額_中分類, IF(列分類振分=BO$3, 1, 0))</f>
        <v>#DIV/0!</v>
      </c>
      <c r="BP54" s="194" t="e">
        <f t="array" ref="BP54">SUMPRODUCT(計算_投入係数表_加工!$D191:$DS191, 生産額_中分類, IF(列分類振分=BP$3, 1, 0))/SUMPRODUCT(生産額_中分類, IF(列分類振分=BP$3, 1, 0))</f>
        <v>#DIV/0!</v>
      </c>
      <c r="BQ54" s="194" t="e">
        <f t="array" ref="BQ54">SUMPRODUCT(計算_投入係数表_加工!$D191:$DS191, 生産額_中分類, IF(列分類振分=BQ$3, 1, 0))/SUMPRODUCT(生産額_中分類, IF(列分類振分=BQ$3, 1, 0))</f>
        <v>#DIV/0!</v>
      </c>
      <c r="BR54" s="194" t="e">
        <f t="array" ref="BR54">SUMPRODUCT(計算_投入係数表_加工!$D191:$DS191, 生産額_中分類, IF(列分類振分=BR$3, 1, 0))/SUMPRODUCT(生産額_中分類, IF(列分類振分=BR$3, 1, 0))</f>
        <v>#DIV/0!</v>
      </c>
      <c r="BS54" s="194" t="e">
        <f t="array" ref="BS54">SUMPRODUCT(計算_投入係数表_加工!$D191:$DS191, 生産額_中分類, IF(列分類振分=BS$3, 1, 0))/SUMPRODUCT(生産額_中分類, IF(列分類振分=BS$3, 1, 0))</f>
        <v>#DIV/0!</v>
      </c>
      <c r="BT54" s="194" t="e">
        <f t="array" ref="BT54">SUMPRODUCT(計算_投入係数表_加工!$D191:$DS191, 生産額_中分類, IF(列分類振分=BT$3, 1, 0))/SUMPRODUCT(生産額_中分類, IF(列分類振分=BT$3, 1, 0))</f>
        <v>#DIV/0!</v>
      </c>
      <c r="BU54" s="194" t="e">
        <f t="array" ref="BU54">SUMPRODUCT(計算_投入係数表_加工!$D191:$DS191, 生産額_中分類, IF(列分類振分=BU$3, 1, 0))/SUMPRODUCT(生産額_中分類, IF(列分類振分=BU$3, 1, 0))</f>
        <v>#DIV/0!</v>
      </c>
      <c r="BV54" s="194" t="e">
        <f t="array" ref="BV54">SUMPRODUCT(計算_投入係数表_加工!$D191:$DS191, 生産額_中分類, IF(列分類振分=BV$3, 1, 0))/SUMPRODUCT(生産額_中分類, IF(列分類振分=BV$3, 1, 0))</f>
        <v>#DIV/0!</v>
      </c>
      <c r="BW54" s="194" t="e">
        <f t="array" ref="BW54">SUMPRODUCT(計算_投入係数表_加工!$D191:$DS191, 生産額_中分類, IF(列分類振分=BW$3, 1, 0))/SUMPRODUCT(生産額_中分類, IF(列分類振分=BW$3, 1, 0))</f>
        <v>#DIV/0!</v>
      </c>
      <c r="BX54" s="194" t="e">
        <f t="array" ref="BX54">SUMPRODUCT(計算_投入係数表_加工!$D191:$DS191, 生産額_中分類, IF(列分類振分=BX$3, 1, 0))/SUMPRODUCT(生産額_中分類, IF(列分類振分=BX$3, 1, 0))</f>
        <v>#DIV/0!</v>
      </c>
      <c r="BY54" s="194" t="e">
        <f t="array" ref="BY54">SUMPRODUCT(計算_投入係数表_加工!$D191:$DS191, 生産額_中分類, IF(列分類振分=BY$3, 1, 0))/SUMPRODUCT(生産額_中分類, IF(列分類振分=BY$3, 1, 0))</f>
        <v>#DIV/0!</v>
      </c>
      <c r="BZ54" s="194" t="e">
        <f t="array" ref="BZ54">SUMPRODUCT(計算_投入係数表_加工!$D191:$DS191, 生産額_中分類, IF(列分類振分=BZ$3, 1, 0))/SUMPRODUCT(生産額_中分類, IF(列分類振分=BZ$3, 1, 0))</f>
        <v>#DIV/0!</v>
      </c>
      <c r="CA54" s="194" t="e">
        <f t="array" ref="CA54">SUMPRODUCT(計算_投入係数表_加工!$D191:$DS191, 生産額_中分類, IF(列分類振分=CA$3, 1, 0))/SUMPRODUCT(生産額_中分類, IF(列分類振分=CA$3, 1, 0))</f>
        <v>#DIV/0!</v>
      </c>
      <c r="CB54" s="194" t="e">
        <f t="array" ref="CB54">SUMPRODUCT(計算_投入係数表_加工!$D191:$DS191, 生産額_中分類, IF(列分類振分=CB$3, 1, 0))/SUMPRODUCT(生産額_中分類, IF(列分類振分=CB$3, 1, 0))</f>
        <v>#DIV/0!</v>
      </c>
      <c r="CC54" s="194" t="e">
        <f t="array" ref="CC54">SUMPRODUCT(計算_投入係数表_加工!$D191:$DS191, 生産額_中分類, IF(列分類振分=CC$3, 1, 0))/SUMPRODUCT(生産額_中分類, IF(列分類振分=CC$3, 1, 0))</f>
        <v>#DIV/0!</v>
      </c>
      <c r="CD54" s="194" t="e">
        <f t="array" ref="CD54">SUMPRODUCT(計算_投入係数表_加工!$D191:$DS191, 生産額_中分類, IF(列分類振分=CD$3, 1, 0))/SUMPRODUCT(生産額_中分類, IF(列分類振分=CD$3, 1, 0))</f>
        <v>#DIV/0!</v>
      </c>
      <c r="CE54" s="194" t="e">
        <f t="array" ref="CE54">SUMPRODUCT(計算_投入係数表_加工!$D191:$DS191, 生産額_中分類, IF(列分類振分=CE$3, 1, 0))/SUMPRODUCT(生産額_中分類, IF(列分類振分=CE$3, 1, 0))</f>
        <v>#DIV/0!</v>
      </c>
      <c r="CF54" s="194" t="e">
        <f t="array" ref="CF54">SUMPRODUCT(計算_投入係数表_加工!$D191:$DS191, 生産額_中分類, IF(列分類振分=CF$3, 1, 0))/SUMPRODUCT(生産額_中分類, IF(列分類振分=CF$3, 1, 0))</f>
        <v>#DIV/0!</v>
      </c>
      <c r="CG54" s="194" t="e">
        <f t="array" ref="CG54">SUMPRODUCT(計算_投入係数表_加工!$D191:$DS191, 生産額_中分類, IF(列分類振分=CG$3, 1, 0))/SUMPRODUCT(生産額_中分類, IF(列分類振分=CG$3, 1, 0))</f>
        <v>#DIV/0!</v>
      </c>
      <c r="CH54" s="194" t="e">
        <f t="array" ref="CH54">SUMPRODUCT(計算_投入係数表_加工!$D191:$DS191, 生産額_中分類, IF(列分類振分=CH$3, 1, 0))/SUMPRODUCT(生産額_中分類, IF(列分類振分=CH$3, 1, 0))</f>
        <v>#DIV/0!</v>
      </c>
      <c r="CI54" s="194" t="e">
        <f t="array" ref="CI54">SUMPRODUCT(計算_投入係数表_加工!$D191:$DS191, 生産額_中分類, IF(列分類振分=CI$3, 1, 0))/SUMPRODUCT(生産額_中分類, IF(列分類振分=CI$3, 1, 0))</f>
        <v>#DIV/0!</v>
      </c>
      <c r="CJ54" s="194" t="e">
        <f t="array" ref="CJ54">SUMPRODUCT(計算_投入係数表_加工!$D191:$DS191, 生産額_中分類, IF(列分類振分=CJ$3, 1, 0))/SUMPRODUCT(生産額_中分類, IF(列分類振分=CJ$3, 1, 0))</f>
        <v>#DIV/0!</v>
      </c>
      <c r="CK54" s="194" t="e">
        <f t="array" ref="CK54">SUMPRODUCT(計算_投入係数表_加工!$D191:$DS191, 生産額_中分類, IF(列分類振分=CK$3, 1, 0))/SUMPRODUCT(生産額_中分類, IF(列分類振分=CK$3, 1, 0))</f>
        <v>#DIV/0!</v>
      </c>
      <c r="CL54" s="194" t="e">
        <f t="array" ref="CL54">SUMPRODUCT(計算_投入係数表_加工!$D191:$DS191, 生産額_中分類, IF(列分類振分=CL$3, 1, 0))/SUMPRODUCT(生産額_中分類, IF(列分類振分=CL$3, 1, 0))</f>
        <v>#DIV/0!</v>
      </c>
      <c r="CM54" s="194" t="e">
        <f t="array" ref="CM54">SUMPRODUCT(計算_投入係数表_加工!$D191:$DS191, 生産額_中分類, IF(列分類振分=CM$3, 1, 0))/SUMPRODUCT(生産額_中分類, IF(列分類振分=CM$3, 1, 0))</f>
        <v>#DIV/0!</v>
      </c>
      <c r="CN54" s="194" t="e">
        <f t="array" ref="CN54">SUMPRODUCT(計算_投入係数表_加工!$D191:$DS191, 生産額_中分類, IF(列分類振分=CN$3, 1, 0))/SUMPRODUCT(生産額_中分類, IF(列分類振分=CN$3, 1, 0))</f>
        <v>#DIV/0!</v>
      </c>
      <c r="CO54" s="194" t="e">
        <f t="array" ref="CO54">SUMPRODUCT(計算_投入係数表_加工!$D191:$DS191, 生産額_中分類, IF(列分類振分=CO$3, 1, 0))/SUMPRODUCT(生産額_中分類, IF(列分類振分=CO$3, 1, 0))</f>
        <v>#DIV/0!</v>
      </c>
      <c r="CP54" s="194" t="e">
        <f t="array" ref="CP54">SUMPRODUCT(計算_投入係数表_加工!$D191:$DS191, 生産額_中分類, IF(列分類振分=CP$3, 1, 0))/SUMPRODUCT(生産額_中分類, IF(列分類振分=CP$3, 1, 0))</f>
        <v>#DIV/0!</v>
      </c>
      <c r="CQ54" s="194" t="e">
        <f t="array" ref="CQ54">SUMPRODUCT(計算_投入係数表_加工!$D191:$DS191, 生産額_中分類, IF(列分類振分=CQ$3, 1, 0))/SUMPRODUCT(生産額_中分類, IF(列分類振分=CQ$3, 1, 0))</f>
        <v>#DIV/0!</v>
      </c>
      <c r="CR54" s="194" t="e">
        <f t="array" ref="CR54">SUMPRODUCT(計算_投入係数表_加工!$D191:$DS191, 生産額_中分類, IF(列分類振分=CR$3, 1, 0))/SUMPRODUCT(生産額_中分類, IF(列分類振分=CR$3, 1, 0))</f>
        <v>#DIV/0!</v>
      </c>
      <c r="CS54" s="194" t="e">
        <f t="array" ref="CS54">SUMPRODUCT(計算_投入係数表_加工!$D191:$DS191, 生産額_中分類, IF(列分類振分=CS$3, 1, 0))/SUMPRODUCT(生産額_中分類, IF(列分類振分=CS$3, 1, 0))</f>
        <v>#DIV/0!</v>
      </c>
      <c r="CT54" s="194" t="e">
        <f t="array" ref="CT54">SUMPRODUCT(計算_投入係数表_加工!$D191:$DS191, 生産額_中分類, IF(列分類振分=CT$3, 1, 0))/SUMPRODUCT(生産額_中分類, IF(列分類振分=CT$3, 1, 0))</f>
        <v>#DIV/0!</v>
      </c>
      <c r="CU54" s="194" t="e">
        <f t="array" ref="CU54">SUMPRODUCT(計算_投入係数表_加工!$D191:$DS191, 生産額_中分類, IF(列分類振分=CU$3, 1, 0))/SUMPRODUCT(生産額_中分類, IF(列分類振分=CU$3, 1, 0))</f>
        <v>#DIV/0!</v>
      </c>
      <c r="CV54" s="194" t="e">
        <f t="array" ref="CV54">SUMPRODUCT(計算_投入係数表_加工!$D191:$DS191, 生産額_中分類, IF(列分類振分=CV$3, 1, 0))/SUMPRODUCT(生産額_中分類, IF(列分類振分=CV$3, 1, 0))</f>
        <v>#DIV/0!</v>
      </c>
      <c r="CW54" s="194" t="e">
        <f t="array" ref="CW54">SUMPRODUCT(計算_投入係数表_加工!$D191:$DS191, 生産額_中分類, IF(列分類振分=CW$3, 1, 0))/SUMPRODUCT(生産額_中分類, IF(列分類振分=CW$3, 1, 0))</f>
        <v>#DIV/0!</v>
      </c>
      <c r="CX54" s="194" t="e">
        <f t="array" ref="CX54">SUMPRODUCT(計算_投入係数表_加工!$D191:$DS191, 生産額_中分類, IF(列分類振分=CX$3, 1, 0))/SUMPRODUCT(生産額_中分類, IF(列分類振分=CX$3, 1, 0))</f>
        <v>#DIV/0!</v>
      </c>
      <c r="CY54" s="194" t="e">
        <f t="array" ref="CY54">SUMPRODUCT(計算_投入係数表_加工!$D191:$DS191, 生産額_中分類, IF(列分類振分=CY$3, 1, 0))/SUMPRODUCT(生産額_中分類, IF(列分類振分=CY$3, 1, 0))</f>
        <v>#DIV/0!</v>
      </c>
      <c r="CZ54" s="194" t="e">
        <f t="array" ref="CZ54">SUMPRODUCT(計算_投入係数表_加工!$D191:$DS191, 生産額_中分類, IF(列分類振分=CZ$3, 1, 0))/SUMPRODUCT(生産額_中分類, IF(列分類振分=CZ$3, 1, 0))</f>
        <v>#DIV/0!</v>
      </c>
      <c r="DA54" s="194" t="e">
        <f t="array" ref="DA54">SUMPRODUCT(計算_投入係数表_加工!$D191:$DS191, 生産額_中分類, IF(列分類振分=DA$3, 1, 0))/SUMPRODUCT(生産額_中分類, IF(列分類振分=DA$3, 1, 0))</f>
        <v>#DIV/0!</v>
      </c>
      <c r="DB54" s="194" t="e">
        <f t="array" ref="DB54">SUMPRODUCT(計算_投入係数表_加工!$D191:$DS191, 生産額_中分類, IF(列分類振分=DB$3, 1, 0))/SUMPRODUCT(生産額_中分類, IF(列分類振分=DB$3, 1, 0))</f>
        <v>#DIV/0!</v>
      </c>
      <c r="DC54" s="194" t="e">
        <f t="array" ref="DC54">SUMPRODUCT(計算_投入係数表_加工!$D191:$DS191, 生産額_中分類, IF(列分類振分=DC$3, 1, 0))/SUMPRODUCT(生産額_中分類, IF(列分類振分=DC$3, 1, 0))</f>
        <v>#DIV/0!</v>
      </c>
      <c r="DD54" s="194" t="e">
        <f t="array" ref="DD54">SUMPRODUCT(計算_投入係数表_加工!$D191:$DS191, 生産額_中分類, IF(列分類振分=DD$3, 1, 0))/SUMPRODUCT(生産額_中分類, IF(列分類振分=DD$3, 1, 0))</f>
        <v>#DIV/0!</v>
      </c>
      <c r="DE54" s="194" t="e">
        <f t="array" ref="DE54">SUMPRODUCT(計算_投入係数表_加工!$D191:$DS191, 生産額_中分類, IF(列分類振分=DE$3, 1, 0))/SUMPRODUCT(生産額_中分類, IF(列分類振分=DE$3, 1, 0))</f>
        <v>#DIV/0!</v>
      </c>
      <c r="DF54" s="194" t="e">
        <f t="array" ref="DF54">SUMPRODUCT(計算_投入係数表_加工!$D191:$DS191, 生産額_中分類, IF(列分類振分=DF$3, 1, 0))/SUMPRODUCT(生産額_中分類, IF(列分類振分=DF$3, 1, 0))</f>
        <v>#DIV/0!</v>
      </c>
      <c r="DG54" s="194" t="e">
        <f t="array" ref="DG54">SUMPRODUCT(計算_投入係数表_加工!$D191:$DS191, 生産額_中分類, IF(列分類振分=DG$3, 1, 0))/SUMPRODUCT(生産額_中分類, IF(列分類振分=DG$3, 1, 0))</f>
        <v>#DIV/0!</v>
      </c>
      <c r="DH54" s="194" t="e">
        <f t="array" ref="DH54">SUMPRODUCT(計算_投入係数表_加工!$D191:$DS191, 生産額_中分類, IF(列分類振分=DH$3, 1, 0))/SUMPRODUCT(生産額_中分類, IF(列分類振分=DH$3, 1, 0))</f>
        <v>#DIV/0!</v>
      </c>
      <c r="DI54" s="194" t="e">
        <f t="array" ref="DI54">SUMPRODUCT(計算_投入係数表_加工!$D191:$DS191, 生産額_中分類, IF(列分類振分=DI$3, 1, 0))/SUMPRODUCT(生産額_中分類, IF(列分類振分=DI$3, 1, 0))</f>
        <v>#DIV/0!</v>
      </c>
      <c r="DJ54" s="194" t="e">
        <f t="array" ref="DJ54">SUMPRODUCT(計算_投入係数表_加工!$D191:$DS191, 生産額_中分類, IF(列分類振分=DJ$3, 1, 0))/SUMPRODUCT(生産額_中分類, IF(列分類振分=DJ$3, 1, 0))</f>
        <v>#DIV/0!</v>
      </c>
      <c r="DK54" s="194" t="e">
        <f t="array" ref="DK54">SUMPRODUCT(計算_投入係数表_加工!$D191:$DS191, 生産額_中分類, IF(列分類振分=DK$3, 1, 0))/SUMPRODUCT(生産額_中分類, IF(列分類振分=DK$3, 1, 0))</f>
        <v>#DIV/0!</v>
      </c>
      <c r="DL54" s="194" t="e">
        <f t="array" ref="DL54">SUMPRODUCT(計算_投入係数表_加工!$D191:$DS191, 生産額_中分類, IF(列分類振分=DL$3, 1, 0))/SUMPRODUCT(生産額_中分類, IF(列分類振分=DL$3, 1, 0))</f>
        <v>#DIV/0!</v>
      </c>
      <c r="DM54" s="194" t="e">
        <f t="array" ref="DM54">SUMPRODUCT(計算_投入係数表_加工!$D191:$DS191, 生産額_中分類, IF(列分類振分=DM$3, 1, 0))/SUMPRODUCT(生産額_中分類, IF(列分類振分=DM$3, 1, 0))</f>
        <v>#DIV/0!</v>
      </c>
      <c r="DN54" s="194" t="e">
        <f t="array" ref="DN54">SUMPRODUCT(計算_投入係数表_加工!$D191:$DS191, 生産額_中分類, IF(列分類振分=DN$3, 1, 0))/SUMPRODUCT(生産額_中分類, IF(列分類振分=DN$3, 1, 0))</f>
        <v>#DIV/0!</v>
      </c>
      <c r="DO54" s="194" t="e">
        <f t="array" ref="DO54">SUMPRODUCT(計算_投入係数表_加工!$D191:$DS191, 生産額_中分類, IF(列分類振分=DO$3, 1, 0))/SUMPRODUCT(生産額_中分類, IF(列分類振分=DO$3, 1, 0))</f>
        <v>#DIV/0!</v>
      </c>
      <c r="DP54" s="194" t="e">
        <f t="array" ref="DP54">SUMPRODUCT(計算_投入係数表_加工!$D191:$DS191, 生産額_中分類, IF(列分類振分=DP$3, 1, 0))/SUMPRODUCT(生産額_中分類, IF(列分類振分=DP$3, 1, 0))</f>
        <v>#DIV/0!</v>
      </c>
      <c r="DQ54" s="194" t="e">
        <f t="array" ref="DQ54">SUMPRODUCT(計算_投入係数表_加工!$D191:$DS191, 生産額_中分類, IF(列分類振分=DQ$3, 1, 0))/SUMPRODUCT(生産額_中分類, IF(列分類振分=DQ$3, 1, 0))</f>
        <v>#DIV/0!</v>
      </c>
      <c r="DR54" s="194" t="e">
        <f t="array" ref="DR54">SUMPRODUCT(計算_投入係数表_加工!$D191:$DS191, 生産額_中分類, IF(列分類振分=DR$3, 1, 0))/SUMPRODUCT(生産額_中分類, IF(列分類振分=DR$3, 1, 0))</f>
        <v>#DIV/0!</v>
      </c>
      <c r="DS54" s="194" t="e">
        <f t="array" ref="DS54">SUMPRODUCT(計算_投入係数表_加工!$D191:$DS191, 生産額_中分類, IF(列分類振分=DS$3, 1, 0))/SUMPRODUCT(生産額_中分類, IF(列分類振分=DS$3, 1, 0))</f>
        <v>#DIV/0!</v>
      </c>
      <c r="DT54" s="23">
        <f>SUMIF(振分, $C54, 計算_投入係数表_加工!DT$4:DT$123)</f>
        <v>0</v>
      </c>
    </row>
    <row r="55" spans="2:124" x14ac:dyDescent="0.25">
      <c r="B55" s="53">
        <v>52</v>
      </c>
      <c r="C55" s="192" t="str">
        <v>-</v>
      </c>
      <c r="D55" s="193">
        <f t="array" ref="D55">SUMPRODUCT(計算_投入係数表_加工!$D192:$DS192, 生産額_中分類, IF(列分類振分=D$3, 1, 0))/SUMPRODUCT(生産額_中分類, IF(列分類振分=D$3, 1, 0))</f>
        <v>0</v>
      </c>
      <c r="E55" s="194">
        <f t="array" ref="E55">SUMPRODUCT(計算_投入係数表_加工!$D192:$DS192, 生産額_中分類, IF(列分類振分=E$3, 1, 0))/SUMPRODUCT(生産額_中分類, IF(列分類振分=E$3, 1, 0))</f>
        <v>0</v>
      </c>
      <c r="F55" s="194">
        <f t="array" ref="F55">SUMPRODUCT(計算_投入係数表_加工!$D192:$DS192, 生産額_中分類, IF(列分類振分=F$3, 1, 0))/SUMPRODUCT(生産額_中分類, IF(列分類振分=F$3, 1, 0))</f>
        <v>0</v>
      </c>
      <c r="G55" s="194">
        <f t="array" ref="G55">SUMPRODUCT(計算_投入係数表_加工!$D192:$DS192, 生産額_中分類, IF(列分類振分=G$3, 1, 0))/SUMPRODUCT(生産額_中分類, IF(列分類振分=G$3, 1, 0))</f>
        <v>0</v>
      </c>
      <c r="H55" s="194">
        <f t="array" ref="H55">SUMPRODUCT(計算_投入係数表_加工!$D192:$DS192, 生産額_中分類, IF(列分類振分=H$3, 1, 0))/SUMPRODUCT(生産額_中分類, IF(列分類振分=H$3, 1, 0))</f>
        <v>0</v>
      </c>
      <c r="I55" s="194">
        <f t="array" ref="I55">SUMPRODUCT(計算_投入係数表_加工!$D192:$DS192, 生産額_中分類, IF(列分類振分=I$3, 1, 0))/SUMPRODUCT(生産額_中分類, IF(列分類振分=I$3, 1, 0))</f>
        <v>0</v>
      </c>
      <c r="J55" s="194">
        <f t="array" ref="J55">SUMPRODUCT(計算_投入係数表_加工!$D192:$DS192, 生産額_中分類, IF(列分類振分=J$3, 1, 0))/SUMPRODUCT(生産額_中分類, IF(列分類振分=J$3, 1, 0))</f>
        <v>0</v>
      </c>
      <c r="K55" s="194">
        <f t="array" ref="K55">SUMPRODUCT(計算_投入係数表_加工!$D192:$DS192, 生産額_中分類, IF(列分類振分=K$3, 1, 0))/SUMPRODUCT(生産額_中分類, IF(列分類振分=K$3, 1, 0))</f>
        <v>0</v>
      </c>
      <c r="L55" s="194">
        <f t="array" ref="L55">SUMPRODUCT(計算_投入係数表_加工!$D192:$DS192, 生産額_中分類, IF(列分類振分=L$3, 1, 0))/SUMPRODUCT(生産額_中分類, IF(列分類振分=L$3, 1, 0))</f>
        <v>0</v>
      </c>
      <c r="M55" s="194">
        <f t="array" ref="M55">SUMPRODUCT(計算_投入係数表_加工!$D192:$DS192, 生産額_中分類, IF(列分類振分=M$3, 1, 0))/SUMPRODUCT(生産額_中分類, IF(列分類振分=M$3, 1, 0))</f>
        <v>0</v>
      </c>
      <c r="N55" s="194">
        <f t="array" ref="N55">SUMPRODUCT(計算_投入係数表_加工!$D192:$DS192, 生産額_中分類, IF(列分類振分=N$3, 1, 0))/SUMPRODUCT(生産額_中分類, IF(列分類振分=N$3, 1, 0))</f>
        <v>0</v>
      </c>
      <c r="O55" s="194">
        <f t="array" ref="O55">SUMPRODUCT(計算_投入係数表_加工!$D192:$DS192, 生産額_中分類, IF(列分類振分=O$3, 1, 0))/SUMPRODUCT(生産額_中分類, IF(列分類振分=O$3, 1, 0))</f>
        <v>0</v>
      </c>
      <c r="P55" s="194">
        <f t="array" ref="P55">SUMPRODUCT(計算_投入係数表_加工!$D192:$DS192, 生産額_中分類, IF(列分類振分=P$3, 1, 0))/SUMPRODUCT(生産額_中分類, IF(列分類振分=P$3, 1, 0))</f>
        <v>0</v>
      </c>
      <c r="Q55" s="194" t="e">
        <f t="array" ref="Q55">SUMPRODUCT(計算_投入係数表_加工!$D192:$DS192, 生産額_中分類, IF(列分類振分=Q$3, 1, 0))/SUMPRODUCT(生産額_中分類, IF(列分類振分=Q$3, 1, 0))</f>
        <v>#DIV/0!</v>
      </c>
      <c r="R55" s="194" t="e">
        <f t="array" ref="R55">SUMPRODUCT(計算_投入係数表_加工!$D192:$DS192, 生産額_中分類, IF(列分類振分=R$3, 1, 0))/SUMPRODUCT(生産額_中分類, IF(列分類振分=R$3, 1, 0))</f>
        <v>#DIV/0!</v>
      </c>
      <c r="S55" s="194" t="e">
        <f t="array" ref="S55">SUMPRODUCT(計算_投入係数表_加工!$D192:$DS192, 生産額_中分類, IF(列分類振分=S$3, 1, 0))/SUMPRODUCT(生産額_中分類, IF(列分類振分=S$3, 1, 0))</f>
        <v>#DIV/0!</v>
      </c>
      <c r="T55" s="194" t="e">
        <f t="array" ref="T55">SUMPRODUCT(計算_投入係数表_加工!$D192:$DS192, 生産額_中分類, IF(列分類振分=T$3, 1, 0))/SUMPRODUCT(生産額_中分類, IF(列分類振分=T$3, 1, 0))</f>
        <v>#DIV/0!</v>
      </c>
      <c r="U55" s="194" t="e">
        <f t="array" ref="U55">SUMPRODUCT(計算_投入係数表_加工!$D192:$DS192, 生産額_中分類, IF(列分類振分=U$3, 1, 0))/SUMPRODUCT(生産額_中分類, IF(列分類振分=U$3, 1, 0))</f>
        <v>#DIV/0!</v>
      </c>
      <c r="V55" s="194" t="e">
        <f t="array" ref="V55">SUMPRODUCT(計算_投入係数表_加工!$D192:$DS192, 生産額_中分類, IF(列分類振分=V$3, 1, 0))/SUMPRODUCT(生産額_中分類, IF(列分類振分=V$3, 1, 0))</f>
        <v>#DIV/0!</v>
      </c>
      <c r="W55" s="194" t="e">
        <f t="array" ref="W55">SUMPRODUCT(計算_投入係数表_加工!$D192:$DS192, 生産額_中分類, IF(列分類振分=W$3, 1, 0))/SUMPRODUCT(生産額_中分類, IF(列分類振分=W$3, 1, 0))</f>
        <v>#DIV/0!</v>
      </c>
      <c r="X55" s="194" t="e">
        <f t="array" ref="X55">SUMPRODUCT(計算_投入係数表_加工!$D192:$DS192, 生産額_中分類, IF(列分類振分=X$3, 1, 0))/SUMPRODUCT(生産額_中分類, IF(列分類振分=X$3, 1, 0))</f>
        <v>#DIV/0!</v>
      </c>
      <c r="Y55" s="194" t="e">
        <f t="array" ref="Y55">SUMPRODUCT(計算_投入係数表_加工!$D192:$DS192, 生産額_中分類, IF(列分類振分=Y$3, 1, 0))/SUMPRODUCT(生産額_中分類, IF(列分類振分=Y$3, 1, 0))</f>
        <v>#DIV/0!</v>
      </c>
      <c r="Z55" s="194" t="e">
        <f t="array" ref="Z55">SUMPRODUCT(計算_投入係数表_加工!$D192:$DS192, 生産額_中分類, IF(列分類振分=Z$3, 1, 0))/SUMPRODUCT(生産額_中分類, IF(列分類振分=Z$3, 1, 0))</f>
        <v>#DIV/0!</v>
      </c>
      <c r="AA55" s="194" t="e">
        <f t="array" ref="AA55">SUMPRODUCT(計算_投入係数表_加工!$D192:$DS192, 生産額_中分類, IF(列分類振分=AA$3, 1, 0))/SUMPRODUCT(生産額_中分類, IF(列分類振分=AA$3, 1, 0))</f>
        <v>#DIV/0!</v>
      </c>
      <c r="AB55" s="194" t="e">
        <f t="array" ref="AB55">SUMPRODUCT(計算_投入係数表_加工!$D192:$DS192, 生産額_中分類, IF(列分類振分=AB$3, 1, 0))/SUMPRODUCT(生産額_中分類, IF(列分類振分=AB$3, 1, 0))</f>
        <v>#DIV/0!</v>
      </c>
      <c r="AC55" s="194" t="e">
        <f t="array" ref="AC55">SUMPRODUCT(計算_投入係数表_加工!$D192:$DS192, 生産額_中分類, IF(列分類振分=AC$3, 1, 0))/SUMPRODUCT(生産額_中分類, IF(列分類振分=AC$3, 1, 0))</f>
        <v>#DIV/0!</v>
      </c>
      <c r="AD55" s="194" t="e">
        <f t="array" ref="AD55">SUMPRODUCT(計算_投入係数表_加工!$D192:$DS192, 生産額_中分類, IF(列分類振分=AD$3, 1, 0))/SUMPRODUCT(生産額_中分類, IF(列分類振分=AD$3, 1, 0))</f>
        <v>#DIV/0!</v>
      </c>
      <c r="AE55" s="194" t="e">
        <f t="array" ref="AE55">SUMPRODUCT(計算_投入係数表_加工!$D192:$DS192, 生産額_中分類, IF(列分類振分=AE$3, 1, 0))/SUMPRODUCT(生産額_中分類, IF(列分類振分=AE$3, 1, 0))</f>
        <v>#DIV/0!</v>
      </c>
      <c r="AF55" s="194" t="e">
        <f t="array" ref="AF55">SUMPRODUCT(計算_投入係数表_加工!$D192:$DS192, 生産額_中分類, IF(列分類振分=AF$3, 1, 0))/SUMPRODUCT(生産額_中分類, IF(列分類振分=AF$3, 1, 0))</f>
        <v>#DIV/0!</v>
      </c>
      <c r="AG55" s="194" t="e">
        <f t="array" ref="AG55">SUMPRODUCT(計算_投入係数表_加工!$D192:$DS192, 生産額_中分類, IF(列分類振分=AG$3, 1, 0))/SUMPRODUCT(生産額_中分類, IF(列分類振分=AG$3, 1, 0))</f>
        <v>#DIV/0!</v>
      </c>
      <c r="AH55" s="194" t="e">
        <f t="array" ref="AH55">SUMPRODUCT(計算_投入係数表_加工!$D192:$DS192, 生産額_中分類, IF(列分類振分=AH$3, 1, 0))/SUMPRODUCT(生産額_中分類, IF(列分類振分=AH$3, 1, 0))</f>
        <v>#DIV/0!</v>
      </c>
      <c r="AI55" s="194" t="e">
        <f t="array" ref="AI55">SUMPRODUCT(計算_投入係数表_加工!$D192:$DS192, 生産額_中分類, IF(列分類振分=AI$3, 1, 0))/SUMPRODUCT(生産額_中分類, IF(列分類振分=AI$3, 1, 0))</f>
        <v>#DIV/0!</v>
      </c>
      <c r="AJ55" s="194" t="e">
        <f t="array" ref="AJ55">SUMPRODUCT(計算_投入係数表_加工!$D192:$DS192, 生産額_中分類, IF(列分類振分=AJ$3, 1, 0))/SUMPRODUCT(生産額_中分類, IF(列分類振分=AJ$3, 1, 0))</f>
        <v>#DIV/0!</v>
      </c>
      <c r="AK55" s="194" t="e">
        <f t="array" ref="AK55">SUMPRODUCT(計算_投入係数表_加工!$D192:$DS192, 生産額_中分類, IF(列分類振分=AK$3, 1, 0))/SUMPRODUCT(生産額_中分類, IF(列分類振分=AK$3, 1, 0))</f>
        <v>#DIV/0!</v>
      </c>
      <c r="AL55" s="194" t="e">
        <f t="array" ref="AL55">SUMPRODUCT(計算_投入係数表_加工!$D192:$DS192, 生産額_中分類, IF(列分類振分=AL$3, 1, 0))/SUMPRODUCT(生産額_中分類, IF(列分類振分=AL$3, 1, 0))</f>
        <v>#DIV/0!</v>
      </c>
      <c r="AM55" s="194" t="e">
        <f t="array" ref="AM55">SUMPRODUCT(計算_投入係数表_加工!$D192:$DS192, 生産額_中分類, IF(列分類振分=AM$3, 1, 0))/SUMPRODUCT(生産額_中分類, IF(列分類振分=AM$3, 1, 0))</f>
        <v>#DIV/0!</v>
      </c>
      <c r="AN55" s="194" t="e">
        <f t="array" ref="AN55">SUMPRODUCT(計算_投入係数表_加工!$D192:$DS192, 生産額_中分類, IF(列分類振分=AN$3, 1, 0))/SUMPRODUCT(生産額_中分類, IF(列分類振分=AN$3, 1, 0))</f>
        <v>#DIV/0!</v>
      </c>
      <c r="AO55" s="194" t="e">
        <f t="array" ref="AO55">SUMPRODUCT(計算_投入係数表_加工!$D192:$DS192, 生産額_中分類, IF(列分類振分=AO$3, 1, 0))/SUMPRODUCT(生産額_中分類, IF(列分類振分=AO$3, 1, 0))</f>
        <v>#DIV/0!</v>
      </c>
      <c r="AP55" s="194" t="e">
        <f t="array" ref="AP55">SUMPRODUCT(計算_投入係数表_加工!$D192:$DS192, 生産額_中分類, IF(列分類振分=AP$3, 1, 0))/SUMPRODUCT(生産額_中分類, IF(列分類振分=AP$3, 1, 0))</f>
        <v>#DIV/0!</v>
      </c>
      <c r="AQ55" s="194" t="e">
        <f t="array" ref="AQ55">SUMPRODUCT(計算_投入係数表_加工!$D192:$DS192, 生産額_中分類, IF(列分類振分=AQ$3, 1, 0))/SUMPRODUCT(生産額_中分類, IF(列分類振分=AQ$3, 1, 0))</f>
        <v>#DIV/0!</v>
      </c>
      <c r="AR55" s="194" t="e">
        <f t="array" ref="AR55">SUMPRODUCT(計算_投入係数表_加工!$D192:$DS192, 生産額_中分類, IF(列分類振分=AR$3, 1, 0))/SUMPRODUCT(生産額_中分類, IF(列分類振分=AR$3, 1, 0))</f>
        <v>#DIV/0!</v>
      </c>
      <c r="AS55" s="194" t="e">
        <f t="array" ref="AS55">SUMPRODUCT(計算_投入係数表_加工!$D192:$DS192, 生産額_中分類, IF(列分類振分=AS$3, 1, 0))/SUMPRODUCT(生産額_中分類, IF(列分類振分=AS$3, 1, 0))</f>
        <v>#DIV/0!</v>
      </c>
      <c r="AT55" s="194" t="e">
        <f t="array" ref="AT55">SUMPRODUCT(計算_投入係数表_加工!$D192:$DS192, 生産額_中分類, IF(列分類振分=AT$3, 1, 0))/SUMPRODUCT(生産額_中分類, IF(列分類振分=AT$3, 1, 0))</f>
        <v>#DIV/0!</v>
      </c>
      <c r="AU55" s="194" t="e">
        <f t="array" ref="AU55">SUMPRODUCT(計算_投入係数表_加工!$D192:$DS192, 生産額_中分類, IF(列分類振分=AU$3, 1, 0))/SUMPRODUCT(生産額_中分類, IF(列分類振分=AU$3, 1, 0))</f>
        <v>#DIV/0!</v>
      </c>
      <c r="AV55" s="194" t="e">
        <f t="array" ref="AV55">SUMPRODUCT(計算_投入係数表_加工!$D192:$DS192, 生産額_中分類, IF(列分類振分=AV$3, 1, 0))/SUMPRODUCT(生産額_中分類, IF(列分類振分=AV$3, 1, 0))</f>
        <v>#DIV/0!</v>
      </c>
      <c r="AW55" s="194" t="e">
        <f t="array" ref="AW55">SUMPRODUCT(計算_投入係数表_加工!$D192:$DS192, 生産額_中分類, IF(列分類振分=AW$3, 1, 0))/SUMPRODUCT(生産額_中分類, IF(列分類振分=AW$3, 1, 0))</f>
        <v>#DIV/0!</v>
      </c>
      <c r="AX55" s="194" t="e">
        <f t="array" ref="AX55">SUMPRODUCT(計算_投入係数表_加工!$D192:$DS192, 生産額_中分類, IF(列分類振分=AX$3, 1, 0))/SUMPRODUCT(生産額_中分類, IF(列分類振分=AX$3, 1, 0))</f>
        <v>#DIV/0!</v>
      </c>
      <c r="AY55" s="194" t="e">
        <f t="array" ref="AY55">SUMPRODUCT(計算_投入係数表_加工!$D192:$DS192, 生産額_中分類, IF(列分類振分=AY$3, 1, 0))/SUMPRODUCT(生産額_中分類, IF(列分類振分=AY$3, 1, 0))</f>
        <v>#DIV/0!</v>
      </c>
      <c r="AZ55" s="194" t="e">
        <f t="array" ref="AZ55">SUMPRODUCT(計算_投入係数表_加工!$D192:$DS192, 生産額_中分類, IF(列分類振分=AZ$3, 1, 0))/SUMPRODUCT(生産額_中分類, IF(列分類振分=AZ$3, 1, 0))</f>
        <v>#DIV/0!</v>
      </c>
      <c r="BA55" s="194" t="e">
        <f t="array" ref="BA55">SUMPRODUCT(計算_投入係数表_加工!$D192:$DS192, 生産額_中分類, IF(列分類振分=BA$3, 1, 0))/SUMPRODUCT(生産額_中分類, IF(列分類振分=BA$3, 1, 0))</f>
        <v>#DIV/0!</v>
      </c>
      <c r="BB55" s="194" t="e">
        <f t="array" ref="BB55">SUMPRODUCT(計算_投入係数表_加工!$D192:$DS192, 生産額_中分類, IF(列分類振分=BB$3, 1, 0))/SUMPRODUCT(生産額_中分類, IF(列分類振分=BB$3, 1, 0))</f>
        <v>#DIV/0!</v>
      </c>
      <c r="BC55" s="194" t="e">
        <f t="array" ref="BC55">SUMPRODUCT(計算_投入係数表_加工!$D192:$DS192, 生産額_中分類, IF(列分類振分=BC$3, 1, 0))/SUMPRODUCT(生産額_中分類, IF(列分類振分=BC$3, 1, 0))</f>
        <v>#DIV/0!</v>
      </c>
      <c r="BD55" s="194" t="e">
        <f t="array" ref="BD55">SUMPRODUCT(計算_投入係数表_加工!$D192:$DS192, 生産額_中分類, IF(列分類振分=BD$3, 1, 0))/SUMPRODUCT(生産額_中分類, IF(列分類振分=BD$3, 1, 0))</f>
        <v>#DIV/0!</v>
      </c>
      <c r="BE55" s="194" t="e">
        <f t="array" ref="BE55">SUMPRODUCT(計算_投入係数表_加工!$D192:$DS192, 生産額_中分類, IF(列分類振分=BE$3, 1, 0))/SUMPRODUCT(生産額_中分類, IF(列分類振分=BE$3, 1, 0))</f>
        <v>#DIV/0!</v>
      </c>
      <c r="BF55" s="194" t="e">
        <f t="array" ref="BF55">SUMPRODUCT(計算_投入係数表_加工!$D192:$DS192, 生産額_中分類, IF(列分類振分=BF$3, 1, 0))/SUMPRODUCT(生産額_中分類, IF(列分類振分=BF$3, 1, 0))</f>
        <v>#DIV/0!</v>
      </c>
      <c r="BG55" s="194" t="e">
        <f t="array" ref="BG55">SUMPRODUCT(計算_投入係数表_加工!$D192:$DS192, 生産額_中分類, IF(列分類振分=BG$3, 1, 0))/SUMPRODUCT(生産額_中分類, IF(列分類振分=BG$3, 1, 0))</f>
        <v>#DIV/0!</v>
      </c>
      <c r="BH55" s="194" t="e">
        <f t="array" ref="BH55">SUMPRODUCT(計算_投入係数表_加工!$D192:$DS192, 生産額_中分類, IF(列分類振分=BH$3, 1, 0))/SUMPRODUCT(生産額_中分類, IF(列分類振分=BH$3, 1, 0))</f>
        <v>#DIV/0!</v>
      </c>
      <c r="BI55" s="194" t="e">
        <f t="array" ref="BI55">SUMPRODUCT(計算_投入係数表_加工!$D192:$DS192, 生産額_中分類, IF(列分類振分=BI$3, 1, 0))/SUMPRODUCT(生産額_中分類, IF(列分類振分=BI$3, 1, 0))</f>
        <v>#DIV/0!</v>
      </c>
      <c r="BJ55" s="194" t="e">
        <f t="array" ref="BJ55">SUMPRODUCT(計算_投入係数表_加工!$D192:$DS192, 生産額_中分類, IF(列分類振分=BJ$3, 1, 0))/SUMPRODUCT(生産額_中分類, IF(列分類振分=BJ$3, 1, 0))</f>
        <v>#DIV/0!</v>
      </c>
      <c r="BK55" s="194" t="e">
        <f t="array" ref="BK55">SUMPRODUCT(計算_投入係数表_加工!$D192:$DS192, 生産額_中分類, IF(列分類振分=BK$3, 1, 0))/SUMPRODUCT(生産額_中分類, IF(列分類振分=BK$3, 1, 0))</f>
        <v>#DIV/0!</v>
      </c>
      <c r="BL55" s="194" t="e">
        <f t="array" ref="BL55">SUMPRODUCT(計算_投入係数表_加工!$D192:$DS192, 生産額_中分類, IF(列分類振分=BL$3, 1, 0))/SUMPRODUCT(生産額_中分類, IF(列分類振分=BL$3, 1, 0))</f>
        <v>#DIV/0!</v>
      </c>
      <c r="BM55" s="194" t="e">
        <f t="array" ref="BM55">SUMPRODUCT(計算_投入係数表_加工!$D192:$DS192, 生産額_中分類, IF(列分類振分=BM$3, 1, 0))/SUMPRODUCT(生産額_中分類, IF(列分類振分=BM$3, 1, 0))</f>
        <v>#DIV/0!</v>
      </c>
      <c r="BN55" s="194" t="e">
        <f t="array" ref="BN55">SUMPRODUCT(計算_投入係数表_加工!$D192:$DS192, 生産額_中分類, IF(列分類振分=BN$3, 1, 0))/SUMPRODUCT(生産額_中分類, IF(列分類振分=BN$3, 1, 0))</f>
        <v>#DIV/0!</v>
      </c>
      <c r="BO55" s="194" t="e">
        <f t="array" ref="BO55">SUMPRODUCT(計算_投入係数表_加工!$D192:$DS192, 生産額_中分類, IF(列分類振分=BO$3, 1, 0))/SUMPRODUCT(生産額_中分類, IF(列分類振分=BO$3, 1, 0))</f>
        <v>#DIV/0!</v>
      </c>
      <c r="BP55" s="194" t="e">
        <f t="array" ref="BP55">SUMPRODUCT(計算_投入係数表_加工!$D192:$DS192, 生産額_中分類, IF(列分類振分=BP$3, 1, 0))/SUMPRODUCT(生産額_中分類, IF(列分類振分=BP$3, 1, 0))</f>
        <v>#DIV/0!</v>
      </c>
      <c r="BQ55" s="194" t="e">
        <f t="array" ref="BQ55">SUMPRODUCT(計算_投入係数表_加工!$D192:$DS192, 生産額_中分類, IF(列分類振分=BQ$3, 1, 0))/SUMPRODUCT(生産額_中分類, IF(列分類振分=BQ$3, 1, 0))</f>
        <v>#DIV/0!</v>
      </c>
      <c r="BR55" s="194" t="e">
        <f t="array" ref="BR55">SUMPRODUCT(計算_投入係数表_加工!$D192:$DS192, 生産額_中分類, IF(列分類振分=BR$3, 1, 0))/SUMPRODUCT(生産額_中分類, IF(列分類振分=BR$3, 1, 0))</f>
        <v>#DIV/0!</v>
      </c>
      <c r="BS55" s="194" t="e">
        <f t="array" ref="BS55">SUMPRODUCT(計算_投入係数表_加工!$D192:$DS192, 生産額_中分類, IF(列分類振分=BS$3, 1, 0))/SUMPRODUCT(生産額_中分類, IF(列分類振分=BS$3, 1, 0))</f>
        <v>#DIV/0!</v>
      </c>
      <c r="BT55" s="194" t="e">
        <f t="array" ref="BT55">SUMPRODUCT(計算_投入係数表_加工!$D192:$DS192, 生産額_中分類, IF(列分類振分=BT$3, 1, 0))/SUMPRODUCT(生産額_中分類, IF(列分類振分=BT$3, 1, 0))</f>
        <v>#DIV/0!</v>
      </c>
      <c r="BU55" s="194" t="e">
        <f t="array" ref="BU55">SUMPRODUCT(計算_投入係数表_加工!$D192:$DS192, 生産額_中分類, IF(列分類振分=BU$3, 1, 0))/SUMPRODUCT(生産額_中分類, IF(列分類振分=BU$3, 1, 0))</f>
        <v>#DIV/0!</v>
      </c>
      <c r="BV55" s="194" t="e">
        <f t="array" ref="BV55">SUMPRODUCT(計算_投入係数表_加工!$D192:$DS192, 生産額_中分類, IF(列分類振分=BV$3, 1, 0))/SUMPRODUCT(生産額_中分類, IF(列分類振分=BV$3, 1, 0))</f>
        <v>#DIV/0!</v>
      </c>
      <c r="BW55" s="194" t="e">
        <f t="array" ref="BW55">SUMPRODUCT(計算_投入係数表_加工!$D192:$DS192, 生産額_中分類, IF(列分類振分=BW$3, 1, 0))/SUMPRODUCT(生産額_中分類, IF(列分類振分=BW$3, 1, 0))</f>
        <v>#DIV/0!</v>
      </c>
      <c r="BX55" s="194" t="e">
        <f t="array" ref="BX55">SUMPRODUCT(計算_投入係数表_加工!$D192:$DS192, 生産額_中分類, IF(列分類振分=BX$3, 1, 0))/SUMPRODUCT(生産額_中分類, IF(列分類振分=BX$3, 1, 0))</f>
        <v>#DIV/0!</v>
      </c>
      <c r="BY55" s="194" t="e">
        <f t="array" ref="BY55">SUMPRODUCT(計算_投入係数表_加工!$D192:$DS192, 生産額_中分類, IF(列分類振分=BY$3, 1, 0))/SUMPRODUCT(生産額_中分類, IF(列分類振分=BY$3, 1, 0))</f>
        <v>#DIV/0!</v>
      </c>
      <c r="BZ55" s="194" t="e">
        <f t="array" ref="BZ55">SUMPRODUCT(計算_投入係数表_加工!$D192:$DS192, 生産額_中分類, IF(列分類振分=BZ$3, 1, 0))/SUMPRODUCT(生産額_中分類, IF(列分類振分=BZ$3, 1, 0))</f>
        <v>#DIV/0!</v>
      </c>
      <c r="CA55" s="194" t="e">
        <f t="array" ref="CA55">SUMPRODUCT(計算_投入係数表_加工!$D192:$DS192, 生産額_中分類, IF(列分類振分=CA$3, 1, 0))/SUMPRODUCT(生産額_中分類, IF(列分類振分=CA$3, 1, 0))</f>
        <v>#DIV/0!</v>
      </c>
      <c r="CB55" s="194" t="e">
        <f t="array" ref="CB55">SUMPRODUCT(計算_投入係数表_加工!$D192:$DS192, 生産額_中分類, IF(列分類振分=CB$3, 1, 0))/SUMPRODUCT(生産額_中分類, IF(列分類振分=CB$3, 1, 0))</f>
        <v>#DIV/0!</v>
      </c>
      <c r="CC55" s="194" t="e">
        <f t="array" ref="CC55">SUMPRODUCT(計算_投入係数表_加工!$D192:$DS192, 生産額_中分類, IF(列分類振分=CC$3, 1, 0))/SUMPRODUCT(生産額_中分類, IF(列分類振分=CC$3, 1, 0))</f>
        <v>#DIV/0!</v>
      </c>
      <c r="CD55" s="194" t="e">
        <f t="array" ref="CD55">SUMPRODUCT(計算_投入係数表_加工!$D192:$DS192, 生産額_中分類, IF(列分類振分=CD$3, 1, 0))/SUMPRODUCT(生産額_中分類, IF(列分類振分=CD$3, 1, 0))</f>
        <v>#DIV/0!</v>
      </c>
      <c r="CE55" s="194" t="e">
        <f t="array" ref="CE55">SUMPRODUCT(計算_投入係数表_加工!$D192:$DS192, 生産額_中分類, IF(列分類振分=CE$3, 1, 0))/SUMPRODUCT(生産額_中分類, IF(列分類振分=CE$3, 1, 0))</f>
        <v>#DIV/0!</v>
      </c>
      <c r="CF55" s="194" t="e">
        <f t="array" ref="CF55">SUMPRODUCT(計算_投入係数表_加工!$D192:$DS192, 生産額_中分類, IF(列分類振分=CF$3, 1, 0))/SUMPRODUCT(生産額_中分類, IF(列分類振分=CF$3, 1, 0))</f>
        <v>#DIV/0!</v>
      </c>
      <c r="CG55" s="194" t="e">
        <f t="array" ref="CG55">SUMPRODUCT(計算_投入係数表_加工!$D192:$DS192, 生産額_中分類, IF(列分類振分=CG$3, 1, 0))/SUMPRODUCT(生産額_中分類, IF(列分類振分=CG$3, 1, 0))</f>
        <v>#DIV/0!</v>
      </c>
      <c r="CH55" s="194" t="e">
        <f t="array" ref="CH55">SUMPRODUCT(計算_投入係数表_加工!$D192:$DS192, 生産額_中分類, IF(列分類振分=CH$3, 1, 0))/SUMPRODUCT(生産額_中分類, IF(列分類振分=CH$3, 1, 0))</f>
        <v>#DIV/0!</v>
      </c>
      <c r="CI55" s="194" t="e">
        <f t="array" ref="CI55">SUMPRODUCT(計算_投入係数表_加工!$D192:$DS192, 生産額_中分類, IF(列分類振分=CI$3, 1, 0))/SUMPRODUCT(生産額_中分類, IF(列分類振分=CI$3, 1, 0))</f>
        <v>#DIV/0!</v>
      </c>
      <c r="CJ55" s="194" t="e">
        <f t="array" ref="CJ55">SUMPRODUCT(計算_投入係数表_加工!$D192:$DS192, 生産額_中分類, IF(列分類振分=CJ$3, 1, 0))/SUMPRODUCT(生産額_中分類, IF(列分類振分=CJ$3, 1, 0))</f>
        <v>#DIV/0!</v>
      </c>
      <c r="CK55" s="194" t="e">
        <f t="array" ref="CK55">SUMPRODUCT(計算_投入係数表_加工!$D192:$DS192, 生産額_中分類, IF(列分類振分=CK$3, 1, 0))/SUMPRODUCT(生産額_中分類, IF(列分類振分=CK$3, 1, 0))</f>
        <v>#DIV/0!</v>
      </c>
      <c r="CL55" s="194" t="e">
        <f t="array" ref="CL55">SUMPRODUCT(計算_投入係数表_加工!$D192:$DS192, 生産額_中分類, IF(列分類振分=CL$3, 1, 0))/SUMPRODUCT(生産額_中分類, IF(列分類振分=CL$3, 1, 0))</f>
        <v>#DIV/0!</v>
      </c>
      <c r="CM55" s="194" t="e">
        <f t="array" ref="CM55">SUMPRODUCT(計算_投入係数表_加工!$D192:$DS192, 生産額_中分類, IF(列分類振分=CM$3, 1, 0))/SUMPRODUCT(生産額_中分類, IF(列分類振分=CM$3, 1, 0))</f>
        <v>#DIV/0!</v>
      </c>
      <c r="CN55" s="194" t="e">
        <f t="array" ref="CN55">SUMPRODUCT(計算_投入係数表_加工!$D192:$DS192, 生産額_中分類, IF(列分類振分=CN$3, 1, 0))/SUMPRODUCT(生産額_中分類, IF(列分類振分=CN$3, 1, 0))</f>
        <v>#DIV/0!</v>
      </c>
      <c r="CO55" s="194" t="e">
        <f t="array" ref="CO55">SUMPRODUCT(計算_投入係数表_加工!$D192:$DS192, 生産額_中分類, IF(列分類振分=CO$3, 1, 0))/SUMPRODUCT(生産額_中分類, IF(列分類振分=CO$3, 1, 0))</f>
        <v>#DIV/0!</v>
      </c>
      <c r="CP55" s="194" t="e">
        <f t="array" ref="CP55">SUMPRODUCT(計算_投入係数表_加工!$D192:$DS192, 生産額_中分類, IF(列分類振分=CP$3, 1, 0))/SUMPRODUCT(生産額_中分類, IF(列分類振分=CP$3, 1, 0))</f>
        <v>#DIV/0!</v>
      </c>
      <c r="CQ55" s="194" t="e">
        <f t="array" ref="CQ55">SUMPRODUCT(計算_投入係数表_加工!$D192:$DS192, 生産額_中分類, IF(列分類振分=CQ$3, 1, 0))/SUMPRODUCT(生産額_中分類, IF(列分類振分=CQ$3, 1, 0))</f>
        <v>#DIV/0!</v>
      </c>
      <c r="CR55" s="194" t="e">
        <f t="array" ref="CR55">SUMPRODUCT(計算_投入係数表_加工!$D192:$DS192, 生産額_中分類, IF(列分類振分=CR$3, 1, 0))/SUMPRODUCT(生産額_中分類, IF(列分類振分=CR$3, 1, 0))</f>
        <v>#DIV/0!</v>
      </c>
      <c r="CS55" s="194" t="e">
        <f t="array" ref="CS55">SUMPRODUCT(計算_投入係数表_加工!$D192:$DS192, 生産額_中分類, IF(列分類振分=CS$3, 1, 0))/SUMPRODUCT(生産額_中分類, IF(列分類振分=CS$3, 1, 0))</f>
        <v>#DIV/0!</v>
      </c>
      <c r="CT55" s="194" t="e">
        <f t="array" ref="CT55">SUMPRODUCT(計算_投入係数表_加工!$D192:$DS192, 生産額_中分類, IF(列分類振分=CT$3, 1, 0))/SUMPRODUCT(生産額_中分類, IF(列分類振分=CT$3, 1, 0))</f>
        <v>#DIV/0!</v>
      </c>
      <c r="CU55" s="194" t="e">
        <f t="array" ref="CU55">SUMPRODUCT(計算_投入係数表_加工!$D192:$DS192, 生産額_中分類, IF(列分類振分=CU$3, 1, 0))/SUMPRODUCT(生産額_中分類, IF(列分類振分=CU$3, 1, 0))</f>
        <v>#DIV/0!</v>
      </c>
      <c r="CV55" s="194" t="e">
        <f t="array" ref="CV55">SUMPRODUCT(計算_投入係数表_加工!$D192:$DS192, 生産額_中分類, IF(列分類振分=CV$3, 1, 0))/SUMPRODUCT(生産額_中分類, IF(列分類振分=CV$3, 1, 0))</f>
        <v>#DIV/0!</v>
      </c>
      <c r="CW55" s="194" t="e">
        <f t="array" ref="CW55">SUMPRODUCT(計算_投入係数表_加工!$D192:$DS192, 生産額_中分類, IF(列分類振分=CW$3, 1, 0))/SUMPRODUCT(生産額_中分類, IF(列分類振分=CW$3, 1, 0))</f>
        <v>#DIV/0!</v>
      </c>
      <c r="CX55" s="194" t="e">
        <f t="array" ref="CX55">SUMPRODUCT(計算_投入係数表_加工!$D192:$DS192, 生産額_中分類, IF(列分類振分=CX$3, 1, 0))/SUMPRODUCT(生産額_中分類, IF(列分類振分=CX$3, 1, 0))</f>
        <v>#DIV/0!</v>
      </c>
      <c r="CY55" s="194" t="e">
        <f t="array" ref="CY55">SUMPRODUCT(計算_投入係数表_加工!$D192:$DS192, 生産額_中分類, IF(列分類振分=CY$3, 1, 0))/SUMPRODUCT(生産額_中分類, IF(列分類振分=CY$3, 1, 0))</f>
        <v>#DIV/0!</v>
      </c>
      <c r="CZ55" s="194" t="e">
        <f t="array" ref="CZ55">SUMPRODUCT(計算_投入係数表_加工!$D192:$DS192, 生産額_中分類, IF(列分類振分=CZ$3, 1, 0))/SUMPRODUCT(生産額_中分類, IF(列分類振分=CZ$3, 1, 0))</f>
        <v>#DIV/0!</v>
      </c>
      <c r="DA55" s="194" t="e">
        <f t="array" ref="DA55">SUMPRODUCT(計算_投入係数表_加工!$D192:$DS192, 生産額_中分類, IF(列分類振分=DA$3, 1, 0))/SUMPRODUCT(生産額_中分類, IF(列分類振分=DA$3, 1, 0))</f>
        <v>#DIV/0!</v>
      </c>
      <c r="DB55" s="194" t="e">
        <f t="array" ref="DB55">SUMPRODUCT(計算_投入係数表_加工!$D192:$DS192, 生産額_中分類, IF(列分類振分=DB$3, 1, 0))/SUMPRODUCT(生産額_中分類, IF(列分類振分=DB$3, 1, 0))</f>
        <v>#DIV/0!</v>
      </c>
      <c r="DC55" s="194" t="e">
        <f t="array" ref="DC55">SUMPRODUCT(計算_投入係数表_加工!$D192:$DS192, 生産額_中分類, IF(列分類振分=DC$3, 1, 0))/SUMPRODUCT(生産額_中分類, IF(列分類振分=DC$3, 1, 0))</f>
        <v>#DIV/0!</v>
      </c>
      <c r="DD55" s="194" t="e">
        <f t="array" ref="DD55">SUMPRODUCT(計算_投入係数表_加工!$D192:$DS192, 生産額_中分類, IF(列分類振分=DD$3, 1, 0))/SUMPRODUCT(生産額_中分類, IF(列分類振分=DD$3, 1, 0))</f>
        <v>#DIV/0!</v>
      </c>
      <c r="DE55" s="194" t="e">
        <f t="array" ref="DE55">SUMPRODUCT(計算_投入係数表_加工!$D192:$DS192, 生産額_中分類, IF(列分類振分=DE$3, 1, 0))/SUMPRODUCT(生産額_中分類, IF(列分類振分=DE$3, 1, 0))</f>
        <v>#DIV/0!</v>
      </c>
      <c r="DF55" s="194" t="e">
        <f t="array" ref="DF55">SUMPRODUCT(計算_投入係数表_加工!$D192:$DS192, 生産額_中分類, IF(列分類振分=DF$3, 1, 0))/SUMPRODUCT(生産額_中分類, IF(列分類振分=DF$3, 1, 0))</f>
        <v>#DIV/0!</v>
      </c>
      <c r="DG55" s="194" t="e">
        <f t="array" ref="DG55">SUMPRODUCT(計算_投入係数表_加工!$D192:$DS192, 生産額_中分類, IF(列分類振分=DG$3, 1, 0))/SUMPRODUCT(生産額_中分類, IF(列分類振分=DG$3, 1, 0))</f>
        <v>#DIV/0!</v>
      </c>
      <c r="DH55" s="194" t="e">
        <f t="array" ref="DH55">SUMPRODUCT(計算_投入係数表_加工!$D192:$DS192, 生産額_中分類, IF(列分類振分=DH$3, 1, 0))/SUMPRODUCT(生産額_中分類, IF(列分類振分=DH$3, 1, 0))</f>
        <v>#DIV/0!</v>
      </c>
      <c r="DI55" s="194" t="e">
        <f t="array" ref="DI55">SUMPRODUCT(計算_投入係数表_加工!$D192:$DS192, 生産額_中分類, IF(列分類振分=DI$3, 1, 0))/SUMPRODUCT(生産額_中分類, IF(列分類振分=DI$3, 1, 0))</f>
        <v>#DIV/0!</v>
      </c>
      <c r="DJ55" s="194" t="e">
        <f t="array" ref="DJ55">SUMPRODUCT(計算_投入係数表_加工!$D192:$DS192, 生産額_中分類, IF(列分類振分=DJ$3, 1, 0))/SUMPRODUCT(生産額_中分類, IF(列分類振分=DJ$3, 1, 0))</f>
        <v>#DIV/0!</v>
      </c>
      <c r="DK55" s="194" t="e">
        <f t="array" ref="DK55">SUMPRODUCT(計算_投入係数表_加工!$D192:$DS192, 生産額_中分類, IF(列分類振分=DK$3, 1, 0))/SUMPRODUCT(生産額_中分類, IF(列分類振分=DK$3, 1, 0))</f>
        <v>#DIV/0!</v>
      </c>
      <c r="DL55" s="194" t="e">
        <f t="array" ref="DL55">SUMPRODUCT(計算_投入係数表_加工!$D192:$DS192, 生産額_中分類, IF(列分類振分=DL$3, 1, 0))/SUMPRODUCT(生産額_中分類, IF(列分類振分=DL$3, 1, 0))</f>
        <v>#DIV/0!</v>
      </c>
      <c r="DM55" s="194" t="e">
        <f t="array" ref="DM55">SUMPRODUCT(計算_投入係数表_加工!$D192:$DS192, 生産額_中分類, IF(列分類振分=DM$3, 1, 0))/SUMPRODUCT(生産額_中分類, IF(列分類振分=DM$3, 1, 0))</f>
        <v>#DIV/0!</v>
      </c>
      <c r="DN55" s="194" t="e">
        <f t="array" ref="DN55">SUMPRODUCT(計算_投入係数表_加工!$D192:$DS192, 生産額_中分類, IF(列分類振分=DN$3, 1, 0))/SUMPRODUCT(生産額_中分類, IF(列分類振分=DN$3, 1, 0))</f>
        <v>#DIV/0!</v>
      </c>
      <c r="DO55" s="194" t="e">
        <f t="array" ref="DO55">SUMPRODUCT(計算_投入係数表_加工!$D192:$DS192, 生産額_中分類, IF(列分類振分=DO$3, 1, 0))/SUMPRODUCT(生産額_中分類, IF(列分類振分=DO$3, 1, 0))</f>
        <v>#DIV/0!</v>
      </c>
      <c r="DP55" s="194" t="e">
        <f t="array" ref="DP55">SUMPRODUCT(計算_投入係数表_加工!$D192:$DS192, 生産額_中分類, IF(列分類振分=DP$3, 1, 0))/SUMPRODUCT(生産額_中分類, IF(列分類振分=DP$3, 1, 0))</f>
        <v>#DIV/0!</v>
      </c>
      <c r="DQ55" s="194" t="e">
        <f t="array" ref="DQ55">SUMPRODUCT(計算_投入係数表_加工!$D192:$DS192, 生産額_中分類, IF(列分類振分=DQ$3, 1, 0))/SUMPRODUCT(生産額_中分類, IF(列分類振分=DQ$3, 1, 0))</f>
        <v>#DIV/0!</v>
      </c>
      <c r="DR55" s="194" t="e">
        <f t="array" ref="DR55">SUMPRODUCT(計算_投入係数表_加工!$D192:$DS192, 生産額_中分類, IF(列分類振分=DR$3, 1, 0))/SUMPRODUCT(生産額_中分類, IF(列分類振分=DR$3, 1, 0))</f>
        <v>#DIV/0!</v>
      </c>
      <c r="DS55" s="194" t="e">
        <f t="array" ref="DS55">SUMPRODUCT(計算_投入係数表_加工!$D192:$DS192, 生産額_中分類, IF(列分類振分=DS$3, 1, 0))/SUMPRODUCT(生産額_中分類, IF(列分類振分=DS$3, 1, 0))</f>
        <v>#DIV/0!</v>
      </c>
      <c r="DT55" s="23">
        <f>SUMIF(振分, $C55, 計算_投入係数表_加工!DT$4:DT$123)</f>
        <v>0</v>
      </c>
    </row>
    <row r="56" spans="2:124" x14ac:dyDescent="0.25">
      <c r="B56" s="53">
        <v>53</v>
      </c>
      <c r="C56" s="192" t="str">
        <v>-</v>
      </c>
      <c r="D56" s="193">
        <f t="array" ref="D56">SUMPRODUCT(計算_投入係数表_加工!$D193:$DS193, 生産額_中分類, IF(列分類振分=D$3, 1, 0))/SUMPRODUCT(生産額_中分類, IF(列分類振分=D$3, 1, 0))</f>
        <v>0</v>
      </c>
      <c r="E56" s="194">
        <f t="array" ref="E56">SUMPRODUCT(計算_投入係数表_加工!$D193:$DS193, 生産額_中分類, IF(列分類振分=E$3, 1, 0))/SUMPRODUCT(生産額_中分類, IF(列分類振分=E$3, 1, 0))</f>
        <v>0</v>
      </c>
      <c r="F56" s="194">
        <f t="array" ref="F56">SUMPRODUCT(計算_投入係数表_加工!$D193:$DS193, 生産額_中分類, IF(列分類振分=F$3, 1, 0))/SUMPRODUCT(生産額_中分類, IF(列分類振分=F$3, 1, 0))</f>
        <v>0</v>
      </c>
      <c r="G56" s="194">
        <f t="array" ref="G56">SUMPRODUCT(計算_投入係数表_加工!$D193:$DS193, 生産額_中分類, IF(列分類振分=G$3, 1, 0))/SUMPRODUCT(生産額_中分類, IF(列分類振分=G$3, 1, 0))</f>
        <v>0</v>
      </c>
      <c r="H56" s="194">
        <f t="array" ref="H56">SUMPRODUCT(計算_投入係数表_加工!$D193:$DS193, 生産額_中分類, IF(列分類振分=H$3, 1, 0))/SUMPRODUCT(生産額_中分類, IF(列分類振分=H$3, 1, 0))</f>
        <v>0</v>
      </c>
      <c r="I56" s="194">
        <f t="array" ref="I56">SUMPRODUCT(計算_投入係数表_加工!$D193:$DS193, 生産額_中分類, IF(列分類振分=I$3, 1, 0))/SUMPRODUCT(生産額_中分類, IF(列分類振分=I$3, 1, 0))</f>
        <v>0</v>
      </c>
      <c r="J56" s="194">
        <f t="array" ref="J56">SUMPRODUCT(計算_投入係数表_加工!$D193:$DS193, 生産額_中分類, IF(列分類振分=J$3, 1, 0))/SUMPRODUCT(生産額_中分類, IF(列分類振分=J$3, 1, 0))</f>
        <v>0</v>
      </c>
      <c r="K56" s="194">
        <f t="array" ref="K56">SUMPRODUCT(計算_投入係数表_加工!$D193:$DS193, 生産額_中分類, IF(列分類振分=K$3, 1, 0))/SUMPRODUCT(生産額_中分類, IF(列分類振分=K$3, 1, 0))</f>
        <v>0</v>
      </c>
      <c r="L56" s="194">
        <f t="array" ref="L56">SUMPRODUCT(計算_投入係数表_加工!$D193:$DS193, 生産額_中分類, IF(列分類振分=L$3, 1, 0))/SUMPRODUCT(生産額_中分類, IF(列分類振分=L$3, 1, 0))</f>
        <v>0</v>
      </c>
      <c r="M56" s="194">
        <f t="array" ref="M56">SUMPRODUCT(計算_投入係数表_加工!$D193:$DS193, 生産額_中分類, IF(列分類振分=M$3, 1, 0))/SUMPRODUCT(生産額_中分類, IF(列分類振分=M$3, 1, 0))</f>
        <v>0</v>
      </c>
      <c r="N56" s="194">
        <f t="array" ref="N56">SUMPRODUCT(計算_投入係数表_加工!$D193:$DS193, 生産額_中分類, IF(列分類振分=N$3, 1, 0))/SUMPRODUCT(生産額_中分類, IF(列分類振分=N$3, 1, 0))</f>
        <v>0</v>
      </c>
      <c r="O56" s="194">
        <f t="array" ref="O56">SUMPRODUCT(計算_投入係数表_加工!$D193:$DS193, 生産額_中分類, IF(列分類振分=O$3, 1, 0))/SUMPRODUCT(生産額_中分類, IF(列分類振分=O$3, 1, 0))</f>
        <v>0</v>
      </c>
      <c r="P56" s="194">
        <f t="array" ref="P56">SUMPRODUCT(計算_投入係数表_加工!$D193:$DS193, 生産額_中分類, IF(列分類振分=P$3, 1, 0))/SUMPRODUCT(生産額_中分類, IF(列分類振分=P$3, 1, 0))</f>
        <v>0</v>
      </c>
      <c r="Q56" s="194" t="e">
        <f t="array" ref="Q56">SUMPRODUCT(計算_投入係数表_加工!$D193:$DS193, 生産額_中分類, IF(列分類振分=Q$3, 1, 0))/SUMPRODUCT(生産額_中分類, IF(列分類振分=Q$3, 1, 0))</f>
        <v>#DIV/0!</v>
      </c>
      <c r="R56" s="194" t="e">
        <f t="array" ref="R56">SUMPRODUCT(計算_投入係数表_加工!$D193:$DS193, 生産額_中分類, IF(列分類振分=R$3, 1, 0))/SUMPRODUCT(生産額_中分類, IF(列分類振分=R$3, 1, 0))</f>
        <v>#DIV/0!</v>
      </c>
      <c r="S56" s="194" t="e">
        <f t="array" ref="S56">SUMPRODUCT(計算_投入係数表_加工!$D193:$DS193, 生産額_中分類, IF(列分類振分=S$3, 1, 0))/SUMPRODUCT(生産額_中分類, IF(列分類振分=S$3, 1, 0))</f>
        <v>#DIV/0!</v>
      </c>
      <c r="T56" s="194" t="e">
        <f t="array" ref="T56">SUMPRODUCT(計算_投入係数表_加工!$D193:$DS193, 生産額_中分類, IF(列分類振分=T$3, 1, 0))/SUMPRODUCT(生産額_中分類, IF(列分類振分=T$3, 1, 0))</f>
        <v>#DIV/0!</v>
      </c>
      <c r="U56" s="194" t="e">
        <f t="array" ref="U56">SUMPRODUCT(計算_投入係数表_加工!$D193:$DS193, 生産額_中分類, IF(列分類振分=U$3, 1, 0))/SUMPRODUCT(生産額_中分類, IF(列分類振分=U$3, 1, 0))</f>
        <v>#DIV/0!</v>
      </c>
      <c r="V56" s="194" t="e">
        <f t="array" ref="V56">SUMPRODUCT(計算_投入係数表_加工!$D193:$DS193, 生産額_中分類, IF(列分類振分=V$3, 1, 0))/SUMPRODUCT(生産額_中分類, IF(列分類振分=V$3, 1, 0))</f>
        <v>#DIV/0!</v>
      </c>
      <c r="W56" s="194" t="e">
        <f t="array" ref="W56">SUMPRODUCT(計算_投入係数表_加工!$D193:$DS193, 生産額_中分類, IF(列分類振分=W$3, 1, 0))/SUMPRODUCT(生産額_中分類, IF(列分類振分=W$3, 1, 0))</f>
        <v>#DIV/0!</v>
      </c>
      <c r="X56" s="194" t="e">
        <f t="array" ref="X56">SUMPRODUCT(計算_投入係数表_加工!$D193:$DS193, 生産額_中分類, IF(列分類振分=X$3, 1, 0))/SUMPRODUCT(生産額_中分類, IF(列分類振分=X$3, 1, 0))</f>
        <v>#DIV/0!</v>
      </c>
      <c r="Y56" s="194" t="e">
        <f t="array" ref="Y56">SUMPRODUCT(計算_投入係数表_加工!$D193:$DS193, 生産額_中分類, IF(列分類振分=Y$3, 1, 0))/SUMPRODUCT(生産額_中分類, IF(列分類振分=Y$3, 1, 0))</f>
        <v>#DIV/0!</v>
      </c>
      <c r="Z56" s="194" t="e">
        <f t="array" ref="Z56">SUMPRODUCT(計算_投入係数表_加工!$D193:$DS193, 生産額_中分類, IF(列分類振分=Z$3, 1, 0))/SUMPRODUCT(生産額_中分類, IF(列分類振分=Z$3, 1, 0))</f>
        <v>#DIV/0!</v>
      </c>
      <c r="AA56" s="194" t="e">
        <f t="array" ref="AA56">SUMPRODUCT(計算_投入係数表_加工!$D193:$DS193, 生産額_中分類, IF(列分類振分=AA$3, 1, 0))/SUMPRODUCT(生産額_中分類, IF(列分類振分=AA$3, 1, 0))</f>
        <v>#DIV/0!</v>
      </c>
      <c r="AB56" s="194" t="e">
        <f t="array" ref="AB56">SUMPRODUCT(計算_投入係数表_加工!$D193:$DS193, 生産額_中分類, IF(列分類振分=AB$3, 1, 0))/SUMPRODUCT(生産額_中分類, IF(列分類振分=AB$3, 1, 0))</f>
        <v>#DIV/0!</v>
      </c>
      <c r="AC56" s="194" t="e">
        <f t="array" ref="AC56">SUMPRODUCT(計算_投入係数表_加工!$D193:$DS193, 生産額_中分類, IF(列分類振分=AC$3, 1, 0))/SUMPRODUCT(生産額_中分類, IF(列分類振分=AC$3, 1, 0))</f>
        <v>#DIV/0!</v>
      </c>
      <c r="AD56" s="194" t="e">
        <f t="array" ref="AD56">SUMPRODUCT(計算_投入係数表_加工!$D193:$DS193, 生産額_中分類, IF(列分類振分=AD$3, 1, 0))/SUMPRODUCT(生産額_中分類, IF(列分類振分=AD$3, 1, 0))</f>
        <v>#DIV/0!</v>
      </c>
      <c r="AE56" s="194" t="e">
        <f t="array" ref="AE56">SUMPRODUCT(計算_投入係数表_加工!$D193:$DS193, 生産額_中分類, IF(列分類振分=AE$3, 1, 0))/SUMPRODUCT(生産額_中分類, IF(列分類振分=AE$3, 1, 0))</f>
        <v>#DIV/0!</v>
      </c>
      <c r="AF56" s="194" t="e">
        <f t="array" ref="AF56">SUMPRODUCT(計算_投入係数表_加工!$D193:$DS193, 生産額_中分類, IF(列分類振分=AF$3, 1, 0))/SUMPRODUCT(生産額_中分類, IF(列分類振分=AF$3, 1, 0))</f>
        <v>#DIV/0!</v>
      </c>
      <c r="AG56" s="194" t="e">
        <f t="array" ref="AG56">SUMPRODUCT(計算_投入係数表_加工!$D193:$DS193, 生産額_中分類, IF(列分類振分=AG$3, 1, 0))/SUMPRODUCT(生産額_中分類, IF(列分類振分=AG$3, 1, 0))</f>
        <v>#DIV/0!</v>
      </c>
      <c r="AH56" s="194" t="e">
        <f t="array" ref="AH56">SUMPRODUCT(計算_投入係数表_加工!$D193:$DS193, 生産額_中分類, IF(列分類振分=AH$3, 1, 0))/SUMPRODUCT(生産額_中分類, IF(列分類振分=AH$3, 1, 0))</f>
        <v>#DIV/0!</v>
      </c>
      <c r="AI56" s="194" t="e">
        <f t="array" ref="AI56">SUMPRODUCT(計算_投入係数表_加工!$D193:$DS193, 生産額_中分類, IF(列分類振分=AI$3, 1, 0))/SUMPRODUCT(生産額_中分類, IF(列分類振分=AI$3, 1, 0))</f>
        <v>#DIV/0!</v>
      </c>
      <c r="AJ56" s="194" t="e">
        <f t="array" ref="AJ56">SUMPRODUCT(計算_投入係数表_加工!$D193:$DS193, 生産額_中分類, IF(列分類振分=AJ$3, 1, 0))/SUMPRODUCT(生産額_中分類, IF(列分類振分=AJ$3, 1, 0))</f>
        <v>#DIV/0!</v>
      </c>
      <c r="AK56" s="194" t="e">
        <f t="array" ref="AK56">SUMPRODUCT(計算_投入係数表_加工!$D193:$DS193, 生産額_中分類, IF(列分類振分=AK$3, 1, 0))/SUMPRODUCT(生産額_中分類, IF(列分類振分=AK$3, 1, 0))</f>
        <v>#DIV/0!</v>
      </c>
      <c r="AL56" s="194" t="e">
        <f t="array" ref="AL56">SUMPRODUCT(計算_投入係数表_加工!$D193:$DS193, 生産額_中分類, IF(列分類振分=AL$3, 1, 0))/SUMPRODUCT(生産額_中分類, IF(列分類振分=AL$3, 1, 0))</f>
        <v>#DIV/0!</v>
      </c>
      <c r="AM56" s="194" t="e">
        <f t="array" ref="AM56">SUMPRODUCT(計算_投入係数表_加工!$D193:$DS193, 生産額_中分類, IF(列分類振分=AM$3, 1, 0))/SUMPRODUCT(生産額_中分類, IF(列分類振分=AM$3, 1, 0))</f>
        <v>#DIV/0!</v>
      </c>
      <c r="AN56" s="194" t="e">
        <f t="array" ref="AN56">SUMPRODUCT(計算_投入係数表_加工!$D193:$DS193, 生産額_中分類, IF(列分類振分=AN$3, 1, 0))/SUMPRODUCT(生産額_中分類, IF(列分類振分=AN$3, 1, 0))</f>
        <v>#DIV/0!</v>
      </c>
      <c r="AO56" s="194" t="e">
        <f t="array" ref="AO56">SUMPRODUCT(計算_投入係数表_加工!$D193:$DS193, 生産額_中分類, IF(列分類振分=AO$3, 1, 0))/SUMPRODUCT(生産額_中分類, IF(列分類振分=AO$3, 1, 0))</f>
        <v>#DIV/0!</v>
      </c>
      <c r="AP56" s="194" t="e">
        <f t="array" ref="AP56">SUMPRODUCT(計算_投入係数表_加工!$D193:$DS193, 生産額_中分類, IF(列分類振分=AP$3, 1, 0))/SUMPRODUCT(生産額_中分類, IF(列分類振分=AP$3, 1, 0))</f>
        <v>#DIV/0!</v>
      </c>
      <c r="AQ56" s="194" t="e">
        <f t="array" ref="AQ56">SUMPRODUCT(計算_投入係数表_加工!$D193:$DS193, 生産額_中分類, IF(列分類振分=AQ$3, 1, 0))/SUMPRODUCT(生産額_中分類, IF(列分類振分=AQ$3, 1, 0))</f>
        <v>#DIV/0!</v>
      </c>
      <c r="AR56" s="194" t="e">
        <f t="array" ref="AR56">SUMPRODUCT(計算_投入係数表_加工!$D193:$DS193, 生産額_中分類, IF(列分類振分=AR$3, 1, 0))/SUMPRODUCT(生産額_中分類, IF(列分類振分=AR$3, 1, 0))</f>
        <v>#DIV/0!</v>
      </c>
      <c r="AS56" s="194" t="e">
        <f t="array" ref="AS56">SUMPRODUCT(計算_投入係数表_加工!$D193:$DS193, 生産額_中分類, IF(列分類振分=AS$3, 1, 0))/SUMPRODUCT(生産額_中分類, IF(列分類振分=AS$3, 1, 0))</f>
        <v>#DIV/0!</v>
      </c>
      <c r="AT56" s="194" t="e">
        <f t="array" ref="AT56">SUMPRODUCT(計算_投入係数表_加工!$D193:$DS193, 生産額_中分類, IF(列分類振分=AT$3, 1, 0))/SUMPRODUCT(生産額_中分類, IF(列分類振分=AT$3, 1, 0))</f>
        <v>#DIV/0!</v>
      </c>
      <c r="AU56" s="194" t="e">
        <f t="array" ref="AU56">SUMPRODUCT(計算_投入係数表_加工!$D193:$DS193, 生産額_中分類, IF(列分類振分=AU$3, 1, 0))/SUMPRODUCT(生産額_中分類, IF(列分類振分=AU$3, 1, 0))</f>
        <v>#DIV/0!</v>
      </c>
      <c r="AV56" s="194" t="e">
        <f t="array" ref="AV56">SUMPRODUCT(計算_投入係数表_加工!$D193:$DS193, 生産額_中分類, IF(列分類振分=AV$3, 1, 0))/SUMPRODUCT(生産額_中分類, IF(列分類振分=AV$3, 1, 0))</f>
        <v>#DIV/0!</v>
      </c>
      <c r="AW56" s="194" t="e">
        <f t="array" ref="AW56">SUMPRODUCT(計算_投入係数表_加工!$D193:$DS193, 生産額_中分類, IF(列分類振分=AW$3, 1, 0))/SUMPRODUCT(生産額_中分類, IF(列分類振分=AW$3, 1, 0))</f>
        <v>#DIV/0!</v>
      </c>
      <c r="AX56" s="194" t="e">
        <f t="array" ref="AX56">SUMPRODUCT(計算_投入係数表_加工!$D193:$DS193, 生産額_中分類, IF(列分類振分=AX$3, 1, 0))/SUMPRODUCT(生産額_中分類, IF(列分類振分=AX$3, 1, 0))</f>
        <v>#DIV/0!</v>
      </c>
      <c r="AY56" s="194" t="e">
        <f t="array" ref="AY56">SUMPRODUCT(計算_投入係数表_加工!$D193:$DS193, 生産額_中分類, IF(列分類振分=AY$3, 1, 0))/SUMPRODUCT(生産額_中分類, IF(列分類振分=AY$3, 1, 0))</f>
        <v>#DIV/0!</v>
      </c>
      <c r="AZ56" s="194" t="e">
        <f t="array" ref="AZ56">SUMPRODUCT(計算_投入係数表_加工!$D193:$DS193, 生産額_中分類, IF(列分類振分=AZ$3, 1, 0))/SUMPRODUCT(生産額_中分類, IF(列分類振分=AZ$3, 1, 0))</f>
        <v>#DIV/0!</v>
      </c>
      <c r="BA56" s="194" t="e">
        <f t="array" ref="BA56">SUMPRODUCT(計算_投入係数表_加工!$D193:$DS193, 生産額_中分類, IF(列分類振分=BA$3, 1, 0))/SUMPRODUCT(生産額_中分類, IF(列分類振分=BA$3, 1, 0))</f>
        <v>#DIV/0!</v>
      </c>
      <c r="BB56" s="194" t="e">
        <f t="array" ref="BB56">SUMPRODUCT(計算_投入係数表_加工!$D193:$DS193, 生産額_中分類, IF(列分類振分=BB$3, 1, 0))/SUMPRODUCT(生産額_中分類, IF(列分類振分=BB$3, 1, 0))</f>
        <v>#DIV/0!</v>
      </c>
      <c r="BC56" s="194" t="e">
        <f t="array" ref="BC56">SUMPRODUCT(計算_投入係数表_加工!$D193:$DS193, 生産額_中分類, IF(列分類振分=BC$3, 1, 0))/SUMPRODUCT(生産額_中分類, IF(列分類振分=BC$3, 1, 0))</f>
        <v>#DIV/0!</v>
      </c>
      <c r="BD56" s="194" t="e">
        <f t="array" ref="BD56">SUMPRODUCT(計算_投入係数表_加工!$D193:$DS193, 生産額_中分類, IF(列分類振分=BD$3, 1, 0))/SUMPRODUCT(生産額_中分類, IF(列分類振分=BD$3, 1, 0))</f>
        <v>#DIV/0!</v>
      </c>
      <c r="BE56" s="194" t="e">
        <f t="array" ref="BE56">SUMPRODUCT(計算_投入係数表_加工!$D193:$DS193, 生産額_中分類, IF(列分類振分=BE$3, 1, 0))/SUMPRODUCT(生産額_中分類, IF(列分類振分=BE$3, 1, 0))</f>
        <v>#DIV/0!</v>
      </c>
      <c r="BF56" s="194" t="e">
        <f t="array" ref="BF56">SUMPRODUCT(計算_投入係数表_加工!$D193:$DS193, 生産額_中分類, IF(列分類振分=BF$3, 1, 0))/SUMPRODUCT(生産額_中分類, IF(列分類振分=BF$3, 1, 0))</f>
        <v>#DIV/0!</v>
      </c>
      <c r="BG56" s="194" t="e">
        <f t="array" ref="BG56">SUMPRODUCT(計算_投入係数表_加工!$D193:$DS193, 生産額_中分類, IF(列分類振分=BG$3, 1, 0))/SUMPRODUCT(生産額_中分類, IF(列分類振分=BG$3, 1, 0))</f>
        <v>#DIV/0!</v>
      </c>
      <c r="BH56" s="194" t="e">
        <f t="array" ref="BH56">SUMPRODUCT(計算_投入係数表_加工!$D193:$DS193, 生産額_中分類, IF(列分類振分=BH$3, 1, 0))/SUMPRODUCT(生産額_中分類, IF(列分類振分=BH$3, 1, 0))</f>
        <v>#DIV/0!</v>
      </c>
      <c r="BI56" s="194" t="e">
        <f t="array" ref="BI56">SUMPRODUCT(計算_投入係数表_加工!$D193:$DS193, 生産額_中分類, IF(列分類振分=BI$3, 1, 0))/SUMPRODUCT(生産額_中分類, IF(列分類振分=BI$3, 1, 0))</f>
        <v>#DIV/0!</v>
      </c>
      <c r="BJ56" s="194" t="e">
        <f t="array" ref="BJ56">SUMPRODUCT(計算_投入係数表_加工!$D193:$DS193, 生産額_中分類, IF(列分類振分=BJ$3, 1, 0))/SUMPRODUCT(生産額_中分類, IF(列分類振分=BJ$3, 1, 0))</f>
        <v>#DIV/0!</v>
      </c>
      <c r="BK56" s="194" t="e">
        <f t="array" ref="BK56">SUMPRODUCT(計算_投入係数表_加工!$D193:$DS193, 生産額_中分類, IF(列分類振分=BK$3, 1, 0))/SUMPRODUCT(生産額_中分類, IF(列分類振分=BK$3, 1, 0))</f>
        <v>#DIV/0!</v>
      </c>
      <c r="BL56" s="194" t="e">
        <f t="array" ref="BL56">SUMPRODUCT(計算_投入係数表_加工!$D193:$DS193, 生産額_中分類, IF(列分類振分=BL$3, 1, 0))/SUMPRODUCT(生産額_中分類, IF(列分類振分=BL$3, 1, 0))</f>
        <v>#DIV/0!</v>
      </c>
      <c r="BM56" s="194" t="e">
        <f t="array" ref="BM56">SUMPRODUCT(計算_投入係数表_加工!$D193:$DS193, 生産額_中分類, IF(列分類振分=BM$3, 1, 0))/SUMPRODUCT(生産額_中分類, IF(列分類振分=BM$3, 1, 0))</f>
        <v>#DIV/0!</v>
      </c>
      <c r="BN56" s="194" t="e">
        <f t="array" ref="BN56">SUMPRODUCT(計算_投入係数表_加工!$D193:$DS193, 生産額_中分類, IF(列分類振分=BN$3, 1, 0))/SUMPRODUCT(生産額_中分類, IF(列分類振分=BN$3, 1, 0))</f>
        <v>#DIV/0!</v>
      </c>
      <c r="BO56" s="194" t="e">
        <f t="array" ref="BO56">SUMPRODUCT(計算_投入係数表_加工!$D193:$DS193, 生産額_中分類, IF(列分類振分=BO$3, 1, 0))/SUMPRODUCT(生産額_中分類, IF(列分類振分=BO$3, 1, 0))</f>
        <v>#DIV/0!</v>
      </c>
      <c r="BP56" s="194" t="e">
        <f t="array" ref="BP56">SUMPRODUCT(計算_投入係数表_加工!$D193:$DS193, 生産額_中分類, IF(列分類振分=BP$3, 1, 0))/SUMPRODUCT(生産額_中分類, IF(列分類振分=BP$3, 1, 0))</f>
        <v>#DIV/0!</v>
      </c>
      <c r="BQ56" s="194" t="e">
        <f t="array" ref="BQ56">SUMPRODUCT(計算_投入係数表_加工!$D193:$DS193, 生産額_中分類, IF(列分類振分=BQ$3, 1, 0))/SUMPRODUCT(生産額_中分類, IF(列分類振分=BQ$3, 1, 0))</f>
        <v>#DIV/0!</v>
      </c>
      <c r="BR56" s="194" t="e">
        <f t="array" ref="BR56">SUMPRODUCT(計算_投入係数表_加工!$D193:$DS193, 生産額_中分類, IF(列分類振分=BR$3, 1, 0))/SUMPRODUCT(生産額_中分類, IF(列分類振分=BR$3, 1, 0))</f>
        <v>#DIV/0!</v>
      </c>
      <c r="BS56" s="194" t="e">
        <f t="array" ref="BS56">SUMPRODUCT(計算_投入係数表_加工!$D193:$DS193, 生産額_中分類, IF(列分類振分=BS$3, 1, 0))/SUMPRODUCT(生産額_中分類, IF(列分類振分=BS$3, 1, 0))</f>
        <v>#DIV/0!</v>
      </c>
      <c r="BT56" s="194" t="e">
        <f t="array" ref="BT56">SUMPRODUCT(計算_投入係数表_加工!$D193:$DS193, 生産額_中分類, IF(列分類振分=BT$3, 1, 0))/SUMPRODUCT(生産額_中分類, IF(列分類振分=BT$3, 1, 0))</f>
        <v>#DIV/0!</v>
      </c>
      <c r="BU56" s="194" t="e">
        <f t="array" ref="BU56">SUMPRODUCT(計算_投入係数表_加工!$D193:$DS193, 生産額_中分類, IF(列分類振分=BU$3, 1, 0))/SUMPRODUCT(生産額_中分類, IF(列分類振分=BU$3, 1, 0))</f>
        <v>#DIV/0!</v>
      </c>
      <c r="BV56" s="194" t="e">
        <f t="array" ref="BV56">SUMPRODUCT(計算_投入係数表_加工!$D193:$DS193, 生産額_中分類, IF(列分類振分=BV$3, 1, 0))/SUMPRODUCT(生産額_中分類, IF(列分類振分=BV$3, 1, 0))</f>
        <v>#DIV/0!</v>
      </c>
      <c r="BW56" s="194" t="e">
        <f t="array" ref="BW56">SUMPRODUCT(計算_投入係数表_加工!$D193:$DS193, 生産額_中分類, IF(列分類振分=BW$3, 1, 0))/SUMPRODUCT(生産額_中分類, IF(列分類振分=BW$3, 1, 0))</f>
        <v>#DIV/0!</v>
      </c>
      <c r="BX56" s="194" t="e">
        <f t="array" ref="BX56">SUMPRODUCT(計算_投入係数表_加工!$D193:$DS193, 生産額_中分類, IF(列分類振分=BX$3, 1, 0))/SUMPRODUCT(生産額_中分類, IF(列分類振分=BX$3, 1, 0))</f>
        <v>#DIV/0!</v>
      </c>
      <c r="BY56" s="194" t="e">
        <f t="array" ref="BY56">SUMPRODUCT(計算_投入係数表_加工!$D193:$DS193, 生産額_中分類, IF(列分類振分=BY$3, 1, 0))/SUMPRODUCT(生産額_中分類, IF(列分類振分=BY$3, 1, 0))</f>
        <v>#DIV/0!</v>
      </c>
      <c r="BZ56" s="194" t="e">
        <f t="array" ref="BZ56">SUMPRODUCT(計算_投入係数表_加工!$D193:$DS193, 生産額_中分類, IF(列分類振分=BZ$3, 1, 0))/SUMPRODUCT(生産額_中分類, IF(列分類振分=BZ$3, 1, 0))</f>
        <v>#DIV/0!</v>
      </c>
      <c r="CA56" s="194" t="e">
        <f t="array" ref="CA56">SUMPRODUCT(計算_投入係数表_加工!$D193:$DS193, 生産額_中分類, IF(列分類振分=CA$3, 1, 0))/SUMPRODUCT(生産額_中分類, IF(列分類振分=CA$3, 1, 0))</f>
        <v>#DIV/0!</v>
      </c>
      <c r="CB56" s="194" t="e">
        <f t="array" ref="CB56">SUMPRODUCT(計算_投入係数表_加工!$D193:$DS193, 生産額_中分類, IF(列分類振分=CB$3, 1, 0))/SUMPRODUCT(生産額_中分類, IF(列分類振分=CB$3, 1, 0))</f>
        <v>#DIV/0!</v>
      </c>
      <c r="CC56" s="194" t="e">
        <f t="array" ref="CC56">SUMPRODUCT(計算_投入係数表_加工!$D193:$DS193, 生産額_中分類, IF(列分類振分=CC$3, 1, 0))/SUMPRODUCT(生産額_中分類, IF(列分類振分=CC$3, 1, 0))</f>
        <v>#DIV/0!</v>
      </c>
      <c r="CD56" s="194" t="e">
        <f t="array" ref="CD56">SUMPRODUCT(計算_投入係数表_加工!$D193:$DS193, 生産額_中分類, IF(列分類振分=CD$3, 1, 0))/SUMPRODUCT(生産額_中分類, IF(列分類振分=CD$3, 1, 0))</f>
        <v>#DIV/0!</v>
      </c>
      <c r="CE56" s="194" t="e">
        <f t="array" ref="CE56">SUMPRODUCT(計算_投入係数表_加工!$D193:$DS193, 生産額_中分類, IF(列分類振分=CE$3, 1, 0))/SUMPRODUCT(生産額_中分類, IF(列分類振分=CE$3, 1, 0))</f>
        <v>#DIV/0!</v>
      </c>
      <c r="CF56" s="194" t="e">
        <f t="array" ref="CF56">SUMPRODUCT(計算_投入係数表_加工!$D193:$DS193, 生産額_中分類, IF(列分類振分=CF$3, 1, 0))/SUMPRODUCT(生産額_中分類, IF(列分類振分=CF$3, 1, 0))</f>
        <v>#DIV/0!</v>
      </c>
      <c r="CG56" s="194" t="e">
        <f t="array" ref="CG56">SUMPRODUCT(計算_投入係数表_加工!$D193:$DS193, 生産額_中分類, IF(列分類振分=CG$3, 1, 0))/SUMPRODUCT(生産額_中分類, IF(列分類振分=CG$3, 1, 0))</f>
        <v>#DIV/0!</v>
      </c>
      <c r="CH56" s="194" t="e">
        <f t="array" ref="CH56">SUMPRODUCT(計算_投入係数表_加工!$D193:$DS193, 生産額_中分類, IF(列分類振分=CH$3, 1, 0))/SUMPRODUCT(生産額_中分類, IF(列分類振分=CH$3, 1, 0))</f>
        <v>#DIV/0!</v>
      </c>
      <c r="CI56" s="194" t="e">
        <f t="array" ref="CI56">SUMPRODUCT(計算_投入係数表_加工!$D193:$DS193, 生産額_中分類, IF(列分類振分=CI$3, 1, 0))/SUMPRODUCT(生産額_中分類, IF(列分類振分=CI$3, 1, 0))</f>
        <v>#DIV/0!</v>
      </c>
      <c r="CJ56" s="194" t="e">
        <f t="array" ref="CJ56">SUMPRODUCT(計算_投入係数表_加工!$D193:$DS193, 生産額_中分類, IF(列分類振分=CJ$3, 1, 0))/SUMPRODUCT(生産額_中分類, IF(列分類振分=CJ$3, 1, 0))</f>
        <v>#DIV/0!</v>
      </c>
      <c r="CK56" s="194" t="e">
        <f t="array" ref="CK56">SUMPRODUCT(計算_投入係数表_加工!$D193:$DS193, 生産額_中分類, IF(列分類振分=CK$3, 1, 0))/SUMPRODUCT(生産額_中分類, IF(列分類振分=CK$3, 1, 0))</f>
        <v>#DIV/0!</v>
      </c>
      <c r="CL56" s="194" t="e">
        <f t="array" ref="CL56">SUMPRODUCT(計算_投入係数表_加工!$D193:$DS193, 生産額_中分類, IF(列分類振分=CL$3, 1, 0))/SUMPRODUCT(生産額_中分類, IF(列分類振分=CL$3, 1, 0))</f>
        <v>#DIV/0!</v>
      </c>
      <c r="CM56" s="194" t="e">
        <f t="array" ref="CM56">SUMPRODUCT(計算_投入係数表_加工!$D193:$DS193, 生産額_中分類, IF(列分類振分=CM$3, 1, 0))/SUMPRODUCT(生産額_中分類, IF(列分類振分=CM$3, 1, 0))</f>
        <v>#DIV/0!</v>
      </c>
      <c r="CN56" s="194" t="e">
        <f t="array" ref="CN56">SUMPRODUCT(計算_投入係数表_加工!$D193:$DS193, 生産額_中分類, IF(列分類振分=CN$3, 1, 0))/SUMPRODUCT(生産額_中分類, IF(列分類振分=CN$3, 1, 0))</f>
        <v>#DIV/0!</v>
      </c>
      <c r="CO56" s="194" t="e">
        <f t="array" ref="CO56">SUMPRODUCT(計算_投入係数表_加工!$D193:$DS193, 生産額_中分類, IF(列分類振分=CO$3, 1, 0))/SUMPRODUCT(生産額_中分類, IF(列分類振分=CO$3, 1, 0))</f>
        <v>#DIV/0!</v>
      </c>
      <c r="CP56" s="194" t="e">
        <f t="array" ref="CP56">SUMPRODUCT(計算_投入係数表_加工!$D193:$DS193, 生産額_中分類, IF(列分類振分=CP$3, 1, 0))/SUMPRODUCT(生産額_中分類, IF(列分類振分=CP$3, 1, 0))</f>
        <v>#DIV/0!</v>
      </c>
      <c r="CQ56" s="194" t="e">
        <f t="array" ref="CQ56">SUMPRODUCT(計算_投入係数表_加工!$D193:$DS193, 生産額_中分類, IF(列分類振分=CQ$3, 1, 0))/SUMPRODUCT(生産額_中分類, IF(列分類振分=CQ$3, 1, 0))</f>
        <v>#DIV/0!</v>
      </c>
      <c r="CR56" s="194" t="e">
        <f t="array" ref="CR56">SUMPRODUCT(計算_投入係数表_加工!$D193:$DS193, 生産額_中分類, IF(列分類振分=CR$3, 1, 0))/SUMPRODUCT(生産額_中分類, IF(列分類振分=CR$3, 1, 0))</f>
        <v>#DIV/0!</v>
      </c>
      <c r="CS56" s="194" t="e">
        <f t="array" ref="CS56">SUMPRODUCT(計算_投入係数表_加工!$D193:$DS193, 生産額_中分類, IF(列分類振分=CS$3, 1, 0))/SUMPRODUCT(生産額_中分類, IF(列分類振分=CS$3, 1, 0))</f>
        <v>#DIV/0!</v>
      </c>
      <c r="CT56" s="194" t="e">
        <f t="array" ref="CT56">SUMPRODUCT(計算_投入係数表_加工!$D193:$DS193, 生産額_中分類, IF(列分類振分=CT$3, 1, 0))/SUMPRODUCT(生産額_中分類, IF(列分類振分=CT$3, 1, 0))</f>
        <v>#DIV/0!</v>
      </c>
      <c r="CU56" s="194" t="e">
        <f t="array" ref="CU56">SUMPRODUCT(計算_投入係数表_加工!$D193:$DS193, 生産額_中分類, IF(列分類振分=CU$3, 1, 0))/SUMPRODUCT(生産額_中分類, IF(列分類振分=CU$3, 1, 0))</f>
        <v>#DIV/0!</v>
      </c>
      <c r="CV56" s="194" t="e">
        <f t="array" ref="CV56">SUMPRODUCT(計算_投入係数表_加工!$D193:$DS193, 生産額_中分類, IF(列分類振分=CV$3, 1, 0))/SUMPRODUCT(生産額_中分類, IF(列分類振分=CV$3, 1, 0))</f>
        <v>#DIV/0!</v>
      </c>
      <c r="CW56" s="194" t="e">
        <f t="array" ref="CW56">SUMPRODUCT(計算_投入係数表_加工!$D193:$DS193, 生産額_中分類, IF(列分類振分=CW$3, 1, 0))/SUMPRODUCT(生産額_中分類, IF(列分類振分=CW$3, 1, 0))</f>
        <v>#DIV/0!</v>
      </c>
      <c r="CX56" s="194" t="e">
        <f t="array" ref="CX56">SUMPRODUCT(計算_投入係数表_加工!$D193:$DS193, 生産額_中分類, IF(列分類振分=CX$3, 1, 0))/SUMPRODUCT(生産額_中分類, IF(列分類振分=CX$3, 1, 0))</f>
        <v>#DIV/0!</v>
      </c>
      <c r="CY56" s="194" t="e">
        <f t="array" ref="CY56">SUMPRODUCT(計算_投入係数表_加工!$D193:$DS193, 生産額_中分類, IF(列分類振分=CY$3, 1, 0))/SUMPRODUCT(生産額_中分類, IF(列分類振分=CY$3, 1, 0))</f>
        <v>#DIV/0!</v>
      </c>
      <c r="CZ56" s="194" t="e">
        <f t="array" ref="CZ56">SUMPRODUCT(計算_投入係数表_加工!$D193:$DS193, 生産額_中分類, IF(列分類振分=CZ$3, 1, 0))/SUMPRODUCT(生産額_中分類, IF(列分類振分=CZ$3, 1, 0))</f>
        <v>#DIV/0!</v>
      </c>
      <c r="DA56" s="194" t="e">
        <f t="array" ref="DA56">SUMPRODUCT(計算_投入係数表_加工!$D193:$DS193, 生産額_中分類, IF(列分類振分=DA$3, 1, 0))/SUMPRODUCT(生産額_中分類, IF(列分類振分=DA$3, 1, 0))</f>
        <v>#DIV/0!</v>
      </c>
      <c r="DB56" s="194" t="e">
        <f t="array" ref="DB56">SUMPRODUCT(計算_投入係数表_加工!$D193:$DS193, 生産額_中分類, IF(列分類振分=DB$3, 1, 0))/SUMPRODUCT(生産額_中分類, IF(列分類振分=DB$3, 1, 0))</f>
        <v>#DIV/0!</v>
      </c>
      <c r="DC56" s="194" t="e">
        <f t="array" ref="DC56">SUMPRODUCT(計算_投入係数表_加工!$D193:$DS193, 生産額_中分類, IF(列分類振分=DC$3, 1, 0))/SUMPRODUCT(生産額_中分類, IF(列分類振分=DC$3, 1, 0))</f>
        <v>#DIV/0!</v>
      </c>
      <c r="DD56" s="194" t="e">
        <f t="array" ref="DD56">SUMPRODUCT(計算_投入係数表_加工!$D193:$DS193, 生産額_中分類, IF(列分類振分=DD$3, 1, 0))/SUMPRODUCT(生産額_中分類, IF(列分類振分=DD$3, 1, 0))</f>
        <v>#DIV/0!</v>
      </c>
      <c r="DE56" s="194" t="e">
        <f t="array" ref="DE56">SUMPRODUCT(計算_投入係数表_加工!$D193:$DS193, 生産額_中分類, IF(列分類振分=DE$3, 1, 0))/SUMPRODUCT(生産額_中分類, IF(列分類振分=DE$3, 1, 0))</f>
        <v>#DIV/0!</v>
      </c>
      <c r="DF56" s="194" t="e">
        <f t="array" ref="DF56">SUMPRODUCT(計算_投入係数表_加工!$D193:$DS193, 生産額_中分類, IF(列分類振分=DF$3, 1, 0))/SUMPRODUCT(生産額_中分類, IF(列分類振分=DF$3, 1, 0))</f>
        <v>#DIV/0!</v>
      </c>
      <c r="DG56" s="194" t="e">
        <f t="array" ref="DG56">SUMPRODUCT(計算_投入係数表_加工!$D193:$DS193, 生産額_中分類, IF(列分類振分=DG$3, 1, 0))/SUMPRODUCT(生産額_中分類, IF(列分類振分=DG$3, 1, 0))</f>
        <v>#DIV/0!</v>
      </c>
      <c r="DH56" s="194" t="e">
        <f t="array" ref="DH56">SUMPRODUCT(計算_投入係数表_加工!$D193:$DS193, 生産額_中分類, IF(列分類振分=DH$3, 1, 0))/SUMPRODUCT(生産額_中分類, IF(列分類振分=DH$3, 1, 0))</f>
        <v>#DIV/0!</v>
      </c>
      <c r="DI56" s="194" t="e">
        <f t="array" ref="DI56">SUMPRODUCT(計算_投入係数表_加工!$D193:$DS193, 生産額_中分類, IF(列分類振分=DI$3, 1, 0))/SUMPRODUCT(生産額_中分類, IF(列分類振分=DI$3, 1, 0))</f>
        <v>#DIV/0!</v>
      </c>
      <c r="DJ56" s="194" t="e">
        <f t="array" ref="DJ56">SUMPRODUCT(計算_投入係数表_加工!$D193:$DS193, 生産額_中分類, IF(列分類振分=DJ$3, 1, 0))/SUMPRODUCT(生産額_中分類, IF(列分類振分=DJ$3, 1, 0))</f>
        <v>#DIV/0!</v>
      </c>
      <c r="DK56" s="194" t="e">
        <f t="array" ref="DK56">SUMPRODUCT(計算_投入係数表_加工!$D193:$DS193, 生産額_中分類, IF(列分類振分=DK$3, 1, 0))/SUMPRODUCT(生産額_中分類, IF(列分類振分=DK$3, 1, 0))</f>
        <v>#DIV/0!</v>
      </c>
      <c r="DL56" s="194" t="e">
        <f t="array" ref="DL56">SUMPRODUCT(計算_投入係数表_加工!$D193:$DS193, 生産額_中分類, IF(列分類振分=DL$3, 1, 0))/SUMPRODUCT(生産額_中分類, IF(列分類振分=DL$3, 1, 0))</f>
        <v>#DIV/0!</v>
      </c>
      <c r="DM56" s="194" t="e">
        <f t="array" ref="DM56">SUMPRODUCT(計算_投入係数表_加工!$D193:$DS193, 生産額_中分類, IF(列分類振分=DM$3, 1, 0))/SUMPRODUCT(生産額_中分類, IF(列分類振分=DM$3, 1, 0))</f>
        <v>#DIV/0!</v>
      </c>
      <c r="DN56" s="194" t="e">
        <f t="array" ref="DN56">SUMPRODUCT(計算_投入係数表_加工!$D193:$DS193, 生産額_中分類, IF(列分類振分=DN$3, 1, 0))/SUMPRODUCT(生産額_中分類, IF(列分類振分=DN$3, 1, 0))</f>
        <v>#DIV/0!</v>
      </c>
      <c r="DO56" s="194" t="e">
        <f t="array" ref="DO56">SUMPRODUCT(計算_投入係数表_加工!$D193:$DS193, 生産額_中分類, IF(列分類振分=DO$3, 1, 0))/SUMPRODUCT(生産額_中分類, IF(列分類振分=DO$3, 1, 0))</f>
        <v>#DIV/0!</v>
      </c>
      <c r="DP56" s="194" t="e">
        <f t="array" ref="DP56">SUMPRODUCT(計算_投入係数表_加工!$D193:$DS193, 生産額_中分類, IF(列分類振分=DP$3, 1, 0))/SUMPRODUCT(生産額_中分類, IF(列分類振分=DP$3, 1, 0))</f>
        <v>#DIV/0!</v>
      </c>
      <c r="DQ56" s="194" t="e">
        <f t="array" ref="DQ56">SUMPRODUCT(計算_投入係数表_加工!$D193:$DS193, 生産額_中分類, IF(列分類振分=DQ$3, 1, 0))/SUMPRODUCT(生産額_中分類, IF(列分類振分=DQ$3, 1, 0))</f>
        <v>#DIV/0!</v>
      </c>
      <c r="DR56" s="194" t="e">
        <f t="array" ref="DR56">SUMPRODUCT(計算_投入係数表_加工!$D193:$DS193, 生産額_中分類, IF(列分類振分=DR$3, 1, 0))/SUMPRODUCT(生産額_中分類, IF(列分類振分=DR$3, 1, 0))</f>
        <v>#DIV/0!</v>
      </c>
      <c r="DS56" s="194" t="e">
        <f t="array" ref="DS56">SUMPRODUCT(計算_投入係数表_加工!$D193:$DS193, 生産額_中分類, IF(列分類振分=DS$3, 1, 0))/SUMPRODUCT(生産額_中分類, IF(列分類振分=DS$3, 1, 0))</f>
        <v>#DIV/0!</v>
      </c>
      <c r="DT56" s="23">
        <f>SUMIF(振分, $C56, 計算_投入係数表_加工!DT$4:DT$123)</f>
        <v>0</v>
      </c>
    </row>
    <row r="57" spans="2:124" x14ac:dyDescent="0.25">
      <c r="B57" s="53">
        <v>54</v>
      </c>
      <c r="C57" s="192" t="str">
        <v>-</v>
      </c>
      <c r="D57" s="193">
        <f t="array" ref="D57">SUMPRODUCT(計算_投入係数表_加工!$D194:$DS194, 生産額_中分類, IF(列分類振分=D$3, 1, 0))/SUMPRODUCT(生産額_中分類, IF(列分類振分=D$3, 1, 0))</f>
        <v>0</v>
      </c>
      <c r="E57" s="194">
        <f t="array" ref="E57">SUMPRODUCT(計算_投入係数表_加工!$D194:$DS194, 生産額_中分類, IF(列分類振分=E$3, 1, 0))/SUMPRODUCT(生産額_中分類, IF(列分類振分=E$3, 1, 0))</f>
        <v>0</v>
      </c>
      <c r="F57" s="194">
        <f t="array" ref="F57">SUMPRODUCT(計算_投入係数表_加工!$D194:$DS194, 生産額_中分類, IF(列分類振分=F$3, 1, 0))/SUMPRODUCT(生産額_中分類, IF(列分類振分=F$3, 1, 0))</f>
        <v>0</v>
      </c>
      <c r="G57" s="194">
        <f t="array" ref="G57">SUMPRODUCT(計算_投入係数表_加工!$D194:$DS194, 生産額_中分類, IF(列分類振分=G$3, 1, 0))/SUMPRODUCT(生産額_中分類, IF(列分類振分=G$3, 1, 0))</f>
        <v>0</v>
      </c>
      <c r="H57" s="194">
        <f t="array" ref="H57">SUMPRODUCT(計算_投入係数表_加工!$D194:$DS194, 生産額_中分類, IF(列分類振分=H$3, 1, 0))/SUMPRODUCT(生産額_中分類, IF(列分類振分=H$3, 1, 0))</f>
        <v>0</v>
      </c>
      <c r="I57" s="194">
        <f t="array" ref="I57">SUMPRODUCT(計算_投入係数表_加工!$D194:$DS194, 生産額_中分類, IF(列分類振分=I$3, 1, 0))/SUMPRODUCT(生産額_中分類, IF(列分類振分=I$3, 1, 0))</f>
        <v>0</v>
      </c>
      <c r="J57" s="194">
        <f t="array" ref="J57">SUMPRODUCT(計算_投入係数表_加工!$D194:$DS194, 生産額_中分類, IF(列分類振分=J$3, 1, 0))/SUMPRODUCT(生産額_中分類, IF(列分類振分=J$3, 1, 0))</f>
        <v>0</v>
      </c>
      <c r="K57" s="194">
        <f t="array" ref="K57">SUMPRODUCT(計算_投入係数表_加工!$D194:$DS194, 生産額_中分類, IF(列分類振分=K$3, 1, 0))/SUMPRODUCT(生産額_中分類, IF(列分類振分=K$3, 1, 0))</f>
        <v>0</v>
      </c>
      <c r="L57" s="194">
        <f t="array" ref="L57">SUMPRODUCT(計算_投入係数表_加工!$D194:$DS194, 生産額_中分類, IF(列分類振分=L$3, 1, 0))/SUMPRODUCT(生産額_中分類, IF(列分類振分=L$3, 1, 0))</f>
        <v>0</v>
      </c>
      <c r="M57" s="194">
        <f t="array" ref="M57">SUMPRODUCT(計算_投入係数表_加工!$D194:$DS194, 生産額_中分類, IF(列分類振分=M$3, 1, 0))/SUMPRODUCT(生産額_中分類, IF(列分類振分=M$3, 1, 0))</f>
        <v>0</v>
      </c>
      <c r="N57" s="194">
        <f t="array" ref="N57">SUMPRODUCT(計算_投入係数表_加工!$D194:$DS194, 生産額_中分類, IF(列分類振分=N$3, 1, 0))/SUMPRODUCT(生産額_中分類, IF(列分類振分=N$3, 1, 0))</f>
        <v>0</v>
      </c>
      <c r="O57" s="194">
        <f t="array" ref="O57">SUMPRODUCT(計算_投入係数表_加工!$D194:$DS194, 生産額_中分類, IF(列分類振分=O$3, 1, 0))/SUMPRODUCT(生産額_中分類, IF(列分類振分=O$3, 1, 0))</f>
        <v>0</v>
      </c>
      <c r="P57" s="194">
        <f t="array" ref="P57">SUMPRODUCT(計算_投入係数表_加工!$D194:$DS194, 生産額_中分類, IF(列分類振分=P$3, 1, 0))/SUMPRODUCT(生産額_中分類, IF(列分類振分=P$3, 1, 0))</f>
        <v>0</v>
      </c>
      <c r="Q57" s="194" t="e">
        <f t="array" ref="Q57">SUMPRODUCT(計算_投入係数表_加工!$D194:$DS194, 生産額_中分類, IF(列分類振分=Q$3, 1, 0))/SUMPRODUCT(生産額_中分類, IF(列分類振分=Q$3, 1, 0))</f>
        <v>#DIV/0!</v>
      </c>
      <c r="R57" s="194" t="e">
        <f t="array" ref="R57">SUMPRODUCT(計算_投入係数表_加工!$D194:$DS194, 生産額_中分類, IF(列分類振分=R$3, 1, 0))/SUMPRODUCT(生産額_中分類, IF(列分類振分=R$3, 1, 0))</f>
        <v>#DIV/0!</v>
      </c>
      <c r="S57" s="194" t="e">
        <f t="array" ref="S57">SUMPRODUCT(計算_投入係数表_加工!$D194:$DS194, 生産額_中分類, IF(列分類振分=S$3, 1, 0))/SUMPRODUCT(生産額_中分類, IF(列分類振分=S$3, 1, 0))</f>
        <v>#DIV/0!</v>
      </c>
      <c r="T57" s="194" t="e">
        <f t="array" ref="T57">SUMPRODUCT(計算_投入係数表_加工!$D194:$DS194, 生産額_中分類, IF(列分類振分=T$3, 1, 0))/SUMPRODUCT(生産額_中分類, IF(列分類振分=T$3, 1, 0))</f>
        <v>#DIV/0!</v>
      </c>
      <c r="U57" s="194" t="e">
        <f t="array" ref="U57">SUMPRODUCT(計算_投入係数表_加工!$D194:$DS194, 生産額_中分類, IF(列分類振分=U$3, 1, 0))/SUMPRODUCT(生産額_中分類, IF(列分類振分=U$3, 1, 0))</f>
        <v>#DIV/0!</v>
      </c>
      <c r="V57" s="194" t="e">
        <f t="array" ref="V57">SUMPRODUCT(計算_投入係数表_加工!$D194:$DS194, 生産額_中分類, IF(列分類振分=V$3, 1, 0))/SUMPRODUCT(生産額_中分類, IF(列分類振分=V$3, 1, 0))</f>
        <v>#DIV/0!</v>
      </c>
      <c r="W57" s="194" t="e">
        <f t="array" ref="W57">SUMPRODUCT(計算_投入係数表_加工!$D194:$DS194, 生産額_中分類, IF(列分類振分=W$3, 1, 0))/SUMPRODUCT(生産額_中分類, IF(列分類振分=W$3, 1, 0))</f>
        <v>#DIV/0!</v>
      </c>
      <c r="X57" s="194" t="e">
        <f t="array" ref="X57">SUMPRODUCT(計算_投入係数表_加工!$D194:$DS194, 生産額_中分類, IF(列分類振分=X$3, 1, 0))/SUMPRODUCT(生産額_中分類, IF(列分類振分=X$3, 1, 0))</f>
        <v>#DIV/0!</v>
      </c>
      <c r="Y57" s="194" t="e">
        <f t="array" ref="Y57">SUMPRODUCT(計算_投入係数表_加工!$D194:$DS194, 生産額_中分類, IF(列分類振分=Y$3, 1, 0))/SUMPRODUCT(生産額_中分類, IF(列分類振分=Y$3, 1, 0))</f>
        <v>#DIV/0!</v>
      </c>
      <c r="Z57" s="194" t="e">
        <f t="array" ref="Z57">SUMPRODUCT(計算_投入係数表_加工!$D194:$DS194, 生産額_中分類, IF(列分類振分=Z$3, 1, 0))/SUMPRODUCT(生産額_中分類, IF(列分類振分=Z$3, 1, 0))</f>
        <v>#DIV/0!</v>
      </c>
      <c r="AA57" s="194" t="e">
        <f t="array" ref="AA57">SUMPRODUCT(計算_投入係数表_加工!$D194:$DS194, 生産額_中分類, IF(列分類振分=AA$3, 1, 0))/SUMPRODUCT(生産額_中分類, IF(列分類振分=AA$3, 1, 0))</f>
        <v>#DIV/0!</v>
      </c>
      <c r="AB57" s="194" t="e">
        <f t="array" ref="AB57">SUMPRODUCT(計算_投入係数表_加工!$D194:$DS194, 生産額_中分類, IF(列分類振分=AB$3, 1, 0))/SUMPRODUCT(生産額_中分類, IF(列分類振分=AB$3, 1, 0))</f>
        <v>#DIV/0!</v>
      </c>
      <c r="AC57" s="194" t="e">
        <f t="array" ref="AC57">SUMPRODUCT(計算_投入係数表_加工!$D194:$DS194, 生産額_中分類, IF(列分類振分=AC$3, 1, 0))/SUMPRODUCT(生産額_中分類, IF(列分類振分=AC$3, 1, 0))</f>
        <v>#DIV/0!</v>
      </c>
      <c r="AD57" s="194" t="e">
        <f t="array" ref="AD57">SUMPRODUCT(計算_投入係数表_加工!$D194:$DS194, 生産額_中分類, IF(列分類振分=AD$3, 1, 0))/SUMPRODUCT(生産額_中分類, IF(列分類振分=AD$3, 1, 0))</f>
        <v>#DIV/0!</v>
      </c>
      <c r="AE57" s="194" t="e">
        <f t="array" ref="AE57">SUMPRODUCT(計算_投入係数表_加工!$D194:$DS194, 生産額_中分類, IF(列分類振分=AE$3, 1, 0))/SUMPRODUCT(生産額_中分類, IF(列分類振分=AE$3, 1, 0))</f>
        <v>#DIV/0!</v>
      </c>
      <c r="AF57" s="194" t="e">
        <f t="array" ref="AF57">SUMPRODUCT(計算_投入係数表_加工!$D194:$DS194, 生産額_中分類, IF(列分類振分=AF$3, 1, 0))/SUMPRODUCT(生産額_中分類, IF(列分類振分=AF$3, 1, 0))</f>
        <v>#DIV/0!</v>
      </c>
      <c r="AG57" s="194" t="e">
        <f t="array" ref="AG57">SUMPRODUCT(計算_投入係数表_加工!$D194:$DS194, 生産額_中分類, IF(列分類振分=AG$3, 1, 0))/SUMPRODUCT(生産額_中分類, IF(列分類振分=AG$3, 1, 0))</f>
        <v>#DIV/0!</v>
      </c>
      <c r="AH57" s="194" t="e">
        <f t="array" ref="AH57">SUMPRODUCT(計算_投入係数表_加工!$D194:$DS194, 生産額_中分類, IF(列分類振分=AH$3, 1, 0))/SUMPRODUCT(生産額_中分類, IF(列分類振分=AH$3, 1, 0))</f>
        <v>#DIV/0!</v>
      </c>
      <c r="AI57" s="194" t="e">
        <f t="array" ref="AI57">SUMPRODUCT(計算_投入係数表_加工!$D194:$DS194, 生産額_中分類, IF(列分類振分=AI$3, 1, 0))/SUMPRODUCT(生産額_中分類, IF(列分類振分=AI$3, 1, 0))</f>
        <v>#DIV/0!</v>
      </c>
      <c r="AJ57" s="194" t="e">
        <f t="array" ref="AJ57">SUMPRODUCT(計算_投入係数表_加工!$D194:$DS194, 生産額_中分類, IF(列分類振分=AJ$3, 1, 0))/SUMPRODUCT(生産額_中分類, IF(列分類振分=AJ$3, 1, 0))</f>
        <v>#DIV/0!</v>
      </c>
      <c r="AK57" s="194" t="e">
        <f t="array" ref="AK57">SUMPRODUCT(計算_投入係数表_加工!$D194:$DS194, 生産額_中分類, IF(列分類振分=AK$3, 1, 0))/SUMPRODUCT(生産額_中分類, IF(列分類振分=AK$3, 1, 0))</f>
        <v>#DIV/0!</v>
      </c>
      <c r="AL57" s="194" t="e">
        <f t="array" ref="AL57">SUMPRODUCT(計算_投入係数表_加工!$D194:$DS194, 生産額_中分類, IF(列分類振分=AL$3, 1, 0))/SUMPRODUCT(生産額_中分類, IF(列分類振分=AL$3, 1, 0))</f>
        <v>#DIV/0!</v>
      </c>
      <c r="AM57" s="194" t="e">
        <f t="array" ref="AM57">SUMPRODUCT(計算_投入係数表_加工!$D194:$DS194, 生産額_中分類, IF(列分類振分=AM$3, 1, 0))/SUMPRODUCT(生産額_中分類, IF(列分類振分=AM$3, 1, 0))</f>
        <v>#DIV/0!</v>
      </c>
      <c r="AN57" s="194" t="e">
        <f t="array" ref="AN57">SUMPRODUCT(計算_投入係数表_加工!$D194:$DS194, 生産額_中分類, IF(列分類振分=AN$3, 1, 0))/SUMPRODUCT(生産額_中分類, IF(列分類振分=AN$3, 1, 0))</f>
        <v>#DIV/0!</v>
      </c>
      <c r="AO57" s="194" t="e">
        <f t="array" ref="AO57">SUMPRODUCT(計算_投入係数表_加工!$D194:$DS194, 生産額_中分類, IF(列分類振分=AO$3, 1, 0))/SUMPRODUCT(生産額_中分類, IF(列分類振分=AO$3, 1, 0))</f>
        <v>#DIV/0!</v>
      </c>
      <c r="AP57" s="194" t="e">
        <f t="array" ref="AP57">SUMPRODUCT(計算_投入係数表_加工!$D194:$DS194, 生産額_中分類, IF(列分類振分=AP$3, 1, 0))/SUMPRODUCT(生産額_中分類, IF(列分類振分=AP$3, 1, 0))</f>
        <v>#DIV/0!</v>
      </c>
      <c r="AQ57" s="194" t="e">
        <f t="array" ref="AQ57">SUMPRODUCT(計算_投入係数表_加工!$D194:$DS194, 生産額_中分類, IF(列分類振分=AQ$3, 1, 0))/SUMPRODUCT(生産額_中分類, IF(列分類振分=AQ$3, 1, 0))</f>
        <v>#DIV/0!</v>
      </c>
      <c r="AR57" s="194" t="e">
        <f t="array" ref="AR57">SUMPRODUCT(計算_投入係数表_加工!$D194:$DS194, 生産額_中分類, IF(列分類振分=AR$3, 1, 0))/SUMPRODUCT(生産額_中分類, IF(列分類振分=AR$3, 1, 0))</f>
        <v>#DIV/0!</v>
      </c>
      <c r="AS57" s="194" t="e">
        <f t="array" ref="AS57">SUMPRODUCT(計算_投入係数表_加工!$D194:$DS194, 生産額_中分類, IF(列分類振分=AS$3, 1, 0))/SUMPRODUCT(生産額_中分類, IF(列分類振分=AS$3, 1, 0))</f>
        <v>#DIV/0!</v>
      </c>
      <c r="AT57" s="194" t="e">
        <f t="array" ref="AT57">SUMPRODUCT(計算_投入係数表_加工!$D194:$DS194, 生産額_中分類, IF(列分類振分=AT$3, 1, 0))/SUMPRODUCT(生産額_中分類, IF(列分類振分=AT$3, 1, 0))</f>
        <v>#DIV/0!</v>
      </c>
      <c r="AU57" s="194" t="e">
        <f t="array" ref="AU57">SUMPRODUCT(計算_投入係数表_加工!$D194:$DS194, 生産額_中分類, IF(列分類振分=AU$3, 1, 0))/SUMPRODUCT(生産額_中分類, IF(列分類振分=AU$3, 1, 0))</f>
        <v>#DIV/0!</v>
      </c>
      <c r="AV57" s="194" t="e">
        <f t="array" ref="AV57">SUMPRODUCT(計算_投入係数表_加工!$D194:$DS194, 生産額_中分類, IF(列分類振分=AV$3, 1, 0))/SUMPRODUCT(生産額_中分類, IF(列分類振分=AV$3, 1, 0))</f>
        <v>#DIV/0!</v>
      </c>
      <c r="AW57" s="194" t="e">
        <f t="array" ref="AW57">SUMPRODUCT(計算_投入係数表_加工!$D194:$DS194, 生産額_中分類, IF(列分類振分=AW$3, 1, 0))/SUMPRODUCT(生産額_中分類, IF(列分類振分=AW$3, 1, 0))</f>
        <v>#DIV/0!</v>
      </c>
      <c r="AX57" s="194" t="e">
        <f t="array" ref="AX57">SUMPRODUCT(計算_投入係数表_加工!$D194:$DS194, 生産額_中分類, IF(列分類振分=AX$3, 1, 0))/SUMPRODUCT(生産額_中分類, IF(列分類振分=AX$3, 1, 0))</f>
        <v>#DIV/0!</v>
      </c>
      <c r="AY57" s="194" t="e">
        <f t="array" ref="AY57">SUMPRODUCT(計算_投入係数表_加工!$D194:$DS194, 生産額_中分類, IF(列分類振分=AY$3, 1, 0))/SUMPRODUCT(生産額_中分類, IF(列分類振分=AY$3, 1, 0))</f>
        <v>#DIV/0!</v>
      </c>
      <c r="AZ57" s="194" t="e">
        <f t="array" ref="AZ57">SUMPRODUCT(計算_投入係数表_加工!$D194:$DS194, 生産額_中分類, IF(列分類振分=AZ$3, 1, 0))/SUMPRODUCT(生産額_中分類, IF(列分類振分=AZ$3, 1, 0))</f>
        <v>#DIV/0!</v>
      </c>
      <c r="BA57" s="194" t="e">
        <f t="array" ref="BA57">SUMPRODUCT(計算_投入係数表_加工!$D194:$DS194, 生産額_中分類, IF(列分類振分=BA$3, 1, 0))/SUMPRODUCT(生産額_中分類, IF(列分類振分=BA$3, 1, 0))</f>
        <v>#DIV/0!</v>
      </c>
      <c r="BB57" s="194" t="e">
        <f t="array" ref="BB57">SUMPRODUCT(計算_投入係数表_加工!$D194:$DS194, 生産額_中分類, IF(列分類振分=BB$3, 1, 0))/SUMPRODUCT(生産額_中分類, IF(列分類振分=BB$3, 1, 0))</f>
        <v>#DIV/0!</v>
      </c>
      <c r="BC57" s="194" t="e">
        <f t="array" ref="BC57">SUMPRODUCT(計算_投入係数表_加工!$D194:$DS194, 生産額_中分類, IF(列分類振分=BC$3, 1, 0))/SUMPRODUCT(生産額_中分類, IF(列分類振分=BC$3, 1, 0))</f>
        <v>#DIV/0!</v>
      </c>
      <c r="BD57" s="194" t="e">
        <f t="array" ref="BD57">SUMPRODUCT(計算_投入係数表_加工!$D194:$DS194, 生産額_中分類, IF(列分類振分=BD$3, 1, 0))/SUMPRODUCT(生産額_中分類, IF(列分類振分=BD$3, 1, 0))</f>
        <v>#DIV/0!</v>
      </c>
      <c r="BE57" s="194" t="e">
        <f t="array" ref="BE57">SUMPRODUCT(計算_投入係数表_加工!$D194:$DS194, 生産額_中分類, IF(列分類振分=BE$3, 1, 0))/SUMPRODUCT(生産額_中分類, IF(列分類振分=BE$3, 1, 0))</f>
        <v>#DIV/0!</v>
      </c>
      <c r="BF57" s="194" t="e">
        <f t="array" ref="BF57">SUMPRODUCT(計算_投入係数表_加工!$D194:$DS194, 生産額_中分類, IF(列分類振分=BF$3, 1, 0))/SUMPRODUCT(生産額_中分類, IF(列分類振分=BF$3, 1, 0))</f>
        <v>#DIV/0!</v>
      </c>
      <c r="BG57" s="194" t="e">
        <f t="array" ref="BG57">SUMPRODUCT(計算_投入係数表_加工!$D194:$DS194, 生産額_中分類, IF(列分類振分=BG$3, 1, 0))/SUMPRODUCT(生産額_中分類, IF(列分類振分=BG$3, 1, 0))</f>
        <v>#DIV/0!</v>
      </c>
      <c r="BH57" s="194" t="e">
        <f t="array" ref="BH57">SUMPRODUCT(計算_投入係数表_加工!$D194:$DS194, 生産額_中分類, IF(列分類振分=BH$3, 1, 0))/SUMPRODUCT(生産額_中分類, IF(列分類振分=BH$3, 1, 0))</f>
        <v>#DIV/0!</v>
      </c>
      <c r="BI57" s="194" t="e">
        <f t="array" ref="BI57">SUMPRODUCT(計算_投入係数表_加工!$D194:$DS194, 生産額_中分類, IF(列分類振分=BI$3, 1, 0))/SUMPRODUCT(生産額_中分類, IF(列分類振分=BI$3, 1, 0))</f>
        <v>#DIV/0!</v>
      </c>
      <c r="BJ57" s="194" t="e">
        <f t="array" ref="BJ57">SUMPRODUCT(計算_投入係数表_加工!$D194:$DS194, 生産額_中分類, IF(列分類振分=BJ$3, 1, 0))/SUMPRODUCT(生産額_中分類, IF(列分類振分=BJ$3, 1, 0))</f>
        <v>#DIV/0!</v>
      </c>
      <c r="BK57" s="194" t="e">
        <f t="array" ref="BK57">SUMPRODUCT(計算_投入係数表_加工!$D194:$DS194, 生産額_中分類, IF(列分類振分=BK$3, 1, 0))/SUMPRODUCT(生産額_中分類, IF(列分類振分=BK$3, 1, 0))</f>
        <v>#DIV/0!</v>
      </c>
      <c r="BL57" s="194" t="e">
        <f t="array" ref="BL57">SUMPRODUCT(計算_投入係数表_加工!$D194:$DS194, 生産額_中分類, IF(列分類振分=BL$3, 1, 0))/SUMPRODUCT(生産額_中分類, IF(列分類振分=BL$3, 1, 0))</f>
        <v>#DIV/0!</v>
      </c>
      <c r="BM57" s="194" t="e">
        <f t="array" ref="BM57">SUMPRODUCT(計算_投入係数表_加工!$D194:$DS194, 生産額_中分類, IF(列分類振分=BM$3, 1, 0))/SUMPRODUCT(生産額_中分類, IF(列分類振分=BM$3, 1, 0))</f>
        <v>#DIV/0!</v>
      </c>
      <c r="BN57" s="194" t="e">
        <f t="array" ref="BN57">SUMPRODUCT(計算_投入係数表_加工!$D194:$DS194, 生産額_中分類, IF(列分類振分=BN$3, 1, 0))/SUMPRODUCT(生産額_中分類, IF(列分類振分=BN$3, 1, 0))</f>
        <v>#DIV/0!</v>
      </c>
      <c r="BO57" s="194" t="e">
        <f t="array" ref="BO57">SUMPRODUCT(計算_投入係数表_加工!$D194:$DS194, 生産額_中分類, IF(列分類振分=BO$3, 1, 0))/SUMPRODUCT(生産額_中分類, IF(列分類振分=BO$3, 1, 0))</f>
        <v>#DIV/0!</v>
      </c>
      <c r="BP57" s="194" t="e">
        <f t="array" ref="BP57">SUMPRODUCT(計算_投入係数表_加工!$D194:$DS194, 生産額_中分類, IF(列分類振分=BP$3, 1, 0))/SUMPRODUCT(生産額_中分類, IF(列分類振分=BP$3, 1, 0))</f>
        <v>#DIV/0!</v>
      </c>
      <c r="BQ57" s="194" t="e">
        <f t="array" ref="BQ57">SUMPRODUCT(計算_投入係数表_加工!$D194:$DS194, 生産額_中分類, IF(列分類振分=BQ$3, 1, 0))/SUMPRODUCT(生産額_中分類, IF(列分類振分=BQ$3, 1, 0))</f>
        <v>#DIV/0!</v>
      </c>
      <c r="BR57" s="194" t="e">
        <f t="array" ref="BR57">SUMPRODUCT(計算_投入係数表_加工!$D194:$DS194, 生産額_中分類, IF(列分類振分=BR$3, 1, 0))/SUMPRODUCT(生産額_中分類, IF(列分類振分=BR$3, 1, 0))</f>
        <v>#DIV/0!</v>
      </c>
      <c r="BS57" s="194" t="e">
        <f t="array" ref="BS57">SUMPRODUCT(計算_投入係数表_加工!$D194:$DS194, 生産額_中分類, IF(列分類振分=BS$3, 1, 0))/SUMPRODUCT(生産額_中分類, IF(列分類振分=BS$3, 1, 0))</f>
        <v>#DIV/0!</v>
      </c>
      <c r="BT57" s="194" t="e">
        <f t="array" ref="BT57">SUMPRODUCT(計算_投入係数表_加工!$D194:$DS194, 生産額_中分類, IF(列分類振分=BT$3, 1, 0))/SUMPRODUCT(生産額_中分類, IF(列分類振分=BT$3, 1, 0))</f>
        <v>#DIV/0!</v>
      </c>
      <c r="BU57" s="194" t="e">
        <f t="array" ref="BU57">SUMPRODUCT(計算_投入係数表_加工!$D194:$DS194, 生産額_中分類, IF(列分類振分=BU$3, 1, 0))/SUMPRODUCT(生産額_中分類, IF(列分類振分=BU$3, 1, 0))</f>
        <v>#DIV/0!</v>
      </c>
      <c r="BV57" s="194" t="e">
        <f t="array" ref="BV57">SUMPRODUCT(計算_投入係数表_加工!$D194:$DS194, 生産額_中分類, IF(列分類振分=BV$3, 1, 0))/SUMPRODUCT(生産額_中分類, IF(列分類振分=BV$3, 1, 0))</f>
        <v>#DIV/0!</v>
      </c>
      <c r="BW57" s="194" t="e">
        <f t="array" ref="BW57">SUMPRODUCT(計算_投入係数表_加工!$D194:$DS194, 生産額_中分類, IF(列分類振分=BW$3, 1, 0))/SUMPRODUCT(生産額_中分類, IF(列分類振分=BW$3, 1, 0))</f>
        <v>#DIV/0!</v>
      </c>
      <c r="BX57" s="194" t="e">
        <f t="array" ref="BX57">SUMPRODUCT(計算_投入係数表_加工!$D194:$DS194, 生産額_中分類, IF(列分類振分=BX$3, 1, 0))/SUMPRODUCT(生産額_中分類, IF(列分類振分=BX$3, 1, 0))</f>
        <v>#DIV/0!</v>
      </c>
      <c r="BY57" s="194" t="e">
        <f t="array" ref="BY57">SUMPRODUCT(計算_投入係数表_加工!$D194:$DS194, 生産額_中分類, IF(列分類振分=BY$3, 1, 0))/SUMPRODUCT(生産額_中分類, IF(列分類振分=BY$3, 1, 0))</f>
        <v>#DIV/0!</v>
      </c>
      <c r="BZ57" s="194" t="e">
        <f t="array" ref="BZ57">SUMPRODUCT(計算_投入係数表_加工!$D194:$DS194, 生産額_中分類, IF(列分類振分=BZ$3, 1, 0))/SUMPRODUCT(生産額_中分類, IF(列分類振分=BZ$3, 1, 0))</f>
        <v>#DIV/0!</v>
      </c>
      <c r="CA57" s="194" t="e">
        <f t="array" ref="CA57">SUMPRODUCT(計算_投入係数表_加工!$D194:$DS194, 生産額_中分類, IF(列分類振分=CA$3, 1, 0))/SUMPRODUCT(生産額_中分類, IF(列分類振分=CA$3, 1, 0))</f>
        <v>#DIV/0!</v>
      </c>
      <c r="CB57" s="194" t="e">
        <f t="array" ref="CB57">SUMPRODUCT(計算_投入係数表_加工!$D194:$DS194, 生産額_中分類, IF(列分類振分=CB$3, 1, 0))/SUMPRODUCT(生産額_中分類, IF(列分類振分=CB$3, 1, 0))</f>
        <v>#DIV/0!</v>
      </c>
      <c r="CC57" s="194" t="e">
        <f t="array" ref="CC57">SUMPRODUCT(計算_投入係数表_加工!$D194:$DS194, 生産額_中分類, IF(列分類振分=CC$3, 1, 0))/SUMPRODUCT(生産額_中分類, IF(列分類振分=CC$3, 1, 0))</f>
        <v>#DIV/0!</v>
      </c>
      <c r="CD57" s="194" t="e">
        <f t="array" ref="CD57">SUMPRODUCT(計算_投入係数表_加工!$D194:$DS194, 生産額_中分類, IF(列分類振分=CD$3, 1, 0))/SUMPRODUCT(生産額_中分類, IF(列分類振分=CD$3, 1, 0))</f>
        <v>#DIV/0!</v>
      </c>
      <c r="CE57" s="194" t="e">
        <f t="array" ref="CE57">SUMPRODUCT(計算_投入係数表_加工!$D194:$DS194, 生産額_中分類, IF(列分類振分=CE$3, 1, 0))/SUMPRODUCT(生産額_中分類, IF(列分類振分=CE$3, 1, 0))</f>
        <v>#DIV/0!</v>
      </c>
      <c r="CF57" s="194" t="e">
        <f t="array" ref="CF57">SUMPRODUCT(計算_投入係数表_加工!$D194:$DS194, 生産額_中分類, IF(列分類振分=CF$3, 1, 0))/SUMPRODUCT(生産額_中分類, IF(列分類振分=CF$3, 1, 0))</f>
        <v>#DIV/0!</v>
      </c>
      <c r="CG57" s="194" t="e">
        <f t="array" ref="CG57">SUMPRODUCT(計算_投入係数表_加工!$D194:$DS194, 生産額_中分類, IF(列分類振分=CG$3, 1, 0))/SUMPRODUCT(生産額_中分類, IF(列分類振分=CG$3, 1, 0))</f>
        <v>#DIV/0!</v>
      </c>
      <c r="CH57" s="194" t="e">
        <f t="array" ref="CH57">SUMPRODUCT(計算_投入係数表_加工!$D194:$DS194, 生産額_中分類, IF(列分類振分=CH$3, 1, 0))/SUMPRODUCT(生産額_中分類, IF(列分類振分=CH$3, 1, 0))</f>
        <v>#DIV/0!</v>
      </c>
      <c r="CI57" s="194" t="e">
        <f t="array" ref="CI57">SUMPRODUCT(計算_投入係数表_加工!$D194:$DS194, 生産額_中分類, IF(列分類振分=CI$3, 1, 0))/SUMPRODUCT(生産額_中分類, IF(列分類振分=CI$3, 1, 0))</f>
        <v>#DIV/0!</v>
      </c>
      <c r="CJ57" s="194" t="e">
        <f t="array" ref="CJ57">SUMPRODUCT(計算_投入係数表_加工!$D194:$DS194, 生産額_中分類, IF(列分類振分=CJ$3, 1, 0))/SUMPRODUCT(生産額_中分類, IF(列分類振分=CJ$3, 1, 0))</f>
        <v>#DIV/0!</v>
      </c>
      <c r="CK57" s="194" t="e">
        <f t="array" ref="CK57">SUMPRODUCT(計算_投入係数表_加工!$D194:$DS194, 生産額_中分類, IF(列分類振分=CK$3, 1, 0))/SUMPRODUCT(生産額_中分類, IF(列分類振分=CK$3, 1, 0))</f>
        <v>#DIV/0!</v>
      </c>
      <c r="CL57" s="194" t="e">
        <f t="array" ref="CL57">SUMPRODUCT(計算_投入係数表_加工!$D194:$DS194, 生産額_中分類, IF(列分類振分=CL$3, 1, 0))/SUMPRODUCT(生産額_中分類, IF(列分類振分=CL$3, 1, 0))</f>
        <v>#DIV/0!</v>
      </c>
      <c r="CM57" s="194" t="e">
        <f t="array" ref="CM57">SUMPRODUCT(計算_投入係数表_加工!$D194:$DS194, 生産額_中分類, IF(列分類振分=CM$3, 1, 0))/SUMPRODUCT(生産額_中分類, IF(列分類振分=CM$3, 1, 0))</f>
        <v>#DIV/0!</v>
      </c>
      <c r="CN57" s="194" t="e">
        <f t="array" ref="CN57">SUMPRODUCT(計算_投入係数表_加工!$D194:$DS194, 生産額_中分類, IF(列分類振分=CN$3, 1, 0))/SUMPRODUCT(生産額_中分類, IF(列分類振分=CN$3, 1, 0))</f>
        <v>#DIV/0!</v>
      </c>
      <c r="CO57" s="194" t="e">
        <f t="array" ref="CO57">SUMPRODUCT(計算_投入係数表_加工!$D194:$DS194, 生産額_中分類, IF(列分類振分=CO$3, 1, 0))/SUMPRODUCT(生産額_中分類, IF(列分類振分=CO$3, 1, 0))</f>
        <v>#DIV/0!</v>
      </c>
      <c r="CP57" s="194" t="e">
        <f t="array" ref="CP57">SUMPRODUCT(計算_投入係数表_加工!$D194:$DS194, 生産額_中分類, IF(列分類振分=CP$3, 1, 0))/SUMPRODUCT(生産額_中分類, IF(列分類振分=CP$3, 1, 0))</f>
        <v>#DIV/0!</v>
      </c>
      <c r="CQ57" s="194" t="e">
        <f t="array" ref="CQ57">SUMPRODUCT(計算_投入係数表_加工!$D194:$DS194, 生産額_中分類, IF(列分類振分=CQ$3, 1, 0))/SUMPRODUCT(生産額_中分類, IF(列分類振分=CQ$3, 1, 0))</f>
        <v>#DIV/0!</v>
      </c>
      <c r="CR57" s="194" t="e">
        <f t="array" ref="CR57">SUMPRODUCT(計算_投入係数表_加工!$D194:$DS194, 生産額_中分類, IF(列分類振分=CR$3, 1, 0))/SUMPRODUCT(生産額_中分類, IF(列分類振分=CR$3, 1, 0))</f>
        <v>#DIV/0!</v>
      </c>
      <c r="CS57" s="194" t="e">
        <f t="array" ref="CS57">SUMPRODUCT(計算_投入係数表_加工!$D194:$DS194, 生産額_中分類, IF(列分類振分=CS$3, 1, 0))/SUMPRODUCT(生産額_中分類, IF(列分類振分=CS$3, 1, 0))</f>
        <v>#DIV/0!</v>
      </c>
      <c r="CT57" s="194" t="e">
        <f t="array" ref="CT57">SUMPRODUCT(計算_投入係数表_加工!$D194:$DS194, 生産額_中分類, IF(列分類振分=CT$3, 1, 0))/SUMPRODUCT(生産額_中分類, IF(列分類振分=CT$3, 1, 0))</f>
        <v>#DIV/0!</v>
      </c>
      <c r="CU57" s="194" t="e">
        <f t="array" ref="CU57">SUMPRODUCT(計算_投入係数表_加工!$D194:$DS194, 生産額_中分類, IF(列分類振分=CU$3, 1, 0))/SUMPRODUCT(生産額_中分類, IF(列分類振分=CU$3, 1, 0))</f>
        <v>#DIV/0!</v>
      </c>
      <c r="CV57" s="194" t="e">
        <f t="array" ref="CV57">SUMPRODUCT(計算_投入係数表_加工!$D194:$DS194, 生産額_中分類, IF(列分類振分=CV$3, 1, 0))/SUMPRODUCT(生産額_中分類, IF(列分類振分=CV$3, 1, 0))</f>
        <v>#DIV/0!</v>
      </c>
      <c r="CW57" s="194" t="e">
        <f t="array" ref="CW57">SUMPRODUCT(計算_投入係数表_加工!$D194:$DS194, 生産額_中分類, IF(列分類振分=CW$3, 1, 0))/SUMPRODUCT(生産額_中分類, IF(列分類振分=CW$3, 1, 0))</f>
        <v>#DIV/0!</v>
      </c>
      <c r="CX57" s="194" t="e">
        <f t="array" ref="CX57">SUMPRODUCT(計算_投入係数表_加工!$D194:$DS194, 生産額_中分類, IF(列分類振分=CX$3, 1, 0))/SUMPRODUCT(生産額_中分類, IF(列分類振分=CX$3, 1, 0))</f>
        <v>#DIV/0!</v>
      </c>
      <c r="CY57" s="194" t="e">
        <f t="array" ref="CY57">SUMPRODUCT(計算_投入係数表_加工!$D194:$DS194, 生産額_中分類, IF(列分類振分=CY$3, 1, 0))/SUMPRODUCT(生産額_中分類, IF(列分類振分=CY$3, 1, 0))</f>
        <v>#DIV/0!</v>
      </c>
      <c r="CZ57" s="194" t="e">
        <f t="array" ref="CZ57">SUMPRODUCT(計算_投入係数表_加工!$D194:$DS194, 生産額_中分類, IF(列分類振分=CZ$3, 1, 0))/SUMPRODUCT(生産額_中分類, IF(列分類振分=CZ$3, 1, 0))</f>
        <v>#DIV/0!</v>
      </c>
      <c r="DA57" s="194" t="e">
        <f t="array" ref="DA57">SUMPRODUCT(計算_投入係数表_加工!$D194:$DS194, 生産額_中分類, IF(列分類振分=DA$3, 1, 0))/SUMPRODUCT(生産額_中分類, IF(列分類振分=DA$3, 1, 0))</f>
        <v>#DIV/0!</v>
      </c>
      <c r="DB57" s="194" t="e">
        <f t="array" ref="DB57">SUMPRODUCT(計算_投入係数表_加工!$D194:$DS194, 生産額_中分類, IF(列分類振分=DB$3, 1, 0))/SUMPRODUCT(生産額_中分類, IF(列分類振分=DB$3, 1, 0))</f>
        <v>#DIV/0!</v>
      </c>
      <c r="DC57" s="194" t="e">
        <f t="array" ref="DC57">SUMPRODUCT(計算_投入係数表_加工!$D194:$DS194, 生産額_中分類, IF(列分類振分=DC$3, 1, 0))/SUMPRODUCT(生産額_中分類, IF(列分類振分=DC$3, 1, 0))</f>
        <v>#DIV/0!</v>
      </c>
      <c r="DD57" s="194" t="e">
        <f t="array" ref="DD57">SUMPRODUCT(計算_投入係数表_加工!$D194:$DS194, 生産額_中分類, IF(列分類振分=DD$3, 1, 0))/SUMPRODUCT(生産額_中分類, IF(列分類振分=DD$3, 1, 0))</f>
        <v>#DIV/0!</v>
      </c>
      <c r="DE57" s="194" t="e">
        <f t="array" ref="DE57">SUMPRODUCT(計算_投入係数表_加工!$D194:$DS194, 生産額_中分類, IF(列分類振分=DE$3, 1, 0))/SUMPRODUCT(生産額_中分類, IF(列分類振分=DE$3, 1, 0))</f>
        <v>#DIV/0!</v>
      </c>
      <c r="DF57" s="194" t="e">
        <f t="array" ref="DF57">SUMPRODUCT(計算_投入係数表_加工!$D194:$DS194, 生産額_中分類, IF(列分類振分=DF$3, 1, 0))/SUMPRODUCT(生産額_中分類, IF(列分類振分=DF$3, 1, 0))</f>
        <v>#DIV/0!</v>
      </c>
      <c r="DG57" s="194" t="e">
        <f t="array" ref="DG57">SUMPRODUCT(計算_投入係数表_加工!$D194:$DS194, 生産額_中分類, IF(列分類振分=DG$3, 1, 0))/SUMPRODUCT(生産額_中分類, IF(列分類振分=DG$3, 1, 0))</f>
        <v>#DIV/0!</v>
      </c>
      <c r="DH57" s="194" t="e">
        <f t="array" ref="DH57">SUMPRODUCT(計算_投入係数表_加工!$D194:$DS194, 生産額_中分類, IF(列分類振分=DH$3, 1, 0))/SUMPRODUCT(生産額_中分類, IF(列分類振分=DH$3, 1, 0))</f>
        <v>#DIV/0!</v>
      </c>
      <c r="DI57" s="194" t="e">
        <f t="array" ref="DI57">SUMPRODUCT(計算_投入係数表_加工!$D194:$DS194, 生産額_中分類, IF(列分類振分=DI$3, 1, 0))/SUMPRODUCT(生産額_中分類, IF(列分類振分=DI$3, 1, 0))</f>
        <v>#DIV/0!</v>
      </c>
      <c r="DJ57" s="194" t="e">
        <f t="array" ref="DJ57">SUMPRODUCT(計算_投入係数表_加工!$D194:$DS194, 生産額_中分類, IF(列分類振分=DJ$3, 1, 0))/SUMPRODUCT(生産額_中分類, IF(列分類振分=DJ$3, 1, 0))</f>
        <v>#DIV/0!</v>
      </c>
      <c r="DK57" s="194" t="e">
        <f t="array" ref="DK57">SUMPRODUCT(計算_投入係数表_加工!$D194:$DS194, 生産額_中分類, IF(列分類振分=DK$3, 1, 0))/SUMPRODUCT(生産額_中分類, IF(列分類振分=DK$3, 1, 0))</f>
        <v>#DIV/0!</v>
      </c>
      <c r="DL57" s="194" t="e">
        <f t="array" ref="DL57">SUMPRODUCT(計算_投入係数表_加工!$D194:$DS194, 生産額_中分類, IF(列分類振分=DL$3, 1, 0))/SUMPRODUCT(生産額_中分類, IF(列分類振分=DL$3, 1, 0))</f>
        <v>#DIV/0!</v>
      </c>
      <c r="DM57" s="194" t="e">
        <f t="array" ref="DM57">SUMPRODUCT(計算_投入係数表_加工!$D194:$DS194, 生産額_中分類, IF(列分類振分=DM$3, 1, 0))/SUMPRODUCT(生産額_中分類, IF(列分類振分=DM$3, 1, 0))</f>
        <v>#DIV/0!</v>
      </c>
      <c r="DN57" s="194" t="e">
        <f t="array" ref="DN57">SUMPRODUCT(計算_投入係数表_加工!$D194:$DS194, 生産額_中分類, IF(列分類振分=DN$3, 1, 0))/SUMPRODUCT(生産額_中分類, IF(列分類振分=DN$3, 1, 0))</f>
        <v>#DIV/0!</v>
      </c>
      <c r="DO57" s="194" t="e">
        <f t="array" ref="DO57">SUMPRODUCT(計算_投入係数表_加工!$D194:$DS194, 生産額_中分類, IF(列分類振分=DO$3, 1, 0))/SUMPRODUCT(生産額_中分類, IF(列分類振分=DO$3, 1, 0))</f>
        <v>#DIV/0!</v>
      </c>
      <c r="DP57" s="194" t="e">
        <f t="array" ref="DP57">SUMPRODUCT(計算_投入係数表_加工!$D194:$DS194, 生産額_中分類, IF(列分類振分=DP$3, 1, 0))/SUMPRODUCT(生産額_中分類, IF(列分類振分=DP$3, 1, 0))</f>
        <v>#DIV/0!</v>
      </c>
      <c r="DQ57" s="194" t="e">
        <f t="array" ref="DQ57">SUMPRODUCT(計算_投入係数表_加工!$D194:$DS194, 生産額_中分類, IF(列分類振分=DQ$3, 1, 0))/SUMPRODUCT(生産額_中分類, IF(列分類振分=DQ$3, 1, 0))</f>
        <v>#DIV/0!</v>
      </c>
      <c r="DR57" s="194" t="e">
        <f t="array" ref="DR57">SUMPRODUCT(計算_投入係数表_加工!$D194:$DS194, 生産額_中分類, IF(列分類振分=DR$3, 1, 0))/SUMPRODUCT(生産額_中分類, IF(列分類振分=DR$3, 1, 0))</f>
        <v>#DIV/0!</v>
      </c>
      <c r="DS57" s="194" t="e">
        <f t="array" ref="DS57">SUMPRODUCT(計算_投入係数表_加工!$D194:$DS194, 生産額_中分類, IF(列分類振分=DS$3, 1, 0))/SUMPRODUCT(生産額_中分類, IF(列分類振分=DS$3, 1, 0))</f>
        <v>#DIV/0!</v>
      </c>
      <c r="DT57" s="23">
        <f>SUMIF(振分, $C57, 計算_投入係数表_加工!DT$4:DT$123)</f>
        <v>0</v>
      </c>
    </row>
    <row r="58" spans="2:124" x14ac:dyDescent="0.25">
      <c r="B58" s="53">
        <v>55</v>
      </c>
      <c r="C58" s="192" t="str">
        <v>-</v>
      </c>
      <c r="D58" s="193">
        <f t="array" ref="D58">SUMPRODUCT(計算_投入係数表_加工!$D195:$DS195, 生産額_中分類, IF(列分類振分=D$3, 1, 0))/SUMPRODUCT(生産額_中分類, IF(列分類振分=D$3, 1, 0))</f>
        <v>0</v>
      </c>
      <c r="E58" s="194">
        <f t="array" ref="E58">SUMPRODUCT(計算_投入係数表_加工!$D195:$DS195, 生産額_中分類, IF(列分類振分=E$3, 1, 0))/SUMPRODUCT(生産額_中分類, IF(列分類振分=E$3, 1, 0))</f>
        <v>0</v>
      </c>
      <c r="F58" s="194">
        <f t="array" ref="F58">SUMPRODUCT(計算_投入係数表_加工!$D195:$DS195, 生産額_中分類, IF(列分類振分=F$3, 1, 0))/SUMPRODUCT(生産額_中分類, IF(列分類振分=F$3, 1, 0))</f>
        <v>0</v>
      </c>
      <c r="G58" s="194">
        <f t="array" ref="G58">SUMPRODUCT(計算_投入係数表_加工!$D195:$DS195, 生産額_中分類, IF(列分類振分=G$3, 1, 0))/SUMPRODUCT(生産額_中分類, IF(列分類振分=G$3, 1, 0))</f>
        <v>0</v>
      </c>
      <c r="H58" s="194">
        <f t="array" ref="H58">SUMPRODUCT(計算_投入係数表_加工!$D195:$DS195, 生産額_中分類, IF(列分類振分=H$3, 1, 0))/SUMPRODUCT(生産額_中分類, IF(列分類振分=H$3, 1, 0))</f>
        <v>0</v>
      </c>
      <c r="I58" s="194">
        <f t="array" ref="I58">SUMPRODUCT(計算_投入係数表_加工!$D195:$DS195, 生産額_中分類, IF(列分類振分=I$3, 1, 0))/SUMPRODUCT(生産額_中分類, IF(列分類振分=I$3, 1, 0))</f>
        <v>0</v>
      </c>
      <c r="J58" s="194">
        <f t="array" ref="J58">SUMPRODUCT(計算_投入係数表_加工!$D195:$DS195, 生産額_中分類, IF(列分類振分=J$3, 1, 0))/SUMPRODUCT(生産額_中分類, IF(列分類振分=J$3, 1, 0))</f>
        <v>0</v>
      </c>
      <c r="K58" s="194">
        <f t="array" ref="K58">SUMPRODUCT(計算_投入係数表_加工!$D195:$DS195, 生産額_中分類, IF(列分類振分=K$3, 1, 0))/SUMPRODUCT(生産額_中分類, IF(列分類振分=K$3, 1, 0))</f>
        <v>0</v>
      </c>
      <c r="L58" s="194">
        <f t="array" ref="L58">SUMPRODUCT(計算_投入係数表_加工!$D195:$DS195, 生産額_中分類, IF(列分類振分=L$3, 1, 0))/SUMPRODUCT(生産額_中分類, IF(列分類振分=L$3, 1, 0))</f>
        <v>0</v>
      </c>
      <c r="M58" s="194">
        <f t="array" ref="M58">SUMPRODUCT(計算_投入係数表_加工!$D195:$DS195, 生産額_中分類, IF(列分類振分=M$3, 1, 0))/SUMPRODUCT(生産額_中分類, IF(列分類振分=M$3, 1, 0))</f>
        <v>0</v>
      </c>
      <c r="N58" s="194">
        <f t="array" ref="N58">SUMPRODUCT(計算_投入係数表_加工!$D195:$DS195, 生産額_中分類, IF(列分類振分=N$3, 1, 0))/SUMPRODUCT(生産額_中分類, IF(列分類振分=N$3, 1, 0))</f>
        <v>0</v>
      </c>
      <c r="O58" s="194">
        <f t="array" ref="O58">SUMPRODUCT(計算_投入係数表_加工!$D195:$DS195, 生産額_中分類, IF(列分類振分=O$3, 1, 0))/SUMPRODUCT(生産額_中分類, IF(列分類振分=O$3, 1, 0))</f>
        <v>0</v>
      </c>
      <c r="P58" s="194">
        <f t="array" ref="P58">SUMPRODUCT(計算_投入係数表_加工!$D195:$DS195, 生産額_中分類, IF(列分類振分=P$3, 1, 0))/SUMPRODUCT(生産額_中分類, IF(列分類振分=P$3, 1, 0))</f>
        <v>0</v>
      </c>
      <c r="Q58" s="194" t="e">
        <f t="array" ref="Q58">SUMPRODUCT(計算_投入係数表_加工!$D195:$DS195, 生産額_中分類, IF(列分類振分=Q$3, 1, 0))/SUMPRODUCT(生産額_中分類, IF(列分類振分=Q$3, 1, 0))</f>
        <v>#DIV/0!</v>
      </c>
      <c r="R58" s="194" t="e">
        <f t="array" ref="R58">SUMPRODUCT(計算_投入係数表_加工!$D195:$DS195, 生産額_中分類, IF(列分類振分=R$3, 1, 0))/SUMPRODUCT(生産額_中分類, IF(列分類振分=R$3, 1, 0))</f>
        <v>#DIV/0!</v>
      </c>
      <c r="S58" s="194" t="e">
        <f t="array" ref="S58">SUMPRODUCT(計算_投入係数表_加工!$D195:$DS195, 生産額_中分類, IF(列分類振分=S$3, 1, 0))/SUMPRODUCT(生産額_中分類, IF(列分類振分=S$3, 1, 0))</f>
        <v>#DIV/0!</v>
      </c>
      <c r="T58" s="194" t="e">
        <f t="array" ref="T58">SUMPRODUCT(計算_投入係数表_加工!$D195:$DS195, 生産額_中分類, IF(列分類振分=T$3, 1, 0))/SUMPRODUCT(生産額_中分類, IF(列分類振分=T$3, 1, 0))</f>
        <v>#DIV/0!</v>
      </c>
      <c r="U58" s="194" t="e">
        <f t="array" ref="U58">SUMPRODUCT(計算_投入係数表_加工!$D195:$DS195, 生産額_中分類, IF(列分類振分=U$3, 1, 0))/SUMPRODUCT(生産額_中分類, IF(列分類振分=U$3, 1, 0))</f>
        <v>#DIV/0!</v>
      </c>
      <c r="V58" s="194" t="e">
        <f t="array" ref="V58">SUMPRODUCT(計算_投入係数表_加工!$D195:$DS195, 生産額_中分類, IF(列分類振分=V$3, 1, 0))/SUMPRODUCT(生産額_中分類, IF(列分類振分=V$3, 1, 0))</f>
        <v>#DIV/0!</v>
      </c>
      <c r="W58" s="194" t="e">
        <f t="array" ref="W58">SUMPRODUCT(計算_投入係数表_加工!$D195:$DS195, 生産額_中分類, IF(列分類振分=W$3, 1, 0))/SUMPRODUCT(生産額_中分類, IF(列分類振分=W$3, 1, 0))</f>
        <v>#DIV/0!</v>
      </c>
      <c r="X58" s="194" t="e">
        <f t="array" ref="X58">SUMPRODUCT(計算_投入係数表_加工!$D195:$DS195, 生産額_中分類, IF(列分類振分=X$3, 1, 0))/SUMPRODUCT(生産額_中分類, IF(列分類振分=X$3, 1, 0))</f>
        <v>#DIV/0!</v>
      </c>
      <c r="Y58" s="194" t="e">
        <f t="array" ref="Y58">SUMPRODUCT(計算_投入係数表_加工!$D195:$DS195, 生産額_中分類, IF(列分類振分=Y$3, 1, 0))/SUMPRODUCT(生産額_中分類, IF(列分類振分=Y$3, 1, 0))</f>
        <v>#DIV/0!</v>
      </c>
      <c r="Z58" s="194" t="e">
        <f t="array" ref="Z58">SUMPRODUCT(計算_投入係数表_加工!$D195:$DS195, 生産額_中分類, IF(列分類振分=Z$3, 1, 0))/SUMPRODUCT(生産額_中分類, IF(列分類振分=Z$3, 1, 0))</f>
        <v>#DIV/0!</v>
      </c>
      <c r="AA58" s="194" t="e">
        <f t="array" ref="AA58">SUMPRODUCT(計算_投入係数表_加工!$D195:$DS195, 生産額_中分類, IF(列分類振分=AA$3, 1, 0))/SUMPRODUCT(生産額_中分類, IF(列分類振分=AA$3, 1, 0))</f>
        <v>#DIV/0!</v>
      </c>
      <c r="AB58" s="194" t="e">
        <f t="array" ref="AB58">SUMPRODUCT(計算_投入係数表_加工!$D195:$DS195, 生産額_中分類, IF(列分類振分=AB$3, 1, 0))/SUMPRODUCT(生産額_中分類, IF(列分類振分=AB$3, 1, 0))</f>
        <v>#DIV/0!</v>
      </c>
      <c r="AC58" s="194" t="e">
        <f t="array" ref="AC58">SUMPRODUCT(計算_投入係数表_加工!$D195:$DS195, 生産額_中分類, IF(列分類振分=AC$3, 1, 0))/SUMPRODUCT(生産額_中分類, IF(列分類振分=AC$3, 1, 0))</f>
        <v>#DIV/0!</v>
      </c>
      <c r="AD58" s="194" t="e">
        <f t="array" ref="AD58">SUMPRODUCT(計算_投入係数表_加工!$D195:$DS195, 生産額_中分類, IF(列分類振分=AD$3, 1, 0))/SUMPRODUCT(生産額_中分類, IF(列分類振分=AD$3, 1, 0))</f>
        <v>#DIV/0!</v>
      </c>
      <c r="AE58" s="194" t="e">
        <f t="array" ref="AE58">SUMPRODUCT(計算_投入係数表_加工!$D195:$DS195, 生産額_中分類, IF(列分類振分=AE$3, 1, 0))/SUMPRODUCT(生産額_中分類, IF(列分類振分=AE$3, 1, 0))</f>
        <v>#DIV/0!</v>
      </c>
      <c r="AF58" s="194" t="e">
        <f t="array" ref="AF58">SUMPRODUCT(計算_投入係数表_加工!$D195:$DS195, 生産額_中分類, IF(列分類振分=AF$3, 1, 0))/SUMPRODUCT(生産額_中分類, IF(列分類振分=AF$3, 1, 0))</f>
        <v>#DIV/0!</v>
      </c>
      <c r="AG58" s="194" t="e">
        <f t="array" ref="AG58">SUMPRODUCT(計算_投入係数表_加工!$D195:$DS195, 生産額_中分類, IF(列分類振分=AG$3, 1, 0))/SUMPRODUCT(生産額_中分類, IF(列分類振分=AG$3, 1, 0))</f>
        <v>#DIV/0!</v>
      </c>
      <c r="AH58" s="194" t="e">
        <f t="array" ref="AH58">SUMPRODUCT(計算_投入係数表_加工!$D195:$DS195, 生産額_中分類, IF(列分類振分=AH$3, 1, 0))/SUMPRODUCT(生産額_中分類, IF(列分類振分=AH$3, 1, 0))</f>
        <v>#DIV/0!</v>
      </c>
      <c r="AI58" s="194" t="e">
        <f t="array" ref="AI58">SUMPRODUCT(計算_投入係数表_加工!$D195:$DS195, 生産額_中分類, IF(列分類振分=AI$3, 1, 0))/SUMPRODUCT(生産額_中分類, IF(列分類振分=AI$3, 1, 0))</f>
        <v>#DIV/0!</v>
      </c>
      <c r="AJ58" s="194" t="e">
        <f t="array" ref="AJ58">SUMPRODUCT(計算_投入係数表_加工!$D195:$DS195, 生産額_中分類, IF(列分類振分=AJ$3, 1, 0))/SUMPRODUCT(生産額_中分類, IF(列分類振分=AJ$3, 1, 0))</f>
        <v>#DIV/0!</v>
      </c>
      <c r="AK58" s="194" t="e">
        <f t="array" ref="AK58">SUMPRODUCT(計算_投入係数表_加工!$D195:$DS195, 生産額_中分類, IF(列分類振分=AK$3, 1, 0))/SUMPRODUCT(生産額_中分類, IF(列分類振分=AK$3, 1, 0))</f>
        <v>#DIV/0!</v>
      </c>
      <c r="AL58" s="194" t="e">
        <f t="array" ref="AL58">SUMPRODUCT(計算_投入係数表_加工!$D195:$DS195, 生産額_中分類, IF(列分類振分=AL$3, 1, 0))/SUMPRODUCT(生産額_中分類, IF(列分類振分=AL$3, 1, 0))</f>
        <v>#DIV/0!</v>
      </c>
      <c r="AM58" s="194" t="e">
        <f t="array" ref="AM58">SUMPRODUCT(計算_投入係数表_加工!$D195:$DS195, 生産額_中分類, IF(列分類振分=AM$3, 1, 0))/SUMPRODUCT(生産額_中分類, IF(列分類振分=AM$3, 1, 0))</f>
        <v>#DIV/0!</v>
      </c>
      <c r="AN58" s="194" t="e">
        <f t="array" ref="AN58">SUMPRODUCT(計算_投入係数表_加工!$D195:$DS195, 生産額_中分類, IF(列分類振分=AN$3, 1, 0))/SUMPRODUCT(生産額_中分類, IF(列分類振分=AN$3, 1, 0))</f>
        <v>#DIV/0!</v>
      </c>
      <c r="AO58" s="194" t="e">
        <f t="array" ref="AO58">SUMPRODUCT(計算_投入係数表_加工!$D195:$DS195, 生産額_中分類, IF(列分類振分=AO$3, 1, 0))/SUMPRODUCT(生産額_中分類, IF(列分類振分=AO$3, 1, 0))</f>
        <v>#DIV/0!</v>
      </c>
      <c r="AP58" s="194" t="e">
        <f t="array" ref="AP58">SUMPRODUCT(計算_投入係数表_加工!$D195:$DS195, 生産額_中分類, IF(列分類振分=AP$3, 1, 0))/SUMPRODUCT(生産額_中分類, IF(列分類振分=AP$3, 1, 0))</f>
        <v>#DIV/0!</v>
      </c>
      <c r="AQ58" s="194" t="e">
        <f t="array" ref="AQ58">SUMPRODUCT(計算_投入係数表_加工!$D195:$DS195, 生産額_中分類, IF(列分類振分=AQ$3, 1, 0))/SUMPRODUCT(生産額_中分類, IF(列分類振分=AQ$3, 1, 0))</f>
        <v>#DIV/0!</v>
      </c>
      <c r="AR58" s="194" t="e">
        <f t="array" ref="AR58">SUMPRODUCT(計算_投入係数表_加工!$D195:$DS195, 生産額_中分類, IF(列分類振分=AR$3, 1, 0))/SUMPRODUCT(生産額_中分類, IF(列分類振分=AR$3, 1, 0))</f>
        <v>#DIV/0!</v>
      </c>
      <c r="AS58" s="194" t="e">
        <f t="array" ref="AS58">SUMPRODUCT(計算_投入係数表_加工!$D195:$DS195, 生産額_中分類, IF(列分類振分=AS$3, 1, 0))/SUMPRODUCT(生産額_中分類, IF(列分類振分=AS$3, 1, 0))</f>
        <v>#DIV/0!</v>
      </c>
      <c r="AT58" s="194" t="e">
        <f t="array" ref="AT58">SUMPRODUCT(計算_投入係数表_加工!$D195:$DS195, 生産額_中分類, IF(列分類振分=AT$3, 1, 0))/SUMPRODUCT(生産額_中分類, IF(列分類振分=AT$3, 1, 0))</f>
        <v>#DIV/0!</v>
      </c>
      <c r="AU58" s="194" t="e">
        <f t="array" ref="AU58">SUMPRODUCT(計算_投入係数表_加工!$D195:$DS195, 生産額_中分類, IF(列分類振分=AU$3, 1, 0))/SUMPRODUCT(生産額_中分類, IF(列分類振分=AU$3, 1, 0))</f>
        <v>#DIV/0!</v>
      </c>
      <c r="AV58" s="194" t="e">
        <f t="array" ref="AV58">SUMPRODUCT(計算_投入係数表_加工!$D195:$DS195, 生産額_中分類, IF(列分類振分=AV$3, 1, 0))/SUMPRODUCT(生産額_中分類, IF(列分類振分=AV$3, 1, 0))</f>
        <v>#DIV/0!</v>
      </c>
      <c r="AW58" s="194" t="e">
        <f t="array" ref="AW58">SUMPRODUCT(計算_投入係数表_加工!$D195:$DS195, 生産額_中分類, IF(列分類振分=AW$3, 1, 0))/SUMPRODUCT(生産額_中分類, IF(列分類振分=AW$3, 1, 0))</f>
        <v>#DIV/0!</v>
      </c>
      <c r="AX58" s="194" t="e">
        <f t="array" ref="AX58">SUMPRODUCT(計算_投入係数表_加工!$D195:$DS195, 生産額_中分類, IF(列分類振分=AX$3, 1, 0))/SUMPRODUCT(生産額_中分類, IF(列分類振分=AX$3, 1, 0))</f>
        <v>#DIV/0!</v>
      </c>
      <c r="AY58" s="194" t="e">
        <f t="array" ref="AY58">SUMPRODUCT(計算_投入係数表_加工!$D195:$DS195, 生産額_中分類, IF(列分類振分=AY$3, 1, 0))/SUMPRODUCT(生産額_中分類, IF(列分類振分=AY$3, 1, 0))</f>
        <v>#DIV/0!</v>
      </c>
      <c r="AZ58" s="194" t="e">
        <f t="array" ref="AZ58">SUMPRODUCT(計算_投入係数表_加工!$D195:$DS195, 生産額_中分類, IF(列分類振分=AZ$3, 1, 0))/SUMPRODUCT(生産額_中分類, IF(列分類振分=AZ$3, 1, 0))</f>
        <v>#DIV/0!</v>
      </c>
      <c r="BA58" s="194" t="e">
        <f t="array" ref="BA58">SUMPRODUCT(計算_投入係数表_加工!$D195:$DS195, 生産額_中分類, IF(列分類振分=BA$3, 1, 0))/SUMPRODUCT(生産額_中分類, IF(列分類振分=BA$3, 1, 0))</f>
        <v>#DIV/0!</v>
      </c>
      <c r="BB58" s="194" t="e">
        <f t="array" ref="BB58">SUMPRODUCT(計算_投入係数表_加工!$D195:$DS195, 生産額_中分類, IF(列分類振分=BB$3, 1, 0))/SUMPRODUCT(生産額_中分類, IF(列分類振分=BB$3, 1, 0))</f>
        <v>#DIV/0!</v>
      </c>
      <c r="BC58" s="194" t="e">
        <f t="array" ref="BC58">SUMPRODUCT(計算_投入係数表_加工!$D195:$DS195, 生産額_中分類, IF(列分類振分=BC$3, 1, 0))/SUMPRODUCT(生産額_中分類, IF(列分類振分=BC$3, 1, 0))</f>
        <v>#DIV/0!</v>
      </c>
      <c r="BD58" s="194" t="e">
        <f t="array" ref="BD58">SUMPRODUCT(計算_投入係数表_加工!$D195:$DS195, 生産額_中分類, IF(列分類振分=BD$3, 1, 0))/SUMPRODUCT(生産額_中分類, IF(列分類振分=BD$3, 1, 0))</f>
        <v>#DIV/0!</v>
      </c>
      <c r="BE58" s="194" t="e">
        <f t="array" ref="BE58">SUMPRODUCT(計算_投入係数表_加工!$D195:$DS195, 生産額_中分類, IF(列分類振分=BE$3, 1, 0))/SUMPRODUCT(生産額_中分類, IF(列分類振分=BE$3, 1, 0))</f>
        <v>#DIV/0!</v>
      </c>
      <c r="BF58" s="194" t="e">
        <f t="array" ref="BF58">SUMPRODUCT(計算_投入係数表_加工!$D195:$DS195, 生産額_中分類, IF(列分類振分=BF$3, 1, 0))/SUMPRODUCT(生産額_中分類, IF(列分類振分=BF$3, 1, 0))</f>
        <v>#DIV/0!</v>
      </c>
      <c r="BG58" s="194" t="e">
        <f t="array" ref="BG58">SUMPRODUCT(計算_投入係数表_加工!$D195:$DS195, 生産額_中分類, IF(列分類振分=BG$3, 1, 0))/SUMPRODUCT(生産額_中分類, IF(列分類振分=BG$3, 1, 0))</f>
        <v>#DIV/0!</v>
      </c>
      <c r="BH58" s="194" t="e">
        <f t="array" ref="BH58">SUMPRODUCT(計算_投入係数表_加工!$D195:$DS195, 生産額_中分類, IF(列分類振分=BH$3, 1, 0))/SUMPRODUCT(生産額_中分類, IF(列分類振分=BH$3, 1, 0))</f>
        <v>#DIV/0!</v>
      </c>
      <c r="BI58" s="194" t="e">
        <f t="array" ref="BI58">SUMPRODUCT(計算_投入係数表_加工!$D195:$DS195, 生産額_中分類, IF(列分類振分=BI$3, 1, 0))/SUMPRODUCT(生産額_中分類, IF(列分類振分=BI$3, 1, 0))</f>
        <v>#DIV/0!</v>
      </c>
      <c r="BJ58" s="194" t="e">
        <f t="array" ref="BJ58">SUMPRODUCT(計算_投入係数表_加工!$D195:$DS195, 生産額_中分類, IF(列分類振分=BJ$3, 1, 0))/SUMPRODUCT(生産額_中分類, IF(列分類振分=BJ$3, 1, 0))</f>
        <v>#DIV/0!</v>
      </c>
      <c r="BK58" s="194" t="e">
        <f t="array" ref="BK58">SUMPRODUCT(計算_投入係数表_加工!$D195:$DS195, 生産額_中分類, IF(列分類振分=BK$3, 1, 0))/SUMPRODUCT(生産額_中分類, IF(列分類振分=BK$3, 1, 0))</f>
        <v>#DIV/0!</v>
      </c>
      <c r="BL58" s="194" t="e">
        <f t="array" ref="BL58">SUMPRODUCT(計算_投入係数表_加工!$D195:$DS195, 生産額_中分類, IF(列分類振分=BL$3, 1, 0))/SUMPRODUCT(生産額_中分類, IF(列分類振分=BL$3, 1, 0))</f>
        <v>#DIV/0!</v>
      </c>
      <c r="BM58" s="194" t="e">
        <f t="array" ref="BM58">SUMPRODUCT(計算_投入係数表_加工!$D195:$DS195, 生産額_中分類, IF(列分類振分=BM$3, 1, 0))/SUMPRODUCT(生産額_中分類, IF(列分類振分=BM$3, 1, 0))</f>
        <v>#DIV/0!</v>
      </c>
      <c r="BN58" s="194" t="e">
        <f t="array" ref="BN58">SUMPRODUCT(計算_投入係数表_加工!$D195:$DS195, 生産額_中分類, IF(列分類振分=BN$3, 1, 0))/SUMPRODUCT(生産額_中分類, IF(列分類振分=BN$3, 1, 0))</f>
        <v>#DIV/0!</v>
      </c>
      <c r="BO58" s="194" t="e">
        <f t="array" ref="BO58">SUMPRODUCT(計算_投入係数表_加工!$D195:$DS195, 生産額_中分類, IF(列分類振分=BO$3, 1, 0))/SUMPRODUCT(生産額_中分類, IF(列分類振分=BO$3, 1, 0))</f>
        <v>#DIV/0!</v>
      </c>
      <c r="BP58" s="194" t="e">
        <f t="array" ref="BP58">SUMPRODUCT(計算_投入係数表_加工!$D195:$DS195, 生産額_中分類, IF(列分類振分=BP$3, 1, 0))/SUMPRODUCT(生産額_中分類, IF(列分類振分=BP$3, 1, 0))</f>
        <v>#DIV/0!</v>
      </c>
      <c r="BQ58" s="194" t="e">
        <f t="array" ref="BQ58">SUMPRODUCT(計算_投入係数表_加工!$D195:$DS195, 生産額_中分類, IF(列分類振分=BQ$3, 1, 0))/SUMPRODUCT(生産額_中分類, IF(列分類振分=BQ$3, 1, 0))</f>
        <v>#DIV/0!</v>
      </c>
      <c r="BR58" s="194" t="e">
        <f t="array" ref="BR58">SUMPRODUCT(計算_投入係数表_加工!$D195:$DS195, 生産額_中分類, IF(列分類振分=BR$3, 1, 0))/SUMPRODUCT(生産額_中分類, IF(列分類振分=BR$3, 1, 0))</f>
        <v>#DIV/0!</v>
      </c>
      <c r="BS58" s="194" t="e">
        <f t="array" ref="BS58">SUMPRODUCT(計算_投入係数表_加工!$D195:$DS195, 生産額_中分類, IF(列分類振分=BS$3, 1, 0))/SUMPRODUCT(生産額_中分類, IF(列分類振分=BS$3, 1, 0))</f>
        <v>#DIV/0!</v>
      </c>
      <c r="BT58" s="194" t="e">
        <f t="array" ref="BT58">SUMPRODUCT(計算_投入係数表_加工!$D195:$DS195, 生産額_中分類, IF(列分類振分=BT$3, 1, 0))/SUMPRODUCT(生産額_中分類, IF(列分類振分=BT$3, 1, 0))</f>
        <v>#DIV/0!</v>
      </c>
      <c r="BU58" s="194" t="e">
        <f t="array" ref="BU58">SUMPRODUCT(計算_投入係数表_加工!$D195:$DS195, 生産額_中分類, IF(列分類振分=BU$3, 1, 0))/SUMPRODUCT(生産額_中分類, IF(列分類振分=BU$3, 1, 0))</f>
        <v>#DIV/0!</v>
      </c>
      <c r="BV58" s="194" t="e">
        <f t="array" ref="BV58">SUMPRODUCT(計算_投入係数表_加工!$D195:$DS195, 生産額_中分類, IF(列分類振分=BV$3, 1, 0))/SUMPRODUCT(生産額_中分類, IF(列分類振分=BV$3, 1, 0))</f>
        <v>#DIV/0!</v>
      </c>
      <c r="BW58" s="194" t="e">
        <f t="array" ref="BW58">SUMPRODUCT(計算_投入係数表_加工!$D195:$DS195, 生産額_中分類, IF(列分類振分=BW$3, 1, 0))/SUMPRODUCT(生産額_中分類, IF(列分類振分=BW$3, 1, 0))</f>
        <v>#DIV/0!</v>
      </c>
      <c r="BX58" s="194" t="e">
        <f t="array" ref="BX58">SUMPRODUCT(計算_投入係数表_加工!$D195:$DS195, 生産額_中分類, IF(列分類振分=BX$3, 1, 0))/SUMPRODUCT(生産額_中分類, IF(列分類振分=BX$3, 1, 0))</f>
        <v>#DIV/0!</v>
      </c>
      <c r="BY58" s="194" t="e">
        <f t="array" ref="BY58">SUMPRODUCT(計算_投入係数表_加工!$D195:$DS195, 生産額_中分類, IF(列分類振分=BY$3, 1, 0))/SUMPRODUCT(生産額_中分類, IF(列分類振分=BY$3, 1, 0))</f>
        <v>#DIV/0!</v>
      </c>
      <c r="BZ58" s="194" t="e">
        <f t="array" ref="BZ58">SUMPRODUCT(計算_投入係数表_加工!$D195:$DS195, 生産額_中分類, IF(列分類振分=BZ$3, 1, 0))/SUMPRODUCT(生産額_中分類, IF(列分類振分=BZ$3, 1, 0))</f>
        <v>#DIV/0!</v>
      </c>
      <c r="CA58" s="194" t="e">
        <f t="array" ref="CA58">SUMPRODUCT(計算_投入係数表_加工!$D195:$DS195, 生産額_中分類, IF(列分類振分=CA$3, 1, 0))/SUMPRODUCT(生産額_中分類, IF(列分類振分=CA$3, 1, 0))</f>
        <v>#DIV/0!</v>
      </c>
      <c r="CB58" s="194" t="e">
        <f t="array" ref="CB58">SUMPRODUCT(計算_投入係数表_加工!$D195:$DS195, 生産額_中分類, IF(列分類振分=CB$3, 1, 0))/SUMPRODUCT(生産額_中分類, IF(列分類振分=CB$3, 1, 0))</f>
        <v>#DIV/0!</v>
      </c>
      <c r="CC58" s="194" t="e">
        <f t="array" ref="CC58">SUMPRODUCT(計算_投入係数表_加工!$D195:$DS195, 生産額_中分類, IF(列分類振分=CC$3, 1, 0))/SUMPRODUCT(生産額_中分類, IF(列分類振分=CC$3, 1, 0))</f>
        <v>#DIV/0!</v>
      </c>
      <c r="CD58" s="194" t="e">
        <f t="array" ref="CD58">SUMPRODUCT(計算_投入係数表_加工!$D195:$DS195, 生産額_中分類, IF(列分類振分=CD$3, 1, 0))/SUMPRODUCT(生産額_中分類, IF(列分類振分=CD$3, 1, 0))</f>
        <v>#DIV/0!</v>
      </c>
      <c r="CE58" s="194" t="e">
        <f t="array" ref="CE58">SUMPRODUCT(計算_投入係数表_加工!$D195:$DS195, 生産額_中分類, IF(列分類振分=CE$3, 1, 0))/SUMPRODUCT(生産額_中分類, IF(列分類振分=CE$3, 1, 0))</f>
        <v>#DIV/0!</v>
      </c>
      <c r="CF58" s="194" t="e">
        <f t="array" ref="CF58">SUMPRODUCT(計算_投入係数表_加工!$D195:$DS195, 生産額_中分類, IF(列分類振分=CF$3, 1, 0))/SUMPRODUCT(生産額_中分類, IF(列分類振分=CF$3, 1, 0))</f>
        <v>#DIV/0!</v>
      </c>
      <c r="CG58" s="194" t="e">
        <f t="array" ref="CG58">SUMPRODUCT(計算_投入係数表_加工!$D195:$DS195, 生産額_中分類, IF(列分類振分=CG$3, 1, 0))/SUMPRODUCT(生産額_中分類, IF(列分類振分=CG$3, 1, 0))</f>
        <v>#DIV/0!</v>
      </c>
      <c r="CH58" s="194" t="e">
        <f t="array" ref="CH58">SUMPRODUCT(計算_投入係数表_加工!$D195:$DS195, 生産額_中分類, IF(列分類振分=CH$3, 1, 0))/SUMPRODUCT(生産額_中分類, IF(列分類振分=CH$3, 1, 0))</f>
        <v>#DIV/0!</v>
      </c>
      <c r="CI58" s="194" t="e">
        <f t="array" ref="CI58">SUMPRODUCT(計算_投入係数表_加工!$D195:$DS195, 生産額_中分類, IF(列分類振分=CI$3, 1, 0))/SUMPRODUCT(生産額_中分類, IF(列分類振分=CI$3, 1, 0))</f>
        <v>#DIV/0!</v>
      </c>
      <c r="CJ58" s="194" t="e">
        <f t="array" ref="CJ58">SUMPRODUCT(計算_投入係数表_加工!$D195:$DS195, 生産額_中分類, IF(列分類振分=CJ$3, 1, 0))/SUMPRODUCT(生産額_中分類, IF(列分類振分=CJ$3, 1, 0))</f>
        <v>#DIV/0!</v>
      </c>
      <c r="CK58" s="194" t="e">
        <f t="array" ref="CK58">SUMPRODUCT(計算_投入係数表_加工!$D195:$DS195, 生産額_中分類, IF(列分類振分=CK$3, 1, 0))/SUMPRODUCT(生産額_中分類, IF(列分類振分=CK$3, 1, 0))</f>
        <v>#DIV/0!</v>
      </c>
      <c r="CL58" s="194" t="e">
        <f t="array" ref="CL58">SUMPRODUCT(計算_投入係数表_加工!$D195:$DS195, 生産額_中分類, IF(列分類振分=CL$3, 1, 0))/SUMPRODUCT(生産額_中分類, IF(列分類振分=CL$3, 1, 0))</f>
        <v>#DIV/0!</v>
      </c>
      <c r="CM58" s="194" t="e">
        <f t="array" ref="CM58">SUMPRODUCT(計算_投入係数表_加工!$D195:$DS195, 生産額_中分類, IF(列分類振分=CM$3, 1, 0))/SUMPRODUCT(生産額_中分類, IF(列分類振分=CM$3, 1, 0))</f>
        <v>#DIV/0!</v>
      </c>
      <c r="CN58" s="194" t="e">
        <f t="array" ref="CN58">SUMPRODUCT(計算_投入係数表_加工!$D195:$DS195, 生産額_中分類, IF(列分類振分=CN$3, 1, 0))/SUMPRODUCT(生産額_中分類, IF(列分類振分=CN$3, 1, 0))</f>
        <v>#DIV/0!</v>
      </c>
      <c r="CO58" s="194" t="e">
        <f t="array" ref="CO58">SUMPRODUCT(計算_投入係数表_加工!$D195:$DS195, 生産額_中分類, IF(列分類振分=CO$3, 1, 0))/SUMPRODUCT(生産額_中分類, IF(列分類振分=CO$3, 1, 0))</f>
        <v>#DIV/0!</v>
      </c>
      <c r="CP58" s="194" t="e">
        <f t="array" ref="CP58">SUMPRODUCT(計算_投入係数表_加工!$D195:$DS195, 生産額_中分類, IF(列分類振分=CP$3, 1, 0))/SUMPRODUCT(生産額_中分類, IF(列分類振分=CP$3, 1, 0))</f>
        <v>#DIV/0!</v>
      </c>
      <c r="CQ58" s="194" t="e">
        <f t="array" ref="CQ58">SUMPRODUCT(計算_投入係数表_加工!$D195:$DS195, 生産額_中分類, IF(列分類振分=CQ$3, 1, 0))/SUMPRODUCT(生産額_中分類, IF(列分類振分=CQ$3, 1, 0))</f>
        <v>#DIV/0!</v>
      </c>
      <c r="CR58" s="194" t="e">
        <f t="array" ref="CR58">SUMPRODUCT(計算_投入係数表_加工!$D195:$DS195, 生産額_中分類, IF(列分類振分=CR$3, 1, 0))/SUMPRODUCT(生産額_中分類, IF(列分類振分=CR$3, 1, 0))</f>
        <v>#DIV/0!</v>
      </c>
      <c r="CS58" s="194" t="e">
        <f t="array" ref="CS58">SUMPRODUCT(計算_投入係数表_加工!$D195:$DS195, 生産額_中分類, IF(列分類振分=CS$3, 1, 0))/SUMPRODUCT(生産額_中分類, IF(列分類振分=CS$3, 1, 0))</f>
        <v>#DIV/0!</v>
      </c>
      <c r="CT58" s="194" t="e">
        <f t="array" ref="CT58">SUMPRODUCT(計算_投入係数表_加工!$D195:$DS195, 生産額_中分類, IF(列分類振分=CT$3, 1, 0))/SUMPRODUCT(生産額_中分類, IF(列分類振分=CT$3, 1, 0))</f>
        <v>#DIV/0!</v>
      </c>
      <c r="CU58" s="194" t="e">
        <f t="array" ref="CU58">SUMPRODUCT(計算_投入係数表_加工!$D195:$DS195, 生産額_中分類, IF(列分類振分=CU$3, 1, 0))/SUMPRODUCT(生産額_中分類, IF(列分類振分=CU$3, 1, 0))</f>
        <v>#DIV/0!</v>
      </c>
      <c r="CV58" s="194" t="e">
        <f t="array" ref="CV58">SUMPRODUCT(計算_投入係数表_加工!$D195:$DS195, 生産額_中分類, IF(列分類振分=CV$3, 1, 0))/SUMPRODUCT(生産額_中分類, IF(列分類振分=CV$3, 1, 0))</f>
        <v>#DIV/0!</v>
      </c>
      <c r="CW58" s="194" t="e">
        <f t="array" ref="CW58">SUMPRODUCT(計算_投入係数表_加工!$D195:$DS195, 生産額_中分類, IF(列分類振分=CW$3, 1, 0))/SUMPRODUCT(生産額_中分類, IF(列分類振分=CW$3, 1, 0))</f>
        <v>#DIV/0!</v>
      </c>
      <c r="CX58" s="194" t="e">
        <f t="array" ref="CX58">SUMPRODUCT(計算_投入係数表_加工!$D195:$DS195, 生産額_中分類, IF(列分類振分=CX$3, 1, 0))/SUMPRODUCT(生産額_中分類, IF(列分類振分=CX$3, 1, 0))</f>
        <v>#DIV/0!</v>
      </c>
      <c r="CY58" s="194" t="e">
        <f t="array" ref="CY58">SUMPRODUCT(計算_投入係数表_加工!$D195:$DS195, 生産額_中分類, IF(列分類振分=CY$3, 1, 0))/SUMPRODUCT(生産額_中分類, IF(列分類振分=CY$3, 1, 0))</f>
        <v>#DIV/0!</v>
      </c>
      <c r="CZ58" s="194" t="e">
        <f t="array" ref="CZ58">SUMPRODUCT(計算_投入係数表_加工!$D195:$DS195, 生産額_中分類, IF(列分類振分=CZ$3, 1, 0))/SUMPRODUCT(生産額_中分類, IF(列分類振分=CZ$3, 1, 0))</f>
        <v>#DIV/0!</v>
      </c>
      <c r="DA58" s="194" t="e">
        <f t="array" ref="DA58">SUMPRODUCT(計算_投入係数表_加工!$D195:$DS195, 生産額_中分類, IF(列分類振分=DA$3, 1, 0))/SUMPRODUCT(生産額_中分類, IF(列分類振分=DA$3, 1, 0))</f>
        <v>#DIV/0!</v>
      </c>
      <c r="DB58" s="194" t="e">
        <f t="array" ref="DB58">SUMPRODUCT(計算_投入係数表_加工!$D195:$DS195, 生産額_中分類, IF(列分類振分=DB$3, 1, 0))/SUMPRODUCT(生産額_中分類, IF(列分類振分=DB$3, 1, 0))</f>
        <v>#DIV/0!</v>
      </c>
      <c r="DC58" s="194" t="e">
        <f t="array" ref="DC58">SUMPRODUCT(計算_投入係数表_加工!$D195:$DS195, 生産額_中分類, IF(列分類振分=DC$3, 1, 0))/SUMPRODUCT(生産額_中分類, IF(列分類振分=DC$3, 1, 0))</f>
        <v>#DIV/0!</v>
      </c>
      <c r="DD58" s="194" t="e">
        <f t="array" ref="DD58">SUMPRODUCT(計算_投入係数表_加工!$D195:$DS195, 生産額_中分類, IF(列分類振分=DD$3, 1, 0))/SUMPRODUCT(生産額_中分類, IF(列分類振分=DD$3, 1, 0))</f>
        <v>#DIV/0!</v>
      </c>
      <c r="DE58" s="194" t="e">
        <f t="array" ref="DE58">SUMPRODUCT(計算_投入係数表_加工!$D195:$DS195, 生産額_中分類, IF(列分類振分=DE$3, 1, 0))/SUMPRODUCT(生産額_中分類, IF(列分類振分=DE$3, 1, 0))</f>
        <v>#DIV/0!</v>
      </c>
      <c r="DF58" s="194" t="e">
        <f t="array" ref="DF58">SUMPRODUCT(計算_投入係数表_加工!$D195:$DS195, 生産額_中分類, IF(列分類振分=DF$3, 1, 0))/SUMPRODUCT(生産額_中分類, IF(列分類振分=DF$3, 1, 0))</f>
        <v>#DIV/0!</v>
      </c>
      <c r="DG58" s="194" t="e">
        <f t="array" ref="DG58">SUMPRODUCT(計算_投入係数表_加工!$D195:$DS195, 生産額_中分類, IF(列分類振分=DG$3, 1, 0))/SUMPRODUCT(生産額_中分類, IF(列分類振分=DG$3, 1, 0))</f>
        <v>#DIV/0!</v>
      </c>
      <c r="DH58" s="194" t="e">
        <f t="array" ref="DH58">SUMPRODUCT(計算_投入係数表_加工!$D195:$DS195, 生産額_中分類, IF(列分類振分=DH$3, 1, 0))/SUMPRODUCT(生産額_中分類, IF(列分類振分=DH$3, 1, 0))</f>
        <v>#DIV/0!</v>
      </c>
      <c r="DI58" s="194" t="e">
        <f t="array" ref="DI58">SUMPRODUCT(計算_投入係数表_加工!$D195:$DS195, 生産額_中分類, IF(列分類振分=DI$3, 1, 0))/SUMPRODUCT(生産額_中分類, IF(列分類振分=DI$3, 1, 0))</f>
        <v>#DIV/0!</v>
      </c>
      <c r="DJ58" s="194" t="e">
        <f t="array" ref="DJ58">SUMPRODUCT(計算_投入係数表_加工!$D195:$DS195, 生産額_中分類, IF(列分類振分=DJ$3, 1, 0))/SUMPRODUCT(生産額_中分類, IF(列分類振分=DJ$3, 1, 0))</f>
        <v>#DIV/0!</v>
      </c>
      <c r="DK58" s="194" t="e">
        <f t="array" ref="DK58">SUMPRODUCT(計算_投入係数表_加工!$D195:$DS195, 生産額_中分類, IF(列分類振分=DK$3, 1, 0))/SUMPRODUCT(生産額_中分類, IF(列分類振分=DK$3, 1, 0))</f>
        <v>#DIV/0!</v>
      </c>
      <c r="DL58" s="194" t="e">
        <f t="array" ref="DL58">SUMPRODUCT(計算_投入係数表_加工!$D195:$DS195, 生産額_中分類, IF(列分類振分=DL$3, 1, 0))/SUMPRODUCT(生産額_中分類, IF(列分類振分=DL$3, 1, 0))</f>
        <v>#DIV/0!</v>
      </c>
      <c r="DM58" s="194" t="e">
        <f t="array" ref="DM58">SUMPRODUCT(計算_投入係数表_加工!$D195:$DS195, 生産額_中分類, IF(列分類振分=DM$3, 1, 0))/SUMPRODUCT(生産額_中分類, IF(列分類振分=DM$3, 1, 0))</f>
        <v>#DIV/0!</v>
      </c>
      <c r="DN58" s="194" t="e">
        <f t="array" ref="DN58">SUMPRODUCT(計算_投入係数表_加工!$D195:$DS195, 生産額_中分類, IF(列分類振分=DN$3, 1, 0))/SUMPRODUCT(生産額_中分類, IF(列分類振分=DN$3, 1, 0))</f>
        <v>#DIV/0!</v>
      </c>
      <c r="DO58" s="194" t="e">
        <f t="array" ref="DO58">SUMPRODUCT(計算_投入係数表_加工!$D195:$DS195, 生産額_中分類, IF(列分類振分=DO$3, 1, 0))/SUMPRODUCT(生産額_中分類, IF(列分類振分=DO$3, 1, 0))</f>
        <v>#DIV/0!</v>
      </c>
      <c r="DP58" s="194" t="e">
        <f t="array" ref="DP58">SUMPRODUCT(計算_投入係数表_加工!$D195:$DS195, 生産額_中分類, IF(列分類振分=DP$3, 1, 0))/SUMPRODUCT(生産額_中分類, IF(列分類振分=DP$3, 1, 0))</f>
        <v>#DIV/0!</v>
      </c>
      <c r="DQ58" s="194" t="e">
        <f t="array" ref="DQ58">SUMPRODUCT(計算_投入係数表_加工!$D195:$DS195, 生産額_中分類, IF(列分類振分=DQ$3, 1, 0))/SUMPRODUCT(生産額_中分類, IF(列分類振分=DQ$3, 1, 0))</f>
        <v>#DIV/0!</v>
      </c>
      <c r="DR58" s="194" t="e">
        <f t="array" ref="DR58">SUMPRODUCT(計算_投入係数表_加工!$D195:$DS195, 生産額_中分類, IF(列分類振分=DR$3, 1, 0))/SUMPRODUCT(生産額_中分類, IF(列分類振分=DR$3, 1, 0))</f>
        <v>#DIV/0!</v>
      </c>
      <c r="DS58" s="194" t="e">
        <f t="array" ref="DS58">SUMPRODUCT(計算_投入係数表_加工!$D195:$DS195, 生産額_中分類, IF(列分類振分=DS$3, 1, 0))/SUMPRODUCT(生産額_中分類, IF(列分類振分=DS$3, 1, 0))</f>
        <v>#DIV/0!</v>
      </c>
      <c r="DT58" s="23">
        <f>SUMIF(振分, $C58, 計算_投入係数表_加工!DT$4:DT$123)</f>
        <v>0</v>
      </c>
    </row>
    <row r="59" spans="2:124" x14ac:dyDescent="0.25">
      <c r="B59" s="53">
        <v>56</v>
      </c>
      <c r="C59" s="195" t="str">
        <v>-</v>
      </c>
      <c r="D59" s="196">
        <f t="array" ref="D59">SUMPRODUCT(計算_投入係数表_加工!$D196:$DS196, 生産額_中分類, IF(列分類振分=D$3, 1, 0))/SUMPRODUCT(生産額_中分類, IF(列分類振分=D$3, 1, 0))</f>
        <v>0</v>
      </c>
      <c r="E59" s="197">
        <f t="array" ref="E59">SUMPRODUCT(計算_投入係数表_加工!$D196:$DS196, 生産額_中分類, IF(列分類振分=E$3, 1, 0))/SUMPRODUCT(生産額_中分類, IF(列分類振分=E$3, 1, 0))</f>
        <v>0</v>
      </c>
      <c r="F59" s="197">
        <f t="array" ref="F59">SUMPRODUCT(計算_投入係数表_加工!$D196:$DS196, 生産額_中分類, IF(列分類振分=F$3, 1, 0))/SUMPRODUCT(生産額_中分類, IF(列分類振分=F$3, 1, 0))</f>
        <v>0</v>
      </c>
      <c r="G59" s="197">
        <f t="array" ref="G59">SUMPRODUCT(計算_投入係数表_加工!$D196:$DS196, 生産額_中分類, IF(列分類振分=G$3, 1, 0))/SUMPRODUCT(生産額_中分類, IF(列分類振分=G$3, 1, 0))</f>
        <v>0</v>
      </c>
      <c r="H59" s="197">
        <f t="array" ref="H59">SUMPRODUCT(計算_投入係数表_加工!$D196:$DS196, 生産額_中分類, IF(列分類振分=H$3, 1, 0))/SUMPRODUCT(生産額_中分類, IF(列分類振分=H$3, 1, 0))</f>
        <v>0</v>
      </c>
      <c r="I59" s="197">
        <f t="array" ref="I59">SUMPRODUCT(計算_投入係数表_加工!$D196:$DS196, 生産額_中分類, IF(列分類振分=I$3, 1, 0))/SUMPRODUCT(生産額_中分類, IF(列分類振分=I$3, 1, 0))</f>
        <v>0</v>
      </c>
      <c r="J59" s="197">
        <f t="array" ref="J59">SUMPRODUCT(計算_投入係数表_加工!$D196:$DS196, 生産額_中分類, IF(列分類振分=J$3, 1, 0))/SUMPRODUCT(生産額_中分類, IF(列分類振分=J$3, 1, 0))</f>
        <v>0</v>
      </c>
      <c r="K59" s="197">
        <f t="array" ref="K59">SUMPRODUCT(計算_投入係数表_加工!$D196:$DS196, 生産額_中分類, IF(列分類振分=K$3, 1, 0))/SUMPRODUCT(生産額_中分類, IF(列分類振分=K$3, 1, 0))</f>
        <v>0</v>
      </c>
      <c r="L59" s="197">
        <f t="array" ref="L59">SUMPRODUCT(計算_投入係数表_加工!$D196:$DS196, 生産額_中分類, IF(列分類振分=L$3, 1, 0))/SUMPRODUCT(生産額_中分類, IF(列分類振分=L$3, 1, 0))</f>
        <v>0</v>
      </c>
      <c r="M59" s="197">
        <f t="array" ref="M59">SUMPRODUCT(計算_投入係数表_加工!$D196:$DS196, 生産額_中分類, IF(列分類振分=M$3, 1, 0))/SUMPRODUCT(生産額_中分類, IF(列分類振分=M$3, 1, 0))</f>
        <v>0</v>
      </c>
      <c r="N59" s="197">
        <f t="array" ref="N59">SUMPRODUCT(計算_投入係数表_加工!$D196:$DS196, 生産額_中分類, IF(列分類振分=N$3, 1, 0))/SUMPRODUCT(生産額_中分類, IF(列分類振分=N$3, 1, 0))</f>
        <v>0</v>
      </c>
      <c r="O59" s="197">
        <f t="array" ref="O59">SUMPRODUCT(計算_投入係数表_加工!$D196:$DS196, 生産額_中分類, IF(列分類振分=O$3, 1, 0))/SUMPRODUCT(生産額_中分類, IF(列分類振分=O$3, 1, 0))</f>
        <v>0</v>
      </c>
      <c r="P59" s="197">
        <f t="array" ref="P59">SUMPRODUCT(計算_投入係数表_加工!$D196:$DS196, 生産額_中分類, IF(列分類振分=P$3, 1, 0))/SUMPRODUCT(生産額_中分類, IF(列分類振分=P$3, 1, 0))</f>
        <v>0</v>
      </c>
      <c r="Q59" s="197" t="e">
        <f t="array" ref="Q59">SUMPRODUCT(計算_投入係数表_加工!$D196:$DS196, 生産額_中分類, IF(列分類振分=Q$3, 1, 0))/SUMPRODUCT(生産額_中分類, IF(列分類振分=Q$3, 1, 0))</f>
        <v>#DIV/0!</v>
      </c>
      <c r="R59" s="197" t="e">
        <f t="array" ref="R59">SUMPRODUCT(計算_投入係数表_加工!$D196:$DS196, 生産額_中分類, IF(列分類振分=R$3, 1, 0))/SUMPRODUCT(生産額_中分類, IF(列分類振分=R$3, 1, 0))</f>
        <v>#DIV/0!</v>
      </c>
      <c r="S59" s="197" t="e">
        <f t="array" ref="S59">SUMPRODUCT(計算_投入係数表_加工!$D196:$DS196, 生産額_中分類, IF(列分類振分=S$3, 1, 0))/SUMPRODUCT(生産額_中分類, IF(列分類振分=S$3, 1, 0))</f>
        <v>#DIV/0!</v>
      </c>
      <c r="T59" s="197" t="e">
        <f t="array" ref="T59">SUMPRODUCT(計算_投入係数表_加工!$D196:$DS196, 生産額_中分類, IF(列分類振分=T$3, 1, 0))/SUMPRODUCT(生産額_中分類, IF(列分類振分=T$3, 1, 0))</f>
        <v>#DIV/0!</v>
      </c>
      <c r="U59" s="197" t="e">
        <f t="array" ref="U59">SUMPRODUCT(計算_投入係数表_加工!$D196:$DS196, 生産額_中分類, IF(列分類振分=U$3, 1, 0))/SUMPRODUCT(生産額_中分類, IF(列分類振分=U$3, 1, 0))</f>
        <v>#DIV/0!</v>
      </c>
      <c r="V59" s="197" t="e">
        <f t="array" ref="V59">SUMPRODUCT(計算_投入係数表_加工!$D196:$DS196, 生産額_中分類, IF(列分類振分=V$3, 1, 0))/SUMPRODUCT(生産額_中分類, IF(列分類振分=V$3, 1, 0))</f>
        <v>#DIV/0!</v>
      </c>
      <c r="W59" s="197" t="e">
        <f t="array" ref="W59">SUMPRODUCT(計算_投入係数表_加工!$D196:$DS196, 生産額_中分類, IF(列分類振分=W$3, 1, 0))/SUMPRODUCT(生産額_中分類, IF(列分類振分=W$3, 1, 0))</f>
        <v>#DIV/0!</v>
      </c>
      <c r="X59" s="197" t="e">
        <f t="array" ref="X59">SUMPRODUCT(計算_投入係数表_加工!$D196:$DS196, 生産額_中分類, IF(列分類振分=X$3, 1, 0))/SUMPRODUCT(生産額_中分類, IF(列分類振分=X$3, 1, 0))</f>
        <v>#DIV/0!</v>
      </c>
      <c r="Y59" s="197" t="e">
        <f t="array" ref="Y59">SUMPRODUCT(計算_投入係数表_加工!$D196:$DS196, 生産額_中分類, IF(列分類振分=Y$3, 1, 0))/SUMPRODUCT(生産額_中分類, IF(列分類振分=Y$3, 1, 0))</f>
        <v>#DIV/0!</v>
      </c>
      <c r="Z59" s="197" t="e">
        <f t="array" ref="Z59">SUMPRODUCT(計算_投入係数表_加工!$D196:$DS196, 生産額_中分類, IF(列分類振分=Z$3, 1, 0))/SUMPRODUCT(生産額_中分類, IF(列分類振分=Z$3, 1, 0))</f>
        <v>#DIV/0!</v>
      </c>
      <c r="AA59" s="197" t="e">
        <f t="array" ref="AA59">SUMPRODUCT(計算_投入係数表_加工!$D196:$DS196, 生産額_中分類, IF(列分類振分=AA$3, 1, 0))/SUMPRODUCT(生産額_中分類, IF(列分類振分=AA$3, 1, 0))</f>
        <v>#DIV/0!</v>
      </c>
      <c r="AB59" s="197" t="e">
        <f t="array" ref="AB59">SUMPRODUCT(計算_投入係数表_加工!$D196:$DS196, 生産額_中分類, IF(列分類振分=AB$3, 1, 0))/SUMPRODUCT(生産額_中分類, IF(列分類振分=AB$3, 1, 0))</f>
        <v>#DIV/0!</v>
      </c>
      <c r="AC59" s="197" t="e">
        <f t="array" ref="AC59">SUMPRODUCT(計算_投入係数表_加工!$D196:$DS196, 生産額_中分類, IF(列分類振分=AC$3, 1, 0))/SUMPRODUCT(生産額_中分類, IF(列分類振分=AC$3, 1, 0))</f>
        <v>#DIV/0!</v>
      </c>
      <c r="AD59" s="197" t="e">
        <f t="array" ref="AD59">SUMPRODUCT(計算_投入係数表_加工!$D196:$DS196, 生産額_中分類, IF(列分類振分=AD$3, 1, 0))/SUMPRODUCT(生産額_中分類, IF(列分類振分=AD$3, 1, 0))</f>
        <v>#DIV/0!</v>
      </c>
      <c r="AE59" s="197" t="e">
        <f t="array" ref="AE59">SUMPRODUCT(計算_投入係数表_加工!$D196:$DS196, 生産額_中分類, IF(列分類振分=AE$3, 1, 0))/SUMPRODUCT(生産額_中分類, IF(列分類振分=AE$3, 1, 0))</f>
        <v>#DIV/0!</v>
      </c>
      <c r="AF59" s="197" t="e">
        <f t="array" ref="AF59">SUMPRODUCT(計算_投入係数表_加工!$D196:$DS196, 生産額_中分類, IF(列分類振分=AF$3, 1, 0))/SUMPRODUCT(生産額_中分類, IF(列分類振分=AF$3, 1, 0))</f>
        <v>#DIV/0!</v>
      </c>
      <c r="AG59" s="197" t="e">
        <f t="array" ref="AG59">SUMPRODUCT(計算_投入係数表_加工!$D196:$DS196, 生産額_中分類, IF(列分類振分=AG$3, 1, 0))/SUMPRODUCT(生産額_中分類, IF(列分類振分=AG$3, 1, 0))</f>
        <v>#DIV/0!</v>
      </c>
      <c r="AH59" s="197" t="e">
        <f t="array" ref="AH59">SUMPRODUCT(計算_投入係数表_加工!$D196:$DS196, 生産額_中分類, IF(列分類振分=AH$3, 1, 0))/SUMPRODUCT(生産額_中分類, IF(列分類振分=AH$3, 1, 0))</f>
        <v>#DIV/0!</v>
      </c>
      <c r="AI59" s="197" t="e">
        <f t="array" ref="AI59">SUMPRODUCT(計算_投入係数表_加工!$D196:$DS196, 生産額_中分類, IF(列分類振分=AI$3, 1, 0))/SUMPRODUCT(生産額_中分類, IF(列分類振分=AI$3, 1, 0))</f>
        <v>#DIV/0!</v>
      </c>
      <c r="AJ59" s="197" t="e">
        <f t="array" ref="AJ59">SUMPRODUCT(計算_投入係数表_加工!$D196:$DS196, 生産額_中分類, IF(列分類振分=AJ$3, 1, 0))/SUMPRODUCT(生産額_中分類, IF(列分類振分=AJ$3, 1, 0))</f>
        <v>#DIV/0!</v>
      </c>
      <c r="AK59" s="197" t="e">
        <f t="array" ref="AK59">SUMPRODUCT(計算_投入係数表_加工!$D196:$DS196, 生産額_中分類, IF(列分類振分=AK$3, 1, 0))/SUMPRODUCT(生産額_中分類, IF(列分類振分=AK$3, 1, 0))</f>
        <v>#DIV/0!</v>
      </c>
      <c r="AL59" s="197" t="e">
        <f t="array" ref="AL59">SUMPRODUCT(計算_投入係数表_加工!$D196:$DS196, 生産額_中分類, IF(列分類振分=AL$3, 1, 0))/SUMPRODUCT(生産額_中分類, IF(列分類振分=AL$3, 1, 0))</f>
        <v>#DIV/0!</v>
      </c>
      <c r="AM59" s="197" t="e">
        <f t="array" ref="AM59">SUMPRODUCT(計算_投入係数表_加工!$D196:$DS196, 生産額_中分類, IF(列分類振分=AM$3, 1, 0))/SUMPRODUCT(生産額_中分類, IF(列分類振分=AM$3, 1, 0))</f>
        <v>#DIV/0!</v>
      </c>
      <c r="AN59" s="197" t="e">
        <f t="array" ref="AN59">SUMPRODUCT(計算_投入係数表_加工!$D196:$DS196, 生産額_中分類, IF(列分類振分=AN$3, 1, 0))/SUMPRODUCT(生産額_中分類, IF(列分類振分=AN$3, 1, 0))</f>
        <v>#DIV/0!</v>
      </c>
      <c r="AO59" s="197" t="e">
        <f t="array" ref="AO59">SUMPRODUCT(計算_投入係数表_加工!$D196:$DS196, 生産額_中分類, IF(列分類振分=AO$3, 1, 0))/SUMPRODUCT(生産額_中分類, IF(列分類振分=AO$3, 1, 0))</f>
        <v>#DIV/0!</v>
      </c>
      <c r="AP59" s="197" t="e">
        <f t="array" ref="AP59">SUMPRODUCT(計算_投入係数表_加工!$D196:$DS196, 生産額_中分類, IF(列分類振分=AP$3, 1, 0))/SUMPRODUCT(生産額_中分類, IF(列分類振分=AP$3, 1, 0))</f>
        <v>#DIV/0!</v>
      </c>
      <c r="AQ59" s="197" t="e">
        <f t="array" ref="AQ59">SUMPRODUCT(計算_投入係数表_加工!$D196:$DS196, 生産額_中分類, IF(列分類振分=AQ$3, 1, 0))/SUMPRODUCT(生産額_中分類, IF(列分類振分=AQ$3, 1, 0))</f>
        <v>#DIV/0!</v>
      </c>
      <c r="AR59" s="197" t="e">
        <f t="array" ref="AR59">SUMPRODUCT(計算_投入係数表_加工!$D196:$DS196, 生産額_中分類, IF(列分類振分=AR$3, 1, 0))/SUMPRODUCT(生産額_中分類, IF(列分類振分=AR$3, 1, 0))</f>
        <v>#DIV/0!</v>
      </c>
      <c r="AS59" s="197" t="e">
        <f t="array" ref="AS59">SUMPRODUCT(計算_投入係数表_加工!$D196:$DS196, 生産額_中分類, IF(列分類振分=AS$3, 1, 0))/SUMPRODUCT(生産額_中分類, IF(列分類振分=AS$3, 1, 0))</f>
        <v>#DIV/0!</v>
      </c>
      <c r="AT59" s="197" t="e">
        <f t="array" ref="AT59">SUMPRODUCT(計算_投入係数表_加工!$D196:$DS196, 生産額_中分類, IF(列分類振分=AT$3, 1, 0))/SUMPRODUCT(生産額_中分類, IF(列分類振分=AT$3, 1, 0))</f>
        <v>#DIV/0!</v>
      </c>
      <c r="AU59" s="197" t="e">
        <f t="array" ref="AU59">SUMPRODUCT(計算_投入係数表_加工!$D196:$DS196, 生産額_中分類, IF(列分類振分=AU$3, 1, 0))/SUMPRODUCT(生産額_中分類, IF(列分類振分=AU$3, 1, 0))</f>
        <v>#DIV/0!</v>
      </c>
      <c r="AV59" s="197" t="e">
        <f t="array" ref="AV59">SUMPRODUCT(計算_投入係数表_加工!$D196:$DS196, 生産額_中分類, IF(列分類振分=AV$3, 1, 0))/SUMPRODUCT(生産額_中分類, IF(列分類振分=AV$3, 1, 0))</f>
        <v>#DIV/0!</v>
      </c>
      <c r="AW59" s="197" t="e">
        <f t="array" ref="AW59">SUMPRODUCT(計算_投入係数表_加工!$D196:$DS196, 生産額_中分類, IF(列分類振分=AW$3, 1, 0))/SUMPRODUCT(生産額_中分類, IF(列分類振分=AW$3, 1, 0))</f>
        <v>#DIV/0!</v>
      </c>
      <c r="AX59" s="197" t="e">
        <f t="array" ref="AX59">SUMPRODUCT(計算_投入係数表_加工!$D196:$DS196, 生産額_中分類, IF(列分類振分=AX$3, 1, 0))/SUMPRODUCT(生産額_中分類, IF(列分類振分=AX$3, 1, 0))</f>
        <v>#DIV/0!</v>
      </c>
      <c r="AY59" s="197" t="e">
        <f t="array" ref="AY59">SUMPRODUCT(計算_投入係数表_加工!$D196:$DS196, 生産額_中分類, IF(列分類振分=AY$3, 1, 0))/SUMPRODUCT(生産額_中分類, IF(列分類振分=AY$3, 1, 0))</f>
        <v>#DIV/0!</v>
      </c>
      <c r="AZ59" s="197" t="e">
        <f t="array" ref="AZ59">SUMPRODUCT(計算_投入係数表_加工!$D196:$DS196, 生産額_中分類, IF(列分類振分=AZ$3, 1, 0))/SUMPRODUCT(生産額_中分類, IF(列分類振分=AZ$3, 1, 0))</f>
        <v>#DIV/0!</v>
      </c>
      <c r="BA59" s="197" t="e">
        <f t="array" ref="BA59">SUMPRODUCT(計算_投入係数表_加工!$D196:$DS196, 生産額_中分類, IF(列分類振分=BA$3, 1, 0))/SUMPRODUCT(生産額_中分類, IF(列分類振分=BA$3, 1, 0))</f>
        <v>#DIV/0!</v>
      </c>
      <c r="BB59" s="197" t="e">
        <f t="array" ref="BB59">SUMPRODUCT(計算_投入係数表_加工!$D196:$DS196, 生産額_中分類, IF(列分類振分=BB$3, 1, 0))/SUMPRODUCT(生産額_中分類, IF(列分類振分=BB$3, 1, 0))</f>
        <v>#DIV/0!</v>
      </c>
      <c r="BC59" s="197" t="e">
        <f t="array" ref="BC59">SUMPRODUCT(計算_投入係数表_加工!$D196:$DS196, 生産額_中分類, IF(列分類振分=BC$3, 1, 0))/SUMPRODUCT(生産額_中分類, IF(列分類振分=BC$3, 1, 0))</f>
        <v>#DIV/0!</v>
      </c>
      <c r="BD59" s="197" t="e">
        <f t="array" ref="BD59">SUMPRODUCT(計算_投入係数表_加工!$D196:$DS196, 生産額_中分類, IF(列分類振分=BD$3, 1, 0))/SUMPRODUCT(生産額_中分類, IF(列分類振分=BD$3, 1, 0))</f>
        <v>#DIV/0!</v>
      </c>
      <c r="BE59" s="197" t="e">
        <f t="array" ref="BE59">SUMPRODUCT(計算_投入係数表_加工!$D196:$DS196, 生産額_中分類, IF(列分類振分=BE$3, 1, 0))/SUMPRODUCT(生産額_中分類, IF(列分類振分=BE$3, 1, 0))</f>
        <v>#DIV/0!</v>
      </c>
      <c r="BF59" s="197" t="e">
        <f t="array" ref="BF59">SUMPRODUCT(計算_投入係数表_加工!$D196:$DS196, 生産額_中分類, IF(列分類振分=BF$3, 1, 0))/SUMPRODUCT(生産額_中分類, IF(列分類振分=BF$3, 1, 0))</f>
        <v>#DIV/0!</v>
      </c>
      <c r="BG59" s="197" t="e">
        <f t="array" ref="BG59">SUMPRODUCT(計算_投入係数表_加工!$D196:$DS196, 生産額_中分類, IF(列分類振分=BG$3, 1, 0))/SUMPRODUCT(生産額_中分類, IF(列分類振分=BG$3, 1, 0))</f>
        <v>#DIV/0!</v>
      </c>
      <c r="BH59" s="197" t="e">
        <f t="array" ref="BH59">SUMPRODUCT(計算_投入係数表_加工!$D196:$DS196, 生産額_中分類, IF(列分類振分=BH$3, 1, 0))/SUMPRODUCT(生産額_中分類, IF(列分類振分=BH$3, 1, 0))</f>
        <v>#DIV/0!</v>
      </c>
      <c r="BI59" s="197" t="e">
        <f t="array" ref="BI59">SUMPRODUCT(計算_投入係数表_加工!$D196:$DS196, 生産額_中分類, IF(列分類振分=BI$3, 1, 0))/SUMPRODUCT(生産額_中分類, IF(列分類振分=BI$3, 1, 0))</f>
        <v>#DIV/0!</v>
      </c>
      <c r="BJ59" s="197" t="e">
        <f t="array" ref="BJ59">SUMPRODUCT(計算_投入係数表_加工!$D196:$DS196, 生産額_中分類, IF(列分類振分=BJ$3, 1, 0))/SUMPRODUCT(生産額_中分類, IF(列分類振分=BJ$3, 1, 0))</f>
        <v>#DIV/0!</v>
      </c>
      <c r="BK59" s="197" t="e">
        <f t="array" ref="BK59">SUMPRODUCT(計算_投入係数表_加工!$D196:$DS196, 生産額_中分類, IF(列分類振分=BK$3, 1, 0))/SUMPRODUCT(生産額_中分類, IF(列分類振分=BK$3, 1, 0))</f>
        <v>#DIV/0!</v>
      </c>
      <c r="BL59" s="197" t="e">
        <f t="array" ref="BL59">SUMPRODUCT(計算_投入係数表_加工!$D196:$DS196, 生産額_中分類, IF(列分類振分=BL$3, 1, 0))/SUMPRODUCT(生産額_中分類, IF(列分類振分=BL$3, 1, 0))</f>
        <v>#DIV/0!</v>
      </c>
      <c r="BM59" s="197" t="e">
        <f t="array" ref="BM59">SUMPRODUCT(計算_投入係数表_加工!$D196:$DS196, 生産額_中分類, IF(列分類振分=BM$3, 1, 0))/SUMPRODUCT(生産額_中分類, IF(列分類振分=BM$3, 1, 0))</f>
        <v>#DIV/0!</v>
      </c>
      <c r="BN59" s="197" t="e">
        <f t="array" ref="BN59">SUMPRODUCT(計算_投入係数表_加工!$D196:$DS196, 生産額_中分類, IF(列分類振分=BN$3, 1, 0))/SUMPRODUCT(生産額_中分類, IF(列分類振分=BN$3, 1, 0))</f>
        <v>#DIV/0!</v>
      </c>
      <c r="BO59" s="197" t="e">
        <f t="array" ref="BO59">SUMPRODUCT(計算_投入係数表_加工!$D196:$DS196, 生産額_中分類, IF(列分類振分=BO$3, 1, 0))/SUMPRODUCT(生産額_中分類, IF(列分類振分=BO$3, 1, 0))</f>
        <v>#DIV/0!</v>
      </c>
      <c r="BP59" s="197" t="e">
        <f t="array" ref="BP59">SUMPRODUCT(計算_投入係数表_加工!$D196:$DS196, 生産額_中分類, IF(列分類振分=BP$3, 1, 0))/SUMPRODUCT(生産額_中分類, IF(列分類振分=BP$3, 1, 0))</f>
        <v>#DIV/0!</v>
      </c>
      <c r="BQ59" s="197" t="e">
        <f t="array" ref="BQ59">SUMPRODUCT(計算_投入係数表_加工!$D196:$DS196, 生産額_中分類, IF(列分類振分=BQ$3, 1, 0))/SUMPRODUCT(生産額_中分類, IF(列分類振分=BQ$3, 1, 0))</f>
        <v>#DIV/0!</v>
      </c>
      <c r="BR59" s="197" t="e">
        <f t="array" ref="BR59">SUMPRODUCT(計算_投入係数表_加工!$D196:$DS196, 生産額_中分類, IF(列分類振分=BR$3, 1, 0))/SUMPRODUCT(生産額_中分類, IF(列分類振分=BR$3, 1, 0))</f>
        <v>#DIV/0!</v>
      </c>
      <c r="BS59" s="197" t="e">
        <f t="array" ref="BS59">SUMPRODUCT(計算_投入係数表_加工!$D196:$DS196, 生産額_中分類, IF(列分類振分=BS$3, 1, 0))/SUMPRODUCT(生産額_中分類, IF(列分類振分=BS$3, 1, 0))</f>
        <v>#DIV/0!</v>
      </c>
      <c r="BT59" s="197" t="e">
        <f t="array" ref="BT59">SUMPRODUCT(計算_投入係数表_加工!$D196:$DS196, 生産額_中分類, IF(列分類振分=BT$3, 1, 0))/SUMPRODUCT(生産額_中分類, IF(列分類振分=BT$3, 1, 0))</f>
        <v>#DIV/0!</v>
      </c>
      <c r="BU59" s="197" t="e">
        <f t="array" ref="BU59">SUMPRODUCT(計算_投入係数表_加工!$D196:$DS196, 生産額_中分類, IF(列分類振分=BU$3, 1, 0))/SUMPRODUCT(生産額_中分類, IF(列分類振分=BU$3, 1, 0))</f>
        <v>#DIV/0!</v>
      </c>
      <c r="BV59" s="197" t="e">
        <f t="array" ref="BV59">SUMPRODUCT(計算_投入係数表_加工!$D196:$DS196, 生産額_中分類, IF(列分類振分=BV$3, 1, 0))/SUMPRODUCT(生産額_中分類, IF(列分類振分=BV$3, 1, 0))</f>
        <v>#DIV/0!</v>
      </c>
      <c r="BW59" s="197" t="e">
        <f t="array" ref="BW59">SUMPRODUCT(計算_投入係数表_加工!$D196:$DS196, 生産額_中分類, IF(列分類振分=BW$3, 1, 0))/SUMPRODUCT(生産額_中分類, IF(列分類振分=BW$3, 1, 0))</f>
        <v>#DIV/0!</v>
      </c>
      <c r="BX59" s="197" t="e">
        <f t="array" ref="BX59">SUMPRODUCT(計算_投入係数表_加工!$D196:$DS196, 生産額_中分類, IF(列分類振分=BX$3, 1, 0))/SUMPRODUCT(生産額_中分類, IF(列分類振分=BX$3, 1, 0))</f>
        <v>#DIV/0!</v>
      </c>
      <c r="BY59" s="197" t="e">
        <f t="array" ref="BY59">SUMPRODUCT(計算_投入係数表_加工!$D196:$DS196, 生産額_中分類, IF(列分類振分=BY$3, 1, 0))/SUMPRODUCT(生産額_中分類, IF(列分類振分=BY$3, 1, 0))</f>
        <v>#DIV/0!</v>
      </c>
      <c r="BZ59" s="197" t="e">
        <f t="array" ref="BZ59">SUMPRODUCT(計算_投入係数表_加工!$D196:$DS196, 生産額_中分類, IF(列分類振分=BZ$3, 1, 0))/SUMPRODUCT(生産額_中分類, IF(列分類振分=BZ$3, 1, 0))</f>
        <v>#DIV/0!</v>
      </c>
      <c r="CA59" s="197" t="e">
        <f t="array" ref="CA59">SUMPRODUCT(計算_投入係数表_加工!$D196:$DS196, 生産額_中分類, IF(列分類振分=CA$3, 1, 0))/SUMPRODUCT(生産額_中分類, IF(列分類振分=CA$3, 1, 0))</f>
        <v>#DIV/0!</v>
      </c>
      <c r="CB59" s="197" t="e">
        <f t="array" ref="CB59">SUMPRODUCT(計算_投入係数表_加工!$D196:$DS196, 生産額_中分類, IF(列分類振分=CB$3, 1, 0))/SUMPRODUCT(生産額_中分類, IF(列分類振分=CB$3, 1, 0))</f>
        <v>#DIV/0!</v>
      </c>
      <c r="CC59" s="197" t="e">
        <f t="array" ref="CC59">SUMPRODUCT(計算_投入係数表_加工!$D196:$DS196, 生産額_中分類, IF(列分類振分=CC$3, 1, 0))/SUMPRODUCT(生産額_中分類, IF(列分類振分=CC$3, 1, 0))</f>
        <v>#DIV/0!</v>
      </c>
      <c r="CD59" s="197" t="e">
        <f t="array" ref="CD59">SUMPRODUCT(計算_投入係数表_加工!$D196:$DS196, 生産額_中分類, IF(列分類振分=CD$3, 1, 0))/SUMPRODUCT(生産額_中分類, IF(列分類振分=CD$3, 1, 0))</f>
        <v>#DIV/0!</v>
      </c>
      <c r="CE59" s="197" t="e">
        <f t="array" ref="CE59">SUMPRODUCT(計算_投入係数表_加工!$D196:$DS196, 生産額_中分類, IF(列分類振分=CE$3, 1, 0))/SUMPRODUCT(生産額_中分類, IF(列分類振分=CE$3, 1, 0))</f>
        <v>#DIV/0!</v>
      </c>
      <c r="CF59" s="197" t="e">
        <f t="array" ref="CF59">SUMPRODUCT(計算_投入係数表_加工!$D196:$DS196, 生産額_中分類, IF(列分類振分=CF$3, 1, 0))/SUMPRODUCT(生産額_中分類, IF(列分類振分=CF$3, 1, 0))</f>
        <v>#DIV/0!</v>
      </c>
      <c r="CG59" s="197" t="e">
        <f t="array" ref="CG59">SUMPRODUCT(計算_投入係数表_加工!$D196:$DS196, 生産額_中分類, IF(列分類振分=CG$3, 1, 0))/SUMPRODUCT(生産額_中分類, IF(列分類振分=CG$3, 1, 0))</f>
        <v>#DIV/0!</v>
      </c>
      <c r="CH59" s="197" t="e">
        <f t="array" ref="CH59">SUMPRODUCT(計算_投入係数表_加工!$D196:$DS196, 生産額_中分類, IF(列分類振分=CH$3, 1, 0))/SUMPRODUCT(生産額_中分類, IF(列分類振分=CH$3, 1, 0))</f>
        <v>#DIV/0!</v>
      </c>
      <c r="CI59" s="197" t="e">
        <f t="array" ref="CI59">SUMPRODUCT(計算_投入係数表_加工!$D196:$DS196, 生産額_中分類, IF(列分類振分=CI$3, 1, 0))/SUMPRODUCT(生産額_中分類, IF(列分類振分=CI$3, 1, 0))</f>
        <v>#DIV/0!</v>
      </c>
      <c r="CJ59" s="197" t="e">
        <f t="array" ref="CJ59">SUMPRODUCT(計算_投入係数表_加工!$D196:$DS196, 生産額_中分類, IF(列分類振分=CJ$3, 1, 0))/SUMPRODUCT(生産額_中分類, IF(列分類振分=CJ$3, 1, 0))</f>
        <v>#DIV/0!</v>
      </c>
      <c r="CK59" s="197" t="e">
        <f t="array" ref="CK59">SUMPRODUCT(計算_投入係数表_加工!$D196:$DS196, 生産額_中分類, IF(列分類振分=CK$3, 1, 0))/SUMPRODUCT(生産額_中分類, IF(列分類振分=CK$3, 1, 0))</f>
        <v>#DIV/0!</v>
      </c>
      <c r="CL59" s="197" t="e">
        <f t="array" ref="CL59">SUMPRODUCT(計算_投入係数表_加工!$D196:$DS196, 生産額_中分類, IF(列分類振分=CL$3, 1, 0))/SUMPRODUCT(生産額_中分類, IF(列分類振分=CL$3, 1, 0))</f>
        <v>#DIV/0!</v>
      </c>
      <c r="CM59" s="197" t="e">
        <f t="array" ref="CM59">SUMPRODUCT(計算_投入係数表_加工!$D196:$DS196, 生産額_中分類, IF(列分類振分=CM$3, 1, 0))/SUMPRODUCT(生産額_中分類, IF(列分類振分=CM$3, 1, 0))</f>
        <v>#DIV/0!</v>
      </c>
      <c r="CN59" s="197" t="e">
        <f t="array" ref="CN59">SUMPRODUCT(計算_投入係数表_加工!$D196:$DS196, 生産額_中分類, IF(列分類振分=CN$3, 1, 0))/SUMPRODUCT(生産額_中分類, IF(列分類振分=CN$3, 1, 0))</f>
        <v>#DIV/0!</v>
      </c>
      <c r="CO59" s="197" t="e">
        <f t="array" ref="CO59">SUMPRODUCT(計算_投入係数表_加工!$D196:$DS196, 生産額_中分類, IF(列分類振分=CO$3, 1, 0))/SUMPRODUCT(生産額_中分類, IF(列分類振分=CO$3, 1, 0))</f>
        <v>#DIV/0!</v>
      </c>
      <c r="CP59" s="197" t="e">
        <f t="array" ref="CP59">SUMPRODUCT(計算_投入係数表_加工!$D196:$DS196, 生産額_中分類, IF(列分類振分=CP$3, 1, 0))/SUMPRODUCT(生産額_中分類, IF(列分類振分=CP$3, 1, 0))</f>
        <v>#DIV/0!</v>
      </c>
      <c r="CQ59" s="197" t="e">
        <f t="array" ref="CQ59">SUMPRODUCT(計算_投入係数表_加工!$D196:$DS196, 生産額_中分類, IF(列分類振分=CQ$3, 1, 0))/SUMPRODUCT(生産額_中分類, IF(列分類振分=CQ$3, 1, 0))</f>
        <v>#DIV/0!</v>
      </c>
      <c r="CR59" s="197" t="e">
        <f t="array" ref="CR59">SUMPRODUCT(計算_投入係数表_加工!$D196:$DS196, 生産額_中分類, IF(列分類振分=CR$3, 1, 0))/SUMPRODUCT(生産額_中分類, IF(列分類振分=CR$3, 1, 0))</f>
        <v>#DIV/0!</v>
      </c>
      <c r="CS59" s="197" t="e">
        <f t="array" ref="CS59">SUMPRODUCT(計算_投入係数表_加工!$D196:$DS196, 生産額_中分類, IF(列分類振分=CS$3, 1, 0))/SUMPRODUCT(生産額_中分類, IF(列分類振分=CS$3, 1, 0))</f>
        <v>#DIV/0!</v>
      </c>
      <c r="CT59" s="197" t="e">
        <f t="array" ref="CT59">SUMPRODUCT(計算_投入係数表_加工!$D196:$DS196, 生産額_中分類, IF(列分類振分=CT$3, 1, 0))/SUMPRODUCT(生産額_中分類, IF(列分類振分=CT$3, 1, 0))</f>
        <v>#DIV/0!</v>
      </c>
      <c r="CU59" s="197" t="e">
        <f t="array" ref="CU59">SUMPRODUCT(計算_投入係数表_加工!$D196:$DS196, 生産額_中分類, IF(列分類振分=CU$3, 1, 0))/SUMPRODUCT(生産額_中分類, IF(列分類振分=CU$3, 1, 0))</f>
        <v>#DIV/0!</v>
      </c>
      <c r="CV59" s="197" t="e">
        <f t="array" ref="CV59">SUMPRODUCT(計算_投入係数表_加工!$D196:$DS196, 生産額_中分類, IF(列分類振分=CV$3, 1, 0))/SUMPRODUCT(生産額_中分類, IF(列分類振分=CV$3, 1, 0))</f>
        <v>#DIV/0!</v>
      </c>
      <c r="CW59" s="197" t="e">
        <f t="array" ref="CW59">SUMPRODUCT(計算_投入係数表_加工!$D196:$DS196, 生産額_中分類, IF(列分類振分=CW$3, 1, 0))/SUMPRODUCT(生産額_中分類, IF(列分類振分=CW$3, 1, 0))</f>
        <v>#DIV/0!</v>
      </c>
      <c r="CX59" s="197" t="e">
        <f t="array" ref="CX59">SUMPRODUCT(計算_投入係数表_加工!$D196:$DS196, 生産額_中分類, IF(列分類振分=CX$3, 1, 0))/SUMPRODUCT(生産額_中分類, IF(列分類振分=CX$3, 1, 0))</f>
        <v>#DIV/0!</v>
      </c>
      <c r="CY59" s="197" t="e">
        <f t="array" ref="CY59">SUMPRODUCT(計算_投入係数表_加工!$D196:$DS196, 生産額_中分類, IF(列分類振分=CY$3, 1, 0))/SUMPRODUCT(生産額_中分類, IF(列分類振分=CY$3, 1, 0))</f>
        <v>#DIV/0!</v>
      </c>
      <c r="CZ59" s="197" t="e">
        <f t="array" ref="CZ59">SUMPRODUCT(計算_投入係数表_加工!$D196:$DS196, 生産額_中分類, IF(列分類振分=CZ$3, 1, 0))/SUMPRODUCT(生産額_中分類, IF(列分類振分=CZ$3, 1, 0))</f>
        <v>#DIV/0!</v>
      </c>
      <c r="DA59" s="197" t="e">
        <f t="array" ref="DA59">SUMPRODUCT(計算_投入係数表_加工!$D196:$DS196, 生産額_中分類, IF(列分類振分=DA$3, 1, 0))/SUMPRODUCT(生産額_中分類, IF(列分類振分=DA$3, 1, 0))</f>
        <v>#DIV/0!</v>
      </c>
      <c r="DB59" s="197" t="e">
        <f t="array" ref="DB59">SUMPRODUCT(計算_投入係数表_加工!$D196:$DS196, 生産額_中分類, IF(列分類振分=DB$3, 1, 0))/SUMPRODUCT(生産額_中分類, IF(列分類振分=DB$3, 1, 0))</f>
        <v>#DIV/0!</v>
      </c>
      <c r="DC59" s="197" t="e">
        <f t="array" ref="DC59">SUMPRODUCT(計算_投入係数表_加工!$D196:$DS196, 生産額_中分類, IF(列分類振分=DC$3, 1, 0))/SUMPRODUCT(生産額_中分類, IF(列分類振分=DC$3, 1, 0))</f>
        <v>#DIV/0!</v>
      </c>
      <c r="DD59" s="197" t="e">
        <f t="array" ref="DD59">SUMPRODUCT(計算_投入係数表_加工!$D196:$DS196, 生産額_中分類, IF(列分類振分=DD$3, 1, 0))/SUMPRODUCT(生産額_中分類, IF(列分類振分=DD$3, 1, 0))</f>
        <v>#DIV/0!</v>
      </c>
      <c r="DE59" s="197" t="e">
        <f t="array" ref="DE59">SUMPRODUCT(計算_投入係数表_加工!$D196:$DS196, 生産額_中分類, IF(列分類振分=DE$3, 1, 0))/SUMPRODUCT(生産額_中分類, IF(列分類振分=DE$3, 1, 0))</f>
        <v>#DIV/0!</v>
      </c>
      <c r="DF59" s="197" t="e">
        <f t="array" ref="DF59">SUMPRODUCT(計算_投入係数表_加工!$D196:$DS196, 生産額_中分類, IF(列分類振分=DF$3, 1, 0))/SUMPRODUCT(生産額_中分類, IF(列分類振分=DF$3, 1, 0))</f>
        <v>#DIV/0!</v>
      </c>
      <c r="DG59" s="197" t="e">
        <f t="array" ref="DG59">SUMPRODUCT(計算_投入係数表_加工!$D196:$DS196, 生産額_中分類, IF(列分類振分=DG$3, 1, 0))/SUMPRODUCT(生産額_中分類, IF(列分類振分=DG$3, 1, 0))</f>
        <v>#DIV/0!</v>
      </c>
      <c r="DH59" s="197" t="e">
        <f t="array" ref="DH59">SUMPRODUCT(計算_投入係数表_加工!$D196:$DS196, 生産額_中分類, IF(列分類振分=DH$3, 1, 0))/SUMPRODUCT(生産額_中分類, IF(列分類振分=DH$3, 1, 0))</f>
        <v>#DIV/0!</v>
      </c>
      <c r="DI59" s="197" t="e">
        <f t="array" ref="DI59">SUMPRODUCT(計算_投入係数表_加工!$D196:$DS196, 生産額_中分類, IF(列分類振分=DI$3, 1, 0))/SUMPRODUCT(生産額_中分類, IF(列分類振分=DI$3, 1, 0))</f>
        <v>#DIV/0!</v>
      </c>
      <c r="DJ59" s="197" t="e">
        <f t="array" ref="DJ59">SUMPRODUCT(計算_投入係数表_加工!$D196:$DS196, 生産額_中分類, IF(列分類振分=DJ$3, 1, 0))/SUMPRODUCT(生産額_中分類, IF(列分類振分=DJ$3, 1, 0))</f>
        <v>#DIV/0!</v>
      </c>
      <c r="DK59" s="197" t="e">
        <f t="array" ref="DK59">SUMPRODUCT(計算_投入係数表_加工!$D196:$DS196, 生産額_中分類, IF(列分類振分=DK$3, 1, 0))/SUMPRODUCT(生産額_中分類, IF(列分類振分=DK$3, 1, 0))</f>
        <v>#DIV/0!</v>
      </c>
      <c r="DL59" s="197" t="e">
        <f t="array" ref="DL59">SUMPRODUCT(計算_投入係数表_加工!$D196:$DS196, 生産額_中分類, IF(列分類振分=DL$3, 1, 0))/SUMPRODUCT(生産額_中分類, IF(列分類振分=DL$3, 1, 0))</f>
        <v>#DIV/0!</v>
      </c>
      <c r="DM59" s="197" t="e">
        <f t="array" ref="DM59">SUMPRODUCT(計算_投入係数表_加工!$D196:$DS196, 生産額_中分類, IF(列分類振分=DM$3, 1, 0))/SUMPRODUCT(生産額_中分類, IF(列分類振分=DM$3, 1, 0))</f>
        <v>#DIV/0!</v>
      </c>
      <c r="DN59" s="197" t="e">
        <f t="array" ref="DN59">SUMPRODUCT(計算_投入係数表_加工!$D196:$DS196, 生産額_中分類, IF(列分類振分=DN$3, 1, 0))/SUMPRODUCT(生産額_中分類, IF(列分類振分=DN$3, 1, 0))</f>
        <v>#DIV/0!</v>
      </c>
      <c r="DO59" s="197" t="e">
        <f t="array" ref="DO59">SUMPRODUCT(計算_投入係数表_加工!$D196:$DS196, 生産額_中分類, IF(列分類振分=DO$3, 1, 0))/SUMPRODUCT(生産額_中分類, IF(列分類振分=DO$3, 1, 0))</f>
        <v>#DIV/0!</v>
      </c>
      <c r="DP59" s="197" t="e">
        <f t="array" ref="DP59">SUMPRODUCT(計算_投入係数表_加工!$D196:$DS196, 生産額_中分類, IF(列分類振分=DP$3, 1, 0))/SUMPRODUCT(生産額_中分類, IF(列分類振分=DP$3, 1, 0))</f>
        <v>#DIV/0!</v>
      </c>
      <c r="DQ59" s="197" t="e">
        <f t="array" ref="DQ59">SUMPRODUCT(計算_投入係数表_加工!$D196:$DS196, 生産額_中分類, IF(列分類振分=DQ$3, 1, 0))/SUMPRODUCT(生産額_中分類, IF(列分類振分=DQ$3, 1, 0))</f>
        <v>#DIV/0!</v>
      </c>
      <c r="DR59" s="197" t="e">
        <f t="array" ref="DR59">SUMPRODUCT(計算_投入係数表_加工!$D196:$DS196, 生産額_中分類, IF(列分類振分=DR$3, 1, 0))/SUMPRODUCT(生産額_中分類, IF(列分類振分=DR$3, 1, 0))</f>
        <v>#DIV/0!</v>
      </c>
      <c r="DS59" s="197" t="e">
        <f t="array" ref="DS59">SUMPRODUCT(計算_投入係数表_加工!$D196:$DS196, 生産額_中分類, IF(列分類振分=DS$3, 1, 0))/SUMPRODUCT(生産額_中分類, IF(列分類振分=DS$3, 1, 0))</f>
        <v>#DIV/0!</v>
      </c>
      <c r="DT59" s="24">
        <f>SUMIF(振分, $C59, 計算_投入係数表_加工!DT$4:DT$123)</f>
        <v>0</v>
      </c>
    </row>
    <row r="60" spans="2:124" x14ac:dyDescent="0.25">
      <c r="B60" s="53">
        <v>57</v>
      </c>
      <c r="C60" s="192" t="str">
        <v>-</v>
      </c>
      <c r="D60" s="193">
        <f t="array" ref="D60">SUMPRODUCT(計算_投入係数表_加工!$D197:$DS197, 生産額_中分類, IF(列分類振分=D$3, 1, 0))/SUMPRODUCT(生産額_中分類, IF(列分類振分=D$3, 1, 0))</f>
        <v>0</v>
      </c>
      <c r="E60" s="194">
        <f t="array" ref="E60">SUMPRODUCT(計算_投入係数表_加工!$D197:$DS197, 生産額_中分類, IF(列分類振分=E$3, 1, 0))/SUMPRODUCT(生産額_中分類, IF(列分類振分=E$3, 1, 0))</f>
        <v>0</v>
      </c>
      <c r="F60" s="194">
        <f t="array" ref="F60">SUMPRODUCT(計算_投入係数表_加工!$D197:$DS197, 生産額_中分類, IF(列分類振分=F$3, 1, 0))/SUMPRODUCT(生産額_中分類, IF(列分類振分=F$3, 1, 0))</f>
        <v>0</v>
      </c>
      <c r="G60" s="194">
        <f t="array" ref="G60">SUMPRODUCT(計算_投入係数表_加工!$D197:$DS197, 生産額_中分類, IF(列分類振分=G$3, 1, 0))/SUMPRODUCT(生産額_中分類, IF(列分類振分=G$3, 1, 0))</f>
        <v>0</v>
      </c>
      <c r="H60" s="194">
        <f t="array" ref="H60">SUMPRODUCT(計算_投入係数表_加工!$D197:$DS197, 生産額_中分類, IF(列分類振分=H$3, 1, 0))/SUMPRODUCT(生産額_中分類, IF(列分類振分=H$3, 1, 0))</f>
        <v>0</v>
      </c>
      <c r="I60" s="194">
        <f t="array" ref="I60">SUMPRODUCT(計算_投入係数表_加工!$D197:$DS197, 生産額_中分類, IF(列分類振分=I$3, 1, 0))/SUMPRODUCT(生産額_中分類, IF(列分類振分=I$3, 1, 0))</f>
        <v>0</v>
      </c>
      <c r="J60" s="194">
        <f t="array" ref="J60">SUMPRODUCT(計算_投入係数表_加工!$D197:$DS197, 生産額_中分類, IF(列分類振分=J$3, 1, 0))/SUMPRODUCT(生産額_中分類, IF(列分類振分=J$3, 1, 0))</f>
        <v>0</v>
      </c>
      <c r="K60" s="194">
        <f t="array" ref="K60">SUMPRODUCT(計算_投入係数表_加工!$D197:$DS197, 生産額_中分類, IF(列分類振分=K$3, 1, 0))/SUMPRODUCT(生産額_中分類, IF(列分類振分=K$3, 1, 0))</f>
        <v>0</v>
      </c>
      <c r="L60" s="194">
        <f t="array" ref="L60">SUMPRODUCT(計算_投入係数表_加工!$D197:$DS197, 生産額_中分類, IF(列分類振分=L$3, 1, 0))/SUMPRODUCT(生産額_中分類, IF(列分類振分=L$3, 1, 0))</f>
        <v>0</v>
      </c>
      <c r="M60" s="194">
        <f t="array" ref="M60">SUMPRODUCT(計算_投入係数表_加工!$D197:$DS197, 生産額_中分類, IF(列分類振分=M$3, 1, 0))/SUMPRODUCT(生産額_中分類, IF(列分類振分=M$3, 1, 0))</f>
        <v>0</v>
      </c>
      <c r="N60" s="194">
        <f t="array" ref="N60">SUMPRODUCT(計算_投入係数表_加工!$D197:$DS197, 生産額_中分類, IF(列分類振分=N$3, 1, 0))/SUMPRODUCT(生産額_中分類, IF(列分類振分=N$3, 1, 0))</f>
        <v>0</v>
      </c>
      <c r="O60" s="194">
        <f t="array" ref="O60">SUMPRODUCT(計算_投入係数表_加工!$D197:$DS197, 生産額_中分類, IF(列分類振分=O$3, 1, 0))/SUMPRODUCT(生産額_中分類, IF(列分類振分=O$3, 1, 0))</f>
        <v>0</v>
      </c>
      <c r="P60" s="194">
        <f t="array" ref="P60">SUMPRODUCT(計算_投入係数表_加工!$D197:$DS197, 生産額_中分類, IF(列分類振分=P$3, 1, 0))/SUMPRODUCT(生産額_中分類, IF(列分類振分=P$3, 1, 0))</f>
        <v>0</v>
      </c>
      <c r="Q60" s="194" t="e">
        <f t="array" ref="Q60">SUMPRODUCT(計算_投入係数表_加工!$D197:$DS197, 生産額_中分類, IF(列分類振分=Q$3, 1, 0))/SUMPRODUCT(生産額_中分類, IF(列分類振分=Q$3, 1, 0))</f>
        <v>#DIV/0!</v>
      </c>
      <c r="R60" s="194" t="e">
        <f t="array" ref="R60">SUMPRODUCT(計算_投入係数表_加工!$D197:$DS197, 生産額_中分類, IF(列分類振分=R$3, 1, 0))/SUMPRODUCT(生産額_中分類, IF(列分類振分=R$3, 1, 0))</f>
        <v>#DIV/0!</v>
      </c>
      <c r="S60" s="194" t="e">
        <f t="array" ref="S60">SUMPRODUCT(計算_投入係数表_加工!$D197:$DS197, 生産額_中分類, IF(列分類振分=S$3, 1, 0))/SUMPRODUCT(生産額_中分類, IF(列分類振分=S$3, 1, 0))</f>
        <v>#DIV/0!</v>
      </c>
      <c r="T60" s="194" t="e">
        <f t="array" ref="T60">SUMPRODUCT(計算_投入係数表_加工!$D197:$DS197, 生産額_中分類, IF(列分類振分=T$3, 1, 0))/SUMPRODUCT(生産額_中分類, IF(列分類振分=T$3, 1, 0))</f>
        <v>#DIV/0!</v>
      </c>
      <c r="U60" s="194" t="e">
        <f t="array" ref="U60">SUMPRODUCT(計算_投入係数表_加工!$D197:$DS197, 生産額_中分類, IF(列分類振分=U$3, 1, 0))/SUMPRODUCT(生産額_中分類, IF(列分類振分=U$3, 1, 0))</f>
        <v>#DIV/0!</v>
      </c>
      <c r="V60" s="194" t="e">
        <f t="array" ref="V60">SUMPRODUCT(計算_投入係数表_加工!$D197:$DS197, 生産額_中分類, IF(列分類振分=V$3, 1, 0))/SUMPRODUCT(生産額_中分類, IF(列分類振分=V$3, 1, 0))</f>
        <v>#DIV/0!</v>
      </c>
      <c r="W60" s="194" t="e">
        <f t="array" ref="W60">SUMPRODUCT(計算_投入係数表_加工!$D197:$DS197, 生産額_中分類, IF(列分類振分=W$3, 1, 0))/SUMPRODUCT(生産額_中分類, IF(列分類振分=W$3, 1, 0))</f>
        <v>#DIV/0!</v>
      </c>
      <c r="X60" s="194" t="e">
        <f t="array" ref="X60">SUMPRODUCT(計算_投入係数表_加工!$D197:$DS197, 生産額_中分類, IF(列分類振分=X$3, 1, 0))/SUMPRODUCT(生産額_中分類, IF(列分類振分=X$3, 1, 0))</f>
        <v>#DIV/0!</v>
      </c>
      <c r="Y60" s="194" t="e">
        <f t="array" ref="Y60">SUMPRODUCT(計算_投入係数表_加工!$D197:$DS197, 生産額_中分類, IF(列分類振分=Y$3, 1, 0))/SUMPRODUCT(生産額_中分類, IF(列分類振分=Y$3, 1, 0))</f>
        <v>#DIV/0!</v>
      </c>
      <c r="Z60" s="194" t="e">
        <f t="array" ref="Z60">SUMPRODUCT(計算_投入係数表_加工!$D197:$DS197, 生産額_中分類, IF(列分類振分=Z$3, 1, 0))/SUMPRODUCT(生産額_中分類, IF(列分類振分=Z$3, 1, 0))</f>
        <v>#DIV/0!</v>
      </c>
      <c r="AA60" s="194" t="e">
        <f t="array" ref="AA60">SUMPRODUCT(計算_投入係数表_加工!$D197:$DS197, 生産額_中分類, IF(列分類振分=AA$3, 1, 0))/SUMPRODUCT(生産額_中分類, IF(列分類振分=AA$3, 1, 0))</f>
        <v>#DIV/0!</v>
      </c>
      <c r="AB60" s="194" t="e">
        <f t="array" ref="AB60">SUMPRODUCT(計算_投入係数表_加工!$D197:$DS197, 生産額_中分類, IF(列分類振分=AB$3, 1, 0))/SUMPRODUCT(生産額_中分類, IF(列分類振分=AB$3, 1, 0))</f>
        <v>#DIV/0!</v>
      </c>
      <c r="AC60" s="194" t="e">
        <f t="array" ref="AC60">SUMPRODUCT(計算_投入係数表_加工!$D197:$DS197, 生産額_中分類, IF(列分類振分=AC$3, 1, 0))/SUMPRODUCT(生産額_中分類, IF(列分類振分=AC$3, 1, 0))</f>
        <v>#DIV/0!</v>
      </c>
      <c r="AD60" s="194" t="e">
        <f t="array" ref="AD60">SUMPRODUCT(計算_投入係数表_加工!$D197:$DS197, 生産額_中分類, IF(列分類振分=AD$3, 1, 0))/SUMPRODUCT(生産額_中分類, IF(列分類振分=AD$3, 1, 0))</f>
        <v>#DIV/0!</v>
      </c>
      <c r="AE60" s="194" t="e">
        <f t="array" ref="AE60">SUMPRODUCT(計算_投入係数表_加工!$D197:$DS197, 生産額_中分類, IF(列分類振分=AE$3, 1, 0))/SUMPRODUCT(生産額_中分類, IF(列分類振分=AE$3, 1, 0))</f>
        <v>#DIV/0!</v>
      </c>
      <c r="AF60" s="194" t="e">
        <f t="array" ref="AF60">SUMPRODUCT(計算_投入係数表_加工!$D197:$DS197, 生産額_中分類, IF(列分類振分=AF$3, 1, 0))/SUMPRODUCT(生産額_中分類, IF(列分類振分=AF$3, 1, 0))</f>
        <v>#DIV/0!</v>
      </c>
      <c r="AG60" s="194" t="e">
        <f t="array" ref="AG60">SUMPRODUCT(計算_投入係数表_加工!$D197:$DS197, 生産額_中分類, IF(列分類振分=AG$3, 1, 0))/SUMPRODUCT(生産額_中分類, IF(列分類振分=AG$3, 1, 0))</f>
        <v>#DIV/0!</v>
      </c>
      <c r="AH60" s="194" t="e">
        <f t="array" ref="AH60">SUMPRODUCT(計算_投入係数表_加工!$D197:$DS197, 生産額_中分類, IF(列分類振分=AH$3, 1, 0))/SUMPRODUCT(生産額_中分類, IF(列分類振分=AH$3, 1, 0))</f>
        <v>#DIV/0!</v>
      </c>
      <c r="AI60" s="194" t="e">
        <f t="array" ref="AI60">SUMPRODUCT(計算_投入係数表_加工!$D197:$DS197, 生産額_中分類, IF(列分類振分=AI$3, 1, 0))/SUMPRODUCT(生産額_中分類, IF(列分類振分=AI$3, 1, 0))</f>
        <v>#DIV/0!</v>
      </c>
      <c r="AJ60" s="194" t="e">
        <f t="array" ref="AJ60">SUMPRODUCT(計算_投入係数表_加工!$D197:$DS197, 生産額_中分類, IF(列分類振分=AJ$3, 1, 0))/SUMPRODUCT(生産額_中分類, IF(列分類振分=AJ$3, 1, 0))</f>
        <v>#DIV/0!</v>
      </c>
      <c r="AK60" s="194" t="e">
        <f t="array" ref="AK60">SUMPRODUCT(計算_投入係数表_加工!$D197:$DS197, 生産額_中分類, IF(列分類振分=AK$3, 1, 0))/SUMPRODUCT(生産額_中分類, IF(列分類振分=AK$3, 1, 0))</f>
        <v>#DIV/0!</v>
      </c>
      <c r="AL60" s="194" t="e">
        <f t="array" ref="AL60">SUMPRODUCT(計算_投入係数表_加工!$D197:$DS197, 生産額_中分類, IF(列分類振分=AL$3, 1, 0))/SUMPRODUCT(生産額_中分類, IF(列分類振分=AL$3, 1, 0))</f>
        <v>#DIV/0!</v>
      </c>
      <c r="AM60" s="194" t="e">
        <f t="array" ref="AM60">SUMPRODUCT(計算_投入係数表_加工!$D197:$DS197, 生産額_中分類, IF(列分類振分=AM$3, 1, 0))/SUMPRODUCT(生産額_中分類, IF(列分類振分=AM$3, 1, 0))</f>
        <v>#DIV/0!</v>
      </c>
      <c r="AN60" s="194" t="e">
        <f t="array" ref="AN60">SUMPRODUCT(計算_投入係数表_加工!$D197:$DS197, 生産額_中分類, IF(列分類振分=AN$3, 1, 0))/SUMPRODUCT(生産額_中分類, IF(列分類振分=AN$3, 1, 0))</f>
        <v>#DIV/0!</v>
      </c>
      <c r="AO60" s="194" t="e">
        <f t="array" ref="AO60">SUMPRODUCT(計算_投入係数表_加工!$D197:$DS197, 生産額_中分類, IF(列分類振分=AO$3, 1, 0))/SUMPRODUCT(生産額_中分類, IF(列分類振分=AO$3, 1, 0))</f>
        <v>#DIV/0!</v>
      </c>
      <c r="AP60" s="194" t="e">
        <f t="array" ref="AP60">SUMPRODUCT(計算_投入係数表_加工!$D197:$DS197, 生産額_中分類, IF(列分類振分=AP$3, 1, 0))/SUMPRODUCT(生産額_中分類, IF(列分類振分=AP$3, 1, 0))</f>
        <v>#DIV/0!</v>
      </c>
      <c r="AQ60" s="194" t="e">
        <f t="array" ref="AQ60">SUMPRODUCT(計算_投入係数表_加工!$D197:$DS197, 生産額_中分類, IF(列分類振分=AQ$3, 1, 0))/SUMPRODUCT(生産額_中分類, IF(列分類振分=AQ$3, 1, 0))</f>
        <v>#DIV/0!</v>
      </c>
      <c r="AR60" s="194" t="e">
        <f t="array" ref="AR60">SUMPRODUCT(計算_投入係数表_加工!$D197:$DS197, 生産額_中分類, IF(列分類振分=AR$3, 1, 0))/SUMPRODUCT(生産額_中分類, IF(列分類振分=AR$3, 1, 0))</f>
        <v>#DIV/0!</v>
      </c>
      <c r="AS60" s="194" t="e">
        <f t="array" ref="AS60">SUMPRODUCT(計算_投入係数表_加工!$D197:$DS197, 生産額_中分類, IF(列分類振分=AS$3, 1, 0))/SUMPRODUCT(生産額_中分類, IF(列分類振分=AS$3, 1, 0))</f>
        <v>#DIV/0!</v>
      </c>
      <c r="AT60" s="194" t="e">
        <f t="array" ref="AT60">SUMPRODUCT(計算_投入係数表_加工!$D197:$DS197, 生産額_中分類, IF(列分類振分=AT$3, 1, 0))/SUMPRODUCT(生産額_中分類, IF(列分類振分=AT$3, 1, 0))</f>
        <v>#DIV/0!</v>
      </c>
      <c r="AU60" s="194" t="e">
        <f t="array" ref="AU60">SUMPRODUCT(計算_投入係数表_加工!$D197:$DS197, 生産額_中分類, IF(列分類振分=AU$3, 1, 0))/SUMPRODUCT(生産額_中分類, IF(列分類振分=AU$3, 1, 0))</f>
        <v>#DIV/0!</v>
      </c>
      <c r="AV60" s="194" t="e">
        <f t="array" ref="AV60">SUMPRODUCT(計算_投入係数表_加工!$D197:$DS197, 生産額_中分類, IF(列分類振分=AV$3, 1, 0))/SUMPRODUCT(生産額_中分類, IF(列分類振分=AV$3, 1, 0))</f>
        <v>#DIV/0!</v>
      </c>
      <c r="AW60" s="194" t="e">
        <f t="array" ref="AW60">SUMPRODUCT(計算_投入係数表_加工!$D197:$DS197, 生産額_中分類, IF(列分類振分=AW$3, 1, 0))/SUMPRODUCT(生産額_中分類, IF(列分類振分=AW$3, 1, 0))</f>
        <v>#DIV/0!</v>
      </c>
      <c r="AX60" s="194" t="e">
        <f t="array" ref="AX60">SUMPRODUCT(計算_投入係数表_加工!$D197:$DS197, 生産額_中分類, IF(列分類振分=AX$3, 1, 0))/SUMPRODUCT(生産額_中分類, IF(列分類振分=AX$3, 1, 0))</f>
        <v>#DIV/0!</v>
      </c>
      <c r="AY60" s="194" t="e">
        <f t="array" ref="AY60">SUMPRODUCT(計算_投入係数表_加工!$D197:$DS197, 生産額_中分類, IF(列分類振分=AY$3, 1, 0))/SUMPRODUCT(生産額_中分類, IF(列分類振分=AY$3, 1, 0))</f>
        <v>#DIV/0!</v>
      </c>
      <c r="AZ60" s="194" t="e">
        <f t="array" ref="AZ60">SUMPRODUCT(計算_投入係数表_加工!$D197:$DS197, 生産額_中分類, IF(列分類振分=AZ$3, 1, 0))/SUMPRODUCT(生産額_中分類, IF(列分類振分=AZ$3, 1, 0))</f>
        <v>#DIV/0!</v>
      </c>
      <c r="BA60" s="194" t="e">
        <f t="array" ref="BA60">SUMPRODUCT(計算_投入係数表_加工!$D197:$DS197, 生産額_中分類, IF(列分類振分=BA$3, 1, 0))/SUMPRODUCT(生産額_中分類, IF(列分類振分=BA$3, 1, 0))</f>
        <v>#DIV/0!</v>
      </c>
      <c r="BB60" s="194" t="e">
        <f t="array" ref="BB60">SUMPRODUCT(計算_投入係数表_加工!$D197:$DS197, 生産額_中分類, IF(列分類振分=BB$3, 1, 0))/SUMPRODUCT(生産額_中分類, IF(列分類振分=BB$3, 1, 0))</f>
        <v>#DIV/0!</v>
      </c>
      <c r="BC60" s="194" t="e">
        <f t="array" ref="BC60">SUMPRODUCT(計算_投入係数表_加工!$D197:$DS197, 生産額_中分類, IF(列分類振分=BC$3, 1, 0))/SUMPRODUCT(生産額_中分類, IF(列分類振分=BC$3, 1, 0))</f>
        <v>#DIV/0!</v>
      </c>
      <c r="BD60" s="194" t="e">
        <f t="array" ref="BD60">SUMPRODUCT(計算_投入係数表_加工!$D197:$DS197, 生産額_中分類, IF(列分類振分=BD$3, 1, 0))/SUMPRODUCT(生産額_中分類, IF(列分類振分=BD$3, 1, 0))</f>
        <v>#DIV/0!</v>
      </c>
      <c r="BE60" s="194" t="e">
        <f t="array" ref="BE60">SUMPRODUCT(計算_投入係数表_加工!$D197:$DS197, 生産額_中分類, IF(列分類振分=BE$3, 1, 0))/SUMPRODUCT(生産額_中分類, IF(列分類振分=BE$3, 1, 0))</f>
        <v>#DIV/0!</v>
      </c>
      <c r="BF60" s="194" t="e">
        <f t="array" ref="BF60">SUMPRODUCT(計算_投入係数表_加工!$D197:$DS197, 生産額_中分類, IF(列分類振分=BF$3, 1, 0))/SUMPRODUCT(生産額_中分類, IF(列分類振分=BF$3, 1, 0))</f>
        <v>#DIV/0!</v>
      </c>
      <c r="BG60" s="194" t="e">
        <f t="array" ref="BG60">SUMPRODUCT(計算_投入係数表_加工!$D197:$DS197, 生産額_中分類, IF(列分類振分=BG$3, 1, 0))/SUMPRODUCT(生産額_中分類, IF(列分類振分=BG$3, 1, 0))</f>
        <v>#DIV/0!</v>
      </c>
      <c r="BH60" s="194" t="e">
        <f t="array" ref="BH60">SUMPRODUCT(計算_投入係数表_加工!$D197:$DS197, 生産額_中分類, IF(列分類振分=BH$3, 1, 0))/SUMPRODUCT(生産額_中分類, IF(列分類振分=BH$3, 1, 0))</f>
        <v>#DIV/0!</v>
      </c>
      <c r="BI60" s="194" t="e">
        <f t="array" ref="BI60">SUMPRODUCT(計算_投入係数表_加工!$D197:$DS197, 生産額_中分類, IF(列分類振分=BI$3, 1, 0))/SUMPRODUCT(生産額_中分類, IF(列分類振分=BI$3, 1, 0))</f>
        <v>#DIV/0!</v>
      </c>
      <c r="BJ60" s="194" t="e">
        <f t="array" ref="BJ60">SUMPRODUCT(計算_投入係数表_加工!$D197:$DS197, 生産額_中分類, IF(列分類振分=BJ$3, 1, 0))/SUMPRODUCT(生産額_中分類, IF(列分類振分=BJ$3, 1, 0))</f>
        <v>#DIV/0!</v>
      </c>
      <c r="BK60" s="194" t="e">
        <f t="array" ref="BK60">SUMPRODUCT(計算_投入係数表_加工!$D197:$DS197, 生産額_中分類, IF(列分類振分=BK$3, 1, 0))/SUMPRODUCT(生産額_中分類, IF(列分類振分=BK$3, 1, 0))</f>
        <v>#DIV/0!</v>
      </c>
      <c r="BL60" s="194" t="e">
        <f t="array" ref="BL60">SUMPRODUCT(計算_投入係数表_加工!$D197:$DS197, 生産額_中分類, IF(列分類振分=BL$3, 1, 0))/SUMPRODUCT(生産額_中分類, IF(列分類振分=BL$3, 1, 0))</f>
        <v>#DIV/0!</v>
      </c>
      <c r="BM60" s="194" t="e">
        <f t="array" ref="BM60">SUMPRODUCT(計算_投入係数表_加工!$D197:$DS197, 生産額_中分類, IF(列分類振分=BM$3, 1, 0))/SUMPRODUCT(生産額_中分類, IF(列分類振分=BM$3, 1, 0))</f>
        <v>#DIV/0!</v>
      </c>
      <c r="BN60" s="194" t="e">
        <f t="array" ref="BN60">SUMPRODUCT(計算_投入係数表_加工!$D197:$DS197, 生産額_中分類, IF(列分類振分=BN$3, 1, 0))/SUMPRODUCT(生産額_中分類, IF(列分類振分=BN$3, 1, 0))</f>
        <v>#DIV/0!</v>
      </c>
      <c r="BO60" s="194" t="e">
        <f t="array" ref="BO60">SUMPRODUCT(計算_投入係数表_加工!$D197:$DS197, 生産額_中分類, IF(列分類振分=BO$3, 1, 0))/SUMPRODUCT(生産額_中分類, IF(列分類振分=BO$3, 1, 0))</f>
        <v>#DIV/0!</v>
      </c>
      <c r="BP60" s="194" t="e">
        <f t="array" ref="BP60">SUMPRODUCT(計算_投入係数表_加工!$D197:$DS197, 生産額_中分類, IF(列分類振分=BP$3, 1, 0))/SUMPRODUCT(生産額_中分類, IF(列分類振分=BP$3, 1, 0))</f>
        <v>#DIV/0!</v>
      </c>
      <c r="BQ60" s="194" t="e">
        <f t="array" ref="BQ60">SUMPRODUCT(計算_投入係数表_加工!$D197:$DS197, 生産額_中分類, IF(列分類振分=BQ$3, 1, 0))/SUMPRODUCT(生産額_中分類, IF(列分類振分=BQ$3, 1, 0))</f>
        <v>#DIV/0!</v>
      </c>
      <c r="BR60" s="194" t="e">
        <f t="array" ref="BR60">SUMPRODUCT(計算_投入係数表_加工!$D197:$DS197, 生産額_中分類, IF(列分類振分=BR$3, 1, 0))/SUMPRODUCT(生産額_中分類, IF(列分類振分=BR$3, 1, 0))</f>
        <v>#DIV/0!</v>
      </c>
      <c r="BS60" s="194" t="e">
        <f t="array" ref="BS60">SUMPRODUCT(計算_投入係数表_加工!$D197:$DS197, 生産額_中分類, IF(列分類振分=BS$3, 1, 0))/SUMPRODUCT(生産額_中分類, IF(列分類振分=BS$3, 1, 0))</f>
        <v>#DIV/0!</v>
      </c>
      <c r="BT60" s="194" t="e">
        <f t="array" ref="BT60">SUMPRODUCT(計算_投入係数表_加工!$D197:$DS197, 生産額_中分類, IF(列分類振分=BT$3, 1, 0))/SUMPRODUCT(生産額_中分類, IF(列分類振分=BT$3, 1, 0))</f>
        <v>#DIV/0!</v>
      </c>
      <c r="BU60" s="194" t="e">
        <f t="array" ref="BU60">SUMPRODUCT(計算_投入係数表_加工!$D197:$DS197, 生産額_中分類, IF(列分類振分=BU$3, 1, 0))/SUMPRODUCT(生産額_中分類, IF(列分類振分=BU$3, 1, 0))</f>
        <v>#DIV/0!</v>
      </c>
      <c r="BV60" s="194" t="e">
        <f t="array" ref="BV60">SUMPRODUCT(計算_投入係数表_加工!$D197:$DS197, 生産額_中分類, IF(列分類振分=BV$3, 1, 0))/SUMPRODUCT(生産額_中分類, IF(列分類振分=BV$3, 1, 0))</f>
        <v>#DIV/0!</v>
      </c>
      <c r="BW60" s="194" t="e">
        <f t="array" ref="BW60">SUMPRODUCT(計算_投入係数表_加工!$D197:$DS197, 生産額_中分類, IF(列分類振分=BW$3, 1, 0))/SUMPRODUCT(生産額_中分類, IF(列分類振分=BW$3, 1, 0))</f>
        <v>#DIV/0!</v>
      </c>
      <c r="BX60" s="194" t="e">
        <f t="array" ref="BX60">SUMPRODUCT(計算_投入係数表_加工!$D197:$DS197, 生産額_中分類, IF(列分類振分=BX$3, 1, 0))/SUMPRODUCT(生産額_中分類, IF(列分類振分=BX$3, 1, 0))</f>
        <v>#DIV/0!</v>
      </c>
      <c r="BY60" s="194" t="e">
        <f t="array" ref="BY60">SUMPRODUCT(計算_投入係数表_加工!$D197:$DS197, 生産額_中分類, IF(列分類振分=BY$3, 1, 0))/SUMPRODUCT(生産額_中分類, IF(列分類振分=BY$3, 1, 0))</f>
        <v>#DIV/0!</v>
      </c>
      <c r="BZ60" s="194" t="e">
        <f t="array" ref="BZ60">SUMPRODUCT(計算_投入係数表_加工!$D197:$DS197, 生産額_中分類, IF(列分類振分=BZ$3, 1, 0))/SUMPRODUCT(生産額_中分類, IF(列分類振分=BZ$3, 1, 0))</f>
        <v>#DIV/0!</v>
      </c>
      <c r="CA60" s="194" t="e">
        <f t="array" ref="CA60">SUMPRODUCT(計算_投入係数表_加工!$D197:$DS197, 生産額_中分類, IF(列分類振分=CA$3, 1, 0))/SUMPRODUCT(生産額_中分類, IF(列分類振分=CA$3, 1, 0))</f>
        <v>#DIV/0!</v>
      </c>
      <c r="CB60" s="194" t="e">
        <f t="array" ref="CB60">SUMPRODUCT(計算_投入係数表_加工!$D197:$DS197, 生産額_中分類, IF(列分類振分=CB$3, 1, 0))/SUMPRODUCT(生産額_中分類, IF(列分類振分=CB$3, 1, 0))</f>
        <v>#DIV/0!</v>
      </c>
      <c r="CC60" s="194" t="e">
        <f t="array" ref="CC60">SUMPRODUCT(計算_投入係数表_加工!$D197:$DS197, 生産額_中分類, IF(列分類振分=CC$3, 1, 0))/SUMPRODUCT(生産額_中分類, IF(列分類振分=CC$3, 1, 0))</f>
        <v>#DIV/0!</v>
      </c>
      <c r="CD60" s="194" t="e">
        <f t="array" ref="CD60">SUMPRODUCT(計算_投入係数表_加工!$D197:$DS197, 生産額_中分類, IF(列分類振分=CD$3, 1, 0))/SUMPRODUCT(生産額_中分類, IF(列分類振分=CD$3, 1, 0))</f>
        <v>#DIV/0!</v>
      </c>
      <c r="CE60" s="194" t="e">
        <f t="array" ref="CE60">SUMPRODUCT(計算_投入係数表_加工!$D197:$DS197, 生産額_中分類, IF(列分類振分=CE$3, 1, 0))/SUMPRODUCT(生産額_中分類, IF(列分類振分=CE$3, 1, 0))</f>
        <v>#DIV/0!</v>
      </c>
      <c r="CF60" s="194" t="e">
        <f t="array" ref="CF60">SUMPRODUCT(計算_投入係数表_加工!$D197:$DS197, 生産額_中分類, IF(列分類振分=CF$3, 1, 0))/SUMPRODUCT(生産額_中分類, IF(列分類振分=CF$3, 1, 0))</f>
        <v>#DIV/0!</v>
      </c>
      <c r="CG60" s="194" t="e">
        <f t="array" ref="CG60">SUMPRODUCT(計算_投入係数表_加工!$D197:$DS197, 生産額_中分類, IF(列分類振分=CG$3, 1, 0))/SUMPRODUCT(生産額_中分類, IF(列分類振分=CG$3, 1, 0))</f>
        <v>#DIV/0!</v>
      </c>
      <c r="CH60" s="194" t="e">
        <f t="array" ref="CH60">SUMPRODUCT(計算_投入係数表_加工!$D197:$DS197, 生産額_中分類, IF(列分類振分=CH$3, 1, 0))/SUMPRODUCT(生産額_中分類, IF(列分類振分=CH$3, 1, 0))</f>
        <v>#DIV/0!</v>
      </c>
      <c r="CI60" s="194" t="e">
        <f t="array" ref="CI60">SUMPRODUCT(計算_投入係数表_加工!$D197:$DS197, 生産額_中分類, IF(列分類振分=CI$3, 1, 0))/SUMPRODUCT(生産額_中分類, IF(列分類振分=CI$3, 1, 0))</f>
        <v>#DIV/0!</v>
      </c>
      <c r="CJ60" s="194" t="e">
        <f t="array" ref="CJ60">SUMPRODUCT(計算_投入係数表_加工!$D197:$DS197, 生産額_中分類, IF(列分類振分=CJ$3, 1, 0))/SUMPRODUCT(生産額_中分類, IF(列分類振分=CJ$3, 1, 0))</f>
        <v>#DIV/0!</v>
      </c>
      <c r="CK60" s="194" t="e">
        <f t="array" ref="CK60">SUMPRODUCT(計算_投入係数表_加工!$D197:$DS197, 生産額_中分類, IF(列分類振分=CK$3, 1, 0))/SUMPRODUCT(生産額_中分類, IF(列分類振分=CK$3, 1, 0))</f>
        <v>#DIV/0!</v>
      </c>
      <c r="CL60" s="194" t="e">
        <f t="array" ref="CL60">SUMPRODUCT(計算_投入係数表_加工!$D197:$DS197, 生産額_中分類, IF(列分類振分=CL$3, 1, 0))/SUMPRODUCT(生産額_中分類, IF(列分類振分=CL$3, 1, 0))</f>
        <v>#DIV/0!</v>
      </c>
      <c r="CM60" s="194" t="e">
        <f t="array" ref="CM60">SUMPRODUCT(計算_投入係数表_加工!$D197:$DS197, 生産額_中分類, IF(列分類振分=CM$3, 1, 0))/SUMPRODUCT(生産額_中分類, IF(列分類振分=CM$3, 1, 0))</f>
        <v>#DIV/0!</v>
      </c>
      <c r="CN60" s="194" t="e">
        <f t="array" ref="CN60">SUMPRODUCT(計算_投入係数表_加工!$D197:$DS197, 生産額_中分類, IF(列分類振分=CN$3, 1, 0))/SUMPRODUCT(生産額_中分類, IF(列分類振分=CN$3, 1, 0))</f>
        <v>#DIV/0!</v>
      </c>
      <c r="CO60" s="194" t="e">
        <f t="array" ref="CO60">SUMPRODUCT(計算_投入係数表_加工!$D197:$DS197, 生産額_中分類, IF(列分類振分=CO$3, 1, 0))/SUMPRODUCT(生産額_中分類, IF(列分類振分=CO$3, 1, 0))</f>
        <v>#DIV/0!</v>
      </c>
      <c r="CP60" s="194" t="e">
        <f t="array" ref="CP60">SUMPRODUCT(計算_投入係数表_加工!$D197:$DS197, 生産額_中分類, IF(列分類振分=CP$3, 1, 0))/SUMPRODUCT(生産額_中分類, IF(列分類振分=CP$3, 1, 0))</f>
        <v>#DIV/0!</v>
      </c>
      <c r="CQ60" s="194" t="e">
        <f t="array" ref="CQ60">SUMPRODUCT(計算_投入係数表_加工!$D197:$DS197, 生産額_中分類, IF(列分類振分=CQ$3, 1, 0))/SUMPRODUCT(生産額_中分類, IF(列分類振分=CQ$3, 1, 0))</f>
        <v>#DIV/0!</v>
      </c>
      <c r="CR60" s="194" t="e">
        <f t="array" ref="CR60">SUMPRODUCT(計算_投入係数表_加工!$D197:$DS197, 生産額_中分類, IF(列分類振分=CR$3, 1, 0))/SUMPRODUCT(生産額_中分類, IF(列分類振分=CR$3, 1, 0))</f>
        <v>#DIV/0!</v>
      </c>
      <c r="CS60" s="194" t="e">
        <f t="array" ref="CS60">SUMPRODUCT(計算_投入係数表_加工!$D197:$DS197, 生産額_中分類, IF(列分類振分=CS$3, 1, 0))/SUMPRODUCT(生産額_中分類, IF(列分類振分=CS$3, 1, 0))</f>
        <v>#DIV/0!</v>
      </c>
      <c r="CT60" s="194" t="e">
        <f t="array" ref="CT60">SUMPRODUCT(計算_投入係数表_加工!$D197:$DS197, 生産額_中分類, IF(列分類振分=CT$3, 1, 0))/SUMPRODUCT(生産額_中分類, IF(列分類振分=CT$3, 1, 0))</f>
        <v>#DIV/0!</v>
      </c>
      <c r="CU60" s="194" t="e">
        <f t="array" ref="CU60">SUMPRODUCT(計算_投入係数表_加工!$D197:$DS197, 生産額_中分類, IF(列分類振分=CU$3, 1, 0))/SUMPRODUCT(生産額_中分類, IF(列分類振分=CU$3, 1, 0))</f>
        <v>#DIV/0!</v>
      </c>
      <c r="CV60" s="194" t="e">
        <f t="array" ref="CV60">SUMPRODUCT(計算_投入係数表_加工!$D197:$DS197, 生産額_中分類, IF(列分類振分=CV$3, 1, 0))/SUMPRODUCT(生産額_中分類, IF(列分類振分=CV$3, 1, 0))</f>
        <v>#DIV/0!</v>
      </c>
      <c r="CW60" s="194" t="e">
        <f t="array" ref="CW60">SUMPRODUCT(計算_投入係数表_加工!$D197:$DS197, 生産額_中分類, IF(列分類振分=CW$3, 1, 0))/SUMPRODUCT(生産額_中分類, IF(列分類振分=CW$3, 1, 0))</f>
        <v>#DIV/0!</v>
      </c>
      <c r="CX60" s="194" t="e">
        <f t="array" ref="CX60">SUMPRODUCT(計算_投入係数表_加工!$D197:$DS197, 生産額_中分類, IF(列分類振分=CX$3, 1, 0))/SUMPRODUCT(生産額_中分類, IF(列分類振分=CX$3, 1, 0))</f>
        <v>#DIV/0!</v>
      </c>
      <c r="CY60" s="194" t="e">
        <f t="array" ref="CY60">SUMPRODUCT(計算_投入係数表_加工!$D197:$DS197, 生産額_中分類, IF(列分類振分=CY$3, 1, 0))/SUMPRODUCT(生産額_中分類, IF(列分類振分=CY$3, 1, 0))</f>
        <v>#DIV/0!</v>
      </c>
      <c r="CZ60" s="194" t="e">
        <f t="array" ref="CZ60">SUMPRODUCT(計算_投入係数表_加工!$D197:$DS197, 生産額_中分類, IF(列分類振分=CZ$3, 1, 0))/SUMPRODUCT(生産額_中分類, IF(列分類振分=CZ$3, 1, 0))</f>
        <v>#DIV/0!</v>
      </c>
      <c r="DA60" s="194" t="e">
        <f t="array" ref="DA60">SUMPRODUCT(計算_投入係数表_加工!$D197:$DS197, 生産額_中分類, IF(列分類振分=DA$3, 1, 0))/SUMPRODUCT(生産額_中分類, IF(列分類振分=DA$3, 1, 0))</f>
        <v>#DIV/0!</v>
      </c>
      <c r="DB60" s="194" t="e">
        <f t="array" ref="DB60">SUMPRODUCT(計算_投入係数表_加工!$D197:$DS197, 生産額_中分類, IF(列分類振分=DB$3, 1, 0))/SUMPRODUCT(生産額_中分類, IF(列分類振分=DB$3, 1, 0))</f>
        <v>#DIV/0!</v>
      </c>
      <c r="DC60" s="194" t="e">
        <f t="array" ref="DC60">SUMPRODUCT(計算_投入係数表_加工!$D197:$DS197, 生産額_中分類, IF(列分類振分=DC$3, 1, 0))/SUMPRODUCT(生産額_中分類, IF(列分類振分=DC$3, 1, 0))</f>
        <v>#DIV/0!</v>
      </c>
      <c r="DD60" s="194" t="e">
        <f t="array" ref="DD60">SUMPRODUCT(計算_投入係数表_加工!$D197:$DS197, 生産額_中分類, IF(列分類振分=DD$3, 1, 0))/SUMPRODUCT(生産額_中分類, IF(列分類振分=DD$3, 1, 0))</f>
        <v>#DIV/0!</v>
      </c>
      <c r="DE60" s="194" t="e">
        <f t="array" ref="DE60">SUMPRODUCT(計算_投入係数表_加工!$D197:$DS197, 生産額_中分類, IF(列分類振分=DE$3, 1, 0))/SUMPRODUCT(生産額_中分類, IF(列分類振分=DE$3, 1, 0))</f>
        <v>#DIV/0!</v>
      </c>
      <c r="DF60" s="194" t="e">
        <f t="array" ref="DF60">SUMPRODUCT(計算_投入係数表_加工!$D197:$DS197, 生産額_中分類, IF(列分類振分=DF$3, 1, 0))/SUMPRODUCT(生産額_中分類, IF(列分類振分=DF$3, 1, 0))</f>
        <v>#DIV/0!</v>
      </c>
      <c r="DG60" s="194" t="e">
        <f t="array" ref="DG60">SUMPRODUCT(計算_投入係数表_加工!$D197:$DS197, 生産額_中分類, IF(列分類振分=DG$3, 1, 0))/SUMPRODUCT(生産額_中分類, IF(列分類振分=DG$3, 1, 0))</f>
        <v>#DIV/0!</v>
      </c>
      <c r="DH60" s="194" t="e">
        <f t="array" ref="DH60">SUMPRODUCT(計算_投入係数表_加工!$D197:$DS197, 生産額_中分類, IF(列分類振分=DH$3, 1, 0))/SUMPRODUCT(生産額_中分類, IF(列分類振分=DH$3, 1, 0))</f>
        <v>#DIV/0!</v>
      </c>
      <c r="DI60" s="194" t="e">
        <f t="array" ref="DI60">SUMPRODUCT(計算_投入係数表_加工!$D197:$DS197, 生産額_中分類, IF(列分類振分=DI$3, 1, 0))/SUMPRODUCT(生産額_中分類, IF(列分類振分=DI$3, 1, 0))</f>
        <v>#DIV/0!</v>
      </c>
      <c r="DJ60" s="194" t="e">
        <f t="array" ref="DJ60">SUMPRODUCT(計算_投入係数表_加工!$D197:$DS197, 生産額_中分類, IF(列分類振分=DJ$3, 1, 0))/SUMPRODUCT(生産額_中分類, IF(列分類振分=DJ$3, 1, 0))</f>
        <v>#DIV/0!</v>
      </c>
      <c r="DK60" s="194" t="e">
        <f t="array" ref="DK60">SUMPRODUCT(計算_投入係数表_加工!$D197:$DS197, 生産額_中分類, IF(列分類振分=DK$3, 1, 0))/SUMPRODUCT(生産額_中分類, IF(列分類振分=DK$3, 1, 0))</f>
        <v>#DIV/0!</v>
      </c>
      <c r="DL60" s="194" t="e">
        <f t="array" ref="DL60">SUMPRODUCT(計算_投入係数表_加工!$D197:$DS197, 生産額_中分類, IF(列分類振分=DL$3, 1, 0))/SUMPRODUCT(生産額_中分類, IF(列分類振分=DL$3, 1, 0))</f>
        <v>#DIV/0!</v>
      </c>
      <c r="DM60" s="194" t="e">
        <f t="array" ref="DM60">SUMPRODUCT(計算_投入係数表_加工!$D197:$DS197, 生産額_中分類, IF(列分類振分=DM$3, 1, 0))/SUMPRODUCT(生産額_中分類, IF(列分類振分=DM$3, 1, 0))</f>
        <v>#DIV/0!</v>
      </c>
      <c r="DN60" s="194" t="e">
        <f t="array" ref="DN60">SUMPRODUCT(計算_投入係数表_加工!$D197:$DS197, 生産額_中分類, IF(列分類振分=DN$3, 1, 0))/SUMPRODUCT(生産額_中分類, IF(列分類振分=DN$3, 1, 0))</f>
        <v>#DIV/0!</v>
      </c>
      <c r="DO60" s="194" t="e">
        <f t="array" ref="DO60">SUMPRODUCT(計算_投入係数表_加工!$D197:$DS197, 生産額_中分類, IF(列分類振分=DO$3, 1, 0))/SUMPRODUCT(生産額_中分類, IF(列分類振分=DO$3, 1, 0))</f>
        <v>#DIV/0!</v>
      </c>
      <c r="DP60" s="194" t="e">
        <f t="array" ref="DP60">SUMPRODUCT(計算_投入係数表_加工!$D197:$DS197, 生産額_中分類, IF(列分類振分=DP$3, 1, 0))/SUMPRODUCT(生産額_中分類, IF(列分類振分=DP$3, 1, 0))</f>
        <v>#DIV/0!</v>
      </c>
      <c r="DQ60" s="194" t="e">
        <f t="array" ref="DQ60">SUMPRODUCT(計算_投入係数表_加工!$D197:$DS197, 生産額_中分類, IF(列分類振分=DQ$3, 1, 0))/SUMPRODUCT(生産額_中分類, IF(列分類振分=DQ$3, 1, 0))</f>
        <v>#DIV/0!</v>
      </c>
      <c r="DR60" s="194" t="e">
        <f t="array" ref="DR60">SUMPRODUCT(計算_投入係数表_加工!$D197:$DS197, 生産額_中分類, IF(列分類振分=DR$3, 1, 0))/SUMPRODUCT(生産額_中分類, IF(列分類振分=DR$3, 1, 0))</f>
        <v>#DIV/0!</v>
      </c>
      <c r="DS60" s="194" t="e">
        <f t="array" ref="DS60">SUMPRODUCT(計算_投入係数表_加工!$D197:$DS197, 生産額_中分類, IF(列分類振分=DS$3, 1, 0))/SUMPRODUCT(生産額_中分類, IF(列分類振分=DS$3, 1, 0))</f>
        <v>#DIV/0!</v>
      </c>
      <c r="DT60" s="23">
        <f>SUMIF(振分, $C60, 計算_投入係数表_加工!DT$4:DT$123)</f>
        <v>0</v>
      </c>
    </row>
    <row r="61" spans="2:124" x14ac:dyDescent="0.25">
      <c r="B61" s="53">
        <v>58</v>
      </c>
      <c r="C61" s="192" t="str">
        <v>-</v>
      </c>
      <c r="D61" s="193">
        <f t="array" ref="D61">SUMPRODUCT(計算_投入係数表_加工!$D198:$DS198, 生産額_中分類, IF(列分類振分=D$3, 1, 0))/SUMPRODUCT(生産額_中分類, IF(列分類振分=D$3, 1, 0))</f>
        <v>0</v>
      </c>
      <c r="E61" s="194">
        <f t="array" ref="E61">SUMPRODUCT(計算_投入係数表_加工!$D198:$DS198, 生産額_中分類, IF(列分類振分=E$3, 1, 0))/SUMPRODUCT(生産額_中分類, IF(列分類振分=E$3, 1, 0))</f>
        <v>0</v>
      </c>
      <c r="F61" s="194">
        <f t="array" ref="F61">SUMPRODUCT(計算_投入係数表_加工!$D198:$DS198, 生産額_中分類, IF(列分類振分=F$3, 1, 0))/SUMPRODUCT(生産額_中分類, IF(列分類振分=F$3, 1, 0))</f>
        <v>0</v>
      </c>
      <c r="G61" s="194">
        <f t="array" ref="G61">SUMPRODUCT(計算_投入係数表_加工!$D198:$DS198, 生産額_中分類, IF(列分類振分=G$3, 1, 0))/SUMPRODUCT(生産額_中分類, IF(列分類振分=G$3, 1, 0))</f>
        <v>0</v>
      </c>
      <c r="H61" s="194">
        <f t="array" ref="H61">SUMPRODUCT(計算_投入係数表_加工!$D198:$DS198, 生産額_中分類, IF(列分類振分=H$3, 1, 0))/SUMPRODUCT(生産額_中分類, IF(列分類振分=H$3, 1, 0))</f>
        <v>0</v>
      </c>
      <c r="I61" s="194">
        <f t="array" ref="I61">SUMPRODUCT(計算_投入係数表_加工!$D198:$DS198, 生産額_中分類, IF(列分類振分=I$3, 1, 0))/SUMPRODUCT(生産額_中分類, IF(列分類振分=I$3, 1, 0))</f>
        <v>0</v>
      </c>
      <c r="J61" s="194">
        <f t="array" ref="J61">SUMPRODUCT(計算_投入係数表_加工!$D198:$DS198, 生産額_中分類, IF(列分類振分=J$3, 1, 0))/SUMPRODUCT(生産額_中分類, IF(列分類振分=J$3, 1, 0))</f>
        <v>0</v>
      </c>
      <c r="K61" s="194">
        <f t="array" ref="K61">SUMPRODUCT(計算_投入係数表_加工!$D198:$DS198, 生産額_中分類, IF(列分類振分=K$3, 1, 0))/SUMPRODUCT(生産額_中分類, IF(列分類振分=K$3, 1, 0))</f>
        <v>0</v>
      </c>
      <c r="L61" s="194">
        <f t="array" ref="L61">SUMPRODUCT(計算_投入係数表_加工!$D198:$DS198, 生産額_中分類, IF(列分類振分=L$3, 1, 0))/SUMPRODUCT(生産額_中分類, IF(列分類振分=L$3, 1, 0))</f>
        <v>0</v>
      </c>
      <c r="M61" s="194">
        <f t="array" ref="M61">SUMPRODUCT(計算_投入係数表_加工!$D198:$DS198, 生産額_中分類, IF(列分類振分=M$3, 1, 0))/SUMPRODUCT(生産額_中分類, IF(列分類振分=M$3, 1, 0))</f>
        <v>0</v>
      </c>
      <c r="N61" s="194">
        <f t="array" ref="N61">SUMPRODUCT(計算_投入係数表_加工!$D198:$DS198, 生産額_中分類, IF(列分類振分=N$3, 1, 0))/SUMPRODUCT(生産額_中分類, IF(列分類振分=N$3, 1, 0))</f>
        <v>0</v>
      </c>
      <c r="O61" s="194">
        <f t="array" ref="O61">SUMPRODUCT(計算_投入係数表_加工!$D198:$DS198, 生産額_中分類, IF(列分類振分=O$3, 1, 0))/SUMPRODUCT(生産額_中分類, IF(列分類振分=O$3, 1, 0))</f>
        <v>0</v>
      </c>
      <c r="P61" s="194">
        <f t="array" ref="P61">SUMPRODUCT(計算_投入係数表_加工!$D198:$DS198, 生産額_中分類, IF(列分類振分=P$3, 1, 0))/SUMPRODUCT(生産額_中分類, IF(列分類振分=P$3, 1, 0))</f>
        <v>0</v>
      </c>
      <c r="Q61" s="194" t="e">
        <f t="array" ref="Q61">SUMPRODUCT(計算_投入係数表_加工!$D198:$DS198, 生産額_中分類, IF(列分類振分=Q$3, 1, 0))/SUMPRODUCT(生産額_中分類, IF(列分類振分=Q$3, 1, 0))</f>
        <v>#DIV/0!</v>
      </c>
      <c r="R61" s="194" t="e">
        <f t="array" ref="R61">SUMPRODUCT(計算_投入係数表_加工!$D198:$DS198, 生産額_中分類, IF(列分類振分=R$3, 1, 0))/SUMPRODUCT(生産額_中分類, IF(列分類振分=R$3, 1, 0))</f>
        <v>#DIV/0!</v>
      </c>
      <c r="S61" s="194" t="e">
        <f t="array" ref="S61">SUMPRODUCT(計算_投入係数表_加工!$D198:$DS198, 生産額_中分類, IF(列分類振分=S$3, 1, 0))/SUMPRODUCT(生産額_中分類, IF(列分類振分=S$3, 1, 0))</f>
        <v>#DIV/0!</v>
      </c>
      <c r="T61" s="194" t="e">
        <f t="array" ref="T61">SUMPRODUCT(計算_投入係数表_加工!$D198:$DS198, 生産額_中分類, IF(列分類振分=T$3, 1, 0))/SUMPRODUCT(生産額_中分類, IF(列分類振分=T$3, 1, 0))</f>
        <v>#DIV/0!</v>
      </c>
      <c r="U61" s="194" t="e">
        <f t="array" ref="U61">SUMPRODUCT(計算_投入係数表_加工!$D198:$DS198, 生産額_中分類, IF(列分類振分=U$3, 1, 0))/SUMPRODUCT(生産額_中分類, IF(列分類振分=U$3, 1, 0))</f>
        <v>#DIV/0!</v>
      </c>
      <c r="V61" s="194" t="e">
        <f t="array" ref="V61">SUMPRODUCT(計算_投入係数表_加工!$D198:$DS198, 生産額_中分類, IF(列分類振分=V$3, 1, 0))/SUMPRODUCT(生産額_中分類, IF(列分類振分=V$3, 1, 0))</f>
        <v>#DIV/0!</v>
      </c>
      <c r="W61" s="194" t="e">
        <f t="array" ref="W61">SUMPRODUCT(計算_投入係数表_加工!$D198:$DS198, 生産額_中分類, IF(列分類振分=W$3, 1, 0))/SUMPRODUCT(生産額_中分類, IF(列分類振分=W$3, 1, 0))</f>
        <v>#DIV/0!</v>
      </c>
      <c r="X61" s="194" t="e">
        <f t="array" ref="X61">SUMPRODUCT(計算_投入係数表_加工!$D198:$DS198, 生産額_中分類, IF(列分類振分=X$3, 1, 0))/SUMPRODUCT(生産額_中分類, IF(列分類振分=X$3, 1, 0))</f>
        <v>#DIV/0!</v>
      </c>
      <c r="Y61" s="194" t="e">
        <f t="array" ref="Y61">SUMPRODUCT(計算_投入係数表_加工!$D198:$DS198, 生産額_中分類, IF(列分類振分=Y$3, 1, 0))/SUMPRODUCT(生産額_中分類, IF(列分類振分=Y$3, 1, 0))</f>
        <v>#DIV/0!</v>
      </c>
      <c r="Z61" s="194" t="e">
        <f t="array" ref="Z61">SUMPRODUCT(計算_投入係数表_加工!$D198:$DS198, 生産額_中分類, IF(列分類振分=Z$3, 1, 0))/SUMPRODUCT(生産額_中分類, IF(列分類振分=Z$3, 1, 0))</f>
        <v>#DIV/0!</v>
      </c>
      <c r="AA61" s="194" t="e">
        <f t="array" ref="AA61">SUMPRODUCT(計算_投入係数表_加工!$D198:$DS198, 生産額_中分類, IF(列分類振分=AA$3, 1, 0))/SUMPRODUCT(生産額_中分類, IF(列分類振分=AA$3, 1, 0))</f>
        <v>#DIV/0!</v>
      </c>
      <c r="AB61" s="194" t="e">
        <f t="array" ref="AB61">SUMPRODUCT(計算_投入係数表_加工!$D198:$DS198, 生産額_中分類, IF(列分類振分=AB$3, 1, 0))/SUMPRODUCT(生産額_中分類, IF(列分類振分=AB$3, 1, 0))</f>
        <v>#DIV/0!</v>
      </c>
      <c r="AC61" s="194" t="e">
        <f t="array" ref="AC61">SUMPRODUCT(計算_投入係数表_加工!$D198:$DS198, 生産額_中分類, IF(列分類振分=AC$3, 1, 0))/SUMPRODUCT(生産額_中分類, IF(列分類振分=AC$3, 1, 0))</f>
        <v>#DIV/0!</v>
      </c>
      <c r="AD61" s="194" t="e">
        <f t="array" ref="AD61">SUMPRODUCT(計算_投入係数表_加工!$D198:$DS198, 生産額_中分類, IF(列分類振分=AD$3, 1, 0))/SUMPRODUCT(生産額_中分類, IF(列分類振分=AD$3, 1, 0))</f>
        <v>#DIV/0!</v>
      </c>
      <c r="AE61" s="194" t="e">
        <f t="array" ref="AE61">SUMPRODUCT(計算_投入係数表_加工!$D198:$DS198, 生産額_中分類, IF(列分類振分=AE$3, 1, 0))/SUMPRODUCT(生産額_中分類, IF(列分類振分=AE$3, 1, 0))</f>
        <v>#DIV/0!</v>
      </c>
      <c r="AF61" s="194" t="e">
        <f t="array" ref="AF61">SUMPRODUCT(計算_投入係数表_加工!$D198:$DS198, 生産額_中分類, IF(列分類振分=AF$3, 1, 0))/SUMPRODUCT(生産額_中分類, IF(列分類振分=AF$3, 1, 0))</f>
        <v>#DIV/0!</v>
      </c>
      <c r="AG61" s="194" t="e">
        <f t="array" ref="AG61">SUMPRODUCT(計算_投入係数表_加工!$D198:$DS198, 生産額_中分類, IF(列分類振分=AG$3, 1, 0))/SUMPRODUCT(生産額_中分類, IF(列分類振分=AG$3, 1, 0))</f>
        <v>#DIV/0!</v>
      </c>
      <c r="AH61" s="194" t="e">
        <f t="array" ref="AH61">SUMPRODUCT(計算_投入係数表_加工!$D198:$DS198, 生産額_中分類, IF(列分類振分=AH$3, 1, 0))/SUMPRODUCT(生産額_中分類, IF(列分類振分=AH$3, 1, 0))</f>
        <v>#DIV/0!</v>
      </c>
      <c r="AI61" s="194" t="e">
        <f t="array" ref="AI61">SUMPRODUCT(計算_投入係数表_加工!$D198:$DS198, 生産額_中分類, IF(列分類振分=AI$3, 1, 0))/SUMPRODUCT(生産額_中分類, IF(列分類振分=AI$3, 1, 0))</f>
        <v>#DIV/0!</v>
      </c>
      <c r="AJ61" s="194" t="e">
        <f t="array" ref="AJ61">SUMPRODUCT(計算_投入係数表_加工!$D198:$DS198, 生産額_中分類, IF(列分類振分=AJ$3, 1, 0))/SUMPRODUCT(生産額_中分類, IF(列分類振分=AJ$3, 1, 0))</f>
        <v>#DIV/0!</v>
      </c>
      <c r="AK61" s="194" t="e">
        <f t="array" ref="AK61">SUMPRODUCT(計算_投入係数表_加工!$D198:$DS198, 生産額_中分類, IF(列分類振分=AK$3, 1, 0))/SUMPRODUCT(生産額_中分類, IF(列分類振分=AK$3, 1, 0))</f>
        <v>#DIV/0!</v>
      </c>
      <c r="AL61" s="194" t="e">
        <f t="array" ref="AL61">SUMPRODUCT(計算_投入係数表_加工!$D198:$DS198, 生産額_中分類, IF(列分類振分=AL$3, 1, 0))/SUMPRODUCT(生産額_中分類, IF(列分類振分=AL$3, 1, 0))</f>
        <v>#DIV/0!</v>
      </c>
      <c r="AM61" s="194" t="e">
        <f t="array" ref="AM61">SUMPRODUCT(計算_投入係数表_加工!$D198:$DS198, 生産額_中分類, IF(列分類振分=AM$3, 1, 0))/SUMPRODUCT(生産額_中分類, IF(列分類振分=AM$3, 1, 0))</f>
        <v>#DIV/0!</v>
      </c>
      <c r="AN61" s="194" t="e">
        <f t="array" ref="AN61">SUMPRODUCT(計算_投入係数表_加工!$D198:$DS198, 生産額_中分類, IF(列分類振分=AN$3, 1, 0))/SUMPRODUCT(生産額_中分類, IF(列分類振分=AN$3, 1, 0))</f>
        <v>#DIV/0!</v>
      </c>
      <c r="AO61" s="194" t="e">
        <f t="array" ref="AO61">SUMPRODUCT(計算_投入係数表_加工!$D198:$DS198, 生産額_中分類, IF(列分類振分=AO$3, 1, 0))/SUMPRODUCT(生産額_中分類, IF(列分類振分=AO$3, 1, 0))</f>
        <v>#DIV/0!</v>
      </c>
      <c r="AP61" s="194" t="e">
        <f t="array" ref="AP61">SUMPRODUCT(計算_投入係数表_加工!$D198:$DS198, 生産額_中分類, IF(列分類振分=AP$3, 1, 0))/SUMPRODUCT(生産額_中分類, IF(列分類振分=AP$3, 1, 0))</f>
        <v>#DIV/0!</v>
      </c>
      <c r="AQ61" s="194" t="e">
        <f t="array" ref="AQ61">SUMPRODUCT(計算_投入係数表_加工!$D198:$DS198, 生産額_中分類, IF(列分類振分=AQ$3, 1, 0))/SUMPRODUCT(生産額_中分類, IF(列分類振分=AQ$3, 1, 0))</f>
        <v>#DIV/0!</v>
      </c>
      <c r="AR61" s="194" t="e">
        <f t="array" ref="AR61">SUMPRODUCT(計算_投入係数表_加工!$D198:$DS198, 生産額_中分類, IF(列分類振分=AR$3, 1, 0))/SUMPRODUCT(生産額_中分類, IF(列分類振分=AR$3, 1, 0))</f>
        <v>#DIV/0!</v>
      </c>
      <c r="AS61" s="194" t="e">
        <f t="array" ref="AS61">SUMPRODUCT(計算_投入係数表_加工!$D198:$DS198, 生産額_中分類, IF(列分類振分=AS$3, 1, 0))/SUMPRODUCT(生産額_中分類, IF(列分類振分=AS$3, 1, 0))</f>
        <v>#DIV/0!</v>
      </c>
      <c r="AT61" s="194" t="e">
        <f t="array" ref="AT61">SUMPRODUCT(計算_投入係数表_加工!$D198:$DS198, 生産額_中分類, IF(列分類振分=AT$3, 1, 0))/SUMPRODUCT(生産額_中分類, IF(列分類振分=AT$3, 1, 0))</f>
        <v>#DIV/0!</v>
      </c>
      <c r="AU61" s="194" t="e">
        <f t="array" ref="AU61">SUMPRODUCT(計算_投入係数表_加工!$D198:$DS198, 生産額_中分類, IF(列分類振分=AU$3, 1, 0))/SUMPRODUCT(生産額_中分類, IF(列分類振分=AU$3, 1, 0))</f>
        <v>#DIV/0!</v>
      </c>
      <c r="AV61" s="194" t="e">
        <f t="array" ref="AV61">SUMPRODUCT(計算_投入係数表_加工!$D198:$DS198, 生産額_中分類, IF(列分類振分=AV$3, 1, 0))/SUMPRODUCT(生産額_中分類, IF(列分類振分=AV$3, 1, 0))</f>
        <v>#DIV/0!</v>
      </c>
      <c r="AW61" s="194" t="e">
        <f t="array" ref="AW61">SUMPRODUCT(計算_投入係数表_加工!$D198:$DS198, 生産額_中分類, IF(列分類振分=AW$3, 1, 0))/SUMPRODUCT(生産額_中分類, IF(列分類振分=AW$3, 1, 0))</f>
        <v>#DIV/0!</v>
      </c>
      <c r="AX61" s="194" t="e">
        <f t="array" ref="AX61">SUMPRODUCT(計算_投入係数表_加工!$D198:$DS198, 生産額_中分類, IF(列分類振分=AX$3, 1, 0))/SUMPRODUCT(生産額_中分類, IF(列分類振分=AX$3, 1, 0))</f>
        <v>#DIV/0!</v>
      </c>
      <c r="AY61" s="194" t="e">
        <f t="array" ref="AY61">SUMPRODUCT(計算_投入係数表_加工!$D198:$DS198, 生産額_中分類, IF(列分類振分=AY$3, 1, 0))/SUMPRODUCT(生産額_中分類, IF(列分類振分=AY$3, 1, 0))</f>
        <v>#DIV/0!</v>
      </c>
      <c r="AZ61" s="194" t="e">
        <f t="array" ref="AZ61">SUMPRODUCT(計算_投入係数表_加工!$D198:$DS198, 生産額_中分類, IF(列分類振分=AZ$3, 1, 0))/SUMPRODUCT(生産額_中分類, IF(列分類振分=AZ$3, 1, 0))</f>
        <v>#DIV/0!</v>
      </c>
      <c r="BA61" s="194" t="e">
        <f t="array" ref="BA61">SUMPRODUCT(計算_投入係数表_加工!$D198:$DS198, 生産額_中分類, IF(列分類振分=BA$3, 1, 0))/SUMPRODUCT(生産額_中分類, IF(列分類振分=BA$3, 1, 0))</f>
        <v>#DIV/0!</v>
      </c>
      <c r="BB61" s="194" t="e">
        <f t="array" ref="BB61">SUMPRODUCT(計算_投入係数表_加工!$D198:$DS198, 生産額_中分類, IF(列分類振分=BB$3, 1, 0))/SUMPRODUCT(生産額_中分類, IF(列分類振分=BB$3, 1, 0))</f>
        <v>#DIV/0!</v>
      </c>
      <c r="BC61" s="194" t="e">
        <f t="array" ref="BC61">SUMPRODUCT(計算_投入係数表_加工!$D198:$DS198, 生産額_中分類, IF(列分類振分=BC$3, 1, 0))/SUMPRODUCT(生産額_中分類, IF(列分類振分=BC$3, 1, 0))</f>
        <v>#DIV/0!</v>
      </c>
      <c r="BD61" s="194" t="e">
        <f t="array" ref="BD61">SUMPRODUCT(計算_投入係数表_加工!$D198:$DS198, 生産額_中分類, IF(列分類振分=BD$3, 1, 0))/SUMPRODUCT(生産額_中分類, IF(列分類振分=BD$3, 1, 0))</f>
        <v>#DIV/0!</v>
      </c>
      <c r="BE61" s="194" t="e">
        <f t="array" ref="BE61">SUMPRODUCT(計算_投入係数表_加工!$D198:$DS198, 生産額_中分類, IF(列分類振分=BE$3, 1, 0))/SUMPRODUCT(生産額_中分類, IF(列分類振分=BE$3, 1, 0))</f>
        <v>#DIV/0!</v>
      </c>
      <c r="BF61" s="194" t="e">
        <f t="array" ref="BF61">SUMPRODUCT(計算_投入係数表_加工!$D198:$DS198, 生産額_中分類, IF(列分類振分=BF$3, 1, 0))/SUMPRODUCT(生産額_中分類, IF(列分類振分=BF$3, 1, 0))</f>
        <v>#DIV/0!</v>
      </c>
      <c r="BG61" s="194" t="e">
        <f t="array" ref="BG61">SUMPRODUCT(計算_投入係数表_加工!$D198:$DS198, 生産額_中分類, IF(列分類振分=BG$3, 1, 0))/SUMPRODUCT(生産額_中分類, IF(列分類振分=BG$3, 1, 0))</f>
        <v>#DIV/0!</v>
      </c>
      <c r="BH61" s="194" t="e">
        <f t="array" ref="BH61">SUMPRODUCT(計算_投入係数表_加工!$D198:$DS198, 生産額_中分類, IF(列分類振分=BH$3, 1, 0))/SUMPRODUCT(生産額_中分類, IF(列分類振分=BH$3, 1, 0))</f>
        <v>#DIV/0!</v>
      </c>
      <c r="BI61" s="194" t="e">
        <f t="array" ref="BI61">SUMPRODUCT(計算_投入係数表_加工!$D198:$DS198, 生産額_中分類, IF(列分類振分=BI$3, 1, 0))/SUMPRODUCT(生産額_中分類, IF(列分類振分=BI$3, 1, 0))</f>
        <v>#DIV/0!</v>
      </c>
      <c r="BJ61" s="194" t="e">
        <f t="array" ref="BJ61">SUMPRODUCT(計算_投入係数表_加工!$D198:$DS198, 生産額_中分類, IF(列分類振分=BJ$3, 1, 0))/SUMPRODUCT(生産額_中分類, IF(列分類振分=BJ$3, 1, 0))</f>
        <v>#DIV/0!</v>
      </c>
      <c r="BK61" s="194" t="e">
        <f t="array" ref="BK61">SUMPRODUCT(計算_投入係数表_加工!$D198:$DS198, 生産額_中分類, IF(列分類振分=BK$3, 1, 0))/SUMPRODUCT(生産額_中分類, IF(列分類振分=BK$3, 1, 0))</f>
        <v>#DIV/0!</v>
      </c>
      <c r="BL61" s="194" t="e">
        <f t="array" ref="BL61">SUMPRODUCT(計算_投入係数表_加工!$D198:$DS198, 生産額_中分類, IF(列分類振分=BL$3, 1, 0))/SUMPRODUCT(生産額_中分類, IF(列分類振分=BL$3, 1, 0))</f>
        <v>#DIV/0!</v>
      </c>
      <c r="BM61" s="194" t="e">
        <f t="array" ref="BM61">SUMPRODUCT(計算_投入係数表_加工!$D198:$DS198, 生産額_中分類, IF(列分類振分=BM$3, 1, 0))/SUMPRODUCT(生産額_中分類, IF(列分類振分=BM$3, 1, 0))</f>
        <v>#DIV/0!</v>
      </c>
      <c r="BN61" s="194" t="e">
        <f t="array" ref="BN61">SUMPRODUCT(計算_投入係数表_加工!$D198:$DS198, 生産額_中分類, IF(列分類振分=BN$3, 1, 0))/SUMPRODUCT(生産額_中分類, IF(列分類振分=BN$3, 1, 0))</f>
        <v>#DIV/0!</v>
      </c>
      <c r="BO61" s="194" t="e">
        <f t="array" ref="BO61">SUMPRODUCT(計算_投入係数表_加工!$D198:$DS198, 生産額_中分類, IF(列分類振分=BO$3, 1, 0))/SUMPRODUCT(生産額_中分類, IF(列分類振分=BO$3, 1, 0))</f>
        <v>#DIV/0!</v>
      </c>
      <c r="BP61" s="194" t="e">
        <f t="array" ref="BP61">SUMPRODUCT(計算_投入係数表_加工!$D198:$DS198, 生産額_中分類, IF(列分類振分=BP$3, 1, 0))/SUMPRODUCT(生産額_中分類, IF(列分類振分=BP$3, 1, 0))</f>
        <v>#DIV/0!</v>
      </c>
      <c r="BQ61" s="194" t="e">
        <f t="array" ref="BQ61">SUMPRODUCT(計算_投入係数表_加工!$D198:$DS198, 生産額_中分類, IF(列分類振分=BQ$3, 1, 0))/SUMPRODUCT(生産額_中分類, IF(列分類振分=BQ$3, 1, 0))</f>
        <v>#DIV/0!</v>
      </c>
      <c r="BR61" s="194" t="e">
        <f t="array" ref="BR61">SUMPRODUCT(計算_投入係数表_加工!$D198:$DS198, 生産額_中分類, IF(列分類振分=BR$3, 1, 0))/SUMPRODUCT(生産額_中分類, IF(列分類振分=BR$3, 1, 0))</f>
        <v>#DIV/0!</v>
      </c>
      <c r="BS61" s="194" t="e">
        <f t="array" ref="BS61">SUMPRODUCT(計算_投入係数表_加工!$D198:$DS198, 生産額_中分類, IF(列分類振分=BS$3, 1, 0))/SUMPRODUCT(生産額_中分類, IF(列分類振分=BS$3, 1, 0))</f>
        <v>#DIV/0!</v>
      </c>
      <c r="BT61" s="194" t="e">
        <f t="array" ref="BT61">SUMPRODUCT(計算_投入係数表_加工!$D198:$DS198, 生産額_中分類, IF(列分類振分=BT$3, 1, 0))/SUMPRODUCT(生産額_中分類, IF(列分類振分=BT$3, 1, 0))</f>
        <v>#DIV/0!</v>
      </c>
      <c r="BU61" s="194" t="e">
        <f t="array" ref="BU61">SUMPRODUCT(計算_投入係数表_加工!$D198:$DS198, 生産額_中分類, IF(列分類振分=BU$3, 1, 0))/SUMPRODUCT(生産額_中分類, IF(列分類振分=BU$3, 1, 0))</f>
        <v>#DIV/0!</v>
      </c>
      <c r="BV61" s="194" t="e">
        <f t="array" ref="BV61">SUMPRODUCT(計算_投入係数表_加工!$D198:$DS198, 生産額_中分類, IF(列分類振分=BV$3, 1, 0))/SUMPRODUCT(生産額_中分類, IF(列分類振分=BV$3, 1, 0))</f>
        <v>#DIV/0!</v>
      </c>
      <c r="BW61" s="194" t="e">
        <f t="array" ref="BW61">SUMPRODUCT(計算_投入係数表_加工!$D198:$DS198, 生産額_中分類, IF(列分類振分=BW$3, 1, 0))/SUMPRODUCT(生産額_中分類, IF(列分類振分=BW$3, 1, 0))</f>
        <v>#DIV/0!</v>
      </c>
      <c r="BX61" s="194" t="e">
        <f t="array" ref="BX61">SUMPRODUCT(計算_投入係数表_加工!$D198:$DS198, 生産額_中分類, IF(列分類振分=BX$3, 1, 0))/SUMPRODUCT(生産額_中分類, IF(列分類振分=BX$3, 1, 0))</f>
        <v>#DIV/0!</v>
      </c>
      <c r="BY61" s="194" t="e">
        <f t="array" ref="BY61">SUMPRODUCT(計算_投入係数表_加工!$D198:$DS198, 生産額_中分類, IF(列分類振分=BY$3, 1, 0))/SUMPRODUCT(生産額_中分類, IF(列分類振分=BY$3, 1, 0))</f>
        <v>#DIV/0!</v>
      </c>
      <c r="BZ61" s="194" t="e">
        <f t="array" ref="BZ61">SUMPRODUCT(計算_投入係数表_加工!$D198:$DS198, 生産額_中分類, IF(列分類振分=BZ$3, 1, 0))/SUMPRODUCT(生産額_中分類, IF(列分類振分=BZ$3, 1, 0))</f>
        <v>#DIV/0!</v>
      </c>
      <c r="CA61" s="194" t="e">
        <f t="array" ref="CA61">SUMPRODUCT(計算_投入係数表_加工!$D198:$DS198, 生産額_中分類, IF(列分類振分=CA$3, 1, 0))/SUMPRODUCT(生産額_中分類, IF(列分類振分=CA$3, 1, 0))</f>
        <v>#DIV/0!</v>
      </c>
      <c r="CB61" s="194" t="e">
        <f t="array" ref="CB61">SUMPRODUCT(計算_投入係数表_加工!$D198:$DS198, 生産額_中分類, IF(列分類振分=CB$3, 1, 0))/SUMPRODUCT(生産額_中分類, IF(列分類振分=CB$3, 1, 0))</f>
        <v>#DIV/0!</v>
      </c>
      <c r="CC61" s="194" t="e">
        <f t="array" ref="CC61">SUMPRODUCT(計算_投入係数表_加工!$D198:$DS198, 生産額_中分類, IF(列分類振分=CC$3, 1, 0))/SUMPRODUCT(生産額_中分類, IF(列分類振分=CC$3, 1, 0))</f>
        <v>#DIV/0!</v>
      </c>
      <c r="CD61" s="194" t="e">
        <f t="array" ref="CD61">SUMPRODUCT(計算_投入係数表_加工!$D198:$DS198, 生産額_中分類, IF(列分類振分=CD$3, 1, 0))/SUMPRODUCT(生産額_中分類, IF(列分類振分=CD$3, 1, 0))</f>
        <v>#DIV/0!</v>
      </c>
      <c r="CE61" s="194" t="e">
        <f t="array" ref="CE61">SUMPRODUCT(計算_投入係数表_加工!$D198:$DS198, 生産額_中分類, IF(列分類振分=CE$3, 1, 0))/SUMPRODUCT(生産額_中分類, IF(列分類振分=CE$3, 1, 0))</f>
        <v>#DIV/0!</v>
      </c>
      <c r="CF61" s="194" t="e">
        <f t="array" ref="CF61">SUMPRODUCT(計算_投入係数表_加工!$D198:$DS198, 生産額_中分類, IF(列分類振分=CF$3, 1, 0))/SUMPRODUCT(生産額_中分類, IF(列分類振分=CF$3, 1, 0))</f>
        <v>#DIV/0!</v>
      </c>
      <c r="CG61" s="194" t="e">
        <f t="array" ref="CG61">SUMPRODUCT(計算_投入係数表_加工!$D198:$DS198, 生産額_中分類, IF(列分類振分=CG$3, 1, 0))/SUMPRODUCT(生産額_中分類, IF(列分類振分=CG$3, 1, 0))</f>
        <v>#DIV/0!</v>
      </c>
      <c r="CH61" s="194" t="e">
        <f t="array" ref="CH61">SUMPRODUCT(計算_投入係数表_加工!$D198:$DS198, 生産額_中分類, IF(列分類振分=CH$3, 1, 0))/SUMPRODUCT(生産額_中分類, IF(列分類振分=CH$3, 1, 0))</f>
        <v>#DIV/0!</v>
      </c>
      <c r="CI61" s="194" t="e">
        <f t="array" ref="CI61">SUMPRODUCT(計算_投入係数表_加工!$D198:$DS198, 生産額_中分類, IF(列分類振分=CI$3, 1, 0))/SUMPRODUCT(生産額_中分類, IF(列分類振分=CI$3, 1, 0))</f>
        <v>#DIV/0!</v>
      </c>
      <c r="CJ61" s="194" t="e">
        <f t="array" ref="CJ61">SUMPRODUCT(計算_投入係数表_加工!$D198:$DS198, 生産額_中分類, IF(列分類振分=CJ$3, 1, 0))/SUMPRODUCT(生産額_中分類, IF(列分類振分=CJ$3, 1, 0))</f>
        <v>#DIV/0!</v>
      </c>
      <c r="CK61" s="194" t="e">
        <f t="array" ref="CK61">SUMPRODUCT(計算_投入係数表_加工!$D198:$DS198, 生産額_中分類, IF(列分類振分=CK$3, 1, 0))/SUMPRODUCT(生産額_中分類, IF(列分類振分=CK$3, 1, 0))</f>
        <v>#DIV/0!</v>
      </c>
      <c r="CL61" s="194" t="e">
        <f t="array" ref="CL61">SUMPRODUCT(計算_投入係数表_加工!$D198:$DS198, 生産額_中分類, IF(列分類振分=CL$3, 1, 0))/SUMPRODUCT(生産額_中分類, IF(列分類振分=CL$3, 1, 0))</f>
        <v>#DIV/0!</v>
      </c>
      <c r="CM61" s="194" t="e">
        <f t="array" ref="CM61">SUMPRODUCT(計算_投入係数表_加工!$D198:$DS198, 生産額_中分類, IF(列分類振分=CM$3, 1, 0))/SUMPRODUCT(生産額_中分類, IF(列分類振分=CM$3, 1, 0))</f>
        <v>#DIV/0!</v>
      </c>
      <c r="CN61" s="194" t="e">
        <f t="array" ref="CN61">SUMPRODUCT(計算_投入係数表_加工!$D198:$DS198, 生産額_中分類, IF(列分類振分=CN$3, 1, 0))/SUMPRODUCT(生産額_中分類, IF(列分類振分=CN$3, 1, 0))</f>
        <v>#DIV/0!</v>
      </c>
      <c r="CO61" s="194" t="e">
        <f t="array" ref="CO61">SUMPRODUCT(計算_投入係数表_加工!$D198:$DS198, 生産額_中分類, IF(列分類振分=CO$3, 1, 0))/SUMPRODUCT(生産額_中分類, IF(列分類振分=CO$3, 1, 0))</f>
        <v>#DIV/0!</v>
      </c>
      <c r="CP61" s="194" t="e">
        <f t="array" ref="CP61">SUMPRODUCT(計算_投入係数表_加工!$D198:$DS198, 生産額_中分類, IF(列分類振分=CP$3, 1, 0))/SUMPRODUCT(生産額_中分類, IF(列分類振分=CP$3, 1, 0))</f>
        <v>#DIV/0!</v>
      </c>
      <c r="CQ61" s="194" t="e">
        <f t="array" ref="CQ61">SUMPRODUCT(計算_投入係数表_加工!$D198:$DS198, 生産額_中分類, IF(列分類振分=CQ$3, 1, 0))/SUMPRODUCT(生産額_中分類, IF(列分類振分=CQ$3, 1, 0))</f>
        <v>#DIV/0!</v>
      </c>
      <c r="CR61" s="194" t="e">
        <f t="array" ref="CR61">SUMPRODUCT(計算_投入係数表_加工!$D198:$DS198, 生産額_中分類, IF(列分類振分=CR$3, 1, 0))/SUMPRODUCT(生産額_中分類, IF(列分類振分=CR$3, 1, 0))</f>
        <v>#DIV/0!</v>
      </c>
      <c r="CS61" s="194" t="e">
        <f t="array" ref="CS61">SUMPRODUCT(計算_投入係数表_加工!$D198:$DS198, 生産額_中分類, IF(列分類振分=CS$3, 1, 0))/SUMPRODUCT(生産額_中分類, IF(列分類振分=CS$3, 1, 0))</f>
        <v>#DIV/0!</v>
      </c>
      <c r="CT61" s="194" t="e">
        <f t="array" ref="CT61">SUMPRODUCT(計算_投入係数表_加工!$D198:$DS198, 生産額_中分類, IF(列分類振分=CT$3, 1, 0))/SUMPRODUCT(生産額_中分類, IF(列分類振分=CT$3, 1, 0))</f>
        <v>#DIV/0!</v>
      </c>
      <c r="CU61" s="194" t="e">
        <f t="array" ref="CU61">SUMPRODUCT(計算_投入係数表_加工!$D198:$DS198, 生産額_中分類, IF(列分類振分=CU$3, 1, 0))/SUMPRODUCT(生産額_中分類, IF(列分類振分=CU$3, 1, 0))</f>
        <v>#DIV/0!</v>
      </c>
      <c r="CV61" s="194" t="e">
        <f t="array" ref="CV61">SUMPRODUCT(計算_投入係数表_加工!$D198:$DS198, 生産額_中分類, IF(列分類振分=CV$3, 1, 0))/SUMPRODUCT(生産額_中分類, IF(列分類振分=CV$3, 1, 0))</f>
        <v>#DIV/0!</v>
      </c>
      <c r="CW61" s="194" t="e">
        <f t="array" ref="CW61">SUMPRODUCT(計算_投入係数表_加工!$D198:$DS198, 生産額_中分類, IF(列分類振分=CW$3, 1, 0))/SUMPRODUCT(生産額_中分類, IF(列分類振分=CW$3, 1, 0))</f>
        <v>#DIV/0!</v>
      </c>
      <c r="CX61" s="194" t="e">
        <f t="array" ref="CX61">SUMPRODUCT(計算_投入係数表_加工!$D198:$DS198, 生産額_中分類, IF(列分類振分=CX$3, 1, 0))/SUMPRODUCT(生産額_中分類, IF(列分類振分=CX$3, 1, 0))</f>
        <v>#DIV/0!</v>
      </c>
      <c r="CY61" s="194" t="e">
        <f t="array" ref="CY61">SUMPRODUCT(計算_投入係数表_加工!$D198:$DS198, 生産額_中分類, IF(列分類振分=CY$3, 1, 0))/SUMPRODUCT(生産額_中分類, IF(列分類振分=CY$3, 1, 0))</f>
        <v>#DIV/0!</v>
      </c>
      <c r="CZ61" s="194" t="e">
        <f t="array" ref="CZ61">SUMPRODUCT(計算_投入係数表_加工!$D198:$DS198, 生産額_中分類, IF(列分類振分=CZ$3, 1, 0))/SUMPRODUCT(生産額_中分類, IF(列分類振分=CZ$3, 1, 0))</f>
        <v>#DIV/0!</v>
      </c>
      <c r="DA61" s="194" t="e">
        <f t="array" ref="DA61">SUMPRODUCT(計算_投入係数表_加工!$D198:$DS198, 生産額_中分類, IF(列分類振分=DA$3, 1, 0))/SUMPRODUCT(生産額_中分類, IF(列分類振分=DA$3, 1, 0))</f>
        <v>#DIV/0!</v>
      </c>
      <c r="DB61" s="194" t="e">
        <f t="array" ref="DB61">SUMPRODUCT(計算_投入係数表_加工!$D198:$DS198, 生産額_中分類, IF(列分類振分=DB$3, 1, 0))/SUMPRODUCT(生産額_中分類, IF(列分類振分=DB$3, 1, 0))</f>
        <v>#DIV/0!</v>
      </c>
      <c r="DC61" s="194" t="e">
        <f t="array" ref="DC61">SUMPRODUCT(計算_投入係数表_加工!$D198:$DS198, 生産額_中分類, IF(列分類振分=DC$3, 1, 0))/SUMPRODUCT(生産額_中分類, IF(列分類振分=DC$3, 1, 0))</f>
        <v>#DIV/0!</v>
      </c>
      <c r="DD61" s="194" t="e">
        <f t="array" ref="DD61">SUMPRODUCT(計算_投入係数表_加工!$D198:$DS198, 生産額_中分類, IF(列分類振分=DD$3, 1, 0))/SUMPRODUCT(生産額_中分類, IF(列分類振分=DD$3, 1, 0))</f>
        <v>#DIV/0!</v>
      </c>
      <c r="DE61" s="194" t="e">
        <f t="array" ref="DE61">SUMPRODUCT(計算_投入係数表_加工!$D198:$DS198, 生産額_中分類, IF(列分類振分=DE$3, 1, 0))/SUMPRODUCT(生産額_中分類, IF(列分類振分=DE$3, 1, 0))</f>
        <v>#DIV/0!</v>
      </c>
      <c r="DF61" s="194" t="e">
        <f t="array" ref="DF61">SUMPRODUCT(計算_投入係数表_加工!$D198:$DS198, 生産額_中分類, IF(列分類振分=DF$3, 1, 0))/SUMPRODUCT(生産額_中分類, IF(列分類振分=DF$3, 1, 0))</f>
        <v>#DIV/0!</v>
      </c>
      <c r="DG61" s="194" t="e">
        <f t="array" ref="DG61">SUMPRODUCT(計算_投入係数表_加工!$D198:$DS198, 生産額_中分類, IF(列分類振分=DG$3, 1, 0))/SUMPRODUCT(生産額_中分類, IF(列分類振分=DG$3, 1, 0))</f>
        <v>#DIV/0!</v>
      </c>
      <c r="DH61" s="194" t="e">
        <f t="array" ref="DH61">SUMPRODUCT(計算_投入係数表_加工!$D198:$DS198, 生産額_中分類, IF(列分類振分=DH$3, 1, 0))/SUMPRODUCT(生産額_中分類, IF(列分類振分=DH$3, 1, 0))</f>
        <v>#DIV/0!</v>
      </c>
      <c r="DI61" s="194" t="e">
        <f t="array" ref="DI61">SUMPRODUCT(計算_投入係数表_加工!$D198:$DS198, 生産額_中分類, IF(列分類振分=DI$3, 1, 0))/SUMPRODUCT(生産額_中分類, IF(列分類振分=DI$3, 1, 0))</f>
        <v>#DIV/0!</v>
      </c>
      <c r="DJ61" s="194" t="e">
        <f t="array" ref="DJ61">SUMPRODUCT(計算_投入係数表_加工!$D198:$DS198, 生産額_中分類, IF(列分類振分=DJ$3, 1, 0))/SUMPRODUCT(生産額_中分類, IF(列分類振分=DJ$3, 1, 0))</f>
        <v>#DIV/0!</v>
      </c>
      <c r="DK61" s="194" t="e">
        <f t="array" ref="DK61">SUMPRODUCT(計算_投入係数表_加工!$D198:$DS198, 生産額_中分類, IF(列分類振分=DK$3, 1, 0))/SUMPRODUCT(生産額_中分類, IF(列分類振分=DK$3, 1, 0))</f>
        <v>#DIV/0!</v>
      </c>
      <c r="DL61" s="194" t="e">
        <f t="array" ref="DL61">SUMPRODUCT(計算_投入係数表_加工!$D198:$DS198, 生産額_中分類, IF(列分類振分=DL$3, 1, 0))/SUMPRODUCT(生産額_中分類, IF(列分類振分=DL$3, 1, 0))</f>
        <v>#DIV/0!</v>
      </c>
      <c r="DM61" s="194" t="e">
        <f t="array" ref="DM61">SUMPRODUCT(計算_投入係数表_加工!$D198:$DS198, 生産額_中分類, IF(列分類振分=DM$3, 1, 0))/SUMPRODUCT(生産額_中分類, IF(列分類振分=DM$3, 1, 0))</f>
        <v>#DIV/0!</v>
      </c>
      <c r="DN61" s="194" t="e">
        <f t="array" ref="DN61">SUMPRODUCT(計算_投入係数表_加工!$D198:$DS198, 生産額_中分類, IF(列分類振分=DN$3, 1, 0))/SUMPRODUCT(生産額_中分類, IF(列分類振分=DN$3, 1, 0))</f>
        <v>#DIV/0!</v>
      </c>
      <c r="DO61" s="194" t="e">
        <f t="array" ref="DO61">SUMPRODUCT(計算_投入係数表_加工!$D198:$DS198, 生産額_中分類, IF(列分類振分=DO$3, 1, 0))/SUMPRODUCT(生産額_中分類, IF(列分類振分=DO$3, 1, 0))</f>
        <v>#DIV/0!</v>
      </c>
      <c r="DP61" s="194" t="e">
        <f t="array" ref="DP61">SUMPRODUCT(計算_投入係数表_加工!$D198:$DS198, 生産額_中分類, IF(列分類振分=DP$3, 1, 0))/SUMPRODUCT(生産額_中分類, IF(列分類振分=DP$3, 1, 0))</f>
        <v>#DIV/0!</v>
      </c>
      <c r="DQ61" s="194" t="e">
        <f t="array" ref="DQ61">SUMPRODUCT(計算_投入係数表_加工!$D198:$DS198, 生産額_中分類, IF(列分類振分=DQ$3, 1, 0))/SUMPRODUCT(生産額_中分類, IF(列分類振分=DQ$3, 1, 0))</f>
        <v>#DIV/0!</v>
      </c>
      <c r="DR61" s="194" t="e">
        <f t="array" ref="DR61">SUMPRODUCT(計算_投入係数表_加工!$D198:$DS198, 生産額_中分類, IF(列分類振分=DR$3, 1, 0))/SUMPRODUCT(生産額_中分類, IF(列分類振分=DR$3, 1, 0))</f>
        <v>#DIV/0!</v>
      </c>
      <c r="DS61" s="194" t="e">
        <f t="array" ref="DS61">SUMPRODUCT(計算_投入係数表_加工!$D198:$DS198, 生産額_中分類, IF(列分類振分=DS$3, 1, 0))/SUMPRODUCT(生産額_中分類, IF(列分類振分=DS$3, 1, 0))</f>
        <v>#DIV/0!</v>
      </c>
      <c r="DT61" s="23">
        <f>SUMIF(振分, $C61, 計算_投入係数表_加工!DT$4:DT$123)</f>
        <v>0</v>
      </c>
    </row>
    <row r="62" spans="2:124" x14ac:dyDescent="0.25">
      <c r="B62" s="53">
        <v>59</v>
      </c>
      <c r="C62" s="192" t="str">
        <v>-</v>
      </c>
      <c r="D62" s="193">
        <f t="array" ref="D62">SUMPRODUCT(計算_投入係数表_加工!$D199:$DS199, 生産額_中分類, IF(列分類振分=D$3, 1, 0))/SUMPRODUCT(生産額_中分類, IF(列分類振分=D$3, 1, 0))</f>
        <v>0</v>
      </c>
      <c r="E62" s="194">
        <f t="array" ref="E62">SUMPRODUCT(計算_投入係数表_加工!$D199:$DS199, 生産額_中分類, IF(列分類振分=E$3, 1, 0))/SUMPRODUCT(生産額_中分類, IF(列分類振分=E$3, 1, 0))</f>
        <v>0</v>
      </c>
      <c r="F62" s="194">
        <f t="array" ref="F62">SUMPRODUCT(計算_投入係数表_加工!$D199:$DS199, 生産額_中分類, IF(列分類振分=F$3, 1, 0))/SUMPRODUCT(生産額_中分類, IF(列分類振分=F$3, 1, 0))</f>
        <v>0</v>
      </c>
      <c r="G62" s="194">
        <f t="array" ref="G62">SUMPRODUCT(計算_投入係数表_加工!$D199:$DS199, 生産額_中分類, IF(列分類振分=G$3, 1, 0))/SUMPRODUCT(生産額_中分類, IF(列分類振分=G$3, 1, 0))</f>
        <v>0</v>
      </c>
      <c r="H62" s="194">
        <f t="array" ref="H62">SUMPRODUCT(計算_投入係数表_加工!$D199:$DS199, 生産額_中分類, IF(列分類振分=H$3, 1, 0))/SUMPRODUCT(生産額_中分類, IF(列分類振分=H$3, 1, 0))</f>
        <v>0</v>
      </c>
      <c r="I62" s="194">
        <f t="array" ref="I62">SUMPRODUCT(計算_投入係数表_加工!$D199:$DS199, 生産額_中分類, IF(列分類振分=I$3, 1, 0))/SUMPRODUCT(生産額_中分類, IF(列分類振分=I$3, 1, 0))</f>
        <v>0</v>
      </c>
      <c r="J62" s="194">
        <f t="array" ref="J62">SUMPRODUCT(計算_投入係数表_加工!$D199:$DS199, 生産額_中分類, IF(列分類振分=J$3, 1, 0))/SUMPRODUCT(生産額_中分類, IF(列分類振分=J$3, 1, 0))</f>
        <v>0</v>
      </c>
      <c r="K62" s="194">
        <f t="array" ref="K62">SUMPRODUCT(計算_投入係数表_加工!$D199:$DS199, 生産額_中分類, IF(列分類振分=K$3, 1, 0))/SUMPRODUCT(生産額_中分類, IF(列分類振分=K$3, 1, 0))</f>
        <v>0</v>
      </c>
      <c r="L62" s="194">
        <f t="array" ref="L62">SUMPRODUCT(計算_投入係数表_加工!$D199:$DS199, 生産額_中分類, IF(列分類振分=L$3, 1, 0))/SUMPRODUCT(生産額_中分類, IF(列分類振分=L$3, 1, 0))</f>
        <v>0</v>
      </c>
      <c r="M62" s="194">
        <f t="array" ref="M62">SUMPRODUCT(計算_投入係数表_加工!$D199:$DS199, 生産額_中分類, IF(列分類振分=M$3, 1, 0))/SUMPRODUCT(生産額_中分類, IF(列分類振分=M$3, 1, 0))</f>
        <v>0</v>
      </c>
      <c r="N62" s="194">
        <f t="array" ref="N62">SUMPRODUCT(計算_投入係数表_加工!$D199:$DS199, 生産額_中分類, IF(列分類振分=N$3, 1, 0))/SUMPRODUCT(生産額_中分類, IF(列分類振分=N$3, 1, 0))</f>
        <v>0</v>
      </c>
      <c r="O62" s="194">
        <f t="array" ref="O62">SUMPRODUCT(計算_投入係数表_加工!$D199:$DS199, 生産額_中分類, IF(列分類振分=O$3, 1, 0))/SUMPRODUCT(生産額_中分類, IF(列分類振分=O$3, 1, 0))</f>
        <v>0</v>
      </c>
      <c r="P62" s="194">
        <f t="array" ref="P62">SUMPRODUCT(計算_投入係数表_加工!$D199:$DS199, 生産額_中分類, IF(列分類振分=P$3, 1, 0))/SUMPRODUCT(生産額_中分類, IF(列分類振分=P$3, 1, 0))</f>
        <v>0</v>
      </c>
      <c r="Q62" s="194" t="e">
        <f t="array" ref="Q62">SUMPRODUCT(計算_投入係数表_加工!$D199:$DS199, 生産額_中分類, IF(列分類振分=Q$3, 1, 0))/SUMPRODUCT(生産額_中分類, IF(列分類振分=Q$3, 1, 0))</f>
        <v>#DIV/0!</v>
      </c>
      <c r="R62" s="194" t="e">
        <f t="array" ref="R62">SUMPRODUCT(計算_投入係数表_加工!$D199:$DS199, 生産額_中分類, IF(列分類振分=R$3, 1, 0))/SUMPRODUCT(生産額_中分類, IF(列分類振分=R$3, 1, 0))</f>
        <v>#DIV/0!</v>
      </c>
      <c r="S62" s="194" t="e">
        <f t="array" ref="S62">SUMPRODUCT(計算_投入係数表_加工!$D199:$DS199, 生産額_中分類, IF(列分類振分=S$3, 1, 0))/SUMPRODUCT(生産額_中分類, IF(列分類振分=S$3, 1, 0))</f>
        <v>#DIV/0!</v>
      </c>
      <c r="T62" s="194" t="e">
        <f t="array" ref="T62">SUMPRODUCT(計算_投入係数表_加工!$D199:$DS199, 生産額_中分類, IF(列分類振分=T$3, 1, 0))/SUMPRODUCT(生産額_中分類, IF(列分類振分=T$3, 1, 0))</f>
        <v>#DIV/0!</v>
      </c>
      <c r="U62" s="194" t="e">
        <f t="array" ref="U62">SUMPRODUCT(計算_投入係数表_加工!$D199:$DS199, 生産額_中分類, IF(列分類振分=U$3, 1, 0))/SUMPRODUCT(生産額_中分類, IF(列分類振分=U$3, 1, 0))</f>
        <v>#DIV/0!</v>
      </c>
      <c r="V62" s="194" t="e">
        <f t="array" ref="V62">SUMPRODUCT(計算_投入係数表_加工!$D199:$DS199, 生産額_中分類, IF(列分類振分=V$3, 1, 0))/SUMPRODUCT(生産額_中分類, IF(列分類振分=V$3, 1, 0))</f>
        <v>#DIV/0!</v>
      </c>
      <c r="W62" s="194" t="e">
        <f t="array" ref="W62">SUMPRODUCT(計算_投入係数表_加工!$D199:$DS199, 生産額_中分類, IF(列分類振分=W$3, 1, 0))/SUMPRODUCT(生産額_中分類, IF(列分類振分=W$3, 1, 0))</f>
        <v>#DIV/0!</v>
      </c>
      <c r="X62" s="194" t="e">
        <f t="array" ref="X62">SUMPRODUCT(計算_投入係数表_加工!$D199:$DS199, 生産額_中分類, IF(列分類振分=X$3, 1, 0))/SUMPRODUCT(生産額_中分類, IF(列分類振分=X$3, 1, 0))</f>
        <v>#DIV/0!</v>
      </c>
      <c r="Y62" s="194" t="e">
        <f t="array" ref="Y62">SUMPRODUCT(計算_投入係数表_加工!$D199:$DS199, 生産額_中分類, IF(列分類振分=Y$3, 1, 0))/SUMPRODUCT(生産額_中分類, IF(列分類振分=Y$3, 1, 0))</f>
        <v>#DIV/0!</v>
      </c>
      <c r="Z62" s="194" t="e">
        <f t="array" ref="Z62">SUMPRODUCT(計算_投入係数表_加工!$D199:$DS199, 生産額_中分類, IF(列分類振分=Z$3, 1, 0))/SUMPRODUCT(生産額_中分類, IF(列分類振分=Z$3, 1, 0))</f>
        <v>#DIV/0!</v>
      </c>
      <c r="AA62" s="194" t="e">
        <f t="array" ref="AA62">SUMPRODUCT(計算_投入係数表_加工!$D199:$DS199, 生産額_中分類, IF(列分類振分=AA$3, 1, 0))/SUMPRODUCT(生産額_中分類, IF(列分類振分=AA$3, 1, 0))</f>
        <v>#DIV/0!</v>
      </c>
      <c r="AB62" s="194" t="e">
        <f t="array" ref="AB62">SUMPRODUCT(計算_投入係数表_加工!$D199:$DS199, 生産額_中分類, IF(列分類振分=AB$3, 1, 0))/SUMPRODUCT(生産額_中分類, IF(列分類振分=AB$3, 1, 0))</f>
        <v>#DIV/0!</v>
      </c>
      <c r="AC62" s="194" t="e">
        <f t="array" ref="AC62">SUMPRODUCT(計算_投入係数表_加工!$D199:$DS199, 生産額_中分類, IF(列分類振分=AC$3, 1, 0))/SUMPRODUCT(生産額_中分類, IF(列分類振分=AC$3, 1, 0))</f>
        <v>#DIV/0!</v>
      </c>
      <c r="AD62" s="194" t="e">
        <f t="array" ref="AD62">SUMPRODUCT(計算_投入係数表_加工!$D199:$DS199, 生産額_中分類, IF(列分類振分=AD$3, 1, 0))/SUMPRODUCT(生産額_中分類, IF(列分類振分=AD$3, 1, 0))</f>
        <v>#DIV/0!</v>
      </c>
      <c r="AE62" s="194" t="e">
        <f t="array" ref="AE62">SUMPRODUCT(計算_投入係数表_加工!$D199:$DS199, 生産額_中分類, IF(列分類振分=AE$3, 1, 0))/SUMPRODUCT(生産額_中分類, IF(列分類振分=AE$3, 1, 0))</f>
        <v>#DIV/0!</v>
      </c>
      <c r="AF62" s="194" t="e">
        <f t="array" ref="AF62">SUMPRODUCT(計算_投入係数表_加工!$D199:$DS199, 生産額_中分類, IF(列分類振分=AF$3, 1, 0))/SUMPRODUCT(生産額_中分類, IF(列分類振分=AF$3, 1, 0))</f>
        <v>#DIV/0!</v>
      </c>
      <c r="AG62" s="194" t="e">
        <f t="array" ref="AG62">SUMPRODUCT(計算_投入係数表_加工!$D199:$DS199, 生産額_中分類, IF(列分類振分=AG$3, 1, 0))/SUMPRODUCT(生産額_中分類, IF(列分類振分=AG$3, 1, 0))</f>
        <v>#DIV/0!</v>
      </c>
      <c r="AH62" s="194" t="e">
        <f t="array" ref="AH62">SUMPRODUCT(計算_投入係数表_加工!$D199:$DS199, 生産額_中分類, IF(列分類振分=AH$3, 1, 0))/SUMPRODUCT(生産額_中分類, IF(列分類振分=AH$3, 1, 0))</f>
        <v>#DIV/0!</v>
      </c>
      <c r="AI62" s="194" t="e">
        <f t="array" ref="AI62">SUMPRODUCT(計算_投入係数表_加工!$D199:$DS199, 生産額_中分類, IF(列分類振分=AI$3, 1, 0))/SUMPRODUCT(生産額_中分類, IF(列分類振分=AI$3, 1, 0))</f>
        <v>#DIV/0!</v>
      </c>
      <c r="AJ62" s="194" t="e">
        <f t="array" ref="AJ62">SUMPRODUCT(計算_投入係数表_加工!$D199:$DS199, 生産額_中分類, IF(列分類振分=AJ$3, 1, 0))/SUMPRODUCT(生産額_中分類, IF(列分類振分=AJ$3, 1, 0))</f>
        <v>#DIV/0!</v>
      </c>
      <c r="AK62" s="194" t="e">
        <f t="array" ref="AK62">SUMPRODUCT(計算_投入係数表_加工!$D199:$DS199, 生産額_中分類, IF(列分類振分=AK$3, 1, 0))/SUMPRODUCT(生産額_中分類, IF(列分類振分=AK$3, 1, 0))</f>
        <v>#DIV/0!</v>
      </c>
      <c r="AL62" s="194" t="e">
        <f t="array" ref="AL62">SUMPRODUCT(計算_投入係数表_加工!$D199:$DS199, 生産額_中分類, IF(列分類振分=AL$3, 1, 0))/SUMPRODUCT(生産額_中分類, IF(列分類振分=AL$3, 1, 0))</f>
        <v>#DIV/0!</v>
      </c>
      <c r="AM62" s="194" t="e">
        <f t="array" ref="AM62">SUMPRODUCT(計算_投入係数表_加工!$D199:$DS199, 生産額_中分類, IF(列分類振分=AM$3, 1, 0))/SUMPRODUCT(生産額_中分類, IF(列分類振分=AM$3, 1, 0))</f>
        <v>#DIV/0!</v>
      </c>
      <c r="AN62" s="194" t="e">
        <f t="array" ref="AN62">SUMPRODUCT(計算_投入係数表_加工!$D199:$DS199, 生産額_中分類, IF(列分類振分=AN$3, 1, 0))/SUMPRODUCT(生産額_中分類, IF(列分類振分=AN$3, 1, 0))</f>
        <v>#DIV/0!</v>
      </c>
      <c r="AO62" s="194" t="e">
        <f t="array" ref="AO62">SUMPRODUCT(計算_投入係数表_加工!$D199:$DS199, 生産額_中分類, IF(列分類振分=AO$3, 1, 0))/SUMPRODUCT(生産額_中分類, IF(列分類振分=AO$3, 1, 0))</f>
        <v>#DIV/0!</v>
      </c>
      <c r="AP62" s="194" t="e">
        <f t="array" ref="AP62">SUMPRODUCT(計算_投入係数表_加工!$D199:$DS199, 生産額_中分類, IF(列分類振分=AP$3, 1, 0))/SUMPRODUCT(生産額_中分類, IF(列分類振分=AP$3, 1, 0))</f>
        <v>#DIV/0!</v>
      </c>
      <c r="AQ62" s="194" t="e">
        <f t="array" ref="AQ62">SUMPRODUCT(計算_投入係数表_加工!$D199:$DS199, 生産額_中分類, IF(列分類振分=AQ$3, 1, 0))/SUMPRODUCT(生産額_中分類, IF(列分類振分=AQ$3, 1, 0))</f>
        <v>#DIV/0!</v>
      </c>
      <c r="AR62" s="194" t="e">
        <f t="array" ref="AR62">SUMPRODUCT(計算_投入係数表_加工!$D199:$DS199, 生産額_中分類, IF(列分類振分=AR$3, 1, 0))/SUMPRODUCT(生産額_中分類, IF(列分類振分=AR$3, 1, 0))</f>
        <v>#DIV/0!</v>
      </c>
      <c r="AS62" s="194" t="e">
        <f t="array" ref="AS62">SUMPRODUCT(計算_投入係数表_加工!$D199:$DS199, 生産額_中分類, IF(列分類振分=AS$3, 1, 0))/SUMPRODUCT(生産額_中分類, IF(列分類振分=AS$3, 1, 0))</f>
        <v>#DIV/0!</v>
      </c>
      <c r="AT62" s="194" t="e">
        <f t="array" ref="AT62">SUMPRODUCT(計算_投入係数表_加工!$D199:$DS199, 生産額_中分類, IF(列分類振分=AT$3, 1, 0))/SUMPRODUCT(生産額_中分類, IF(列分類振分=AT$3, 1, 0))</f>
        <v>#DIV/0!</v>
      </c>
      <c r="AU62" s="194" t="e">
        <f t="array" ref="AU62">SUMPRODUCT(計算_投入係数表_加工!$D199:$DS199, 生産額_中分類, IF(列分類振分=AU$3, 1, 0))/SUMPRODUCT(生産額_中分類, IF(列分類振分=AU$3, 1, 0))</f>
        <v>#DIV/0!</v>
      </c>
      <c r="AV62" s="194" t="e">
        <f t="array" ref="AV62">SUMPRODUCT(計算_投入係数表_加工!$D199:$DS199, 生産額_中分類, IF(列分類振分=AV$3, 1, 0))/SUMPRODUCT(生産額_中分類, IF(列分類振分=AV$3, 1, 0))</f>
        <v>#DIV/0!</v>
      </c>
      <c r="AW62" s="194" t="e">
        <f t="array" ref="AW62">SUMPRODUCT(計算_投入係数表_加工!$D199:$DS199, 生産額_中分類, IF(列分類振分=AW$3, 1, 0))/SUMPRODUCT(生産額_中分類, IF(列分類振分=AW$3, 1, 0))</f>
        <v>#DIV/0!</v>
      </c>
      <c r="AX62" s="194" t="e">
        <f t="array" ref="AX62">SUMPRODUCT(計算_投入係数表_加工!$D199:$DS199, 生産額_中分類, IF(列分類振分=AX$3, 1, 0))/SUMPRODUCT(生産額_中分類, IF(列分類振分=AX$3, 1, 0))</f>
        <v>#DIV/0!</v>
      </c>
      <c r="AY62" s="194" t="e">
        <f t="array" ref="AY62">SUMPRODUCT(計算_投入係数表_加工!$D199:$DS199, 生産額_中分類, IF(列分類振分=AY$3, 1, 0))/SUMPRODUCT(生産額_中分類, IF(列分類振分=AY$3, 1, 0))</f>
        <v>#DIV/0!</v>
      </c>
      <c r="AZ62" s="194" t="e">
        <f t="array" ref="AZ62">SUMPRODUCT(計算_投入係数表_加工!$D199:$DS199, 生産額_中分類, IF(列分類振分=AZ$3, 1, 0))/SUMPRODUCT(生産額_中分類, IF(列分類振分=AZ$3, 1, 0))</f>
        <v>#DIV/0!</v>
      </c>
      <c r="BA62" s="194" t="e">
        <f t="array" ref="BA62">SUMPRODUCT(計算_投入係数表_加工!$D199:$DS199, 生産額_中分類, IF(列分類振分=BA$3, 1, 0))/SUMPRODUCT(生産額_中分類, IF(列分類振分=BA$3, 1, 0))</f>
        <v>#DIV/0!</v>
      </c>
      <c r="BB62" s="194" t="e">
        <f t="array" ref="BB62">SUMPRODUCT(計算_投入係数表_加工!$D199:$DS199, 生産額_中分類, IF(列分類振分=BB$3, 1, 0))/SUMPRODUCT(生産額_中分類, IF(列分類振分=BB$3, 1, 0))</f>
        <v>#DIV/0!</v>
      </c>
      <c r="BC62" s="194" t="e">
        <f t="array" ref="BC62">SUMPRODUCT(計算_投入係数表_加工!$D199:$DS199, 生産額_中分類, IF(列分類振分=BC$3, 1, 0))/SUMPRODUCT(生産額_中分類, IF(列分類振分=BC$3, 1, 0))</f>
        <v>#DIV/0!</v>
      </c>
      <c r="BD62" s="194" t="e">
        <f t="array" ref="BD62">SUMPRODUCT(計算_投入係数表_加工!$D199:$DS199, 生産額_中分類, IF(列分類振分=BD$3, 1, 0))/SUMPRODUCT(生産額_中分類, IF(列分類振分=BD$3, 1, 0))</f>
        <v>#DIV/0!</v>
      </c>
      <c r="BE62" s="194" t="e">
        <f t="array" ref="BE62">SUMPRODUCT(計算_投入係数表_加工!$D199:$DS199, 生産額_中分類, IF(列分類振分=BE$3, 1, 0))/SUMPRODUCT(生産額_中分類, IF(列分類振分=BE$3, 1, 0))</f>
        <v>#DIV/0!</v>
      </c>
      <c r="BF62" s="194" t="e">
        <f t="array" ref="BF62">SUMPRODUCT(計算_投入係数表_加工!$D199:$DS199, 生産額_中分類, IF(列分類振分=BF$3, 1, 0))/SUMPRODUCT(生産額_中分類, IF(列分類振分=BF$3, 1, 0))</f>
        <v>#DIV/0!</v>
      </c>
      <c r="BG62" s="194" t="e">
        <f t="array" ref="BG62">SUMPRODUCT(計算_投入係数表_加工!$D199:$DS199, 生産額_中分類, IF(列分類振分=BG$3, 1, 0))/SUMPRODUCT(生産額_中分類, IF(列分類振分=BG$3, 1, 0))</f>
        <v>#DIV/0!</v>
      </c>
      <c r="BH62" s="194" t="e">
        <f t="array" ref="BH62">SUMPRODUCT(計算_投入係数表_加工!$D199:$DS199, 生産額_中分類, IF(列分類振分=BH$3, 1, 0))/SUMPRODUCT(生産額_中分類, IF(列分類振分=BH$3, 1, 0))</f>
        <v>#DIV/0!</v>
      </c>
      <c r="BI62" s="194" t="e">
        <f t="array" ref="BI62">SUMPRODUCT(計算_投入係数表_加工!$D199:$DS199, 生産額_中分類, IF(列分類振分=BI$3, 1, 0))/SUMPRODUCT(生産額_中分類, IF(列分類振分=BI$3, 1, 0))</f>
        <v>#DIV/0!</v>
      </c>
      <c r="BJ62" s="194" t="e">
        <f t="array" ref="BJ62">SUMPRODUCT(計算_投入係数表_加工!$D199:$DS199, 生産額_中分類, IF(列分類振分=BJ$3, 1, 0))/SUMPRODUCT(生産額_中分類, IF(列分類振分=BJ$3, 1, 0))</f>
        <v>#DIV/0!</v>
      </c>
      <c r="BK62" s="194" t="e">
        <f t="array" ref="BK62">SUMPRODUCT(計算_投入係数表_加工!$D199:$DS199, 生産額_中分類, IF(列分類振分=BK$3, 1, 0))/SUMPRODUCT(生産額_中分類, IF(列分類振分=BK$3, 1, 0))</f>
        <v>#DIV/0!</v>
      </c>
      <c r="BL62" s="194" t="e">
        <f t="array" ref="BL62">SUMPRODUCT(計算_投入係数表_加工!$D199:$DS199, 生産額_中分類, IF(列分類振分=BL$3, 1, 0))/SUMPRODUCT(生産額_中分類, IF(列分類振分=BL$3, 1, 0))</f>
        <v>#DIV/0!</v>
      </c>
      <c r="BM62" s="194" t="e">
        <f t="array" ref="BM62">SUMPRODUCT(計算_投入係数表_加工!$D199:$DS199, 生産額_中分類, IF(列分類振分=BM$3, 1, 0))/SUMPRODUCT(生産額_中分類, IF(列分類振分=BM$3, 1, 0))</f>
        <v>#DIV/0!</v>
      </c>
      <c r="BN62" s="194" t="e">
        <f t="array" ref="BN62">SUMPRODUCT(計算_投入係数表_加工!$D199:$DS199, 生産額_中分類, IF(列分類振分=BN$3, 1, 0))/SUMPRODUCT(生産額_中分類, IF(列分類振分=BN$3, 1, 0))</f>
        <v>#DIV/0!</v>
      </c>
      <c r="BO62" s="194" t="e">
        <f t="array" ref="BO62">SUMPRODUCT(計算_投入係数表_加工!$D199:$DS199, 生産額_中分類, IF(列分類振分=BO$3, 1, 0))/SUMPRODUCT(生産額_中分類, IF(列分類振分=BO$3, 1, 0))</f>
        <v>#DIV/0!</v>
      </c>
      <c r="BP62" s="194" t="e">
        <f t="array" ref="BP62">SUMPRODUCT(計算_投入係数表_加工!$D199:$DS199, 生産額_中分類, IF(列分類振分=BP$3, 1, 0))/SUMPRODUCT(生産額_中分類, IF(列分類振分=BP$3, 1, 0))</f>
        <v>#DIV/0!</v>
      </c>
      <c r="BQ62" s="194" t="e">
        <f t="array" ref="BQ62">SUMPRODUCT(計算_投入係数表_加工!$D199:$DS199, 生産額_中分類, IF(列分類振分=BQ$3, 1, 0))/SUMPRODUCT(生産額_中分類, IF(列分類振分=BQ$3, 1, 0))</f>
        <v>#DIV/0!</v>
      </c>
      <c r="BR62" s="194" t="e">
        <f t="array" ref="BR62">SUMPRODUCT(計算_投入係数表_加工!$D199:$DS199, 生産額_中分類, IF(列分類振分=BR$3, 1, 0))/SUMPRODUCT(生産額_中分類, IF(列分類振分=BR$3, 1, 0))</f>
        <v>#DIV/0!</v>
      </c>
      <c r="BS62" s="194" t="e">
        <f t="array" ref="BS62">SUMPRODUCT(計算_投入係数表_加工!$D199:$DS199, 生産額_中分類, IF(列分類振分=BS$3, 1, 0))/SUMPRODUCT(生産額_中分類, IF(列分類振分=BS$3, 1, 0))</f>
        <v>#DIV/0!</v>
      </c>
      <c r="BT62" s="194" t="e">
        <f t="array" ref="BT62">SUMPRODUCT(計算_投入係数表_加工!$D199:$DS199, 生産額_中分類, IF(列分類振分=BT$3, 1, 0))/SUMPRODUCT(生産額_中分類, IF(列分類振分=BT$3, 1, 0))</f>
        <v>#DIV/0!</v>
      </c>
      <c r="BU62" s="194" t="e">
        <f t="array" ref="BU62">SUMPRODUCT(計算_投入係数表_加工!$D199:$DS199, 生産額_中分類, IF(列分類振分=BU$3, 1, 0))/SUMPRODUCT(生産額_中分類, IF(列分類振分=BU$3, 1, 0))</f>
        <v>#DIV/0!</v>
      </c>
      <c r="BV62" s="194" t="e">
        <f t="array" ref="BV62">SUMPRODUCT(計算_投入係数表_加工!$D199:$DS199, 生産額_中分類, IF(列分類振分=BV$3, 1, 0))/SUMPRODUCT(生産額_中分類, IF(列分類振分=BV$3, 1, 0))</f>
        <v>#DIV/0!</v>
      </c>
      <c r="BW62" s="194" t="e">
        <f t="array" ref="BW62">SUMPRODUCT(計算_投入係数表_加工!$D199:$DS199, 生産額_中分類, IF(列分類振分=BW$3, 1, 0))/SUMPRODUCT(生産額_中分類, IF(列分類振分=BW$3, 1, 0))</f>
        <v>#DIV/0!</v>
      </c>
      <c r="BX62" s="194" t="e">
        <f t="array" ref="BX62">SUMPRODUCT(計算_投入係数表_加工!$D199:$DS199, 生産額_中分類, IF(列分類振分=BX$3, 1, 0))/SUMPRODUCT(生産額_中分類, IF(列分類振分=BX$3, 1, 0))</f>
        <v>#DIV/0!</v>
      </c>
      <c r="BY62" s="194" t="e">
        <f t="array" ref="BY62">SUMPRODUCT(計算_投入係数表_加工!$D199:$DS199, 生産額_中分類, IF(列分類振分=BY$3, 1, 0))/SUMPRODUCT(生産額_中分類, IF(列分類振分=BY$3, 1, 0))</f>
        <v>#DIV/0!</v>
      </c>
      <c r="BZ62" s="194" t="e">
        <f t="array" ref="BZ62">SUMPRODUCT(計算_投入係数表_加工!$D199:$DS199, 生産額_中分類, IF(列分類振分=BZ$3, 1, 0))/SUMPRODUCT(生産額_中分類, IF(列分類振分=BZ$3, 1, 0))</f>
        <v>#DIV/0!</v>
      </c>
      <c r="CA62" s="194" t="e">
        <f t="array" ref="CA62">SUMPRODUCT(計算_投入係数表_加工!$D199:$DS199, 生産額_中分類, IF(列分類振分=CA$3, 1, 0))/SUMPRODUCT(生産額_中分類, IF(列分類振分=CA$3, 1, 0))</f>
        <v>#DIV/0!</v>
      </c>
      <c r="CB62" s="194" t="e">
        <f t="array" ref="CB62">SUMPRODUCT(計算_投入係数表_加工!$D199:$DS199, 生産額_中分類, IF(列分類振分=CB$3, 1, 0))/SUMPRODUCT(生産額_中分類, IF(列分類振分=CB$3, 1, 0))</f>
        <v>#DIV/0!</v>
      </c>
      <c r="CC62" s="194" t="e">
        <f t="array" ref="CC62">SUMPRODUCT(計算_投入係数表_加工!$D199:$DS199, 生産額_中分類, IF(列分類振分=CC$3, 1, 0))/SUMPRODUCT(生産額_中分類, IF(列分類振分=CC$3, 1, 0))</f>
        <v>#DIV/0!</v>
      </c>
      <c r="CD62" s="194" t="e">
        <f t="array" ref="CD62">SUMPRODUCT(計算_投入係数表_加工!$D199:$DS199, 生産額_中分類, IF(列分類振分=CD$3, 1, 0))/SUMPRODUCT(生産額_中分類, IF(列分類振分=CD$3, 1, 0))</f>
        <v>#DIV/0!</v>
      </c>
      <c r="CE62" s="194" t="e">
        <f t="array" ref="CE62">SUMPRODUCT(計算_投入係数表_加工!$D199:$DS199, 生産額_中分類, IF(列分類振分=CE$3, 1, 0))/SUMPRODUCT(生産額_中分類, IF(列分類振分=CE$3, 1, 0))</f>
        <v>#DIV/0!</v>
      </c>
      <c r="CF62" s="194" t="e">
        <f t="array" ref="CF62">SUMPRODUCT(計算_投入係数表_加工!$D199:$DS199, 生産額_中分類, IF(列分類振分=CF$3, 1, 0))/SUMPRODUCT(生産額_中分類, IF(列分類振分=CF$3, 1, 0))</f>
        <v>#DIV/0!</v>
      </c>
      <c r="CG62" s="194" t="e">
        <f t="array" ref="CG62">SUMPRODUCT(計算_投入係数表_加工!$D199:$DS199, 生産額_中分類, IF(列分類振分=CG$3, 1, 0))/SUMPRODUCT(生産額_中分類, IF(列分類振分=CG$3, 1, 0))</f>
        <v>#DIV/0!</v>
      </c>
      <c r="CH62" s="194" t="e">
        <f t="array" ref="CH62">SUMPRODUCT(計算_投入係数表_加工!$D199:$DS199, 生産額_中分類, IF(列分類振分=CH$3, 1, 0))/SUMPRODUCT(生産額_中分類, IF(列分類振分=CH$3, 1, 0))</f>
        <v>#DIV/0!</v>
      </c>
      <c r="CI62" s="194" t="e">
        <f t="array" ref="CI62">SUMPRODUCT(計算_投入係数表_加工!$D199:$DS199, 生産額_中分類, IF(列分類振分=CI$3, 1, 0))/SUMPRODUCT(生産額_中分類, IF(列分類振分=CI$3, 1, 0))</f>
        <v>#DIV/0!</v>
      </c>
      <c r="CJ62" s="194" t="e">
        <f t="array" ref="CJ62">SUMPRODUCT(計算_投入係数表_加工!$D199:$DS199, 生産額_中分類, IF(列分類振分=CJ$3, 1, 0))/SUMPRODUCT(生産額_中分類, IF(列分類振分=CJ$3, 1, 0))</f>
        <v>#DIV/0!</v>
      </c>
      <c r="CK62" s="194" t="e">
        <f t="array" ref="CK62">SUMPRODUCT(計算_投入係数表_加工!$D199:$DS199, 生産額_中分類, IF(列分類振分=CK$3, 1, 0))/SUMPRODUCT(生産額_中分類, IF(列分類振分=CK$3, 1, 0))</f>
        <v>#DIV/0!</v>
      </c>
      <c r="CL62" s="194" t="e">
        <f t="array" ref="CL62">SUMPRODUCT(計算_投入係数表_加工!$D199:$DS199, 生産額_中分類, IF(列分類振分=CL$3, 1, 0))/SUMPRODUCT(生産額_中分類, IF(列分類振分=CL$3, 1, 0))</f>
        <v>#DIV/0!</v>
      </c>
      <c r="CM62" s="194" t="e">
        <f t="array" ref="CM62">SUMPRODUCT(計算_投入係数表_加工!$D199:$DS199, 生産額_中分類, IF(列分類振分=CM$3, 1, 0))/SUMPRODUCT(生産額_中分類, IF(列分類振分=CM$3, 1, 0))</f>
        <v>#DIV/0!</v>
      </c>
      <c r="CN62" s="194" t="e">
        <f t="array" ref="CN62">SUMPRODUCT(計算_投入係数表_加工!$D199:$DS199, 生産額_中分類, IF(列分類振分=CN$3, 1, 0))/SUMPRODUCT(生産額_中分類, IF(列分類振分=CN$3, 1, 0))</f>
        <v>#DIV/0!</v>
      </c>
      <c r="CO62" s="194" t="e">
        <f t="array" ref="CO62">SUMPRODUCT(計算_投入係数表_加工!$D199:$DS199, 生産額_中分類, IF(列分類振分=CO$3, 1, 0))/SUMPRODUCT(生産額_中分類, IF(列分類振分=CO$3, 1, 0))</f>
        <v>#DIV/0!</v>
      </c>
      <c r="CP62" s="194" t="e">
        <f t="array" ref="CP62">SUMPRODUCT(計算_投入係数表_加工!$D199:$DS199, 生産額_中分類, IF(列分類振分=CP$3, 1, 0))/SUMPRODUCT(生産額_中分類, IF(列分類振分=CP$3, 1, 0))</f>
        <v>#DIV/0!</v>
      </c>
      <c r="CQ62" s="194" t="e">
        <f t="array" ref="CQ62">SUMPRODUCT(計算_投入係数表_加工!$D199:$DS199, 生産額_中分類, IF(列分類振分=CQ$3, 1, 0))/SUMPRODUCT(生産額_中分類, IF(列分類振分=CQ$3, 1, 0))</f>
        <v>#DIV/0!</v>
      </c>
      <c r="CR62" s="194" t="e">
        <f t="array" ref="CR62">SUMPRODUCT(計算_投入係数表_加工!$D199:$DS199, 生産額_中分類, IF(列分類振分=CR$3, 1, 0))/SUMPRODUCT(生産額_中分類, IF(列分類振分=CR$3, 1, 0))</f>
        <v>#DIV/0!</v>
      </c>
      <c r="CS62" s="194" t="e">
        <f t="array" ref="CS62">SUMPRODUCT(計算_投入係数表_加工!$D199:$DS199, 生産額_中分類, IF(列分類振分=CS$3, 1, 0))/SUMPRODUCT(生産額_中分類, IF(列分類振分=CS$3, 1, 0))</f>
        <v>#DIV/0!</v>
      </c>
      <c r="CT62" s="194" t="e">
        <f t="array" ref="CT62">SUMPRODUCT(計算_投入係数表_加工!$D199:$DS199, 生産額_中分類, IF(列分類振分=CT$3, 1, 0))/SUMPRODUCT(生産額_中分類, IF(列分類振分=CT$3, 1, 0))</f>
        <v>#DIV/0!</v>
      </c>
      <c r="CU62" s="194" t="e">
        <f t="array" ref="CU62">SUMPRODUCT(計算_投入係数表_加工!$D199:$DS199, 生産額_中分類, IF(列分類振分=CU$3, 1, 0))/SUMPRODUCT(生産額_中分類, IF(列分類振分=CU$3, 1, 0))</f>
        <v>#DIV/0!</v>
      </c>
      <c r="CV62" s="194" t="e">
        <f t="array" ref="CV62">SUMPRODUCT(計算_投入係数表_加工!$D199:$DS199, 生産額_中分類, IF(列分類振分=CV$3, 1, 0))/SUMPRODUCT(生産額_中分類, IF(列分類振分=CV$3, 1, 0))</f>
        <v>#DIV/0!</v>
      </c>
      <c r="CW62" s="194" t="e">
        <f t="array" ref="CW62">SUMPRODUCT(計算_投入係数表_加工!$D199:$DS199, 生産額_中分類, IF(列分類振分=CW$3, 1, 0))/SUMPRODUCT(生産額_中分類, IF(列分類振分=CW$3, 1, 0))</f>
        <v>#DIV/0!</v>
      </c>
      <c r="CX62" s="194" t="e">
        <f t="array" ref="CX62">SUMPRODUCT(計算_投入係数表_加工!$D199:$DS199, 生産額_中分類, IF(列分類振分=CX$3, 1, 0))/SUMPRODUCT(生産額_中分類, IF(列分類振分=CX$3, 1, 0))</f>
        <v>#DIV/0!</v>
      </c>
      <c r="CY62" s="194" t="e">
        <f t="array" ref="CY62">SUMPRODUCT(計算_投入係数表_加工!$D199:$DS199, 生産額_中分類, IF(列分類振分=CY$3, 1, 0))/SUMPRODUCT(生産額_中分類, IF(列分類振分=CY$3, 1, 0))</f>
        <v>#DIV/0!</v>
      </c>
      <c r="CZ62" s="194" t="e">
        <f t="array" ref="CZ62">SUMPRODUCT(計算_投入係数表_加工!$D199:$DS199, 生産額_中分類, IF(列分類振分=CZ$3, 1, 0))/SUMPRODUCT(生産額_中分類, IF(列分類振分=CZ$3, 1, 0))</f>
        <v>#DIV/0!</v>
      </c>
      <c r="DA62" s="194" t="e">
        <f t="array" ref="DA62">SUMPRODUCT(計算_投入係数表_加工!$D199:$DS199, 生産額_中分類, IF(列分類振分=DA$3, 1, 0))/SUMPRODUCT(生産額_中分類, IF(列分類振分=DA$3, 1, 0))</f>
        <v>#DIV/0!</v>
      </c>
      <c r="DB62" s="194" t="e">
        <f t="array" ref="DB62">SUMPRODUCT(計算_投入係数表_加工!$D199:$DS199, 生産額_中分類, IF(列分類振分=DB$3, 1, 0))/SUMPRODUCT(生産額_中分類, IF(列分類振分=DB$3, 1, 0))</f>
        <v>#DIV/0!</v>
      </c>
      <c r="DC62" s="194" t="e">
        <f t="array" ref="DC62">SUMPRODUCT(計算_投入係数表_加工!$D199:$DS199, 生産額_中分類, IF(列分類振分=DC$3, 1, 0))/SUMPRODUCT(生産額_中分類, IF(列分類振分=DC$3, 1, 0))</f>
        <v>#DIV/0!</v>
      </c>
      <c r="DD62" s="194" t="e">
        <f t="array" ref="DD62">SUMPRODUCT(計算_投入係数表_加工!$D199:$DS199, 生産額_中分類, IF(列分類振分=DD$3, 1, 0))/SUMPRODUCT(生産額_中分類, IF(列分類振分=DD$3, 1, 0))</f>
        <v>#DIV/0!</v>
      </c>
      <c r="DE62" s="194" t="e">
        <f t="array" ref="DE62">SUMPRODUCT(計算_投入係数表_加工!$D199:$DS199, 生産額_中分類, IF(列分類振分=DE$3, 1, 0))/SUMPRODUCT(生産額_中分類, IF(列分類振分=DE$3, 1, 0))</f>
        <v>#DIV/0!</v>
      </c>
      <c r="DF62" s="194" t="e">
        <f t="array" ref="DF62">SUMPRODUCT(計算_投入係数表_加工!$D199:$DS199, 生産額_中分類, IF(列分類振分=DF$3, 1, 0))/SUMPRODUCT(生産額_中分類, IF(列分類振分=DF$3, 1, 0))</f>
        <v>#DIV/0!</v>
      </c>
      <c r="DG62" s="194" t="e">
        <f t="array" ref="DG62">SUMPRODUCT(計算_投入係数表_加工!$D199:$DS199, 生産額_中分類, IF(列分類振分=DG$3, 1, 0))/SUMPRODUCT(生産額_中分類, IF(列分類振分=DG$3, 1, 0))</f>
        <v>#DIV/0!</v>
      </c>
      <c r="DH62" s="194" t="e">
        <f t="array" ref="DH62">SUMPRODUCT(計算_投入係数表_加工!$D199:$DS199, 生産額_中分類, IF(列分類振分=DH$3, 1, 0))/SUMPRODUCT(生産額_中分類, IF(列分類振分=DH$3, 1, 0))</f>
        <v>#DIV/0!</v>
      </c>
      <c r="DI62" s="194" t="e">
        <f t="array" ref="DI62">SUMPRODUCT(計算_投入係数表_加工!$D199:$DS199, 生産額_中分類, IF(列分類振分=DI$3, 1, 0))/SUMPRODUCT(生産額_中分類, IF(列分類振分=DI$3, 1, 0))</f>
        <v>#DIV/0!</v>
      </c>
      <c r="DJ62" s="194" t="e">
        <f t="array" ref="DJ62">SUMPRODUCT(計算_投入係数表_加工!$D199:$DS199, 生産額_中分類, IF(列分類振分=DJ$3, 1, 0))/SUMPRODUCT(生産額_中分類, IF(列分類振分=DJ$3, 1, 0))</f>
        <v>#DIV/0!</v>
      </c>
      <c r="DK62" s="194" t="e">
        <f t="array" ref="DK62">SUMPRODUCT(計算_投入係数表_加工!$D199:$DS199, 生産額_中分類, IF(列分類振分=DK$3, 1, 0))/SUMPRODUCT(生産額_中分類, IF(列分類振分=DK$3, 1, 0))</f>
        <v>#DIV/0!</v>
      </c>
      <c r="DL62" s="194" t="e">
        <f t="array" ref="DL62">SUMPRODUCT(計算_投入係数表_加工!$D199:$DS199, 生産額_中分類, IF(列分類振分=DL$3, 1, 0))/SUMPRODUCT(生産額_中分類, IF(列分類振分=DL$3, 1, 0))</f>
        <v>#DIV/0!</v>
      </c>
      <c r="DM62" s="194" t="e">
        <f t="array" ref="DM62">SUMPRODUCT(計算_投入係数表_加工!$D199:$DS199, 生産額_中分類, IF(列分類振分=DM$3, 1, 0))/SUMPRODUCT(生産額_中分類, IF(列分類振分=DM$3, 1, 0))</f>
        <v>#DIV/0!</v>
      </c>
      <c r="DN62" s="194" t="e">
        <f t="array" ref="DN62">SUMPRODUCT(計算_投入係数表_加工!$D199:$DS199, 生産額_中分類, IF(列分類振分=DN$3, 1, 0))/SUMPRODUCT(生産額_中分類, IF(列分類振分=DN$3, 1, 0))</f>
        <v>#DIV/0!</v>
      </c>
      <c r="DO62" s="194" t="e">
        <f t="array" ref="DO62">SUMPRODUCT(計算_投入係数表_加工!$D199:$DS199, 生産額_中分類, IF(列分類振分=DO$3, 1, 0))/SUMPRODUCT(生産額_中分類, IF(列分類振分=DO$3, 1, 0))</f>
        <v>#DIV/0!</v>
      </c>
      <c r="DP62" s="194" t="e">
        <f t="array" ref="DP62">SUMPRODUCT(計算_投入係数表_加工!$D199:$DS199, 生産額_中分類, IF(列分類振分=DP$3, 1, 0))/SUMPRODUCT(生産額_中分類, IF(列分類振分=DP$3, 1, 0))</f>
        <v>#DIV/0!</v>
      </c>
      <c r="DQ62" s="194" t="e">
        <f t="array" ref="DQ62">SUMPRODUCT(計算_投入係数表_加工!$D199:$DS199, 生産額_中分類, IF(列分類振分=DQ$3, 1, 0))/SUMPRODUCT(生産額_中分類, IF(列分類振分=DQ$3, 1, 0))</f>
        <v>#DIV/0!</v>
      </c>
      <c r="DR62" s="194" t="e">
        <f t="array" ref="DR62">SUMPRODUCT(計算_投入係数表_加工!$D199:$DS199, 生産額_中分類, IF(列分類振分=DR$3, 1, 0))/SUMPRODUCT(生産額_中分類, IF(列分類振分=DR$3, 1, 0))</f>
        <v>#DIV/0!</v>
      </c>
      <c r="DS62" s="194" t="e">
        <f t="array" ref="DS62">SUMPRODUCT(計算_投入係数表_加工!$D199:$DS199, 生産額_中分類, IF(列分類振分=DS$3, 1, 0))/SUMPRODUCT(生産額_中分類, IF(列分類振分=DS$3, 1, 0))</f>
        <v>#DIV/0!</v>
      </c>
      <c r="DT62" s="23">
        <f>SUMIF(振分, $C62, 計算_投入係数表_加工!DT$4:DT$123)</f>
        <v>0</v>
      </c>
    </row>
    <row r="63" spans="2:124" x14ac:dyDescent="0.25">
      <c r="B63" s="53">
        <v>60</v>
      </c>
      <c r="C63" s="198" t="str">
        <v>-</v>
      </c>
      <c r="D63" s="199">
        <f t="array" ref="D63">SUMPRODUCT(計算_投入係数表_加工!$D200:$DS200, 生産額_中分類, IF(列分類振分=D$3, 1, 0))/SUMPRODUCT(生産額_中分類, IF(列分類振分=D$3, 1, 0))</f>
        <v>0</v>
      </c>
      <c r="E63" s="200">
        <f t="array" ref="E63">SUMPRODUCT(計算_投入係数表_加工!$D200:$DS200, 生産額_中分類, IF(列分類振分=E$3, 1, 0))/SUMPRODUCT(生産額_中分類, IF(列分類振分=E$3, 1, 0))</f>
        <v>0</v>
      </c>
      <c r="F63" s="200">
        <f t="array" ref="F63">SUMPRODUCT(計算_投入係数表_加工!$D200:$DS200, 生産額_中分類, IF(列分類振分=F$3, 1, 0))/SUMPRODUCT(生産額_中分類, IF(列分類振分=F$3, 1, 0))</f>
        <v>0</v>
      </c>
      <c r="G63" s="200">
        <f t="array" ref="G63">SUMPRODUCT(計算_投入係数表_加工!$D200:$DS200, 生産額_中分類, IF(列分類振分=G$3, 1, 0))/SUMPRODUCT(生産額_中分類, IF(列分類振分=G$3, 1, 0))</f>
        <v>0</v>
      </c>
      <c r="H63" s="200">
        <f t="array" ref="H63">SUMPRODUCT(計算_投入係数表_加工!$D200:$DS200, 生産額_中分類, IF(列分類振分=H$3, 1, 0))/SUMPRODUCT(生産額_中分類, IF(列分類振分=H$3, 1, 0))</f>
        <v>0</v>
      </c>
      <c r="I63" s="200">
        <f t="array" ref="I63">SUMPRODUCT(計算_投入係数表_加工!$D200:$DS200, 生産額_中分類, IF(列分類振分=I$3, 1, 0))/SUMPRODUCT(生産額_中分類, IF(列分類振分=I$3, 1, 0))</f>
        <v>0</v>
      </c>
      <c r="J63" s="200">
        <f t="array" ref="J63">SUMPRODUCT(計算_投入係数表_加工!$D200:$DS200, 生産額_中分類, IF(列分類振分=J$3, 1, 0))/SUMPRODUCT(生産額_中分類, IF(列分類振分=J$3, 1, 0))</f>
        <v>0</v>
      </c>
      <c r="K63" s="200">
        <f t="array" ref="K63">SUMPRODUCT(計算_投入係数表_加工!$D200:$DS200, 生産額_中分類, IF(列分類振分=K$3, 1, 0))/SUMPRODUCT(生産額_中分類, IF(列分類振分=K$3, 1, 0))</f>
        <v>0</v>
      </c>
      <c r="L63" s="200">
        <f t="array" ref="L63">SUMPRODUCT(計算_投入係数表_加工!$D200:$DS200, 生産額_中分類, IF(列分類振分=L$3, 1, 0))/SUMPRODUCT(生産額_中分類, IF(列分類振分=L$3, 1, 0))</f>
        <v>0</v>
      </c>
      <c r="M63" s="200">
        <f t="array" ref="M63">SUMPRODUCT(計算_投入係数表_加工!$D200:$DS200, 生産額_中分類, IF(列分類振分=M$3, 1, 0))/SUMPRODUCT(生産額_中分類, IF(列分類振分=M$3, 1, 0))</f>
        <v>0</v>
      </c>
      <c r="N63" s="200">
        <f t="array" ref="N63">SUMPRODUCT(計算_投入係数表_加工!$D200:$DS200, 生産額_中分類, IF(列分類振分=N$3, 1, 0))/SUMPRODUCT(生産額_中分類, IF(列分類振分=N$3, 1, 0))</f>
        <v>0</v>
      </c>
      <c r="O63" s="200">
        <f t="array" ref="O63">SUMPRODUCT(計算_投入係数表_加工!$D200:$DS200, 生産額_中分類, IF(列分類振分=O$3, 1, 0))/SUMPRODUCT(生産額_中分類, IF(列分類振分=O$3, 1, 0))</f>
        <v>0</v>
      </c>
      <c r="P63" s="200">
        <f t="array" ref="P63">SUMPRODUCT(計算_投入係数表_加工!$D200:$DS200, 生産額_中分類, IF(列分類振分=P$3, 1, 0))/SUMPRODUCT(生産額_中分類, IF(列分類振分=P$3, 1, 0))</f>
        <v>0</v>
      </c>
      <c r="Q63" s="200" t="e">
        <f t="array" ref="Q63">SUMPRODUCT(計算_投入係数表_加工!$D200:$DS200, 生産額_中分類, IF(列分類振分=Q$3, 1, 0))/SUMPRODUCT(生産額_中分類, IF(列分類振分=Q$3, 1, 0))</f>
        <v>#DIV/0!</v>
      </c>
      <c r="R63" s="200" t="e">
        <f t="array" ref="R63">SUMPRODUCT(計算_投入係数表_加工!$D200:$DS200, 生産額_中分類, IF(列分類振分=R$3, 1, 0))/SUMPRODUCT(生産額_中分類, IF(列分類振分=R$3, 1, 0))</f>
        <v>#DIV/0!</v>
      </c>
      <c r="S63" s="200" t="e">
        <f t="array" ref="S63">SUMPRODUCT(計算_投入係数表_加工!$D200:$DS200, 生産額_中分類, IF(列分類振分=S$3, 1, 0))/SUMPRODUCT(生産額_中分類, IF(列分類振分=S$3, 1, 0))</f>
        <v>#DIV/0!</v>
      </c>
      <c r="T63" s="200" t="e">
        <f t="array" ref="T63">SUMPRODUCT(計算_投入係数表_加工!$D200:$DS200, 生産額_中分類, IF(列分類振分=T$3, 1, 0))/SUMPRODUCT(生産額_中分類, IF(列分類振分=T$3, 1, 0))</f>
        <v>#DIV/0!</v>
      </c>
      <c r="U63" s="200" t="e">
        <f t="array" ref="U63">SUMPRODUCT(計算_投入係数表_加工!$D200:$DS200, 生産額_中分類, IF(列分類振分=U$3, 1, 0))/SUMPRODUCT(生産額_中分類, IF(列分類振分=U$3, 1, 0))</f>
        <v>#DIV/0!</v>
      </c>
      <c r="V63" s="200" t="e">
        <f t="array" ref="V63">SUMPRODUCT(計算_投入係数表_加工!$D200:$DS200, 生産額_中分類, IF(列分類振分=V$3, 1, 0))/SUMPRODUCT(生産額_中分類, IF(列分類振分=V$3, 1, 0))</f>
        <v>#DIV/0!</v>
      </c>
      <c r="W63" s="200" t="e">
        <f t="array" ref="W63">SUMPRODUCT(計算_投入係数表_加工!$D200:$DS200, 生産額_中分類, IF(列分類振分=W$3, 1, 0))/SUMPRODUCT(生産額_中分類, IF(列分類振分=W$3, 1, 0))</f>
        <v>#DIV/0!</v>
      </c>
      <c r="X63" s="200" t="e">
        <f t="array" ref="X63">SUMPRODUCT(計算_投入係数表_加工!$D200:$DS200, 生産額_中分類, IF(列分類振分=X$3, 1, 0))/SUMPRODUCT(生産額_中分類, IF(列分類振分=X$3, 1, 0))</f>
        <v>#DIV/0!</v>
      </c>
      <c r="Y63" s="200" t="e">
        <f t="array" ref="Y63">SUMPRODUCT(計算_投入係数表_加工!$D200:$DS200, 生産額_中分類, IF(列分類振分=Y$3, 1, 0))/SUMPRODUCT(生産額_中分類, IF(列分類振分=Y$3, 1, 0))</f>
        <v>#DIV/0!</v>
      </c>
      <c r="Z63" s="200" t="e">
        <f t="array" ref="Z63">SUMPRODUCT(計算_投入係数表_加工!$D200:$DS200, 生産額_中分類, IF(列分類振分=Z$3, 1, 0))/SUMPRODUCT(生産額_中分類, IF(列分類振分=Z$3, 1, 0))</f>
        <v>#DIV/0!</v>
      </c>
      <c r="AA63" s="200" t="e">
        <f t="array" ref="AA63">SUMPRODUCT(計算_投入係数表_加工!$D200:$DS200, 生産額_中分類, IF(列分類振分=AA$3, 1, 0))/SUMPRODUCT(生産額_中分類, IF(列分類振分=AA$3, 1, 0))</f>
        <v>#DIV/0!</v>
      </c>
      <c r="AB63" s="200" t="e">
        <f t="array" ref="AB63">SUMPRODUCT(計算_投入係数表_加工!$D200:$DS200, 生産額_中分類, IF(列分類振分=AB$3, 1, 0))/SUMPRODUCT(生産額_中分類, IF(列分類振分=AB$3, 1, 0))</f>
        <v>#DIV/0!</v>
      </c>
      <c r="AC63" s="200" t="e">
        <f t="array" ref="AC63">SUMPRODUCT(計算_投入係数表_加工!$D200:$DS200, 生産額_中分類, IF(列分類振分=AC$3, 1, 0))/SUMPRODUCT(生産額_中分類, IF(列分類振分=AC$3, 1, 0))</f>
        <v>#DIV/0!</v>
      </c>
      <c r="AD63" s="200" t="e">
        <f t="array" ref="AD63">SUMPRODUCT(計算_投入係数表_加工!$D200:$DS200, 生産額_中分類, IF(列分類振分=AD$3, 1, 0))/SUMPRODUCT(生産額_中分類, IF(列分類振分=AD$3, 1, 0))</f>
        <v>#DIV/0!</v>
      </c>
      <c r="AE63" s="200" t="e">
        <f t="array" ref="AE63">SUMPRODUCT(計算_投入係数表_加工!$D200:$DS200, 生産額_中分類, IF(列分類振分=AE$3, 1, 0))/SUMPRODUCT(生産額_中分類, IF(列分類振分=AE$3, 1, 0))</f>
        <v>#DIV/0!</v>
      </c>
      <c r="AF63" s="200" t="e">
        <f t="array" ref="AF63">SUMPRODUCT(計算_投入係数表_加工!$D200:$DS200, 生産額_中分類, IF(列分類振分=AF$3, 1, 0))/SUMPRODUCT(生産額_中分類, IF(列分類振分=AF$3, 1, 0))</f>
        <v>#DIV/0!</v>
      </c>
      <c r="AG63" s="200" t="e">
        <f t="array" ref="AG63">SUMPRODUCT(計算_投入係数表_加工!$D200:$DS200, 生産額_中分類, IF(列分類振分=AG$3, 1, 0))/SUMPRODUCT(生産額_中分類, IF(列分類振分=AG$3, 1, 0))</f>
        <v>#DIV/0!</v>
      </c>
      <c r="AH63" s="200" t="e">
        <f t="array" ref="AH63">SUMPRODUCT(計算_投入係数表_加工!$D200:$DS200, 生産額_中分類, IF(列分類振分=AH$3, 1, 0))/SUMPRODUCT(生産額_中分類, IF(列分類振分=AH$3, 1, 0))</f>
        <v>#DIV/0!</v>
      </c>
      <c r="AI63" s="200" t="e">
        <f t="array" ref="AI63">SUMPRODUCT(計算_投入係数表_加工!$D200:$DS200, 生産額_中分類, IF(列分類振分=AI$3, 1, 0))/SUMPRODUCT(生産額_中分類, IF(列分類振分=AI$3, 1, 0))</f>
        <v>#DIV/0!</v>
      </c>
      <c r="AJ63" s="200" t="e">
        <f t="array" ref="AJ63">SUMPRODUCT(計算_投入係数表_加工!$D200:$DS200, 生産額_中分類, IF(列分類振分=AJ$3, 1, 0))/SUMPRODUCT(生産額_中分類, IF(列分類振分=AJ$3, 1, 0))</f>
        <v>#DIV/0!</v>
      </c>
      <c r="AK63" s="200" t="e">
        <f t="array" ref="AK63">SUMPRODUCT(計算_投入係数表_加工!$D200:$DS200, 生産額_中分類, IF(列分類振分=AK$3, 1, 0))/SUMPRODUCT(生産額_中分類, IF(列分類振分=AK$3, 1, 0))</f>
        <v>#DIV/0!</v>
      </c>
      <c r="AL63" s="200" t="e">
        <f t="array" ref="AL63">SUMPRODUCT(計算_投入係数表_加工!$D200:$DS200, 生産額_中分類, IF(列分類振分=AL$3, 1, 0))/SUMPRODUCT(生産額_中分類, IF(列分類振分=AL$3, 1, 0))</f>
        <v>#DIV/0!</v>
      </c>
      <c r="AM63" s="200" t="e">
        <f t="array" ref="AM63">SUMPRODUCT(計算_投入係数表_加工!$D200:$DS200, 生産額_中分類, IF(列分類振分=AM$3, 1, 0))/SUMPRODUCT(生産額_中分類, IF(列分類振分=AM$3, 1, 0))</f>
        <v>#DIV/0!</v>
      </c>
      <c r="AN63" s="200" t="e">
        <f t="array" ref="AN63">SUMPRODUCT(計算_投入係数表_加工!$D200:$DS200, 生産額_中分類, IF(列分類振分=AN$3, 1, 0))/SUMPRODUCT(生産額_中分類, IF(列分類振分=AN$3, 1, 0))</f>
        <v>#DIV/0!</v>
      </c>
      <c r="AO63" s="200" t="e">
        <f t="array" ref="AO63">SUMPRODUCT(計算_投入係数表_加工!$D200:$DS200, 生産額_中分類, IF(列分類振分=AO$3, 1, 0))/SUMPRODUCT(生産額_中分類, IF(列分類振分=AO$3, 1, 0))</f>
        <v>#DIV/0!</v>
      </c>
      <c r="AP63" s="200" t="e">
        <f t="array" ref="AP63">SUMPRODUCT(計算_投入係数表_加工!$D200:$DS200, 生産額_中分類, IF(列分類振分=AP$3, 1, 0))/SUMPRODUCT(生産額_中分類, IF(列分類振分=AP$3, 1, 0))</f>
        <v>#DIV/0!</v>
      </c>
      <c r="AQ63" s="200" t="e">
        <f t="array" ref="AQ63">SUMPRODUCT(計算_投入係数表_加工!$D200:$DS200, 生産額_中分類, IF(列分類振分=AQ$3, 1, 0))/SUMPRODUCT(生産額_中分類, IF(列分類振分=AQ$3, 1, 0))</f>
        <v>#DIV/0!</v>
      </c>
      <c r="AR63" s="200" t="e">
        <f t="array" ref="AR63">SUMPRODUCT(計算_投入係数表_加工!$D200:$DS200, 生産額_中分類, IF(列分類振分=AR$3, 1, 0))/SUMPRODUCT(生産額_中分類, IF(列分類振分=AR$3, 1, 0))</f>
        <v>#DIV/0!</v>
      </c>
      <c r="AS63" s="200" t="e">
        <f t="array" ref="AS63">SUMPRODUCT(計算_投入係数表_加工!$D200:$DS200, 生産額_中分類, IF(列分類振分=AS$3, 1, 0))/SUMPRODUCT(生産額_中分類, IF(列分類振分=AS$3, 1, 0))</f>
        <v>#DIV/0!</v>
      </c>
      <c r="AT63" s="200" t="e">
        <f t="array" ref="AT63">SUMPRODUCT(計算_投入係数表_加工!$D200:$DS200, 生産額_中分類, IF(列分類振分=AT$3, 1, 0))/SUMPRODUCT(生産額_中分類, IF(列分類振分=AT$3, 1, 0))</f>
        <v>#DIV/0!</v>
      </c>
      <c r="AU63" s="200" t="e">
        <f t="array" ref="AU63">SUMPRODUCT(計算_投入係数表_加工!$D200:$DS200, 生産額_中分類, IF(列分類振分=AU$3, 1, 0))/SUMPRODUCT(生産額_中分類, IF(列分類振分=AU$3, 1, 0))</f>
        <v>#DIV/0!</v>
      </c>
      <c r="AV63" s="200" t="e">
        <f t="array" ref="AV63">SUMPRODUCT(計算_投入係数表_加工!$D200:$DS200, 生産額_中分類, IF(列分類振分=AV$3, 1, 0))/SUMPRODUCT(生産額_中分類, IF(列分類振分=AV$3, 1, 0))</f>
        <v>#DIV/0!</v>
      </c>
      <c r="AW63" s="200" t="e">
        <f t="array" ref="AW63">SUMPRODUCT(計算_投入係数表_加工!$D200:$DS200, 生産額_中分類, IF(列分類振分=AW$3, 1, 0))/SUMPRODUCT(生産額_中分類, IF(列分類振分=AW$3, 1, 0))</f>
        <v>#DIV/0!</v>
      </c>
      <c r="AX63" s="200" t="e">
        <f t="array" ref="AX63">SUMPRODUCT(計算_投入係数表_加工!$D200:$DS200, 生産額_中分類, IF(列分類振分=AX$3, 1, 0))/SUMPRODUCT(生産額_中分類, IF(列分類振分=AX$3, 1, 0))</f>
        <v>#DIV/0!</v>
      </c>
      <c r="AY63" s="200" t="e">
        <f t="array" ref="AY63">SUMPRODUCT(計算_投入係数表_加工!$D200:$DS200, 生産額_中分類, IF(列分類振分=AY$3, 1, 0))/SUMPRODUCT(生産額_中分類, IF(列分類振分=AY$3, 1, 0))</f>
        <v>#DIV/0!</v>
      </c>
      <c r="AZ63" s="200" t="e">
        <f t="array" ref="AZ63">SUMPRODUCT(計算_投入係数表_加工!$D200:$DS200, 生産額_中分類, IF(列分類振分=AZ$3, 1, 0))/SUMPRODUCT(生産額_中分類, IF(列分類振分=AZ$3, 1, 0))</f>
        <v>#DIV/0!</v>
      </c>
      <c r="BA63" s="200" t="e">
        <f t="array" ref="BA63">SUMPRODUCT(計算_投入係数表_加工!$D200:$DS200, 生産額_中分類, IF(列分類振分=BA$3, 1, 0))/SUMPRODUCT(生産額_中分類, IF(列分類振分=BA$3, 1, 0))</f>
        <v>#DIV/0!</v>
      </c>
      <c r="BB63" s="200" t="e">
        <f t="array" ref="BB63">SUMPRODUCT(計算_投入係数表_加工!$D200:$DS200, 生産額_中分類, IF(列分類振分=BB$3, 1, 0))/SUMPRODUCT(生産額_中分類, IF(列分類振分=BB$3, 1, 0))</f>
        <v>#DIV/0!</v>
      </c>
      <c r="BC63" s="200" t="e">
        <f t="array" ref="BC63">SUMPRODUCT(計算_投入係数表_加工!$D200:$DS200, 生産額_中分類, IF(列分類振分=BC$3, 1, 0))/SUMPRODUCT(生産額_中分類, IF(列分類振分=BC$3, 1, 0))</f>
        <v>#DIV/0!</v>
      </c>
      <c r="BD63" s="200" t="e">
        <f t="array" ref="BD63">SUMPRODUCT(計算_投入係数表_加工!$D200:$DS200, 生産額_中分類, IF(列分類振分=BD$3, 1, 0))/SUMPRODUCT(生産額_中分類, IF(列分類振分=BD$3, 1, 0))</f>
        <v>#DIV/0!</v>
      </c>
      <c r="BE63" s="200" t="e">
        <f t="array" ref="BE63">SUMPRODUCT(計算_投入係数表_加工!$D200:$DS200, 生産額_中分類, IF(列分類振分=BE$3, 1, 0))/SUMPRODUCT(生産額_中分類, IF(列分類振分=BE$3, 1, 0))</f>
        <v>#DIV/0!</v>
      </c>
      <c r="BF63" s="200" t="e">
        <f t="array" ref="BF63">SUMPRODUCT(計算_投入係数表_加工!$D200:$DS200, 生産額_中分類, IF(列分類振分=BF$3, 1, 0))/SUMPRODUCT(生産額_中分類, IF(列分類振分=BF$3, 1, 0))</f>
        <v>#DIV/0!</v>
      </c>
      <c r="BG63" s="200" t="e">
        <f t="array" ref="BG63">SUMPRODUCT(計算_投入係数表_加工!$D200:$DS200, 生産額_中分類, IF(列分類振分=BG$3, 1, 0))/SUMPRODUCT(生産額_中分類, IF(列分類振分=BG$3, 1, 0))</f>
        <v>#DIV/0!</v>
      </c>
      <c r="BH63" s="200" t="e">
        <f t="array" ref="BH63">SUMPRODUCT(計算_投入係数表_加工!$D200:$DS200, 生産額_中分類, IF(列分類振分=BH$3, 1, 0))/SUMPRODUCT(生産額_中分類, IF(列分類振分=BH$3, 1, 0))</f>
        <v>#DIV/0!</v>
      </c>
      <c r="BI63" s="200" t="e">
        <f t="array" ref="BI63">SUMPRODUCT(計算_投入係数表_加工!$D200:$DS200, 生産額_中分類, IF(列分類振分=BI$3, 1, 0))/SUMPRODUCT(生産額_中分類, IF(列分類振分=BI$3, 1, 0))</f>
        <v>#DIV/0!</v>
      </c>
      <c r="BJ63" s="200" t="e">
        <f t="array" ref="BJ63">SUMPRODUCT(計算_投入係数表_加工!$D200:$DS200, 生産額_中分類, IF(列分類振分=BJ$3, 1, 0))/SUMPRODUCT(生産額_中分類, IF(列分類振分=BJ$3, 1, 0))</f>
        <v>#DIV/0!</v>
      </c>
      <c r="BK63" s="200" t="e">
        <f t="array" ref="BK63">SUMPRODUCT(計算_投入係数表_加工!$D200:$DS200, 生産額_中分類, IF(列分類振分=BK$3, 1, 0))/SUMPRODUCT(生産額_中分類, IF(列分類振分=BK$3, 1, 0))</f>
        <v>#DIV/0!</v>
      </c>
      <c r="BL63" s="200" t="e">
        <f t="array" ref="BL63">SUMPRODUCT(計算_投入係数表_加工!$D200:$DS200, 生産額_中分類, IF(列分類振分=BL$3, 1, 0))/SUMPRODUCT(生産額_中分類, IF(列分類振分=BL$3, 1, 0))</f>
        <v>#DIV/0!</v>
      </c>
      <c r="BM63" s="200" t="e">
        <f t="array" ref="BM63">SUMPRODUCT(計算_投入係数表_加工!$D200:$DS200, 生産額_中分類, IF(列分類振分=BM$3, 1, 0))/SUMPRODUCT(生産額_中分類, IF(列分類振分=BM$3, 1, 0))</f>
        <v>#DIV/0!</v>
      </c>
      <c r="BN63" s="200" t="e">
        <f t="array" ref="BN63">SUMPRODUCT(計算_投入係数表_加工!$D200:$DS200, 生産額_中分類, IF(列分類振分=BN$3, 1, 0))/SUMPRODUCT(生産額_中分類, IF(列分類振分=BN$3, 1, 0))</f>
        <v>#DIV/0!</v>
      </c>
      <c r="BO63" s="200" t="e">
        <f t="array" ref="BO63">SUMPRODUCT(計算_投入係数表_加工!$D200:$DS200, 生産額_中分類, IF(列分類振分=BO$3, 1, 0))/SUMPRODUCT(生産額_中分類, IF(列分類振分=BO$3, 1, 0))</f>
        <v>#DIV/0!</v>
      </c>
      <c r="BP63" s="200" t="e">
        <f t="array" ref="BP63">SUMPRODUCT(計算_投入係数表_加工!$D200:$DS200, 生産額_中分類, IF(列分類振分=BP$3, 1, 0))/SUMPRODUCT(生産額_中分類, IF(列分類振分=BP$3, 1, 0))</f>
        <v>#DIV/0!</v>
      </c>
      <c r="BQ63" s="200" t="e">
        <f t="array" ref="BQ63">SUMPRODUCT(計算_投入係数表_加工!$D200:$DS200, 生産額_中分類, IF(列分類振分=BQ$3, 1, 0))/SUMPRODUCT(生産額_中分類, IF(列分類振分=BQ$3, 1, 0))</f>
        <v>#DIV/0!</v>
      </c>
      <c r="BR63" s="200" t="e">
        <f t="array" ref="BR63">SUMPRODUCT(計算_投入係数表_加工!$D200:$DS200, 生産額_中分類, IF(列分類振分=BR$3, 1, 0))/SUMPRODUCT(生産額_中分類, IF(列分類振分=BR$3, 1, 0))</f>
        <v>#DIV/0!</v>
      </c>
      <c r="BS63" s="200" t="e">
        <f t="array" ref="BS63">SUMPRODUCT(計算_投入係数表_加工!$D200:$DS200, 生産額_中分類, IF(列分類振分=BS$3, 1, 0))/SUMPRODUCT(生産額_中分類, IF(列分類振分=BS$3, 1, 0))</f>
        <v>#DIV/0!</v>
      </c>
      <c r="BT63" s="200" t="e">
        <f t="array" ref="BT63">SUMPRODUCT(計算_投入係数表_加工!$D200:$DS200, 生産額_中分類, IF(列分類振分=BT$3, 1, 0))/SUMPRODUCT(生産額_中分類, IF(列分類振分=BT$3, 1, 0))</f>
        <v>#DIV/0!</v>
      </c>
      <c r="BU63" s="200" t="e">
        <f t="array" ref="BU63">SUMPRODUCT(計算_投入係数表_加工!$D200:$DS200, 生産額_中分類, IF(列分類振分=BU$3, 1, 0))/SUMPRODUCT(生産額_中分類, IF(列分類振分=BU$3, 1, 0))</f>
        <v>#DIV/0!</v>
      </c>
      <c r="BV63" s="200" t="e">
        <f t="array" ref="BV63">SUMPRODUCT(計算_投入係数表_加工!$D200:$DS200, 生産額_中分類, IF(列分類振分=BV$3, 1, 0))/SUMPRODUCT(生産額_中分類, IF(列分類振分=BV$3, 1, 0))</f>
        <v>#DIV/0!</v>
      </c>
      <c r="BW63" s="200" t="e">
        <f t="array" ref="BW63">SUMPRODUCT(計算_投入係数表_加工!$D200:$DS200, 生産額_中分類, IF(列分類振分=BW$3, 1, 0))/SUMPRODUCT(生産額_中分類, IF(列分類振分=BW$3, 1, 0))</f>
        <v>#DIV/0!</v>
      </c>
      <c r="BX63" s="200" t="e">
        <f t="array" ref="BX63">SUMPRODUCT(計算_投入係数表_加工!$D200:$DS200, 生産額_中分類, IF(列分類振分=BX$3, 1, 0))/SUMPRODUCT(生産額_中分類, IF(列分類振分=BX$3, 1, 0))</f>
        <v>#DIV/0!</v>
      </c>
      <c r="BY63" s="200" t="e">
        <f t="array" ref="BY63">SUMPRODUCT(計算_投入係数表_加工!$D200:$DS200, 生産額_中分類, IF(列分類振分=BY$3, 1, 0))/SUMPRODUCT(生産額_中分類, IF(列分類振分=BY$3, 1, 0))</f>
        <v>#DIV/0!</v>
      </c>
      <c r="BZ63" s="200" t="e">
        <f t="array" ref="BZ63">SUMPRODUCT(計算_投入係数表_加工!$D200:$DS200, 生産額_中分類, IF(列分類振分=BZ$3, 1, 0))/SUMPRODUCT(生産額_中分類, IF(列分類振分=BZ$3, 1, 0))</f>
        <v>#DIV/0!</v>
      </c>
      <c r="CA63" s="200" t="e">
        <f t="array" ref="CA63">SUMPRODUCT(計算_投入係数表_加工!$D200:$DS200, 生産額_中分類, IF(列分類振分=CA$3, 1, 0))/SUMPRODUCT(生産額_中分類, IF(列分類振分=CA$3, 1, 0))</f>
        <v>#DIV/0!</v>
      </c>
      <c r="CB63" s="200" t="e">
        <f t="array" ref="CB63">SUMPRODUCT(計算_投入係数表_加工!$D200:$DS200, 生産額_中分類, IF(列分類振分=CB$3, 1, 0))/SUMPRODUCT(生産額_中分類, IF(列分類振分=CB$3, 1, 0))</f>
        <v>#DIV/0!</v>
      </c>
      <c r="CC63" s="200" t="e">
        <f t="array" ref="CC63">SUMPRODUCT(計算_投入係数表_加工!$D200:$DS200, 生産額_中分類, IF(列分類振分=CC$3, 1, 0))/SUMPRODUCT(生産額_中分類, IF(列分類振分=CC$3, 1, 0))</f>
        <v>#DIV/0!</v>
      </c>
      <c r="CD63" s="200" t="e">
        <f t="array" ref="CD63">SUMPRODUCT(計算_投入係数表_加工!$D200:$DS200, 生産額_中分類, IF(列分類振分=CD$3, 1, 0))/SUMPRODUCT(生産額_中分類, IF(列分類振分=CD$3, 1, 0))</f>
        <v>#DIV/0!</v>
      </c>
      <c r="CE63" s="200" t="e">
        <f t="array" ref="CE63">SUMPRODUCT(計算_投入係数表_加工!$D200:$DS200, 生産額_中分類, IF(列分類振分=CE$3, 1, 0))/SUMPRODUCT(生産額_中分類, IF(列分類振分=CE$3, 1, 0))</f>
        <v>#DIV/0!</v>
      </c>
      <c r="CF63" s="200" t="e">
        <f t="array" ref="CF63">SUMPRODUCT(計算_投入係数表_加工!$D200:$DS200, 生産額_中分類, IF(列分類振分=CF$3, 1, 0))/SUMPRODUCT(生産額_中分類, IF(列分類振分=CF$3, 1, 0))</f>
        <v>#DIV/0!</v>
      </c>
      <c r="CG63" s="200" t="e">
        <f t="array" ref="CG63">SUMPRODUCT(計算_投入係数表_加工!$D200:$DS200, 生産額_中分類, IF(列分類振分=CG$3, 1, 0))/SUMPRODUCT(生産額_中分類, IF(列分類振分=CG$3, 1, 0))</f>
        <v>#DIV/0!</v>
      </c>
      <c r="CH63" s="200" t="e">
        <f t="array" ref="CH63">SUMPRODUCT(計算_投入係数表_加工!$D200:$DS200, 生産額_中分類, IF(列分類振分=CH$3, 1, 0))/SUMPRODUCT(生産額_中分類, IF(列分類振分=CH$3, 1, 0))</f>
        <v>#DIV/0!</v>
      </c>
      <c r="CI63" s="200" t="e">
        <f t="array" ref="CI63">SUMPRODUCT(計算_投入係数表_加工!$D200:$DS200, 生産額_中分類, IF(列分類振分=CI$3, 1, 0))/SUMPRODUCT(生産額_中分類, IF(列分類振分=CI$3, 1, 0))</f>
        <v>#DIV/0!</v>
      </c>
      <c r="CJ63" s="200" t="e">
        <f t="array" ref="CJ63">SUMPRODUCT(計算_投入係数表_加工!$D200:$DS200, 生産額_中分類, IF(列分類振分=CJ$3, 1, 0))/SUMPRODUCT(生産額_中分類, IF(列分類振分=CJ$3, 1, 0))</f>
        <v>#DIV/0!</v>
      </c>
      <c r="CK63" s="200" t="e">
        <f t="array" ref="CK63">SUMPRODUCT(計算_投入係数表_加工!$D200:$DS200, 生産額_中分類, IF(列分類振分=CK$3, 1, 0))/SUMPRODUCT(生産額_中分類, IF(列分類振分=CK$3, 1, 0))</f>
        <v>#DIV/0!</v>
      </c>
      <c r="CL63" s="200" t="e">
        <f t="array" ref="CL63">SUMPRODUCT(計算_投入係数表_加工!$D200:$DS200, 生産額_中分類, IF(列分類振分=CL$3, 1, 0))/SUMPRODUCT(生産額_中分類, IF(列分類振分=CL$3, 1, 0))</f>
        <v>#DIV/0!</v>
      </c>
      <c r="CM63" s="200" t="e">
        <f t="array" ref="CM63">SUMPRODUCT(計算_投入係数表_加工!$D200:$DS200, 生産額_中分類, IF(列分類振分=CM$3, 1, 0))/SUMPRODUCT(生産額_中分類, IF(列分類振分=CM$3, 1, 0))</f>
        <v>#DIV/0!</v>
      </c>
      <c r="CN63" s="200" t="e">
        <f t="array" ref="CN63">SUMPRODUCT(計算_投入係数表_加工!$D200:$DS200, 生産額_中分類, IF(列分類振分=CN$3, 1, 0))/SUMPRODUCT(生産額_中分類, IF(列分類振分=CN$3, 1, 0))</f>
        <v>#DIV/0!</v>
      </c>
      <c r="CO63" s="200" t="e">
        <f t="array" ref="CO63">SUMPRODUCT(計算_投入係数表_加工!$D200:$DS200, 生産額_中分類, IF(列分類振分=CO$3, 1, 0))/SUMPRODUCT(生産額_中分類, IF(列分類振分=CO$3, 1, 0))</f>
        <v>#DIV/0!</v>
      </c>
      <c r="CP63" s="200" t="e">
        <f t="array" ref="CP63">SUMPRODUCT(計算_投入係数表_加工!$D200:$DS200, 生産額_中分類, IF(列分類振分=CP$3, 1, 0))/SUMPRODUCT(生産額_中分類, IF(列分類振分=CP$3, 1, 0))</f>
        <v>#DIV/0!</v>
      </c>
      <c r="CQ63" s="200" t="e">
        <f t="array" ref="CQ63">SUMPRODUCT(計算_投入係数表_加工!$D200:$DS200, 生産額_中分類, IF(列分類振分=CQ$3, 1, 0))/SUMPRODUCT(生産額_中分類, IF(列分類振分=CQ$3, 1, 0))</f>
        <v>#DIV/0!</v>
      </c>
      <c r="CR63" s="200" t="e">
        <f t="array" ref="CR63">SUMPRODUCT(計算_投入係数表_加工!$D200:$DS200, 生産額_中分類, IF(列分類振分=CR$3, 1, 0))/SUMPRODUCT(生産額_中分類, IF(列分類振分=CR$3, 1, 0))</f>
        <v>#DIV/0!</v>
      </c>
      <c r="CS63" s="200" t="e">
        <f t="array" ref="CS63">SUMPRODUCT(計算_投入係数表_加工!$D200:$DS200, 生産額_中分類, IF(列分類振分=CS$3, 1, 0))/SUMPRODUCT(生産額_中分類, IF(列分類振分=CS$3, 1, 0))</f>
        <v>#DIV/0!</v>
      </c>
      <c r="CT63" s="200" t="e">
        <f t="array" ref="CT63">SUMPRODUCT(計算_投入係数表_加工!$D200:$DS200, 生産額_中分類, IF(列分類振分=CT$3, 1, 0))/SUMPRODUCT(生産額_中分類, IF(列分類振分=CT$3, 1, 0))</f>
        <v>#DIV/0!</v>
      </c>
      <c r="CU63" s="200" t="e">
        <f t="array" ref="CU63">SUMPRODUCT(計算_投入係数表_加工!$D200:$DS200, 生産額_中分類, IF(列分類振分=CU$3, 1, 0))/SUMPRODUCT(生産額_中分類, IF(列分類振分=CU$3, 1, 0))</f>
        <v>#DIV/0!</v>
      </c>
      <c r="CV63" s="200" t="e">
        <f t="array" ref="CV63">SUMPRODUCT(計算_投入係数表_加工!$D200:$DS200, 生産額_中分類, IF(列分類振分=CV$3, 1, 0))/SUMPRODUCT(生産額_中分類, IF(列分類振分=CV$3, 1, 0))</f>
        <v>#DIV/0!</v>
      </c>
      <c r="CW63" s="200" t="e">
        <f t="array" ref="CW63">SUMPRODUCT(計算_投入係数表_加工!$D200:$DS200, 生産額_中分類, IF(列分類振分=CW$3, 1, 0))/SUMPRODUCT(生産額_中分類, IF(列分類振分=CW$3, 1, 0))</f>
        <v>#DIV/0!</v>
      </c>
      <c r="CX63" s="200" t="e">
        <f t="array" ref="CX63">SUMPRODUCT(計算_投入係数表_加工!$D200:$DS200, 生産額_中分類, IF(列分類振分=CX$3, 1, 0))/SUMPRODUCT(生産額_中分類, IF(列分類振分=CX$3, 1, 0))</f>
        <v>#DIV/0!</v>
      </c>
      <c r="CY63" s="200" t="e">
        <f t="array" ref="CY63">SUMPRODUCT(計算_投入係数表_加工!$D200:$DS200, 生産額_中分類, IF(列分類振分=CY$3, 1, 0))/SUMPRODUCT(生産額_中分類, IF(列分類振分=CY$3, 1, 0))</f>
        <v>#DIV/0!</v>
      </c>
      <c r="CZ63" s="200" t="e">
        <f t="array" ref="CZ63">SUMPRODUCT(計算_投入係数表_加工!$D200:$DS200, 生産額_中分類, IF(列分類振分=CZ$3, 1, 0))/SUMPRODUCT(生産額_中分類, IF(列分類振分=CZ$3, 1, 0))</f>
        <v>#DIV/0!</v>
      </c>
      <c r="DA63" s="200" t="e">
        <f t="array" ref="DA63">SUMPRODUCT(計算_投入係数表_加工!$D200:$DS200, 生産額_中分類, IF(列分類振分=DA$3, 1, 0))/SUMPRODUCT(生産額_中分類, IF(列分類振分=DA$3, 1, 0))</f>
        <v>#DIV/0!</v>
      </c>
      <c r="DB63" s="200" t="e">
        <f t="array" ref="DB63">SUMPRODUCT(計算_投入係数表_加工!$D200:$DS200, 生産額_中分類, IF(列分類振分=DB$3, 1, 0))/SUMPRODUCT(生産額_中分類, IF(列分類振分=DB$3, 1, 0))</f>
        <v>#DIV/0!</v>
      </c>
      <c r="DC63" s="200" t="e">
        <f t="array" ref="DC63">SUMPRODUCT(計算_投入係数表_加工!$D200:$DS200, 生産額_中分類, IF(列分類振分=DC$3, 1, 0))/SUMPRODUCT(生産額_中分類, IF(列分類振分=DC$3, 1, 0))</f>
        <v>#DIV/0!</v>
      </c>
      <c r="DD63" s="200" t="e">
        <f t="array" ref="DD63">SUMPRODUCT(計算_投入係数表_加工!$D200:$DS200, 生産額_中分類, IF(列分類振分=DD$3, 1, 0))/SUMPRODUCT(生産額_中分類, IF(列分類振分=DD$3, 1, 0))</f>
        <v>#DIV/0!</v>
      </c>
      <c r="DE63" s="200" t="e">
        <f t="array" ref="DE63">SUMPRODUCT(計算_投入係数表_加工!$D200:$DS200, 生産額_中分類, IF(列分類振分=DE$3, 1, 0))/SUMPRODUCT(生産額_中分類, IF(列分類振分=DE$3, 1, 0))</f>
        <v>#DIV/0!</v>
      </c>
      <c r="DF63" s="200" t="e">
        <f t="array" ref="DF63">SUMPRODUCT(計算_投入係数表_加工!$D200:$DS200, 生産額_中分類, IF(列分類振分=DF$3, 1, 0))/SUMPRODUCT(生産額_中分類, IF(列分類振分=DF$3, 1, 0))</f>
        <v>#DIV/0!</v>
      </c>
      <c r="DG63" s="200" t="e">
        <f t="array" ref="DG63">SUMPRODUCT(計算_投入係数表_加工!$D200:$DS200, 生産額_中分類, IF(列分類振分=DG$3, 1, 0))/SUMPRODUCT(生産額_中分類, IF(列分類振分=DG$3, 1, 0))</f>
        <v>#DIV/0!</v>
      </c>
      <c r="DH63" s="200" t="e">
        <f t="array" ref="DH63">SUMPRODUCT(計算_投入係数表_加工!$D200:$DS200, 生産額_中分類, IF(列分類振分=DH$3, 1, 0))/SUMPRODUCT(生産額_中分類, IF(列分類振分=DH$3, 1, 0))</f>
        <v>#DIV/0!</v>
      </c>
      <c r="DI63" s="200" t="e">
        <f t="array" ref="DI63">SUMPRODUCT(計算_投入係数表_加工!$D200:$DS200, 生産額_中分類, IF(列分類振分=DI$3, 1, 0))/SUMPRODUCT(生産額_中分類, IF(列分類振分=DI$3, 1, 0))</f>
        <v>#DIV/0!</v>
      </c>
      <c r="DJ63" s="200" t="e">
        <f t="array" ref="DJ63">SUMPRODUCT(計算_投入係数表_加工!$D200:$DS200, 生産額_中分類, IF(列分類振分=DJ$3, 1, 0))/SUMPRODUCT(生産額_中分類, IF(列分類振分=DJ$3, 1, 0))</f>
        <v>#DIV/0!</v>
      </c>
      <c r="DK63" s="200" t="e">
        <f t="array" ref="DK63">SUMPRODUCT(計算_投入係数表_加工!$D200:$DS200, 生産額_中分類, IF(列分類振分=DK$3, 1, 0))/SUMPRODUCT(生産額_中分類, IF(列分類振分=DK$3, 1, 0))</f>
        <v>#DIV/0!</v>
      </c>
      <c r="DL63" s="200" t="e">
        <f t="array" ref="DL63">SUMPRODUCT(計算_投入係数表_加工!$D200:$DS200, 生産額_中分類, IF(列分類振分=DL$3, 1, 0))/SUMPRODUCT(生産額_中分類, IF(列分類振分=DL$3, 1, 0))</f>
        <v>#DIV/0!</v>
      </c>
      <c r="DM63" s="200" t="e">
        <f t="array" ref="DM63">SUMPRODUCT(計算_投入係数表_加工!$D200:$DS200, 生産額_中分類, IF(列分類振分=DM$3, 1, 0))/SUMPRODUCT(生産額_中分類, IF(列分類振分=DM$3, 1, 0))</f>
        <v>#DIV/0!</v>
      </c>
      <c r="DN63" s="200" t="e">
        <f t="array" ref="DN63">SUMPRODUCT(計算_投入係数表_加工!$D200:$DS200, 生産額_中分類, IF(列分類振分=DN$3, 1, 0))/SUMPRODUCT(生産額_中分類, IF(列分類振分=DN$3, 1, 0))</f>
        <v>#DIV/0!</v>
      </c>
      <c r="DO63" s="200" t="e">
        <f t="array" ref="DO63">SUMPRODUCT(計算_投入係数表_加工!$D200:$DS200, 生産額_中分類, IF(列分類振分=DO$3, 1, 0))/SUMPRODUCT(生産額_中分類, IF(列分類振分=DO$3, 1, 0))</f>
        <v>#DIV/0!</v>
      </c>
      <c r="DP63" s="200" t="e">
        <f t="array" ref="DP63">SUMPRODUCT(計算_投入係数表_加工!$D200:$DS200, 生産額_中分類, IF(列分類振分=DP$3, 1, 0))/SUMPRODUCT(生産額_中分類, IF(列分類振分=DP$3, 1, 0))</f>
        <v>#DIV/0!</v>
      </c>
      <c r="DQ63" s="200" t="e">
        <f t="array" ref="DQ63">SUMPRODUCT(計算_投入係数表_加工!$D200:$DS200, 生産額_中分類, IF(列分類振分=DQ$3, 1, 0))/SUMPRODUCT(生産額_中分類, IF(列分類振分=DQ$3, 1, 0))</f>
        <v>#DIV/0!</v>
      </c>
      <c r="DR63" s="200" t="e">
        <f t="array" ref="DR63">SUMPRODUCT(計算_投入係数表_加工!$D200:$DS200, 生産額_中分類, IF(列分類振分=DR$3, 1, 0))/SUMPRODUCT(生産額_中分類, IF(列分類振分=DR$3, 1, 0))</f>
        <v>#DIV/0!</v>
      </c>
      <c r="DS63" s="200" t="e">
        <f t="array" ref="DS63">SUMPRODUCT(計算_投入係数表_加工!$D200:$DS200, 生産額_中分類, IF(列分類振分=DS$3, 1, 0))/SUMPRODUCT(生産額_中分類, IF(列分類振分=DS$3, 1, 0))</f>
        <v>#DIV/0!</v>
      </c>
      <c r="DT63" s="25">
        <f>SUMIF(振分, $C63, 計算_投入係数表_加工!DT$4:DT$123)</f>
        <v>0</v>
      </c>
    </row>
    <row r="64" spans="2:124" x14ac:dyDescent="0.25">
      <c r="B64" s="53">
        <v>61</v>
      </c>
      <c r="C64" s="192" t="str">
        <v>-</v>
      </c>
      <c r="D64" s="193">
        <f t="array" ref="D64">SUMPRODUCT(計算_投入係数表_加工!$D201:$DS201, 生産額_中分類, IF(列分類振分=D$3, 1, 0))/SUMPRODUCT(生産額_中分類, IF(列分類振分=D$3, 1, 0))</f>
        <v>0</v>
      </c>
      <c r="E64" s="194">
        <f t="array" ref="E64">SUMPRODUCT(計算_投入係数表_加工!$D201:$DS201, 生産額_中分類, IF(列分類振分=E$3, 1, 0))/SUMPRODUCT(生産額_中分類, IF(列分類振分=E$3, 1, 0))</f>
        <v>0</v>
      </c>
      <c r="F64" s="194">
        <f t="array" ref="F64">SUMPRODUCT(計算_投入係数表_加工!$D201:$DS201, 生産額_中分類, IF(列分類振分=F$3, 1, 0))/SUMPRODUCT(生産額_中分類, IF(列分類振分=F$3, 1, 0))</f>
        <v>0</v>
      </c>
      <c r="G64" s="194">
        <f t="array" ref="G64">SUMPRODUCT(計算_投入係数表_加工!$D201:$DS201, 生産額_中分類, IF(列分類振分=G$3, 1, 0))/SUMPRODUCT(生産額_中分類, IF(列分類振分=G$3, 1, 0))</f>
        <v>0</v>
      </c>
      <c r="H64" s="194">
        <f t="array" ref="H64">SUMPRODUCT(計算_投入係数表_加工!$D201:$DS201, 生産額_中分類, IF(列分類振分=H$3, 1, 0))/SUMPRODUCT(生産額_中分類, IF(列分類振分=H$3, 1, 0))</f>
        <v>0</v>
      </c>
      <c r="I64" s="194">
        <f t="array" ref="I64">SUMPRODUCT(計算_投入係数表_加工!$D201:$DS201, 生産額_中分類, IF(列分類振分=I$3, 1, 0))/SUMPRODUCT(生産額_中分類, IF(列分類振分=I$3, 1, 0))</f>
        <v>0</v>
      </c>
      <c r="J64" s="194">
        <f t="array" ref="J64">SUMPRODUCT(計算_投入係数表_加工!$D201:$DS201, 生産額_中分類, IF(列分類振分=J$3, 1, 0))/SUMPRODUCT(生産額_中分類, IF(列分類振分=J$3, 1, 0))</f>
        <v>0</v>
      </c>
      <c r="K64" s="194">
        <f t="array" ref="K64">SUMPRODUCT(計算_投入係数表_加工!$D201:$DS201, 生産額_中分類, IF(列分類振分=K$3, 1, 0))/SUMPRODUCT(生産額_中分類, IF(列分類振分=K$3, 1, 0))</f>
        <v>0</v>
      </c>
      <c r="L64" s="194">
        <f t="array" ref="L64">SUMPRODUCT(計算_投入係数表_加工!$D201:$DS201, 生産額_中分類, IF(列分類振分=L$3, 1, 0))/SUMPRODUCT(生産額_中分類, IF(列分類振分=L$3, 1, 0))</f>
        <v>0</v>
      </c>
      <c r="M64" s="194">
        <f t="array" ref="M64">SUMPRODUCT(計算_投入係数表_加工!$D201:$DS201, 生産額_中分類, IF(列分類振分=M$3, 1, 0))/SUMPRODUCT(生産額_中分類, IF(列分類振分=M$3, 1, 0))</f>
        <v>0</v>
      </c>
      <c r="N64" s="194">
        <f t="array" ref="N64">SUMPRODUCT(計算_投入係数表_加工!$D201:$DS201, 生産額_中分類, IF(列分類振分=N$3, 1, 0))/SUMPRODUCT(生産額_中分類, IF(列分類振分=N$3, 1, 0))</f>
        <v>0</v>
      </c>
      <c r="O64" s="194">
        <f t="array" ref="O64">SUMPRODUCT(計算_投入係数表_加工!$D201:$DS201, 生産額_中分類, IF(列分類振分=O$3, 1, 0))/SUMPRODUCT(生産額_中分類, IF(列分類振分=O$3, 1, 0))</f>
        <v>0</v>
      </c>
      <c r="P64" s="194">
        <f t="array" ref="P64">SUMPRODUCT(計算_投入係数表_加工!$D201:$DS201, 生産額_中分類, IF(列分類振分=P$3, 1, 0))/SUMPRODUCT(生産額_中分類, IF(列分類振分=P$3, 1, 0))</f>
        <v>0</v>
      </c>
      <c r="Q64" s="194" t="e">
        <f t="array" ref="Q64">SUMPRODUCT(計算_投入係数表_加工!$D201:$DS201, 生産額_中分類, IF(列分類振分=Q$3, 1, 0))/SUMPRODUCT(生産額_中分類, IF(列分類振分=Q$3, 1, 0))</f>
        <v>#DIV/0!</v>
      </c>
      <c r="R64" s="194" t="e">
        <f t="array" ref="R64">SUMPRODUCT(計算_投入係数表_加工!$D201:$DS201, 生産額_中分類, IF(列分類振分=R$3, 1, 0))/SUMPRODUCT(生産額_中分類, IF(列分類振分=R$3, 1, 0))</f>
        <v>#DIV/0!</v>
      </c>
      <c r="S64" s="194" t="e">
        <f t="array" ref="S64">SUMPRODUCT(計算_投入係数表_加工!$D201:$DS201, 生産額_中分類, IF(列分類振分=S$3, 1, 0))/SUMPRODUCT(生産額_中分類, IF(列分類振分=S$3, 1, 0))</f>
        <v>#DIV/0!</v>
      </c>
      <c r="T64" s="194" t="e">
        <f t="array" ref="T64">SUMPRODUCT(計算_投入係数表_加工!$D201:$DS201, 生産額_中分類, IF(列分類振分=T$3, 1, 0))/SUMPRODUCT(生産額_中分類, IF(列分類振分=T$3, 1, 0))</f>
        <v>#DIV/0!</v>
      </c>
      <c r="U64" s="194" t="e">
        <f t="array" ref="U64">SUMPRODUCT(計算_投入係数表_加工!$D201:$DS201, 生産額_中分類, IF(列分類振分=U$3, 1, 0))/SUMPRODUCT(生産額_中分類, IF(列分類振分=U$3, 1, 0))</f>
        <v>#DIV/0!</v>
      </c>
      <c r="V64" s="194" t="e">
        <f t="array" ref="V64">SUMPRODUCT(計算_投入係数表_加工!$D201:$DS201, 生産額_中分類, IF(列分類振分=V$3, 1, 0))/SUMPRODUCT(生産額_中分類, IF(列分類振分=V$3, 1, 0))</f>
        <v>#DIV/0!</v>
      </c>
      <c r="W64" s="194" t="e">
        <f t="array" ref="W64">SUMPRODUCT(計算_投入係数表_加工!$D201:$DS201, 生産額_中分類, IF(列分類振分=W$3, 1, 0))/SUMPRODUCT(生産額_中分類, IF(列分類振分=W$3, 1, 0))</f>
        <v>#DIV/0!</v>
      </c>
      <c r="X64" s="194" t="e">
        <f t="array" ref="X64">SUMPRODUCT(計算_投入係数表_加工!$D201:$DS201, 生産額_中分類, IF(列分類振分=X$3, 1, 0))/SUMPRODUCT(生産額_中分類, IF(列分類振分=X$3, 1, 0))</f>
        <v>#DIV/0!</v>
      </c>
      <c r="Y64" s="194" t="e">
        <f t="array" ref="Y64">SUMPRODUCT(計算_投入係数表_加工!$D201:$DS201, 生産額_中分類, IF(列分類振分=Y$3, 1, 0))/SUMPRODUCT(生産額_中分類, IF(列分類振分=Y$3, 1, 0))</f>
        <v>#DIV/0!</v>
      </c>
      <c r="Z64" s="194" t="e">
        <f t="array" ref="Z64">SUMPRODUCT(計算_投入係数表_加工!$D201:$DS201, 生産額_中分類, IF(列分類振分=Z$3, 1, 0))/SUMPRODUCT(生産額_中分類, IF(列分類振分=Z$3, 1, 0))</f>
        <v>#DIV/0!</v>
      </c>
      <c r="AA64" s="194" t="e">
        <f t="array" ref="AA64">SUMPRODUCT(計算_投入係数表_加工!$D201:$DS201, 生産額_中分類, IF(列分類振分=AA$3, 1, 0))/SUMPRODUCT(生産額_中分類, IF(列分類振分=AA$3, 1, 0))</f>
        <v>#DIV/0!</v>
      </c>
      <c r="AB64" s="194" t="e">
        <f t="array" ref="AB64">SUMPRODUCT(計算_投入係数表_加工!$D201:$DS201, 生産額_中分類, IF(列分類振分=AB$3, 1, 0))/SUMPRODUCT(生産額_中分類, IF(列分類振分=AB$3, 1, 0))</f>
        <v>#DIV/0!</v>
      </c>
      <c r="AC64" s="194" t="e">
        <f t="array" ref="AC64">SUMPRODUCT(計算_投入係数表_加工!$D201:$DS201, 生産額_中分類, IF(列分類振分=AC$3, 1, 0))/SUMPRODUCT(生産額_中分類, IF(列分類振分=AC$3, 1, 0))</f>
        <v>#DIV/0!</v>
      </c>
      <c r="AD64" s="194" t="e">
        <f t="array" ref="AD64">SUMPRODUCT(計算_投入係数表_加工!$D201:$DS201, 生産額_中分類, IF(列分類振分=AD$3, 1, 0))/SUMPRODUCT(生産額_中分類, IF(列分類振分=AD$3, 1, 0))</f>
        <v>#DIV/0!</v>
      </c>
      <c r="AE64" s="194" t="e">
        <f t="array" ref="AE64">SUMPRODUCT(計算_投入係数表_加工!$D201:$DS201, 生産額_中分類, IF(列分類振分=AE$3, 1, 0))/SUMPRODUCT(生産額_中分類, IF(列分類振分=AE$3, 1, 0))</f>
        <v>#DIV/0!</v>
      </c>
      <c r="AF64" s="194" t="e">
        <f t="array" ref="AF64">SUMPRODUCT(計算_投入係数表_加工!$D201:$DS201, 生産額_中分類, IF(列分類振分=AF$3, 1, 0))/SUMPRODUCT(生産額_中分類, IF(列分類振分=AF$3, 1, 0))</f>
        <v>#DIV/0!</v>
      </c>
      <c r="AG64" s="194" t="e">
        <f t="array" ref="AG64">SUMPRODUCT(計算_投入係数表_加工!$D201:$DS201, 生産額_中分類, IF(列分類振分=AG$3, 1, 0))/SUMPRODUCT(生産額_中分類, IF(列分類振分=AG$3, 1, 0))</f>
        <v>#DIV/0!</v>
      </c>
      <c r="AH64" s="194" t="e">
        <f t="array" ref="AH64">SUMPRODUCT(計算_投入係数表_加工!$D201:$DS201, 生産額_中分類, IF(列分類振分=AH$3, 1, 0))/SUMPRODUCT(生産額_中分類, IF(列分類振分=AH$3, 1, 0))</f>
        <v>#DIV/0!</v>
      </c>
      <c r="AI64" s="194" t="e">
        <f t="array" ref="AI64">SUMPRODUCT(計算_投入係数表_加工!$D201:$DS201, 生産額_中分類, IF(列分類振分=AI$3, 1, 0))/SUMPRODUCT(生産額_中分類, IF(列分類振分=AI$3, 1, 0))</f>
        <v>#DIV/0!</v>
      </c>
      <c r="AJ64" s="194" t="e">
        <f t="array" ref="AJ64">SUMPRODUCT(計算_投入係数表_加工!$D201:$DS201, 生産額_中分類, IF(列分類振分=AJ$3, 1, 0))/SUMPRODUCT(生産額_中分類, IF(列分類振分=AJ$3, 1, 0))</f>
        <v>#DIV/0!</v>
      </c>
      <c r="AK64" s="194" t="e">
        <f t="array" ref="AK64">SUMPRODUCT(計算_投入係数表_加工!$D201:$DS201, 生産額_中分類, IF(列分類振分=AK$3, 1, 0))/SUMPRODUCT(生産額_中分類, IF(列分類振分=AK$3, 1, 0))</f>
        <v>#DIV/0!</v>
      </c>
      <c r="AL64" s="194" t="e">
        <f t="array" ref="AL64">SUMPRODUCT(計算_投入係数表_加工!$D201:$DS201, 生産額_中分類, IF(列分類振分=AL$3, 1, 0))/SUMPRODUCT(生産額_中分類, IF(列分類振分=AL$3, 1, 0))</f>
        <v>#DIV/0!</v>
      </c>
      <c r="AM64" s="194" t="e">
        <f t="array" ref="AM64">SUMPRODUCT(計算_投入係数表_加工!$D201:$DS201, 生産額_中分類, IF(列分類振分=AM$3, 1, 0))/SUMPRODUCT(生産額_中分類, IF(列分類振分=AM$3, 1, 0))</f>
        <v>#DIV/0!</v>
      </c>
      <c r="AN64" s="194" t="e">
        <f t="array" ref="AN64">SUMPRODUCT(計算_投入係数表_加工!$D201:$DS201, 生産額_中分類, IF(列分類振分=AN$3, 1, 0))/SUMPRODUCT(生産額_中分類, IF(列分類振分=AN$3, 1, 0))</f>
        <v>#DIV/0!</v>
      </c>
      <c r="AO64" s="194" t="e">
        <f t="array" ref="AO64">SUMPRODUCT(計算_投入係数表_加工!$D201:$DS201, 生産額_中分類, IF(列分類振分=AO$3, 1, 0))/SUMPRODUCT(生産額_中分類, IF(列分類振分=AO$3, 1, 0))</f>
        <v>#DIV/0!</v>
      </c>
      <c r="AP64" s="194" t="e">
        <f t="array" ref="AP64">SUMPRODUCT(計算_投入係数表_加工!$D201:$DS201, 生産額_中分類, IF(列分類振分=AP$3, 1, 0))/SUMPRODUCT(生産額_中分類, IF(列分類振分=AP$3, 1, 0))</f>
        <v>#DIV/0!</v>
      </c>
      <c r="AQ64" s="194" t="e">
        <f t="array" ref="AQ64">SUMPRODUCT(計算_投入係数表_加工!$D201:$DS201, 生産額_中分類, IF(列分類振分=AQ$3, 1, 0))/SUMPRODUCT(生産額_中分類, IF(列分類振分=AQ$3, 1, 0))</f>
        <v>#DIV/0!</v>
      </c>
      <c r="AR64" s="194" t="e">
        <f t="array" ref="AR64">SUMPRODUCT(計算_投入係数表_加工!$D201:$DS201, 生産額_中分類, IF(列分類振分=AR$3, 1, 0))/SUMPRODUCT(生産額_中分類, IF(列分類振分=AR$3, 1, 0))</f>
        <v>#DIV/0!</v>
      </c>
      <c r="AS64" s="194" t="e">
        <f t="array" ref="AS64">SUMPRODUCT(計算_投入係数表_加工!$D201:$DS201, 生産額_中分類, IF(列分類振分=AS$3, 1, 0))/SUMPRODUCT(生産額_中分類, IF(列分類振分=AS$3, 1, 0))</f>
        <v>#DIV/0!</v>
      </c>
      <c r="AT64" s="194" t="e">
        <f t="array" ref="AT64">SUMPRODUCT(計算_投入係数表_加工!$D201:$DS201, 生産額_中分類, IF(列分類振分=AT$3, 1, 0))/SUMPRODUCT(生産額_中分類, IF(列分類振分=AT$3, 1, 0))</f>
        <v>#DIV/0!</v>
      </c>
      <c r="AU64" s="194" t="e">
        <f t="array" ref="AU64">SUMPRODUCT(計算_投入係数表_加工!$D201:$DS201, 生産額_中分類, IF(列分類振分=AU$3, 1, 0))/SUMPRODUCT(生産額_中分類, IF(列分類振分=AU$3, 1, 0))</f>
        <v>#DIV/0!</v>
      </c>
      <c r="AV64" s="194" t="e">
        <f t="array" ref="AV64">SUMPRODUCT(計算_投入係数表_加工!$D201:$DS201, 生産額_中分類, IF(列分類振分=AV$3, 1, 0))/SUMPRODUCT(生産額_中分類, IF(列分類振分=AV$3, 1, 0))</f>
        <v>#DIV/0!</v>
      </c>
      <c r="AW64" s="194" t="e">
        <f t="array" ref="AW64">SUMPRODUCT(計算_投入係数表_加工!$D201:$DS201, 生産額_中分類, IF(列分類振分=AW$3, 1, 0))/SUMPRODUCT(生産額_中分類, IF(列分類振分=AW$3, 1, 0))</f>
        <v>#DIV/0!</v>
      </c>
      <c r="AX64" s="194" t="e">
        <f t="array" ref="AX64">SUMPRODUCT(計算_投入係数表_加工!$D201:$DS201, 生産額_中分類, IF(列分類振分=AX$3, 1, 0))/SUMPRODUCT(生産額_中分類, IF(列分類振分=AX$3, 1, 0))</f>
        <v>#DIV/0!</v>
      </c>
      <c r="AY64" s="194" t="e">
        <f t="array" ref="AY64">SUMPRODUCT(計算_投入係数表_加工!$D201:$DS201, 生産額_中分類, IF(列分類振分=AY$3, 1, 0))/SUMPRODUCT(生産額_中分類, IF(列分類振分=AY$3, 1, 0))</f>
        <v>#DIV/0!</v>
      </c>
      <c r="AZ64" s="194" t="e">
        <f t="array" ref="AZ64">SUMPRODUCT(計算_投入係数表_加工!$D201:$DS201, 生産額_中分類, IF(列分類振分=AZ$3, 1, 0))/SUMPRODUCT(生産額_中分類, IF(列分類振分=AZ$3, 1, 0))</f>
        <v>#DIV/0!</v>
      </c>
      <c r="BA64" s="194" t="e">
        <f t="array" ref="BA64">SUMPRODUCT(計算_投入係数表_加工!$D201:$DS201, 生産額_中分類, IF(列分類振分=BA$3, 1, 0))/SUMPRODUCT(生産額_中分類, IF(列分類振分=BA$3, 1, 0))</f>
        <v>#DIV/0!</v>
      </c>
      <c r="BB64" s="194" t="e">
        <f t="array" ref="BB64">SUMPRODUCT(計算_投入係数表_加工!$D201:$DS201, 生産額_中分類, IF(列分類振分=BB$3, 1, 0))/SUMPRODUCT(生産額_中分類, IF(列分類振分=BB$3, 1, 0))</f>
        <v>#DIV/0!</v>
      </c>
      <c r="BC64" s="194" t="e">
        <f t="array" ref="BC64">SUMPRODUCT(計算_投入係数表_加工!$D201:$DS201, 生産額_中分類, IF(列分類振分=BC$3, 1, 0))/SUMPRODUCT(生産額_中分類, IF(列分類振分=BC$3, 1, 0))</f>
        <v>#DIV/0!</v>
      </c>
      <c r="BD64" s="194" t="e">
        <f t="array" ref="BD64">SUMPRODUCT(計算_投入係数表_加工!$D201:$DS201, 生産額_中分類, IF(列分類振分=BD$3, 1, 0))/SUMPRODUCT(生産額_中分類, IF(列分類振分=BD$3, 1, 0))</f>
        <v>#DIV/0!</v>
      </c>
      <c r="BE64" s="194" t="e">
        <f t="array" ref="BE64">SUMPRODUCT(計算_投入係数表_加工!$D201:$DS201, 生産額_中分類, IF(列分類振分=BE$3, 1, 0))/SUMPRODUCT(生産額_中分類, IF(列分類振分=BE$3, 1, 0))</f>
        <v>#DIV/0!</v>
      </c>
      <c r="BF64" s="194" t="e">
        <f t="array" ref="BF64">SUMPRODUCT(計算_投入係数表_加工!$D201:$DS201, 生産額_中分類, IF(列分類振分=BF$3, 1, 0))/SUMPRODUCT(生産額_中分類, IF(列分類振分=BF$3, 1, 0))</f>
        <v>#DIV/0!</v>
      </c>
      <c r="BG64" s="194" t="e">
        <f t="array" ref="BG64">SUMPRODUCT(計算_投入係数表_加工!$D201:$DS201, 生産額_中分類, IF(列分類振分=BG$3, 1, 0))/SUMPRODUCT(生産額_中分類, IF(列分類振分=BG$3, 1, 0))</f>
        <v>#DIV/0!</v>
      </c>
      <c r="BH64" s="194" t="e">
        <f t="array" ref="BH64">SUMPRODUCT(計算_投入係数表_加工!$D201:$DS201, 生産額_中分類, IF(列分類振分=BH$3, 1, 0))/SUMPRODUCT(生産額_中分類, IF(列分類振分=BH$3, 1, 0))</f>
        <v>#DIV/0!</v>
      </c>
      <c r="BI64" s="194" t="e">
        <f t="array" ref="BI64">SUMPRODUCT(計算_投入係数表_加工!$D201:$DS201, 生産額_中分類, IF(列分類振分=BI$3, 1, 0))/SUMPRODUCT(生産額_中分類, IF(列分類振分=BI$3, 1, 0))</f>
        <v>#DIV/0!</v>
      </c>
      <c r="BJ64" s="194" t="e">
        <f t="array" ref="BJ64">SUMPRODUCT(計算_投入係数表_加工!$D201:$DS201, 生産額_中分類, IF(列分類振分=BJ$3, 1, 0))/SUMPRODUCT(生産額_中分類, IF(列分類振分=BJ$3, 1, 0))</f>
        <v>#DIV/0!</v>
      </c>
      <c r="BK64" s="194" t="e">
        <f t="array" ref="BK64">SUMPRODUCT(計算_投入係数表_加工!$D201:$DS201, 生産額_中分類, IF(列分類振分=BK$3, 1, 0))/SUMPRODUCT(生産額_中分類, IF(列分類振分=BK$3, 1, 0))</f>
        <v>#DIV/0!</v>
      </c>
      <c r="BL64" s="194" t="e">
        <f t="array" ref="BL64">SUMPRODUCT(計算_投入係数表_加工!$D201:$DS201, 生産額_中分類, IF(列分類振分=BL$3, 1, 0))/SUMPRODUCT(生産額_中分類, IF(列分類振分=BL$3, 1, 0))</f>
        <v>#DIV/0!</v>
      </c>
      <c r="BM64" s="194" t="e">
        <f t="array" ref="BM64">SUMPRODUCT(計算_投入係数表_加工!$D201:$DS201, 生産額_中分類, IF(列分類振分=BM$3, 1, 0))/SUMPRODUCT(生産額_中分類, IF(列分類振分=BM$3, 1, 0))</f>
        <v>#DIV/0!</v>
      </c>
      <c r="BN64" s="194" t="e">
        <f t="array" ref="BN64">SUMPRODUCT(計算_投入係数表_加工!$D201:$DS201, 生産額_中分類, IF(列分類振分=BN$3, 1, 0))/SUMPRODUCT(生産額_中分類, IF(列分類振分=BN$3, 1, 0))</f>
        <v>#DIV/0!</v>
      </c>
      <c r="BO64" s="194" t="e">
        <f t="array" ref="BO64">SUMPRODUCT(計算_投入係数表_加工!$D201:$DS201, 生産額_中分類, IF(列分類振分=BO$3, 1, 0))/SUMPRODUCT(生産額_中分類, IF(列分類振分=BO$3, 1, 0))</f>
        <v>#DIV/0!</v>
      </c>
      <c r="BP64" s="194" t="e">
        <f t="array" ref="BP64">SUMPRODUCT(計算_投入係数表_加工!$D201:$DS201, 生産額_中分類, IF(列分類振分=BP$3, 1, 0))/SUMPRODUCT(生産額_中分類, IF(列分類振分=BP$3, 1, 0))</f>
        <v>#DIV/0!</v>
      </c>
      <c r="BQ64" s="194" t="e">
        <f t="array" ref="BQ64">SUMPRODUCT(計算_投入係数表_加工!$D201:$DS201, 生産額_中分類, IF(列分類振分=BQ$3, 1, 0))/SUMPRODUCT(生産額_中分類, IF(列分類振分=BQ$3, 1, 0))</f>
        <v>#DIV/0!</v>
      </c>
      <c r="BR64" s="194" t="e">
        <f t="array" ref="BR64">SUMPRODUCT(計算_投入係数表_加工!$D201:$DS201, 生産額_中分類, IF(列分類振分=BR$3, 1, 0))/SUMPRODUCT(生産額_中分類, IF(列分類振分=BR$3, 1, 0))</f>
        <v>#DIV/0!</v>
      </c>
      <c r="BS64" s="194" t="e">
        <f t="array" ref="BS64">SUMPRODUCT(計算_投入係数表_加工!$D201:$DS201, 生産額_中分類, IF(列分類振分=BS$3, 1, 0))/SUMPRODUCT(生産額_中分類, IF(列分類振分=BS$3, 1, 0))</f>
        <v>#DIV/0!</v>
      </c>
      <c r="BT64" s="194" t="e">
        <f t="array" ref="BT64">SUMPRODUCT(計算_投入係数表_加工!$D201:$DS201, 生産額_中分類, IF(列分類振分=BT$3, 1, 0))/SUMPRODUCT(生産額_中分類, IF(列分類振分=BT$3, 1, 0))</f>
        <v>#DIV/0!</v>
      </c>
      <c r="BU64" s="194" t="e">
        <f t="array" ref="BU64">SUMPRODUCT(計算_投入係数表_加工!$D201:$DS201, 生産額_中分類, IF(列分類振分=BU$3, 1, 0))/SUMPRODUCT(生産額_中分類, IF(列分類振分=BU$3, 1, 0))</f>
        <v>#DIV/0!</v>
      </c>
      <c r="BV64" s="194" t="e">
        <f t="array" ref="BV64">SUMPRODUCT(計算_投入係数表_加工!$D201:$DS201, 生産額_中分類, IF(列分類振分=BV$3, 1, 0))/SUMPRODUCT(生産額_中分類, IF(列分類振分=BV$3, 1, 0))</f>
        <v>#DIV/0!</v>
      </c>
      <c r="BW64" s="194" t="e">
        <f t="array" ref="BW64">SUMPRODUCT(計算_投入係数表_加工!$D201:$DS201, 生産額_中分類, IF(列分類振分=BW$3, 1, 0))/SUMPRODUCT(生産額_中分類, IF(列分類振分=BW$3, 1, 0))</f>
        <v>#DIV/0!</v>
      </c>
      <c r="BX64" s="194" t="e">
        <f t="array" ref="BX64">SUMPRODUCT(計算_投入係数表_加工!$D201:$DS201, 生産額_中分類, IF(列分類振分=BX$3, 1, 0))/SUMPRODUCT(生産額_中分類, IF(列分類振分=BX$3, 1, 0))</f>
        <v>#DIV/0!</v>
      </c>
      <c r="BY64" s="194" t="e">
        <f t="array" ref="BY64">SUMPRODUCT(計算_投入係数表_加工!$D201:$DS201, 生産額_中分類, IF(列分類振分=BY$3, 1, 0))/SUMPRODUCT(生産額_中分類, IF(列分類振分=BY$3, 1, 0))</f>
        <v>#DIV/0!</v>
      </c>
      <c r="BZ64" s="194" t="e">
        <f t="array" ref="BZ64">SUMPRODUCT(計算_投入係数表_加工!$D201:$DS201, 生産額_中分類, IF(列分類振分=BZ$3, 1, 0))/SUMPRODUCT(生産額_中分類, IF(列分類振分=BZ$3, 1, 0))</f>
        <v>#DIV/0!</v>
      </c>
      <c r="CA64" s="194" t="e">
        <f t="array" ref="CA64">SUMPRODUCT(計算_投入係数表_加工!$D201:$DS201, 生産額_中分類, IF(列分類振分=CA$3, 1, 0))/SUMPRODUCT(生産額_中分類, IF(列分類振分=CA$3, 1, 0))</f>
        <v>#DIV/0!</v>
      </c>
      <c r="CB64" s="194" t="e">
        <f t="array" ref="CB64">SUMPRODUCT(計算_投入係数表_加工!$D201:$DS201, 生産額_中分類, IF(列分類振分=CB$3, 1, 0))/SUMPRODUCT(生産額_中分類, IF(列分類振分=CB$3, 1, 0))</f>
        <v>#DIV/0!</v>
      </c>
      <c r="CC64" s="194" t="e">
        <f t="array" ref="CC64">SUMPRODUCT(計算_投入係数表_加工!$D201:$DS201, 生産額_中分類, IF(列分類振分=CC$3, 1, 0))/SUMPRODUCT(生産額_中分類, IF(列分類振分=CC$3, 1, 0))</f>
        <v>#DIV/0!</v>
      </c>
      <c r="CD64" s="194" t="e">
        <f t="array" ref="CD64">SUMPRODUCT(計算_投入係数表_加工!$D201:$DS201, 生産額_中分類, IF(列分類振分=CD$3, 1, 0))/SUMPRODUCT(生産額_中分類, IF(列分類振分=CD$3, 1, 0))</f>
        <v>#DIV/0!</v>
      </c>
      <c r="CE64" s="194" t="e">
        <f t="array" ref="CE64">SUMPRODUCT(計算_投入係数表_加工!$D201:$DS201, 生産額_中分類, IF(列分類振分=CE$3, 1, 0))/SUMPRODUCT(生産額_中分類, IF(列分類振分=CE$3, 1, 0))</f>
        <v>#DIV/0!</v>
      </c>
      <c r="CF64" s="194" t="e">
        <f t="array" ref="CF64">SUMPRODUCT(計算_投入係数表_加工!$D201:$DS201, 生産額_中分類, IF(列分類振分=CF$3, 1, 0))/SUMPRODUCT(生産額_中分類, IF(列分類振分=CF$3, 1, 0))</f>
        <v>#DIV/0!</v>
      </c>
      <c r="CG64" s="194" t="e">
        <f t="array" ref="CG64">SUMPRODUCT(計算_投入係数表_加工!$D201:$DS201, 生産額_中分類, IF(列分類振分=CG$3, 1, 0))/SUMPRODUCT(生産額_中分類, IF(列分類振分=CG$3, 1, 0))</f>
        <v>#DIV/0!</v>
      </c>
      <c r="CH64" s="194" t="e">
        <f t="array" ref="CH64">SUMPRODUCT(計算_投入係数表_加工!$D201:$DS201, 生産額_中分類, IF(列分類振分=CH$3, 1, 0))/SUMPRODUCT(生産額_中分類, IF(列分類振分=CH$3, 1, 0))</f>
        <v>#DIV/0!</v>
      </c>
      <c r="CI64" s="194" t="e">
        <f t="array" ref="CI64">SUMPRODUCT(計算_投入係数表_加工!$D201:$DS201, 生産額_中分類, IF(列分類振分=CI$3, 1, 0))/SUMPRODUCT(生産額_中分類, IF(列分類振分=CI$3, 1, 0))</f>
        <v>#DIV/0!</v>
      </c>
      <c r="CJ64" s="194" t="e">
        <f t="array" ref="CJ64">SUMPRODUCT(計算_投入係数表_加工!$D201:$DS201, 生産額_中分類, IF(列分類振分=CJ$3, 1, 0))/SUMPRODUCT(生産額_中分類, IF(列分類振分=CJ$3, 1, 0))</f>
        <v>#DIV/0!</v>
      </c>
      <c r="CK64" s="194" t="e">
        <f t="array" ref="CK64">SUMPRODUCT(計算_投入係数表_加工!$D201:$DS201, 生産額_中分類, IF(列分類振分=CK$3, 1, 0))/SUMPRODUCT(生産額_中分類, IF(列分類振分=CK$3, 1, 0))</f>
        <v>#DIV/0!</v>
      </c>
      <c r="CL64" s="194" t="e">
        <f t="array" ref="CL64">SUMPRODUCT(計算_投入係数表_加工!$D201:$DS201, 生産額_中分類, IF(列分類振分=CL$3, 1, 0))/SUMPRODUCT(生産額_中分類, IF(列分類振分=CL$3, 1, 0))</f>
        <v>#DIV/0!</v>
      </c>
      <c r="CM64" s="194" t="e">
        <f t="array" ref="CM64">SUMPRODUCT(計算_投入係数表_加工!$D201:$DS201, 生産額_中分類, IF(列分類振分=CM$3, 1, 0))/SUMPRODUCT(生産額_中分類, IF(列分類振分=CM$3, 1, 0))</f>
        <v>#DIV/0!</v>
      </c>
      <c r="CN64" s="194" t="e">
        <f t="array" ref="CN64">SUMPRODUCT(計算_投入係数表_加工!$D201:$DS201, 生産額_中分類, IF(列分類振分=CN$3, 1, 0))/SUMPRODUCT(生産額_中分類, IF(列分類振分=CN$3, 1, 0))</f>
        <v>#DIV/0!</v>
      </c>
      <c r="CO64" s="194" t="e">
        <f t="array" ref="CO64">SUMPRODUCT(計算_投入係数表_加工!$D201:$DS201, 生産額_中分類, IF(列分類振分=CO$3, 1, 0))/SUMPRODUCT(生産額_中分類, IF(列分類振分=CO$3, 1, 0))</f>
        <v>#DIV/0!</v>
      </c>
      <c r="CP64" s="194" t="e">
        <f t="array" ref="CP64">SUMPRODUCT(計算_投入係数表_加工!$D201:$DS201, 生産額_中分類, IF(列分類振分=CP$3, 1, 0))/SUMPRODUCT(生産額_中分類, IF(列分類振分=CP$3, 1, 0))</f>
        <v>#DIV/0!</v>
      </c>
      <c r="CQ64" s="194" t="e">
        <f t="array" ref="CQ64">SUMPRODUCT(計算_投入係数表_加工!$D201:$DS201, 生産額_中分類, IF(列分類振分=CQ$3, 1, 0))/SUMPRODUCT(生産額_中分類, IF(列分類振分=CQ$3, 1, 0))</f>
        <v>#DIV/0!</v>
      </c>
      <c r="CR64" s="194" t="e">
        <f t="array" ref="CR64">SUMPRODUCT(計算_投入係数表_加工!$D201:$DS201, 生産額_中分類, IF(列分類振分=CR$3, 1, 0))/SUMPRODUCT(生産額_中分類, IF(列分類振分=CR$3, 1, 0))</f>
        <v>#DIV/0!</v>
      </c>
      <c r="CS64" s="194" t="e">
        <f t="array" ref="CS64">SUMPRODUCT(計算_投入係数表_加工!$D201:$DS201, 生産額_中分類, IF(列分類振分=CS$3, 1, 0))/SUMPRODUCT(生産額_中分類, IF(列分類振分=CS$3, 1, 0))</f>
        <v>#DIV/0!</v>
      </c>
      <c r="CT64" s="194" t="e">
        <f t="array" ref="CT64">SUMPRODUCT(計算_投入係数表_加工!$D201:$DS201, 生産額_中分類, IF(列分類振分=CT$3, 1, 0))/SUMPRODUCT(生産額_中分類, IF(列分類振分=CT$3, 1, 0))</f>
        <v>#DIV/0!</v>
      </c>
      <c r="CU64" s="194" t="e">
        <f t="array" ref="CU64">SUMPRODUCT(計算_投入係数表_加工!$D201:$DS201, 生産額_中分類, IF(列分類振分=CU$3, 1, 0))/SUMPRODUCT(生産額_中分類, IF(列分類振分=CU$3, 1, 0))</f>
        <v>#DIV/0!</v>
      </c>
      <c r="CV64" s="194" t="e">
        <f t="array" ref="CV64">SUMPRODUCT(計算_投入係数表_加工!$D201:$DS201, 生産額_中分類, IF(列分類振分=CV$3, 1, 0))/SUMPRODUCT(生産額_中分類, IF(列分類振分=CV$3, 1, 0))</f>
        <v>#DIV/0!</v>
      </c>
      <c r="CW64" s="194" t="e">
        <f t="array" ref="CW64">SUMPRODUCT(計算_投入係数表_加工!$D201:$DS201, 生産額_中分類, IF(列分類振分=CW$3, 1, 0))/SUMPRODUCT(生産額_中分類, IF(列分類振分=CW$3, 1, 0))</f>
        <v>#DIV/0!</v>
      </c>
      <c r="CX64" s="194" t="e">
        <f t="array" ref="CX64">SUMPRODUCT(計算_投入係数表_加工!$D201:$DS201, 生産額_中分類, IF(列分類振分=CX$3, 1, 0))/SUMPRODUCT(生産額_中分類, IF(列分類振分=CX$3, 1, 0))</f>
        <v>#DIV/0!</v>
      </c>
      <c r="CY64" s="194" t="e">
        <f t="array" ref="CY64">SUMPRODUCT(計算_投入係数表_加工!$D201:$DS201, 生産額_中分類, IF(列分類振分=CY$3, 1, 0))/SUMPRODUCT(生産額_中分類, IF(列分類振分=CY$3, 1, 0))</f>
        <v>#DIV/0!</v>
      </c>
      <c r="CZ64" s="194" t="e">
        <f t="array" ref="CZ64">SUMPRODUCT(計算_投入係数表_加工!$D201:$DS201, 生産額_中分類, IF(列分類振分=CZ$3, 1, 0))/SUMPRODUCT(生産額_中分類, IF(列分類振分=CZ$3, 1, 0))</f>
        <v>#DIV/0!</v>
      </c>
      <c r="DA64" s="194" t="e">
        <f t="array" ref="DA64">SUMPRODUCT(計算_投入係数表_加工!$D201:$DS201, 生産額_中分類, IF(列分類振分=DA$3, 1, 0))/SUMPRODUCT(生産額_中分類, IF(列分類振分=DA$3, 1, 0))</f>
        <v>#DIV/0!</v>
      </c>
      <c r="DB64" s="194" t="e">
        <f t="array" ref="DB64">SUMPRODUCT(計算_投入係数表_加工!$D201:$DS201, 生産額_中分類, IF(列分類振分=DB$3, 1, 0))/SUMPRODUCT(生産額_中分類, IF(列分類振分=DB$3, 1, 0))</f>
        <v>#DIV/0!</v>
      </c>
      <c r="DC64" s="194" t="e">
        <f t="array" ref="DC64">SUMPRODUCT(計算_投入係数表_加工!$D201:$DS201, 生産額_中分類, IF(列分類振分=DC$3, 1, 0))/SUMPRODUCT(生産額_中分類, IF(列分類振分=DC$3, 1, 0))</f>
        <v>#DIV/0!</v>
      </c>
      <c r="DD64" s="194" t="e">
        <f t="array" ref="DD64">SUMPRODUCT(計算_投入係数表_加工!$D201:$DS201, 生産額_中分類, IF(列分類振分=DD$3, 1, 0))/SUMPRODUCT(生産額_中分類, IF(列分類振分=DD$3, 1, 0))</f>
        <v>#DIV/0!</v>
      </c>
      <c r="DE64" s="194" t="e">
        <f t="array" ref="DE64">SUMPRODUCT(計算_投入係数表_加工!$D201:$DS201, 生産額_中分類, IF(列分類振分=DE$3, 1, 0))/SUMPRODUCT(生産額_中分類, IF(列分類振分=DE$3, 1, 0))</f>
        <v>#DIV/0!</v>
      </c>
      <c r="DF64" s="194" t="e">
        <f t="array" ref="DF64">SUMPRODUCT(計算_投入係数表_加工!$D201:$DS201, 生産額_中分類, IF(列分類振分=DF$3, 1, 0))/SUMPRODUCT(生産額_中分類, IF(列分類振分=DF$3, 1, 0))</f>
        <v>#DIV/0!</v>
      </c>
      <c r="DG64" s="194" t="e">
        <f t="array" ref="DG64">SUMPRODUCT(計算_投入係数表_加工!$D201:$DS201, 生産額_中分類, IF(列分類振分=DG$3, 1, 0))/SUMPRODUCT(生産額_中分類, IF(列分類振分=DG$3, 1, 0))</f>
        <v>#DIV/0!</v>
      </c>
      <c r="DH64" s="194" t="e">
        <f t="array" ref="DH64">SUMPRODUCT(計算_投入係数表_加工!$D201:$DS201, 生産額_中分類, IF(列分類振分=DH$3, 1, 0))/SUMPRODUCT(生産額_中分類, IF(列分類振分=DH$3, 1, 0))</f>
        <v>#DIV/0!</v>
      </c>
      <c r="DI64" s="194" t="e">
        <f t="array" ref="DI64">SUMPRODUCT(計算_投入係数表_加工!$D201:$DS201, 生産額_中分類, IF(列分類振分=DI$3, 1, 0))/SUMPRODUCT(生産額_中分類, IF(列分類振分=DI$3, 1, 0))</f>
        <v>#DIV/0!</v>
      </c>
      <c r="DJ64" s="194" t="e">
        <f t="array" ref="DJ64">SUMPRODUCT(計算_投入係数表_加工!$D201:$DS201, 生産額_中分類, IF(列分類振分=DJ$3, 1, 0))/SUMPRODUCT(生産額_中分類, IF(列分類振分=DJ$3, 1, 0))</f>
        <v>#DIV/0!</v>
      </c>
      <c r="DK64" s="194" t="e">
        <f t="array" ref="DK64">SUMPRODUCT(計算_投入係数表_加工!$D201:$DS201, 生産額_中分類, IF(列分類振分=DK$3, 1, 0))/SUMPRODUCT(生産額_中分類, IF(列分類振分=DK$3, 1, 0))</f>
        <v>#DIV/0!</v>
      </c>
      <c r="DL64" s="194" t="e">
        <f t="array" ref="DL64">SUMPRODUCT(計算_投入係数表_加工!$D201:$DS201, 生産額_中分類, IF(列分類振分=DL$3, 1, 0))/SUMPRODUCT(生産額_中分類, IF(列分類振分=DL$3, 1, 0))</f>
        <v>#DIV/0!</v>
      </c>
      <c r="DM64" s="194" t="e">
        <f t="array" ref="DM64">SUMPRODUCT(計算_投入係数表_加工!$D201:$DS201, 生産額_中分類, IF(列分類振分=DM$3, 1, 0))/SUMPRODUCT(生産額_中分類, IF(列分類振分=DM$3, 1, 0))</f>
        <v>#DIV/0!</v>
      </c>
      <c r="DN64" s="194" t="e">
        <f t="array" ref="DN64">SUMPRODUCT(計算_投入係数表_加工!$D201:$DS201, 生産額_中分類, IF(列分類振分=DN$3, 1, 0))/SUMPRODUCT(生産額_中分類, IF(列分類振分=DN$3, 1, 0))</f>
        <v>#DIV/0!</v>
      </c>
      <c r="DO64" s="194" t="e">
        <f t="array" ref="DO64">SUMPRODUCT(計算_投入係数表_加工!$D201:$DS201, 生産額_中分類, IF(列分類振分=DO$3, 1, 0))/SUMPRODUCT(生産額_中分類, IF(列分類振分=DO$3, 1, 0))</f>
        <v>#DIV/0!</v>
      </c>
      <c r="DP64" s="194" t="e">
        <f t="array" ref="DP64">SUMPRODUCT(計算_投入係数表_加工!$D201:$DS201, 生産額_中分類, IF(列分類振分=DP$3, 1, 0))/SUMPRODUCT(生産額_中分類, IF(列分類振分=DP$3, 1, 0))</f>
        <v>#DIV/0!</v>
      </c>
      <c r="DQ64" s="194" t="e">
        <f t="array" ref="DQ64">SUMPRODUCT(計算_投入係数表_加工!$D201:$DS201, 生産額_中分類, IF(列分類振分=DQ$3, 1, 0))/SUMPRODUCT(生産額_中分類, IF(列分類振分=DQ$3, 1, 0))</f>
        <v>#DIV/0!</v>
      </c>
      <c r="DR64" s="194" t="e">
        <f t="array" ref="DR64">SUMPRODUCT(計算_投入係数表_加工!$D201:$DS201, 生産額_中分類, IF(列分類振分=DR$3, 1, 0))/SUMPRODUCT(生産額_中分類, IF(列分類振分=DR$3, 1, 0))</f>
        <v>#DIV/0!</v>
      </c>
      <c r="DS64" s="194" t="e">
        <f t="array" ref="DS64">SUMPRODUCT(計算_投入係数表_加工!$D201:$DS201, 生産額_中分類, IF(列分類振分=DS$3, 1, 0))/SUMPRODUCT(生産額_中分類, IF(列分類振分=DS$3, 1, 0))</f>
        <v>#DIV/0!</v>
      </c>
      <c r="DT64" s="23">
        <f>SUMIF(振分, $C64, 計算_投入係数表_加工!DT$4:DT$123)</f>
        <v>0</v>
      </c>
    </row>
    <row r="65" spans="2:124" x14ac:dyDescent="0.25">
      <c r="B65" s="53">
        <v>62</v>
      </c>
      <c r="C65" s="192" t="str">
        <v>-</v>
      </c>
      <c r="D65" s="193">
        <f t="array" ref="D65">SUMPRODUCT(計算_投入係数表_加工!$D202:$DS202, 生産額_中分類, IF(列分類振分=D$3, 1, 0))/SUMPRODUCT(生産額_中分類, IF(列分類振分=D$3, 1, 0))</f>
        <v>0</v>
      </c>
      <c r="E65" s="194">
        <f t="array" ref="E65">SUMPRODUCT(計算_投入係数表_加工!$D202:$DS202, 生産額_中分類, IF(列分類振分=E$3, 1, 0))/SUMPRODUCT(生産額_中分類, IF(列分類振分=E$3, 1, 0))</f>
        <v>0</v>
      </c>
      <c r="F65" s="194">
        <f t="array" ref="F65">SUMPRODUCT(計算_投入係数表_加工!$D202:$DS202, 生産額_中分類, IF(列分類振分=F$3, 1, 0))/SUMPRODUCT(生産額_中分類, IF(列分類振分=F$3, 1, 0))</f>
        <v>0</v>
      </c>
      <c r="G65" s="194">
        <f t="array" ref="G65">SUMPRODUCT(計算_投入係数表_加工!$D202:$DS202, 生産額_中分類, IF(列分類振分=G$3, 1, 0))/SUMPRODUCT(生産額_中分類, IF(列分類振分=G$3, 1, 0))</f>
        <v>0</v>
      </c>
      <c r="H65" s="194">
        <f t="array" ref="H65">SUMPRODUCT(計算_投入係数表_加工!$D202:$DS202, 生産額_中分類, IF(列分類振分=H$3, 1, 0))/SUMPRODUCT(生産額_中分類, IF(列分類振分=H$3, 1, 0))</f>
        <v>0</v>
      </c>
      <c r="I65" s="194">
        <f t="array" ref="I65">SUMPRODUCT(計算_投入係数表_加工!$D202:$DS202, 生産額_中分類, IF(列分類振分=I$3, 1, 0))/SUMPRODUCT(生産額_中分類, IF(列分類振分=I$3, 1, 0))</f>
        <v>0</v>
      </c>
      <c r="J65" s="194">
        <f t="array" ref="J65">SUMPRODUCT(計算_投入係数表_加工!$D202:$DS202, 生産額_中分類, IF(列分類振分=J$3, 1, 0))/SUMPRODUCT(生産額_中分類, IF(列分類振分=J$3, 1, 0))</f>
        <v>0</v>
      </c>
      <c r="K65" s="194">
        <f t="array" ref="K65">SUMPRODUCT(計算_投入係数表_加工!$D202:$DS202, 生産額_中分類, IF(列分類振分=K$3, 1, 0))/SUMPRODUCT(生産額_中分類, IF(列分類振分=K$3, 1, 0))</f>
        <v>0</v>
      </c>
      <c r="L65" s="194">
        <f t="array" ref="L65">SUMPRODUCT(計算_投入係数表_加工!$D202:$DS202, 生産額_中分類, IF(列分類振分=L$3, 1, 0))/SUMPRODUCT(生産額_中分類, IF(列分類振分=L$3, 1, 0))</f>
        <v>0</v>
      </c>
      <c r="M65" s="194">
        <f t="array" ref="M65">SUMPRODUCT(計算_投入係数表_加工!$D202:$DS202, 生産額_中分類, IF(列分類振分=M$3, 1, 0))/SUMPRODUCT(生産額_中分類, IF(列分類振分=M$3, 1, 0))</f>
        <v>0</v>
      </c>
      <c r="N65" s="194">
        <f t="array" ref="N65">SUMPRODUCT(計算_投入係数表_加工!$D202:$DS202, 生産額_中分類, IF(列分類振分=N$3, 1, 0))/SUMPRODUCT(生産額_中分類, IF(列分類振分=N$3, 1, 0))</f>
        <v>0</v>
      </c>
      <c r="O65" s="194">
        <f t="array" ref="O65">SUMPRODUCT(計算_投入係数表_加工!$D202:$DS202, 生産額_中分類, IF(列分類振分=O$3, 1, 0))/SUMPRODUCT(生産額_中分類, IF(列分類振分=O$3, 1, 0))</f>
        <v>0</v>
      </c>
      <c r="P65" s="194">
        <f t="array" ref="P65">SUMPRODUCT(計算_投入係数表_加工!$D202:$DS202, 生産額_中分類, IF(列分類振分=P$3, 1, 0))/SUMPRODUCT(生産額_中分類, IF(列分類振分=P$3, 1, 0))</f>
        <v>0</v>
      </c>
      <c r="Q65" s="194" t="e">
        <f t="array" ref="Q65">SUMPRODUCT(計算_投入係数表_加工!$D202:$DS202, 生産額_中分類, IF(列分類振分=Q$3, 1, 0))/SUMPRODUCT(生産額_中分類, IF(列分類振分=Q$3, 1, 0))</f>
        <v>#DIV/0!</v>
      </c>
      <c r="R65" s="194" t="e">
        <f t="array" ref="R65">SUMPRODUCT(計算_投入係数表_加工!$D202:$DS202, 生産額_中分類, IF(列分類振分=R$3, 1, 0))/SUMPRODUCT(生産額_中分類, IF(列分類振分=R$3, 1, 0))</f>
        <v>#DIV/0!</v>
      </c>
      <c r="S65" s="194" t="e">
        <f t="array" ref="S65">SUMPRODUCT(計算_投入係数表_加工!$D202:$DS202, 生産額_中分類, IF(列分類振分=S$3, 1, 0))/SUMPRODUCT(生産額_中分類, IF(列分類振分=S$3, 1, 0))</f>
        <v>#DIV/0!</v>
      </c>
      <c r="T65" s="194" t="e">
        <f t="array" ref="T65">SUMPRODUCT(計算_投入係数表_加工!$D202:$DS202, 生産額_中分類, IF(列分類振分=T$3, 1, 0))/SUMPRODUCT(生産額_中分類, IF(列分類振分=T$3, 1, 0))</f>
        <v>#DIV/0!</v>
      </c>
      <c r="U65" s="194" t="e">
        <f t="array" ref="U65">SUMPRODUCT(計算_投入係数表_加工!$D202:$DS202, 生産額_中分類, IF(列分類振分=U$3, 1, 0))/SUMPRODUCT(生産額_中分類, IF(列分類振分=U$3, 1, 0))</f>
        <v>#DIV/0!</v>
      </c>
      <c r="V65" s="194" t="e">
        <f t="array" ref="V65">SUMPRODUCT(計算_投入係数表_加工!$D202:$DS202, 生産額_中分類, IF(列分類振分=V$3, 1, 0))/SUMPRODUCT(生産額_中分類, IF(列分類振分=V$3, 1, 0))</f>
        <v>#DIV/0!</v>
      </c>
      <c r="W65" s="194" t="e">
        <f t="array" ref="W65">SUMPRODUCT(計算_投入係数表_加工!$D202:$DS202, 生産額_中分類, IF(列分類振分=W$3, 1, 0))/SUMPRODUCT(生産額_中分類, IF(列分類振分=W$3, 1, 0))</f>
        <v>#DIV/0!</v>
      </c>
      <c r="X65" s="194" t="e">
        <f t="array" ref="X65">SUMPRODUCT(計算_投入係数表_加工!$D202:$DS202, 生産額_中分類, IF(列分類振分=X$3, 1, 0))/SUMPRODUCT(生産額_中分類, IF(列分類振分=X$3, 1, 0))</f>
        <v>#DIV/0!</v>
      </c>
      <c r="Y65" s="194" t="e">
        <f t="array" ref="Y65">SUMPRODUCT(計算_投入係数表_加工!$D202:$DS202, 生産額_中分類, IF(列分類振分=Y$3, 1, 0))/SUMPRODUCT(生産額_中分類, IF(列分類振分=Y$3, 1, 0))</f>
        <v>#DIV/0!</v>
      </c>
      <c r="Z65" s="194" t="e">
        <f t="array" ref="Z65">SUMPRODUCT(計算_投入係数表_加工!$D202:$DS202, 生産額_中分類, IF(列分類振分=Z$3, 1, 0))/SUMPRODUCT(生産額_中分類, IF(列分類振分=Z$3, 1, 0))</f>
        <v>#DIV/0!</v>
      </c>
      <c r="AA65" s="194" t="e">
        <f t="array" ref="AA65">SUMPRODUCT(計算_投入係数表_加工!$D202:$DS202, 生産額_中分類, IF(列分類振分=AA$3, 1, 0))/SUMPRODUCT(生産額_中分類, IF(列分類振分=AA$3, 1, 0))</f>
        <v>#DIV/0!</v>
      </c>
      <c r="AB65" s="194" t="e">
        <f t="array" ref="AB65">SUMPRODUCT(計算_投入係数表_加工!$D202:$DS202, 生産額_中分類, IF(列分類振分=AB$3, 1, 0))/SUMPRODUCT(生産額_中分類, IF(列分類振分=AB$3, 1, 0))</f>
        <v>#DIV/0!</v>
      </c>
      <c r="AC65" s="194" t="e">
        <f t="array" ref="AC65">SUMPRODUCT(計算_投入係数表_加工!$D202:$DS202, 生産額_中分類, IF(列分類振分=AC$3, 1, 0))/SUMPRODUCT(生産額_中分類, IF(列分類振分=AC$3, 1, 0))</f>
        <v>#DIV/0!</v>
      </c>
      <c r="AD65" s="194" t="e">
        <f t="array" ref="AD65">SUMPRODUCT(計算_投入係数表_加工!$D202:$DS202, 生産額_中分類, IF(列分類振分=AD$3, 1, 0))/SUMPRODUCT(生産額_中分類, IF(列分類振分=AD$3, 1, 0))</f>
        <v>#DIV/0!</v>
      </c>
      <c r="AE65" s="194" t="e">
        <f t="array" ref="AE65">SUMPRODUCT(計算_投入係数表_加工!$D202:$DS202, 生産額_中分類, IF(列分類振分=AE$3, 1, 0))/SUMPRODUCT(生産額_中分類, IF(列分類振分=AE$3, 1, 0))</f>
        <v>#DIV/0!</v>
      </c>
      <c r="AF65" s="194" t="e">
        <f t="array" ref="AF65">SUMPRODUCT(計算_投入係数表_加工!$D202:$DS202, 生産額_中分類, IF(列分類振分=AF$3, 1, 0))/SUMPRODUCT(生産額_中分類, IF(列分類振分=AF$3, 1, 0))</f>
        <v>#DIV/0!</v>
      </c>
      <c r="AG65" s="194" t="e">
        <f t="array" ref="AG65">SUMPRODUCT(計算_投入係数表_加工!$D202:$DS202, 生産額_中分類, IF(列分類振分=AG$3, 1, 0))/SUMPRODUCT(生産額_中分類, IF(列分類振分=AG$3, 1, 0))</f>
        <v>#DIV/0!</v>
      </c>
      <c r="AH65" s="194" t="e">
        <f t="array" ref="AH65">SUMPRODUCT(計算_投入係数表_加工!$D202:$DS202, 生産額_中分類, IF(列分類振分=AH$3, 1, 0))/SUMPRODUCT(生産額_中分類, IF(列分類振分=AH$3, 1, 0))</f>
        <v>#DIV/0!</v>
      </c>
      <c r="AI65" s="194" t="e">
        <f t="array" ref="AI65">SUMPRODUCT(計算_投入係数表_加工!$D202:$DS202, 生産額_中分類, IF(列分類振分=AI$3, 1, 0))/SUMPRODUCT(生産額_中分類, IF(列分類振分=AI$3, 1, 0))</f>
        <v>#DIV/0!</v>
      </c>
      <c r="AJ65" s="194" t="e">
        <f t="array" ref="AJ65">SUMPRODUCT(計算_投入係数表_加工!$D202:$DS202, 生産額_中分類, IF(列分類振分=AJ$3, 1, 0))/SUMPRODUCT(生産額_中分類, IF(列分類振分=AJ$3, 1, 0))</f>
        <v>#DIV/0!</v>
      </c>
      <c r="AK65" s="194" t="e">
        <f t="array" ref="AK65">SUMPRODUCT(計算_投入係数表_加工!$D202:$DS202, 生産額_中分類, IF(列分類振分=AK$3, 1, 0))/SUMPRODUCT(生産額_中分類, IF(列分類振分=AK$3, 1, 0))</f>
        <v>#DIV/0!</v>
      </c>
      <c r="AL65" s="194" t="e">
        <f t="array" ref="AL65">SUMPRODUCT(計算_投入係数表_加工!$D202:$DS202, 生産額_中分類, IF(列分類振分=AL$3, 1, 0))/SUMPRODUCT(生産額_中分類, IF(列分類振分=AL$3, 1, 0))</f>
        <v>#DIV/0!</v>
      </c>
      <c r="AM65" s="194" t="e">
        <f t="array" ref="AM65">SUMPRODUCT(計算_投入係数表_加工!$D202:$DS202, 生産額_中分類, IF(列分類振分=AM$3, 1, 0))/SUMPRODUCT(生産額_中分類, IF(列分類振分=AM$3, 1, 0))</f>
        <v>#DIV/0!</v>
      </c>
      <c r="AN65" s="194" t="e">
        <f t="array" ref="AN65">SUMPRODUCT(計算_投入係数表_加工!$D202:$DS202, 生産額_中分類, IF(列分類振分=AN$3, 1, 0))/SUMPRODUCT(生産額_中分類, IF(列分類振分=AN$3, 1, 0))</f>
        <v>#DIV/0!</v>
      </c>
      <c r="AO65" s="194" t="e">
        <f t="array" ref="AO65">SUMPRODUCT(計算_投入係数表_加工!$D202:$DS202, 生産額_中分類, IF(列分類振分=AO$3, 1, 0))/SUMPRODUCT(生産額_中分類, IF(列分類振分=AO$3, 1, 0))</f>
        <v>#DIV/0!</v>
      </c>
      <c r="AP65" s="194" t="e">
        <f t="array" ref="AP65">SUMPRODUCT(計算_投入係数表_加工!$D202:$DS202, 生産額_中分類, IF(列分類振分=AP$3, 1, 0))/SUMPRODUCT(生産額_中分類, IF(列分類振分=AP$3, 1, 0))</f>
        <v>#DIV/0!</v>
      </c>
      <c r="AQ65" s="194" t="e">
        <f t="array" ref="AQ65">SUMPRODUCT(計算_投入係数表_加工!$D202:$DS202, 生産額_中分類, IF(列分類振分=AQ$3, 1, 0))/SUMPRODUCT(生産額_中分類, IF(列分類振分=AQ$3, 1, 0))</f>
        <v>#DIV/0!</v>
      </c>
      <c r="AR65" s="194" t="e">
        <f t="array" ref="AR65">SUMPRODUCT(計算_投入係数表_加工!$D202:$DS202, 生産額_中分類, IF(列分類振分=AR$3, 1, 0))/SUMPRODUCT(生産額_中分類, IF(列分類振分=AR$3, 1, 0))</f>
        <v>#DIV/0!</v>
      </c>
      <c r="AS65" s="194" t="e">
        <f t="array" ref="AS65">SUMPRODUCT(計算_投入係数表_加工!$D202:$DS202, 生産額_中分類, IF(列分類振分=AS$3, 1, 0))/SUMPRODUCT(生産額_中分類, IF(列分類振分=AS$3, 1, 0))</f>
        <v>#DIV/0!</v>
      </c>
      <c r="AT65" s="194" t="e">
        <f t="array" ref="AT65">SUMPRODUCT(計算_投入係数表_加工!$D202:$DS202, 生産額_中分類, IF(列分類振分=AT$3, 1, 0))/SUMPRODUCT(生産額_中分類, IF(列分類振分=AT$3, 1, 0))</f>
        <v>#DIV/0!</v>
      </c>
      <c r="AU65" s="194" t="e">
        <f t="array" ref="AU65">SUMPRODUCT(計算_投入係数表_加工!$D202:$DS202, 生産額_中分類, IF(列分類振分=AU$3, 1, 0))/SUMPRODUCT(生産額_中分類, IF(列分類振分=AU$3, 1, 0))</f>
        <v>#DIV/0!</v>
      </c>
      <c r="AV65" s="194" t="e">
        <f t="array" ref="AV65">SUMPRODUCT(計算_投入係数表_加工!$D202:$DS202, 生産額_中分類, IF(列分類振分=AV$3, 1, 0))/SUMPRODUCT(生産額_中分類, IF(列分類振分=AV$3, 1, 0))</f>
        <v>#DIV/0!</v>
      </c>
      <c r="AW65" s="194" t="e">
        <f t="array" ref="AW65">SUMPRODUCT(計算_投入係数表_加工!$D202:$DS202, 生産額_中分類, IF(列分類振分=AW$3, 1, 0))/SUMPRODUCT(生産額_中分類, IF(列分類振分=AW$3, 1, 0))</f>
        <v>#DIV/0!</v>
      </c>
      <c r="AX65" s="194" t="e">
        <f t="array" ref="AX65">SUMPRODUCT(計算_投入係数表_加工!$D202:$DS202, 生産額_中分類, IF(列分類振分=AX$3, 1, 0))/SUMPRODUCT(生産額_中分類, IF(列分類振分=AX$3, 1, 0))</f>
        <v>#DIV/0!</v>
      </c>
      <c r="AY65" s="194" t="e">
        <f t="array" ref="AY65">SUMPRODUCT(計算_投入係数表_加工!$D202:$DS202, 生産額_中分類, IF(列分類振分=AY$3, 1, 0))/SUMPRODUCT(生産額_中分類, IF(列分類振分=AY$3, 1, 0))</f>
        <v>#DIV/0!</v>
      </c>
      <c r="AZ65" s="194" t="e">
        <f t="array" ref="AZ65">SUMPRODUCT(計算_投入係数表_加工!$D202:$DS202, 生産額_中分類, IF(列分類振分=AZ$3, 1, 0))/SUMPRODUCT(生産額_中分類, IF(列分類振分=AZ$3, 1, 0))</f>
        <v>#DIV/0!</v>
      </c>
      <c r="BA65" s="194" t="e">
        <f t="array" ref="BA65">SUMPRODUCT(計算_投入係数表_加工!$D202:$DS202, 生産額_中分類, IF(列分類振分=BA$3, 1, 0))/SUMPRODUCT(生産額_中分類, IF(列分類振分=BA$3, 1, 0))</f>
        <v>#DIV/0!</v>
      </c>
      <c r="BB65" s="194" t="e">
        <f t="array" ref="BB65">SUMPRODUCT(計算_投入係数表_加工!$D202:$DS202, 生産額_中分類, IF(列分類振分=BB$3, 1, 0))/SUMPRODUCT(生産額_中分類, IF(列分類振分=BB$3, 1, 0))</f>
        <v>#DIV/0!</v>
      </c>
      <c r="BC65" s="194" t="e">
        <f t="array" ref="BC65">SUMPRODUCT(計算_投入係数表_加工!$D202:$DS202, 生産額_中分類, IF(列分類振分=BC$3, 1, 0))/SUMPRODUCT(生産額_中分類, IF(列分類振分=BC$3, 1, 0))</f>
        <v>#DIV/0!</v>
      </c>
      <c r="BD65" s="194" t="e">
        <f t="array" ref="BD65">SUMPRODUCT(計算_投入係数表_加工!$D202:$DS202, 生産額_中分類, IF(列分類振分=BD$3, 1, 0))/SUMPRODUCT(生産額_中分類, IF(列分類振分=BD$3, 1, 0))</f>
        <v>#DIV/0!</v>
      </c>
      <c r="BE65" s="194" t="e">
        <f t="array" ref="BE65">SUMPRODUCT(計算_投入係数表_加工!$D202:$DS202, 生産額_中分類, IF(列分類振分=BE$3, 1, 0))/SUMPRODUCT(生産額_中分類, IF(列分類振分=BE$3, 1, 0))</f>
        <v>#DIV/0!</v>
      </c>
      <c r="BF65" s="194" t="e">
        <f t="array" ref="BF65">SUMPRODUCT(計算_投入係数表_加工!$D202:$DS202, 生産額_中分類, IF(列分類振分=BF$3, 1, 0))/SUMPRODUCT(生産額_中分類, IF(列分類振分=BF$3, 1, 0))</f>
        <v>#DIV/0!</v>
      </c>
      <c r="BG65" s="194" t="e">
        <f t="array" ref="BG65">SUMPRODUCT(計算_投入係数表_加工!$D202:$DS202, 生産額_中分類, IF(列分類振分=BG$3, 1, 0))/SUMPRODUCT(生産額_中分類, IF(列分類振分=BG$3, 1, 0))</f>
        <v>#DIV/0!</v>
      </c>
      <c r="BH65" s="194" t="e">
        <f t="array" ref="BH65">SUMPRODUCT(計算_投入係数表_加工!$D202:$DS202, 生産額_中分類, IF(列分類振分=BH$3, 1, 0))/SUMPRODUCT(生産額_中分類, IF(列分類振分=BH$3, 1, 0))</f>
        <v>#DIV/0!</v>
      </c>
      <c r="BI65" s="194" t="e">
        <f t="array" ref="BI65">SUMPRODUCT(計算_投入係数表_加工!$D202:$DS202, 生産額_中分類, IF(列分類振分=BI$3, 1, 0))/SUMPRODUCT(生産額_中分類, IF(列分類振分=BI$3, 1, 0))</f>
        <v>#DIV/0!</v>
      </c>
      <c r="BJ65" s="194" t="e">
        <f t="array" ref="BJ65">SUMPRODUCT(計算_投入係数表_加工!$D202:$DS202, 生産額_中分類, IF(列分類振分=BJ$3, 1, 0))/SUMPRODUCT(生産額_中分類, IF(列分類振分=BJ$3, 1, 0))</f>
        <v>#DIV/0!</v>
      </c>
      <c r="BK65" s="194" t="e">
        <f t="array" ref="BK65">SUMPRODUCT(計算_投入係数表_加工!$D202:$DS202, 生産額_中分類, IF(列分類振分=BK$3, 1, 0))/SUMPRODUCT(生産額_中分類, IF(列分類振分=BK$3, 1, 0))</f>
        <v>#DIV/0!</v>
      </c>
      <c r="BL65" s="194" t="e">
        <f t="array" ref="BL65">SUMPRODUCT(計算_投入係数表_加工!$D202:$DS202, 生産額_中分類, IF(列分類振分=BL$3, 1, 0))/SUMPRODUCT(生産額_中分類, IF(列分類振分=BL$3, 1, 0))</f>
        <v>#DIV/0!</v>
      </c>
      <c r="BM65" s="194" t="e">
        <f t="array" ref="BM65">SUMPRODUCT(計算_投入係数表_加工!$D202:$DS202, 生産額_中分類, IF(列分類振分=BM$3, 1, 0))/SUMPRODUCT(生産額_中分類, IF(列分類振分=BM$3, 1, 0))</f>
        <v>#DIV/0!</v>
      </c>
      <c r="BN65" s="194" t="e">
        <f t="array" ref="BN65">SUMPRODUCT(計算_投入係数表_加工!$D202:$DS202, 生産額_中分類, IF(列分類振分=BN$3, 1, 0))/SUMPRODUCT(生産額_中分類, IF(列分類振分=BN$3, 1, 0))</f>
        <v>#DIV/0!</v>
      </c>
      <c r="BO65" s="194" t="e">
        <f t="array" ref="BO65">SUMPRODUCT(計算_投入係数表_加工!$D202:$DS202, 生産額_中分類, IF(列分類振分=BO$3, 1, 0))/SUMPRODUCT(生産額_中分類, IF(列分類振分=BO$3, 1, 0))</f>
        <v>#DIV/0!</v>
      </c>
      <c r="BP65" s="194" t="e">
        <f t="array" ref="BP65">SUMPRODUCT(計算_投入係数表_加工!$D202:$DS202, 生産額_中分類, IF(列分類振分=BP$3, 1, 0))/SUMPRODUCT(生産額_中分類, IF(列分類振分=BP$3, 1, 0))</f>
        <v>#DIV/0!</v>
      </c>
      <c r="BQ65" s="194" t="e">
        <f t="array" ref="BQ65">SUMPRODUCT(計算_投入係数表_加工!$D202:$DS202, 生産額_中分類, IF(列分類振分=BQ$3, 1, 0))/SUMPRODUCT(生産額_中分類, IF(列分類振分=BQ$3, 1, 0))</f>
        <v>#DIV/0!</v>
      </c>
      <c r="BR65" s="194" t="e">
        <f t="array" ref="BR65">SUMPRODUCT(計算_投入係数表_加工!$D202:$DS202, 生産額_中分類, IF(列分類振分=BR$3, 1, 0))/SUMPRODUCT(生産額_中分類, IF(列分類振分=BR$3, 1, 0))</f>
        <v>#DIV/0!</v>
      </c>
      <c r="BS65" s="194" t="e">
        <f t="array" ref="BS65">SUMPRODUCT(計算_投入係数表_加工!$D202:$DS202, 生産額_中分類, IF(列分類振分=BS$3, 1, 0))/SUMPRODUCT(生産額_中分類, IF(列分類振分=BS$3, 1, 0))</f>
        <v>#DIV/0!</v>
      </c>
      <c r="BT65" s="194" t="e">
        <f t="array" ref="BT65">SUMPRODUCT(計算_投入係数表_加工!$D202:$DS202, 生産額_中分類, IF(列分類振分=BT$3, 1, 0))/SUMPRODUCT(生産額_中分類, IF(列分類振分=BT$3, 1, 0))</f>
        <v>#DIV/0!</v>
      </c>
      <c r="BU65" s="194" t="e">
        <f t="array" ref="BU65">SUMPRODUCT(計算_投入係数表_加工!$D202:$DS202, 生産額_中分類, IF(列分類振分=BU$3, 1, 0))/SUMPRODUCT(生産額_中分類, IF(列分類振分=BU$3, 1, 0))</f>
        <v>#DIV/0!</v>
      </c>
      <c r="BV65" s="194" t="e">
        <f t="array" ref="BV65">SUMPRODUCT(計算_投入係数表_加工!$D202:$DS202, 生産額_中分類, IF(列分類振分=BV$3, 1, 0))/SUMPRODUCT(生産額_中分類, IF(列分類振分=BV$3, 1, 0))</f>
        <v>#DIV/0!</v>
      </c>
      <c r="BW65" s="194" t="e">
        <f t="array" ref="BW65">SUMPRODUCT(計算_投入係数表_加工!$D202:$DS202, 生産額_中分類, IF(列分類振分=BW$3, 1, 0))/SUMPRODUCT(生産額_中分類, IF(列分類振分=BW$3, 1, 0))</f>
        <v>#DIV/0!</v>
      </c>
      <c r="BX65" s="194" t="e">
        <f t="array" ref="BX65">SUMPRODUCT(計算_投入係数表_加工!$D202:$DS202, 生産額_中分類, IF(列分類振分=BX$3, 1, 0))/SUMPRODUCT(生産額_中分類, IF(列分類振分=BX$3, 1, 0))</f>
        <v>#DIV/0!</v>
      </c>
      <c r="BY65" s="194" t="e">
        <f t="array" ref="BY65">SUMPRODUCT(計算_投入係数表_加工!$D202:$DS202, 生産額_中分類, IF(列分類振分=BY$3, 1, 0))/SUMPRODUCT(生産額_中分類, IF(列分類振分=BY$3, 1, 0))</f>
        <v>#DIV/0!</v>
      </c>
      <c r="BZ65" s="194" t="e">
        <f t="array" ref="BZ65">SUMPRODUCT(計算_投入係数表_加工!$D202:$DS202, 生産額_中分類, IF(列分類振分=BZ$3, 1, 0))/SUMPRODUCT(生産額_中分類, IF(列分類振分=BZ$3, 1, 0))</f>
        <v>#DIV/0!</v>
      </c>
      <c r="CA65" s="194" t="e">
        <f t="array" ref="CA65">SUMPRODUCT(計算_投入係数表_加工!$D202:$DS202, 生産額_中分類, IF(列分類振分=CA$3, 1, 0))/SUMPRODUCT(生産額_中分類, IF(列分類振分=CA$3, 1, 0))</f>
        <v>#DIV/0!</v>
      </c>
      <c r="CB65" s="194" t="e">
        <f t="array" ref="CB65">SUMPRODUCT(計算_投入係数表_加工!$D202:$DS202, 生産額_中分類, IF(列分類振分=CB$3, 1, 0))/SUMPRODUCT(生産額_中分類, IF(列分類振分=CB$3, 1, 0))</f>
        <v>#DIV/0!</v>
      </c>
      <c r="CC65" s="194" t="e">
        <f t="array" ref="CC65">SUMPRODUCT(計算_投入係数表_加工!$D202:$DS202, 生産額_中分類, IF(列分類振分=CC$3, 1, 0))/SUMPRODUCT(生産額_中分類, IF(列分類振分=CC$3, 1, 0))</f>
        <v>#DIV/0!</v>
      </c>
      <c r="CD65" s="194" t="e">
        <f t="array" ref="CD65">SUMPRODUCT(計算_投入係数表_加工!$D202:$DS202, 生産額_中分類, IF(列分類振分=CD$3, 1, 0))/SUMPRODUCT(生産額_中分類, IF(列分類振分=CD$3, 1, 0))</f>
        <v>#DIV/0!</v>
      </c>
      <c r="CE65" s="194" t="e">
        <f t="array" ref="CE65">SUMPRODUCT(計算_投入係数表_加工!$D202:$DS202, 生産額_中分類, IF(列分類振分=CE$3, 1, 0))/SUMPRODUCT(生産額_中分類, IF(列分類振分=CE$3, 1, 0))</f>
        <v>#DIV/0!</v>
      </c>
      <c r="CF65" s="194" t="e">
        <f t="array" ref="CF65">SUMPRODUCT(計算_投入係数表_加工!$D202:$DS202, 生産額_中分類, IF(列分類振分=CF$3, 1, 0))/SUMPRODUCT(生産額_中分類, IF(列分類振分=CF$3, 1, 0))</f>
        <v>#DIV/0!</v>
      </c>
      <c r="CG65" s="194" t="e">
        <f t="array" ref="CG65">SUMPRODUCT(計算_投入係数表_加工!$D202:$DS202, 生産額_中分類, IF(列分類振分=CG$3, 1, 0))/SUMPRODUCT(生産額_中分類, IF(列分類振分=CG$3, 1, 0))</f>
        <v>#DIV/0!</v>
      </c>
      <c r="CH65" s="194" t="e">
        <f t="array" ref="CH65">SUMPRODUCT(計算_投入係数表_加工!$D202:$DS202, 生産額_中分類, IF(列分類振分=CH$3, 1, 0))/SUMPRODUCT(生産額_中分類, IF(列分類振分=CH$3, 1, 0))</f>
        <v>#DIV/0!</v>
      </c>
      <c r="CI65" s="194" t="e">
        <f t="array" ref="CI65">SUMPRODUCT(計算_投入係数表_加工!$D202:$DS202, 生産額_中分類, IF(列分類振分=CI$3, 1, 0))/SUMPRODUCT(生産額_中分類, IF(列分類振分=CI$3, 1, 0))</f>
        <v>#DIV/0!</v>
      </c>
      <c r="CJ65" s="194" t="e">
        <f t="array" ref="CJ65">SUMPRODUCT(計算_投入係数表_加工!$D202:$DS202, 生産額_中分類, IF(列分類振分=CJ$3, 1, 0))/SUMPRODUCT(生産額_中分類, IF(列分類振分=CJ$3, 1, 0))</f>
        <v>#DIV/0!</v>
      </c>
      <c r="CK65" s="194" t="e">
        <f t="array" ref="CK65">SUMPRODUCT(計算_投入係数表_加工!$D202:$DS202, 生産額_中分類, IF(列分類振分=CK$3, 1, 0))/SUMPRODUCT(生産額_中分類, IF(列分類振分=CK$3, 1, 0))</f>
        <v>#DIV/0!</v>
      </c>
      <c r="CL65" s="194" t="e">
        <f t="array" ref="CL65">SUMPRODUCT(計算_投入係数表_加工!$D202:$DS202, 生産額_中分類, IF(列分類振分=CL$3, 1, 0))/SUMPRODUCT(生産額_中分類, IF(列分類振分=CL$3, 1, 0))</f>
        <v>#DIV/0!</v>
      </c>
      <c r="CM65" s="194" t="e">
        <f t="array" ref="CM65">SUMPRODUCT(計算_投入係数表_加工!$D202:$DS202, 生産額_中分類, IF(列分類振分=CM$3, 1, 0))/SUMPRODUCT(生産額_中分類, IF(列分類振分=CM$3, 1, 0))</f>
        <v>#DIV/0!</v>
      </c>
      <c r="CN65" s="194" t="e">
        <f t="array" ref="CN65">SUMPRODUCT(計算_投入係数表_加工!$D202:$DS202, 生産額_中分類, IF(列分類振分=CN$3, 1, 0))/SUMPRODUCT(生産額_中分類, IF(列分類振分=CN$3, 1, 0))</f>
        <v>#DIV/0!</v>
      </c>
      <c r="CO65" s="194" t="e">
        <f t="array" ref="CO65">SUMPRODUCT(計算_投入係数表_加工!$D202:$DS202, 生産額_中分類, IF(列分類振分=CO$3, 1, 0))/SUMPRODUCT(生産額_中分類, IF(列分類振分=CO$3, 1, 0))</f>
        <v>#DIV/0!</v>
      </c>
      <c r="CP65" s="194" t="e">
        <f t="array" ref="CP65">SUMPRODUCT(計算_投入係数表_加工!$D202:$DS202, 生産額_中分類, IF(列分類振分=CP$3, 1, 0))/SUMPRODUCT(生産額_中分類, IF(列分類振分=CP$3, 1, 0))</f>
        <v>#DIV/0!</v>
      </c>
      <c r="CQ65" s="194" t="e">
        <f t="array" ref="CQ65">SUMPRODUCT(計算_投入係数表_加工!$D202:$DS202, 生産額_中分類, IF(列分類振分=CQ$3, 1, 0))/SUMPRODUCT(生産額_中分類, IF(列分類振分=CQ$3, 1, 0))</f>
        <v>#DIV/0!</v>
      </c>
      <c r="CR65" s="194" t="e">
        <f t="array" ref="CR65">SUMPRODUCT(計算_投入係数表_加工!$D202:$DS202, 生産額_中分類, IF(列分類振分=CR$3, 1, 0))/SUMPRODUCT(生産額_中分類, IF(列分類振分=CR$3, 1, 0))</f>
        <v>#DIV/0!</v>
      </c>
      <c r="CS65" s="194" t="e">
        <f t="array" ref="CS65">SUMPRODUCT(計算_投入係数表_加工!$D202:$DS202, 生産額_中分類, IF(列分類振分=CS$3, 1, 0))/SUMPRODUCT(生産額_中分類, IF(列分類振分=CS$3, 1, 0))</f>
        <v>#DIV/0!</v>
      </c>
      <c r="CT65" s="194" t="e">
        <f t="array" ref="CT65">SUMPRODUCT(計算_投入係数表_加工!$D202:$DS202, 生産額_中分類, IF(列分類振分=CT$3, 1, 0))/SUMPRODUCT(生産額_中分類, IF(列分類振分=CT$3, 1, 0))</f>
        <v>#DIV/0!</v>
      </c>
      <c r="CU65" s="194" t="e">
        <f t="array" ref="CU65">SUMPRODUCT(計算_投入係数表_加工!$D202:$DS202, 生産額_中分類, IF(列分類振分=CU$3, 1, 0))/SUMPRODUCT(生産額_中分類, IF(列分類振分=CU$3, 1, 0))</f>
        <v>#DIV/0!</v>
      </c>
      <c r="CV65" s="194" t="e">
        <f t="array" ref="CV65">SUMPRODUCT(計算_投入係数表_加工!$D202:$DS202, 生産額_中分類, IF(列分類振分=CV$3, 1, 0))/SUMPRODUCT(生産額_中分類, IF(列分類振分=CV$3, 1, 0))</f>
        <v>#DIV/0!</v>
      </c>
      <c r="CW65" s="194" t="e">
        <f t="array" ref="CW65">SUMPRODUCT(計算_投入係数表_加工!$D202:$DS202, 生産額_中分類, IF(列分類振分=CW$3, 1, 0))/SUMPRODUCT(生産額_中分類, IF(列分類振分=CW$3, 1, 0))</f>
        <v>#DIV/0!</v>
      </c>
      <c r="CX65" s="194" t="e">
        <f t="array" ref="CX65">SUMPRODUCT(計算_投入係数表_加工!$D202:$DS202, 生産額_中分類, IF(列分類振分=CX$3, 1, 0))/SUMPRODUCT(生産額_中分類, IF(列分類振分=CX$3, 1, 0))</f>
        <v>#DIV/0!</v>
      </c>
      <c r="CY65" s="194" t="e">
        <f t="array" ref="CY65">SUMPRODUCT(計算_投入係数表_加工!$D202:$DS202, 生産額_中分類, IF(列分類振分=CY$3, 1, 0))/SUMPRODUCT(生産額_中分類, IF(列分類振分=CY$3, 1, 0))</f>
        <v>#DIV/0!</v>
      </c>
      <c r="CZ65" s="194" t="e">
        <f t="array" ref="CZ65">SUMPRODUCT(計算_投入係数表_加工!$D202:$DS202, 生産額_中分類, IF(列分類振分=CZ$3, 1, 0))/SUMPRODUCT(生産額_中分類, IF(列分類振分=CZ$3, 1, 0))</f>
        <v>#DIV/0!</v>
      </c>
      <c r="DA65" s="194" t="e">
        <f t="array" ref="DA65">SUMPRODUCT(計算_投入係数表_加工!$D202:$DS202, 生産額_中分類, IF(列分類振分=DA$3, 1, 0))/SUMPRODUCT(生産額_中分類, IF(列分類振分=DA$3, 1, 0))</f>
        <v>#DIV/0!</v>
      </c>
      <c r="DB65" s="194" t="e">
        <f t="array" ref="DB65">SUMPRODUCT(計算_投入係数表_加工!$D202:$DS202, 生産額_中分類, IF(列分類振分=DB$3, 1, 0))/SUMPRODUCT(生産額_中分類, IF(列分類振分=DB$3, 1, 0))</f>
        <v>#DIV/0!</v>
      </c>
      <c r="DC65" s="194" t="e">
        <f t="array" ref="DC65">SUMPRODUCT(計算_投入係数表_加工!$D202:$DS202, 生産額_中分類, IF(列分類振分=DC$3, 1, 0))/SUMPRODUCT(生産額_中分類, IF(列分類振分=DC$3, 1, 0))</f>
        <v>#DIV/0!</v>
      </c>
      <c r="DD65" s="194" t="e">
        <f t="array" ref="DD65">SUMPRODUCT(計算_投入係数表_加工!$D202:$DS202, 生産額_中分類, IF(列分類振分=DD$3, 1, 0))/SUMPRODUCT(生産額_中分類, IF(列分類振分=DD$3, 1, 0))</f>
        <v>#DIV/0!</v>
      </c>
      <c r="DE65" s="194" t="e">
        <f t="array" ref="DE65">SUMPRODUCT(計算_投入係数表_加工!$D202:$DS202, 生産額_中分類, IF(列分類振分=DE$3, 1, 0))/SUMPRODUCT(生産額_中分類, IF(列分類振分=DE$3, 1, 0))</f>
        <v>#DIV/0!</v>
      </c>
      <c r="DF65" s="194" t="e">
        <f t="array" ref="DF65">SUMPRODUCT(計算_投入係数表_加工!$D202:$DS202, 生産額_中分類, IF(列分類振分=DF$3, 1, 0))/SUMPRODUCT(生産額_中分類, IF(列分類振分=DF$3, 1, 0))</f>
        <v>#DIV/0!</v>
      </c>
      <c r="DG65" s="194" t="e">
        <f t="array" ref="DG65">SUMPRODUCT(計算_投入係数表_加工!$D202:$DS202, 生産額_中分類, IF(列分類振分=DG$3, 1, 0))/SUMPRODUCT(生産額_中分類, IF(列分類振分=DG$3, 1, 0))</f>
        <v>#DIV/0!</v>
      </c>
      <c r="DH65" s="194" t="e">
        <f t="array" ref="DH65">SUMPRODUCT(計算_投入係数表_加工!$D202:$DS202, 生産額_中分類, IF(列分類振分=DH$3, 1, 0))/SUMPRODUCT(生産額_中分類, IF(列分類振分=DH$3, 1, 0))</f>
        <v>#DIV/0!</v>
      </c>
      <c r="DI65" s="194" t="e">
        <f t="array" ref="DI65">SUMPRODUCT(計算_投入係数表_加工!$D202:$DS202, 生産額_中分類, IF(列分類振分=DI$3, 1, 0))/SUMPRODUCT(生産額_中分類, IF(列分類振分=DI$3, 1, 0))</f>
        <v>#DIV/0!</v>
      </c>
      <c r="DJ65" s="194" t="e">
        <f t="array" ref="DJ65">SUMPRODUCT(計算_投入係数表_加工!$D202:$DS202, 生産額_中分類, IF(列分類振分=DJ$3, 1, 0))/SUMPRODUCT(生産額_中分類, IF(列分類振分=DJ$3, 1, 0))</f>
        <v>#DIV/0!</v>
      </c>
      <c r="DK65" s="194" t="e">
        <f t="array" ref="DK65">SUMPRODUCT(計算_投入係数表_加工!$D202:$DS202, 生産額_中分類, IF(列分類振分=DK$3, 1, 0))/SUMPRODUCT(生産額_中分類, IF(列分類振分=DK$3, 1, 0))</f>
        <v>#DIV/0!</v>
      </c>
      <c r="DL65" s="194" t="e">
        <f t="array" ref="DL65">SUMPRODUCT(計算_投入係数表_加工!$D202:$DS202, 生産額_中分類, IF(列分類振分=DL$3, 1, 0))/SUMPRODUCT(生産額_中分類, IF(列分類振分=DL$3, 1, 0))</f>
        <v>#DIV/0!</v>
      </c>
      <c r="DM65" s="194" t="e">
        <f t="array" ref="DM65">SUMPRODUCT(計算_投入係数表_加工!$D202:$DS202, 生産額_中分類, IF(列分類振分=DM$3, 1, 0))/SUMPRODUCT(生産額_中分類, IF(列分類振分=DM$3, 1, 0))</f>
        <v>#DIV/0!</v>
      </c>
      <c r="DN65" s="194" t="e">
        <f t="array" ref="DN65">SUMPRODUCT(計算_投入係数表_加工!$D202:$DS202, 生産額_中分類, IF(列分類振分=DN$3, 1, 0))/SUMPRODUCT(生産額_中分類, IF(列分類振分=DN$3, 1, 0))</f>
        <v>#DIV/0!</v>
      </c>
      <c r="DO65" s="194" t="e">
        <f t="array" ref="DO65">SUMPRODUCT(計算_投入係数表_加工!$D202:$DS202, 生産額_中分類, IF(列分類振分=DO$3, 1, 0))/SUMPRODUCT(生産額_中分類, IF(列分類振分=DO$3, 1, 0))</f>
        <v>#DIV/0!</v>
      </c>
      <c r="DP65" s="194" t="e">
        <f t="array" ref="DP65">SUMPRODUCT(計算_投入係数表_加工!$D202:$DS202, 生産額_中分類, IF(列分類振分=DP$3, 1, 0))/SUMPRODUCT(生産額_中分類, IF(列分類振分=DP$3, 1, 0))</f>
        <v>#DIV/0!</v>
      </c>
      <c r="DQ65" s="194" t="e">
        <f t="array" ref="DQ65">SUMPRODUCT(計算_投入係数表_加工!$D202:$DS202, 生産額_中分類, IF(列分類振分=DQ$3, 1, 0))/SUMPRODUCT(生産額_中分類, IF(列分類振分=DQ$3, 1, 0))</f>
        <v>#DIV/0!</v>
      </c>
      <c r="DR65" s="194" t="e">
        <f t="array" ref="DR65">SUMPRODUCT(計算_投入係数表_加工!$D202:$DS202, 生産額_中分類, IF(列分類振分=DR$3, 1, 0))/SUMPRODUCT(生産額_中分類, IF(列分類振分=DR$3, 1, 0))</f>
        <v>#DIV/0!</v>
      </c>
      <c r="DS65" s="194" t="e">
        <f t="array" ref="DS65">SUMPRODUCT(計算_投入係数表_加工!$D202:$DS202, 生産額_中分類, IF(列分類振分=DS$3, 1, 0))/SUMPRODUCT(生産額_中分類, IF(列分類振分=DS$3, 1, 0))</f>
        <v>#DIV/0!</v>
      </c>
      <c r="DT65" s="23">
        <f>SUMIF(振分, $C65, 計算_投入係数表_加工!DT$4:DT$123)</f>
        <v>0</v>
      </c>
    </row>
    <row r="66" spans="2:124" x14ac:dyDescent="0.25">
      <c r="B66" s="53">
        <v>63</v>
      </c>
      <c r="C66" s="192" t="str">
        <v>-</v>
      </c>
      <c r="D66" s="193">
        <f t="array" ref="D66">SUMPRODUCT(計算_投入係数表_加工!$D203:$DS203, 生産額_中分類, IF(列分類振分=D$3, 1, 0))/SUMPRODUCT(生産額_中分類, IF(列分類振分=D$3, 1, 0))</f>
        <v>0</v>
      </c>
      <c r="E66" s="194">
        <f t="array" ref="E66">SUMPRODUCT(計算_投入係数表_加工!$D203:$DS203, 生産額_中分類, IF(列分類振分=E$3, 1, 0))/SUMPRODUCT(生産額_中分類, IF(列分類振分=E$3, 1, 0))</f>
        <v>0</v>
      </c>
      <c r="F66" s="194">
        <f t="array" ref="F66">SUMPRODUCT(計算_投入係数表_加工!$D203:$DS203, 生産額_中分類, IF(列分類振分=F$3, 1, 0))/SUMPRODUCT(生産額_中分類, IF(列分類振分=F$3, 1, 0))</f>
        <v>0</v>
      </c>
      <c r="G66" s="194">
        <f t="array" ref="G66">SUMPRODUCT(計算_投入係数表_加工!$D203:$DS203, 生産額_中分類, IF(列分類振分=G$3, 1, 0))/SUMPRODUCT(生産額_中分類, IF(列分類振分=G$3, 1, 0))</f>
        <v>0</v>
      </c>
      <c r="H66" s="194">
        <f t="array" ref="H66">SUMPRODUCT(計算_投入係数表_加工!$D203:$DS203, 生産額_中分類, IF(列分類振分=H$3, 1, 0))/SUMPRODUCT(生産額_中分類, IF(列分類振分=H$3, 1, 0))</f>
        <v>0</v>
      </c>
      <c r="I66" s="194">
        <f t="array" ref="I66">SUMPRODUCT(計算_投入係数表_加工!$D203:$DS203, 生産額_中分類, IF(列分類振分=I$3, 1, 0))/SUMPRODUCT(生産額_中分類, IF(列分類振分=I$3, 1, 0))</f>
        <v>0</v>
      </c>
      <c r="J66" s="194">
        <f t="array" ref="J66">SUMPRODUCT(計算_投入係数表_加工!$D203:$DS203, 生産額_中分類, IF(列分類振分=J$3, 1, 0))/SUMPRODUCT(生産額_中分類, IF(列分類振分=J$3, 1, 0))</f>
        <v>0</v>
      </c>
      <c r="K66" s="194">
        <f t="array" ref="K66">SUMPRODUCT(計算_投入係数表_加工!$D203:$DS203, 生産額_中分類, IF(列分類振分=K$3, 1, 0))/SUMPRODUCT(生産額_中分類, IF(列分類振分=K$3, 1, 0))</f>
        <v>0</v>
      </c>
      <c r="L66" s="194">
        <f t="array" ref="L66">SUMPRODUCT(計算_投入係数表_加工!$D203:$DS203, 生産額_中分類, IF(列分類振分=L$3, 1, 0))/SUMPRODUCT(生産額_中分類, IF(列分類振分=L$3, 1, 0))</f>
        <v>0</v>
      </c>
      <c r="M66" s="194">
        <f t="array" ref="M66">SUMPRODUCT(計算_投入係数表_加工!$D203:$DS203, 生産額_中分類, IF(列分類振分=M$3, 1, 0))/SUMPRODUCT(生産額_中分類, IF(列分類振分=M$3, 1, 0))</f>
        <v>0</v>
      </c>
      <c r="N66" s="194">
        <f t="array" ref="N66">SUMPRODUCT(計算_投入係数表_加工!$D203:$DS203, 生産額_中分類, IF(列分類振分=N$3, 1, 0))/SUMPRODUCT(生産額_中分類, IF(列分類振分=N$3, 1, 0))</f>
        <v>0</v>
      </c>
      <c r="O66" s="194">
        <f t="array" ref="O66">SUMPRODUCT(計算_投入係数表_加工!$D203:$DS203, 生産額_中分類, IF(列分類振分=O$3, 1, 0))/SUMPRODUCT(生産額_中分類, IF(列分類振分=O$3, 1, 0))</f>
        <v>0</v>
      </c>
      <c r="P66" s="194">
        <f t="array" ref="P66">SUMPRODUCT(計算_投入係数表_加工!$D203:$DS203, 生産額_中分類, IF(列分類振分=P$3, 1, 0))/SUMPRODUCT(生産額_中分類, IF(列分類振分=P$3, 1, 0))</f>
        <v>0</v>
      </c>
      <c r="Q66" s="194" t="e">
        <f t="array" ref="Q66">SUMPRODUCT(計算_投入係数表_加工!$D203:$DS203, 生産額_中分類, IF(列分類振分=Q$3, 1, 0))/SUMPRODUCT(生産額_中分類, IF(列分類振分=Q$3, 1, 0))</f>
        <v>#DIV/0!</v>
      </c>
      <c r="R66" s="194" t="e">
        <f t="array" ref="R66">SUMPRODUCT(計算_投入係数表_加工!$D203:$DS203, 生産額_中分類, IF(列分類振分=R$3, 1, 0))/SUMPRODUCT(生産額_中分類, IF(列分類振分=R$3, 1, 0))</f>
        <v>#DIV/0!</v>
      </c>
      <c r="S66" s="194" t="e">
        <f t="array" ref="S66">SUMPRODUCT(計算_投入係数表_加工!$D203:$DS203, 生産額_中分類, IF(列分類振分=S$3, 1, 0))/SUMPRODUCT(生産額_中分類, IF(列分類振分=S$3, 1, 0))</f>
        <v>#DIV/0!</v>
      </c>
      <c r="T66" s="194" t="e">
        <f t="array" ref="T66">SUMPRODUCT(計算_投入係数表_加工!$D203:$DS203, 生産額_中分類, IF(列分類振分=T$3, 1, 0))/SUMPRODUCT(生産額_中分類, IF(列分類振分=T$3, 1, 0))</f>
        <v>#DIV/0!</v>
      </c>
      <c r="U66" s="194" t="e">
        <f t="array" ref="U66">SUMPRODUCT(計算_投入係数表_加工!$D203:$DS203, 生産額_中分類, IF(列分類振分=U$3, 1, 0))/SUMPRODUCT(生産額_中分類, IF(列分類振分=U$3, 1, 0))</f>
        <v>#DIV/0!</v>
      </c>
      <c r="V66" s="194" t="e">
        <f t="array" ref="V66">SUMPRODUCT(計算_投入係数表_加工!$D203:$DS203, 生産額_中分類, IF(列分類振分=V$3, 1, 0))/SUMPRODUCT(生産額_中分類, IF(列分類振分=V$3, 1, 0))</f>
        <v>#DIV/0!</v>
      </c>
      <c r="W66" s="194" t="e">
        <f t="array" ref="W66">SUMPRODUCT(計算_投入係数表_加工!$D203:$DS203, 生産額_中分類, IF(列分類振分=W$3, 1, 0))/SUMPRODUCT(生産額_中分類, IF(列分類振分=W$3, 1, 0))</f>
        <v>#DIV/0!</v>
      </c>
      <c r="X66" s="194" t="e">
        <f t="array" ref="X66">SUMPRODUCT(計算_投入係数表_加工!$D203:$DS203, 生産額_中分類, IF(列分類振分=X$3, 1, 0))/SUMPRODUCT(生産額_中分類, IF(列分類振分=X$3, 1, 0))</f>
        <v>#DIV/0!</v>
      </c>
      <c r="Y66" s="194" t="e">
        <f t="array" ref="Y66">SUMPRODUCT(計算_投入係数表_加工!$D203:$DS203, 生産額_中分類, IF(列分類振分=Y$3, 1, 0))/SUMPRODUCT(生産額_中分類, IF(列分類振分=Y$3, 1, 0))</f>
        <v>#DIV/0!</v>
      </c>
      <c r="Z66" s="194" t="e">
        <f t="array" ref="Z66">SUMPRODUCT(計算_投入係数表_加工!$D203:$DS203, 生産額_中分類, IF(列分類振分=Z$3, 1, 0))/SUMPRODUCT(生産額_中分類, IF(列分類振分=Z$3, 1, 0))</f>
        <v>#DIV/0!</v>
      </c>
      <c r="AA66" s="194" t="e">
        <f t="array" ref="AA66">SUMPRODUCT(計算_投入係数表_加工!$D203:$DS203, 生産額_中分類, IF(列分類振分=AA$3, 1, 0))/SUMPRODUCT(生産額_中分類, IF(列分類振分=AA$3, 1, 0))</f>
        <v>#DIV/0!</v>
      </c>
      <c r="AB66" s="194" t="e">
        <f t="array" ref="AB66">SUMPRODUCT(計算_投入係数表_加工!$D203:$DS203, 生産額_中分類, IF(列分類振分=AB$3, 1, 0))/SUMPRODUCT(生産額_中分類, IF(列分類振分=AB$3, 1, 0))</f>
        <v>#DIV/0!</v>
      </c>
      <c r="AC66" s="194" t="e">
        <f t="array" ref="AC66">SUMPRODUCT(計算_投入係数表_加工!$D203:$DS203, 生産額_中分類, IF(列分類振分=AC$3, 1, 0))/SUMPRODUCT(生産額_中分類, IF(列分類振分=AC$3, 1, 0))</f>
        <v>#DIV/0!</v>
      </c>
      <c r="AD66" s="194" t="e">
        <f t="array" ref="AD66">SUMPRODUCT(計算_投入係数表_加工!$D203:$DS203, 生産額_中分類, IF(列分類振分=AD$3, 1, 0))/SUMPRODUCT(生産額_中分類, IF(列分類振分=AD$3, 1, 0))</f>
        <v>#DIV/0!</v>
      </c>
      <c r="AE66" s="194" t="e">
        <f t="array" ref="AE66">SUMPRODUCT(計算_投入係数表_加工!$D203:$DS203, 生産額_中分類, IF(列分類振分=AE$3, 1, 0))/SUMPRODUCT(生産額_中分類, IF(列分類振分=AE$3, 1, 0))</f>
        <v>#DIV/0!</v>
      </c>
      <c r="AF66" s="194" t="e">
        <f t="array" ref="AF66">SUMPRODUCT(計算_投入係数表_加工!$D203:$DS203, 生産額_中分類, IF(列分類振分=AF$3, 1, 0))/SUMPRODUCT(生産額_中分類, IF(列分類振分=AF$3, 1, 0))</f>
        <v>#DIV/0!</v>
      </c>
      <c r="AG66" s="194" t="e">
        <f t="array" ref="AG66">SUMPRODUCT(計算_投入係数表_加工!$D203:$DS203, 生産額_中分類, IF(列分類振分=AG$3, 1, 0))/SUMPRODUCT(生産額_中分類, IF(列分類振分=AG$3, 1, 0))</f>
        <v>#DIV/0!</v>
      </c>
      <c r="AH66" s="194" t="e">
        <f t="array" ref="AH66">SUMPRODUCT(計算_投入係数表_加工!$D203:$DS203, 生産額_中分類, IF(列分類振分=AH$3, 1, 0))/SUMPRODUCT(生産額_中分類, IF(列分類振分=AH$3, 1, 0))</f>
        <v>#DIV/0!</v>
      </c>
      <c r="AI66" s="194" t="e">
        <f t="array" ref="AI66">SUMPRODUCT(計算_投入係数表_加工!$D203:$DS203, 生産額_中分類, IF(列分類振分=AI$3, 1, 0))/SUMPRODUCT(生産額_中分類, IF(列分類振分=AI$3, 1, 0))</f>
        <v>#DIV/0!</v>
      </c>
      <c r="AJ66" s="194" t="e">
        <f t="array" ref="AJ66">SUMPRODUCT(計算_投入係数表_加工!$D203:$DS203, 生産額_中分類, IF(列分類振分=AJ$3, 1, 0))/SUMPRODUCT(生産額_中分類, IF(列分類振分=AJ$3, 1, 0))</f>
        <v>#DIV/0!</v>
      </c>
      <c r="AK66" s="194" t="e">
        <f t="array" ref="AK66">SUMPRODUCT(計算_投入係数表_加工!$D203:$DS203, 生産額_中分類, IF(列分類振分=AK$3, 1, 0))/SUMPRODUCT(生産額_中分類, IF(列分類振分=AK$3, 1, 0))</f>
        <v>#DIV/0!</v>
      </c>
      <c r="AL66" s="194" t="e">
        <f t="array" ref="AL66">SUMPRODUCT(計算_投入係数表_加工!$D203:$DS203, 生産額_中分類, IF(列分類振分=AL$3, 1, 0))/SUMPRODUCT(生産額_中分類, IF(列分類振分=AL$3, 1, 0))</f>
        <v>#DIV/0!</v>
      </c>
      <c r="AM66" s="194" t="e">
        <f t="array" ref="AM66">SUMPRODUCT(計算_投入係数表_加工!$D203:$DS203, 生産額_中分類, IF(列分類振分=AM$3, 1, 0))/SUMPRODUCT(生産額_中分類, IF(列分類振分=AM$3, 1, 0))</f>
        <v>#DIV/0!</v>
      </c>
      <c r="AN66" s="194" t="e">
        <f t="array" ref="AN66">SUMPRODUCT(計算_投入係数表_加工!$D203:$DS203, 生産額_中分類, IF(列分類振分=AN$3, 1, 0))/SUMPRODUCT(生産額_中分類, IF(列分類振分=AN$3, 1, 0))</f>
        <v>#DIV/0!</v>
      </c>
      <c r="AO66" s="194" t="e">
        <f t="array" ref="AO66">SUMPRODUCT(計算_投入係数表_加工!$D203:$DS203, 生産額_中分類, IF(列分類振分=AO$3, 1, 0))/SUMPRODUCT(生産額_中分類, IF(列分類振分=AO$3, 1, 0))</f>
        <v>#DIV/0!</v>
      </c>
      <c r="AP66" s="194" t="e">
        <f t="array" ref="AP66">SUMPRODUCT(計算_投入係数表_加工!$D203:$DS203, 生産額_中分類, IF(列分類振分=AP$3, 1, 0))/SUMPRODUCT(生産額_中分類, IF(列分類振分=AP$3, 1, 0))</f>
        <v>#DIV/0!</v>
      </c>
      <c r="AQ66" s="194" t="e">
        <f t="array" ref="AQ66">SUMPRODUCT(計算_投入係数表_加工!$D203:$DS203, 生産額_中分類, IF(列分類振分=AQ$3, 1, 0))/SUMPRODUCT(生産額_中分類, IF(列分類振分=AQ$3, 1, 0))</f>
        <v>#DIV/0!</v>
      </c>
      <c r="AR66" s="194" t="e">
        <f t="array" ref="AR66">SUMPRODUCT(計算_投入係数表_加工!$D203:$DS203, 生産額_中分類, IF(列分類振分=AR$3, 1, 0))/SUMPRODUCT(生産額_中分類, IF(列分類振分=AR$3, 1, 0))</f>
        <v>#DIV/0!</v>
      </c>
      <c r="AS66" s="194" t="e">
        <f t="array" ref="AS66">SUMPRODUCT(計算_投入係数表_加工!$D203:$DS203, 生産額_中分類, IF(列分類振分=AS$3, 1, 0))/SUMPRODUCT(生産額_中分類, IF(列分類振分=AS$3, 1, 0))</f>
        <v>#DIV/0!</v>
      </c>
      <c r="AT66" s="194" t="e">
        <f t="array" ref="AT66">SUMPRODUCT(計算_投入係数表_加工!$D203:$DS203, 生産額_中分類, IF(列分類振分=AT$3, 1, 0))/SUMPRODUCT(生産額_中分類, IF(列分類振分=AT$3, 1, 0))</f>
        <v>#DIV/0!</v>
      </c>
      <c r="AU66" s="194" t="e">
        <f t="array" ref="AU66">SUMPRODUCT(計算_投入係数表_加工!$D203:$DS203, 生産額_中分類, IF(列分類振分=AU$3, 1, 0))/SUMPRODUCT(生産額_中分類, IF(列分類振分=AU$3, 1, 0))</f>
        <v>#DIV/0!</v>
      </c>
      <c r="AV66" s="194" t="e">
        <f t="array" ref="AV66">SUMPRODUCT(計算_投入係数表_加工!$D203:$DS203, 生産額_中分類, IF(列分類振分=AV$3, 1, 0))/SUMPRODUCT(生産額_中分類, IF(列分類振分=AV$3, 1, 0))</f>
        <v>#DIV/0!</v>
      </c>
      <c r="AW66" s="194" t="e">
        <f t="array" ref="AW66">SUMPRODUCT(計算_投入係数表_加工!$D203:$DS203, 生産額_中分類, IF(列分類振分=AW$3, 1, 0))/SUMPRODUCT(生産額_中分類, IF(列分類振分=AW$3, 1, 0))</f>
        <v>#DIV/0!</v>
      </c>
      <c r="AX66" s="194" t="e">
        <f t="array" ref="AX66">SUMPRODUCT(計算_投入係数表_加工!$D203:$DS203, 生産額_中分類, IF(列分類振分=AX$3, 1, 0))/SUMPRODUCT(生産額_中分類, IF(列分類振分=AX$3, 1, 0))</f>
        <v>#DIV/0!</v>
      </c>
      <c r="AY66" s="194" t="e">
        <f t="array" ref="AY66">SUMPRODUCT(計算_投入係数表_加工!$D203:$DS203, 生産額_中分類, IF(列分類振分=AY$3, 1, 0))/SUMPRODUCT(生産額_中分類, IF(列分類振分=AY$3, 1, 0))</f>
        <v>#DIV/0!</v>
      </c>
      <c r="AZ66" s="194" t="e">
        <f t="array" ref="AZ66">SUMPRODUCT(計算_投入係数表_加工!$D203:$DS203, 生産額_中分類, IF(列分類振分=AZ$3, 1, 0))/SUMPRODUCT(生産額_中分類, IF(列分類振分=AZ$3, 1, 0))</f>
        <v>#DIV/0!</v>
      </c>
      <c r="BA66" s="194" t="e">
        <f t="array" ref="BA66">SUMPRODUCT(計算_投入係数表_加工!$D203:$DS203, 生産額_中分類, IF(列分類振分=BA$3, 1, 0))/SUMPRODUCT(生産額_中分類, IF(列分類振分=BA$3, 1, 0))</f>
        <v>#DIV/0!</v>
      </c>
      <c r="BB66" s="194" t="e">
        <f t="array" ref="BB66">SUMPRODUCT(計算_投入係数表_加工!$D203:$DS203, 生産額_中分類, IF(列分類振分=BB$3, 1, 0))/SUMPRODUCT(生産額_中分類, IF(列分類振分=BB$3, 1, 0))</f>
        <v>#DIV/0!</v>
      </c>
      <c r="BC66" s="194" t="e">
        <f t="array" ref="BC66">SUMPRODUCT(計算_投入係数表_加工!$D203:$DS203, 生産額_中分類, IF(列分類振分=BC$3, 1, 0))/SUMPRODUCT(生産額_中分類, IF(列分類振分=BC$3, 1, 0))</f>
        <v>#DIV/0!</v>
      </c>
      <c r="BD66" s="194" t="e">
        <f t="array" ref="BD66">SUMPRODUCT(計算_投入係数表_加工!$D203:$DS203, 生産額_中分類, IF(列分類振分=BD$3, 1, 0))/SUMPRODUCT(生産額_中分類, IF(列分類振分=BD$3, 1, 0))</f>
        <v>#DIV/0!</v>
      </c>
      <c r="BE66" s="194" t="e">
        <f t="array" ref="BE66">SUMPRODUCT(計算_投入係数表_加工!$D203:$DS203, 生産額_中分類, IF(列分類振分=BE$3, 1, 0))/SUMPRODUCT(生産額_中分類, IF(列分類振分=BE$3, 1, 0))</f>
        <v>#DIV/0!</v>
      </c>
      <c r="BF66" s="194" t="e">
        <f t="array" ref="BF66">SUMPRODUCT(計算_投入係数表_加工!$D203:$DS203, 生産額_中分類, IF(列分類振分=BF$3, 1, 0))/SUMPRODUCT(生産額_中分類, IF(列分類振分=BF$3, 1, 0))</f>
        <v>#DIV/0!</v>
      </c>
      <c r="BG66" s="194" t="e">
        <f t="array" ref="BG66">SUMPRODUCT(計算_投入係数表_加工!$D203:$DS203, 生産額_中分類, IF(列分類振分=BG$3, 1, 0))/SUMPRODUCT(生産額_中分類, IF(列分類振分=BG$3, 1, 0))</f>
        <v>#DIV/0!</v>
      </c>
      <c r="BH66" s="194" t="e">
        <f t="array" ref="BH66">SUMPRODUCT(計算_投入係数表_加工!$D203:$DS203, 生産額_中分類, IF(列分類振分=BH$3, 1, 0))/SUMPRODUCT(生産額_中分類, IF(列分類振分=BH$3, 1, 0))</f>
        <v>#DIV/0!</v>
      </c>
      <c r="BI66" s="194" t="e">
        <f t="array" ref="BI66">SUMPRODUCT(計算_投入係数表_加工!$D203:$DS203, 生産額_中分類, IF(列分類振分=BI$3, 1, 0))/SUMPRODUCT(生産額_中分類, IF(列分類振分=BI$3, 1, 0))</f>
        <v>#DIV/0!</v>
      </c>
      <c r="BJ66" s="194" t="e">
        <f t="array" ref="BJ66">SUMPRODUCT(計算_投入係数表_加工!$D203:$DS203, 生産額_中分類, IF(列分類振分=BJ$3, 1, 0))/SUMPRODUCT(生産額_中分類, IF(列分類振分=BJ$3, 1, 0))</f>
        <v>#DIV/0!</v>
      </c>
      <c r="BK66" s="194" t="e">
        <f t="array" ref="BK66">SUMPRODUCT(計算_投入係数表_加工!$D203:$DS203, 生産額_中分類, IF(列分類振分=BK$3, 1, 0))/SUMPRODUCT(生産額_中分類, IF(列分類振分=BK$3, 1, 0))</f>
        <v>#DIV/0!</v>
      </c>
      <c r="BL66" s="194" t="e">
        <f t="array" ref="BL66">SUMPRODUCT(計算_投入係数表_加工!$D203:$DS203, 生産額_中分類, IF(列分類振分=BL$3, 1, 0))/SUMPRODUCT(生産額_中分類, IF(列分類振分=BL$3, 1, 0))</f>
        <v>#DIV/0!</v>
      </c>
      <c r="BM66" s="194" t="e">
        <f t="array" ref="BM66">SUMPRODUCT(計算_投入係数表_加工!$D203:$DS203, 生産額_中分類, IF(列分類振分=BM$3, 1, 0))/SUMPRODUCT(生産額_中分類, IF(列分類振分=BM$3, 1, 0))</f>
        <v>#DIV/0!</v>
      </c>
      <c r="BN66" s="194" t="e">
        <f t="array" ref="BN66">SUMPRODUCT(計算_投入係数表_加工!$D203:$DS203, 生産額_中分類, IF(列分類振分=BN$3, 1, 0))/SUMPRODUCT(生産額_中分類, IF(列分類振分=BN$3, 1, 0))</f>
        <v>#DIV/0!</v>
      </c>
      <c r="BO66" s="194" t="e">
        <f t="array" ref="BO66">SUMPRODUCT(計算_投入係数表_加工!$D203:$DS203, 生産額_中分類, IF(列分類振分=BO$3, 1, 0))/SUMPRODUCT(生産額_中分類, IF(列分類振分=BO$3, 1, 0))</f>
        <v>#DIV/0!</v>
      </c>
      <c r="BP66" s="194" t="e">
        <f t="array" ref="BP66">SUMPRODUCT(計算_投入係数表_加工!$D203:$DS203, 生産額_中分類, IF(列分類振分=BP$3, 1, 0))/SUMPRODUCT(生産額_中分類, IF(列分類振分=BP$3, 1, 0))</f>
        <v>#DIV/0!</v>
      </c>
      <c r="BQ66" s="194" t="e">
        <f t="array" ref="BQ66">SUMPRODUCT(計算_投入係数表_加工!$D203:$DS203, 生産額_中分類, IF(列分類振分=BQ$3, 1, 0))/SUMPRODUCT(生産額_中分類, IF(列分類振分=BQ$3, 1, 0))</f>
        <v>#DIV/0!</v>
      </c>
      <c r="BR66" s="194" t="e">
        <f t="array" ref="BR66">SUMPRODUCT(計算_投入係数表_加工!$D203:$DS203, 生産額_中分類, IF(列分類振分=BR$3, 1, 0))/SUMPRODUCT(生産額_中分類, IF(列分類振分=BR$3, 1, 0))</f>
        <v>#DIV/0!</v>
      </c>
      <c r="BS66" s="194" t="e">
        <f t="array" ref="BS66">SUMPRODUCT(計算_投入係数表_加工!$D203:$DS203, 生産額_中分類, IF(列分類振分=BS$3, 1, 0))/SUMPRODUCT(生産額_中分類, IF(列分類振分=BS$3, 1, 0))</f>
        <v>#DIV/0!</v>
      </c>
      <c r="BT66" s="194" t="e">
        <f t="array" ref="BT66">SUMPRODUCT(計算_投入係数表_加工!$D203:$DS203, 生産額_中分類, IF(列分類振分=BT$3, 1, 0))/SUMPRODUCT(生産額_中分類, IF(列分類振分=BT$3, 1, 0))</f>
        <v>#DIV/0!</v>
      </c>
      <c r="BU66" s="194" t="e">
        <f t="array" ref="BU66">SUMPRODUCT(計算_投入係数表_加工!$D203:$DS203, 生産額_中分類, IF(列分類振分=BU$3, 1, 0))/SUMPRODUCT(生産額_中分類, IF(列分類振分=BU$3, 1, 0))</f>
        <v>#DIV/0!</v>
      </c>
      <c r="BV66" s="194" t="e">
        <f t="array" ref="BV66">SUMPRODUCT(計算_投入係数表_加工!$D203:$DS203, 生産額_中分類, IF(列分類振分=BV$3, 1, 0))/SUMPRODUCT(生産額_中分類, IF(列分類振分=BV$3, 1, 0))</f>
        <v>#DIV/0!</v>
      </c>
      <c r="BW66" s="194" t="e">
        <f t="array" ref="BW66">SUMPRODUCT(計算_投入係数表_加工!$D203:$DS203, 生産額_中分類, IF(列分類振分=BW$3, 1, 0))/SUMPRODUCT(生産額_中分類, IF(列分類振分=BW$3, 1, 0))</f>
        <v>#DIV/0!</v>
      </c>
      <c r="BX66" s="194" t="e">
        <f t="array" ref="BX66">SUMPRODUCT(計算_投入係数表_加工!$D203:$DS203, 生産額_中分類, IF(列分類振分=BX$3, 1, 0))/SUMPRODUCT(生産額_中分類, IF(列分類振分=BX$3, 1, 0))</f>
        <v>#DIV/0!</v>
      </c>
      <c r="BY66" s="194" t="e">
        <f t="array" ref="BY66">SUMPRODUCT(計算_投入係数表_加工!$D203:$DS203, 生産額_中分類, IF(列分類振分=BY$3, 1, 0))/SUMPRODUCT(生産額_中分類, IF(列分類振分=BY$3, 1, 0))</f>
        <v>#DIV/0!</v>
      </c>
      <c r="BZ66" s="194" t="e">
        <f t="array" ref="BZ66">SUMPRODUCT(計算_投入係数表_加工!$D203:$DS203, 生産額_中分類, IF(列分類振分=BZ$3, 1, 0))/SUMPRODUCT(生産額_中分類, IF(列分類振分=BZ$3, 1, 0))</f>
        <v>#DIV/0!</v>
      </c>
      <c r="CA66" s="194" t="e">
        <f t="array" ref="CA66">SUMPRODUCT(計算_投入係数表_加工!$D203:$DS203, 生産額_中分類, IF(列分類振分=CA$3, 1, 0))/SUMPRODUCT(生産額_中分類, IF(列分類振分=CA$3, 1, 0))</f>
        <v>#DIV/0!</v>
      </c>
      <c r="CB66" s="194" t="e">
        <f t="array" ref="CB66">SUMPRODUCT(計算_投入係数表_加工!$D203:$DS203, 生産額_中分類, IF(列分類振分=CB$3, 1, 0))/SUMPRODUCT(生産額_中分類, IF(列分類振分=CB$3, 1, 0))</f>
        <v>#DIV/0!</v>
      </c>
      <c r="CC66" s="194" t="e">
        <f t="array" ref="CC66">SUMPRODUCT(計算_投入係数表_加工!$D203:$DS203, 生産額_中分類, IF(列分類振分=CC$3, 1, 0))/SUMPRODUCT(生産額_中分類, IF(列分類振分=CC$3, 1, 0))</f>
        <v>#DIV/0!</v>
      </c>
      <c r="CD66" s="194" t="e">
        <f t="array" ref="CD66">SUMPRODUCT(計算_投入係数表_加工!$D203:$DS203, 生産額_中分類, IF(列分類振分=CD$3, 1, 0))/SUMPRODUCT(生産額_中分類, IF(列分類振分=CD$3, 1, 0))</f>
        <v>#DIV/0!</v>
      </c>
      <c r="CE66" s="194" t="e">
        <f t="array" ref="CE66">SUMPRODUCT(計算_投入係数表_加工!$D203:$DS203, 生産額_中分類, IF(列分類振分=CE$3, 1, 0))/SUMPRODUCT(生産額_中分類, IF(列分類振分=CE$3, 1, 0))</f>
        <v>#DIV/0!</v>
      </c>
      <c r="CF66" s="194" t="e">
        <f t="array" ref="CF66">SUMPRODUCT(計算_投入係数表_加工!$D203:$DS203, 生産額_中分類, IF(列分類振分=CF$3, 1, 0))/SUMPRODUCT(生産額_中分類, IF(列分類振分=CF$3, 1, 0))</f>
        <v>#DIV/0!</v>
      </c>
      <c r="CG66" s="194" t="e">
        <f t="array" ref="CG66">SUMPRODUCT(計算_投入係数表_加工!$D203:$DS203, 生産額_中分類, IF(列分類振分=CG$3, 1, 0))/SUMPRODUCT(生産額_中分類, IF(列分類振分=CG$3, 1, 0))</f>
        <v>#DIV/0!</v>
      </c>
      <c r="CH66" s="194" t="e">
        <f t="array" ref="CH66">SUMPRODUCT(計算_投入係数表_加工!$D203:$DS203, 生産額_中分類, IF(列分類振分=CH$3, 1, 0))/SUMPRODUCT(生産額_中分類, IF(列分類振分=CH$3, 1, 0))</f>
        <v>#DIV/0!</v>
      </c>
      <c r="CI66" s="194" t="e">
        <f t="array" ref="CI66">SUMPRODUCT(計算_投入係数表_加工!$D203:$DS203, 生産額_中分類, IF(列分類振分=CI$3, 1, 0))/SUMPRODUCT(生産額_中分類, IF(列分類振分=CI$3, 1, 0))</f>
        <v>#DIV/0!</v>
      </c>
      <c r="CJ66" s="194" t="e">
        <f t="array" ref="CJ66">SUMPRODUCT(計算_投入係数表_加工!$D203:$DS203, 生産額_中分類, IF(列分類振分=CJ$3, 1, 0))/SUMPRODUCT(生産額_中分類, IF(列分類振分=CJ$3, 1, 0))</f>
        <v>#DIV/0!</v>
      </c>
      <c r="CK66" s="194" t="e">
        <f t="array" ref="CK66">SUMPRODUCT(計算_投入係数表_加工!$D203:$DS203, 生産額_中分類, IF(列分類振分=CK$3, 1, 0))/SUMPRODUCT(生産額_中分類, IF(列分類振分=CK$3, 1, 0))</f>
        <v>#DIV/0!</v>
      </c>
      <c r="CL66" s="194" t="e">
        <f t="array" ref="CL66">SUMPRODUCT(計算_投入係数表_加工!$D203:$DS203, 生産額_中分類, IF(列分類振分=CL$3, 1, 0))/SUMPRODUCT(生産額_中分類, IF(列分類振分=CL$3, 1, 0))</f>
        <v>#DIV/0!</v>
      </c>
      <c r="CM66" s="194" t="e">
        <f t="array" ref="CM66">SUMPRODUCT(計算_投入係数表_加工!$D203:$DS203, 生産額_中分類, IF(列分類振分=CM$3, 1, 0))/SUMPRODUCT(生産額_中分類, IF(列分類振分=CM$3, 1, 0))</f>
        <v>#DIV/0!</v>
      </c>
      <c r="CN66" s="194" t="e">
        <f t="array" ref="CN66">SUMPRODUCT(計算_投入係数表_加工!$D203:$DS203, 生産額_中分類, IF(列分類振分=CN$3, 1, 0))/SUMPRODUCT(生産額_中分類, IF(列分類振分=CN$3, 1, 0))</f>
        <v>#DIV/0!</v>
      </c>
      <c r="CO66" s="194" t="e">
        <f t="array" ref="CO66">SUMPRODUCT(計算_投入係数表_加工!$D203:$DS203, 生産額_中分類, IF(列分類振分=CO$3, 1, 0))/SUMPRODUCT(生産額_中分類, IF(列分類振分=CO$3, 1, 0))</f>
        <v>#DIV/0!</v>
      </c>
      <c r="CP66" s="194" t="e">
        <f t="array" ref="CP66">SUMPRODUCT(計算_投入係数表_加工!$D203:$DS203, 生産額_中分類, IF(列分類振分=CP$3, 1, 0))/SUMPRODUCT(生産額_中分類, IF(列分類振分=CP$3, 1, 0))</f>
        <v>#DIV/0!</v>
      </c>
      <c r="CQ66" s="194" t="e">
        <f t="array" ref="CQ66">SUMPRODUCT(計算_投入係数表_加工!$D203:$DS203, 生産額_中分類, IF(列分類振分=CQ$3, 1, 0))/SUMPRODUCT(生産額_中分類, IF(列分類振分=CQ$3, 1, 0))</f>
        <v>#DIV/0!</v>
      </c>
      <c r="CR66" s="194" t="e">
        <f t="array" ref="CR66">SUMPRODUCT(計算_投入係数表_加工!$D203:$DS203, 生産額_中分類, IF(列分類振分=CR$3, 1, 0))/SUMPRODUCT(生産額_中分類, IF(列分類振分=CR$3, 1, 0))</f>
        <v>#DIV/0!</v>
      </c>
      <c r="CS66" s="194" t="e">
        <f t="array" ref="CS66">SUMPRODUCT(計算_投入係数表_加工!$D203:$DS203, 生産額_中分類, IF(列分類振分=CS$3, 1, 0))/SUMPRODUCT(生産額_中分類, IF(列分類振分=CS$3, 1, 0))</f>
        <v>#DIV/0!</v>
      </c>
      <c r="CT66" s="194" t="e">
        <f t="array" ref="CT66">SUMPRODUCT(計算_投入係数表_加工!$D203:$DS203, 生産額_中分類, IF(列分類振分=CT$3, 1, 0))/SUMPRODUCT(生産額_中分類, IF(列分類振分=CT$3, 1, 0))</f>
        <v>#DIV/0!</v>
      </c>
      <c r="CU66" s="194" t="e">
        <f t="array" ref="CU66">SUMPRODUCT(計算_投入係数表_加工!$D203:$DS203, 生産額_中分類, IF(列分類振分=CU$3, 1, 0))/SUMPRODUCT(生産額_中分類, IF(列分類振分=CU$3, 1, 0))</f>
        <v>#DIV/0!</v>
      </c>
      <c r="CV66" s="194" t="e">
        <f t="array" ref="CV66">SUMPRODUCT(計算_投入係数表_加工!$D203:$DS203, 生産額_中分類, IF(列分類振分=CV$3, 1, 0))/SUMPRODUCT(生産額_中分類, IF(列分類振分=CV$3, 1, 0))</f>
        <v>#DIV/0!</v>
      </c>
      <c r="CW66" s="194" t="e">
        <f t="array" ref="CW66">SUMPRODUCT(計算_投入係数表_加工!$D203:$DS203, 生産額_中分類, IF(列分類振分=CW$3, 1, 0))/SUMPRODUCT(生産額_中分類, IF(列分類振分=CW$3, 1, 0))</f>
        <v>#DIV/0!</v>
      </c>
      <c r="CX66" s="194" t="e">
        <f t="array" ref="CX66">SUMPRODUCT(計算_投入係数表_加工!$D203:$DS203, 生産額_中分類, IF(列分類振分=CX$3, 1, 0))/SUMPRODUCT(生産額_中分類, IF(列分類振分=CX$3, 1, 0))</f>
        <v>#DIV/0!</v>
      </c>
      <c r="CY66" s="194" t="e">
        <f t="array" ref="CY66">SUMPRODUCT(計算_投入係数表_加工!$D203:$DS203, 生産額_中分類, IF(列分類振分=CY$3, 1, 0))/SUMPRODUCT(生産額_中分類, IF(列分類振分=CY$3, 1, 0))</f>
        <v>#DIV/0!</v>
      </c>
      <c r="CZ66" s="194" t="e">
        <f t="array" ref="CZ66">SUMPRODUCT(計算_投入係数表_加工!$D203:$DS203, 生産額_中分類, IF(列分類振分=CZ$3, 1, 0))/SUMPRODUCT(生産額_中分類, IF(列分類振分=CZ$3, 1, 0))</f>
        <v>#DIV/0!</v>
      </c>
      <c r="DA66" s="194" t="e">
        <f t="array" ref="DA66">SUMPRODUCT(計算_投入係数表_加工!$D203:$DS203, 生産額_中分類, IF(列分類振分=DA$3, 1, 0))/SUMPRODUCT(生産額_中分類, IF(列分類振分=DA$3, 1, 0))</f>
        <v>#DIV/0!</v>
      </c>
      <c r="DB66" s="194" t="e">
        <f t="array" ref="DB66">SUMPRODUCT(計算_投入係数表_加工!$D203:$DS203, 生産額_中分類, IF(列分類振分=DB$3, 1, 0))/SUMPRODUCT(生産額_中分類, IF(列分類振分=DB$3, 1, 0))</f>
        <v>#DIV/0!</v>
      </c>
      <c r="DC66" s="194" t="e">
        <f t="array" ref="DC66">SUMPRODUCT(計算_投入係数表_加工!$D203:$DS203, 生産額_中分類, IF(列分類振分=DC$3, 1, 0))/SUMPRODUCT(生産額_中分類, IF(列分類振分=DC$3, 1, 0))</f>
        <v>#DIV/0!</v>
      </c>
      <c r="DD66" s="194" t="e">
        <f t="array" ref="DD66">SUMPRODUCT(計算_投入係数表_加工!$D203:$DS203, 生産額_中分類, IF(列分類振分=DD$3, 1, 0))/SUMPRODUCT(生産額_中分類, IF(列分類振分=DD$3, 1, 0))</f>
        <v>#DIV/0!</v>
      </c>
      <c r="DE66" s="194" t="e">
        <f t="array" ref="DE66">SUMPRODUCT(計算_投入係数表_加工!$D203:$DS203, 生産額_中分類, IF(列分類振分=DE$3, 1, 0))/SUMPRODUCT(生産額_中分類, IF(列分類振分=DE$3, 1, 0))</f>
        <v>#DIV/0!</v>
      </c>
      <c r="DF66" s="194" t="e">
        <f t="array" ref="DF66">SUMPRODUCT(計算_投入係数表_加工!$D203:$DS203, 生産額_中分類, IF(列分類振分=DF$3, 1, 0))/SUMPRODUCT(生産額_中分類, IF(列分類振分=DF$3, 1, 0))</f>
        <v>#DIV/0!</v>
      </c>
      <c r="DG66" s="194" t="e">
        <f t="array" ref="DG66">SUMPRODUCT(計算_投入係数表_加工!$D203:$DS203, 生産額_中分類, IF(列分類振分=DG$3, 1, 0))/SUMPRODUCT(生産額_中分類, IF(列分類振分=DG$3, 1, 0))</f>
        <v>#DIV/0!</v>
      </c>
      <c r="DH66" s="194" t="e">
        <f t="array" ref="DH66">SUMPRODUCT(計算_投入係数表_加工!$D203:$DS203, 生産額_中分類, IF(列分類振分=DH$3, 1, 0))/SUMPRODUCT(生産額_中分類, IF(列分類振分=DH$3, 1, 0))</f>
        <v>#DIV/0!</v>
      </c>
      <c r="DI66" s="194" t="e">
        <f t="array" ref="DI66">SUMPRODUCT(計算_投入係数表_加工!$D203:$DS203, 生産額_中分類, IF(列分類振分=DI$3, 1, 0))/SUMPRODUCT(生産額_中分類, IF(列分類振分=DI$3, 1, 0))</f>
        <v>#DIV/0!</v>
      </c>
      <c r="DJ66" s="194" t="e">
        <f t="array" ref="DJ66">SUMPRODUCT(計算_投入係数表_加工!$D203:$DS203, 生産額_中分類, IF(列分類振分=DJ$3, 1, 0))/SUMPRODUCT(生産額_中分類, IF(列分類振分=DJ$3, 1, 0))</f>
        <v>#DIV/0!</v>
      </c>
      <c r="DK66" s="194" t="e">
        <f t="array" ref="DK66">SUMPRODUCT(計算_投入係数表_加工!$D203:$DS203, 生産額_中分類, IF(列分類振分=DK$3, 1, 0))/SUMPRODUCT(生産額_中分類, IF(列分類振分=DK$3, 1, 0))</f>
        <v>#DIV/0!</v>
      </c>
      <c r="DL66" s="194" t="e">
        <f t="array" ref="DL66">SUMPRODUCT(計算_投入係数表_加工!$D203:$DS203, 生産額_中分類, IF(列分類振分=DL$3, 1, 0))/SUMPRODUCT(生産額_中分類, IF(列分類振分=DL$3, 1, 0))</f>
        <v>#DIV/0!</v>
      </c>
      <c r="DM66" s="194" t="e">
        <f t="array" ref="DM66">SUMPRODUCT(計算_投入係数表_加工!$D203:$DS203, 生産額_中分類, IF(列分類振分=DM$3, 1, 0))/SUMPRODUCT(生産額_中分類, IF(列分類振分=DM$3, 1, 0))</f>
        <v>#DIV/0!</v>
      </c>
      <c r="DN66" s="194" t="e">
        <f t="array" ref="DN66">SUMPRODUCT(計算_投入係数表_加工!$D203:$DS203, 生産額_中分類, IF(列分類振分=DN$3, 1, 0))/SUMPRODUCT(生産額_中分類, IF(列分類振分=DN$3, 1, 0))</f>
        <v>#DIV/0!</v>
      </c>
      <c r="DO66" s="194" t="e">
        <f t="array" ref="DO66">SUMPRODUCT(計算_投入係数表_加工!$D203:$DS203, 生産額_中分類, IF(列分類振分=DO$3, 1, 0))/SUMPRODUCT(生産額_中分類, IF(列分類振分=DO$3, 1, 0))</f>
        <v>#DIV/0!</v>
      </c>
      <c r="DP66" s="194" t="e">
        <f t="array" ref="DP66">SUMPRODUCT(計算_投入係数表_加工!$D203:$DS203, 生産額_中分類, IF(列分類振分=DP$3, 1, 0))/SUMPRODUCT(生産額_中分類, IF(列分類振分=DP$3, 1, 0))</f>
        <v>#DIV/0!</v>
      </c>
      <c r="DQ66" s="194" t="e">
        <f t="array" ref="DQ66">SUMPRODUCT(計算_投入係数表_加工!$D203:$DS203, 生産額_中分類, IF(列分類振分=DQ$3, 1, 0))/SUMPRODUCT(生産額_中分類, IF(列分類振分=DQ$3, 1, 0))</f>
        <v>#DIV/0!</v>
      </c>
      <c r="DR66" s="194" t="e">
        <f t="array" ref="DR66">SUMPRODUCT(計算_投入係数表_加工!$D203:$DS203, 生産額_中分類, IF(列分類振分=DR$3, 1, 0))/SUMPRODUCT(生産額_中分類, IF(列分類振分=DR$3, 1, 0))</f>
        <v>#DIV/0!</v>
      </c>
      <c r="DS66" s="194" t="e">
        <f t="array" ref="DS66">SUMPRODUCT(計算_投入係数表_加工!$D203:$DS203, 生産額_中分類, IF(列分類振分=DS$3, 1, 0))/SUMPRODUCT(生産額_中分類, IF(列分類振分=DS$3, 1, 0))</f>
        <v>#DIV/0!</v>
      </c>
      <c r="DT66" s="23">
        <f>SUMIF(振分, $C66, 計算_投入係数表_加工!DT$4:DT$123)</f>
        <v>0</v>
      </c>
    </row>
    <row r="67" spans="2:124" x14ac:dyDescent="0.25">
      <c r="B67" s="53">
        <v>64</v>
      </c>
      <c r="C67" s="192" t="str">
        <v>-</v>
      </c>
      <c r="D67" s="193">
        <f t="array" ref="D67">SUMPRODUCT(計算_投入係数表_加工!$D204:$DS204, 生産額_中分類, IF(列分類振分=D$3, 1, 0))/SUMPRODUCT(生産額_中分類, IF(列分類振分=D$3, 1, 0))</f>
        <v>0</v>
      </c>
      <c r="E67" s="194">
        <f t="array" ref="E67">SUMPRODUCT(計算_投入係数表_加工!$D204:$DS204, 生産額_中分類, IF(列分類振分=E$3, 1, 0))/SUMPRODUCT(生産額_中分類, IF(列分類振分=E$3, 1, 0))</f>
        <v>0</v>
      </c>
      <c r="F67" s="194">
        <f t="array" ref="F67">SUMPRODUCT(計算_投入係数表_加工!$D204:$DS204, 生産額_中分類, IF(列分類振分=F$3, 1, 0))/SUMPRODUCT(生産額_中分類, IF(列分類振分=F$3, 1, 0))</f>
        <v>0</v>
      </c>
      <c r="G67" s="194">
        <f t="array" ref="G67">SUMPRODUCT(計算_投入係数表_加工!$D204:$DS204, 生産額_中分類, IF(列分類振分=G$3, 1, 0))/SUMPRODUCT(生産額_中分類, IF(列分類振分=G$3, 1, 0))</f>
        <v>0</v>
      </c>
      <c r="H67" s="194">
        <f t="array" ref="H67">SUMPRODUCT(計算_投入係数表_加工!$D204:$DS204, 生産額_中分類, IF(列分類振分=H$3, 1, 0))/SUMPRODUCT(生産額_中分類, IF(列分類振分=H$3, 1, 0))</f>
        <v>0</v>
      </c>
      <c r="I67" s="194">
        <f t="array" ref="I67">SUMPRODUCT(計算_投入係数表_加工!$D204:$DS204, 生産額_中分類, IF(列分類振分=I$3, 1, 0))/SUMPRODUCT(生産額_中分類, IF(列分類振分=I$3, 1, 0))</f>
        <v>0</v>
      </c>
      <c r="J67" s="194">
        <f t="array" ref="J67">SUMPRODUCT(計算_投入係数表_加工!$D204:$DS204, 生産額_中分類, IF(列分類振分=J$3, 1, 0))/SUMPRODUCT(生産額_中分類, IF(列分類振分=J$3, 1, 0))</f>
        <v>0</v>
      </c>
      <c r="K67" s="194">
        <f t="array" ref="K67">SUMPRODUCT(計算_投入係数表_加工!$D204:$DS204, 生産額_中分類, IF(列分類振分=K$3, 1, 0))/SUMPRODUCT(生産額_中分類, IF(列分類振分=K$3, 1, 0))</f>
        <v>0</v>
      </c>
      <c r="L67" s="194">
        <f t="array" ref="L67">SUMPRODUCT(計算_投入係数表_加工!$D204:$DS204, 生産額_中分類, IF(列分類振分=L$3, 1, 0))/SUMPRODUCT(生産額_中分類, IF(列分類振分=L$3, 1, 0))</f>
        <v>0</v>
      </c>
      <c r="M67" s="194">
        <f t="array" ref="M67">SUMPRODUCT(計算_投入係数表_加工!$D204:$DS204, 生産額_中分類, IF(列分類振分=M$3, 1, 0))/SUMPRODUCT(生産額_中分類, IF(列分類振分=M$3, 1, 0))</f>
        <v>0</v>
      </c>
      <c r="N67" s="194">
        <f t="array" ref="N67">SUMPRODUCT(計算_投入係数表_加工!$D204:$DS204, 生産額_中分類, IF(列分類振分=N$3, 1, 0))/SUMPRODUCT(生産額_中分類, IF(列分類振分=N$3, 1, 0))</f>
        <v>0</v>
      </c>
      <c r="O67" s="194">
        <f t="array" ref="O67">SUMPRODUCT(計算_投入係数表_加工!$D204:$DS204, 生産額_中分類, IF(列分類振分=O$3, 1, 0))/SUMPRODUCT(生産額_中分類, IF(列分類振分=O$3, 1, 0))</f>
        <v>0</v>
      </c>
      <c r="P67" s="194">
        <f t="array" ref="P67">SUMPRODUCT(計算_投入係数表_加工!$D204:$DS204, 生産額_中分類, IF(列分類振分=P$3, 1, 0))/SUMPRODUCT(生産額_中分類, IF(列分類振分=P$3, 1, 0))</f>
        <v>0</v>
      </c>
      <c r="Q67" s="194" t="e">
        <f t="array" ref="Q67">SUMPRODUCT(計算_投入係数表_加工!$D204:$DS204, 生産額_中分類, IF(列分類振分=Q$3, 1, 0))/SUMPRODUCT(生産額_中分類, IF(列分類振分=Q$3, 1, 0))</f>
        <v>#DIV/0!</v>
      </c>
      <c r="R67" s="194" t="e">
        <f t="array" ref="R67">SUMPRODUCT(計算_投入係数表_加工!$D204:$DS204, 生産額_中分類, IF(列分類振分=R$3, 1, 0))/SUMPRODUCT(生産額_中分類, IF(列分類振分=R$3, 1, 0))</f>
        <v>#DIV/0!</v>
      </c>
      <c r="S67" s="194" t="e">
        <f t="array" ref="S67">SUMPRODUCT(計算_投入係数表_加工!$D204:$DS204, 生産額_中分類, IF(列分類振分=S$3, 1, 0))/SUMPRODUCT(生産額_中分類, IF(列分類振分=S$3, 1, 0))</f>
        <v>#DIV/0!</v>
      </c>
      <c r="T67" s="194" t="e">
        <f t="array" ref="T67">SUMPRODUCT(計算_投入係数表_加工!$D204:$DS204, 生産額_中分類, IF(列分類振分=T$3, 1, 0))/SUMPRODUCT(生産額_中分類, IF(列分類振分=T$3, 1, 0))</f>
        <v>#DIV/0!</v>
      </c>
      <c r="U67" s="194" t="e">
        <f t="array" ref="U67">SUMPRODUCT(計算_投入係数表_加工!$D204:$DS204, 生産額_中分類, IF(列分類振分=U$3, 1, 0))/SUMPRODUCT(生産額_中分類, IF(列分類振分=U$3, 1, 0))</f>
        <v>#DIV/0!</v>
      </c>
      <c r="V67" s="194" t="e">
        <f t="array" ref="V67">SUMPRODUCT(計算_投入係数表_加工!$D204:$DS204, 生産額_中分類, IF(列分類振分=V$3, 1, 0))/SUMPRODUCT(生産額_中分類, IF(列分類振分=V$3, 1, 0))</f>
        <v>#DIV/0!</v>
      </c>
      <c r="W67" s="194" t="e">
        <f t="array" ref="W67">SUMPRODUCT(計算_投入係数表_加工!$D204:$DS204, 生産額_中分類, IF(列分類振分=W$3, 1, 0))/SUMPRODUCT(生産額_中分類, IF(列分類振分=W$3, 1, 0))</f>
        <v>#DIV/0!</v>
      </c>
      <c r="X67" s="194" t="e">
        <f t="array" ref="X67">SUMPRODUCT(計算_投入係数表_加工!$D204:$DS204, 生産額_中分類, IF(列分類振分=X$3, 1, 0))/SUMPRODUCT(生産額_中分類, IF(列分類振分=X$3, 1, 0))</f>
        <v>#DIV/0!</v>
      </c>
      <c r="Y67" s="194" t="e">
        <f t="array" ref="Y67">SUMPRODUCT(計算_投入係数表_加工!$D204:$DS204, 生産額_中分類, IF(列分類振分=Y$3, 1, 0))/SUMPRODUCT(生産額_中分類, IF(列分類振分=Y$3, 1, 0))</f>
        <v>#DIV/0!</v>
      </c>
      <c r="Z67" s="194" t="e">
        <f t="array" ref="Z67">SUMPRODUCT(計算_投入係数表_加工!$D204:$DS204, 生産額_中分類, IF(列分類振分=Z$3, 1, 0))/SUMPRODUCT(生産額_中分類, IF(列分類振分=Z$3, 1, 0))</f>
        <v>#DIV/0!</v>
      </c>
      <c r="AA67" s="194" t="e">
        <f t="array" ref="AA67">SUMPRODUCT(計算_投入係数表_加工!$D204:$DS204, 生産額_中分類, IF(列分類振分=AA$3, 1, 0))/SUMPRODUCT(生産額_中分類, IF(列分類振分=AA$3, 1, 0))</f>
        <v>#DIV/0!</v>
      </c>
      <c r="AB67" s="194" t="e">
        <f t="array" ref="AB67">SUMPRODUCT(計算_投入係数表_加工!$D204:$DS204, 生産額_中分類, IF(列分類振分=AB$3, 1, 0))/SUMPRODUCT(生産額_中分類, IF(列分類振分=AB$3, 1, 0))</f>
        <v>#DIV/0!</v>
      </c>
      <c r="AC67" s="194" t="e">
        <f t="array" ref="AC67">SUMPRODUCT(計算_投入係数表_加工!$D204:$DS204, 生産額_中分類, IF(列分類振分=AC$3, 1, 0))/SUMPRODUCT(生産額_中分類, IF(列分類振分=AC$3, 1, 0))</f>
        <v>#DIV/0!</v>
      </c>
      <c r="AD67" s="194" t="e">
        <f t="array" ref="AD67">SUMPRODUCT(計算_投入係数表_加工!$D204:$DS204, 生産額_中分類, IF(列分類振分=AD$3, 1, 0))/SUMPRODUCT(生産額_中分類, IF(列分類振分=AD$3, 1, 0))</f>
        <v>#DIV/0!</v>
      </c>
      <c r="AE67" s="194" t="e">
        <f t="array" ref="AE67">SUMPRODUCT(計算_投入係数表_加工!$D204:$DS204, 生産額_中分類, IF(列分類振分=AE$3, 1, 0))/SUMPRODUCT(生産額_中分類, IF(列分類振分=AE$3, 1, 0))</f>
        <v>#DIV/0!</v>
      </c>
      <c r="AF67" s="194" t="e">
        <f t="array" ref="AF67">SUMPRODUCT(計算_投入係数表_加工!$D204:$DS204, 生産額_中分類, IF(列分類振分=AF$3, 1, 0))/SUMPRODUCT(生産額_中分類, IF(列分類振分=AF$3, 1, 0))</f>
        <v>#DIV/0!</v>
      </c>
      <c r="AG67" s="194" t="e">
        <f t="array" ref="AG67">SUMPRODUCT(計算_投入係数表_加工!$D204:$DS204, 生産額_中分類, IF(列分類振分=AG$3, 1, 0))/SUMPRODUCT(生産額_中分類, IF(列分類振分=AG$3, 1, 0))</f>
        <v>#DIV/0!</v>
      </c>
      <c r="AH67" s="194" t="e">
        <f t="array" ref="AH67">SUMPRODUCT(計算_投入係数表_加工!$D204:$DS204, 生産額_中分類, IF(列分類振分=AH$3, 1, 0))/SUMPRODUCT(生産額_中分類, IF(列分類振分=AH$3, 1, 0))</f>
        <v>#DIV/0!</v>
      </c>
      <c r="AI67" s="194" t="e">
        <f t="array" ref="AI67">SUMPRODUCT(計算_投入係数表_加工!$D204:$DS204, 生産額_中分類, IF(列分類振分=AI$3, 1, 0))/SUMPRODUCT(生産額_中分類, IF(列分類振分=AI$3, 1, 0))</f>
        <v>#DIV/0!</v>
      </c>
      <c r="AJ67" s="194" t="e">
        <f t="array" ref="AJ67">SUMPRODUCT(計算_投入係数表_加工!$D204:$DS204, 生産額_中分類, IF(列分類振分=AJ$3, 1, 0))/SUMPRODUCT(生産額_中分類, IF(列分類振分=AJ$3, 1, 0))</f>
        <v>#DIV/0!</v>
      </c>
      <c r="AK67" s="194" t="e">
        <f t="array" ref="AK67">SUMPRODUCT(計算_投入係数表_加工!$D204:$DS204, 生産額_中分類, IF(列分類振分=AK$3, 1, 0))/SUMPRODUCT(生産額_中分類, IF(列分類振分=AK$3, 1, 0))</f>
        <v>#DIV/0!</v>
      </c>
      <c r="AL67" s="194" t="e">
        <f t="array" ref="AL67">SUMPRODUCT(計算_投入係数表_加工!$D204:$DS204, 生産額_中分類, IF(列分類振分=AL$3, 1, 0))/SUMPRODUCT(生産額_中分類, IF(列分類振分=AL$3, 1, 0))</f>
        <v>#DIV/0!</v>
      </c>
      <c r="AM67" s="194" t="e">
        <f t="array" ref="AM67">SUMPRODUCT(計算_投入係数表_加工!$D204:$DS204, 生産額_中分類, IF(列分類振分=AM$3, 1, 0))/SUMPRODUCT(生産額_中分類, IF(列分類振分=AM$3, 1, 0))</f>
        <v>#DIV/0!</v>
      </c>
      <c r="AN67" s="194" t="e">
        <f t="array" ref="AN67">SUMPRODUCT(計算_投入係数表_加工!$D204:$DS204, 生産額_中分類, IF(列分類振分=AN$3, 1, 0))/SUMPRODUCT(生産額_中分類, IF(列分類振分=AN$3, 1, 0))</f>
        <v>#DIV/0!</v>
      </c>
      <c r="AO67" s="194" t="e">
        <f t="array" ref="AO67">SUMPRODUCT(計算_投入係数表_加工!$D204:$DS204, 生産額_中分類, IF(列分類振分=AO$3, 1, 0))/SUMPRODUCT(生産額_中分類, IF(列分類振分=AO$3, 1, 0))</f>
        <v>#DIV/0!</v>
      </c>
      <c r="AP67" s="194" t="e">
        <f t="array" ref="AP67">SUMPRODUCT(計算_投入係数表_加工!$D204:$DS204, 生産額_中分類, IF(列分類振分=AP$3, 1, 0))/SUMPRODUCT(生産額_中分類, IF(列分類振分=AP$3, 1, 0))</f>
        <v>#DIV/0!</v>
      </c>
      <c r="AQ67" s="194" t="e">
        <f t="array" ref="AQ67">SUMPRODUCT(計算_投入係数表_加工!$D204:$DS204, 生産額_中分類, IF(列分類振分=AQ$3, 1, 0))/SUMPRODUCT(生産額_中分類, IF(列分類振分=AQ$3, 1, 0))</f>
        <v>#DIV/0!</v>
      </c>
      <c r="AR67" s="194" t="e">
        <f t="array" ref="AR67">SUMPRODUCT(計算_投入係数表_加工!$D204:$DS204, 生産額_中分類, IF(列分類振分=AR$3, 1, 0))/SUMPRODUCT(生産額_中分類, IF(列分類振分=AR$3, 1, 0))</f>
        <v>#DIV/0!</v>
      </c>
      <c r="AS67" s="194" t="e">
        <f t="array" ref="AS67">SUMPRODUCT(計算_投入係数表_加工!$D204:$DS204, 生産額_中分類, IF(列分類振分=AS$3, 1, 0))/SUMPRODUCT(生産額_中分類, IF(列分類振分=AS$3, 1, 0))</f>
        <v>#DIV/0!</v>
      </c>
      <c r="AT67" s="194" t="e">
        <f t="array" ref="AT67">SUMPRODUCT(計算_投入係数表_加工!$D204:$DS204, 生産額_中分類, IF(列分類振分=AT$3, 1, 0))/SUMPRODUCT(生産額_中分類, IF(列分類振分=AT$3, 1, 0))</f>
        <v>#DIV/0!</v>
      </c>
      <c r="AU67" s="194" t="e">
        <f t="array" ref="AU67">SUMPRODUCT(計算_投入係数表_加工!$D204:$DS204, 生産額_中分類, IF(列分類振分=AU$3, 1, 0))/SUMPRODUCT(生産額_中分類, IF(列分類振分=AU$3, 1, 0))</f>
        <v>#DIV/0!</v>
      </c>
      <c r="AV67" s="194" t="e">
        <f t="array" ref="AV67">SUMPRODUCT(計算_投入係数表_加工!$D204:$DS204, 生産額_中分類, IF(列分類振分=AV$3, 1, 0))/SUMPRODUCT(生産額_中分類, IF(列分類振分=AV$3, 1, 0))</f>
        <v>#DIV/0!</v>
      </c>
      <c r="AW67" s="194" t="e">
        <f t="array" ref="AW67">SUMPRODUCT(計算_投入係数表_加工!$D204:$DS204, 生産額_中分類, IF(列分類振分=AW$3, 1, 0))/SUMPRODUCT(生産額_中分類, IF(列分類振分=AW$3, 1, 0))</f>
        <v>#DIV/0!</v>
      </c>
      <c r="AX67" s="194" t="e">
        <f t="array" ref="AX67">SUMPRODUCT(計算_投入係数表_加工!$D204:$DS204, 生産額_中分類, IF(列分類振分=AX$3, 1, 0))/SUMPRODUCT(生産額_中分類, IF(列分類振分=AX$3, 1, 0))</f>
        <v>#DIV/0!</v>
      </c>
      <c r="AY67" s="194" t="e">
        <f t="array" ref="AY67">SUMPRODUCT(計算_投入係数表_加工!$D204:$DS204, 生産額_中分類, IF(列分類振分=AY$3, 1, 0))/SUMPRODUCT(生産額_中分類, IF(列分類振分=AY$3, 1, 0))</f>
        <v>#DIV/0!</v>
      </c>
      <c r="AZ67" s="194" t="e">
        <f t="array" ref="AZ67">SUMPRODUCT(計算_投入係数表_加工!$D204:$DS204, 生産額_中分類, IF(列分類振分=AZ$3, 1, 0))/SUMPRODUCT(生産額_中分類, IF(列分類振分=AZ$3, 1, 0))</f>
        <v>#DIV/0!</v>
      </c>
      <c r="BA67" s="194" t="e">
        <f t="array" ref="BA67">SUMPRODUCT(計算_投入係数表_加工!$D204:$DS204, 生産額_中分類, IF(列分類振分=BA$3, 1, 0))/SUMPRODUCT(生産額_中分類, IF(列分類振分=BA$3, 1, 0))</f>
        <v>#DIV/0!</v>
      </c>
      <c r="BB67" s="194" t="e">
        <f t="array" ref="BB67">SUMPRODUCT(計算_投入係数表_加工!$D204:$DS204, 生産額_中分類, IF(列分類振分=BB$3, 1, 0))/SUMPRODUCT(生産額_中分類, IF(列分類振分=BB$3, 1, 0))</f>
        <v>#DIV/0!</v>
      </c>
      <c r="BC67" s="194" t="e">
        <f t="array" ref="BC67">SUMPRODUCT(計算_投入係数表_加工!$D204:$DS204, 生産額_中分類, IF(列分類振分=BC$3, 1, 0))/SUMPRODUCT(生産額_中分類, IF(列分類振分=BC$3, 1, 0))</f>
        <v>#DIV/0!</v>
      </c>
      <c r="BD67" s="194" t="e">
        <f t="array" ref="BD67">SUMPRODUCT(計算_投入係数表_加工!$D204:$DS204, 生産額_中分類, IF(列分類振分=BD$3, 1, 0))/SUMPRODUCT(生産額_中分類, IF(列分類振分=BD$3, 1, 0))</f>
        <v>#DIV/0!</v>
      </c>
      <c r="BE67" s="194" t="e">
        <f t="array" ref="BE67">SUMPRODUCT(計算_投入係数表_加工!$D204:$DS204, 生産額_中分類, IF(列分類振分=BE$3, 1, 0))/SUMPRODUCT(生産額_中分類, IF(列分類振分=BE$3, 1, 0))</f>
        <v>#DIV/0!</v>
      </c>
      <c r="BF67" s="194" t="e">
        <f t="array" ref="BF67">SUMPRODUCT(計算_投入係数表_加工!$D204:$DS204, 生産額_中分類, IF(列分類振分=BF$3, 1, 0))/SUMPRODUCT(生産額_中分類, IF(列分類振分=BF$3, 1, 0))</f>
        <v>#DIV/0!</v>
      </c>
      <c r="BG67" s="194" t="e">
        <f t="array" ref="BG67">SUMPRODUCT(計算_投入係数表_加工!$D204:$DS204, 生産額_中分類, IF(列分類振分=BG$3, 1, 0))/SUMPRODUCT(生産額_中分類, IF(列分類振分=BG$3, 1, 0))</f>
        <v>#DIV/0!</v>
      </c>
      <c r="BH67" s="194" t="e">
        <f t="array" ref="BH67">SUMPRODUCT(計算_投入係数表_加工!$D204:$DS204, 生産額_中分類, IF(列分類振分=BH$3, 1, 0))/SUMPRODUCT(生産額_中分類, IF(列分類振分=BH$3, 1, 0))</f>
        <v>#DIV/0!</v>
      </c>
      <c r="BI67" s="194" t="e">
        <f t="array" ref="BI67">SUMPRODUCT(計算_投入係数表_加工!$D204:$DS204, 生産額_中分類, IF(列分類振分=BI$3, 1, 0))/SUMPRODUCT(生産額_中分類, IF(列分類振分=BI$3, 1, 0))</f>
        <v>#DIV/0!</v>
      </c>
      <c r="BJ67" s="194" t="e">
        <f t="array" ref="BJ67">SUMPRODUCT(計算_投入係数表_加工!$D204:$DS204, 生産額_中分類, IF(列分類振分=BJ$3, 1, 0))/SUMPRODUCT(生産額_中分類, IF(列分類振分=BJ$3, 1, 0))</f>
        <v>#DIV/0!</v>
      </c>
      <c r="BK67" s="194" t="e">
        <f t="array" ref="BK67">SUMPRODUCT(計算_投入係数表_加工!$D204:$DS204, 生産額_中分類, IF(列分類振分=BK$3, 1, 0))/SUMPRODUCT(生産額_中分類, IF(列分類振分=BK$3, 1, 0))</f>
        <v>#DIV/0!</v>
      </c>
      <c r="BL67" s="194" t="e">
        <f t="array" ref="BL67">SUMPRODUCT(計算_投入係数表_加工!$D204:$DS204, 生産額_中分類, IF(列分類振分=BL$3, 1, 0))/SUMPRODUCT(生産額_中分類, IF(列分類振分=BL$3, 1, 0))</f>
        <v>#DIV/0!</v>
      </c>
      <c r="BM67" s="194" t="e">
        <f t="array" ref="BM67">SUMPRODUCT(計算_投入係数表_加工!$D204:$DS204, 生産額_中分類, IF(列分類振分=BM$3, 1, 0))/SUMPRODUCT(生産額_中分類, IF(列分類振分=BM$3, 1, 0))</f>
        <v>#DIV/0!</v>
      </c>
      <c r="BN67" s="194" t="e">
        <f t="array" ref="BN67">SUMPRODUCT(計算_投入係数表_加工!$D204:$DS204, 生産額_中分類, IF(列分類振分=BN$3, 1, 0))/SUMPRODUCT(生産額_中分類, IF(列分類振分=BN$3, 1, 0))</f>
        <v>#DIV/0!</v>
      </c>
      <c r="BO67" s="194" t="e">
        <f t="array" ref="BO67">SUMPRODUCT(計算_投入係数表_加工!$D204:$DS204, 生産額_中分類, IF(列分類振分=BO$3, 1, 0))/SUMPRODUCT(生産額_中分類, IF(列分類振分=BO$3, 1, 0))</f>
        <v>#DIV/0!</v>
      </c>
      <c r="BP67" s="194" t="e">
        <f t="array" ref="BP67">SUMPRODUCT(計算_投入係数表_加工!$D204:$DS204, 生産額_中分類, IF(列分類振分=BP$3, 1, 0))/SUMPRODUCT(生産額_中分類, IF(列分類振分=BP$3, 1, 0))</f>
        <v>#DIV/0!</v>
      </c>
      <c r="BQ67" s="194" t="e">
        <f t="array" ref="BQ67">SUMPRODUCT(計算_投入係数表_加工!$D204:$DS204, 生産額_中分類, IF(列分類振分=BQ$3, 1, 0))/SUMPRODUCT(生産額_中分類, IF(列分類振分=BQ$3, 1, 0))</f>
        <v>#DIV/0!</v>
      </c>
      <c r="BR67" s="194" t="e">
        <f t="array" ref="BR67">SUMPRODUCT(計算_投入係数表_加工!$D204:$DS204, 生産額_中分類, IF(列分類振分=BR$3, 1, 0))/SUMPRODUCT(生産額_中分類, IF(列分類振分=BR$3, 1, 0))</f>
        <v>#DIV/0!</v>
      </c>
      <c r="BS67" s="194" t="e">
        <f t="array" ref="BS67">SUMPRODUCT(計算_投入係数表_加工!$D204:$DS204, 生産額_中分類, IF(列分類振分=BS$3, 1, 0))/SUMPRODUCT(生産額_中分類, IF(列分類振分=BS$3, 1, 0))</f>
        <v>#DIV/0!</v>
      </c>
      <c r="BT67" s="194" t="e">
        <f t="array" ref="BT67">SUMPRODUCT(計算_投入係数表_加工!$D204:$DS204, 生産額_中分類, IF(列分類振分=BT$3, 1, 0))/SUMPRODUCT(生産額_中分類, IF(列分類振分=BT$3, 1, 0))</f>
        <v>#DIV/0!</v>
      </c>
      <c r="BU67" s="194" t="e">
        <f t="array" ref="BU67">SUMPRODUCT(計算_投入係数表_加工!$D204:$DS204, 生産額_中分類, IF(列分類振分=BU$3, 1, 0))/SUMPRODUCT(生産額_中分類, IF(列分類振分=BU$3, 1, 0))</f>
        <v>#DIV/0!</v>
      </c>
      <c r="BV67" s="194" t="e">
        <f t="array" ref="BV67">SUMPRODUCT(計算_投入係数表_加工!$D204:$DS204, 生産額_中分類, IF(列分類振分=BV$3, 1, 0))/SUMPRODUCT(生産額_中分類, IF(列分類振分=BV$3, 1, 0))</f>
        <v>#DIV/0!</v>
      </c>
      <c r="BW67" s="194" t="e">
        <f t="array" ref="BW67">SUMPRODUCT(計算_投入係数表_加工!$D204:$DS204, 生産額_中分類, IF(列分類振分=BW$3, 1, 0))/SUMPRODUCT(生産額_中分類, IF(列分類振分=BW$3, 1, 0))</f>
        <v>#DIV/0!</v>
      </c>
      <c r="BX67" s="194" t="e">
        <f t="array" ref="BX67">SUMPRODUCT(計算_投入係数表_加工!$D204:$DS204, 生産額_中分類, IF(列分類振分=BX$3, 1, 0))/SUMPRODUCT(生産額_中分類, IF(列分類振分=BX$3, 1, 0))</f>
        <v>#DIV/0!</v>
      </c>
      <c r="BY67" s="194" t="e">
        <f t="array" ref="BY67">SUMPRODUCT(計算_投入係数表_加工!$D204:$DS204, 生産額_中分類, IF(列分類振分=BY$3, 1, 0))/SUMPRODUCT(生産額_中分類, IF(列分類振分=BY$3, 1, 0))</f>
        <v>#DIV/0!</v>
      </c>
      <c r="BZ67" s="194" t="e">
        <f t="array" ref="BZ67">SUMPRODUCT(計算_投入係数表_加工!$D204:$DS204, 生産額_中分類, IF(列分類振分=BZ$3, 1, 0))/SUMPRODUCT(生産額_中分類, IF(列分類振分=BZ$3, 1, 0))</f>
        <v>#DIV/0!</v>
      </c>
      <c r="CA67" s="194" t="e">
        <f t="array" ref="CA67">SUMPRODUCT(計算_投入係数表_加工!$D204:$DS204, 生産額_中分類, IF(列分類振分=CA$3, 1, 0))/SUMPRODUCT(生産額_中分類, IF(列分類振分=CA$3, 1, 0))</f>
        <v>#DIV/0!</v>
      </c>
      <c r="CB67" s="194" t="e">
        <f t="array" ref="CB67">SUMPRODUCT(計算_投入係数表_加工!$D204:$DS204, 生産額_中分類, IF(列分類振分=CB$3, 1, 0))/SUMPRODUCT(生産額_中分類, IF(列分類振分=CB$3, 1, 0))</f>
        <v>#DIV/0!</v>
      </c>
      <c r="CC67" s="194" t="e">
        <f t="array" ref="CC67">SUMPRODUCT(計算_投入係数表_加工!$D204:$DS204, 生産額_中分類, IF(列分類振分=CC$3, 1, 0))/SUMPRODUCT(生産額_中分類, IF(列分類振分=CC$3, 1, 0))</f>
        <v>#DIV/0!</v>
      </c>
      <c r="CD67" s="194" t="e">
        <f t="array" ref="CD67">SUMPRODUCT(計算_投入係数表_加工!$D204:$DS204, 生産額_中分類, IF(列分類振分=CD$3, 1, 0))/SUMPRODUCT(生産額_中分類, IF(列分類振分=CD$3, 1, 0))</f>
        <v>#DIV/0!</v>
      </c>
      <c r="CE67" s="194" t="e">
        <f t="array" ref="CE67">SUMPRODUCT(計算_投入係数表_加工!$D204:$DS204, 生産額_中分類, IF(列分類振分=CE$3, 1, 0))/SUMPRODUCT(生産額_中分類, IF(列分類振分=CE$3, 1, 0))</f>
        <v>#DIV/0!</v>
      </c>
      <c r="CF67" s="194" t="e">
        <f t="array" ref="CF67">SUMPRODUCT(計算_投入係数表_加工!$D204:$DS204, 生産額_中分類, IF(列分類振分=CF$3, 1, 0))/SUMPRODUCT(生産額_中分類, IF(列分類振分=CF$3, 1, 0))</f>
        <v>#DIV/0!</v>
      </c>
      <c r="CG67" s="194" t="e">
        <f t="array" ref="CG67">SUMPRODUCT(計算_投入係数表_加工!$D204:$DS204, 生産額_中分類, IF(列分類振分=CG$3, 1, 0))/SUMPRODUCT(生産額_中分類, IF(列分類振分=CG$3, 1, 0))</f>
        <v>#DIV/0!</v>
      </c>
      <c r="CH67" s="194" t="e">
        <f t="array" ref="CH67">SUMPRODUCT(計算_投入係数表_加工!$D204:$DS204, 生産額_中分類, IF(列分類振分=CH$3, 1, 0))/SUMPRODUCT(生産額_中分類, IF(列分類振分=CH$3, 1, 0))</f>
        <v>#DIV/0!</v>
      </c>
      <c r="CI67" s="194" t="e">
        <f t="array" ref="CI67">SUMPRODUCT(計算_投入係数表_加工!$D204:$DS204, 生産額_中分類, IF(列分類振分=CI$3, 1, 0))/SUMPRODUCT(生産額_中分類, IF(列分類振分=CI$3, 1, 0))</f>
        <v>#DIV/0!</v>
      </c>
      <c r="CJ67" s="194" t="e">
        <f t="array" ref="CJ67">SUMPRODUCT(計算_投入係数表_加工!$D204:$DS204, 生産額_中分類, IF(列分類振分=CJ$3, 1, 0))/SUMPRODUCT(生産額_中分類, IF(列分類振分=CJ$3, 1, 0))</f>
        <v>#DIV/0!</v>
      </c>
      <c r="CK67" s="194" t="e">
        <f t="array" ref="CK67">SUMPRODUCT(計算_投入係数表_加工!$D204:$DS204, 生産額_中分類, IF(列分類振分=CK$3, 1, 0))/SUMPRODUCT(生産額_中分類, IF(列分類振分=CK$3, 1, 0))</f>
        <v>#DIV/0!</v>
      </c>
      <c r="CL67" s="194" t="e">
        <f t="array" ref="CL67">SUMPRODUCT(計算_投入係数表_加工!$D204:$DS204, 生産額_中分類, IF(列分類振分=CL$3, 1, 0))/SUMPRODUCT(生産額_中分類, IF(列分類振分=CL$3, 1, 0))</f>
        <v>#DIV/0!</v>
      </c>
      <c r="CM67" s="194" t="e">
        <f t="array" ref="CM67">SUMPRODUCT(計算_投入係数表_加工!$D204:$DS204, 生産額_中分類, IF(列分類振分=CM$3, 1, 0))/SUMPRODUCT(生産額_中分類, IF(列分類振分=CM$3, 1, 0))</f>
        <v>#DIV/0!</v>
      </c>
      <c r="CN67" s="194" t="e">
        <f t="array" ref="CN67">SUMPRODUCT(計算_投入係数表_加工!$D204:$DS204, 生産額_中分類, IF(列分類振分=CN$3, 1, 0))/SUMPRODUCT(生産額_中分類, IF(列分類振分=CN$3, 1, 0))</f>
        <v>#DIV/0!</v>
      </c>
      <c r="CO67" s="194" t="e">
        <f t="array" ref="CO67">SUMPRODUCT(計算_投入係数表_加工!$D204:$DS204, 生産額_中分類, IF(列分類振分=CO$3, 1, 0))/SUMPRODUCT(生産額_中分類, IF(列分類振分=CO$3, 1, 0))</f>
        <v>#DIV/0!</v>
      </c>
      <c r="CP67" s="194" t="e">
        <f t="array" ref="CP67">SUMPRODUCT(計算_投入係数表_加工!$D204:$DS204, 生産額_中分類, IF(列分類振分=CP$3, 1, 0))/SUMPRODUCT(生産額_中分類, IF(列分類振分=CP$3, 1, 0))</f>
        <v>#DIV/0!</v>
      </c>
      <c r="CQ67" s="194" t="e">
        <f t="array" ref="CQ67">SUMPRODUCT(計算_投入係数表_加工!$D204:$DS204, 生産額_中分類, IF(列分類振分=CQ$3, 1, 0))/SUMPRODUCT(生産額_中分類, IF(列分類振分=CQ$3, 1, 0))</f>
        <v>#DIV/0!</v>
      </c>
      <c r="CR67" s="194" t="e">
        <f t="array" ref="CR67">SUMPRODUCT(計算_投入係数表_加工!$D204:$DS204, 生産額_中分類, IF(列分類振分=CR$3, 1, 0))/SUMPRODUCT(生産額_中分類, IF(列分類振分=CR$3, 1, 0))</f>
        <v>#DIV/0!</v>
      </c>
      <c r="CS67" s="194" t="e">
        <f t="array" ref="CS67">SUMPRODUCT(計算_投入係数表_加工!$D204:$DS204, 生産額_中分類, IF(列分類振分=CS$3, 1, 0))/SUMPRODUCT(生産額_中分類, IF(列分類振分=CS$3, 1, 0))</f>
        <v>#DIV/0!</v>
      </c>
      <c r="CT67" s="194" t="e">
        <f t="array" ref="CT67">SUMPRODUCT(計算_投入係数表_加工!$D204:$DS204, 生産額_中分類, IF(列分類振分=CT$3, 1, 0))/SUMPRODUCT(生産額_中分類, IF(列分類振分=CT$3, 1, 0))</f>
        <v>#DIV/0!</v>
      </c>
      <c r="CU67" s="194" t="e">
        <f t="array" ref="CU67">SUMPRODUCT(計算_投入係数表_加工!$D204:$DS204, 生産額_中分類, IF(列分類振分=CU$3, 1, 0))/SUMPRODUCT(生産額_中分類, IF(列分類振分=CU$3, 1, 0))</f>
        <v>#DIV/0!</v>
      </c>
      <c r="CV67" s="194" t="e">
        <f t="array" ref="CV67">SUMPRODUCT(計算_投入係数表_加工!$D204:$DS204, 生産額_中分類, IF(列分類振分=CV$3, 1, 0))/SUMPRODUCT(生産額_中分類, IF(列分類振分=CV$3, 1, 0))</f>
        <v>#DIV/0!</v>
      </c>
      <c r="CW67" s="194" t="e">
        <f t="array" ref="CW67">SUMPRODUCT(計算_投入係数表_加工!$D204:$DS204, 生産額_中分類, IF(列分類振分=CW$3, 1, 0))/SUMPRODUCT(生産額_中分類, IF(列分類振分=CW$3, 1, 0))</f>
        <v>#DIV/0!</v>
      </c>
      <c r="CX67" s="194" t="e">
        <f t="array" ref="CX67">SUMPRODUCT(計算_投入係数表_加工!$D204:$DS204, 生産額_中分類, IF(列分類振分=CX$3, 1, 0))/SUMPRODUCT(生産額_中分類, IF(列分類振分=CX$3, 1, 0))</f>
        <v>#DIV/0!</v>
      </c>
      <c r="CY67" s="194" t="e">
        <f t="array" ref="CY67">SUMPRODUCT(計算_投入係数表_加工!$D204:$DS204, 生産額_中分類, IF(列分類振分=CY$3, 1, 0))/SUMPRODUCT(生産額_中分類, IF(列分類振分=CY$3, 1, 0))</f>
        <v>#DIV/0!</v>
      </c>
      <c r="CZ67" s="194" t="e">
        <f t="array" ref="CZ67">SUMPRODUCT(計算_投入係数表_加工!$D204:$DS204, 生産額_中分類, IF(列分類振分=CZ$3, 1, 0))/SUMPRODUCT(生産額_中分類, IF(列分類振分=CZ$3, 1, 0))</f>
        <v>#DIV/0!</v>
      </c>
      <c r="DA67" s="194" t="e">
        <f t="array" ref="DA67">SUMPRODUCT(計算_投入係数表_加工!$D204:$DS204, 生産額_中分類, IF(列分類振分=DA$3, 1, 0))/SUMPRODUCT(生産額_中分類, IF(列分類振分=DA$3, 1, 0))</f>
        <v>#DIV/0!</v>
      </c>
      <c r="DB67" s="194" t="e">
        <f t="array" ref="DB67">SUMPRODUCT(計算_投入係数表_加工!$D204:$DS204, 生産額_中分類, IF(列分類振分=DB$3, 1, 0))/SUMPRODUCT(生産額_中分類, IF(列分類振分=DB$3, 1, 0))</f>
        <v>#DIV/0!</v>
      </c>
      <c r="DC67" s="194" t="e">
        <f t="array" ref="DC67">SUMPRODUCT(計算_投入係数表_加工!$D204:$DS204, 生産額_中分類, IF(列分類振分=DC$3, 1, 0))/SUMPRODUCT(生産額_中分類, IF(列分類振分=DC$3, 1, 0))</f>
        <v>#DIV/0!</v>
      </c>
      <c r="DD67" s="194" t="e">
        <f t="array" ref="DD67">SUMPRODUCT(計算_投入係数表_加工!$D204:$DS204, 生産額_中分類, IF(列分類振分=DD$3, 1, 0))/SUMPRODUCT(生産額_中分類, IF(列分類振分=DD$3, 1, 0))</f>
        <v>#DIV/0!</v>
      </c>
      <c r="DE67" s="194" t="e">
        <f t="array" ref="DE67">SUMPRODUCT(計算_投入係数表_加工!$D204:$DS204, 生産額_中分類, IF(列分類振分=DE$3, 1, 0))/SUMPRODUCT(生産額_中分類, IF(列分類振分=DE$3, 1, 0))</f>
        <v>#DIV/0!</v>
      </c>
      <c r="DF67" s="194" t="e">
        <f t="array" ref="DF67">SUMPRODUCT(計算_投入係数表_加工!$D204:$DS204, 生産額_中分類, IF(列分類振分=DF$3, 1, 0))/SUMPRODUCT(生産額_中分類, IF(列分類振分=DF$3, 1, 0))</f>
        <v>#DIV/0!</v>
      </c>
      <c r="DG67" s="194" t="e">
        <f t="array" ref="DG67">SUMPRODUCT(計算_投入係数表_加工!$D204:$DS204, 生産額_中分類, IF(列分類振分=DG$3, 1, 0))/SUMPRODUCT(生産額_中分類, IF(列分類振分=DG$3, 1, 0))</f>
        <v>#DIV/0!</v>
      </c>
      <c r="DH67" s="194" t="e">
        <f t="array" ref="DH67">SUMPRODUCT(計算_投入係数表_加工!$D204:$DS204, 生産額_中分類, IF(列分類振分=DH$3, 1, 0))/SUMPRODUCT(生産額_中分類, IF(列分類振分=DH$3, 1, 0))</f>
        <v>#DIV/0!</v>
      </c>
      <c r="DI67" s="194" t="e">
        <f t="array" ref="DI67">SUMPRODUCT(計算_投入係数表_加工!$D204:$DS204, 生産額_中分類, IF(列分類振分=DI$3, 1, 0))/SUMPRODUCT(生産額_中分類, IF(列分類振分=DI$3, 1, 0))</f>
        <v>#DIV/0!</v>
      </c>
      <c r="DJ67" s="194" t="e">
        <f t="array" ref="DJ67">SUMPRODUCT(計算_投入係数表_加工!$D204:$DS204, 生産額_中分類, IF(列分類振分=DJ$3, 1, 0))/SUMPRODUCT(生産額_中分類, IF(列分類振分=DJ$3, 1, 0))</f>
        <v>#DIV/0!</v>
      </c>
      <c r="DK67" s="194" t="e">
        <f t="array" ref="DK67">SUMPRODUCT(計算_投入係数表_加工!$D204:$DS204, 生産額_中分類, IF(列分類振分=DK$3, 1, 0))/SUMPRODUCT(生産額_中分類, IF(列分類振分=DK$3, 1, 0))</f>
        <v>#DIV/0!</v>
      </c>
      <c r="DL67" s="194" t="e">
        <f t="array" ref="DL67">SUMPRODUCT(計算_投入係数表_加工!$D204:$DS204, 生産額_中分類, IF(列分類振分=DL$3, 1, 0))/SUMPRODUCT(生産額_中分類, IF(列分類振分=DL$3, 1, 0))</f>
        <v>#DIV/0!</v>
      </c>
      <c r="DM67" s="194" t="e">
        <f t="array" ref="DM67">SUMPRODUCT(計算_投入係数表_加工!$D204:$DS204, 生産額_中分類, IF(列分類振分=DM$3, 1, 0))/SUMPRODUCT(生産額_中分類, IF(列分類振分=DM$3, 1, 0))</f>
        <v>#DIV/0!</v>
      </c>
      <c r="DN67" s="194" t="e">
        <f t="array" ref="DN67">SUMPRODUCT(計算_投入係数表_加工!$D204:$DS204, 生産額_中分類, IF(列分類振分=DN$3, 1, 0))/SUMPRODUCT(生産額_中分類, IF(列分類振分=DN$3, 1, 0))</f>
        <v>#DIV/0!</v>
      </c>
      <c r="DO67" s="194" t="e">
        <f t="array" ref="DO67">SUMPRODUCT(計算_投入係数表_加工!$D204:$DS204, 生産額_中分類, IF(列分類振分=DO$3, 1, 0))/SUMPRODUCT(生産額_中分類, IF(列分類振分=DO$3, 1, 0))</f>
        <v>#DIV/0!</v>
      </c>
      <c r="DP67" s="194" t="e">
        <f t="array" ref="DP67">SUMPRODUCT(計算_投入係数表_加工!$D204:$DS204, 生産額_中分類, IF(列分類振分=DP$3, 1, 0))/SUMPRODUCT(生産額_中分類, IF(列分類振分=DP$3, 1, 0))</f>
        <v>#DIV/0!</v>
      </c>
      <c r="DQ67" s="194" t="e">
        <f t="array" ref="DQ67">SUMPRODUCT(計算_投入係数表_加工!$D204:$DS204, 生産額_中分類, IF(列分類振分=DQ$3, 1, 0))/SUMPRODUCT(生産額_中分類, IF(列分類振分=DQ$3, 1, 0))</f>
        <v>#DIV/0!</v>
      </c>
      <c r="DR67" s="194" t="e">
        <f t="array" ref="DR67">SUMPRODUCT(計算_投入係数表_加工!$D204:$DS204, 生産額_中分類, IF(列分類振分=DR$3, 1, 0))/SUMPRODUCT(生産額_中分類, IF(列分類振分=DR$3, 1, 0))</f>
        <v>#DIV/0!</v>
      </c>
      <c r="DS67" s="194" t="e">
        <f t="array" ref="DS67">SUMPRODUCT(計算_投入係数表_加工!$D204:$DS204, 生産額_中分類, IF(列分類振分=DS$3, 1, 0))/SUMPRODUCT(生産額_中分類, IF(列分類振分=DS$3, 1, 0))</f>
        <v>#DIV/0!</v>
      </c>
      <c r="DT67" s="23">
        <f>SUMIF(振分, $C67, 計算_投入係数表_加工!DT$4:DT$123)</f>
        <v>0</v>
      </c>
    </row>
    <row r="68" spans="2:124" x14ac:dyDescent="0.25">
      <c r="B68" s="53">
        <v>65</v>
      </c>
      <c r="C68" s="192" t="str">
        <v>-</v>
      </c>
      <c r="D68" s="193">
        <f t="array" ref="D68">SUMPRODUCT(計算_投入係数表_加工!$D205:$DS205, 生産額_中分類, IF(列分類振分=D$3, 1, 0))/SUMPRODUCT(生産額_中分類, IF(列分類振分=D$3, 1, 0))</f>
        <v>0</v>
      </c>
      <c r="E68" s="194">
        <f t="array" ref="E68">SUMPRODUCT(計算_投入係数表_加工!$D205:$DS205, 生産額_中分類, IF(列分類振分=E$3, 1, 0))/SUMPRODUCT(生産額_中分類, IF(列分類振分=E$3, 1, 0))</f>
        <v>0</v>
      </c>
      <c r="F68" s="194">
        <f t="array" ref="F68">SUMPRODUCT(計算_投入係数表_加工!$D205:$DS205, 生産額_中分類, IF(列分類振分=F$3, 1, 0))/SUMPRODUCT(生産額_中分類, IF(列分類振分=F$3, 1, 0))</f>
        <v>0</v>
      </c>
      <c r="G68" s="194">
        <f t="array" ref="G68">SUMPRODUCT(計算_投入係数表_加工!$D205:$DS205, 生産額_中分類, IF(列分類振分=G$3, 1, 0))/SUMPRODUCT(生産額_中分類, IF(列分類振分=G$3, 1, 0))</f>
        <v>0</v>
      </c>
      <c r="H68" s="194">
        <f t="array" ref="H68">SUMPRODUCT(計算_投入係数表_加工!$D205:$DS205, 生産額_中分類, IF(列分類振分=H$3, 1, 0))/SUMPRODUCT(生産額_中分類, IF(列分類振分=H$3, 1, 0))</f>
        <v>0</v>
      </c>
      <c r="I68" s="194">
        <f t="array" ref="I68">SUMPRODUCT(計算_投入係数表_加工!$D205:$DS205, 生産額_中分類, IF(列分類振分=I$3, 1, 0))/SUMPRODUCT(生産額_中分類, IF(列分類振分=I$3, 1, 0))</f>
        <v>0</v>
      </c>
      <c r="J68" s="194">
        <f t="array" ref="J68">SUMPRODUCT(計算_投入係数表_加工!$D205:$DS205, 生産額_中分類, IF(列分類振分=J$3, 1, 0))/SUMPRODUCT(生産額_中分類, IF(列分類振分=J$3, 1, 0))</f>
        <v>0</v>
      </c>
      <c r="K68" s="194">
        <f t="array" ref="K68">SUMPRODUCT(計算_投入係数表_加工!$D205:$DS205, 生産額_中分類, IF(列分類振分=K$3, 1, 0))/SUMPRODUCT(生産額_中分類, IF(列分類振分=K$3, 1, 0))</f>
        <v>0</v>
      </c>
      <c r="L68" s="194">
        <f t="array" ref="L68">SUMPRODUCT(計算_投入係数表_加工!$D205:$DS205, 生産額_中分類, IF(列分類振分=L$3, 1, 0))/SUMPRODUCT(生産額_中分類, IF(列分類振分=L$3, 1, 0))</f>
        <v>0</v>
      </c>
      <c r="M68" s="194">
        <f t="array" ref="M68">SUMPRODUCT(計算_投入係数表_加工!$D205:$DS205, 生産額_中分類, IF(列分類振分=M$3, 1, 0))/SUMPRODUCT(生産額_中分類, IF(列分類振分=M$3, 1, 0))</f>
        <v>0</v>
      </c>
      <c r="N68" s="194">
        <f t="array" ref="N68">SUMPRODUCT(計算_投入係数表_加工!$D205:$DS205, 生産額_中分類, IF(列分類振分=N$3, 1, 0))/SUMPRODUCT(生産額_中分類, IF(列分類振分=N$3, 1, 0))</f>
        <v>0</v>
      </c>
      <c r="O68" s="194">
        <f t="array" ref="O68">SUMPRODUCT(計算_投入係数表_加工!$D205:$DS205, 生産額_中分類, IF(列分類振分=O$3, 1, 0))/SUMPRODUCT(生産額_中分類, IF(列分類振分=O$3, 1, 0))</f>
        <v>0</v>
      </c>
      <c r="P68" s="194">
        <f t="array" ref="P68">SUMPRODUCT(計算_投入係数表_加工!$D205:$DS205, 生産額_中分類, IF(列分類振分=P$3, 1, 0))/SUMPRODUCT(生産額_中分類, IF(列分類振分=P$3, 1, 0))</f>
        <v>0</v>
      </c>
      <c r="Q68" s="194" t="e">
        <f t="array" ref="Q68">SUMPRODUCT(計算_投入係数表_加工!$D205:$DS205, 生産額_中分類, IF(列分類振分=Q$3, 1, 0))/SUMPRODUCT(生産額_中分類, IF(列分類振分=Q$3, 1, 0))</f>
        <v>#DIV/0!</v>
      </c>
      <c r="R68" s="194" t="e">
        <f t="array" ref="R68">SUMPRODUCT(計算_投入係数表_加工!$D205:$DS205, 生産額_中分類, IF(列分類振分=R$3, 1, 0))/SUMPRODUCT(生産額_中分類, IF(列分類振分=R$3, 1, 0))</f>
        <v>#DIV/0!</v>
      </c>
      <c r="S68" s="194" t="e">
        <f t="array" ref="S68">SUMPRODUCT(計算_投入係数表_加工!$D205:$DS205, 生産額_中分類, IF(列分類振分=S$3, 1, 0))/SUMPRODUCT(生産額_中分類, IF(列分類振分=S$3, 1, 0))</f>
        <v>#DIV/0!</v>
      </c>
      <c r="T68" s="194" t="e">
        <f t="array" ref="T68">SUMPRODUCT(計算_投入係数表_加工!$D205:$DS205, 生産額_中分類, IF(列分類振分=T$3, 1, 0))/SUMPRODUCT(生産額_中分類, IF(列分類振分=T$3, 1, 0))</f>
        <v>#DIV/0!</v>
      </c>
      <c r="U68" s="194" t="e">
        <f t="array" ref="U68">SUMPRODUCT(計算_投入係数表_加工!$D205:$DS205, 生産額_中分類, IF(列分類振分=U$3, 1, 0))/SUMPRODUCT(生産額_中分類, IF(列分類振分=U$3, 1, 0))</f>
        <v>#DIV/0!</v>
      </c>
      <c r="V68" s="194" t="e">
        <f t="array" ref="V68">SUMPRODUCT(計算_投入係数表_加工!$D205:$DS205, 生産額_中分類, IF(列分類振分=V$3, 1, 0))/SUMPRODUCT(生産額_中分類, IF(列分類振分=V$3, 1, 0))</f>
        <v>#DIV/0!</v>
      </c>
      <c r="W68" s="194" t="e">
        <f t="array" ref="W68">SUMPRODUCT(計算_投入係数表_加工!$D205:$DS205, 生産額_中分類, IF(列分類振分=W$3, 1, 0))/SUMPRODUCT(生産額_中分類, IF(列分類振分=W$3, 1, 0))</f>
        <v>#DIV/0!</v>
      </c>
      <c r="X68" s="194" t="e">
        <f t="array" ref="X68">SUMPRODUCT(計算_投入係数表_加工!$D205:$DS205, 生産額_中分類, IF(列分類振分=X$3, 1, 0))/SUMPRODUCT(生産額_中分類, IF(列分類振分=X$3, 1, 0))</f>
        <v>#DIV/0!</v>
      </c>
      <c r="Y68" s="194" t="e">
        <f t="array" ref="Y68">SUMPRODUCT(計算_投入係数表_加工!$D205:$DS205, 生産額_中分類, IF(列分類振分=Y$3, 1, 0))/SUMPRODUCT(生産額_中分類, IF(列分類振分=Y$3, 1, 0))</f>
        <v>#DIV/0!</v>
      </c>
      <c r="Z68" s="194" t="e">
        <f t="array" ref="Z68">SUMPRODUCT(計算_投入係数表_加工!$D205:$DS205, 生産額_中分類, IF(列分類振分=Z$3, 1, 0))/SUMPRODUCT(生産額_中分類, IF(列分類振分=Z$3, 1, 0))</f>
        <v>#DIV/0!</v>
      </c>
      <c r="AA68" s="194" t="e">
        <f t="array" ref="AA68">SUMPRODUCT(計算_投入係数表_加工!$D205:$DS205, 生産額_中分類, IF(列分類振分=AA$3, 1, 0))/SUMPRODUCT(生産額_中分類, IF(列分類振分=AA$3, 1, 0))</f>
        <v>#DIV/0!</v>
      </c>
      <c r="AB68" s="194" t="e">
        <f t="array" ref="AB68">SUMPRODUCT(計算_投入係数表_加工!$D205:$DS205, 生産額_中分類, IF(列分類振分=AB$3, 1, 0))/SUMPRODUCT(生産額_中分類, IF(列分類振分=AB$3, 1, 0))</f>
        <v>#DIV/0!</v>
      </c>
      <c r="AC68" s="194" t="e">
        <f t="array" ref="AC68">SUMPRODUCT(計算_投入係数表_加工!$D205:$DS205, 生産額_中分類, IF(列分類振分=AC$3, 1, 0))/SUMPRODUCT(生産額_中分類, IF(列分類振分=AC$3, 1, 0))</f>
        <v>#DIV/0!</v>
      </c>
      <c r="AD68" s="194" t="e">
        <f t="array" ref="AD68">SUMPRODUCT(計算_投入係数表_加工!$D205:$DS205, 生産額_中分類, IF(列分類振分=AD$3, 1, 0))/SUMPRODUCT(生産額_中分類, IF(列分類振分=AD$3, 1, 0))</f>
        <v>#DIV/0!</v>
      </c>
      <c r="AE68" s="194" t="e">
        <f t="array" ref="AE68">SUMPRODUCT(計算_投入係数表_加工!$D205:$DS205, 生産額_中分類, IF(列分類振分=AE$3, 1, 0))/SUMPRODUCT(生産額_中分類, IF(列分類振分=AE$3, 1, 0))</f>
        <v>#DIV/0!</v>
      </c>
      <c r="AF68" s="194" t="e">
        <f t="array" ref="AF68">SUMPRODUCT(計算_投入係数表_加工!$D205:$DS205, 生産額_中分類, IF(列分類振分=AF$3, 1, 0))/SUMPRODUCT(生産額_中分類, IF(列分類振分=AF$3, 1, 0))</f>
        <v>#DIV/0!</v>
      </c>
      <c r="AG68" s="194" t="e">
        <f t="array" ref="AG68">SUMPRODUCT(計算_投入係数表_加工!$D205:$DS205, 生産額_中分類, IF(列分類振分=AG$3, 1, 0))/SUMPRODUCT(生産額_中分類, IF(列分類振分=AG$3, 1, 0))</f>
        <v>#DIV/0!</v>
      </c>
      <c r="AH68" s="194" t="e">
        <f t="array" ref="AH68">SUMPRODUCT(計算_投入係数表_加工!$D205:$DS205, 生産額_中分類, IF(列分類振分=AH$3, 1, 0))/SUMPRODUCT(生産額_中分類, IF(列分類振分=AH$3, 1, 0))</f>
        <v>#DIV/0!</v>
      </c>
      <c r="AI68" s="194" t="e">
        <f t="array" ref="AI68">SUMPRODUCT(計算_投入係数表_加工!$D205:$DS205, 生産額_中分類, IF(列分類振分=AI$3, 1, 0))/SUMPRODUCT(生産額_中分類, IF(列分類振分=AI$3, 1, 0))</f>
        <v>#DIV/0!</v>
      </c>
      <c r="AJ68" s="194" t="e">
        <f t="array" ref="AJ68">SUMPRODUCT(計算_投入係数表_加工!$D205:$DS205, 生産額_中分類, IF(列分類振分=AJ$3, 1, 0))/SUMPRODUCT(生産額_中分類, IF(列分類振分=AJ$3, 1, 0))</f>
        <v>#DIV/0!</v>
      </c>
      <c r="AK68" s="194" t="e">
        <f t="array" ref="AK68">SUMPRODUCT(計算_投入係数表_加工!$D205:$DS205, 生産額_中分類, IF(列分類振分=AK$3, 1, 0))/SUMPRODUCT(生産額_中分類, IF(列分類振分=AK$3, 1, 0))</f>
        <v>#DIV/0!</v>
      </c>
      <c r="AL68" s="194" t="e">
        <f t="array" ref="AL68">SUMPRODUCT(計算_投入係数表_加工!$D205:$DS205, 生産額_中分類, IF(列分類振分=AL$3, 1, 0))/SUMPRODUCT(生産額_中分類, IF(列分類振分=AL$3, 1, 0))</f>
        <v>#DIV/0!</v>
      </c>
      <c r="AM68" s="194" t="e">
        <f t="array" ref="AM68">SUMPRODUCT(計算_投入係数表_加工!$D205:$DS205, 生産額_中分類, IF(列分類振分=AM$3, 1, 0))/SUMPRODUCT(生産額_中分類, IF(列分類振分=AM$3, 1, 0))</f>
        <v>#DIV/0!</v>
      </c>
      <c r="AN68" s="194" t="e">
        <f t="array" ref="AN68">SUMPRODUCT(計算_投入係数表_加工!$D205:$DS205, 生産額_中分類, IF(列分類振分=AN$3, 1, 0))/SUMPRODUCT(生産額_中分類, IF(列分類振分=AN$3, 1, 0))</f>
        <v>#DIV/0!</v>
      </c>
      <c r="AO68" s="194" t="e">
        <f t="array" ref="AO68">SUMPRODUCT(計算_投入係数表_加工!$D205:$DS205, 生産額_中分類, IF(列分類振分=AO$3, 1, 0))/SUMPRODUCT(生産額_中分類, IF(列分類振分=AO$3, 1, 0))</f>
        <v>#DIV/0!</v>
      </c>
      <c r="AP68" s="194" t="e">
        <f t="array" ref="AP68">SUMPRODUCT(計算_投入係数表_加工!$D205:$DS205, 生産額_中分類, IF(列分類振分=AP$3, 1, 0))/SUMPRODUCT(生産額_中分類, IF(列分類振分=AP$3, 1, 0))</f>
        <v>#DIV/0!</v>
      </c>
      <c r="AQ68" s="194" t="e">
        <f t="array" ref="AQ68">SUMPRODUCT(計算_投入係数表_加工!$D205:$DS205, 生産額_中分類, IF(列分類振分=AQ$3, 1, 0))/SUMPRODUCT(生産額_中分類, IF(列分類振分=AQ$3, 1, 0))</f>
        <v>#DIV/0!</v>
      </c>
      <c r="AR68" s="194" t="e">
        <f t="array" ref="AR68">SUMPRODUCT(計算_投入係数表_加工!$D205:$DS205, 生産額_中分類, IF(列分類振分=AR$3, 1, 0))/SUMPRODUCT(生産額_中分類, IF(列分類振分=AR$3, 1, 0))</f>
        <v>#DIV/0!</v>
      </c>
      <c r="AS68" s="194" t="e">
        <f t="array" ref="AS68">SUMPRODUCT(計算_投入係数表_加工!$D205:$DS205, 生産額_中分類, IF(列分類振分=AS$3, 1, 0))/SUMPRODUCT(生産額_中分類, IF(列分類振分=AS$3, 1, 0))</f>
        <v>#DIV/0!</v>
      </c>
      <c r="AT68" s="194" t="e">
        <f t="array" ref="AT68">SUMPRODUCT(計算_投入係数表_加工!$D205:$DS205, 生産額_中分類, IF(列分類振分=AT$3, 1, 0))/SUMPRODUCT(生産額_中分類, IF(列分類振分=AT$3, 1, 0))</f>
        <v>#DIV/0!</v>
      </c>
      <c r="AU68" s="194" t="e">
        <f t="array" ref="AU68">SUMPRODUCT(計算_投入係数表_加工!$D205:$DS205, 生産額_中分類, IF(列分類振分=AU$3, 1, 0))/SUMPRODUCT(生産額_中分類, IF(列分類振分=AU$3, 1, 0))</f>
        <v>#DIV/0!</v>
      </c>
      <c r="AV68" s="194" t="e">
        <f t="array" ref="AV68">SUMPRODUCT(計算_投入係数表_加工!$D205:$DS205, 生産額_中分類, IF(列分類振分=AV$3, 1, 0))/SUMPRODUCT(生産額_中分類, IF(列分類振分=AV$3, 1, 0))</f>
        <v>#DIV/0!</v>
      </c>
      <c r="AW68" s="194" t="e">
        <f t="array" ref="AW68">SUMPRODUCT(計算_投入係数表_加工!$D205:$DS205, 生産額_中分類, IF(列分類振分=AW$3, 1, 0))/SUMPRODUCT(生産額_中分類, IF(列分類振分=AW$3, 1, 0))</f>
        <v>#DIV/0!</v>
      </c>
      <c r="AX68" s="194" t="e">
        <f t="array" ref="AX68">SUMPRODUCT(計算_投入係数表_加工!$D205:$DS205, 生産額_中分類, IF(列分類振分=AX$3, 1, 0))/SUMPRODUCT(生産額_中分類, IF(列分類振分=AX$3, 1, 0))</f>
        <v>#DIV/0!</v>
      </c>
      <c r="AY68" s="194" t="e">
        <f t="array" ref="AY68">SUMPRODUCT(計算_投入係数表_加工!$D205:$DS205, 生産額_中分類, IF(列分類振分=AY$3, 1, 0))/SUMPRODUCT(生産額_中分類, IF(列分類振分=AY$3, 1, 0))</f>
        <v>#DIV/0!</v>
      </c>
      <c r="AZ68" s="194" t="e">
        <f t="array" ref="AZ68">SUMPRODUCT(計算_投入係数表_加工!$D205:$DS205, 生産額_中分類, IF(列分類振分=AZ$3, 1, 0))/SUMPRODUCT(生産額_中分類, IF(列分類振分=AZ$3, 1, 0))</f>
        <v>#DIV/0!</v>
      </c>
      <c r="BA68" s="194" t="e">
        <f t="array" ref="BA68">SUMPRODUCT(計算_投入係数表_加工!$D205:$DS205, 生産額_中分類, IF(列分類振分=BA$3, 1, 0))/SUMPRODUCT(生産額_中分類, IF(列分類振分=BA$3, 1, 0))</f>
        <v>#DIV/0!</v>
      </c>
      <c r="BB68" s="194" t="e">
        <f t="array" ref="BB68">SUMPRODUCT(計算_投入係数表_加工!$D205:$DS205, 生産額_中分類, IF(列分類振分=BB$3, 1, 0))/SUMPRODUCT(生産額_中分類, IF(列分類振分=BB$3, 1, 0))</f>
        <v>#DIV/0!</v>
      </c>
      <c r="BC68" s="194" t="e">
        <f t="array" ref="BC68">SUMPRODUCT(計算_投入係数表_加工!$D205:$DS205, 生産額_中分類, IF(列分類振分=BC$3, 1, 0))/SUMPRODUCT(生産額_中分類, IF(列分類振分=BC$3, 1, 0))</f>
        <v>#DIV/0!</v>
      </c>
      <c r="BD68" s="194" t="e">
        <f t="array" ref="BD68">SUMPRODUCT(計算_投入係数表_加工!$D205:$DS205, 生産額_中分類, IF(列分類振分=BD$3, 1, 0))/SUMPRODUCT(生産額_中分類, IF(列分類振分=BD$3, 1, 0))</f>
        <v>#DIV/0!</v>
      </c>
      <c r="BE68" s="194" t="e">
        <f t="array" ref="BE68">SUMPRODUCT(計算_投入係数表_加工!$D205:$DS205, 生産額_中分類, IF(列分類振分=BE$3, 1, 0))/SUMPRODUCT(生産額_中分類, IF(列分類振分=BE$3, 1, 0))</f>
        <v>#DIV/0!</v>
      </c>
      <c r="BF68" s="194" t="e">
        <f t="array" ref="BF68">SUMPRODUCT(計算_投入係数表_加工!$D205:$DS205, 生産額_中分類, IF(列分類振分=BF$3, 1, 0))/SUMPRODUCT(生産額_中分類, IF(列分類振分=BF$3, 1, 0))</f>
        <v>#DIV/0!</v>
      </c>
      <c r="BG68" s="194" t="e">
        <f t="array" ref="BG68">SUMPRODUCT(計算_投入係数表_加工!$D205:$DS205, 生産額_中分類, IF(列分類振分=BG$3, 1, 0))/SUMPRODUCT(生産額_中分類, IF(列分類振分=BG$3, 1, 0))</f>
        <v>#DIV/0!</v>
      </c>
      <c r="BH68" s="194" t="e">
        <f t="array" ref="BH68">SUMPRODUCT(計算_投入係数表_加工!$D205:$DS205, 生産額_中分類, IF(列分類振分=BH$3, 1, 0))/SUMPRODUCT(生産額_中分類, IF(列分類振分=BH$3, 1, 0))</f>
        <v>#DIV/0!</v>
      </c>
      <c r="BI68" s="194" t="e">
        <f t="array" ref="BI68">SUMPRODUCT(計算_投入係数表_加工!$D205:$DS205, 生産額_中分類, IF(列分類振分=BI$3, 1, 0))/SUMPRODUCT(生産額_中分類, IF(列分類振分=BI$3, 1, 0))</f>
        <v>#DIV/0!</v>
      </c>
      <c r="BJ68" s="194" t="e">
        <f t="array" ref="BJ68">SUMPRODUCT(計算_投入係数表_加工!$D205:$DS205, 生産額_中分類, IF(列分類振分=BJ$3, 1, 0))/SUMPRODUCT(生産額_中分類, IF(列分類振分=BJ$3, 1, 0))</f>
        <v>#DIV/0!</v>
      </c>
      <c r="BK68" s="194" t="e">
        <f t="array" ref="BK68">SUMPRODUCT(計算_投入係数表_加工!$D205:$DS205, 生産額_中分類, IF(列分類振分=BK$3, 1, 0))/SUMPRODUCT(生産額_中分類, IF(列分類振分=BK$3, 1, 0))</f>
        <v>#DIV/0!</v>
      </c>
      <c r="BL68" s="194" t="e">
        <f t="array" ref="BL68">SUMPRODUCT(計算_投入係数表_加工!$D205:$DS205, 生産額_中分類, IF(列分類振分=BL$3, 1, 0))/SUMPRODUCT(生産額_中分類, IF(列分類振分=BL$3, 1, 0))</f>
        <v>#DIV/0!</v>
      </c>
      <c r="BM68" s="194" t="e">
        <f t="array" ref="BM68">SUMPRODUCT(計算_投入係数表_加工!$D205:$DS205, 生産額_中分類, IF(列分類振分=BM$3, 1, 0))/SUMPRODUCT(生産額_中分類, IF(列分類振分=BM$3, 1, 0))</f>
        <v>#DIV/0!</v>
      </c>
      <c r="BN68" s="194" t="e">
        <f t="array" ref="BN68">SUMPRODUCT(計算_投入係数表_加工!$D205:$DS205, 生産額_中分類, IF(列分類振分=BN$3, 1, 0))/SUMPRODUCT(生産額_中分類, IF(列分類振分=BN$3, 1, 0))</f>
        <v>#DIV/0!</v>
      </c>
      <c r="BO68" s="194" t="e">
        <f t="array" ref="BO68">SUMPRODUCT(計算_投入係数表_加工!$D205:$DS205, 生産額_中分類, IF(列分類振分=BO$3, 1, 0))/SUMPRODUCT(生産額_中分類, IF(列分類振分=BO$3, 1, 0))</f>
        <v>#DIV/0!</v>
      </c>
      <c r="BP68" s="194" t="e">
        <f t="array" ref="BP68">SUMPRODUCT(計算_投入係数表_加工!$D205:$DS205, 生産額_中分類, IF(列分類振分=BP$3, 1, 0))/SUMPRODUCT(生産額_中分類, IF(列分類振分=BP$3, 1, 0))</f>
        <v>#DIV/0!</v>
      </c>
      <c r="BQ68" s="194" t="e">
        <f t="array" ref="BQ68">SUMPRODUCT(計算_投入係数表_加工!$D205:$DS205, 生産額_中分類, IF(列分類振分=BQ$3, 1, 0))/SUMPRODUCT(生産額_中分類, IF(列分類振分=BQ$3, 1, 0))</f>
        <v>#DIV/0!</v>
      </c>
      <c r="BR68" s="194" t="e">
        <f t="array" ref="BR68">SUMPRODUCT(計算_投入係数表_加工!$D205:$DS205, 生産額_中分類, IF(列分類振分=BR$3, 1, 0))/SUMPRODUCT(生産額_中分類, IF(列分類振分=BR$3, 1, 0))</f>
        <v>#DIV/0!</v>
      </c>
      <c r="BS68" s="194" t="e">
        <f t="array" ref="BS68">SUMPRODUCT(計算_投入係数表_加工!$D205:$DS205, 生産額_中分類, IF(列分類振分=BS$3, 1, 0))/SUMPRODUCT(生産額_中分類, IF(列分類振分=BS$3, 1, 0))</f>
        <v>#DIV/0!</v>
      </c>
      <c r="BT68" s="194" t="e">
        <f t="array" ref="BT68">SUMPRODUCT(計算_投入係数表_加工!$D205:$DS205, 生産額_中分類, IF(列分類振分=BT$3, 1, 0))/SUMPRODUCT(生産額_中分類, IF(列分類振分=BT$3, 1, 0))</f>
        <v>#DIV/0!</v>
      </c>
      <c r="BU68" s="194" t="e">
        <f t="array" ref="BU68">SUMPRODUCT(計算_投入係数表_加工!$D205:$DS205, 生産額_中分類, IF(列分類振分=BU$3, 1, 0))/SUMPRODUCT(生産額_中分類, IF(列分類振分=BU$3, 1, 0))</f>
        <v>#DIV/0!</v>
      </c>
      <c r="BV68" s="194" t="e">
        <f t="array" ref="BV68">SUMPRODUCT(計算_投入係数表_加工!$D205:$DS205, 生産額_中分類, IF(列分類振分=BV$3, 1, 0))/SUMPRODUCT(生産額_中分類, IF(列分類振分=BV$3, 1, 0))</f>
        <v>#DIV/0!</v>
      </c>
      <c r="BW68" s="194" t="e">
        <f t="array" ref="BW68">SUMPRODUCT(計算_投入係数表_加工!$D205:$DS205, 生産額_中分類, IF(列分類振分=BW$3, 1, 0))/SUMPRODUCT(生産額_中分類, IF(列分類振分=BW$3, 1, 0))</f>
        <v>#DIV/0!</v>
      </c>
      <c r="BX68" s="194" t="e">
        <f t="array" ref="BX68">SUMPRODUCT(計算_投入係数表_加工!$D205:$DS205, 生産額_中分類, IF(列分類振分=BX$3, 1, 0))/SUMPRODUCT(生産額_中分類, IF(列分類振分=BX$3, 1, 0))</f>
        <v>#DIV/0!</v>
      </c>
      <c r="BY68" s="194" t="e">
        <f t="array" ref="BY68">SUMPRODUCT(計算_投入係数表_加工!$D205:$DS205, 生産額_中分類, IF(列分類振分=BY$3, 1, 0))/SUMPRODUCT(生産額_中分類, IF(列分類振分=BY$3, 1, 0))</f>
        <v>#DIV/0!</v>
      </c>
      <c r="BZ68" s="194" t="e">
        <f t="array" ref="BZ68">SUMPRODUCT(計算_投入係数表_加工!$D205:$DS205, 生産額_中分類, IF(列分類振分=BZ$3, 1, 0))/SUMPRODUCT(生産額_中分類, IF(列分類振分=BZ$3, 1, 0))</f>
        <v>#DIV/0!</v>
      </c>
      <c r="CA68" s="194" t="e">
        <f t="array" ref="CA68">SUMPRODUCT(計算_投入係数表_加工!$D205:$DS205, 生産額_中分類, IF(列分類振分=CA$3, 1, 0))/SUMPRODUCT(生産額_中分類, IF(列分類振分=CA$3, 1, 0))</f>
        <v>#DIV/0!</v>
      </c>
      <c r="CB68" s="194" t="e">
        <f t="array" ref="CB68">SUMPRODUCT(計算_投入係数表_加工!$D205:$DS205, 生産額_中分類, IF(列分類振分=CB$3, 1, 0))/SUMPRODUCT(生産額_中分類, IF(列分類振分=CB$3, 1, 0))</f>
        <v>#DIV/0!</v>
      </c>
      <c r="CC68" s="194" t="e">
        <f t="array" ref="CC68">SUMPRODUCT(計算_投入係数表_加工!$D205:$DS205, 生産額_中分類, IF(列分類振分=CC$3, 1, 0))/SUMPRODUCT(生産額_中分類, IF(列分類振分=CC$3, 1, 0))</f>
        <v>#DIV/0!</v>
      </c>
      <c r="CD68" s="194" t="e">
        <f t="array" ref="CD68">SUMPRODUCT(計算_投入係数表_加工!$D205:$DS205, 生産額_中分類, IF(列分類振分=CD$3, 1, 0))/SUMPRODUCT(生産額_中分類, IF(列分類振分=CD$3, 1, 0))</f>
        <v>#DIV/0!</v>
      </c>
      <c r="CE68" s="194" t="e">
        <f t="array" ref="CE68">SUMPRODUCT(計算_投入係数表_加工!$D205:$DS205, 生産額_中分類, IF(列分類振分=CE$3, 1, 0))/SUMPRODUCT(生産額_中分類, IF(列分類振分=CE$3, 1, 0))</f>
        <v>#DIV/0!</v>
      </c>
      <c r="CF68" s="194" t="e">
        <f t="array" ref="CF68">SUMPRODUCT(計算_投入係数表_加工!$D205:$DS205, 生産額_中分類, IF(列分類振分=CF$3, 1, 0))/SUMPRODUCT(生産額_中分類, IF(列分類振分=CF$3, 1, 0))</f>
        <v>#DIV/0!</v>
      </c>
      <c r="CG68" s="194" t="e">
        <f t="array" ref="CG68">SUMPRODUCT(計算_投入係数表_加工!$D205:$DS205, 生産額_中分類, IF(列分類振分=CG$3, 1, 0))/SUMPRODUCT(生産額_中分類, IF(列分類振分=CG$3, 1, 0))</f>
        <v>#DIV/0!</v>
      </c>
      <c r="CH68" s="194" t="e">
        <f t="array" ref="CH68">SUMPRODUCT(計算_投入係数表_加工!$D205:$DS205, 生産額_中分類, IF(列分類振分=CH$3, 1, 0))/SUMPRODUCT(生産額_中分類, IF(列分類振分=CH$3, 1, 0))</f>
        <v>#DIV/0!</v>
      </c>
      <c r="CI68" s="194" t="e">
        <f t="array" ref="CI68">SUMPRODUCT(計算_投入係数表_加工!$D205:$DS205, 生産額_中分類, IF(列分類振分=CI$3, 1, 0))/SUMPRODUCT(生産額_中分類, IF(列分類振分=CI$3, 1, 0))</f>
        <v>#DIV/0!</v>
      </c>
      <c r="CJ68" s="194" t="e">
        <f t="array" ref="CJ68">SUMPRODUCT(計算_投入係数表_加工!$D205:$DS205, 生産額_中分類, IF(列分類振分=CJ$3, 1, 0))/SUMPRODUCT(生産額_中分類, IF(列分類振分=CJ$3, 1, 0))</f>
        <v>#DIV/0!</v>
      </c>
      <c r="CK68" s="194" t="e">
        <f t="array" ref="CK68">SUMPRODUCT(計算_投入係数表_加工!$D205:$DS205, 生産額_中分類, IF(列分類振分=CK$3, 1, 0))/SUMPRODUCT(生産額_中分類, IF(列分類振分=CK$3, 1, 0))</f>
        <v>#DIV/0!</v>
      </c>
      <c r="CL68" s="194" t="e">
        <f t="array" ref="CL68">SUMPRODUCT(計算_投入係数表_加工!$D205:$DS205, 生産額_中分類, IF(列分類振分=CL$3, 1, 0))/SUMPRODUCT(生産額_中分類, IF(列分類振分=CL$3, 1, 0))</f>
        <v>#DIV/0!</v>
      </c>
      <c r="CM68" s="194" t="e">
        <f t="array" ref="CM68">SUMPRODUCT(計算_投入係数表_加工!$D205:$DS205, 生産額_中分類, IF(列分類振分=CM$3, 1, 0))/SUMPRODUCT(生産額_中分類, IF(列分類振分=CM$3, 1, 0))</f>
        <v>#DIV/0!</v>
      </c>
      <c r="CN68" s="194" t="e">
        <f t="array" ref="CN68">SUMPRODUCT(計算_投入係数表_加工!$D205:$DS205, 生産額_中分類, IF(列分類振分=CN$3, 1, 0))/SUMPRODUCT(生産額_中分類, IF(列分類振分=CN$3, 1, 0))</f>
        <v>#DIV/0!</v>
      </c>
      <c r="CO68" s="194" t="e">
        <f t="array" ref="CO68">SUMPRODUCT(計算_投入係数表_加工!$D205:$DS205, 生産額_中分類, IF(列分類振分=CO$3, 1, 0))/SUMPRODUCT(生産額_中分類, IF(列分類振分=CO$3, 1, 0))</f>
        <v>#DIV/0!</v>
      </c>
      <c r="CP68" s="194" t="e">
        <f t="array" ref="CP68">SUMPRODUCT(計算_投入係数表_加工!$D205:$DS205, 生産額_中分類, IF(列分類振分=CP$3, 1, 0))/SUMPRODUCT(生産額_中分類, IF(列分類振分=CP$3, 1, 0))</f>
        <v>#DIV/0!</v>
      </c>
      <c r="CQ68" s="194" t="e">
        <f t="array" ref="CQ68">SUMPRODUCT(計算_投入係数表_加工!$D205:$DS205, 生産額_中分類, IF(列分類振分=CQ$3, 1, 0))/SUMPRODUCT(生産額_中分類, IF(列分類振分=CQ$3, 1, 0))</f>
        <v>#DIV/0!</v>
      </c>
      <c r="CR68" s="194" t="e">
        <f t="array" ref="CR68">SUMPRODUCT(計算_投入係数表_加工!$D205:$DS205, 生産額_中分類, IF(列分類振分=CR$3, 1, 0))/SUMPRODUCT(生産額_中分類, IF(列分類振分=CR$3, 1, 0))</f>
        <v>#DIV/0!</v>
      </c>
      <c r="CS68" s="194" t="e">
        <f t="array" ref="CS68">SUMPRODUCT(計算_投入係数表_加工!$D205:$DS205, 生産額_中分類, IF(列分類振分=CS$3, 1, 0))/SUMPRODUCT(生産額_中分類, IF(列分類振分=CS$3, 1, 0))</f>
        <v>#DIV/0!</v>
      </c>
      <c r="CT68" s="194" t="e">
        <f t="array" ref="CT68">SUMPRODUCT(計算_投入係数表_加工!$D205:$DS205, 生産額_中分類, IF(列分類振分=CT$3, 1, 0))/SUMPRODUCT(生産額_中分類, IF(列分類振分=CT$3, 1, 0))</f>
        <v>#DIV/0!</v>
      </c>
      <c r="CU68" s="194" t="e">
        <f t="array" ref="CU68">SUMPRODUCT(計算_投入係数表_加工!$D205:$DS205, 生産額_中分類, IF(列分類振分=CU$3, 1, 0))/SUMPRODUCT(生産額_中分類, IF(列分類振分=CU$3, 1, 0))</f>
        <v>#DIV/0!</v>
      </c>
      <c r="CV68" s="194" t="e">
        <f t="array" ref="CV68">SUMPRODUCT(計算_投入係数表_加工!$D205:$DS205, 生産額_中分類, IF(列分類振分=CV$3, 1, 0))/SUMPRODUCT(生産額_中分類, IF(列分類振分=CV$3, 1, 0))</f>
        <v>#DIV/0!</v>
      </c>
      <c r="CW68" s="194" t="e">
        <f t="array" ref="CW68">SUMPRODUCT(計算_投入係数表_加工!$D205:$DS205, 生産額_中分類, IF(列分類振分=CW$3, 1, 0))/SUMPRODUCT(生産額_中分類, IF(列分類振分=CW$3, 1, 0))</f>
        <v>#DIV/0!</v>
      </c>
      <c r="CX68" s="194" t="e">
        <f t="array" ref="CX68">SUMPRODUCT(計算_投入係数表_加工!$D205:$DS205, 生産額_中分類, IF(列分類振分=CX$3, 1, 0))/SUMPRODUCT(生産額_中分類, IF(列分類振分=CX$3, 1, 0))</f>
        <v>#DIV/0!</v>
      </c>
      <c r="CY68" s="194" t="e">
        <f t="array" ref="CY68">SUMPRODUCT(計算_投入係数表_加工!$D205:$DS205, 生産額_中分類, IF(列分類振分=CY$3, 1, 0))/SUMPRODUCT(生産額_中分類, IF(列分類振分=CY$3, 1, 0))</f>
        <v>#DIV/0!</v>
      </c>
      <c r="CZ68" s="194" t="e">
        <f t="array" ref="CZ68">SUMPRODUCT(計算_投入係数表_加工!$D205:$DS205, 生産額_中分類, IF(列分類振分=CZ$3, 1, 0))/SUMPRODUCT(生産額_中分類, IF(列分類振分=CZ$3, 1, 0))</f>
        <v>#DIV/0!</v>
      </c>
      <c r="DA68" s="194" t="e">
        <f t="array" ref="DA68">SUMPRODUCT(計算_投入係数表_加工!$D205:$DS205, 生産額_中分類, IF(列分類振分=DA$3, 1, 0))/SUMPRODUCT(生産額_中分類, IF(列分類振分=DA$3, 1, 0))</f>
        <v>#DIV/0!</v>
      </c>
      <c r="DB68" s="194" t="e">
        <f t="array" ref="DB68">SUMPRODUCT(計算_投入係数表_加工!$D205:$DS205, 生産額_中分類, IF(列分類振分=DB$3, 1, 0))/SUMPRODUCT(生産額_中分類, IF(列分類振分=DB$3, 1, 0))</f>
        <v>#DIV/0!</v>
      </c>
      <c r="DC68" s="194" t="e">
        <f t="array" ref="DC68">SUMPRODUCT(計算_投入係数表_加工!$D205:$DS205, 生産額_中分類, IF(列分類振分=DC$3, 1, 0))/SUMPRODUCT(生産額_中分類, IF(列分類振分=DC$3, 1, 0))</f>
        <v>#DIV/0!</v>
      </c>
      <c r="DD68" s="194" t="e">
        <f t="array" ref="DD68">SUMPRODUCT(計算_投入係数表_加工!$D205:$DS205, 生産額_中分類, IF(列分類振分=DD$3, 1, 0))/SUMPRODUCT(生産額_中分類, IF(列分類振分=DD$3, 1, 0))</f>
        <v>#DIV/0!</v>
      </c>
      <c r="DE68" s="194" t="e">
        <f t="array" ref="DE68">SUMPRODUCT(計算_投入係数表_加工!$D205:$DS205, 生産額_中分類, IF(列分類振分=DE$3, 1, 0))/SUMPRODUCT(生産額_中分類, IF(列分類振分=DE$3, 1, 0))</f>
        <v>#DIV/0!</v>
      </c>
      <c r="DF68" s="194" t="e">
        <f t="array" ref="DF68">SUMPRODUCT(計算_投入係数表_加工!$D205:$DS205, 生産額_中分類, IF(列分類振分=DF$3, 1, 0))/SUMPRODUCT(生産額_中分類, IF(列分類振分=DF$3, 1, 0))</f>
        <v>#DIV/0!</v>
      </c>
      <c r="DG68" s="194" t="e">
        <f t="array" ref="DG68">SUMPRODUCT(計算_投入係数表_加工!$D205:$DS205, 生産額_中分類, IF(列分類振分=DG$3, 1, 0))/SUMPRODUCT(生産額_中分類, IF(列分類振分=DG$3, 1, 0))</f>
        <v>#DIV/0!</v>
      </c>
      <c r="DH68" s="194" t="e">
        <f t="array" ref="DH68">SUMPRODUCT(計算_投入係数表_加工!$D205:$DS205, 生産額_中分類, IF(列分類振分=DH$3, 1, 0))/SUMPRODUCT(生産額_中分類, IF(列分類振分=DH$3, 1, 0))</f>
        <v>#DIV/0!</v>
      </c>
      <c r="DI68" s="194" t="e">
        <f t="array" ref="DI68">SUMPRODUCT(計算_投入係数表_加工!$D205:$DS205, 生産額_中分類, IF(列分類振分=DI$3, 1, 0))/SUMPRODUCT(生産額_中分類, IF(列分類振分=DI$3, 1, 0))</f>
        <v>#DIV/0!</v>
      </c>
      <c r="DJ68" s="194" t="e">
        <f t="array" ref="DJ68">SUMPRODUCT(計算_投入係数表_加工!$D205:$DS205, 生産額_中分類, IF(列分類振分=DJ$3, 1, 0))/SUMPRODUCT(生産額_中分類, IF(列分類振分=DJ$3, 1, 0))</f>
        <v>#DIV/0!</v>
      </c>
      <c r="DK68" s="194" t="e">
        <f t="array" ref="DK68">SUMPRODUCT(計算_投入係数表_加工!$D205:$DS205, 生産額_中分類, IF(列分類振分=DK$3, 1, 0))/SUMPRODUCT(生産額_中分類, IF(列分類振分=DK$3, 1, 0))</f>
        <v>#DIV/0!</v>
      </c>
      <c r="DL68" s="194" t="e">
        <f t="array" ref="DL68">SUMPRODUCT(計算_投入係数表_加工!$D205:$DS205, 生産額_中分類, IF(列分類振分=DL$3, 1, 0))/SUMPRODUCT(生産額_中分類, IF(列分類振分=DL$3, 1, 0))</f>
        <v>#DIV/0!</v>
      </c>
      <c r="DM68" s="194" t="e">
        <f t="array" ref="DM68">SUMPRODUCT(計算_投入係数表_加工!$D205:$DS205, 生産額_中分類, IF(列分類振分=DM$3, 1, 0))/SUMPRODUCT(生産額_中分類, IF(列分類振分=DM$3, 1, 0))</f>
        <v>#DIV/0!</v>
      </c>
      <c r="DN68" s="194" t="e">
        <f t="array" ref="DN68">SUMPRODUCT(計算_投入係数表_加工!$D205:$DS205, 生産額_中分類, IF(列分類振分=DN$3, 1, 0))/SUMPRODUCT(生産額_中分類, IF(列分類振分=DN$3, 1, 0))</f>
        <v>#DIV/0!</v>
      </c>
      <c r="DO68" s="194" t="e">
        <f t="array" ref="DO68">SUMPRODUCT(計算_投入係数表_加工!$D205:$DS205, 生産額_中分類, IF(列分類振分=DO$3, 1, 0))/SUMPRODUCT(生産額_中分類, IF(列分類振分=DO$3, 1, 0))</f>
        <v>#DIV/0!</v>
      </c>
      <c r="DP68" s="194" t="e">
        <f t="array" ref="DP68">SUMPRODUCT(計算_投入係数表_加工!$D205:$DS205, 生産額_中分類, IF(列分類振分=DP$3, 1, 0))/SUMPRODUCT(生産額_中分類, IF(列分類振分=DP$3, 1, 0))</f>
        <v>#DIV/0!</v>
      </c>
      <c r="DQ68" s="194" t="e">
        <f t="array" ref="DQ68">SUMPRODUCT(計算_投入係数表_加工!$D205:$DS205, 生産額_中分類, IF(列分類振分=DQ$3, 1, 0))/SUMPRODUCT(生産額_中分類, IF(列分類振分=DQ$3, 1, 0))</f>
        <v>#DIV/0!</v>
      </c>
      <c r="DR68" s="194" t="e">
        <f t="array" ref="DR68">SUMPRODUCT(計算_投入係数表_加工!$D205:$DS205, 生産額_中分類, IF(列分類振分=DR$3, 1, 0))/SUMPRODUCT(生産額_中分類, IF(列分類振分=DR$3, 1, 0))</f>
        <v>#DIV/0!</v>
      </c>
      <c r="DS68" s="194" t="e">
        <f t="array" ref="DS68">SUMPRODUCT(計算_投入係数表_加工!$D205:$DS205, 生産額_中分類, IF(列分類振分=DS$3, 1, 0))/SUMPRODUCT(生産額_中分類, IF(列分類振分=DS$3, 1, 0))</f>
        <v>#DIV/0!</v>
      </c>
      <c r="DT68" s="23">
        <f>SUMIF(振分, $C68, 計算_投入係数表_加工!DT$4:DT$123)</f>
        <v>0</v>
      </c>
    </row>
    <row r="69" spans="2:124" x14ac:dyDescent="0.25">
      <c r="B69" s="53">
        <v>66</v>
      </c>
      <c r="C69" s="195" t="str">
        <v>-</v>
      </c>
      <c r="D69" s="196">
        <f t="array" ref="D69">SUMPRODUCT(計算_投入係数表_加工!$D206:$DS206, 生産額_中分類, IF(列分類振分=D$3, 1, 0))/SUMPRODUCT(生産額_中分類, IF(列分類振分=D$3, 1, 0))</f>
        <v>0</v>
      </c>
      <c r="E69" s="197">
        <f t="array" ref="E69">SUMPRODUCT(計算_投入係数表_加工!$D206:$DS206, 生産額_中分類, IF(列分類振分=E$3, 1, 0))/SUMPRODUCT(生産額_中分類, IF(列分類振分=E$3, 1, 0))</f>
        <v>0</v>
      </c>
      <c r="F69" s="197">
        <f t="array" ref="F69">SUMPRODUCT(計算_投入係数表_加工!$D206:$DS206, 生産額_中分類, IF(列分類振分=F$3, 1, 0))/SUMPRODUCT(生産額_中分類, IF(列分類振分=F$3, 1, 0))</f>
        <v>0</v>
      </c>
      <c r="G69" s="197">
        <f t="array" ref="G69">SUMPRODUCT(計算_投入係数表_加工!$D206:$DS206, 生産額_中分類, IF(列分類振分=G$3, 1, 0))/SUMPRODUCT(生産額_中分類, IF(列分類振分=G$3, 1, 0))</f>
        <v>0</v>
      </c>
      <c r="H69" s="197">
        <f t="array" ref="H69">SUMPRODUCT(計算_投入係数表_加工!$D206:$DS206, 生産額_中分類, IF(列分類振分=H$3, 1, 0))/SUMPRODUCT(生産額_中分類, IF(列分類振分=H$3, 1, 0))</f>
        <v>0</v>
      </c>
      <c r="I69" s="197">
        <f t="array" ref="I69">SUMPRODUCT(計算_投入係数表_加工!$D206:$DS206, 生産額_中分類, IF(列分類振分=I$3, 1, 0))/SUMPRODUCT(生産額_中分類, IF(列分類振分=I$3, 1, 0))</f>
        <v>0</v>
      </c>
      <c r="J69" s="197">
        <f t="array" ref="J69">SUMPRODUCT(計算_投入係数表_加工!$D206:$DS206, 生産額_中分類, IF(列分類振分=J$3, 1, 0))/SUMPRODUCT(生産額_中分類, IF(列分類振分=J$3, 1, 0))</f>
        <v>0</v>
      </c>
      <c r="K69" s="197">
        <f t="array" ref="K69">SUMPRODUCT(計算_投入係数表_加工!$D206:$DS206, 生産額_中分類, IF(列分類振分=K$3, 1, 0))/SUMPRODUCT(生産額_中分類, IF(列分類振分=K$3, 1, 0))</f>
        <v>0</v>
      </c>
      <c r="L69" s="197">
        <f t="array" ref="L69">SUMPRODUCT(計算_投入係数表_加工!$D206:$DS206, 生産額_中分類, IF(列分類振分=L$3, 1, 0))/SUMPRODUCT(生産額_中分類, IF(列分類振分=L$3, 1, 0))</f>
        <v>0</v>
      </c>
      <c r="M69" s="197">
        <f t="array" ref="M69">SUMPRODUCT(計算_投入係数表_加工!$D206:$DS206, 生産額_中分類, IF(列分類振分=M$3, 1, 0))/SUMPRODUCT(生産額_中分類, IF(列分類振分=M$3, 1, 0))</f>
        <v>0</v>
      </c>
      <c r="N69" s="197">
        <f t="array" ref="N69">SUMPRODUCT(計算_投入係数表_加工!$D206:$DS206, 生産額_中分類, IF(列分類振分=N$3, 1, 0))/SUMPRODUCT(生産額_中分類, IF(列分類振分=N$3, 1, 0))</f>
        <v>0</v>
      </c>
      <c r="O69" s="197">
        <f t="array" ref="O69">SUMPRODUCT(計算_投入係数表_加工!$D206:$DS206, 生産額_中分類, IF(列分類振分=O$3, 1, 0))/SUMPRODUCT(生産額_中分類, IF(列分類振分=O$3, 1, 0))</f>
        <v>0</v>
      </c>
      <c r="P69" s="197">
        <f t="array" ref="P69">SUMPRODUCT(計算_投入係数表_加工!$D206:$DS206, 生産額_中分類, IF(列分類振分=P$3, 1, 0))/SUMPRODUCT(生産額_中分類, IF(列分類振分=P$3, 1, 0))</f>
        <v>0</v>
      </c>
      <c r="Q69" s="197" t="e">
        <f t="array" ref="Q69">SUMPRODUCT(計算_投入係数表_加工!$D206:$DS206, 生産額_中分類, IF(列分類振分=Q$3, 1, 0))/SUMPRODUCT(生産額_中分類, IF(列分類振分=Q$3, 1, 0))</f>
        <v>#DIV/0!</v>
      </c>
      <c r="R69" s="197" t="e">
        <f t="array" ref="R69">SUMPRODUCT(計算_投入係数表_加工!$D206:$DS206, 生産額_中分類, IF(列分類振分=R$3, 1, 0))/SUMPRODUCT(生産額_中分類, IF(列分類振分=R$3, 1, 0))</f>
        <v>#DIV/0!</v>
      </c>
      <c r="S69" s="197" t="e">
        <f t="array" ref="S69">SUMPRODUCT(計算_投入係数表_加工!$D206:$DS206, 生産額_中分類, IF(列分類振分=S$3, 1, 0))/SUMPRODUCT(生産額_中分類, IF(列分類振分=S$3, 1, 0))</f>
        <v>#DIV/0!</v>
      </c>
      <c r="T69" s="197" t="e">
        <f t="array" ref="T69">SUMPRODUCT(計算_投入係数表_加工!$D206:$DS206, 生産額_中分類, IF(列分類振分=T$3, 1, 0))/SUMPRODUCT(生産額_中分類, IF(列分類振分=T$3, 1, 0))</f>
        <v>#DIV/0!</v>
      </c>
      <c r="U69" s="197" t="e">
        <f t="array" ref="U69">SUMPRODUCT(計算_投入係数表_加工!$D206:$DS206, 生産額_中分類, IF(列分類振分=U$3, 1, 0))/SUMPRODUCT(生産額_中分類, IF(列分類振分=U$3, 1, 0))</f>
        <v>#DIV/0!</v>
      </c>
      <c r="V69" s="197" t="e">
        <f t="array" ref="V69">SUMPRODUCT(計算_投入係数表_加工!$D206:$DS206, 生産額_中分類, IF(列分類振分=V$3, 1, 0))/SUMPRODUCT(生産額_中分類, IF(列分類振分=V$3, 1, 0))</f>
        <v>#DIV/0!</v>
      </c>
      <c r="W69" s="197" t="e">
        <f t="array" ref="W69">SUMPRODUCT(計算_投入係数表_加工!$D206:$DS206, 生産額_中分類, IF(列分類振分=W$3, 1, 0))/SUMPRODUCT(生産額_中分類, IF(列分類振分=W$3, 1, 0))</f>
        <v>#DIV/0!</v>
      </c>
      <c r="X69" s="197" t="e">
        <f t="array" ref="X69">SUMPRODUCT(計算_投入係数表_加工!$D206:$DS206, 生産額_中分類, IF(列分類振分=X$3, 1, 0))/SUMPRODUCT(生産額_中分類, IF(列分類振分=X$3, 1, 0))</f>
        <v>#DIV/0!</v>
      </c>
      <c r="Y69" s="197" t="e">
        <f t="array" ref="Y69">SUMPRODUCT(計算_投入係数表_加工!$D206:$DS206, 生産額_中分類, IF(列分類振分=Y$3, 1, 0))/SUMPRODUCT(生産額_中分類, IF(列分類振分=Y$3, 1, 0))</f>
        <v>#DIV/0!</v>
      </c>
      <c r="Z69" s="197" t="e">
        <f t="array" ref="Z69">SUMPRODUCT(計算_投入係数表_加工!$D206:$DS206, 生産額_中分類, IF(列分類振分=Z$3, 1, 0))/SUMPRODUCT(生産額_中分類, IF(列分類振分=Z$3, 1, 0))</f>
        <v>#DIV/0!</v>
      </c>
      <c r="AA69" s="197" t="e">
        <f t="array" ref="AA69">SUMPRODUCT(計算_投入係数表_加工!$D206:$DS206, 生産額_中分類, IF(列分類振分=AA$3, 1, 0))/SUMPRODUCT(生産額_中分類, IF(列分類振分=AA$3, 1, 0))</f>
        <v>#DIV/0!</v>
      </c>
      <c r="AB69" s="197" t="e">
        <f t="array" ref="AB69">SUMPRODUCT(計算_投入係数表_加工!$D206:$DS206, 生産額_中分類, IF(列分類振分=AB$3, 1, 0))/SUMPRODUCT(生産額_中分類, IF(列分類振分=AB$3, 1, 0))</f>
        <v>#DIV/0!</v>
      </c>
      <c r="AC69" s="197" t="e">
        <f t="array" ref="AC69">SUMPRODUCT(計算_投入係数表_加工!$D206:$DS206, 生産額_中分類, IF(列分類振分=AC$3, 1, 0))/SUMPRODUCT(生産額_中分類, IF(列分類振分=AC$3, 1, 0))</f>
        <v>#DIV/0!</v>
      </c>
      <c r="AD69" s="197" t="e">
        <f t="array" ref="AD69">SUMPRODUCT(計算_投入係数表_加工!$D206:$DS206, 生産額_中分類, IF(列分類振分=AD$3, 1, 0))/SUMPRODUCT(生産額_中分類, IF(列分類振分=AD$3, 1, 0))</f>
        <v>#DIV/0!</v>
      </c>
      <c r="AE69" s="197" t="e">
        <f t="array" ref="AE69">SUMPRODUCT(計算_投入係数表_加工!$D206:$DS206, 生産額_中分類, IF(列分類振分=AE$3, 1, 0))/SUMPRODUCT(生産額_中分類, IF(列分類振分=AE$3, 1, 0))</f>
        <v>#DIV/0!</v>
      </c>
      <c r="AF69" s="197" t="e">
        <f t="array" ref="AF69">SUMPRODUCT(計算_投入係数表_加工!$D206:$DS206, 生産額_中分類, IF(列分類振分=AF$3, 1, 0))/SUMPRODUCT(生産額_中分類, IF(列分類振分=AF$3, 1, 0))</f>
        <v>#DIV/0!</v>
      </c>
      <c r="AG69" s="197" t="e">
        <f t="array" ref="AG69">SUMPRODUCT(計算_投入係数表_加工!$D206:$DS206, 生産額_中分類, IF(列分類振分=AG$3, 1, 0))/SUMPRODUCT(生産額_中分類, IF(列分類振分=AG$3, 1, 0))</f>
        <v>#DIV/0!</v>
      </c>
      <c r="AH69" s="197" t="e">
        <f t="array" ref="AH69">SUMPRODUCT(計算_投入係数表_加工!$D206:$DS206, 生産額_中分類, IF(列分類振分=AH$3, 1, 0))/SUMPRODUCT(生産額_中分類, IF(列分類振分=AH$3, 1, 0))</f>
        <v>#DIV/0!</v>
      </c>
      <c r="AI69" s="197" t="e">
        <f t="array" ref="AI69">SUMPRODUCT(計算_投入係数表_加工!$D206:$DS206, 生産額_中分類, IF(列分類振分=AI$3, 1, 0))/SUMPRODUCT(生産額_中分類, IF(列分類振分=AI$3, 1, 0))</f>
        <v>#DIV/0!</v>
      </c>
      <c r="AJ69" s="197" t="e">
        <f t="array" ref="AJ69">SUMPRODUCT(計算_投入係数表_加工!$D206:$DS206, 生産額_中分類, IF(列分類振分=AJ$3, 1, 0))/SUMPRODUCT(生産額_中分類, IF(列分類振分=AJ$3, 1, 0))</f>
        <v>#DIV/0!</v>
      </c>
      <c r="AK69" s="197" t="e">
        <f t="array" ref="AK69">SUMPRODUCT(計算_投入係数表_加工!$D206:$DS206, 生産額_中分類, IF(列分類振分=AK$3, 1, 0))/SUMPRODUCT(生産額_中分類, IF(列分類振分=AK$3, 1, 0))</f>
        <v>#DIV/0!</v>
      </c>
      <c r="AL69" s="197" t="e">
        <f t="array" ref="AL69">SUMPRODUCT(計算_投入係数表_加工!$D206:$DS206, 生産額_中分類, IF(列分類振分=AL$3, 1, 0))/SUMPRODUCT(生産額_中分類, IF(列分類振分=AL$3, 1, 0))</f>
        <v>#DIV/0!</v>
      </c>
      <c r="AM69" s="197" t="e">
        <f t="array" ref="AM69">SUMPRODUCT(計算_投入係数表_加工!$D206:$DS206, 生産額_中分類, IF(列分類振分=AM$3, 1, 0))/SUMPRODUCT(生産額_中分類, IF(列分類振分=AM$3, 1, 0))</f>
        <v>#DIV/0!</v>
      </c>
      <c r="AN69" s="197" t="e">
        <f t="array" ref="AN69">SUMPRODUCT(計算_投入係数表_加工!$D206:$DS206, 生産額_中分類, IF(列分類振分=AN$3, 1, 0))/SUMPRODUCT(生産額_中分類, IF(列分類振分=AN$3, 1, 0))</f>
        <v>#DIV/0!</v>
      </c>
      <c r="AO69" s="197" t="e">
        <f t="array" ref="AO69">SUMPRODUCT(計算_投入係数表_加工!$D206:$DS206, 生産額_中分類, IF(列分類振分=AO$3, 1, 0))/SUMPRODUCT(生産額_中分類, IF(列分類振分=AO$3, 1, 0))</f>
        <v>#DIV/0!</v>
      </c>
      <c r="AP69" s="197" t="e">
        <f t="array" ref="AP69">SUMPRODUCT(計算_投入係数表_加工!$D206:$DS206, 生産額_中分類, IF(列分類振分=AP$3, 1, 0))/SUMPRODUCT(生産額_中分類, IF(列分類振分=AP$3, 1, 0))</f>
        <v>#DIV/0!</v>
      </c>
      <c r="AQ69" s="197" t="e">
        <f t="array" ref="AQ69">SUMPRODUCT(計算_投入係数表_加工!$D206:$DS206, 生産額_中分類, IF(列分類振分=AQ$3, 1, 0))/SUMPRODUCT(生産額_中分類, IF(列分類振分=AQ$3, 1, 0))</f>
        <v>#DIV/0!</v>
      </c>
      <c r="AR69" s="197" t="e">
        <f t="array" ref="AR69">SUMPRODUCT(計算_投入係数表_加工!$D206:$DS206, 生産額_中分類, IF(列分類振分=AR$3, 1, 0))/SUMPRODUCT(生産額_中分類, IF(列分類振分=AR$3, 1, 0))</f>
        <v>#DIV/0!</v>
      </c>
      <c r="AS69" s="197" t="e">
        <f t="array" ref="AS69">SUMPRODUCT(計算_投入係数表_加工!$D206:$DS206, 生産額_中分類, IF(列分類振分=AS$3, 1, 0))/SUMPRODUCT(生産額_中分類, IF(列分類振分=AS$3, 1, 0))</f>
        <v>#DIV/0!</v>
      </c>
      <c r="AT69" s="197" t="e">
        <f t="array" ref="AT69">SUMPRODUCT(計算_投入係数表_加工!$D206:$DS206, 生産額_中分類, IF(列分類振分=AT$3, 1, 0))/SUMPRODUCT(生産額_中分類, IF(列分類振分=AT$3, 1, 0))</f>
        <v>#DIV/0!</v>
      </c>
      <c r="AU69" s="197" t="e">
        <f t="array" ref="AU69">SUMPRODUCT(計算_投入係数表_加工!$D206:$DS206, 生産額_中分類, IF(列分類振分=AU$3, 1, 0))/SUMPRODUCT(生産額_中分類, IF(列分類振分=AU$3, 1, 0))</f>
        <v>#DIV/0!</v>
      </c>
      <c r="AV69" s="197" t="e">
        <f t="array" ref="AV69">SUMPRODUCT(計算_投入係数表_加工!$D206:$DS206, 生産額_中分類, IF(列分類振分=AV$3, 1, 0))/SUMPRODUCT(生産額_中分類, IF(列分類振分=AV$3, 1, 0))</f>
        <v>#DIV/0!</v>
      </c>
      <c r="AW69" s="197" t="e">
        <f t="array" ref="AW69">SUMPRODUCT(計算_投入係数表_加工!$D206:$DS206, 生産額_中分類, IF(列分類振分=AW$3, 1, 0))/SUMPRODUCT(生産額_中分類, IF(列分類振分=AW$3, 1, 0))</f>
        <v>#DIV/0!</v>
      </c>
      <c r="AX69" s="197" t="e">
        <f t="array" ref="AX69">SUMPRODUCT(計算_投入係数表_加工!$D206:$DS206, 生産額_中分類, IF(列分類振分=AX$3, 1, 0))/SUMPRODUCT(生産額_中分類, IF(列分類振分=AX$3, 1, 0))</f>
        <v>#DIV/0!</v>
      </c>
      <c r="AY69" s="197" t="e">
        <f t="array" ref="AY69">SUMPRODUCT(計算_投入係数表_加工!$D206:$DS206, 生産額_中分類, IF(列分類振分=AY$3, 1, 0))/SUMPRODUCT(生産額_中分類, IF(列分類振分=AY$3, 1, 0))</f>
        <v>#DIV/0!</v>
      </c>
      <c r="AZ69" s="197" t="e">
        <f t="array" ref="AZ69">SUMPRODUCT(計算_投入係数表_加工!$D206:$DS206, 生産額_中分類, IF(列分類振分=AZ$3, 1, 0))/SUMPRODUCT(生産額_中分類, IF(列分類振分=AZ$3, 1, 0))</f>
        <v>#DIV/0!</v>
      </c>
      <c r="BA69" s="197" t="e">
        <f t="array" ref="BA69">SUMPRODUCT(計算_投入係数表_加工!$D206:$DS206, 生産額_中分類, IF(列分類振分=BA$3, 1, 0))/SUMPRODUCT(生産額_中分類, IF(列分類振分=BA$3, 1, 0))</f>
        <v>#DIV/0!</v>
      </c>
      <c r="BB69" s="197" t="e">
        <f t="array" ref="BB69">SUMPRODUCT(計算_投入係数表_加工!$D206:$DS206, 生産額_中分類, IF(列分類振分=BB$3, 1, 0))/SUMPRODUCT(生産額_中分類, IF(列分類振分=BB$3, 1, 0))</f>
        <v>#DIV/0!</v>
      </c>
      <c r="BC69" s="197" t="e">
        <f t="array" ref="BC69">SUMPRODUCT(計算_投入係数表_加工!$D206:$DS206, 生産額_中分類, IF(列分類振分=BC$3, 1, 0))/SUMPRODUCT(生産額_中分類, IF(列分類振分=BC$3, 1, 0))</f>
        <v>#DIV/0!</v>
      </c>
      <c r="BD69" s="197" t="e">
        <f t="array" ref="BD69">SUMPRODUCT(計算_投入係数表_加工!$D206:$DS206, 生産額_中分類, IF(列分類振分=BD$3, 1, 0))/SUMPRODUCT(生産額_中分類, IF(列分類振分=BD$3, 1, 0))</f>
        <v>#DIV/0!</v>
      </c>
      <c r="BE69" s="197" t="e">
        <f t="array" ref="BE69">SUMPRODUCT(計算_投入係数表_加工!$D206:$DS206, 生産額_中分類, IF(列分類振分=BE$3, 1, 0))/SUMPRODUCT(生産額_中分類, IF(列分類振分=BE$3, 1, 0))</f>
        <v>#DIV/0!</v>
      </c>
      <c r="BF69" s="197" t="e">
        <f t="array" ref="BF69">SUMPRODUCT(計算_投入係数表_加工!$D206:$DS206, 生産額_中分類, IF(列分類振分=BF$3, 1, 0))/SUMPRODUCT(生産額_中分類, IF(列分類振分=BF$3, 1, 0))</f>
        <v>#DIV/0!</v>
      </c>
      <c r="BG69" s="197" t="e">
        <f t="array" ref="BG69">SUMPRODUCT(計算_投入係数表_加工!$D206:$DS206, 生産額_中分類, IF(列分類振分=BG$3, 1, 0))/SUMPRODUCT(生産額_中分類, IF(列分類振分=BG$3, 1, 0))</f>
        <v>#DIV/0!</v>
      </c>
      <c r="BH69" s="197" t="e">
        <f t="array" ref="BH69">SUMPRODUCT(計算_投入係数表_加工!$D206:$DS206, 生産額_中分類, IF(列分類振分=BH$3, 1, 0))/SUMPRODUCT(生産額_中分類, IF(列分類振分=BH$3, 1, 0))</f>
        <v>#DIV/0!</v>
      </c>
      <c r="BI69" s="197" t="e">
        <f t="array" ref="BI69">SUMPRODUCT(計算_投入係数表_加工!$D206:$DS206, 生産額_中分類, IF(列分類振分=BI$3, 1, 0))/SUMPRODUCT(生産額_中分類, IF(列分類振分=BI$3, 1, 0))</f>
        <v>#DIV/0!</v>
      </c>
      <c r="BJ69" s="197" t="e">
        <f t="array" ref="BJ69">SUMPRODUCT(計算_投入係数表_加工!$D206:$DS206, 生産額_中分類, IF(列分類振分=BJ$3, 1, 0))/SUMPRODUCT(生産額_中分類, IF(列分類振分=BJ$3, 1, 0))</f>
        <v>#DIV/0!</v>
      </c>
      <c r="BK69" s="197" t="e">
        <f t="array" ref="BK69">SUMPRODUCT(計算_投入係数表_加工!$D206:$DS206, 生産額_中分類, IF(列分類振分=BK$3, 1, 0))/SUMPRODUCT(生産額_中分類, IF(列分類振分=BK$3, 1, 0))</f>
        <v>#DIV/0!</v>
      </c>
      <c r="BL69" s="197" t="e">
        <f t="array" ref="BL69">SUMPRODUCT(計算_投入係数表_加工!$D206:$DS206, 生産額_中分類, IF(列分類振分=BL$3, 1, 0))/SUMPRODUCT(生産額_中分類, IF(列分類振分=BL$3, 1, 0))</f>
        <v>#DIV/0!</v>
      </c>
      <c r="BM69" s="197" t="e">
        <f t="array" ref="BM69">SUMPRODUCT(計算_投入係数表_加工!$D206:$DS206, 生産額_中分類, IF(列分類振分=BM$3, 1, 0))/SUMPRODUCT(生産額_中分類, IF(列分類振分=BM$3, 1, 0))</f>
        <v>#DIV/0!</v>
      </c>
      <c r="BN69" s="197" t="e">
        <f t="array" ref="BN69">SUMPRODUCT(計算_投入係数表_加工!$D206:$DS206, 生産額_中分類, IF(列分類振分=BN$3, 1, 0))/SUMPRODUCT(生産額_中分類, IF(列分類振分=BN$3, 1, 0))</f>
        <v>#DIV/0!</v>
      </c>
      <c r="BO69" s="197" t="e">
        <f t="array" ref="BO69">SUMPRODUCT(計算_投入係数表_加工!$D206:$DS206, 生産額_中分類, IF(列分類振分=BO$3, 1, 0))/SUMPRODUCT(生産額_中分類, IF(列分類振分=BO$3, 1, 0))</f>
        <v>#DIV/0!</v>
      </c>
      <c r="BP69" s="197" t="e">
        <f t="array" ref="BP69">SUMPRODUCT(計算_投入係数表_加工!$D206:$DS206, 生産額_中分類, IF(列分類振分=BP$3, 1, 0))/SUMPRODUCT(生産額_中分類, IF(列分類振分=BP$3, 1, 0))</f>
        <v>#DIV/0!</v>
      </c>
      <c r="BQ69" s="197" t="e">
        <f t="array" ref="BQ69">SUMPRODUCT(計算_投入係数表_加工!$D206:$DS206, 生産額_中分類, IF(列分類振分=BQ$3, 1, 0))/SUMPRODUCT(生産額_中分類, IF(列分類振分=BQ$3, 1, 0))</f>
        <v>#DIV/0!</v>
      </c>
      <c r="BR69" s="197" t="e">
        <f t="array" ref="BR69">SUMPRODUCT(計算_投入係数表_加工!$D206:$DS206, 生産額_中分類, IF(列分類振分=BR$3, 1, 0))/SUMPRODUCT(生産額_中分類, IF(列分類振分=BR$3, 1, 0))</f>
        <v>#DIV/0!</v>
      </c>
      <c r="BS69" s="197" t="e">
        <f t="array" ref="BS69">SUMPRODUCT(計算_投入係数表_加工!$D206:$DS206, 生産額_中分類, IF(列分類振分=BS$3, 1, 0))/SUMPRODUCT(生産額_中分類, IF(列分類振分=BS$3, 1, 0))</f>
        <v>#DIV/0!</v>
      </c>
      <c r="BT69" s="197" t="e">
        <f t="array" ref="BT69">SUMPRODUCT(計算_投入係数表_加工!$D206:$DS206, 生産額_中分類, IF(列分類振分=BT$3, 1, 0))/SUMPRODUCT(生産額_中分類, IF(列分類振分=BT$3, 1, 0))</f>
        <v>#DIV/0!</v>
      </c>
      <c r="BU69" s="197" t="e">
        <f t="array" ref="BU69">SUMPRODUCT(計算_投入係数表_加工!$D206:$DS206, 生産額_中分類, IF(列分類振分=BU$3, 1, 0))/SUMPRODUCT(生産額_中分類, IF(列分類振分=BU$3, 1, 0))</f>
        <v>#DIV/0!</v>
      </c>
      <c r="BV69" s="197" t="e">
        <f t="array" ref="BV69">SUMPRODUCT(計算_投入係数表_加工!$D206:$DS206, 生産額_中分類, IF(列分類振分=BV$3, 1, 0))/SUMPRODUCT(生産額_中分類, IF(列分類振分=BV$3, 1, 0))</f>
        <v>#DIV/0!</v>
      </c>
      <c r="BW69" s="197" t="e">
        <f t="array" ref="BW69">SUMPRODUCT(計算_投入係数表_加工!$D206:$DS206, 生産額_中分類, IF(列分類振分=BW$3, 1, 0))/SUMPRODUCT(生産額_中分類, IF(列分類振分=BW$3, 1, 0))</f>
        <v>#DIV/0!</v>
      </c>
      <c r="BX69" s="197" t="e">
        <f t="array" ref="BX69">SUMPRODUCT(計算_投入係数表_加工!$D206:$DS206, 生産額_中分類, IF(列分類振分=BX$3, 1, 0))/SUMPRODUCT(生産額_中分類, IF(列分類振分=BX$3, 1, 0))</f>
        <v>#DIV/0!</v>
      </c>
      <c r="BY69" s="197" t="e">
        <f t="array" ref="BY69">SUMPRODUCT(計算_投入係数表_加工!$D206:$DS206, 生産額_中分類, IF(列分類振分=BY$3, 1, 0))/SUMPRODUCT(生産額_中分類, IF(列分類振分=BY$3, 1, 0))</f>
        <v>#DIV/0!</v>
      </c>
      <c r="BZ69" s="197" t="e">
        <f t="array" ref="BZ69">SUMPRODUCT(計算_投入係数表_加工!$D206:$DS206, 生産額_中分類, IF(列分類振分=BZ$3, 1, 0))/SUMPRODUCT(生産額_中分類, IF(列分類振分=BZ$3, 1, 0))</f>
        <v>#DIV/0!</v>
      </c>
      <c r="CA69" s="197" t="e">
        <f t="array" ref="CA69">SUMPRODUCT(計算_投入係数表_加工!$D206:$DS206, 生産額_中分類, IF(列分類振分=CA$3, 1, 0))/SUMPRODUCT(生産額_中分類, IF(列分類振分=CA$3, 1, 0))</f>
        <v>#DIV/0!</v>
      </c>
      <c r="CB69" s="197" t="e">
        <f t="array" ref="CB69">SUMPRODUCT(計算_投入係数表_加工!$D206:$DS206, 生産額_中分類, IF(列分類振分=CB$3, 1, 0))/SUMPRODUCT(生産額_中分類, IF(列分類振分=CB$3, 1, 0))</f>
        <v>#DIV/0!</v>
      </c>
      <c r="CC69" s="197" t="e">
        <f t="array" ref="CC69">SUMPRODUCT(計算_投入係数表_加工!$D206:$DS206, 生産額_中分類, IF(列分類振分=CC$3, 1, 0))/SUMPRODUCT(生産額_中分類, IF(列分類振分=CC$3, 1, 0))</f>
        <v>#DIV/0!</v>
      </c>
      <c r="CD69" s="197" t="e">
        <f t="array" ref="CD69">SUMPRODUCT(計算_投入係数表_加工!$D206:$DS206, 生産額_中分類, IF(列分類振分=CD$3, 1, 0))/SUMPRODUCT(生産額_中分類, IF(列分類振分=CD$3, 1, 0))</f>
        <v>#DIV/0!</v>
      </c>
      <c r="CE69" s="197" t="e">
        <f t="array" ref="CE69">SUMPRODUCT(計算_投入係数表_加工!$D206:$DS206, 生産額_中分類, IF(列分類振分=CE$3, 1, 0))/SUMPRODUCT(生産額_中分類, IF(列分類振分=CE$3, 1, 0))</f>
        <v>#DIV/0!</v>
      </c>
      <c r="CF69" s="197" t="e">
        <f t="array" ref="CF69">SUMPRODUCT(計算_投入係数表_加工!$D206:$DS206, 生産額_中分類, IF(列分類振分=CF$3, 1, 0))/SUMPRODUCT(生産額_中分類, IF(列分類振分=CF$3, 1, 0))</f>
        <v>#DIV/0!</v>
      </c>
      <c r="CG69" s="197" t="e">
        <f t="array" ref="CG69">SUMPRODUCT(計算_投入係数表_加工!$D206:$DS206, 生産額_中分類, IF(列分類振分=CG$3, 1, 0))/SUMPRODUCT(生産額_中分類, IF(列分類振分=CG$3, 1, 0))</f>
        <v>#DIV/0!</v>
      </c>
      <c r="CH69" s="197" t="e">
        <f t="array" ref="CH69">SUMPRODUCT(計算_投入係数表_加工!$D206:$DS206, 生産額_中分類, IF(列分類振分=CH$3, 1, 0))/SUMPRODUCT(生産額_中分類, IF(列分類振分=CH$3, 1, 0))</f>
        <v>#DIV/0!</v>
      </c>
      <c r="CI69" s="197" t="e">
        <f t="array" ref="CI69">SUMPRODUCT(計算_投入係数表_加工!$D206:$DS206, 生産額_中分類, IF(列分類振分=CI$3, 1, 0))/SUMPRODUCT(生産額_中分類, IF(列分類振分=CI$3, 1, 0))</f>
        <v>#DIV/0!</v>
      </c>
      <c r="CJ69" s="197" t="e">
        <f t="array" ref="CJ69">SUMPRODUCT(計算_投入係数表_加工!$D206:$DS206, 生産額_中分類, IF(列分類振分=CJ$3, 1, 0))/SUMPRODUCT(生産額_中分類, IF(列分類振分=CJ$3, 1, 0))</f>
        <v>#DIV/0!</v>
      </c>
      <c r="CK69" s="197" t="e">
        <f t="array" ref="CK69">SUMPRODUCT(計算_投入係数表_加工!$D206:$DS206, 生産額_中分類, IF(列分類振分=CK$3, 1, 0))/SUMPRODUCT(生産額_中分類, IF(列分類振分=CK$3, 1, 0))</f>
        <v>#DIV/0!</v>
      </c>
      <c r="CL69" s="197" t="e">
        <f t="array" ref="CL69">SUMPRODUCT(計算_投入係数表_加工!$D206:$DS206, 生産額_中分類, IF(列分類振分=CL$3, 1, 0))/SUMPRODUCT(生産額_中分類, IF(列分類振分=CL$3, 1, 0))</f>
        <v>#DIV/0!</v>
      </c>
      <c r="CM69" s="197" t="e">
        <f t="array" ref="CM69">SUMPRODUCT(計算_投入係数表_加工!$D206:$DS206, 生産額_中分類, IF(列分類振分=CM$3, 1, 0))/SUMPRODUCT(生産額_中分類, IF(列分類振分=CM$3, 1, 0))</f>
        <v>#DIV/0!</v>
      </c>
      <c r="CN69" s="197" t="e">
        <f t="array" ref="CN69">SUMPRODUCT(計算_投入係数表_加工!$D206:$DS206, 生産額_中分類, IF(列分類振分=CN$3, 1, 0))/SUMPRODUCT(生産額_中分類, IF(列分類振分=CN$3, 1, 0))</f>
        <v>#DIV/0!</v>
      </c>
      <c r="CO69" s="197" t="e">
        <f t="array" ref="CO69">SUMPRODUCT(計算_投入係数表_加工!$D206:$DS206, 生産額_中分類, IF(列分類振分=CO$3, 1, 0))/SUMPRODUCT(生産額_中分類, IF(列分類振分=CO$3, 1, 0))</f>
        <v>#DIV/0!</v>
      </c>
      <c r="CP69" s="197" t="e">
        <f t="array" ref="CP69">SUMPRODUCT(計算_投入係数表_加工!$D206:$DS206, 生産額_中分類, IF(列分類振分=CP$3, 1, 0))/SUMPRODUCT(生産額_中分類, IF(列分類振分=CP$3, 1, 0))</f>
        <v>#DIV/0!</v>
      </c>
      <c r="CQ69" s="197" t="e">
        <f t="array" ref="CQ69">SUMPRODUCT(計算_投入係数表_加工!$D206:$DS206, 生産額_中分類, IF(列分類振分=CQ$3, 1, 0))/SUMPRODUCT(生産額_中分類, IF(列分類振分=CQ$3, 1, 0))</f>
        <v>#DIV/0!</v>
      </c>
      <c r="CR69" s="197" t="e">
        <f t="array" ref="CR69">SUMPRODUCT(計算_投入係数表_加工!$D206:$DS206, 生産額_中分類, IF(列分類振分=CR$3, 1, 0))/SUMPRODUCT(生産額_中分類, IF(列分類振分=CR$3, 1, 0))</f>
        <v>#DIV/0!</v>
      </c>
      <c r="CS69" s="197" t="e">
        <f t="array" ref="CS69">SUMPRODUCT(計算_投入係数表_加工!$D206:$DS206, 生産額_中分類, IF(列分類振分=CS$3, 1, 0))/SUMPRODUCT(生産額_中分類, IF(列分類振分=CS$3, 1, 0))</f>
        <v>#DIV/0!</v>
      </c>
      <c r="CT69" s="197" t="e">
        <f t="array" ref="CT69">SUMPRODUCT(計算_投入係数表_加工!$D206:$DS206, 生産額_中分類, IF(列分類振分=CT$3, 1, 0))/SUMPRODUCT(生産額_中分類, IF(列分類振分=CT$3, 1, 0))</f>
        <v>#DIV/0!</v>
      </c>
      <c r="CU69" s="197" t="e">
        <f t="array" ref="CU69">SUMPRODUCT(計算_投入係数表_加工!$D206:$DS206, 生産額_中分類, IF(列分類振分=CU$3, 1, 0))/SUMPRODUCT(生産額_中分類, IF(列分類振分=CU$3, 1, 0))</f>
        <v>#DIV/0!</v>
      </c>
      <c r="CV69" s="197" t="e">
        <f t="array" ref="CV69">SUMPRODUCT(計算_投入係数表_加工!$D206:$DS206, 生産額_中分類, IF(列分類振分=CV$3, 1, 0))/SUMPRODUCT(生産額_中分類, IF(列分類振分=CV$3, 1, 0))</f>
        <v>#DIV/0!</v>
      </c>
      <c r="CW69" s="197" t="e">
        <f t="array" ref="CW69">SUMPRODUCT(計算_投入係数表_加工!$D206:$DS206, 生産額_中分類, IF(列分類振分=CW$3, 1, 0))/SUMPRODUCT(生産額_中分類, IF(列分類振分=CW$3, 1, 0))</f>
        <v>#DIV/0!</v>
      </c>
      <c r="CX69" s="197" t="e">
        <f t="array" ref="CX69">SUMPRODUCT(計算_投入係数表_加工!$D206:$DS206, 生産額_中分類, IF(列分類振分=CX$3, 1, 0))/SUMPRODUCT(生産額_中分類, IF(列分類振分=CX$3, 1, 0))</f>
        <v>#DIV/0!</v>
      </c>
      <c r="CY69" s="197" t="e">
        <f t="array" ref="CY69">SUMPRODUCT(計算_投入係数表_加工!$D206:$DS206, 生産額_中分類, IF(列分類振分=CY$3, 1, 0))/SUMPRODUCT(生産額_中分類, IF(列分類振分=CY$3, 1, 0))</f>
        <v>#DIV/0!</v>
      </c>
      <c r="CZ69" s="197" t="e">
        <f t="array" ref="CZ69">SUMPRODUCT(計算_投入係数表_加工!$D206:$DS206, 生産額_中分類, IF(列分類振分=CZ$3, 1, 0))/SUMPRODUCT(生産額_中分類, IF(列分類振分=CZ$3, 1, 0))</f>
        <v>#DIV/0!</v>
      </c>
      <c r="DA69" s="197" t="e">
        <f t="array" ref="DA69">SUMPRODUCT(計算_投入係数表_加工!$D206:$DS206, 生産額_中分類, IF(列分類振分=DA$3, 1, 0))/SUMPRODUCT(生産額_中分類, IF(列分類振分=DA$3, 1, 0))</f>
        <v>#DIV/0!</v>
      </c>
      <c r="DB69" s="197" t="e">
        <f t="array" ref="DB69">SUMPRODUCT(計算_投入係数表_加工!$D206:$DS206, 生産額_中分類, IF(列分類振分=DB$3, 1, 0))/SUMPRODUCT(生産額_中分類, IF(列分類振分=DB$3, 1, 0))</f>
        <v>#DIV/0!</v>
      </c>
      <c r="DC69" s="197" t="e">
        <f t="array" ref="DC69">SUMPRODUCT(計算_投入係数表_加工!$D206:$DS206, 生産額_中分類, IF(列分類振分=DC$3, 1, 0))/SUMPRODUCT(生産額_中分類, IF(列分類振分=DC$3, 1, 0))</f>
        <v>#DIV/0!</v>
      </c>
      <c r="DD69" s="197" t="e">
        <f t="array" ref="DD69">SUMPRODUCT(計算_投入係数表_加工!$D206:$DS206, 生産額_中分類, IF(列分類振分=DD$3, 1, 0))/SUMPRODUCT(生産額_中分類, IF(列分類振分=DD$3, 1, 0))</f>
        <v>#DIV/0!</v>
      </c>
      <c r="DE69" s="197" t="e">
        <f t="array" ref="DE69">SUMPRODUCT(計算_投入係数表_加工!$D206:$DS206, 生産額_中分類, IF(列分類振分=DE$3, 1, 0))/SUMPRODUCT(生産額_中分類, IF(列分類振分=DE$3, 1, 0))</f>
        <v>#DIV/0!</v>
      </c>
      <c r="DF69" s="197" t="e">
        <f t="array" ref="DF69">SUMPRODUCT(計算_投入係数表_加工!$D206:$DS206, 生産額_中分類, IF(列分類振分=DF$3, 1, 0))/SUMPRODUCT(生産額_中分類, IF(列分類振分=DF$3, 1, 0))</f>
        <v>#DIV/0!</v>
      </c>
      <c r="DG69" s="197" t="e">
        <f t="array" ref="DG69">SUMPRODUCT(計算_投入係数表_加工!$D206:$DS206, 生産額_中分類, IF(列分類振分=DG$3, 1, 0))/SUMPRODUCT(生産額_中分類, IF(列分類振分=DG$3, 1, 0))</f>
        <v>#DIV/0!</v>
      </c>
      <c r="DH69" s="197" t="e">
        <f t="array" ref="DH69">SUMPRODUCT(計算_投入係数表_加工!$D206:$DS206, 生産額_中分類, IF(列分類振分=DH$3, 1, 0))/SUMPRODUCT(生産額_中分類, IF(列分類振分=DH$3, 1, 0))</f>
        <v>#DIV/0!</v>
      </c>
      <c r="DI69" s="197" t="e">
        <f t="array" ref="DI69">SUMPRODUCT(計算_投入係数表_加工!$D206:$DS206, 生産額_中分類, IF(列分類振分=DI$3, 1, 0))/SUMPRODUCT(生産額_中分類, IF(列分類振分=DI$3, 1, 0))</f>
        <v>#DIV/0!</v>
      </c>
      <c r="DJ69" s="197" t="e">
        <f t="array" ref="DJ69">SUMPRODUCT(計算_投入係数表_加工!$D206:$DS206, 生産額_中分類, IF(列分類振分=DJ$3, 1, 0))/SUMPRODUCT(生産額_中分類, IF(列分類振分=DJ$3, 1, 0))</f>
        <v>#DIV/0!</v>
      </c>
      <c r="DK69" s="197" t="e">
        <f t="array" ref="DK69">SUMPRODUCT(計算_投入係数表_加工!$D206:$DS206, 生産額_中分類, IF(列分類振分=DK$3, 1, 0))/SUMPRODUCT(生産額_中分類, IF(列分類振分=DK$3, 1, 0))</f>
        <v>#DIV/0!</v>
      </c>
      <c r="DL69" s="197" t="e">
        <f t="array" ref="DL69">SUMPRODUCT(計算_投入係数表_加工!$D206:$DS206, 生産額_中分類, IF(列分類振分=DL$3, 1, 0))/SUMPRODUCT(生産額_中分類, IF(列分類振分=DL$3, 1, 0))</f>
        <v>#DIV/0!</v>
      </c>
      <c r="DM69" s="197" t="e">
        <f t="array" ref="DM69">SUMPRODUCT(計算_投入係数表_加工!$D206:$DS206, 生産額_中分類, IF(列分類振分=DM$3, 1, 0))/SUMPRODUCT(生産額_中分類, IF(列分類振分=DM$3, 1, 0))</f>
        <v>#DIV/0!</v>
      </c>
      <c r="DN69" s="197" t="e">
        <f t="array" ref="DN69">SUMPRODUCT(計算_投入係数表_加工!$D206:$DS206, 生産額_中分類, IF(列分類振分=DN$3, 1, 0))/SUMPRODUCT(生産額_中分類, IF(列分類振分=DN$3, 1, 0))</f>
        <v>#DIV/0!</v>
      </c>
      <c r="DO69" s="197" t="e">
        <f t="array" ref="DO69">SUMPRODUCT(計算_投入係数表_加工!$D206:$DS206, 生産額_中分類, IF(列分類振分=DO$3, 1, 0))/SUMPRODUCT(生産額_中分類, IF(列分類振分=DO$3, 1, 0))</f>
        <v>#DIV/0!</v>
      </c>
      <c r="DP69" s="197" t="e">
        <f t="array" ref="DP69">SUMPRODUCT(計算_投入係数表_加工!$D206:$DS206, 生産額_中分類, IF(列分類振分=DP$3, 1, 0))/SUMPRODUCT(生産額_中分類, IF(列分類振分=DP$3, 1, 0))</f>
        <v>#DIV/0!</v>
      </c>
      <c r="DQ69" s="197" t="e">
        <f t="array" ref="DQ69">SUMPRODUCT(計算_投入係数表_加工!$D206:$DS206, 生産額_中分類, IF(列分類振分=DQ$3, 1, 0))/SUMPRODUCT(生産額_中分類, IF(列分類振分=DQ$3, 1, 0))</f>
        <v>#DIV/0!</v>
      </c>
      <c r="DR69" s="197" t="e">
        <f t="array" ref="DR69">SUMPRODUCT(計算_投入係数表_加工!$D206:$DS206, 生産額_中分類, IF(列分類振分=DR$3, 1, 0))/SUMPRODUCT(生産額_中分類, IF(列分類振分=DR$3, 1, 0))</f>
        <v>#DIV/0!</v>
      </c>
      <c r="DS69" s="197" t="e">
        <f t="array" ref="DS69">SUMPRODUCT(計算_投入係数表_加工!$D206:$DS206, 生産額_中分類, IF(列分類振分=DS$3, 1, 0))/SUMPRODUCT(生産額_中分類, IF(列分類振分=DS$3, 1, 0))</f>
        <v>#DIV/0!</v>
      </c>
      <c r="DT69" s="24">
        <f>SUMIF(振分, $C69, 計算_投入係数表_加工!DT$4:DT$123)</f>
        <v>0</v>
      </c>
    </row>
    <row r="70" spans="2:124" x14ac:dyDescent="0.25">
      <c r="B70" s="53">
        <v>67</v>
      </c>
      <c r="C70" s="192" t="str">
        <v>-</v>
      </c>
      <c r="D70" s="193">
        <f t="array" ref="D70">SUMPRODUCT(計算_投入係数表_加工!$D207:$DS207, 生産額_中分類, IF(列分類振分=D$3, 1, 0))/SUMPRODUCT(生産額_中分類, IF(列分類振分=D$3, 1, 0))</f>
        <v>0</v>
      </c>
      <c r="E70" s="194">
        <f t="array" ref="E70">SUMPRODUCT(計算_投入係数表_加工!$D207:$DS207, 生産額_中分類, IF(列分類振分=E$3, 1, 0))/SUMPRODUCT(生産額_中分類, IF(列分類振分=E$3, 1, 0))</f>
        <v>0</v>
      </c>
      <c r="F70" s="194">
        <f t="array" ref="F70">SUMPRODUCT(計算_投入係数表_加工!$D207:$DS207, 生産額_中分類, IF(列分類振分=F$3, 1, 0))/SUMPRODUCT(生産額_中分類, IF(列分類振分=F$3, 1, 0))</f>
        <v>0</v>
      </c>
      <c r="G70" s="194">
        <f t="array" ref="G70">SUMPRODUCT(計算_投入係数表_加工!$D207:$DS207, 生産額_中分類, IF(列分類振分=G$3, 1, 0))/SUMPRODUCT(生産額_中分類, IF(列分類振分=G$3, 1, 0))</f>
        <v>0</v>
      </c>
      <c r="H70" s="194">
        <f t="array" ref="H70">SUMPRODUCT(計算_投入係数表_加工!$D207:$DS207, 生産額_中分類, IF(列分類振分=H$3, 1, 0))/SUMPRODUCT(生産額_中分類, IF(列分類振分=H$3, 1, 0))</f>
        <v>0</v>
      </c>
      <c r="I70" s="194">
        <f t="array" ref="I70">SUMPRODUCT(計算_投入係数表_加工!$D207:$DS207, 生産額_中分類, IF(列分類振分=I$3, 1, 0))/SUMPRODUCT(生産額_中分類, IF(列分類振分=I$3, 1, 0))</f>
        <v>0</v>
      </c>
      <c r="J70" s="194">
        <f t="array" ref="J70">SUMPRODUCT(計算_投入係数表_加工!$D207:$DS207, 生産額_中分類, IF(列分類振分=J$3, 1, 0))/SUMPRODUCT(生産額_中分類, IF(列分類振分=J$3, 1, 0))</f>
        <v>0</v>
      </c>
      <c r="K70" s="194">
        <f t="array" ref="K70">SUMPRODUCT(計算_投入係数表_加工!$D207:$DS207, 生産額_中分類, IF(列分類振分=K$3, 1, 0))/SUMPRODUCT(生産額_中分類, IF(列分類振分=K$3, 1, 0))</f>
        <v>0</v>
      </c>
      <c r="L70" s="194">
        <f t="array" ref="L70">SUMPRODUCT(計算_投入係数表_加工!$D207:$DS207, 生産額_中分類, IF(列分類振分=L$3, 1, 0))/SUMPRODUCT(生産額_中分類, IF(列分類振分=L$3, 1, 0))</f>
        <v>0</v>
      </c>
      <c r="M70" s="194">
        <f t="array" ref="M70">SUMPRODUCT(計算_投入係数表_加工!$D207:$DS207, 生産額_中分類, IF(列分類振分=M$3, 1, 0))/SUMPRODUCT(生産額_中分類, IF(列分類振分=M$3, 1, 0))</f>
        <v>0</v>
      </c>
      <c r="N70" s="194">
        <f t="array" ref="N70">SUMPRODUCT(計算_投入係数表_加工!$D207:$DS207, 生産額_中分類, IF(列分類振分=N$3, 1, 0))/SUMPRODUCT(生産額_中分類, IF(列分類振分=N$3, 1, 0))</f>
        <v>0</v>
      </c>
      <c r="O70" s="194">
        <f t="array" ref="O70">SUMPRODUCT(計算_投入係数表_加工!$D207:$DS207, 生産額_中分類, IF(列分類振分=O$3, 1, 0))/SUMPRODUCT(生産額_中分類, IF(列分類振分=O$3, 1, 0))</f>
        <v>0</v>
      </c>
      <c r="P70" s="194">
        <f t="array" ref="P70">SUMPRODUCT(計算_投入係数表_加工!$D207:$DS207, 生産額_中分類, IF(列分類振分=P$3, 1, 0))/SUMPRODUCT(生産額_中分類, IF(列分類振分=P$3, 1, 0))</f>
        <v>0</v>
      </c>
      <c r="Q70" s="194" t="e">
        <f t="array" ref="Q70">SUMPRODUCT(計算_投入係数表_加工!$D207:$DS207, 生産額_中分類, IF(列分類振分=Q$3, 1, 0))/SUMPRODUCT(生産額_中分類, IF(列分類振分=Q$3, 1, 0))</f>
        <v>#DIV/0!</v>
      </c>
      <c r="R70" s="194" t="e">
        <f t="array" ref="R70">SUMPRODUCT(計算_投入係数表_加工!$D207:$DS207, 生産額_中分類, IF(列分類振分=R$3, 1, 0))/SUMPRODUCT(生産額_中分類, IF(列分類振分=R$3, 1, 0))</f>
        <v>#DIV/0!</v>
      </c>
      <c r="S70" s="194" t="e">
        <f t="array" ref="S70">SUMPRODUCT(計算_投入係数表_加工!$D207:$DS207, 生産額_中分類, IF(列分類振分=S$3, 1, 0))/SUMPRODUCT(生産額_中分類, IF(列分類振分=S$3, 1, 0))</f>
        <v>#DIV/0!</v>
      </c>
      <c r="T70" s="194" t="e">
        <f t="array" ref="T70">SUMPRODUCT(計算_投入係数表_加工!$D207:$DS207, 生産額_中分類, IF(列分類振分=T$3, 1, 0))/SUMPRODUCT(生産額_中分類, IF(列分類振分=T$3, 1, 0))</f>
        <v>#DIV/0!</v>
      </c>
      <c r="U70" s="194" t="e">
        <f t="array" ref="U70">SUMPRODUCT(計算_投入係数表_加工!$D207:$DS207, 生産額_中分類, IF(列分類振分=U$3, 1, 0))/SUMPRODUCT(生産額_中分類, IF(列分類振分=U$3, 1, 0))</f>
        <v>#DIV/0!</v>
      </c>
      <c r="V70" s="194" t="e">
        <f t="array" ref="V70">SUMPRODUCT(計算_投入係数表_加工!$D207:$DS207, 生産額_中分類, IF(列分類振分=V$3, 1, 0))/SUMPRODUCT(生産額_中分類, IF(列分類振分=V$3, 1, 0))</f>
        <v>#DIV/0!</v>
      </c>
      <c r="W70" s="194" t="e">
        <f t="array" ref="W70">SUMPRODUCT(計算_投入係数表_加工!$D207:$DS207, 生産額_中分類, IF(列分類振分=W$3, 1, 0))/SUMPRODUCT(生産額_中分類, IF(列分類振分=W$3, 1, 0))</f>
        <v>#DIV/0!</v>
      </c>
      <c r="X70" s="194" t="e">
        <f t="array" ref="X70">SUMPRODUCT(計算_投入係数表_加工!$D207:$DS207, 生産額_中分類, IF(列分類振分=X$3, 1, 0))/SUMPRODUCT(生産額_中分類, IF(列分類振分=X$3, 1, 0))</f>
        <v>#DIV/0!</v>
      </c>
      <c r="Y70" s="194" t="e">
        <f t="array" ref="Y70">SUMPRODUCT(計算_投入係数表_加工!$D207:$DS207, 生産額_中分類, IF(列分類振分=Y$3, 1, 0))/SUMPRODUCT(生産額_中分類, IF(列分類振分=Y$3, 1, 0))</f>
        <v>#DIV/0!</v>
      </c>
      <c r="Z70" s="194" t="e">
        <f t="array" ref="Z70">SUMPRODUCT(計算_投入係数表_加工!$D207:$DS207, 生産額_中分類, IF(列分類振分=Z$3, 1, 0))/SUMPRODUCT(生産額_中分類, IF(列分類振分=Z$3, 1, 0))</f>
        <v>#DIV/0!</v>
      </c>
      <c r="AA70" s="194" t="e">
        <f t="array" ref="AA70">SUMPRODUCT(計算_投入係数表_加工!$D207:$DS207, 生産額_中分類, IF(列分類振分=AA$3, 1, 0))/SUMPRODUCT(生産額_中分類, IF(列分類振分=AA$3, 1, 0))</f>
        <v>#DIV/0!</v>
      </c>
      <c r="AB70" s="194" t="e">
        <f t="array" ref="AB70">SUMPRODUCT(計算_投入係数表_加工!$D207:$DS207, 生産額_中分類, IF(列分類振分=AB$3, 1, 0))/SUMPRODUCT(生産額_中分類, IF(列分類振分=AB$3, 1, 0))</f>
        <v>#DIV/0!</v>
      </c>
      <c r="AC70" s="194" t="e">
        <f t="array" ref="AC70">SUMPRODUCT(計算_投入係数表_加工!$D207:$DS207, 生産額_中分類, IF(列分類振分=AC$3, 1, 0))/SUMPRODUCT(生産額_中分類, IF(列分類振分=AC$3, 1, 0))</f>
        <v>#DIV/0!</v>
      </c>
      <c r="AD70" s="194" t="e">
        <f t="array" ref="AD70">SUMPRODUCT(計算_投入係数表_加工!$D207:$DS207, 生産額_中分類, IF(列分類振分=AD$3, 1, 0))/SUMPRODUCT(生産額_中分類, IF(列分類振分=AD$3, 1, 0))</f>
        <v>#DIV/0!</v>
      </c>
      <c r="AE70" s="194" t="e">
        <f t="array" ref="AE70">SUMPRODUCT(計算_投入係数表_加工!$D207:$DS207, 生産額_中分類, IF(列分類振分=AE$3, 1, 0))/SUMPRODUCT(生産額_中分類, IF(列分類振分=AE$3, 1, 0))</f>
        <v>#DIV/0!</v>
      </c>
      <c r="AF70" s="194" t="e">
        <f t="array" ref="AF70">SUMPRODUCT(計算_投入係数表_加工!$D207:$DS207, 生産額_中分類, IF(列分類振分=AF$3, 1, 0))/SUMPRODUCT(生産額_中分類, IF(列分類振分=AF$3, 1, 0))</f>
        <v>#DIV/0!</v>
      </c>
      <c r="AG70" s="194" t="e">
        <f t="array" ref="AG70">SUMPRODUCT(計算_投入係数表_加工!$D207:$DS207, 生産額_中分類, IF(列分類振分=AG$3, 1, 0))/SUMPRODUCT(生産額_中分類, IF(列分類振分=AG$3, 1, 0))</f>
        <v>#DIV/0!</v>
      </c>
      <c r="AH70" s="194" t="e">
        <f t="array" ref="AH70">SUMPRODUCT(計算_投入係数表_加工!$D207:$DS207, 生産額_中分類, IF(列分類振分=AH$3, 1, 0))/SUMPRODUCT(生産額_中分類, IF(列分類振分=AH$3, 1, 0))</f>
        <v>#DIV/0!</v>
      </c>
      <c r="AI70" s="194" t="e">
        <f t="array" ref="AI70">SUMPRODUCT(計算_投入係数表_加工!$D207:$DS207, 生産額_中分類, IF(列分類振分=AI$3, 1, 0))/SUMPRODUCT(生産額_中分類, IF(列分類振分=AI$3, 1, 0))</f>
        <v>#DIV/0!</v>
      </c>
      <c r="AJ70" s="194" t="e">
        <f t="array" ref="AJ70">SUMPRODUCT(計算_投入係数表_加工!$D207:$DS207, 生産額_中分類, IF(列分類振分=AJ$3, 1, 0))/SUMPRODUCT(生産額_中分類, IF(列分類振分=AJ$3, 1, 0))</f>
        <v>#DIV/0!</v>
      </c>
      <c r="AK70" s="194" t="e">
        <f t="array" ref="AK70">SUMPRODUCT(計算_投入係数表_加工!$D207:$DS207, 生産額_中分類, IF(列分類振分=AK$3, 1, 0))/SUMPRODUCT(生産額_中分類, IF(列分類振分=AK$3, 1, 0))</f>
        <v>#DIV/0!</v>
      </c>
      <c r="AL70" s="194" t="e">
        <f t="array" ref="AL70">SUMPRODUCT(計算_投入係数表_加工!$D207:$DS207, 生産額_中分類, IF(列分類振分=AL$3, 1, 0))/SUMPRODUCT(生産額_中分類, IF(列分類振分=AL$3, 1, 0))</f>
        <v>#DIV/0!</v>
      </c>
      <c r="AM70" s="194" t="e">
        <f t="array" ref="AM70">SUMPRODUCT(計算_投入係数表_加工!$D207:$DS207, 生産額_中分類, IF(列分類振分=AM$3, 1, 0))/SUMPRODUCT(生産額_中分類, IF(列分類振分=AM$3, 1, 0))</f>
        <v>#DIV/0!</v>
      </c>
      <c r="AN70" s="194" t="e">
        <f t="array" ref="AN70">SUMPRODUCT(計算_投入係数表_加工!$D207:$DS207, 生産額_中分類, IF(列分類振分=AN$3, 1, 0))/SUMPRODUCT(生産額_中分類, IF(列分類振分=AN$3, 1, 0))</f>
        <v>#DIV/0!</v>
      </c>
      <c r="AO70" s="194" t="e">
        <f t="array" ref="AO70">SUMPRODUCT(計算_投入係数表_加工!$D207:$DS207, 生産額_中分類, IF(列分類振分=AO$3, 1, 0))/SUMPRODUCT(生産額_中分類, IF(列分類振分=AO$3, 1, 0))</f>
        <v>#DIV/0!</v>
      </c>
      <c r="AP70" s="194" t="e">
        <f t="array" ref="AP70">SUMPRODUCT(計算_投入係数表_加工!$D207:$DS207, 生産額_中分類, IF(列分類振分=AP$3, 1, 0))/SUMPRODUCT(生産額_中分類, IF(列分類振分=AP$3, 1, 0))</f>
        <v>#DIV/0!</v>
      </c>
      <c r="AQ70" s="194" t="e">
        <f t="array" ref="AQ70">SUMPRODUCT(計算_投入係数表_加工!$D207:$DS207, 生産額_中分類, IF(列分類振分=AQ$3, 1, 0))/SUMPRODUCT(生産額_中分類, IF(列分類振分=AQ$3, 1, 0))</f>
        <v>#DIV/0!</v>
      </c>
      <c r="AR70" s="194" t="e">
        <f t="array" ref="AR70">SUMPRODUCT(計算_投入係数表_加工!$D207:$DS207, 生産額_中分類, IF(列分類振分=AR$3, 1, 0))/SUMPRODUCT(生産額_中分類, IF(列分類振分=AR$3, 1, 0))</f>
        <v>#DIV/0!</v>
      </c>
      <c r="AS70" s="194" t="e">
        <f t="array" ref="AS70">SUMPRODUCT(計算_投入係数表_加工!$D207:$DS207, 生産額_中分類, IF(列分類振分=AS$3, 1, 0))/SUMPRODUCT(生産額_中分類, IF(列分類振分=AS$3, 1, 0))</f>
        <v>#DIV/0!</v>
      </c>
      <c r="AT70" s="194" t="e">
        <f t="array" ref="AT70">SUMPRODUCT(計算_投入係数表_加工!$D207:$DS207, 生産額_中分類, IF(列分類振分=AT$3, 1, 0))/SUMPRODUCT(生産額_中分類, IF(列分類振分=AT$3, 1, 0))</f>
        <v>#DIV/0!</v>
      </c>
      <c r="AU70" s="194" t="e">
        <f t="array" ref="AU70">SUMPRODUCT(計算_投入係数表_加工!$D207:$DS207, 生産額_中分類, IF(列分類振分=AU$3, 1, 0))/SUMPRODUCT(生産額_中分類, IF(列分類振分=AU$3, 1, 0))</f>
        <v>#DIV/0!</v>
      </c>
      <c r="AV70" s="194" t="e">
        <f t="array" ref="AV70">SUMPRODUCT(計算_投入係数表_加工!$D207:$DS207, 生産額_中分類, IF(列分類振分=AV$3, 1, 0))/SUMPRODUCT(生産額_中分類, IF(列分類振分=AV$3, 1, 0))</f>
        <v>#DIV/0!</v>
      </c>
      <c r="AW70" s="194" t="e">
        <f t="array" ref="AW70">SUMPRODUCT(計算_投入係数表_加工!$D207:$DS207, 生産額_中分類, IF(列分類振分=AW$3, 1, 0))/SUMPRODUCT(生産額_中分類, IF(列分類振分=AW$3, 1, 0))</f>
        <v>#DIV/0!</v>
      </c>
      <c r="AX70" s="194" t="e">
        <f t="array" ref="AX70">SUMPRODUCT(計算_投入係数表_加工!$D207:$DS207, 生産額_中分類, IF(列分類振分=AX$3, 1, 0))/SUMPRODUCT(生産額_中分類, IF(列分類振分=AX$3, 1, 0))</f>
        <v>#DIV/0!</v>
      </c>
      <c r="AY70" s="194" t="e">
        <f t="array" ref="AY70">SUMPRODUCT(計算_投入係数表_加工!$D207:$DS207, 生産額_中分類, IF(列分類振分=AY$3, 1, 0))/SUMPRODUCT(生産額_中分類, IF(列分類振分=AY$3, 1, 0))</f>
        <v>#DIV/0!</v>
      </c>
      <c r="AZ70" s="194" t="e">
        <f t="array" ref="AZ70">SUMPRODUCT(計算_投入係数表_加工!$D207:$DS207, 生産額_中分類, IF(列分類振分=AZ$3, 1, 0))/SUMPRODUCT(生産額_中分類, IF(列分類振分=AZ$3, 1, 0))</f>
        <v>#DIV/0!</v>
      </c>
      <c r="BA70" s="194" t="e">
        <f t="array" ref="BA70">SUMPRODUCT(計算_投入係数表_加工!$D207:$DS207, 生産額_中分類, IF(列分類振分=BA$3, 1, 0))/SUMPRODUCT(生産額_中分類, IF(列分類振分=BA$3, 1, 0))</f>
        <v>#DIV/0!</v>
      </c>
      <c r="BB70" s="194" t="e">
        <f t="array" ref="BB70">SUMPRODUCT(計算_投入係数表_加工!$D207:$DS207, 生産額_中分類, IF(列分類振分=BB$3, 1, 0))/SUMPRODUCT(生産額_中分類, IF(列分類振分=BB$3, 1, 0))</f>
        <v>#DIV/0!</v>
      </c>
      <c r="BC70" s="194" t="e">
        <f t="array" ref="BC70">SUMPRODUCT(計算_投入係数表_加工!$D207:$DS207, 生産額_中分類, IF(列分類振分=BC$3, 1, 0))/SUMPRODUCT(生産額_中分類, IF(列分類振分=BC$3, 1, 0))</f>
        <v>#DIV/0!</v>
      </c>
      <c r="BD70" s="194" t="e">
        <f t="array" ref="BD70">SUMPRODUCT(計算_投入係数表_加工!$D207:$DS207, 生産額_中分類, IF(列分類振分=BD$3, 1, 0))/SUMPRODUCT(生産額_中分類, IF(列分類振分=BD$3, 1, 0))</f>
        <v>#DIV/0!</v>
      </c>
      <c r="BE70" s="194" t="e">
        <f t="array" ref="BE70">SUMPRODUCT(計算_投入係数表_加工!$D207:$DS207, 生産額_中分類, IF(列分類振分=BE$3, 1, 0))/SUMPRODUCT(生産額_中分類, IF(列分類振分=BE$3, 1, 0))</f>
        <v>#DIV/0!</v>
      </c>
      <c r="BF70" s="194" t="e">
        <f t="array" ref="BF70">SUMPRODUCT(計算_投入係数表_加工!$D207:$DS207, 生産額_中分類, IF(列分類振分=BF$3, 1, 0))/SUMPRODUCT(生産額_中分類, IF(列分類振分=BF$3, 1, 0))</f>
        <v>#DIV/0!</v>
      </c>
      <c r="BG70" s="194" t="e">
        <f t="array" ref="BG70">SUMPRODUCT(計算_投入係数表_加工!$D207:$DS207, 生産額_中分類, IF(列分類振分=BG$3, 1, 0))/SUMPRODUCT(生産額_中分類, IF(列分類振分=BG$3, 1, 0))</f>
        <v>#DIV/0!</v>
      </c>
      <c r="BH70" s="194" t="e">
        <f t="array" ref="BH70">SUMPRODUCT(計算_投入係数表_加工!$D207:$DS207, 生産額_中分類, IF(列分類振分=BH$3, 1, 0))/SUMPRODUCT(生産額_中分類, IF(列分類振分=BH$3, 1, 0))</f>
        <v>#DIV/0!</v>
      </c>
      <c r="BI70" s="194" t="e">
        <f t="array" ref="BI70">SUMPRODUCT(計算_投入係数表_加工!$D207:$DS207, 生産額_中分類, IF(列分類振分=BI$3, 1, 0))/SUMPRODUCT(生産額_中分類, IF(列分類振分=BI$3, 1, 0))</f>
        <v>#DIV/0!</v>
      </c>
      <c r="BJ70" s="194" t="e">
        <f t="array" ref="BJ70">SUMPRODUCT(計算_投入係数表_加工!$D207:$DS207, 生産額_中分類, IF(列分類振分=BJ$3, 1, 0))/SUMPRODUCT(生産額_中分類, IF(列分類振分=BJ$3, 1, 0))</f>
        <v>#DIV/0!</v>
      </c>
      <c r="BK70" s="194" t="e">
        <f t="array" ref="BK70">SUMPRODUCT(計算_投入係数表_加工!$D207:$DS207, 生産額_中分類, IF(列分類振分=BK$3, 1, 0))/SUMPRODUCT(生産額_中分類, IF(列分類振分=BK$3, 1, 0))</f>
        <v>#DIV/0!</v>
      </c>
      <c r="BL70" s="194" t="e">
        <f t="array" ref="BL70">SUMPRODUCT(計算_投入係数表_加工!$D207:$DS207, 生産額_中分類, IF(列分類振分=BL$3, 1, 0))/SUMPRODUCT(生産額_中分類, IF(列分類振分=BL$3, 1, 0))</f>
        <v>#DIV/0!</v>
      </c>
      <c r="BM70" s="194" t="e">
        <f t="array" ref="BM70">SUMPRODUCT(計算_投入係数表_加工!$D207:$DS207, 生産額_中分類, IF(列分類振分=BM$3, 1, 0))/SUMPRODUCT(生産額_中分類, IF(列分類振分=BM$3, 1, 0))</f>
        <v>#DIV/0!</v>
      </c>
      <c r="BN70" s="194" t="e">
        <f t="array" ref="BN70">SUMPRODUCT(計算_投入係数表_加工!$D207:$DS207, 生産額_中分類, IF(列分類振分=BN$3, 1, 0))/SUMPRODUCT(生産額_中分類, IF(列分類振分=BN$3, 1, 0))</f>
        <v>#DIV/0!</v>
      </c>
      <c r="BO70" s="194" t="e">
        <f t="array" ref="BO70">SUMPRODUCT(計算_投入係数表_加工!$D207:$DS207, 生産額_中分類, IF(列分類振分=BO$3, 1, 0))/SUMPRODUCT(生産額_中分類, IF(列分類振分=BO$3, 1, 0))</f>
        <v>#DIV/0!</v>
      </c>
      <c r="BP70" s="194" t="e">
        <f t="array" ref="BP70">SUMPRODUCT(計算_投入係数表_加工!$D207:$DS207, 生産額_中分類, IF(列分類振分=BP$3, 1, 0))/SUMPRODUCT(生産額_中分類, IF(列分類振分=BP$3, 1, 0))</f>
        <v>#DIV/0!</v>
      </c>
      <c r="BQ70" s="194" t="e">
        <f t="array" ref="BQ70">SUMPRODUCT(計算_投入係数表_加工!$D207:$DS207, 生産額_中分類, IF(列分類振分=BQ$3, 1, 0))/SUMPRODUCT(生産額_中分類, IF(列分類振分=BQ$3, 1, 0))</f>
        <v>#DIV/0!</v>
      </c>
      <c r="BR70" s="194" t="e">
        <f t="array" ref="BR70">SUMPRODUCT(計算_投入係数表_加工!$D207:$DS207, 生産額_中分類, IF(列分類振分=BR$3, 1, 0))/SUMPRODUCT(生産額_中分類, IF(列分類振分=BR$3, 1, 0))</f>
        <v>#DIV/0!</v>
      </c>
      <c r="BS70" s="194" t="e">
        <f t="array" ref="BS70">SUMPRODUCT(計算_投入係数表_加工!$D207:$DS207, 生産額_中分類, IF(列分類振分=BS$3, 1, 0))/SUMPRODUCT(生産額_中分類, IF(列分類振分=BS$3, 1, 0))</f>
        <v>#DIV/0!</v>
      </c>
      <c r="BT70" s="194" t="e">
        <f t="array" ref="BT70">SUMPRODUCT(計算_投入係数表_加工!$D207:$DS207, 生産額_中分類, IF(列分類振分=BT$3, 1, 0))/SUMPRODUCT(生産額_中分類, IF(列分類振分=BT$3, 1, 0))</f>
        <v>#DIV/0!</v>
      </c>
      <c r="BU70" s="194" t="e">
        <f t="array" ref="BU70">SUMPRODUCT(計算_投入係数表_加工!$D207:$DS207, 生産額_中分類, IF(列分類振分=BU$3, 1, 0))/SUMPRODUCT(生産額_中分類, IF(列分類振分=BU$3, 1, 0))</f>
        <v>#DIV/0!</v>
      </c>
      <c r="BV70" s="194" t="e">
        <f t="array" ref="BV70">SUMPRODUCT(計算_投入係数表_加工!$D207:$DS207, 生産額_中分類, IF(列分類振分=BV$3, 1, 0))/SUMPRODUCT(生産額_中分類, IF(列分類振分=BV$3, 1, 0))</f>
        <v>#DIV/0!</v>
      </c>
      <c r="BW70" s="194" t="e">
        <f t="array" ref="BW70">SUMPRODUCT(計算_投入係数表_加工!$D207:$DS207, 生産額_中分類, IF(列分類振分=BW$3, 1, 0))/SUMPRODUCT(生産額_中分類, IF(列分類振分=BW$3, 1, 0))</f>
        <v>#DIV/0!</v>
      </c>
      <c r="BX70" s="194" t="e">
        <f t="array" ref="BX70">SUMPRODUCT(計算_投入係数表_加工!$D207:$DS207, 生産額_中分類, IF(列分類振分=BX$3, 1, 0))/SUMPRODUCT(生産額_中分類, IF(列分類振分=BX$3, 1, 0))</f>
        <v>#DIV/0!</v>
      </c>
      <c r="BY70" s="194" t="e">
        <f t="array" ref="BY70">SUMPRODUCT(計算_投入係数表_加工!$D207:$DS207, 生産額_中分類, IF(列分類振分=BY$3, 1, 0))/SUMPRODUCT(生産額_中分類, IF(列分類振分=BY$3, 1, 0))</f>
        <v>#DIV/0!</v>
      </c>
      <c r="BZ70" s="194" t="e">
        <f t="array" ref="BZ70">SUMPRODUCT(計算_投入係数表_加工!$D207:$DS207, 生産額_中分類, IF(列分類振分=BZ$3, 1, 0))/SUMPRODUCT(生産額_中分類, IF(列分類振分=BZ$3, 1, 0))</f>
        <v>#DIV/0!</v>
      </c>
      <c r="CA70" s="194" t="e">
        <f t="array" ref="CA70">SUMPRODUCT(計算_投入係数表_加工!$D207:$DS207, 生産額_中分類, IF(列分類振分=CA$3, 1, 0))/SUMPRODUCT(生産額_中分類, IF(列分類振分=CA$3, 1, 0))</f>
        <v>#DIV/0!</v>
      </c>
      <c r="CB70" s="194" t="e">
        <f t="array" ref="CB70">SUMPRODUCT(計算_投入係数表_加工!$D207:$DS207, 生産額_中分類, IF(列分類振分=CB$3, 1, 0))/SUMPRODUCT(生産額_中分類, IF(列分類振分=CB$3, 1, 0))</f>
        <v>#DIV/0!</v>
      </c>
      <c r="CC70" s="194" t="e">
        <f t="array" ref="CC70">SUMPRODUCT(計算_投入係数表_加工!$D207:$DS207, 生産額_中分類, IF(列分類振分=CC$3, 1, 0))/SUMPRODUCT(生産額_中分類, IF(列分類振分=CC$3, 1, 0))</f>
        <v>#DIV/0!</v>
      </c>
      <c r="CD70" s="194" t="e">
        <f t="array" ref="CD70">SUMPRODUCT(計算_投入係数表_加工!$D207:$DS207, 生産額_中分類, IF(列分類振分=CD$3, 1, 0))/SUMPRODUCT(生産額_中分類, IF(列分類振分=CD$3, 1, 0))</f>
        <v>#DIV/0!</v>
      </c>
      <c r="CE70" s="194" t="e">
        <f t="array" ref="CE70">SUMPRODUCT(計算_投入係数表_加工!$D207:$DS207, 生産額_中分類, IF(列分類振分=CE$3, 1, 0))/SUMPRODUCT(生産額_中分類, IF(列分類振分=CE$3, 1, 0))</f>
        <v>#DIV/0!</v>
      </c>
      <c r="CF70" s="194" t="e">
        <f t="array" ref="CF70">SUMPRODUCT(計算_投入係数表_加工!$D207:$DS207, 生産額_中分類, IF(列分類振分=CF$3, 1, 0))/SUMPRODUCT(生産額_中分類, IF(列分類振分=CF$3, 1, 0))</f>
        <v>#DIV/0!</v>
      </c>
      <c r="CG70" s="194" t="e">
        <f t="array" ref="CG70">SUMPRODUCT(計算_投入係数表_加工!$D207:$DS207, 生産額_中分類, IF(列分類振分=CG$3, 1, 0))/SUMPRODUCT(生産額_中分類, IF(列分類振分=CG$3, 1, 0))</f>
        <v>#DIV/0!</v>
      </c>
      <c r="CH70" s="194" t="e">
        <f t="array" ref="CH70">SUMPRODUCT(計算_投入係数表_加工!$D207:$DS207, 生産額_中分類, IF(列分類振分=CH$3, 1, 0))/SUMPRODUCT(生産額_中分類, IF(列分類振分=CH$3, 1, 0))</f>
        <v>#DIV/0!</v>
      </c>
      <c r="CI70" s="194" t="e">
        <f t="array" ref="CI70">SUMPRODUCT(計算_投入係数表_加工!$D207:$DS207, 生産額_中分類, IF(列分類振分=CI$3, 1, 0))/SUMPRODUCT(生産額_中分類, IF(列分類振分=CI$3, 1, 0))</f>
        <v>#DIV/0!</v>
      </c>
      <c r="CJ70" s="194" t="e">
        <f t="array" ref="CJ70">SUMPRODUCT(計算_投入係数表_加工!$D207:$DS207, 生産額_中分類, IF(列分類振分=CJ$3, 1, 0))/SUMPRODUCT(生産額_中分類, IF(列分類振分=CJ$3, 1, 0))</f>
        <v>#DIV/0!</v>
      </c>
      <c r="CK70" s="194" t="e">
        <f t="array" ref="CK70">SUMPRODUCT(計算_投入係数表_加工!$D207:$DS207, 生産額_中分類, IF(列分類振分=CK$3, 1, 0))/SUMPRODUCT(生産額_中分類, IF(列分類振分=CK$3, 1, 0))</f>
        <v>#DIV/0!</v>
      </c>
      <c r="CL70" s="194" t="e">
        <f t="array" ref="CL70">SUMPRODUCT(計算_投入係数表_加工!$D207:$DS207, 生産額_中分類, IF(列分類振分=CL$3, 1, 0))/SUMPRODUCT(生産額_中分類, IF(列分類振分=CL$3, 1, 0))</f>
        <v>#DIV/0!</v>
      </c>
      <c r="CM70" s="194" t="e">
        <f t="array" ref="CM70">SUMPRODUCT(計算_投入係数表_加工!$D207:$DS207, 生産額_中分類, IF(列分類振分=CM$3, 1, 0))/SUMPRODUCT(生産額_中分類, IF(列分類振分=CM$3, 1, 0))</f>
        <v>#DIV/0!</v>
      </c>
      <c r="CN70" s="194" t="e">
        <f t="array" ref="CN70">SUMPRODUCT(計算_投入係数表_加工!$D207:$DS207, 生産額_中分類, IF(列分類振分=CN$3, 1, 0))/SUMPRODUCT(生産額_中分類, IF(列分類振分=CN$3, 1, 0))</f>
        <v>#DIV/0!</v>
      </c>
      <c r="CO70" s="194" t="e">
        <f t="array" ref="CO70">SUMPRODUCT(計算_投入係数表_加工!$D207:$DS207, 生産額_中分類, IF(列分類振分=CO$3, 1, 0))/SUMPRODUCT(生産額_中分類, IF(列分類振分=CO$3, 1, 0))</f>
        <v>#DIV/0!</v>
      </c>
      <c r="CP70" s="194" t="e">
        <f t="array" ref="CP70">SUMPRODUCT(計算_投入係数表_加工!$D207:$DS207, 生産額_中分類, IF(列分類振分=CP$3, 1, 0))/SUMPRODUCT(生産額_中分類, IF(列分類振分=CP$3, 1, 0))</f>
        <v>#DIV/0!</v>
      </c>
      <c r="CQ70" s="194" t="e">
        <f t="array" ref="CQ70">SUMPRODUCT(計算_投入係数表_加工!$D207:$DS207, 生産額_中分類, IF(列分類振分=CQ$3, 1, 0))/SUMPRODUCT(生産額_中分類, IF(列分類振分=CQ$3, 1, 0))</f>
        <v>#DIV/0!</v>
      </c>
      <c r="CR70" s="194" t="e">
        <f t="array" ref="CR70">SUMPRODUCT(計算_投入係数表_加工!$D207:$DS207, 生産額_中分類, IF(列分類振分=CR$3, 1, 0))/SUMPRODUCT(生産額_中分類, IF(列分類振分=CR$3, 1, 0))</f>
        <v>#DIV/0!</v>
      </c>
      <c r="CS70" s="194" t="e">
        <f t="array" ref="CS70">SUMPRODUCT(計算_投入係数表_加工!$D207:$DS207, 生産額_中分類, IF(列分類振分=CS$3, 1, 0))/SUMPRODUCT(生産額_中分類, IF(列分類振分=CS$3, 1, 0))</f>
        <v>#DIV/0!</v>
      </c>
      <c r="CT70" s="194" t="e">
        <f t="array" ref="CT70">SUMPRODUCT(計算_投入係数表_加工!$D207:$DS207, 生産額_中分類, IF(列分類振分=CT$3, 1, 0))/SUMPRODUCT(生産額_中分類, IF(列分類振分=CT$3, 1, 0))</f>
        <v>#DIV/0!</v>
      </c>
      <c r="CU70" s="194" t="e">
        <f t="array" ref="CU70">SUMPRODUCT(計算_投入係数表_加工!$D207:$DS207, 生産額_中分類, IF(列分類振分=CU$3, 1, 0))/SUMPRODUCT(生産額_中分類, IF(列分類振分=CU$3, 1, 0))</f>
        <v>#DIV/0!</v>
      </c>
      <c r="CV70" s="194" t="e">
        <f t="array" ref="CV70">SUMPRODUCT(計算_投入係数表_加工!$D207:$DS207, 生産額_中分類, IF(列分類振分=CV$3, 1, 0))/SUMPRODUCT(生産額_中分類, IF(列分類振分=CV$3, 1, 0))</f>
        <v>#DIV/0!</v>
      </c>
      <c r="CW70" s="194" t="e">
        <f t="array" ref="CW70">SUMPRODUCT(計算_投入係数表_加工!$D207:$DS207, 生産額_中分類, IF(列分類振分=CW$3, 1, 0))/SUMPRODUCT(生産額_中分類, IF(列分類振分=CW$3, 1, 0))</f>
        <v>#DIV/0!</v>
      </c>
      <c r="CX70" s="194" t="e">
        <f t="array" ref="CX70">SUMPRODUCT(計算_投入係数表_加工!$D207:$DS207, 生産額_中分類, IF(列分類振分=CX$3, 1, 0))/SUMPRODUCT(生産額_中分類, IF(列分類振分=CX$3, 1, 0))</f>
        <v>#DIV/0!</v>
      </c>
      <c r="CY70" s="194" t="e">
        <f t="array" ref="CY70">SUMPRODUCT(計算_投入係数表_加工!$D207:$DS207, 生産額_中分類, IF(列分類振分=CY$3, 1, 0))/SUMPRODUCT(生産額_中分類, IF(列分類振分=CY$3, 1, 0))</f>
        <v>#DIV/0!</v>
      </c>
      <c r="CZ70" s="194" t="e">
        <f t="array" ref="CZ70">SUMPRODUCT(計算_投入係数表_加工!$D207:$DS207, 生産額_中分類, IF(列分類振分=CZ$3, 1, 0))/SUMPRODUCT(生産額_中分類, IF(列分類振分=CZ$3, 1, 0))</f>
        <v>#DIV/0!</v>
      </c>
      <c r="DA70" s="194" t="e">
        <f t="array" ref="DA70">SUMPRODUCT(計算_投入係数表_加工!$D207:$DS207, 生産額_中分類, IF(列分類振分=DA$3, 1, 0))/SUMPRODUCT(生産額_中分類, IF(列分類振分=DA$3, 1, 0))</f>
        <v>#DIV/0!</v>
      </c>
      <c r="DB70" s="194" t="e">
        <f t="array" ref="DB70">SUMPRODUCT(計算_投入係数表_加工!$D207:$DS207, 生産額_中分類, IF(列分類振分=DB$3, 1, 0))/SUMPRODUCT(生産額_中分類, IF(列分類振分=DB$3, 1, 0))</f>
        <v>#DIV/0!</v>
      </c>
      <c r="DC70" s="194" t="e">
        <f t="array" ref="DC70">SUMPRODUCT(計算_投入係数表_加工!$D207:$DS207, 生産額_中分類, IF(列分類振分=DC$3, 1, 0))/SUMPRODUCT(生産額_中分類, IF(列分類振分=DC$3, 1, 0))</f>
        <v>#DIV/0!</v>
      </c>
      <c r="DD70" s="194" t="e">
        <f t="array" ref="DD70">SUMPRODUCT(計算_投入係数表_加工!$D207:$DS207, 生産額_中分類, IF(列分類振分=DD$3, 1, 0))/SUMPRODUCT(生産額_中分類, IF(列分類振分=DD$3, 1, 0))</f>
        <v>#DIV/0!</v>
      </c>
      <c r="DE70" s="194" t="e">
        <f t="array" ref="DE70">SUMPRODUCT(計算_投入係数表_加工!$D207:$DS207, 生産額_中分類, IF(列分類振分=DE$3, 1, 0))/SUMPRODUCT(生産額_中分類, IF(列分類振分=DE$3, 1, 0))</f>
        <v>#DIV/0!</v>
      </c>
      <c r="DF70" s="194" t="e">
        <f t="array" ref="DF70">SUMPRODUCT(計算_投入係数表_加工!$D207:$DS207, 生産額_中分類, IF(列分類振分=DF$3, 1, 0))/SUMPRODUCT(生産額_中分類, IF(列分類振分=DF$3, 1, 0))</f>
        <v>#DIV/0!</v>
      </c>
      <c r="DG70" s="194" t="e">
        <f t="array" ref="DG70">SUMPRODUCT(計算_投入係数表_加工!$D207:$DS207, 生産額_中分類, IF(列分類振分=DG$3, 1, 0))/SUMPRODUCT(生産額_中分類, IF(列分類振分=DG$3, 1, 0))</f>
        <v>#DIV/0!</v>
      </c>
      <c r="DH70" s="194" t="e">
        <f t="array" ref="DH70">SUMPRODUCT(計算_投入係数表_加工!$D207:$DS207, 生産額_中分類, IF(列分類振分=DH$3, 1, 0))/SUMPRODUCT(生産額_中分類, IF(列分類振分=DH$3, 1, 0))</f>
        <v>#DIV/0!</v>
      </c>
      <c r="DI70" s="194" t="e">
        <f t="array" ref="DI70">SUMPRODUCT(計算_投入係数表_加工!$D207:$DS207, 生産額_中分類, IF(列分類振分=DI$3, 1, 0))/SUMPRODUCT(生産額_中分類, IF(列分類振分=DI$3, 1, 0))</f>
        <v>#DIV/0!</v>
      </c>
      <c r="DJ70" s="194" t="e">
        <f t="array" ref="DJ70">SUMPRODUCT(計算_投入係数表_加工!$D207:$DS207, 生産額_中分類, IF(列分類振分=DJ$3, 1, 0))/SUMPRODUCT(生産額_中分類, IF(列分類振分=DJ$3, 1, 0))</f>
        <v>#DIV/0!</v>
      </c>
      <c r="DK70" s="194" t="e">
        <f t="array" ref="DK70">SUMPRODUCT(計算_投入係数表_加工!$D207:$DS207, 生産額_中分類, IF(列分類振分=DK$3, 1, 0))/SUMPRODUCT(生産額_中分類, IF(列分類振分=DK$3, 1, 0))</f>
        <v>#DIV/0!</v>
      </c>
      <c r="DL70" s="194" t="e">
        <f t="array" ref="DL70">SUMPRODUCT(計算_投入係数表_加工!$D207:$DS207, 生産額_中分類, IF(列分類振分=DL$3, 1, 0))/SUMPRODUCT(生産額_中分類, IF(列分類振分=DL$3, 1, 0))</f>
        <v>#DIV/0!</v>
      </c>
      <c r="DM70" s="194" t="e">
        <f t="array" ref="DM70">SUMPRODUCT(計算_投入係数表_加工!$D207:$DS207, 生産額_中分類, IF(列分類振分=DM$3, 1, 0))/SUMPRODUCT(生産額_中分類, IF(列分類振分=DM$3, 1, 0))</f>
        <v>#DIV/0!</v>
      </c>
      <c r="DN70" s="194" t="e">
        <f t="array" ref="DN70">SUMPRODUCT(計算_投入係数表_加工!$D207:$DS207, 生産額_中分類, IF(列分類振分=DN$3, 1, 0))/SUMPRODUCT(生産額_中分類, IF(列分類振分=DN$3, 1, 0))</f>
        <v>#DIV/0!</v>
      </c>
      <c r="DO70" s="194" t="e">
        <f t="array" ref="DO70">SUMPRODUCT(計算_投入係数表_加工!$D207:$DS207, 生産額_中分類, IF(列分類振分=DO$3, 1, 0))/SUMPRODUCT(生産額_中分類, IF(列分類振分=DO$3, 1, 0))</f>
        <v>#DIV/0!</v>
      </c>
      <c r="DP70" s="194" t="e">
        <f t="array" ref="DP70">SUMPRODUCT(計算_投入係数表_加工!$D207:$DS207, 生産額_中分類, IF(列分類振分=DP$3, 1, 0))/SUMPRODUCT(生産額_中分類, IF(列分類振分=DP$3, 1, 0))</f>
        <v>#DIV/0!</v>
      </c>
      <c r="DQ70" s="194" t="e">
        <f t="array" ref="DQ70">SUMPRODUCT(計算_投入係数表_加工!$D207:$DS207, 生産額_中分類, IF(列分類振分=DQ$3, 1, 0))/SUMPRODUCT(生産額_中分類, IF(列分類振分=DQ$3, 1, 0))</f>
        <v>#DIV/0!</v>
      </c>
      <c r="DR70" s="194" t="e">
        <f t="array" ref="DR70">SUMPRODUCT(計算_投入係数表_加工!$D207:$DS207, 生産額_中分類, IF(列分類振分=DR$3, 1, 0))/SUMPRODUCT(生産額_中分類, IF(列分類振分=DR$3, 1, 0))</f>
        <v>#DIV/0!</v>
      </c>
      <c r="DS70" s="194" t="e">
        <f t="array" ref="DS70">SUMPRODUCT(計算_投入係数表_加工!$D207:$DS207, 生産額_中分類, IF(列分類振分=DS$3, 1, 0))/SUMPRODUCT(生産額_中分類, IF(列分類振分=DS$3, 1, 0))</f>
        <v>#DIV/0!</v>
      </c>
      <c r="DT70" s="23">
        <f>SUMIF(振分, $C70, 計算_投入係数表_加工!DT$4:DT$123)</f>
        <v>0</v>
      </c>
    </row>
    <row r="71" spans="2:124" x14ac:dyDescent="0.25">
      <c r="B71" s="53">
        <v>68</v>
      </c>
      <c r="C71" s="192" t="str">
        <v>-</v>
      </c>
      <c r="D71" s="193">
        <f t="array" ref="D71">SUMPRODUCT(計算_投入係数表_加工!$D208:$DS208, 生産額_中分類, IF(列分類振分=D$3, 1, 0))/SUMPRODUCT(生産額_中分類, IF(列分類振分=D$3, 1, 0))</f>
        <v>0</v>
      </c>
      <c r="E71" s="194">
        <f t="array" ref="E71">SUMPRODUCT(計算_投入係数表_加工!$D208:$DS208, 生産額_中分類, IF(列分類振分=E$3, 1, 0))/SUMPRODUCT(生産額_中分類, IF(列分類振分=E$3, 1, 0))</f>
        <v>0</v>
      </c>
      <c r="F71" s="194">
        <f t="array" ref="F71">SUMPRODUCT(計算_投入係数表_加工!$D208:$DS208, 生産額_中分類, IF(列分類振分=F$3, 1, 0))/SUMPRODUCT(生産額_中分類, IF(列分類振分=F$3, 1, 0))</f>
        <v>0</v>
      </c>
      <c r="G71" s="194">
        <f t="array" ref="G71">SUMPRODUCT(計算_投入係数表_加工!$D208:$DS208, 生産額_中分類, IF(列分類振分=G$3, 1, 0))/SUMPRODUCT(生産額_中分類, IF(列分類振分=G$3, 1, 0))</f>
        <v>0</v>
      </c>
      <c r="H71" s="194">
        <f t="array" ref="H71">SUMPRODUCT(計算_投入係数表_加工!$D208:$DS208, 生産額_中分類, IF(列分類振分=H$3, 1, 0))/SUMPRODUCT(生産額_中分類, IF(列分類振分=H$3, 1, 0))</f>
        <v>0</v>
      </c>
      <c r="I71" s="194">
        <f t="array" ref="I71">SUMPRODUCT(計算_投入係数表_加工!$D208:$DS208, 生産額_中分類, IF(列分類振分=I$3, 1, 0))/SUMPRODUCT(生産額_中分類, IF(列分類振分=I$3, 1, 0))</f>
        <v>0</v>
      </c>
      <c r="J71" s="194">
        <f t="array" ref="J71">SUMPRODUCT(計算_投入係数表_加工!$D208:$DS208, 生産額_中分類, IF(列分類振分=J$3, 1, 0))/SUMPRODUCT(生産額_中分類, IF(列分類振分=J$3, 1, 0))</f>
        <v>0</v>
      </c>
      <c r="K71" s="194">
        <f t="array" ref="K71">SUMPRODUCT(計算_投入係数表_加工!$D208:$DS208, 生産額_中分類, IF(列分類振分=K$3, 1, 0))/SUMPRODUCT(生産額_中分類, IF(列分類振分=K$3, 1, 0))</f>
        <v>0</v>
      </c>
      <c r="L71" s="194">
        <f t="array" ref="L71">SUMPRODUCT(計算_投入係数表_加工!$D208:$DS208, 生産額_中分類, IF(列分類振分=L$3, 1, 0))/SUMPRODUCT(生産額_中分類, IF(列分類振分=L$3, 1, 0))</f>
        <v>0</v>
      </c>
      <c r="M71" s="194">
        <f t="array" ref="M71">SUMPRODUCT(計算_投入係数表_加工!$D208:$DS208, 生産額_中分類, IF(列分類振分=M$3, 1, 0))/SUMPRODUCT(生産額_中分類, IF(列分類振分=M$3, 1, 0))</f>
        <v>0</v>
      </c>
      <c r="N71" s="194">
        <f t="array" ref="N71">SUMPRODUCT(計算_投入係数表_加工!$D208:$DS208, 生産額_中分類, IF(列分類振分=N$3, 1, 0))/SUMPRODUCT(生産額_中分類, IF(列分類振分=N$3, 1, 0))</f>
        <v>0</v>
      </c>
      <c r="O71" s="194">
        <f t="array" ref="O71">SUMPRODUCT(計算_投入係数表_加工!$D208:$DS208, 生産額_中分類, IF(列分類振分=O$3, 1, 0))/SUMPRODUCT(生産額_中分類, IF(列分類振分=O$3, 1, 0))</f>
        <v>0</v>
      </c>
      <c r="P71" s="194">
        <f t="array" ref="P71">SUMPRODUCT(計算_投入係数表_加工!$D208:$DS208, 生産額_中分類, IF(列分類振分=P$3, 1, 0))/SUMPRODUCT(生産額_中分類, IF(列分類振分=P$3, 1, 0))</f>
        <v>0</v>
      </c>
      <c r="Q71" s="194" t="e">
        <f t="array" ref="Q71">SUMPRODUCT(計算_投入係数表_加工!$D208:$DS208, 生産額_中分類, IF(列分類振分=Q$3, 1, 0))/SUMPRODUCT(生産額_中分類, IF(列分類振分=Q$3, 1, 0))</f>
        <v>#DIV/0!</v>
      </c>
      <c r="R71" s="194" t="e">
        <f t="array" ref="R71">SUMPRODUCT(計算_投入係数表_加工!$D208:$DS208, 生産額_中分類, IF(列分類振分=R$3, 1, 0))/SUMPRODUCT(生産額_中分類, IF(列分類振分=R$3, 1, 0))</f>
        <v>#DIV/0!</v>
      </c>
      <c r="S71" s="194" t="e">
        <f t="array" ref="S71">SUMPRODUCT(計算_投入係数表_加工!$D208:$DS208, 生産額_中分類, IF(列分類振分=S$3, 1, 0))/SUMPRODUCT(生産額_中分類, IF(列分類振分=S$3, 1, 0))</f>
        <v>#DIV/0!</v>
      </c>
      <c r="T71" s="194" t="e">
        <f t="array" ref="T71">SUMPRODUCT(計算_投入係数表_加工!$D208:$DS208, 生産額_中分類, IF(列分類振分=T$3, 1, 0))/SUMPRODUCT(生産額_中分類, IF(列分類振分=T$3, 1, 0))</f>
        <v>#DIV/0!</v>
      </c>
      <c r="U71" s="194" t="e">
        <f t="array" ref="U71">SUMPRODUCT(計算_投入係数表_加工!$D208:$DS208, 生産額_中分類, IF(列分類振分=U$3, 1, 0))/SUMPRODUCT(生産額_中分類, IF(列分類振分=U$3, 1, 0))</f>
        <v>#DIV/0!</v>
      </c>
      <c r="V71" s="194" t="e">
        <f t="array" ref="V71">SUMPRODUCT(計算_投入係数表_加工!$D208:$DS208, 生産額_中分類, IF(列分類振分=V$3, 1, 0))/SUMPRODUCT(生産額_中分類, IF(列分類振分=V$3, 1, 0))</f>
        <v>#DIV/0!</v>
      </c>
      <c r="W71" s="194" t="e">
        <f t="array" ref="W71">SUMPRODUCT(計算_投入係数表_加工!$D208:$DS208, 生産額_中分類, IF(列分類振分=W$3, 1, 0))/SUMPRODUCT(生産額_中分類, IF(列分類振分=W$3, 1, 0))</f>
        <v>#DIV/0!</v>
      </c>
      <c r="X71" s="194" t="e">
        <f t="array" ref="X71">SUMPRODUCT(計算_投入係数表_加工!$D208:$DS208, 生産額_中分類, IF(列分類振分=X$3, 1, 0))/SUMPRODUCT(生産額_中分類, IF(列分類振分=X$3, 1, 0))</f>
        <v>#DIV/0!</v>
      </c>
      <c r="Y71" s="194" t="e">
        <f t="array" ref="Y71">SUMPRODUCT(計算_投入係数表_加工!$D208:$DS208, 生産額_中分類, IF(列分類振分=Y$3, 1, 0))/SUMPRODUCT(生産額_中分類, IF(列分類振分=Y$3, 1, 0))</f>
        <v>#DIV/0!</v>
      </c>
      <c r="Z71" s="194" t="e">
        <f t="array" ref="Z71">SUMPRODUCT(計算_投入係数表_加工!$D208:$DS208, 生産額_中分類, IF(列分類振分=Z$3, 1, 0))/SUMPRODUCT(生産額_中分類, IF(列分類振分=Z$3, 1, 0))</f>
        <v>#DIV/0!</v>
      </c>
      <c r="AA71" s="194" t="e">
        <f t="array" ref="AA71">SUMPRODUCT(計算_投入係数表_加工!$D208:$DS208, 生産額_中分類, IF(列分類振分=AA$3, 1, 0))/SUMPRODUCT(生産額_中分類, IF(列分類振分=AA$3, 1, 0))</f>
        <v>#DIV/0!</v>
      </c>
      <c r="AB71" s="194" t="e">
        <f t="array" ref="AB71">SUMPRODUCT(計算_投入係数表_加工!$D208:$DS208, 生産額_中分類, IF(列分類振分=AB$3, 1, 0))/SUMPRODUCT(生産額_中分類, IF(列分類振分=AB$3, 1, 0))</f>
        <v>#DIV/0!</v>
      </c>
      <c r="AC71" s="194" t="e">
        <f t="array" ref="AC71">SUMPRODUCT(計算_投入係数表_加工!$D208:$DS208, 生産額_中分類, IF(列分類振分=AC$3, 1, 0))/SUMPRODUCT(生産額_中分類, IF(列分類振分=AC$3, 1, 0))</f>
        <v>#DIV/0!</v>
      </c>
      <c r="AD71" s="194" t="e">
        <f t="array" ref="AD71">SUMPRODUCT(計算_投入係数表_加工!$D208:$DS208, 生産額_中分類, IF(列分類振分=AD$3, 1, 0))/SUMPRODUCT(生産額_中分類, IF(列分類振分=AD$3, 1, 0))</f>
        <v>#DIV/0!</v>
      </c>
      <c r="AE71" s="194" t="e">
        <f t="array" ref="AE71">SUMPRODUCT(計算_投入係数表_加工!$D208:$DS208, 生産額_中分類, IF(列分類振分=AE$3, 1, 0))/SUMPRODUCT(生産額_中分類, IF(列分類振分=AE$3, 1, 0))</f>
        <v>#DIV/0!</v>
      </c>
      <c r="AF71" s="194" t="e">
        <f t="array" ref="AF71">SUMPRODUCT(計算_投入係数表_加工!$D208:$DS208, 生産額_中分類, IF(列分類振分=AF$3, 1, 0))/SUMPRODUCT(生産額_中分類, IF(列分類振分=AF$3, 1, 0))</f>
        <v>#DIV/0!</v>
      </c>
      <c r="AG71" s="194" t="e">
        <f t="array" ref="AG71">SUMPRODUCT(計算_投入係数表_加工!$D208:$DS208, 生産額_中分類, IF(列分類振分=AG$3, 1, 0))/SUMPRODUCT(生産額_中分類, IF(列分類振分=AG$3, 1, 0))</f>
        <v>#DIV/0!</v>
      </c>
      <c r="AH71" s="194" t="e">
        <f t="array" ref="AH71">SUMPRODUCT(計算_投入係数表_加工!$D208:$DS208, 生産額_中分類, IF(列分類振分=AH$3, 1, 0))/SUMPRODUCT(生産額_中分類, IF(列分類振分=AH$3, 1, 0))</f>
        <v>#DIV/0!</v>
      </c>
      <c r="AI71" s="194" t="e">
        <f t="array" ref="AI71">SUMPRODUCT(計算_投入係数表_加工!$D208:$DS208, 生産額_中分類, IF(列分類振分=AI$3, 1, 0))/SUMPRODUCT(生産額_中分類, IF(列分類振分=AI$3, 1, 0))</f>
        <v>#DIV/0!</v>
      </c>
      <c r="AJ71" s="194" t="e">
        <f t="array" ref="AJ71">SUMPRODUCT(計算_投入係数表_加工!$D208:$DS208, 生産額_中分類, IF(列分類振分=AJ$3, 1, 0))/SUMPRODUCT(生産額_中分類, IF(列分類振分=AJ$3, 1, 0))</f>
        <v>#DIV/0!</v>
      </c>
      <c r="AK71" s="194" t="e">
        <f t="array" ref="AK71">SUMPRODUCT(計算_投入係数表_加工!$D208:$DS208, 生産額_中分類, IF(列分類振分=AK$3, 1, 0))/SUMPRODUCT(生産額_中分類, IF(列分類振分=AK$3, 1, 0))</f>
        <v>#DIV/0!</v>
      </c>
      <c r="AL71" s="194" t="e">
        <f t="array" ref="AL71">SUMPRODUCT(計算_投入係数表_加工!$D208:$DS208, 生産額_中分類, IF(列分類振分=AL$3, 1, 0))/SUMPRODUCT(生産額_中分類, IF(列分類振分=AL$3, 1, 0))</f>
        <v>#DIV/0!</v>
      </c>
      <c r="AM71" s="194" t="e">
        <f t="array" ref="AM71">SUMPRODUCT(計算_投入係数表_加工!$D208:$DS208, 生産額_中分類, IF(列分類振分=AM$3, 1, 0))/SUMPRODUCT(生産額_中分類, IF(列分類振分=AM$3, 1, 0))</f>
        <v>#DIV/0!</v>
      </c>
      <c r="AN71" s="194" t="e">
        <f t="array" ref="AN71">SUMPRODUCT(計算_投入係数表_加工!$D208:$DS208, 生産額_中分類, IF(列分類振分=AN$3, 1, 0))/SUMPRODUCT(生産額_中分類, IF(列分類振分=AN$3, 1, 0))</f>
        <v>#DIV/0!</v>
      </c>
      <c r="AO71" s="194" t="e">
        <f t="array" ref="AO71">SUMPRODUCT(計算_投入係数表_加工!$D208:$DS208, 生産額_中分類, IF(列分類振分=AO$3, 1, 0))/SUMPRODUCT(生産額_中分類, IF(列分類振分=AO$3, 1, 0))</f>
        <v>#DIV/0!</v>
      </c>
      <c r="AP71" s="194" t="e">
        <f t="array" ref="AP71">SUMPRODUCT(計算_投入係数表_加工!$D208:$DS208, 生産額_中分類, IF(列分類振分=AP$3, 1, 0))/SUMPRODUCT(生産額_中分類, IF(列分類振分=AP$3, 1, 0))</f>
        <v>#DIV/0!</v>
      </c>
      <c r="AQ71" s="194" t="e">
        <f t="array" ref="AQ71">SUMPRODUCT(計算_投入係数表_加工!$D208:$DS208, 生産額_中分類, IF(列分類振分=AQ$3, 1, 0))/SUMPRODUCT(生産額_中分類, IF(列分類振分=AQ$3, 1, 0))</f>
        <v>#DIV/0!</v>
      </c>
      <c r="AR71" s="194" t="e">
        <f t="array" ref="AR71">SUMPRODUCT(計算_投入係数表_加工!$D208:$DS208, 生産額_中分類, IF(列分類振分=AR$3, 1, 0))/SUMPRODUCT(生産額_中分類, IF(列分類振分=AR$3, 1, 0))</f>
        <v>#DIV/0!</v>
      </c>
      <c r="AS71" s="194" t="e">
        <f t="array" ref="AS71">SUMPRODUCT(計算_投入係数表_加工!$D208:$DS208, 生産額_中分類, IF(列分類振分=AS$3, 1, 0))/SUMPRODUCT(生産額_中分類, IF(列分類振分=AS$3, 1, 0))</f>
        <v>#DIV/0!</v>
      </c>
      <c r="AT71" s="194" t="e">
        <f t="array" ref="AT71">SUMPRODUCT(計算_投入係数表_加工!$D208:$DS208, 生産額_中分類, IF(列分類振分=AT$3, 1, 0))/SUMPRODUCT(生産額_中分類, IF(列分類振分=AT$3, 1, 0))</f>
        <v>#DIV/0!</v>
      </c>
      <c r="AU71" s="194" t="e">
        <f t="array" ref="AU71">SUMPRODUCT(計算_投入係数表_加工!$D208:$DS208, 生産額_中分類, IF(列分類振分=AU$3, 1, 0))/SUMPRODUCT(生産額_中分類, IF(列分類振分=AU$3, 1, 0))</f>
        <v>#DIV/0!</v>
      </c>
      <c r="AV71" s="194" t="e">
        <f t="array" ref="AV71">SUMPRODUCT(計算_投入係数表_加工!$D208:$DS208, 生産額_中分類, IF(列分類振分=AV$3, 1, 0))/SUMPRODUCT(生産額_中分類, IF(列分類振分=AV$3, 1, 0))</f>
        <v>#DIV/0!</v>
      </c>
      <c r="AW71" s="194" t="e">
        <f t="array" ref="AW71">SUMPRODUCT(計算_投入係数表_加工!$D208:$DS208, 生産額_中分類, IF(列分類振分=AW$3, 1, 0))/SUMPRODUCT(生産額_中分類, IF(列分類振分=AW$3, 1, 0))</f>
        <v>#DIV/0!</v>
      </c>
      <c r="AX71" s="194" t="e">
        <f t="array" ref="AX71">SUMPRODUCT(計算_投入係数表_加工!$D208:$DS208, 生産額_中分類, IF(列分類振分=AX$3, 1, 0))/SUMPRODUCT(生産額_中分類, IF(列分類振分=AX$3, 1, 0))</f>
        <v>#DIV/0!</v>
      </c>
      <c r="AY71" s="194" t="e">
        <f t="array" ref="AY71">SUMPRODUCT(計算_投入係数表_加工!$D208:$DS208, 生産額_中分類, IF(列分類振分=AY$3, 1, 0))/SUMPRODUCT(生産額_中分類, IF(列分類振分=AY$3, 1, 0))</f>
        <v>#DIV/0!</v>
      </c>
      <c r="AZ71" s="194" t="e">
        <f t="array" ref="AZ71">SUMPRODUCT(計算_投入係数表_加工!$D208:$DS208, 生産額_中分類, IF(列分類振分=AZ$3, 1, 0))/SUMPRODUCT(生産額_中分類, IF(列分類振分=AZ$3, 1, 0))</f>
        <v>#DIV/0!</v>
      </c>
      <c r="BA71" s="194" t="e">
        <f t="array" ref="BA71">SUMPRODUCT(計算_投入係数表_加工!$D208:$DS208, 生産額_中分類, IF(列分類振分=BA$3, 1, 0))/SUMPRODUCT(生産額_中分類, IF(列分類振分=BA$3, 1, 0))</f>
        <v>#DIV/0!</v>
      </c>
      <c r="BB71" s="194" t="e">
        <f t="array" ref="BB71">SUMPRODUCT(計算_投入係数表_加工!$D208:$DS208, 生産額_中分類, IF(列分類振分=BB$3, 1, 0))/SUMPRODUCT(生産額_中分類, IF(列分類振分=BB$3, 1, 0))</f>
        <v>#DIV/0!</v>
      </c>
      <c r="BC71" s="194" t="e">
        <f t="array" ref="BC71">SUMPRODUCT(計算_投入係数表_加工!$D208:$DS208, 生産額_中分類, IF(列分類振分=BC$3, 1, 0))/SUMPRODUCT(生産額_中分類, IF(列分類振分=BC$3, 1, 0))</f>
        <v>#DIV/0!</v>
      </c>
      <c r="BD71" s="194" t="e">
        <f t="array" ref="BD71">SUMPRODUCT(計算_投入係数表_加工!$D208:$DS208, 生産額_中分類, IF(列分類振分=BD$3, 1, 0))/SUMPRODUCT(生産額_中分類, IF(列分類振分=BD$3, 1, 0))</f>
        <v>#DIV/0!</v>
      </c>
      <c r="BE71" s="194" t="e">
        <f t="array" ref="BE71">SUMPRODUCT(計算_投入係数表_加工!$D208:$DS208, 生産額_中分類, IF(列分類振分=BE$3, 1, 0))/SUMPRODUCT(生産額_中分類, IF(列分類振分=BE$3, 1, 0))</f>
        <v>#DIV/0!</v>
      </c>
      <c r="BF71" s="194" t="e">
        <f t="array" ref="BF71">SUMPRODUCT(計算_投入係数表_加工!$D208:$DS208, 生産額_中分類, IF(列分類振分=BF$3, 1, 0))/SUMPRODUCT(生産額_中分類, IF(列分類振分=BF$3, 1, 0))</f>
        <v>#DIV/0!</v>
      </c>
      <c r="BG71" s="194" t="e">
        <f t="array" ref="BG71">SUMPRODUCT(計算_投入係数表_加工!$D208:$DS208, 生産額_中分類, IF(列分類振分=BG$3, 1, 0))/SUMPRODUCT(生産額_中分類, IF(列分類振分=BG$3, 1, 0))</f>
        <v>#DIV/0!</v>
      </c>
      <c r="BH71" s="194" t="e">
        <f t="array" ref="BH71">SUMPRODUCT(計算_投入係数表_加工!$D208:$DS208, 生産額_中分類, IF(列分類振分=BH$3, 1, 0))/SUMPRODUCT(生産額_中分類, IF(列分類振分=BH$3, 1, 0))</f>
        <v>#DIV/0!</v>
      </c>
      <c r="BI71" s="194" t="e">
        <f t="array" ref="BI71">SUMPRODUCT(計算_投入係数表_加工!$D208:$DS208, 生産額_中分類, IF(列分類振分=BI$3, 1, 0))/SUMPRODUCT(生産額_中分類, IF(列分類振分=BI$3, 1, 0))</f>
        <v>#DIV/0!</v>
      </c>
      <c r="BJ71" s="194" t="e">
        <f t="array" ref="BJ71">SUMPRODUCT(計算_投入係数表_加工!$D208:$DS208, 生産額_中分類, IF(列分類振分=BJ$3, 1, 0))/SUMPRODUCT(生産額_中分類, IF(列分類振分=BJ$3, 1, 0))</f>
        <v>#DIV/0!</v>
      </c>
      <c r="BK71" s="194" t="e">
        <f t="array" ref="BK71">SUMPRODUCT(計算_投入係数表_加工!$D208:$DS208, 生産額_中分類, IF(列分類振分=BK$3, 1, 0))/SUMPRODUCT(生産額_中分類, IF(列分類振分=BK$3, 1, 0))</f>
        <v>#DIV/0!</v>
      </c>
      <c r="BL71" s="194" t="e">
        <f t="array" ref="BL71">SUMPRODUCT(計算_投入係数表_加工!$D208:$DS208, 生産額_中分類, IF(列分類振分=BL$3, 1, 0))/SUMPRODUCT(生産額_中分類, IF(列分類振分=BL$3, 1, 0))</f>
        <v>#DIV/0!</v>
      </c>
      <c r="BM71" s="194" t="e">
        <f t="array" ref="BM71">SUMPRODUCT(計算_投入係数表_加工!$D208:$DS208, 生産額_中分類, IF(列分類振分=BM$3, 1, 0))/SUMPRODUCT(生産額_中分類, IF(列分類振分=BM$3, 1, 0))</f>
        <v>#DIV/0!</v>
      </c>
      <c r="BN71" s="194" t="e">
        <f t="array" ref="BN71">SUMPRODUCT(計算_投入係数表_加工!$D208:$DS208, 生産額_中分類, IF(列分類振分=BN$3, 1, 0))/SUMPRODUCT(生産額_中分類, IF(列分類振分=BN$3, 1, 0))</f>
        <v>#DIV/0!</v>
      </c>
      <c r="BO71" s="194" t="e">
        <f t="array" ref="BO71">SUMPRODUCT(計算_投入係数表_加工!$D208:$DS208, 生産額_中分類, IF(列分類振分=BO$3, 1, 0))/SUMPRODUCT(生産額_中分類, IF(列分類振分=BO$3, 1, 0))</f>
        <v>#DIV/0!</v>
      </c>
      <c r="BP71" s="194" t="e">
        <f t="array" ref="BP71">SUMPRODUCT(計算_投入係数表_加工!$D208:$DS208, 生産額_中分類, IF(列分類振分=BP$3, 1, 0))/SUMPRODUCT(生産額_中分類, IF(列分類振分=BP$3, 1, 0))</f>
        <v>#DIV/0!</v>
      </c>
      <c r="BQ71" s="194" t="e">
        <f t="array" ref="BQ71">SUMPRODUCT(計算_投入係数表_加工!$D208:$DS208, 生産額_中分類, IF(列分類振分=BQ$3, 1, 0))/SUMPRODUCT(生産額_中分類, IF(列分類振分=BQ$3, 1, 0))</f>
        <v>#DIV/0!</v>
      </c>
      <c r="BR71" s="194" t="e">
        <f t="array" ref="BR71">SUMPRODUCT(計算_投入係数表_加工!$D208:$DS208, 生産額_中分類, IF(列分類振分=BR$3, 1, 0))/SUMPRODUCT(生産額_中分類, IF(列分類振分=BR$3, 1, 0))</f>
        <v>#DIV/0!</v>
      </c>
      <c r="BS71" s="194" t="e">
        <f t="array" ref="BS71">SUMPRODUCT(計算_投入係数表_加工!$D208:$DS208, 生産額_中分類, IF(列分類振分=BS$3, 1, 0))/SUMPRODUCT(生産額_中分類, IF(列分類振分=BS$3, 1, 0))</f>
        <v>#DIV/0!</v>
      </c>
      <c r="BT71" s="194" t="e">
        <f t="array" ref="BT71">SUMPRODUCT(計算_投入係数表_加工!$D208:$DS208, 生産額_中分類, IF(列分類振分=BT$3, 1, 0))/SUMPRODUCT(生産額_中分類, IF(列分類振分=BT$3, 1, 0))</f>
        <v>#DIV/0!</v>
      </c>
      <c r="BU71" s="194" t="e">
        <f t="array" ref="BU71">SUMPRODUCT(計算_投入係数表_加工!$D208:$DS208, 生産額_中分類, IF(列分類振分=BU$3, 1, 0))/SUMPRODUCT(生産額_中分類, IF(列分類振分=BU$3, 1, 0))</f>
        <v>#DIV/0!</v>
      </c>
      <c r="BV71" s="194" t="e">
        <f t="array" ref="BV71">SUMPRODUCT(計算_投入係数表_加工!$D208:$DS208, 生産額_中分類, IF(列分類振分=BV$3, 1, 0))/SUMPRODUCT(生産額_中分類, IF(列分類振分=BV$3, 1, 0))</f>
        <v>#DIV/0!</v>
      </c>
      <c r="BW71" s="194" t="e">
        <f t="array" ref="BW71">SUMPRODUCT(計算_投入係数表_加工!$D208:$DS208, 生産額_中分類, IF(列分類振分=BW$3, 1, 0))/SUMPRODUCT(生産額_中分類, IF(列分類振分=BW$3, 1, 0))</f>
        <v>#DIV/0!</v>
      </c>
      <c r="BX71" s="194" t="e">
        <f t="array" ref="BX71">SUMPRODUCT(計算_投入係数表_加工!$D208:$DS208, 生産額_中分類, IF(列分類振分=BX$3, 1, 0))/SUMPRODUCT(生産額_中分類, IF(列分類振分=BX$3, 1, 0))</f>
        <v>#DIV/0!</v>
      </c>
      <c r="BY71" s="194" t="e">
        <f t="array" ref="BY71">SUMPRODUCT(計算_投入係数表_加工!$D208:$DS208, 生産額_中分類, IF(列分類振分=BY$3, 1, 0))/SUMPRODUCT(生産額_中分類, IF(列分類振分=BY$3, 1, 0))</f>
        <v>#DIV/0!</v>
      </c>
      <c r="BZ71" s="194" t="e">
        <f t="array" ref="BZ71">SUMPRODUCT(計算_投入係数表_加工!$D208:$DS208, 生産額_中分類, IF(列分類振分=BZ$3, 1, 0))/SUMPRODUCT(生産額_中分類, IF(列分類振分=BZ$3, 1, 0))</f>
        <v>#DIV/0!</v>
      </c>
      <c r="CA71" s="194" t="e">
        <f t="array" ref="CA71">SUMPRODUCT(計算_投入係数表_加工!$D208:$DS208, 生産額_中分類, IF(列分類振分=CA$3, 1, 0))/SUMPRODUCT(生産額_中分類, IF(列分類振分=CA$3, 1, 0))</f>
        <v>#DIV/0!</v>
      </c>
      <c r="CB71" s="194" t="e">
        <f t="array" ref="CB71">SUMPRODUCT(計算_投入係数表_加工!$D208:$DS208, 生産額_中分類, IF(列分類振分=CB$3, 1, 0))/SUMPRODUCT(生産額_中分類, IF(列分類振分=CB$3, 1, 0))</f>
        <v>#DIV/0!</v>
      </c>
      <c r="CC71" s="194" t="e">
        <f t="array" ref="CC71">SUMPRODUCT(計算_投入係数表_加工!$D208:$DS208, 生産額_中分類, IF(列分類振分=CC$3, 1, 0))/SUMPRODUCT(生産額_中分類, IF(列分類振分=CC$3, 1, 0))</f>
        <v>#DIV/0!</v>
      </c>
      <c r="CD71" s="194" t="e">
        <f t="array" ref="CD71">SUMPRODUCT(計算_投入係数表_加工!$D208:$DS208, 生産額_中分類, IF(列分類振分=CD$3, 1, 0))/SUMPRODUCT(生産額_中分類, IF(列分類振分=CD$3, 1, 0))</f>
        <v>#DIV/0!</v>
      </c>
      <c r="CE71" s="194" t="e">
        <f t="array" ref="CE71">SUMPRODUCT(計算_投入係数表_加工!$D208:$DS208, 生産額_中分類, IF(列分類振分=CE$3, 1, 0))/SUMPRODUCT(生産額_中分類, IF(列分類振分=CE$3, 1, 0))</f>
        <v>#DIV/0!</v>
      </c>
      <c r="CF71" s="194" t="e">
        <f t="array" ref="CF71">SUMPRODUCT(計算_投入係数表_加工!$D208:$DS208, 生産額_中分類, IF(列分類振分=CF$3, 1, 0))/SUMPRODUCT(生産額_中分類, IF(列分類振分=CF$3, 1, 0))</f>
        <v>#DIV/0!</v>
      </c>
      <c r="CG71" s="194" t="e">
        <f t="array" ref="CG71">SUMPRODUCT(計算_投入係数表_加工!$D208:$DS208, 生産額_中分類, IF(列分類振分=CG$3, 1, 0))/SUMPRODUCT(生産額_中分類, IF(列分類振分=CG$3, 1, 0))</f>
        <v>#DIV/0!</v>
      </c>
      <c r="CH71" s="194" t="e">
        <f t="array" ref="CH71">SUMPRODUCT(計算_投入係数表_加工!$D208:$DS208, 生産額_中分類, IF(列分類振分=CH$3, 1, 0))/SUMPRODUCT(生産額_中分類, IF(列分類振分=CH$3, 1, 0))</f>
        <v>#DIV/0!</v>
      </c>
      <c r="CI71" s="194" t="e">
        <f t="array" ref="CI71">SUMPRODUCT(計算_投入係数表_加工!$D208:$DS208, 生産額_中分類, IF(列分類振分=CI$3, 1, 0))/SUMPRODUCT(生産額_中分類, IF(列分類振分=CI$3, 1, 0))</f>
        <v>#DIV/0!</v>
      </c>
      <c r="CJ71" s="194" t="e">
        <f t="array" ref="CJ71">SUMPRODUCT(計算_投入係数表_加工!$D208:$DS208, 生産額_中分類, IF(列分類振分=CJ$3, 1, 0))/SUMPRODUCT(生産額_中分類, IF(列分類振分=CJ$3, 1, 0))</f>
        <v>#DIV/0!</v>
      </c>
      <c r="CK71" s="194" t="e">
        <f t="array" ref="CK71">SUMPRODUCT(計算_投入係数表_加工!$D208:$DS208, 生産額_中分類, IF(列分類振分=CK$3, 1, 0))/SUMPRODUCT(生産額_中分類, IF(列分類振分=CK$3, 1, 0))</f>
        <v>#DIV/0!</v>
      </c>
      <c r="CL71" s="194" t="e">
        <f t="array" ref="CL71">SUMPRODUCT(計算_投入係数表_加工!$D208:$DS208, 生産額_中分類, IF(列分類振分=CL$3, 1, 0))/SUMPRODUCT(生産額_中分類, IF(列分類振分=CL$3, 1, 0))</f>
        <v>#DIV/0!</v>
      </c>
      <c r="CM71" s="194" t="e">
        <f t="array" ref="CM71">SUMPRODUCT(計算_投入係数表_加工!$D208:$DS208, 生産額_中分類, IF(列分類振分=CM$3, 1, 0))/SUMPRODUCT(生産額_中分類, IF(列分類振分=CM$3, 1, 0))</f>
        <v>#DIV/0!</v>
      </c>
      <c r="CN71" s="194" t="e">
        <f t="array" ref="CN71">SUMPRODUCT(計算_投入係数表_加工!$D208:$DS208, 生産額_中分類, IF(列分類振分=CN$3, 1, 0))/SUMPRODUCT(生産額_中分類, IF(列分類振分=CN$3, 1, 0))</f>
        <v>#DIV/0!</v>
      </c>
      <c r="CO71" s="194" t="e">
        <f t="array" ref="CO71">SUMPRODUCT(計算_投入係数表_加工!$D208:$DS208, 生産額_中分類, IF(列分類振分=CO$3, 1, 0))/SUMPRODUCT(生産額_中分類, IF(列分類振分=CO$3, 1, 0))</f>
        <v>#DIV/0!</v>
      </c>
      <c r="CP71" s="194" t="e">
        <f t="array" ref="CP71">SUMPRODUCT(計算_投入係数表_加工!$D208:$DS208, 生産額_中分類, IF(列分類振分=CP$3, 1, 0))/SUMPRODUCT(生産額_中分類, IF(列分類振分=CP$3, 1, 0))</f>
        <v>#DIV/0!</v>
      </c>
      <c r="CQ71" s="194" t="e">
        <f t="array" ref="CQ71">SUMPRODUCT(計算_投入係数表_加工!$D208:$DS208, 生産額_中分類, IF(列分類振分=CQ$3, 1, 0))/SUMPRODUCT(生産額_中分類, IF(列分類振分=CQ$3, 1, 0))</f>
        <v>#DIV/0!</v>
      </c>
      <c r="CR71" s="194" t="e">
        <f t="array" ref="CR71">SUMPRODUCT(計算_投入係数表_加工!$D208:$DS208, 生産額_中分類, IF(列分類振分=CR$3, 1, 0))/SUMPRODUCT(生産額_中分類, IF(列分類振分=CR$3, 1, 0))</f>
        <v>#DIV/0!</v>
      </c>
      <c r="CS71" s="194" t="e">
        <f t="array" ref="CS71">SUMPRODUCT(計算_投入係数表_加工!$D208:$DS208, 生産額_中分類, IF(列分類振分=CS$3, 1, 0))/SUMPRODUCT(生産額_中分類, IF(列分類振分=CS$3, 1, 0))</f>
        <v>#DIV/0!</v>
      </c>
      <c r="CT71" s="194" t="e">
        <f t="array" ref="CT71">SUMPRODUCT(計算_投入係数表_加工!$D208:$DS208, 生産額_中分類, IF(列分類振分=CT$3, 1, 0))/SUMPRODUCT(生産額_中分類, IF(列分類振分=CT$3, 1, 0))</f>
        <v>#DIV/0!</v>
      </c>
      <c r="CU71" s="194" t="e">
        <f t="array" ref="CU71">SUMPRODUCT(計算_投入係数表_加工!$D208:$DS208, 生産額_中分類, IF(列分類振分=CU$3, 1, 0))/SUMPRODUCT(生産額_中分類, IF(列分類振分=CU$3, 1, 0))</f>
        <v>#DIV/0!</v>
      </c>
      <c r="CV71" s="194" t="e">
        <f t="array" ref="CV71">SUMPRODUCT(計算_投入係数表_加工!$D208:$DS208, 生産額_中分類, IF(列分類振分=CV$3, 1, 0))/SUMPRODUCT(生産額_中分類, IF(列分類振分=CV$3, 1, 0))</f>
        <v>#DIV/0!</v>
      </c>
      <c r="CW71" s="194" t="e">
        <f t="array" ref="CW71">SUMPRODUCT(計算_投入係数表_加工!$D208:$DS208, 生産額_中分類, IF(列分類振分=CW$3, 1, 0))/SUMPRODUCT(生産額_中分類, IF(列分類振分=CW$3, 1, 0))</f>
        <v>#DIV/0!</v>
      </c>
      <c r="CX71" s="194" t="e">
        <f t="array" ref="CX71">SUMPRODUCT(計算_投入係数表_加工!$D208:$DS208, 生産額_中分類, IF(列分類振分=CX$3, 1, 0))/SUMPRODUCT(生産額_中分類, IF(列分類振分=CX$3, 1, 0))</f>
        <v>#DIV/0!</v>
      </c>
      <c r="CY71" s="194" t="e">
        <f t="array" ref="CY71">SUMPRODUCT(計算_投入係数表_加工!$D208:$DS208, 生産額_中分類, IF(列分類振分=CY$3, 1, 0))/SUMPRODUCT(生産額_中分類, IF(列分類振分=CY$3, 1, 0))</f>
        <v>#DIV/0!</v>
      </c>
      <c r="CZ71" s="194" t="e">
        <f t="array" ref="CZ71">SUMPRODUCT(計算_投入係数表_加工!$D208:$DS208, 生産額_中分類, IF(列分類振分=CZ$3, 1, 0))/SUMPRODUCT(生産額_中分類, IF(列分類振分=CZ$3, 1, 0))</f>
        <v>#DIV/0!</v>
      </c>
      <c r="DA71" s="194" t="e">
        <f t="array" ref="DA71">SUMPRODUCT(計算_投入係数表_加工!$D208:$DS208, 生産額_中分類, IF(列分類振分=DA$3, 1, 0))/SUMPRODUCT(生産額_中分類, IF(列分類振分=DA$3, 1, 0))</f>
        <v>#DIV/0!</v>
      </c>
      <c r="DB71" s="194" t="e">
        <f t="array" ref="DB71">SUMPRODUCT(計算_投入係数表_加工!$D208:$DS208, 生産額_中分類, IF(列分類振分=DB$3, 1, 0))/SUMPRODUCT(生産額_中分類, IF(列分類振分=DB$3, 1, 0))</f>
        <v>#DIV/0!</v>
      </c>
      <c r="DC71" s="194" t="e">
        <f t="array" ref="DC71">SUMPRODUCT(計算_投入係数表_加工!$D208:$DS208, 生産額_中分類, IF(列分類振分=DC$3, 1, 0))/SUMPRODUCT(生産額_中分類, IF(列分類振分=DC$3, 1, 0))</f>
        <v>#DIV/0!</v>
      </c>
      <c r="DD71" s="194" t="e">
        <f t="array" ref="DD71">SUMPRODUCT(計算_投入係数表_加工!$D208:$DS208, 生産額_中分類, IF(列分類振分=DD$3, 1, 0))/SUMPRODUCT(生産額_中分類, IF(列分類振分=DD$3, 1, 0))</f>
        <v>#DIV/0!</v>
      </c>
      <c r="DE71" s="194" t="e">
        <f t="array" ref="DE71">SUMPRODUCT(計算_投入係数表_加工!$D208:$DS208, 生産額_中分類, IF(列分類振分=DE$3, 1, 0))/SUMPRODUCT(生産額_中分類, IF(列分類振分=DE$3, 1, 0))</f>
        <v>#DIV/0!</v>
      </c>
      <c r="DF71" s="194" t="e">
        <f t="array" ref="DF71">SUMPRODUCT(計算_投入係数表_加工!$D208:$DS208, 生産額_中分類, IF(列分類振分=DF$3, 1, 0))/SUMPRODUCT(生産額_中分類, IF(列分類振分=DF$3, 1, 0))</f>
        <v>#DIV/0!</v>
      </c>
      <c r="DG71" s="194" t="e">
        <f t="array" ref="DG71">SUMPRODUCT(計算_投入係数表_加工!$D208:$DS208, 生産額_中分類, IF(列分類振分=DG$3, 1, 0))/SUMPRODUCT(生産額_中分類, IF(列分類振分=DG$3, 1, 0))</f>
        <v>#DIV/0!</v>
      </c>
      <c r="DH71" s="194" t="e">
        <f t="array" ref="DH71">SUMPRODUCT(計算_投入係数表_加工!$D208:$DS208, 生産額_中分類, IF(列分類振分=DH$3, 1, 0))/SUMPRODUCT(生産額_中分類, IF(列分類振分=DH$3, 1, 0))</f>
        <v>#DIV/0!</v>
      </c>
      <c r="DI71" s="194" t="e">
        <f t="array" ref="DI71">SUMPRODUCT(計算_投入係数表_加工!$D208:$DS208, 生産額_中分類, IF(列分類振分=DI$3, 1, 0))/SUMPRODUCT(生産額_中分類, IF(列分類振分=DI$3, 1, 0))</f>
        <v>#DIV/0!</v>
      </c>
      <c r="DJ71" s="194" t="e">
        <f t="array" ref="DJ71">SUMPRODUCT(計算_投入係数表_加工!$D208:$DS208, 生産額_中分類, IF(列分類振分=DJ$3, 1, 0))/SUMPRODUCT(生産額_中分類, IF(列分類振分=DJ$3, 1, 0))</f>
        <v>#DIV/0!</v>
      </c>
      <c r="DK71" s="194" t="e">
        <f t="array" ref="DK71">SUMPRODUCT(計算_投入係数表_加工!$D208:$DS208, 生産額_中分類, IF(列分類振分=DK$3, 1, 0))/SUMPRODUCT(生産額_中分類, IF(列分類振分=DK$3, 1, 0))</f>
        <v>#DIV/0!</v>
      </c>
      <c r="DL71" s="194" t="e">
        <f t="array" ref="DL71">SUMPRODUCT(計算_投入係数表_加工!$D208:$DS208, 生産額_中分類, IF(列分類振分=DL$3, 1, 0))/SUMPRODUCT(生産額_中分類, IF(列分類振分=DL$3, 1, 0))</f>
        <v>#DIV/0!</v>
      </c>
      <c r="DM71" s="194" t="e">
        <f t="array" ref="DM71">SUMPRODUCT(計算_投入係数表_加工!$D208:$DS208, 生産額_中分類, IF(列分類振分=DM$3, 1, 0))/SUMPRODUCT(生産額_中分類, IF(列分類振分=DM$3, 1, 0))</f>
        <v>#DIV/0!</v>
      </c>
      <c r="DN71" s="194" t="e">
        <f t="array" ref="DN71">SUMPRODUCT(計算_投入係数表_加工!$D208:$DS208, 生産額_中分類, IF(列分類振分=DN$3, 1, 0))/SUMPRODUCT(生産額_中分類, IF(列分類振分=DN$3, 1, 0))</f>
        <v>#DIV/0!</v>
      </c>
      <c r="DO71" s="194" t="e">
        <f t="array" ref="DO71">SUMPRODUCT(計算_投入係数表_加工!$D208:$DS208, 生産額_中分類, IF(列分類振分=DO$3, 1, 0))/SUMPRODUCT(生産額_中分類, IF(列分類振分=DO$3, 1, 0))</f>
        <v>#DIV/0!</v>
      </c>
      <c r="DP71" s="194" t="e">
        <f t="array" ref="DP71">SUMPRODUCT(計算_投入係数表_加工!$D208:$DS208, 生産額_中分類, IF(列分類振分=DP$3, 1, 0))/SUMPRODUCT(生産額_中分類, IF(列分類振分=DP$3, 1, 0))</f>
        <v>#DIV/0!</v>
      </c>
      <c r="DQ71" s="194" t="e">
        <f t="array" ref="DQ71">SUMPRODUCT(計算_投入係数表_加工!$D208:$DS208, 生産額_中分類, IF(列分類振分=DQ$3, 1, 0))/SUMPRODUCT(生産額_中分類, IF(列分類振分=DQ$3, 1, 0))</f>
        <v>#DIV/0!</v>
      </c>
      <c r="DR71" s="194" t="e">
        <f t="array" ref="DR71">SUMPRODUCT(計算_投入係数表_加工!$D208:$DS208, 生産額_中分類, IF(列分類振分=DR$3, 1, 0))/SUMPRODUCT(生産額_中分類, IF(列分類振分=DR$3, 1, 0))</f>
        <v>#DIV/0!</v>
      </c>
      <c r="DS71" s="194" t="e">
        <f t="array" ref="DS71">SUMPRODUCT(計算_投入係数表_加工!$D208:$DS208, 生産額_中分類, IF(列分類振分=DS$3, 1, 0))/SUMPRODUCT(生産額_中分類, IF(列分類振分=DS$3, 1, 0))</f>
        <v>#DIV/0!</v>
      </c>
      <c r="DT71" s="23">
        <f>SUMIF(振分, $C71, 計算_投入係数表_加工!DT$4:DT$123)</f>
        <v>0</v>
      </c>
    </row>
    <row r="72" spans="2:124" x14ac:dyDescent="0.25">
      <c r="B72" s="53">
        <v>69</v>
      </c>
      <c r="C72" s="192" t="str">
        <v>-</v>
      </c>
      <c r="D72" s="193">
        <f t="array" ref="D72">SUMPRODUCT(計算_投入係数表_加工!$D209:$DS209, 生産額_中分類, IF(列分類振分=D$3, 1, 0))/SUMPRODUCT(生産額_中分類, IF(列分類振分=D$3, 1, 0))</f>
        <v>0</v>
      </c>
      <c r="E72" s="194">
        <f t="array" ref="E72">SUMPRODUCT(計算_投入係数表_加工!$D209:$DS209, 生産額_中分類, IF(列分類振分=E$3, 1, 0))/SUMPRODUCT(生産額_中分類, IF(列分類振分=E$3, 1, 0))</f>
        <v>0</v>
      </c>
      <c r="F72" s="194">
        <f t="array" ref="F72">SUMPRODUCT(計算_投入係数表_加工!$D209:$DS209, 生産額_中分類, IF(列分類振分=F$3, 1, 0))/SUMPRODUCT(生産額_中分類, IF(列分類振分=F$3, 1, 0))</f>
        <v>0</v>
      </c>
      <c r="G72" s="194">
        <f t="array" ref="G72">SUMPRODUCT(計算_投入係数表_加工!$D209:$DS209, 生産額_中分類, IF(列分類振分=G$3, 1, 0))/SUMPRODUCT(生産額_中分類, IF(列分類振分=G$3, 1, 0))</f>
        <v>0</v>
      </c>
      <c r="H72" s="194">
        <f t="array" ref="H72">SUMPRODUCT(計算_投入係数表_加工!$D209:$DS209, 生産額_中分類, IF(列分類振分=H$3, 1, 0))/SUMPRODUCT(生産額_中分類, IF(列分類振分=H$3, 1, 0))</f>
        <v>0</v>
      </c>
      <c r="I72" s="194">
        <f t="array" ref="I72">SUMPRODUCT(計算_投入係数表_加工!$D209:$DS209, 生産額_中分類, IF(列分類振分=I$3, 1, 0))/SUMPRODUCT(生産額_中分類, IF(列分類振分=I$3, 1, 0))</f>
        <v>0</v>
      </c>
      <c r="J72" s="194">
        <f t="array" ref="J72">SUMPRODUCT(計算_投入係数表_加工!$D209:$DS209, 生産額_中分類, IF(列分類振分=J$3, 1, 0))/SUMPRODUCT(生産額_中分類, IF(列分類振分=J$3, 1, 0))</f>
        <v>0</v>
      </c>
      <c r="K72" s="194">
        <f t="array" ref="K72">SUMPRODUCT(計算_投入係数表_加工!$D209:$DS209, 生産額_中分類, IF(列分類振分=K$3, 1, 0))/SUMPRODUCT(生産額_中分類, IF(列分類振分=K$3, 1, 0))</f>
        <v>0</v>
      </c>
      <c r="L72" s="194">
        <f t="array" ref="L72">SUMPRODUCT(計算_投入係数表_加工!$D209:$DS209, 生産額_中分類, IF(列分類振分=L$3, 1, 0))/SUMPRODUCT(生産額_中分類, IF(列分類振分=L$3, 1, 0))</f>
        <v>0</v>
      </c>
      <c r="M72" s="194">
        <f t="array" ref="M72">SUMPRODUCT(計算_投入係数表_加工!$D209:$DS209, 生産額_中分類, IF(列分類振分=M$3, 1, 0))/SUMPRODUCT(生産額_中分類, IF(列分類振分=M$3, 1, 0))</f>
        <v>0</v>
      </c>
      <c r="N72" s="194">
        <f t="array" ref="N72">SUMPRODUCT(計算_投入係数表_加工!$D209:$DS209, 生産額_中分類, IF(列分類振分=N$3, 1, 0))/SUMPRODUCT(生産額_中分類, IF(列分類振分=N$3, 1, 0))</f>
        <v>0</v>
      </c>
      <c r="O72" s="194">
        <f t="array" ref="O72">SUMPRODUCT(計算_投入係数表_加工!$D209:$DS209, 生産額_中分類, IF(列分類振分=O$3, 1, 0))/SUMPRODUCT(生産額_中分類, IF(列分類振分=O$3, 1, 0))</f>
        <v>0</v>
      </c>
      <c r="P72" s="194">
        <f t="array" ref="P72">SUMPRODUCT(計算_投入係数表_加工!$D209:$DS209, 生産額_中分類, IF(列分類振分=P$3, 1, 0))/SUMPRODUCT(生産額_中分類, IF(列分類振分=P$3, 1, 0))</f>
        <v>0</v>
      </c>
      <c r="Q72" s="194" t="e">
        <f t="array" ref="Q72">SUMPRODUCT(計算_投入係数表_加工!$D209:$DS209, 生産額_中分類, IF(列分類振分=Q$3, 1, 0))/SUMPRODUCT(生産額_中分類, IF(列分類振分=Q$3, 1, 0))</f>
        <v>#DIV/0!</v>
      </c>
      <c r="R72" s="194" t="e">
        <f t="array" ref="R72">SUMPRODUCT(計算_投入係数表_加工!$D209:$DS209, 生産額_中分類, IF(列分類振分=R$3, 1, 0))/SUMPRODUCT(生産額_中分類, IF(列分類振分=R$3, 1, 0))</f>
        <v>#DIV/0!</v>
      </c>
      <c r="S72" s="194" t="e">
        <f t="array" ref="S72">SUMPRODUCT(計算_投入係数表_加工!$D209:$DS209, 生産額_中分類, IF(列分類振分=S$3, 1, 0))/SUMPRODUCT(生産額_中分類, IF(列分類振分=S$3, 1, 0))</f>
        <v>#DIV/0!</v>
      </c>
      <c r="T72" s="194" t="e">
        <f t="array" ref="T72">SUMPRODUCT(計算_投入係数表_加工!$D209:$DS209, 生産額_中分類, IF(列分類振分=T$3, 1, 0))/SUMPRODUCT(生産額_中分類, IF(列分類振分=T$3, 1, 0))</f>
        <v>#DIV/0!</v>
      </c>
      <c r="U72" s="194" t="e">
        <f t="array" ref="U72">SUMPRODUCT(計算_投入係数表_加工!$D209:$DS209, 生産額_中分類, IF(列分類振分=U$3, 1, 0))/SUMPRODUCT(生産額_中分類, IF(列分類振分=U$3, 1, 0))</f>
        <v>#DIV/0!</v>
      </c>
      <c r="V72" s="194" t="e">
        <f t="array" ref="V72">SUMPRODUCT(計算_投入係数表_加工!$D209:$DS209, 生産額_中分類, IF(列分類振分=V$3, 1, 0))/SUMPRODUCT(生産額_中分類, IF(列分類振分=V$3, 1, 0))</f>
        <v>#DIV/0!</v>
      </c>
      <c r="W72" s="194" t="e">
        <f t="array" ref="W72">SUMPRODUCT(計算_投入係数表_加工!$D209:$DS209, 生産額_中分類, IF(列分類振分=W$3, 1, 0))/SUMPRODUCT(生産額_中分類, IF(列分類振分=W$3, 1, 0))</f>
        <v>#DIV/0!</v>
      </c>
      <c r="X72" s="194" t="e">
        <f t="array" ref="X72">SUMPRODUCT(計算_投入係数表_加工!$D209:$DS209, 生産額_中分類, IF(列分類振分=X$3, 1, 0))/SUMPRODUCT(生産額_中分類, IF(列分類振分=X$3, 1, 0))</f>
        <v>#DIV/0!</v>
      </c>
      <c r="Y72" s="194" t="e">
        <f t="array" ref="Y72">SUMPRODUCT(計算_投入係数表_加工!$D209:$DS209, 生産額_中分類, IF(列分類振分=Y$3, 1, 0))/SUMPRODUCT(生産額_中分類, IF(列分類振分=Y$3, 1, 0))</f>
        <v>#DIV/0!</v>
      </c>
      <c r="Z72" s="194" t="e">
        <f t="array" ref="Z72">SUMPRODUCT(計算_投入係数表_加工!$D209:$DS209, 生産額_中分類, IF(列分類振分=Z$3, 1, 0))/SUMPRODUCT(生産額_中分類, IF(列分類振分=Z$3, 1, 0))</f>
        <v>#DIV/0!</v>
      </c>
      <c r="AA72" s="194" t="e">
        <f t="array" ref="AA72">SUMPRODUCT(計算_投入係数表_加工!$D209:$DS209, 生産額_中分類, IF(列分類振分=AA$3, 1, 0))/SUMPRODUCT(生産額_中分類, IF(列分類振分=AA$3, 1, 0))</f>
        <v>#DIV/0!</v>
      </c>
      <c r="AB72" s="194" t="e">
        <f t="array" ref="AB72">SUMPRODUCT(計算_投入係数表_加工!$D209:$DS209, 生産額_中分類, IF(列分類振分=AB$3, 1, 0))/SUMPRODUCT(生産額_中分類, IF(列分類振分=AB$3, 1, 0))</f>
        <v>#DIV/0!</v>
      </c>
      <c r="AC72" s="194" t="e">
        <f t="array" ref="AC72">SUMPRODUCT(計算_投入係数表_加工!$D209:$DS209, 生産額_中分類, IF(列分類振分=AC$3, 1, 0))/SUMPRODUCT(生産額_中分類, IF(列分類振分=AC$3, 1, 0))</f>
        <v>#DIV/0!</v>
      </c>
      <c r="AD72" s="194" t="e">
        <f t="array" ref="AD72">SUMPRODUCT(計算_投入係数表_加工!$D209:$DS209, 生産額_中分類, IF(列分類振分=AD$3, 1, 0))/SUMPRODUCT(生産額_中分類, IF(列分類振分=AD$3, 1, 0))</f>
        <v>#DIV/0!</v>
      </c>
      <c r="AE72" s="194" t="e">
        <f t="array" ref="AE72">SUMPRODUCT(計算_投入係数表_加工!$D209:$DS209, 生産額_中分類, IF(列分類振分=AE$3, 1, 0))/SUMPRODUCT(生産額_中分類, IF(列分類振分=AE$3, 1, 0))</f>
        <v>#DIV/0!</v>
      </c>
      <c r="AF72" s="194" t="e">
        <f t="array" ref="AF72">SUMPRODUCT(計算_投入係数表_加工!$D209:$DS209, 生産額_中分類, IF(列分類振分=AF$3, 1, 0))/SUMPRODUCT(生産額_中分類, IF(列分類振分=AF$3, 1, 0))</f>
        <v>#DIV/0!</v>
      </c>
      <c r="AG72" s="194" t="e">
        <f t="array" ref="AG72">SUMPRODUCT(計算_投入係数表_加工!$D209:$DS209, 生産額_中分類, IF(列分類振分=AG$3, 1, 0))/SUMPRODUCT(生産額_中分類, IF(列分類振分=AG$3, 1, 0))</f>
        <v>#DIV/0!</v>
      </c>
      <c r="AH72" s="194" t="e">
        <f t="array" ref="AH72">SUMPRODUCT(計算_投入係数表_加工!$D209:$DS209, 生産額_中分類, IF(列分類振分=AH$3, 1, 0))/SUMPRODUCT(生産額_中分類, IF(列分類振分=AH$3, 1, 0))</f>
        <v>#DIV/0!</v>
      </c>
      <c r="AI72" s="194" t="e">
        <f t="array" ref="AI72">SUMPRODUCT(計算_投入係数表_加工!$D209:$DS209, 生産額_中分類, IF(列分類振分=AI$3, 1, 0))/SUMPRODUCT(生産額_中分類, IF(列分類振分=AI$3, 1, 0))</f>
        <v>#DIV/0!</v>
      </c>
      <c r="AJ72" s="194" t="e">
        <f t="array" ref="AJ72">SUMPRODUCT(計算_投入係数表_加工!$D209:$DS209, 生産額_中分類, IF(列分類振分=AJ$3, 1, 0))/SUMPRODUCT(生産額_中分類, IF(列分類振分=AJ$3, 1, 0))</f>
        <v>#DIV/0!</v>
      </c>
      <c r="AK72" s="194" t="e">
        <f t="array" ref="AK72">SUMPRODUCT(計算_投入係数表_加工!$D209:$DS209, 生産額_中分類, IF(列分類振分=AK$3, 1, 0))/SUMPRODUCT(生産額_中分類, IF(列分類振分=AK$3, 1, 0))</f>
        <v>#DIV/0!</v>
      </c>
      <c r="AL72" s="194" t="e">
        <f t="array" ref="AL72">SUMPRODUCT(計算_投入係数表_加工!$D209:$DS209, 生産額_中分類, IF(列分類振分=AL$3, 1, 0))/SUMPRODUCT(生産額_中分類, IF(列分類振分=AL$3, 1, 0))</f>
        <v>#DIV/0!</v>
      </c>
      <c r="AM72" s="194" t="e">
        <f t="array" ref="AM72">SUMPRODUCT(計算_投入係数表_加工!$D209:$DS209, 生産額_中分類, IF(列分類振分=AM$3, 1, 0))/SUMPRODUCT(生産額_中分類, IF(列分類振分=AM$3, 1, 0))</f>
        <v>#DIV/0!</v>
      </c>
      <c r="AN72" s="194" t="e">
        <f t="array" ref="AN72">SUMPRODUCT(計算_投入係数表_加工!$D209:$DS209, 生産額_中分類, IF(列分類振分=AN$3, 1, 0))/SUMPRODUCT(生産額_中分類, IF(列分類振分=AN$3, 1, 0))</f>
        <v>#DIV/0!</v>
      </c>
      <c r="AO72" s="194" t="e">
        <f t="array" ref="AO72">SUMPRODUCT(計算_投入係数表_加工!$D209:$DS209, 生産額_中分類, IF(列分類振分=AO$3, 1, 0))/SUMPRODUCT(生産額_中分類, IF(列分類振分=AO$3, 1, 0))</f>
        <v>#DIV/0!</v>
      </c>
      <c r="AP72" s="194" t="e">
        <f t="array" ref="AP72">SUMPRODUCT(計算_投入係数表_加工!$D209:$DS209, 生産額_中分類, IF(列分類振分=AP$3, 1, 0))/SUMPRODUCT(生産額_中分類, IF(列分類振分=AP$3, 1, 0))</f>
        <v>#DIV/0!</v>
      </c>
      <c r="AQ72" s="194" t="e">
        <f t="array" ref="AQ72">SUMPRODUCT(計算_投入係数表_加工!$D209:$DS209, 生産額_中分類, IF(列分類振分=AQ$3, 1, 0))/SUMPRODUCT(生産額_中分類, IF(列分類振分=AQ$3, 1, 0))</f>
        <v>#DIV/0!</v>
      </c>
      <c r="AR72" s="194" t="e">
        <f t="array" ref="AR72">SUMPRODUCT(計算_投入係数表_加工!$D209:$DS209, 生産額_中分類, IF(列分類振分=AR$3, 1, 0))/SUMPRODUCT(生産額_中分類, IF(列分類振分=AR$3, 1, 0))</f>
        <v>#DIV/0!</v>
      </c>
      <c r="AS72" s="194" t="e">
        <f t="array" ref="AS72">SUMPRODUCT(計算_投入係数表_加工!$D209:$DS209, 生産額_中分類, IF(列分類振分=AS$3, 1, 0))/SUMPRODUCT(生産額_中分類, IF(列分類振分=AS$3, 1, 0))</f>
        <v>#DIV/0!</v>
      </c>
      <c r="AT72" s="194" t="e">
        <f t="array" ref="AT72">SUMPRODUCT(計算_投入係数表_加工!$D209:$DS209, 生産額_中分類, IF(列分類振分=AT$3, 1, 0))/SUMPRODUCT(生産額_中分類, IF(列分類振分=AT$3, 1, 0))</f>
        <v>#DIV/0!</v>
      </c>
      <c r="AU72" s="194" t="e">
        <f t="array" ref="AU72">SUMPRODUCT(計算_投入係数表_加工!$D209:$DS209, 生産額_中分類, IF(列分類振分=AU$3, 1, 0))/SUMPRODUCT(生産額_中分類, IF(列分類振分=AU$3, 1, 0))</f>
        <v>#DIV/0!</v>
      </c>
      <c r="AV72" s="194" t="e">
        <f t="array" ref="AV72">SUMPRODUCT(計算_投入係数表_加工!$D209:$DS209, 生産額_中分類, IF(列分類振分=AV$3, 1, 0))/SUMPRODUCT(生産額_中分類, IF(列分類振分=AV$3, 1, 0))</f>
        <v>#DIV/0!</v>
      </c>
      <c r="AW72" s="194" t="e">
        <f t="array" ref="AW72">SUMPRODUCT(計算_投入係数表_加工!$D209:$DS209, 生産額_中分類, IF(列分類振分=AW$3, 1, 0))/SUMPRODUCT(生産額_中分類, IF(列分類振分=AW$3, 1, 0))</f>
        <v>#DIV/0!</v>
      </c>
      <c r="AX72" s="194" t="e">
        <f t="array" ref="AX72">SUMPRODUCT(計算_投入係数表_加工!$D209:$DS209, 生産額_中分類, IF(列分類振分=AX$3, 1, 0))/SUMPRODUCT(生産額_中分類, IF(列分類振分=AX$3, 1, 0))</f>
        <v>#DIV/0!</v>
      </c>
      <c r="AY72" s="194" t="e">
        <f t="array" ref="AY72">SUMPRODUCT(計算_投入係数表_加工!$D209:$DS209, 生産額_中分類, IF(列分類振分=AY$3, 1, 0))/SUMPRODUCT(生産額_中分類, IF(列分類振分=AY$3, 1, 0))</f>
        <v>#DIV/0!</v>
      </c>
      <c r="AZ72" s="194" t="e">
        <f t="array" ref="AZ72">SUMPRODUCT(計算_投入係数表_加工!$D209:$DS209, 生産額_中分類, IF(列分類振分=AZ$3, 1, 0))/SUMPRODUCT(生産額_中分類, IF(列分類振分=AZ$3, 1, 0))</f>
        <v>#DIV/0!</v>
      </c>
      <c r="BA72" s="194" t="e">
        <f t="array" ref="BA72">SUMPRODUCT(計算_投入係数表_加工!$D209:$DS209, 生産額_中分類, IF(列分類振分=BA$3, 1, 0))/SUMPRODUCT(生産額_中分類, IF(列分類振分=BA$3, 1, 0))</f>
        <v>#DIV/0!</v>
      </c>
      <c r="BB72" s="194" t="e">
        <f t="array" ref="BB72">SUMPRODUCT(計算_投入係数表_加工!$D209:$DS209, 生産額_中分類, IF(列分類振分=BB$3, 1, 0))/SUMPRODUCT(生産額_中分類, IF(列分類振分=BB$3, 1, 0))</f>
        <v>#DIV/0!</v>
      </c>
      <c r="BC72" s="194" t="e">
        <f t="array" ref="BC72">SUMPRODUCT(計算_投入係数表_加工!$D209:$DS209, 生産額_中分類, IF(列分類振分=BC$3, 1, 0))/SUMPRODUCT(生産額_中分類, IF(列分類振分=BC$3, 1, 0))</f>
        <v>#DIV/0!</v>
      </c>
      <c r="BD72" s="194" t="e">
        <f t="array" ref="BD72">SUMPRODUCT(計算_投入係数表_加工!$D209:$DS209, 生産額_中分類, IF(列分類振分=BD$3, 1, 0))/SUMPRODUCT(生産額_中分類, IF(列分類振分=BD$3, 1, 0))</f>
        <v>#DIV/0!</v>
      </c>
      <c r="BE72" s="194" t="e">
        <f t="array" ref="BE72">SUMPRODUCT(計算_投入係数表_加工!$D209:$DS209, 生産額_中分類, IF(列分類振分=BE$3, 1, 0))/SUMPRODUCT(生産額_中分類, IF(列分類振分=BE$3, 1, 0))</f>
        <v>#DIV/0!</v>
      </c>
      <c r="BF72" s="194" t="e">
        <f t="array" ref="BF72">SUMPRODUCT(計算_投入係数表_加工!$D209:$DS209, 生産額_中分類, IF(列分類振分=BF$3, 1, 0))/SUMPRODUCT(生産額_中分類, IF(列分類振分=BF$3, 1, 0))</f>
        <v>#DIV/0!</v>
      </c>
      <c r="BG72" s="194" t="e">
        <f t="array" ref="BG72">SUMPRODUCT(計算_投入係数表_加工!$D209:$DS209, 生産額_中分類, IF(列分類振分=BG$3, 1, 0))/SUMPRODUCT(生産額_中分類, IF(列分類振分=BG$3, 1, 0))</f>
        <v>#DIV/0!</v>
      </c>
      <c r="BH72" s="194" t="e">
        <f t="array" ref="BH72">SUMPRODUCT(計算_投入係数表_加工!$D209:$DS209, 生産額_中分類, IF(列分類振分=BH$3, 1, 0))/SUMPRODUCT(生産額_中分類, IF(列分類振分=BH$3, 1, 0))</f>
        <v>#DIV/0!</v>
      </c>
      <c r="BI72" s="194" t="e">
        <f t="array" ref="BI72">SUMPRODUCT(計算_投入係数表_加工!$D209:$DS209, 生産額_中分類, IF(列分類振分=BI$3, 1, 0))/SUMPRODUCT(生産額_中分類, IF(列分類振分=BI$3, 1, 0))</f>
        <v>#DIV/0!</v>
      </c>
      <c r="BJ72" s="194" t="e">
        <f t="array" ref="BJ72">SUMPRODUCT(計算_投入係数表_加工!$D209:$DS209, 生産額_中分類, IF(列分類振分=BJ$3, 1, 0))/SUMPRODUCT(生産額_中分類, IF(列分類振分=BJ$3, 1, 0))</f>
        <v>#DIV/0!</v>
      </c>
      <c r="BK72" s="194" t="e">
        <f t="array" ref="BK72">SUMPRODUCT(計算_投入係数表_加工!$D209:$DS209, 生産額_中分類, IF(列分類振分=BK$3, 1, 0))/SUMPRODUCT(生産額_中分類, IF(列分類振分=BK$3, 1, 0))</f>
        <v>#DIV/0!</v>
      </c>
      <c r="BL72" s="194" t="e">
        <f t="array" ref="BL72">SUMPRODUCT(計算_投入係数表_加工!$D209:$DS209, 生産額_中分類, IF(列分類振分=BL$3, 1, 0))/SUMPRODUCT(生産額_中分類, IF(列分類振分=BL$3, 1, 0))</f>
        <v>#DIV/0!</v>
      </c>
      <c r="BM72" s="194" t="e">
        <f t="array" ref="BM72">SUMPRODUCT(計算_投入係数表_加工!$D209:$DS209, 生産額_中分類, IF(列分類振分=BM$3, 1, 0))/SUMPRODUCT(生産額_中分類, IF(列分類振分=BM$3, 1, 0))</f>
        <v>#DIV/0!</v>
      </c>
      <c r="BN72" s="194" t="e">
        <f t="array" ref="BN72">SUMPRODUCT(計算_投入係数表_加工!$D209:$DS209, 生産額_中分類, IF(列分類振分=BN$3, 1, 0))/SUMPRODUCT(生産額_中分類, IF(列分類振分=BN$3, 1, 0))</f>
        <v>#DIV/0!</v>
      </c>
      <c r="BO72" s="194" t="e">
        <f t="array" ref="BO72">SUMPRODUCT(計算_投入係数表_加工!$D209:$DS209, 生産額_中分類, IF(列分類振分=BO$3, 1, 0))/SUMPRODUCT(生産額_中分類, IF(列分類振分=BO$3, 1, 0))</f>
        <v>#DIV/0!</v>
      </c>
      <c r="BP72" s="194" t="e">
        <f t="array" ref="BP72">SUMPRODUCT(計算_投入係数表_加工!$D209:$DS209, 生産額_中分類, IF(列分類振分=BP$3, 1, 0))/SUMPRODUCT(生産額_中分類, IF(列分類振分=BP$3, 1, 0))</f>
        <v>#DIV/0!</v>
      </c>
      <c r="BQ72" s="194" t="e">
        <f t="array" ref="BQ72">SUMPRODUCT(計算_投入係数表_加工!$D209:$DS209, 生産額_中分類, IF(列分類振分=BQ$3, 1, 0))/SUMPRODUCT(生産額_中分類, IF(列分類振分=BQ$3, 1, 0))</f>
        <v>#DIV/0!</v>
      </c>
      <c r="BR72" s="194" t="e">
        <f t="array" ref="BR72">SUMPRODUCT(計算_投入係数表_加工!$D209:$DS209, 生産額_中分類, IF(列分類振分=BR$3, 1, 0))/SUMPRODUCT(生産額_中分類, IF(列分類振分=BR$3, 1, 0))</f>
        <v>#DIV/0!</v>
      </c>
      <c r="BS72" s="194" t="e">
        <f t="array" ref="BS72">SUMPRODUCT(計算_投入係数表_加工!$D209:$DS209, 生産額_中分類, IF(列分類振分=BS$3, 1, 0))/SUMPRODUCT(生産額_中分類, IF(列分類振分=BS$3, 1, 0))</f>
        <v>#DIV/0!</v>
      </c>
      <c r="BT72" s="194" t="e">
        <f t="array" ref="BT72">SUMPRODUCT(計算_投入係数表_加工!$D209:$DS209, 生産額_中分類, IF(列分類振分=BT$3, 1, 0))/SUMPRODUCT(生産額_中分類, IF(列分類振分=BT$3, 1, 0))</f>
        <v>#DIV/0!</v>
      </c>
      <c r="BU72" s="194" t="e">
        <f t="array" ref="BU72">SUMPRODUCT(計算_投入係数表_加工!$D209:$DS209, 生産額_中分類, IF(列分類振分=BU$3, 1, 0))/SUMPRODUCT(生産額_中分類, IF(列分類振分=BU$3, 1, 0))</f>
        <v>#DIV/0!</v>
      </c>
      <c r="BV72" s="194" t="e">
        <f t="array" ref="BV72">SUMPRODUCT(計算_投入係数表_加工!$D209:$DS209, 生産額_中分類, IF(列分類振分=BV$3, 1, 0))/SUMPRODUCT(生産額_中分類, IF(列分類振分=BV$3, 1, 0))</f>
        <v>#DIV/0!</v>
      </c>
      <c r="BW72" s="194" t="e">
        <f t="array" ref="BW72">SUMPRODUCT(計算_投入係数表_加工!$D209:$DS209, 生産額_中分類, IF(列分類振分=BW$3, 1, 0))/SUMPRODUCT(生産額_中分類, IF(列分類振分=BW$3, 1, 0))</f>
        <v>#DIV/0!</v>
      </c>
      <c r="BX72" s="194" t="e">
        <f t="array" ref="BX72">SUMPRODUCT(計算_投入係数表_加工!$D209:$DS209, 生産額_中分類, IF(列分類振分=BX$3, 1, 0))/SUMPRODUCT(生産額_中分類, IF(列分類振分=BX$3, 1, 0))</f>
        <v>#DIV/0!</v>
      </c>
      <c r="BY72" s="194" t="e">
        <f t="array" ref="BY72">SUMPRODUCT(計算_投入係数表_加工!$D209:$DS209, 生産額_中分類, IF(列分類振分=BY$3, 1, 0))/SUMPRODUCT(生産額_中分類, IF(列分類振分=BY$3, 1, 0))</f>
        <v>#DIV/0!</v>
      </c>
      <c r="BZ72" s="194" t="e">
        <f t="array" ref="BZ72">SUMPRODUCT(計算_投入係数表_加工!$D209:$DS209, 生産額_中分類, IF(列分類振分=BZ$3, 1, 0))/SUMPRODUCT(生産額_中分類, IF(列分類振分=BZ$3, 1, 0))</f>
        <v>#DIV/0!</v>
      </c>
      <c r="CA72" s="194" t="e">
        <f t="array" ref="CA72">SUMPRODUCT(計算_投入係数表_加工!$D209:$DS209, 生産額_中分類, IF(列分類振分=CA$3, 1, 0))/SUMPRODUCT(生産額_中分類, IF(列分類振分=CA$3, 1, 0))</f>
        <v>#DIV/0!</v>
      </c>
      <c r="CB72" s="194" t="e">
        <f t="array" ref="CB72">SUMPRODUCT(計算_投入係数表_加工!$D209:$DS209, 生産額_中分類, IF(列分類振分=CB$3, 1, 0))/SUMPRODUCT(生産額_中分類, IF(列分類振分=CB$3, 1, 0))</f>
        <v>#DIV/0!</v>
      </c>
      <c r="CC72" s="194" t="e">
        <f t="array" ref="CC72">SUMPRODUCT(計算_投入係数表_加工!$D209:$DS209, 生産額_中分類, IF(列分類振分=CC$3, 1, 0))/SUMPRODUCT(生産額_中分類, IF(列分類振分=CC$3, 1, 0))</f>
        <v>#DIV/0!</v>
      </c>
      <c r="CD72" s="194" t="e">
        <f t="array" ref="CD72">SUMPRODUCT(計算_投入係数表_加工!$D209:$DS209, 生産額_中分類, IF(列分類振分=CD$3, 1, 0))/SUMPRODUCT(生産額_中分類, IF(列分類振分=CD$3, 1, 0))</f>
        <v>#DIV/0!</v>
      </c>
      <c r="CE72" s="194" t="e">
        <f t="array" ref="CE72">SUMPRODUCT(計算_投入係数表_加工!$D209:$DS209, 生産額_中分類, IF(列分類振分=CE$3, 1, 0))/SUMPRODUCT(生産額_中分類, IF(列分類振分=CE$3, 1, 0))</f>
        <v>#DIV/0!</v>
      </c>
      <c r="CF72" s="194" t="e">
        <f t="array" ref="CF72">SUMPRODUCT(計算_投入係数表_加工!$D209:$DS209, 生産額_中分類, IF(列分類振分=CF$3, 1, 0))/SUMPRODUCT(生産額_中分類, IF(列分類振分=CF$3, 1, 0))</f>
        <v>#DIV/0!</v>
      </c>
      <c r="CG72" s="194" t="e">
        <f t="array" ref="CG72">SUMPRODUCT(計算_投入係数表_加工!$D209:$DS209, 生産額_中分類, IF(列分類振分=CG$3, 1, 0))/SUMPRODUCT(生産額_中分類, IF(列分類振分=CG$3, 1, 0))</f>
        <v>#DIV/0!</v>
      </c>
      <c r="CH72" s="194" t="e">
        <f t="array" ref="CH72">SUMPRODUCT(計算_投入係数表_加工!$D209:$DS209, 生産額_中分類, IF(列分類振分=CH$3, 1, 0))/SUMPRODUCT(生産額_中分類, IF(列分類振分=CH$3, 1, 0))</f>
        <v>#DIV/0!</v>
      </c>
      <c r="CI72" s="194" t="e">
        <f t="array" ref="CI72">SUMPRODUCT(計算_投入係数表_加工!$D209:$DS209, 生産額_中分類, IF(列分類振分=CI$3, 1, 0))/SUMPRODUCT(生産額_中分類, IF(列分類振分=CI$3, 1, 0))</f>
        <v>#DIV/0!</v>
      </c>
      <c r="CJ72" s="194" t="e">
        <f t="array" ref="CJ72">SUMPRODUCT(計算_投入係数表_加工!$D209:$DS209, 生産額_中分類, IF(列分類振分=CJ$3, 1, 0))/SUMPRODUCT(生産額_中分類, IF(列分類振分=CJ$3, 1, 0))</f>
        <v>#DIV/0!</v>
      </c>
      <c r="CK72" s="194" t="e">
        <f t="array" ref="CK72">SUMPRODUCT(計算_投入係数表_加工!$D209:$DS209, 生産額_中分類, IF(列分類振分=CK$3, 1, 0))/SUMPRODUCT(生産額_中分類, IF(列分類振分=CK$3, 1, 0))</f>
        <v>#DIV/0!</v>
      </c>
      <c r="CL72" s="194" t="e">
        <f t="array" ref="CL72">SUMPRODUCT(計算_投入係数表_加工!$D209:$DS209, 生産額_中分類, IF(列分類振分=CL$3, 1, 0))/SUMPRODUCT(生産額_中分類, IF(列分類振分=CL$3, 1, 0))</f>
        <v>#DIV/0!</v>
      </c>
      <c r="CM72" s="194" t="e">
        <f t="array" ref="CM72">SUMPRODUCT(計算_投入係数表_加工!$D209:$DS209, 生産額_中分類, IF(列分類振分=CM$3, 1, 0))/SUMPRODUCT(生産額_中分類, IF(列分類振分=CM$3, 1, 0))</f>
        <v>#DIV/0!</v>
      </c>
      <c r="CN72" s="194" t="e">
        <f t="array" ref="CN72">SUMPRODUCT(計算_投入係数表_加工!$D209:$DS209, 生産額_中分類, IF(列分類振分=CN$3, 1, 0))/SUMPRODUCT(生産額_中分類, IF(列分類振分=CN$3, 1, 0))</f>
        <v>#DIV/0!</v>
      </c>
      <c r="CO72" s="194" t="e">
        <f t="array" ref="CO72">SUMPRODUCT(計算_投入係数表_加工!$D209:$DS209, 生産額_中分類, IF(列分類振分=CO$3, 1, 0))/SUMPRODUCT(生産額_中分類, IF(列分類振分=CO$3, 1, 0))</f>
        <v>#DIV/0!</v>
      </c>
      <c r="CP72" s="194" t="e">
        <f t="array" ref="CP72">SUMPRODUCT(計算_投入係数表_加工!$D209:$DS209, 生産額_中分類, IF(列分類振分=CP$3, 1, 0))/SUMPRODUCT(生産額_中分類, IF(列分類振分=CP$3, 1, 0))</f>
        <v>#DIV/0!</v>
      </c>
      <c r="CQ72" s="194" t="e">
        <f t="array" ref="CQ72">SUMPRODUCT(計算_投入係数表_加工!$D209:$DS209, 生産額_中分類, IF(列分類振分=CQ$3, 1, 0))/SUMPRODUCT(生産額_中分類, IF(列分類振分=CQ$3, 1, 0))</f>
        <v>#DIV/0!</v>
      </c>
      <c r="CR72" s="194" t="e">
        <f t="array" ref="CR72">SUMPRODUCT(計算_投入係数表_加工!$D209:$DS209, 生産額_中分類, IF(列分類振分=CR$3, 1, 0))/SUMPRODUCT(生産額_中分類, IF(列分類振分=CR$3, 1, 0))</f>
        <v>#DIV/0!</v>
      </c>
      <c r="CS72" s="194" t="e">
        <f t="array" ref="CS72">SUMPRODUCT(計算_投入係数表_加工!$D209:$DS209, 生産額_中分類, IF(列分類振分=CS$3, 1, 0))/SUMPRODUCT(生産額_中分類, IF(列分類振分=CS$3, 1, 0))</f>
        <v>#DIV/0!</v>
      </c>
      <c r="CT72" s="194" t="e">
        <f t="array" ref="CT72">SUMPRODUCT(計算_投入係数表_加工!$D209:$DS209, 生産額_中分類, IF(列分類振分=CT$3, 1, 0))/SUMPRODUCT(生産額_中分類, IF(列分類振分=CT$3, 1, 0))</f>
        <v>#DIV/0!</v>
      </c>
      <c r="CU72" s="194" t="e">
        <f t="array" ref="CU72">SUMPRODUCT(計算_投入係数表_加工!$D209:$DS209, 生産額_中分類, IF(列分類振分=CU$3, 1, 0))/SUMPRODUCT(生産額_中分類, IF(列分類振分=CU$3, 1, 0))</f>
        <v>#DIV/0!</v>
      </c>
      <c r="CV72" s="194" t="e">
        <f t="array" ref="CV72">SUMPRODUCT(計算_投入係数表_加工!$D209:$DS209, 生産額_中分類, IF(列分類振分=CV$3, 1, 0))/SUMPRODUCT(生産額_中分類, IF(列分類振分=CV$3, 1, 0))</f>
        <v>#DIV/0!</v>
      </c>
      <c r="CW72" s="194" t="e">
        <f t="array" ref="CW72">SUMPRODUCT(計算_投入係数表_加工!$D209:$DS209, 生産額_中分類, IF(列分類振分=CW$3, 1, 0))/SUMPRODUCT(生産額_中分類, IF(列分類振分=CW$3, 1, 0))</f>
        <v>#DIV/0!</v>
      </c>
      <c r="CX72" s="194" t="e">
        <f t="array" ref="CX72">SUMPRODUCT(計算_投入係数表_加工!$D209:$DS209, 生産額_中分類, IF(列分類振分=CX$3, 1, 0))/SUMPRODUCT(生産額_中分類, IF(列分類振分=CX$3, 1, 0))</f>
        <v>#DIV/0!</v>
      </c>
      <c r="CY72" s="194" t="e">
        <f t="array" ref="CY72">SUMPRODUCT(計算_投入係数表_加工!$D209:$DS209, 生産額_中分類, IF(列分類振分=CY$3, 1, 0))/SUMPRODUCT(生産額_中分類, IF(列分類振分=CY$3, 1, 0))</f>
        <v>#DIV/0!</v>
      </c>
      <c r="CZ72" s="194" t="e">
        <f t="array" ref="CZ72">SUMPRODUCT(計算_投入係数表_加工!$D209:$DS209, 生産額_中分類, IF(列分類振分=CZ$3, 1, 0))/SUMPRODUCT(生産額_中分類, IF(列分類振分=CZ$3, 1, 0))</f>
        <v>#DIV/0!</v>
      </c>
      <c r="DA72" s="194" t="e">
        <f t="array" ref="DA72">SUMPRODUCT(計算_投入係数表_加工!$D209:$DS209, 生産額_中分類, IF(列分類振分=DA$3, 1, 0))/SUMPRODUCT(生産額_中分類, IF(列分類振分=DA$3, 1, 0))</f>
        <v>#DIV/0!</v>
      </c>
      <c r="DB72" s="194" t="e">
        <f t="array" ref="DB72">SUMPRODUCT(計算_投入係数表_加工!$D209:$DS209, 生産額_中分類, IF(列分類振分=DB$3, 1, 0))/SUMPRODUCT(生産額_中分類, IF(列分類振分=DB$3, 1, 0))</f>
        <v>#DIV/0!</v>
      </c>
      <c r="DC72" s="194" t="e">
        <f t="array" ref="DC72">SUMPRODUCT(計算_投入係数表_加工!$D209:$DS209, 生産額_中分類, IF(列分類振分=DC$3, 1, 0))/SUMPRODUCT(生産額_中分類, IF(列分類振分=DC$3, 1, 0))</f>
        <v>#DIV/0!</v>
      </c>
      <c r="DD72" s="194" t="e">
        <f t="array" ref="DD72">SUMPRODUCT(計算_投入係数表_加工!$D209:$DS209, 生産額_中分類, IF(列分類振分=DD$3, 1, 0))/SUMPRODUCT(生産額_中分類, IF(列分類振分=DD$3, 1, 0))</f>
        <v>#DIV/0!</v>
      </c>
      <c r="DE72" s="194" t="e">
        <f t="array" ref="DE72">SUMPRODUCT(計算_投入係数表_加工!$D209:$DS209, 生産額_中分類, IF(列分類振分=DE$3, 1, 0))/SUMPRODUCT(生産額_中分類, IF(列分類振分=DE$3, 1, 0))</f>
        <v>#DIV/0!</v>
      </c>
      <c r="DF72" s="194" t="e">
        <f t="array" ref="DF72">SUMPRODUCT(計算_投入係数表_加工!$D209:$DS209, 生産額_中分類, IF(列分類振分=DF$3, 1, 0))/SUMPRODUCT(生産額_中分類, IF(列分類振分=DF$3, 1, 0))</f>
        <v>#DIV/0!</v>
      </c>
      <c r="DG72" s="194" t="e">
        <f t="array" ref="DG72">SUMPRODUCT(計算_投入係数表_加工!$D209:$DS209, 生産額_中分類, IF(列分類振分=DG$3, 1, 0))/SUMPRODUCT(生産額_中分類, IF(列分類振分=DG$3, 1, 0))</f>
        <v>#DIV/0!</v>
      </c>
      <c r="DH72" s="194" t="e">
        <f t="array" ref="DH72">SUMPRODUCT(計算_投入係数表_加工!$D209:$DS209, 生産額_中分類, IF(列分類振分=DH$3, 1, 0))/SUMPRODUCT(生産額_中分類, IF(列分類振分=DH$3, 1, 0))</f>
        <v>#DIV/0!</v>
      </c>
      <c r="DI72" s="194" t="e">
        <f t="array" ref="DI72">SUMPRODUCT(計算_投入係数表_加工!$D209:$DS209, 生産額_中分類, IF(列分類振分=DI$3, 1, 0))/SUMPRODUCT(生産額_中分類, IF(列分類振分=DI$3, 1, 0))</f>
        <v>#DIV/0!</v>
      </c>
      <c r="DJ72" s="194" t="e">
        <f t="array" ref="DJ72">SUMPRODUCT(計算_投入係数表_加工!$D209:$DS209, 生産額_中分類, IF(列分類振分=DJ$3, 1, 0))/SUMPRODUCT(生産額_中分類, IF(列分類振分=DJ$3, 1, 0))</f>
        <v>#DIV/0!</v>
      </c>
      <c r="DK72" s="194" t="e">
        <f t="array" ref="DK72">SUMPRODUCT(計算_投入係数表_加工!$D209:$DS209, 生産額_中分類, IF(列分類振分=DK$3, 1, 0))/SUMPRODUCT(生産額_中分類, IF(列分類振分=DK$3, 1, 0))</f>
        <v>#DIV/0!</v>
      </c>
      <c r="DL72" s="194" t="e">
        <f t="array" ref="DL72">SUMPRODUCT(計算_投入係数表_加工!$D209:$DS209, 生産額_中分類, IF(列分類振分=DL$3, 1, 0))/SUMPRODUCT(生産額_中分類, IF(列分類振分=DL$3, 1, 0))</f>
        <v>#DIV/0!</v>
      </c>
      <c r="DM72" s="194" t="e">
        <f t="array" ref="DM72">SUMPRODUCT(計算_投入係数表_加工!$D209:$DS209, 生産額_中分類, IF(列分類振分=DM$3, 1, 0))/SUMPRODUCT(生産額_中分類, IF(列分類振分=DM$3, 1, 0))</f>
        <v>#DIV/0!</v>
      </c>
      <c r="DN72" s="194" t="e">
        <f t="array" ref="DN72">SUMPRODUCT(計算_投入係数表_加工!$D209:$DS209, 生産額_中分類, IF(列分類振分=DN$3, 1, 0))/SUMPRODUCT(生産額_中分類, IF(列分類振分=DN$3, 1, 0))</f>
        <v>#DIV/0!</v>
      </c>
      <c r="DO72" s="194" t="e">
        <f t="array" ref="DO72">SUMPRODUCT(計算_投入係数表_加工!$D209:$DS209, 生産額_中分類, IF(列分類振分=DO$3, 1, 0))/SUMPRODUCT(生産額_中分類, IF(列分類振分=DO$3, 1, 0))</f>
        <v>#DIV/0!</v>
      </c>
      <c r="DP72" s="194" t="e">
        <f t="array" ref="DP72">SUMPRODUCT(計算_投入係数表_加工!$D209:$DS209, 生産額_中分類, IF(列分類振分=DP$3, 1, 0))/SUMPRODUCT(生産額_中分類, IF(列分類振分=DP$3, 1, 0))</f>
        <v>#DIV/0!</v>
      </c>
      <c r="DQ72" s="194" t="e">
        <f t="array" ref="DQ72">SUMPRODUCT(計算_投入係数表_加工!$D209:$DS209, 生産額_中分類, IF(列分類振分=DQ$3, 1, 0))/SUMPRODUCT(生産額_中分類, IF(列分類振分=DQ$3, 1, 0))</f>
        <v>#DIV/0!</v>
      </c>
      <c r="DR72" s="194" t="e">
        <f t="array" ref="DR72">SUMPRODUCT(計算_投入係数表_加工!$D209:$DS209, 生産額_中分類, IF(列分類振分=DR$3, 1, 0))/SUMPRODUCT(生産額_中分類, IF(列分類振分=DR$3, 1, 0))</f>
        <v>#DIV/0!</v>
      </c>
      <c r="DS72" s="194" t="e">
        <f t="array" ref="DS72">SUMPRODUCT(計算_投入係数表_加工!$D209:$DS209, 生産額_中分類, IF(列分類振分=DS$3, 1, 0))/SUMPRODUCT(生産額_中分類, IF(列分類振分=DS$3, 1, 0))</f>
        <v>#DIV/0!</v>
      </c>
      <c r="DT72" s="23">
        <f>SUMIF(振分, $C72, 計算_投入係数表_加工!DT$4:DT$123)</f>
        <v>0</v>
      </c>
    </row>
    <row r="73" spans="2:124" x14ac:dyDescent="0.25">
      <c r="B73" s="53">
        <v>70</v>
      </c>
      <c r="C73" s="198" t="str">
        <v>-</v>
      </c>
      <c r="D73" s="199">
        <f t="array" ref="D73">SUMPRODUCT(計算_投入係数表_加工!$D210:$DS210, 生産額_中分類, IF(列分類振分=D$3, 1, 0))/SUMPRODUCT(生産額_中分類, IF(列分類振分=D$3, 1, 0))</f>
        <v>0</v>
      </c>
      <c r="E73" s="200">
        <f t="array" ref="E73">SUMPRODUCT(計算_投入係数表_加工!$D210:$DS210, 生産額_中分類, IF(列分類振分=E$3, 1, 0))/SUMPRODUCT(生産額_中分類, IF(列分類振分=E$3, 1, 0))</f>
        <v>0</v>
      </c>
      <c r="F73" s="200">
        <f t="array" ref="F73">SUMPRODUCT(計算_投入係数表_加工!$D210:$DS210, 生産額_中分類, IF(列分類振分=F$3, 1, 0))/SUMPRODUCT(生産額_中分類, IF(列分類振分=F$3, 1, 0))</f>
        <v>0</v>
      </c>
      <c r="G73" s="200">
        <f t="array" ref="G73">SUMPRODUCT(計算_投入係数表_加工!$D210:$DS210, 生産額_中分類, IF(列分類振分=G$3, 1, 0))/SUMPRODUCT(生産額_中分類, IF(列分類振分=G$3, 1, 0))</f>
        <v>0</v>
      </c>
      <c r="H73" s="200">
        <f t="array" ref="H73">SUMPRODUCT(計算_投入係数表_加工!$D210:$DS210, 生産額_中分類, IF(列分類振分=H$3, 1, 0))/SUMPRODUCT(生産額_中分類, IF(列分類振分=H$3, 1, 0))</f>
        <v>0</v>
      </c>
      <c r="I73" s="200">
        <f t="array" ref="I73">SUMPRODUCT(計算_投入係数表_加工!$D210:$DS210, 生産額_中分類, IF(列分類振分=I$3, 1, 0))/SUMPRODUCT(生産額_中分類, IF(列分類振分=I$3, 1, 0))</f>
        <v>0</v>
      </c>
      <c r="J73" s="200">
        <f t="array" ref="J73">SUMPRODUCT(計算_投入係数表_加工!$D210:$DS210, 生産額_中分類, IF(列分類振分=J$3, 1, 0))/SUMPRODUCT(生産額_中分類, IF(列分類振分=J$3, 1, 0))</f>
        <v>0</v>
      </c>
      <c r="K73" s="200">
        <f t="array" ref="K73">SUMPRODUCT(計算_投入係数表_加工!$D210:$DS210, 生産額_中分類, IF(列分類振分=K$3, 1, 0))/SUMPRODUCT(生産額_中分類, IF(列分類振分=K$3, 1, 0))</f>
        <v>0</v>
      </c>
      <c r="L73" s="200">
        <f t="array" ref="L73">SUMPRODUCT(計算_投入係数表_加工!$D210:$DS210, 生産額_中分類, IF(列分類振分=L$3, 1, 0))/SUMPRODUCT(生産額_中分類, IF(列分類振分=L$3, 1, 0))</f>
        <v>0</v>
      </c>
      <c r="M73" s="200">
        <f t="array" ref="M73">SUMPRODUCT(計算_投入係数表_加工!$D210:$DS210, 生産額_中分類, IF(列分類振分=M$3, 1, 0))/SUMPRODUCT(生産額_中分類, IF(列分類振分=M$3, 1, 0))</f>
        <v>0</v>
      </c>
      <c r="N73" s="200">
        <f t="array" ref="N73">SUMPRODUCT(計算_投入係数表_加工!$D210:$DS210, 生産額_中分類, IF(列分類振分=N$3, 1, 0))/SUMPRODUCT(生産額_中分類, IF(列分類振分=N$3, 1, 0))</f>
        <v>0</v>
      </c>
      <c r="O73" s="200">
        <f t="array" ref="O73">SUMPRODUCT(計算_投入係数表_加工!$D210:$DS210, 生産額_中分類, IF(列分類振分=O$3, 1, 0))/SUMPRODUCT(生産額_中分類, IF(列分類振分=O$3, 1, 0))</f>
        <v>0</v>
      </c>
      <c r="P73" s="200">
        <f t="array" ref="P73">SUMPRODUCT(計算_投入係数表_加工!$D210:$DS210, 生産額_中分類, IF(列分類振分=P$3, 1, 0))/SUMPRODUCT(生産額_中分類, IF(列分類振分=P$3, 1, 0))</f>
        <v>0</v>
      </c>
      <c r="Q73" s="200" t="e">
        <f t="array" ref="Q73">SUMPRODUCT(計算_投入係数表_加工!$D210:$DS210, 生産額_中分類, IF(列分類振分=Q$3, 1, 0))/SUMPRODUCT(生産額_中分類, IF(列分類振分=Q$3, 1, 0))</f>
        <v>#DIV/0!</v>
      </c>
      <c r="R73" s="200" t="e">
        <f t="array" ref="R73">SUMPRODUCT(計算_投入係数表_加工!$D210:$DS210, 生産額_中分類, IF(列分類振分=R$3, 1, 0))/SUMPRODUCT(生産額_中分類, IF(列分類振分=R$3, 1, 0))</f>
        <v>#DIV/0!</v>
      </c>
      <c r="S73" s="200" t="e">
        <f t="array" ref="S73">SUMPRODUCT(計算_投入係数表_加工!$D210:$DS210, 生産額_中分類, IF(列分類振分=S$3, 1, 0))/SUMPRODUCT(生産額_中分類, IF(列分類振分=S$3, 1, 0))</f>
        <v>#DIV/0!</v>
      </c>
      <c r="T73" s="200" t="e">
        <f t="array" ref="T73">SUMPRODUCT(計算_投入係数表_加工!$D210:$DS210, 生産額_中分類, IF(列分類振分=T$3, 1, 0))/SUMPRODUCT(生産額_中分類, IF(列分類振分=T$3, 1, 0))</f>
        <v>#DIV/0!</v>
      </c>
      <c r="U73" s="200" t="e">
        <f t="array" ref="U73">SUMPRODUCT(計算_投入係数表_加工!$D210:$DS210, 生産額_中分類, IF(列分類振分=U$3, 1, 0))/SUMPRODUCT(生産額_中分類, IF(列分類振分=U$3, 1, 0))</f>
        <v>#DIV/0!</v>
      </c>
      <c r="V73" s="200" t="e">
        <f t="array" ref="V73">SUMPRODUCT(計算_投入係数表_加工!$D210:$DS210, 生産額_中分類, IF(列分類振分=V$3, 1, 0))/SUMPRODUCT(生産額_中分類, IF(列分類振分=V$3, 1, 0))</f>
        <v>#DIV/0!</v>
      </c>
      <c r="W73" s="200" t="e">
        <f t="array" ref="W73">SUMPRODUCT(計算_投入係数表_加工!$D210:$DS210, 生産額_中分類, IF(列分類振分=W$3, 1, 0))/SUMPRODUCT(生産額_中分類, IF(列分類振分=W$3, 1, 0))</f>
        <v>#DIV/0!</v>
      </c>
      <c r="X73" s="200" t="e">
        <f t="array" ref="X73">SUMPRODUCT(計算_投入係数表_加工!$D210:$DS210, 生産額_中分類, IF(列分類振分=X$3, 1, 0))/SUMPRODUCT(生産額_中分類, IF(列分類振分=X$3, 1, 0))</f>
        <v>#DIV/0!</v>
      </c>
      <c r="Y73" s="200" t="e">
        <f t="array" ref="Y73">SUMPRODUCT(計算_投入係数表_加工!$D210:$DS210, 生産額_中分類, IF(列分類振分=Y$3, 1, 0))/SUMPRODUCT(生産額_中分類, IF(列分類振分=Y$3, 1, 0))</f>
        <v>#DIV/0!</v>
      </c>
      <c r="Z73" s="200" t="e">
        <f t="array" ref="Z73">SUMPRODUCT(計算_投入係数表_加工!$D210:$DS210, 生産額_中分類, IF(列分類振分=Z$3, 1, 0))/SUMPRODUCT(生産額_中分類, IF(列分類振分=Z$3, 1, 0))</f>
        <v>#DIV/0!</v>
      </c>
      <c r="AA73" s="200" t="e">
        <f t="array" ref="AA73">SUMPRODUCT(計算_投入係数表_加工!$D210:$DS210, 生産額_中分類, IF(列分類振分=AA$3, 1, 0))/SUMPRODUCT(生産額_中分類, IF(列分類振分=AA$3, 1, 0))</f>
        <v>#DIV/0!</v>
      </c>
      <c r="AB73" s="200" t="e">
        <f t="array" ref="AB73">SUMPRODUCT(計算_投入係数表_加工!$D210:$DS210, 生産額_中分類, IF(列分類振分=AB$3, 1, 0))/SUMPRODUCT(生産額_中分類, IF(列分類振分=AB$3, 1, 0))</f>
        <v>#DIV/0!</v>
      </c>
      <c r="AC73" s="200" t="e">
        <f t="array" ref="AC73">SUMPRODUCT(計算_投入係数表_加工!$D210:$DS210, 生産額_中分類, IF(列分類振分=AC$3, 1, 0))/SUMPRODUCT(生産額_中分類, IF(列分類振分=AC$3, 1, 0))</f>
        <v>#DIV/0!</v>
      </c>
      <c r="AD73" s="200" t="e">
        <f t="array" ref="AD73">SUMPRODUCT(計算_投入係数表_加工!$D210:$DS210, 生産額_中分類, IF(列分類振分=AD$3, 1, 0))/SUMPRODUCT(生産額_中分類, IF(列分類振分=AD$3, 1, 0))</f>
        <v>#DIV/0!</v>
      </c>
      <c r="AE73" s="200" t="e">
        <f t="array" ref="AE73">SUMPRODUCT(計算_投入係数表_加工!$D210:$DS210, 生産額_中分類, IF(列分類振分=AE$3, 1, 0))/SUMPRODUCT(生産額_中分類, IF(列分類振分=AE$3, 1, 0))</f>
        <v>#DIV/0!</v>
      </c>
      <c r="AF73" s="200" t="e">
        <f t="array" ref="AF73">SUMPRODUCT(計算_投入係数表_加工!$D210:$DS210, 生産額_中分類, IF(列分類振分=AF$3, 1, 0))/SUMPRODUCT(生産額_中分類, IF(列分類振分=AF$3, 1, 0))</f>
        <v>#DIV/0!</v>
      </c>
      <c r="AG73" s="200" t="e">
        <f t="array" ref="AG73">SUMPRODUCT(計算_投入係数表_加工!$D210:$DS210, 生産額_中分類, IF(列分類振分=AG$3, 1, 0))/SUMPRODUCT(生産額_中分類, IF(列分類振分=AG$3, 1, 0))</f>
        <v>#DIV/0!</v>
      </c>
      <c r="AH73" s="200" t="e">
        <f t="array" ref="AH73">SUMPRODUCT(計算_投入係数表_加工!$D210:$DS210, 生産額_中分類, IF(列分類振分=AH$3, 1, 0))/SUMPRODUCT(生産額_中分類, IF(列分類振分=AH$3, 1, 0))</f>
        <v>#DIV/0!</v>
      </c>
      <c r="AI73" s="200" t="e">
        <f t="array" ref="AI73">SUMPRODUCT(計算_投入係数表_加工!$D210:$DS210, 生産額_中分類, IF(列分類振分=AI$3, 1, 0))/SUMPRODUCT(生産額_中分類, IF(列分類振分=AI$3, 1, 0))</f>
        <v>#DIV/0!</v>
      </c>
      <c r="AJ73" s="200" t="e">
        <f t="array" ref="AJ73">SUMPRODUCT(計算_投入係数表_加工!$D210:$DS210, 生産額_中分類, IF(列分類振分=AJ$3, 1, 0))/SUMPRODUCT(生産額_中分類, IF(列分類振分=AJ$3, 1, 0))</f>
        <v>#DIV/0!</v>
      </c>
      <c r="AK73" s="200" t="e">
        <f t="array" ref="AK73">SUMPRODUCT(計算_投入係数表_加工!$D210:$DS210, 生産額_中分類, IF(列分類振分=AK$3, 1, 0))/SUMPRODUCT(生産額_中分類, IF(列分類振分=AK$3, 1, 0))</f>
        <v>#DIV/0!</v>
      </c>
      <c r="AL73" s="200" t="e">
        <f t="array" ref="AL73">SUMPRODUCT(計算_投入係数表_加工!$D210:$DS210, 生産額_中分類, IF(列分類振分=AL$3, 1, 0))/SUMPRODUCT(生産額_中分類, IF(列分類振分=AL$3, 1, 0))</f>
        <v>#DIV/0!</v>
      </c>
      <c r="AM73" s="200" t="e">
        <f t="array" ref="AM73">SUMPRODUCT(計算_投入係数表_加工!$D210:$DS210, 生産額_中分類, IF(列分類振分=AM$3, 1, 0))/SUMPRODUCT(生産額_中分類, IF(列分類振分=AM$3, 1, 0))</f>
        <v>#DIV/0!</v>
      </c>
      <c r="AN73" s="200" t="e">
        <f t="array" ref="AN73">SUMPRODUCT(計算_投入係数表_加工!$D210:$DS210, 生産額_中分類, IF(列分類振分=AN$3, 1, 0))/SUMPRODUCT(生産額_中分類, IF(列分類振分=AN$3, 1, 0))</f>
        <v>#DIV/0!</v>
      </c>
      <c r="AO73" s="200" t="e">
        <f t="array" ref="AO73">SUMPRODUCT(計算_投入係数表_加工!$D210:$DS210, 生産額_中分類, IF(列分類振分=AO$3, 1, 0))/SUMPRODUCT(生産額_中分類, IF(列分類振分=AO$3, 1, 0))</f>
        <v>#DIV/0!</v>
      </c>
      <c r="AP73" s="200" t="e">
        <f t="array" ref="AP73">SUMPRODUCT(計算_投入係数表_加工!$D210:$DS210, 生産額_中分類, IF(列分類振分=AP$3, 1, 0))/SUMPRODUCT(生産額_中分類, IF(列分類振分=AP$3, 1, 0))</f>
        <v>#DIV/0!</v>
      </c>
      <c r="AQ73" s="200" t="e">
        <f t="array" ref="AQ73">SUMPRODUCT(計算_投入係数表_加工!$D210:$DS210, 生産額_中分類, IF(列分類振分=AQ$3, 1, 0))/SUMPRODUCT(生産額_中分類, IF(列分類振分=AQ$3, 1, 0))</f>
        <v>#DIV/0!</v>
      </c>
      <c r="AR73" s="200" t="e">
        <f t="array" ref="AR73">SUMPRODUCT(計算_投入係数表_加工!$D210:$DS210, 生産額_中分類, IF(列分類振分=AR$3, 1, 0))/SUMPRODUCT(生産額_中分類, IF(列分類振分=AR$3, 1, 0))</f>
        <v>#DIV/0!</v>
      </c>
      <c r="AS73" s="200" t="e">
        <f t="array" ref="AS73">SUMPRODUCT(計算_投入係数表_加工!$D210:$DS210, 生産額_中分類, IF(列分類振分=AS$3, 1, 0))/SUMPRODUCT(生産額_中分類, IF(列分類振分=AS$3, 1, 0))</f>
        <v>#DIV/0!</v>
      </c>
      <c r="AT73" s="200" t="e">
        <f t="array" ref="AT73">SUMPRODUCT(計算_投入係数表_加工!$D210:$DS210, 生産額_中分類, IF(列分類振分=AT$3, 1, 0))/SUMPRODUCT(生産額_中分類, IF(列分類振分=AT$3, 1, 0))</f>
        <v>#DIV/0!</v>
      </c>
      <c r="AU73" s="200" t="e">
        <f t="array" ref="AU73">SUMPRODUCT(計算_投入係数表_加工!$D210:$DS210, 生産額_中分類, IF(列分類振分=AU$3, 1, 0))/SUMPRODUCT(生産額_中分類, IF(列分類振分=AU$3, 1, 0))</f>
        <v>#DIV/0!</v>
      </c>
      <c r="AV73" s="200" t="e">
        <f t="array" ref="AV73">SUMPRODUCT(計算_投入係数表_加工!$D210:$DS210, 生産額_中分類, IF(列分類振分=AV$3, 1, 0))/SUMPRODUCT(生産額_中分類, IF(列分類振分=AV$3, 1, 0))</f>
        <v>#DIV/0!</v>
      </c>
      <c r="AW73" s="200" t="e">
        <f t="array" ref="AW73">SUMPRODUCT(計算_投入係数表_加工!$D210:$DS210, 生産額_中分類, IF(列分類振分=AW$3, 1, 0))/SUMPRODUCT(生産額_中分類, IF(列分類振分=AW$3, 1, 0))</f>
        <v>#DIV/0!</v>
      </c>
      <c r="AX73" s="200" t="e">
        <f t="array" ref="AX73">SUMPRODUCT(計算_投入係数表_加工!$D210:$DS210, 生産額_中分類, IF(列分類振分=AX$3, 1, 0))/SUMPRODUCT(生産額_中分類, IF(列分類振分=AX$3, 1, 0))</f>
        <v>#DIV/0!</v>
      </c>
      <c r="AY73" s="200" t="e">
        <f t="array" ref="AY73">SUMPRODUCT(計算_投入係数表_加工!$D210:$DS210, 生産額_中分類, IF(列分類振分=AY$3, 1, 0))/SUMPRODUCT(生産額_中分類, IF(列分類振分=AY$3, 1, 0))</f>
        <v>#DIV/0!</v>
      </c>
      <c r="AZ73" s="200" t="e">
        <f t="array" ref="AZ73">SUMPRODUCT(計算_投入係数表_加工!$D210:$DS210, 生産額_中分類, IF(列分類振分=AZ$3, 1, 0))/SUMPRODUCT(生産額_中分類, IF(列分類振分=AZ$3, 1, 0))</f>
        <v>#DIV/0!</v>
      </c>
      <c r="BA73" s="200" t="e">
        <f t="array" ref="BA73">SUMPRODUCT(計算_投入係数表_加工!$D210:$DS210, 生産額_中分類, IF(列分類振分=BA$3, 1, 0))/SUMPRODUCT(生産額_中分類, IF(列分類振分=BA$3, 1, 0))</f>
        <v>#DIV/0!</v>
      </c>
      <c r="BB73" s="200" t="e">
        <f t="array" ref="BB73">SUMPRODUCT(計算_投入係数表_加工!$D210:$DS210, 生産額_中分類, IF(列分類振分=BB$3, 1, 0))/SUMPRODUCT(生産額_中分類, IF(列分類振分=BB$3, 1, 0))</f>
        <v>#DIV/0!</v>
      </c>
      <c r="BC73" s="200" t="e">
        <f t="array" ref="BC73">SUMPRODUCT(計算_投入係数表_加工!$D210:$DS210, 生産額_中分類, IF(列分類振分=BC$3, 1, 0))/SUMPRODUCT(生産額_中分類, IF(列分類振分=BC$3, 1, 0))</f>
        <v>#DIV/0!</v>
      </c>
      <c r="BD73" s="200" t="e">
        <f t="array" ref="BD73">SUMPRODUCT(計算_投入係数表_加工!$D210:$DS210, 生産額_中分類, IF(列分類振分=BD$3, 1, 0))/SUMPRODUCT(生産額_中分類, IF(列分類振分=BD$3, 1, 0))</f>
        <v>#DIV/0!</v>
      </c>
      <c r="BE73" s="200" t="e">
        <f t="array" ref="BE73">SUMPRODUCT(計算_投入係数表_加工!$D210:$DS210, 生産額_中分類, IF(列分類振分=BE$3, 1, 0))/SUMPRODUCT(生産額_中分類, IF(列分類振分=BE$3, 1, 0))</f>
        <v>#DIV/0!</v>
      </c>
      <c r="BF73" s="200" t="e">
        <f t="array" ref="BF73">SUMPRODUCT(計算_投入係数表_加工!$D210:$DS210, 生産額_中分類, IF(列分類振分=BF$3, 1, 0))/SUMPRODUCT(生産額_中分類, IF(列分類振分=BF$3, 1, 0))</f>
        <v>#DIV/0!</v>
      </c>
      <c r="BG73" s="200" t="e">
        <f t="array" ref="BG73">SUMPRODUCT(計算_投入係数表_加工!$D210:$DS210, 生産額_中分類, IF(列分類振分=BG$3, 1, 0))/SUMPRODUCT(生産額_中分類, IF(列分類振分=BG$3, 1, 0))</f>
        <v>#DIV/0!</v>
      </c>
      <c r="BH73" s="200" t="e">
        <f t="array" ref="BH73">SUMPRODUCT(計算_投入係数表_加工!$D210:$DS210, 生産額_中分類, IF(列分類振分=BH$3, 1, 0))/SUMPRODUCT(生産額_中分類, IF(列分類振分=BH$3, 1, 0))</f>
        <v>#DIV/0!</v>
      </c>
      <c r="BI73" s="200" t="e">
        <f t="array" ref="BI73">SUMPRODUCT(計算_投入係数表_加工!$D210:$DS210, 生産額_中分類, IF(列分類振分=BI$3, 1, 0))/SUMPRODUCT(生産額_中分類, IF(列分類振分=BI$3, 1, 0))</f>
        <v>#DIV/0!</v>
      </c>
      <c r="BJ73" s="200" t="e">
        <f t="array" ref="BJ73">SUMPRODUCT(計算_投入係数表_加工!$D210:$DS210, 生産額_中分類, IF(列分類振分=BJ$3, 1, 0))/SUMPRODUCT(生産額_中分類, IF(列分類振分=BJ$3, 1, 0))</f>
        <v>#DIV/0!</v>
      </c>
      <c r="BK73" s="200" t="e">
        <f t="array" ref="BK73">SUMPRODUCT(計算_投入係数表_加工!$D210:$DS210, 生産額_中分類, IF(列分類振分=BK$3, 1, 0))/SUMPRODUCT(生産額_中分類, IF(列分類振分=BK$3, 1, 0))</f>
        <v>#DIV/0!</v>
      </c>
      <c r="BL73" s="200" t="e">
        <f t="array" ref="BL73">SUMPRODUCT(計算_投入係数表_加工!$D210:$DS210, 生産額_中分類, IF(列分類振分=BL$3, 1, 0))/SUMPRODUCT(生産額_中分類, IF(列分類振分=BL$3, 1, 0))</f>
        <v>#DIV/0!</v>
      </c>
      <c r="BM73" s="200" t="e">
        <f t="array" ref="BM73">SUMPRODUCT(計算_投入係数表_加工!$D210:$DS210, 生産額_中分類, IF(列分類振分=BM$3, 1, 0))/SUMPRODUCT(生産額_中分類, IF(列分類振分=BM$3, 1, 0))</f>
        <v>#DIV/0!</v>
      </c>
      <c r="BN73" s="200" t="e">
        <f t="array" ref="BN73">SUMPRODUCT(計算_投入係数表_加工!$D210:$DS210, 生産額_中分類, IF(列分類振分=BN$3, 1, 0))/SUMPRODUCT(生産額_中分類, IF(列分類振分=BN$3, 1, 0))</f>
        <v>#DIV/0!</v>
      </c>
      <c r="BO73" s="200" t="e">
        <f t="array" ref="BO73">SUMPRODUCT(計算_投入係数表_加工!$D210:$DS210, 生産額_中分類, IF(列分類振分=BO$3, 1, 0))/SUMPRODUCT(生産額_中分類, IF(列分類振分=BO$3, 1, 0))</f>
        <v>#DIV/0!</v>
      </c>
      <c r="BP73" s="200" t="e">
        <f t="array" ref="BP73">SUMPRODUCT(計算_投入係数表_加工!$D210:$DS210, 生産額_中分類, IF(列分類振分=BP$3, 1, 0))/SUMPRODUCT(生産額_中分類, IF(列分類振分=BP$3, 1, 0))</f>
        <v>#DIV/0!</v>
      </c>
      <c r="BQ73" s="200" t="e">
        <f t="array" ref="BQ73">SUMPRODUCT(計算_投入係数表_加工!$D210:$DS210, 生産額_中分類, IF(列分類振分=BQ$3, 1, 0))/SUMPRODUCT(生産額_中分類, IF(列分類振分=BQ$3, 1, 0))</f>
        <v>#DIV/0!</v>
      </c>
      <c r="BR73" s="200" t="e">
        <f t="array" ref="BR73">SUMPRODUCT(計算_投入係数表_加工!$D210:$DS210, 生産額_中分類, IF(列分類振分=BR$3, 1, 0))/SUMPRODUCT(生産額_中分類, IF(列分類振分=BR$3, 1, 0))</f>
        <v>#DIV/0!</v>
      </c>
      <c r="BS73" s="200" t="e">
        <f t="array" ref="BS73">SUMPRODUCT(計算_投入係数表_加工!$D210:$DS210, 生産額_中分類, IF(列分類振分=BS$3, 1, 0))/SUMPRODUCT(生産額_中分類, IF(列分類振分=BS$3, 1, 0))</f>
        <v>#DIV/0!</v>
      </c>
      <c r="BT73" s="200" t="e">
        <f t="array" ref="BT73">SUMPRODUCT(計算_投入係数表_加工!$D210:$DS210, 生産額_中分類, IF(列分類振分=BT$3, 1, 0))/SUMPRODUCT(生産額_中分類, IF(列分類振分=BT$3, 1, 0))</f>
        <v>#DIV/0!</v>
      </c>
      <c r="BU73" s="200" t="e">
        <f t="array" ref="BU73">SUMPRODUCT(計算_投入係数表_加工!$D210:$DS210, 生産額_中分類, IF(列分類振分=BU$3, 1, 0))/SUMPRODUCT(生産額_中分類, IF(列分類振分=BU$3, 1, 0))</f>
        <v>#DIV/0!</v>
      </c>
      <c r="BV73" s="200" t="e">
        <f t="array" ref="BV73">SUMPRODUCT(計算_投入係数表_加工!$D210:$DS210, 生産額_中分類, IF(列分類振分=BV$3, 1, 0))/SUMPRODUCT(生産額_中分類, IF(列分類振分=BV$3, 1, 0))</f>
        <v>#DIV/0!</v>
      </c>
      <c r="BW73" s="200" t="e">
        <f t="array" ref="BW73">SUMPRODUCT(計算_投入係数表_加工!$D210:$DS210, 生産額_中分類, IF(列分類振分=BW$3, 1, 0))/SUMPRODUCT(生産額_中分類, IF(列分類振分=BW$3, 1, 0))</f>
        <v>#DIV/0!</v>
      </c>
      <c r="BX73" s="200" t="e">
        <f t="array" ref="BX73">SUMPRODUCT(計算_投入係数表_加工!$D210:$DS210, 生産額_中分類, IF(列分類振分=BX$3, 1, 0))/SUMPRODUCT(生産額_中分類, IF(列分類振分=BX$3, 1, 0))</f>
        <v>#DIV/0!</v>
      </c>
      <c r="BY73" s="200" t="e">
        <f t="array" ref="BY73">SUMPRODUCT(計算_投入係数表_加工!$D210:$DS210, 生産額_中分類, IF(列分類振分=BY$3, 1, 0))/SUMPRODUCT(生産額_中分類, IF(列分類振分=BY$3, 1, 0))</f>
        <v>#DIV/0!</v>
      </c>
      <c r="BZ73" s="200" t="e">
        <f t="array" ref="BZ73">SUMPRODUCT(計算_投入係数表_加工!$D210:$DS210, 生産額_中分類, IF(列分類振分=BZ$3, 1, 0))/SUMPRODUCT(生産額_中分類, IF(列分類振分=BZ$3, 1, 0))</f>
        <v>#DIV/0!</v>
      </c>
      <c r="CA73" s="200" t="e">
        <f t="array" ref="CA73">SUMPRODUCT(計算_投入係数表_加工!$D210:$DS210, 生産額_中分類, IF(列分類振分=CA$3, 1, 0))/SUMPRODUCT(生産額_中分類, IF(列分類振分=CA$3, 1, 0))</f>
        <v>#DIV/0!</v>
      </c>
      <c r="CB73" s="200" t="e">
        <f t="array" ref="CB73">SUMPRODUCT(計算_投入係数表_加工!$D210:$DS210, 生産額_中分類, IF(列分類振分=CB$3, 1, 0))/SUMPRODUCT(生産額_中分類, IF(列分類振分=CB$3, 1, 0))</f>
        <v>#DIV/0!</v>
      </c>
      <c r="CC73" s="200" t="e">
        <f t="array" ref="CC73">SUMPRODUCT(計算_投入係数表_加工!$D210:$DS210, 生産額_中分類, IF(列分類振分=CC$3, 1, 0))/SUMPRODUCT(生産額_中分類, IF(列分類振分=CC$3, 1, 0))</f>
        <v>#DIV/0!</v>
      </c>
      <c r="CD73" s="200" t="e">
        <f t="array" ref="CD73">SUMPRODUCT(計算_投入係数表_加工!$D210:$DS210, 生産額_中分類, IF(列分類振分=CD$3, 1, 0))/SUMPRODUCT(生産額_中分類, IF(列分類振分=CD$3, 1, 0))</f>
        <v>#DIV/0!</v>
      </c>
      <c r="CE73" s="200" t="e">
        <f t="array" ref="CE73">SUMPRODUCT(計算_投入係数表_加工!$D210:$DS210, 生産額_中分類, IF(列分類振分=CE$3, 1, 0))/SUMPRODUCT(生産額_中分類, IF(列分類振分=CE$3, 1, 0))</f>
        <v>#DIV/0!</v>
      </c>
      <c r="CF73" s="200" t="e">
        <f t="array" ref="CF73">SUMPRODUCT(計算_投入係数表_加工!$D210:$DS210, 生産額_中分類, IF(列分類振分=CF$3, 1, 0))/SUMPRODUCT(生産額_中分類, IF(列分類振分=CF$3, 1, 0))</f>
        <v>#DIV/0!</v>
      </c>
      <c r="CG73" s="200" t="e">
        <f t="array" ref="CG73">SUMPRODUCT(計算_投入係数表_加工!$D210:$DS210, 生産額_中分類, IF(列分類振分=CG$3, 1, 0))/SUMPRODUCT(生産額_中分類, IF(列分類振分=CG$3, 1, 0))</f>
        <v>#DIV/0!</v>
      </c>
      <c r="CH73" s="200" t="e">
        <f t="array" ref="CH73">SUMPRODUCT(計算_投入係数表_加工!$D210:$DS210, 生産額_中分類, IF(列分類振分=CH$3, 1, 0))/SUMPRODUCT(生産額_中分類, IF(列分類振分=CH$3, 1, 0))</f>
        <v>#DIV/0!</v>
      </c>
      <c r="CI73" s="200" t="e">
        <f t="array" ref="CI73">SUMPRODUCT(計算_投入係数表_加工!$D210:$DS210, 生産額_中分類, IF(列分類振分=CI$3, 1, 0))/SUMPRODUCT(生産額_中分類, IF(列分類振分=CI$3, 1, 0))</f>
        <v>#DIV/0!</v>
      </c>
      <c r="CJ73" s="200" t="e">
        <f t="array" ref="CJ73">SUMPRODUCT(計算_投入係数表_加工!$D210:$DS210, 生産額_中分類, IF(列分類振分=CJ$3, 1, 0))/SUMPRODUCT(生産額_中分類, IF(列分類振分=CJ$3, 1, 0))</f>
        <v>#DIV/0!</v>
      </c>
      <c r="CK73" s="200" t="e">
        <f t="array" ref="CK73">SUMPRODUCT(計算_投入係数表_加工!$D210:$DS210, 生産額_中分類, IF(列分類振分=CK$3, 1, 0))/SUMPRODUCT(生産額_中分類, IF(列分類振分=CK$3, 1, 0))</f>
        <v>#DIV/0!</v>
      </c>
      <c r="CL73" s="200" t="e">
        <f t="array" ref="CL73">SUMPRODUCT(計算_投入係数表_加工!$D210:$DS210, 生産額_中分類, IF(列分類振分=CL$3, 1, 0))/SUMPRODUCT(生産額_中分類, IF(列分類振分=CL$3, 1, 0))</f>
        <v>#DIV/0!</v>
      </c>
      <c r="CM73" s="200" t="e">
        <f t="array" ref="CM73">SUMPRODUCT(計算_投入係数表_加工!$D210:$DS210, 生産額_中分類, IF(列分類振分=CM$3, 1, 0))/SUMPRODUCT(生産額_中分類, IF(列分類振分=CM$3, 1, 0))</f>
        <v>#DIV/0!</v>
      </c>
      <c r="CN73" s="200" t="e">
        <f t="array" ref="CN73">SUMPRODUCT(計算_投入係数表_加工!$D210:$DS210, 生産額_中分類, IF(列分類振分=CN$3, 1, 0))/SUMPRODUCT(生産額_中分類, IF(列分類振分=CN$3, 1, 0))</f>
        <v>#DIV/0!</v>
      </c>
      <c r="CO73" s="200" t="e">
        <f t="array" ref="CO73">SUMPRODUCT(計算_投入係数表_加工!$D210:$DS210, 生産額_中分類, IF(列分類振分=CO$3, 1, 0))/SUMPRODUCT(生産額_中分類, IF(列分類振分=CO$3, 1, 0))</f>
        <v>#DIV/0!</v>
      </c>
      <c r="CP73" s="200" t="e">
        <f t="array" ref="CP73">SUMPRODUCT(計算_投入係数表_加工!$D210:$DS210, 生産額_中分類, IF(列分類振分=CP$3, 1, 0))/SUMPRODUCT(生産額_中分類, IF(列分類振分=CP$3, 1, 0))</f>
        <v>#DIV/0!</v>
      </c>
      <c r="CQ73" s="200" t="e">
        <f t="array" ref="CQ73">SUMPRODUCT(計算_投入係数表_加工!$D210:$DS210, 生産額_中分類, IF(列分類振分=CQ$3, 1, 0))/SUMPRODUCT(生産額_中分類, IF(列分類振分=CQ$3, 1, 0))</f>
        <v>#DIV/0!</v>
      </c>
      <c r="CR73" s="200" t="e">
        <f t="array" ref="CR73">SUMPRODUCT(計算_投入係数表_加工!$D210:$DS210, 生産額_中分類, IF(列分類振分=CR$3, 1, 0))/SUMPRODUCT(生産額_中分類, IF(列分類振分=CR$3, 1, 0))</f>
        <v>#DIV/0!</v>
      </c>
      <c r="CS73" s="200" t="e">
        <f t="array" ref="CS73">SUMPRODUCT(計算_投入係数表_加工!$D210:$DS210, 生産額_中分類, IF(列分類振分=CS$3, 1, 0))/SUMPRODUCT(生産額_中分類, IF(列分類振分=CS$3, 1, 0))</f>
        <v>#DIV/0!</v>
      </c>
      <c r="CT73" s="200" t="e">
        <f t="array" ref="CT73">SUMPRODUCT(計算_投入係数表_加工!$D210:$DS210, 生産額_中分類, IF(列分類振分=CT$3, 1, 0))/SUMPRODUCT(生産額_中分類, IF(列分類振分=CT$3, 1, 0))</f>
        <v>#DIV/0!</v>
      </c>
      <c r="CU73" s="200" t="e">
        <f t="array" ref="CU73">SUMPRODUCT(計算_投入係数表_加工!$D210:$DS210, 生産額_中分類, IF(列分類振分=CU$3, 1, 0))/SUMPRODUCT(生産額_中分類, IF(列分類振分=CU$3, 1, 0))</f>
        <v>#DIV/0!</v>
      </c>
      <c r="CV73" s="200" t="e">
        <f t="array" ref="CV73">SUMPRODUCT(計算_投入係数表_加工!$D210:$DS210, 生産額_中分類, IF(列分類振分=CV$3, 1, 0))/SUMPRODUCT(生産額_中分類, IF(列分類振分=CV$3, 1, 0))</f>
        <v>#DIV/0!</v>
      </c>
      <c r="CW73" s="200" t="e">
        <f t="array" ref="CW73">SUMPRODUCT(計算_投入係数表_加工!$D210:$DS210, 生産額_中分類, IF(列分類振分=CW$3, 1, 0))/SUMPRODUCT(生産額_中分類, IF(列分類振分=CW$3, 1, 0))</f>
        <v>#DIV/0!</v>
      </c>
      <c r="CX73" s="200" t="e">
        <f t="array" ref="CX73">SUMPRODUCT(計算_投入係数表_加工!$D210:$DS210, 生産額_中分類, IF(列分類振分=CX$3, 1, 0))/SUMPRODUCT(生産額_中分類, IF(列分類振分=CX$3, 1, 0))</f>
        <v>#DIV/0!</v>
      </c>
      <c r="CY73" s="200" t="e">
        <f t="array" ref="CY73">SUMPRODUCT(計算_投入係数表_加工!$D210:$DS210, 生産額_中分類, IF(列分類振分=CY$3, 1, 0))/SUMPRODUCT(生産額_中分類, IF(列分類振分=CY$3, 1, 0))</f>
        <v>#DIV/0!</v>
      </c>
      <c r="CZ73" s="200" t="e">
        <f t="array" ref="CZ73">SUMPRODUCT(計算_投入係数表_加工!$D210:$DS210, 生産額_中分類, IF(列分類振分=CZ$3, 1, 0))/SUMPRODUCT(生産額_中分類, IF(列分類振分=CZ$3, 1, 0))</f>
        <v>#DIV/0!</v>
      </c>
      <c r="DA73" s="200" t="e">
        <f t="array" ref="DA73">SUMPRODUCT(計算_投入係数表_加工!$D210:$DS210, 生産額_中分類, IF(列分類振分=DA$3, 1, 0))/SUMPRODUCT(生産額_中分類, IF(列分類振分=DA$3, 1, 0))</f>
        <v>#DIV/0!</v>
      </c>
      <c r="DB73" s="200" t="e">
        <f t="array" ref="DB73">SUMPRODUCT(計算_投入係数表_加工!$D210:$DS210, 生産額_中分類, IF(列分類振分=DB$3, 1, 0))/SUMPRODUCT(生産額_中分類, IF(列分類振分=DB$3, 1, 0))</f>
        <v>#DIV/0!</v>
      </c>
      <c r="DC73" s="200" t="e">
        <f t="array" ref="DC73">SUMPRODUCT(計算_投入係数表_加工!$D210:$DS210, 生産額_中分類, IF(列分類振分=DC$3, 1, 0))/SUMPRODUCT(生産額_中分類, IF(列分類振分=DC$3, 1, 0))</f>
        <v>#DIV/0!</v>
      </c>
      <c r="DD73" s="200" t="e">
        <f t="array" ref="DD73">SUMPRODUCT(計算_投入係数表_加工!$D210:$DS210, 生産額_中分類, IF(列分類振分=DD$3, 1, 0))/SUMPRODUCT(生産額_中分類, IF(列分類振分=DD$3, 1, 0))</f>
        <v>#DIV/0!</v>
      </c>
      <c r="DE73" s="200" t="e">
        <f t="array" ref="DE73">SUMPRODUCT(計算_投入係数表_加工!$D210:$DS210, 生産額_中分類, IF(列分類振分=DE$3, 1, 0))/SUMPRODUCT(生産額_中分類, IF(列分類振分=DE$3, 1, 0))</f>
        <v>#DIV/0!</v>
      </c>
      <c r="DF73" s="200" t="e">
        <f t="array" ref="DF73">SUMPRODUCT(計算_投入係数表_加工!$D210:$DS210, 生産額_中分類, IF(列分類振分=DF$3, 1, 0))/SUMPRODUCT(生産額_中分類, IF(列分類振分=DF$3, 1, 0))</f>
        <v>#DIV/0!</v>
      </c>
      <c r="DG73" s="200" t="e">
        <f t="array" ref="DG73">SUMPRODUCT(計算_投入係数表_加工!$D210:$DS210, 生産額_中分類, IF(列分類振分=DG$3, 1, 0))/SUMPRODUCT(生産額_中分類, IF(列分類振分=DG$3, 1, 0))</f>
        <v>#DIV/0!</v>
      </c>
      <c r="DH73" s="200" t="e">
        <f t="array" ref="DH73">SUMPRODUCT(計算_投入係数表_加工!$D210:$DS210, 生産額_中分類, IF(列分類振分=DH$3, 1, 0))/SUMPRODUCT(生産額_中分類, IF(列分類振分=DH$3, 1, 0))</f>
        <v>#DIV/0!</v>
      </c>
      <c r="DI73" s="200" t="e">
        <f t="array" ref="DI73">SUMPRODUCT(計算_投入係数表_加工!$D210:$DS210, 生産額_中分類, IF(列分類振分=DI$3, 1, 0))/SUMPRODUCT(生産額_中分類, IF(列分類振分=DI$3, 1, 0))</f>
        <v>#DIV/0!</v>
      </c>
      <c r="DJ73" s="200" t="e">
        <f t="array" ref="DJ73">SUMPRODUCT(計算_投入係数表_加工!$D210:$DS210, 生産額_中分類, IF(列分類振分=DJ$3, 1, 0))/SUMPRODUCT(生産額_中分類, IF(列分類振分=DJ$3, 1, 0))</f>
        <v>#DIV/0!</v>
      </c>
      <c r="DK73" s="200" t="e">
        <f t="array" ref="DK73">SUMPRODUCT(計算_投入係数表_加工!$D210:$DS210, 生産額_中分類, IF(列分類振分=DK$3, 1, 0))/SUMPRODUCT(生産額_中分類, IF(列分類振分=DK$3, 1, 0))</f>
        <v>#DIV/0!</v>
      </c>
      <c r="DL73" s="200" t="e">
        <f t="array" ref="DL73">SUMPRODUCT(計算_投入係数表_加工!$D210:$DS210, 生産額_中分類, IF(列分類振分=DL$3, 1, 0))/SUMPRODUCT(生産額_中分類, IF(列分類振分=DL$3, 1, 0))</f>
        <v>#DIV/0!</v>
      </c>
      <c r="DM73" s="200" t="e">
        <f t="array" ref="DM73">SUMPRODUCT(計算_投入係数表_加工!$D210:$DS210, 生産額_中分類, IF(列分類振分=DM$3, 1, 0))/SUMPRODUCT(生産額_中分類, IF(列分類振分=DM$3, 1, 0))</f>
        <v>#DIV/0!</v>
      </c>
      <c r="DN73" s="200" t="e">
        <f t="array" ref="DN73">SUMPRODUCT(計算_投入係数表_加工!$D210:$DS210, 生産額_中分類, IF(列分類振分=DN$3, 1, 0))/SUMPRODUCT(生産額_中分類, IF(列分類振分=DN$3, 1, 0))</f>
        <v>#DIV/0!</v>
      </c>
      <c r="DO73" s="200" t="e">
        <f t="array" ref="DO73">SUMPRODUCT(計算_投入係数表_加工!$D210:$DS210, 生産額_中分類, IF(列分類振分=DO$3, 1, 0))/SUMPRODUCT(生産額_中分類, IF(列分類振分=DO$3, 1, 0))</f>
        <v>#DIV/0!</v>
      </c>
      <c r="DP73" s="200" t="e">
        <f t="array" ref="DP73">SUMPRODUCT(計算_投入係数表_加工!$D210:$DS210, 生産額_中分類, IF(列分類振分=DP$3, 1, 0))/SUMPRODUCT(生産額_中分類, IF(列分類振分=DP$3, 1, 0))</f>
        <v>#DIV/0!</v>
      </c>
      <c r="DQ73" s="200" t="e">
        <f t="array" ref="DQ73">SUMPRODUCT(計算_投入係数表_加工!$D210:$DS210, 生産額_中分類, IF(列分類振分=DQ$3, 1, 0))/SUMPRODUCT(生産額_中分類, IF(列分類振分=DQ$3, 1, 0))</f>
        <v>#DIV/0!</v>
      </c>
      <c r="DR73" s="200" t="e">
        <f t="array" ref="DR73">SUMPRODUCT(計算_投入係数表_加工!$D210:$DS210, 生産額_中分類, IF(列分類振分=DR$3, 1, 0))/SUMPRODUCT(生産額_中分類, IF(列分類振分=DR$3, 1, 0))</f>
        <v>#DIV/0!</v>
      </c>
      <c r="DS73" s="200" t="e">
        <f t="array" ref="DS73">SUMPRODUCT(計算_投入係数表_加工!$D210:$DS210, 生産額_中分類, IF(列分類振分=DS$3, 1, 0))/SUMPRODUCT(生産額_中分類, IF(列分類振分=DS$3, 1, 0))</f>
        <v>#DIV/0!</v>
      </c>
      <c r="DT73" s="25">
        <f>SUMIF(振分, $C73, 計算_投入係数表_加工!DT$4:DT$123)</f>
        <v>0</v>
      </c>
    </row>
    <row r="74" spans="2:124" x14ac:dyDescent="0.25">
      <c r="B74" s="53">
        <v>71</v>
      </c>
      <c r="C74" s="192" t="str">
        <v>-</v>
      </c>
      <c r="D74" s="193">
        <f t="array" ref="D74">SUMPRODUCT(計算_投入係数表_加工!$D211:$DS211, 生産額_中分類, IF(列分類振分=D$3, 1, 0))/SUMPRODUCT(生産額_中分類, IF(列分類振分=D$3, 1, 0))</f>
        <v>0</v>
      </c>
      <c r="E74" s="194">
        <f t="array" ref="E74">SUMPRODUCT(計算_投入係数表_加工!$D211:$DS211, 生産額_中分類, IF(列分類振分=E$3, 1, 0))/SUMPRODUCT(生産額_中分類, IF(列分類振分=E$3, 1, 0))</f>
        <v>0</v>
      </c>
      <c r="F74" s="194">
        <f t="array" ref="F74">SUMPRODUCT(計算_投入係数表_加工!$D211:$DS211, 生産額_中分類, IF(列分類振分=F$3, 1, 0))/SUMPRODUCT(生産額_中分類, IF(列分類振分=F$3, 1, 0))</f>
        <v>0</v>
      </c>
      <c r="G74" s="194">
        <f t="array" ref="G74">SUMPRODUCT(計算_投入係数表_加工!$D211:$DS211, 生産額_中分類, IF(列分類振分=G$3, 1, 0))/SUMPRODUCT(生産額_中分類, IF(列分類振分=G$3, 1, 0))</f>
        <v>0</v>
      </c>
      <c r="H74" s="194">
        <f t="array" ref="H74">SUMPRODUCT(計算_投入係数表_加工!$D211:$DS211, 生産額_中分類, IF(列分類振分=H$3, 1, 0))/SUMPRODUCT(生産額_中分類, IF(列分類振分=H$3, 1, 0))</f>
        <v>0</v>
      </c>
      <c r="I74" s="194">
        <f t="array" ref="I74">SUMPRODUCT(計算_投入係数表_加工!$D211:$DS211, 生産額_中分類, IF(列分類振分=I$3, 1, 0))/SUMPRODUCT(生産額_中分類, IF(列分類振分=I$3, 1, 0))</f>
        <v>0</v>
      </c>
      <c r="J74" s="194">
        <f t="array" ref="J74">SUMPRODUCT(計算_投入係数表_加工!$D211:$DS211, 生産額_中分類, IF(列分類振分=J$3, 1, 0))/SUMPRODUCT(生産額_中分類, IF(列分類振分=J$3, 1, 0))</f>
        <v>0</v>
      </c>
      <c r="K74" s="194">
        <f t="array" ref="K74">SUMPRODUCT(計算_投入係数表_加工!$D211:$DS211, 生産額_中分類, IF(列分類振分=K$3, 1, 0))/SUMPRODUCT(生産額_中分類, IF(列分類振分=K$3, 1, 0))</f>
        <v>0</v>
      </c>
      <c r="L74" s="194">
        <f t="array" ref="L74">SUMPRODUCT(計算_投入係数表_加工!$D211:$DS211, 生産額_中分類, IF(列分類振分=L$3, 1, 0))/SUMPRODUCT(生産額_中分類, IF(列分類振分=L$3, 1, 0))</f>
        <v>0</v>
      </c>
      <c r="M74" s="194">
        <f t="array" ref="M74">SUMPRODUCT(計算_投入係数表_加工!$D211:$DS211, 生産額_中分類, IF(列分類振分=M$3, 1, 0))/SUMPRODUCT(生産額_中分類, IF(列分類振分=M$3, 1, 0))</f>
        <v>0</v>
      </c>
      <c r="N74" s="194">
        <f t="array" ref="N74">SUMPRODUCT(計算_投入係数表_加工!$D211:$DS211, 生産額_中分類, IF(列分類振分=N$3, 1, 0))/SUMPRODUCT(生産額_中分類, IF(列分類振分=N$3, 1, 0))</f>
        <v>0</v>
      </c>
      <c r="O74" s="194">
        <f t="array" ref="O74">SUMPRODUCT(計算_投入係数表_加工!$D211:$DS211, 生産額_中分類, IF(列分類振分=O$3, 1, 0))/SUMPRODUCT(生産額_中分類, IF(列分類振分=O$3, 1, 0))</f>
        <v>0</v>
      </c>
      <c r="P74" s="194">
        <f t="array" ref="P74">SUMPRODUCT(計算_投入係数表_加工!$D211:$DS211, 生産額_中分類, IF(列分類振分=P$3, 1, 0))/SUMPRODUCT(生産額_中分類, IF(列分類振分=P$3, 1, 0))</f>
        <v>0</v>
      </c>
      <c r="Q74" s="194" t="e">
        <f t="array" ref="Q74">SUMPRODUCT(計算_投入係数表_加工!$D211:$DS211, 生産額_中分類, IF(列分類振分=Q$3, 1, 0))/SUMPRODUCT(生産額_中分類, IF(列分類振分=Q$3, 1, 0))</f>
        <v>#DIV/0!</v>
      </c>
      <c r="R74" s="194" t="e">
        <f t="array" ref="R74">SUMPRODUCT(計算_投入係数表_加工!$D211:$DS211, 生産額_中分類, IF(列分類振分=R$3, 1, 0))/SUMPRODUCT(生産額_中分類, IF(列分類振分=R$3, 1, 0))</f>
        <v>#DIV/0!</v>
      </c>
      <c r="S74" s="194" t="e">
        <f t="array" ref="S74">SUMPRODUCT(計算_投入係数表_加工!$D211:$DS211, 生産額_中分類, IF(列分類振分=S$3, 1, 0))/SUMPRODUCT(生産額_中分類, IF(列分類振分=S$3, 1, 0))</f>
        <v>#DIV/0!</v>
      </c>
      <c r="T74" s="194" t="e">
        <f t="array" ref="T74">SUMPRODUCT(計算_投入係数表_加工!$D211:$DS211, 生産額_中分類, IF(列分類振分=T$3, 1, 0))/SUMPRODUCT(生産額_中分類, IF(列分類振分=T$3, 1, 0))</f>
        <v>#DIV/0!</v>
      </c>
      <c r="U74" s="194" t="e">
        <f t="array" ref="U74">SUMPRODUCT(計算_投入係数表_加工!$D211:$DS211, 生産額_中分類, IF(列分類振分=U$3, 1, 0))/SUMPRODUCT(生産額_中分類, IF(列分類振分=U$3, 1, 0))</f>
        <v>#DIV/0!</v>
      </c>
      <c r="V74" s="194" t="e">
        <f t="array" ref="V74">SUMPRODUCT(計算_投入係数表_加工!$D211:$DS211, 生産額_中分類, IF(列分類振分=V$3, 1, 0))/SUMPRODUCT(生産額_中分類, IF(列分類振分=V$3, 1, 0))</f>
        <v>#DIV/0!</v>
      </c>
      <c r="W74" s="194" t="e">
        <f t="array" ref="W74">SUMPRODUCT(計算_投入係数表_加工!$D211:$DS211, 生産額_中分類, IF(列分類振分=W$3, 1, 0))/SUMPRODUCT(生産額_中分類, IF(列分類振分=W$3, 1, 0))</f>
        <v>#DIV/0!</v>
      </c>
      <c r="X74" s="194" t="e">
        <f t="array" ref="X74">SUMPRODUCT(計算_投入係数表_加工!$D211:$DS211, 生産額_中分類, IF(列分類振分=X$3, 1, 0))/SUMPRODUCT(生産額_中分類, IF(列分類振分=X$3, 1, 0))</f>
        <v>#DIV/0!</v>
      </c>
      <c r="Y74" s="194" t="e">
        <f t="array" ref="Y74">SUMPRODUCT(計算_投入係数表_加工!$D211:$DS211, 生産額_中分類, IF(列分類振分=Y$3, 1, 0))/SUMPRODUCT(生産額_中分類, IF(列分類振分=Y$3, 1, 0))</f>
        <v>#DIV/0!</v>
      </c>
      <c r="Z74" s="194" t="e">
        <f t="array" ref="Z74">SUMPRODUCT(計算_投入係数表_加工!$D211:$DS211, 生産額_中分類, IF(列分類振分=Z$3, 1, 0))/SUMPRODUCT(生産額_中分類, IF(列分類振分=Z$3, 1, 0))</f>
        <v>#DIV/0!</v>
      </c>
      <c r="AA74" s="194" t="e">
        <f t="array" ref="AA74">SUMPRODUCT(計算_投入係数表_加工!$D211:$DS211, 生産額_中分類, IF(列分類振分=AA$3, 1, 0))/SUMPRODUCT(生産額_中分類, IF(列分類振分=AA$3, 1, 0))</f>
        <v>#DIV/0!</v>
      </c>
      <c r="AB74" s="194" t="e">
        <f t="array" ref="AB74">SUMPRODUCT(計算_投入係数表_加工!$D211:$DS211, 生産額_中分類, IF(列分類振分=AB$3, 1, 0))/SUMPRODUCT(生産額_中分類, IF(列分類振分=AB$3, 1, 0))</f>
        <v>#DIV/0!</v>
      </c>
      <c r="AC74" s="194" t="e">
        <f t="array" ref="AC74">SUMPRODUCT(計算_投入係数表_加工!$D211:$DS211, 生産額_中分類, IF(列分類振分=AC$3, 1, 0))/SUMPRODUCT(生産額_中分類, IF(列分類振分=AC$3, 1, 0))</f>
        <v>#DIV/0!</v>
      </c>
      <c r="AD74" s="194" t="e">
        <f t="array" ref="AD74">SUMPRODUCT(計算_投入係数表_加工!$D211:$DS211, 生産額_中分類, IF(列分類振分=AD$3, 1, 0))/SUMPRODUCT(生産額_中分類, IF(列分類振分=AD$3, 1, 0))</f>
        <v>#DIV/0!</v>
      </c>
      <c r="AE74" s="194" t="e">
        <f t="array" ref="AE74">SUMPRODUCT(計算_投入係数表_加工!$D211:$DS211, 生産額_中分類, IF(列分類振分=AE$3, 1, 0))/SUMPRODUCT(生産額_中分類, IF(列分類振分=AE$3, 1, 0))</f>
        <v>#DIV/0!</v>
      </c>
      <c r="AF74" s="194" t="e">
        <f t="array" ref="AF74">SUMPRODUCT(計算_投入係数表_加工!$D211:$DS211, 生産額_中分類, IF(列分類振分=AF$3, 1, 0))/SUMPRODUCT(生産額_中分類, IF(列分類振分=AF$3, 1, 0))</f>
        <v>#DIV/0!</v>
      </c>
      <c r="AG74" s="194" t="e">
        <f t="array" ref="AG74">SUMPRODUCT(計算_投入係数表_加工!$D211:$DS211, 生産額_中分類, IF(列分類振分=AG$3, 1, 0))/SUMPRODUCT(生産額_中分類, IF(列分類振分=AG$3, 1, 0))</f>
        <v>#DIV/0!</v>
      </c>
      <c r="AH74" s="194" t="e">
        <f t="array" ref="AH74">SUMPRODUCT(計算_投入係数表_加工!$D211:$DS211, 生産額_中分類, IF(列分類振分=AH$3, 1, 0))/SUMPRODUCT(生産額_中分類, IF(列分類振分=AH$3, 1, 0))</f>
        <v>#DIV/0!</v>
      </c>
      <c r="AI74" s="194" t="e">
        <f t="array" ref="AI74">SUMPRODUCT(計算_投入係数表_加工!$D211:$DS211, 生産額_中分類, IF(列分類振分=AI$3, 1, 0))/SUMPRODUCT(生産額_中分類, IF(列分類振分=AI$3, 1, 0))</f>
        <v>#DIV/0!</v>
      </c>
      <c r="AJ74" s="194" t="e">
        <f t="array" ref="AJ74">SUMPRODUCT(計算_投入係数表_加工!$D211:$DS211, 生産額_中分類, IF(列分類振分=AJ$3, 1, 0))/SUMPRODUCT(生産額_中分類, IF(列分類振分=AJ$3, 1, 0))</f>
        <v>#DIV/0!</v>
      </c>
      <c r="AK74" s="194" t="e">
        <f t="array" ref="AK74">SUMPRODUCT(計算_投入係数表_加工!$D211:$DS211, 生産額_中分類, IF(列分類振分=AK$3, 1, 0))/SUMPRODUCT(生産額_中分類, IF(列分類振分=AK$3, 1, 0))</f>
        <v>#DIV/0!</v>
      </c>
      <c r="AL74" s="194" t="e">
        <f t="array" ref="AL74">SUMPRODUCT(計算_投入係数表_加工!$D211:$DS211, 生産額_中分類, IF(列分類振分=AL$3, 1, 0))/SUMPRODUCT(生産額_中分類, IF(列分類振分=AL$3, 1, 0))</f>
        <v>#DIV/0!</v>
      </c>
      <c r="AM74" s="194" t="e">
        <f t="array" ref="AM74">SUMPRODUCT(計算_投入係数表_加工!$D211:$DS211, 生産額_中分類, IF(列分類振分=AM$3, 1, 0))/SUMPRODUCT(生産額_中分類, IF(列分類振分=AM$3, 1, 0))</f>
        <v>#DIV/0!</v>
      </c>
      <c r="AN74" s="194" t="e">
        <f t="array" ref="AN74">SUMPRODUCT(計算_投入係数表_加工!$D211:$DS211, 生産額_中分類, IF(列分類振分=AN$3, 1, 0))/SUMPRODUCT(生産額_中分類, IF(列分類振分=AN$3, 1, 0))</f>
        <v>#DIV/0!</v>
      </c>
      <c r="AO74" s="194" t="e">
        <f t="array" ref="AO74">SUMPRODUCT(計算_投入係数表_加工!$D211:$DS211, 生産額_中分類, IF(列分類振分=AO$3, 1, 0))/SUMPRODUCT(生産額_中分類, IF(列分類振分=AO$3, 1, 0))</f>
        <v>#DIV/0!</v>
      </c>
      <c r="AP74" s="194" t="e">
        <f t="array" ref="AP74">SUMPRODUCT(計算_投入係数表_加工!$D211:$DS211, 生産額_中分類, IF(列分類振分=AP$3, 1, 0))/SUMPRODUCT(生産額_中分類, IF(列分類振分=AP$3, 1, 0))</f>
        <v>#DIV/0!</v>
      </c>
      <c r="AQ74" s="194" t="e">
        <f t="array" ref="AQ74">SUMPRODUCT(計算_投入係数表_加工!$D211:$DS211, 生産額_中分類, IF(列分類振分=AQ$3, 1, 0))/SUMPRODUCT(生産額_中分類, IF(列分類振分=AQ$3, 1, 0))</f>
        <v>#DIV/0!</v>
      </c>
      <c r="AR74" s="194" t="e">
        <f t="array" ref="AR74">SUMPRODUCT(計算_投入係数表_加工!$D211:$DS211, 生産額_中分類, IF(列分類振分=AR$3, 1, 0))/SUMPRODUCT(生産額_中分類, IF(列分類振分=AR$3, 1, 0))</f>
        <v>#DIV/0!</v>
      </c>
      <c r="AS74" s="194" t="e">
        <f t="array" ref="AS74">SUMPRODUCT(計算_投入係数表_加工!$D211:$DS211, 生産額_中分類, IF(列分類振分=AS$3, 1, 0))/SUMPRODUCT(生産額_中分類, IF(列分類振分=AS$3, 1, 0))</f>
        <v>#DIV/0!</v>
      </c>
      <c r="AT74" s="194" t="e">
        <f t="array" ref="AT74">SUMPRODUCT(計算_投入係数表_加工!$D211:$DS211, 生産額_中分類, IF(列分類振分=AT$3, 1, 0))/SUMPRODUCT(生産額_中分類, IF(列分類振分=AT$3, 1, 0))</f>
        <v>#DIV/0!</v>
      </c>
      <c r="AU74" s="194" t="e">
        <f t="array" ref="AU74">SUMPRODUCT(計算_投入係数表_加工!$D211:$DS211, 生産額_中分類, IF(列分類振分=AU$3, 1, 0))/SUMPRODUCT(生産額_中分類, IF(列分類振分=AU$3, 1, 0))</f>
        <v>#DIV/0!</v>
      </c>
      <c r="AV74" s="194" t="e">
        <f t="array" ref="AV74">SUMPRODUCT(計算_投入係数表_加工!$D211:$DS211, 生産額_中分類, IF(列分類振分=AV$3, 1, 0))/SUMPRODUCT(生産額_中分類, IF(列分類振分=AV$3, 1, 0))</f>
        <v>#DIV/0!</v>
      </c>
      <c r="AW74" s="194" t="e">
        <f t="array" ref="AW74">SUMPRODUCT(計算_投入係数表_加工!$D211:$DS211, 生産額_中分類, IF(列分類振分=AW$3, 1, 0))/SUMPRODUCT(生産額_中分類, IF(列分類振分=AW$3, 1, 0))</f>
        <v>#DIV/0!</v>
      </c>
      <c r="AX74" s="194" t="e">
        <f t="array" ref="AX74">SUMPRODUCT(計算_投入係数表_加工!$D211:$DS211, 生産額_中分類, IF(列分類振分=AX$3, 1, 0))/SUMPRODUCT(生産額_中分類, IF(列分類振分=AX$3, 1, 0))</f>
        <v>#DIV/0!</v>
      </c>
      <c r="AY74" s="194" t="e">
        <f t="array" ref="AY74">SUMPRODUCT(計算_投入係数表_加工!$D211:$DS211, 生産額_中分類, IF(列分類振分=AY$3, 1, 0))/SUMPRODUCT(生産額_中分類, IF(列分類振分=AY$3, 1, 0))</f>
        <v>#DIV/0!</v>
      </c>
      <c r="AZ74" s="194" t="e">
        <f t="array" ref="AZ74">SUMPRODUCT(計算_投入係数表_加工!$D211:$DS211, 生産額_中分類, IF(列分類振分=AZ$3, 1, 0))/SUMPRODUCT(生産額_中分類, IF(列分類振分=AZ$3, 1, 0))</f>
        <v>#DIV/0!</v>
      </c>
      <c r="BA74" s="194" t="e">
        <f t="array" ref="BA74">SUMPRODUCT(計算_投入係数表_加工!$D211:$DS211, 生産額_中分類, IF(列分類振分=BA$3, 1, 0))/SUMPRODUCT(生産額_中分類, IF(列分類振分=BA$3, 1, 0))</f>
        <v>#DIV/0!</v>
      </c>
      <c r="BB74" s="194" t="e">
        <f t="array" ref="BB74">SUMPRODUCT(計算_投入係数表_加工!$D211:$DS211, 生産額_中分類, IF(列分類振分=BB$3, 1, 0))/SUMPRODUCT(生産額_中分類, IF(列分類振分=BB$3, 1, 0))</f>
        <v>#DIV/0!</v>
      </c>
      <c r="BC74" s="194" t="e">
        <f t="array" ref="BC74">SUMPRODUCT(計算_投入係数表_加工!$D211:$DS211, 生産額_中分類, IF(列分類振分=BC$3, 1, 0))/SUMPRODUCT(生産額_中分類, IF(列分類振分=BC$3, 1, 0))</f>
        <v>#DIV/0!</v>
      </c>
      <c r="BD74" s="194" t="e">
        <f t="array" ref="BD74">SUMPRODUCT(計算_投入係数表_加工!$D211:$DS211, 生産額_中分類, IF(列分類振分=BD$3, 1, 0))/SUMPRODUCT(生産額_中分類, IF(列分類振分=BD$3, 1, 0))</f>
        <v>#DIV/0!</v>
      </c>
      <c r="BE74" s="194" t="e">
        <f t="array" ref="BE74">SUMPRODUCT(計算_投入係数表_加工!$D211:$DS211, 生産額_中分類, IF(列分類振分=BE$3, 1, 0))/SUMPRODUCT(生産額_中分類, IF(列分類振分=BE$3, 1, 0))</f>
        <v>#DIV/0!</v>
      </c>
      <c r="BF74" s="194" t="e">
        <f t="array" ref="BF74">SUMPRODUCT(計算_投入係数表_加工!$D211:$DS211, 生産額_中分類, IF(列分類振分=BF$3, 1, 0))/SUMPRODUCT(生産額_中分類, IF(列分類振分=BF$3, 1, 0))</f>
        <v>#DIV/0!</v>
      </c>
      <c r="BG74" s="194" t="e">
        <f t="array" ref="BG74">SUMPRODUCT(計算_投入係数表_加工!$D211:$DS211, 生産額_中分類, IF(列分類振分=BG$3, 1, 0))/SUMPRODUCT(生産額_中分類, IF(列分類振分=BG$3, 1, 0))</f>
        <v>#DIV/0!</v>
      </c>
      <c r="BH74" s="194" t="e">
        <f t="array" ref="BH74">SUMPRODUCT(計算_投入係数表_加工!$D211:$DS211, 生産額_中分類, IF(列分類振分=BH$3, 1, 0))/SUMPRODUCT(生産額_中分類, IF(列分類振分=BH$3, 1, 0))</f>
        <v>#DIV/0!</v>
      </c>
      <c r="BI74" s="194" t="e">
        <f t="array" ref="BI74">SUMPRODUCT(計算_投入係数表_加工!$D211:$DS211, 生産額_中分類, IF(列分類振分=BI$3, 1, 0))/SUMPRODUCT(生産額_中分類, IF(列分類振分=BI$3, 1, 0))</f>
        <v>#DIV/0!</v>
      </c>
      <c r="BJ74" s="194" t="e">
        <f t="array" ref="BJ74">SUMPRODUCT(計算_投入係数表_加工!$D211:$DS211, 生産額_中分類, IF(列分類振分=BJ$3, 1, 0))/SUMPRODUCT(生産額_中分類, IF(列分類振分=BJ$3, 1, 0))</f>
        <v>#DIV/0!</v>
      </c>
      <c r="BK74" s="194" t="e">
        <f t="array" ref="BK74">SUMPRODUCT(計算_投入係数表_加工!$D211:$DS211, 生産額_中分類, IF(列分類振分=BK$3, 1, 0))/SUMPRODUCT(生産額_中分類, IF(列分類振分=BK$3, 1, 0))</f>
        <v>#DIV/0!</v>
      </c>
      <c r="BL74" s="194" t="e">
        <f t="array" ref="BL74">SUMPRODUCT(計算_投入係数表_加工!$D211:$DS211, 生産額_中分類, IF(列分類振分=BL$3, 1, 0))/SUMPRODUCT(生産額_中分類, IF(列分類振分=BL$3, 1, 0))</f>
        <v>#DIV/0!</v>
      </c>
      <c r="BM74" s="194" t="e">
        <f t="array" ref="BM74">SUMPRODUCT(計算_投入係数表_加工!$D211:$DS211, 生産額_中分類, IF(列分類振分=BM$3, 1, 0))/SUMPRODUCT(生産額_中分類, IF(列分類振分=BM$3, 1, 0))</f>
        <v>#DIV/0!</v>
      </c>
      <c r="BN74" s="194" t="e">
        <f t="array" ref="BN74">SUMPRODUCT(計算_投入係数表_加工!$D211:$DS211, 生産額_中分類, IF(列分類振分=BN$3, 1, 0))/SUMPRODUCT(生産額_中分類, IF(列分類振分=BN$3, 1, 0))</f>
        <v>#DIV/0!</v>
      </c>
      <c r="BO74" s="194" t="e">
        <f t="array" ref="BO74">SUMPRODUCT(計算_投入係数表_加工!$D211:$DS211, 生産額_中分類, IF(列分類振分=BO$3, 1, 0))/SUMPRODUCT(生産額_中分類, IF(列分類振分=BO$3, 1, 0))</f>
        <v>#DIV/0!</v>
      </c>
      <c r="BP74" s="194" t="e">
        <f t="array" ref="BP74">SUMPRODUCT(計算_投入係数表_加工!$D211:$DS211, 生産額_中分類, IF(列分類振分=BP$3, 1, 0))/SUMPRODUCT(生産額_中分類, IF(列分類振分=BP$3, 1, 0))</f>
        <v>#DIV/0!</v>
      </c>
      <c r="BQ74" s="194" t="e">
        <f t="array" ref="BQ74">SUMPRODUCT(計算_投入係数表_加工!$D211:$DS211, 生産額_中分類, IF(列分類振分=BQ$3, 1, 0))/SUMPRODUCT(生産額_中分類, IF(列分類振分=BQ$3, 1, 0))</f>
        <v>#DIV/0!</v>
      </c>
      <c r="BR74" s="194" t="e">
        <f t="array" ref="BR74">SUMPRODUCT(計算_投入係数表_加工!$D211:$DS211, 生産額_中分類, IF(列分類振分=BR$3, 1, 0))/SUMPRODUCT(生産額_中分類, IF(列分類振分=BR$3, 1, 0))</f>
        <v>#DIV/0!</v>
      </c>
      <c r="BS74" s="194" t="e">
        <f t="array" ref="BS74">SUMPRODUCT(計算_投入係数表_加工!$D211:$DS211, 生産額_中分類, IF(列分類振分=BS$3, 1, 0))/SUMPRODUCT(生産額_中分類, IF(列分類振分=BS$3, 1, 0))</f>
        <v>#DIV/0!</v>
      </c>
      <c r="BT74" s="194" t="e">
        <f t="array" ref="BT74">SUMPRODUCT(計算_投入係数表_加工!$D211:$DS211, 生産額_中分類, IF(列分類振分=BT$3, 1, 0))/SUMPRODUCT(生産額_中分類, IF(列分類振分=BT$3, 1, 0))</f>
        <v>#DIV/0!</v>
      </c>
      <c r="BU74" s="194" t="e">
        <f t="array" ref="BU74">SUMPRODUCT(計算_投入係数表_加工!$D211:$DS211, 生産額_中分類, IF(列分類振分=BU$3, 1, 0))/SUMPRODUCT(生産額_中分類, IF(列分類振分=BU$3, 1, 0))</f>
        <v>#DIV/0!</v>
      </c>
      <c r="BV74" s="194" t="e">
        <f t="array" ref="BV74">SUMPRODUCT(計算_投入係数表_加工!$D211:$DS211, 生産額_中分類, IF(列分類振分=BV$3, 1, 0))/SUMPRODUCT(生産額_中分類, IF(列分類振分=BV$3, 1, 0))</f>
        <v>#DIV/0!</v>
      </c>
      <c r="BW74" s="194" t="e">
        <f t="array" ref="BW74">SUMPRODUCT(計算_投入係数表_加工!$D211:$DS211, 生産額_中分類, IF(列分類振分=BW$3, 1, 0))/SUMPRODUCT(生産額_中分類, IF(列分類振分=BW$3, 1, 0))</f>
        <v>#DIV/0!</v>
      </c>
      <c r="BX74" s="194" t="e">
        <f t="array" ref="BX74">SUMPRODUCT(計算_投入係数表_加工!$D211:$DS211, 生産額_中分類, IF(列分類振分=BX$3, 1, 0))/SUMPRODUCT(生産額_中分類, IF(列分類振分=BX$3, 1, 0))</f>
        <v>#DIV/0!</v>
      </c>
      <c r="BY74" s="194" t="e">
        <f t="array" ref="BY74">SUMPRODUCT(計算_投入係数表_加工!$D211:$DS211, 生産額_中分類, IF(列分類振分=BY$3, 1, 0))/SUMPRODUCT(生産額_中分類, IF(列分類振分=BY$3, 1, 0))</f>
        <v>#DIV/0!</v>
      </c>
      <c r="BZ74" s="194" t="e">
        <f t="array" ref="BZ74">SUMPRODUCT(計算_投入係数表_加工!$D211:$DS211, 生産額_中分類, IF(列分類振分=BZ$3, 1, 0))/SUMPRODUCT(生産額_中分類, IF(列分類振分=BZ$3, 1, 0))</f>
        <v>#DIV/0!</v>
      </c>
      <c r="CA74" s="194" t="e">
        <f t="array" ref="CA74">SUMPRODUCT(計算_投入係数表_加工!$D211:$DS211, 生産額_中分類, IF(列分類振分=CA$3, 1, 0))/SUMPRODUCT(生産額_中分類, IF(列分類振分=CA$3, 1, 0))</f>
        <v>#DIV/0!</v>
      </c>
      <c r="CB74" s="194" t="e">
        <f t="array" ref="CB74">SUMPRODUCT(計算_投入係数表_加工!$D211:$DS211, 生産額_中分類, IF(列分類振分=CB$3, 1, 0))/SUMPRODUCT(生産額_中分類, IF(列分類振分=CB$3, 1, 0))</f>
        <v>#DIV/0!</v>
      </c>
      <c r="CC74" s="194" t="e">
        <f t="array" ref="CC74">SUMPRODUCT(計算_投入係数表_加工!$D211:$DS211, 生産額_中分類, IF(列分類振分=CC$3, 1, 0))/SUMPRODUCT(生産額_中分類, IF(列分類振分=CC$3, 1, 0))</f>
        <v>#DIV/0!</v>
      </c>
      <c r="CD74" s="194" t="e">
        <f t="array" ref="CD74">SUMPRODUCT(計算_投入係数表_加工!$D211:$DS211, 生産額_中分類, IF(列分類振分=CD$3, 1, 0))/SUMPRODUCT(生産額_中分類, IF(列分類振分=CD$3, 1, 0))</f>
        <v>#DIV/0!</v>
      </c>
      <c r="CE74" s="194" t="e">
        <f t="array" ref="CE74">SUMPRODUCT(計算_投入係数表_加工!$D211:$DS211, 生産額_中分類, IF(列分類振分=CE$3, 1, 0))/SUMPRODUCT(生産額_中分類, IF(列分類振分=CE$3, 1, 0))</f>
        <v>#DIV/0!</v>
      </c>
      <c r="CF74" s="194" t="e">
        <f t="array" ref="CF74">SUMPRODUCT(計算_投入係数表_加工!$D211:$DS211, 生産額_中分類, IF(列分類振分=CF$3, 1, 0))/SUMPRODUCT(生産額_中分類, IF(列分類振分=CF$3, 1, 0))</f>
        <v>#DIV/0!</v>
      </c>
      <c r="CG74" s="194" t="e">
        <f t="array" ref="CG74">SUMPRODUCT(計算_投入係数表_加工!$D211:$DS211, 生産額_中分類, IF(列分類振分=CG$3, 1, 0))/SUMPRODUCT(生産額_中分類, IF(列分類振分=CG$3, 1, 0))</f>
        <v>#DIV/0!</v>
      </c>
      <c r="CH74" s="194" t="e">
        <f t="array" ref="CH74">SUMPRODUCT(計算_投入係数表_加工!$D211:$DS211, 生産額_中分類, IF(列分類振分=CH$3, 1, 0))/SUMPRODUCT(生産額_中分類, IF(列分類振分=CH$3, 1, 0))</f>
        <v>#DIV/0!</v>
      </c>
      <c r="CI74" s="194" t="e">
        <f t="array" ref="CI74">SUMPRODUCT(計算_投入係数表_加工!$D211:$DS211, 生産額_中分類, IF(列分類振分=CI$3, 1, 0))/SUMPRODUCT(生産額_中分類, IF(列分類振分=CI$3, 1, 0))</f>
        <v>#DIV/0!</v>
      </c>
      <c r="CJ74" s="194" t="e">
        <f t="array" ref="CJ74">SUMPRODUCT(計算_投入係数表_加工!$D211:$DS211, 生産額_中分類, IF(列分類振分=CJ$3, 1, 0))/SUMPRODUCT(生産額_中分類, IF(列分類振分=CJ$3, 1, 0))</f>
        <v>#DIV/0!</v>
      </c>
      <c r="CK74" s="194" t="e">
        <f t="array" ref="CK74">SUMPRODUCT(計算_投入係数表_加工!$D211:$DS211, 生産額_中分類, IF(列分類振分=CK$3, 1, 0))/SUMPRODUCT(生産額_中分類, IF(列分類振分=CK$3, 1, 0))</f>
        <v>#DIV/0!</v>
      </c>
      <c r="CL74" s="194" t="e">
        <f t="array" ref="CL74">SUMPRODUCT(計算_投入係数表_加工!$D211:$DS211, 生産額_中分類, IF(列分類振分=CL$3, 1, 0))/SUMPRODUCT(生産額_中分類, IF(列分類振分=CL$3, 1, 0))</f>
        <v>#DIV/0!</v>
      </c>
      <c r="CM74" s="194" t="e">
        <f t="array" ref="CM74">SUMPRODUCT(計算_投入係数表_加工!$D211:$DS211, 生産額_中分類, IF(列分類振分=CM$3, 1, 0))/SUMPRODUCT(生産額_中分類, IF(列分類振分=CM$3, 1, 0))</f>
        <v>#DIV/0!</v>
      </c>
      <c r="CN74" s="194" t="e">
        <f t="array" ref="CN74">SUMPRODUCT(計算_投入係数表_加工!$D211:$DS211, 生産額_中分類, IF(列分類振分=CN$3, 1, 0))/SUMPRODUCT(生産額_中分類, IF(列分類振分=CN$3, 1, 0))</f>
        <v>#DIV/0!</v>
      </c>
      <c r="CO74" s="194" t="e">
        <f t="array" ref="CO74">SUMPRODUCT(計算_投入係数表_加工!$D211:$DS211, 生産額_中分類, IF(列分類振分=CO$3, 1, 0))/SUMPRODUCT(生産額_中分類, IF(列分類振分=CO$3, 1, 0))</f>
        <v>#DIV/0!</v>
      </c>
      <c r="CP74" s="194" t="e">
        <f t="array" ref="CP74">SUMPRODUCT(計算_投入係数表_加工!$D211:$DS211, 生産額_中分類, IF(列分類振分=CP$3, 1, 0))/SUMPRODUCT(生産額_中分類, IF(列分類振分=CP$3, 1, 0))</f>
        <v>#DIV/0!</v>
      </c>
      <c r="CQ74" s="194" t="e">
        <f t="array" ref="CQ74">SUMPRODUCT(計算_投入係数表_加工!$D211:$DS211, 生産額_中分類, IF(列分類振分=CQ$3, 1, 0))/SUMPRODUCT(生産額_中分類, IF(列分類振分=CQ$3, 1, 0))</f>
        <v>#DIV/0!</v>
      </c>
      <c r="CR74" s="194" t="e">
        <f t="array" ref="CR74">SUMPRODUCT(計算_投入係数表_加工!$D211:$DS211, 生産額_中分類, IF(列分類振分=CR$3, 1, 0))/SUMPRODUCT(生産額_中分類, IF(列分類振分=CR$3, 1, 0))</f>
        <v>#DIV/0!</v>
      </c>
      <c r="CS74" s="194" t="e">
        <f t="array" ref="CS74">SUMPRODUCT(計算_投入係数表_加工!$D211:$DS211, 生産額_中分類, IF(列分類振分=CS$3, 1, 0))/SUMPRODUCT(生産額_中分類, IF(列分類振分=CS$3, 1, 0))</f>
        <v>#DIV/0!</v>
      </c>
      <c r="CT74" s="194" t="e">
        <f t="array" ref="CT74">SUMPRODUCT(計算_投入係数表_加工!$D211:$DS211, 生産額_中分類, IF(列分類振分=CT$3, 1, 0))/SUMPRODUCT(生産額_中分類, IF(列分類振分=CT$3, 1, 0))</f>
        <v>#DIV/0!</v>
      </c>
      <c r="CU74" s="194" t="e">
        <f t="array" ref="CU74">SUMPRODUCT(計算_投入係数表_加工!$D211:$DS211, 生産額_中分類, IF(列分類振分=CU$3, 1, 0))/SUMPRODUCT(生産額_中分類, IF(列分類振分=CU$3, 1, 0))</f>
        <v>#DIV/0!</v>
      </c>
      <c r="CV74" s="194" t="e">
        <f t="array" ref="CV74">SUMPRODUCT(計算_投入係数表_加工!$D211:$DS211, 生産額_中分類, IF(列分類振分=CV$3, 1, 0))/SUMPRODUCT(生産額_中分類, IF(列分類振分=CV$3, 1, 0))</f>
        <v>#DIV/0!</v>
      </c>
      <c r="CW74" s="194" t="e">
        <f t="array" ref="CW74">SUMPRODUCT(計算_投入係数表_加工!$D211:$DS211, 生産額_中分類, IF(列分類振分=CW$3, 1, 0))/SUMPRODUCT(生産額_中分類, IF(列分類振分=CW$3, 1, 0))</f>
        <v>#DIV/0!</v>
      </c>
      <c r="CX74" s="194" t="e">
        <f t="array" ref="CX74">SUMPRODUCT(計算_投入係数表_加工!$D211:$DS211, 生産額_中分類, IF(列分類振分=CX$3, 1, 0))/SUMPRODUCT(生産額_中分類, IF(列分類振分=CX$3, 1, 0))</f>
        <v>#DIV/0!</v>
      </c>
      <c r="CY74" s="194" t="e">
        <f t="array" ref="CY74">SUMPRODUCT(計算_投入係数表_加工!$D211:$DS211, 生産額_中分類, IF(列分類振分=CY$3, 1, 0))/SUMPRODUCT(生産額_中分類, IF(列分類振分=CY$3, 1, 0))</f>
        <v>#DIV/0!</v>
      </c>
      <c r="CZ74" s="194" t="e">
        <f t="array" ref="CZ74">SUMPRODUCT(計算_投入係数表_加工!$D211:$DS211, 生産額_中分類, IF(列分類振分=CZ$3, 1, 0))/SUMPRODUCT(生産額_中分類, IF(列分類振分=CZ$3, 1, 0))</f>
        <v>#DIV/0!</v>
      </c>
      <c r="DA74" s="194" t="e">
        <f t="array" ref="DA74">SUMPRODUCT(計算_投入係数表_加工!$D211:$DS211, 生産額_中分類, IF(列分類振分=DA$3, 1, 0))/SUMPRODUCT(生産額_中分類, IF(列分類振分=DA$3, 1, 0))</f>
        <v>#DIV/0!</v>
      </c>
      <c r="DB74" s="194" t="e">
        <f t="array" ref="DB74">SUMPRODUCT(計算_投入係数表_加工!$D211:$DS211, 生産額_中分類, IF(列分類振分=DB$3, 1, 0))/SUMPRODUCT(生産額_中分類, IF(列分類振分=DB$3, 1, 0))</f>
        <v>#DIV/0!</v>
      </c>
      <c r="DC74" s="194" t="e">
        <f t="array" ref="DC74">SUMPRODUCT(計算_投入係数表_加工!$D211:$DS211, 生産額_中分類, IF(列分類振分=DC$3, 1, 0))/SUMPRODUCT(生産額_中分類, IF(列分類振分=DC$3, 1, 0))</f>
        <v>#DIV/0!</v>
      </c>
      <c r="DD74" s="194" t="e">
        <f t="array" ref="DD74">SUMPRODUCT(計算_投入係数表_加工!$D211:$DS211, 生産額_中分類, IF(列分類振分=DD$3, 1, 0))/SUMPRODUCT(生産額_中分類, IF(列分類振分=DD$3, 1, 0))</f>
        <v>#DIV/0!</v>
      </c>
      <c r="DE74" s="194" t="e">
        <f t="array" ref="DE74">SUMPRODUCT(計算_投入係数表_加工!$D211:$DS211, 生産額_中分類, IF(列分類振分=DE$3, 1, 0))/SUMPRODUCT(生産額_中分類, IF(列分類振分=DE$3, 1, 0))</f>
        <v>#DIV/0!</v>
      </c>
      <c r="DF74" s="194" t="e">
        <f t="array" ref="DF74">SUMPRODUCT(計算_投入係数表_加工!$D211:$DS211, 生産額_中分類, IF(列分類振分=DF$3, 1, 0))/SUMPRODUCT(生産額_中分類, IF(列分類振分=DF$3, 1, 0))</f>
        <v>#DIV/0!</v>
      </c>
      <c r="DG74" s="194" t="e">
        <f t="array" ref="DG74">SUMPRODUCT(計算_投入係数表_加工!$D211:$DS211, 生産額_中分類, IF(列分類振分=DG$3, 1, 0))/SUMPRODUCT(生産額_中分類, IF(列分類振分=DG$3, 1, 0))</f>
        <v>#DIV/0!</v>
      </c>
      <c r="DH74" s="194" t="e">
        <f t="array" ref="DH74">SUMPRODUCT(計算_投入係数表_加工!$D211:$DS211, 生産額_中分類, IF(列分類振分=DH$3, 1, 0))/SUMPRODUCT(生産額_中分類, IF(列分類振分=DH$3, 1, 0))</f>
        <v>#DIV/0!</v>
      </c>
      <c r="DI74" s="194" t="e">
        <f t="array" ref="DI74">SUMPRODUCT(計算_投入係数表_加工!$D211:$DS211, 生産額_中分類, IF(列分類振分=DI$3, 1, 0))/SUMPRODUCT(生産額_中分類, IF(列分類振分=DI$3, 1, 0))</f>
        <v>#DIV/0!</v>
      </c>
      <c r="DJ74" s="194" t="e">
        <f t="array" ref="DJ74">SUMPRODUCT(計算_投入係数表_加工!$D211:$DS211, 生産額_中分類, IF(列分類振分=DJ$3, 1, 0))/SUMPRODUCT(生産額_中分類, IF(列分類振分=DJ$3, 1, 0))</f>
        <v>#DIV/0!</v>
      </c>
      <c r="DK74" s="194" t="e">
        <f t="array" ref="DK74">SUMPRODUCT(計算_投入係数表_加工!$D211:$DS211, 生産額_中分類, IF(列分類振分=DK$3, 1, 0))/SUMPRODUCT(生産額_中分類, IF(列分類振分=DK$3, 1, 0))</f>
        <v>#DIV/0!</v>
      </c>
      <c r="DL74" s="194" t="e">
        <f t="array" ref="DL74">SUMPRODUCT(計算_投入係数表_加工!$D211:$DS211, 生産額_中分類, IF(列分類振分=DL$3, 1, 0))/SUMPRODUCT(生産額_中分類, IF(列分類振分=DL$3, 1, 0))</f>
        <v>#DIV/0!</v>
      </c>
      <c r="DM74" s="194" t="e">
        <f t="array" ref="DM74">SUMPRODUCT(計算_投入係数表_加工!$D211:$DS211, 生産額_中分類, IF(列分類振分=DM$3, 1, 0))/SUMPRODUCT(生産額_中分類, IF(列分類振分=DM$3, 1, 0))</f>
        <v>#DIV/0!</v>
      </c>
      <c r="DN74" s="194" t="e">
        <f t="array" ref="DN74">SUMPRODUCT(計算_投入係数表_加工!$D211:$DS211, 生産額_中分類, IF(列分類振分=DN$3, 1, 0))/SUMPRODUCT(生産額_中分類, IF(列分類振分=DN$3, 1, 0))</f>
        <v>#DIV/0!</v>
      </c>
      <c r="DO74" s="194" t="e">
        <f t="array" ref="DO74">SUMPRODUCT(計算_投入係数表_加工!$D211:$DS211, 生産額_中分類, IF(列分類振分=DO$3, 1, 0))/SUMPRODUCT(生産額_中分類, IF(列分類振分=DO$3, 1, 0))</f>
        <v>#DIV/0!</v>
      </c>
      <c r="DP74" s="194" t="e">
        <f t="array" ref="DP74">SUMPRODUCT(計算_投入係数表_加工!$D211:$DS211, 生産額_中分類, IF(列分類振分=DP$3, 1, 0))/SUMPRODUCT(生産額_中分類, IF(列分類振分=DP$3, 1, 0))</f>
        <v>#DIV/0!</v>
      </c>
      <c r="DQ74" s="194" t="e">
        <f t="array" ref="DQ74">SUMPRODUCT(計算_投入係数表_加工!$D211:$DS211, 生産額_中分類, IF(列分類振分=DQ$3, 1, 0))/SUMPRODUCT(生産額_中分類, IF(列分類振分=DQ$3, 1, 0))</f>
        <v>#DIV/0!</v>
      </c>
      <c r="DR74" s="194" t="e">
        <f t="array" ref="DR74">SUMPRODUCT(計算_投入係数表_加工!$D211:$DS211, 生産額_中分類, IF(列分類振分=DR$3, 1, 0))/SUMPRODUCT(生産額_中分類, IF(列分類振分=DR$3, 1, 0))</f>
        <v>#DIV/0!</v>
      </c>
      <c r="DS74" s="194" t="e">
        <f t="array" ref="DS74">SUMPRODUCT(計算_投入係数表_加工!$D211:$DS211, 生産額_中分類, IF(列分類振分=DS$3, 1, 0))/SUMPRODUCT(生産額_中分類, IF(列分類振分=DS$3, 1, 0))</f>
        <v>#DIV/0!</v>
      </c>
      <c r="DT74" s="23">
        <f>SUMIF(振分, $C74, 計算_投入係数表_加工!DT$4:DT$123)</f>
        <v>0</v>
      </c>
    </row>
    <row r="75" spans="2:124" x14ac:dyDescent="0.25">
      <c r="B75" s="53">
        <v>72</v>
      </c>
      <c r="C75" s="192" t="str">
        <v>-</v>
      </c>
      <c r="D75" s="193">
        <f t="array" ref="D75">SUMPRODUCT(計算_投入係数表_加工!$D212:$DS212, 生産額_中分類, IF(列分類振分=D$3, 1, 0))/SUMPRODUCT(生産額_中分類, IF(列分類振分=D$3, 1, 0))</f>
        <v>0</v>
      </c>
      <c r="E75" s="194">
        <f t="array" ref="E75">SUMPRODUCT(計算_投入係数表_加工!$D212:$DS212, 生産額_中分類, IF(列分類振分=E$3, 1, 0))/SUMPRODUCT(生産額_中分類, IF(列分類振分=E$3, 1, 0))</f>
        <v>0</v>
      </c>
      <c r="F75" s="194">
        <f t="array" ref="F75">SUMPRODUCT(計算_投入係数表_加工!$D212:$DS212, 生産額_中分類, IF(列分類振分=F$3, 1, 0))/SUMPRODUCT(生産額_中分類, IF(列分類振分=F$3, 1, 0))</f>
        <v>0</v>
      </c>
      <c r="G75" s="194">
        <f t="array" ref="G75">SUMPRODUCT(計算_投入係数表_加工!$D212:$DS212, 生産額_中分類, IF(列分類振分=G$3, 1, 0))/SUMPRODUCT(生産額_中分類, IF(列分類振分=G$3, 1, 0))</f>
        <v>0</v>
      </c>
      <c r="H75" s="194">
        <f t="array" ref="H75">SUMPRODUCT(計算_投入係数表_加工!$D212:$DS212, 生産額_中分類, IF(列分類振分=H$3, 1, 0))/SUMPRODUCT(生産額_中分類, IF(列分類振分=H$3, 1, 0))</f>
        <v>0</v>
      </c>
      <c r="I75" s="194">
        <f t="array" ref="I75">SUMPRODUCT(計算_投入係数表_加工!$D212:$DS212, 生産額_中分類, IF(列分類振分=I$3, 1, 0))/SUMPRODUCT(生産額_中分類, IF(列分類振分=I$3, 1, 0))</f>
        <v>0</v>
      </c>
      <c r="J75" s="194">
        <f t="array" ref="J75">SUMPRODUCT(計算_投入係数表_加工!$D212:$DS212, 生産額_中分類, IF(列分類振分=J$3, 1, 0))/SUMPRODUCT(生産額_中分類, IF(列分類振分=J$3, 1, 0))</f>
        <v>0</v>
      </c>
      <c r="K75" s="194">
        <f t="array" ref="K75">SUMPRODUCT(計算_投入係数表_加工!$D212:$DS212, 生産額_中分類, IF(列分類振分=K$3, 1, 0))/SUMPRODUCT(生産額_中分類, IF(列分類振分=K$3, 1, 0))</f>
        <v>0</v>
      </c>
      <c r="L75" s="194">
        <f t="array" ref="L75">SUMPRODUCT(計算_投入係数表_加工!$D212:$DS212, 生産額_中分類, IF(列分類振分=L$3, 1, 0))/SUMPRODUCT(生産額_中分類, IF(列分類振分=L$3, 1, 0))</f>
        <v>0</v>
      </c>
      <c r="M75" s="194">
        <f t="array" ref="M75">SUMPRODUCT(計算_投入係数表_加工!$D212:$DS212, 生産額_中分類, IF(列分類振分=M$3, 1, 0))/SUMPRODUCT(生産額_中分類, IF(列分類振分=M$3, 1, 0))</f>
        <v>0</v>
      </c>
      <c r="N75" s="194">
        <f t="array" ref="N75">SUMPRODUCT(計算_投入係数表_加工!$D212:$DS212, 生産額_中分類, IF(列分類振分=N$3, 1, 0))/SUMPRODUCT(生産額_中分類, IF(列分類振分=N$3, 1, 0))</f>
        <v>0</v>
      </c>
      <c r="O75" s="194">
        <f t="array" ref="O75">SUMPRODUCT(計算_投入係数表_加工!$D212:$DS212, 生産額_中分類, IF(列分類振分=O$3, 1, 0))/SUMPRODUCT(生産額_中分類, IF(列分類振分=O$3, 1, 0))</f>
        <v>0</v>
      </c>
      <c r="P75" s="194">
        <f t="array" ref="P75">SUMPRODUCT(計算_投入係数表_加工!$D212:$DS212, 生産額_中分類, IF(列分類振分=P$3, 1, 0))/SUMPRODUCT(生産額_中分類, IF(列分類振分=P$3, 1, 0))</f>
        <v>0</v>
      </c>
      <c r="Q75" s="194" t="e">
        <f t="array" ref="Q75">SUMPRODUCT(計算_投入係数表_加工!$D212:$DS212, 生産額_中分類, IF(列分類振分=Q$3, 1, 0))/SUMPRODUCT(生産額_中分類, IF(列分類振分=Q$3, 1, 0))</f>
        <v>#DIV/0!</v>
      </c>
      <c r="R75" s="194" t="e">
        <f t="array" ref="R75">SUMPRODUCT(計算_投入係数表_加工!$D212:$DS212, 生産額_中分類, IF(列分類振分=R$3, 1, 0))/SUMPRODUCT(生産額_中分類, IF(列分類振分=R$3, 1, 0))</f>
        <v>#DIV/0!</v>
      </c>
      <c r="S75" s="194" t="e">
        <f t="array" ref="S75">SUMPRODUCT(計算_投入係数表_加工!$D212:$DS212, 生産額_中分類, IF(列分類振分=S$3, 1, 0))/SUMPRODUCT(生産額_中分類, IF(列分類振分=S$3, 1, 0))</f>
        <v>#DIV/0!</v>
      </c>
      <c r="T75" s="194" t="e">
        <f t="array" ref="T75">SUMPRODUCT(計算_投入係数表_加工!$D212:$DS212, 生産額_中分類, IF(列分類振分=T$3, 1, 0))/SUMPRODUCT(生産額_中分類, IF(列分類振分=T$3, 1, 0))</f>
        <v>#DIV/0!</v>
      </c>
      <c r="U75" s="194" t="e">
        <f t="array" ref="U75">SUMPRODUCT(計算_投入係数表_加工!$D212:$DS212, 生産額_中分類, IF(列分類振分=U$3, 1, 0))/SUMPRODUCT(生産額_中分類, IF(列分類振分=U$3, 1, 0))</f>
        <v>#DIV/0!</v>
      </c>
      <c r="V75" s="194" t="e">
        <f t="array" ref="V75">SUMPRODUCT(計算_投入係数表_加工!$D212:$DS212, 生産額_中分類, IF(列分類振分=V$3, 1, 0))/SUMPRODUCT(生産額_中分類, IF(列分類振分=V$3, 1, 0))</f>
        <v>#DIV/0!</v>
      </c>
      <c r="W75" s="194" t="e">
        <f t="array" ref="W75">SUMPRODUCT(計算_投入係数表_加工!$D212:$DS212, 生産額_中分類, IF(列分類振分=W$3, 1, 0))/SUMPRODUCT(生産額_中分類, IF(列分類振分=W$3, 1, 0))</f>
        <v>#DIV/0!</v>
      </c>
      <c r="X75" s="194" t="e">
        <f t="array" ref="X75">SUMPRODUCT(計算_投入係数表_加工!$D212:$DS212, 生産額_中分類, IF(列分類振分=X$3, 1, 0))/SUMPRODUCT(生産額_中分類, IF(列分類振分=X$3, 1, 0))</f>
        <v>#DIV/0!</v>
      </c>
      <c r="Y75" s="194" t="e">
        <f t="array" ref="Y75">SUMPRODUCT(計算_投入係数表_加工!$D212:$DS212, 生産額_中分類, IF(列分類振分=Y$3, 1, 0))/SUMPRODUCT(生産額_中分類, IF(列分類振分=Y$3, 1, 0))</f>
        <v>#DIV/0!</v>
      </c>
      <c r="Z75" s="194" t="e">
        <f t="array" ref="Z75">SUMPRODUCT(計算_投入係数表_加工!$D212:$DS212, 生産額_中分類, IF(列分類振分=Z$3, 1, 0))/SUMPRODUCT(生産額_中分類, IF(列分類振分=Z$3, 1, 0))</f>
        <v>#DIV/0!</v>
      </c>
      <c r="AA75" s="194" t="e">
        <f t="array" ref="AA75">SUMPRODUCT(計算_投入係数表_加工!$D212:$DS212, 生産額_中分類, IF(列分類振分=AA$3, 1, 0))/SUMPRODUCT(生産額_中分類, IF(列分類振分=AA$3, 1, 0))</f>
        <v>#DIV/0!</v>
      </c>
      <c r="AB75" s="194" t="e">
        <f t="array" ref="AB75">SUMPRODUCT(計算_投入係数表_加工!$D212:$DS212, 生産額_中分類, IF(列分類振分=AB$3, 1, 0))/SUMPRODUCT(生産額_中分類, IF(列分類振分=AB$3, 1, 0))</f>
        <v>#DIV/0!</v>
      </c>
      <c r="AC75" s="194" t="e">
        <f t="array" ref="AC75">SUMPRODUCT(計算_投入係数表_加工!$D212:$DS212, 生産額_中分類, IF(列分類振分=AC$3, 1, 0))/SUMPRODUCT(生産額_中分類, IF(列分類振分=AC$3, 1, 0))</f>
        <v>#DIV/0!</v>
      </c>
      <c r="AD75" s="194" t="e">
        <f t="array" ref="AD75">SUMPRODUCT(計算_投入係数表_加工!$D212:$DS212, 生産額_中分類, IF(列分類振分=AD$3, 1, 0))/SUMPRODUCT(生産額_中分類, IF(列分類振分=AD$3, 1, 0))</f>
        <v>#DIV/0!</v>
      </c>
      <c r="AE75" s="194" t="e">
        <f t="array" ref="AE75">SUMPRODUCT(計算_投入係数表_加工!$D212:$DS212, 生産額_中分類, IF(列分類振分=AE$3, 1, 0))/SUMPRODUCT(生産額_中分類, IF(列分類振分=AE$3, 1, 0))</f>
        <v>#DIV/0!</v>
      </c>
      <c r="AF75" s="194" t="e">
        <f t="array" ref="AF75">SUMPRODUCT(計算_投入係数表_加工!$D212:$DS212, 生産額_中分類, IF(列分類振分=AF$3, 1, 0))/SUMPRODUCT(生産額_中分類, IF(列分類振分=AF$3, 1, 0))</f>
        <v>#DIV/0!</v>
      </c>
      <c r="AG75" s="194" t="e">
        <f t="array" ref="AG75">SUMPRODUCT(計算_投入係数表_加工!$D212:$DS212, 生産額_中分類, IF(列分類振分=AG$3, 1, 0))/SUMPRODUCT(生産額_中分類, IF(列分類振分=AG$3, 1, 0))</f>
        <v>#DIV/0!</v>
      </c>
      <c r="AH75" s="194" t="e">
        <f t="array" ref="AH75">SUMPRODUCT(計算_投入係数表_加工!$D212:$DS212, 生産額_中分類, IF(列分類振分=AH$3, 1, 0))/SUMPRODUCT(生産額_中分類, IF(列分類振分=AH$3, 1, 0))</f>
        <v>#DIV/0!</v>
      </c>
      <c r="AI75" s="194" t="e">
        <f t="array" ref="AI75">SUMPRODUCT(計算_投入係数表_加工!$D212:$DS212, 生産額_中分類, IF(列分類振分=AI$3, 1, 0))/SUMPRODUCT(生産額_中分類, IF(列分類振分=AI$3, 1, 0))</f>
        <v>#DIV/0!</v>
      </c>
      <c r="AJ75" s="194" t="e">
        <f t="array" ref="AJ75">SUMPRODUCT(計算_投入係数表_加工!$D212:$DS212, 生産額_中分類, IF(列分類振分=AJ$3, 1, 0))/SUMPRODUCT(生産額_中分類, IF(列分類振分=AJ$3, 1, 0))</f>
        <v>#DIV/0!</v>
      </c>
      <c r="AK75" s="194" t="e">
        <f t="array" ref="AK75">SUMPRODUCT(計算_投入係数表_加工!$D212:$DS212, 生産額_中分類, IF(列分類振分=AK$3, 1, 0))/SUMPRODUCT(生産額_中分類, IF(列分類振分=AK$3, 1, 0))</f>
        <v>#DIV/0!</v>
      </c>
      <c r="AL75" s="194" t="e">
        <f t="array" ref="AL75">SUMPRODUCT(計算_投入係数表_加工!$D212:$DS212, 生産額_中分類, IF(列分類振分=AL$3, 1, 0))/SUMPRODUCT(生産額_中分類, IF(列分類振分=AL$3, 1, 0))</f>
        <v>#DIV/0!</v>
      </c>
      <c r="AM75" s="194" t="e">
        <f t="array" ref="AM75">SUMPRODUCT(計算_投入係数表_加工!$D212:$DS212, 生産額_中分類, IF(列分類振分=AM$3, 1, 0))/SUMPRODUCT(生産額_中分類, IF(列分類振分=AM$3, 1, 0))</f>
        <v>#DIV/0!</v>
      </c>
      <c r="AN75" s="194" t="e">
        <f t="array" ref="AN75">SUMPRODUCT(計算_投入係数表_加工!$D212:$DS212, 生産額_中分類, IF(列分類振分=AN$3, 1, 0))/SUMPRODUCT(生産額_中分類, IF(列分類振分=AN$3, 1, 0))</f>
        <v>#DIV/0!</v>
      </c>
      <c r="AO75" s="194" t="e">
        <f t="array" ref="AO75">SUMPRODUCT(計算_投入係数表_加工!$D212:$DS212, 生産額_中分類, IF(列分類振分=AO$3, 1, 0))/SUMPRODUCT(生産額_中分類, IF(列分類振分=AO$3, 1, 0))</f>
        <v>#DIV/0!</v>
      </c>
      <c r="AP75" s="194" t="e">
        <f t="array" ref="AP75">SUMPRODUCT(計算_投入係数表_加工!$D212:$DS212, 生産額_中分類, IF(列分類振分=AP$3, 1, 0))/SUMPRODUCT(生産額_中分類, IF(列分類振分=AP$3, 1, 0))</f>
        <v>#DIV/0!</v>
      </c>
      <c r="AQ75" s="194" t="e">
        <f t="array" ref="AQ75">SUMPRODUCT(計算_投入係数表_加工!$D212:$DS212, 生産額_中分類, IF(列分類振分=AQ$3, 1, 0))/SUMPRODUCT(生産額_中分類, IF(列分類振分=AQ$3, 1, 0))</f>
        <v>#DIV/0!</v>
      </c>
      <c r="AR75" s="194" t="e">
        <f t="array" ref="AR75">SUMPRODUCT(計算_投入係数表_加工!$D212:$DS212, 生産額_中分類, IF(列分類振分=AR$3, 1, 0))/SUMPRODUCT(生産額_中分類, IF(列分類振分=AR$3, 1, 0))</f>
        <v>#DIV/0!</v>
      </c>
      <c r="AS75" s="194" t="e">
        <f t="array" ref="AS75">SUMPRODUCT(計算_投入係数表_加工!$D212:$DS212, 生産額_中分類, IF(列分類振分=AS$3, 1, 0))/SUMPRODUCT(生産額_中分類, IF(列分類振分=AS$3, 1, 0))</f>
        <v>#DIV/0!</v>
      </c>
      <c r="AT75" s="194" t="e">
        <f t="array" ref="AT75">SUMPRODUCT(計算_投入係数表_加工!$D212:$DS212, 生産額_中分類, IF(列分類振分=AT$3, 1, 0))/SUMPRODUCT(生産額_中分類, IF(列分類振分=AT$3, 1, 0))</f>
        <v>#DIV/0!</v>
      </c>
      <c r="AU75" s="194" t="e">
        <f t="array" ref="AU75">SUMPRODUCT(計算_投入係数表_加工!$D212:$DS212, 生産額_中分類, IF(列分類振分=AU$3, 1, 0))/SUMPRODUCT(生産額_中分類, IF(列分類振分=AU$3, 1, 0))</f>
        <v>#DIV/0!</v>
      </c>
      <c r="AV75" s="194" t="e">
        <f t="array" ref="AV75">SUMPRODUCT(計算_投入係数表_加工!$D212:$DS212, 生産額_中分類, IF(列分類振分=AV$3, 1, 0))/SUMPRODUCT(生産額_中分類, IF(列分類振分=AV$3, 1, 0))</f>
        <v>#DIV/0!</v>
      </c>
      <c r="AW75" s="194" t="e">
        <f t="array" ref="AW75">SUMPRODUCT(計算_投入係数表_加工!$D212:$DS212, 生産額_中分類, IF(列分類振分=AW$3, 1, 0))/SUMPRODUCT(生産額_中分類, IF(列分類振分=AW$3, 1, 0))</f>
        <v>#DIV/0!</v>
      </c>
      <c r="AX75" s="194" t="e">
        <f t="array" ref="AX75">SUMPRODUCT(計算_投入係数表_加工!$D212:$DS212, 生産額_中分類, IF(列分類振分=AX$3, 1, 0))/SUMPRODUCT(生産額_中分類, IF(列分類振分=AX$3, 1, 0))</f>
        <v>#DIV/0!</v>
      </c>
      <c r="AY75" s="194" t="e">
        <f t="array" ref="AY75">SUMPRODUCT(計算_投入係数表_加工!$D212:$DS212, 生産額_中分類, IF(列分類振分=AY$3, 1, 0))/SUMPRODUCT(生産額_中分類, IF(列分類振分=AY$3, 1, 0))</f>
        <v>#DIV/0!</v>
      </c>
      <c r="AZ75" s="194" t="e">
        <f t="array" ref="AZ75">SUMPRODUCT(計算_投入係数表_加工!$D212:$DS212, 生産額_中分類, IF(列分類振分=AZ$3, 1, 0))/SUMPRODUCT(生産額_中分類, IF(列分類振分=AZ$3, 1, 0))</f>
        <v>#DIV/0!</v>
      </c>
      <c r="BA75" s="194" t="e">
        <f t="array" ref="BA75">SUMPRODUCT(計算_投入係数表_加工!$D212:$DS212, 生産額_中分類, IF(列分類振分=BA$3, 1, 0))/SUMPRODUCT(生産額_中分類, IF(列分類振分=BA$3, 1, 0))</f>
        <v>#DIV/0!</v>
      </c>
      <c r="BB75" s="194" t="e">
        <f t="array" ref="BB75">SUMPRODUCT(計算_投入係数表_加工!$D212:$DS212, 生産額_中分類, IF(列分類振分=BB$3, 1, 0))/SUMPRODUCT(生産額_中分類, IF(列分類振分=BB$3, 1, 0))</f>
        <v>#DIV/0!</v>
      </c>
      <c r="BC75" s="194" t="e">
        <f t="array" ref="BC75">SUMPRODUCT(計算_投入係数表_加工!$D212:$DS212, 生産額_中分類, IF(列分類振分=BC$3, 1, 0))/SUMPRODUCT(生産額_中分類, IF(列分類振分=BC$3, 1, 0))</f>
        <v>#DIV/0!</v>
      </c>
      <c r="BD75" s="194" t="e">
        <f t="array" ref="BD75">SUMPRODUCT(計算_投入係数表_加工!$D212:$DS212, 生産額_中分類, IF(列分類振分=BD$3, 1, 0))/SUMPRODUCT(生産額_中分類, IF(列分類振分=BD$3, 1, 0))</f>
        <v>#DIV/0!</v>
      </c>
      <c r="BE75" s="194" t="e">
        <f t="array" ref="BE75">SUMPRODUCT(計算_投入係数表_加工!$D212:$DS212, 生産額_中分類, IF(列分類振分=BE$3, 1, 0))/SUMPRODUCT(生産額_中分類, IF(列分類振分=BE$3, 1, 0))</f>
        <v>#DIV/0!</v>
      </c>
      <c r="BF75" s="194" t="e">
        <f t="array" ref="BF75">SUMPRODUCT(計算_投入係数表_加工!$D212:$DS212, 生産額_中分類, IF(列分類振分=BF$3, 1, 0))/SUMPRODUCT(生産額_中分類, IF(列分類振分=BF$3, 1, 0))</f>
        <v>#DIV/0!</v>
      </c>
      <c r="BG75" s="194" t="e">
        <f t="array" ref="BG75">SUMPRODUCT(計算_投入係数表_加工!$D212:$DS212, 生産額_中分類, IF(列分類振分=BG$3, 1, 0))/SUMPRODUCT(生産額_中分類, IF(列分類振分=BG$3, 1, 0))</f>
        <v>#DIV/0!</v>
      </c>
      <c r="BH75" s="194" t="e">
        <f t="array" ref="BH75">SUMPRODUCT(計算_投入係数表_加工!$D212:$DS212, 生産額_中分類, IF(列分類振分=BH$3, 1, 0))/SUMPRODUCT(生産額_中分類, IF(列分類振分=BH$3, 1, 0))</f>
        <v>#DIV/0!</v>
      </c>
      <c r="BI75" s="194" t="e">
        <f t="array" ref="BI75">SUMPRODUCT(計算_投入係数表_加工!$D212:$DS212, 生産額_中分類, IF(列分類振分=BI$3, 1, 0))/SUMPRODUCT(生産額_中分類, IF(列分類振分=BI$3, 1, 0))</f>
        <v>#DIV/0!</v>
      </c>
      <c r="BJ75" s="194" t="e">
        <f t="array" ref="BJ75">SUMPRODUCT(計算_投入係数表_加工!$D212:$DS212, 生産額_中分類, IF(列分類振分=BJ$3, 1, 0))/SUMPRODUCT(生産額_中分類, IF(列分類振分=BJ$3, 1, 0))</f>
        <v>#DIV/0!</v>
      </c>
      <c r="BK75" s="194" t="e">
        <f t="array" ref="BK75">SUMPRODUCT(計算_投入係数表_加工!$D212:$DS212, 生産額_中分類, IF(列分類振分=BK$3, 1, 0))/SUMPRODUCT(生産額_中分類, IF(列分類振分=BK$3, 1, 0))</f>
        <v>#DIV/0!</v>
      </c>
      <c r="BL75" s="194" t="e">
        <f t="array" ref="BL75">SUMPRODUCT(計算_投入係数表_加工!$D212:$DS212, 生産額_中分類, IF(列分類振分=BL$3, 1, 0))/SUMPRODUCT(生産額_中分類, IF(列分類振分=BL$3, 1, 0))</f>
        <v>#DIV/0!</v>
      </c>
      <c r="BM75" s="194" t="e">
        <f t="array" ref="BM75">SUMPRODUCT(計算_投入係数表_加工!$D212:$DS212, 生産額_中分類, IF(列分類振分=BM$3, 1, 0))/SUMPRODUCT(生産額_中分類, IF(列分類振分=BM$3, 1, 0))</f>
        <v>#DIV/0!</v>
      </c>
      <c r="BN75" s="194" t="e">
        <f t="array" ref="BN75">SUMPRODUCT(計算_投入係数表_加工!$D212:$DS212, 生産額_中分類, IF(列分類振分=BN$3, 1, 0))/SUMPRODUCT(生産額_中分類, IF(列分類振分=BN$3, 1, 0))</f>
        <v>#DIV/0!</v>
      </c>
      <c r="BO75" s="194" t="e">
        <f t="array" ref="BO75">SUMPRODUCT(計算_投入係数表_加工!$D212:$DS212, 生産額_中分類, IF(列分類振分=BO$3, 1, 0))/SUMPRODUCT(生産額_中分類, IF(列分類振分=BO$3, 1, 0))</f>
        <v>#DIV/0!</v>
      </c>
      <c r="BP75" s="194" t="e">
        <f t="array" ref="BP75">SUMPRODUCT(計算_投入係数表_加工!$D212:$DS212, 生産額_中分類, IF(列分類振分=BP$3, 1, 0))/SUMPRODUCT(生産額_中分類, IF(列分類振分=BP$3, 1, 0))</f>
        <v>#DIV/0!</v>
      </c>
      <c r="BQ75" s="194" t="e">
        <f t="array" ref="BQ75">SUMPRODUCT(計算_投入係数表_加工!$D212:$DS212, 生産額_中分類, IF(列分類振分=BQ$3, 1, 0))/SUMPRODUCT(生産額_中分類, IF(列分類振分=BQ$3, 1, 0))</f>
        <v>#DIV/0!</v>
      </c>
      <c r="BR75" s="194" t="e">
        <f t="array" ref="BR75">SUMPRODUCT(計算_投入係数表_加工!$D212:$DS212, 生産額_中分類, IF(列分類振分=BR$3, 1, 0))/SUMPRODUCT(生産額_中分類, IF(列分類振分=BR$3, 1, 0))</f>
        <v>#DIV/0!</v>
      </c>
      <c r="BS75" s="194" t="e">
        <f t="array" ref="BS75">SUMPRODUCT(計算_投入係数表_加工!$D212:$DS212, 生産額_中分類, IF(列分類振分=BS$3, 1, 0))/SUMPRODUCT(生産額_中分類, IF(列分類振分=BS$3, 1, 0))</f>
        <v>#DIV/0!</v>
      </c>
      <c r="BT75" s="194" t="e">
        <f t="array" ref="BT75">SUMPRODUCT(計算_投入係数表_加工!$D212:$DS212, 生産額_中分類, IF(列分類振分=BT$3, 1, 0))/SUMPRODUCT(生産額_中分類, IF(列分類振分=BT$3, 1, 0))</f>
        <v>#DIV/0!</v>
      </c>
      <c r="BU75" s="194" t="e">
        <f t="array" ref="BU75">SUMPRODUCT(計算_投入係数表_加工!$D212:$DS212, 生産額_中分類, IF(列分類振分=BU$3, 1, 0))/SUMPRODUCT(生産額_中分類, IF(列分類振分=BU$3, 1, 0))</f>
        <v>#DIV/0!</v>
      </c>
      <c r="BV75" s="194" t="e">
        <f t="array" ref="BV75">SUMPRODUCT(計算_投入係数表_加工!$D212:$DS212, 生産額_中分類, IF(列分類振分=BV$3, 1, 0))/SUMPRODUCT(生産額_中分類, IF(列分類振分=BV$3, 1, 0))</f>
        <v>#DIV/0!</v>
      </c>
      <c r="BW75" s="194" t="e">
        <f t="array" ref="BW75">SUMPRODUCT(計算_投入係数表_加工!$D212:$DS212, 生産額_中分類, IF(列分類振分=BW$3, 1, 0))/SUMPRODUCT(生産額_中分類, IF(列分類振分=BW$3, 1, 0))</f>
        <v>#DIV/0!</v>
      </c>
      <c r="BX75" s="194" t="e">
        <f t="array" ref="BX75">SUMPRODUCT(計算_投入係数表_加工!$D212:$DS212, 生産額_中分類, IF(列分類振分=BX$3, 1, 0))/SUMPRODUCT(生産額_中分類, IF(列分類振分=BX$3, 1, 0))</f>
        <v>#DIV/0!</v>
      </c>
      <c r="BY75" s="194" t="e">
        <f t="array" ref="BY75">SUMPRODUCT(計算_投入係数表_加工!$D212:$DS212, 生産額_中分類, IF(列分類振分=BY$3, 1, 0))/SUMPRODUCT(生産額_中分類, IF(列分類振分=BY$3, 1, 0))</f>
        <v>#DIV/0!</v>
      </c>
      <c r="BZ75" s="194" t="e">
        <f t="array" ref="BZ75">SUMPRODUCT(計算_投入係数表_加工!$D212:$DS212, 生産額_中分類, IF(列分類振分=BZ$3, 1, 0))/SUMPRODUCT(生産額_中分類, IF(列分類振分=BZ$3, 1, 0))</f>
        <v>#DIV/0!</v>
      </c>
      <c r="CA75" s="194" t="e">
        <f t="array" ref="CA75">SUMPRODUCT(計算_投入係数表_加工!$D212:$DS212, 生産額_中分類, IF(列分類振分=CA$3, 1, 0))/SUMPRODUCT(生産額_中分類, IF(列分類振分=CA$3, 1, 0))</f>
        <v>#DIV/0!</v>
      </c>
      <c r="CB75" s="194" t="e">
        <f t="array" ref="CB75">SUMPRODUCT(計算_投入係数表_加工!$D212:$DS212, 生産額_中分類, IF(列分類振分=CB$3, 1, 0))/SUMPRODUCT(生産額_中分類, IF(列分類振分=CB$3, 1, 0))</f>
        <v>#DIV/0!</v>
      </c>
      <c r="CC75" s="194" t="e">
        <f t="array" ref="CC75">SUMPRODUCT(計算_投入係数表_加工!$D212:$DS212, 生産額_中分類, IF(列分類振分=CC$3, 1, 0))/SUMPRODUCT(生産額_中分類, IF(列分類振分=CC$3, 1, 0))</f>
        <v>#DIV/0!</v>
      </c>
      <c r="CD75" s="194" t="e">
        <f t="array" ref="CD75">SUMPRODUCT(計算_投入係数表_加工!$D212:$DS212, 生産額_中分類, IF(列分類振分=CD$3, 1, 0))/SUMPRODUCT(生産額_中分類, IF(列分類振分=CD$3, 1, 0))</f>
        <v>#DIV/0!</v>
      </c>
      <c r="CE75" s="194" t="e">
        <f t="array" ref="CE75">SUMPRODUCT(計算_投入係数表_加工!$D212:$DS212, 生産額_中分類, IF(列分類振分=CE$3, 1, 0))/SUMPRODUCT(生産額_中分類, IF(列分類振分=CE$3, 1, 0))</f>
        <v>#DIV/0!</v>
      </c>
      <c r="CF75" s="194" t="e">
        <f t="array" ref="CF75">SUMPRODUCT(計算_投入係数表_加工!$D212:$DS212, 生産額_中分類, IF(列分類振分=CF$3, 1, 0))/SUMPRODUCT(生産額_中分類, IF(列分類振分=CF$3, 1, 0))</f>
        <v>#DIV/0!</v>
      </c>
      <c r="CG75" s="194" t="e">
        <f t="array" ref="CG75">SUMPRODUCT(計算_投入係数表_加工!$D212:$DS212, 生産額_中分類, IF(列分類振分=CG$3, 1, 0))/SUMPRODUCT(生産額_中分類, IF(列分類振分=CG$3, 1, 0))</f>
        <v>#DIV/0!</v>
      </c>
      <c r="CH75" s="194" t="e">
        <f t="array" ref="CH75">SUMPRODUCT(計算_投入係数表_加工!$D212:$DS212, 生産額_中分類, IF(列分類振分=CH$3, 1, 0))/SUMPRODUCT(生産額_中分類, IF(列分類振分=CH$3, 1, 0))</f>
        <v>#DIV/0!</v>
      </c>
      <c r="CI75" s="194" t="e">
        <f t="array" ref="CI75">SUMPRODUCT(計算_投入係数表_加工!$D212:$DS212, 生産額_中分類, IF(列分類振分=CI$3, 1, 0))/SUMPRODUCT(生産額_中分類, IF(列分類振分=CI$3, 1, 0))</f>
        <v>#DIV/0!</v>
      </c>
      <c r="CJ75" s="194" t="e">
        <f t="array" ref="CJ75">SUMPRODUCT(計算_投入係数表_加工!$D212:$DS212, 生産額_中分類, IF(列分類振分=CJ$3, 1, 0))/SUMPRODUCT(生産額_中分類, IF(列分類振分=CJ$3, 1, 0))</f>
        <v>#DIV/0!</v>
      </c>
      <c r="CK75" s="194" t="e">
        <f t="array" ref="CK75">SUMPRODUCT(計算_投入係数表_加工!$D212:$DS212, 生産額_中分類, IF(列分類振分=CK$3, 1, 0))/SUMPRODUCT(生産額_中分類, IF(列分類振分=CK$3, 1, 0))</f>
        <v>#DIV/0!</v>
      </c>
      <c r="CL75" s="194" t="e">
        <f t="array" ref="CL75">SUMPRODUCT(計算_投入係数表_加工!$D212:$DS212, 生産額_中分類, IF(列分類振分=CL$3, 1, 0))/SUMPRODUCT(生産額_中分類, IF(列分類振分=CL$3, 1, 0))</f>
        <v>#DIV/0!</v>
      </c>
      <c r="CM75" s="194" t="e">
        <f t="array" ref="CM75">SUMPRODUCT(計算_投入係数表_加工!$D212:$DS212, 生産額_中分類, IF(列分類振分=CM$3, 1, 0))/SUMPRODUCT(生産額_中分類, IF(列分類振分=CM$3, 1, 0))</f>
        <v>#DIV/0!</v>
      </c>
      <c r="CN75" s="194" t="e">
        <f t="array" ref="CN75">SUMPRODUCT(計算_投入係数表_加工!$D212:$DS212, 生産額_中分類, IF(列分類振分=CN$3, 1, 0))/SUMPRODUCT(生産額_中分類, IF(列分類振分=CN$3, 1, 0))</f>
        <v>#DIV/0!</v>
      </c>
      <c r="CO75" s="194" t="e">
        <f t="array" ref="CO75">SUMPRODUCT(計算_投入係数表_加工!$D212:$DS212, 生産額_中分類, IF(列分類振分=CO$3, 1, 0))/SUMPRODUCT(生産額_中分類, IF(列分類振分=CO$3, 1, 0))</f>
        <v>#DIV/0!</v>
      </c>
      <c r="CP75" s="194" t="e">
        <f t="array" ref="CP75">SUMPRODUCT(計算_投入係数表_加工!$D212:$DS212, 生産額_中分類, IF(列分類振分=CP$3, 1, 0))/SUMPRODUCT(生産額_中分類, IF(列分類振分=CP$3, 1, 0))</f>
        <v>#DIV/0!</v>
      </c>
      <c r="CQ75" s="194" t="e">
        <f t="array" ref="CQ75">SUMPRODUCT(計算_投入係数表_加工!$D212:$DS212, 生産額_中分類, IF(列分類振分=CQ$3, 1, 0))/SUMPRODUCT(生産額_中分類, IF(列分類振分=CQ$3, 1, 0))</f>
        <v>#DIV/0!</v>
      </c>
      <c r="CR75" s="194" t="e">
        <f t="array" ref="CR75">SUMPRODUCT(計算_投入係数表_加工!$D212:$DS212, 生産額_中分類, IF(列分類振分=CR$3, 1, 0))/SUMPRODUCT(生産額_中分類, IF(列分類振分=CR$3, 1, 0))</f>
        <v>#DIV/0!</v>
      </c>
      <c r="CS75" s="194" t="e">
        <f t="array" ref="CS75">SUMPRODUCT(計算_投入係数表_加工!$D212:$DS212, 生産額_中分類, IF(列分類振分=CS$3, 1, 0))/SUMPRODUCT(生産額_中分類, IF(列分類振分=CS$3, 1, 0))</f>
        <v>#DIV/0!</v>
      </c>
      <c r="CT75" s="194" t="e">
        <f t="array" ref="CT75">SUMPRODUCT(計算_投入係数表_加工!$D212:$DS212, 生産額_中分類, IF(列分類振分=CT$3, 1, 0))/SUMPRODUCT(生産額_中分類, IF(列分類振分=CT$3, 1, 0))</f>
        <v>#DIV/0!</v>
      </c>
      <c r="CU75" s="194" t="e">
        <f t="array" ref="CU75">SUMPRODUCT(計算_投入係数表_加工!$D212:$DS212, 生産額_中分類, IF(列分類振分=CU$3, 1, 0))/SUMPRODUCT(生産額_中分類, IF(列分類振分=CU$3, 1, 0))</f>
        <v>#DIV/0!</v>
      </c>
      <c r="CV75" s="194" t="e">
        <f t="array" ref="CV75">SUMPRODUCT(計算_投入係数表_加工!$D212:$DS212, 生産額_中分類, IF(列分類振分=CV$3, 1, 0))/SUMPRODUCT(生産額_中分類, IF(列分類振分=CV$3, 1, 0))</f>
        <v>#DIV/0!</v>
      </c>
      <c r="CW75" s="194" t="e">
        <f t="array" ref="CW75">SUMPRODUCT(計算_投入係数表_加工!$D212:$DS212, 生産額_中分類, IF(列分類振分=CW$3, 1, 0))/SUMPRODUCT(生産額_中分類, IF(列分類振分=CW$3, 1, 0))</f>
        <v>#DIV/0!</v>
      </c>
      <c r="CX75" s="194" t="e">
        <f t="array" ref="CX75">SUMPRODUCT(計算_投入係数表_加工!$D212:$DS212, 生産額_中分類, IF(列分類振分=CX$3, 1, 0))/SUMPRODUCT(生産額_中分類, IF(列分類振分=CX$3, 1, 0))</f>
        <v>#DIV/0!</v>
      </c>
      <c r="CY75" s="194" t="e">
        <f t="array" ref="CY75">SUMPRODUCT(計算_投入係数表_加工!$D212:$DS212, 生産額_中分類, IF(列分類振分=CY$3, 1, 0))/SUMPRODUCT(生産額_中分類, IF(列分類振分=CY$3, 1, 0))</f>
        <v>#DIV/0!</v>
      </c>
      <c r="CZ75" s="194" t="e">
        <f t="array" ref="CZ75">SUMPRODUCT(計算_投入係数表_加工!$D212:$DS212, 生産額_中分類, IF(列分類振分=CZ$3, 1, 0))/SUMPRODUCT(生産額_中分類, IF(列分類振分=CZ$3, 1, 0))</f>
        <v>#DIV/0!</v>
      </c>
      <c r="DA75" s="194" t="e">
        <f t="array" ref="DA75">SUMPRODUCT(計算_投入係数表_加工!$D212:$DS212, 生産額_中分類, IF(列分類振分=DA$3, 1, 0))/SUMPRODUCT(生産額_中分類, IF(列分類振分=DA$3, 1, 0))</f>
        <v>#DIV/0!</v>
      </c>
      <c r="DB75" s="194" t="e">
        <f t="array" ref="DB75">SUMPRODUCT(計算_投入係数表_加工!$D212:$DS212, 生産額_中分類, IF(列分類振分=DB$3, 1, 0))/SUMPRODUCT(生産額_中分類, IF(列分類振分=DB$3, 1, 0))</f>
        <v>#DIV/0!</v>
      </c>
      <c r="DC75" s="194" t="e">
        <f t="array" ref="DC75">SUMPRODUCT(計算_投入係数表_加工!$D212:$DS212, 生産額_中分類, IF(列分類振分=DC$3, 1, 0))/SUMPRODUCT(生産額_中分類, IF(列分類振分=DC$3, 1, 0))</f>
        <v>#DIV/0!</v>
      </c>
      <c r="DD75" s="194" t="e">
        <f t="array" ref="DD75">SUMPRODUCT(計算_投入係数表_加工!$D212:$DS212, 生産額_中分類, IF(列分類振分=DD$3, 1, 0))/SUMPRODUCT(生産額_中分類, IF(列分類振分=DD$3, 1, 0))</f>
        <v>#DIV/0!</v>
      </c>
      <c r="DE75" s="194" t="e">
        <f t="array" ref="DE75">SUMPRODUCT(計算_投入係数表_加工!$D212:$DS212, 生産額_中分類, IF(列分類振分=DE$3, 1, 0))/SUMPRODUCT(生産額_中分類, IF(列分類振分=DE$3, 1, 0))</f>
        <v>#DIV/0!</v>
      </c>
      <c r="DF75" s="194" t="e">
        <f t="array" ref="DF75">SUMPRODUCT(計算_投入係数表_加工!$D212:$DS212, 生産額_中分類, IF(列分類振分=DF$3, 1, 0))/SUMPRODUCT(生産額_中分類, IF(列分類振分=DF$3, 1, 0))</f>
        <v>#DIV/0!</v>
      </c>
      <c r="DG75" s="194" t="e">
        <f t="array" ref="DG75">SUMPRODUCT(計算_投入係数表_加工!$D212:$DS212, 生産額_中分類, IF(列分類振分=DG$3, 1, 0))/SUMPRODUCT(生産額_中分類, IF(列分類振分=DG$3, 1, 0))</f>
        <v>#DIV/0!</v>
      </c>
      <c r="DH75" s="194" t="e">
        <f t="array" ref="DH75">SUMPRODUCT(計算_投入係数表_加工!$D212:$DS212, 生産額_中分類, IF(列分類振分=DH$3, 1, 0))/SUMPRODUCT(生産額_中分類, IF(列分類振分=DH$3, 1, 0))</f>
        <v>#DIV/0!</v>
      </c>
      <c r="DI75" s="194" t="e">
        <f t="array" ref="DI75">SUMPRODUCT(計算_投入係数表_加工!$D212:$DS212, 生産額_中分類, IF(列分類振分=DI$3, 1, 0))/SUMPRODUCT(生産額_中分類, IF(列分類振分=DI$3, 1, 0))</f>
        <v>#DIV/0!</v>
      </c>
      <c r="DJ75" s="194" t="e">
        <f t="array" ref="DJ75">SUMPRODUCT(計算_投入係数表_加工!$D212:$DS212, 生産額_中分類, IF(列分類振分=DJ$3, 1, 0))/SUMPRODUCT(生産額_中分類, IF(列分類振分=DJ$3, 1, 0))</f>
        <v>#DIV/0!</v>
      </c>
      <c r="DK75" s="194" t="e">
        <f t="array" ref="DK75">SUMPRODUCT(計算_投入係数表_加工!$D212:$DS212, 生産額_中分類, IF(列分類振分=DK$3, 1, 0))/SUMPRODUCT(生産額_中分類, IF(列分類振分=DK$3, 1, 0))</f>
        <v>#DIV/0!</v>
      </c>
      <c r="DL75" s="194" t="e">
        <f t="array" ref="DL75">SUMPRODUCT(計算_投入係数表_加工!$D212:$DS212, 生産額_中分類, IF(列分類振分=DL$3, 1, 0))/SUMPRODUCT(生産額_中分類, IF(列分類振分=DL$3, 1, 0))</f>
        <v>#DIV/0!</v>
      </c>
      <c r="DM75" s="194" t="e">
        <f t="array" ref="DM75">SUMPRODUCT(計算_投入係数表_加工!$D212:$DS212, 生産額_中分類, IF(列分類振分=DM$3, 1, 0))/SUMPRODUCT(生産額_中分類, IF(列分類振分=DM$3, 1, 0))</f>
        <v>#DIV/0!</v>
      </c>
      <c r="DN75" s="194" t="e">
        <f t="array" ref="DN75">SUMPRODUCT(計算_投入係数表_加工!$D212:$DS212, 生産額_中分類, IF(列分類振分=DN$3, 1, 0))/SUMPRODUCT(生産額_中分類, IF(列分類振分=DN$3, 1, 0))</f>
        <v>#DIV/0!</v>
      </c>
      <c r="DO75" s="194" t="e">
        <f t="array" ref="DO75">SUMPRODUCT(計算_投入係数表_加工!$D212:$DS212, 生産額_中分類, IF(列分類振分=DO$3, 1, 0))/SUMPRODUCT(生産額_中分類, IF(列分類振分=DO$3, 1, 0))</f>
        <v>#DIV/0!</v>
      </c>
      <c r="DP75" s="194" t="e">
        <f t="array" ref="DP75">SUMPRODUCT(計算_投入係数表_加工!$D212:$DS212, 生産額_中分類, IF(列分類振分=DP$3, 1, 0))/SUMPRODUCT(生産額_中分類, IF(列分類振分=DP$3, 1, 0))</f>
        <v>#DIV/0!</v>
      </c>
      <c r="DQ75" s="194" t="e">
        <f t="array" ref="DQ75">SUMPRODUCT(計算_投入係数表_加工!$D212:$DS212, 生産額_中分類, IF(列分類振分=DQ$3, 1, 0))/SUMPRODUCT(生産額_中分類, IF(列分類振分=DQ$3, 1, 0))</f>
        <v>#DIV/0!</v>
      </c>
      <c r="DR75" s="194" t="e">
        <f t="array" ref="DR75">SUMPRODUCT(計算_投入係数表_加工!$D212:$DS212, 生産額_中分類, IF(列分類振分=DR$3, 1, 0))/SUMPRODUCT(生産額_中分類, IF(列分類振分=DR$3, 1, 0))</f>
        <v>#DIV/0!</v>
      </c>
      <c r="DS75" s="194" t="e">
        <f t="array" ref="DS75">SUMPRODUCT(計算_投入係数表_加工!$D212:$DS212, 生産額_中分類, IF(列分類振分=DS$3, 1, 0))/SUMPRODUCT(生産額_中分類, IF(列分類振分=DS$3, 1, 0))</f>
        <v>#DIV/0!</v>
      </c>
      <c r="DT75" s="23">
        <f>SUMIF(振分, $C75, 計算_投入係数表_加工!DT$4:DT$123)</f>
        <v>0</v>
      </c>
    </row>
    <row r="76" spans="2:124" x14ac:dyDescent="0.25">
      <c r="B76" s="53">
        <v>73</v>
      </c>
      <c r="C76" s="192" t="str">
        <v>-</v>
      </c>
      <c r="D76" s="193">
        <f t="array" ref="D76">SUMPRODUCT(計算_投入係数表_加工!$D213:$DS213, 生産額_中分類, IF(列分類振分=D$3, 1, 0))/SUMPRODUCT(生産額_中分類, IF(列分類振分=D$3, 1, 0))</f>
        <v>0</v>
      </c>
      <c r="E76" s="194">
        <f t="array" ref="E76">SUMPRODUCT(計算_投入係数表_加工!$D213:$DS213, 生産額_中分類, IF(列分類振分=E$3, 1, 0))/SUMPRODUCT(生産額_中分類, IF(列分類振分=E$3, 1, 0))</f>
        <v>0</v>
      </c>
      <c r="F76" s="194">
        <f t="array" ref="F76">SUMPRODUCT(計算_投入係数表_加工!$D213:$DS213, 生産額_中分類, IF(列分類振分=F$3, 1, 0))/SUMPRODUCT(生産額_中分類, IF(列分類振分=F$3, 1, 0))</f>
        <v>0</v>
      </c>
      <c r="G76" s="194">
        <f t="array" ref="G76">SUMPRODUCT(計算_投入係数表_加工!$D213:$DS213, 生産額_中分類, IF(列分類振分=G$3, 1, 0))/SUMPRODUCT(生産額_中分類, IF(列分類振分=G$3, 1, 0))</f>
        <v>0</v>
      </c>
      <c r="H76" s="194">
        <f t="array" ref="H76">SUMPRODUCT(計算_投入係数表_加工!$D213:$DS213, 生産額_中分類, IF(列分類振分=H$3, 1, 0))/SUMPRODUCT(生産額_中分類, IF(列分類振分=H$3, 1, 0))</f>
        <v>0</v>
      </c>
      <c r="I76" s="194">
        <f t="array" ref="I76">SUMPRODUCT(計算_投入係数表_加工!$D213:$DS213, 生産額_中分類, IF(列分類振分=I$3, 1, 0))/SUMPRODUCT(生産額_中分類, IF(列分類振分=I$3, 1, 0))</f>
        <v>0</v>
      </c>
      <c r="J76" s="194">
        <f t="array" ref="J76">SUMPRODUCT(計算_投入係数表_加工!$D213:$DS213, 生産額_中分類, IF(列分類振分=J$3, 1, 0))/SUMPRODUCT(生産額_中分類, IF(列分類振分=J$3, 1, 0))</f>
        <v>0</v>
      </c>
      <c r="K76" s="194">
        <f t="array" ref="K76">SUMPRODUCT(計算_投入係数表_加工!$D213:$DS213, 生産額_中分類, IF(列分類振分=K$3, 1, 0))/SUMPRODUCT(生産額_中分類, IF(列分類振分=K$3, 1, 0))</f>
        <v>0</v>
      </c>
      <c r="L76" s="194">
        <f t="array" ref="L76">SUMPRODUCT(計算_投入係数表_加工!$D213:$DS213, 生産額_中分類, IF(列分類振分=L$3, 1, 0))/SUMPRODUCT(生産額_中分類, IF(列分類振分=L$3, 1, 0))</f>
        <v>0</v>
      </c>
      <c r="M76" s="194">
        <f t="array" ref="M76">SUMPRODUCT(計算_投入係数表_加工!$D213:$DS213, 生産額_中分類, IF(列分類振分=M$3, 1, 0))/SUMPRODUCT(生産額_中分類, IF(列分類振分=M$3, 1, 0))</f>
        <v>0</v>
      </c>
      <c r="N76" s="194">
        <f t="array" ref="N76">SUMPRODUCT(計算_投入係数表_加工!$D213:$DS213, 生産額_中分類, IF(列分類振分=N$3, 1, 0))/SUMPRODUCT(生産額_中分類, IF(列分類振分=N$3, 1, 0))</f>
        <v>0</v>
      </c>
      <c r="O76" s="194">
        <f t="array" ref="O76">SUMPRODUCT(計算_投入係数表_加工!$D213:$DS213, 生産額_中分類, IF(列分類振分=O$3, 1, 0))/SUMPRODUCT(生産額_中分類, IF(列分類振分=O$3, 1, 0))</f>
        <v>0</v>
      </c>
      <c r="P76" s="194">
        <f t="array" ref="P76">SUMPRODUCT(計算_投入係数表_加工!$D213:$DS213, 生産額_中分類, IF(列分類振分=P$3, 1, 0))/SUMPRODUCT(生産額_中分類, IF(列分類振分=P$3, 1, 0))</f>
        <v>0</v>
      </c>
      <c r="Q76" s="194" t="e">
        <f t="array" ref="Q76">SUMPRODUCT(計算_投入係数表_加工!$D213:$DS213, 生産額_中分類, IF(列分類振分=Q$3, 1, 0))/SUMPRODUCT(生産額_中分類, IF(列分類振分=Q$3, 1, 0))</f>
        <v>#DIV/0!</v>
      </c>
      <c r="R76" s="194" t="e">
        <f t="array" ref="R76">SUMPRODUCT(計算_投入係数表_加工!$D213:$DS213, 生産額_中分類, IF(列分類振分=R$3, 1, 0))/SUMPRODUCT(生産額_中分類, IF(列分類振分=R$3, 1, 0))</f>
        <v>#DIV/0!</v>
      </c>
      <c r="S76" s="194" t="e">
        <f t="array" ref="S76">SUMPRODUCT(計算_投入係数表_加工!$D213:$DS213, 生産額_中分類, IF(列分類振分=S$3, 1, 0))/SUMPRODUCT(生産額_中分類, IF(列分類振分=S$3, 1, 0))</f>
        <v>#DIV/0!</v>
      </c>
      <c r="T76" s="194" t="e">
        <f t="array" ref="T76">SUMPRODUCT(計算_投入係数表_加工!$D213:$DS213, 生産額_中分類, IF(列分類振分=T$3, 1, 0))/SUMPRODUCT(生産額_中分類, IF(列分類振分=T$3, 1, 0))</f>
        <v>#DIV/0!</v>
      </c>
      <c r="U76" s="194" t="e">
        <f t="array" ref="U76">SUMPRODUCT(計算_投入係数表_加工!$D213:$DS213, 生産額_中分類, IF(列分類振分=U$3, 1, 0))/SUMPRODUCT(生産額_中分類, IF(列分類振分=U$3, 1, 0))</f>
        <v>#DIV/0!</v>
      </c>
      <c r="V76" s="194" t="e">
        <f t="array" ref="V76">SUMPRODUCT(計算_投入係数表_加工!$D213:$DS213, 生産額_中分類, IF(列分類振分=V$3, 1, 0))/SUMPRODUCT(生産額_中分類, IF(列分類振分=V$3, 1, 0))</f>
        <v>#DIV/0!</v>
      </c>
      <c r="W76" s="194" t="e">
        <f t="array" ref="W76">SUMPRODUCT(計算_投入係数表_加工!$D213:$DS213, 生産額_中分類, IF(列分類振分=W$3, 1, 0))/SUMPRODUCT(生産額_中分類, IF(列分類振分=W$3, 1, 0))</f>
        <v>#DIV/0!</v>
      </c>
      <c r="X76" s="194" t="e">
        <f t="array" ref="X76">SUMPRODUCT(計算_投入係数表_加工!$D213:$DS213, 生産額_中分類, IF(列分類振分=X$3, 1, 0))/SUMPRODUCT(生産額_中分類, IF(列分類振分=X$3, 1, 0))</f>
        <v>#DIV/0!</v>
      </c>
      <c r="Y76" s="194" t="e">
        <f t="array" ref="Y76">SUMPRODUCT(計算_投入係数表_加工!$D213:$DS213, 生産額_中分類, IF(列分類振分=Y$3, 1, 0))/SUMPRODUCT(生産額_中分類, IF(列分類振分=Y$3, 1, 0))</f>
        <v>#DIV/0!</v>
      </c>
      <c r="Z76" s="194" t="e">
        <f t="array" ref="Z76">SUMPRODUCT(計算_投入係数表_加工!$D213:$DS213, 生産額_中分類, IF(列分類振分=Z$3, 1, 0))/SUMPRODUCT(生産額_中分類, IF(列分類振分=Z$3, 1, 0))</f>
        <v>#DIV/0!</v>
      </c>
      <c r="AA76" s="194" t="e">
        <f t="array" ref="AA76">SUMPRODUCT(計算_投入係数表_加工!$D213:$DS213, 生産額_中分類, IF(列分類振分=AA$3, 1, 0))/SUMPRODUCT(生産額_中分類, IF(列分類振分=AA$3, 1, 0))</f>
        <v>#DIV/0!</v>
      </c>
      <c r="AB76" s="194" t="e">
        <f t="array" ref="AB76">SUMPRODUCT(計算_投入係数表_加工!$D213:$DS213, 生産額_中分類, IF(列分類振分=AB$3, 1, 0))/SUMPRODUCT(生産額_中分類, IF(列分類振分=AB$3, 1, 0))</f>
        <v>#DIV/0!</v>
      </c>
      <c r="AC76" s="194" t="e">
        <f t="array" ref="AC76">SUMPRODUCT(計算_投入係数表_加工!$D213:$DS213, 生産額_中分類, IF(列分類振分=AC$3, 1, 0))/SUMPRODUCT(生産額_中分類, IF(列分類振分=AC$3, 1, 0))</f>
        <v>#DIV/0!</v>
      </c>
      <c r="AD76" s="194" t="e">
        <f t="array" ref="AD76">SUMPRODUCT(計算_投入係数表_加工!$D213:$DS213, 生産額_中分類, IF(列分類振分=AD$3, 1, 0))/SUMPRODUCT(生産額_中分類, IF(列分類振分=AD$3, 1, 0))</f>
        <v>#DIV/0!</v>
      </c>
      <c r="AE76" s="194" t="e">
        <f t="array" ref="AE76">SUMPRODUCT(計算_投入係数表_加工!$D213:$DS213, 生産額_中分類, IF(列分類振分=AE$3, 1, 0))/SUMPRODUCT(生産額_中分類, IF(列分類振分=AE$3, 1, 0))</f>
        <v>#DIV/0!</v>
      </c>
      <c r="AF76" s="194" t="e">
        <f t="array" ref="AF76">SUMPRODUCT(計算_投入係数表_加工!$D213:$DS213, 生産額_中分類, IF(列分類振分=AF$3, 1, 0))/SUMPRODUCT(生産額_中分類, IF(列分類振分=AF$3, 1, 0))</f>
        <v>#DIV/0!</v>
      </c>
      <c r="AG76" s="194" t="e">
        <f t="array" ref="AG76">SUMPRODUCT(計算_投入係数表_加工!$D213:$DS213, 生産額_中分類, IF(列分類振分=AG$3, 1, 0))/SUMPRODUCT(生産額_中分類, IF(列分類振分=AG$3, 1, 0))</f>
        <v>#DIV/0!</v>
      </c>
      <c r="AH76" s="194" t="e">
        <f t="array" ref="AH76">SUMPRODUCT(計算_投入係数表_加工!$D213:$DS213, 生産額_中分類, IF(列分類振分=AH$3, 1, 0))/SUMPRODUCT(生産額_中分類, IF(列分類振分=AH$3, 1, 0))</f>
        <v>#DIV/0!</v>
      </c>
      <c r="AI76" s="194" t="e">
        <f t="array" ref="AI76">SUMPRODUCT(計算_投入係数表_加工!$D213:$DS213, 生産額_中分類, IF(列分類振分=AI$3, 1, 0))/SUMPRODUCT(生産額_中分類, IF(列分類振分=AI$3, 1, 0))</f>
        <v>#DIV/0!</v>
      </c>
      <c r="AJ76" s="194" t="e">
        <f t="array" ref="AJ76">SUMPRODUCT(計算_投入係数表_加工!$D213:$DS213, 生産額_中分類, IF(列分類振分=AJ$3, 1, 0))/SUMPRODUCT(生産額_中分類, IF(列分類振分=AJ$3, 1, 0))</f>
        <v>#DIV/0!</v>
      </c>
      <c r="AK76" s="194" t="e">
        <f t="array" ref="AK76">SUMPRODUCT(計算_投入係数表_加工!$D213:$DS213, 生産額_中分類, IF(列分類振分=AK$3, 1, 0))/SUMPRODUCT(生産額_中分類, IF(列分類振分=AK$3, 1, 0))</f>
        <v>#DIV/0!</v>
      </c>
      <c r="AL76" s="194" t="e">
        <f t="array" ref="AL76">SUMPRODUCT(計算_投入係数表_加工!$D213:$DS213, 生産額_中分類, IF(列分類振分=AL$3, 1, 0))/SUMPRODUCT(生産額_中分類, IF(列分類振分=AL$3, 1, 0))</f>
        <v>#DIV/0!</v>
      </c>
      <c r="AM76" s="194" t="e">
        <f t="array" ref="AM76">SUMPRODUCT(計算_投入係数表_加工!$D213:$DS213, 生産額_中分類, IF(列分類振分=AM$3, 1, 0))/SUMPRODUCT(生産額_中分類, IF(列分類振分=AM$3, 1, 0))</f>
        <v>#DIV/0!</v>
      </c>
      <c r="AN76" s="194" t="e">
        <f t="array" ref="AN76">SUMPRODUCT(計算_投入係数表_加工!$D213:$DS213, 生産額_中分類, IF(列分類振分=AN$3, 1, 0))/SUMPRODUCT(生産額_中分類, IF(列分類振分=AN$3, 1, 0))</f>
        <v>#DIV/0!</v>
      </c>
      <c r="AO76" s="194" t="e">
        <f t="array" ref="AO76">SUMPRODUCT(計算_投入係数表_加工!$D213:$DS213, 生産額_中分類, IF(列分類振分=AO$3, 1, 0))/SUMPRODUCT(生産額_中分類, IF(列分類振分=AO$3, 1, 0))</f>
        <v>#DIV/0!</v>
      </c>
      <c r="AP76" s="194" t="e">
        <f t="array" ref="AP76">SUMPRODUCT(計算_投入係数表_加工!$D213:$DS213, 生産額_中分類, IF(列分類振分=AP$3, 1, 0))/SUMPRODUCT(生産額_中分類, IF(列分類振分=AP$3, 1, 0))</f>
        <v>#DIV/0!</v>
      </c>
      <c r="AQ76" s="194" t="e">
        <f t="array" ref="AQ76">SUMPRODUCT(計算_投入係数表_加工!$D213:$DS213, 生産額_中分類, IF(列分類振分=AQ$3, 1, 0))/SUMPRODUCT(生産額_中分類, IF(列分類振分=AQ$3, 1, 0))</f>
        <v>#DIV/0!</v>
      </c>
      <c r="AR76" s="194" t="e">
        <f t="array" ref="AR76">SUMPRODUCT(計算_投入係数表_加工!$D213:$DS213, 生産額_中分類, IF(列分類振分=AR$3, 1, 0))/SUMPRODUCT(生産額_中分類, IF(列分類振分=AR$3, 1, 0))</f>
        <v>#DIV/0!</v>
      </c>
      <c r="AS76" s="194" t="e">
        <f t="array" ref="AS76">SUMPRODUCT(計算_投入係数表_加工!$D213:$DS213, 生産額_中分類, IF(列分類振分=AS$3, 1, 0))/SUMPRODUCT(生産額_中分類, IF(列分類振分=AS$3, 1, 0))</f>
        <v>#DIV/0!</v>
      </c>
      <c r="AT76" s="194" t="e">
        <f t="array" ref="AT76">SUMPRODUCT(計算_投入係数表_加工!$D213:$DS213, 生産額_中分類, IF(列分類振分=AT$3, 1, 0))/SUMPRODUCT(生産額_中分類, IF(列分類振分=AT$3, 1, 0))</f>
        <v>#DIV/0!</v>
      </c>
      <c r="AU76" s="194" t="e">
        <f t="array" ref="AU76">SUMPRODUCT(計算_投入係数表_加工!$D213:$DS213, 生産額_中分類, IF(列分類振分=AU$3, 1, 0))/SUMPRODUCT(生産額_中分類, IF(列分類振分=AU$3, 1, 0))</f>
        <v>#DIV/0!</v>
      </c>
      <c r="AV76" s="194" t="e">
        <f t="array" ref="AV76">SUMPRODUCT(計算_投入係数表_加工!$D213:$DS213, 生産額_中分類, IF(列分類振分=AV$3, 1, 0))/SUMPRODUCT(生産額_中分類, IF(列分類振分=AV$3, 1, 0))</f>
        <v>#DIV/0!</v>
      </c>
      <c r="AW76" s="194" t="e">
        <f t="array" ref="AW76">SUMPRODUCT(計算_投入係数表_加工!$D213:$DS213, 生産額_中分類, IF(列分類振分=AW$3, 1, 0))/SUMPRODUCT(生産額_中分類, IF(列分類振分=AW$3, 1, 0))</f>
        <v>#DIV/0!</v>
      </c>
      <c r="AX76" s="194" t="e">
        <f t="array" ref="AX76">SUMPRODUCT(計算_投入係数表_加工!$D213:$DS213, 生産額_中分類, IF(列分類振分=AX$3, 1, 0))/SUMPRODUCT(生産額_中分類, IF(列分類振分=AX$3, 1, 0))</f>
        <v>#DIV/0!</v>
      </c>
      <c r="AY76" s="194" t="e">
        <f t="array" ref="AY76">SUMPRODUCT(計算_投入係数表_加工!$D213:$DS213, 生産額_中分類, IF(列分類振分=AY$3, 1, 0))/SUMPRODUCT(生産額_中分類, IF(列分類振分=AY$3, 1, 0))</f>
        <v>#DIV/0!</v>
      </c>
      <c r="AZ76" s="194" t="e">
        <f t="array" ref="AZ76">SUMPRODUCT(計算_投入係数表_加工!$D213:$DS213, 生産額_中分類, IF(列分類振分=AZ$3, 1, 0))/SUMPRODUCT(生産額_中分類, IF(列分類振分=AZ$3, 1, 0))</f>
        <v>#DIV/0!</v>
      </c>
      <c r="BA76" s="194" t="e">
        <f t="array" ref="BA76">SUMPRODUCT(計算_投入係数表_加工!$D213:$DS213, 生産額_中分類, IF(列分類振分=BA$3, 1, 0))/SUMPRODUCT(生産額_中分類, IF(列分類振分=BA$3, 1, 0))</f>
        <v>#DIV/0!</v>
      </c>
      <c r="BB76" s="194" t="e">
        <f t="array" ref="BB76">SUMPRODUCT(計算_投入係数表_加工!$D213:$DS213, 生産額_中分類, IF(列分類振分=BB$3, 1, 0))/SUMPRODUCT(生産額_中分類, IF(列分類振分=BB$3, 1, 0))</f>
        <v>#DIV/0!</v>
      </c>
      <c r="BC76" s="194" t="e">
        <f t="array" ref="BC76">SUMPRODUCT(計算_投入係数表_加工!$D213:$DS213, 生産額_中分類, IF(列分類振分=BC$3, 1, 0))/SUMPRODUCT(生産額_中分類, IF(列分類振分=BC$3, 1, 0))</f>
        <v>#DIV/0!</v>
      </c>
      <c r="BD76" s="194" t="e">
        <f t="array" ref="BD76">SUMPRODUCT(計算_投入係数表_加工!$D213:$DS213, 生産額_中分類, IF(列分類振分=BD$3, 1, 0))/SUMPRODUCT(生産額_中分類, IF(列分類振分=BD$3, 1, 0))</f>
        <v>#DIV/0!</v>
      </c>
      <c r="BE76" s="194" t="e">
        <f t="array" ref="BE76">SUMPRODUCT(計算_投入係数表_加工!$D213:$DS213, 生産額_中分類, IF(列分類振分=BE$3, 1, 0))/SUMPRODUCT(生産額_中分類, IF(列分類振分=BE$3, 1, 0))</f>
        <v>#DIV/0!</v>
      </c>
      <c r="BF76" s="194" t="e">
        <f t="array" ref="BF76">SUMPRODUCT(計算_投入係数表_加工!$D213:$DS213, 生産額_中分類, IF(列分類振分=BF$3, 1, 0))/SUMPRODUCT(生産額_中分類, IF(列分類振分=BF$3, 1, 0))</f>
        <v>#DIV/0!</v>
      </c>
      <c r="BG76" s="194" t="e">
        <f t="array" ref="BG76">SUMPRODUCT(計算_投入係数表_加工!$D213:$DS213, 生産額_中分類, IF(列分類振分=BG$3, 1, 0))/SUMPRODUCT(生産額_中分類, IF(列分類振分=BG$3, 1, 0))</f>
        <v>#DIV/0!</v>
      </c>
      <c r="BH76" s="194" t="e">
        <f t="array" ref="BH76">SUMPRODUCT(計算_投入係数表_加工!$D213:$DS213, 生産額_中分類, IF(列分類振分=BH$3, 1, 0))/SUMPRODUCT(生産額_中分類, IF(列分類振分=BH$3, 1, 0))</f>
        <v>#DIV/0!</v>
      </c>
      <c r="BI76" s="194" t="e">
        <f t="array" ref="BI76">SUMPRODUCT(計算_投入係数表_加工!$D213:$DS213, 生産額_中分類, IF(列分類振分=BI$3, 1, 0))/SUMPRODUCT(生産額_中分類, IF(列分類振分=BI$3, 1, 0))</f>
        <v>#DIV/0!</v>
      </c>
      <c r="BJ76" s="194" t="e">
        <f t="array" ref="BJ76">SUMPRODUCT(計算_投入係数表_加工!$D213:$DS213, 生産額_中分類, IF(列分類振分=BJ$3, 1, 0))/SUMPRODUCT(生産額_中分類, IF(列分類振分=BJ$3, 1, 0))</f>
        <v>#DIV/0!</v>
      </c>
      <c r="BK76" s="194" t="e">
        <f t="array" ref="BK76">SUMPRODUCT(計算_投入係数表_加工!$D213:$DS213, 生産額_中分類, IF(列分類振分=BK$3, 1, 0))/SUMPRODUCT(生産額_中分類, IF(列分類振分=BK$3, 1, 0))</f>
        <v>#DIV/0!</v>
      </c>
      <c r="BL76" s="194" t="e">
        <f t="array" ref="BL76">SUMPRODUCT(計算_投入係数表_加工!$D213:$DS213, 生産額_中分類, IF(列分類振分=BL$3, 1, 0))/SUMPRODUCT(生産額_中分類, IF(列分類振分=BL$3, 1, 0))</f>
        <v>#DIV/0!</v>
      </c>
      <c r="BM76" s="194" t="e">
        <f t="array" ref="BM76">SUMPRODUCT(計算_投入係数表_加工!$D213:$DS213, 生産額_中分類, IF(列分類振分=BM$3, 1, 0))/SUMPRODUCT(生産額_中分類, IF(列分類振分=BM$3, 1, 0))</f>
        <v>#DIV/0!</v>
      </c>
      <c r="BN76" s="194" t="e">
        <f t="array" ref="BN76">SUMPRODUCT(計算_投入係数表_加工!$D213:$DS213, 生産額_中分類, IF(列分類振分=BN$3, 1, 0))/SUMPRODUCT(生産額_中分類, IF(列分類振分=BN$3, 1, 0))</f>
        <v>#DIV/0!</v>
      </c>
      <c r="BO76" s="194" t="e">
        <f t="array" ref="BO76">SUMPRODUCT(計算_投入係数表_加工!$D213:$DS213, 生産額_中分類, IF(列分類振分=BO$3, 1, 0))/SUMPRODUCT(生産額_中分類, IF(列分類振分=BO$3, 1, 0))</f>
        <v>#DIV/0!</v>
      </c>
      <c r="BP76" s="194" t="e">
        <f t="array" ref="BP76">SUMPRODUCT(計算_投入係数表_加工!$D213:$DS213, 生産額_中分類, IF(列分類振分=BP$3, 1, 0))/SUMPRODUCT(生産額_中分類, IF(列分類振分=BP$3, 1, 0))</f>
        <v>#DIV/0!</v>
      </c>
      <c r="BQ76" s="194" t="e">
        <f t="array" ref="BQ76">SUMPRODUCT(計算_投入係数表_加工!$D213:$DS213, 生産額_中分類, IF(列分類振分=BQ$3, 1, 0))/SUMPRODUCT(生産額_中分類, IF(列分類振分=BQ$3, 1, 0))</f>
        <v>#DIV/0!</v>
      </c>
      <c r="BR76" s="194" t="e">
        <f t="array" ref="BR76">SUMPRODUCT(計算_投入係数表_加工!$D213:$DS213, 生産額_中分類, IF(列分類振分=BR$3, 1, 0))/SUMPRODUCT(生産額_中分類, IF(列分類振分=BR$3, 1, 0))</f>
        <v>#DIV/0!</v>
      </c>
      <c r="BS76" s="194" t="e">
        <f t="array" ref="BS76">SUMPRODUCT(計算_投入係数表_加工!$D213:$DS213, 生産額_中分類, IF(列分類振分=BS$3, 1, 0))/SUMPRODUCT(生産額_中分類, IF(列分類振分=BS$3, 1, 0))</f>
        <v>#DIV/0!</v>
      </c>
      <c r="BT76" s="194" t="e">
        <f t="array" ref="BT76">SUMPRODUCT(計算_投入係数表_加工!$D213:$DS213, 生産額_中分類, IF(列分類振分=BT$3, 1, 0))/SUMPRODUCT(生産額_中分類, IF(列分類振分=BT$3, 1, 0))</f>
        <v>#DIV/0!</v>
      </c>
      <c r="BU76" s="194" t="e">
        <f t="array" ref="BU76">SUMPRODUCT(計算_投入係数表_加工!$D213:$DS213, 生産額_中分類, IF(列分類振分=BU$3, 1, 0))/SUMPRODUCT(生産額_中分類, IF(列分類振分=BU$3, 1, 0))</f>
        <v>#DIV/0!</v>
      </c>
      <c r="BV76" s="194" t="e">
        <f t="array" ref="BV76">SUMPRODUCT(計算_投入係数表_加工!$D213:$DS213, 生産額_中分類, IF(列分類振分=BV$3, 1, 0))/SUMPRODUCT(生産額_中分類, IF(列分類振分=BV$3, 1, 0))</f>
        <v>#DIV/0!</v>
      </c>
      <c r="BW76" s="194" t="e">
        <f t="array" ref="BW76">SUMPRODUCT(計算_投入係数表_加工!$D213:$DS213, 生産額_中分類, IF(列分類振分=BW$3, 1, 0))/SUMPRODUCT(生産額_中分類, IF(列分類振分=BW$3, 1, 0))</f>
        <v>#DIV/0!</v>
      </c>
      <c r="BX76" s="194" t="e">
        <f t="array" ref="BX76">SUMPRODUCT(計算_投入係数表_加工!$D213:$DS213, 生産額_中分類, IF(列分類振分=BX$3, 1, 0))/SUMPRODUCT(生産額_中分類, IF(列分類振分=BX$3, 1, 0))</f>
        <v>#DIV/0!</v>
      </c>
      <c r="BY76" s="194" t="e">
        <f t="array" ref="BY76">SUMPRODUCT(計算_投入係数表_加工!$D213:$DS213, 生産額_中分類, IF(列分類振分=BY$3, 1, 0))/SUMPRODUCT(生産額_中分類, IF(列分類振分=BY$3, 1, 0))</f>
        <v>#DIV/0!</v>
      </c>
      <c r="BZ76" s="194" t="e">
        <f t="array" ref="BZ76">SUMPRODUCT(計算_投入係数表_加工!$D213:$DS213, 生産額_中分類, IF(列分類振分=BZ$3, 1, 0))/SUMPRODUCT(生産額_中分類, IF(列分類振分=BZ$3, 1, 0))</f>
        <v>#DIV/0!</v>
      </c>
      <c r="CA76" s="194" t="e">
        <f t="array" ref="CA76">SUMPRODUCT(計算_投入係数表_加工!$D213:$DS213, 生産額_中分類, IF(列分類振分=CA$3, 1, 0))/SUMPRODUCT(生産額_中分類, IF(列分類振分=CA$3, 1, 0))</f>
        <v>#DIV/0!</v>
      </c>
      <c r="CB76" s="194" t="e">
        <f t="array" ref="CB76">SUMPRODUCT(計算_投入係数表_加工!$D213:$DS213, 生産額_中分類, IF(列分類振分=CB$3, 1, 0))/SUMPRODUCT(生産額_中分類, IF(列分類振分=CB$3, 1, 0))</f>
        <v>#DIV/0!</v>
      </c>
      <c r="CC76" s="194" t="e">
        <f t="array" ref="CC76">SUMPRODUCT(計算_投入係数表_加工!$D213:$DS213, 生産額_中分類, IF(列分類振分=CC$3, 1, 0))/SUMPRODUCT(生産額_中分類, IF(列分類振分=CC$3, 1, 0))</f>
        <v>#DIV/0!</v>
      </c>
      <c r="CD76" s="194" t="e">
        <f t="array" ref="CD76">SUMPRODUCT(計算_投入係数表_加工!$D213:$DS213, 生産額_中分類, IF(列分類振分=CD$3, 1, 0))/SUMPRODUCT(生産額_中分類, IF(列分類振分=CD$3, 1, 0))</f>
        <v>#DIV/0!</v>
      </c>
      <c r="CE76" s="194" t="e">
        <f t="array" ref="CE76">SUMPRODUCT(計算_投入係数表_加工!$D213:$DS213, 生産額_中分類, IF(列分類振分=CE$3, 1, 0))/SUMPRODUCT(生産額_中分類, IF(列分類振分=CE$3, 1, 0))</f>
        <v>#DIV/0!</v>
      </c>
      <c r="CF76" s="194" t="e">
        <f t="array" ref="CF76">SUMPRODUCT(計算_投入係数表_加工!$D213:$DS213, 生産額_中分類, IF(列分類振分=CF$3, 1, 0))/SUMPRODUCT(生産額_中分類, IF(列分類振分=CF$3, 1, 0))</f>
        <v>#DIV/0!</v>
      </c>
      <c r="CG76" s="194" t="e">
        <f t="array" ref="CG76">SUMPRODUCT(計算_投入係数表_加工!$D213:$DS213, 生産額_中分類, IF(列分類振分=CG$3, 1, 0))/SUMPRODUCT(生産額_中分類, IF(列分類振分=CG$3, 1, 0))</f>
        <v>#DIV/0!</v>
      </c>
      <c r="CH76" s="194" t="e">
        <f t="array" ref="CH76">SUMPRODUCT(計算_投入係数表_加工!$D213:$DS213, 生産額_中分類, IF(列分類振分=CH$3, 1, 0))/SUMPRODUCT(生産額_中分類, IF(列分類振分=CH$3, 1, 0))</f>
        <v>#DIV/0!</v>
      </c>
      <c r="CI76" s="194" t="e">
        <f t="array" ref="CI76">SUMPRODUCT(計算_投入係数表_加工!$D213:$DS213, 生産額_中分類, IF(列分類振分=CI$3, 1, 0))/SUMPRODUCT(生産額_中分類, IF(列分類振分=CI$3, 1, 0))</f>
        <v>#DIV/0!</v>
      </c>
      <c r="CJ76" s="194" t="e">
        <f t="array" ref="CJ76">SUMPRODUCT(計算_投入係数表_加工!$D213:$DS213, 生産額_中分類, IF(列分類振分=CJ$3, 1, 0))/SUMPRODUCT(生産額_中分類, IF(列分類振分=CJ$3, 1, 0))</f>
        <v>#DIV/0!</v>
      </c>
      <c r="CK76" s="194" t="e">
        <f t="array" ref="CK76">SUMPRODUCT(計算_投入係数表_加工!$D213:$DS213, 生産額_中分類, IF(列分類振分=CK$3, 1, 0))/SUMPRODUCT(生産額_中分類, IF(列分類振分=CK$3, 1, 0))</f>
        <v>#DIV/0!</v>
      </c>
      <c r="CL76" s="194" t="e">
        <f t="array" ref="CL76">SUMPRODUCT(計算_投入係数表_加工!$D213:$DS213, 生産額_中分類, IF(列分類振分=CL$3, 1, 0))/SUMPRODUCT(生産額_中分類, IF(列分類振分=CL$3, 1, 0))</f>
        <v>#DIV/0!</v>
      </c>
      <c r="CM76" s="194" t="e">
        <f t="array" ref="CM76">SUMPRODUCT(計算_投入係数表_加工!$D213:$DS213, 生産額_中分類, IF(列分類振分=CM$3, 1, 0))/SUMPRODUCT(生産額_中分類, IF(列分類振分=CM$3, 1, 0))</f>
        <v>#DIV/0!</v>
      </c>
      <c r="CN76" s="194" t="e">
        <f t="array" ref="CN76">SUMPRODUCT(計算_投入係数表_加工!$D213:$DS213, 生産額_中分類, IF(列分類振分=CN$3, 1, 0))/SUMPRODUCT(生産額_中分類, IF(列分類振分=CN$3, 1, 0))</f>
        <v>#DIV/0!</v>
      </c>
      <c r="CO76" s="194" t="e">
        <f t="array" ref="CO76">SUMPRODUCT(計算_投入係数表_加工!$D213:$DS213, 生産額_中分類, IF(列分類振分=CO$3, 1, 0))/SUMPRODUCT(生産額_中分類, IF(列分類振分=CO$3, 1, 0))</f>
        <v>#DIV/0!</v>
      </c>
      <c r="CP76" s="194" t="e">
        <f t="array" ref="CP76">SUMPRODUCT(計算_投入係数表_加工!$D213:$DS213, 生産額_中分類, IF(列分類振分=CP$3, 1, 0))/SUMPRODUCT(生産額_中分類, IF(列分類振分=CP$3, 1, 0))</f>
        <v>#DIV/0!</v>
      </c>
      <c r="CQ76" s="194" t="e">
        <f t="array" ref="CQ76">SUMPRODUCT(計算_投入係数表_加工!$D213:$DS213, 生産額_中分類, IF(列分類振分=CQ$3, 1, 0))/SUMPRODUCT(生産額_中分類, IF(列分類振分=CQ$3, 1, 0))</f>
        <v>#DIV/0!</v>
      </c>
      <c r="CR76" s="194" t="e">
        <f t="array" ref="CR76">SUMPRODUCT(計算_投入係数表_加工!$D213:$DS213, 生産額_中分類, IF(列分類振分=CR$3, 1, 0))/SUMPRODUCT(生産額_中分類, IF(列分類振分=CR$3, 1, 0))</f>
        <v>#DIV/0!</v>
      </c>
      <c r="CS76" s="194" t="e">
        <f t="array" ref="CS76">SUMPRODUCT(計算_投入係数表_加工!$D213:$DS213, 生産額_中分類, IF(列分類振分=CS$3, 1, 0))/SUMPRODUCT(生産額_中分類, IF(列分類振分=CS$3, 1, 0))</f>
        <v>#DIV/0!</v>
      </c>
      <c r="CT76" s="194" t="e">
        <f t="array" ref="CT76">SUMPRODUCT(計算_投入係数表_加工!$D213:$DS213, 生産額_中分類, IF(列分類振分=CT$3, 1, 0))/SUMPRODUCT(生産額_中分類, IF(列分類振分=CT$3, 1, 0))</f>
        <v>#DIV/0!</v>
      </c>
      <c r="CU76" s="194" t="e">
        <f t="array" ref="CU76">SUMPRODUCT(計算_投入係数表_加工!$D213:$DS213, 生産額_中分類, IF(列分類振分=CU$3, 1, 0))/SUMPRODUCT(生産額_中分類, IF(列分類振分=CU$3, 1, 0))</f>
        <v>#DIV/0!</v>
      </c>
      <c r="CV76" s="194" t="e">
        <f t="array" ref="CV76">SUMPRODUCT(計算_投入係数表_加工!$D213:$DS213, 生産額_中分類, IF(列分類振分=CV$3, 1, 0))/SUMPRODUCT(生産額_中分類, IF(列分類振分=CV$3, 1, 0))</f>
        <v>#DIV/0!</v>
      </c>
      <c r="CW76" s="194" t="e">
        <f t="array" ref="CW76">SUMPRODUCT(計算_投入係数表_加工!$D213:$DS213, 生産額_中分類, IF(列分類振分=CW$3, 1, 0))/SUMPRODUCT(生産額_中分類, IF(列分類振分=CW$3, 1, 0))</f>
        <v>#DIV/0!</v>
      </c>
      <c r="CX76" s="194" t="e">
        <f t="array" ref="CX76">SUMPRODUCT(計算_投入係数表_加工!$D213:$DS213, 生産額_中分類, IF(列分類振分=CX$3, 1, 0))/SUMPRODUCT(生産額_中分類, IF(列分類振分=CX$3, 1, 0))</f>
        <v>#DIV/0!</v>
      </c>
      <c r="CY76" s="194" t="e">
        <f t="array" ref="CY76">SUMPRODUCT(計算_投入係数表_加工!$D213:$DS213, 生産額_中分類, IF(列分類振分=CY$3, 1, 0))/SUMPRODUCT(生産額_中分類, IF(列分類振分=CY$3, 1, 0))</f>
        <v>#DIV/0!</v>
      </c>
      <c r="CZ76" s="194" t="e">
        <f t="array" ref="CZ76">SUMPRODUCT(計算_投入係数表_加工!$D213:$DS213, 生産額_中分類, IF(列分類振分=CZ$3, 1, 0))/SUMPRODUCT(生産額_中分類, IF(列分類振分=CZ$3, 1, 0))</f>
        <v>#DIV/0!</v>
      </c>
      <c r="DA76" s="194" t="e">
        <f t="array" ref="DA76">SUMPRODUCT(計算_投入係数表_加工!$D213:$DS213, 生産額_中分類, IF(列分類振分=DA$3, 1, 0))/SUMPRODUCT(生産額_中分類, IF(列分類振分=DA$3, 1, 0))</f>
        <v>#DIV/0!</v>
      </c>
      <c r="DB76" s="194" t="e">
        <f t="array" ref="DB76">SUMPRODUCT(計算_投入係数表_加工!$D213:$DS213, 生産額_中分類, IF(列分類振分=DB$3, 1, 0))/SUMPRODUCT(生産額_中分類, IF(列分類振分=DB$3, 1, 0))</f>
        <v>#DIV/0!</v>
      </c>
      <c r="DC76" s="194" t="e">
        <f t="array" ref="DC76">SUMPRODUCT(計算_投入係数表_加工!$D213:$DS213, 生産額_中分類, IF(列分類振分=DC$3, 1, 0))/SUMPRODUCT(生産額_中分類, IF(列分類振分=DC$3, 1, 0))</f>
        <v>#DIV/0!</v>
      </c>
      <c r="DD76" s="194" t="e">
        <f t="array" ref="DD76">SUMPRODUCT(計算_投入係数表_加工!$D213:$DS213, 生産額_中分類, IF(列分類振分=DD$3, 1, 0))/SUMPRODUCT(生産額_中分類, IF(列分類振分=DD$3, 1, 0))</f>
        <v>#DIV/0!</v>
      </c>
      <c r="DE76" s="194" t="e">
        <f t="array" ref="DE76">SUMPRODUCT(計算_投入係数表_加工!$D213:$DS213, 生産額_中分類, IF(列分類振分=DE$3, 1, 0))/SUMPRODUCT(生産額_中分類, IF(列分類振分=DE$3, 1, 0))</f>
        <v>#DIV/0!</v>
      </c>
      <c r="DF76" s="194" t="e">
        <f t="array" ref="DF76">SUMPRODUCT(計算_投入係数表_加工!$D213:$DS213, 生産額_中分類, IF(列分類振分=DF$3, 1, 0))/SUMPRODUCT(生産額_中分類, IF(列分類振分=DF$3, 1, 0))</f>
        <v>#DIV/0!</v>
      </c>
      <c r="DG76" s="194" t="e">
        <f t="array" ref="DG76">SUMPRODUCT(計算_投入係数表_加工!$D213:$DS213, 生産額_中分類, IF(列分類振分=DG$3, 1, 0))/SUMPRODUCT(生産額_中分類, IF(列分類振分=DG$3, 1, 0))</f>
        <v>#DIV/0!</v>
      </c>
      <c r="DH76" s="194" t="e">
        <f t="array" ref="DH76">SUMPRODUCT(計算_投入係数表_加工!$D213:$DS213, 生産額_中分類, IF(列分類振分=DH$3, 1, 0))/SUMPRODUCT(生産額_中分類, IF(列分類振分=DH$3, 1, 0))</f>
        <v>#DIV/0!</v>
      </c>
      <c r="DI76" s="194" t="e">
        <f t="array" ref="DI76">SUMPRODUCT(計算_投入係数表_加工!$D213:$DS213, 生産額_中分類, IF(列分類振分=DI$3, 1, 0))/SUMPRODUCT(生産額_中分類, IF(列分類振分=DI$3, 1, 0))</f>
        <v>#DIV/0!</v>
      </c>
      <c r="DJ76" s="194" t="e">
        <f t="array" ref="DJ76">SUMPRODUCT(計算_投入係数表_加工!$D213:$DS213, 生産額_中分類, IF(列分類振分=DJ$3, 1, 0))/SUMPRODUCT(生産額_中分類, IF(列分類振分=DJ$3, 1, 0))</f>
        <v>#DIV/0!</v>
      </c>
      <c r="DK76" s="194" t="e">
        <f t="array" ref="DK76">SUMPRODUCT(計算_投入係数表_加工!$D213:$DS213, 生産額_中分類, IF(列分類振分=DK$3, 1, 0))/SUMPRODUCT(生産額_中分類, IF(列分類振分=DK$3, 1, 0))</f>
        <v>#DIV/0!</v>
      </c>
      <c r="DL76" s="194" t="e">
        <f t="array" ref="DL76">SUMPRODUCT(計算_投入係数表_加工!$D213:$DS213, 生産額_中分類, IF(列分類振分=DL$3, 1, 0))/SUMPRODUCT(生産額_中分類, IF(列分類振分=DL$3, 1, 0))</f>
        <v>#DIV/0!</v>
      </c>
      <c r="DM76" s="194" t="e">
        <f t="array" ref="DM76">SUMPRODUCT(計算_投入係数表_加工!$D213:$DS213, 生産額_中分類, IF(列分類振分=DM$3, 1, 0))/SUMPRODUCT(生産額_中分類, IF(列分類振分=DM$3, 1, 0))</f>
        <v>#DIV/0!</v>
      </c>
      <c r="DN76" s="194" t="e">
        <f t="array" ref="DN76">SUMPRODUCT(計算_投入係数表_加工!$D213:$DS213, 生産額_中分類, IF(列分類振分=DN$3, 1, 0))/SUMPRODUCT(生産額_中分類, IF(列分類振分=DN$3, 1, 0))</f>
        <v>#DIV/0!</v>
      </c>
      <c r="DO76" s="194" t="e">
        <f t="array" ref="DO76">SUMPRODUCT(計算_投入係数表_加工!$D213:$DS213, 生産額_中分類, IF(列分類振分=DO$3, 1, 0))/SUMPRODUCT(生産額_中分類, IF(列分類振分=DO$3, 1, 0))</f>
        <v>#DIV/0!</v>
      </c>
      <c r="DP76" s="194" t="e">
        <f t="array" ref="DP76">SUMPRODUCT(計算_投入係数表_加工!$D213:$DS213, 生産額_中分類, IF(列分類振分=DP$3, 1, 0))/SUMPRODUCT(生産額_中分類, IF(列分類振分=DP$3, 1, 0))</f>
        <v>#DIV/0!</v>
      </c>
      <c r="DQ76" s="194" t="e">
        <f t="array" ref="DQ76">SUMPRODUCT(計算_投入係数表_加工!$D213:$DS213, 生産額_中分類, IF(列分類振分=DQ$3, 1, 0))/SUMPRODUCT(生産額_中分類, IF(列分類振分=DQ$3, 1, 0))</f>
        <v>#DIV/0!</v>
      </c>
      <c r="DR76" s="194" t="e">
        <f t="array" ref="DR76">SUMPRODUCT(計算_投入係数表_加工!$D213:$DS213, 生産額_中分類, IF(列分類振分=DR$3, 1, 0))/SUMPRODUCT(生産額_中分類, IF(列分類振分=DR$3, 1, 0))</f>
        <v>#DIV/0!</v>
      </c>
      <c r="DS76" s="194" t="e">
        <f t="array" ref="DS76">SUMPRODUCT(計算_投入係数表_加工!$D213:$DS213, 生産額_中分類, IF(列分類振分=DS$3, 1, 0))/SUMPRODUCT(生産額_中分類, IF(列分類振分=DS$3, 1, 0))</f>
        <v>#DIV/0!</v>
      </c>
      <c r="DT76" s="23">
        <f>SUMIF(振分, $C76, 計算_投入係数表_加工!DT$4:DT$123)</f>
        <v>0</v>
      </c>
    </row>
    <row r="77" spans="2:124" x14ac:dyDescent="0.25">
      <c r="B77" s="53">
        <v>74</v>
      </c>
      <c r="C77" s="192" t="str">
        <v>-</v>
      </c>
      <c r="D77" s="193">
        <f t="array" ref="D77">SUMPRODUCT(計算_投入係数表_加工!$D214:$DS214, 生産額_中分類, IF(列分類振分=D$3, 1, 0))/SUMPRODUCT(生産額_中分類, IF(列分類振分=D$3, 1, 0))</f>
        <v>0</v>
      </c>
      <c r="E77" s="194">
        <f t="array" ref="E77">SUMPRODUCT(計算_投入係数表_加工!$D214:$DS214, 生産額_中分類, IF(列分類振分=E$3, 1, 0))/SUMPRODUCT(生産額_中分類, IF(列分類振分=E$3, 1, 0))</f>
        <v>0</v>
      </c>
      <c r="F77" s="194">
        <f t="array" ref="F77">SUMPRODUCT(計算_投入係数表_加工!$D214:$DS214, 生産額_中分類, IF(列分類振分=F$3, 1, 0))/SUMPRODUCT(生産額_中分類, IF(列分類振分=F$3, 1, 0))</f>
        <v>0</v>
      </c>
      <c r="G77" s="194">
        <f t="array" ref="G77">SUMPRODUCT(計算_投入係数表_加工!$D214:$DS214, 生産額_中分類, IF(列分類振分=G$3, 1, 0))/SUMPRODUCT(生産額_中分類, IF(列分類振分=G$3, 1, 0))</f>
        <v>0</v>
      </c>
      <c r="H77" s="194">
        <f t="array" ref="H77">SUMPRODUCT(計算_投入係数表_加工!$D214:$DS214, 生産額_中分類, IF(列分類振分=H$3, 1, 0))/SUMPRODUCT(生産額_中分類, IF(列分類振分=H$3, 1, 0))</f>
        <v>0</v>
      </c>
      <c r="I77" s="194">
        <f t="array" ref="I77">SUMPRODUCT(計算_投入係数表_加工!$D214:$DS214, 生産額_中分類, IF(列分類振分=I$3, 1, 0))/SUMPRODUCT(生産額_中分類, IF(列分類振分=I$3, 1, 0))</f>
        <v>0</v>
      </c>
      <c r="J77" s="194">
        <f t="array" ref="J77">SUMPRODUCT(計算_投入係数表_加工!$D214:$DS214, 生産額_中分類, IF(列分類振分=J$3, 1, 0))/SUMPRODUCT(生産額_中分類, IF(列分類振分=J$3, 1, 0))</f>
        <v>0</v>
      </c>
      <c r="K77" s="194">
        <f t="array" ref="K77">SUMPRODUCT(計算_投入係数表_加工!$D214:$DS214, 生産額_中分類, IF(列分類振分=K$3, 1, 0))/SUMPRODUCT(生産額_中分類, IF(列分類振分=K$3, 1, 0))</f>
        <v>0</v>
      </c>
      <c r="L77" s="194">
        <f t="array" ref="L77">SUMPRODUCT(計算_投入係数表_加工!$D214:$DS214, 生産額_中分類, IF(列分類振分=L$3, 1, 0))/SUMPRODUCT(生産額_中分類, IF(列分類振分=L$3, 1, 0))</f>
        <v>0</v>
      </c>
      <c r="M77" s="194">
        <f t="array" ref="M77">SUMPRODUCT(計算_投入係数表_加工!$D214:$DS214, 生産額_中分類, IF(列分類振分=M$3, 1, 0))/SUMPRODUCT(生産額_中分類, IF(列分類振分=M$3, 1, 0))</f>
        <v>0</v>
      </c>
      <c r="N77" s="194">
        <f t="array" ref="N77">SUMPRODUCT(計算_投入係数表_加工!$D214:$DS214, 生産額_中分類, IF(列分類振分=N$3, 1, 0))/SUMPRODUCT(生産額_中分類, IF(列分類振分=N$3, 1, 0))</f>
        <v>0</v>
      </c>
      <c r="O77" s="194">
        <f t="array" ref="O77">SUMPRODUCT(計算_投入係数表_加工!$D214:$DS214, 生産額_中分類, IF(列分類振分=O$3, 1, 0))/SUMPRODUCT(生産額_中分類, IF(列分類振分=O$3, 1, 0))</f>
        <v>0</v>
      </c>
      <c r="P77" s="194">
        <f t="array" ref="P77">SUMPRODUCT(計算_投入係数表_加工!$D214:$DS214, 生産額_中分類, IF(列分類振分=P$3, 1, 0))/SUMPRODUCT(生産額_中分類, IF(列分類振分=P$3, 1, 0))</f>
        <v>0</v>
      </c>
      <c r="Q77" s="194" t="e">
        <f t="array" ref="Q77">SUMPRODUCT(計算_投入係数表_加工!$D214:$DS214, 生産額_中分類, IF(列分類振分=Q$3, 1, 0))/SUMPRODUCT(生産額_中分類, IF(列分類振分=Q$3, 1, 0))</f>
        <v>#DIV/0!</v>
      </c>
      <c r="R77" s="194" t="e">
        <f t="array" ref="R77">SUMPRODUCT(計算_投入係数表_加工!$D214:$DS214, 生産額_中分類, IF(列分類振分=R$3, 1, 0))/SUMPRODUCT(生産額_中分類, IF(列分類振分=R$3, 1, 0))</f>
        <v>#DIV/0!</v>
      </c>
      <c r="S77" s="194" t="e">
        <f t="array" ref="S77">SUMPRODUCT(計算_投入係数表_加工!$D214:$DS214, 生産額_中分類, IF(列分類振分=S$3, 1, 0))/SUMPRODUCT(生産額_中分類, IF(列分類振分=S$3, 1, 0))</f>
        <v>#DIV/0!</v>
      </c>
      <c r="T77" s="194" t="e">
        <f t="array" ref="T77">SUMPRODUCT(計算_投入係数表_加工!$D214:$DS214, 生産額_中分類, IF(列分類振分=T$3, 1, 0))/SUMPRODUCT(生産額_中分類, IF(列分類振分=T$3, 1, 0))</f>
        <v>#DIV/0!</v>
      </c>
      <c r="U77" s="194" t="e">
        <f t="array" ref="U77">SUMPRODUCT(計算_投入係数表_加工!$D214:$DS214, 生産額_中分類, IF(列分類振分=U$3, 1, 0))/SUMPRODUCT(生産額_中分類, IF(列分類振分=U$3, 1, 0))</f>
        <v>#DIV/0!</v>
      </c>
      <c r="V77" s="194" t="e">
        <f t="array" ref="V77">SUMPRODUCT(計算_投入係数表_加工!$D214:$DS214, 生産額_中分類, IF(列分類振分=V$3, 1, 0))/SUMPRODUCT(生産額_中分類, IF(列分類振分=V$3, 1, 0))</f>
        <v>#DIV/0!</v>
      </c>
      <c r="W77" s="194" t="e">
        <f t="array" ref="W77">SUMPRODUCT(計算_投入係数表_加工!$D214:$DS214, 生産額_中分類, IF(列分類振分=W$3, 1, 0))/SUMPRODUCT(生産額_中分類, IF(列分類振分=W$3, 1, 0))</f>
        <v>#DIV/0!</v>
      </c>
      <c r="X77" s="194" t="e">
        <f t="array" ref="X77">SUMPRODUCT(計算_投入係数表_加工!$D214:$DS214, 生産額_中分類, IF(列分類振分=X$3, 1, 0))/SUMPRODUCT(生産額_中分類, IF(列分類振分=X$3, 1, 0))</f>
        <v>#DIV/0!</v>
      </c>
      <c r="Y77" s="194" t="e">
        <f t="array" ref="Y77">SUMPRODUCT(計算_投入係数表_加工!$D214:$DS214, 生産額_中分類, IF(列分類振分=Y$3, 1, 0))/SUMPRODUCT(生産額_中分類, IF(列分類振分=Y$3, 1, 0))</f>
        <v>#DIV/0!</v>
      </c>
      <c r="Z77" s="194" t="e">
        <f t="array" ref="Z77">SUMPRODUCT(計算_投入係数表_加工!$D214:$DS214, 生産額_中分類, IF(列分類振分=Z$3, 1, 0))/SUMPRODUCT(生産額_中分類, IF(列分類振分=Z$3, 1, 0))</f>
        <v>#DIV/0!</v>
      </c>
      <c r="AA77" s="194" t="e">
        <f t="array" ref="AA77">SUMPRODUCT(計算_投入係数表_加工!$D214:$DS214, 生産額_中分類, IF(列分類振分=AA$3, 1, 0))/SUMPRODUCT(生産額_中分類, IF(列分類振分=AA$3, 1, 0))</f>
        <v>#DIV/0!</v>
      </c>
      <c r="AB77" s="194" t="e">
        <f t="array" ref="AB77">SUMPRODUCT(計算_投入係数表_加工!$D214:$DS214, 生産額_中分類, IF(列分類振分=AB$3, 1, 0))/SUMPRODUCT(生産額_中分類, IF(列分類振分=AB$3, 1, 0))</f>
        <v>#DIV/0!</v>
      </c>
      <c r="AC77" s="194" t="e">
        <f t="array" ref="AC77">SUMPRODUCT(計算_投入係数表_加工!$D214:$DS214, 生産額_中分類, IF(列分類振分=AC$3, 1, 0))/SUMPRODUCT(生産額_中分類, IF(列分類振分=AC$3, 1, 0))</f>
        <v>#DIV/0!</v>
      </c>
      <c r="AD77" s="194" t="e">
        <f t="array" ref="AD77">SUMPRODUCT(計算_投入係数表_加工!$D214:$DS214, 生産額_中分類, IF(列分類振分=AD$3, 1, 0))/SUMPRODUCT(生産額_中分類, IF(列分類振分=AD$3, 1, 0))</f>
        <v>#DIV/0!</v>
      </c>
      <c r="AE77" s="194" t="e">
        <f t="array" ref="AE77">SUMPRODUCT(計算_投入係数表_加工!$D214:$DS214, 生産額_中分類, IF(列分類振分=AE$3, 1, 0))/SUMPRODUCT(生産額_中分類, IF(列分類振分=AE$3, 1, 0))</f>
        <v>#DIV/0!</v>
      </c>
      <c r="AF77" s="194" t="e">
        <f t="array" ref="AF77">SUMPRODUCT(計算_投入係数表_加工!$D214:$DS214, 生産額_中分類, IF(列分類振分=AF$3, 1, 0))/SUMPRODUCT(生産額_中分類, IF(列分類振分=AF$3, 1, 0))</f>
        <v>#DIV/0!</v>
      </c>
      <c r="AG77" s="194" t="e">
        <f t="array" ref="AG77">SUMPRODUCT(計算_投入係数表_加工!$D214:$DS214, 生産額_中分類, IF(列分類振分=AG$3, 1, 0))/SUMPRODUCT(生産額_中分類, IF(列分類振分=AG$3, 1, 0))</f>
        <v>#DIV/0!</v>
      </c>
      <c r="AH77" s="194" t="e">
        <f t="array" ref="AH77">SUMPRODUCT(計算_投入係数表_加工!$D214:$DS214, 生産額_中分類, IF(列分類振分=AH$3, 1, 0))/SUMPRODUCT(生産額_中分類, IF(列分類振分=AH$3, 1, 0))</f>
        <v>#DIV/0!</v>
      </c>
      <c r="AI77" s="194" t="e">
        <f t="array" ref="AI77">SUMPRODUCT(計算_投入係数表_加工!$D214:$DS214, 生産額_中分類, IF(列分類振分=AI$3, 1, 0))/SUMPRODUCT(生産額_中分類, IF(列分類振分=AI$3, 1, 0))</f>
        <v>#DIV/0!</v>
      </c>
      <c r="AJ77" s="194" t="e">
        <f t="array" ref="AJ77">SUMPRODUCT(計算_投入係数表_加工!$D214:$DS214, 生産額_中分類, IF(列分類振分=AJ$3, 1, 0))/SUMPRODUCT(生産額_中分類, IF(列分類振分=AJ$3, 1, 0))</f>
        <v>#DIV/0!</v>
      </c>
      <c r="AK77" s="194" t="e">
        <f t="array" ref="AK77">SUMPRODUCT(計算_投入係数表_加工!$D214:$DS214, 生産額_中分類, IF(列分類振分=AK$3, 1, 0))/SUMPRODUCT(生産額_中分類, IF(列分類振分=AK$3, 1, 0))</f>
        <v>#DIV/0!</v>
      </c>
      <c r="AL77" s="194" t="e">
        <f t="array" ref="AL77">SUMPRODUCT(計算_投入係数表_加工!$D214:$DS214, 生産額_中分類, IF(列分類振分=AL$3, 1, 0))/SUMPRODUCT(生産額_中分類, IF(列分類振分=AL$3, 1, 0))</f>
        <v>#DIV/0!</v>
      </c>
      <c r="AM77" s="194" t="e">
        <f t="array" ref="AM77">SUMPRODUCT(計算_投入係数表_加工!$D214:$DS214, 生産額_中分類, IF(列分類振分=AM$3, 1, 0))/SUMPRODUCT(生産額_中分類, IF(列分類振分=AM$3, 1, 0))</f>
        <v>#DIV/0!</v>
      </c>
      <c r="AN77" s="194" t="e">
        <f t="array" ref="AN77">SUMPRODUCT(計算_投入係数表_加工!$D214:$DS214, 生産額_中分類, IF(列分類振分=AN$3, 1, 0))/SUMPRODUCT(生産額_中分類, IF(列分類振分=AN$3, 1, 0))</f>
        <v>#DIV/0!</v>
      </c>
      <c r="AO77" s="194" t="e">
        <f t="array" ref="AO77">SUMPRODUCT(計算_投入係数表_加工!$D214:$DS214, 生産額_中分類, IF(列分類振分=AO$3, 1, 0))/SUMPRODUCT(生産額_中分類, IF(列分類振分=AO$3, 1, 0))</f>
        <v>#DIV/0!</v>
      </c>
      <c r="AP77" s="194" t="e">
        <f t="array" ref="AP77">SUMPRODUCT(計算_投入係数表_加工!$D214:$DS214, 生産額_中分類, IF(列分類振分=AP$3, 1, 0))/SUMPRODUCT(生産額_中分類, IF(列分類振分=AP$3, 1, 0))</f>
        <v>#DIV/0!</v>
      </c>
      <c r="AQ77" s="194" t="e">
        <f t="array" ref="AQ77">SUMPRODUCT(計算_投入係数表_加工!$D214:$DS214, 生産額_中分類, IF(列分類振分=AQ$3, 1, 0))/SUMPRODUCT(生産額_中分類, IF(列分類振分=AQ$3, 1, 0))</f>
        <v>#DIV/0!</v>
      </c>
      <c r="AR77" s="194" t="e">
        <f t="array" ref="AR77">SUMPRODUCT(計算_投入係数表_加工!$D214:$DS214, 生産額_中分類, IF(列分類振分=AR$3, 1, 0))/SUMPRODUCT(生産額_中分類, IF(列分類振分=AR$3, 1, 0))</f>
        <v>#DIV/0!</v>
      </c>
      <c r="AS77" s="194" t="e">
        <f t="array" ref="AS77">SUMPRODUCT(計算_投入係数表_加工!$D214:$DS214, 生産額_中分類, IF(列分類振分=AS$3, 1, 0))/SUMPRODUCT(生産額_中分類, IF(列分類振分=AS$3, 1, 0))</f>
        <v>#DIV/0!</v>
      </c>
      <c r="AT77" s="194" t="e">
        <f t="array" ref="AT77">SUMPRODUCT(計算_投入係数表_加工!$D214:$DS214, 生産額_中分類, IF(列分類振分=AT$3, 1, 0))/SUMPRODUCT(生産額_中分類, IF(列分類振分=AT$3, 1, 0))</f>
        <v>#DIV/0!</v>
      </c>
      <c r="AU77" s="194" t="e">
        <f t="array" ref="AU77">SUMPRODUCT(計算_投入係数表_加工!$D214:$DS214, 生産額_中分類, IF(列分類振分=AU$3, 1, 0))/SUMPRODUCT(生産額_中分類, IF(列分類振分=AU$3, 1, 0))</f>
        <v>#DIV/0!</v>
      </c>
      <c r="AV77" s="194" t="e">
        <f t="array" ref="AV77">SUMPRODUCT(計算_投入係数表_加工!$D214:$DS214, 生産額_中分類, IF(列分類振分=AV$3, 1, 0))/SUMPRODUCT(生産額_中分類, IF(列分類振分=AV$3, 1, 0))</f>
        <v>#DIV/0!</v>
      </c>
      <c r="AW77" s="194" t="e">
        <f t="array" ref="AW77">SUMPRODUCT(計算_投入係数表_加工!$D214:$DS214, 生産額_中分類, IF(列分類振分=AW$3, 1, 0))/SUMPRODUCT(生産額_中分類, IF(列分類振分=AW$3, 1, 0))</f>
        <v>#DIV/0!</v>
      </c>
      <c r="AX77" s="194" t="e">
        <f t="array" ref="AX77">SUMPRODUCT(計算_投入係数表_加工!$D214:$DS214, 生産額_中分類, IF(列分類振分=AX$3, 1, 0))/SUMPRODUCT(生産額_中分類, IF(列分類振分=AX$3, 1, 0))</f>
        <v>#DIV/0!</v>
      </c>
      <c r="AY77" s="194" t="e">
        <f t="array" ref="AY77">SUMPRODUCT(計算_投入係数表_加工!$D214:$DS214, 生産額_中分類, IF(列分類振分=AY$3, 1, 0))/SUMPRODUCT(生産額_中分類, IF(列分類振分=AY$3, 1, 0))</f>
        <v>#DIV/0!</v>
      </c>
      <c r="AZ77" s="194" t="e">
        <f t="array" ref="AZ77">SUMPRODUCT(計算_投入係数表_加工!$D214:$DS214, 生産額_中分類, IF(列分類振分=AZ$3, 1, 0))/SUMPRODUCT(生産額_中分類, IF(列分類振分=AZ$3, 1, 0))</f>
        <v>#DIV/0!</v>
      </c>
      <c r="BA77" s="194" t="e">
        <f t="array" ref="BA77">SUMPRODUCT(計算_投入係数表_加工!$D214:$DS214, 生産額_中分類, IF(列分類振分=BA$3, 1, 0))/SUMPRODUCT(生産額_中分類, IF(列分類振分=BA$3, 1, 0))</f>
        <v>#DIV/0!</v>
      </c>
      <c r="BB77" s="194" t="e">
        <f t="array" ref="BB77">SUMPRODUCT(計算_投入係数表_加工!$D214:$DS214, 生産額_中分類, IF(列分類振分=BB$3, 1, 0))/SUMPRODUCT(生産額_中分類, IF(列分類振分=BB$3, 1, 0))</f>
        <v>#DIV/0!</v>
      </c>
      <c r="BC77" s="194" t="e">
        <f t="array" ref="BC77">SUMPRODUCT(計算_投入係数表_加工!$D214:$DS214, 生産額_中分類, IF(列分類振分=BC$3, 1, 0))/SUMPRODUCT(生産額_中分類, IF(列分類振分=BC$3, 1, 0))</f>
        <v>#DIV/0!</v>
      </c>
      <c r="BD77" s="194" t="e">
        <f t="array" ref="BD77">SUMPRODUCT(計算_投入係数表_加工!$D214:$DS214, 生産額_中分類, IF(列分類振分=BD$3, 1, 0))/SUMPRODUCT(生産額_中分類, IF(列分類振分=BD$3, 1, 0))</f>
        <v>#DIV/0!</v>
      </c>
      <c r="BE77" s="194" t="e">
        <f t="array" ref="BE77">SUMPRODUCT(計算_投入係数表_加工!$D214:$DS214, 生産額_中分類, IF(列分類振分=BE$3, 1, 0))/SUMPRODUCT(生産額_中分類, IF(列分類振分=BE$3, 1, 0))</f>
        <v>#DIV/0!</v>
      </c>
      <c r="BF77" s="194" t="e">
        <f t="array" ref="BF77">SUMPRODUCT(計算_投入係数表_加工!$D214:$DS214, 生産額_中分類, IF(列分類振分=BF$3, 1, 0))/SUMPRODUCT(生産額_中分類, IF(列分類振分=BF$3, 1, 0))</f>
        <v>#DIV/0!</v>
      </c>
      <c r="BG77" s="194" t="e">
        <f t="array" ref="BG77">SUMPRODUCT(計算_投入係数表_加工!$D214:$DS214, 生産額_中分類, IF(列分類振分=BG$3, 1, 0))/SUMPRODUCT(生産額_中分類, IF(列分類振分=BG$3, 1, 0))</f>
        <v>#DIV/0!</v>
      </c>
      <c r="BH77" s="194" t="e">
        <f t="array" ref="BH77">SUMPRODUCT(計算_投入係数表_加工!$D214:$DS214, 生産額_中分類, IF(列分類振分=BH$3, 1, 0))/SUMPRODUCT(生産額_中分類, IF(列分類振分=BH$3, 1, 0))</f>
        <v>#DIV/0!</v>
      </c>
      <c r="BI77" s="194" t="e">
        <f t="array" ref="BI77">SUMPRODUCT(計算_投入係数表_加工!$D214:$DS214, 生産額_中分類, IF(列分類振分=BI$3, 1, 0))/SUMPRODUCT(生産額_中分類, IF(列分類振分=BI$3, 1, 0))</f>
        <v>#DIV/0!</v>
      </c>
      <c r="BJ77" s="194" t="e">
        <f t="array" ref="BJ77">SUMPRODUCT(計算_投入係数表_加工!$D214:$DS214, 生産額_中分類, IF(列分類振分=BJ$3, 1, 0))/SUMPRODUCT(生産額_中分類, IF(列分類振分=BJ$3, 1, 0))</f>
        <v>#DIV/0!</v>
      </c>
      <c r="BK77" s="194" t="e">
        <f t="array" ref="BK77">SUMPRODUCT(計算_投入係数表_加工!$D214:$DS214, 生産額_中分類, IF(列分類振分=BK$3, 1, 0))/SUMPRODUCT(生産額_中分類, IF(列分類振分=BK$3, 1, 0))</f>
        <v>#DIV/0!</v>
      </c>
      <c r="BL77" s="194" t="e">
        <f t="array" ref="BL77">SUMPRODUCT(計算_投入係数表_加工!$D214:$DS214, 生産額_中分類, IF(列分類振分=BL$3, 1, 0))/SUMPRODUCT(生産額_中分類, IF(列分類振分=BL$3, 1, 0))</f>
        <v>#DIV/0!</v>
      </c>
      <c r="BM77" s="194" t="e">
        <f t="array" ref="BM77">SUMPRODUCT(計算_投入係数表_加工!$D214:$DS214, 生産額_中分類, IF(列分類振分=BM$3, 1, 0))/SUMPRODUCT(生産額_中分類, IF(列分類振分=BM$3, 1, 0))</f>
        <v>#DIV/0!</v>
      </c>
      <c r="BN77" s="194" t="e">
        <f t="array" ref="BN77">SUMPRODUCT(計算_投入係数表_加工!$D214:$DS214, 生産額_中分類, IF(列分類振分=BN$3, 1, 0))/SUMPRODUCT(生産額_中分類, IF(列分類振分=BN$3, 1, 0))</f>
        <v>#DIV/0!</v>
      </c>
      <c r="BO77" s="194" t="e">
        <f t="array" ref="BO77">SUMPRODUCT(計算_投入係数表_加工!$D214:$DS214, 生産額_中分類, IF(列分類振分=BO$3, 1, 0))/SUMPRODUCT(生産額_中分類, IF(列分類振分=BO$3, 1, 0))</f>
        <v>#DIV/0!</v>
      </c>
      <c r="BP77" s="194" t="e">
        <f t="array" ref="BP77">SUMPRODUCT(計算_投入係数表_加工!$D214:$DS214, 生産額_中分類, IF(列分類振分=BP$3, 1, 0))/SUMPRODUCT(生産額_中分類, IF(列分類振分=BP$3, 1, 0))</f>
        <v>#DIV/0!</v>
      </c>
      <c r="BQ77" s="194" t="e">
        <f t="array" ref="BQ77">SUMPRODUCT(計算_投入係数表_加工!$D214:$DS214, 生産額_中分類, IF(列分類振分=BQ$3, 1, 0))/SUMPRODUCT(生産額_中分類, IF(列分類振分=BQ$3, 1, 0))</f>
        <v>#DIV/0!</v>
      </c>
      <c r="BR77" s="194" t="e">
        <f t="array" ref="BR77">SUMPRODUCT(計算_投入係数表_加工!$D214:$DS214, 生産額_中分類, IF(列分類振分=BR$3, 1, 0))/SUMPRODUCT(生産額_中分類, IF(列分類振分=BR$3, 1, 0))</f>
        <v>#DIV/0!</v>
      </c>
      <c r="BS77" s="194" t="e">
        <f t="array" ref="BS77">SUMPRODUCT(計算_投入係数表_加工!$D214:$DS214, 生産額_中分類, IF(列分類振分=BS$3, 1, 0))/SUMPRODUCT(生産額_中分類, IF(列分類振分=BS$3, 1, 0))</f>
        <v>#DIV/0!</v>
      </c>
      <c r="BT77" s="194" t="e">
        <f t="array" ref="BT77">SUMPRODUCT(計算_投入係数表_加工!$D214:$DS214, 生産額_中分類, IF(列分類振分=BT$3, 1, 0))/SUMPRODUCT(生産額_中分類, IF(列分類振分=BT$3, 1, 0))</f>
        <v>#DIV/0!</v>
      </c>
      <c r="BU77" s="194" t="e">
        <f t="array" ref="BU77">SUMPRODUCT(計算_投入係数表_加工!$D214:$DS214, 生産額_中分類, IF(列分類振分=BU$3, 1, 0))/SUMPRODUCT(生産額_中分類, IF(列分類振分=BU$3, 1, 0))</f>
        <v>#DIV/0!</v>
      </c>
      <c r="BV77" s="194" t="e">
        <f t="array" ref="BV77">SUMPRODUCT(計算_投入係数表_加工!$D214:$DS214, 生産額_中分類, IF(列分類振分=BV$3, 1, 0))/SUMPRODUCT(生産額_中分類, IF(列分類振分=BV$3, 1, 0))</f>
        <v>#DIV/0!</v>
      </c>
      <c r="BW77" s="194" t="e">
        <f t="array" ref="BW77">SUMPRODUCT(計算_投入係数表_加工!$D214:$DS214, 生産額_中分類, IF(列分類振分=BW$3, 1, 0))/SUMPRODUCT(生産額_中分類, IF(列分類振分=BW$3, 1, 0))</f>
        <v>#DIV/0!</v>
      </c>
      <c r="BX77" s="194" t="e">
        <f t="array" ref="BX77">SUMPRODUCT(計算_投入係数表_加工!$D214:$DS214, 生産額_中分類, IF(列分類振分=BX$3, 1, 0))/SUMPRODUCT(生産額_中分類, IF(列分類振分=BX$3, 1, 0))</f>
        <v>#DIV/0!</v>
      </c>
      <c r="BY77" s="194" t="e">
        <f t="array" ref="BY77">SUMPRODUCT(計算_投入係数表_加工!$D214:$DS214, 生産額_中分類, IF(列分類振分=BY$3, 1, 0))/SUMPRODUCT(生産額_中分類, IF(列分類振分=BY$3, 1, 0))</f>
        <v>#DIV/0!</v>
      </c>
      <c r="BZ77" s="194" t="e">
        <f t="array" ref="BZ77">SUMPRODUCT(計算_投入係数表_加工!$D214:$DS214, 生産額_中分類, IF(列分類振分=BZ$3, 1, 0))/SUMPRODUCT(生産額_中分類, IF(列分類振分=BZ$3, 1, 0))</f>
        <v>#DIV/0!</v>
      </c>
      <c r="CA77" s="194" t="e">
        <f t="array" ref="CA77">SUMPRODUCT(計算_投入係数表_加工!$D214:$DS214, 生産額_中分類, IF(列分類振分=CA$3, 1, 0))/SUMPRODUCT(生産額_中分類, IF(列分類振分=CA$3, 1, 0))</f>
        <v>#DIV/0!</v>
      </c>
      <c r="CB77" s="194" t="e">
        <f t="array" ref="CB77">SUMPRODUCT(計算_投入係数表_加工!$D214:$DS214, 生産額_中分類, IF(列分類振分=CB$3, 1, 0))/SUMPRODUCT(生産額_中分類, IF(列分類振分=CB$3, 1, 0))</f>
        <v>#DIV/0!</v>
      </c>
      <c r="CC77" s="194" t="e">
        <f t="array" ref="CC77">SUMPRODUCT(計算_投入係数表_加工!$D214:$DS214, 生産額_中分類, IF(列分類振分=CC$3, 1, 0))/SUMPRODUCT(生産額_中分類, IF(列分類振分=CC$3, 1, 0))</f>
        <v>#DIV/0!</v>
      </c>
      <c r="CD77" s="194" t="e">
        <f t="array" ref="CD77">SUMPRODUCT(計算_投入係数表_加工!$D214:$DS214, 生産額_中分類, IF(列分類振分=CD$3, 1, 0))/SUMPRODUCT(生産額_中分類, IF(列分類振分=CD$3, 1, 0))</f>
        <v>#DIV/0!</v>
      </c>
      <c r="CE77" s="194" t="e">
        <f t="array" ref="CE77">SUMPRODUCT(計算_投入係数表_加工!$D214:$DS214, 生産額_中分類, IF(列分類振分=CE$3, 1, 0))/SUMPRODUCT(生産額_中分類, IF(列分類振分=CE$3, 1, 0))</f>
        <v>#DIV/0!</v>
      </c>
      <c r="CF77" s="194" t="e">
        <f t="array" ref="CF77">SUMPRODUCT(計算_投入係数表_加工!$D214:$DS214, 生産額_中分類, IF(列分類振分=CF$3, 1, 0))/SUMPRODUCT(生産額_中分類, IF(列分類振分=CF$3, 1, 0))</f>
        <v>#DIV/0!</v>
      </c>
      <c r="CG77" s="194" t="e">
        <f t="array" ref="CG77">SUMPRODUCT(計算_投入係数表_加工!$D214:$DS214, 生産額_中分類, IF(列分類振分=CG$3, 1, 0))/SUMPRODUCT(生産額_中分類, IF(列分類振分=CG$3, 1, 0))</f>
        <v>#DIV/0!</v>
      </c>
      <c r="CH77" s="194" t="e">
        <f t="array" ref="CH77">SUMPRODUCT(計算_投入係数表_加工!$D214:$DS214, 生産額_中分類, IF(列分類振分=CH$3, 1, 0))/SUMPRODUCT(生産額_中分類, IF(列分類振分=CH$3, 1, 0))</f>
        <v>#DIV/0!</v>
      </c>
      <c r="CI77" s="194" t="e">
        <f t="array" ref="CI77">SUMPRODUCT(計算_投入係数表_加工!$D214:$DS214, 生産額_中分類, IF(列分類振分=CI$3, 1, 0))/SUMPRODUCT(生産額_中分類, IF(列分類振分=CI$3, 1, 0))</f>
        <v>#DIV/0!</v>
      </c>
      <c r="CJ77" s="194" t="e">
        <f t="array" ref="CJ77">SUMPRODUCT(計算_投入係数表_加工!$D214:$DS214, 生産額_中分類, IF(列分類振分=CJ$3, 1, 0))/SUMPRODUCT(生産額_中分類, IF(列分類振分=CJ$3, 1, 0))</f>
        <v>#DIV/0!</v>
      </c>
      <c r="CK77" s="194" t="e">
        <f t="array" ref="CK77">SUMPRODUCT(計算_投入係数表_加工!$D214:$DS214, 生産額_中分類, IF(列分類振分=CK$3, 1, 0))/SUMPRODUCT(生産額_中分類, IF(列分類振分=CK$3, 1, 0))</f>
        <v>#DIV/0!</v>
      </c>
      <c r="CL77" s="194" t="e">
        <f t="array" ref="CL77">SUMPRODUCT(計算_投入係数表_加工!$D214:$DS214, 生産額_中分類, IF(列分類振分=CL$3, 1, 0))/SUMPRODUCT(生産額_中分類, IF(列分類振分=CL$3, 1, 0))</f>
        <v>#DIV/0!</v>
      </c>
      <c r="CM77" s="194" t="e">
        <f t="array" ref="CM77">SUMPRODUCT(計算_投入係数表_加工!$D214:$DS214, 生産額_中分類, IF(列分類振分=CM$3, 1, 0))/SUMPRODUCT(生産額_中分類, IF(列分類振分=CM$3, 1, 0))</f>
        <v>#DIV/0!</v>
      </c>
      <c r="CN77" s="194" t="e">
        <f t="array" ref="CN77">SUMPRODUCT(計算_投入係数表_加工!$D214:$DS214, 生産額_中分類, IF(列分類振分=CN$3, 1, 0))/SUMPRODUCT(生産額_中分類, IF(列分類振分=CN$3, 1, 0))</f>
        <v>#DIV/0!</v>
      </c>
      <c r="CO77" s="194" t="e">
        <f t="array" ref="CO77">SUMPRODUCT(計算_投入係数表_加工!$D214:$DS214, 生産額_中分類, IF(列分類振分=CO$3, 1, 0))/SUMPRODUCT(生産額_中分類, IF(列分類振分=CO$3, 1, 0))</f>
        <v>#DIV/0!</v>
      </c>
      <c r="CP77" s="194" t="e">
        <f t="array" ref="CP77">SUMPRODUCT(計算_投入係数表_加工!$D214:$DS214, 生産額_中分類, IF(列分類振分=CP$3, 1, 0))/SUMPRODUCT(生産額_中分類, IF(列分類振分=CP$3, 1, 0))</f>
        <v>#DIV/0!</v>
      </c>
      <c r="CQ77" s="194" t="e">
        <f t="array" ref="CQ77">SUMPRODUCT(計算_投入係数表_加工!$D214:$DS214, 生産額_中分類, IF(列分類振分=CQ$3, 1, 0))/SUMPRODUCT(生産額_中分類, IF(列分類振分=CQ$3, 1, 0))</f>
        <v>#DIV/0!</v>
      </c>
      <c r="CR77" s="194" t="e">
        <f t="array" ref="CR77">SUMPRODUCT(計算_投入係数表_加工!$D214:$DS214, 生産額_中分類, IF(列分類振分=CR$3, 1, 0))/SUMPRODUCT(生産額_中分類, IF(列分類振分=CR$3, 1, 0))</f>
        <v>#DIV/0!</v>
      </c>
      <c r="CS77" s="194" t="e">
        <f t="array" ref="CS77">SUMPRODUCT(計算_投入係数表_加工!$D214:$DS214, 生産額_中分類, IF(列分類振分=CS$3, 1, 0))/SUMPRODUCT(生産額_中分類, IF(列分類振分=CS$3, 1, 0))</f>
        <v>#DIV/0!</v>
      </c>
      <c r="CT77" s="194" t="e">
        <f t="array" ref="CT77">SUMPRODUCT(計算_投入係数表_加工!$D214:$DS214, 生産額_中分類, IF(列分類振分=CT$3, 1, 0))/SUMPRODUCT(生産額_中分類, IF(列分類振分=CT$3, 1, 0))</f>
        <v>#DIV/0!</v>
      </c>
      <c r="CU77" s="194" t="e">
        <f t="array" ref="CU77">SUMPRODUCT(計算_投入係数表_加工!$D214:$DS214, 生産額_中分類, IF(列分類振分=CU$3, 1, 0))/SUMPRODUCT(生産額_中分類, IF(列分類振分=CU$3, 1, 0))</f>
        <v>#DIV/0!</v>
      </c>
      <c r="CV77" s="194" t="e">
        <f t="array" ref="CV77">SUMPRODUCT(計算_投入係数表_加工!$D214:$DS214, 生産額_中分類, IF(列分類振分=CV$3, 1, 0))/SUMPRODUCT(生産額_中分類, IF(列分類振分=CV$3, 1, 0))</f>
        <v>#DIV/0!</v>
      </c>
      <c r="CW77" s="194" t="e">
        <f t="array" ref="CW77">SUMPRODUCT(計算_投入係数表_加工!$D214:$DS214, 生産額_中分類, IF(列分類振分=CW$3, 1, 0))/SUMPRODUCT(生産額_中分類, IF(列分類振分=CW$3, 1, 0))</f>
        <v>#DIV/0!</v>
      </c>
      <c r="CX77" s="194" t="e">
        <f t="array" ref="CX77">SUMPRODUCT(計算_投入係数表_加工!$D214:$DS214, 生産額_中分類, IF(列分類振分=CX$3, 1, 0))/SUMPRODUCT(生産額_中分類, IF(列分類振分=CX$3, 1, 0))</f>
        <v>#DIV/0!</v>
      </c>
      <c r="CY77" s="194" t="e">
        <f t="array" ref="CY77">SUMPRODUCT(計算_投入係数表_加工!$D214:$DS214, 生産額_中分類, IF(列分類振分=CY$3, 1, 0))/SUMPRODUCT(生産額_中分類, IF(列分類振分=CY$3, 1, 0))</f>
        <v>#DIV/0!</v>
      </c>
      <c r="CZ77" s="194" t="e">
        <f t="array" ref="CZ77">SUMPRODUCT(計算_投入係数表_加工!$D214:$DS214, 生産額_中分類, IF(列分類振分=CZ$3, 1, 0))/SUMPRODUCT(生産額_中分類, IF(列分類振分=CZ$3, 1, 0))</f>
        <v>#DIV/0!</v>
      </c>
      <c r="DA77" s="194" t="e">
        <f t="array" ref="DA77">SUMPRODUCT(計算_投入係数表_加工!$D214:$DS214, 生産額_中分類, IF(列分類振分=DA$3, 1, 0))/SUMPRODUCT(生産額_中分類, IF(列分類振分=DA$3, 1, 0))</f>
        <v>#DIV/0!</v>
      </c>
      <c r="DB77" s="194" t="e">
        <f t="array" ref="DB77">SUMPRODUCT(計算_投入係数表_加工!$D214:$DS214, 生産額_中分類, IF(列分類振分=DB$3, 1, 0))/SUMPRODUCT(生産額_中分類, IF(列分類振分=DB$3, 1, 0))</f>
        <v>#DIV/0!</v>
      </c>
      <c r="DC77" s="194" t="e">
        <f t="array" ref="DC77">SUMPRODUCT(計算_投入係数表_加工!$D214:$DS214, 生産額_中分類, IF(列分類振分=DC$3, 1, 0))/SUMPRODUCT(生産額_中分類, IF(列分類振分=DC$3, 1, 0))</f>
        <v>#DIV/0!</v>
      </c>
      <c r="DD77" s="194" t="e">
        <f t="array" ref="DD77">SUMPRODUCT(計算_投入係数表_加工!$D214:$DS214, 生産額_中分類, IF(列分類振分=DD$3, 1, 0))/SUMPRODUCT(生産額_中分類, IF(列分類振分=DD$3, 1, 0))</f>
        <v>#DIV/0!</v>
      </c>
      <c r="DE77" s="194" t="e">
        <f t="array" ref="DE77">SUMPRODUCT(計算_投入係数表_加工!$D214:$DS214, 生産額_中分類, IF(列分類振分=DE$3, 1, 0))/SUMPRODUCT(生産額_中分類, IF(列分類振分=DE$3, 1, 0))</f>
        <v>#DIV/0!</v>
      </c>
      <c r="DF77" s="194" t="e">
        <f t="array" ref="DF77">SUMPRODUCT(計算_投入係数表_加工!$D214:$DS214, 生産額_中分類, IF(列分類振分=DF$3, 1, 0))/SUMPRODUCT(生産額_中分類, IF(列分類振分=DF$3, 1, 0))</f>
        <v>#DIV/0!</v>
      </c>
      <c r="DG77" s="194" t="e">
        <f t="array" ref="DG77">SUMPRODUCT(計算_投入係数表_加工!$D214:$DS214, 生産額_中分類, IF(列分類振分=DG$3, 1, 0))/SUMPRODUCT(生産額_中分類, IF(列分類振分=DG$3, 1, 0))</f>
        <v>#DIV/0!</v>
      </c>
      <c r="DH77" s="194" t="e">
        <f t="array" ref="DH77">SUMPRODUCT(計算_投入係数表_加工!$D214:$DS214, 生産額_中分類, IF(列分類振分=DH$3, 1, 0))/SUMPRODUCT(生産額_中分類, IF(列分類振分=DH$3, 1, 0))</f>
        <v>#DIV/0!</v>
      </c>
      <c r="DI77" s="194" t="e">
        <f t="array" ref="DI77">SUMPRODUCT(計算_投入係数表_加工!$D214:$DS214, 生産額_中分類, IF(列分類振分=DI$3, 1, 0))/SUMPRODUCT(生産額_中分類, IF(列分類振分=DI$3, 1, 0))</f>
        <v>#DIV/0!</v>
      </c>
      <c r="DJ77" s="194" t="e">
        <f t="array" ref="DJ77">SUMPRODUCT(計算_投入係数表_加工!$D214:$DS214, 生産額_中分類, IF(列分類振分=DJ$3, 1, 0))/SUMPRODUCT(生産額_中分類, IF(列分類振分=DJ$3, 1, 0))</f>
        <v>#DIV/0!</v>
      </c>
      <c r="DK77" s="194" t="e">
        <f t="array" ref="DK77">SUMPRODUCT(計算_投入係数表_加工!$D214:$DS214, 生産額_中分類, IF(列分類振分=DK$3, 1, 0))/SUMPRODUCT(生産額_中分類, IF(列分類振分=DK$3, 1, 0))</f>
        <v>#DIV/0!</v>
      </c>
      <c r="DL77" s="194" t="e">
        <f t="array" ref="DL77">SUMPRODUCT(計算_投入係数表_加工!$D214:$DS214, 生産額_中分類, IF(列分類振分=DL$3, 1, 0))/SUMPRODUCT(生産額_中分類, IF(列分類振分=DL$3, 1, 0))</f>
        <v>#DIV/0!</v>
      </c>
      <c r="DM77" s="194" t="e">
        <f t="array" ref="DM77">SUMPRODUCT(計算_投入係数表_加工!$D214:$DS214, 生産額_中分類, IF(列分類振分=DM$3, 1, 0))/SUMPRODUCT(生産額_中分類, IF(列分類振分=DM$3, 1, 0))</f>
        <v>#DIV/0!</v>
      </c>
      <c r="DN77" s="194" t="e">
        <f t="array" ref="DN77">SUMPRODUCT(計算_投入係数表_加工!$D214:$DS214, 生産額_中分類, IF(列分類振分=DN$3, 1, 0))/SUMPRODUCT(生産額_中分類, IF(列分類振分=DN$3, 1, 0))</f>
        <v>#DIV/0!</v>
      </c>
      <c r="DO77" s="194" t="e">
        <f t="array" ref="DO77">SUMPRODUCT(計算_投入係数表_加工!$D214:$DS214, 生産額_中分類, IF(列分類振分=DO$3, 1, 0))/SUMPRODUCT(生産額_中分類, IF(列分類振分=DO$3, 1, 0))</f>
        <v>#DIV/0!</v>
      </c>
      <c r="DP77" s="194" t="e">
        <f t="array" ref="DP77">SUMPRODUCT(計算_投入係数表_加工!$D214:$DS214, 生産額_中分類, IF(列分類振分=DP$3, 1, 0))/SUMPRODUCT(生産額_中分類, IF(列分類振分=DP$3, 1, 0))</f>
        <v>#DIV/0!</v>
      </c>
      <c r="DQ77" s="194" t="e">
        <f t="array" ref="DQ77">SUMPRODUCT(計算_投入係数表_加工!$D214:$DS214, 生産額_中分類, IF(列分類振分=DQ$3, 1, 0))/SUMPRODUCT(生産額_中分類, IF(列分類振分=DQ$3, 1, 0))</f>
        <v>#DIV/0!</v>
      </c>
      <c r="DR77" s="194" t="e">
        <f t="array" ref="DR77">SUMPRODUCT(計算_投入係数表_加工!$D214:$DS214, 生産額_中分類, IF(列分類振分=DR$3, 1, 0))/SUMPRODUCT(生産額_中分類, IF(列分類振分=DR$3, 1, 0))</f>
        <v>#DIV/0!</v>
      </c>
      <c r="DS77" s="194" t="e">
        <f t="array" ref="DS77">SUMPRODUCT(計算_投入係数表_加工!$D214:$DS214, 生産額_中分類, IF(列分類振分=DS$3, 1, 0))/SUMPRODUCT(生産額_中分類, IF(列分類振分=DS$3, 1, 0))</f>
        <v>#DIV/0!</v>
      </c>
      <c r="DT77" s="23">
        <f>SUMIF(振分, $C77, 計算_投入係数表_加工!DT$4:DT$123)</f>
        <v>0</v>
      </c>
    </row>
    <row r="78" spans="2:124" x14ac:dyDescent="0.25">
      <c r="B78" s="53">
        <v>75</v>
      </c>
      <c r="C78" s="192" t="str">
        <v>-</v>
      </c>
      <c r="D78" s="193">
        <f t="array" ref="D78">SUMPRODUCT(計算_投入係数表_加工!$D215:$DS215, 生産額_中分類, IF(列分類振分=D$3, 1, 0))/SUMPRODUCT(生産額_中分類, IF(列分類振分=D$3, 1, 0))</f>
        <v>0</v>
      </c>
      <c r="E78" s="194">
        <f t="array" ref="E78">SUMPRODUCT(計算_投入係数表_加工!$D215:$DS215, 生産額_中分類, IF(列分類振分=E$3, 1, 0))/SUMPRODUCT(生産額_中分類, IF(列分類振分=E$3, 1, 0))</f>
        <v>0</v>
      </c>
      <c r="F78" s="194">
        <f t="array" ref="F78">SUMPRODUCT(計算_投入係数表_加工!$D215:$DS215, 生産額_中分類, IF(列分類振分=F$3, 1, 0))/SUMPRODUCT(生産額_中分類, IF(列分類振分=F$3, 1, 0))</f>
        <v>0</v>
      </c>
      <c r="G78" s="194">
        <f t="array" ref="G78">SUMPRODUCT(計算_投入係数表_加工!$D215:$DS215, 生産額_中分類, IF(列分類振分=G$3, 1, 0))/SUMPRODUCT(生産額_中分類, IF(列分類振分=G$3, 1, 0))</f>
        <v>0</v>
      </c>
      <c r="H78" s="194">
        <f t="array" ref="H78">SUMPRODUCT(計算_投入係数表_加工!$D215:$DS215, 生産額_中分類, IF(列分類振分=H$3, 1, 0))/SUMPRODUCT(生産額_中分類, IF(列分類振分=H$3, 1, 0))</f>
        <v>0</v>
      </c>
      <c r="I78" s="194">
        <f t="array" ref="I78">SUMPRODUCT(計算_投入係数表_加工!$D215:$DS215, 生産額_中分類, IF(列分類振分=I$3, 1, 0))/SUMPRODUCT(生産額_中分類, IF(列分類振分=I$3, 1, 0))</f>
        <v>0</v>
      </c>
      <c r="J78" s="194">
        <f t="array" ref="J78">SUMPRODUCT(計算_投入係数表_加工!$D215:$DS215, 生産額_中分類, IF(列分類振分=J$3, 1, 0))/SUMPRODUCT(生産額_中分類, IF(列分類振分=J$3, 1, 0))</f>
        <v>0</v>
      </c>
      <c r="K78" s="194">
        <f t="array" ref="K78">SUMPRODUCT(計算_投入係数表_加工!$D215:$DS215, 生産額_中分類, IF(列分類振分=K$3, 1, 0))/SUMPRODUCT(生産額_中分類, IF(列分類振分=K$3, 1, 0))</f>
        <v>0</v>
      </c>
      <c r="L78" s="194">
        <f t="array" ref="L78">SUMPRODUCT(計算_投入係数表_加工!$D215:$DS215, 生産額_中分類, IF(列分類振分=L$3, 1, 0))/SUMPRODUCT(生産額_中分類, IF(列分類振分=L$3, 1, 0))</f>
        <v>0</v>
      </c>
      <c r="M78" s="194">
        <f t="array" ref="M78">SUMPRODUCT(計算_投入係数表_加工!$D215:$DS215, 生産額_中分類, IF(列分類振分=M$3, 1, 0))/SUMPRODUCT(生産額_中分類, IF(列分類振分=M$3, 1, 0))</f>
        <v>0</v>
      </c>
      <c r="N78" s="194">
        <f t="array" ref="N78">SUMPRODUCT(計算_投入係数表_加工!$D215:$DS215, 生産額_中分類, IF(列分類振分=N$3, 1, 0))/SUMPRODUCT(生産額_中分類, IF(列分類振分=N$3, 1, 0))</f>
        <v>0</v>
      </c>
      <c r="O78" s="194">
        <f t="array" ref="O78">SUMPRODUCT(計算_投入係数表_加工!$D215:$DS215, 生産額_中分類, IF(列分類振分=O$3, 1, 0))/SUMPRODUCT(生産額_中分類, IF(列分類振分=O$3, 1, 0))</f>
        <v>0</v>
      </c>
      <c r="P78" s="194">
        <f t="array" ref="P78">SUMPRODUCT(計算_投入係数表_加工!$D215:$DS215, 生産額_中分類, IF(列分類振分=P$3, 1, 0))/SUMPRODUCT(生産額_中分類, IF(列分類振分=P$3, 1, 0))</f>
        <v>0</v>
      </c>
      <c r="Q78" s="194" t="e">
        <f t="array" ref="Q78">SUMPRODUCT(計算_投入係数表_加工!$D215:$DS215, 生産額_中分類, IF(列分類振分=Q$3, 1, 0))/SUMPRODUCT(生産額_中分類, IF(列分類振分=Q$3, 1, 0))</f>
        <v>#DIV/0!</v>
      </c>
      <c r="R78" s="194" t="e">
        <f t="array" ref="R78">SUMPRODUCT(計算_投入係数表_加工!$D215:$DS215, 生産額_中分類, IF(列分類振分=R$3, 1, 0))/SUMPRODUCT(生産額_中分類, IF(列分類振分=R$3, 1, 0))</f>
        <v>#DIV/0!</v>
      </c>
      <c r="S78" s="194" t="e">
        <f t="array" ref="S78">SUMPRODUCT(計算_投入係数表_加工!$D215:$DS215, 生産額_中分類, IF(列分類振分=S$3, 1, 0))/SUMPRODUCT(生産額_中分類, IF(列分類振分=S$3, 1, 0))</f>
        <v>#DIV/0!</v>
      </c>
      <c r="T78" s="194" t="e">
        <f t="array" ref="T78">SUMPRODUCT(計算_投入係数表_加工!$D215:$DS215, 生産額_中分類, IF(列分類振分=T$3, 1, 0))/SUMPRODUCT(生産額_中分類, IF(列分類振分=T$3, 1, 0))</f>
        <v>#DIV/0!</v>
      </c>
      <c r="U78" s="194" t="e">
        <f t="array" ref="U78">SUMPRODUCT(計算_投入係数表_加工!$D215:$DS215, 生産額_中分類, IF(列分類振分=U$3, 1, 0))/SUMPRODUCT(生産額_中分類, IF(列分類振分=U$3, 1, 0))</f>
        <v>#DIV/0!</v>
      </c>
      <c r="V78" s="194" t="e">
        <f t="array" ref="V78">SUMPRODUCT(計算_投入係数表_加工!$D215:$DS215, 生産額_中分類, IF(列分類振分=V$3, 1, 0))/SUMPRODUCT(生産額_中分類, IF(列分類振分=V$3, 1, 0))</f>
        <v>#DIV/0!</v>
      </c>
      <c r="W78" s="194" t="e">
        <f t="array" ref="W78">SUMPRODUCT(計算_投入係数表_加工!$D215:$DS215, 生産額_中分類, IF(列分類振分=W$3, 1, 0))/SUMPRODUCT(生産額_中分類, IF(列分類振分=W$3, 1, 0))</f>
        <v>#DIV/0!</v>
      </c>
      <c r="X78" s="194" t="e">
        <f t="array" ref="X78">SUMPRODUCT(計算_投入係数表_加工!$D215:$DS215, 生産額_中分類, IF(列分類振分=X$3, 1, 0))/SUMPRODUCT(生産額_中分類, IF(列分類振分=X$3, 1, 0))</f>
        <v>#DIV/0!</v>
      </c>
      <c r="Y78" s="194" t="e">
        <f t="array" ref="Y78">SUMPRODUCT(計算_投入係数表_加工!$D215:$DS215, 生産額_中分類, IF(列分類振分=Y$3, 1, 0))/SUMPRODUCT(生産額_中分類, IF(列分類振分=Y$3, 1, 0))</f>
        <v>#DIV/0!</v>
      </c>
      <c r="Z78" s="194" t="e">
        <f t="array" ref="Z78">SUMPRODUCT(計算_投入係数表_加工!$D215:$DS215, 生産額_中分類, IF(列分類振分=Z$3, 1, 0))/SUMPRODUCT(生産額_中分類, IF(列分類振分=Z$3, 1, 0))</f>
        <v>#DIV/0!</v>
      </c>
      <c r="AA78" s="194" t="e">
        <f t="array" ref="AA78">SUMPRODUCT(計算_投入係数表_加工!$D215:$DS215, 生産額_中分類, IF(列分類振分=AA$3, 1, 0))/SUMPRODUCT(生産額_中分類, IF(列分類振分=AA$3, 1, 0))</f>
        <v>#DIV/0!</v>
      </c>
      <c r="AB78" s="194" t="e">
        <f t="array" ref="AB78">SUMPRODUCT(計算_投入係数表_加工!$D215:$DS215, 生産額_中分類, IF(列分類振分=AB$3, 1, 0))/SUMPRODUCT(生産額_中分類, IF(列分類振分=AB$3, 1, 0))</f>
        <v>#DIV/0!</v>
      </c>
      <c r="AC78" s="194" t="e">
        <f t="array" ref="AC78">SUMPRODUCT(計算_投入係数表_加工!$D215:$DS215, 生産額_中分類, IF(列分類振分=AC$3, 1, 0))/SUMPRODUCT(生産額_中分類, IF(列分類振分=AC$3, 1, 0))</f>
        <v>#DIV/0!</v>
      </c>
      <c r="AD78" s="194" t="e">
        <f t="array" ref="AD78">SUMPRODUCT(計算_投入係数表_加工!$D215:$DS215, 生産額_中分類, IF(列分類振分=AD$3, 1, 0))/SUMPRODUCT(生産額_中分類, IF(列分類振分=AD$3, 1, 0))</f>
        <v>#DIV/0!</v>
      </c>
      <c r="AE78" s="194" t="e">
        <f t="array" ref="AE78">SUMPRODUCT(計算_投入係数表_加工!$D215:$DS215, 生産額_中分類, IF(列分類振分=AE$3, 1, 0))/SUMPRODUCT(生産額_中分類, IF(列分類振分=AE$3, 1, 0))</f>
        <v>#DIV/0!</v>
      </c>
      <c r="AF78" s="194" t="e">
        <f t="array" ref="AF78">SUMPRODUCT(計算_投入係数表_加工!$D215:$DS215, 生産額_中分類, IF(列分類振分=AF$3, 1, 0))/SUMPRODUCT(生産額_中分類, IF(列分類振分=AF$3, 1, 0))</f>
        <v>#DIV/0!</v>
      </c>
      <c r="AG78" s="194" t="e">
        <f t="array" ref="AG78">SUMPRODUCT(計算_投入係数表_加工!$D215:$DS215, 生産額_中分類, IF(列分類振分=AG$3, 1, 0))/SUMPRODUCT(生産額_中分類, IF(列分類振分=AG$3, 1, 0))</f>
        <v>#DIV/0!</v>
      </c>
      <c r="AH78" s="194" t="e">
        <f t="array" ref="AH78">SUMPRODUCT(計算_投入係数表_加工!$D215:$DS215, 生産額_中分類, IF(列分類振分=AH$3, 1, 0))/SUMPRODUCT(生産額_中分類, IF(列分類振分=AH$3, 1, 0))</f>
        <v>#DIV/0!</v>
      </c>
      <c r="AI78" s="194" t="e">
        <f t="array" ref="AI78">SUMPRODUCT(計算_投入係数表_加工!$D215:$DS215, 生産額_中分類, IF(列分類振分=AI$3, 1, 0))/SUMPRODUCT(生産額_中分類, IF(列分類振分=AI$3, 1, 0))</f>
        <v>#DIV/0!</v>
      </c>
      <c r="AJ78" s="194" t="e">
        <f t="array" ref="AJ78">SUMPRODUCT(計算_投入係数表_加工!$D215:$DS215, 生産額_中分類, IF(列分類振分=AJ$3, 1, 0))/SUMPRODUCT(生産額_中分類, IF(列分類振分=AJ$3, 1, 0))</f>
        <v>#DIV/0!</v>
      </c>
      <c r="AK78" s="194" t="e">
        <f t="array" ref="AK78">SUMPRODUCT(計算_投入係数表_加工!$D215:$DS215, 生産額_中分類, IF(列分類振分=AK$3, 1, 0))/SUMPRODUCT(生産額_中分類, IF(列分類振分=AK$3, 1, 0))</f>
        <v>#DIV/0!</v>
      </c>
      <c r="AL78" s="194" t="e">
        <f t="array" ref="AL78">SUMPRODUCT(計算_投入係数表_加工!$D215:$DS215, 生産額_中分類, IF(列分類振分=AL$3, 1, 0))/SUMPRODUCT(生産額_中分類, IF(列分類振分=AL$3, 1, 0))</f>
        <v>#DIV/0!</v>
      </c>
      <c r="AM78" s="194" t="e">
        <f t="array" ref="AM78">SUMPRODUCT(計算_投入係数表_加工!$D215:$DS215, 生産額_中分類, IF(列分類振分=AM$3, 1, 0))/SUMPRODUCT(生産額_中分類, IF(列分類振分=AM$3, 1, 0))</f>
        <v>#DIV/0!</v>
      </c>
      <c r="AN78" s="194" t="e">
        <f t="array" ref="AN78">SUMPRODUCT(計算_投入係数表_加工!$D215:$DS215, 生産額_中分類, IF(列分類振分=AN$3, 1, 0))/SUMPRODUCT(生産額_中分類, IF(列分類振分=AN$3, 1, 0))</f>
        <v>#DIV/0!</v>
      </c>
      <c r="AO78" s="194" t="e">
        <f t="array" ref="AO78">SUMPRODUCT(計算_投入係数表_加工!$D215:$DS215, 生産額_中分類, IF(列分類振分=AO$3, 1, 0))/SUMPRODUCT(生産額_中分類, IF(列分類振分=AO$3, 1, 0))</f>
        <v>#DIV/0!</v>
      </c>
      <c r="AP78" s="194" t="e">
        <f t="array" ref="AP78">SUMPRODUCT(計算_投入係数表_加工!$D215:$DS215, 生産額_中分類, IF(列分類振分=AP$3, 1, 0))/SUMPRODUCT(生産額_中分類, IF(列分類振分=AP$3, 1, 0))</f>
        <v>#DIV/0!</v>
      </c>
      <c r="AQ78" s="194" t="e">
        <f t="array" ref="AQ78">SUMPRODUCT(計算_投入係数表_加工!$D215:$DS215, 生産額_中分類, IF(列分類振分=AQ$3, 1, 0))/SUMPRODUCT(生産額_中分類, IF(列分類振分=AQ$3, 1, 0))</f>
        <v>#DIV/0!</v>
      </c>
      <c r="AR78" s="194" t="e">
        <f t="array" ref="AR78">SUMPRODUCT(計算_投入係数表_加工!$D215:$DS215, 生産額_中分類, IF(列分類振分=AR$3, 1, 0))/SUMPRODUCT(生産額_中分類, IF(列分類振分=AR$3, 1, 0))</f>
        <v>#DIV/0!</v>
      </c>
      <c r="AS78" s="194" t="e">
        <f t="array" ref="AS78">SUMPRODUCT(計算_投入係数表_加工!$D215:$DS215, 生産額_中分類, IF(列分類振分=AS$3, 1, 0))/SUMPRODUCT(生産額_中分類, IF(列分類振分=AS$3, 1, 0))</f>
        <v>#DIV/0!</v>
      </c>
      <c r="AT78" s="194" t="e">
        <f t="array" ref="AT78">SUMPRODUCT(計算_投入係数表_加工!$D215:$DS215, 生産額_中分類, IF(列分類振分=AT$3, 1, 0))/SUMPRODUCT(生産額_中分類, IF(列分類振分=AT$3, 1, 0))</f>
        <v>#DIV/0!</v>
      </c>
      <c r="AU78" s="194" t="e">
        <f t="array" ref="AU78">SUMPRODUCT(計算_投入係数表_加工!$D215:$DS215, 生産額_中分類, IF(列分類振分=AU$3, 1, 0))/SUMPRODUCT(生産額_中分類, IF(列分類振分=AU$3, 1, 0))</f>
        <v>#DIV/0!</v>
      </c>
      <c r="AV78" s="194" t="e">
        <f t="array" ref="AV78">SUMPRODUCT(計算_投入係数表_加工!$D215:$DS215, 生産額_中分類, IF(列分類振分=AV$3, 1, 0))/SUMPRODUCT(生産額_中分類, IF(列分類振分=AV$3, 1, 0))</f>
        <v>#DIV/0!</v>
      </c>
      <c r="AW78" s="194" t="e">
        <f t="array" ref="AW78">SUMPRODUCT(計算_投入係数表_加工!$D215:$DS215, 生産額_中分類, IF(列分類振分=AW$3, 1, 0))/SUMPRODUCT(生産額_中分類, IF(列分類振分=AW$3, 1, 0))</f>
        <v>#DIV/0!</v>
      </c>
      <c r="AX78" s="194" t="e">
        <f t="array" ref="AX78">SUMPRODUCT(計算_投入係数表_加工!$D215:$DS215, 生産額_中分類, IF(列分類振分=AX$3, 1, 0))/SUMPRODUCT(生産額_中分類, IF(列分類振分=AX$3, 1, 0))</f>
        <v>#DIV/0!</v>
      </c>
      <c r="AY78" s="194" t="e">
        <f t="array" ref="AY78">SUMPRODUCT(計算_投入係数表_加工!$D215:$DS215, 生産額_中分類, IF(列分類振分=AY$3, 1, 0))/SUMPRODUCT(生産額_中分類, IF(列分類振分=AY$3, 1, 0))</f>
        <v>#DIV/0!</v>
      </c>
      <c r="AZ78" s="194" t="e">
        <f t="array" ref="AZ78">SUMPRODUCT(計算_投入係数表_加工!$D215:$DS215, 生産額_中分類, IF(列分類振分=AZ$3, 1, 0))/SUMPRODUCT(生産額_中分類, IF(列分類振分=AZ$3, 1, 0))</f>
        <v>#DIV/0!</v>
      </c>
      <c r="BA78" s="194" t="e">
        <f t="array" ref="BA78">SUMPRODUCT(計算_投入係数表_加工!$D215:$DS215, 生産額_中分類, IF(列分類振分=BA$3, 1, 0))/SUMPRODUCT(生産額_中分類, IF(列分類振分=BA$3, 1, 0))</f>
        <v>#DIV/0!</v>
      </c>
      <c r="BB78" s="194" t="e">
        <f t="array" ref="BB78">SUMPRODUCT(計算_投入係数表_加工!$D215:$DS215, 生産額_中分類, IF(列分類振分=BB$3, 1, 0))/SUMPRODUCT(生産額_中分類, IF(列分類振分=BB$3, 1, 0))</f>
        <v>#DIV/0!</v>
      </c>
      <c r="BC78" s="194" t="e">
        <f t="array" ref="BC78">SUMPRODUCT(計算_投入係数表_加工!$D215:$DS215, 生産額_中分類, IF(列分類振分=BC$3, 1, 0))/SUMPRODUCT(生産額_中分類, IF(列分類振分=BC$3, 1, 0))</f>
        <v>#DIV/0!</v>
      </c>
      <c r="BD78" s="194" t="e">
        <f t="array" ref="BD78">SUMPRODUCT(計算_投入係数表_加工!$D215:$DS215, 生産額_中分類, IF(列分類振分=BD$3, 1, 0))/SUMPRODUCT(生産額_中分類, IF(列分類振分=BD$3, 1, 0))</f>
        <v>#DIV/0!</v>
      </c>
      <c r="BE78" s="194" t="e">
        <f t="array" ref="BE78">SUMPRODUCT(計算_投入係数表_加工!$D215:$DS215, 生産額_中分類, IF(列分類振分=BE$3, 1, 0))/SUMPRODUCT(生産額_中分類, IF(列分類振分=BE$3, 1, 0))</f>
        <v>#DIV/0!</v>
      </c>
      <c r="BF78" s="194" t="e">
        <f t="array" ref="BF78">SUMPRODUCT(計算_投入係数表_加工!$D215:$DS215, 生産額_中分類, IF(列分類振分=BF$3, 1, 0))/SUMPRODUCT(生産額_中分類, IF(列分類振分=BF$3, 1, 0))</f>
        <v>#DIV/0!</v>
      </c>
      <c r="BG78" s="194" t="e">
        <f t="array" ref="BG78">SUMPRODUCT(計算_投入係数表_加工!$D215:$DS215, 生産額_中分類, IF(列分類振分=BG$3, 1, 0))/SUMPRODUCT(生産額_中分類, IF(列分類振分=BG$3, 1, 0))</f>
        <v>#DIV/0!</v>
      </c>
      <c r="BH78" s="194" t="e">
        <f t="array" ref="BH78">SUMPRODUCT(計算_投入係数表_加工!$D215:$DS215, 生産額_中分類, IF(列分類振分=BH$3, 1, 0))/SUMPRODUCT(生産額_中分類, IF(列分類振分=BH$3, 1, 0))</f>
        <v>#DIV/0!</v>
      </c>
      <c r="BI78" s="194" t="e">
        <f t="array" ref="BI78">SUMPRODUCT(計算_投入係数表_加工!$D215:$DS215, 生産額_中分類, IF(列分類振分=BI$3, 1, 0))/SUMPRODUCT(生産額_中分類, IF(列分類振分=BI$3, 1, 0))</f>
        <v>#DIV/0!</v>
      </c>
      <c r="BJ78" s="194" t="e">
        <f t="array" ref="BJ78">SUMPRODUCT(計算_投入係数表_加工!$D215:$DS215, 生産額_中分類, IF(列分類振分=BJ$3, 1, 0))/SUMPRODUCT(生産額_中分類, IF(列分類振分=BJ$3, 1, 0))</f>
        <v>#DIV/0!</v>
      </c>
      <c r="BK78" s="194" t="e">
        <f t="array" ref="BK78">SUMPRODUCT(計算_投入係数表_加工!$D215:$DS215, 生産額_中分類, IF(列分類振分=BK$3, 1, 0))/SUMPRODUCT(生産額_中分類, IF(列分類振分=BK$3, 1, 0))</f>
        <v>#DIV/0!</v>
      </c>
      <c r="BL78" s="194" t="e">
        <f t="array" ref="BL78">SUMPRODUCT(計算_投入係数表_加工!$D215:$DS215, 生産額_中分類, IF(列分類振分=BL$3, 1, 0))/SUMPRODUCT(生産額_中分類, IF(列分類振分=BL$3, 1, 0))</f>
        <v>#DIV/0!</v>
      </c>
      <c r="BM78" s="194" t="e">
        <f t="array" ref="BM78">SUMPRODUCT(計算_投入係数表_加工!$D215:$DS215, 生産額_中分類, IF(列分類振分=BM$3, 1, 0))/SUMPRODUCT(生産額_中分類, IF(列分類振分=BM$3, 1, 0))</f>
        <v>#DIV/0!</v>
      </c>
      <c r="BN78" s="194" t="e">
        <f t="array" ref="BN78">SUMPRODUCT(計算_投入係数表_加工!$D215:$DS215, 生産額_中分類, IF(列分類振分=BN$3, 1, 0))/SUMPRODUCT(生産額_中分類, IF(列分類振分=BN$3, 1, 0))</f>
        <v>#DIV/0!</v>
      </c>
      <c r="BO78" s="194" t="e">
        <f t="array" ref="BO78">SUMPRODUCT(計算_投入係数表_加工!$D215:$DS215, 生産額_中分類, IF(列分類振分=BO$3, 1, 0))/SUMPRODUCT(生産額_中分類, IF(列分類振分=BO$3, 1, 0))</f>
        <v>#DIV/0!</v>
      </c>
      <c r="BP78" s="194" t="e">
        <f t="array" ref="BP78">SUMPRODUCT(計算_投入係数表_加工!$D215:$DS215, 生産額_中分類, IF(列分類振分=BP$3, 1, 0))/SUMPRODUCT(生産額_中分類, IF(列分類振分=BP$3, 1, 0))</f>
        <v>#DIV/0!</v>
      </c>
      <c r="BQ78" s="194" t="e">
        <f t="array" ref="BQ78">SUMPRODUCT(計算_投入係数表_加工!$D215:$DS215, 生産額_中分類, IF(列分類振分=BQ$3, 1, 0))/SUMPRODUCT(生産額_中分類, IF(列分類振分=BQ$3, 1, 0))</f>
        <v>#DIV/0!</v>
      </c>
      <c r="BR78" s="194" t="e">
        <f t="array" ref="BR78">SUMPRODUCT(計算_投入係数表_加工!$D215:$DS215, 生産額_中分類, IF(列分類振分=BR$3, 1, 0))/SUMPRODUCT(生産額_中分類, IF(列分類振分=BR$3, 1, 0))</f>
        <v>#DIV/0!</v>
      </c>
      <c r="BS78" s="194" t="e">
        <f t="array" ref="BS78">SUMPRODUCT(計算_投入係数表_加工!$D215:$DS215, 生産額_中分類, IF(列分類振分=BS$3, 1, 0))/SUMPRODUCT(生産額_中分類, IF(列分類振分=BS$3, 1, 0))</f>
        <v>#DIV/0!</v>
      </c>
      <c r="BT78" s="194" t="e">
        <f t="array" ref="BT78">SUMPRODUCT(計算_投入係数表_加工!$D215:$DS215, 生産額_中分類, IF(列分類振分=BT$3, 1, 0))/SUMPRODUCT(生産額_中分類, IF(列分類振分=BT$3, 1, 0))</f>
        <v>#DIV/0!</v>
      </c>
      <c r="BU78" s="194" t="e">
        <f t="array" ref="BU78">SUMPRODUCT(計算_投入係数表_加工!$D215:$DS215, 生産額_中分類, IF(列分類振分=BU$3, 1, 0))/SUMPRODUCT(生産額_中分類, IF(列分類振分=BU$3, 1, 0))</f>
        <v>#DIV/0!</v>
      </c>
      <c r="BV78" s="194" t="e">
        <f t="array" ref="BV78">SUMPRODUCT(計算_投入係数表_加工!$D215:$DS215, 生産額_中分類, IF(列分類振分=BV$3, 1, 0))/SUMPRODUCT(生産額_中分類, IF(列分類振分=BV$3, 1, 0))</f>
        <v>#DIV/0!</v>
      </c>
      <c r="BW78" s="194" t="e">
        <f t="array" ref="BW78">SUMPRODUCT(計算_投入係数表_加工!$D215:$DS215, 生産額_中分類, IF(列分類振分=BW$3, 1, 0))/SUMPRODUCT(生産額_中分類, IF(列分類振分=BW$3, 1, 0))</f>
        <v>#DIV/0!</v>
      </c>
      <c r="BX78" s="194" t="e">
        <f t="array" ref="BX78">SUMPRODUCT(計算_投入係数表_加工!$D215:$DS215, 生産額_中分類, IF(列分類振分=BX$3, 1, 0))/SUMPRODUCT(生産額_中分類, IF(列分類振分=BX$3, 1, 0))</f>
        <v>#DIV/0!</v>
      </c>
      <c r="BY78" s="194" t="e">
        <f t="array" ref="BY78">SUMPRODUCT(計算_投入係数表_加工!$D215:$DS215, 生産額_中分類, IF(列分類振分=BY$3, 1, 0))/SUMPRODUCT(生産額_中分類, IF(列分類振分=BY$3, 1, 0))</f>
        <v>#DIV/0!</v>
      </c>
      <c r="BZ78" s="194" t="e">
        <f t="array" ref="BZ78">SUMPRODUCT(計算_投入係数表_加工!$D215:$DS215, 生産額_中分類, IF(列分類振分=BZ$3, 1, 0))/SUMPRODUCT(生産額_中分類, IF(列分類振分=BZ$3, 1, 0))</f>
        <v>#DIV/0!</v>
      </c>
      <c r="CA78" s="194" t="e">
        <f t="array" ref="CA78">SUMPRODUCT(計算_投入係数表_加工!$D215:$DS215, 生産額_中分類, IF(列分類振分=CA$3, 1, 0))/SUMPRODUCT(生産額_中分類, IF(列分類振分=CA$3, 1, 0))</f>
        <v>#DIV/0!</v>
      </c>
      <c r="CB78" s="194" t="e">
        <f t="array" ref="CB78">SUMPRODUCT(計算_投入係数表_加工!$D215:$DS215, 生産額_中分類, IF(列分類振分=CB$3, 1, 0))/SUMPRODUCT(生産額_中分類, IF(列分類振分=CB$3, 1, 0))</f>
        <v>#DIV/0!</v>
      </c>
      <c r="CC78" s="194" t="e">
        <f t="array" ref="CC78">SUMPRODUCT(計算_投入係数表_加工!$D215:$DS215, 生産額_中分類, IF(列分類振分=CC$3, 1, 0))/SUMPRODUCT(生産額_中分類, IF(列分類振分=CC$3, 1, 0))</f>
        <v>#DIV/0!</v>
      </c>
      <c r="CD78" s="194" t="e">
        <f t="array" ref="CD78">SUMPRODUCT(計算_投入係数表_加工!$D215:$DS215, 生産額_中分類, IF(列分類振分=CD$3, 1, 0))/SUMPRODUCT(生産額_中分類, IF(列分類振分=CD$3, 1, 0))</f>
        <v>#DIV/0!</v>
      </c>
      <c r="CE78" s="194" t="e">
        <f t="array" ref="CE78">SUMPRODUCT(計算_投入係数表_加工!$D215:$DS215, 生産額_中分類, IF(列分類振分=CE$3, 1, 0))/SUMPRODUCT(生産額_中分類, IF(列分類振分=CE$3, 1, 0))</f>
        <v>#DIV/0!</v>
      </c>
      <c r="CF78" s="194" t="e">
        <f t="array" ref="CF78">SUMPRODUCT(計算_投入係数表_加工!$D215:$DS215, 生産額_中分類, IF(列分類振分=CF$3, 1, 0))/SUMPRODUCT(生産額_中分類, IF(列分類振分=CF$3, 1, 0))</f>
        <v>#DIV/0!</v>
      </c>
      <c r="CG78" s="194" t="e">
        <f t="array" ref="CG78">SUMPRODUCT(計算_投入係数表_加工!$D215:$DS215, 生産額_中分類, IF(列分類振分=CG$3, 1, 0))/SUMPRODUCT(生産額_中分類, IF(列分類振分=CG$3, 1, 0))</f>
        <v>#DIV/0!</v>
      </c>
      <c r="CH78" s="194" t="e">
        <f t="array" ref="CH78">SUMPRODUCT(計算_投入係数表_加工!$D215:$DS215, 生産額_中分類, IF(列分類振分=CH$3, 1, 0))/SUMPRODUCT(生産額_中分類, IF(列分類振分=CH$3, 1, 0))</f>
        <v>#DIV/0!</v>
      </c>
      <c r="CI78" s="194" t="e">
        <f t="array" ref="CI78">SUMPRODUCT(計算_投入係数表_加工!$D215:$DS215, 生産額_中分類, IF(列分類振分=CI$3, 1, 0))/SUMPRODUCT(生産額_中分類, IF(列分類振分=CI$3, 1, 0))</f>
        <v>#DIV/0!</v>
      </c>
      <c r="CJ78" s="194" t="e">
        <f t="array" ref="CJ78">SUMPRODUCT(計算_投入係数表_加工!$D215:$DS215, 生産額_中分類, IF(列分類振分=CJ$3, 1, 0))/SUMPRODUCT(生産額_中分類, IF(列分類振分=CJ$3, 1, 0))</f>
        <v>#DIV/0!</v>
      </c>
      <c r="CK78" s="194" t="e">
        <f t="array" ref="CK78">SUMPRODUCT(計算_投入係数表_加工!$D215:$DS215, 生産額_中分類, IF(列分類振分=CK$3, 1, 0))/SUMPRODUCT(生産額_中分類, IF(列分類振分=CK$3, 1, 0))</f>
        <v>#DIV/0!</v>
      </c>
      <c r="CL78" s="194" t="e">
        <f t="array" ref="CL78">SUMPRODUCT(計算_投入係数表_加工!$D215:$DS215, 生産額_中分類, IF(列分類振分=CL$3, 1, 0))/SUMPRODUCT(生産額_中分類, IF(列分類振分=CL$3, 1, 0))</f>
        <v>#DIV/0!</v>
      </c>
      <c r="CM78" s="194" t="e">
        <f t="array" ref="CM78">SUMPRODUCT(計算_投入係数表_加工!$D215:$DS215, 生産額_中分類, IF(列分類振分=CM$3, 1, 0))/SUMPRODUCT(生産額_中分類, IF(列分類振分=CM$3, 1, 0))</f>
        <v>#DIV/0!</v>
      </c>
      <c r="CN78" s="194" t="e">
        <f t="array" ref="CN78">SUMPRODUCT(計算_投入係数表_加工!$D215:$DS215, 生産額_中分類, IF(列分類振分=CN$3, 1, 0))/SUMPRODUCT(生産額_中分類, IF(列分類振分=CN$3, 1, 0))</f>
        <v>#DIV/0!</v>
      </c>
      <c r="CO78" s="194" t="e">
        <f t="array" ref="CO78">SUMPRODUCT(計算_投入係数表_加工!$D215:$DS215, 生産額_中分類, IF(列分類振分=CO$3, 1, 0))/SUMPRODUCT(生産額_中分類, IF(列分類振分=CO$3, 1, 0))</f>
        <v>#DIV/0!</v>
      </c>
      <c r="CP78" s="194" t="e">
        <f t="array" ref="CP78">SUMPRODUCT(計算_投入係数表_加工!$D215:$DS215, 生産額_中分類, IF(列分類振分=CP$3, 1, 0))/SUMPRODUCT(生産額_中分類, IF(列分類振分=CP$3, 1, 0))</f>
        <v>#DIV/0!</v>
      </c>
      <c r="CQ78" s="194" t="e">
        <f t="array" ref="CQ78">SUMPRODUCT(計算_投入係数表_加工!$D215:$DS215, 生産額_中分類, IF(列分類振分=CQ$3, 1, 0))/SUMPRODUCT(生産額_中分類, IF(列分類振分=CQ$3, 1, 0))</f>
        <v>#DIV/0!</v>
      </c>
      <c r="CR78" s="194" t="e">
        <f t="array" ref="CR78">SUMPRODUCT(計算_投入係数表_加工!$D215:$DS215, 生産額_中分類, IF(列分類振分=CR$3, 1, 0))/SUMPRODUCT(生産額_中分類, IF(列分類振分=CR$3, 1, 0))</f>
        <v>#DIV/0!</v>
      </c>
      <c r="CS78" s="194" t="e">
        <f t="array" ref="CS78">SUMPRODUCT(計算_投入係数表_加工!$D215:$DS215, 生産額_中分類, IF(列分類振分=CS$3, 1, 0))/SUMPRODUCT(生産額_中分類, IF(列分類振分=CS$3, 1, 0))</f>
        <v>#DIV/0!</v>
      </c>
      <c r="CT78" s="194" t="e">
        <f t="array" ref="CT78">SUMPRODUCT(計算_投入係数表_加工!$D215:$DS215, 生産額_中分類, IF(列分類振分=CT$3, 1, 0))/SUMPRODUCT(生産額_中分類, IF(列分類振分=CT$3, 1, 0))</f>
        <v>#DIV/0!</v>
      </c>
      <c r="CU78" s="194" t="e">
        <f t="array" ref="CU78">SUMPRODUCT(計算_投入係数表_加工!$D215:$DS215, 生産額_中分類, IF(列分類振分=CU$3, 1, 0))/SUMPRODUCT(生産額_中分類, IF(列分類振分=CU$3, 1, 0))</f>
        <v>#DIV/0!</v>
      </c>
      <c r="CV78" s="194" t="e">
        <f t="array" ref="CV78">SUMPRODUCT(計算_投入係数表_加工!$D215:$DS215, 生産額_中分類, IF(列分類振分=CV$3, 1, 0))/SUMPRODUCT(生産額_中分類, IF(列分類振分=CV$3, 1, 0))</f>
        <v>#DIV/0!</v>
      </c>
      <c r="CW78" s="194" t="e">
        <f t="array" ref="CW78">SUMPRODUCT(計算_投入係数表_加工!$D215:$DS215, 生産額_中分類, IF(列分類振分=CW$3, 1, 0))/SUMPRODUCT(生産額_中分類, IF(列分類振分=CW$3, 1, 0))</f>
        <v>#DIV/0!</v>
      </c>
      <c r="CX78" s="194" t="e">
        <f t="array" ref="CX78">SUMPRODUCT(計算_投入係数表_加工!$D215:$DS215, 生産額_中分類, IF(列分類振分=CX$3, 1, 0))/SUMPRODUCT(生産額_中分類, IF(列分類振分=CX$3, 1, 0))</f>
        <v>#DIV/0!</v>
      </c>
      <c r="CY78" s="194" t="e">
        <f t="array" ref="CY78">SUMPRODUCT(計算_投入係数表_加工!$D215:$DS215, 生産額_中分類, IF(列分類振分=CY$3, 1, 0))/SUMPRODUCT(生産額_中分類, IF(列分類振分=CY$3, 1, 0))</f>
        <v>#DIV/0!</v>
      </c>
      <c r="CZ78" s="194" t="e">
        <f t="array" ref="CZ78">SUMPRODUCT(計算_投入係数表_加工!$D215:$DS215, 生産額_中分類, IF(列分類振分=CZ$3, 1, 0))/SUMPRODUCT(生産額_中分類, IF(列分類振分=CZ$3, 1, 0))</f>
        <v>#DIV/0!</v>
      </c>
      <c r="DA78" s="194" t="e">
        <f t="array" ref="DA78">SUMPRODUCT(計算_投入係数表_加工!$D215:$DS215, 生産額_中分類, IF(列分類振分=DA$3, 1, 0))/SUMPRODUCT(生産額_中分類, IF(列分類振分=DA$3, 1, 0))</f>
        <v>#DIV/0!</v>
      </c>
      <c r="DB78" s="194" t="e">
        <f t="array" ref="DB78">SUMPRODUCT(計算_投入係数表_加工!$D215:$DS215, 生産額_中分類, IF(列分類振分=DB$3, 1, 0))/SUMPRODUCT(生産額_中分類, IF(列分類振分=DB$3, 1, 0))</f>
        <v>#DIV/0!</v>
      </c>
      <c r="DC78" s="194" t="e">
        <f t="array" ref="DC78">SUMPRODUCT(計算_投入係数表_加工!$D215:$DS215, 生産額_中分類, IF(列分類振分=DC$3, 1, 0))/SUMPRODUCT(生産額_中分類, IF(列分類振分=DC$3, 1, 0))</f>
        <v>#DIV/0!</v>
      </c>
      <c r="DD78" s="194" t="e">
        <f t="array" ref="DD78">SUMPRODUCT(計算_投入係数表_加工!$D215:$DS215, 生産額_中分類, IF(列分類振分=DD$3, 1, 0))/SUMPRODUCT(生産額_中分類, IF(列分類振分=DD$3, 1, 0))</f>
        <v>#DIV/0!</v>
      </c>
      <c r="DE78" s="194" t="e">
        <f t="array" ref="DE78">SUMPRODUCT(計算_投入係数表_加工!$D215:$DS215, 生産額_中分類, IF(列分類振分=DE$3, 1, 0))/SUMPRODUCT(生産額_中分類, IF(列分類振分=DE$3, 1, 0))</f>
        <v>#DIV/0!</v>
      </c>
      <c r="DF78" s="194" t="e">
        <f t="array" ref="DF78">SUMPRODUCT(計算_投入係数表_加工!$D215:$DS215, 生産額_中分類, IF(列分類振分=DF$3, 1, 0))/SUMPRODUCT(生産額_中分類, IF(列分類振分=DF$3, 1, 0))</f>
        <v>#DIV/0!</v>
      </c>
      <c r="DG78" s="194" t="e">
        <f t="array" ref="DG78">SUMPRODUCT(計算_投入係数表_加工!$D215:$DS215, 生産額_中分類, IF(列分類振分=DG$3, 1, 0))/SUMPRODUCT(生産額_中分類, IF(列分類振分=DG$3, 1, 0))</f>
        <v>#DIV/0!</v>
      </c>
      <c r="DH78" s="194" t="e">
        <f t="array" ref="DH78">SUMPRODUCT(計算_投入係数表_加工!$D215:$DS215, 生産額_中分類, IF(列分類振分=DH$3, 1, 0))/SUMPRODUCT(生産額_中分類, IF(列分類振分=DH$3, 1, 0))</f>
        <v>#DIV/0!</v>
      </c>
      <c r="DI78" s="194" t="e">
        <f t="array" ref="DI78">SUMPRODUCT(計算_投入係数表_加工!$D215:$DS215, 生産額_中分類, IF(列分類振分=DI$3, 1, 0))/SUMPRODUCT(生産額_中分類, IF(列分類振分=DI$3, 1, 0))</f>
        <v>#DIV/0!</v>
      </c>
      <c r="DJ78" s="194" t="e">
        <f t="array" ref="DJ78">SUMPRODUCT(計算_投入係数表_加工!$D215:$DS215, 生産額_中分類, IF(列分類振分=DJ$3, 1, 0))/SUMPRODUCT(生産額_中分類, IF(列分類振分=DJ$3, 1, 0))</f>
        <v>#DIV/0!</v>
      </c>
      <c r="DK78" s="194" t="e">
        <f t="array" ref="DK78">SUMPRODUCT(計算_投入係数表_加工!$D215:$DS215, 生産額_中分類, IF(列分類振分=DK$3, 1, 0))/SUMPRODUCT(生産額_中分類, IF(列分類振分=DK$3, 1, 0))</f>
        <v>#DIV/0!</v>
      </c>
      <c r="DL78" s="194" t="e">
        <f t="array" ref="DL78">SUMPRODUCT(計算_投入係数表_加工!$D215:$DS215, 生産額_中分類, IF(列分類振分=DL$3, 1, 0))/SUMPRODUCT(生産額_中分類, IF(列分類振分=DL$3, 1, 0))</f>
        <v>#DIV/0!</v>
      </c>
      <c r="DM78" s="194" t="e">
        <f t="array" ref="DM78">SUMPRODUCT(計算_投入係数表_加工!$D215:$DS215, 生産額_中分類, IF(列分類振分=DM$3, 1, 0))/SUMPRODUCT(生産額_中分類, IF(列分類振分=DM$3, 1, 0))</f>
        <v>#DIV/0!</v>
      </c>
      <c r="DN78" s="194" t="e">
        <f t="array" ref="DN78">SUMPRODUCT(計算_投入係数表_加工!$D215:$DS215, 生産額_中分類, IF(列分類振分=DN$3, 1, 0))/SUMPRODUCT(生産額_中分類, IF(列分類振分=DN$3, 1, 0))</f>
        <v>#DIV/0!</v>
      </c>
      <c r="DO78" s="194" t="e">
        <f t="array" ref="DO78">SUMPRODUCT(計算_投入係数表_加工!$D215:$DS215, 生産額_中分類, IF(列分類振分=DO$3, 1, 0))/SUMPRODUCT(生産額_中分類, IF(列分類振分=DO$3, 1, 0))</f>
        <v>#DIV/0!</v>
      </c>
      <c r="DP78" s="194" t="e">
        <f t="array" ref="DP78">SUMPRODUCT(計算_投入係数表_加工!$D215:$DS215, 生産額_中分類, IF(列分類振分=DP$3, 1, 0))/SUMPRODUCT(生産額_中分類, IF(列分類振分=DP$3, 1, 0))</f>
        <v>#DIV/0!</v>
      </c>
      <c r="DQ78" s="194" t="e">
        <f t="array" ref="DQ78">SUMPRODUCT(計算_投入係数表_加工!$D215:$DS215, 生産額_中分類, IF(列分類振分=DQ$3, 1, 0))/SUMPRODUCT(生産額_中分類, IF(列分類振分=DQ$3, 1, 0))</f>
        <v>#DIV/0!</v>
      </c>
      <c r="DR78" s="194" t="e">
        <f t="array" ref="DR78">SUMPRODUCT(計算_投入係数表_加工!$D215:$DS215, 生産額_中分類, IF(列分類振分=DR$3, 1, 0))/SUMPRODUCT(生産額_中分類, IF(列分類振分=DR$3, 1, 0))</f>
        <v>#DIV/0!</v>
      </c>
      <c r="DS78" s="194" t="e">
        <f t="array" ref="DS78">SUMPRODUCT(計算_投入係数表_加工!$D215:$DS215, 生産額_中分類, IF(列分類振分=DS$3, 1, 0))/SUMPRODUCT(生産額_中分類, IF(列分類振分=DS$3, 1, 0))</f>
        <v>#DIV/0!</v>
      </c>
      <c r="DT78" s="23">
        <f>SUMIF(振分, $C78, 計算_投入係数表_加工!DT$4:DT$123)</f>
        <v>0</v>
      </c>
    </row>
    <row r="79" spans="2:124" x14ac:dyDescent="0.25">
      <c r="B79" s="53">
        <v>76</v>
      </c>
      <c r="C79" s="195" t="str">
        <v>-</v>
      </c>
      <c r="D79" s="196">
        <f t="array" ref="D79">SUMPRODUCT(計算_投入係数表_加工!$D216:$DS216, 生産額_中分類, IF(列分類振分=D$3, 1, 0))/SUMPRODUCT(生産額_中分類, IF(列分類振分=D$3, 1, 0))</f>
        <v>0</v>
      </c>
      <c r="E79" s="197">
        <f t="array" ref="E79">SUMPRODUCT(計算_投入係数表_加工!$D216:$DS216, 生産額_中分類, IF(列分類振分=E$3, 1, 0))/SUMPRODUCT(生産額_中分類, IF(列分類振分=E$3, 1, 0))</f>
        <v>0</v>
      </c>
      <c r="F79" s="197">
        <f t="array" ref="F79">SUMPRODUCT(計算_投入係数表_加工!$D216:$DS216, 生産額_中分類, IF(列分類振分=F$3, 1, 0))/SUMPRODUCT(生産額_中分類, IF(列分類振分=F$3, 1, 0))</f>
        <v>0</v>
      </c>
      <c r="G79" s="197">
        <f t="array" ref="G79">SUMPRODUCT(計算_投入係数表_加工!$D216:$DS216, 生産額_中分類, IF(列分類振分=G$3, 1, 0))/SUMPRODUCT(生産額_中分類, IF(列分類振分=G$3, 1, 0))</f>
        <v>0</v>
      </c>
      <c r="H79" s="197">
        <f t="array" ref="H79">SUMPRODUCT(計算_投入係数表_加工!$D216:$DS216, 生産額_中分類, IF(列分類振分=H$3, 1, 0))/SUMPRODUCT(生産額_中分類, IF(列分類振分=H$3, 1, 0))</f>
        <v>0</v>
      </c>
      <c r="I79" s="197">
        <f t="array" ref="I79">SUMPRODUCT(計算_投入係数表_加工!$D216:$DS216, 生産額_中分類, IF(列分類振分=I$3, 1, 0))/SUMPRODUCT(生産額_中分類, IF(列分類振分=I$3, 1, 0))</f>
        <v>0</v>
      </c>
      <c r="J79" s="197">
        <f t="array" ref="J79">SUMPRODUCT(計算_投入係数表_加工!$D216:$DS216, 生産額_中分類, IF(列分類振分=J$3, 1, 0))/SUMPRODUCT(生産額_中分類, IF(列分類振分=J$3, 1, 0))</f>
        <v>0</v>
      </c>
      <c r="K79" s="197">
        <f t="array" ref="K79">SUMPRODUCT(計算_投入係数表_加工!$D216:$DS216, 生産額_中分類, IF(列分類振分=K$3, 1, 0))/SUMPRODUCT(生産額_中分類, IF(列分類振分=K$3, 1, 0))</f>
        <v>0</v>
      </c>
      <c r="L79" s="197">
        <f t="array" ref="L79">SUMPRODUCT(計算_投入係数表_加工!$D216:$DS216, 生産額_中分類, IF(列分類振分=L$3, 1, 0))/SUMPRODUCT(生産額_中分類, IF(列分類振分=L$3, 1, 0))</f>
        <v>0</v>
      </c>
      <c r="M79" s="197">
        <f t="array" ref="M79">SUMPRODUCT(計算_投入係数表_加工!$D216:$DS216, 生産額_中分類, IF(列分類振分=M$3, 1, 0))/SUMPRODUCT(生産額_中分類, IF(列分類振分=M$3, 1, 0))</f>
        <v>0</v>
      </c>
      <c r="N79" s="197">
        <f t="array" ref="N79">SUMPRODUCT(計算_投入係数表_加工!$D216:$DS216, 生産額_中分類, IF(列分類振分=N$3, 1, 0))/SUMPRODUCT(生産額_中分類, IF(列分類振分=N$3, 1, 0))</f>
        <v>0</v>
      </c>
      <c r="O79" s="197">
        <f t="array" ref="O79">SUMPRODUCT(計算_投入係数表_加工!$D216:$DS216, 生産額_中分類, IF(列分類振分=O$3, 1, 0))/SUMPRODUCT(生産額_中分類, IF(列分類振分=O$3, 1, 0))</f>
        <v>0</v>
      </c>
      <c r="P79" s="197">
        <f t="array" ref="P79">SUMPRODUCT(計算_投入係数表_加工!$D216:$DS216, 生産額_中分類, IF(列分類振分=P$3, 1, 0))/SUMPRODUCT(生産額_中分類, IF(列分類振分=P$3, 1, 0))</f>
        <v>0</v>
      </c>
      <c r="Q79" s="197" t="e">
        <f t="array" ref="Q79">SUMPRODUCT(計算_投入係数表_加工!$D216:$DS216, 生産額_中分類, IF(列分類振分=Q$3, 1, 0))/SUMPRODUCT(生産額_中分類, IF(列分類振分=Q$3, 1, 0))</f>
        <v>#DIV/0!</v>
      </c>
      <c r="R79" s="197" t="e">
        <f t="array" ref="R79">SUMPRODUCT(計算_投入係数表_加工!$D216:$DS216, 生産額_中分類, IF(列分類振分=R$3, 1, 0))/SUMPRODUCT(生産額_中分類, IF(列分類振分=R$3, 1, 0))</f>
        <v>#DIV/0!</v>
      </c>
      <c r="S79" s="197" t="e">
        <f t="array" ref="S79">SUMPRODUCT(計算_投入係数表_加工!$D216:$DS216, 生産額_中分類, IF(列分類振分=S$3, 1, 0))/SUMPRODUCT(生産額_中分類, IF(列分類振分=S$3, 1, 0))</f>
        <v>#DIV/0!</v>
      </c>
      <c r="T79" s="197" t="e">
        <f t="array" ref="T79">SUMPRODUCT(計算_投入係数表_加工!$D216:$DS216, 生産額_中分類, IF(列分類振分=T$3, 1, 0))/SUMPRODUCT(生産額_中分類, IF(列分類振分=T$3, 1, 0))</f>
        <v>#DIV/0!</v>
      </c>
      <c r="U79" s="197" t="e">
        <f t="array" ref="U79">SUMPRODUCT(計算_投入係数表_加工!$D216:$DS216, 生産額_中分類, IF(列分類振分=U$3, 1, 0))/SUMPRODUCT(生産額_中分類, IF(列分類振分=U$3, 1, 0))</f>
        <v>#DIV/0!</v>
      </c>
      <c r="V79" s="197" t="e">
        <f t="array" ref="V79">SUMPRODUCT(計算_投入係数表_加工!$D216:$DS216, 生産額_中分類, IF(列分類振分=V$3, 1, 0))/SUMPRODUCT(生産額_中分類, IF(列分類振分=V$3, 1, 0))</f>
        <v>#DIV/0!</v>
      </c>
      <c r="W79" s="197" t="e">
        <f t="array" ref="W79">SUMPRODUCT(計算_投入係数表_加工!$D216:$DS216, 生産額_中分類, IF(列分類振分=W$3, 1, 0))/SUMPRODUCT(生産額_中分類, IF(列分類振分=W$3, 1, 0))</f>
        <v>#DIV/0!</v>
      </c>
      <c r="X79" s="197" t="e">
        <f t="array" ref="X79">SUMPRODUCT(計算_投入係数表_加工!$D216:$DS216, 生産額_中分類, IF(列分類振分=X$3, 1, 0))/SUMPRODUCT(生産額_中分類, IF(列分類振分=X$3, 1, 0))</f>
        <v>#DIV/0!</v>
      </c>
      <c r="Y79" s="197" t="e">
        <f t="array" ref="Y79">SUMPRODUCT(計算_投入係数表_加工!$D216:$DS216, 生産額_中分類, IF(列分類振分=Y$3, 1, 0))/SUMPRODUCT(生産額_中分類, IF(列分類振分=Y$3, 1, 0))</f>
        <v>#DIV/0!</v>
      </c>
      <c r="Z79" s="197" t="e">
        <f t="array" ref="Z79">SUMPRODUCT(計算_投入係数表_加工!$D216:$DS216, 生産額_中分類, IF(列分類振分=Z$3, 1, 0))/SUMPRODUCT(生産額_中分類, IF(列分類振分=Z$3, 1, 0))</f>
        <v>#DIV/0!</v>
      </c>
      <c r="AA79" s="197" t="e">
        <f t="array" ref="AA79">SUMPRODUCT(計算_投入係数表_加工!$D216:$DS216, 生産額_中分類, IF(列分類振分=AA$3, 1, 0))/SUMPRODUCT(生産額_中分類, IF(列分類振分=AA$3, 1, 0))</f>
        <v>#DIV/0!</v>
      </c>
      <c r="AB79" s="197" t="e">
        <f t="array" ref="AB79">SUMPRODUCT(計算_投入係数表_加工!$D216:$DS216, 生産額_中分類, IF(列分類振分=AB$3, 1, 0))/SUMPRODUCT(生産額_中分類, IF(列分類振分=AB$3, 1, 0))</f>
        <v>#DIV/0!</v>
      </c>
      <c r="AC79" s="197" t="e">
        <f t="array" ref="AC79">SUMPRODUCT(計算_投入係数表_加工!$D216:$DS216, 生産額_中分類, IF(列分類振分=AC$3, 1, 0))/SUMPRODUCT(生産額_中分類, IF(列分類振分=AC$3, 1, 0))</f>
        <v>#DIV/0!</v>
      </c>
      <c r="AD79" s="197" t="e">
        <f t="array" ref="AD79">SUMPRODUCT(計算_投入係数表_加工!$D216:$DS216, 生産額_中分類, IF(列分類振分=AD$3, 1, 0))/SUMPRODUCT(生産額_中分類, IF(列分類振分=AD$3, 1, 0))</f>
        <v>#DIV/0!</v>
      </c>
      <c r="AE79" s="197" t="e">
        <f t="array" ref="AE79">SUMPRODUCT(計算_投入係数表_加工!$D216:$DS216, 生産額_中分類, IF(列分類振分=AE$3, 1, 0))/SUMPRODUCT(生産額_中分類, IF(列分類振分=AE$3, 1, 0))</f>
        <v>#DIV/0!</v>
      </c>
      <c r="AF79" s="197" t="e">
        <f t="array" ref="AF79">SUMPRODUCT(計算_投入係数表_加工!$D216:$DS216, 生産額_中分類, IF(列分類振分=AF$3, 1, 0))/SUMPRODUCT(生産額_中分類, IF(列分類振分=AF$3, 1, 0))</f>
        <v>#DIV/0!</v>
      </c>
      <c r="AG79" s="197" t="e">
        <f t="array" ref="AG79">SUMPRODUCT(計算_投入係数表_加工!$D216:$DS216, 生産額_中分類, IF(列分類振分=AG$3, 1, 0))/SUMPRODUCT(生産額_中分類, IF(列分類振分=AG$3, 1, 0))</f>
        <v>#DIV/0!</v>
      </c>
      <c r="AH79" s="197" t="e">
        <f t="array" ref="AH79">SUMPRODUCT(計算_投入係数表_加工!$D216:$DS216, 生産額_中分類, IF(列分類振分=AH$3, 1, 0))/SUMPRODUCT(生産額_中分類, IF(列分類振分=AH$3, 1, 0))</f>
        <v>#DIV/0!</v>
      </c>
      <c r="AI79" s="197" t="e">
        <f t="array" ref="AI79">SUMPRODUCT(計算_投入係数表_加工!$D216:$DS216, 生産額_中分類, IF(列分類振分=AI$3, 1, 0))/SUMPRODUCT(生産額_中分類, IF(列分類振分=AI$3, 1, 0))</f>
        <v>#DIV/0!</v>
      </c>
      <c r="AJ79" s="197" t="e">
        <f t="array" ref="AJ79">SUMPRODUCT(計算_投入係数表_加工!$D216:$DS216, 生産額_中分類, IF(列分類振分=AJ$3, 1, 0))/SUMPRODUCT(生産額_中分類, IF(列分類振分=AJ$3, 1, 0))</f>
        <v>#DIV/0!</v>
      </c>
      <c r="AK79" s="197" t="e">
        <f t="array" ref="AK79">SUMPRODUCT(計算_投入係数表_加工!$D216:$DS216, 生産額_中分類, IF(列分類振分=AK$3, 1, 0))/SUMPRODUCT(生産額_中分類, IF(列分類振分=AK$3, 1, 0))</f>
        <v>#DIV/0!</v>
      </c>
      <c r="AL79" s="197" t="e">
        <f t="array" ref="AL79">SUMPRODUCT(計算_投入係数表_加工!$D216:$DS216, 生産額_中分類, IF(列分類振分=AL$3, 1, 0))/SUMPRODUCT(生産額_中分類, IF(列分類振分=AL$3, 1, 0))</f>
        <v>#DIV/0!</v>
      </c>
      <c r="AM79" s="197" t="e">
        <f t="array" ref="AM79">SUMPRODUCT(計算_投入係数表_加工!$D216:$DS216, 生産額_中分類, IF(列分類振分=AM$3, 1, 0))/SUMPRODUCT(生産額_中分類, IF(列分類振分=AM$3, 1, 0))</f>
        <v>#DIV/0!</v>
      </c>
      <c r="AN79" s="197" t="e">
        <f t="array" ref="AN79">SUMPRODUCT(計算_投入係数表_加工!$D216:$DS216, 生産額_中分類, IF(列分類振分=AN$3, 1, 0))/SUMPRODUCT(生産額_中分類, IF(列分類振分=AN$3, 1, 0))</f>
        <v>#DIV/0!</v>
      </c>
      <c r="AO79" s="197" t="e">
        <f t="array" ref="AO79">SUMPRODUCT(計算_投入係数表_加工!$D216:$DS216, 生産額_中分類, IF(列分類振分=AO$3, 1, 0))/SUMPRODUCT(生産額_中分類, IF(列分類振分=AO$3, 1, 0))</f>
        <v>#DIV/0!</v>
      </c>
      <c r="AP79" s="197" t="e">
        <f t="array" ref="AP79">SUMPRODUCT(計算_投入係数表_加工!$D216:$DS216, 生産額_中分類, IF(列分類振分=AP$3, 1, 0))/SUMPRODUCT(生産額_中分類, IF(列分類振分=AP$3, 1, 0))</f>
        <v>#DIV/0!</v>
      </c>
      <c r="AQ79" s="197" t="e">
        <f t="array" ref="AQ79">SUMPRODUCT(計算_投入係数表_加工!$D216:$DS216, 生産額_中分類, IF(列分類振分=AQ$3, 1, 0))/SUMPRODUCT(生産額_中分類, IF(列分類振分=AQ$3, 1, 0))</f>
        <v>#DIV/0!</v>
      </c>
      <c r="AR79" s="197" t="e">
        <f t="array" ref="AR79">SUMPRODUCT(計算_投入係数表_加工!$D216:$DS216, 生産額_中分類, IF(列分類振分=AR$3, 1, 0))/SUMPRODUCT(生産額_中分類, IF(列分類振分=AR$3, 1, 0))</f>
        <v>#DIV/0!</v>
      </c>
      <c r="AS79" s="197" t="e">
        <f t="array" ref="AS79">SUMPRODUCT(計算_投入係数表_加工!$D216:$DS216, 生産額_中分類, IF(列分類振分=AS$3, 1, 0))/SUMPRODUCT(生産額_中分類, IF(列分類振分=AS$3, 1, 0))</f>
        <v>#DIV/0!</v>
      </c>
      <c r="AT79" s="197" t="e">
        <f t="array" ref="AT79">SUMPRODUCT(計算_投入係数表_加工!$D216:$DS216, 生産額_中分類, IF(列分類振分=AT$3, 1, 0))/SUMPRODUCT(生産額_中分類, IF(列分類振分=AT$3, 1, 0))</f>
        <v>#DIV/0!</v>
      </c>
      <c r="AU79" s="197" t="e">
        <f t="array" ref="AU79">SUMPRODUCT(計算_投入係数表_加工!$D216:$DS216, 生産額_中分類, IF(列分類振分=AU$3, 1, 0))/SUMPRODUCT(生産額_中分類, IF(列分類振分=AU$3, 1, 0))</f>
        <v>#DIV/0!</v>
      </c>
      <c r="AV79" s="197" t="e">
        <f t="array" ref="AV79">SUMPRODUCT(計算_投入係数表_加工!$D216:$DS216, 生産額_中分類, IF(列分類振分=AV$3, 1, 0))/SUMPRODUCT(生産額_中分類, IF(列分類振分=AV$3, 1, 0))</f>
        <v>#DIV/0!</v>
      </c>
      <c r="AW79" s="197" t="e">
        <f t="array" ref="AW79">SUMPRODUCT(計算_投入係数表_加工!$D216:$DS216, 生産額_中分類, IF(列分類振分=AW$3, 1, 0))/SUMPRODUCT(生産額_中分類, IF(列分類振分=AW$3, 1, 0))</f>
        <v>#DIV/0!</v>
      </c>
      <c r="AX79" s="197" t="e">
        <f t="array" ref="AX79">SUMPRODUCT(計算_投入係数表_加工!$D216:$DS216, 生産額_中分類, IF(列分類振分=AX$3, 1, 0))/SUMPRODUCT(生産額_中分類, IF(列分類振分=AX$3, 1, 0))</f>
        <v>#DIV/0!</v>
      </c>
      <c r="AY79" s="197" t="e">
        <f t="array" ref="AY79">SUMPRODUCT(計算_投入係数表_加工!$D216:$DS216, 生産額_中分類, IF(列分類振分=AY$3, 1, 0))/SUMPRODUCT(生産額_中分類, IF(列分類振分=AY$3, 1, 0))</f>
        <v>#DIV/0!</v>
      </c>
      <c r="AZ79" s="197" t="e">
        <f t="array" ref="AZ79">SUMPRODUCT(計算_投入係数表_加工!$D216:$DS216, 生産額_中分類, IF(列分類振分=AZ$3, 1, 0))/SUMPRODUCT(生産額_中分類, IF(列分類振分=AZ$3, 1, 0))</f>
        <v>#DIV/0!</v>
      </c>
      <c r="BA79" s="197" t="e">
        <f t="array" ref="BA79">SUMPRODUCT(計算_投入係数表_加工!$D216:$DS216, 生産額_中分類, IF(列分類振分=BA$3, 1, 0))/SUMPRODUCT(生産額_中分類, IF(列分類振分=BA$3, 1, 0))</f>
        <v>#DIV/0!</v>
      </c>
      <c r="BB79" s="197" t="e">
        <f t="array" ref="BB79">SUMPRODUCT(計算_投入係数表_加工!$D216:$DS216, 生産額_中分類, IF(列分類振分=BB$3, 1, 0))/SUMPRODUCT(生産額_中分類, IF(列分類振分=BB$3, 1, 0))</f>
        <v>#DIV/0!</v>
      </c>
      <c r="BC79" s="197" t="e">
        <f t="array" ref="BC79">SUMPRODUCT(計算_投入係数表_加工!$D216:$DS216, 生産額_中分類, IF(列分類振分=BC$3, 1, 0))/SUMPRODUCT(生産額_中分類, IF(列分類振分=BC$3, 1, 0))</f>
        <v>#DIV/0!</v>
      </c>
      <c r="BD79" s="197" t="e">
        <f t="array" ref="BD79">SUMPRODUCT(計算_投入係数表_加工!$D216:$DS216, 生産額_中分類, IF(列分類振分=BD$3, 1, 0))/SUMPRODUCT(生産額_中分類, IF(列分類振分=BD$3, 1, 0))</f>
        <v>#DIV/0!</v>
      </c>
      <c r="BE79" s="197" t="e">
        <f t="array" ref="BE79">SUMPRODUCT(計算_投入係数表_加工!$D216:$DS216, 生産額_中分類, IF(列分類振分=BE$3, 1, 0))/SUMPRODUCT(生産額_中分類, IF(列分類振分=BE$3, 1, 0))</f>
        <v>#DIV/0!</v>
      </c>
      <c r="BF79" s="197" t="e">
        <f t="array" ref="BF79">SUMPRODUCT(計算_投入係数表_加工!$D216:$DS216, 生産額_中分類, IF(列分類振分=BF$3, 1, 0))/SUMPRODUCT(生産額_中分類, IF(列分類振分=BF$3, 1, 0))</f>
        <v>#DIV/0!</v>
      </c>
      <c r="BG79" s="197" t="e">
        <f t="array" ref="BG79">SUMPRODUCT(計算_投入係数表_加工!$D216:$DS216, 生産額_中分類, IF(列分類振分=BG$3, 1, 0))/SUMPRODUCT(生産額_中分類, IF(列分類振分=BG$3, 1, 0))</f>
        <v>#DIV/0!</v>
      </c>
      <c r="BH79" s="197" t="e">
        <f t="array" ref="BH79">SUMPRODUCT(計算_投入係数表_加工!$D216:$DS216, 生産額_中分類, IF(列分類振分=BH$3, 1, 0))/SUMPRODUCT(生産額_中分類, IF(列分類振分=BH$3, 1, 0))</f>
        <v>#DIV/0!</v>
      </c>
      <c r="BI79" s="197" t="e">
        <f t="array" ref="BI79">SUMPRODUCT(計算_投入係数表_加工!$D216:$DS216, 生産額_中分類, IF(列分類振分=BI$3, 1, 0))/SUMPRODUCT(生産額_中分類, IF(列分類振分=BI$3, 1, 0))</f>
        <v>#DIV/0!</v>
      </c>
      <c r="BJ79" s="197" t="e">
        <f t="array" ref="BJ79">SUMPRODUCT(計算_投入係数表_加工!$D216:$DS216, 生産額_中分類, IF(列分類振分=BJ$3, 1, 0))/SUMPRODUCT(生産額_中分類, IF(列分類振分=BJ$3, 1, 0))</f>
        <v>#DIV/0!</v>
      </c>
      <c r="BK79" s="197" t="e">
        <f t="array" ref="BK79">SUMPRODUCT(計算_投入係数表_加工!$D216:$DS216, 生産額_中分類, IF(列分類振分=BK$3, 1, 0))/SUMPRODUCT(生産額_中分類, IF(列分類振分=BK$3, 1, 0))</f>
        <v>#DIV/0!</v>
      </c>
      <c r="BL79" s="197" t="e">
        <f t="array" ref="BL79">SUMPRODUCT(計算_投入係数表_加工!$D216:$DS216, 生産額_中分類, IF(列分類振分=BL$3, 1, 0))/SUMPRODUCT(生産額_中分類, IF(列分類振分=BL$3, 1, 0))</f>
        <v>#DIV/0!</v>
      </c>
      <c r="BM79" s="197" t="e">
        <f t="array" ref="BM79">SUMPRODUCT(計算_投入係数表_加工!$D216:$DS216, 生産額_中分類, IF(列分類振分=BM$3, 1, 0))/SUMPRODUCT(生産額_中分類, IF(列分類振分=BM$3, 1, 0))</f>
        <v>#DIV/0!</v>
      </c>
      <c r="BN79" s="197" t="e">
        <f t="array" ref="BN79">SUMPRODUCT(計算_投入係数表_加工!$D216:$DS216, 生産額_中分類, IF(列分類振分=BN$3, 1, 0))/SUMPRODUCT(生産額_中分類, IF(列分類振分=BN$3, 1, 0))</f>
        <v>#DIV/0!</v>
      </c>
      <c r="BO79" s="197" t="e">
        <f t="array" ref="BO79">SUMPRODUCT(計算_投入係数表_加工!$D216:$DS216, 生産額_中分類, IF(列分類振分=BO$3, 1, 0))/SUMPRODUCT(生産額_中分類, IF(列分類振分=BO$3, 1, 0))</f>
        <v>#DIV/0!</v>
      </c>
      <c r="BP79" s="197" t="e">
        <f t="array" ref="BP79">SUMPRODUCT(計算_投入係数表_加工!$D216:$DS216, 生産額_中分類, IF(列分類振分=BP$3, 1, 0))/SUMPRODUCT(生産額_中分類, IF(列分類振分=BP$3, 1, 0))</f>
        <v>#DIV/0!</v>
      </c>
      <c r="BQ79" s="197" t="e">
        <f t="array" ref="BQ79">SUMPRODUCT(計算_投入係数表_加工!$D216:$DS216, 生産額_中分類, IF(列分類振分=BQ$3, 1, 0))/SUMPRODUCT(生産額_中分類, IF(列分類振分=BQ$3, 1, 0))</f>
        <v>#DIV/0!</v>
      </c>
      <c r="BR79" s="197" t="e">
        <f t="array" ref="BR79">SUMPRODUCT(計算_投入係数表_加工!$D216:$DS216, 生産額_中分類, IF(列分類振分=BR$3, 1, 0))/SUMPRODUCT(生産額_中分類, IF(列分類振分=BR$3, 1, 0))</f>
        <v>#DIV/0!</v>
      </c>
      <c r="BS79" s="197" t="e">
        <f t="array" ref="BS79">SUMPRODUCT(計算_投入係数表_加工!$D216:$DS216, 生産額_中分類, IF(列分類振分=BS$3, 1, 0))/SUMPRODUCT(生産額_中分類, IF(列分類振分=BS$3, 1, 0))</f>
        <v>#DIV/0!</v>
      </c>
      <c r="BT79" s="197" t="e">
        <f t="array" ref="BT79">SUMPRODUCT(計算_投入係数表_加工!$D216:$DS216, 生産額_中分類, IF(列分類振分=BT$3, 1, 0))/SUMPRODUCT(生産額_中分類, IF(列分類振分=BT$3, 1, 0))</f>
        <v>#DIV/0!</v>
      </c>
      <c r="BU79" s="197" t="e">
        <f t="array" ref="BU79">SUMPRODUCT(計算_投入係数表_加工!$D216:$DS216, 生産額_中分類, IF(列分類振分=BU$3, 1, 0))/SUMPRODUCT(生産額_中分類, IF(列分類振分=BU$3, 1, 0))</f>
        <v>#DIV/0!</v>
      </c>
      <c r="BV79" s="197" t="e">
        <f t="array" ref="BV79">SUMPRODUCT(計算_投入係数表_加工!$D216:$DS216, 生産額_中分類, IF(列分類振分=BV$3, 1, 0))/SUMPRODUCT(生産額_中分類, IF(列分類振分=BV$3, 1, 0))</f>
        <v>#DIV/0!</v>
      </c>
      <c r="BW79" s="197" t="e">
        <f t="array" ref="BW79">SUMPRODUCT(計算_投入係数表_加工!$D216:$DS216, 生産額_中分類, IF(列分類振分=BW$3, 1, 0))/SUMPRODUCT(生産額_中分類, IF(列分類振分=BW$3, 1, 0))</f>
        <v>#DIV/0!</v>
      </c>
      <c r="BX79" s="197" t="e">
        <f t="array" ref="BX79">SUMPRODUCT(計算_投入係数表_加工!$D216:$DS216, 生産額_中分類, IF(列分類振分=BX$3, 1, 0))/SUMPRODUCT(生産額_中分類, IF(列分類振分=BX$3, 1, 0))</f>
        <v>#DIV/0!</v>
      </c>
      <c r="BY79" s="197" t="e">
        <f t="array" ref="BY79">SUMPRODUCT(計算_投入係数表_加工!$D216:$DS216, 生産額_中分類, IF(列分類振分=BY$3, 1, 0))/SUMPRODUCT(生産額_中分類, IF(列分類振分=BY$3, 1, 0))</f>
        <v>#DIV/0!</v>
      </c>
      <c r="BZ79" s="197" t="e">
        <f t="array" ref="BZ79">SUMPRODUCT(計算_投入係数表_加工!$D216:$DS216, 生産額_中分類, IF(列分類振分=BZ$3, 1, 0))/SUMPRODUCT(生産額_中分類, IF(列分類振分=BZ$3, 1, 0))</f>
        <v>#DIV/0!</v>
      </c>
      <c r="CA79" s="197" t="e">
        <f t="array" ref="CA79">SUMPRODUCT(計算_投入係数表_加工!$D216:$DS216, 生産額_中分類, IF(列分類振分=CA$3, 1, 0))/SUMPRODUCT(生産額_中分類, IF(列分類振分=CA$3, 1, 0))</f>
        <v>#DIV/0!</v>
      </c>
      <c r="CB79" s="197" t="e">
        <f t="array" ref="CB79">SUMPRODUCT(計算_投入係数表_加工!$D216:$DS216, 生産額_中分類, IF(列分類振分=CB$3, 1, 0))/SUMPRODUCT(生産額_中分類, IF(列分類振分=CB$3, 1, 0))</f>
        <v>#DIV/0!</v>
      </c>
      <c r="CC79" s="197" t="e">
        <f t="array" ref="CC79">SUMPRODUCT(計算_投入係数表_加工!$D216:$DS216, 生産額_中分類, IF(列分類振分=CC$3, 1, 0))/SUMPRODUCT(生産額_中分類, IF(列分類振分=CC$3, 1, 0))</f>
        <v>#DIV/0!</v>
      </c>
      <c r="CD79" s="197" t="e">
        <f t="array" ref="CD79">SUMPRODUCT(計算_投入係数表_加工!$D216:$DS216, 生産額_中分類, IF(列分類振分=CD$3, 1, 0))/SUMPRODUCT(生産額_中分類, IF(列分類振分=CD$3, 1, 0))</f>
        <v>#DIV/0!</v>
      </c>
      <c r="CE79" s="197" t="e">
        <f t="array" ref="CE79">SUMPRODUCT(計算_投入係数表_加工!$D216:$DS216, 生産額_中分類, IF(列分類振分=CE$3, 1, 0))/SUMPRODUCT(生産額_中分類, IF(列分類振分=CE$3, 1, 0))</f>
        <v>#DIV/0!</v>
      </c>
      <c r="CF79" s="197" t="e">
        <f t="array" ref="CF79">SUMPRODUCT(計算_投入係数表_加工!$D216:$DS216, 生産額_中分類, IF(列分類振分=CF$3, 1, 0))/SUMPRODUCT(生産額_中分類, IF(列分類振分=CF$3, 1, 0))</f>
        <v>#DIV/0!</v>
      </c>
      <c r="CG79" s="197" t="e">
        <f t="array" ref="CG79">SUMPRODUCT(計算_投入係数表_加工!$D216:$DS216, 生産額_中分類, IF(列分類振分=CG$3, 1, 0))/SUMPRODUCT(生産額_中分類, IF(列分類振分=CG$3, 1, 0))</f>
        <v>#DIV/0!</v>
      </c>
      <c r="CH79" s="197" t="e">
        <f t="array" ref="CH79">SUMPRODUCT(計算_投入係数表_加工!$D216:$DS216, 生産額_中分類, IF(列分類振分=CH$3, 1, 0))/SUMPRODUCT(生産額_中分類, IF(列分類振分=CH$3, 1, 0))</f>
        <v>#DIV/0!</v>
      </c>
      <c r="CI79" s="197" t="e">
        <f t="array" ref="CI79">SUMPRODUCT(計算_投入係数表_加工!$D216:$DS216, 生産額_中分類, IF(列分類振分=CI$3, 1, 0))/SUMPRODUCT(生産額_中分類, IF(列分類振分=CI$3, 1, 0))</f>
        <v>#DIV/0!</v>
      </c>
      <c r="CJ79" s="197" t="e">
        <f t="array" ref="CJ79">SUMPRODUCT(計算_投入係数表_加工!$D216:$DS216, 生産額_中分類, IF(列分類振分=CJ$3, 1, 0))/SUMPRODUCT(生産額_中分類, IF(列分類振分=CJ$3, 1, 0))</f>
        <v>#DIV/0!</v>
      </c>
      <c r="CK79" s="197" t="e">
        <f t="array" ref="CK79">SUMPRODUCT(計算_投入係数表_加工!$D216:$DS216, 生産額_中分類, IF(列分類振分=CK$3, 1, 0))/SUMPRODUCT(生産額_中分類, IF(列分類振分=CK$3, 1, 0))</f>
        <v>#DIV/0!</v>
      </c>
      <c r="CL79" s="197" t="e">
        <f t="array" ref="CL79">SUMPRODUCT(計算_投入係数表_加工!$D216:$DS216, 生産額_中分類, IF(列分類振分=CL$3, 1, 0))/SUMPRODUCT(生産額_中分類, IF(列分類振分=CL$3, 1, 0))</f>
        <v>#DIV/0!</v>
      </c>
      <c r="CM79" s="197" t="e">
        <f t="array" ref="CM79">SUMPRODUCT(計算_投入係数表_加工!$D216:$DS216, 生産額_中分類, IF(列分類振分=CM$3, 1, 0))/SUMPRODUCT(生産額_中分類, IF(列分類振分=CM$3, 1, 0))</f>
        <v>#DIV/0!</v>
      </c>
      <c r="CN79" s="197" t="e">
        <f t="array" ref="CN79">SUMPRODUCT(計算_投入係数表_加工!$D216:$DS216, 生産額_中分類, IF(列分類振分=CN$3, 1, 0))/SUMPRODUCT(生産額_中分類, IF(列分類振分=CN$3, 1, 0))</f>
        <v>#DIV/0!</v>
      </c>
      <c r="CO79" s="197" t="e">
        <f t="array" ref="CO79">SUMPRODUCT(計算_投入係数表_加工!$D216:$DS216, 生産額_中分類, IF(列分類振分=CO$3, 1, 0))/SUMPRODUCT(生産額_中分類, IF(列分類振分=CO$3, 1, 0))</f>
        <v>#DIV/0!</v>
      </c>
      <c r="CP79" s="197" t="e">
        <f t="array" ref="CP79">SUMPRODUCT(計算_投入係数表_加工!$D216:$DS216, 生産額_中分類, IF(列分類振分=CP$3, 1, 0))/SUMPRODUCT(生産額_中分類, IF(列分類振分=CP$3, 1, 0))</f>
        <v>#DIV/0!</v>
      </c>
      <c r="CQ79" s="197" t="e">
        <f t="array" ref="CQ79">SUMPRODUCT(計算_投入係数表_加工!$D216:$DS216, 生産額_中分類, IF(列分類振分=CQ$3, 1, 0))/SUMPRODUCT(生産額_中分類, IF(列分類振分=CQ$3, 1, 0))</f>
        <v>#DIV/0!</v>
      </c>
      <c r="CR79" s="197" t="e">
        <f t="array" ref="CR79">SUMPRODUCT(計算_投入係数表_加工!$D216:$DS216, 生産額_中分類, IF(列分類振分=CR$3, 1, 0))/SUMPRODUCT(生産額_中分類, IF(列分類振分=CR$3, 1, 0))</f>
        <v>#DIV/0!</v>
      </c>
      <c r="CS79" s="197" t="e">
        <f t="array" ref="CS79">SUMPRODUCT(計算_投入係数表_加工!$D216:$DS216, 生産額_中分類, IF(列分類振分=CS$3, 1, 0))/SUMPRODUCT(生産額_中分類, IF(列分類振分=CS$3, 1, 0))</f>
        <v>#DIV/0!</v>
      </c>
      <c r="CT79" s="197" t="e">
        <f t="array" ref="CT79">SUMPRODUCT(計算_投入係数表_加工!$D216:$DS216, 生産額_中分類, IF(列分類振分=CT$3, 1, 0))/SUMPRODUCT(生産額_中分類, IF(列分類振分=CT$3, 1, 0))</f>
        <v>#DIV/0!</v>
      </c>
      <c r="CU79" s="197" t="e">
        <f t="array" ref="CU79">SUMPRODUCT(計算_投入係数表_加工!$D216:$DS216, 生産額_中分類, IF(列分類振分=CU$3, 1, 0))/SUMPRODUCT(生産額_中分類, IF(列分類振分=CU$3, 1, 0))</f>
        <v>#DIV/0!</v>
      </c>
      <c r="CV79" s="197" t="e">
        <f t="array" ref="CV79">SUMPRODUCT(計算_投入係数表_加工!$D216:$DS216, 生産額_中分類, IF(列分類振分=CV$3, 1, 0))/SUMPRODUCT(生産額_中分類, IF(列分類振分=CV$3, 1, 0))</f>
        <v>#DIV/0!</v>
      </c>
      <c r="CW79" s="197" t="e">
        <f t="array" ref="CW79">SUMPRODUCT(計算_投入係数表_加工!$D216:$DS216, 生産額_中分類, IF(列分類振分=CW$3, 1, 0))/SUMPRODUCT(生産額_中分類, IF(列分類振分=CW$3, 1, 0))</f>
        <v>#DIV/0!</v>
      </c>
      <c r="CX79" s="197" t="e">
        <f t="array" ref="CX79">SUMPRODUCT(計算_投入係数表_加工!$D216:$DS216, 生産額_中分類, IF(列分類振分=CX$3, 1, 0))/SUMPRODUCT(生産額_中分類, IF(列分類振分=CX$3, 1, 0))</f>
        <v>#DIV/0!</v>
      </c>
      <c r="CY79" s="197" t="e">
        <f t="array" ref="CY79">SUMPRODUCT(計算_投入係数表_加工!$D216:$DS216, 生産額_中分類, IF(列分類振分=CY$3, 1, 0))/SUMPRODUCT(生産額_中分類, IF(列分類振分=CY$3, 1, 0))</f>
        <v>#DIV/0!</v>
      </c>
      <c r="CZ79" s="197" t="e">
        <f t="array" ref="CZ79">SUMPRODUCT(計算_投入係数表_加工!$D216:$DS216, 生産額_中分類, IF(列分類振分=CZ$3, 1, 0))/SUMPRODUCT(生産額_中分類, IF(列分類振分=CZ$3, 1, 0))</f>
        <v>#DIV/0!</v>
      </c>
      <c r="DA79" s="197" t="e">
        <f t="array" ref="DA79">SUMPRODUCT(計算_投入係数表_加工!$D216:$DS216, 生産額_中分類, IF(列分類振分=DA$3, 1, 0))/SUMPRODUCT(生産額_中分類, IF(列分類振分=DA$3, 1, 0))</f>
        <v>#DIV/0!</v>
      </c>
      <c r="DB79" s="197" t="e">
        <f t="array" ref="DB79">SUMPRODUCT(計算_投入係数表_加工!$D216:$DS216, 生産額_中分類, IF(列分類振分=DB$3, 1, 0))/SUMPRODUCT(生産額_中分類, IF(列分類振分=DB$3, 1, 0))</f>
        <v>#DIV/0!</v>
      </c>
      <c r="DC79" s="197" t="e">
        <f t="array" ref="DC79">SUMPRODUCT(計算_投入係数表_加工!$D216:$DS216, 生産額_中分類, IF(列分類振分=DC$3, 1, 0))/SUMPRODUCT(生産額_中分類, IF(列分類振分=DC$3, 1, 0))</f>
        <v>#DIV/0!</v>
      </c>
      <c r="DD79" s="197" t="e">
        <f t="array" ref="DD79">SUMPRODUCT(計算_投入係数表_加工!$D216:$DS216, 生産額_中分類, IF(列分類振分=DD$3, 1, 0))/SUMPRODUCT(生産額_中分類, IF(列分類振分=DD$3, 1, 0))</f>
        <v>#DIV/0!</v>
      </c>
      <c r="DE79" s="197" t="e">
        <f t="array" ref="DE79">SUMPRODUCT(計算_投入係数表_加工!$D216:$DS216, 生産額_中分類, IF(列分類振分=DE$3, 1, 0))/SUMPRODUCT(生産額_中分類, IF(列分類振分=DE$3, 1, 0))</f>
        <v>#DIV/0!</v>
      </c>
      <c r="DF79" s="197" t="e">
        <f t="array" ref="DF79">SUMPRODUCT(計算_投入係数表_加工!$D216:$DS216, 生産額_中分類, IF(列分類振分=DF$3, 1, 0))/SUMPRODUCT(生産額_中分類, IF(列分類振分=DF$3, 1, 0))</f>
        <v>#DIV/0!</v>
      </c>
      <c r="DG79" s="197" t="e">
        <f t="array" ref="DG79">SUMPRODUCT(計算_投入係数表_加工!$D216:$DS216, 生産額_中分類, IF(列分類振分=DG$3, 1, 0))/SUMPRODUCT(生産額_中分類, IF(列分類振分=DG$3, 1, 0))</f>
        <v>#DIV/0!</v>
      </c>
      <c r="DH79" s="197" t="e">
        <f t="array" ref="DH79">SUMPRODUCT(計算_投入係数表_加工!$D216:$DS216, 生産額_中分類, IF(列分類振分=DH$3, 1, 0))/SUMPRODUCT(生産額_中分類, IF(列分類振分=DH$3, 1, 0))</f>
        <v>#DIV/0!</v>
      </c>
      <c r="DI79" s="197" t="e">
        <f t="array" ref="DI79">SUMPRODUCT(計算_投入係数表_加工!$D216:$DS216, 生産額_中分類, IF(列分類振分=DI$3, 1, 0))/SUMPRODUCT(生産額_中分類, IF(列分類振分=DI$3, 1, 0))</f>
        <v>#DIV/0!</v>
      </c>
      <c r="DJ79" s="197" t="e">
        <f t="array" ref="DJ79">SUMPRODUCT(計算_投入係数表_加工!$D216:$DS216, 生産額_中分類, IF(列分類振分=DJ$3, 1, 0))/SUMPRODUCT(生産額_中分類, IF(列分類振分=DJ$3, 1, 0))</f>
        <v>#DIV/0!</v>
      </c>
      <c r="DK79" s="197" t="e">
        <f t="array" ref="DK79">SUMPRODUCT(計算_投入係数表_加工!$D216:$DS216, 生産額_中分類, IF(列分類振分=DK$3, 1, 0))/SUMPRODUCT(生産額_中分類, IF(列分類振分=DK$3, 1, 0))</f>
        <v>#DIV/0!</v>
      </c>
      <c r="DL79" s="197" t="e">
        <f t="array" ref="DL79">SUMPRODUCT(計算_投入係数表_加工!$D216:$DS216, 生産額_中分類, IF(列分類振分=DL$3, 1, 0))/SUMPRODUCT(生産額_中分類, IF(列分類振分=DL$3, 1, 0))</f>
        <v>#DIV/0!</v>
      </c>
      <c r="DM79" s="197" t="e">
        <f t="array" ref="DM79">SUMPRODUCT(計算_投入係数表_加工!$D216:$DS216, 生産額_中分類, IF(列分類振分=DM$3, 1, 0))/SUMPRODUCT(生産額_中分類, IF(列分類振分=DM$3, 1, 0))</f>
        <v>#DIV/0!</v>
      </c>
      <c r="DN79" s="197" t="e">
        <f t="array" ref="DN79">SUMPRODUCT(計算_投入係数表_加工!$D216:$DS216, 生産額_中分類, IF(列分類振分=DN$3, 1, 0))/SUMPRODUCT(生産額_中分類, IF(列分類振分=DN$3, 1, 0))</f>
        <v>#DIV/0!</v>
      </c>
      <c r="DO79" s="197" t="e">
        <f t="array" ref="DO79">SUMPRODUCT(計算_投入係数表_加工!$D216:$DS216, 生産額_中分類, IF(列分類振分=DO$3, 1, 0))/SUMPRODUCT(生産額_中分類, IF(列分類振分=DO$3, 1, 0))</f>
        <v>#DIV/0!</v>
      </c>
      <c r="DP79" s="197" t="e">
        <f t="array" ref="DP79">SUMPRODUCT(計算_投入係数表_加工!$D216:$DS216, 生産額_中分類, IF(列分類振分=DP$3, 1, 0))/SUMPRODUCT(生産額_中分類, IF(列分類振分=DP$3, 1, 0))</f>
        <v>#DIV/0!</v>
      </c>
      <c r="DQ79" s="197" t="e">
        <f t="array" ref="DQ79">SUMPRODUCT(計算_投入係数表_加工!$D216:$DS216, 生産額_中分類, IF(列分類振分=DQ$3, 1, 0))/SUMPRODUCT(生産額_中分類, IF(列分類振分=DQ$3, 1, 0))</f>
        <v>#DIV/0!</v>
      </c>
      <c r="DR79" s="197" t="e">
        <f t="array" ref="DR79">SUMPRODUCT(計算_投入係数表_加工!$D216:$DS216, 生産額_中分類, IF(列分類振分=DR$3, 1, 0))/SUMPRODUCT(生産額_中分類, IF(列分類振分=DR$3, 1, 0))</f>
        <v>#DIV/0!</v>
      </c>
      <c r="DS79" s="197" t="e">
        <f t="array" ref="DS79">SUMPRODUCT(計算_投入係数表_加工!$D216:$DS216, 生産額_中分類, IF(列分類振分=DS$3, 1, 0))/SUMPRODUCT(生産額_中分類, IF(列分類振分=DS$3, 1, 0))</f>
        <v>#DIV/0!</v>
      </c>
      <c r="DT79" s="24">
        <f>SUMIF(振分, $C79, 計算_投入係数表_加工!DT$4:DT$123)</f>
        <v>0</v>
      </c>
    </row>
    <row r="80" spans="2:124" x14ac:dyDescent="0.25">
      <c r="B80" s="53">
        <v>77</v>
      </c>
      <c r="C80" s="192" t="str">
        <v>-</v>
      </c>
      <c r="D80" s="193">
        <f t="array" ref="D80">SUMPRODUCT(計算_投入係数表_加工!$D217:$DS217, 生産額_中分類, IF(列分類振分=D$3, 1, 0))/SUMPRODUCT(生産額_中分類, IF(列分類振分=D$3, 1, 0))</f>
        <v>0</v>
      </c>
      <c r="E80" s="194">
        <f t="array" ref="E80">SUMPRODUCT(計算_投入係数表_加工!$D217:$DS217, 生産額_中分類, IF(列分類振分=E$3, 1, 0))/SUMPRODUCT(生産額_中分類, IF(列分類振分=E$3, 1, 0))</f>
        <v>0</v>
      </c>
      <c r="F80" s="194">
        <f t="array" ref="F80">SUMPRODUCT(計算_投入係数表_加工!$D217:$DS217, 生産額_中分類, IF(列分類振分=F$3, 1, 0))/SUMPRODUCT(生産額_中分類, IF(列分類振分=F$3, 1, 0))</f>
        <v>0</v>
      </c>
      <c r="G80" s="194">
        <f t="array" ref="G80">SUMPRODUCT(計算_投入係数表_加工!$D217:$DS217, 生産額_中分類, IF(列分類振分=G$3, 1, 0))/SUMPRODUCT(生産額_中分類, IF(列分類振分=G$3, 1, 0))</f>
        <v>0</v>
      </c>
      <c r="H80" s="194">
        <f t="array" ref="H80">SUMPRODUCT(計算_投入係数表_加工!$D217:$DS217, 生産額_中分類, IF(列分類振分=H$3, 1, 0))/SUMPRODUCT(生産額_中分類, IF(列分類振分=H$3, 1, 0))</f>
        <v>0</v>
      </c>
      <c r="I80" s="194">
        <f t="array" ref="I80">SUMPRODUCT(計算_投入係数表_加工!$D217:$DS217, 生産額_中分類, IF(列分類振分=I$3, 1, 0))/SUMPRODUCT(生産額_中分類, IF(列分類振分=I$3, 1, 0))</f>
        <v>0</v>
      </c>
      <c r="J80" s="194">
        <f t="array" ref="J80">SUMPRODUCT(計算_投入係数表_加工!$D217:$DS217, 生産額_中分類, IF(列分類振分=J$3, 1, 0))/SUMPRODUCT(生産額_中分類, IF(列分類振分=J$3, 1, 0))</f>
        <v>0</v>
      </c>
      <c r="K80" s="194">
        <f t="array" ref="K80">SUMPRODUCT(計算_投入係数表_加工!$D217:$DS217, 生産額_中分類, IF(列分類振分=K$3, 1, 0))/SUMPRODUCT(生産額_中分類, IF(列分類振分=K$3, 1, 0))</f>
        <v>0</v>
      </c>
      <c r="L80" s="194">
        <f t="array" ref="L80">SUMPRODUCT(計算_投入係数表_加工!$D217:$DS217, 生産額_中分類, IF(列分類振分=L$3, 1, 0))/SUMPRODUCT(生産額_中分類, IF(列分類振分=L$3, 1, 0))</f>
        <v>0</v>
      </c>
      <c r="M80" s="194">
        <f t="array" ref="M80">SUMPRODUCT(計算_投入係数表_加工!$D217:$DS217, 生産額_中分類, IF(列分類振分=M$3, 1, 0))/SUMPRODUCT(生産額_中分類, IF(列分類振分=M$3, 1, 0))</f>
        <v>0</v>
      </c>
      <c r="N80" s="194">
        <f t="array" ref="N80">SUMPRODUCT(計算_投入係数表_加工!$D217:$DS217, 生産額_中分類, IF(列分類振分=N$3, 1, 0))/SUMPRODUCT(生産額_中分類, IF(列分類振分=N$3, 1, 0))</f>
        <v>0</v>
      </c>
      <c r="O80" s="194">
        <f t="array" ref="O80">SUMPRODUCT(計算_投入係数表_加工!$D217:$DS217, 生産額_中分類, IF(列分類振分=O$3, 1, 0))/SUMPRODUCT(生産額_中分類, IF(列分類振分=O$3, 1, 0))</f>
        <v>0</v>
      </c>
      <c r="P80" s="194">
        <f t="array" ref="P80">SUMPRODUCT(計算_投入係数表_加工!$D217:$DS217, 生産額_中分類, IF(列分類振分=P$3, 1, 0))/SUMPRODUCT(生産額_中分類, IF(列分類振分=P$3, 1, 0))</f>
        <v>0</v>
      </c>
      <c r="Q80" s="194" t="e">
        <f t="array" ref="Q80">SUMPRODUCT(計算_投入係数表_加工!$D217:$DS217, 生産額_中分類, IF(列分類振分=Q$3, 1, 0))/SUMPRODUCT(生産額_中分類, IF(列分類振分=Q$3, 1, 0))</f>
        <v>#DIV/0!</v>
      </c>
      <c r="R80" s="194" t="e">
        <f t="array" ref="R80">SUMPRODUCT(計算_投入係数表_加工!$D217:$DS217, 生産額_中分類, IF(列分類振分=R$3, 1, 0))/SUMPRODUCT(生産額_中分類, IF(列分類振分=R$3, 1, 0))</f>
        <v>#DIV/0!</v>
      </c>
      <c r="S80" s="194" t="e">
        <f t="array" ref="S80">SUMPRODUCT(計算_投入係数表_加工!$D217:$DS217, 生産額_中分類, IF(列分類振分=S$3, 1, 0))/SUMPRODUCT(生産額_中分類, IF(列分類振分=S$3, 1, 0))</f>
        <v>#DIV/0!</v>
      </c>
      <c r="T80" s="194" t="e">
        <f t="array" ref="T80">SUMPRODUCT(計算_投入係数表_加工!$D217:$DS217, 生産額_中分類, IF(列分類振分=T$3, 1, 0))/SUMPRODUCT(生産額_中分類, IF(列分類振分=T$3, 1, 0))</f>
        <v>#DIV/0!</v>
      </c>
      <c r="U80" s="194" t="e">
        <f t="array" ref="U80">SUMPRODUCT(計算_投入係数表_加工!$D217:$DS217, 生産額_中分類, IF(列分類振分=U$3, 1, 0))/SUMPRODUCT(生産額_中分類, IF(列分類振分=U$3, 1, 0))</f>
        <v>#DIV/0!</v>
      </c>
      <c r="V80" s="194" t="e">
        <f t="array" ref="V80">SUMPRODUCT(計算_投入係数表_加工!$D217:$DS217, 生産額_中分類, IF(列分類振分=V$3, 1, 0))/SUMPRODUCT(生産額_中分類, IF(列分類振分=V$3, 1, 0))</f>
        <v>#DIV/0!</v>
      </c>
      <c r="W80" s="194" t="e">
        <f t="array" ref="W80">SUMPRODUCT(計算_投入係数表_加工!$D217:$DS217, 生産額_中分類, IF(列分類振分=W$3, 1, 0))/SUMPRODUCT(生産額_中分類, IF(列分類振分=W$3, 1, 0))</f>
        <v>#DIV/0!</v>
      </c>
      <c r="X80" s="194" t="e">
        <f t="array" ref="X80">SUMPRODUCT(計算_投入係数表_加工!$D217:$DS217, 生産額_中分類, IF(列分類振分=X$3, 1, 0))/SUMPRODUCT(生産額_中分類, IF(列分類振分=X$3, 1, 0))</f>
        <v>#DIV/0!</v>
      </c>
      <c r="Y80" s="194" t="e">
        <f t="array" ref="Y80">SUMPRODUCT(計算_投入係数表_加工!$D217:$DS217, 生産額_中分類, IF(列分類振分=Y$3, 1, 0))/SUMPRODUCT(生産額_中分類, IF(列分類振分=Y$3, 1, 0))</f>
        <v>#DIV/0!</v>
      </c>
      <c r="Z80" s="194" t="e">
        <f t="array" ref="Z80">SUMPRODUCT(計算_投入係数表_加工!$D217:$DS217, 生産額_中分類, IF(列分類振分=Z$3, 1, 0))/SUMPRODUCT(生産額_中分類, IF(列分類振分=Z$3, 1, 0))</f>
        <v>#DIV/0!</v>
      </c>
      <c r="AA80" s="194" t="e">
        <f t="array" ref="AA80">SUMPRODUCT(計算_投入係数表_加工!$D217:$DS217, 生産額_中分類, IF(列分類振分=AA$3, 1, 0))/SUMPRODUCT(生産額_中分類, IF(列分類振分=AA$3, 1, 0))</f>
        <v>#DIV/0!</v>
      </c>
      <c r="AB80" s="194" t="e">
        <f t="array" ref="AB80">SUMPRODUCT(計算_投入係数表_加工!$D217:$DS217, 生産額_中分類, IF(列分類振分=AB$3, 1, 0))/SUMPRODUCT(生産額_中分類, IF(列分類振分=AB$3, 1, 0))</f>
        <v>#DIV/0!</v>
      </c>
      <c r="AC80" s="194" t="e">
        <f t="array" ref="AC80">SUMPRODUCT(計算_投入係数表_加工!$D217:$DS217, 生産額_中分類, IF(列分類振分=AC$3, 1, 0))/SUMPRODUCT(生産額_中分類, IF(列分類振分=AC$3, 1, 0))</f>
        <v>#DIV/0!</v>
      </c>
      <c r="AD80" s="194" t="e">
        <f t="array" ref="AD80">SUMPRODUCT(計算_投入係数表_加工!$D217:$DS217, 生産額_中分類, IF(列分類振分=AD$3, 1, 0))/SUMPRODUCT(生産額_中分類, IF(列分類振分=AD$3, 1, 0))</f>
        <v>#DIV/0!</v>
      </c>
      <c r="AE80" s="194" t="e">
        <f t="array" ref="AE80">SUMPRODUCT(計算_投入係数表_加工!$D217:$DS217, 生産額_中分類, IF(列分類振分=AE$3, 1, 0))/SUMPRODUCT(生産額_中分類, IF(列分類振分=AE$3, 1, 0))</f>
        <v>#DIV/0!</v>
      </c>
      <c r="AF80" s="194" t="e">
        <f t="array" ref="AF80">SUMPRODUCT(計算_投入係数表_加工!$D217:$DS217, 生産額_中分類, IF(列分類振分=AF$3, 1, 0))/SUMPRODUCT(生産額_中分類, IF(列分類振分=AF$3, 1, 0))</f>
        <v>#DIV/0!</v>
      </c>
      <c r="AG80" s="194" t="e">
        <f t="array" ref="AG80">SUMPRODUCT(計算_投入係数表_加工!$D217:$DS217, 生産額_中分類, IF(列分類振分=AG$3, 1, 0))/SUMPRODUCT(生産額_中分類, IF(列分類振分=AG$3, 1, 0))</f>
        <v>#DIV/0!</v>
      </c>
      <c r="AH80" s="194" t="e">
        <f t="array" ref="AH80">SUMPRODUCT(計算_投入係数表_加工!$D217:$DS217, 生産額_中分類, IF(列分類振分=AH$3, 1, 0))/SUMPRODUCT(生産額_中分類, IF(列分類振分=AH$3, 1, 0))</f>
        <v>#DIV/0!</v>
      </c>
      <c r="AI80" s="194" t="e">
        <f t="array" ref="AI80">SUMPRODUCT(計算_投入係数表_加工!$D217:$DS217, 生産額_中分類, IF(列分類振分=AI$3, 1, 0))/SUMPRODUCT(生産額_中分類, IF(列分類振分=AI$3, 1, 0))</f>
        <v>#DIV/0!</v>
      </c>
      <c r="AJ80" s="194" t="e">
        <f t="array" ref="AJ80">SUMPRODUCT(計算_投入係数表_加工!$D217:$DS217, 生産額_中分類, IF(列分類振分=AJ$3, 1, 0))/SUMPRODUCT(生産額_中分類, IF(列分類振分=AJ$3, 1, 0))</f>
        <v>#DIV/0!</v>
      </c>
      <c r="AK80" s="194" t="e">
        <f t="array" ref="AK80">SUMPRODUCT(計算_投入係数表_加工!$D217:$DS217, 生産額_中分類, IF(列分類振分=AK$3, 1, 0))/SUMPRODUCT(生産額_中分類, IF(列分類振分=AK$3, 1, 0))</f>
        <v>#DIV/0!</v>
      </c>
      <c r="AL80" s="194" t="e">
        <f t="array" ref="AL80">SUMPRODUCT(計算_投入係数表_加工!$D217:$DS217, 生産額_中分類, IF(列分類振分=AL$3, 1, 0))/SUMPRODUCT(生産額_中分類, IF(列分類振分=AL$3, 1, 0))</f>
        <v>#DIV/0!</v>
      </c>
      <c r="AM80" s="194" t="e">
        <f t="array" ref="AM80">SUMPRODUCT(計算_投入係数表_加工!$D217:$DS217, 生産額_中分類, IF(列分類振分=AM$3, 1, 0))/SUMPRODUCT(生産額_中分類, IF(列分類振分=AM$3, 1, 0))</f>
        <v>#DIV/0!</v>
      </c>
      <c r="AN80" s="194" t="e">
        <f t="array" ref="AN80">SUMPRODUCT(計算_投入係数表_加工!$D217:$DS217, 生産額_中分類, IF(列分類振分=AN$3, 1, 0))/SUMPRODUCT(生産額_中分類, IF(列分類振分=AN$3, 1, 0))</f>
        <v>#DIV/0!</v>
      </c>
      <c r="AO80" s="194" t="e">
        <f t="array" ref="AO80">SUMPRODUCT(計算_投入係数表_加工!$D217:$DS217, 生産額_中分類, IF(列分類振分=AO$3, 1, 0))/SUMPRODUCT(生産額_中分類, IF(列分類振分=AO$3, 1, 0))</f>
        <v>#DIV/0!</v>
      </c>
      <c r="AP80" s="194" t="e">
        <f t="array" ref="AP80">SUMPRODUCT(計算_投入係数表_加工!$D217:$DS217, 生産額_中分類, IF(列分類振分=AP$3, 1, 0))/SUMPRODUCT(生産額_中分類, IF(列分類振分=AP$3, 1, 0))</f>
        <v>#DIV/0!</v>
      </c>
      <c r="AQ80" s="194" t="e">
        <f t="array" ref="AQ80">SUMPRODUCT(計算_投入係数表_加工!$D217:$DS217, 生産額_中分類, IF(列分類振分=AQ$3, 1, 0))/SUMPRODUCT(生産額_中分類, IF(列分類振分=AQ$3, 1, 0))</f>
        <v>#DIV/0!</v>
      </c>
      <c r="AR80" s="194" t="e">
        <f t="array" ref="AR80">SUMPRODUCT(計算_投入係数表_加工!$D217:$DS217, 生産額_中分類, IF(列分類振分=AR$3, 1, 0))/SUMPRODUCT(生産額_中分類, IF(列分類振分=AR$3, 1, 0))</f>
        <v>#DIV/0!</v>
      </c>
      <c r="AS80" s="194" t="e">
        <f t="array" ref="AS80">SUMPRODUCT(計算_投入係数表_加工!$D217:$DS217, 生産額_中分類, IF(列分類振分=AS$3, 1, 0))/SUMPRODUCT(生産額_中分類, IF(列分類振分=AS$3, 1, 0))</f>
        <v>#DIV/0!</v>
      </c>
      <c r="AT80" s="194" t="e">
        <f t="array" ref="AT80">SUMPRODUCT(計算_投入係数表_加工!$D217:$DS217, 生産額_中分類, IF(列分類振分=AT$3, 1, 0))/SUMPRODUCT(生産額_中分類, IF(列分類振分=AT$3, 1, 0))</f>
        <v>#DIV/0!</v>
      </c>
      <c r="AU80" s="194" t="e">
        <f t="array" ref="AU80">SUMPRODUCT(計算_投入係数表_加工!$D217:$DS217, 生産額_中分類, IF(列分類振分=AU$3, 1, 0))/SUMPRODUCT(生産額_中分類, IF(列分類振分=AU$3, 1, 0))</f>
        <v>#DIV/0!</v>
      </c>
      <c r="AV80" s="194" t="e">
        <f t="array" ref="AV80">SUMPRODUCT(計算_投入係数表_加工!$D217:$DS217, 生産額_中分類, IF(列分類振分=AV$3, 1, 0))/SUMPRODUCT(生産額_中分類, IF(列分類振分=AV$3, 1, 0))</f>
        <v>#DIV/0!</v>
      </c>
      <c r="AW80" s="194" t="e">
        <f t="array" ref="AW80">SUMPRODUCT(計算_投入係数表_加工!$D217:$DS217, 生産額_中分類, IF(列分類振分=AW$3, 1, 0))/SUMPRODUCT(生産額_中分類, IF(列分類振分=AW$3, 1, 0))</f>
        <v>#DIV/0!</v>
      </c>
      <c r="AX80" s="194" t="e">
        <f t="array" ref="AX80">SUMPRODUCT(計算_投入係数表_加工!$D217:$DS217, 生産額_中分類, IF(列分類振分=AX$3, 1, 0))/SUMPRODUCT(生産額_中分類, IF(列分類振分=AX$3, 1, 0))</f>
        <v>#DIV/0!</v>
      </c>
      <c r="AY80" s="194" t="e">
        <f t="array" ref="AY80">SUMPRODUCT(計算_投入係数表_加工!$D217:$DS217, 生産額_中分類, IF(列分類振分=AY$3, 1, 0))/SUMPRODUCT(生産額_中分類, IF(列分類振分=AY$3, 1, 0))</f>
        <v>#DIV/0!</v>
      </c>
      <c r="AZ80" s="194" t="e">
        <f t="array" ref="AZ80">SUMPRODUCT(計算_投入係数表_加工!$D217:$DS217, 生産額_中分類, IF(列分類振分=AZ$3, 1, 0))/SUMPRODUCT(生産額_中分類, IF(列分類振分=AZ$3, 1, 0))</f>
        <v>#DIV/0!</v>
      </c>
      <c r="BA80" s="194" t="e">
        <f t="array" ref="BA80">SUMPRODUCT(計算_投入係数表_加工!$D217:$DS217, 生産額_中分類, IF(列分類振分=BA$3, 1, 0))/SUMPRODUCT(生産額_中分類, IF(列分類振分=BA$3, 1, 0))</f>
        <v>#DIV/0!</v>
      </c>
      <c r="BB80" s="194" t="e">
        <f t="array" ref="BB80">SUMPRODUCT(計算_投入係数表_加工!$D217:$DS217, 生産額_中分類, IF(列分類振分=BB$3, 1, 0))/SUMPRODUCT(生産額_中分類, IF(列分類振分=BB$3, 1, 0))</f>
        <v>#DIV/0!</v>
      </c>
      <c r="BC80" s="194" t="e">
        <f t="array" ref="BC80">SUMPRODUCT(計算_投入係数表_加工!$D217:$DS217, 生産額_中分類, IF(列分類振分=BC$3, 1, 0))/SUMPRODUCT(生産額_中分類, IF(列分類振分=BC$3, 1, 0))</f>
        <v>#DIV/0!</v>
      </c>
      <c r="BD80" s="194" t="e">
        <f t="array" ref="BD80">SUMPRODUCT(計算_投入係数表_加工!$D217:$DS217, 生産額_中分類, IF(列分類振分=BD$3, 1, 0))/SUMPRODUCT(生産額_中分類, IF(列分類振分=BD$3, 1, 0))</f>
        <v>#DIV/0!</v>
      </c>
      <c r="BE80" s="194" t="e">
        <f t="array" ref="BE80">SUMPRODUCT(計算_投入係数表_加工!$D217:$DS217, 生産額_中分類, IF(列分類振分=BE$3, 1, 0))/SUMPRODUCT(生産額_中分類, IF(列分類振分=BE$3, 1, 0))</f>
        <v>#DIV/0!</v>
      </c>
      <c r="BF80" s="194" t="e">
        <f t="array" ref="BF80">SUMPRODUCT(計算_投入係数表_加工!$D217:$DS217, 生産額_中分類, IF(列分類振分=BF$3, 1, 0))/SUMPRODUCT(生産額_中分類, IF(列分類振分=BF$3, 1, 0))</f>
        <v>#DIV/0!</v>
      </c>
      <c r="BG80" s="194" t="e">
        <f t="array" ref="BG80">SUMPRODUCT(計算_投入係数表_加工!$D217:$DS217, 生産額_中分類, IF(列分類振分=BG$3, 1, 0))/SUMPRODUCT(生産額_中分類, IF(列分類振分=BG$3, 1, 0))</f>
        <v>#DIV/0!</v>
      </c>
      <c r="BH80" s="194" t="e">
        <f t="array" ref="BH80">SUMPRODUCT(計算_投入係数表_加工!$D217:$DS217, 生産額_中分類, IF(列分類振分=BH$3, 1, 0))/SUMPRODUCT(生産額_中分類, IF(列分類振分=BH$3, 1, 0))</f>
        <v>#DIV/0!</v>
      </c>
      <c r="BI80" s="194" t="e">
        <f t="array" ref="BI80">SUMPRODUCT(計算_投入係数表_加工!$D217:$DS217, 生産額_中分類, IF(列分類振分=BI$3, 1, 0))/SUMPRODUCT(生産額_中分類, IF(列分類振分=BI$3, 1, 0))</f>
        <v>#DIV/0!</v>
      </c>
      <c r="BJ80" s="194" t="e">
        <f t="array" ref="BJ80">SUMPRODUCT(計算_投入係数表_加工!$D217:$DS217, 生産額_中分類, IF(列分類振分=BJ$3, 1, 0))/SUMPRODUCT(生産額_中分類, IF(列分類振分=BJ$3, 1, 0))</f>
        <v>#DIV/0!</v>
      </c>
      <c r="BK80" s="194" t="e">
        <f t="array" ref="BK80">SUMPRODUCT(計算_投入係数表_加工!$D217:$DS217, 生産額_中分類, IF(列分類振分=BK$3, 1, 0))/SUMPRODUCT(生産額_中分類, IF(列分類振分=BK$3, 1, 0))</f>
        <v>#DIV/0!</v>
      </c>
      <c r="BL80" s="194" t="e">
        <f t="array" ref="BL80">SUMPRODUCT(計算_投入係数表_加工!$D217:$DS217, 生産額_中分類, IF(列分類振分=BL$3, 1, 0))/SUMPRODUCT(生産額_中分類, IF(列分類振分=BL$3, 1, 0))</f>
        <v>#DIV/0!</v>
      </c>
      <c r="BM80" s="194" t="e">
        <f t="array" ref="BM80">SUMPRODUCT(計算_投入係数表_加工!$D217:$DS217, 生産額_中分類, IF(列分類振分=BM$3, 1, 0))/SUMPRODUCT(生産額_中分類, IF(列分類振分=BM$3, 1, 0))</f>
        <v>#DIV/0!</v>
      </c>
      <c r="BN80" s="194" t="e">
        <f t="array" ref="BN80">SUMPRODUCT(計算_投入係数表_加工!$D217:$DS217, 生産額_中分類, IF(列分類振分=BN$3, 1, 0))/SUMPRODUCT(生産額_中分類, IF(列分類振分=BN$3, 1, 0))</f>
        <v>#DIV/0!</v>
      </c>
      <c r="BO80" s="194" t="e">
        <f t="array" ref="BO80">SUMPRODUCT(計算_投入係数表_加工!$D217:$DS217, 生産額_中分類, IF(列分類振分=BO$3, 1, 0))/SUMPRODUCT(生産額_中分類, IF(列分類振分=BO$3, 1, 0))</f>
        <v>#DIV/0!</v>
      </c>
      <c r="BP80" s="194" t="e">
        <f t="array" ref="BP80">SUMPRODUCT(計算_投入係数表_加工!$D217:$DS217, 生産額_中分類, IF(列分類振分=BP$3, 1, 0))/SUMPRODUCT(生産額_中分類, IF(列分類振分=BP$3, 1, 0))</f>
        <v>#DIV/0!</v>
      </c>
      <c r="BQ80" s="194" t="e">
        <f t="array" ref="BQ80">SUMPRODUCT(計算_投入係数表_加工!$D217:$DS217, 生産額_中分類, IF(列分類振分=BQ$3, 1, 0))/SUMPRODUCT(生産額_中分類, IF(列分類振分=BQ$3, 1, 0))</f>
        <v>#DIV/0!</v>
      </c>
      <c r="BR80" s="194" t="e">
        <f t="array" ref="BR80">SUMPRODUCT(計算_投入係数表_加工!$D217:$DS217, 生産額_中分類, IF(列分類振分=BR$3, 1, 0))/SUMPRODUCT(生産額_中分類, IF(列分類振分=BR$3, 1, 0))</f>
        <v>#DIV/0!</v>
      </c>
      <c r="BS80" s="194" t="e">
        <f t="array" ref="BS80">SUMPRODUCT(計算_投入係数表_加工!$D217:$DS217, 生産額_中分類, IF(列分類振分=BS$3, 1, 0))/SUMPRODUCT(生産額_中分類, IF(列分類振分=BS$3, 1, 0))</f>
        <v>#DIV/0!</v>
      </c>
      <c r="BT80" s="194" t="e">
        <f t="array" ref="BT80">SUMPRODUCT(計算_投入係数表_加工!$D217:$DS217, 生産額_中分類, IF(列分類振分=BT$3, 1, 0))/SUMPRODUCT(生産額_中分類, IF(列分類振分=BT$3, 1, 0))</f>
        <v>#DIV/0!</v>
      </c>
      <c r="BU80" s="194" t="e">
        <f t="array" ref="BU80">SUMPRODUCT(計算_投入係数表_加工!$D217:$DS217, 生産額_中分類, IF(列分類振分=BU$3, 1, 0))/SUMPRODUCT(生産額_中分類, IF(列分類振分=BU$3, 1, 0))</f>
        <v>#DIV/0!</v>
      </c>
      <c r="BV80" s="194" t="e">
        <f t="array" ref="BV80">SUMPRODUCT(計算_投入係数表_加工!$D217:$DS217, 生産額_中分類, IF(列分類振分=BV$3, 1, 0))/SUMPRODUCT(生産額_中分類, IF(列分類振分=BV$3, 1, 0))</f>
        <v>#DIV/0!</v>
      </c>
      <c r="BW80" s="194" t="e">
        <f t="array" ref="BW80">SUMPRODUCT(計算_投入係数表_加工!$D217:$DS217, 生産額_中分類, IF(列分類振分=BW$3, 1, 0))/SUMPRODUCT(生産額_中分類, IF(列分類振分=BW$3, 1, 0))</f>
        <v>#DIV/0!</v>
      </c>
      <c r="BX80" s="194" t="e">
        <f t="array" ref="BX80">SUMPRODUCT(計算_投入係数表_加工!$D217:$DS217, 生産額_中分類, IF(列分類振分=BX$3, 1, 0))/SUMPRODUCT(生産額_中分類, IF(列分類振分=BX$3, 1, 0))</f>
        <v>#DIV/0!</v>
      </c>
      <c r="BY80" s="194" t="e">
        <f t="array" ref="BY80">SUMPRODUCT(計算_投入係数表_加工!$D217:$DS217, 生産額_中分類, IF(列分類振分=BY$3, 1, 0))/SUMPRODUCT(生産額_中分類, IF(列分類振分=BY$3, 1, 0))</f>
        <v>#DIV/0!</v>
      </c>
      <c r="BZ80" s="194" t="e">
        <f t="array" ref="BZ80">SUMPRODUCT(計算_投入係数表_加工!$D217:$DS217, 生産額_中分類, IF(列分類振分=BZ$3, 1, 0))/SUMPRODUCT(生産額_中分類, IF(列分類振分=BZ$3, 1, 0))</f>
        <v>#DIV/0!</v>
      </c>
      <c r="CA80" s="194" t="e">
        <f t="array" ref="CA80">SUMPRODUCT(計算_投入係数表_加工!$D217:$DS217, 生産額_中分類, IF(列分類振分=CA$3, 1, 0))/SUMPRODUCT(生産額_中分類, IF(列分類振分=CA$3, 1, 0))</f>
        <v>#DIV/0!</v>
      </c>
      <c r="CB80" s="194" t="e">
        <f t="array" ref="CB80">SUMPRODUCT(計算_投入係数表_加工!$D217:$DS217, 生産額_中分類, IF(列分類振分=CB$3, 1, 0))/SUMPRODUCT(生産額_中分類, IF(列分類振分=CB$3, 1, 0))</f>
        <v>#DIV/0!</v>
      </c>
      <c r="CC80" s="194" t="e">
        <f t="array" ref="CC80">SUMPRODUCT(計算_投入係数表_加工!$D217:$DS217, 生産額_中分類, IF(列分類振分=CC$3, 1, 0))/SUMPRODUCT(生産額_中分類, IF(列分類振分=CC$3, 1, 0))</f>
        <v>#DIV/0!</v>
      </c>
      <c r="CD80" s="194" t="e">
        <f t="array" ref="CD80">SUMPRODUCT(計算_投入係数表_加工!$D217:$DS217, 生産額_中分類, IF(列分類振分=CD$3, 1, 0))/SUMPRODUCT(生産額_中分類, IF(列分類振分=CD$3, 1, 0))</f>
        <v>#DIV/0!</v>
      </c>
      <c r="CE80" s="194" t="e">
        <f t="array" ref="CE80">SUMPRODUCT(計算_投入係数表_加工!$D217:$DS217, 生産額_中分類, IF(列分類振分=CE$3, 1, 0))/SUMPRODUCT(生産額_中分類, IF(列分類振分=CE$3, 1, 0))</f>
        <v>#DIV/0!</v>
      </c>
      <c r="CF80" s="194" t="e">
        <f t="array" ref="CF80">SUMPRODUCT(計算_投入係数表_加工!$D217:$DS217, 生産額_中分類, IF(列分類振分=CF$3, 1, 0))/SUMPRODUCT(生産額_中分類, IF(列分類振分=CF$3, 1, 0))</f>
        <v>#DIV/0!</v>
      </c>
      <c r="CG80" s="194" t="e">
        <f t="array" ref="CG80">SUMPRODUCT(計算_投入係数表_加工!$D217:$DS217, 生産額_中分類, IF(列分類振分=CG$3, 1, 0))/SUMPRODUCT(生産額_中分類, IF(列分類振分=CG$3, 1, 0))</f>
        <v>#DIV/0!</v>
      </c>
      <c r="CH80" s="194" t="e">
        <f t="array" ref="CH80">SUMPRODUCT(計算_投入係数表_加工!$D217:$DS217, 生産額_中分類, IF(列分類振分=CH$3, 1, 0))/SUMPRODUCT(生産額_中分類, IF(列分類振分=CH$3, 1, 0))</f>
        <v>#DIV/0!</v>
      </c>
      <c r="CI80" s="194" t="e">
        <f t="array" ref="CI80">SUMPRODUCT(計算_投入係数表_加工!$D217:$DS217, 生産額_中分類, IF(列分類振分=CI$3, 1, 0))/SUMPRODUCT(生産額_中分類, IF(列分類振分=CI$3, 1, 0))</f>
        <v>#DIV/0!</v>
      </c>
      <c r="CJ80" s="194" t="e">
        <f t="array" ref="CJ80">SUMPRODUCT(計算_投入係数表_加工!$D217:$DS217, 生産額_中分類, IF(列分類振分=CJ$3, 1, 0))/SUMPRODUCT(生産額_中分類, IF(列分類振分=CJ$3, 1, 0))</f>
        <v>#DIV/0!</v>
      </c>
      <c r="CK80" s="194" t="e">
        <f t="array" ref="CK80">SUMPRODUCT(計算_投入係数表_加工!$D217:$DS217, 生産額_中分類, IF(列分類振分=CK$3, 1, 0))/SUMPRODUCT(生産額_中分類, IF(列分類振分=CK$3, 1, 0))</f>
        <v>#DIV/0!</v>
      </c>
      <c r="CL80" s="194" t="e">
        <f t="array" ref="CL80">SUMPRODUCT(計算_投入係数表_加工!$D217:$DS217, 生産額_中分類, IF(列分類振分=CL$3, 1, 0))/SUMPRODUCT(生産額_中分類, IF(列分類振分=CL$3, 1, 0))</f>
        <v>#DIV/0!</v>
      </c>
      <c r="CM80" s="194" t="e">
        <f t="array" ref="CM80">SUMPRODUCT(計算_投入係数表_加工!$D217:$DS217, 生産額_中分類, IF(列分類振分=CM$3, 1, 0))/SUMPRODUCT(生産額_中分類, IF(列分類振分=CM$3, 1, 0))</f>
        <v>#DIV/0!</v>
      </c>
      <c r="CN80" s="194" t="e">
        <f t="array" ref="CN80">SUMPRODUCT(計算_投入係数表_加工!$D217:$DS217, 生産額_中分類, IF(列分類振分=CN$3, 1, 0))/SUMPRODUCT(生産額_中分類, IF(列分類振分=CN$3, 1, 0))</f>
        <v>#DIV/0!</v>
      </c>
      <c r="CO80" s="194" t="e">
        <f t="array" ref="CO80">SUMPRODUCT(計算_投入係数表_加工!$D217:$DS217, 生産額_中分類, IF(列分類振分=CO$3, 1, 0))/SUMPRODUCT(生産額_中分類, IF(列分類振分=CO$3, 1, 0))</f>
        <v>#DIV/0!</v>
      </c>
      <c r="CP80" s="194" t="e">
        <f t="array" ref="CP80">SUMPRODUCT(計算_投入係数表_加工!$D217:$DS217, 生産額_中分類, IF(列分類振分=CP$3, 1, 0))/SUMPRODUCT(生産額_中分類, IF(列分類振分=CP$3, 1, 0))</f>
        <v>#DIV/0!</v>
      </c>
      <c r="CQ80" s="194" t="e">
        <f t="array" ref="CQ80">SUMPRODUCT(計算_投入係数表_加工!$D217:$DS217, 生産額_中分類, IF(列分類振分=CQ$3, 1, 0))/SUMPRODUCT(生産額_中分類, IF(列分類振分=CQ$3, 1, 0))</f>
        <v>#DIV/0!</v>
      </c>
      <c r="CR80" s="194" t="e">
        <f t="array" ref="CR80">SUMPRODUCT(計算_投入係数表_加工!$D217:$DS217, 生産額_中分類, IF(列分類振分=CR$3, 1, 0))/SUMPRODUCT(生産額_中分類, IF(列分類振分=CR$3, 1, 0))</f>
        <v>#DIV/0!</v>
      </c>
      <c r="CS80" s="194" t="e">
        <f t="array" ref="CS80">SUMPRODUCT(計算_投入係数表_加工!$D217:$DS217, 生産額_中分類, IF(列分類振分=CS$3, 1, 0))/SUMPRODUCT(生産額_中分類, IF(列分類振分=CS$3, 1, 0))</f>
        <v>#DIV/0!</v>
      </c>
      <c r="CT80" s="194" t="e">
        <f t="array" ref="CT80">SUMPRODUCT(計算_投入係数表_加工!$D217:$DS217, 生産額_中分類, IF(列分類振分=CT$3, 1, 0))/SUMPRODUCT(生産額_中分類, IF(列分類振分=CT$3, 1, 0))</f>
        <v>#DIV/0!</v>
      </c>
      <c r="CU80" s="194" t="e">
        <f t="array" ref="CU80">SUMPRODUCT(計算_投入係数表_加工!$D217:$DS217, 生産額_中分類, IF(列分類振分=CU$3, 1, 0))/SUMPRODUCT(生産額_中分類, IF(列分類振分=CU$3, 1, 0))</f>
        <v>#DIV/0!</v>
      </c>
      <c r="CV80" s="194" t="e">
        <f t="array" ref="CV80">SUMPRODUCT(計算_投入係数表_加工!$D217:$DS217, 生産額_中分類, IF(列分類振分=CV$3, 1, 0))/SUMPRODUCT(生産額_中分類, IF(列分類振分=CV$3, 1, 0))</f>
        <v>#DIV/0!</v>
      </c>
      <c r="CW80" s="194" t="e">
        <f t="array" ref="CW80">SUMPRODUCT(計算_投入係数表_加工!$D217:$DS217, 生産額_中分類, IF(列分類振分=CW$3, 1, 0))/SUMPRODUCT(生産額_中分類, IF(列分類振分=CW$3, 1, 0))</f>
        <v>#DIV/0!</v>
      </c>
      <c r="CX80" s="194" t="e">
        <f t="array" ref="CX80">SUMPRODUCT(計算_投入係数表_加工!$D217:$DS217, 生産額_中分類, IF(列分類振分=CX$3, 1, 0))/SUMPRODUCT(生産額_中分類, IF(列分類振分=CX$3, 1, 0))</f>
        <v>#DIV/0!</v>
      </c>
      <c r="CY80" s="194" t="e">
        <f t="array" ref="CY80">SUMPRODUCT(計算_投入係数表_加工!$D217:$DS217, 生産額_中分類, IF(列分類振分=CY$3, 1, 0))/SUMPRODUCT(生産額_中分類, IF(列分類振分=CY$3, 1, 0))</f>
        <v>#DIV/0!</v>
      </c>
      <c r="CZ80" s="194" t="e">
        <f t="array" ref="CZ80">SUMPRODUCT(計算_投入係数表_加工!$D217:$DS217, 生産額_中分類, IF(列分類振分=CZ$3, 1, 0))/SUMPRODUCT(生産額_中分類, IF(列分類振分=CZ$3, 1, 0))</f>
        <v>#DIV/0!</v>
      </c>
      <c r="DA80" s="194" t="e">
        <f t="array" ref="DA80">SUMPRODUCT(計算_投入係数表_加工!$D217:$DS217, 生産額_中分類, IF(列分類振分=DA$3, 1, 0))/SUMPRODUCT(生産額_中分類, IF(列分類振分=DA$3, 1, 0))</f>
        <v>#DIV/0!</v>
      </c>
      <c r="DB80" s="194" t="e">
        <f t="array" ref="DB80">SUMPRODUCT(計算_投入係数表_加工!$D217:$DS217, 生産額_中分類, IF(列分類振分=DB$3, 1, 0))/SUMPRODUCT(生産額_中分類, IF(列分類振分=DB$3, 1, 0))</f>
        <v>#DIV/0!</v>
      </c>
      <c r="DC80" s="194" t="e">
        <f t="array" ref="DC80">SUMPRODUCT(計算_投入係数表_加工!$D217:$DS217, 生産額_中分類, IF(列分類振分=DC$3, 1, 0))/SUMPRODUCT(生産額_中分類, IF(列分類振分=DC$3, 1, 0))</f>
        <v>#DIV/0!</v>
      </c>
      <c r="DD80" s="194" t="e">
        <f t="array" ref="DD80">SUMPRODUCT(計算_投入係数表_加工!$D217:$DS217, 生産額_中分類, IF(列分類振分=DD$3, 1, 0))/SUMPRODUCT(生産額_中分類, IF(列分類振分=DD$3, 1, 0))</f>
        <v>#DIV/0!</v>
      </c>
      <c r="DE80" s="194" t="e">
        <f t="array" ref="DE80">SUMPRODUCT(計算_投入係数表_加工!$D217:$DS217, 生産額_中分類, IF(列分類振分=DE$3, 1, 0))/SUMPRODUCT(生産額_中分類, IF(列分類振分=DE$3, 1, 0))</f>
        <v>#DIV/0!</v>
      </c>
      <c r="DF80" s="194" t="e">
        <f t="array" ref="DF80">SUMPRODUCT(計算_投入係数表_加工!$D217:$DS217, 生産額_中分類, IF(列分類振分=DF$3, 1, 0))/SUMPRODUCT(生産額_中分類, IF(列分類振分=DF$3, 1, 0))</f>
        <v>#DIV/0!</v>
      </c>
      <c r="DG80" s="194" t="e">
        <f t="array" ref="DG80">SUMPRODUCT(計算_投入係数表_加工!$D217:$DS217, 生産額_中分類, IF(列分類振分=DG$3, 1, 0))/SUMPRODUCT(生産額_中分類, IF(列分類振分=DG$3, 1, 0))</f>
        <v>#DIV/0!</v>
      </c>
      <c r="DH80" s="194" t="e">
        <f t="array" ref="DH80">SUMPRODUCT(計算_投入係数表_加工!$D217:$DS217, 生産額_中分類, IF(列分類振分=DH$3, 1, 0))/SUMPRODUCT(生産額_中分類, IF(列分類振分=DH$3, 1, 0))</f>
        <v>#DIV/0!</v>
      </c>
      <c r="DI80" s="194" t="e">
        <f t="array" ref="DI80">SUMPRODUCT(計算_投入係数表_加工!$D217:$DS217, 生産額_中分類, IF(列分類振分=DI$3, 1, 0))/SUMPRODUCT(生産額_中分類, IF(列分類振分=DI$3, 1, 0))</f>
        <v>#DIV/0!</v>
      </c>
      <c r="DJ80" s="194" t="e">
        <f t="array" ref="DJ80">SUMPRODUCT(計算_投入係数表_加工!$D217:$DS217, 生産額_中分類, IF(列分類振分=DJ$3, 1, 0))/SUMPRODUCT(生産額_中分類, IF(列分類振分=DJ$3, 1, 0))</f>
        <v>#DIV/0!</v>
      </c>
      <c r="DK80" s="194" t="e">
        <f t="array" ref="DK80">SUMPRODUCT(計算_投入係数表_加工!$D217:$DS217, 生産額_中分類, IF(列分類振分=DK$3, 1, 0))/SUMPRODUCT(生産額_中分類, IF(列分類振分=DK$3, 1, 0))</f>
        <v>#DIV/0!</v>
      </c>
      <c r="DL80" s="194" t="e">
        <f t="array" ref="DL80">SUMPRODUCT(計算_投入係数表_加工!$D217:$DS217, 生産額_中分類, IF(列分類振分=DL$3, 1, 0))/SUMPRODUCT(生産額_中分類, IF(列分類振分=DL$3, 1, 0))</f>
        <v>#DIV/0!</v>
      </c>
      <c r="DM80" s="194" t="e">
        <f t="array" ref="DM80">SUMPRODUCT(計算_投入係数表_加工!$D217:$DS217, 生産額_中分類, IF(列分類振分=DM$3, 1, 0))/SUMPRODUCT(生産額_中分類, IF(列分類振分=DM$3, 1, 0))</f>
        <v>#DIV/0!</v>
      </c>
      <c r="DN80" s="194" t="e">
        <f t="array" ref="DN80">SUMPRODUCT(計算_投入係数表_加工!$D217:$DS217, 生産額_中分類, IF(列分類振分=DN$3, 1, 0))/SUMPRODUCT(生産額_中分類, IF(列分類振分=DN$3, 1, 0))</f>
        <v>#DIV/0!</v>
      </c>
      <c r="DO80" s="194" t="e">
        <f t="array" ref="DO80">SUMPRODUCT(計算_投入係数表_加工!$D217:$DS217, 生産額_中分類, IF(列分類振分=DO$3, 1, 0))/SUMPRODUCT(生産額_中分類, IF(列分類振分=DO$3, 1, 0))</f>
        <v>#DIV/0!</v>
      </c>
      <c r="DP80" s="194" t="e">
        <f t="array" ref="DP80">SUMPRODUCT(計算_投入係数表_加工!$D217:$DS217, 生産額_中分類, IF(列分類振分=DP$3, 1, 0))/SUMPRODUCT(生産額_中分類, IF(列分類振分=DP$3, 1, 0))</f>
        <v>#DIV/0!</v>
      </c>
      <c r="DQ80" s="194" t="e">
        <f t="array" ref="DQ80">SUMPRODUCT(計算_投入係数表_加工!$D217:$DS217, 生産額_中分類, IF(列分類振分=DQ$3, 1, 0))/SUMPRODUCT(生産額_中分類, IF(列分類振分=DQ$3, 1, 0))</f>
        <v>#DIV/0!</v>
      </c>
      <c r="DR80" s="194" t="e">
        <f t="array" ref="DR80">SUMPRODUCT(計算_投入係数表_加工!$D217:$DS217, 生産額_中分類, IF(列分類振分=DR$3, 1, 0))/SUMPRODUCT(生産額_中分類, IF(列分類振分=DR$3, 1, 0))</f>
        <v>#DIV/0!</v>
      </c>
      <c r="DS80" s="194" t="e">
        <f t="array" ref="DS80">SUMPRODUCT(計算_投入係数表_加工!$D217:$DS217, 生産額_中分類, IF(列分類振分=DS$3, 1, 0))/SUMPRODUCT(生産額_中分類, IF(列分類振分=DS$3, 1, 0))</f>
        <v>#DIV/0!</v>
      </c>
      <c r="DT80" s="23">
        <f>SUMIF(振分, $C80, 計算_投入係数表_加工!DT$4:DT$123)</f>
        <v>0</v>
      </c>
    </row>
    <row r="81" spans="2:124" x14ac:dyDescent="0.25">
      <c r="B81" s="53">
        <v>78</v>
      </c>
      <c r="C81" s="192" t="str">
        <v>-</v>
      </c>
      <c r="D81" s="193">
        <f t="array" ref="D81">SUMPRODUCT(計算_投入係数表_加工!$D218:$DS218, 生産額_中分類, IF(列分類振分=D$3, 1, 0))/SUMPRODUCT(生産額_中分類, IF(列分類振分=D$3, 1, 0))</f>
        <v>0</v>
      </c>
      <c r="E81" s="194">
        <f t="array" ref="E81">SUMPRODUCT(計算_投入係数表_加工!$D218:$DS218, 生産額_中分類, IF(列分類振分=E$3, 1, 0))/SUMPRODUCT(生産額_中分類, IF(列分類振分=E$3, 1, 0))</f>
        <v>0</v>
      </c>
      <c r="F81" s="194">
        <f t="array" ref="F81">SUMPRODUCT(計算_投入係数表_加工!$D218:$DS218, 生産額_中分類, IF(列分類振分=F$3, 1, 0))/SUMPRODUCT(生産額_中分類, IF(列分類振分=F$3, 1, 0))</f>
        <v>0</v>
      </c>
      <c r="G81" s="194">
        <f t="array" ref="G81">SUMPRODUCT(計算_投入係数表_加工!$D218:$DS218, 生産額_中分類, IF(列分類振分=G$3, 1, 0))/SUMPRODUCT(生産額_中分類, IF(列分類振分=G$3, 1, 0))</f>
        <v>0</v>
      </c>
      <c r="H81" s="194">
        <f t="array" ref="H81">SUMPRODUCT(計算_投入係数表_加工!$D218:$DS218, 生産額_中分類, IF(列分類振分=H$3, 1, 0))/SUMPRODUCT(生産額_中分類, IF(列分類振分=H$3, 1, 0))</f>
        <v>0</v>
      </c>
      <c r="I81" s="194">
        <f t="array" ref="I81">SUMPRODUCT(計算_投入係数表_加工!$D218:$DS218, 生産額_中分類, IF(列分類振分=I$3, 1, 0))/SUMPRODUCT(生産額_中分類, IF(列分類振分=I$3, 1, 0))</f>
        <v>0</v>
      </c>
      <c r="J81" s="194">
        <f t="array" ref="J81">SUMPRODUCT(計算_投入係数表_加工!$D218:$DS218, 生産額_中分類, IF(列分類振分=J$3, 1, 0))/SUMPRODUCT(生産額_中分類, IF(列分類振分=J$3, 1, 0))</f>
        <v>0</v>
      </c>
      <c r="K81" s="194">
        <f t="array" ref="K81">SUMPRODUCT(計算_投入係数表_加工!$D218:$DS218, 生産額_中分類, IF(列分類振分=K$3, 1, 0))/SUMPRODUCT(生産額_中分類, IF(列分類振分=K$3, 1, 0))</f>
        <v>0</v>
      </c>
      <c r="L81" s="194">
        <f t="array" ref="L81">SUMPRODUCT(計算_投入係数表_加工!$D218:$DS218, 生産額_中分類, IF(列分類振分=L$3, 1, 0))/SUMPRODUCT(生産額_中分類, IF(列分類振分=L$3, 1, 0))</f>
        <v>0</v>
      </c>
      <c r="M81" s="194">
        <f t="array" ref="M81">SUMPRODUCT(計算_投入係数表_加工!$D218:$DS218, 生産額_中分類, IF(列分類振分=M$3, 1, 0))/SUMPRODUCT(生産額_中分類, IF(列分類振分=M$3, 1, 0))</f>
        <v>0</v>
      </c>
      <c r="N81" s="194">
        <f t="array" ref="N81">SUMPRODUCT(計算_投入係数表_加工!$D218:$DS218, 生産額_中分類, IF(列分類振分=N$3, 1, 0))/SUMPRODUCT(生産額_中分類, IF(列分類振分=N$3, 1, 0))</f>
        <v>0</v>
      </c>
      <c r="O81" s="194">
        <f t="array" ref="O81">SUMPRODUCT(計算_投入係数表_加工!$D218:$DS218, 生産額_中分類, IF(列分類振分=O$3, 1, 0))/SUMPRODUCT(生産額_中分類, IF(列分類振分=O$3, 1, 0))</f>
        <v>0</v>
      </c>
      <c r="P81" s="194">
        <f t="array" ref="P81">SUMPRODUCT(計算_投入係数表_加工!$D218:$DS218, 生産額_中分類, IF(列分類振分=P$3, 1, 0))/SUMPRODUCT(生産額_中分類, IF(列分類振分=P$3, 1, 0))</f>
        <v>0</v>
      </c>
      <c r="Q81" s="194" t="e">
        <f t="array" ref="Q81">SUMPRODUCT(計算_投入係数表_加工!$D218:$DS218, 生産額_中分類, IF(列分類振分=Q$3, 1, 0))/SUMPRODUCT(生産額_中分類, IF(列分類振分=Q$3, 1, 0))</f>
        <v>#DIV/0!</v>
      </c>
      <c r="R81" s="194" t="e">
        <f t="array" ref="R81">SUMPRODUCT(計算_投入係数表_加工!$D218:$DS218, 生産額_中分類, IF(列分類振分=R$3, 1, 0))/SUMPRODUCT(生産額_中分類, IF(列分類振分=R$3, 1, 0))</f>
        <v>#DIV/0!</v>
      </c>
      <c r="S81" s="194" t="e">
        <f t="array" ref="S81">SUMPRODUCT(計算_投入係数表_加工!$D218:$DS218, 生産額_中分類, IF(列分類振分=S$3, 1, 0))/SUMPRODUCT(生産額_中分類, IF(列分類振分=S$3, 1, 0))</f>
        <v>#DIV/0!</v>
      </c>
      <c r="T81" s="194" t="e">
        <f t="array" ref="T81">SUMPRODUCT(計算_投入係数表_加工!$D218:$DS218, 生産額_中分類, IF(列分類振分=T$3, 1, 0))/SUMPRODUCT(生産額_中分類, IF(列分類振分=T$3, 1, 0))</f>
        <v>#DIV/0!</v>
      </c>
      <c r="U81" s="194" t="e">
        <f t="array" ref="U81">SUMPRODUCT(計算_投入係数表_加工!$D218:$DS218, 生産額_中分類, IF(列分類振分=U$3, 1, 0))/SUMPRODUCT(生産額_中分類, IF(列分類振分=U$3, 1, 0))</f>
        <v>#DIV/0!</v>
      </c>
      <c r="V81" s="194" t="e">
        <f t="array" ref="V81">SUMPRODUCT(計算_投入係数表_加工!$D218:$DS218, 生産額_中分類, IF(列分類振分=V$3, 1, 0))/SUMPRODUCT(生産額_中分類, IF(列分類振分=V$3, 1, 0))</f>
        <v>#DIV/0!</v>
      </c>
      <c r="W81" s="194" t="e">
        <f t="array" ref="W81">SUMPRODUCT(計算_投入係数表_加工!$D218:$DS218, 生産額_中分類, IF(列分類振分=W$3, 1, 0))/SUMPRODUCT(生産額_中分類, IF(列分類振分=W$3, 1, 0))</f>
        <v>#DIV/0!</v>
      </c>
      <c r="X81" s="194" t="e">
        <f t="array" ref="X81">SUMPRODUCT(計算_投入係数表_加工!$D218:$DS218, 生産額_中分類, IF(列分類振分=X$3, 1, 0))/SUMPRODUCT(生産額_中分類, IF(列分類振分=X$3, 1, 0))</f>
        <v>#DIV/0!</v>
      </c>
      <c r="Y81" s="194" t="e">
        <f t="array" ref="Y81">SUMPRODUCT(計算_投入係数表_加工!$D218:$DS218, 生産額_中分類, IF(列分類振分=Y$3, 1, 0))/SUMPRODUCT(生産額_中分類, IF(列分類振分=Y$3, 1, 0))</f>
        <v>#DIV/0!</v>
      </c>
      <c r="Z81" s="194" t="e">
        <f t="array" ref="Z81">SUMPRODUCT(計算_投入係数表_加工!$D218:$DS218, 生産額_中分類, IF(列分類振分=Z$3, 1, 0))/SUMPRODUCT(生産額_中分類, IF(列分類振分=Z$3, 1, 0))</f>
        <v>#DIV/0!</v>
      </c>
      <c r="AA81" s="194" t="e">
        <f t="array" ref="AA81">SUMPRODUCT(計算_投入係数表_加工!$D218:$DS218, 生産額_中分類, IF(列分類振分=AA$3, 1, 0))/SUMPRODUCT(生産額_中分類, IF(列分類振分=AA$3, 1, 0))</f>
        <v>#DIV/0!</v>
      </c>
      <c r="AB81" s="194" t="e">
        <f t="array" ref="AB81">SUMPRODUCT(計算_投入係数表_加工!$D218:$DS218, 生産額_中分類, IF(列分類振分=AB$3, 1, 0))/SUMPRODUCT(生産額_中分類, IF(列分類振分=AB$3, 1, 0))</f>
        <v>#DIV/0!</v>
      </c>
      <c r="AC81" s="194" t="e">
        <f t="array" ref="AC81">SUMPRODUCT(計算_投入係数表_加工!$D218:$DS218, 生産額_中分類, IF(列分類振分=AC$3, 1, 0))/SUMPRODUCT(生産額_中分類, IF(列分類振分=AC$3, 1, 0))</f>
        <v>#DIV/0!</v>
      </c>
      <c r="AD81" s="194" t="e">
        <f t="array" ref="AD81">SUMPRODUCT(計算_投入係数表_加工!$D218:$DS218, 生産額_中分類, IF(列分類振分=AD$3, 1, 0))/SUMPRODUCT(生産額_中分類, IF(列分類振分=AD$3, 1, 0))</f>
        <v>#DIV/0!</v>
      </c>
      <c r="AE81" s="194" t="e">
        <f t="array" ref="AE81">SUMPRODUCT(計算_投入係数表_加工!$D218:$DS218, 生産額_中分類, IF(列分類振分=AE$3, 1, 0))/SUMPRODUCT(生産額_中分類, IF(列分類振分=AE$3, 1, 0))</f>
        <v>#DIV/0!</v>
      </c>
      <c r="AF81" s="194" t="e">
        <f t="array" ref="AF81">SUMPRODUCT(計算_投入係数表_加工!$D218:$DS218, 生産額_中分類, IF(列分類振分=AF$3, 1, 0))/SUMPRODUCT(生産額_中分類, IF(列分類振分=AF$3, 1, 0))</f>
        <v>#DIV/0!</v>
      </c>
      <c r="AG81" s="194" t="e">
        <f t="array" ref="AG81">SUMPRODUCT(計算_投入係数表_加工!$D218:$DS218, 生産額_中分類, IF(列分類振分=AG$3, 1, 0))/SUMPRODUCT(生産額_中分類, IF(列分類振分=AG$3, 1, 0))</f>
        <v>#DIV/0!</v>
      </c>
      <c r="AH81" s="194" t="e">
        <f t="array" ref="AH81">SUMPRODUCT(計算_投入係数表_加工!$D218:$DS218, 生産額_中分類, IF(列分類振分=AH$3, 1, 0))/SUMPRODUCT(生産額_中分類, IF(列分類振分=AH$3, 1, 0))</f>
        <v>#DIV/0!</v>
      </c>
      <c r="AI81" s="194" t="e">
        <f t="array" ref="AI81">SUMPRODUCT(計算_投入係数表_加工!$D218:$DS218, 生産額_中分類, IF(列分類振分=AI$3, 1, 0))/SUMPRODUCT(生産額_中分類, IF(列分類振分=AI$3, 1, 0))</f>
        <v>#DIV/0!</v>
      </c>
      <c r="AJ81" s="194" t="e">
        <f t="array" ref="AJ81">SUMPRODUCT(計算_投入係数表_加工!$D218:$DS218, 生産額_中分類, IF(列分類振分=AJ$3, 1, 0))/SUMPRODUCT(生産額_中分類, IF(列分類振分=AJ$3, 1, 0))</f>
        <v>#DIV/0!</v>
      </c>
      <c r="AK81" s="194" t="e">
        <f t="array" ref="AK81">SUMPRODUCT(計算_投入係数表_加工!$D218:$DS218, 生産額_中分類, IF(列分類振分=AK$3, 1, 0))/SUMPRODUCT(生産額_中分類, IF(列分類振分=AK$3, 1, 0))</f>
        <v>#DIV/0!</v>
      </c>
      <c r="AL81" s="194" t="e">
        <f t="array" ref="AL81">SUMPRODUCT(計算_投入係数表_加工!$D218:$DS218, 生産額_中分類, IF(列分類振分=AL$3, 1, 0))/SUMPRODUCT(生産額_中分類, IF(列分類振分=AL$3, 1, 0))</f>
        <v>#DIV/0!</v>
      </c>
      <c r="AM81" s="194" t="e">
        <f t="array" ref="AM81">SUMPRODUCT(計算_投入係数表_加工!$D218:$DS218, 生産額_中分類, IF(列分類振分=AM$3, 1, 0))/SUMPRODUCT(生産額_中分類, IF(列分類振分=AM$3, 1, 0))</f>
        <v>#DIV/0!</v>
      </c>
      <c r="AN81" s="194" t="e">
        <f t="array" ref="AN81">SUMPRODUCT(計算_投入係数表_加工!$D218:$DS218, 生産額_中分類, IF(列分類振分=AN$3, 1, 0))/SUMPRODUCT(生産額_中分類, IF(列分類振分=AN$3, 1, 0))</f>
        <v>#DIV/0!</v>
      </c>
      <c r="AO81" s="194" t="e">
        <f t="array" ref="AO81">SUMPRODUCT(計算_投入係数表_加工!$D218:$DS218, 生産額_中分類, IF(列分類振分=AO$3, 1, 0))/SUMPRODUCT(生産額_中分類, IF(列分類振分=AO$3, 1, 0))</f>
        <v>#DIV/0!</v>
      </c>
      <c r="AP81" s="194" t="e">
        <f t="array" ref="AP81">SUMPRODUCT(計算_投入係数表_加工!$D218:$DS218, 生産額_中分類, IF(列分類振分=AP$3, 1, 0))/SUMPRODUCT(生産額_中分類, IF(列分類振分=AP$3, 1, 0))</f>
        <v>#DIV/0!</v>
      </c>
      <c r="AQ81" s="194" t="e">
        <f t="array" ref="AQ81">SUMPRODUCT(計算_投入係数表_加工!$D218:$DS218, 生産額_中分類, IF(列分類振分=AQ$3, 1, 0))/SUMPRODUCT(生産額_中分類, IF(列分類振分=AQ$3, 1, 0))</f>
        <v>#DIV/0!</v>
      </c>
      <c r="AR81" s="194" t="e">
        <f t="array" ref="AR81">SUMPRODUCT(計算_投入係数表_加工!$D218:$DS218, 生産額_中分類, IF(列分類振分=AR$3, 1, 0))/SUMPRODUCT(生産額_中分類, IF(列分類振分=AR$3, 1, 0))</f>
        <v>#DIV/0!</v>
      </c>
      <c r="AS81" s="194" t="e">
        <f t="array" ref="AS81">SUMPRODUCT(計算_投入係数表_加工!$D218:$DS218, 生産額_中分類, IF(列分類振分=AS$3, 1, 0))/SUMPRODUCT(生産額_中分類, IF(列分類振分=AS$3, 1, 0))</f>
        <v>#DIV/0!</v>
      </c>
      <c r="AT81" s="194" t="e">
        <f t="array" ref="AT81">SUMPRODUCT(計算_投入係数表_加工!$D218:$DS218, 生産額_中分類, IF(列分類振分=AT$3, 1, 0))/SUMPRODUCT(生産額_中分類, IF(列分類振分=AT$3, 1, 0))</f>
        <v>#DIV/0!</v>
      </c>
      <c r="AU81" s="194" t="e">
        <f t="array" ref="AU81">SUMPRODUCT(計算_投入係数表_加工!$D218:$DS218, 生産額_中分類, IF(列分類振分=AU$3, 1, 0))/SUMPRODUCT(生産額_中分類, IF(列分類振分=AU$3, 1, 0))</f>
        <v>#DIV/0!</v>
      </c>
      <c r="AV81" s="194" t="e">
        <f t="array" ref="AV81">SUMPRODUCT(計算_投入係数表_加工!$D218:$DS218, 生産額_中分類, IF(列分類振分=AV$3, 1, 0))/SUMPRODUCT(生産額_中分類, IF(列分類振分=AV$3, 1, 0))</f>
        <v>#DIV/0!</v>
      </c>
      <c r="AW81" s="194" t="e">
        <f t="array" ref="AW81">SUMPRODUCT(計算_投入係数表_加工!$D218:$DS218, 生産額_中分類, IF(列分類振分=AW$3, 1, 0))/SUMPRODUCT(生産額_中分類, IF(列分類振分=AW$3, 1, 0))</f>
        <v>#DIV/0!</v>
      </c>
      <c r="AX81" s="194" t="e">
        <f t="array" ref="AX81">SUMPRODUCT(計算_投入係数表_加工!$D218:$DS218, 生産額_中分類, IF(列分類振分=AX$3, 1, 0))/SUMPRODUCT(生産額_中分類, IF(列分類振分=AX$3, 1, 0))</f>
        <v>#DIV/0!</v>
      </c>
      <c r="AY81" s="194" t="e">
        <f t="array" ref="AY81">SUMPRODUCT(計算_投入係数表_加工!$D218:$DS218, 生産額_中分類, IF(列分類振分=AY$3, 1, 0))/SUMPRODUCT(生産額_中分類, IF(列分類振分=AY$3, 1, 0))</f>
        <v>#DIV/0!</v>
      </c>
      <c r="AZ81" s="194" t="e">
        <f t="array" ref="AZ81">SUMPRODUCT(計算_投入係数表_加工!$D218:$DS218, 生産額_中分類, IF(列分類振分=AZ$3, 1, 0))/SUMPRODUCT(生産額_中分類, IF(列分類振分=AZ$3, 1, 0))</f>
        <v>#DIV/0!</v>
      </c>
      <c r="BA81" s="194" t="e">
        <f t="array" ref="BA81">SUMPRODUCT(計算_投入係数表_加工!$D218:$DS218, 生産額_中分類, IF(列分類振分=BA$3, 1, 0))/SUMPRODUCT(生産額_中分類, IF(列分類振分=BA$3, 1, 0))</f>
        <v>#DIV/0!</v>
      </c>
      <c r="BB81" s="194" t="e">
        <f t="array" ref="BB81">SUMPRODUCT(計算_投入係数表_加工!$D218:$DS218, 生産額_中分類, IF(列分類振分=BB$3, 1, 0))/SUMPRODUCT(生産額_中分類, IF(列分類振分=BB$3, 1, 0))</f>
        <v>#DIV/0!</v>
      </c>
      <c r="BC81" s="194" t="e">
        <f t="array" ref="BC81">SUMPRODUCT(計算_投入係数表_加工!$D218:$DS218, 生産額_中分類, IF(列分類振分=BC$3, 1, 0))/SUMPRODUCT(生産額_中分類, IF(列分類振分=BC$3, 1, 0))</f>
        <v>#DIV/0!</v>
      </c>
      <c r="BD81" s="194" t="e">
        <f t="array" ref="BD81">SUMPRODUCT(計算_投入係数表_加工!$D218:$DS218, 生産額_中分類, IF(列分類振分=BD$3, 1, 0))/SUMPRODUCT(生産額_中分類, IF(列分類振分=BD$3, 1, 0))</f>
        <v>#DIV/0!</v>
      </c>
      <c r="BE81" s="194" t="e">
        <f t="array" ref="BE81">SUMPRODUCT(計算_投入係数表_加工!$D218:$DS218, 生産額_中分類, IF(列分類振分=BE$3, 1, 0))/SUMPRODUCT(生産額_中分類, IF(列分類振分=BE$3, 1, 0))</f>
        <v>#DIV/0!</v>
      </c>
      <c r="BF81" s="194" t="e">
        <f t="array" ref="BF81">SUMPRODUCT(計算_投入係数表_加工!$D218:$DS218, 生産額_中分類, IF(列分類振分=BF$3, 1, 0))/SUMPRODUCT(生産額_中分類, IF(列分類振分=BF$3, 1, 0))</f>
        <v>#DIV/0!</v>
      </c>
      <c r="BG81" s="194" t="e">
        <f t="array" ref="BG81">SUMPRODUCT(計算_投入係数表_加工!$D218:$DS218, 生産額_中分類, IF(列分類振分=BG$3, 1, 0))/SUMPRODUCT(生産額_中分類, IF(列分類振分=BG$3, 1, 0))</f>
        <v>#DIV/0!</v>
      </c>
      <c r="BH81" s="194" t="e">
        <f t="array" ref="BH81">SUMPRODUCT(計算_投入係数表_加工!$D218:$DS218, 生産額_中分類, IF(列分類振分=BH$3, 1, 0))/SUMPRODUCT(生産額_中分類, IF(列分類振分=BH$3, 1, 0))</f>
        <v>#DIV/0!</v>
      </c>
      <c r="BI81" s="194" t="e">
        <f t="array" ref="BI81">SUMPRODUCT(計算_投入係数表_加工!$D218:$DS218, 生産額_中分類, IF(列分類振分=BI$3, 1, 0))/SUMPRODUCT(生産額_中分類, IF(列分類振分=BI$3, 1, 0))</f>
        <v>#DIV/0!</v>
      </c>
      <c r="BJ81" s="194" t="e">
        <f t="array" ref="BJ81">SUMPRODUCT(計算_投入係数表_加工!$D218:$DS218, 生産額_中分類, IF(列分類振分=BJ$3, 1, 0))/SUMPRODUCT(生産額_中分類, IF(列分類振分=BJ$3, 1, 0))</f>
        <v>#DIV/0!</v>
      </c>
      <c r="BK81" s="194" t="e">
        <f t="array" ref="BK81">SUMPRODUCT(計算_投入係数表_加工!$D218:$DS218, 生産額_中分類, IF(列分類振分=BK$3, 1, 0))/SUMPRODUCT(生産額_中分類, IF(列分類振分=BK$3, 1, 0))</f>
        <v>#DIV/0!</v>
      </c>
      <c r="BL81" s="194" t="e">
        <f t="array" ref="BL81">SUMPRODUCT(計算_投入係数表_加工!$D218:$DS218, 生産額_中分類, IF(列分類振分=BL$3, 1, 0))/SUMPRODUCT(生産額_中分類, IF(列分類振分=BL$3, 1, 0))</f>
        <v>#DIV/0!</v>
      </c>
      <c r="BM81" s="194" t="e">
        <f t="array" ref="BM81">SUMPRODUCT(計算_投入係数表_加工!$D218:$DS218, 生産額_中分類, IF(列分類振分=BM$3, 1, 0))/SUMPRODUCT(生産額_中分類, IF(列分類振分=BM$3, 1, 0))</f>
        <v>#DIV/0!</v>
      </c>
      <c r="BN81" s="194" t="e">
        <f t="array" ref="BN81">SUMPRODUCT(計算_投入係数表_加工!$D218:$DS218, 生産額_中分類, IF(列分類振分=BN$3, 1, 0))/SUMPRODUCT(生産額_中分類, IF(列分類振分=BN$3, 1, 0))</f>
        <v>#DIV/0!</v>
      </c>
      <c r="BO81" s="194" t="e">
        <f t="array" ref="BO81">SUMPRODUCT(計算_投入係数表_加工!$D218:$DS218, 生産額_中分類, IF(列分類振分=BO$3, 1, 0))/SUMPRODUCT(生産額_中分類, IF(列分類振分=BO$3, 1, 0))</f>
        <v>#DIV/0!</v>
      </c>
      <c r="BP81" s="194" t="e">
        <f t="array" ref="BP81">SUMPRODUCT(計算_投入係数表_加工!$D218:$DS218, 生産額_中分類, IF(列分類振分=BP$3, 1, 0))/SUMPRODUCT(生産額_中分類, IF(列分類振分=BP$3, 1, 0))</f>
        <v>#DIV/0!</v>
      </c>
      <c r="BQ81" s="194" t="e">
        <f t="array" ref="BQ81">SUMPRODUCT(計算_投入係数表_加工!$D218:$DS218, 生産額_中分類, IF(列分類振分=BQ$3, 1, 0))/SUMPRODUCT(生産額_中分類, IF(列分類振分=BQ$3, 1, 0))</f>
        <v>#DIV/0!</v>
      </c>
      <c r="BR81" s="194" t="e">
        <f t="array" ref="BR81">SUMPRODUCT(計算_投入係数表_加工!$D218:$DS218, 生産額_中分類, IF(列分類振分=BR$3, 1, 0))/SUMPRODUCT(生産額_中分類, IF(列分類振分=BR$3, 1, 0))</f>
        <v>#DIV/0!</v>
      </c>
      <c r="BS81" s="194" t="e">
        <f t="array" ref="BS81">SUMPRODUCT(計算_投入係数表_加工!$D218:$DS218, 生産額_中分類, IF(列分類振分=BS$3, 1, 0))/SUMPRODUCT(生産額_中分類, IF(列分類振分=BS$3, 1, 0))</f>
        <v>#DIV/0!</v>
      </c>
      <c r="BT81" s="194" t="e">
        <f t="array" ref="BT81">SUMPRODUCT(計算_投入係数表_加工!$D218:$DS218, 生産額_中分類, IF(列分類振分=BT$3, 1, 0))/SUMPRODUCT(生産額_中分類, IF(列分類振分=BT$3, 1, 0))</f>
        <v>#DIV/0!</v>
      </c>
      <c r="BU81" s="194" t="e">
        <f t="array" ref="BU81">SUMPRODUCT(計算_投入係数表_加工!$D218:$DS218, 生産額_中分類, IF(列分類振分=BU$3, 1, 0))/SUMPRODUCT(生産額_中分類, IF(列分類振分=BU$3, 1, 0))</f>
        <v>#DIV/0!</v>
      </c>
      <c r="BV81" s="194" t="e">
        <f t="array" ref="BV81">SUMPRODUCT(計算_投入係数表_加工!$D218:$DS218, 生産額_中分類, IF(列分類振分=BV$3, 1, 0))/SUMPRODUCT(生産額_中分類, IF(列分類振分=BV$3, 1, 0))</f>
        <v>#DIV/0!</v>
      </c>
      <c r="BW81" s="194" t="e">
        <f t="array" ref="BW81">SUMPRODUCT(計算_投入係数表_加工!$D218:$DS218, 生産額_中分類, IF(列分類振分=BW$3, 1, 0))/SUMPRODUCT(生産額_中分類, IF(列分類振分=BW$3, 1, 0))</f>
        <v>#DIV/0!</v>
      </c>
      <c r="BX81" s="194" t="e">
        <f t="array" ref="BX81">SUMPRODUCT(計算_投入係数表_加工!$D218:$DS218, 生産額_中分類, IF(列分類振分=BX$3, 1, 0))/SUMPRODUCT(生産額_中分類, IF(列分類振分=BX$3, 1, 0))</f>
        <v>#DIV/0!</v>
      </c>
      <c r="BY81" s="194" t="e">
        <f t="array" ref="BY81">SUMPRODUCT(計算_投入係数表_加工!$D218:$DS218, 生産額_中分類, IF(列分類振分=BY$3, 1, 0))/SUMPRODUCT(生産額_中分類, IF(列分類振分=BY$3, 1, 0))</f>
        <v>#DIV/0!</v>
      </c>
      <c r="BZ81" s="194" t="e">
        <f t="array" ref="BZ81">SUMPRODUCT(計算_投入係数表_加工!$D218:$DS218, 生産額_中分類, IF(列分類振分=BZ$3, 1, 0))/SUMPRODUCT(生産額_中分類, IF(列分類振分=BZ$3, 1, 0))</f>
        <v>#DIV/0!</v>
      </c>
      <c r="CA81" s="194" t="e">
        <f t="array" ref="CA81">SUMPRODUCT(計算_投入係数表_加工!$D218:$DS218, 生産額_中分類, IF(列分類振分=CA$3, 1, 0))/SUMPRODUCT(生産額_中分類, IF(列分類振分=CA$3, 1, 0))</f>
        <v>#DIV/0!</v>
      </c>
      <c r="CB81" s="194" t="e">
        <f t="array" ref="CB81">SUMPRODUCT(計算_投入係数表_加工!$D218:$DS218, 生産額_中分類, IF(列分類振分=CB$3, 1, 0))/SUMPRODUCT(生産額_中分類, IF(列分類振分=CB$3, 1, 0))</f>
        <v>#DIV/0!</v>
      </c>
      <c r="CC81" s="194" t="e">
        <f t="array" ref="CC81">SUMPRODUCT(計算_投入係数表_加工!$D218:$DS218, 生産額_中分類, IF(列分類振分=CC$3, 1, 0))/SUMPRODUCT(生産額_中分類, IF(列分類振分=CC$3, 1, 0))</f>
        <v>#DIV/0!</v>
      </c>
      <c r="CD81" s="194" t="e">
        <f t="array" ref="CD81">SUMPRODUCT(計算_投入係数表_加工!$D218:$DS218, 生産額_中分類, IF(列分類振分=CD$3, 1, 0))/SUMPRODUCT(生産額_中分類, IF(列分類振分=CD$3, 1, 0))</f>
        <v>#DIV/0!</v>
      </c>
      <c r="CE81" s="194" t="e">
        <f t="array" ref="CE81">SUMPRODUCT(計算_投入係数表_加工!$D218:$DS218, 生産額_中分類, IF(列分類振分=CE$3, 1, 0))/SUMPRODUCT(生産額_中分類, IF(列分類振分=CE$3, 1, 0))</f>
        <v>#DIV/0!</v>
      </c>
      <c r="CF81" s="194" t="e">
        <f t="array" ref="CF81">SUMPRODUCT(計算_投入係数表_加工!$D218:$DS218, 生産額_中分類, IF(列分類振分=CF$3, 1, 0))/SUMPRODUCT(生産額_中分類, IF(列分類振分=CF$3, 1, 0))</f>
        <v>#DIV/0!</v>
      </c>
      <c r="CG81" s="194" t="e">
        <f t="array" ref="CG81">SUMPRODUCT(計算_投入係数表_加工!$D218:$DS218, 生産額_中分類, IF(列分類振分=CG$3, 1, 0))/SUMPRODUCT(生産額_中分類, IF(列分類振分=CG$3, 1, 0))</f>
        <v>#DIV/0!</v>
      </c>
      <c r="CH81" s="194" t="e">
        <f t="array" ref="CH81">SUMPRODUCT(計算_投入係数表_加工!$D218:$DS218, 生産額_中分類, IF(列分類振分=CH$3, 1, 0))/SUMPRODUCT(生産額_中分類, IF(列分類振分=CH$3, 1, 0))</f>
        <v>#DIV/0!</v>
      </c>
      <c r="CI81" s="194" t="e">
        <f t="array" ref="CI81">SUMPRODUCT(計算_投入係数表_加工!$D218:$DS218, 生産額_中分類, IF(列分類振分=CI$3, 1, 0))/SUMPRODUCT(生産額_中分類, IF(列分類振分=CI$3, 1, 0))</f>
        <v>#DIV/0!</v>
      </c>
      <c r="CJ81" s="194" t="e">
        <f t="array" ref="CJ81">SUMPRODUCT(計算_投入係数表_加工!$D218:$DS218, 生産額_中分類, IF(列分類振分=CJ$3, 1, 0))/SUMPRODUCT(生産額_中分類, IF(列分類振分=CJ$3, 1, 0))</f>
        <v>#DIV/0!</v>
      </c>
      <c r="CK81" s="194" t="e">
        <f t="array" ref="CK81">SUMPRODUCT(計算_投入係数表_加工!$D218:$DS218, 生産額_中分類, IF(列分類振分=CK$3, 1, 0))/SUMPRODUCT(生産額_中分類, IF(列分類振分=CK$3, 1, 0))</f>
        <v>#DIV/0!</v>
      </c>
      <c r="CL81" s="194" t="e">
        <f t="array" ref="CL81">SUMPRODUCT(計算_投入係数表_加工!$D218:$DS218, 生産額_中分類, IF(列分類振分=CL$3, 1, 0))/SUMPRODUCT(生産額_中分類, IF(列分類振分=CL$3, 1, 0))</f>
        <v>#DIV/0!</v>
      </c>
      <c r="CM81" s="194" t="e">
        <f t="array" ref="CM81">SUMPRODUCT(計算_投入係数表_加工!$D218:$DS218, 生産額_中分類, IF(列分類振分=CM$3, 1, 0))/SUMPRODUCT(生産額_中分類, IF(列分類振分=CM$3, 1, 0))</f>
        <v>#DIV/0!</v>
      </c>
      <c r="CN81" s="194" t="e">
        <f t="array" ref="CN81">SUMPRODUCT(計算_投入係数表_加工!$D218:$DS218, 生産額_中分類, IF(列分類振分=CN$3, 1, 0))/SUMPRODUCT(生産額_中分類, IF(列分類振分=CN$3, 1, 0))</f>
        <v>#DIV/0!</v>
      </c>
      <c r="CO81" s="194" t="e">
        <f t="array" ref="CO81">SUMPRODUCT(計算_投入係数表_加工!$D218:$DS218, 生産額_中分類, IF(列分類振分=CO$3, 1, 0))/SUMPRODUCT(生産額_中分類, IF(列分類振分=CO$3, 1, 0))</f>
        <v>#DIV/0!</v>
      </c>
      <c r="CP81" s="194" t="e">
        <f t="array" ref="CP81">SUMPRODUCT(計算_投入係数表_加工!$D218:$DS218, 生産額_中分類, IF(列分類振分=CP$3, 1, 0))/SUMPRODUCT(生産額_中分類, IF(列分類振分=CP$3, 1, 0))</f>
        <v>#DIV/0!</v>
      </c>
      <c r="CQ81" s="194" t="e">
        <f t="array" ref="CQ81">SUMPRODUCT(計算_投入係数表_加工!$D218:$DS218, 生産額_中分類, IF(列分類振分=CQ$3, 1, 0))/SUMPRODUCT(生産額_中分類, IF(列分類振分=CQ$3, 1, 0))</f>
        <v>#DIV/0!</v>
      </c>
      <c r="CR81" s="194" t="e">
        <f t="array" ref="CR81">SUMPRODUCT(計算_投入係数表_加工!$D218:$DS218, 生産額_中分類, IF(列分類振分=CR$3, 1, 0))/SUMPRODUCT(生産額_中分類, IF(列分類振分=CR$3, 1, 0))</f>
        <v>#DIV/0!</v>
      </c>
      <c r="CS81" s="194" t="e">
        <f t="array" ref="CS81">SUMPRODUCT(計算_投入係数表_加工!$D218:$DS218, 生産額_中分類, IF(列分類振分=CS$3, 1, 0))/SUMPRODUCT(生産額_中分類, IF(列分類振分=CS$3, 1, 0))</f>
        <v>#DIV/0!</v>
      </c>
      <c r="CT81" s="194" t="e">
        <f t="array" ref="CT81">SUMPRODUCT(計算_投入係数表_加工!$D218:$DS218, 生産額_中分類, IF(列分類振分=CT$3, 1, 0))/SUMPRODUCT(生産額_中分類, IF(列分類振分=CT$3, 1, 0))</f>
        <v>#DIV/0!</v>
      </c>
      <c r="CU81" s="194" t="e">
        <f t="array" ref="CU81">SUMPRODUCT(計算_投入係数表_加工!$D218:$DS218, 生産額_中分類, IF(列分類振分=CU$3, 1, 0))/SUMPRODUCT(生産額_中分類, IF(列分類振分=CU$3, 1, 0))</f>
        <v>#DIV/0!</v>
      </c>
      <c r="CV81" s="194" t="e">
        <f t="array" ref="CV81">SUMPRODUCT(計算_投入係数表_加工!$D218:$DS218, 生産額_中分類, IF(列分類振分=CV$3, 1, 0))/SUMPRODUCT(生産額_中分類, IF(列分類振分=CV$3, 1, 0))</f>
        <v>#DIV/0!</v>
      </c>
      <c r="CW81" s="194" t="e">
        <f t="array" ref="CW81">SUMPRODUCT(計算_投入係数表_加工!$D218:$DS218, 生産額_中分類, IF(列分類振分=CW$3, 1, 0))/SUMPRODUCT(生産額_中分類, IF(列分類振分=CW$3, 1, 0))</f>
        <v>#DIV/0!</v>
      </c>
      <c r="CX81" s="194" t="e">
        <f t="array" ref="CX81">SUMPRODUCT(計算_投入係数表_加工!$D218:$DS218, 生産額_中分類, IF(列分類振分=CX$3, 1, 0))/SUMPRODUCT(生産額_中分類, IF(列分類振分=CX$3, 1, 0))</f>
        <v>#DIV/0!</v>
      </c>
      <c r="CY81" s="194" t="e">
        <f t="array" ref="CY81">SUMPRODUCT(計算_投入係数表_加工!$D218:$DS218, 生産額_中分類, IF(列分類振分=CY$3, 1, 0))/SUMPRODUCT(生産額_中分類, IF(列分類振分=CY$3, 1, 0))</f>
        <v>#DIV/0!</v>
      </c>
      <c r="CZ81" s="194" t="e">
        <f t="array" ref="CZ81">SUMPRODUCT(計算_投入係数表_加工!$D218:$DS218, 生産額_中分類, IF(列分類振分=CZ$3, 1, 0))/SUMPRODUCT(生産額_中分類, IF(列分類振分=CZ$3, 1, 0))</f>
        <v>#DIV/0!</v>
      </c>
      <c r="DA81" s="194" t="e">
        <f t="array" ref="DA81">SUMPRODUCT(計算_投入係数表_加工!$D218:$DS218, 生産額_中分類, IF(列分類振分=DA$3, 1, 0))/SUMPRODUCT(生産額_中分類, IF(列分類振分=DA$3, 1, 0))</f>
        <v>#DIV/0!</v>
      </c>
      <c r="DB81" s="194" t="e">
        <f t="array" ref="DB81">SUMPRODUCT(計算_投入係数表_加工!$D218:$DS218, 生産額_中分類, IF(列分類振分=DB$3, 1, 0))/SUMPRODUCT(生産額_中分類, IF(列分類振分=DB$3, 1, 0))</f>
        <v>#DIV/0!</v>
      </c>
      <c r="DC81" s="194" t="e">
        <f t="array" ref="DC81">SUMPRODUCT(計算_投入係数表_加工!$D218:$DS218, 生産額_中分類, IF(列分類振分=DC$3, 1, 0))/SUMPRODUCT(生産額_中分類, IF(列分類振分=DC$3, 1, 0))</f>
        <v>#DIV/0!</v>
      </c>
      <c r="DD81" s="194" t="e">
        <f t="array" ref="DD81">SUMPRODUCT(計算_投入係数表_加工!$D218:$DS218, 生産額_中分類, IF(列分類振分=DD$3, 1, 0))/SUMPRODUCT(生産額_中分類, IF(列分類振分=DD$3, 1, 0))</f>
        <v>#DIV/0!</v>
      </c>
      <c r="DE81" s="194" t="e">
        <f t="array" ref="DE81">SUMPRODUCT(計算_投入係数表_加工!$D218:$DS218, 生産額_中分類, IF(列分類振分=DE$3, 1, 0))/SUMPRODUCT(生産額_中分類, IF(列分類振分=DE$3, 1, 0))</f>
        <v>#DIV/0!</v>
      </c>
      <c r="DF81" s="194" t="e">
        <f t="array" ref="DF81">SUMPRODUCT(計算_投入係数表_加工!$D218:$DS218, 生産額_中分類, IF(列分類振分=DF$3, 1, 0))/SUMPRODUCT(生産額_中分類, IF(列分類振分=DF$3, 1, 0))</f>
        <v>#DIV/0!</v>
      </c>
      <c r="DG81" s="194" t="e">
        <f t="array" ref="DG81">SUMPRODUCT(計算_投入係数表_加工!$D218:$DS218, 生産額_中分類, IF(列分類振分=DG$3, 1, 0))/SUMPRODUCT(生産額_中分類, IF(列分類振分=DG$3, 1, 0))</f>
        <v>#DIV/0!</v>
      </c>
      <c r="DH81" s="194" t="e">
        <f t="array" ref="DH81">SUMPRODUCT(計算_投入係数表_加工!$D218:$DS218, 生産額_中分類, IF(列分類振分=DH$3, 1, 0))/SUMPRODUCT(生産額_中分類, IF(列分類振分=DH$3, 1, 0))</f>
        <v>#DIV/0!</v>
      </c>
      <c r="DI81" s="194" t="e">
        <f t="array" ref="DI81">SUMPRODUCT(計算_投入係数表_加工!$D218:$DS218, 生産額_中分類, IF(列分類振分=DI$3, 1, 0))/SUMPRODUCT(生産額_中分類, IF(列分類振分=DI$3, 1, 0))</f>
        <v>#DIV/0!</v>
      </c>
      <c r="DJ81" s="194" t="e">
        <f t="array" ref="DJ81">SUMPRODUCT(計算_投入係数表_加工!$D218:$DS218, 生産額_中分類, IF(列分類振分=DJ$3, 1, 0))/SUMPRODUCT(生産額_中分類, IF(列分類振分=DJ$3, 1, 0))</f>
        <v>#DIV/0!</v>
      </c>
      <c r="DK81" s="194" t="e">
        <f t="array" ref="DK81">SUMPRODUCT(計算_投入係数表_加工!$D218:$DS218, 生産額_中分類, IF(列分類振分=DK$3, 1, 0))/SUMPRODUCT(生産額_中分類, IF(列分類振分=DK$3, 1, 0))</f>
        <v>#DIV/0!</v>
      </c>
      <c r="DL81" s="194" t="e">
        <f t="array" ref="DL81">SUMPRODUCT(計算_投入係数表_加工!$D218:$DS218, 生産額_中分類, IF(列分類振分=DL$3, 1, 0))/SUMPRODUCT(生産額_中分類, IF(列分類振分=DL$3, 1, 0))</f>
        <v>#DIV/0!</v>
      </c>
      <c r="DM81" s="194" t="e">
        <f t="array" ref="DM81">SUMPRODUCT(計算_投入係数表_加工!$D218:$DS218, 生産額_中分類, IF(列分類振分=DM$3, 1, 0))/SUMPRODUCT(生産額_中分類, IF(列分類振分=DM$3, 1, 0))</f>
        <v>#DIV/0!</v>
      </c>
      <c r="DN81" s="194" t="e">
        <f t="array" ref="DN81">SUMPRODUCT(計算_投入係数表_加工!$D218:$DS218, 生産額_中分類, IF(列分類振分=DN$3, 1, 0))/SUMPRODUCT(生産額_中分類, IF(列分類振分=DN$3, 1, 0))</f>
        <v>#DIV/0!</v>
      </c>
      <c r="DO81" s="194" t="e">
        <f t="array" ref="DO81">SUMPRODUCT(計算_投入係数表_加工!$D218:$DS218, 生産額_中分類, IF(列分類振分=DO$3, 1, 0))/SUMPRODUCT(生産額_中分類, IF(列分類振分=DO$3, 1, 0))</f>
        <v>#DIV/0!</v>
      </c>
      <c r="DP81" s="194" t="e">
        <f t="array" ref="DP81">SUMPRODUCT(計算_投入係数表_加工!$D218:$DS218, 生産額_中分類, IF(列分類振分=DP$3, 1, 0))/SUMPRODUCT(生産額_中分類, IF(列分類振分=DP$3, 1, 0))</f>
        <v>#DIV/0!</v>
      </c>
      <c r="DQ81" s="194" t="e">
        <f t="array" ref="DQ81">SUMPRODUCT(計算_投入係数表_加工!$D218:$DS218, 生産額_中分類, IF(列分類振分=DQ$3, 1, 0))/SUMPRODUCT(生産額_中分類, IF(列分類振分=DQ$3, 1, 0))</f>
        <v>#DIV/0!</v>
      </c>
      <c r="DR81" s="194" t="e">
        <f t="array" ref="DR81">SUMPRODUCT(計算_投入係数表_加工!$D218:$DS218, 生産額_中分類, IF(列分類振分=DR$3, 1, 0))/SUMPRODUCT(生産額_中分類, IF(列分類振分=DR$3, 1, 0))</f>
        <v>#DIV/0!</v>
      </c>
      <c r="DS81" s="194" t="e">
        <f t="array" ref="DS81">SUMPRODUCT(計算_投入係数表_加工!$D218:$DS218, 生産額_中分類, IF(列分類振分=DS$3, 1, 0))/SUMPRODUCT(生産額_中分類, IF(列分類振分=DS$3, 1, 0))</f>
        <v>#DIV/0!</v>
      </c>
      <c r="DT81" s="23">
        <f>SUMIF(振分, $C81, 計算_投入係数表_加工!DT$4:DT$123)</f>
        <v>0</v>
      </c>
    </row>
    <row r="82" spans="2:124" x14ac:dyDescent="0.25">
      <c r="B82" s="53">
        <v>79</v>
      </c>
      <c r="C82" s="192" t="str">
        <v>-</v>
      </c>
      <c r="D82" s="193">
        <f t="array" ref="D82">SUMPRODUCT(計算_投入係数表_加工!$D219:$DS219, 生産額_中分類, IF(列分類振分=D$3, 1, 0))/SUMPRODUCT(生産額_中分類, IF(列分類振分=D$3, 1, 0))</f>
        <v>0</v>
      </c>
      <c r="E82" s="194">
        <f t="array" ref="E82">SUMPRODUCT(計算_投入係数表_加工!$D219:$DS219, 生産額_中分類, IF(列分類振分=E$3, 1, 0))/SUMPRODUCT(生産額_中分類, IF(列分類振分=E$3, 1, 0))</f>
        <v>0</v>
      </c>
      <c r="F82" s="194">
        <f t="array" ref="F82">SUMPRODUCT(計算_投入係数表_加工!$D219:$DS219, 生産額_中分類, IF(列分類振分=F$3, 1, 0))/SUMPRODUCT(生産額_中分類, IF(列分類振分=F$3, 1, 0))</f>
        <v>0</v>
      </c>
      <c r="G82" s="194">
        <f t="array" ref="G82">SUMPRODUCT(計算_投入係数表_加工!$D219:$DS219, 生産額_中分類, IF(列分類振分=G$3, 1, 0))/SUMPRODUCT(生産額_中分類, IF(列分類振分=G$3, 1, 0))</f>
        <v>0</v>
      </c>
      <c r="H82" s="194">
        <f t="array" ref="H82">SUMPRODUCT(計算_投入係数表_加工!$D219:$DS219, 生産額_中分類, IF(列分類振分=H$3, 1, 0))/SUMPRODUCT(生産額_中分類, IF(列分類振分=H$3, 1, 0))</f>
        <v>0</v>
      </c>
      <c r="I82" s="194">
        <f t="array" ref="I82">SUMPRODUCT(計算_投入係数表_加工!$D219:$DS219, 生産額_中分類, IF(列分類振分=I$3, 1, 0))/SUMPRODUCT(生産額_中分類, IF(列分類振分=I$3, 1, 0))</f>
        <v>0</v>
      </c>
      <c r="J82" s="194">
        <f t="array" ref="J82">SUMPRODUCT(計算_投入係数表_加工!$D219:$DS219, 生産額_中分類, IF(列分類振分=J$3, 1, 0))/SUMPRODUCT(生産額_中分類, IF(列分類振分=J$3, 1, 0))</f>
        <v>0</v>
      </c>
      <c r="K82" s="194">
        <f t="array" ref="K82">SUMPRODUCT(計算_投入係数表_加工!$D219:$DS219, 生産額_中分類, IF(列分類振分=K$3, 1, 0))/SUMPRODUCT(生産額_中分類, IF(列分類振分=K$3, 1, 0))</f>
        <v>0</v>
      </c>
      <c r="L82" s="194">
        <f t="array" ref="L82">SUMPRODUCT(計算_投入係数表_加工!$D219:$DS219, 生産額_中分類, IF(列分類振分=L$3, 1, 0))/SUMPRODUCT(生産額_中分類, IF(列分類振分=L$3, 1, 0))</f>
        <v>0</v>
      </c>
      <c r="M82" s="194">
        <f t="array" ref="M82">SUMPRODUCT(計算_投入係数表_加工!$D219:$DS219, 生産額_中分類, IF(列分類振分=M$3, 1, 0))/SUMPRODUCT(生産額_中分類, IF(列分類振分=M$3, 1, 0))</f>
        <v>0</v>
      </c>
      <c r="N82" s="194">
        <f t="array" ref="N82">SUMPRODUCT(計算_投入係数表_加工!$D219:$DS219, 生産額_中分類, IF(列分類振分=N$3, 1, 0))/SUMPRODUCT(生産額_中分類, IF(列分類振分=N$3, 1, 0))</f>
        <v>0</v>
      </c>
      <c r="O82" s="194">
        <f t="array" ref="O82">SUMPRODUCT(計算_投入係数表_加工!$D219:$DS219, 生産額_中分類, IF(列分類振分=O$3, 1, 0))/SUMPRODUCT(生産額_中分類, IF(列分類振分=O$3, 1, 0))</f>
        <v>0</v>
      </c>
      <c r="P82" s="194">
        <f t="array" ref="P82">SUMPRODUCT(計算_投入係数表_加工!$D219:$DS219, 生産額_中分類, IF(列分類振分=P$3, 1, 0))/SUMPRODUCT(生産額_中分類, IF(列分類振分=P$3, 1, 0))</f>
        <v>0</v>
      </c>
      <c r="Q82" s="194" t="e">
        <f t="array" ref="Q82">SUMPRODUCT(計算_投入係数表_加工!$D219:$DS219, 生産額_中分類, IF(列分類振分=Q$3, 1, 0))/SUMPRODUCT(生産額_中分類, IF(列分類振分=Q$3, 1, 0))</f>
        <v>#DIV/0!</v>
      </c>
      <c r="R82" s="194" t="e">
        <f t="array" ref="R82">SUMPRODUCT(計算_投入係数表_加工!$D219:$DS219, 生産額_中分類, IF(列分類振分=R$3, 1, 0))/SUMPRODUCT(生産額_中分類, IF(列分類振分=R$3, 1, 0))</f>
        <v>#DIV/0!</v>
      </c>
      <c r="S82" s="194" t="e">
        <f t="array" ref="S82">SUMPRODUCT(計算_投入係数表_加工!$D219:$DS219, 生産額_中分類, IF(列分類振分=S$3, 1, 0))/SUMPRODUCT(生産額_中分類, IF(列分類振分=S$3, 1, 0))</f>
        <v>#DIV/0!</v>
      </c>
      <c r="T82" s="194" t="e">
        <f t="array" ref="T82">SUMPRODUCT(計算_投入係数表_加工!$D219:$DS219, 生産額_中分類, IF(列分類振分=T$3, 1, 0))/SUMPRODUCT(生産額_中分類, IF(列分類振分=T$3, 1, 0))</f>
        <v>#DIV/0!</v>
      </c>
      <c r="U82" s="194" t="e">
        <f t="array" ref="U82">SUMPRODUCT(計算_投入係数表_加工!$D219:$DS219, 生産額_中分類, IF(列分類振分=U$3, 1, 0))/SUMPRODUCT(生産額_中分類, IF(列分類振分=U$3, 1, 0))</f>
        <v>#DIV/0!</v>
      </c>
      <c r="V82" s="194" t="e">
        <f t="array" ref="V82">SUMPRODUCT(計算_投入係数表_加工!$D219:$DS219, 生産額_中分類, IF(列分類振分=V$3, 1, 0))/SUMPRODUCT(生産額_中分類, IF(列分類振分=V$3, 1, 0))</f>
        <v>#DIV/0!</v>
      </c>
      <c r="W82" s="194" t="e">
        <f t="array" ref="W82">SUMPRODUCT(計算_投入係数表_加工!$D219:$DS219, 生産額_中分類, IF(列分類振分=W$3, 1, 0))/SUMPRODUCT(生産額_中分類, IF(列分類振分=W$3, 1, 0))</f>
        <v>#DIV/0!</v>
      </c>
      <c r="X82" s="194" t="e">
        <f t="array" ref="X82">SUMPRODUCT(計算_投入係数表_加工!$D219:$DS219, 生産額_中分類, IF(列分類振分=X$3, 1, 0))/SUMPRODUCT(生産額_中分類, IF(列分類振分=X$3, 1, 0))</f>
        <v>#DIV/0!</v>
      </c>
      <c r="Y82" s="194" t="e">
        <f t="array" ref="Y82">SUMPRODUCT(計算_投入係数表_加工!$D219:$DS219, 生産額_中分類, IF(列分類振分=Y$3, 1, 0))/SUMPRODUCT(生産額_中分類, IF(列分類振分=Y$3, 1, 0))</f>
        <v>#DIV/0!</v>
      </c>
      <c r="Z82" s="194" t="e">
        <f t="array" ref="Z82">SUMPRODUCT(計算_投入係数表_加工!$D219:$DS219, 生産額_中分類, IF(列分類振分=Z$3, 1, 0))/SUMPRODUCT(生産額_中分類, IF(列分類振分=Z$3, 1, 0))</f>
        <v>#DIV/0!</v>
      </c>
      <c r="AA82" s="194" t="e">
        <f t="array" ref="AA82">SUMPRODUCT(計算_投入係数表_加工!$D219:$DS219, 生産額_中分類, IF(列分類振分=AA$3, 1, 0))/SUMPRODUCT(生産額_中分類, IF(列分類振分=AA$3, 1, 0))</f>
        <v>#DIV/0!</v>
      </c>
      <c r="AB82" s="194" t="e">
        <f t="array" ref="AB82">SUMPRODUCT(計算_投入係数表_加工!$D219:$DS219, 生産額_中分類, IF(列分類振分=AB$3, 1, 0))/SUMPRODUCT(生産額_中分類, IF(列分類振分=AB$3, 1, 0))</f>
        <v>#DIV/0!</v>
      </c>
      <c r="AC82" s="194" t="e">
        <f t="array" ref="AC82">SUMPRODUCT(計算_投入係数表_加工!$D219:$DS219, 生産額_中分類, IF(列分類振分=AC$3, 1, 0))/SUMPRODUCT(生産額_中分類, IF(列分類振分=AC$3, 1, 0))</f>
        <v>#DIV/0!</v>
      </c>
      <c r="AD82" s="194" t="e">
        <f t="array" ref="AD82">SUMPRODUCT(計算_投入係数表_加工!$D219:$DS219, 生産額_中分類, IF(列分類振分=AD$3, 1, 0))/SUMPRODUCT(生産額_中分類, IF(列分類振分=AD$3, 1, 0))</f>
        <v>#DIV/0!</v>
      </c>
      <c r="AE82" s="194" t="e">
        <f t="array" ref="AE82">SUMPRODUCT(計算_投入係数表_加工!$D219:$DS219, 生産額_中分類, IF(列分類振分=AE$3, 1, 0))/SUMPRODUCT(生産額_中分類, IF(列分類振分=AE$3, 1, 0))</f>
        <v>#DIV/0!</v>
      </c>
      <c r="AF82" s="194" t="e">
        <f t="array" ref="AF82">SUMPRODUCT(計算_投入係数表_加工!$D219:$DS219, 生産額_中分類, IF(列分類振分=AF$3, 1, 0))/SUMPRODUCT(生産額_中分類, IF(列分類振分=AF$3, 1, 0))</f>
        <v>#DIV/0!</v>
      </c>
      <c r="AG82" s="194" t="e">
        <f t="array" ref="AG82">SUMPRODUCT(計算_投入係数表_加工!$D219:$DS219, 生産額_中分類, IF(列分類振分=AG$3, 1, 0))/SUMPRODUCT(生産額_中分類, IF(列分類振分=AG$3, 1, 0))</f>
        <v>#DIV/0!</v>
      </c>
      <c r="AH82" s="194" t="e">
        <f t="array" ref="AH82">SUMPRODUCT(計算_投入係数表_加工!$D219:$DS219, 生産額_中分類, IF(列分類振分=AH$3, 1, 0))/SUMPRODUCT(生産額_中分類, IF(列分類振分=AH$3, 1, 0))</f>
        <v>#DIV/0!</v>
      </c>
      <c r="AI82" s="194" t="e">
        <f t="array" ref="AI82">SUMPRODUCT(計算_投入係数表_加工!$D219:$DS219, 生産額_中分類, IF(列分類振分=AI$3, 1, 0))/SUMPRODUCT(生産額_中分類, IF(列分類振分=AI$3, 1, 0))</f>
        <v>#DIV/0!</v>
      </c>
      <c r="AJ82" s="194" t="e">
        <f t="array" ref="AJ82">SUMPRODUCT(計算_投入係数表_加工!$D219:$DS219, 生産額_中分類, IF(列分類振分=AJ$3, 1, 0))/SUMPRODUCT(生産額_中分類, IF(列分類振分=AJ$3, 1, 0))</f>
        <v>#DIV/0!</v>
      </c>
      <c r="AK82" s="194" t="e">
        <f t="array" ref="AK82">SUMPRODUCT(計算_投入係数表_加工!$D219:$DS219, 生産額_中分類, IF(列分類振分=AK$3, 1, 0))/SUMPRODUCT(生産額_中分類, IF(列分類振分=AK$3, 1, 0))</f>
        <v>#DIV/0!</v>
      </c>
      <c r="AL82" s="194" t="e">
        <f t="array" ref="AL82">SUMPRODUCT(計算_投入係数表_加工!$D219:$DS219, 生産額_中分類, IF(列分類振分=AL$3, 1, 0))/SUMPRODUCT(生産額_中分類, IF(列分類振分=AL$3, 1, 0))</f>
        <v>#DIV/0!</v>
      </c>
      <c r="AM82" s="194" t="e">
        <f t="array" ref="AM82">SUMPRODUCT(計算_投入係数表_加工!$D219:$DS219, 生産額_中分類, IF(列分類振分=AM$3, 1, 0))/SUMPRODUCT(生産額_中分類, IF(列分類振分=AM$3, 1, 0))</f>
        <v>#DIV/0!</v>
      </c>
      <c r="AN82" s="194" t="e">
        <f t="array" ref="AN82">SUMPRODUCT(計算_投入係数表_加工!$D219:$DS219, 生産額_中分類, IF(列分類振分=AN$3, 1, 0))/SUMPRODUCT(生産額_中分類, IF(列分類振分=AN$3, 1, 0))</f>
        <v>#DIV/0!</v>
      </c>
      <c r="AO82" s="194" t="e">
        <f t="array" ref="AO82">SUMPRODUCT(計算_投入係数表_加工!$D219:$DS219, 生産額_中分類, IF(列分類振分=AO$3, 1, 0))/SUMPRODUCT(生産額_中分類, IF(列分類振分=AO$3, 1, 0))</f>
        <v>#DIV/0!</v>
      </c>
      <c r="AP82" s="194" t="e">
        <f t="array" ref="AP82">SUMPRODUCT(計算_投入係数表_加工!$D219:$DS219, 生産額_中分類, IF(列分類振分=AP$3, 1, 0))/SUMPRODUCT(生産額_中分類, IF(列分類振分=AP$3, 1, 0))</f>
        <v>#DIV/0!</v>
      </c>
      <c r="AQ82" s="194" t="e">
        <f t="array" ref="AQ82">SUMPRODUCT(計算_投入係数表_加工!$D219:$DS219, 生産額_中分類, IF(列分類振分=AQ$3, 1, 0))/SUMPRODUCT(生産額_中分類, IF(列分類振分=AQ$3, 1, 0))</f>
        <v>#DIV/0!</v>
      </c>
      <c r="AR82" s="194" t="e">
        <f t="array" ref="AR82">SUMPRODUCT(計算_投入係数表_加工!$D219:$DS219, 生産額_中分類, IF(列分類振分=AR$3, 1, 0))/SUMPRODUCT(生産額_中分類, IF(列分類振分=AR$3, 1, 0))</f>
        <v>#DIV/0!</v>
      </c>
      <c r="AS82" s="194" t="e">
        <f t="array" ref="AS82">SUMPRODUCT(計算_投入係数表_加工!$D219:$DS219, 生産額_中分類, IF(列分類振分=AS$3, 1, 0))/SUMPRODUCT(生産額_中分類, IF(列分類振分=AS$3, 1, 0))</f>
        <v>#DIV/0!</v>
      </c>
      <c r="AT82" s="194" t="e">
        <f t="array" ref="AT82">SUMPRODUCT(計算_投入係数表_加工!$D219:$DS219, 生産額_中分類, IF(列分類振分=AT$3, 1, 0))/SUMPRODUCT(生産額_中分類, IF(列分類振分=AT$3, 1, 0))</f>
        <v>#DIV/0!</v>
      </c>
      <c r="AU82" s="194" t="e">
        <f t="array" ref="AU82">SUMPRODUCT(計算_投入係数表_加工!$D219:$DS219, 生産額_中分類, IF(列分類振分=AU$3, 1, 0))/SUMPRODUCT(生産額_中分類, IF(列分類振分=AU$3, 1, 0))</f>
        <v>#DIV/0!</v>
      </c>
      <c r="AV82" s="194" t="e">
        <f t="array" ref="AV82">SUMPRODUCT(計算_投入係数表_加工!$D219:$DS219, 生産額_中分類, IF(列分類振分=AV$3, 1, 0))/SUMPRODUCT(生産額_中分類, IF(列分類振分=AV$3, 1, 0))</f>
        <v>#DIV/0!</v>
      </c>
      <c r="AW82" s="194" t="e">
        <f t="array" ref="AW82">SUMPRODUCT(計算_投入係数表_加工!$D219:$DS219, 生産額_中分類, IF(列分類振分=AW$3, 1, 0))/SUMPRODUCT(生産額_中分類, IF(列分類振分=AW$3, 1, 0))</f>
        <v>#DIV/0!</v>
      </c>
      <c r="AX82" s="194" t="e">
        <f t="array" ref="AX82">SUMPRODUCT(計算_投入係数表_加工!$D219:$DS219, 生産額_中分類, IF(列分類振分=AX$3, 1, 0))/SUMPRODUCT(生産額_中分類, IF(列分類振分=AX$3, 1, 0))</f>
        <v>#DIV/0!</v>
      </c>
      <c r="AY82" s="194" t="e">
        <f t="array" ref="AY82">SUMPRODUCT(計算_投入係数表_加工!$D219:$DS219, 生産額_中分類, IF(列分類振分=AY$3, 1, 0))/SUMPRODUCT(生産額_中分類, IF(列分類振分=AY$3, 1, 0))</f>
        <v>#DIV/0!</v>
      </c>
      <c r="AZ82" s="194" t="e">
        <f t="array" ref="AZ82">SUMPRODUCT(計算_投入係数表_加工!$D219:$DS219, 生産額_中分類, IF(列分類振分=AZ$3, 1, 0))/SUMPRODUCT(生産額_中分類, IF(列分類振分=AZ$3, 1, 0))</f>
        <v>#DIV/0!</v>
      </c>
      <c r="BA82" s="194" t="e">
        <f t="array" ref="BA82">SUMPRODUCT(計算_投入係数表_加工!$D219:$DS219, 生産額_中分類, IF(列分類振分=BA$3, 1, 0))/SUMPRODUCT(生産額_中分類, IF(列分類振分=BA$3, 1, 0))</f>
        <v>#DIV/0!</v>
      </c>
      <c r="BB82" s="194" t="e">
        <f t="array" ref="BB82">SUMPRODUCT(計算_投入係数表_加工!$D219:$DS219, 生産額_中分類, IF(列分類振分=BB$3, 1, 0))/SUMPRODUCT(生産額_中分類, IF(列分類振分=BB$3, 1, 0))</f>
        <v>#DIV/0!</v>
      </c>
      <c r="BC82" s="194" t="e">
        <f t="array" ref="BC82">SUMPRODUCT(計算_投入係数表_加工!$D219:$DS219, 生産額_中分類, IF(列分類振分=BC$3, 1, 0))/SUMPRODUCT(生産額_中分類, IF(列分類振分=BC$3, 1, 0))</f>
        <v>#DIV/0!</v>
      </c>
      <c r="BD82" s="194" t="e">
        <f t="array" ref="BD82">SUMPRODUCT(計算_投入係数表_加工!$D219:$DS219, 生産額_中分類, IF(列分類振分=BD$3, 1, 0))/SUMPRODUCT(生産額_中分類, IF(列分類振分=BD$3, 1, 0))</f>
        <v>#DIV/0!</v>
      </c>
      <c r="BE82" s="194" t="e">
        <f t="array" ref="BE82">SUMPRODUCT(計算_投入係数表_加工!$D219:$DS219, 生産額_中分類, IF(列分類振分=BE$3, 1, 0))/SUMPRODUCT(生産額_中分類, IF(列分類振分=BE$3, 1, 0))</f>
        <v>#DIV/0!</v>
      </c>
      <c r="BF82" s="194" t="e">
        <f t="array" ref="BF82">SUMPRODUCT(計算_投入係数表_加工!$D219:$DS219, 生産額_中分類, IF(列分類振分=BF$3, 1, 0))/SUMPRODUCT(生産額_中分類, IF(列分類振分=BF$3, 1, 0))</f>
        <v>#DIV/0!</v>
      </c>
      <c r="BG82" s="194" t="e">
        <f t="array" ref="BG82">SUMPRODUCT(計算_投入係数表_加工!$D219:$DS219, 生産額_中分類, IF(列分類振分=BG$3, 1, 0))/SUMPRODUCT(生産額_中分類, IF(列分類振分=BG$3, 1, 0))</f>
        <v>#DIV/0!</v>
      </c>
      <c r="BH82" s="194" t="e">
        <f t="array" ref="BH82">SUMPRODUCT(計算_投入係数表_加工!$D219:$DS219, 生産額_中分類, IF(列分類振分=BH$3, 1, 0))/SUMPRODUCT(生産額_中分類, IF(列分類振分=BH$3, 1, 0))</f>
        <v>#DIV/0!</v>
      </c>
      <c r="BI82" s="194" t="e">
        <f t="array" ref="BI82">SUMPRODUCT(計算_投入係数表_加工!$D219:$DS219, 生産額_中分類, IF(列分類振分=BI$3, 1, 0))/SUMPRODUCT(生産額_中分類, IF(列分類振分=BI$3, 1, 0))</f>
        <v>#DIV/0!</v>
      </c>
      <c r="BJ82" s="194" t="e">
        <f t="array" ref="BJ82">SUMPRODUCT(計算_投入係数表_加工!$D219:$DS219, 生産額_中分類, IF(列分類振分=BJ$3, 1, 0))/SUMPRODUCT(生産額_中分類, IF(列分類振分=BJ$3, 1, 0))</f>
        <v>#DIV/0!</v>
      </c>
      <c r="BK82" s="194" t="e">
        <f t="array" ref="BK82">SUMPRODUCT(計算_投入係数表_加工!$D219:$DS219, 生産額_中分類, IF(列分類振分=BK$3, 1, 0))/SUMPRODUCT(生産額_中分類, IF(列分類振分=BK$3, 1, 0))</f>
        <v>#DIV/0!</v>
      </c>
      <c r="BL82" s="194" t="e">
        <f t="array" ref="BL82">SUMPRODUCT(計算_投入係数表_加工!$D219:$DS219, 生産額_中分類, IF(列分類振分=BL$3, 1, 0))/SUMPRODUCT(生産額_中分類, IF(列分類振分=BL$3, 1, 0))</f>
        <v>#DIV/0!</v>
      </c>
      <c r="BM82" s="194" t="e">
        <f t="array" ref="BM82">SUMPRODUCT(計算_投入係数表_加工!$D219:$DS219, 生産額_中分類, IF(列分類振分=BM$3, 1, 0))/SUMPRODUCT(生産額_中分類, IF(列分類振分=BM$3, 1, 0))</f>
        <v>#DIV/0!</v>
      </c>
      <c r="BN82" s="194" t="e">
        <f t="array" ref="BN82">SUMPRODUCT(計算_投入係数表_加工!$D219:$DS219, 生産額_中分類, IF(列分類振分=BN$3, 1, 0))/SUMPRODUCT(生産額_中分類, IF(列分類振分=BN$3, 1, 0))</f>
        <v>#DIV/0!</v>
      </c>
      <c r="BO82" s="194" t="e">
        <f t="array" ref="BO82">SUMPRODUCT(計算_投入係数表_加工!$D219:$DS219, 生産額_中分類, IF(列分類振分=BO$3, 1, 0))/SUMPRODUCT(生産額_中分類, IF(列分類振分=BO$3, 1, 0))</f>
        <v>#DIV/0!</v>
      </c>
      <c r="BP82" s="194" t="e">
        <f t="array" ref="BP82">SUMPRODUCT(計算_投入係数表_加工!$D219:$DS219, 生産額_中分類, IF(列分類振分=BP$3, 1, 0))/SUMPRODUCT(生産額_中分類, IF(列分類振分=BP$3, 1, 0))</f>
        <v>#DIV/0!</v>
      </c>
      <c r="BQ82" s="194" t="e">
        <f t="array" ref="BQ82">SUMPRODUCT(計算_投入係数表_加工!$D219:$DS219, 生産額_中分類, IF(列分類振分=BQ$3, 1, 0))/SUMPRODUCT(生産額_中分類, IF(列分類振分=BQ$3, 1, 0))</f>
        <v>#DIV/0!</v>
      </c>
      <c r="BR82" s="194" t="e">
        <f t="array" ref="BR82">SUMPRODUCT(計算_投入係数表_加工!$D219:$DS219, 生産額_中分類, IF(列分類振分=BR$3, 1, 0))/SUMPRODUCT(生産額_中分類, IF(列分類振分=BR$3, 1, 0))</f>
        <v>#DIV/0!</v>
      </c>
      <c r="BS82" s="194" t="e">
        <f t="array" ref="BS82">SUMPRODUCT(計算_投入係数表_加工!$D219:$DS219, 生産額_中分類, IF(列分類振分=BS$3, 1, 0))/SUMPRODUCT(生産額_中分類, IF(列分類振分=BS$3, 1, 0))</f>
        <v>#DIV/0!</v>
      </c>
      <c r="BT82" s="194" t="e">
        <f t="array" ref="BT82">SUMPRODUCT(計算_投入係数表_加工!$D219:$DS219, 生産額_中分類, IF(列分類振分=BT$3, 1, 0))/SUMPRODUCT(生産額_中分類, IF(列分類振分=BT$3, 1, 0))</f>
        <v>#DIV/0!</v>
      </c>
      <c r="BU82" s="194" t="e">
        <f t="array" ref="BU82">SUMPRODUCT(計算_投入係数表_加工!$D219:$DS219, 生産額_中分類, IF(列分類振分=BU$3, 1, 0))/SUMPRODUCT(生産額_中分類, IF(列分類振分=BU$3, 1, 0))</f>
        <v>#DIV/0!</v>
      </c>
      <c r="BV82" s="194" t="e">
        <f t="array" ref="BV82">SUMPRODUCT(計算_投入係数表_加工!$D219:$DS219, 生産額_中分類, IF(列分類振分=BV$3, 1, 0))/SUMPRODUCT(生産額_中分類, IF(列分類振分=BV$3, 1, 0))</f>
        <v>#DIV/0!</v>
      </c>
      <c r="BW82" s="194" t="e">
        <f t="array" ref="BW82">SUMPRODUCT(計算_投入係数表_加工!$D219:$DS219, 生産額_中分類, IF(列分類振分=BW$3, 1, 0))/SUMPRODUCT(生産額_中分類, IF(列分類振分=BW$3, 1, 0))</f>
        <v>#DIV/0!</v>
      </c>
      <c r="BX82" s="194" t="e">
        <f t="array" ref="BX82">SUMPRODUCT(計算_投入係数表_加工!$D219:$DS219, 生産額_中分類, IF(列分類振分=BX$3, 1, 0))/SUMPRODUCT(生産額_中分類, IF(列分類振分=BX$3, 1, 0))</f>
        <v>#DIV/0!</v>
      </c>
      <c r="BY82" s="194" t="e">
        <f t="array" ref="BY82">SUMPRODUCT(計算_投入係数表_加工!$D219:$DS219, 生産額_中分類, IF(列分類振分=BY$3, 1, 0))/SUMPRODUCT(生産額_中分類, IF(列分類振分=BY$3, 1, 0))</f>
        <v>#DIV/0!</v>
      </c>
      <c r="BZ82" s="194" t="e">
        <f t="array" ref="BZ82">SUMPRODUCT(計算_投入係数表_加工!$D219:$DS219, 生産額_中分類, IF(列分類振分=BZ$3, 1, 0))/SUMPRODUCT(生産額_中分類, IF(列分類振分=BZ$3, 1, 0))</f>
        <v>#DIV/0!</v>
      </c>
      <c r="CA82" s="194" t="e">
        <f t="array" ref="CA82">SUMPRODUCT(計算_投入係数表_加工!$D219:$DS219, 生産額_中分類, IF(列分類振分=CA$3, 1, 0))/SUMPRODUCT(生産額_中分類, IF(列分類振分=CA$3, 1, 0))</f>
        <v>#DIV/0!</v>
      </c>
      <c r="CB82" s="194" t="e">
        <f t="array" ref="CB82">SUMPRODUCT(計算_投入係数表_加工!$D219:$DS219, 生産額_中分類, IF(列分類振分=CB$3, 1, 0))/SUMPRODUCT(生産額_中分類, IF(列分類振分=CB$3, 1, 0))</f>
        <v>#DIV/0!</v>
      </c>
      <c r="CC82" s="194" t="e">
        <f t="array" ref="CC82">SUMPRODUCT(計算_投入係数表_加工!$D219:$DS219, 生産額_中分類, IF(列分類振分=CC$3, 1, 0))/SUMPRODUCT(生産額_中分類, IF(列分類振分=CC$3, 1, 0))</f>
        <v>#DIV/0!</v>
      </c>
      <c r="CD82" s="194" t="e">
        <f t="array" ref="CD82">SUMPRODUCT(計算_投入係数表_加工!$D219:$DS219, 生産額_中分類, IF(列分類振分=CD$3, 1, 0))/SUMPRODUCT(生産額_中分類, IF(列分類振分=CD$3, 1, 0))</f>
        <v>#DIV/0!</v>
      </c>
      <c r="CE82" s="194" t="e">
        <f t="array" ref="CE82">SUMPRODUCT(計算_投入係数表_加工!$D219:$DS219, 生産額_中分類, IF(列分類振分=CE$3, 1, 0))/SUMPRODUCT(生産額_中分類, IF(列分類振分=CE$3, 1, 0))</f>
        <v>#DIV/0!</v>
      </c>
      <c r="CF82" s="194" t="e">
        <f t="array" ref="CF82">SUMPRODUCT(計算_投入係数表_加工!$D219:$DS219, 生産額_中分類, IF(列分類振分=CF$3, 1, 0))/SUMPRODUCT(生産額_中分類, IF(列分類振分=CF$3, 1, 0))</f>
        <v>#DIV/0!</v>
      </c>
      <c r="CG82" s="194" t="e">
        <f t="array" ref="CG82">SUMPRODUCT(計算_投入係数表_加工!$D219:$DS219, 生産額_中分類, IF(列分類振分=CG$3, 1, 0))/SUMPRODUCT(生産額_中分類, IF(列分類振分=CG$3, 1, 0))</f>
        <v>#DIV/0!</v>
      </c>
      <c r="CH82" s="194" t="e">
        <f t="array" ref="CH82">SUMPRODUCT(計算_投入係数表_加工!$D219:$DS219, 生産額_中分類, IF(列分類振分=CH$3, 1, 0))/SUMPRODUCT(生産額_中分類, IF(列分類振分=CH$3, 1, 0))</f>
        <v>#DIV/0!</v>
      </c>
      <c r="CI82" s="194" t="e">
        <f t="array" ref="CI82">SUMPRODUCT(計算_投入係数表_加工!$D219:$DS219, 生産額_中分類, IF(列分類振分=CI$3, 1, 0))/SUMPRODUCT(生産額_中分類, IF(列分類振分=CI$3, 1, 0))</f>
        <v>#DIV/0!</v>
      </c>
      <c r="CJ82" s="194" t="e">
        <f t="array" ref="CJ82">SUMPRODUCT(計算_投入係数表_加工!$D219:$DS219, 生産額_中分類, IF(列分類振分=CJ$3, 1, 0))/SUMPRODUCT(生産額_中分類, IF(列分類振分=CJ$3, 1, 0))</f>
        <v>#DIV/0!</v>
      </c>
      <c r="CK82" s="194" t="e">
        <f t="array" ref="CK82">SUMPRODUCT(計算_投入係数表_加工!$D219:$DS219, 生産額_中分類, IF(列分類振分=CK$3, 1, 0))/SUMPRODUCT(生産額_中分類, IF(列分類振分=CK$3, 1, 0))</f>
        <v>#DIV/0!</v>
      </c>
      <c r="CL82" s="194" t="e">
        <f t="array" ref="CL82">SUMPRODUCT(計算_投入係数表_加工!$D219:$DS219, 生産額_中分類, IF(列分類振分=CL$3, 1, 0))/SUMPRODUCT(生産額_中分類, IF(列分類振分=CL$3, 1, 0))</f>
        <v>#DIV/0!</v>
      </c>
      <c r="CM82" s="194" t="e">
        <f t="array" ref="CM82">SUMPRODUCT(計算_投入係数表_加工!$D219:$DS219, 生産額_中分類, IF(列分類振分=CM$3, 1, 0))/SUMPRODUCT(生産額_中分類, IF(列分類振分=CM$3, 1, 0))</f>
        <v>#DIV/0!</v>
      </c>
      <c r="CN82" s="194" t="e">
        <f t="array" ref="CN82">SUMPRODUCT(計算_投入係数表_加工!$D219:$DS219, 生産額_中分類, IF(列分類振分=CN$3, 1, 0))/SUMPRODUCT(生産額_中分類, IF(列分類振分=CN$3, 1, 0))</f>
        <v>#DIV/0!</v>
      </c>
      <c r="CO82" s="194" t="e">
        <f t="array" ref="CO82">SUMPRODUCT(計算_投入係数表_加工!$D219:$DS219, 生産額_中分類, IF(列分類振分=CO$3, 1, 0))/SUMPRODUCT(生産額_中分類, IF(列分類振分=CO$3, 1, 0))</f>
        <v>#DIV/0!</v>
      </c>
      <c r="CP82" s="194" t="e">
        <f t="array" ref="CP82">SUMPRODUCT(計算_投入係数表_加工!$D219:$DS219, 生産額_中分類, IF(列分類振分=CP$3, 1, 0))/SUMPRODUCT(生産額_中分類, IF(列分類振分=CP$3, 1, 0))</f>
        <v>#DIV/0!</v>
      </c>
      <c r="CQ82" s="194" t="e">
        <f t="array" ref="CQ82">SUMPRODUCT(計算_投入係数表_加工!$D219:$DS219, 生産額_中分類, IF(列分類振分=CQ$3, 1, 0))/SUMPRODUCT(生産額_中分類, IF(列分類振分=CQ$3, 1, 0))</f>
        <v>#DIV/0!</v>
      </c>
      <c r="CR82" s="194" t="e">
        <f t="array" ref="CR82">SUMPRODUCT(計算_投入係数表_加工!$D219:$DS219, 生産額_中分類, IF(列分類振分=CR$3, 1, 0))/SUMPRODUCT(生産額_中分類, IF(列分類振分=CR$3, 1, 0))</f>
        <v>#DIV/0!</v>
      </c>
      <c r="CS82" s="194" t="e">
        <f t="array" ref="CS82">SUMPRODUCT(計算_投入係数表_加工!$D219:$DS219, 生産額_中分類, IF(列分類振分=CS$3, 1, 0))/SUMPRODUCT(生産額_中分類, IF(列分類振分=CS$3, 1, 0))</f>
        <v>#DIV/0!</v>
      </c>
      <c r="CT82" s="194" t="e">
        <f t="array" ref="CT82">SUMPRODUCT(計算_投入係数表_加工!$D219:$DS219, 生産額_中分類, IF(列分類振分=CT$3, 1, 0))/SUMPRODUCT(生産額_中分類, IF(列分類振分=CT$3, 1, 0))</f>
        <v>#DIV/0!</v>
      </c>
      <c r="CU82" s="194" t="e">
        <f t="array" ref="CU82">SUMPRODUCT(計算_投入係数表_加工!$D219:$DS219, 生産額_中分類, IF(列分類振分=CU$3, 1, 0))/SUMPRODUCT(生産額_中分類, IF(列分類振分=CU$3, 1, 0))</f>
        <v>#DIV/0!</v>
      </c>
      <c r="CV82" s="194" t="e">
        <f t="array" ref="CV82">SUMPRODUCT(計算_投入係数表_加工!$D219:$DS219, 生産額_中分類, IF(列分類振分=CV$3, 1, 0))/SUMPRODUCT(生産額_中分類, IF(列分類振分=CV$3, 1, 0))</f>
        <v>#DIV/0!</v>
      </c>
      <c r="CW82" s="194" t="e">
        <f t="array" ref="CW82">SUMPRODUCT(計算_投入係数表_加工!$D219:$DS219, 生産額_中分類, IF(列分類振分=CW$3, 1, 0))/SUMPRODUCT(生産額_中分類, IF(列分類振分=CW$3, 1, 0))</f>
        <v>#DIV/0!</v>
      </c>
      <c r="CX82" s="194" t="e">
        <f t="array" ref="CX82">SUMPRODUCT(計算_投入係数表_加工!$D219:$DS219, 生産額_中分類, IF(列分類振分=CX$3, 1, 0))/SUMPRODUCT(生産額_中分類, IF(列分類振分=CX$3, 1, 0))</f>
        <v>#DIV/0!</v>
      </c>
      <c r="CY82" s="194" t="e">
        <f t="array" ref="CY82">SUMPRODUCT(計算_投入係数表_加工!$D219:$DS219, 生産額_中分類, IF(列分類振分=CY$3, 1, 0))/SUMPRODUCT(生産額_中分類, IF(列分類振分=CY$3, 1, 0))</f>
        <v>#DIV/0!</v>
      </c>
      <c r="CZ82" s="194" t="e">
        <f t="array" ref="CZ82">SUMPRODUCT(計算_投入係数表_加工!$D219:$DS219, 生産額_中分類, IF(列分類振分=CZ$3, 1, 0))/SUMPRODUCT(生産額_中分類, IF(列分類振分=CZ$3, 1, 0))</f>
        <v>#DIV/0!</v>
      </c>
      <c r="DA82" s="194" t="e">
        <f t="array" ref="DA82">SUMPRODUCT(計算_投入係数表_加工!$D219:$DS219, 生産額_中分類, IF(列分類振分=DA$3, 1, 0))/SUMPRODUCT(生産額_中分類, IF(列分類振分=DA$3, 1, 0))</f>
        <v>#DIV/0!</v>
      </c>
      <c r="DB82" s="194" t="e">
        <f t="array" ref="DB82">SUMPRODUCT(計算_投入係数表_加工!$D219:$DS219, 生産額_中分類, IF(列分類振分=DB$3, 1, 0))/SUMPRODUCT(生産額_中分類, IF(列分類振分=DB$3, 1, 0))</f>
        <v>#DIV/0!</v>
      </c>
      <c r="DC82" s="194" t="e">
        <f t="array" ref="DC82">SUMPRODUCT(計算_投入係数表_加工!$D219:$DS219, 生産額_中分類, IF(列分類振分=DC$3, 1, 0))/SUMPRODUCT(生産額_中分類, IF(列分類振分=DC$3, 1, 0))</f>
        <v>#DIV/0!</v>
      </c>
      <c r="DD82" s="194" t="e">
        <f t="array" ref="DD82">SUMPRODUCT(計算_投入係数表_加工!$D219:$DS219, 生産額_中分類, IF(列分類振分=DD$3, 1, 0))/SUMPRODUCT(生産額_中分類, IF(列分類振分=DD$3, 1, 0))</f>
        <v>#DIV/0!</v>
      </c>
      <c r="DE82" s="194" t="e">
        <f t="array" ref="DE82">SUMPRODUCT(計算_投入係数表_加工!$D219:$DS219, 生産額_中分類, IF(列分類振分=DE$3, 1, 0))/SUMPRODUCT(生産額_中分類, IF(列分類振分=DE$3, 1, 0))</f>
        <v>#DIV/0!</v>
      </c>
      <c r="DF82" s="194" t="e">
        <f t="array" ref="DF82">SUMPRODUCT(計算_投入係数表_加工!$D219:$DS219, 生産額_中分類, IF(列分類振分=DF$3, 1, 0))/SUMPRODUCT(生産額_中分類, IF(列分類振分=DF$3, 1, 0))</f>
        <v>#DIV/0!</v>
      </c>
      <c r="DG82" s="194" t="e">
        <f t="array" ref="DG82">SUMPRODUCT(計算_投入係数表_加工!$D219:$DS219, 生産額_中分類, IF(列分類振分=DG$3, 1, 0))/SUMPRODUCT(生産額_中分類, IF(列分類振分=DG$3, 1, 0))</f>
        <v>#DIV/0!</v>
      </c>
      <c r="DH82" s="194" t="e">
        <f t="array" ref="DH82">SUMPRODUCT(計算_投入係数表_加工!$D219:$DS219, 生産額_中分類, IF(列分類振分=DH$3, 1, 0))/SUMPRODUCT(生産額_中分類, IF(列分類振分=DH$3, 1, 0))</f>
        <v>#DIV/0!</v>
      </c>
      <c r="DI82" s="194" t="e">
        <f t="array" ref="DI82">SUMPRODUCT(計算_投入係数表_加工!$D219:$DS219, 生産額_中分類, IF(列分類振分=DI$3, 1, 0))/SUMPRODUCT(生産額_中分類, IF(列分類振分=DI$3, 1, 0))</f>
        <v>#DIV/0!</v>
      </c>
      <c r="DJ82" s="194" t="e">
        <f t="array" ref="DJ82">SUMPRODUCT(計算_投入係数表_加工!$D219:$DS219, 生産額_中分類, IF(列分類振分=DJ$3, 1, 0))/SUMPRODUCT(生産額_中分類, IF(列分類振分=DJ$3, 1, 0))</f>
        <v>#DIV/0!</v>
      </c>
      <c r="DK82" s="194" t="e">
        <f t="array" ref="DK82">SUMPRODUCT(計算_投入係数表_加工!$D219:$DS219, 生産額_中分類, IF(列分類振分=DK$3, 1, 0))/SUMPRODUCT(生産額_中分類, IF(列分類振分=DK$3, 1, 0))</f>
        <v>#DIV/0!</v>
      </c>
      <c r="DL82" s="194" t="e">
        <f t="array" ref="DL82">SUMPRODUCT(計算_投入係数表_加工!$D219:$DS219, 生産額_中分類, IF(列分類振分=DL$3, 1, 0))/SUMPRODUCT(生産額_中分類, IF(列分類振分=DL$3, 1, 0))</f>
        <v>#DIV/0!</v>
      </c>
      <c r="DM82" s="194" t="e">
        <f t="array" ref="DM82">SUMPRODUCT(計算_投入係数表_加工!$D219:$DS219, 生産額_中分類, IF(列分類振分=DM$3, 1, 0))/SUMPRODUCT(生産額_中分類, IF(列分類振分=DM$3, 1, 0))</f>
        <v>#DIV/0!</v>
      </c>
      <c r="DN82" s="194" t="e">
        <f t="array" ref="DN82">SUMPRODUCT(計算_投入係数表_加工!$D219:$DS219, 生産額_中分類, IF(列分類振分=DN$3, 1, 0))/SUMPRODUCT(生産額_中分類, IF(列分類振分=DN$3, 1, 0))</f>
        <v>#DIV/0!</v>
      </c>
      <c r="DO82" s="194" t="e">
        <f t="array" ref="DO82">SUMPRODUCT(計算_投入係数表_加工!$D219:$DS219, 生産額_中分類, IF(列分類振分=DO$3, 1, 0))/SUMPRODUCT(生産額_中分類, IF(列分類振分=DO$3, 1, 0))</f>
        <v>#DIV/0!</v>
      </c>
      <c r="DP82" s="194" t="e">
        <f t="array" ref="DP82">SUMPRODUCT(計算_投入係数表_加工!$D219:$DS219, 生産額_中分類, IF(列分類振分=DP$3, 1, 0))/SUMPRODUCT(生産額_中分類, IF(列分類振分=DP$3, 1, 0))</f>
        <v>#DIV/0!</v>
      </c>
      <c r="DQ82" s="194" t="e">
        <f t="array" ref="DQ82">SUMPRODUCT(計算_投入係数表_加工!$D219:$DS219, 生産額_中分類, IF(列分類振分=DQ$3, 1, 0))/SUMPRODUCT(生産額_中分類, IF(列分類振分=DQ$3, 1, 0))</f>
        <v>#DIV/0!</v>
      </c>
      <c r="DR82" s="194" t="e">
        <f t="array" ref="DR82">SUMPRODUCT(計算_投入係数表_加工!$D219:$DS219, 生産額_中分類, IF(列分類振分=DR$3, 1, 0))/SUMPRODUCT(生産額_中分類, IF(列分類振分=DR$3, 1, 0))</f>
        <v>#DIV/0!</v>
      </c>
      <c r="DS82" s="194" t="e">
        <f t="array" ref="DS82">SUMPRODUCT(計算_投入係数表_加工!$D219:$DS219, 生産額_中分類, IF(列分類振分=DS$3, 1, 0))/SUMPRODUCT(生産額_中分類, IF(列分類振分=DS$3, 1, 0))</f>
        <v>#DIV/0!</v>
      </c>
      <c r="DT82" s="23">
        <f>SUMIF(振分, $C82, 計算_投入係数表_加工!DT$4:DT$123)</f>
        <v>0</v>
      </c>
    </row>
    <row r="83" spans="2:124" x14ac:dyDescent="0.25">
      <c r="B83" s="53">
        <v>80</v>
      </c>
      <c r="C83" s="198" t="str">
        <v>-</v>
      </c>
      <c r="D83" s="199">
        <f t="array" ref="D83">SUMPRODUCT(計算_投入係数表_加工!$D220:$DS220, 生産額_中分類, IF(列分類振分=D$3, 1, 0))/SUMPRODUCT(生産額_中分類, IF(列分類振分=D$3, 1, 0))</f>
        <v>0</v>
      </c>
      <c r="E83" s="200">
        <f t="array" ref="E83">SUMPRODUCT(計算_投入係数表_加工!$D220:$DS220, 生産額_中分類, IF(列分類振分=E$3, 1, 0))/SUMPRODUCT(生産額_中分類, IF(列分類振分=E$3, 1, 0))</f>
        <v>0</v>
      </c>
      <c r="F83" s="200">
        <f t="array" ref="F83">SUMPRODUCT(計算_投入係数表_加工!$D220:$DS220, 生産額_中分類, IF(列分類振分=F$3, 1, 0))/SUMPRODUCT(生産額_中分類, IF(列分類振分=F$3, 1, 0))</f>
        <v>0</v>
      </c>
      <c r="G83" s="200">
        <f t="array" ref="G83">SUMPRODUCT(計算_投入係数表_加工!$D220:$DS220, 生産額_中分類, IF(列分類振分=G$3, 1, 0))/SUMPRODUCT(生産額_中分類, IF(列分類振分=G$3, 1, 0))</f>
        <v>0</v>
      </c>
      <c r="H83" s="200">
        <f t="array" ref="H83">SUMPRODUCT(計算_投入係数表_加工!$D220:$DS220, 生産額_中分類, IF(列分類振分=H$3, 1, 0))/SUMPRODUCT(生産額_中分類, IF(列分類振分=H$3, 1, 0))</f>
        <v>0</v>
      </c>
      <c r="I83" s="200">
        <f t="array" ref="I83">SUMPRODUCT(計算_投入係数表_加工!$D220:$DS220, 生産額_中分類, IF(列分類振分=I$3, 1, 0))/SUMPRODUCT(生産額_中分類, IF(列分類振分=I$3, 1, 0))</f>
        <v>0</v>
      </c>
      <c r="J83" s="200">
        <f t="array" ref="J83">SUMPRODUCT(計算_投入係数表_加工!$D220:$DS220, 生産額_中分類, IF(列分類振分=J$3, 1, 0))/SUMPRODUCT(生産額_中分類, IF(列分類振分=J$3, 1, 0))</f>
        <v>0</v>
      </c>
      <c r="K83" s="200">
        <f t="array" ref="K83">SUMPRODUCT(計算_投入係数表_加工!$D220:$DS220, 生産額_中分類, IF(列分類振分=K$3, 1, 0))/SUMPRODUCT(生産額_中分類, IF(列分類振分=K$3, 1, 0))</f>
        <v>0</v>
      </c>
      <c r="L83" s="200">
        <f t="array" ref="L83">SUMPRODUCT(計算_投入係数表_加工!$D220:$DS220, 生産額_中分類, IF(列分類振分=L$3, 1, 0))/SUMPRODUCT(生産額_中分類, IF(列分類振分=L$3, 1, 0))</f>
        <v>0</v>
      </c>
      <c r="M83" s="200">
        <f t="array" ref="M83">SUMPRODUCT(計算_投入係数表_加工!$D220:$DS220, 生産額_中分類, IF(列分類振分=M$3, 1, 0))/SUMPRODUCT(生産額_中分類, IF(列分類振分=M$3, 1, 0))</f>
        <v>0</v>
      </c>
      <c r="N83" s="200">
        <f t="array" ref="N83">SUMPRODUCT(計算_投入係数表_加工!$D220:$DS220, 生産額_中分類, IF(列分類振分=N$3, 1, 0))/SUMPRODUCT(生産額_中分類, IF(列分類振分=N$3, 1, 0))</f>
        <v>0</v>
      </c>
      <c r="O83" s="200">
        <f t="array" ref="O83">SUMPRODUCT(計算_投入係数表_加工!$D220:$DS220, 生産額_中分類, IF(列分類振分=O$3, 1, 0))/SUMPRODUCT(生産額_中分類, IF(列分類振分=O$3, 1, 0))</f>
        <v>0</v>
      </c>
      <c r="P83" s="200">
        <f t="array" ref="P83">SUMPRODUCT(計算_投入係数表_加工!$D220:$DS220, 生産額_中分類, IF(列分類振分=P$3, 1, 0))/SUMPRODUCT(生産額_中分類, IF(列分類振分=P$3, 1, 0))</f>
        <v>0</v>
      </c>
      <c r="Q83" s="200" t="e">
        <f t="array" ref="Q83">SUMPRODUCT(計算_投入係数表_加工!$D220:$DS220, 生産額_中分類, IF(列分類振分=Q$3, 1, 0))/SUMPRODUCT(生産額_中分類, IF(列分類振分=Q$3, 1, 0))</f>
        <v>#DIV/0!</v>
      </c>
      <c r="R83" s="200" t="e">
        <f t="array" ref="R83">SUMPRODUCT(計算_投入係数表_加工!$D220:$DS220, 生産額_中分類, IF(列分類振分=R$3, 1, 0))/SUMPRODUCT(生産額_中分類, IF(列分類振分=R$3, 1, 0))</f>
        <v>#DIV/0!</v>
      </c>
      <c r="S83" s="200" t="e">
        <f t="array" ref="S83">SUMPRODUCT(計算_投入係数表_加工!$D220:$DS220, 生産額_中分類, IF(列分類振分=S$3, 1, 0))/SUMPRODUCT(生産額_中分類, IF(列分類振分=S$3, 1, 0))</f>
        <v>#DIV/0!</v>
      </c>
      <c r="T83" s="200" t="e">
        <f t="array" ref="T83">SUMPRODUCT(計算_投入係数表_加工!$D220:$DS220, 生産額_中分類, IF(列分類振分=T$3, 1, 0))/SUMPRODUCT(生産額_中分類, IF(列分類振分=T$3, 1, 0))</f>
        <v>#DIV/0!</v>
      </c>
      <c r="U83" s="200" t="e">
        <f t="array" ref="U83">SUMPRODUCT(計算_投入係数表_加工!$D220:$DS220, 生産額_中分類, IF(列分類振分=U$3, 1, 0))/SUMPRODUCT(生産額_中分類, IF(列分類振分=U$3, 1, 0))</f>
        <v>#DIV/0!</v>
      </c>
      <c r="V83" s="200" t="e">
        <f t="array" ref="V83">SUMPRODUCT(計算_投入係数表_加工!$D220:$DS220, 生産額_中分類, IF(列分類振分=V$3, 1, 0))/SUMPRODUCT(生産額_中分類, IF(列分類振分=V$3, 1, 0))</f>
        <v>#DIV/0!</v>
      </c>
      <c r="W83" s="200" t="e">
        <f t="array" ref="W83">SUMPRODUCT(計算_投入係数表_加工!$D220:$DS220, 生産額_中分類, IF(列分類振分=W$3, 1, 0))/SUMPRODUCT(生産額_中分類, IF(列分類振分=W$3, 1, 0))</f>
        <v>#DIV/0!</v>
      </c>
      <c r="X83" s="200" t="e">
        <f t="array" ref="X83">SUMPRODUCT(計算_投入係数表_加工!$D220:$DS220, 生産額_中分類, IF(列分類振分=X$3, 1, 0))/SUMPRODUCT(生産額_中分類, IF(列分類振分=X$3, 1, 0))</f>
        <v>#DIV/0!</v>
      </c>
      <c r="Y83" s="200" t="e">
        <f t="array" ref="Y83">SUMPRODUCT(計算_投入係数表_加工!$D220:$DS220, 生産額_中分類, IF(列分類振分=Y$3, 1, 0))/SUMPRODUCT(生産額_中分類, IF(列分類振分=Y$3, 1, 0))</f>
        <v>#DIV/0!</v>
      </c>
      <c r="Z83" s="200" t="e">
        <f t="array" ref="Z83">SUMPRODUCT(計算_投入係数表_加工!$D220:$DS220, 生産額_中分類, IF(列分類振分=Z$3, 1, 0))/SUMPRODUCT(生産額_中分類, IF(列分類振分=Z$3, 1, 0))</f>
        <v>#DIV/0!</v>
      </c>
      <c r="AA83" s="200" t="e">
        <f t="array" ref="AA83">SUMPRODUCT(計算_投入係数表_加工!$D220:$DS220, 生産額_中分類, IF(列分類振分=AA$3, 1, 0))/SUMPRODUCT(生産額_中分類, IF(列分類振分=AA$3, 1, 0))</f>
        <v>#DIV/0!</v>
      </c>
      <c r="AB83" s="200" t="e">
        <f t="array" ref="AB83">SUMPRODUCT(計算_投入係数表_加工!$D220:$DS220, 生産額_中分類, IF(列分類振分=AB$3, 1, 0))/SUMPRODUCT(生産額_中分類, IF(列分類振分=AB$3, 1, 0))</f>
        <v>#DIV/0!</v>
      </c>
      <c r="AC83" s="200" t="e">
        <f t="array" ref="AC83">SUMPRODUCT(計算_投入係数表_加工!$D220:$DS220, 生産額_中分類, IF(列分類振分=AC$3, 1, 0))/SUMPRODUCT(生産額_中分類, IF(列分類振分=AC$3, 1, 0))</f>
        <v>#DIV/0!</v>
      </c>
      <c r="AD83" s="200" t="e">
        <f t="array" ref="AD83">SUMPRODUCT(計算_投入係数表_加工!$D220:$DS220, 生産額_中分類, IF(列分類振分=AD$3, 1, 0))/SUMPRODUCT(生産額_中分類, IF(列分類振分=AD$3, 1, 0))</f>
        <v>#DIV/0!</v>
      </c>
      <c r="AE83" s="200" t="e">
        <f t="array" ref="AE83">SUMPRODUCT(計算_投入係数表_加工!$D220:$DS220, 生産額_中分類, IF(列分類振分=AE$3, 1, 0))/SUMPRODUCT(生産額_中分類, IF(列分類振分=AE$3, 1, 0))</f>
        <v>#DIV/0!</v>
      </c>
      <c r="AF83" s="200" t="e">
        <f t="array" ref="AF83">SUMPRODUCT(計算_投入係数表_加工!$D220:$DS220, 生産額_中分類, IF(列分類振分=AF$3, 1, 0))/SUMPRODUCT(生産額_中分類, IF(列分類振分=AF$3, 1, 0))</f>
        <v>#DIV/0!</v>
      </c>
      <c r="AG83" s="200" t="e">
        <f t="array" ref="AG83">SUMPRODUCT(計算_投入係数表_加工!$D220:$DS220, 生産額_中分類, IF(列分類振分=AG$3, 1, 0))/SUMPRODUCT(生産額_中分類, IF(列分類振分=AG$3, 1, 0))</f>
        <v>#DIV/0!</v>
      </c>
      <c r="AH83" s="200" t="e">
        <f t="array" ref="AH83">SUMPRODUCT(計算_投入係数表_加工!$D220:$DS220, 生産額_中分類, IF(列分類振分=AH$3, 1, 0))/SUMPRODUCT(生産額_中分類, IF(列分類振分=AH$3, 1, 0))</f>
        <v>#DIV/0!</v>
      </c>
      <c r="AI83" s="200" t="e">
        <f t="array" ref="AI83">SUMPRODUCT(計算_投入係数表_加工!$D220:$DS220, 生産額_中分類, IF(列分類振分=AI$3, 1, 0))/SUMPRODUCT(生産額_中分類, IF(列分類振分=AI$3, 1, 0))</f>
        <v>#DIV/0!</v>
      </c>
      <c r="AJ83" s="200" t="e">
        <f t="array" ref="AJ83">SUMPRODUCT(計算_投入係数表_加工!$D220:$DS220, 生産額_中分類, IF(列分類振分=AJ$3, 1, 0))/SUMPRODUCT(生産額_中分類, IF(列分類振分=AJ$3, 1, 0))</f>
        <v>#DIV/0!</v>
      </c>
      <c r="AK83" s="200" t="e">
        <f t="array" ref="AK83">SUMPRODUCT(計算_投入係数表_加工!$D220:$DS220, 生産額_中分類, IF(列分類振分=AK$3, 1, 0))/SUMPRODUCT(生産額_中分類, IF(列分類振分=AK$3, 1, 0))</f>
        <v>#DIV/0!</v>
      </c>
      <c r="AL83" s="200" t="e">
        <f t="array" ref="AL83">SUMPRODUCT(計算_投入係数表_加工!$D220:$DS220, 生産額_中分類, IF(列分類振分=AL$3, 1, 0))/SUMPRODUCT(生産額_中分類, IF(列分類振分=AL$3, 1, 0))</f>
        <v>#DIV/0!</v>
      </c>
      <c r="AM83" s="200" t="e">
        <f t="array" ref="AM83">SUMPRODUCT(計算_投入係数表_加工!$D220:$DS220, 生産額_中分類, IF(列分類振分=AM$3, 1, 0))/SUMPRODUCT(生産額_中分類, IF(列分類振分=AM$3, 1, 0))</f>
        <v>#DIV/0!</v>
      </c>
      <c r="AN83" s="200" t="e">
        <f t="array" ref="AN83">SUMPRODUCT(計算_投入係数表_加工!$D220:$DS220, 生産額_中分類, IF(列分類振分=AN$3, 1, 0))/SUMPRODUCT(生産額_中分類, IF(列分類振分=AN$3, 1, 0))</f>
        <v>#DIV/0!</v>
      </c>
      <c r="AO83" s="200" t="e">
        <f t="array" ref="AO83">SUMPRODUCT(計算_投入係数表_加工!$D220:$DS220, 生産額_中分類, IF(列分類振分=AO$3, 1, 0))/SUMPRODUCT(生産額_中分類, IF(列分類振分=AO$3, 1, 0))</f>
        <v>#DIV/0!</v>
      </c>
      <c r="AP83" s="200" t="e">
        <f t="array" ref="AP83">SUMPRODUCT(計算_投入係数表_加工!$D220:$DS220, 生産額_中分類, IF(列分類振分=AP$3, 1, 0))/SUMPRODUCT(生産額_中分類, IF(列分類振分=AP$3, 1, 0))</f>
        <v>#DIV/0!</v>
      </c>
      <c r="AQ83" s="200" t="e">
        <f t="array" ref="AQ83">SUMPRODUCT(計算_投入係数表_加工!$D220:$DS220, 生産額_中分類, IF(列分類振分=AQ$3, 1, 0))/SUMPRODUCT(生産額_中分類, IF(列分類振分=AQ$3, 1, 0))</f>
        <v>#DIV/0!</v>
      </c>
      <c r="AR83" s="200" t="e">
        <f t="array" ref="AR83">SUMPRODUCT(計算_投入係数表_加工!$D220:$DS220, 生産額_中分類, IF(列分類振分=AR$3, 1, 0))/SUMPRODUCT(生産額_中分類, IF(列分類振分=AR$3, 1, 0))</f>
        <v>#DIV/0!</v>
      </c>
      <c r="AS83" s="200" t="e">
        <f t="array" ref="AS83">SUMPRODUCT(計算_投入係数表_加工!$D220:$DS220, 生産額_中分類, IF(列分類振分=AS$3, 1, 0))/SUMPRODUCT(生産額_中分類, IF(列分類振分=AS$3, 1, 0))</f>
        <v>#DIV/0!</v>
      </c>
      <c r="AT83" s="200" t="e">
        <f t="array" ref="AT83">SUMPRODUCT(計算_投入係数表_加工!$D220:$DS220, 生産額_中分類, IF(列分類振分=AT$3, 1, 0))/SUMPRODUCT(生産額_中分類, IF(列分類振分=AT$3, 1, 0))</f>
        <v>#DIV/0!</v>
      </c>
      <c r="AU83" s="200" t="e">
        <f t="array" ref="AU83">SUMPRODUCT(計算_投入係数表_加工!$D220:$DS220, 生産額_中分類, IF(列分類振分=AU$3, 1, 0))/SUMPRODUCT(生産額_中分類, IF(列分類振分=AU$3, 1, 0))</f>
        <v>#DIV/0!</v>
      </c>
      <c r="AV83" s="200" t="e">
        <f t="array" ref="AV83">SUMPRODUCT(計算_投入係数表_加工!$D220:$DS220, 生産額_中分類, IF(列分類振分=AV$3, 1, 0))/SUMPRODUCT(生産額_中分類, IF(列分類振分=AV$3, 1, 0))</f>
        <v>#DIV/0!</v>
      </c>
      <c r="AW83" s="200" t="e">
        <f t="array" ref="AW83">SUMPRODUCT(計算_投入係数表_加工!$D220:$DS220, 生産額_中分類, IF(列分類振分=AW$3, 1, 0))/SUMPRODUCT(生産額_中分類, IF(列分類振分=AW$3, 1, 0))</f>
        <v>#DIV/0!</v>
      </c>
      <c r="AX83" s="200" t="e">
        <f t="array" ref="AX83">SUMPRODUCT(計算_投入係数表_加工!$D220:$DS220, 生産額_中分類, IF(列分類振分=AX$3, 1, 0))/SUMPRODUCT(生産額_中分類, IF(列分類振分=AX$3, 1, 0))</f>
        <v>#DIV/0!</v>
      </c>
      <c r="AY83" s="200" t="e">
        <f t="array" ref="AY83">SUMPRODUCT(計算_投入係数表_加工!$D220:$DS220, 生産額_中分類, IF(列分類振分=AY$3, 1, 0))/SUMPRODUCT(生産額_中分類, IF(列分類振分=AY$3, 1, 0))</f>
        <v>#DIV/0!</v>
      </c>
      <c r="AZ83" s="200" t="e">
        <f t="array" ref="AZ83">SUMPRODUCT(計算_投入係数表_加工!$D220:$DS220, 生産額_中分類, IF(列分類振分=AZ$3, 1, 0))/SUMPRODUCT(生産額_中分類, IF(列分類振分=AZ$3, 1, 0))</f>
        <v>#DIV/0!</v>
      </c>
      <c r="BA83" s="200" t="e">
        <f t="array" ref="BA83">SUMPRODUCT(計算_投入係数表_加工!$D220:$DS220, 生産額_中分類, IF(列分類振分=BA$3, 1, 0))/SUMPRODUCT(生産額_中分類, IF(列分類振分=BA$3, 1, 0))</f>
        <v>#DIV/0!</v>
      </c>
      <c r="BB83" s="200" t="e">
        <f t="array" ref="BB83">SUMPRODUCT(計算_投入係数表_加工!$D220:$DS220, 生産額_中分類, IF(列分類振分=BB$3, 1, 0))/SUMPRODUCT(生産額_中分類, IF(列分類振分=BB$3, 1, 0))</f>
        <v>#DIV/0!</v>
      </c>
      <c r="BC83" s="200" t="e">
        <f t="array" ref="BC83">SUMPRODUCT(計算_投入係数表_加工!$D220:$DS220, 生産額_中分類, IF(列分類振分=BC$3, 1, 0))/SUMPRODUCT(生産額_中分類, IF(列分類振分=BC$3, 1, 0))</f>
        <v>#DIV/0!</v>
      </c>
      <c r="BD83" s="200" t="e">
        <f t="array" ref="BD83">SUMPRODUCT(計算_投入係数表_加工!$D220:$DS220, 生産額_中分類, IF(列分類振分=BD$3, 1, 0))/SUMPRODUCT(生産額_中分類, IF(列分類振分=BD$3, 1, 0))</f>
        <v>#DIV/0!</v>
      </c>
      <c r="BE83" s="200" t="e">
        <f t="array" ref="BE83">SUMPRODUCT(計算_投入係数表_加工!$D220:$DS220, 生産額_中分類, IF(列分類振分=BE$3, 1, 0))/SUMPRODUCT(生産額_中分類, IF(列分類振分=BE$3, 1, 0))</f>
        <v>#DIV/0!</v>
      </c>
      <c r="BF83" s="200" t="e">
        <f t="array" ref="BF83">SUMPRODUCT(計算_投入係数表_加工!$D220:$DS220, 生産額_中分類, IF(列分類振分=BF$3, 1, 0))/SUMPRODUCT(生産額_中分類, IF(列分類振分=BF$3, 1, 0))</f>
        <v>#DIV/0!</v>
      </c>
      <c r="BG83" s="200" t="e">
        <f t="array" ref="BG83">SUMPRODUCT(計算_投入係数表_加工!$D220:$DS220, 生産額_中分類, IF(列分類振分=BG$3, 1, 0))/SUMPRODUCT(生産額_中分類, IF(列分類振分=BG$3, 1, 0))</f>
        <v>#DIV/0!</v>
      </c>
      <c r="BH83" s="200" t="e">
        <f t="array" ref="BH83">SUMPRODUCT(計算_投入係数表_加工!$D220:$DS220, 生産額_中分類, IF(列分類振分=BH$3, 1, 0))/SUMPRODUCT(生産額_中分類, IF(列分類振分=BH$3, 1, 0))</f>
        <v>#DIV/0!</v>
      </c>
      <c r="BI83" s="200" t="e">
        <f t="array" ref="BI83">SUMPRODUCT(計算_投入係数表_加工!$D220:$DS220, 生産額_中分類, IF(列分類振分=BI$3, 1, 0))/SUMPRODUCT(生産額_中分類, IF(列分類振分=BI$3, 1, 0))</f>
        <v>#DIV/0!</v>
      </c>
      <c r="BJ83" s="200" t="e">
        <f t="array" ref="BJ83">SUMPRODUCT(計算_投入係数表_加工!$D220:$DS220, 生産額_中分類, IF(列分類振分=BJ$3, 1, 0))/SUMPRODUCT(生産額_中分類, IF(列分類振分=BJ$3, 1, 0))</f>
        <v>#DIV/0!</v>
      </c>
      <c r="BK83" s="200" t="e">
        <f t="array" ref="BK83">SUMPRODUCT(計算_投入係数表_加工!$D220:$DS220, 生産額_中分類, IF(列分類振分=BK$3, 1, 0))/SUMPRODUCT(生産額_中分類, IF(列分類振分=BK$3, 1, 0))</f>
        <v>#DIV/0!</v>
      </c>
      <c r="BL83" s="200" t="e">
        <f t="array" ref="BL83">SUMPRODUCT(計算_投入係数表_加工!$D220:$DS220, 生産額_中分類, IF(列分類振分=BL$3, 1, 0))/SUMPRODUCT(生産額_中分類, IF(列分類振分=BL$3, 1, 0))</f>
        <v>#DIV/0!</v>
      </c>
      <c r="BM83" s="200" t="e">
        <f t="array" ref="BM83">SUMPRODUCT(計算_投入係数表_加工!$D220:$DS220, 生産額_中分類, IF(列分類振分=BM$3, 1, 0))/SUMPRODUCT(生産額_中分類, IF(列分類振分=BM$3, 1, 0))</f>
        <v>#DIV/0!</v>
      </c>
      <c r="BN83" s="200" t="e">
        <f t="array" ref="BN83">SUMPRODUCT(計算_投入係数表_加工!$D220:$DS220, 生産額_中分類, IF(列分類振分=BN$3, 1, 0))/SUMPRODUCT(生産額_中分類, IF(列分類振分=BN$3, 1, 0))</f>
        <v>#DIV/0!</v>
      </c>
      <c r="BO83" s="200" t="e">
        <f t="array" ref="BO83">SUMPRODUCT(計算_投入係数表_加工!$D220:$DS220, 生産額_中分類, IF(列分類振分=BO$3, 1, 0))/SUMPRODUCT(生産額_中分類, IF(列分類振分=BO$3, 1, 0))</f>
        <v>#DIV/0!</v>
      </c>
      <c r="BP83" s="200" t="e">
        <f t="array" ref="BP83">SUMPRODUCT(計算_投入係数表_加工!$D220:$DS220, 生産額_中分類, IF(列分類振分=BP$3, 1, 0))/SUMPRODUCT(生産額_中分類, IF(列分類振分=BP$3, 1, 0))</f>
        <v>#DIV/0!</v>
      </c>
      <c r="BQ83" s="200" t="e">
        <f t="array" ref="BQ83">SUMPRODUCT(計算_投入係数表_加工!$D220:$DS220, 生産額_中分類, IF(列分類振分=BQ$3, 1, 0))/SUMPRODUCT(生産額_中分類, IF(列分類振分=BQ$3, 1, 0))</f>
        <v>#DIV/0!</v>
      </c>
      <c r="BR83" s="200" t="e">
        <f t="array" ref="BR83">SUMPRODUCT(計算_投入係数表_加工!$D220:$DS220, 生産額_中分類, IF(列分類振分=BR$3, 1, 0))/SUMPRODUCT(生産額_中分類, IF(列分類振分=BR$3, 1, 0))</f>
        <v>#DIV/0!</v>
      </c>
      <c r="BS83" s="200" t="e">
        <f t="array" ref="BS83">SUMPRODUCT(計算_投入係数表_加工!$D220:$DS220, 生産額_中分類, IF(列分類振分=BS$3, 1, 0))/SUMPRODUCT(生産額_中分類, IF(列分類振分=BS$3, 1, 0))</f>
        <v>#DIV/0!</v>
      </c>
      <c r="BT83" s="200" t="e">
        <f t="array" ref="BT83">SUMPRODUCT(計算_投入係数表_加工!$D220:$DS220, 生産額_中分類, IF(列分類振分=BT$3, 1, 0))/SUMPRODUCT(生産額_中分類, IF(列分類振分=BT$3, 1, 0))</f>
        <v>#DIV/0!</v>
      </c>
      <c r="BU83" s="200" t="e">
        <f t="array" ref="BU83">SUMPRODUCT(計算_投入係数表_加工!$D220:$DS220, 生産額_中分類, IF(列分類振分=BU$3, 1, 0))/SUMPRODUCT(生産額_中分類, IF(列分類振分=BU$3, 1, 0))</f>
        <v>#DIV/0!</v>
      </c>
      <c r="BV83" s="200" t="e">
        <f t="array" ref="BV83">SUMPRODUCT(計算_投入係数表_加工!$D220:$DS220, 生産額_中分類, IF(列分類振分=BV$3, 1, 0))/SUMPRODUCT(生産額_中分類, IF(列分類振分=BV$3, 1, 0))</f>
        <v>#DIV/0!</v>
      </c>
      <c r="BW83" s="200" t="e">
        <f t="array" ref="BW83">SUMPRODUCT(計算_投入係数表_加工!$D220:$DS220, 生産額_中分類, IF(列分類振分=BW$3, 1, 0))/SUMPRODUCT(生産額_中分類, IF(列分類振分=BW$3, 1, 0))</f>
        <v>#DIV/0!</v>
      </c>
      <c r="BX83" s="200" t="e">
        <f t="array" ref="BX83">SUMPRODUCT(計算_投入係数表_加工!$D220:$DS220, 生産額_中分類, IF(列分類振分=BX$3, 1, 0))/SUMPRODUCT(生産額_中分類, IF(列分類振分=BX$3, 1, 0))</f>
        <v>#DIV/0!</v>
      </c>
      <c r="BY83" s="200" t="e">
        <f t="array" ref="BY83">SUMPRODUCT(計算_投入係数表_加工!$D220:$DS220, 生産額_中分類, IF(列分類振分=BY$3, 1, 0))/SUMPRODUCT(生産額_中分類, IF(列分類振分=BY$3, 1, 0))</f>
        <v>#DIV/0!</v>
      </c>
      <c r="BZ83" s="200" t="e">
        <f t="array" ref="BZ83">SUMPRODUCT(計算_投入係数表_加工!$D220:$DS220, 生産額_中分類, IF(列分類振分=BZ$3, 1, 0))/SUMPRODUCT(生産額_中分類, IF(列分類振分=BZ$3, 1, 0))</f>
        <v>#DIV/0!</v>
      </c>
      <c r="CA83" s="200" t="e">
        <f t="array" ref="CA83">SUMPRODUCT(計算_投入係数表_加工!$D220:$DS220, 生産額_中分類, IF(列分類振分=CA$3, 1, 0))/SUMPRODUCT(生産額_中分類, IF(列分類振分=CA$3, 1, 0))</f>
        <v>#DIV/0!</v>
      </c>
      <c r="CB83" s="200" t="e">
        <f t="array" ref="CB83">SUMPRODUCT(計算_投入係数表_加工!$D220:$DS220, 生産額_中分類, IF(列分類振分=CB$3, 1, 0))/SUMPRODUCT(生産額_中分類, IF(列分類振分=CB$3, 1, 0))</f>
        <v>#DIV/0!</v>
      </c>
      <c r="CC83" s="200" t="e">
        <f t="array" ref="CC83">SUMPRODUCT(計算_投入係数表_加工!$D220:$DS220, 生産額_中分類, IF(列分類振分=CC$3, 1, 0))/SUMPRODUCT(生産額_中分類, IF(列分類振分=CC$3, 1, 0))</f>
        <v>#DIV/0!</v>
      </c>
      <c r="CD83" s="200" t="e">
        <f t="array" ref="CD83">SUMPRODUCT(計算_投入係数表_加工!$D220:$DS220, 生産額_中分類, IF(列分類振分=CD$3, 1, 0))/SUMPRODUCT(生産額_中分類, IF(列分類振分=CD$3, 1, 0))</f>
        <v>#DIV/0!</v>
      </c>
      <c r="CE83" s="200" t="e">
        <f t="array" ref="CE83">SUMPRODUCT(計算_投入係数表_加工!$D220:$DS220, 生産額_中分類, IF(列分類振分=CE$3, 1, 0))/SUMPRODUCT(生産額_中分類, IF(列分類振分=CE$3, 1, 0))</f>
        <v>#DIV/0!</v>
      </c>
      <c r="CF83" s="200" t="e">
        <f t="array" ref="CF83">SUMPRODUCT(計算_投入係数表_加工!$D220:$DS220, 生産額_中分類, IF(列分類振分=CF$3, 1, 0))/SUMPRODUCT(生産額_中分類, IF(列分類振分=CF$3, 1, 0))</f>
        <v>#DIV/0!</v>
      </c>
      <c r="CG83" s="200" t="e">
        <f t="array" ref="CG83">SUMPRODUCT(計算_投入係数表_加工!$D220:$DS220, 生産額_中分類, IF(列分類振分=CG$3, 1, 0))/SUMPRODUCT(生産額_中分類, IF(列分類振分=CG$3, 1, 0))</f>
        <v>#DIV/0!</v>
      </c>
      <c r="CH83" s="200" t="e">
        <f t="array" ref="CH83">SUMPRODUCT(計算_投入係数表_加工!$D220:$DS220, 生産額_中分類, IF(列分類振分=CH$3, 1, 0))/SUMPRODUCT(生産額_中分類, IF(列分類振分=CH$3, 1, 0))</f>
        <v>#DIV/0!</v>
      </c>
      <c r="CI83" s="200" t="e">
        <f t="array" ref="CI83">SUMPRODUCT(計算_投入係数表_加工!$D220:$DS220, 生産額_中分類, IF(列分類振分=CI$3, 1, 0))/SUMPRODUCT(生産額_中分類, IF(列分類振分=CI$3, 1, 0))</f>
        <v>#DIV/0!</v>
      </c>
      <c r="CJ83" s="200" t="e">
        <f t="array" ref="CJ83">SUMPRODUCT(計算_投入係数表_加工!$D220:$DS220, 生産額_中分類, IF(列分類振分=CJ$3, 1, 0))/SUMPRODUCT(生産額_中分類, IF(列分類振分=CJ$3, 1, 0))</f>
        <v>#DIV/0!</v>
      </c>
      <c r="CK83" s="200" t="e">
        <f t="array" ref="CK83">SUMPRODUCT(計算_投入係数表_加工!$D220:$DS220, 生産額_中分類, IF(列分類振分=CK$3, 1, 0))/SUMPRODUCT(生産額_中分類, IF(列分類振分=CK$3, 1, 0))</f>
        <v>#DIV/0!</v>
      </c>
      <c r="CL83" s="200" t="e">
        <f t="array" ref="CL83">SUMPRODUCT(計算_投入係数表_加工!$D220:$DS220, 生産額_中分類, IF(列分類振分=CL$3, 1, 0))/SUMPRODUCT(生産額_中分類, IF(列分類振分=CL$3, 1, 0))</f>
        <v>#DIV/0!</v>
      </c>
      <c r="CM83" s="200" t="e">
        <f t="array" ref="CM83">SUMPRODUCT(計算_投入係数表_加工!$D220:$DS220, 生産額_中分類, IF(列分類振分=CM$3, 1, 0))/SUMPRODUCT(生産額_中分類, IF(列分類振分=CM$3, 1, 0))</f>
        <v>#DIV/0!</v>
      </c>
      <c r="CN83" s="200" t="e">
        <f t="array" ref="CN83">SUMPRODUCT(計算_投入係数表_加工!$D220:$DS220, 生産額_中分類, IF(列分類振分=CN$3, 1, 0))/SUMPRODUCT(生産額_中分類, IF(列分類振分=CN$3, 1, 0))</f>
        <v>#DIV/0!</v>
      </c>
      <c r="CO83" s="200" t="e">
        <f t="array" ref="CO83">SUMPRODUCT(計算_投入係数表_加工!$D220:$DS220, 生産額_中分類, IF(列分類振分=CO$3, 1, 0))/SUMPRODUCT(生産額_中分類, IF(列分類振分=CO$3, 1, 0))</f>
        <v>#DIV/0!</v>
      </c>
      <c r="CP83" s="200" t="e">
        <f t="array" ref="CP83">SUMPRODUCT(計算_投入係数表_加工!$D220:$DS220, 生産額_中分類, IF(列分類振分=CP$3, 1, 0))/SUMPRODUCT(生産額_中分類, IF(列分類振分=CP$3, 1, 0))</f>
        <v>#DIV/0!</v>
      </c>
      <c r="CQ83" s="200" t="e">
        <f t="array" ref="CQ83">SUMPRODUCT(計算_投入係数表_加工!$D220:$DS220, 生産額_中分類, IF(列分類振分=CQ$3, 1, 0))/SUMPRODUCT(生産額_中分類, IF(列分類振分=CQ$3, 1, 0))</f>
        <v>#DIV/0!</v>
      </c>
      <c r="CR83" s="200" t="e">
        <f t="array" ref="CR83">SUMPRODUCT(計算_投入係数表_加工!$D220:$DS220, 生産額_中分類, IF(列分類振分=CR$3, 1, 0))/SUMPRODUCT(生産額_中分類, IF(列分類振分=CR$3, 1, 0))</f>
        <v>#DIV/0!</v>
      </c>
      <c r="CS83" s="200" t="e">
        <f t="array" ref="CS83">SUMPRODUCT(計算_投入係数表_加工!$D220:$DS220, 生産額_中分類, IF(列分類振分=CS$3, 1, 0))/SUMPRODUCT(生産額_中分類, IF(列分類振分=CS$3, 1, 0))</f>
        <v>#DIV/0!</v>
      </c>
      <c r="CT83" s="200" t="e">
        <f t="array" ref="CT83">SUMPRODUCT(計算_投入係数表_加工!$D220:$DS220, 生産額_中分類, IF(列分類振分=CT$3, 1, 0))/SUMPRODUCT(生産額_中分類, IF(列分類振分=CT$3, 1, 0))</f>
        <v>#DIV/0!</v>
      </c>
      <c r="CU83" s="200" t="e">
        <f t="array" ref="CU83">SUMPRODUCT(計算_投入係数表_加工!$D220:$DS220, 生産額_中分類, IF(列分類振分=CU$3, 1, 0))/SUMPRODUCT(生産額_中分類, IF(列分類振分=CU$3, 1, 0))</f>
        <v>#DIV/0!</v>
      </c>
      <c r="CV83" s="200" t="e">
        <f t="array" ref="CV83">SUMPRODUCT(計算_投入係数表_加工!$D220:$DS220, 生産額_中分類, IF(列分類振分=CV$3, 1, 0))/SUMPRODUCT(生産額_中分類, IF(列分類振分=CV$3, 1, 0))</f>
        <v>#DIV/0!</v>
      </c>
      <c r="CW83" s="200" t="e">
        <f t="array" ref="CW83">SUMPRODUCT(計算_投入係数表_加工!$D220:$DS220, 生産額_中分類, IF(列分類振分=CW$3, 1, 0))/SUMPRODUCT(生産額_中分類, IF(列分類振分=CW$3, 1, 0))</f>
        <v>#DIV/0!</v>
      </c>
      <c r="CX83" s="200" t="e">
        <f t="array" ref="CX83">SUMPRODUCT(計算_投入係数表_加工!$D220:$DS220, 生産額_中分類, IF(列分類振分=CX$3, 1, 0))/SUMPRODUCT(生産額_中分類, IF(列分類振分=CX$3, 1, 0))</f>
        <v>#DIV/0!</v>
      </c>
      <c r="CY83" s="200" t="e">
        <f t="array" ref="CY83">SUMPRODUCT(計算_投入係数表_加工!$D220:$DS220, 生産額_中分類, IF(列分類振分=CY$3, 1, 0))/SUMPRODUCT(生産額_中分類, IF(列分類振分=CY$3, 1, 0))</f>
        <v>#DIV/0!</v>
      </c>
      <c r="CZ83" s="200" t="e">
        <f t="array" ref="CZ83">SUMPRODUCT(計算_投入係数表_加工!$D220:$DS220, 生産額_中分類, IF(列分類振分=CZ$3, 1, 0))/SUMPRODUCT(生産額_中分類, IF(列分類振分=CZ$3, 1, 0))</f>
        <v>#DIV/0!</v>
      </c>
      <c r="DA83" s="200" t="e">
        <f t="array" ref="DA83">SUMPRODUCT(計算_投入係数表_加工!$D220:$DS220, 生産額_中分類, IF(列分類振分=DA$3, 1, 0))/SUMPRODUCT(生産額_中分類, IF(列分類振分=DA$3, 1, 0))</f>
        <v>#DIV/0!</v>
      </c>
      <c r="DB83" s="200" t="e">
        <f t="array" ref="DB83">SUMPRODUCT(計算_投入係数表_加工!$D220:$DS220, 生産額_中分類, IF(列分類振分=DB$3, 1, 0))/SUMPRODUCT(生産額_中分類, IF(列分類振分=DB$3, 1, 0))</f>
        <v>#DIV/0!</v>
      </c>
      <c r="DC83" s="200" t="e">
        <f t="array" ref="DC83">SUMPRODUCT(計算_投入係数表_加工!$D220:$DS220, 生産額_中分類, IF(列分類振分=DC$3, 1, 0))/SUMPRODUCT(生産額_中分類, IF(列分類振分=DC$3, 1, 0))</f>
        <v>#DIV/0!</v>
      </c>
      <c r="DD83" s="200" t="e">
        <f t="array" ref="DD83">SUMPRODUCT(計算_投入係数表_加工!$D220:$DS220, 生産額_中分類, IF(列分類振分=DD$3, 1, 0))/SUMPRODUCT(生産額_中分類, IF(列分類振分=DD$3, 1, 0))</f>
        <v>#DIV/0!</v>
      </c>
      <c r="DE83" s="200" t="e">
        <f t="array" ref="DE83">SUMPRODUCT(計算_投入係数表_加工!$D220:$DS220, 生産額_中分類, IF(列分類振分=DE$3, 1, 0))/SUMPRODUCT(生産額_中分類, IF(列分類振分=DE$3, 1, 0))</f>
        <v>#DIV/0!</v>
      </c>
      <c r="DF83" s="200" t="e">
        <f t="array" ref="DF83">SUMPRODUCT(計算_投入係数表_加工!$D220:$DS220, 生産額_中分類, IF(列分類振分=DF$3, 1, 0))/SUMPRODUCT(生産額_中分類, IF(列分類振分=DF$3, 1, 0))</f>
        <v>#DIV/0!</v>
      </c>
      <c r="DG83" s="200" t="e">
        <f t="array" ref="DG83">SUMPRODUCT(計算_投入係数表_加工!$D220:$DS220, 生産額_中分類, IF(列分類振分=DG$3, 1, 0))/SUMPRODUCT(生産額_中分類, IF(列分類振分=DG$3, 1, 0))</f>
        <v>#DIV/0!</v>
      </c>
      <c r="DH83" s="200" t="e">
        <f t="array" ref="DH83">SUMPRODUCT(計算_投入係数表_加工!$D220:$DS220, 生産額_中分類, IF(列分類振分=DH$3, 1, 0))/SUMPRODUCT(生産額_中分類, IF(列分類振分=DH$3, 1, 0))</f>
        <v>#DIV/0!</v>
      </c>
      <c r="DI83" s="200" t="e">
        <f t="array" ref="DI83">SUMPRODUCT(計算_投入係数表_加工!$D220:$DS220, 生産額_中分類, IF(列分類振分=DI$3, 1, 0))/SUMPRODUCT(生産額_中分類, IF(列分類振分=DI$3, 1, 0))</f>
        <v>#DIV/0!</v>
      </c>
      <c r="DJ83" s="200" t="e">
        <f t="array" ref="DJ83">SUMPRODUCT(計算_投入係数表_加工!$D220:$DS220, 生産額_中分類, IF(列分類振分=DJ$3, 1, 0))/SUMPRODUCT(生産額_中分類, IF(列分類振分=DJ$3, 1, 0))</f>
        <v>#DIV/0!</v>
      </c>
      <c r="DK83" s="200" t="e">
        <f t="array" ref="DK83">SUMPRODUCT(計算_投入係数表_加工!$D220:$DS220, 生産額_中分類, IF(列分類振分=DK$3, 1, 0))/SUMPRODUCT(生産額_中分類, IF(列分類振分=DK$3, 1, 0))</f>
        <v>#DIV/0!</v>
      </c>
      <c r="DL83" s="200" t="e">
        <f t="array" ref="DL83">SUMPRODUCT(計算_投入係数表_加工!$D220:$DS220, 生産額_中分類, IF(列分類振分=DL$3, 1, 0))/SUMPRODUCT(生産額_中分類, IF(列分類振分=DL$3, 1, 0))</f>
        <v>#DIV/0!</v>
      </c>
      <c r="DM83" s="200" t="e">
        <f t="array" ref="DM83">SUMPRODUCT(計算_投入係数表_加工!$D220:$DS220, 生産額_中分類, IF(列分類振分=DM$3, 1, 0))/SUMPRODUCT(生産額_中分類, IF(列分類振分=DM$3, 1, 0))</f>
        <v>#DIV/0!</v>
      </c>
      <c r="DN83" s="200" t="e">
        <f t="array" ref="DN83">SUMPRODUCT(計算_投入係数表_加工!$D220:$DS220, 生産額_中分類, IF(列分類振分=DN$3, 1, 0))/SUMPRODUCT(生産額_中分類, IF(列分類振分=DN$3, 1, 0))</f>
        <v>#DIV/0!</v>
      </c>
      <c r="DO83" s="200" t="e">
        <f t="array" ref="DO83">SUMPRODUCT(計算_投入係数表_加工!$D220:$DS220, 生産額_中分類, IF(列分類振分=DO$3, 1, 0))/SUMPRODUCT(生産額_中分類, IF(列分類振分=DO$3, 1, 0))</f>
        <v>#DIV/0!</v>
      </c>
      <c r="DP83" s="200" t="e">
        <f t="array" ref="DP83">SUMPRODUCT(計算_投入係数表_加工!$D220:$DS220, 生産額_中分類, IF(列分類振分=DP$3, 1, 0))/SUMPRODUCT(生産額_中分類, IF(列分類振分=DP$3, 1, 0))</f>
        <v>#DIV/0!</v>
      </c>
      <c r="DQ83" s="200" t="e">
        <f t="array" ref="DQ83">SUMPRODUCT(計算_投入係数表_加工!$D220:$DS220, 生産額_中分類, IF(列分類振分=DQ$3, 1, 0))/SUMPRODUCT(生産額_中分類, IF(列分類振分=DQ$3, 1, 0))</f>
        <v>#DIV/0!</v>
      </c>
      <c r="DR83" s="200" t="e">
        <f t="array" ref="DR83">SUMPRODUCT(計算_投入係数表_加工!$D220:$DS220, 生産額_中分類, IF(列分類振分=DR$3, 1, 0))/SUMPRODUCT(生産額_中分類, IF(列分類振分=DR$3, 1, 0))</f>
        <v>#DIV/0!</v>
      </c>
      <c r="DS83" s="200" t="e">
        <f t="array" ref="DS83">SUMPRODUCT(計算_投入係数表_加工!$D220:$DS220, 生産額_中分類, IF(列分類振分=DS$3, 1, 0))/SUMPRODUCT(生産額_中分類, IF(列分類振分=DS$3, 1, 0))</f>
        <v>#DIV/0!</v>
      </c>
      <c r="DT83" s="25">
        <f>SUMIF(振分, $C83, 計算_投入係数表_加工!DT$4:DT$123)</f>
        <v>0</v>
      </c>
    </row>
    <row r="84" spans="2:124" x14ac:dyDescent="0.25">
      <c r="B84" s="53">
        <v>81</v>
      </c>
      <c r="C84" s="192" t="str">
        <v>-</v>
      </c>
      <c r="D84" s="193">
        <f t="array" ref="D84">SUMPRODUCT(計算_投入係数表_加工!$D221:$DS221, 生産額_中分類, IF(列分類振分=D$3, 1, 0))/SUMPRODUCT(生産額_中分類, IF(列分類振分=D$3, 1, 0))</f>
        <v>0</v>
      </c>
      <c r="E84" s="194">
        <f t="array" ref="E84">SUMPRODUCT(計算_投入係数表_加工!$D221:$DS221, 生産額_中分類, IF(列分類振分=E$3, 1, 0))/SUMPRODUCT(生産額_中分類, IF(列分類振分=E$3, 1, 0))</f>
        <v>0</v>
      </c>
      <c r="F84" s="194">
        <f t="array" ref="F84">SUMPRODUCT(計算_投入係数表_加工!$D221:$DS221, 生産額_中分類, IF(列分類振分=F$3, 1, 0))/SUMPRODUCT(生産額_中分類, IF(列分類振分=F$3, 1, 0))</f>
        <v>0</v>
      </c>
      <c r="G84" s="194">
        <f t="array" ref="G84">SUMPRODUCT(計算_投入係数表_加工!$D221:$DS221, 生産額_中分類, IF(列分類振分=G$3, 1, 0))/SUMPRODUCT(生産額_中分類, IF(列分類振分=G$3, 1, 0))</f>
        <v>0</v>
      </c>
      <c r="H84" s="194">
        <f t="array" ref="H84">SUMPRODUCT(計算_投入係数表_加工!$D221:$DS221, 生産額_中分類, IF(列分類振分=H$3, 1, 0))/SUMPRODUCT(生産額_中分類, IF(列分類振分=H$3, 1, 0))</f>
        <v>0</v>
      </c>
      <c r="I84" s="194">
        <f t="array" ref="I84">SUMPRODUCT(計算_投入係数表_加工!$D221:$DS221, 生産額_中分類, IF(列分類振分=I$3, 1, 0))/SUMPRODUCT(生産額_中分類, IF(列分類振分=I$3, 1, 0))</f>
        <v>0</v>
      </c>
      <c r="J84" s="194">
        <f t="array" ref="J84">SUMPRODUCT(計算_投入係数表_加工!$D221:$DS221, 生産額_中分類, IF(列分類振分=J$3, 1, 0))/SUMPRODUCT(生産額_中分類, IF(列分類振分=J$3, 1, 0))</f>
        <v>0</v>
      </c>
      <c r="K84" s="194">
        <f t="array" ref="K84">SUMPRODUCT(計算_投入係数表_加工!$D221:$DS221, 生産額_中分類, IF(列分類振分=K$3, 1, 0))/SUMPRODUCT(生産額_中分類, IF(列分類振分=K$3, 1, 0))</f>
        <v>0</v>
      </c>
      <c r="L84" s="194">
        <f t="array" ref="L84">SUMPRODUCT(計算_投入係数表_加工!$D221:$DS221, 生産額_中分類, IF(列分類振分=L$3, 1, 0))/SUMPRODUCT(生産額_中分類, IF(列分類振分=L$3, 1, 0))</f>
        <v>0</v>
      </c>
      <c r="M84" s="194">
        <f t="array" ref="M84">SUMPRODUCT(計算_投入係数表_加工!$D221:$DS221, 生産額_中分類, IF(列分類振分=M$3, 1, 0))/SUMPRODUCT(生産額_中分類, IF(列分類振分=M$3, 1, 0))</f>
        <v>0</v>
      </c>
      <c r="N84" s="194">
        <f t="array" ref="N84">SUMPRODUCT(計算_投入係数表_加工!$D221:$DS221, 生産額_中分類, IF(列分類振分=N$3, 1, 0))/SUMPRODUCT(生産額_中分類, IF(列分類振分=N$3, 1, 0))</f>
        <v>0</v>
      </c>
      <c r="O84" s="194">
        <f t="array" ref="O84">SUMPRODUCT(計算_投入係数表_加工!$D221:$DS221, 生産額_中分類, IF(列分類振分=O$3, 1, 0))/SUMPRODUCT(生産額_中分類, IF(列分類振分=O$3, 1, 0))</f>
        <v>0</v>
      </c>
      <c r="P84" s="194">
        <f t="array" ref="P84">SUMPRODUCT(計算_投入係数表_加工!$D221:$DS221, 生産額_中分類, IF(列分類振分=P$3, 1, 0))/SUMPRODUCT(生産額_中分類, IF(列分類振分=P$3, 1, 0))</f>
        <v>0</v>
      </c>
      <c r="Q84" s="194" t="e">
        <f t="array" ref="Q84">SUMPRODUCT(計算_投入係数表_加工!$D221:$DS221, 生産額_中分類, IF(列分類振分=Q$3, 1, 0))/SUMPRODUCT(生産額_中分類, IF(列分類振分=Q$3, 1, 0))</f>
        <v>#DIV/0!</v>
      </c>
      <c r="R84" s="194" t="e">
        <f t="array" ref="R84">SUMPRODUCT(計算_投入係数表_加工!$D221:$DS221, 生産額_中分類, IF(列分類振分=R$3, 1, 0))/SUMPRODUCT(生産額_中分類, IF(列分類振分=R$3, 1, 0))</f>
        <v>#DIV/0!</v>
      </c>
      <c r="S84" s="194" t="e">
        <f t="array" ref="S84">SUMPRODUCT(計算_投入係数表_加工!$D221:$DS221, 生産額_中分類, IF(列分類振分=S$3, 1, 0))/SUMPRODUCT(生産額_中分類, IF(列分類振分=S$3, 1, 0))</f>
        <v>#DIV/0!</v>
      </c>
      <c r="T84" s="194" t="e">
        <f t="array" ref="T84">SUMPRODUCT(計算_投入係数表_加工!$D221:$DS221, 生産額_中分類, IF(列分類振分=T$3, 1, 0))/SUMPRODUCT(生産額_中分類, IF(列分類振分=T$3, 1, 0))</f>
        <v>#DIV/0!</v>
      </c>
      <c r="U84" s="194" t="e">
        <f t="array" ref="U84">SUMPRODUCT(計算_投入係数表_加工!$D221:$DS221, 生産額_中分類, IF(列分類振分=U$3, 1, 0))/SUMPRODUCT(生産額_中分類, IF(列分類振分=U$3, 1, 0))</f>
        <v>#DIV/0!</v>
      </c>
      <c r="V84" s="194" t="e">
        <f t="array" ref="V84">SUMPRODUCT(計算_投入係数表_加工!$D221:$DS221, 生産額_中分類, IF(列分類振分=V$3, 1, 0))/SUMPRODUCT(生産額_中分類, IF(列分類振分=V$3, 1, 0))</f>
        <v>#DIV/0!</v>
      </c>
      <c r="W84" s="194" t="e">
        <f t="array" ref="W84">SUMPRODUCT(計算_投入係数表_加工!$D221:$DS221, 生産額_中分類, IF(列分類振分=W$3, 1, 0))/SUMPRODUCT(生産額_中分類, IF(列分類振分=W$3, 1, 0))</f>
        <v>#DIV/0!</v>
      </c>
      <c r="X84" s="194" t="e">
        <f t="array" ref="X84">SUMPRODUCT(計算_投入係数表_加工!$D221:$DS221, 生産額_中分類, IF(列分類振分=X$3, 1, 0))/SUMPRODUCT(生産額_中分類, IF(列分類振分=X$3, 1, 0))</f>
        <v>#DIV/0!</v>
      </c>
      <c r="Y84" s="194" t="e">
        <f t="array" ref="Y84">SUMPRODUCT(計算_投入係数表_加工!$D221:$DS221, 生産額_中分類, IF(列分類振分=Y$3, 1, 0))/SUMPRODUCT(生産額_中分類, IF(列分類振分=Y$3, 1, 0))</f>
        <v>#DIV/0!</v>
      </c>
      <c r="Z84" s="194" t="e">
        <f t="array" ref="Z84">SUMPRODUCT(計算_投入係数表_加工!$D221:$DS221, 生産額_中分類, IF(列分類振分=Z$3, 1, 0))/SUMPRODUCT(生産額_中分類, IF(列分類振分=Z$3, 1, 0))</f>
        <v>#DIV/0!</v>
      </c>
      <c r="AA84" s="194" t="e">
        <f t="array" ref="AA84">SUMPRODUCT(計算_投入係数表_加工!$D221:$DS221, 生産額_中分類, IF(列分類振分=AA$3, 1, 0))/SUMPRODUCT(生産額_中分類, IF(列分類振分=AA$3, 1, 0))</f>
        <v>#DIV/0!</v>
      </c>
      <c r="AB84" s="194" t="e">
        <f t="array" ref="AB84">SUMPRODUCT(計算_投入係数表_加工!$D221:$DS221, 生産額_中分類, IF(列分類振分=AB$3, 1, 0))/SUMPRODUCT(生産額_中分類, IF(列分類振分=AB$3, 1, 0))</f>
        <v>#DIV/0!</v>
      </c>
      <c r="AC84" s="194" t="e">
        <f t="array" ref="AC84">SUMPRODUCT(計算_投入係数表_加工!$D221:$DS221, 生産額_中分類, IF(列分類振分=AC$3, 1, 0))/SUMPRODUCT(生産額_中分類, IF(列分類振分=AC$3, 1, 0))</f>
        <v>#DIV/0!</v>
      </c>
      <c r="AD84" s="194" t="e">
        <f t="array" ref="AD84">SUMPRODUCT(計算_投入係数表_加工!$D221:$DS221, 生産額_中分類, IF(列分類振分=AD$3, 1, 0))/SUMPRODUCT(生産額_中分類, IF(列分類振分=AD$3, 1, 0))</f>
        <v>#DIV/0!</v>
      </c>
      <c r="AE84" s="194" t="e">
        <f t="array" ref="AE84">SUMPRODUCT(計算_投入係数表_加工!$D221:$DS221, 生産額_中分類, IF(列分類振分=AE$3, 1, 0))/SUMPRODUCT(生産額_中分類, IF(列分類振分=AE$3, 1, 0))</f>
        <v>#DIV/0!</v>
      </c>
      <c r="AF84" s="194" t="e">
        <f t="array" ref="AF84">SUMPRODUCT(計算_投入係数表_加工!$D221:$DS221, 生産額_中分類, IF(列分類振分=AF$3, 1, 0))/SUMPRODUCT(生産額_中分類, IF(列分類振分=AF$3, 1, 0))</f>
        <v>#DIV/0!</v>
      </c>
      <c r="AG84" s="194" t="e">
        <f t="array" ref="AG84">SUMPRODUCT(計算_投入係数表_加工!$D221:$DS221, 生産額_中分類, IF(列分類振分=AG$3, 1, 0))/SUMPRODUCT(生産額_中分類, IF(列分類振分=AG$3, 1, 0))</f>
        <v>#DIV/0!</v>
      </c>
      <c r="AH84" s="194" t="e">
        <f t="array" ref="AH84">SUMPRODUCT(計算_投入係数表_加工!$D221:$DS221, 生産額_中分類, IF(列分類振分=AH$3, 1, 0))/SUMPRODUCT(生産額_中分類, IF(列分類振分=AH$3, 1, 0))</f>
        <v>#DIV/0!</v>
      </c>
      <c r="AI84" s="194" t="e">
        <f t="array" ref="AI84">SUMPRODUCT(計算_投入係数表_加工!$D221:$DS221, 生産額_中分類, IF(列分類振分=AI$3, 1, 0))/SUMPRODUCT(生産額_中分類, IF(列分類振分=AI$3, 1, 0))</f>
        <v>#DIV/0!</v>
      </c>
      <c r="AJ84" s="194" t="e">
        <f t="array" ref="AJ84">SUMPRODUCT(計算_投入係数表_加工!$D221:$DS221, 生産額_中分類, IF(列分類振分=AJ$3, 1, 0))/SUMPRODUCT(生産額_中分類, IF(列分類振分=AJ$3, 1, 0))</f>
        <v>#DIV/0!</v>
      </c>
      <c r="AK84" s="194" t="e">
        <f t="array" ref="AK84">SUMPRODUCT(計算_投入係数表_加工!$D221:$DS221, 生産額_中分類, IF(列分類振分=AK$3, 1, 0))/SUMPRODUCT(生産額_中分類, IF(列分類振分=AK$3, 1, 0))</f>
        <v>#DIV/0!</v>
      </c>
      <c r="AL84" s="194" t="e">
        <f t="array" ref="AL84">SUMPRODUCT(計算_投入係数表_加工!$D221:$DS221, 生産額_中分類, IF(列分類振分=AL$3, 1, 0))/SUMPRODUCT(生産額_中分類, IF(列分類振分=AL$3, 1, 0))</f>
        <v>#DIV/0!</v>
      </c>
      <c r="AM84" s="194" t="e">
        <f t="array" ref="AM84">SUMPRODUCT(計算_投入係数表_加工!$D221:$DS221, 生産額_中分類, IF(列分類振分=AM$3, 1, 0))/SUMPRODUCT(生産額_中分類, IF(列分類振分=AM$3, 1, 0))</f>
        <v>#DIV/0!</v>
      </c>
      <c r="AN84" s="194" t="e">
        <f t="array" ref="AN84">SUMPRODUCT(計算_投入係数表_加工!$D221:$DS221, 生産額_中分類, IF(列分類振分=AN$3, 1, 0))/SUMPRODUCT(生産額_中分類, IF(列分類振分=AN$3, 1, 0))</f>
        <v>#DIV/0!</v>
      </c>
      <c r="AO84" s="194" t="e">
        <f t="array" ref="AO84">SUMPRODUCT(計算_投入係数表_加工!$D221:$DS221, 生産額_中分類, IF(列分類振分=AO$3, 1, 0))/SUMPRODUCT(生産額_中分類, IF(列分類振分=AO$3, 1, 0))</f>
        <v>#DIV/0!</v>
      </c>
      <c r="AP84" s="194" t="e">
        <f t="array" ref="AP84">SUMPRODUCT(計算_投入係数表_加工!$D221:$DS221, 生産額_中分類, IF(列分類振分=AP$3, 1, 0))/SUMPRODUCT(生産額_中分類, IF(列分類振分=AP$3, 1, 0))</f>
        <v>#DIV/0!</v>
      </c>
      <c r="AQ84" s="194" t="e">
        <f t="array" ref="AQ84">SUMPRODUCT(計算_投入係数表_加工!$D221:$DS221, 生産額_中分類, IF(列分類振分=AQ$3, 1, 0))/SUMPRODUCT(生産額_中分類, IF(列分類振分=AQ$3, 1, 0))</f>
        <v>#DIV/0!</v>
      </c>
      <c r="AR84" s="194" t="e">
        <f t="array" ref="AR84">SUMPRODUCT(計算_投入係数表_加工!$D221:$DS221, 生産額_中分類, IF(列分類振分=AR$3, 1, 0))/SUMPRODUCT(生産額_中分類, IF(列分類振分=AR$3, 1, 0))</f>
        <v>#DIV/0!</v>
      </c>
      <c r="AS84" s="194" t="e">
        <f t="array" ref="AS84">SUMPRODUCT(計算_投入係数表_加工!$D221:$DS221, 生産額_中分類, IF(列分類振分=AS$3, 1, 0))/SUMPRODUCT(生産額_中分類, IF(列分類振分=AS$3, 1, 0))</f>
        <v>#DIV/0!</v>
      </c>
      <c r="AT84" s="194" t="e">
        <f t="array" ref="AT84">SUMPRODUCT(計算_投入係数表_加工!$D221:$DS221, 生産額_中分類, IF(列分類振分=AT$3, 1, 0))/SUMPRODUCT(生産額_中分類, IF(列分類振分=AT$3, 1, 0))</f>
        <v>#DIV/0!</v>
      </c>
      <c r="AU84" s="194" t="e">
        <f t="array" ref="AU84">SUMPRODUCT(計算_投入係数表_加工!$D221:$DS221, 生産額_中分類, IF(列分類振分=AU$3, 1, 0))/SUMPRODUCT(生産額_中分類, IF(列分類振分=AU$3, 1, 0))</f>
        <v>#DIV/0!</v>
      </c>
      <c r="AV84" s="194" t="e">
        <f t="array" ref="AV84">SUMPRODUCT(計算_投入係数表_加工!$D221:$DS221, 生産額_中分類, IF(列分類振分=AV$3, 1, 0))/SUMPRODUCT(生産額_中分類, IF(列分類振分=AV$3, 1, 0))</f>
        <v>#DIV/0!</v>
      </c>
      <c r="AW84" s="194" t="e">
        <f t="array" ref="AW84">SUMPRODUCT(計算_投入係数表_加工!$D221:$DS221, 生産額_中分類, IF(列分類振分=AW$3, 1, 0))/SUMPRODUCT(生産額_中分類, IF(列分類振分=AW$3, 1, 0))</f>
        <v>#DIV/0!</v>
      </c>
      <c r="AX84" s="194" t="e">
        <f t="array" ref="AX84">SUMPRODUCT(計算_投入係数表_加工!$D221:$DS221, 生産額_中分類, IF(列分類振分=AX$3, 1, 0))/SUMPRODUCT(生産額_中分類, IF(列分類振分=AX$3, 1, 0))</f>
        <v>#DIV/0!</v>
      </c>
      <c r="AY84" s="194" t="e">
        <f t="array" ref="AY84">SUMPRODUCT(計算_投入係数表_加工!$D221:$DS221, 生産額_中分類, IF(列分類振分=AY$3, 1, 0))/SUMPRODUCT(生産額_中分類, IF(列分類振分=AY$3, 1, 0))</f>
        <v>#DIV/0!</v>
      </c>
      <c r="AZ84" s="194" t="e">
        <f t="array" ref="AZ84">SUMPRODUCT(計算_投入係数表_加工!$D221:$DS221, 生産額_中分類, IF(列分類振分=AZ$3, 1, 0))/SUMPRODUCT(生産額_中分類, IF(列分類振分=AZ$3, 1, 0))</f>
        <v>#DIV/0!</v>
      </c>
      <c r="BA84" s="194" t="e">
        <f t="array" ref="BA84">SUMPRODUCT(計算_投入係数表_加工!$D221:$DS221, 生産額_中分類, IF(列分類振分=BA$3, 1, 0))/SUMPRODUCT(生産額_中分類, IF(列分類振分=BA$3, 1, 0))</f>
        <v>#DIV/0!</v>
      </c>
      <c r="BB84" s="194" t="e">
        <f t="array" ref="BB84">SUMPRODUCT(計算_投入係数表_加工!$D221:$DS221, 生産額_中分類, IF(列分類振分=BB$3, 1, 0))/SUMPRODUCT(生産額_中分類, IF(列分類振分=BB$3, 1, 0))</f>
        <v>#DIV/0!</v>
      </c>
      <c r="BC84" s="194" t="e">
        <f t="array" ref="BC84">SUMPRODUCT(計算_投入係数表_加工!$D221:$DS221, 生産額_中分類, IF(列分類振分=BC$3, 1, 0))/SUMPRODUCT(生産額_中分類, IF(列分類振分=BC$3, 1, 0))</f>
        <v>#DIV/0!</v>
      </c>
      <c r="BD84" s="194" t="e">
        <f t="array" ref="BD84">SUMPRODUCT(計算_投入係数表_加工!$D221:$DS221, 生産額_中分類, IF(列分類振分=BD$3, 1, 0))/SUMPRODUCT(生産額_中分類, IF(列分類振分=BD$3, 1, 0))</f>
        <v>#DIV/0!</v>
      </c>
      <c r="BE84" s="194" t="e">
        <f t="array" ref="BE84">SUMPRODUCT(計算_投入係数表_加工!$D221:$DS221, 生産額_中分類, IF(列分類振分=BE$3, 1, 0))/SUMPRODUCT(生産額_中分類, IF(列分類振分=BE$3, 1, 0))</f>
        <v>#DIV/0!</v>
      </c>
      <c r="BF84" s="194" t="e">
        <f t="array" ref="BF84">SUMPRODUCT(計算_投入係数表_加工!$D221:$DS221, 生産額_中分類, IF(列分類振分=BF$3, 1, 0))/SUMPRODUCT(生産額_中分類, IF(列分類振分=BF$3, 1, 0))</f>
        <v>#DIV/0!</v>
      </c>
      <c r="BG84" s="194" t="e">
        <f t="array" ref="BG84">SUMPRODUCT(計算_投入係数表_加工!$D221:$DS221, 生産額_中分類, IF(列分類振分=BG$3, 1, 0))/SUMPRODUCT(生産額_中分類, IF(列分類振分=BG$3, 1, 0))</f>
        <v>#DIV/0!</v>
      </c>
      <c r="BH84" s="194" t="e">
        <f t="array" ref="BH84">SUMPRODUCT(計算_投入係数表_加工!$D221:$DS221, 生産額_中分類, IF(列分類振分=BH$3, 1, 0))/SUMPRODUCT(生産額_中分類, IF(列分類振分=BH$3, 1, 0))</f>
        <v>#DIV/0!</v>
      </c>
      <c r="BI84" s="194" t="e">
        <f t="array" ref="BI84">SUMPRODUCT(計算_投入係数表_加工!$D221:$DS221, 生産額_中分類, IF(列分類振分=BI$3, 1, 0))/SUMPRODUCT(生産額_中分類, IF(列分類振分=BI$3, 1, 0))</f>
        <v>#DIV/0!</v>
      </c>
      <c r="BJ84" s="194" t="e">
        <f t="array" ref="BJ84">SUMPRODUCT(計算_投入係数表_加工!$D221:$DS221, 生産額_中分類, IF(列分類振分=BJ$3, 1, 0))/SUMPRODUCT(生産額_中分類, IF(列分類振分=BJ$3, 1, 0))</f>
        <v>#DIV/0!</v>
      </c>
      <c r="BK84" s="194" t="e">
        <f t="array" ref="BK84">SUMPRODUCT(計算_投入係数表_加工!$D221:$DS221, 生産額_中分類, IF(列分類振分=BK$3, 1, 0))/SUMPRODUCT(生産額_中分類, IF(列分類振分=BK$3, 1, 0))</f>
        <v>#DIV/0!</v>
      </c>
      <c r="BL84" s="194" t="e">
        <f t="array" ref="BL84">SUMPRODUCT(計算_投入係数表_加工!$D221:$DS221, 生産額_中分類, IF(列分類振分=BL$3, 1, 0))/SUMPRODUCT(生産額_中分類, IF(列分類振分=BL$3, 1, 0))</f>
        <v>#DIV/0!</v>
      </c>
      <c r="BM84" s="194" t="e">
        <f t="array" ref="BM84">SUMPRODUCT(計算_投入係数表_加工!$D221:$DS221, 生産額_中分類, IF(列分類振分=BM$3, 1, 0))/SUMPRODUCT(生産額_中分類, IF(列分類振分=BM$3, 1, 0))</f>
        <v>#DIV/0!</v>
      </c>
      <c r="BN84" s="194" t="e">
        <f t="array" ref="BN84">SUMPRODUCT(計算_投入係数表_加工!$D221:$DS221, 生産額_中分類, IF(列分類振分=BN$3, 1, 0))/SUMPRODUCT(生産額_中分類, IF(列分類振分=BN$3, 1, 0))</f>
        <v>#DIV/0!</v>
      </c>
      <c r="BO84" s="194" t="e">
        <f t="array" ref="BO84">SUMPRODUCT(計算_投入係数表_加工!$D221:$DS221, 生産額_中分類, IF(列分類振分=BO$3, 1, 0))/SUMPRODUCT(生産額_中分類, IF(列分類振分=BO$3, 1, 0))</f>
        <v>#DIV/0!</v>
      </c>
      <c r="BP84" s="194" t="e">
        <f t="array" ref="BP84">SUMPRODUCT(計算_投入係数表_加工!$D221:$DS221, 生産額_中分類, IF(列分類振分=BP$3, 1, 0))/SUMPRODUCT(生産額_中分類, IF(列分類振分=BP$3, 1, 0))</f>
        <v>#DIV/0!</v>
      </c>
      <c r="BQ84" s="194" t="e">
        <f t="array" ref="BQ84">SUMPRODUCT(計算_投入係数表_加工!$D221:$DS221, 生産額_中分類, IF(列分類振分=BQ$3, 1, 0))/SUMPRODUCT(生産額_中分類, IF(列分類振分=BQ$3, 1, 0))</f>
        <v>#DIV/0!</v>
      </c>
      <c r="BR84" s="194" t="e">
        <f t="array" ref="BR84">SUMPRODUCT(計算_投入係数表_加工!$D221:$DS221, 生産額_中分類, IF(列分類振分=BR$3, 1, 0))/SUMPRODUCT(生産額_中分類, IF(列分類振分=BR$3, 1, 0))</f>
        <v>#DIV/0!</v>
      </c>
      <c r="BS84" s="194" t="e">
        <f t="array" ref="BS84">SUMPRODUCT(計算_投入係数表_加工!$D221:$DS221, 生産額_中分類, IF(列分類振分=BS$3, 1, 0))/SUMPRODUCT(生産額_中分類, IF(列分類振分=BS$3, 1, 0))</f>
        <v>#DIV/0!</v>
      </c>
      <c r="BT84" s="194" t="e">
        <f t="array" ref="BT84">SUMPRODUCT(計算_投入係数表_加工!$D221:$DS221, 生産額_中分類, IF(列分類振分=BT$3, 1, 0))/SUMPRODUCT(生産額_中分類, IF(列分類振分=BT$3, 1, 0))</f>
        <v>#DIV/0!</v>
      </c>
      <c r="BU84" s="194" t="e">
        <f t="array" ref="BU84">SUMPRODUCT(計算_投入係数表_加工!$D221:$DS221, 生産額_中分類, IF(列分類振分=BU$3, 1, 0))/SUMPRODUCT(生産額_中分類, IF(列分類振分=BU$3, 1, 0))</f>
        <v>#DIV/0!</v>
      </c>
      <c r="BV84" s="194" t="e">
        <f t="array" ref="BV84">SUMPRODUCT(計算_投入係数表_加工!$D221:$DS221, 生産額_中分類, IF(列分類振分=BV$3, 1, 0))/SUMPRODUCT(生産額_中分類, IF(列分類振分=BV$3, 1, 0))</f>
        <v>#DIV/0!</v>
      </c>
      <c r="BW84" s="194" t="e">
        <f t="array" ref="BW84">SUMPRODUCT(計算_投入係数表_加工!$D221:$DS221, 生産額_中分類, IF(列分類振分=BW$3, 1, 0))/SUMPRODUCT(生産額_中分類, IF(列分類振分=BW$3, 1, 0))</f>
        <v>#DIV/0!</v>
      </c>
      <c r="BX84" s="194" t="e">
        <f t="array" ref="BX84">SUMPRODUCT(計算_投入係数表_加工!$D221:$DS221, 生産額_中分類, IF(列分類振分=BX$3, 1, 0))/SUMPRODUCT(生産額_中分類, IF(列分類振分=BX$3, 1, 0))</f>
        <v>#DIV/0!</v>
      </c>
      <c r="BY84" s="194" t="e">
        <f t="array" ref="BY84">SUMPRODUCT(計算_投入係数表_加工!$D221:$DS221, 生産額_中分類, IF(列分類振分=BY$3, 1, 0))/SUMPRODUCT(生産額_中分類, IF(列分類振分=BY$3, 1, 0))</f>
        <v>#DIV/0!</v>
      </c>
      <c r="BZ84" s="194" t="e">
        <f t="array" ref="BZ84">SUMPRODUCT(計算_投入係数表_加工!$D221:$DS221, 生産額_中分類, IF(列分類振分=BZ$3, 1, 0))/SUMPRODUCT(生産額_中分類, IF(列分類振分=BZ$3, 1, 0))</f>
        <v>#DIV/0!</v>
      </c>
      <c r="CA84" s="194" t="e">
        <f t="array" ref="CA84">SUMPRODUCT(計算_投入係数表_加工!$D221:$DS221, 生産額_中分類, IF(列分類振分=CA$3, 1, 0))/SUMPRODUCT(生産額_中分類, IF(列分類振分=CA$3, 1, 0))</f>
        <v>#DIV/0!</v>
      </c>
      <c r="CB84" s="194" t="e">
        <f t="array" ref="CB84">SUMPRODUCT(計算_投入係数表_加工!$D221:$DS221, 生産額_中分類, IF(列分類振分=CB$3, 1, 0))/SUMPRODUCT(生産額_中分類, IF(列分類振分=CB$3, 1, 0))</f>
        <v>#DIV/0!</v>
      </c>
      <c r="CC84" s="194" t="e">
        <f t="array" ref="CC84">SUMPRODUCT(計算_投入係数表_加工!$D221:$DS221, 生産額_中分類, IF(列分類振分=CC$3, 1, 0))/SUMPRODUCT(生産額_中分類, IF(列分類振分=CC$3, 1, 0))</f>
        <v>#DIV/0!</v>
      </c>
      <c r="CD84" s="194" t="e">
        <f t="array" ref="CD84">SUMPRODUCT(計算_投入係数表_加工!$D221:$DS221, 生産額_中分類, IF(列分類振分=CD$3, 1, 0))/SUMPRODUCT(生産額_中分類, IF(列分類振分=CD$3, 1, 0))</f>
        <v>#DIV/0!</v>
      </c>
      <c r="CE84" s="194" t="e">
        <f t="array" ref="CE84">SUMPRODUCT(計算_投入係数表_加工!$D221:$DS221, 生産額_中分類, IF(列分類振分=CE$3, 1, 0))/SUMPRODUCT(生産額_中分類, IF(列分類振分=CE$3, 1, 0))</f>
        <v>#DIV/0!</v>
      </c>
      <c r="CF84" s="194" t="e">
        <f t="array" ref="CF84">SUMPRODUCT(計算_投入係数表_加工!$D221:$DS221, 生産額_中分類, IF(列分類振分=CF$3, 1, 0))/SUMPRODUCT(生産額_中分類, IF(列分類振分=CF$3, 1, 0))</f>
        <v>#DIV/0!</v>
      </c>
      <c r="CG84" s="194" t="e">
        <f t="array" ref="CG84">SUMPRODUCT(計算_投入係数表_加工!$D221:$DS221, 生産額_中分類, IF(列分類振分=CG$3, 1, 0))/SUMPRODUCT(生産額_中分類, IF(列分類振分=CG$3, 1, 0))</f>
        <v>#DIV/0!</v>
      </c>
      <c r="CH84" s="194" t="e">
        <f t="array" ref="CH84">SUMPRODUCT(計算_投入係数表_加工!$D221:$DS221, 生産額_中分類, IF(列分類振分=CH$3, 1, 0))/SUMPRODUCT(生産額_中分類, IF(列分類振分=CH$3, 1, 0))</f>
        <v>#DIV/0!</v>
      </c>
      <c r="CI84" s="194" t="e">
        <f t="array" ref="CI84">SUMPRODUCT(計算_投入係数表_加工!$D221:$DS221, 生産額_中分類, IF(列分類振分=CI$3, 1, 0))/SUMPRODUCT(生産額_中分類, IF(列分類振分=CI$3, 1, 0))</f>
        <v>#DIV/0!</v>
      </c>
      <c r="CJ84" s="194" t="e">
        <f t="array" ref="CJ84">SUMPRODUCT(計算_投入係数表_加工!$D221:$DS221, 生産額_中分類, IF(列分類振分=CJ$3, 1, 0))/SUMPRODUCT(生産額_中分類, IF(列分類振分=CJ$3, 1, 0))</f>
        <v>#DIV/0!</v>
      </c>
      <c r="CK84" s="194" t="e">
        <f t="array" ref="CK84">SUMPRODUCT(計算_投入係数表_加工!$D221:$DS221, 生産額_中分類, IF(列分類振分=CK$3, 1, 0))/SUMPRODUCT(生産額_中分類, IF(列分類振分=CK$3, 1, 0))</f>
        <v>#DIV/0!</v>
      </c>
      <c r="CL84" s="194" t="e">
        <f t="array" ref="CL84">SUMPRODUCT(計算_投入係数表_加工!$D221:$DS221, 生産額_中分類, IF(列分類振分=CL$3, 1, 0))/SUMPRODUCT(生産額_中分類, IF(列分類振分=CL$3, 1, 0))</f>
        <v>#DIV/0!</v>
      </c>
      <c r="CM84" s="194" t="e">
        <f t="array" ref="CM84">SUMPRODUCT(計算_投入係数表_加工!$D221:$DS221, 生産額_中分類, IF(列分類振分=CM$3, 1, 0))/SUMPRODUCT(生産額_中分類, IF(列分類振分=CM$3, 1, 0))</f>
        <v>#DIV/0!</v>
      </c>
      <c r="CN84" s="194" t="e">
        <f t="array" ref="CN84">SUMPRODUCT(計算_投入係数表_加工!$D221:$DS221, 生産額_中分類, IF(列分類振分=CN$3, 1, 0))/SUMPRODUCT(生産額_中分類, IF(列分類振分=CN$3, 1, 0))</f>
        <v>#DIV/0!</v>
      </c>
      <c r="CO84" s="194" t="e">
        <f t="array" ref="CO84">SUMPRODUCT(計算_投入係数表_加工!$D221:$DS221, 生産額_中分類, IF(列分類振分=CO$3, 1, 0))/SUMPRODUCT(生産額_中分類, IF(列分類振分=CO$3, 1, 0))</f>
        <v>#DIV/0!</v>
      </c>
      <c r="CP84" s="194" t="e">
        <f t="array" ref="CP84">SUMPRODUCT(計算_投入係数表_加工!$D221:$DS221, 生産額_中分類, IF(列分類振分=CP$3, 1, 0))/SUMPRODUCT(生産額_中分類, IF(列分類振分=CP$3, 1, 0))</f>
        <v>#DIV/0!</v>
      </c>
      <c r="CQ84" s="194" t="e">
        <f t="array" ref="CQ84">SUMPRODUCT(計算_投入係数表_加工!$D221:$DS221, 生産額_中分類, IF(列分類振分=CQ$3, 1, 0))/SUMPRODUCT(生産額_中分類, IF(列分類振分=CQ$3, 1, 0))</f>
        <v>#DIV/0!</v>
      </c>
      <c r="CR84" s="194" t="e">
        <f t="array" ref="CR84">SUMPRODUCT(計算_投入係数表_加工!$D221:$DS221, 生産額_中分類, IF(列分類振分=CR$3, 1, 0))/SUMPRODUCT(生産額_中分類, IF(列分類振分=CR$3, 1, 0))</f>
        <v>#DIV/0!</v>
      </c>
      <c r="CS84" s="194" t="e">
        <f t="array" ref="CS84">SUMPRODUCT(計算_投入係数表_加工!$D221:$DS221, 生産額_中分類, IF(列分類振分=CS$3, 1, 0))/SUMPRODUCT(生産額_中分類, IF(列分類振分=CS$3, 1, 0))</f>
        <v>#DIV/0!</v>
      </c>
      <c r="CT84" s="194" t="e">
        <f t="array" ref="CT84">SUMPRODUCT(計算_投入係数表_加工!$D221:$DS221, 生産額_中分類, IF(列分類振分=CT$3, 1, 0))/SUMPRODUCT(生産額_中分類, IF(列分類振分=CT$3, 1, 0))</f>
        <v>#DIV/0!</v>
      </c>
      <c r="CU84" s="194" t="e">
        <f t="array" ref="CU84">SUMPRODUCT(計算_投入係数表_加工!$D221:$DS221, 生産額_中分類, IF(列分類振分=CU$3, 1, 0))/SUMPRODUCT(生産額_中分類, IF(列分類振分=CU$3, 1, 0))</f>
        <v>#DIV/0!</v>
      </c>
      <c r="CV84" s="194" t="e">
        <f t="array" ref="CV84">SUMPRODUCT(計算_投入係数表_加工!$D221:$DS221, 生産額_中分類, IF(列分類振分=CV$3, 1, 0))/SUMPRODUCT(生産額_中分類, IF(列分類振分=CV$3, 1, 0))</f>
        <v>#DIV/0!</v>
      </c>
      <c r="CW84" s="194" t="e">
        <f t="array" ref="CW84">SUMPRODUCT(計算_投入係数表_加工!$D221:$DS221, 生産額_中分類, IF(列分類振分=CW$3, 1, 0))/SUMPRODUCT(生産額_中分類, IF(列分類振分=CW$3, 1, 0))</f>
        <v>#DIV/0!</v>
      </c>
      <c r="CX84" s="194" t="e">
        <f t="array" ref="CX84">SUMPRODUCT(計算_投入係数表_加工!$D221:$DS221, 生産額_中分類, IF(列分類振分=CX$3, 1, 0))/SUMPRODUCT(生産額_中分類, IF(列分類振分=CX$3, 1, 0))</f>
        <v>#DIV/0!</v>
      </c>
      <c r="CY84" s="194" t="e">
        <f t="array" ref="CY84">SUMPRODUCT(計算_投入係数表_加工!$D221:$DS221, 生産額_中分類, IF(列分類振分=CY$3, 1, 0))/SUMPRODUCT(生産額_中分類, IF(列分類振分=CY$3, 1, 0))</f>
        <v>#DIV/0!</v>
      </c>
      <c r="CZ84" s="194" t="e">
        <f t="array" ref="CZ84">SUMPRODUCT(計算_投入係数表_加工!$D221:$DS221, 生産額_中分類, IF(列分類振分=CZ$3, 1, 0))/SUMPRODUCT(生産額_中分類, IF(列分類振分=CZ$3, 1, 0))</f>
        <v>#DIV/0!</v>
      </c>
      <c r="DA84" s="194" t="e">
        <f t="array" ref="DA84">SUMPRODUCT(計算_投入係数表_加工!$D221:$DS221, 生産額_中分類, IF(列分類振分=DA$3, 1, 0))/SUMPRODUCT(生産額_中分類, IF(列分類振分=DA$3, 1, 0))</f>
        <v>#DIV/0!</v>
      </c>
      <c r="DB84" s="194" t="e">
        <f t="array" ref="DB84">SUMPRODUCT(計算_投入係数表_加工!$D221:$DS221, 生産額_中分類, IF(列分類振分=DB$3, 1, 0))/SUMPRODUCT(生産額_中分類, IF(列分類振分=DB$3, 1, 0))</f>
        <v>#DIV/0!</v>
      </c>
      <c r="DC84" s="194" t="e">
        <f t="array" ref="DC84">SUMPRODUCT(計算_投入係数表_加工!$D221:$DS221, 生産額_中分類, IF(列分類振分=DC$3, 1, 0))/SUMPRODUCT(生産額_中分類, IF(列分類振分=DC$3, 1, 0))</f>
        <v>#DIV/0!</v>
      </c>
      <c r="DD84" s="194" t="e">
        <f t="array" ref="DD84">SUMPRODUCT(計算_投入係数表_加工!$D221:$DS221, 生産額_中分類, IF(列分類振分=DD$3, 1, 0))/SUMPRODUCT(生産額_中分類, IF(列分類振分=DD$3, 1, 0))</f>
        <v>#DIV/0!</v>
      </c>
      <c r="DE84" s="194" t="e">
        <f t="array" ref="DE84">SUMPRODUCT(計算_投入係数表_加工!$D221:$DS221, 生産額_中分類, IF(列分類振分=DE$3, 1, 0))/SUMPRODUCT(生産額_中分類, IF(列分類振分=DE$3, 1, 0))</f>
        <v>#DIV/0!</v>
      </c>
      <c r="DF84" s="194" t="e">
        <f t="array" ref="DF84">SUMPRODUCT(計算_投入係数表_加工!$D221:$DS221, 生産額_中分類, IF(列分類振分=DF$3, 1, 0))/SUMPRODUCT(生産額_中分類, IF(列分類振分=DF$3, 1, 0))</f>
        <v>#DIV/0!</v>
      </c>
      <c r="DG84" s="194" t="e">
        <f t="array" ref="DG84">SUMPRODUCT(計算_投入係数表_加工!$D221:$DS221, 生産額_中分類, IF(列分類振分=DG$3, 1, 0))/SUMPRODUCT(生産額_中分類, IF(列分類振分=DG$3, 1, 0))</f>
        <v>#DIV/0!</v>
      </c>
      <c r="DH84" s="194" t="e">
        <f t="array" ref="DH84">SUMPRODUCT(計算_投入係数表_加工!$D221:$DS221, 生産額_中分類, IF(列分類振分=DH$3, 1, 0))/SUMPRODUCT(生産額_中分類, IF(列分類振分=DH$3, 1, 0))</f>
        <v>#DIV/0!</v>
      </c>
      <c r="DI84" s="194" t="e">
        <f t="array" ref="DI84">SUMPRODUCT(計算_投入係数表_加工!$D221:$DS221, 生産額_中分類, IF(列分類振分=DI$3, 1, 0))/SUMPRODUCT(生産額_中分類, IF(列分類振分=DI$3, 1, 0))</f>
        <v>#DIV/0!</v>
      </c>
      <c r="DJ84" s="194" t="e">
        <f t="array" ref="DJ84">SUMPRODUCT(計算_投入係数表_加工!$D221:$DS221, 生産額_中分類, IF(列分類振分=DJ$3, 1, 0))/SUMPRODUCT(生産額_中分類, IF(列分類振分=DJ$3, 1, 0))</f>
        <v>#DIV/0!</v>
      </c>
      <c r="DK84" s="194" t="e">
        <f t="array" ref="DK84">SUMPRODUCT(計算_投入係数表_加工!$D221:$DS221, 生産額_中分類, IF(列分類振分=DK$3, 1, 0))/SUMPRODUCT(生産額_中分類, IF(列分類振分=DK$3, 1, 0))</f>
        <v>#DIV/0!</v>
      </c>
      <c r="DL84" s="194" t="e">
        <f t="array" ref="DL84">SUMPRODUCT(計算_投入係数表_加工!$D221:$DS221, 生産額_中分類, IF(列分類振分=DL$3, 1, 0))/SUMPRODUCT(生産額_中分類, IF(列分類振分=DL$3, 1, 0))</f>
        <v>#DIV/0!</v>
      </c>
      <c r="DM84" s="194" t="e">
        <f t="array" ref="DM84">SUMPRODUCT(計算_投入係数表_加工!$D221:$DS221, 生産額_中分類, IF(列分類振分=DM$3, 1, 0))/SUMPRODUCT(生産額_中分類, IF(列分類振分=DM$3, 1, 0))</f>
        <v>#DIV/0!</v>
      </c>
      <c r="DN84" s="194" t="e">
        <f t="array" ref="DN84">SUMPRODUCT(計算_投入係数表_加工!$D221:$DS221, 生産額_中分類, IF(列分類振分=DN$3, 1, 0))/SUMPRODUCT(生産額_中分類, IF(列分類振分=DN$3, 1, 0))</f>
        <v>#DIV/0!</v>
      </c>
      <c r="DO84" s="194" t="e">
        <f t="array" ref="DO84">SUMPRODUCT(計算_投入係数表_加工!$D221:$DS221, 生産額_中分類, IF(列分類振分=DO$3, 1, 0))/SUMPRODUCT(生産額_中分類, IF(列分類振分=DO$3, 1, 0))</f>
        <v>#DIV/0!</v>
      </c>
      <c r="DP84" s="194" t="e">
        <f t="array" ref="DP84">SUMPRODUCT(計算_投入係数表_加工!$D221:$DS221, 生産額_中分類, IF(列分類振分=DP$3, 1, 0))/SUMPRODUCT(生産額_中分類, IF(列分類振分=DP$3, 1, 0))</f>
        <v>#DIV/0!</v>
      </c>
      <c r="DQ84" s="194" t="e">
        <f t="array" ref="DQ84">SUMPRODUCT(計算_投入係数表_加工!$D221:$DS221, 生産額_中分類, IF(列分類振分=DQ$3, 1, 0))/SUMPRODUCT(生産額_中分類, IF(列分類振分=DQ$3, 1, 0))</f>
        <v>#DIV/0!</v>
      </c>
      <c r="DR84" s="194" t="e">
        <f t="array" ref="DR84">SUMPRODUCT(計算_投入係数表_加工!$D221:$DS221, 生産額_中分類, IF(列分類振分=DR$3, 1, 0))/SUMPRODUCT(生産額_中分類, IF(列分類振分=DR$3, 1, 0))</f>
        <v>#DIV/0!</v>
      </c>
      <c r="DS84" s="194" t="e">
        <f t="array" ref="DS84">SUMPRODUCT(計算_投入係数表_加工!$D221:$DS221, 生産額_中分類, IF(列分類振分=DS$3, 1, 0))/SUMPRODUCT(生産額_中分類, IF(列分類振分=DS$3, 1, 0))</f>
        <v>#DIV/0!</v>
      </c>
      <c r="DT84" s="23">
        <f>SUMIF(振分, $C84, 計算_投入係数表_加工!DT$4:DT$123)</f>
        <v>0</v>
      </c>
    </row>
    <row r="85" spans="2:124" x14ac:dyDescent="0.25">
      <c r="B85" s="53">
        <v>82</v>
      </c>
      <c r="C85" s="192" t="str">
        <v>-</v>
      </c>
      <c r="D85" s="193">
        <f t="array" ref="D85">SUMPRODUCT(計算_投入係数表_加工!$D222:$DS222, 生産額_中分類, IF(列分類振分=D$3, 1, 0))/SUMPRODUCT(生産額_中分類, IF(列分類振分=D$3, 1, 0))</f>
        <v>0</v>
      </c>
      <c r="E85" s="194">
        <f t="array" ref="E85">SUMPRODUCT(計算_投入係数表_加工!$D222:$DS222, 生産額_中分類, IF(列分類振分=E$3, 1, 0))/SUMPRODUCT(生産額_中分類, IF(列分類振分=E$3, 1, 0))</f>
        <v>0</v>
      </c>
      <c r="F85" s="194">
        <f t="array" ref="F85">SUMPRODUCT(計算_投入係数表_加工!$D222:$DS222, 生産額_中分類, IF(列分類振分=F$3, 1, 0))/SUMPRODUCT(生産額_中分類, IF(列分類振分=F$3, 1, 0))</f>
        <v>0</v>
      </c>
      <c r="G85" s="194">
        <f t="array" ref="G85">SUMPRODUCT(計算_投入係数表_加工!$D222:$DS222, 生産額_中分類, IF(列分類振分=G$3, 1, 0))/SUMPRODUCT(生産額_中分類, IF(列分類振分=G$3, 1, 0))</f>
        <v>0</v>
      </c>
      <c r="H85" s="194">
        <f t="array" ref="H85">SUMPRODUCT(計算_投入係数表_加工!$D222:$DS222, 生産額_中分類, IF(列分類振分=H$3, 1, 0))/SUMPRODUCT(生産額_中分類, IF(列分類振分=H$3, 1, 0))</f>
        <v>0</v>
      </c>
      <c r="I85" s="194">
        <f t="array" ref="I85">SUMPRODUCT(計算_投入係数表_加工!$D222:$DS222, 生産額_中分類, IF(列分類振分=I$3, 1, 0))/SUMPRODUCT(生産額_中分類, IF(列分類振分=I$3, 1, 0))</f>
        <v>0</v>
      </c>
      <c r="J85" s="194">
        <f t="array" ref="J85">SUMPRODUCT(計算_投入係数表_加工!$D222:$DS222, 生産額_中分類, IF(列分類振分=J$3, 1, 0))/SUMPRODUCT(生産額_中分類, IF(列分類振分=J$3, 1, 0))</f>
        <v>0</v>
      </c>
      <c r="K85" s="194">
        <f t="array" ref="K85">SUMPRODUCT(計算_投入係数表_加工!$D222:$DS222, 生産額_中分類, IF(列分類振分=K$3, 1, 0))/SUMPRODUCT(生産額_中分類, IF(列分類振分=K$3, 1, 0))</f>
        <v>0</v>
      </c>
      <c r="L85" s="194">
        <f t="array" ref="L85">SUMPRODUCT(計算_投入係数表_加工!$D222:$DS222, 生産額_中分類, IF(列分類振分=L$3, 1, 0))/SUMPRODUCT(生産額_中分類, IF(列分類振分=L$3, 1, 0))</f>
        <v>0</v>
      </c>
      <c r="M85" s="194">
        <f t="array" ref="M85">SUMPRODUCT(計算_投入係数表_加工!$D222:$DS222, 生産額_中分類, IF(列分類振分=M$3, 1, 0))/SUMPRODUCT(生産額_中分類, IF(列分類振分=M$3, 1, 0))</f>
        <v>0</v>
      </c>
      <c r="N85" s="194">
        <f t="array" ref="N85">SUMPRODUCT(計算_投入係数表_加工!$D222:$DS222, 生産額_中分類, IF(列分類振分=N$3, 1, 0))/SUMPRODUCT(生産額_中分類, IF(列分類振分=N$3, 1, 0))</f>
        <v>0</v>
      </c>
      <c r="O85" s="194">
        <f t="array" ref="O85">SUMPRODUCT(計算_投入係数表_加工!$D222:$DS222, 生産額_中分類, IF(列分類振分=O$3, 1, 0))/SUMPRODUCT(生産額_中分類, IF(列分類振分=O$3, 1, 0))</f>
        <v>0</v>
      </c>
      <c r="P85" s="194">
        <f t="array" ref="P85">SUMPRODUCT(計算_投入係数表_加工!$D222:$DS222, 生産額_中分類, IF(列分類振分=P$3, 1, 0))/SUMPRODUCT(生産額_中分類, IF(列分類振分=P$3, 1, 0))</f>
        <v>0</v>
      </c>
      <c r="Q85" s="194" t="e">
        <f t="array" ref="Q85">SUMPRODUCT(計算_投入係数表_加工!$D222:$DS222, 生産額_中分類, IF(列分類振分=Q$3, 1, 0))/SUMPRODUCT(生産額_中分類, IF(列分類振分=Q$3, 1, 0))</f>
        <v>#DIV/0!</v>
      </c>
      <c r="R85" s="194" t="e">
        <f t="array" ref="R85">SUMPRODUCT(計算_投入係数表_加工!$D222:$DS222, 生産額_中分類, IF(列分類振分=R$3, 1, 0))/SUMPRODUCT(生産額_中分類, IF(列分類振分=R$3, 1, 0))</f>
        <v>#DIV/0!</v>
      </c>
      <c r="S85" s="194" t="e">
        <f t="array" ref="S85">SUMPRODUCT(計算_投入係数表_加工!$D222:$DS222, 生産額_中分類, IF(列分類振分=S$3, 1, 0))/SUMPRODUCT(生産額_中分類, IF(列分類振分=S$3, 1, 0))</f>
        <v>#DIV/0!</v>
      </c>
      <c r="T85" s="194" t="e">
        <f t="array" ref="T85">SUMPRODUCT(計算_投入係数表_加工!$D222:$DS222, 生産額_中分類, IF(列分類振分=T$3, 1, 0))/SUMPRODUCT(生産額_中分類, IF(列分類振分=T$3, 1, 0))</f>
        <v>#DIV/0!</v>
      </c>
      <c r="U85" s="194" t="e">
        <f t="array" ref="U85">SUMPRODUCT(計算_投入係数表_加工!$D222:$DS222, 生産額_中分類, IF(列分類振分=U$3, 1, 0))/SUMPRODUCT(生産額_中分類, IF(列分類振分=U$3, 1, 0))</f>
        <v>#DIV/0!</v>
      </c>
      <c r="V85" s="194" t="e">
        <f t="array" ref="V85">SUMPRODUCT(計算_投入係数表_加工!$D222:$DS222, 生産額_中分類, IF(列分類振分=V$3, 1, 0))/SUMPRODUCT(生産額_中分類, IF(列分類振分=V$3, 1, 0))</f>
        <v>#DIV/0!</v>
      </c>
      <c r="W85" s="194" t="e">
        <f t="array" ref="W85">SUMPRODUCT(計算_投入係数表_加工!$D222:$DS222, 生産額_中分類, IF(列分類振分=W$3, 1, 0))/SUMPRODUCT(生産額_中分類, IF(列分類振分=W$3, 1, 0))</f>
        <v>#DIV/0!</v>
      </c>
      <c r="X85" s="194" t="e">
        <f t="array" ref="X85">SUMPRODUCT(計算_投入係数表_加工!$D222:$DS222, 生産額_中分類, IF(列分類振分=X$3, 1, 0))/SUMPRODUCT(生産額_中分類, IF(列分類振分=X$3, 1, 0))</f>
        <v>#DIV/0!</v>
      </c>
      <c r="Y85" s="194" t="e">
        <f t="array" ref="Y85">SUMPRODUCT(計算_投入係数表_加工!$D222:$DS222, 生産額_中分類, IF(列分類振分=Y$3, 1, 0))/SUMPRODUCT(生産額_中分類, IF(列分類振分=Y$3, 1, 0))</f>
        <v>#DIV/0!</v>
      </c>
      <c r="Z85" s="194" t="e">
        <f t="array" ref="Z85">SUMPRODUCT(計算_投入係数表_加工!$D222:$DS222, 生産額_中分類, IF(列分類振分=Z$3, 1, 0))/SUMPRODUCT(生産額_中分類, IF(列分類振分=Z$3, 1, 0))</f>
        <v>#DIV/0!</v>
      </c>
      <c r="AA85" s="194" t="e">
        <f t="array" ref="AA85">SUMPRODUCT(計算_投入係数表_加工!$D222:$DS222, 生産額_中分類, IF(列分類振分=AA$3, 1, 0))/SUMPRODUCT(生産額_中分類, IF(列分類振分=AA$3, 1, 0))</f>
        <v>#DIV/0!</v>
      </c>
      <c r="AB85" s="194" t="e">
        <f t="array" ref="AB85">SUMPRODUCT(計算_投入係数表_加工!$D222:$DS222, 生産額_中分類, IF(列分類振分=AB$3, 1, 0))/SUMPRODUCT(生産額_中分類, IF(列分類振分=AB$3, 1, 0))</f>
        <v>#DIV/0!</v>
      </c>
      <c r="AC85" s="194" t="e">
        <f t="array" ref="AC85">SUMPRODUCT(計算_投入係数表_加工!$D222:$DS222, 生産額_中分類, IF(列分類振分=AC$3, 1, 0))/SUMPRODUCT(生産額_中分類, IF(列分類振分=AC$3, 1, 0))</f>
        <v>#DIV/0!</v>
      </c>
      <c r="AD85" s="194" t="e">
        <f t="array" ref="AD85">SUMPRODUCT(計算_投入係数表_加工!$D222:$DS222, 生産額_中分類, IF(列分類振分=AD$3, 1, 0))/SUMPRODUCT(生産額_中分類, IF(列分類振分=AD$3, 1, 0))</f>
        <v>#DIV/0!</v>
      </c>
      <c r="AE85" s="194" t="e">
        <f t="array" ref="AE85">SUMPRODUCT(計算_投入係数表_加工!$D222:$DS222, 生産額_中分類, IF(列分類振分=AE$3, 1, 0))/SUMPRODUCT(生産額_中分類, IF(列分類振分=AE$3, 1, 0))</f>
        <v>#DIV/0!</v>
      </c>
      <c r="AF85" s="194" t="e">
        <f t="array" ref="AF85">SUMPRODUCT(計算_投入係数表_加工!$D222:$DS222, 生産額_中分類, IF(列分類振分=AF$3, 1, 0))/SUMPRODUCT(生産額_中分類, IF(列分類振分=AF$3, 1, 0))</f>
        <v>#DIV/0!</v>
      </c>
      <c r="AG85" s="194" t="e">
        <f t="array" ref="AG85">SUMPRODUCT(計算_投入係数表_加工!$D222:$DS222, 生産額_中分類, IF(列分類振分=AG$3, 1, 0))/SUMPRODUCT(生産額_中分類, IF(列分類振分=AG$3, 1, 0))</f>
        <v>#DIV/0!</v>
      </c>
      <c r="AH85" s="194" t="e">
        <f t="array" ref="AH85">SUMPRODUCT(計算_投入係数表_加工!$D222:$DS222, 生産額_中分類, IF(列分類振分=AH$3, 1, 0))/SUMPRODUCT(生産額_中分類, IF(列分類振分=AH$3, 1, 0))</f>
        <v>#DIV/0!</v>
      </c>
      <c r="AI85" s="194" t="e">
        <f t="array" ref="AI85">SUMPRODUCT(計算_投入係数表_加工!$D222:$DS222, 生産額_中分類, IF(列分類振分=AI$3, 1, 0))/SUMPRODUCT(生産額_中分類, IF(列分類振分=AI$3, 1, 0))</f>
        <v>#DIV/0!</v>
      </c>
      <c r="AJ85" s="194" t="e">
        <f t="array" ref="AJ85">SUMPRODUCT(計算_投入係数表_加工!$D222:$DS222, 生産額_中分類, IF(列分類振分=AJ$3, 1, 0))/SUMPRODUCT(生産額_中分類, IF(列分類振分=AJ$3, 1, 0))</f>
        <v>#DIV/0!</v>
      </c>
      <c r="AK85" s="194" t="e">
        <f t="array" ref="AK85">SUMPRODUCT(計算_投入係数表_加工!$D222:$DS222, 生産額_中分類, IF(列分類振分=AK$3, 1, 0))/SUMPRODUCT(生産額_中分類, IF(列分類振分=AK$3, 1, 0))</f>
        <v>#DIV/0!</v>
      </c>
      <c r="AL85" s="194" t="e">
        <f t="array" ref="AL85">SUMPRODUCT(計算_投入係数表_加工!$D222:$DS222, 生産額_中分類, IF(列分類振分=AL$3, 1, 0))/SUMPRODUCT(生産額_中分類, IF(列分類振分=AL$3, 1, 0))</f>
        <v>#DIV/0!</v>
      </c>
      <c r="AM85" s="194" t="e">
        <f t="array" ref="AM85">SUMPRODUCT(計算_投入係数表_加工!$D222:$DS222, 生産額_中分類, IF(列分類振分=AM$3, 1, 0))/SUMPRODUCT(生産額_中分類, IF(列分類振分=AM$3, 1, 0))</f>
        <v>#DIV/0!</v>
      </c>
      <c r="AN85" s="194" t="e">
        <f t="array" ref="AN85">SUMPRODUCT(計算_投入係数表_加工!$D222:$DS222, 生産額_中分類, IF(列分類振分=AN$3, 1, 0))/SUMPRODUCT(生産額_中分類, IF(列分類振分=AN$3, 1, 0))</f>
        <v>#DIV/0!</v>
      </c>
      <c r="AO85" s="194" t="e">
        <f t="array" ref="AO85">SUMPRODUCT(計算_投入係数表_加工!$D222:$DS222, 生産額_中分類, IF(列分類振分=AO$3, 1, 0))/SUMPRODUCT(生産額_中分類, IF(列分類振分=AO$3, 1, 0))</f>
        <v>#DIV/0!</v>
      </c>
      <c r="AP85" s="194" t="e">
        <f t="array" ref="AP85">SUMPRODUCT(計算_投入係数表_加工!$D222:$DS222, 生産額_中分類, IF(列分類振分=AP$3, 1, 0))/SUMPRODUCT(生産額_中分類, IF(列分類振分=AP$3, 1, 0))</f>
        <v>#DIV/0!</v>
      </c>
      <c r="AQ85" s="194" t="e">
        <f t="array" ref="AQ85">SUMPRODUCT(計算_投入係数表_加工!$D222:$DS222, 生産額_中分類, IF(列分類振分=AQ$3, 1, 0))/SUMPRODUCT(生産額_中分類, IF(列分類振分=AQ$3, 1, 0))</f>
        <v>#DIV/0!</v>
      </c>
      <c r="AR85" s="194" t="e">
        <f t="array" ref="AR85">SUMPRODUCT(計算_投入係数表_加工!$D222:$DS222, 生産額_中分類, IF(列分類振分=AR$3, 1, 0))/SUMPRODUCT(生産額_中分類, IF(列分類振分=AR$3, 1, 0))</f>
        <v>#DIV/0!</v>
      </c>
      <c r="AS85" s="194" t="e">
        <f t="array" ref="AS85">SUMPRODUCT(計算_投入係数表_加工!$D222:$DS222, 生産額_中分類, IF(列分類振分=AS$3, 1, 0))/SUMPRODUCT(生産額_中分類, IF(列分類振分=AS$3, 1, 0))</f>
        <v>#DIV/0!</v>
      </c>
      <c r="AT85" s="194" t="e">
        <f t="array" ref="AT85">SUMPRODUCT(計算_投入係数表_加工!$D222:$DS222, 生産額_中分類, IF(列分類振分=AT$3, 1, 0))/SUMPRODUCT(生産額_中分類, IF(列分類振分=AT$3, 1, 0))</f>
        <v>#DIV/0!</v>
      </c>
      <c r="AU85" s="194" t="e">
        <f t="array" ref="AU85">SUMPRODUCT(計算_投入係数表_加工!$D222:$DS222, 生産額_中分類, IF(列分類振分=AU$3, 1, 0))/SUMPRODUCT(生産額_中分類, IF(列分類振分=AU$3, 1, 0))</f>
        <v>#DIV/0!</v>
      </c>
      <c r="AV85" s="194" t="e">
        <f t="array" ref="AV85">SUMPRODUCT(計算_投入係数表_加工!$D222:$DS222, 生産額_中分類, IF(列分類振分=AV$3, 1, 0))/SUMPRODUCT(生産額_中分類, IF(列分類振分=AV$3, 1, 0))</f>
        <v>#DIV/0!</v>
      </c>
      <c r="AW85" s="194" t="e">
        <f t="array" ref="AW85">SUMPRODUCT(計算_投入係数表_加工!$D222:$DS222, 生産額_中分類, IF(列分類振分=AW$3, 1, 0))/SUMPRODUCT(生産額_中分類, IF(列分類振分=AW$3, 1, 0))</f>
        <v>#DIV/0!</v>
      </c>
      <c r="AX85" s="194" t="e">
        <f t="array" ref="AX85">SUMPRODUCT(計算_投入係数表_加工!$D222:$DS222, 生産額_中分類, IF(列分類振分=AX$3, 1, 0))/SUMPRODUCT(生産額_中分類, IF(列分類振分=AX$3, 1, 0))</f>
        <v>#DIV/0!</v>
      </c>
      <c r="AY85" s="194" t="e">
        <f t="array" ref="AY85">SUMPRODUCT(計算_投入係数表_加工!$D222:$DS222, 生産額_中分類, IF(列分類振分=AY$3, 1, 0))/SUMPRODUCT(生産額_中分類, IF(列分類振分=AY$3, 1, 0))</f>
        <v>#DIV/0!</v>
      </c>
      <c r="AZ85" s="194" t="e">
        <f t="array" ref="AZ85">SUMPRODUCT(計算_投入係数表_加工!$D222:$DS222, 生産額_中分類, IF(列分類振分=AZ$3, 1, 0))/SUMPRODUCT(生産額_中分類, IF(列分類振分=AZ$3, 1, 0))</f>
        <v>#DIV/0!</v>
      </c>
      <c r="BA85" s="194" t="e">
        <f t="array" ref="BA85">SUMPRODUCT(計算_投入係数表_加工!$D222:$DS222, 生産額_中分類, IF(列分類振分=BA$3, 1, 0))/SUMPRODUCT(生産額_中分類, IF(列分類振分=BA$3, 1, 0))</f>
        <v>#DIV/0!</v>
      </c>
      <c r="BB85" s="194" t="e">
        <f t="array" ref="BB85">SUMPRODUCT(計算_投入係数表_加工!$D222:$DS222, 生産額_中分類, IF(列分類振分=BB$3, 1, 0))/SUMPRODUCT(生産額_中分類, IF(列分類振分=BB$3, 1, 0))</f>
        <v>#DIV/0!</v>
      </c>
      <c r="BC85" s="194" t="e">
        <f t="array" ref="BC85">SUMPRODUCT(計算_投入係数表_加工!$D222:$DS222, 生産額_中分類, IF(列分類振分=BC$3, 1, 0))/SUMPRODUCT(生産額_中分類, IF(列分類振分=BC$3, 1, 0))</f>
        <v>#DIV/0!</v>
      </c>
      <c r="BD85" s="194" t="e">
        <f t="array" ref="BD85">SUMPRODUCT(計算_投入係数表_加工!$D222:$DS222, 生産額_中分類, IF(列分類振分=BD$3, 1, 0))/SUMPRODUCT(生産額_中分類, IF(列分類振分=BD$3, 1, 0))</f>
        <v>#DIV/0!</v>
      </c>
      <c r="BE85" s="194" t="e">
        <f t="array" ref="BE85">SUMPRODUCT(計算_投入係数表_加工!$D222:$DS222, 生産額_中分類, IF(列分類振分=BE$3, 1, 0))/SUMPRODUCT(生産額_中分類, IF(列分類振分=BE$3, 1, 0))</f>
        <v>#DIV/0!</v>
      </c>
      <c r="BF85" s="194" t="e">
        <f t="array" ref="BF85">SUMPRODUCT(計算_投入係数表_加工!$D222:$DS222, 生産額_中分類, IF(列分類振分=BF$3, 1, 0))/SUMPRODUCT(生産額_中分類, IF(列分類振分=BF$3, 1, 0))</f>
        <v>#DIV/0!</v>
      </c>
      <c r="BG85" s="194" t="e">
        <f t="array" ref="BG85">SUMPRODUCT(計算_投入係数表_加工!$D222:$DS222, 生産額_中分類, IF(列分類振分=BG$3, 1, 0))/SUMPRODUCT(生産額_中分類, IF(列分類振分=BG$3, 1, 0))</f>
        <v>#DIV/0!</v>
      </c>
      <c r="BH85" s="194" t="e">
        <f t="array" ref="BH85">SUMPRODUCT(計算_投入係数表_加工!$D222:$DS222, 生産額_中分類, IF(列分類振分=BH$3, 1, 0))/SUMPRODUCT(生産額_中分類, IF(列分類振分=BH$3, 1, 0))</f>
        <v>#DIV/0!</v>
      </c>
      <c r="BI85" s="194" t="e">
        <f t="array" ref="BI85">SUMPRODUCT(計算_投入係数表_加工!$D222:$DS222, 生産額_中分類, IF(列分類振分=BI$3, 1, 0))/SUMPRODUCT(生産額_中分類, IF(列分類振分=BI$3, 1, 0))</f>
        <v>#DIV/0!</v>
      </c>
      <c r="BJ85" s="194" t="e">
        <f t="array" ref="BJ85">SUMPRODUCT(計算_投入係数表_加工!$D222:$DS222, 生産額_中分類, IF(列分類振分=BJ$3, 1, 0))/SUMPRODUCT(生産額_中分類, IF(列分類振分=BJ$3, 1, 0))</f>
        <v>#DIV/0!</v>
      </c>
      <c r="BK85" s="194" t="e">
        <f t="array" ref="BK85">SUMPRODUCT(計算_投入係数表_加工!$D222:$DS222, 生産額_中分類, IF(列分類振分=BK$3, 1, 0))/SUMPRODUCT(生産額_中分類, IF(列分類振分=BK$3, 1, 0))</f>
        <v>#DIV/0!</v>
      </c>
      <c r="BL85" s="194" t="e">
        <f t="array" ref="BL85">SUMPRODUCT(計算_投入係数表_加工!$D222:$DS222, 生産額_中分類, IF(列分類振分=BL$3, 1, 0))/SUMPRODUCT(生産額_中分類, IF(列分類振分=BL$3, 1, 0))</f>
        <v>#DIV/0!</v>
      </c>
      <c r="BM85" s="194" t="e">
        <f t="array" ref="BM85">SUMPRODUCT(計算_投入係数表_加工!$D222:$DS222, 生産額_中分類, IF(列分類振分=BM$3, 1, 0))/SUMPRODUCT(生産額_中分類, IF(列分類振分=BM$3, 1, 0))</f>
        <v>#DIV/0!</v>
      </c>
      <c r="BN85" s="194" t="e">
        <f t="array" ref="BN85">SUMPRODUCT(計算_投入係数表_加工!$D222:$DS222, 生産額_中分類, IF(列分類振分=BN$3, 1, 0))/SUMPRODUCT(生産額_中分類, IF(列分類振分=BN$3, 1, 0))</f>
        <v>#DIV/0!</v>
      </c>
      <c r="BO85" s="194" t="e">
        <f t="array" ref="BO85">SUMPRODUCT(計算_投入係数表_加工!$D222:$DS222, 生産額_中分類, IF(列分類振分=BO$3, 1, 0))/SUMPRODUCT(生産額_中分類, IF(列分類振分=BO$3, 1, 0))</f>
        <v>#DIV/0!</v>
      </c>
      <c r="BP85" s="194" t="e">
        <f t="array" ref="BP85">SUMPRODUCT(計算_投入係数表_加工!$D222:$DS222, 生産額_中分類, IF(列分類振分=BP$3, 1, 0))/SUMPRODUCT(生産額_中分類, IF(列分類振分=BP$3, 1, 0))</f>
        <v>#DIV/0!</v>
      </c>
      <c r="BQ85" s="194" t="e">
        <f t="array" ref="BQ85">SUMPRODUCT(計算_投入係数表_加工!$D222:$DS222, 生産額_中分類, IF(列分類振分=BQ$3, 1, 0))/SUMPRODUCT(生産額_中分類, IF(列分類振分=BQ$3, 1, 0))</f>
        <v>#DIV/0!</v>
      </c>
      <c r="BR85" s="194" t="e">
        <f t="array" ref="BR85">SUMPRODUCT(計算_投入係数表_加工!$D222:$DS222, 生産額_中分類, IF(列分類振分=BR$3, 1, 0))/SUMPRODUCT(生産額_中分類, IF(列分類振分=BR$3, 1, 0))</f>
        <v>#DIV/0!</v>
      </c>
      <c r="BS85" s="194" t="e">
        <f t="array" ref="BS85">SUMPRODUCT(計算_投入係数表_加工!$D222:$DS222, 生産額_中分類, IF(列分類振分=BS$3, 1, 0))/SUMPRODUCT(生産額_中分類, IF(列分類振分=BS$3, 1, 0))</f>
        <v>#DIV/0!</v>
      </c>
      <c r="BT85" s="194" t="e">
        <f t="array" ref="BT85">SUMPRODUCT(計算_投入係数表_加工!$D222:$DS222, 生産額_中分類, IF(列分類振分=BT$3, 1, 0))/SUMPRODUCT(生産額_中分類, IF(列分類振分=BT$3, 1, 0))</f>
        <v>#DIV/0!</v>
      </c>
      <c r="BU85" s="194" t="e">
        <f t="array" ref="BU85">SUMPRODUCT(計算_投入係数表_加工!$D222:$DS222, 生産額_中分類, IF(列分類振分=BU$3, 1, 0))/SUMPRODUCT(生産額_中分類, IF(列分類振分=BU$3, 1, 0))</f>
        <v>#DIV/0!</v>
      </c>
      <c r="BV85" s="194" t="e">
        <f t="array" ref="BV85">SUMPRODUCT(計算_投入係数表_加工!$D222:$DS222, 生産額_中分類, IF(列分類振分=BV$3, 1, 0))/SUMPRODUCT(生産額_中分類, IF(列分類振分=BV$3, 1, 0))</f>
        <v>#DIV/0!</v>
      </c>
      <c r="BW85" s="194" t="e">
        <f t="array" ref="BW85">SUMPRODUCT(計算_投入係数表_加工!$D222:$DS222, 生産額_中分類, IF(列分類振分=BW$3, 1, 0))/SUMPRODUCT(生産額_中分類, IF(列分類振分=BW$3, 1, 0))</f>
        <v>#DIV/0!</v>
      </c>
      <c r="BX85" s="194" t="e">
        <f t="array" ref="BX85">SUMPRODUCT(計算_投入係数表_加工!$D222:$DS222, 生産額_中分類, IF(列分類振分=BX$3, 1, 0))/SUMPRODUCT(生産額_中分類, IF(列分類振分=BX$3, 1, 0))</f>
        <v>#DIV/0!</v>
      </c>
      <c r="BY85" s="194" t="e">
        <f t="array" ref="BY85">SUMPRODUCT(計算_投入係数表_加工!$D222:$DS222, 生産額_中分類, IF(列分類振分=BY$3, 1, 0))/SUMPRODUCT(生産額_中分類, IF(列分類振分=BY$3, 1, 0))</f>
        <v>#DIV/0!</v>
      </c>
      <c r="BZ85" s="194" t="e">
        <f t="array" ref="BZ85">SUMPRODUCT(計算_投入係数表_加工!$D222:$DS222, 生産額_中分類, IF(列分類振分=BZ$3, 1, 0))/SUMPRODUCT(生産額_中分類, IF(列分類振分=BZ$3, 1, 0))</f>
        <v>#DIV/0!</v>
      </c>
      <c r="CA85" s="194" t="e">
        <f t="array" ref="CA85">SUMPRODUCT(計算_投入係数表_加工!$D222:$DS222, 生産額_中分類, IF(列分類振分=CA$3, 1, 0))/SUMPRODUCT(生産額_中分類, IF(列分類振分=CA$3, 1, 0))</f>
        <v>#DIV/0!</v>
      </c>
      <c r="CB85" s="194" t="e">
        <f t="array" ref="CB85">SUMPRODUCT(計算_投入係数表_加工!$D222:$DS222, 生産額_中分類, IF(列分類振分=CB$3, 1, 0))/SUMPRODUCT(生産額_中分類, IF(列分類振分=CB$3, 1, 0))</f>
        <v>#DIV/0!</v>
      </c>
      <c r="CC85" s="194" t="e">
        <f t="array" ref="CC85">SUMPRODUCT(計算_投入係数表_加工!$D222:$DS222, 生産額_中分類, IF(列分類振分=CC$3, 1, 0))/SUMPRODUCT(生産額_中分類, IF(列分類振分=CC$3, 1, 0))</f>
        <v>#DIV/0!</v>
      </c>
      <c r="CD85" s="194" t="e">
        <f t="array" ref="CD85">SUMPRODUCT(計算_投入係数表_加工!$D222:$DS222, 生産額_中分類, IF(列分類振分=CD$3, 1, 0))/SUMPRODUCT(生産額_中分類, IF(列分類振分=CD$3, 1, 0))</f>
        <v>#DIV/0!</v>
      </c>
      <c r="CE85" s="194" t="e">
        <f t="array" ref="CE85">SUMPRODUCT(計算_投入係数表_加工!$D222:$DS222, 生産額_中分類, IF(列分類振分=CE$3, 1, 0))/SUMPRODUCT(生産額_中分類, IF(列分類振分=CE$3, 1, 0))</f>
        <v>#DIV/0!</v>
      </c>
      <c r="CF85" s="194" t="e">
        <f t="array" ref="CF85">SUMPRODUCT(計算_投入係数表_加工!$D222:$DS222, 生産額_中分類, IF(列分類振分=CF$3, 1, 0))/SUMPRODUCT(生産額_中分類, IF(列分類振分=CF$3, 1, 0))</f>
        <v>#DIV/0!</v>
      </c>
      <c r="CG85" s="194" t="e">
        <f t="array" ref="CG85">SUMPRODUCT(計算_投入係数表_加工!$D222:$DS222, 生産額_中分類, IF(列分類振分=CG$3, 1, 0))/SUMPRODUCT(生産額_中分類, IF(列分類振分=CG$3, 1, 0))</f>
        <v>#DIV/0!</v>
      </c>
      <c r="CH85" s="194" t="e">
        <f t="array" ref="CH85">SUMPRODUCT(計算_投入係数表_加工!$D222:$DS222, 生産額_中分類, IF(列分類振分=CH$3, 1, 0))/SUMPRODUCT(生産額_中分類, IF(列分類振分=CH$3, 1, 0))</f>
        <v>#DIV/0!</v>
      </c>
      <c r="CI85" s="194" t="e">
        <f t="array" ref="CI85">SUMPRODUCT(計算_投入係数表_加工!$D222:$DS222, 生産額_中分類, IF(列分類振分=CI$3, 1, 0))/SUMPRODUCT(生産額_中分類, IF(列分類振分=CI$3, 1, 0))</f>
        <v>#DIV/0!</v>
      </c>
      <c r="CJ85" s="194" t="e">
        <f t="array" ref="CJ85">SUMPRODUCT(計算_投入係数表_加工!$D222:$DS222, 生産額_中分類, IF(列分類振分=CJ$3, 1, 0))/SUMPRODUCT(生産額_中分類, IF(列分類振分=CJ$3, 1, 0))</f>
        <v>#DIV/0!</v>
      </c>
      <c r="CK85" s="194" t="e">
        <f t="array" ref="CK85">SUMPRODUCT(計算_投入係数表_加工!$D222:$DS222, 生産額_中分類, IF(列分類振分=CK$3, 1, 0))/SUMPRODUCT(生産額_中分類, IF(列分類振分=CK$3, 1, 0))</f>
        <v>#DIV/0!</v>
      </c>
      <c r="CL85" s="194" t="e">
        <f t="array" ref="CL85">SUMPRODUCT(計算_投入係数表_加工!$D222:$DS222, 生産額_中分類, IF(列分類振分=CL$3, 1, 0))/SUMPRODUCT(生産額_中分類, IF(列分類振分=CL$3, 1, 0))</f>
        <v>#DIV/0!</v>
      </c>
      <c r="CM85" s="194" t="e">
        <f t="array" ref="CM85">SUMPRODUCT(計算_投入係数表_加工!$D222:$DS222, 生産額_中分類, IF(列分類振分=CM$3, 1, 0))/SUMPRODUCT(生産額_中分類, IF(列分類振分=CM$3, 1, 0))</f>
        <v>#DIV/0!</v>
      </c>
      <c r="CN85" s="194" t="e">
        <f t="array" ref="CN85">SUMPRODUCT(計算_投入係数表_加工!$D222:$DS222, 生産額_中分類, IF(列分類振分=CN$3, 1, 0))/SUMPRODUCT(生産額_中分類, IF(列分類振分=CN$3, 1, 0))</f>
        <v>#DIV/0!</v>
      </c>
      <c r="CO85" s="194" t="e">
        <f t="array" ref="CO85">SUMPRODUCT(計算_投入係数表_加工!$D222:$DS222, 生産額_中分類, IF(列分類振分=CO$3, 1, 0))/SUMPRODUCT(生産額_中分類, IF(列分類振分=CO$3, 1, 0))</f>
        <v>#DIV/0!</v>
      </c>
      <c r="CP85" s="194" t="e">
        <f t="array" ref="CP85">SUMPRODUCT(計算_投入係数表_加工!$D222:$DS222, 生産額_中分類, IF(列分類振分=CP$3, 1, 0))/SUMPRODUCT(生産額_中分類, IF(列分類振分=CP$3, 1, 0))</f>
        <v>#DIV/0!</v>
      </c>
      <c r="CQ85" s="194" t="e">
        <f t="array" ref="CQ85">SUMPRODUCT(計算_投入係数表_加工!$D222:$DS222, 生産額_中分類, IF(列分類振分=CQ$3, 1, 0))/SUMPRODUCT(生産額_中分類, IF(列分類振分=CQ$3, 1, 0))</f>
        <v>#DIV/0!</v>
      </c>
      <c r="CR85" s="194" t="e">
        <f t="array" ref="CR85">SUMPRODUCT(計算_投入係数表_加工!$D222:$DS222, 生産額_中分類, IF(列分類振分=CR$3, 1, 0))/SUMPRODUCT(生産額_中分類, IF(列分類振分=CR$3, 1, 0))</f>
        <v>#DIV/0!</v>
      </c>
      <c r="CS85" s="194" t="e">
        <f t="array" ref="CS85">SUMPRODUCT(計算_投入係数表_加工!$D222:$DS222, 生産額_中分類, IF(列分類振分=CS$3, 1, 0))/SUMPRODUCT(生産額_中分類, IF(列分類振分=CS$3, 1, 0))</f>
        <v>#DIV/0!</v>
      </c>
      <c r="CT85" s="194" t="e">
        <f t="array" ref="CT85">SUMPRODUCT(計算_投入係数表_加工!$D222:$DS222, 生産額_中分類, IF(列分類振分=CT$3, 1, 0))/SUMPRODUCT(生産額_中分類, IF(列分類振分=CT$3, 1, 0))</f>
        <v>#DIV/0!</v>
      </c>
      <c r="CU85" s="194" t="e">
        <f t="array" ref="CU85">SUMPRODUCT(計算_投入係数表_加工!$D222:$DS222, 生産額_中分類, IF(列分類振分=CU$3, 1, 0))/SUMPRODUCT(生産額_中分類, IF(列分類振分=CU$3, 1, 0))</f>
        <v>#DIV/0!</v>
      </c>
      <c r="CV85" s="194" t="e">
        <f t="array" ref="CV85">SUMPRODUCT(計算_投入係数表_加工!$D222:$DS222, 生産額_中分類, IF(列分類振分=CV$3, 1, 0))/SUMPRODUCT(生産額_中分類, IF(列分類振分=CV$3, 1, 0))</f>
        <v>#DIV/0!</v>
      </c>
      <c r="CW85" s="194" t="e">
        <f t="array" ref="CW85">SUMPRODUCT(計算_投入係数表_加工!$D222:$DS222, 生産額_中分類, IF(列分類振分=CW$3, 1, 0))/SUMPRODUCT(生産額_中分類, IF(列分類振分=CW$3, 1, 0))</f>
        <v>#DIV/0!</v>
      </c>
      <c r="CX85" s="194" t="e">
        <f t="array" ref="CX85">SUMPRODUCT(計算_投入係数表_加工!$D222:$DS222, 生産額_中分類, IF(列分類振分=CX$3, 1, 0))/SUMPRODUCT(生産額_中分類, IF(列分類振分=CX$3, 1, 0))</f>
        <v>#DIV/0!</v>
      </c>
      <c r="CY85" s="194" t="e">
        <f t="array" ref="CY85">SUMPRODUCT(計算_投入係数表_加工!$D222:$DS222, 生産額_中分類, IF(列分類振分=CY$3, 1, 0))/SUMPRODUCT(生産額_中分類, IF(列分類振分=CY$3, 1, 0))</f>
        <v>#DIV/0!</v>
      </c>
      <c r="CZ85" s="194" t="e">
        <f t="array" ref="CZ85">SUMPRODUCT(計算_投入係数表_加工!$D222:$DS222, 生産額_中分類, IF(列分類振分=CZ$3, 1, 0))/SUMPRODUCT(生産額_中分類, IF(列分類振分=CZ$3, 1, 0))</f>
        <v>#DIV/0!</v>
      </c>
      <c r="DA85" s="194" t="e">
        <f t="array" ref="DA85">SUMPRODUCT(計算_投入係数表_加工!$D222:$DS222, 生産額_中分類, IF(列分類振分=DA$3, 1, 0))/SUMPRODUCT(生産額_中分類, IF(列分類振分=DA$3, 1, 0))</f>
        <v>#DIV/0!</v>
      </c>
      <c r="DB85" s="194" t="e">
        <f t="array" ref="DB85">SUMPRODUCT(計算_投入係数表_加工!$D222:$DS222, 生産額_中分類, IF(列分類振分=DB$3, 1, 0))/SUMPRODUCT(生産額_中分類, IF(列分類振分=DB$3, 1, 0))</f>
        <v>#DIV/0!</v>
      </c>
      <c r="DC85" s="194" t="e">
        <f t="array" ref="DC85">SUMPRODUCT(計算_投入係数表_加工!$D222:$DS222, 生産額_中分類, IF(列分類振分=DC$3, 1, 0))/SUMPRODUCT(生産額_中分類, IF(列分類振分=DC$3, 1, 0))</f>
        <v>#DIV/0!</v>
      </c>
      <c r="DD85" s="194" t="e">
        <f t="array" ref="DD85">SUMPRODUCT(計算_投入係数表_加工!$D222:$DS222, 生産額_中分類, IF(列分類振分=DD$3, 1, 0))/SUMPRODUCT(生産額_中分類, IF(列分類振分=DD$3, 1, 0))</f>
        <v>#DIV/0!</v>
      </c>
      <c r="DE85" s="194" t="e">
        <f t="array" ref="DE85">SUMPRODUCT(計算_投入係数表_加工!$D222:$DS222, 生産額_中分類, IF(列分類振分=DE$3, 1, 0))/SUMPRODUCT(生産額_中分類, IF(列分類振分=DE$3, 1, 0))</f>
        <v>#DIV/0!</v>
      </c>
      <c r="DF85" s="194" t="e">
        <f t="array" ref="DF85">SUMPRODUCT(計算_投入係数表_加工!$D222:$DS222, 生産額_中分類, IF(列分類振分=DF$3, 1, 0))/SUMPRODUCT(生産額_中分類, IF(列分類振分=DF$3, 1, 0))</f>
        <v>#DIV/0!</v>
      </c>
      <c r="DG85" s="194" t="e">
        <f t="array" ref="DG85">SUMPRODUCT(計算_投入係数表_加工!$D222:$DS222, 生産額_中分類, IF(列分類振分=DG$3, 1, 0))/SUMPRODUCT(生産額_中分類, IF(列分類振分=DG$3, 1, 0))</f>
        <v>#DIV/0!</v>
      </c>
      <c r="DH85" s="194" t="e">
        <f t="array" ref="DH85">SUMPRODUCT(計算_投入係数表_加工!$D222:$DS222, 生産額_中分類, IF(列分類振分=DH$3, 1, 0))/SUMPRODUCT(生産額_中分類, IF(列分類振分=DH$3, 1, 0))</f>
        <v>#DIV/0!</v>
      </c>
      <c r="DI85" s="194" t="e">
        <f t="array" ref="DI85">SUMPRODUCT(計算_投入係数表_加工!$D222:$DS222, 生産額_中分類, IF(列分類振分=DI$3, 1, 0))/SUMPRODUCT(生産額_中分類, IF(列分類振分=DI$3, 1, 0))</f>
        <v>#DIV/0!</v>
      </c>
      <c r="DJ85" s="194" t="e">
        <f t="array" ref="DJ85">SUMPRODUCT(計算_投入係数表_加工!$D222:$DS222, 生産額_中分類, IF(列分類振分=DJ$3, 1, 0))/SUMPRODUCT(生産額_中分類, IF(列分類振分=DJ$3, 1, 0))</f>
        <v>#DIV/0!</v>
      </c>
      <c r="DK85" s="194" t="e">
        <f t="array" ref="DK85">SUMPRODUCT(計算_投入係数表_加工!$D222:$DS222, 生産額_中分類, IF(列分類振分=DK$3, 1, 0))/SUMPRODUCT(生産額_中分類, IF(列分類振分=DK$3, 1, 0))</f>
        <v>#DIV/0!</v>
      </c>
      <c r="DL85" s="194" t="e">
        <f t="array" ref="DL85">SUMPRODUCT(計算_投入係数表_加工!$D222:$DS222, 生産額_中分類, IF(列分類振分=DL$3, 1, 0))/SUMPRODUCT(生産額_中分類, IF(列分類振分=DL$3, 1, 0))</f>
        <v>#DIV/0!</v>
      </c>
      <c r="DM85" s="194" t="e">
        <f t="array" ref="DM85">SUMPRODUCT(計算_投入係数表_加工!$D222:$DS222, 生産額_中分類, IF(列分類振分=DM$3, 1, 0))/SUMPRODUCT(生産額_中分類, IF(列分類振分=DM$3, 1, 0))</f>
        <v>#DIV/0!</v>
      </c>
      <c r="DN85" s="194" t="e">
        <f t="array" ref="DN85">SUMPRODUCT(計算_投入係数表_加工!$D222:$DS222, 生産額_中分類, IF(列分類振分=DN$3, 1, 0))/SUMPRODUCT(生産額_中分類, IF(列分類振分=DN$3, 1, 0))</f>
        <v>#DIV/0!</v>
      </c>
      <c r="DO85" s="194" t="e">
        <f t="array" ref="DO85">SUMPRODUCT(計算_投入係数表_加工!$D222:$DS222, 生産額_中分類, IF(列分類振分=DO$3, 1, 0))/SUMPRODUCT(生産額_中分類, IF(列分類振分=DO$3, 1, 0))</f>
        <v>#DIV/0!</v>
      </c>
      <c r="DP85" s="194" t="e">
        <f t="array" ref="DP85">SUMPRODUCT(計算_投入係数表_加工!$D222:$DS222, 生産額_中分類, IF(列分類振分=DP$3, 1, 0))/SUMPRODUCT(生産額_中分類, IF(列分類振分=DP$3, 1, 0))</f>
        <v>#DIV/0!</v>
      </c>
      <c r="DQ85" s="194" t="e">
        <f t="array" ref="DQ85">SUMPRODUCT(計算_投入係数表_加工!$D222:$DS222, 生産額_中分類, IF(列分類振分=DQ$3, 1, 0))/SUMPRODUCT(生産額_中分類, IF(列分類振分=DQ$3, 1, 0))</f>
        <v>#DIV/0!</v>
      </c>
      <c r="DR85" s="194" t="e">
        <f t="array" ref="DR85">SUMPRODUCT(計算_投入係数表_加工!$D222:$DS222, 生産額_中分類, IF(列分類振分=DR$3, 1, 0))/SUMPRODUCT(生産額_中分類, IF(列分類振分=DR$3, 1, 0))</f>
        <v>#DIV/0!</v>
      </c>
      <c r="DS85" s="194" t="e">
        <f t="array" ref="DS85">SUMPRODUCT(計算_投入係数表_加工!$D222:$DS222, 生産額_中分類, IF(列分類振分=DS$3, 1, 0))/SUMPRODUCT(生産額_中分類, IF(列分類振分=DS$3, 1, 0))</f>
        <v>#DIV/0!</v>
      </c>
      <c r="DT85" s="23">
        <f>SUMIF(振分, $C85, 計算_投入係数表_加工!DT$4:DT$123)</f>
        <v>0</v>
      </c>
    </row>
    <row r="86" spans="2:124" x14ac:dyDescent="0.25">
      <c r="B86" s="53">
        <v>83</v>
      </c>
      <c r="C86" s="192" t="str">
        <v>-</v>
      </c>
      <c r="D86" s="193">
        <f t="array" ref="D86">SUMPRODUCT(計算_投入係数表_加工!$D223:$DS223, 生産額_中分類, IF(列分類振分=D$3, 1, 0))/SUMPRODUCT(生産額_中分類, IF(列分類振分=D$3, 1, 0))</f>
        <v>0</v>
      </c>
      <c r="E86" s="194">
        <f t="array" ref="E86">SUMPRODUCT(計算_投入係数表_加工!$D223:$DS223, 生産額_中分類, IF(列分類振分=E$3, 1, 0))/SUMPRODUCT(生産額_中分類, IF(列分類振分=E$3, 1, 0))</f>
        <v>0</v>
      </c>
      <c r="F86" s="194">
        <f t="array" ref="F86">SUMPRODUCT(計算_投入係数表_加工!$D223:$DS223, 生産額_中分類, IF(列分類振分=F$3, 1, 0))/SUMPRODUCT(生産額_中分類, IF(列分類振分=F$3, 1, 0))</f>
        <v>0</v>
      </c>
      <c r="G86" s="194">
        <f t="array" ref="G86">SUMPRODUCT(計算_投入係数表_加工!$D223:$DS223, 生産額_中分類, IF(列分類振分=G$3, 1, 0))/SUMPRODUCT(生産額_中分類, IF(列分類振分=G$3, 1, 0))</f>
        <v>0</v>
      </c>
      <c r="H86" s="194">
        <f t="array" ref="H86">SUMPRODUCT(計算_投入係数表_加工!$D223:$DS223, 生産額_中分類, IF(列分類振分=H$3, 1, 0))/SUMPRODUCT(生産額_中分類, IF(列分類振分=H$3, 1, 0))</f>
        <v>0</v>
      </c>
      <c r="I86" s="194">
        <f t="array" ref="I86">SUMPRODUCT(計算_投入係数表_加工!$D223:$DS223, 生産額_中分類, IF(列分類振分=I$3, 1, 0))/SUMPRODUCT(生産額_中分類, IF(列分類振分=I$3, 1, 0))</f>
        <v>0</v>
      </c>
      <c r="J86" s="194">
        <f t="array" ref="J86">SUMPRODUCT(計算_投入係数表_加工!$D223:$DS223, 生産額_中分類, IF(列分類振分=J$3, 1, 0))/SUMPRODUCT(生産額_中分類, IF(列分類振分=J$3, 1, 0))</f>
        <v>0</v>
      </c>
      <c r="K86" s="194">
        <f t="array" ref="K86">SUMPRODUCT(計算_投入係数表_加工!$D223:$DS223, 生産額_中分類, IF(列分類振分=K$3, 1, 0))/SUMPRODUCT(生産額_中分類, IF(列分類振分=K$3, 1, 0))</f>
        <v>0</v>
      </c>
      <c r="L86" s="194">
        <f t="array" ref="L86">SUMPRODUCT(計算_投入係数表_加工!$D223:$DS223, 生産額_中分類, IF(列分類振分=L$3, 1, 0))/SUMPRODUCT(生産額_中分類, IF(列分類振分=L$3, 1, 0))</f>
        <v>0</v>
      </c>
      <c r="M86" s="194">
        <f t="array" ref="M86">SUMPRODUCT(計算_投入係数表_加工!$D223:$DS223, 生産額_中分類, IF(列分類振分=M$3, 1, 0))/SUMPRODUCT(生産額_中分類, IF(列分類振分=M$3, 1, 0))</f>
        <v>0</v>
      </c>
      <c r="N86" s="194">
        <f t="array" ref="N86">SUMPRODUCT(計算_投入係数表_加工!$D223:$DS223, 生産額_中分類, IF(列分類振分=N$3, 1, 0))/SUMPRODUCT(生産額_中分類, IF(列分類振分=N$3, 1, 0))</f>
        <v>0</v>
      </c>
      <c r="O86" s="194">
        <f t="array" ref="O86">SUMPRODUCT(計算_投入係数表_加工!$D223:$DS223, 生産額_中分類, IF(列分類振分=O$3, 1, 0))/SUMPRODUCT(生産額_中分類, IF(列分類振分=O$3, 1, 0))</f>
        <v>0</v>
      </c>
      <c r="P86" s="194">
        <f t="array" ref="P86">SUMPRODUCT(計算_投入係数表_加工!$D223:$DS223, 生産額_中分類, IF(列分類振分=P$3, 1, 0))/SUMPRODUCT(生産額_中分類, IF(列分類振分=P$3, 1, 0))</f>
        <v>0</v>
      </c>
      <c r="Q86" s="194" t="e">
        <f t="array" ref="Q86">SUMPRODUCT(計算_投入係数表_加工!$D223:$DS223, 生産額_中分類, IF(列分類振分=Q$3, 1, 0))/SUMPRODUCT(生産額_中分類, IF(列分類振分=Q$3, 1, 0))</f>
        <v>#DIV/0!</v>
      </c>
      <c r="R86" s="194" t="e">
        <f t="array" ref="R86">SUMPRODUCT(計算_投入係数表_加工!$D223:$DS223, 生産額_中分類, IF(列分類振分=R$3, 1, 0))/SUMPRODUCT(生産額_中分類, IF(列分類振分=R$3, 1, 0))</f>
        <v>#DIV/0!</v>
      </c>
      <c r="S86" s="194" t="e">
        <f t="array" ref="S86">SUMPRODUCT(計算_投入係数表_加工!$D223:$DS223, 生産額_中分類, IF(列分類振分=S$3, 1, 0))/SUMPRODUCT(生産額_中分類, IF(列分類振分=S$3, 1, 0))</f>
        <v>#DIV/0!</v>
      </c>
      <c r="T86" s="194" t="e">
        <f t="array" ref="T86">SUMPRODUCT(計算_投入係数表_加工!$D223:$DS223, 生産額_中分類, IF(列分類振分=T$3, 1, 0))/SUMPRODUCT(生産額_中分類, IF(列分類振分=T$3, 1, 0))</f>
        <v>#DIV/0!</v>
      </c>
      <c r="U86" s="194" t="e">
        <f t="array" ref="U86">SUMPRODUCT(計算_投入係数表_加工!$D223:$DS223, 生産額_中分類, IF(列分類振分=U$3, 1, 0))/SUMPRODUCT(生産額_中分類, IF(列分類振分=U$3, 1, 0))</f>
        <v>#DIV/0!</v>
      </c>
      <c r="V86" s="194" t="e">
        <f t="array" ref="V86">SUMPRODUCT(計算_投入係数表_加工!$D223:$DS223, 生産額_中分類, IF(列分類振分=V$3, 1, 0))/SUMPRODUCT(生産額_中分類, IF(列分類振分=V$3, 1, 0))</f>
        <v>#DIV/0!</v>
      </c>
      <c r="W86" s="194" t="e">
        <f t="array" ref="W86">SUMPRODUCT(計算_投入係数表_加工!$D223:$DS223, 生産額_中分類, IF(列分類振分=W$3, 1, 0))/SUMPRODUCT(生産額_中分類, IF(列分類振分=W$3, 1, 0))</f>
        <v>#DIV/0!</v>
      </c>
      <c r="X86" s="194" t="e">
        <f t="array" ref="X86">SUMPRODUCT(計算_投入係数表_加工!$D223:$DS223, 生産額_中分類, IF(列分類振分=X$3, 1, 0))/SUMPRODUCT(生産額_中分類, IF(列分類振分=X$3, 1, 0))</f>
        <v>#DIV/0!</v>
      </c>
      <c r="Y86" s="194" t="e">
        <f t="array" ref="Y86">SUMPRODUCT(計算_投入係数表_加工!$D223:$DS223, 生産額_中分類, IF(列分類振分=Y$3, 1, 0))/SUMPRODUCT(生産額_中分類, IF(列分類振分=Y$3, 1, 0))</f>
        <v>#DIV/0!</v>
      </c>
      <c r="Z86" s="194" t="e">
        <f t="array" ref="Z86">SUMPRODUCT(計算_投入係数表_加工!$D223:$DS223, 生産額_中分類, IF(列分類振分=Z$3, 1, 0))/SUMPRODUCT(生産額_中分類, IF(列分類振分=Z$3, 1, 0))</f>
        <v>#DIV/0!</v>
      </c>
      <c r="AA86" s="194" t="e">
        <f t="array" ref="AA86">SUMPRODUCT(計算_投入係数表_加工!$D223:$DS223, 生産額_中分類, IF(列分類振分=AA$3, 1, 0))/SUMPRODUCT(生産額_中分類, IF(列分類振分=AA$3, 1, 0))</f>
        <v>#DIV/0!</v>
      </c>
      <c r="AB86" s="194" t="e">
        <f t="array" ref="AB86">SUMPRODUCT(計算_投入係数表_加工!$D223:$DS223, 生産額_中分類, IF(列分類振分=AB$3, 1, 0))/SUMPRODUCT(生産額_中分類, IF(列分類振分=AB$3, 1, 0))</f>
        <v>#DIV/0!</v>
      </c>
      <c r="AC86" s="194" t="e">
        <f t="array" ref="AC86">SUMPRODUCT(計算_投入係数表_加工!$D223:$DS223, 生産額_中分類, IF(列分類振分=AC$3, 1, 0))/SUMPRODUCT(生産額_中分類, IF(列分類振分=AC$3, 1, 0))</f>
        <v>#DIV/0!</v>
      </c>
      <c r="AD86" s="194" t="e">
        <f t="array" ref="AD86">SUMPRODUCT(計算_投入係数表_加工!$D223:$DS223, 生産額_中分類, IF(列分類振分=AD$3, 1, 0))/SUMPRODUCT(生産額_中分類, IF(列分類振分=AD$3, 1, 0))</f>
        <v>#DIV/0!</v>
      </c>
      <c r="AE86" s="194" t="e">
        <f t="array" ref="AE86">SUMPRODUCT(計算_投入係数表_加工!$D223:$DS223, 生産額_中分類, IF(列分類振分=AE$3, 1, 0))/SUMPRODUCT(生産額_中分類, IF(列分類振分=AE$3, 1, 0))</f>
        <v>#DIV/0!</v>
      </c>
      <c r="AF86" s="194" t="e">
        <f t="array" ref="AF86">SUMPRODUCT(計算_投入係数表_加工!$D223:$DS223, 生産額_中分類, IF(列分類振分=AF$3, 1, 0))/SUMPRODUCT(生産額_中分類, IF(列分類振分=AF$3, 1, 0))</f>
        <v>#DIV/0!</v>
      </c>
      <c r="AG86" s="194" t="e">
        <f t="array" ref="AG86">SUMPRODUCT(計算_投入係数表_加工!$D223:$DS223, 生産額_中分類, IF(列分類振分=AG$3, 1, 0))/SUMPRODUCT(生産額_中分類, IF(列分類振分=AG$3, 1, 0))</f>
        <v>#DIV/0!</v>
      </c>
      <c r="AH86" s="194" t="e">
        <f t="array" ref="AH86">SUMPRODUCT(計算_投入係数表_加工!$D223:$DS223, 生産額_中分類, IF(列分類振分=AH$3, 1, 0))/SUMPRODUCT(生産額_中分類, IF(列分類振分=AH$3, 1, 0))</f>
        <v>#DIV/0!</v>
      </c>
      <c r="AI86" s="194" t="e">
        <f t="array" ref="AI86">SUMPRODUCT(計算_投入係数表_加工!$D223:$DS223, 生産額_中分類, IF(列分類振分=AI$3, 1, 0))/SUMPRODUCT(生産額_中分類, IF(列分類振分=AI$3, 1, 0))</f>
        <v>#DIV/0!</v>
      </c>
      <c r="AJ86" s="194" t="e">
        <f t="array" ref="AJ86">SUMPRODUCT(計算_投入係数表_加工!$D223:$DS223, 生産額_中分類, IF(列分類振分=AJ$3, 1, 0))/SUMPRODUCT(生産額_中分類, IF(列分類振分=AJ$3, 1, 0))</f>
        <v>#DIV/0!</v>
      </c>
      <c r="AK86" s="194" t="e">
        <f t="array" ref="AK86">SUMPRODUCT(計算_投入係数表_加工!$D223:$DS223, 生産額_中分類, IF(列分類振分=AK$3, 1, 0))/SUMPRODUCT(生産額_中分類, IF(列分類振分=AK$3, 1, 0))</f>
        <v>#DIV/0!</v>
      </c>
      <c r="AL86" s="194" t="e">
        <f t="array" ref="AL86">SUMPRODUCT(計算_投入係数表_加工!$D223:$DS223, 生産額_中分類, IF(列分類振分=AL$3, 1, 0))/SUMPRODUCT(生産額_中分類, IF(列分類振分=AL$3, 1, 0))</f>
        <v>#DIV/0!</v>
      </c>
      <c r="AM86" s="194" t="e">
        <f t="array" ref="AM86">SUMPRODUCT(計算_投入係数表_加工!$D223:$DS223, 生産額_中分類, IF(列分類振分=AM$3, 1, 0))/SUMPRODUCT(生産額_中分類, IF(列分類振分=AM$3, 1, 0))</f>
        <v>#DIV/0!</v>
      </c>
      <c r="AN86" s="194" t="e">
        <f t="array" ref="AN86">SUMPRODUCT(計算_投入係数表_加工!$D223:$DS223, 生産額_中分類, IF(列分類振分=AN$3, 1, 0))/SUMPRODUCT(生産額_中分類, IF(列分類振分=AN$3, 1, 0))</f>
        <v>#DIV/0!</v>
      </c>
      <c r="AO86" s="194" t="e">
        <f t="array" ref="AO86">SUMPRODUCT(計算_投入係数表_加工!$D223:$DS223, 生産額_中分類, IF(列分類振分=AO$3, 1, 0))/SUMPRODUCT(生産額_中分類, IF(列分類振分=AO$3, 1, 0))</f>
        <v>#DIV/0!</v>
      </c>
      <c r="AP86" s="194" t="e">
        <f t="array" ref="AP86">SUMPRODUCT(計算_投入係数表_加工!$D223:$DS223, 生産額_中分類, IF(列分類振分=AP$3, 1, 0))/SUMPRODUCT(生産額_中分類, IF(列分類振分=AP$3, 1, 0))</f>
        <v>#DIV/0!</v>
      </c>
      <c r="AQ86" s="194" t="e">
        <f t="array" ref="AQ86">SUMPRODUCT(計算_投入係数表_加工!$D223:$DS223, 生産額_中分類, IF(列分類振分=AQ$3, 1, 0))/SUMPRODUCT(生産額_中分類, IF(列分類振分=AQ$3, 1, 0))</f>
        <v>#DIV/0!</v>
      </c>
      <c r="AR86" s="194" t="e">
        <f t="array" ref="AR86">SUMPRODUCT(計算_投入係数表_加工!$D223:$DS223, 生産額_中分類, IF(列分類振分=AR$3, 1, 0))/SUMPRODUCT(生産額_中分類, IF(列分類振分=AR$3, 1, 0))</f>
        <v>#DIV/0!</v>
      </c>
      <c r="AS86" s="194" t="e">
        <f t="array" ref="AS86">SUMPRODUCT(計算_投入係数表_加工!$D223:$DS223, 生産額_中分類, IF(列分類振分=AS$3, 1, 0))/SUMPRODUCT(生産額_中分類, IF(列分類振分=AS$3, 1, 0))</f>
        <v>#DIV/0!</v>
      </c>
      <c r="AT86" s="194" t="e">
        <f t="array" ref="AT86">SUMPRODUCT(計算_投入係数表_加工!$D223:$DS223, 生産額_中分類, IF(列分類振分=AT$3, 1, 0))/SUMPRODUCT(生産額_中分類, IF(列分類振分=AT$3, 1, 0))</f>
        <v>#DIV/0!</v>
      </c>
      <c r="AU86" s="194" t="e">
        <f t="array" ref="AU86">SUMPRODUCT(計算_投入係数表_加工!$D223:$DS223, 生産額_中分類, IF(列分類振分=AU$3, 1, 0))/SUMPRODUCT(生産額_中分類, IF(列分類振分=AU$3, 1, 0))</f>
        <v>#DIV/0!</v>
      </c>
      <c r="AV86" s="194" t="e">
        <f t="array" ref="AV86">SUMPRODUCT(計算_投入係数表_加工!$D223:$DS223, 生産額_中分類, IF(列分類振分=AV$3, 1, 0))/SUMPRODUCT(生産額_中分類, IF(列分類振分=AV$3, 1, 0))</f>
        <v>#DIV/0!</v>
      </c>
      <c r="AW86" s="194" t="e">
        <f t="array" ref="AW86">SUMPRODUCT(計算_投入係数表_加工!$D223:$DS223, 生産額_中分類, IF(列分類振分=AW$3, 1, 0))/SUMPRODUCT(生産額_中分類, IF(列分類振分=AW$3, 1, 0))</f>
        <v>#DIV/0!</v>
      </c>
      <c r="AX86" s="194" t="e">
        <f t="array" ref="AX86">SUMPRODUCT(計算_投入係数表_加工!$D223:$DS223, 生産額_中分類, IF(列分類振分=AX$3, 1, 0))/SUMPRODUCT(生産額_中分類, IF(列分類振分=AX$3, 1, 0))</f>
        <v>#DIV/0!</v>
      </c>
      <c r="AY86" s="194" t="e">
        <f t="array" ref="AY86">SUMPRODUCT(計算_投入係数表_加工!$D223:$DS223, 生産額_中分類, IF(列分類振分=AY$3, 1, 0))/SUMPRODUCT(生産額_中分類, IF(列分類振分=AY$3, 1, 0))</f>
        <v>#DIV/0!</v>
      </c>
      <c r="AZ86" s="194" t="e">
        <f t="array" ref="AZ86">SUMPRODUCT(計算_投入係数表_加工!$D223:$DS223, 生産額_中分類, IF(列分類振分=AZ$3, 1, 0))/SUMPRODUCT(生産額_中分類, IF(列分類振分=AZ$3, 1, 0))</f>
        <v>#DIV/0!</v>
      </c>
      <c r="BA86" s="194" t="e">
        <f t="array" ref="BA86">SUMPRODUCT(計算_投入係数表_加工!$D223:$DS223, 生産額_中分類, IF(列分類振分=BA$3, 1, 0))/SUMPRODUCT(生産額_中分類, IF(列分類振分=BA$3, 1, 0))</f>
        <v>#DIV/0!</v>
      </c>
      <c r="BB86" s="194" t="e">
        <f t="array" ref="BB86">SUMPRODUCT(計算_投入係数表_加工!$D223:$DS223, 生産額_中分類, IF(列分類振分=BB$3, 1, 0))/SUMPRODUCT(生産額_中分類, IF(列分類振分=BB$3, 1, 0))</f>
        <v>#DIV/0!</v>
      </c>
      <c r="BC86" s="194" t="e">
        <f t="array" ref="BC86">SUMPRODUCT(計算_投入係数表_加工!$D223:$DS223, 生産額_中分類, IF(列分類振分=BC$3, 1, 0))/SUMPRODUCT(生産額_中分類, IF(列分類振分=BC$3, 1, 0))</f>
        <v>#DIV/0!</v>
      </c>
      <c r="BD86" s="194" t="e">
        <f t="array" ref="BD86">SUMPRODUCT(計算_投入係数表_加工!$D223:$DS223, 生産額_中分類, IF(列分類振分=BD$3, 1, 0))/SUMPRODUCT(生産額_中分類, IF(列分類振分=BD$3, 1, 0))</f>
        <v>#DIV/0!</v>
      </c>
      <c r="BE86" s="194" t="e">
        <f t="array" ref="BE86">SUMPRODUCT(計算_投入係数表_加工!$D223:$DS223, 生産額_中分類, IF(列分類振分=BE$3, 1, 0))/SUMPRODUCT(生産額_中分類, IF(列分類振分=BE$3, 1, 0))</f>
        <v>#DIV/0!</v>
      </c>
      <c r="BF86" s="194" t="e">
        <f t="array" ref="BF86">SUMPRODUCT(計算_投入係数表_加工!$D223:$DS223, 生産額_中分類, IF(列分類振分=BF$3, 1, 0))/SUMPRODUCT(生産額_中分類, IF(列分類振分=BF$3, 1, 0))</f>
        <v>#DIV/0!</v>
      </c>
      <c r="BG86" s="194" t="e">
        <f t="array" ref="BG86">SUMPRODUCT(計算_投入係数表_加工!$D223:$DS223, 生産額_中分類, IF(列分類振分=BG$3, 1, 0))/SUMPRODUCT(生産額_中分類, IF(列分類振分=BG$3, 1, 0))</f>
        <v>#DIV/0!</v>
      </c>
      <c r="BH86" s="194" t="e">
        <f t="array" ref="BH86">SUMPRODUCT(計算_投入係数表_加工!$D223:$DS223, 生産額_中分類, IF(列分類振分=BH$3, 1, 0))/SUMPRODUCT(生産額_中分類, IF(列分類振分=BH$3, 1, 0))</f>
        <v>#DIV/0!</v>
      </c>
      <c r="BI86" s="194" t="e">
        <f t="array" ref="BI86">SUMPRODUCT(計算_投入係数表_加工!$D223:$DS223, 生産額_中分類, IF(列分類振分=BI$3, 1, 0))/SUMPRODUCT(生産額_中分類, IF(列分類振分=BI$3, 1, 0))</f>
        <v>#DIV/0!</v>
      </c>
      <c r="BJ86" s="194" t="e">
        <f t="array" ref="BJ86">SUMPRODUCT(計算_投入係数表_加工!$D223:$DS223, 生産額_中分類, IF(列分類振分=BJ$3, 1, 0))/SUMPRODUCT(生産額_中分類, IF(列分類振分=BJ$3, 1, 0))</f>
        <v>#DIV/0!</v>
      </c>
      <c r="BK86" s="194" t="e">
        <f t="array" ref="BK86">SUMPRODUCT(計算_投入係数表_加工!$D223:$DS223, 生産額_中分類, IF(列分類振分=BK$3, 1, 0))/SUMPRODUCT(生産額_中分類, IF(列分類振分=BK$3, 1, 0))</f>
        <v>#DIV/0!</v>
      </c>
      <c r="BL86" s="194" t="e">
        <f t="array" ref="BL86">SUMPRODUCT(計算_投入係数表_加工!$D223:$DS223, 生産額_中分類, IF(列分類振分=BL$3, 1, 0))/SUMPRODUCT(生産額_中分類, IF(列分類振分=BL$3, 1, 0))</f>
        <v>#DIV/0!</v>
      </c>
      <c r="BM86" s="194" t="e">
        <f t="array" ref="BM86">SUMPRODUCT(計算_投入係数表_加工!$D223:$DS223, 生産額_中分類, IF(列分類振分=BM$3, 1, 0))/SUMPRODUCT(生産額_中分類, IF(列分類振分=BM$3, 1, 0))</f>
        <v>#DIV/0!</v>
      </c>
      <c r="BN86" s="194" t="e">
        <f t="array" ref="BN86">SUMPRODUCT(計算_投入係数表_加工!$D223:$DS223, 生産額_中分類, IF(列分類振分=BN$3, 1, 0))/SUMPRODUCT(生産額_中分類, IF(列分類振分=BN$3, 1, 0))</f>
        <v>#DIV/0!</v>
      </c>
      <c r="BO86" s="194" t="e">
        <f t="array" ref="BO86">SUMPRODUCT(計算_投入係数表_加工!$D223:$DS223, 生産額_中分類, IF(列分類振分=BO$3, 1, 0))/SUMPRODUCT(生産額_中分類, IF(列分類振分=BO$3, 1, 0))</f>
        <v>#DIV/0!</v>
      </c>
      <c r="BP86" s="194" t="e">
        <f t="array" ref="BP86">SUMPRODUCT(計算_投入係数表_加工!$D223:$DS223, 生産額_中分類, IF(列分類振分=BP$3, 1, 0))/SUMPRODUCT(生産額_中分類, IF(列分類振分=BP$3, 1, 0))</f>
        <v>#DIV/0!</v>
      </c>
      <c r="BQ86" s="194" t="e">
        <f t="array" ref="BQ86">SUMPRODUCT(計算_投入係数表_加工!$D223:$DS223, 生産額_中分類, IF(列分類振分=BQ$3, 1, 0))/SUMPRODUCT(生産額_中分類, IF(列分類振分=BQ$3, 1, 0))</f>
        <v>#DIV/0!</v>
      </c>
      <c r="BR86" s="194" t="e">
        <f t="array" ref="BR86">SUMPRODUCT(計算_投入係数表_加工!$D223:$DS223, 生産額_中分類, IF(列分類振分=BR$3, 1, 0))/SUMPRODUCT(生産額_中分類, IF(列分類振分=BR$3, 1, 0))</f>
        <v>#DIV/0!</v>
      </c>
      <c r="BS86" s="194" t="e">
        <f t="array" ref="BS86">SUMPRODUCT(計算_投入係数表_加工!$D223:$DS223, 生産額_中分類, IF(列分類振分=BS$3, 1, 0))/SUMPRODUCT(生産額_中分類, IF(列分類振分=BS$3, 1, 0))</f>
        <v>#DIV/0!</v>
      </c>
      <c r="BT86" s="194" t="e">
        <f t="array" ref="BT86">SUMPRODUCT(計算_投入係数表_加工!$D223:$DS223, 生産額_中分類, IF(列分類振分=BT$3, 1, 0))/SUMPRODUCT(生産額_中分類, IF(列分類振分=BT$3, 1, 0))</f>
        <v>#DIV/0!</v>
      </c>
      <c r="BU86" s="194" t="e">
        <f t="array" ref="BU86">SUMPRODUCT(計算_投入係数表_加工!$D223:$DS223, 生産額_中分類, IF(列分類振分=BU$3, 1, 0))/SUMPRODUCT(生産額_中分類, IF(列分類振分=BU$3, 1, 0))</f>
        <v>#DIV/0!</v>
      </c>
      <c r="BV86" s="194" t="e">
        <f t="array" ref="BV86">SUMPRODUCT(計算_投入係数表_加工!$D223:$DS223, 生産額_中分類, IF(列分類振分=BV$3, 1, 0))/SUMPRODUCT(生産額_中分類, IF(列分類振分=BV$3, 1, 0))</f>
        <v>#DIV/0!</v>
      </c>
      <c r="BW86" s="194" t="e">
        <f t="array" ref="BW86">SUMPRODUCT(計算_投入係数表_加工!$D223:$DS223, 生産額_中分類, IF(列分類振分=BW$3, 1, 0))/SUMPRODUCT(生産額_中分類, IF(列分類振分=BW$3, 1, 0))</f>
        <v>#DIV/0!</v>
      </c>
      <c r="BX86" s="194" t="e">
        <f t="array" ref="BX86">SUMPRODUCT(計算_投入係数表_加工!$D223:$DS223, 生産額_中分類, IF(列分類振分=BX$3, 1, 0))/SUMPRODUCT(生産額_中分類, IF(列分類振分=BX$3, 1, 0))</f>
        <v>#DIV/0!</v>
      </c>
      <c r="BY86" s="194" t="e">
        <f t="array" ref="BY86">SUMPRODUCT(計算_投入係数表_加工!$D223:$DS223, 生産額_中分類, IF(列分類振分=BY$3, 1, 0))/SUMPRODUCT(生産額_中分類, IF(列分類振分=BY$3, 1, 0))</f>
        <v>#DIV/0!</v>
      </c>
      <c r="BZ86" s="194" t="e">
        <f t="array" ref="BZ86">SUMPRODUCT(計算_投入係数表_加工!$D223:$DS223, 生産額_中分類, IF(列分類振分=BZ$3, 1, 0))/SUMPRODUCT(生産額_中分類, IF(列分類振分=BZ$3, 1, 0))</f>
        <v>#DIV/0!</v>
      </c>
      <c r="CA86" s="194" t="e">
        <f t="array" ref="CA86">SUMPRODUCT(計算_投入係数表_加工!$D223:$DS223, 生産額_中分類, IF(列分類振分=CA$3, 1, 0))/SUMPRODUCT(生産額_中分類, IF(列分類振分=CA$3, 1, 0))</f>
        <v>#DIV/0!</v>
      </c>
      <c r="CB86" s="194" t="e">
        <f t="array" ref="CB86">SUMPRODUCT(計算_投入係数表_加工!$D223:$DS223, 生産額_中分類, IF(列分類振分=CB$3, 1, 0))/SUMPRODUCT(生産額_中分類, IF(列分類振分=CB$3, 1, 0))</f>
        <v>#DIV/0!</v>
      </c>
      <c r="CC86" s="194" t="e">
        <f t="array" ref="CC86">SUMPRODUCT(計算_投入係数表_加工!$D223:$DS223, 生産額_中分類, IF(列分類振分=CC$3, 1, 0))/SUMPRODUCT(生産額_中分類, IF(列分類振分=CC$3, 1, 0))</f>
        <v>#DIV/0!</v>
      </c>
      <c r="CD86" s="194" t="e">
        <f t="array" ref="CD86">SUMPRODUCT(計算_投入係数表_加工!$D223:$DS223, 生産額_中分類, IF(列分類振分=CD$3, 1, 0))/SUMPRODUCT(生産額_中分類, IF(列分類振分=CD$3, 1, 0))</f>
        <v>#DIV/0!</v>
      </c>
      <c r="CE86" s="194" t="e">
        <f t="array" ref="CE86">SUMPRODUCT(計算_投入係数表_加工!$D223:$DS223, 生産額_中分類, IF(列分類振分=CE$3, 1, 0))/SUMPRODUCT(生産額_中分類, IF(列分類振分=CE$3, 1, 0))</f>
        <v>#DIV/0!</v>
      </c>
      <c r="CF86" s="194" t="e">
        <f t="array" ref="CF86">SUMPRODUCT(計算_投入係数表_加工!$D223:$DS223, 生産額_中分類, IF(列分類振分=CF$3, 1, 0))/SUMPRODUCT(生産額_中分類, IF(列分類振分=CF$3, 1, 0))</f>
        <v>#DIV/0!</v>
      </c>
      <c r="CG86" s="194" t="e">
        <f t="array" ref="CG86">SUMPRODUCT(計算_投入係数表_加工!$D223:$DS223, 生産額_中分類, IF(列分類振分=CG$3, 1, 0))/SUMPRODUCT(生産額_中分類, IF(列分類振分=CG$3, 1, 0))</f>
        <v>#DIV/0!</v>
      </c>
      <c r="CH86" s="194" t="e">
        <f t="array" ref="CH86">SUMPRODUCT(計算_投入係数表_加工!$D223:$DS223, 生産額_中分類, IF(列分類振分=CH$3, 1, 0))/SUMPRODUCT(生産額_中分類, IF(列分類振分=CH$3, 1, 0))</f>
        <v>#DIV/0!</v>
      </c>
      <c r="CI86" s="194" t="e">
        <f t="array" ref="CI86">SUMPRODUCT(計算_投入係数表_加工!$D223:$DS223, 生産額_中分類, IF(列分類振分=CI$3, 1, 0))/SUMPRODUCT(生産額_中分類, IF(列分類振分=CI$3, 1, 0))</f>
        <v>#DIV/0!</v>
      </c>
      <c r="CJ86" s="194" t="e">
        <f t="array" ref="CJ86">SUMPRODUCT(計算_投入係数表_加工!$D223:$DS223, 生産額_中分類, IF(列分類振分=CJ$3, 1, 0))/SUMPRODUCT(生産額_中分類, IF(列分類振分=CJ$3, 1, 0))</f>
        <v>#DIV/0!</v>
      </c>
      <c r="CK86" s="194" t="e">
        <f t="array" ref="CK86">SUMPRODUCT(計算_投入係数表_加工!$D223:$DS223, 生産額_中分類, IF(列分類振分=CK$3, 1, 0))/SUMPRODUCT(生産額_中分類, IF(列分類振分=CK$3, 1, 0))</f>
        <v>#DIV/0!</v>
      </c>
      <c r="CL86" s="194" t="e">
        <f t="array" ref="CL86">SUMPRODUCT(計算_投入係数表_加工!$D223:$DS223, 生産額_中分類, IF(列分類振分=CL$3, 1, 0))/SUMPRODUCT(生産額_中分類, IF(列分類振分=CL$3, 1, 0))</f>
        <v>#DIV/0!</v>
      </c>
      <c r="CM86" s="194" t="e">
        <f t="array" ref="CM86">SUMPRODUCT(計算_投入係数表_加工!$D223:$DS223, 生産額_中分類, IF(列分類振分=CM$3, 1, 0))/SUMPRODUCT(生産額_中分類, IF(列分類振分=CM$3, 1, 0))</f>
        <v>#DIV/0!</v>
      </c>
      <c r="CN86" s="194" t="e">
        <f t="array" ref="CN86">SUMPRODUCT(計算_投入係数表_加工!$D223:$DS223, 生産額_中分類, IF(列分類振分=CN$3, 1, 0))/SUMPRODUCT(生産額_中分類, IF(列分類振分=CN$3, 1, 0))</f>
        <v>#DIV/0!</v>
      </c>
      <c r="CO86" s="194" t="e">
        <f t="array" ref="CO86">SUMPRODUCT(計算_投入係数表_加工!$D223:$DS223, 生産額_中分類, IF(列分類振分=CO$3, 1, 0))/SUMPRODUCT(生産額_中分類, IF(列分類振分=CO$3, 1, 0))</f>
        <v>#DIV/0!</v>
      </c>
      <c r="CP86" s="194" t="e">
        <f t="array" ref="CP86">SUMPRODUCT(計算_投入係数表_加工!$D223:$DS223, 生産額_中分類, IF(列分類振分=CP$3, 1, 0))/SUMPRODUCT(生産額_中分類, IF(列分類振分=CP$3, 1, 0))</f>
        <v>#DIV/0!</v>
      </c>
      <c r="CQ86" s="194" t="e">
        <f t="array" ref="CQ86">SUMPRODUCT(計算_投入係数表_加工!$D223:$DS223, 生産額_中分類, IF(列分類振分=CQ$3, 1, 0))/SUMPRODUCT(生産額_中分類, IF(列分類振分=CQ$3, 1, 0))</f>
        <v>#DIV/0!</v>
      </c>
      <c r="CR86" s="194" t="e">
        <f t="array" ref="CR86">SUMPRODUCT(計算_投入係数表_加工!$D223:$DS223, 生産額_中分類, IF(列分類振分=CR$3, 1, 0))/SUMPRODUCT(生産額_中分類, IF(列分類振分=CR$3, 1, 0))</f>
        <v>#DIV/0!</v>
      </c>
      <c r="CS86" s="194" t="e">
        <f t="array" ref="CS86">SUMPRODUCT(計算_投入係数表_加工!$D223:$DS223, 生産額_中分類, IF(列分類振分=CS$3, 1, 0))/SUMPRODUCT(生産額_中分類, IF(列分類振分=CS$3, 1, 0))</f>
        <v>#DIV/0!</v>
      </c>
      <c r="CT86" s="194" t="e">
        <f t="array" ref="CT86">SUMPRODUCT(計算_投入係数表_加工!$D223:$DS223, 生産額_中分類, IF(列分類振分=CT$3, 1, 0))/SUMPRODUCT(生産額_中分類, IF(列分類振分=CT$3, 1, 0))</f>
        <v>#DIV/0!</v>
      </c>
      <c r="CU86" s="194" t="e">
        <f t="array" ref="CU86">SUMPRODUCT(計算_投入係数表_加工!$D223:$DS223, 生産額_中分類, IF(列分類振分=CU$3, 1, 0))/SUMPRODUCT(生産額_中分類, IF(列分類振分=CU$3, 1, 0))</f>
        <v>#DIV/0!</v>
      </c>
      <c r="CV86" s="194" t="e">
        <f t="array" ref="CV86">SUMPRODUCT(計算_投入係数表_加工!$D223:$DS223, 生産額_中分類, IF(列分類振分=CV$3, 1, 0))/SUMPRODUCT(生産額_中分類, IF(列分類振分=CV$3, 1, 0))</f>
        <v>#DIV/0!</v>
      </c>
      <c r="CW86" s="194" t="e">
        <f t="array" ref="CW86">SUMPRODUCT(計算_投入係数表_加工!$D223:$DS223, 生産額_中分類, IF(列分類振分=CW$3, 1, 0))/SUMPRODUCT(生産額_中分類, IF(列分類振分=CW$3, 1, 0))</f>
        <v>#DIV/0!</v>
      </c>
      <c r="CX86" s="194" t="e">
        <f t="array" ref="CX86">SUMPRODUCT(計算_投入係数表_加工!$D223:$DS223, 生産額_中分類, IF(列分類振分=CX$3, 1, 0))/SUMPRODUCT(生産額_中分類, IF(列分類振分=CX$3, 1, 0))</f>
        <v>#DIV/0!</v>
      </c>
      <c r="CY86" s="194" t="e">
        <f t="array" ref="CY86">SUMPRODUCT(計算_投入係数表_加工!$D223:$DS223, 生産額_中分類, IF(列分類振分=CY$3, 1, 0))/SUMPRODUCT(生産額_中分類, IF(列分類振分=CY$3, 1, 0))</f>
        <v>#DIV/0!</v>
      </c>
      <c r="CZ86" s="194" t="e">
        <f t="array" ref="CZ86">SUMPRODUCT(計算_投入係数表_加工!$D223:$DS223, 生産額_中分類, IF(列分類振分=CZ$3, 1, 0))/SUMPRODUCT(生産額_中分類, IF(列分類振分=CZ$3, 1, 0))</f>
        <v>#DIV/0!</v>
      </c>
      <c r="DA86" s="194" t="e">
        <f t="array" ref="DA86">SUMPRODUCT(計算_投入係数表_加工!$D223:$DS223, 生産額_中分類, IF(列分類振分=DA$3, 1, 0))/SUMPRODUCT(生産額_中分類, IF(列分類振分=DA$3, 1, 0))</f>
        <v>#DIV/0!</v>
      </c>
      <c r="DB86" s="194" t="e">
        <f t="array" ref="DB86">SUMPRODUCT(計算_投入係数表_加工!$D223:$DS223, 生産額_中分類, IF(列分類振分=DB$3, 1, 0))/SUMPRODUCT(生産額_中分類, IF(列分類振分=DB$3, 1, 0))</f>
        <v>#DIV/0!</v>
      </c>
      <c r="DC86" s="194" t="e">
        <f t="array" ref="DC86">SUMPRODUCT(計算_投入係数表_加工!$D223:$DS223, 生産額_中分類, IF(列分類振分=DC$3, 1, 0))/SUMPRODUCT(生産額_中分類, IF(列分類振分=DC$3, 1, 0))</f>
        <v>#DIV/0!</v>
      </c>
      <c r="DD86" s="194" t="e">
        <f t="array" ref="DD86">SUMPRODUCT(計算_投入係数表_加工!$D223:$DS223, 生産額_中分類, IF(列分類振分=DD$3, 1, 0))/SUMPRODUCT(生産額_中分類, IF(列分類振分=DD$3, 1, 0))</f>
        <v>#DIV/0!</v>
      </c>
      <c r="DE86" s="194" t="e">
        <f t="array" ref="DE86">SUMPRODUCT(計算_投入係数表_加工!$D223:$DS223, 生産額_中分類, IF(列分類振分=DE$3, 1, 0))/SUMPRODUCT(生産額_中分類, IF(列分類振分=DE$3, 1, 0))</f>
        <v>#DIV/0!</v>
      </c>
      <c r="DF86" s="194" t="e">
        <f t="array" ref="DF86">SUMPRODUCT(計算_投入係数表_加工!$D223:$DS223, 生産額_中分類, IF(列分類振分=DF$3, 1, 0))/SUMPRODUCT(生産額_中分類, IF(列分類振分=DF$3, 1, 0))</f>
        <v>#DIV/0!</v>
      </c>
      <c r="DG86" s="194" t="e">
        <f t="array" ref="DG86">SUMPRODUCT(計算_投入係数表_加工!$D223:$DS223, 生産額_中分類, IF(列分類振分=DG$3, 1, 0))/SUMPRODUCT(生産額_中分類, IF(列分類振分=DG$3, 1, 0))</f>
        <v>#DIV/0!</v>
      </c>
      <c r="DH86" s="194" t="e">
        <f t="array" ref="DH86">SUMPRODUCT(計算_投入係数表_加工!$D223:$DS223, 生産額_中分類, IF(列分類振分=DH$3, 1, 0))/SUMPRODUCT(生産額_中分類, IF(列分類振分=DH$3, 1, 0))</f>
        <v>#DIV/0!</v>
      </c>
      <c r="DI86" s="194" t="e">
        <f t="array" ref="DI86">SUMPRODUCT(計算_投入係数表_加工!$D223:$DS223, 生産額_中分類, IF(列分類振分=DI$3, 1, 0))/SUMPRODUCT(生産額_中分類, IF(列分類振分=DI$3, 1, 0))</f>
        <v>#DIV/0!</v>
      </c>
      <c r="DJ86" s="194" t="e">
        <f t="array" ref="DJ86">SUMPRODUCT(計算_投入係数表_加工!$D223:$DS223, 生産額_中分類, IF(列分類振分=DJ$3, 1, 0))/SUMPRODUCT(生産額_中分類, IF(列分類振分=DJ$3, 1, 0))</f>
        <v>#DIV/0!</v>
      </c>
      <c r="DK86" s="194" t="e">
        <f t="array" ref="DK86">SUMPRODUCT(計算_投入係数表_加工!$D223:$DS223, 生産額_中分類, IF(列分類振分=DK$3, 1, 0))/SUMPRODUCT(生産額_中分類, IF(列分類振分=DK$3, 1, 0))</f>
        <v>#DIV/0!</v>
      </c>
      <c r="DL86" s="194" t="e">
        <f t="array" ref="DL86">SUMPRODUCT(計算_投入係数表_加工!$D223:$DS223, 生産額_中分類, IF(列分類振分=DL$3, 1, 0))/SUMPRODUCT(生産額_中分類, IF(列分類振分=DL$3, 1, 0))</f>
        <v>#DIV/0!</v>
      </c>
      <c r="DM86" s="194" t="e">
        <f t="array" ref="DM86">SUMPRODUCT(計算_投入係数表_加工!$D223:$DS223, 生産額_中分類, IF(列分類振分=DM$3, 1, 0))/SUMPRODUCT(生産額_中分類, IF(列分類振分=DM$3, 1, 0))</f>
        <v>#DIV/0!</v>
      </c>
      <c r="DN86" s="194" t="e">
        <f t="array" ref="DN86">SUMPRODUCT(計算_投入係数表_加工!$D223:$DS223, 生産額_中分類, IF(列分類振分=DN$3, 1, 0))/SUMPRODUCT(生産額_中分類, IF(列分類振分=DN$3, 1, 0))</f>
        <v>#DIV/0!</v>
      </c>
      <c r="DO86" s="194" t="e">
        <f t="array" ref="DO86">SUMPRODUCT(計算_投入係数表_加工!$D223:$DS223, 生産額_中分類, IF(列分類振分=DO$3, 1, 0))/SUMPRODUCT(生産額_中分類, IF(列分類振分=DO$3, 1, 0))</f>
        <v>#DIV/0!</v>
      </c>
      <c r="DP86" s="194" t="e">
        <f t="array" ref="DP86">SUMPRODUCT(計算_投入係数表_加工!$D223:$DS223, 生産額_中分類, IF(列分類振分=DP$3, 1, 0))/SUMPRODUCT(生産額_中分類, IF(列分類振分=DP$3, 1, 0))</f>
        <v>#DIV/0!</v>
      </c>
      <c r="DQ86" s="194" t="e">
        <f t="array" ref="DQ86">SUMPRODUCT(計算_投入係数表_加工!$D223:$DS223, 生産額_中分類, IF(列分類振分=DQ$3, 1, 0))/SUMPRODUCT(生産額_中分類, IF(列分類振分=DQ$3, 1, 0))</f>
        <v>#DIV/0!</v>
      </c>
      <c r="DR86" s="194" t="e">
        <f t="array" ref="DR86">SUMPRODUCT(計算_投入係数表_加工!$D223:$DS223, 生産額_中分類, IF(列分類振分=DR$3, 1, 0))/SUMPRODUCT(生産額_中分類, IF(列分類振分=DR$3, 1, 0))</f>
        <v>#DIV/0!</v>
      </c>
      <c r="DS86" s="194" t="e">
        <f t="array" ref="DS86">SUMPRODUCT(計算_投入係数表_加工!$D223:$DS223, 生産額_中分類, IF(列分類振分=DS$3, 1, 0))/SUMPRODUCT(生産額_中分類, IF(列分類振分=DS$3, 1, 0))</f>
        <v>#DIV/0!</v>
      </c>
      <c r="DT86" s="23">
        <f>SUMIF(振分, $C86, 計算_投入係数表_加工!DT$4:DT$123)</f>
        <v>0</v>
      </c>
    </row>
    <row r="87" spans="2:124" x14ac:dyDescent="0.25">
      <c r="B87" s="53">
        <v>84</v>
      </c>
      <c r="C87" s="192" t="str">
        <v>-</v>
      </c>
      <c r="D87" s="193">
        <f t="array" ref="D87">SUMPRODUCT(計算_投入係数表_加工!$D224:$DS224, 生産額_中分類, IF(列分類振分=D$3, 1, 0))/SUMPRODUCT(生産額_中分類, IF(列分類振分=D$3, 1, 0))</f>
        <v>0</v>
      </c>
      <c r="E87" s="194">
        <f t="array" ref="E87">SUMPRODUCT(計算_投入係数表_加工!$D224:$DS224, 生産額_中分類, IF(列分類振分=E$3, 1, 0))/SUMPRODUCT(生産額_中分類, IF(列分類振分=E$3, 1, 0))</f>
        <v>0</v>
      </c>
      <c r="F87" s="194">
        <f t="array" ref="F87">SUMPRODUCT(計算_投入係数表_加工!$D224:$DS224, 生産額_中分類, IF(列分類振分=F$3, 1, 0))/SUMPRODUCT(生産額_中分類, IF(列分類振分=F$3, 1, 0))</f>
        <v>0</v>
      </c>
      <c r="G87" s="194">
        <f t="array" ref="G87">SUMPRODUCT(計算_投入係数表_加工!$D224:$DS224, 生産額_中分類, IF(列分類振分=G$3, 1, 0))/SUMPRODUCT(生産額_中分類, IF(列分類振分=G$3, 1, 0))</f>
        <v>0</v>
      </c>
      <c r="H87" s="194">
        <f t="array" ref="H87">SUMPRODUCT(計算_投入係数表_加工!$D224:$DS224, 生産額_中分類, IF(列分類振分=H$3, 1, 0))/SUMPRODUCT(生産額_中分類, IF(列分類振分=H$3, 1, 0))</f>
        <v>0</v>
      </c>
      <c r="I87" s="194">
        <f t="array" ref="I87">SUMPRODUCT(計算_投入係数表_加工!$D224:$DS224, 生産額_中分類, IF(列分類振分=I$3, 1, 0))/SUMPRODUCT(生産額_中分類, IF(列分類振分=I$3, 1, 0))</f>
        <v>0</v>
      </c>
      <c r="J87" s="194">
        <f t="array" ref="J87">SUMPRODUCT(計算_投入係数表_加工!$D224:$DS224, 生産額_中分類, IF(列分類振分=J$3, 1, 0))/SUMPRODUCT(生産額_中分類, IF(列分類振分=J$3, 1, 0))</f>
        <v>0</v>
      </c>
      <c r="K87" s="194">
        <f t="array" ref="K87">SUMPRODUCT(計算_投入係数表_加工!$D224:$DS224, 生産額_中分類, IF(列分類振分=K$3, 1, 0))/SUMPRODUCT(生産額_中分類, IF(列分類振分=K$3, 1, 0))</f>
        <v>0</v>
      </c>
      <c r="L87" s="194">
        <f t="array" ref="L87">SUMPRODUCT(計算_投入係数表_加工!$D224:$DS224, 生産額_中分類, IF(列分類振分=L$3, 1, 0))/SUMPRODUCT(生産額_中分類, IF(列分類振分=L$3, 1, 0))</f>
        <v>0</v>
      </c>
      <c r="M87" s="194">
        <f t="array" ref="M87">SUMPRODUCT(計算_投入係数表_加工!$D224:$DS224, 生産額_中分類, IF(列分類振分=M$3, 1, 0))/SUMPRODUCT(生産額_中分類, IF(列分類振分=M$3, 1, 0))</f>
        <v>0</v>
      </c>
      <c r="N87" s="194">
        <f t="array" ref="N87">SUMPRODUCT(計算_投入係数表_加工!$D224:$DS224, 生産額_中分類, IF(列分類振分=N$3, 1, 0))/SUMPRODUCT(生産額_中分類, IF(列分類振分=N$3, 1, 0))</f>
        <v>0</v>
      </c>
      <c r="O87" s="194">
        <f t="array" ref="O87">SUMPRODUCT(計算_投入係数表_加工!$D224:$DS224, 生産額_中分類, IF(列分類振分=O$3, 1, 0))/SUMPRODUCT(生産額_中分類, IF(列分類振分=O$3, 1, 0))</f>
        <v>0</v>
      </c>
      <c r="P87" s="194">
        <f t="array" ref="P87">SUMPRODUCT(計算_投入係数表_加工!$D224:$DS224, 生産額_中分類, IF(列分類振分=P$3, 1, 0))/SUMPRODUCT(生産額_中分類, IF(列分類振分=P$3, 1, 0))</f>
        <v>0</v>
      </c>
      <c r="Q87" s="194" t="e">
        <f t="array" ref="Q87">SUMPRODUCT(計算_投入係数表_加工!$D224:$DS224, 生産額_中分類, IF(列分類振分=Q$3, 1, 0))/SUMPRODUCT(生産額_中分類, IF(列分類振分=Q$3, 1, 0))</f>
        <v>#DIV/0!</v>
      </c>
      <c r="R87" s="194" t="e">
        <f t="array" ref="R87">SUMPRODUCT(計算_投入係数表_加工!$D224:$DS224, 生産額_中分類, IF(列分類振分=R$3, 1, 0))/SUMPRODUCT(生産額_中分類, IF(列分類振分=R$3, 1, 0))</f>
        <v>#DIV/0!</v>
      </c>
      <c r="S87" s="194" t="e">
        <f t="array" ref="S87">SUMPRODUCT(計算_投入係数表_加工!$D224:$DS224, 生産額_中分類, IF(列分類振分=S$3, 1, 0))/SUMPRODUCT(生産額_中分類, IF(列分類振分=S$3, 1, 0))</f>
        <v>#DIV/0!</v>
      </c>
      <c r="T87" s="194" t="e">
        <f t="array" ref="T87">SUMPRODUCT(計算_投入係数表_加工!$D224:$DS224, 生産額_中分類, IF(列分類振分=T$3, 1, 0))/SUMPRODUCT(生産額_中分類, IF(列分類振分=T$3, 1, 0))</f>
        <v>#DIV/0!</v>
      </c>
      <c r="U87" s="194" t="e">
        <f t="array" ref="U87">SUMPRODUCT(計算_投入係数表_加工!$D224:$DS224, 生産額_中分類, IF(列分類振分=U$3, 1, 0))/SUMPRODUCT(生産額_中分類, IF(列分類振分=U$3, 1, 0))</f>
        <v>#DIV/0!</v>
      </c>
      <c r="V87" s="194" t="e">
        <f t="array" ref="V87">SUMPRODUCT(計算_投入係数表_加工!$D224:$DS224, 生産額_中分類, IF(列分類振分=V$3, 1, 0))/SUMPRODUCT(生産額_中分類, IF(列分類振分=V$3, 1, 0))</f>
        <v>#DIV/0!</v>
      </c>
      <c r="W87" s="194" t="e">
        <f t="array" ref="W87">SUMPRODUCT(計算_投入係数表_加工!$D224:$DS224, 生産額_中分類, IF(列分類振分=W$3, 1, 0))/SUMPRODUCT(生産額_中分類, IF(列分類振分=W$3, 1, 0))</f>
        <v>#DIV/0!</v>
      </c>
      <c r="X87" s="194" t="e">
        <f t="array" ref="X87">SUMPRODUCT(計算_投入係数表_加工!$D224:$DS224, 生産額_中分類, IF(列分類振分=X$3, 1, 0))/SUMPRODUCT(生産額_中分類, IF(列分類振分=X$3, 1, 0))</f>
        <v>#DIV/0!</v>
      </c>
      <c r="Y87" s="194" t="e">
        <f t="array" ref="Y87">SUMPRODUCT(計算_投入係数表_加工!$D224:$DS224, 生産額_中分類, IF(列分類振分=Y$3, 1, 0))/SUMPRODUCT(生産額_中分類, IF(列分類振分=Y$3, 1, 0))</f>
        <v>#DIV/0!</v>
      </c>
      <c r="Z87" s="194" t="e">
        <f t="array" ref="Z87">SUMPRODUCT(計算_投入係数表_加工!$D224:$DS224, 生産額_中分類, IF(列分類振分=Z$3, 1, 0))/SUMPRODUCT(生産額_中分類, IF(列分類振分=Z$3, 1, 0))</f>
        <v>#DIV/0!</v>
      </c>
      <c r="AA87" s="194" t="e">
        <f t="array" ref="AA87">SUMPRODUCT(計算_投入係数表_加工!$D224:$DS224, 生産額_中分類, IF(列分類振分=AA$3, 1, 0))/SUMPRODUCT(生産額_中分類, IF(列分類振分=AA$3, 1, 0))</f>
        <v>#DIV/0!</v>
      </c>
      <c r="AB87" s="194" t="e">
        <f t="array" ref="AB87">SUMPRODUCT(計算_投入係数表_加工!$D224:$DS224, 生産額_中分類, IF(列分類振分=AB$3, 1, 0))/SUMPRODUCT(生産額_中分類, IF(列分類振分=AB$3, 1, 0))</f>
        <v>#DIV/0!</v>
      </c>
      <c r="AC87" s="194" t="e">
        <f t="array" ref="AC87">SUMPRODUCT(計算_投入係数表_加工!$D224:$DS224, 生産額_中分類, IF(列分類振分=AC$3, 1, 0))/SUMPRODUCT(生産額_中分類, IF(列分類振分=AC$3, 1, 0))</f>
        <v>#DIV/0!</v>
      </c>
      <c r="AD87" s="194" t="e">
        <f t="array" ref="AD87">SUMPRODUCT(計算_投入係数表_加工!$D224:$DS224, 生産額_中分類, IF(列分類振分=AD$3, 1, 0))/SUMPRODUCT(生産額_中分類, IF(列分類振分=AD$3, 1, 0))</f>
        <v>#DIV/0!</v>
      </c>
      <c r="AE87" s="194" t="e">
        <f t="array" ref="AE87">SUMPRODUCT(計算_投入係数表_加工!$D224:$DS224, 生産額_中分類, IF(列分類振分=AE$3, 1, 0))/SUMPRODUCT(生産額_中分類, IF(列分類振分=AE$3, 1, 0))</f>
        <v>#DIV/0!</v>
      </c>
      <c r="AF87" s="194" t="e">
        <f t="array" ref="AF87">SUMPRODUCT(計算_投入係数表_加工!$D224:$DS224, 生産額_中分類, IF(列分類振分=AF$3, 1, 0))/SUMPRODUCT(生産額_中分類, IF(列分類振分=AF$3, 1, 0))</f>
        <v>#DIV/0!</v>
      </c>
      <c r="AG87" s="194" t="e">
        <f t="array" ref="AG87">SUMPRODUCT(計算_投入係数表_加工!$D224:$DS224, 生産額_中分類, IF(列分類振分=AG$3, 1, 0))/SUMPRODUCT(生産額_中分類, IF(列分類振分=AG$3, 1, 0))</f>
        <v>#DIV/0!</v>
      </c>
      <c r="AH87" s="194" t="e">
        <f t="array" ref="AH87">SUMPRODUCT(計算_投入係数表_加工!$D224:$DS224, 生産額_中分類, IF(列分類振分=AH$3, 1, 0))/SUMPRODUCT(生産額_中分類, IF(列分類振分=AH$3, 1, 0))</f>
        <v>#DIV/0!</v>
      </c>
      <c r="AI87" s="194" t="e">
        <f t="array" ref="AI87">SUMPRODUCT(計算_投入係数表_加工!$D224:$DS224, 生産額_中分類, IF(列分類振分=AI$3, 1, 0))/SUMPRODUCT(生産額_中分類, IF(列分類振分=AI$3, 1, 0))</f>
        <v>#DIV/0!</v>
      </c>
      <c r="AJ87" s="194" t="e">
        <f t="array" ref="AJ87">SUMPRODUCT(計算_投入係数表_加工!$D224:$DS224, 生産額_中分類, IF(列分類振分=AJ$3, 1, 0))/SUMPRODUCT(生産額_中分類, IF(列分類振分=AJ$3, 1, 0))</f>
        <v>#DIV/0!</v>
      </c>
      <c r="AK87" s="194" t="e">
        <f t="array" ref="AK87">SUMPRODUCT(計算_投入係数表_加工!$D224:$DS224, 生産額_中分類, IF(列分類振分=AK$3, 1, 0))/SUMPRODUCT(生産額_中分類, IF(列分類振分=AK$3, 1, 0))</f>
        <v>#DIV/0!</v>
      </c>
      <c r="AL87" s="194" t="e">
        <f t="array" ref="AL87">SUMPRODUCT(計算_投入係数表_加工!$D224:$DS224, 生産額_中分類, IF(列分類振分=AL$3, 1, 0))/SUMPRODUCT(生産額_中分類, IF(列分類振分=AL$3, 1, 0))</f>
        <v>#DIV/0!</v>
      </c>
      <c r="AM87" s="194" t="e">
        <f t="array" ref="AM87">SUMPRODUCT(計算_投入係数表_加工!$D224:$DS224, 生産額_中分類, IF(列分類振分=AM$3, 1, 0))/SUMPRODUCT(生産額_中分類, IF(列分類振分=AM$3, 1, 0))</f>
        <v>#DIV/0!</v>
      </c>
      <c r="AN87" s="194" t="e">
        <f t="array" ref="AN87">SUMPRODUCT(計算_投入係数表_加工!$D224:$DS224, 生産額_中分類, IF(列分類振分=AN$3, 1, 0))/SUMPRODUCT(生産額_中分類, IF(列分類振分=AN$3, 1, 0))</f>
        <v>#DIV/0!</v>
      </c>
      <c r="AO87" s="194" t="e">
        <f t="array" ref="AO87">SUMPRODUCT(計算_投入係数表_加工!$D224:$DS224, 生産額_中分類, IF(列分類振分=AO$3, 1, 0))/SUMPRODUCT(生産額_中分類, IF(列分類振分=AO$3, 1, 0))</f>
        <v>#DIV/0!</v>
      </c>
      <c r="AP87" s="194" t="e">
        <f t="array" ref="AP87">SUMPRODUCT(計算_投入係数表_加工!$D224:$DS224, 生産額_中分類, IF(列分類振分=AP$3, 1, 0))/SUMPRODUCT(生産額_中分類, IF(列分類振分=AP$3, 1, 0))</f>
        <v>#DIV/0!</v>
      </c>
      <c r="AQ87" s="194" t="e">
        <f t="array" ref="AQ87">SUMPRODUCT(計算_投入係数表_加工!$D224:$DS224, 生産額_中分類, IF(列分類振分=AQ$3, 1, 0))/SUMPRODUCT(生産額_中分類, IF(列分類振分=AQ$3, 1, 0))</f>
        <v>#DIV/0!</v>
      </c>
      <c r="AR87" s="194" t="e">
        <f t="array" ref="AR87">SUMPRODUCT(計算_投入係数表_加工!$D224:$DS224, 生産額_中分類, IF(列分類振分=AR$3, 1, 0))/SUMPRODUCT(生産額_中分類, IF(列分類振分=AR$3, 1, 0))</f>
        <v>#DIV/0!</v>
      </c>
      <c r="AS87" s="194" t="e">
        <f t="array" ref="AS87">SUMPRODUCT(計算_投入係数表_加工!$D224:$DS224, 生産額_中分類, IF(列分類振分=AS$3, 1, 0))/SUMPRODUCT(生産額_中分類, IF(列分類振分=AS$3, 1, 0))</f>
        <v>#DIV/0!</v>
      </c>
      <c r="AT87" s="194" t="e">
        <f t="array" ref="AT87">SUMPRODUCT(計算_投入係数表_加工!$D224:$DS224, 生産額_中分類, IF(列分類振分=AT$3, 1, 0))/SUMPRODUCT(生産額_中分類, IF(列分類振分=AT$3, 1, 0))</f>
        <v>#DIV/0!</v>
      </c>
      <c r="AU87" s="194" t="e">
        <f t="array" ref="AU87">SUMPRODUCT(計算_投入係数表_加工!$D224:$DS224, 生産額_中分類, IF(列分類振分=AU$3, 1, 0))/SUMPRODUCT(生産額_中分類, IF(列分類振分=AU$3, 1, 0))</f>
        <v>#DIV/0!</v>
      </c>
      <c r="AV87" s="194" t="e">
        <f t="array" ref="AV87">SUMPRODUCT(計算_投入係数表_加工!$D224:$DS224, 生産額_中分類, IF(列分類振分=AV$3, 1, 0))/SUMPRODUCT(生産額_中分類, IF(列分類振分=AV$3, 1, 0))</f>
        <v>#DIV/0!</v>
      </c>
      <c r="AW87" s="194" t="e">
        <f t="array" ref="AW87">SUMPRODUCT(計算_投入係数表_加工!$D224:$DS224, 生産額_中分類, IF(列分類振分=AW$3, 1, 0))/SUMPRODUCT(生産額_中分類, IF(列分類振分=AW$3, 1, 0))</f>
        <v>#DIV/0!</v>
      </c>
      <c r="AX87" s="194" t="e">
        <f t="array" ref="AX87">SUMPRODUCT(計算_投入係数表_加工!$D224:$DS224, 生産額_中分類, IF(列分類振分=AX$3, 1, 0))/SUMPRODUCT(生産額_中分類, IF(列分類振分=AX$3, 1, 0))</f>
        <v>#DIV/0!</v>
      </c>
      <c r="AY87" s="194" t="e">
        <f t="array" ref="AY87">SUMPRODUCT(計算_投入係数表_加工!$D224:$DS224, 生産額_中分類, IF(列分類振分=AY$3, 1, 0))/SUMPRODUCT(生産額_中分類, IF(列分類振分=AY$3, 1, 0))</f>
        <v>#DIV/0!</v>
      </c>
      <c r="AZ87" s="194" t="e">
        <f t="array" ref="AZ87">SUMPRODUCT(計算_投入係数表_加工!$D224:$DS224, 生産額_中分類, IF(列分類振分=AZ$3, 1, 0))/SUMPRODUCT(生産額_中分類, IF(列分類振分=AZ$3, 1, 0))</f>
        <v>#DIV/0!</v>
      </c>
      <c r="BA87" s="194" t="e">
        <f t="array" ref="BA87">SUMPRODUCT(計算_投入係数表_加工!$D224:$DS224, 生産額_中分類, IF(列分類振分=BA$3, 1, 0))/SUMPRODUCT(生産額_中分類, IF(列分類振分=BA$3, 1, 0))</f>
        <v>#DIV/0!</v>
      </c>
      <c r="BB87" s="194" t="e">
        <f t="array" ref="BB87">SUMPRODUCT(計算_投入係数表_加工!$D224:$DS224, 生産額_中分類, IF(列分類振分=BB$3, 1, 0))/SUMPRODUCT(生産額_中分類, IF(列分類振分=BB$3, 1, 0))</f>
        <v>#DIV/0!</v>
      </c>
      <c r="BC87" s="194" t="e">
        <f t="array" ref="BC87">SUMPRODUCT(計算_投入係数表_加工!$D224:$DS224, 生産額_中分類, IF(列分類振分=BC$3, 1, 0))/SUMPRODUCT(生産額_中分類, IF(列分類振分=BC$3, 1, 0))</f>
        <v>#DIV/0!</v>
      </c>
      <c r="BD87" s="194" t="e">
        <f t="array" ref="BD87">SUMPRODUCT(計算_投入係数表_加工!$D224:$DS224, 生産額_中分類, IF(列分類振分=BD$3, 1, 0))/SUMPRODUCT(生産額_中分類, IF(列分類振分=BD$3, 1, 0))</f>
        <v>#DIV/0!</v>
      </c>
      <c r="BE87" s="194" t="e">
        <f t="array" ref="BE87">SUMPRODUCT(計算_投入係数表_加工!$D224:$DS224, 生産額_中分類, IF(列分類振分=BE$3, 1, 0))/SUMPRODUCT(生産額_中分類, IF(列分類振分=BE$3, 1, 0))</f>
        <v>#DIV/0!</v>
      </c>
      <c r="BF87" s="194" t="e">
        <f t="array" ref="BF87">SUMPRODUCT(計算_投入係数表_加工!$D224:$DS224, 生産額_中分類, IF(列分類振分=BF$3, 1, 0))/SUMPRODUCT(生産額_中分類, IF(列分類振分=BF$3, 1, 0))</f>
        <v>#DIV/0!</v>
      </c>
      <c r="BG87" s="194" t="e">
        <f t="array" ref="BG87">SUMPRODUCT(計算_投入係数表_加工!$D224:$DS224, 生産額_中分類, IF(列分類振分=BG$3, 1, 0))/SUMPRODUCT(生産額_中分類, IF(列分類振分=BG$3, 1, 0))</f>
        <v>#DIV/0!</v>
      </c>
      <c r="BH87" s="194" t="e">
        <f t="array" ref="BH87">SUMPRODUCT(計算_投入係数表_加工!$D224:$DS224, 生産額_中分類, IF(列分類振分=BH$3, 1, 0))/SUMPRODUCT(生産額_中分類, IF(列分類振分=BH$3, 1, 0))</f>
        <v>#DIV/0!</v>
      </c>
      <c r="BI87" s="194" t="e">
        <f t="array" ref="BI87">SUMPRODUCT(計算_投入係数表_加工!$D224:$DS224, 生産額_中分類, IF(列分類振分=BI$3, 1, 0))/SUMPRODUCT(生産額_中分類, IF(列分類振分=BI$3, 1, 0))</f>
        <v>#DIV/0!</v>
      </c>
      <c r="BJ87" s="194" t="e">
        <f t="array" ref="BJ87">SUMPRODUCT(計算_投入係数表_加工!$D224:$DS224, 生産額_中分類, IF(列分類振分=BJ$3, 1, 0))/SUMPRODUCT(生産額_中分類, IF(列分類振分=BJ$3, 1, 0))</f>
        <v>#DIV/0!</v>
      </c>
      <c r="BK87" s="194" t="e">
        <f t="array" ref="BK87">SUMPRODUCT(計算_投入係数表_加工!$D224:$DS224, 生産額_中分類, IF(列分類振分=BK$3, 1, 0))/SUMPRODUCT(生産額_中分類, IF(列分類振分=BK$3, 1, 0))</f>
        <v>#DIV/0!</v>
      </c>
      <c r="BL87" s="194" t="e">
        <f t="array" ref="BL87">SUMPRODUCT(計算_投入係数表_加工!$D224:$DS224, 生産額_中分類, IF(列分類振分=BL$3, 1, 0))/SUMPRODUCT(生産額_中分類, IF(列分類振分=BL$3, 1, 0))</f>
        <v>#DIV/0!</v>
      </c>
      <c r="BM87" s="194" t="e">
        <f t="array" ref="BM87">SUMPRODUCT(計算_投入係数表_加工!$D224:$DS224, 生産額_中分類, IF(列分類振分=BM$3, 1, 0))/SUMPRODUCT(生産額_中分類, IF(列分類振分=BM$3, 1, 0))</f>
        <v>#DIV/0!</v>
      </c>
      <c r="BN87" s="194" t="e">
        <f t="array" ref="BN87">SUMPRODUCT(計算_投入係数表_加工!$D224:$DS224, 生産額_中分類, IF(列分類振分=BN$3, 1, 0))/SUMPRODUCT(生産額_中分類, IF(列分類振分=BN$3, 1, 0))</f>
        <v>#DIV/0!</v>
      </c>
      <c r="BO87" s="194" t="e">
        <f t="array" ref="BO87">SUMPRODUCT(計算_投入係数表_加工!$D224:$DS224, 生産額_中分類, IF(列分類振分=BO$3, 1, 0))/SUMPRODUCT(生産額_中分類, IF(列分類振分=BO$3, 1, 0))</f>
        <v>#DIV/0!</v>
      </c>
      <c r="BP87" s="194" t="e">
        <f t="array" ref="BP87">SUMPRODUCT(計算_投入係数表_加工!$D224:$DS224, 生産額_中分類, IF(列分類振分=BP$3, 1, 0))/SUMPRODUCT(生産額_中分類, IF(列分類振分=BP$3, 1, 0))</f>
        <v>#DIV/0!</v>
      </c>
      <c r="BQ87" s="194" t="e">
        <f t="array" ref="BQ87">SUMPRODUCT(計算_投入係数表_加工!$D224:$DS224, 生産額_中分類, IF(列分類振分=BQ$3, 1, 0))/SUMPRODUCT(生産額_中分類, IF(列分類振分=BQ$3, 1, 0))</f>
        <v>#DIV/0!</v>
      </c>
      <c r="BR87" s="194" t="e">
        <f t="array" ref="BR87">SUMPRODUCT(計算_投入係数表_加工!$D224:$DS224, 生産額_中分類, IF(列分類振分=BR$3, 1, 0))/SUMPRODUCT(生産額_中分類, IF(列分類振分=BR$3, 1, 0))</f>
        <v>#DIV/0!</v>
      </c>
      <c r="BS87" s="194" t="e">
        <f t="array" ref="BS87">SUMPRODUCT(計算_投入係数表_加工!$D224:$DS224, 生産額_中分類, IF(列分類振分=BS$3, 1, 0))/SUMPRODUCT(生産額_中分類, IF(列分類振分=BS$3, 1, 0))</f>
        <v>#DIV/0!</v>
      </c>
      <c r="BT87" s="194" t="e">
        <f t="array" ref="BT87">SUMPRODUCT(計算_投入係数表_加工!$D224:$DS224, 生産額_中分類, IF(列分類振分=BT$3, 1, 0))/SUMPRODUCT(生産額_中分類, IF(列分類振分=BT$3, 1, 0))</f>
        <v>#DIV/0!</v>
      </c>
      <c r="BU87" s="194" t="e">
        <f t="array" ref="BU87">SUMPRODUCT(計算_投入係数表_加工!$D224:$DS224, 生産額_中分類, IF(列分類振分=BU$3, 1, 0))/SUMPRODUCT(生産額_中分類, IF(列分類振分=BU$3, 1, 0))</f>
        <v>#DIV/0!</v>
      </c>
      <c r="BV87" s="194" t="e">
        <f t="array" ref="BV87">SUMPRODUCT(計算_投入係数表_加工!$D224:$DS224, 生産額_中分類, IF(列分類振分=BV$3, 1, 0))/SUMPRODUCT(生産額_中分類, IF(列分類振分=BV$3, 1, 0))</f>
        <v>#DIV/0!</v>
      </c>
      <c r="BW87" s="194" t="e">
        <f t="array" ref="BW87">SUMPRODUCT(計算_投入係数表_加工!$D224:$DS224, 生産額_中分類, IF(列分類振分=BW$3, 1, 0))/SUMPRODUCT(生産額_中分類, IF(列分類振分=BW$3, 1, 0))</f>
        <v>#DIV/0!</v>
      </c>
      <c r="BX87" s="194" t="e">
        <f t="array" ref="BX87">SUMPRODUCT(計算_投入係数表_加工!$D224:$DS224, 生産額_中分類, IF(列分類振分=BX$3, 1, 0))/SUMPRODUCT(生産額_中分類, IF(列分類振分=BX$3, 1, 0))</f>
        <v>#DIV/0!</v>
      </c>
      <c r="BY87" s="194" t="e">
        <f t="array" ref="BY87">SUMPRODUCT(計算_投入係数表_加工!$D224:$DS224, 生産額_中分類, IF(列分類振分=BY$3, 1, 0))/SUMPRODUCT(生産額_中分類, IF(列分類振分=BY$3, 1, 0))</f>
        <v>#DIV/0!</v>
      </c>
      <c r="BZ87" s="194" t="e">
        <f t="array" ref="BZ87">SUMPRODUCT(計算_投入係数表_加工!$D224:$DS224, 生産額_中分類, IF(列分類振分=BZ$3, 1, 0))/SUMPRODUCT(生産額_中分類, IF(列分類振分=BZ$3, 1, 0))</f>
        <v>#DIV/0!</v>
      </c>
      <c r="CA87" s="194" t="e">
        <f t="array" ref="CA87">SUMPRODUCT(計算_投入係数表_加工!$D224:$DS224, 生産額_中分類, IF(列分類振分=CA$3, 1, 0))/SUMPRODUCT(生産額_中分類, IF(列分類振分=CA$3, 1, 0))</f>
        <v>#DIV/0!</v>
      </c>
      <c r="CB87" s="194" t="e">
        <f t="array" ref="CB87">SUMPRODUCT(計算_投入係数表_加工!$D224:$DS224, 生産額_中分類, IF(列分類振分=CB$3, 1, 0))/SUMPRODUCT(生産額_中分類, IF(列分類振分=CB$3, 1, 0))</f>
        <v>#DIV/0!</v>
      </c>
      <c r="CC87" s="194" t="e">
        <f t="array" ref="CC87">SUMPRODUCT(計算_投入係数表_加工!$D224:$DS224, 生産額_中分類, IF(列分類振分=CC$3, 1, 0))/SUMPRODUCT(生産額_中分類, IF(列分類振分=CC$3, 1, 0))</f>
        <v>#DIV/0!</v>
      </c>
      <c r="CD87" s="194" t="e">
        <f t="array" ref="CD87">SUMPRODUCT(計算_投入係数表_加工!$D224:$DS224, 生産額_中分類, IF(列分類振分=CD$3, 1, 0))/SUMPRODUCT(生産額_中分類, IF(列分類振分=CD$3, 1, 0))</f>
        <v>#DIV/0!</v>
      </c>
      <c r="CE87" s="194" t="e">
        <f t="array" ref="CE87">SUMPRODUCT(計算_投入係数表_加工!$D224:$DS224, 生産額_中分類, IF(列分類振分=CE$3, 1, 0))/SUMPRODUCT(生産額_中分類, IF(列分類振分=CE$3, 1, 0))</f>
        <v>#DIV/0!</v>
      </c>
      <c r="CF87" s="194" t="e">
        <f t="array" ref="CF87">SUMPRODUCT(計算_投入係数表_加工!$D224:$DS224, 生産額_中分類, IF(列分類振分=CF$3, 1, 0))/SUMPRODUCT(生産額_中分類, IF(列分類振分=CF$3, 1, 0))</f>
        <v>#DIV/0!</v>
      </c>
      <c r="CG87" s="194" t="e">
        <f t="array" ref="CG87">SUMPRODUCT(計算_投入係数表_加工!$D224:$DS224, 生産額_中分類, IF(列分類振分=CG$3, 1, 0))/SUMPRODUCT(生産額_中分類, IF(列分類振分=CG$3, 1, 0))</f>
        <v>#DIV/0!</v>
      </c>
      <c r="CH87" s="194" t="e">
        <f t="array" ref="CH87">SUMPRODUCT(計算_投入係数表_加工!$D224:$DS224, 生産額_中分類, IF(列分類振分=CH$3, 1, 0))/SUMPRODUCT(生産額_中分類, IF(列分類振分=CH$3, 1, 0))</f>
        <v>#DIV/0!</v>
      </c>
      <c r="CI87" s="194" t="e">
        <f t="array" ref="CI87">SUMPRODUCT(計算_投入係数表_加工!$D224:$DS224, 生産額_中分類, IF(列分類振分=CI$3, 1, 0))/SUMPRODUCT(生産額_中分類, IF(列分類振分=CI$3, 1, 0))</f>
        <v>#DIV/0!</v>
      </c>
      <c r="CJ87" s="194" t="e">
        <f t="array" ref="CJ87">SUMPRODUCT(計算_投入係数表_加工!$D224:$DS224, 生産額_中分類, IF(列分類振分=CJ$3, 1, 0))/SUMPRODUCT(生産額_中分類, IF(列分類振分=CJ$3, 1, 0))</f>
        <v>#DIV/0!</v>
      </c>
      <c r="CK87" s="194" t="e">
        <f t="array" ref="CK87">SUMPRODUCT(計算_投入係数表_加工!$D224:$DS224, 生産額_中分類, IF(列分類振分=CK$3, 1, 0))/SUMPRODUCT(生産額_中分類, IF(列分類振分=CK$3, 1, 0))</f>
        <v>#DIV/0!</v>
      </c>
      <c r="CL87" s="194" t="e">
        <f t="array" ref="CL87">SUMPRODUCT(計算_投入係数表_加工!$D224:$DS224, 生産額_中分類, IF(列分類振分=CL$3, 1, 0))/SUMPRODUCT(生産額_中分類, IF(列分類振分=CL$3, 1, 0))</f>
        <v>#DIV/0!</v>
      </c>
      <c r="CM87" s="194" t="e">
        <f t="array" ref="CM87">SUMPRODUCT(計算_投入係数表_加工!$D224:$DS224, 生産額_中分類, IF(列分類振分=CM$3, 1, 0))/SUMPRODUCT(生産額_中分類, IF(列分類振分=CM$3, 1, 0))</f>
        <v>#DIV/0!</v>
      </c>
      <c r="CN87" s="194" t="e">
        <f t="array" ref="CN87">SUMPRODUCT(計算_投入係数表_加工!$D224:$DS224, 生産額_中分類, IF(列分類振分=CN$3, 1, 0))/SUMPRODUCT(生産額_中分類, IF(列分類振分=CN$3, 1, 0))</f>
        <v>#DIV/0!</v>
      </c>
      <c r="CO87" s="194" t="e">
        <f t="array" ref="CO87">SUMPRODUCT(計算_投入係数表_加工!$D224:$DS224, 生産額_中分類, IF(列分類振分=CO$3, 1, 0))/SUMPRODUCT(生産額_中分類, IF(列分類振分=CO$3, 1, 0))</f>
        <v>#DIV/0!</v>
      </c>
      <c r="CP87" s="194" t="e">
        <f t="array" ref="CP87">SUMPRODUCT(計算_投入係数表_加工!$D224:$DS224, 生産額_中分類, IF(列分類振分=CP$3, 1, 0))/SUMPRODUCT(生産額_中分類, IF(列分類振分=CP$3, 1, 0))</f>
        <v>#DIV/0!</v>
      </c>
      <c r="CQ87" s="194" t="e">
        <f t="array" ref="CQ87">SUMPRODUCT(計算_投入係数表_加工!$D224:$DS224, 生産額_中分類, IF(列分類振分=CQ$3, 1, 0))/SUMPRODUCT(生産額_中分類, IF(列分類振分=CQ$3, 1, 0))</f>
        <v>#DIV/0!</v>
      </c>
      <c r="CR87" s="194" t="e">
        <f t="array" ref="CR87">SUMPRODUCT(計算_投入係数表_加工!$D224:$DS224, 生産額_中分類, IF(列分類振分=CR$3, 1, 0))/SUMPRODUCT(生産額_中分類, IF(列分類振分=CR$3, 1, 0))</f>
        <v>#DIV/0!</v>
      </c>
      <c r="CS87" s="194" t="e">
        <f t="array" ref="CS87">SUMPRODUCT(計算_投入係数表_加工!$D224:$DS224, 生産額_中分類, IF(列分類振分=CS$3, 1, 0))/SUMPRODUCT(生産額_中分類, IF(列分類振分=CS$3, 1, 0))</f>
        <v>#DIV/0!</v>
      </c>
      <c r="CT87" s="194" t="e">
        <f t="array" ref="CT87">SUMPRODUCT(計算_投入係数表_加工!$D224:$DS224, 生産額_中分類, IF(列分類振分=CT$3, 1, 0))/SUMPRODUCT(生産額_中分類, IF(列分類振分=CT$3, 1, 0))</f>
        <v>#DIV/0!</v>
      </c>
      <c r="CU87" s="194" t="e">
        <f t="array" ref="CU87">SUMPRODUCT(計算_投入係数表_加工!$D224:$DS224, 生産額_中分類, IF(列分類振分=CU$3, 1, 0))/SUMPRODUCT(生産額_中分類, IF(列分類振分=CU$3, 1, 0))</f>
        <v>#DIV/0!</v>
      </c>
      <c r="CV87" s="194" t="e">
        <f t="array" ref="CV87">SUMPRODUCT(計算_投入係数表_加工!$D224:$DS224, 生産額_中分類, IF(列分類振分=CV$3, 1, 0))/SUMPRODUCT(生産額_中分類, IF(列分類振分=CV$3, 1, 0))</f>
        <v>#DIV/0!</v>
      </c>
      <c r="CW87" s="194" t="e">
        <f t="array" ref="CW87">SUMPRODUCT(計算_投入係数表_加工!$D224:$DS224, 生産額_中分類, IF(列分類振分=CW$3, 1, 0))/SUMPRODUCT(生産額_中分類, IF(列分類振分=CW$3, 1, 0))</f>
        <v>#DIV/0!</v>
      </c>
      <c r="CX87" s="194" t="e">
        <f t="array" ref="CX87">SUMPRODUCT(計算_投入係数表_加工!$D224:$DS224, 生産額_中分類, IF(列分類振分=CX$3, 1, 0))/SUMPRODUCT(生産額_中分類, IF(列分類振分=CX$3, 1, 0))</f>
        <v>#DIV/0!</v>
      </c>
      <c r="CY87" s="194" t="e">
        <f t="array" ref="CY87">SUMPRODUCT(計算_投入係数表_加工!$D224:$DS224, 生産額_中分類, IF(列分類振分=CY$3, 1, 0))/SUMPRODUCT(生産額_中分類, IF(列分類振分=CY$3, 1, 0))</f>
        <v>#DIV/0!</v>
      </c>
      <c r="CZ87" s="194" t="e">
        <f t="array" ref="CZ87">SUMPRODUCT(計算_投入係数表_加工!$D224:$DS224, 生産額_中分類, IF(列分類振分=CZ$3, 1, 0))/SUMPRODUCT(生産額_中分類, IF(列分類振分=CZ$3, 1, 0))</f>
        <v>#DIV/0!</v>
      </c>
      <c r="DA87" s="194" t="e">
        <f t="array" ref="DA87">SUMPRODUCT(計算_投入係数表_加工!$D224:$DS224, 生産額_中分類, IF(列分類振分=DA$3, 1, 0))/SUMPRODUCT(生産額_中分類, IF(列分類振分=DA$3, 1, 0))</f>
        <v>#DIV/0!</v>
      </c>
      <c r="DB87" s="194" t="e">
        <f t="array" ref="DB87">SUMPRODUCT(計算_投入係数表_加工!$D224:$DS224, 生産額_中分類, IF(列分類振分=DB$3, 1, 0))/SUMPRODUCT(生産額_中分類, IF(列分類振分=DB$3, 1, 0))</f>
        <v>#DIV/0!</v>
      </c>
      <c r="DC87" s="194" t="e">
        <f t="array" ref="DC87">SUMPRODUCT(計算_投入係数表_加工!$D224:$DS224, 生産額_中分類, IF(列分類振分=DC$3, 1, 0))/SUMPRODUCT(生産額_中分類, IF(列分類振分=DC$3, 1, 0))</f>
        <v>#DIV/0!</v>
      </c>
      <c r="DD87" s="194" t="e">
        <f t="array" ref="DD87">SUMPRODUCT(計算_投入係数表_加工!$D224:$DS224, 生産額_中分類, IF(列分類振分=DD$3, 1, 0))/SUMPRODUCT(生産額_中分類, IF(列分類振分=DD$3, 1, 0))</f>
        <v>#DIV/0!</v>
      </c>
      <c r="DE87" s="194" t="e">
        <f t="array" ref="DE87">SUMPRODUCT(計算_投入係数表_加工!$D224:$DS224, 生産額_中分類, IF(列分類振分=DE$3, 1, 0))/SUMPRODUCT(生産額_中分類, IF(列分類振分=DE$3, 1, 0))</f>
        <v>#DIV/0!</v>
      </c>
      <c r="DF87" s="194" t="e">
        <f t="array" ref="DF87">SUMPRODUCT(計算_投入係数表_加工!$D224:$DS224, 生産額_中分類, IF(列分類振分=DF$3, 1, 0))/SUMPRODUCT(生産額_中分類, IF(列分類振分=DF$3, 1, 0))</f>
        <v>#DIV/0!</v>
      </c>
      <c r="DG87" s="194" t="e">
        <f t="array" ref="DG87">SUMPRODUCT(計算_投入係数表_加工!$D224:$DS224, 生産額_中分類, IF(列分類振分=DG$3, 1, 0))/SUMPRODUCT(生産額_中分類, IF(列分類振分=DG$3, 1, 0))</f>
        <v>#DIV/0!</v>
      </c>
      <c r="DH87" s="194" t="e">
        <f t="array" ref="DH87">SUMPRODUCT(計算_投入係数表_加工!$D224:$DS224, 生産額_中分類, IF(列分類振分=DH$3, 1, 0))/SUMPRODUCT(生産額_中分類, IF(列分類振分=DH$3, 1, 0))</f>
        <v>#DIV/0!</v>
      </c>
      <c r="DI87" s="194" t="e">
        <f t="array" ref="DI87">SUMPRODUCT(計算_投入係数表_加工!$D224:$DS224, 生産額_中分類, IF(列分類振分=DI$3, 1, 0))/SUMPRODUCT(生産額_中分類, IF(列分類振分=DI$3, 1, 0))</f>
        <v>#DIV/0!</v>
      </c>
      <c r="DJ87" s="194" t="e">
        <f t="array" ref="DJ87">SUMPRODUCT(計算_投入係数表_加工!$D224:$DS224, 生産額_中分類, IF(列分類振分=DJ$3, 1, 0))/SUMPRODUCT(生産額_中分類, IF(列分類振分=DJ$3, 1, 0))</f>
        <v>#DIV/0!</v>
      </c>
      <c r="DK87" s="194" t="e">
        <f t="array" ref="DK87">SUMPRODUCT(計算_投入係数表_加工!$D224:$DS224, 生産額_中分類, IF(列分類振分=DK$3, 1, 0))/SUMPRODUCT(生産額_中分類, IF(列分類振分=DK$3, 1, 0))</f>
        <v>#DIV/0!</v>
      </c>
      <c r="DL87" s="194" t="e">
        <f t="array" ref="DL87">SUMPRODUCT(計算_投入係数表_加工!$D224:$DS224, 生産額_中分類, IF(列分類振分=DL$3, 1, 0))/SUMPRODUCT(生産額_中分類, IF(列分類振分=DL$3, 1, 0))</f>
        <v>#DIV/0!</v>
      </c>
      <c r="DM87" s="194" t="e">
        <f t="array" ref="DM87">SUMPRODUCT(計算_投入係数表_加工!$D224:$DS224, 生産額_中分類, IF(列分類振分=DM$3, 1, 0))/SUMPRODUCT(生産額_中分類, IF(列分類振分=DM$3, 1, 0))</f>
        <v>#DIV/0!</v>
      </c>
      <c r="DN87" s="194" t="e">
        <f t="array" ref="DN87">SUMPRODUCT(計算_投入係数表_加工!$D224:$DS224, 生産額_中分類, IF(列分類振分=DN$3, 1, 0))/SUMPRODUCT(生産額_中分類, IF(列分類振分=DN$3, 1, 0))</f>
        <v>#DIV/0!</v>
      </c>
      <c r="DO87" s="194" t="e">
        <f t="array" ref="DO87">SUMPRODUCT(計算_投入係数表_加工!$D224:$DS224, 生産額_中分類, IF(列分類振分=DO$3, 1, 0))/SUMPRODUCT(生産額_中分類, IF(列分類振分=DO$3, 1, 0))</f>
        <v>#DIV/0!</v>
      </c>
      <c r="DP87" s="194" t="e">
        <f t="array" ref="DP87">SUMPRODUCT(計算_投入係数表_加工!$D224:$DS224, 生産額_中分類, IF(列分類振分=DP$3, 1, 0))/SUMPRODUCT(生産額_中分類, IF(列分類振分=DP$3, 1, 0))</f>
        <v>#DIV/0!</v>
      </c>
      <c r="DQ87" s="194" t="e">
        <f t="array" ref="DQ87">SUMPRODUCT(計算_投入係数表_加工!$D224:$DS224, 生産額_中分類, IF(列分類振分=DQ$3, 1, 0))/SUMPRODUCT(生産額_中分類, IF(列分類振分=DQ$3, 1, 0))</f>
        <v>#DIV/0!</v>
      </c>
      <c r="DR87" s="194" t="e">
        <f t="array" ref="DR87">SUMPRODUCT(計算_投入係数表_加工!$D224:$DS224, 生産額_中分類, IF(列分類振分=DR$3, 1, 0))/SUMPRODUCT(生産額_中分類, IF(列分類振分=DR$3, 1, 0))</f>
        <v>#DIV/0!</v>
      </c>
      <c r="DS87" s="194" t="e">
        <f t="array" ref="DS87">SUMPRODUCT(計算_投入係数表_加工!$D224:$DS224, 生産額_中分類, IF(列分類振分=DS$3, 1, 0))/SUMPRODUCT(生産額_中分類, IF(列分類振分=DS$3, 1, 0))</f>
        <v>#DIV/0!</v>
      </c>
      <c r="DT87" s="23">
        <f>SUMIF(振分, $C87, 計算_投入係数表_加工!DT$4:DT$123)</f>
        <v>0</v>
      </c>
    </row>
    <row r="88" spans="2:124" x14ac:dyDescent="0.25">
      <c r="B88" s="53">
        <v>85</v>
      </c>
      <c r="C88" s="192" t="str">
        <v>-</v>
      </c>
      <c r="D88" s="193">
        <f t="array" ref="D88">SUMPRODUCT(計算_投入係数表_加工!$D225:$DS225, 生産額_中分類, IF(列分類振分=D$3, 1, 0))/SUMPRODUCT(生産額_中分類, IF(列分類振分=D$3, 1, 0))</f>
        <v>0</v>
      </c>
      <c r="E88" s="194">
        <f t="array" ref="E88">SUMPRODUCT(計算_投入係数表_加工!$D225:$DS225, 生産額_中分類, IF(列分類振分=E$3, 1, 0))/SUMPRODUCT(生産額_中分類, IF(列分類振分=E$3, 1, 0))</f>
        <v>0</v>
      </c>
      <c r="F88" s="194">
        <f t="array" ref="F88">SUMPRODUCT(計算_投入係数表_加工!$D225:$DS225, 生産額_中分類, IF(列分類振分=F$3, 1, 0))/SUMPRODUCT(生産額_中分類, IF(列分類振分=F$3, 1, 0))</f>
        <v>0</v>
      </c>
      <c r="G88" s="194">
        <f t="array" ref="G88">SUMPRODUCT(計算_投入係数表_加工!$D225:$DS225, 生産額_中分類, IF(列分類振分=G$3, 1, 0))/SUMPRODUCT(生産額_中分類, IF(列分類振分=G$3, 1, 0))</f>
        <v>0</v>
      </c>
      <c r="H88" s="194">
        <f t="array" ref="H88">SUMPRODUCT(計算_投入係数表_加工!$D225:$DS225, 生産額_中分類, IF(列分類振分=H$3, 1, 0))/SUMPRODUCT(生産額_中分類, IF(列分類振分=H$3, 1, 0))</f>
        <v>0</v>
      </c>
      <c r="I88" s="194">
        <f t="array" ref="I88">SUMPRODUCT(計算_投入係数表_加工!$D225:$DS225, 生産額_中分類, IF(列分類振分=I$3, 1, 0))/SUMPRODUCT(生産額_中分類, IF(列分類振分=I$3, 1, 0))</f>
        <v>0</v>
      </c>
      <c r="J88" s="194">
        <f t="array" ref="J88">SUMPRODUCT(計算_投入係数表_加工!$D225:$DS225, 生産額_中分類, IF(列分類振分=J$3, 1, 0))/SUMPRODUCT(生産額_中分類, IF(列分類振分=J$3, 1, 0))</f>
        <v>0</v>
      </c>
      <c r="K88" s="194">
        <f t="array" ref="K88">SUMPRODUCT(計算_投入係数表_加工!$D225:$DS225, 生産額_中分類, IF(列分類振分=K$3, 1, 0))/SUMPRODUCT(生産額_中分類, IF(列分類振分=K$3, 1, 0))</f>
        <v>0</v>
      </c>
      <c r="L88" s="194">
        <f t="array" ref="L88">SUMPRODUCT(計算_投入係数表_加工!$D225:$DS225, 生産額_中分類, IF(列分類振分=L$3, 1, 0))/SUMPRODUCT(生産額_中分類, IF(列分類振分=L$3, 1, 0))</f>
        <v>0</v>
      </c>
      <c r="M88" s="194">
        <f t="array" ref="M88">SUMPRODUCT(計算_投入係数表_加工!$D225:$DS225, 生産額_中分類, IF(列分類振分=M$3, 1, 0))/SUMPRODUCT(生産額_中分類, IF(列分類振分=M$3, 1, 0))</f>
        <v>0</v>
      </c>
      <c r="N88" s="194">
        <f t="array" ref="N88">SUMPRODUCT(計算_投入係数表_加工!$D225:$DS225, 生産額_中分類, IF(列分類振分=N$3, 1, 0))/SUMPRODUCT(生産額_中分類, IF(列分類振分=N$3, 1, 0))</f>
        <v>0</v>
      </c>
      <c r="O88" s="194">
        <f t="array" ref="O88">SUMPRODUCT(計算_投入係数表_加工!$D225:$DS225, 生産額_中分類, IF(列分類振分=O$3, 1, 0))/SUMPRODUCT(生産額_中分類, IF(列分類振分=O$3, 1, 0))</f>
        <v>0</v>
      </c>
      <c r="P88" s="194">
        <f t="array" ref="P88">SUMPRODUCT(計算_投入係数表_加工!$D225:$DS225, 生産額_中分類, IF(列分類振分=P$3, 1, 0))/SUMPRODUCT(生産額_中分類, IF(列分類振分=P$3, 1, 0))</f>
        <v>0</v>
      </c>
      <c r="Q88" s="194" t="e">
        <f t="array" ref="Q88">SUMPRODUCT(計算_投入係数表_加工!$D225:$DS225, 生産額_中分類, IF(列分類振分=Q$3, 1, 0))/SUMPRODUCT(生産額_中分類, IF(列分類振分=Q$3, 1, 0))</f>
        <v>#DIV/0!</v>
      </c>
      <c r="R88" s="194" t="e">
        <f t="array" ref="R88">SUMPRODUCT(計算_投入係数表_加工!$D225:$DS225, 生産額_中分類, IF(列分類振分=R$3, 1, 0))/SUMPRODUCT(生産額_中分類, IF(列分類振分=R$3, 1, 0))</f>
        <v>#DIV/0!</v>
      </c>
      <c r="S88" s="194" t="e">
        <f t="array" ref="S88">SUMPRODUCT(計算_投入係数表_加工!$D225:$DS225, 生産額_中分類, IF(列分類振分=S$3, 1, 0))/SUMPRODUCT(生産額_中分類, IF(列分類振分=S$3, 1, 0))</f>
        <v>#DIV/0!</v>
      </c>
      <c r="T88" s="194" t="e">
        <f t="array" ref="T88">SUMPRODUCT(計算_投入係数表_加工!$D225:$DS225, 生産額_中分類, IF(列分類振分=T$3, 1, 0))/SUMPRODUCT(生産額_中分類, IF(列分類振分=T$3, 1, 0))</f>
        <v>#DIV/0!</v>
      </c>
      <c r="U88" s="194" t="e">
        <f t="array" ref="U88">SUMPRODUCT(計算_投入係数表_加工!$D225:$DS225, 生産額_中分類, IF(列分類振分=U$3, 1, 0))/SUMPRODUCT(生産額_中分類, IF(列分類振分=U$3, 1, 0))</f>
        <v>#DIV/0!</v>
      </c>
      <c r="V88" s="194" t="e">
        <f t="array" ref="V88">SUMPRODUCT(計算_投入係数表_加工!$D225:$DS225, 生産額_中分類, IF(列分類振分=V$3, 1, 0))/SUMPRODUCT(生産額_中分類, IF(列分類振分=V$3, 1, 0))</f>
        <v>#DIV/0!</v>
      </c>
      <c r="W88" s="194" t="e">
        <f t="array" ref="W88">SUMPRODUCT(計算_投入係数表_加工!$D225:$DS225, 生産額_中分類, IF(列分類振分=W$3, 1, 0))/SUMPRODUCT(生産額_中分類, IF(列分類振分=W$3, 1, 0))</f>
        <v>#DIV/0!</v>
      </c>
      <c r="X88" s="194" t="e">
        <f t="array" ref="X88">SUMPRODUCT(計算_投入係数表_加工!$D225:$DS225, 生産額_中分類, IF(列分類振分=X$3, 1, 0))/SUMPRODUCT(生産額_中分類, IF(列分類振分=X$3, 1, 0))</f>
        <v>#DIV/0!</v>
      </c>
      <c r="Y88" s="194" t="e">
        <f t="array" ref="Y88">SUMPRODUCT(計算_投入係数表_加工!$D225:$DS225, 生産額_中分類, IF(列分類振分=Y$3, 1, 0))/SUMPRODUCT(生産額_中分類, IF(列分類振分=Y$3, 1, 0))</f>
        <v>#DIV/0!</v>
      </c>
      <c r="Z88" s="194" t="e">
        <f t="array" ref="Z88">SUMPRODUCT(計算_投入係数表_加工!$D225:$DS225, 生産額_中分類, IF(列分類振分=Z$3, 1, 0))/SUMPRODUCT(生産額_中分類, IF(列分類振分=Z$3, 1, 0))</f>
        <v>#DIV/0!</v>
      </c>
      <c r="AA88" s="194" t="e">
        <f t="array" ref="AA88">SUMPRODUCT(計算_投入係数表_加工!$D225:$DS225, 生産額_中分類, IF(列分類振分=AA$3, 1, 0))/SUMPRODUCT(生産額_中分類, IF(列分類振分=AA$3, 1, 0))</f>
        <v>#DIV/0!</v>
      </c>
      <c r="AB88" s="194" t="e">
        <f t="array" ref="AB88">SUMPRODUCT(計算_投入係数表_加工!$D225:$DS225, 生産額_中分類, IF(列分類振分=AB$3, 1, 0))/SUMPRODUCT(生産額_中分類, IF(列分類振分=AB$3, 1, 0))</f>
        <v>#DIV/0!</v>
      </c>
      <c r="AC88" s="194" t="e">
        <f t="array" ref="AC88">SUMPRODUCT(計算_投入係数表_加工!$D225:$DS225, 生産額_中分類, IF(列分類振分=AC$3, 1, 0))/SUMPRODUCT(生産額_中分類, IF(列分類振分=AC$3, 1, 0))</f>
        <v>#DIV/0!</v>
      </c>
      <c r="AD88" s="194" t="e">
        <f t="array" ref="AD88">SUMPRODUCT(計算_投入係数表_加工!$D225:$DS225, 生産額_中分類, IF(列分類振分=AD$3, 1, 0))/SUMPRODUCT(生産額_中分類, IF(列分類振分=AD$3, 1, 0))</f>
        <v>#DIV/0!</v>
      </c>
      <c r="AE88" s="194" t="e">
        <f t="array" ref="AE88">SUMPRODUCT(計算_投入係数表_加工!$D225:$DS225, 生産額_中分類, IF(列分類振分=AE$3, 1, 0))/SUMPRODUCT(生産額_中分類, IF(列分類振分=AE$3, 1, 0))</f>
        <v>#DIV/0!</v>
      </c>
      <c r="AF88" s="194" t="e">
        <f t="array" ref="AF88">SUMPRODUCT(計算_投入係数表_加工!$D225:$DS225, 生産額_中分類, IF(列分類振分=AF$3, 1, 0))/SUMPRODUCT(生産額_中分類, IF(列分類振分=AF$3, 1, 0))</f>
        <v>#DIV/0!</v>
      </c>
      <c r="AG88" s="194" t="e">
        <f t="array" ref="AG88">SUMPRODUCT(計算_投入係数表_加工!$D225:$DS225, 生産額_中分類, IF(列分類振分=AG$3, 1, 0))/SUMPRODUCT(生産額_中分類, IF(列分類振分=AG$3, 1, 0))</f>
        <v>#DIV/0!</v>
      </c>
      <c r="AH88" s="194" t="e">
        <f t="array" ref="AH88">SUMPRODUCT(計算_投入係数表_加工!$D225:$DS225, 生産額_中分類, IF(列分類振分=AH$3, 1, 0))/SUMPRODUCT(生産額_中分類, IF(列分類振分=AH$3, 1, 0))</f>
        <v>#DIV/0!</v>
      </c>
      <c r="AI88" s="194" t="e">
        <f t="array" ref="AI88">SUMPRODUCT(計算_投入係数表_加工!$D225:$DS225, 生産額_中分類, IF(列分類振分=AI$3, 1, 0))/SUMPRODUCT(生産額_中分類, IF(列分類振分=AI$3, 1, 0))</f>
        <v>#DIV/0!</v>
      </c>
      <c r="AJ88" s="194" t="e">
        <f t="array" ref="AJ88">SUMPRODUCT(計算_投入係数表_加工!$D225:$DS225, 生産額_中分類, IF(列分類振分=AJ$3, 1, 0))/SUMPRODUCT(生産額_中分類, IF(列分類振分=AJ$3, 1, 0))</f>
        <v>#DIV/0!</v>
      </c>
      <c r="AK88" s="194" t="e">
        <f t="array" ref="AK88">SUMPRODUCT(計算_投入係数表_加工!$D225:$DS225, 生産額_中分類, IF(列分類振分=AK$3, 1, 0))/SUMPRODUCT(生産額_中分類, IF(列分類振分=AK$3, 1, 0))</f>
        <v>#DIV/0!</v>
      </c>
      <c r="AL88" s="194" t="e">
        <f t="array" ref="AL88">SUMPRODUCT(計算_投入係数表_加工!$D225:$DS225, 生産額_中分類, IF(列分類振分=AL$3, 1, 0))/SUMPRODUCT(生産額_中分類, IF(列分類振分=AL$3, 1, 0))</f>
        <v>#DIV/0!</v>
      </c>
      <c r="AM88" s="194" t="e">
        <f t="array" ref="AM88">SUMPRODUCT(計算_投入係数表_加工!$D225:$DS225, 生産額_中分類, IF(列分類振分=AM$3, 1, 0))/SUMPRODUCT(生産額_中分類, IF(列分類振分=AM$3, 1, 0))</f>
        <v>#DIV/0!</v>
      </c>
      <c r="AN88" s="194" t="e">
        <f t="array" ref="AN88">SUMPRODUCT(計算_投入係数表_加工!$D225:$DS225, 生産額_中分類, IF(列分類振分=AN$3, 1, 0))/SUMPRODUCT(生産額_中分類, IF(列分類振分=AN$3, 1, 0))</f>
        <v>#DIV/0!</v>
      </c>
      <c r="AO88" s="194" t="e">
        <f t="array" ref="AO88">SUMPRODUCT(計算_投入係数表_加工!$D225:$DS225, 生産額_中分類, IF(列分類振分=AO$3, 1, 0))/SUMPRODUCT(生産額_中分類, IF(列分類振分=AO$3, 1, 0))</f>
        <v>#DIV/0!</v>
      </c>
      <c r="AP88" s="194" t="e">
        <f t="array" ref="AP88">SUMPRODUCT(計算_投入係数表_加工!$D225:$DS225, 生産額_中分類, IF(列分類振分=AP$3, 1, 0))/SUMPRODUCT(生産額_中分類, IF(列分類振分=AP$3, 1, 0))</f>
        <v>#DIV/0!</v>
      </c>
      <c r="AQ88" s="194" t="e">
        <f t="array" ref="AQ88">SUMPRODUCT(計算_投入係数表_加工!$D225:$DS225, 生産額_中分類, IF(列分類振分=AQ$3, 1, 0))/SUMPRODUCT(生産額_中分類, IF(列分類振分=AQ$3, 1, 0))</f>
        <v>#DIV/0!</v>
      </c>
      <c r="AR88" s="194" t="e">
        <f t="array" ref="AR88">SUMPRODUCT(計算_投入係数表_加工!$D225:$DS225, 生産額_中分類, IF(列分類振分=AR$3, 1, 0))/SUMPRODUCT(生産額_中分類, IF(列分類振分=AR$3, 1, 0))</f>
        <v>#DIV/0!</v>
      </c>
      <c r="AS88" s="194" t="e">
        <f t="array" ref="AS88">SUMPRODUCT(計算_投入係数表_加工!$D225:$DS225, 生産額_中分類, IF(列分類振分=AS$3, 1, 0))/SUMPRODUCT(生産額_中分類, IF(列分類振分=AS$3, 1, 0))</f>
        <v>#DIV/0!</v>
      </c>
      <c r="AT88" s="194" t="e">
        <f t="array" ref="AT88">SUMPRODUCT(計算_投入係数表_加工!$D225:$DS225, 生産額_中分類, IF(列分類振分=AT$3, 1, 0))/SUMPRODUCT(生産額_中分類, IF(列分類振分=AT$3, 1, 0))</f>
        <v>#DIV/0!</v>
      </c>
      <c r="AU88" s="194" t="e">
        <f t="array" ref="AU88">SUMPRODUCT(計算_投入係数表_加工!$D225:$DS225, 生産額_中分類, IF(列分類振分=AU$3, 1, 0))/SUMPRODUCT(生産額_中分類, IF(列分類振分=AU$3, 1, 0))</f>
        <v>#DIV/0!</v>
      </c>
      <c r="AV88" s="194" t="e">
        <f t="array" ref="AV88">SUMPRODUCT(計算_投入係数表_加工!$D225:$DS225, 生産額_中分類, IF(列分類振分=AV$3, 1, 0))/SUMPRODUCT(生産額_中分類, IF(列分類振分=AV$3, 1, 0))</f>
        <v>#DIV/0!</v>
      </c>
      <c r="AW88" s="194" t="e">
        <f t="array" ref="AW88">SUMPRODUCT(計算_投入係数表_加工!$D225:$DS225, 生産額_中分類, IF(列分類振分=AW$3, 1, 0))/SUMPRODUCT(生産額_中分類, IF(列分類振分=AW$3, 1, 0))</f>
        <v>#DIV/0!</v>
      </c>
      <c r="AX88" s="194" t="e">
        <f t="array" ref="AX88">SUMPRODUCT(計算_投入係数表_加工!$D225:$DS225, 生産額_中分類, IF(列分類振分=AX$3, 1, 0))/SUMPRODUCT(生産額_中分類, IF(列分類振分=AX$3, 1, 0))</f>
        <v>#DIV/0!</v>
      </c>
      <c r="AY88" s="194" t="e">
        <f t="array" ref="AY88">SUMPRODUCT(計算_投入係数表_加工!$D225:$DS225, 生産額_中分類, IF(列分類振分=AY$3, 1, 0))/SUMPRODUCT(生産額_中分類, IF(列分類振分=AY$3, 1, 0))</f>
        <v>#DIV/0!</v>
      </c>
      <c r="AZ88" s="194" t="e">
        <f t="array" ref="AZ88">SUMPRODUCT(計算_投入係数表_加工!$D225:$DS225, 生産額_中分類, IF(列分類振分=AZ$3, 1, 0))/SUMPRODUCT(生産額_中分類, IF(列分類振分=AZ$3, 1, 0))</f>
        <v>#DIV/0!</v>
      </c>
      <c r="BA88" s="194" t="e">
        <f t="array" ref="BA88">SUMPRODUCT(計算_投入係数表_加工!$D225:$DS225, 生産額_中分類, IF(列分類振分=BA$3, 1, 0))/SUMPRODUCT(生産額_中分類, IF(列分類振分=BA$3, 1, 0))</f>
        <v>#DIV/0!</v>
      </c>
      <c r="BB88" s="194" t="e">
        <f t="array" ref="BB88">SUMPRODUCT(計算_投入係数表_加工!$D225:$DS225, 生産額_中分類, IF(列分類振分=BB$3, 1, 0))/SUMPRODUCT(生産額_中分類, IF(列分類振分=BB$3, 1, 0))</f>
        <v>#DIV/0!</v>
      </c>
      <c r="BC88" s="194" t="e">
        <f t="array" ref="BC88">SUMPRODUCT(計算_投入係数表_加工!$D225:$DS225, 生産額_中分類, IF(列分類振分=BC$3, 1, 0))/SUMPRODUCT(生産額_中分類, IF(列分類振分=BC$3, 1, 0))</f>
        <v>#DIV/0!</v>
      </c>
      <c r="BD88" s="194" t="e">
        <f t="array" ref="BD88">SUMPRODUCT(計算_投入係数表_加工!$D225:$DS225, 生産額_中分類, IF(列分類振分=BD$3, 1, 0))/SUMPRODUCT(生産額_中分類, IF(列分類振分=BD$3, 1, 0))</f>
        <v>#DIV/0!</v>
      </c>
      <c r="BE88" s="194" t="e">
        <f t="array" ref="BE88">SUMPRODUCT(計算_投入係数表_加工!$D225:$DS225, 生産額_中分類, IF(列分類振分=BE$3, 1, 0))/SUMPRODUCT(生産額_中分類, IF(列分類振分=BE$3, 1, 0))</f>
        <v>#DIV/0!</v>
      </c>
      <c r="BF88" s="194" t="e">
        <f t="array" ref="BF88">SUMPRODUCT(計算_投入係数表_加工!$D225:$DS225, 生産額_中分類, IF(列分類振分=BF$3, 1, 0))/SUMPRODUCT(生産額_中分類, IF(列分類振分=BF$3, 1, 0))</f>
        <v>#DIV/0!</v>
      </c>
      <c r="BG88" s="194" t="e">
        <f t="array" ref="BG88">SUMPRODUCT(計算_投入係数表_加工!$D225:$DS225, 生産額_中分類, IF(列分類振分=BG$3, 1, 0))/SUMPRODUCT(生産額_中分類, IF(列分類振分=BG$3, 1, 0))</f>
        <v>#DIV/0!</v>
      </c>
      <c r="BH88" s="194" t="e">
        <f t="array" ref="BH88">SUMPRODUCT(計算_投入係数表_加工!$D225:$DS225, 生産額_中分類, IF(列分類振分=BH$3, 1, 0))/SUMPRODUCT(生産額_中分類, IF(列分類振分=BH$3, 1, 0))</f>
        <v>#DIV/0!</v>
      </c>
      <c r="BI88" s="194" t="e">
        <f t="array" ref="BI88">SUMPRODUCT(計算_投入係数表_加工!$D225:$DS225, 生産額_中分類, IF(列分類振分=BI$3, 1, 0))/SUMPRODUCT(生産額_中分類, IF(列分類振分=BI$3, 1, 0))</f>
        <v>#DIV/0!</v>
      </c>
      <c r="BJ88" s="194" t="e">
        <f t="array" ref="BJ88">SUMPRODUCT(計算_投入係数表_加工!$D225:$DS225, 生産額_中分類, IF(列分類振分=BJ$3, 1, 0))/SUMPRODUCT(生産額_中分類, IF(列分類振分=BJ$3, 1, 0))</f>
        <v>#DIV/0!</v>
      </c>
      <c r="BK88" s="194" t="e">
        <f t="array" ref="BK88">SUMPRODUCT(計算_投入係数表_加工!$D225:$DS225, 生産額_中分類, IF(列分類振分=BK$3, 1, 0))/SUMPRODUCT(生産額_中分類, IF(列分類振分=BK$3, 1, 0))</f>
        <v>#DIV/0!</v>
      </c>
      <c r="BL88" s="194" t="e">
        <f t="array" ref="BL88">SUMPRODUCT(計算_投入係数表_加工!$D225:$DS225, 生産額_中分類, IF(列分類振分=BL$3, 1, 0))/SUMPRODUCT(生産額_中分類, IF(列分類振分=BL$3, 1, 0))</f>
        <v>#DIV/0!</v>
      </c>
      <c r="BM88" s="194" t="e">
        <f t="array" ref="BM88">SUMPRODUCT(計算_投入係数表_加工!$D225:$DS225, 生産額_中分類, IF(列分類振分=BM$3, 1, 0))/SUMPRODUCT(生産額_中分類, IF(列分類振分=BM$3, 1, 0))</f>
        <v>#DIV/0!</v>
      </c>
      <c r="BN88" s="194" t="e">
        <f t="array" ref="BN88">SUMPRODUCT(計算_投入係数表_加工!$D225:$DS225, 生産額_中分類, IF(列分類振分=BN$3, 1, 0))/SUMPRODUCT(生産額_中分類, IF(列分類振分=BN$3, 1, 0))</f>
        <v>#DIV/0!</v>
      </c>
      <c r="BO88" s="194" t="e">
        <f t="array" ref="BO88">SUMPRODUCT(計算_投入係数表_加工!$D225:$DS225, 生産額_中分類, IF(列分類振分=BO$3, 1, 0))/SUMPRODUCT(生産額_中分類, IF(列分類振分=BO$3, 1, 0))</f>
        <v>#DIV/0!</v>
      </c>
      <c r="BP88" s="194" t="e">
        <f t="array" ref="BP88">SUMPRODUCT(計算_投入係数表_加工!$D225:$DS225, 生産額_中分類, IF(列分類振分=BP$3, 1, 0))/SUMPRODUCT(生産額_中分類, IF(列分類振分=BP$3, 1, 0))</f>
        <v>#DIV/0!</v>
      </c>
      <c r="BQ88" s="194" t="e">
        <f t="array" ref="BQ88">SUMPRODUCT(計算_投入係数表_加工!$D225:$DS225, 生産額_中分類, IF(列分類振分=BQ$3, 1, 0))/SUMPRODUCT(生産額_中分類, IF(列分類振分=BQ$3, 1, 0))</f>
        <v>#DIV/0!</v>
      </c>
      <c r="BR88" s="194" t="e">
        <f t="array" ref="BR88">SUMPRODUCT(計算_投入係数表_加工!$D225:$DS225, 生産額_中分類, IF(列分類振分=BR$3, 1, 0))/SUMPRODUCT(生産額_中分類, IF(列分類振分=BR$3, 1, 0))</f>
        <v>#DIV/0!</v>
      </c>
      <c r="BS88" s="194" t="e">
        <f t="array" ref="BS88">SUMPRODUCT(計算_投入係数表_加工!$D225:$DS225, 生産額_中分類, IF(列分類振分=BS$3, 1, 0))/SUMPRODUCT(生産額_中分類, IF(列分類振分=BS$3, 1, 0))</f>
        <v>#DIV/0!</v>
      </c>
      <c r="BT88" s="194" t="e">
        <f t="array" ref="BT88">SUMPRODUCT(計算_投入係数表_加工!$D225:$DS225, 生産額_中分類, IF(列分類振分=BT$3, 1, 0))/SUMPRODUCT(生産額_中分類, IF(列分類振分=BT$3, 1, 0))</f>
        <v>#DIV/0!</v>
      </c>
      <c r="BU88" s="194" t="e">
        <f t="array" ref="BU88">SUMPRODUCT(計算_投入係数表_加工!$D225:$DS225, 生産額_中分類, IF(列分類振分=BU$3, 1, 0))/SUMPRODUCT(生産額_中分類, IF(列分類振分=BU$3, 1, 0))</f>
        <v>#DIV/0!</v>
      </c>
      <c r="BV88" s="194" t="e">
        <f t="array" ref="BV88">SUMPRODUCT(計算_投入係数表_加工!$D225:$DS225, 生産額_中分類, IF(列分類振分=BV$3, 1, 0))/SUMPRODUCT(生産額_中分類, IF(列分類振分=BV$3, 1, 0))</f>
        <v>#DIV/0!</v>
      </c>
      <c r="BW88" s="194" t="e">
        <f t="array" ref="BW88">SUMPRODUCT(計算_投入係数表_加工!$D225:$DS225, 生産額_中分類, IF(列分類振分=BW$3, 1, 0))/SUMPRODUCT(生産額_中分類, IF(列分類振分=BW$3, 1, 0))</f>
        <v>#DIV/0!</v>
      </c>
      <c r="BX88" s="194" t="e">
        <f t="array" ref="BX88">SUMPRODUCT(計算_投入係数表_加工!$D225:$DS225, 生産額_中分類, IF(列分類振分=BX$3, 1, 0))/SUMPRODUCT(生産額_中分類, IF(列分類振分=BX$3, 1, 0))</f>
        <v>#DIV/0!</v>
      </c>
      <c r="BY88" s="194" t="e">
        <f t="array" ref="BY88">SUMPRODUCT(計算_投入係数表_加工!$D225:$DS225, 生産額_中分類, IF(列分類振分=BY$3, 1, 0))/SUMPRODUCT(生産額_中分類, IF(列分類振分=BY$3, 1, 0))</f>
        <v>#DIV/0!</v>
      </c>
      <c r="BZ88" s="194" t="e">
        <f t="array" ref="BZ88">SUMPRODUCT(計算_投入係数表_加工!$D225:$DS225, 生産額_中分類, IF(列分類振分=BZ$3, 1, 0))/SUMPRODUCT(生産額_中分類, IF(列分類振分=BZ$3, 1, 0))</f>
        <v>#DIV/0!</v>
      </c>
      <c r="CA88" s="194" t="e">
        <f t="array" ref="CA88">SUMPRODUCT(計算_投入係数表_加工!$D225:$DS225, 生産額_中分類, IF(列分類振分=CA$3, 1, 0))/SUMPRODUCT(生産額_中分類, IF(列分類振分=CA$3, 1, 0))</f>
        <v>#DIV/0!</v>
      </c>
      <c r="CB88" s="194" t="e">
        <f t="array" ref="CB88">SUMPRODUCT(計算_投入係数表_加工!$D225:$DS225, 生産額_中分類, IF(列分類振分=CB$3, 1, 0))/SUMPRODUCT(生産額_中分類, IF(列分類振分=CB$3, 1, 0))</f>
        <v>#DIV/0!</v>
      </c>
      <c r="CC88" s="194" t="e">
        <f t="array" ref="CC88">SUMPRODUCT(計算_投入係数表_加工!$D225:$DS225, 生産額_中分類, IF(列分類振分=CC$3, 1, 0))/SUMPRODUCT(生産額_中分類, IF(列分類振分=CC$3, 1, 0))</f>
        <v>#DIV/0!</v>
      </c>
      <c r="CD88" s="194" t="e">
        <f t="array" ref="CD88">SUMPRODUCT(計算_投入係数表_加工!$D225:$DS225, 生産額_中分類, IF(列分類振分=CD$3, 1, 0))/SUMPRODUCT(生産額_中分類, IF(列分類振分=CD$3, 1, 0))</f>
        <v>#DIV/0!</v>
      </c>
      <c r="CE88" s="194" t="e">
        <f t="array" ref="CE88">SUMPRODUCT(計算_投入係数表_加工!$D225:$DS225, 生産額_中分類, IF(列分類振分=CE$3, 1, 0))/SUMPRODUCT(生産額_中分類, IF(列分類振分=CE$3, 1, 0))</f>
        <v>#DIV/0!</v>
      </c>
      <c r="CF88" s="194" t="e">
        <f t="array" ref="CF88">SUMPRODUCT(計算_投入係数表_加工!$D225:$DS225, 生産額_中分類, IF(列分類振分=CF$3, 1, 0))/SUMPRODUCT(生産額_中分類, IF(列分類振分=CF$3, 1, 0))</f>
        <v>#DIV/0!</v>
      </c>
      <c r="CG88" s="194" t="e">
        <f t="array" ref="CG88">SUMPRODUCT(計算_投入係数表_加工!$D225:$DS225, 生産額_中分類, IF(列分類振分=CG$3, 1, 0))/SUMPRODUCT(生産額_中分類, IF(列分類振分=CG$3, 1, 0))</f>
        <v>#DIV/0!</v>
      </c>
      <c r="CH88" s="194" t="e">
        <f t="array" ref="CH88">SUMPRODUCT(計算_投入係数表_加工!$D225:$DS225, 生産額_中分類, IF(列分類振分=CH$3, 1, 0))/SUMPRODUCT(生産額_中分類, IF(列分類振分=CH$3, 1, 0))</f>
        <v>#DIV/0!</v>
      </c>
      <c r="CI88" s="194" t="e">
        <f t="array" ref="CI88">SUMPRODUCT(計算_投入係数表_加工!$D225:$DS225, 生産額_中分類, IF(列分類振分=CI$3, 1, 0))/SUMPRODUCT(生産額_中分類, IF(列分類振分=CI$3, 1, 0))</f>
        <v>#DIV/0!</v>
      </c>
      <c r="CJ88" s="194" t="e">
        <f t="array" ref="CJ88">SUMPRODUCT(計算_投入係数表_加工!$D225:$DS225, 生産額_中分類, IF(列分類振分=CJ$3, 1, 0))/SUMPRODUCT(生産額_中分類, IF(列分類振分=CJ$3, 1, 0))</f>
        <v>#DIV/0!</v>
      </c>
      <c r="CK88" s="194" t="e">
        <f t="array" ref="CK88">SUMPRODUCT(計算_投入係数表_加工!$D225:$DS225, 生産額_中分類, IF(列分類振分=CK$3, 1, 0))/SUMPRODUCT(生産額_中分類, IF(列分類振分=CK$3, 1, 0))</f>
        <v>#DIV/0!</v>
      </c>
      <c r="CL88" s="194" t="e">
        <f t="array" ref="CL88">SUMPRODUCT(計算_投入係数表_加工!$D225:$DS225, 生産額_中分類, IF(列分類振分=CL$3, 1, 0))/SUMPRODUCT(生産額_中分類, IF(列分類振分=CL$3, 1, 0))</f>
        <v>#DIV/0!</v>
      </c>
      <c r="CM88" s="194" t="e">
        <f t="array" ref="CM88">SUMPRODUCT(計算_投入係数表_加工!$D225:$DS225, 生産額_中分類, IF(列分類振分=CM$3, 1, 0))/SUMPRODUCT(生産額_中分類, IF(列分類振分=CM$3, 1, 0))</f>
        <v>#DIV/0!</v>
      </c>
      <c r="CN88" s="194" t="e">
        <f t="array" ref="CN88">SUMPRODUCT(計算_投入係数表_加工!$D225:$DS225, 生産額_中分類, IF(列分類振分=CN$3, 1, 0))/SUMPRODUCT(生産額_中分類, IF(列分類振分=CN$3, 1, 0))</f>
        <v>#DIV/0!</v>
      </c>
      <c r="CO88" s="194" t="e">
        <f t="array" ref="CO88">SUMPRODUCT(計算_投入係数表_加工!$D225:$DS225, 生産額_中分類, IF(列分類振分=CO$3, 1, 0))/SUMPRODUCT(生産額_中分類, IF(列分類振分=CO$3, 1, 0))</f>
        <v>#DIV/0!</v>
      </c>
      <c r="CP88" s="194" t="e">
        <f t="array" ref="CP88">SUMPRODUCT(計算_投入係数表_加工!$D225:$DS225, 生産額_中分類, IF(列分類振分=CP$3, 1, 0))/SUMPRODUCT(生産額_中分類, IF(列分類振分=CP$3, 1, 0))</f>
        <v>#DIV/0!</v>
      </c>
      <c r="CQ88" s="194" t="e">
        <f t="array" ref="CQ88">SUMPRODUCT(計算_投入係数表_加工!$D225:$DS225, 生産額_中分類, IF(列分類振分=CQ$3, 1, 0))/SUMPRODUCT(生産額_中分類, IF(列分類振分=CQ$3, 1, 0))</f>
        <v>#DIV/0!</v>
      </c>
      <c r="CR88" s="194" t="e">
        <f t="array" ref="CR88">SUMPRODUCT(計算_投入係数表_加工!$D225:$DS225, 生産額_中分類, IF(列分類振分=CR$3, 1, 0))/SUMPRODUCT(生産額_中分類, IF(列分類振分=CR$3, 1, 0))</f>
        <v>#DIV/0!</v>
      </c>
      <c r="CS88" s="194" t="e">
        <f t="array" ref="CS88">SUMPRODUCT(計算_投入係数表_加工!$D225:$DS225, 生産額_中分類, IF(列分類振分=CS$3, 1, 0))/SUMPRODUCT(生産額_中分類, IF(列分類振分=CS$3, 1, 0))</f>
        <v>#DIV/0!</v>
      </c>
      <c r="CT88" s="194" t="e">
        <f t="array" ref="CT88">SUMPRODUCT(計算_投入係数表_加工!$D225:$DS225, 生産額_中分類, IF(列分類振分=CT$3, 1, 0))/SUMPRODUCT(生産額_中分類, IF(列分類振分=CT$3, 1, 0))</f>
        <v>#DIV/0!</v>
      </c>
      <c r="CU88" s="194" t="e">
        <f t="array" ref="CU88">SUMPRODUCT(計算_投入係数表_加工!$D225:$DS225, 生産額_中分類, IF(列分類振分=CU$3, 1, 0))/SUMPRODUCT(生産額_中分類, IF(列分類振分=CU$3, 1, 0))</f>
        <v>#DIV/0!</v>
      </c>
      <c r="CV88" s="194" t="e">
        <f t="array" ref="CV88">SUMPRODUCT(計算_投入係数表_加工!$D225:$DS225, 生産額_中分類, IF(列分類振分=CV$3, 1, 0))/SUMPRODUCT(生産額_中分類, IF(列分類振分=CV$3, 1, 0))</f>
        <v>#DIV/0!</v>
      </c>
      <c r="CW88" s="194" t="e">
        <f t="array" ref="CW88">SUMPRODUCT(計算_投入係数表_加工!$D225:$DS225, 生産額_中分類, IF(列分類振分=CW$3, 1, 0))/SUMPRODUCT(生産額_中分類, IF(列分類振分=CW$3, 1, 0))</f>
        <v>#DIV/0!</v>
      </c>
      <c r="CX88" s="194" t="e">
        <f t="array" ref="CX88">SUMPRODUCT(計算_投入係数表_加工!$D225:$DS225, 生産額_中分類, IF(列分類振分=CX$3, 1, 0))/SUMPRODUCT(生産額_中分類, IF(列分類振分=CX$3, 1, 0))</f>
        <v>#DIV/0!</v>
      </c>
      <c r="CY88" s="194" t="e">
        <f t="array" ref="CY88">SUMPRODUCT(計算_投入係数表_加工!$D225:$DS225, 生産額_中分類, IF(列分類振分=CY$3, 1, 0))/SUMPRODUCT(生産額_中分類, IF(列分類振分=CY$3, 1, 0))</f>
        <v>#DIV/0!</v>
      </c>
      <c r="CZ88" s="194" t="e">
        <f t="array" ref="CZ88">SUMPRODUCT(計算_投入係数表_加工!$D225:$DS225, 生産額_中分類, IF(列分類振分=CZ$3, 1, 0))/SUMPRODUCT(生産額_中分類, IF(列分類振分=CZ$3, 1, 0))</f>
        <v>#DIV/0!</v>
      </c>
      <c r="DA88" s="194" t="e">
        <f t="array" ref="DA88">SUMPRODUCT(計算_投入係数表_加工!$D225:$DS225, 生産額_中分類, IF(列分類振分=DA$3, 1, 0))/SUMPRODUCT(生産額_中分類, IF(列分類振分=DA$3, 1, 0))</f>
        <v>#DIV/0!</v>
      </c>
      <c r="DB88" s="194" t="e">
        <f t="array" ref="DB88">SUMPRODUCT(計算_投入係数表_加工!$D225:$DS225, 生産額_中分類, IF(列分類振分=DB$3, 1, 0))/SUMPRODUCT(生産額_中分類, IF(列分類振分=DB$3, 1, 0))</f>
        <v>#DIV/0!</v>
      </c>
      <c r="DC88" s="194" t="e">
        <f t="array" ref="DC88">SUMPRODUCT(計算_投入係数表_加工!$D225:$DS225, 生産額_中分類, IF(列分類振分=DC$3, 1, 0))/SUMPRODUCT(生産額_中分類, IF(列分類振分=DC$3, 1, 0))</f>
        <v>#DIV/0!</v>
      </c>
      <c r="DD88" s="194" t="e">
        <f t="array" ref="DD88">SUMPRODUCT(計算_投入係数表_加工!$D225:$DS225, 生産額_中分類, IF(列分類振分=DD$3, 1, 0))/SUMPRODUCT(生産額_中分類, IF(列分類振分=DD$3, 1, 0))</f>
        <v>#DIV/0!</v>
      </c>
      <c r="DE88" s="194" t="e">
        <f t="array" ref="DE88">SUMPRODUCT(計算_投入係数表_加工!$D225:$DS225, 生産額_中分類, IF(列分類振分=DE$3, 1, 0))/SUMPRODUCT(生産額_中分類, IF(列分類振分=DE$3, 1, 0))</f>
        <v>#DIV/0!</v>
      </c>
      <c r="DF88" s="194" t="e">
        <f t="array" ref="DF88">SUMPRODUCT(計算_投入係数表_加工!$D225:$DS225, 生産額_中分類, IF(列分類振分=DF$3, 1, 0))/SUMPRODUCT(生産額_中分類, IF(列分類振分=DF$3, 1, 0))</f>
        <v>#DIV/0!</v>
      </c>
      <c r="DG88" s="194" t="e">
        <f t="array" ref="DG88">SUMPRODUCT(計算_投入係数表_加工!$D225:$DS225, 生産額_中分類, IF(列分類振分=DG$3, 1, 0))/SUMPRODUCT(生産額_中分類, IF(列分類振分=DG$3, 1, 0))</f>
        <v>#DIV/0!</v>
      </c>
      <c r="DH88" s="194" t="e">
        <f t="array" ref="DH88">SUMPRODUCT(計算_投入係数表_加工!$D225:$DS225, 生産額_中分類, IF(列分類振分=DH$3, 1, 0))/SUMPRODUCT(生産額_中分類, IF(列分類振分=DH$3, 1, 0))</f>
        <v>#DIV/0!</v>
      </c>
      <c r="DI88" s="194" t="e">
        <f t="array" ref="DI88">SUMPRODUCT(計算_投入係数表_加工!$D225:$DS225, 生産額_中分類, IF(列分類振分=DI$3, 1, 0))/SUMPRODUCT(生産額_中分類, IF(列分類振分=DI$3, 1, 0))</f>
        <v>#DIV/0!</v>
      </c>
      <c r="DJ88" s="194" t="e">
        <f t="array" ref="DJ88">SUMPRODUCT(計算_投入係数表_加工!$D225:$DS225, 生産額_中分類, IF(列分類振分=DJ$3, 1, 0))/SUMPRODUCT(生産額_中分類, IF(列分類振分=DJ$3, 1, 0))</f>
        <v>#DIV/0!</v>
      </c>
      <c r="DK88" s="194" t="e">
        <f t="array" ref="DK88">SUMPRODUCT(計算_投入係数表_加工!$D225:$DS225, 生産額_中分類, IF(列分類振分=DK$3, 1, 0))/SUMPRODUCT(生産額_中分類, IF(列分類振分=DK$3, 1, 0))</f>
        <v>#DIV/0!</v>
      </c>
      <c r="DL88" s="194" t="e">
        <f t="array" ref="DL88">SUMPRODUCT(計算_投入係数表_加工!$D225:$DS225, 生産額_中分類, IF(列分類振分=DL$3, 1, 0))/SUMPRODUCT(生産額_中分類, IF(列分類振分=DL$3, 1, 0))</f>
        <v>#DIV/0!</v>
      </c>
      <c r="DM88" s="194" t="e">
        <f t="array" ref="DM88">SUMPRODUCT(計算_投入係数表_加工!$D225:$DS225, 生産額_中分類, IF(列分類振分=DM$3, 1, 0))/SUMPRODUCT(生産額_中分類, IF(列分類振分=DM$3, 1, 0))</f>
        <v>#DIV/0!</v>
      </c>
      <c r="DN88" s="194" t="e">
        <f t="array" ref="DN88">SUMPRODUCT(計算_投入係数表_加工!$D225:$DS225, 生産額_中分類, IF(列分類振分=DN$3, 1, 0))/SUMPRODUCT(生産額_中分類, IF(列分類振分=DN$3, 1, 0))</f>
        <v>#DIV/0!</v>
      </c>
      <c r="DO88" s="194" t="e">
        <f t="array" ref="DO88">SUMPRODUCT(計算_投入係数表_加工!$D225:$DS225, 生産額_中分類, IF(列分類振分=DO$3, 1, 0))/SUMPRODUCT(生産額_中分類, IF(列分類振分=DO$3, 1, 0))</f>
        <v>#DIV/0!</v>
      </c>
      <c r="DP88" s="194" t="e">
        <f t="array" ref="DP88">SUMPRODUCT(計算_投入係数表_加工!$D225:$DS225, 生産額_中分類, IF(列分類振分=DP$3, 1, 0))/SUMPRODUCT(生産額_中分類, IF(列分類振分=DP$3, 1, 0))</f>
        <v>#DIV/0!</v>
      </c>
      <c r="DQ88" s="194" t="e">
        <f t="array" ref="DQ88">SUMPRODUCT(計算_投入係数表_加工!$D225:$DS225, 生産額_中分類, IF(列分類振分=DQ$3, 1, 0))/SUMPRODUCT(生産額_中分類, IF(列分類振分=DQ$3, 1, 0))</f>
        <v>#DIV/0!</v>
      </c>
      <c r="DR88" s="194" t="e">
        <f t="array" ref="DR88">SUMPRODUCT(計算_投入係数表_加工!$D225:$DS225, 生産額_中分類, IF(列分類振分=DR$3, 1, 0))/SUMPRODUCT(生産額_中分類, IF(列分類振分=DR$3, 1, 0))</f>
        <v>#DIV/0!</v>
      </c>
      <c r="DS88" s="194" t="e">
        <f t="array" ref="DS88">SUMPRODUCT(計算_投入係数表_加工!$D225:$DS225, 生産額_中分類, IF(列分類振分=DS$3, 1, 0))/SUMPRODUCT(生産額_中分類, IF(列分類振分=DS$3, 1, 0))</f>
        <v>#DIV/0!</v>
      </c>
      <c r="DT88" s="23">
        <f>SUMIF(振分, $C88, 計算_投入係数表_加工!DT$4:DT$123)</f>
        <v>0</v>
      </c>
    </row>
    <row r="89" spans="2:124" x14ac:dyDescent="0.25">
      <c r="B89" s="53">
        <v>86</v>
      </c>
      <c r="C89" s="195" t="str">
        <v>-</v>
      </c>
      <c r="D89" s="196">
        <f t="array" ref="D89">SUMPRODUCT(計算_投入係数表_加工!$D226:$DS226, 生産額_中分類, IF(列分類振分=D$3, 1, 0))/SUMPRODUCT(生産額_中分類, IF(列分類振分=D$3, 1, 0))</f>
        <v>0</v>
      </c>
      <c r="E89" s="197">
        <f t="array" ref="E89">SUMPRODUCT(計算_投入係数表_加工!$D226:$DS226, 生産額_中分類, IF(列分類振分=E$3, 1, 0))/SUMPRODUCT(生産額_中分類, IF(列分類振分=E$3, 1, 0))</f>
        <v>0</v>
      </c>
      <c r="F89" s="197">
        <f t="array" ref="F89">SUMPRODUCT(計算_投入係数表_加工!$D226:$DS226, 生産額_中分類, IF(列分類振分=F$3, 1, 0))/SUMPRODUCT(生産額_中分類, IF(列分類振分=F$3, 1, 0))</f>
        <v>0</v>
      </c>
      <c r="G89" s="197">
        <f t="array" ref="G89">SUMPRODUCT(計算_投入係数表_加工!$D226:$DS226, 生産額_中分類, IF(列分類振分=G$3, 1, 0))/SUMPRODUCT(生産額_中分類, IF(列分類振分=G$3, 1, 0))</f>
        <v>0</v>
      </c>
      <c r="H89" s="197">
        <f t="array" ref="H89">SUMPRODUCT(計算_投入係数表_加工!$D226:$DS226, 生産額_中分類, IF(列分類振分=H$3, 1, 0))/SUMPRODUCT(生産額_中分類, IF(列分類振分=H$3, 1, 0))</f>
        <v>0</v>
      </c>
      <c r="I89" s="197">
        <f t="array" ref="I89">SUMPRODUCT(計算_投入係数表_加工!$D226:$DS226, 生産額_中分類, IF(列分類振分=I$3, 1, 0))/SUMPRODUCT(生産額_中分類, IF(列分類振分=I$3, 1, 0))</f>
        <v>0</v>
      </c>
      <c r="J89" s="197">
        <f t="array" ref="J89">SUMPRODUCT(計算_投入係数表_加工!$D226:$DS226, 生産額_中分類, IF(列分類振分=J$3, 1, 0))/SUMPRODUCT(生産額_中分類, IF(列分類振分=J$3, 1, 0))</f>
        <v>0</v>
      </c>
      <c r="K89" s="197">
        <f t="array" ref="K89">SUMPRODUCT(計算_投入係数表_加工!$D226:$DS226, 生産額_中分類, IF(列分類振分=K$3, 1, 0))/SUMPRODUCT(生産額_中分類, IF(列分類振分=K$3, 1, 0))</f>
        <v>0</v>
      </c>
      <c r="L89" s="197">
        <f t="array" ref="L89">SUMPRODUCT(計算_投入係数表_加工!$D226:$DS226, 生産額_中分類, IF(列分類振分=L$3, 1, 0))/SUMPRODUCT(生産額_中分類, IF(列分類振分=L$3, 1, 0))</f>
        <v>0</v>
      </c>
      <c r="M89" s="197">
        <f t="array" ref="M89">SUMPRODUCT(計算_投入係数表_加工!$D226:$DS226, 生産額_中分類, IF(列分類振分=M$3, 1, 0))/SUMPRODUCT(生産額_中分類, IF(列分類振分=M$3, 1, 0))</f>
        <v>0</v>
      </c>
      <c r="N89" s="197">
        <f t="array" ref="N89">SUMPRODUCT(計算_投入係数表_加工!$D226:$DS226, 生産額_中分類, IF(列分類振分=N$3, 1, 0))/SUMPRODUCT(生産額_中分類, IF(列分類振分=N$3, 1, 0))</f>
        <v>0</v>
      </c>
      <c r="O89" s="197">
        <f t="array" ref="O89">SUMPRODUCT(計算_投入係数表_加工!$D226:$DS226, 生産額_中分類, IF(列分類振分=O$3, 1, 0))/SUMPRODUCT(生産額_中分類, IF(列分類振分=O$3, 1, 0))</f>
        <v>0</v>
      </c>
      <c r="P89" s="197">
        <f t="array" ref="P89">SUMPRODUCT(計算_投入係数表_加工!$D226:$DS226, 生産額_中分類, IF(列分類振分=P$3, 1, 0))/SUMPRODUCT(生産額_中分類, IF(列分類振分=P$3, 1, 0))</f>
        <v>0</v>
      </c>
      <c r="Q89" s="197" t="e">
        <f t="array" ref="Q89">SUMPRODUCT(計算_投入係数表_加工!$D226:$DS226, 生産額_中分類, IF(列分類振分=Q$3, 1, 0))/SUMPRODUCT(生産額_中分類, IF(列分類振分=Q$3, 1, 0))</f>
        <v>#DIV/0!</v>
      </c>
      <c r="R89" s="197" t="e">
        <f t="array" ref="R89">SUMPRODUCT(計算_投入係数表_加工!$D226:$DS226, 生産額_中分類, IF(列分類振分=R$3, 1, 0))/SUMPRODUCT(生産額_中分類, IF(列分類振分=R$3, 1, 0))</f>
        <v>#DIV/0!</v>
      </c>
      <c r="S89" s="197" t="e">
        <f t="array" ref="S89">SUMPRODUCT(計算_投入係数表_加工!$D226:$DS226, 生産額_中分類, IF(列分類振分=S$3, 1, 0))/SUMPRODUCT(生産額_中分類, IF(列分類振分=S$3, 1, 0))</f>
        <v>#DIV/0!</v>
      </c>
      <c r="T89" s="197" t="e">
        <f t="array" ref="T89">SUMPRODUCT(計算_投入係数表_加工!$D226:$DS226, 生産額_中分類, IF(列分類振分=T$3, 1, 0))/SUMPRODUCT(生産額_中分類, IF(列分類振分=T$3, 1, 0))</f>
        <v>#DIV/0!</v>
      </c>
      <c r="U89" s="197" t="e">
        <f t="array" ref="U89">SUMPRODUCT(計算_投入係数表_加工!$D226:$DS226, 生産額_中分類, IF(列分類振分=U$3, 1, 0))/SUMPRODUCT(生産額_中分類, IF(列分類振分=U$3, 1, 0))</f>
        <v>#DIV/0!</v>
      </c>
      <c r="V89" s="197" t="e">
        <f t="array" ref="V89">SUMPRODUCT(計算_投入係数表_加工!$D226:$DS226, 生産額_中分類, IF(列分類振分=V$3, 1, 0))/SUMPRODUCT(生産額_中分類, IF(列分類振分=V$3, 1, 0))</f>
        <v>#DIV/0!</v>
      </c>
      <c r="W89" s="197" t="e">
        <f t="array" ref="W89">SUMPRODUCT(計算_投入係数表_加工!$D226:$DS226, 生産額_中分類, IF(列分類振分=W$3, 1, 0))/SUMPRODUCT(生産額_中分類, IF(列分類振分=W$3, 1, 0))</f>
        <v>#DIV/0!</v>
      </c>
      <c r="X89" s="197" t="e">
        <f t="array" ref="X89">SUMPRODUCT(計算_投入係数表_加工!$D226:$DS226, 生産額_中分類, IF(列分類振分=X$3, 1, 0))/SUMPRODUCT(生産額_中分類, IF(列分類振分=X$3, 1, 0))</f>
        <v>#DIV/0!</v>
      </c>
      <c r="Y89" s="197" t="e">
        <f t="array" ref="Y89">SUMPRODUCT(計算_投入係数表_加工!$D226:$DS226, 生産額_中分類, IF(列分類振分=Y$3, 1, 0))/SUMPRODUCT(生産額_中分類, IF(列分類振分=Y$3, 1, 0))</f>
        <v>#DIV/0!</v>
      </c>
      <c r="Z89" s="197" t="e">
        <f t="array" ref="Z89">SUMPRODUCT(計算_投入係数表_加工!$D226:$DS226, 生産額_中分類, IF(列分類振分=Z$3, 1, 0))/SUMPRODUCT(生産額_中分類, IF(列分類振分=Z$3, 1, 0))</f>
        <v>#DIV/0!</v>
      </c>
      <c r="AA89" s="197" t="e">
        <f t="array" ref="AA89">SUMPRODUCT(計算_投入係数表_加工!$D226:$DS226, 生産額_中分類, IF(列分類振分=AA$3, 1, 0))/SUMPRODUCT(生産額_中分類, IF(列分類振分=AA$3, 1, 0))</f>
        <v>#DIV/0!</v>
      </c>
      <c r="AB89" s="197" t="e">
        <f t="array" ref="AB89">SUMPRODUCT(計算_投入係数表_加工!$D226:$DS226, 生産額_中分類, IF(列分類振分=AB$3, 1, 0))/SUMPRODUCT(生産額_中分類, IF(列分類振分=AB$3, 1, 0))</f>
        <v>#DIV/0!</v>
      </c>
      <c r="AC89" s="197" t="e">
        <f t="array" ref="AC89">SUMPRODUCT(計算_投入係数表_加工!$D226:$DS226, 生産額_中分類, IF(列分類振分=AC$3, 1, 0))/SUMPRODUCT(生産額_中分類, IF(列分類振分=AC$3, 1, 0))</f>
        <v>#DIV/0!</v>
      </c>
      <c r="AD89" s="197" t="e">
        <f t="array" ref="AD89">SUMPRODUCT(計算_投入係数表_加工!$D226:$DS226, 生産額_中分類, IF(列分類振分=AD$3, 1, 0))/SUMPRODUCT(生産額_中分類, IF(列分類振分=AD$3, 1, 0))</f>
        <v>#DIV/0!</v>
      </c>
      <c r="AE89" s="197" t="e">
        <f t="array" ref="AE89">SUMPRODUCT(計算_投入係数表_加工!$D226:$DS226, 生産額_中分類, IF(列分類振分=AE$3, 1, 0))/SUMPRODUCT(生産額_中分類, IF(列分類振分=AE$3, 1, 0))</f>
        <v>#DIV/0!</v>
      </c>
      <c r="AF89" s="197" t="e">
        <f t="array" ref="AF89">SUMPRODUCT(計算_投入係数表_加工!$D226:$DS226, 生産額_中分類, IF(列分類振分=AF$3, 1, 0))/SUMPRODUCT(生産額_中分類, IF(列分類振分=AF$3, 1, 0))</f>
        <v>#DIV/0!</v>
      </c>
      <c r="AG89" s="197" t="e">
        <f t="array" ref="AG89">SUMPRODUCT(計算_投入係数表_加工!$D226:$DS226, 生産額_中分類, IF(列分類振分=AG$3, 1, 0))/SUMPRODUCT(生産額_中分類, IF(列分類振分=AG$3, 1, 0))</f>
        <v>#DIV/0!</v>
      </c>
      <c r="AH89" s="197" t="e">
        <f t="array" ref="AH89">SUMPRODUCT(計算_投入係数表_加工!$D226:$DS226, 生産額_中分類, IF(列分類振分=AH$3, 1, 0))/SUMPRODUCT(生産額_中分類, IF(列分類振分=AH$3, 1, 0))</f>
        <v>#DIV/0!</v>
      </c>
      <c r="AI89" s="197" t="e">
        <f t="array" ref="AI89">SUMPRODUCT(計算_投入係数表_加工!$D226:$DS226, 生産額_中分類, IF(列分類振分=AI$3, 1, 0))/SUMPRODUCT(生産額_中分類, IF(列分類振分=AI$3, 1, 0))</f>
        <v>#DIV/0!</v>
      </c>
      <c r="AJ89" s="197" t="e">
        <f t="array" ref="AJ89">SUMPRODUCT(計算_投入係数表_加工!$D226:$DS226, 生産額_中分類, IF(列分類振分=AJ$3, 1, 0))/SUMPRODUCT(生産額_中分類, IF(列分類振分=AJ$3, 1, 0))</f>
        <v>#DIV/0!</v>
      </c>
      <c r="AK89" s="197" t="e">
        <f t="array" ref="AK89">SUMPRODUCT(計算_投入係数表_加工!$D226:$DS226, 生産額_中分類, IF(列分類振分=AK$3, 1, 0))/SUMPRODUCT(生産額_中分類, IF(列分類振分=AK$3, 1, 0))</f>
        <v>#DIV/0!</v>
      </c>
      <c r="AL89" s="197" t="e">
        <f t="array" ref="AL89">SUMPRODUCT(計算_投入係数表_加工!$D226:$DS226, 生産額_中分類, IF(列分類振分=AL$3, 1, 0))/SUMPRODUCT(生産額_中分類, IF(列分類振分=AL$3, 1, 0))</f>
        <v>#DIV/0!</v>
      </c>
      <c r="AM89" s="197" t="e">
        <f t="array" ref="AM89">SUMPRODUCT(計算_投入係数表_加工!$D226:$DS226, 生産額_中分類, IF(列分類振分=AM$3, 1, 0))/SUMPRODUCT(生産額_中分類, IF(列分類振分=AM$3, 1, 0))</f>
        <v>#DIV/0!</v>
      </c>
      <c r="AN89" s="197" t="e">
        <f t="array" ref="AN89">SUMPRODUCT(計算_投入係数表_加工!$D226:$DS226, 生産額_中分類, IF(列分類振分=AN$3, 1, 0))/SUMPRODUCT(生産額_中分類, IF(列分類振分=AN$3, 1, 0))</f>
        <v>#DIV/0!</v>
      </c>
      <c r="AO89" s="197" t="e">
        <f t="array" ref="AO89">SUMPRODUCT(計算_投入係数表_加工!$D226:$DS226, 生産額_中分類, IF(列分類振分=AO$3, 1, 0))/SUMPRODUCT(生産額_中分類, IF(列分類振分=AO$3, 1, 0))</f>
        <v>#DIV/0!</v>
      </c>
      <c r="AP89" s="197" t="e">
        <f t="array" ref="AP89">SUMPRODUCT(計算_投入係数表_加工!$D226:$DS226, 生産額_中分類, IF(列分類振分=AP$3, 1, 0))/SUMPRODUCT(生産額_中分類, IF(列分類振分=AP$3, 1, 0))</f>
        <v>#DIV/0!</v>
      </c>
      <c r="AQ89" s="197" t="e">
        <f t="array" ref="AQ89">SUMPRODUCT(計算_投入係数表_加工!$D226:$DS226, 生産額_中分類, IF(列分類振分=AQ$3, 1, 0))/SUMPRODUCT(生産額_中分類, IF(列分類振分=AQ$3, 1, 0))</f>
        <v>#DIV/0!</v>
      </c>
      <c r="AR89" s="197" t="e">
        <f t="array" ref="AR89">SUMPRODUCT(計算_投入係数表_加工!$D226:$DS226, 生産額_中分類, IF(列分類振分=AR$3, 1, 0))/SUMPRODUCT(生産額_中分類, IF(列分類振分=AR$3, 1, 0))</f>
        <v>#DIV/0!</v>
      </c>
      <c r="AS89" s="197" t="e">
        <f t="array" ref="AS89">SUMPRODUCT(計算_投入係数表_加工!$D226:$DS226, 生産額_中分類, IF(列分類振分=AS$3, 1, 0))/SUMPRODUCT(生産額_中分類, IF(列分類振分=AS$3, 1, 0))</f>
        <v>#DIV/0!</v>
      </c>
      <c r="AT89" s="197" t="e">
        <f t="array" ref="AT89">SUMPRODUCT(計算_投入係数表_加工!$D226:$DS226, 生産額_中分類, IF(列分類振分=AT$3, 1, 0))/SUMPRODUCT(生産額_中分類, IF(列分類振分=AT$3, 1, 0))</f>
        <v>#DIV/0!</v>
      </c>
      <c r="AU89" s="197" t="e">
        <f t="array" ref="AU89">SUMPRODUCT(計算_投入係数表_加工!$D226:$DS226, 生産額_中分類, IF(列分類振分=AU$3, 1, 0))/SUMPRODUCT(生産額_中分類, IF(列分類振分=AU$3, 1, 0))</f>
        <v>#DIV/0!</v>
      </c>
      <c r="AV89" s="197" t="e">
        <f t="array" ref="AV89">SUMPRODUCT(計算_投入係数表_加工!$D226:$DS226, 生産額_中分類, IF(列分類振分=AV$3, 1, 0))/SUMPRODUCT(生産額_中分類, IF(列分類振分=AV$3, 1, 0))</f>
        <v>#DIV/0!</v>
      </c>
      <c r="AW89" s="197" t="e">
        <f t="array" ref="AW89">SUMPRODUCT(計算_投入係数表_加工!$D226:$DS226, 生産額_中分類, IF(列分類振分=AW$3, 1, 0))/SUMPRODUCT(生産額_中分類, IF(列分類振分=AW$3, 1, 0))</f>
        <v>#DIV/0!</v>
      </c>
      <c r="AX89" s="197" t="e">
        <f t="array" ref="AX89">SUMPRODUCT(計算_投入係数表_加工!$D226:$DS226, 生産額_中分類, IF(列分類振分=AX$3, 1, 0))/SUMPRODUCT(生産額_中分類, IF(列分類振分=AX$3, 1, 0))</f>
        <v>#DIV/0!</v>
      </c>
      <c r="AY89" s="197" t="e">
        <f t="array" ref="AY89">SUMPRODUCT(計算_投入係数表_加工!$D226:$DS226, 生産額_中分類, IF(列分類振分=AY$3, 1, 0))/SUMPRODUCT(生産額_中分類, IF(列分類振分=AY$3, 1, 0))</f>
        <v>#DIV/0!</v>
      </c>
      <c r="AZ89" s="197" t="e">
        <f t="array" ref="AZ89">SUMPRODUCT(計算_投入係数表_加工!$D226:$DS226, 生産額_中分類, IF(列分類振分=AZ$3, 1, 0))/SUMPRODUCT(生産額_中分類, IF(列分類振分=AZ$3, 1, 0))</f>
        <v>#DIV/0!</v>
      </c>
      <c r="BA89" s="197" t="e">
        <f t="array" ref="BA89">SUMPRODUCT(計算_投入係数表_加工!$D226:$DS226, 生産額_中分類, IF(列分類振分=BA$3, 1, 0))/SUMPRODUCT(生産額_中分類, IF(列分類振分=BA$3, 1, 0))</f>
        <v>#DIV/0!</v>
      </c>
      <c r="BB89" s="197" t="e">
        <f t="array" ref="BB89">SUMPRODUCT(計算_投入係数表_加工!$D226:$DS226, 生産額_中分類, IF(列分類振分=BB$3, 1, 0))/SUMPRODUCT(生産額_中分類, IF(列分類振分=BB$3, 1, 0))</f>
        <v>#DIV/0!</v>
      </c>
      <c r="BC89" s="197" t="e">
        <f t="array" ref="BC89">SUMPRODUCT(計算_投入係数表_加工!$D226:$DS226, 生産額_中分類, IF(列分類振分=BC$3, 1, 0))/SUMPRODUCT(生産額_中分類, IF(列分類振分=BC$3, 1, 0))</f>
        <v>#DIV/0!</v>
      </c>
      <c r="BD89" s="197" t="e">
        <f t="array" ref="BD89">SUMPRODUCT(計算_投入係数表_加工!$D226:$DS226, 生産額_中分類, IF(列分類振分=BD$3, 1, 0))/SUMPRODUCT(生産額_中分類, IF(列分類振分=BD$3, 1, 0))</f>
        <v>#DIV/0!</v>
      </c>
      <c r="BE89" s="197" t="e">
        <f t="array" ref="BE89">SUMPRODUCT(計算_投入係数表_加工!$D226:$DS226, 生産額_中分類, IF(列分類振分=BE$3, 1, 0))/SUMPRODUCT(生産額_中分類, IF(列分類振分=BE$3, 1, 0))</f>
        <v>#DIV/0!</v>
      </c>
      <c r="BF89" s="197" t="e">
        <f t="array" ref="BF89">SUMPRODUCT(計算_投入係数表_加工!$D226:$DS226, 生産額_中分類, IF(列分類振分=BF$3, 1, 0))/SUMPRODUCT(生産額_中分類, IF(列分類振分=BF$3, 1, 0))</f>
        <v>#DIV/0!</v>
      </c>
      <c r="BG89" s="197" t="e">
        <f t="array" ref="BG89">SUMPRODUCT(計算_投入係数表_加工!$D226:$DS226, 生産額_中分類, IF(列分類振分=BG$3, 1, 0))/SUMPRODUCT(生産額_中分類, IF(列分類振分=BG$3, 1, 0))</f>
        <v>#DIV/0!</v>
      </c>
      <c r="BH89" s="197" t="e">
        <f t="array" ref="BH89">SUMPRODUCT(計算_投入係数表_加工!$D226:$DS226, 生産額_中分類, IF(列分類振分=BH$3, 1, 0))/SUMPRODUCT(生産額_中分類, IF(列分類振分=BH$3, 1, 0))</f>
        <v>#DIV/0!</v>
      </c>
      <c r="BI89" s="197" t="e">
        <f t="array" ref="BI89">SUMPRODUCT(計算_投入係数表_加工!$D226:$DS226, 生産額_中分類, IF(列分類振分=BI$3, 1, 0))/SUMPRODUCT(生産額_中分類, IF(列分類振分=BI$3, 1, 0))</f>
        <v>#DIV/0!</v>
      </c>
      <c r="BJ89" s="197" t="e">
        <f t="array" ref="BJ89">SUMPRODUCT(計算_投入係数表_加工!$D226:$DS226, 生産額_中分類, IF(列分類振分=BJ$3, 1, 0))/SUMPRODUCT(生産額_中分類, IF(列分類振分=BJ$3, 1, 0))</f>
        <v>#DIV/0!</v>
      </c>
      <c r="BK89" s="197" t="e">
        <f t="array" ref="BK89">SUMPRODUCT(計算_投入係数表_加工!$D226:$DS226, 生産額_中分類, IF(列分類振分=BK$3, 1, 0))/SUMPRODUCT(生産額_中分類, IF(列分類振分=BK$3, 1, 0))</f>
        <v>#DIV/0!</v>
      </c>
      <c r="BL89" s="197" t="e">
        <f t="array" ref="BL89">SUMPRODUCT(計算_投入係数表_加工!$D226:$DS226, 生産額_中分類, IF(列分類振分=BL$3, 1, 0))/SUMPRODUCT(生産額_中分類, IF(列分類振分=BL$3, 1, 0))</f>
        <v>#DIV/0!</v>
      </c>
      <c r="BM89" s="197" t="e">
        <f t="array" ref="BM89">SUMPRODUCT(計算_投入係数表_加工!$D226:$DS226, 生産額_中分類, IF(列分類振分=BM$3, 1, 0))/SUMPRODUCT(生産額_中分類, IF(列分類振分=BM$3, 1, 0))</f>
        <v>#DIV/0!</v>
      </c>
      <c r="BN89" s="197" t="e">
        <f t="array" ref="BN89">SUMPRODUCT(計算_投入係数表_加工!$D226:$DS226, 生産額_中分類, IF(列分類振分=BN$3, 1, 0))/SUMPRODUCT(生産額_中分類, IF(列分類振分=BN$3, 1, 0))</f>
        <v>#DIV/0!</v>
      </c>
      <c r="BO89" s="197" t="e">
        <f t="array" ref="BO89">SUMPRODUCT(計算_投入係数表_加工!$D226:$DS226, 生産額_中分類, IF(列分類振分=BO$3, 1, 0))/SUMPRODUCT(生産額_中分類, IF(列分類振分=BO$3, 1, 0))</f>
        <v>#DIV/0!</v>
      </c>
      <c r="BP89" s="197" t="e">
        <f t="array" ref="BP89">SUMPRODUCT(計算_投入係数表_加工!$D226:$DS226, 生産額_中分類, IF(列分類振分=BP$3, 1, 0))/SUMPRODUCT(生産額_中分類, IF(列分類振分=BP$3, 1, 0))</f>
        <v>#DIV/0!</v>
      </c>
      <c r="BQ89" s="197" t="e">
        <f t="array" ref="BQ89">SUMPRODUCT(計算_投入係数表_加工!$D226:$DS226, 生産額_中分類, IF(列分類振分=BQ$3, 1, 0))/SUMPRODUCT(生産額_中分類, IF(列分類振分=BQ$3, 1, 0))</f>
        <v>#DIV/0!</v>
      </c>
      <c r="BR89" s="197" t="e">
        <f t="array" ref="BR89">SUMPRODUCT(計算_投入係数表_加工!$D226:$DS226, 生産額_中分類, IF(列分類振分=BR$3, 1, 0))/SUMPRODUCT(生産額_中分類, IF(列分類振分=BR$3, 1, 0))</f>
        <v>#DIV/0!</v>
      </c>
      <c r="BS89" s="197" t="e">
        <f t="array" ref="BS89">SUMPRODUCT(計算_投入係数表_加工!$D226:$DS226, 生産額_中分類, IF(列分類振分=BS$3, 1, 0))/SUMPRODUCT(生産額_中分類, IF(列分類振分=BS$3, 1, 0))</f>
        <v>#DIV/0!</v>
      </c>
      <c r="BT89" s="197" t="e">
        <f t="array" ref="BT89">SUMPRODUCT(計算_投入係数表_加工!$D226:$DS226, 生産額_中分類, IF(列分類振分=BT$3, 1, 0))/SUMPRODUCT(生産額_中分類, IF(列分類振分=BT$3, 1, 0))</f>
        <v>#DIV/0!</v>
      </c>
      <c r="BU89" s="197" t="e">
        <f t="array" ref="BU89">SUMPRODUCT(計算_投入係数表_加工!$D226:$DS226, 生産額_中分類, IF(列分類振分=BU$3, 1, 0))/SUMPRODUCT(生産額_中分類, IF(列分類振分=BU$3, 1, 0))</f>
        <v>#DIV/0!</v>
      </c>
      <c r="BV89" s="197" t="e">
        <f t="array" ref="BV89">SUMPRODUCT(計算_投入係数表_加工!$D226:$DS226, 生産額_中分類, IF(列分類振分=BV$3, 1, 0))/SUMPRODUCT(生産額_中分類, IF(列分類振分=BV$3, 1, 0))</f>
        <v>#DIV/0!</v>
      </c>
      <c r="BW89" s="197" t="e">
        <f t="array" ref="BW89">SUMPRODUCT(計算_投入係数表_加工!$D226:$DS226, 生産額_中分類, IF(列分類振分=BW$3, 1, 0))/SUMPRODUCT(生産額_中分類, IF(列分類振分=BW$3, 1, 0))</f>
        <v>#DIV/0!</v>
      </c>
      <c r="BX89" s="197" t="e">
        <f t="array" ref="BX89">SUMPRODUCT(計算_投入係数表_加工!$D226:$DS226, 生産額_中分類, IF(列分類振分=BX$3, 1, 0))/SUMPRODUCT(生産額_中分類, IF(列分類振分=BX$3, 1, 0))</f>
        <v>#DIV/0!</v>
      </c>
      <c r="BY89" s="197" t="e">
        <f t="array" ref="BY89">SUMPRODUCT(計算_投入係数表_加工!$D226:$DS226, 生産額_中分類, IF(列分類振分=BY$3, 1, 0))/SUMPRODUCT(生産額_中分類, IF(列分類振分=BY$3, 1, 0))</f>
        <v>#DIV/0!</v>
      </c>
      <c r="BZ89" s="197" t="e">
        <f t="array" ref="BZ89">SUMPRODUCT(計算_投入係数表_加工!$D226:$DS226, 生産額_中分類, IF(列分類振分=BZ$3, 1, 0))/SUMPRODUCT(生産額_中分類, IF(列分類振分=BZ$3, 1, 0))</f>
        <v>#DIV/0!</v>
      </c>
      <c r="CA89" s="197" t="e">
        <f t="array" ref="CA89">SUMPRODUCT(計算_投入係数表_加工!$D226:$DS226, 生産額_中分類, IF(列分類振分=CA$3, 1, 0))/SUMPRODUCT(生産額_中分類, IF(列分類振分=CA$3, 1, 0))</f>
        <v>#DIV/0!</v>
      </c>
      <c r="CB89" s="197" t="e">
        <f t="array" ref="CB89">SUMPRODUCT(計算_投入係数表_加工!$D226:$DS226, 生産額_中分類, IF(列分類振分=CB$3, 1, 0))/SUMPRODUCT(生産額_中分類, IF(列分類振分=CB$3, 1, 0))</f>
        <v>#DIV/0!</v>
      </c>
      <c r="CC89" s="197" t="e">
        <f t="array" ref="CC89">SUMPRODUCT(計算_投入係数表_加工!$D226:$DS226, 生産額_中分類, IF(列分類振分=CC$3, 1, 0))/SUMPRODUCT(生産額_中分類, IF(列分類振分=CC$3, 1, 0))</f>
        <v>#DIV/0!</v>
      </c>
      <c r="CD89" s="197" t="e">
        <f t="array" ref="CD89">SUMPRODUCT(計算_投入係数表_加工!$D226:$DS226, 生産額_中分類, IF(列分類振分=CD$3, 1, 0))/SUMPRODUCT(生産額_中分類, IF(列分類振分=CD$3, 1, 0))</f>
        <v>#DIV/0!</v>
      </c>
      <c r="CE89" s="197" t="e">
        <f t="array" ref="CE89">SUMPRODUCT(計算_投入係数表_加工!$D226:$DS226, 生産額_中分類, IF(列分類振分=CE$3, 1, 0))/SUMPRODUCT(生産額_中分類, IF(列分類振分=CE$3, 1, 0))</f>
        <v>#DIV/0!</v>
      </c>
      <c r="CF89" s="197" t="e">
        <f t="array" ref="CF89">SUMPRODUCT(計算_投入係数表_加工!$D226:$DS226, 生産額_中分類, IF(列分類振分=CF$3, 1, 0))/SUMPRODUCT(生産額_中分類, IF(列分類振分=CF$3, 1, 0))</f>
        <v>#DIV/0!</v>
      </c>
      <c r="CG89" s="197" t="e">
        <f t="array" ref="CG89">SUMPRODUCT(計算_投入係数表_加工!$D226:$DS226, 生産額_中分類, IF(列分類振分=CG$3, 1, 0))/SUMPRODUCT(生産額_中分類, IF(列分類振分=CG$3, 1, 0))</f>
        <v>#DIV/0!</v>
      </c>
      <c r="CH89" s="197" t="e">
        <f t="array" ref="CH89">SUMPRODUCT(計算_投入係数表_加工!$D226:$DS226, 生産額_中分類, IF(列分類振分=CH$3, 1, 0))/SUMPRODUCT(生産額_中分類, IF(列分類振分=CH$3, 1, 0))</f>
        <v>#DIV/0!</v>
      </c>
      <c r="CI89" s="197" t="e">
        <f t="array" ref="CI89">SUMPRODUCT(計算_投入係数表_加工!$D226:$DS226, 生産額_中分類, IF(列分類振分=CI$3, 1, 0))/SUMPRODUCT(生産額_中分類, IF(列分類振分=CI$3, 1, 0))</f>
        <v>#DIV/0!</v>
      </c>
      <c r="CJ89" s="197" t="e">
        <f t="array" ref="CJ89">SUMPRODUCT(計算_投入係数表_加工!$D226:$DS226, 生産額_中分類, IF(列分類振分=CJ$3, 1, 0))/SUMPRODUCT(生産額_中分類, IF(列分類振分=CJ$3, 1, 0))</f>
        <v>#DIV/0!</v>
      </c>
      <c r="CK89" s="197" t="e">
        <f t="array" ref="CK89">SUMPRODUCT(計算_投入係数表_加工!$D226:$DS226, 生産額_中分類, IF(列分類振分=CK$3, 1, 0))/SUMPRODUCT(生産額_中分類, IF(列分類振分=CK$3, 1, 0))</f>
        <v>#DIV/0!</v>
      </c>
      <c r="CL89" s="197" t="e">
        <f t="array" ref="CL89">SUMPRODUCT(計算_投入係数表_加工!$D226:$DS226, 生産額_中分類, IF(列分類振分=CL$3, 1, 0))/SUMPRODUCT(生産額_中分類, IF(列分類振分=CL$3, 1, 0))</f>
        <v>#DIV/0!</v>
      </c>
      <c r="CM89" s="197" t="e">
        <f t="array" ref="CM89">SUMPRODUCT(計算_投入係数表_加工!$D226:$DS226, 生産額_中分類, IF(列分類振分=CM$3, 1, 0))/SUMPRODUCT(生産額_中分類, IF(列分類振分=CM$3, 1, 0))</f>
        <v>#DIV/0!</v>
      </c>
      <c r="CN89" s="197" t="e">
        <f t="array" ref="CN89">SUMPRODUCT(計算_投入係数表_加工!$D226:$DS226, 生産額_中分類, IF(列分類振分=CN$3, 1, 0))/SUMPRODUCT(生産額_中分類, IF(列分類振分=CN$3, 1, 0))</f>
        <v>#DIV/0!</v>
      </c>
      <c r="CO89" s="197" t="e">
        <f t="array" ref="CO89">SUMPRODUCT(計算_投入係数表_加工!$D226:$DS226, 生産額_中分類, IF(列分類振分=CO$3, 1, 0))/SUMPRODUCT(生産額_中分類, IF(列分類振分=CO$3, 1, 0))</f>
        <v>#DIV/0!</v>
      </c>
      <c r="CP89" s="197" t="e">
        <f t="array" ref="CP89">SUMPRODUCT(計算_投入係数表_加工!$D226:$DS226, 生産額_中分類, IF(列分類振分=CP$3, 1, 0))/SUMPRODUCT(生産額_中分類, IF(列分類振分=CP$3, 1, 0))</f>
        <v>#DIV/0!</v>
      </c>
      <c r="CQ89" s="197" t="e">
        <f t="array" ref="CQ89">SUMPRODUCT(計算_投入係数表_加工!$D226:$DS226, 生産額_中分類, IF(列分類振分=CQ$3, 1, 0))/SUMPRODUCT(生産額_中分類, IF(列分類振分=CQ$3, 1, 0))</f>
        <v>#DIV/0!</v>
      </c>
      <c r="CR89" s="197" t="e">
        <f t="array" ref="CR89">SUMPRODUCT(計算_投入係数表_加工!$D226:$DS226, 生産額_中分類, IF(列分類振分=CR$3, 1, 0))/SUMPRODUCT(生産額_中分類, IF(列分類振分=CR$3, 1, 0))</f>
        <v>#DIV/0!</v>
      </c>
      <c r="CS89" s="197" t="e">
        <f t="array" ref="CS89">SUMPRODUCT(計算_投入係数表_加工!$D226:$DS226, 生産額_中分類, IF(列分類振分=CS$3, 1, 0))/SUMPRODUCT(生産額_中分類, IF(列分類振分=CS$3, 1, 0))</f>
        <v>#DIV/0!</v>
      </c>
      <c r="CT89" s="197" t="e">
        <f t="array" ref="CT89">SUMPRODUCT(計算_投入係数表_加工!$D226:$DS226, 生産額_中分類, IF(列分類振分=CT$3, 1, 0))/SUMPRODUCT(生産額_中分類, IF(列分類振分=CT$3, 1, 0))</f>
        <v>#DIV/0!</v>
      </c>
      <c r="CU89" s="197" t="e">
        <f t="array" ref="CU89">SUMPRODUCT(計算_投入係数表_加工!$D226:$DS226, 生産額_中分類, IF(列分類振分=CU$3, 1, 0))/SUMPRODUCT(生産額_中分類, IF(列分類振分=CU$3, 1, 0))</f>
        <v>#DIV/0!</v>
      </c>
      <c r="CV89" s="197" t="e">
        <f t="array" ref="CV89">SUMPRODUCT(計算_投入係数表_加工!$D226:$DS226, 生産額_中分類, IF(列分類振分=CV$3, 1, 0))/SUMPRODUCT(生産額_中分類, IF(列分類振分=CV$3, 1, 0))</f>
        <v>#DIV/0!</v>
      </c>
      <c r="CW89" s="197" t="e">
        <f t="array" ref="CW89">SUMPRODUCT(計算_投入係数表_加工!$D226:$DS226, 生産額_中分類, IF(列分類振分=CW$3, 1, 0))/SUMPRODUCT(生産額_中分類, IF(列分類振分=CW$3, 1, 0))</f>
        <v>#DIV/0!</v>
      </c>
      <c r="CX89" s="197" t="e">
        <f t="array" ref="CX89">SUMPRODUCT(計算_投入係数表_加工!$D226:$DS226, 生産額_中分類, IF(列分類振分=CX$3, 1, 0))/SUMPRODUCT(生産額_中分類, IF(列分類振分=CX$3, 1, 0))</f>
        <v>#DIV/0!</v>
      </c>
      <c r="CY89" s="197" t="e">
        <f t="array" ref="CY89">SUMPRODUCT(計算_投入係数表_加工!$D226:$DS226, 生産額_中分類, IF(列分類振分=CY$3, 1, 0))/SUMPRODUCT(生産額_中分類, IF(列分類振分=CY$3, 1, 0))</f>
        <v>#DIV/0!</v>
      </c>
      <c r="CZ89" s="197" t="e">
        <f t="array" ref="CZ89">SUMPRODUCT(計算_投入係数表_加工!$D226:$DS226, 生産額_中分類, IF(列分類振分=CZ$3, 1, 0))/SUMPRODUCT(生産額_中分類, IF(列分類振分=CZ$3, 1, 0))</f>
        <v>#DIV/0!</v>
      </c>
      <c r="DA89" s="197" t="e">
        <f t="array" ref="DA89">SUMPRODUCT(計算_投入係数表_加工!$D226:$DS226, 生産額_中分類, IF(列分類振分=DA$3, 1, 0))/SUMPRODUCT(生産額_中分類, IF(列分類振分=DA$3, 1, 0))</f>
        <v>#DIV/0!</v>
      </c>
      <c r="DB89" s="197" t="e">
        <f t="array" ref="DB89">SUMPRODUCT(計算_投入係数表_加工!$D226:$DS226, 生産額_中分類, IF(列分類振分=DB$3, 1, 0))/SUMPRODUCT(生産額_中分類, IF(列分類振分=DB$3, 1, 0))</f>
        <v>#DIV/0!</v>
      </c>
      <c r="DC89" s="197" t="e">
        <f t="array" ref="DC89">SUMPRODUCT(計算_投入係数表_加工!$D226:$DS226, 生産額_中分類, IF(列分類振分=DC$3, 1, 0))/SUMPRODUCT(生産額_中分類, IF(列分類振分=DC$3, 1, 0))</f>
        <v>#DIV/0!</v>
      </c>
      <c r="DD89" s="197" t="e">
        <f t="array" ref="DD89">SUMPRODUCT(計算_投入係数表_加工!$D226:$DS226, 生産額_中分類, IF(列分類振分=DD$3, 1, 0))/SUMPRODUCT(生産額_中分類, IF(列分類振分=DD$3, 1, 0))</f>
        <v>#DIV/0!</v>
      </c>
      <c r="DE89" s="197" t="e">
        <f t="array" ref="DE89">SUMPRODUCT(計算_投入係数表_加工!$D226:$DS226, 生産額_中分類, IF(列分類振分=DE$3, 1, 0))/SUMPRODUCT(生産額_中分類, IF(列分類振分=DE$3, 1, 0))</f>
        <v>#DIV/0!</v>
      </c>
      <c r="DF89" s="197" t="e">
        <f t="array" ref="DF89">SUMPRODUCT(計算_投入係数表_加工!$D226:$DS226, 生産額_中分類, IF(列分類振分=DF$3, 1, 0))/SUMPRODUCT(生産額_中分類, IF(列分類振分=DF$3, 1, 0))</f>
        <v>#DIV/0!</v>
      </c>
      <c r="DG89" s="197" t="e">
        <f t="array" ref="DG89">SUMPRODUCT(計算_投入係数表_加工!$D226:$DS226, 生産額_中分類, IF(列分類振分=DG$3, 1, 0))/SUMPRODUCT(生産額_中分類, IF(列分類振分=DG$3, 1, 0))</f>
        <v>#DIV/0!</v>
      </c>
      <c r="DH89" s="197" t="e">
        <f t="array" ref="DH89">SUMPRODUCT(計算_投入係数表_加工!$D226:$DS226, 生産額_中分類, IF(列分類振分=DH$3, 1, 0))/SUMPRODUCT(生産額_中分類, IF(列分類振分=DH$3, 1, 0))</f>
        <v>#DIV/0!</v>
      </c>
      <c r="DI89" s="197" t="e">
        <f t="array" ref="DI89">SUMPRODUCT(計算_投入係数表_加工!$D226:$DS226, 生産額_中分類, IF(列分類振分=DI$3, 1, 0))/SUMPRODUCT(生産額_中分類, IF(列分類振分=DI$3, 1, 0))</f>
        <v>#DIV/0!</v>
      </c>
      <c r="DJ89" s="197" t="e">
        <f t="array" ref="DJ89">SUMPRODUCT(計算_投入係数表_加工!$D226:$DS226, 生産額_中分類, IF(列分類振分=DJ$3, 1, 0))/SUMPRODUCT(生産額_中分類, IF(列分類振分=DJ$3, 1, 0))</f>
        <v>#DIV/0!</v>
      </c>
      <c r="DK89" s="197" t="e">
        <f t="array" ref="DK89">SUMPRODUCT(計算_投入係数表_加工!$D226:$DS226, 生産額_中分類, IF(列分類振分=DK$3, 1, 0))/SUMPRODUCT(生産額_中分類, IF(列分類振分=DK$3, 1, 0))</f>
        <v>#DIV/0!</v>
      </c>
      <c r="DL89" s="197" t="e">
        <f t="array" ref="DL89">SUMPRODUCT(計算_投入係数表_加工!$D226:$DS226, 生産額_中分類, IF(列分類振分=DL$3, 1, 0))/SUMPRODUCT(生産額_中分類, IF(列分類振分=DL$3, 1, 0))</f>
        <v>#DIV/0!</v>
      </c>
      <c r="DM89" s="197" t="e">
        <f t="array" ref="DM89">SUMPRODUCT(計算_投入係数表_加工!$D226:$DS226, 生産額_中分類, IF(列分類振分=DM$3, 1, 0))/SUMPRODUCT(生産額_中分類, IF(列分類振分=DM$3, 1, 0))</f>
        <v>#DIV/0!</v>
      </c>
      <c r="DN89" s="197" t="e">
        <f t="array" ref="DN89">SUMPRODUCT(計算_投入係数表_加工!$D226:$DS226, 生産額_中分類, IF(列分類振分=DN$3, 1, 0))/SUMPRODUCT(生産額_中分類, IF(列分類振分=DN$3, 1, 0))</f>
        <v>#DIV/0!</v>
      </c>
      <c r="DO89" s="197" t="e">
        <f t="array" ref="DO89">SUMPRODUCT(計算_投入係数表_加工!$D226:$DS226, 生産額_中分類, IF(列分類振分=DO$3, 1, 0))/SUMPRODUCT(生産額_中分類, IF(列分類振分=DO$3, 1, 0))</f>
        <v>#DIV/0!</v>
      </c>
      <c r="DP89" s="197" t="e">
        <f t="array" ref="DP89">SUMPRODUCT(計算_投入係数表_加工!$D226:$DS226, 生産額_中分類, IF(列分類振分=DP$3, 1, 0))/SUMPRODUCT(生産額_中分類, IF(列分類振分=DP$3, 1, 0))</f>
        <v>#DIV/0!</v>
      </c>
      <c r="DQ89" s="197" t="e">
        <f t="array" ref="DQ89">SUMPRODUCT(計算_投入係数表_加工!$D226:$DS226, 生産額_中分類, IF(列分類振分=DQ$3, 1, 0))/SUMPRODUCT(生産額_中分類, IF(列分類振分=DQ$3, 1, 0))</f>
        <v>#DIV/0!</v>
      </c>
      <c r="DR89" s="197" t="e">
        <f t="array" ref="DR89">SUMPRODUCT(計算_投入係数表_加工!$D226:$DS226, 生産額_中分類, IF(列分類振分=DR$3, 1, 0))/SUMPRODUCT(生産額_中分類, IF(列分類振分=DR$3, 1, 0))</f>
        <v>#DIV/0!</v>
      </c>
      <c r="DS89" s="197" t="e">
        <f t="array" ref="DS89">SUMPRODUCT(計算_投入係数表_加工!$D226:$DS226, 生産額_中分類, IF(列分類振分=DS$3, 1, 0))/SUMPRODUCT(生産額_中分類, IF(列分類振分=DS$3, 1, 0))</f>
        <v>#DIV/0!</v>
      </c>
      <c r="DT89" s="24">
        <f>SUMIF(振分, $C89, 計算_投入係数表_加工!DT$4:DT$123)</f>
        <v>0</v>
      </c>
    </row>
    <row r="90" spans="2:124" x14ac:dyDescent="0.25">
      <c r="B90" s="53">
        <v>87</v>
      </c>
      <c r="C90" s="192" t="str">
        <v>-</v>
      </c>
      <c r="D90" s="193">
        <f t="array" ref="D90">SUMPRODUCT(計算_投入係数表_加工!$D227:$DS227, 生産額_中分類, IF(列分類振分=D$3, 1, 0))/SUMPRODUCT(生産額_中分類, IF(列分類振分=D$3, 1, 0))</f>
        <v>0</v>
      </c>
      <c r="E90" s="194">
        <f t="array" ref="E90">SUMPRODUCT(計算_投入係数表_加工!$D227:$DS227, 生産額_中分類, IF(列分類振分=E$3, 1, 0))/SUMPRODUCT(生産額_中分類, IF(列分類振分=E$3, 1, 0))</f>
        <v>0</v>
      </c>
      <c r="F90" s="194">
        <f t="array" ref="F90">SUMPRODUCT(計算_投入係数表_加工!$D227:$DS227, 生産額_中分類, IF(列分類振分=F$3, 1, 0))/SUMPRODUCT(生産額_中分類, IF(列分類振分=F$3, 1, 0))</f>
        <v>0</v>
      </c>
      <c r="G90" s="194">
        <f t="array" ref="G90">SUMPRODUCT(計算_投入係数表_加工!$D227:$DS227, 生産額_中分類, IF(列分類振分=G$3, 1, 0))/SUMPRODUCT(生産額_中分類, IF(列分類振分=G$3, 1, 0))</f>
        <v>0</v>
      </c>
      <c r="H90" s="194">
        <f t="array" ref="H90">SUMPRODUCT(計算_投入係数表_加工!$D227:$DS227, 生産額_中分類, IF(列分類振分=H$3, 1, 0))/SUMPRODUCT(生産額_中分類, IF(列分類振分=H$3, 1, 0))</f>
        <v>0</v>
      </c>
      <c r="I90" s="194">
        <f t="array" ref="I90">SUMPRODUCT(計算_投入係数表_加工!$D227:$DS227, 生産額_中分類, IF(列分類振分=I$3, 1, 0))/SUMPRODUCT(生産額_中分類, IF(列分類振分=I$3, 1, 0))</f>
        <v>0</v>
      </c>
      <c r="J90" s="194">
        <f t="array" ref="J90">SUMPRODUCT(計算_投入係数表_加工!$D227:$DS227, 生産額_中分類, IF(列分類振分=J$3, 1, 0))/SUMPRODUCT(生産額_中分類, IF(列分類振分=J$3, 1, 0))</f>
        <v>0</v>
      </c>
      <c r="K90" s="194">
        <f t="array" ref="K90">SUMPRODUCT(計算_投入係数表_加工!$D227:$DS227, 生産額_中分類, IF(列分類振分=K$3, 1, 0))/SUMPRODUCT(生産額_中分類, IF(列分類振分=K$3, 1, 0))</f>
        <v>0</v>
      </c>
      <c r="L90" s="194">
        <f t="array" ref="L90">SUMPRODUCT(計算_投入係数表_加工!$D227:$DS227, 生産額_中分類, IF(列分類振分=L$3, 1, 0))/SUMPRODUCT(生産額_中分類, IF(列分類振分=L$3, 1, 0))</f>
        <v>0</v>
      </c>
      <c r="M90" s="194">
        <f t="array" ref="M90">SUMPRODUCT(計算_投入係数表_加工!$D227:$DS227, 生産額_中分類, IF(列分類振分=M$3, 1, 0))/SUMPRODUCT(生産額_中分類, IF(列分類振分=M$3, 1, 0))</f>
        <v>0</v>
      </c>
      <c r="N90" s="194">
        <f t="array" ref="N90">SUMPRODUCT(計算_投入係数表_加工!$D227:$DS227, 生産額_中分類, IF(列分類振分=N$3, 1, 0))/SUMPRODUCT(生産額_中分類, IF(列分類振分=N$3, 1, 0))</f>
        <v>0</v>
      </c>
      <c r="O90" s="194">
        <f t="array" ref="O90">SUMPRODUCT(計算_投入係数表_加工!$D227:$DS227, 生産額_中分類, IF(列分類振分=O$3, 1, 0))/SUMPRODUCT(生産額_中分類, IF(列分類振分=O$3, 1, 0))</f>
        <v>0</v>
      </c>
      <c r="P90" s="194">
        <f t="array" ref="P90">SUMPRODUCT(計算_投入係数表_加工!$D227:$DS227, 生産額_中分類, IF(列分類振分=P$3, 1, 0))/SUMPRODUCT(生産額_中分類, IF(列分類振分=P$3, 1, 0))</f>
        <v>0</v>
      </c>
      <c r="Q90" s="194" t="e">
        <f t="array" ref="Q90">SUMPRODUCT(計算_投入係数表_加工!$D227:$DS227, 生産額_中分類, IF(列分類振分=Q$3, 1, 0))/SUMPRODUCT(生産額_中分類, IF(列分類振分=Q$3, 1, 0))</f>
        <v>#DIV/0!</v>
      </c>
      <c r="R90" s="194" t="e">
        <f t="array" ref="R90">SUMPRODUCT(計算_投入係数表_加工!$D227:$DS227, 生産額_中分類, IF(列分類振分=R$3, 1, 0))/SUMPRODUCT(生産額_中分類, IF(列分類振分=R$3, 1, 0))</f>
        <v>#DIV/0!</v>
      </c>
      <c r="S90" s="194" t="e">
        <f t="array" ref="S90">SUMPRODUCT(計算_投入係数表_加工!$D227:$DS227, 生産額_中分類, IF(列分類振分=S$3, 1, 0))/SUMPRODUCT(生産額_中分類, IF(列分類振分=S$3, 1, 0))</f>
        <v>#DIV/0!</v>
      </c>
      <c r="T90" s="194" t="e">
        <f t="array" ref="T90">SUMPRODUCT(計算_投入係数表_加工!$D227:$DS227, 生産額_中分類, IF(列分類振分=T$3, 1, 0))/SUMPRODUCT(生産額_中分類, IF(列分類振分=T$3, 1, 0))</f>
        <v>#DIV/0!</v>
      </c>
      <c r="U90" s="194" t="e">
        <f t="array" ref="U90">SUMPRODUCT(計算_投入係数表_加工!$D227:$DS227, 生産額_中分類, IF(列分類振分=U$3, 1, 0))/SUMPRODUCT(生産額_中分類, IF(列分類振分=U$3, 1, 0))</f>
        <v>#DIV/0!</v>
      </c>
      <c r="V90" s="194" t="e">
        <f t="array" ref="V90">SUMPRODUCT(計算_投入係数表_加工!$D227:$DS227, 生産額_中分類, IF(列分類振分=V$3, 1, 0))/SUMPRODUCT(生産額_中分類, IF(列分類振分=V$3, 1, 0))</f>
        <v>#DIV/0!</v>
      </c>
      <c r="W90" s="194" t="e">
        <f t="array" ref="W90">SUMPRODUCT(計算_投入係数表_加工!$D227:$DS227, 生産額_中分類, IF(列分類振分=W$3, 1, 0))/SUMPRODUCT(生産額_中分類, IF(列分類振分=W$3, 1, 0))</f>
        <v>#DIV/0!</v>
      </c>
      <c r="X90" s="194" t="e">
        <f t="array" ref="X90">SUMPRODUCT(計算_投入係数表_加工!$D227:$DS227, 生産額_中分類, IF(列分類振分=X$3, 1, 0))/SUMPRODUCT(生産額_中分類, IF(列分類振分=X$3, 1, 0))</f>
        <v>#DIV/0!</v>
      </c>
      <c r="Y90" s="194" t="e">
        <f t="array" ref="Y90">SUMPRODUCT(計算_投入係数表_加工!$D227:$DS227, 生産額_中分類, IF(列分類振分=Y$3, 1, 0))/SUMPRODUCT(生産額_中分類, IF(列分類振分=Y$3, 1, 0))</f>
        <v>#DIV/0!</v>
      </c>
      <c r="Z90" s="194" t="e">
        <f t="array" ref="Z90">SUMPRODUCT(計算_投入係数表_加工!$D227:$DS227, 生産額_中分類, IF(列分類振分=Z$3, 1, 0))/SUMPRODUCT(生産額_中分類, IF(列分類振分=Z$3, 1, 0))</f>
        <v>#DIV/0!</v>
      </c>
      <c r="AA90" s="194" t="e">
        <f t="array" ref="AA90">SUMPRODUCT(計算_投入係数表_加工!$D227:$DS227, 生産額_中分類, IF(列分類振分=AA$3, 1, 0))/SUMPRODUCT(生産額_中分類, IF(列分類振分=AA$3, 1, 0))</f>
        <v>#DIV/0!</v>
      </c>
      <c r="AB90" s="194" t="e">
        <f t="array" ref="AB90">SUMPRODUCT(計算_投入係数表_加工!$D227:$DS227, 生産額_中分類, IF(列分類振分=AB$3, 1, 0))/SUMPRODUCT(生産額_中分類, IF(列分類振分=AB$3, 1, 0))</f>
        <v>#DIV/0!</v>
      </c>
      <c r="AC90" s="194" t="e">
        <f t="array" ref="AC90">SUMPRODUCT(計算_投入係数表_加工!$D227:$DS227, 生産額_中分類, IF(列分類振分=AC$3, 1, 0))/SUMPRODUCT(生産額_中分類, IF(列分類振分=AC$3, 1, 0))</f>
        <v>#DIV/0!</v>
      </c>
      <c r="AD90" s="194" t="e">
        <f t="array" ref="AD90">SUMPRODUCT(計算_投入係数表_加工!$D227:$DS227, 生産額_中分類, IF(列分類振分=AD$3, 1, 0))/SUMPRODUCT(生産額_中分類, IF(列分類振分=AD$3, 1, 0))</f>
        <v>#DIV/0!</v>
      </c>
      <c r="AE90" s="194" t="e">
        <f t="array" ref="AE90">SUMPRODUCT(計算_投入係数表_加工!$D227:$DS227, 生産額_中分類, IF(列分類振分=AE$3, 1, 0))/SUMPRODUCT(生産額_中分類, IF(列分類振分=AE$3, 1, 0))</f>
        <v>#DIV/0!</v>
      </c>
      <c r="AF90" s="194" t="e">
        <f t="array" ref="AF90">SUMPRODUCT(計算_投入係数表_加工!$D227:$DS227, 生産額_中分類, IF(列分類振分=AF$3, 1, 0))/SUMPRODUCT(生産額_中分類, IF(列分類振分=AF$3, 1, 0))</f>
        <v>#DIV/0!</v>
      </c>
      <c r="AG90" s="194" t="e">
        <f t="array" ref="AG90">SUMPRODUCT(計算_投入係数表_加工!$D227:$DS227, 生産額_中分類, IF(列分類振分=AG$3, 1, 0))/SUMPRODUCT(生産額_中分類, IF(列分類振分=AG$3, 1, 0))</f>
        <v>#DIV/0!</v>
      </c>
      <c r="AH90" s="194" t="e">
        <f t="array" ref="AH90">SUMPRODUCT(計算_投入係数表_加工!$D227:$DS227, 生産額_中分類, IF(列分類振分=AH$3, 1, 0))/SUMPRODUCT(生産額_中分類, IF(列分類振分=AH$3, 1, 0))</f>
        <v>#DIV/0!</v>
      </c>
      <c r="AI90" s="194" t="e">
        <f t="array" ref="AI90">SUMPRODUCT(計算_投入係数表_加工!$D227:$DS227, 生産額_中分類, IF(列分類振分=AI$3, 1, 0))/SUMPRODUCT(生産額_中分類, IF(列分類振分=AI$3, 1, 0))</f>
        <v>#DIV/0!</v>
      </c>
      <c r="AJ90" s="194" t="e">
        <f t="array" ref="AJ90">SUMPRODUCT(計算_投入係数表_加工!$D227:$DS227, 生産額_中分類, IF(列分類振分=AJ$3, 1, 0))/SUMPRODUCT(生産額_中分類, IF(列分類振分=AJ$3, 1, 0))</f>
        <v>#DIV/0!</v>
      </c>
      <c r="AK90" s="194" t="e">
        <f t="array" ref="AK90">SUMPRODUCT(計算_投入係数表_加工!$D227:$DS227, 生産額_中分類, IF(列分類振分=AK$3, 1, 0))/SUMPRODUCT(生産額_中分類, IF(列分類振分=AK$3, 1, 0))</f>
        <v>#DIV/0!</v>
      </c>
      <c r="AL90" s="194" t="e">
        <f t="array" ref="AL90">SUMPRODUCT(計算_投入係数表_加工!$D227:$DS227, 生産額_中分類, IF(列分類振分=AL$3, 1, 0))/SUMPRODUCT(生産額_中分類, IF(列分類振分=AL$3, 1, 0))</f>
        <v>#DIV/0!</v>
      </c>
      <c r="AM90" s="194" t="e">
        <f t="array" ref="AM90">SUMPRODUCT(計算_投入係数表_加工!$D227:$DS227, 生産額_中分類, IF(列分類振分=AM$3, 1, 0))/SUMPRODUCT(生産額_中分類, IF(列分類振分=AM$3, 1, 0))</f>
        <v>#DIV/0!</v>
      </c>
      <c r="AN90" s="194" t="e">
        <f t="array" ref="AN90">SUMPRODUCT(計算_投入係数表_加工!$D227:$DS227, 生産額_中分類, IF(列分類振分=AN$3, 1, 0))/SUMPRODUCT(生産額_中分類, IF(列分類振分=AN$3, 1, 0))</f>
        <v>#DIV/0!</v>
      </c>
      <c r="AO90" s="194" t="e">
        <f t="array" ref="AO90">SUMPRODUCT(計算_投入係数表_加工!$D227:$DS227, 生産額_中分類, IF(列分類振分=AO$3, 1, 0))/SUMPRODUCT(生産額_中分類, IF(列分類振分=AO$3, 1, 0))</f>
        <v>#DIV/0!</v>
      </c>
      <c r="AP90" s="194" t="e">
        <f t="array" ref="AP90">SUMPRODUCT(計算_投入係数表_加工!$D227:$DS227, 生産額_中分類, IF(列分類振分=AP$3, 1, 0))/SUMPRODUCT(生産額_中分類, IF(列分類振分=AP$3, 1, 0))</f>
        <v>#DIV/0!</v>
      </c>
      <c r="AQ90" s="194" t="e">
        <f t="array" ref="AQ90">SUMPRODUCT(計算_投入係数表_加工!$D227:$DS227, 生産額_中分類, IF(列分類振分=AQ$3, 1, 0))/SUMPRODUCT(生産額_中分類, IF(列分類振分=AQ$3, 1, 0))</f>
        <v>#DIV/0!</v>
      </c>
      <c r="AR90" s="194" t="e">
        <f t="array" ref="AR90">SUMPRODUCT(計算_投入係数表_加工!$D227:$DS227, 生産額_中分類, IF(列分類振分=AR$3, 1, 0))/SUMPRODUCT(生産額_中分類, IF(列分類振分=AR$3, 1, 0))</f>
        <v>#DIV/0!</v>
      </c>
      <c r="AS90" s="194" t="e">
        <f t="array" ref="AS90">SUMPRODUCT(計算_投入係数表_加工!$D227:$DS227, 生産額_中分類, IF(列分類振分=AS$3, 1, 0))/SUMPRODUCT(生産額_中分類, IF(列分類振分=AS$3, 1, 0))</f>
        <v>#DIV/0!</v>
      </c>
      <c r="AT90" s="194" t="e">
        <f t="array" ref="AT90">SUMPRODUCT(計算_投入係数表_加工!$D227:$DS227, 生産額_中分類, IF(列分類振分=AT$3, 1, 0))/SUMPRODUCT(生産額_中分類, IF(列分類振分=AT$3, 1, 0))</f>
        <v>#DIV/0!</v>
      </c>
      <c r="AU90" s="194" t="e">
        <f t="array" ref="AU90">SUMPRODUCT(計算_投入係数表_加工!$D227:$DS227, 生産額_中分類, IF(列分類振分=AU$3, 1, 0))/SUMPRODUCT(生産額_中分類, IF(列分類振分=AU$3, 1, 0))</f>
        <v>#DIV/0!</v>
      </c>
      <c r="AV90" s="194" t="e">
        <f t="array" ref="AV90">SUMPRODUCT(計算_投入係数表_加工!$D227:$DS227, 生産額_中分類, IF(列分類振分=AV$3, 1, 0))/SUMPRODUCT(生産額_中分類, IF(列分類振分=AV$3, 1, 0))</f>
        <v>#DIV/0!</v>
      </c>
      <c r="AW90" s="194" t="e">
        <f t="array" ref="AW90">SUMPRODUCT(計算_投入係数表_加工!$D227:$DS227, 生産額_中分類, IF(列分類振分=AW$3, 1, 0))/SUMPRODUCT(生産額_中分類, IF(列分類振分=AW$3, 1, 0))</f>
        <v>#DIV/0!</v>
      </c>
      <c r="AX90" s="194" t="e">
        <f t="array" ref="AX90">SUMPRODUCT(計算_投入係数表_加工!$D227:$DS227, 生産額_中分類, IF(列分類振分=AX$3, 1, 0))/SUMPRODUCT(生産額_中分類, IF(列分類振分=AX$3, 1, 0))</f>
        <v>#DIV/0!</v>
      </c>
      <c r="AY90" s="194" t="e">
        <f t="array" ref="AY90">SUMPRODUCT(計算_投入係数表_加工!$D227:$DS227, 生産額_中分類, IF(列分類振分=AY$3, 1, 0))/SUMPRODUCT(生産額_中分類, IF(列分類振分=AY$3, 1, 0))</f>
        <v>#DIV/0!</v>
      </c>
      <c r="AZ90" s="194" t="e">
        <f t="array" ref="AZ90">SUMPRODUCT(計算_投入係数表_加工!$D227:$DS227, 生産額_中分類, IF(列分類振分=AZ$3, 1, 0))/SUMPRODUCT(生産額_中分類, IF(列分類振分=AZ$3, 1, 0))</f>
        <v>#DIV/0!</v>
      </c>
      <c r="BA90" s="194" t="e">
        <f t="array" ref="BA90">SUMPRODUCT(計算_投入係数表_加工!$D227:$DS227, 生産額_中分類, IF(列分類振分=BA$3, 1, 0))/SUMPRODUCT(生産額_中分類, IF(列分類振分=BA$3, 1, 0))</f>
        <v>#DIV/0!</v>
      </c>
      <c r="BB90" s="194" t="e">
        <f t="array" ref="BB90">SUMPRODUCT(計算_投入係数表_加工!$D227:$DS227, 生産額_中分類, IF(列分類振分=BB$3, 1, 0))/SUMPRODUCT(生産額_中分類, IF(列分類振分=BB$3, 1, 0))</f>
        <v>#DIV/0!</v>
      </c>
      <c r="BC90" s="194" t="e">
        <f t="array" ref="BC90">SUMPRODUCT(計算_投入係数表_加工!$D227:$DS227, 生産額_中分類, IF(列分類振分=BC$3, 1, 0))/SUMPRODUCT(生産額_中分類, IF(列分類振分=BC$3, 1, 0))</f>
        <v>#DIV/0!</v>
      </c>
      <c r="BD90" s="194" t="e">
        <f t="array" ref="BD90">SUMPRODUCT(計算_投入係数表_加工!$D227:$DS227, 生産額_中分類, IF(列分類振分=BD$3, 1, 0))/SUMPRODUCT(生産額_中分類, IF(列分類振分=BD$3, 1, 0))</f>
        <v>#DIV/0!</v>
      </c>
      <c r="BE90" s="194" t="e">
        <f t="array" ref="BE90">SUMPRODUCT(計算_投入係数表_加工!$D227:$DS227, 生産額_中分類, IF(列分類振分=BE$3, 1, 0))/SUMPRODUCT(生産額_中分類, IF(列分類振分=BE$3, 1, 0))</f>
        <v>#DIV/0!</v>
      </c>
      <c r="BF90" s="194" t="e">
        <f t="array" ref="BF90">SUMPRODUCT(計算_投入係数表_加工!$D227:$DS227, 生産額_中分類, IF(列分類振分=BF$3, 1, 0))/SUMPRODUCT(生産額_中分類, IF(列分類振分=BF$3, 1, 0))</f>
        <v>#DIV/0!</v>
      </c>
      <c r="BG90" s="194" t="e">
        <f t="array" ref="BG90">SUMPRODUCT(計算_投入係数表_加工!$D227:$DS227, 生産額_中分類, IF(列分類振分=BG$3, 1, 0))/SUMPRODUCT(生産額_中分類, IF(列分類振分=BG$3, 1, 0))</f>
        <v>#DIV/0!</v>
      </c>
      <c r="BH90" s="194" t="e">
        <f t="array" ref="BH90">SUMPRODUCT(計算_投入係数表_加工!$D227:$DS227, 生産額_中分類, IF(列分類振分=BH$3, 1, 0))/SUMPRODUCT(生産額_中分類, IF(列分類振分=BH$3, 1, 0))</f>
        <v>#DIV/0!</v>
      </c>
      <c r="BI90" s="194" t="e">
        <f t="array" ref="BI90">SUMPRODUCT(計算_投入係数表_加工!$D227:$DS227, 生産額_中分類, IF(列分類振分=BI$3, 1, 0))/SUMPRODUCT(生産額_中分類, IF(列分類振分=BI$3, 1, 0))</f>
        <v>#DIV/0!</v>
      </c>
      <c r="BJ90" s="194" t="e">
        <f t="array" ref="BJ90">SUMPRODUCT(計算_投入係数表_加工!$D227:$DS227, 生産額_中分類, IF(列分類振分=BJ$3, 1, 0))/SUMPRODUCT(生産額_中分類, IF(列分類振分=BJ$3, 1, 0))</f>
        <v>#DIV/0!</v>
      </c>
      <c r="BK90" s="194" t="e">
        <f t="array" ref="BK90">SUMPRODUCT(計算_投入係数表_加工!$D227:$DS227, 生産額_中分類, IF(列分類振分=BK$3, 1, 0))/SUMPRODUCT(生産額_中分類, IF(列分類振分=BK$3, 1, 0))</f>
        <v>#DIV/0!</v>
      </c>
      <c r="BL90" s="194" t="e">
        <f t="array" ref="BL90">SUMPRODUCT(計算_投入係数表_加工!$D227:$DS227, 生産額_中分類, IF(列分類振分=BL$3, 1, 0))/SUMPRODUCT(生産額_中分類, IF(列分類振分=BL$3, 1, 0))</f>
        <v>#DIV/0!</v>
      </c>
      <c r="BM90" s="194" t="e">
        <f t="array" ref="BM90">SUMPRODUCT(計算_投入係数表_加工!$D227:$DS227, 生産額_中分類, IF(列分類振分=BM$3, 1, 0))/SUMPRODUCT(生産額_中分類, IF(列分類振分=BM$3, 1, 0))</f>
        <v>#DIV/0!</v>
      </c>
      <c r="BN90" s="194" t="e">
        <f t="array" ref="BN90">SUMPRODUCT(計算_投入係数表_加工!$D227:$DS227, 生産額_中分類, IF(列分類振分=BN$3, 1, 0))/SUMPRODUCT(生産額_中分類, IF(列分類振分=BN$3, 1, 0))</f>
        <v>#DIV/0!</v>
      </c>
      <c r="BO90" s="194" t="e">
        <f t="array" ref="BO90">SUMPRODUCT(計算_投入係数表_加工!$D227:$DS227, 生産額_中分類, IF(列分類振分=BO$3, 1, 0))/SUMPRODUCT(生産額_中分類, IF(列分類振分=BO$3, 1, 0))</f>
        <v>#DIV/0!</v>
      </c>
      <c r="BP90" s="194" t="e">
        <f t="array" ref="BP90">SUMPRODUCT(計算_投入係数表_加工!$D227:$DS227, 生産額_中分類, IF(列分類振分=BP$3, 1, 0))/SUMPRODUCT(生産額_中分類, IF(列分類振分=BP$3, 1, 0))</f>
        <v>#DIV/0!</v>
      </c>
      <c r="BQ90" s="194" t="e">
        <f t="array" ref="BQ90">SUMPRODUCT(計算_投入係数表_加工!$D227:$DS227, 生産額_中分類, IF(列分類振分=BQ$3, 1, 0))/SUMPRODUCT(生産額_中分類, IF(列分類振分=BQ$3, 1, 0))</f>
        <v>#DIV/0!</v>
      </c>
      <c r="BR90" s="194" t="e">
        <f t="array" ref="BR90">SUMPRODUCT(計算_投入係数表_加工!$D227:$DS227, 生産額_中分類, IF(列分類振分=BR$3, 1, 0))/SUMPRODUCT(生産額_中分類, IF(列分類振分=BR$3, 1, 0))</f>
        <v>#DIV/0!</v>
      </c>
      <c r="BS90" s="194" t="e">
        <f t="array" ref="BS90">SUMPRODUCT(計算_投入係数表_加工!$D227:$DS227, 生産額_中分類, IF(列分類振分=BS$3, 1, 0))/SUMPRODUCT(生産額_中分類, IF(列分類振分=BS$3, 1, 0))</f>
        <v>#DIV/0!</v>
      </c>
      <c r="BT90" s="194" t="e">
        <f t="array" ref="BT90">SUMPRODUCT(計算_投入係数表_加工!$D227:$DS227, 生産額_中分類, IF(列分類振分=BT$3, 1, 0))/SUMPRODUCT(生産額_中分類, IF(列分類振分=BT$3, 1, 0))</f>
        <v>#DIV/0!</v>
      </c>
      <c r="BU90" s="194" t="e">
        <f t="array" ref="BU90">SUMPRODUCT(計算_投入係数表_加工!$D227:$DS227, 生産額_中分類, IF(列分類振分=BU$3, 1, 0))/SUMPRODUCT(生産額_中分類, IF(列分類振分=BU$3, 1, 0))</f>
        <v>#DIV/0!</v>
      </c>
      <c r="BV90" s="194" t="e">
        <f t="array" ref="BV90">SUMPRODUCT(計算_投入係数表_加工!$D227:$DS227, 生産額_中分類, IF(列分類振分=BV$3, 1, 0))/SUMPRODUCT(生産額_中分類, IF(列分類振分=BV$3, 1, 0))</f>
        <v>#DIV/0!</v>
      </c>
      <c r="BW90" s="194" t="e">
        <f t="array" ref="BW90">SUMPRODUCT(計算_投入係数表_加工!$D227:$DS227, 生産額_中分類, IF(列分類振分=BW$3, 1, 0))/SUMPRODUCT(生産額_中分類, IF(列分類振分=BW$3, 1, 0))</f>
        <v>#DIV/0!</v>
      </c>
      <c r="BX90" s="194" t="e">
        <f t="array" ref="BX90">SUMPRODUCT(計算_投入係数表_加工!$D227:$DS227, 生産額_中分類, IF(列分類振分=BX$3, 1, 0))/SUMPRODUCT(生産額_中分類, IF(列分類振分=BX$3, 1, 0))</f>
        <v>#DIV/0!</v>
      </c>
      <c r="BY90" s="194" t="e">
        <f t="array" ref="BY90">SUMPRODUCT(計算_投入係数表_加工!$D227:$DS227, 生産額_中分類, IF(列分類振分=BY$3, 1, 0))/SUMPRODUCT(生産額_中分類, IF(列分類振分=BY$3, 1, 0))</f>
        <v>#DIV/0!</v>
      </c>
      <c r="BZ90" s="194" t="e">
        <f t="array" ref="BZ90">SUMPRODUCT(計算_投入係数表_加工!$D227:$DS227, 生産額_中分類, IF(列分類振分=BZ$3, 1, 0))/SUMPRODUCT(生産額_中分類, IF(列分類振分=BZ$3, 1, 0))</f>
        <v>#DIV/0!</v>
      </c>
      <c r="CA90" s="194" t="e">
        <f t="array" ref="CA90">SUMPRODUCT(計算_投入係数表_加工!$D227:$DS227, 生産額_中分類, IF(列分類振分=CA$3, 1, 0))/SUMPRODUCT(生産額_中分類, IF(列分類振分=CA$3, 1, 0))</f>
        <v>#DIV/0!</v>
      </c>
      <c r="CB90" s="194" t="e">
        <f t="array" ref="CB90">SUMPRODUCT(計算_投入係数表_加工!$D227:$DS227, 生産額_中分類, IF(列分類振分=CB$3, 1, 0))/SUMPRODUCT(生産額_中分類, IF(列分類振分=CB$3, 1, 0))</f>
        <v>#DIV/0!</v>
      </c>
      <c r="CC90" s="194" t="e">
        <f t="array" ref="CC90">SUMPRODUCT(計算_投入係数表_加工!$D227:$DS227, 生産額_中分類, IF(列分類振分=CC$3, 1, 0))/SUMPRODUCT(生産額_中分類, IF(列分類振分=CC$3, 1, 0))</f>
        <v>#DIV/0!</v>
      </c>
      <c r="CD90" s="194" t="e">
        <f t="array" ref="CD90">SUMPRODUCT(計算_投入係数表_加工!$D227:$DS227, 生産額_中分類, IF(列分類振分=CD$3, 1, 0))/SUMPRODUCT(生産額_中分類, IF(列分類振分=CD$3, 1, 0))</f>
        <v>#DIV/0!</v>
      </c>
      <c r="CE90" s="194" t="e">
        <f t="array" ref="CE90">SUMPRODUCT(計算_投入係数表_加工!$D227:$DS227, 生産額_中分類, IF(列分類振分=CE$3, 1, 0))/SUMPRODUCT(生産額_中分類, IF(列分類振分=CE$3, 1, 0))</f>
        <v>#DIV/0!</v>
      </c>
      <c r="CF90" s="194" t="e">
        <f t="array" ref="CF90">SUMPRODUCT(計算_投入係数表_加工!$D227:$DS227, 生産額_中分類, IF(列分類振分=CF$3, 1, 0))/SUMPRODUCT(生産額_中分類, IF(列分類振分=CF$3, 1, 0))</f>
        <v>#DIV/0!</v>
      </c>
      <c r="CG90" s="194" t="e">
        <f t="array" ref="CG90">SUMPRODUCT(計算_投入係数表_加工!$D227:$DS227, 生産額_中分類, IF(列分類振分=CG$3, 1, 0))/SUMPRODUCT(生産額_中分類, IF(列分類振分=CG$3, 1, 0))</f>
        <v>#DIV/0!</v>
      </c>
      <c r="CH90" s="194" t="e">
        <f t="array" ref="CH90">SUMPRODUCT(計算_投入係数表_加工!$D227:$DS227, 生産額_中分類, IF(列分類振分=CH$3, 1, 0))/SUMPRODUCT(生産額_中分類, IF(列分類振分=CH$3, 1, 0))</f>
        <v>#DIV/0!</v>
      </c>
      <c r="CI90" s="194" t="e">
        <f t="array" ref="CI90">SUMPRODUCT(計算_投入係数表_加工!$D227:$DS227, 生産額_中分類, IF(列分類振分=CI$3, 1, 0))/SUMPRODUCT(生産額_中分類, IF(列分類振分=CI$3, 1, 0))</f>
        <v>#DIV/0!</v>
      </c>
      <c r="CJ90" s="194" t="e">
        <f t="array" ref="CJ90">SUMPRODUCT(計算_投入係数表_加工!$D227:$DS227, 生産額_中分類, IF(列分類振分=CJ$3, 1, 0))/SUMPRODUCT(生産額_中分類, IF(列分類振分=CJ$3, 1, 0))</f>
        <v>#DIV/0!</v>
      </c>
      <c r="CK90" s="194" t="e">
        <f t="array" ref="CK90">SUMPRODUCT(計算_投入係数表_加工!$D227:$DS227, 生産額_中分類, IF(列分類振分=CK$3, 1, 0))/SUMPRODUCT(生産額_中分類, IF(列分類振分=CK$3, 1, 0))</f>
        <v>#DIV/0!</v>
      </c>
      <c r="CL90" s="194" t="e">
        <f t="array" ref="CL90">SUMPRODUCT(計算_投入係数表_加工!$D227:$DS227, 生産額_中分類, IF(列分類振分=CL$3, 1, 0))/SUMPRODUCT(生産額_中分類, IF(列分類振分=CL$3, 1, 0))</f>
        <v>#DIV/0!</v>
      </c>
      <c r="CM90" s="194" t="e">
        <f t="array" ref="CM90">SUMPRODUCT(計算_投入係数表_加工!$D227:$DS227, 生産額_中分類, IF(列分類振分=CM$3, 1, 0))/SUMPRODUCT(生産額_中分類, IF(列分類振分=CM$3, 1, 0))</f>
        <v>#DIV/0!</v>
      </c>
      <c r="CN90" s="194" t="e">
        <f t="array" ref="CN90">SUMPRODUCT(計算_投入係数表_加工!$D227:$DS227, 生産額_中分類, IF(列分類振分=CN$3, 1, 0))/SUMPRODUCT(生産額_中分類, IF(列分類振分=CN$3, 1, 0))</f>
        <v>#DIV/0!</v>
      </c>
      <c r="CO90" s="194" t="e">
        <f t="array" ref="CO90">SUMPRODUCT(計算_投入係数表_加工!$D227:$DS227, 生産額_中分類, IF(列分類振分=CO$3, 1, 0))/SUMPRODUCT(生産額_中分類, IF(列分類振分=CO$3, 1, 0))</f>
        <v>#DIV/0!</v>
      </c>
      <c r="CP90" s="194" t="e">
        <f t="array" ref="CP90">SUMPRODUCT(計算_投入係数表_加工!$D227:$DS227, 生産額_中分類, IF(列分類振分=CP$3, 1, 0))/SUMPRODUCT(生産額_中分類, IF(列分類振分=CP$3, 1, 0))</f>
        <v>#DIV/0!</v>
      </c>
      <c r="CQ90" s="194" t="e">
        <f t="array" ref="CQ90">SUMPRODUCT(計算_投入係数表_加工!$D227:$DS227, 生産額_中分類, IF(列分類振分=CQ$3, 1, 0))/SUMPRODUCT(生産額_中分類, IF(列分類振分=CQ$3, 1, 0))</f>
        <v>#DIV/0!</v>
      </c>
      <c r="CR90" s="194" t="e">
        <f t="array" ref="CR90">SUMPRODUCT(計算_投入係数表_加工!$D227:$DS227, 生産額_中分類, IF(列分類振分=CR$3, 1, 0))/SUMPRODUCT(生産額_中分類, IF(列分類振分=CR$3, 1, 0))</f>
        <v>#DIV/0!</v>
      </c>
      <c r="CS90" s="194" t="e">
        <f t="array" ref="CS90">SUMPRODUCT(計算_投入係数表_加工!$D227:$DS227, 生産額_中分類, IF(列分類振分=CS$3, 1, 0))/SUMPRODUCT(生産額_中分類, IF(列分類振分=CS$3, 1, 0))</f>
        <v>#DIV/0!</v>
      </c>
      <c r="CT90" s="194" t="e">
        <f t="array" ref="CT90">SUMPRODUCT(計算_投入係数表_加工!$D227:$DS227, 生産額_中分類, IF(列分類振分=CT$3, 1, 0))/SUMPRODUCT(生産額_中分類, IF(列分類振分=CT$3, 1, 0))</f>
        <v>#DIV/0!</v>
      </c>
      <c r="CU90" s="194" t="e">
        <f t="array" ref="CU90">SUMPRODUCT(計算_投入係数表_加工!$D227:$DS227, 生産額_中分類, IF(列分類振分=CU$3, 1, 0))/SUMPRODUCT(生産額_中分類, IF(列分類振分=CU$3, 1, 0))</f>
        <v>#DIV/0!</v>
      </c>
      <c r="CV90" s="194" t="e">
        <f t="array" ref="CV90">SUMPRODUCT(計算_投入係数表_加工!$D227:$DS227, 生産額_中分類, IF(列分類振分=CV$3, 1, 0))/SUMPRODUCT(生産額_中分類, IF(列分類振分=CV$3, 1, 0))</f>
        <v>#DIV/0!</v>
      </c>
      <c r="CW90" s="194" t="e">
        <f t="array" ref="CW90">SUMPRODUCT(計算_投入係数表_加工!$D227:$DS227, 生産額_中分類, IF(列分類振分=CW$3, 1, 0))/SUMPRODUCT(生産額_中分類, IF(列分類振分=CW$3, 1, 0))</f>
        <v>#DIV/0!</v>
      </c>
      <c r="CX90" s="194" t="e">
        <f t="array" ref="CX90">SUMPRODUCT(計算_投入係数表_加工!$D227:$DS227, 生産額_中分類, IF(列分類振分=CX$3, 1, 0))/SUMPRODUCT(生産額_中分類, IF(列分類振分=CX$3, 1, 0))</f>
        <v>#DIV/0!</v>
      </c>
      <c r="CY90" s="194" t="e">
        <f t="array" ref="CY90">SUMPRODUCT(計算_投入係数表_加工!$D227:$DS227, 生産額_中分類, IF(列分類振分=CY$3, 1, 0))/SUMPRODUCT(生産額_中分類, IF(列分類振分=CY$3, 1, 0))</f>
        <v>#DIV/0!</v>
      </c>
      <c r="CZ90" s="194" t="e">
        <f t="array" ref="CZ90">SUMPRODUCT(計算_投入係数表_加工!$D227:$DS227, 生産額_中分類, IF(列分類振分=CZ$3, 1, 0))/SUMPRODUCT(生産額_中分類, IF(列分類振分=CZ$3, 1, 0))</f>
        <v>#DIV/0!</v>
      </c>
      <c r="DA90" s="194" t="e">
        <f t="array" ref="DA90">SUMPRODUCT(計算_投入係数表_加工!$D227:$DS227, 生産額_中分類, IF(列分類振分=DA$3, 1, 0))/SUMPRODUCT(生産額_中分類, IF(列分類振分=DA$3, 1, 0))</f>
        <v>#DIV/0!</v>
      </c>
      <c r="DB90" s="194" t="e">
        <f t="array" ref="DB90">SUMPRODUCT(計算_投入係数表_加工!$D227:$DS227, 生産額_中分類, IF(列分類振分=DB$3, 1, 0))/SUMPRODUCT(生産額_中分類, IF(列分類振分=DB$3, 1, 0))</f>
        <v>#DIV/0!</v>
      </c>
      <c r="DC90" s="194" t="e">
        <f t="array" ref="DC90">SUMPRODUCT(計算_投入係数表_加工!$D227:$DS227, 生産額_中分類, IF(列分類振分=DC$3, 1, 0))/SUMPRODUCT(生産額_中分類, IF(列分類振分=DC$3, 1, 0))</f>
        <v>#DIV/0!</v>
      </c>
      <c r="DD90" s="194" t="e">
        <f t="array" ref="DD90">SUMPRODUCT(計算_投入係数表_加工!$D227:$DS227, 生産額_中分類, IF(列分類振分=DD$3, 1, 0))/SUMPRODUCT(生産額_中分類, IF(列分類振分=DD$3, 1, 0))</f>
        <v>#DIV/0!</v>
      </c>
      <c r="DE90" s="194" t="e">
        <f t="array" ref="DE90">SUMPRODUCT(計算_投入係数表_加工!$D227:$DS227, 生産額_中分類, IF(列分類振分=DE$3, 1, 0))/SUMPRODUCT(生産額_中分類, IF(列分類振分=DE$3, 1, 0))</f>
        <v>#DIV/0!</v>
      </c>
      <c r="DF90" s="194" t="e">
        <f t="array" ref="DF90">SUMPRODUCT(計算_投入係数表_加工!$D227:$DS227, 生産額_中分類, IF(列分類振分=DF$3, 1, 0))/SUMPRODUCT(生産額_中分類, IF(列分類振分=DF$3, 1, 0))</f>
        <v>#DIV/0!</v>
      </c>
      <c r="DG90" s="194" t="e">
        <f t="array" ref="DG90">SUMPRODUCT(計算_投入係数表_加工!$D227:$DS227, 生産額_中分類, IF(列分類振分=DG$3, 1, 0))/SUMPRODUCT(生産額_中分類, IF(列分類振分=DG$3, 1, 0))</f>
        <v>#DIV/0!</v>
      </c>
      <c r="DH90" s="194" t="e">
        <f t="array" ref="DH90">SUMPRODUCT(計算_投入係数表_加工!$D227:$DS227, 生産額_中分類, IF(列分類振分=DH$3, 1, 0))/SUMPRODUCT(生産額_中分類, IF(列分類振分=DH$3, 1, 0))</f>
        <v>#DIV/0!</v>
      </c>
      <c r="DI90" s="194" t="e">
        <f t="array" ref="DI90">SUMPRODUCT(計算_投入係数表_加工!$D227:$DS227, 生産額_中分類, IF(列分類振分=DI$3, 1, 0))/SUMPRODUCT(生産額_中分類, IF(列分類振分=DI$3, 1, 0))</f>
        <v>#DIV/0!</v>
      </c>
      <c r="DJ90" s="194" t="e">
        <f t="array" ref="DJ90">SUMPRODUCT(計算_投入係数表_加工!$D227:$DS227, 生産額_中分類, IF(列分類振分=DJ$3, 1, 0))/SUMPRODUCT(生産額_中分類, IF(列分類振分=DJ$3, 1, 0))</f>
        <v>#DIV/0!</v>
      </c>
      <c r="DK90" s="194" t="e">
        <f t="array" ref="DK90">SUMPRODUCT(計算_投入係数表_加工!$D227:$DS227, 生産額_中分類, IF(列分類振分=DK$3, 1, 0))/SUMPRODUCT(生産額_中分類, IF(列分類振分=DK$3, 1, 0))</f>
        <v>#DIV/0!</v>
      </c>
      <c r="DL90" s="194" t="e">
        <f t="array" ref="DL90">SUMPRODUCT(計算_投入係数表_加工!$D227:$DS227, 生産額_中分類, IF(列分類振分=DL$3, 1, 0))/SUMPRODUCT(生産額_中分類, IF(列分類振分=DL$3, 1, 0))</f>
        <v>#DIV/0!</v>
      </c>
      <c r="DM90" s="194" t="e">
        <f t="array" ref="DM90">SUMPRODUCT(計算_投入係数表_加工!$D227:$DS227, 生産額_中分類, IF(列分類振分=DM$3, 1, 0))/SUMPRODUCT(生産額_中分類, IF(列分類振分=DM$3, 1, 0))</f>
        <v>#DIV/0!</v>
      </c>
      <c r="DN90" s="194" t="e">
        <f t="array" ref="DN90">SUMPRODUCT(計算_投入係数表_加工!$D227:$DS227, 生産額_中分類, IF(列分類振分=DN$3, 1, 0))/SUMPRODUCT(生産額_中分類, IF(列分類振分=DN$3, 1, 0))</f>
        <v>#DIV/0!</v>
      </c>
      <c r="DO90" s="194" t="e">
        <f t="array" ref="DO90">SUMPRODUCT(計算_投入係数表_加工!$D227:$DS227, 生産額_中分類, IF(列分類振分=DO$3, 1, 0))/SUMPRODUCT(生産額_中分類, IF(列分類振分=DO$3, 1, 0))</f>
        <v>#DIV/0!</v>
      </c>
      <c r="DP90" s="194" t="e">
        <f t="array" ref="DP90">SUMPRODUCT(計算_投入係数表_加工!$D227:$DS227, 生産額_中分類, IF(列分類振分=DP$3, 1, 0))/SUMPRODUCT(生産額_中分類, IF(列分類振分=DP$3, 1, 0))</f>
        <v>#DIV/0!</v>
      </c>
      <c r="DQ90" s="194" t="e">
        <f t="array" ref="DQ90">SUMPRODUCT(計算_投入係数表_加工!$D227:$DS227, 生産額_中分類, IF(列分類振分=DQ$3, 1, 0))/SUMPRODUCT(生産額_中分類, IF(列分類振分=DQ$3, 1, 0))</f>
        <v>#DIV/0!</v>
      </c>
      <c r="DR90" s="194" t="e">
        <f t="array" ref="DR90">SUMPRODUCT(計算_投入係数表_加工!$D227:$DS227, 生産額_中分類, IF(列分類振分=DR$3, 1, 0))/SUMPRODUCT(生産額_中分類, IF(列分類振分=DR$3, 1, 0))</f>
        <v>#DIV/0!</v>
      </c>
      <c r="DS90" s="194" t="e">
        <f t="array" ref="DS90">SUMPRODUCT(計算_投入係数表_加工!$D227:$DS227, 生産額_中分類, IF(列分類振分=DS$3, 1, 0))/SUMPRODUCT(生産額_中分類, IF(列分類振分=DS$3, 1, 0))</f>
        <v>#DIV/0!</v>
      </c>
      <c r="DT90" s="23">
        <f>SUMIF(振分, $C90, 計算_投入係数表_加工!DT$4:DT$123)</f>
        <v>0</v>
      </c>
    </row>
    <row r="91" spans="2:124" x14ac:dyDescent="0.25">
      <c r="B91" s="53">
        <v>88</v>
      </c>
      <c r="C91" s="192" t="str">
        <v>-</v>
      </c>
      <c r="D91" s="193">
        <f t="array" ref="D91">SUMPRODUCT(計算_投入係数表_加工!$D228:$DS228, 生産額_中分類, IF(列分類振分=D$3, 1, 0))/SUMPRODUCT(生産額_中分類, IF(列分類振分=D$3, 1, 0))</f>
        <v>0</v>
      </c>
      <c r="E91" s="194">
        <f t="array" ref="E91">SUMPRODUCT(計算_投入係数表_加工!$D228:$DS228, 生産額_中分類, IF(列分類振分=E$3, 1, 0))/SUMPRODUCT(生産額_中分類, IF(列分類振分=E$3, 1, 0))</f>
        <v>0</v>
      </c>
      <c r="F91" s="194">
        <f t="array" ref="F91">SUMPRODUCT(計算_投入係数表_加工!$D228:$DS228, 生産額_中分類, IF(列分類振分=F$3, 1, 0))/SUMPRODUCT(生産額_中分類, IF(列分類振分=F$3, 1, 0))</f>
        <v>0</v>
      </c>
      <c r="G91" s="194">
        <f t="array" ref="G91">SUMPRODUCT(計算_投入係数表_加工!$D228:$DS228, 生産額_中分類, IF(列分類振分=G$3, 1, 0))/SUMPRODUCT(生産額_中分類, IF(列分類振分=G$3, 1, 0))</f>
        <v>0</v>
      </c>
      <c r="H91" s="194">
        <f t="array" ref="H91">SUMPRODUCT(計算_投入係数表_加工!$D228:$DS228, 生産額_中分類, IF(列分類振分=H$3, 1, 0))/SUMPRODUCT(生産額_中分類, IF(列分類振分=H$3, 1, 0))</f>
        <v>0</v>
      </c>
      <c r="I91" s="194">
        <f t="array" ref="I91">SUMPRODUCT(計算_投入係数表_加工!$D228:$DS228, 生産額_中分類, IF(列分類振分=I$3, 1, 0))/SUMPRODUCT(生産額_中分類, IF(列分類振分=I$3, 1, 0))</f>
        <v>0</v>
      </c>
      <c r="J91" s="194">
        <f t="array" ref="J91">SUMPRODUCT(計算_投入係数表_加工!$D228:$DS228, 生産額_中分類, IF(列分類振分=J$3, 1, 0))/SUMPRODUCT(生産額_中分類, IF(列分類振分=J$3, 1, 0))</f>
        <v>0</v>
      </c>
      <c r="K91" s="194">
        <f t="array" ref="K91">SUMPRODUCT(計算_投入係数表_加工!$D228:$DS228, 生産額_中分類, IF(列分類振分=K$3, 1, 0))/SUMPRODUCT(生産額_中分類, IF(列分類振分=K$3, 1, 0))</f>
        <v>0</v>
      </c>
      <c r="L91" s="194">
        <f t="array" ref="L91">SUMPRODUCT(計算_投入係数表_加工!$D228:$DS228, 生産額_中分類, IF(列分類振分=L$3, 1, 0))/SUMPRODUCT(生産額_中分類, IF(列分類振分=L$3, 1, 0))</f>
        <v>0</v>
      </c>
      <c r="M91" s="194">
        <f t="array" ref="M91">SUMPRODUCT(計算_投入係数表_加工!$D228:$DS228, 生産額_中分類, IF(列分類振分=M$3, 1, 0))/SUMPRODUCT(生産額_中分類, IF(列分類振分=M$3, 1, 0))</f>
        <v>0</v>
      </c>
      <c r="N91" s="194">
        <f t="array" ref="N91">SUMPRODUCT(計算_投入係数表_加工!$D228:$DS228, 生産額_中分類, IF(列分類振分=N$3, 1, 0))/SUMPRODUCT(生産額_中分類, IF(列分類振分=N$3, 1, 0))</f>
        <v>0</v>
      </c>
      <c r="O91" s="194">
        <f t="array" ref="O91">SUMPRODUCT(計算_投入係数表_加工!$D228:$DS228, 生産額_中分類, IF(列分類振分=O$3, 1, 0))/SUMPRODUCT(生産額_中分類, IF(列分類振分=O$3, 1, 0))</f>
        <v>0</v>
      </c>
      <c r="P91" s="194">
        <f t="array" ref="P91">SUMPRODUCT(計算_投入係数表_加工!$D228:$DS228, 生産額_中分類, IF(列分類振分=P$3, 1, 0))/SUMPRODUCT(生産額_中分類, IF(列分類振分=P$3, 1, 0))</f>
        <v>0</v>
      </c>
      <c r="Q91" s="194" t="e">
        <f t="array" ref="Q91">SUMPRODUCT(計算_投入係数表_加工!$D228:$DS228, 生産額_中分類, IF(列分類振分=Q$3, 1, 0))/SUMPRODUCT(生産額_中分類, IF(列分類振分=Q$3, 1, 0))</f>
        <v>#DIV/0!</v>
      </c>
      <c r="R91" s="194" t="e">
        <f t="array" ref="R91">SUMPRODUCT(計算_投入係数表_加工!$D228:$DS228, 生産額_中分類, IF(列分類振分=R$3, 1, 0))/SUMPRODUCT(生産額_中分類, IF(列分類振分=R$3, 1, 0))</f>
        <v>#DIV/0!</v>
      </c>
      <c r="S91" s="194" t="e">
        <f t="array" ref="S91">SUMPRODUCT(計算_投入係数表_加工!$D228:$DS228, 生産額_中分類, IF(列分類振分=S$3, 1, 0))/SUMPRODUCT(生産額_中分類, IF(列分類振分=S$3, 1, 0))</f>
        <v>#DIV/0!</v>
      </c>
      <c r="T91" s="194" t="e">
        <f t="array" ref="T91">SUMPRODUCT(計算_投入係数表_加工!$D228:$DS228, 生産額_中分類, IF(列分類振分=T$3, 1, 0))/SUMPRODUCT(生産額_中分類, IF(列分類振分=T$3, 1, 0))</f>
        <v>#DIV/0!</v>
      </c>
      <c r="U91" s="194" t="e">
        <f t="array" ref="U91">SUMPRODUCT(計算_投入係数表_加工!$D228:$DS228, 生産額_中分類, IF(列分類振分=U$3, 1, 0))/SUMPRODUCT(生産額_中分類, IF(列分類振分=U$3, 1, 0))</f>
        <v>#DIV/0!</v>
      </c>
      <c r="V91" s="194" t="e">
        <f t="array" ref="V91">SUMPRODUCT(計算_投入係数表_加工!$D228:$DS228, 生産額_中分類, IF(列分類振分=V$3, 1, 0))/SUMPRODUCT(生産額_中分類, IF(列分類振分=V$3, 1, 0))</f>
        <v>#DIV/0!</v>
      </c>
      <c r="W91" s="194" t="e">
        <f t="array" ref="W91">SUMPRODUCT(計算_投入係数表_加工!$D228:$DS228, 生産額_中分類, IF(列分類振分=W$3, 1, 0))/SUMPRODUCT(生産額_中分類, IF(列分類振分=W$3, 1, 0))</f>
        <v>#DIV/0!</v>
      </c>
      <c r="X91" s="194" t="e">
        <f t="array" ref="X91">SUMPRODUCT(計算_投入係数表_加工!$D228:$DS228, 生産額_中分類, IF(列分類振分=X$3, 1, 0))/SUMPRODUCT(生産額_中分類, IF(列分類振分=X$3, 1, 0))</f>
        <v>#DIV/0!</v>
      </c>
      <c r="Y91" s="194" t="e">
        <f t="array" ref="Y91">SUMPRODUCT(計算_投入係数表_加工!$D228:$DS228, 生産額_中分類, IF(列分類振分=Y$3, 1, 0))/SUMPRODUCT(生産額_中分類, IF(列分類振分=Y$3, 1, 0))</f>
        <v>#DIV/0!</v>
      </c>
      <c r="Z91" s="194" t="e">
        <f t="array" ref="Z91">SUMPRODUCT(計算_投入係数表_加工!$D228:$DS228, 生産額_中分類, IF(列分類振分=Z$3, 1, 0))/SUMPRODUCT(生産額_中分類, IF(列分類振分=Z$3, 1, 0))</f>
        <v>#DIV/0!</v>
      </c>
      <c r="AA91" s="194" t="e">
        <f t="array" ref="AA91">SUMPRODUCT(計算_投入係数表_加工!$D228:$DS228, 生産額_中分類, IF(列分類振分=AA$3, 1, 0))/SUMPRODUCT(生産額_中分類, IF(列分類振分=AA$3, 1, 0))</f>
        <v>#DIV/0!</v>
      </c>
      <c r="AB91" s="194" t="e">
        <f t="array" ref="AB91">SUMPRODUCT(計算_投入係数表_加工!$D228:$DS228, 生産額_中分類, IF(列分類振分=AB$3, 1, 0))/SUMPRODUCT(生産額_中分類, IF(列分類振分=AB$3, 1, 0))</f>
        <v>#DIV/0!</v>
      </c>
      <c r="AC91" s="194" t="e">
        <f t="array" ref="AC91">SUMPRODUCT(計算_投入係数表_加工!$D228:$DS228, 生産額_中分類, IF(列分類振分=AC$3, 1, 0))/SUMPRODUCT(生産額_中分類, IF(列分類振分=AC$3, 1, 0))</f>
        <v>#DIV/0!</v>
      </c>
      <c r="AD91" s="194" t="e">
        <f t="array" ref="AD91">SUMPRODUCT(計算_投入係数表_加工!$D228:$DS228, 生産額_中分類, IF(列分類振分=AD$3, 1, 0))/SUMPRODUCT(生産額_中分類, IF(列分類振分=AD$3, 1, 0))</f>
        <v>#DIV/0!</v>
      </c>
      <c r="AE91" s="194" t="e">
        <f t="array" ref="AE91">SUMPRODUCT(計算_投入係数表_加工!$D228:$DS228, 生産額_中分類, IF(列分類振分=AE$3, 1, 0))/SUMPRODUCT(生産額_中分類, IF(列分類振分=AE$3, 1, 0))</f>
        <v>#DIV/0!</v>
      </c>
      <c r="AF91" s="194" t="e">
        <f t="array" ref="AF91">SUMPRODUCT(計算_投入係数表_加工!$D228:$DS228, 生産額_中分類, IF(列分類振分=AF$3, 1, 0))/SUMPRODUCT(生産額_中分類, IF(列分類振分=AF$3, 1, 0))</f>
        <v>#DIV/0!</v>
      </c>
      <c r="AG91" s="194" t="e">
        <f t="array" ref="AG91">SUMPRODUCT(計算_投入係数表_加工!$D228:$DS228, 生産額_中分類, IF(列分類振分=AG$3, 1, 0))/SUMPRODUCT(生産額_中分類, IF(列分類振分=AG$3, 1, 0))</f>
        <v>#DIV/0!</v>
      </c>
      <c r="AH91" s="194" t="e">
        <f t="array" ref="AH91">SUMPRODUCT(計算_投入係数表_加工!$D228:$DS228, 生産額_中分類, IF(列分類振分=AH$3, 1, 0))/SUMPRODUCT(生産額_中分類, IF(列分類振分=AH$3, 1, 0))</f>
        <v>#DIV/0!</v>
      </c>
      <c r="AI91" s="194" t="e">
        <f t="array" ref="AI91">SUMPRODUCT(計算_投入係数表_加工!$D228:$DS228, 生産額_中分類, IF(列分類振分=AI$3, 1, 0))/SUMPRODUCT(生産額_中分類, IF(列分類振分=AI$3, 1, 0))</f>
        <v>#DIV/0!</v>
      </c>
      <c r="AJ91" s="194" t="e">
        <f t="array" ref="AJ91">SUMPRODUCT(計算_投入係数表_加工!$D228:$DS228, 生産額_中分類, IF(列分類振分=AJ$3, 1, 0))/SUMPRODUCT(生産額_中分類, IF(列分類振分=AJ$3, 1, 0))</f>
        <v>#DIV/0!</v>
      </c>
      <c r="AK91" s="194" t="e">
        <f t="array" ref="AK91">SUMPRODUCT(計算_投入係数表_加工!$D228:$DS228, 生産額_中分類, IF(列分類振分=AK$3, 1, 0))/SUMPRODUCT(生産額_中分類, IF(列分類振分=AK$3, 1, 0))</f>
        <v>#DIV/0!</v>
      </c>
      <c r="AL91" s="194" t="e">
        <f t="array" ref="AL91">SUMPRODUCT(計算_投入係数表_加工!$D228:$DS228, 生産額_中分類, IF(列分類振分=AL$3, 1, 0))/SUMPRODUCT(生産額_中分類, IF(列分類振分=AL$3, 1, 0))</f>
        <v>#DIV/0!</v>
      </c>
      <c r="AM91" s="194" t="e">
        <f t="array" ref="AM91">SUMPRODUCT(計算_投入係数表_加工!$D228:$DS228, 生産額_中分類, IF(列分類振分=AM$3, 1, 0))/SUMPRODUCT(生産額_中分類, IF(列分類振分=AM$3, 1, 0))</f>
        <v>#DIV/0!</v>
      </c>
      <c r="AN91" s="194" t="e">
        <f t="array" ref="AN91">SUMPRODUCT(計算_投入係数表_加工!$D228:$DS228, 生産額_中分類, IF(列分類振分=AN$3, 1, 0))/SUMPRODUCT(生産額_中分類, IF(列分類振分=AN$3, 1, 0))</f>
        <v>#DIV/0!</v>
      </c>
      <c r="AO91" s="194" t="e">
        <f t="array" ref="AO91">SUMPRODUCT(計算_投入係数表_加工!$D228:$DS228, 生産額_中分類, IF(列分類振分=AO$3, 1, 0))/SUMPRODUCT(生産額_中分類, IF(列分類振分=AO$3, 1, 0))</f>
        <v>#DIV/0!</v>
      </c>
      <c r="AP91" s="194" t="e">
        <f t="array" ref="AP91">SUMPRODUCT(計算_投入係数表_加工!$D228:$DS228, 生産額_中分類, IF(列分類振分=AP$3, 1, 0))/SUMPRODUCT(生産額_中分類, IF(列分類振分=AP$3, 1, 0))</f>
        <v>#DIV/0!</v>
      </c>
      <c r="AQ91" s="194" t="e">
        <f t="array" ref="AQ91">SUMPRODUCT(計算_投入係数表_加工!$D228:$DS228, 生産額_中分類, IF(列分類振分=AQ$3, 1, 0))/SUMPRODUCT(生産額_中分類, IF(列分類振分=AQ$3, 1, 0))</f>
        <v>#DIV/0!</v>
      </c>
      <c r="AR91" s="194" t="e">
        <f t="array" ref="AR91">SUMPRODUCT(計算_投入係数表_加工!$D228:$DS228, 生産額_中分類, IF(列分類振分=AR$3, 1, 0))/SUMPRODUCT(生産額_中分類, IF(列分類振分=AR$3, 1, 0))</f>
        <v>#DIV/0!</v>
      </c>
      <c r="AS91" s="194" t="e">
        <f t="array" ref="AS91">SUMPRODUCT(計算_投入係数表_加工!$D228:$DS228, 生産額_中分類, IF(列分類振分=AS$3, 1, 0))/SUMPRODUCT(生産額_中分類, IF(列分類振分=AS$3, 1, 0))</f>
        <v>#DIV/0!</v>
      </c>
      <c r="AT91" s="194" t="e">
        <f t="array" ref="AT91">SUMPRODUCT(計算_投入係数表_加工!$D228:$DS228, 生産額_中分類, IF(列分類振分=AT$3, 1, 0))/SUMPRODUCT(生産額_中分類, IF(列分類振分=AT$3, 1, 0))</f>
        <v>#DIV/0!</v>
      </c>
      <c r="AU91" s="194" t="e">
        <f t="array" ref="AU91">SUMPRODUCT(計算_投入係数表_加工!$D228:$DS228, 生産額_中分類, IF(列分類振分=AU$3, 1, 0))/SUMPRODUCT(生産額_中分類, IF(列分類振分=AU$3, 1, 0))</f>
        <v>#DIV/0!</v>
      </c>
      <c r="AV91" s="194" t="e">
        <f t="array" ref="AV91">SUMPRODUCT(計算_投入係数表_加工!$D228:$DS228, 生産額_中分類, IF(列分類振分=AV$3, 1, 0))/SUMPRODUCT(生産額_中分類, IF(列分類振分=AV$3, 1, 0))</f>
        <v>#DIV/0!</v>
      </c>
      <c r="AW91" s="194" t="e">
        <f t="array" ref="AW91">SUMPRODUCT(計算_投入係数表_加工!$D228:$DS228, 生産額_中分類, IF(列分類振分=AW$3, 1, 0))/SUMPRODUCT(生産額_中分類, IF(列分類振分=AW$3, 1, 0))</f>
        <v>#DIV/0!</v>
      </c>
      <c r="AX91" s="194" t="e">
        <f t="array" ref="AX91">SUMPRODUCT(計算_投入係数表_加工!$D228:$DS228, 生産額_中分類, IF(列分類振分=AX$3, 1, 0))/SUMPRODUCT(生産額_中分類, IF(列分類振分=AX$3, 1, 0))</f>
        <v>#DIV/0!</v>
      </c>
      <c r="AY91" s="194" t="e">
        <f t="array" ref="AY91">SUMPRODUCT(計算_投入係数表_加工!$D228:$DS228, 生産額_中分類, IF(列分類振分=AY$3, 1, 0))/SUMPRODUCT(生産額_中分類, IF(列分類振分=AY$3, 1, 0))</f>
        <v>#DIV/0!</v>
      </c>
      <c r="AZ91" s="194" t="e">
        <f t="array" ref="AZ91">SUMPRODUCT(計算_投入係数表_加工!$D228:$DS228, 生産額_中分類, IF(列分類振分=AZ$3, 1, 0))/SUMPRODUCT(生産額_中分類, IF(列分類振分=AZ$3, 1, 0))</f>
        <v>#DIV/0!</v>
      </c>
      <c r="BA91" s="194" t="e">
        <f t="array" ref="BA91">SUMPRODUCT(計算_投入係数表_加工!$D228:$DS228, 生産額_中分類, IF(列分類振分=BA$3, 1, 0))/SUMPRODUCT(生産額_中分類, IF(列分類振分=BA$3, 1, 0))</f>
        <v>#DIV/0!</v>
      </c>
      <c r="BB91" s="194" t="e">
        <f t="array" ref="BB91">SUMPRODUCT(計算_投入係数表_加工!$D228:$DS228, 生産額_中分類, IF(列分類振分=BB$3, 1, 0))/SUMPRODUCT(生産額_中分類, IF(列分類振分=BB$3, 1, 0))</f>
        <v>#DIV/0!</v>
      </c>
      <c r="BC91" s="194" t="e">
        <f t="array" ref="BC91">SUMPRODUCT(計算_投入係数表_加工!$D228:$DS228, 生産額_中分類, IF(列分類振分=BC$3, 1, 0))/SUMPRODUCT(生産額_中分類, IF(列分類振分=BC$3, 1, 0))</f>
        <v>#DIV/0!</v>
      </c>
      <c r="BD91" s="194" t="e">
        <f t="array" ref="BD91">SUMPRODUCT(計算_投入係数表_加工!$D228:$DS228, 生産額_中分類, IF(列分類振分=BD$3, 1, 0))/SUMPRODUCT(生産額_中分類, IF(列分類振分=BD$3, 1, 0))</f>
        <v>#DIV/0!</v>
      </c>
      <c r="BE91" s="194" t="e">
        <f t="array" ref="BE91">SUMPRODUCT(計算_投入係数表_加工!$D228:$DS228, 生産額_中分類, IF(列分類振分=BE$3, 1, 0))/SUMPRODUCT(生産額_中分類, IF(列分類振分=BE$3, 1, 0))</f>
        <v>#DIV/0!</v>
      </c>
      <c r="BF91" s="194" t="e">
        <f t="array" ref="BF91">SUMPRODUCT(計算_投入係数表_加工!$D228:$DS228, 生産額_中分類, IF(列分類振分=BF$3, 1, 0))/SUMPRODUCT(生産額_中分類, IF(列分類振分=BF$3, 1, 0))</f>
        <v>#DIV/0!</v>
      </c>
      <c r="BG91" s="194" t="e">
        <f t="array" ref="BG91">SUMPRODUCT(計算_投入係数表_加工!$D228:$DS228, 生産額_中分類, IF(列分類振分=BG$3, 1, 0))/SUMPRODUCT(生産額_中分類, IF(列分類振分=BG$3, 1, 0))</f>
        <v>#DIV/0!</v>
      </c>
      <c r="BH91" s="194" t="e">
        <f t="array" ref="BH91">SUMPRODUCT(計算_投入係数表_加工!$D228:$DS228, 生産額_中分類, IF(列分類振分=BH$3, 1, 0))/SUMPRODUCT(生産額_中分類, IF(列分類振分=BH$3, 1, 0))</f>
        <v>#DIV/0!</v>
      </c>
      <c r="BI91" s="194" t="e">
        <f t="array" ref="BI91">SUMPRODUCT(計算_投入係数表_加工!$D228:$DS228, 生産額_中分類, IF(列分類振分=BI$3, 1, 0))/SUMPRODUCT(生産額_中分類, IF(列分類振分=BI$3, 1, 0))</f>
        <v>#DIV/0!</v>
      </c>
      <c r="BJ91" s="194" t="e">
        <f t="array" ref="BJ91">SUMPRODUCT(計算_投入係数表_加工!$D228:$DS228, 生産額_中分類, IF(列分類振分=BJ$3, 1, 0))/SUMPRODUCT(生産額_中分類, IF(列分類振分=BJ$3, 1, 0))</f>
        <v>#DIV/0!</v>
      </c>
      <c r="BK91" s="194" t="e">
        <f t="array" ref="BK91">SUMPRODUCT(計算_投入係数表_加工!$D228:$DS228, 生産額_中分類, IF(列分類振分=BK$3, 1, 0))/SUMPRODUCT(生産額_中分類, IF(列分類振分=BK$3, 1, 0))</f>
        <v>#DIV/0!</v>
      </c>
      <c r="BL91" s="194" t="e">
        <f t="array" ref="BL91">SUMPRODUCT(計算_投入係数表_加工!$D228:$DS228, 生産額_中分類, IF(列分類振分=BL$3, 1, 0))/SUMPRODUCT(生産額_中分類, IF(列分類振分=BL$3, 1, 0))</f>
        <v>#DIV/0!</v>
      </c>
      <c r="BM91" s="194" t="e">
        <f t="array" ref="BM91">SUMPRODUCT(計算_投入係数表_加工!$D228:$DS228, 生産額_中分類, IF(列分類振分=BM$3, 1, 0))/SUMPRODUCT(生産額_中分類, IF(列分類振分=BM$3, 1, 0))</f>
        <v>#DIV/0!</v>
      </c>
      <c r="BN91" s="194" t="e">
        <f t="array" ref="BN91">SUMPRODUCT(計算_投入係数表_加工!$D228:$DS228, 生産額_中分類, IF(列分類振分=BN$3, 1, 0))/SUMPRODUCT(生産額_中分類, IF(列分類振分=BN$3, 1, 0))</f>
        <v>#DIV/0!</v>
      </c>
      <c r="BO91" s="194" t="e">
        <f t="array" ref="BO91">SUMPRODUCT(計算_投入係数表_加工!$D228:$DS228, 生産額_中分類, IF(列分類振分=BO$3, 1, 0))/SUMPRODUCT(生産額_中分類, IF(列分類振分=BO$3, 1, 0))</f>
        <v>#DIV/0!</v>
      </c>
      <c r="BP91" s="194" t="e">
        <f t="array" ref="BP91">SUMPRODUCT(計算_投入係数表_加工!$D228:$DS228, 生産額_中分類, IF(列分類振分=BP$3, 1, 0))/SUMPRODUCT(生産額_中分類, IF(列分類振分=BP$3, 1, 0))</f>
        <v>#DIV/0!</v>
      </c>
      <c r="BQ91" s="194" t="e">
        <f t="array" ref="BQ91">SUMPRODUCT(計算_投入係数表_加工!$D228:$DS228, 生産額_中分類, IF(列分類振分=BQ$3, 1, 0))/SUMPRODUCT(生産額_中分類, IF(列分類振分=BQ$3, 1, 0))</f>
        <v>#DIV/0!</v>
      </c>
      <c r="BR91" s="194" t="e">
        <f t="array" ref="BR91">SUMPRODUCT(計算_投入係数表_加工!$D228:$DS228, 生産額_中分類, IF(列分類振分=BR$3, 1, 0))/SUMPRODUCT(生産額_中分類, IF(列分類振分=BR$3, 1, 0))</f>
        <v>#DIV/0!</v>
      </c>
      <c r="BS91" s="194" t="e">
        <f t="array" ref="BS91">SUMPRODUCT(計算_投入係数表_加工!$D228:$DS228, 生産額_中分類, IF(列分類振分=BS$3, 1, 0))/SUMPRODUCT(生産額_中分類, IF(列分類振分=BS$3, 1, 0))</f>
        <v>#DIV/0!</v>
      </c>
      <c r="BT91" s="194" t="e">
        <f t="array" ref="BT91">SUMPRODUCT(計算_投入係数表_加工!$D228:$DS228, 生産額_中分類, IF(列分類振分=BT$3, 1, 0))/SUMPRODUCT(生産額_中分類, IF(列分類振分=BT$3, 1, 0))</f>
        <v>#DIV/0!</v>
      </c>
      <c r="BU91" s="194" t="e">
        <f t="array" ref="BU91">SUMPRODUCT(計算_投入係数表_加工!$D228:$DS228, 生産額_中分類, IF(列分類振分=BU$3, 1, 0))/SUMPRODUCT(生産額_中分類, IF(列分類振分=BU$3, 1, 0))</f>
        <v>#DIV/0!</v>
      </c>
      <c r="BV91" s="194" t="e">
        <f t="array" ref="BV91">SUMPRODUCT(計算_投入係数表_加工!$D228:$DS228, 生産額_中分類, IF(列分類振分=BV$3, 1, 0))/SUMPRODUCT(生産額_中分類, IF(列分類振分=BV$3, 1, 0))</f>
        <v>#DIV/0!</v>
      </c>
      <c r="BW91" s="194" t="e">
        <f t="array" ref="BW91">SUMPRODUCT(計算_投入係数表_加工!$D228:$DS228, 生産額_中分類, IF(列分類振分=BW$3, 1, 0))/SUMPRODUCT(生産額_中分類, IF(列分類振分=BW$3, 1, 0))</f>
        <v>#DIV/0!</v>
      </c>
      <c r="BX91" s="194" t="e">
        <f t="array" ref="BX91">SUMPRODUCT(計算_投入係数表_加工!$D228:$DS228, 生産額_中分類, IF(列分類振分=BX$3, 1, 0))/SUMPRODUCT(生産額_中分類, IF(列分類振分=BX$3, 1, 0))</f>
        <v>#DIV/0!</v>
      </c>
      <c r="BY91" s="194" t="e">
        <f t="array" ref="BY91">SUMPRODUCT(計算_投入係数表_加工!$D228:$DS228, 生産額_中分類, IF(列分類振分=BY$3, 1, 0))/SUMPRODUCT(生産額_中分類, IF(列分類振分=BY$3, 1, 0))</f>
        <v>#DIV/0!</v>
      </c>
      <c r="BZ91" s="194" t="e">
        <f t="array" ref="BZ91">SUMPRODUCT(計算_投入係数表_加工!$D228:$DS228, 生産額_中分類, IF(列分類振分=BZ$3, 1, 0))/SUMPRODUCT(生産額_中分類, IF(列分類振分=BZ$3, 1, 0))</f>
        <v>#DIV/0!</v>
      </c>
      <c r="CA91" s="194" t="e">
        <f t="array" ref="CA91">SUMPRODUCT(計算_投入係数表_加工!$D228:$DS228, 生産額_中分類, IF(列分類振分=CA$3, 1, 0))/SUMPRODUCT(生産額_中分類, IF(列分類振分=CA$3, 1, 0))</f>
        <v>#DIV/0!</v>
      </c>
      <c r="CB91" s="194" t="e">
        <f t="array" ref="CB91">SUMPRODUCT(計算_投入係数表_加工!$D228:$DS228, 生産額_中分類, IF(列分類振分=CB$3, 1, 0))/SUMPRODUCT(生産額_中分類, IF(列分類振分=CB$3, 1, 0))</f>
        <v>#DIV/0!</v>
      </c>
      <c r="CC91" s="194" t="e">
        <f t="array" ref="CC91">SUMPRODUCT(計算_投入係数表_加工!$D228:$DS228, 生産額_中分類, IF(列分類振分=CC$3, 1, 0))/SUMPRODUCT(生産額_中分類, IF(列分類振分=CC$3, 1, 0))</f>
        <v>#DIV/0!</v>
      </c>
      <c r="CD91" s="194" t="e">
        <f t="array" ref="CD91">SUMPRODUCT(計算_投入係数表_加工!$D228:$DS228, 生産額_中分類, IF(列分類振分=CD$3, 1, 0))/SUMPRODUCT(生産額_中分類, IF(列分類振分=CD$3, 1, 0))</f>
        <v>#DIV/0!</v>
      </c>
      <c r="CE91" s="194" t="e">
        <f t="array" ref="CE91">SUMPRODUCT(計算_投入係数表_加工!$D228:$DS228, 生産額_中分類, IF(列分類振分=CE$3, 1, 0))/SUMPRODUCT(生産額_中分類, IF(列分類振分=CE$3, 1, 0))</f>
        <v>#DIV/0!</v>
      </c>
      <c r="CF91" s="194" t="e">
        <f t="array" ref="CF91">SUMPRODUCT(計算_投入係数表_加工!$D228:$DS228, 生産額_中分類, IF(列分類振分=CF$3, 1, 0))/SUMPRODUCT(生産額_中分類, IF(列分類振分=CF$3, 1, 0))</f>
        <v>#DIV/0!</v>
      </c>
      <c r="CG91" s="194" t="e">
        <f t="array" ref="CG91">SUMPRODUCT(計算_投入係数表_加工!$D228:$DS228, 生産額_中分類, IF(列分類振分=CG$3, 1, 0))/SUMPRODUCT(生産額_中分類, IF(列分類振分=CG$3, 1, 0))</f>
        <v>#DIV/0!</v>
      </c>
      <c r="CH91" s="194" t="e">
        <f t="array" ref="CH91">SUMPRODUCT(計算_投入係数表_加工!$D228:$DS228, 生産額_中分類, IF(列分類振分=CH$3, 1, 0))/SUMPRODUCT(生産額_中分類, IF(列分類振分=CH$3, 1, 0))</f>
        <v>#DIV/0!</v>
      </c>
      <c r="CI91" s="194" t="e">
        <f t="array" ref="CI91">SUMPRODUCT(計算_投入係数表_加工!$D228:$DS228, 生産額_中分類, IF(列分類振分=CI$3, 1, 0))/SUMPRODUCT(生産額_中分類, IF(列分類振分=CI$3, 1, 0))</f>
        <v>#DIV/0!</v>
      </c>
      <c r="CJ91" s="194" t="e">
        <f t="array" ref="CJ91">SUMPRODUCT(計算_投入係数表_加工!$D228:$DS228, 生産額_中分類, IF(列分類振分=CJ$3, 1, 0))/SUMPRODUCT(生産額_中分類, IF(列分類振分=CJ$3, 1, 0))</f>
        <v>#DIV/0!</v>
      </c>
      <c r="CK91" s="194" t="e">
        <f t="array" ref="CK91">SUMPRODUCT(計算_投入係数表_加工!$D228:$DS228, 生産額_中分類, IF(列分類振分=CK$3, 1, 0))/SUMPRODUCT(生産額_中分類, IF(列分類振分=CK$3, 1, 0))</f>
        <v>#DIV/0!</v>
      </c>
      <c r="CL91" s="194" t="e">
        <f t="array" ref="CL91">SUMPRODUCT(計算_投入係数表_加工!$D228:$DS228, 生産額_中分類, IF(列分類振分=CL$3, 1, 0))/SUMPRODUCT(生産額_中分類, IF(列分類振分=CL$3, 1, 0))</f>
        <v>#DIV/0!</v>
      </c>
      <c r="CM91" s="194" t="e">
        <f t="array" ref="CM91">SUMPRODUCT(計算_投入係数表_加工!$D228:$DS228, 生産額_中分類, IF(列分類振分=CM$3, 1, 0))/SUMPRODUCT(生産額_中分類, IF(列分類振分=CM$3, 1, 0))</f>
        <v>#DIV/0!</v>
      </c>
      <c r="CN91" s="194" t="e">
        <f t="array" ref="CN91">SUMPRODUCT(計算_投入係数表_加工!$D228:$DS228, 生産額_中分類, IF(列分類振分=CN$3, 1, 0))/SUMPRODUCT(生産額_中分類, IF(列分類振分=CN$3, 1, 0))</f>
        <v>#DIV/0!</v>
      </c>
      <c r="CO91" s="194" t="e">
        <f t="array" ref="CO91">SUMPRODUCT(計算_投入係数表_加工!$D228:$DS228, 生産額_中分類, IF(列分類振分=CO$3, 1, 0))/SUMPRODUCT(生産額_中分類, IF(列分類振分=CO$3, 1, 0))</f>
        <v>#DIV/0!</v>
      </c>
      <c r="CP91" s="194" t="e">
        <f t="array" ref="CP91">SUMPRODUCT(計算_投入係数表_加工!$D228:$DS228, 生産額_中分類, IF(列分類振分=CP$3, 1, 0))/SUMPRODUCT(生産額_中分類, IF(列分類振分=CP$3, 1, 0))</f>
        <v>#DIV/0!</v>
      </c>
      <c r="CQ91" s="194" t="e">
        <f t="array" ref="CQ91">SUMPRODUCT(計算_投入係数表_加工!$D228:$DS228, 生産額_中分類, IF(列分類振分=CQ$3, 1, 0))/SUMPRODUCT(生産額_中分類, IF(列分類振分=CQ$3, 1, 0))</f>
        <v>#DIV/0!</v>
      </c>
      <c r="CR91" s="194" t="e">
        <f t="array" ref="CR91">SUMPRODUCT(計算_投入係数表_加工!$D228:$DS228, 生産額_中分類, IF(列分類振分=CR$3, 1, 0))/SUMPRODUCT(生産額_中分類, IF(列分類振分=CR$3, 1, 0))</f>
        <v>#DIV/0!</v>
      </c>
      <c r="CS91" s="194" t="e">
        <f t="array" ref="CS91">SUMPRODUCT(計算_投入係数表_加工!$D228:$DS228, 生産額_中分類, IF(列分類振分=CS$3, 1, 0))/SUMPRODUCT(生産額_中分類, IF(列分類振分=CS$3, 1, 0))</f>
        <v>#DIV/0!</v>
      </c>
      <c r="CT91" s="194" t="e">
        <f t="array" ref="CT91">SUMPRODUCT(計算_投入係数表_加工!$D228:$DS228, 生産額_中分類, IF(列分類振分=CT$3, 1, 0))/SUMPRODUCT(生産額_中分類, IF(列分類振分=CT$3, 1, 0))</f>
        <v>#DIV/0!</v>
      </c>
      <c r="CU91" s="194" t="e">
        <f t="array" ref="CU91">SUMPRODUCT(計算_投入係数表_加工!$D228:$DS228, 生産額_中分類, IF(列分類振分=CU$3, 1, 0))/SUMPRODUCT(生産額_中分類, IF(列分類振分=CU$3, 1, 0))</f>
        <v>#DIV/0!</v>
      </c>
      <c r="CV91" s="194" t="e">
        <f t="array" ref="CV91">SUMPRODUCT(計算_投入係数表_加工!$D228:$DS228, 生産額_中分類, IF(列分類振分=CV$3, 1, 0))/SUMPRODUCT(生産額_中分類, IF(列分類振分=CV$3, 1, 0))</f>
        <v>#DIV/0!</v>
      </c>
      <c r="CW91" s="194" t="e">
        <f t="array" ref="CW91">SUMPRODUCT(計算_投入係数表_加工!$D228:$DS228, 生産額_中分類, IF(列分類振分=CW$3, 1, 0))/SUMPRODUCT(生産額_中分類, IF(列分類振分=CW$3, 1, 0))</f>
        <v>#DIV/0!</v>
      </c>
      <c r="CX91" s="194" t="e">
        <f t="array" ref="CX91">SUMPRODUCT(計算_投入係数表_加工!$D228:$DS228, 生産額_中分類, IF(列分類振分=CX$3, 1, 0))/SUMPRODUCT(生産額_中分類, IF(列分類振分=CX$3, 1, 0))</f>
        <v>#DIV/0!</v>
      </c>
      <c r="CY91" s="194" t="e">
        <f t="array" ref="CY91">SUMPRODUCT(計算_投入係数表_加工!$D228:$DS228, 生産額_中分類, IF(列分類振分=CY$3, 1, 0))/SUMPRODUCT(生産額_中分類, IF(列分類振分=CY$3, 1, 0))</f>
        <v>#DIV/0!</v>
      </c>
      <c r="CZ91" s="194" t="e">
        <f t="array" ref="CZ91">SUMPRODUCT(計算_投入係数表_加工!$D228:$DS228, 生産額_中分類, IF(列分類振分=CZ$3, 1, 0))/SUMPRODUCT(生産額_中分類, IF(列分類振分=CZ$3, 1, 0))</f>
        <v>#DIV/0!</v>
      </c>
      <c r="DA91" s="194" t="e">
        <f t="array" ref="DA91">SUMPRODUCT(計算_投入係数表_加工!$D228:$DS228, 生産額_中分類, IF(列分類振分=DA$3, 1, 0))/SUMPRODUCT(生産額_中分類, IF(列分類振分=DA$3, 1, 0))</f>
        <v>#DIV/0!</v>
      </c>
      <c r="DB91" s="194" t="e">
        <f t="array" ref="DB91">SUMPRODUCT(計算_投入係数表_加工!$D228:$DS228, 生産額_中分類, IF(列分類振分=DB$3, 1, 0))/SUMPRODUCT(生産額_中分類, IF(列分類振分=DB$3, 1, 0))</f>
        <v>#DIV/0!</v>
      </c>
      <c r="DC91" s="194" t="e">
        <f t="array" ref="DC91">SUMPRODUCT(計算_投入係数表_加工!$D228:$DS228, 生産額_中分類, IF(列分類振分=DC$3, 1, 0))/SUMPRODUCT(生産額_中分類, IF(列分類振分=DC$3, 1, 0))</f>
        <v>#DIV/0!</v>
      </c>
      <c r="DD91" s="194" t="e">
        <f t="array" ref="DD91">SUMPRODUCT(計算_投入係数表_加工!$D228:$DS228, 生産額_中分類, IF(列分類振分=DD$3, 1, 0))/SUMPRODUCT(生産額_中分類, IF(列分類振分=DD$3, 1, 0))</f>
        <v>#DIV/0!</v>
      </c>
      <c r="DE91" s="194" t="e">
        <f t="array" ref="DE91">SUMPRODUCT(計算_投入係数表_加工!$D228:$DS228, 生産額_中分類, IF(列分類振分=DE$3, 1, 0))/SUMPRODUCT(生産額_中分類, IF(列分類振分=DE$3, 1, 0))</f>
        <v>#DIV/0!</v>
      </c>
      <c r="DF91" s="194" t="e">
        <f t="array" ref="DF91">SUMPRODUCT(計算_投入係数表_加工!$D228:$DS228, 生産額_中分類, IF(列分類振分=DF$3, 1, 0))/SUMPRODUCT(生産額_中分類, IF(列分類振分=DF$3, 1, 0))</f>
        <v>#DIV/0!</v>
      </c>
      <c r="DG91" s="194" t="e">
        <f t="array" ref="DG91">SUMPRODUCT(計算_投入係数表_加工!$D228:$DS228, 生産額_中分類, IF(列分類振分=DG$3, 1, 0))/SUMPRODUCT(生産額_中分類, IF(列分類振分=DG$3, 1, 0))</f>
        <v>#DIV/0!</v>
      </c>
      <c r="DH91" s="194" t="e">
        <f t="array" ref="DH91">SUMPRODUCT(計算_投入係数表_加工!$D228:$DS228, 生産額_中分類, IF(列分類振分=DH$3, 1, 0))/SUMPRODUCT(生産額_中分類, IF(列分類振分=DH$3, 1, 0))</f>
        <v>#DIV/0!</v>
      </c>
      <c r="DI91" s="194" t="e">
        <f t="array" ref="DI91">SUMPRODUCT(計算_投入係数表_加工!$D228:$DS228, 生産額_中分類, IF(列分類振分=DI$3, 1, 0))/SUMPRODUCT(生産額_中分類, IF(列分類振分=DI$3, 1, 0))</f>
        <v>#DIV/0!</v>
      </c>
      <c r="DJ91" s="194" t="e">
        <f t="array" ref="DJ91">SUMPRODUCT(計算_投入係数表_加工!$D228:$DS228, 生産額_中分類, IF(列分類振分=DJ$3, 1, 0))/SUMPRODUCT(生産額_中分類, IF(列分類振分=DJ$3, 1, 0))</f>
        <v>#DIV/0!</v>
      </c>
      <c r="DK91" s="194" t="e">
        <f t="array" ref="DK91">SUMPRODUCT(計算_投入係数表_加工!$D228:$DS228, 生産額_中分類, IF(列分類振分=DK$3, 1, 0))/SUMPRODUCT(生産額_中分類, IF(列分類振分=DK$3, 1, 0))</f>
        <v>#DIV/0!</v>
      </c>
      <c r="DL91" s="194" t="e">
        <f t="array" ref="DL91">SUMPRODUCT(計算_投入係数表_加工!$D228:$DS228, 生産額_中分類, IF(列分類振分=DL$3, 1, 0))/SUMPRODUCT(生産額_中分類, IF(列分類振分=DL$3, 1, 0))</f>
        <v>#DIV/0!</v>
      </c>
      <c r="DM91" s="194" t="e">
        <f t="array" ref="DM91">SUMPRODUCT(計算_投入係数表_加工!$D228:$DS228, 生産額_中分類, IF(列分類振分=DM$3, 1, 0))/SUMPRODUCT(生産額_中分類, IF(列分類振分=DM$3, 1, 0))</f>
        <v>#DIV/0!</v>
      </c>
      <c r="DN91" s="194" t="e">
        <f t="array" ref="DN91">SUMPRODUCT(計算_投入係数表_加工!$D228:$DS228, 生産額_中分類, IF(列分類振分=DN$3, 1, 0))/SUMPRODUCT(生産額_中分類, IF(列分類振分=DN$3, 1, 0))</f>
        <v>#DIV/0!</v>
      </c>
      <c r="DO91" s="194" t="e">
        <f t="array" ref="DO91">SUMPRODUCT(計算_投入係数表_加工!$D228:$DS228, 生産額_中分類, IF(列分類振分=DO$3, 1, 0))/SUMPRODUCT(生産額_中分類, IF(列分類振分=DO$3, 1, 0))</f>
        <v>#DIV/0!</v>
      </c>
      <c r="DP91" s="194" t="e">
        <f t="array" ref="DP91">SUMPRODUCT(計算_投入係数表_加工!$D228:$DS228, 生産額_中分類, IF(列分類振分=DP$3, 1, 0))/SUMPRODUCT(生産額_中分類, IF(列分類振分=DP$3, 1, 0))</f>
        <v>#DIV/0!</v>
      </c>
      <c r="DQ91" s="194" t="e">
        <f t="array" ref="DQ91">SUMPRODUCT(計算_投入係数表_加工!$D228:$DS228, 生産額_中分類, IF(列分類振分=DQ$3, 1, 0))/SUMPRODUCT(生産額_中分類, IF(列分類振分=DQ$3, 1, 0))</f>
        <v>#DIV/0!</v>
      </c>
      <c r="DR91" s="194" t="e">
        <f t="array" ref="DR91">SUMPRODUCT(計算_投入係数表_加工!$D228:$DS228, 生産額_中分類, IF(列分類振分=DR$3, 1, 0))/SUMPRODUCT(生産額_中分類, IF(列分類振分=DR$3, 1, 0))</f>
        <v>#DIV/0!</v>
      </c>
      <c r="DS91" s="194" t="e">
        <f t="array" ref="DS91">SUMPRODUCT(計算_投入係数表_加工!$D228:$DS228, 生産額_中分類, IF(列分類振分=DS$3, 1, 0))/SUMPRODUCT(生産額_中分類, IF(列分類振分=DS$3, 1, 0))</f>
        <v>#DIV/0!</v>
      </c>
      <c r="DT91" s="23">
        <f>SUMIF(振分, $C91, 計算_投入係数表_加工!DT$4:DT$123)</f>
        <v>0</v>
      </c>
    </row>
    <row r="92" spans="2:124" x14ac:dyDescent="0.25">
      <c r="B92" s="53">
        <v>89</v>
      </c>
      <c r="C92" s="192" t="str">
        <v>-</v>
      </c>
      <c r="D92" s="193">
        <f t="array" ref="D92">SUMPRODUCT(計算_投入係数表_加工!$D229:$DS229, 生産額_中分類, IF(列分類振分=D$3, 1, 0))/SUMPRODUCT(生産額_中分類, IF(列分類振分=D$3, 1, 0))</f>
        <v>0</v>
      </c>
      <c r="E92" s="194">
        <f t="array" ref="E92">SUMPRODUCT(計算_投入係数表_加工!$D229:$DS229, 生産額_中分類, IF(列分類振分=E$3, 1, 0))/SUMPRODUCT(生産額_中分類, IF(列分類振分=E$3, 1, 0))</f>
        <v>0</v>
      </c>
      <c r="F92" s="194">
        <f t="array" ref="F92">SUMPRODUCT(計算_投入係数表_加工!$D229:$DS229, 生産額_中分類, IF(列分類振分=F$3, 1, 0))/SUMPRODUCT(生産額_中分類, IF(列分類振分=F$3, 1, 0))</f>
        <v>0</v>
      </c>
      <c r="G92" s="194">
        <f t="array" ref="G92">SUMPRODUCT(計算_投入係数表_加工!$D229:$DS229, 生産額_中分類, IF(列分類振分=G$3, 1, 0))/SUMPRODUCT(生産額_中分類, IF(列分類振分=G$3, 1, 0))</f>
        <v>0</v>
      </c>
      <c r="H92" s="194">
        <f t="array" ref="H92">SUMPRODUCT(計算_投入係数表_加工!$D229:$DS229, 生産額_中分類, IF(列分類振分=H$3, 1, 0))/SUMPRODUCT(生産額_中分類, IF(列分類振分=H$3, 1, 0))</f>
        <v>0</v>
      </c>
      <c r="I92" s="194">
        <f t="array" ref="I92">SUMPRODUCT(計算_投入係数表_加工!$D229:$DS229, 生産額_中分類, IF(列分類振分=I$3, 1, 0))/SUMPRODUCT(生産額_中分類, IF(列分類振分=I$3, 1, 0))</f>
        <v>0</v>
      </c>
      <c r="J92" s="194">
        <f t="array" ref="J92">SUMPRODUCT(計算_投入係数表_加工!$D229:$DS229, 生産額_中分類, IF(列分類振分=J$3, 1, 0))/SUMPRODUCT(生産額_中分類, IF(列分類振分=J$3, 1, 0))</f>
        <v>0</v>
      </c>
      <c r="K92" s="194">
        <f t="array" ref="K92">SUMPRODUCT(計算_投入係数表_加工!$D229:$DS229, 生産額_中分類, IF(列分類振分=K$3, 1, 0))/SUMPRODUCT(生産額_中分類, IF(列分類振分=K$3, 1, 0))</f>
        <v>0</v>
      </c>
      <c r="L92" s="194">
        <f t="array" ref="L92">SUMPRODUCT(計算_投入係数表_加工!$D229:$DS229, 生産額_中分類, IF(列分類振分=L$3, 1, 0))/SUMPRODUCT(生産額_中分類, IF(列分類振分=L$3, 1, 0))</f>
        <v>0</v>
      </c>
      <c r="M92" s="194">
        <f t="array" ref="M92">SUMPRODUCT(計算_投入係数表_加工!$D229:$DS229, 生産額_中分類, IF(列分類振分=M$3, 1, 0))/SUMPRODUCT(生産額_中分類, IF(列分類振分=M$3, 1, 0))</f>
        <v>0</v>
      </c>
      <c r="N92" s="194">
        <f t="array" ref="N92">SUMPRODUCT(計算_投入係数表_加工!$D229:$DS229, 生産額_中分類, IF(列分類振分=N$3, 1, 0))/SUMPRODUCT(生産額_中分類, IF(列分類振分=N$3, 1, 0))</f>
        <v>0</v>
      </c>
      <c r="O92" s="194">
        <f t="array" ref="O92">SUMPRODUCT(計算_投入係数表_加工!$D229:$DS229, 生産額_中分類, IF(列分類振分=O$3, 1, 0))/SUMPRODUCT(生産額_中分類, IF(列分類振分=O$3, 1, 0))</f>
        <v>0</v>
      </c>
      <c r="P92" s="194">
        <f t="array" ref="P92">SUMPRODUCT(計算_投入係数表_加工!$D229:$DS229, 生産額_中分類, IF(列分類振分=P$3, 1, 0))/SUMPRODUCT(生産額_中分類, IF(列分類振分=P$3, 1, 0))</f>
        <v>0</v>
      </c>
      <c r="Q92" s="194" t="e">
        <f t="array" ref="Q92">SUMPRODUCT(計算_投入係数表_加工!$D229:$DS229, 生産額_中分類, IF(列分類振分=Q$3, 1, 0))/SUMPRODUCT(生産額_中分類, IF(列分類振分=Q$3, 1, 0))</f>
        <v>#DIV/0!</v>
      </c>
      <c r="R92" s="194" t="e">
        <f t="array" ref="R92">SUMPRODUCT(計算_投入係数表_加工!$D229:$DS229, 生産額_中分類, IF(列分類振分=R$3, 1, 0))/SUMPRODUCT(生産額_中分類, IF(列分類振分=R$3, 1, 0))</f>
        <v>#DIV/0!</v>
      </c>
      <c r="S92" s="194" t="e">
        <f t="array" ref="S92">SUMPRODUCT(計算_投入係数表_加工!$D229:$DS229, 生産額_中分類, IF(列分類振分=S$3, 1, 0))/SUMPRODUCT(生産額_中分類, IF(列分類振分=S$3, 1, 0))</f>
        <v>#DIV/0!</v>
      </c>
      <c r="T92" s="194" t="e">
        <f t="array" ref="T92">SUMPRODUCT(計算_投入係数表_加工!$D229:$DS229, 生産額_中分類, IF(列分類振分=T$3, 1, 0))/SUMPRODUCT(生産額_中分類, IF(列分類振分=T$3, 1, 0))</f>
        <v>#DIV/0!</v>
      </c>
      <c r="U92" s="194" t="e">
        <f t="array" ref="U92">SUMPRODUCT(計算_投入係数表_加工!$D229:$DS229, 生産額_中分類, IF(列分類振分=U$3, 1, 0))/SUMPRODUCT(生産額_中分類, IF(列分類振分=U$3, 1, 0))</f>
        <v>#DIV/0!</v>
      </c>
      <c r="V92" s="194" t="e">
        <f t="array" ref="V92">SUMPRODUCT(計算_投入係数表_加工!$D229:$DS229, 生産額_中分類, IF(列分類振分=V$3, 1, 0))/SUMPRODUCT(生産額_中分類, IF(列分類振分=V$3, 1, 0))</f>
        <v>#DIV/0!</v>
      </c>
      <c r="W92" s="194" t="e">
        <f t="array" ref="W92">SUMPRODUCT(計算_投入係数表_加工!$D229:$DS229, 生産額_中分類, IF(列分類振分=W$3, 1, 0))/SUMPRODUCT(生産額_中分類, IF(列分類振分=W$3, 1, 0))</f>
        <v>#DIV/0!</v>
      </c>
      <c r="X92" s="194" t="e">
        <f t="array" ref="X92">SUMPRODUCT(計算_投入係数表_加工!$D229:$DS229, 生産額_中分類, IF(列分類振分=X$3, 1, 0))/SUMPRODUCT(生産額_中分類, IF(列分類振分=X$3, 1, 0))</f>
        <v>#DIV/0!</v>
      </c>
      <c r="Y92" s="194" t="e">
        <f t="array" ref="Y92">SUMPRODUCT(計算_投入係数表_加工!$D229:$DS229, 生産額_中分類, IF(列分類振分=Y$3, 1, 0))/SUMPRODUCT(生産額_中分類, IF(列分類振分=Y$3, 1, 0))</f>
        <v>#DIV/0!</v>
      </c>
      <c r="Z92" s="194" t="e">
        <f t="array" ref="Z92">SUMPRODUCT(計算_投入係数表_加工!$D229:$DS229, 生産額_中分類, IF(列分類振分=Z$3, 1, 0))/SUMPRODUCT(生産額_中分類, IF(列分類振分=Z$3, 1, 0))</f>
        <v>#DIV/0!</v>
      </c>
      <c r="AA92" s="194" t="e">
        <f t="array" ref="AA92">SUMPRODUCT(計算_投入係数表_加工!$D229:$DS229, 生産額_中分類, IF(列分類振分=AA$3, 1, 0))/SUMPRODUCT(生産額_中分類, IF(列分類振分=AA$3, 1, 0))</f>
        <v>#DIV/0!</v>
      </c>
      <c r="AB92" s="194" t="e">
        <f t="array" ref="AB92">SUMPRODUCT(計算_投入係数表_加工!$D229:$DS229, 生産額_中分類, IF(列分類振分=AB$3, 1, 0))/SUMPRODUCT(生産額_中分類, IF(列分類振分=AB$3, 1, 0))</f>
        <v>#DIV/0!</v>
      </c>
      <c r="AC92" s="194" t="e">
        <f t="array" ref="AC92">SUMPRODUCT(計算_投入係数表_加工!$D229:$DS229, 生産額_中分類, IF(列分類振分=AC$3, 1, 0))/SUMPRODUCT(生産額_中分類, IF(列分類振分=AC$3, 1, 0))</f>
        <v>#DIV/0!</v>
      </c>
      <c r="AD92" s="194" t="e">
        <f t="array" ref="AD92">SUMPRODUCT(計算_投入係数表_加工!$D229:$DS229, 生産額_中分類, IF(列分類振分=AD$3, 1, 0))/SUMPRODUCT(生産額_中分類, IF(列分類振分=AD$3, 1, 0))</f>
        <v>#DIV/0!</v>
      </c>
      <c r="AE92" s="194" t="e">
        <f t="array" ref="AE92">SUMPRODUCT(計算_投入係数表_加工!$D229:$DS229, 生産額_中分類, IF(列分類振分=AE$3, 1, 0))/SUMPRODUCT(生産額_中分類, IF(列分類振分=AE$3, 1, 0))</f>
        <v>#DIV/0!</v>
      </c>
      <c r="AF92" s="194" t="e">
        <f t="array" ref="AF92">SUMPRODUCT(計算_投入係数表_加工!$D229:$DS229, 生産額_中分類, IF(列分類振分=AF$3, 1, 0))/SUMPRODUCT(生産額_中分類, IF(列分類振分=AF$3, 1, 0))</f>
        <v>#DIV/0!</v>
      </c>
      <c r="AG92" s="194" t="e">
        <f t="array" ref="AG92">SUMPRODUCT(計算_投入係数表_加工!$D229:$DS229, 生産額_中分類, IF(列分類振分=AG$3, 1, 0))/SUMPRODUCT(生産額_中分類, IF(列分類振分=AG$3, 1, 0))</f>
        <v>#DIV/0!</v>
      </c>
      <c r="AH92" s="194" t="e">
        <f t="array" ref="AH92">SUMPRODUCT(計算_投入係数表_加工!$D229:$DS229, 生産額_中分類, IF(列分類振分=AH$3, 1, 0))/SUMPRODUCT(生産額_中分類, IF(列分類振分=AH$3, 1, 0))</f>
        <v>#DIV/0!</v>
      </c>
      <c r="AI92" s="194" t="e">
        <f t="array" ref="AI92">SUMPRODUCT(計算_投入係数表_加工!$D229:$DS229, 生産額_中分類, IF(列分類振分=AI$3, 1, 0))/SUMPRODUCT(生産額_中分類, IF(列分類振分=AI$3, 1, 0))</f>
        <v>#DIV/0!</v>
      </c>
      <c r="AJ92" s="194" t="e">
        <f t="array" ref="AJ92">SUMPRODUCT(計算_投入係数表_加工!$D229:$DS229, 生産額_中分類, IF(列分類振分=AJ$3, 1, 0))/SUMPRODUCT(生産額_中分類, IF(列分類振分=AJ$3, 1, 0))</f>
        <v>#DIV/0!</v>
      </c>
      <c r="AK92" s="194" t="e">
        <f t="array" ref="AK92">SUMPRODUCT(計算_投入係数表_加工!$D229:$DS229, 生産額_中分類, IF(列分類振分=AK$3, 1, 0))/SUMPRODUCT(生産額_中分類, IF(列分類振分=AK$3, 1, 0))</f>
        <v>#DIV/0!</v>
      </c>
      <c r="AL92" s="194" t="e">
        <f t="array" ref="AL92">SUMPRODUCT(計算_投入係数表_加工!$D229:$DS229, 生産額_中分類, IF(列分類振分=AL$3, 1, 0))/SUMPRODUCT(生産額_中分類, IF(列分類振分=AL$3, 1, 0))</f>
        <v>#DIV/0!</v>
      </c>
      <c r="AM92" s="194" t="e">
        <f t="array" ref="AM92">SUMPRODUCT(計算_投入係数表_加工!$D229:$DS229, 生産額_中分類, IF(列分類振分=AM$3, 1, 0))/SUMPRODUCT(生産額_中分類, IF(列分類振分=AM$3, 1, 0))</f>
        <v>#DIV/0!</v>
      </c>
      <c r="AN92" s="194" t="e">
        <f t="array" ref="AN92">SUMPRODUCT(計算_投入係数表_加工!$D229:$DS229, 生産額_中分類, IF(列分類振分=AN$3, 1, 0))/SUMPRODUCT(生産額_中分類, IF(列分類振分=AN$3, 1, 0))</f>
        <v>#DIV/0!</v>
      </c>
      <c r="AO92" s="194" t="e">
        <f t="array" ref="AO92">SUMPRODUCT(計算_投入係数表_加工!$D229:$DS229, 生産額_中分類, IF(列分類振分=AO$3, 1, 0))/SUMPRODUCT(生産額_中分類, IF(列分類振分=AO$3, 1, 0))</f>
        <v>#DIV/0!</v>
      </c>
      <c r="AP92" s="194" t="e">
        <f t="array" ref="AP92">SUMPRODUCT(計算_投入係数表_加工!$D229:$DS229, 生産額_中分類, IF(列分類振分=AP$3, 1, 0))/SUMPRODUCT(生産額_中分類, IF(列分類振分=AP$3, 1, 0))</f>
        <v>#DIV/0!</v>
      </c>
      <c r="AQ92" s="194" t="e">
        <f t="array" ref="AQ92">SUMPRODUCT(計算_投入係数表_加工!$D229:$DS229, 生産額_中分類, IF(列分類振分=AQ$3, 1, 0))/SUMPRODUCT(生産額_中分類, IF(列分類振分=AQ$3, 1, 0))</f>
        <v>#DIV/0!</v>
      </c>
      <c r="AR92" s="194" t="e">
        <f t="array" ref="AR92">SUMPRODUCT(計算_投入係数表_加工!$D229:$DS229, 生産額_中分類, IF(列分類振分=AR$3, 1, 0))/SUMPRODUCT(生産額_中分類, IF(列分類振分=AR$3, 1, 0))</f>
        <v>#DIV/0!</v>
      </c>
      <c r="AS92" s="194" t="e">
        <f t="array" ref="AS92">SUMPRODUCT(計算_投入係数表_加工!$D229:$DS229, 生産額_中分類, IF(列分類振分=AS$3, 1, 0))/SUMPRODUCT(生産額_中分類, IF(列分類振分=AS$3, 1, 0))</f>
        <v>#DIV/0!</v>
      </c>
      <c r="AT92" s="194" t="e">
        <f t="array" ref="AT92">SUMPRODUCT(計算_投入係数表_加工!$D229:$DS229, 生産額_中分類, IF(列分類振分=AT$3, 1, 0))/SUMPRODUCT(生産額_中分類, IF(列分類振分=AT$3, 1, 0))</f>
        <v>#DIV/0!</v>
      </c>
      <c r="AU92" s="194" t="e">
        <f t="array" ref="AU92">SUMPRODUCT(計算_投入係数表_加工!$D229:$DS229, 生産額_中分類, IF(列分類振分=AU$3, 1, 0))/SUMPRODUCT(生産額_中分類, IF(列分類振分=AU$3, 1, 0))</f>
        <v>#DIV/0!</v>
      </c>
      <c r="AV92" s="194" t="e">
        <f t="array" ref="AV92">SUMPRODUCT(計算_投入係数表_加工!$D229:$DS229, 生産額_中分類, IF(列分類振分=AV$3, 1, 0))/SUMPRODUCT(生産額_中分類, IF(列分類振分=AV$3, 1, 0))</f>
        <v>#DIV/0!</v>
      </c>
      <c r="AW92" s="194" t="e">
        <f t="array" ref="AW92">SUMPRODUCT(計算_投入係数表_加工!$D229:$DS229, 生産額_中分類, IF(列分類振分=AW$3, 1, 0))/SUMPRODUCT(生産額_中分類, IF(列分類振分=AW$3, 1, 0))</f>
        <v>#DIV/0!</v>
      </c>
      <c r="AX92" s="194" t="e">
        <f t="array" ref="AX92">SUMPRODUCT(計算_投入係数表_加工!$D229:$DS229, 生産額_中分類, IF(列分類振分=AX$3, 1, 0))/SUMPRODUCT(生産額_中分類, IF(列分類振分=AX$3, 1, 0))</f>
        <v>#DIV/0!</v>
      </c>
      <c r="AY92" s="194" t="e">
        <f t="array" ref="AY92">SUMPRODUCT(計算_投入係数表_加工!$D229:$DS229, 生産額_中分類, IF(列分類振分=AY$3, 1, 0))/SUMPRODUCT(生産額_中分類, IF(列分類振分=AY$3, 1, 0))</f>
        <v>#DIV/0!</v>
      </c>
      <c r="AZ92" s="194" t="e">
        <f t="array" ref="AZ92">SUMPRODUCT(計算_投入係数表_加工!$D229:$DS229, 生産額_中分類, IF(列分類振分=AZ$3, 1, 0))/SUMPRODUCT(生産額_中分類, IF(列分類振分=AZ$3, 1, 0))</f>
        <v>#DIV/0!</v>
      </c>
      <c r="BA92" s="194" t="e">
        <f t="array" ref="BA92">SUMPRODUCT(計算_投入係数表_加工!$D229:$DS229, 生産額_中分類, IF(列分類振分=BA$3, 1, 0))/SUMPRODUCT(生産額_中分類, IF(列分類振分=BA$3, 1, 0))</f>
        <v>#DIV/0!</v>
      </c>
      <c r="BB92" s="194" t="e">
        <f t="array" ref="BB92">SUMPRODUCT(計算_投入係数表_加工!$D229:$DS229, 生産額_中分類, IF(列分類振分=BB$3, 1, 0))/SUMPRODUCT(生産額_中分類, IF(列分類振分=BB$3, 1, 0))</f>
        <v>#DIV/0!</v>
      </c>
      <c r="BC92" s="194" t="e">
        <f t="array" ref="BC92">SUMPRODUCT(計算_投入係数表_加工!$D229:$DS229, 生産額_中分類, IF(列分類振分=BC$3, 1, 0))/SUMPRODUCT(生産額_中分類, IF(列分類振分=BC$3, 1, 0))</f>
        <v>#DIV/0!</v>
      </c>
      <c r="BD92" s="194" t="e">
        <f t="array" ref="BD92">SUMPRODUCT(計算_投入係数表_加工!$D229:$DS229, 生産額_中分類, IF(列分類振分=BD$3, 1, 0))/SUMPRODUCT(生産額_中分類, IF(列分類振分=BD$3, 1, 0))</f>
        <v>#DIV/0!</v>
      </c>
      <c r="BE92" s="194" t="e">
        <f t="array" ref="BE92">SUMPRODUCT(計算_投入係数表_加工!$D229:$DS229, 生産額_中分類, IF(列分類振分=BE$3, 1, 0))/SUMPRODUCT(生産額_中分類, IF(列分類振分=BE$3, 1, 0))</f>
        <v>#DIV/0!</v>
      </c>
      <c r="BF92" s="194" t="e">
        <f t="array" ref="BF92">SUMPRODUCT(計算_投入係数表_加工!$D229:$DS229, 生産額_中分類, IF(列分類振分=BF$3, 1, 0))/SUMPRODUCT(生産額_中分類, IF(列分類振分=BF$3, 1, 0))</f>
        <v>#DIV/0!</v>
      </c>
      <c r="BG92" s="194" t="e">
        <f t="array" ref="BG92">SUMPRODUCT(計算_投入係数表_加工!$D229:$DS229, 生産額_中分類, IF(列分類振分=BG$3, 1, 0))/SUMPRODUCT(生産額_中分類, IF(列分類振分=BG$3, 1, 0))</f>
        <v>#DIV/0!</v>
      </c>
      <c r="BH92" s="194" t="e">
        <f t="array" ref="BH92">SUMPRODUCT(計算_投入係数表_加工!$D229:$DS229, 生産額_中分類, IF(列分類振分=BH$3, 1, 0))/SUMPRODUCT(生産額_中分類, IF(列分類振分=BH$3, 1, 0))</f>
        <v>#DIV/0!</v>
      </c>
      <c r="BI92" s="194" t="e">
        <f t="array" ref="BI92">SUMPRODUCT(計算_投入係数表_加工!$D229:$DS229, 生産額_中分類, IF(列分類振分=BI$3, 1, 0))/SUMPRODUCT(生産額_中分類, IF(列分類振分=BI$3, 1, 0))</f>
        <v>#DIV/0!</v>
      </c>
      <c r="BJ92" s="194" t="e">
        <f t="array" ref="BJ92">SUMPRODUCT(計算_投入係数表_加工!$D229:$DS229, 生産額_中分類, IF(列分類振分=BJ$3, 1, 0))/SUMPRODUCT(生産額_中分類, IF(列分類振分=BJ$3, 1, 0))</f>
        <v>#DIV/0!</v>
      </c>
      <c r="BK92" s="194" t="e">
        <f t="array" ref="BK92">SUMPRODUCT(計算_投入係数表_加工!$D229:$DS229, 生産額_中分類, IF(列分類振分=BK$3, 1, 0))/SUMPRODUCT(生産額_中分類, IF(列分類振分=BK$3, 1, 0))</f>
        <v>#DIV/0!</v>
      </c>
      <c r="BL92" s="194" t="e">
        <f t="array" ref="BL92">SUMPRODUCT(計算_投入係数表_加工!$D229:$DS229, 生産額_中分類, IF(列分類振分=BL$3, 1, 0))/SUMPRODUCT(生産額_中分類, IF(列分類振分=BL$3, 1, 0))</f>
        <v>#DIV/0!</v>
      </c>
      <c r="BM92" s="194" t="e">
        <f t="array" ref="BM92">SUMPRODUCT(計算_投入係数表_加工!$D229:$DS229, 生産額_中分類, IF(列分類振分=BM$3, 1, 0))/SUMPRODUCT(生産額_中分類, IF(列分類振分=BM$3, 1, 0))</f>
        <v>#DIV/0!</v>
      </c>
      <c r="BN92" s="194" t="e">
        <f t="array" ref="BN92">SUMPRODUCT(計算_投入係数表_加工!$D229:$DS229, 生産額_中分類, IF(列分類振分=BN$3, 1, 0))/SUMPRODUCT(生産額_中分類, IF(列分類振分=BN$3, 1, 0))</f>
        <v>#DIV/0!</v>
      </c>
      <c r="BO92" s="194" t="e">
        <f t="array" ref="BO92">SUMPRODUCT(計算_投入係数表_加工!$D229:$DS229, 生産額_中分類, IF(列分類振分=BO$3, 1, 0))/SUMPRODUCT(生産額_中分類, IF(列分類振分=BO$3, 1, 0))</f>
        <v>#DIV/0!</v>
      </c>
      <c r="BP92" s="194" t="e">
        <f t="array" ref="BP92">SUMPRODUCT(計算_投入係数表_加工!$D229:$DS229, 生産額_中分類, IF(列分類振分=BP$3, 1, 0))/SUMPRODUCT(生産額_中分類, IF(列分類振分=BP$3, 1, 0))</f>
        <v>#DIV/0!</v>
      </c>
      <c r="BQ92" s="194" t="e">
        <f t="array" ref="BQ92">SUMPRODUCT(計算_投入係数表_加工!$D229:$DS229, 生産額_中分類, IF(列分類振分=BQ$3, 1, 0))/SUMPRODUCT(生産額_中分類, IF(列分類振分=BQ$3, 1, 0))</f>
        <v>#DIV/0!</v>
      </c>
      <c r="BR92" s="194" t="e">
        <f t="array" ref="BR92">SUMPRODUCT(計算_投入係数表_加工!$D229:$DS229, 生産額_中分類, IF(列分類振分=BR$3, 1, 0))/SUMPRODUCT(生産額_中分類, IF(列分類振分=BR$3, 1, 0))</f>
        <v>#DIV/0!</v>
      </c>
      <c r="BS92" s="194" t="e">
        <f t="array" ref="BS92">SUMPRODUCT(計算_投入係数表_加工!$D229:$DS229, 生産額_中分類, IF(列分類振分=BS$3, 1, 0))/SUMPRODUCT(生産額_中分類, IF(列分類振分=BS$3, 1, 0))</f>
        <v>#DIV/0!</v>
      </c>
      <c r="BT92" s="194" t="e">
        <f t="array" ref="BT92">SUMPRODUCT(計算_投入係数表_加工!$D229:$DS229, 生産額_中分類, IF(列分類振分=BT$3, 1, 0))/SUMPRODUCT(生産額_中分類, IF(列分類振分=BT$3, 1, 0))</f>
        <v>#DIV/0!</v>
      </c>
      <c r="BU92" s="194" t="e">
        <f t="array" ref="BU92">SUMPRODUCT(計算_投入係数表_加工!$D229:$DS229, 生産額_中分類, IF(列分類振分=BU$3, 1, 0))/SUMPRODUCT(生産額_中分類, IF(列分類振分=BU$3, 1, 0))</f>
        <v>#DIV/0!</v>
      </c>
      <c r="BV92" s="194" t="e">
        <f t="array" ref="BV92">SUMPRODUCT(計算_投入係数表_加工!$D229:$DS229, 生産額_中分類, IF(列分類振分=BV$3, 1, 0))/SUMPRODUCT(生産額_中分類, IF(列分類振分=BV$3, 1, 0))</f>
        <v>#DIV/0!</v>
      </c>
      <c r="BW92" s="194" t="e">
        <f t="array" ref="BW92">SUMPRODUCT(計算_投入係数表_加工!$D229:$DS229, 生産額_中分類, IF(列分類振分=BW$3, 1, 0))/SUMPRODUCT(生産額_中分類, IF(列分類振分=BW$3, 1, 0))</f>
        <v>#DIV/0!</v>
      </c>
      <c r="BX92" s="194" t="e">
        <f t="array" ref="BX92">SUMPRODUCT(計算_投入係数表_加工!$D229:$DS229, 生産額_中分類, IF(列分類振分=BX$3, 1, 0))/SUMPRODUCT(生産額_中分類, IF(列分類振分=BX$3, 1, 0))</f>
        <v>#DIV/0!</v>
      </c>
      <c r="BY92" s="194" t="e">
        <f t="array" ref="BY92">SUMPRODUCT(計算_投入係数表_加工!$D229:$DS229, 生産額_中分類, IF(列分類振分=BY$3, 1, 0))/SUMPRODUCT(生産額_中分類, IF(列分類振分=BY$3, 1, 0))</f>
        <v>#DIV/0!</v>
      </c>
      <c r="BZ92" s="194" t="e">
        <f t="array" ref="BZ92">SUMPRODUCT(計算_投入係数表_加工!$D229:$DS229, 生産額_中分類, IF(列分類振分=BZ$3, 1, 0))/SUMPRODUCT(生産額_中分類, IF(列分類振分=BZ$3, 1, 0))</f>
        <v>#DIV/0!</v>
      </c>
      <c r="CA92" s="194" t="e">
        <f t="array" ref="CA92">SUMPRODUCT(計算_投入係数表_加工!$D229:$DS229, 生産額_中分類, IF(列分類振分=CA$3, 1, 0))/SUMPRODUCT(生産額_中分類, IF(列分類振分=CA$3, 1, 0))</f>
        <v>#DIV/0!</v>
      </c>
      <c r="CB92" s="194" t="e">
        <f t="array" ref="CB92">SUMPRODUCT(計算_投入係数表_加工!$D229:$DS229, 生産額_中分類, IF(列分類振分=CB$3, 1, 0))/SUMPRODUCT(生産額_中分類, IF(列分類振分=CB$3, 1, 0))</f>
        <v>#DIV/0!</v>
      </c>
      <c r="CC92" s="194" t="e">
        <f t="array" ref="CC92">SUMPRODUCT(計算_投入係数表_加工!$D229:$DS229, 生産額_中分類, IF(列分類振分=CC$3, 1, 0))/SUMPRODUCT(生産額_中分類, IF(列分類振分=CC$3, 1, 0))</f>
        <v>#DIV/0!</v>
      </c>
      <c r="CD92" s="194" t="e">
        <f t="array" ref="CD92">SUMPRODUCT(計算_投入係数表_加工!$D229:$DS229, 生産額_中分類, IF(列分類振分=CD$3, 1, 0))/SUMPRODUCT(生産額_中分類, IF(列分類振分=CD$3, 1, 0))</f>
        <v>#DIV/0!</v>
      </c>
      <c r="CE92" s="194" t="e">
        <f t="array" ref="CE92">SUMPRODUCT(計算_投入係数表_加工!$D229:$DS229, 生産額_中分類, IF(列分類振分=CE$3, 1, 0))/SUMPRODUCT(生産額_中分類, IF(列分類振分=CE$3, 1, 0))</f>
        <v>#DIV/0!</v>
      </c>
      <c r="CF92" s="194" t="e">
        <f t="array" ref="CF92">SUMPRODUCT(計算_投入係数表_加工!$D229:$DS229, 生産額_中分類, IF(列分類振分=CF$3, 1, 0))/SUMPRODUCT(生産額_中分類, IF(列分類振分=CF$3, 1, 0))</f>
        <v>#DIV/0!</v>
      </c>
      <c r="CG92" s="194" t="e">
        <f t="array" ref="CG92">SUMPRODUCT(計算_投入係数表_加工!$D229:$DS229, 生産額_中分類, IF(列分類振分=CG$3, 1, 0))/SUMPRODUCT(生産額_中分類, IF(列分類振分=CG$3, 1, 0))</f>
        <v>#DIV/0!</v>
      </c>
      <c r="CH92" s="194" t="e">
        <f t="array" ref="CH92">SUMPRODUCT(計算_投入係数表_加工!$D229:$DS229, 生産額_中分類, IF(列分類振分=CH$3, 1, 0))/SUMPRODUCT(生産額_中分類, IF(列分類振分=CH$3, 1, 0))</f>
        <v>#DIV/0!</v>
      </c>
      <c r="CI92" s="194" t="e">
        <f t="array" ref="CI92">SUMPRODUCT(計算_投入係数表_加工!$D229:$DS229, 生産額_中分類, IF(列分類振分=CI$3, 1, 0))/SUMPRODUCT(生産額_中分類, IF(列分類振分=CI$3, 1, 0))</f>
        <v>#DIV/0!</v>
      </c>
      <c r="CJ92" s="194" t="e">
        <f t="array" ref="CJ92">SUMPRODUCT(計算_投入係数表_加工!$D229:$DS229, 生産額_中分類, IF(列分類振分=CJ$3, 1, 0))/SUMPRODUCT(生産額_中分類, IF(列分類振分=CJ$3, 1, 0))</f>
        <v>#DIV/0!</v>
      </c>
      <c r="CK92" s="194" t="e">
        <f t="array" ref="CK92">SUMPRODUCT(計算_投入係数表_加工!$D229:$DS229, 生産額_中分類, IF(列分類振分=CK$3, 1, 0))/SUMPRODUCT(生産額_中分類, IF(列分類振分=CK$3, 1, 0))</f>
        <v>#DIV/0!</v>
      </c>
      <c r="CL92" s="194" t="e">
        <f t="array" ref="CL92">SUMPRODUCT(計算_投入係数表_加工!$D229:$DS229, 生産額_中分類, IF(列分類振分=CL$3, 1, 0))/SUMPRODUCT(生産額_中分類, IF(列分類振分=CL$3, 1, 0))</f>
        <v>#DIV/0!</v>
      </c>
      <c r="CM92" s="194" t="e">
        <f t="array" ref="CM92">SUMPRODUCT(計算_投入係数表_加工!$D229:$DS229, 生産額_中分類, IF(列分類振分=CM$3, 1, 0))/SUMPRODUCT(生産額_中分類, IF(列分類振分=CM$3, 1, 0))</f>
        <v>#DIV/0!</v>
      </c>
      <c r="CN92" s="194" t="e">
        <f t="array" ref="CN92">SUMPRODUCT(計算_投入係数表_加工!$D229:$DS229, 生産額_中分類, IF(列分類振分=CN$3, 1, 0))/SUMPRODUCT(生産額_中分類, IF(列分類振分=CN$3, 1, 0))</f>
        <v>#DIV/0!</v>
      </c>
      <c r="CO92" s="194" t="e">
        <f t="array" ref="CO92">SUMPRODUCT(計算_投入係数表_加工!$D229:$DS229, 生産額_中分類, IF(列分類振分=CO$3, 1, 0))/SUMPRODUCT(生産額_中分類, IF(列分類振分=CO$3, 1, 0))</f>
        <v>#DIV/0!</v>
      </c>
      <c r="CP92" s="194" t="e">
        <f t="array" ref="CP92">SUMPRODUCT(計算_投入係数表_加工!$D229:$DS229, 生産額_中分類, IF(列分類振分=CP$3, 1, 0))/SUMPRODUCT(生産額_中分類, IF(列分類振分=CP$3, 1, 0))</f>
        <v>#DIV/0!</v>
      </c>
      <c r="CQ92" s="194" t="e">
        <f t="array" ref="CQ92">SUMPRODUCT(計算_投入係数表_加工!$D229:$DS229, 生産額_中分類, IF(列分類振分=CQ$3, 1, 0))/SUMPRODUCT(生産額_中分類, IF(列分類振分=CQ$3, 1, 0))</f>
        <v>#DIV/0!</v>
      </c>
      <c r="CR92" s="194" t="e">
        <f t="array" ref="CR92">SUMPRODUCT(計算_投入係数表_加工!$D229:$DS229, 生産額_中分類, IF(列分類振分=CR$3, 1, 0))/SUMPRODUCT(生産額_中分類, IF(列分類振分=CR$3, 1, 0))</f>
        <v>#DIV/0!</v>
      </c>
      <c r="CS92" s="194" t="e">
        <f t="array" ref="CS92">SUMPRODUCT(計算_投入係数表_加工!$D229:$DS229, 生産額_中分類, IF(列分類振分=CS$3, 1, 0))/SUMPRODUCT(生産額_中分類, IF(列分類振分=CS$3, 1, 0))</f>
        <v>#DIV/0!</v>
      </c>
      <c r="CT92" s="194" t="e">
        <f t="array" ref="CT92">SUMPRODUCT(計算_投入係数表_加工!$D229:$DS229, 生産額_中分類, IF(列分類振分=CT$3, 1, 0))/SUMPRODUCT(生産額_中分類, IF(列分類振分=CT$3, 1, 0))</f>
        <v>#DIV/0!</v>
      </c>
      <c r="CU92" s="194" t="e">
        <f t="array" ref="CU92">SUMPRODUCT(計算_投入係数表_加工!$D229:$DS229, 生産額_中分類, IF(列分類振分=CU$3, 1, 0))/SUMPRODUCT(生産額_中分類, IF(列分類振分=CU$3, 1, 0))</f>
        <v>#DIV/0!</v>
      </c>
      <c r="CV92" s="194" t="e">
        <f t="array" ref="CV92">SUMPRODUCT(計算_投入係数表_加工!$D229:$DS229, 生産額_中分類, IF(列分類振分=CV$3, 1, 0))/SUMPRODUCT(生産額_中分類, IF(列分類振分=CV$3, 1, 0))</f>
        <v>#DIV/0!</v>
      </c>
      <c r="CW92" s="194" t="e">
        <f t="array" ref="CW92">SUMPRODUCT(計算_投入係数表_加工!$D229:$DS229, 生産額_中分類, IF(列分類振分=CW$3, 1, 0))/SUMPRODUCT(生産額_中分類, IF(列分類振分=CW$3, 1, 0))</f>
        <v>#DIV/0!</v>
      </c>
      <c r="CX92" s="194" t="e">
        <f t="array" ref="CX92">SUMPRODUCT(計算_投入係数表_加工!$D229:$DS229, 生産額_中分類, IF(列分類振分=CX$3, 1, 0))/SUMPRODUCT(生産額_中分類, IF(列分類振分=CX$3, 1, 0))</f>
        <v>#DIV/0!</v>
      </c>
      <c r="CY92" s="194" t="e">
        <f t="array" ref="CY92">SUMPRODUCT(計算_投入係数表_加工!$D229:$DS229, 生産額_中分類, IF(列分類振分=CY$3, 1, 0))/SUMPRODUCT(生産額_中分類, IF(列分類振分=CY$3, 1, 0))</f>
        <v>#DIV/0!</v>
      </c>
      <c r="CZ92" s="194" t="e">
        <f t="array" ref="CZ92">SUMPRODUCT(計算_投入係数表_加工!$D229:$DS229, 生産額_中分類, IF(列分類振分=CZ$3, 1, 0))/SUMPRODUCT(生産額_中分類, IF(列分類振分=CZ$3, 1, 0))</f>
        <v>#DIV/0!</v>
      </c>
      <c r="DA92" s="194" t="e">
        <f t="array" ref="DA92">SUMPRODUCT(計算_投入係数表_加工!$D229:$DS229, 生産額_中分類, IF(列分類振分=DA$3, 1, 0))/SUMPRODUCT(生産額_中分類, IF(列分類振分=DA$3, 1, 0))</f>
        <v>#DIV/0!</v>
      </c>
      <c r="DB92" s="194" t="e">
        <f t="array" ref="DB92">SUMPRODUCT(計算_投入係数表_加工!$D229:$DS229, 生産額_中分類, IF(列分類振分=DB$3, 1, 0))/SUMPRODUCT(生産額_中分類, IF(列分類振分=DB$3, 1, 0))</f>
        <v>#DIV/0!</v>
      </c>
      <c r="DC92" s="194" t="e">
        <f t="array" ref="DC92">SUMPRODUCT(計算_投入係数表_加工!$D229:$DS229, 生産額_中分類, IF(列分類振分=DC$3, 1, 0))/SUMPRODUCT(生産額_中分類, IF(列分類振分=DC$3, 1, 0))</f>
        <v>#DIV/0!</v>
      </c>
      <c r="DD92" s="194" t="e">
        <f t="array" ref="DD92">SUMPRODUCT(計算_投入係数表_加工!$D229:$DS229, 生産額_中分類, IF(列分類振分=DD$3, 1, 0))/SUMPRODUCT(生産額_中分類, IF(列分類振分=DD$3, 1, 0))</f>
        <v>#DIV/0!</v>
      </c>
      <c r="DE92" s="194" t="e">
        <f t="array" ref="DE92">SUMPRODUCT(計算_投入係数表_加工!$D229:$DS229, 生産額_中分類, IF(列分類振分=DE$3, 1, 0))/SUMPRODUCT(生産額_中分類, IF(列分類振分=DE$3, 1, 0))</f>
        <v>#DIV/0!</v>
      </c>
      <c r="DF92" s="194" t="e">
        <f t="array" ref="DF92">SUMPRODUCT(計算_投入係数表_加工!$D229:$DS229, 生産額_中分類, IF(列分類振分=DF$3, 1, 0))/SUMPRODUCT(生産額_中分類, IF(列分類振分=DF$3, 1, 0))</f>
        <v>#DIV/0!</v>
      </c>
      <c r="DG92" s="194" t="e">
        <f t="array" ref="DG92">SUMPRODUCT(計算_投入係数表_加工!$D229:$DS229, 生産額_中分類, IF(列分類振分=DG$3, 1, 0))/SUMPRODUCT(生産額_中分類, IF(列分類振分=DG$3, 1, 0))</f>
        <v>#DIV/0!</v>
      </c>
      <c r="DH92" s="194" t="e">
        <f t="array" ref="DH92">SUMPRODUCT(計算_投入係数表_加工!$D229:$DS229, 生産額_中分類, IF(列分類振分=DH$3, 1, 0))/SUMPRODUCT(生産額_中分類, IF(列分類振分=DH$3, 1, 0))</f>
        <v>#DIV/0!</v>
      </c>
      <c r="DI92" s="194" t="e">
        <f t="array" ref="DI92">SUMPRODUCT(計算_投入係数表_加工!$D229:$DS229, 生産額_中分類, IF(列分類振分=DI$3, 1, 0))/SUMPRODUCT(生産額_中分類, IF(列分類振分=DI$3, 1, 0))</f>
        <v>#DIV/0!</v>
      </c>
      <c r="DJ92" s="194" t="e">
        <f t="array" ref="DJ92">SUMPRODUCT(計算_投入係数表_加工!$D229:$DS229, 生産額_中分類, IF(列分類振分=DJ$3, 1, 0))/SUMPRODUCT(生産額_中分類, IF(列分類振分=DJ$3, 1, 0))</f>
        <v>#DIV/0!</v>
      </c>
      <c r="DK92" s="194" t="e">
        <f t="array" ref="DK92">SUMPRODUCT(計算_投入係数表_加工!$D229:$DS229, 生産額_中分類, IF(列分類振分=DK$3, 1, 0))/SUMPRODUCT(生産額_中分類, IF(列分類振分=DK$3, 1, 0))</f>
        <v>#DIV/0!</v>
      </c>
      <c r="DL92" s="194" t="e">
        <f t="array" ref="DL92">SUMPRODUCT(計算_投入係数表_加工!$D229:$DS229, 生産額_中分類, IF(列分類振分=DL$3, 1, 0))/SUMPRODUCT(生産額_中分類, IF(列分類振分=DL$3, 1, 0))</f>
        <v>#DIV/0!</v>
      </c>
      <c r="DM92" s="194" t="e">
        <f t="array" ref="DM92">SUMPRODUCT(計算_投入係数表_加工!$D229:$DS229, 生産額_中分類, IF(列分類振分=DM$3, 1, 0))/SUMPRODUCT(生産額_中分類, IF(列分類振分=DM$3, 1, 0))</f>
        <v>#DIV/0!</v>
      </c>
      <c r="DN92" s="194" t="e">
        <f t="array" ref="DN92">SUMPRODUCT(計算_投入係数表_加工!$D229:$DS229, 生産額_中分類, IF(列分類振分=DN$3, 1, 0))/SUMPRODUCT(生産額_中分類, IF(列分類振分=DN$3, 1, 0))</f>
        <v>#DIV/0!</v>
      </c>
      <c r="DO92" s="194" t="e">
        <f t="array" ref="DO92">SUMPRODUCT(計算_投入係数表_加工!$D229:$DS229, 生産額_中分類, IF(列分類振分=DO$3, 1, 0))/SUMPRODUCT(生産額_中分類, IF(列分類振分=DO$3, 1, 0))</f>
        <v>#DIV/0!</v>
      </c>
      <c r="DP92" s="194" t="e">
        <f t="array" ref="DP92">SUMPRODUCT(計算_投入係数表_加工!$D229:$DS229, 生産額_中分類, IF(列分類振分=DP$3, 1, 0))/SUMPRODUCT(生産額_中分類, IF(列分類振分=DP$3, 1, 0))</f>
        <v>#DIV/0!</v>
      </c>
      <c r="DQ92" s="194" t="e">
        <f t="array" ref="DQ92">SUMPRODUCT(計算_投入係数表_加工!$D229:$DS229, 生産額_中分類, IF(列分類振分=DQ$3, 1, 0))/SUMPRODUCT(生産額_中分類, IF(列分類振分=DQ$3, 1, 0))</f>
        <v>#DIV/0!</v>
      </c>
      <c r="DR92" s="194" t="e">
        <f t="array" ref="DR92">SUMPRODUCT(計算_投入係数表_加工!$D229:$DS229, 生産額_中分類, IF(列分類振分=DR$3, 1, 0))/SUMPRODUCT(生産額_中分類, IF(列分類振分=DR$3, 1, 0))</f>
        <v>#DIV/0!</v>
      </c>
      <c r="DS92" s="194" t="e">
        <f t="array" ref="DS92">SUMPRODUCT(計算_投入係数表_加工!$D229:$DS229, 生産額_中分類, IF(列分類振分=DS$3, 1, 0))/SUMPRODUCT(生産額_中分類, IF(列分類振分=DS$3, 1, 0))</f>
        <v>#DIV/0!</v>
      </c>
      <c r="DT92" s="23">
        <f>SUMIF(振分, $C92, 計算_投入係数表_加工!DT$4:DT$123)</f>
        <v>0</v>
      </c>
    </row>
    <row r="93" spans="2:124" x14ac:dyDescent="0.25">
      <c r="B93" s="53">
        <v>90</v>
      </c>
      <c r="C93" s="198" t="str">
        <v>-</v>
      </c>
      <c r="D93" s="199">
        <f t="array" ref="D93">SUMPRODUCT(計算_投入係数表_加工!$D230:$DS230, 生産額_中分類, IF(列分類振分=D$3, 1, 0))/SUMPRODUCT(生産額_中分類, IF(列分類振分=D$3, 1, 0))</f>
        <v>0</v>
      </c>
      <c r="E93" s="200">
        <f t="array" ref="E93">SUMPRODUCT(計算_投入係数表_加工!$D230:$DS230, 生産額_中分類, IF(列分類振分=E$3, 1, 0))/SUMPRODUCT(生産額_中分類, IF(列分類振分=E$3, 1, 0))</f>
        <v>0</v>
      </c>
      <c r="F93" s="200">
        <f t="array" ref="F93">SUMPRODUCT(計算_投入係数表_加工!$D230:$DS230, 生産額_中分類, IF(列分類振分=F$3, 1, 0))/SUMPRODUCT(生産額_中分類, IF(列分類振分=F$3, 1, 0))</f>
        <v>0</v>
      </c>
      <c r="G93" s="200">
        <f t="array" ref="G93">SUMPRODUCT(計算_投入係数表_加工!$D230:$DS230, 生産額_中分類, IF(列分類振分=G$3, 1, 0))/SUMPRODUCT(生産額_中分類, IF(列分類振分=G$3, 1, 0))</f>
        <v>0</v>
      </c>
      <c r="H93" s="200">
        <f t="array" ref="H93">SUMPRODUCT(計算_投入係数表_加工!$D230:$DS230, 生産額_中分類, IF(列分類振分=H$3, 1, 0))/SUMPRODUCT(生産額_中分類, IF(列分類振分=H$3, 1, 0))</f>
        <v>0</v>
      </c>
      <c r="I93" s="200">
        <f t="array" ref="I93">SUMPRODUCT(計算_投入係数表_加工!$D230:$DS230, 生産額_中分類, IF(列分類振分=I$3, 1, 0))/SUMPRODUCT(生産額_中分類, IF(列分類振分=I$3, 1, 0))</f>
        <v>0</v>
      </c>
      <c r="J93" s="200">
        <f t="array" ref="J93">SUMPRODUCT(計算_投入係数表_加工!$D230:$DS230, 生産額_中分類, IF(列分類振分=J$3, 1, 0))/SUMPRODUCT(生産額_中分類, IF(列分類振分=J$3, 1, 0))</f>
        <v>0</v>
      </c>
      <c r="K93" s="200">
        <f t="array" ref="K93">SUMPRODUCT(計算_投入係数表_加工!$D230:$DS230, 生産額_中分類, IF(列分類振分=K$3, 1, 0))/SUMPRODUCT(生産額_中分類, IF(列分類振分=K$3, 1, 0))</f>
        <v>0</v>
      </c>
      <c r="L93" s="200">
        <f t="array" ref="L93">SUMPRODUCT(計算_投入係数表_加工!$D230:$DS230, 生産額_中分類, IF(列分類振分=L$3, 1, 0))/SUMPRODUCT(生産額_中分類, IF(列分類振分=L$3, 1, 0))</f>
        <v>0</v>
      </c>
      <c r="M93" s="200">
        <f t="array" ref="M93">SUMPRODUCT(計算_投入係数表_加工!$D230:$DS230, 生産額_中分類, IF(列分類振分=M$3, 1, 0))/SUMPRODUCT(生産額_中分類, IF(列分類振分=M$3, 1, 0))</f>
        <v>0</v>
      </c>
      <c r="N93" s="200">
        <f t="array" ref="N93">SUMPRODUCT(計算_投入係数表_加工!$D230:$DS230, 生産額_中分類, IF(列分類振分=N$3, 1, 0))/SUMPRODUCT(生産額_中分類, IF(列分類振分=N$3, 1, 0))</f>
        <v>0</v>
      </c>
      <c r="O93" s="200">
        <f t="array" ref="O93">SUMPRODUCT(計算_投入係数表_加工!$D230:$DS230, 生産額_中分類, IF(列分類振分=O$3, 1, 0))/SUMPRODUCT(生産額_中分類, IF(列分類振分=O$3, 1, 0))</f>
        <v>0</v>
      </c>
      <c r="P93" s="200">
        <f t="array" ref="P93">SUMPRODUCT(計算_投入係数表_加工!$D230:$DS230, 生産額_中分類, IF(列分類振分=P$3, 1, 0))/SUMPRODUCT(生産額_中分類, IF(列分類振分=P$3, 1, 0))</f>
        <v>0</v>
      </c>
      <c r="Q93" s="200" t="e">
        <f t="array" ref="Q93">SUMPRODUCT(計算_投入係数表_加工!$D230:$DS230, 生産額_中分類, IF(列分類振分=Q$3, 1, 0))/SUMPRODUCT(生産額_中分類, IF(列分類振分=Q$3, 1, 0))</f>
        <v>#DIV/0!</v>
      </c>
      <c r="R93" s="200" t="e">
        <f t="array" ref="R93">SUMPRODUCT(計算_投入係数表_加工!$D230:$DS230, 生産額_中分類, IF(列分類振分=R$3, 1, 0))/SUMPRODUCT(生産額_中分類, IF(列分類振分=R$3, 1, 0))</f>
        <v>#DIV/0!</v>
      </c>
      <c r="S93" s="200" t="e">
        <f t="array" ref="S93">SUMPRODUCT(計算_投入係数表_加工!$D230:$DS230, 生産額_中分類, IF(列分類振分=S$3, 1, 0))/SUMPRODUCT(生産額_中分類, IF(列分類振分=S$3, 1, 0))</f>
        <v>#DIV/0!</v>
      </c>
      <c r="T93" s="200" t="e">
        <f t="array" ref="T93">SUMPRODUCT(計算_投入係数表_加工!$D230:$DS230, 生産額_中分類, IF(列分類振分=T$3, 1, 0))/SUMPRODUCT(生産額_中分類, IF(列分類振分=T$3, 1, 0))</f>
        <v>#DIV/0!</v>
      </c>
      <c r="U93" s="200" t="e">
        <f t="array" ref="U93">SUMPRODUCT(計算_投入係数表_加工!$D230:$DS230, 生産額_中分類, IF(列分類振分=U$3, 1, 0))/SUMPRODUCT(生産額_中分類, IF(列分類振分=U$3, 1, 0))</f>
        <v>#DIV/0!</v>
      </c>
      <c r="V93" s="200" t="e">
        <f t="array" ref="V93">SUMPRODUCT(計算_投入係数表_加工!$D230:$DS230, 生産額_中分類, IF(列分類振分=V$3, 1, 0))/SUMPRODUCT(生産額_中分類, IF(列分類振分=V$3, 1, 0))</f>
        <v>#DIV/0!</v>
      </c>
      <c r="W93" s="200" t="e">
        <f t="array" ref="W93">SUMPRODUCT(計算_投入係数表_加工!$D230:$DS230, 生産額_中分類, IF(列分類振分=W$3, 1, 0))/SUMPRODUCT(生産額_中分類, IF(列分類振分=W$3, 1, 0))</f>
        <v>#DIV/0!</v>
      </c>
      <c r="X93" s="200" t="e">
        <f t="array" ref="X93">SUMPRODUCT(計算_投入係数表_加工!$D230:$DS230, 生産額_中分類, IF(列分類振分=X$3, 1, 0))/SUMPRODUCT(生産額_中分類, IF(列分類振分=X$3, 1, 0))</f>
        <v>#DIV/0!</v>
      </c>
      <c r="Y93" s="200" t="e">
        <f t="array" ref="Y93">SUMPRODUCT(計算_投入係数表_加工!$D230:$DS230, 生産額_中分類, IF(列分類振分=Y$3, 1, 0))/SUMPRODUCT(生産額_中分類, IF(列分類振分=Y$3, 1, 0))</f>
        <v>#DIV/0!</v>
      </c>
      <c r="Z93" s="200" t="e">
        <f t="array" ref="Z93">SUMPRODUCT(計算_投入係数表_加工!$D230:$DS230, 生産額_中分類, IF(列分類振分=Z$3, 1, 0))/SUMPRODUCT(生産額_中分類, IF(列分類振分=Z$3, 1, 0))</f>
        <v>#DIV/0!</v>
      </c>
      <c r="AA93" s="200" t="e">
        <f t="array" ref="AA93">SUMPRODUCT(計算_投入係数表_加工!$D230:$DS230, 生産額_中分類, IF(列分類振分=AA$3, 1, 0))/SUMPRODUCT(生産額_中分類, IF(列分類振分=AA$3, 1, 0))</f>
        <v>#DIV/0!</v>
      </c>
      <c r="AB93" s="200" t="e">
        <f t="array" ref="AB93">SUMPRODUCT(計算_投入係数表_加工!$D230:$DS230, 生産額_中分類, IF(列分類振分=AB$3, 1, 0))/SUMPRODUCT(生産額_中分類, IF(列分類振分=AB$3, 1, 0))</f>
        <v>#DIV/0!</v>
      </c>
      <c r="AC93" s="200" t="e">
        <f t="array" ref="AC93">SUMPRODUCT(計算_投入係数表_加工!$D230:$DS230, 生産額_中分類, IF(列分類振分=AC$3, 1, 0))/SUMPRODUCT(生産額_中分類, IF(列分類振分=AC$3, 1, 0))</f>
        <v>#DIV/0!</v>
      </c>
      <c r="AD93" s="200" t="e">
        <f t="array" ref="AD93">SUMPRODUCT(計算_投入係数表_加工!$D230:$DS230, 生産額_中分類, IF(列分類振分=AD$3, 1, 0))/SUMPRODUCT(生産額_中分類, IF(列分類振分=AD$3, 1, 0))</f>
        <v>#DIV/0!</v>
      </c>
      <c r="AE93" s="200" t="e">
        <f t="array" ref="AE93">SUMPRODUCT(計算_投入係数表_加工!$D230:$DS230, 生産額_中分類, IF(列分類振分=AE$3, 1, 0))/SUMPRODUCT(生産額_中分類, IF(列分類振分=AE$3, 1, 0))</f>
        <v>#DIV/0!</v>
      </c>
      <c r="AF93" s="200" t="e">
        <f t="array" ref="AF93">SUMPRODUCT(計算_投入係数表_加工!$D230:$DS230, 生産額_中分類, IF(列分類振分=AF$3, 1, 0))/SUMPRODUCT(生産額_中分類, IF(列分類振分=AF$3, 1, 0))</f>
        <v>#DIV/0!</v>
      </c>
      <c r="AG93" s="200" t="e">
        <f t="array" ref="AG93">SUMPRODUCT(計算_投入係数表_加工!$D230:$DS230, 生産額_中分類, IF(列分類振分=AG$3, 1, 0))/SUMPRODUCT(生産額_中分類, IF(列分類振分=AG$3, 1, 0))</f>
        <v>#DIV/0!</v>
      </c>
      <c r="AH93" s="200" t="e">
        <f t="array" ref="AH93">SUMPRODUCT(計算_投入係数表_加工!$D230:$DS230, 生産額_中分類, IF(列分類振分=AH$3, 1, 0))/SUMPRODUCT(生産額_中分類, IF(列分類振分=AH$3, 1, 0))</f>
        <v>#DIV/0!</v>
      </c>
      <c r="AI93" s="200" t="e">
        <f t="array" ref="AI93">SUMPRODUCT(計算_投入係数表_加工!$D230:$DS230, 生産額_中分類, IF(列分類振分=AI$3, 1, 0))/SUMPRODUCT(生産額_中分類, IF(列分類振分=AI$3, 1, 0))</f>
        <v>#DIV/0!</v>
      </c>
      <c r="AJ93" s="200" t="e">
        <f t="array" ref="AJ93">SUMPRODUCT(計算_投入係数表_加工!$D230:$DS230, 生産額_中分類, IF(列分類振分=AJ$3, 1, 0))/SUMPRODUCT(生産額_中分類, IF(列分類振分=AJ$3, 1, 0))</f>
        <v>#DIV/0!</v>
      </c>
      <c r="AK93" s="200" t="e">
        <f t="array" ref="AK93">SUMPRODUCT(計算_投入係数表_加工!$D230:$DS230, 生産額_中分類, IF(列分類振分=AK$3, 1, 0))/SUMPRODUCT(生産額_中分類, IF(列分類振分=AK$3, 1, 0))</f>
        <v>#DIV/0!</v>
      </c>
      <c r="AL93" s="200" t="e">
        <f t="array" ref="AL93">SUMPRODUCT(計算_投入係数表_加工!$D230:$DS230, 生産額_中分類, IF(列分類振分=AL$3, 1, 0))/SUMPRODUCT(生産額_中分類, IF(列分類振分=AL$3, 1, 0))</f>
        <v>#DIV/0!</v>
      </c>
      <c r="AM93" s="200" t="e">
        <f t="array" ref="AM93">SUMPRODUCT(計算_投入係数表_加工!$D230:$DS230, 生産額_中分類, IF(列分類振分=AM$3, 1, 0))/SUMPRODUCT(生産額_中分類, IF(列分類振分=AM$3, 1, 0))</f>
        <v>#DIV/0!</v>
      </c>
      <c r="AN93" s="200" t="e">
        <f t="array" ref="AN93">SUMPRODUCT(計算_投入係数表_加工!$D230:$DS230, 生産額_中分類, IF(列分類振分=AN$3, 1, 0))/SUMPRODUCT(生産額_中分類, IF(列分類振分=AN$3, 1, 0))</f>
        <v>#DIV/0!</v>
      </c>
      <c r="AO93" s="200" t="e">
        <f t="array" ref="AO93">SUMPRODUCT(計算_投入係数表_加工!$D230:$DS230, 生産額_中分類, IF(列分類振分=AO$3, 1, 0))/SUMPRODUCT(生産額_中分類, IF(列分類振分=AO$3, 1, 0))</f>
        <v>#DIV/0!</v>
      </c>
      <c r="AP93" s="200" t="e">
        <f t="array" ref="AP93">SUMPRODUCT(計算_投入係数表_加工!$D230:$DS230, 生産額_中分類, IF(列分類振分=AP$3, 1, 0))/SUMPRODUCT(生産額_中分類, IF(列分類振分=AP$3, 1, 0))</f>
        <v>#DIV/0!</v>
      </c>
      <c r="AQ93" s="200" t="e">
        <f t="array" ref="AQ93">SUMPRODUCT(計算_投入係数表_加工!$D230:$DS230, 生産額_中分類, IF(列分類振分=AQ$3, 1, 0))/SUMPRODUCT(生産額_中分類, IF(列分類振分=AQ$3, 1, 0))</f>
        <v>#DIV/0!</v>
      </c>
      <c r="AR93" s="200" t="e">
        <f t="array" ref="AR93">SUMPRODUCT(計算_投入係数表_加工!$D230:$DS230, 生産額_中分類, IF(列分類振分=AR$3, 1, 0))/SUMPRODUCT(生産額_中分類, IF(列分類振分=AR$3, 1, 0))</f>
        <v>#DIV/0!</v>
      </c>
      <c r="AS93" s="200" t="e">
        <f t="array" ref="AS93">SUMPRODUCT(計算_投入係数表_加工!$D230:$DS230, 生産額_中分類, IF(列分類振分=AS$3, 1, 0))/SUMPRODUCT(生産額_中分類, IF(列分類振分=AS$3, 1, 0))</f>
        <v>#DIV/0!</v>
      </c>
      <c r="AT93" s="200" t="e">
        <f t="array" ref="AT93">SUMPRODUCT(計算_投入係数表_加工!$D230:$DS230, 生産額_中分類, IF(列分類振分=AT$3, 1, 0))/SUMPRODUCT(生産額_中分類, IF(列分類振分=AT$3, 1, 0))</f>
        <v>#DIV/0!</v>
      </c>
      <c r="AU93" s="200" t="e">
        <f t="array" ref="AU93">SUMPRODUCT(計算_投入係数表_加工!$D230:$DS230, 生産額_中分類, IF(列分類振分=AU$3, 1, 0))/SUMPRODUCT(生産額_中分類, IF(列分類振分=AU$3, 1, 0))</f>
        <v>#DIV/0!</v>
      </c>
      <c r="AV93" s="200" t="e">
        <f t="array" ref="AV93">SUMPRODUCT(計算_投入係数表_加工!$D230:$DS230, 生産額_中分類, IF(列分類振分=AV$3, 1, 0))/SUMPRODUCT(生産額_中分類, IF(列分類振分=AV$3, 1, 0))</f>
        <v>#DIV/0!</v>
      </c>
      <c r="AW93" s="200" t="e">
        <f t="array" ref="AW93">SUMPRODUCT(計算_投入係数表_加工!$D230:$DS230, 生産額_中分類, IF(列分類振分=AW$3, 1, 0))/SUMPRODUCT(生産額_中分類, IF(列分類振分=AW$3, 1, 0))</f>
        <v>#DIV/0!</v>
      </c>
      <c r="AX93" s="200" t="e">
        <f t="array" ref="AX93">SUMPRODUCT(計算_投入係数表_加工!$D230:$DS230, 生産額_中分類, IF(列分類振分=AX$3, 1, 0))/SUMPRODUCT(生産額_中分類, IF(列分類振分=AX$3, 1, 0))</f>
        <v>#DIV/0!</v>
      </c>
      <c r="AY93" s="200" t="e">
        <f t="array" ref="AY93">SUMPRODUCT(計算_投入係数表_加工!$D230:$DS230, 生産額_中分類, IF(列分類振分=AY$3, 1, 0))/SUMPRODUCT(生産額_中分類, IF(列分類振分=AY$3, 1, 0))</f>
        <v>#DIV/0!</v>
      </c>
      <c r="AZ93" s="200" t="e">
        <f t="array" ref="AZ93">SUMPRODUCT(計算_投入係数表_加工!$D230:$DS230, 生産額_中分類, IF(列分類振分=AZ$3, 1, 0))/SUMPRODUCT(生産額_中分類, IF(列分類振分=AZ$3, 1, 0))</f>
        <v>#DIV/0!</v>
      </c>
      <c r="BA93" s="200" t="e">
        <f t="array" ref="BA93">SUMPRODUCT(計算_投入係数表_加工!$D230:$DS230, 生産額_中分類, IF(列分類振分=BA$3, 1, 0))/SUMPRODUCT(生産額_中分類, IF(列分類振分=BA$3, 1, 0))</f>
        <v>#DIV/0!</v>
      </c>
      <c r="BB93" s="200" t="e">
        <f t="array" ref="BB93">SUMPRODUCT(計算_投入係数表_加工!$D230:$DS230, 生産額_中分類, IF(列分類振分=BB$3, 1, 0))/SUMPRODUCT(生産額_中分類, IF(列分類振分=BB$3, 1, 0))</f>
        <v>#DIV/0!</v>
      </c>
      <c r="BC93" s="200" t="e">
        <f t="array" ref="BC93">SUMPRODUCT(計算_投入係数表_加工!$D230:$DS230, 生産額_中分類, IF(列分類振分=BC$3, 1, 0))/SUMPRODUCT(生産額_中分類, IF(列分類振分=BC$3, 1, 0))</f>
        <v>#DIV/0!</v>
      </c>
      <c r="BD93" s="200" t="e">
        <f t="array" ref="BD93">SUMPRODUCT(計算_投入係数表_加工!$D230:$DS230, 生産額_中分類, IF(列分類振分=BD$3, 1, 0))/SUMPRODUCT(生産額_中分類, IF(列分類振分=BD$3, 1, 0))</f>
        <v>#DIV/0!</v>
      </c>
      <c r="BE93" s="200" t="e">
        <f t="array" ref="BE93">SUMPRODUCT(計算_投入係数表_加工!$D230:$DS230, 生産額_中分類, IF(列分類振分=BE$3, 1, 0))/SUMPRODUCT(生産額_中分類, IF(列分類振分=BE$3, 1, 0))</f>
        <v>#DIV/0!</v>
      </c>
      <c r="BF93" s="200" t="e">
        <f t="array" ref="BF93">SUMPRODUCT(計算_投入係数表_加工!$D230:$DS230, 生産額_中分類, IF(列分類振分=BF$3, 1, 0))/SUMPRODUCT(生産額_中分類, IF(列分類振分=BF$3, 1, 0))</f>
        <v>#DIV/0!</v>
      </c>
      <c r="BG93" s="200" t="e">
        <f t="array" ref="BG93">SUMPRODUCT(計算_投入係数表_加工!$D230:$DS230, 生産額_中分類, IF(列分類振分=BG$3, 1, 0))/SUMPRODUCT(生産額_中分類, IF(列分類振分=BG$3, 1, 0))</f>
        <v>#DIV/0!</v>
      </c>
      <c r="BH93" s="200" t="e">
        <f t="array" ref="BH93">SUMPRODUCT(計算_投入係数表_加工!$D230:$DS230, 生産額_中分類, IF(列分類振分=BH$3, 1, 0))/SUMPRODUCT(生産額_中分類, IF(列分類振分=BH$3, 1, 0))</f>
        <v>#DIV/0!</v>
      </c>
      <c r="BI93" s="200" t="e">
        <f t="array" ref="BI93">SUMPRODUCT(計算_投入係数表_加工!$D230:$DS230, 生産額_中分類, IF(列分類振分=BI$3, 1, 0))/SUMPRODUCT(生産額_中分類, IF(列分類振分=BI$3, 1, 0))</f>
        <v>#DIV/0!</v>
      </c>
      <c r="BJ93" s="200" t="e">
        <f t="array" ref="BJ93">SUMPRODUCT(計算_投入係数表_加工!$D230:$DS230, 生産額_中分類, IF(列分類振分=BJ$3, 1, 0))/SUMPRODUCT(生産額_中分類, IF(列分類振分=BJ$3, 1, 0))</f>
        <v>#DIV/0!</v>
      </c>
      <c r="BK93" s="200" t="e">
        <f t="array" ref="BK93">SUMPRODUCT(計算_投入係数表_加工!$D230:$DS230, 生産額_中分類, IF(列分類振分=BK$3, 1, 0))/SUMPRODUCT(生産額_中分類, IF(列分類振分=BK$3, 1, 0))</f>
        <v>#DIV/0!</v>
      </c>
      <c r="BL93" s="200" t="e">
        <f t="array" ref="BL93">SUMPRODUCT(計算_投入係数表_加工!$D230:$DS230, 生産額_中分類, IF(列分類振分=BL$3, 1, 0))/SUMPRODUCT(生産額_中分類, IF(列分類振分=BL$3, 1, 0))</f>
        <v>#DIV/0!</v>
      </c>
      <c r="BM93" s="200" t="e">
        <f t="array" ref="BM93">SUMPRODUCT(計算_投入係数表_加工!$D230:$DS230, 生産額_中分類, IF(列分類振分=BM$3, 1, 0))/SUMPRODUCT(生産額_中分類, IF(列分類振分=BM$3, 1, 0))</f>
        <v>#DIV/0!</v>
      </c>
      <c r="BN93" s="200" t="e">
        <f t="array" ref="BN93">SUMPRODUCT(計算_投入係数表_加工!$D230:$DS230, 生産額_中分類, IF(列分類振分=BN$3, 1, 0))/SUMPRODUCT(生産額_中分類, IF(列分類振分=BN$3, 1, 0))</f>
        <v>#DIV/0!</v>
      </c>
      <c r="BO93" s="200" t="e">
        <f t="array" ref="BO93">SUMPRODUCT(計算_投入係数表_加工!$D230:$DS230, 生産額_中分類, IF(列分類振分=BO$3, 1, 0))/SUMPRODUCT(生産額_中分類, IF(列分類振分=BO$3, 1, 0))</f>
        <v>#DIV/0!</v>
      </c>
      <c r="BP93" s="200" t="e">
        <f t="array" ref="BP93">SUMPRODUCT(計算_投入係数表_加工!$D230:$DS230, 生産額_中分類, IF(列分類振分=BP$3, 1, 0))/SUMPRODUCT(生産額_中分類, IF(列分類振分=BP$3, 1, 0))</f>
        <v>#DIV/0!</v>
      </c>
      <c r="BQ93" s="200" t="e">
        <f t="array" ref="BQ93">SUMPRODUCT(計算_投入係数表_加工!$D230:$DS230, 生産額_中分類, IF(列分類振分=BQ$3, 1, 0))/SUMPRODUCT(生産額_中分類, IF(列分類振分=BQ$3, 1, 0))</f>
        <v>#DIV/0!</v>
      </c>
      <c r="BR93" s="200" t="e">
        <f t="array" ref="BR93">SUMPRODUCT(計算_投入係数表_加工!$D230:$DS230, 生産額_中分類, IF(列分類振分=BR$3, 1, 0))/SUMPRODUCT(生産額_中分類, IF(列分類振分=BR$3, 1, 0))</f>
        <v>#DIV/0!</v>
      </c>
      <c r="BS93" s="200" t="e">
        <f t="array" ref="BS93">SUMPRODUCT(計算_投入係数表_加工!$D230:$DS230, 生産額_中分類, IF(列分類振分=BS$3, 1, 0))/SUMPRODUCT(生産額_中分類, IF(列分類振分=BS$3, 1, 0))</f>
        <v>#DIV/0!</v>
      </c>
      <c r="BT93" s="200" t="e">
        <f t="array" ref="BT93">SUMPRODUCT(計算_投入係数表_加工!$D230:$DS230, 生産額_中分類, IF(列分類振分=BT$3, 1, 0))/SUMPRODUCT(生産額_中分類, IF(列分類振分=BT$3, 1, 0))</f>
        <v>#DIV/0!</v>
      </c>
      <c r="BU93" s="200" t="e">
        <f t="array" ref="BU93">SUMPRODUCT(計算_投入係数表_加工!$D230:$DS230, 生産額_中分類, IF(列分類振分=BU$3, 1, 0))/SUMPRODUCT(生産額_中分類, IF(列分類振分=BU$3, 1, 0))</f>
        <v>#DIV/0!</v>
      </c>
      <c r="BV93" s="200" t="e">
        <f t="array" ref="BV93">SUMPRODUCT(計算_投入係数表_加工!$D230:$DS230, 生産額_中分類, IF(列分類振分=BV$3, 1, 0))/SUMPRODUCT(生産額_中分類, IF(列分類振分=BV$3, 1, 0))</f>
        <v>#DIV/0!</v>
      </c>
      <c r="BW93" s="200" t="e">
        <f t="array" ref="BW93">SUMPRODUCT(計算_投入係数表_加工!$D230:$DS230, 生産額_中分類, IF(列分類振分=BW$3, 1, 0))/SUMPRODUCT(生産額_中分類, IF(列分類振分=BW$3, 1, 0))</f>
        <v>#DIV/0!</v>
      </c>
      <c r="BX93" s="200" t="e">
        <f t="array" ref="BX93">SUMPRODUCT(計算_投入係数表_加工!$D230:$DS230, 生産額_中分類, IF(列分類振分=BX$3, 1, 0))/SUMPRODUCT(生産額_中分類, IF(列分類振分=BX$3, 1, 0))</f>
        <v>#DIV/0!</v>
      </c>
      <c r="BY93" s="200" t="e">
        <f t="array" ref="BY93">SUMPRODUCT(計算_投入係数表_加工!$D230:$DS230, 生産額_中分類, IF(列分類振分=BY$3, 1, 0))/SUMPRODUCT(生産額_中分類, IF(列分類振分=BY$3, 1, 0))</f>
        <v>#DIV/0!</v>
      </c>
      <c r="BZ93" s="200" t="e">
        <f t="array" ref="BZ93">SUMPRODUCT(計算_投入係数表_加工!$D230:$DS230, 生産額_中分類, IF(列分類振分=BZ$3, 1, 0))/SUMPRODUCT(生産額_中分類, IF(列分類振分=BZ$3, 1, 0))</f>
        <v>#DIV/0!</v>
      </c>
      <c r="CA93" s="200" t="e">
        <f t="array" ref="CA93">SUMPRODUCT(計算_投入係数表_加工!$D230:$DS230, 生産額_中分類, IF(列分類振分=CA$3, 1, 0))/SUMPRODUCT(生産額_中分類, IF(列分類振分=CA$3, 1, 0))</f>
        <v>#DIV/0!</v>
      </c>
      <c r="CB93" s="200" t="e">
        <f t="array" ref="CB93">SUMPRODUCT(計算_投入係数表_加工!$D230:$DS230, 生産額_中分類, IF(列分類振分=CB$3, 1, 0))/SUMPRODUCT(生産額_中分類, IF(列分類振分=CB$3, 1, 0))</f>
        <v>#DIV/0!</v>
      </c>
      <c r="CC93" s="200" t="e">
        <f t="array" ref="CC93">SUMPRODUCT(計算_投入係数表_加工!$D230:$DS230, 生産額_中分類, IF(列分類振分=CC$3, 1, 0))/SUMPRODUCT(生産額_中分類, IF(列分類振分=CC$3, 1, 0))</f>
        <v>#DIV/0!</v>
      </c>
      <c r="CD93" s="200" t="e">
        <f t="array" ref="CD93">SUMPRODUCT(計算_投入係数表_加工!$D230:$DS230, 生産額_中分類, IF(列分類振分=CD$3, 1, 0))/SUMPRODUCT(生産額_中分類, IF(列分類振分=CD$3, 1, 0))</f>
        <v>#DIV/0!</v>
      </c>
      <c r="CE93" s="200" t="e">
        <f t="array" ref="CE93">SUMPRODUCT(計算_投入係数表_加工!$D230:$DS230, 生産額_中分類, IF(列分類振分=CE$3, 1, 0))/SUMPRODUCT(生産額_中分類, IF(列分類振分=CE$3, 1, 0))</f>
        <v>#DIV/0!</v>
      </c>
      <c r="CF93" s="200" t="e">
        <f t="array" ref="CF93">SUMPRODUCT(計算_投入係数表_加工!$D230:$DS230, 生産額_中分類, IF(列分類振分=CF$3, 1, 0))/SUMPRODUCT(生産額_中分類, IF(列分類振分=CF$3, 1, 0))</f>
        <v>#DIV/0!</v>
      </c>
      <c r="CG93" s="200" t="e">
        <f t="array" ref="CG93">SUMPRODUCT(計算_投入係数表_加工!$D230:$DS230, 生産額_中分類, IF(列分類振分=CG$3, 1, 0))/SUMPRODUCT(生産額_中分類, IF(列分類振分=CG$3, 1, 0))</f>
        <v>#DIV/0!</v>
      </c>
      <c r="CH93" s="200" t="e">
        <f t="array" ref="CH93">SUMPRODUCT(計算_投入係数表_加工!$D230:$DS230, 生産額_中分類, IF(列分類振分=CH$3, 1, 0))/SUMPRODUCT(生産額_中分類, IF(列分類振分=CH$3, 1, 0))</f>
        <v>#DIV/0!</v>
      </c>
      <c r="CI93" s="200" t="e">
        <f t="array" ref="CI93">SUMPRODUCT(計算_投入係数表_加工!$D230:$DS230, 生産額_中分類, IF(列分類振分=CI$3, 1, 0))/SUMPRODUCT(生産額_中分類, IF(列分類振分=CI$3, 1, 0))</f>
        <v>#DIV/0!</v>
      </c>
      <c r="CJ93" s="200" t="e">
        <f t="array" ref="CJ93">SUMPRODUCT(計算_投入係数表_加工!$D230:$DS230, 生産額_中分類, IF(列分類振分=CJ$3, 1, 0))/SUMPRODUCT(生産額_中分類, IF(列分類振分=CJ$3, 1, 0))</f>
        <v>#DIV/0!</v>
      </c>
      <c r="CK93" s="200" t="e">
        <f t="array" ref="CK93">SUMPRODUCT(計算_投入係数表_加工!$D230:$DS230, 生産額_中分類, IF(列分類振分=CK$3, 1, 0))/SUMPRODUCT(生産額_中分類, IF(列分類振分=CK$3, 1, 0))</f>
        <v>#DIV/0!</v>
      </c>
      <c r="CL93" s="200" t="e">
        <f t="array" ref="CL93">SUMPRODUCT(計算_投入係数表_加工!$D230:$DS230, 生産額_中分類, IF(列分類振分=CL$3, 1, 0))/SUMPRODUCT(生産額_中分類, IF(列分類振分=CL$3, 1, 0))</f>
        <v>#DIV/0!</v>
      </c>
      <c r="CM93" s="200" t="e">
        <f t="array" ref="CM93">SUMPRODUCT(計算_投入係数表_加工!$D230:$DS230, 生産額_中分類, IF(列分類振分=CM$3, 1, 0))/SUMPRODUCT(生産額_中分類, IF(列分類振分=CM$3, 1, 0))</f>
        <v>#DIV/0!</v>
      </c>
      <c r="CN93" s="200" t="e">
        <f t="array" ref="CN93">SUMPRODUCT(計算_投入係数表_加工!$D230:$DS230, 生産額_中分類, IF(列分類振分=CN$3, 1, 0))/SUMPRODUCT(生産額_中分類, IF(列分類振分=CN$3, 1, 0))</f>
        <v>#DIV/0!</v>
      </c>
      <c r="CO93" s="200" t="e">
        <f t="array" ref="CO93">SUMPRODUCT(計算_投入係数表_加工!$D230:$DS230, 生産額_中分類, IF(列分類振分=CO$3, 1, 0))/SUMPRODUCT(生産額_中分類, IF(列分類振分=CO$3, 1, 0))</f>
        <v>#DIV/0!</v>
      </c>
      <c r="CP93" s="200" t="e">
        <f t="array" ref="CP93">SUMPRODUCT(計算_投入係数表_加工!$D230:$DS230, 生産額_中分類, IF(列分類振分=CP$3, 1, 0))/SUMPRODUCT(生産額_中分類, IF(列分類振分=CP$3, 1, 0))</f>
        <v>#DIV/0!</v>
      </c>
      <c r="CQ93" s="200" t="e">
        <f t="array" ref="CQ93">SUMPRODUCT(計算_投入係数表_加工!$D230:$DS230, 生産額_中分類, IF(列分類振分=CQ$3, 1, 0))/SUMPRODUCT(生産額_中分類, IF(列分類振分=CQ$3, 1, 0))</f>
        <v>#DIV/0!</v>
      </c>
      <c r="CR93" s="200" t="e">
        <f t="array" ref="CR93">SUMPRODUCT(計算_投入係数表_加工!$D230:$DS230, 生産額_中分類, IF(列分類振分=CR$3, 1, 0))/SUMPRODUCT(生産額_中分類, IF(列分類振分=CR$3, 1, 0))</f>
        <v>#DIV/0!</v>
      </c>
      <c r="CS93" s="200" t="e">
        <f t="array" ref="CS93">SUMPRODUCT(計算_投入係数表_加工!$D230:$DS230, 生産額_中分類, IF(列分類振分=CS$3, 1, 0))/SUMPRODUCT(生産額_中分類, IF(列分類振分=CS$3, 1, 0))</f>
        <v>#DIV/0!</v>
      </c>
      <c r="CT93" s="200" t="e">
        <f t="array" ref="CT93">SUMPRODUCT(計算_投入係数表_加工!$D230:$DS230, 生産額_中分類, IF(列分類振分=CT$3, 1, 0))/SUMPRODUCT(生産額_中分類, IF(列分類振分=CT$3, 1, 0))</f>
        <v>#DIV/0!</v>
      </c>
      <c r="CU93" s="200" t="e">
        <f t="array" ref="CU93">SUMPRODUCT(計算_投入係数表_加工!$D230:$DS230, 生産額_中分類, IF(列分類振分=CU$3, 1, 0))/SUMPRODUCT(生産額_中分類, IF(列分類振分=CU$3, 1, 0))</f>
        <v>#DIV/0!</v>
      </c>
      <c r="CV93" s="200" t="e">
        <f t="array" ref="CV93">SUMPRODUCT(計算_投入係数表_加工!$D230:$DS230, 生産額_中分類, IF(列分類振分=CV$3, 1, 0))/SUMPRODUCT(生産額_中分類, IF(列分類振分=CV$3, 1, 0))</f>
        <v>#DIV/0!</v>
      </c>
      <c r="CW93" s="200" t="e">
        <f t="array" ref="CW93">SUMPRODUCT(計算_投入係数表_加工!$D230:$DS230, 生産額_中分類, IF(列分類振分=CW$3, 1, 0))/SUMPRODUCT(生産額_中分類, IF(列分類振分=CW$3, 1, 0))</f>
        <v>#DIV/0!</v>
      </c>
      <c r="CX93" s="200" t="e">
        <f t="array" ref="CX93">SUMPRODUCT(計算_投入係数表_加工!$D230:$DS230, 生産額_中分類, IF(列分類振分=CX$3, 1, 0))/SUMPRODUCT(生産額_中分類, IF(列分類振分=CX$3, 1, 0))</f>
        <v>#DIV/0!</v>
      </c>
      <c r="CY93" s="200" t="e">
        <f t="array" ref="CY93">SUMPRODUCT(計算_投入係数表_加工!$D230:$DS230, 生産額_中分類, IF(列分類振分=CY$3, 1, 0))/SUMPRODUCT(生産額_中分類, IF(列分類振分=CY$3, 1, 0))</f>
        <v>#DIV/0!</v>
      </c>
      <c r="CZ93" s="200" t="e">
        <f t="array" ref="CZ93">SUMPRODUCT(計算_投入係数表_加工!$D230:$DS230, 生産額_中分類, IF(列分類振分=CZ$3, 1, 0))/SUMPRODUCT(生産額_中分類, IF(列分類振分=CZ$3, 1, 0))</f>
        <v>#DIV/0!</v>
      </c>
      <c r="DA93" s="200" t="e">
        <f t="array" ref="DA93">SUMPRODUCT(計算_投入係数表_加工!$D230:$DS230, 生産額_中分類, IF(列分類振分=DA$3, 1, 0))/SUMPRODUCT(生産額_中分類, IF(列分類振分=DA$3, 1, 0))</f>
        <v>#DIV/0!</v>
      </c>
      <c r="DB93" s="200" t="e">
        <f t="array" ref="DB93">SUMPRODUCT(計算_投入係数表_加工!$D230:$DS230, 生産額_中分類, IF(列分類振分=DB$3, 1, 0))/SUMPRODUCT(生産額_中分類, IF(列分類振分=DB$3, 1, 0))</f>
        <v>#DIV/0!</v>
      </c>
      <c r="DC93" s="200" t="e">
        <f t="array" ref="DC93">SUMPRODUCT(計算_投入係数表_加工!$D230:$DS230, 生産額_中分類, IF(列分類振分=DC$3, 1, 0))/SUMPRODUCT(生産額_中分類, IF(列分類振分=DC$3, 1, 0))</f>
        <v>#DIV/0!</v>
      </c>
      <c r="DD93" s="200" t="e">
        <f t="array" ref="DD93">SUMPRODUCT(計算_投入係数表_加工!$D230:$DS230, 生産額_中分類, IF(列分類振分=DD$3, 1, 0))/SUMPRODUCT(生産額_中分類, IF(列分類振分=DD$3, 1, 0))</f>
        <v>#DIV/0!</v>
      </c>
      <c r="DE93" s="200" t="e">
        <f t="array" ref="DE93">SUMPRODUCT(計算_投入係数表_加工!$D230:$DS230, 生産額_中分類, IF(列分類振分=DE$3, 1, 0))/SUMPRODUCT(生産額_中分類, IF(列分類振分=DE$3, 1, 0))</f>
        <v>#DIV/0!</v>
      </c>
      <c r="DF93" s="200" t="e">
        <f t="array" ref="DF93">SUMPRODUCT(計算_投入係数表_加工!$D230:$DS230, 生産額_中分類, IF(列分類振分=DF$3, 1, 0))/SUMPRODUCT(生産額_中分類, IF(列分類振分=DF$3, 1, 0))</f>
        <v>#DIV/0!</v>
      </c>
      <c r="DG93" s="200" t="e">
        <f t="array" ref="DG93">SUMPRODUCT(計算_投入係数表_加工!$D230:$DS230, 生産額_中分類, IF(列分類振分=DG$3, 1, 0))/SUMPRODUCT(生産額_中分類, IF(列分類振分=DG$3, 1, 0))</f>
        <v>#DIV/0!</v>
      </c>
      <c r="DH93" s="200" t="e">
        <f t="array" ref="DH93">SUMPRODUCT(計算_投入係数表_加工!$D230:$DS230, 生産額_中分類, IF(列分類振分=DH$3, 1, 0))/SUMPRODUCT(生産額_中分類, IF(列分類振分=DH$3, 1, 0))</f>
        <v>#DIV/0!</v>
      </c>
      <c r="DI93" s="200" t="e">
        <f t="array" ref="DI93">SUMPRODUCT(計算_投入係数表_加工!$D230:$DS230, 生産額_中分類, IF(列分類振分=DI$3, 1, 0))/SUMPRODUCT(生産額_中分類, IF(列分類振分=DI$3, 1, 0))</f>
        <v>#DIV/0!</v>
      </c>
      <c r="DJ93" s="200" t="e">
        <f t="array" ref="DJ93">SUMPRODUCT(計算_投入係数表_加工!$D230:$DS230, 生産額_中分類, IF(列分類振分=DJ$3, 1, 0))/SUMPRODUCT(生産額_中分類, IF(列分類振分=DJ$3, 1, 0))</f>
        <v>#DIV/0!</v>
      </c>
      <c r="DK93" s="200" t="e">
        <f t="array" ref="DK93">SUMPRODUCT(計算_投入係数表_加工!$D230:$DS230, 生産額_中分類, IF(列分類振分=DK$3, 1, 0))/SUMPRODUCT(生産額_中分類, IF(列分類振分=DK$3, 1, 0))</f>
        <v>#DIV/0!</v>
      </c>
      <c r="DL93" s="200" t="e">
        <f t="array" ref="DL93">SUMPRODUCT(計算_投入係数表_加工!$D230:$DS230, 生産額_中分類, IF(列分類振分=DL$3, 1, 0))/SUMPRODUCT(生産額_中分類, IF(列分類振分=DL$3, 1, 0))</f>
        <v>#DIV/0!</v>
      </c>
      <c r="DM93" s="200" t="e">
        <f t="array" ref="DM93">SUMPRODUCT(計算_投入係数表_加工!$D230:$DS230, 生産額_中分類, IF(列分類振分=DM$3, 1, 0))/SUMPRODUCT(生産額_中分類, IF(列分類振分=DM$3, 1, 0))</f>
        <v>#DIV/0!</v>
      </c>
      <c r="DN93" s="200" t="e">
        <f t="array" ref="DN93">SUMPRODUCT(計算_投入係数表_加工!$D230:$DS230, 生産額_中分類, IF(列分類振分=DN$3, 1, 0))/SUMPRODUCT(生産額_中分類, IF(列分類振分=DN$3, 1, 0))</f>
        <v>#DIV/0!</v>
      </c>
      <c r="DO93" s="200" t="e">
        <f t="array" ref="DO93">SUMPRODUCT(計算_投入係数表_加工!$D230:$DS230, 生産額_中分類, IF(列分類振分=DO$3, 1, 0))/SUMPRODUCT(生産額_中分類, IF(列分類振分=DO$3, 1, 0))</f>
        <v>#DIV/0!</v>
      </c>
      <c r="DP93" s="200" t="e">
        <f t="array" ref="DP93">SUMPRODUCT(計算_投入係数表_加工!$D230:$DS230, 生産額_中分類, IF(列分類振分=DP$3, 1, 0))/SUMPRODUCT(生産額_中分類, IF(列分類振分=DP$3, 1, 0))</f>
        <v>#DIV/0!</v>
      </c>
      <c r="DQ93" s="200" t="e">
        <f t="array" ref="DQ93">SUMPRODUCT(計算_投入係数表_加工!$D230:$DS230, 生産額_中分類, IF(列分類振分=DQ$3, 1, 0))/SUMPRODUCT(生産額_中分類, IF(列分類振分=DQ$3, 1, 0))</f>
        <v>#DIV/0!</v>
      </c>
      <c r="DR93" s="200" t="e">
        <f t="array" ref="DR93">SUMPRODUCT(計算_投入係数表_加工!$D230:$DS230, 生産額_中分類, IF(列分類振分=DR$3, 1, 0))/SUMPRODUCT(生産額_中分類, IF(列分類振分=DR$3, 1, 0))</f>
        <v>#DIV/0!</v>
      </c>
      <c r="DS93" s="200" t="e">
        <f t="array" ref="DS93">SUMPRODUCT(計算_投入係数表_加工!$D230:$DS230, 生産額_中分類, IF(列分類振分=DS$3, 1, 0))/SUMPRODUCT(生産額_中分類, IF(列分類振分=DS$3, 1, 0))</f>
        <v>#DIV/0!</v>
      </c>
      <c r="DT93" s="25">
        <f>SUMIF(振分, $C93, 計算_投入係数表_加工!DT$4:DT$123)</f>
        <v>0</v>
      </c>
    </row>
    <row r="94" spans="2:124" x14ac:dyDescent="0.25">
      <c r="B94" s="53">
        <v>91</v>
      </c>
      <c r="C94" s="192" t="str">
        <v>-</v>
      </c>
      <c r="D94" s="193">
        <f t="array" ref="D94">SUMPRODUCT(計算_投入係数表_加工!$D231:$DS231, 生産額_中分類, IF(列分類振分=D$3, 1, 0))/SUMPRODUCT(生産額_中分類, IF(列分類振分=D$3, 1, 0))</f>
        <v>0</v>
      </c>
      <c r="E94" s="194">
        <f t="array" ref="E94">SUMPRODUCT(計算_投入係数表_加工!$D231:$DS231, 生産額_中分類, IF(列分類振分=E$3, 1, 0))/SUMPRODUCT(生産額_中分類, IF(列分類振分=E$3, 1, 0))</f>
        <v>0</v>
      </c>
      <c r="F94" s="194">
        <f t="array" ref="F94">SUMPRODUCT(計算_投入係数表_加工!$D231:$DS231, 生産額_中分類, IF(列分類振分=F$3, 1, 0))/SUMPRODUCT(生産額_中分類, IF(列分類振分=F$3, 1, 0))</f>
        <v>0</v>
      </c>
      <c r="G94" s="194">
        <f t="array" ref="G94">SUMPRODUCT(計算_投入係数表_加工!$D231:$DS231, 生産額_中分類, IF(列分類振分=G$3, 1, 0))/SUMPRODUCT(生産額_中分類, IF(列分類振分=G$3, 1, 0))</f>
        <v>0</v>
      </c>
      <c r="H94" s="194">
        <f t="array" ref="H94">SUMPRODUCT(計算_投入係数表_加工!$D231:$DS231, 生産額_中分類, IF(列分類振分=H$3, 1, 0))/SUMPRODUCT(生産額_中分類, IF(列分類振分=H$3, 1, 0))</f>
        <v>0</v>
      </c>
      <c r="I94" s="194">
        <f t="array" ref="I94">SUMPRODUCT(計算_投入係数表_加工!$D231:$DS231, 生産額_中分類, IF(列分類振分=I$3, 1, 0))/SUMPRODUCT(生産額_中分類, IF(列分類振分=I$3, 1, 0))</f>
        <v>0</v>
      </c>
      <c r="J94" s="194">
        <f t="array" ref="J94">SUMPRODUCT(計算_投入係数表_加工!$D231:$DS231, 生産額_中分類, IF(列分類振分=J$3, 1, 0))/SUMPRODUCT(生産額_中分類, IF(列分類振分=J$3, 1, 0))</f>
        <v>0</v>
      </c>
      <c r="K94" s="194">
        <f t="array" ref="K94">SUMPRODUCT(計算_投入係数表_加工!$D231:$DS231, 生産額_中分類, IF(列分類振分=K$3, 1, 0))/SUMPRODUCT(生産額_中分類, IF(列分類振分=K$3, 1, 0))</f>
        <v>0</v>
      </c>
      <c r="L94" s="194">
        <f t="array" ref="L94">SUMPRODUCT(計算_投入係数表_加工!$D231:$DS231, 生産額_中分類, IF(列分類振分=L$3, 1, 0))/SUMPRODUCT(生産額_中分類, IF(列分類振分=L$3, 1, 0))</f>
        <v>0</v>
      </c>
      <c r="M94" s="194">
        <f t="array" ref="M94">SUMPRODUCT(計算_投入係数表_加工!$D231:$DS231, 生産額_中分類, IF(列分類振分=M$3, 1, 0))/SUMPRODUCT(生産額_中分類, IF(列分類振分=M$3, 1, 0))</f>
        <v>0</v>
      </c>
      <c r="N94" s="194">
        <f t="array" ref="N94">SUMPRODUCT(計算_投入係数表_加工!$D231:$DS231, 生産額_中分類, IF(列分類振分=N$3, 1, 0))/SUMPRODUCT(生産額_中分類, IF(列分類振分=N$3, 1, 0))</f>
        <v>0</v>
      </c>
      <c r="O94" s="194">
        <f t="array" ref="O94">SUMPRODUCT(計算_投入係数表_加工!$D231:$DS231, 生産額_中分類, IF(列分類振分=O$3, 1, 0))/SUMPRODUCT(生産額_中分類, IF(列分類振分=O$3, 1, 0))</f>
        <v>0</v>
      </c>
      <c r="P94" s="194">
        <f t="array" ref="P94">SUMPRODUCT(計算_投入係数表_加工!$D231:$DS231, 生産額_中分類, IF(列分類振分=P$3, 1, 0))/SUMPRODUCT(生産額_中分類, IF(列分類振分=P$3, 1, 0))</f>
        <v>0</v>
      </c>
      <c r="Q94" s="194" t="e">
        <f t="array" ref="Q94">SUMPRODUCT(計算_投入係数表_加工!$D231:$DS231, 生産額_中分類, IF(列分類振分=Q$3, 1, 0))/SUMPRODUCT(生産額_中分類, IF(列分類振分=Q$3, 1, 0))</f>
        <v>#DIV/0!</v>
      </c>
      <c r="R94" s="194" t="e">
        <f t="array" ref="R94">SUMPRODUCT(計算_投入係数表_加工!$D231:$DS231, 生産額_中分類, IF(列分類振分=R$3, 1, 0))/SUMPRODUCT(生産額_中分類, IF(列分類振分=R$3, 1, 0))</f>
        <v>#DIV/0!</v>
      </c>
      <c r="S94" s="194" t="e">
        <f t="array" ref="S94">SUMPRODUCT(計算_投入係数表_加工!$D231:$DS231, 生産額_中分類, IF(列分類振分=S$3, 1, 0))/SUMPRODUCT(生産額_中分類, IF(列分類振分=S$3, 1, 0))</f>
        <v>#DIV/0!</v>
      </c>
      <c r="T94" s="194" t="e">
        <f t="array" ref="T94">SUMPRODUCT(計算_投入係数表_加工!$D231:$DS231, 生産額_中分類, IF(列分類振分=T$3, 1, 0))/SUMPRODUCT(生産額_中分類, IF(列分類振分=T$3, 1, 0))</f>
        <v>#DIV/0!</v>
      </c>
      <c r="U94" s="194" t="e">
        <f t="array" ref="U94">SUMPRODUCT(計算_投入係数表_加工!$D231:$DS231, 生産額_中分類, IF(列分類振分=U$3, 1, 0))/SUMPRODUCT(生産額_中分類, IF(列分類振分=U$3, 1, 0))</f>
        <v>#DIV/0!</v>
      </c>
      <c r="V94" s="194" t="e">
        <f t="array" ref="V94">SUMPRODUCT(計算_投入係数表_加工!$D231:$DS231, 生産額_中分類, IF(列分類振分=V$3, 1, 0))/SUMPRODUCT(生産額_中分類, IF(列分類振分=V$3, 1, 0))</f>
        <v>#DIV/0!</v>
      </c>
      <c r="W94" s="194" t="e">
        <f t="array" ref="W94">SUMPRODUCT(計算_投入係数表_加工!$D231:$DS231, 生産額_中分類, IF(列分類振分=W$3, 1, 0))/SUMPRODUCT(生産額_中分類, IF(列分類振分=W$3, 1, 0))</f>
        <v>#DIV/0!</v>
      </c>
      <c r="X94" s="194" t="e">
        <f t="array" ref="X94">SUMPRODUCT(計算_投入係数表_加工!$D231:$DS231, 生産額_中分類, IF(列分類振分=X$3, 1, 0))/SUMPRODUCT(生産額_中分類, IF(列分類振分=X$3, 1, 0))</f>
        <v>#DIV/0!</v>
      </c>
      <c r="Y94" s="194" t="e">
        <f t="array" ref="Y94">SUMPRODUCT(計算_投入係数表_加工!$D231:$DS231, 生産額_中分類, IF(列分類振分=Y$3, 1, 0))/SUMPRODUCT(生産額_中分類, IF(列分類振分=Y$3, 1, 0))</f>
        <v>#DIV/0!</v>
      </c>
      <c r="Z94" s="194" t="e">
        <f t="array" ref="Z94">SUMPRODUCT(計算_投入係数表_加工!$D231:$DS231, 生産額_中分類, IF(列分類振分=Z$3, 1, 0))/SUMPRODUCT(生産額_中分類, IF(列分類振分=Z$3, 1, 0))</f>
        <v>#DIV/0!</v>
      </c>
      <c r="AA94" s="194" t="e">
        <f t="array" ref="AA94">SUMPRODUCT(計算_投入係数表_加工!$D231:$DS231, 生産額_中分類, IF(列分類振分=AA$3, 1, 0))/SUMPRODUCT(生産額_中分類, IF(列分類振分=AA$3, 1, 0))</f>
        <v>#DIV/0!</v>
      </c>
      <c r="AB94" s="194" t="e">
        <f t="array" ref="AB94">SUMPRODUCT(計算_投入係数表_加工!$D231:$DS231, 生産額_中分類, IF(列分類振分=AB$3, 1, 0))/SUMPRODUCT(生産額_中分類, IF(列分類振分=AB$3, 1, 0))</f>
        <v>#DIV/0!</v>
      </c>
      <c r="AC94" s="194" t="e">
        <f t="array" ref="AC94">SUMPRODUCT(計算_投入係数表_加工!$D231:$DS231, 生産額_中分類, IF(列分類振分=AC$3, 1, 0))/SUMPRODUCT(生産額_中分類, IF(列分類振分=AC$3, 1, 0))</f>
        <v>#DIV/0!</v>
      </c>
      <c r="AD94" s="194" t="e">
        <f t="array" ref="AD94">SUMPRODUCT(計算_投入係数表_加工!$D231:$DS231, 生産額_中分類, IF(列分類振分=AD$3, 1, 0))/SUMPRODUCT(生産額_中分類, IF(列分類振分=AD$3, 1, 0))</f>
        <v>#DIV/0!</v>
      </c>
      <c r="AE94" s="194" t="e">
        <f t="array" ref="AE94">SUMPRODUCT(計算_投入係数表_加工!$D231:$DS231, 生産額_中分類, IF(列分類振分=AE$3, 1, 0))/SUMPRODUCT(生産額_中分類, IF(列分類振分=AE$3, 1, 0))</f>
        <v>#DIV/0!</v>
      </c>
      <c r="AF94" s="194" t="e">
        <f t="array" ref="AF94">SUMPRODUCT(計算_投入係数表_加工!$D231:$DS231, 生産額_中分類, IF(列分類振分=AF$3, 1, 0))/SUMPRODUCT(生産額_中分類, IF(列分類振分=AF$3, 1, 0))</f>
        <v>#DIV/0!</v>
      </c>
      <c r="AG94" s="194" t="e">
        <f t="array" ref="AG94">SUMPRODUCT(計算_投入係数表_加工!$D231:$DS231, 生産額_中分類, IF(列分類振分=AG$3, 1, 0))/SUMPRODUCT(生産額_中分類, IF(列分類振分=AG$3, 1, 0))</f>
        <v>#DIV/0!</v>
      </c>
      <c r="AH94" s="194" t="e">
        <f t="array" ref="AH94">SUMPRODUCT(計算_投入係数表_加工!$D231:$DS231, 生産額_中分類, IF(列分類振分=AH$3, 1, 0))/SUMPRODUCT(生産額_中分類, IF(列分類振分=AH$3, 1, 0))</f>
        <v>#DIV/0!</v>
      </c>
      <c r="AI94" s="194" t="e">
        <f t="array" ref="AI94">SUMPRODUCT(計算_投入係数表_加工!$D231:$DS231, 生産額_中分類, IF(列分類振分=AI$3, 1, 0))/SUMPRODUCT(生産額_中分類, IF(列分類振分=AI$3, 1, 0))</f>
        <v>#DIV/0!</v>
      </c>
      <c r="AJ94" s="194" t="e">
        <f t="array" ref="AJ94">SUMPRODUCT(計算_投入係数表_加工!$D231:$DS231, 生産額_中分類, IF(列分類振分=AJ$3, 1, 0))/SUMPRODUCT(生産額_中分類, IF(列分類振分=AJ$3, 1, 0))</f>
        <v>#DIV/0!</v>
      </c>
      <c r="AK94" s="194" t="e">
        <f t="array" ref="AK94">SUMPRODUCT(計算_投入係数表_加工!$D231:$DS231, 生産額_中分類, IF(列分類振分=AK$3, 1, 0))/SUMPRODUCT(生産額_中分類, IF(列分類振分=AK$3, 1, 0))</f>
        <v>#DIV/0!</v>
      </c>
      <c r="AL94" s="194" t="e">
        <f t="array" ref="AL94">SUMPRODUCT(計算_投入係数表_加工!$D231:$DS231, 生産額_中分類, IF(列分類振分=AL$3, 1, 0))/SUMPRODUCT(生産額_中分類, IF(列分類振分=AL$3, 1, 0))</f>
        <v>#DIV/0!</v>
      </c>
      <c r="AM94" s="194" t="e">
        <f t="array" ref="AM94">SUMPRODUCT(計算_投入係数表_加工!$D231:$DS231, 生産額_中分類, IF(列分類振分=AM$3, 1, 0))/SUMPRODUCT(生産額_中分類, IF(列分類振分=AM$3, 1, 0))</f>
        <v>#DIV/0!</v>
      </c>
      <c r="AN94" s="194" t="e">
        <f t="array" ref="AN94">SUMPRODUCT(計算_投入係数表_加工!$D231:$DS231, 生産額_中分類, IF(列分類振分=AN$3, 1, 0))/SUMPRODUCT(生産額_中分類, IF(列分類振分=AN$3, 1, 0))</f>
        <v>#DIV/0!</v>
      </c>
      <c r="AO94" s="194" t="e">
        <f t="array" ref="AO94">SUMPRODUCT(計算_投入係数表_加工!$D231:$DS231, 生産額_中分類, IF(列分類振分=AO$3, 1, 0))/SUMPRODUCT(生産額_中分類, IF(列分類振分=AO$3, 1, 0))</f>
        <v>#DIV/0!</v>
      </c>
      <c r="AP94" s="194" t="e">
        <f t="array" ref="AP94">SUMPRODUCT(計算_投入係数表_加工!$D231:$DS231, 生産額_中分類, IF(列分類振分=AP$3, 1, 0))/SUMPRODUCT(生産額_中分類, IF(列分類振分=AP$3, 1, 0))</f>
        <v>#DIV/0!</v>
      </c>
      <c r="AQ94" s="194" t="e">
        <f t="array" ref="AQ94">SUMPRODUCT(計算_投入係数表_加工!$D231:$DS231, 生産額_中分類, IF(列分類振分=AQ$3, 1, 0))/SUMPRODUCT(生産額_中分類, IF(列分類振分=AQ$3, 1, 0))</f>
        <v>#DIV/0!</v>
      </c>
      <c r="AR94" s="194" t="e">
        <f t="array" ref="AR94">SUMPRODUCT(計算_投入係数表_加工!$D231:$DS231, 生産額_中分類, IF(列分類振分=AR$3, 1, 0))/SUMPRODUCT(生産額_中分類, IF(列分類振分=AR$3, 1, 0))</f>
        <v>#DIV/0!</v>
      </c>
      <c r="AS94" s="194" t="e">
        <f t="array" ref="AS94">SUMPRODUCT(計算_投入係数表_加工!$D231:$DS231, 生産額_中分類, IF(列分類振分=AS$3, 1, 0))/SUMPRODUCT(生産額_中分類, IF(列分類振分=AS$3, 1, 0))</f>
        <v>#DIV/0!</v>
      </c>
      <c r="AT94" s="194" t="e">
        <f t="array" ref="AT94">SUMPRODUCT(計算_投入係数表_加工!$D231:$DS231, 生産額_中分類, IF(列分類振分=AT$3, 1, 0))/SUMPRODUCT(生産額_中分類, IF(列分類振分=AT$3, 1, 0))</f>
        <v>#DIV/0!</v>
      </c>
      <c r="AU94" s="194" t="e">
        <f t="array" ref="AU94">SUMPRODUCT(計算_投入係数表_加工!$D231:$DS231, 生産額_中分類, IF(列分類振分=AU$3, 1, 0))/SUMPRODUCT(生産額_中分類, IF(列分類振分=AU$3, 1, 0))</f>
        <v>#DIV/0!</v>
      </c>
      <c r="AV94" s="194" t="e">
        <f t="array" ref="AV94">SUMPRODUCT(計算_投入係数表_加工!$D231:$DS231, 生産額_中分類, IF(列分類振分=AV$3, 1, 0))/SUMPRODUCT(生産額_中分類, IF(列分類振分=AV$3, 1, 0))</f>
        <v>#DIV/0!</v>
      </c>
      <c r="AW94" s="194" t="e">
        <f t="array" ref="AW94">SUMPRODUCT(計算_投入係数表_加工!$D231:$DS231, 生産額_中分類, IF(列分類振分=AW$3, 1, 0))/SUMPRODUCT(生産額_中分類, IF(列分類振分=AW$3, 1, 0))</f>
        <v>#DIV/0!</v>
      </c>
      <c r="AX94" s="194" t="e">
        <f t="array" ref="AX94">SUMPRODUCT(計算_投入係数表_加工!$D231:$DS231, 生産額_中分類, IF(列分類振分=AX$3, 1, 0))/SUMPRODUCT(生産額_中分類, IF(列分類振分=AX$3, 1, 0))</f>
        <v>#DIV/0!</v>
      </c>
      <c r="AY94" s="194" t="e">
        <f t="array" ref="AY94">SUMPRODUCT(計算_投入係数表_加工!$D231:$DS231, 生産額_中分類, IF(列分類振分=AY$3, 1, 0))/SUMPRODUCT(生産額_中分類, IF(列分類振分=AY$3, 1, 0))</f>
        <v>#DIV/0!</v>
      </c>
      <c r="AZ94" s="194" t="e">
        <f t="array" ref="AZ94">SUMPRODUCT(計算_投入係数表_加工!$D231:$DS231, 生産額_中分類, IF(列分類振分=AZ$3, 1, 0))/SUMPRODUCT(生産額_中分類, IF(列分類振分=AZ$3, 1, 0))</f>
        <v>#DIV/0!</v>
      </c>
      <c r="BA94" s="194" t="e">
        <f t="array" ref="BA94">SUMPRODUCT(計算_投入係数表_加工!$D231:$DS231, 生産額_中分類, IF(列分類振分=BA$3, 1, 0))/SUMPRODUCT(生産額_中分類, IF(列分類振分=BA$3, 1, 0))</f>
        <v>#DIV/0!</v>
      </c>
      <c r="BB94" s="194" t="e">
        <f t="array" ref="BB94">SUMPRODUCT(計算_投入係数表_加工!$D231:$DS231, 生産額_中分類, IF(列分類振分=BB$3, 1, 0))/SUMPRODUCT(生産額_中分類, IF(列分類振分=BB$3, 1, 0))</f>
        <v>#DIV/0!</v>
      </c>
      <c r="BC94" s="194" t="e">
        <f t="array" ref="BC94">SUMPRODUCT(計算_投入係数表_加工!$D231:$DS231, 生産額_中分類, IF(列分類振分=BC$3, 1, 0))/SUMPRODUCT(生産額_中分類, IF(列分類振分=BC$3, 1, 0))</f>
        <v>#DIV/0!</v>
      </c>
      <c r="BD94" s="194" t="e">
        <f t="array" ref="BD94">SUMPRODUCT(計算_投入係数表_加工!$D231:$DS231, 生産額_中分類, IF(列分類振分=BD$3, 1, 0))/SUMPRODUCT(生産額_中分類, IF(列分類振分=BD$3, 1, 0))</f>
        <v>#DIV/0!</v>
      </c>
      <c r="BE94" s="194" t="e">
        <f t="array" ref="BE94">SUMPRODUCT(計算_投入係数表_加工!$D231:$DS231, 生産額_中分類, IF(列分類振分=BE$3, 1, 0))/SUMPRODUCT(生産額_中分類, IF(列分類振分=BE$3, 1, 0))</f>
        <v>#DIV/0!</v>
      </c>
      <c r="BF94" s="194" t="e">
        <f t="array" ref="BF94">SUMPRODUCT(計算_投入係数表_加工!$D231:$DS231, 生産額_中分類, IF(列分類振分=BF$3, 1, 0))/SUMPRODUCT(生産額_中分類, IF(列分類振分=BF$3, 1, 0))</f>
        <v>#DIV/0!</v>
      </c>
      <c r="BG94" s="194" t="e">
        <f t="array" ref="BG94">SUMPRODUCT(計算_投入係数表_加工!$D231:$DS231, 生産額_中分類, IF(列分類振分=BG$3, 1, 0))/SUMPRODUCT(生産額_中分類, IF(列分類振分=BG$3, 1, 0))</f>
        <v>#DIV/0!</v>
      </c>
      <c r="BH94" s="194" t="e">
        <f t="array" ref="BH94">SUMPRODUCT(計算_投入係数表_加工!$D231:$DS231, 生産額_中分類, IF(列分類振分=BH$3, 1, 0))/SUMPRODUCT(生産額_中分類, IF(列分類振分=BH$3, 1, 0))</f>
        <v>#DIV/0!</v>
      </c>
      <c r="BI94" s="194" t="e">
        <f t="array" ref="BI94">SUMPRODUCT(計算_投入係数表_加工!$D231:$DS231, 生産額_中分類, IF(列分類振分=BI$3, 1, 0))/SUMPRODUCT(生産額_中分類, IF(列分類振分=BI$3, 1, 0))</f>
        <v>#DIV/0!</v>
      </c>
      <c r="BJ94" s="194" t="e">
        <f t="array" ref="BJ94">SUMPRODUCT(計算_投入係数表_加工!$D231:$DS231, 生産額_中分類, IF(列分類振分=BJ$3, 1, 0))/SUMPRODUCT(生産額_中分類, IF(列分類振分=BJ$3, 1, 0))</f>
        <v>#DIV/0!</v>
      </c>
      <c r="BK94" s="194" t="e">
        <f t="array" ref="BK94">SUMPRODUCT(計算_投入係数表_加工!$D231:$DS231, 生産額_中分類, IF(列分類振分=BK$3, 1, 0))/SUMPRODUCT(生産額_中分類, IF(列分類振分=BK$3, 1, 0))</f>
        <v>#DIV/0!</v>
      </c>
      <c r="BL94" s="194" t="e">
        <f t="array" ref="BL94">SUMPRODUCT(計算_投入係数表_加工!$D231:$DS231, 生産額_中分類, IF(列分類振分=BL$3, 1, 0))/SUMPRODUCT(生産額_中分類, IF(列分類振分=BL$3, 1, 0))</f>
        <v>#DIV/0!</v>
      </c>
      <c r="BM94" s="194" t="e">
        <f t="array" ref="BM94">SUMPRODUCT(計算_投入係数表_加工!$D231:$DS231, 生産額_中分類, IF(列分類振分=BM$3, 1, 0))/SUMPRODUCT(生産額_中分類, IF(列分類振分=BM$3, 1, 0))</f>
        <v>#DIV/0!</v>
      </c>
      <c r="BN94" s="194" t="e">
        <f t="array" ref="BN94">SUMPRODUCT(計算_投入係数表_加工!$D231:$DS231, 生産額_中分類, IF(列分類振分=BN$3, 1, 0))/SUMPRODUCT(生産額_中分類, IF(列分類振分=BN$3, 1, 0))</f>
        <v>#DIV/0!</v>
      </c>
      <c r="BO94" s="194" t="e">
        <f t="array" ref="BO94">SUMPRODUCT(計算_投入係数表_加工!$D231:$DS231, 生産額_中分類, IF(列分類振分=BO$3, 1, 0))/SUMPRODUCT(生産額_中分類, IF(列分類振分=BO$3, 1, 0))</f>
        <v>#DIV/0!</v>
      </c>
      <c r="BP94" s="194" t="e">
        <f t="array" ref="BP94">SUMPRODUCT(計算_投入係数表_加工!$D231:$DS231, 生産額_中分類, IF(列分類振分=BP$3, 1, 0))/SUMPRODUCT(生産額_中分類, IF(列分類振分=BP$3, 1, 0))</f>
        <v>#DIV/0!</v>
      </c>
      <c r="BQ94" s="194" t="e">
        <f t="array" ref="BQ94">SUMPRODUCT(計算_投入係数表_加工!$D231:$DS231, 生産額_中分類, IF(列分類振分=BQ$3, 1, 0))/SUMPRODUCT(生産額_中分類, IF(列分類振分=BQ$3, 1, 0))</f>
        <v>#DIV/0!</v>
      </c>
      <c r="BR94" s="194" t="e">
        <f t="array" ref="BR94">SUMPRODUCT(計算_投入係数表_加工!$D231:$DS231, 生産額_中分類, IF(列分類振分=BR$3, 1, 0))/SUMPRODUCT(生産額_中分類, IF(列分類振分=BR$3, 1, 0))</f>
        <v>#DIV/0!</v>
      </c>
      <c r="BS94" s="194" t="e">
        <f t="array" ref="BS94">SUMPRODUCT(計算_投入係数表_加工!$D231:$DS231, 生産額_中分類, IF(列分類振分=BS$3, 1, 0))/SUMPRODUCT(生産額_中分類, IF(列分類振分=BS$3, 1, 0))</f>
        <v>#DIV/0!</v>
      </c>
      <c r="BT94" s="194" t="e">
        <f t="array" ref="BT94">SUMPRODUCT(計算_投入係数表_加工!$D231:$DS231, 生産額_中分類, IF(列分類振分=BT$3, 1, 0))/SUMPRODUCT(生産額_中分類, IF(列分類振分=BT$3, 1, 0))</f>
        <v>#DIV/0!</v>
      </c>
      <c r="BU94" s="194" t="e">
        <f t="array" ref="BU94">SUMPRODUCT(計算_投入係数表_加工!$D231:$DS231, 生産額_中分類, IF(列分類振分=BU$3, 1, 0))/SUMPRODUCT(生産額_中分類, IF(列分類振分=BU$3, 1, 0))</f>
        <v>#DIV/0!</v>
      </c>
      <c r="BV94" s="194" t="e">
        <f t="array" ref="BV94">SUMPRODUCT(計算_投入係数表_加工!$D231:$DS231, 生産額_中分類, IF(列分類振分=BV$3, 1, 0))/SUMPRODUCT(生産額_中分類, IF(列分類振分=BV$3, 1, 0))</f>
        <v>#DIV/0!</v>
      </c>
      <c r="BW94" s="194" t="e">
        <f t="array" ref="BW94">SUMPRODUCT(計算_投入係数表_加工!$D231:$DS231, 生産額_中分類, IF(列分類振分=BW$3, 1, 0))/SUMPRODUCT(生産額_中分類, IF(列分類振分=BW$3, 1, 0))</f>
        <v>#DIV/0!</v>
      </c>
      <c r="BX94" s="194" t="e">
        <f t="array" ref="BX94">SUMPRODUCT(計算_投入係数表_加工!$D231:$DS231, 生産額_中分類, IF(列分類振分=BX$3, 1, 0))/SUMPRODUCT(生産額_中分類, IF(列分類振分=BX$3, 1, 0))</f>
        <v>#DIV/0!</v>
      </c>
      <c r="BY94" s="194" t="e">
        <f t="array" ref="BY94">SUMPRODUCT(計算_投入係数表_加工!$D231:$DS231, 生産額_中分類, IF(列分類振分=BY$3, 1, 0))/SUMPRODUCT(生産額_中分類, IF(列分類振分=BY$3, 1, 0))</f>
        <v>#DIV/0!</v>
      </c>
      <c r="BZ94" s="194" t="e">
        <f t="array" ref="BZ94">SUMPRODUCT(計算_投入係数表_加工!$D231:$DS231, 生産額_中分類, IF(列分類振分=BZ$3, 1, 0))/SUMPRODUCT(生産額_中分類, IF(列分類振分=BZ$3, 1, 0))</f>
        <v>#DIV/0!</v>
      </c>
      <c r="CA94" s="194" t="e">
        <f t="array" ref="CA94">SUMPRODUCT(計算_投入係数表_加工!$D231:$DS231, 生産額_中分類, IF(列分類振分=CA$3, 1, 0))/SUMPRODUCT(生産額_中分類, IF(列分類振分=CA$3, 1, 0))</f>
        <v>#DIV/0!</v>
      </c>
      <c r="CB94" s="194" t="e">
        <f t="array" ref="CB94">SUMPRODUCT(計算_投入係数表_加工!$D231:$DS231, 生産額_中分類, IF(列分類振分=CB$3, 1, 0))/SUMPRODUCT(生産額_中分類, IF(列分類振分=CB$3, 1, 0))</f>
        <v>#DIV/0!</v>
      </c>
      <c r="CC94" s="194" t="e">
        <f t="array" ref="CC94">SUMPRODUCT(計算_投入係数表_加工!$D231:$DS231, 生産額_中分類, IF(列分類振分=CC$3, 1, 0))/SUMPRODUCT(生産額_中分類, IF(列分類振分=CC$3, 1, 0))</f>
        <v>#DIV/0!</v>
      </c>
      <c r="CD94" s="194" t="e">
        <f t="array" ref="CD94">SUMPRODUCT(計算_投入係数表_加工!$D231:$DS231, 生産額_中分類, IF(列分類振分=CD$3, 1, 0))/SUMPRODUCT(生産額_中分類, IF(列分類振分=CD$3, 1, 0))</f>
        <v>#DIV/0!</v>
      </c>
      <c r="CE94" s="194" t="e">
        <f t="array" ref="CE94">SUMPRODUCT(計算_投入係数表_加工!$D231:$DS231, 生産額_中分類, IF(列分類振分=CE$3, 1, 0))/SUMPRODUCT(生産額_中分類, IF(列分類振分=CE$3, 1, 0))</f>
        <v>#DIV/0!</v>
      </c>
      <c r="CF94" s="194" t="e">
        <f t="array" ref="CF94">SUMPRODUCT(計算_投入係数表_加工!$D231:$DS231, 生産額_中分類, IF(列分類振分=CF$3, 1, 0))/SUMPRODUCT(生産額_中分類, IF(列分類振分=CF$3, 1, 0))</f>
        <v>#DIV/0!</v>
      </c>
      <c r="CG94" s="194" t="e">
        <f t="array" ref="CG94">SUMPRODUCT(計算_投入係数表_加工!$D231:$DS231, 生産額_中分類, IF(列分類振分=CG$3, 1, 0))/SUMPRODUCT(生産額_中分類, IF(列分類振分=CG$3, 1, 0))</f>
        <v>#DIV/0!</v>
      </c>
      <c r="CH94" s="194" t="e">
        <f t="array" ref="CH94">SUMPRODUCT(計算_投入係数表_加工!$D231:$DS231, 生産額_中分類, IF(列分類振分=CH$3, 1, 0))/SUMPRODUCT(生産額_中分類, IF(列分類振分=CH$3, 1, 0))</f>
        <v>#DIV/0!</v>
      </c>
      <c r="CI94" s="194" t="e">
        <f t="array" ref="CI94">SUMPRODUCT(計算_投入係数表_加工!$D231:$DS231, 生産額_中分類, IF(列分類振分=CI$3, 1, 0))/SUMPRODUCT(生産額_中分類, IF(列分類振分=CI$3, 1, 0))</f>
        <v>#DIV/0!</v>
      </c>
      <c r="CJ94" s="194" t="e">
        <f t="array" ref="CJ94">SUMPRODUCT(計算_投入係数表_加工!$D231:$DS231, 生産額_中分類, IF(列分類振分=CJ$3, 1, 0))/SUMPRODUCT(生産額_中分類, IF(列分類振分=CJ$3, 1, 0))</f>
        <v>#DIV/0!</v>
      </c>
      <c r="CK94" s="194" t="e">
        <f t="array" ref="CK94">SUMPRODUCT(計算_投入係数表_加工!$D231:$DS231, 生産額_中分類, IF(列分類振分=CK$3, 1, 0))/SUMPRODUCT(生産額_中分類, IF(列分類振分=CK$3, 1, 0))</f>
        <v>#DIV/0!</v>
      </c>
      <c r="CL94" s="194" t="e">
        <f t="array" ref="CL94">SUMPRODUCT(計算_投入係数表_加工!$D231:$DS231, 生産額_中分類, IF(列分類振分=CL$3, 1, 0))/SUMPRODUCT(生産額_中分類, IF(列分類振分=CL$3, 1, 0))</f>
        <v>#DIV/0!</v>
      </c>
      <c r="CM94" s="194" t="e">
        <f t="array" ref="CM94">SUMPRODUCT(計算_投入係数表_加工!$D231:$DS231, 生産額_中分類, IF(列分類振分=CM$3, 1, 0))/SUMPRODUCT(生産額_中分類, IF(列分類振分=CM$3, 1, 0))</f>
        <v>#DIV/0!</v>
      </c>
      <c r="CN94" s="194" t="e">
        <f t="array" ref="CN94">SUMPRODUCT(計算_投入係数表_加工!$D231:$DS231, 生産額_中分類, IF(列分類振分=CN$3, 1, 0))/SUMPRODUCT(生産額_中分類, IF(列分類振分=CN$3, 1, 0))</f>
        <v>#DIV/0!</v>
      </c>
      <c r="CO94" s="194" t="e">
        <f t="array" ref="CO94">SUMPRODUCT(計算_投入係数表_加工!$D231:$DS231, 生産額_中分類, IF(列分類振分=CO$3, 1, 0))/SUMPRODUCT(生産額_中分類, IF(列分類振分=CO$3, 1, 0))</f>
        <v>#DIV/0!</v>
      </c>
      <c r="CP94" s="194" t="e">
        <f t="array" ref="CP94">SUMPRODUCT(計算_投入係数表_加工!$D231:$DS231, 生産額_中分類, IF(列分類振分=CP$3, 1, 0))/SUMPRODUCT(生産額_中分類, IF(列分類振分=CP$3, 1, 0))</f>
        <v>#DIV/0!</v>
      </c>
      <c r="CQ94" s="194" t="e">
        <f t="array" ref="CQ94">SUMPRODUCT(計算_投入係数表_加工!$D231:$DS231, 生産額_中分類, IF(列分類振分=CQ$3, 1, 0))/SUMPRODUCT(生産額_中分類, IF(列分類振分=CQ$3, 1, 0))</f>
        <v>#DIV/0!</v>
      </c>
      <c r="CR94" s="194" t="e">
        <f t="array" ref="CR94">SUMPRODUCT(計算_投入係数表_加工!$D231:$DS231, 生産額_中分類, IF(列分類振分=CR$3, 1, 0))/SUMPRODUCT(生産額_中分類, IF(列分類振分=CR$3, 1, 0))</f>
        <v>#DIV/0!</v>
      </c>
      <c r="CS94" s="194" t="e">
        <f t="array" ref="CS94">SUMPRODUCT(計算_投入係数表_加工!$D231:$DS231, 生産額_中分類, IF(列分類振分=CS$3, 1, 0))/SUMPRODUCT(生産額_中分類, IF(列分類振分=CS$3, 1, 0))</f>
        <v>#DIV/0!</v>
      </c>
      <c r="CT94" s="194" t="e">
        <f t="array" ref="CT94">SUMPRODUCT(計算_投入係数表_加工!$D231:$DS231, 生産額_中分類, IF(列分類振分=CT$3, 1, 0))/SUMPRODUCT(生産額_中分類, IF(列分類振分=CT$3, 1, 0))</f>
        <v>#DIV/0!</v>
      </c>
      <c r="CU94" s="194" t="e">
        <f t="array" ref="CU94">SUMPRODUCT(計算_投入係数表_加工!$D231:$DS231, 生産額_中分類, IF(列分類振分=CU$3, 1, 0))/SUMPRODUCT(生産額_中分類, IF(列分類振分=CU$3, 1, 0))</f>
        <v>#DIV/0!</v>
      </c>
      <c r="CV94" s="194" t="e">
        <f t="array" ref="CV94">SUMPRODUCT(計算_投入係数表_加工!$D231:$DS231, 生産額_中分類, IF(列分類振分=CV$3, 1, 0))/SUMPRODUCT(生産額_中分類, IF(列分類振分=CV$3, 1, 0))</f>
        <v>#DIV/0!</v>
      </c>
      <c r="CW94" s="194" t="e">
        <f t="array" ref="CW94">SUMPRODUCT(計算_投入係数表_加工!$D231:$DS231, 生産額_中分類, IF(列分類振分=CW$3, 1, 0))/SUMPRODUCT(生産額_中分類, IF(列分類振分=CW$3, 1, 0))</f>
        <v>#DIV/0!</v>
      </c>
      <c r="CX94" s="194" t="e">
        <f t="array" ref="CX94">SUMPRODUCT(計算_投入係数表_加工!$D231:$DS231, 生産額_中分類, IF(列分類振分=CX$3, 1, 0))/SUMPRODUCT(生産額_中分類, IF(列分類振分=CX$3, 1, 0))</f>
        <v>#DIV/0!</v>
      </c>
      <c r="CY94" s="194" t="e">
        <f t="array" ref="CY94">SUMPRODUCT(計算_投入係数表_加工!$D231:$DS231, 生産額_中分類, IF(列分類振分=CY$3, 1, 0))/SUMPRODUCT(生産額_中分類, IF(列分類振分=CY$3, 1, 0))</f>
        <v>#DIV/0!</v>
      </c>
      <c r="CZ94" s="194" t="e">
        <f t="array" ref="CZ94">SUMPRODUCT(計算_投入係数表_加工!$D231:$DS231, 生産額_中分類, IF(列分類振分=CZ$3, 1, 0))/SUMPRODUCT(生産額_中分類, IF(列分類振分=CZ$3, 1, 0))</f>
        <v>#DIV/0!</v>
      </c>
      <c r="DA94" s="194" t="e">
        <f t="array" ref="DA94">SUMPRODUCT(計算_投入係数表_加工!$D231:$DS231, 生産額_中分類, IF(列分類振分=DA$3, 1, 0))/SUMPRODUCT(生産額_中分類, IF(列分類振分=DA$3, 1, 0))</f>
        <v>#DIV/0!</v>
      </c>
      <c r="DB94" s="194" t="e">
        <f t="array" ref="DB94">SUMPRODUCT(計算_投入係数表_加工!$D231:$DS231, 生産額_中分類, IF(列分類振分=DB$3, 1, 0))/SUMPRODUCT(生産額_中分類, IF(列分類振分=DB$3, 1, 0))</f>
        <v>#DIV/0!</v>
      </c>
      <c r="DC94" s="194" t="e">
        <f t="array" ref="DC94">SUMPRODUCT(計算_投入係数表_加工!$D231:$DS231, 生産額_中分類, IF(列分類振分=DC$3, 1, 0))/SUMPRODUCT(生産額_中分類, IF(列分類振分=DC$3, 1, 0))</f>
        <v>#DIV/0!</v>
      </c>
      <c r="DD94" s="194" t="e">
        <f t="array" ref="DD94">SUMPRODUCT(計算_投入係数表_加工!$D231:$DS231, 生産額_中分類, IF(列分類振分=DD$3, 1, 0))/SUMPRODUCT(生産額_中分類, IF(列分類振分=DD$3, 1, 0))</f>
        <v>#DIV/0!</v>
      </c>
      <c r="DE94" s="194" t="e">
        <f t="array" ref="DE94">SUMPRODUCT(計算_投入係数表_加工!$D231:$DS231, 生産額_中分類, IF(列分類振分=DE$3, 1, 0))/SUMPRODUCT(生産額_中分類, IF(列分類振分=DE$3, 1, 0))</f>
        <v>#DIV/0!</v>
      </c>
      <c r="DF94" s="194" t="e">
        <f t="array" ref="DF94">SUMPRODUCT(計算_投入係数表_加工!$D231:$DS231, 生産額_中分類, IF(列分類振分=DF$3, 1, 0))/SUMPRODUCT(生産額_中分類, IF(列分類振分=DF$3, 1, 0))</f>
        <v>#DIV/0!</v>
      </c>
      <c r="DG94" s="194" t="e">
        <f t="array" ref="DG94">SUMPRODUCT(計算_投入係数表_加工!$D231:$DS231, 生産額_中分類, IF(列分類振分=DG$3, 1, 0))/SUMPRODUCT(生産額_中分類, IF(列分類振分=DG$3, 1, 0))</f>
        <v>#DIV/0!</v>
      </c>
      <c r="DH94" s="194" t="e">
        <f t="array" ref="DH94">SUMPRODUCT(計算_投入係数表_加工!$D231:$DS231, 生産額_中分類, IF(列分類振分=DH$3, 1, 0))/SUMPRODUCT(生産額_中分類, IF(列分類振分=DH$3, 1, 0))</f>
        <v>#DIV/0!</v>
      </c>
      <c r="DI94" s="194" t="e">
        <f t="array" ref="DI94">SUMPRODUCT(計算_投入係数表_加工!$D231:$DS231, 生産額_中分類, IF(列分類振分=DI$3, 1, 0))/SUMPRODUCT(生産額_中分類, IF(列分類振分=DI$3, 1, 0))</f>
        <v>#DIV/0!</v>
      </c>
      <c r="DJ94" s="194" t="e">
        <f t="array" ref="DJ94">SUMPRODUCT(計算_投入係数表_加工!$D231:$DS231, 生産額_中分類, IF(列分類振分=DJ$3, 1, 0))/SUMPRODUCT(生産額_中分類, IF(列分類振分=DJ$3, 1, 0))</f>
        <v>#DIV/0!</v>
      </c>
      <c r="DK94" s="194" t="e">
        <f t="array" ref="DK94">SUMPRODUCT(計算_投入係数表_加工!$D231:$DS231, 生産額_中分類, IF(列分類振分=DK$3, 1, 0))/SUMPRODUCT(生産額_中分類, IF(列分類振分=DK$3, 1, 0))</f>
        <v>#DIV/0!</v>
      </c>
      <c r="DL94" s="194" t="e">
        <f t="array" ref="DL94">SUMPRODUCT(計算_投入係数表_加工!$D231:$DS231, 生産額_中分類, IF(列分類振分=DL$3, 1, 0))/SUMPRODUCT(生産額_中分類, IF(列分類振分=DL$3, 1, 0))</f>
        <v>#DIV/0!</v>
      </c>
      <c r="DM94" s="194" t="e">
        <f t="array" ref="DM94">SUMPRODUCT(計算_投入係数表_加工!$D231:$DS231, 生産額_中分類, IF(列分類振分=DM$3, 1, 0))/SUMPRODUCT(生産額_中分類, IF(列分類振分=DM$3, 1, 0))</f>
        <v>#DIV/0!</v>
      </c>
      <c r="DN94" s="194" t="e">
        <f t="array" ref="DN94">SUMPRODUCT(計算_投入係数表_加工!$D231:$DS231, 生産額_中分類, IF(列分類振分=DN$3, 1, 0))/SUMPRODUCT(生産額_中分類, IF(列分類振分=DN$3, 1, 0))</f>
        <v>#DIV/0!</v>
      </c>
      <c r="DO94" s="194" t="e">
        <f t="array" ref="DO94">SUMPRODUCT(計算_投入係数表_加工!$D231:$DS231, 生産額_中分類, IF(列分類振分=DO$3, 1, 0))/SUMPRODUCT(生産額_中分類, IF(列分類振分=DO$3, 1, 0))</f>
        <v>#DIV/0!</v>
      </c>
      <c r="DP94" s="194" t="e">
        <f t="array" ref="DP94">SUMPRODUCT(計算_投入係数表_加工!$D231:$DS231, 生産額_中分類, IF(列分類振分=DP$3, 1, 0))/SUMPRODUCT(生産額_中分類, IF(列分類振分=DP$3, 1, 0))</f>
        <v>#DIV/0!</v>
      </c>
      <c r="DQ94" s="194" t="e">
        <f t="array" ref="DQ94">SUMPRODUCT(計算_投入係数表_加工!$D231:$DS231, 生産額_中分類, IF(列分類振分=DQ$3, 1, 0))/SUMPRODUCT(生産額_中分類, IF(列分類振分=DQ$3, 1, 0))</f>
        <v>#DIV/0!</v>
      </c>
      <c r="DR94" s="194" t="e">
        <f t="array" ref="DR94">SUMPRODUCT(計算_投入係数表_加工!$D231:$DS231, 生産額_中分類, IF(列分類振分=DR$3, 1, 0))/SUMPRODUCT(生産額_中分類, IF(列分類振分=DR$3, 1, 0))</f>
        <v>#DIV/0!</v>
      </c>
      <c r="DS94" s="194" t="e">
        <f t="array" ref="DS94">SUMPRODUCT(計算_投入係数表_加工!$D231:$DS231, 生産額_中分類, IF(列分類振分=DS$3, 1, 0))/SUMPRODUCT(生産額_中分類, IF(列分類振分=DS$3, 1, 0))</f>
        <v>#DIV/0!</v>
      </c>
      <c r="DT94" s="23">
        <f>SUMIF(振分, $C94, 計算_投入係数表_加工!DT$4:DT$123)</f>
        <v>0</v>
      </c>
    </row>
    <row r="95" spans="2:124" x14ac:dyDescent="0.25">
      <c r="B95" s="53">
        <v>92</v>
      </c>
      <c r="C95" s="192" t="str">
        <v>-</v>
      </c>
      <c r="D95" s="193">
        <f t="array" ref="D95">SUMPRODUCT(計算_投入係数表_加工!$D232:$DS232, 生産額_中分類, IF(列分類振分=D$3, 1, 0))/SUMPRODUCT(生産額_中分類, IF(列分類振分=D$3, 1, 0))</f>
        <v>0</v>
      </c>
      <c r="E95" s="194">
        <f t="array" ref="E95">SUMPRODUCT(計算_投入係数表_加工!$D232:$DS232, 生産額_中分類, IF(列分類振分=E$3, 1, 0))/SUMPRODUCT(生産額_中分類, IF(列分類振分=E$3, 1, 0))</f>
        <v>0</v>
      </c>
      <c r="F95" s="194">
        <f t="array" ref="F95">SUMPRODUCT(計算_投入係数表_加工!$D232:$DS232, 生産額_中分類, IF(列分類振分=F$3, 1, 0))/SUMPRODUCT(生産額_中分類, IF(列分類振分=F$3, 1, 0))</f>
        <v>0</v>
      </c>
      <c r="G95" s="194">
        <f t="array" ref="G95">SUMPRODUCT(計算_投入係数表_加工!$D232:$DS232, 生産額_中分類, IF(列分類振分=G$3, 1, 0))/SUMPRODUCT(生産額_中分類, IF(列分類振分=G$3, 1, 0))</f>
        <v>0</v>
      </c>
      <c r="H95" s="194">
        <f t="array" ref="H95">SUMPRODUCT(計算_投入係数表_加工!$D232:$DS232, 生産額_中分類, IF(列分類振分=H$3, 1, 0))/SUMPRODUCT(生産額_中分類, IF(列分類振分=H$3, 1, 0))</f>
        <v>0</v>
      </c>
      <c r="I95" s="194">
        <f t="array" ref="I95">SUMPRODUCT(計算_投入係数表_加工!$D232:$DS232, 生産額_中分類, IF(列分類振分=I$3, 1, 0))/SUMPRODUCT(生産額_中分類, IF(列分類振分=I$3, 1, 0))</f>
        <v>0</v>
      </c>
      <c r="J95" s="194">
        <f t="array" ref="J95">SUMPRODUCT(計算_投入係数表_加工!$D232:$DS232, 生産額_中分類, IF(列分類振分=J$3, 1, 0))/SUMPRODUCT(生産額_中分類, IF(列分類振分=J$3, 1, 0))</f>
        <v>0</v>
      </c>
      <c r="K95" s="194">
        <f t="array" ref="K95">SUMPRODUCT(計算_投入係数表_加工!$D232:$DS232, 生産額_中分類, IF(列分類振分=K$3, 1, 0))/SUMPRODUCT(生産額_中分類, IF(列分類振分=K$3, 1, 0))</f>
        <v>0</v>
      </c>
      <c r="L95" s="194">
        <f t="array" ref="L95">SUMPRODUCT(計算_投入係数表_加工!$D232:$DS232, 生産額_中分類, IF(列分類振分=L$3, 1, 0))/SUMPRODUCT(生産額_中分類, IF(列分類振分=L$3, 1, 0))</f>
        <v>0</v>
      </c>
      <c r="M95" s="194">
        <f t="array" ref="M95">SUMPRODUCT(計算_投入係数表_加工!$D232:$DS232, 生産額_中分類, IF(列分類振分=M$3, 1, 0))/SUMPRODUCT(生産額_中分類, IF(列分類振分=M$3, 1, 0))</f>
        <v>0</v>
      </c>
      <c r="N95" s="194">
        <f t="array" ref="N95">SUMPRODUCT(計算_投入係数表_加工!$D232:$DS232, 生産額_中分類, IF(列分類振分=N$3, 1, 0))/SUMPRODUCT(生産額_中分類, IF(列分類振分=N$3, 1, 0))</f>
        <v>0</v>
      </c>
      <c r="O95" s="194">
        <f t="array" ref="O95">SUMPRODUCT(計算_投入係数表_加工!$D232:$DS232, 生産額_中分類, IF(列分類振分=O$3, 1, 0))/SUMPRODUCT(生産額_中分類, IF(列分類振分=O$3, 1, 0))</f>
        <v>0</v>
      </c>
      <c r="P95" s="194">
        <f t="array" ref="P95">SUMPRODUCT(計算_投入係数表_加工!$D232:$DS232, 生産額_中分類, IF(列分類振分=P$3, 1, 0))/SUMPRODUCT(生産額_中分類, IF(列分類振分=P$3, 1, 0))</f>
        <v>0</v>
      </c>
      <c r="Q95" s="194" t="e">
        <f t="array" ref="Q95">SUMPRODUCT(計算_投入係数表_加工!$D232:$DS232, 生産額_中分類, IF(列分類振分=Q$3, 1, 0))/SUMPRODUCT(生産額_中分類, IF(列分類振分=Q$3, 1, 0))</f>
        <v>#DIV/0!</v>
      </c>
      <c r="R95" s="194" t="e">
        <f t="array" ref="R95">SUMPRODUCT(計算_投入係数表_加工!$D232:$DS232, 生産額_中分類, IF(列分類振分=R$3, 1, 0))/SUMPRODUCT(生産額_中分類, IF(列分類振分=R$3, 1, 0))</f>
        <v>#DIV/0!</v>
      </c>
      <c r="S95" s="194" t="e">
        <f t="array" ref="S95">SUMPRODUCT(計算_投入係数表_加工!$D232:$DS232, 生産額_中分類, IF(列分類振分=S$3, 1, 0))/SUMPRODUCT(生産額_中分類, IF(列分類振分=S$3, 1, 0))</f>
        <v>#DIV/0!</v>
      </c>
      <c r="T95" s="194" t="e">
        <f t="array" ref="T95">SUMPRODUCT(計算_投入係数表_加工!$D232:$DS232, 生産額_中分類, IF(列分類振分=T$3, 1, 0))/SUMPRODUCT(生産額_中分類, IF(列分類振分=T$3, 1, 0))</f>
        <v>#DIV/0!</v>
      </c>
      <c r="U95" s="194" t="e">
        <f t="array" ref="U95">SUMPRODUCT(計算_投入係数表_加工!$D232:$DS232, 生産額_中分類, IF(列分類振分=U$3, 1, 0))/SUMPRODUCT(生産額_中分類, IF(列分類振分=U$3, 1, 0))</f>
        <v>#DIV/0!</v>
      </c>
      <c r="V95" s="194" t="e">
        <f t="array" ref="V95">SUMPRODUCT(計算_投入係数表_加工!$D232:$DS232, 生産額_中分類, IF(列分類振分=V$3, 1, 0))/SUMPRODUCT(生産額_中分類, IF(列分類振分=V$3, 1, 0))</f>
        <v>#DIV/0!</v>
      </c>
      <c r="W95" s="194" t="e">
        <f t="array" ref="W95">SUMPRODUCT(計算_投入係数表_加工!$D232:$DS232, 生産額_中分類, IF(列分類振分=W$3, 1, 0))/SUMPRODUCT(生産額_中分類, IF(列分類振分=W$3, 1, 0))</f>
        <v>#DIV/0!</v>
      </c>
      <c r="X95" s="194" t="e">
        <f t="array" ref="X95">SUMPRODUCT(計算_投入係数表_加工!$D232:$DS232, 生産額_中分類, IF(列分類振分=X$3, 1, 0))/SUMPRODUCT(生産額_中分類, IF(列分類振分=X$3, 1, 0))</f>
        <v>#DIV/0!</v>
      </c>
      <c r="Y95" s="194" t="e">
        <f t="array" ref="Y95">SUMPRODUCT(計算_投入係数表_加工!$D232:$DS232, 生産額_中分類, IF(列分類振分=Y$3, 1, 0))/SUMPRODUCT(生産額_中分類, IF(列分類振分=Y$3, 1, 0))</f>
        <v>#DIV/0!</v>
      </c>
      <c r="Z95" s="194" t="e">
        <f t="array" ref="Z95">SUMPRODUCT(計算_投入係数表_加工!$D232:$DS232, 生産額_中分類, IF(列分類振分=Z$3, 1, 0))/SUMPRODUCT(生産額_中分類, IF(列分類振分=Z$3, 1, 0))</f>
        <v>#DIV/0!</v>
      </c>
      <c r="AA95" s="194" t="e">
        <f t="array" ref="AA95">SUMPRODUCT(計算_投入係数表_加工!$D232:$DS232, 生産額_中分類, IF(列分類振分=AA$3, 1, 0))/SUMPRODUCT(生産額_中分類, IF(列分類振分=AA$3, 1, 0))</f>
        <v>#DIV/0!</v>
      </c>
      <c r="AB95" s="194" t="e">
        <f t="array" ref="AB95">SUMPRODUCT(計算_投入係数表_加工!$D232:$DS232, 生産額_中分類, IF(列分類振分=AB$3, 1, 0))/SUMPRODUCT(生産額_中分類, IF(列分類振分=AB$3, 1, 0))</f>
        <v>#DIV/0!</v>
      </c>
      <c r="AC95" s="194" t="e">
        <f t="array" ref="AC95">SUMPRODUCT(計算_投入係数表_加工!$D232:$DS232, 生産額_中分類, IF(列分類振分=AC$3, 1, 0))/SUMPRODUCT(生産額_中分類, IF(列分類振分=AC$3, 1, 0))</f>
        <v>#DIV/0!</v>
      </c>
      <c r="AD95" s="194" t="e">
        <f t="array" ref="AD95">SUMPRODUCT(計算_投入係数表_加工!$D232:$DS232, 生産額_中分類, IF(列分類振分=AD$3, 1, 0))/SUMPRODUCT(生産額_中分類, IF(列分類振分=AD$3, 1, 0))</f>
        <v>#DIV/0!</v>
      </c>
      <c r="AE95" s="194" t="e">
        <f t="array" ref="AE95">SUMPRODUCT(計算_投入係数表_加工!$D232:$DS232, 生産額_中分類, IF(列分類振分=AE$3, 1, 0))/SUMPRODUCT(生産額_中分類, IF(列分類振分=AE$3, 1, 0))</f>
        <v>#DIV/0!</v>
      </c>
      <c r="AF95" s="194" t="e">
        <f t="array" ref="AF95">SUMPRODUCT(計算_投入係数表_加工!$D232:$DS232, 生産額_中分類, IF(列分類振分=AF$3, 1, 0))/SUMPRODUCT(生産額_中分類, IF(列分類振分=AF$3, 1, 0))</f>
        <v>#DIV/0!</v>
      </c>
      <c r="AG95" s="194" t="e">
        <f t="array" ref="AG95">SUMPRODUCT(計算_投入係数表_加工!$D232:$DS232, 生産額_中分類, IF(列分類振分=AG$3, 1, 0))/SUMPRODUCT(生産額_中分類, IF(列分類振分=AG$3, 1, 0))</f>
        <v>#DIV/0!</v>
      </c>
      <c r="AH95" s="194" t="e">
        <f t="array" ref="AH95">SUMPRODUCT(計算_投入係数表_加工!$D232:$DS232, 生産額_中分類, IF(列分類振分=AH$3, 1, 0))/SUMPRODUCT(生産額_中分類, IF(列分類振分=AH$3, 1, 0))</f>
        <v>#DIV/0!</v>
      </c>
      <c r="AI95" s="194" t="e">
        <f t="array" ref="AI95">SUMPRODUCT(計算_投入係数表_加工!$D232:$DS232, 生産額_中分類, IF(列分類振分=AI$3, 1, 0))/SUMPRODUCT(生産額_中分類, IF(列分類振分=AI$3, 1, 0))</f>
        <v>#DIV/0!</v>
      </c>
      <c r="AJ95" s="194" t="e">
        <f t="array" ref="AJ95">SUMPRODUCT(計算_投入係数表_加工!$D232:$DS232, 生産額_中分類, IF(列分類振分=AJ$3, 1, 0))/SUMPRODUCT(生産額_中分類, IF(列分類振分=AJ$3, 1, 0))</f>
        <v>#DIV/0!</v>
      </c>
      <c r="AK95" s="194" t="e">
        <f t="array" ref="AK95">SUMPRODUCT(計算_投入係数表_加工!$D232:$DS232, 生産額_中分類, IF(列分類振分=AK$3, 1, 0))/SUMPRODUCT(生産額_中分類, IF(列分類振分=AK$3, 1, 0))</f>
        <v>#DIV/0!</v>
      </c>
      <c r="AL95" s="194" t="e">
        <f t="array" ref="AL95">SUMPRODUCT(計算_投入係数表_加工!$D232:$DS232, 生産額_中分類, IF(列分類振分=AL$3, 1, 0))/SUMPRODUCT(生産額_中分類, IF(列分類振分=AL$3, 1, 0))</f>
        <v>#DIV/0!</v>
      </c>
      <c r="AM95" s="194" t="e">
        <f t="array" ref="AM95">SUMPRODUCT(計算_投入係数表_加工!$D232:$DS232, 生産額_中分類, IF(列分類振分=AM$3, 1, 0))/SUMPRODUCT(生産額_中分類, IF(列分類振分=AM$3, 1, 0))</f>
        <v>#DIV/0!</v>
      </c>
      <c r="AN95" s="194" t="e">
        <f t="array" ref="AN95">SUMPRODUCT(計算_投入係数表_加工!$D232:$DS232, 生産額_中分類, IF(列分類振分=AN$3, 1, 0))/SUMPRODUCT(生産額_中分類, IF(列分類振分=AN$3, 1, 0))</f>
        <v>#DIV/0!</v>
      </c>
      <c r="AO95" s="194" t="e">
        <f t="array" ref="AO95">SUMPRODUCT(計算_投入係数表_加工!$D232:$DS232, 生産額_中分類, IF(列分類振分=AO$3, 1, 0))/SUMPRODUCT(生産額_中分類, IF(列分類振分=AO$3, 1, 0))</f>
        <v>#DIV/0!</v>
      </c>
      <c r="AP95" s="194" t="e">
        <f t="array" ref="AP95">SUMPRODUCT(計算_投入係数表_加工!$D232:$DS232, 生産額_中分類, IF(列分類振分=AP$3, 1, 0))/SUMPRODUCT(生産額_中分類, IF(列分類振分=AP$3, 1, 0))</f>
        <v>#DIV/0!</v>
      </c>
      <c r="AQ95" s="194" t="e">
        <f t="array" ref="AQ95">SUMPRODUCT(計算_投入係数表_加工!$D232:$DS232, 生産額_中分類, IF(列分類振分=AQ$3, 1, 0))/SUMPRODUCT(生産額_中分類, IF(列分類振分=AQ$3, 1, 0))</f>
        <v>#DIV/0!</v>
      </c>
      <c r="AR95" s="194" t="e">
        <f t="array" ref="AR95">SUMPRODUCT(計算_投入係数表_加工!$D232:$DS232, 生産額_中分類, IF(列分類振分=AR$3, 1, 0))/SUMPRODUCT(生産額_中分類, IF(列分類振分=AR$3, 1, 0))</f>
        <v>#DIV/0!</v>
      </c>
      <c r="AS95" s="194" t="e">
        <f t="array" ref="AS95">SUMPRODUCT(計算_投入係数表_加工!$D232:$DS232, 生産額_中分類, IF(列分類振分=AS$3, 1, 0))/SUMPRODUCT(生産額_中分類, IF(列分類振分=AS$3, 1, 0))</f>
        <v>#DIV/0!</v>
      </c>
      <c r="AT95" s="194" t="e">
        <f t="array" ref="AT95">SUMPRODUCT(計算_投入係数表_加工!$D232:$DS232, 生産額_中分類, IF(列分類振分=AT$3, 1, 0))/SUMPRODUCT(生産額_中分類, IF(列分類振分=AT$3, 1, 0))</f>
        <v>#DIV/0!</v>
      </c>
      <c r="AU95" s="194" t="e">
        <f t="array" ref="AU95">SUMPRODUCT(計算_投入係数表_加工!$D232:$DS232, 生産額_中分類, IF(列分類振分=AU$3, 1, 0))/SUMPRODUCT(生産額_中分類, IF(列分類振分=AU$3, 1, 0))</f>
        <v>#DIV/0!</v>
      </c>
      <c r="AV95" s="194" t="e">
        <f t="array" ref="AV95">SUMPRODUCT(計算_投入係数表_加工!$D232:$DS232, 生産額_中分類, IF(列分類振分=AV$3, 1, 0))/SUMPRODUCT(生産額_中分類, IF(列分類振分=AV$3, 1, 0))</f>
        <v>#DIV/0!</v>
      </c>
      <c r="AW95" s="194" t="e">
        <f t="array" ref="AW95">SUMPRODUCT(計算_投入係数表_加工!$D232:$DS232, 生産額_中分類, IF(列分類振分=AW$3, 1, 0))/SUMPRODUCT(生産額_中分類, IF(列分類振分=AW$3, 1, 0))</f>
        <v>#DIV/0!</v>
      </c>
      <c r="AX95" s="194" t="e">
        <f t="array" ref="AX95">SUMPRODUCT(計算_投入係数表_加工!$D232:$DS232, 生産額_中分類, IF(列分類振分=AX$3, 1, 0))/SUMPRODUCT(生産額_中分類, IF(列分類振分=AX$3, 1, 0))</f>
        <v>#DIV/0!</v>
      </c>
      <c r="AY95" s="194" t="e">
        <f t="array" ref="AY95">SUMPRODUCT(計算_投入係数表_加工!$D232:$DS232, 生産額_中分類, IF(列分類振分=AY$3, 1, 0))/SUMPRODUCT(生産額_中分類, IF(列分類振分=AY$3, 1, 0))</f>
        <v>#DIV/0!</v>
      </c>
      <c r="AZ95" s="194" t="e">
        <f t="array" ref="AZ95">SUMPRODUCT(計算_投入係数表_加工!$D232:$DS232, 生産額_中分類, IF(列分類振分=AZ$3, 1, 0))/SUMPRODUCT(生産額_中分類, IF(列分類振分=AZ$3, 1, 0))</f>
        <v>#DIV/0!</v>
      </c>
      <c r="BA95" s="194" t="e">
        <f t="array" ref="BA95">SUMPRODUCT(計算_投入係数表_加工!$D232:$DS232, 生産額_中分類, IF(列分類振分=BA$3, 1, 0))/SUMPRODUCT(生産額_中分類, IF(列分類振分=BA$3, 1, 0))</f>
        <v>#DIV/0!</v>
      </c>
      <c r="BB95" s="194" t="e">
        <f t="array" ref="BB95">SUMPRODUCT(計算_投入係数表_加工!$D232:$DS232, 生産額_中分類, IF(列分類振分=BB$3, 1, 0))/SUMPRODUCT(生産額_中分類, IF(列分類振分=BB$3, 1, 0))</f>
        <v>#DIV/0!</v>
      </c>
      <c r="BC95" s="194" t="e">
        <f t="array" ref="BC95">SUMPRODUCT(計算_投入係数表_加工!$D232:$DS232, 生産額_中分類, IF(列分類振分=BC$3, 1, 0))/SUMPRODUCT(生産額_中分類, IF(列分類振分=BC$3, 1, 0))</f>
        <v>#DIV/0!</v>
      </c>
      <c r="BD95" s="194" t="e">
        <f t="array" ref="BD95">SUMPRODUCT(計算_投入係数表_加工!$D232:$DS232, 生産額_中分類, IF(列分類振分=BD$3, 1, 0))/SUMPRODUCT(生産額_中分類, IF(列分類振分=BD$3, 1, 0))</f>
        <v>#DIV/0!</v>
      </c>
      <c r="BE95" s="194" t="e">
        <f t="array" ref="BE95">SUMPRODUCT(計算_投入係数表_加工!$D232:$DS232, 生産額_中分類, IF(列分類振分=BE$3, 1, 0))/SUMPRODUCT(生産額_中分類, IF(列分類振分=BE$3, 1, 0))</f>
        <v>#DIV/0!</v>
      </c>
      <c r="BF95" s="194" t="e">
        <f t="array" ref="BF95">SUMPRODUCT(計算_投入係数表_加工!$D232:$DS232, 生産額_中分類, IF(列分類振分=BF$3, 1, 0))/SUMPRODUCT(生産額_中分類, IF(列分類振分=BF$3, 1, 0))</f>
        <v>#DIV/0!</v>
      </c>
      <c r="BG95" s="194" t="e">
        <f t="array" ref="BG95">SUMPRODUCT(計算_投入係数表_加工!$D232:$DS232, 生産額_中分類, IF(列分類振分=BG$3, 1, 0))/SUMPRODUCT(生産額_中分類, IF(列分類振分=BG$3, 1, 0))</f>
        <v>#DIV/0!</v>
      </c>
      <c r="BH95" s="194" t="e">
        <f t="array" ref="BH95">SUMPRODUCT(計算_投入係数表_加工!$D232:$DS232, 生産額_中分類, IF(列分類振分=BH$3, 1, 0))/SUMPRODUCT(生産額_中分類, IF(列分類振分=BH$3, 1, 0))</f>
        <v>#DIV/0!</v>
      </c>
      <c r="BI95" s="194" t="e">
        <f t="array" ref="BI95">SUMPRODUCT(計算_投入係数表_加工!$D232:$DS232, 生産額_中分類, IF(列分類振分=BI$3, 1, 0))/SUMPRODUCT(生産額_中分類, IF(列分類振分=BI$3, 1, 0))</f>
        <v>#DIV/0!</v>
      </c>
      <c r="BJ95" s="194" t="e">
        <f t="array" ref="BJ95">SUMPRODUCT(計算_投入係数表_加工!$D232:$DS232, 生産額_中分類, IF(列分類振分=BJ$3, 1, 0))/SUMPRODUCT(生産額_中分類, IF(列分類振分=BJ$3, 1, 0))</f>
        <v>#DIV/0!</v>
      </c>
      <c r="BK95" s="194" t="e">
        <f t="array" ref="BK95">SUMPRODUCT(計算_投入係数表_加工!$D232:$DS232, 生産額_中分類, IF(列分類振分=BK$3, 1, 0))/SUMPRODUCT(生産額_中分類, IF(列分類振分=BK$3, 1, 0))</f>
        <v>#DIV/0!</v>
      </c>
      <c r="BL95" s="194" t="e">
        <f t="array" ref="BL95">SUMPRODUCT(計算_投入係数表_加工!$D232:$DS232, 生産額_中分類, IF(列分類振分=BL$3, 1, 0))/SUMPRODUCT(生産額_中分類, IF(列分類振分=BL$3, 1, 0))</f>
        <v>#DIV/0!</v>
      </c>
      <c r="BM95" s="194" t="e">
        <f t="array" ref="BM95">SUMPRODUCT(計算_投入係数表_加工!$D232:$DS232, 生産額_中分類, IF(列分類振分=BM$3, 1, 0))/SUMPRODUCT(生産額_中分類, IF(列分類振分=BM$3, 1, 0))</f>
        <v>#DIV/0!</v>
      </c>
      <c r="BN95" s="194" t="e">
        <f t="array" ref="BN95">SUMPRODUCT(計算_投入係数表_加工!$D232:$DS232, 生産額_中分類, IF(列分類振分=BN$3, 1, 0))/SUMPRODUCT(生産額_中分類, IF(列分類振分=BN$3, 1, 0))</f>
        <v>#DIV/0!</v>
      </c>
      <c r="BO95" s="194" t="e">
        <f t="array" ref="BO95">SUMPRODUCT(計算_投入係数表_加工!$D232:$DS232, 生産額_中分類, IF(列分類振分=BO$3, 1, 0))/SUMPRODUCT(生産額_中分類, IF(列分類振分=BO$3, 1, 0))</f>
        <v>#DIV/0!</v>
      </c>
      <c r="BP95" s="194" t="e">
        <f t="array" ref="BP95">SUMPRODUCT(計算_投入係数表_加工!$D232:$DS232, 生産額_中分類, IF(列分類振分=BP$3, 1, 0))/SUMPRODUCT(生産額_中分類, IF(列分類振分=BP$3, 1, 0))</f>
        <v>#DIV/0!</v>
      </c>
      <c r="BQ95" s="194" t="e">
        <f t="array" ref="BQ95">SUMPRODUCT(計算_投入係数表_加工!$D232:$DS232, 生産額_中分類, IF(列分類振分=BQ$3, 1, 0))/SUMPRODUCT(生産額_中分類, IF(列分類振分=BQ$3, 1, 0))</f>
        <v>#DIV/0!</v>
      </c>
      <c r="BR95" s="194" t="e">
        <f t="array" ref="BR95">SUMPRODUCT(計算_投入係数表_加工!$D232:$DS232, 生産額_中分類, IF(列分類振分=BR$3, 1, 0))/SUMPRODUCT(生産額_中分類, IF(列分類振分=BR$3, 1, 0))</f>
        <v>#DIV/0!</v>
      </c>
      <c r="BS95" s="194" t="e">
        <f t="array" ref="BS95">SUMPRODUCT(計算_投入係数表_加工!$D232:$DS232, 生産額_中分類, IF(列分類振分=BS$3, 1, 0))/SUMPRODUCT(生産額_中分類, IF(列分類振分=BS$3, 1, 0))</f>
        <v>#DIV/0!</v>
      </c>
      <c r="BT95" s="194" t="e">
        <f t="array" ref="BT95">SUMPRODUCT(計算_投入係数表_加工!$D232:$DS232, 生産額_中分類, IF(列分類振分=BT$3, 1, 0))/SUMPRODUCT(生産額_中分類, IF(列分類振分=BT$3, 1, 0))</f>
        <v>#DIV/0!</v>
      </c>
      <c r="BU95" s="194" t="e">
        <f t="array" ref="BU95">SUMPRODUCT(計算_投入係数表_加工!$D232:$DS232, 生産額_中分類, IF(列分類振分=BU$3, 1, 0))/SUMPRODUCT(生産額_中分類, IF(列分類振分=BU$3, 1, 0))</f>
        <v>#DIV/0!</v>
      </c>
      <c r="BV95" s="194" t="e">
        <f t="array" ref="BV95">SUMPRODUCT(計算_投入係数表_加工!$D232:$DS232, 生産額_中分類, IF(列分類振分=BV$3, 1, 0))/SUMPRODUCT(生産額_中分類, IF(列分類振分=BV$3, 1, 0))</f>
        <v>#DIV/0!</v>
      </c>
      <c r="BW95" s="194" t="e">
        <f t="array" ref="BW95">SUMPRODUCT(計算_投入係数表_加工!$D232:$DS232, 生産額_中分類, IF(列分類振分=BW$3, 1, 0))/SUMPRODUCT(生産額_中分類, IF(列分類振分=BW$3, 1, 0))</f>
        <v>#DIV/0!</v>
      </c>
      <c r="BX95" s="194" t="e">
        <f t="array" ref="BX95">SUMPRODUCT(計算_投入係数表_加工!$D232:$DS232, 生産額_中分類, IF(列分類振分=BX$3, 1, 0))/SUMPRODUCT(生産額_中分類, IF(列分類振分=BX$3, 1, 0))</f>
        <v>#DIV/0!</v>
      </c>
      <c r="BY95" s="194" t="e">
        <f t="array" ref="BY95">SUMPRODUCT(計算_投入係数表_加工!$D232:$DS232, 生産額_中分類, IF(列分類振分=BY$3, 1, 0))/SUMPRODUCT(生産額_中分類, IF(列分類振分=BY$3, 1, 0))</f>
        <v>#DIV/0!</v>
      </c>
      <c r="BZ95" s="194" t="e">
        <f t="array" ref="BZ95">SUMPRODUCT(計算_投入係数表_加工!$D232:$DS232, 生産額_中分類, IF(列分類振分=BZ$3, 1, 0))/SUMPRODUCT(生産額_中分類, IF(列分類振分=BZ$3, 1, 0))</f>
        <v>#DIV/0!</v>
      </c>
      <c r="CA95" s="194" t="e">
        <f t="array" ref="CA95">SUMPRODUCT(計算_投入係数表_加工!$D232:$DS232, 生産額_中分類, IF(列分類振分=CA$3, 1, 0))/SUMPRODUCT(生産額_中分類, IF(列分類振分=CA$3, 1, 0))</f>
        <v>#DIV/0!</v>
      </c>
      <c r="CB95" s="194" t="e">
        <f t="array" ref="CB95">SUMPRODUCT(計算_投入係数表_加工!$D232:$DS232, 生産額_中分類, IF(列分類振分=CB$3, 1, 0))/SUMPRODUCT(生産額_中分類, IF(列分類振分=CB$3, 1, 0))</f>
        <v>#DIV/0!</v>
      </c>
      <c r="CC95" s="194" t="e">
        <f t="array" ref="CC95">SUMPRODUCT(計算_投入係数表_加工!$D232:$DS232, 生産額_中分類, IF(列分類振分=CC$3, 1, 0))/SUMPRODUCT(生産額_中分類, IF(列分類振分=CC$3, 1, 0))</f>
        <v>#DIV/0!</v>
      </c>
      <c r="CD95" s="194" t="e">
        <f t="array" ref="CD95">SUMPRODUCT(計算_投入係数表_加工!$D232:$DS232, 生産額_中分類, IF(列分類振分=CD$3, 1, 0))/SUMPRODUCT(生産額_中分類, IF(列分類振分=CD$3, 1, 0))</f>
        <v>#DIV/0!</v>
      </c>
      <c r="CE95" s="194" t="e">
        <f t="array" ref="CE95">SUMPRODUCT(計算_投入係数表_加工!$D232:$DS232, 生産額_中分類, IF(列分類振分=CE$3, 1, 0))/SUMPRODUCT(生産額_中分類, IF(列分類振分=CE$3, 1, 0))</f>
        <v>#DIV/0!</v>
      </c>
      <c r="CF95" s="194" t="e">
        <f t="array" ref="CF95">SUMPRODUCT(計算_投入係数表_加工!$D232:$DS232, 生産額_中分類, IF(列分類振分=CF$3, 1, 0))/SUMPRODUCT(生産額_中分類, IF(列分類振分=CF$3, 1, 0))</f>
        <v>#DIV/0!</v>
      </c>
      <c r="CG95" s="194" t="e">
        <f t="array" ref="CG95">SUMPRODUCT(計算_投入係数表_加工!$D232:$DS232, 生産額_中分類, IF(列分類振分=CG$3, 1, 0))/SUMPRODUCT(生産額_中分類, IF(列分類振分=CG$3, 1, 0))</f>
        <v>#DIV/0!</v>
      </c>
      <c r="CH95" s="194" t="e">
        <f t="array" ref="CH95">SUMPRODUCT(計算_投入係数表_加工!$D232:$DS232, 生産額_中分類, IF(列分類振分=CH$3, 1, 0))/SUMPRODUCT(生産額_中分類, IF(列分類振分=CH$3, 1, 0))</f>
        <v>#DIV/0!</v>
      </c>
      <c r="CI95" s="194" t="e">
        <f t="array" ref="CI95">SUMPRODUCT(計算_投入係数表_加工!$D232:$DS232, 生産額_中分類, IF(列分類振分=CI$3, 1, 0))/SUMPRODUCT(生産額_中分類, IF(列分類振分=CI$3, 1, 0))</f>
        <v>#DIV/0!</v>
      </c>
      <c r="CJ95" s="194" t="e">
        <f t="array" ref="CJ95">SUMPRODUCT(計算_投入係数表_加工!$D232:$DS232, 生産額_中分類, IF(列分類振分=CJ$3, 1, 0))/SUMPRODUCT(生産額_中分類, IF(列分類振分=CJ$3, 1, 0))</f>
        <v>#DIV/0!</v>
      </c>
      <c r="CK95" s="194" t="e">
        <f t="array" ref="CK95">SUMPRODUCT(計算_投入係数表_加工!$D232:$DS232, 生産額_中分類, IF(列分類振分=CK$3, 1, 0))/SUMPRODUCT(生産額_中分類, IF(列分類振分=CK$3, 1, 0))</f>
        <v>#DIV/0!</v>
      </c>
      <c r="CL95" s="194" t="e">
        <f t="array" ref="CL95">SUMPRODUCT(計算_投入係数表_加工!$D232:$DS232, 生産額_中分類, IF(列分類振分=CL$3, 1, 0))/SUMPRODUCT(生産額_中分類, IF(列分類振分=CL$3, 1, 0))</f>
        <v>#DIV/0!</v>
      </c>
      <c r="CM95" s="194" t="e">
        <f t="array" ref="CM95">SUMPRODUCT(計算_投入係数表_加工!$D232:$DS232, 生産額_中分類, IF(列分類振分=CM$3, 1, 0))/SUMPRODUCT(生産額_中分類, IF(列分類振分=CM$3, 1, 0))</f>
        <v>#DIV/0!</v>
      </c>
      <c r="CN95" s="194" t="e">
        <f t="array" ref="CN95">SUMPRODUCT(計算_投入係数表_加工!$D232:$DS232, 生産額_中分類, IF(列分類振分=CN$3, 1, 0))/SUMPRODUCT(生産額_中分類, IF(列分類振分=CN$3, 1, 0))</f>
        <v>#DIV/0!</v>
      </c>
      <c r="CO95" s="194" t="e">
        <f t="array" ref="CO95">SUMPRODUCT(計算_投入係数表_加工!$D232:$DS232, 生産額_中分類, IF(列分類振分=CO$3, 1, 0))/SUMPRODUCT(生産額_中分類, IF(列分類振分=CO$3, 1, 0))</f>
        <v>#DIV/0!</v>
      </c>
      <c r="CP95" s="194" t="e">
        <f t="array" ref="CP95">SUMPRODUCT(計算_投入係数表_加工!$D232:$DS232, 生産額_中分類, IF(列分類振分=CP$3, 1, 0))/SUMPRODUCT(生産額_中分類, IF(列分類振分=CP$3, 1, 0))</f>
        <v>#DIV/0!</v>
      </c>
      <c r="CQ95" s="194" t="e">
        <f t="array" ref="CQ95">SUMPRODUCT(計算_投入係数表_加工!$D232:$DS232, 生産額_中分類, IF(列分類振分=CQ$3, 1, 0))/SUMPRODUCT(生産額_中分類, IF(列分類振分=CQ$3, 1, 0))</f>
        <v>#DIV/0!</v>
      </c>
      <c r="CR95" s="194" t="e">
        <f t="array" ref="CR95">SUMPRODUCT(計算_投入係数表_加工!$D232:$DS232, 生産額_中分類, IF(列分類振分=CR$3, 1, 0))/SUMPRODUCT(生産額_中分類, IF(列分類振分=CR$3, 1, 0))</f>
        <v>#DIV/0!</v>
      </c>
      <c r="CS95" s="194" t="e">
        <f t="array" ref="CS95">SUMPRODUCT(計算_投入係数表_加工!$D232:$DS232, 生産額_中分類, IF(列分類振分=CS$3, 1, 0))/SUMPRODUCT(生産額_中分類, IF(列分類振分=CS$3, 1, 0))</f>
        <v>#DIV/0!</v>
      </c>
      <c r="CT95" s="194" t="e">
        <f t="array" ref="CT95">SUMPRODUCT(計算_投入係数表_加工!$D232:$DS232, 生産額_中分類, IF(列分類振分=CT$3, 1, 0))/SUMPRODUCT(生産額_中分類, IF(列分類振分=CT$3, 1, 0))</f>
        <v>#DIV/0!</v>
      </c>
      <c r="CU95" s="194" t="e">
        <f t="array" ref="CU95">SUMPRODUCT(計算_投入係数表_加工!$D232:$DS232, 生産額_中分類, IF(列分類振分=CU$3, 1, 0))/SUMPRODUCT(生産額_中分類, IF(列分類振分=CU$3, 1, 0))</f>
        <v>#DIV/0!</v>
      </c>
      <c r="CV95" s="194" t="e">
        <f t="array" ref="CV95">SUMPRODUCT(計算_投入係数表_加工!$D232:$DS232, 生産額_中分類, IF(列分類振分=CV$3, 1, 0))/SUMPRODUCT(生産額_中分類, IF(列分類振分=CV$3, 1, 0))</f>
        <v>#DIV/0!</v>
      </c>
      <c r="CW95" s="194" t="e">
        <f t="array" ref="CW95">SUMPRODUCT(計算_投入係数表_加工!$D232:$DS232, 生産額_中分類, IF(列分類振分=CW$3, 1, 0))/SUMPRODUCT(生産額_中分類, IF(列分類振分=CW$3, 1, 0))</f>
        <v>#DIV/0!</v>
      </c>
      <c r="CX95" s="194" t="e">
        <f t="array" ref="CX95">SUMPRODUCT(計算_投入係数表_加工!$D232:$DS232, 生産額_中分類, IF(列分類振分=CX$3, 1, 0))/SUMPRODUCT(生産額_中分類, IF(列分類振分=CX$3, 1, 0))</f>
        <v>#DIV/0!</v>
      </c>
      <c r="CY95" s="194" t="e">
        <f t="array" ref="CY95">SUMPRODUCT(計算_投入係数表_加工!$D232:$DS232, 生産額_中分類, IF(列分類振分=CY$3, 1, 0))/SUMPRODUCT(生産額_中分類, IF(列分類振分=CY$3, 1, 0))</f>
        <v>#DIV/0!</v>
      </c>
      <c r="CZ95" s="194" t="e">
        <f t="array" ref="CZ95">SUMPRODUCT(計算_投入係数表_加工!$D232:$DS232, 生産額_中分類, IF(列分類振分=CZ$3, 1, 0))/SUMPRODUCT(生産額_中分類, IF(列分類振分=CZ$3, 1, 0))</f>
        <v>#DIV/0!</v>
      </c>
      <c r="DA95" s="194" t="e">
        <f t="array" ref="DA95">SUMPRODUCT(計算_投入係数表_加工!$D232:$DS232, 生産額_中分類, IF(列分類振分=DA$3, 1, 0))/SUMPRODUCT(生産額_中分類, IF(列分類振分=DA$3, 1, 0))</f>
        <v>#DIV/0!</v>
      </c>
      <c r="DB95" s="194" t="e">
        <f t="array" ref="DB95">SUMPRODUCT(計算_投入係数表_加工!$D232:$DS232, 生産額_中分類, IF(列分類振分=DB$3, 1, 0))/SUMPRODUCT(生産額_中分類, IF(列分類振分=DB$3, 1, 0))</f>
        <v>#DIV/0!</v>
      </c>
      <c r="DC95" s="194" t="e">
        <f t="array" ref="DC95">SUMPRODUCT(計算_投入係数表_加工!$D232:$DS232, 生産額_中分類, IF(列分類振分=DC$3, 1, 0))/SUMPRODUCT(生産額_中分類, IF(列分類振分=DC$3, 1, 0))</f>
        <v>#DIV/0!</v>
      </c>
      <c r="DD95" s="194" t="e">
        <f t="array" ref="DD95">SUMPRODUCT(計算_投入係数表_加工!$D232:$DS232, 生産額_中分類, IF(列分類振分=DD$3, 1, 0))/SUMPRODUCT(生産額_中分類, IF(列分類振分=DD$3, 1, 0))</f>
        <v>#DIV/0!</v>
      </c>
      <c r="DE95" s="194" t="e">
        <f t="array" ref="DE95">SUMPRODUCT(計算_投入係数表_加工!$D232:$DS232, 生産額_中分類, IF(列分類振分=DE$3, 1, 0))/SUMPRODUCT(生産額_中分類, IF(列分類振分=DE$3, 1, 0))</f>
        <v>#DIV/0!</v>
      </c>
      <c r="DF95" s="194" t="e">
        <f t="array" ref="DF95">SUMPRODUCT(計算_投入係数表_加工!$D232:$DS232, 生産額_中分類, IF(列分類振分=DF$3, 1, 0))/SUMPRODUCT(生産額_中分類, IF(列分類振分=DF$3, 1, 0))</f>
        <v>#DIV/0!</v>
      </c>
      <c r="DG95" s="194" t="e">
        <f t="array" ref="DG95">SUMPRODUCT(計算_投入係数表_加工!$D232:$DS232, 生産額_中分類, IF(列分類振分=DG$3, 1, 0))/SUMPRODUCT(生産額_中分類, IF(列分類振分=DG$3, 1, 0))</f>
        <v>#DIV/0!</v>
      </c>
      <c r="DH95" s="194" t="e">
        <f t="array" ref="DH95">SUMPRODUCT(計算_投入係数表_加工!$D232:$DS232, 生産額_中分類, IF(列分類振分=DH$3, 1, 0))/SUMPRODUCT(生産額_中分類, IF(列分類振分=DH$3, 1, 0))</f>
        <v>#DIV/0!</v>
      </c>
      <c r="DI95" s="194" t="e">
        <f t="array" ref="DI95">SUMPRODUCT(計算_投入係数表_加工!$D232:$DS232, 生産額_中分類, IF(列分類振分=DI$3, 1, 0))/SUMPRODUCT(生産額_中分類, IF(列分類振分=DI$3, 1, 0))</f>
        <v>#DIV/0!</v>
      </c>
      <c r="DJ95" s="194" t="e">
        <f t="array" ref="DJ95">SUMPRODUCT(計算_投入係数表_加工!$D232:$DS232, 生産額_中分類, IF(列分類振分=DJ$3, 1, 0))/SUMPRODUCT(生産額_中分類, IF(列分類振分=DJ$3, 1, 0))</f>
        <v>#DIV/0!</v>
      </c>
      <c r="DK95" s="194" t="e">
        <f t="array" ref="DK95">SUMPRODUCT(計算_投入係数表_加工!$D232:$DS232, 生産額_中分類, IF(列分類振分=DK$3, 1, 0))/SUMPRODUCT(生産額_中分類, IF(列分類振分=DK$3, 1, 0))</f>
        <v>#DIV/0!</v>
      </c>
      <c r="DL95" s="194" t="e">
        <f t="array" ref="DL95">SUMPRODUCT(計算_投入係数表_加工!$D232:$DS232, 生産額_中分類, IF(列分類振分=DL$3, 1, 0))/SUMPRODUCT(生産額_中分類, IF(列分類振分=DL$3, 1, 0))</f>
        <v>#DIV/0!</v>
      </c>
      <c r="DM95" s="194" t="e">
        <f t="array" ref="DM95">SUMPRODUCT(計算_投入係数表_加工!$D232:$DS232, 生産額_中分類, IF(列分類振分=DM$3, 1, 0))/SUMPRODUCT(生産額_中分類, IF(列分類振分=DM$3, 1, 0))</f>
        <v>#DIV/0!</v>
      </c>
      <c r="DN95" s="194" t="e">
        <f t="array" ref="DN95">SUMPRODUCT(計算_投入係数表_加工!$D232:$DS232, 生産額_中分類, IF(列分類振分=DN$3, 1, 0))/SUMPRODUCT(生産額_中分類, IF(列分類振分=DN$3, 1, 0))</f>
        <v>#DIV/0!</v>
      </c>
      <c r="DO95" s="194" t="e">
        <f t="array" ref="DO95">SUMPRODUCT(計算_投入係数表_加工!$D232:$DS232, 生産額_中分類, IF(列分類振分=DO$3, 1, 0))/SUMPRODUCT(生産額_中分類, IF(列分類振分=DO$3, 1, 0))</f>
        <v>#DIV/0!</v>
      </c>
      <c r="DP95" s="194" t="e">
        <f t="array" ref="DP95">SUMPRODUCT(計算_投入係数表_加工!$D232:$DS232, 生産額_中分類, IF(列分類振分=DP$3, 1, 0))/SUMPRODUCT(生産額_中分類, IF(列分類振分=DP$3, 1, 0))</f>
        <v>#DIV/0!</v>
      </c>
      <c r="DQ95" s="194" t="e">
        <f t="array" ref="DQ95">SUMPRODUCT(計算_投入係数表_加工!$D232:$DS232, 生産額_中分類, IF(列分類振分=DQ$3, 1, 0))/SUMPRODUCT(生産額_中分類, IF(列分類振分=DQ$3, 1, 0))</f>
        <v>#DIV/0!</v>
      </c>
      <c r="DR95" s="194" t="e">
        <f t="array" ref="DR95">SUMPRODUCT(計算_投入係数表_加工!$D232:$DS232, 生産額_中分類, IF(列分類振分=DR$3, 1, 0))/SUMPRODUCT(生産額_中分類, IF(列分類振分=DR$3, 1, 0))</f>
        <v>#DIV/0!</v>
      </c>
      <c r="DS95" s="194" t="e">
        <f t="array" ref="DS95">SUMPRODUCT(計算_投入係数表_加工!$D232:$DS232, 生産額_中分類, IF(列分類振分=DS$3, 1, 0))/SUMPRODUCT(生産額_中分類, IF(列分類振分=DS$3, 1, 0))</f>
        <v>#DIV/0!</v>
      </c>
      <c r="DT95" s="23">
        <f>SUMIF(振分, $C95, 計算_投入係数表_加工!DT$4:DT$123)</f>
        <v>0</v>
      </c>
    </row>
    <row r="96" spans="2:124" x14ac:dyDescent="0.25">
      <c r="B96" s="53">
        <v>93</v>
      </c>
      <c r="C96" s="192" t="str">
        <v>-</v>
      </c>
      <c r="D96" s="193">
        <f t="array" ref="D96">SUMPRODUCT(計算_投入係数表_加工!$D233:$DS233, 生産額_中分類, IF(列分類振分=D$3, 1, 0))/SUMPRODUCT(生産額_中分類, IF(列分類振分=D$3, 1, 0))</f>
        <v>0</v>
      </c>
      <c r="E96" s="194">
        <f t="array" ref="E96">SUMPRODUCT(計算_投入係数表_加工!$D233:$DS233, 生産額_中分類, IF(列分類振分=E$3, 1, 0))/SUMPRODUCT(生産額_中分類, IF(列分類振分=E$3, 1, 0))</f>
        <v>0</v>
      </c>
      <c r="F96" s="194">
        <f t="array" ref="F96">SUMPRODUCT(計算_投入係数表_加工!$D233:$DS233, 生産額_中分類, IF(列分類振分=F$3, 1, 0))/SUMPRODUCT(生産額_中分類, IF(列分類振分=F$3, 1, 0))</f>
        <v>0</v>
      </c>
      <c r="G96" s="194">
        <f t="array" ref="G96">SUMPRODUCT(計算_投入係数表_加工!$D233:$DS233, 生産額_中分類, IF(列分類振分=G$3, 1, 0))/SUMPRODUCT(生産額_中分類, IF(列分類振分=G$3, 1, 0))</f>
        <v>0</v>
      </c>
      <c r="H96" s="194">
        <f t="array" ref="H96">SUMPRODUCT(計算_投入係数表_加工!$D233:$DS233, 生産額_中分類, IF(列分類振分=H$3, 1, 0))/SUMPRODUCT(生産額_中分類, IF(列分類振分=H$3, 1, 0))</f>
        <v>0</v>
      </c>
      <c r="I96" s="194">
        <f t="array" ref="I96">SUMPRODUCT(計算_投入係数表_加工!$D233:$DS233, 生産額_中分類, IF(列分類振分=I$3, 1, 0))/SUMPRODUCT(生産額_中分類, IF(列分類振分=I$3, 1, 0))</f>
        <v>0</v>
      </c>
      <c r="J96" s="194">
        <f t="array" ref="J96">SUMPRODUCT(計算_投入係数表_加工!$D233:$DS233, 生産額_中分類, IF(列分類振分=J$3, 1, 0))/SUMPRODUCT(生産額_中分類, IF(列分類振分=J$3, 1, 0))</f>
        <v>0</v>
      </c>
      <c r="K96" s="194">
        <f t="array" ref="K96">SUMPRODUCT(計算_投入係数表_加工!$D233:$DS233, 生産額_中分類, IF(列分類振分=K$3, 1, 0))/SUMPRODUCT(生産額_中分類, IF(列分類振分=K$3, 1, 0))</f>
        <v>0</v>
      </c>
      <c r="L96" s="194">
        <f t="array" ref="L96">SUMPRODUCT(計算_投入係数表_加工!$D233:$DS233, 生産額_中分類, IF(列分類振分=L$3, 1, 0))/SUMPRODUCT(生産額_中分類, IF(列分類振分=L$3, 1, 0))</f>
        <v>0</v>
      </c>
      <c r="M96" s="194">
        <f t="array" ref="M96">SUMPRODUCT(計算_投入係数表_加工!$D233:$DS233, 生産額_中分類, IF(列分類振分=M$3, 1, 0))/SUMPRODUCT(生産額_中分類, IF(列分類振分=M$3, 1, 0))</f>
        <v>0</v>
      </c>
      <c r="N96" s="194">
        <f t="array" ref="N96">SUMPRODUCT(計算_投入係数表_加工!$D233:$DS233, 生産額_中分類, IF(列分類振分=N$3, 1, 0))/SUMPRODUCT(生産額_中分類, IF(列分類振分=N$3, 1, 0))</f>
        <v>0</v>
      </c>
      <c r="O96" s="194">
        <f t="array" ref="O96">SUMPRODUCT(計算_投入係数表_加工!$D233:$DS233, 生産額_中分類, IF(列分類振分=O$3, 1, 0))/SUMPRODUCT(生産額_中分類, IF(列分類振分=O$3, 1, 0))</f>
        <v>0</v>
      </c>
      <c r="P96" s="194">
        <f t="array" ref="P96">SUMPRODUCT(計算_投入係数表_加工!$D233:$DS233, 生産額_中分類, IF(列分類振分=P$3, 1, 0))/SUMPRODUCT(生産額_中分類, IF(列分類振分=P$3, 1, 0))</f>
        <v>0</v>
      </c>
      <c r="Q96" s="194" t="e">
        <f t="array" ref="Q96">SUMPRODUCT(計算_投入係数表_加工!$D233:$DS233, 生産額_中分類, IF(列分類振分=Q$3, 1, 0))/SUMPRODUCT(生産額_中分類, IF(列分類振分=Q$3, 1, 0))</f>
        <v>#DIV/0!</v>
      </c>
      <c r="R96" s="194" t="e">
        <f t="array" ref="R96">SUMPRODUCT(計算_投入係数表_加工!$D233:$DS233, 生産額_中分類, IF(列分類振分=R$3, 1, 0))/SUMPRODUCT(生産額_中分類, IF(列分類振分=R$3, 1, 0))</f>
        <v>#DIV/0!</v>
      </c>
      <c r="S96" s="194" t="e">
        <f t="array" ref="S96">SUMPRODUCT(計算_投入係数表_加工!$D233:$DS233, 生産額_中分類, IF(列分類振分=S$3, 1, 0))/SUMPRODUCT(生産額_中分類, IF(列分類振分=S$3, 1, 0))</f>
        <v>#DIV/0!</v>
      </c>
      <c r="T96" s="194" t="e">
        <f t="array" ref="T96">SUMPRODUCT(計算_投入係数表_加工!$D233:$DS233, 生産額_中分類, IF(列分類振分=T$3, 1, 0))/SUMPRODUCT(生産額_中分類, IF(列分類振分=T$3, 1, 0))</f>
        <v>#DIV/0!</v>
      </c>
      <c r="U96" s="194" t="e">
        <f t="array" ref="U96">SUMPRODUCT(計算_投入係数表_加工!$D233:$DS233, 生産額_中分類, IF(列分類振分=U$3, 1, 0))/SUMPRODUCT(生産額_中分類, IF(列分類振分=U$3, 1, 0))</f>
        <v>#DIV/0!</v>
      </c>
      <c r="V96" s="194" t="e">
        <f t="array" ref="V96">SUMPRODUCT(計算_投入係数表_加工!$D233:$DS233, 生産額_中分類, IF(列分類振分=V$3, 1, 0))/SUMPRODUCT(生産額_中分類, IF(列分類振分=V$3, 1, 0))</f>
        <v>#DIV/0!</v>
      </c>
      <c r="W96" s="194" t="e">
        <f t="array" ref="W96">SUMPRODUCT(計算_投入係数表_加工!$D233:$DS233, 生産額_中分類, IF(列分類振分=W$3, 1, 0))/SUMPRODUCT(生産額_中分類, IF(列分類振分=W$3, 1, 0))</f>
        <v>#DIV/0!</v>
      </c>
      <c r="X96" s="194" t="e">
        <f t="array" ref="X96">SUMPRODUCT(計算_投入係数表_加工!$D233:$DS233, 生産額_中分類, IF(列分類振分=X$3, 1, 0))/SUMPRODUCT(生産額_中分類, IF(列分類振分=X$3, 1, 0))</f>
        <v>#DIV/0!</v>
      </c>
      <c r="Y96" s="194" t="e">
        <f t="array" ref="Y96">SUMPRODUCT(計算_投入係数表_加工!$D233:$DS233, 生産額_中分類, IF(列分類振分=Y$3, 1, 0))/SUMPRODUCT(生産額_中分類, IF(列分類振分=Y$3, 1, 0))</f>
        <v>#DIV/0!</v>
      </c>
      <c r="Z96" s="194" t="e">
        <f t="array" ref="Z96">SUMPRODUCT(計算_投入係数表_加工!$D233:$DS233, 生産額_中分類, IF(列分類振分=Z$3, 1, 0))/SUMPRODUCT(生産額_中分類, IF(列分類振分=Z$3, 1, 0))</f>
        <v>#DIV/0!</v>
      </c>
      <c r="AA96" s="194" t="e">
        <f t="array" ref="AA96">SUMPRODUCT(計算_投入係数表_加工!$D233:$DS233, 生産額_中分類, IF(列分類振分=AA$3, 1, 0))/SUMPRODUCT(生産額_中分類, IF(列分類振分=AA$3, 1, 0))</f>
        <v>#DIV/0!</v>
      </c>
      <c r="AB96" s="194" t="e">
        <f t="array" ref="AB96">SUMPRODUCT(計算_投入係数表_加工!$D233:$DS233, 生産額_中分類, IF(列分類振分=AB$3, 1, 0))/SUMPRODUCT(生産額_中分類, IF(列分類振分=AB$3, 1, 0))</f>
        <v>#DIV/0!</v>
      </c>
      <c r="AC96" s="194" t="e">
        <f t="array" ref="AC96">SUMPRODUCT(計算_投入係数表_加工!$D233:$DS233, 生産額_中分類, IF(列分類振分=AC$3, 1, 0))/SUMPRODUCT(生産額_中分類, IF(列分類振分=AC$3, 1, 0))</f>
        <v>#DIV/0!</v>
      </c>
      <c r="AD96" s="194" t="e">
        <f t="array" ref="AD96">SUMPRODUCT(計算_投入係数表_加工!$D233:$DS233, 生産額_中分類, IF(列分類振分=AD$3, 1, 0))/SUMPRODUCT(生産額_中分類, IF(列分類振分=AD$3, 1, 0))</f>
        <v>#DIV/0!</v>
      </c>
      <c r="AE96" s="194" t="e">
        <f t="array" ref="AE96">SUMPRODUCT(計算_投入係数表_加工!$D233:$DS233, 生産額_中分類, IF(列分類振分=AE$3, 1, 0))/SUMPRODUCT(生産額_中分類, IF(列分類振分=AE$3, 1, 0))</f>
        <v>#DIV/0!</v>
      </c>
      <c r="AF96" s="194" t="e">
        <f t="array" ref="AF96">SUMPRODUCT(計算_投入係数表_加工!$D233:$DS233, 生産額_中分類, IF(列分類振分=AF$3, 1, 0))/SUMPRODUCT(生産額_中分類, IF(列分類振分=AF$3, 1, 0))</f>
        <v>#DIV/0!</v>
      </c>
      <c r="AG96" s="194" t="e">
        <f t="array" ref="AG96">SUMPRODUCT(計算_投入係数表_加工!$D233:$DS233, 生産額_中分類, IF(列分類振分=AG$3, 1, 0))/SUMPRODUCT(生産額_中分類, IF(列分類振分=AG$3, 1, 0))</f>
        <v>#DIV/0!</v>
      </c>
      <c r="AH96" s="194" t="e">
        <f t="array" ref="AH96">SUMPRODUCT(計算_投入係数表_加工!$D233:$DS233, 生産額_中分類, IF(列分類振分=AH$3, 1, 0))/SUMPRODUCT(生産額_中分類, IF(列分類振分=AH$3, 1, 0))</f>
        <v>#DIV/0!</v>
      </c>
      <c r="AI96" s="194" t="e">
        <f t="array" ref="AI96">SUMPRODUCT(計算_投入係数表_加工!$D233:$DS233, 生産額_中分類, IF(列分類振分=AI$3, 1, 0))/SUMPRODUCT(生産額_中分類, IF(列分類振分=AI$3, 1, 0))</f>
        <v>#DIV/0!</v>
      </c>
      <c r="AJ96" s="194" t="e">
        <f t="array" ref="AJ96">SUMPRODUCT(計算_投入係数表_加工!$D233:$DS233, 生産額_中分類, IF(列分類振分=AJ$3, 1, 0))/SUMPRODUCT(生産額_中分類, IF(列分類振分=AJ$3, 1, 0))</f>
        <v>#DIV/0!</v>
      </c>
      <c r="AK96" s="194" t="e">
        <f t="array" ref="AK96">SUMPRODUCT(計算_投入係数表_加工!$D233:$DS233, 生産額_中分類, IF(列分類振分=AK$3, 1, 0))/SUMPRODUCT(生産額_中分類, IF(列分類振分=AK$3, 1, 0))</f>
        <v>#DIV/0!</v>
      </c>
      <c r="AL96" s="194" t="e">
        <f t="array" ref="AL96">SUMPRODUCT(計算_投入係数表_加工!$D233:$DS233, 生産額_中分類, IF(列分類振分=AL$3, 1, 0))/SUMPRODUCT(生産額_中分類, IF(列分類振分=AL$3, 1, 0))</f>
        <v>#DIV/0!</v>
      </c>
      <c r="AM96" s="194" t="e">
        <f t="array" ref="AM96">SUMPRODUCT(計算_投入係数表_加工!$D233:$DS233, 生産額_中分類, IF(列分類振分=AM$3, 1, 0))/SUMPRODUCT(生産額_中分類, IF(列分類振分=AM$3, 1, 0))</f>
        <v>#DIV/0!</v>
      </c>
      <c r="AN96" s="194" t="e">
        <f t="array" ref="AN96">SUMPRODUCT(計算_投入係数表_加工!$D233:$DS233, 生産額_中分類, IF(列分類振分=AN$3, 1, 0))/SUMPRODUCT(生産額_中分類, IF(列分類振分=AN$3, 1, 0))</f>
        <v>#DIV/0!</v>
      </c>
      <c r="AO96" s="194" t="e">
        <f t="array" ref="AO96">SUMPRODUCT(計算_投入係数表_加工!$D233:$DS233, 生産額_中分類, IF(列分類振分=AO$3, 1, 0))/SUMPRODUCT(生産額_中分類, IF(列分類振分=AO$3, 1, 0))</f>
        <v>#DIV/0!</v>
      </c>
      <c r="AP96" s="194" t="e">
        <f t="array" ref="AP96">SUMPRODUCT(計算_投入係数表_加工!$D233:$DS233, 生産額_中分類, IF(列分類振分=AP$3, 1, 0))/SUMPRODUCT(生産額_中分類, IF(列分類振分=AP$3, 1, 0))</f>
        <v>#DIV/0!</v>
      </c>
      <c r="AQ96" s="194" t="e">
        <f t="array" ref="AQ96">SUMPRODUCT(計算_投入係数表_加工!$D233:$DS233, 生産額_中分類, IF(列分類振分=AQ$3, 1, 0))/SUMPRODUCT(生産額_中分類, IF(列分類振分=AQ$3, 1, 0))</f>
        <v>#DIV/0!</v>
      </c>
      <c r="AR96" s="194" t="e">
        <f t="array" ref="AR96">SUMPRODUCT(計算_投入係数表_加工!$D233:$DS233, 生産額_中分類, IF(列分類振分=AR$3, 1, 0))/SUMPRODUCT(生産額_中分類, IF(列分類振分=AR$3, 1, 0))</f>
        <v>#DIV/0!</v>
      </c>
      <c r="AS96" s="194" t="e">
        <f t="array" ref="AS96">SUMPRODUCT(計算_投入係数表_加工!$D233:$DS233, 生産額_中分類, IF(列分類振分=AS$3, 1, 0))/SUMPRODUCT(生産額_中分類, IF(列分類振分=AS$3, 1, 0))</f>
        <v>#DIV/0!</v>
      </c>
      <c r="AT96" s="194" t="e">
        <f t="array" ref="AT96">SUMPRODUCT(計算_投入係数表_加工!$D233:$DS233, 生産額_中分類, IF(列分類振分=AT$3, 1, 0))/SUMPRODUCT(生産額_中分類, IF(列分類振分=AT$3, 1, 0))</f>
        <v>#DIV/0!</v>
      </c>
      <c r="AU96" s="194" t="e">
        <f t="array" ref="AU96">SUMPRODUCT(計算_投入係数表_加工!$D233:$DS233, 生産額_中分類, IF(列分類振分=AU$3, 1, 0))/SUMPRODUCT(生産額_中分類, IF(列分類振分=AU$3, 1, 0))</f>
        <v>#DIV/0!</v>
      </c>
      <c r="AV96" s="194" t="e">
        <f t="array" ref="AV96">SUMPRODUCT(計算_投入係数表_加工!$D233:$DS233, 生産額_中分類, IF(列分類振分=AV$3, 1, 0))/SUMPRODUCT(生産額_中分類, IF(列分類振分=AV$3, 1, 0))</f>
        <v>#DIV/0!</v>
      </c>
      <c r="AW96" s="194" t="e">
        <f t="array" ref="AW96">SUMPRODUCT(計算_投入係数表_加工!$D233:$DS233, 生産額_中分類, IF(列分類振分=AW$3, 1, 0))/SUMPRODUCT(生産額_中分類, IF(列分類振分=AW$3, 1, 0))</f>
        <v>#DIV/0!</v>
      </c>
      <c r="AX96" s="194" t="e">
        <f t="array" ref="AX96">SUMPRODUCT(計算_投入係数表_加工!$D233:$DS233, 生産額_中分類, IF(列分類振分=AX$3, 1, 0))/SUMPRODUCT(生産額_中分類, IF(列分類振分=AX$3, 1, 0))</f>
        <v>#DIV/0!</v>
      </c>
      <c r="AY96" s="194" t="e">
        <f t="array" ref="AY96">SUMPRODUCT(計算_投入係数表_加工!$D233:$DS233, 生産額_中分類, IF(列分類振分=AY$3, 1, 0))/SUMPRODUCT(生産額_中分類, IF(列分類振分=AY$3, 1, 0))</f>
        <v>#DIV/0!</v>
      </c>
      <c r="AZ96" s="194" t="e">
        <f t="array" ref="AZ96">SUMPRODUCT(計算_投入係数表_加工!$D233:$DS233, 生産額_中分類, IF(列分類振分=AZ$3, 1, 0))/SUMPRODUCT(生産額_中分類, IF(列分類振分=AZ$3, 1, 0))</f>
        <v>#DIV/0!</v>
      </c>
      <c r="BA96" s="194" t="e">
        <f t="array" ref="BA96">SUMPRODUCT(計算_投入係数表_加工!$D233:$DS233, 生産額_中分類, IF(列分類振分=BA$3, 1, 0))/SUMPRODUCT(生産額_中分類, IF(列分類振分=BA$3, 1, 0))</f>
        <v>#DIV/0!</v>
      </c>
      <c r="BB96" s="194" t="e">
        <f t="array" ref="BB96">SUMPRODUCT(計算_投入係数表_加工!$D233:$DS233, 生産額_中分類, IF(列分類振分=BB$3, 1, 0))/SUMPRODUCT(生産額_中分類, IF(列分類振分=BB$3, 1, 0))</f>
        <v>#DIV/0!</v>
      </c>
      <c r="BC96" s="194" t="e">
        <f t="array" ref="BC96">SUMPRODUCT(計算_投入係数表_加工!$D233:$DS233, 生産額_中分類, IF(列分類振分=BC$3, 1, 0))/SUMPRODUCT(生産額_中分類, IF(列分類振分=BC$3, 1, 0))</f>
        <v>#DIV/0!</v>
      </c>
      <c r="BD96" s="194" t="e">
        <f t="array" ref="BD96">SUMPRODUCT(計算_投入係数表_加工!$D233:$DS233, 生産額_中分類, IF(列分類振分=BD$3, 1, 0))/SUMPRODUCT(生産額_中分類, IF(列分類振分=BD$3, 1, 0))</f>
        <v>#DIV/0!</v>
      </c>
      <c r="BE96" s="194" t="e">
        <f t="array" ref="BE96">SUMPRODUCT(計算_投入係数表_加工!$D233:$DS233, 生産額_中分類, IF(列分類振分=BE$3, 1, 0))/SUMPRODUCT(生産額_中分類, IF(列分類振分=BE$3, 1, 0))</f>
        <v>#DIV/0!</v>
      </c>
      <c r="BF96" s="194" t="e">
        <f t="array" ref="BF96">SUMPRODUCT(計算_投入係数表_加工!$D233:$DS233, 生産額_中分類, IF(列分類振分=BF$3, 1, 0))/SUMPRODUCT(生産額_中分類, IF(列分類振分=BF$3, 1, 0))</f>
        <v>#DIV/0!</v>
      </c>
      <c r="BG96" s="194" t="e">
        <f t="array" ref="BG96">SUMPRODUCT(計算_投入係数表_加工!$D233:$DS233, 生産額_中分類, IF(列分類振分=BG$3, 1, 0))/SUMPRODUCT(生産額_中分類, IF(列分類振分=BG$3, 1, 0))</f>
        <v>#DIV/0!</v>
      </c>
      <c r="BH96" s="194" t="e">
        <f t="array" ref="BH96">SUMPRODUCT(計算_投入係数表_加工!$D233:$DS233, 生産額_中分類, IF(列分類振分=BH$3, 1, 0))/SUMPRODUCT(生産額_中分類, IF(列分類振分=BH$3, 1, 0))</f>
        <v>#DIV/0!</v>
      </c>
      <c r="BI96" s="194" t="e">
        <f t="array" ref="BI96">SUMPRODUCT(計算_投入係数表_加工!$D233:$DS233, 生産額_中分類, IF(列分類振分=BI$3, 1, 0))/SUMPRODUCT(生産額_中分類, IF(列分類振分=BI$3, 1, 0))</f>
        <v>#DIV/0!</v>
      </c>
      <c r="BJ96" s="194" t="e">
        <f t="array" ref="BJ96">SUMPRODUCT(計算_投入係数表_加工!$D233:$DS233, 生産額_中分類, IF(列分類振分=BJ$3, 1, 0))/SUMPRODUCT(生産額_中分類, IF(列分類振分=BJ$3, 1, 0))</f>
        <v>#DIV/0!</v>
      </c>
      <c r="BK96" s="194" t="e">
        <f t="array" ref="BK96">SUMPRODUCT(計算_投入係数表_加工!$D233:$DS233, 生産額_中分類, IF(列分類振分=BK$3, 1, 0))/SUMPRODUCT(生産額_中分類, IF(列分類振分=BK$3, 1, 0))</f>
        <v>#DIV/0!</v>
      </c>
      <c r="BL96" s="194" t="e">
        <f t="array" ref="BL96">SUMPRODUCT(計算_投入係数表_加工!$D233:$DS233, 生産額_中分類, IF(列分類振分=BL$3, 1, 0))/SUMPRODUCT(生産額_中分類, IF(列分類振分=BL$3, 1, 0))</f>
        <v>#DIV/0!</v>
      </c>
      <c r="BM96" s="194" t="e">
        <f t="array" ref="BM96">SUMPRODUCT(計算_投入係数表_加工!$D233:$DS233, 生産額_中分類, IF(列分類振分=BM$3, 1, 0))/SUMPRODUCT(生産額_中分類, IF(列分類振分=BM$3, 1, 0))</f>
        <v>#DIV/0!</v>
      </c>
      <c r="BN96" s="194" t="e">
        <f t="array" ref="BN96">SUMPRODUCT(計算_投入係数表_加工!$D233:$DS233, 生産額_中分類, IF(列分類振分=BN$3, 1, 0))/SUMPRODUCT(生産額_中分類, IF(列分類振分=BN$3, 1, 0))</f>
        <v>#DIV/0!</v>
      </c>
      <c r="BO96" s="194" t="e">
        <f t="array" ref="BO96">SUMPRODUCT(計算_投入係数表_加工!$D233:$DS233, 生産額_中分類, IF(列分類振分=BO$3, 1, 0))/SUMPRODUCT(生産額_中分類, IF(列分類振分=BO$3, 1, 0))</f>
        <v>#DIV/0!</v>
      </c>
      <c r="BP96" s="194" t="e">
        <f t="array" ref="BP96">SUMPRODUCT(計算_投入係数表_加工!$D233:$DS233, 生産額_中分類, IF(列分類振分=BP$3, 1, 0))/SUMPRODUCT(生産額_中分類, IF(列分類振分=BP$3, 1, 0))</f>
        <v>#DIV/0!</v>
      </c>
      <c r="BQ96" s="194" t="e">
        <f t="array" ref="BQ96">SUMPRODUCT(計算_投入係数表_加工!$D233:$DS233, 生産額_中分類, IF(列分類振分=BQ$3, 1, 0))/SUMPRODUCT(生産額_中分類, IF(列分類振分=BQ$3, 1, 0))</f>
        <v>#DIV/0!</v>
      </c>
      <c r="BR96" s="194" t="e">
        <f t="array" ref="BR96">SUMPRODUCT(計算_投入係数表_加工!$D233:$DS233, 生産額_中分類, IF(列分類振分=BR$3, 1, 0))/SUMPRODUCT(生産額_中分類, IF(列分類振分=BR$3, 1, 0))</f>
        <v>#DIV/0!</v>
      </c>
      <c r="BS96" s="194" t="e">
        <f t="array" ref="BS96">SUMPRODUCT(計算_投入係数表_加工!$D233:$DS233, 生産額_中分類, IF(列分類振分=BS$3, 1, 0))/SUMPRODUCT(生産額_中分類, IF(列分類振分=BS$3, 1, 0))</f>
        <v>#DIV/0!</v>
      </c>
      <c r="BT96" s="194" t="e">
        <f t="array" ref="BT96">SUMPRODUCT(計算_投入係数表_加工!$D233:$DS233, 生産額_中分類, IF(列分類振分=BT$3, 1, 0))/SUMPRODUCT(生産額_中分類, IF(列分類振分=BT$3, 1, 0))</f>
        <v>#DIV/0!</v>
      </c>
      <c r="BU96" s="194" t="e">
        <f t="array" ref="BU96">SUMPRODUCT(計算_投入係数表_加工!$D233:$DS233, 生産額_中分類, IF(列分類振分=BU$3, 1, 0))/SUMPRODUCT(生産額_中分類, IF(列分類振分=BU$3, 1, 0))</f>
        <v>#DIV/0!</v>
      </c>
      <c r="BV96" s="194" t="e">
        <f t="array" ref="BV96">SUMPRODUCT(計算_投入係数表_加工!$D233:$DS233, 生産額_中分類, IF(列分類振分=BV$3, 1, 0))/SUMPRODUCT(生産額_中分類, IF(列分類振分=BV$3, 1, 0))</f>
        <v>#DIV/0!</v>
      </c>
      <c r="BW96" s="194" t="e">
        <f t="array" ref="BW96">SUMPRODUCT(計算_投入係数表_加工!$D233:$DS233, 生産額_中分類, IF(列分類振分=BW$3, 1, 0))/SUMPRODUCT(生産額_中分類, IF(列分類振分=BW$3, 1, 0))</f>
        <v>#DIV/0!</v>
      </c>
      <c r="BX96" s="194" t="e">
        <f t="array" ref="BX96">SUMPRODUCT(計算_投入係数表_加工!$D233:$DS233, 生産額_中分類, IF(列分類振分=BX$3, 1, 0))/SUMPRODUCT(生産額_中分類, IF(列分類振分=BX$3, 1, 0))</f>
        <v>#DIV/0!</v>
      </c>
      <c r="BY96" s="194" t="e">
        <f t="array" ref="BY96">SUMPRODUCT(計算_投入係数表_加工!$D233:$DS233, 生産額_中分類, IF(列分類振分=BY$3, 1, 0))/SUMPRODUCT(生産額_中分類, IF(列分類振分=BY$3, 1, 0))</f>
        <v>#DIV/0!</v>
      </c>
      <c r="BZ96" s="194" t="e">
        <f t="array" ref="BZ96">SUMPRODUCT(計算_投入係数表_加工!$D233:$DS233, 生産額_中分類, IF(列分類振分=BZ$3, 1, 0))/SUMPRODUCT(生産額_中分類, IF(列分類振分=BZ$3, 1, 0))</f>
        <v>#DIV/0!</v>
      </c>
      <c r="CA96" s="194" t="e">
        <f t="array" ref="CA96">SUMPRODUCT(計算_投入係数表_加工!$D233:$DS233, 生産額_中分類, IF(列分類振分=CA$3, 1, 0))/SUMPRODUCT(生産額_中分類, IF(列分類振分=CA$3, 1, 0))</f>
        <v>#DIV/0!</v>
      </c>
      <c r="CB96" s="194" t="e">
        <f t="array" ref="CB96">SUMPRODUCT(計算_投入係数表_加工!$D233:$DS233, 生産額_中分類, IF(列分類振分=CB$3, 1, 0))/SUMPRODUCT(生産額_中分類, IF(列分類振分=CB$3, 1, 0))</f>
        <v>#DIV/0!</v>
      </c>
      <c r="CC96" s="194" t="e">
        <f t="array" ref="CC96">SUMPRODUCT(計算_投入係数表_加工!$D233:$DS233, 生産額_中分類, IF(列分類振分=CC$3, 1, 0))/SUMPRODUCT(生産額_中分類, IF(列分類振分=CC$3, 1, 0))</f>
        <v>#DIV/0!</v>
      </c>
      <c r="CD96" s="194" t="e">
        <f t="array" ref="CD96">SUMPRODUCT(計算_投入係数表_加工!$D233:$DS233, 生産額_中分類, IF(列分類振分=CD$3, 1, 0))/SUMPRODUCT(生産額_中分類, IF(列分類振分=CD$3, 1, 0))</f>
        <v>#DIV/0!</v>
      </c>
      <c r="CE96" s="194" t="e">
        <f t="array" ref="CE96">SUMPRODUCT(計算_投入係数表_加工!$D233:$DS233, 生産額_中分類, IF(列分類振分=CE$3, 1, 0))/SUMPRODUCT(生産額_中分類, IF(列分類振分=CE$3, 1, 0))</f>
        <v>#DIV/0!</v>
      </c>
      <c r="CF96" s="194" t="e">
        <f t="array" ref="CF96">SUMPRODUCT(計算_投入係数表_加工!$D233:$DS233, 生産額_中分類, IF(列分類振分=CF$3, 1, 0))/SUMPRODUCT(生産額_中分類, IF(列分類振分=CF$3, 1, 0))</f>
        <v>#DIV/0!</v>
      </c>
      <c r="CG96" s="194" t="e">
        <f t="array" ref="CG96">SUMPRODUCT(計算_投入係数表_加工!$D233:$DS233, 生産額_中分類, IF(列分類振分=CG$3, 1, 0))/SUMPRODUCT(生産額_中分類, IF(列分類振分=CG$3, 1, 0))</f>
        <v>#DIV/0!</v>
      </c>
      <c r="CH96" s="194" t="e">
        <f t="array" ref="CH96">SUMPRODUCT(計算_投入係数表_加工!$D233:$DS233, 生産額_中分類, IF(列分類振分=CH$3, 1, 0))/SUMPRODUCT(生産額_中分類, IF(列分類振分=CH$3, 1, 0))</f>
        <v>#DIV/0!</v>
      </c>
      <c r="CI96" s="194" t="e">
        <f t="array" ref="CI96">SUMPRODUCT(計算_投入係数表_加工!$D233:$DS233, 生産額_中分類, IF(列分類振分=CI$3, 1, 0))/SUMPRODUCT(生産額_中分類, IF(列分類振分=CI$3, 1, 0))</f>
        <v>#DIV/0!</v>
      </c>
      <c r="CJ96" s="194" t="e">
        <f t="array" ref="CJ96">SUMPRODUCT(計算_投入係数表_加工!$D233:$DS233, 生産額_中分類, IF(列分類振分=CJ$3, 1, 0))/SUMPRODUCT(生産額_中分類, IF(列分類振分=CJ$3, 1, 0))</f>
        <v>#DIV/0!</v>
      </c>
      <c r="CK96" s="194" t="e">
        <f t="array" ref="CK96">SUMPRODUCT(計算_投入係数表_加工!$D233:$DS233, 生産額_中分類, IF(列分類振分=CK$3, 1, 0))/SUMPRODUCT(生産額_中分類, IF(列分類振分=CK$3, 1, 0))</f>
        <v>#DIV/0!</v>
      </c>
      <c r="CL96" s="194" t="e">
        <f t="array" ref="CL96">SUMPRODUCT(計算_投入係数表_加工!$D233:$DS233, 生産額_中分類, IF(列分類振分=CL$3, 1, 0))/SUMPRODUCT(生産額_中分類, IF(列分類振分=CL$3, 1, 0))</f>
        <v>#DIV/0!</v>
      </c>
      <c r="CM96" s="194" t="e">
        <f t="array" ref="CM96">SUMPRODUCT(計算_投入係数表_加工!$D233:$DS233, 生産額_中分類, IF(列分類振分=CM$3, 1, 0))/SUMPRODUCT(生産額_中分類, IF(列分類振分=CM$3, 1, 0))</f>
        <v>#DIV/0!</v>
      </c>
      <c r="CN96" s="194" t="e">
        <f t="array" ref="CN96">SUMPRODUCT(計算_投入係数表_加工!$D233:$DS233, 生産額_中分類, IF(列分類振分=CN$3, 1, 0))/SUMPRODUCT(生産額_中分類, IF(列分類振分=CN$3, 1, 0))</f>
        <v>#DIV/0!</v>
      </c>
      <c r="CO96" s="194" t="e">
        <f t="array" ref="CO96">SUMPRODUCT(計算_投入係数表_加工!$D233:$DS233, 生産額_中分類, IF(列分類振分=CO$3, 1, 0))/SUMPRODUCT(生産額_中分類, IF(列分類振分=CO$3, 1, 0))</f>
        <v>#DIV/0!</v>
      </c>
      <c r="CP96" s="194" t="e">
        <f t="array" ref="CP96">SUMPRODUCT(計算_投入係数表_加工!$D233:$DS233, 生産額_中分類, IF(列分類振分=CP$3, 1, 0))/SUMPRODUCT(生産額_中分類, IF(列分類振分=CP$3, 1, 0))</f>
        <v>#DIV/0!</v>
      </c>
      <c r="CQ96" s="194" t="e">
        <f t="array" ref="CQ96">SUMPRODUCT(計算_投入係数表_加工!$D233:$DS233, 生産額_中分類, IF(列分類振分=CQ$3, 1, 0))/SUMPRODUCT(生産額_中分類, IF(列分類振分=CQ$3, 1, 0))</f>
        <v>#DIV/0!</v>
      </c>
      <c r="CR96" s="194" t="e">
        <f t="array" ref="CR96">SUMPRODUCT(計算_投入係数表_加工!$D233:$DS233, 生産額_中分類, IF(列分類振分=CR$3, 1, 0))/SUMPRODUCT(生産額_中分類, IF(列分類振分=CR$3, 1, 0))</f>
        <v>#DIV/0!</v>
      </c>
      <c r="CS96" s="194" t="e">
        <f t="array" ref="CS96">SUMPRODUCT(計算_投入係数表_加工!$D233:$DS233, 生産額_中分類, IF(列分類振分=CS$3, 1, 0))/SUMPRODUCT(生産額_中分類, IF(列分類振分=CS$3, 1, 0))</f>
        <v>#DIV/0!</v>
      </c>
      <c r="CT96" s="194" t="e">
        <f t="array" ref="CT96">SUMPRODUCT(計算_投入係数表_加工!$D233:$DS233, 生産額_中分類, IF(列分類振分=CT$3, 1, 0))/SUMPRODUCT(生産額_中分類, IF(列分類振分=CT$3, 1, 0))</f>
        <v>#DIV/0!</v>
      </c>
      <c r="CU96" s="194" t="e">
        <f t="array" ref="CU96">SUMPRODUCT(計算_投入係数表_加工!$D233:$DS233, 生産額_中分類, IF(列分類振分=CU$3, 1, 0))/SUMPRODUCT(生産額_中分類, IF(列分類振分=CU$3, 1, 0))</f>
        <v>#DIV/0!</v>
      </c>
      <c r="CV96" s="194" t="e">
        <f t="array" ref="CV96">SUMPRODUCT(計算_投入係数表_加工!$D233:$DS233, 生産額_中分類, IF(列分類振分=CV$3, 1, 0))/SUMPRODUCT(生産額_中分類, IF(列分類振分=CV$3, 1, 0))</f>
        <v>#DIV/0!</v>
      </c>
      <c r="CW96" s="194" t="e">
        <f t="array" ref="CW96">SUMPRODUCT(計算_投入係数表_加工!$D233:$DS233, 生産額_中分類, IF(列分類振分=CW$3, 1, 0))/SUMPRODUCT(生産額_中分類, IF(列分類振分=CW$3, 1, 0))</f>
        <v>#DIV/0!</v>
      </c>
      <c r="CX96" s="194" t="e">
        <f t="array" ref="CX96">SUMPRODUCT(計算_投入係数表_加工!$D233:$DS233, 生産額_中分類, IF(列分類振分=CX$3, 1, 0))/SUMPRODUCT(生産額_中分類, IF(列分類振分=CX$3, 1, 0))</f>
        <v>#DIV/0!</v>
      </c>
      <c r="CY96" s="194" t="e">
        <f t="array" ref="CY96">SUMPRODUCT(計算_投入係数表_加工!$D233:$DS233, 生産額_中分類, IF(列分類振分=CY$3, 1, 0))/SUMPRODUCT(生産額_中分類, IF(列分類振分=CY$3, 1, 0))</f>
        <v>#DIV/0!</v>
      </c>
      <c r="CZ96" s="194" t="e">
        <f t="array" ref="CZ96">SUMPRODUCT(計算_投入係数表_加工!$D233:$DS233, 生産額_中分類, IF(列分類振分=CZ$3, 1, 0))/SUMPRODUCT(生産額_中分類, IF(列分類振分=CZ$3, 1, 0))</f>
        <v>#DIV/0!</v>
      </c>
      <c r="DA96" s="194" t="e">
        <f t="array" ref="DA96">SUMPRODUCT(計算_投入係数表_加工!$D233:$DS233, 生産額_中分類, IF(列分類振分=DA$3, 1, 0))/SUMPRODUCT(生産額_中分類, IF(列分類振分=DA$3, 1, 0))</f>
        <v>#DIV/0!</v>
      </c>
      <c r="DB96" s="194" t="e">
        <f t="array" ref="DB96">SUMPRODUCT(計算_投入係数表_加工!$D233:$DS233, 生産額_中分類, IF(列分類振分=DB$3, 1, 0))/SUMPRODUCT(生産額_中分類, IF(列分類振分=DB$3, 1, 0))</f>
        <v>#DIV/0!</v>
      </c>
      <c r="DC96" s="194" t="e">
        <f t="array" ref="DC96">SUMPRODUCT(計算_投入係数表_加工!$D233:$DS233, 生産額_中分類, IF(列分類振分=DC$3, 1, 0))/SUMPRODUCT(生産額_中分類, IF(列分類振分=DC$3, 1, 0))</f>
        <v>#DIV/0!</v>
      </c>
      <c r="DD96" s="194" t="e">
        <f t="array" ref="DD96">SUMPRODUCT(計算_投入係数表_加工!$D233:$DS233, 生産額_中分類, IF(列分類振分=DD$3, 1, 0))/SUMPRODUCT(生産額_中分類, IF(列分類振分=DD$3, 1, 0))</f>
        <v>#DIV/0!</v>
      </c>
      <c r="DE96" s="194" t="e">
        <f t="array" ref="DE96">SUMPRODUCT(計算_投入係数表_加工!$D233:$DS233, 生産額_中分類, IF(列分類振分=DE$3, 1, 0))/SUMPRODUCT(生産額_中分類, IF(列分類振分=DE$3, 1, 0))</f>
        <v>#DIV/0!</v>
      </c>
      <c r="DF96" s="194" t="e">
        <f t="array" ref="DF96">SUMPRODUCT(計算_投入係数表_加工!$D233:$DS233, 生産額_中分類, IF(列分類振分=DF$3, 1, 0))/SUMPRODUCT(生産額_中分類, IF(列分類振分=DF$3, 1, 0))</f>
        <v>#DIV/0!</v>
      </c>
      <c r="DG96" s="194" t="e">
        <f t="array" ref="DG96">SUMPRODUCT(計算_投入係数表_加工!$D233:$DS233, 生産額_中分類, IF(列分類振分=DG$3, 1, 0))/SUMPRODUCT(生産額_中分類, IF(列分類振分=DG$3, 1, 0))</f>
        <v>#DIV/0!</v>
      </c>
      <c r="DH96" s="194" t="e">
        <f t="array" ref="DH96">SUMPRODUCT(計算_投入係数表_加工!$D233:$DS233, 生産額_中分類, IF(列分類振分=DH$3, 1, 0))/SUMPRODUCT(生産額_中分類, IF(列分類振分=DH$3, 1, 0))</f>
        <v>#DIV/0!</v>
      </c>
      <c r="DI96" s="194" t="e">
        <f t="array" ref="DI96">SUMPRODUCT(計算_投入係数表_加工!$D233:$DS233, 生産額_中分類, IF(列分類振分=DI$3, 1, 0))/SUMPRODUCT(生産額_中分類, IF(列分類振分=DI$3, 1, 0))</f>
        <v>#DIV/0!</v>
      </c>
      <c r="DJ96" s="194" t="e">
        <f t="array" ref="DJ96">SUMPRODUCT(計算_投入係数表_加工!$D233:$DS233, 生産額_中分類, IF(列分類振分=DJ$3, 1, 0))/SUMPRODUCT(生産額_中分類, IF(列分類振分=DJ$3, 1, 0))</f>
        <v>#DIV/0!</v>
      </c>
      <c r="DK96" s="194" t="e">
        <f t="array" ref="DK96">SUMPRODUCT(計算_投入係数表_加工!$D233:$DS233, 生産額_中分類, IF(列分類振分=DK$3, 1, 0))/SUMPRODUCT(生産額_中分類, IF(列分類振分=DK$3, 1, 0))</f>
        <v>#DIV/0!</v>
      </c>
      <c r="DL96" s="194" t="e">
        <f t="array" ref="DL96">SUMPRODUCT(計算_投入係数表_加工!$D233:$DS233, 生産額_中分類, IF(列分類振分=DL$3, 1, 0))/SUMPRODUCT(生産額_中分類, IF(列分類振分=DL$3, 1, 0))</f>
        <v>#DIV/0!</v>
      </c>
      <c r="DM96" s="194" t="e">
        <f t="array" ref="DM96">SUMPRODUCT(計算_投入係数表_加工!$D233:$DS233, 生産額_中分類, IF(列分類振分=DM$3, 1, 0))/SUMPRODUCT(生産額_中分類, IF(列分類振分=DM$3, 1, 0))</f>
        <v>#DIV/0!</v>
      </c>
      <c r="DN96" s="194" t="e">
        <f t="array" ref="DN96">SUMPRODUCT(計算_投入係数表_加工!$D233:$DS233, 生産額_中分類, IF(列分類振分=DN$3, 1, 0))/SUMPRODUCT(生産額_中分類, IF(列分類振分=DN$3, 1, 0))</f>
        <v>#DIV/0!</v>
      </c>
      <c r="DO96" s="194" t="e">
        <f t="array" ref="DO96">SUMPRODUCT(計算_投入係数表_加工!$D233:$DS233, 生産額_中分類, IF(列分類振分=DO$3, 1, 0))/SUMPRODUCT(生産額_中分類, IF(列分類振分=DO$3, 1, 0))</f>
        <v>#DIV/0!</v>
      </c>
      <c r="DP96" s="194" t="e">
        <f t="array" ref="DP96">SUMPRODUCT(計算_投入係数表_加工!$D233:$DS233, 生産額_中分類, IF(列分類振分=DP$3, 1, 0))/SUMPRODUCT(生産額_中分類, IF(列分類振分=DP$3, 1, 0))</f>
        <v>#DIV/0!</v>
      </c>
      <c r="DQ96" s="194" t="e">
        <f t="array" ref="DQ96">SUMPRODUCT(計算_投入係数表_加工!$D233:$DS233, 生産額_中分類, IF(列分類振分=DQ$3, 1, 0))/SUMPRODUCT(生産額_中分類, IF(列分類振分=DQ$3, 1, 0))</f>
        <v>#DIV/0!</v>
      </c>
      <c r="DR96" s="194" t="e">
        <f t="array" ref="DR96">SUMPRODUCT(計算_投入係数表_加工!$D233:$DS233, 生産額_中分類, IF(列分類振分=DR$3, 1, 0))/SUMPRODUCT(生産額_中分類, IF(列分類振分=DR$3, 1, 0))</f>
        <v>#DIV/0!</v>
      </c>
      <c r="DS96" s="194" t="e">
        <f t="array" ref="DS96">SUMPRODUCT(計算_投入係数表_加工!$D233:$DS233, 生産額_中分類, IF(列分類振分=DS$3, 1, 0))/SUMPRODUCT(生産額_中分類, IF(列分類振分=DS$3, 1, 0))</f>
        <v>#DIV/0!</v>
      </c>
      <c r="DT96" s="23">
        <f>SUMIF(振分, $C96, 計算_投入係数表_加工!DT$4:DT$123)</f>
        <v>0</v>
      </c>
    </row>
    <row r="97" spans="2:124" x14ac:dyDescent="0.25">
      <c r="B97" s="53">
        <v>94</v>
      </c>
      <c r="C97" s="192" t="str">
        <v>-</v>
      </c>
      <c r="D97" s="193">
        <f t="array" ref="D97">SUMPRODUCT(計算_投入係数表_加工!$D234:$DS234, 生産額_中分類, IF(列分類振分=D$3, 1, 0))/SUMPRODUCT(生産額_中分類, IF(列分類振分=D$3, 1, 0))</f>
        <v>0</v>
      </c>
      <c r="E97" s="194">
        <f t="array" ref="E97">SUMPRODUCT(計算_投入係数表_加工!$D234:$DS234, 生産額_中分類, IF(列分類振分=E$3, 1, 0))/SUMPRODUCT(生産額_中分類, IF(列分類振分=E$3, 1, 0))</f>
        <v>0</v>
      </c>
      <c r="F97" s="194">
        <f t="array" ref="F97">SUMPRODUCT(計算_投入係数表_加工!$D234:$DS234, 生産額_中分類, IF(列分類振分=F$3, 1, 0))/SUMPRODUCT(生産額_中分類, IF(列分類振分=F$3, 1, 0))</f>
        <v>0</v>
      </c>
      <c r="G97" s="194">
        <f t="array" ref="G97">SUMPRODUCT(計算_投入係数表_加工!$D234:$DS234, 生産額_中分類, IF(列分類振分=G$3, 1, 0))/SUMPRODUCT(生産額_中分類, IF(列分類振分=G$3, 1, 0))</f>
        <v>0</v>
      </c>
      <c r="H97" s="194">
        <f t="array" ref="H97">SUMPRODUCT(計算_投入係数表_加工!$D234:$DS234, 生産額_中分類, IF(列分類振分=H$3, 1, 0))/SUMPRODUCT(生産額_中分類, IF(列分類振分=H$3, 1, 0))</f>
        <v>0</v>
      </c>
      <c r="I97" s="194">
        <f t="array" ref="I97">SUMPRODUCT(計算_投入係数表_加工!$D234:$DS234, 生産額_中分類, IF(列分類振分=I$3, 1, 0))/SUMPRODUCT(生産額_中分類, IF(列分類振分=I$3, 1, 0))</f>
        <v>0</v>
      </c>
      <c r="J97" s="194">
        <f t="array" ref="J97">SUMPRODUCT(計算_投入係数表_加工!$D234:$DS234, 生産額_中分類, IF(列分類振分=J$3, 1, 0))/SUMPRODUCT(生産額_中分類, IF(列分類振分=J$3, 1, 0))</f>
        <v>0</v>
      </c>
      <c r="K97" s="194">
        <f t="array" ref="K97">SUMPRODUCT(計算_投入係数表_加工!$D234:$DS234, 生産額_中分類, IF(列分類振分=K$3, 1, 0))/SUMPRODUCT(生産額_中分類, IF(列分類振分=K$3, 1, 0))</f>
        <v>0</v>
      </c>
      <c r="L97" s="194">
        <f t="array" ref="L97">SUMPRODUCT(計算_投入係数表_加工!$D234:$DS234, 生産額_中分類, IF(列分類振分=L$3, 1, 0))/SUMPRODUCT(生産額_中分類, IF(列分類振分=L$3, 1, 0))</f>
        <v>0</v>
      </c>
      <c r="M97" s="194">
        <f t="array" ref="M97">SUMPRODUCT(計算_投入係数表_加工!$D234:$DS234, 生産額_中分類, IF(列分類振分=M$3, 1, 0))/SUMPRODUCT(生産額_中分類, IF(列分類振分=M$3, 1, 0))</f>
        <v>0</v>
      </c>
      <c r="N97" s="194">
        <f t="array" ref="N97">SUMPRODUCT(計算_投入係数表_加工!$D234:$DS234, 生産額_中分類, IF(列分類振分=N$3, 1, 0))/SUMPRODUCT(生産額_中分類, IF(列分類振分=N$3, 1, 0))</f>
        <v>0</v>
      </c>
      <c r="O97" s="194">
        <f t="array" ref="O97">SUMPRODUCT(計算_投入係数表_加工!$D234:$DS234, 生産額_中分類, IF(列分類振分=O$3, 1, 0))/SUMPRODUCT(生産額_中分類, IF(列分類振分=O$3, 1, 0))</f>
        <v>0</v>
      </c>
      <c r="P97" s="194">
        <f t="array" ref="P97">SUMPRODUCT(計算_投入係数表_加工!$D234:$DS234, 生産額_中分類, IF(列分類振分=P$3, 1, 0))/SUMPRODUCT(生産額_中分類, IF(列分類振分=P$3, 1, 0))</f>
        <v>0</v>
      </c>
      <c r="Q97" s="194" t="e">
        <f t="array" ref="Q97">SUMPRODUCT(計算_投入係数表_加工!$D234:$DS234, 生産額_中分類, IF(列分類振分=Q$3, 1, 0))/SUMPRODUCT(生産額_中分類, IF(列分類振分=Q$3, 1, 0))</f>
        <v>#DIV/0!</v>
      </c>
      <c r="R97" s="194" t="e">
        <f t="array" ref="R97">SUMPRODUCT(計算_投入係数表_加工!$D234:$DS234, 生産額_中分類, IF(列分類振分=R$3, 1, 0))/SUMPRODUCT(生産額_中分類, IF(列分類振分=R$3, 1, 0))</f>
        <v>#DIV/0!</v>
      </c>
      <c r="S97" s="194" t="e">
        <f t="array" ref="S97">SUMPRODUCT(計算_投入係数表_加工!$D234:$DS234, 生産額_中分類, IF(列分類振分=S$3, 1, 0))/SUMPRODUCT(生産額_中分類, IF(列分類振分=S$3, 1, 0))</f>
        <v>#DIV/0!</v>
      </c>
      <c r="T97" s="194" t="e">
        <f t="array" ref="T97">SUMPRODUCT(計算_投入係数表_加工!$D234:$DS234, 生産額_中分類, IF(列分類振分=T$3, 1, 0))/SUMPRODUCT(生産額_中分類, IF(列分類振分=T$3, 1, 0))</f>
        <v>#DIV/0!</v>
      </c>
      <c r="U97" s="194" t="e">
        <f t="array" ref="U97">SUMPRODUCT(計算_投入係数表_加工!$D234:$DS234, 生産額_中分類, IF(列分類振分=U$3, 1, 0))/SUMPRODUCT(生産額_中分類, IF(列分類振分=U$3, 1, 0))</f>
        <v>#DIV/0!</v>
      </c>
      <c r="V97" s="194" t="e">
        <f t="array" ref="V97">SUMPRODUCT(計算_投入係数表_加工!$D234:$DS234, 生産額_中分類, IF(列分類振分=V$3, 1, 0))/SUMPRODUCT(生産額_中分類, IF(列分類振分=V$3, 1, 0))</f>
        <v>#DIV/0!</v>
      </c>
      <c r="W97" s="194" t="e">
        <f t="array" ref="W97">SUMPRODUCT(計算_投入係数表_加工!$D234:$DS234, 生産額_中分類, IF(列分類振分=W$3, 1, 0))/SUMPRODUCT(生産額_中分類, IF(列分類振分=W$3, 1, 0))</f>
        <v>#DIV/0!</v>
      </c>
      <c r="X97" s="194" t="e">
        <f t="array" ref="X97">SUMPRODUCT(計算_投入係数表_加工!$D234:$DS234, 生産額_中分類, IF(列分類振分=X$3, 1, 0))/SUMPRODUCT(生産額_中分類, IF(列分類振分=X$3, 1, 0))</f>
        <v>#DIV/0!</v>
      </c>
      <c r="Y97" s="194" t="e">
        <f t="array" ref="Y97">SUMPRODUCT(計算_投入係数表_加工!$D234:$DS234, 生産額_中分類, IF(列分類振分=Y$3, 1, 0))/SUMPRODUCT(生産額_中分類, IF(列分類振分=Y$3, 1, 0))</f>
        <v>#DIV/0!</v>
      </c>
      <c r="Z97" s="194" t="e">
        <f t="array" ref="Z97">SUMPRODUCT(計算_投入係数表_加工!$D234:$DS234, 生産額_中分類, IF(列分類振分=Z$3, 1, 0))/SUMPRODUCT(生産額_中分類, IF(列分類振分=Z$3, 1, 0))</f>
        <v>#DIV/0!</v>
      </c>
      <c r="AA97" s="194" t="e">
        <f t="array" ref="AA97">SUMPRODUCT(計算_投入係数表_加工!$D234:$DS234, 生産額_中分類, IF(列分類振分=AA$3, 1, 0))/SUMPRODUCT(生産額_中分類, IF(列分類振分=AA$3, 1, 0))</f>
        <v>#DIV/0!</v>
      </c>
      <c r="AB97" s="194" t="e">
        <f t="array" ref="AB97">SUMPRODUCT(計算_投入係数表_加工!$D234:$DS234, 生産額_中分類, IF(列分類振分=AB$3, 1, 0))/SUMPRODUCT(生産額_中分類, IF(列分類振分=AB$3, 1, 0))</f>
        <v>#DIV/0!</v>
      </c>
      <c r="AC97" s="194" t="e">
        <f t="array" ref="AC97">SUMPRODUCT(計算_投入係数表_加工!$D234:$DS234, 生産額_中分類, IF(列分類振分=AC$3, 1, 0))/SUMPRODUCT(生産額_中分類, IF(列分類振分=AC$3, 1, 0))</f>
        <v>#DIV/0!</v>
      </c>
      <c r="AD97" s="194" t="e">
        <f t="array" ref="AD97">SUMPRODUCT(計算_投入係数表_加工!$D234:$DS234, 生産額_中分類, IF(列分類振分=AD$3, 1, 0))/SUMPRODUCT(生産額_中分類, IF(列分類振分=AD$3, 1, 0))</f>
        <v>#DIV/0!</v>
      </c>
      <c r="AE97" s="194" t="e">
        <f t="array" ref="AE97">SUMPRODUCT(計算_投入係数表_加工!$D234:$DS234, 生産額_中分類, IF(列分類振分=AE$3, 1, 0))/SUMPRODUCT(生産額_中分類, IF(列分類振分=AE$3, 1, 0))</f>
        <v>#DIV/0!</v>
      </c>
      <c r="AF97" s="194" t="e">
        <f t="array" ref="AF97">SUMPRODUCT(計算_投入係数表_加工!$D234:$DS234, 生産額_中分類, IF(列分類振分=AF$3, 1, 0))/SUMPRODUCT(生産額_中分類, IF(列分類振分=AF$3, 1, 0))</f>
        <v>#DIV/0!</v>
      </c>
      <c r="AG97" s="194" t="e">
        <f t="array" ref="AG97">SUMPRODUCT(計算_投入係数表_加工!$D234:$DS234, 生産額_中分類, IF(列分類振分=AG$3, 1, 0))/SUMPRODUCT(生産額_中分類, IF(列分類振分=AG$3, 1, 0))</f>
        <v>#DIV/0!</v>
      </c>
      <c r="AH97" s="194" t="e">
        <f t="array" ref="AH97">SUMPRODUCT(計算_投入係数表_加工!$D234:$DS234, 生産額_中分類, IF(列分類振分=AH$3, 1, 0))/SUMPRODUCT(生産額_中分類, IF(列分類振分=AH$3, 1, 0))</f>
        <v>#DIV/0!</v>
      </c>
      <c r="AI97" s="194" t="e">
        <f t="array" ref="AI97">SUMPRODUCT(計算_投入係数表_加工!$D234:$DS234, 生産額_中分類, IF(列分類振分=AI$3, 1, 0))/SUMPRODUCT(生産額_中分類, IF(列分類振分=AI$3, 1, 0))</f>
        <v>#DIV/0!</v>
      </c>
      <c r="AJ97" s="194" t="e">
        <f t="array" ref="AJ97">SUMPRODUCT(計算_投入係数表_加工!$D234:$DS234, 生産額_中分類, IF(列分類振分=AJ$3, 1, 0))/SUMPRODUCT(生産額_中分類, IF(列分類振分=AJ$3, 1, 0))</f>
        <v>#DIV/0!</v>
      </c>
      <c r="AK97" s="194" t="e">
        <f t="array" ref="AK97">SUMPRODUCT(計算_投入係数表_加工!$D234:$DS234, 生産額_中分類, IF(列分類振分=AK$3, 1, 0))/SUMPRODUCT(生産額_中分類, IF(列分類振分=AK$3, 1, 0))</f>
        <v>#DIV/0!</v>
      </c>
      <c r="AL97" s="194" t="e">
        <f t="array" ref="AL97">SUMPRODUCT(計算_投入係数表_加工!$D234:$DS234, 生産額_中分類, IF(列分類振分=AL$3, 1, 0))/SUMPRODUCT(生産額_中分類, IF(列分類振分=AL$3, 1, 0))</f>
        <v>#DIV/0!</v>
      </c>
      <c r="AM97" s="194" t="e">
        <f t="array" ref="AM97">SUMPRODUCT(計算_投入係数表_加工!$D234:$DS234, 生産額_中分類, IF(列分類振分=AM$3, 1, 0))/SUMPRODUCT(生産額_中分類, IF(列分類振分=AM$3, 1, 0))</f>
        <v>#DIV/0!</v>
      </c>
      <c r="AN97" s="194" t="e">
        <f t="array" ref="AN97">SUMPRODUCT(計算_投入係数表_加工!$D234:$DS234, 生産額_中分類, IF(列分類振分=AN$3, 1, 0))/SUMPRODUCT(生産額_中分類, IF(列分類振分=AN$3, 1, 0))</f>
        <v>#DIV/0!</v>
      </c>
      <c r="AO97" s="194" t="e">
        <f t="array" ref="AO97">SUMPRODUCT(計算_投入係数表_加工!$D234:$DS234, 生産額_中分類, IF(列分類振分=AO$3, 1, 0))/SUMPRODUCT(生産額_中分類, IF(列分類振分=AO$3, 1, 0))</f>
        <v>#DIV/0!</v>
      </c>
      <c r="AP97" s="194" t="e">
        <f t="array" ref="AP97">SUMPRODUCT(計算_投入係数表_加工!$D234:$DS234, 生産額_中分類, IF(列分類振分=AP$3, 1, 0))/SUMPRODUCT(生産額_中分類, IF(列分類振分=AP$3, 1, 0))</f>
        <v>#DIV/0!</v>
      </c>
      <c r="AQ97" s="194" t="e">
        <f t="array" ref="AQ97">SUMPRODUCT(計算_投入係数表_加工!$D234:$DS234, 生産額_中分類, IF(列分類振分=AQ$3, 1, 0))/SUMPRODUCT(生産額_中分類, IF(列分類振分=AQ$3, 1, 0))</f>
        <v>#DIV/0!</v>
      </c>
      <c r="AR97" s="194" t="e">
        <f t="array" ref="AR97">SUMPRODUCT(計算_投入係数表_加工!$D234:$DS234, 生産額_中分類, IF(列分類振分=AR$3, 1, 0))/SUMPRODUCT(生産額_中分類, IF(列分類振分=AR$3, 1, 0))</f>
        <v>#DIV/0!</v>
      </c>
      <c r="AS97" s="194" t="e">
        <f t="array" ref="AS97">SUMPRODUCT(計算_投入係数表_加工!$D234:$DS234, 生産額_中分類, IF(列分類振分=AS$3, 1, 0))/SUMPRODUCT(生産額_中分類, IF(列分類振分=AS$3, 1, 0))</f>
        <v>#DIV/0!</v>
      </c>
      <c r="AT97" s="194" t="e">
        <f t="array" ref="AT97">SUMPRODUCT(計算_投入係数表_加工!$D234:$DS234, 生産額_中分類, IF(列分類振分=AT$3, 1, 0))/SUMPRODUCT(生産額_中分類, IF(列分類振分=AT$3, 1, 0))</f>
        <v>#DIV/0!</v>
      </c>
      <c r="AU97" s="194" t="e">
        <f t="array" ref="AU97">SUMPRODUCT(計算_投入係数表_加工!$D234:$DS234, 生産額_中分類, IF(列分類振分=AU$3, 1, 0))/SUMPRODUCT(生産額_中分類, IF(列分類振分=AU$3, 1, 0))</f>
        <v>#DIV/0!</v>
      </c>
      <c r="AV97" s="194" t="e">
        <f t="array" ref="AV97">SUMPRODUCT(計算_投入係数表_加工!$D234:$DS234, 生産額_中分類, IF(列分類振分=AV$3, 1, 0))/SUMPRODUCT(生産額_中分類, IF(列分類振分=AV$3, 1, 0))</f>
        <v>#DIV/0!</v>
      </c>
      <c r="AW97" s="194" t="e">
        <f t="array" ref="AW97">SUMPRODUCT(計算_投入係数表_加工!$D234:$DS234, 生産額_中分類, IF(列分類振分=AW$3, 1, 0))/SUMPRODUCT(生産額_中分類, IF(列分類振分=AW$3, 1, 0))</f>
        <v>#DIV/0!</v>
      </c>
      <c r="AX97" s="194" t="e">
        <f t="array" ref="AX97">SUMPRODUCT(計算_投入係数表_加工!$D234:$DS234, 生産額_中分類, IF(列分類振分=AX$3, 1, 0))/SUMPRODUCT(生産額_中分類, IF(列分類振分=AX$3, 1, 0))</f>
        <v>#DIV/0!</v>
      </c>
      <c r="AY97" s="194" t="e">
        <f t="array" ref="AY97">SUMPRODUCT(計算_投入係数表_加工!$D234:$DS234, 生産額_中分類, IF(列分類振分=AY$3, 1, 0))/SUMPRODUCT(生産額_中分類, IF(列分類振分=AY$3, 1, 0))</f>
        <v>#DIV/0!</v>
      </c>
      <c r="AZ97" s="194" t="e">
        <f t="array" ref="AZ97">SUMPRODUCT(計算_投入係数表_加工!$D234:$DS234, 生産額_中分類, IF(列分類振分=AZ$3, 1, 0))/SUMPRODUCT(生産額_中分類, IF(列分類振分=AZ$3, 1, 0))</f>
        <v>#DIV/0!</v>
      </c>
      <c r="BA97" s="194" t="e">
        <f t="array" ref="BA97">SUMPRODUCT(計算_投入係数表_加工!$D234:$DS234, 生産額_中分類, IF(列分類振分=BA$3, 1, 0))/SUMPRODUCT(生産額_中分類, IF(列分類振分=BA$3, 1, 0))</f>
        <v>#DIV/0!</v>
      </c>
      <c r="BB97" s="194" t="e">
        <f t="array" ref="BB97">SUMPRODUCT(計算_投入係数表_加工!$D234:$DS234, 生産額_中分類, IF(列分類振分=BB$3, 1, 0))/SUMPRODUCT(生産額_中分類, IF(列分類振分=BB$3, 1, 0))</f>
        <v>#DIV/0!</v>
      </c>
      <c r="BC97" s="194" t="e">
        <f t="array" ref="BC97">SUMPRODUCT(計算_投入係数表_加工!$D234:$DS234, 生産額_中分類, IF(列分類振分=BC$3, 1, 0))/SUMPRODUCT(生産額_中分類, IF(列分類振分=BC$3, 1, 0))</f>
        <v>#DIV/0!</v>
      </c>
      <c r="BD97" s="194" t="e">
        <f t="array" ref="BD97">SUMPRODUCT(計算_投入係数表_加工!$D234:$DS234, 生産額_中分類, IF(列分類振分=BD$3, 1, 0))/SUMPRODUCT(生産額_中分類, IF(列分類振分=BD$3, 1, 0))</f>
        <v>#DIV/0!</v>
      </c>
      <c r="BE97" s="194" t="e">
        <f t="array" ref="BE97">SUMPRODUCT(計算_投入係数表_加工!$D234:$DS234, 生産額_中分類, IF(列分類振分=BE$3, 1, 0))/SUMPRODUCT(生産額_中分類, IF(列分類振分=BE$3, 1, 0))</f>
        <v>#DIV/0!</v>
      </c>
      <c r="BF97" s="194" t="e">
        <f t="array" ref="BF97">SUMPRODUCT(計算_投入係数表_加工!$D234:$DS234, 生産額_中分類, IF(列分類振分=BF$3, 1, 0))/SUMPRODUCT(生産額_中分類, IF(列分類振分=BF$3, 1, 0))</f>
        <v>#DIV/0!</v>
      </c>
      <c r="BG97" s="194" t="e">
        <f t="array" ref="BG97">SUMPRODUCT(計算_投入係数表_加工!$D234:$DS234, 生産額_中分類, IF(列分類振分=BG$3, 1, 0))/SUMPRODUCT(生産額_中分類, IF(列分類振分=BG$3, 1, 0))</f>
        <v>#DIV/0!</v>
      </c>
      <c r="BH97" s="194" t="e">
        <f t="array" ref="BH97">SUMPRODUCT(計算_投入係数表_加工!$D234:$DS234, 生産額_中分類, IF(列分類振分=BH$3, 1, 0))/SUMPRODUCT(生産額_中分類, IF(列分類振分=BH$3, 1, 0))</f>
        <v>#DIV/0!</v>
      </c>
      <c r="BI97" s="194" t="e">
        <f t="array" ref="BI97">SUMPRODUCT(計算_投入係数表_加工!$D234:$DS234, 生産額_中分類, IF(列分類振分=BI$3, 1, 0))/SUMPRODUCT(生産額_中分類, IF(列分類振分=BI$3, 1, 0))</f>
        <v>#DIV/0!</v>
      </c>
      <c r="BJ97" s="194" t="e">
        <f t="array" ref="BJ97">SUMPRODUCT(計算_投入係数表_加工!$D234:$DS234, 生産額_中分類, IF(列分類振分=BJ$3, 1, 0))/SUMPRODUCT(生産額_中分類, IF(列分類振分=BJ$3, 1, 0))</f>
        <v>#DIV/0!</v>
      </c>
      <c r="BK97" s="194" t="e">
        <f t="array" ref="BK97">SUMPRODUCT(計算_投入係数表_加工!$D234:$DS234, 生産額_中分類, IF(列分類振分=BK$3, 1, 0))/SUMPRODUCT(生産額_中分類, IF(列分類振分=BK$3, 1, 0))</f>
        <v>#DIV/0!</v>
      </c>
      <c r="BL97" s="194" t="e">
        <f t="array" ref="BL97">SUMPRODUCT(計算_投入係数表_加工!$D234:$DS234, 生産額_中分類, IF(列分類振分=BL$3, 1, 0))/SUMPRODUCT(生産額_中分類, IF(列分類振分=BL$3, 1, 0))</f>
        <v>#DIV/0!</v>
      </c>
      <c r="BM97" s="194" t="e">
        <f t="array" ref="BM97">SUMPRODUCT(計算_投入係数表_加工!$D234:$DS234, 生産額_中分類, IF(列分類振分=BM$3, 1, 0))/SUMPRODUCT(生産額_中分類, IF(列分類振分=BM$3, 1, 0))</f>
        <v>#DIV/0!</v>
      </c>
      <c r="BN97" s="194" t="e">
        <f t="array" ref="BN97">SUMPRODUCT(計算_投入係数表_加工!$D234:$DS234, 生産額_中分類, IF(列分類振分=BN$3, 1, 0))/SUMPRODUCT(生産額_中分類, IF(列分類振分=BN$3, 1, 0))</f>
        <v>#DIV/0!</v>
      </c>
      <c r="BO97" s="194" t="e">
        <f t="array" ref="BO97">SUMPRODUCT(計算_投入係数表_加工!$D234:$DS234, 生産額_中分類, IF(列分類振分=BO$3, 1, 0))/SUMPRODUCT(生産額_中分類, IF(列分類振分=BO$3, 1, 0))</f>
        <v>#DIV/0!</v>
      </c>
      <c r="BP97" s="194" t="e">
        <f t="array" ref="BP97">SUMPRODUCT(計算_投入係数表_加工!$D234:$DS234, 生産額_中分類, IF(列分類振分=BP$3, 1, 0))/SUMPRODUCT(生産額_中分類, IF(列分類振分=BP$3, 1, 0))</f>
        <v>#DIV/0!</v>
      </c>
      <c r="BQ97" s="194" t="e">
        <f t="array" ref="BQ97">SUMPRODUCT(計算_投入係数表_加工!$D234:$DS234, 生産額_中分類, IF(列分類振分=BQ$3, 1, 0))/SUMPRODUCT(生産額_中分類, IF(列分類振分=BQ$3, 1, 0))</f>
        <v>#DIV/0!</v>
      </c>
      <c r="BR97" s="194" t="e">
        <f t="array" ref="BR97">SUMPRODUCT(計算_投入係数表_加工!$D234:$DS234, 生産額_中分類, IF(列分類振分=BR$3, 1, 0))/SUMPRODUCT(生産額_中分類, IF(列分類振分=BR$3, 1, 0))</f>
        <v>#DIV/0!</v>
      </c>
      <c r="BS97" s="194" t="e">
        <f t="array" ref="BS97">SUMPRODUCT(計算_投入係数表_加工!$D234:$DS234, 生産額_中分類, IF(列分類振分=BS$3, 1, 0))/SUMPRODUCT(生産額_中分類, IF(列分類振分=BS$3, 1, 0))</f>
        <v>#DIV/0!</v>
      </c>
      <c r="BT97" s="194" t="e">
        <f t="array" ref="BT97">SUMPRODUCT(計算_投入係数表_加工!$D234:$DS234, 生産額_中分類, IF(列分類振分=BT$3, 1, 0))/SUMPRODUCT(生産額_中分類, IF(列分類振分=BT$3, 1, 0))</f>
        <v>#DIV/0!</v>
      </c>
      <c r="BU97" s="194" t="e">
        <f t="array" ref="BU97">SUMPRODUCT(計算_投入係数表_加工!$D234:$DS234, 生産額_中分類, IF(列分類振分=BU$3, 1, 0))/SUMPRODUCT(生産額_中分類, IF(列分類振分=BU$3, 1, 0))</f>
        <v>#DIV/0!</v>
      </c>
      <c r="BV97" s="194" t="e">
        <f t="array" ref="BV97">SUMPRODUCT(計算_投入係数表_加工!$D234:$DS234, 生産額_中分類, IF(列分類振分=BV$3, 1, 0))/SUMPRODUCT(生産額_中分類, IF(列分類振分=BV$3, 1, 0))</f>
        <v>#DIV/0!</v>
      </c>
      <c r="BW97" s="194" t="e">
        <f t="array" ref="BW97">SUMPRODUCT(計算_投入係数表_加工!$D234:$DS234, 生産額_中分類, IF(列分類振分=BW$3, 1, 0))/SUMPRODUCT(生産額_中分類, IF(列分類振分=BW$3, 1, 0))</f>
        <v>#DIV/0!</v>
      </c>
      <c r="BX97" s="194" t="e">
        <f t="array" ref="BX97">SUMPRODUCT(計算_投入係数表_加工!$D234:$DS234, 生産額_中分類, IF(列分類振分=BX$3, 1, 0))/SUMPRODUCT(生産額_中分類, IF(列分類振分=BX$3, 1, 0))</f>
        <v>#DIV/0!</v>
      </c>
      <c r="BY97" s="194" t="e">
        <f t="array" ref="BY97">SUMPRODUCT(計算_投入係数表_加工!$D234:$DS234, 生産額_中分類, IF(列分類振分=BY$3, 1, 0))/SUMPRODUCT(生産額_中分類, IF(列分類振分=BY$3, 1, 0))</f>
        <v>#DIV/0!</v>
      </c>
      <c r="BZ97" s="194" t="e">
        <f t="array" ref="BZ97">SUMPRODUCT(計算_投入係数表_加工!$D234:$DS234, 生産額_中分類, IF(列分類振分=BZ$3, 1, 0))/SUMPRODUCT(生産額_中分類, IF(列分類振分=BZ$3, 1, 0))</f>
        <v>#DIV/0!</v>
      </c>
      <c r="CA97" s="194" t="e">
        <f t="array" ref="CA97">SUMPRODUCT(計算_投入係数表_加工!$D234:$DS234, 生産額_中分類, IF(列分類振分=CA$3, 1, 0))/SUMPRODUCT(生産額_中分類, IF(列分類振分=CA$3, 1, 0))</f>
        <v>#DIV/0!</v>
      </c>
      <c r="CB97" s="194" t="e">
        <f t="array" ref="CB97">SUMPRODUCT(計算_投入係数表_加工!$D234:$DS234, 生産額_中分類, IF(列分類振分=CB$3, 1, 0))/SUMPRODUCT(生産額_中分類, IF(列分類振分=CB$3, 1, 0))</f>
        <v>#DIV/0!</v>
      </c>
      <c r="CC97" s="194" t="e">
        <f t="array" ref="CC97">SUMPRODUCT(計算_投入係数表_加工!$D234:$DS234, 生産額_中分類, IF(列分類振分=CC$3, 1, 0))/SUMPRODUCT(生産額_中分類, IF(列分類振分=CC$3, 1, 0))</f>
        <v>#DIV/0!</v>
      </c>
      <c r="CD97" s="194" t="e">
        <f t="array" ref="CD97">SUMPRODUCT(計算_投入係数表_加工!$D234:$DS234, 生産額_中分類, IF(列分類振分=CD$3, 1, 0))/SUMPRODUCT(生産額_中分類, IF(列分類振分=CD$3, 1, 0))</f>
        <v>#DIV/0!</v>
      </c>
      <c r="CE97" s="194" t="e">
        <f t="array" ref="CE97">SUMPRODUCT(計算_投入係数表_加工!$D234:$DS234, 生産額_中分類, IF(列分類振分=CE$3, 1, 0))/SUMPRODUCT(生産額_中分類, IF(列分類振分=CE$3, 1, 0))</f>
        <v>#DIV/0!</v>
      </c>
      <c r="CF97" s="194" t="e">
        <f t="array" ref="CF97">SUMPRODUCT(計算_投入係数表_加工!$D234:$DS234, 生産額_中分類, IF(列分類振分=CF$3, 1, 0))/SUMPRODUCT(生産額_中分類, IF(列分類振分=CF$3, 1, 0))</f>
        <v>#DIV/0!</v>
      </c>
      <c r="CG97" s="194" t="e">
        <f t="array" ref="CG97">SUMPRODUCT(計算_投入係数表_加工!$D234:$DS234, 生産額_中分類, IF(列分類振分=CG$3, 1, 0))/SUMPRODUCT(生産額_中分類, IF(列分類振分=CG$3, 1, 0))</f>
        <v>#DIV/0!</v>
      </c>
      <c r="CH97" s="194" t="e">
        <f t="array" ref="CH97">SUMPRODUCT(計算_投入係数表_加工!$D234:$DS234, 生産額_中分類, IF(列分類振分=CH$3, 1, 0))/SUMPRODUCT(生産額_中分類, IF(列分類振分=CH$3, 1, 0))</f>
        <v>#DIV/0!</v>
      </c>
      <c r="CI97" s="194" t="e">
        <f t="array" ref="CI97">SUMPRODUCT(計算_投入係数表_加工!$D234:$DS234, 生産額_中分類, IF(列分類振分=CI$3, 1, 0))/SUMPRODUCT(生産額_中分類, IF(列分類振分=CI$3, 1, 0))</f>
        <v>#DIV/0!</v>
      </c>
      <c r="CJ97" s="194" t="e">
        <f t="array" ref="CJ97">SUMPRODUCT(計算_投入係数表_加工!$D234:$DS234, 生産額_中分類, IF(列分類振分=CJ$3, 1, 0))/SUMPRODUCT(生産額_中分類, IF(列分類振分=CJ$3, 1, 0))</f>
        <v>#DIV/0!</v>
      </c>
      <c r="CK97" s="194" t="e">
        <f t="array" ref="CK97">SUMPRODUCT(計算_投入係数表_加工!$D234:$DS234, 生産額_中分類, IF(列分類振分=CK$3, 1, 0))/SUMPRODUCT(生産額_中分類, IF(列分類振分=CK$3, 1, 0))</f>
        <v>#DIV/0!</v>
      </c>
      <c r="CL97" s="194" t="e">
        <f t="array" ref="CL97">SUMPRODUCT(計算_投入係数表_加工!$D234:$DS234, 生産額_中分類, IF(列分類振分=CL$3, 1, 0))/SUMPRODUCT(生産額_中分類, IF(列分類振分=CL$3, 1, 0))</f>
        <v>#DIV/0!</v>
      </c>
      <c r="CM97" s="194" t="e">
        <f t="array" ref="CM97">SUMPRODUCT(計算_投入係数表_加工!$D234:$DS234, 生産額_中分類, IF(列分類振分=CM$3, 1, 0))/SUMPRODUCT(生産額_中分類, IF(列分類振分=CM$3, 1, 0))</f>
        <v>#DIV/0!</v>
      </c>
      <c r="CN97" s="194" t="e">
        <f t="array" ref="CN97">SUMPRODUCT(計算_投入係数表_加工!$D234:$DS234, 生産額_中分類, IF(列分類振分=CN$3, 1, 0))/SUMPRODUCT(生産額_中分類, IF(列分類振分=CN$3, 1, 0))</f>
        <v>#DIV/0!</v>
      </c>
      <c r="CO97" s="194" t="e">
        <f t="array" ref="CO97">SUMPRODUCT(計算_投入係数表_加工!$D234:$DS234, 生産額_中分類, IF(列分類振分=CO$3, 1, 0))/SUMPRODUCT(生産額_中分類, IF(列分類振分=CO$3, 1, 0))</f>
        <v>#DIV/0!</v>
      </c>
      <c r="CP97" s="194" t="e">
        <f t="array" ref="CP97">SUMPRODUCT(計算_投入係数表_加工!$D234:$DS234, 生産額_中分類, IF(列分類振分=CP$3, 1, 0))/SUMPRODUCT(生産額_中分類, IF(列分類振分=CP$3, 1, 0))</f>
        <v>#DIV/0!</v>
      </c>
      <c r="CQ97" s="194" t="e">
        <f t="array" ref="CQ97">SUMPRODUCT(計算_投入係数表_加工!$D234:$DS234, 生産額_中分類, IF(列分類振分=CQ$3, 1, 0))/SUMPRODUCT(生産額_中分類, IF(列分類振分=CQ$3, 1, 0))</f>
        <v>#DIV/0!</v>
      </c>
      <c r="CR97" s="194" t="e">
        <f t="array" ref="CR97">SUMPRODUCT(計算_投入係数表_加工!$D234:$DS234, 生産額_中分類, IF(列分類振分=CR$3, 1, 0))/SUMPRODUCT(生産額_中分類, IF(列分類振分=CR$3, 1, 0))</f>
        <v>#DIV/0!</v>
      </c>
      <c r="CS97" s="194" t="e">
        <f t="array" ref="CS97">SUMPRODUCT(計算_投入係数表_加工!$D234:$DS234, 生産額_中分類, IF(列分類振分=CS$3, 1, 0))/SUMPRODUCT(生産額_中分類, IF(列分類振分=CS$3, 1, 0))</f>
        <v>#DIV/0!</v>
      </c>
      <c r="CT97" s="194" t="e">
        <f t="array" ref="CT97">SUMPRODUCT(計算_投入係数表_加工!$D234:$DS234, 生産額_中分類, IF(列分類振分=CT$3, 1, 0))/SUMPRODUCT(生産額_中分類, IF(列分類振分=CT$3, 1, 0))</f>
        <v>#DIV/0!</v>
      </c>
      <c r="CU97" s="194" t="e">
        <f t="array" ref="CU97">SUMPRODUCT(計算_投入係数表_加工!$D234:$DS234, 生産額_中分類, IF(列分類振分=CU$3, 1, 0))/SUMPRODUCT(生産額_中分類, IF(列分類振分=CU$3, 1, 0))</f>
        <v>#DIV/0!</v>
      </c>
      <c r="CV97" s="194" t="e">
        <f t="array" ref="CV97">SUMPRODUCT(計算_投入係数表_加工!$D234:$DS234, 生産額_中分類, IF(列分類振分=CV$3, 1, 0))/SUMPRODUCT(生産額_中分類, IF(列分類振分=CV$3, 1, 0))</f>
        <v>#DIV/0!</v>
      </c>
      <c r="CW97" s="194" t="e">
        <f t="array" ref="CW97">SUMPRODUCT(計算_投入係数表_加工!$D234:$DS234, 生産額_中分類, IF(列分類振分=CW$3, 1, 0))/SUMPRODUCT(生産額_中分類, IF(列分類振分=CW$3, 1, 0))</f>
        <v>#DIV/0!</v>
      </c>
      <c r="CX97" s="194" t="e">
        <f t="array" ref="CX97">SUMPRODUCT(計算_投入係数表_加工!$D234:$DS234, 生産額_中分類, IF(列分類振分=CX$3, 1, 0))/SUMPRODUCT(生産額_中分類, IF(列分類振分=CX$3, 1, 0))</f>
        <v>#DIV/0!</v>
      </c>
      <c r="CY97" s="194" t="e">
        <f t="array" ref="CY97">SUMPRODUCT(計算_投入係数表_加工!$D234:$DS234, 生産額_中分類, IF(列分類振分=CY$3, 1, 0))/SUMPRODUCT(生産額_中分類, IF(列分類振分=CY$3, 1, 0))</f>
        <v>#DIV/0!</v>
      </c>
      <c r="CZ97" s="194" t="e">
        <f t="array" ref="CZ97">SUMPRODUCT(計算_投入係数表_加工!$D234:$DS234, 生産額_中分類, IF(列分類振分=CZ$3, 1, 0))/SUMPRODUCT(生産額_中分類, IF(列分類振分=CZ$3, 1, 0))</f>
        <v>#DIV/0!</v>
      </c>
      <c r="DA97" s="194" t="e">
        <f t="array" ref="DA97">SUMPRODUCT(計算_投入係数表_加工!$D234:$DS234, 生産額_中分類, IF(列分類振分=DA$3, 1, 0))/SUMPRODUCT(生産額_中分類, IF(列分類振分=DA$3, 1, 0))</f>
        <v>#DIV/0!</v>
      </c>
      <c r="DB97" s="194" t="e">
        <f t="array" ref="DB97">SUMPRODUCT(計算_投入係数表_加工!$D234:$DS234, 生産額_中分類, IF(列分類振分=DB$3, 1, 0))/SUMPRODUCT(生産額_中分類, IF(列分類振分=DB$3, 1, 0))</f>
        <v>#DIV/0!</v>
      </c>
      <c r="DC97" s="194" t="e">
        <f t="array" ref="DC97">SUMPRODUCT(計算_投入係数表_加工!$D234:$DS234, 生産額_中分類, IF(列分類振分=DC$3, 1, 0))/SUMPRODUCT(生産額_中分類, IF(列分類振分=DC$3, 1, 0))</f>
        <v>#DIV/0!</v>
      </c>
      <c r="DD97" s="194" t="e">
        <f t="array" ref="DD97">SUMPRODUCT(計算_投入係数表_加工!$D234:$DS234, 生産額_中分類, IF(列分類振分=DD$3, 1, 0))/SUMPRODUCT(生産額_中分類, IF(列分類振分=DD$3, 1, 0))</f>
        <v>#DIV/0!</v>
      </c>
      <c r="DE97" s="194" t="e">
        <f t="array" ref="DE97">SUMPRODUCT(計算_投入係数表_加工!$D234:$DS234, 生産額_中分類, IF(列分類振分=DE$3, 1, 0))/SUMPRODUCT(生産額_中分類, IF(列分類振分=DE$3, 1, 0))</f>
        <v>#DIV/0!</v>
      </c>
      <c r="DF97" s="194" t="e">
        <f t="array" ref="DF97">SUMPRODUCT(計算_投入係数表_加工!$D234:$DS234, 生産額_中分類, IF(列分類振分=DF$3, 1, 0))/SUMPRODUCT(生産額_中分類, IF(列分類振分=DF$3, 1, 0))</f>
        <v>#DIV/0!</v>
      </c>
      <c r="DG97" s="194" t="e">
        <f t="array" ref="DG97">SUMPRODUCT(計算_投入係数表_加工!$D234:$DS234, 生産額_中分類, IF(列分類振分=DG$3, 1, 0))/SUMPRODUCT(生産額_中分類, IF(列分類振分=DG$3, 1, 0))</f>
        <v>#DIV/0!</v>
      </c>
      <c r="DH97" s="194" t="e">
        <f t="array" ref="DH97">SUMPRODUCT(計算_投入係数表_加工!$D234:$DS234, 生産額_中分類, IF(列分類振分=DH$3, 1, 0))/SUMPRODUCT(生産額_中分類, IF(列分類振分=DH$3, 1, 0))</f>
        <v>#DIV/0!</v>
      </c>
      <c r="DI97" s="194" t="e">
        <f t="array" ref="DI97">SUMPRODUCT(計算_投入係数表_加工!$D234:$DS234, 生産額_中分類, IF(列分類振分=DI$3, 1, 0))/SUMPRODUCT(生産額_中分類, IF(列分類振分=DI$3, 1, 0))</f>
        <v>#DIV/0!</v>
      </c>
      <c r="DJ97" s="194" t="e">
        <f t="array" ref="DJ97">SUMPRODUCT(計算_投入係数表_加工!$D234:$DS234, 生産額_中分類, IF(列分類振分=DJ$3, 1, 0))/SUMPRODUCT(生産額_中分類, IF(列分類振分=DJ$3, 1, 0))</f>
        <v>#DIV/0!</v>
      </c>
      <c r="DK97" s="194" t="e">
        <f t="array" ref="DK97">SUMPRODUCT(計算_投入係数表_加工!$D234:$DS234, 生産額_中分類, IF(列分類振分=DK$3, 1, 0))/SUMPRODUCT(生産額_中分類, IF(列分類振分=DK$3, 1, 0))</f>
        <v>#DIV/0!</v>
      </c>
      <c r="DL97" s="194" t="e">
        <f t="array" ref="DL97">SUMPRODUCT(計算_投入係数表_加工!$D234:$DS234, 生産額_中分類, IF(列分類振分=DL$3, 1, 0))/SUMPRODUCT(生産額_中分類, IF(列分類振分=DL$3, 1, 0))</f>
        <v>#DIV/0!</v>
      </c>
      <c r="DM97" s="194" t="e">
        <f t="array" ref="DM97">SUMPRODUCT(計算_投入係数表_加工!$D234:$DS234, 生産額_中分類, IF(列分類振分=DM$3, 1, 0))/SUMPRODUCT(生産額_中分類, IF(列分類振分=DM$3, 1, 0))</f>
        <v>#DIV/0!</v>
      </c>
      <c r="DN97" s="194" t="e">
        <f t="array" ref="DN97">SUMPRODUCT(計算_投入係数表_加工!$D234:$DS234, 生産額_中分類, IF(列分類振分=DN$3, 1, 0))/SUMPRODUCT(生産額_中分類, IF(列分類振分=DN$3, 1, 0))</f>
        <v>#DIV/0!</v>
      </c>
      <c r="DO97" s="194" t="e">
        <f t="array" ref="DO97">SUMPRODUCT(計算_投入係数表_加工!$D234:$DS234, 生産額_中分類, IF(列分類振分=DO$3, 1, 0))/SUMPRODUCT(生産額_中分類, IF(列分類振分=DO$3, 1, 0))</f>
        <v>#DIV/0!</v>
      </c>
      <c r="DP97" s="194" t="e">
        <f t="array" ref="DP97">SUMPRODUCT(計算_投入係数表_加工!$D234:$DS234, 生産額_中分類, IF(列分類振分=DP$3, 1, 0))/SUMPRODUCT(生産額_中分類, IF(列分類振分=DP$3, 1, 0))</f>
        <v>#DIV/0!</v>
      </c>
      <c r="DQ97" s="194" t="e">
        <f t="array" ref="DQ97">SUMPRODUCT(計算_投入係数表_加工!$D234:$DS234, 生産額_中分類, IF(列分類振分=DQ$3, 1, 0))/SUMPRODUCT(生産額_中分類, IF(列分類振分=DQ$3, 1, 0))</f>
        <v>#DIV/0!</v>
      </c>
      <c r="DR97" s="194" t="e">
        <f t="array" ref="DR97">SUMPRODUCT(計算_投入係数表_加工!$D234:$DS234, 生産額_中分類, IF(列分類振分=DR$3, 1, 0))/SUMPRODUCT(生産額_中分類, IF(列分類振分=DR$3, 1, 0))</f>
        <v>#DIV/0!</v>
      </c>
      <c r="DS97" s="194" t="e">
        <f t="array" ref="DS97">SUMPRODUCT(計算_投入係数表_加工!$D234:$DS234, 生産額_中分類, IF(列分類振分=DS$3, 1, 0))/SUMPRODUCT(生産額_中分類, IF(列分類振分=DS$3, 1, 0))</f>
        <v>#DIV/0!</v>
      </c>
      <c r="DT97" s="23">
        <f>SUMIF(振分, $C97, 計算_投入係数表_加工!DT$4:DT$123)</f>
        <v>0</v>
      </c>
    </row>
    <row r="98" spans="2:124" x14ac:dyDescent="0.25">
      <c r="B98" s="53">
        <v>95</v>
      </c>
      <c r="C98" s="192" t="str">
        <v>-</v>
      </c>
      <c r="D98" s="193">
        <f t="array" ref="D98">SUMPRODUCT(計算_投入係数表_加工!$D235:$DS235, 生産額_中分類, IF(列分類振分=D$3, 1, 0))/SUMPRODUCT(生産額_中分類, IF(列分類振分=D$3, 1, 0))</f>
        <v>0</v>
      </c>
      <c r="E98" s="194">
        <f t="array" ref="E98">SUMPRODUCT(計算_投入係数表_加工!$D235:$DS235, 生産額_中分類, IF(列分類振分=E$3, 1, 0))/SUMPRODUCT(生産額_中分類, IF(列分類振分=E$3, 1, 0))</f>
        <v>0</v>
      </c>
      <c r="F98" s="194">
        <f t="array" ref="F98">SUMPRODUCT(計算_投入係数表_加工!$D235:$DS235, 生産額_中分類, IF(列分類振分=F$3, 1, 0))/SUMPRODUCT(生産額_中分類, IF(列分類振分=F$3, 1, 0))</f>
        <v>0</v>
      </c>
      <c r="G98" s="194">
        <f t="array" ref="G98">SUMPRODUCT(計算_投入係数表_加工!$D235:$DS235, 生産額_中分類, IF(列分類振分=G$3, 1, 0))/SUMPRODUCT(生産額_中分類, IF(列分類振分=G$3, 1, 0))</f>
        <v>0</v>
      </c>
      <c r="H98" s="194">
        <f t="array" ref="H98">SUMPRODUCT(計算_投入係数表_加工!$D235:$DS235, 生産額_中分類, IF(列分類振分=H$3, 1, 0))/SUMPRODUCT(生産額_中分類, IF(列分類振分=H$3, 1, 0))</f>
        <v>0</v>
      </c>
      <c r="I98" s="194">
        <f t="array" ref="I98">SUMPRODUCT(計算_投入係数表_加工!$D235:$DS235, 生産額_中分類, IF(列分類振分=I$3, 1, 0))/SUMPRODUCT(生産額_中分類, IF(列分類振分=I$3, 1, 0))</f>
        <v>0</v>
      </c>
      <c r="J98" s="194">
        <f t="array" ref="J98">SUMPRODUCT(計算_投入係数表_加工!$D235:$DS235, 生産額_中分類, IF(列分類振分=J$3, 1, 0))/SUMPRODUCT(生産額_中分類, IF(列分類振分=J$3, 1, 0))</f>
        <v>0</v>
      </c>
      <c r="K98" s="194">
        <f t="array" ref="K98">SUMPRODUCT(計算_投入係数表_加工!$D235:$DS235, 生産額_中分類, IF(列分類振分=K$3, 1, 0))/SUMPRODUCT(生産額_中分類, IF(列分類振分=K$3, 1, 0))</f>
        <v>0</v>
      </c>
      <c r="L98" s="194">
        <f t="array" ref="L98">SUMPRODUCT(計算_投入係数表_加工!$D235:$DS235, 生産額_中分類, IF(列分類振分=L$3, 1, 0))/SUMPRODUCT(生産額_中分類, IF(列分類振分=L$3, 1, 0))</f>
        <v>0</v>
      </c>
      <c r="M98" s="194">
        <f t="array" ref="M98">SUMPRODUCT(計算_投入係数表_加工!$D235:$DS235, 生産額_中分類, IF(列分類振分=M$3, 1, 0))/SUMPRODUCT(生産額_中分類, IF(列分類振分=M$3, 1, 0))</f>
        <v>0</v>
      </c>
      <c r="N98" s="194">
        <f t="array" ref="N98">SUMPRODUCT(計算_投入係数表_加工!$D235:$DS235, 生産額_中分類, IF(列分類振分=N$3, 1, 0))/SUMPRODUCT(生産額_中分類, IF(列分類振分=N$3, 1, 0))</f>
        <v>0</v>
      </c>
      <c r="O98" s="194">
        <f t="array" ref="O98">SUMPRODUCT(計算_投入係数表_加工!$D235:$DS235, 生産額_中分類, IF(列分類振分=O$3, 1, 0))/SUMPRODUCT(生産額_中分類, IF(列分類振分=O$3, 1, 0))</f>
        <v>0</v>
      </c>
      <c r="P98" s="194">
        <f t="array" ref="P98">SUMPRODUCT(計算_投入係数表_加工!$D235:$DS235, 生産額_中分類, IF(列分類振分=P$3, 1, 0))/SUMPRODUCT(生産額_中分類, IF(列分類振分=P$3, 1, 0))</f>
        <v>0</v>
      </c>
      <c r="Q98" s="194" t="e">
        <f t="array" ref="Q98">SUMPRODUCT(計算_投入係数表_加工!$D235:$DS235, 生産額_中分類, IF(列分類振分=Q$3, 1, 0))/SUMPRODUCT(生産額_中分類, IF(列分類振分=Q$3, 1, 0))</f>
        <v>#DIV/0!</v>
      </c>
      <c r="R98" s="194" t="e">
        <f t="array" ref="R98">SUMPRODUCT(計算_投入係数表_加工!$D235:$DS235, 生産額_中分類, IF(列分類振分=R$3, 1, 0))/SUMPRODUCT(生産額_中分類, IF(列分類振分=R$3, 1, 0))</f>
        <v>#DIV/0!</v>
      </c>
      <c r="S98" s="194" t="e">
        <f t="array" ref="S98">SUMPRODUCT(計算_投入係数表_加工!$D235:$DS235, 生産額_中分類, IF(列分類振分=S$3, 1, 0))/SUMPRODUCT(生産額_中分類, IF(列分類振分=S$3, 1, 0))</f>
        <v>#DIV/0!</v>
      </c>
      <c r="T98" s="194" t="e">
        <f t="array" ref="T98">SUMPRODUCT(計算_投入係数表_加工!$D235:$DS235, 生産額_中分類, IF(列分類振分=T$3, 1, 0))/SUMPRODUCT(生産額_中分類, IF(列分類振分=T$3, 1, 0))</f>
        <v>#DIV/0!</v>
      </c>
      <c r="U98" s="194" t="e">
        <f t="array" ref="U98">SUMPRODUCT(計算_投入係数表_加工!$D235:$DS235, 生産額_中分類, IF(列分類振分=U$3, 1, 0))/SUMPRODUCT(生産額_中分類, IF(列分類振分=U$3, 1, 0))</f>
        <v>#DIV/0!</v>
      </c>
      <c r="V98" s="194" t="e">
        <f t="array" ref="V98">SUMPRODUCT(計算_投入係数表_加工!$D235:$DS235, 生産額_中分類, IF(列分類振分=V$3, 1, 0))/SUMPRODUCT(生産額_中分類, IF(列分類振分=V$3, 1, 0))</f>
        <v>#DIV/0!</v>
      </c>
      <c r="W98" s="194" t="e">
        <f t="array" ref="W98">SUMPRODUCT(計算_投入係数表_加工!$D235:$DS235, 生産額_中分類, IF(列分類振分=W$3, 1, 0))/SUMPRODUCT(生産額_中分類, IF(列分類振分=W$3, 1, 0))</f>
        <v>#DIV/0!</v>
      </c>
      <c r="X98" s="194" t="e">
        <f t="array" ref="X98">SUMPRODUCT(計算_投入係数表_加工!$D235:$DS235, 生産額_中分類, IF(列分類振分=X$3, 1, 0))/SUMPRODUCT(生産額_中分類, IF(列分類振分=X$3, 1, 0))</f>
        <v>#DIV/0!</v>
      </c>
      <c r="Y98" s="194" t="e">
        <f t="array" ref="Y98">SUMPRODUCT(計算_投入係数表_加工!$D235:$DS235, 生産額_中分類, IF(列分類振分=Y$3, 1, 0))/SUMPRODUCT(生産額_中分類, IF(列分類振分=Y$3, 1, 0))</f>
        <v>#DIV/0!</v>
      </c>
      <c r="Z98" s="194" t="e">
        <f t="array" ref="Z98">SUMPRODUCT(計算_投入係数表_加工!$D235:$DS235, 生産額_中分類, IF(列分類振分=Z$3, 1, 0))/SUMPRODUCT(生産額_中分類, IF(列分類振分=Z$3, 1, 0))</f>
        <v>#DIV/0!</v>
      </c>
      <c r="AA98" s="194" t="e">
        <f t="array" ref="AA98">SUMPRODUCT(計算_投入係数表_加工!$D235:$DS235, 生産額_中分類, IF(列分類振分=AA$3, 1, 0))/SUMPRODUCT(生産額_中分類, IF(列分類振分=AA$3, 1, 0))</f>
        <v>#DIV/0!</v>
      </c>
      <c r="AB98" s="194" t="e">
        <f t="array" ref="AB98">SUMPRODUCT(計算_投入係数表_加工!$D235:$DS235, 生産額_中分類, IF(列分類振分=AB$3, 1, 0))/SUMPRODUCT(生産額_中分類, IF(列分類振分=AB$3, 1, 0))</f>
        <v>#DIV/0!</v>
      </c>
      <c r="AC98" s="194" t="e">
        <f t="array" ref="AC98">SUMPRODUCT(計算_投入係数表_加工!$D235:$DS235, 生産額_中分類, IF(列分類振分=AC$3, 1, 0))/SUMPRODUCT(生産額_中分類, IF(列分類振分=AC$3, 1, 0))</f>
        <v>#DIV/0!</v>
      </c>
      <c r="AD98" s="194" t="e">
        <f t="array" ref="AD98">SUMPRODUCT(計算_投入係数表_加工!$D235:$DS235, 生産額_中分類, IF(列分類振分=AD$3, 1, 0))/SUMPRODUCT(生産額_中分類, IF(列分類振分=AD$3, 1, 0))</f>
        <v>#DIV/0!</v>
      </c>
      <c r="AE98" s="194" t="e">
        <f t="array" ref="AE98">SUMPRODUCT(計算_投入係数表_加工!$D235:$DS235, 生産額_中分類, IF(列分類振分=AE$3, 1, 0))/SUMPRODUCT(生産額_中分類, IF(列分類振分=AE$3, 1, 0))</f>
        <v>#DIV/0!</v>
      </c>
      <c r="AF98" s="194" t="e">
        <f t="array" ref="AF98">SUMPRODUCT(計算_投入係数表_加工!$D235:$DS235, 生産額_中分類, IF(列分類振分=AF$3, 1, 0))/SUMPRODUCT(生産額_中分類, IF(列分類振分=AF$3, 1, 0))</f>
        <v>#DIV/0!</v>
      </c>
      <c r="AG98" s="194" t="e">
        <f t="array" ref="AG98">SUMPRODUCT(計算_投入係数表_加工!$D235:$DS235, 生産額_中分類, IF(列分類振分=AG$3, 1, 0))/SUMPRODUCT(生産額_中分類, IF(列分類振分=AG$3, 1, 0))</f>
        <v>#DIV/0!</v>
      </c>
      <c r="AH98" s="194" t="e">
        <f t="array" ref="AH98">SUMPRODUCT(計算_投入係数表_加工!$D235:$DS235, 生産額_中分類, IF(列分類振分=AH$3, 1, 0))/SUMPRODUCT(生産額_中分類, IF(列分類振分=AH$3, 1, 0))</f>
        <v>#DIV/0!</v>
      </c>
      <c r="AI98" s="194" t="e">
        <f t="array" ref="AI98">SUMPRODUCT(計算_投入係数表_加工!$D235:$DS235, 生産額_中分類, IF(列分類振分=AI$3, 1, 0))/SUMPRODUCT(生産額_中分類, IF(列分類振分=AI$3, 1, 0))</f>
        <v>#DIV/0!</v>
      </c>
      <c r="AJ98" s="194" t="e">
        <f t="array" ref="AJ98">SUMPRODUCT(計算_投入係数表_加工!$D235:$DS235, 生産額_中分類, IF(列分類振分=AJ$3, 1, 0))/SUMPRODUCT(生産額_中分類, IF(列分類振分=AJ$3, 1, 0))</f>
        <v>#DIV/0!</v>
      </c>
      <c r="AK98" s="194" t="e">
        <f t="array" ref="AK98">SUMPRODUCT(計算_投入係数表_加工!$D235:$DS235, 生産額_中分類, IF(列分類振分=AK$3, 1, 0))/SUMPRODUCT(生産額_中分類, IF(列分類振分=AK$3, 1, 0))</f>
        <v>#DIV/0!</v>
      </c>
      <c r="AL98" s="194" t="e">
        <f t="array" ref="AL98">SUMPRODUCT(計算_投入係数表_加工!$D235:$DS235, 生産額_中分類, IF(列分類振分=AL$3, 1, 0))/SUMPRODUCT(生産額_中分類, IF(列分類振分=AL$3, 1, 0))</f>
        <v>#DIV/0!</v>
      </c>
      <c r="AM98" s="194" t="e">
        <f t="array" ref="AM98">SUMPRODUCT(計算_投入係数表_加工!$D235:$DS235, 生産額_中分類, IF(列分類振分=AM$3, 1, 0))/SUMPRODUCT(生産額_中分類, IF(列分類振分=AM$3, 1, 0))</f>
        <v>#DIV/0!</v>
      </c>
      <c r="AN98" s="194" t="e">
        <f t="array" ref="AN98">SUMPRODUCT(計算_投入係数表_加工!$D235:$DS235, 生産額_中分類, IF(列分類振分=AN$3, 1, 0))/SUMPRODUCT(生産額_中分類, IF(列分類振分=AN$3, 1, 0))</f>
        <v>#DIV/0!</v>
      </c>
      <c r="AO98" s="194" t="e">
        <f t="array" ref="AO98">SUMPRODUCT(計算_投入係数表_加工!$D235:$DS235, 生産額_中分類, IF(列分類振分=AO$3, 1, 0))/SUMPRODUCT(生産額_中分類, IF(列分類振分=AO$3, 1, 0))</f>
        <v>#DIV/0!</v>
      </c>
      <c r="AP98" s="194" t="e">
        <f t="array" ref="AP98">SUMPRODUCT(計算_投入係数表_加工!$D235:$DS235, 生産額_中分類, IF(列分類振分=AP$3, 1, 0))/SUMPRODUCT(生産額_中分類, IF(列分類振分=AP$3, 1, 0))</f>
        <v>#DIV/0!</v>
      </c>
      <c r="AQ98" s="194" t="e">
        <f t="array" ref="AQ98">SUMPRODUCT(計算_投入係数表_加工!$D235:$DS235, 生産額_中分類, IF(列分類振分=AQ$3, 1, 0))/SUMPRODUCT(生産額_中分類, IF(列分類振分=AQ$3, 1, 0))</f>
        <v>#DIV/0!</v>
      </c>
      <c r="AR98" s="194" t="e">
        <f t="array" ref="AR98">SUMPRODUCT(計算_投入係数表_加工!$D235:$DS235, 生産額_中分類, IF(列分類振分=AR$3, 1, 0))/SUMPRODUCT(生産額_中分類, IF(列分類振分=AR$3, 1, 0))</f>
        <v>#DIV/0!</v>
      </c>
      <c r="AS98" s="194" t="e">
        <f t="array" ref="AS98">SUMPRODUCT(計算_投入係数表_加工!$D235:$DS235, 生産額_中分類, IF(列分類振分=AS$3, 1, 0))/SUMPRODUCT(生産額_中分類, IF(列分類振分=AS$3, 1, 0))</f>
        <v>#DIV/0!</v>
      </c>
      <c r="AT98" s="194" t="e">
        <f t="array" ref="AT98">SUMPRODUCT(計算_投入係数表_加工!$D235:$DS235, 生産額_中分類, IF(列分類振分=AT$3, 1, 0))/SUMPRODUCT(生産額_中分類, IF(列分類振分=AT$3, 1, 0))</f>
        <v>#DIV/0!</v>
      </c>
      <c r="AU98" s="194" t="e">
        <f t="array" ref="AU98">SUMPRODUCT(計算_投入係数表_加工!$D235:$DS235, 生産額_中分類, IF(列分類振分=AU$3, 1, 0))/SUMPRODUCT(生産額_中分類, IF(列分類振分=AU$3, 1, 0))</f>
        <v>#DIV/0!</v>
      </c>
      <c r="AV98" s="194" t="e">
        <f t="array" ref="AV98">SUMPRODUCT(計算_投入係数表_加工!$D235:$DS235, 生産額_中分類, IF(列分類振分=AV$3, 1, 0))/SUMPRODUCT(生産額_中分類, IF(列分類振分=AV$3, 1, 0))</f>
        <v>#DIV/0!</v>
      </c>
      <c r="AW98" s="194" t="e">
        <f t="array" ref="AW98">SUMPRODUCT(計算_投入係数表_加工!$D235:$DS235, 生産額_中分類, IF(列分類振分=AW$3, 1, 0))/SUMPRODUCT(生産額_中分類, IF(列分類振分=AW$3, 1, 0))</f>
        <v>#DIV/0!</v>
      </c>
      <c r="AX98" s="194" t="e">
        <f t="array" ref="AX98">SUMPRODUCT(計算_投入係数表_加工!$D235:$DS235, 生産額_中分類, IF(列分類振分=AX$3, 1, 0))/SUMPRODUCT(生産額_中分類, IF(列分類振分=AX$3, 1, 0))</f>
        <v>#DIV/0!</v>
      </c>
      <c r="AY98" s="194" t="e">
        <f t="array" ref="AY98">SUMPRODUCT(計算_投入係数表_加工!$D235:$DS235, 生産額_中分類, IF(列分類振分=AY$3, 1, 0))/SUMPRODUCT(生産額_中分類, IF(列分類振分=AY$3, 1, 0))</f>
        <v>#DIV/0!</v>
      </c>
      <c r="AZ98" s="194" t="e">
        <f t="array" ref="AZ98">SUMPRODUCT(計算_投入係数表_加工!$D235:$DS235, 生産額_中分類, IF(列分類振分=AZ$3, 1, 0))/SUMPRODUCT(生産額_中分類, IF(列分類振分=AZ$3, 1, 0))</f>
        <v>#DIV/0!</v>
      </c>
      <c r="BA98" s="194" t="e">
        <f t="array" ref="BA98">SUMPRODUCT(計算_投入係数表_加工!$D235:$DS235, 生産額_中分類, IF(列分類振分=BA$3, 1, 0))/SUMPRODUCT(生産額_中分類, IF(列分類振分=BA$3, 1, 0))</f>
        <v>#DIV/0!</v>
      </c>
      <c r="BB98" s="194" t="e">
        <f t="array" ref="BB98">SUMPRODUCT(計算_投入係数表_加工!$D235:$DS235, 生産額_中分類, IF(列分類振分=BB$3, 1, 0))/SUMPRODUCT(生産額_中分類, IF(列分類振分=BB$3, 1, 0))</f>
        <v>#DIV/0!</v>
      </c>
      <c r="BC98" s="194" t="e">
        <f t="array" ref="BC98">SUMPRODUCT(計算_投入係数表_加工!$D235:$DS235, 生産額_中分類, IF(列分類振分=BC$3, 1, 0))/SUMPRODUCT(生産額_中分類, IF(列分類振分=BC$3, 1, 0))</f>
        <v>#DIV/0!</v>
      </c>
      <c r="BD98" s="194" t="e">
        <f t="array" ref="BD98">SUMPRODUCT(計算_投入係数表_加工!$D235:$DS235, 生産額_中分類, IF(列分類振分=BD$3, 1, 0))/SUMPRODUCT(生産額_中分類, IF(列分類振分=BD$3, 1, 0))</f>
        <v>#DIV/0!</v>
      </c>
      <c r="BE98" s="194" t="e">
        <f t="array" ref="BE98">SUMPRODUCT(計算_投入係数表_加工!$D235:$DS235, 生産額_中分類, IF(列分類振分=BE$3, 1, 0))/SUMPRODUCT(生産額_中分類, IF(列分類振分=BE$3, 1, 0))</f>
        <v>#DIV/0!</v>
      </c>
      <c r="BF98" s="194" t="e">
        <f t="array" ref="BF98">SUMPRODUCT(計算_投入係数表_加工!$D235:$DS235, 生産額_中分類, IF(列分類振分=BF$3, 1, 0))/SUMPRODUCT(生産額_中分類, IF(列分類振分=BF$3, 1, 0))</f>
        <v>#DIV/0!</v>
      </c>
      <c r="BG98" s="194" t="e">
        <f t="array" ref="BG98">SUMPRODUCT(計算_投入係数表_加工!$D235:$DS235, 生産額_中分類, IF(列分類振分=BG$3, 1, 0))/SUMPRODUCT(生産額_中分類, IF(列分類振分=BG$3, 1, 0))</f>
        <v>#DIV/0!</v>
      </c>
      <c r="BH98" s="194" t="e">
        <f t="array" ref="BH98">SUMPRODUCT(計算_投入係数表_加工!$D235:$DS235, 生産額_中分類, IF(列分類振分=BH$3, 1, 0))/SUMPRODUCT(生産額_中分類, IF(列分類振分=BH$3, 1, 0))</f>
        <v>#DIV/0!</v>
      </c>
      <c r="BI98" s="194" t="e">
        <f t="array" ref="BI98">SUMPRODUCT(計算_投入係数表_加工!$D235:$DS235, 生産額_中分類, IF(列分類振分=BI$3, 1, 0))/SUMPRODUCT(生産額_中分類, IF(列分類振分=BI$3, 1, 0))</f>
        <v>#DIV/0!</v>
      </c>
      <c r="BJ98" s="194" t="e">
        <f t="array" ref="BJ98">SUMPRODUCT(計算_投入係数表_加工!$D235:$DS235, 生産額_中分類, IF(列分類振分=BJ$3, 1, 0))/SUMPRODUCT(生産額_中分類, IF(列分類振分=BJ$3, 1, 0))</f>
        <v>#DIV/0!</v>
      </c>
      <c r="BK98" s="194" t="e">
        <f t="array" ref="BK98">SUMPRODUCT(計算_投入係数表_加工!$D235:$DS235, 生産額_中分類, IF(列分類振分=BK$3, 1, 0))/SUMPRODUCT(生産額_中分類, IF(列分類振分=BK$3, 1, 0))</f>
        <v>#DIV/0!</v>
      </c>
      <c r="BL98" s="194" t="e">
        <f t="array" ref="BL98">SUMPRODUCT(計算_投入係数表_加工!$D235:$DS235, 生産額_中分類, IF(列分類振分=BL$3, 1, 0))/SUMPRODUCT(生産額_中分類, IF(列分類振分=BL$3, 1, 0))</f>
        <v>#DIV/0!</v>
      </c>
      <c r="BM98" s="194" t="e">
        <f t="array" ref="BM98">SUMPRODUCT(計算_投入係数表_加工!$D235:$DS235, 生産額_中分類, IF(列分類振分=BM$3, 1, 0))/SUMPRODUCT(生産額_中分類, IF(列分類振分=BM$3, 1, 0))</f>
        <v>#DIV/0!</v>
      </c>
      <c r="BN98" s="194" t="e">
        <f t="array" ref="BN98">SUMPRODUCT(計算_投入係数表_加工!$D235:$DS235, 生産額_中分類, IF(列分類振分=BN$3, 1, 0))/SUMPRODUCT(生産額_中分類, IF(列分類振分=BN$3, 1, 0))</f>
        <v>#DIV/0!</v>
      </c>
      <c r="BO98" s="194" t="e">
        <f t="array" ref="BO98">SUMPRODUCT(計算_投入係数表_加工!$D235:$DS235, 生産額_中分類, IF(列分類振分=BO$3, 1, 0))/SUMPRODUCT(生産額_中分類, IF(列分類振分=BO$3, 1, 0))</f>
        <v>#DIV/0!</v>
      </c>
      <c r="BP98" s="194" t="e">
        <f t="array" ref="BP98">SUMPRODUCT(計算_投入係数表_加工!$D235:$DS235, 生産額_中分類, IF(列分類振分=BP$3, 1, 0))/SUMPRODUCT(生産額_中分類, IF(列分類振分=BP$3, 1, 0))</f>
        <v>#DIV/0!</v>
      </c>
      <c r="BQ98" s="194" t="e">
        <f t="array" ref="BQ98">SUMPRODUCT(計算_投入係数表_加工!$D235:$DS235, 生産額_中分類, IF(列分類振分=BQ$3, 1, 0))/SUMPRODUCT(生産額_中分類, IF(列分類振分=BQ$3, 1, 0))</f>
        <v>#DIV/0!</v>
      </c>
      <c r="BR98" s="194" t="e">
        <f t="array" ref="BR98">SUMPRODUCT(計算_投入係数表_加工!$D235:$DS235, 生産額_中分類, IF(列分類振分=BR$3, 1, 0))/SUMPRODUCT(生産額_中分類, IF(列分類振分=BR$3, 1, 0))</f>
        <v>#DIV/0!</v>
      </c>
      <c r="BS98" s="194" t="e">
        <f t="array" ref="BS98">SUMPRODUCT(計算_投入係数表_加工!$D235:$DS235, 生産額_中分類, IF(列分類振分=BS$3, 1, 0))/SUMPRODUCT(生産額_中分類, IF(列分類振分=BS$3, 1, 0))</f>
        <v>#DIV/0!</v>
      </c>
      <c r="BT98" s="194" t="e">
        <f t="array" ref="BT98">SUMPRODUCT(計算_投入係数表_加工!$D235:$DS235, 生産額_中分類, IF(列分類振分=BT$3, 1, 0))/SUMPRODUCT(生産額_中分類, IF(列分類振分=BT$3, 1, 0))</f>
        <v>#DIV/0!</v>
      </c>
      <c r="BU98" s="194" t="e">
        <f t="array" ref="BU98">SUMPRODUCT(計算_投入係数表_加工!$D235:$DS235, 生産額_中分類, IF(列分類振分=BU$3, 1, 0))/SUMPRODUCT(生産額_中分類, IF(列分類振分=BU$3, 1, 0))</f>
        <v>#DIV/0!</v>
      </c>
      <c r="BV98" s="194" t="e">
        <f t="array" ref="BV98">SUMPRODUCT(計算_投入係数表_加工!$D235:$DS235, 生産額_中分類, IF(列分類振分=BV$3, 1, 0))/SUMPRODUCT(生産額_中分類, IF(列分類振分=BV$3, 1, 0))</f>
        <v>#DIV/0!</v>
      </c>
      <c r="BW98" s="194" t="e">
        <f t="array" ref="BW98">SUMPRODUCT(計算_投入係数表_加工!$D235:$DS235, 生産額_中分類, IF(列分類振分=BW$3, 1, 0))/SUMPRODUCT(生産額_中分類, IF(列分類振分=BW$3, 1, 0))</f>
        <v>#DIV/0!</v>
      </c>
      <c r="BX98" s="194" t="e">
        <f t="array" ref="BX98">SUMPRODUCT(計算_投入係数表_加工!$D235:$DS235, 生産額_中分類, IF(列分類振分=BX$3, 1, 0))/SUMPRODUCT(生産額_中分類, IF(列分類振分=BX$3, 1, 0))</f>
        <v>#DIV/0!</v>
      </c>
      <c r="BY98" s="194" t="e">
        <f t="array" ref="BY98">SUMPRODUCT(計算_投入係数表_加工!$D235:$DS235, 生産額_中分類, IF(列分類振分=BY$3, 1, 0))/SUMPRODUCT(生産額_中分類, IF(列分類振分=BY$3, 1, 0))</f>
        <v>#DIV/0!</v>
      </c>
      <c r="BZ98" s="194" t="e">
        <f t="array" ref="BZ98">SUMPRODUCT(計算_投入係数表_加工!$D235:$DS235, 生産額_中分類, IF(列分類振分=BZ$3, 1, 0))/SUMPRODUCT(生産額_中分類, IF(列分類振分=BZ$3, 1, 0))</f>
        <v>#DIV/0!</v>
      </c>
      <c r="CA98" s="194" t="e">
        <f t="array" ref="CA98">SUMPRODUCT(計算_投入係数表_加工!$D235:$DS235, 生産額_中分類, IF(列分類振分=CA$3, 1, 0))/SUMPRODUCT(生産額_中分類, IF(列分類振分=CA$3, 1, 0))</f>
        <v>#DIV/0!</v>
      </c>
      <c r="CB98" s="194" t="e">
        <f t="array" ref="CB98">SUMPRODUCT(計算_投入係数表_加工!$D235:$DS235, 生産額_中分類, IF(列分類振分=CB$3, 1, 0))/SUMPRODUCT(生産額_中分類, IF(列分類振分=CB$3, 1, 0))</f>
        <v>#DIV/0!</v>
      </c>
      <c r="CC98" s="194" t="e">
        <f t="array" ref="CC98">SUMPRODUCT(計算_投入係数表_加工!$D235:$DS235, 生産額_中分類, IF(列分類振分=CC$3, 1, 0))/SUMPRODUCT(生産額_中分類, IF(列分類振分=CC$3, 1, 0))</f>
        <v>#DIV/0!</v>
      </c>
      <c r="CD98" s="194" t="e">
        <f t="array" ref="CD98">SUMPRODUCT(計算_投入係数表_加工!$D235:$DS235, 生産額_中分類, IF(列分類振分=CD$3, 1, 0))/SUMPRODUCT(生産額_中分類, IF(列分類振分=CD$3, 1, 0))</f>
        <v>#DIV/0!</v>
      </c>
      <c r="CE98" s="194" t="e">
        <f t="array" ref="CE98">SUMPRODUCT(計算_投入係数表_加工!$D235:$DS235, 生産額_中分類, IF(列分類振分=CE$3, 1, 0))/SUMPRODUCT(生産額_中分類, IF(列分類振分=CE$3, 1, 0))</f>
        <v>#DIV/0!</v>
      </c>
      <c r="CF98" s="194" t="e">
        <f t="array" ref="CF98">SUMPRODUCT(計算_投入係数表_加工!$D235:$DS235, 生産額_中分類, IF(列分類振分=CF$3, 1, 0))/SUMPRODUCT(生産額_中分類, IF(列分類振分=CF$3, 1, 0))</f>
        <v>#DIV/0!</v>
      </c>
      <c r="CG98" s="194" t="e">
        <f t="array" ref="CG98">SUMPRODUCT(計算_投入係数表_加工!$D235:$DS235, 生産額_中分類, IF(列分類振分=CG$3, 1, 0))/SUMPRODUCT(生産額_中分類, IF(列分類振分=CG$3, 1, 0))</f>
        <v>#DIV/0!</v>
      </c>
      <c r="CH98" s="194" t="e">
        <f t="array" ref="CH98">SUMPRODUCT(計算_投入係数表_加工!$D235:$DS235, 生産額_中分類, IF(列分類振分=CH$3, 1, 0))/SUMPRODUCT(生産額_中分類, IF(列分類振分=CH$3, 1, 0))</f>
        <v>#DIV/0!</v>
      </c>
      <c r="CI98" s="194" t="e">
        <f t="array" ref="CI98">SUMPRODUCT(計算_投入係数表_加工!$D235:$DS235, 生産額_中分類, IF(列分類振分=CI$3, 1, 0))/SUMPRODUCT(生産額_中分類, IF(列分類振分=CI$3, 1, 0))</f>
        <v>#DIV/0!</v>
      </c>
      <c r="CJ98" s="194" t="e">
        <f t="array" ref="CJ98">SUMPRODUCT(計算_投入係数表_加工!$D235:$DS235, 生産額_中分類, IF(列分類振分=CJ$3, 1, 0))/SUMPRODUCT(生産額_中分類, IF(列分類振分=CJ$3, 1, 0))</f>
        <v>#DIV/0!</v>
      </c>
      <c r="CK98" s="194" t="e">
        <f t="array" ref="CK98">SUMPRODUCT(計算_投入係数表_加工!$D235:$DS235, 生産額_中分類, IF(列分類振分=CK$3, 1, 0))/SUMPRODUCT(生産額_中分類, IF(列分類振分=CK$3, 1, 0))</f>
        <v>#DIV/0!</v>
      </c>
      <c r="CL98" s="194" t="e">
        <f t="array" ref="CL98">SUMPRODUCT(計算_投入係数表_加工!$D235:$DS235, 生産額_中分類, IF(列分類振分=CL$3, 1, 0))/SUMPRODUCT(生産額_中分類, IF(列分類振分=CL$3, 1, 0))</f>
        <v>#DIV/0!</v>
      </c>
      <c r="CM98" s="194" t="e">
        <f t="array" ref="CM98">SUMPRODUCT(計算_投入係数表_加工!$D235:$DS235, 生産額_中分類, IF(列分類振分=CM$3, 1, 0))/SUMPRODUCT(生産額_中分類, IF(列分類振分=CM$3, 1, 0))</f>
        <v>#DIV/0!</v>
      </c>
      <c r="CN98" s="194" t="e">
        <f t="array" ref="CN98">SUMPRODUCT(計算_投入係数表_加工!$D235:$DS235, 生産額_中分類, IF(列分類振分=CN$3, 1, 0))/SUMPRODUCT(生産額_中分類, IF(列分類振分=CN$3, 1, 0))</f>
        <v>#DIV/0!</v>
      </c>
      <c r="CO98" s="194" t="e">
        <f t="array" ref="CO98">SUMPRODUCT(計算_投入係数表_加工!$D235:$DS235, 生産額_中分類, IF(列分類振分=CO$3, 1, 0))/SUMPRODUCT(生産額_中分類, IF(列分類振分=CO$3, 1, 0))</f>
        <v>#DIV/0!</v>
      </c>
      <c r="CP98" s="194" t="e">
        <f t="array" ref="CP98">SUMPRODUCT(計算_投入係数表_加工!$D235:$DS235, 生産額_中分類, IF(列分類振分=CP$3, 1, 0))/SUMPRODUCT(生産額_中分類, IF(列分類振分=CP$3, 1, 0))</f>
        <v>#DIV/0!</v>
      </c>
      <c r="CQ98" s="194" t="e">
        <f t="array" ref="CQ98">SUMPRODUCT(計算_投入係数表_加工!$D235:$DS235, 生産額_中分類, IF(列分類振分=CQ$3, 1, 0))/SUMPRODUCT(生産額_中分類, IF(列分類振分=CQ$3, 1, 0))</f>
        <v>#DIV/0!</v>
      </c>
      <c r="CR98" s="194" t="e">
        <f t="array" ref="CR98">SUMPRODUCT(計算_投入係数表_加工!$D235:$DS235, 生産額_中分類, IF(列分類振分=CR$3, 1, 0))/SUMPRODUCT(生産額_中分類, IF(列分類振分=CR$3, 1, 0))</f>
        <v>#DIV/0!</v>
      </c>
      <c r="CS98" s="194" t="e">
        <f t="array" ref="CS98">SUMPRODUCT(計算_投入係数表_加工!$D235:$DS235, 生産額_中分類, IF(列分類振分=CS$3, 1, 0))/SUMPRODUCT(生産額_中分類, IF(列分類振分=CS$3, 1, 0))</f>
        <v>#DIV/0!</v>
      </c>
      <c r="CT98" s="194" t="e">
        <f t="array" ref="CT98">SUMPRODUCT(計算_投入係数表_加工!$D235:$DS235, 生産額_中分類, IF(列分類振分=CT$3, 1, 0))/SUMPRODUCT(生産額_中分類, IF(列分類振分=CT$3, 1, 0))</f>
        <v>#DIV/0!</v>
      </c>
      <c r="CU98" s="194" t="e">
        <f t="array" ref="CU98">SUMPRODUCT(計算_投入係数表_加工!$D235:$DS235, 生産額_中分類, IF(列分類振分=CU$3, 1, 0))/SUMPRODUCT(生産額_中分類, IF(列分類振分=CU$3, 1, 0))</f>
        <v>#DIV/0!</v>
      </c>
      <c r="CV98" s="194" t="e">
        <f t="array" ref="CV98">SUMPRODUCT(計算_投入係数表_加工!$D235:$DS235, 生産額_中分類, IF(列分類振分=CV$3, 1, 0))/SUMPRODUCT(生産額_中分類, IF(列分類振分=CV$3, 1, 0))</f>
        <v>#DIV/0!</v>
      </c>
      <c r="CW98" s="194" t="e">
        <f t="array" ref="CW98">SUMPRODUCT(計算_投入係数表_加工!$D235:$DS235, 生産額_中分類, IF(列分類振分=CW$3, 1, 0))/SUMPRODUCT(生産額_中分類, IF(列分類振分=CW$3, 1, 0))</f>
        <v>#DIV/0!</v>
      </c>
      <c r="CX98" s="194" t="e">
        <f t="array" ref="CX98">SUMPRODUCT(計算_投入係数表_加工!$D235:$DS235, 生産額_中分類, IF(列分類振分=CX$3, 1, 0))/SUMPRODUCT(生産額_中分類, IF(列分類振分=CX$3, 1, 0))</f>
        <v>#DIV/0!</v>
      </c>
      <c r="CY98" s="194" t="e">
        <f t="array" ref="CY98">SUMPRODUCT(計算_投入係数表_加工!$D235:$DS235, 生産額_中分類, IF(列分類振分=CY$3, 1, 0))/SUMPRODUCT(生産額_中分類, IF(列分類振分=CY$3, 1, 0))</f>
        <v>#DIV/0!</v>
      </c>
      <c r="CZ98" s="194" t="e">
        <f t="array" ref="CZ98">SUMPRODUCT(計算_投入係数表_加工!$D235:$DS235, 生産額_中分類, IF(列分類振分=CZ$3, 1, 0))/SUMPRODUCT(生産額_中分類, IF(列分類振分=CZ$3, 1, 0))</f>
        <v>#DIV/0!</v>
      </c>
      <c r="DA98" s="194" t="e">
        <f t="array" ref="DA98">SUMPRODUCT(計算_投入係数表_加工!$D235:$DS235, 生産額_中分類, IF(列分類振分=DA$3, 1, 0))/SUMPRODUCT(生産額_中分類, IF(列分類振分=DA$3, 1, 0))</f>
        <v>#DIV/0!</v>
      </c>
      <c r="DB98" s="194" t="e">
        <f t="array" ref="DB98">SUMPRODUCT(計算_投入係数表_加工!$D235:$DS235, 生産額_中分類, IF(列分類振分=DB$3, 1, 0))/SUMPRODUCT(生産額_中分類, IF(列分類振分=DB$3, 1, 0))</f>
        <v>#DIV/0!</v>
      </c>
      <c r="DC98" s="194" t="e">
        <f t="array" ref="DC98">SUMPRODUCT(計算_投入係数表_加工!$D235:$DS235, 生産額_中分類, IF(列分類振分=DC$3, 1, 0))/SUMPRODUCT(生産額_中分類, IF(列分類振分=DC$3, 1, 0))</f>
        <v>#DIV/0!</v>
      </c>
      <c r="DD98" s="194" t="e">
        <f t="array" ref="DD98">SUMPRODUCT(計算_投入係数表_加工!$D235:$DS235, 生産額_中分類, IF(列分類振分=DD$3, 1, 0))/SUMPRODUCT(生産額_中分類, IF(列分類振分=DD$3, 1, 0))</f>
        <v>#DIV/0!</v>
      </c>
      <c r="DE98" s="194" t="e">
        <f t="array" ref="DE98">SUMPRODUCT(計算_投入係数表_加工!$D235:$DS235, 生産額_中分類, IF(列分類振分=DE$3, 1, 0))/SUMPRODUCT(生産額_中分類, IF(列分類振分=DE$3, 1, 0))</f>
        <v>#DIV/0!</v>
      </c>
      <c r="DF98" s="194" t="e">
        <f t="array" ref="DF98">SUMPRODUCT(計算_投入係数表_加工!$D235:$DS235, 生産額_中分類, IF(列分類振分=DF$3, 1, 0))/SUMPRODUCT(生産額_中分類, IF(列分類振分=DF$3, 1, 0))</f>
        <v>#DIV/0!</v>
      </c>
      <c r="DG98" s="194" t="e">
        <f t="array" ref="DG98">SUMPRODUCT(計算_投入係数表_加工!$D235:$DS235, 生産額_中分類, IF(列分類振分=DG$3, 1, 0))/SUMPRODUCT(生産額_中分類, IF(列分類振分=DG$3, 1, 0))</f>
        <v>#DIV/0!</v>
      </c>
      <c r="DH98" s="194" t="e">
        <f t="array" ref="DH98">SUMPRODUCT(計算_投入係数表_加工!$D235:$DS235, 生産額_中分類, IF(列分類振分=DH$3, 1, 0))/SUMPRODUCT(生産額_中分類, IF(列分類振分=DH$3, 1, 0))</f>
        <v>#DIV/0!</v>
      </c>
      <c r="DI98" s="194" t="e">
        <f t="array" ref="DI98">SUMPRODUCT(計算_投入係数表_加工!$D235:$DS235, 生産額_中分類, IF(列分類振分=DI$3, 1, 0))/SUMPRODUCT(生産額_中分類, IF(列分類振分=DI$3, 1, 0))</f>
        <v>#DIV/0!</v>
      </c>
      <c r="DJ98" s="194" t="e">
        <f t="array" ref="DJ98">SUMPRODUCT(計算_投入係数表_加工!$D235:$DS235, 生産額_中分類, IF(列分類振分=DJ$3, 1, 0))/SUMPRODUCT(生産額_中分類, IF(列分類振分=DJ$3, 1, 0))</f>
        <v>#DIV/0!</v>
      </c>
      <c r="DK98" s="194" t="e">
        <f t="array" ref="DK98">SUMPRODUCT(計算_投入係数表_加工!$D235:$DS235, 生産額_中分類, IF(列分類振分=DK$3, 1, 0))/SUMPRODUCT(生産額_中分類, IF(列分類振分=DK$3, 1, 0))</f>
        <v>#DIV/0!</v>
      </c>
      <c r="DL98" s="194" t="e">
        <f t="array" ref="DL98">SUMPRODUCT(計算_投入係数表_加工!$D235:$DS235, 生産額_中分類, IF(列分類振分=DL$3, 1, 0))/SUMPRODUCT(生産額_中分類, IF(列分類振分=DL$3, 1, 0))</f>
        <v>#DIV/0!</v>
      </c>
      <c r="DM98" s="194" t="e">
        <f t="array" ref="DM98">SUMPRODUCT(計算_投入係数表_加工!$D235:$DS235, 生産額_中分類, IF(列分類振分=DM$3, 1, 0))/SUMPRODUCT(生産額_中分類, IF(列分類振分=DM$3, 1, 0))</f>
        <v>#DIV/0!</v>
      </c>
      <c r="DN98" s="194" t="e">
        <f t="array" ref="DN98">SUMPRODUCT(計算_投入係数表_加工!$D235:$DS235, 生産額_中分類, IF(列分類振分=DN$3, 1, 0))/SUMPRODUCT(生産額_中分類, IF(列分類振分=DN$3, 1, 0))</f>
        <v>#DIV/0!</v>
      </c>
      <c r="DO98" s="194" t="e">
        <f t="array" ref="DO98">SUMPRODUCT(計算_投入係数表_加工!$D235:$DS235, 生産額_中分類, IF(列分類振分=DO$3, 1, 0))/SUMPRODUCT(生産額_中分類, IF(列分類振分=DO$3, 1, 0))</f>
        <v>#DIV/0!</v>
      </c>
      <c r="DP98" s="194" t="e">
        <f t="array" ref="DP98">SUMPRODUCT(計算_投入係数表_加工!$D235:$DS235, 生産額_中分類, IF(列分類振分=DP$3, 1, 0))/SUMPRODUCT(生産額_中分類, IF(列分類振分=DP$3, 1, 0))</f>
        <v>#DIV/0!</v>
      </c>
      <c r="DQ98" s="194" t="e">
        <f t="array" ref="DQ98">SUMPRODUCT(計算_投入係数表_加工!$D235:$DS235, 生産額_中分類, IF(列分類振分=DQ$3, 1, 0))/SUMPRODUCT(生産額_中分類, IF(列分類振分=DQ$3, 1, 0))</f>
        <v>#DIV/0!</v>
      </c>
      <c r="DR98" s="194" t="e">
        <f t="array" ref="DR98">SUMPRODUCT(計算_投入係数表_加工!$D235:$DS235, 生産額_中分類, IF(列分類振分=DR$3, 1, 0))/SUMPRODUCT(生産額_中分類, IF(列分類振分=DR$3, 1, 0))</f>
        <v>#DIV/0!</v>
      </c>
      <c r="DS98" s="194" t="e">
        <f t="array" ref="DS98">SUMPRODUCT(計算_投入係数表_加工!$D235:$DS235, 生産額_中分類, IF(列分類振分=DS$3, 1, 0))/SUMPRODUCT(生産額_中分類, IF(列分類振分=DS$3, 1, 0))</f>
        <v>#DIV/0!</v>
      </c>
      <c r="DT98" s="23">
        <f>SUMIF(振分, $C98, 計算_投入係数表_加工!DT$4:DT$123)</f>
        <v>0</v>
      </c>
    </row>
    <row r="99" spans="2:124" x14ac:dyDescent="0.25">
      <c r="B99" s="53">
        <v>96</v>
      </c>
      <c r="C99" s="195" t="str">
        <v>-</v>
      </c>
      <c r="D99" s="196">
        <f t="array" ref="D99">SUMPRODUCT(計算_投入係数表_加工!$D236:$DS236, 生産額_中分類, IF(列分類振分=D$3, 1, 0))/SUMPRODUCT(生産額_中分類, IF(列分類振分=D$3, 1, 0))</f>
        <v>0</v>
      </c>
      <c r="E99" s="197">
        <f t="array" ref="E99">SUMPRODUCT(計算_投入係数表_加工!$D236:$DS236, 生産額_中分類, IF(列分類振分=E$3, 1, 0))/SUMPRODUCT(生産額_中分類, IF(列分類振分=E$3, 1, 0))</f>
        <v>0</v>
      </c>
      <c r="F99" s="197">
        <f t="array" ref="F99">SUMPRODUCT(計算_投入係数表_加工!$D236:$DS236, 生産額_中分類, IF(列分類振分=F$3, 1, 0))/SUMPRODUCT(生産額_中分類, IF(列分類振分=F$3, 1, 0))</f>
        <v>0</v>
      </c>
      <c r="G99" s="197">
        <f t="array" ref="G99">SUMPRODUCT(計算_投入係数表_加工!$D236:$DS236, 生産額_中分類, IF(列分類振分=G$3, 1, 0))/SUMPRODUCT(生産額_中分類, IF(列分類振分=G$3, 1, 0))</f>
        <v>0</v>
      </c>
      <c r="H99" s="197">
        <f t="array" ref="H99">SUMPRODUCT(計算_投入係数表_加工!$D236:$DS236, 生産額_中分類, IF(列分類振分=H$3, 1, 0))/SUMPRODUCT(生産額_中分類, IF(列分類振分=H$3, 1, 0))</f>
        <v>0</v>
      </c>
      <c r="I99" s="197">
        <f t="array" ref="I99">SUMPRODUCT(計算_投入係数表_加工!$D236:$DS236, 生産額_中分類, IF(列分類振分=I$3, 1, 0))/SUMPRODUCT(生産額_中分類, IF(列分類振分=I$3, 1, 0))</f>
        <v>0</v>
      </c>
      <c r="J99" s="197">
        <f t="array" ref="J99">SUMPRODUCT(計算_投入係数表_加工!$D236:$DS236, 生産額_中分類, IF(列分類振分=J$3, 1, 0))/SUMPRODUCT(生産額_中分類, IF(列分類振分=J$3, 1, 0))</f>
        <v>0</v>
      </c>
      <c r="K99" s="197">
        <f t="array" ref="K99">SUMPRODUCT(計算_投入係数表_加工!$D236:$DS236, 生産額_中分類, IF(列分類振分=K$3, 1, 0))/SUMPRODUCT(生産額_中分類, IF(列分類振分=K$3, 1, 0))</f>
        <v>0</v>
      </c>
      <c r="L99" s="197">
        <f t="array" ref="L99">SUMPRODUCT(計算_投入係数表_加工!$D236:$DS236, 生産額_中分類, IF(列分類振分=L$3, 1, 0))/SUMPRODUCT(生産額_中分類, IF(列分類振分=L$3, 1, 0))</f>
        <v>0</v>
      </c>
      <c r="M99" s="197">
        <f t="array" ref="M99">SUMPRODUCT(計算_投入係数表_加工!$D236:$DS236, 生産額_中分類, IF(列分類振分=M$3, 1, 0))/SUMPRODUCT(生産額_中分類, IF(列分類振分=M$3, 1, 0))</f>
        <v>0</v>
      </c>
      <c r="N99" s="197">
        <f t="array" ref="N99">SUMPRODUCT(計算_投入係数表_加工!$D236:$DS236, 生産額_中分類, IF(列分類振分=N$3, 1, 0))/SUMPRODUCT(生産額_中分類, IF(列分類振分=N$3, 1, 0))</f>
        <v>0</v>
      </c>
      <c r="O99" s="197">
        <f t="array" ref="O99">SUMPRODUCT(計算_投入係数表_加工!$D236:$DS236, 生産額_中分類, IF(列分類振分=O$3, 1, 0))/SUMPRODUCT(生産額_中分類, IF(列分類振分=O$3, 1, 0))</f>
        <v>0</v>
      </c>
      <c r="P99" s="197">
        <f t="array" ref="P99">SUMPRODUCT(計算_投入係数表_加工!$D236:$DS236, 生産額_中分類, IF(列分類振分=P$3, 1, 0))/SUMPRODUCT(生産額_中分類, IF(列分類振分=P$3, 1, 0))</f>
        <v>0</v>
      </c>
      <c r="Q99" s="197" t="e">
        <f t="array" ref="Q99">SUMPRODUCT(計算_投入係数表_加工!$D236:$DS236, 生産額_中分類, IF(列分類振分=Q$3, 1, 0))/SUMPRODUCT(生産額_中分類, IF(列分類振分=Q$3, 1, 0))</f>
        <v>#DIV/0!</v>
      </c>
      <c r="R99" s="197" t="e">
        <f t="array" ref="R99">SUMPRODUCT(計算_投入係数表_加工!$D236:$DS236, 生産額_中分類, IF(列分類振分=R$3, 1, 0))/SUMPRODUCT(生産額_中分類, IF(列分類振分=R$3, 1, 0))</f>
        <v>#DIV/0!</v>
      </c>
      <c r="S99" s="197" t="e">
        <f t="array" ref="S99">SUMPRODUCT(計算_投入係数表_加工!$D236:$DS236, 生産額_中分類, IF(列分類振分=S$3, 1, 0))/SUMPRODUCT(生産額_中分類, IF(列分類振分=S$3, 1, 0))</f>
        <v>#DIV/0!</v>
      </c>
      <c r="T99" s="197" t="e">
        <f t="array" ref="T99">SUMPRODUCT(計算_投入係数表_加工!$D236:$DS236, 生産額_中分類, IF(列分類振分=T$3, 1, 0))/SUMPRODUCT(生産額_中分類, IF(列分類振分=T$3, 1, 0))</f>
        <v>#DIV/0!</v>
      </c>
      <c r="U99" s="197" t="e">
        <f t="array" ref="U99">SUMPRODUCT(計算_投入係数表_加工!$D236:$DS236, 生産額_中分類, IF(列分類振分=U$3, 1, 0))/SUMPRODUCT(生産額_中分類, IF(列分類振分=U$3, 1, 0))</f>
        <v>#DIV/0!</v>
      </c>
      <c r="V99" s="197" t="e">
        <f t="array" ref="V99">SUMPRODUCT(計算_投入係数表_加工!$D236:$DS236, 生産額_中分類, IF(列分類振分=V$3, 1, 0))/SUMPRODUCT(生産額_中分類, IF(列分類振分=V$3, 1, 0))</f>
        <v>#DIV/0!</v>
      </c>
      <c r="W99" s="197" t="e">
        <f t="array" ref="W99">SUMPRODUCT(計算_投入係数表_加工!$D236:$DS236, 生産額_中分類, IF(列分類振分=W$3, 1, 0))/SUMPRODUCT(生産額_中分類, IF(列分類振分=W$3, 1, 0))</f>
        <v>#DIV/0!</v>
      </c>
      <c r="X99" s="197" t="e">
        <f t="array" ref="X99">SUMPRODUCT(計算_投入係数表_加工!$D236:$DS236, 生産額_中分類, IF(列分類振分=X$3, 1, 0))/SUMPRODUCT(生産額_中分類, IF(列分類振分=X$3, 1, 0))</f>
        <v>#DIV/0!</v>
      </c>
      <c r="Y99" s="197" t="e">
        <f t="array" ref="Y99">SUMPRODUCT(計算_投入係数表_加工!$D236:$DS236, 生産額_中分類, IF(列分類振分=Y$3, 1, 0))/SUMPRODUCT(生産額_中分類, IF(列分類振分=Y$3, 1, 0))</f>
        <v>#DIV/0!</v>
      </c>
      <c r="Z99" s="197" t="e">
        <f t="array" ref="Z99">SUMPRODUCT(計算_投入係数表_加工!$D236:$DS236, 生産額_中分類, IF(列分類振分=Z$3, 1, 0))/SUMPRODUCT(生産額_中分類, IF(列分類振分=Z$3, 1, 0))</f>
        <v>#DIV/0!</v>
      </c>
      <c r="AA99" s="197" t="e">
        <f t="array" ref="AA99">SUMPRODUCT(計算_投入係数表_加工!$D236:$DS236, 生産額_中分類, IF(列分類振分=AA$3, 1, 0))/SUMPRODUCT(生産額_中分類, IF(列分類振分=AA$3, 1, 0))</f>
        <v>#DIV/0!</v>
      </c>
      <c r="AB99" s="197" t="e">
        <f t="array" ref="AB99">SUMPRODUCT(計算_投入係数表_加工!$D236:$DS236, 生産額_中分類, IF(列分類振分=AB$3, 1, 0))/SUMPRODUCT(生産額_中分類, IF(列分類振分=AB$3, 1, 0))</f>
        <v>#DIV/0!</v>
      </c>
      <c r="AC99" s="197" t="e">
        <f t="array" ref="AC99">SUMPRODUCT(計算_投入係数表_加工!$D236:$DS236, 生産額_中分類, IF(列分類振分=AC$3, 1, 0))/SUMPRODUCT(生産額_中分類, IF(列分類振分=AC$3, 1, 0))</f>
        <v>#DIV/0!</v>
      </c>
      <c r="AD99" s="197" t="e">
        <f t="array" ref="AD99">SUMPRODUCT(計算_投入係数表_加工!$D236:$DS236, 生産額_中分類, IF(列分類振分=AD$3, 1, 0))/SUMPRODUCT(生産額_中分類, IF(列分類振分=AD$3, 1, 0))</f>
        <v>#DIV/0!</v>
      </c>
      <c r="AE99" s="197" t="e">
        <f t="array" ref="AE99">SUMPRODUCT(計算_投入係数表_加工!$D236:$DS236, 生産額_中分類, IF(列分類振分=AE$3, 1, 0))/SUMPRODUCT(生産額_中分類, IF(列分類振分=AE$3, 1, 0))</f>
        <v>#DIV/0!</v>
      </c>
      <c r="AF99" s="197" t="e">
        <f t="array" ref="AF99">SUMPRODUCT(計算_投入係数表_加工!$D236:$DS236, 生産額_中分類, IF(列分類振分=AF$3, 1, 0))/SUMPRODUCT(生産額_中分類, IF(列分類振分=AF$3, 1, 0))</f>
        <v>#DIV/0!</v>
      </c>
      <c r="AG99" s="197" t="e">
        <f t="array" ref="AG99">SUMPRODUCT(計算_投入係数表_加工!$D236:$DS236, 生産額_中分類, IF(列分類振分=AG$3, 1, 0))/SUMPRODUCT(生産額_中分類, IF(列分類振分=AG$3, 1, 0))</f>
        <v>#DIV/0!</v>
      </c>
      <c r="AH99" s="197" t="e">
        <f t="array" ref="AH99">SUMPRODUCT(計算_投入係数表_加工!$D236:$DS236, 生産額_中分類, IF(列分類振分=AH$3, 1, 0))/SUMPRODUCT(生産額_中分類, IF(列分類振分=AH$3, 1, 0))</f>
        <v>#DIV/0!</v>
      </c>
      <c r="AI99" s="197" t="e">
        <f t="array" ref="AI99">SUMPRODUCT(計算_投入係数表_加工!$D236:$DS236, 生産額_中分類, IF(列分類振分=AI$3, 1, 0))/SUMPRODUCT(生産額_中分類, IF(列分類振分=AI$3, 1, 0))</f>
        <v>#DIV/0!</v>
      </c>
      <c r="AJ99" s="197" t="e">
        <f t="array" ref="AJ99">SUMPRODUCT(計算_投入係数表_加工!$D236:$DS236, 生産額_中分類, IF(列分類振分=AJ$3, 1, 0))/SUMPRODUCT(生産額_中分類, IF(列分類振分=AJ$3, 1, 0))</f>
        <v>#DIV/0!</v>
      </c>
      <c r="AK99" s="197" t="e">
        <f t="array" ref="AK99">SUMPRODUCT(計算_投入係数表_加工!$D236:$DS236, 生産額_中分類, IF(列分類振分=AK$3, 1, 0))/SUMPRODUCT(生産額_中分類, IF(列分類振分=AK$3, 1, 0))</f>
        <v>#DIV/0!</v>
      </c>
      <c r="AL99" s="197" t="e">
        <f t="array" ref="AL99">SUMPRODUCT(計算_投入係数表_加工!$D236:$DS236, 生産額_中分類, IF(列分類振分=AL$3, 1, 0))/SUMPRODUCT(生産額_中分類, IF(列分類振分=AL$3, 1, 0))</f>
        <v>#DIV/0!</v>
      </c>
      <c r="AM99" s="197" t="e">
        <f t="array" ref="AM99">SUMPRODUCT(計算_投入係数表_加工!$D236:$DS236, 生産額_中分類, IF(列分類振分=AM$3, 1, 0))/SUMPRODUCT(生産額_中分類, IF(列分類振分=AM$3, 1, 0))</f>
        <v>#DIV/0!</v>
      </c>
      <c r="AN99" s="197" t="e">
        <f t="array" ref="AN99">SUMPRODUCT(計算_投入係数表_加工!$D236:$DS236, 生産額_中分類, IF(列分類振分=AN$3, 1, 0))/SUMPRODUCT(生産額_中分類, IF(列分類振分=AN$3, 1, 0))</f>
        <v>#DIV/0!</v>
      </c>
      <c r="AO99" s="197" t="e">
        <f t="array" ref="AO99">SUMPRODUCT(計算_投入係数表_加工!$D236:$DS236, 生産額_中分類, IF(列分類振分=AO$3, 1, 0))/SUMPRODUCT(生産額_中分類, IF(列分類振分=AO$3, 1, 0))</f>
        <v>#DIV/0!</v>
      </c>
      <c r="AP99" s="197" t="e">
        <f t="array" ref="AP99">SUMPRODUCT(計算_投入係数表_加工!$D236:$DS236, 生産額_中分類, IF(列分類振分=AP$3, 1, 0))/SUMPRODUCT(生産額_中分類, IF(列分類振分=AP$3, 1, 0))</f>
        <v>#DIV/0!</v>
      </c>
      <c r="AQ99" s="197" t="e">
        <f t="array" ref="AQ99">SUMPRODUCT(計算_投入係数表_加工!$D236:$DS236, 生産額_中分類, IF(列分類振分=AQ$3, 1, 0))/SUMPRODUCT(生産額_中分類, IF(列分類振分=AQ$3, 1, 0))</f>
        <v>#DIV/0!</v>
      </c>
      <c r="AR99" s="197" t="e">
        <f t="array" ref="AR99">SUMPRODUCT(計算_投入係数表_加工!$D236:$DS236, 生産額_中分類, IF(列分類振分=AR$3, 1, 0))/SUMPRODUCT(生産額_中分類, IF(列分類振分=AR$3, 1, 0))</f>
        <v>#DIV/0!</v>
      </c>
      <c r="AS99" s="197" t="e">
        <f t="array" ref="AS99">SUMPRODUCT(計算_投入係数表_加工!$D236:$DS236, 生産額_中分類, IF(列分類振分=AS$3, 1, 0))/SUMPRODUCT(生産額_中分類, IF(列分類振分=AS$3, 1, 0))</f>
        <v>#DIV/0!</v>
      </c>
      <c r="AT99" s="197" t="e">
        <f t="array" ref="AT99">SUMPRODUCT(計算_投入係数表_加工!$D236:$DS236, 生産額_中分類, IF(列分類振分=AT$3, 1, 0))/SUMPRODUCT(生産額_中分類, IF(列分類振分=AT$3, 1, 0))</f>
        <v>#DIV/0!</v>
      </c>
      <c r="AU99" s="197" t="e">
        <f t="array" ref="AU99">SUMPRODUCT(計算_投入係数表_加工!$D236:$DS236, 生産額_中分類, IF(列分類振分=AU$3, 1, 0))/SUMPRODUCT(生産額_中分類, IF(列分類振分=AU$3, 1, 0))</f>
        <v>#DIV/0!</v>
      </c>
      <c r="AV99" s="197" t="e">
        <f t="array" ref="AV99">SUMPRODUCT(計算_投入係数表_加工!$D236:$DS236, 生産額_中分類, IF(列分類振分=AV$3, 1, 0))/SUMPRODUCT(生産額_中分類, IF(列分類振分=AV$3, 1, 0))</f>
        <v>#DIV/0!</v>
      </c>
      <c r="AW99" s="197" t="e">
        <f t="array" ref="AW99">SUMPRODUCT(計算_投入係数表_加工!$D236:$DS236, 生産額_中分類, IF(列分類振分=AW$3, 1, 0))/SUMPRODUCT(生産額_中分類, IF(列分類振分=AW$3, 1, 0))</f>
        <v>#DIV/0!</v>
      </c>
      <c r="AX99" s="197" t="e">
        <f t="array" ref="AX99">SUMPRODUCT(計算_投入係数表_加工!$D236:$DS236, 生産額_中分類, IF(列分類振分=AX$3, 1, 0))/SUMPRODUCT(生産額_中分類, IF(列分類振分=AX$3, 1, 0))</f>
        <v>#DIV/0!</v>
      </c>
      <c r="AY99" s="197" t="e">
        <f t="array" ref="AY99">SUMPRODUCT(計算_投入係数表_加工!$D236:$DS236, 生産額_中分類, IF(列分類振分=AY$3, 1, 0))/SUMPRODUCT(生産額_中分類, IF(列分類振分=AY$3, 1, 0))</f>
        <v>#DIV/0!</v>
      </c>
      <c r="AZ99" s="197" t="e">
        <f t="array" ref="AZ99">SUMPRODUCT(計算_投入係数表_加工!$D236:$DS236, 生産額_中分類, IF(列分類振分=AZ$3, 1, 0))/SUMPRODUCT(生産額_中分類, IF(列分類振分=AZ$3, 1, 0))</f>
        <v>#DIV/0!</v>
      </c>
      <c r="BA99" s="197" t="e">
        <f t="array" ref="BA99">SUMPRODUCT(計算_投入係数表_加工!$D236:$DS236, 生産額_中分類, IF(列分類振分=BA$3, 1, 0))/SUMPRODUCT(生産額_中分類, IF(列分類振分=BA$3, 1, 0))</f>
        <v>#DIV/0!</v>
      </c>
      <c r="BB99" s="197" t="e">
        <f t="array" ref="BB99">SUMPRODUCT(計算_投入係数表_加工!$D236:$DS236, 生産額_中分類, IF(列分類振分=BB$3, 1, 0))/SUMPRODUCT(生産額_中分類, IF(列分類振分=BB$3, 1, 0))</f>
        <v>#DIV/0!</v>
      </c>
      <c r="BC99" s="197" t="e">
        <f t="array" ref="BC99">SUMPRODUCT(計算_投入係数表_加工!$D236:$DS236, 生産額_中分類, IF(列分類振分=BC$3, 1, 0))/SUMPRODUCT(生産額_中分類, IF(列分類振分=BC$3, 1, 0))</f>
        <v>#DIV/0!</v>
      </c>
      <c r="BD99" s="197" t="e">
        <f t="array" ref="BD99">SUMPRODUCT(計算_投入係数表_加工!$D236:$DS236, 生産額_中分類, IF(列分類振分=BD$3, 1, 0))/SUMPRODUCT(生産額_中分類, IF(列分類振分=BD$3, 1, 0))</f>
        <v>#DIV/0!</v>
      </c>
      <c r="BE99" s="197" t="e">
        <f t="array" ref="BE99">SUMPRODUCT(計算_投入係数表_加工!$D236:$DS236, 生産額_中分類, IF(列分類振分=BE$3, 1, 0))/SUMPRODUCT(生産額_中分類, IF(列分類振分=BE$3, 1, 0))</f>
        <v>#DIV/0!</v>
      </c>
      <c r="BF99" s="197" t="e">
        <f t="array" ref="BF99">SUMPRODUCT(計算_投入係数表_加工!$D236:$DS236, 生産額_中分類, IF(列分類振分=BF$3, 1, 0))/SUMPRODUCT(生産額_中分類, IF(列分類振分=BF$3, 1, 0))</f>
        <v>#DIV/0!</v>
      </c>
      <c r="BG99" s="197" t="e">
        <f t="array" ref="BG99">SUMPRODUCT(計算_投入係数表_加工!$D236:$DS236, 生産額_中分類, IF(列分類振分=BG$3, 1, 0))/SUMPRODUCT(生産額_中分類, IF(列分類振分=BG$3, 1, 0))</f>
        <v>#DIV/0!</v>
      </c>
      <c r="BH99" s="197" t="e">
        <f t="array" ref="BH99">SUMPRODUCT(計算_投入係数表_加工!$D236:$DS236, 生産額_中分類, IF(列分類振分=BH$3, 1, 0))/SUMPRODUCT(生産額_中分類, IF(列分類振分=BH$3, 1, 0))</f>
        <v>#DIV/0!</v>
      </c>
      <c r="BI99" s="197" t="e">
        <f t="array" ref="BI99">SUMPRODUCT(計算_投入係数表_加工!$D236:$DS236, 生産額_中分類, IF(列分類振分=BI$3, 1, 0))/SUMPRODUCT(生産額_中分類, IF(列分類振分=BI$3, 1, 0))</f>
        <v>#DIV/0!</v>
      </c>
      <c r="BJ99" s="197" t="e">
        <f t="array" ref="BJ99">SUMPRODUCT(計算_投入係数表_加工!$D236:$DS236, 生産額_中分類, IF(列分類振分=BJ$3, 1, 0))/SUMPRODUCT(生産額_中分類, IF(列分類振分=BJ$3, 1, 0))</f>
        <v>#DIV/0!</v>
      </c>
      <c r="BK99" s="197" t="e">
        <f t="array" ref="BK99">SUMPRODUCT(計算_投入係数表_加工!$D236:$DS236, 生産額_中分類, IF(列分類振分=BK$3, 1, 0))/SUMPRODUCT(生産額_中分類, IF(列分類振分=BK$3, 1, 0))</f>
        <v>#DIV/0!</v>
      </c>
      <c r="BL99" s="197" t="e">
        <f t="array" ref="BL99">SUMPRODUCT(計算_投入係数表_加工!$D236:$DS236, 生産額_中分類, IF(列分類振分=BL$3, 1, 0))/SUMPRODUCT(生産額_中分類, IF(列分類振分=BL$3, 1, 0))</f>
        <v>#DIV/0!</v>
      </c>
      <c r="BM99" s="197" t="e">
        <f t="array" ref="BM99">SUMPRODUCT(計算_投入係数表_加工!$D236:$DS236, 生産額_中分類, IF(列分類振分=BM$3, 1, 0))/SUMPRODUCT(生産額_中分類, IF(列分類振分=BM$3, 1, 0))</f>
        <v>#DIV/0!</v>
      </c>
      <c r="BN99" s="197" t="e">
        <f t="array" ref="BN99">SUMPRODUCT(計算_投入係数表_加工!$D236:$DS236, 生産額_中分類, IF(列分類振分=BN$3, 1, 0))/SUMPRODUCT(生産額_中分類, IF(列分類振分=BN$3, 1, 0))</f>
        <v>#DIV/0!</v>
      </c>
      <c r="BO99" s="197" t="e">
        <f t="array" ref="BO99">SUMPRODUCT(計算_投入係数表_加工!$D236:$DS236, 生産額_中分類, IF(列分類振分=BO$3, 1, 0))/SUMPRODUCT(生産額_中分類, IF(列分類振分=BO$3, 1, 0))</f>
        <v>#DIV/0!</v>
      </c>
      <c r="BP99" s="197" t="e">
        <f t="array" ref="BP99">SUMPRODUCT(計算_投入係数表_加工!$D236:$DS236, 生産額_中分類, IF(列分類振分=BP$3, 1, 0))/SUMPRODUCT(生産額_中分類, IF(列分類振分=BP$3, 1, 0))</f>
        <v>#DIV/0!</v>
      </c>
      <c r="BQ99" s="197" t="e">
        <f t="array" ref="BQ99">SUMPRODUCT(計算_投入係数表_加工!$D236:$DS236, 生産額_中分類, IF(列分類振分=BQ$3, 1, 0))/SUMPRODUCT(生産額_中分類, IF(列分類振分=BQ$3, 1, 0))</f>
        <v>#DIV/0!</v>
      </c>
      <c r="BR99" s="197" t="e">
        <f t="array" ref="BR99">SUMPRODUCT(計算_投入係数表_加工!$D236:$DS236, 生産額_中分類, IF(列分類振分=BR$3, 1, 0))/SUMPRODUCT(生産額_中分類, IF(列分類振分=BR$3, 1, 0))</f>
        <v>#DIV/0!</v>
      </c>
      <c r="BS99" s="197" t="e">
        <f t="array" ref="BS99">SUMPRODUCT(計算_投入係数表_加工!$D236:$DS236, 生産額_中分類, IF(列分類振分=BS$3, 1, 0))/SUMPRODUCT(生産額_中分類, IF(列分類振分=BS$3, 1, 0))</f>
        <v>#DIV/0!</v>
      </c>
      <c r="BT99" s="197" t="e">
        <f t="array" ref="BT99">SUMPRODUCT(計算_投入係数表_加工!$D236:$DS236, 生産額_中分類, IF(列分類振分=BT$3, 1, 0))/SUMPRODUCT(生産額_中分類, IF(列分類振分=BT$3, 1, 0))</f>
        <v>#DIV/0!</v>
      </c>
      <c r="BU99" s="197" t="e">
        <f t="array" ref="BU99">SUMPRODUCT(計算_投入係数表_加工!$D236:$DS236, 生産額_中分類, IF(列分類振分=BU$3, 1, 0))/SUMPRODUCT(生産額_中分類, IF(列分類振分=BU$3, 1, 0))</f>
        <v>#DIV/0!</v>
      </c>
      <c r="BV99" s="197" t="e">
        <f t="array" ref="BV99">SUMPRODUCT(計算_投入係数表_加工!$D236:$DS236, 生産額_中分類, IF(列分類振分=BV$3, 1, 0))/SUMPRODUCT(生産額_中分類, IF(列分類振分=BV$3, 1, 0))</f>
        <v>#DIV/0!</v>
      </c>
      <c r="BW99" s="197" t="e">
        <f t="array" ref="BW99">SUMPRODUCT(計算_投入係数表_加工!$D236:$DS236, 生産額_中分類, IF(列分類振分=BW$3, 1, 0))/SUMPRODUCT(生産額_中分類, IF(列分類振分=BW$3, 1, 0))</f>
        <v>#DIV/0!</v>
      </c>
      <c r="BX99" s="197" t="e">
        <f t="array" ref="BX99">SUMPRODUCT(計算_投入係数表_加工!$D236:$DS236, 生産額_中分類, IF(列分類振分=BX$3, 1, 0))/SUMPRODUCT(生産額_中分類, IF(列分類振分=BX$3, 1, 0))</f>
        <v>#DIV/0!</v>
      </c>
      <c r="BY99" s="197" t="e">
        <f t="array" ref="BY99">SUMPRODUCT(計算_投入係数表_加工!$D236:$DS236, 生産額_中分類, IF(列分類振分=BY$3, 1, 0))/SUMPRODUCT(生産額_中分類, IF(列分類振分=BY$3, 1, 0))</f>
        <v>#DIV/0!</v>
      </c>
      <c r="BZ99" s="197" t="e">
        <f t="array" ref="BZ99">SUMPRODUCT(計算_投入係数表_加工!$D236:$DS236, 生産額_中分類, IF(列分類振分=BZ$3, 1, 0))/SUMPRODUCT(生産額_中分類, IF(列分類振分=BZ$3, 1, 0))</f>
        <v>#DIV/0!</v>
      </c>
      <c r="CA99" s="197" t="e">
        <f t="array" ref="CA99">SUMPRODUCT(計算_投入係数表_加工!$D236:$DS236, 生産額_中分類, IF(列分類振分=CA$3, 1, 0))/SUMPRODUCT(生産額_中分類, IF(列分類振分=CA$3, 1, 0))</f>
        <v>#DIV/0!</v>
      </c>
      <c r="CB99" s="197" t="e">
        <f t="array" ref="CB99">SUMPRODUCT(計算_投入係数表_加工!$D236:$DS236, 生産額_中分類, IF(列分類振分=CB$3, 1, 0))/SUMPRODUCT(生産額_中分類, IF(列分類振分=CB$3, 1, 0))</f>
        <v>#DIV/0!</v>
      </c>
      <c r="CC99" s="197" t="e">
        <f t="array" ref="CC99">SUMPRODUCT(計算_投入係数表_加工!$D236:$DS236, 生産額_中分類, IF(列分類振分=CC$3, 1, 0))/SUMPRODUCT(生産額_中分類, IF(列分類振分=CC$3, 1, 0))</f>
        <v>#DIV/0!</v>
      </c>
      <c r="CD99" s="197" t="e">
        <f t="array" ref="CD99">SUMPRODUCT(計算_投入係数表_加工!$D236:$DS236, 生産額_中分類, IF(列分類振分=CD$3, 1, 0))/SUMPRODUCT(生産額_中分類, IF(列分類振分=CD$3, 1, 0))</f>
        <v>#DIV/0!</v>
      </c>
      <c r="CE99" s="197" t="e">
        <f t="array" ref="CE99">SUMPRODUCT(計算_投入係数表_加工!$D236:$DS236, 生産額_中分類, IF(列分類振分=CE$3, 1, 0))/SUMPRODUCT(生産額_中分類, IF(列分類振分=CE$3, 1, 0))</f>
        <v>#DIV/0!</v>
      </c>
      <c r="CF99" s="197" t="e">
        <f t="array" ref="CF99">SUMPRODUCT(計算_投入係数表_加工!$D236:$DS236, 生産額_中分類, IF(列分類振分=CF$3, 1, 0))/SUMPRODUCT(生産額_中分類, IF(列分類振分=CF$3, 1, 0))</f>
        <v>#DIV/0!</v>
      </c>
      <c r="CG99" s="197" t="e">
        <f t="array" ref="CG99">SUMPRODUCT(計算_投入係数表_加工!$D236:$DS236, 生産額_中分類, IF(列分類振分=CG$3, 1, 0))/SUMPRODUCT(生産額_中分類, IF(列分類振分=CG$3, 1, 0))</f>
        <v>#DIV/0!</v>
      </c>
      <c r="CH99" s="197" t="e">
        <f t="array" ref="CH99">SUMPRODUCT(計算_投入係数表_加工!$D236:$DS236, 生産額_中分類, IF(列分類振分=CH$3, 1, 0))/SUMPRODUCT(生産額_中分類, IF(列分類振分=CH$3, 1, 0))</f>
        <v>#DIV/0!</v>
      </c>
      <c r="CI99" s="197" t="e">
        <f t="array" ref="CI99">SUMPRODUCT(計算_投入係数表_加工!$D236:$DS236, 生産額_中分類, IF(列分類振分=CI$3, 1, 0))/SUMPRODUCT(生産額_中分類, IF(列分類振分=CI$3, 1, 0))</f>
        <v>#DIV/0!</v>
      </c>
      <c r="CJ99" s="197" t="e">
        <f t="array" ref="CJ99">SUMPRODUCT(計算_投入係数表_加工!$D236:$DS236, 生産額_中分類, IF(列分類振分=CJ$3, 1, 0))/SUMPRODUCT(生産額_中分類, IF(列分類振分=CJ$3, 1, 0))</f>
        <v>#DIV/0!</v>
      </c>
      <c r="CK99" s="197" t="e">
        <f t="array" ref="CK99">SUMPRODUCT(計算_投入係数表_加工!$D236:$DS236, 生産額_中分類, IF(列分類振分=CK$3, 1, 0))/SUMPRODUCT(生産額_中分類, IF(列分類振分=CK$3, 1, 0))</f>
        <v>#DIV/0!</v>
      </c>
      <c r="CL99" s="197" t="e">
        <f t="array" ref="CL99">SUMPRODUCT(計算_投入係数表_加工!$D236:$DS236, 生産額_中分類, IF(列分類振分=CL$3, 1, 0))/SUMPRODUCT(生産額_中分類, IF(列分類振分=CL$3, 1, 0))</f>
        <v>#DIV/0!</v>
      </c>
      <c r="CM99" s="197" t="e">
        <f t="array" ref="CM99">SUMPRODUCT(計算_投入係数表_加工!$D236:$DS236, 生産額_中分類, IF(列分類振分=CM$3, 1, 0))/SUMPRODUCT(生産額_中分類, IF(列分類振分=CM$3, 1, 0))</f>
        <v>#DIV/0!</v>
      </c>
      <c r="CN99" s="197" t="e">
        <f t="array" ref="CN99">SUMPRODUCT(計算_投入係数表_加工!$D236:$DS236, 生産額_中分類, IF(列分類振分=CN$3, 1, 0))/SUMPRODUCT(生産額_中分類, IF(列分類振分=CN$3, 1, 0))</f>
        <v>#DIV/0!</v>
      </c>
      <c r="CO99" s="197" t="e">
        <f t="array" ref="CO99">SUMPRODUCT(計算_投入係数表_加工!$D236:$DS236, 生産額_中分類, IF(列分類振分=CO$3, 1, 0))/SUMPRODUCT(生産額_中分類, IF(列分類振分=CO$3, 1, 0))</f>
        <v>#DIV/0!</v>
      </c>
      <c r="CP99" s="197" t="e">
        <f t="array" ref="CP99">SUMPRODUCT(計算_投入係数表_加工!$D236:$DS236, 生産額_中分類, IF(列分類振分=CP$3, 1, 0))/SUMPRODUCT(生産額_中分類, IF(列分類振分=CP$3, 1, 0))</f>
        <v>#DIV/0!</v>
      </c>
      <c r="CQ99" s="197" t="e">
        <f t="array" ref="CQ99">SUMPRODUCT(計算_投入係数表_加工!$D236:$DS236, 生産額_中分類, IF(列分類振分=CQ$3, 1, 0))/SUMPRODUCT(生産額_中分類, IF(列分類振分=CQ$3, 1, 0))</f>
        <v>#DIV/0!</v>
      </c>
      <c r="CR99" s="197" t="e">
        <f t="array" ref="CR99">SUMPRODUCT(計算_投入係数表_加工!$D236:$DS236, 生産額_中分類, IF(列分類振分=CR$3, 1, 0))/SUMPRODUCT(生産額_中分類, IF(列分類振分=CR$3, 1, 0))</f>
        <v>#DIV/0!</v>
      </c>
      <c r="CS99" s="197" t="e">
        <f t="array" ref="CS99">SUMPRODUCT(計算_投入係数表_加工!$D236:$DS236, 生産額_中分類, IF(列分類振分=CS$3, 1, 0))/SUMPRODUCT(生産額_中分類, IF(列分類振分=CS$3, 1, 0))</f>
        <v>#DIV/0!</v>
      </c>
      <c r="CT99" s="197" t="e">
        <f t="array" ref="CT99">SUMPRODUCT(計算_投入係数表_加工!$D236:$DS236, 生産額_中分類, IF(列分類振分=CT$3, 1, 0))/SUMPRODUCT(生産額_中分類, IF(列分類振分=CT$3, 1, 0))</f>
        <v>#DIV/0!</v>
      </c>
      <c r="CU99" s="197" t="e">
        <f t="array" ref="CU99">SUMPRODUCT(計算_投入係数表_加工!$D236:$DS236, 生産額_中分類, IF(列分類振分=CU$3, 1, 0))/SUMPRODUCT(生産額_中分類, IF(列分類振分=CU$3, 1, 0))</f>
        <v>#DIV/0!</v>
      </c>
      <c r="CV99" s="197" t="e">
        <f t="array" ref="CV99">SUMPRODUCT(計算_投入係数表_加工!$D236:$DS236, 生産額_中分類, IF(列分類振分=CV$3, 1, 0))/SUMPRODUCT(生産額_中分類, IF(列分類振分=CV$3, 1, 0))</f>
        <v>#DIV/0!</v>
      </c>
      <c r="CW99" s="197" t="e">
        <f t="array" ref="CW99">SUMPRODUCT(計算_投入係数表_加工!$D236:$DS236, 生産額_中分類, IF(列分類振分=CW$3, 1, 0))/SUMPRODUCT(生産額_中分類, IF(列分類振分=CW$3, 1, 0))</f>
        <v>#DIV/0!</v>
      </c>
      <c r="CX99" s="197" t="e">
        <f t="array" ref="CX99">SUMPRODUCT(計算_投入係数表_加工!$D236:$DS236, 生産額_中分類, IF(列分類振分=CX$3, 1, 0))/SUMPRODUCT(生産額_中分類, IF(列分類振分=CX$3, 1, 0))</f>
        <v>#DIV/0!</v>
      </c>
      <c r="CY99" s="197" t="e">
        <f t="array" ref="CY99">SUMPRODUCT(計算_投入係数表_加工!$D236:$DS236, 生産額_中分類, IF(列分類振分=CY$3, 1, 0))/SUMPRODUCT(生産額_中分類, IF(列分類振分=CY$3, 1, 0))</f>
        <v>#DIV/0!</v>
      </c>
      <c r="CZ99" s="197" t="e">
        <f t="array" ref="CZ99">SUMPRODUCT(計算_投入係数表_加工!$D236:$DS236, 生産額_中分類, IF(列分類振分=CZ$3, 1, 0))/SUMPRODUCT(生産額_中分類, IF(列分類振分=CZ$3, 1, 0))</f>
        <v>#DIV/0!</v>
      </c>
      <c r="DA99" s="197" t="e">
        <f t="array" ref="DA99">SUMPRODUCT(計算_投入係数表_加工!$D236:$DS236, 生産額_中分類, IF(列分類振分=DA$3, 1, 0))/SUMPRODUCT(生産額_中分類, IF(列分類振分=DA$3, 1, 0))</f>
        <v>#DIV/0!</v>
      </c>
      <c r="DB99" s="197" t="e">
        <f t="array" ref="DB99">SUMPRODUCT(計算_投入係数表_加工!$D236:$DS236, 生産額_中分類, IF(列分類振分=DB$3, 1, 0))/SUMPRODUCT(生産額_中分類, IF(列分類振分=DB$3, 1, 0))</f>
        <v>#DIV/0!</v>
      </c>
      <c r="DC99" s="197" t="e">
        <f t="array" ref="DC99">SUMPRODUCT(計算_投入係数表_加工!$D236:$DS236, 生産額_中分類, IF(列分類振分=DC$3, 1, 0))/SUMPRODUCT(生産額_中分類, IF(列分類振分=DC$3, 1, 0))</f>
        <v>#DIV/0!</v>
      </c>
      <c r="DD99" s="197" t="e">
        <f t="array" ref="DD99">SUMPRODUCT(計算_投入係数表_加工!$D236:$DS236, 生産額_中分類, IF(列分類振分=DD$3, 1, 0))/SUMPRODUCT(生産額_中分類, IF(列分類振分=DD$3, 1, 0))</f>
        <v>#DIV/0!</v>
      </c>
      <c r="DE99" s="197" t="e">
        <f t="array" ref="DE99">SUMPRODUCT(計算_投入係数表_加工!$D236:$DS236, 生産額_中分類, IF(列分類振分=DE$3, 1, 0))/SUMPRODUCT(生産額_中分類, IF(列分類振分=DE$3, 1, 0))</f>
        <v>#DIV/0!</v>
      </c>
      <c r="DF99" s="197" t="e">
        <f t="array" ref="DF99">SUMPRODUCT(計算_投入係数表_加工!$D236:$DS236, 生産額_中分類, IF(列分類振分=DF$3, 1, 0))/SUMPRODUCT(生産額_中分類, IF(列分類振分=DF$3, 1, 0))</f>
        <v>#DIV/0!</v>
      </c>
      <c r="DG99" s="197" t="e">
        <f t="array" ref="DG99">SUMPRODUCT(計算_投入係数表_加工!$D236:$DS236, 生産額_中分類, IF(列分類振分=DG$3, 1, 0))/SUMPRODUCT(生産額_中分類, IF(列分類振分=DG$3, 1, 0))</f>
        <v>#DIV/0!</v>
      </c>
      <c r="DH99" s="197" t="e">
        <f t="array" ref="DH99">SUMPRODUCT(計算_投入係数表_加工!$D236:$DS236, 生産額_中分類, IF(列分類振分=DH$3, 1, 0))/SUMPRODUCT(生産額_中分類, IF(列分類振分=DH$3, 1, 0))</f>
        <v>#DIV/0!</v>
      </c>
      <c r="DI99" s="197" t="e">
        <f t="array" ref="DI99">SUMPRODUCT(計算_投入係数表_加工!$D236:$DS236, 生産額_中分類, IF(列分類振分=DI$3, 1, 0))/SUMPRODUCT(生産額_中分類, IF(列分類振分=DI$3, 1, 0))</f>
        <v>#DIV/0!</v>
      </c>
      <c r="DJ99" s="197" t="e">
        <f t="array" ref="DJ99">SUMPRODUCT(計算_投入係数表_加工!$D236:$DS236, 生産額_中分類, IF(列分類振分=DJ$3, 1, 0))/SUMPRODUCT(生産額_中分類, IF(列分類振分=DJ$3, 1, 0))</f>
        <v>#DIV/0!</v>
      </c>
      <c r="DK99" s="197" t="e">
        <f t="array" ref="DK99">SUMPRODUCT(計算_投入係数表_加工!$D236:$DS236, 生産額_中分類, IF(列分類振分=DK$3, 1, 0))/SUMPRODUCT(生産額_中分類, IF(列分類振分=DK$3, 1, 0))</f>
        <v>#DIV/0!</v>
      </c>
      <c r="DL99" s="197" t="e">
        <f t="array" ref="DL99">SUMPRODUCT(計算_投入係数表_加工!$D236:$DS236, 生産額_中分類, IF(列分類振分=DL$3, 1, 0))/SUMPRODUCT(生産額_中分類, IF(列分類振分=DL$3, 1, 0))</f>
        <v>#DIV/0!</v>
      </c>
      <c r="DM99" s="197" t="e">
        <f t="array" ref="DM99">SUMPRODUCT(計算_投入係数表_加工!$D236:$DS236, 生産額_中分類, IF(列分類振分=DM$3, 1, 0))/SUMPRODUCT(生産額_中分類, IF(列分類振分=DM$3, 1, 0))</f>
        <v>#DIV/0!</v>
      </c>
      <c r="DN99" s="197" t="e">
        <f t="array" ref="DN99">SUMPRODUCT(計算_投入係数表_加工!$D236:$DS236, 生産額_中分類, IF(列分類振分=DN$3, 1, 0))/SUMPRODUCT(生産額_中分類, IF(列分類振分=DN$3, 1, 0))</f>
        <v>#DIV/0!</v>
      </c>
      <c r="DO99" s="197" t="e">
        <f t="array" ref="DO99">SUMPRODUCT(計算_投入係数表_加工!$D236:$DS236, 生産額_中分類, IF(列分類振分=DO$3, 1, 0))/SUMPRODUCT(生産額_中分類, IF(列分類振分=DO$3, 1, 0))</f>
        <v>#DIV/0!</v>
      </c>
      <c r="DP99" s="197" t="e">
        <f t="array" ref="DP99">SUMPRODUCT(計算_投入係数表_加工!$D236:$DS236, 生産額_中分類, IF(列分類振分=DP$3, 1, 0))/SUMPRODUCT(生産額_中分類, IF(列分類振分=DP$3, 1, 0))</f>
        <v>#DIV/0!</v>
      </c>
      <c r="DQ99" s="197" t="e">
        <f t="array" ref="DQ99">SUMPRODUCT(計算_投入係数表_加工!$D236:$DS236, 生産額_中分類, IF(列分類振分=DQ$3, 1, 0))/SUMPRODUCT(生産額_中分類, IF(列分類振分=DQ$3, 1, 0))</f>
        <v>#DIV/0!</v>
      </c>
      <c r="DR99" s="197" t="e">
        <f t="array" ref="DR99">SUMPRODUCT(計算_投入係数表_加工!$D236:$DS236, 生産額_中分類, IF(列分類振分=DR$3, 1, 0))/SUMPRODUCT(生産額_中分類, IF(列分類振分=DR$3, 1, 0))</f>
        <v>#DIV/0!</v>
      </c>
      <c r="DS99" s="197" t="e">
        <f t="array" ref="DS99">SUMPRODUCT(計算_投入係数表_加工!$D236:$DS236, 生産額_中分類, IF(列分類振分=DS$3, 1, 0))/SUMPRODUCT(生産額_中分類, IF(列分類振分=DS$3, 1, 0))</f>
        <v>#DIV/0!</v>
      </c>
      <c r="DT99" s="24">
        <f>SUMIF(振分, $C99, 計算_投入係数表_加工!DT$4:DT$123)</f>
        <v>0</v>
      </c>
    </row>
    <row r="100" spans="2:124" x14ac:dyDescent="0.25">
      <c r="B100" s="53">
        <v>97</v>
      </c>
      <c r="C100" s="192" t="str">
        <v>-</v>
      </c>
      <c r="D100" s="193">
        <f t="array" ref="D100">SUMPRODUCT(計算_投入係数表_加工!$D237:$DS237, 生産額_中分類, IF(列分類振分=D$3, 1, 0))/SUMPRODUCT(生産額_中分類, IF(列分類振分=D$3, 1, 0))</f>
        <v>0</v>
      </c>
      <c r="E100" s="194">
        <f t="array" ref="E100">SUMPRODUCT(計算_投入係数表_加工!$D237:$DS237, 生産額_中分類, IF(列分類振分=E$3, 1, 0))/SUMPRODUCT(生産額_中分類, IF(列分類振分=E$3, 1, 0))</f>
        <v>0</v>
      </c>
      <c r="F100" s="194">
        <f t="array" ref="F100">SUMPRODUCT(計算_投入係数表_加工!$D237:$DS237, 生産額_中分類, IF(列分類振分=F$3, 1, 0))/SUMPRODUCT(生産額_中分類, IF(列分類振分=F$3, 1, 0))</f>
        <v>0</v>
      </c>
      <c r="G100" s="194">
        <f t="array" ref="G100">SUMPRODUCT(計算_投入係数表_加工!$D237:$DS237, 生産額_中分類, IF(列分類振分=G$3, 1, 0))/SUMPRODUCT(生産額_中分類, IF(列分類振分=G$3, 1, 0))</f>
        <v>0</v>
      </c>
      <c r="H100" s="194">
        <f t="array" ref="H100">SUMPRODUCT(計算_投入係数表_加工!$D237:$DS237, 生産額_中分類, IF(列分類振分=H$3, 1, 0))/SUMPRODUCT(生産額_中分類, IF(列分類振分=H$3, 1, 0))</f>
        <v>0</v>
      </c>
      <c r="I100" s="194">
        <f t="array" ref="I100">SUMPRODUCT(計算_投入係数表_加工!$D237:$DS237, 生産額_中分類, IF(列分類振分=I$3, 1, 0))/SUMPRODUCT(生産額_中分類, IF(列分類振分=I$3, 1, 0))</f>
        <v>0</v>
      </c>
      <c r="J100" s="194">
        <f t="array" ref="J100">SUMPRODUCT(計算_投入係数表_加工!$D237:$DS237, 生産額_中分類, IF(列分類振分=J$3, 1, 0))/SUMPRODUCT(生産額_中分類, IF(列分類振分=J$3, 1, 0))</f>
        <v>0</v>
      </c>
      <c r="K100" s="194">
        <f t="array" ref="K100">SUMPRODUCT(計算_投入係数表_加工!$D237:$DS237, 生産額_中分類, IF(列分類振分=K$3, 1, 0))/SUMPRODUCT(生産額_中分類, IF(列分類振分=K$3, 1, 0))</f>
        <v>0</v>
      </c>
      <c r="L100" s="194">
        <f t="array" ref="L100">SUMPRODUCT(計算_投入係数表_加工!$D237:$DS237, 生産額_中分類, IF(列分類振分=L$3, 1, 0))/SUMPRODUCT(生産額_中分類, IF(列分類振分=L$3, 1, 0))</f>
        <v>0</v>
      </c>
      <c r="M100" s="194">
        <f t="array" ref="M100">SUMPRODUCT(計算_投入係数表_加工!$D237:$DS237, 生産額_中分類, IF(列分類振分=M$3, 1, 0))/SUMPRODUCT(生産額_中分類, IF(列分類振分=M$3, 1, 0))</f>
        <v>0</v>
      </c>
      <c r="N100" s="194">
        <f t="array" ref="N100">SUMPRODUCT(計算_投入係数表_加工!$D237:$DS237, 生産額_中分類, IF(列分類振分=N$3, 1, 0))/SUMPRODUCT(生産額_中分類, IF(列分類振分=N$3, 1, 0))</f>
        <v>0</v>
      </c>
      <c r="O100" s="194">
        <f t="array" ref="O100">SUMPRODUCT(計算_投入係数表_加工!$D237:$DS237, 生産額_中分類, IF(列分類振分=O$3, 1, 0))/SUMPRODUCT(生産額_中分類, IF(列分類振分=O$3, 1, 0))</f>
        <v>0</v>
      </c>
      <c r="P100" s="194">
        <f t="array" ref="P100">SUMPRODUCT(計算_投入係数表_加工!$D237:$DS237, 生産額_中分類, IF(列分類振分=P$3, 1, 0))/SUMPRODUCT(生産額_中分類, IF(列分類振分=P$3, 1, 0))</f>
        <v>0</v>
      </c>
      <c r="Q100" s="194" t="e">
        <f t="array" ref="Q100">SUMPRODUCT(計算_投入係数表_加工!$D237:$DS237, 生産額_中分類, IF(列分類振分=Q$3, 1, 0))/SUMPRODUCT(生産額_中分類, IF(列分類振分=Q$3, 1, 0))</f>
        <v>#DIV/0!</v>
      </c>
      <c r="R100" s="194" t="e">
        <f t="array" ref="R100">SUMPRODUCT(計算_投入係数表_加工!$D237:$DS237, 生産額_中分類, IF(列分類振分=R$3, 1, 0))/SUMPRODUCT(生産額_中分類, IF(列分類振分=R$3, 1, 0))</f>
        <v>#DIV/0!</v>
      </c>
      <c r="S100" s="194" t="e">
        <f t="array" ref="S100">SUMPRODUCT(計算_投入係数表_加工!$D237:$DS237, 生産額_中分類, IF(列分類振分=S$3, 1, 0))/SUMPRODUCT(生産額_中分類, IF(列分類振分=S$3, 1, 0))</f>
        <v>#DIV/0!</v>
      </c>
      <c r="T100" s="194" t="e">
        <f t="array" ref="T100">SUMPRODUCT(計算_投入係数表_加工!$D237:$DS237, 生産額_中分類, IF(列分類振分=T$3, 1, 0))/SUMPRODUCT(生産額_中分類, IF(列分類振分=T$3, 1, 0))</f>
        <v>#DIV/0!</v>
      </c>
      <c r="U100" s="194" t="e">
        <f t="array" ref="U100">SUMPRODUCT(計算_投入係数表_加工!$D237:$DS237, 生産額_中分類, IF(列分類振分=U$3, 1, 0))/SUMPRODUCT(生産額_中分類, IF(列分類振分=U$3, 1, 0))</f>
        <v>#DIV/0!</v>
      </c>
      <c r="V100" s="194" t="e">
        <f t="array" ref="V100">SUMPRODUCT(計算_投入係数表_加工!$D237:$DS237, 生産額_中分類, IF(列分類振分=V$3, 1, 0))/SUMPRODUCT(生産額_中分類, IF(列分類振分=V$3, 1, 0))</f>
        <v>#DIV/0!</v>
      </c>
      <c r="W100" s="194" t="e">
        <f t="array" ref="W100">SUMPRODUCT(計算_投入係数表_加工!$D237:$DS237, 生産額_中分類, IF(列分類振分=W$3, 1, 0))/SUMPRODUCT(生産額_中分類, IF(列分類振分=W$3, 1, 0))</f>
        <v>#DIV/0!</v>
      </c>
      <c r="X100" s="194" t="e">
        <f t="array" ref="X100">SUMPRODUCT(計算_投入係数表_加工!$D237:$DS237, 生産額_中分類, IF(列分類振分=X$3, 1, 0))/SUMPRODUCT(生産額_中分類, IF(列分類振分=X$3, 1, 0))</f>
        <v>#DIV/0!</v>
      </c>
      <c r="Y100" s="194" t="e">
        <f t="array" ref="Y100">SUMPRODUCT(計算_投入係数表_加工!$D237:$DS237, 生産額_中分類, IF(列分類振分=Y$3, 1, 0))/SUMPRODUCT(生産額_中分類, IF(列分類振分=Y$3, 1, 0))</f>
        <v>#DIV/0!</v>
      </c>
      <c r="Z100" s="194" t="e">
        <f t="array" ref="Z100">SUMPRODUCT(計算_投入係数表_加工!$D237:$DS237, 生産額_中分類, IF(列分類振分=Z$3, 1, 0))/SUMPRODUCT(生産額_中分類, IF(列分類振分=Z$3, 1, 0))</f>
        <v>#DIV/0!</v>
      </c>
      <c r="AA100" s="194" t="e">
        <f t="array" ref="AA100">SUMPRODUCT(計算_投入係数表_加工!$D237:$DS237, 生産額_中分類, IF(列分類振分=AA$3, 1, 0))/SUMPRODUCT(生産額_中分類, IF(列分類振分=AA$3, 1, 0))</f>
        <v>#DIV/0!</v>
      </c>
      <c r="AB100" s="194" t="e">
        <f t="array" ref="AB100">SUMPRODUCT(計算_投入係数表_加工!$D237:$DS237, 生産額_中分類, IF(列分類振分=AB$3, 1, 0))/SUMPRODUCT(生産額_中分類, IF(列分類振分=AB$3, 1, 0))</f>
        <v>#DIV/0!</v>
      </c>
      <c r="AC100" s="194" t="e">
        <f t="array" ref="AC100">SUMPRODUCT(計算_投入係数表_加工!$D237:$DS237, 生産額_中分類, IF(列分類振分=AC$3, 1, 0))/SUMPRODUCT(生産額_中分類, IF(列分類振分=AC$3, 1, 0))</f>
        <v>#DIV/0!</v>
      </c>
      <c r="AD100" s="194" t="e">
        <f t="array" ref="AD100">SUMPRODUCT(計算_投入係数表_加工!$D237:$DS237, 生産額_中分類, IF(列分類振分=AD$3, 1, 0))/SUMPRODUCT(生産額_中分類, IF(列分類振分=AD$3, 1, 0))</f>
        <v>#DIV/0!</v>
      </c>
      <c r="AE100" s="194" t="e">
        <f t="array" ref="AE100">SUMPRODUCT(計算_投入係数表_加工!$D237:$DS237, 生産額_中分類, IF(列分類振分=AE$3, 1, 0))/SUMPRODUCT(生産額_中分類, IF(列分類振分=AE$3, 1, 0))</f>
        <v>#DIV/0!</v>
      </c>
      <c r="AF100" s="194" t="e">
        <f t="array" ref="AF100">SUMPRODUCT(計算_投入係数表_加工!$D237:$DS237, 生産額_中分類, IF(列分類振分=AF$3, 1, 0))/SUMPRODUCT(生産額_中分類, IF(列分類振分=AF$3, 1, 0))</f>
        <v>#DIV/0!</v>
      </c>
      <c r="AG100" s="194" t="e">
        <f t="array" ref="AG100">SUMPRODUCT(計算_投入係数表_加工!$D237:$DS237, 生産額_中分類, IF(列分類振分=AG$3, 1, 0))/SUMPRODUCT(生産額_中分類, IF(列分類振分=AG$3, 1, 0))</f>
        <v>#DIV/0!</v>
      </c>
      <c r="AH100" s="194" t="e">
        <f t="array" ref="AH100">SUMPRODUCT(計算_投入係数表_加工!$D237:$DS237, 生産額_中分類, IF(列分類振分=AH$3, 1, 0))/SUMPRODUCT(生産額_中分類, IF(列分類振分=AH$3, 1, 0))</f>
        <v>#DIV/0!</v>
      </c>
      <c r="AI100" s="194" t="e">
        <f t="array" ref="AI100">SUMPRODUCT(計算_投入係数表_加工!$D237:$DS237, 生産額_中分類, IF(列分類振分=AI$3, 1, 0))/SUMPRODUCT(生産額_中分類, IF(列分類振分=AI$3, 1, 0))</f>
        <v>#DIV/0!</v>
      </c>
      <c r="AJ100" s="194" t="e">
        <f t="array" ref="AJ100">SUMPRODUCT(計算_投入係数表_加工!$D237:$DS237, 生産額_中分類, IF(列分類振分=AJ$3, 1, 0))/SUMPRODUCT(生産額_中分類, IF(列分類振分=AJ$3, 1, 0))</f>
        <v>#DIV/0!</v>
      </c>
      <c r="AK100" s="194" t="e">
        <f t="array" ref="AK100">SUMPRODUCT(計算_投入係数表_加工!$D237:$DS237, 生産額_中分類, IF(列分類振分=AK$3, 1, 0))/SUMPRODUCT(生産額_中分類, IF(列分類振分=AK$3, 1, 0))</f>
        <v>#DIV/0!</v>
      </c>
      <c r="AL100" s="194" t="e">
        <f t="array" ref="AL100">SUMPRODUCT(計算_投入係数表_加工!$D237:$DS237, 生産額_中分類, IF(列分類振分=AL$3, 1, 0))/SUMPRODUCT(生産額_中分類, IF(列分類振分=AL$3, 1, 0))</f>
        <v>#DIV/0!</v>
      </c>
      <c r="AM100" s="194" t="e">
        <f t="array" ref="AM100">SUMPRODUCT(計算_投入係数表_加工!$D237:$DS237, 生産額_中分類, IF(列分類振分=AM$3, 1, 0))/SUMPRODUCT(生産額_中分類, IF(列分類振分=AM$3, 1, 0))</f>
        <v>#DIV/0!</v>
      </c>
      <c r="AN100" s="194" t="e">
        <f t="array" ref="AN100">SUMPRODUCT(計算_投入係数表_加工!$D237:$DS237, 生産額_中分類, IF(列分類振分=AN$3, 1, 0))/SUMPRODUCT(生産額_中分類, IF(列分類振分=AN$3, 1, 0))</f>
        <v>#DIV/0!</v>
      </c>
      <c r="AO100" s="194" t="e">
        <f t="array" ref="AO100">SUMPRODUCT(計算_投入係数表_加工!$D237:$DS237, 生産額_中分類, IF(列分類振分=AO$3, 1, 0))/SUMPRODUCT(生産額_中分類, IF(列分類振分=AO$3, 1, 0))</f>
        <v>#DIV/0!</v>
      </c>
      <c r="AP100" s="194" t="e">
        <f t="array" ref="AP100">SUMPRODUCT(計算_投入係数表_加工!$D237:$DS237, 生産額_中分類, IF(列分類振分=AP$3, 1, 0))/SUMPRODUCT(生産額_中分類, IF(列分類振分=AP$3, 1, 0))</f>
        <v>#DIV/0!</v>
      </c>
      <c r="AQ100" s="194" t="e">
        <f t="array" ref="AQ100">SUMPRODUCT(計算_投入係数表_加工!$D237:$DS237, 生産額_中分類, IF(列分類振分=AQ$3, 1, 0))/SUMPRODUCT(生産額_中分類, IF(列分類振分=AQ$3, 1, 0))</f>
        <v>#DIV/0!</v>
      </c>
      <c r="AR100" s="194" t="e">
        <f t="array" ref="AR100">SUMPRODUCT(計算_投入係数表_加工!$D237:$DS237, 生産額_中分類, IF(列分類振分=AR$3, 1, 0))/SUMPRODUCT(生産額_中分類, IF(列分類振分=AR$3, 1, 0))</f>
        <v>#DIV/0!</v>
      </c>
      <c r="AS100" s="194" t="e">
        <f t="array" ref="AS100">SUMPRODUCT(計算_投入係数表_加工!$D237:$DS237, 生産額_中分類, IF(列分類振分=AS$3, 1, 0))/SUMPRODUCT(生産額_中分類, IF(列分類振分=AS$3, 1, 0))</f>
        <v>#DIV/0!</v>
      </c>
      <c r="AT100" s="194" t="e">
        <f t="array" ref="AT100">SUMPRODUCT(計算_投入係数表_加工!$D237:$DS237, 生産額_中分類, IF(列分類振分=AT$3, 1, 0))/SUMPRODUCT(生産額_中分類, IF(列分類振分=AT$3, 1, 0))</f>
        <v>#DIV/0!</v>
      </c>
      <c r="AU100" s="194" t="e">
        <f t="array" ref="AU100">SUMPRODUCT(計算_投入係数表_加工!$D237:$DS237, 生産額_中分類, IF(列分類振分=AU$3, 1, 0))/SUMPRODUCT(生産額_中分類, IF(列分類振分=AU$3, 1, 0))</f>
        <v>#DIV/0!</v>
      </c>
      <c r="AV100" s="194" t="e">
        <f t="array" ref="AV100">SUMPRODUCT(計算_投入係数表_加工!$D237:$DS237, 生産額_中分類, IF(列分類振分=AV$3, 1, 0))/SUMPRODUCT(生産額_中分類, IF(列分類振分=AV$3, 1, 0))</f>
        <v>#DIV/0!</v>
      </c>
      <c r="AW100" s="194" t="e">
        <f t="array" ref="AW100">SUMPRODUCT(計算_投入係数表_加工!$D237:$DS237, 生産額_中分類, IF(列分類振分=AW$3, 1, 0))/SUMPRODUCT(生産額_中分類, IF(列分類振分=AW$3, 1, 0))</f>
        <v>#DIV/0!</v>
      </c>
      <c r="AX100" s="194" t="e">
        <f t="array" ref="AX100">SUMPRODUCT(計算_投入係数表_加工!$D237:$DS237, 生産額_中分類, IF(列分類振分=AX$3, 1, 0))/SUMPRODUCT(生産額_中分類, IF(列分類振分=AX$3, 1, 0))</f>
        <v>#DIV/0!</v>
      </c>
      <c r="AY100" s="194" t="e">
        <f t="array" ref="AY100">SUMPRODUCT(計算_投入係数表_加工!$D237:$DS237, 生産額_中分類, IF(列分類振分=AY$3, 1, 0))/SUMPRODUCT(生産額_中分類, IF(列分類振分=AY$3, 1, 0))</f>
        <v>#DIV/0!</v>
      </c>
      <c r="AZ100" s="194" t="e">
        <f t="array" ref="AZ100">SUMPRODUCT(計算_投入係数表_加工!$D237:$DS237, 生産額_中分類, IF(列分類振分=AZ$3, 1, 0))/SUMPRODUCT(生産額_中分類, IF(列分類振分=AZ$3, 1, 0))</f>
        <v>#DIV/0!</v>
      </c>
      <c r="BA100" s="194" t="e">
        <f t="array" ref="BA100">SUMPRODUCT(計算_投入係数表_加工!$D237:$DS237, 生産額_中分類, IF(列分類振分=BA$3, 1, 0))/SUMPRODUCT(生産額_中分類, IF(列分類振分=BA$3, 1, 0))</f>
        <v>#DIV/0!</v>
      </c>
      <c r="BB100" s="194" t="e">
        <f t="array" ref="BB100">SUMPRODUCT(計算_投入係数表_加工!$D237:$DS237, 生産額_中分類, IF(列分類振分=BB$3, 1, 0))/SUMPRODUCT(生産額_中分類, IF(列分類振分=BB$3, 1, 0))</f>
        <v>#DIV/0!</v>
      </c>
      <c r="BC100" s="194" t="e">
        <f t="array" ref="BC100">SUMPRODUCT(計算_投入係数表_加工!$D237:$DS237, 生産額_中分類, IF(列分類振分=BC$3, 1, 0))/SUMPRODUCT(生産額_中分類, IF(列分類振分=BC$3, 1, 0))</f>
        <v>#DIV/0!</v>
      </c>
      <c r="BD100" s="194" t="e">
        <f t="array" ref="BD100">SUMPRODUCT(計算_投入係数表_加工!$D237:$DS237, 生産額_中分類, IF(列分類振分=BD$3, 1, 0))/SUMPRODUCT(生産額_中分類, IF(列分類振分=BD$3, 1, 0))</f>
        <v>#DIV/0!</v>
      </c>
      <c r="BE100" s="194" t="e">
        <f t="array" ref="BE100">SUMPRODUCT(計算_投入係数表_加工!$D237:$DS237, 生産額_中分類, IF(列分類振分=BE$3, 1, 0))/SUMPRODUCT(生産額_中分類, IF(列分類振分=BE$3, 1, 0))</f>
        <v>#DIV/0!</v>
      </c>
      <c r="BF100" s="194" t="e">
        <f t="array" ref="BF100">SUMPRODUCT(計算_投入係数表_加工!$D237:$DS237, 生産額_中分類, IF(列分類振分=BF$3, 1, 0))/SUMPRODUCT(生産額_中分類, IF(列分類振分=BF$3, 1, 0))</f>
        <v>#DIV/0!</v>
      </c>
      <c r="BG100" s="194" t="e">
        <f t="array" ref="BG100">SUMPRODUCT(計算_投入係数表_加工!$D237:$DS237, 生産額_中分類, IF(列分類振分=BG$3, 1, 0))/SUMPRODUCT(生産額_中分類, IF(列分類振分=BG$3, 1, 0))</f>
        <v>#DIV/0!</v>
      </c>
      <c r="BH100" s="194" t="e">
        <f t="array" ref="BH100">SUMPRODUCT(計算_投入係数表_加工!$D237:$DS237, 生産額_中分類, IF(列分類振分=BH$3, 1, 0))/SUMPRODUCT(生産額_中分類, IF(列分類振分=BH$3, 1, 0))</f>
        <v>#DIV/0!</v>
      </c>
      <c r="BI100" s="194" t="e">
        <f t="array" ref="BI100">SUMPRODUCT(計算_投入係数表_加工!$D237:$DS237, 生産額_中分類, IF(列分類振分=BI$3, 1, 0))/SUMPRODUCT(生産額_中分類, IF(列分類振分=BI$3, 1, 0))</f>
        <v>#DIV/0!</v>
      </c>
      <c r="BJ100" s="194" t="e">
        <f t="array" ref="BJ100">SUMPRODUCT(計算_投入係数表_加工!$D237:$DS237, 生産額_中分類, IF(列分類振分=BJ$3, 1, 0))/SUMPRODUCT(生産額_中分類, IF(列分類振分=BJ$3, 1, 0))</f>
        <v>#DIV/0!</v>
      </c>
      <c r="BK100" s="194" t="e">
        <f t="array" ref="BK100">SUMPRODUCT(計算_投入係数表_加工!$D237:$DS237, 生産額_中分類, IF(列分類振分=BK$3, 1, 0))/SUMPRODUCT(生産額_中分類, IF(列分類振分=BK$3, 1, 0))</f>
        <v>#DIV/0!</v>
      </c>
      <c r="BL100" s="194" t="e">
        <f t="array" ref="BL100">SUMPRODUCT(計算_投入係数表_加工!$D237:$DS237, 生産額_中分類, IF(列分類振分=BL$3, 1, 0))/SUMPRODUCT(生産額_中分類, IF(列分類振分=BL$3, 1, 0))</f>
        <v>#DIV/0!</v>
      </c>
      <c r="BM100" s="194" t="e">
        <f t="array" ref="BM100">SUMPRODUCT(計算_投入係数表_加工!$D237:$DS237, 生産額_中分類, IF(列分類振分=BM$3, 1, 0))/SUMPRODUCT(生産額_中分類, IF(列分類振分=BM$3, 1, 0))</f>
        <v>#DIV/0!</v>
      </c>
      <c r="BN100" s="194" t="e">
        <f t="array" ref="BN100">SUMPRODUCT(計算_投入係数表_加工!$D237:$DS237, 生産額_中分類, IF(列分類振分=BN$3, 1, 0))/SUMPRODUCT(生産額_中分類, IF(列分類振分=BN$3, 1, 0))</f>
        <v>#DIV/0!</v>
      </c>
      <c r="BO100" s="194" t="e">
        <f t="array" ref="BO100">SUMPRODUCT(計算_投入係数表_加工!$D237:$DS237, 生産額_中分類, IF(列分類振分=BO$3, 1, 0))/SUMPRODUCT(生産額_中分類, IF(列分類振分=BO$3, 1, 0))</f>
        <v>#DIV/0!</v>
      </c>
      <c r="BP100" s="194" t="e">
        <f t="array" ref="BP100">SUMPRODUCT(計算_投入係数表_加工!$D237:$DS237, 生産額_中分類, IF(列分類振分=BP$3, 1, 0))/SUMPRODUCT(生産額_中分類, IF(列分類振分=BP$3, 1, 0))</f>
        <v>#DIV/0!</v>
      </c>
      <c r="BQ100" s="194" t="e">
        <f t="array" ref="BQ100">SUMPRODUCT(計算_投入係数表_加工!$D237:$DS237, 生産額_中分類, IF(列分類振分=BQ$3, 1, 0))/SUMPRODUCT(生産額_中分類, IF(列分類振分=BQ$3, 1, 0))</f>
        <v>#DIV/0!</v>
      </c>
      <c r="BR100" s="194" t="e">
        <f t="array" ref="BR100">SUMPRODUCT(計算_投入係数表_加工!$D237:$DS237, 生産額_中分類, IF(列分類振分=BR$3, 1, 0))/SUMPRODUCT(生産額_中分類, IF(列分類振分=BR$3, 1, 0))</f>
        <v>#DIV/0!</v>
      </c>
      <c r="BS100" s="194" t="e">
        <f t="array" ref="BS100">SUMPRODUCT(計算_投入係数表_加工!$D237:$DS237, 生産額_中分類, IF(列分類振分=BS$3, 1, 0))/SUMPRODUCT(生産額_中分類, IF(列分類振分=BS$3, 1, 0))</f>
        <v>#DIV/0!</v>
      </c>
      <c r="BT100" s="194" t="e">
        <f t="array" ref="BT100">SUMPRODUCT(計算_投入係数表_加工!$D237:$DS237, 生産額_中分類, IF(列分類振分=BT$3, 1, 0))/SUMPRODUCT(生産額_中分類, IF(列分類振分=BT$3, 1, 0))</f>
        <v>#DIV/0!</v>
      </c>
      <c r="BU100" s="194" t="e">
        <f t="array" ref="BU100">SUMPRODUCT(計算_投入係数表_加工!$D237:$DS237, 生産額_中分類, IF(列分類振分=BU$3, 1, 0))/SUMPRODUCT(生産額_中分類, IF(列分類振分=BU$3, 1, 0))</f>
        <v>#DIV/0!</v>
      </c>
      <c r="BV100" s="194" t="e">
        <f t="array" ref="BV100">SUMPRODUCT(計算_投入係数表_加工!$D237:$DS237, 生産額_中分類, IF(列分類振分=BV$3, 1, 0))/SUMPRODUCT(生産額_中分類, IF(列分類振分=BV$3, 1, 0))</f>
        <v>#DIV/0!</v>
      </c>
      <c r="BW100" s="194" t="e">
        <f t="array" ref="BW100">SUMPRODUCT(計算_投入係数表_加工!$D237:$DS237, 生産額_中分類, IF(列分類振分=BW$3, 1, 0))/SUMPRODUCT(生産額_中分類, IF(列分類振分=BW$3, 1, 0))</f>
        <v>#DIV/0!</v>
      </c>
      <c r="BX100" s="194" t="e">
        <f t="array" ref="BX100">SUMPRODUCT(計算_投入係数表_加工!$D237:$DS237, 生産額_中分類, IF(列分類振分=BX$3, 1, 0))/SUMPRODUCT(生産額_中分類, IF(列分類振分=BX$3, 1, 0))</f>
        <v>#DIV/0!</v>
      </c>
      <c r="BY100" s="194" t="e">
        <f t="array" ref="BY100">SUMPRODUCT(計算_投入係数表_加工!$D237:$DS237, 生産額_中分類, IF(列分類振分=BY$3, 1, 0))/SUMPRODUCT(生産額_中分類, IF(列分類振分=BY$3, 1, 0))</f>
        <v>#DIV/0!</v>
      </c>
      <c r="BZ100" s="194" t="e">
        <f t="array" ref="BZ100">SUMPRODUCT(計算_投入係数表_加工!$D237:$DS237, 生産額_中分類, IF(列分類振分=BZ$3, 1, 0))/SUMPRODUCT(生産額_中分類, IF(列分類振分=BZ$3, 1, 0))</f>
        <v>#DIV/0!</v>
      </c>
      <c r="CA100" s="194" t="e">
        <f t="array" ref="CA100">SUMPRODUCT(計算_投入係数表_加工!$D237:$DS237, 生産額_中分類, IF(列分類振分=CA$3, 1, 0))/SUMPRODUCT(生産額_中分類, IF(列分類振分=CA$3, 1, 0))</f>
        <v>#DIV/0!</v>
      </c>
      <c r="CB100" s="194" t="e">
        <f t="array" ref="CB100">SUMPRODUCT(計算_投入係数表_加工!$D237:$DS237, 生産額_中分類, IF(列分類振分=CB$3, 1, 0))/SUMPRODUCT(生産額_中分類, IF(列分類振分=CB$3, 1, 0))</f>
        <v>#DIV/0!</v>
      </c>
      <c r="CC100" s="194" t="e">
        <f t="array" ref="CC100">SUMPRODUCT(計算_投入係数表_加工!$D237:$DS237, 生産額_中分類, IF(列分類振分=CC$3, 1, 0))/SUMPRODUCT(生産額_中分類, IF(列分類振分=CC$3, 1, 0))</f>
        <v>#DIV/0!</v>
      </c>
      <c r="CD100" s="194" t="e">
        <f t="array" ref="CD100">SUMPRODUCT(計算_投入係数表_加工!$D237:$DS237, 生産額_中分類, IF(列分類振分=CD$3, 1, 0))/SUMPRODUCT(生産額_中分類, IF(列分類振分=CD$3, 1, 0))</f>
        <v>#DIV/0!</v>
      </c>
      <c r="CE100" s="194" t="e">
        <f t="array" ref="CE100">SUMPRODUCT(計算_投入係数表_加工!$D237:$DS237, 生産額_中分類, IF(列分類振分=CE$3, 1, 0))/SUMPRODUCT(生産額_中分類, IF(列分類振分=CE$3, 1, 0))</f>
        <v>#DIV/0!</v>
      </c>
      <c r="CF100" s="194" t="e">
        <f t="array" ref="CF100">SUMPRODUCT(計算_投入係数表_加工!$D237:$DS237, 生産額_中分類, IF(列分類振分=CF$3, 1, 0))/SUMPRODUCT(生産額_中分類, IF(列分類振分=CF$3, 1, 0))</f>
        <v>#DIV/0!</v>
      </c>
      <c r="CG100" s="194" t="e">
        <f t="array" ref="CG100">SUMPRODUCT(計算_投入係数表_加工!$D237:$DS237, 生産額_中分類, IF(列分類振分=CG$3, 1, 0))/SUMPRODUCT(生産額_中分類, IF(列分類振分=CG$3, 1, 0))</f>
        <v>#DIV/0!</v>
      </c>
      <c r="CH100" s="194" t="e">
        <f t="array" ref="CH100">SUMPRODUCT(計算_投入係数表_加工!$D237:$DS237, 生産額_中分類, IF(列分類振分=CH$3, 1, 0))/SUMPRODUCT(生産額_中分類, IF(列分類振分=CH$3, 1, 0))</f>
        <v>#DIV/0!</v>
      </c>
      <c r="CI100" s="194" t="e">
        <f t="array" ref="CI100">SUMPRODUCT(計算_投入係数表_加工!$D237:$DS237, 生産額_中分類, IF(列分類振分=CI$3, 1, 0))/SUMPRODUCT(生産額_中分類, IF(列分類振分=CI$3, 1, 0))</f>
        <v>#DIV/0!</v>
      </c>
      <c r="CJ100" s="194" t="e">
        <f t="array" ref="CJ100">SUMPRODUCT(計算_投入係数表_加工!$D237:$DS237, 生産額_中分類, IF(列分類振分=CJ$3, 1, 0))/SUMPRODUCT(生産額_中分類, IF(列分類振分=CJ$3, 1, 0))</f>
        <v>#DIV/0!</v>
      </c>
      <c r="CK100" s="194" t="e">
        <f t="array" ref="CK100">SUMPRODUCT(計算_投入係数表_加工!$D237:$DS237, 生産額_中分類, IF(列分類振分=CK$3, 1, 0))/SUMPRODUCT(生産額_中分類, IF(列分類振分=CK$3, 1, 0))</f>
        <v>#DIV/0!</v>
      </c>
      <c r="CL100" s="194" t="e">
        <f t="array" ref="CL100">SUMPRODUCT(計算_投入係数表_加工!$D237:$DS237, 生産額_中分類, IF(列分類振分=CL$3, 1, 0))/SUMPRODUCT(生産額_中分類, IF(列分類振分=CL$3, 1, 0))</f>
        <v>#DIV/0!</v>
      </c>
      <c r="CM100" s="194" t="e">
        <f t="array" ref="CM100">SUMPRODUCT(計算_投入係数表_加工!$D237:$DS237, 生産額_中分類, IF(列分類振分=CM$3, 1, 0))/SUMPRODUCT(生産額_中分類, IF(列分類振分=CM$3, 1, 0))</f>
        <v>#DIV/0!</v>
      </c>
      <c r="CN100" s="194" t="e">
        <f t="array" ref="CN100">SUMPRODUCT(計算_投入係数表_加工!$D237:$DS237, 生産額_中分類, IF(列分類振分=CN$3, 1, 0))/SUMPRODUCT(生産額_中分類, IF(列分類振分=CN$3, 1, 0))</f>
        <v>#DIV/0!</v>
      </c>
      <c r="CO100" s="194" t="e">
        <f t="array" ref="CO100">SUMPRODUCT(計算_投入係数表_加工!$D237:$DS237, 生産額_中分類, IF(列分類振分=CO$3, 1, 0))/SUMPRODUCT(生産額_中分類, IF(列分類振分=CO$3, 1, 0))</f>
        <v>#DIV/0!</v>
      </c>
      <c r="CP100" s="194" t="e">
        <f t="array" ref="CP100">SUMPRODUCT(計算_投入係数表_加工!$D237:$DS237, 生産額_中分類, IF(列分類振分=CP$3, 1, 0))/SUMPRODUCT(生産額_中分類, IF(列分類振分=CP$3, 1, 0))</f>
        <v>#DIV/0!</v>
      </c>
      <c r="CQ100" s="194" t="e">
        <f t="array" ref="CQ100">SUMPRODUCT(計算_投入係数表_加工!$D237:$DS237, 生産額_中分類, IF(列分類振分=CQ$3, 1, 0))/SUMPRODUCT(生産額_中分類, IF(列分類振分=CQ$3, 1, 0))</f>
        <v>#DIV/0!</v>
      </c>
      <c r="CR100" s="194" t="e">
        <f t="array" ref="CR100">SUMPRODUCT(計算_投入係数表_加工!$D237:$DS237, 生産額_中分類, IF(列分類振分=CR$3, 1, 0))/SUMPRODUCT(生産額_中分類, IF(列分類振分=CR$3, 1, 0))</f>
        <v>#DIV/0!</v>
      </c>
      <c r="CS100" s="194" t="e">
        <f t="array" ref="CS100">SUMPRODUCT(計算_投入係数表_加工!$D237:$DS237, 生産額_中分類, IF(列分類振分=CS$3, 1, 0))/SUMPRODUCT(生産額_中分類, IF(列分類振分=CS$3, 1, 0))</f>
        <v>#DIV/0!</v>
      </c>
      <c r="CT100" s="194" t="e">
        <f t="array" ref="CT100">SUMPRODUCT(計算_投入係数表_加工!$D237:$DS237, 生産額_中分類, IF(列分類振分=CT$3, 1, 0))/SUMPRODUCT(生産額_中分類, IF(列分類振分=CT$3, 1, 0))</f>
        <v>#DIV/0!</v>
      </c>
      <c r="CU100" s="194" t="e">
        <f t="array" ref="CU100">SUMPRODUCT(計算_投入係数表_加工!$D237:$DS237, 生産額_中分類, IF(列分類振分=CU$3, 1, 0))/SUMPRODUCT(生産額_中分類, IF(列分類振分=CU$3, 1, 0))</f>
        <v>#DIV/0!</v>
      </c>
      <c r="CV100" s="194" t="e">
        <f t="array" ref="CV100">SUMPRODUCT(計算_投入係数表_加工!$D237:$DS237, 生産額_中分類, IF(列分類振分=CV$3, 1, 0))/SUMPRODUCT(生産額_中分類, IF(列分類振分=CV$3, 1, 0))</f>
        <v>#DIV/0!</v>
      </c>
      <c r="CW100" s="194" t="e">
        <f t="array" ref="CW100">SUMPRODUCT(計算_投入係数表_加工!$D237:$DS237, 生産額_中分類, IF(列分類振分=CW$3, 1, 0))/SUMPRODUCT(生産額_中分類, IF(列分類振分=CW$3, 1, 0))</f>
        <v>#DIV/0!</v>
      </c>
      <c r="CX100" s="194" t="e">
        <f t="array" ref="CX100">SUMPRODUCT(計算_投入係数表_加工!$D237:$DS237, 生産額_中分類, IF(列分類振分=CX$3, 1, 0))/SUMPRODUCT(生産額_中分類, IF(列分類振分=CX$3, 1, 0))</f>
        <v>#DIV/0!</v>
      </c>
      <c r="CY100" s="194" t="e">
        <f t="array" ref="CY100">SUMPRODUCT(計算_投入係数表_加工!$D237:$DS237, 生産額_中分類, IF(列分類振分=CY$3, 1, 0))/SUMPRODUCT(生産額_中分類, IF(列分類振分=CY$3, 1, 0))</f>
        <v>#DIV/0!</v>
      </c>
      <c r="CZ100" s="194" t="e">
        <f t="array" ref="CZ100">SUMPRODUCT(計算_投入係数表_加工!$D237:$DS237, 生産額_中分類, IF(列分類振分=CZ$3, 1, 0))/SUMPRODUCT(生産額_中分類, IF(列分類振分=CZ$3, 1, 0))</f>
        <v>#DIV/0!</v>
      </c>
      <c r="DA100" s="194" t="e">
        <f t="array" ref="DA100">SUMPRODUCT(計算_投入係数表_加工!$D237:$DS237, 生産額_中分類, IF(列分類振分=DA$3, 1, 0))/SUMPRODUCT(生産額_中分類, IF(列分類振分=DA$3, 1, 0))</f>
        <v>#DIV/0!</v>
      </c>
      <c r="DB100" s="194" t="e">
        <f t="array" ref="DB100">SUMPRODUCT(計算_投入係数表_加工!$D237:$DS237, 生産額_中分類, IF(列分類振分=DB$3, 1, 0))/SUMPRODUCT(生産額_中分類, IF(列分類振分=DB$3, 1, 0))</f>
        <v>#DIV/0!</v>
      </c>
      <c r="DC100" s="194" t="e">
        <f t="array" ref="DC100">SUMPRODUCT(計算_投入係数表_加工!$D237:$DS237, 生産額_中分類, IF(列分類振分=DC$3, 1, 0))/SUMPRODUCT(生産額_中分類, IF(列分類振分=DC$3, 1, 0))</f>
        <v>#DIV/0!</v>
      </c>
      <c r="DD100" s="194" t="e">
        <f t="array" ref="DD100">SUMPRODUCT(計算_投入係数表_加工!$D237:$DS237, 生産額_中分類, IF(列分類振分=DD$3, 1, 0))/SUMPRODUCT(生産額_中分類, IF(列分類振分=DD$3, 1, 0))</f>
        <v>#DIV/0!</v>
      </c>
      <c r="DE100" s="194" t="e">
        <f t="array" ref="DE100">SUMPRODUCT(計算_投入係数表_加工!$D237:$DS237, 生産額_中分類, IF(列分類振分=DE$3, 1, 0))/SUMPRODUCT(生産額_中分類, IF(列分類振分=DE$3, 1, 0))</f>
        <v>#DIV/0!</v>
      </c>
      <c r="DF100" s="194" t="e">
        <f t="array" ref="DF100">SUMPRODUCT(計算_投入係数表_加工!$D237:$DS237, 生産額_中分類, IF(列分類振分=DF$3, 1, 0))/SUMPRODUCT(生産額_中分類, IF(列分類振分=DF$3, 1, 0))</f>
        <v>#DIV/0!</v>
      </c>
      <c r="DG100" s="194" t="e">
        <f t="array" ref="DG100">SUMPRODUCT(計算_投入係数表_加工!$D237:$DS237, 生産額_中分類, IF(列分類振分=DG$3, 1, 0))/SUMPRODUCT(生産額_中分類, IF(列分類振分=DG$3, 1, 0))</f>
        <v>#DIV/0!</v>
      </c>
      <c r="DH100" s="194" t="e">
        <f t="array" ref="DH100">SUMPRODUCT(計算_投入係数表_加工!$D237:$DS237, 生産額_中分類, IF(列分類振分=DH$3, 1, 0))/SUMPRODUCT(生産額_中分類, IF(列分類振分=DH$3, 1, 0))</f>
        <v>#DIV/0!</v>
      </c>
      <c r="DI100" s="194" t="e">
        <f t="array" ref="DI100">SUMPRODUCT(計算_投入係数表_加工!$D237:$DS237, 生産額_中分類, IF(列分類振分=DI$3, 1, 0))/SUMPRODUCT(生産額_中分類, IF(列分類振分=DI$3, 1, 0))</f>
        <v>#DIV/0!</v>
      </c>
      <c r="DJ100" s="194" t="e">
        <f t="array" ref="DJ100">SUMPRODUCT(計算_投入係数表_加工!$D237:$DS237, 生産額_中分類, IF(列分類振分=DJ$3, 1, 0))/SUMPRODUCT(生産額_中分類, IF(列分類振分=DJ$3, 1, 0))</f>
        <v>#DIV/0!</v>
      </c>
      <c r="DK100" s="194" t="e">
        <f t="array" ref="DK100">SUMPRODUCT(計算_投入係数表_加工!$D237:$DS237, 生産額_中分類, IF(列分類振分=DK$3, 1, 0))/SUMPRODUCT(生産額_中分類, IF(列分類振分=DK$3, 1, 0))</f>
        <v>#DIV/0!</v>
      </c>
      <c r="DL100" s="194" t="e">
        <f t="array" ref="DL100">SUMPRODUCT(計算_投入係数表_加工!$D237:$DS237, 生産額_中分類, IF(列分類振分=DL$3, 1, 0))/SUMPRODUCT(生産額_中分類, IF(列分類振分=DL$3, 1, 0))</f>
        <v>#DIV/0!</v>
      </c>
      <c r="DM100" s="194" t="e">
        <f t="array" ref="DM100">SUMPRODUCT(計算_投入係数表_加工!$D237:$DS237, 生産額_中分類, IF(列分類振分=DM$3, 1, 0))/SUMPRODUCT(生産額_中分類, IF(列分類振分=DM$3, 1, 0))</f>
        <v>#DIV/0!</v>
      </c>
      <c r="DN100" s="194" t="e">
        <f t="array" ref="DN100">SUMPRODUCT(計算_投入係数表_加工!$D237:$DS237, 生産額_中分類, IF(列分類振分=DN$3, 1, 0))/SUMPRODUCT(生産額_中分類, IF(列分類振分=DN$3, 1, 0))</f>
        <v>#DIV/0!</v>
      </c>
      <c r="DO100" s="194" t="e">
        <f t="array" ref="DO100">SUMPRODUCT(計算_投入係数表_加工!$D237:$DS237, 生産額_中分類, IF(列分類振分=DO$3, 1, 0))/SUMPRODUCT(生産額_中分類, IF(列分類振分=DO$3, 1, 0))</f>
        <v>#DIV/0!</v>
      </c>
      <c r="DP100" s="194" t="e">
        <f t="array" ref="DP100">SUMPRODUCT(計算_投入係数表_加工!$D237:$DS237, 生産額_中分類, IF(列分類振分=DP$3, 1, 0))/SUMPRODUCT(生産額_中分類, IF(列分類振分=DP$3, 1, 0))</f>
        <v>#DIV/0!</v>
      </c>
      <c r="DQ100" s="194" t="e">
        <f t="array" ref="DQ100">SUMPRODUCT(計算_投入係数表_加工!$D237:$DS237, 生産額_中分類, IF(列分類振分=DQ$3, 1, 0))/SUMPRODUCT(生産額_中分類, IF(列分類振分=DQ$3, 1, 0))</f>
        <v>#DIV/0!</v>
      </c>
      <c r="DR100" s="194" t="e">
        <f t="array" ref="DR100">SUMPRODUCT(計算_投入係数表_加工!$D237:$DS237, 生産額_中分類, IF(列分類振分=DR$3, 1, 0))/SUMPRODUCT(生産額_中分類, IF(列分類振分=DR$3, 1, 0))</f>
        <v>#DIV/0!</v>
      </c>
      <c r="DS100" s="194" t="e">
        <f t="array" ref="DS100">SUMPRODUCT(計算_投入係数表_加工!$D237:$DS237, 生産額_中分類, IF(列分類振分=DS$3, 1, 0))/SUMPRODUCT(生産額_中分類, IF(列分類振分=DS$3, 1, 0))</f>
        <v>#DIV/0!</v>
      </c>
      <c r="DT100" s="23">
        <f>SUMIF(振分, $C100, 計算_投入係数表_加工!DT$4:DT$123)</f>
        <v>0</v>
      </c>
    </row>
    <row r="101" spans="2:124" x14ac:dyDescent="0.25">
      <c r="B101" s="53">
        <v>98</v>
      </c>
      <c r="C101" s="192" t="str">
        <v>-</v>
      </c>
      <c r="D101" s="193">
        <f t="array" ref="D101">SUMPRODUCT(計算_投入係数表_加工!$D238:$DS238, 生産額_中分類, IF(列分類振分=D$3, 1, 0))/SUMPRODUCT(生産額_中分類, IF(列分類振分=D$3, 1, 0))</f>
        <v>0</v>
      </c>
      <c r="E101" s="194">
        <f t="array" ref="E101">SUMPRODUCT(計算_投入係数表_加工!$D238:$DS238, 生産額_中分類, IF(列分類振分=E$3, 1, 0))/SUMPRODUCT(生産額_中分類, IF(列分類振分=E$3, 1, 0))</f>
        <v>0</v>
      </c>
      <c r="F101" s="194">
        <f t="array" ref="F101">SUMPRODUCT(計算_投入係数表_加工!$D238:$DS238, 生産額_中分類, IF(列分類振分=F$3, 1, 0))/SUMPRODUCT(生産額_中分類, IF(列分類振分=F$3, 1, 0))</f>
        <v>0</v>
      </c>
      <c r="G101" s="194">
        <f t="array" ref="G101">SUMPRODUCT(計算_投入係数表_加工!$D238:$DS238, 生産額_中分類, IF(列分類振分=G$3, 1, 0))/SUMPRODUCT(生産額_中分類, IF(列分類振分=G$3, 1, 0))</f>
        <v>0</v>
      </c>
      <c r="H101" s="194">
        <f t="array" ref="H101">SUMPRODUCT(計算_投入係数表_加工!$D238:$DS238, 生産額_中分類, IF(列分類振分=H$3, 1, 0))/SUMPRODUCT(生産額_中分類, IF(列分類振分=H$3, 1, 0))</f>
        <v>0</v>
      </c>
      <c r="I101" s="194">
        <f t="array" ref="I101">SUMPRODUCT(計算_投入係数表_加工!$D238:$DS238, 生産額_中分類, IF(列分類振分=I$3, 1, 0))/SUMPRODUCT(生産額_中分類, IF(列分類振分=I$3, 1, 0))</f>
        <v>0</v>
      </c>
      <c r="J101" s="194">
        <f t="array" ref="J101">SUMPRODUCT(計算_投入係数表_加工!$D238:$DS238, 生産額_中分類, IF(列分類振分=J$3, 1, 0))/SUMPRODUCT(生産額_中分類, IF(列分類振分=J$3, 1, 0))</f>
        <v>0</v>
      </c>
      <c r="K101" s="194">
        <f t="array" ref="K101">SUMPRODUCT(計算_投入係数表_加工!$D238:$DS238, 生産額_中分類, IF(列分類振分=K$3, 1, 0))/SUMPRODUCT(生産額_中分類, IF(列分類振分=K$3, 1, 0))</f>
        <v>0</v>
      </c>
      <c r="L101" s="194">
        <f t="array" ref="L101">SUMPRODUCT(計算_投入係数表_加工!$D238:$DS238, 生産額_中分類, IF(列分類振分=L$3, 1, 0))/SUMPRODUCT(生産額_中分類, IF(列分類振分=L$3, 1, 0))</f>
        <v>0</v>
      </c>
      <c r="M101" s="194">
        <f t="array" ref="M101">SUMPRODUCT(計算_投入係数表_加工!$D238:$DS238, 生産額_中分類, IF(列分類振分=M$3, 1, 0))/SUMPRODUCT(生産額_中分類, IF(列分類振分=M$3, 1, 0))</f>
        <v>0</v>
      </c>
      <c r="N101" s="194">
        <f t="array" ref="N101">SUMPRODUCT(計算_投入係数表_加工!$D238:$DS238, 生産額_中分類, IF(列分類振分=N$3, 1, 0))/SUMPRODUCT(生産額_中分類, IF(列分類振分=N$3, 1, 0))</f>
        <v>0</v>
      </c>
      <c r="O101" s="194">
        <f t="array" ref="O101">SUMPRODUCT(計算_投入係数表_加工!$D238:$DS238, 生産額_中分類, IF(列分類振分=O$3, 1, 0))/SUMPRODUCT(生産額_中分類, IF(列分類振分=O$3, 1, 0))</f>
        <v>0</v>
      </c>
      <c r="P101" s="194">
        <f t="array" ref="P101">SUMPRODUCT(計算_投入係数表_加工!$D238:$DS238, 生産額_中分類, IF(列分類振分=P$3, 1, 0))/SUMPRODUCT(生産額_中分類, IF(列分類振分=P$3, 1, 0))</f>
        <v>0</v>
      </c>
      <c r="Q101" s="194" t="e">
        <f t="array" ref="Q101">SUMPRODUCT(計算_投入係数表_加工!$D238:$DS238, 生産額_中分類, IF(列分類振分=Q$3, 1, 0))/SUMPRODUCT(生産額_中分類, IF(列分類振分=Q$3, 1, 0))</f>
        <v>#DIV/0!</v>
      </c>
      <c r="R101" s="194" t="e">
        <f t="array" ref="R101">SUMPRODUCT(計算_投入係数表_加工!$D238:$DS238, 生産額_中分類, IF(列分類振分=R$3, 1, 0))/SUMPRODUCT(生産額_中分類, IF(列分類振分=R$3, 1, 0))</f>
        <v>#DIV/0!</v>
      </c>
      <c r="S101" s="194" t="e">
        <f t="array" ref="S101">SUMPRODUCT(計算_投入係数表_加工!$D238:$DS238, 生産額_中分類, IF(列分類振分=S$3, 1, 0))/SUMPRODUCT(生産額_中分類, IF(列分類振分=S$3, 1, 0))</f>
        <v>#DIV/0!</v>
      </c>
      <c r="T101" s="194" t="e">
        <f t="array" ref="T101">SUMPRODUCT(計算_投入係数表_加工!$D238:$DS238, 生産額_中分類, IF(列分類振分=T$3, 1, 0))/SUMPRODUCT(生産額_中分類, IF(列分類振分=T$3, 1, 0))</f>
        <v>#DIV/0!</v>
      </c>
      <c r="U101" s="194" t="e">
        <f t="array" ref="U101">SUMPRODUCT(計算_投入係数表_加工!$D238:$DS238, 生産額_中分類, IF(列分類振分=U$3, 1, 0))/SUMPRODUCT(生産額_中分類, IF(列分類振分=U$3, 1, 0))</f>
        <v>#DIV/0!</v>
      </c>
      <c r="V101" s="194" t="e">
        <f t="array" ref="V101">SUMPRODUCT(計算_投入係数表_加工!$D238:$DS238, 生産額_中分類, IF(列分類振分=V$3, 1, 0))/SUMPRODUCT(生産額_中分類, IF(列分類振分=V$3, 1, 0))</f>
        <v>#DIV/0!</v>
      </c>
      <c r="W101" s="194" t="e">
        <f t="array" ref="W101">SUMPRODUCT(計算_投入係数表_加工!$D238:$DS238, 生産額_中分類, IF(列分類振分=W$3, 1, 0))/SUMPRODUCT(生産額_中分類, IF(列分類振分=W$3, 1, 0))</f>
        <v>#DIV/0!</v>
      </c>
      <c r="X101" s="194" t="e">
        <f t="array" ref="X101">SUMPRODUCT(計算_投入係数表_加工!$D238:$DS238, 生産額_中分類, IF(列分類振分=X$3, 1, 0))/SUMPRODUCT(生産額_中分類, IF(列分類振分=X$3, 1, 0))</f>
        <v>#DIV/0!</v>
      </c>
      <c r="Y101" s="194" t="e">
        <f t="array" ref="Y101">SUMPRODUCT(計算_投入係数表_加工!$D238:$DS238, 生産額_中分類, IF(列分類振分=Y$3, 1, 0))/SUMPRODUCT(生産額_中分類, IF(列分類振分=Y$3, 1, 0))</f>
        <v>#DIV/0!</v>
      </c>
      <c r="Z101" s="194" t="e">
        <f t="array" ref="Z101">SUMPRODUCT(計算_投入係数表_加工!$D238:$DS238, 生産額_中分類, IF(列分類振分=Z$3, 1, 0))/SUMPRODUCT(生産額_中分類, IF(列分類振分=Z$3, 1, 0))</f>
        <v>#DIV/0!</v>
      </c>
      <c r="AA101" s="194" t="e">
        <f t="array" ref="AA101">SUMPRODUCT(計算_投入係数表_加工!$D238:$DS238, 生産額_中分類, IF(列分類振分=AA$3, 1, 0))/SUMPRODUCT(生産額_中分類, IF(列分類振分=AA$3, 1, 0))</f>
        <v>#DIV/0!</v>
      </c>
      <c r="AB101" s="194" t="e">
        <f t="array" ref="AB101">SUMPRODUCT(計算_投入係数表_加工!$D238:$DS238, 生産額_中分類, IF(列分類振分=AB$3, 1, 0))/SUMPRODUCT(生産額_中分類, IF(列分類振分=AB$3, 1, 0))</f>
        <v>#DIV/0!</v>
      </c>
      <c r="AC101" s="194" t="e">
        <f t="array" ref="AC101">SUMPRODUCT(計算_投入係数表_加工!$D238:$DS238, 生産額_中分類, IF(列分類振分=AC$3, 1, 0))/SUMPRODUCT(生産額_中分類, IF(列分類振分=AC$3, 1, 0))</f>
        <v>#DIV/0!</v>
      </c>
      <c r="AD101" s="194" t="e">
        <f t="array" ref="AD101">SUMPRODUCT(計算_投入係数表_加工!$D238:$DS238, 生産額_中分類, IF(列分類振分=AD$3, 1, 0))/SUMPRODUCT(生産額_中分類, IF(列分類振分=AD$3, 1, 0))</f>
        <v>#DIV/0!</v>
      </c>
      <c r="AE101" s="194" t="e">
        <f t="array" ref="AE101">SUMPRODUCT(計算_投入係数表_加工!$D238:$DS238, 生産額_中分類, IF(列分類振分=AE$3, 1, 0))/SUMPRODUCT(生産額_中分類, IF(列分類振分=AE$3, 1, 0))</f>
        <v>#DIV/0!</v>
      </c>
      <c r="AF101" s="194" t="e">
        <f t="array" ref="AF101">SUMPRODUCT(計算_投入係数表_加工!$D238:$DS238, 生産額_中分類, IF(列分類振分=AF$3, 1, 0))/SUMPRODUCT(生産額_中分類, IF(列分類振分=AF$3, 1, 0))</f>
        <v>#DIV/0!</v>
      </c>
      <c r="AG101" s="194" t="e">
        <f t="array" ref="AG101">SUMPRODUCT(計算_投入係数表_加工!$D238:$DS238, 生産額_中分類, IF(列分類振分=AG$3, 1, 0))/SUMPRODUCT(生産額_中分類, IF(列分類振分=AG$3, 1, 0))</f>
        <v>#DIV/0!</v>
      </c>
      <c r="AH101" s="194" t="e">
        <f t="array" ref="AH101">SUMPRODUCT(計算_投入係数表_加工!$D238:$DS238, 生産額_中分類, IF(列分類振分=AH$3, 1, 0))/SUMPRODUCT(生産額_中分類, IF(列分類振分=AH$3, 1, 0))</f>
        <v>#DIV/0!</v>
      </c>
      <c r="AI101" s="194" t="e">
        <f t="array" ref="AI101">SUMPRODUCT(計算_投入係数表_加工!$D238:$DS238, 生産額_中分類, IF(列分類振分=AI$3, 1, 0))/SUMPRODUCT(生産額_中分類, IF(列分類振分=AI$3, 1, 0))</f>
        <v>#DIV/0!</v>
      </c>
      <c r="AJ101" s="194" t="e">
        <f t="array" ref="AJ101">SUMPRODUCT(計算_投入係数表_加工!$D238:$DS238, 生産額_中分類, IF(列分類振分=AJ$3, 1, 0))/SUMPRODUCT(生産額_中分類, IF(列分類振分=AJ$3, 1, 0))</f>
        <v>#DIV/0!</v>
      </c>
      <c r="AK101" s="194" t="e">
        <f t="array" ref="AK101">SUMPRODUCT(計算_投入係数表_加工!$D238:$DS238, 生産額_中分類, IF(列分類振分=AK$3, 1, 0))/SUMPRODUCT(生産額_中分類, IF(列分類振分=AK$3, 1, 0))</f>
        <v>#DIV/0!</v>
      </c>
      <c r="AL101" s="194" t="e">
        <f t="array" ref="AL101">SUMPRODUCT(計算_投入係数表_加工!$D238:$DS238, 生産額_中分類, IF(列分類振分=AL$3, 1, 0))/SUMPRODUCT(生産額_中分類, IF(列分類振分=AL$3, 1, 0))</f>
        <v>#DIV/0!</v>
      </c>
      <c r="AM101" s="194" t="e">
        <f t="array" ref="AM101">SUMPRODUCT(計算_投入係数表_加工!$D238:$DS238, 生産額_中分類, IF(列分類振分=AM$3, 1, 0))/SUMPRODUCT(生産額_中分類, IF(列分類振分=AM$3, 1, 0))</f>
        <v>#DIV/0!</v>
      </c>
      <c r="AN101" s="194" t="e">
        <f t="array" ref="AN101">SUMPRODUCT(計算_投入係数表_加工!$D238:$DS238, 生産額_中分類, IF(列分類振分=AN$3, 1, 0))/SUMPRODUCT(生産額_中分類, IF(列分類振分=AN$3, 1, 0))</f>
        <v>#DIV/0!</v>
      </c>
      <c r="AO101" s="194" t="e">
        <f t="array" ref="AO101">SUMPRODUCT(計算_投入係数表_加工!$D238:$DS238, 生産額_中分類, IF(列分類振分=AO$3, 1, 0))/SUMPRODUCT(生産額_中分類, IF(列分類振分=AO$3, 1, 0))</f>
        <v>#DIV/0!</v>
      </c>
      <c r="AP101" s="194" t="e">
        <f t="array" ref="AP101">SUMPRODUCT(計算_投入係数表_加工!$D238:$DS238, 生産額_中分類, IF(列分類振分=AP$3, 1, 0))/SUMPRODUCT(生産額_中分類, IF(列分類振分=AP$3, 1, 0))</f>
        <v>#DIV/0!</v>
      </c>
      <c r="AQ101" s="194" t="e">
        <f t="array" ref="AQ101">SUMPRODUCT(計算_投入係数表_加工!$D238:$DS238, 生産額_中分類, IF(列分類振分=AQ$3, 1, 0))/SUMPRODUCT(生産額_中分類, IF(列分類振分=AQ$3, 1, 0))</f>
        <v>#DIV/0!</v>
      </c>
      <c r="AR101" s="194" t="e">
        <f t="array" ref="AR101">SUMPRODUCT(計算_投入係数表_加工!$D238:$DS238, 生産額_中分類, IF(列分類振分=AR$3, 1, 0))/SUMPRODUCT(生産額_中分類, IF(列分類振分=AR$3, 1, 0))</f>
        <v>#DIV/0!</v>
      </c>
      <c r="AS101" s="194" t="e">
        <f t="array" ref="AS101">SUMPRODUCT(計算_投入係数表_加工!$D238:$DS238, 生産額_中分類, IF(列分類振分=AS$3, 1, 0))/SUMPRODUCT(生産額_中分類, IF(列分類振分=AS$3, 1, 0))</f>
        <v>#DIV/0!</v>
      </c>
      <c r="AT101" s="194" t="e">
        <f t="array" ref="AT101">SUMPRODUCT(計算_投入係数表_加工!$D238:$DS238, 生産額_中分類, IF(列分類振分=AT$3, 1, 0))/SUMPRODUCT(生産額_中分類, IF(列分類振分=AT$3, 1, 0))</f>
        <v>#DIV/0!</v>
      </c>
      <c r="AU101" s="194" t="e">
        <f t="array" ref="AU101">SUMPRODUCT(計算_投入係数表_加工!$D238:$DS238, 生産額_中分類, IF(列分類振分=AU$3, 1, 0))/SUMPRODUCT(生産額_中分類, IF(列分類振分=AU$3, 1, 0))</f>
        <v>#DIV/0!</v>
      </c>
      <c r="AV101" s="194" t="e">
        <f t="array" ref="AV101">SUMPRODUCT(計算_投入係数表_加工!$D238:$DS238, 生産額_中分類, IF(列分類振分=AV$3, 1, 0))/SUMPRODUCT(生産額_中分類, IF(列分類振分=AV$3, 1, 0))</f>
        <v>#DIV/0!</v>
      </c>
      <c r="AW101" s="194" t="e">
        <f t="array" ref="AW101">SUMPRODUCT(計算_投入係数表_加工!$D238:$DS238, 生産額_中分類, IF(列分類振分=AW$3, 1, 0))/SUMPRODUCT(生産額_中分類, IF(列分類振分=AW$3, 1, 0))</f>
        <v>#DIV/0!</v>
      </c>
      <c r="AX101" s="194" t="e">
        <f t="array" ref="AX101">SUMPRODUCT(計算_投入係数表_加工!$D238:$DS238, 生産額_中分類, IF(列分類振分=AX$3, 1, 0))/SUMPRODUCT(生産額_中分類, IF(列分類振分=AX$3, 1, 0))</f>
        <v>#DIV/0!</v>
      </c>
      <c r="AY101" s="194" t="e">
        <f t="array" ref="AY101">SUMPRODUCT(計算_投入係数表_加工!$D238:$DS238, 生産額_中分類, IF(列分類振分=AY$3, 1, 0))/SUMPRODUCT(生産額_中分類, IF(列分類振分=AY$3, 1, 0))</f>
        <v>#DIV/0!</v>
      </c>
      <c r="AZ101" s="194" t="e">
        <f t="array" ref="AZ101">SUMPRODUCT(計算_投入係数表_加工!$D238:$DS238, 生産額_中分類, IF(列分類振分=AZ$3, 1, 0))/SUMPRODUCT(生産額_中分類, IF(列分類振分=AZ$3, 1, 0))</f>
        <v>#DIV/0!</v>
      </c>
      <c r="BA101" s="194" t="e">
        <f t="array" ref="BA101">SUMPRODUCT(計算_投入係数表_加工!$D238:$DS238, 生産額_中分類, IF(列分類振分=BA$3, 1, 0))/SUMPRODUCT(生産額_中分類, IF(列分類振分=BA$3, 1, 0))</f>
        <v>#DIV/0!</v>
      </c>
      <c r="BB101" s="194" t="e">
        <f t="array" ref="BB101">SUMPRODUCT(計算_投入係数表_加工!$D238:$DS238, 生産額_中分類, IF(列分類振分=BB$3, 1, 0))/SUMPRODUCT(生産額_中分類, IF(列分類振分=BB$3, 1, 0))</f>
        <v>#DIV/0!</v>
      </c>
      <c r="BC101" s="194" t="e">
        <f t="array" ref="BC101">SUMPRODUCT(計算_投入係数表_加工!$D238:$DS238, 生産額_中分類, IF(列分類振分=BC$3, 1, 0))/SUMPRODUCT(生産額_中分類, IF(列分類振分=BC$3, 1, 0))</f>
        <v>#DIV/0!</v>
      </c>
      <c r="BD101" s="194" t="e">
        <f t="array" ref="BD101">SUMPRODUCT(計算_投入係数表_加工!$D238:$DS238, 生産額_中分類, IF(列分類振分=BD$3, 1, 0))/SUMPRODUCT(生産額_中分類, IF(列分類振分=BD$3, 1, 0))</f>
        <v>#DIV/0!</v>
      </c>
      <c r="BE101" s="194" t="e">
        <f t="array" ref="BE101">SUMPRODUCT(計算_投入係数表_加工!$D238:$DS238, 生産額_中分類, IF(列分類振分=BE$3, 1, 0))/SUMPRODUCT(生産額_中分類, IF(列分類振分=BE$3, 1, 0))</f>
        <v>#DIV/0!</v>
      </c>
      <c r="BF101" s="194" t="e">
        <f t="array" ref="BF101">SUMPRODUCT(計算_投入係数表_加工!$D238:$DS238, 生産額_中分類, IF(列分類振分=BF$3, 1, 0))/SUMPRODUCT(生産額_中分類, IF(列分類振分=BF$3, 1, 0))</f>
        <v>#DIV/0!</v>
      </c>
      <c r="BG101" s="194" t="e">
        <f t="array" ref="BG101">SUMPRODUCT(計算_投入係数表_加工!$D238:$DS238, 生産額_中分類, IF(列分類振分=BG$3, 1, 0))/SUMPRODUCT(生産額_中分類, IF(列分類振分=BG$3, 1, 0))</f>
        <v>#DIV/0!</v>
      </c>
      <c r="BH101" s="194" t="e">
        <f t="array" ref="BH101">SUMPRODUCT(計算_投入係数表_加工!$D238:$DS238, 生産額_中分類, IF(列分類振分=BH$3, 1, 0))/SUMPRODUCT(生産額_中分類, IF(列分類振分=BH$3, 1, 0))</f>
        <v>#DIV/0!</v>
      </c>
      <c r="BI101" s="194" t="e">
        <f t="array" ref="BI101">SUMPRODUCT(計算_投入係数表_加工!$D238:$DS238, 生産額_中分類, IF(列分類振分=BI$3, 1, 0))/SUMPRODUCT(生産額_中分類, IF(列分類振分=BI$3, 1, 0))</f>
        <v>#DIV/0!</v>
      </c>
      <c r="BJ101" s="194" t="e">
        <f t="array" ref="BJ101">SUMPRODUCT(計算_投入係数表_加工!$D238:$DS238, 生産額_中分類, IF(列分類振分=BJ$3, 1, 0))/SUMPRODUCT(生産額_中分類, IF(列分類振分=BJ$3, 1, 0))</f>
        <v>#DIV/0!</v>
      </c>
      <c r="BK101" s="194" t="e">
        <f t="array" ref="BK101">SUMPRODUCT(計算_投入係数表_加工!$D238:$DS238, 生産額_中分類, IF(列分類振分=BK$3, 1, 0))/SUMPRODUCT(生産額_中分類, IF(列分類振分=BK$3, 1, 0))</f>
        <v>#DIV/0!</v>
      </c>
      <c r="BL101" s="194" t="e">
        <f t="array" ref="BL101">SUMPRODUCT(計算_投入係数表_加工!$D238:$DS238, 生産額_中分類, IF(列分類振分=BL$3, 1, 0))/SUMPRODUCT(生産額_中分類, IF(列分類振分=BL$3, 1, 0))</f>
        <v>#DIV/0!</v>
      </c>
      <c r="BM101" s="194" t="e">
        <f t="array" ref="BM101">SUMPRODUCT(計算_投入係数表_加工!$D238:$DS238, 生産額_中分類, IF(列分類振分=BM$3, 1, 0))/SUMPRODUCT(生産額_中分類, IF(列分類振分=BM$3, 1, 0))</f>
        <v>#DIV/0!</v>
      </c>
      <c r="BN101" s="194" t="e">
        <f t="array" ref="BN101">SUMPRODUCT(計算_投入係数表_加工!$D238:$DS238, 生産額_中分類, IF(列分類振分=BN$3, 1, 0))/SUMPRODUCT(生産額_中分類, IF(列分類振分=BN$3, 1, 0))</f>
        <v>#DIV/0!</v>
      </c>
      <c r="BO101" s="194" t="e">
        <f t="array" ref="BO101">SUMPRODUCT(計算_投入係数表_加工!$D238:$DS238, 生産額_中分類, IF(列分類振分=BO$3, 1, 0))/SUMPRODUCT(生産額_中分類, IF(列分類振分=BO$3, 1, 0))</f>
        <v>#DIV/0!</v>
      </c>
      <c r="BP101" s="194" t="e">
        <f t="array" ref="BP101">SUMPRODUCT(計算_投入係数表_加工!$D238:$DS238, 生産額_中分類, IF(列分類振分=BP$3, 1, 0))/SUMPRODUCT(生産額_中分類, IF(列分類振分=BP$3, 1, 0))</f>
        <v>#DIV/0!</v>
      </c>
      <c r="BQ101" s="194" t="e">
        <f t="array" ref="BQ101">SUMPRODUCT(計算_投入係数表_加工!$D238:$DS238, 生産額_中分類, IF(列分類振分=BQ$3, 1, 0))/SUMPRODUCT(生産額_中分類, IF(列分類振分=BQ$3, 1, 0))</f>
        <v>#DIV/0!</v>
      </c>
      <c r="BR101" s="194" t="e">
        <f t="array" ref="BR101">SUMPRODUCT(計算_投入係数表_加工!$D238:$DS238, 生産額_中分類, IF(列分類振分=BR$3, 1, 0))/SUMPRODUCT(生産額_中分類, IF(列分類振分=BR$3, 1, 0))</f>
        <v>#DIV/0!</v>
      </c>
      <c r="BS101" s="194" t="e">
        <f t="array" ref="BS101">SUMPRODUCT(計算_投入係数表_加工!$D238:$DS238, 生産額_中分類, IF(列分類振分=BS$3, 1, 0))/SUMPRODUCT(生産額_中分類, IF(列分類振分=BS$3, 1, 0))</f>
        <v>#DIV/0!</v>
      </c>
      <c r="BT101" s="194" t="e">
        <f t="array" ref="BT101">SUMPRODUCT(計算_投入係数表_加工!$D238:$DS238, 生産額_中分類, IF(列分類振分=BT$3, 1, 0))/SUMPRODUCT(生産額_中分類, IF(列分類振分=BT$3, 1, 0))</f>
        <v>#DIV/0!</v>
      </c>
      <c r="BU101" s="194" t="e">
        <f t="array" ref="BU101">SUMPRODUCT(計算_投入係数表_加工!$D238:$DS238, 生産額_中分類, IF(列分類振分=BU$3, 1, 0))/SUMPRODUCT(生産額_中分類, IF(列分類振分=BU$3, 1, 0))</f>
        <v>#DIV/0!</v>
      </c>
      <c r="BV101" s="194" t="e">
        <f t="array" ref="BV101">SUMPRODUCT(計算_投入係数表_加工!$D238:$DS238, 生産額_中分類, IF(列分類振分=BV$3, 1, 0))/SUMPRODUCT(生産額_中分類, IF(列分類振分=BV$3, 1, 0))</f>
        <v>#DIV/0!</v>
      </c>
      <c r="BW101" s="194" t="e">
        <f t="array" ref="BW101">SUMPRODUCT(計算_投入係数表_加工!$D238:$DS238, 生産額_中分類, IF(列分類振分=BW$3, 1, 0))/SUMPRODUCT(生産額_中分類, IF(列分類振分=BW$3, 1, 0))</f>
        <v>#DIV/0!</v>
      </c>
      <c r="BX101" s="194" t="e">
        <f t="array" ref="BX101">SUMPRODUCT(計算_投入係数表_加工!$D238:$DS238, 生産額_中分類, IF(列分類振分=BX$3, 1, 0))/SUMPRODUCT(生産額_中分類, IF(列分類振分=BX$3, 1, 0))</f>
        <v>#DIV/0!</v>
      </c>
      <c r="BY101" s="194" t="e">
        <f t="array" ref="BY101">SUMPRODUCT(計算_投入係数表_加工!$D238:$DS238, 生産額_中分類, IF(列分類振分=BY$3, 1, 0))/SUMPRODUCT(生産額_中分類, IF(列分類振分=BY$3, 1, 0))</f>
        <v>#DIV/0!</v>
      </c>
      <c r="BZ101" s="194" t="e">
        <f t="array" ref="BZ101">SUMPRODUCT(計算_投入係数表_加工!$D238:$DS238, 生産額_中分類, IF(列分類振分=BZ$3, 1, 0))/SUMPRODUCT(生産額_中分類, IF(列分類振分=BZ$3, 1, 0))</f>
        <v>#DIV/0!</v>
      </c>
      <c r="CA101" s="194" t="e">
        <f t="array" ref="CA101">SUMPRODUCT(計算_投入係数表_加工!$D238:$DS238, 生産額_中分類, IF(列分類振分=CA$3, 1, 0))/SUMPRODUCT(生産額_中分類, IF(列分類振分=CA$3, 1, 0))</f>
        <v>#DIV/0!</v>
      </c>
      <c r="CB101" s="194" t="e">
        <f t="array" ref="CB101">SUMPRODUCT(計算_投入係数表_加工!$D238:$DS238, 生産額_中分類, IF(列分類振分=CB$3, 1, 0))/SUMPRODUCT(生産額_中分類, IF(列分類振分=CB$3, 1, 0))</f>
        <v>#DIV/0!</v>
      </c>
      <c r="CC101" s="194" t="e">
        <f t="array" ref="CC101">SUMPRODUCT(計算_投入係数表_加工!$D238:$DS238, 生産額_中分類, IF(列分類振分=CC$3, 1, 0))/SUMPRODUCT(生産額_中分類, IF(列分類振分=CC$3, 1, 0))</f>
        <v>#DIV/0!</v>
      </c>
      <c r="CD101" s="194" t="e">
        <f t="array" ref="CD101">SUMPRODUCT(計算_投入係数表_加工!$D238:$DS238, 生産額_中分類, IF(列分類振分=CD$3, 1, 0))/SUMPRODUCT(生産額_中分類, IF(列分類振分=CD$3, 1, 0))</f>
        <v>#DIV/0!</v>
      </c>
      <c r="CE101" s="194" t="e">
        <f t="array" ref="CE101">SUMPRODUCT(計算_投入係数表_加工!$D238:$DS238, 生産額_中分類, IF(列分類振分=CE$3, 1, 0))/SUMPRODUCT(生産額_中分類, IF(列分類振分=CE$3, 1, 0))</f>
        <v>#DIV/0!</v>
      </c>
      <c r="CF101" s="194" t="e">
        <f t="array" ref="CF101">SUMPRODUCT(計算_投入係数表_加工!$D238:$DS238, 生産額_中分類, IF(列分類振分=CF$3, 1, 0))/SUMPRODUCT(生産額_中分類, IF(列分類振分=CF$3, 1, 0))</f>
        <v>#DIV/0!</v>
      </c>
      <c r="CG101" s="194" t="e">
        <f t="array" ref="CG101">SUMPRODUCT(計算_投入係数表_加工!$D238:$DS238, 生産額_中分類, IF(列分類振分=CG$3, 1, 0))/SUMPRODUCT(生産額_中分類, IF(列分類振分=CG$3, 1, 0))</f>
        <v>#DIV/0!</v>
      </c>
      <c r="CH101" s="194" t="e">
        <f t="array" ref="CH101">SUMPRODUCT(計算_投入係数表_加工!$D238:$DS238, 生産額_中分類, IF(列分類振分=CH$3, 1, 0))/SUMPRODUCT(生産額_中分類, IF(列分類振分=CH$3, 1, 0))</f>
        <v>#DIV/0!</v>
      </c>
      <c r="CI101" s="194" t="e">
        <f t="array" ref="CI101">SUMPRODUCT(計算_投入係数表_加工!$D238:$DS238, 生産額_中分類, IF(列分類振分=CI$3, 1, 0))/SUMPRODUCT(生産額_中分類, IF(列分類振分=CI$3, 1, 0))</f>
        <v>#DIV/0!</v>
      </c>
      <c r="CJ101" s="194" t="e">
        <f t="array" ref="CJ101">SUMPRODUCT(計算_投入係数表_加工!$D238:$DS238, 生産額_中分類, IF(列分類振分=CJ$3, 1, 0))/SUMPRODUCT(生産額_中分類, IF(列分類振分=CJ$3, 1, 0))</f>
        <v>#DIV/0!</v>
      </c>
      <c r="CK101" s="194" t="e">
        <f t="array" ref="CK101">SUMPRODUCT(計算_投入係数表_加工!$D238:$DS238, 生産額_中分類, IF(列分類振分=CK$3, 1, 0))/SUMPRODUCT(生産額_中分類, IF(列分類振分=CK$3, 1, 0))</f>
        <v>#DIV/0!</v>
      </c>
      <c r="CL101" s="194" t="e">
        <f t="array" ref="CL101">SUMPRODUCT(計算_投入係数表_加工!$D238:$DS238, 生産額_中分類, IF(列分類振分=CL$3, 1, 0))/SUMPRODUCT(生産額_中分類, IF(列分類振分=CL$3, 1, 0))</f>
        <v>#DIV/0!</v>
      </c>
      <c r="CM101" s="194" t="e">
        <f t="array" ref="CM101">SUMPRODUCT(計算_投入係数表_加工!$D238:$DS238, 生産額_中分類, IF(列分類振分=CM$3, 1, 0))/SUMPRODUCT(生産額_中分類, IF(列分類振分=CM$3, 1, 0))</f>
        <v>#DIV/0!</v>
      </c>
      <c r="CN101" s="194" t="e">
        <f t="array" ref="CN101">SUMPRODUCT(計算_投入係数表_加工!$D238:$DS238, 生産額_中分類, IF(列分類振分=CN$3, 1, 0))/SUMPRODUCT(生産額_中分類, IF(列分類振分=CN$3, 1, 0))</f>
        <v>#DIV/0!</v>
      </c>
      <c r="CO101" s="194" t="e">
        <f t="array" ref="CO101">SUMPRODUCT(計算_投入係数表_加工!$D238:$DS238, 生産額_中分類, IF(列分類振分=CO$3, 1, 0))/SUMPRODUCT(生産額_中分類, IF(列分類振分=CO$3, 1, 0))</f>
        <v>#DIV/0!</v>
      </c>
      <c r="CP101" s="194" t="e">
        <f t="array" ref="CP101">SUMPRODUCT(計算_投入係数表_加工!$D238:$DS238, 生産額_中分類, IF(列分類振分=CP$3, 1, 0))/SUMPRODUCT(生産額_中分類, IF(列分類振分=CP$3, 1, 0))</f>
        <v>#DIV/0!</v>
      </c>
      <c r="CQ101" s="194" t="e">
        <f t="array" ref="CQ101">SUMPRODUCT(計算_投入係数表_加工!$D238:$DS238, 生産額_中分類, IF(列分類振分=CQ$3, 1, 0))/SUMPRODUCT(生産額_中分類, IF(列分類振分=CQ$3, 1, 0))</f>
        <v>#DIV/0!</v>
      </c>
      <c r="CR101" s="194" t="e">
        <f t="array" ref="CR101">SUMPRODUCT(計算_投入係数表_加工!$D238:$DS238, 生産額_中分類, IF(列分類振分=CR$3, 1, 0))/SUMPRODUCT(生産額_中分類, IF(列分類振分=CR$3, 1, 0))</f>
        <v>#DIV/0!</v>
      </c>
      <c r="CS101" s="194" t="e">
        <f t="array" ref="CS101">SUMPRODUCT(計算_投入係数表_加工!$D238:$DS238, 生産額_中分類, IF(列分類振分=CS$3, 1, 0))/SUMPRODUCT(生産額_中分類, IF(列分類振分=CS$3, 1, 0))</f>
        <v>#DIV/0!</v>
      </c>
      <c r="CT101" s="194" t="e">
        <f t="array" ref="CT101">SUMPRODUCT(計算_投入係数表_加工!$D238:$DS238, 生産額_中分類, IF(列分類振分=CT$3, 1, 0))/SUMPRODUCT(生産額_中分類, IF(列分類振分=CT$3, 1, 0))</f>
        <v>#DIV/0!</v>
      </c>
      <c r="CU101" s="194" t="e">
        <f t="array" ref="CU101">SUMPRODUCT(計算_投入係数表_加工!$D238:$DS238, 生産額_中分類, IF(列分類振分=CU$3, 1, 0))/SUMPRODUCT(生産額_中分類, IF(列分類振分=CU$3, 1, 0))</f>
        <v>#DIV/0!</v>
      </c>
      <c r="CV101" s="194" t="e">
        <f t="array" ref="CV101">SUMPRODUCT(計算_投入係数表_加工!$D238:$DS238, 生産額_中分類, IF(列分類振分=CV$3, 1, 0))/SUMPRODUCT(生産額_中分類, IF(列分類振分=CV$3, 1, 0))</f>
        <v>#DIV/0!</v>
      </c>
      <c r="CW101" s="194" t="e">
        <f t="array" ref="CW101">SUMPRODUCT(計算_投入係数表_加工!$D238:$DS238, 生産額_中分類, IF(列分類振分=CW$3, 1, 0))/SUMPRODUCT(生産額_中分類, IF(列分類振分=CW$3, 1, 0))</f>
        <v>#DIV/0!</v>
      </c>
      <c r="CX101" s="194" t="e">
        <f t="array" ref="CX101">SUMPRODUCT(計算_投入係数表_加工!$D238:$DS238, 生産額_中分類, IF(列分類振分=CX$3, 1, 0))/SUMPRODUCT(生産額_中分類, IF(列分類振分=CX$3, 1, 0))</f>
        <v>#DIV/0!</v>
      </c>
      <c r="CY101" s="194" t="e">
        <f t="array" ref="CY101">SUMPRODUCT(計算_投入係数表_加工!$D238:$DS238, 生産額_中分類, IF(列分類振分=CY$3, 1, 0))/SUMPRODUCT(生産額_中分類, IF(列分類振分=CY$3, 1, 0))</f>
        <v>#DIV/0!</v>
      </c>
      <c r="CZ101" s="194" t="e">
        <f t="array" ref="CZ101">SUMPRODUCT(計算_投入係数表_加工!$D238:$DS238, 生産額_中分類, IF(列分類振分=CZ$3, 1, 0))/SUMPRODUCT(生産額_中分類, IF(列分類振分=CZ$3, 1, 0))</f>
        <v>#DIV/0!</v>
      </c>
      <c r="DA101" s="194" t="e">
        <f t="array" ref="DA101">SUMPRODUCT(計算_投入係数表_加工!$D238:$DS238, 生産額_中分類, IF(列分類振分=DA$3, 1, 0))/SUMPRODUCT(生産額_中分類, IF(列分類振分=DA$3, 1, 0))</f>
        <v>#DIV/0!</v>
      </c>
      <c r="DB101" s="194" t="e">
        <f t="array" ref="DB101">SUMPRODUCT(計算_投入係数表_加工!$D238:$DS238, 生産額_中分類, IF(列分類振分=DB$3, 1, 0))/SUMPRODUCT(生産額_中分類, IF(列分類振分=DB$3, 1, 0))</f>
        <v>#DIV/0!</v>
      </c>
      <c r="DC101" s="194" t="e">
        <f t="array" ref="DC101">SUMPRODUCT(計算_投入係数表_加工!$D238:$DS238, 生産額_中分類, IF(列分類振分=DC$3, 1, 0))/SUMPRODUCT(生産額_中分類, IF(列分類振分=DC$3, 1, 0))</f>
        <v>#DIV/0!</v>
      </c>
      <c r="DD101" s="194" t="e">
        <f t="array" ref="DD101">SUMPRODUCT(計算_投入係数表_加工!$D238:$DS238, 生産額_中分類, IF(列分類振分=DD$3, 1, 0))/SUMPRODUCT(生産額_中分類, IF(列分類振分=DD$3, 1, 0))</f>
        <v>#DIV/0!</v>
      </c>
      <c r="DE101" s="194" t="e">
        <f t="array" ref="DE101">SUMPRODUCT(計算_投入係数表_加工!$D238:$DS238, 生産額_中分類, IF(列分類振分=DE$3, 1, 0))/SUMPRODUCT(生産額_中分類, IF(列分類振分=DE$3, 1, 0))</f>
        <v>#DIV/0!</v>
      </c>
      <c r="DF101" s="194" t="e">
        <f t="array" ref="DF101">SUMPRODUCT(計算_投入係数表_加工!$D238:$DS238, 生産額_中分類, IF(列分類振分=DF$3, 1, 0))/SUMPRODUCT(生産額_中分類, IF(列分類振分=DF$3, 1, 0))</f>
        <v>#DIV/0!</v>
      </c>
      <c r="DG101" s="194" t="e">
        <f t="array" ref="DG101">SUMPRODUCT(計算_投入係数表_加工!$D238:$DS238, 生産額_中分類, IF(列分類振分=DG$3, 1, 0))/SUMPRODUCT(生産額_中分類, IF(列分類振分=DG$3, 1, 0))</f>
        <v>#DIV/0!</v>
      </c>
      <c r="DH101" s="194" t="e">
        <f t="array" ref="DH101">SUMPRODUCT(計算_投入係数表_加工!$D238:$DS238, 生産額_中分類, IF(列分類振分=DH$3, 1, 0))/SUMPRODUCT(生産額_中分類, IF(列分類振分=DH$3, 1, 0))</f>
        <v>#DIV/0!</v>
      </c>
      <c r="DI101" s="194" t="e">
        <f t="array" ref="DI101">SUMPRODUCT(計算_投入係数表_加工!$D238:$DS238, 生産額_中分類, IF(列分類振分=DI$3, 1, 0))/SUMPRODUCT(生産額_中分類, IF(列分類振分=DI$3, 1, 0))</f>
        <v>#DIV/0!</v>
      </c>
      <c r="DJ101" s="194" t="e">
        <f t="array" ref="DJ101">SUMPRODUCT(計算_投入係数表_加工!$D238:$DS238, 生産額_中分類, IF(列分類振分=DJ$3, 1, 0))/SUMPRODUCT(生産額_中分類, IF(列分類振分=DJ$3, 1, 0))</f>
        <v>#DIV/0!</v>
      </c>
      <c r="DK101" s="194" t="e">
        <f t="array" ref="DK101">SUMPRODUCT(計算_投入係数表_加工!$D238:$DS238, 生産額_中分類, IF(列分類振分=DK$3, 1, 0))/SUMPRODUCT(生産額_中分類, IF(列分類振分=DK$3, 1, 0))</f>
        <v>#DIV/0!</v>
      </c>
      <c r="DL101" s="194" t="e">
        <f t="array" ref="DL101">SUMPRODUCT(計算_投入係数表_加工!$D238:$DS238, 生産額_中分類, IF(列分類振分=DL$3, 1, 0))/SUMPRODUCT(生産額_中分類, IF(列分類振分=DL$3, 1, 0))</f>
        <v>#DIV/0!</v>
      </c>
      <c r="DM101" s="194" t="e">
        <f t="array" ref="DM101">SUMPRODUCT(計算_投入係数表_加工!$D238:$DS238, 生産額_中分類, IF(列分類振分=DM$3, 1, 0))/SUMPRODUCT(生産額_中分類, IF(列分類振分=DM$3, 1, 0))</f>
        <v>#DIV/0!</v>
      </c>
      <c r="DN101" s="194" t="e">
        <f t="array" ref="DN101">SUMPRODUCT(計算_投入係数表_加工!$D238:$DS238, 生産額_中分類, IF(列分類振分=DN$3, 1, 0))/SUMPRODUCT(生産額_中分類, IF(列分類振分=DN$3, 1, 0))</f>
        <v>#DIV/0!</v>
      </c>
      <c r="DO101" s="194" t="e">
        <f t="array" ref="DO101">SUMPRODUCT(計算_投入係数表_加工!$D238:$DS238, 生産額_中分類, IF(列分類振分=DO$3, 1, 0))/SUMPRODUCT(生産額_中分類, IF(列分類振分=DO$3, 1, 0))</f>
        <v>#DIV/0!</v>
      </c>
      <c r="DP101" s="194" t="e">
        <f t="array" ref="DP101">SUMPRODUCT(計算_投入係数表_加工!$D238:$DS238, 生産額_中分類, IF(列分類振分=DP$3, 1, 0))/SUMPRODUCT(生産額_中分類, IF(列分類振分=DP$3, 1, 0))</f>
        <v>#DIV/0!</v>
      </c>
      <c r="DQ101" s="194" t="e">
        <f t="array" ref="DQ101">SUMPRODUCT(計算_投入係数表_加工!$D238:$DS238, 生産額_中分類, IF(列分類振分=DQ$3, 1, 0))/SUMPRODUCT(生産額_中分類, IF(列分類振分=DQ$3, 1, 0))</f>
        <v>#DIV/0!</v>
      </c>
      <c r="DR101" s="194" t="e">
        <f t="array" ref="DR101">SUMPRODUCT(計算_投入係数表_加工!$D238:$DS238, 生産額_中分類, IF(列分類振分=DR$3, 1, 0))/SUMPRODUCT(生産額_中分類, IF(列分類振分=DR$3, 1, 0))</f>
        <v>#DIV/0!</v>
      </c>
      <c r="DS101" s="194" t="e">
        <f t="array" ref="DS101">SUMPRODUCT(計算_投入係数表_加工!$D238:$DS238, 生産額_中分類, IF(列分類振分=DS$3, 1, 0))/SUMPRODUCT(生産額_中分類, IF(列分類振分=DS$3, 1, 0))</f>
        <v>#DIV/0!</v>
      </c>
      <c r="DT101" s="23">
        <f>SUMIF(振分, $C101, 計算_投入係数表_加工!DT$4:DT$123)</f>
        <v>0</v>
      </c>
    </row>
    <row r="102" spans="2:124" x14ac:dyDescent="0.25">
      <c r="B102" s="53">
        <v>99</v>
      </c>
      <c r="C102" s="192" t="str">
        <v>-</v>
      </c>
      <c r="D102" s="193">
        <f t="array" ref="D102">SUMPRODUCT(計算_投入係数表_加工!$D239:$DS239, 生産額_中分類, IF(列分類振分=D$3, 1, 0))/SUMPRODUCT(生産額_中分類, IF(列分類振分=D$3, 1, 0))</f>
        <v>0</v>
      </c>
      <c r="E102" s="194">
        <f t="array" ref="E102">SUMPRODUCT(計算_投入係数表_加工!$D239:$DS239, 生産額_中分類, IF(列分類振分=E$3, 1, 0))/SUMPRODUCT(生産額_中分類, IF(列分類振分=E$3, 1, 0))</f>
        <v>0</v>
      </c>
      <c r="F102" s="194">
        <f t="array" ref="F102">SUMPRODUCT(計算_投入係数表_加工!$D239:$DS239, 生産額_中分類, IF(列分類振分=F$3, 1, 0))/SUMPRODUCT(生産額_中分類, IF(列分類振分=F$3, 1, 0))</f>
        <v>0</v>
      </c>
      <c r="G102" s="194">
        <f t="array" ref="G102">SUMPRODUCT(計算_投入係数表_加工!$D239:$DS239, 生産額_中分類, IF(列分類振分=G$3, 1, 0))/SUMPRODUCT(生産額_中分類, IF(列分類振分=G$3, 1, 0))</f>
        <v>0</v>
      </c>
      <c r="H102" s="194">
        <f t="array" ref="H102">SUMPRODUCT(計算_投入係数表_加工!$D239:$DS239, 生産額_中分類, IF(列分類振分=H$3, 1, 0))/SUMPRODUCT(生産額_中分類, IF(列分類振分=H$3, 1, 0))</f>
        <v>0</v>
      </c>
      <c r="I102" s="194">
        <f t="array" ref="I102">SUMPRODUCT(計算_投入係数表_加工!$D239:$DS239, 生産額_中分類, IF(列分類振分=I$3, 1, 0))/SUMPRODUCT(生産額_中分類, IF(列分類振分=I$3, 1, 0))</f>
        <v>0</v>
      </c>
      <c r="J102" s="194">
        <f t="array" ref="J102">SUMPRODUCT(計算_投入係数表_加工!$D239:$DS239, 生産額_中分類, IF(列分類振分=J$3, 1, 0))/SUMPRODUCT(生産額_中分類, IF(列分類振分=J$3, 1, 0))</f>
        <v>0</v>
      </c>
      <c r="K102" s="194">
        <f t="array" ref="K102">SUMPRODUCT(計算_投入係数表_加工!$D239:$DS239, 生産額_中分類, IF(列分類振分=K$3, 1, 0))/SUMPRODUCT(生産額_中分類, IF(列分類振分=K$3, 1, 0))</f>
        <v>0</v>
      </c>
      <c r="L102" s="194">
        <f t="array" ref="L102">SUMPRODUCT(計算_投入係数表_加工!$D239:$DS239, 生産額_中分類, IF(列分類振分=L$3, 1, 0))/SUMPRODUCT(生産額_中分類, IF(列分類振分=L$3, 1, 0))</f>
        <v>0</v>
      </c>
      <c r="M102" s="194">
        <f t="array" ref="M102">SUMPRODUCT(計算_投入係数表_加工!$D239:$DS239, 生産額_中分類, IF(列分類振分=M$3, 1, 0))/SUMPRODUCT(生産額_中分類, IF(列分類振分=M$3, 1, 0))</f>
        <v>0</v>
      </c>
      <c r="N102" s="194">
        <f t="array" ref="N102">SUMPRODUCT(計算_投入係数表_加工!$D239:$DS239, 生産額_中分類, IF(列分類振分=N$3, 1, 0))/SUMPRODUCT(生産額_中分類, IF(列分類振分=N$3, 1, 0))</f>
        <v>0</v>
      </c>
      <c r="O102" s="194">
        <f t="array" ref="O102">SUMPRODUCT(計算_投入係数表_加工!$D239:$DS239, 生産額_中分類, IF(列分類振分=O$3, 1, 0))/SUMPRODUCT(生産額_中分類, IF(列分類振分=O$3, 1, 0))</f>
        <v>0</v>
      </c>
      <c r="P102" s="194">
        <f t="array" ref="P102">SUMPRODUCT(計算_投入係数表_加工!$D239:$DS239, 生産額_中分類, IF(列分類振分=P$3, 1, 0))/SUMPRODUCT(生産額_中分類, IF(列分類振分=P$3, 1, 0))</f>
        <v>0</v>
      </c>
      <c r="Q102" s="194" t="e">
        <f t="array" ref="Q102">SUMPRODUCT(計算_投入係数表_加工!$D239:$DS239, 生産額_中分類, IF(列分類振分=Q$3, 1, 0))/SUMPRODUCT(生産額_中分類, IF(列分類振分=Q$3, 1, 0))</f>
        <v>#DIV/0!</v>
      </c>
      <c r="R102" s="194" t="e">
        <f t="array" ref="R102">SUMPRODUCT(計算_投入係数表_加工!$D239:$DS239, 生産額_中分類, IF(列分類振分=R$3, 1, 0))/SUMPRODUCT(生産額_中分類, IF(列分類振分=R$3, 1, 0))</f>
        <v>#DIV/0!</v>
      </c>
      <c r="S102" s="194" t="e">
        <f t="array" ref="S102">SUMPRODUCT(計算_投入係数表_加工!$D239:$DS239, 生産額_中分類, IF(列分類振分=S$3, 1, 0))/SUMPRODUCT(生産額_中分類, IF(列分類振分=S$3, 1, 0))</f>
        <v>#DIV/0!</v>
      </c>
      <c r="T102" s="194" t="e">
        <f t="array" ref="T102">SUMPRODUCT(計算_投入係数表_加工!$D239:$DS239, 生産額_中分類, IF(列分類振分=T$3, 1, 0))/SUMPRODUCT(生産額_中分類, IF(列分類振分=T$3, 1, 0))</f>
        <v>#DIV/0!</v>
      </c>
      <c r="U102" s="194" t="e">
        <f t="array" ref="U102">SUMPRODUCT(計算_投入係数表_加工!$D239:$DS239, 生産額_中分類, IF(列分類振分=U$3, 1, 0))/SUMPRODUCT(生産額_中分類, IF(列分類振分=U$3, 1, 0))</f>
        <v>#DIV/0!</v>
      </c>
      <c r="V102" s="194" t="e">
        <f t="array" ref="V102">SUMPRODUCT(計算_投入係数表_加工!$D239:$DS239, 生産額_中分類, IF(列分類振分=V$3, 1, 0))/SUMPRODUCT(生産額_中分類, IF(列分類振分=V$3, 1, 0))</f>
        <v>#DIV/0!</v>
      </c>
      <c r="W102" s="194" t="e">
        <f t="array" ref="W102">SUMPRODUCT(計算_投入係数表_加工!$D239:$DS239, 生産額_中分類, IF(列分類振分=W$3, 1, 0))/SUMPRODUCT(生産額_中分類, IF(列分類振分=W$3, 1, 0))</f>
        <v>#DIV/0!</v>
      </c>
      <c r="X102" s="194" t="e">
        <f t="array" ref="X102">SUMPRODUCT(計算_投入係数表_加工!$D239:$DS239, 生産額_中分類, IF(列分類振分=X$3, 1, 0))/SUMPRODUCT(生産額_中分類, IF(列分類振分=X$3, 1, 0))</f>
        <v>#DIV/0!</v>
      </c>
      <c r="Y102" s="194" t="e">
        <f t="array" ref="Y102">SUMPRODUCT(計算_投入係数表_加工!$D239:$DS239, 生産額_中分類, IF(列分類振分=Y$3, 1, 0))/SUMPRODUCT(生産額_中分類, IF(列分類振分=Y$3, 1, 0))</f>
        <v>#DIV/0!</v>
      </c>
      <c r="Z102" s="194" t="e">
        <f t="array" ref="Z102">SUMPRODUCT(計算_投入係数表_加工!$D239:$DS239, 生産額_中分類, IF(列分類振分=Z$3, 1, 0))/SUMPRODUCT(生産額_中分類, IF(列分類振分=Z$3, 1, 0))</f>
        <v>#DIV/0!</v>
      </c>
      <c r="AA102" s="194" t="e">
        <f t="array" ref="AA102">SUMPRODUCT(計算_投入係数表_加工!$D239:$DS239, 生産額_中分類, IF(列分類振分=AA$3, 1, 0))/SUMPRODUCT(生産額_中分類, IF(列分類振分=AA$3, 1, 0))</f>
        <v>#DIV/0!</v>
      </c>
      <c r="AB102" s="194" t="e">
        <f t="array" ref="AB102">SUMPRODUCT(計算_投入係数表_加工!$D239:$DS239, 生産額_中分類, IF(列分類振分=AB$3, 1, 0))/SUMPRODUCT(生産額_中分類, IF(列分類振分=AB$3, 1, 0))</f>
        <v>#DIV/0!</v>
      </c>
      <c r="AC102" s="194" t="e">
        <f t="array" ref="AC102">SUMPRODUCT(計算_投入係数表_加工!$D239:$DS239, 生産額_中分類, IF(列分類振分=AC$3, 1, 0))/SUMPRODUCT(生産額_中分類, IF(列分類振分=AC$3, 1, 0))</f>
        <v>#DIV/0!</v>
      </c>
      <c r="AD102" s="194" t="e">
        <f t="array" ref="AD102">SUMPRODUCT(計算_投入係数表_加工!$D239:$DS239, 生産額_中分類, IF(列分類振分=AD$3, 1, 0))/SUMPRODUCT(生産額_中分類, IF(列分類振分=AD$3, 1, 0))</f>
        <v>#DIV/0!</v>
      </c>
      <c r="AE102" s="194" t="e">
        <f t="array" ref="AE102">SUMPRODUCT(計算_投入係数表_加工!$D239:$DS239, 生産額_中分類, IF(列分類振分=AE$3, 1, 0))/SUMPRODUCT(生産額_中分類, IF(列分類振分=AE$3, 1, 0))</f>
        <v>#DIV/0!</v>
      </c>
      <c r="AF102" s="194" t="e">
        <f t="array" ref="AF102">SUMPRODUCT(計算_投入係数表_加工!$D239:$DS239, 生産額_中分類, IF(列分類振分=AF$3, 1, 0))/SUMPRODUCT(生産額_中分類, IF(列分類振分=AF$3, 1, 0))</f>
        <v>#DIV/0!</v>
      </c>
      <c r="AG102" s="194" t="e">
        <f t="array" ref="AG102">SUMPRODUCT(計算_投入係数表_加工!$D239:$DS239, 生産額_中分類, IF(列分類振分=AG$3, 1, 0))/SUMPRODUCT(生産額_中分類, IF(列分類振分=AG$3, 1, 0))</f>
        <v>#DIV/0!</v>
      </c>
      <c r="AH102" s="194" t="e">
        <f t="array" ref="AH102">SUMPRODUCT(計算_投入係数表_加工!$D239:$DS239, 生産額_中分類, IF(列分類振分=AH$3, 1, 0))/SUMPRODUCT(生産額_中分類, IF(列分類振分=AH$3, 1, 0))</f>
        <v>#DIV/0!</v>
      </c>
      <c r="AI102" s="194" t="e">
        <f t="array" ref="AI102">SUMPRODUCT(計算_投入係数表_加工!$D239:$DS239, 生産額_中分類, IF(列分類振分=AI$3, 1, 0))/SUMPRODUCT(生産額_中分類, IF(列分類振分=AI$3, 1, 0))</f>
        <v>#DIV/0!</v>
      </c>
      <c r="AJ102" s="194" t="e">
        <f t="array" ref="AJ102">SUMPRODUCT(計算_投入係数表_加工!$D239:$DS239, 生産額_中分類, IF(列分類振分=AJ$3, 1, 0))/SUMPRODUCT(生産額_中分類, IF(列分類振分=AJ$3, 1, 0))</f>
        <v>#DIV/0!</v>
      </c>
      <c r="AK102" s="194" t="e">
        <f t="array" ref="AK102">SUMPRODUCT(計算_投入係数表_加工!$D239:$DS239, 生産額_中分類, IF(列分類振分=AK$3, 1, 0))/SUMPRODUCT(生産額_中分類, IF(列分類振分=AK$3, 1, 0))</f>
        <v>#DIV/0!</v>
      </c>
      <c r="AL102" s="194" t="e">
        <f t="array" ref="AL102">SUMPRODUCT(計算_投入係数表_加工!$D239:$DS239, 生産額_中分類, IF(列分類振分=AL$3, 1, 0))/SUMPRODUCT(生産額_中分類, IF(列分類振分=AL$3, 1, 0))</f>
        <v>#DIV/0!</v>
      </c>
      <c r="AM102" s="194" t="e">
        <f t="array" ref="AM102">SUMPRODUCT(計算_投入係数表_加工!$D239:$DS239, 生産額_中分類, IF(列分類振分=AM$3, 1, 0))/SUMPRODUCT(生産額_中分類, IF(列分類振分=AM$3, 1, 0))</f>
        <v>#DIV/0!</v>
      </c>
      <c r="AN102" s="194" t="e">
        <f t="array" ref="AN102">SUMPRODUCT(計算_投入係数表_加工!$D239:$DS239, 生産額_中分類, IF(列分類振分=AN$3, 1, 0))/SUMPRODUCT(生産額_中分類, IF(列分類振分=AN$3, 1, 0))</f>
        <v>#DIV/0!</v>
      </c>
      <c r="AO102" s="194" t="e">
        <f t="array" ref="AO102">SUMPRODUCT(計算_投入係数表_加工!$D239:$DS239, 生産額_中分類, IF(列分類振分=AO$3, 1, 0))/SUMPRODUCT(生産額_中分類, IF(列分類振分=AO$3, 1, 0))</f>
        <v>#DIV/0!</v>
      </c>
      <c r="AP102" s="194" t="e">
        <f t="array" ref="AP102">SUMPRODUCT(計算_投入係数表_加工!$D239:$DS239, 生産額_中分類, IF(列分類振分=AP$3, 1, 0))/SUMPRODUCT(生産額_中分類, IF(列分類振分=AP$3, 1, 0))</f>
        <v>#DIV/0!</v>
      </c>
      <c r="AQ102" s="194" t="e">
        <f t="array" ref="AQ102">SUMPRODUCT(計算_投入係数表_加工!$D239:$DS239, 生産額_中分類, IF(列分類振分=AQ$3, 1, 0))/SUMPRODUCT(生産額_中分類, IF(列分類振分=AQ$3, 1, 0))</f>
        <v>#DIV/0!</v>
      </c>
      <c r="AR102" s="194" t="e">
        <f t="array" ref="AR102">SUMPRODUCT(計算_投入係数表_加工!$D239:$DS239, 生産額_中分類, IF(列分類振分=AR$3, 1, 0))/SUMPRODUCT(生産額_中分類, IF(列分類振分=AR$3, 1, 0))</f>
        <v>#DIV/0!</v>
      </c>
      <c r="AS102" s="194" t="e">
        <f t="array" ref="AS102">SUMPRODUCT(計算_投入係数表_加工!$D239:$DS239, 生産額_中分類, IF(列分類振分=AS$3, 1, 0))/SUMPRODUCT(生産額_中分類, IF(列分類振分=AS$3, 1, 0))</f>
        <v>#DIV/0!</v>
      </c>
      <c r="AT102" s="194" t="e">
        <f t="array" ref="AT102">SUMPRODUCT(計算_投入係数表_加工!$D239:$DS239, 生産額_中分類, IF(列分類振分=AT$3, 1, 0))/SUMPRODUCT(生産額_中分類, IF(列分類振分=AT$3, 1, 0))</f>
        <v>#DIV/0!</v>
      </c>
      <c r="AU102" s="194" t="e">
        <f t="array" ref="AU102">SUMPRODUCT(計算_投入係数表_加工!$D239:$DS239, 生産額_中分類, IF(列分類振分=AU$3, 1, 0))/SUMPRODUCT(生産額_中分類, IF(列分類振分=AU$3, 1, 0))</f>
        <v>#DIV/0!</v>
      </c>
      <c r="AV102" s="194" t="e">
        <f t="array" ref="AV102">SUMPRODUCT(計算_投入係数表_加工!$D239:$DS239, 生産額_中分類, IF(列分類振分=AV$3, 1, 0))/SUMPRODUCT(生産額_中分類, IF(列分類振分=AV$3, 1, 0))</f>
        <v>#DIV/0!</v>
      </c>
      <c r="AW102" s="194" t="e">
        <f t="array" ref="AW102">SUMPRODUCT(計算_投入係数表_加工!$D239:$DS239, 生産額_中分類, IF(列分類振分=AW$3, 1, 0))/SUMPRODUCT(生産額_中分類, IF(列分類振分=AW$3, 1, 0))</f>
        <v>#DIV/0!</v>
      </c>
      <c r="AX102" s="194" t="e">
        <f t="array" ref="AX102">SUMPRODUCT(計算_投入係数表_加工!$D239:$DS239, 生産額_中分類, IF(列分類振分=AX$3, 1, 0))/SUMPRODUCT(生産額_中分類, IF(列分類振分=AX$3, 1, 0))</f>
        <v>#DIV/0!</v>
      </c>
      <c r="AY102" s="194" t="e">
        <f t="array" ref="AY102">SUMPRODUCT(計算_投入係数表_加工!$D239:$DS239, 生産額_中分類, IF(列分類振分=AY$3, 1, 0))/SUMPRODUCT(生産額_中分類, IF(列分類振分=AY$3, 1, 0))</f>
        <v>#DIV/0!</v>
      </c>
      <c r="AZ102" s="194" t="e">
        <f t="array" ref="AZ102">SUMPRODUCT(計算_投入係数表_加工!$D239:$DS239, 生産額_中分類, IF(列分類振分=AZ$3, 1, 0))/SUMPRODUCT(生産額_中分類, IF(列分類振分=AZ$3, 1, 0))</f>
        <v>#DIV/0!</v>
      </c>
      <c r="BA102" s="194" t="e">
        <f t="array" ref="BA102">SUMPRODUCT(計算_投入係数表_加工!$D239:$DS239, 生産額_中分類, IF(列分類振分=BA$3, 1, 0))/SUMPRODUCT(生産額_中分類, IF(列分類振分=BA$3, 1, 0))</f>
        <v>#DIV/0!</v>
      </c>
      <c r="BB102" s="194" t="e">
        <f t="array" ref="BB102">SUMPRODUCT(計算_投入係数表_加工!$D239:$DS239, 生産額_中分類, IF(列分類振分=BB$3, 1, 0))/SUMPRODUCT(生産額_中分類, IF(列分類振分=BB$3, 1, 0))</f>
        <v>#DIV/0!</v>
      </c>
      <c r="BC102" s="194" t="e">
        <f t="array" ref="BC102">SUMPRODUCT(計算_投入係数表_加工!$D239:$DS239, 生産額_中分類, IF(列分類振分=BC$3, 1, 0))/SUMPRODUCT(生産額_中分類, IF(列分類振分=BC$3, 1, 0))</f>
        <v>#DIV/0!</v>
      </c>
      <c r="BD102" s="194" t="e">
        <f t="array" ref="BD102">SUMPRODUCT(計算_投入係数表_加工!$D239:$DS239, 生産額_中分類, IF(列分類振分=BD$3, 1, 0))/SUMPRODUCT(生産額_中分類, IF(列分類振分=BD$3, 1, 0))</f>
        <v>#DIV/0!</v>
      </c>
      <c r="BE102" s="194" t="e">
        <f t="array" ref="BE102">SUMPRODUCT(計算_投入係数表_加工!$D239:$DS239, 生産額_中分類, IF(列分類振分=BE$3, 1, 0))/SUMPRODUCT(生産額_中分類, IF(列分類振分=BE$3, 1, 0))</f>
        <v>#DIV/0!</v>
      </c>
      <c r="BF102" s="194" t="e">
        <f t="array" ref="BF102">SUMPRODUCT(計算_投入係数表_加工!$D239:$DS239, 生産額_中分類, IF(列分類振分=BF$3, 1, 0))/SUMPRODUCT(生産額_中分類, IF(列分類振分=BF$3, 1, 0))</f>
        <v>#DIV/0!</v>
      </c>
      <c r="BG102" s="194" t="e">
        <f t="array" ref="BG102">SUMPRODUCT(計算_投入係数表_加工!$D239:$DS239, 生産額_中分類, IF(列分類振分=BG$3, 1, 0))/SUMPRODUCT(生産額_中分類, IF(列分類振分=BG$3, 1, 0))</f>
        <v>#DIV/0!</v>
      </c>
      <c r="BH102" s="194" t="e">
        <f t="array" ref="BH102">SUMPRODUCT(計算_投入係数表_加工!$D239:$DS239, 生産額_中分類, IF(列分類振分=BH$3, 1, 0))/SUMPRODUCT(生産額_中分類, IF(列分類振分=BH$3, 1, 0))</f>
        <v>#DIV/0!</v>
      </c>
      <c r="BI102" s="194" t="e">
        <f t="array" ref="BI102">SUMPRODUCT(計算_投入係数表_加工!$D239:$DS239, 生産額_中分類, IF(列分類振分=BI$3, 1, 0))/SUMPRODUCT(生産額_中分類, IF(列分類振分=BI$3, 1, 0))</f>
        <v>#DIV/0!</v>
      </c>
      <c r="BJ102" s="194" t="e">
        <f t="array" ref="BJ102">SUMPRODUCT(計算_投入係数表_加工!$D239:$DS239, 生産額_中分類, IF(列分類振分=BJ$3, 1, 0))/SUMPRODUCT(生産額_中分類, IF(列分類振分=BJ$3, 1, 0))</f>
        <v>#DIV/0!</v>
      </c>
      <c r="BK102" s="194" t="e">
        <f t="array" ref="BK102">SUMPRODUCT(計算_投入係数表_加工!$D239:$DS239, 生産額_中分類, IF(列分類振分=BK$3, 1, 0))/SUMPRODUCT(生産額_中分類, IF(列分類振分=BK$3, 1, 0))</f>
        <v>#DIV/0!</v>
      </c>
      <c r="BL102" s="194" t="e">
        <f t="array" ref="BL102">SUMPRODUCT(計算_投入係数表_加工!$D239:$DS239, 生産額_中分類, IF(列分類振分=BL$3, 1, 0))/SUMPRODUCT(生産額_中分類, IF(列分類振分=BL$3, 1, 0))</f>
        <v>#DIV/0!</v>
      </c>
      <c r="BM102" s="194" t="e">
        <f t="array" ref="BM102">SUMPRODUCT(計算_投入係数表_加工!$D239:$DS239, 生産額_中分類, IF(列分類振分=BM$3, 1, 0))/SUMPRODUCT(生産額_中分類, IF(列分類振分=BM$3, 1, 0))</f>
        <v>#DIV/0!</v>
      </c>
      <c r="BN102" s="194" t="e">
        <f t="array" ref="BN102">SUMPRODUCT(計算_投入係数表_加工!$D239:$DS239, 生産額_中分類, IF(列分類振分=BN$3, 1, 0))/SUMPRODUCT(生産額_中分類, IF(列分類振分=BN$3, 1, 0))</f>
        <v>#DIV/0!</v>
      </c>
      <c r="BO102" s="194" t="e">
        <f t="array" ref="BO102">SUMPRODUCT(計算_投入係数表_加工!$D239:$DS239, 生産額_中分類, IF(列分類振分=BO$3, 1, 0))/SUMPRODUCT(生産額_中分類, IF(列分類振分=BO$3, 1, 0))</f>
        <v>#DIV/0!</v>
      </c>
      <c r="BP102" s="194" t="e">
        <f t="array" ref="BP102">SUMPRODUCT(計算_投入係数表_加工!$D239:$DS239, 生産額_中分類, IF(列分類振分=BP$3, 1, 0))/SUMPRODUCT(生産額_中分類, IF(列分類振分=BP$3, 1, 0))</f>
        <v>#DIV/0!</v>
      </c>
      <c r="BQ102" s="194" t="e">
        <f t="array" ref="BQ102">SUMPRODUCT(計算_投入係数表_加工!$D239:$DS239, 生産額_中分類, IF(列分類振分=BQ$3, 1, 0))/SUMPRODUCT(生産額_中分類, IF(列分類振分=BQ$3, 1, 0))</f>
        <v>#DIV/0!</v>
      </c>
      <c r="BR102" s="194" t="e">
        <f t="array" ref="BR102">SUMPRODUCT(計算_投入係数表_加工!$D239:$DS239, 生産額_中分類, IF(列分類振分=BR$3, 1, 0))/SUMPRODUCT(生産額_中分類, IF(列分類振分=BR$3, 1, 0))</f>
        <v>#DIV/0!</v>
      </c>
      <c r="BS102" s="194" t="e">
        <f t="array" ref="BS102">SUMPRODUCT(計算_投入係数表_加工!$D239:$DS239, 生産額_中分類, IF(列分類振分=BS$3, 1, 0))/SUMPRODUCT(生産額_中分類, IF(列分類振分=BS$3, 1, 0))</f>
        <v>#DIV/0!</v>
      </c>
      <c r="BT102" s="194" t="e">
        <f t="array" ref="BT102">SUMPRODUCT(計算_投入係数表_加工!$D239:$DS239, 生産額_中分類, IF(列分類振分=BT$3, 1, 0))/SUMPRODUCT(生産額_中分類, IF(列分類振分=BT$3, 1, 0))</f>
        <v>#DIV/0!</v>
      </c>
      <c r="BU102" s="194" t="e">
        <f t="array" ref="BU102">SUMPRODUCT(計算_投入係数表_加工!$D239:$DS239, 生産額_中分類, IF(列分類振分=BU$3, 1, 0))/SUMPRODUCT(生産額_中分類, IF(列分類振分=BU$3, 1, 0))</f>
        <v>#DIV/0!</v>
      </c>
      <c r="BV102" s="194" t="e">
        <f t="array" ref="BV102">SUMPRODUCT(計算_投入係数表_加工!$D239:$DS239, 生産額_中分類, IF(列分類振分=BV$3, 1, 0))/SUMPRODUCT(生産額_中分類, IF(列分類振分=BV$3, 1, 0))</f>
        <v>#DIV/0!</v>
      </c>
      <c r="BW102" s="194" t="e">
        <f t="array" ref="BW102">SUMPRODUCT(計算_投入係数表_加工!$D239:$DS239, 生産額_中分類, IF(列分類振分=BW$3, 1, 0))/SUMPRODUCT(生産額_中分類, IF(列分類振分=BW$3, 1, 0))</f>
        <v>#DIV/0!</v>
      </c>
      <c r="BX102" s="194" t="e">
        <f t="array" ref="BX102">SUMPRODUCT(計算_投入係数表_加工!$D239:$DS239, 生産額_中分類, IF(列分類振分=BX$3, 1, 0))/SUMPRODUCT(生産額_中分類, IF(列分類振分=BX$3, 1, 0))</f>
        <v>#DIV/0!</v>
      </c>
      <c r="BY102" s="194" t="e">
        <f t="array" ref="BY102">SUMPRODUCT(計算_投入係数表_加工!$D239:$DS239, 生産額_中分類, IF(列分類振分=BY$3, 1, 0))/SUMPRODUCT(生産額_中分類, IF(列分類振分=BY$3, 1, 0))</f>
        <v>#DIV/0!</v>
      </c>
      <c r="BZ102" s="194" t="e">
        <f t="array" ref="BZ102">SUMPRODUCT(計算_投入係数表_加工!$D239:$DS239, 生産額_中分類, IF(列分類振分=BZ$3, 1, 0))/SUMPRODUCT(生産額_中分類, IF(列分類振分=BZ$3, 1, 0))</f>
        <v>#DIV/0!</v>
      </c>
      <c r="CA102" s="194" t="e">
        <f t="array" ref="CA102">SUMPRODUCT(計算_投入係数表_加工!$D239:$DS239, 生産額_中分類, IF(列分類振分=CA$3, 1, 0))/SUMPRODUCT(生産額_中分類, IF(列分類振分=CA$3, 1, 0))</f>
        <v>#DIV/0!</v>
      </c>
      <c r="CB102" s="194" t="e">
        <f t="array" ref="CB102">SUMPRODUCT(計算_投入係数表_加工!$D239:$DS239, 生産額_中分類, IF(列分類振分=CB$3, 1, 0))/SUMPRODUCT(生産額_中分類, IF(列分類振分=CB$3, 1, 0))</f>
        <v>#DIV/0!</v>
      </c>
      <c r="CC102" s="194" t="e">
        <f t="array" ref="CC102">SUMPRODUCT(計算_投入係数表_加工!$D239:$DS239, 生産額_中分類, IF(列分類振分=CC$3, 1, 0))/SUMPRODUCT(生産額_中分類, IF(列分類振分=CC$3, 1, 0))</f>
        <v>#DIV/0!</v>
      </c>
      <c r="CD102" s="194" t="e">
        <f t="array" ref="CD102">SUMPRODUCT(計算_投入係数表_加工!$D239:$DS239, 生産額_中分類, IF(列分類振分=CD$3, 1, 0))/SUMPRODUCT(生産額_中分類, IF(列分類振分=CD$3, 1, 0))</f>
        <v>#DIV/0!</v>
      </c>
      <c r="CE102" s="194" t="e">
        <f t="array" ref="CE102">SUMPRODUCT(計算_投入係数表_加工!$D239:$DS239, 生産額_中分類, IF(列分類振分=CE$3, 1, 0))/SUMPRODUCT(生産額_中分類, IF(列分類振分=CE$3, 1, 0))</f>
        <v>#DIV/0!</v>
      </c>
      <c r="CF102" s="194" t="e">
        <f t="array" ref="CF102">SUMPRODUCT(計算_投入係数表_加工!$D239:$DS239, 生産額_中分類, IF(列分類振分=CF$3, 1, 0))/SUMPRODUCT(生産額_中分類, IF(列分類振分=CF$3, 1, 0))</f>
        <v>#DIV/0!</v>
      </c>
      <c r="CG102" s="194" t="e">
        <f t="array" ref="CG102">SUMPRODUCT(計算_投入係数表_加工!$D239:$DS239, 生産額_中分類, IF(列分類振分=CG$3, 1, 0))/SUMPRODUCT(生産額_中分類, IF(列分類振分=CG$3, 1, 0))</f>
        <v>#DIV/0!</v>
      </c>
      <c r="CH102" s="194" t="e">
        <f t="array" ref="CH102">SUMPRODUCT(計算_投入係数表_加工!$D239:$DS239, 生産額_中分類, IF(列分類振分=CH$3, 1, 0))/SUMPRODUCT(生産額_中分類, IF(列分類振分=CH$3, 1, 0))</f>
        <v>#DIV/0!</v>
      </c>
      <c r="CI102" s="194" t="e">
        <f t="array" ref="CI102">SUMPRODUCT(計算_投入係数表_加工!$D239:$DS239, 生産額_中分類, IF(列分類振分=CI$3, 1, 0))/SUMPRODUCT(生産額_中分類, IF(列分類振分=CI$3, 1, 0))</f>
        <v>#DIV/0!</v>
      </c>
      <c r="CJ102" s="194" t="e">
        <f t="array" ref="CJ102">SUMPRODUCT(計算_投入係数表_加工!$D239:$DS239, 生産額_中分類, IF(列分類振分=CJ$3, 1, 0))/SUMPRODUCT(生産額_中分類, IF(列分類振分=CJ$3, 1, 0))</f>
        <v>#DIV/0!</v>
      </c>
      <c r="CK102" s="194" t="e">
        <f t="array" ref="CK102">SUMPRODUCT(計算_投入係数表_加工!$D239:$DS239, 生産額_中分類, IF(列分類振分=CK$3, 1, 0))/SUMPRODUCT(生産額_中分類, IF(列分類振分=CK$3, 1, 0))</f>
        <v>#DIV/0!</v>
      </c>
      <c r="CL102" s="194" t="e">
        <f t="array" ref="CL102">SUMPRODUCT(計算_投入係数表_加工!$D239:$DS239, 生産額_中分類, IF(列分類振分=CL$3, 1, 0))/SUMPRODUCT(生産額_中分類, IF(列分類振分=CL$3, 1, 0))</f>
        <v>#DIV/0!</v>
      </c>
      <c r="CM102" s="194" t="e">
        <f t="array" ref="CM102">SUMPRODUCT(計算_投入係数表_加工!$D239:$DS239, 生産額_中分類, IF(列分類振分=CM$3, 1, 0))/SUMPRODUCT(生産額_中分類, IF(列分類振分=CM$3, 1, 0))</f>
        <v>#DIV/0!</v>
      </c>
      <c r="CN102" s="194" t="e">
        <f t="array" ref="CN102">SUMPRODUCT(計算_投入係数表_加工!$D239:$DS239, 生産額_中分類, IF(列分類振分=CN$3, 1, 0))/SUMPRODUCT(生産額_中分類, IF(列分類振分=CN$3, 1, 0))</f>
        <v>#DIV/0!</v>
      </c>
      <c r="CO102" s="194" t="e">
        <f t="array" ref="CO102">SUMPRODUCT(計算_投入係数表_加工!$D239:$DS239, 生産額_中分類, IF(列分類振分=CO$3, 1, 0))/SUMPRODUCT(生産額_中分類, IF(列分類振分=CO$3, 1, 0))</f>
        <v>#DIV/0!</v>
      </c>
      <c r="CP102" s="194" t="e">
        <f t="array" ref="CP102">SUMPRODUCT(計算_投入係数表_加工!$D239:$DS239, 生産額_中分類, IF(列分類振分=CP$3, 1, 0))/SUMPRODUCT(生産額_中分類, IF(列分類振分=CP$3, 1, 0))</f>
        <v>#DIV/0!</v>
      </c>
      <c r="CQ102" s="194" t="e">
        <f t="array" ref="CQ102">SUMPRODUCT(計算_投入係数表_加工!$D239:$DS239, 生産額_中分類, IF(列分類振分=CQ$3, 1, 0))/SUMPRODUCT(生産額_中分類, IF(列分類振分=CQ$3, 1, 0))</f>
        <v>#DIV/0!</v>
      </c>
      <c r="CR102" s="194" t="e">
        <f t="array" ref="CR102">SUMPRODUCT(計算_投入係数表_加工!$D239:$DS239, 生産額_中分類, IF(列分類振分=CR$3, 1, 0))/SUMPRODUCT(生産額_中分類, IF(列分類振分=CR$3, 1, 0))</f>
        <v>#DIV/0!</v>
      </c>
      <c r="CS102" s="194" t="e">
        <f t="array" ref="CS102">SUMPRODUCT(計算_投入係数表_加工!$D239:$DS239, 生産額_中分類, IF(列分類振分=CS$3, 1, 0))/SUMPRODUCT(生産額_中分類, IF(列分類振分=CS$3, 1, 0))</f>
        <v>#DIV/0!</v>
      </c>
      <c r="CT102" s="194" t="e">
        <f t="array" ref="CT102">SUMPRODUCT(計算_投入係数表_加工!$D239:$DS239, 生産額_中分類, IF(列分類振分=CT$3, 1, 0))/SUMPRODUCT(生産額_中分類, IF(列分類振分=CT$3, 1, 0))</f>
        <v>#DIV/0!</v>
      </c>
      <c r="CU102" s="194" t="e">
        <f t="array" ref="CU102">SUMPRODUCT(計算_投入係数表_加工!$D239:$DS239, 生産額_中分類, IF(列分類振分=CU$3, 1, 0))/SUMPRODUCT(生産額_中分類, IF(列分類振分=CU$3, 1, 0))</f>
        <v>#DIV/0!</v>
      </c>
      <c r="CV102" s="194" t="e">
        <f t="array" ref="CV102">SUMPRODUCT(計算_投入係数表_加工!$D239:$DS239, 生産額_中分類, IF(列分類振分=CV$3, 1, 0))/SUMPRODUCT(生産額_中分類, IF(列分類振分=CV$3, 1, 0))</f>
        <v>#DIV/0!</v>
      </c>
      <c r="CW102" s="194" t="e">
        <f t="array" ref="CW102">SUMPRODUCT(計算_投入係数表_加工!$D239:$DS239, 生産額_中分類, IF(列分類振分=CW$3, 1, 0))/SUMPRODUCT(生産額_中分類, IF(列分類振分=CW$3, 1, 0))</f>
        <v>#DIV/0!</v>
      </c>
      <c r="CX102" s="194" t="e">
        <f t="array" ref="CX102">SUMPRODUCT(計算_投入係数表_加工!$D239:$DS239, 生産額_中分類, IF(列分類振分=CX$3, 1, 0))/SUMPRODUCT(生産額_中分類, IF(列分類振分=CX$3, 1, 0))</f>
        <v>#DIV/0!</v>
      </c>
      <c r="CY102" s="194" t="e">
        <f t="array" ref="CY102">SUMPRODUCT(計算_投入係数表_加工!$D239:$DS239, 生産額_中分類, IF(列分類振分=CY$3, 1, 0))/SUMPRODUCT(生産額_中分類, IF(列分類振分=CY$3, 1, 0))</f>
        <v>#DIV/0!</v>
      </c>
      <c r="CZ102" s="194" t="e">
        <f t="array" ref="CZ102">SUMPRODUCT(計算_投入係数表_加工!$D239:$DS239, 生産額_中分類, IF(列分類振分=CZ$3, 1, 0))/SUMPRODUCT(生産額_中分類, IF(列分類振分=CZ$3, 1, 0))</f>
        <v>#DIV/0!</v>
      </c>
      <c r="DA102" s="194" t="e">
        <f t="array" ref="DA102">SUMPRODUCT(計算_投入係数表_加工!$D239:$DS239, 生産額_中分類, IF(列分類振分=DA$3, 1, 0))/SUMPRODUCT(生産額_中分類, IF(列分類振分=DA$3, 1, 0))</f>
        <v>#DIV/0!</v>
      </c>
      <c r="DB102" s="194" t="e">
        <f t="array" ref="DB102">SUMPRODUCT(計算_投入係数表_加工!$D239:$DS239, 生産額_中分類, IF(列分類振分=DB$3, 1, 0))/SUMPRODUCT(生産額_中分類, IF(列分類振分=DB$3, 1, 0))</f>
        <v>#DIV/0!</v>
      </c>
      <c r="DC102" s="194" t="e">
        <f t="array" ref="DC102">SUMPRODUCT(計算_投入係数表_加工!$D239:$DS239, 生産額_中分類, IF(列分類振分=DC$3, 1, 0))/SUMPRODUCT(生産額_中分類, IF(列分類振分=DC$3, 1, 0))</f>
        <v>#DIV/0!</v>
      </c>
      <c r="DD102" s="194" t="e">
        <f t="array" ref="DD102">SUMPRODUCT(計算_投入係数表_加工!$D239:$DS239, 生産額_中分類, IF(列分類振分=DD$3, 1, 0))/SUMPRODUCT(生産額_中分類, IF(列分類振分=DD$3, 1, 0))</f>
        <v>#DIV/0!</v>
      </c>
      <c r="DE102" s="194" t="e">
        <f t="array" ref="DE102">SUMPRODUCT(計算_投入係数表_加工!$D239:$DS239, 生産額_中分類, IF(列分類振分=DE$3, 1, 0))/SUMPRODUCT(生産額_中分類, IF(列分類振分=DE$3, 1, 0))</f>
        <v>#DIV/0!</v>
      </c>
      <c r="DF102" s="194" t="e">
        <f t="array" ref="DF102">SUMPRODUCT(計算_投入係数表_加工!$D239:$DS239, 生産額_中分類, IF(列分類振分=DF$3, 1, 0))/SUMPRODUCT(生産額_中分類, IF(列分類振分=DF$3, 1, 0))</f>
        <v>#DIV/0!</v>
      </c>
      <c r="DG102" s="194" t="e">
        <f t="array" ref="DG102">SUMPRODUCT(計算_投入係数表_加工!$D239:$DS239, 生産額_中分類, IF(列分類振分=DG$3, 1, 0))/SUMPRODUCT(生産額_中分類, IF(列分類振分=DG$3, 1, 0))</f>
        <v>#DIV/0!</v>
      </c>
      <c r="DH102" s="194" t="e">
        <f t="array" ref="DH102">SUMPRODUCT(計算_投入係数表_加工!$D239:$DS239, 生産額_中分類, IF(列分類振分=DH$3, 1, 0))/SUMPRODUCT(生産額_中分類, IF(列分類振分=DH$3, 1, 0))</f>
        <v>#DIV/0!</v>
      </c>
      <c r="DI102" s="194" t="e">
        <f t="array" ref="DI102">SUMPRODUCT(計算_投入係数表_加工!$D239:$DS239, 生産額_中分類, IF(列分類振分=DI$3, 1, 0))/SUMPRODUCT(生産額_中分類, IF(列分類振分=DI$3, 1, 0))</f>
        <v>#DIV/0!</v>
      </c>
      <c r="DJ102" s="194" t="e">
        <f t="array" ref="DJ102">SUMPRODUCT(計算_投入係数表_加工!$D239:$DS239, 生産額_中分類, IF(列分類振分=DJ$3, 1, 0))/SUMPRODUCT(生産額_中分類, IF(列分類振分=DJ$3, 1, 0))</f>
        <v>#DIV/0!</v>
      </c>
      <c r="DK102" s="194" t="e">
        <f t="array" ref="DK102">SUMPRODUCT(計算_投入係数表_加工!$D239:$DS239, 生産額_中分類, IF(列分類振分=DK$3, 1, 0))/SUMPRODUCT(生産額_中分類, IF(列分類振分=DK$3, 1, 0))</f>
        <v>#DIV/0!</v>
      </c>
      <c r="DL102" s="194" t="e">
        <f t="array" ref="DL102">SUMPRODUCT(計算_投入係数表_加工!$D239:$DS239, 生産額_中分類, IF(列分類振分=DL$3, 1, 0))/SUMPRODUCT(生産額_中分類, IF(列分類振分=DL$3, 1, 0))</f>
        <v>#DIV/0!</v>
      </c>
      <c r="DM102" s="194" t="e">
        <f t="array" ref="DM102">SUMPRODUCT(計算_投入係数表_加工!$D239:$DS239, 生産額_中分類, IF(列分類振分=DM$3, 1, 0))/SUMPRODUCT(生産額_中分類, IF(列分類振分=DM$3, 1, 0))</f>
        <v>#DIV/0!</v>
      </c>
      <c r="DN102" s="194" t="e">
        <f t="array" ref="DN102">SUMPRODUCT(計算_投入係数表_加工!$D239:$DS239, 生産額_中分類, IF(列分類振分=DN$3, 1, 0))/SUMPRODUCT(生産額_中分類, IF(列分類振分=DN$3, 1, 0))</f>
        <v>#DIV/0!</v>
      </c>
      <c r="DO102" s="194" t="e">
        <f t="array" ref="DO102">SUMPRODUCT(計算_投入係数表_加工!$D239:$DS239, 生産額_中分類, IF(列分類振分=DO$3, 1, 0))/SUMPRODUCT(生産額_中分類, IF(列分類振分=DO$3, 1, 0))</f>
        <v>#DIV/0!</v>
      </c>
      <c r="DP102" s="194" t="e">
        <f t="array" ref="DP102">SUMPRODUCT(計算_投入係数表_加工!$D239:$DS239, 生産額_中分類, IF(列分類振分=DP$3, 1, 0))/SUMPRODUCT(生産額_中分類, IF(列分類振分=DP$3, 1, 0))</f>
        <v>#DIV/0!</v>
      </c>
      <c r="DQ102" s="194" t="e">
        <f t="array" ref="DQ102">SUMPRODUCT(計算_投入係数表_加工!$D239:$DS239, 生産額_中分類, IF(列分類振分=DQ$3, 1, 0))/SUMPRODUCT(生産額_中分類, IF(列分類振分=DQ$3, 1, 0))</f>
        <v>#DIV/0!</v>
      </c>
      <c r="DR102" s="194" t="e">
        <f t="array" ref="DR102">SUMPRODUCT(計算_投入係数表_加工!$D239:$DS239, 生産額_中分類, IF(列分類振分=DR$3, 1, 0))/SUMPRODUCT(生産額_中分類, IF(列分類振分=DR$3, 1, 0))</f>
        <v>#DIV/0!</v>
      </c>
      <c r="DS102" s="194" t="e">
        <f t="array" ref="DS102">SUMPRODUCT(計算_投入係数表_加工!$D239:$DS239, 生産額_中分類, IF(列分類振分=DS$3, 1, 0))/SUMPRODUCT(生産額_中分類, IF(列分類振分=DS$3, 1, 0))</f>
        <v>#DIV/0!</v>
      </c>
      <c r="DT102" s="23">
        <f>SUMIF(振分, $C102, 計算_投入係数表_加工!DT$4:DT$123)</f>
        <v>0</v>
      </c>
    </row>
    <row r="103" spans="2:124" x14ac:dyDescent="0.25">
      <c r="B103" s="53">
        <v>100</v>
      </c>
      <c r="C103" s="198" t="str">
        <v>-</v>
      </c>
      <c r="D103" s="199">
        <f t="array" ref="D103">SUMPRODUCT(計算_投入係数表_加工!$D240:$DS240, 生産額_中分類, IF(列分類振分=D$3, 1, 0))/SUMPRODUCT(生産額_中分類, IF(列分類振分=D$3, 1, 0))</f>
        <v>0</v>
      </c>
      <c r="E103" s="200">
        <f t="array" ref="E103">SUMPRODUCT(計算_投入係数表_加工!$D240:$DS240, 生産額_中分類, IF(列分類振分=E$3, 1, 0))/SUMPRODUCT(生産額_中分類, IF(列分類振分=E$3, 1, 0))</f>
        <v>0</v>
      </c>
      <c r="F103" s="200">
        <f t="array" ref="F103">SUMPRODUCT(計算_投入係数表_加工!$D240:$DS240, 生産額_中分類, IF(列分類振分=F$3, 1, 0))/SUMPRODUCT(生産額_中分類, IF(列分類振分=F$3, 1, 0))</f>
        <v>0</v>
      </c>
      <c r="G103" s="200">
        <f t="array" ref="G103">SUMPRODUCT(計算_投入係数表_加工!$D240:$DS240, 生産額_中分類, IF(列分類振分=G$3, 1, 0))/SUMPRODUCT(生産額_中分類, IF(列分類振分=G$3, 1, 0))</f>
        <v>0</v>
      </c>
      <c r="H103" s="200">
        <f t="array" ref="H103">SUMPRODUCT(計算_投入係数表_加工!$D240:$DS240, 生産額_中分類, IF(列分類振分=H$3, 1, 0))/SUMPRODUCT(生産額_中分類, IF(列分類振分=H$3, 1, 0))</f>
        <v>0</v>
      </c>
      <c r="I103" s="200">
        <f t="array" ref="I103">SUMPRODUCT(計算_投入係数表_加工!$D240:$DS240, 生産額_中分類, IF(列分類振分=I$3, 1, 0))/SUMPRODUCT(生産額_中分類, IF(列分類振分=I$3, 1, 0))</f>
        <v>0</v>
      </c>
      <c r="J103" s="200">
        <f t="array" ref="J103">SUMPRODUCT(計算_投入係数表_加工!$D240:$DS240, 生産額_中分類, IF(列分類振分=J$3, 1, 0))/SUMPRODUCT(生産額_中分類, IF(列分類振分=J$3, 1, 0))</f>
        <v>0</v>
      </c>
      <c r="K103" s="200">
        <f t="array" ref="K103">SUMPRODUCT(計算_投入係数表_加工!$D240:$DS240, 生産額_中分類, IF(列分類振分=K$3, 1, 0))/SUMPRODUCT(生産額_中分類, IF(列分類振分=K$3, 1, 0))</f>
        <v>0</v>
      </c>
      <c r="L103" s="200">
        <f t="array" ref="L103">SUMPRODUCT(計算_投入係数表_加工!$D240:$DS240, 生産額_中分類, IF(列分類振分=L$3, 1, 0))/SUMPRODUCT(生産額_中分類, IF(列分類振分=L$3, 1, 0))</f>
        <v>0</v>
      </c>
      <c r="M103" s="200">
        <f t="array" ref="M103">SUMPRODUCT(計算_投入係数表_加工!$D240:$DS240, 生産額_中分類, IF(列分類振分=M$3, 1, 0))/SUMPRODUCT(生産額_中分類, IF(列分類振分=M$3, 1, 0))</f>
        <v>0</v>
      </c>
      <c r="N103" s="200">
        <f t="array" ref="N103">SUMPRODUCT(計算_投入係数表_加工!$D240:$DS240, 生産額_中分類, IF(列分類振分=N$3, 1, 0))/SUMPRODUCT(生産額_中分類, IF(列分類振分=N$3, 1, 0))</f>
        <v>0</v>
      </c>
      <c r="O103" s="200">
        <f t="array" ref="O103">SUMPRODUCT(計算_投入係数表_加工!$D240:$DS240, 生産額_中分類, IF(列分類振分=O$3, 1, 0))/SUMPRODUCT(生産額_中分類, IF(列分類振分=O$3, 1, 0))</f>
        <v>0</v>
      </c>
      <c r="P103" s="200">
        <f t="array" ref="P103">SUMPRODUCT(計算_投入係数表_加工!$D240:$DS240, 生産額_中分類, IF(列分類振分=P$3, 1, 0))/SUMPRODUCT(生産額_中分類, IF(列分類振分=P$3, 1, 0))</f>
        <v>0</v>
      </c>
      <c r="Q103" s="200" t="e">
        <f t="array" ref="Q103">SUMPRODUCT(計算_投入係数表_加工!$D240:$DS240, 生産額_中分類, IF(列分類振分=Q$3, 1, 0))/SUMPRODUCT(生産額_中分類, IF(列分類振分=Q$3, 1, 0))</f>
        <v>#DIV/0!</v>
      </c>
      <c r="R103" s="200" t="e">
        <f t="array" ref="R103">SUMPRODUCT(計算_投入係数表_加工!$D240:$DS240, 生産額_中分類, IF(列分類振分=R$3, 1, 0))/SUMPRODUCT(生産額_中分類, IF(列分類振分=R$3, 1, 0))</f>
        <v>#DIV/0!</v>
      </c>
      <c r="S103" s="200" t="e">
        <f t="array" ref="S103">SUMPRODUCT(計算_投入係数表_加工!$D240:$DS240, 生産額_中分類, IF(列分類振分=S$3, 1, 0))/SUMPRODUCT(生産額_中分類, IF(列分類振分=S$3, 1, 0))</f>
        <v>#DIV/0!</v>
      </c>
      <c r="T103" s="200" t="e">
        <f t="array" ref="T103">SUMPRODUCT(計算_投入係数表_加工!$D240:$DS240, 生産額_中分類, IF(列分類振分=T$3, 1, 0))/SUMPRODUCT(生産額_中分類, IF(列分類振分=T$3, 1, 0))</f>
        <v>#DIV/0!</v>
      </c>
      <c r="U103" s="200" t="e">
        <f t="array" ref="U103">SUMPRODUCT(計算_投入係数表_加工!$D240:$DS240, 生産額_中分類, IF(列分類振分=U$3, 1, 0))/SUMPRODUCT(生産額_中分類, IF(列分類振分=U$3, 1, 0))</f>
        <v>#DIV/0!</v>
      </c>
      <c r="V103" s="200" t="e">
        <f t="array" ref="V103">SUMPRODUCT(計算_投入係数表_加工!$D240:$DS240, 生産額_中分類, IF(列分類振分=V$3, 1, 0))/SUMPRODUCT(生産額_中分類, IF(列分類振分=V$3, 1, 0))</f>
        <v>#DIV/0!</v>
      </c>
      <c r="W103" s="200" t="e">
        <f t="array" ref="W103">SUMPRODUCT(計算_投入係数表_加工!$D240:$DS240, 生産額_中分類, IF(列分類振分=W$3, 1, 0))/SUMPRODUCT(生産額_中分類, IF(列分類振分=W$3, 1, 0))</f>
        <v>#DIV/0!</v>
      </c>
      <c r="X103" s="200" t="e">
        <f t="array" ref="X103">SUMPRODUCT(計算_投入係数表_加工!$D240:$DS240, 生産額_中分類, IF(列分類振分=X$3, 1, 0))/SUMPRODUCT(生産額_中分類, IF(列分類振分=X$3, 1, 0))</f>
        <v>#DIV/0!</v>
      </c>
      <c r="Y103" s="200" t="e">
        <f t="array" ref="Y103">SUMPRODUCT(計算_投入係数表_加工!$D240:$DS240, 生産額_中分類, IF(列分類振分=Y$3, 1, 0))/SUMPRODUCT(生産額_中分類, IF(列分類振分=Y$3, 1, 0))</f>
        <v>#DIV/0!</v>
      </c>
      <c r="Z103" s="200" t="e">
        <f t="array" ref="Z103">SUMPRODUCT(計算_投入係数表_加工!$D240:$DS240, 生産額_中分類, IF(列分類振分=Z$3, 1, 0))/SUMPRODUCT(生産額_中分類, IF(列分類振分=Z$3, 1, 0))</f>
        <v>#DIV/0!</v>
      </c>
      <c r="AA103" s="200" t="e">
        <f t="array" ref="AA103">SUMPRODUCT(計算_投入係数表_加工!$D240:$DS240, 生産額_中分類, IF(列分類振分=AA$3, 1, 0))/SUMPRODUCT(生産額_中分類, IF(列分類振分=AA$3, 1, 0))</f>
        <v>#DIV/0!</v>
      </c>
      <c r="AB103" s="200" t="e">
        <f t="array" ref="AB103">SUMPRODUCT(計算_投入係数表_加工!$D240:$DS240, 生産額_中分類, IF(列分類振分=AB$3, 1, 0))/SUMPRODUCT(生産額_中分類, IF(列分類振分=AB$3, 1, 0))</f>
        <v>#DIV/0!</v>
      </c>
      <c r="AC103" s="200" t="e">
        <f t="array" ref="AC103">SUMPRODUCT(計算_投入係数表_加工!$D240:$DS240, 生産額_中分類, IF(列分類振分=AC$3, 1, 0))/SUMPRODUCT(生産額_中分類, IF(列分類振分=AC$3, 1, 0))</f>
        <v>#DIV/0!</v>
      </c>
      <c r="AD103" s="200" t="e">
        <f t="array" ref="AD103">SUMPRODUCT(計算_投入係数表_加工!$D240:$DS240, 生産額_中分類, IF(列分類振分=AD$3, 1, 0))/SUMPRODUCT(生産額_中分類, IF(列分類振分=AD$3, 1, 0))</f>
        <v>#DIV/0!</v>
      </c>
      <c r="AE103" s="200" t="e">
        <f t="array" ref="AE103">SUMPRODUCT(計算_投入係数表_加工!$D240:$DS240, 生産額_中分類, IF(列分類振分=AE$3, 1, 0))/SUMPRODUCT(生産額_中分類, IF(列分類振分=AE$3, 1, 0))</f>
        <v>#DIV/0!</v>
      </c>
      <c r="AF103" s="200" t="e">
        <f t="array" ref="AF103">SUMPRODUCT(計算_投入係数表_加工!$D240:$DS240, 生産額_中分類, IF(列分類振分=AF$3, 1, 0))/SUMPRODUCT(生産額_中分類, IF(列分類振分=AF$3, 1, 0))</f>
        <v>#DIV/0!</v>
      </c>
      <c r="AG103" s="200" t="e">
        <f t="array" ref="AG103">SUMPRODUCT(計算_投入係数表_加工!$D240:$DS240, 生産額_中分類, IF(列分類振分=AG$3, 1, 0))/SUMPRODUCT(生産額_中分類, IF(列分類振分=AG$3, 1, 0))</f>
        <v>#DIV/0!</v>
      </c>
      <c r="AH103" s="200" t="e">
        <f t="array" ref="AH103">SUMPRODUCT(計算_投入係数表_加工!$D240:$DS240, 生産額_中分類, IF(列分類振分=AH$3, 1, 0))/SUMPRODUCT(生産額_中分類, IF(列分類振分=AH$3, 1, 0))</f>
        <v>#DIV/0!</v>
      </c>
      <c r="AI103" s="200" t="e">
        <f t="array" ref="AI103">SUMPRODUCT(計算_投入係数表_加工!$D240:$DS240, 生産額_中分類, IF(列分類振分=AI$3, 1, 0))/SUMPRODUCT(生産額_中分類, IF(列分類振分=AI$3, 1, 0))</f>
        <v>#DIV/0!</v>
      </c>
      <c r="AJ103" s="200" t="e">
        <f t="array" ref="AJ103">SUMPRODUCT(計算_投入係数表_加工!$D240:$DS240, 生産額_中分類, IF(列分類振分=AJ$3, 1, 0))/SUMPRODUCT(生産額_中分類, IF(列分類振分=AJ$3, 1, 0))</f>
        <v>#DIV/0!</v>
      </c>
      <c r="AK103" s="200" t="e">
        <f t="array" ref="AK103">SUMPRODUCT(計算_投入係数表_加工!$D240:$DS240, 生産額_中分類, IF(列分類振分=AK$3, 1, 0))/SUMPRODUCT(生産額_中分類, IF(列分類振分=AK$3, 1, 0))</f>
        <v>#DIV/0!</v>
      </c>
      <c r="AL103" s="200" t="e">
        <f t="array" ref="AL103">SUMPRODUCT(計算_投入係数表_加工!$D240:$DS240, 生産額_中分類, IF(列分類振分=AL$3, 1, 0))/SUMPRODUCT(生産額_中分類, IF(列分類振分=AL$3, 1, 0))</f>
        <v>#DIV/0!</v>
      </c>
      <c r="AM103" s="200" t="e">
        <f t="array" ref="AM103">SUMPRODUCT(計算_投入係数表_加工!$D240:$DS240, 生産額_中分類, IF(列分類振分=AM$3, 1, 0))/SUMPRODUCT(生産額_中分類, IF(列分類振分=AM$3, 1, 0))</f>
        <v>#DIV/0!</v>
      </c>
      <c r="AN103" s="200" t="e">
        <f t="array" ref="AN103">SUMPRODUCT(計算_投入係数表_加工!$D240:$DS240, 生産額_中分類, IF(列分類振分=AN$3, 1, 0))/SUMPRODUCT(生産額_中分類, IF(列分類振分=AN$3, 1, 0))</f>
        <v>#DIV/0!</v>
      </c>
      <c r="AO103" s="200" t="e">
        <f t="array" ref="AO103">SUMPRODUCT(計算_投入係数表_加工!$D240:$DS240, 生産額_中分類, IF(列分類振分=AO$3, 1, 0))/SUMPRODUCT(生産額_中分類, IF(列分類振分=AO$3, 1, 0))</f>
        <v>#DIV/0!</v>
      </c>
      <c r="AP103" s="200" t="e">
        <f t="array" ref="AP103">SUMPRODUCT(計算_投入係数表_加工!$D240:$DS240, 生産額_中分類, IF(列分類振分=AP$3, 1, 0))/SUMPRODUCT(生産額_中分類, IF(列分類振分=AP$3, 1, 0))</f>
        <v>#DIV/0!</v>
      </c>
      <c r="AQ103" s="200" t="e">
        <f t="array" ref="AQ103">SUMPRODUCT(計算_投入係数表_加工!$D240:$DS240, 生産額_中分類, IF(列分類振分=AQ$3, 1, 0))/SUMPRODUCT(生産額_中分類, IF(列分類振分=AQ$3, 1, 0))</f>
        <v>#DIV/0!</v>
      </c>
      <c r="AR103" s="200" t="e">
        <f t="array" ref="AR103">SUMPRODUCT(計算_投入係数表_加工!$D240:$DS240, 生産額_中分類, IF(列分類振分=AR$3, 1, 0))/SUMPRODUCT(生産額_中分類, IF(列分類振分=AR$3, 1, 0))</f>
        <v>#DIV/0!</v>
      </c>
      <c r="AS103" s="200" t="e">
        <f t="array" ref="AS103">SUMPRODUCT(計算_投入係数表_加工!$D240:$DS240, 生産額_中分類, IF(列分類振分=AS$3, 1, 0))/SUMPRODUCT(生産額_中分類, IF(列分類振分=AS$3, 1, 0))</f>
        <v>#DIV/0!</v>
      </c>
      <c r="AT103" s="200" t="e">
        <f t="array" ref="AT103">SUMPRODUCT(計算_投入係数表_加工!$D240:$DS240, 生産額_中分類, IF(列分類振分=AT$3, 1, 0))/SUMPRODUCT(生産額_中分類, IF(列分類振分=AT$3, 1, 0))</f>
        <v>#DIV/0!</v>
      </c>
      <c r="AU103" s="200" t="e">
        <f t="array" ref="AU103">SUMPRODUCT(計算_投入係数表_加工!$D240:$DS240, 生産額_中分類, IF(列分類振分=AU$3, 1, 0))/SUMPRODUCT(生産額_中分類, IF(列分類振分=AU$3, 1, 0))</f>
        <v>#DIV/0!</v>
      </c>
      <c r="AV103" s="200" t="e">
        <f t="array" ref="AV103">SUMPRODUCT(計算_投入係数表_加工!$D240:$DS240, 生産額_中分類, IF(列分類振分=AV$3, 1, 0))/SUMPRODUCT(生産額_中分類, IF(列分類振分=AV$3, 1, 0))</f>
        <v>#DIV/0!</v>
      </c>
      <c r="AW103" s="200" t="e">
        <f t="array" ref="AW103">SUMPRODUCT(計算_投入係数表_加工!$D240:$DS240, 生産額_中分類, IF(列分類振分=AW$3, 1, 0))/SUMPRODUCT(生産額_中分類, IF(列分類振分=AW$3, 1, 0))</f>
        <v>#DIV/0!</v>
      </c>
      <c r="AX103" s="200" t="e">
        <f t="array" ref="AX103">SUMPRODUCT(計算_投入係数表_加工!$D240:$DS240, 生産額_中分類, IF(列分類振分=AX$3, 1, 0))/SUMPRODUCT(生産額_中分類, IF(列分類振分=AX$3, 1, 0))</f>
        <v>#DIV/0!</v>
      </c>
      <c r="AY103" s="200" t="e">
        <f t="array" ref="AY103">SUMPRODUCT(計算_投入係数表_加工!$D240:$DS240, 生産額_中分類, IF(列分類振分=AY$3, 1, 0))/SUMPRODUCT(生産額_中分類, IF(列分類振分=AY$3, 1, 0))</f>
        <v>#DIV/0!</v>
      </c>
      <c r="AZ103" s="200" t="e">
        <f t="array" ref="AZ103">SUMPRODUCT(計算_投入係数表_加工!$D240:$DS240, 生産額_中分類, IF(列分類振分=AZ$3, 1, 0))/SUMPRODUCT(生産額_中分類, IF(列分類振分=AZ$3, 1, 0))</f>
        <v>#DIV/0!</v>
      </c>
      <c r="BA103" s="200" t="e">
        <f t="array" ref="BA103">SUMPRODUCT(計算_投入係数表_加工!$D240:$DS240, 生産額_中分類, IF(列分類振分=BA$3, 1, 0))/SUMPRODUCT(生産額_中分類, IF(列分類振分=BA$3, 1, 0))</f>
        <v>#DIV/0!</v>
      </c>
      <c r="BB103" s="200" t="e">
        <f t="array" ref="BB103">SUMPRODUCT(計算_投入係数表_加工!$D240:$DS240, 生産額_中分類, IF(列分類振分=BB$3, 1, 0))/SUMPRODUCT(生産額_中分類, IF(列分類振分=BB$3, 1, 0))</f>
        <v>#DIV/0!</v>
      </c>
      <c r="BC103" s="200" t="e">
        <f t="array" ref="BC103">SUMPRODUCT(計算_投入係数表_加工!$D240:$DS240, 生産額_中分類, IF(列分類振分=BC$3, 1, 0))/SUMPRODUCT(生産額_中分類, IF(列分類振分=BC$3, 1, 0))</f>
        <v>#DIV/0!</v>
      </c>
      <c r="BD103" s="200" t="e">
        <f t="array" ref="BD103">SUMPRODUCT(計算_投入係数表_加工!$D240:$DS240, 生産額_中分類, IF(列分類振分=BD$3, 1, 0))/SUMPRODUCT(生産額_中分類, IF(列分類振分=BD$3, 1, 0))</f>
        <v>#DIV/0!</v>
      </c>
      <c r="BE103" s="200" t="e">
        <f t="array" ref="BE103">SUMPRODUCT(計算_投入係数表_加工!$D240:$DS240, 生産額_中分類, IF(列分類振分=BE$3, 1, 0))/SUMPRODUCT(生産額_中分類, IF(列分類振分=BE$3, 1, 0))</f>
        <v>#DIV/0!</v>
      </c>
      <c r="BF103" s="200" t="e">
        <f t="array" ref="BF103">SUMPRODUCT(計算_投入係数表_加工!$D240:$DS240, 生産額_中分類, IF(列分類振分=BF$3, 1, 0))/SUMPRODUCT(生産額_中分類, IF(列分類振分=BF$3, 1, 0))</f>
        <v>#DIV/0!</v>
      </c>
      <c r="BG103" s="200" t="e">
        <f t="array" ref="BG103">SUMPRODUCT(計算_投入係数表_加工!$D240:$DS240, 生産額_中分類, IF(列分類振分=BG$3, 1, 0))/SUMPRODUCT(生産額_中分類, IF(列分類振分=BG$3, 1, 0))</f>
        <v>#DIV/0!</v>
      </c>
      <c r="BH103" s="200" t="e">
        <f t="array" ref="BH103">SUMPRODUCT(計算_投入係数表_加工!$D240:$DS240, 生産額_中分類, IF(列分類振分=BH$3, 1, 0))/SUMPRODUCT(生産額_中分類, IF(列分類振分=BH$3, 1, 0))</f>
        <v>#DIV/0!</v>
      </c>
      <c r="BI103" s="200" t="e">
        <f t="array" ref="BI103">SUMPRODUCT(計算_投入係数表_加工!$D240:$DS240, 生産額_中分類, IF(列分類振分=BI$3, 1, 0))/SUMPRODUCT(生産額_中分類, IF(列分類振分=BI$3, 1, 0))</f>
        <v>#DIV/0!</v>
      </c>
      <c r="BJ103" s="200" t="e">
        <f t="array" ref="BJ103">SUMPRODUCT(計算_投入係数表_加工!$D240:$DS240, 生産額_中分類, IF(列分類振分=BJ$3, 1, 0))/SUMPRODUCT(生産額_中分類, IF(列分類振分=BJ$3, 1, 0))</f>
        <v>#DIV/0!</v>
      </c>
      <c r="BK103" s="200" t="e">
        <f t="array" ref="BK103">SUMPRODUCT(計算_投入係数表_加工!$D240:$DS240, 生産額_中分類, IF(列分類振分=BK$3, 1, 0))/SUMPRODUCT(生産額_中分類, IF(列分類振分=BK$3, 1, 0))</f>
        <v>#DIV/0!</v>
      </c>
      <c r="BL103" s="200" t="e">
        <f t="array" ref="BL103">SUMPRODUCT(計算_投入係数表_加工!$D240:$DS240, 生産額_中分類, IF(列分類振分=BL$3, 1, 0))/SUMPRODUCT(生産額_中分類, IF(列分類振分=BL$3, 1, 0))</f>
        <v>#DIV/0!</v>
      </c>
      <c r="BM103" s="200" t="e">
        <f t="array" ref="BM103">SUMPRODUCT(計算_投入係数表_加工!$D240:$DS240, 生産額_中分類, IF(列分類振分=BM$3, 1, 0))/SUMPRODUCT(生産額_中分類, IF(列分類振分=BM$3, 1, 0))</f>
        <v>#DIV/0!</v>
      </c>
      <c r="BN103" s="200" t="e">
        <f t="array" ref="BN103">SUMPRODUCT(計算_投入係数表_加工!$D240:$DS240, 生産額_中分類, IF(列分類振分=BN$3, 1, 0))/SUMPRODUCT(生産額_中分類, IF(列分類振分=BN$3, 1, 0))</f>
        <v>#DIV/0!</v>
      </c>
      <c r="BO103" s="200" t="e">
        <f t="array" ref="BO103">SUMPRODUCT(計算_投入係数表_加工!$D240:$DS240, 生産額_中分類, IF(列分類振分=BO$3, 1, 0))/SUMPRODUCT(生産額_中分類, IF(列分類振分=BO$3, 1, 0))</f>
        <v>#DIV/0!</v>
      </c>
      <c r="BP103" s="200" t="e">
        <f t="array" ref="BP103">SUMPRODUCT(計算_投入係数表_加工!$D240:$DS240, 生産額_中分類, IF(列分類振分=BP$3, 1, 0))/SUMPRODUCT(生産額_中分類, IF(列分類振分=BP$3, 1, 0))</f>
        <v>#DIV/0!</v>
      </c>
      <c r="BQ103" s="200" t="e">
        <f t="array" ref="BQ103">SUMPRODUCT(計算_投入係数表_加工!$D240:$DS240, 生産額_中分類, IF(列分類振分=BQ$3, 1, 0))/SUMPRODUCT(生産額_中分類, IF(列分類振分=BQ$3, 1, 0))</f>
        <v>#DIV/0!</v>
      </c>
      <c r="BR103" s="200" t="e">
        <f t="array" ref="BR103">SUMPRODUCT(計算_投入係数表_加工!$D240:$DS240, 生産額_中分類, IF(列分類振分=BR$3, 1, 0))/SUMPRODUCT(生産額_中分類, IF(列分類振分=BR$3, 1, 0))</f>
        <v>#DIV/0!</v>
      </c>
      <c r="BS103" s="200" t="e">
        <f t="array" ref="BS103">SUMPRODUCT(計算_投入係数表_加工!$D240:$DS240, 生産額_中分類, IF(列分類振分=BS$3, 1, 0))/SUMPRODUCT(生産額_中分類, IF(列分類振分=BS$3, 1, 0))</f>
        <v>#DIV/0!</v>
      </c>
      <c r="BT103" s="200" t="e">
        <f t="array" ref="BT103">SUMPRODUCT(計算_投入係数表_加工!$D240:$DS240, 生産額_中分類, IF(列分類振分=BT$3, 1, 0))/SUMPRODUCT(生産額_中分類, IF(列分類振分=BT$3, 1, 0))</f>
        <v>#DIV/0!</v>
      </c>
      <c r="BU103" s="200" t="e">
        <f t="array" ref="BU103">SUMPRODUCT(計算_投入係数表_加工!$D240:$DS240, 生産額_中分類, IF(列分類振分=BU$3, 1, 0))/SUMPRODUCT(生産額_中分類, IF(列分類振分=BU$3, 1, 0))</f>
        <v>#DIV/0!</v>
      </c>
      <c r="BV103" s="200" t="e">
        <f t="array" ref="BV103">SUMPRODUCT(計算_投入係数表_加工!$D240:$DS240, 生産額_中分類, IF(列分類振分=BV$3, 1, 0))/SUMPRODUCT(生産額_中分類, IF(列分類振分=BV$3, 1, 0))</f>
        <v>#DIV/0!</v>
      </c>
      <c r="BW103" s="200" t="e">
        <f t="array" ref="BW103">SUMPRODUCT(計算_投入係数表_加工!$D240:$DS240, 生産額_中分類, IF(列分類振分=BW$3, 1, 0))/SUMPRODUCT(生産額_中分類, IF(列分類振分=BW$3, 1, 0))</f>
        <v>#DIV/0!</v>
      </c>
      <c r="BX103" s="200" t="e">
        <f t="array" ref="BX103">SUMPRODUCT(計算_投入係数表_加工!$D240:$DS240, 生産額_中分類, IF(列分類振分=BX$3, 1, 0))/SUMPRODUCT(生産額_中分類, IF(列分類振分=BX$3, 1, 0))</f>
        <v>#DIV/0!</v>
      </c>
      <c r="BY103" s="200" t="e">
        <f t="array" ref="BY103">SUMPRODUCT(計算_投入係数表_加工!$D240:$DS240, 生産額_中分類, IF(列分類振分=BY$3, 1, 0))/SUMPRODUCT(生産額_中分類, IF(列分類振分=BY$3, 1, 0))</f>
        <v>#DIV/0!</v>
      </c>
      <c r="BZ103" s="200" t="e">
        <f t="array" ref="BZ103">SUMPRODUCT(計算_投入係数表_加工!$D240:$DS240, 生産額_中分類, IF(列分類振分=BZ$3, 1, 0))/SUMPRODUCT(生産額_中分類, IF(列分類振分=BZ$3, 1, 0))</f>
        <v>#DIV/0!</v>
      </c>
      <c r="CA103" s="200" t="e">
        <f t="array" ref="CA103">SUMPRODUCT(計算_投入係数表_加工!$D240:$DS240, 生産額_中分類, IF(列分類振分=CA$3, 1, 0))/SUMPRODUCT(生産額_中分類, IF(列分類振分=CA$3, 1, 0))</f>
        <v>#DIV/0!</v>
      </c>
      <c r="CB103" s="200" t="e">
        <f t="array" ref="CB103">SUMPRODUCT(計算_投入係数表_加工!$D240:$DS240, 生産額_中分類, IF(列分類振分=CB$3, 1, 0))/SUMPRODUCT(生産額_中分類, IF(列分類振分=CB$3, 1, 0))</f>
        <v>#DIV/0!</v>
      </c>
      <c r="CC103" s="200" t="e">
        <f t="array" ref="CC103">SUMPRODUCT(計算_投入係数表_加工!$D240:$DS240, 生産額_中分類, IF(列分類振分=CC$3, 1, 0))/SUMPRODUCT(生産額_中分類, IF(列分類振分=CC$3, 1, 0))</f>
        <v>#DIV/0!</v>
      </c>
      <c r="CD103" s="200" t="e">
        <f t="array" ref="CD103">SUMPRODUCT(計算_投入係数表_加工!$D240:$DS240, 生産額_中分類, IF(列分類振分=CD$3, 1, 0))/SUMPRODUCT(生産額_中分類, IF(列分類振分=CD$3, 1, 0))</f>
        <v>#DIV/0!</v>
      </c>
      <c r="CE103" s="200" t="e">
        <f t="array" ref="CE103">SUMPRODUCT(計算_投入係数表_加工!$D240:$DS240, 生産額_中分類, IF(列分類振分=CE$3, 1, 0))/SUMPRODUCT(生産額_中分類, IF(列分類振分=CE$3, 1, 0))</f>
        <v>#DIV/0!</v>
      </c>
      <c r="CF103" s="200" t="e">
        <f t="array" ref="CF103">SUMPRODUCT(計算_投入係数表_加工!$D240:$DS240, 生産額_中分類, IF(列分類振分=CF$3, 1, 0))/SUMPRODUCT(生産額_中分類, IF(列分類振分=CF$3, 1, 0))</f>
        <v>#DIV/0!</v>
      </c>
      <c r="CG103" s="200" t="e">
        <f t="array" ref="CG103">SUMPRODUCT(計算_投入係数表_加工!$D240:$DS240, 生産額_中分類, IF(列分類振分=CG$3, 1, 0))/SUMPRODUCT(生産額_中分類, IF(列分類振分=CG$3, 1, 0))</f>
        <v>#DIV/0!</v>
      </c>
      <c r="CH103" s="200" t="e">
        <f t="array" ref="CH103">SUMPRODUCT(計算_投入係数表_加工!$D240:$DS240, 生産額_中分類, IF(列分類振分=CH$3, 1, 0))/SUMPRODUCT(生産額_中分類, IF(列分類振分=CH$3, 1, 0))</f>
        <v>#DIV/0!</v>
      </c>
      <c r="CI103" s="200" t="e">
        <f t="array" ref="CI103">SUMPRODUCT(計算_投入係数表_加工!$D240:$DS240, 生産額_中分類, IF(列分類振分=CI$3, 1, 0))/SUMPRODUCT(生産額_中分類, IF(列分類振分=CI$3, 1, 0))</f>
        <v>#DIV/0!</v>
      </c>
      <c r="CJ103" s="200" t="e">
        <f t="array" ref="CJ103">SUMPRODUCT(計算_投入係数表_加工!$D240:$DS240, 生産額_中分類, IF(列分類振分=CJ$3, 1, 0))/SUMPRODUCT(生産額_中分類, IF(列分類振分=CJ$3, 1, 0))</f>
        <v>#DIV/0!</v>
      </c>
      <c r="CK103" s="200" t="e">
        <f t="array" ref="CK103">SUMPRODUCT(計算_投入係数表_加工!$D240:$DS240, 生産額_中分類, IF(列分類振分=CK$3, 1, 0))/SUMPRODUCT(生産額_中分類, IF(列分類振分=CK$3, 1, 0))</f>
        <v>#DIV/0!</v>
      </c>
      <c r="CL103" s="200" t="e">
        <f t="array" ref="CL103">SUMPRODUCT(計算_投入係数表_加工!$D240:$DS240, 生産額_中分類, IF(列分類振分=CL$3, 1, 0))/SUMPRODUCT(生産額_中分類, IF(列分類振分=CL$3, 1, 0))</f>
        <v>#DIV/0!</v>
      </c>
      <c r="CM103" s="200" t="e">
        <f t="array" ref="CM103">SUMPRODUCT(計算_投入係数表_加工!$D240:$DS240, 生産額_中分類, IF(列分類振分=CM$3, 1, 0))/SUMPRODUCT(生産額_中分類, IF(列分類振分=CM$3, 1, 0))</f>
        <v>#DIV/0!</v>
      </c>
      <c r="CN103" s="200" t="e">
        <f t="array" ref="CN103">SUMPRODUCT(計算_投入係数表_加工!$D240:$DS240, 生産額_中分類, IF(列分類振分=CN$3, 1, 0))/SUMPRODUCT(生産額_中分類, IF(列分類振分=CN$3, 1, 0))</f>
        <v>#DIV/0!</v>
      </c>
      <c r="CO103" s="200" t="e">
        <f t="array" ref="CO103">SUMPRODUCT(計算_投入係数表_加工!$D240:$DS240, 生産額_中分類, IF(列分類振分=CO$3, 1, 0))/SUMPRODUCT(生産額_中分類, IF(列分類振分=CO$3, 1, 0))</f>
        <v>#DIV/0!</v>
      </c>
      <c r="CP103" s="200" t="e">
        <f t="array" ref="CP103">SUMPRODUCT(計算_投入係数表_加工!$D240:$DS240, 生産額_中分類, IF(列分類振分=CP$3, 1, 0))/SUMPRODUCT(生産額_中分類, IF(列分類振分=CP$3, 1, 0))</f>
        <v>#DIV/0!</v>
      </c>
      <c r="CQ103" s="200" t="e">
        <f t="array" ref="CQ103">SUMPRODUCT(計算_投入係数表_加工!$D240:$DS240, 生産額_中分類, IF(列分類振分=CQ$3, 1, 0))/SUMPRODUCT(生産額_中分類, IF(列分類振分=CQ$3, 1, 0))</f>
        <v>#DIV/0!</v>
      </c>
      <c r="CR103" s="200" t="e">
        <f t="array" ref="CR103">SUMPRODUCT(計算_投入係数表_加工!$D240:$DS240, 生産額_中分類, IF(列分類振分=CR$3, 1, 0))/SUMPRODUCT(生産額_中分類, IF(列分類振分=CR$3, 1, 0))</f>
        <v>#DIV/0!</v>
      </c>
      <c r="CS103" s="200" t="e">
        <f t="array" ref="CS103">SUMPRODUCT(計算_投入係数表_加工!$D240:$DS240, 生産額_中分類, IF(列分類振分=CS$3, 1, 0))/SUMPRODUCT(生産額_中分類, IF(列分類振分=CS$3, 1, 0))</f>
        <v>#DIV/0!</v>
      </c>
      <c r="CT103" s="200" t="e">
        <f t="array" ref="CT103">SUMPRODUCT(計算_投入係数表_加工!$D240:$DS240, 生産額_中分類, IF(列分類振分=CT$3, 1, 0))/SUMPRODUCT(生産額_中分類, IF(列分類振分=CT$3, 1, 0))</f>
        <v>#DIV/0!</v>
      </c>
      <c r="CU103" s="200" t="e">
        <f t="array" ref="CU103">SUMPRODUCT(計算_投入係数表_加工!$D240:$DS240, 生産額_中分類, IF(列分類振分=CU$3, 1, 0))/SUMPRODUCT(生産額_中分類, IF(列分類振分=CU$3, 1, 0))</f>
        <v>#DIV/0!</v>
      </c>
      <c r="CV103" s="200" t="e">
        <f t="array" ref="CV103">SUMPRODUCT(計算_投入係数表_加工!$D240:$DS240, 生産額_中分類, IF(列分類振分=CV$3, 1, 0))/SUMPRODUCT(生産額_中分類, IF(列分類振分=CV$3, 1, 0))</f>
        <v>#DIV/0!</v>
      </c>
      <c r="CW103" s="200" t="e">
        <f t="array" ref="CW103">SUMPRODUCT(計算_投入係数表_加工!$D240:$DS240, 生産額_中分類, IF(列分類振分=CW$3, 1, 0))/SUMPRODUCT(生産額_中分類, IF(列分類振分=CW$3, 1, 0))</f>
        <v>#DIV/0!</v>
      </c>
      <c r="CX103" s="200" t="e">
        <f t="array" ref="CX103">SUMPRODUCT(計算_投入係数表_加工!$D240:$DS240, 生産額_中分類, IF(列分類振分=CX$3, 1, 0))/SUMPRODUCT(生産額_中分類, IF(列分類振分=CX$3, 1, 0))</f>
        <v>#DIV/0!</v>
      </c>
      <c r="CY103" s="200" t="e">
        <f t="array" ref="CY103">SUMPRODUCT(計算_投入係数表_加工!$D240:$DS240, 生産額_中分類, IF(列分類振分=CY$3, 1, 0))/SUMPRODUCT(生産額_中分類, IF(列分類振分=CY$3, 1, 0))</f>
        <v>#DIV/0!</v>
      </c>
      <c r="CZ103" s="200" t="e">
        <f t="array" ref="CZ103">SUMPRODUCT(計算_投入係数表_加工!$D240:$DS240, 生産額_中分類, IF(列分類振分=CZ$3, 1, 0))/SUMPRODUCT(生産額_中分類, IF(列分類振分=CZ$3, 1, 0))</f>
        <v>#DIV/0!</v>
      </c>
      <c r="DA103" s="200" t="e">
        <f t="array" ref="DA103">SUMPRODUCT(計算_投入係数表_加工!$D240:$DS240, 生産額_中分類, IF(列分類振分=DA$3, 1, 0))/SUMPRODUCT(生産額_中分類, IF(列分類振分=DA$3, 1, 0))</f>
        <v>#DIV/0!</v>
      </c>
      <c r="DB103" s="200" t="e">
        <f t="array" ref="DB103">SUMPRODUCT(計算_投入係数表_加工!$D240:$DS240, 生産額_中分類, IF(列分類振分=DB$3, 1, 0))/SUMPRODUCT(生産額_中分類, IF(列分類振分=DB$3, 1, 0))</f>
        <v>#DIV/0!</v>
      </c>
      <c r="DC103" s="200" t="e">
        <f t="array" ref="DC103">SUMPRODUCT(計算_投入係数表_加工!$D240:$DS240, 生産額_中分類, IF(列分類振分=DC$3, 1, 0))/SUMPRODUCT(生産額_中分類, IF(列分類振分=DC$3, 1, 0))</f>
        <v>#DIV/0!</v>
      </c>
      <c r="DD103" s="200" t="e">
        <f t="array" ref="DD103">SUMPRODUCT(計算_投入係数表_加工!$D240:$DS240, 生産額_中分類, IF(列分類振分=DD$3, 1, 0))/SUMPRODUCT(生産額_中分類, IF(列分類振分=DD$3, 1, 0))</f>
        <v>#DIV/0!</v>
      </c>
      <c r="DE103" s="200" t="e">
        <f t="array" ref="DE103">SUMPRODUCT(計算_投入係数表_加工!$D240:$DS240, 生産額_中分類, IF(列分類振分=DE$3, 1, 0))/SUMPRODUCT(生産額_中分類, IF(列分類振分=DE$3, 1, 0))</f>
        <v>#DIV/0!</v>
      </c>
      <c r="DF103" s="200" t="e">
        <f t="array" ref="DF103">SUMPRODUCT(計算_投入係数表_加工!$D240:$DS240, 生産額_中分類, IF(列分類振分=DF$3, 1, 0))/SUMPRODUCT(生産額_中分類, IF(列分類振分=DF$3, 1, 0))</f>
        <v>#DIV/0!</v>
      </c>
      <c r="DG103" s="200" t="e">
        <f t="array" ref="DG103">SUMPRODUCT(計算_投入係数表_加工!$D240:$DS240, 生産額_中分類, IF(列分類振分=DG$3, 1, 0))/SUMPRODUCT(生産額_中分類, IF(列分類振分=DG$3, 1, 0))</f>
        <v>#DIV/0!</v>
      </c>
      <c r="DH103" s="200" t="e">
        <f t="array" ref="DH103">SUMPRODUCT(計算_投入係数表_加工!$D240:$DS240, 生産額_中分類, IF(列分類振分=DH$3, 1, 0))/SUMPRODUCT(生産額_中分類, IF(列分類振分=DH$3, 1, 0))</f>
        <v>#DIV/0!</v>
      </c>
      <c r="DI103" s="200" t="e">
        <f t="array" ref="DI103">SUMPRODUCT(計算_投入係数表_加工!$D240:$DS240, 生産額_中分類, IF(列分類振分=DI$3, 1, 0))/SUMPRODUCT(生産額_中分類, IF(列分類振分=DI$3, 1, 0))</f>
        <v>#DIV/0!</v>
      </c>
      <c r="DJ103" s="200" t="e">
        <f t="array" ref="DJ103">SUMPRODUCT(計算_投入係数表_加工!$D240:$DS240, 生産額_中分類, IF(列分類振分=DJ$3, 1, 0))/SUMPRODUCT(生産額_中分類, IF(列分類振分=DJ$3, 1, 0))</f>
        <v>#DIV/0!</v>
      </c>
      <c r="DK103" s="200" t="e">
        <f t="array" ref="DK103">SUMPRODUCT(計算_投入係数表_加工!$D240:$DS240, 生産額_中分類, IF(列分類振分=DK$3, 1, 0))/SUMPRODUCT(生産額_中分類, IF(列分類振分=DK$3, 1, 0))</f>
        <v>#DIV/0!</v>
      </c>
      <c r="DL103" s="200" t="e">
        <f t="array" ref="DL103">SUMPRODUCT(計算_投入係数表_加工!$D240:$DS240, 生産額_中分類, IF(列分類振分=DL$3, 1, 0))/SUMPRODUCT(生産額_中分類, IF(列分類振分=DL$3, 1, 0))</f>
        <v>#DIV/0!</v>
      </c>
      <c r="DM103" s="200" t="e">
        <f t="array" ref="DM103">SUMPRODUCT(計算_投入係数表_加工!$D240:$DS240, 生産額_中分類, IF(列分類振分=DM$3, 1, 0))/SUMPRODUCT(生産額_中分類, IF(列分類振分=DM$3, 1, 0))</f>
        <v>#DIV/0!</v>
      </c>
      <c r="DN103" s="200" t="e">
        <f t="array" ref="DN103">SUMPRODUCT(計算_投入係数表_加工!$D240:$DS240, 生産額_中分類, IF(列分類振分=DN$3, 1, 0))/SUMPRODUCT(生産額_中分類, IF(列分類振分=DN$3, 1, 0))</f>
        <v>#DIV/0!</v>
      </c>
      <c r="DO103" s="200" t="e">
        <f t="array" ref="DO103">SUMPRODUCT(計算_投入係数表_加工!$D240:$DS240, 生産額_中分類, IF(列分類振分=DO$3, 1, 0))/SUMPRODUCT(生産額_中分類, IF(列分類振分=DO$3, 1, 0))</f>
        <v>#DIV/0!</v>
      </c>
      <c r="DP103" s="200" t="e">
        <f t="array" ref="DP103">SUMPRODUCT(計算_投入係数表_加工!$D240:$DS240, 生産額_中分類, IF(列分類振分=DP$3, 1, 0))/SUMPRODUCT(生産額_中分類, IF(列分類振分=DP$3, 1, 0))</f>
        <v>#DIV/0!</v>
      </c>
      <c r="DQ103" s="200" t="e">
        <f t="array" ref="DQ103">SUMPRODUCT(計算_投入係数表_加工!$D240:$DS240, 生産額_中分類, IF(列分類振分=DQ$3, 1, 0))/SUMPRODUCT(生産額_中分類, IF(列分類振分=DQ$3, 1, 0))</f>
        <v>#DIV/0!</v>
      </c>
      <c r="DR103" s="200" t="e">
        <f t="array" ref="DR103">SUMPRODUCT(計算_投入係数表_加工!$D240:$DS240, 生産額_中分類, IF(列分類振分=DR$3, 1, 0))/SUMPRODUCT(生産額_中分類, IF(列分類振分=DR$3, 1, 0))</f>
        <v>#DIV/0!</v>
      </c>
      <c r="DS103" s="200" t="e">
        <f t="array" ref="DS103">SUMPRODUCT(計算_投入係数表_加工!$D240:$DS240, 生産額_中分類, IF(列分類振分=DS$3, 1, 0))/SUMPRODUCT(生産額_中分類, IF(列分類振分=DS$3, 1, 0))</f>
        <v>#DIV/0!</v>
      </c>
      <c r="DT103" s="25">
        <f>SUMIF(振分, $C103, 計算_投入係数表_加工!DT$4:DT$123)</f>
        <v>0</v>
      </c>
    </row>
    <row r="104" spans="2:124" x14ac:dyDescent="0.25">
      <c r="B104" s="53">
        <v>101</v>
      </c>
      <c r="C104" s="192" t="str">
        <v>-</v>
      </c>
      <c r="D104" s="193">
        <f t="array" ref="D104">SUMPRODUCT(計算_投入係数表_加工!$D241:$DS241, 生産額_中分類, IF(列分類振分=D$3, 1, 0))/SUMPRODUCT(生産額_中分類, IF(列分類振分=D$3, 1, 0))</f>
        <v>0</v>
      </c>
      <c r="E104" s="194">
        <f t="array" ref="E104">SUMPRODUCT(計算_投入係数表_加工!$D241:$DS241, 生産額_中分類, IF(列分類振分=E$3, 1, 0))/SUMPRODUCT(生産額_中分類, IF(列分類振分=E$3, 1, 0))</f>
        <v>0</v>
      </c>
      <c r="F104" s="194">
        <f t="array" ref="F104">SUMPRODUCT(計算_投入係数表_加工!$D241:$DS241, 生産額_中分類, IF(列分類振分=F$3, 1, 0))/SUMPRODUCT(生産額_中分類, IF(列分類振分=F$3, 1, 0))</f>
        <v>0</v>
      </c>
      <c r="G104" s="194">
        <f t="array" ref="G104">SUMPRODUCT(計算_投入係数表_加工!$D241:$DS241, 生産額_中分類, IF(列分類振分=G$3, 1, 0))/SUMPRODUCT(生産額_中分類, IF(列分類振分=G$3, 1, 0))</f>
        <v>0</v>
      </c>
      <c r="H104" s="194">
        <f t="array" ref="H104">SUMPRODUCT(計算_投入係数表_加工!$D241:$DS241, 生産額_中分類, IF(列分類振分=H$3, 1, 0))/SUMPRODUCT(生産額_中分類, IF(列分類振分=H$3, 1, 0))</f>
        <v>0</v>
      </c>
      <c r="I104" s="194">
        <f t="array" ref="I104">SUMPRODUCT(計算_投入係数表_加工!$D241:$DS241, 生産額_中分類, IF(列分類振分=I$3, 1, 0))/SUMPRODUCT(生産額_中分類, IF(列分類振分=I$3, 1, 0))</f>
        <v>0</v>
      </c>
      <c r="J104" s="194">
        <f t="array" ref="J104">SUMPRODUCT(計算_投入係数表_加工!$D241:$DS241, 生産額_中分類, IF(列分類振分=J$3, 1, 0))/SUMPRODUCT(生産額_中分類, IF(列分類振分=J$3, 1, 0))</f>
        <v>0</v>
      </c>
      <c r="K104" s="194">
        <f t="array" ref="K104">SUMPRODUCT(計算_投入係数表_加工!$D241:$DS241, 生産額_中分類, IF(列分類振分=K$3, 1, 0))/SUMPRODUCT(生産額_中分類, IF(列分類振分=K$3, 1, 0))</f>
        <v>0</v>
      </c>
      <c r="L104" s="194">
        <f t="array" ref="L104">SUMPRODUCT(計算_投入係数表_加工!$D241:$DS241, 生産額_中分類, IF(列分類振分=L$3, 1, 0))/SUMPRODUCT(生産額_中分類, IF(列分類振分=L$3, 1, 0))</f>
        <v>0</v>
      </c>
      <c r="M104" s="194">
        <f t="array" ref="M104">SUMPRODUCT(計算_投入係数表_加工!$D241:$DS241, 生産額_中分類, IF(列分類振分=M$3, 1, 0))/SUMPRODUCT(生産額_中分類, IF(列分類振分=M$3, 1, 0))</f>
        <v>0</v>
      </c>
      <c r="N104" s="194">
        <f t="array" ref="N104">SUMPRODUCT(計算_投入係数表_加工!$D241:$DS241, 生産額_中分類, IF(列分類振分=N$3, 1, 0))/SUMPRODUCT(生産額_中分類, IF(列分類振分=N$3, 1, 0))</f>
        <v>0</v>
      </c>
      <c r="O104" s="194">
        <f t="array" ref="O104">SUMPRODUCT(計算_投入係数表_加工!$D241:$DS241, 生産額_中分類, IF(列分類振分=O$3, 1, 0))/SUMPRODUCT(生産額_中分類, IF(列分類振分=O$3, 1, 0))</f>
        <v>0</v>
      </c>
      <c r="P104" s="194">
        <f t="array" ref="P104">SUMPRODUCT(計算_投入係数表_加工!$D241:$DS241, 生産額_中分類, IF(列分類振分=P$3, 1, 0))/SUMPRODUCT(生産額_中分類, IF(列分類振分=P$3, 1, 0))</f>
        <v>0</v>
      </c>
      <c r="Q104" s="194" t="e">
        <f t="array" ref="Q104">SUMPRODUCT(計算_投入係数表_加工!$D241:$DS241, 生産額_中分類, IF(列分類振分=Q$3, 1, 0))/SUMPRODUCT(生産額_中分類, IF(列分類振分=Q$3, 1, 0))</f>
        <v>#DIV/0!</v>
      </c>
      <c r="R104" s="194" t="e">
        <f t="array" ref="R104">SUMPRODUCT(計算_投入係数表_加工!$D241:$DS241, 生産額_中分類, IF(列分類振分=R$3, 1, 0))/SUMPRODUCT(生産額_中分類, IF(列分類振分=R$3, 1, 0))</f>
        <v>#DIV/0!</v>
      </c>
      <c r="S104" s="194" t="e">
        <f t="array" ref="S104">SUMPRODUCT(計算_投入係数表_加工!$D241:$DS241, 生産額_中分類, IF(列分類振分=S$3, 1, 0))/SUMPRODUCT(生産額_中分類, IF(列分類振分=S$3, 1, 0))</f>
        <v>#DIV/0!</v>
      </c>
      <c r="T104" s="194" t="e">
        <f t="array" ref="T104">SUMPRODUCT(計算_投入係数表_加工!$D241:$DS241, 生産額_中分類, IF(列分類振分=T$3, 1, 0))/SUMPRODUCT(生産額_中分類, IF(列分類振分=T$3, 1, 0))</f>
        <v>#DIV/0!</v>
      </c>
      <c r="U104" s="194" t="e">
        <f t="array" ref="U104">SUMPRODUCT(計算_投入係数表_加工!$D241:$DS241, 生産額_中分類, IF(列分類振分=U$3, 1, 0))/SUMPRODUCT(生産額_中分類, IF(列分類振分=U$3, 1, 0))</f>
        <v>#DIV/0!</v>
      </c>
      <c r="V104" s="194" t="e">
        <f t="array" ref="V104">SUMPRODUCT(計算_投入係数表_加工!$D241:$DS241, 生産額_中分類, IF(列分類振分=V$3, 1, 0))/SUMPRODUCT(生産額_中分類, IF(列分類振分=V$3, 1, 0))</f>
        <v>#DIV/0!</v>
      </c>
      <c r="W104" s="194" t="e">
        <f t="array" ref="W104">SUMPRODUCT(計算_投入係数表_加工!$D241:$DS241, 生産額_中分類, IF(列分類振分=W$3, 1, 0))/SUMPRODUCT(生産額_中分類, IF(列分類振分=W$3, 1, 0))</f>
        <v>#DIV/0!</v>
      </c>
      <c r="X104" s="194" t="e">
        <f t="array" ref="X104">SUMPRODUCT(計算_投入係数表_加工!$D241:$DS241, 生産額_中分類, IF(列分類振分=X$3, 1, 0))/SUMPRODUCT(生産額_中分類, IF(列分類振分=X$3, 1, 0))</f>
        <v>#DIV/0!</v>
      </c>
      <c r="Y104" s="194" t="e">
        <f t="array" ref="Y104">SUMPRODUCT(計算_投入係数表_加工!$D241:$DS241, 生産額_中分類, IF(列分類振分=Y$3, 1, 0))/SUMPRODUCT(生産額_中分類, IF(列分類振分=Y$3, 1, 0))</f>
        <v>#DIV/0!</v>
      </c>
      <c r="Z104" s="194" t="e">
        <f t="array" ref="Z104">SUMPRODUCT(計算_投入係数表_加工!$D241:$DS241, 生産額_中分類, IF(列分類振分=Z$3, 1, 0))/SUMPRODUCT(生産額_中分類, IF(列分類振分=Z$3, 1, 0))</f>
        <v>#DIV/0!</v>
      </c>
      <c r="AA104" s="194" t="e">
        <f t="array" ref="AA104">SUMPRODUCT(計算_投入係数表_加工!$D241:$DS241, 生産額_中分類, IF(列分類振分=AA$3, 1, 0))/SUMPRODUCT(生産額_中分類, IF(列分類振分=AA$3, 1, 0))</f>
        <v>#DIV/0!</v>
      </c>
      <c r="AB104" s="194" t="e">
        <f t="array" ref="AB104">SUMPRODUCT(計算_投入係数表_加工!$D241:$DS241, 生産額_中分類, IF(列分類振分=AB$3, 1, 0))/SUMPRODUCT(生産額_中分類, IF(列分類振分=AB$3, 1, 0))</f>
        <v>#DIV/0!</v>
      </c>
      <c r="AC104" s="194" t="e">
        <f t="array" ref="AC104">SUMPRODUCT(計算_投入係数表_加工!$D241:$DS241, 生産額_中分類, IF(列分類振分=AC$3, 1, 0))/SUMPRODUCT(生産額_中分類, IF(列分類振分=AC$3, 1, 0))</f>
        <v>#DIV/0!</v>
      </c>
      <c r="AD104" s="194" t="e">
        <f t="array" ref="AD104">SUMPRODUCT(計算_投入係数表_加工!$D241:$DS241, 生産額_中分類, IF(列分類振分=AD$3, 1, 0))/SUMPRODUCT(生産額_中分類, IF(列分類振分=AD$3, 1, 0))</f>
        <v>#DIV/0!</v>
      </c>
      <c r="AE104" s="194" t="e">
        <f t="array" ref="AE104">SUMPRODUCT(計算_投入係数表_加工!$D241:$DS241, 生産額_中分類, IF(列分類振分=AE$3, 1, 0))/SUMPRODUCT(生産額_中分類, IF(列分類振分=AE$3, 1, 0))</f>
        <v>#DIV/0!</v>
      </c>
      <c r="AF104" s="194" t="e">
        <f t="array" ref="AF104">SUMPRODUCT(計算_投入係数表_加工!$D241:$DS241, 生産額_中分類, IF(列分類振分=AF$3, 1, 0))/SUMPRODUCT(生産額_中分類, IF(列分類振分=AF$3, 1, 0))</f>
        <v>#DIV/0!</v>
      </c>
      <c r="AG104" s="194" t="e">
        <f t="array" ref="AG104">SUMPRODUCT(計算_投入係数表_加工!$D241:$DS241, 生産額_中分類, IF(列分類振分=AG$3, 1, 0))/SUMPRODUCT(生産額_中分類, IF(列分類振分=AG$3, 1, 0))</f>
        <v>#DIV/0!</v>
      </c>
      <c r="AH104" s="194" t="e">
        <f t="array" ref="AH104">SUMPRODUCT(計算_投入係数表_加工!$D241:$DS241, 生産額_中分類, IF(列分類振分=AH$3, 1, 0))/SUMPRODUCT(生産額_中分類, IF(列分類振分=AH$3, 1, 0))</f>
        <v>#DIV/0!</v>
      </c>
      <c r="AI104" s="194" t="e">
        <f t="array" ref="AI104">SUMPRODUCT(計算_投入係数表_加工!$D241:$DS241, 生産額_中分類, IF(列分類振分=AI$3, 1, 0))/SUMPRODUCT(生産額_中分類, IF(列分類振分=AI$3, 1, 0))</f>
        <v>#DIV/0!</v>
      </c>
      <c r="AJ104" s="194" t="e">
        <f t="array" ref="AJ104">SUMPRODUCT(計算_投入係数表_加工!$D241:$DS241, 生産額_中分類, IF(列分類振分=AJ$3, 1, 0))/SUMPRODUCT(生産額_中分類, IF(列分類振分=AJ$3, 1, 0))</f>
        <v>#DIV/0!</v>
      </c>
      <c r="AK104" s="194" t="e">
        <f t="array" ref="AK104">SUMPRODUCT(計算_投入係数表_加工!$D241:$DS241, 生産額_中分類, IF(列分類振分=AK$3, 1, 0))/SUMPRODUCT(生産額_中分類, IF(列分類振分=AK$3, 1, 0))</f>
        <v>#DIV/0!</v>
      </c>
      <c r="AL104" s="194" t="e">
        <f t="array" ref="AL104">SUMPRODUCT(計算_投入係数表_加工!$D241:$DS241, 生産額_中分類, IF(列分類振分=AL$3, 1, 0))/SUMPRODUCT(生産額_中分類, IF(列分類振分=AL$3, 1, 0))</f>
        <v>#DIV/0!</v>
      </c>
      <c r="AM104" s="194" t="e">
        <f t="array" ref="AM104">SUMPRODUCT(計算_投入係数表_加工!$D241:$DS241, 生産額_中分類, IF(列分類振分=AM$3, 1, 0))/SUMPRODUCT(生産額_中分類, IF(列分類振分=AM$3, 1, 0))</f>
        <v>#DIV/0!</v>
      </c>
      <c r="AN104" s="194" t="e">
        <f t="array" ref="AN104">SUMPRODUCT(計算_投入係数表_加工!$D241:$DS241, 生産額_中分類, IF(列分類振分=AN$3, 1, 0))/SUMPRODUCT(生産額_中分類, IF(列分類振分=AN$3, 1, 0))</f>
        <v>#DIV/0!</v>
      </c>
      <c r="AO104" s="194" t="e">
        <f t="array" ref="AO104">SUMPRODUCT(計算_投入係数表_加工!$D241:$DS241, 生産額_中分類, IF(列分類振分=AO$3, 1, 0))/SUMPRODUCT(生産額_中分類, IF(列分類振分=AO$3, 1, 0))</f>
        <v>#DIV/0!</v>
      </c>
      <c r="AP104" s="194" t="e">
        <f t="array" ref="AP104">SUMPRODUCT(計算_投入係数表_加工!$D241:$DS241, 生産額_中分類, IF(列分類振分=AP$3, 1, 0))/SUMPRODUCT(生産額_中分類, IF(列分類振分=AP$3, 1, 0))</f>
        <v>#DIV/0!</v>
      </c>
      <c r="AQ104" s="194" t="e">
        <f t="array" ref="AQ104">SUMPRODUCT(計算_投入係数表_加工!$D241:$DS241, 生産額_中分類, IF(列分類振分=AQ$3, 1, 0))/SUMPRODUCT(生産額_中分類, IF(列分類振分=AQ$3, 1, 0))</f>
        <v>#DIV/0!</v>
      </c>
      <c r="AR104" s="194" t="e">
        <f t="array" ref="AR104">SUMPRODUCT(計算_投入係数表_加工!$D241:$DS241, 生産額_中分類, IF(列分類振分=AR$3, 1, 0))/SUMPRODUCT(生産額_中分類, IF(列分類振分=AR$3, 1, 0))</f>
        <v>#DIV/0!</v>
      </c>
      <c r="AS104" s="194" t="e">
        <f t="array" ref="AS104">SUMPRODUCT(計算_投入係数表_加工!$D241:$DS241, 生産額_中分類, IF(列分類振分=AS$3, 1, 0))/SUMPRODUCT(生産額_中分類, IF(列分類振分=AS$3, 1, 0))</f>
        <v>#DIV/0!</v>
      </c>
      <c r="AT104" s="194" t="e">
        <f t="array" ref="AT104">SUMPRODUCT(計算_投入係数表_加工!$D241:$DS241, 生産額_中分類, IF(列分類振分=AT$3, 1, 0))/SUMPRODUCT(生産額_中分類, IF(列分類振分=AT$3, 1, 0))</f>
        <v>#DIV/0!</v>
      </c>
      <c r="AU104" s="194" t="e">
        <f t="array" ref="AU104">SUMPRODUCT(計算_投入係数表_加工!$D241:$DS241, 生産額_中分類, IF(列分類振分=AU$3, 1, 0))/SUMPRODUCT(生産額_中分類, IF(列分類振分=AU$3, 1, 0))</f>
        <v>#DIV/0!</v>
      </c>
      <c r="AV104" s="194" t="e">
        <f t="array" ref="AV104">SUMPRODUCT(計算_投入係数表_加工!$D241:$DS241, 生産額_中分類, IF(列分類振分=AV$3, 1, 0))/SUMPRODUCT(生産額_中分類, IF(列分類振分=AV$3, 1, 0))</f>
        <v>#DIV/0!</v>
      </c>
      <c r="AW104" s="194" t="e">
        <f t="array" ref="AW104">SUMPRODUCT(計算_投入係数表_加工!$D241:$DS241, 生産額_中分類, IF(列分類振分=AW$3, 1, 0))/SUMPRODUCT(生産額_中分類, IF(列分類振分=AW$3, 1, 0))</f>
        <v>#DIV/0!</v>
      </c>
      <c r="AX104" s="194" t="e">
        <f t="array" ref="AX104">SUMPRODUCT(計算_投入係数表_加工!$D241:$DS241, 生産額_中分類, IF(列分類振分=AX$3, 1, 0))/SUMPRODUCT(生産額_中分類, IF(列分類振分=AX$3, 1, 0))</f>
        <v>#DIV/0!</v>
      </c>
      <c r="AY104" s="194" t="e">
        <f t="array" ref="AY104">SUMPRODUCT(計算_投入係数表_加工!$D241:$DS241, 生産額_中分類, IF(列分類振分=AY$3, 1, 0))/SUMPRODUCT(生産額_中分類, IF(列分類振分=AY$3, 1, 0))</f>
        <v>#DIV/0!</v>
      </c>
      <c r="AZ104" s="194" t="e">
        <f t="array" ref="AZ104">SUMPRODUCT(計算_投入係数表_加工!$D241:$DS241, 生産額_中分類, IF(列分類振分=AZ$3, 1, 0))/SUMPRODUCT(生産額_中分類, IF(列分類振分=AZ$3, 1, 0))</f>
        <v>#DIV/0!</v>
      </c>
      <c r="BA104" s="194" t="e">
        <f t="array" ref="BA104">SUMPRODUCT(計算_投入係数表_加工!$D241:$DS241, 生産額_中分類, IF(列分類振分=BA$3, 1, 0))/SUMPRODUCT(生産額_中分類, IF(列分類振分=BA$3, 1, 0))</f>
        <v>#DIV/0!</v>
      </c>
      <c r="BB104" s="194" t="e">
        <f t="array" ref="BB104">SUMPRODUCT(計算_投入係数表_加工!$D241:$DS241, 生産額_中分類, IF(列分類振分=BB$3, 1, 0))/SUMPRODUCT(生産額_中分類, IF(列分類振分=BB$3, 1, 0))</f>
        <v>#DIV/0!</v>
      </c>
      <c r="BC104" s="194" t="e">
        <f t="array" ref="BC104">SUMPRODUCT(計算_投入係数表_加工!$D241:$DS241, 生産額_中分類, IF(列分類振分=BC$3, 1, 0))/SUMPRODUCT(生産額_中分類, IF(列分類振分=BC$3, 1, 0))</f>
        <v>#DIV/0!</v>
      </c>
      <c r="BD104" s="194" t="e">
        <f t="array" ref="BD104">SUMPRODUCT(計算_投入係数表_加工!$D241:$DS241, 生産額_中分類, IF(列分類振分=BD$3, 1, 0))/SUMPRODUCT(生産額_中分類, IF(列分類振分=BD$3, 1, 0))</f>
        <v>#DIV/0!</v>
      </c>
      <c r="BE104" s="194" t="e">
        <f t="array" ref="BE104">SUMPRODUCT(計算_投入係数表_加工!$D241:$DS241, 生産額_中分類, IF(列分類振分=BE$3, 1, 0))/SUMPRODUCT(生産額_中分類, IF(列分類振分=BE$3, 1, 0))</f>
        <v>#DIV/0!</v>
      </c>
      <c r="BF104" s="194" t="e">
        <f t="array" ref="BF104">SUMPRODUCT(計算_投入係数表_加工!$D241:$DS241, 生産額_中分類, IF(列分類振分=BF$3, 1, 0))/SUMPRODUCT(生産額_中分類, IF(列分類振分=BF$3, 1, 0))</f>
        <v>#DIV/0!</v>
      </c>
      <c r="BG104" s="194" t="e">
        <f t="array" ref="BG104">SUMPRODUCT(計算_投入係数表_加工!$D241:$DS241, 生産額_中分類, IF(列分類振分=BG$3, 1, 0))/SUMPRODUCT(生産額_中分類, IF(列分類振分=BG$3, 1, 0))</f>
        <v>#DIV/0!</v>
      </c>
      <c r="BH104" s="194" t="e">
        <f t="array" ref="BH104">SUMPRODUCT(計算_投入係数表_加工!$D241:$DS241, 生産額_中分類, IF(列分類振分=BH$3, 1, 0))/SUMPRODUCT(生産額_中分類, IF(列分類振分=BH$3, 1, 0))</f>
        <v>#DIV/0!</v>
      </c>
      <c r="BI104" s="194" t="e">
        <f t="array" ref="BI104">SUMPRODUCT(計算_投入係数表_加工!$D241:$DS241, 生産額_中分類, IF(列分類振分=BI$3, 1, 0))/SUMPRODUCT(生産額_中分類, IF(列分類振分=BI$3, 1, 0))</f>
        <v>#DIV/0!</v>
      </c>
      <c r="BJ104" s="194" t="e">
        <f t="array" ref="BJ104">SUMPRODUCT(計算_投入係数表_加工!$D241:$DS241, 生産額_中分類, IF(列分類振分=BJ$3, 1, 0))/SUMPRODUCT(生産額_中分類, IF(列分類振分=BJ$3, 1, 0))</f>
        <v>#DIV/0!</v>
      </c>
      <c r="BK104" s="194" t="e">
        <f t="array" ref="BK104">SUMPRODUCT(計算_投入係数表_加工!$D241:$DS241, 生産額_中分類, IF(列分類振分=BK$3, 1, 0))/SUMPRODUCT(生産額_中分類, IF(列分類振分=BK$3, 1, 0))</f>
        <v>#DIV/0!</v>
      </c>
      <c r="BL104" s="194" t="e">
        <f t="array" ref="BL104">SUMPRODUCT(計算_投入係数表_加工!$D241:$DS241, 生産額_中分類, IF(列分類振分=BL$3, 1, 0))/SUMPRODUCT(生産額_中分類, IF(列分類振分=BL$3, 1, 0))</f>
        <v>#DIV/0!</v>
      </c>
      <c r="BM104" s="194" t="e">
        <f t="array" ref="BM104">SUMPRODUCT(計算_投入係数表_加工!$D241:$DS241, 生産額_中分類, IF(列分類振分=BM$3, 1, 0))/SUMPRODUCT(生産額_中分類, IF(列分類振分=BM$3, 1, 0))</f>
        <v>#DIV/0!</v>
      </c>
      <c r="BN104" s="194" t="e">
        <f t="array" ref="BN104">SUMPRODUCT(計算_投入係数表_加工!$D241:$DS241, 生産額_中分類, IF(列分類振分=BN$3, 1, 0))/SUMPRODUCT(生産額_中分類, IF(列分類振分=BN$3, 1, 0))</f>
        <v>#DIV/0!</v>
      </c>
      <c r="BO104" s="194" t="e">
        <f t="array" ref="BO104">SUMPRODUCT(計算_投入係数表_加工!$D241:$DS241, 生産額_中分類, IF(列分類振分=BO$3, 1, 0))/SUMPRODUCT(生産額_中分類, IF(列分類振分=BO$3, 1, 0))</f>
        <v>#DIV/0!</v>
      </c>
      <c r="BP104" s="194" t="e">
        <f t="array" ref="BP104">SUMPRODUCT(計算_投入係数表_加工!$D241:$DS241, 生産額_中分類, IF(列分類振分=BP$3, 1, 0))/SUMPRODUCT(生産額_中分類, IF(列分類振分=BP$3, 1, 0))</f>
        <v>#DIV/0!</v>
      </c>
      <c r="BQ104" s="194" t="e">
        <f t="array" ref="BQ104">SUMPRODUCT(計算_投入係数表_加工!$D241:$DS241, 生産額_中分類, IF(列分類振分=BQ$3, 1, 0))/SUMPRODUCT(生産額_中分類, IF(列分類振分=BQ$3, 1, 0))</f>
        <v>#DIV/0!</v>
      </c>
      <c r="BR104" s="194" t="e">
        <f t="array" ref="BR104">SUMPRODUCT(計算_投入係数表_加工!$D241:$DS241, 生産額_中分類, IF(列分類振分=BR$3, 1, 0))/SUMPRODUCT(生産額_中分類, IF(列分類振分=BR$3, 1, 0))</f>
        <v>#DIV/0!</v>
      </c>
      <c r="BS104" s="194" t="e">
        <f t="array" ref="BS104">SUMPRODUCT(計算_投入係数表_加工!$D241:$DS241, 生産額_中分類, IF(列分類振分=BS$3, 1, 0))/SUMPRODUCT(生産額_中分類, IF(列分類振分=BS$3, 1, 0))</f>
        <v>#DIV/0!</v>
      </c>
      <c r="BT104" s="194" t="e">
        <f t="array" ref="BT104">SUMPRODUCT(計算_投入係数表_加工!$D241:$DS241, 生産額_中分類, IF(列分類振分=BT$3, 1, 0))/SUMPRODUCT(生産額_中分類, IF(列分類振分=BT$3, 1, 0))</f>
        <v>#DIV/0!</v>
      </c>
      <c r="BU104" s="194" t="e">
        <f t="array" ref="BU104">SUMPRODUCT(計算_投入係数表_加工!$D241:$DS241, 生産額_中分類, IF(列分類振分=BU$3, 1, 0))/SUMPRODUCT(生産額_中分類, IF(列分類振分=BU$3, 1, 0))</f>
        <v>#DIV/0!</v>
      </c>
      <c r="BV104" s="194" t="e">
        <f t="array" ref="BV104">SUMPRODUCT(計算_投入係数表_加工!$D241:$DS241, 生産額_中分類, IF(列分類振分=BV$3, 1, 0))/SUMPRODUCT(生産額_中分類, IF(列分類振分=BV$3, 1, 0))</f>
        <v>#DIV/0!</v>
      </c>
      <c r="BW104" s="194" t="e">
        <f t="array" ref="BW104">SUMPRODUCT(計算_投入係数表_加工!$D241:$DS241, 生産額_中分類, IF(列分類振分=BW$3, 1, 0))/SUMPRODUCT(生産額_中分類, IF(列分類振分=BW$3, 1, 0))</f>
        <v>#DIV/0!</v>
      </c>
      <c r="BX104" s="194" t="e">
        <f t="array" ref="BX104">SUMPRODUCT(計算_投入係数表_加工!$D241:$DS241, 生産額_中分類, IF(列分類振分=BX$3, 1, 0))/SUMPRODUCT(生産額_中分類, IF(列分類振分=BX$3, 1, 0))</f>
        <v>#DIV/0!</v>
      </c>
      <c r="BY104" s="194" t="e">
        <f t="array" ref="BY104">SUMPRODUCT(計算_投入係数表_加工!$D241:$DS241, 生産額_中分類, IF(列分類振分=BY$3, 1, 0))/SUMPRODUCT(生産額_中分類, IF(列分類振分=BY$3, 1, 0))</f>
        <v>#DIV/0!</v>
      </c>
      <c r="BZ104" s="194" t="e">
        <f t="array" ref="BZ104">SUMPRODUCT(計算_投入係数表_加工!$D241:$DS241, 生産額_中分類, IF(列分類振分=BZ$3, 1, 0))/SUMPRODUCT(生産額_中分類, IF(列分類振分=BZ$3, 1, 0))</f>
        <v>#DIV/0!</v>
      </c>
      <c r="CA104" s="194" t="e">
        <f t="array" ref="CA104">SUMPRODUCT(計算_投入係数表_加工!$D241:$DS241, 生産額_中分類, IF(列分類振分=CA$3, 1, 0))/SUMPRODUCT(生産額_中分類, IF(列分類振分=CA$3, 1, 0))</f>
        <v>#DIV/0!</v>
      </c>
      <c r="CB104" s="194" t="e">
        <f t="array" ref="CB104">SUMPRODUCT(計算_投入係数表_加工!$D241:$DS241, 生産額_中分類, IF(列分類振分=CB$3, 1, 0))/SUMPRODUCT(生産額_中分類, IF(列分類振分=CB$3, 1, 0))</f>
        <v>#DIV/0!</v>
      </c>
      <c r="CC104" s="194" t="e">
        <f t="array" ref="CC104">SUMPRODUCT(計算_投入係数表_加工!$D241:$DS241, 生産額_中分類, IF(列分類振分=CC$3, 1, 0))/SUMPRODUCT(生産額_中分類, IF(列分類振分=CC$3, 1, 0))</f>
        <v>#DIV/0!</v>
      </c>
      <c r="CD104" s="194" t="e">
        <f t="array" ref="CD104">SUMPRODUCT(計算_投入係数表_加工!$D241:$DS241, 生産額_中分類, IF(列分類振分=CD$3, 1, 0))/SUMPRODUCT(生産額_中分類, IF(列分類振分=CD$3, 1, 0))</f>
        <v>#DIV/0!</v>
      </c>
      <c r="CE104" s="194" t="e">
        <f t="array" ref="CE104">SUMPRODUCT(計算_投入係数表_加工!$D241:$DS241, 生産額_中分類, IF(列分類振分=CE$3, 1, 0))/SUMPRODUCT(生産額_中分類, IF(列分類振分=CE$3, 1, 0))</f>
        <v>#DIV/0!</v>
      </c>
      <c r="CF104" s="194" t="e">
        <f t="array" ref="CF104">SUMPRODUCT(計算_投入係数表_加工!$D241:$DS241, 生産額_中分類, IF(列分類振分=CF$3, 1, 0))/SUMPRODUCT(生産額_中分類, IF(列分類振分=CF$3, 1, 0))</f>
        <v>#DIV/0!</v>
      </c>
      <c r="CG104" s="194" t="e">
        <f t="array" ref="CG104">SUMPRODUCT(計算_投入係数表_加工!$D241:$DS241, 生産額_中分類, IF(列分類振分=CG$3, 1, 0))/SUMPRODUCT(生産額_中分類, IF(列分類振分=CG$3, 1, 0))</f>
        <v>#DIV/0!</v>
      </c>
      <c r="CH104" s="194" t="e">
        <f t="array" ref="CH104">SUMPRODUCT(計算_投入係数表_加工!$D241:$DS241, 生産額_中分類, IF(列分類振分=CH$3, 1, 0))/SUMPRODUCT(生産額_中分類, IF(列分類振分=CH$3, 1, 0))</f>
        <v>#DIV/0!</v>
      </c>
      <c r="CI104" s="194" t="e">
        <f t="array" ref="CI104">SUMPRODUCT(計算_投入係数表_加工!$D241:$DS241, 生産額_中分類, IF(列分類振分=CI$3, 1, 0))/SUMPRODUCT(生産額_中分類, IF(列分類振分=CI$3, 1, 0))</f>
        <v>#DIV/0!</v>
      </c>
      <c r="CJ104" s="194" t="e">
        <f t="array" ref="CJ104">SUMPRODUCT(計算_投入係数表_加工!$D241:$DS241, 生産額_中分類, IF(列分類振分=CJ$3, 1, 0))/SUMPRODUCT(生産額_中分類, IF(列分類振分=CJ$3, 1, 0))</f>
        <v>#DIV/0!</v>
      </c>
      <c r="CK104" s="194" t="e">
        <f t="array" ref="CK104">SUMPRODUCT(計算_投入係数表_加工!$D241:$DS241, 生産額_中分類, IF(列分類振分=CK$3, 1, 0))/SUMPRODUCT(生産額_中分類, IF(列分類振分=CK$3, 1, 0))</f>
        <v>#DIV/0!</v>
      </c>
      <c r="CL104" s="194" t="e">
        <f t="array" ref="CL104">SUMPRODUCT(計算_投入係数表_加工!$D241:$DS241, 生産額_中分類, IF(列分類振分=CL$3, 1, 0))/SUMPRODUCT(生産額_中分類, IF(列分類振分=CL$3, 1, 0))</f>
        <v>#DIV/0!</v>
      </c>
      <c r="CM104" s="194" t="e">
        <f t="array" ref="CM104">SUMPRODUCT(計算_投入係数表_加工!$D241:$DS241, 生産額_中分類, IF(列分類振分=CM$3, 1, 0))/SUMPRODUCT(生産額_中分類, IF(列分類振分=CM$3, 1, 0))</f>
        <v>#DIV/0!</v>
      </c>
      <c r="CN104" s="194" t="e">
        <f t="array" ref="CN104">SUMPRODUCT(計算_投入係数表_加工!$D241:$DS241, 生産額_中分類, IF(列分類振分=CN$3, 1, 0))/SUMPRODUCT(生産額_中分類, IF(列分類振分=CN$3, 1, 0))</f>
        <v>#DIV/0!</v>
      </c>
      <c r="CO104" s="194" t="e">
        <f t="array" ref="CO104">SUMPRODUCT(計算_投入係数表_加工!$D241:$DS241, 生産額_中分類, IF(列分類振分=CO$3, 1, 0))/SUMPRODUCT(生産額_中分類, IF(列分類振分=CO$3, 1, 0))</f>
        <v>#DIV/0!</v>
      </c>
      <c r="CP104" s="194" t="e">
        <f t="array" ref="CP104">SUMPRODUCT(計算_投入係数表_加工!$D241:$DS241, 生産額_中分類, IF(列分類振分=CP$3, 1, 0))/SUMPRODUCT(生産額_中分類, IF(列分類振分=CP$3, 1, 0))</f>
        <v>#DIV/0!</v>
      </c>
      <c r="CQ104" s="194" t="e">
        <f t="array" ref="CQ104">SUMPRODUCT(計算_投入係数表_加工!$D241:$DS241, 生産額_中分類, IF(列分類振分=CQ$3, 1, 0))/SUMPRODUCT(生産額_中分類, IF(列分類振分=CQ$3, 1, 0))</f>
        <v>#DIV/0!</v>
      </c>
      <c r="CR104" s="194" t="e">
        <f t="array" ref="CR104">SUMPRODUCT(計算_投入係数表_加工!$D241:$DS241, 生産額_中分類, IF(列分類振分=CR$3, 1, 0))/SUMPRODUCT(生産額_中分類, IF(列分類振分=CR$3, 1, 0))</f>
        <v>#DIV/0!</v>
      </c>
      <c r="CS104" s="194" t="e">
        <f t="array" ref="CS104">SUMPRODUCT(計算_投入係数表_加工!$D241:$DS241, 生産額_中分類, IF(列分類振分=CS$3, 1, 0))/SUMPRODUCT(生産額_中分類, IF(列分類振分=CS$3, 1, 0))</f>
        <v>#DIV/0!</v>
      </c>
      <c r="CT104" s="194" t="e">
        <f t="array" ref="CT104">SUMPRODUCT(計算_投入係数表_加工!$D241:$DS241, 生産額_中分類, IF(列分類振分=CT$3, 1, 0))/SUMPRODUCT(生産額_中分類, IF(列分類振分=CT$3, 1, 0))</f>
        <v>#DIV/0!</v>
      </c>
      <c r="CU104" s="194" t="e">
        <f t="array" ref="CU104">SUMPRODUCT(計算_投入係数表_加工!$D241:$DS241, 生産額_中分類, IF(列分類振分=CU$3, 1, 0))/SUMPRODUCT(生産額_中分類, IF(列分類振分=CU$3, 1, 0))</f>
        <v>#DIV/0!</v>
      </c>
      <c r="CV104" s="194" t="e">
        <f t="array" ref="CV104">SUMPRODUCT(計算_投入係数表_加工!$D241:$DS241, 生産額_中分類, IF(列分類振分=CV$3, 1, 0))/SUMPRODUCT(生産額_中分類, IF(列分類振分=CV$3, 1, 0))</f>
        <v>#DIV/0!</v>
      </c>
      <c r="CW104" s="194" t="e">
        <f t="array" ref="CW104">SUMPRODUCT(計算_投入係数表_加工!$D241:$DS241, 生産額_中分類, IF(列分類振分=CW$3, 1, 0))/SUMPRODUCT(生産額_中分類, IF(列分類振分=CW$3, 1, 0))</f>
        <v>#DIV/0!</v>
      </c>
      <c r="CX104" s="194" t="e">
        <f t="array" ref="CX104">SUMPRODUCT(計算_投入係数表_加工!$D241:$DS241, 生産額_中分類, IF(列分類振分=CX$3, 1, 0))/SUMPRODUCT(生産額_中分類, IF(列分類振分=CX$3, 1, 0))</f>
        <v>#DIV/0!</v>
      </c>
      <c r="CY104" s="194" t="e">
        <f t="array" ref="CY104">SUMPRODUCT(計算_投入係数表_加工!$D241:$DS241, 生産額_中分類, IF(列分類振分=CY$3, 1, 0))/SUMPRODUCT(生産額_中分類, IF(列分類振分=CY$3, 1, 0))</f>
        <v>#DIV/0!</v>
      </c>
      <c r="CZ104" s="194" t="e">
        <f t="array" ref="CZ104">SUMPRODUCT(計算_投入係数表_加工!$D241:$DS241, 生産額_中分類, IF(列分類振分=CZ$3, 1, 0))/SUMPRODUCT(生産額_中分類, IF(列分類振分=CZ$3, 1, 0))</f>
        <v>#DIV/0!</v>
      </c>
      <c r="DA104" s="194" t="e">
        <f t="array" ref="DA104">SUMPRODUCT(計算_投入係数表_加工!$D241:$DS241, 生産額_中分類, IF(列分類振分=DA$3, 1, 0))/SUMPRODUCT(生産額_中分類, IF(列分類振分=DA$3, 1, 0))</f>
        <v>#DIV/0!</v>
      </c>
      <c r="DB104" s="194" t="e">
        <f t="array" ref="DB104">SUMPRODUCT(計算_投入係数表_加工!$D241:$DS241, 生産額_中分類, IF(列分類振分=DB$3, 1, 0))/SUMPRODUCT(生産額_中分類, IF(列分類振分=DB$3, 1, 0))</f>
        <v>#DIV/0!</v>
      </c>
      <c r="DC104" s="194" t="e">
        <f t="array" ref="DC104">SUMPRODUCT(計算_投入係数表_加工!$D241:$DS241, 生産額_中分類, IF(列分類振分=DC$3, 1, 0))/SUMPRODUCT(生産額_中分類, IF(列分類振分=DC$3, 1, 0))</f>
        <v>#DIV/0!</v>
      </c>
      <c r="DD104" s="194" t="e">
        <f t="array" ref="DD104">SUMPRODUCT(計算_投入係数表_加工!$D241:$DS241, 生産額_中分類, IF(列分類振分=DD$3, 1, 0))/SUMPRODUCT(生産額_中分類, IF(列分類振分=DD$3, 1, 0))</f>
        <v>#DIV/0!</v>
      </c>
      <c r="DE104" s="194" t="e">
        <f t="array" ref="DE104">SUMPRODUCT(計算_投入係数表_加工!$D241:$DS241, 生産額_中分類, IF(列分類振分=DE$3, 1, 0))/SUMPRODUCT(生産額_中分類, IF(列分類振分=DE$3, 1, 0))</f>
        <v>#DIV/0!</v>
      </c>
      <c r="DF104" s="194" t="e">
        <f t="array" ref="DF104">SUMPRODUCT(計算_投入係数表_加工!$D241:$DS241, 生産額_中分類, IF(列分類振分=DF$3, 1, 0))/SUMPRODUCT(生産額_中分類, IF(列分類振分=DF$3, 1, 0))</f>
        <v>#DIV/0!</v>
      </c>
      <c r="DG104" s="194" t="e">
        <f t="array" ref="DG104">SUMPRODUCT(計算_投入係数表_加工!$D241:$DS241, 生産額_中分類, IF(列分類振分=DG$3, 1, 0))/SUMPRODUCT(生産額_中分類, IF(列分類振分=DG$3, 1, 0))</f>
        <v>#DIV/0!</v>
      </c>
      <c r="DH104" s="194" t="e">
        <f t="array" ref="DH104">SUMPRODUCT(計算_投入係数表_加工!$D241:$DS241, 生産額_中分類, IF(列分類振分=DH$3, 1, 0))/SUMPRODUCT(生産額_中分類, IF(列分類振分=DH$3, 1, 0))</f>
        <v>#DIV/0!</v>
      </c>
      <c r="DI104" s="194" t="e">
        <f t="array" ref="DI104">SUMPRODUCT(計算_投入係数表_加工!$D241:$DS241, 生産額_中分類, IF(列分類振分=DI$3, 1, 0))/SUMPRODUCT(生産額_中分類, IF(列分類振分=DI$3, 1, 0))</f>
        <v>#DIV/0!</v>
      </c>
      <c r="DJ104" s="194" t="e">
        <f t="array" ref="DJ104">SUMPRODUCT(計算_投入係数表_加工!$D241:$DS241, 生産額_中分類, IF(列分類振分=DJ$3, 1, 0))/SUMPRODUCT(生産額_中分類, IF(列分類振分=DJ$3, 1, 0))</f>
        <v>#DIV/0!</v>
      </c>
      <c r="DK104" s="194" t="e">
        <f t="array" ref="DK104">SUMPRODUCT(計算_投入係数表_加工!$D241:$DS241, 生産額_中分類, IF(列分類振分=DK$3, 1, 0))/SUMPRODUCT(生産額_中分類, IF(列分類振分=DK$3, 1, 0))</f>
        <v>#DIV/0!</v>
      </c>
      <c r="DL104" s="194" t="e">
        <f t="array" ref="DL104">SUMPRODUCT(計算_投入係数表_加工!$D241:$DS241, 生産額_中分類, IF(列分類振分=DL$3, 1, 0))/SUMPRODUCT(生産額_中分類, IF(列分類振分=DL$3, 1, 0))</f>
        <v>#DIV/0!</v>
      </c>
      <c r="DM104" s="194" t="e">
        <f t="array" ref="DM104">SUMPRODUCT(計算_投入係数表_加工!$D241:$DS241, 生産額_中分類, IF(列分類振分=DM$3, 1, 0))/SUMPRODUCT(生産額_中分類, IF(列分類振分=DM$3, 1, 0))</f>
        <v>#DIV/0!</v>
      </c>
      <c r="DN104" s="194" t="e">
        <f t="array" ref="DN104">SUMPRODUCT(計算_投入係数表_加工!$D241:$DS241, 生産額_中分類, IF(列分類振分=DN$3, 1, 0))/SUMPRODUCT(生産額_中分類, IF(列分類振分=DN$3, 1, 0))</f>
        <v>#DIV/0!</v>
      </c>
      <c r="DO104" s="194" t="e">
        <f t="array" ref="DO104">SUMPRODUCT(計算_投入係数表_加工!$D241:$DS241, 生産額_中分類, IF(列分類振分=DO$3, 1, 0))/SUMPRODUCT(生産額_中分類, IF(列分類振分=DO$3, 1, 0))</f>
        <v>#DIV/0!</v>
      </c>
      <c r="DP104" s="194" t="e">
        <f t="array" ref="DP104">SUMPRODUCT(計算_投入係数表_加工!$D241:$DS241, 生産額_中分類, IF(列分類振分=DP$3, 1, 0))/SUMPRODUCT(生産額_中分類, IF(列分類振分=DP$3, 1, 0))</f>
        <v>#DIV/0!</v>
      </c>
      <c r="DQ104" s="194" t="e">
        <f t="array" ref="DQ104">SUMPRODUCT(計算_投入係数表_加工!$D241:$DS241, 生産額_中分類, IF(列分類振分=DQ$3, 1, 0))/SUMPRODUCT(生産額_中分類, IF(列分類振分=DQ$3, 1, 0))</f>
        <v>#DIV/0!</v>
      </c>
      <c r="DR104" s="194" t="e">
        <f t="array" ref="DR104">SUMPRODUCT(計算_投入係数表_加工!$D241:$DS241, 生産額_中分類, IF(列分類振分=DR$3, 1, 0))/SUMPRODUCT(生産額_中分類, IF(列分類振分=DR$3, 1, 0))</f>
        <v>#DIV/0!</v>
      </c>
      <c r="DS104" s="194" t="e">
        <f t="array" ref="DS104">SUMPRODUCT(計算_投入係数表_加工!$D241:$DS241, 生産額_中分類, IF(列分類振分=DS$3, 1, 0))/SUMPRODUCT(生産額_中分類, IF(列分類振分=DS$3, 1, 0))</f>
        <v>#DIV/0!</v>
      </c>
      <c r="DT104" s="23">
        <f>SUMIF(振分, $C104, 計算_投入係数表_加工!DT$4:DT$123)</f>
        <v>0</v>
      </c>
    </row>
    <row r="105" spans="2:124" x14ac:dyDescent="0.25">
      <c r="B105" s="53">
        <v>102</v>
      </c>
      <c r="C105" s="192" t="str">
        <v>-</v>
      </c>
      <c r="D105" s="193">
        <f t="array" ref="D105">SUMPRODUCT(計算_投入係数表_加工!$D242:$DS242, 生産額_中分類, IF(列分類振分=D$3, 1, 0))/SUMPRODUCT(生産額_中分類, IF(列分類振分=D$3, 1, 0))</f>
        <v>0</v>
      </c>
      <c r="E105" s="194">
        <f t="array" ref="E105">SUMPRODUCT(計算_投入係数表_加工!$D242:$DS242, 生産額_中分類, IF(列分類振分=E$3, 1, 0))/SUMPRODUCT(生産額_中分類, IF(列分類振分=E$3, 1, 0))</f>
        <v>0</v>
      </c>
      <c r="F105" s="194">
        <f t="array" ref="F105">SUMPRODUCT(計算_投入係数表_加工!$D242:$DS242, 生産額_中分類, IF(列分類振分=F$3, 1, 0))/SUMPRODUCT(生産額_中分類, IF(列分類振分=F$3, 1, 0))</f>
        <v>0</v>
      </c>
      <c r="G105" s="194">
        <f t="array" ref="G105">SUMPRODUCT(計算_投入係数表_加工!$D242:$DS242, 生産額_中分類, IF(列分類振分=G$3, 1, 0))/SUMPRODUCT(生産額_中分類, IF(列分類振分=G$3, 1, 0))</f>
        <v>0</v>
      </c>
      <c r="H105" s="194">
        <f t="array" ref="H105">SUMPRODUCT(計算_投入係数表_加工!$D242:$DS242, 生産額_中分類, IF(列分類振分=H$3, 1, 0))/SUMPRODUCT(生産額_中分類, IF(列分類振分=H$3, 1, 0))</f>
        <v>0</v>
      </c>
      <c r="I105" s="194">
        <f t="array" ref="I105">SUMPRODUCT(計算_投入係数表_加工!$D242:$DS242, 生産額_中分類, IF(列分類振分=I$3, 1, 0))/SUMPRODUCT(生産額_中分類, IF(列分類振分=I$3, 1, 0))</f>
        <v>0</v>
      </c>
      <c r="J105" s="194">
        <f t="array" ref="J105">SUMPRODUCT(計算_投入係数表_加工!$D242:$DS242, 生産額_中分類, IF(列分類振分=J$3, 1, 0))/SUMPRODUCT(生産額_中分類, IF(列分類振分=J$3, 1, 0))</f>
        <v>0</v>
      </c>
      <c r="K105" s="194">
        <f t="array" ref="K105">SUMPRODUCT(計算_投入係数表_加工!$D242:$DS242, 生産額_中分類, IF(列分類振分=K$3, 1, 0))/SUMPRODUCT(生産額_中分類, IF(列分類振分=K$3, 1, 0))</f>
        <v>0</v>
      </c>
      <c r="L105" s="194">
        <f t="array" ref="L105">SUMPRODUCT(計算_投入係数表_加工!$D242:$DS242, 生産額_中分類, IF(列分類振分=L$3, 1, 0))/SUMPRODUCT(生産額_中分類, IF(列分類振分=L$3, 1, 0))</f>
        <v>0</v>
      </c>
      <c r="M105" s="194">
        <f t="array" ref="M105">SUMPRODUCT(計算_投入係数表_加工!$D242:$DS242, 生産額_中分類, IF(列分類振分=M$3, 1, 0))/SUMPRODUCT(生産額_中分類, IF(列分類振分=M$3, 1, 0))</f>
        <v>0</v>
      </c>
      <c r="N105" s="194">
        <f t="array" ref="N105">SUMPRODUCT(計算_投入係数表_加工!$D242:$DS242, 生産額_中分類, IF(列分類振分=N$3, 1, 0))/SUMPRODUCT(生産額_中分類, IF(列分類振分=N$3, 1, 0))</f>
        <v>0</v>
      </c>
      <c r="O105" s="194">
        <f t="array" ref="O105">SUMPRODUCT(計算_投入係数表_加工!$D242:$DS242, 生産額_中分類, IF(列分類振分=O$3, 1, 0))/SUMPRODUCT(生産額_中分類, IF(列分類振分=O$3, 1, 0))</f>
        <v>0</v>
      </c>
      <c r="P105" s="194">
        <f t="array" ref="P105">SUMPRODUCT(計算_投入係数表_加工!$D242:$DS242, 生産額_中分類, IF(列分類振分=P$3, 1, 0))/SUMPRODUCT(生産額_中分類, IF(列分類振分=P$3, 1, 0))</f>
        <v>0</v>
      </c>
      <c r="Q105" s="194" t="e">
        <f t="array" ref="Q105">SUMPRODUCT(計算_投入係数表_加工!$D242:$DS242, 生産額_中分類, IF(列分類振分=Q$3, 1, 0))/SUMPRODUCT(生産額_中分類, IF(列分類振分=Q$3, 1, 0))</f>
        <v>#DIV/0!</v>
      </c>
      <c r="R105" s="194" t="e">
        <f t="array" ref="R105">SUMPRODUCT(計算_投入係数表_加工!$D242:$DS242, 生産額_中分類, IF(列分類振分=R$3, 1, 0))/SUMPRODUCT(生産額_中分類, IF(列分類振分=R$3, 1, 0))</f>
        <v>#DIV/0!</v>
      </c>
      <c r="S105" s="194" t="e">
        <f t="array" ref="S105">SUMPRODUCT(計算_投入係数表_加工!$D242:$DS242, 生産額_中分類, IF(列分類振分=S$3, 1, 0))/SUMPRODUCT(生産額_中分類, IF(列分類振分=S$3, 1, 0))</f>
        <v>#DIV/0!</v>
      </c>
      <c r="T105" s="194" t="e">
        <f t="array" ref="T105">SUMPRODUCT(計算_投入係数表_加工!$D242:$DS242, 生産額_中分類, IF(列分類振分=T$3, 1, 0))/SUMPRODUCT(生産額_中分類, IF(列分類振分=T$3, 1, 0))</f>
        <v>#DIV/0!</v>
      </c>
      <c r="U105" s="194" t="e">
        <f t="array" ref="U105">SUMPRODUCT(計算_投入係数表_加工!$D242:$DS242, 生産額_中分類, IF(列分類振分=U$3, 1, 0))/SUMPRODUCT(生産額_中分類, IF(列分類振分=U$3, 1, 0))</f>
        <v>#DIV/0!</v>
      </c>
      <c r="V105" s="194" t="e">
        <f t="array" ref="V105">SUMPRODUCT(計算_投入係数表_加工!$D242:$DS242, 生産額_中分類, IF(列分類振分=V$3, 1, 0))/SUMPRODUCT(生産額_中分類, IF(列分類振分=V$3, 1, 0))</f>
        <v>#DIV/0!</v>
      </c>
      <c r="W105" s="194" t="e">
        <f t="array" ref="W105">SUMPRODUCT(計算_投入係数表_加工!$D242:$DS242, 生産額_中分類, IF(列分類振分=W$3, 1, 0))/SUMPRODUCT(生産額_中分類, IF(列分類振分=W$3, 1, 0))</f>
        <v>#DIV/0!</v>
      </c>
      <c r="X105" s="194" t="e">
        <f t="array" ref="X105">SUMPRODUCT(計算_投入係数表_加工!$D242:$DS242, 生産額_中分類, IF(列分類振分=X$3, 1, 0))/SUMPRODUCT(生産額_中分類, IF(列分類振分=X$3, 1, 0))</f>
        <v>#DIV/0!</v>
      </c>
      <c r="Y105" s="194" t="e">
        <f t="array" ref="Y105">SUMPRODUCT(計算_投入係数表_加工!$D242:$DS242, 生産額_中分類, IF(列分類振分=Y$3, 1, 0))/SUMPRODUCT(生産額_中分類, IF(列分類振分=Y$3, 1, 0))</f>
        <v>#DIV/0!</v>
      </c>
      <c r="Z105" s="194" t="e">
        <f t="array" ref="Z105">SUMPRODUCT(計算_投入係数表_加工!$D242:$DS242, 生産額_中分類, IF(列分類振分=Z$3, 1, 0))/SUMPRODUCT(生産額_中分類, IF(列分類振分=Z$3, 1, 0))</f>
        <v>#DIV/0!</v>
      </c>
      <c r="AA105" s="194" t="e">
        <f t="array" ref="AA105">SUMPRODUCT(計算_投入係数表_加工!$D242:$DS242, 生産額_中分類, IF(列分類振分=AA$3, 1, 0))/SUMPRODUCT(生産額_中分類, IF(列分類振分=AA$3, 1, 0))</f>
        <v>#DIV/0!</v>
      </c>
      <c r="AB105" s="194" t="e">
        <f t="array" ref="AB105">SUMPRODUCT(計算_投入係数表_加工!$D242:$DS242, 生産額_中分類, IF(列分類振分=AB$3, 1, 0))/SUMPRODUCT(生産額_中分類, IF(列分類振分=AB$3, 1, 0))</f>
        <v>#DIV/0!</v>
      </c>
      <c r="AC105" s="194" t="e">
        <f t="array" ref="AC105">SUMPRODUCT(計算_投入係数表_加工!$D242:$DS242, 生産額_中分類, IF(列分類振分=AC$3, 1, 0))/SUMPRODUCT(生産額_中分類, IF(列分類振分=AC$3, 1, 0))</f>
        <v>#DIV/0!</v>
      </c>
      <c r="AD105" s="194" t="e">
        <f t="array" ref="AD105">SUMPRODUCT(計算_投入係数表_加工!$D242:$DS242, 生産額_中分類, IF(列分類振分=AD$3, 1, 0))/SUMPRODUCT(生産額_中分類, IF(列分類振分=AD$3, 1, 0))</f>
        <v>#DIV/0!</v>
      </c>
      <c r="AE105" s="194" t="e">
        <f t="array" ref="AE105">SUMPRODUCT(計算_投入係数表_加工!$D242:$DS242, 生産額_中分類, IF(列分類振分=AE$3, 1, 0))/SUMPRODUCT(生産額_中分類, IF(列分類振分=AE$3, 1, 0))</f>
        <v>#DIV/0!</v>
      </c>
      <c r="AF105" s="194" t="e">
        <f t="array" ref="AF105">SUMPRODUCT(計算_投入係数表_加工!$D242:$DS242, 生産額_中分類, IF(列分類振分=AF$3, 1, 0))/SUMPRODUCT(生産額_中分類, IF(列分類振分=AF$3, 1, 0))</f>
        <v>#DIV/0!</v>
      </c>
      <c r="AG105" s="194" t="e">
        <f t="array" ref="AG105">SUMPRODUCT(計算_投入係数表_加工!$D242:$DS242, 生産額_中分類, IF(列分類振分=AG$3, 1, 0))/SUMPRODUCT(生産額_中分類, IF(列分類振分=AG$3, 1, 0))</f>
        <v>#DIV/0!</v>
      </c>
      <c r="AH105" s="194" t="e">
        <f t="array" ref="AH105">SUMPRODUCT(計算_投入係数表_加工!$D242:$DS242, 生産額_中分類, IF(列分類振分=AH$3, 1, 0))/SUMPRODUCT(生産額_中分類, IF(列分類振分=AH$3, 1, 0))</f>
        <v>#DIV/0!</v>
      </c>
      <c r="AI105" s="194" t="e">
        <f t="array" ref="AI105">SUMPRODUCT(計算_投入係数表_加工!$D242:$DS242, 生産額_中分類, IF(列分類振分=AI$3, 1, 0))/SUMPRODUCT(生産額_中分類, IF(列分類振分=AI$3, 1, 0))</f>
        <v>#DIV/0!</v>
      </c>
      <c r="AJ105" s="194" t="e">
        <f t="array" ref="AJ105">SUMPRODUCT(計算_投入係数表_加工!$D242:$DS242, 生産額_中分類, IF(列分類振分=AJ$3, 1, 0))/SUMPRODUCT(生産額_中分類, IF(列分類振分=AJ$3, 1, 0))</f>
        <v>#DIV/0!</v>
      </c>
      <c r="AK105" s="194" t="e">
        <f t="array" ref="AK105">SUMPRODUCT(計算_投入係数表_加工!$D242:$DS242, 生産額_中分類, IF(列分類振分=AK$3, 1, 0))/SUMPRODUCT(生産額_中分類, IF(列分類振分=AK$3, 1, 0))</f>
        <v>#DIV/0!</v>
      </c>
      <c r="AL105" s="194" t="e">
        <f t="array" ref="AL105">SUMPRODUCT(計算_投入係数表_加工!$D242:$DS242, 生産額_中分類, IF(列分類振分=AL$3, 1, 0))/SUMPRODUCT(生産額_中分類, IF(列分類振分=AL$3, 1, 0))</f>
        <v>#DIV/0!</v>
      </c>
      <c r="AM105" s="194" t="e">
        <f t="array" ref="AM105">SUMPRODUCT(計算_投入係数表_加工!$D242:$DS242, 生産額_中分類, IF(列分類振分=AM$3, 1, 0))/SUMPRODUCT(生産額_中分類, IF(列分類振分=AM$3, 1, 0))</f>
        <v>#DIV/0!</v>
      </c>
      <c r="AN105" s="194" t="e">
        <f t="array" ref="AN105">SUMPRODUCT(計算_投入係数表_加工!$D242:$DS242, 生産額_中分類, IF(列分類振分=AN$3, 1, 0))/SUMPRODUCT(生産額_中分類, IF(列分類振分=AN$3, 1, 0))</f>
        <v>#DIV/0!</v>
      </c>
      <c r="AO105" s="194" t="e">
        <f t="array" ref="AO105">SUMPRODUCT(計算_投入係数表_加工!$D242:$DS242, 生産額_中分類, IF(列分類振分=AO$3, 1, 0))/SUMPRODUCT(生産額_中分類, IF(列分類振分=AO$3, 1, 0))</f>
        <v>#DIV/0!</v>
      </c>
      <c r="AP105" s="194" t="e">
        <f t="array" ref="AP105">SUMPRODUCT(計算_投入係数表_加工!$D242:$DS242, 生産額_中分類, IF(列分類振分=AP$3, 1, 0))/SUMPRODUCT(生産額_中分類, IF(列分類振分=AP$3, 1, 0))</f>
        <v>#DIV/0!</v>
      </c>
      <c r="AQ105" s="194" t="e">
        <f t="array" ref="AQ105">SUMPRODUCT(計算_投入係数表_加工!$D242:$DS242, 生産額_中分類, IF(列分類振分=AQ$3, 1, 0))/SUMPRODUCT(生産額_中分類, IF(列分類振分=AQ$3, 1, 0))</f>
        <v>#DIV/0!</v>
      </c>
      <c r="AR105" s="194" t="e">
        <f t="array" ref="AR105">SUMPRODUCT(計算_投入係数表_加工!$D242:$DS242, 生産額_中分類, IF(列分類振分=AR$3, 1, 0))/SUMPRODUCT(生産額_中分類, IF(列分類振分=AR$3, 1, 0))</f>
        <v>#DIV/0!</v>
      </c>
      <c r="AS105" s="194" t="e">
        <f t="array" ref="AS105">SUMPRODUCT(計算_投入係数表_加工!$D242:$DS242, 生産額_中分類, IF(列分類振分=AS$3, 1, 0))/SUMPRODUCT(生産額_中分類, IF(列分類振分=AS$3, 1, 0))</f>
        <v>#DIV/0!</v>
      </c>
      <c r="AT105" s="194" t="e">
        <f t="array" ref="AT105">SUMPRODUCT(計算_投入係数表_加工!$D242:$DS242, 生産額_中分類, IF(列分類振分=AT$3, 1, 0))/SUMPRODUCT(生産額_中分類, IF(列分類振分=AT$3, 1, 0))</f>
        <v>#DIV/0!</v>
      </c>
      <c r="AU105" s="194" t="e">
        <f t="array" ref="AU105">SUMPRODUCT(計算_投入係数表_加工!$D242:$DS242, 生産額_中分類, IF(列分類振分=AU$3, 1, 0))/SUMPRODUCT(生産額_中分類, IF(列分類振分=AU$3, 1, 0))</f>
        <v>#DIV/0!</v>
      </c>
      <c r="AV105" s="194" t="e">
        <f t="array" ref="AV105">SUMPRODUCT(計算_投入係数表_加工!$D242:$DS242, 生産額_中分類, IF(列分類振分=AV$3, 1, 0))/SUMPRODUCT(生産額_中分類, IF(列分類振分=AV$3, 1, 0))</f>
        <v>#DIV/0!</v>
      </c>
      <c r="AW105" s="194" t="e">
        <f t="array" ref="AW105">SUMPRODUCT(計算_投入係数表_加工!$D242:$DS242, 生産額_中分類, IF(列分類振分=AW$3, 1, 0))/SUMPRODUCT(生産額_中分類, IF(列分類振分=AW$3, 1, 0))</f>
        <v>#DIV/0!</v>
      </c>
      <c r="AX105" s="194" t="e">
        <f t="array" ref="AX105">SUMPRODUCT(計算_投入係数表_加工!$D242:$DS242, 生産額_中分類, IF(列分類振分=AX$3, 1, 0))/SUMPRODUCT(生産額_中分類, IF(列分類振分=AX$3, 1, 0))</f>
        <v>#DIV/0!</v>
      </c>
      <c r="AY105" s="194" t="e">
        <f t="array" ref="AY105">SUMPRODUCT(計算_投入係数表_加工!$D242:$DS242, 生産額_中分類, IF(列分類振分=AY$3, 1, 0))/SUMPRODUCT(生産額_中分類, IF(列分類振分=AY$3, 1, 0))</f>
        <v>#DIV/0!</v>
      </c>
      <c r="AZ105" s="194" t="e">
        <f t="array" ref="AZ105">SUMPRODUCT(計算_投入係数表_加工!$D242:$DS242, 生産額_中分類, IF(列分類振分=AZ$3, 1, 0))/SUMPRODUCT(生産額_中分類, IF(列分類振分=AZ$3, 1, 0))</f>
        <v>#DIV/0!</v>
      </c>
      <c r="BA105" s="194" t="e">
        <f t="array" ref="BA105">SUMPRODUCT(計算_投入係数表_加工!$D242:$DS242, 生産額_中分類, IF(列分類振分=BA$3, 1, 0))/SUMPRODUCT(生産額_中分類, IF(列分類振分=BA$3, 1, 0))</f>
        <v>#DIV/0!</v>
      </c>
      <c r="BB105" s="194" t="e">
        <f t="array" ref="BB105">SUMPRODUCT(計算_投入係数表_加工!$D242:$DS242, 生産額_中分類, IF(列分類振分=BB$3, 1, 0))/SUMPRODUCT(生産額_中分類, IF(列分類振分=BB$3, 1, 0))</f>
        <v>#DIV/0!</v>
      </c>
      <c r="BC105" s="194" t="e">
        <f t="array" ref="BC105">SUMPRODUCT(計算_投入係数表_加工!$D242:$DS242, 生産額_中分類, IF(列分類振分=BC$3, 1, 0))/SUMPRODUCT(生産額_中分類, IF(列分類振分=BC$3, 1, 0))</f>
        <v>#DIV/0!</v>
      </c>
      <c r="BD105" s="194" t="e">
        <f t="array" ref="BD105">SUMPRODUCT(計算_投入係数表_加工!$D242:$DS242, 生産額_中分類, IF(列分類振分=BD$3, 1, 0))/SUMPRODUCT(生産額_中分類, IF(列分類振分=BD$3, 1, 0))</f>
        <v>#DIV/0!</v>
      </c>
      <c r="BE105" s="194" t="e">
        <f t="array" ref="BE105">SUMPRODUCT(計算_投入係数表_加工!$D242:$DS242, 生産額_中分類, IF(列分類振分=BE$3, 1, 0))/SUMPRODUCT(生産額_中分類, IF(列分類振分=BE$3, 1, 0))</f>
        <v>#DIV/0!</v>
      </c>
      <c r="BF105" s="194" t="e">
        <f t="array" ref="BF105">SUMPRODUCT(計算_投入係数表_加工!$D242:$DS242, 生産額_中分類, IF(列分類振分=BF$3, 1, 0))/SUMPRODUCT(生産額_中分類, IF(列分類振分=BF$3, 1, 0))</f>
        <v>#DIV/0!</v>
      </c>
      <c r="BG105" s="194" t="e">
        <f t="array" ref="BG105">SUMPRODUCT(計算_投入係数表_加工!$D242:$DS242, 生産額_中分類, IF(列分類振分=BG$3, 1, 0))/SUMPRODUCT(生産額_中分類, IF(列分類振分=BG$3, 1, 0))</f>
        <v>#DIV/0!</v>
      </c>
      <c r="BH105" s="194" t="e">
        <f t="array" ref="BH105">SUMPRODUCT(計算_投入係数表_加工!$D242:$DS242, 生産額_中分類, IF(列分類振分=BH$3, 1, 0))/SUMPRODUCT(生産額_中分類, IF(列分類振分=BH$3, 1, 0))</f>
        <v>#DIV/0!</v>
      </c>
      <c r="BI105" s="194" t="e">
        <f t="array" ref="BI105">SUMPRODUCT(計算_投入係数表_加工!$D242:$DS242, 生産額_中分類, IF(列分類振分=BI$3, 1, 0))/SUMPRODUCT(生産額_中分類, IF(列分類振分=BI$3, 1, 0))</f>
        <v>#DIV/0!</v>
      </c>
      <c r="BJ105" s="194" t="e">
        <f t="array" ref="BJ105">SUMPRODUCT(計算_投入係数表_加工!$D242:$DS242, 生産額_中分類, IF(列分類振分=BJ$3, 1, 0))/SUMPRODUCT(生産額_中分類, IF(列分類振分=BJ$3, 1, 0))</f>
        <v>#DIV/0!</v>
      </c>
      <c r="BK105" s="194" t="e">
        <f t="array" ref="BK105">SUMPRODUCT(計算_投入係数表_加工!$D242:$DS242, 生産額_中分類, IF(列分類振分=BK$3, 1, 0))/SUMPRODUCT(生産額_中分類, IF(列分類振分=BK$3, 1, 0))</f>
        <v>#DIV/0!</v>
      </c>
      <c r="BL105" s="194" t="e">
        <f t="array" ref="BL105">SUMPRODUCT(計算_投入係数表_加工!$D242:$DS242, 生産額_中分類, IF(列分類振分=BL$3, 1, 0))/SUMPRODUCT(生産額_中分類, IF(列分類振分=BL$3, 1, 0))</f>
        <v>#DIV/0!</v>
      </c>
      <c r="BM105" s="194" t="e">
        <f t="array" ref="BM105">SUMPRODUCT(計算_投入係数表_加工!$D242:$DS242, 生産額_中分類, IF(列分類振分=BM$3, 1, 0))/SUMPRODUCT(生産額_中分類, IF(列分類振分=BM$3, 1, 0))</f>
        <v>#DIV/0!</v>
      </c>
      <c r="BN105" s="194" t="e">
        <f t="array" ref="BN105">SUMPRODUCT(計算_投入係数表_加工!$D242:$DS242, 生産額_中分類, IF(列分類振分=BN$3, 1, 0))/SUMPRODUCT(生産額_中分類, IF(列分類振分=BN$3, 1, 0))</f>
        <v>#DIV/0!</v>
      </c>
      <c r="BO105" s="194" t="e">
        <f t="array" ref="BO105">SUMPRODUCT(計算_投入係数表_加工!$D242:$DS242, 生産額_中分類, IF(列分類振分=BO$3, 1, 0))/SUMPRODUCT(生産額_中分類, IF(列分類振分=BO$3, 1, 0))</f>
        <v>#DIV/0!</v>
      </c>
      <c r="BP105" s="194" t="e">
        <f t="array" ref="BP105">SUMPRODUCT(計算_投入係数表_加工!$D242:$DS242, 生産額_中分類, IF(列分類振分=BP$3, 1, 0))/SUMPRODUCT(生産額_中分類, IF(列分類振分=BP$3, 1, 0))</f>
        <v>#DIV/0!</v>
      </c>
      <c r="BQ105" s="194" t="e">
        <f t="array" ref="BQ105">SUMPRODUCT(計算_投入係数表_加工!$D242:$DS242, 生産額_中分類, IF(列分類振分=BQ$3, 1, 0))/SUMPRODUCT(生産額_中分類, IF(列分類振分=BQ$3, 1, 0))</f>
        <v>#DIV/0!</v>
      </c>
      <c r="BR105" s="194" t="e">
        <f t="array" ref="BR105">SUMPRODUCT(計算_投入係数表_加工!$D242:$DS242, 生産額_中分類, IF(列分類振分=BR$3, 1, 0))/SUMPRODUCT(生産額_中分類, IF(列分類振分=BR$3, 1, 0))</f>
        <v>#DIV/0!</v>
      </c>
      <c r="BS105" s="194" t="e">
        <f t="array" ref="BS105">SUMPRODUCT(計算_投入係数表_加工!$D242:$DS242, 生産額_中分類, IF(列分類振分=BS$3, 1, 0))/SUMPRODUCT(生産額_中分類, IF(列分類振分=BS$3, 1, 0))</f>
        <v>#DIV/0!</v>
      </c>
      <c r="BT105" s="194" t="e">
        <f t="array" ref="BT105">SUMPRODUCT(計算_投入係数表_加工!$D242:$DS242, 生産額_中分類, IF(列分類振分=BT$3, 1, 0))/SUMPRODUCT(生産額_中分類, IF(列分類振分=BT$3, 1, 0))</f>
        <v>#DIV/0!</v>
      </c>
      <c r="BU105" s="194" t="e">
        <f t="array" ref="BU105">SUMPRODUCT(計算_投入係数表_加工!$D242:$DS242, 生産額_中分類, IF(列分類振分=BU$3, 1, 0))/SUMPRODUCT(生産額_中分類, IF(列分類振分=BU$3, 1, 0))</f>
        <v>#DIV/0!</v>
      </c>
      <c r="BV105" s="194" t="e">
        <f t="array" ref="BV105">SUMPRODUCT(計算_投入係数表_加工!$D242:$DS242, 生産額_中分類, IF(列分類振分=BV$3, 1, 0))/SUMPRODUCT(生産額_中分類, IF(列分類振分=BV$3, 1, 0))</f>
        <v>#DIV/0!</v>
      </c>
      <c r="BW105" s="194" t="e">
        <f t="array" ref="BW105">SUMPRODUCT(計算_投入係数表_加工!$D242:$DS242, 生産額_中分類, IF(列分類振分=BW$3, 1, 0))/SUMPRODUCT(生産額_中分類, IF(列分類振分=BW$3, 1, 0))</f>
        <v>#DIV/0!</v>
      </c>
      <c r="BX105" s="194" t="e">
        <f t="array" ref="BX105">SUMPRODUCT(計算_投入係数表_加工!$D242:$DS242, 生産額_中分類, IF(列分類振分=BX$3, 1, 0))/SUMPRODUCT(生産額_中分類, IF(列分類振分=BX$3, 1, 0))</f>
        <v>#DIV/0!</v>
      </c>
      <c r="BY105" s="194" t="e">
        <f t="array" ref="BY105">SUMPRODUCT(計算_投入係数表_加工!$D242:$DS242, 生産額_中分類, IF(列分類振分=BY$3, 1, 0))/SUMPRODUCT(生産額_中分類, IF(列分類振分=BY$3, 1, 0))</f>
        <v>#DIV/0!</v>
      </c>
      <c r="BZ105" s="194" t="e">
        <f t="array" ref="BZ105">SUMPRODUCT(計算_投入係数表_加工!$D242:$DS242, 生産額_中分類, IF(列分類振分=BZ$3, 1, 0))/SUMPRODUCT(生産額_中分類, IF(列分類振分=BZ$3, 1, 0))</f>
        <v>#DIV/0!</v>
      </c>
      <c r="CA105" s="194" t="e">
        <f t="array" ref="CA105">SUMPRODUCT(計算_投入係数表_加工!$D242:$DS242, 生産額_中分類, IF(列分類振分=CA$3, 1, 0))/SUMPRODUCT(生産額_中分類, IF(列分類振分=CA$3, 1, 0))</f>
        <v>#DIV/0!</v>
      </c>
      <c r="CB105" s="194" t="e">
        <f t="array" ref="CB105">SUMPRODUCT(計算_投入係数表_加工!$D242:$DS242, 生産額_中分類, IF(列分類振分=CB$3, 1, 0))/SUMPRODUCT(生産額_中分類, IF(列分類振分=CB$3, 1, 0))</f>
        <v>#DIV/0!</v>
      </c>
      <c r="CC105" s="194" t="e">
        <f t="array" ref="CC105">SUMPRODUCT(計算_投入係数表_加工!$D242:$DS242, 生産額_中分類, IF(列分類振分=CC$3, 1, 0))/SUMPRODUCT(生産額_中分類, IF(列分類振分=CC$3, 1, 0))</f>
        <v>#DIV/0!</v>
      </c>
      <c r="CD105" s="194" t="e">
        <f t="array" ref="CD105">SUMPRODUCT(計算_投入係数表_加工!$D242:$DS242, 生産額_中分類, IF(列分類振分=CD$3, 1, 0))/SUMPRODUCT(生産額_中分類, IF(列分類振分=CD$3, 1, 0))</f>
        <v>#DIV/0!</v>
      </c>
      <c r="CE105" s="194" t="e">
        <f t="array" ref="CE105">SUMPRODUCT(計算_投入係数表_加工!$D242:$DS242, 生産額_中分類, IF(列分類振分=CE$3, 1, 0))/SUMPRODUCT(生産額_中分類, IF(列分類振分=CE$3, 1, 0))</f>
        <v>#DIV/0!</v>
      </c>
      <c r="CF105" s="194" t="e">
        <f t="array" ref="CF105">SUMPRODUCT(計算_投入係数表_加工!$D242:$DS242, 生産額_中分類, IF(列分類振分=CF$3, 1, 0))/SUMPRODUCT(生産額_中分類, IF(列分類振分=CF$3, 1, 0))</f>
        <v>#DIV/0!</v>
      </c>
      <c r="CG105" s="194" t="e">
        <f t="array" ref="CG105">SUMPRODUCT(計算_投入係数表_加工!$D242:$DS242, 生産額_中分類, IF(列分類振分=CG$3, 1, 0))/SUMPRODUCT(生産額_中分類, IF(列分類振分=CG$3, 1, 0))</f>
        <v>#DIV/0!</v>
      </c>
      <c r="CH105" s="194" t="e">
        <f t="array" ref="CH105">SUMPRODUCT(計算_投入係数表_加工!$D242:$DS242, 生産額_中分類, IF(列分類振分=CH$3, 1, 0))/SUMPRODUCT(生産額_中分類, IF(列分類振分=CH$3, 1, 0))</f>
        <v>#DIV/0!</v>
      </c>
      <c r="CI105" s="194" t="e">
        <f t="array" ref="CI105">SUMPRODUCT(計算_投入係数表_加工!$D242:$DS242, 生産額_中分類, IF(列分類振分=CI$3, 1, 0))/SUMPRODUCT(生産額_中分類, IF(列分類振分=CI$3, 1, 0))</f>
        <v>#DIV/0!</v>
      </c>
      <c r="CJ105" s="194" t="e">
        <f t="array" ref="CJ105">SUMPRODUCT(計算_投入係数表_加工!$D242:$DS242, 生産額_中分類, IF(列分類振分=CJ$3, 1, 0))/SUMPRODUCT(生産額_中分類, IF(列分類振分=CJ$3, 1, 0))</f>
        <v>#DIV/0!</v>
      </c>
      <c r="CK105" s="194" t="e">
        <f t="array" ref="CK105">SUMPRODUCT(計算_投入係数表_加工!$D242:$DS242, 生産額_中分類, IF(列分類振分=CK$3, 1, 0))/SUMPRODUCT(生産額_中分類, IF(列分類振分=CK$3, 1, 0))</f>
        <v>#DIV/0!</v>
      </c>
      <c r="CL105" s="194" t="e">
        <f t="array" ref="CL105">SUMPRODUCT(計算_投入係数表_加工!$D242:$DS242, 生産額_中分類, IF(列分類振分=CL$3, 1, 0))/SUMPRODUCT(生産額_中分類, IF(列分類振分=CL$3, 1, 0))</f>
        <v>#DIV/0!</v>
      </c>
      <c r="CM105" s="194" t="e">
        <f t="array" ref="CM105">SUMPRODUCT(計算_投入係数表_加工!$D242:$DS242, 生産額_中分類, IF(列分類振分=CM$3, 1, 0))/SUMPRODUCT(生産額_中分類, IF(列分類振分=CM$3, 1, 0))</f>
        <v>#DIV/0!</v>
      </c>
      <c r="CN105" s="194" t="e">
        <f t="array" ref="CN105">SUMPRODUCT(計算_投入係数表_加工!$D242:$DS242, 生産額_中分類, IF(列分類振分=CN$3, 1, 0))/SUMPRODUCT(生産額_中分類, IF(列分類振分=CN$3, 1, 0))</f>
        <v>#DIV/0!</v>
      </c>
      <c r="CO105" s="194" t="e">
        <f t="array" ref="CO105">SUMPRODUCT(計算_投入係数表_加工!$D242:$DS242, 生産額_中分類, IF(列分類振分=CO$3, 1, 0))/SUMPRODUCT(生産額_中分類, IF(列分類振分=CO$3, 1, 0))</f>
        <v>#DIV/0!</v>
      </c>
      <c r="CP105" s="194" t="e">
        <f t="array" ref="CP105">SUMPRODUCT(計算_投入係数表_加工!$D242:$DS242, 生産額_中分類, IF(列分類振分=CP$3, 1, 0))/SUMPRODUCT(生産額_中分類, IF(列分類振分=CP$3, 1, 0))</f>
        <v>#DIV/0!</v>
      </c>
      <c r="CQ105" s="194" t="e">
        <f t="array" ref="CQ105">SUMPRODUCT(計算_投入係数表_加工!$D242:$DS242, 生産額_中分類, IF(列分類振分=CQ$3, 1, 0))/SUMPRODUCT(生産額_中分類, IF(列分類振分=CQ$3, 1, 0))</f>
        <v>#DIV/0!</v>
      </c>
      <c r="CR105" s="194" t="e">
        <f t="array" ref="CR105">SUMPRODUCT(計算_投入係数表_加工!$D242:$DS242, 生産額_中分類, IF(列分類振分=CR$3, 1, 0))/SUMPRODUCT(生産額_中分類, IF(列分類振分=CR$3, 1, 0))</f>
        <v>#DIV/0!</v>
      </c>
      <c r="CS105" s="194" t="e">
        <f t="array" ref="CS105">SUMPRODUCT(計算_投入係数表_加工!$D242:$DS242, 生産額_中分類, IF(列分類振分=CS$3, 1, 0))/SUMPRODUCT(生産額_中分類, IF(列分類振分=CS$3, 1, 0))</f>
        <v>#DIV/0!</v>
      </c>
      <c r="CT105" s="194" t="e">
        <f t="array" ref="CT105">SUMPRODUCT(計算_投入係数表_加工!$D242:$DS242, 生産額_中分類, IF(列分類振分=CT$3, 1, 0))/SUMPRODUCT(生産額_中分類, IF(列分類振分=CT$3, 1, 0))</f>
        <v>#DIV/0!</v>
      </c>
      <c r="CU105" s="194" t="e">
        <f t="array" ref="CU105">SUMPRODUCT(計算_投入係数表_加工!$D242:$DS242, 生産額_中分類, IF(列分類振分=CU$3, 1, 0))/SUMPRODUCT(生産額_中分類, IF(列分類振分=CU$3, 1, 0))</f>
        <v>#DIV/0!</v>
      </c>
      <c r="CV105" s="194" t="e">
        <f t="array" ref="CV105">SUMPRODUCT(計算_投入係数表_加工!$D242:$DS242, 生産額_中分類, IF(列分類振分=CV$3, 1, 0))/SUMPRODUCT(生産額_中分類, IF(列分類振分=CV$3, 1, 0))</f>
        <v>#DIV/0!</v>
      </c>
      <c r="CW105" s="194" t="e">
        <f t="array" ref="CW105">SUMPRODUCT(計算_投入係数表_加工!$D242:$DS242, 生産額_中分類, IF(列分類振分=CW$3, 1, 0))/SUMPRODUCT(生産額_中分類, IF(列分類振分=CW$3, 1, 0))</f>
        <v>#DIV/0!</v>
      </c>
      <c r="CX105" s="194" t="e">
        <f t="array" ref="CX105">SUMPRODUCT(計算_投入係数表_加工!$D242:$DS242, 生産額_中分類, IF(列分類振分=CX$3, 1, 0))/SUMPRODUCT(生産額_中分類, IF(列分類振分=CX$3, 1, 0))</f>
        <v>#DIV/0!</v>
      </c>
      <c r="CY105" s="194" t="e">
        <f t="array" ref="CY105">SUMPRODUCT(計算_投入係数表_加工!$D242:$DS242, 生産額_中分類, IF(列分類振分=CY$3, 1, 0))/SUMPRODUCT(生産額_中分類, IF(列分類振分=CY$3, 1, 0))</f>
        <v>#DIV/0!</v>
      </c>
      <c r="CZ105" s="194" t="e">
        <f t="array" ref="CZ105">SUMPRODUCT(計算_投入係数表_加工!$D242:$DS242, 生産額_中分類, IF(列分類振分=CZ$3, 1, 0))/SUMPRODUCT(生産額_中分類, IF(列分類振分=CZ$3, 1, 0))</f>
        <v>#DIV/0!</v>
      </c>
      <c r="DA105" s="194" t="e">
        <f t="array" ref="DA105">SUMPRODUCT(計算_投入係数表_加工!$D242:$DS242, 生産額_中分類, IF(列分類振分=DA$3, 1, 0))/SUMPRODUCT(生産額_中分類, IF(列分類振分=DA$3, 1, 0))</f>
        <v>#DIV/0!</v>
      </c>
      <c r="DB105" s="194" t="e">
        <f t="array" ref="DB105">SUMPRODUCT(計算_投入係数表_加工!$D242:$DS242, 生産額_中分類, IF(列分類振分=DB$3, 1, 0))/SUMPRODUCT(生産額_中分類, IF(列分類振分=DB$3, 1, 0))</f>
        <v>#DIV/0!</v>
      </c>
      <c r="DC105" s="194" t="e">
        <f t="array" ref="DC105">SUMPRODUCT(計算_投入係数表_加工!$D242:$DS242, 生産額_中分類, IF(列分類振分=DC$3, 1, 0))/SUMPRODUCT(生産額_中分類, IF(列分類振分=DC$3, 1, 0))</f>
        <v>#DIV/0!</v>
      </c>
      <c r="DD105" s="194" t="e">
        <f t="array" ref="DD105">SUMPRODUCT(計算_投入係数表_加工!$D242:$DS242, 生産額_中分類, IF(列分類振分=DD$3, 1, 0))/SUMPRODUCT(生産額_中分類, IF(列分類振分=DD$3, 1, 0))</f>
        <v>#DIV/0!</v>
      </c>
      <c r="DE105" s="194" t="e">
        <f t="array" ref="DE105">SUMPRODUCT(計算_投入係数表_加工!$D242:$DS242, 生産額_中分類, IF(列分類振分=DE$3, 1, 0))/SUMPRODUCT(生産額_中分類, IF(列分類振分=DE$3, 1, 0))</f>
        <v>#DIV/0!</v>
      </c>
      <c r="DF105" s="194" t="e">
        <f t="array" ref="DF105">SUMPRODUCT(計算_投入係数表_加工!$D242:$DS242, 生産額_中分類, IF(列分類振分=DF$3, 1, 0))/SUMPRODUCT(生産額_中分類, IF(列分類振分=DF$3, 1, 0))</f>
        <v>#DIV/0!</v>
      </c>
      <c r="DG105" s="194" t="e">
        <f t="array" ref="DG105">SUMPRODUCT(計算_投入係数表_加工!$D242:$DS242, 生産額_中分類, IF(列分類振分=DG$3, 1, 0))/SUMPRODUCT(生産額_中分類, IF(列分類振分=DG$3, 1, 0))</f>
        <v>#DIV/0!</v>
      </c>
      <c r="DH105" s="194" t="e">
        <f t="array" ref="DH105">SUMPRODUCT(計算_投入係数表_加工!$D242:$DS242, 生産額_中分類, IF(列分類振分=DH$3, 1, 0))/SUMPRODUCT(生産額_中分類, IF(列分類振分=DH$3, 1, 0))</f>
        <v>#DIV/0!</v>
      </c>
      <c r="DI105" s="194" t="e">
        <f t="array" ref="DI105">SUMPRODUCT(計算_投入係数表_加工!$D242:$DS242, 生産額_中分類, IF(列分類振分=DI$3, 1, 0))/SUMPRODUCT(生産額_中分類, IF(列分類振分=DI$3, 1, 0))</f>
        <v>#DIV/0!</v>
      </c>
      <c r="DJ105" s="194" t="e">
        <f t="array" ref="DJ105">SUMPRODUCT(計算_投入係数表_加工!$D242:$DS242, 生産額_中分類, IF(列分類振分=DJ$3, 1, 0))/SUMPRODUCT(生産額_中分類, IF(列分類振分=DJ$3, 1, 0))</f>
        <v>#DIV/0!</v>
      </c>
      <c r="DK105" s="194" t="e">
        <f t="array" ref="DK105">SUMPRODUCT(計算_投入係数表_加工!$D242:$DS242, 生産額_中分類, IF(列分類振分=DK$3, 1, 0))/SUMPRODUCT(生産額_中分類, IF(列分類振分=DK$3, 1, 0))</f>
        <v>#DIV/0!</v>
      </c>
      <c r="DL105" s="194" t="e">
        <f t="array" ref="DL105">SUMPRODUCT(計算_投入係数表_加工!$D242:$DS242, 生産額_中分類, IF(列分類振分=DL$3, 1, 0))/SUMPRODUCT(生産額_中分類, IF(列分類振分=DL$3, 1, 0))</f>
        <v>#DIV/0!</v>
      </c>
      <c r="DM105" s="194" t="e">
        <f t="array" ref="DM105">SUMPRODUCT(計算_投入係数表_加工!$D242:$DS242, 生産額_中分類, IF(列分類振分=DM$3, 1, 0))/SUMPRODUCT(生産額_中分類, IF(列分類振分=DM$3, 1, 0))</f>
        <v>#DIV/0!</v>
      </c>
      <c r="DN105" s="194" t="e">
        <f t="array" ref="DN105">SUMPRODUCT(計算_投入係数表_加工!$D242:$DS242, 生産額_中分類, IF(列分類振分=DN$3, 1, 0))/SUMPRODUCT(生産額_中分類, IF(列分類振分=DN$3, 1, 0))</f>
        <v>#DIV/0!</v>
      </c>
      <c r="DO105" s="194" t="e">
        <f t="array" ref="DO105">SUMPRODUCT(計算_投入係数表_加工!$D242:$DS242, 生産額_中分類, IF(列分類振分=DO$3, 1, 0))/SUMPRODUCT(生産額_中分類, IF(列分類振分=DO$3, 1, 0))</f>
        <v>#DIV/0!</v>
      </c>
      <c r="DP105" s="194" t="e">
        <f t="array" ref="DP105">SUMPRODUCT(計算_投入係数表_加工!$D242:$DS242, 生産額_中分類, IF(列分類振分=DP$3, 1, 0))/SUMPRODUCT(生産額_中分類, IF(列分類振分=DP$3, 1, 0))</f>
        <v>#DIV/0!</v>
      </c>
      <c r="DQ105" s="194" t="e">
        <f t="array" ref="DQ105">SUMPRODUCT(計算_投入係数表_加工!$D242:$DS242, 生産額_中分類, IF(列分類振分=DQ$3, 1, 0))/SUMPRODUCT(生産額_中分類, IF(列分類振分=DQ$3, 1, 0))</f>
        <v>#DIV/0!</v>
      </c>
      <c r="DR105" s="194" t="e">
        <f t="array" ref="DR105">SUMPRODUCT(計算_投入係数表_加工!$D242:$DS242, 生産額_中分類, IF(列分類振分=DR$3, 1, 0))/SUMPRODUCT(生産額_中分類, IF(列分類振分=DR$3, 1, 0))</f>
        <v>#DIV/0!</v>
      </c>
      <c r="DS105" s="194" t="e">
        <f t="array" ref="DS105">SUMPRODUCT(計算_投入係数表_加工!$D242:$DS242, 生産額_中分類, IF(列分類振分=DS$3, 1, 0))/SUMPRODUCT(生産額_中分類, IF(列分類振分=DS$3, 1, 0))</f>
        <v>#DIV/0!</v>
      </c>
      <c r="DT105" s="23">
        <f>SUMIF(振分, $C105, 計算_投入係数表_加工!DT$4:DT$123)</f>
        <v>0</v>
      </c>
    </row>
    <row r="106" spans="2:124" x14ac:dyDescent="0.25">
      <c r="B106" s="53">
        <v>103</v>
      </c>
      <c r="C106" s="192" t="str">
        <v>-</v>
      </c>
      <c r="D106" s="193">
        <f t="array" ref="D106">SUMPRODUCT(計算_投入係数表_加工!$D243:$DS243, 生産額_中分類, IF(列分類振分=D$3, 1, 0))/SUMPRODUCT(生産額_中分類, IF(列分類振分=D$3, 1, 0))</f>
        <v>0</v>
      </c>
      <c r="E106" s="194">
        <f t="array" ref="E106">SUMPRODUCT(計算_投入係数表_加工!$D243:$DS243, 生産額_中分類, IF(列分類振分=E$3, 1, 0))/SUMPRODUCT(生産額_中分類, IF(列分類振分=E$3, 1, 0))</f>
        <v>0</v>
      </c>
      <c r="F106" s="194">
        <f t="array" ref="F106">SUMPRODUCT(計算_投入係数表_加工!$D243:$DS243, 生産額_中分類, IF(列分類振分=F$3, 1, 0))/SUMPRODUCT(生産額_中分類, IF(列分類振分=F$3, 1, 0))</f>
        <v>0</v>
      </c>
      <c r="G106" s="194">
        <f t="array" ref="G106">SUMPRODUCT(計算_投入係数表_加工!$D243:$DS243, 生産額_中分類, IF(列分類振分=G$3, 1, 0))/SUMPRODUCT(生産額_中分類, IF(列分類振分=G$3, 1, 0))</f>
        <v>0</v>
      </c>
      <c r="H106" s="194">
        <f t="array" ref="H106">SUMPRODUCT(計算_投入係数表_加工!$D243:$DS243, 生産額_中分類, IF(列分類振分=H$3, 1, 0))/SUMPRODUCT(生産額_中分類, IF(列分類振分=H$3, 1, 0))</f>
        <v>0</v>
      </c>
      <c r="I106" s="194">
        <f t="array" ref="I106">SUMPRODUCT(計算_投入係数表_加工!$D243:$DS243, 生産額_中分類, IF(列分類振分=I$3, 1, 0))/SUMPRODUCT(生産額_中分類, IF(列分類振分=I$3, 1, 0))</f>
        <v>0</v>
      </c>
      <c r="J106" s="194">
        <f t="array" ref="J106">SUMPRODUCT(計算_投入係数表_加工!$D243:$DS243, 生産額_中分類, IF(列分類振分=J$3, 1, 0))/SUMPRODUCT(生産額_中分類, IF(列分類振分=J$3, 1, 0))</f>
        <v>0</v>
      </c>
      <c r="K106" s="194">
        <f t="array" ref="K106">SUMPRODUCT(計算_投入係数表_加工!$D243:$DS243, 生産額_中分類, IF(列分類振分=K$3, 1, 0))/SUMPRODUCT(生産額_中分類, IF(列分類振分=K$3, 1, 0))</f>
        <v>0</v>
      </c>
      <c r="L106" s="194">
        <f t="array" ref="L106">SUMPRODUCT(計算_投入係数表_加工!$D243:$DS243, 生産額_中分類, IF(列分類振分=L$3, 1, 0))/SUMPRODUCT(生産額_中分類, IF(列分類振分=L$3, 1, 0))</f>
        <v>0</v>
      </c>
      <c r="M106" s="194">
        <f t="array" ref="M106">SUMPRODUCT(計算_投入係数表_加工!$D243:$DS243, 生産額_中分類, IF(列分類振分=M$3, 1, 0))/SUMPRODUCT(生産額_中分類, IF(列分類振分=M$3, 1, 0))</f>
        <v>0</v>
      </c>
      <c r="N106" s="194">
        <f t="array" ref="N106">SUMPRODUCT(計算_投入係数表_加工!$D243:$DS243, 生産額_中分類, IF(列分類振分=N$3, 1, 0))/SUMPRODUCT(生産額_中分類, IF(列分類振分=N$3, 1, 0))</f>
        <v>0</v>
      </c>
      <c r="O106" s="194">
        <f t="array" ref="O106">SUMPRODUCT(計算_投入係数表_加工!$D243:$DS243, 生産額_中分類, IF(列分類振分=O$3, 1, 0))/SUMPRODUCT(生産額_中分類, IF(列分類振分=O$3, 1, 0))</f>
        <v>0</v>
      </c>
      <c r="P106" s="194">
        <f t="array" ref="P106">SUMPRODUCT(計算_投入係数表_加工!$D243:$DS243, 生産額_中分類, IF(列分類振分=P$3, 1, 0))/SUMPRODUCT(生産額_中分類, IF(列分類振分=P$3, 1, 0))</f>
        <v>0</v>
      </c>
      <c r="Q106" s="194" t="e">
        <f t="array" ref="Q106">SUMPRODUCT(計算_投入係数表_加工!$D243:$DS243, 生産額_中分類, IF(列分類振分=Q$3, 1, 0))/SUMPRODUCT(生産額_中分類, IF(列分類振分=Q$3, 1, 0))</f>
        <v>#DIV/0!</v>
      </c>
      <c r="R106" s="194" t="e">
        <f t="array" ref="R106">SUMPRODUCT(計算_投入係数表_加工!$D243:$DS243, 生産額_中分類, IF(列分類振分=R$3, 1, 0))/SUMPRODUCT(生産額_中分類, IF(列分類振分=R$3, 1, 0))</f>
        <v>#DIV/0!</v>
      </c>
      <c r="S106" s="194" t="e">
        <f t="array" ref="S106">SUMPRODUCT(計算_投入係数表_加工!$D243:$DS243, 生産額_中分類, IF(列分類振分=S$3, 1, 0))/SUMPRODUCT(生産額_中分類, IF(列分類振分=S$3, 1, 0))</f>
        <v>#DIV/0!</v>
      </c>
      <c r="T106" s="194" t="e">
        <f t="array" ref="T106">SUMPRODUCT(計算_投入係数表_加工!$D243:$DS243, 生産額_中分類, IF(列分類振分=T$3, 1, 0))/SUMPRODUCT(生産額_中分類, IF(列分類振分=T$3, 1, 0))</f>
        <v>#DIV/0!</v>
      </c>
      <c r="U106" s="194" t="e">
        <f t="array" ref="U106">SUMPRODUCT(計算_投入係数表_加工!$D243:$DS243, 生産額_中分類, IF(列分類振分=U$3, 1, 0))/SUMPRODUCT(生産額_中分類, IF(列分類振分=U$3, 1, 0))</f>
        <v>#DIV/0!</v>
      </c>
      <c r="V106" s="194" t="e">
        <f t="array" ref="V106">SUMPRODUCT(計算_投入係数表_加工!$D243:$DS243, 生産額_中分類, IF(列分類振分=V$3, 1, 0))/SUMPRODUCT(生産額_中分類, IF(列分類振分=V$3, 1, 0))</f>
        <v>#DIV/0!</v>
      </c>
      <c r="W106" s="194" t="e">
        <f t="array" ref="W106">SUMPRODUCT(計算_投入係数表_加工!$D243:$DS243, 生産額_中分類, IF(列分類振分=W$3, 1, 0))/SUMPRODUCT(生産額_中分類, IF(列分類振分=W$3, 1, 0))</f>
        <v>#DIV/0!</v>
      </c>
      <c r="X106" s="194" t="e">
        <f t="array" ref="X106">SUMPRODUCT(計算_投入係数表_加工!$D243:$DS243, 生産額_中分類, IF(列分類振分=X$3, 1, 0))/SUMPRODUCT(生産額_中分類, IF(列分類振分=X$3, 1, 0))</f>
        <v>#DIV/0!</v>
      </c>
      <c r="Y106" s="194" t="e">
        <f t="array" ref="Y106">SUMPRODUCT(計算_投入係数表_加工!$D243:$DS243, 生産額_中分類, IF(列分類振分=Y$3, 1, 0))/SUMPRODUCT(生産額_中分類, IF(列分類振分=Y$3, 1, 0))</f>
        <v>#DIV/0!</v>
      </c>
      <c r="Z106" s="194" t="e">
        <f t="array" ref="Z106">SUMPRODUCT(計算_投入係数表_加工!$D243:$DS243, 生産額_中分類, IF(列分類振分=Z$3, 1, 0))/SUMPRODUCT(生産額_中分類, IF(列分類振分=Z$3, 1, 0))</f>
        <v>#DIV/0!</v>
      </c>
      <c r="AA106" s="194" t="e">
        <f t="array" ref="AA106">SUMPRODUCT(計算_投入係数表_加工!$D243:$DS243, 生産額_中分類, IF(列分類振分=AA$3, 1, 0))/SUMPRODUCT(生産額_中分類, IF(列分類振分=AA$3, 1, 0))</f>
        <v>#DIV/0!</v>
      </c>
      <c r="AB106" s="194" t="e">
        <f t="array" ref="AB106">SUMPRODUCT(計算_投入係数表_加工!$D243:$DS243, 生産額_中分類, IF(列分類振分=AB$3, 1, 0))/SUMPRODUCT(生産額_中分類, IF(列分類振分=AB$3, 1, 0))</f>
        <v>#DIV/0!</v>
      </c>
      <c r="AC106" s="194" t="e">
        <f t="array" ref="AC106">SUMPRODUCT(計算_投入係数表_加工!$D243:$DS243, 生産額_中分類, IF(列分類振分=AC$3, 1, 0))/SUMPRODUCT(生産額_中分類, IF(列分類振分=AC$3, 1, 0))</f>
        <v>#DIV/0!</v>
      </c>
      <c r="AD106" s="194" t="e">
        <f t="array" ref="AD106">SUMPRODUCT(計算_投入係数表_加工!$D243:$DS243, 生産額_中分類, IF(列分類振分=AD$3, 1, 0))/SUMPRODUCT(生産額_中分類, IF(列分類振分=AD$3, 1, 0))</f>
        <v>#DIV/0!</v>
      </c>
      <c r="AE106" s="194" t="e">
        <f t="array" ref="AE106">SUMPRODUCT(計算_投入係数表_加工!$D243:$DS243, 生産額_中分類, IF(列分類振分=AE$3, 1, 0))/SUMPRODUCT(生産額_中分類, IF(列分類振分=AE$3, 1, 0))</f>
        <v>#DIV/0!</v>
      </c>
      <c r="AF106" s="194" t="e">
        <f t="array" ref="AF106">SUMPRODUCT(計算_投入係数表_加工!$D243:$DS243, 生産額_中分類, IF(列分類振分=AF$3, 1, 0))/SUMPRODUCT(生産額_中分類, IF(列分類振分=AF$3, 1, 0))</f>
        <v>#DIV/0!</v>
      </c>
      <c r="AG106" s="194" t="e">
        <f t="array" ref="AG106">SUMPRODUCT(計算_投入係数表_加工!$D243:$DS243, 生産額_中分類, IF(列分類振分=AG$3, 1, 0))/SUMPRODUCT(生産額_中分類, IF(列分類振分=AG$3, 1, 0))</f>
        <v>#DIV/0!</v>
      </c>
      <c r="AH106" s="194" t="e">
        <f t="array" ref="AH106">SUMPRODUCT(計算_投入係数表_加工!$D243:$DS243, 生産額_中分類, IF(列分類振分=AH$3, 1, 0))/SUMPRODUCT(生産額_中分類, IF(列分類振分=AH$3, 1, 0))</f>
        <v>#DIV/0!</v>
      </c>
      <c r="AI106" s="194" t="e">
        <f t="array" ref="AI106">SUMPRODUCT(計算_投入係数表_加工!$D243:$DS243, 生産額_中分類, IF(列分類振分=AI$3, 1, 0))/SUMPRODUCT(生産額_中分類, IF(列分類振分=AI$3, 1, 0))</f>
        <v>#DIV/0!</v>
      </c>
      <c r="AJ106" s="194" t="e">
        <f t="array" ref="AJ106">SUMPRODUCT(計算_投入係数表_加工!$D243:$DS243, 生産額_中分類, IF(列分類振分=AJ$3, 1, 0))/SUMPRODUCT(生産額_中分類, IF(列分類振分=AJ$3, 1, 0))</f>
        <v>#DIV/0!</v>
      </c>
      <c r="AK106" s="194" t="e">
        <f t="array" ref="AK106">SUMPRODUCT(計算_投入係数表_加工!$D243:$DS243, 生産額_中分類, IF(列分類振分=AK$3, 1, 0))/SUMPRODUCT(生産額_中分類, IF(列分類振分=AK$3, 1, 0))</f>
        <v>#DIV/0!</v>
      </c>
      <c r="AL106" s="194" t="e">
        <f t="array" ref="AL106">SUMPRODUCT(計算_投入係数表_加工!$D243:$DS243, 生産額_中分類, IF(列分類振分=AL$3, 1, 0))/SUMPRODUCT(生産額_中分類, IF(列分類振分=AL$3, 1, 0))</f>
        <v>#DIV/0!</v>
      </c>
      <c r="AM106" s="194" t="e">
        <f t="array" ref="AM106">SUMPRODUCT(計算_投入係数表_加工!$D243:$DS243, 生産額_中分類, IF(列分類振分=AM$3, 1, 0))/SUMPRODUCT(生産額_中分類, IF(列分類振分=AM$3, 1, 0))</f>
        <v>#DIV/0!</v>
      </c>
      <c r="AN106" s="194" t="e">
        <f t="array" ref="AN106">SUMPRODUCT(計算_投入係数表_加工!$D243:$DS243, 生産額_中分類, IF(列分類振分=AN$3, 1, 0))/SUMPRODUCT(生産額_中分類, IF(列分類振分=AN$3, 1, 0))</f>
        <v>#DIV/0!</v>
      </c>
      <c r="AO106" s="194" t="e">
        <f t="array" ref="AO106">SUMPRODUCT(計算_投入係数表_加工!$D243:$DS243, 生産額_中分類, IF(列分類振分=AO$3, 1, 0))/SUMPRODUCT(生産額_中分類, IF(列分類振分=AO$3, 1, 0))</f>
        <v>#DIV/0!</v>
      </c>
      <c r="AP106" s="194" t="e">
        <f t="array" ref="AP106">SUMPRODUCT(計算_投入係数表_加工!$D243:$DS243, 生産額_中分類, IF(列分類振分=AP$3, 1, 0))/SUMPRODUCT(生産額_中分類, IF(列分類振分=AP$3, 1, 0))</f>
        <v>#DIV/0!</v>
      </c>
      <c r="AQ106" s="194" t="e">
        <f t="array" ref="AQ106">SUMPRODUCT(計算_投入係数表_加工!$D243:$DS243, 生産額_中分類, IF(列分類振分=AQ$3, 1, 0))/SUMPRODUCT(生産額_中分類, IF(列分類振分=AQ$3, 1, 0))</f>
        <v>#DIV/0!</v>
      </c>
      <c r="AR106" s="194" t="e">
        <f t="array" ref="AR106">SUMPRODUCT(計算_投入係数表_加工!$D243:$DS243, 生産額_中分類, IF(列分類振分=AR$3, 1, 0))/SUMPRODUCT(生産額_中分類, IF(列分類振分=AR$3, 1, 0))</f>
        <v>#DIV/0!</v>
      </c>
      <c r="AS106" s="194" t="e">
        <f t="array" ref="AS106">SUMPRODUCT(計算_投入係数表_加工!$D243:$DS243, 生産額_中分類, IF(列分類振分=AS$3, 1, 0))/SUMPRODUCT(生産額_中分類, IF(列分類振分=AS$3, 1, 0))</f>
        <v>#DIV/0!</v>
      </c>
      <c r="AT106" s="194" t="e">
        <f t="array" ref="AT106">SUMPRODUCT(計算_投入係数表_加工!$D243:$DS243, 生産額_中分類, IF(列分類振分=AT$3, 1, 0))/SUMPRODUCT(生産額_中分類, IF(列分類振分=AT$3, 1, 0))</f>
        <v>#DIV/0!</v>
      </c>
      <c r="AU106" s="194" t="e">
        <f t="array" ref="AU106">SUMPRODUCT(計算_投入係数表_加工!$D243:$DS243, 生産額_中分類, IF(列分類振分=AU$3, 1, 0))/SUMPRODUCT(生産額_中分類, IF(列分類振分=AU$3, 1, 0))</f>
        <v>#DIV/0!</v>
      </c>
      <c r="AV106" s="194" t="e">
        <f t="array" ref="AV106">SUMPRODUCT(計算_投入係数表_加工!$D243:$DS243, 生産額_中分類, IF(列分類振分=AV$3, 1, 0))/SUMPRODUCT(生産額_中分類, IF(列分類振分=AV$3, 1, 0))</f>
        <v>#DIV/0!</v>
      </c>
      <c r="AW106" s="194" t="e">
        <f t="array" ref="AW106">SUMPRODUCT(計算_投入係数表_加工!$D243:$DS243, 生産額_中分類, IF(列分類振分=AW$3, 1, 0))/SUMPRODUCT(生産額_中分類, IF(列分類振分=AW$3, 1, 0))</f>
        <v>#DIV/0!</v>
      </c>
      <c r="AX106" s="194" t="e">
        <f t="array" ref="AX106">SUMPRODUCT(計算_投入係数表_加工!$D243:$DS243, 生産額_中分類, IF(列分類振分=AX$3, 1, 0))/SUMPRODUCT(生産額_中分類, IF(列分類振分=AX$3, 1, 0))</f>
        <v>#DIV/0!</v>
      </c>
      <c r="AY106" s="194" t="e">
        <f t="array" ref="AY106">SUMPRODUCT(計算_投入係数表_加工!$D243:$DS243, 生産額_中分類, IF(列分類振分=AY$3, 1, 0))/SUMPRODUCT(生産額_中分類, IF(列分類振分=AY$3, 1, 0))</f>
        <v>#DIV/0!</v>
      </c>
      <c r="AZ106" s="194" t="e">
        <f t="array" ref="AZ106">SUMPRODUCT(計算_投入係数表_加工!$D243:$DS243, 生産額_中分類, IF(列分類振分=AZ$3, 1, 0))/SUMPRODUCT(生産額_中分類, IF(列分類振分=AZ$3, 1, 0))</f>
        <v>#DIV/0!</v>
      </c>
      <c r="BA106" s="194" t="e">
        <f t="array" ref="BA106">SUMPRODUCT(計算_投入係数表_加工!$D243:$DS243, 生産額_中分類, IF(列分類振分=BA$3, 1, 0))/SUMPRODUCT(生産額_中分類, IF(列分類振分=BA$3, 1, 0))</f>
        <v>#DIV/0!</v>
      </c>
      <c r="BB106" s="194" t="e">
        <f t="array" ref="BB106">SUMPRODUCT(計算_投入係数表_加工!$D243:$DS243, 生産額_中分類, IF(列分類振分=BB$3, 1, 0))/SUMPRODUCT(生産額_中分類, IF(列分類振分=BB$3, 1, 0))</f>
        <v>#DIV/0!</v>
      </c>
      <c r="BC106" s="194" t="e">
        <f t="array" ref="BC106">SUMPRODUCT(計算_投入係数表_加工!$D243:$DS243, 生産額_中分類, IF(列分類振分=BC$3, 1, 0))/SUMPRODUCT(生産額_中分類, IF(列分類振分=BC$3, 1, 0))</f>
        <v>#DIV/0!</v>
      </c>
      <c r="BD106" s="194" t="e">
        <f t="array" ref="BD106">SUMPRODUCT(計算_投入係数表_加工!$D243:$DS243, 生産額_中分類, IF(列分類振分=BD$3, 1, 0))/SUMPRODUCT(生産額_中分類, IF(列分類振分=BD$3, 1, 0))</f>
        <v>#DIV/0!</v>
      </c>
      <c r="BE106" s="194" t="e">
        <f t="array" ref="BE106">SUMPRODUCT(計算_投入係数表_加工!$D243:$DS243, 生産額_中分類, IF(列分類振分=BE$3, 1, 0))/SUMPRODUCT(生産額_中分類, IF(列分類振分=BE$3, 1, 0))</f>
        <v>#DIV/0!</v>
      </c>
      <c r="BF106" s="194" t="e">
        <f t="array" ref="BF106">SUMPRODUCT(計算_投入係数表_加工!$D243:$DS243, 生産額_中分類, IF(列分類振分=BF$3, 1, 0))/SUMPRODUCT(生産額_中分類, IF(列分類振分=BF$3, 1, 0))</f>
        <v>#DIV/0!</v>
      </c>
      <c r="BG106" s="194" t="e">
        <f t="array" ref="BG106">SUMPRODUCT(計算_投入係数表_加工!$D243:$DS243, 生産額_中分類, IF(列分類振分=BG$3, 1, 0))/SUMPRODUCT(生産額_中分類, IF(列分類振分=BG$3, 1, 0))</f>
        <v>#DIV/0!</v>
      </c>
      <c r="BH106" s="194" t="e">
        <f t="array" ref="BH106">SUMPRODUCT(計算_投入係数表_加工!$D243:$DS243, 生産額_中分類, IF(列分類振分=BH$3, 1, 0))/SUMPRODUCT(生産額_中分類, IF(列分類振分=BH$3, 1, 0))</f>
        <v>#DIV/0!</v>
      </c>
      <c r="BI106" s="194" t="e">
        <f t="array" ref="BI106">SUMPRODUCT(計算_投入係数表_加工!$D243:$DS243, 生産額_中分類, IF(列分類振分=BI$3, 1, 0))/SUMPRODUCT(生産額_中分類, IF(列分類振分=BI$3, 1, 0))</f>
        <v>#DIV/0!</v>
      </c>
      <c r="BJ106" s="194" t="e">
        <f t="array" ref="BJ106">SUMPRODUCT(計算_投入係数表_加工!$D243:$DS243, 生産額_中分類, IF(列分類振分=BJ$3, 1, 0))/SUMPRODUCT(生産額_中分類, IF(列分類振分=BJ$3, 1, 0))</f>
        <v>#DIV/0!</v>
      </c>
      <c r="BK106" s="194" t="e">
        <f t="array" ref="BK106">SUMPRODUCT(計算_投入係数表_加工!$D243:$DS243, 生産額_中分類, IF(列分類振分=BK$3, 1, 0))/SUMPRODUCT(生産額_中分類, IF(列分類振分=BK$3, 1, 0))</f>
        <v>#DIV/0!</v>
      </c>
      <c r="BL106" s="194" t="e">
        <f t="array" ref="BL106">SUMPRODUCT(計算_投入係数表_加工!$D243:$DS243, 生産額_中分類, IF(列分類振分=BL$3, 1, 0))/SUMPRODUCT(生産額_中分類, IF(列分類振分=BL$3, 1, 0))</f>
        <v>#DIV/0!</v>
      </c>
      <c r="BM106" s="194" t="e">
        <f t="array" ref="BM106">SUMPRODUCT(計算_投入係数表_加工!$D243:$DS243, 生産額_中分類, IF(列分類振分=BM$3, 1, 0))/SUMPRODUCT(生産額_中分類, IF(列分類振分=BM$3, 1, 0))</f>
        <v>#DIV/0!</v>
      </c>
      <c r="BN106" s="194" t="e">
        <f t="array" ref="BN106">SUMPRODUCT(計算_投入係数表_加工!$D243:$DS243, 生産額_中分類, IF(列分類振分=BN$3, 1, 0))/SUMPRODUCT(生産額_中分類, IF(列分類振分=BN$3, 1, 0))</f>
        <v>#DIV/0!</v>
      </c>
      <c r="BO106" s="194" t="e">
        <f t="array" ref="BO106">SUMPRODUCT(計算_投入係数表_加工!$D243:$DS243, 生産額_中分類, IF(列分類振分=BO$3, 1, 0))/SUMPRODUCT(生産額_中分類, IF(列分類振分=BO$3, 1, 0))</f>
        <v>#DIV/0!</v>
      </c>
      <c r="BP106" s="194" t="e">
        <f t="array" ref="BP106">SUMPRODUCT(計算_投入係数表_加工!$D243:$DS243, 生産額_中分類, IF(列分類振分=BP$3, 1, 0))/SUMPRODUCT(生産額_中分類, IF(列分類振分=BP$3, 1, 0))</f>
        <v>#DIV/0!</v>
      </c>
      <c r="BQ106" s="194" t="e">
        <f t="array" ref="BQ106">SUMPRODUCT(計算_投入係数表_加工!$D243:$DS243, 生産額_中分類, IF(列分類振分=BQ$3, 1, 0))/SUMPRODUCT(生産額_中分類, IF(列分類振分=BQ$3, 1, 0))</f>
        <v>#DIV/0!</v>
      </c>
      <c r="BR106" s="194" t="e">
        <f t="array" ref="BR106">SUMPRODUCT(計算_投入係数表_加工!$D243:$DS243, 生産額_中分類, IF(列分類振分=BR$3, 1, 0))/SUMPRODUCT(生産額_中分類, IF(列分類振分=BR$3, 1, 0))</f>
        <v>#DIV/0!</v>
      </c>
      <c r="BS106" s="194" t="e">
        <f t="array" ref="BS106">SUMPRODUCT(計算_投入係数表_加工!$D243:$DS243, 生産額_中分類, IF(列分類振分=BS$3, 1, 0))/SUMPRODUCT(生産額_中分類, IF(列分類振分=BS$3, 1, 0))</f>
        <v>#DIV/0!</v>
      </c>
      <c r="BT106" s="194" t="e">
        <f t="array" ref="BT106">SUMPRODUCT(計算_投入係数表_加工!$D243:$DS243, 生産額_中分類, IF(列分類振分=BT$3, 1, 0))/SUMPRODUCT(生産額_中分類, IF(列分類振分=BT$3, 1, 0))</f>
        <v>#DIV/0!</v>
      </c>
      <c r="BU106" s="194" t="e">
        <f t="array" ref="BU106">SUMPRODUCT(計算_投入係数表_加工!$D243:$DS243, 生産額_中分類, IF(列分類振分=BU$3, 1, 0))/SUMPRODUCT(生産額_中分類, IF(列分類振分=BU$3, 1, 0))</f>
        <v>#DIV/0!</v>
      </c>
      <c r="BV106" s="194" t="e">
        <f t="array" ref="BV106">SUMPRODUCT(計算_投入係数表_加工!$D243:$DS243, 生産額_中分類, IF(列分類振分=BV$3, 1, 0))/SUMPRODUCT(生産額_中分類, IF(列分類振分=BV$3, 1, 0))</f>
        <v>#DIV/0!</v>
      </c>
      <c r="BW106" s="194" t="e">
        <f t="array" ref="BW106">SUMPRODUCT(計算_投入係数表_加工!$D243:$DS243, 生産額_中分類, IF(列分類振分=BW$3, 1, 0))/SUMPRODUCT(生産額_中分類, IF(列分類振分=BW$3, 1, 0))</f>
        <v>#DIV/0!</v>
      </c>
      <c r="BX106" s="194" t="e">
        <f t="array" ref="BX106">SUMPRODUCT(計算_投入係数表_加工!$D243:$DS243, 生産額_中分類, IF(列分類振分=BX$3, 1, 0))/SUMPRODUCT(生産額_中分類, IF(列分類振分=BX$3, 1, 0))</f>
        <v>#DIV/0!</v>
      </c>
      <c r="BY106" s="194" t="e">
        <f t="array" ref="BY106">SUMPRODUCT(計算_投入係数表_加工!$D243:$DS243, 生産額_中分類, IF(列分類振分=BY$3, 1, 0))/SUMPRODUCT(生産額_中分類, IF(列分類振分=BY$3, 1, 0))</f>
        <v>#DIV/0!</v>
      </c>
      <c r="BZ106" s="194" t="e">
        <f t="array" ref="BZ106">SUMPRODUCT(計算_投入係数表_加工!$D243:$DS243, 生産額_中分類, IF(列分類振分=BZ$3, 1, 0))/SUMPRODUCT(生産額_中分類, IF(列分類振分=BZ$3, 1, 0))</f>
        <v>#DIV/0!</v>
      </c>
      <c r="CA106" s="194" t="e">
        <f t="array" ref="CA106">SUMPRODUCT(計算_投入係数表_加工!$D243:$DS243, 生産額_中分類, IF(列分類振分=CA$3, 1, 0))/SUMPRODUCT(生産額_中分類, IF(列分類振分=CA$3, 1, 0))</f>
        <v>#DIV/0!</v>
      </c>
      <c r="CB106" s="194" t="e">
        <f t="array" ref="CB106">SUMPRODUCT(計算_投入係数表_加工!$D243:$DS243, 生産額_中分類, IF(列分類振分=CB$3, 1, 0))/SUMPRODUCT(生産額_中分類, IF(列分類振分=CB$3, 1, 0))</f>
        <v>#DIV/0!</v>
      </c>
      <c r="CC106" s="194" t="e">
        <f t="array" ref="CC106">SUMPRODUCT(計算_投入係数表_加工!$D243:$DS243, 生産額_中分類, IF(列分類振分=CC$3, 1, 0))/SUMPRODUCT(生産額_中分類, IF(列分類振分=CC$3, 1, 0))</f>
        <v>#DIV/0!</v>
      </c>
      <c r="CD106" s="194" t="e">
        <f t="array" ref="CD106">SUMPRODUCT(計算_投入係数表_加工!$D243:$DS243, 生産額_中分類, IF(列分類振分=CD$3, 1, 0))/SUMPRODUCT(生産額_中分類, IF(列分類振分=CD$3, 1, 0))</f>
        <v>#DIV/0!</v>
      </c>
      <c r="CE106" s="194" t="e">
        <f t="array" ref="CE106">SUMPRODUCT(計算_投入係数表_加工!$D243:$DS243, 生産額_中分類, IF(列分類振分=CE$3, 1, 0))/SUMPRODUCT(生産額_中分類, IF(列分類振分=CE$3, 1, 0))</f>
        <v>#DIV/0!</v>
      </c>
      <c r="CF106" s="194" t="e">
        <f t="array" ref="CF106">SUMPRODUCT(計算_投入係数表_加工!$D243:$DS243, 生産額_中分類, IF(列分類振分=CF$3, 1, 0))/SUMPRODUCT(生産額_中分類, IF(列分類振分=CF$3, 1, 0))</f>
        <v>#DIV/0!</v>
      </c>
      <c r="CG106" s="194" t="e">
        <f t="array" ref="CG106">SUMPRODUCT(計算_投入係数表_加工!$D243:$DS243, 生産額_中分類, IF(列分類振分=CG$3, 1, 0))/SUMPRODUCT(生産額_中分類, IF(列分類振分=CG$3, 1, 0))</f>
        <v>#DIV/0!</v>
      </c>
      <c r="CH106" s="194" t="e">
        <f t="array" ref="CH106">SUMPRODUCT(計算_投入係数表_加工!$D243:$DS243, 生産額_中分類, IF(列分類振分=CH$3, 1, 0))/SUMPRODUCT(生産額_中分類, IF(列分類振分=CH$3, 1, 0))</f>
        <v>#DIV/0!</v>
      </c>
      <c r="CI106" s="194" t="e">
        <f t="array" ref="CI106">SUMPRODUCT(計算_投入係数表_加工!$D243:$DS243, 生産額_中分類, IF(列分類振分=CI$3, 1, 0))/SUMPRODUCT(生産額_中分類, IF(列分類振分=CI$3, 1, 0))</f>
        <v>#DIV/0!</v>
      </c>
      <c r="CJ106" s="194" t="e">
        <f t="array" ref="CJ106">SUMPRODUCT(計算_投入係数表_加工!$D243:$DS243, 生産額_中分類, IF(列分類振分=CJ$3, 1, 0))/SUMPRODUCT(生産額_中分類, IF(列分類振分=CJ$3, 1, 0))</f>
        <v>#DIV/0!</v>
      </c>
      <c r="CK106" s="194" t="e">
        <f t="array" ref="CK106">SUMPRODUCT(計算_投入係数表_加工!$D243:$DS243, 生産額_中分類, IF(列分類振分=CK$3, 1, 0))/SUMPRODUCT(生産額_中分類, IF(列分類振分=CK$3, 1, 0))</f>
        <v>#DIV/0!</v>
      </c>
      <c r="CL106" s="194" t="e">
        <f t="array" ref="CL106">SUMPRODUCT(計算_投入係数表_加工!$D243:$DS243, 生産額_中分類, IF(列分類振分=CL$3, 1, 0))/SUMPRODUCT(生産額_中分類, IF(列分類振分=CL$3, 1, 0))</f>
        <v>#DIV/0!</v>
      </c>
      <c r="CM106" s="194" t="e">
        <f t="array" ref="CM106">SUMPRODUCT(計算_投入係数表_加工!$D243:$DS243, 生産額_中分類, IF(列分類振分=CM$3, 1, 0))/SUMPRODUCT(生産額_中分類, IF(列分類振分=CM$3, 1, 0))</f>
        <v>#DIV/0!</v>
      </c>
      <c r="CN106" s="194" t="e">
        <f t="array" ref="CN106">SUMPRODUCT(計算_投入係数表_加工!$D243:$DS243, 生産額_中分類, IF(列分類振分=CN$3, 1, 0))/SUMPRODUCT(生産額_中分類, IF(列分類振分=CN$3, 1, 0))</f>
        <v>#DIV/0!</v>
      </c>
      <c r="CO106" s="194" t="e">
        <f t="array" ref="CO106">SUMPRODUCT(計算_投入係数表_加工!$D243:$DS243, 生産額_中分類, IF(列分類振分=CO$3, 1, 0))/SUMPRODUCT(生産額_中分類, IF(列分類振分=CO$3, 1, 0))</f>
        <v>#DIV/0!</v>
      </c>
      <c r="CP106" s="194" t="e">
        <f t="array" ref="CP106">SUMPRODUCT(計算_投入係数表_加工!$D243:$DS243, 生産額_中分類, IF(列分類振分=CP$3, 1, 0))/SUMPRODUCT(生産額_中分類, IF(列分類振分=CP$3, 1, 0))</f>
        <v>#DIV/0!</v>
      </c>
      <c r="CQ106" s="194" t="e">
        <f t="array" ref="CQ106">SUMPRODUCT(計算_投入係数表_加工!$D243:$DS243, 生産額_中分類, IF(列分類振分=CQ$3, 1, 0))/SUMPRODUCT(生産額_中分類, IF(列分類振分=CQ$3, 1, 0))</f>
        <v>#DIV/0!</v>
      </c>
      <c r="CR106" s="194" t="e">
        <f t="array" ref="CR106">SUMPRODUCT(計算_投入係数表_加工!$D243:$DS243, 生産額_中分類, IF(列分類振分=CR$3, 1, 0))/SUMPRODUCT(生産額_中分類, IF(列分類振分=CR$3, 1, 0))</f>
        <v>#DIV/0!</v>
      </c>
      <c r="CS106" s="194" t="e">
        <f t="array" ref="CS106">SUMPRODUCT(計算_投入係数表_加工!$D243:$DS243, 生産額_中分類, IF(列分類振分=CS$3, 1, 0))/SUMPRODUCT(生産額_中分類, IF(列分類振分=CS$3, 1, 0))</f>
        <v>#DIV/0!</v>
      </c>
      <c r="CT106" s="194" t="e">
        <f t="array" ref="CT106">SUMPRODUCT(計算_投入係数表_加工!$D243:$DS243, 生産額_中分類, IF(列分類振分=CT$3, 1, 0))/SUMPRODUCT(生産額_中分類, IF(列分類振分=CT$3, 1, 0))</f>
        <v>#DIV/0!</v>
      </c>
      <c r="CU106" s="194" t="e">
        <f t="array" ref="CU106">SUMPRODUCT(計算_投入係数表_加工!$D243:$DS243, 生産額_中分類, IF(列分類振分=CU$3, 1, 0))/SUMPRODUCT(生産額_中分類, IF(列分類振分=CU$3, 1, 0))</f>
        <v>#DIV/0!</v>
      </c>
      <c r="CV106" s="194" t="e">
        <f t="array" ref="CV106">SUMPRODUCT(計算_投入係数表_加工!$D243:$DS243, 生産額_中分類, IF(列分類振分=CV$3, 1, 0))/SUMPRODUCT(生産額_中分類, IF(列分類振分=CV$3, 1, 0))</f>
        <v>#DIV/0!</v>
      </c>
      <c r="CW106" s="194" t="e">
        <f t="array" ref="CW106">SUMPRODUCT(計算_投入係数表_加工!$D243:$DS243, 生産額_中分類, IF(列分類振分=CW$3, 1, 0))/SUMPRODUCT(生産額_中分類, IF(列分類振分=CW$3, 1, 0))</f>
        <v>#DIV/0!</v>
      </c>
      <c r="CX106" s="194" t="e">
        <f t="array" ref="CX106">SUMPRODUCT(計算_投入係数表_加工!$D243:$DS243, 生産額_中分類, IF(列分類振分=CX$3, 1, 0))/SUMPRODUCT(生産額_中分類, IF(列分類振分=CX$3, 1, 0))</f>
        <v>#DIV/0!</v>
      </c>
      <c r="CY106" s="194" t="e">
        <f t="array" ref="CY106">SUMPRODUCT(計算_投入係数表_加工!$D243:$DS243, 生産額_中分類, IF(列分類振分=CY$3, 1, 0))/SUMPRODUCT(生産額_中分類, IF(列分類振分=CY$3, 1, 0))</f>
        <v>#DIV/0!</v>
      </c>
      <c r="CZ106" s="194" t="e">
        <f t="array" ref="CZ106">SUMPRODUCT(計算_投入係数表_加工!$D243:$DS243, 生産額_中分類, IF(列分類振分=CZ$3, 1, 0))/SUMPRODUCT(生産額_中分類, IF(列分類振分=CZ$3, 1, 0))</f>
        <v>#DIV/0!</v>
      </c>
      <c r="DA106" s="194" t="e">
        <f t="array" ref="DA106">SUMPRODUCT(計算_投入係数表_加工!$D243:$DS243, 生産額_中分類, IF(列分類振分=DA$3, 1, 0))/SUMPRODUCT(生産額_中分類, IF(列分類振分=DA$3, 1, 0))</f>
        <v>#DIV/0!</v>
      </c>
      <c r="DB106" s="194" t="e">
        <f t="array" ref="DB106">SUMPRODUCT(計算_投入係数表_加工!$D243:$DS243, 生産額_中分類, IF(列分類振分=DB$3, 1, 0))/SUMPRODUCT(生産額_中分類, IF(列分類振分=DB$3, 1, 0))</f>
        <v>#DIV/0!</v>
      </c>
      <c r="DC106" s="194" t="e">
        <f t="array" ref="DC106">SUMPRODUCT(計算_投入係数表_加工!$D243:$DS243, 生産額_中分類, IF(列分類振分=DC$3, 1, 0))/SUMPRODUCT(生産額_中分類, IF(列分類振分=DC$3, 1, 0))</f>
        <v>#DIV/0!</v>
      </c>
      <c r="DD106" s="194" t="e">
        <f t="array" ref="DD106">SUMPRODUCT(計算_投入係数表_加工!$D243:$DS243, 生産額_中分類, IF(列分類振分=DD$3, 1, 0))/SUMPRODUCT(生産額_中分類, IF(列分類振分=DD$3, 1, 0))</f>
        <v>#DIV/0!</v>
      </c>
      <c r="DE106" s="194" t="e">
        <f t="array" ref="DE106">SUMPRODUCT(計算_投入係数表_加工!$D243:$DS243, 生産額_中分類, IF(列分類振分=DE$3, 1, 0))/SUMPRODUCT(生産額_中分類, IF(列分類振分=DE$3, 1, 0))</f>
        <v>#DIV/0!</v>
      </c>
      <c r="DF106" s="194" t="e">
        <f t="array" ref="DF106">SUMPRODUCT(計算_投入係数表_加工!$D243:$DS243, 生産額_中分類, IF(列分類振分=DF$3, 1, 0))/SUMPRODUCT(生産額_中分類, IF(列分類振分=DF$3, 1, 0))</f>
        <v>#DIV/0!</v>
      </c>
      <c r="DG106" s="194" t="e">
        <f t="array" ref="DG106">SUMPRODUCT(計算_投入係数表_加工!$D243:$DS243, 生産額_中分類, IF(列分類振分=DG$3, 1, 0))/SUMPRODUCT(生産額_中分類, IF(列分類振分=DG$3, 1, 0))</f>
        <v>#DIV/0!</v>
      </c>
      <c r="DH106" s="194" t="e">
        <f t="array" ref="DH106">SUMPRODUCT(計算_投入係数表_加工!$D243:$DS243, 生産額_中分類, IF(列分類振分=DH$3, 1, 0))/SUMPRODUCT(生産額_中分類, IF(列分類振分=DH$3, 1, 0))</f>
        <v>#DIV/0!</v>
      </c>
      <c r="DI106" s="194" t="e">
        <f t="array" ref="DI106">SUMPRODUCT(計算_投入係数表_加工!$D243:$DS243, 生産額_中分類, IF(列分類振分=DI$3, 1, 0))/SUMPRODUCT(生産額_中分類, IF(列分類振分=DI$3, 1, 0))</f>
        <v>#DIV/0!</v>
      </c>
      <c r="DJ106" s="194" t="e">
        <f t="array" ref="DJ106">SUMPRODUCT(計算_投入係数表_加工!$D243:$DS243, 生産額_中分類, IF(列分類振分=DJ$3, 1, 0))/SUMPRODUCT(生産額_中分類, IF(列分類振分=DJ$3, 1, 0))</f>
        <v>#DIV/0!</v>
      </c>
      <c r="DK106" s="194" t="e">
        <f t="array" ref="DK106">SUMPRODUCT(計算_投入係数表_加工!$D243:$DS243, 生産額_中分類, IF(列分類振分=DK$3, 1, 0))/SUMPRODUCT(生産額_中分類, IF(列分類振分=DK$3, 1, 0))</f>
        <v>#DIV/0!</v>
      </c>
      <c r="DL106" s="194" t="e">
        <f t="array" ref="DL106">SUMPRODUCT(計算_投入係数表_加工!$D243:$DS243, 生産額_中分類, IF(列分類振分=DL$3, 1, 0))/SUMPRODUCT(生産額_中分類, IF(列分類振分=DL$3, 1, 0))</f>
        <v>#DIV/0!</v>
      </c>
      <c r="DM106" s="194" t="e">
        <f t="array" ref="DM106">SUMPRODUCT(計算_投入係数表_加工!$D243:$DS243, 生産額_中分類, IF(列分類振分=DM$3, 1, 0))/SUMPRODUCT(生産額_中分類, IF(列分類振分=DM$3, 1, 0))</f>
        <v>#DIV/0!</v>
      </c>
      <c r="DN106" s="194" t="e">
        <f t="array" ref="DN106">SUMPRODUCT(計算_投入係数表_加工!$D243:$DS243, 生産額_中分類, IF(列分類振分=DN$3, 1, 0))/SUMPRODUCT(生産額_中分類, IF(列分類振分=DN$3, 1, 0))</f>
        <v>#DIV/0!</v>
      </c>
      <c r="DO106" s="194" t="e">
        <f t="array" ref="DO106">SUMPRODUCT(計算_投入係数表_加工!$D243:$DS243, 生産額_中分類, IF(列分類振分=DO$3, 1, 0))/SUMPRODUCT(生産額_中分類, IF(列分類振分=DO$3, 1, 0))</f>
        <v>#DIV/0!</v>
      </c>
      <c r="DP106" s="194" t="e">
        <f t="array" ref="DP106">SUMPRODUCT(計算_投入係数表_加工!$D243:$DS243, 生産額_中分類, IF(列分類振分=DP$3, 1, 0))/SUMPRODUCT(生産額_中分類, IF(列分類振分=DP$3, 1, 0))</f>
        <v>#DIV/0!</v>
      </c>
      <c r="DQ106" s="194" t="e">
        <f t="array" ref="DQ106">SUMPRODUCT(計算_投入係数表_加工!$D243:$DS243, 生産額_中分類, IF(列分類振分=DQ$3, 1, 0))/SUMPRODUCT(生産額_中分類, IF(列分類振分=DQ$3, 1, 0))</f>
        <v>#DIV/0!</v>
      </c>
      <c r="DR106" s="194" t="e">
        <f t="array" ref="DR106">SUMPRODUCT(計算_投入係数表_加工!$D243:$DS243, 生産額_中分類, IF(列分類振分=DR$3, 1, 0))/SUMPRODUCT(生産額_中分類, IF(列分類振分=DR$3, 1, 0))</f>
        <v>#DIV/0!</v>
      </c>
      <c r="DS106" s="194" t="e">
        <f t="array" ref="DS106">SUMPRODUCT(計算_投入係数表_加工!$D243:$DS243, 生産額_中分類, IF(列分類振分=DS$3, 1, 0))/SUMPRODUCT(生産額_中分類, IF(列分類振分=DS$3, 1, 0))</f>
        <v>#DIV/0!</v>
      </c>
      <c r="DT106" s="23">
        <f>SUMIF(振分, $C106, 計算_投入係数表_加工!DT$4:DT$123)</f>
        <v>0</v>
      </c>
    </row>
    <row r="107" spans="2:124" x14ac:dyDescent="0.25">
      <c r="B107" s="53">
        <v>104</v>
      </c>
      <c r="C107" s="192" t="str">
        <v>-</v>
      </c>
      <c r="D107" s="193">
        <f t="array" ref="D107">SUMPRODUCT(計算_投入係数表_加工!$D244:$DS244, 生産額_中分類, IF(列分類振分=D$3, 1, 0))/SUMPRODUCT(生産額_中分類, IF(列分類振分=D$3, 1, 0))</f>
        <v>0</v>
      </c>
      <c r="E107" s="194">
        <f t="array" ref="E107">SUMPRODUCT(計算_投入係数表_加工!$D244:$DS244, 生産額_中分類, IF(列分類振分=E$3, 1, 0))/SUMPRODUCT(生産額_中分類, IF(列分類振分=E$3, 1, 0))</f>
        <v>0</v>
      </c>
      <c r="F107" s="194">
        <f t="array" ref="F107">SUMPRODUCT(計算_投入係数表_加工!$D244:$DS244, 生産額_中分類, IF(列分類振分=F$3, 1, 0))/SUMPRODUCT(生産額_中分類, IF(列分類振分=F$3, 1, 0))</f>
        <v>0</v>
      </c>
      <c r="G107" s="194">
        <f t="array" ref="G107">SUMPRODUCT(計算_投入係数表_加工!$D244:$DS244, 生産額_中分類, IF(列分類振分=G$3, 1, 0))/SUMPRODUCT(生産額_中分類, IF(列分類振分=G$3, 1, 0))</f>
        <v>0</v>
      </c>
      <c r="H107" s="194">
        <f t="array" ref="H107">SUMPRODUCT(計算_投入係数表_加工!$D244:$DS244, 生産額_中分類, IF(列分類振分=H$3, 1, 0))/SUMPRODUCT(生産額_中分類, IF(列分類振分=H$3, 1, 0))</f>
        <v>0</v>
      </c>
      <c r="I107" s="194">
        <f t="array" ref="I107">SUMPRODUCT(計算_投入係数表_加工!$D244:$DS244, 生産額_中分類, IF(列分類振分=I$3, 1, 0))/SUMPRODUCT(生産額_中分類, IF(列分類振分=I$3, 1, 0))</f>
        <v>0</v>
      </c>
      <c r="J107" s="194">
        <f t="array" ref="J107">SUMPRODUCT(計算_投入係数表_加工!$D244:$DS244, 生産額_中分類, IF(列分類振分=J$3, 1, 0))/SUMPRODUCT(生産額_中分類, IF(列分類振分=J$3, 1, 0))</f>
        <v>0</v>
      </c>
      <c r="K107" s="194">
        <f t="array" ref="K107">SUMPRODUCT(計算_投入係数表_加工!$D244:$DS244, 生産額_中分類, IF(列分類振分=K$3, 1, 0))/SUMPRODUCT(生産額_中分類, IF(列分類振分=K$3, 1, 0))</f>
        <v>0</v>
      </c>
      <c r="L107" s="194">
        <f t="array" ref="L107">SUMPRODUCT(計算_投入係数表_加工!$D244:$DS244, 生産額_中分類, IF(列分類振分=L$3, 1, 0))/SUMPRODUCT(生産額_中分類, IF(列分類振分=L$3, 1, 0))</f>
        <v>0</v>
      </c>
      <c r="M107" s="194">
        <f t="array" ref="M107">SUMPRODUCT(計算_投入係数表_加工!$D244:$DS244, 生産額_中分類, IF(列分類振分=M$3, 1, 0))/SUMPRODUCT(生産額_中分類, IF(列分類振分=M$3, 1, 0))</f>
        <v>0</v>
      </c>
      <c r="N107" s="194">
        <f t="array" ref="N107">SUMPRODUCT(計算_投入係数表_加工!$D244:$DS244, 生産額_中分類, IF(列分類振分=N$3, 1, 0))/SUMPRODUCT(生産額_中分類, IF(列分類振分=N$3, 1, 0))</f>
        <v>0</v>
      </c>
      <c r="O107" s="194">
        <f t="array" ref="O107">SUMPRODUCT(計算_投入係数表_加工!$D244:$DS244, 生産額_中分類, IF(列分類振分=O$3, 1, 0))/SUMPRODUCT(生産額_中分類, IF(列分類振分=O$3, 1, 0))</f>
        <v>0</v>
      </c>
      <c r="P107" s="194">
        <f t="array" ref="P107">SUMPRODUCT(計算_投入係数表_加工!$D244:$DS244, 生産額_中分類, IF(列分類振分=P$3, 1, 0))/SUMPRODUCT(生産額_中分類, IF(列分類振分=P$3, 1, 0))</f>
        <v>0</v>
      </c>
      <c r="Q107" s="194" t="e">
        <f t="array" ref="Q107">SUMPRODUCT(計算_投入係数表_加工!$D244:$DS244, 生産額_中分類, IF(列分類振分=Q$3, 1, 0))/SUMPRODUCT(生産額_中分類, IF(列分類振分=Q$3, 1, 0))</f>
        <v>#DIV/0!</v>
      </c>
      <c r="R107" s="194" t="e">
        <f t="array" ref="R107">SUMPRODUCT(計算_投入係数表_加工!$D244:$DS244, 生産額_中分類, IF(列分類振分=R$3, 1, 0))/SUMPRODUCT(生産額_中分類, IF(列分類振分=R$3, 1, 0))</f>
        <v>#DIV/0!</v>
      </c>
      <c r="S107" s="194" t="e">
        <f t="array" ref="S107">SUMPRODUCT(計算_投入係数表_加工!$D244:$DS244, 生産額_中分類, IF(列分類振分=S$3, 1, 0))/SUMPRODUCT(生産額_中分類, IF(列分類振分=S$3, 1, 0))</f>
        <v>#DIV/0!</v>
      </c>
      <c r="T107" s="194" t="e">
        <f t="array" ref="T107">SUMPRODUCT(計算_投入係数表_加工!$D244:$DS244, 生産額_中分類, IF(列分類振分=T$3, 1, 0))/SUMPRODUCT(生産額_中分類, IF(列分類振分=T$3, 1, 0))</f>
        <v>#DIV/0!</v>
      </c>
      <c r="U107" s="194" t="e">
        <f t="array" ref="U107">SUMPRODUCT(計算_投入係数表_加工!$D244:$DS244, 生産額_中分類, IF(列分類振分=U$3, 1, 0))/SUMPRODUCT(生産額_中分類, IF(列分類振分=U$3, 1, 0))</f>
        <v>#DIV/0!</v>
      </c>
      <c r="V107" s="194" t="e">
        <f t="array" ref="V107">SUMPRODUCT(計算_投入係数表_加工!$D244:$DS244, 生産額_中分類, IF(列分類振分=V$3, 1, 0))/SUMPRODUCT(生産額_中分類, IF(列分類振分=V$3, 1, 0))</f>
        <v>#DIV/0!</v>
      </c>
      <c r="W107" s="194" t="e">
        <f t="array" ref="W107">SUMPRODUCT(計算_投入係数表_加工!$D244:$DS244, 生産額_中分類, IF(列分類振分=W$3, 1, 0))/SUMPRODUCT(生産額_中分類, IF(列分類振分=W$3, 1, 0))</f>
        <v>#DIV/0!</v>
      </c>
      <c r="X107" s="194" t="e">
        <f t="array" ref="X107">SUMPRODUCT(計算_投入係数表_加工!$D244:$DS244, 生産額_中分類, IF(列分類振分=X$3, 1, 0))/SUMPRODUCT(生産額_中分類, IF(列分類振分=X$3, 1, 0))</f>
        <v>#DIV/0!</v>
      </c>
      <c r="Y107" s="194" t="e">
        <f t="array" ref="Y107">SUMPRODUCT(計算_投入係数表_加工!$D244:$DS244, 生産額_中分類, IF(列分類振分=Y$3, 1, 0))/SUMPRODUCT(生産額_中分類, IF(列分類振分=Y$3, 1, 0))</f>
        <v>#DIV/0!</v>
      </c>
      <c r="Z107" s="194" t="e">
        <f t="array" ref="Z107">SUMPRODUCT(計算_投入係数表_加工!$D244:$DS244, 生産額_中分類, IF(列分類振分=Z$3, 1, 0))/SUMPRODUCT(生産額_中分類, IF(列分類振分=Z$3, 1, 0))</f>
        <v>#DIV/0!</v>
      </c>
      <c r="AA107" s="194" t="e">
        <f t="array" ref="AA107">SUMPRODUCT(計算_投入係数表_加工!$D244:$DS244, 生産額_中分類, IF(列分類振分=AA$3, 1, 0))/SUMPRODUCT(生産額_中分類, IF(列分類振分=AA$3, 1, 0))</f>
        <v>#DIV/0!</v>
      </c>
      <c r="AB107" s="194" t="e">
        <f t="array" ref="AB107">SUMPRODUCT(計算_投入係数表_加工!$D244:$DS244, 生産額_中分類, IF(列分類振分=AB$3, 1, 0))/SUMPRODUCT(生産額_中分類, IF(列分類振分=AB$3, 1, 0))</f>
        <v>#DIV/0!</v>
      </c>
      <c r="AC107" s="194" t="e">
        <f t="array" ref="AC107">SUMPRODUCT(計算_投入係数表_加工!$D244:$DS244, 生産額_中分類, IF(列分類振分=AC$3, 1, 0))/SUMPRODUCT(生産額_中分類, IF(列分類振分=AC$3, 1, 0))</f>
        <v>#DIV/0!</v>
      </c>
      <c r="AD107" s="194" t="e">
        <f t="array" ref="AD107">SUMPRODUCT(計算_投入係数表_加工!$D244:$DS244, 生産額_中分類, IF(列分類振分=AD$3, 1, 0))/SUMPRODUCT(生産額_中分類, IF(列分類振分=AD$3, 1, 0))</f>
        <v>#DIV/0!</v>
      </c>
      <c r="AE107" s="194" t="e">
        <f t="array" ref="AE107">SUMPRODUCT(計算_投入係数表_加工!$D244:$DS244, 生産額_中分類, IF(列分類振分=AE$3, 1, 0))/SUMPRODUCT(生産額_中分類, IF(列分類振分=AE$3, 1, 0))</f>
        <v>#DIV/0!</v>
      </c>
      <c r="AF107" s="194" t="e">
        <f t="array" ref="AF107">SUMPRODUCT(計算_投入係数表_加工!$D244:$DS244, 生産額_中分類, IF(列分類振分=AF$3, 1, 0))/SUMPRODUCT(生産額_中分類, IF(列分類振分=AF$3, 1, 0))</f>
        <v>#DIV/0!</v>
      </c>
      <c r="AG107" s="194" t="e">
        <f t="array" ref="AG107">SUMPRODUCT(計算_投入係数表_加工!$D244:$DS244, 生産額_中分類, IF(列分類振分=AG$3, 1, 0))/SUMPRODUCT(生産額_中分類, IF(列分類振分=AG$3, 1, 0))</f>
        <v>#DIV/0!</v>
      </c>
      <c r="AH107" s="194" t="e">
        <f t="array" ref="AH107">SUMPRODUCT(計算_投入係数表_加工!$D244:$DS244, 生産額_中分類, IF(列分類振分=AH$3, 1, 0))/SUMPRODUCT(生産額_中分類, IF(列分類振分=AH$3, 1, 0))</f>
        <v>#DIV/0!</v>
      </c>
      <c r="AI107" s="194" t="e">
        <f t="array" ref="AI107">SUMPRODUCT(計算_投入係数表_加工!$D244:$DS244, 生産額_中分類, IF(列分類振分=AI$3, 1, 0))/SUMPRODUCT(生産額_中分類, IF(列分類振分=AI$3, 1, 0))</f>
        <v>#DIV/0!</v>
      </c>
      <c r="AJ107" s="194" t="e">
        <f t="array" ref="AJ107">SUMPRODUCT(計算_投入係数表_加工!$D244:$DS244, 生産額_中分類, IF(列分類振分=AJ$3, 1, 0))/SUMPRODUCT(生産額_中分類, IF(列分類振分=AJ$3, 1, 0))</f>
        <v>#DIV/0!</v>
      </c>
      <c r="AK107" s="194" t="e">
        <f t="array" ref="AK107">SUMPRODUCT(計算_投入係数表_加工!$D244:$DS244, 生産額_中分類, IF(列分類振分=AK$3, 1, 0))/SUMPRODUCT(生産額_中分類, IF(列分類振分=AK$3, 1, 0))</f>
        <v>#DIV/0!</v>
      </c>
      <c r="AL107" s="194" t="e">
        <f t="array" ref="AL107">SUMPRODUCT(計算_投入係数表_加工!$D244:$DS244, 生産額_中分類, IF(列分類振分=AL$3, 1, 0))/SUMPRODUCT(生産額_中分類, IF(列分類振分=AL$3, 1, 0))</f>
        <v>#DIV/0!</v>
      </c>
      <c r="AM107" s="194" t="e">
        <f t="array" ref="AM107">SUMPRODUCT(計算_投入係数表_加工!$D244:$DS244, 生産額_中分類, IF(列分類振分=AM$3, 1, 0))/SUMPRODUCT(生産額_中分類, IF(列分類振分=AM$3, 1, 0))</f>
        <v>#DIV/0!</v>
      </c>
      <c r="AN107" s="194" t="e">
        <f t="array" ref="AN107">SUMPRODUCT(計算_投入係数表_加工!$D244:$DS244, 生産額_中分類, IF(列分類振分=AN$3, 1, 0))/SUMPRODUCT(生産額_中分類, IF(列分類振分=AN$3, 1, 0))</f>
        <v>#DIV/0!</v>
      </c>
      <c r="AO107" s="194" t="e">
        <f t="array" ref="AO107">SUMPRODUCT(計算_投入係数表_加工!$D244:$DS244, 生産額_中分類, IF(列分類振分=AO$3, 1, 0))/SUMPRODUCT(生産額_中分類, IF(列分類振分=AO$3, 1, 0))</f>
        <v>#DIV/0!</v>
      </c>
      <c r="AP107" s="194" t="e">
        <f t="array" ref="AP107">SUMPRODUCT(計算_投入係数表_加工!$D244:$DS244, 生産額_中分類, IF(列分類振分=AP$3, 1, 0))/SUMPRODUCT(生産額_中分類, IF(列分類振分=AP$3, 1, 0))</f>
        <v>#DIV/0!</v>
      </c>
      <c r="AQ107" s="194" t="e">
        <f t="array" ref="AQ107">SUMPRODUCT(計算_投入係数表_加工!$D244:$DS244, 生産額_中分類, IF(列分類振分=AQ$3, 1, 0))/SUMPRODUCT(生産額_中分類, IF(列分類振分=AQ$3, 1, 0))</f>
        <v>#DIV/0!</v>
      </c>
      <c r="AR107" s="194" t="e">
        <f t="array" ref="AR107">SUMPRODUCT(計算_投入係数表_加工!$D244:$DS244, 生産額_中分類, IF(列分類振分=AR$3, 1, 0))/SUMPRODUCT(生産額_中分類, IF(列分類振分=AR$3, 1, 0))</f>
        <v>#DIV/0!</v>
      </c>
      <c r="AS107" s="194" t="e">
        <f t="array" ref="AS107">SUMPRODUCT(計算_投入係数表_加工!$D244:$DS244, 生産額_中分類, IF(列分類振分=AS$3, 1, 0))/SUMPRODUCT(生産額_中分類, IF(列分類振分=AS$3, 1, 0))</f>
        <v>#DIV/0!</v>
      </c>
      <c r="AT107" s="194" t="e">
        <f t="array" ref="AT107">SUMPRODUCT(計算_投入係数表_加工!$D244:$DS244, 生産額_中分類, IF(列分類振分=AT$3, 1, 0))/SUMPRODUCT(生産額_中分類, IF(列分類振分=AT$3, 1, 0))</f>
        <v>#DIV/0!</v>
      </c>
      <c r="AU107" s="194" t="e">
        <f t="array" ref="AU107">SUMPRODUCT(計算_投入係数表_加工!$D244:$DS244, 生産額_中分類, IF(列分類振分=AU$3, 1, 0))/SUMPRODUCT(生産額_中分類, IF(列分類振分=AU$3, 1, 0))</f>
        <v>#DIV/0!</v>
      </c>
      <c r="AV107" s="194" t="e">
        <f t="array" ref="AV107">SUMPRODUCT(計算_投入係数表_加工!$D244:$DS244, 生産額_中分類, IF(列分類振分=AV$3, 1, 0))/SUMPRODUCT(生産額_中分類, IF(列分類振分=AV$3, 1, 0))</f>
        <v>#DIV/0!</v>
      </c>
      <c r="AW107" s="194" t="e">
        <f t="array" ref="AW107">SUMPRODUCT(計算_投入係数表_加工!$D244:$DS244, 生産額_中分類, IF(列分類振分=AW$3, 1, 0))/SUMPRODUCT(生産額_中分類, IF(列分類振分=AW$3, 1, 0))</f>
        <v>#DIV/0!</v>
      </c>
      <c r="AX107" s="194" t="e">
        <f t="array" ref="AX107">SUMPRODUCT(計算_投入係数表_加工!$D244:$DS244, 生産額_中分類, IF(列分類振分=AX$3, 1, 0))/SUMPRODUCT(生産額_中分類, IF(列分類振分=AX$3, 1, 0))</f>
        <v>#DIV/0!</v>
      </c>
      <c r="AY107" s="194" t="e">
        <f t="array" ref="AY107">SUMPRODUCT(計算_投入係数表_加工!$D244:$DS244, 生産額_中分類, IF(列分類振分=AY$3, 1, 0))/SUMPRODUCT(生産額_中分類, IF(列分類振分=AY$3, 1, 0))</f>
        <v>#DIV/0!</v>
      </c>
      <c r="AZ107" s="194" t="e">
        <f t="array" ref="AZ107">SUMPRODUCT(計算_投入係数表_加工!$D244:$DS244, 生産額_中分類, IF(列分類振分=AZ$3, 1, 0))/SUMPRODUCT(生産額_中分類, IF(列分類振分=AZ$3, 1, 0))</f>
        <v>#DIV/0!</v>
      </c>
      <c r="BA107" s="194" t="e">
        <f t="array" ref="BA107">SUMPRODUCT(計算_投入係数表_加工!$D244:$DS244, 生産額_中分類, IF(列分類振分=BA$3, 1, 0))/SUMPRODUCT(生産額_中分類, IF(列分類振分=BA$3, 1, 0))</f>
        <v>#DIV/0!</v>
      </c>
      <c r="BB107" s="194" t="e">
        <f t="array" ref="BB107">SUMPRODUCT(計算_投入係数表_加工!$D244:$DS244, 生産額_中分類, IF(列分類振分=BB$3, 1, 0))/SUMPRODUCT(生産額_中分類, IF(列分類振分=BB$3, 1, 0))</f>
        <v>#DIV/0!</v>
      </c>
      <c r="BC107" s="194" t="e">
        <f t="array" ref="BC107">SUMPRODUCT(計算_投入係数表_加工!$D244:$DS244, 生産額_中分類, IF(列分類振分=BC$3, 1, 0))/SUMPRODUCT(生産額_中分類, IF(列分類振分=BC$3, 1, 0))</f>
        <v>#DIV/0!</v>
      </c>
      <c r="BD107" s="194" t="e">
        <f t="array" ref="BD107">SUMPRODUCT(計算_投入係数表_加工!$D244:$DS244, 生産額_中分類, IF(列分類振分=BD$3, 1, 0))/SUMPRODUCT(生産額_中分類, IF(列分類振分=BD$3, 1, 0))</f>
        <v>#DIV/0!</v>
      </c>
      <c r="BE107" s="194" t="e">
        <f t="array" ref="BE107">SUMPRODUCT(計算_投入係数表_加工!$D244:$DS244, 生産額_中分類, IF(列分類振分=BE$3, 1, 0))/SUMPRODUCT(生産額_中分類, IF(列分類振分=BE$3, 1, 0))</f>
        <v>#DIV/0!</v>
      </c>
      <c r="BF107" s="194" t="e">
        <f t="array" ref="BF107">SUMPRODUCT(計算_投入係数表_加工!$D244:$DS244, 生産額_中分類, IF(列分類振分=BF$3, 1, 0))/SUMPRODUCT(生産額_中分類, IF(列分類振分=BF$3, 1, 0))</f>
        <v>#DIV/0!</v>
      </c>
      <c r="BG107" s="194" t="e">
        <f t="array" ref="BG107">SUMPRODUCT(計算_投入係数表_加工!$D244:$DS244, 生産額_中分類, IF(列分類振分=BG$3, 1, 0))/SUMPRODUCT(生産額_中分類, IF(列分類振分=BG$3, 1, 0))</f>
        <v>#DIV/0!</v>
      </c>
      <c r="BH107" s="194" t="e">
        <f t="array" ref="BH107">SUMPRODUCT(計算_投入係数表_加工!$D244:$DS244, 生産額_中分類, IF(列分類振分=BH$3, 1, 0))/SUMPRODUCT(生産額_中分類, IF(列分類振分=BH$3, 1, 0))</f>
        <v>#DIV/0!</v>
      </c>
      <c r="BI107" s="194" t="e">
        <f t="array" ref="BI107">SUMPRODUCT(計算_投入係数表_加工!$D244:$DS244, 生産額_中分類, IF(列分類振分=BI$3, 1, 0))/SUMPRODUCT(生産額_中分類, IF(列分類振分=BI$3, 1, 0))</f>
        <v>#DIV/0!</v>
      </c>
      <c r="BJ107" s="194" t="e">
        <f t="array" ref="BJ107">SUMPRODUCT(計算_投入係数表_加工!$D244:$DS244, 生産額_中分類, IF(列分類振分=BJ$3, 1, 0))/SUMPRODUCT(生産額_中分類, IF(列分類振分=BJ$3, 1, 0))</f>
        <v>#DIV/0!</v>
      </c>
      <c r="BK107" s="194" t="e">
        <f t="array" ref="BK107">SUMPRODUCT(計算_投入係数表_加工!$D244:$DS244, 生産額_中分類, IF(列分類振分=BK$3, 1, 0))/SUMPRODUCT(生産額_中分類, IF(列分類振分=BK$3, 1, 0))</f>
        <v>#DIV/0!</v>
      </c>
      <c r="BL107" s="194" t="e">
        <f t="array" ref="BL107">SUMPRODUCT(計算_投入係数表_加工!$D244:$DS244, 生産額_中分類, IF(列分類振分=BL$3, 1, 0))/SUMPRODUCT(生産額_中分類, IF(列分類振分=BL$3, 1, 0))</f>
        <v>#DIV/0!</v>
      </c>
      <c r="BM107" s="194" t="e">
        <f t="array" ref="BM107">SUMPRODUCT(計算_投入係数表_加工!$D244:$DS244, 生産額_中分類, IF(列分類振分=BM$3, 1, 0))/SUMPRODUCT(生産額_中分類, IF(列分類振分=BM$3, 1, 0))</f>
        <v>#DIV/0!</v>
      </c>
      <c r="BN107" s="194" t="e">
        <f t="array" ref="BN107">SUMPRODUCT(計算_投入係数表_加工!$D244:$DS244, 生産額_中分類, IF(列分類振分=BN$3, 1, 0))/SUMPRODUCT(生産額_中分類, IF(列分類振分=BN$3, 1, 0))</f>
        <v>#DIV/0!</v>
      </c>
      <c r="BO107" s="194" t="e">
        <f t="array" ref="BO107">SUMPRODUCT(計算_投入係数表_加工!$D244:$DS244, 生産額_中分類, IF(列分類振分=BO$3, 1, 0))/SUMPRODUCT(生産額_中分類, IF(列分類振分=BO$3, 1, 0))</f>
        <v>#DIV/0!</v>
      </c>
      <c r="BP107" s="194" t="e">
        <f t="array" ref="BP107">SUMPRODUCT(計算_投入係数表_加工!$D244:$DS244, 生産額_中分類, IF(列分類振分=BP$3, 1, 0))/SUMPRODUCT(生産額_中分類, IF(列分類振分=BP$3, 1, 0))</f>
        <v>#DIV/0!</v>
      </c>
      <c r="BQ107" s="194" t="e">
        <f t="array" ref="BQ107">SUMPRODUCT(計算_投入係数表_加工!$D244:$DS244, 生産額_中分類, IF(列分類振分=BQ$3, 1, 0))/SUMPRODUCT(生産額_中分類, IF(列分類振分=BQ$3, 1, 0))</f>
        <v>#DIV/0!</v>
      </c>
      <c r="BR107" s="194" t="e">
        <f t="array" ref="BR107">SUMPRODUCT(計算_投入係数表_加工!$D244:$DS244, 生産額_中分類, IF(列分類振分=BR$3, 1, 0))/SUMPRODUCT(生産額_中分類, IF(列分類振分=BR$3, 1, 0))</f>
        <v>#DIV/0!</v>
      </c>
      <c r="BS107" s="194" t="e">
        <f t="array" ref="BS107">SUMPRODUCT(計算_投入係数表_加工!$D244:$DS244, 生産額_中分類, IF(列分類振分=BS$3, 1, 0))/SUMPRODUCT(生産額_中分類, IF(列分類振分=BS$3, 1, 0))</f>
        <v>#DIV/0!</v>
      </c>
      <c r="BT107" s="194" t="e">
        <f t="array" ref="BT107">SUMPRODUCT(計算_投入係数表_加工!$D244:$DS244, 生産額_中分類, IF(列分類振分=BT$3, 1, 0))/SUMPRODUCT(生産額_中分類, IF(列分類振分=BT$3, 1, 0))</f>
        <v>#DIV/0!</v>
      </c>
      <c r="BU107" s="194" t="e">
        <f t="array" ref="BU107">SUMPRODUCT(計算_投入係数表_加工!$D244:$DS244, 生産額_中分類, IF(列分類振分=BU$3, 1, 0))/SUMPRODUCT(生産額_中分類, IF(列分類振分=BU$3, 1, 0))</f>
        <v>#DIV/0!</v>
      </c>
      <c r="BV107" s="194" t="e">
        <f t="array" ref="BV107">SUMPRODUCT(計算_投入係数表_加工!$D244:$DS244, 生産額_中分類, IF(列分類振分=BV$3, 1, 0))/SUMPRODUCT(生産額_中分類, IF(列分類振分=BV$3, 1, 0))</f>
        <v>#DIV/0!</v>
      </c>
      <c r="BW107" s="194" t="e">
        <f t="array" ref="BW107">SUMPRODUCT(計算_投入係数表_加工!$D244:$DS244, 生産額_中分類, IF(列分類振分=BW$3, 1, 0))/SUMPRODUCT(生産額_中分類, IF(列分類振分=BW$3, 1, 0))</f>
        <v>#DIV/0!</v>
      </c>
      <c r="BX107" s="194" t="e">
        <f t="array" ref="BX107">SUMPRODUCT(計算_投入係数表_加工!$D244:$DS244, 生産額_中分類, IF(列分類振分=BX$3, 1, 0))/SUMPRODUCT(生産額_中分類, IF(列分類振分=BX$3, 1, 0))</f>
        <v>#DIV/0!</v>
      </c>
      <c r="BY107" s="194" t="e">
        <f t="array" ref="BY107">SUMPRODUCT(計算_投入係数表_加工!$D244:$DS244, 生産額_中分類, IF(列分類振分=BY$3, 1, 0))/SUMPRODUCT(生産額_中分類, IF(列分類振分=BY$3, 1, 0))</f>
        <v>#DIV/0!</v>
      </c>
      <c r="BZ107" s="194" t="e">
        <f t="array" ref="BZ107">SUMPRODUCT(計算_投入係数表_加工!$D244:$DS244, 生産額_中分類, IF(列分類振分=BZ$3, 1, 0))/SUMPRODUCT(生産額_中分類, IF(列分類振分=BZ$3, 1, 0))</f>
        <v>#DIV/0!</v>
      </c>
      <c r="CA107" s="194" t="e">
        <f t="array" ref="CA107">SUMPRODUCT(計算_投入係数表_加工!$D244:$DS244, 生産額_中分類, IF(列分類振分=CA$3, 1, 0))/SUMPRODUCT(生産額_中分類, IF(列分類振分=CA$3, 1, 0))</f>
        <v>#DIV/0!</v>
      </c>
      <c r="CB107" s="194" t="e">
        <f t="array" ref="CB107">SUMPRODUCT(計算_投入係数表_加工!$D244:$DS244, 生産額_中分類, IF(列分類振分=CB$3, 1, 0))/SUMPRODUCT(生産額_中分類, IF(列分類振分=CB$3, 1, 0))</f>
        <v>#DIV/0!</v>
      </c>
      <c r="CC107" s="194" t="e">
        <f t="array" ref="CC107">SUMPRODUCT(計算_投入係数表_加工!$D244:$DS244, 生産額_中分類, IF(列分類振分=CC$3, 1, 0))/SUMPRODUCT(生産額_中分類, IF(列分類振分=CC$3, 1, 0))</f>
        <v>#DIV/0!</v>
      </c>
      <c r="CD107" s="194" t="e">
        <f t="array" ref="CD107">SUMPRODUCT(計算_投入係数表_加工!$D244:$DS244, 生産額_中分類, IF(列分類振分=CD$3, 1, 0))/SUMPRODUCT(生産額_中分類, IF(列分類振分=CD$3, 1, 0))</f>
        <v>#DIV/0!</v>
      </c>
      <c r="CE107" s="194" t="e">
        <f t="array" ref="CE107">SUMPRODUCT(計算_投入係数表_加工!$D244:$DS244, 生産額_中分類, IF(列分類振分=CE$3, 1, 0))/SUMPRODUCT(生産額_中分類, IF(列分類振分=CE$3, 1, 0))</f>
        <v>#DIV/0!</v>
      </c>
      <c r="CF107" s="194" t="e">
        <f t="array" ref="CF107">SUMPRODUCT(計算_投入係数表_加工!$D244:$DS244, 生産額_中分類, IF(列分類振分=CF$3, 1, 0))/SUMPRODUCT(生産額_中分類, IF(列分類振分=CF$3, 1, 0))</f>
        <v>#DIV/0!</v>
      </c>
      <c r="CG107" s="194" t="e">
        <f t="array" ref="CG107">SUMPRODUCT(計算_投入係数表_加工!$D244:$DS244, 生産額_中分類, IF(列分類振分=CG$3, 1, 0))/SUMPRODUCT(生産額_中分類, IF(列分類振分=CG$3, 1, 0))</f>
        <v>#DIV/0!</v>
      </c>
      <c r="CH107" s="194" t="e">
        <f t="array" ref="CH107">SUMPRODUCT(計算_投入係数表_加工!$D244:$DS244, 生産額_中分類, IF(列分類振分=CH$3, 1, 0))/SUMPRODUCT(生産額_中分類, IF(列分類振分=CH$3, 1, 0))</f>
        <v>#DIV/0!</v>
      </c>
      <c r="CI107" s="194" t="e">
        <f t="array" ref="CI107">SUMPRODUCT(計算_投入係数表_加工!$D244:$DS244, 生産額_中分類, IF(列分類振分=CI$3, 1, 0))/SUMPRODUCT(生産額_中分類, IF(列分類振分=CI$3, 1, 0))</f>
        <v>#DIV/0!</v>
      </c>
      <c r="CJ107" s="194" t="e">
        <f t="array" ref="CJ107">SUMPRODUCT(計算_投入係数表_加工!$D244:$DS244, 生産額_中分類, IF(列分類振分=CJ$3, 1, 0))/SUMPRODUCT(生産額_中分類, IF(列分類振分=CJ$3, 1, 0))</f>
        <v>#DIV/0!</v>
      </c>
      <c r="CK107" s="194" t="e">
        <f t="array" ref="CK107">SUMPRODUCT(計算_投入係数表_加工!$D244:$DS244, 生産額_中分類, IF(列分類振分=CK$3, 1, 0))/SUMPRODUCT(生産額_中分類, IF(列分類振分=CK$3, 1, 0))</f>
        <v>#DIV/0!</v>
      </c>
      <c r="CL107" s="194" t="e">
        <f t="array" ref="CL107">SUMPRODUCT(計算_投入係数表_加工!$D244:$DS244, 生産額_中分類, IF(列分類振分=CL$3, 1, 0))/SUMPRODUCT(生産額_中分類, IF(列分類振分=CL$3, 1, 0))</f>
        <v>#DIV/0!</v>
      </c>
      <c r="CM107" s="194" t="e">
        <f t="array" ref="CM107">SUMPRODUCT(計算_投入係数表_加工!$D244:$DS244, 生産額_中分類, IF(列分類振分=CM$3, 1, 0))/SUMPRODUCT(生産額_中分類, IF(列分類振分=CM$3, 1, 0))</f>
        <v>#DIV/0!</v>
      </c>
      <c r="CN107" s="194" t="e">
        <f t="array" ref="CN107">SUMPRODUCT(計算_投入係数表_加工!$D244:$DS244, 生産額_中分類, IF(列分類振分=CN$3, 1, 0))/SUMPRODUCT(生産額_中分類, IF(列分類振分=CN$3, 1, 0))</f>
        <v>#DIV/0!</v>
      </c>
      <c r="CO107" s="194" t="e">
        <f t="array" ref="CO107">SUMPRODUCT(計算_投入係数表_加工!$D244:$DS244, 生産額_中分類, IF(列分類振分=CO$3, 1, 0))/SUMPRODUCT(生産額_中分類, IF(列分類振分=CO$3, 1, 0))</f>
        <v>#DIV/0!</v>
      </c>
      <c r="CP107" s="194" t="e">
        <f t="array" ref="CP107">SUMPRODUCT(計算_投入係数表_加工!$D244:$DS244, 生産額_中分類, IF(列分類振分=CP$3, 1, 0))/SUMPRODUCT(生産額_中分類, IF(列分類振分=CP$3, 1, 0))</f>
        <v>#DIV/0!</v>
      </c>
      <c r="CQ107" s="194" t="e">
        <f t="array" ref="CQ107">SUMPRODUCT(計算_投入係数表_加工!$D244:$DS244, 生産額_中分類, IF(列分類振分=CQ$3, 1, 0))/SUMPRODUCT(生産額_中分類, IF(列分類振分=CQ$3, 1, 0))</f>
        <v>#DIV/0!</v>
      </c>
      <c r="CR107" s="194" t="e">
        <f t="array" ref="CR107">SUMPRODUCT(計算_投入係数表_加工!$D244:$DS244, 生産額_中分類, IF(列分類振分=CR$3, 1, 0))/SUMPRODUCT(生産額_中分類, IF(列分類振分=CR$3, 1, 0))</f>
        <v>#DIV/0!</v>
      </c>
      <c r="CS107" s="194" t="e">
        <f t="array" ref="CS107">SUMPRODUCT(計算_投入係数表_加工!$D244:$DS244, 生産額_中分類, IF(列分類振分=CS$3, 1, 0))/SUMPRODUCT(生産額_中分類, IF(列分類振分=CS$3, 1, 0))</f>
        <v>#DIV/0!</v>
      </c>
      <c r="CT107" s="194" t="e">
        <f t="array" ref="CT107">SUMPRODUCT(計算_投入係数表_加工!$D244:$DS244, 生産額_中分類, IF(列分類振分=CT$3, 1, 0))/SUMPRODUCT(生産額_中分類, IF(列分類振分=CT$3, 1, 0))</f>
        <v>#DIV/0!</v>
      </c>
      <c r="CU107" s="194" t="e">
        <f t="array" ref="CU107">SUMPRODUCT(計算_投入係数表_加工!$D244:$DS244, 生産額_中分類, IF(列分類振分=CU$3, 1, 0))/SUMPRODUCT(生産額_中分類, IF(列分類振分=CU$3, 1, 0))</f>
        <v>#DIV/0!</v>
      </c>
      <c r="CV107" s="194" t="e">
        <f t="array" ref="CV107">SUMPRODUCT(計算_投入係数表_加工!$D244:$DS244, 生産額_中分類, IF(列分類振分=CV$3, 1, 0))/SUMPRODUCT(生産額_中分類, IF(列分類振分=CV$3, 1, 0))</f>
        <v>#DIV/0!</v>
      </c>
      <c r="CW107" s="194" t="e">
        <f t="array" ref="CW107">SUMPRODUCT(計算_投入係数表_加工!$D244:$DS244, 生産額_中分類, IF(列分類振分=CW$3, 1, 0))/SUMPRODUCT(生産額_中分類, IF(列分類振分=CW$3, 1, 0))</f>
        <v>#DIV/0!</v>
      </c>
      <c r="CX107" s="194" t="e">
        <f t="array" ref="CX107">SUMPRODUCT(計算_投入係数表_加工!$D244:$DS244, 生産額_中分類, IF(列分類振分=CX$3, 1, 0))/SUMPRODUCT(生産額_中分類, IF(列分類振分=CX$3, 1, 0))</f>
        <v>#DIV/0!</v>
      </c>
      <c r="CY107" s="194" t="e">
        <f t="array" ref="CY107">SUMPRODUCT(計算_投入係数表_加工!$D244:$DS244, 生産額_中分類, IF(列分類振分=CY$3, 1, 0))/SUMPRODUCT(生産額_中分類, IF(列分類振分=CY$3, 1, 0))</f>
        <v>#DIV/0!</v>
      </c>
      <c r="CZ107" s="194" t="e">
        <f t="array" ref="CZ107">SUMPRODUCT(計算_投入係数表_加工!$D244:$DS244, 生産額_中分類, IF(列分類振分=CZ$3, 1, 0))/SUMPRODUCT(生産額_中分類, IF(列分類振分=CZ$3, 1, 0))</f>
        <v>#DIV/0!</v>
      </c>
      <c r="DA107" s="194" t="e">
        <f t="array" ref="DA107">SUMPRODUCT(計算_投入係数表_加工!$D244:$DS244, 生産額_中分類, IF(列分類振分=DA$3, 1, 0))/SUMPRODUCT(生産額_中分類, IF(列分類振分=DA$3, 1, 0))</f>
        <v>#DIV/0!</v>
      </c>
      <c r="DB107" s="194" t="e">
        <f t="array" ref="DB107">SUMPRODUCT(計算_投入係数表_加工!$D244:$DS244, 生産額_中分類, IF(列分類振分=DB$3, 1, 0))/SUMPRODUCT(生産額_中分類, IF(列分類振分=DB$3, 1, 0))</f>
        <v>#DIV/0!</v>
      </c>
      <c r="DC107" s="194" t="e">
        <f t="array" ref="DC107">SUMPRODUCT(計算_投入係数表_加工!$D244:$DS244, 生産額_中分類, IF(列分類振分=DC$3, 1, 0))/SUMPRODUCT(生産額_中分類, IF(列分類振分=DC$3, 1, 0))</f>
        <v>#DIV/0!</v>
      </c>
      <c r="DD107" s="194" t="e">
        <f t="array" ref="DD107">SUMPRODUCT(計算_投入係数表_加工!$D244:$DS244, 生産額_中分類, IF(列分類振分=DD$3, 1, 0))/SUMPRODUCT(生産額_中分類, IF(列分類振分=DD$3, 1, 0))</f>
        <v>#DIV/0!</v>
      </c>
      <c r="DE107" s="194" t="e">
        <f t="array" ref="DE107">SUMPRODUCT(計算_投入係数表_加工!$D244:$DS244, 生産額_中分類, IF(列分類振分=DE$3, 1, 0))/SUMPRODUCT(生産額_中分類, IF(列分類振分=DE$3, 1, 0))</f>
        <v>#DIV/0!</v>
      </c>
      <c r="DF107" s="194" t="e">
        <f t="array" ref="DF107">SUMPRODUCT(計算_投入係数表_加工!$D244:$DS244, 生産額_中分類, IF(列分類振分=DF$3, 1, 0))/SUMPRODUCT(生産額_中分類, IF(列分類振分=DF$3, 1, 0))</f>
        <v>#DIV/0!</v>
      </c>
      <c r="DG107" s="194" t="e">
        <f t="array" ref="DG107">SUMPRODUCT(計算_投入係数表_加工!$D244:$DS244, 生産額_中分類, IF(列分類振分=DG$3, 1, 0))/SUMPRODUCT(生産額_中分類, IF(列分類振分=DG$3, 1, 0))</f>
        <v>#DIV/0!</v>
      </c>
      <c r="DH107" s="194" t="e">
        <f t="array" ref="DH107">SUMPRODUCT(計算_投入係数表_加工!$D244:$DS244, 生産額_中分類, IF(列分類振分=DH$3, 1, 0))/SUMPRODUCT(生産額_中分類, IF(列分類振分=DH$3, 1, 0))</f>
        <v>#DIV/0!</v>
      </c>
      <c r="DI107" s="194" t="e">
        <f t="array" ref="DI107">SUMPRODUCT(計算_投入係数表_加工!$D244:$DS244, 生産額_中分類, IF(列分類振分=DI$3, 1, 0))/SUMPRODUCT(生産額_中分類, IF(列分類振分=DI$3, 1, 0))</f>
        <v>#DIV/0!</v>
      </c>
      <c r="DJ107" s="194" t="e">
        <f t="array" ref="DJ107">SUMPRODUCT(計算_投入係数表_加工!$D244:$DS244, 生産額_中分類, IF(列分類振分=DJ$3, 1, 0))/SUMPRODUCT(生産額_中分類, IF(列分類振分=DJ$3, 1, 0))</f>
        <v>#DIV/0!</v>
      </c>
      <c r="DK107" s="194" t="e">
        <f t="array" ref="DK107">SUMPRODUCT(計算_投入係数表_加工!$D244:$DS244, 生産額_中分類, IF(列分類振分=DK$3, 1, 0))/SUMPRODUCT(生産額_中分類, IF(列分類振分=DK$3, 1, 0))</f>
        <v>#DIV/0!</v>
      </c>
      <c r="DL107" s="194" t="e">
        <f t="array" ref="DL107">SUMPRODUCT(計算_投入係数表_加工!$D244:$DS244, 生産額_中分類, IF(列分類振分=DL$3, 1, 0))/SUMPRODUCT(生産額_中分類, IF(列分類振分=DL$3, 1, 0))</f>
        <v>#DIV/0!</v>
      </c>
      <c r="DM107" s="194" t="e">
        <f t="array" ref="DM107">SUMPRODUCT(計算_投入係数表_加工!$D244:$DS244, 生産額_中分類, IF(列分類振分=DM$3, 1, 0))/SUMPRODUCT(生産額_中分類, IF(列分類振分=DM$3, 1, 0))</f>
        <v>#DIV/0!</v>
      </c>
      <c r="DN107" s="194" t="e">
        <f t="array" ref="DN107">SUMPRODUCT(計算_投入係数表_加工!$D244:$DS244, 生産額_中分類, IF(列分類振分=DN$3, 1, 0))/SUMPRODUCT(生産額_中分類, IF(列分類振分=DN$3, 1, 0))</f>
        <v>#DIV/0!</v>
      </c>
      <c r="DO107" s="194" t="e">
        <f t="array" ref="DO107">SUMPRODUCT(計算_投入係数表_加工!$D244:$DS244, 生産額_中分類, IF(列分類振分=DO$3, 1, 0))/SUMPRODUCT(生産額_中分類, IF(列分類振分=DO$3, 1, 0))</f>
        <v>#DIV/0!</v>
      </c>
      <c r="DP107" s="194" t="e">
        <f t="array" ref="DP107">SUMPRODUCT(計算_投入係数表_加工!$D244:$DS244, 生産額_中分類, IF(列分類振分=DP$3, 1, 0))/SUMPRODUCT(生産額_中分類, IF(列分類振分=DP$3, 1, 0))</f>
        <v>#DIV/0!</v>
      </c>
      <c r="DQ107" s="194" t="e">
        <f t="array" ref="DQ107">SUMPRODUCT(計算_投入係数表_加工!$D244:$DS244, 生産額_中分類, IF(列分類振分=DQ$3, 1, 0))/SUMPRODUCT(生産額_中分類, IF(列分類振分=DQ$3, 1, 0))</f>
        <v>#DIV/0!</v>
      </c>
      <c r="DR107" s="194" t="e">
        <f t="array" ref="DR107">SUMPRODUCT(計算_投入係数表_加工!$D244:$DS244, 生産額_中分類, IF(列分類振分=DR$3, 1, 0))/SUMPRODUCT(生産額_中分類, IF(列分類振分=DR$3, 1, 0))</f>
        <v>#DIV/0!</v>
      </c>
      <c r="DS107" s="194" t="e">
        <f t="array" ref="DS107">SUMPRODUCT(計算_投入係数表_加工!$D244:$DS244, 生産額_中分類, IF(列分類振分=DS$3, 1, 0))/SUMPRODUCT(生産額_中分類, IF(列分類振分=DS$3, 1, 0))</f>
        <v>#DIV/0!</v>
      </c>
      <c r="DT107" s="23">
        <f>SUMIF(振分, $C107, 計算_投入係数表_加工!DT$4:DT$123)</f>
        <v>0</v>
      </c>
    </row>
    <row r="108" spans="2:124" x14ac:dyDescent="0.25">
      <c r="B108" s="53">
        <v>105</v>
      </c>
      <c r="C108" s="192" t="str">
        <v>-</v>
      </c>
      <c r="D108" s="193">
        <f t="array" ref="D108">SUMPRODUCT(計算_投入係数表_加工!$D245:$DS245, 生産額_中分類, IF(列分類振分=D$3, 1, 0))/SUMPRODUCT(生産額_中分類, IF(列分類振分=D$3, 1, 0))</f>
        <v>0</v>
      </c>
      <c r="E108" s="194">
        <f t="array" ref="E108">SUMPRODUCT(計算_投入係数表_加工!$D245:$DS245, 生産額_中分類, IF(列分類振分=E$3, 1, 0))/SUMPRODUCT(生産額_中分類, IF(列分類振分=E$3, 1, 0))</f>
        <v>0</v>
      </c>
      <c r="F108" s="194">
        <f t="array" ref="F108">SUMPRODUCT(計算_投入係数表_加工!$D245:$DS245, 生産額_中分類, IF(列分類振分=F$3, 1, 0))/SUMPRODUCT(生産額_中分類, IF(列分類振分=F$3, 1, 0))</f>
        <v>0</v>
      </c>
      <c r="G108" s="194">
        <f t="array" ref="G108">SUMPRODUCT(計算_投入係数表_加工!$D245:$DS245, 生産額_中分類, IF(列分類振分=G$3, 1, 0))/SUMPRODUCT(生産額_中分類, IF(列分類振分=G$3, 1, 0))</f>
        <v>0</v>
      </c>
      <c r="H108" s="194">
        <f t="array" ref="H108">SUMPRODUCT(計算_投入係数表_加工!$D245:$DS245, 生産額_中分類, IF(列分類振分=H$3, 1, 0))/SUMPRODUCT(生産額_中分類, IF(列分類振分=H$3, 1, 0))</f>
        <v>0</v>
      </c>
      <c r="I108" s="194">
        <f t="array" ref="I108">SUMPRODUCT(計算_投入係数表_加工!$D245:$DS245, 生産額_中分類, IF(列分類振分=I$3, 1, 0))/SUMPRODUCT(生産額_中分類, IF(列分類振分=I$3, 1, 0))</f>
        <v>0</v>
      </c>
      <c r="J108" s="194">
        <f t="array" ref="J108">SUMPRODUCT(計算_投入係数表_加工!$D245:$DS245, 生産額_中分類, IF(列分類振分=J$3, 1, 0))/SUMPRODUCT(生産額_中分類, IF(列分類振分=J$3, 1, 0))</f>
        <v>0</v>
      </c>
      <c r="K108" s="194">
        <f t="array" ref="K108">SUMPRODUCT(計算_投入係数表_加工!$D245:$DS245, 生産額_中分類, IF(列分類振分=K$3, 1, 0))/SUMPRODUCT(生産額_中分類, IF(列分類振分=K$3, 1, 0))</f>
        <v>0</v>
      </c>
      <c r="L108" s="194">
        <f t="array" ref="L108">SUMPRODUCT(計算_投入係数表_加工!$D245:$DS245, 生産額_中分類, IF(列分類振分=L$3, 1, 0))/SUMPRODUCT(生産額_中分類, IF(列分類振分=L$3, 1, 0))</f>
        <v>0</v>
      </c>
      <c r="M108" s="194">
        <f t="array" ref="M108">SUMPRODUCT(計算_投入係数表_加工!$D245:$DS245, 生産額_中分類, IF(列分類振分=M$3, 1, 0))/SUMPRODUCT(生産額_中分類, IF(列分類振分=M$3, 1, 0))</f>
        <v>0</v>
      </c>
      <c r="N108" s="194">
        <f t="array" ref="N108">SUMPRODUCT(計算_投入係数表_加工!$D245:$DS245, 生産額_中分類, IF(列分類振分=N$3, 1, 0))/SUMPRODUCT(生産額_中分類, IF(列分類振分=N$3, 1, 0))</f>
        <v>0</v>
      </c>
      <c r="O108" s="194">
        <f t="array" ref="O108">SUMPRODUCT(計算_投入係数表_加工!$D245:$DS245, 生産額_中分類, IF(列分類振分=O$3, 1, 0))/SUMPRODUCT(生産額_中分類, IF(列分類振分=O$3, 1, 0))</f>
        <v>0</v>
      </c>
      <c r="P108" s="194">
        <f t="array" ref="P108">SUMPRODUCT(計算_投入係数表_加工!$D245:$DS245, 生産額_中分類, IF(列分類振分=P$3, 1, 0))/SUMPRODUCT(生産額_中分類, IF(列分類振分=P$3, 1, 0))</f>
        <v>0</v>
      </c>
      <c r="Q108" s="194" t="e">
        <f t="array" ref="Q108">SUMPRODUCT(計算_投入係数表_加工!$D245:$DS245, 生産額_中分類, IF(列分類振分=Q$3, 1, 0))/SUMPRODUCT(生産額_中分類, IF(列分類振分=Q$3, 1, 0))</f>
        <v>#DIV/0!</v>
      </c>
      <c r="R108" s="194" t="e">
        <f t="array" ref="R108">SUMPRODUCT(計算_投入係数表_加工!$D245:$DS245, 生産額_中分類, IF(列分類振分=R$3, 1, 0))/SUMPRODUCT(生産額_中分類, IF(列分類振分=R$3, 1, 0))</f>
        <v>#DIV/0!</v>
      </c>
      <c r="S108" s="194" t="e">
        <f t="array" ref="S108">SUMPRODUCT(計算_投入係数表_加工!$D245:$DS245, 生産額_中分類, IF(列分類振分=S$3, 1, 0))/SUMPRODUCT(生産額_中分類, IF(列分類振分=S$3, 1, 0))</f>
        <v>#DIV/0!</v>
      </c>
      <c r="T108" s="194" t="e">
        <f t="array" ref="T108">SUMPRODUCT(計算_投入係数表_加工!$D245:$DS245, 生産額_中分類, IF(列分類振分=T$3, 1, 0))/SUMPRODUCT(生産額_中分類, IF(列分類振分=T$3, 1, 0))</f>
        <v>#DIV/0!</v>
      </c>
      <c r="U108" s="194" t="e">
        <f t="array" ref="U108">SUMPRODUCT(計算_投入係数表_加工!$D245:$DS245, 生産額_中分類, IF(列分類振分=U$3, 1, 0))/SUMPRODUCT(生産額_中分類, IF(列分類振分=U$3, 1, 0))</f>
        <v>#DIV/0!</v>
      </c>
      <c r="V108" s="194" t="e">
        <f t="array" ref="V108">SUMPRODUCT(計算_投入係数表_加工!$D245:$DS245, 生産額_中分類, IF(列分類振分=V$3, 1, 0))/SUMPRODUCT(生産額_中分類, IF(列分類振分=V$3, 1, 0))</f>
        <v>#DIV/0!</v>
      </c>
      <c r="W108" s="194" t="e">
        <f t="array" ref="W108">SUMPRODUCT(計算_投入係数表_加工!$D245:$DS245, 生産額_中分類, IF(列分類振分=W$3, 1, 0))/SUMPRODUCT(生産額_中分類, IF(列分類振分=W$3, 1, 0))</f>
        <v>#DIV/0!</v>
      </c>
      <c r="X108" s="194" t="e">
        <f t="array" ref="X108">SUMPRODUCT(計算_投入係数表_加工!$D245:$DS245, 生産額_中分類, IF(列分類振分=X$3, 1, 0))/SUMPRODUCT(生産額_中分類, IF(列分類振分=X$3, 1, 0))</f>
        <v>#DIV/0!</v>
      </c>
      <c r="Y108" s="194" t="e">
        <f t="array" ref="Y108">SUMPRODUCT(計算_投入係数表_加工!$D245:$DS245, 生産額_中分類, IF(列分類振分=Y$3, 1, 0))/SUMPRODUCT(生産額_中分類, IF(列分類振分=Y$3, 1, 0))</f>
        <v>#DIV/0!</v>
      </c>
      <c r="Z108" s="194" t="e">
        <f t="array" ref="Z108">SUMPRODUCT(計算_投入係数表_加工!$D245:$DS245, 生産額_中分類, IF(列分類振分=Z$3, 1, 0))/SUMPRODUCT(生産額_中分類, IF(列分類振分=Z$3, 1, 0))</f>
        <v>#DIV/0!</v>
      </c>
      <c r="AA108" s="194" t="e">
        <f t="array" ref="AA108">SUMPRODUCT(計算_投入係数表_加工!$D245:$DS245, 生産額_中分類, IF(列分類振分=AA$3, 1, 0))/SUMPRODUCT(生産額_中分類, IF(列分類振分=AA$3, 1, 0))</f>
        <v>#DIV/0!</v>
      </c>
      <c r="AB108" s="194" t="e">
        <f t="array" ref="AB108">SUMPRODUCT(計算_投入係数表_加工!$D245:$DS245, 生産額_中分類, IF(列分類振分=AB$3, 1, 0))/SUMPRODUCT(生産額_中分類, IF(列分類振分=AB$3, 1, 0))</f>
        <v>#DIV/0!</v>
      </c>
      <c r="AC108" s="194" t="e">
        <f t="array" ref="AC108">SUMPRODUCT(計算_投入係数表_加工!$D245:$DS245, 生産額_中分類, IF(列分類振分=AC$3, 1, 0))/SUMPRODUCT(生産額_中分類, IF(列分類振分=AC$3, 1, 0))</f>
        <v>#DIV/0!</v>
      </c>
      <c r="AD108" s="194" t="e">
        <f t="array" ref="AD108">SUMPRODUCT(計算_投入係数表_加工!$D245:$DS245, 生産額_中分類, IF(列分類振分=AD$3, 1, 0))/SUMPRODUCT(生産額_中分類, IF(列分類振分=AD$3, 1, 0))</f>
        <v>#DIV/0!</v>
      </c>
      <c r="AE108" s="194" t="e">
        <f t="array" ref="AE108">SUMPRODUCT(計算_投入係数表_加工!$D245:$DS245, 生産額_中分類, IF(列分類振分=AE$3, 1, 0))/SUMPRODUCT(生産額_中分類, IF(列分類振分=AE$3, 1, 0))</f>
        <v>#DIV/0!</v>
      </c>
      <c r="AF108" s="194" t="e">
        <f t="array" ref="AF108">SUMPRODUCT(計算_投入係数表_加工!$D245:$DS245, 生産額_中分類, IF(列分類振分=AF$3, 1, 0))/SUMPRODUCT(生産額_中分類, IF(列分類振分=AF$3, 1, 0))</f>
        <v>#DIV/0!</v>
      </c>
      <c r="AG108" s="194" t="e">
        <f t="array" ref="AG108">SUMPRODUCT(計算_投入係数表_加工!$D245:$DS245, 生産額_中分類, IF(列分類振分=AG$3, 1, 0))/SUMPRODUCT(生産額_中分類, IF(列分類振分=AG$3, 1, 0))</f>
        <v>#DIV/0!</v>
      </c>
      <c r="AH108" s="194" t="e">
        <f t="array" ref="AH108">SUMPRODUCT(計算_投入係数表_加工!$D245:$DS245, 生産額_中分類, IF(列分類振分=AH$3, 1, 0))/SUMPRODUCT(生産額_中分類, IF(列分類振分=AH$3, 1, 0))</f>
        <v>#DIV/0!</v>
      </c>
      <c r="AI108" s="194" t="e">
        <f t="array" ref="AI108">SUMPRODUCT(計算_投入係数表_加工!$D245:$DS245, 生産額_中分類, IF(列分類振分=AI$3, 1, 0))/SUMPRODUCT(生産額_中分類, IF(列分類振分=AI$3, 1, 0))</f>
        <v>#DIV/0!</v>
      </c>
      <c r="AJ108" s="194" t="e">
        <f t="array" ref="AJ108">SUMPRODUCT(計算_投入係数表_加工!$D245:$DS245, 生産額_中分類, IF(列分類振分=AJ$3, 1, 0))/SUMPRODUCT(生産額_中分類, IF(列分類振分=AJ$3, 1, 0))</f>
        <v>#DIV/0!</v>
      </c>
      <c r="AK108" s="194" t="e">
        <f t="array" ref="AK108">SUMPRODUCT(計算_投入係数表_加工!$D245:$DS245, 生産額_中分類, IF(列分類振分=AK$3, 1, 0))/SUMPRODUCT(生産額_中分類, IF(列分類振分=AK$3, 1, 0))</f>
        <v>#DIV/0!</v>
      </c>
      <c r="AL108" s="194" t="e">
        <f t="array" ref="AL108">SUMPRODUCT(計算_投入係数表_加工!$D245:$DS245, 生産額_中分類, IF(列分類振分=AL$3, 1, 0))/SUMPRODUCT(生産額_中分類, IF(列分類振分=AL$3, 1, 0))</f>
        <v>#DIV/0!</v>
      </c>
      <c r="AM108" s="194" t="e">
        <f t="array" ref="AM108">SUMPRODUCT(計算_投入係数表_加工!$D245:$DS245, 生産額_中分類, IF(列分類振分=AM$3, 1, 0))/SUMPRODUCT(生産額_中分類, IF(列分類振分=AM$3, 1, 0))</f>
        <v>#DIV/0!</v>
      </c>
      <c r="AN108" s="194" t="e">
        <f t="array" ref="AN108">SUMPRODUCT(計算_投入係数表_加工!$D245:$DS245, 生産額_中分類, IF(列分類振分=AN$3, 1, 0))/SUMPRODUCT(生産額_中分類, IF(列分類振分=AN$3, 1, 0))</f>
        <v>#DIV/0!</v>
      </c>
      <c r="AO108" s="194" t="e">
        <f t="array" ref="AO108">SUMPRODUCT(計算_投入係数表_加工!$D245:$DS245, 生産額_中分類, IF(列分類振分=AO$3, 1, 0))/SUMPRODUCT(生産額_中分類, IF(列分類振分=AO$3, 1, 0))</f>
        <v>#DIV/0!</v>
      </c>
      <c r="AP108" s="194" t="e">
        <f t="array" ref="AP108">SUMPRODUCT(計算_投入係数表_加工!$D245:$DS245, 生産額_中分類, IF(列分類振分=AP$3, 1, 0))/SUMPRODUCT(生産額_中分類, IF(列分類振分=AP$3, 1, 0))</f>
        <v>#DIV/0!</v>
      </c>
      <c r="AQ108" s="194" t="e">
        <f t="array" ref="AQ108">SUMPRODUCT(計算_投入係数表_加工!$D245:$DS245, 生産額_中分類, IF(列分類振分=AQ$3, 1, 0))/SUMPRODUCT(生産額_中分類, IF(列分類振分=AQ$3, 1, 0))</f>
        <v>#DIV/0!</v>
      </c>
      <c r="AR108" s="194" t="e">
        <f t="array" ref="AR108">SUMPRODUCT(計算_投入係数表_加工!$D245:$DS245, 生産額_中分類, IF(列分類振分=AR$3, 1, 0))/SUMPRODUCT(生産額_中分類, IF(列分類振分=AR$3, 1, 0))</f>
        <v>#DIV/0!</v>
      </c>
      <c r="AS108" s="194" t="e">
        <f t="array" ref="AS108">SUMPRODUCT(計算_投入係数表_加工!$D245:$DS245, 生産額_中分類, IF(列分類振分=AS$3, 1, 0))/SUMPRODUCT(生産額_中分類, IF(列分類振分=AS$3, 1, 0))</f>
        <v>#DIV/0!</v>
      </c>
      <c r="AT108" s="194" t="e">
        <f t="array" ref="AT108">SUMPRODUCT(計算_投入係数表_加工!$D245:$DS245, 生産額_中分類, IF(列分類振分=AT$3, 1, 0))/SUMPRODUCT(生産額_中分類, IF(列分類振分=AT$3, 1, 0))</f>
        <v>#DIV/0!</v>
      </c>
      <c r="AU108" s="194" t="e">
        <f t="array" ref="AU108">SUMPRODUCT(計算_投入係数表_加工!$D245:$DS245, 生産額_中分類, IF(列分類振分=AU$3, 1, 0))/SUMPRODUCT(生産額_中分類, IF(列分類振分=AU$3, 1, 0))</f>
        <v>#DIV/0!</v>
      </c>
      <c r="AV108" s="194" t="e">
        <f t="array" ref="AV108">SUMPRODUCT(計算_投入係数表_加工!$D245:$DS245, 生産額_中分類, IF(列分類振分=AV$3, 1, 0))/SUMPRODUCT(生産額_中分類, IF(列分類振分=AV$3, 1, 0))</f>
        <v>#DIV/0!</v>
      </c>
      <c r="AW108" s="194" t="e">
        <f t="array" ref="AW108">SUMPRODUCT(計算_投入係数表_加工!$D245:$DS245, 生産額_中分類, IF(列分類振分=AW$3, 1, 0))/SUMPRODUCT(生産額_中分類, IF(列分類振分=AW$3, 1, 0))</f>
        <v>#DIV/0!</v>
      </c>
      <c r="AX108" s="194" t="e">
        <f t="array" ref="AX108">SUMPRODUCT(計算_投入係数表_加工!$D245:$DS245, 生産額_中分類, IF(列分類振分=AX$3, 1, 0))/SUMPRODUCT(生産額_中分類, IF(列分類振分=AX$3, 1, 0))</f>
        <v>#DIV/0!</v>
      </c>
      <c r="AY108" s="194" t="e">
        <f t="array" ref="AY108">SUMPRODUCT(計算_投入係数表_加工!$D245:$DS245, 生産額_中分類, IF(列分類振分=AY$3, 1, 0))/SUMPRODUCT(生産額_中分類, IF(列分類振分=AY$3, 1, 0))</f>
        <v>#DIV/0!</v>
      </c>
      <c r="AZ108" s="194" t="e">
        <f t="array" ref="AZ108">SUMPRODUCT(計算_投入係数表_加工!$D245:$DS245, 生産額_中分類, IF(列分類振分=AZ$3, 1, 0))/SUMPRODUCT(生産額_中分類, IF(列分類振分=AZ$3, 1, 0))</f>
        <v>#DIV/0!</v>
      </c>
      <c r="BA108" s="194" t="e">
        <f t="array" ref="BA108">SUMPRODUCT(計算_投入係数表_加工!$D245:$DS245, 生産額_中分類, IF(列分類振分=BA$3, 1, 0))/SUMPRODUCT(生産額_中分類, IF(列分類振分=BA$3, 1, 0))</f>
        <v>#DIV/0!</v>
      </c>
      <c r="BB108" s="194" t="e">
        <f t="array" ref="BB108">SUMPRODUCT(計算_投入係数表_加工!$D245:$DS245, 生産額_中分類, IF(列分類振分=BB$3, 1, 0))/SUMPRODUCT(生産額_中分類, IF(列分類振分=BB$3, 1, 0))</f>
        <v>#DIV/0!</v>
      </c>
      <c r="BC108" s="194" t="e">
        <f t="array" ref="BC108">SUMPRODUCT(計算_投入係数表_加工!$D245:$DS245, 生産額_中分類, IF(列分類振分=BC$3, 1, 0))/SUMPRODUCT(生産額_中分類, IF(列分類振分=BC$3, 1, 0))</f>
        <v>#DIV/0!</v>
      </c>
      <c r="BD108" s="194" t="e">
        <f t="array" ref="BD108">SUMPRODUCT(計算_投入係数表_加工!$D245:$DS245, 生産額_中分類, IF(列分類振分=BD$3, 1, 0))/SUMPRODUCT(生産額_中分類, IF(列分類振分=BD$3, 1, 0))</f>
        <v>#DIV/0!</v>
      </c>
      <c r="BE108" s="194" t="e">
        <f t="array" ref="BE108">SUMPRODUCT(計算_投入係数表_加工!$D245:$DS245, 生産額_中分類, IF(列分類振分=BE$3, 1, 0))/SUMPRODUCT(生産額_中分類, IF(列分類振分=BE$3, 1, 0))</f>
        <v>#DIV/0!</v>
      </c>
      <c r="BF108" s="194" t="e">
        <f t="array" ref="BF108">SUMPRODUCT(計算_投入係数表_加工!$D245:$DS245, 生産額_中分類, IF(列分類振分=BF$3, 1, 0))/SUMPRODUCT(生産額_中分類, IF(列分類振分=BF$3, 1, 0))</f>
        <v>#DIV/0!</v>
      </c>
      <c r="BG108" s="194" t="e">
        <f t="array" ref="BG108">SUMPRODUCT(計算_投入係数表_加工!$D245:$DS245, 生産額_中分類, IF(列分類振分=BG$3, 1, 0))/SUMPRODUCT(生産額_中分類, IF(列分類振分=BG$3, 1, 0))</f>
        <v>#DIV/0!</v>
      </c>
      <c r="BH108" s="194" t="e">
        <f t="array" ref="BH108">SUMPRODUCT(計算_投入係数表_加工!$D245:$DS245, 生産額_中分類, IF(列分類振分=BH$3, 1, 0))/SUMPRODUCT(生産額_中分類, IF(列分類振分=BH$3, 1, 0))</f>
        <v>#DIV/0!</v>
      </c>
      <c r="BI108" s="194" t="e">
        <f t="array" ref="BI108">SUMPRODUCT(計算_投入係数表_加工!$D245:$DS245, 生産額_中分類, IF(列分類振分=BI$3, 1, 0))/SUMPRODUCT(生産額_中分類, IF(列分類振分=BI$3, 1, 0))</f>
        <v>#DIV/0!</v>
      </c>
      <c r="BJ108" s="194" t="e">
        <f t="array" ref="BJ108">SUMPRODUCT(計算_投入係数表_加工!$D245:$DS245, 生産額_中分類, IF(列分類振分=BJ$3, 1, 0))/SUMPRODUCT(生産額_中分類, IF(列分類振分=BJ$3, 1, 0))</f>
        <v>#DIV/0!</v>
      </c>
      <c r="BK108" s="194" t="e">
        <f t="array" ref="BK108">SUMPRODUCT(計算_投入係数表_加工!$D245:$DS245, 生産額_中分類, IF(列分類振分=BK$3, 1, 0))/SUMPRODUCT(生産額_中分類, IF(列分類振分=BK$3, 1, 0))</f>
        <v>#DIV/0!</v>
      </c>
      <c r="BL108" s="194" t="e">
        <f t="array" ref="BL108">SUMPRODUCT(計算_投入係数表_加工!$D245:$DS245, 生産額_中分類, IF(列分類振分=BL$3, 1, 0))/SUMPRODUCT(生産額_中分類, IF(列分類振分=BL$3, 1, 0))</f>
        <v>#DIV/0!</v>
      </c>
      <c r="BM108" s="194" t="e">
        <f t="array" ref="BM108">SUMPRODUCT(計算_投入係数表_加工!$D245:$DS245, 生産額_中分類, IF(列分類振分=BM$3, 1, 0))/SUMPRODUCT(生産額_中分類, IF(列分類振分=BM$3, 1, 0))</f>
        <v>#DIV/0!</v>
      </c>
      <c r="BN108" s="194" t="e">
        <f t="array" ref="BN108">SUMPRODUCT(計算_投入係数表_加工!$D245:$DS245, 生産額_中分類, IF(列分類振分=BN$3, 1, 0))/SUMPRODUCT(生産額_中分類, IF(列分類振分=BN$3, 1, 0))</f>
        <v>#DIV/0!</v>
      </c>
      <c r="BO108" s="194" t="e">
        <f t="array" ref="BO108">SUMPRODUCT(計算_投入係数表_加工!$D245:$DS245, 生産額_中分類, IF(列分類振分=BO$3, 1, 0))/SUMPRODUCT(生産額_中分類, IF(列分類振分=BO$3, 1, 0))</f>
        <v>#DIV/0!</v>
      </c>
      <c r="BP108" s="194" t="e">
        <f t="array" ref="BP108">SUMPRODUCT(計算_投入係数表_加工!$D245:$DS245, 生産額_中分類, IF(列分類振分=BP$3, 1, 0))/SUMPRODUCT(生産額_中分類, IF(列分類振分=BP$3, 1, 0))</f>
        <v>#DIV/0!</v>
      </c>
      <c r="BQ108" s="194" t="e">
        <f t="array" ref="BQ108">SUMPRODUCT(計算_投入係数表_加工!$D245:$DS245, 生産額_中分類, IF(列分類振分=BQ$3, 1, 0))/SUMPRODUCT(生産額_中分類, IF(列分類振分=BQ$3, 1, 0))</f>
        <v>#DIV/0!</v>
      </c>
      <c r="BR108" s="194" t="e">
        <f t="array" ref="BR108">SUMPRODUCT(計算_投入係数表_加工!$D245:$DS245, 生産額_中分類, IF(列分類振分=BR$3, 1, 0))/SUMPRODUCT(生産額_中分類, IF(列分類振分=BR$3, 1, 0))</f>
        <v>#DIV/0!</v>
      </c>
      <c r="BS108" s="194" t="e">
        <f t="array" ref="BS108">SUMPRODUCT(計算_投入係数表_加工!$D245:$DS245, 生産額_中分類, IF(列分類振分=BS$3, 1, 0))/SUMPRODUCT(生産額_中分類, IF(列分類振分=BS$3, 1, 0))</f>
        <v>#DIV/0!</v>
      </c>
      <c r="BT108" s="194" t="e">
        <f t="array" ref="BT108">SUMPRODUCT(計算_投入係数表_加工!$D245:$DS245, 生産額_中分類, IF(列分類振分=BT$3, 1, 0))/SUMPRODUCT(生産額_中分類, IF(列分類振分=BT$3, 1, 0))</f>
        <v>#DIV/0!</v>
      </c>
      <c r="BU108" s="194" t="e">
        <f t="array" ref="BU108">SUMPRODUCT(計算_投入係数表_加工!$D245:$DS245, 生産額_中分類, IF(列分類振分=BU$3, 1, 0))/SUMPRODUCT(生産額_中分類, IF(列分類振分=BU$3, 1, 0))</f>
        <v>#DIV/0!</v>
      </c>
      <c r="BV108" s="194" t="e">
        <f t="array" ref="BV108">SUMPRODUCT(計算_投入係数表_加工!$D245:$DS245, 生産額_中分類, IF(列分類振分=BV$3, 1, 0))/SUMPRODUCT(生産額_中分類, IF(列分類振分=BV$3, 1, 0))</f>
        <v>#DIV/0!</v>
      </c>
      <c r="BW108" s="194" t="e">
        <f t="array" ref="BW108">SUMPRODUCT(計算_投入係数表_加工!$D245:$DS245, 生産額_中分類, IF(列分類振分=BW$3, 1, 0))/SUMPRODUCT(生産額_中分類, IF(列分類振分=BW$3, 1, 0))</f>
        <v>#DIV/0!</v>
      </c>
      <c r="BX108" s="194" t="e">
        <f t="array" ref="BX108">SUMPRODUCT(計算_投入係数表_加工!$D245:$DS245, 生産額_中分類, IF(列分類振分=BX$3, 1, 0))/SUMPRODUCT(生産額_中分類, IF(列分類振分=BX$3, 1, 0))</f>
        <v>#DIV/0!</v>
      </c>
      <c r="BY108" s="194" t="e">
        <f t="array" ref="BY108">SUMPRODUCT(計算_投入係数表_加工!$D245:$DS245, 生産額_中分類, IF(列分類振分=BY$3, 1, 0))/SUMPRODUCT(生産額_中分類, IF(列分類振分=BY$3, 1, 0))</f>
        <v>#DIV/0!</v>
      </c>
      <c r="BZ108" s="194" t="e">
        <f t="array" ref="BZ108">SUMPRODUCT(計算_投入係数表_加工!$D245:$DS245, 生産額_中分類, IF(列分類振分=BZ$3, 1, 0))/SUMPRODUCT(生産額_中分類, IF(列分類振分=BZ$3, 1, 0))</f>
        <v>#DIV/0!</v>
      </c>
      <c r="CA108" s="194" t="e">
        <f t="array" ref="CA108">SUMPRODUCT(計算_投入係数表_加工!$D245:$DS245, 生産額_中分類, IF(列分類振分=CA$3, 1, 0))/SUMPRODUCT(生産額_中分類, IF(列分類振分=CA$3, 1, 0))</f>
        <v>#DIV/0!</v>
      </c>
      <c r="CB108" s="194" t="e">
        <f t="array" ref="CB108">SUMPRODUCT(計算_投入係数表_加工!$D245:$DS245, 生産額_中分類, IF(列分類振分=CB$3, 1, 0))/SUMPRODUCT(生産額_中分類, IF(列分類振分=CB$3, 1, 0))</f>
        <v>#DIV/0!</v>
      </c>
      <c r="CC108" s="194" t="e">
        <f t="array" ref="CC108">SUMPRODUCT(計算_投入係数表_加工!$D245:$DS245, 生産額_中分類, IF(列分類振分=CC$3, 1, 0))/SUMPRODUCT(生産額_中分類, IF(列分類振分=CC$3, 1, 0))</f>
        <v>#DIV/0!</v>
      </c>
      <c r="CD108" s="194" t="e">
        <f t="array" ref="CD108">SUMPRODUCT(計算_投入係数表_加工!$D245:$DS245, 生産額_中分類, IF(列分類振分=CD$3, 1, 0))/SUMPRODUCT(生産額_中分類, IF(列分類振分=CD$3, 1, 0))</f>
        <v>#DIV/0!</v>
      </c>
      <c r="CE108" s="194" t="e">
        <f t="array" ref="CE108">SUMPRODUCT(計算_投入係数表_加工!$D245:$DS245, 生産額_中分類, IF(列分類振分=CE$3, 1, 0))/SUMPRODUCT(生産額_中分類, IF(列分類振分=CE$3, 1, 0))</f>
        <v>#DIV/0!</v>
      </c>
      <c r="CF108" s="194" t="e">
        <f t="array" ref="CF108">SUMPRODUCT(計算_投入係数表_加工!$D245:$DS245, 生産額_中分類, IF(列分類振分=CF$3, 1, 0))/SUMPRODUCT(生産額_中分類, IF(列分類振分=CF$3, 1, 0))</f>
        <v>#DIV/0!</v>
      </c>
      <c r="CG108" s="194" t="e">
        <f t="array" ref="CG108">SUMPRODUCT(計算_投入係数表_加工!$D245:$DS245, 生産額_中分類, IF(列分類振分=CG$3, 1, 0))/SUMPRODUCT(生産額_中分類, IF(列分類振分=CG$3, 1, 0))</f>
        <v>#DIV/0!</v>
      </c>
      <c r="CH108" s="194" t="e">
        <f t="array" ref="CH108">SUMPRODUCT(計算_投入係数表_加工!$D245:$DS245, 生産額_中分類, IF(列分類振分=CH$3, 1, 0))/SUMPRODUCT(生産額_中分類, IF(列分類振分=CH$3, 1, 0))</f>
        <v>#DIV/0!</v>
      </c>
      <c r="CI108" s="194" t="e">
        <f t="array" ref="CI108">SUMPRODUCT(計算_投入係数表_加工!$D245:$DS245, 生産額_中分類, IF(列分類振分=CI$3, 1, 0))/SUMPRODUCT(生産額_中分類, IF(列分類振分=CI$3, 1, 0))</f>
        <v>#DIV/0!</v>
      </c>
      <c r="CJ108" s="194" t="e">
        <f t="array" ref="CJ108">SUMPRODUCT(計算_投入係数表_加工!$D245:$DS245, 生産額_中分類, IF(列分類振分=CJ$3, 1, 0))/SUMPRODUCT(生産額_中分類, IF(列分類振分=CJ$3, 1, 0))</f>
        <v>#DIV/0!</v>
      </c>
      <c r="CK108" s="194" t="e">
        <f t="array" ref="CK108">SUMPRODUCT(計算_投入係数表_加工!$D245:$DS245, 生産額_中分類, IF(列分類振分=CK$3, 1, 0))/SUMPRODUCT(生産額_中分類, IF(列分類振分=CK$3, 1, 0))</f>
        <v>#DIV/0!</v>
      </c>
      <c r="CL108" s="194" t="e">
        <f t="array" ref="CL108">SUMPRODUCT(計算_投入係数表_加工!$D245:$DS245, 生産額_中分類, IF(列分類振分=CL$3, 1, 0))/SUMPRODUCT(生産額_中分類, IF(列分類振分=CL$3, 1, 0))</f>
        <v>#DIV/0!</v>
      </c>
      <c r="CM108" s="194" t="e">
        <f t="array" ref="CM108">SUMPRODUCT(計算_投入係数表_加工!$D245:$DS245, 生産額_中分類, IF(列分類振分=CM$3, 1, 0))/SUMPRODUCT(生産額_中分類, IF(列分類振分=CM$3, 1, 0))</f>
        <v>#DIV/0!</v>
      </c>
      <c r="CN108" s="194" t="e">
        <f t="array" ref="CN108">SUMPRODUCT(計算_投入係数表_加工!$D245:$DS245, 生産額_中分類, IF(列分類振分=CN$3, 1, 0))/SUMPRODUCT(生産額_中分類, IF(列分類振分=CN$3, 1, 0))</f>
        <v>#DIV/0!</v>
      </c>
      <c r="CO108" s="194" t="e">
        <f t="array" ref="CO108">SUMPRODUCT(計算_投入係数表_加工!$D245:$DS245, 生産額_中分類, IF(列分類振分=CO$3, 1, 0))/SUMPRODUCT(生産額_中分類, IF(列分類振分=CO$3, 1, 0))</f>
        <v>#DIV/0!</v>
      </c>
      <c r="CP108" s="194" t="e">
        <f t="array" ref="CP108">SUMPRODUCT(計算_投入係数表_加工!$D245:$DS245, 生産額_中分類, IF(列分類振分=CP$3, 1, 0))/SUMPRODUCT(生産額_中分類, IF(列分類振分=CP$3, 1, 0))</f>
        <v>#DIV/0!</v>
      </c>
      <c r="CQ108" s="194" t="e">
        <f t="array" ref="CQ108">SUMPRODUCT(計算_投入係数表_加工!$D245:$DS245, 生産額_中分類, IF(列分類振分=CQ$3, 1, 0))/SUMPRODUCT(生産額_中分類, IF(列分類振分=CQ$3, 1, 0))</f>
        <v>#DIV/0!</v>
      </c>
      <c r="CR108" s="194" t="e">
        <f t="array" ref="CR108">SUMPRODUCT(計算_投入係数表_加工!$D245:$DS245, 生産額_中分類, IF(列分類振分=CR$3, 1, 0))/SUMPRODUCT(生産額_中分類, IF(列分類振分=CR$3, 1, 0))</f>
        <v>#DIV/0!</v>
      </c>
      <c r="CS108" s="194" t="e">
        <f t="array" ref="CS108">SUMPRODUCT(計算_投入係数表_加工!$D245:$DS245, 生産額_中分類, IF(列分類振分=CS$3, 1, 0))/SUMPRODUCT(生産額_中分類, IF(列分類振分=CS$3, 1, 0))</f>
        <v>#DIV/0!</v>
      </c>
      <c r="CT108" s="194" t="e">
        <f t="array" ref="CT108">SUMPRODUCT(計算_投入係数表_加工!$D245:$DS245, 生産額_中分類, IF(列分類振分=CT$3, 1, 0))/SUMPRODUCT(生産額_中分類, IF(列分類振分=CT$3, 1, 0))</f>
        <v>#DIV/0!</v>
      </c>
      <c r="CU108" s="194" t="e">
        <f t="array" ref="CU108">SUMPRODUCT(計算_投入係数表_加工!$D245:$DS245, 生産額_中分類, IF(列分類振分=CU$3, 1, 0))/SUMPRODUCT(生産額_中分類, IF(列分類振分=CU$3, 1, 0))</f>
        <v>#DIV/0!</v>
      </c>
      <c r="CV108" s="194" t="e">
        <f t="array" ref="CV108">SUMPRODUCT(計算_投入係数表_加工!$D245:$DS245, 生産額_中分類, IF(列分類振分=CV$3, 1, 0))/SUMPRODUCT(生産額_中分類, IF(列分類振分=CV$3, 1, 0))</f>
        <v>#DIV/0!</v>
      </c>
      <c r="CW108" s="194" t="e">
        <f t="array" ref="CW108">SUMPRODUCT(計算_投入係数表_加工!$D245:$DS245, 生産額_中分類, IF(列分類振分=CW$3, 1, 0))/SUMPRODUCT(生産額_中分類, IF(列分類振分=CW$3, 1, 0))</f>
        <v>#DIV/0!</v>
      </c>
      <c r="CX108" s="194" t="e">
        <f t="array" ref="CX108">SUMPRODUCT(計算_投入係数表_加工!$D245:$DS245, 生産額_中分類, IF(列分類振分=CX$3, 1, 0))/SUMPRODUCT(生産額_中分類, IF(列分類振分=CX$3, 1, 0))</f>
        <v>#DIV/0!</v>
      </c>
      <c r="CY108" s="194" t="e">
        <f t="array" ref="CY108">SUMPRODUCT(計算_投入係数表_加工!$D245:$DS245, 生産額_中分類, IF(列分類振分=CY$3, 1, 0))/SUMPRODUCT(生産額_中分類, IF(列分類振分=CY$3, 1, 0))</f>
        <v>#DIV/0!</v>
      </c>
      <c r="CZ108" s="194" t="e">
        <f t="array" ref="CZ108">SUMPRODUCT(計算_投入係数表_加工!$D245:$DS245, 生産額_中分類, IF(列分類振分=CZ$3, 1, 0))/SUMPRODUCT(生産額_中分類, IF(列分類振分=CZ$3, 1, 0))</f>
        <v>#DIV/0!</v>
      </c>
      <c r="DA108" s="194" t="e">
        <f t="array" ref="DA108">SUMPRODUCT(計算_投入係数表_加工!$D245:$DS245, 生産額_中分類, IF(列分類振分=DA$3, 1, 0))/SUMPRODUCT(生産額_中分類, IF(列分類振分=DA$3, 1, 0))</f>
        <v>#DIV/0!</v>
      </c>
      <c r="DB108" s="194" t="e">
        <f t="array" ref="DB108">SUMPRODUCT(計算_投入係数表_加工!$D245:$DS245, 生産額_中分類, IF(列分類振分=DB$3, 1, 0))/SUMPRODUCT(生産額_中分類, IF(列分類振分=DB$3, 1, 0))</f>
        <v>#DIV/0!</v>
      </c>
      <c r="DC108" s="194" t="e">
        <f t="array" ref="DC108">SUMPRODUCT(計算_投入係数表_加工!$D245:$DS245, 生産額_中分類, IF(列分類振分=DC$3, 1, 0))/SUMPRODUCT(生産額_中分類, IF(列分類振分=DC$3, 1, 0))</f>
        <v>#DIV/0!</v>
      </c>
      <c r="DD108" s="194" t="e">
        <f t="array" ref="DD108">SUMPRODUCT(計算_投入係数表_加工!$D245:$DS245, 生産額_中分類, IF(列分類振分=DD$3, 1, 0))/SUMPRODUCT(生産額_中分類, IF(列分類振分=DD$3, 1, 0))</f>
        <v>#DIV/0!</v>
      </c>
      <c r="DE108" s="194" t="e">
        <f t="array" ref="DE108">SUMPRODUCT(計算_投入係数表_加工!$D245:$DS245, 生産額_中分類, IF(列分類振分=DE$3, 1, 0))/SUMPRODUCT(生産額_中分類, IF(列分類振分=DE$3, 1, 0))</f>
        <v>#DIV/0!</v>
      </c>
      <c r="DF108" s="194" t="e">
        <f t="array" ref="DF108">SUMPRODUCT(計算_投入係数表_加工!$D245:$DS245, 生産額_中分類, IF(列分類振分=DF$3, 1, 0))/SUMPRODUCT(生産額_中分類, IF(列分類振分=DF$3, 1, 0))</f>
        <v>#DIV/0!</v>
      </c>
      <c r="DG108" s="194" t="e">
        <f t="array" ref="DG108">SUMPRODUCT(計算_投入係数表_加工!$D245:$DS245, 生産額_中分類, IF(列分類振分=DG$3, 1, 0))/SUMPRODUCT(生産額_中分類, IF(列分類振分=DG$3, 1, 0))</f>
        <v>#DIV/0!</v>
      </c>
      <c r="DH108" s="194" t="e">
        <f t="array" ref="DH108">SUMPRODUCT(計算_投入係数表_加工!$D245:$DS245, 生産額_中分類, IF(列分類振分=DH$3, 1, 0))/SUMPRODUCT(生産額_中分類, IF(列分類振分=DH$3, 1, 0))</f>
        <v>#DIV/0!</v>
      </c>
      <c r="DI108" s="194" t="e">
        <f t="array" ref="DI108">SUMPRODUCT(計算_投入係数表_加工!$D245:$DS245, 生産額_中分類, IF(列分類振分=DI$3, 1, 0))/SUMPRODUCT(生産額_中分類, IF(列分類振分=DI$3, 1, 0))</f>
        <v>#DIV/0!</v>
      </c>
      <c r="DJ108" s="194" t="e">
        <f t="array" ref="DJ108">SUMPRODUCT(計算_投入係数表_加工!$D245:$DS245, 生産額_中分類, IF(列分類振分=DJ$3, 1, 0))/SUMPRODUCT(生産額_中分類, IF(列分類振分=DJ$3, 1, 0))</f>
        <v>#DIV/0!</v>
      </c>
      <c r="DK108" s="194" t="e">
        <f t="array" ref="DK108">SUMPRODUCT(計算_投入係数表_加工!$D245:$DS245, 生産額_中分類, IF(列分類振分=DK$3, 1, 0))/SUMPRODUCT(生産額_中分類, IF(列分類振分=DK$3, 1, 0))</f>
        <v>#DIV/0!</v>
      </c>
      <c r="DL108" s="194" t="e">
        <f t="array" ref="DL108">SUMPRODUCT(計算_投入係数表_加工!$D245:$DS245, 生産額_中分類, IF(列分類振分=DL$3, 1, 0))/SUMPRODUCT(生産額_中分類, IF(列分類振分=DL$3, 1, 0))</f>
        <v>#DIV/0!</v>
      </c>
      <c r="DM108" s="194" t="e">
        <f t="array" ref="DM108">SUMPRODUCT(計算_投入係数表_加工!$D245:$DS245, 生産額_中分類, IF(列分類振分=DM$3, 1, 0))/SUMPRODUCT(生産額_中分類, IF(列分類振分=DM$3, 1, 0))</f>
        <v>#DIV/0!</v>
      </c>
      <c r="DN108" s="194" t="e">
        <f t="array" ref="DN108">SUMPRODUCT(計算_投入係数表_加工!$D245:$DS245, 生産額_中分類, IF(列分類振分=DN$3, 1, 0))/SUMPRODUCT(生産額_中分類, IF(列分類振分=DN$3, 1, 0))</f>
        <v>#DIV/0!</v>
      </c>
      <c r="DO108" s="194" t="e">
        <f t="array" ref="DO108">SUMPRODUCT(計算_投入係数表_加工!$D245:$DS245, 生産額_中分類, IF(列分類振分=DO$3, 1, 0))/SUMPRODUCT(生産額_中分類, IF(列分類振分=DO$3, 1, 0))</f>
        <v>#DIV/0!</v>
      </c>
      <c r="DP108" s="194" t="e">
        <f t="array" ref="DP108">SUMPRODUCT(計算_投入係数表_加工!$D245:$DS245, 生産額_中分類, IF(列分類振分=DP$3, 1, 0))/SUMPRODUCT(生産額_中分類, IF(列分類振分=DP$3, 1, 0))</f>
        <v>#DIV/0!</v>
      </c>
      <c r="DQ108" s="194" t="e">
        <f t="array" ref="DQ108">SUMPRODUCT(計算_投入係数表_加工!$D245:$DS245, 生産額_中分類, IF(列分類振分=DQ$3, 1, 0))/SUMPRODUCT(生産額_中分類, IF(列分類振分=DQ$3, 1, 0))</f>
        <v>#DIV/0!</v>
      </c>
      <c r="DR108" s="194" t="e">
        <f t="array" ref="DR108">SUMPRODUCT(計算_投入係数表_加工!$D245:$DS245, 生産額_中分類, IF(列分類振分=DR$3, 1, 0))/SUMPRODUCT(生産額_中分類, IF(列分類振分=DR$3, 1, 0))</f>
        <v>#DIV/0!</v>
      </c>
      <c r="DS108" s="194" t="e">
        <f t="array" ref="DS108">SUMPRODUCT(計算_投入係数表_加工!$D245:$DS245, 生産額_中分類, IF(列分類振分=DS$3, 1, 0))/SUMPRODUCT(生産額_中分類, IF(列分類振分=DS$3, 1, 0))</f>
        <v>#DIV/0!</v>
      </c>
      <c r="DT108" s="23">
        <f>SUMIF(振分, $C108, 計算_投入係数表_加工!DT$4:DT$123)</f>
        <v>0</v>
      </c>
    </row>
    <row r="109" spans="2:124" x14ac:dyDescent="0.25">
      <c r="B109" s="53">
        <v>106</v>
      </c>
      <c r="C109" s="192" t="str">
        <v>-</v>
      </c>
      <c r="D109" s="193">
        <f t="array" ref="D109">SUMPRODUCT(計算_投入係数表_加工!$D246:$DS246, 生産額_中分類, IF(列分類振分=D$3, 1, 0))/SUMPRODUCT(生産額_中分類, IF(列分類振分=D$3, 1, 0))</f>
        <v>0</v>
      </c>
      <c r="E109" s="194">
        <f t="array" ref="E109">SUMPRODUCT(計算_投入係数表_加工!$D246:$DS246, 生産額_中分類, IF(列分類振分=E$3, 1, 0))/SUMPRODUCT(生産額_中分類, IF(列分類振分=E$3, 1, 0))</f>
        <v>0</v>
      </c>
      <c r="F109" s="194">
        <f t="array" ref="F109">SUMPRODUCT(計算_投入係数表_加工!$D246:$DS246, 生産額_中分類, IF(列分類振分=F$3, 1, 0))/SUMPRODUCT(生産額_中分類, IF(列分類振分=F$3, 1, 0))</f>
        <v>0</v>
      </c>
      <c r="G109" s="194">
        <f t="array" ref="G109">SUMPRODUCT(計算_投入係数表_加工!$D246:$DS246, 生産額_中分類, IF(列分類振分=G$3, 1, 0))/SUMPRODUCT(生産額_中分類, IF(列分類振分=G$3, 1, 0))</f>
        <v>0</v>
      </c>
      <c r="H109" s="194">
        <f t="array" ref="H109">SUMPRODUCT(計算_投入係数表_加工!$D246:$DS246, 生産額_中分類, IF(列分類振分=H$3, 1, 0))/SUMPRODUCT(生産額_中分類, IF(列分類振分=H$3, 1, 0))</f>
        <v>0</v>
      </c>
      <c r="I109" s="194">
        <f t="array" ref="I109">SUMPRODUCT(計算_投入係数表_加工!$D246:$DS246, 生産額_中分類, IF(列分類振分=I$3, 1, 0))/SUMPRODUCT(生産額_中分類, IF(列分類振分=I$3, 1, 0))</f>
        <v>0</v>
      </c>
      <c r="J109" s="194">
        <f t="array" ref="J109">SUMPRODUCT(計算_投入係数表_加工!$D246:$DS246, 生産額_中分類, IF(列分類振分=J$3, 1, 0))/SUMPRODUCT(生産額_中分類, IF(列分類振分=J$3, 1, 0))</f>
        <v>0</v>
      </c>
      <c r="K109" s="194">
        <f t="array" ref="K109">SUMPRODUCT(計算_投入係数表_加工!$D246:$DS246, 生産額_中分類, IF(列分類振分=K$3, 1, 0))/SUMPRODUCT(生産額_中分類, IF(列分類振分=K$3, 1, 0))</f>
        <v>0</v>
      </c>
      <c r="L109" s="194">
        <f t="array" ref="L109">SUMPRODUCT(計算_投入係数表_加工!$D246:$DS246, 生産額_中分類, IF(列分類振分=L$3, 1, 0))/SUMPRODUCT(生産額_中分類, IF(列分類振分=L$3, 1, 0))</f>
        <v>0</v>
      </c>
      <c r="M109" s="194">
        <f t="array" ref="M109">SUMPRODUCT(計算_投入係数表_加工!$D246:$DS246, 生産額_中分類, IF(列分類振分=M$3, 1, 0))/SUMPRODUCT(生産額_中分類, IF(列分類振分=M$3, 1, 0))</f>
        <v>0</v>
      </c>
      <c r="N109" s="194">
        <f t="array" ref="N109">SUMPRODUCT(計算_投入係数表_加工!$D246:$DS246, 生産額_中分類, IF(列分類振分=N$3, 1, 0))/SUMPRODUCT(生産額_中分類, IF(列分類振分=N$3, 1, 0))</f>
        <v>0</v>
      </c>
      <c r="O109" s="194">
        <f t="array" ref="O109">SUMPRODUCT(計算_投入係数表_加工!$D246:$DS246, 生産額_中分類, IF(列分類振分=O$3, 1, 0))/SUMPRODUCT(生産額_中分類, IF(列分類振分=O$3, 1, 0))</f>
        <v>0</v>
      </c>
      <c r="P109" s="194">
        <f t="array" ref="P109">SUMPRODUCT(計算_投入係数表_加工!$D246:$DS246, 生産額_中分類, IF(列分類振分=P$3, 1, 0))/SUMPRODUCT(生産額_中分類, IF(列分類振分=P$3, 1, 0))</f>
        <v>0</v>
      </c>
      <c r="Q109" s="194" t="e">
        <f t="array" ref="Q109">SUMPRODUCT(計算_投入係数表_加工!$D246:$DS246, 生産額_中分類, IF(列分類振分=Q$3, 1, 0))/SUMPRODUCT(生産額_中分類, IF(列分類振分=Q$3, 1, 0))</f>
        <v>#DIV/0!</v>
      </c>
      <c r="R109" s="194" t="e">
        <f t="array" ref="R109">SUMPRODUCT(計算_投入係数表_加工!$D246:$DS246, 生産額_中分類, IF(列分類振分=R$3, 1, 0))/SUMPRODUCT(生産額_中分類, IF(列分類振分=R$3, 1, 0))</f>
        <v>#DIV/0!</v>
      </c>
      <c r="S109" s="194" t="e">
        <f t="array" ref="S109">SUMPRODUCT(計算_投入係数表_加工!$D246:$DS246, 生産額_中分類, IF(列分類振分=S$3, 1, 0))/SUMPRODUCT(生産額_中分類, IF(列分類振分=S$3, 1, 0))</f>
        <v>#DIV/0!</v>
      </c>
      <c r="T109" s="194" t="e">
        <f t="array" ref="T109">SUMPRODUCT(計算_投入係数表_加工!$D246:$DS246, 生産額_中分類, IF(列分類振分=T$3, 1, 0))/SUMPRODUCT(生産額_中分類, IF(列分類振分=T$3, 1, 0))</f>
        <v>#DIV/0!</v>
      </c>
      <c r="U109" s="194" t="e">
        <f t="array" ref="U109">SUMPRODUCT(計算_投入係数表_加工!$D246:$DS246, 生産額_中分類, IF(列分類振分=U$3, 1, 0))/SUMPRODUCT(生産額_中分類, IF(列分類振分=U$3, 1, 0))</f>
        <v>#DIV/0!</v>
      </c>
      <c r="V109" s="194" t="e">
        <f t="array" ref="V109">SUMPRODUCT(計算_投入係数表_加工!$D246:$DS246, 生産額_中分類, IF(列分類振分=V$3, 1, 0))/SUMPRODUCT(生産額_中分類, IF(列分類振分=V$3, 1, 0))</f>
        <v>#DIV/0!</v>
      </c>
      <c r="W109" s="194" t="e">
        <f t="array" ref="W109">SUMPRODUCT(計算_投入係数表_加工!$D246:$DS246, 生産額_中分類, IF(列分類振分=W$3, 1, 0))/SUMPRODUCT(生産額_中分類, IF(列分類振分=W$3, 1, 0))</f>
        <v>#DIV/0!</v>
      </c>
      <c r="X109" s="194" t="e">
        <f t="array" ref="X109">SUMPRODUCT(計算_投入係数表_加工!$D246:$DS246, 生産額_中分類, IF(列分類振分=X$3, 1, 0))/SUMPRODUCT(生産額_中分類, IF(列分類振分=X$3, 1, 0))</f>
        <v>#DIV/0!</v>
      </c>
      <c r="Y109" s="194" t="e">
        <f t="array" ref="Y109">SUMPRODUCT(計算_投入係数表_加工!$D246:$DS246, 生産額_中分類, IF(列分類振分=Y$3, 1, 0))/SUMPRODUCT(生産額_中分類, IF(列分類振分=Y$3, 1, 0))</f>
        <v>#DIV/0!</v>
      </c>
      <c r="Z109" s="194" t="e">
        <f t="array" ref="Z109">SUMPRODUCT(計算_投入係数表_加工!$D246:$DS246, 生産額_中分類, IF(列分類振分=Z$3, 1, 0))/SUMPRODUCT(生産額_中分類, IF(列分類振分=Z$3, 1, 0))</f>
        <v>#DIV/0!</v>
      </c>
      <c r="AA109" s="194" t="e">
        <f t="array" ref="AA109">SUMPRODUCT(計算_投入係数表_加工!$D246:$DS246, 生産額_中分類, IF(列分類振分=AA$3, 1, 0))/SUMPRODUCT(生産額_中分類, IF(列分類振分=AA$3, 1, 0))</f>
        <v>#DIV/0!</v>
      </c>
      <c r="AB109" s="194" t="e">
        <f t="array" ref="AB109">SUMPRODUCT(計算_投入係数表_加工!$D246:$DS246, 生産額_中分類, IF(列分類振分=AB$3, 1, 0))/SUMPRODUCT(生産額_中分類, IF(列分類振分=AB$3, 1, 0))</f>
        <v>#DIV/0!</v>
      </c>
      <c r="AC109" s="194" t="e">
        <f t="array" ref="AC109">SUMPRODUCT(計算_投入係数表_加工!$D246:$DS246, 生産額_中分類, IF(列分類振分=AC$3, 1, 0))/SUMPRODUCT(生産額_中分類, IF(列分類振分=AC$3, 1, 0))</f>
        <v>#DIV/0!</v>
      </c>
      <c r="AD109" s="194" t="e">
        <f t="array" ref="AD109">SUMPRODUCT(計算_投入係数表_加工!$D246:$DS246, 生産額_中分類, IF(列分類振分=AD$3, 1, 0))/SUMPRODUCT(生産額_中分類, IF(列分類振分=AD$3, 1, 0))</f>
        <v>#DIV/0!</v>
      </c>
      <c r="AE109" s="194" t="e">
        <f t="array" ref="AE109">SUMPRODUCT(計算_投入係数表_加工!$D246:$DS246, 生産額_中分類, IF(列分類振分=AE$3, 1, 0))/SUMPRODUCT(生産額_中分類, IF(列分類振分=AE$3, 1, 0))</f>
        <v>#DIV/0!</v>
      </c>
      <c r="AF109" s="194" t="e">
        <f t="array" ref="AF109">SUMPRODUCT(計算_投入係数表_加工!$D246:$DS246, 生産額_中分類, IF(列分類振分=AF$3, 1, 0))/SUMPRODUCT(生産額_中分類, IF(列分類振分=AF$3, 1, 0))</f>
        <v>#DIV/0!</v>
      </c>
      <c r="AG109" s="194" t="e">
        <f t="array" ref="AG109">SUMPRODUCT(計算_投入係数表_加工!$D246:$DS246, 生産額_中分類, IF(列分類振分=AG$3, 1, 0))/SUMPRODUCT(生産額_中分類, IF(列分類振分=AG$3, 1, 0))</f>
        <v>#DIV/0!</v>
      </c>
      <c r="AH109" s="194" t="e">
        <f t="array" ref="AH109">SUMPRODUCT(計算_投入係数表_加工!$D246:$DS246, 生産額_中分類, IF(列分類振分=AH$3, 1, 0))/SUMPRODUCT(生産額_中分類, IF(列分類振分=AH$3, 1, 0))</f>
        <v>#DIV/0!</v>
      </c>
      <c r="AI109" s="194" t="e">
        <f t="array" ref="AI109">SUMPRODUCT(計算_投入係数表_加工!$D246:$DS246, 生産額_中分類, IF(列分類振分=AI$3, 1, 0))/SUMPRODUCT(生産額_中分類, IF(列分類振分=AI$3, 1, 0))</f>
        <v>#DIV/0!</v>
      </c>
      <c r="AJ109" s="194" t="e">
        <f t="array" ref="AJ109">SUMPRODUCT(計算_投入係数表_加工!$D246:$DS246, 生産額_中分類, IF(列分類振分=AJ$3, 1, 0))/SUMPRODUCT(生産額_中分類, IF(列分類振分=AJ$3, 1, 0))</f>
        <v>#DIV/0!</v>
      </c>
      <c r="AK109" s="194" t="e">
        <f t="array" ref="AK109">SUMPRODUCT(計算_投入係数表_加工!$D246:$DS246, 生産額_中分類, IF(列分類振分=AK$3, 1, 0))/SUMPRODUCT(生産額_中分類, IF(列分類振分=AK$3, 1, 0))</f>
        <v>#DIV/0!</v>
      </c>
      <c r="AL109" s="194" t="e">
        <f t="array" ref="AL109">SUMPRODUCT(計算_投入係数表_加工!$D246:$DS246, 生産額_中分類, IF(列分類振分=AL$3, 1, 0))/SUMPRODUCT(生産額_中分類, IF(列分類振分=AL$3, 1, 0))</f>
        <v>#DIV/0!</v>
      </c>
      <c r="AM109" s="194" t="e">
        <f t="array" ref="AM109">SUMPRODUCT(計算_投入係数表_加工!$D246:$DS246, 生産額_中分類, IF(列分類振分=AM$3, 1, 0))/SUMPRODUCT(生産額_中分類, IF(列分類振分=AM$3, 1, 0))</f>
        <v>#DIV/0!</v>
      </c>
      <c r="AN109" s="194" t="e">
        <f t="array" ref="AN109">SUMPRODUCT(計算_投入係数表_加工!$D246:$DS246, 生産額_中分類, IF(列分類振分=AN$3, 1, 0))/SUMPRODUCT(生産額_中分類, IF(列分類振分=AN$3, 1, 0))</f>
        <v>#DIV/0!</v>
      </c>
      <c r="AO109" s="194" t="e">
        <f t="array" ref="AO109">SUMPRODUCT(計算_投入係数表_加工!$D246:$DS246, 生産額_中分類, IF(列分類振分=AO$3, 1, 0))/SUMPRODUCT(生産額_中分類, IF(列分類振分=AO$3, 1, 0))</f>
        <v>#DIV/0!</v>
      </c>
      <c r="AP109" s="194" t="e">
        <f t="array" ref="AP109">SUMPRODUCT(計算_投入係数表_加工!$D246:$DS246, 生産額_中分類, IF(列分類振分=AP$3, 1, 0))/SUMPRODUCT(生産額_中分類, IF(列分類振分=AP$3, 1, 0))</f>
        <v>#DIV/0!</v>
      </c>
      <c r="AQ109" s="194" t="e">
        <f t="array" ref="AQ109">SUMPRODUCT(計算_投入係数表_加工!$D246:$DS246, 生産額_中分類, IF(列分類振分=AQ$3, 1, 0))/SUMPRODUCT(生産額_中分類, IF(列分類振分=AQ$3, 1, 0))</f>
        <v>#DIV/0!</v>
      </c>
      <c r="AR109" s="194" t="e">
        <f t="array" ref="AR109">SUMPRODUCT(計算_投入係数表_加工!$D246:$DS246, 生産額_中分類, IF(列分類振分=AR$3, 1, 0))/SUMPRODUCT(生産額_中分類, IF(列分類振分=AR$3, 1, 0))</f>
        <v>#DIV/0!</v>
      </c>
      <c r="AS109" s="194" t="e">
        <f t="array" ref="AS109">SUMPRODUCT(計算_投入係数表_加工!$D246:$DS246, 生産額_中分類, IF(列分類振分=AS$3, 1, 0))/SUMPRODUCT(生産額_中分類, IF(列分類振分=AS$3, 1, 0))</f>
        <v>#DIV/0!</v>
      </c>
      <c r="AT109" s="194" t="e">
        <f t="array" ref="AT109">SUMPRODUCT(計算_投入係数表_加工!$D246:$DS246, 生産額_中分類, IF(列分類振分=AT$3, 1, 0))/SUMPRODUCT(生産額_中分類, IF(列分類振分=AT$3, 1, 0))</f>
        <v>#DIV/0!</v>
      </c>
      <c r="AU109" s="194" t="e">
        <f t="array" ref="AU109">SUMPRODUCT(計算_投入係数表_加工!$D246:$DS246, 生産額_中分類, IF(列分類振分=AU$3, 1, 0))/SUMPRODUCT(生産額_中分類, IF(列分類振分=AU$3, 1, 0))</f>
        <v>#DIV/0!</v>
      </c>
      <c r="AV109" s="194" t="e">
        <f t="array" ref="AV109">SUMPRODUCT(計算_投入係数表_加工!$D246:$DS246, 生産額_中分類, IF(列分類振分=AV$3, 1, 0))/SUMPRODUCT(生産額_中分類, IF(列分類振分=AV$3, 1, 0))</f>
        <v>#DIV/0!</v>
      </c>
      <c r="AW109" s="194" t="e">
        <f t="array" ref="AW109">SUMPRODUCT(計算_投入係数表_加工!$D246:$DS246, 生産額_中分類, IF(列分類振分=AW$3, 1, 0))/SUMPRODUCT(生産額_中分類, IF(列分類振分=AW$3, 1, 0))</f>
        <v>#DIV/0!</v>
      </c>
      <c r="AX109" s="194" t="e">
        <f t="array" ref="AX109">SUMPRODUCT(計算_投入係数表_加工!$D246:$DS246, 生産額_中分類, IF(列分類振分=AX$3, 1, 0))/SUMPRODUCT(生産額_中分類, IF(列分類振分=AX$3, 1, 0))</f>
        <v>#DIV/0!</v>
      </c>
      <c r="AY109" s="194" t="e">
        <f t="array" ref="AY109">SUMPRODUCT(計算_投入係数表_加工!$D246:$DS246, 生産額_中分類, IF(列分類振分=AY$3, 1, 0))/SUMPRODUCT(生産額_中分類, IF(列分類振分=AY$3, 1, 0))</f>
        <v>#DIV/0!</v>
      </c>
      <c r="AZ109" s="194" t="e">
        <f t="array" ref="AZ109">SUMPRODUCT(計算_投入係数表_加工!$D246:$DS246, 生産額_中分類, IF(列分類振分=AZ$3, 1, 0))/SUMPRODUCT(生産額_中分類, IF(列分類振分=AZ$3, 1, 0))</f>
        <v>#DIV/0!</v>
      </c>
      <c r="BA109" s="194" t="e">
        <f t="array" ref="BA109">SUMPRODUCT(計算_投入係数表_加工!$D246:$DS246, 生産額_中分類, IF(列分類振分=BA$3, 1, 0))/SUMPRODUCT(生産額_中分類, IF(列分類振分=BA$3, 1, 0))</f>
        <v>#DIV/0!</v>
      </c>
      <c r="BB109" s="194" t="e">
        <f t="array" ref="BB109">SUMPRODUCT(計算_投入係数表_加工!$D246:$DS246, 生産額_中分類, IF(列分類振分=BB$3, 1, 0))/SUMPRODUCT(生産額_中分類, IF(列分類振分=BB$3, 1, 0))</f>
        <v>#DIV/0!</v>
      </c>
      <c r="BC109" s="194" t="e">
        <f t="array" ref="BC109">SUMPRODUCT(計算_投入係数表_加工!$D246:$DS246, 生産額_中分類, IF(列分類振分=BC$3, 1, 0))/SUMPRODUCT(生産額_中分類, IF(列分類振分=BC$3, 1, 0))</f>
        <v>#DIV/0!</v>
      </c>
      <c r="BD109" s="194" t="e">
        <f t="array" ref="BD109">SUMPRODUCT(計算_投入係数表_加工!$D246:$DS246, 生産額_中分類, IF(列分類振分=BD$3, 1, 0))/SUMPRODUCT(生産額_中分類, IF(列分類振分=BD$3, 1, 0))</f>
        <v>#DIV/0!</v>
      </c>
      <c r="BE109" s="194" t="e">
        <f t="array" ref="BE109">SUMPRODUCT(計算_投入係数表_加工!$D246:$DS246, 生産額_中分類, IF(列分類振分=BE$3, 1, 0))/SUMPRODUCT(生産額_中分類, IF(列分類振分=BE$3, 1, 0))</f>
        <v>#DIV/0!</v>
      </c>
      <c r="BF109" s="194" t="e">
        <f t="array" ref="BF109">SUMPRODUCT(計算_投入係数表_加工!$D246:$DS246, 生産額_中分類, IF(列分類振分=BF$3, 1, 0))/SUMPRODUCT(生産額_中分類, IF(列分類振分=BF$3, 1, 0))</f>
        <v>#DIV/0!</v>
      </c>
      <c r="BG109" s="194" t="e">
        <f t="array" ref="BG109">SUMPRODUCT(計算_投入係数表_加工!$D246:$DS246, 生産額_中分類, IF(列分類振分=BG$3, 1, 0))/SUMPRODUCT(生産額_中分類, IF(列分類振分=BG$3, 1, 0))</f>
        <v>#DIV/0!</v>
      </c>
      <c r="BH109" s="194" t="e">
        <f t="array" ref="BH109">SUMPRODUCT(計算_投入係数表_加工!$D246:$DS246, 生産額_中分類, IF(列分類振分=BH$3, 1, 0))/SUMPRODUCT(生産額_中分類, IF(列分類振分=BH$3, 1, 0))</f>
        <v>#DIV/0!</v>
      </c>
      <c r="BI109" s="194" t="e">
        <f t="array" ref="BI109">SUMPRODUCT(計算_投入係数表_加工!$D246:$DS246, 生産額_中分類, IF(列分類振分=BI$3, 1, 0))/SUMPRODUCT(生産額_中分類, IF(列分類振分=BI$3, 1, 0))</f>
        <v>#DIV/0!</v>
      </c>
      <c r="BJ109" s="194" t="e">
        <f t="array" ref="BJ109">SUMPRODUCT(計算_投入係数表_加工!$D246:$DS246, 生産額_中分類, IF(列分類振分=BJ$3, 1, 0))/SUMPRODUCT(生産額_中分類, IF(列分類振分=BJ$3, 1, 0))</f>
        <v>#DIV/0!</v>
      </c>
      <c r="BK109" s="194" t="e">
        <f t="array" ref="BK109">SUMPRODUCT(計算_投入係数表_加工!$D246:$DS246, 生産額_中分類, IF(列分類振分=BK$3, 1, 0))/SUMPRODUCT(生産額_中分類, IF(列分類振分=BK$3, 1, 0))</f>
        <v>#DIV/0!</v>
      </c>
      <c r="BL109" s="194" t="e">
        <f t="array" ref="BL109">SUMPRODUCT(計算_投入係数表_加工!$D246:$DS246, 生産額_中分類, IF(列分類振分=BL$3, 1, 0))/SUMPRODUCT(生産額_中分類, IF(列分類振分=BL$3, 1, 0))</f>
        <v>#DIV/0!</v>
      </c>
      <c r="BM109" s="194" t="e">
        <f t="array" ref="BM109">SUMPRODUCT(計算_投入係数表_加工!$D246:$DS246, 生産額_中分類, IF(列分類振分=BM$3, 1, 0))/SUMPRODUCT(生産額_中分類, IF(列分類振分=BM$3, 1, 0))</f>
        <v>#DIV/0!</v>
      </c>
      <c r="BN109" s="194" t="e">
        <f t="array" ref="BN109">SUMPRODUCT(計算_投入係数表_加工!$D246:$DS246, 生産額_中分類, IF(列分類振分=BN$3, 1, 0))/SUMPRODUCT(生産額_中分類, IF(列分類振分=BN$3, 1, 0))</f>
        <v>#DIV/0!</v>
      </c>
      <c r="BO109" s="194" t="e">
        <f t="array" ref="BO109">SUMPRODUCT(計算_投入係数表_加工!$D246:$DS246, 生産額_中分類, IF(列分類振分=BO$3, 1, 0))/SUMPRODUCT(生産額_中分類, IF(列分類振分=BO$3, 1, 0))</f>
        <v>#DIV/0!</v>
      </c>
      <c r="BP109" s="194" t="e">
        <f t="array" ref="BP109">SUMPRODUCT(計算_投入係数表_加工!$D246:$DS246, 生産額_中分類, IF(列分類振分=BP$3, 1, 0))/SUMPRODUCT(生産額_中分類, IF(列分類振分=BP$3, 1, 0))</f>
        <v>#DIV/0!</v>
      </c>
      <c r="BQ109" s="194" t="e">
        <f t="array" ref="BQ109">SUMPRODUCT(計算_投入係数表_加工!$D246:$DS246, 生産額_中分類, IF(列分類振分=BQ$3, 1, 0))/SUMPRODUCT(生産額_中分類, IF(列分類振分=BQ$3, 1, 0))</f>
        <v>#DIV/0!</v>
      </c>
      <c r="BR109" s="194" t="e">
        <f t="array" ref="BR109">SUMPRODUCT(計算_投入係数表_加工!$D246:$DS246, 生産額_中分類, IF(列分類振分=BR$3, 1, 0))/SUMPRODUCT(生産額_中分類, IF(列分類振分=BR$3, 1, 0))</f>
        <v>#DIV/0!</v>
      </c>
      <c r="BS109" s="194" t="e">
        <f t="array" ref="BS109">SUMPRODUCT(計算_投入係数表_加工!$D246:$DS246, 生産額_中分類, IF(列分類振分=BS$3, 1, 0))/SUMPRODUCT(生産額_中分類, IF(列分類振分=BS$3, 1, 0))</f>
        <v>#DIV/0!</v>
      </c>
      <c r="BT109" s="194" t="e">
        <f t="array" ref="BT109">SUMPRODUCT(計算_投入係数表_加工!$D246:$DS246, 生産額_中分類, IF(列分類振分=BT$3, 1, 0))/SUMPRODUCT(生産額_中分類, IF(列分類振分=BT$3, 1, 0))</f>
        <v>#DIV/0!</v>
      </c>
      <c r="BU109" s="194" t="e">
        <f t="array" ref="BU109">SUMPRODUCT(計算_投入係数表_加工!$D246:$DS246, 生産額_中分類, IF(列分類振分=BU$3, 1, 0))/SUMPRODUCT(生産額_中分類, IF(列分類振分=BU$3, 1, 0))</f>
        <v>#DIV/0!</v>
      </c>
      <c r="BV109" s="194" t="e">
        <f t="array" ref="BV109">SUMPRODUCT(計算_投入係数表_加工!$D246:$DS246, 生産額_中分類, IF(列分類振分=BV$3, 1, 0))/SUMPRODUCT(生産額_中分類, IF(列分類振分=BV$3, 1, 0))</f>
        <v>#DIV/0!</v>
      </c>
      <c r="BW109" s="194" t="e">
        <f t="array" ref="BW109">SUMPRODUCT(計算_投入係数表_加工!$D246:$DS246, 生産額_中分類, IF(列分類振分=BW$3, 1, 0))/SUMPRODUCT(生産額_中分類, IF(列分類振分=BW$3, 1, 0))</f>
        <v>#DIV/0!</v>
      </c>
      <c r="BX109" s="194" t="e">
        <f t="array" ref="BX109">SUMPRODUCT(計算_投入係数表_加工!$D246:$DS246, 生産額_中分類, IF(列分類振分=BX$3, 1, 0))/SUMPRODUCT(生産額_中分類, IF(列分類振分=BX$3, 1, 0))</f>
        <v>#DIV/0!</v>
      </c>
      <c r="BY109" s="194" t="e">
        <f t="array" ref="BY109">SUMPRODUCT(計算_投入係数表_加工!$D246:$DS246, 生産額_中分類, IF(列分類振分=BY$3, 1, 0))/SUMPRODUCT(生産額_中分類, IF(列分類振分=BY$3, 1, 0))</f>
        <v>#DIV/0!</v>
      </c>
      <c r="BZ109" s="194" t="e">
        <f t="array" ref="BZ109">SUMPRODUCT(計算_投入係数表_加工!$D246:$DS246, 生産額_中分類, IF(列分類振分=BZ$3, 1, 0))/SUMPRODUCT(生産額_中分類, IF(列分類振分=BZ$3, 1, 0))</f>
        <v>#DIV/0!</v>
      </c>
      <c r="CA109" s="194" t="e">
        <f t="array" ref="CA109">SUMPRODUCT(計算_投入係数表_加工!$D246:$DS246, 生産額_中分類, IF(列分類振分=CA$3, 1, 0))/SUMPRODUCT(生産額_中分類, IF(列分類振分=CA$3, 1, 0))</f>
        <v>#DIV/0!</v>
      </c>
      <c r="CB109" s="194" t="e">
        <f t="array" ref="CB109">SUMPRODUCT(計算_投入係数表_加工!$D246:$DS246, 生産額_中分類, IF(列分類振分=CB$3, 1, 0))/SUMPRODUCT(生産額_中分類, IF(列分類振分=CB$3, 1, 0))</f>
        <v>#DIV/0!</v>
      </c>
      <c r="CC109" s="194" t="e">
        <f t="array" ref="CC109">SUMPRODUCT(計算_投入係数表_加工!$D246:$DS246, 生産額_中分類, IF(列分類振分=CC$3, 1, 0))/SUMPRODUCT(生産額_中分類, IF(列分類振分=CC$3, 1, 0))</f>
        <v>#DIV/0!</v>
      </c>
      <c r="CD109" s="194" t="e">
        <f t="array" ref="CD109">SUMPRODUCT(計算_投入係数表_加工!$D246:$DS246, 生産額_中分類, IF(列分類振分=CD$3, 1, 0))/SUMPRODUCT(生産額_中分類, IF(列分類振分=CD$3, 1, 0))</f>
        <v>#DIV/0!</v>
      </c>
      <c r="CE109" s="194" t="e">
        <f t="array" ref="CE109">SUMPRODUCT(計算_投入係数表_加工!$D246:$DS246, 生産額_中分類, IF(列分類振分=CE$3, 1, 0))/SUMPRODUCT(生産額_中分類, IF(列分類振分=CE$3, 1, 0))</f>
        <v>#DIV/0!</v>
      </c>
      <c r="CF109" s="194" t="e">
        <f t="array" ref="CF109">SUMPRODUCT(計算_投入係数表_加工!$D246:$DS246, 生産額_中分類, IF(列分類振分=CF$3, 1, 0))/SUMPRODUCT(生産額_中分類, IF(列分類振分=CF$3, 1, 0))</f>
        <v>#DIV/0!</v>
      </c>
      <c r="CG109" s="194" t="e">
        <f t="array" ref="CG109">SUMPRODUCT(計算_投入係数表_加工!$D246:$DS246, 生産額_中分類, IF(列分類振分=CG$3, 1, 0))/SUMPRODUCT(生産額_中分類, IF(列分類振分=CG$3, 1, 0))</f>
        <v>#DIV/0!</v>
      </c>
      <c r="CH109" s="194" t="e">
        <f t="array" ref="CH109">SUMPRODUCT(計算_投入係数表_加工!$D246:$DS246, 生産額_中分類, IF(列分類振分=CH$3, 1, 0))/SUMPRODUCT(生産額_中分類, IF(列分類振分=CH$3, 1, 0))</f>
        <v>#DIV/0!</v>
      </c>
      <c r="CI109" s="194" t="e">
        <f t="array" ref="CI109">SUMPRODUCT(計算_投入係数表_加工!$D246:$DS246, 生産額_中分類, IF(列分類振分=CI$3, 1, 0))/SUMPRODUCT(生産額_中分類, IF(列分類振分=CI$3, 1, 0))</f>
        <v>#DIV/0!</v>
      </c>
      <c r="CJ109" s="194" t="e">
        <f t="array" ref="CJ109">SUMPRODUCT(計算_投入係数表_加工!$D246:$DS246, 生産額_中分類, IF(列分類振分=CJ$3, 1, 0))/SUMPRODUCT(生産額_中分類, IF(列分類振分=CJ$3, 1, 0))</f>
        <v>#DIV/0!</v>
      </c>
      <c r="CK109" s="194" t="e">
        <f t="array" ref="CK109">SUMPRODUCT(計算_投入係数表_加工!$D246:$DS246, 生産額_中分類, IF(列分類振分=CK$3, 1, 0))/SUMPRODUCT(生産額_中分類, IF(列分類振分=CK$3, 1, 0))</f>
        <v>#DIV/0!</v>
      </c>
      <c r="CL109" s="194" t="e">
        <f t="array" ref="CL109">SUMPRODUCT(計算_投入係数表_加工!$D246:$DS246, 生産額_中分類, IF(列分類振分=CL$3, 1, 0))/SUMPRODUCT(生産額_中分類, IF(列分類振分=CL$3, 1, 0))</f>
        <v>#DIV/0!</v>
      </c>
      <c r="CM109" s="194" t="e">
        <f t="array" ref="CM109">SUMPRODUCT(計算_投入係数表_加工!$D246:$DS246, 生産額_中分類, IF(列分類振分=CM$3, 1, 0))/SUMPRODUCT(生産額_中分類, IF(列分類振分=CM$3, 1, 0))</f>
        <v>#DIV/0!</v>
      </c>
      <c r="CN109" s="194" t="e">
        <f t="array" ref="CN109">SUMPRODUCT(計算_投入係数表_加工!$D246:$DS246, 生産額_中分類, IF(列分類振分=CN$3, 1, 0))/SUMPRODUCT(生産額_中分類, IF(列分類振分=CN$3, 1, 0))</f>
        <v>#DIV/0!</v>
      </c>
      <c r="CO109" s="194" t="e">
        <f t="array" ref="CO109">SUMPRODUCT(計算_投入係数表_加工!$D246:$DS246, 生産額_中分類, IF(列分類振分=CO$3, 1, 0))/SUMPRODUCT(生産額_中分類, IF(列分類振分=CO$3, 1, 0))</f>
        <v>#DIV/0!</v>
      </c>
      <c r="CP109" s="194" t="e">
        <f t="array" ref="CP109">SUMPRODUCT(計算_投入係数表_加工!$D246:$DS246, 生産額_中分類, IF(列分類振分=CP$3, 1, 0))/SUMPRODUCT(生産額_中分類, IF(列分類振分=CP$3, 1, 0))</f>
        <v>#DIV/0!</v>
      </c>
      <c r="CQ109" s="194" t="e">
        <f t="array" ref="CQ109">SUMPRODUCT(計算_投入係数表_加工!$D246:$DS246, 生産額_中分類, IF(列分類振分=CQ$3, 1, 0))/SUMPRODUCT(生産額_中分類, IF(列分類振分=CQ$3, 1, 0))</f>
        <v>#DIV/0!</v>
      </c>
      <c r="CR109" s="194" t="e">
        <f t="array" ref="CR109">SUMPRODUCT(計算_投入係数表_加工!$D246:$DS246, 生産額_中分類, IF(列分類振分=CR$3, 1, 0))/SUMPRODUCT(生産額_中分類, IF(列分類振分=CR$3, 1, 0))</f>
        <v>#DIV/0!</v>
      </c>
      <c r="CS109" s="194" t="e">
        <f t="array" ref="CS109">SUMPRODUCT(計算_投入係数表_加工!$D246:$DS246, 生産額_中分類, IF(列分類振分=CS$3, 1, 0))/SUMPRODUCT(生産額_中分類, IF(列分類振分=CS$3, 1, 0))</f>
        <v>#DIV/0!</v>
      </c>
      <c r="CT109" s="194" t="e">
        <f t="array" ref="CT109">SUMPRODUCT(計算_投入係数表_加工!$D246:$DS246, 生産額_中分類, IF(列分類振分=CT$3, 1, 0))/SUMPRODUCT(生産額_中分類, IF(列分類振分=CT$3, 1, 0))</f>
        <v>#DIV/0!</v>
      </c>
      <c r="CU109" s="194" t="e">
        <f t="array" ref="CU109">SUMPRODUCT(計算_投入係数表_加工!$D246:$DS246, 生産額_中分類, IF(列分類振分=CU$3, 1, 0))/SUMPRODUCT(生産額_中分類, IF(列分類振分=CU$3, 1, 0))</f>
        <v>#DIV/0!</v>
      </c>
      <c r="CV109" s="194" t="e">
        <f t="array" ref="CV109">SUMPRODUCT(計算_投入係数表_加工!$D246:$DS246, 生産額_中分類, IF(列分類振分=CV$3, 1, 0))/SUMPRODUCT(生産額_中分類, IF(列分類振分=CV$3, 1, 0))</f>
        <v>#DIV/0!</v>
      </c>
      <c r="CW109" s="194" t="e">
        <f t="array" ref="CW109">SUMPRODUCT(計算_投入係数表_加工!$D246:$DS246, 生産額_中分類, IF(列分類振分=CW$3, 1, 0))/SUMPRODUCT(生産額_中分類, IF(列分類振分=CW$3, 1, 0))</f>
        <v>#DIV/0!</v>
      </c>
      <c r="CX109" s="194" t="e">
        <f t="array" ref="CX109">SUMPRODUCT(計算_投入係数表_加工!$D246:$DS246, 生産額_中分類, IF(列分類振分=CX$3, 1, 0))/SUMPRODUCT(生産額_中分類, IF(列分類振分=CX$3, 1, 0))</f>
        <v>#DIV/0!</v>
      </c>
      <c r="CY109" s="194" t="e">
        <f t="array" ref="CY109">SUMPRODUCT(計算_投入係数表_加工!$D246:$DS246, 生産額_中分類, IF(列分類振分=CY$3, 1, 0))/SUMPRODUCT(生産額_中分類, IF(列分類振分=CY$3, 1, 0))</f>
        <v>#DIV/0!</v>
      </c>
      <c r="CZ109" s="194" t="e">
        <f t="array" ref="CZ109">SUMPRODUCT(計算_投入係数表_加工!$D246:$DS246, 生産額_中分類, IF(列分類振分=CZ$3, 1, 0))/SUMPRODUCT(生産額_中分類, IF(列分類振分=CZ$3, 1, 0))</f>
        <v>#DIV/0!</v>
      </c>
      <c r="DA109" s="194" t="e">
        <f t="array" ref="DA109">SUMPRODUCT(計算_投入係数表_加工!$D246:$DS246, 生産額_中分類, IF(列分類振分=DA$3, 1, 0))/SUMPRODUCT(生産額_中分類, IF(列分類振分=DA$3, 1, 0))</f>
        <v>#DIV/0!</v>
      </c>
      <c r="DB109" s="194" t="e">
        <f t="array" ref="DB109">SUMPRODUCT(計算_投入係数表_加工!$D246:$DS246, 生産額_中分類, IF(列分類振分=DB$3, 1, 0))/SUMPRODUCT(生産額_中分類, IF(列分類振分=DB$3, 1, 0))</f>
        <v>#DIV/0!</v>
      </c>
      <c r="DC109" s="194" t="e">
        <f t="array" ref="DC109">SUMPRODUCT(計算_投入係数表_加工!$D246:$DS246, 生産額_中分類, IF(列分類振分=DC$3, 1, 0))/SUMPRODUCT(生産額_中分類, IF(列分類振分=DC$3, 1, 0))</f>
        <v>#DIV/0!</v>
      </c>
      <c r="DD109" s="194" t="e">
        <f t="array" ref="DD109">SUMPRODUCT(計算_投入係数表_加工!$D246:$DS246, 生産額_中分類, IF(列分類振分=DD$3, 1, 0))/SUMPRODUCT(生産額_中分類, IF(列分類振分=DD$3, 1, 0))</f>
        <v>#DIV/0!</v>
      </c>
      <c r="DE109" s="194" t="e">
        <f t="array" ref="DE109">SUMPRODUCT(計算_投入係数表_加工!$D246:$DS246, 生産額_中分類, IF(列分類振分=DE$3, 1, 0))/SUMPRODUCT(生産額_中分類, IF(列分類振分=DE$3, 1, 0))</f>
        <v>#DIV/0!</v>
      </c>
      <c r="DF109" s="194" t="e">
        <f t="array" ref="DF109">SUMPRODUCT(計算_投入係数表_加工!$D246:$DS246, 生産額_中分類, IF(列分類振分=DF$3, 1, 0))/SUMPRODUCT(生産額_中分類, IF(列分類振分=DF$3, 1, 0))</f>
        <v>#DIV/0!</v>
      </c>
      <c r="DG109" s="194" t="e">
        <f t="array" ref="DG109">SUMPRODUCT(計算_投入係数表_加工!$D246:$DS246, 生産額_中分類, IF(列分類振分=DG$3, 1, 0))/SUMPRODUCT(生産額_中分類, IF(列分類振分=DG$3, 1, 0))</f>
        <v>#DIV/0!</v>
      </c>
      <c r="DH109" s="194" t="e">
        <f t="array" ref="DH109">SUMPRODUCT(計算_投入係数表_加工!$D246:$DS246, 生産額_中分類, IF(列分類振分=DH$3, 1, 0))/SUMPRODUCT(生産額_中分類, IF(列分類振分=DH$3, 1, 0))</f>
        <v>#DIV/0!</v>
      </c>
      <c r="DI109" s="194" t="e">
        <f t="array" ref="DI109">SUMPRODUCT(計算_投入係数表_加工!$D246:$DS246, 生産額_中分類, IF(列分類振分=DI$3, 1, 0))/SUMPRODUCT(生産額_中分類, IF(列分類振分=DI$3, 1, 0))</f>
        <v>#DIV/0!</v>
      </c>
      <c r="DJ109" s="194" t="e">
        <f t="array" ref="DJ109">SUMPRODUCT(計算_投入係数表_加工!$D246:$DS246, 生産額_中分類, IF(列分類振分=DJ$3, 1, 0))/SUMPRODUCT(生産額_中分類, IF(列分類振分=DJ$3, 1, 0))</f>
        <v>#DIV/0!</v>
      </c>
      <c r="DK109" s="194" t="e">
        <f t="array" ref="DK109">SUMPRODUCT(計算_投入係数表_加工!$D246:$DS246, 生産額_中分類, IF(列分類振分=DK$3, 1, 0))/SUMPRODUCT(生産額_中分類, IF(列分類振分=DK$3, 1, 0))</f>
        <v>#DIV/0!</v>
      </c>
      <c r="DL109" s="194" t="e">
        <f t="array" ref="DL109">SUMPRODUCT(計算_投入係数表_加工!$D246:$DS246, 生産額_中分類, IF(列分類振分=DL$3, 1, 0))/SUMPRODUCT(生産額_中分類, IF(列分類振分=DL$3, 1, 0))</f>
        <v>#DIV/0!</v>
      </c>
      <c r="DM109" s="194" t="e">
        <f t="array" ref="DM109">SUMPRODUCT(計算_投入係数表_加工!$D246:$DS246, 生産額_中分類, IF(列分類振分=DM$3, 1, 0))/SUMPRODUCT(生産額_中分類, IF(列分類振分=DM$3, 1, 0))</f>
        <v>#DIV/0!</v>
      </c>
      <c r="DN109" s="194" t="e">
        <f t="array" ref="DN109">SUMPRODUCT(計算_投入係数表_加工!$D246:$DS246, 生産額_中分類, IF(列分類振分=DN$3, 1, 0))/SUMPRODUCT(生産額_中分類, IF(列分類振分=DN$3, 1, 0))</f>
        <v>#DIV/0!</v>
      </c>
      <c r="DO109" s="194" t="e">
        <f t="array" ref="DO109">SUMPRODUCT(計算_投入係数表_加工!$D246:$DS246, 生産額_中分類, IF(列分類振分=DO$3, 1, 0))/SUMPRODUCT(生産額_中分類, IF(列分類振分=DO$3, 1, 0))</f>
        <v>#DIV/0!</v>
      </c>
      <c r="DP109" s="194" t="e">
        <f t="array" ref="DP109">SUMPRODUCT(計算_投入係数表_加工!$D246:$DS246, 生産額_中分類, IF(列分類振分=DP$3, 1, 0))/SUMPRODUCT(生産額_中分類, IF(列分類振分=DP$3, 1, 0))</f>
        <v>#DIV/0!</v>
      </c>
      <c r="DQ109" s="194" t="e">
        <f t="array" ref="DQ109">SUMPRODUCT(計算_投入係数表_加工!$D246:$DS246, 生産額_中分類, IF(列分類振分=DQ$3, 1, 0))/SUMPRODUCT(生産額_中分類, IF(列分類振分=DQ$3, 1, 0))</f>
        <v>#DIV/0!</v>
      </c>
      <c r="DR109" s="194" t="e">
        <f t="array" ref="DR109">SUMPRODUCT(計算_投入係数表_加工!$D246:$DS246, 生産額_中分類, IF(列分類振分=DR$3, 1, 0))/SUMPRODUCT(生産額_中分類, IF(列分類振分=DR$3, 1, 0))</f>
        <v>#DIV/0!</v>
      </c>
      <c r="DS109" s="194" t="e">
        <f t="array" ref="DS109">SUMPRODUCT(計算_投入係数表_加工!$D246:$DS246, 生産額_中分類, IF(列分類振分=DS$3, 1, 0))/SUMPRODUCT(生産額_中分類, IF(列分類振分=DS$3, 1, 0))</f>
        <v>#DIV/0!</v>
      </c>
      <c r="DT109" s="23">
        <f>SUMIF(振分, $C109, 計算_投入係数表_加工!DT$4:DT$123)</f>
        <v>0</v>
      </c>
    </row>
    <row r="110" spans="2:124" x14ac:dyDescent="0.25">
      <c r="B110" s="53">
        <v>107</v>
      </c>
      <c r="C110" s="192" t="str">
        <v>-</v>
      </c>
      <c r="D110" s="193">
        <f t="array" ref="D110">SUMPRODUCT(計算_投入係数表_加工!$D247:$DS247, 生産額_中分類, IF(列分類振分=D$3, 1, 0))/SUMPRODUCT(生産額_中分類, IF(列分類振分=D$3, 1, 0))</f>
        <v>0</v>
      </c>
      <c r="E110" s="194">
        <f t="array" ref="E110">SUMPRODUCT(計算_投入係数表_加工!$D247:$DS247, 生産額_中分類, IF(列分類振分=E$3, 1, 0))/SUMPRODUCT(生産額_中分類, IF(列分類振分=E$3, 1, 0))</f>
        <v>0</v>
      </c>
      <c r="F110" s="194">
        <f t="array" ref="F110">SUMPRODUCT(計算_投入係数表_加工!$D247:$DS247, 生産額_中分類, IF(列分類振分=F$3, 1, 0))/SUMPRODUCT(生産額_中分類, IF(列分類振分=F$3, 1, 0))</f>
        <v>0</v>
      </c>
      <c r="G110" s="194">
        <f t="array" ref="G110">SUMPRODUCT(計算_投入係数表_加工!$D247:$DS247, 生産額_中分類, IF(列分類振分=G$3, 1, 0))/SUMPRODUCT(生産額_中分類, IF(列分類振分=G$3, 1, 0))</f>
        <v>0</v>
      </c>
      <c r="H110" s="194">
        <f t="array" ref="H110">SUMPRODUCT(計算_投入係数表_加工!$D247:$DS247, 生産額_中分類, IF(列分類振分=H$3, 1, 0))/SUMPRODUCT(生産額_中分類, IF(列分類振分=H$3, 1, 0))</f>
        <v>0</v>
      </c>
      <c r="I110" s="194">
        <f t="array" ref="I110">SUMPRODUCT(計算_投入係数表_加工!$D247:$DS247, 生産額_中分類, IF(列分類振分=I$3, 1, 0))/SUMPRODUCT(生産額_中分類, IF(列分類振分=I$3, 1, 0))</f>
        <v>0</v>
      </c>
      <c r="J110" s="194">
        <f t="array" ref="J110">SUMPRODUCT(計算_投入係数表_加工!$D247:$DS247, 生産額_中分類, IF(列分類振分=J$3, 1, 0))/SUMPRODUCT(生産額_中分類, IF(列分類振分=J$3, 1, 0))</f>
        <v>0</v>
      </c>
      <c r="K110" s="194">
        <f t="array" ref="K110">SUMPRODUCT(計算_投入係数表_加工!$D247:$DS247, 生産額_中分類, IF(列分類振分=K$3, 1, 0))/SUMPRODUCT(生産額_中分類, IF(列分類振分=K$3, 1, 0))</f>
        <v>0</v>
      </c>
      <c r="L110" s="194">
        <f t="array" ref="L110">SUMPRODUCT(計算_投入係数表_加工!$D247:$DS247, 生産額_中分類, IF(列分類振分=L$3, 1, 0))/SUMPRODUCT(生産額_中分類, IF(列分類振分=L$3, 1, 0))</f>
        <v>0</v>
      </c>
      <c r="M110" s="194">
        <f t="array" ref="M110">SUMPRODUCT(計算_投入係数表_加工!$D247:$DS247, 生産額_中分類, IF(列分類振分=M$3, 1, 0))/SUMPRODUCT(生産額_中分類, IF(列分類振分=M$3, 1, 0))</f>
        <v>0</v>
      </c>
      <c r="N110" s="194">
        <f t="array" ref="N110">SUMPRODUCT(計算_投入係数表_加工!$D247:$DS247, 生産額_中分類, IF(列分類振分=N$3, 1, 0))/SUMPRODUCT(生産額_中分類, IF(列分類振分=N$3, 1, 0))</f>
        <v>0</v>
      </c>
      <c r="O110" s="194">
        <f t="array" ref="O110">SUMPRODUCT(計算_投入係数表_加工!$D247:$DS247, 生産額_中分類, IF(列分類振分=O$3, 1, 0))/SUMPRODUCT(生産額_中分類, IF(列分類振分=O$3, 1, 0))</f>
        <v>0</v>
      </c>
      <c r="P110" s="194">
        <f t="array" ref="P110">SUMPRODUCT(計算_投入係数表_加工!$D247:$DS247, 生産額_中分類, IF(列分類振分=P$3, 1, 0))/SUMPRODUCT(生産額_中分類, IF(列分類振分=P$3, 1, 0))</f>
        <v>0</v>
      </c>
      <c r="Q110" s="194" t="e">
        <f t="array" ref="Q110">SUMPRODUCT(計算_投入係数表_加工!$D247:$DS247, 生産額_中分類, IF(列分類振分=Q$3, 1, 0))/SUMPRODUCT(生産額_中分類, IF(列分類振分=Q$3, 1, 0))</f>
        <v>#DIV/0!</v>
      </c>
      <c r="R110" s="194" t="e">
        <f t="array" ref="R110">SUMPRODUCT(計算_投入係数表_加工!$D247:$DS247, 生産額_中分類, IF(列分類振分=R$3, 1, 0))/SUMPRODUCT(生産額_中分類, IF(列分類振分=R$3, 1, 0))</f>
        <v>#DIV/0!</v>
      </c>
      <c r="S110" s="194" t="e">
        <f t="array" ref="S110">SUMPRODUCT(計算_投入係数表_加工!$D247:$DS247, 生産額_中分類, IF(列分類振分=S$3, 1, 0))/SUMPRODUCT(生産額_中分類, IF(列分類振分=S$3, 1, 0))</f>
        <v>#DIV/0!</v>
      </c>
      <c r="T110" s="194" t="e">
        <f t="array" ref="T110">SUMPRODUCT(計算_投入係数表_加工!$D247:$DS247, 生産額_中分類, IF(列分類振分=T$3, 1, 0))/SUMPRODUCT(生産額_中分類, IF(列分類振分=T$3, 1, 0))</f>
        <v>#DIV/0!</v>
      </c>
      <c r="U110" s="194" t="e">
        <f t="array" ref="U110">SUMPRODUCT(計算_投入係数表_加工!$D247:$DS247, 生産額_中分類, IF(列分類振分=U$3, 1, 0))/SUMPRODUCT(生産額_中分類, IF(列分類振分=U$3, 1, 0))</f>
        <v>#DIV/0!</v>
      </c>
      <c r="V110" s="194" t="e">
        <f t="array" ref="V110">SUMPRODUCT(計算_投入係数表_加工!$D247:$DS247, 生産額_中分類, IF(列分類振分=V$3, 1, 0))/SUMPRODUCT(生産額_中分類, IF(列分類振分=V$3, 1, 0))</f>
        <v>#DIV/0!</v>
      </c>
      <c r="W110" s="194" t="e">
        <f t="array" ref="W110">SUMPRODUCT(計算_投入係数表_加工!$D247:$DS247, 生産額_中分類, IF(列分類振分=W$3, 1, 0))/SUMPRODUCT(生産額_中分類, IF(列分類振分=W$3, 1, 0))</f>
        <v>#DIV/0!</v>
      </c>
      <c r="X110" s="194" t="e">
        <f t="array" ref="X110">SUMPRODUCT(計算_投入係数表_加工!$D247:$DS247, 生産額_中分類, IF(列分類振分=X$3, 1, 0))/SUMPRODUCT(生産額_中分類, IF(列分類振分=X$3, 1, 0))</f>
        <v>#DIV/0!</v>
      </c>
      <c r="Y110" s="194" t="e">
        <f t="array" ref="Y110">SUMPRODUCT(計算_投入係数表_加工!$D247:$DS247, 生産額_中分類, IF(列分類振分=Y$3, 1, 0))/SUMPRODUCT(生産額_中分類, IF(列分類振分=Y$3, 1, 0))</f>
        <v>#DIV/0!</v>
      </c>
      <c r="Z110" s="194" t="e">
        <f t="array" ref="Z110">SUMPRODUCT(計算_投入係数表_加工!$D247:$DS247, 生産額_中分類, IF(列分類振分=Z$3, 1, 0))/SUMPRODUCT(生産額_中分類, IF(列分類振分=Z$3, 1, 0))</f>
        <v>#DIV/0!</v>
      </c>
      <c r="AA110" s="194" t="e">
        <f t="array" ref="AA110">SUMPRODUCT(計算_投入係数表_加工!$D247:$DS247, 生産額_中分類, IF(列分類振分=AA$3, 1, 0))/SUMPRODUCT(生産額_中分類, IF(列分類振分=AA$3, 1, 0))</f>
        <v>#DIV/0!</v>
      </c>
      <c r="AB110" s="194" t="e">
        <f t="array" ref="AB110">SUMPRODUCT(計算_投入係数表_加工!$D247:$DS247, 生産額_中分類, IF(列分類振分=AB$3, 1, 0))/SUMPRODUCT(生産額_中分類, IF(列分類振分=AB$3, 1, 0))</f>
        <v>#DIV/0!</v>
      </c>
      <c r="AC110" s="194" t="e">
        <f t="array" ref="AC110">SUMPRODUCT(計算_投入係数表_加工!$D247:$DS247, 生産額_中分類, IF(列分類振分=AC$3, 1, 0))/SUMPRODUCT(生産額_中分類, IF(列分類振分=AC$3, 1, 0))</f>
        <v>#DIV/0!</v>
      </c>
      <c r="AD110" s="194" t="e">
        <f t="array" ref="AD110">SUMPRODUCT(計算_投入係数表_加工!$D247:$DS247, 生産額_中分類, IF(列分類振分=AD$3, 1, 0))/SUMPRODUCT(生産額_中分類, IF(列分類振分=AD$3, 1, 0))</f>
        <v>#DIV/0!</v>
      </c>
      <c r="AE110" s="194" t="e">
        <f t="array" ref="AE110">SUMPRODUCT(計算_投入係数表_加工!$D247:$DS247, 生産額_中分類, IF(列分類振分=AE$3, 1, 0))/SUMPRODUCT(生産額_中分類, IF(列分類振分=AE$3, 1, 0))</f>
        <v>#DIV/0!</v>
      </c>
      <c r="AF110" s="194" t="e">
        <f t="array" ref="AF110">SUMPRODUCT(計算_投入係数表_加工!$D247:$DS247, 生産額_中分類, IF(列分類振分=AF$3, 1, 0))/SUMPRODUCT(生産額_中分類, IF(列分類振分=AF$3, 1, 0))</f>
        <v>#DIV/0!</v>
      </c>
      <c r="AG110" s="194" t="e">
        <f t="array" ref="AG110">SUMPRODUCT(計算_投入係数表_加工!$D247:$DS247, 生産額_中分類, IF(列分類振分=AG$3, 1, 0))/SUMPRODUCT(生産額_中分類, IF(列分類振分=AG$3, 1, 0))</f>
        <v>#DIV/0!</v>
      </c>
      <c r="AH110" s="194" t="e">
        <f t="array" ref="AH110">SUMPRODUCT(計算_投入係数表_加工!$D247:$DS247, 生産額_中分類, IF(列分類振分=AH$3, 1, 0))/SUMPRODUCT(生産額_中分類, IF(列分類振分=AH$3, 1, 0))</f>
        <v>#DIV/0!</v>
      </c>
      <c r="AI110" s="194" t="e">
        <f t="array" ref="AI110">SUMPRODUCT(計算_投入係数表_加工!$D247:$DS247, 生産額_中分類, IF(列分類振分=AI$3, 1, 0))/SUMPRODUCT(生産額_中分類, IF(列分類振分=AI$3, 1, 0))</f>
        <v>#DIV/0!</v>
      </c>
      <c r="AJ110" s="194" t="e">
        <f t="array" ref="AJ110">SUMPRODUCT(計算_投入係数表_加工!$D247:$DS247, 生産額_中分類, IF(列分類振分=AJ$3, 1, 0))/SUMPRODUCT(生産額_中分類, IF(列分類振分=AJ$3, 1, 0))</f>
        <v>#DIV/0!</v>
      </c>
      <c r="AK110" s="194" t="e">
        <f t="array" ref="AK110">SUMPRODUCT(計算_投入係数表_加工!$D247:$DS247, 生産額_中分類, IF(列分類振分=AK$3, 1, 0))/SUMPRODUCT(生産額_中分類, IF(列分類振分=AK$3, 1, 0))</f>
        <v>#DIV/0!</v>
      </c>
      <c r="AL110" s="194" t="e">
        <f t="array" ref="AL110">SUMPRODUCT(計算_投入係数表_加工!$D247:$DS247, 生産額_中分類, IF(列分類振分=AL$3, 1, 0))/SUMPRODUCT(生産額_中分類, IF(列分類振分=AL$3, 1, 0))</f>
        <v>#DIV/0!</v>
      </c>
      <c r="AM110" s="194" t="e">
        <f t="array" ref="AM110">SUMPRODUCT(計算_投入係数表_加工!$D247:$DS247, 生産額_中分類, IF(列分類振分=AM$3, 1, 0))/SUMPRODUCT(生産額_中分類, IF(列分類振分=AM$3, 1, 0))</f>
        <v>#DIV/0!</v>
      </c>
      <c r="AN110" s="194" t="e">
        <f t="array" ref="AN110">SUMPRODUCT(計算_投入係数表_加工!$D247:$DS247, 生産額_中分類, IF(列分類振分=AN$3, 1, 0))/SUMPRODUCT(生産額_中分類, IF(列分類振分=AN$3, 1, 0))</f>
        <v>#DIV/0!</v>
      </c>
      <c r="AO110" s="194" t="e">
        <f t="array" ref="AO110">SUMPRODUCT(計算_投入係数表_加工!$D247:$DS247, 生産額_中分類, IF(列分類振分=AO$3, 1, 0))/SUMPRODUCT(生産額_中分類, IF(列分類振分=AO$3, 1, 0))</f>
        <v>#DIV/0!</v>
      </c>
      <c r="AP110" s="194" t="e">
        <f t="array" ref="AP110">SUMPRODUCT(計算_投入係数表_加工!$D247:$DS247, 生産額_中分類, IF(列分類振分=AP$3, 1, 0))/SUMPRODUCT(生産額_中分類, IF(列分類振分=AP$3, 1, 0))</f>
        <v>#DIV/0!</v>
      </c>
      <c r="AQ110" s="194" t="e">
        <f t="array" ref="AQ110">SUMPRODUCT(計算_投入係数表_加工!$D247:$DS247, 生産額_中分類, IF(列分類振分=AQ$3, 1, 0))/SUMPRODUCT(生産額_中分類, IF(列分類振分=AQ$3, 1, 0))</f>
        <v>#DIV/0!</v>
      </c>
      <c r="AR110" s="194" t="e">
        <f t="array" ref="AR110">SUMPRODUCT(計算_投入係数表_加工!$D247:$DS247, 生産額_中分類, IF(列分類振分=AR$3, 1, 0))/SUMPRODUCT(生産額_中分類, IF(列分類振分=AR$3, 1, 0))</f>
        <v>#DIV/0!</v>
      </c>
      <c r="AS110" s="194" t="e">
        <f t="array" ref="AS110">SUMPRODUCT(計算_投入係数表_加工!$D247:$DS247, 生産額_中分類, IF(列分類振分=AS$3, 1, 0))/SUMPRODUCT(生産額_中分類, IF(列分類振分=AS$3, 1, 0))</f>
        <v>#DIV/0!</v>
      </c>
      <c r="AT110" s="194" t="e">
        <f t="array" ref="AT110">SUMPRODUCT(計算_投入係数表_加工!$D247:$DS247, 生産額_中分類, IF(列分類振分=AT$3, 1, 0))/SUMPRODUCT(生産額_中分類, IF(列分類振分=AT$3, 1, 0))</f>
        <v>#DIV/0!</v>
      </c>
      <c r="AU110" s="194" t="e">
        <f t="array" ref="AU110">SUMPRODUCT(計算_投入係数表_加工!$D247:$DS247, 生産額_中分類, IF(列分類振分=AU$3, 1, 0))/SUMPRODUCT(生産額_中分類, IF(列分類振分=AU$3, 1, 0))</f>
        <v>#DIV/0!</v>
      </c>
      <c r="AV110" s="194" t="e">
        <f t="array" ref="AV110">SUMPRODUCT(計算_投入係数表_加工!$D247:$DS247, 生産額_中分類, IF(列分類振分=AV$3, 1, 0))/SUMPRODUCT(生産額_中分類, IF(列分類振分=AV$3, 1, 0))</f>
        <v>#DIV/0!</v>
      </c>
      <c r="AW110" s="194" t="e">
        <f t="array" ref="AW110">SUMPRODUCT(計算_投入係数表_加工!$D247:$DS247, 生産額_中分類, IF(列分類振分=AW$3, 1, 0))/SUMPRODUCT(生産額_中分類, IF(列分類振分=AW$3, 1, 0))</f>
        <v>#DIV/0!</v>
      </c>
      <c r="AX110" s="194" t="e">
        <f t="array" ref="AX110">SUMPRODUCT(計算_投入係数表_加工!$D247:$DS247, 生産額_中分類, IF(列分類振分=AX$3, 1, 0))/SUMPRODUCT(生産額_中分類, IF(列分類振分=AX$3, 1, 0))</f>
        <v>#DIV/0!</v>
      </c>
      <c r="AY110" s="194" t="e">
        <f t="array" ref="AY110">SUMPRODUCT(計算_投入係数表_加工!$D247:$DS247, 生産額_中分類, IF(列分類振分=AY$3, 1, 0))/SUMPRODUCT(生産額_中分類, IF(列分類振分=AY$3, 1, 0))</f>
        <v>#DIV/0!</v>
      </c>
      <c r="AZ110" s="194" t="e">
        <f t="array" ref="AZ110">SUMPRODUCT(計算_投入係数表_加工!$D247:$DS247, 生産額_中分類, IF(列分類振分=AZ$3, 1, 0))/SUMPRODUCT(生産額_中分類, IF(列分類振分=AZ$3, 1, 0))</f>
        <v>#DIV/0!</v>
      </c>
      <c r="BA110" s="194" t="e">
        <f t="array" ref="BA110">SUMPRODUCT(計算_投入係数表_加工!$D247:$DS247, 生産額_中分類, IF(列分類振分=BA$3, 1, 0))/SUMPRODUCT(生産額_中分類, IF(列分類振分=BA$3, 1, 0))</f>
        <v>#DIV/0!</v>
      </c>
      <c r="BB110" s="194" t="e">
        <f t="array" ref="BB110">SUMPRODUCT(計算_投入係数表_加工!$D247:$DS247, 生産額_中分類, IF(列分類振分=BB$3, 1, 0))/SUMPRODUCT(生産額_中分類, IF(列分類振分=BB$3, 1, 0))</f>
        <v>#DIV/0!</v>
      </c>
      <c r="BC110" s="194" t="e">
        <f t="array" ref="BC110">SUMPRODUCT(計算_投入係数表_加工!$D247:$DS247, 生産額_中分類, IF(列分類振分=BC$3, 1, 0))/SUMPRODUCT(生産額_中分類, IF(列分類振分=BC$3, 1, 0))</f>
        <v>#DIV/0!</v>
      </c>
      <c r="BD110" s="194" t="e">
        <f t="array" ref="BD110">SUMPRODUCT(計算_投入係数表_加工!$D247:$DS247, 生産額_中分類, IF(列分類振分=BD$3, 1, 0))/SUMPRODUCT(生産額_中分類, IF(列分類振分=BD$3, 1, 0))</f>
        <v>#DIV/0!</v>
      </c>
      <c r="BE110" s="194" t="e">
        <f t="array" ref="BE110">SUMPRODUCT(計算_投入係数表_加工!$D247:$DS247, 生産額_中分類, IF(列分類振分=BE$3, 1, 0))/SUMPRODUCT(生産額_中分類, IF(列分類振分=BE$3, 1, 0))</f>
        <v>#DIV/0!</v>
      </c>
      <c r="BF110" s="194" t="e">
        <f t="array" ref="BF110">SUMPRODUCT(計算_投入係数表_加工!$D247:$DS247, 生産額_中分類, IF(列分類振分=BF$3, 1, 0))/SUMPRODUCT(生産額_中分類, IF(列分類振分=BF$3, 1, 0))</f>
        <v>#DIV/0!</v>
      </c>
      <c r="BG110" s="194" t="e">
        <f t="array" ref="BG110">SUMPRODUCT(計算_投入係数表_加工!$D247:$DS247, 生産額_中分類, IF(列分類振分=BG$3, 1, 0))/SUMPRODUCT(生産額_中分類, IF(列分類振分=BG$3, 1, 0))</f>
        <v>#DIV/0!</v>
      </c>
      <c r="BH110" s="194" t="e">
        <f t="array" ref="BH110">SUMPRODUCT(計算_投入係数表_加工!$D247:$DS247, 生産額_中分類, IF(列分類振分=BH$3, 1, 0))/SUMPRODUCT(生産額_中分類, IF(列分類振分=BH$3, 1, 0))</f>
        <v>#DIV/0!</v>
      </c>
      <c r="BI110" s="194" t="e">
        <f t="array" ref="BI110">SUMPRODUCT(計算_投入係数表_加工!$D247:$DS247, 生産額_中分類, IF(列分類振分=BI$3, 1, 0))/SUMPRODUCT(生産額_中分類, IF(列分類振分=BI$3, 1, 0))</f>
        <v>#DIV/0!</v>
      </c>
      <c r="BJ110" s="194" t="e">
        <f t="array" ref="BJ110">SUMPRODUCT(計算_投入係数表_加工!$D247:$DS247, 生産額_中分類, IF(列分類振分=BJ$3, 1, 0))/SUMPRODUCT(生産額_中分類, IF(列分類振分=BJ$3, 1, 0))</f>
        <v>#DIV/0!</v>
      </c>
      <c r="BK110" s="194" t="e">
        <f t="array" ref="BK110">SUMPRODUCT(計算_投入係数表_加工!$D247:$DS247, 生産額_中分類, IF(列分類振分=BK$3, 1, 0))/SUMPRODUCT(生産額_中分類, IF(列分類振分=BK$3, 1, 0))</f>
        <v>#DIV/0!</v>
      </c>
      <c r="BL110" s="194" t="e">
        <f t="array" ref="BL110">SUMPRODUCT(計算_投入係数表_加工!$D247:$DS247, 生産額_中分類, IF(列分類振分=BL$3, 1, 0))/SUMPRODUCT(生産額_中分類, IF(列分類振分=BL$3, 1, 0))</f>
        <v>#DIV/0!</v>
      </c>
      <c r="BM110" s="194" t="e">
        <f t="array" ref="BM110">SUMPRODUCT(計算_投入係数表_加工!$D247:$DS247, 生産額_中分類, IF(列分類振分=BM$3, 1, 0))/SUMPRODUCT(生産額_中分類, IF(列分類振分=BM$3, 1, 0))</f>
        <v>#DIV/0!</v>
      </c>
      <c r="BN110" s="194" t="e">
        <f t="array" ref="BN110">SUMPRODUCT(計算_投入係数表_加工!$D247:$DS247, 生産額_中分類, IF(列分類振分=BN$3, 1, 0))/SUMPRODUCT(生産額_中分類, IF(列分類振分=BN$3, 1, 0))</f>
        <v>#DIV/0!</v>
      </c>
      <c r="BO110" s="194" t="e">
        <f t="array" ref="BO110">SUMPRODUCT(計算_投入係数表_加工!$D247:$DS247, 生産額_中分類, IF(列分類振分=BO$3, 1, 0))/SUMPRODUCT(生産額_中分類, IF(列分類振分=BO$3, 1, 0))</f>
        <v>#DIV/0!</v>
      </c>
      <c r="BP110" s="194" t="e">
        <f t="array" ref="BP110">SUMPRODUCT(計算_投入係数表_加工!$D247:$DS247, 生産額_中分類, IF(列分類振分=BP$3, 1, 0))/SUMPRODUCT(生産額_中分類, IF(列分類振分=BP$3, 1, 0))</f>
        <v>#DIV/0!</v>
      </c>
      <c r="BQ110" s="194" t="e">
        <f t="array" ref="BQ110">SUMPRODUCT(計算_投入係数表_加工!$D247:$DS247, 生産額_中分類, IF(列分類振分=BQ$3, 1, 0))/SUMPRODUCT(生産額_中分類, IF(列分類振分=BQ$3, 1, 0))</f>
        <v>#DIV/0!</v>
      </c>
      <c r="BR110" s="194" t="e">
        <f t="array" ref="BR110">SUMPRODUCT(計算_投入係数表_加工!$D247:$DS247, 生産額_中分類, IF(列分類振分=BR$3, 1, 0))/SUMPRODUCT(生産額_中分類, IF(列分類振分=BR$3, 1, 0))</f>
        <v>#DIV/0!</v>
      </c>
      <c r="BS110" s="194" t="e">
        <f t="array" ref="BS110">SUMPRODUCT(計算_投入係数表_加工!$D247:$DS247, 生産額_中分類, IF(列分類振分=BS$3, 1, 0))/SUMPRODUCT(生産額_中分類, IF(列分類振分=BS$3, 1, 0))</f>
        <v>#DIV/0!</v>
      </c>
      <c r="BT110" s="194" t="e">
        <f t="array" ref="BT110">SUMPRODUCT(計算_投入係数表_加工!$D247:$DS247, 生産額_中分類, IF(列分類振分=BT$3, 1, 0))/SUMPRODUCT(生産額_中分類, IF(列分類振分=BT$3, 1, 0))</f>
        <v>#DIV/0!</v>
      </c>
      <c r="BU110" s="194" t="e">
        <f t="array" ref="BU110">SUMPRODUCT(計算_投入係数表_加工!$D247:$DS247, 生産額_中分類, IF(列分類振分=BU$3, 1, 0))/SUMPRODUCT(生産額_中分類, IF(列分類振分=BU$3, 1, 0))</f>
        <v>#DIV/0!</v>
      </c>
      <c r="BV110" s="194" t="e">
        <f t="array" ref="BV110">SUMPRODUCT(計算_投入係数表_加工!$D247:$DS247, 生産額_中分類, IF(列分類振分=BV$3, 1, 0))/SUMPRODUCT(生産額_中分類, IF(列分類振分=BV$3, 1, 0))</f>
        <v>#DIV/0!</v>
      </c>
      <c r="BW110" s="194" t="e">
        <f t="array" ref="BW110">SUMPRODUCT(計算_投入係数表_加工!$D247:$DS247, 生産額_中分類, IF(列分類振分=BW$3, 1, 0))/SUMPRODUCT(生産額_中分類, IF(列分類振分=BW$3, 1, 0))</f>
        <v>#DIV/0!</v>
      </c>
      <c r="BX110" s="194" t="e">
        <f t="array" ref="BX110">SUMPRODUCT(計算_投入係数表_加工!$D247:$DS247, 生産額_中分類, IF(列分類振分=BX$3, 1, 0))/SUMPRODUCT(生産額_中分類, IF(列分類振分=BX$3, 1, 0))</f>
        <v>#DIV/0!</v>
      </c>
      <c r="BY110" s="194" t="e">
        <f t="array" ref="BY110">SUMPRODUCT(計算_投入係数表_加工!$D247:$DS247, 生産額_中分類, IF(列分類振分=BY$3, 1, 0))/SUMPRODUCT(生産額_中分類, IF(列分類振分=BY$3, 1, 0))</f>
        <v>#DIV/0!</v>
      </c>
      <c r="BZ110" s="194" t="e">
        <f t="array" ref="BZ110">SUMPRODUCT(計算_投入係数表_加工!$D247:$DS247, 生産額_中分類, IF(列分類振分=BZ$3, 1, 0))/SUMPRODUCT(生産額_中分類, IF(列分類振分=BZ$3, 1, 0))</f>
        <v>#DIV/0!</v>
      </c>
      <c r="CA110" s="194" t="e">
        <f t="array" ref="CA110">SUMPRODUCT(計算_投入係数表_加工!$D247:$DS247, 生産額_中分類, IF(列分類振分=CA$3, 1, 0))/SUMPRODUCT(生産額_中分類, IF(列分類振分=CA$3, 1, 0))</f>
        <v>#DIV/0!</v>
      </c>
      <c r="CB110" s="194" t="e">
        <f t="array" ref="CB110">SUMPRODUCT(計算_投入係数表_加工!$D247:$DS247, 生産額_中分類, IF(列分類振分=CB$3, 1, 0))/SUMPRODUCT(生産額_中分類, IF(列分類振分=CB$3, 1, 0))</f>
        <v>#DIV/0!</v>
      </c>
      <c r="CC110" s="194" t="e">
        <f t="array" ref="CC110">SUMPRODUCT(計算_投入係数表_加工!$D247:$DS247, 生産額_中分類, IF(列分類振分=CC$3, 1, 0))/SUMPRODUCT(生産額_中分類, IF(列分類振分=CC$3, 1, 0))</f>
        <v>#DIV/0!</v>
      </c>
      <c r="CD110" s="194" t="e">
        <f t="array" ref="CD110">SUMPRODUCT(計算_投入係数表_加工!$D247:$DS247, 生産額_中分類, IF(列分類振分=CD$3, 1, 0))/SUMPRODUCT(生産額_中分類, IF(列分類振分=CD$3, 1, 0))</f>
        <v>#DIV/0!</v>
      </c>
      <c r="CE110" s="194" t="e">
        <f t="array" ref="CE110">SUMPRODUCT(計算_投入係数表_加工!$D247:$DS247, 生産額_中分類, IF(列分類振分=CE$3, 1, 0))/SUMPRODUCT(生産額_中分類, IF(列分類振分=CE$3, 1, 0))</f>
        <v>#DIV/0!</v>
      </c>
      <c r="CF110" s="194" t="e">
        <f t="array" ref="CF110">SUMPRODUCT(計算_投入係数表_加工!$D247:$DS247, 生産額_中分類, IF(列分類振分=CF$3, 1, 0))/SUMPRODUCT(生産額_中分類, IF(列分類振分=CF$3, 1, 0))</f>
        <v>#DIV/0!</v>
      </c>
      <c r="CG110" s="194" t="e">
        <f t="array" ref="CG110">SUMPRODUCT(計算_投入係数表_加工!$D247:$DS247, 生産額_中分類, IF(列分類振分=CG$3, 1, 0))/SUMPRODUCT(生産額_中分類, IF(列分類振分=CG$3, 1, 0))</f>
        <v>#DIV/0!</v>
      </c>
      <c r="CH110" s="194" t="e">
        <f t="array" ref="CH110">SUMPRODUCT(計算_投入係数表_加工!$D247:$DS247, 生産額_中分類, IF(列分類振分=CH$3, 1, 0))/SUMPRODUCT(生産額_中分類, IF(列分類振分=CH$3, 1, 0))</f>
        <v>#DIV/0!</v>
      </c>
      <c r="CI110" s="194" t="e">
        <f t="array" ref="CI110">SUMPRODUCT(計算_投入係数表_加工!$D247:$DS247, 生産額_中分類, IF(列分類振分=CI$3, 1, 0))/SUMPRODUCT(生産額_中分類, IF(列分類振分=CI$3, 1, 0))</f>
        <v>#DIV/0!</v>
      </c>
      <c r="CJ110" s="194" t="e">
        <f t="array" ref="CJ110">SUMPRODUCT(計算_投入係数表_加工!$D247:$DS247, 生産額_中分類, IF(列分類振分=CJ$3, 1, 0))/SUMPRODUCT(生産額_中分類, IF(列分類振分=CJ$3, 1, 0))</f>
        <v>#DIV/0!</v>
      </c>
      <c r="CK110" s="194" t="e">
        <f t="array" ref="CK110">SUMPRODUCT(計算_投入係数表_加工!$D247:$DS247, 生産額_中分類, IF(列分類振分=CK$3, 1, 0))/SUMPRODUCT(生産額_中分類, IF(列分類振分=CK$3, 1, 0))</f>
        <v>#DIV/0!</v>
      </c>
      <c r="CL110" s="194" t="e">
        <f t="array" ref="CL110">SUMPRODUCT(計算_投入係数表_加工!$D247:$DS247, 生産額_中分類, IF(列分類振分=CL$3, 1, 0))/SUMPRODUCT(生産額_中分類, IF(列分類振分=CL$3, 1, 0))</f>
        <v>#DIV/0!</v>
      </c>
      <c r="CM110" s="194" t="e">
        <f t="array" ref="CM110">SUMPRODUCT(計算_投入係数表_加工!$D247:$DS247, 生産額_中分類, IF(列分類振分=CM$3, 1, 0))/SUMPRODUCT(生産額_中分類, IF(列分類振分=CM$3, 1, 0))</f>
        <v>#DIV/0!</v>
      </c>
      <c r="CN110" s="194" t="e">
        <f t="array" ref="CN110">SUMPRODUCT(計算_投入係数表_加工!$D247:$DS247, 生産額_中分類, IF(列分類振分=CN$3, 1, 0))/SUMPRODUCT(生産額_中分類, IF(列分類振分=CN$3, 1, 0))</f>
        <v>#DIV/0!</v>
      </c>
      <c r="CO110" s="194" t="e">
        <f t="array" ref="CO110">SUMPRODUCT(計算_投入係数表_加工!$D247:$DS247, 生産額_中分類, IF(列分類振分=CO$3, 1, 0))/SUMPRODUCT(生産額_中分類, IF(列分類振分=CO$3, 1, 0))</f>
        <v>#DIV/0!</v>
      </c>
      <c r="CP110" s="194" t="e">
        <f t="array" ref="CP110">SUMPRODUCT(計算_投入係数表_加工!$D247:$DS247, 生産額_中分類, IF(列分類振分=CP$3, 1, 0))/SUMPRODUCT(生産額_中分類, IF(列分類振分=CP$3, 1, 0))</f>
        <v>#DIV/0!</v>
      </c>
      <c r="CQ110" s="194" t="e">
        <f t="array" ref="CQ110">SUMPRODUCT(計算_投入係数表_加工!$D247:$DS247, 生産額_中分類, IF(列分類振分=CQ$3, 1, 0))/SUMPRODUCT(生産額_中分類, IF(列分類振分=CQ$3, 1, 0))</f>
        <v>#DIV/0!</v>
      </c>
      <c r="CR110" s="194" t="e">
        <f t="array" ref="CR110">SUMPRODUCT(計算_投入係数表_加工!$D247:$DS247, 生産額_中分類, IF(列分類振分=CR$3, 1, 0))/SUMPRODUCT(生産額_中分類, IF(列分類振分=CR$3, 1, 0))</f>
        <v>#DIV/0!</v>
      </c>
      <c r="CS110" s="194" t="e">
        <f t="array" ref="CS110">SUMPRODUCT(計算_投入係数表_加工!$D247:$DS247, 生産額_中分類, IF(列分類振分=CS$3, 1, 0))/SUMPRODUCT(生産額_中分類, IF(列分類振分=CS$3, 1, 0))</f>
        <v>#DIV/0!</v>
      </c>
      <c r="CT110" s="194" t="e">
        <f t="array" ref="CT110">SUMPRODUCT(計算_投入係数表_加工!$D247:$DS247, 生産額_中分類, IF(列分類振分=CT$3, 1, 0))/SUMPRODUCT(生産額_中分類, IF(列分類振分=CT$3, 1, 0))</f>
        <v>#DIV/0!</v>
      </c>
      <c r="CU110" s="194" t="e">
        <f t="array" ref="CU110">SUMPRODUCT(計算_投入係数表_加工!$D247:$DS247, 生産額_中分類, IF(列分類振分=CU$3, 1, 0))/SUMPRODUCT(生産額_中分類, IF(列分類振分=CU$3, 1, 0))</f>
        <v>#DIV/0!</v>
      </c>
      <c r="CV110" s="194" t="e">
        <f t="array" ref="CV110">SUMPRODUCT(計算_投入係数表_加工!$D247:$DS247, 生産額_中分類, IF(列分類振分=CV$3, 1, 0))/SUMPRODUCT(生産額_中分類, IF(列分類振分=CV$3, 1, 0))</f>
        <v>#DIV/0!</v>
      </c>
      <c r="CW110" s="194" t="e">
        <f t="array" ref="CW110">SUMPRODUCT(計算_投入係数表_加工!$D247:$DS247, 生産額_中分類, IF(列分類振分=CW$3, 1, 0))/SUMPRODUCT(生産額_中分類, IF(列分類振分=CW$3, 1, 0))</f>
        <v>#DIV/0!</v>
      </c>
      <c r="CX110" s="194" t="e">
        <f t="array" ref="CX110">SUMPRODUCT(計算_投入係数表_加工!$D247:$DS247, 生産額_中分類, IF(列分類振分=CX$3, 1, 0))/SUMPRODUCT(生産額_中分類, IF(列分類振分=CX$3, 1, 0))</f>
        <v>#DIV/0!</v>
      </c>
      <c r="CY110" s="194" t="e">
        <f t="array" ref="CY110">SUMPRODUCT(計算_投入係数表_加工!$D247:$DS247, 生産額_中分類, IF(列分類振分=CY$3, 1, 0))/SUMPRODUCT(生産額_中分類, IF(列分類振分=CY$3, 1, 0))</f>
        <v>#DIV/0!</v>
      </c>
      <c r="CZ110" s="194" t="e">
        <f t="array" ref="CZ110">SUMPRODUCT(計算_投入係数表_加工!$D247:$DS247, 生産額_中分類, IF(列分類振分=CZ$3, 1, 0))/SUMPRODUCT(生産額_中分類, IF(列分類振分=CZ$3, 1, 0))</f>
        <v>#DIV/0!</v>
      </c>
      <c r="DA110" s="194" t="e">
        <f t="array" ref="DA110">SUMPRODUCT(計算_投入係数表_加工!$D247:$DS247, 生産額_中分類, IF(列分類振分=DA$3, 1, 0))/SUMPRODUCT(生産額_中分類, IF(列分類振分=DA$3, 1, 0))</f>
        <v>#DIV/0!</v>
      </c>
      <c r="DB110" s="194" t="e">
        <f t="array" ref="DB110">SUMPRODUCT(計算_投入係数表_加工!$D247:$DS247, 生産額_中分類, IF(列分類振分=DB$3, 1, 0))/SUMPRODUCT(生産額_中分類, IF(列分類振分=DB$3, 1, 0))</f>
        <v>#DIV/0!</v>
      </c>
      <c r="DC110" s="194" t="e">
        <f t="array" ref="DC110">SUMPRODUCT(計算_投入係数表_加工!$D247:$DS247, 生産額_中分類, IF(列分類振分=DC$3, 1, 0))/SUMPRODUCT(生産額_中分類, IF(列分類振分=DC$3, 1, 0))</f>
        <v>#DIV/0!</v>
      </c>
      <c r="DD110" s="194" t="e">
        <f t="array" ref="DD110">SUMPRODUCT(計算_投入係数表_加工!$D247:$DS247, 生産額_中分類, IF(列分類振分=DD$3, 1, 0))/SUMPRODUCT(生産額_中分類, IF(列分類振分=DD$3, 1, 0))</f>
        <v>#DIV/0!</v>
      </c>
      <c r="DE110" s="194" t="e">
        <f t="array" ref="DE110">SUMPRODUCT(計算_投入係数表_加工!$D247:$DS247, 生産額_中分類, IF(列分類振分=DE$3, 1, 0))/SUMPRODUCT(生産額_中分類, IF(列分類振分=DE$3, 1, 0))</f>
        <v>#DIV/0!</v>
      </c>
      <c r="DF110" s="194" t="e">
        <f t="array" ref="DF110">SUMPRODUCT(計算_投入係数表_加工!$D247:$DS247, 生産額_中分類, IF(列分類振分=DF$3, 1, 0))/SUMPRODUCT(生産額_中分類, IF(列分類振分=DF$3, 1, 0))</f>
        <v>#DIV/0!</v>
      </c>
      <c r="DG110" s="194" t="e">
        <f t="array" ref="DG110">SUMPRODUCT(計算_投入係数表_加工!$D247:$DS247, 生産額_中分類, IF(列分類振分=DG$3, 1, 0))/SUMPRODUCT(生産額_中分類, IF(列分類振分=DG$3, 1, 0))</f>
        <v>#DIV/0!</v>
      </c>
      <c r="DH110" s="194" t="e">
        <f t="array" ref="DH110">SUMPRODUCT(計算_投入係数表_加工!$D247:$DS247, 生産額_中分類, IF(列分類振分=DH$3, 1, 0))/SUMPRODUCT(生産額_中分類, IF(列分類振分=DH$3, 1, 0))</f>
        <v>#DIV/0!</v>
      </c>
      <c r="DI110" s="194" t="e">
        <f t="array" ref="DI110">SUMPRODUCT(計算_投入係数表_加工!$D247:$DS247, 生産額_中分類, IF(列分類振分=DI$3, 1, 0))/SUMPRODUCT(生産額_中分類, IF(列分類振分=DI$3, 1, 0))</f>
        <v>#DIV/0!</v>
      </c>
      <c r="DJ110" s="194" t="e">
        <f t="array" ref="DJ110">SUMPRODUCT(計算_投入係数表_加工!$D247:$DS247, 生産額_中分類, IF(列分類振分=DJ$3, 1, 0))/SUMPRODUCT(生産額_中分類, IF(列分類振分=DJ$3, 1, 0))</f>
        <v>#DIV/0!</v>
      </c>
      <c r="DK110" s="194" t="e">
        <f t="array" ref="DK110">SUMPRODUCT(計算_投入係数表_加工!$D247:$DS247, 生産額_中分類, IF(列分類振分=DK$3, 1, 0))/SUMPRODUCT(生産額_中分類, IF(列分類振分=DK$3, 1, 0))</f>
        <v>#DIV/0!</v>
      </c>
      <c r="DL110" s="194" t="e">
        <f t="array" ref="DL110">SUMPRODUCT(計算_投入係数表_加工!$D247:$DS247, 生産額_中分類, IF(列分類振分=DL$3, 1, 0))/SUMPRODUCT(生産額_中分類, IF(列分類振分=DL$3, 1, 0))</f>
        <v>#DIV/0!</v>
      </c>
      <c r="DM110" s="194" t="e">
        <f t="array" ref="DM110">SUMPRODUCT(計算_投入係数表_加工!$D247:$DS247, 生産額_中分類, IF(列分類振分=DM$3, 1, 0))/SUMPRODUCT(生産額_中分類, IF(列分類振分=DM$3, 1, 0))</f>
        <v>#DIV/0!</v>
      </c>
      <c r="DN110" s="194" t="e">
        <f t="array" ref="DN110">SUMPRODUCT(計算_投入係数表_加工!$D247:$DS247, 生産額_中分類, IF(列分類振分=DN$3, 1, 0))/SUMPRODUCT(生産額_中分類, IF(列分類振分=DN$3, 1, 0))</f>
        <v>#DIV/0!</v>
      </c>
      <c r="DO110" s="194" t="e">
        <f t="array" ref="DO110">SUMPRODUCT(計算_投入係数表_加工!$D247:$DS247, 生産額_中分類, IF(列分類振分=DO$3, 1, 0))/SUMPRODUCT(生産額_中分類, IF(列分類振分=DO$3, 1, 0))</f>
        <v>#DIV/0!</v>
      </c>
      <c r="DP110" s="194" t="e">
        <f t="array" ref="DP110">SUMPRODUCT(計算_投入係数表_加工!$D247:$DS247, 生産額_中分類, IF(列分類振分=DP$3, 1, 0))/SUMPRODUCT(生産額_中分類, IF(列分類振分=DP$3, 1, 0))</f>
        <v>#DIV/0!</v>
      </c>
      <c r="DQ110" s="194" t="e">
        <f t="array" ref="DQ110">SUMPRODUCT(計算_投入係数表_加工!$D247:$DS247, 生産額_中分類, IF(列分類振分=DQ$3, 1, 0))/SUMPRODUCT(生産額_中分類, IF(列分類振分=DQ$3, 1, 0))</f>
        <v>#DIV/0!</v>
      </c>
      <c r="DR110" s="194" t="e">
        <f t="array" ref="DR110">SUMPRODUCT(計算_投入係数表_加工!$D247:$DS247, 生産額_中分類, IF(列分類振分=DR$3, 1, 0))/SUMPRODUCT(生産額_中分類, IF(列分類振分=DR$3, 1, 0))</f>
        <v>#DIV/0!</v>
      </c>
      <c r="DS110" s="194" t="e">
        <f t="array" ref="DS110">SUMPRODUCT(計算_投入係数表_加工!$D247:$DS247, 生産額_中分類, IF(列分類振分=DS$3, 1, 0))/SUMPRODUCT(生産額_中分類, IF(列分類振分=DS$3, 1, 0))</f>
        <v>#DIV/0!</v>
      </c>
      <c r="DT110" s="23">
        <f>SUMIF(振分, $C110, 計算_投入係数表_加工!DT$4:DT$123)</f>
        <v>0</v>
      </c>
    </row>
    <row r="111" spans="2:124" x14ac:dyDescent="0.25">
      <c r="B111" s="53">
        <v>108</v>
      </c>
      <c r="C111" s="192" t="str">
        <v>-</v>
      </c>
      <c r="D111" s="193">
        <f t="array" ref="D111">SUMPRODUCT(計算_投入係数表_加工!$D248:$DS248, 生産額_中分類, IF(列分類振分=D$3, 1, 0))/SUMPRODUCT(生産額_中分類, IF(列分類振分=D$3, 1, 0))</f>
        <v>0</v>
      </c>
      <c r="E111" s="194">
        <f t="array" ref="E111">SUMPRODUCT(計算_投入係数表_加工!$D248:$DS248, 生産額_中分類, IF(列分類振分=E$3, 1, 0))/SUMPRODUCT(生産額_中分類, IF(列分類振分=E$3, 1, 0))</f>
        <v>0</v>
      </c>
      <c r="F111" s="194">
        <f t="array" ref="F111">SUMPRODUCT(計算_投入係数表_加工!$D248:$DS248, 生産額_中分類, IF(列分類振分=F$3, 1, 0))/SUMPRODUCT(生産額_中分類, IF(列分類振分=F$3, 1, 0))</f>
        <v>0</v>
      </c>
      <c r="G111" s="194">
        <f t="array" ref="G111">SUMPRODUCT(計算_投入係数表_加工!$D248:$DS248, 生産額_中分類, IF(列分類振分=G$3, 1, 0))/SUMPRODUCT(生産額_中分類, IF(列分類振分=G$3, 1, 0))</f>
        <v>0</v>
      </c>
      <c r="H111" s="194">
        <f t="array" ref="H111">SUMPRODUCT(計算_投入係数表_加工!$D248:$DS248, 生産額_中分類, IF(列分類振分=H$3, 1, 0))/SUMPRODUCT(生産額_中分類, IF(列分類振分=H$3, 1, 0))</f>
        <v>0</v>
      </c>
      <c r="I111" s="194">
        <f t="array" ref="I111">SUMPRODUCT(計算_投入係数表_加工!$D248:$DS248, 生産額_中分類, IF(列分類振分=I$3, 1, 0))/SUMPRODUCT(生産額_中分類, IF(列分類振分=I$3, 1, 0))</f>
        <v>0</v>
      </c>
      <c r="J111" s="194">
        <f t="array" ref="J111">SUMPRODUCT(計算_投入係数表_加工!$D248:$DS248, 生産額_中分類, IF(列分類振分=J$3, 1, 0))/SUMPRODUCT(生産額_中分類, IF(列分類振分=J$3, 1, 0))</f>
        <v>0</v>
      </c>
      <c r="K111" s="194">
        <f t="array" ref="K111">SUMPRODUCT(計算_投入係数表_加工!$D248:$DS248, 生産額_中分類, IF(列分類振分=K$3, 1, 0))/SUMPRODUCT(生産額_中分類, IF(列分類振分=K$3, 1, 0))</f>
        <v>0</v>
      </c>
      <c r="L111" s="194">
        <f t="array" ref="L111">SUMPRODUCT(計算_投入係数表_加工!$D248:$DS248, 生産額_中分類, IF(列分類振分=L$3, 1, 0))/SUMPRODUCT(生産額_中分類, IF(列分類振分=L$3, 1, 0))</f>
        <v>0</v>
      </c>
      <c r="M111" s="194">
        <f t="array" ref="M111">SUMPRODUCT(計算_投入係数表_加工!$D248:$DS248, 生産額_中分類, IF(列分類振分=M$3, 1, 0))/SUMPRODUCT(生産額_中分類, IF(列分類振分=M$3, 1, 0))</f>
        <v>0</v>
      </c>
      <c r="N111" s="194">
        <f t="array" ref="N111">SUMPRODUCT(計算_投入係数表_加工!$D248:$DS248, 生産額_中分類, IF(列分類振分=N$3, 1, 0))/SUMPRODUCT(生産額_中分類, IF(列分類振分=N$3, 1, 0))</f>
        <v>0</v>
      </c>
      <c r="O111" s="194">
        <f t="array" ref="O111">SUMPRODUCT(計算_投入係数表_加工!$D248:$DS248, 生産額_中分類, IF(列分類振分=O$3, 1, 0))/SUMPRODUCT(生産額_中分類, IF(列分類振分=O$3, 1, 0))</f>
        <v>0</v>
      </c>
      <c r="P111" s="194">
        <f t="array" ref="P111">SUMPRODUCT(計算_投入係数表_加工!$D248:$DS248, 生産額_中分類, IF(列分類振分=P$3, 1, 0))/SUMPRODUCT(生産額_中分類, IF(列分類振分=P$3, 1, 0))</f>
        <v>0</v>
      </c>
      <c r="Q111" s="194" t="e">
        <f t="array" ref="Q111">SUMPRODUCT(計算_投入係数表_加工!$D248:$DS248, 生産額_中分類, IF(列分類振分=Q$3, 1, 0))/SUMPRODUCT(生産額_中分類, IF(列分類振分=Q$3, 1, 0))</f>
        <v>#DIV/0!</v>
      </c>
      <c r="R111" s="194" t="e">
        <f t="array" ref="R111">SUMPRODUCT(計算_投入係数表_加工!$D248:$DS248, 生産額_中分類, IF(列分類振分=R$3, 1, 0))/SUMPRODUCT(生産額_中分類, IF(列分類振分=R$3, 1, 0))</f>
        <v>#DIV/0!</v>
      </c>
      <c r="S111" s="194" t="e">
        <f t="array" ref="S111">SUMPRODUCT(計算_投入係数表_加工!$D248:$DS248, 生産額_中分類, IF(列分類振分=S$3, 1, 0))/SUMPRODUCT(生産額_中分類, IF(列分類振分=S$3, 1, 0))</f>
        <v>#DIV/0!</v>
      </c>
      <c r="T111" s="194" t="e">
        <f t="array" ref="T111">SUMPRODUCT(計算_投入係数表_加工!$D248:$DS248, 生産額_中分類, IF(列分類振分=T$3, 1, 0))/SUMPRODUCT(生産額_中分類, IF(列分類振分=T$3, 1, 0))</f>
        <v>#DIV/0!</v>
      </c>
      <c r="U111" s="194" t="e">
        <f t="array" ref="U111">SUMPRODUCT(計算_投入係数表_加工!$D248:$DS248, 生産額_中分類, IF(列分類振分=U$3, 1, 0))/SUMPRODUCT(生産額_中分類, IF(列分類振分=U$3, 1, 0))</f>
        <v>#DIV/0!</v>
      </c>
      <c r="V111" s="194" t="e">
        <f t="array" ref="V111">SUMPRODUCT(計算_投入係数表_加工!$D248:$DS248, 生産額_中分類, IF(列分類振分=V$3, 1, 0))/SUMPRODUCT(生産額_中分類, IF(列分類振分=V$3, 1, 0))</f>
        <v>#DIV/0!</v>
      </c>
      <c r="W111" s="194" t="e">
        <f t="array" ref="W111">SUMPRODUCT(計算_投入係数表_加工!$D248:$DS248, 生産額_中分類, IF(列分類振分=W$3, 1, 0))/SUMPRODUCT(生産額_中分類, IF(列分類振分=W$3, 1, 0))</f>
        <v>#DIV/0!</v>
      </c>
      <c r="X111" s="194" t="e">
        <f t="array" ref="X111">SUMPRODUCT(計算_投入係数表_加工!$D248:$DS248, 生産額_中分類, IF(列分類振分=X$3, 1, 0))/SUMPRODUCT(生産額_中分類, IF(列分類振分=X$3, 1, 0))</f>
        <v>#DIV/0!</v>
      </c>
      <c r="Y111" s="194" t="e">
        <f t="array" ref="Y111">SUMPRODUCT(計算_投入係数表_加工!$D248:$DS248, 生産額_中分類, IF(列分類振分=Y$3, 1, 0))/SUMPRODUCT(生産額_中分類, IF(列分類振分=Y$3, 1, 0))</f>
        <v>#DIV/0!</v>
      </c>
      <c r="Z111" s="194" t="e">
        <f t="array" ref="Z111">SUMPRODUCT(計算_投入係数表_加工!$D248:$DS248, 生産額_中分類, IF(列分類振分=Z$3, 1, 0))/SUMPRODUCT(生産額_中分類, IF(列分類振分=Z$3, 1, 0))</f>
        <v>#DIV/0!</v>
      </c>
      <c r="AA111" s="194" t="e">
        <f t="array" ref="AA111">SUMPRODUCT(計算_投入係数表_加工!$D248:$DS248, 生産額_中分類, IF(列分類振分=AA$3, 1, 0))/SUMPRODUCT(生産額_中分類, IF(列分類振分=AA$3, 1, 0))</f>
        <v>#DIV/0!</v>
      </c>
      <c r="AB111" s="194" t="e">
        <f t="array" ref="AB111">SUMPRODUCT(計算_投入係数表_加工!$D248:$DS248, 生産額_中分類, IF(列分類振分=AB$3, 1, 0))/SUMPRODUCT(生産額_中分類, IF(列分類振分=AB$3, 1, 0))</f>
        <v>#DIV/0!</v>
      </c>
      <c r="AC111" s="194" t="e">
        <f t="array" ref="AC111">SUMPRODUCT(計算_投入係数表_加工!$D248:$DS248, 生産額_中分類, IF(列分類振分=AC$3, 1, 0))/SUMPRODUCT(生産額_中分類, IF(列分類振分=AC$3, 1, 0))</f>
        <v>#DIV/0!</v>
      </c>
      <c r="AD111" s="194" t="e">
        <f t="array" ref="AD111">SUMPRODUCT(計算_投入係数表_加工!$D248:$DS248, 生産額_中分類, IF(列分類振分=AD$3, 1, 0))/SUMPRODUCT(生産額_中分類, IF(列分類振分=AD$3, 1, 0))</f>
        <v>#DIV/0!</v>
      </c>
      <c r="AE111" s="194" t="e">
        <f t="array" ref="AE111">SUMPRODUCT(計算_投入係数表_加工!$D248:$DS248, 生産額_中分類, IF(列分類振分=AE$3, 1, 0))/SUMPRODUCT(生産額_中分類, IF(列分類振分=AE$3, 1, 0))</f>
        <v>#DIV/0!</v>
      </c>
      <c r="AF111" s="194" t="e">
        <f t="array" ref="AF111">SUMPRODUCT(計算_投入係数表_加工!$D248:$DS248, 生産額_中分類, IF(列分類振分=AF$3, 1, 0))/SUMPRODUCT(生産額_中分類, IF(列分類振分=AF$3, 1, 0))</f>
        <v>#DIV/0!</v>
      </c>
      <c r="AG111" s="194" t="e">
        <f t="array" ref="AG111">SUMPRODUCT(計算_投入係数表_加工!$D248:$DS248, 生産額_中分類, IF(列分類振分=AG$3, 1, 0))/SUMPRODUCT(生産額_中分類, IF(列分類振分=AG$3, 1, 0))</f>
        <v>#DIV/0!</v>
      </c>
      <c r="AH111" s="194" t="e">
        <f t="array" ref="AH111">SUMPRODUCT(計算_投入係数表_加工!$D248:$DS248, 生産額_中分類, IF(列分類振分=AH$3, 1, 0))/SUMPRODUCT(生産額_中分類, IF(列分類振分=AH$3, 1, 0))</f>
        <v>#DIV/0!</v>
      </c>
      <c r="AI111" s="194" t="e">
        <f t="array" ref="AI111">SUMPRODUCT(計算_投入係数表_加工!$D248:$DS248, 生産額_中分類, IF(列分類振分=AI$3, 1, 0))/SUMPRODUCT(生産額_中分類, IF(列分類振分=AI$3, 1, 0))</f>
        <v>#DIV/0!</v>
      </c>
      <c r="AJ111" s="194" t="e">
        <f t="array" ref="AJ111">SUMPRODUCT(計算_投入係数表_加工!$D248:$DS248, 生産額_中分類, IF(列分類振分=AJ$3, 1, 0))/SUMPRODUCT(生産額_中分類, IF(列分類振分=AJ$3, 1, 0))</f>
        <v>#DIV/0!</v>
      </c>
      <c r="AK111" s="194" t="e">
        <f t="array" ref="AK111">SUMPRODUCT(計算_投入係数表_加工!$D248:$DS248, 生産額_中分類, IF(列分類振分=AK$3, 1, 0))/SUMPRODUCT(生産額_中分類, IF(列分類振分=AK$3, 1, 0))</f>
        <v>#DIV/0!</v>
      </c>
      <c r="AL111" s="194" t="e">
        <f t="array" ref="AL111">SUMPRODUCT(計算_投入係数表_加工!$D248:$DS248, 生産額_中分類, IF(列分類振分=AL$3, 1, 0))/SUMPRODUCT(生産額_中分類, IF(列分類振分=AL$3, 1, 0))</f>
        <v>#DIV/0!</v>
      </c>
      <c r="AM111" s="194" t="e">
        <f t="array" ref="AM111">SUMPRODUCT(計算_投入係数表_加工!$D248:$DS248, 生産額_中分類, IF(列分類振分=AM$3, 1, 0))/SUMPRODUCT(生産額_中分類, IF(列分類振分=AM$3, 1, 0))</f>
        <v>#DIV/0!</v>
      </c>
      <c r="AN111" s="194" t="e">
        <f t="array" ref="AN111">SUMPRODUCT(計算_投入係数表_加工!$D248:$DS248, 生産額_中分類, IF(列分類振分=AN$3, 1, 0))/SUMPRODUCT(生産額_中分類, IF(列分類振分=AN$3, 1, 0))</f>
        <v>#DIV/0!</v>
      </c>
      <c r="AO111" s="194" t="e">
        <f t="array" ref="AO111">SUMPRODUCT(計算_投入係数表_加工!$D248:$DS248, 生産額_中分類, IF(列分類振分=AO$3, 1, 0))/SUMPRODUCT(生産額_中分類, IF(列分類振分=AO$3, 1, 0))</f>
        <v>#DIV/0!</v>
      </c>
      <c r="AP111" s="194" t="e">
        <f t="array" ref="AP111">SUMPRODUCT(計算_投入係数表_加工!$D248:$DS248, 生産額_中分類, IF(列分類振分=AP$3, 1, 0))/SUMPRODUCT(生産額_中分類, IF(列分類振分=AP$3, 1, 0))</f>
        <v>#DIV/0!</v>
      </c>
      <c r="AQ111" s="194" t="e">
        <f t="array" ref="AQ111">SUMPRODUCT(計算_投入係数表_加工!$D248:$DS248, 生産額_中分類, IF(列分類振分=AQ$3, 1, 0))/SUMPRODUCT(生産額_中分類, IF(列分類振分=AQ$3, 1, 0))</f>
        <v>#DIV/0!</v>
      </c>
      <c r="AR111" s="194" t="e">
        <f t="array" ref="AR111">SUMPRODUCT(計算_投入係数表_加工!$D248:$DS248, 生産額_中分類, IF(列分類振分=AR$3, 1, 0))/SUMPRODUCT(生産額_中分類, IF(列分類振分=AR$3, 1, 0))</f>
        <v>#DIV/0!</v>
      </c>
      <c r="AS111" s="194" t="e">
        <f t="array" ref="AS111">SUMPRODUCT(計算_投入係数表_加工!$D248:$DS248, 生産額_中分類, IF(列分類振分=AS$3, 1, 0))/SUMPRODUCT(生産額_中分類, IF(列分類振分=AS$3, 1, 0))</f>
        <v>#DIV/0!</v>
      </c>
      <c r="AT111" s="194" t="e">
        <f t="array" ref="AT111">SUMPRODUCT(計算_投入係数表_加工!$D248:$DS248, 生産額_中分類, IF(列分類振分=AT$3, 1, 0))/SUMPRODUCT(生産額_中分類, IF(列分類振分=AT$3, 1, 0))</f>
        <v>#DIV/0!</v>
      </c>
      <c r="AU111" s="194" t="e">
        <f t="array" ref="AU111">SUMPRODUCT(計算_投入係数表_加工!$D248:$DS248, 生産額_中分類, IF(列分類振分=AU$3, 1, 0))/SUMPRODUCT(生産額_中分類, IF(列分類振分=AU$3, 1, 0))</f>
        <v>#DIV/0!</v>
      </c>
      <c r="AV111" s="194" t="e">
        <f t="array" ref="AV111">SUMPRODUCT(計算_投入係数表_加工!$D248:$DS248, 生産額_中分類, IF(列分類振分=AV$3, 1, 0))/SUMPRODUCT(生産額_中分類, IF(列分類振分=AV$3, 1, 0))</f>
        <v>#DIV/0!</v>
      </c>
      <c r="AW111" s="194" t="e">
        <f t="array" ref="AW111">SUMPRODUCT(計算_投入係数表_加工!$D248:$DS248, 生産額_中分類, IF(列分類振分=AW$3, 1, 0))/SUMPRODUCT(生産額_中分類, IF(列分類振分=AW$3, 1, 0))</f>
        <v>#DIV/0!</v>
      </c>
      <c r="AX111" s="194" t="e">
        <f t="array" ref="AX111">SUMPRODUCT(計算_投入係数表_加工!$D248:$DS248, 生産額_中分類, IF(列分類振分=AX$3, 1, 0))/SUMPRODUCT(生産額_中分類, IF(列分類振分=AX$3, 1, 0))</f>
        <v>#DIV/0!</v>
      </c>
      <c r="AY111" s="194" t="e">
        <f t="array" ref="AY111">SUMPRODUCT(計算_投入係数表_加工!$D248:$DS248, 生産額_中分類, IF(列分類振分=AY$3, 1, 0))/SUMPRODUCT(生産額_中分類, IF(列分類振分=AY$3, 1, 0))</f>
        <v>#DIV/0!</v>
      </c>
      <c r="AZ111" s="194" t="e">
        <f t="array" ref="AZ111">SUMPRODUCT(計算_投入係数表_加工!$D248:$DS248, 生産額_中分類, IF(列分類振分=AZ$3, 1, 0))/SUMPRODUCT(生産額_中分類, IF(列分類振分=AZ$3, 1, 0))</f>
        <v>#DIV/0!</v>
      </c>
      <c r="BA111" s="194" t="e">
        <f t="array" ref="BA111">SUMPRODUCT(計算_投入係数表_加工!$D248:$DS248, 生産額_中分類, IF(列分類振分=BA$3, 1, 0))/SUMPRODUCT(生産額_中分類, IF(列分類振分=BA$3, 1, 0))</f>
        <v>#DIV/0!</v>
      </c>
      <c r="BB111" s="194" t="e">
        <f t="array" ref="BB111">SUMPRODUCT(計算_投入係数表_加工!$D248:$DS248, 生産額_中分類, IF(列分類振分=BB$3, 1, 0))/SUMPRODUCT(生産額_中分類, IF(列分類振分=BB$3, 1, 0))</f>
        <v>#DIV/0!</v>
      </c>
      <c r="BC111" s="194" t="e">
        <f t="array" ref="BC111">SUMPRODUCT(計算_投入係数表_加工!$D248:$DS248, 生産額_中分類, IF(列分類振分=BC$3, 1, 0))/SUMPRODUCT(生産額_中分類, IF(列分類振分=BC$3, 1, 0))</f>
        <v>#DIV/0!</v>
      </c>
      <c r="BD111" s="194" t="e">
        <f t="array" ref="BD111">SUMPRODUCT(計算_投入係数表_加工!$D248:$DS248, 生産額_中分類, IF(列分類振分=BD$3, 1, 0))/SUMPRODUCT(生産額_中分類, IF(列分類振分=BD$3, 1, 0))</f>
        <v>#DIV/0!</v>
      </c>
      <c r="BE111" s="194" t="e">
        <f t="array" ref="BE111">SUMPRODUCT(計算_投入係数表_加工!$D248:$DS248, 生産額_中分類, IF(列分類振分=BE$3, 1, 0))/SUMPRODUCT(生産額_中分類, IF(列分類振分=BE$3, 1, 0))</f>
        <v>#DIV/0!</v>
      </c>
      <c r="BF111" s="194" t="e">
        <f t="array" ref="BF111">SUMPRODUCT(計算_投入係数表_加工!$D248:$DS248, 生産額_中分類, IF(列分類振分=BF$3, 1, 0))/SUMPRODUCT(生産額_中分類, IF(列分類振分=BF$3, 1, 0))</f>
        <v>#DIV/0!</v>
      </c>
      <c r="BG111" s="194" t="e">
        <f t="array" ref="BG111">SUMPRODUCT(計算_投入係数表_加工!$D248:$DS248, 生産額_中分類, IF(列分類振分=BG$3, 1, 0))/SUMPRODUCT(生産額_中分類, IF(列分類振分=BG$3, 1, 0))</f>
        <v>#DIV/0!</v>
      </c>
      <c r="BH111" s="194" t="e">
        <f t="array" ref="BH111">SUMPRODUCT(計算_投入係数表_加工!$D248:$DS248, 生産額_中分類, IF(列分類振分=BH$3, 1, 0))/SUMPRODUCT(生産額_中分類, IF(列分類振分=BH$3, 1, 0))</f>
        <v>#DIV/0!</v>
      </c>
      <c r="BI111" s="194" t="e">
        <f t="array" ref="BI111">SUMPRODUCT(計算_投入係数表_加工!$D248:$DS248, 生産額_中分類, IF(列分類振分=BI$3, 1, 0))/SUMPRODUCT(生産額_中分類, IF(列分類振分=BI$3, 1, 0))</f>
        <v>#DIV/0!</v>
      </c>
      <c r="BJ111" s="194" t="e">
        <f t="array" ref="BJ111">SUMPRODUCT(計算_投入係数表_加工!$D248:$DS248, 生産額_中分類, IF(列分類振分=BJ$3, 1, 0))/SUMPRODUCT(生産額_中分類, IF(列分類振分=BJ$3, 1, 0))</f>
        <v>#DIV/0!</v>
      </c>
      <c r="BK111" s="194" t="e">
        <f t="array" ref="BK111">SUMPRODUCT(計算_投入係数表_加工!$D248:$DS248, 生産額_中分類, IF(列分類振分=BK$3, 1, 0))/SUMPRODUCT(生産額_中分類, IF(列分類振分=BK$3, 1, 0))</f>
        <v>#DIV/0!</v>
      </c>
      <c r="BL111" s="194" t="e">
        <f t="array" ref="BL111">SUMPRODUCT(計算_投入係数表_加工!$D248:$DS248, 生産額_中分類, IF(列分類振分=BL$3, 1, 0))/SUMPRODUCT(生産額_中分類, IF(列分類振分=BL$3, 1, 0))</f>
        <v>#DIV/0!</v>
      </c>
      <c r="BM111" s="194" t="e">
        <f t="array" ref="BM111">SUMPRODUCT(計算_投入係数表_加工!$D248:$DS248, 生産額_中分類, IF(列分類振分=BM$3, 1, 0))/SUMPRODUCT(生産額_中分類, IF(列分類振分=BM$3, 1, 0))</f>
        <v>#DIV/0!</v>
      </c>
      <c r="BN111" s="194" t="e">
        <f t="array" ref="BN111">SUMPRODUCT(計算_投入係数表_加工!$D248:$DS248, 生産額_中分類, IF(列分類振分=BN$3, 1, 0))/SUMPRODUCT(生産額_中分類, IF(列分類振分=BN$3, 1, 0))</f>
        <v>#DIV/0!</v>
      </c>
      <c r="BO111" s="194" t="e">
        <f t="array" ref="BO111">SUMPRODUCT(計算_投入係数表_加工!$D248:$DS248, 生産額_中分類, IF(列分類振分=BO$3, 1, 0))/SUMPRODUCT(生産額_中分類, IF(列分類振分=BO$3, 1, 0))</f>
        <v>#DIV/0!</v>
      </c>
      <c r="BP111" s="194" t="e">
        <f t="array" ref="BP111">SUMPRODUCT(計算_投入係数表_加工!$D248:$DS248, 生産額_中分類, IF(列分類振分=BP$3, 1, 0))/SUMPRODUCT(生産額_中分類, IF(列分類振分=BP$3, 1, 0))</f>
        <v>#DIV/0!</v>
      </c>
      <c r="BQ111" s="194" t="e">
        <f t="array" ref="BQ111">SUMPRODUCT(計算_投入係数表_加工!$D248:$DS248, 生産額_中分類, IF(列分類振分=BQ$3, 1, 0))/SUMPRODUCT(生産額_中分類, IF(列分類振分=BQ$3, 1, 0))</f>
        <v>#DIV/0!</v>
      </c>
      <c r="BR111" s="194" t="e">
        <f t="array" ref="BR111">SUMPRODUCT(計算_投入係数表_加工!$D248:$DS248, 生産額_中分類, IF(列分類振分=BR$3, 1, 0))/SUMPRODUCT(生産額_中分類, IF(列分類振分=BR$3, 1, 0))</f>
        <v>#DIV/0!</v>
      </c>
      <c r="BS111" s="194" t="e">
        <f t="array" ref="BS111">SUMPRODUCT(計算_投入係数表_加工!$D248:$DS248, 生産額_中分類, IF(列分類振分=BS$3, 1, 0))/SUMPRODUCT(生産額_中分類, IF(列分類振分=BS$3, 1, 0))</f>
        <v>#DIV/0!</v>
      </c>
      <c r="BT111" s="194" t="e">
        <f t="array" ref="BT111">SUMPRODUCT(計算_投入係数表_加工!$D248:$DS248, 生産額_中分類, IF(列分類振分=BT$3, 1, 0))/SUMPRODUCT(生産額_中分類, IF(列分類振分=BT$3, 1, 0))</f>
        <v>#DIV/0!</v>
      </c>
      <c r="BU111" s="194" t="e">
        <f t="array" ref="BU111">SUMPRODUCT(計算_投入係数表_加工!$D248:$DS248, 生産額_中分類, IF(列分類振分=BU$3, 1, 0))/SUMPRODUCT(生産額_中分類, IF(列分類振分=BU$3, 1, 0))</f>
        <v>#DIV/0!</v>
      </c>
      <c r="BV111" s="194" t="e">
        <f t="array" ref="BV111">SUMPRODUCT(計算_投入係数表_加工!$D248:$DS248, 生産額_中分類, IF(列分類振分=BV$3, 1, 0))/SUMPRODUCT(生産額_中分類, IF(列分類振分=BV$3, 1, 0))</f>
        <v>#DIV/0!</v>
      </c>
      <c r="BW111" s="194" t="e">
        <f t="array" ref="BW111">SUMPRODUCT(計算_投入係数表_加工!$D248:$DS248, 生産額_中分類, IF(列分類振分=BW$3, 1, 0))/SUMPRODUCT(生産額_中分類, IF(列分類振分=BW$3, 1, 0))</f>
        <v>#DIV/0!</v>
      </c>
      <c r="BX111" s="194" t="e">
        <f t="array" ref="BX111">SUMPRODUCT(計算_投入係数表_加工!$D248:$DS248, 生産額_中分類, IF(列分類振分=BX$3, 1, 0))/SUMPRODUCT(生産額_中分類, IF(列分類振分=BX$3, 1, 0))</f>
        <v>#DIV/0!</v>
      </c>
      <c r="BY111" s="194" t="e">
        <f t="array" ref="BY111">SUMPRODUCT(計算_投入係数表_加工!$D248:$DS248, 生産額_中分類, IF(列分類振分=BY$3, 1, 0))/SUMPRODUCT(生産額_中分類, IF(列分類振分=BY$3, 1, 0))</f>
        <v>#DIV/0!</v>
      </c>
      <c r="BZ111" s="194" t="e">
        <f t="array" ref="BZ111">SUMPRODUCT(計算_投入係数表_加工!$D248:$DS248, 生産額_中分類, IF(列分類振分=BZ$3, 1, 0))/SUMPRODUCT(生産額_中分類, IF(列分類振分=BZ$3, 1, 0))</f>
        <v>#DIV/0!</v>
      </c>
      <c r="CA111" s="194" t="e">
        <f t="array" ref="CA111">SUMPRODUCT(計算_投入係数表_加工!$D248:$DS248, 生産額_中分類, IF(列分類振分=CA$3, 1, 0))/SUMPRODUCT(生産額_中分類, IF(列分類振分=CA$3, 1, 0))</f>
        <v>#DIV/0!</v>
      </c>
      <c r="CB111" s="194" t="e">
        <f t="array" ref="CB111">SUMPRODUCT(計算_投入係数表_加工!$D248:$DS248, 生産額_中分類, IF(列分類振分=CB$3, 1, 0))/SUMPRODUCT(生産額_中分類, IF(列分類振分=CB$3, 1, 0))</f>
        <v>#DIV/0!</v>
      </c>
      <c r="CC111" s="194" t="e">
        <f t="array" ref="CC111">SUMPRODUCT(計算_投入係数表_加工!$D248:$DS248, 生産額_中分類, IF(列分類振分=CC$3, 1, 0))/SUMPRODUCT(生産額_中分類, IF(列分類振分=CC$3, 1, 0))</f>
        <v>#DIV/0!</v>
      </c>
      <c r="CD111" s="194" t="e">
        <f t="array" ref="CD111">SUMPRODUCT(計算_投入係数表_加工!$D248:$DS248, 生産額_中分類, IF(列分類振分=CD$3, 1, 0))/SUMPRODUCT(生産額_中分類, IF(列分類振分=CD$3, 1, 0))</f>
        <v>#DIV/0!</v>
      </c>
      <c r="CE111" s="194" t="e">
        <f t="array" ref="CE111">SUMPRODUCT(計算_投入係数表_加工!$D248:$DS248, 生産額_中分類, IF(列分類振分=CE$3, 1, 0))/SUMPRODUCT(生産額_中分類, IF(列分類振分=CE$3, 1, 0))</f>
        <v>#DIV/0!</v>
      </c>
      <c r="CF111" s="194" t="e">
        <f t="array" ref="CF111">SUMPRODUCT(計算_投入係数表_加工!$D248:$DS248, 生産額_中分類, IF(列分類振分=CF$3, 1, 0))/SUMPRODUCT(生産額_中分類, IF(列分類振分=CF$3, 1, 0))</f>
        <v>#DIV/0!</v>
      </c>
      <c r="CG111" s="194" t="e">
        <f t="array" ref="CG111">SUMPRODUCT(計算_投入係数表_加工!$D248:$DS248, 生産額_中分類, IF(列分類振分=CG$3, 1, 0))/SUMPRODUCT(生産額_中分類, IF(列分類振分=CG$3, 1, 0))</f>
        <v>#DIV/0!</v>
      </c>
      <c r="CH111" s="194" t="e">
        <f t="array" ref="CH111">SUMPRODUCT(計算_投入係数表_加工!$D248:$DS248, 生産額_中分類, IF(列分類振分=CH$3, 1, 0))/SUMPRODUCT(生産額_中分類, IF(列分類振分=CH$3, 1, 0))</f>
        <v>#DIV/0!</v>
      </c>
      <c r="CI111" s="194" t="e">
        <f t="array" ref="CI111">SUMPRODUCT(計算_投入係数表_加工!$D248:$DS248, 生産額_中分類, IF(列分類振分=CI$3, 1, 0))/SUMPRODUCT(生産額_中分類, IF(列分類振分=CI$3, 1, 0))</f>
        <v>#DIV/0!</v>
      </c>
      <c r="CJ111" s="194" t="e">
        <f t="array" ref="CJ111">SUMPRODUCT(計算_投入係数表_加工!$D248:$DS248, 生産額_中分類, IF(列分類振分=CJ$3, 1, 0))/SUMPRODUCT(生産額_中分類, IF(列分類振分=CJ$3, 1, 0))</f>
        <v>#DIV/0!</v>
      </c>
      <c r="CK111" s="194" t="e">
        <f t="array" ref="CK111">SUMPRODUCT(計算_投入係数表_加工!$D248:$DS248, 生産額_中分類, IF(列分類振分=CK$3, 1, 0))/SUMPRODUCT(生産額_中分類, IF(列分類振分=CK$3, 1, 0))</f>
        <v>#DIV/0!</v>
      </c>
      <c r="CL111" s="194" t="e">
        <f t="array" ref="CL111">SUMPRODUCT(計算_投入係数表_加工!$D248:$DS248, 生産額_中分類, IF(列分類振分=CL$3, 1, 0))/SUMPRODUCT(生産額_中分類, IF(列分類振分=CL$3, 1, 0))</f>
        <v>#DIV/0!</v>
      </c>
      <c r="CM111" s="194" t="e">
        <f t="array" ref="CM111">SUMPRODUCT(計算_投入係数表_加工!$D248:$DS248, 生産額_中分類, IF(列分類振分=CM$3, 1, 0))/SUMPRODUCT(生産額_中分類, IF(列分類振分=CM$3, 1, 0))</f>
        <v>#DIV/0!</v>
      </c>
      <c r="CN111" s="194" t="e">
        <f t="array" ref="CN111">SUMPRODUCT(計算_投入係数表_加工!$D248:$DS248, 生産額_中分類, IF(列分類振分=CN$3, 1, 0))/SUMPRODUCT(生産額_中分類, IF(列分類振分=CN$3, 1, 0))</f>
        <v>#DIV/0!</v>
      </c>
      <c r="CO111" s="194" t="e">
        <f t="array" ref="CO111">SUMPRODUCT(計算_投入係数表_加工!$D248:$DS248, 生産額_中分類, IF(列分類振分=CO$3, 1, 0))/SUMPRODUCT(生産額_中分類, IF(列分類振分=CO$3, 1, 0))</f>
        <v>#DIV/0!</v>
      </c>
      <c r="CP111" s="194" t="e">
        <f t="array" ref="CP111">SUMPRODUCT(計算_投入係数表_加工!$D248:$DS248, 生産額_中分類, IF(列分類振分=CP$3, 1, 0))/SUMPRODUCT(生産額_中分類, IF(列分類振分=CP$3, 1, 0))</f>
        <v>#DIV/0!</v>
      </c>
      <c r="CQ111" s="194" t="e">
        <f t="array" ref="CQ111">SUMPRODUCT(計算_投入係数表_加工!$D248:$DS248, 生産額_中分類, IF(列分類振分=CQ$3, 1, 0))/SUMPRODUCT(生産額_中分類, IF(列分類振分=CQ$3, 1, 0))</f>
        <v>#DIV/0!</v>
      </c>
      <c r="CR111" s="194" t="e">
        <f t="array" ref="CR111">SUMPRODUCT(計算_投入係数表_加工!$D248:$DS248, 生産額_中分類, IF(列分類振分=CR$3, 1, 0))/SUMPRODUCT(生産額_中分類, IF(列分類振分=CR$3, 1, 0))</f>
        <v>#DIV/0!</v>
      </c>
      <c r="CS111" s="194" t="e">
        <f t="array" ref="CS111">SUMPRODUCT(計算_投入係数表_加工!$D248:$DS248, 生産額_中分類, IF(列分類振分=CS$3, 1, 0))/SUMPRODUCT(生産額_中分類, IF(列分類振分=CS$3, 1, 0))</f>
        <v>#DIV/0!</v>
      </c>
      <c r="CT111" s="194" t="e">
        <f t="array" ref="CT111">SUMPRODUCT(計算_投入係数表_加工!$D248:$DS248, 生産額_中分類, IF(列分類振分=CT$3, 1, 0))/SUMPRODUCT(生産額_中分類, IF(列分類振分=CT$3, 1, 0))</f>
        <v>#DIV/0!</v>
      </c>
      <c r="CU111" s="194" t="e">
        <f t="array" ref="CU111">SUMPRODUCT(計算_投入係数表_加工!$D248:$DS248, 生産額_中分類, IF(列分類振分=CU$3, 1, 0))/SUMPRODUCT(生産額_中分類, IF(列分類振分=CU$3, 1, 0))</f>
        <v>#DIV/0!</v>
      </c>
      <c r="CV111" s="194" t="e">
        <f t="array" ref="CV111">SUMPRODUCT(計算_投入係数表_加工!$D248:$DS248, 生産額_中分類, IF(列分類振分=CV$3, 1, 0))/SUMPRODUCT(生産額_中分類, IF(列分類振分=CV$3, 1, 0))</f>
        <v>#DIV/0!</v>
      </c>
      <c r="CW111" s="194" t="e">
        <f t="array" ref="CW111">SUMPRODUCT(計算_投入係数表_加工!$D248:$DS248, 生産額_中分類, IF(列分類振分=CW$3, 1, 0))/SUMPRODUCT(生産額_中分類, IF(列分類振分=CW$3, 1, 0))</f>
        <v>#DIV/0!</v>
      </c>
      <c r="CX111" s="194" t="e">
        <f t="array" ref="CX111">SUMPRODUCT(計算_投入係数表_加工!$D248:$DS248, 生産額_中分類, IF(列分類振分=CX$3, 1, 0))/SUMPRODUCT(生産額_中分類, IF(列分類振分=CX$3, 1, 0))</f>
        <v>#DIV/0!</v>
      </c>
      <c r="CY111" s="194" t="e">
        <f t="array" ref="CY111">SUMPRODUCT(計算_投入係数表_加工!$D248:$DS248, 生産額_中分類, IF(列分類振分=CY$3, 1, 0))/SUMPRODUCT(生産額_中分類, IF(列分類振分=CY$3, 1, 0))</f>
        <v>#DIV/0!</v>
      </c>
      <c r="CZ111" s="194" t="e">
        <f t="array" ref="CZ111">SUMPRODUCT(計算_投入係数表_加工!$D248:$DS248, 生産額_中分類, IF(列分類振分=CZ$3, 1, 0))/SUMPRODUCT(生産額_中分類, IF(列分類振分=CZ$3, 1, 0))</f>
        <v>#DIV/0!</v>
      </c>
      <c r="DA111" s="194" t="e">
        <f t="array" ref="DA111">SUMPRODUCT(計算_投入係数表_加工!$D248:$DS248, 生産額_中分類, IF(列分類振分=DA$3, 1, 0))/SUMPRODUCT(生産額_中分類, IF(列分類振分=DA$3, 1, 0))</f>
        <v>#DIV/0!</v>
      </c>
      <c r="DB111" s="194" t="e">
        <f t="array" ref="DB111">SUMPRODUCT(計算_投入係数表_加工!$D248:$DS248, 生産額_中分類, IF(列分類振分=DB$3, 1, 0))/SUMPRODUCT(生産額_中分類, IF(列分類振分=DB$3, 1, 0))</f>
        <v>#DIV/0!</v>
      </c>
      <c r="DC111" s="194" t="e">
        <f t="array" ref="DC111">SUMPRODUCT(計算_投入係数表_加工!$D248:$DS248, 生産額_中分類, IF(列分類振分=DC$3, 1, 0))/SUMPRODUCT(生産額_中分類, IF(列分類振分=DC$3, 1, 0))</f>
        <v>#DIV/0!</v>
      </c>
      <c r="DD111" s="194" t="e">
        <f t="array" ref="DD111">SUMPRODUCT(計算_投入係数表_加工!$D248:$DS248, 生産額_中分類, IF(列分類振分=DD$3, 1, 0))/SUMPRODUCT(生産額_中分類, IF(列分類振分=DD$3, 1, 0))</f>
        <v>#DIV/0!</v>
      </c>
      <c r="DE111" s="194" t="e">
        <f t="array" ref="DE111">SUMPRODUCT(計算_投入係数表_加工!$D248:$DS248, 生産額_中分類, IF(列分類振分=DE$3, 1, 0))/SUMPRODUCT(生産額_中分類, IF(列分類振分=DE$3, 1, 0))</f>
        <v>#DIV/0!</v>
      </c>
      <c r="DF111" s="194" t="e">
        <f t="array" ref="DF111">SUMPRODUCT(計算_投入係数表_加工!$D248:$DS248, 生産額_中分類, IF(列分類振分=DF$3, 1, 0))/SUMPRODUCT(生産額_中分類, IF(列分類振分=DF$3, 1, 0))</f>
        <v>#DIV/0!</v>
      </c>
      <c r="DG111" s="194" t="e">
        <f t="array" ref="DG111">SUMPRODUCT(計算_投入係数表_加工!$D248:$DS248, 生産額_中分類, IF(列分類振分=DG$3, 1, 0))/SUMPRODUCT(生産額_中分類, IF(列分類振分=DG$3, 1, 0))</f>
        <v>#DIV/0!</v>
      </c>
      <c r="DH111" s="194" t="e">
        <f t="array" ref="DH111">SUMPRODUCT(計算_投入係数表_加工!$D248:$DS248, 生産額_中分類, IF(列分類振分=DH$3, 1, 0))/SUMPRODUCT(生産額_中分類, IF(列分類振分=DH$3, 1, 0))</f>
        <v>#DIV/0!</v>
      </c>
      <c r="DI111" s="194" t="e">
        <f t="array" ref="DI111">SUMPRODUCT(計算_投入係数表_加工!$D248:$DS248, 生産額_中分類, IF(列分類振分=DI$3, 1, 0))/SUMPRODUCT(生産額_中分類, IF(列分類振分=DI$3, 1, 0))</f>
        <v>#DIV/0!</v>
      </c>
      <c r="DJ111" s="194" t="e">
        <f t="array" ref="DJ111">SUMPRODUCT(計算_投入係数表_加工!$D248:$DS248, 生産額_中分類, IF(列分類振分=DJ$3, 1, 0))/SUMPRODUCT(生産額_中分類, IF(列分類振分=DJ$3, 1, 0))</f>
        <v>#DIV/0!</v>
      </c>
      <c r="DK111" s="194" t="e">
        <f t="array" ref="DK111">SUMPRODUCT(計算_投入係数表_加工!$D248:$DS248, 生産額_中分類, IF(列分類振分=DK$3, 1, 0))/SUMPRODUCT(生産額_中分類, IF(列分類振分=DK$3, 1, 0))</f>
        <v>#DIV/0!</v>
      </c>
      <c r="DL111" s="194" t="e">
        <f t="array" ref="DL111">SUMPRODUCT(計算_投入係数表_加工!$D248:$DS248, 生産額_中分類, IF(列分類振分=DL$3, 1, 0))/SUMPRODUCT(生産額_中分類, IF(列分類振分=DL$3, 1, 0))</f>
        <v>#DIV/0!</v>
      </c>
      <c r="DM111" s="194" t="e">
        <f t="array" ref="DM111">SUMPRODUCT(計算_投入係数表_加工!$D248:$DS248, 生産額_中分類, IF(列分類振分=DM$3, 1, 0))/SUMPRODUCT(生産額_中分類, IF(列分類振分=DM$3, 1, 0))</f>
        <v>#DIV/0!</v>
      </c>
      <c r="DN111" s="194" t="e">
        <f t="array" ref="DN111">SUMPRODUCT(計算_投入係数表_加工!$D248:$DS248, 生産額_中分類, IF(列分類振分=DN$3, 1, 0))/SUMPRODUCT(生産額_中分類, IF(列分類振分=DN$3, 1, 0))</f>
        <v>#DIV/0!</v>
      </c>
      <c r="DO111" s="194" t="e">
        <f t="array" ref="DO111">SUMPRODUCT(計算_投入係数表_加工!$D248:$DS248, 生産額_中分類, IF(列分類振分=DO$3, 1, 0))/SUMPRODUCT(生産額_中分類, IF(列分類振分=DO$3, 1, 0))</f>
        <v>#DIV/0!</v>
      </c>
      <c r="DP111" s="194" t="e">
        <f t="array" ref="DP111">SUMPRODUCT(計算_投入係数表_加工!$D248:$DS248, 生産額_中分類, IF(列分類振分=DP$3, 1, 0))/SUMPRODUCT(生産額_中分類, IF(列分類振分=DP$3, 1, 0))</f>
        <v>#DIV/0!</v>
      </c>
      <c r="DQ111" s="194" t="e">
        <f t="array" ref="DQ111">SUMPRODUCT(計算_投入係数表_加工!$D248:$DS248, 生産額_中分類, IF(列分類振分=DQ$3, 1, 0))/SUMPRODUCT(生産額_中分類, IF(列分類振分=DQ$3, 1, 0))</f>
        <v>#DIV/0!</v>
      </c>
      <c r="DR111" s="194" t="e">
        <f t="array" ref="DR111">SUMPRODUCT(計算_投入係数表_加工!$D248:$DS248, 生産額_中分類, IF(列分類振分=DR$3, 1, 0))/SUMPRODUCT(生産額_中分類, IF(列分類振分=DR$3, 1, 0))</f>
        <v>#DIV/0!</v>
      </c>
      <c r="DS111" s="194" t="e">
        <f t="array" ref="DS111">SUMPRODUCT(計算_投入係数表_加工!$D248:$DS248, 生産額_中分類, IF(列分類振分=DS$3, 1, 0))/SUMPRODUCT(生産額_中分類, IF(列分類振分=DS$3, 1, 0))</f>
        <v>#DIV/0!</v>
      </c>
      <c r="DT111" s="23">
        <f>SUMIF(振分, $C111, 計算_投入係数表_加工!DT$4:DT$123)</f>
        <v>0</v>
      </c>
    </row>
    <row r="112" spans="2:124" x14ac:dyDescent="0.25">
      <c r="B112" s="53">
        <v>109</v>
      </c>
      <c r="C112" s="192" t="str">
        <v>-</v>
      </c>
      <c r="D112" s="193">
        <f t="array" ref="D112">SUMPRODUCT(計算_投入係数表_加工!$D249:$DS249, 生産額_中分類, IF(列分類振分=D$3, 1, 0))/SUMPRODUCT(生産額_中分類, IF(列分類振分=D$3, 1, 0))</f>
        <v>0</v>
      </c>
      <c r="E112" s="194">
        <f t="array" ref="E112">SUMPRODUCT(計算_投入係数表_加工!$D249:$DS249, 生産額_中分類, IF(列分類振分=E$3, 1, 0))/SUMPRODUCT(生産額_中分類, IF(列分類振分=E$3, 1, 0))</f>
        <v>0</v>
      </c>
      <c r="F112" s="194">
        <f t="array" ref="F112">SUMPRODUCT(計算_投入係数表_加工!$D249:$DS249, 生産額_中分類, IF(列分類振分=F$3, 1, 0))/SUMPRODUCT(生産額_中分類, IF(列分類振分=F$3, 1, 0))</f>
        <v>0</v>
      </c>
      <c r="G112" s="194">
        <f t="array" ref="G112">SUMPRODUCT(計算_投入係数表_加工!$D249:$DS249, 生産額_中分類, IF(列分類振分=G$3, 1, 0))/SUMPRODUCT(生産額_中分類, IF(列分類振分=G$3, 1, 0))</f>
        <v>0</v>
      </c>
      <c r="H112" s="194">
        <f t="array" ref="H112">SUMPRODUCT(計算_投入係数表_加工!$D249:$DS249, 生産額_中分類, IF(列分類振分=H$3, 1, 0))/SUMPRODUCT(生産額_中分類, IF(列分類振分=H$3, 1, 0))</f>
        <v>0</v>
      </c>
      <c r="I112" s="194">
        <f t="array" ref="I112">SUMPRODUCT(計算_投入係数表_加工!$D249:$DS249, 生産額_中分類, IF(列分類振分=I$3, 1, 0))/SUMPRODUCT(生産額_中分類, IF(列分類振分=I$3, 1, 0))</f>
        <v>0</v>
      </c>
      <c r="J112" s="194">
        <f t="array" ref="J112">SUMPRODUCT(計算_投入係数表_加工!$D249:$DS249, 生産額_中分類, IF(列分類振分=J$3, 1, 0))/SUMPRODUCT(生産額_中分類, IF(列分類振分=J$3, 1, 0))</f>
        <v>0</v>
      </c>
      <c r="K112" s="194">
        <f t="array" ref="K112">SUMPRODUCT(計算_投入係数表_加工!$D249:$DS249, 生産額_中分類, IF(列分類振分=K$3, 1, 0))/SUMPRODUCT(生産額_中分類, IF(列分類振分=K$3, 1, 0))</f>
        <v>0</v>
      </c>
      <c r="L112" s="194">
        <f t="array" ref="L112">SUMPRODUCT(計算_投入係数表_加工!$D249:$DS249, 生産額_中分類, IF(列分類振分=L$3, 1, 0))/SUMPRODUCT(生産額_中分類, IF(列分類振分=L$3, 1, 0))</f>
        <v>0</v>
      </c>
      <c r="M112" s="194">
        <f t="array" ref="M112">SUMPRODUCT(計算_投入係数表_加工!$D249:$DS249, 生産額_中分類, IF(列分類振分=M$3, 1, 0))/SUMPRODUCT(生産額_中分類, IF(列分類振分=M$3, 1, 0))</f>
        <v>0</v>
      </c>
      <c r="N112" s="194">
        <f t="array" ref="N112">SUMPRODUCT(計算_投入係数表_加工!$D249:$DS249, 生産額_中分類, IF(列分類振分=N$3, 1, 0))/SUMPRODUCT(生産額_中分類, IF(列分類振分=N$3, 1, 0))</f>
        <v>0</v>
      </c>
      <c r="O112" s="194">
        <f t="array" ref="O112">SUMPRODUCT(計算_投入係数表_加工!$D249:$DS249, 生産額_中分類, IF(列分類振分=O$3, 1, 0))/SUMPRODUCT(生産額_中分類, IF(列分類振分=O$3, 1, 0))</f>
        <v>0</v>
      </c>
      <c r="P112" s="194">
        <f t="array" ref="P112">SUMPRODUCT(計算_投入係数表_加工!$D249:$DS249, 生産額_中分類, IF(列分類振分=P$3, 1, 0))/SUMPRODUCT(生産額_中分類, IF(列分類振分=P$3, 1, 0))</f>
        <v>0</v>
      </c>
      <c r="Q112" s="194" t="e">
        <f t="array" ref="Q112">SUMPRODUCT(計算_投入係数表_加工!$D249:$DS249, 生産額_中分類, IF(列分類振分=Q$3, 1, 0))/SUMPRODUCT(生産額_中分類, IF(列分類振分=Q$3, 1, 0))</f>
        <v>#DIV/0!</v>
      </c>
      <c r="R112" s="194" t="e">
        <f t="array" ref="R112">SUMPRODUCT(計算_投入係数表_加工!$D249:$DS249, 生産額_中分類, IF(列分類振分=R$3, 1, 0))/SUMPRODUCT(生産額_中分類, IF(列分類振分=R$3, 1, 0))</f>
        <v>#DIV/0!</v>
      </c>
      <c r="S112" s="194" t="e">
        <f t="array" ref="S112">SUMPRODUCT(計算_投入係数表_加工!$D249:$DS249, 生産額_中分類, IF(列分類振分=S$3, 1, 0))/SUMPRODUCT(生産額_中分類, IF(列分類振分=S$3, 1, 0))</f>
        <v>#DIV/0!</v>
      </c>
      <c r="T112" s="194" t="e">
        <f t="array" ref="T112">SUMPRODUCT(計算_投入係数表_加工!$D249:$DS249, 生産額_中分類, IF(列分類振分=T$3, 1, 0))/SUMPRODUCT(生産額_中分類, IF(列分類振分=T$3, 1, 0))</f>
        <v>#DIV/0!</v>
      </c>
      <c r="U112" s="194" t="e">
        <f t="array" ref="U112">SUMPRODUCT(計算_投入係数表_加工!$D249:$DS249, 生産額_中分類, IF(列分類振分=U$3, 1, 0))/SUMPRODUCT(生産額_中分類, IF(列分類振分=U$3, 1, 0))</f>
        <v>#DIV/0!</v>
      </c>
      <c r="V112" s="194" t="e">
        <f t="array" ref="V112">SUMPRODUCT(計算_投入係数表_加工!$D249:$DS249, 生産額_中分類, IF(列分類振分=V$3, 1, 0))/SUMPRODUCT(生産額_中分類, IF(列分類振分=V$3, 1, 0))</f>
        <v>#DIV/0!</v>
      </c>
      <c r="W112" s="194" t="e">
        <f t="array" ref="W112">SUMPRODUCT(計算_投入係数表_加工!$D249:$DS249, 生産額_中分類, IF(列分類振分=W$3, 1, 0))/SUMPRODUCT(生産額_中分類, IF(列分類振分=W$3, 1, 0))</f>
        <v>#DIV/0!</v>
      </c>
      <c r="X112" s="194" t="e">
        <f t="array" ref="X112">SUMPRODUCT(計算_投入係数表_加工!$D249:$DS249, 生産額_中分類, IF(列分類振分=X$3, 1, 0))/SUMPRODUCT(生産額_中分類, IF(列分類振分=X$3, 1, 0))</f>
        <v>#DIV/0!</v>
      </c>
      <c r="Y112" s="194" t="e">
        <f t="array" ref="Y112">SUMPRODUCT(計算_投入係数表_加工!$D249:$DS249, 生産額_中分類, IF(列分類振分=Y$3, 1, 0))/SUMPRODUCT(生産額_中分類, IF(列分類振分=Y$3, 1, 0))</f>
        <v>#DIV/0!</v>
      </c>
      <c r="Z112" s="194" t="e">
        <f t="array" ref="Z112">SUMPRODUCT(計算_投入係数表_加工!$D249:$DS249, 生産額_中分類, IF(列分類振分=Z$3, 1, 0))/SUMPRODUCT(生産額_中分類, IF(列分類振分=Z$3, 1, 0))</f>
        <v>#DIV/0!</v>
      </c>
      <c r="AA112" s="194" t="e">
        <f t="array" ref="AA112">SUMPRODUCT(計算_投入係数表_加工!$D249:$DS249, 生産額_中分類, IF(列分類振分=AA$3, 1, 0))/SUMPRODUCT(生産額_中分類, IF(列分類振分=AA$3, 1, 0))</f>
        <v>#DIV/0!</v>
      </c>
      <c r="AB112" s="194" t="e">
        <f t="array" ref="AB112">SUMPRODUCT(計算_投入係数表_加工!$D249:$DS249, 生産額_中分類, IF(列分類振分=AB$3, 1, 0))/SUMPRODUCT(生産額_中分類, IF(列分類振分=AB$3, 1, 0))</f>
        <v>#DIV/0!</v>
      </c>
      <c r="AC112" s="194" t="e">
        <f t="array" ref="AC112">SUMPRODUCT(計算_投入係数表_加工!$D249:$DS249, 生産額_中分類, IF(列分類振分=AC$3, 1, 0))/SUMPRODUCT(生産額_中分類, IF(列分類振分=AC$3, 1, 0))</f>
        <v>#DIV/0!</v>
      </c>
      <c r="AD112" s="194" t="e">
        <f t="array" ref="AD112">SUMPRODUCT(計算_投入係数表_加工!$D249:$DS249, 生産額_中分類, IF(列分類振分=AD$3, 1, 0))/SUMPRODUCT(生産額_中分類, IF(列分類振分=AD$3, 1, 0))</f>
        <v>#DIV/0!</v>
      </c>
      <c r="AE112" s="194" t="e">
        <f t="array" ref="AE112">SUMPRODUCT(計算_投入係数表_加工!$D249:$DS249, 生産額_中分類, IF(列分類振分=AE$3, 1, 0))/SUMPRODUCT(生産額_中分類, IF(列分類振分=AE$3, 1, 0))</f>
        <v>#DIV/0!</v>
      </c>
      <c r="AF112" s="194" t="e">
        <f t="array" ref="AF112">SUMPRODUCT(計算_投入係数表_加工!$D249:$DS249, 生産額_中分類, IF(列分類振分=AF$3, 1, 0))/SUMPRODUCT(生産額_中分類, IF(列分類振分=AF$3, 1, 0))</f>
        <v>#DIV/0!</v>
      </c>
      <c r="AG112" s="194" t="e">
        <f t="array" ref="AG112">SUMPRODUCT(計算_投入係数表_加工!$D249:$DS249, 生産額_中分類, IF(列分類振分=AG$3, 1, 0))/SUMPRODUCT(生産額_中分類, IF(列分類振分=AG$3, 1, 0))</f>
        <v>#DIV/0!</v>
      </c>
      <c r="AH112" s="194" t="e">
        <f t="array" ref="AH112">SUMPRODUCT(計算_投入係数表_加工!$D249:$DS249, 生産額_中分類, IF(列分類振分=AH$3, 1, 0))/SUMPRODUCT(生産額_中分類, IF(列分類振分=AH$3, 1, 0))</f>
        <v>#DIV/0!</v>
      </c>
      <c r="AI112" s="194" t="e">
        <f t="array" ref="AI112">SUMPRODUCT(計算_投入係数表_加工!$D249:$DS249, 生産額_中分類, IF(列分類振分=AI$3, 1, 0))/SUMPRODUCT(生産額_中分類, IF(列分類振分=AI$3, 1, 0))</f>
        <v>#DIV/0!</v>
      </c>
      <c r="AJ112" s="194" t="e">
        <f t="array" ref="AJ112">SUMPRODUCT(計算_投入係数表_加工!$D249:$DS249, 生産額_中分類, IF(列分類振分=AJ$3, 1, 0))/SUMPRODUCT(生産額_中分類, IF(列分類振分=AJ$3, 1, 0))</f>
        <v>#DIV/0!</v>
      </c>
      <c r="AK112" s="194" t="e">
        <f t="array" ref="AK112">SUMPRODUCT(計算_投入係数表_加工!$D249:$DS249, 生産額_中分類, IF(列分類振分=AK$3, 1, 0))/SUMPRODUCT(生産額_中分類, IF(列分類振分=AK$3, 1, 0))</f>
        <v>#DIV/0!</v>
      </c>
      <c r="AL112" s="194" t="e">
        <f t="array" ref="AL112">SUMPRODUCT(計算_投入係数表_加工!$D249:$DS249, 生産額_中分類, IF(列分類振分=AL$3, 1, 0))/SUMPRODUCT(生産額_中分類, IF(列分類振分=AL$3, 1, 0))</f>
        <v>#DIV/0!</v>
      </c>
      <c r="AM112" s="194" t="e">
        <f t="array" ref="AM112">SUMPRODUCT(計算_投入係数表_加工!$D249:$DS249, 生産額_中分類, IF(列分類振分=AM$3, 1, 0))/SUMPRODUCT(生産額_中分類, IF(列分類振分=AM$3, 1, 0))</f>
        <v>#DIV/0!</v>
      </c>
      <c r="AN112" s="194" t="e">
        <f t="array" ref="AN112">SUMPRODUCT(計算_投入係数表_加工!$D249:$DS249, 生産額_中分類, IF(列分類振分=AN$3, 1, 0))/SUMPRODUCT(生産額_中分類, IF(列分類振分=AN$3, 1, 0))</f>
        <v>#DIV/0!</v>
      </c>
      <c r="AO112" s="194" t="e">
        <f t="array" ref="AO112">SUMPRODUCT(計算_投入係数表_加工!$D249:$DS249, 生産額_中分類, IF(列分類振分=AO$3, 1, 0))/SUMPRODUCT(生産額_中分類, IF(列分類振分=AO$3, 1, 0))</f>
        <v>#DIV/0!</v>
      </c>
      <c r="AP112" s="194" t="e">
        <f t="array" ref="AP112">SUMPRODUCT(計算_投入係数表_加工!$D249:$DS249, 生産額_中分類, IF(列分類振分=AP$3, 1, 0))/SUMPRODUCT(生産額_中分類, IF(列分類振分=AP$3, 1, 0))</f>
        <v>#DIV/0!</v>
      </c>
      <c r="AQ112" s="194" t="e">
        <f t="array" ref="AQ112">SUMPRODUCT(計算_投入係数表_加工!$D249:$DS249, 生産額_中分類, IF(列分類振分=AQ$3, 1, 0))/SUMPRODUCT(生産額_中分類, IF(列分類振分=AQ$3, 1, 0))</f>
        <v>#DIV/0!</v>
      </c>
      <c r="AR112" s="194" t="e">
        <f t="array" ref="AR112">SUMPRODUCT(計算_投入係数表_加工!$D249:$DS249, 生産額_中分類, IF(列分類振分=AR$3, 1, 0))/SUMPRODUCT(生産額_中分類, IF(列分類振分=AR$3, 1, 0))</f>
        <v>#DIV/0!</v>
      </c>
      <c r="AS112" s="194" t="e">
        <f t="array" ref="AS112">SUMPRODUCT(計算_投入係数表_加工!$D249:$DS249, 生産額_中分類, IF(列分類振分=AS$3, 1, 0))/SUMPRODUCT(生産額_中分類, IF(列分類振分=AS$3, 1, 0))</f>
        <v>#DIV/0!</v>
      </c>
      <c r="AT112" s="194" t="e">
        <f t="array" ref="AT112">SUMPRODUCT(計算_投入係数表_加工!$D249:$DS249, 生産額_中分類, IF(列分類振分=AT$3, 1, 0))/SUMPRODUCT(生産額_中分類, IF(列分類振分=AT$3, 1, 0))</f>
        <v>#DIV/0!</v>
      </c>
      <c r="AU112" s="194" t="e">
        <f t="array" ref="AU112">SUMPRODUCT(計算_投入係数表_加工!$D249:$DS249, 生産額_中分類, IF(列分類振分=AU$3, 1, 0))/SUMPRODUCT(生産額_中分類, IF(列分類振分=AU$3, 1, 0))</f>
        <v>#DIV/0!</v>
      </c>
      <c r="AV112" s="194" t="e">
        <f t="array" ref="AV112">SUMPRODUCT(計算_投入係数表_加工!$D249:$DS249, 生産額_中分類, IF(列分類振分=AV$3, 1, 0))/SUMPRODUCT(生産額_中分類, IF(列分類振分=AV$3, 1, 0))</f>
        <v>#DIV/0!</v>
      </c>
      <c r="AW112" s="194" t="e">
        <f t="array" ref="AW112">SUMPRODUCT(計算_投入係数表_加工!$D249:$DS249, 生産額_中分類, IF(列分類振分=AW$3, 1, 0))/SUMPRODUCT(生産額_中分類, IF(列分類振分=AW$3, 1, 0))</f>
        <v>#DIV/0!</v>
      </c>
      <c r="AX112" s="194" t="e">
        <f t="array" ref="AX112">SUMPRODUCT(計算_投入係数表_加工!$D249:$DS249, 生産額_中分類, IF(列分類振分=AX$3, 1, 0))/SUMPRODUCT(生産額_中分類, IF(列分類振分=AX$3, 1, 0))</f>
        <v>#DIV/0!</v>
      </c>
      <c r="AY112" s="194" t="e">
        <f t="array" ref="AY112">SUMPRODUCT(計算_投入係数表_加工!$D249:$DS249, 生産額_中分類, IF(列分類振分=AY$3, 1, 0))/SUMPRODUCT(生産額_中分類, IF(列分類振分=AY$3, 1, 0))</f>
        <v>#DIV/0!</v>
      </c>
      <c r="AZ112" s="194" t="e">
        <f t="array" ref="AZ112">SUMPRODUCT(計算_投入係数表_加工!$D249:$DS249, 生産額_中分類, IF(列分類振分=AZ$3, 1, 0))/SUMPRODUCT(生産額_中分類, IF(列分類振分=AZ$3, 1, 0))</f>
        <v>#DIV/0!</v>
      </c>
      <c r="BA112" s="194" t="e">
        <f t="array" ref="BA112">SUMPRODUCT(計算_投入係数表_加工!$D249:$DS249, 生産額_中分類, IF(列分類振分=BA$3, 1, 0))/SUMPRODUCT(生産額_中分類, IF(列分類振分=BA$3, 1, 0))</f>
        <v>#DIV/0!</v>
      </c>
      <c r="BB112" s="194" t="e">
        <f t="array" ref="BB112">SUMPRODUCT(計算_投入係数表_加工!$D249:$DS249, 生産額_中分類, IF(列分類振分=BB$3, 1, 0))/SUMPRODUCT(生産額_中分類, IF(列分類振分=BB$3, 1, 0))</f>
        <v>#DIV/0!</v>
      </c>
      <c r="BC112" s="194" t="e">
        <f t="array" ref="BC112">SUMPRODUCT(計算_投入係数表_加工!$D249:$DS249, 生産額_中分類, IF(列分類振分=BC$3, 1, 0))/SUMPRODUCT(生産額_中分類, IF(列分類振分=BC$3, 1, 0))</f>
        <v>#DIV/0!</v>
      </c>
      <c r="BD112" s="194" t="e">
        <f t="array" ref="BD112">SUMPRODUCT(計算_投入係数表_加工!$D249:$DS249, 生産額_中分類, IF(列分類振分=BD$3, 1, 0))/SUMPRODUCT(生産額_中分類, IF(列分類振分=BD$3, 1, 0))</f>
        <v>#DIV/0!</v>
      </c>
      <c r="BE112" s="194" t="e">
        <f t="array" ref="BE112">SUMPRODUCT(計算_投入係数表_加工!$D249:$DS249, 生産額_中分類, IF(列分類振分=BE$3, 1, 0))/SUMPRODUCT(生産額_中分類, IF(列分類振分=BE$3, 1, 0))</f>
        <v>#DIV/0!</v>
      </c>
      <c r="BF112" s="194" t="e">
        <f t="array" ref="BF112">SUMPRODUCT(計算_投入係数表_加工!$D249:$DS249, 生産額_中分類, IF(列分類振分=BF$3, 1, 0))/SUMPRODUCT(生産額_中分類, IF(列分類振分=BF$3, 1, 0))</f>
        <v>#DIV/0!</v>
      </c>
      <c r="BG112" s="194" t="e">
        <f t="array" ref="BG112">SUMPRODUCT(計算_投入係数表_加工!$D249:$DS249, 生産額_中分類, IF(列分類振分=BG$3, 1, 0))/SUMPRODUCT(生産額_中分類, IF(列分類振分=BG$3, 1, 0))</f>
        <v>#DIV/0!</v>
      </c>
      <c r="BH112" s="194" t="e">
        <f t="array" ref="BH112">SUMPRODUCT(計算_投入係数表_加工!$D249:$DS249, 生産額_中分類, IF(列分類振分=BH$3, 1, 0))/SUMPRODUCT(生産額_中分類, IF(列分類振分=BH$3, 1, 0))</f>
        <v>#DIV/0!</v>
      </c>
      <c r="BI112" s="194" t="e">
        <f t="array" ref="BI112">SUMPRODUCT(計算_投入係数表_加工!$D249:$DS249, 生産額_中分類, IF(列分類振分=BI$3, 1, 0))/SUMPRODUCT(生産額_中分類, IF(列分類振分=BI$3, 1, 0))</f>
        <v>#DIV/0!</v>
      </c>
      <c r="BJ112" s="194" t="e">
        <f t="array" ref="BJ112">SUMPRODUCT(計算_投入係数表_加工!$D249:$DS249, 生産額_中分類, IF(列分類振分=BJ$3, 1, 0))/SUMPRODUCT(生産額_中分類, IF(列分類振分=BJ$3, 1, 0))</f>
        <v>#DIV/0!</v>
      </c>
      <c r="BK112" s="194" t="e">
        <f t="array" ref="BK112">SUMPRODUCT(計算_投入係数表_加工!$D249:$DS249, 生産額_中分類, IF(列分類振分=BK$3, 1, 0))/SUMPRODUCT(生産額_中分類, IF(列分類振分=BK$3, 1, 0))</f>
        <v>#DIV/0!</v>
      </c>
      <c r="BL112" s="194" t="e">
        <f t="array" ref="BL112">SUMPRODUCT(計算_投入係数表_加工!$D249:$DS249, 生産額_中分類, IF(列分類振分=BL$3, 1, 0))/SUMPRODUCT(生産額_中分類, IF(列分類振分=BL$3, 1, 0))</f>
        <v>#DIV/0!</v>
      </c>
      <c r="BM112" s="194" t="e">
        <f t="array" ref="BM112">SUMPRODUCT(計算_投入係数表_加工!$D249:$DS249, 生産額_中分類, IF(列分類振分=BM$3, 1, 0))/SUMPRODUCT(生産額_中分類, IF(列分類振分=BM$3, 1, 0))</f>
        <v>#DIV/0!</v>
      </c>
      <c r="BN112" s="194" t="e">
        <f t="array" ref="BN112">SUMPRODUCT(計算_投入係数表_加工!$D249:$DS249, 生産額_中分類, IF(列分類振分=BN$3, 1, 0))/SUMPRODUCT(生産額_中分類, IF(列分類振分=BN$3, 1, 0))</f>
        <v>#DIV/0!</v>
      </c>
      <c r="BO112" s="194" t="e">
        <f t="array" ref="BO112">SUMPRODUCT(計算_投入係数表_加工!$D249:$DS249, 生産額_中分類, IF(列分類振分=BO$3, 1, 0))/SUMPRODUCT(生産額_中分類, IF(列分類振分=BO$3, 1, 0))</f>
        <v>#DIV/0!</v>
      </c>
      <c r="BP112" s="194" t="e">
        <f t="array" ref="BP112">SUMPRODUCT(計算_投入係数表_加工!$D249:$DS249, 生産額_中分類, IF(列分類振分=BP$3, 1, 0))/SUMPRODUCT(生産額_中分類, IF(列分類振分=BP$3, 1, 0))</f>
        <v>#DIV/0!</v>
      </c>
      <c r="BQ112" s="194" t="e">
        <f t="array" ref="BQ112">SUMPRODUCT(計算_投入係数表_加工!$D249:$DS249, 生産額_中分類, IF(列分類振分=BQ$3, 1, 0))/SUMPRODUCT(生産額_中分類, IF(列分類振分=BQ$3, 1, 0))</f>
        <v>#DIV/0!</v>
      </c>
      <c r="BR112" s="194" t="e">
        <f t="array" ref="BR112">SUMPRODUCT(計算_投入係数表_加工!$D249:$DS249, 生産額_中分類, IF(列分類振分=BR$3, 1, 0))/SUMPRODUCT(生産額_中分類, IF(列分類振分=BR$3, 1, 0))</f>
        <v>#DIV/0!</v>
      </c>
      <c r="BS112" s="194" t="e">
        <f t="array" ref="BS112">SUMPRODUCT(計算_投入係数表_加工!$D249:$DS249, 生産額_中分類, IF(列分類振分=BS$3, 1, 0))/SUMPRODUCT(生産額_中分類, IF(列分類振分=BS$3, 1, 0))</f>
        <v>#DIV/0!</v>
      </c>
      <c r="BT112" s="194" t="e">
        <f t="array" ref="BT112">SUMPRODUCT(計算_投入係数表_加工!$D249:$DS249, 生産額_中分類, IF(列分類振分=BT$3, 1, 0))/SUMPRODUCT(生産額_中分類, IF(列分類振分=BT$3, 1, 0))</f>
        <v>#DIV/0!</v>
      </c>
      <c r="BU112" s="194" t="e">
        <f t="array" ref="BU112">SUMPRODUCT(計算_投入係数表_加工!$D249:$DS249, 生産額_中分類, IF(列分類振分=BU$3, 1, 0))/SUMPRODUCT(生産額_中分類, IF(列分類振分=BU$3, 1, 0))</f>
        <v>#DIV/0!</v>
      </c>
      <c r="BV112" s="194" t="e">
        <f t="array" ref="BV112">SUMPRODUCT(計算_投入係数表_加工!$D249:$DS249, 生産額_中分類, IF(列分類振分=BV$3, 1, 0))/SUMPRODUCT(生産額_中分類, IF(列分類振分=BV$3, 1, 0))</f>
        <v>#DIV/0!</v>
      </c>
      <c r="BW112" s="194" t="e">
        <f t="array" ref="BW112">SUMPRODUCT(計算_投入係数表_加工!$D249:$DS249, 生産額_中分類, IF(列分類振分=BW$3, 1, 0))/SUMPRODUCT(生産額_中分類, IF(列分類振分=BW$3, 1, 0))</f>
        <v>#DIV/0!</v>
      </c>
      <c r="BX112" s="194" t="e">
        <f t="array" ref="BX112">SUMPRODUCT(計算_投入係数表_加工!$D249:$DS249, 生産額_中分類, IF(列分類振分=BX$3, 1, 0))/SUMPRODUCT(生産額_中分類, IF(列分類振分=BX$3, 1, 0))</f>
        <v>#DIV/0!</v>
      </c>
      <c r="BY112" s="194" t="e">
        <f t="array" ref="BY112">SUMPRODUCT(計算_投入係数表_加工!$D249:$DS249, 生産額_中分類, IF(列分類振分=BY$3, 1, 0))/SUMPRODUCT(生産額_中分類, IF(列分類振分=BY$3, 1, 0))</f>
        <v>#DIV/0!</v>
      </c>
      <c r="BZ112" s="194" t="e">
        <f t="array" ref="BZ112">SUMPRODUCT(計算_投入係数表_加工!$D249:$DS249, 生産額_中分類, IF(列分類振分=BZ$3, 1, 0))/SUMPRODUCT(生産額_中分類, IF(列分類振分=BZ$3, 1, 0))</f>
        <v>#DIV/0!</v>
      </c>
      <c r="CA112" s="194" t="e">
        <f t="array" ref="CA112">SUMPRODUCT(計算_投入係数表_加工!$D249:$DS249, 生産額_中分類, IF(列分類振分=CA$3, 1, 0))/SUMPRODUCT(生産額_中分類, IF(列分類振分=CA$3, 1, 0))</f>
        <v>#DIV/0!</v>
      </c>
      <c r="CB112" s="194" t="e">
        <f t="array" ref="CB112">SUMPRODUCT(計算_投入係数表_加工!$D249:$DS249, 生産額_中分類, IF(列分類振分=CB$3, 1, 0))/SUMPRODUCT(生産額_中分類, IF(列分類振分=CB$3, 1, 0))</f>
        <v>#DIV/0!</v>
      </c>
      <c r="CC112" s="194" t="e">
        <f t="array" ref="CC112">SUMPRODUCT(計算_投入係数表_加工!$D249:$DS249, 生産額_中分類, IF(列分類振分=CC$3, 1, 0))/SUMPRODUCT(生産額_中分類, IF(列分類振分=CC$3, 1, 0))</f>
        <v>#DIV/0!</v>
      </c>
      <c r="CD112" s="194" t="e">
        <f t="array" ref="CD112">SUMPRODUCT(計算_投入係数表_加工!$D249:$DS249, 生産額_中分類, IF(列分類振分=CD$3, 1, 0))/SUMPRODUCT(生産額_中分類, IF(列分類振分=CD$3, 1, 0))</f>
        <v>#DIV/0!</v>
      </c>
      <c r="CE112" s="194" t="e">
        <f t="array" ref="CE112">SUMPRODUCT(計算_投入係数表_加工!$D249:$DS249, 生産額_中分類, IF(列分類振分=CE$3, 1, 0))/SUMPRODUCT(生産額_中分類, IF(列分類振分=CE$3, 1, 0))</f>
        <v>#DIV/0!</v>
      </c>
      <c r="CF112" s="194" t="e">
        <f t="array" ref="CF112">SUMPRODUCT(計算_投入係数表_加工!$D249:$DS249, 生産額_中分類, IF(列分類振分=CF$3, 1, 0))/SUMPRODUCT(生産額_中分類, IF(列分類振分=CF$3, 1, 0))</f>
        <v>#DIV/0!</v>
      </c>
      <c r="CG112" s="194" t="e">
        <f t="array" ref="CG112">SUMPRODUCT(計算_投入係数表_加工!$D249:$DS249, 生産額_中分類, IF(列分類振分=CG$3, 1, 0))/SUMPRODUCT(生産額_中分類, IF(列分類振分=CG$3, 1, 0))</f>
        <v>#DIV/0!</v>
      </c>
      <c r="CH112" s="194" t="e">
        <f t="array" ref="CH112">SUMPRODUCT(計算_投入係数表_加工!$D249:$DS249, 生産額_中分類, IF(列分類振分=CH$3, 1, 0))/SUMPRODUCT(生産額_中分類, IF(列分類振分=CH$3, 1, 0))</f>
        <v>#DIV/0!</v>
      </c>
      <c r="CI112" s="194" t="e">
        <f t="array" ref="CI112">SUMPRODUCT(計算_投入係数表_加工!$D249:$DS249, 生産額_中分類, IF(列分類振分=CI$3, 1, 0))/SUMPRODUCT(生産額_中分類, IF(列分類振分=CI$3, 1, 0))</f>
        <v>#DIV/0!</v>
      </c>
      <c r="CJ112" s="194" t="e">
        <f t="array" ref="CJ112">SUMPRODUCT(計算_投入係数表_加工!$D249:$DS249, 生産額_中分類, IF(列分類振分=CJ$3, 1, 0))/SUMPRODUCT(生産額_中分類, IF(列分類振分=CJ$3, 1, 0))</f>
        <v>#DIV/0!</v>
      </c>
      <c r="CK112" s="194" t="e">
        <f t="array" ref="CK112">SUMPRODUCT(計算_投入係数表_加工!$D249:$DS249, 生産額_中分類, IF(列分類振分=CK$3, 1, 0))/SUMPRODUCT(生産額_中分類, IF(列分類振分=CK$3, 1, 0))</f>
        <v>#DIV/0!</v>
      </c>
      <c r="CL112" s="194" t="e">
        <f t="array" ref="CL112">SUMPRODUCT(計算_投入係数表_加工!$D249:$DS249, 生産額_中分類, IF(列分類振分=CL$3, 1, 0))/SUMPRODUCT(生産額_中分類, IF(列分類振分=CL$3, 1, 0))</f>
        <v>#DIV/0!</v>
      </c>
      <c r="CM112" s="194" t="e">
        <f t="array" ref="CM112">SUMPRODUCT(計算_投入係数表_加工!$D249:$DS249, 生産額_中分類, IF(列分類振分=CM$3, 1, 0))/SUMPRODUCT(生産額_中分類, IF(列分類振分=CM$3, 1, 0))</f>
        <v>#DIV/0!</v>
      </c>
      <c r="CN112" s="194" t="e">
        <f t="array" ref="CN112">SUMPRODUCT(計算_投入係数表_加工!$D249:$DS249, 生産額_中分類, IF(列分類振分=CN$3, 1, 0))/SUMPRODUCT(生産額_中分類, IF(列分類振分=CN$3, 1, 0))</f>
        <v>#DIV/0!</v>
      </c>
      <c r="CO112" s="194" t="e">
        <f t="array" ref="CO112">SUMPRODUCT(計算_投入係数表_加工!$D249:$DS249, 生産額_中分類, IF(列分類振分=CO$3, 1, 0))/SUMPRODUCT(生産額_中分類, IF(列分類振分=CO$3, 1, 0))</f>
        <v>#DIV/0!</v>
      </c>
      <c r="CP112" s="194" t="e">
        <f t="array" ref="CP112">SUMPRODUCT(計算_投入係数表_加工!$D249:$DS249, 生産額_中分類, IF(列分類振分=CP$3, 1, 0))/SUMPRODUCT(生産額_中分類, IF(列分類振分=CP$3, 1, 0))</f>
        <v>#DIV/0!</v>
      </c>
      <c r="CQ112" s="194" t="e">
        <f t="array" ref="CQ112">SUMPRODUCT(計算_投入係数表_加工!$D249:$DS249, 生産額_中分類, IF(列分類振分=CQ$3, 1, 0))/SUMPRODUCT(生産額_中分類, IF(列分類振分=CQ$3, 1, 0))</f>
        <v>#DIV/0!</v>
      </c>
      <c r="CR112" s="194" t="e">
        <f t="array" ref="CR112">SUMPRODUCT(計算_投入係数表_加工!$D249:$DS249, 生産額_中分類, IF(列分類振分=CR$3, 1, 0))/SUMPRODUCT(生産額_中分類, IF(列分類振分=CR$3, 1, 0))</f>
        <v>#DIV/0!</v>
      </c>
      <c r="CS112" s="194" t="e">
        <f t="array" ref="CS112">SUMPRODUCT(計算_投入係数表_加工!$D249:$DS249, 生産額_中分類, IF(列分類振分=CS$3, 1, 0))/SUMPRODUCT(生産額_中分類, IF(列分類振分=CS$3, 1, 0))</f>
        <v>#DIV/0!</v>
      </c>
      <c r="CT112" s="194" t="e">
        <f t="array" ref="CT112">SUMPRODUCT(計算_投入係数表_加工!$D249:$DS249, 生産額_中分類, IF(列分類振分=CT$3, 1, 0))/SUMPRODUCT(生産額_中分類, IF(列分類振分=CT$3, 1, 0))</f>
        <v>#DIV/0!</v>
      </c>
      <c r="CU112" s="194" t="e">
        <f t="array" ref="CU112">SUMPRODUCT(計算_投入係数表_加工!$D249:$DS249, 生産額_中分類, IF(列分類振分=CU$3, 1, 0))/SUMPRODUCT(生産額_中分類, IF(列分類振分=CU$3, 1, 0))</f>
        <v>#DIV/0!</v>
      </c>
      <c r="CV112" s="194" t="e">
        <f t="array" ref="CV112">SUMPRODUCT(計算_投入係数表_加工!$D249:$DS249, 生産額_中分類, IF(列分類振分=CV$3, 1, 0))/SUMPRODUCT(生産額_中分類, IF(列分類振分=CV$3, 1, 0))</f>
        <v>#DIV/0!</v>
      </c>
      <c r="CW112" s="194" t="e">
        <f t="array" ref="CW112">SUMPRODUCT(計算_投入係数表_加工!$D249:$DS249, 生産額_中分類, IF(列分類振分=CW$3, 1, 0))/SUMPRODUCT(生産額_中分類, IF(列分類振分=CW$3, 1, 0))</f>
        <v>#DIV/0!</v>
      </c>
      <c r="CX112" s="194" t="e">
        <f t="array" ref="CX112">SUMPRODUCT(計算_投入係数表_加工!$D249:$DS249, 生産額_中分類, IF(列分類振分=CX$3, 1, 0))/SUMPRODUCT(生産額_中分類, IF(列分類振分=CX$3, 1, 0))</f>
        <v>#DIV/0!</v>
      </c>
      <c r="CY112" s="194" t="e">
        <f t="array" ref="CY112">SUMPRODUCT(計算_投入係数表_加工!$D249:$DS249, 生産額_中分類, IF(列分類振分=CY$3, 1, 0))/SUMPRODUCT(生産額_中分類, IF(列分類振分=CY$3, 1, 0))</f>
        <v>#DIV/0!</v>
      </c>
      <c r="CZ112" s="194" t="e">
        <f t="array" ref="CZ112">SUMPRODUCT(計算_投入係数表_加工!$D249:$DS249, 生産額_中分類, IF(列分類振分=CZ$3, 1, 0))/SUMPRODUCT(生産額_中分類, IF(列分類振分=CZ$3, 1, 0))</f>
        <v>#DIV/0!</v>
      </c>
      <c r="DA112" s="194" t="e">
        <f t="array" ref="DA112">SUMPRODUCT(計算_投入係数表_加工!$D249:$DS249, 生産額_中分類, IF(列分類振分=DA$3, 1, 0))/SUMPRODUCT(生産額_中分類, IF(列分類振分=DA$3, 1, 0))</f>
        <v>#DIV/0!</v>
      </c>
      <c r="DB112" s="194" t="e">
        <f t="array" ref="DB112">SUMPRODUCT(計算_投入係数表_加工!$D249:$DS249, 生産額_中分類, IF(列分類振分=DB$3, 1, 0))/SUMPRODUCT(生産額_中分類, IF(列分類振分=DB$3, 1, 0))</f>
        <v>#DIV/0!</v>
      </c>
      <c r="DC112" s="194" t="e">
        <f t="array" ref="DC112">SUMPRODUCT(計算_投入係数表_加工!$D249:$DS249, 生産額_中分類, IF(列分類振分=DC$3, 1, 0))/SUMPRODUCT(生産額_中分類, IF(列分類振分=DC$3, 1, 0))</f>
        <v>#DIV/0!</v>
      </c>
      <c r="DD112" s="194" t="e">
        <f t="array" ref="DD112">SUMPRODUCT(計算_投入係数表_加工!$D249:$DS249, 生産額_中分類, IF(列分類振分=DD$3, 1, 0))/SUMPRODUCT(生産額_中分類, IF(列分類振分=DD$3, 1, 0))</f>
        <v>#DIV/0!</v>
      </c>
      <c r="DE112" s="194" t="e">
        <f t="array" ref="DE112">SUMPRODUCT(計算_投入係数表_加工!$D249:$DS249, 生産額_中分類, IF(列分類振分=DE$3, 1, 0))/SUMPRODUCT(生産額_中分類, IF(列分類振分=DE$3, 1, 0))</f>
        <v>#DIV/0!</v>
      </c>
      <c r="DF112" s="194" t="e">
        <f t="array" ref="DF112">SUMPRODUCT(計算_投入係数表_加工!$D249:$DS249, 生産額_中分類, IF(列分類振分=DF$3, 1, 0))/SUMPRODUCT(生産額_中分類, IF(列分類振分=DF$3, 1, 0))</f>
        <v>#DIV/0!</v>
      </c>
      <c r="DG112" s="194" t="e">
        <f t="array" ref="DG112">SUMPRODUCT(計算_投入係数表_加工!$D249:$DS249, 生産額_中分類, IF(列分類振分=DG$3, 1, 0))/SUMPRODUCT(生産額_中分類, IF(列分類振分=DG$3, 1, 0))</f>
        <v>#DIV/0!</v>
      </c>
      <c r="DH112" s="194" t="e">
        <f t="array" ref="DH112">SUMPRODUCT(計算_投入係数表_加工!$D249:$DS249, 生産額_中分類, IF(列分類振分=DH$3, 1, 0))/SUMPRODUCT(生産額_中分類, IF(列分類振分=DH$3, 1, 0))</f>
        <v>#DIV/0!</v>
      </c>
      <c r="DI112" s="194" t="e">
        <f t="array" ref="DI112">SUMPRODUCT(計算_投入係数表_加工!$D249:$DS249, 生産額_中分類, IF(列分類振分=DI$3, 1, 0))/SUMPRODUCT(生産額_中分類, IF(列分類振分=DI$3, 1, 0))</f>
        <v>#DIV/0!</v>
      </c>
      <c r="DJ112" s="194" t="e">
        <f t="array" ref="DJ112">SUMPRODUCT(計算_投入係数表_加工!$D249:$DS249, 生産額_中分類, IF(列分類振分=DJ$3, 1, 0))/SUMPRODUCT(生産額_中分類, IF(列分類振分=DJ$3, 1, 0))</f>
        <v>#DIV/0!</v>
      </c>
      <c r="DK112" s="194" t="e">
        <f t="array" ref="DK112">SUMPRODUCT(計算_投入係数表_加工!$D249:$DS249, 生産額_中分類, IF(列分類振分=DK$3, 1, 0))/SUMPRODUCT(生産額_中分類, IF(列分類振分=DK$3, 1, 0))</f>
        <v>#DIV/0!</v>
      </c>
      <c r="DL112" s="194" t="e">
        <f t="array" ref="DL112">SUMPRODUCT(計算_投入係数表_加工!$D249:$DS249, 生産額_中分類, IF(列分類振分=DL$3, 1, 0))/SUMPRODUCT(生産額_中分類, IF(列分類振分=DL$3, 1, 0))</f>
        <v>#DIV/0!</v>
      </c>
      <c r="DM112" s="194" t="e">
        <f t="array" ref="DM112">SUMPRODUCT(計算_投入係数表_加工!$D249:$DS249, 生産額_中分類, IF(列分類振分=DM$3, 1, 0))/SUMPRODUCT(生産額_中分類, IF(列分類振分=DM$3, 1, 0))</f>
        <v>#DIV/0!</v>
      </c>
      <c r="DN112" s="194" t="e">
        <f t="array" ref="DN112">SUMPRODUCT(計算_投入係数表_加工!$D249:$DS249, 生産額_中分類, IF(列分類振分=DN$3, 1, 0))/SUMPRODUCT(生産額_中分類, IF(列分類振分=DN$3, 1, 0))</f>
        <v>#DIV/0!</v>
      </c>
      <c r="DO112" s="194" t="e">
        <f t="array" ref="DO112">SUMPRODUCT(計算_投入係数表_加工!$D249:$DS249, 生産額_中分類, IF(列分類振分=DO$3, 1, 0))/SUMPRODUCT(生産額_中分類, IF(列分類振分=DO$3, 1, 0))</f>
        <v>#DIV/0!</v>
      </c>
      <c r="DP112" s="194" t="e">
        <f t="array" ref="DP112">SUMPRODUCT(計算_投入係数表_加工!$D249:$DS249, 生産額_中分類, IF(列分類振分=DP$3, 1, 0))/SUMPRODUCT(生産額_中分類, IF(列分類振分=DP$3, 1, 0))</f>
        <v>#DIV/0!</v>
      </c>
      <c r="DQ112" s="194" t="e">
        <f t="array" ref="DQ112">SUMPRODUCT(計算_投入係数表_加工!$D249:$DS249, 生産額_中分類, IF(列分類振分=DQ$3, 1, 0))/SUMPRODUCT(生産額_中分類, IF(列分類振分=DQ$3, 1, 0))</f>
        <v>#DIV/0!</v>
      </c>
      <c r="DR112" s="194" t="e">
        <f t="array" ref="DR112">SUMPRODUCT(計算_投入係数表_加工!$D249:$DS249, 生産額_中分類, IF(列分類振分=DR$3, 1, 0))/SUMPRODUCT(生産額_中分類, IF(列分類振分=DR$3, 1, 0))</f>
        <v>#DIV/0!</v>
      </c>
      <c r="DS112" s="194" t="e">
        <f t="array" ref="DS112">SUMPRODUCT(計算_投入係数表_加工!$D249:$DS249, 生産額_中分類, IF(列分類振分=DS$3, 1, 0))/SUMPRODUCT(生産額_中分類, IF(列分類振分=DS$3, 1, 0))</f>
        <v>#DIV/0!</v>
      </c>
      <c r="DT112" s="23">
        <f>SUMIF(振分, $C112, 計算_投入係数表_加工!DT$4:DT$123)</f>
        <v>0</v>
      </c>
    </row>
    <row r="113" spans="2:124" x14ac:dyDescent="0.25">
      <c r="B113" s="53">
        <v>110</v>
      </c>
      <c r="C113" s="192" t="str">
        <v>-</v>
      </c>
      <c r="D113" s="193">
        <f t="array" ref="D113">SUMPRODUCT(計算_投入係数表_加工!$D250:$DS250, 生産額_中分類, IF(列分類振分=D$3, 1, 0))/SUMPRODUCT(生産額_中分類, IF(列分類振分=D$3, 1, 0))</f>
        <v>0</v>
      </c>
      <c r="E113" s="194">
        <f t="array" ref="E113">SUMPRODUCT(計算_投入係数表_加工!$D250:$DS250, 生産額_中分類, IF(列分類振分=E$3, 1, 0))/SUMPRODUCT(生産額_中分類, IF(列分類振分=E$3, 1, 0))</f>
        <v>0</v>
      </c>
      <c r="F113" s="194">
        <f t="array" ref="F113">SUMPRODUCT(計算_投入係数表_加工!$D250:$DS250, 生産額_中分類, IF(列分類振分=F$3, 1, 0))/SUMPRODUCT(生産額_中分類, IF(列分類振分=F$3, 1, 0))</f>
        <v>0</v>
      </c>
      <c r="G113" s="194">
        <f t="array" ref="G113">SUMPRODUCT(計算_投入係数表_加工!$D250:$DS250, 生産額_中分類, IF(列分類振分=G$3, 1, 0))/SUMPRODUCT(生産額_中分類, IF(列分類振分=G$3, 1, 0))</f>
        <v>0</v>
      </c>
      <c r="H113" s="194">
        <f t="array" ref="H113">SUMPRODUCT(計算_投入係数表_加工!$D250:$DS250, 生産額_中分類, IF(列分類振分=H$3, 1, 0))/SUMPRODUCT(生産額_中分類, IF(列分類振分=H$3, 1, 0))</f>
        <v>0</v>
      </c>
      <c r="I113" s="194">
        <f t="array" ref="I113">SUMPRODUCT(計算_投入係数表_加工!$D250:$DS250, 生産額_中分類, IF(列分類振分=I$3, 1, 0))/SUMPRODUCT(生産額_中分類, IF(列分類振分=I$3, 1, 0))</f>
        <v>0</v>
      </c>
      <c r="J113" s="194">
        <f t="array" ref="J113">SUMPRODUCT(計算_投入係数表_加工!$D250:$DS250, 生産額_中分類, IF(列分類振分=J$3, 1, 0))/SUMPRODUCT(生産額_中分類, IF(列分類振分=J$3, 1, 0))</f>
        <v>0</v>
      </c>
      <c r="K113" s="194">
        <f t="array" ref="K113">SUMPRODUCT(計算_投入係数表_加工!$D250:$DS250, 生産額_中分類, IF(列分類振分=K$3, 1, 0))/SUMPRODUCT(生産額_中分類, IF(列分類振分=K$3, 1, 0))</f>
        <v>0</v>
      </c>
      <c r="L113" s="194">
        <f t="array" ref="L113">SUMPRODUCT(計算_投入係数表_加工!$D250:$DS250, 生産額_中分類, IF(列分類振分=L$3, 1, 0))/SUMPRODUCT(生産額_中分類, IF(列分類振分=L$3, 1, 0))</f>
        <v>0</v>
      </c>
      <c r="M113" s="194">
        <f t="array" ref="M113">SUMPRODUCT(計算_投入係数表_加工!$D250:$DS250, 生産額_中分類, IF(列分類振分=M$3, 1, 0))/SUMPRODUCT(生産額_中分類, IF(列分類振分=M$3, 1, 0))</f>
        <v>0</v>
      </c>
      <c r="N113" s="194">
        <f t="array" ref="N113">SUMPRODUCT(計算_投入係数表_加工!$D250:$DS250, 生産額_中分類, IF(列分類振分=N$3, 1, 0))/SUMPRODUCT(生産額_中分類, IF(列分類振分=N$3, 1, 0))</f>
        <v>0</v>
      </c>
      <c r="O113" s="194">
        <f t="array" ref="O113">SUMPRODUCT(計算_投入係数表_加工!$D250:$DS250, 生産額_中分類, IF(列分類振分=O$3, 1, 0))/SUMPRODUCT(生産額_中分類, IF(列分類振分=O$3, 1, 0))</f>
        <v>0</v>
      </c>
      <c r="P113" s="194">
        <f t="array" ref="P113">SUMPRODUCT(計算_投入係数表_加工!$D250:$DS250, 生産額_中分類, IF(列分類振分=P$3, 1, 0))/SUMPRODUCT(生産額_中分類, IF(列分類振分=P$3, 1, 0))</f>
        <v>0</v>
      </c>
      <c r="Q113" s="194" t="e">
        <f t="array" ref="Q113">SUMPRODUCT(計算_投入係数表_加工!$D250:$DS250, 生産額_中分類, IF(列分類振分=Q$3, 1, 0))/SUMPRODUCT(生産額_中分類, IF(列分類振分=Q$3, 1, 0))</f>
        <v>#DIV/0!</v>
      </c>
      <c r="R113" s="194" t="e">
        <f t="array" ref="R113">SUMPRODUCT(計算_投入係数表_加工!$D250:$DS250, 生産額_中分類, IF(列分類振分=R$3, 1, 0))/SUMPRODUCT(生産額_中分類, IF(列分類振分=R$3, 1, 0))</f>
        <v>#DIV/0!</v>
      </c>
      <c r="S113" s="194" t="e">
        <f t="array" ref="S113">SUMPRODUCT(計算_投入係数表_加工!$D250:$DS250, 生産額_中分類, IF(列分類振分=S$3, 1, 0))/SUMPRODUCT(生産額_中分類, IF(列分類振分=S$3, 1, 0))</f>
        <v>#DIV/0!</v>
      </c>
      <c r="T113" s="194" t="e">
        <f t="array" ref="T113">SUMPRODUCT(計算_投入係数表_加工!$D250:$DS250, 生産額_中分類, IF(列分類振分=T$3, 1, 0))/SUMPRODUCT(生産額_中分類, IF(列分類振分=T$3, 1, 0))</f>
        <v>#DIV/0!</v>
      </c>
      <c r="U113" s="194" t="e">
        <f t="array" ref="U113">SUMPRODUCT(計算_投入係数表_加工!$D250:$DS250, 生産額_中分類, IF(列分類振分=U$3, 1, 0))/SUMPRODUCT(生産額_中分類, IF(列分類振分=U$3, 1, 0))</f>
        <v>#DIV/0!</v>
      </c>
      <c r="V113" s="194" t="e">
        <f t="array" ref="V113">SUMPRODUCT(計算_投入係数表_加工!$D250:$DS250, 生産額_中分類, IF(列分類振分=V$3, 1, 0))/SUMPRODUCT(生産額_中分類, IF(列分類振分=V$3, 1, 0))</f>
        <v>#DIV/0!</v>
      </c>
      <c r="W113" s="194" t="e">
        <f t="array" ref="W113">SUMPRODUCT(計算_投入係数表_加工!$D250:$DS250, 生産額_中分類, IF(列分類振分=W$3, 1, 0))/SUMPRODUCT(生産額_中分類, IF(列分類振分=W$3, 1, 0))</f>
        <v>#DIV/0!</v>
      </c>
      <c r="X113" s="194" t="e">
        <f t="array" ref="X113">SUMPRODUCT(計算_投入係数表_加工!$D250:$DS250, 生産額_中分類, IF(列分類振分=X$3, 1, 0))/SUMPRODUCT(生産額_中分類, IF(列分類振分=X$3, 1, 0))</f>
        <v>#DIV/0!</v>
      </c>
      <c r="Y113" s="194" t="e">
        <f t="array" ref="Y113">SUMPRODUCT(計算_投入係数表_加工!$D250:$DS250, 生産額_中分類, IF(列分類振分=Y$3, 1, 0))/SUMPRODUCT(生産額_中分類, IF(列分類振分=Y$3, 1, 0))</f>
        <v>#DIV/0!</v>
      </c>
      <c r="Z113" s="194" t="e">
        <f t="array" ref="Z113">SUMPRODUCT(計算_投入係数表_加工!$D250:$DS250, 生産額_中分類, IF(列分類振分=Z$3, 1, 0))/SUMPRODUCT(生産額_中分類, IF(列分類振分=Z$3, 1, 0))</f>
        <v>#DIV/0!</v>
      </c>
      <c r="AA113" s="194" t="e">
        <f t="array" ref="AA113">SUMPRODUCT(計算_投入係数表_加工!$D250:$DS250, 生産額_中分類, IF(列分類振分=AA$3, 1, 0))/SUMPRODUCT(生産額_中分類, IF(列分類振分=AA$3, 1, 0))</f>
        <v>#DIV/0!</v>
      </c>
      <c r="AB113" s="194" t="e">
        <f t="array" ref="AB113">SUMPRODUCT(計算_投入係数表_加工!$D250:$DS250, 生産額_中分類, IF(列分類振分=AB$3, 1, 0))/SUMPRODUCT(生産額_中分類, IF(列分類振分=AB$3, 1, 0))</f>
        <v>#DIV/0!</v>
      </c>
      <c r="AC113" s="194" t="e">
        <f t="array" ref="AC113">SUMPRODUCT(計算_投入係数表_加工!$D250:$DS250, 生産額_中分類, IF(列分類振分=AC$3, 1, 0))/SUMPRODUCT(生産額_中分類, IF(列分類振分=AC$3, 1, 0))</f>
        <v>#DIV/0!</v>
      </c>
      <c r="AD113" s="194" t="e">
        <f t="array" ref="AD113">SUMPRODUCT(計算_投入係数表_加工!$D250:$DS250, 生産額_中分類, IF(列分類振分=AD$3, 1, 0))/SUMPRODUCT(生産額_中分類, IF(列分類振分=AD$3, 1, 0))</f>
        <v>#DIV/0!</v>
      </c>
      <c r="AE113" s="194" t="e">
        <f t="array" ref="AE113">SUMPRODUCT(計算_投入係数表_加工!$D250:$DS250, 生産額_中分類, IF(列分類振分=AE$3, 1, 0))/SUMPRODUCT(生産額_中分類, IF(列分類振分=AE$3, 1, 0))</f>
        <v>#DIV/0!</v>
      </c>
      <c r="AF113" s="194" t="e">
        <f t="array" ref="AF113">SUMPRODUCT(計算_投入係数表_加工!$D250:$DS250, 生産額_中分類, IF(列分類振分=AF$3, 1, 0))/SUMPRODUCT(生産額_中分類, IF(列分類振分=AF$3, 1, 0))</f>
        <v>#DIV/0!</v>
      </c>
      <c r="AG113" s="194" t="e">
        <f t="array" ref="AG113">SUMPRODUCT(計算_投入係数表_加工!$D250:$DS250, 生産額_中分類, IF(列分類振分=AG$3, 1, 0))/SUMPRODUCT(生産額_中分類, IF(列分類振分=AG$3, 1, 0))</f>
        <v>#DIV/0!</v>
      </c>
      <c r="AH113" s="194" t="e">
        <f t="array" ref="AH113">SUMPRODUCT(計算_投入係数表_加工!$D250:$DS250, 生産額_中分類, IF(列分類振分=AH$3, 1, 0))/SUMPRODUCT(生産額_中分類, IF(列分類振分=AH$3, 1, 0))</f>
        <v>#DIV/0!</v>
      </c>
      <c r="AI113" s="194" t="e">
        <f t="array" ref="AI113">SUMPRODUCT(計算_投入係数表_加工!$D250:$DS250, 生産額_中分類, IF(列分類振分=AI$3, 1, 0))/SUMPRODUCT(生産額_中分類, IF(列分類振分=AI$3, 1, 0))</f>
        <v>#DIV/0!</v>
      </c>
      <c r="AJ113" s="194" t="e">
        <f t="array" ref="AJ113">SUMPRODUCT(計算_投入係数表_加工!$D250:$DS250, 生産額_中分類, IF(列分類振分=AJ$3, 1, 0))/SUMPRODUCT(生産額_中分類, IF(列分類振分=AJ$3, 1, 0))</f>
        <v>#DIV/0!</v>
      </c>
      <c r="AK113" s="194" t="e">
        <f t="array" ref="AK113">SUMPRODUCT(計算_投入係数表_加工!$D250:$DS250, 生産額_中分類, IF(列分類振分=AK$3, 1, 0))/SUMPRODUCT(生産額_中分類, IF(列分類振分=AK$3, 1, 0))</f>
        <v>#DIV/0!</v>
      </c>
      <c r="AL113" s="194" t="e">
        <f t="array" ref="AL113">SUMPRODUCT(計算_投入係数表_加工!$D250:$DS250, 生産額_中分類, IF(列分類振分=AL$3, 1, 0))/SUMPRODUCT(生産額_中分類, IF(列分類振分=AL$3, 1, 0))</f>
        <v>#DIV/0!</v>
      </c>
      <c r="AM113" s="194" t="e">
        <f t="array" ref="AM113">SUMPRODUCT(計算_投入係数表_加工!$D250:$DS250, 生産額_中分類, IF(列分類振分=AM$3, 1, 0))/SUMPRODUCT(生産額_中分類, IF(列分類振分=AM$3, 1, 0))</f>
        <v>#DIV/0!</v>
      </c>
      <c r="AN113" s="194" t="e">
        <f t="array" ref="AN113">SUMPRODUCT(計算_投入係数表_加工!$D250:$DS250, 生産額_中分類, IF(列分類振分=AN$3, 1, 0))/SUMPRODUCT(生産額_中分類, IF(列分類振分=AN$3, 1, 0))</f>
        <v>#DIV/0!</v>
      </c>
      <c r="AO113" s="194" t="e">
        <f t="array" ref="AO113">SUMPRODUCT(計算_投入係数表_加工!$D250:$DS250, 生産額_中分類, IF(列分類振分=AO$3, 1, 0))/SUMPRODUCT(生産額_中分類, IF(列分類振分=AO$3, 1, 0))</f>
        <v>#DIV/0!</v>
      </c>
      <c r="AP113" s="194" t="e">
        <f t="array" ref="AP113">SUMPRODUCT(計算_投入係数表_加工!$D250:$DS250, 生産額_中分類, IF(列分類振分=AP$3, 1, 0))/SUMPRODUCT(生産額_中分類, IF(列分類振分=AP$3, 1, 0))</f>
        <v>#DIV/0!</v>
      </c>
      <c r="AQ113" s="194" t="e">
        <f t="array" ref="AQ113">SUMPRODUCT(計算_投入係数表_加工!$D250:$DS250, 生産額_中分類, IF(列分類振分=AQ$3, 1, 0))/SUMPRODUCT(生産額_中分類, IF(列分類振分=AQ$3, 1, 0))</f>
        <v>#DIV/0!</v>
      </c>
      <c r="AR113" s="194" t="e">
        <f t="array" ref="AR113">SUMPRODUCT(計算_投入係数表_加工!$D250:$DS250, 生産額_中分類, IF(列分類振分=AR$3, 1, 0))/SUMPRODUCT(生産額_中分類, IF(列分類振分=AR$3, 1, 0))</f>
        <v>#DIV/0!</v>
      </c>
      <c r="AS113" s="194" t="e">
        <f t="array" ref="AS113">SUMPRODUCT(計算_投入係数表_加工!$D250:$DS250, 生産額_中分類, IF(列分類振分=AS$3, 1, 0))/SUMPRODUCT(生産額_中分類, IF(列分類振分=AS$3, 1, 0))</f>
        <v>#DIV/0!</v>
      </c>
      <c r="AT113" s="194" t="e">
        <f t="array" ref="AT113">SUMPRODUCT(計算_投入係数表_加工!$D250:$DS250, 生産額_中分類, IF(列分類振分=AT$3, 1, 0))/SUMPRODUCT(生産額_中分類, IF(列分類振分=AT$3, 1, 0))</f>
        <v>#DIV/0!</v>
      </c>
      <c r="AU113" s="194" t="e">
        <f t="array" ref="AU113">SUMPRODUCT(計算_投入係数表_加工!$D250:$DS250, 生産額_中分類, IF(列分類振分=AU$3, 1, 0))/SUMPRODUCT(生産額_中分類, IF(列分類振分=AU$3, 1, 0))</f>
        <v>#DIV/0!</v>
      </c>
      <c r="AV113" s="194" t="e">
        <f t="array" ref="AV113">SUMPRODUCT(計算_投入係数表_加工!$D250:$DS250, 生産額_中分類, IF(列分類振分=AV$3, 1, 0))/SUMPRODUCT(生産額_中分類, IF(列分類振分=AV$3, 1, 0))</f>
        <v>#DIV/0!</v>
      </c>
      <c r="AW113" s="194" t="e">
        <f t="array" ref="AW113">SUMPRODUCT(計算_投入係数表_加工!$D250:$DS250, 生産額_中分類, IF(列分類振分=AW$3, 1, 0))/SUMPRODUCT(生産額_中分類, IF(列分類振分=AW$3, 1, 0))</f>
        <v>#DIV/0!</v>
      </c>
      <c r="AX113" s="194" t="e">
        <f t="array" ref="AX113">SUMPRODUCT(計算_投入係数表_加工!$D250:$DS250, 生産額_中分類, IF(列分類振分=AX$3, 1, 0))/SUMPRODUCT(生産額_中分類, IF(列分類振分=AX$3, 1, 0))</f>
        <v>#DIV/0!</v>
      </c>
      <c r="AY113" s="194" t="e">
        <f t="array" ref="AY113">SUMPRODUCT(計算_投入係数表_加工!$D250:$DS250, 生産額_中分類, IF(列分類振分=AY$3, 1, 0))/SUMPRODUCT(生産額_中分類, IF(列分類振分=AY$3, 1, 0))</f>
        <v>#DIV/0!</v>
      </c>
      <c r="AZ113" s="194" t="e">
        <f t="array" ref="AZ113">SUMPRODUCT(計算_投入係数表_加工!$D250:$DS250, 生産額_中分類, IF(列分類振分=AZ$3, 1, 0))/SUMPRODUCT(生産額_中分類, IF(列分類振分=AZ$3, 1, 0))</f>
        <v>#DIV/0!</v>
      </c>
      <c r="BA113" s="194" t="e">
        <f t="array" ref="BA113">SUMPRODUCT(計算_投入係数表_加工!$D250:$DS250, 生産額_中分類, IF(列分類振分=BA$3, 1, 0))/SUMPRODUCT(生産額_中分類, IF(列分類振分=BA$3, 1, 0))</f>
        <v>#DIV/0!</v>
      </c>
      <c r="BB113" s="194" t="e">
        <f t="array" ref="BB113">SUMPRODUCT(計算_投入係数表_加工!$D250:$DS250, 生産額_中分類, IF(列分類振分=BB$3, 1, 0))/SUMPRODUCT(生産額_中分類, IF(列分類振分=BB$3, 1, 0))</f>
        <v>#DIV/0!</v>
      </c>
      <c r="BC113" s="194" t="e">
        <f t="array" ref="BC113">SUMPRODUCT(計算_投入係数表_加工!$D250:$DS250, 生産額_中分類, IF(列分類振分=BC$3, 1, 0))/SUMPRODUCT(生産額_中分類, IF(列分類振分=BC$3, 1, 0))</f>
        <v>#DIV/0!</v>
      </c>
      <c r="BD113" s="194" t="e">
        <f t="array" ref="BD113">SUMPRODUCT(計算_投入係数表_加工!$D250:$DS250, 生産額_中分類, IF(列分類振分=BD$3, 1, 0))/SUMPRODUCT(生産額_中分類, IF(列分類振分=BD$3, 1, 0))</f>
        <v>#DIV/0!</v>
      </c>
      <c r="BE113" s="194" t="e">
        <f t="array" ref="BE113">SUMPRODUCT(計算_投入係数表_加工!$D250:$DS250, 生産額_中分類, IF(列分類振分=BE$3, 1, 0))/SUMPRODUCT(生産額_中分類, IF(列分類振分=BE$3, 1, 0))</f>
        <v>#DIV/0!</v>
      </c>
      <c r="BF113" s="194" t="e">
        <f t="array" ref="BF113">SUMPRODUCT(計算_投入係数表_加工!$D250:$DS250, 生産額_中分類, IF(列分類振分=BF$3, 1, 0))/SUMPRODUCT(生産額_中分類, IF(列分類振分=BF$3, 1, 0))</f>
        <v>#DIV/0!</v>
      </c>
      <c r="BG113" s="194" t="e">
        <f t="array" ref="BG113">SUMPRODUCT(計算_投入係数表_加工!$D250:$DS250, 生産額_中分類, IF(列分類振分=BG$3, 1, 0))/SUMPRODUCT(生産額_中分類, IF(列分類振分=BG$3, 1, 0))</f>
        <v>#DIV/0!</v>
      </c>
      <c r="BH113" s="194" t="e">
        <f t="array" ref="BH113">SUMPRODUCT(計算_投入係数表_加工!$D250:$DS250, 生産額_中分類, IF(列分類振分=BH$3, 1, 0))/SUMPRODUCT(生産額_中分類, IF(列分類振分=BH$3, 1, 0))</f>
        <v>#DIV/0!</v>
      </c>
      <c r="BI113" s="194" t="e">
        <f t="array" ref="BI113">SUMPRODUCT(計算_投入係数表_加工!$D250:$DS250, 生産額_中分類, IF(列分類振分=BI$3, 1, 0))/SUMPRODUCT(生産額_中分類, IF(列分類振分=BI$3, 1, 0))</f>
        <v>#DIV/0!</v>
      </c>
      <c r="BJ113" s="194" t="e">
        <f t="array" ref="BJ113">SUMPRODUCT(計算_投入係数表_加工!$D250:$DS250, 生産額_中分類, IF(列分類振分=BJ$3, 1, 0))/SUMPRODUCT(生産額_中分類, IF(列分類振分=BJ$3, 1, 0))</f>
        <v>#DIV/0!</v>
      </c>
      <c r="BK113" s="194" t="e">
        <f t="array" ref="BK113">SUMPRODUCT(計算_投入係数表_加工!$D250:$DS250, 生産額_中分類, IF(列分類振分=BK$3, 1, 0))/SUMPRODUCT(生産額_中分類, IF(列分類振分=BK$3, 1, 0))</f>
        <v>#DIV/0!</v>
      </c>
      <c r="BL113" s="194" t="e">
        <f t="array" ref="BL113">SUMPRODUCT(計算_投入係数表_加工!$D250:$DS250, 生産額_中分類, IF(列分類振分=BL$3, 1, 0))/SUMPRODUCT(生産額_中分類, IF(列分類振分=BL$3, 1, 0))</f>
        <v>#DIV/0!</v>
      </c>
      <c r="BM113" s="194" t="e">
        <f t="array" ref="BM113">SUMPRODUCT(計算_投入係数表_加工!$D250:$DS250, 生産額_中分類, IF(列分類振分=BM$3, 1, 0))/SUMPRODUCT(生産額_中分類, IF(列分類振分=BM$3, 1, 0))</f>
        <v>#DIV/0!</v>
      </c>
      <c r="BN113" s="194" t="e">
        <f t="array" ref="BN113">SUMPRODUCT(計算_投入係数表_加工!$D250:$DS250, 生産額_中分類, IF(列分類振分=BN$3, 1, 0))/SUMPRODUCT(生産額_中分類, IF(列分類振分=BN$3, 1, 0))</f>
        <v>#DIV/0!</v>
      </c>
      <c r="BO113" s="194" t="e">
        <f t="array" ref="BO113">SUMPRODUCT(計算_投入係数表_加工!$D250:$DS250, 生産額_中分類, IF(列分類振分=BO$3, 1, 0))/SUMPRODUCT(生産額_中分類, IF(列分類振分=BO$3, 1, 0))</f>
        <v>#DIV/0!</v>
      </c>
      <c r="BP113" s="194" t="e">
        <f t="array" ref="BP113">SUMPRODUCT(計算_投入係数表_加工!$D250:$DS250, 生産額_中分類, IF(列分類振分=BP$3, 1, 0))/SUMPRODUCT(生産額_中分類, IF(列分類振分=BP$3, 1, 0))</f>
        <v>#DIV/0!</v>
      </c>
      <c r="BQ113" s="194" t="e">
        <f t="array" ref="BQ113">SUMPRODUCT(計算_投入係数表_加工!$D250:$DS250, 生産額_中分類, IF(列分類振分=BQ$3, 1, 0))/SUMPRODUCT(生産額_中分類, IF(列分類振分=BQ$3, 1, 0))</f>
        <v>#DIV/0!</v>
      </c>
      <c r="BR113" s="194" t="e">
        <f t="array" ref="BR113">SUMPRODUCT(計算_投入係数表_加工!$D250:$DS250, 生産額_中分類, IF(列分類振分=BR$3, 1, 0))/SUMPRODUCT(生産額_中分類, IF(列分類振分=BR$3, 1, 0))</f>
        <v>#DIV/0!</v>
      </c>
      <c r="BS113" s="194" t="e">
        <f t="array" ref="BS113">SUMPRODUCT(計算_投入係数表_加工!$D250:$DS250, 生産額_中分類, IF(列分類振分=BS$3, 1, 0))/SUMPRODUCT(生産額_中分類, IF(列分類振分=BS$3, 1, 0))</f>
        <v>#DIV/0!</v>
      </c>
      <c r="BT113" s="194" t="e">
        <f t="array" ref="BT113">SUMPRODUCT(計算_投入係数表_加工!$D250:$DS250, 生産額_中分類, IF(列分類振分=BT$3, 1, 0))/SUMPRODUCT(生産額_中分類, IF(列分類振分=BT$3, 1, 0))</f>
        <v>#DIV/0!</v>
      </c>
      <c r="BU113" s="194" t="e">
        <f t="array" ref="BU113">SUMPRODUCT(計算_投入係数表_加工!$D250:$DS250, 生産額_中分類, IF(列分類振分=BU$3, 1, 0))/SUMPRODUCT(生産額_中分類, IF(列分類振分=BU$3, 1, 0))</f>
        <v>#DIV/0!</v>
      </c>
      <c r="BV113" s="194" t="e">
        <f t="array" ref="BV113">SUMPRODUCT(計算_投入係数表_加工!$D250:$DS250, 生産額_中分類, IF(列分類振分=BV$3, 1, 0))/SUMPRODUCT(生産額_中分類, IF(列分類振分=BV$3, 1, 0))</f>
        <v>#DIV/0!</v>
      </c>
      <c r="BW113" s="194" t="e">
        <f t="array" ref="BW113">SUMPRODUCT(計算_投入係数表_加工!$D250:$DS250, 生産額_中分類, IF(列分類振分=BW$3, 1, 0))/SUMPRODUCT(生産額_中分類, IF(列分類振分=BW$3, 1, 0))</f>
        <v>#DIV/0!</v>
      </c>
      <c r="BX113" s="194" t="e">
        <f t="array" ref="BX113">SUMPRODUCT(計算_投入係数表_加工!$D250:$DS250, 生産額_中分類, IF(列分類振分=BX$3, 1, 0))/SUMPRODUCT(生産額_中分類, IF(列分類振分=BX$3, 1, 0))</f>
        <v>#DIV/0!</v>
      </c>
      <c r="BY113" s="194" t="e">
        <f t="array" ref="BY113">SUMPRODUCT(計算_投入係数表_加工!$D250:$DS250, 生産額_中分類, IF(列分類振分=BY$3, 1, 0))/SUMPRODUCT(生産額_中分類, IF(列分類振分=BY$3, 1, 0))</f>
        <v>#DIV/0!</v>
      </c>
      <c r="BZ113" s="194" t="e">
        <f t="array" ref="BZ113">SUMPRODUCT(計算_投入係数表_加工!$D250:$DS250, 生産額_中分類, IF(列分類振分=BZ$3, 1, 0))/SUMPRODUCT(生産額_中分類, IF(列分類振分=BZ$3, 1, 0))</f>
        <v>#DIV/0!</v>
      </c>
      <c r="CA113" s="194" t="e">
        <f t="array" ref="CA113">SUMPRODUCT(計算_投入係数表_加工!$D250:$DS250, 生産額_中分類, IF(列分類振分=CA$3, 1, 0))/SUMPRODUCT(生産額_中分類, IF(列分類振分=CA$3, 1, 0))</f>
        <v>#DIV/0!</v>
      </c>
      <c r="CB113" s="194" t="e">
        <f t="array" ref="CB113">SUMPRODUCT(計算_投入係数表_加工!$D250:$DS250, 生産額_中分類, IF(列分類振分=CB$3, 1, 0))/SUMPRODUCT(生産額_中分類, IF(列分類振分=CB$3, 1, 0))</f>
        <v>#DIV/0!</v>
      </c>
      <c r="CC113" s="194" t="e">
        <f t="array" ref="CC113">SUMPRODUCT(計算_投入係数表_加工!$D250:$DS250, 生産額_中分類, IF(列分類振分=CC$3, 1, 0))/SUMPRODUCT(生産額_中分類, IF(列分類振分=CC$3, 1, 0))</f>
        <v>#DIV/0!</v>
      </c>
      <c r="CD113" s="194" t="e">
        <f t="array" ref="CD113">SUMPRODUCT(計算_投入係数表_加工!$D250:$DS250, 生産額_中分類, IF(列分類振分=CD$3, 1, 0))/SUMPRODUCT(生産額_中分類, IF(列分類振分=CD$3, 1, 0))</f>
        <v>#DIV/0!</v>
      </c>
      <c r="CE113" s="194" t="e">
        <f t="array" ref="CE113">SUMPRODUCT(計算_投入係数表_加工!$D250:$DS250, 生産額_中分類, IF(列分類振分=CE$3, 1, 0))/SUMPRODUCT(生産額_中分類, IF(列分類振分=CE$3, 1, 0))</f>
        <v>#DIV/0!</v>
      </c>
      <c r="CF113" s="194" t="e">
        <f t="array" ref="CF113">SUMPRODUCT(計算_投入係数表_加工!$D250:$DS250, 生産額_中分類, IF(列分類振分=CF$3, 1, 0))/SUMPRODUCT(生産額_中分類, IF(列分類振分=CF$3, 1, 0))</f>
        <v>#DIV/0!</v>
      </c>
      <c r="CG113" s="194" t="e">
        <f t="array" ref="CG113">SUMPRODUCT(計算_投入係数表_加工!$D250:$DS250, 生産額_中分類, IF(列分類振分=CG$3, 1, 0))/SUMPRODUCT(生産額_中分類, IF(列分類振分=CG$3, 1, 0))</f>
        <v>#DIV/0!</v>
      </c>
      <c r="CH113" s="194" t="e">
        <f t="array" ref="CH113">SUMPRODUCT(計算_投入係数表_加工!$D250:$DS250, 生産額_中分類, IF(列分類振分=CH$3, 1, 0))/SUMPRODUCT(生産額_中分類, IF(列分類振分=CH$3, 1, 0))</f>
        <v>#DIV/0!</v>
      </c>
      <c r="CI113" s="194" t="e">
        <f t="array" ref="CI113">SUMPRODUCT(計算_投入係数表_加工!$D250:$DS250, 生産額_中分類, IF(列分類振分=CI$3, 1, 0))/SUMPRODUCT(生産額_中分類, IF(列分類振分=CI$3, 1, 0))</f>
        <v>#DIV/0!</v>
      </c>
      <c r="CJ113" s="194" t="e">
        <f t="array" ref="CJ113">SUMPRODUCT(計算_投入係数表_加工!$D250:$DS250, 生産額_中分類, IF(列分類振分=CJ$3, 1, 0))/SUMPRODUCT(生産額_中分類, IF(列分類振分=CJ$3, 1, 0))</f>
        <v>#DIV/0!</v>
      </c>
      <c r="CK113" s="194" t="e">
        <f t="array" ref="CK113">SUMPRODUCT(計算_投入係数表_加工!$D250:$DS250, 生産額_中分類, IF(列分類振分=CK$3, 1, 0))/SUMPRODUCT(生産額_中分類, IF(列分類振分=CK$3, 1, 0))</f>
        <v>#DIV/0!</v>
      </c>
      <c r="CL113" s="194" t="e">
        <f t="array" ref="CL113">SUMPRODUCT(計算_投入係数表_加工!$D250:$DS250, 生産額_中分類, IF(列分類振分=CL$3, 1, 0))/SUMPRODUCT(生産額_中分類, IF(列分類振分=CL$3, 1, 0))</f>
        <v>#DIV/0!</v>
      </c>
      <c r="CM113" s="194" t="e">
        <f t="array" ref="CM113">SUMPRODUCT(計算_投入係数表_加工!$D250:$DS250, 生産額_中分類, IF(列分類振分=CM$3, 1, 0))/SUMPRODUCT(生産額_中分類, IF(列分類振分=CM$3, 1, 0))</f>
        <v>#DIV/0!</v>
      </c>
      <c r="CN113" s="194" t="e">
        <f t="array" ref="CN113">SUMPRODUCT(計算_投入係数表_加工!$D250:$DS250, 生産額_中分類, IF(列分類振分=CN$3, 1, 0))/SUMPRODUCT(生産額_中分類, IF(列分類振分=CN$3, 1, 0))</f>
        <v>#DIV/0!</v>
      </c>
      <c r="CO113" s="194" t="e">
        <f t="array" ref="CO113">SUMPRODUCT(計算_投入係数表_加工!$D250:$DS250, 生産額_中分類, IF(列分類振分=CO$3, 1, 0))/SUMPRODUCT(生産額_中分類, IF(列分類振分=CO$3, 1, 0))</f>
        <v>#DIV/0!</v>
      </c>
      <c r="CP113" s="194" t="e">
        <f t="array" ref="CP113">SUMPRODUCT(計算_投入係数表_加工!$D250:$DS250, 生産額_中分類, IF(列分類振分=CP$3, 1, 0))/SUMPRODUCT(生産額_中分類, IF(列分類振分=CP$3, 1, 0))</f>
        <v>#DIV/0!</v>
      </c>
      <c r="CQ113" s="194" t="e">
        <f t="array" ref="CQ113">SUMPRODUCT(計算_投入係数表_加工!$D250:$DS250, 生産額_中分類, IF(列分類振分=CQ$3, 1, 0))/SUMPRODUCT(生産額_中分類, IF(列分類振分=CQ$3, 1, 0))</f>
        <v>#DIV/0!</v>
      </c>
      <c r="CR113" s="194" t="e">
        <f t="array" ref="CR113">SUMPRODUCT(計算_投入係数表_加工!$D250:$DS250, 生産額_中分類, IF(列分類振分=CR$3, 1, 0))/SUMPRODUCT(生産額_中分類, IF(列分類振分=CR$3, 1, 0))</f>
        <v>#DIV/0!</v>
      </c>
      <c r="CS113" s="194" t="e">
        <f t="array" ref="CS113">SUMPRODUCT(計算_投入係数表_加工!$D250:$DS250, 生産額_中分類, IF(列分類振分=CS$3, 1, 0))/SUMPRODUCT(生産額_中分類, IF(列分類振分=CS$3, 1, 0))</f>
        <v>#DIV/0!</v>
      </c>
      <c r="CT113" s="194" t="e">
        <f t="array" ref="CT113">SUMPRODUCT(計算_投入係数表_加工!$D250:$DS250, 生産額_中分類, IF(列分類振分=CT$3, 1, 0))/SUMPRODUCT(生産額_中分類, IF(列分類振分=CT$3, 1, 0))</f>
        <v>#DIV/0!</v>
      </c>
      <c r="CU113" s="194" t="e">
        <f t="array" ref="CU113">SUMPRODUCT(計算_投入係数表_加工!$D250:$DS250, 生産額_中分類, IF(列分類振分=CU$3, 1, 0))/SUMPRODUCT(生産額_中分類, IF(列分類振分=CU$3, 1, 0))</f>
        <v>#DIV/0!</v>
      </c>
      <c r="CV113" s="194" t="e">
        <f t="array" ref="CV113">SUMPRODUCT(計算_投入係数表_加工!$D250:$DS250, 生産額_中分類, IF(列分類振分=CV$3, 1, 0))/SUMPRODUCT(生産額_中分類, IF(列分類振分=CV$3, 1, 0))</f>
        <v>#DIV/0!</v>
      </c>
      <c r="CW113" s="194" t="e">
        <f t="array" ref="CW113">SUMPRODUCT(計算_投入係数表_加工!$D250:$DS250, 生産額_中分類, IF(列分類振分=CW$3, 1, 0))/SUMPRODUCT(生産額_中分類, IF(列分類振分=CW$3, 1, 0))</f>
        <v>#DIV/0!</v>
      </c>
      <c r="CX113" s="194" t="e">
        <f t="array" ref="CX113">SUMPRODUCT(計算_投入係数表_加工!$D250:$DS250, 生産額_中分類, IF(列分類振分=CX$3, 1, 0))/SUMPRODUCT(生産額_中分類, IF(列分類振分=CX$3, 1, 0))</f>
        <v>#DIV/0!</v>
      </c>
      <c r="CY113" s="194" t="e">
        <f t="array" ref="CY113">SUMPRODUCT(計算_投入係数表_加工!$D250:$DS250, 生産額_中分類, IF(列分類振分=CY$3, 1, 0))/SUMPRODUCT(生産額_中分類, IF(列分類振分=CY$3, 1, 0))</f>
        <v>#DIV/0!</v>
      </c>
      <c r="CZ113" s="194" t="e">
        <f t="array" ref="CZ113">SUMPRODUCT(計算_投入係数表_加工!$D250:$DS250, 生産額_中分類, IF(列分類振分=CZ$3, 1, 0))/SUMPRODUCT(生産額_中分類, IF(列分類振分=CZ$3, 1, 0))</f>
        <v>#DIV/0!</v>
      </c>
      <c r="DA113" s="194" t="e">
        <f t="array" ref="DA113">SUMPRODUCT(計算_投入係数表_加工!$D250:$DS250, 生産額_中分類, IF(列分類振分=DA$3, 1, 0))/SUMPRODUCT(生産額_中分類, IF(列分類振分=DA$3, 1, 0))</f>
        <v>#DIV/0!</v>
      </c>
      <c r="DB113" s="194" t="e">
        <f t="array" ref="DB113">SUMPRODUCT(計算_投入係数表_加工!$D250:$DS250, 生産額_中分類, IF(列分類振分=DB$3, 1, 0))/SUMPRODUCT(生産額_中分類, IF(列分類振分=DB$3, 1, 0))</f>
        <v>#DIV/0!</v>
      </c>
      <c r="DC113" s="194" t="e">
        <f t="array" ref="DC113">SUMPRODUCT(計算_投入係数表_加工!$D250:$DS250, 生産額_中分類, IF(列分類振分=DC$3, 1, 0))/SUMPRODUCT(生産額_中分類, IF(列分類振分=DC$3, 1, 0))</f>
        <v>#DIV/0!</v>
      </c>
      <c r="DD113" s="194" t="e">
        <f t="array" ref="DD113">SUMPRODUCT(計算_投入係数表_加工!$D250:$DS250, 生産額_中分類, IF(列分類振分=DD$3, 1, 0))/SUMPRODUCT(生産額_中分類, IF(列分類振分=DD$3, 1, 0))</f>
        <v>#DIV/0!</v>
      </c>
      <c r="DE113" s="194" t="e">
        <f t="array" ref="DE113">SUMPRODUCT(計算_投入係数表_加工!$D250:$DS250, 生産額_中分類, IF(列分類振分=DE$3, 1, 0))/SUMPRODUCT(生産額_中分類, IF(列分類振分=DE$3, 1, 0))</f>
        <v>#DIV/0!</v>
      </c>
      <c r="DF113" s="194" t="e">
        <f t="array" ref="DF113">SUMPRODUCT(計算_投入係数表_加工!$D250:$DS250, 生産額_中分類, IF(列分類振分=DF$3, 1, 0))/SUMPRODUCT(生産額_中分類, IF(列分類振分=DF$3, 1, 0))</f>
        <v>#DIV/0!</v>
      </c>
      <c r="DG113" s="194" t="e">
        <f t="array" ref="DG113">SUMPRODUCT(計算_投入係数表_加工!$D250:$DS250, 生産額_中分類, IF(列分類振分=DG$3, 1, 0))/SUMPRODUCT(生産額_中分類, IF(列分類振分=DG$3, 1, 0))</f>
        <v>#DIV/0!</v>
      </c>
      <c r="DH113" s="194" t="e">
        <f t="array" ref="DH113">SUMPRODUCT(計算_投入係数表_加工!$D250:$DS250, 生産額_中分類, IF(列分類振分=DH$3, 1, 0))/SUMPRODUCT(生産額_中分類, IF(列分類振分=DH$3, 1, 0))</f>
        <v>#DIV/0!</v>
      </c>
      <c r="DI113" s="194" t="e">
        <f t="array" ref="DI113">SUMPRODUCT(計算_投入係数表_加工!$D250:$DS250, 生産額_中分類, IF(列分類振分=DI$3, 1, 0))/SUMPRODUCT(生産額_中分類, IF(列分類振分=DI$3, 1, 0))</f>
        <v>#DIV/0!</v>
      </c>
      <c r="DJ113" s="194" t="e">
        <f t="array" ref="DJ113">SUMPRODUCT(計算_投入係数表_加工!$D250:$DS250, 生産額_中分類, IF(列分類振分=DJ$3, 1, 0))/SUMPRODUCT(生産額_中分類, IF(列分類振分=DJ$3, 1, 0))</f>
        <v>#DIV/0!</v>
      </c>
      <c r="DK113" s="194" t="e">
        <f t="array" ref="DK113">SUMPRODUCT(計算_投入係数表_加工!$D250:$DS250, 生産額_中分類, IF(列分類振分=DK$3, 1, 0))/SUMPRODUCT(生産額_中分類, IF(列分類振分=DK$3, 1, 0))</f>
        <v>#DIV/0!</v>
      </c>
      <c r="DL113" s="194" t="e">
        <f t="array" ref="DL113">SUMPRODUCT(計算_投入係数表_加工!$D250:$DS250, 生産額_中分類, IF(列分類振分=DL$3, 1, 0))/SUMPRODUCT(生産額_中分類, IF(列分類振分=DL$3, 1, 0))</f>
        <v>#DIV/0!</v>
      </c>
      <c r="DM113" s="194" t="e">
        <f t="array" ref="DM113">SUMPRODUCT(計算_投入係数表_加工!$D250:$DS250, 生産額_中分類, IF(列分類振分=DM$3, 1, 0))/SUMPRODUCT(生産額_中分類, IF(列分類振分=DM$3, 1, 0))</f>
        <v>#DIV/0!</v>
      </c>
      <c r="DN113" s="194" t="e">
        <f t="array" ref="DN113">SUMPRODUCT(計算_投入係数表_加工!$D250:$DS250, 生産額_中分類, IF(列分類振分=DN$3, 1, 0))/SUMPRODUCT(生産額_中分類, IF(列分類振分=DN$3, 1, 0))</f>
        <v>#DIV/0!</v>
      </c>
      <c r="DO113" s="194" t="e">
        <f t="array" ref="DO113">SUMPRODUCT(計算_投入係数表_加工!$D250:$DS250, 生産額_中分類, IF(列分類振分=DO$3, 1, 0))/SUMPRODUCT(生産額_中分類, IF(列分類振分=DO$3, 1, 0))</f>
        <v>#DIV/0!</v>
      </c>
      <c r="DP113" s="194" t="e">
        <f t="array" ref="DP113">SUMPRODUCT(計算_投入係数表_加工!$D250:$DS250, 生産額_中分類, IF(列分類振分=DP$3, 1, 0))/SUMPRODUCT(生産額_中分類, IF(列分類振分=DP$3, 1, 0))</f>
        <v>#DIV/0!</v>
      </c>
      <c r="DQ113" s="194" t="e">
        <f t="array" ref="DQ113">SUMPRODUCT(計算_投入係数表_加工!$D250:$DS250, 生産額_中分類, IF(列分類振分=DQ$3, 1, 0))/SUMPRODUCT(生産額_中分類, IF(列分類振分=DQ$3, 1, 0))</f>
        <v>#DIV/0!</v>
      </c>
      <c r="DR113" s="194" t="e">
        <f t="array" ref="DR113">SUMPRODUCT(計算_投入係数表_加工!$D250:$DS250, 生産額_中分類, IF(列分類振分=DR$3, 1, 0))/SUMPRODUCT(生産額_中分類, IF(列分類振分=DR$3, 1, 0))</f>
        <v>#DIV/0!</v>
      </c>
      <c r="DS113" s="194" t="e">
        <f t="array" ref="DS113">SUMPRODUCT(計算_投入係数表_加工!$D250:$DS250, 生産額_中分類, IF(列分類振分=DS$3, 1, 0))/SUMPRODUCT(生産額_中分類, IF(列分類振分=DS$3, 1, 0))</f>
        <v>#DIV/0!</v>
      </c>
      <c r="DT113" s="23">
        <f>SUMIF(振分, $C113, 計算_投入係数表_加工!DT$4:DT$123)</f>
        <v>0</v>
      </c>
    </row>
    <row r="114" spans="2:124" x14ac:dyDescent="0.25">
      <c r="B114" s="53">
        <v>111</v>
      </c>
      <c r="C114" s="192" t="str">
        <v>-</v>
      </c>
      <c r="D114" s="193">
        <f t="array" ref="D114">SUMPRODUCT(計算_投入係数表_加工!$D251:$DS251, 生産額_中分類, IF(列分類振分=D$3, 1, 0))/SUMPRODUCT(生産額_中分類, IF(列分類振分=D$3, 1, 0))</f>
        <v>0</v>
      </c>
      <c r="E114" s="194">
        <f t="array" ref="E114">SUMPRODUCT(計算_投入係数表_加工!$D251:$DS251, 生産額_中分類, IF(列分類振分=E$3, 1, 0))/SUMPRODUCT(生産額_中分類, IF(列分類振分=E$3, 1, 0))</f>
        <v>0</v>
      </c>
      <c r="F114" s="194">
        <f t="array" ref="F114">SUMPRODUCT(計算_投入係数表_加工!$D251:$DS251, 生産額_中分類, IF(列分類振分=F$3, 1, 0))/SUMPRODUCT(生産額_中分類, IF(列分類振分=F$3, 1, 0))</f>
        <v>0</v>
      </c>
      <c r="G114" s="194">
        <f t="array" ref="G114">SUMPRODUCT(計算_投入係数表_加工!$D251:$DS251, 生産額_中分類, IF(列分類振分=G$3, 1, 0))/SUMPRODUCT(生産額_中分類, IF(列分類振分=G$3, 1, 0))</f>
        <v>0</v>
      </c>
      <c r="H114" s="194">
        <f t="array" ref="H114">SUMPRODUCT(計算_投入係数表_加工!$D251:$DS251, 生産額_中分類, IF(列分類振分=H$3, 1, 0))/SUMPRODUCT(生産額_中分類, IF(列分類振分=H$3, 1, 0))</f>
        <v>0</v>
      </c>
      <c r="I114" s="194">
        <f t="array" ref="I114">SUMPRODUCT(計算_投入係数表_加工!$D251:$DS251, 生産額_中分類, IF(列分類振分=I$3, 1, 0))/SUMPRODUCT(生産額_中分類, IF(列分類振分=I$3, 1, 0))</f>
        <v>0</v>
      </c>
      <c r="J114" s="194">
        <f t="array" ref="J114">SUMPRODUCT(計算_投入係数表_加工!$D251:$DS251, 生産額_中分類, IF(列分類振分=J$3, 1, 0))/SUMPRODUCT(生産額_中分類, IF(列分類振分=J$3, 1, 0))</f>
        <v>0</v>
      </c>
      <c r="K114" s="194">
        <f t="array" ref="K114">SUMPRODUCT(計算_投入係数表_加工!$D251:$DS251, 生産額_中分類, IF(列分類振分=K$3, 1, 0))/SUMPRODUCT(生産額_中分類, IF(列分類振分=K$3, 1, 0))</f>
        <v>0</v>
      </c>
      <c r="L114" s="194">
        <f t="array" ref="L114">SUMPRODUCT(計算_投入係数表_加工!$D251:$DS251, 生産額_中分類, IF(列分類振分=L$3, 1, 0))/SUMPRODUCT(生産額_中分類, IF(列分類振分=L$3, 1, 0))</f>
        <v>0</v>
      </c>
      <c r="M114" s="194">
        <f t="array" ref="M114">SUMPRODUCT(計算_投入係数表_加工!$D251:$DS251, 生産額_中分類, IF(列分類振分=M$3, 1, 0))/SUMPRODUCT(生産額_中分類, IF(列分類振分=M$3, 1, 0))</f>
        <v>0</v>
      </c>
      <c r="N114" s="194">
        <f t="array" ref="N114">SUMPRODUCT(計算_投入係数表_加工!$D251:$DS251, 生産額_中分類, IF(列分類振分=N$3, 1, 0))/SUMPRODUCT(生産額_中分類, IF(列分類振分=N$3, 1, 0))</f>
        <v>0</v>
      </c>
      <c r="O114" s="194">
        <f t="array" ref="O114">SUMPRODUCT(計算_投入係数表_加工!$D251:$DS251, 生産額_中分類, IF(列分類振分=O$3, 1, 0))/SUMPRODUCT(生産額_中分類, IF(列分類振分=O$3, 1, 0))</f>
        <v>0</v>
      </c>
      <c r="P114" s="194">
        <f t="array" ref="P114">SUMPRODUCT(計算_投入係数表_加工!$D251:$DS251, 生産額_中分類, IF(列分類振分=P$3, 1, 0))/SUMPRODUCT(生産額_中分類, IF(列分類振分=P$3, 1, 0))</f>
        <v>0</v>
      </c>
      <c r="Q114" s="194" t="e">
        <f t="array" ref="Q114">SUMPRODUCT(計算_投入係数表_加工!$D251:$DS251, 生産額_中分類, IF(列分類振分=Q$3, 1, 0))/SUMPRODUCT(生産額_中分類, IF(列分類振分=Q$3, 1, 0))</f>
        <v>#DIV/0!</v>
      </c>
      <c r="R114" s="194" t="e">
        <f t="array" ref="R114">SUMPRODUCT(計算_投入係数表_加工!$D251:$DS251, 生産額_中分類, IF(列分類振分=R$3, 1, 0))/SUMPRODUCT(生産額_中分類, IF(列分類振分=R$3, 1, 0))</f>
        <v>#DIV/0!</v>
      </c>
      <c r="S114" s="194" t="e">
        <f t="array" ref="S114">SUMPRODUCT(計算_投入係数表_加工!$D251:$DS251, 生産額_中分類, IF(列分類振分=S$3, 1, 0))/SUMPRODUCT(生産額_中分類, IF(列分類振分=S$3, 1, 0))</f>
        <v>#DIV/0!</v>
      </c>
      <c r="T114" s="194" t="e">
        <f t="array" ref="T114">SUMPRODUCT(計算_投入係数表_加工!$D251:$DS251, 生産額_中分類, IF(列分類振分=T$3, 1, 0))/SUMPRODUCT(生産額_中分類, IF(列分類振分=T$3, 1, 0))</f>
        <v>#DIV/0!</v>
      </c>
      <c r="U114" s="194" t="e">
        <f t="array" ref="U114">SUMPRODUCT(計算_投入係数表_加工!$D251:$DS251, 生産額_中分類, IF(列分類振分=U$3, 1, 0))/SUMPRODUCT(生産額_中分類, IF(列分類振分=U$3, 1, 0))</f>
        <v>#DIV/0!</v>
      </c>
      <c r="V114" s="194" t="e">
        <f t="array" ref="V114">SUMPRODUCT(計算_投入係数表_加工!$D251:$DS251, 生産額_中分類, IF(列分類振分=V$3, 1, 0))/SUMPRODUCT(生産額_中分類, IF(列分類振分=V$3, 1, 0))</f>
        <v>#DIV/0!</v>
      </c>
      <c r="W114" s="194" t="e">
        <f t="array" ref="W114">SUMPRODUCT(計算_投入係数表_加工!$D251:$DS251, 生産額_中分類, IF(列分類振分=W$3, 1, 0))/SUMPRODUCT(生産額_中分類, IF(列分類振分=W$3, 1, 0))</f>
        <v>#DIV/0!</v>
      </c>
      <c r="X114" s="194" t="e">
        <f t="array" ref="X114">SUMPRODUCT(計算_投入係数表_加工!$D251:$DS251, 生産額_中分類, IF(列分類振分=X$3, 1, 0))/SUMPRODUCT(生産額_中分類, IF(列分類振分=X$3, 1, 0))</f>
        <v>#DIV/0!</v>
      </c>
      <c r="Y114" s="194" t="e">
        <f t="array" ref="Y114">SUMPRODUCT(計算_投入係数表_加工!$D251:$DS251, 生産額_中分類, IF(列分類振分=Y$3, 1, 0))/SUMPRODUCT(生産額_中分類, IF(列分類振分=Y$3, 1, 0))</f>
        <v>#DIV/0!</v>
      </c>
      <c r="Z114" s="194" t="e">
        <f t="array" ref="Z114">SUMPRODUCT(計算_投入係数表_加工!$D251:$DS251, 生産額_中分類, IF(列分類振分=Z$3, 1, 0))/SUMPRODUCT(生産額_中分類, IF(列分類振分=Z$3, 1, 0))</f>
        <v>#DIV/0!</v>
      </c>
      <c r="AA114" s="194" t="e">
        <f t="array" ref="AA114">SUMPRODUCT(計算_投入係数表_加工!$D251:$DS251, 生産額_中分類, IF(列分類振分=AA$3, 1, 0))/SUMPRODUCT(生産額_中分類, IF(列分類振分=AA$3, 1, 0))</f>
        <v>#DIV/0!</v>
      </c>
      <c r="AB114" s="194" t="e">
        <f t="array" ref="AB114">SUMPRODUCT(計算_投入係数表_加工!$D251:$DS251, 生産額_中分類, IF(列分類振分=AB$3, 1, 0))/SUMPRODUCT(生産額_中分類, IF(列分類振分=AB$3, 1, 0))</f>
        <v>#DIV/0!</v>
      </c>
      <c r="AC114" s="194" t="e">
        <f t="array" ref="AC114">SUMPRODUCT(計算_投入係数表_加工!$D251:$DS251, 生産額_中分類, IF(列分類振分=AC$3, 1, 0))/SUMPRODUCT(生産額_中分類, IF(列分類振分=AC$3, 1, 0))</f>
        <v>#DIV/0!</v>
      </c>
      <c r="AD114" s="194" t="e">
        <f t="array" ref="AD114">SUMPRODUCT(計算_投入係数表_加工!$D251:$DS251, 生産額_中分類, IF(列分類振分=AD$3, 1, 0))/SUMPRODUCT(生産額_中分類, IF(列分類振分=AD$3, 1, 0))</f>
        <v>#DIV/0!</v>
      </c>
      <c r="AE114" s="194" t="e">
        <f t="array" ref="AE114">SUMPRODUCT(計算_投入係数表_加工!$D251:$DS251, 生産額_中分類, IF(列分類振分=AE$3, 1, 0))/SUMPRODUCT(生産額_中分類, IF(列分類振分=AE$3, 1, 0))</f>
        <v>#DIV/0!</v>
      </c>
      <c r="AF114" s="194" t="e">
        <f t="array" ref="AF114">SUMPRODUCT(計算_投入係数表_加工!$D251:$DS251, 生産額_中分類, IF(列分類振分=AF$3, 1, 0))/SUMPRODUCT(生産額_中分類, IF(列分類振分=AF$3, 1, 0))</f>
        <v>#DIV/0!</v>
      </c>
      <c r="AG114" s="194" t="e">
        <f t="array" ref="AG114">SUMPRODUCT(計算_投入係数表_加工!$D251:$DS251, 生産額_中分類, IF(列分類振分=AG$3, 1, 0))/SUMPRODUCT(生産額_中分類, IF(列分類振分=AG$3, 1, 0))</f>
        <v>#DIV/0!</v>
      </c>
      <c r="AH114" s="194" t="e">
        <f t="array" ref="AH114">SUMPRODUCT(計算_投入係数表_加工!$D251:$DS251, 生産額_中分類, IF(列分類振分=AH$3, 1, 0))/SUMPRODUCT(生産額_中分類, IF(列分類振分=AH$3, 1, 0))</f>
        <v>#DIV/0!</v>
      </c>
      <c r="AI114" s="194" t="e">
        <f t="array" ref="AI114">SUMPRODUCT(計算_投入係数表_加工!$D251:$DS251, 生産額_中分類, IF(列分類振分=AI$3, 1, 0))/SUMPRODUCT(生産額_中分類, IF(列分類振分=AI$3, 1, 0))</f>
        <v>#DIV/0!</v>
      </c>
      <c r="AJ114" s="194" t="e">
        <f t="array" ref="AJ114">SUMPRODUCT(計算_投入係数表_加工!$D251:$DS251, 生産額_中分類, IF(列分類振分=AJ$3, 1, 0))/SUMPRODUCT(生産額_中分類, IF(列分類振分=AJ$3, 1, 0))</f>
        <v>#DIV/0!</v>
      </c>
      <c r="AK114" s="194" t="e">
        <f t="array" ref="AK114">SUMPRODUCT(計算_投入係数表_加工!$D251:$DS251, 生産額_中分類, IF(列分類振分=AK$3, 1, 0))/SUMPRODUCT(生産額_中分類, IF(列分類振分=AK$3, 1, 0))</f>
        <v>#DIV/0!</v>
      </c>
      <c r="AL114" s="194" t="e">
        <f t="array" ref="AL114">SUMPRODUCT(計算_投入係数表_加工!$D251:$DS251, 生産額_中分類, IF(列分類振分=AL$3, 1, 0))/SUMPRODUCT(生産額_中分類, IF(列分類振分=AL$3, 1, 0))</f>
        <v>#DIV/0!</v>
      </c>
      <c r="AM114" s="194" t="e">
        <f t="array" ref="AM114">SUMPRODUCT(計算_投入係数表_加工!$D251:$DS251, 生産額_中分類, IF(列分類振分=AM$3, 1, 0))/SUMPRODUCT(生産額_中分類, IF(列分類振分=AM$3, 1, 0))</f>
        <v>#DIV/0!</v>
      </c>
      <c r="AN114" s="194" t="e">
        <f t="array" ref="AN114">SUMPRODUCT(計算_投入係数表_加工!$D251:$DS251, 生産額_中分類, IF(列分類振分=AN$3, 1, 0))/SUMPRODUCT(生産額_中分類, IF(列分類振分=AN$3, 1, 0))</f>
        <v>#DIV/0!</v>
      </c>
      <c r="AO114" s="194" t="e">
        <f t="array" ref="AO114">SUMPRODUCT(計算_投入係数表_加工!$D251:$DS251, 生産額_中分類, IF(列分類振分=AO$3, 1, 0))/SUMPRODUCT(生産額_中分類, IF(列分類振分=AO$3, 1, 0))</f>
        <v>#DIV/0!</v>
      </c>
      <c r="AP114" s="194" t="e">
        <f t="array" ref="AP114">SUMPRODUCT(計算_投入係数表_加工!$D251:$DS251, 生産額_中分類, IF(列分類振分=AP$3, 1, 0))/SUMPRODUCT(生産額_中分類, IF(列分類振分=AP$3, 1, 0))</f>
        <v>#DIV/0!</v>
      </c>
      <c r="AQ114" s="194" t="e">
        <f t="array" ref="AQ114">SUMPRODUCT(計算_投入係数表_加工!$D251:$DS251, 生産額_中分類, IF(列分類振分=AQ$3, 1, 0))/SUMPRODUCT(生産額_中分類, IF(列分類振分=AQ$3, 1, 0))</f>
        <v>#DIV/0!</v>
      </c>
      <c r="AR114" s="194" t="e">
        <f t="array" ref="AR114">SUMPRODUCT(計算_投入係数表_加工!$D251:$DS251, 生産額_中分類, IF(列分類振分=AR$3, 1, 0))/SUMPRODUCT(生産額_中分類, IF(列分類振分=AR$3, 1, 0))</f>
        <v>#DIV/0!</v>
      </c>
      <c r="AS114" s="194" t="e">
        <f t="array" ref="AS114">SUMPRODUCT(計算_投入係数表_加工!$D251:$DS251, 生産額_中分類, IF(列分類振分=AS$3, 1, 0))/SUMPRODUCT(生産額_中分類, IF(列分類振分=AS$3, 1, 0))</f>
        <v>#DIV/0!</v>
      </c>
      <c r="AT114" s="194" t="e">
        <f t="array" ref="AT114">SUMPRODUCT(計算_投入係数表_加工!$D251:$DS251, 生産額_中分類, IF(列分類振分=AT$3, 1, 0))/SUMPRODUCT(生産額_中分類, IF(列分類振分=AT$3, 1, 0))</f>
        <v>#DIV/0!</v>
      </c>
      <c r="AU114" s="194" t="e">
        <f t="array" ref="AU114">SUMPRODUCT(計算_投入係数表_加工!$D251:$DS251, 生産額_中分類, IF(列分類振分=AU$3, 1, 0))/SUMPRODUCT(生産額_中分類, IF(列分類振分=AU$3, 1, 0))</f>
        <v>#DIV/0!</v>
      </c>
      <c r="AV114" s="194" t="e">
        <f t="array" ref="AV114">SUMPRODUCT(計算_投入係数表_加工!$D251:$DS251, 生産額_中分類, IF(列分類振分=AV$3, 1, 0))/SUMPRODUCT(生産額_中分類, IF(列分類振分=AV$3, 1, 0))</f>
        <v>#DIV/0!</v>
      </c>
      <c r="AW114" s="194" t="e">
        <f t="array" ref="AW114">SUMPRODUCT(計算_投入係数表_加工!$D251:$DS251, 生産額_中分類, IF(列分類振分=AW$3, 1, 0))/SUMPRODUCT(生産額_中分類, IF(列分類振分=AW$3, 1, 0))</f>
        <v>#DIV/0!</v>
      </c>
      <c r="AX114" s="194" t="e">
        <f t="array" ref="AX114">SUMPRODUCT(計算_投入係数表_加工!$D251:$DS251, 生産額_中分類, IF(列分類振分=AX$3, 1, 0))/SUMPRODUCT(生産額_中分類, IF(列分類振分=AX$3, 1, 0))</f>
        <v>#DIV/0!</v>
      </c>
      <c r="AY114" s="194" t="e">
        <f t="array" ref="AY114">SUMPRODUCT(計算_投入係数表_加工!$D251:$DS251, 生産額_中分類, IF(列分類振分=AY$3, 1, 0))/SUMPRODUCT(生産額_中分類, IF(列分類振分=AY$3, 1, 0))</f>
        <v>#DIV/0!</v>
      </c>
      <c r="AZ114" s="194" t="e">
        <f t="array" ref="AZ114">SUMPRODUCT(計算_投入係数表_加工!$D251:$DS251, 生産額_中分類, IF(列分類振分=AZ$3, 1, 0))/SUMPRODUCT(生産額_中分類, IF(列分類振分=AZ$3, 1, 0))</f>
        <v>#DIV/0!</v>
      </c>
      <c r="BA114" s="194" t="e">
        <f t="array" ref="BA114">SUMPRODUCT(計算_投入係数表_加工!$D251:$DS251, 生産額_中分類, IF(列分類振分=BA$3, 1, 0))/SUMPRODUCT(生産額_中分類, IF(列分類振分=BA$3, 1, 0))</f>
        <v>#DIV/0!</v>
      </c>
      <c r="BB114" s="194" t="e">
        <f t="array" ref="BB114">SUMPRODUCT(計算_投入係数表_加工!$D251:$DS251, 生産額_中分類, IF(列分類振分=BB$3, 1, 0))/SUMPRODUCT(生産額_中分類, IF(列分類振分=BB$3, 1, 0))</f>
        <v>#DIV/0!</v>
      </c>
      <c r="BC114" s="194" t="e">
        <f t="array" ref="BC114">SUMPRODUCT(計算_投入係数表_加工!$D251:$DS251, 生産額_中分類, IF(列分類振分=BC$3, 1, 0))/SUMPRODUCT(生産額_中分類, IF(列分類振分=BC$3, 1, 0))</f>
        <v>#DIV/0!</v>
      </c>
      <c r="BD114" s="194" t="e">
        <f t="array" ref="BD114">SUMPRODUCT(計算_投入係数表_加工!$D251:$DS251, 生産額_中分類, IF(列分類振分=BD$3, 1, 0))/SUMPRODUCT(生産額_中分類, IF(列分類振分=BD$3, 1, 0))</f>
        <v>#DIV/0!</v>
      </c>
      <c r="BE114" s="194" t="e">
        <f t="array" ref="BE114">SUMPRODUCT(計算_投入係数表_加工!$D251:$DS251, 生産額_中分類, IF(列分類振分=BE$3, 1, 0))/SUMPRODUCT(生産額_中分類, IF(列分類振分=BE$3, 1, 0))</f>
        <v>#DIV/0!</v>
      </c>
      <c r="BF114" s="194" t="e">
        <f t="array" ref="BF114">SUMPRODUCT(計算_投入係数表_加工!$D251:$DS251, 生産額_中分類, IF(列分類振分=BF$3, 1, 0))/SUMPRODUCT(生産額_中分類, IF(列分類振分=BF$3, 1, 0))</f>
        <v>#DIV/0!</v>
      </c>
      <c r="BG114" s="194" t="e">
        <f t="array" ref="BG114">SUMPRODUCT(計算_投入係数表_加工!$D251:$DS251, 生産額_中分類, IF(列分類振分=BG$3, 1, 0))/SUMPRODUCT(生産額_中分類, IF(列分類振分=BG$3, 1, 0))</f>
        <v>#DIV/0!</v>
      </c>
      <c r="BH114" s="194" t="e">
        <f t="array" ref="BH114">SUMPRODUCT(計算_投入係数表_加工!$D251:$DS251, 生産額_中分類, IF(列分類振分=BH$3, 1, 0))/SUMPRODUCT(生産額_中分類, IF(列分類振分=BH$3, 1, 0))</f>
        <v>#DIV/0!</v>
      </c>
      <c r="BI114" s="194" t="e">
        <f t="array" ref="BI114">SUMPRODUCT(計算_投入係数表_加工!$D251:$DS251, 生産額_中分類, IF(列分類振分=BI$3, 1, 0))/SUMPRODUCT(生産額_中分類, IF(列分類振分=BI$3, 1, 0))</f>
        <v>#DIV/0!</v>
      </c>
      <c r="BJ114" s="194" t="e">
        <f t="array" ref="BJ114">SUMPRODUCT(計算_投入係数表_加工!$D251:$DS251, 生産額_中分類, IF(列分類振分=BJ$3, 1, 0))/SUMPRODUCT(生産額_中分類, IF(列分類振分=BJ$3, 1, 0))</f>
        <v>#DIV/0!</v>
      </c>
      <c r="BK114" s="194" t="e">
        <f t="array" ref="BK114">SUMPRODUCT(計算_投入係数表_加工!$D251:$DS251, 生産額_中分類, IF(列分類振分=BK$3, 1, 0))/SUMPRODUCT(生産額_中分類, IF(列分類振分=BK$3, 1, 0))</f>
        <v>#DIV/0!</v>
      </c>
      <c r="BL114" s="194" t="e">
        <f t="array" ref="BL114">SUMPRODUCT(計算_投入係数表_加工!$D251:$DS251, 生産額_中分類, IF(列分類振分=BL$3, 1, 0))/SUMPRODUCT(生産額_中分類, IF(列分類振分=BL$3, 1, 0))</f>
        <v>#DIV/0!</v>
      </c>
      <c r="BM114" s="194" t="e">
        <f t="array" ref="BM114">SUMPRODUCT(計算_投入係数表_加工!$D251:$DS251, 生産額_中分類, IF(列分類振分=BM$3, 1, 0))/SUMPRODUCT(生産額_中分類, IF(列分類振分=BM$3, 1, 0))</f>
        <v>#DIV/0!</v>
      </c>
      <c r="BN114" s="194" t="e">
        <f t="array" ref="BN114">SUMPRODUCT(計算_投入係数表_加工!$D251:$DS251, 生産額_中分類, IF(列分類振分=BN$3, 1, 0))/SUMPRODUCT(生産額_中分類, IF(列分類振分=BN$3, 1, 0))</f>
        <v>#DIV/0!</v>
      </c>
      <c r="BO114" s="194" t="e">
        <f t="array" ref="BO114">SUMPRODUCT(計算_投入係数表_加工!$D251:$DS251, 生産額_中分類, IF(列分類振分=BO$3, 1, 0))/SUMPRODUCT(生産額_中分類, IF(列分類振分=BO$3, 1, 0))</f>
        <v>#DIV/0!</v>
      </c>
      <c r="BP114" s="194" t="e">
        <f t="array" ref="BP114">SUMPRODUCT(計算_投入係数表_加工!$D251:$DS251, 生産額_中分類, IF(列分類振分=BP$3, 1, 0))/SUMPRODUCT(生産額_中分類, IF(列分類振分=BP$3, 1, 0))</f>
        <v>#DIV/0!</v>
      </c>
      <c r="BQ114" s="194" t="e">
        <f t="array" ref="BQ114">SUMPRODUCT(計算_投入係数表_加工!$D251:$DS251, 生産額_中分類, IF(列分類振分=BQ$3, 1, 0))/SUMPRODUCT(生産額_中分類, IF(列分類振分=BQ$3, 1, 0))</f>
        <v>#DIV/0!</v>
      </c>
      <c r="BR114" s="194" t="e">
        <f t="array" ref="BR114">SUMPRODUCT(計算_投入係数表_加工!$D251:$DS251, 生産額_中分類, IF(列分類振分=BR$3, 1, 0))/SUMPRODUCT(生産額_中分類, IF(列分類振分=BR$3, 1, 0))</f>
        <v>#DIV/0!</v>
      </c>
      <c r="BS114" s="194" t="e">
        <f t="array" ref="BS114">SUMPRODUCT(計算_投入係数表_加工!$D251:$DS251, 生産額_中分類, IF(列分類振分=BS$3, 1, 0))/SUMPRODUCT(生産額_中分類, IF(列分類振分=BS$3, 1, 0))</f>
        <v>#DIV/0!</v>
      </c>
      <c r="BT114" s="194" t="e">
        <f t="array" ref="BT114">SUMPRODUCT(計算_投入係数表_加工!$D251:$DS251, 生産額_中分類, IF(列分類振分=BT$3, 1, 0))/SUMPRODUCT(生産額_中分類, IF(列分類振分=BT$3, 1, 0))</f>
        <v>#DIV/0!</v>
      </c>
      <c r="BU114" s="194" t="e">
        <f t="array" ref="BU114">SUMPRODUCT(計算_投入係数表_加工!$D251:$DS251, 生産額_中分類, IF(列分類振分=BU$3, 1, 0))/SUMPRODUCT(生産額_中分類, IF(列分類振分=BU$3, 1, 0))</f>
        <v>#DIV/0!</v>
      </c>
      <c r="BV114" s="194" t="e">
        <f t="array" ref="BV114">SUMPRODUCT(計算_投入係数表_加工!$D251:$DS251, 生産額_中分類, IF(列分類振分=BV$3, 1, 0))/SUMPRODUCT(生産額_中分類, IF(列分類振分=BV$3, 1, 0))</f>
        <v>#DIV/0!</v>
      </c>
      <c r="BW114" s="194" t="e">
        <f t="array" ref="BW114">SUMPRODUCT(計算_投入係数表_加工!$D251:$DS251, 生産額_中分類, IF(列分類振分=BW$3, 1, 0))/SUMPRODUCT(生産額_中分類, IF(列分類振分=BW$3, 1, 0))</f>
        <v>#DIV/0!</v>
      </c>
      <c r="BX114" s="194" t="e">
        <f t="array" ref="BX114">SUMPRODUCT(計算_投入係数表_加工!$D251:$DS251, 生産額_中分類, IF(列分類振分=BX$3, 1, 0))/SUMPRODUCT(生産額_中分類, IF(列分類振分=BX$3, 1, 0))</f>
        <v>#DIV/0!</v>
      </c>
      <c r="BY114" s="194" t="e">
        <f t="array" ref="BY114">SUMPRODUCT(計算_投入係数表_加工!$D251:$DS251, 生産額_中分類, IF(列分類振分=BY$3, 1, 0))/SUMPRODUCT(生産額_中分類, IF(列分類振分=BY$3, 1, 0))</f>
        <v>#DIV/0!</v>
      </c>
      <c r="BZ114" s="194" t="e">
        <f t="array" ref="BZ114">SUMPRODUCT(計算_投入係数表_加工!$D251:$DS251, 生産額_中分類, IF(列分類振分=BZ$3, 1, 0))/SUMPRODUCT(生産額_中分類, IF(列分類振分=BZ$3, 1, 0))</f>
        <v>#DIV/0!</v>
      </c>
      <c r="CA114" s="194" t="e">
        <f t="array" ref="CA114">SUMPRODUCT(計算_投入係数表_加工!$D251:$DS251, 生産額_中分類, IF(列分類振分=CA$3, 1, 0))/SUMPRODUCT(生産額_中分類, IF(列分類振分=CA$3, 1, 0))</f>
        <v>#DIV/0!</v>
      </c>
      <c r="CB114" s="194" t="e">
        <f t="array" ref="CB114">SUMPRODUCT(計算_投入係数表_加工!$D251:$DS251, 生産額_中分類, IF(列分類振分=CB$3, 1, 0))/SUMPRODUCT(生産額_中分類, IF(列分類振分=CB$3, 1, 0))</f>
        <v>#DIV/0!</v>
      </c>
      <c r="CC114" s="194" t="e">
        <f t="array" ref="CC114">SUMPRODUCT(計算_投入係数表_加工!$D251:$DS251, 生産額_中分類, IF(列分類振分=CC$3, 1, 0))/SUMPRODUCT(生産額_中分類, IF(列分類振分=CC$3, 1, 0))</f>
        <v>#DIV/0!</v>
      </c>
      <c r="CD114" s="194" t="e">
        <f t="array" ref="CD114">SUMPRODUCT(計算_投入係数表_加工!$D251:$DS251, 生産額_中分類, IF(列分類振分=CD$3, 1, 0))/SUMPRODUCT(生産額_中分類, IF(列分類振分=CD$3, 1, 0))</f>
        <v>#DIV/0!</v>
      </c>
      <c r="CE114" s="194" t="e">
        <f t="array" ref="CE114">SUMPRODUCT(計算_投入係数表_加工!$D251:$DS251, 生産額_中分類, IF(列分類振分=CE$3, 1, 0))/SUMPRODUCT(生産額_中分類, IF(列分類振分=CE$3, 1, 0))</f>
        <v>#DIV/0!</v>
      </c>
      <c r="CF114" s="194" t="e">
        <f t="array" ref="CF114">SUMPRODUCT(計算_投入係数表_加工!$D251:$DS251, 生産額_中分類, IF(列分類振分=CF$3, 1, 0))/SUMPRODUCT(生産額_中分類, IF(列分類振分=CF$3, 1, 0))</f>
        <v>#DIV/0!</v>
      </c>
      <c r="CG114" s="194" t="e">
        <f t="array" ref="CG114">SUMPRODUCT(計算_投入係数表_加工!$D251:$DS251, 生産額_中分類, IF(列分類振分=CG$3, 1, 0))/SUMPRODUCT(生産額_中分類, IF(列分類振分=CG$3, 1, 0))</f>
        <v>#DIV/0!</v>
      </c>
      <c r="CH114" s="194" t="e">
        <f t="array" ref="CH114">SUMPRODUCT(計算_投入係数表_加工!$D251:$DS251, 生産額_中分類, IF(列分類振分=CH$3, 1, 0))/SUMPRODUCT(生産額_中分類, IF(列分類振分=CH$3, 1, 0))</f>
        <v>#DIV/0!</v>
      </c>
      <c r="CI114" s="194" t="e">
        <f t="array" ref="CI114">SUMPRODUCT(計算_投入係数表_加工!$D251:$DS251, 生産額_中分類, IF(列分類振分=CI$3, 1, 0))/SUMPRODUCT(生産額_中分類, IF(列分類振分=CI$3, 1, 0))</f>
        <v>#DIV/0!</v>
      </c>
      <c r="CJ114" s="194" t="e">
        <f t="array" ref="CJ114">SUMPRODUCT(計算_投入係数表_加工!$D251:$DS251, 生産額_中分類, IF(列分類振分=CJ$3, 1, 0))/SUMPRODUCT(生産額_中分類, IF(列分類振分=CJ$3, 1, 0))</f>
        <v>#DIV/0!</v>
      </c>
      <c r="CK114" s="194" t="e">
        <f t="array" ref="CK114">SUMPRODUCT(計算_投入係数表_加工!$D251:$DS251, 生産額_中分類, IF(列分類振分=CK$3, 1, 0))/SUMPRODUCT(生産額_中分類, IF(列分類振分=CK$3, 1, 0))</f>
        <v>#DIV/0!</v>
      </c>
      <c r="CL114" s="194" t="e">
        <f t="array" ref="CL114">SUMPRODUCT(計算_投入係数表_加工!$D251:$DS251, 生産額_中分類, IF(列分類振分=CL$3, 1, 0))/SUMPRODUCT(生産額_中分類, IF(列分類振分=CL$3, 1, 0))</f>
        <v>#DIV/0!</v>
      </c>
      <c r="CM114" s="194" t="e">
        <f t="array" ref="CM114">SUMPRODUCT(計算_投入係数表_加工!$D251:$DS251, 生産額_中分類, IF(列分類振分=CM$3, 1, 0))/SUMPRODUCT(生産額_中分類, IF(列分類振分=CM$3, 1, 0))</f>
        <v>#DIV/0!</v>
      </c>
      <c r="CN114" s="194" t="e">
        <f t="array" ref="CN114">SUMPRODUCT(計算_投入係数表_加工!$D251:$DS251, 生産額_中分類, IF(列分類振分=CN$3, 1, 0))/SUMPRODUCT(生産額_中分類, IF(列分類振分=CN$3, 1, 0))</f>
        <v>#DIV/0!</v>
      </c>
      <c r="CO114" s="194" t="e">
        <f t="array" ref="CO114">SUMPRODUCT(計算_投入係数表_加工!$D251:$DS251, 生産額_中分類, IF(列分類振分=CO$3, 1, 0))/SUMPRODUCT(生産額_中分類, IF(列分類振分=CO$3, 1, 0))</f>
        <v>#DIV/0!</v>
      </c>
      <c r="CP114" s="194" t="e">
        <f t="array" ref="CP114">SUMPRODUCT(計算_投入係数表_加工!$D251:$DS251, 生産額_中分類, IF(列分類振分=CP$3, 1, 0))/SUMPRODUCT(生産額_中分類, IF(列分類振分=CP$3, 1, 0))</f>
        <v>#DIV/0!</v>
      </c>
      <c r="CQ114" s="194" t="e">
        <f t="array" ref="CQ114">SUMPRODUCT(計算_投入係数表_加工!$D251:$DS251, 生産額_中分類, IF(列分類振分=CQ$3, 1, 0))/SUMPRODUCT(生産額_中分類, IF(列分類振分=CQ$3, 1, 0))</f>
        <v>#DIV/0!</v>
      </c>
      <c r="CR114" s="194" t="e">
        <f t="array" ref="CR114">SUMPRODUCT(計算_投入係数表_加工!$D251:$DS251, 生産額_中分類, IF(列分類振分=CR$3, 1, 0))/SUMPRODUCT(生産額_中分類, IF(列分類振分=CR$3, 1, 0))</f>
        <v>#DIV/0!</v>
      </c>
      <c r="CS114" s="194" t="e">
        <f t="array" ref="CS114">SUMPRODUCT(計算_投入係数表_加工!$D251:$DS251, 生産額_中分類, IF(列分類振分=CS$3, 1, 0))/SUMPRODUCT(生産額_中分類, IF(列分類振分=CS$3, 1, 0))</f>
        <v>#DIV/0!</v>
      </c>
      <c r="CT114" s="194" t="e">
        <f t="array" ref="CT114">SUMPRODUCT(計算_投入係数表_加工!$D251:$DS251, 生産額_中分類, IF(列分類振分=CT$3, 1, 0))/SUMPRODUCT(生産額_中分類, IF(列分類振分=CT$3, 1, 0))</f>
        <v>#DIV/0!</v>
      </c>
      <c r="CU114" s="194" t="e">
        <f t="array" ref="CU114">SUMPRODUCT(計算_投入係数表_加工!$D251:$DS251, 生産額_中分類, IF(列分類振分=CU$3, 1, 0))/SUMPRODUCT(生産額_中分類, IF(列分類振分=CU$3, 1, 0))</f>
        <v>#DIV/0!</v>
      </c>
      <c r="CV114" s="194" t="e">
        <f t="array" ref="CV114">SUMPRODUCT(計算_投入係数表_加工!$D251:$DS251, 生産額_中分類, IF(列分類振分=CV$3, 1, 0))/SUMPRODUCT(生産額_中分類, IF(列分類振分=CV$3, 1, 0))</f>
        <v>#DIV/0!</v>
      </c>
      <c r="CW114" s="194" t="e">
        <f t="array" ref="CW114">SUMPRODUCT(計算_投入係数表_加工!$D251:$DS251, 生産額_中分類, IF(列分類振分=CW$3, 1, 0))/SUMPRODUCT(生産額_中分類, IF(列分類振分=CW$3, 1, 0))</f>
        <v>#DIV/0!</v>
      </c>
      <c r="CX114" s="194" t="e">
        <f t="array" ref="CX114">SUMPRODUCT(計算_投入係数表_加工!$D251:$DS251, 生産額_中分類, IF(列分類振分=CX$3, 1, 0))/SUMPRODUCT(生産額_中分類, IF(列分類振分=CX$3, 1, 0))</f>
        <v>#DIV/0!</v>
      </c>
      <c r="CY114" s="194" t="e">
        <f t="array" ref="CY114">SUMPRODUCT(計算_投入係数表_加工!$D251:$DS251, 生産額_中分類, IF(列分類振分=CY$3, 1, 0))/SUMPRODUCT(生産額_中分類, IF(列分類振分=CY$3, 1, 0))</f>
        <v>#DIV/0!</v>
      </c>
      <c r="CZ114" s="194" t="e">
        <f t="array" ref="CZ114">SUMPRODUCT(計算_投入係数表_加工!$D251:$DS251, 生産額_中分類, IF(列分類振分=CZ$3, 1, 0))/SUMPRODUCT(生産額_中分類, IF(列分類振分=CZ$3, 1, 0))</f>
        <v>#DIV/0!</v>
      </c>
      <c r="DA114" s="194" t="e">
        <f t="array" ref="DA114">SUMPRODUCT(計算_投入係数表_加工!$D251:$DS251, 生産額_中分類, IF(列分類振分=DA$3, 1, 0))/SUMPRODUCT(生産額_中分類, IF(列分類振分=DA$3, 1, 0))</f>
        <v>#DIV/0!</v>
      </c>
      <c r="DB114" s="194" t="e">
        <f t="array" ref="DB114">SUMPRODUCT(計算_投入係数表_加工!$D251:$DS251, 生産額_中分類, IF(列分類振分=DB$3, 1, 0))/SUMPRODUCT(生産額_中分類, IF(列分類振分=DB$3, 1, 0))</f>
        <v>#DIV/0!</v>
      </c>
      <c r="DC114" s="194" t="e">
        <f t="array" ref="DC114">SUMPRODUCT(計算_投入係数表_加工!$D251:$DS251, 生産額_中分類, IF(列分類振分=DC$3, 1, 0))/SUMPRODUCT(生産額_中分類, IF(列分類振分=DC$3, 1, 0))</f>
        <v>#DIV/0!</v>
      </c>
      <c r="DD114" s="194" t="e">
        <f t="array" ref="DD114">SUMPRODUCT(計算_投入係数表_加工!$D251:$DS251, 生産額_中分類, IF(列分類振分=DD$3, 1, 0))/SUMPRODUCT(生産額_中分類, IF(列分類振分=DD$3, 1, 0))</f>
        <v>#DIV/0!</v>
      </c>
      <c r="DE114" s="194" t="e">
        <f t="array" ref="DE114">SUMPRODUCT(計算_投入係数表_加工!$D251:$DS251, 生産額_中分類, IF(列分類振分=DE$3, 1, 0))/SUMPRODUCT(生産額_中分類, IF(列分類振分=DE$3, 1, 0))</f>
        <v>#DIV/0!</v>
      </c>
      <c r="DF114" s="194" t="e">
        <f t="array" ref="DF114">SUMPRODUCT(計算_投入係数表_加工!$D251:$DS251, 生産額_中分類, IF(列分類振分=DF$3, 1, 0))/SUMPRODUCT(生産額_中分類, IF(列分類振分=DF$3, 1, 0))</f>
        <v>#DIV/0!</v>
      </c>
      <c r="DG114" s="194" t="e">
        <f t="array" ref="DG114">SUMPRODUCT(計算_投入係数表_加工!$D251:$DS251, 生産額_中分類, IF(列分類振分=DG$3, 1, 0))/SUMPRODUCT(生産額_中分類, IF(列分類振分=DG$3, 1, 0))</f>
        <v>#DIV/0!</v>
      </c>
      <c r="DH114" s="194" t="e">
        <f t="array" ref="DH114">SUMPRODUCT(計算_投入係数表_加工!$D251:$DS251, 生産額_中分類, IF(列分類振分=DH$3, 1, 0))/SUMPRODUCT(生産額_中分類, IF(列分類振分=DH$3, 1, 0))</f>
        <v>#DIV/0!</v>
      </c>
      <c r="DI114" s="194" t="e">
        <f t="array" ref="DI114">SUMPRODUCT(計算_投入係数表_加工!$D251:$DS251, 生産額_中分類, IF(列分類振分=DI$3, 1, 0))/SUMPRODUCT(生産額_中分類, IF(列分類振分=DI$3, 1, 0))</f>
        <v>#DIV/0!</v>
      </c>
      <c r="DJ114" s="194" t="e">
        <f t="array" ref="DJ114">SUMPRODUCT(計算_投入係数表_加工!$D251:$DS251, 生産額_中分類, IF(列分類振分=DJ$3, 1, 0))/SUMPRODUCT(生産額_中分類, IF(列分類振分=DJ$3, 1, 0))</f>
        <v>#DIV/0!</v>
      </c>
      <c r="DK114" s="194" t="e">
        <f t="array" ref="DK114">SUMPRODUCT(計算_投入係数表_加工!$D251:$DS251, 生産額_中分類, IF(列分類振分=DK$3, 1, 0))/SUMPRODUCT(生産額_中分類, IF(列分類振分=DK$3, 1, 0))</f>
        <v>#DIV/0!</v>
      </c>
      <c r="DL114" s="194" t="e">
        <f t="array" ref="DL114">SUMPRODUCT(計算_投入係数表_加工!$D251:$DS251, 生産額_中分類, IF(列分類振分=DL$3, 1, 0))/SUMPRODUCT(生産額_中分類, IF(列分類振分=DL$3, 1, 0))</f>
        <v>#DIV/0!</v>
      </c>
      <c r="DM114" s="194" t="e">
        <f t="array" ref="DM114">SUMPRODUCT(計算_投入係数表_加工!$D251:$DS251, 生産額_中分類, IF(列分類振分=DM$3, 1, 0))/SUMPRODUCT(生産額_中分類, IF(列分類振分=DM$3, 1, 0))</f>
        <v>#DIV/0!</v>
      </c>
      <c r="DN114" s="194" t="e">
        <f t="array" ref="DN114">SUMPRODUCT(計算_投入係数表_加工!$D251:$DS251, 生産額_中分類, IF(列分類振分=DN$3, 1, 0))/SUMPRODUCT(生産額_中分類, IF(列分類振分=DN$3, 1, 0))</f>
        <v>#DIV/0!</v>
      </c>
      <c r="DO114" s="194" t="e">
        <f t="array" ref="DO114">SUMPRODUCT(計算_投入係数表_加工!$D251:$DS251, 生産額_中分類, IF(列分類振分=DO$3, 1, 0))/SUMPRODUCT(生産額_中分類, IF(列分類振分=DO$3, 1, 0))</f>
        <v>#DIV/0!</v>
      </c>
      <c r="DP114" s="194" t="e">
        <f t="array" ref="DP114">SUMPRODUCT(計算_投入係数表_加工!$D251:$DS251, 生産額_中分類, IF(列分類振分=DP$3, 1, 0))/SUMPRODUCT(生産額_中分類, IF(列分類振分=DP$3, 1, 0))</f>
        <v>#DIV/0!</v>
      </c>
      <c r="DQ114" s="194" t="e">
        <f t="array" ref="DQ114">SUMPRODUCT(計算_投入係数表_加工!$D251:$DS251, 生産額_中分類, IF(列分類振分=DQ$3, 1, 0))/SUMPRODUCT(生産額_中分類, IF(列分類振分=DQ$3, 1, 0))</f>
        <v>#DIV/0!</v>
      </c>
      <c r="DR114" s="194" t="e">
        <f t="array" ref="DR114">SUMPRODUCT(計算_投入係数表_加工!$D251:$DS251, 生産額_中分類, IF(列分類振分=DR$3, 1, 0))/SUMPRODUCT(生産額_中分類, IF(列分類振分=DR$3, 1, 0))</f>
        <v>#DIV/0!</v>
      </c>
      <c r="DS114" s="194" t="e">
        <f t="array" ref="DS114">SUMPRODUCT(計算_投入係数表_加工!$D251:$DS251, 生産額_中分類, IF(列分類振分=DS$3, 1, 0))/SUMPRODUCT(生産額_中分類, IF(列分類振分=DS$3, 1, 0))</f>
        <v>#DIV/0!</v>
      </c>
      <c r="DT114" s="23">
        <f>SUMIF(振分, $C114, 計算_投入係数表_加工!DT$4:DT$123)</f>
        <v>0</v>
      </c>
    </row>
    <row r="115" spans="2:124" x14ac:dyDescent="0.25">
      <c r="B115" s="53">
        <v>112</v>
      </c>
      <c r="C115" s="192" t="str">
        <v>-</v>
      </c>
      <c r="D115" s="193">
        <f t="array" ref="D115">SUMPRODUCT(計算_投入係数表_加工!$D252:$DS252, 生産額_中分類, IF(列分類振分=D$3, 1, 0))/SUMPRODUCT(生産額_中分類, IF(列分類振分=D$3, 1, 0))</f>
        <v>0</v>
      </c>
      <c r="E115" s="194">
        <f t="array" ref="E115">SUMPRODUCT(計算_投入係数表_加工!$D252:$DS252, 生産額_中分類, IF(列分類振分=E$3, 1, 0))/SUMPRODUCT(生産額_中分類, IF(列分類振分=E$3, 1, 0))</f>
        <v>0</v>
      </c>
      <c r="F115" s="194">
        <f t="array" ref="F115">SUMPRODUCT(計算_投入係数表_加工!$D252:$DS252, 生産額_中分類, IF(列分類振分=F$3, 1, 0))/SUMPRODUCT(生産額_中分類, IF(列分類振分=F$3, 1, 0))</f>
        <v>0</v>
      </c>
      <c r="G115" s="194">
        <f t="array" ref="G115">SUMPRODUCT(計算_投入係数表_加工!$D252:$DS252, 生産額_中分類, IF(列分類振分=G$3, 1, 0))/SUMPRODUCT(生産額_中分類, IF(列分類振分=G$3, 1, 0))</f>
        <v>0</v>
      </c>
      <c r="H115" s="194">
        <f t="array" ref="H115">SUMPRODUCT(計算_投入係数表_加工!$D252:$DS252, 生産額_中分類, IF(列分類振分=H$3, 1, 0))/SUMPRODUCT(生産額_中分類, IF(列分類振分=H$3, 1, 0))</f>
        <v>0</v>
      </c>
      <c r="I115" s="194">
        <f t="array" ref="I115">SUMPRODUCT(計算_投入係数表_加工!$D252:$DS252, 生産額_中分類, IF(列分類振分=I$3, 1, 0))/SUMPRODUCT(生産額_中分類, IF(列分類振分=I$3, 1, 0))</f>
        <v>0</v>
      </c>
      <c r="J115" s="194">
        <f t="array" ref="J115">SUMPRODUCT(計算_投入係数表_加工!$D252:$DS252, 生産額_中分類, IF(列分類振分=J$3, 1, 0))/SUMPRODUCT(生産額_中分類, IF(列分類振分=J$3, 1, 0))</f>
        <v>0</v>
      </c>
      <c r="K115" s="194">
        <f t="array" ref="K115">SUMPRODUCT(計算_投入係数表_加工!$D252:$DS252, 生産額_中分類, IF(列分類振分=K$3, 1, 0))/SUMPRODUCT(生産額_中分類, IF(列分類振分=K$3, 1, 0))</f>
        <v>0</v>
      </c>
      <c r="L115" s="194">
        <f t="array" ref="L115">SUMPRODUCT(計算_投入係数表_加工!$D252:$DS252, 生産額_中分類, IF(列分類振分=L$3, 1, 0))/SUMPRODUCT(生産額_中分類, IF(列分類振分=L$3, 1, 0))</f>
        <v>0</v>
      </c>
      <c r="M115" s="194">
        <f t="array" ref="M115">SUMPRODUCT(計算_投入係数表_加工!$D252:$DS252, 生産額_中分類, IF(列分類振分=M$3, 1, 0))/SUMPRODUCT(生産額_中分類, IF(列分類振分=M$3, 1, 0))</f>
        <v>0</v>
      </c>
      <c r="N115" s="194">
        <f t="array" ref="N115">SUMPRODUCT(計算_投入係数表_加工!$D252:$DS252, 生産額_中分類, IF(列分類振分=N$3, 1, 0))/SUMPRODUCT(生産額_中分類, IF(列分類振分=N$3, 1, 0))</f>
        <v>0</v>
      </c>
      <c r="O115" s="194">
        <f t="array" ref="O115">SUMPRODUCT(計算_投入係数表_加工!$D252:$DS252, 生産額_中分類, IF(列分類振分=O$3, 1, 0))/SUMPRODUCT(生産額_中分類, IF(列分類振分=O$3, 1, 0))</f>
        <v>0</v>
      </c>
      <c r="P115" s="194">
        <f t="array" ref="P115">SUMPRODUCT(計算_投入係数表_加工!$D252:$DS252, 生産額_中分類, IF(列分類振分=P$3, 1, 0))/SUMPRODUCT(生産額_中分類, IF(列分類振分=P$3, 1, 0))</f>
        <v>0</v>
      </c>
      <c r="Q115" s="194" t="e">
        <f t="array" ref="Q115">SUMPRODUCT(計算_投入係数表_加工!$D252:$DS252, 生産額_中分類, IF(列分類振分=Q$3, 1, 0))/SUMPRODUCT(生産額_中分類, IF(列分類振分=Q$3, 1, 0))</f>
        <v>#DIV/0!</v>
      </c>
      <c r="R115" s="194" t="e">
        <f t="array" ref="R115">SUMPRODUCT(計算_投入係数表_加工!$D252:$DS252, 生産額_中分類, IF(列分類振分=R$3, 1, 0))/SUMPRODUCT(生産額_中分類, IF(列分類振分=R$3, 1, 0))</f>
        <v>#DIV/0!</v>
      </c>
      <c r="S115" s="194" t="e">
        <f t="array" ref="S115">SUMPRODUCT(計算_投入係数表_加工!$D252:$DS252, 生産額_中分類, IF(列分類振分=S$3, 1, 0))/SUMPRODUCT(生産額_中分類, IF(列分類振分=S$3, 1, 0))</f>
        <v>#DIV/0!</v>
      </c>
      <c r="T115" s="194" t="e">
        <f t="array" ref="T115">SUMPRODUCT(計算_投入係数表_加工!$D252:$DS252, 生産額_中分類, IF(列分類振分=T$3, 1, 0))/SUMPRODUCT(生産額_中分類, IF(列分類振分=T$3, 1, 0))</f>
        <v>#DIV/0!</v>
      </c>
      <c r="U115" s="194" t="e">
        <f t="array" ref="U115">SUMPRODUCT(計算_投入係数表_加工!$D252:$DS252, 生産額_中分類, IF(列分類振分=U$3, 1, 0))/SUMPRODUCT(生産額_中分類, IF(列分類振分=U$3, 1, 0))</f>
        <v>#DIV/0!</v>
      </c>
      <c r="V115" s="194" t="e">
        <f t="array" ref="V115">SUMPRODUCT(計算_投入係数表_加工!$D252:$DS252, 生産額_中分類, IF(列分類振分=V$3, 1, 0))/SUMPRODUCT(生産額_中分類, IF(列分類振分=V$3, 1, 0))</f>
        <v>#DIV/0!</v>
      </c>
      <c r="W115" s="194" t="e">
        <f t="array" ref="W115">SUMPRODUCT(計算_投入係数表_加工!$D252:$DS252, 生産額_中分類, IF(列分類振分=W$3, 1, 0))/SUMPRODUCT(生産額_中分類, IF(列分類振分=W$3, 1, 0))</f>
        <v>#DIV/0!</v>
      </c>
      <c r="X115" s="194" t="e">
        <f t="array" ref="X115">SUMPRODUCT(計算_投入係数表_加工!$D252:$DS252, 生産額_中分類, IF(列分類振分=X$3, 1, 0))/SUMPRODUCT(生産額_中分類, IF(列分類振分=X$3, 1, 0))</f>
        <v>#DIV/0!</v>
      </c>
      <c r="Y115" s="194" t="e">
        <f t="array" ref="Y115">SUMPRODUCT(計算_投入係数表_加工!$D252:$DS252, 生産額_中分類, IF(列分類振分=Y$3, 1, 0))/SUMPRODUCT(生産額_中分類, IF(列分類振分=Y$3, 1, 0))</f>
        <v>#DIV/0!</v>
      </c>
      <c r="Z115" s="194" t="e">
        <f t="array" ref="Z115">SUMPRODUCT(計算_投入係数表_加工!$D252:$DS252, 生産額_中分類, IF(列分類振分=Z$3, 1, 0))/SUMPRODUCT(生産額_中分類, IF(列分類振分=Z$3, 1, 0))</f>
        <v>#DIV/0!</v>
      </c>
      <c r="AA115" s="194" t="e">
        <f t="array" ref="AA115">SUMPRODUCT(計算_投入係数表_加工!$D252:$DS252, 生産額_中分類, IF(列分類振分=AA$3, 1, 0))/SUMPRODUCT(生産額_中分類, IF(列分類振分=AA$3, 1, 0))</f>
        <v>#DIV/0!</v>
      </c>
      <c r="AB115" s="194" t="e">
        <f t="array" ref="AB115">SUMPRODUCT(計算_投入係数表_加工!$D252:$DS252, 生産額_中分類, IF(列分類振分=AB$3, 1, 0))/SUMPRODUCT(生産額_中分類, IF(列分類振分=AB$3, 1, 0))</f>
        <v>#DIV/0!</v>
      </c>
      <c r="AC115" s="194" t="e">
        <f t="array" ref="AC115">SUMPRODUCT(計算_投入係数表_加工!$D252:$DS252, 生産額_中分類, IF(列分類振分=AC$3, 1, 0))/SUMPRODUCT(生産額_中分類, IF(列分類振分=AC$3, 1, 0))</f>
        <v>#DIV/0!</v>
      </c>
      <c r="AD115" s="194" t="e">
        <f t="array" ref="AD115">SUMPRODUCT(計算_投入係数表_加工!$D252:$DS252, 生産額_中分類, IF(列分類振分=AD$3, 1, 0))/SUMPRODUCT(生産額_中分類, IF(列分類振分=AD$3, 1, 0))</f>
        <v>#DIV/0!</v>
      </c>
      <c r="AE115" s="194" t="e">
        <f t="array" ref="AE115">SUMPRODUCT(計算_投入係数表_加工!$D252:$DS252, 生産額_中分類, IF(列分類振分=AE$3, 1, 0))/SUMPRODUCT(生産額_中分類, IF(列分類振分=AE$3, 1, 0))</f>
        <v>#DIV/0!</v>
      </c>
      <c r="AF115" s="194" t="e">
        <f t="array" ref="AF115">SUMPRODUCT(計算_投入係数表_加工!$D252:$DS252, 生産額_中分類, IF(列分類振分=AF$3, 1, 0))/SUMPRODUCT(生産額_中分類, IF(列分類振分=AF$3, 1, 0))</f>
        <v>#DIV/0!</v>
      </c>
      <c r="AG115" s="194" t="e">
        <f t="array" ref="AG115">SUMPRODUCT(計算_投入係数表_加工!$D252:$DS252, 生産額_中分類, IF(列分類振分=AG$3, 1, 0))/SUMPRODUCT(生産額_中分類, IF(列分類振分=AG$3, 1, 0))</f>
        <v>#DIV/0!</v>
      </c>
      <c r="AH115" s="194" t="e">
        <f t="array" ref="AH115">SUMPRODUCT(計算_投入係数表_加工!$D252:$DS252, 生産額_中分類, IF(列分類振分=AH$3, 1, 0))/SUMPRODUCT(生産額_中分類, IF(列分類振分=AH$3, 1, 0))</f>
        <v>#DIV/0!</v>
      </c>
      <c r="AI115" s="194" t="e">
        <f t="array" ref="AI115">SUMPRODUCT(計算_投入係数表_加工!$D252:$DS252, 生産額_中分類, IF(列分類振分=AI$3, 1, 0))/SUMPRODUCT(生産額_中分類, IF(列分類振分=AI$3, 1, 0))</f>
        <v>#DIV/0!</v>
      </c>
      <c r="AJ115" s="194" t="e">
        <f t="array" ref="AJ115">SUMPRODUCT(計算_投入係数表_加工!$D252:$DS252, 生産額_中分類, IF(列分類振分=AJ$3, 1, 0))/SUMPRODUCT(生産額_中分類, IF(列分類振分=AJ$3, 1, 0))</f>
        <v>#DIV/0!</v>
      </c>
      <c r="AK115" s="194" t="e">
        <f t="array" ref="AK115">SUMPRODUCT(計算_投入係数表_加工!$D252:$DS252, 生産額_中分類, IF(列分類振分=AK$3, 1, 0))/SUMPRODUCT(生産額_中分類, IF(列分類振分=AK$3, 1, 0))</f>
        <v>#DIV/0!</v>
      </c>
      <c r="AL115" s="194" t="e">
        <f t="array" ref="AL115">SUMPRODUCT(計算_投入係数表_加工!$D252:$DS252, 生産額_中分類, IF(列分類振分=AL$3, 1, 0))/SUMPRODUCT(生産額_中分類, IF(列分類振分=AL$3, 1, 0))</f>
        <v>#DIV/0!</v>
      </c>
      <c r="AM115" s="194" t="e">
        <f t="array" ref="AM115">SUMPRODUCT(計算_投入係数表_加工!$D252:$DS252, 生産額_中分類, IF(列分類振分=AM$3, 1, 0))/SUMPRODUCT(生産額_中分類, IF(列分類振分=AM$3, 1, 0))</f>
        <v>#DIV/0!</v>
      </c>
      <c r="AN115" s="194" t="e">
        <f t="array" ref="AN115">SUMPRODUCT(計算_投入係数表_加工!$D252:$DS252, 生産額_中分類, IF(列分類振分=AN$3, 1, 0))/SUMPRODUCT(生産額_中分類, IF(列分類振分=AN$3, 1, 0))</f>
        <v>#DIV/0!</v>
      </c>
      <c r="AO115" s="194" t="e">
        <f t="array" ref="AO115">SUMPRODUCT(計算_投入係数表_加工!$D252:$DS252, 生産額_中分類, IF(列分類振分=AO$3, 1, 0))/SUMPRODUCT(生産額_中分類, IF(列分類振分=AO$3, 1, 0))</f>
        <v>#DIV/0!</v>
      </c>
      <c r="AP115" s="194" t="e">
        <f t="array" ref="AP115">SUMPRODUCT(計算_投入係数表_加工!$D252:$DS252, 生産額_中分類, IF(列分類振分=AP$3, 1, 0))/SUMPRODUCT(生産額_中分類, IF(列分類振分=AP$3, 1, 0))</f>
        <v>#DIV/0!</v>
      </c>
      <c r="AQ115" s="194" t="e">
        <f t="array" ref="AQ115">SUMPRODUCT(計算_投入係数表_加工!$D252:$DS252, 生産額_中分類, IF(列分類振分=AQ$3, 1, 0))/SUMPRODUCT(生産額_中分類, IF(列分類振分=AQ$3, 1, 0))</f>
        <v>#DIV/0!</v>
      </c>
      <c r="AR115" s="194" t="e">
        <f t="array" ref="AR115">SUMPRODUCT(計算_投入係数表_加工!$D252:$DS252, 生産額_中分類, IF(列分類振分=AR$3, 1, 0))/SUMPRODUCT(生産額_中分類, IF(列分類振分=AR$3, 1, 0))</f>
        <v>#DIV/0!</v>
      </c>
      <c r="AS115" s="194" t="e">
        <f t="array" ref="AS115">SUMPRODUCT(計算_投入係数表_加工!$D252:$DS252, 生産額_中分類, IF(列分類振分=AS$3, 1, 0))/SUMPRODUCT(生産額_中分類, IF(列分類振分=AS$3, 1, 0))</f>
        <v>#DIV/0!</v>
      </c>
      <c r="AT115" s="194" t="e">
        <f t="array" ref="AT115">SUMPRODUCT(計算_投入係数表_加工!$D252:$DS252, 生産額_中分類, IF(列分類振分=AT$3, 1, 0))/SUMPRODUCT(生産額_中分類, IF(列分類振分=AT$3, 1, 0))</f>
        <v>#DIV/0!</v>
      </c>
      <c r="AU115" s="194" t="e">
        <f t="array" ref="AU115">SUMPRODUCT(計算_投入係数表_加工!$D252:$DS252, 生産額_中分類, IF(列分類振分=AU$3, 1, 0))/SUMPRODUCT(生産額_中分類, IF(列分類振分=AU$3, 1, 0))</f>
        <v>#DIV/0!</v>
      </c>
      <c r="AV115" s="194" t="e">
        <f t="array" ref="AV115">SUMPRODUCT(計算_投入係数表_加工!$D252:$DS252, 生産額_中分類, IF(列分類振分=AV$3, 1, 0))/SUMPRODUCT(生産額_中分類, IF(列分類振分=AV$3, 1, 0))</f>
        <v>#DIV/0!</v>
      </c>
      <c r="AW115" s="194" t="e">
        <f t="array" ref="AW115">SUMPRODUCT(計算_投入係数表_加工!$D252:$DS252, 生産額_中分類, IF(列分類振分=AW$3, 1, 0))/SUMPRODUCT(生産額_中分類, IF(列分類振分=AW$3, 1, 0))</f>
        <v>#DIV/0!</v>
      </c>
      <c r="AX115" s="194" t="e">
        <f t="array" ref="AX115">SUMPRODUCT(計算_投入係数表_加工!$D252:$DS252, 生産額_中分類, IF(列分類振分=AX$3, 1, 0))/SUMPRODUCT(生産額_中分類, IF(列分類振分=AX$3, 1, 0))</f>
        <v>#DIV/0!</v>
      </c>
      <c r="AY115" s="194" t="e">
        <f t="array" ref="AY115">SUMPRODUCT(計算_投入係数表_加工!$D252:$DS252, 生産額_中分類, IF(列分類振分=AY$3, 1, 0))/SUMPRODUCT(生産額_中分類, IF(列分類振分=AY$3, 1, 0))</f>
        <v>#DIV/0!</v>
      </c>
      <c r="AZ115" s="194" t="e">
        <f t="array" ref="AZ115">SUMPRODUCT(計算_投入係数表_加工!$D252:$DS252, 生産額_中分類, IF(列分類振分=AZ$3, 1, 0))/SUMPRODUCT(生産額_中分類, IF(列分類振分=AZ$3, 1, 0))</f>
        <v>#DIV/0!</v>
      </c>
      <c r="BA115" s="194" t="e">
        <f t="array" ref="BA115">SUMPRODUCT(計算_投入係数表_加工!$D252:$DS252, 生産額_中分類, IF(列分類振分=BA$3, 1, 0))/SUMPRODUCT(生産額_中分類, IF(列分類振分=BA$3, 1, 0))</f>
        <v>#DIV/0!</v>
      </c>
      <c r="BB115" s="194" t="e">
        <f t="array" ref="BB115">SUMPRODUCT(計算_投入係数表_加工!$D252:$DS252, 生産額_中分類, IF(列分類振分=BB$3, 1, 0))/SUMPRODUCT(生産額_中分類, IF(列分類振分=BB$3, 1, 0))</f>
        <v>#DIV/0!</v>
      </c>
      <c r="BC115" s="194" t="e">
        <f t="array" ref="BC115">SUMPRODUCT(計算_投入係数表_加工!$D252:$DS252, 生産額_中分類, IF(列分類振分=BC$3, 1, 0))/SUMPRODUCT(生産額_中分類, IF(列分類振分=BC$3, 1, 0))</f>
        <v>#DIV/0!</v>
      </c>
      <c r="BD115" s="194" t="e">
        <f t="array" ref="BD115">SUMPRODUCT(計算_投入係数表_加工!$D252:$DS252, 生産額_中分類, IF(列分類振分=BD$3, 1, 0))/SUMPRODUCT(生産額_中分類, IF(列分類振分=BD$3, 1, 0))</f>
        <v>#DIV/0!</v>
      </c>
      <c r="BE115" s="194" t="e">
        <f t="array" ref="BE115">SUMPRODUCT(計算_投入係数表_加工!$D252:$DS252, 生産額_中分類, IF(列分類振分=BE$3, 1, 0))/SUMPRODUCT(生産額_中分類, IF(列分類振分=BE$3, 1, 0))</f>
        <v>#DIV/0!</v>
      </c>
      <c r="BF115" s="194" t="e">
        <f t="array" ref="BF115">SUMPRODUCT(計算_投入係数表_加工!$D252:$DS252, 生産額_中分類, IF(列分類振分=BF$3, 1, 0))/SUMPRODUCT(生産額_中分類, IF(列分類振分=BF$3, 1, 0))</f>
        <v>#DIV/0!</v>
      </c>
      <c r="BG115" s="194" t="e">
        <f t="array" ref="BG115">SUMPRODUCT(計算_投入係数表_加工!$D252:$DS252, 生産額_中分類, IF(列分類振分=BG$3, 1, 0))/SUMPRODUCT(生産額_中分類, IF(列分類振分=BG$3, 1, 0))</f>
        <v>#DIV/0!</v>
      </c>
      <c r="BH115" s="194" t="e">
        <f t="array" ref="BH115">SUMPRODUCT(計算_投入係数表_加工!$D252:$DS252, 生産額_中分類, IF(列分類振分=BH$3, 1, 0))/SUMPRODUCT(生産額_中分類, IF(列分類振分=BH$3, 1, 0))</f>
        <v>#DIV/0!</v>
      </c>
      <c r="BI115" s="194" t="e">
        <f t="array" ref="BI115">SUMPRODUCT(計算_投入係数表_加工!$D252:$DS252, 生産額_中分類, IF(列分類振分=BI$3, 1, 0))/SUMPRODUCT(生産額_中分類, IF(列分類振分=BI$3, 1, 0))</f>
        <v>#DIV/0!</v>
      </c>
      <c r="BJ115" s="194" t="e">
        <f t="array" ref="BJ115">SUMPRODUCT(計算_投入係数表_加工!$D252:$DS252, 生産額_中分類, IF(列分類振分=BJ$3, 1, 0))/SUMPRODUCT(生産額_中分類, IF(列分類振分=BJ$3, 1, 0))</f>
        <v>#DIV/0!</v>
      </c>
      <c r="BK115" s="194" t="e">
        <f t="array" ref="BK115">SUMPRODUCT(計算_投入係数表_加工!$D252:$DS252, 生産額_中分類, IF(列分類振分=BK$3, 1, 0))/SUMPRODUCT(生産額_中分類, IF(列分類振分=BK$3, 1, 0))</f>
        <v>#DIV/0!</v>
      </c>
      <c r="BL115" s="194" t="e">
        <f t="array" ref="BL115">SUMPRODUCT(計算_投入係数表_加工!$D252:$DS252, 生産額_中分類, IF(列分類振分=BL$3, 1, 0))/SUMPRODUCT(生産額_中分類, IF(列分類振分=BL$3, 1, 0))</f>
        <v>#DIV/0!</v>
      </c>
      <c r="BM115" s="194" t="e">
        <f t="array" ref="BM115">SUMPRODUCT(計算_投入係数表_加工!$D252:$DS252, 生産額_中分類, IF(列分類振分=BM$3, 1, 0))/SUMPRODUCT(生産額_中分類, IF(列分類振分=BM$3, 1, 0))</f>
        <v>#DIV/0!</v>
      </c>
      <c r="BN115" s="194" t="e">
        <f t="array" ref="BN115">SUMPRODUCT(計算_投入係数表_加工!$D252:$DS252, 生産額_中分類, IF(列分類振分=BN$3, 1, 0))/SUMPRODUCT(生産額_中分類, IF(列分類振分=BN$3, 1, 0))</f>
        <v>#DIV/0!</v>
      </c>
      <c r="BO115" s="194" t="e">
        <f t="array" ref="BO115">SUMPRODUCT(計算_投入係数表_加工!$D252:$DS252, 生産額_中分類, IF(列分類振分=BO$3, 1, 0))/SUMPRODUCT(生産額_中分類, IF(列分類振分=BO$3, 1, 0))</f>
        <v>#DIV/0!</v>
      </c>
      <c r="BP115" s="194" t="e">
        <f t="array" ref="BP115">SUMPRODUCT(計算_投入係数表_加工!$D252:$DS252, 生産額_中分類, IF(列分類振分=BP$3, 1, 0))/SUMPRODUCT(生産額_中分類, IF(列分類振分=BP$3, 1, 0))</f>
        <v>#DIV/0!</v>
      </c>
      <c r="BQ115" s="194" t="e">
        <f t="array" ref="BQ115">SUMPRODUCT(計算_投入係数表_加工!$D252:$DS252, 生産額_中分類, IF(列分類振分=BQ$3, 1, 0))/SUMPRODUCT(生産額_中分類, IF(列分類振分=BQ$3, 1, 0))</f>
        <v>#DIV/0!</v>
      </c>
      <c r="BR115" s="194" t="e">
        <f t="array" ref="BR115">SUMPRODUCT(計算_投入係数表_加工!$D252:$DS252, 生産額_中分類, IF(列分類振分=BR$3, 1, 0))/SUMPRODUCT(生産額_中分類, IF(列分類振分=BR$3, 1, 0))</f>
        <v>#DIV/0!</v>
      </c>
      <c r="BS115" s="194" t="e">
        <f t="array" ref="BS115">SUMPRODUCT(計算_投入係数表_加工!$D252:$DS252, 生産額_中分類, IF(列分類振分=BS$3, 1, 0))/SUMPRODUCT(生産額_中分類, IF(列分類振分=BS$3, 1, 0))</f>
        <v>#DIV/0!</v>
      </c>
      <c r="BT115" s="194" t="e">
        <f t="array" ref="BT115">SUMPRODUCT(計算_投入係数表_加工!$D252:$DS252, 生産額_中分類, IF(列分類振分=BT$3, 1, 0))/SUMPRODUCT(生産額_中分類, IF(列分類振分=BT$3, 1, 0))</f>
        <v>#DIV/0!</v>
      </c>
      <c r="BU115" s="194" t="e">
        <f t="array" ref="BU115">SUMPRODUCT(計算_投入係数表_加工!$D252:$DS252, 生産額_中分類, IF(列分類振分=BU$3, 1, 0))/SUMPRODUCT(生産額_中分類, IF(列分類振分=BU$3, 1, 0))</f>
        <v>#DIV/0!</v>
      </c>
      <c r="BV115" s="194" t="e">
        <f t="array" ref="BV115">SUMPRODUCT(計算_投入係数表_加工!$D252:$DS252, 生産額_中分類, IF(列分類振分=BV$3, 1, 0))/SUMPRODUCT(生産額_中分類, IF(列分類振分=BV$3, 1, 0))</f>
        <v>#DIV/0!</v>
      </c>
      <c r="BW115" s="194" t="e">
        <f t="array" ref="BW115">SUMPRODUCT(計算_投入係数表_加工!$D252:$DS252, 生産額_中分類, IF(列分類振分=BW$3, 1, 0))/SUMPRODUCT(生産額_中分類, IF(列分類振分=BW$3, 1, 0))</f>
        <v>#DIV/0!</v>
      </c>
      <c r="BX115" s="194" t="e">
        <f t="array" ref="BX115">SUMPRODUCT(計算_投入係数表_加工!$D252:$DS252, 生産額_中分類, IF(列分類振分=BX$3, 1, 0))/SUMPRODUCT(生産額_中分類, IF(列分類振分=BX$3, 1, 0))</f>
        <v>#DIV/0!</v>
      </c>
      <c r="BY115" s="194" t="e">
        <f t="array" ref="BY115">SUMPRODUCT(計算_投入係数表_加工!$D252:$DS252, 生産額_中分類, IF(列分類振分=BY$3, 1, 0))/SUMPRODUCT(生産額_中分類, IF(列分類振分=BY$3, 1, 0))</f>
        <v>#DIV/0!</v>
      </c>
      <c r="BZ115" s="194" t="e">
        <f t="array" ref="BZ115">SUMPRODUCT(計算_投入係数表_加工!$D252:$DS252, 生産額_中分類, IF(列分類振分=BZ$3, 1, 0))/SUMPRODUCT(生産額_中分類, IF(列分類振分=BZ$3, 1, 0))</f>
        <v>#DIV/0!</v>
      </c>
      <c r="CA115" s="194" t="e">
        <f t="array" ref="CA115">SUMPRODUCT(計算_投入係数表_加工!$D252:$DS252, 生産額_中分類, IF(列分類振分=CA$3, 1, 0))/SUMPRODUCT(生産額_中分類, IF(列分類振分=CA$3, 1, 0))</f>
        <v>#DIV/0!</v>
      </c>
      <c r="CB115" s="194" t="e">
        <f t="array" ref="CB115">SUMPRODUCT(計算_投入係数表_加工!$D252:$DS252, 生産額_中分類, IF(列分類振分=CB$3, 1, 0))/SUMPRODUCT(生産額_中分類, IF(列分類振分=CB$3, 1, 0))</f>
        <v>#DIV/0!</v>
      </c>
      <c r="CC115" s="194" t="e">
        <f t="array" ref="CC115">SUMPRODUCT(計算_投入係数表_加工!$D252:$DS252, 生産額_中分類, IF(列分類振分=CC$3, 1, 0))/SUMPRODUCT(生産額_中分類, IF(列分類振分=CC$3, 1, 0))</f>
        <v>#DIV/0!</v>
      </c>
      <c r="CD115" s="194" t="e">
        <f t="array" ref="CD115">SUMPRODUCT(計算_投入係数表_加工!$D252:$DS252, 生産額_中分類, IF(列分類振分=CD$3, 1, 0))/SUMPRODUCT(生産額_中分類, IF(列分類振分=CD$3, 1, 0))</f>
        <v>#DIV/0!</v>
      </c>
      <c r="CE115" s="194" t="e">
        <f t="array" ref="CE115">SUMPRODUCT(計算_投入係数表_加工!$D252:$DS252, 生産額_中分類, IF(列分類振分=CE$3, 1, 0))/SUMPRODUCT(生産額_中分類, IF(列分類振分=CE$3, 1, 0))</f>
        <v>#DIV/0!</v>
      </c>
      <c r="CF115" s="194" t="e">
        <f t="array" ref="CF115">SUMPRODUCT(計算_投入係数表_加工!$D252:$DS252, 生産額_中分類, IF(列分類振分=CF$3, 1, 0))/SUMPRODUCT(生産額_中分類, IF(列分類振分=CF$3, 1, 0))</f>
        <v>#DIV/0!</v>
      </c>
      <c r="CG115" s="194" t="e">
        <f t="array" ref="CG115">SUMPRODUCT(計算_投入係数表_加工!$D252:$DS252, 生産額_中分類, IF(列分類振分=CG$3, 1, 0))/SUMPRODUCT(生産額_中分類, IF(列分類振分=CG$3, 1, 0))</f>
        <v>#DIV/0!</v>
      </c>
      <c r="CH115" s="194" t="e">
        <f t="array" ref="CH115">SUMPRODUCT(計算_投入係数表_加工!$D252:$DS252, 生産額_中分類, IF(列分類振分=CH$3, 1, 0))/SUMPRODUCT(生産額_中分類, IF(列分類振分=CH$3, 1, 0))</f>
        <v>#DIV/0!</v>
      </c>
      <c r="CI115" s="194" t="e">
        <f t="array" ref="CI115">SUMPRODUCT(計算_投入係数表_加工!$D252:$DS252, 生産額_中分類, IF(列分類振分=CI$3, 1, 0))/SUMPRODUCT(生産額_中分類, IF(列分類振分=CI$3, 1, 0))</f>
        <v>#DIV/0!</v>
      </c>
      <c r="CJ115" s="194" t="e">
        <f t="array" ref="CJ115">SUMPRODUCT(計算_投入係数表_加工!$D252:$DS252, 生産額_中分類, IF(列分類振分=CJ$3, 1, 0))/SUMPRODUCT(生産額_中分類, IF(列分類振分=CJ$3, 1, 0))</f>
        <v>#DIV/0!</v>
      </c>
      <c r="CK115" s="194" t="e">
        <f t="array" ref="CK115">SUMPRODUCT(計算_投入係数表_加工!$D252:$DS252, 生産額_中分類, IF(列分類振分=CK$3, 1, 0))/SUMPRODUCT(生産額_中分類, IF(列分類振分=CK$3, 1, 0))</f>
        <v>#DIV/0!</v>
      </c>
      <c r="CL115" s="194" t="e">
        <f t="array" ref="CL115">SUMPRODUCT(計算_投入係数表_加工!$D252:$DS252, 生産額_中分類, IF(列分類振分=CL$3, 1, 0))/SUMPRODUCT(生産額_中分類, IF(列分類振分=CL$3, 1, 0))</f>
        <v>#DIV/0!</v>
      </c>
      <c r="CM115" s="194" t="e">
        <f t="array" ref="CM115">SUMPRODUCT(計算_投入係数表_加工!$D252:$DS252, 生産額_中分類, IF(列分類振分=CM$3, 1, 0))/SUMPRODUCT(生産額_中分類, IF(列分類振分=CM$3, 1, 0))</f>
        <v>#DIV/0!</v>
      </c>
      <c r="CN115" s="194" t="e">
        <f t="array" ref="CN115">SUMPRODUCT(計算_投入係数表_加工!$D252:$DS252, 生産額_中分類, IF(列分類振分=CN$3, 1, 0))/SUMPRODUCT(生産額_中分類, IF(列分類振分=CN$3, 1, 0))</f>
        <v>#DIV/0!</v>
      </c>
      <c r="CO115" s="194" t="e">
        <f t="array" ref="CO115">SUMPRODUCT(計算_投入係数表_加工!$D252:$DS252, 生産額_中分類, IF(列分類振分=CO$3, 1, 0))/SUMPRODUCT(生産額_中分類, IF(列分類振分=CO$3, 1, 0))</f>
        <v>#DIV/0!</v>
      </c>
      <c r="CP115" s="194" t="e">
        <f t="array" ref="CP115">SUMPRODUCT(計算_投入係数表_加工!$D252:$DS252, 生産額_中分類, IF(列分類振分=CP$3, 1, 0))/SUMPRODUCT(生産額_中分類, IF(列分類振分=CP$3, 1, 0))</f>
        <v>#DIV/0!</v>
      </c>
      <c r="CQ115" s="194" t="e">
        <f t="array" ref="CQ115">SUMPRODUCT(計算_投入係数表_加工!$D252:$DS252, 生産額_中分類, IF(列分類振分=CQ$3, 1, 0))/SUMPRODUCT(生産額_中分類, IF(列分類振分=CQ$3, 1, 0))</f>
        <v>#DIV/0!</v>
      </c>
      <c r="CR115" s="194" t="e">
        <f t="array" ref="CR115">SUMPRODUCT(計算_投入係数表_加工!$D252:$DS252, 生産額_中分類, IF(列分類振分=CR$3, 1, 0))/SUMPRODUCT(生産額_中分類, IF(列分類振分=CR$3, 1, 0))</f>
        <v>#DIV/0!</v>
      </c>
      <c r="CS115" s="194" t="e">
        <f t="array" ref="CS115">SUMPRODUCT(計算_投入係数表_加工!$D252:$DS252, 生産額_中分類, IF(列分類振分=CS$3, 1, 0))/SUMPRODUCT(生産額_中分類, IF(列分類振分=CS$3, 1, 0))</f>
        <v>#DIV/0!</v>
      </c>
      <c r="CT115" s="194" t="e">
        <f t="array" ref="CT115">SUMPRODUCT(計算_投入係数表_加工!$D252:$DS252, 生産額_中分類, IF(列分類振分=CT$3, 1, 0))/SUMPRODUCT(生産額_中分類, IF(列分類振分=CT$3, 1, 0))</f>
        <v>#DIV/0!</v>
      </c>
      <c r="CU115" s="194" t="e">
        <f t="array" ref="CU115">SUMPRODUCT(計算_投入係数表_加工!$D252:$DS252, 生産額_中分類, IF(列分類振分=CU$3, 1, 0))/SUMPRODUCT(生産額_中分類, IF(列分類振分=CU$3, 1, 0))</f>
        <v>#DIV/0!</v>
      </c>
      <c r="CV115" s="194" t="e">
        <f t="array" ref="CV115">SUMPRODUCT(計算_投入係数表_加工!$D252:$DS252, 生産額_中分類, IF(列分類振分=CV$3, 1, 0))/SUMPRODUCT(生産額_中分類, IF(列分類振分=CV$3, 1, 0))</f>
        <v>#DIV/0!</v>
      </c>
      <c r="CW115" s="194" t="e">
        <f t="array" ref="CW115">SUMPRODUCT(計算_投入係数表_加工!$D252:$DS252, 生産額_中分類, IF(列分類振分=CW$3, 1, 0))/SUMPRODUCT(生産額_中分類, IF(列分類振分=CW$3, 1, 0))</f>
        <v>#DIV/0!</v>
      </c>
      <c r="CX115" s="194" t="e">
        <f t="array" ref="CX115">SUMPRODUCT(計算_投入係数表_加工!$D252:$DS252, 生産額_中分類, IF(列分類振分=CX$3, 1, 0))/SUMPRODUCT(生産額_中分類, IF(列分類振分=CX$3, 1, 0))</f>
        <v>#DIV/0!</v>
      </c>
      <c r="CY115" s="194" t="e">
        <f t="array" ref="CY115">SUMPRODUCT(計算_投入係数表_加工!$D252:$DS252, 生産額_中分類, IF(列分類振分=CY$3, 1, 0))/SUMPRODUCT(生産額_中分類, IF(列分類振分=CY$3, 1, 0))</f>
        <v>#DIV/0!</v>
      </c>
      <c r="CZ115" s="194" t="e">
        <f t="array" ref="CZ115">SUMPRODUCT(計算_投入係数表_加工!$D252:$DS252, 生産額_中分類, IF(列分類振分=CZ$3, 1, 0))/SUMPRODUCT(生産額_中分類, IF(列分類振分=CZ$3, 1, 0))</f>
        <v>#DIV/0!</v>
      </c>
      <c r="DA115" s="194" t="e">
        <f t="array" ref="DA115">SUMPRODUCT(計算_投入係数表_加工!$D252:$DS252, 生産額_中分類, IF(列分類振分=DA$3, 1, 0))/SUMPRODUCT(生産額_中分類, IF(列分類振分=DA$3, 1, 0))</f>
        <v>#DIV/0!</v>
      </c>
      <c r="DB115" s="194" t="e">
        <f t="array" ref="DB115">SUMPRODUCT(計算_投入係数表_加工!$D252:$DS252, 生産額_中分類, IF(列分類振分=DB$3, 1, 0))/SUMPRODUCT(生産額_中分類, IF(列分類振分=DB$3, 1, 0))</f>
        <v>#DIV/0!</v>
      </c>
      <c r="DC115" s="194" t="e">
        <f t="array" ref="DC115">SUMPRODUCT(計算_投入係数表_加工!$D252:$DS252, 生産額_中分類, IF(列分類振分=DC$3, 1, 0))/SUMPRODUCT(生産額_中分類, IF(列分類振分=DC$3, 1, 0))</f>
        <v>#DIV/0!</v>
      </c>
      <c r="DD115" s="194" t="e">
        <f t="array" ref="DD115">SUMPRODUCT(計算_投入係数表_加工!$D252:$DS252, 生産額_中分類, IF(列分類振分=DD$3, 1, 0))/SUMPRODUCT(生産額_中分類, IF(列分類振分=DD$3, 1, 0))</f>
        <v>#DIV/0!</v>
      </c>
      <c r="DE115" s="194" t="e">
        <f t="array" ref="DE115">SUMPRODUCT(計算_投入係数表_加工!$D252:$DS252, 生産額_中分類, IF(列分類振分=DE$3, 1, 0))/SUMPRODUCT(生産額_中分類, IF(列分類振分=DE$3, 1, 0))</f>
        <v>#DIV/0!</v>
      </c>
      <c r="DF115" s="194" t="e">
        <f t="array" ref="DF115">SUMPRODUCT(計算_投入係数表_加工!$D252:$DS252, 生産額_中分類, IF(列分類振分=DF$3, 1, 0))/SUMPRODUCT(生産額_中分類, IF(列分類振分=DF$3, 1, 0))</f>
        <v>#DIV/0!</v>
      </c>
      <c r="DG115" s="194" t="e">
        <f t="array" ref="DG115">SUMPRODUCT(計算_投入係数表_加工!$D252:$DS252, 生産額_中分類, IF(列分類振分=DG$3, 1, 0))/SUMPRODUCT(生産額_中分類, IF(列分類振分=DG$3, 1, 0))</f>
        <v>#DIV/0!</v>
      </c>
      <c r="DH115" s="194" t="e">
        <f t="array" ref="DH115">SUMPRODUCT(計算_投入係数表_加工!$D252:$DS252, 生産額_中分類, IF(列分類振分=DH$3, 1, 0))/SUMPRODUCT(生産額_中分類, IF(列分類振分=DH$3, 1, 0))</f>
        <v>#DIV/0!</v>
      </c>
      <c r="DI115" s="194" t="e">
        <f t="array" ref="DI115">SUMPRODUCT(計算_投入係数表_加工!$D252:$DS252, 生産額_中分類, IF(列分類振分=DI$3, 1, 0))/SUMPRODUCT(生産額_中分類, IF(列分類振分=DI$3, 1, 0))</f>
        <v>#DIV/0!</v>
      </c>
      <c r="DJ115" s="194" t="e">
        <f t="array" ref="DJ115">SUMPRODUCT(計算_投入係数表_加工!$D252:$DS252, 生産額_中分類, IF(列分類振分=DJ$3, 1, 0))/SUMPRODUCT(生産額_中分類, IF(列分類振分=DJ$3, 1, 0))</f>
        <v>#DIV/0!</v>
      </c>
      <c r="DK115" s="194" t="e">
        <f t="array" ref="DK115">SUMPRODUCT(計算_投入係数表_加工!$D252:$DS252, 生産額_中分類, IF(列分類振分=DK$3, 1, 0))/SUMPRODUCT(生産額_中分類, IF(列分類振分=DK$3, 1, 0))</f>
        <v>#DIV/0!</v>
      </c>
      <c r="DL115" s="194" t="e">
        <f t="array" ref="DL115">SUMPRODUCT(計算_投入係数表_加工!$D252:$DS252, 生産額_中分類, IF(列分類振分=DL$3, 1, 0))/SUMPRODUCT(生産額_中分類, IF(列分類振分=DL$3, 1, 0))</f>
        <v>#DIV/0!</v>
      </c>
      <c r="DM115" s="194" t="e">
        <f t="array" ref="DM115">SUMPRODUCT(計算_投入係数表_加工!$D252:$DS252, 生産額_中分類, IF(列分類振分=DM$3, 1, 0))/SUMPRODUCT(生産額_中分類, IF(列分類振分=DM$3, 1, 0))</f>
        <v>#DIV/0!</v>
      </c>
      <c r="DN115" s="194" t="e">
        <f t="array" ref="DN115">SUMPRODUCT(計算_投入係数表_加工!$D252:$DS252, 生産額_中分類, IF(列分類振分=DN$3, 1, 0))/SUMPRODUCT(生産額_中分類, IF(列分類振分=DN$3, 1, 0))</f>
        <v>#DIV/0!</v>
      </c>
      <c r="DO115" s="194" t="e">
        <f t="array" ref="DO115">SUMPRODUCT(計算_投入係数表_加工!$D252:$DS252, 生産額_中分類, IF(列分類振分=DO$3, 1, 0))/SUMPRODUCT(生産額_中分類, IF(列分類振分=DO$3, 1, 0))</f>
        <v>#DIV/0!</v>
      </c>
      <c r="DP115" s="194" t="e">
        <f t="array" ref="DP115">SUMPRODUCT(計算_投入係数表_加工!$D252:$DS252, 生産額_中分類, IF(列分類振分=DP$3, 1, 0))/SUMPRODUCT(生産額_中分類, IF(列分類振分=DP$3, 1, 0))</f>
        <v>#DIV/0!</v>
      </c>
      <c r="DQ115" s="194" t="e">
        <f t="array" ref="DQ115">SUMPRODUCT(計算_投入係数表_加工!$D252:$DS252, 生産額_中分類, IF(列分類振分=DQ$3, 1, 0))/SUMPRODUCT(生産額_中分類, IF(列分類振分=DQ$3, 1, 0))</f>
        <v>#DIV/0!</v>
      </c>
      <c r="DR115" s="194" t="e">
        <f t="array" ref="DR115">SUMPRODUCT(計算_投入係数表_加工!$D252:$DS252, 生産額_中分類, IF(列分類振分=DR$3, 1, 0))/SUMPRODUCT(生産額_中分類, IF(列分類振分=DR$3, 1, 0))</f>
        <v>#DIV/0!</v>
      </c>
      <c r="DS115" s="194" t="e">
        <f t="array" ref="DS115">SUMPRODUCT(計算_投入係数表_加工!$D252:$DS252, 生産額_中分類, IF(列分類振分=DS$3, 1, 0))/SUMPRODUCT(生産額_中分類, IF(列分類振分=DS$3, 1, 0))</f>
        <v>#DIV/0!</v>
      </c>
      <c r="DT115" s="23">
        <f>SUMIF(振分, $C115, 計算_投入係数表_加工!DT$4:DT$123)</f>
        <v>0</v>
      </c>
    </row>
    <row r="116" spans="2:124" x14ac:dyDescent="0.25">
      <c r="B116" s="53">
        <v>113</v>
      </c>
      <c r="C116" s="192" t="str">
        <v>-</v>
      </c>
      <c r="D116" s="193">
        <f t="array" ref="D116">SUMPRODUCT(計算_投入係数表_加工!$D253:$DS253, 生産額_中分類, IF(列分類振分=D$3, 1, 0))/SUMPRODUCT(生産額_中分類, IF(列分類振分=D$3, 1, 0))</f>
        <v>0</v>
      </c>
      <c r="E116" s="194">
        <f t="array" ref="E116">SUMPRODUCT(計算_投入係数表_加工!$D253:$DS253, 生産額_中分類, IF(列分類振分=E$3, 1, 0))/SUMPRODUCT(生産額_中分類, IF(列分類振分=E$3, 1, 0))</f>
        <v>0</v>
      </c>
      <c r="F116" s="194">
        <f t="array" ref="F116">SUMPRODUCT(計算_投入係数表_加工!$D253:$DS253, 生産額_中分類, IF(列分類振分=F$3, 1, 0))/SUMPRODUCT(生産額_中分類, IF(列分類振分=F$3, 1, 0))</f>
        <v>0</v>
      </c>
      <c r="G116" s="194">
        <f t="array" ref="G116">SUMPRODUCT(計算_投入係数表_加工!$D253:$DS253, 生産額_中分類, IF(列分類振分=G$3, 1, 0))/SUMPRODUCT(生産額_中分類, IF(列分類振分=G$3, 1, 0))</f>
        <v>0</v>
      </c>
      <c r="H116" s="194">
        <f t="array" ref="H116">SUMPRODUCT(計算_投入係数表_加工!$D253:$DS253, 生産額_中分類, IF(列分類振分=H$3, 1, 0))/SUMPRODUCT(生産額_中分類, IF(列分類振分=H$3, 1, 0))</f>
        <v>0</v>
      </c>
      <c r="I116" s="194">
        <f t="array" ref="I116">SUMPRODUCT(計算_投入係数表_加工!$D253:$DS253, 生産額_中分類, IF(列分類振分=I$3, 1, 0))/SUMPRODUCT(生産額_中分類, IF(列分類振分=I$3, 1, 0))</f>
        <v>0</v>
      </c>
      <c r="J116" s="194">
        <f t="array" ref="J116">SUMPRODUCT(計算_投入係数表_加工!$D253:$DS253, 生産額_中分類, IF(列分類振分=J$3, 1, 0))/SUMPRODUCT(生産額_中分類, IF(列分類振分=J$3, 1, 0))</f>
        <v>0</v>
      </c>
      <c r="K116" s="194">
        <f t="array" ref="K116">SUMPRODUCT(計算_投入係数表_加工!$D253:$DS253, 生産額_中分類, IF(列分類振分=K$3, 1, 0))/SUMPRODUCT(生産額_中分類, IF(列分類振分=K$3, 1, 0))</f>
        <v>0</v>
      </c>
      <c r="L116" s="194">
        <f t="array" ref="L116">SUMPRODUCT(計算_投入係数表_加工!$D253:$DS253, 生産額_中分類, IF(列分類振分=L$3, 1, 0))/SUMPRODUCT(生産額_中分類, IF(列分類振分=L$3, 1, 0))</f>
        <v>0</v>
      </c>
      <c r="M116" s="194">
        <f t="array" ref="M116">SUMPRODUCT(計算_投入係数表_加工!$D253:$DS253, 生産額_中分類, IF(列分類振分=M$3, 1, 0))/SUMPRODUCT(生産額_中分類, IF(列分類振分=M$3, 1, 0))</f>
        <v>0</v>
      </c>
      <c r="N116" s="194">
        <f t="array" ref="N116">SUMPRODUCT(計算_投入係数表_加工!$D253:$DS253, 生産額_中分類, IF(列分類振分=N$3, 1, 0))/SUMPRODUCT(生産額_中分類, IF(列分類振分=N$3, 1, 0))</f>
        <v>0</v>
      </c>
      <c r="O116" s="194">
        <f t="array" ref="O116">SUMPRODUCT(計算_投入係数表_加工!$D253:$DS253, 生産額_中分類, IF(列分類振分=O$3, 1, 0))/SUMPRODUCT(生産額_中分類, IF(列分類振分=O$3, 1, 0))</f>
        <v>0</v>
      </c>
      <c r="P116" s="194">
        <f t="array" ref="P116">SUMPRODUCT(計算_投入係数表_加工!$D253:$DS253, 生産額_中分類, IF(列分類振分=P$3, 1, 0))/SUMPRODUCT(生産額_中分類, IF(列分類振分=P$3, 1, 0))</f>
        <v>0</v>
      </c>
      <c r="Q116" s="194" t="e">
        <f t="array" ref="Q116">SUMPRODUCT(計算_投入係数表_加工!$D253:$DS253, 生産額_中分類, IF(列分類振分=Q$3, 1, 0))/SUMPRODUCT(生産額_中分類, IF(列分類振分=Q$3, 1, 0))</f>
        <v>#DIV/0!</v>
      </c>
      <c r="R116" s="194" t="e">
        <f t="array" ref="R116">SUMPRODUCT(計算_投入係数表_加工!$D253:$DS253, 生産額_中分類, IF(列分類振分=R$3, 1, 0))/SUMPRODUCT(生産額_中分類, IF(列分類振分=R$3, 1, 0))</f>
        <v>#DIV/0!</v>
      </c>
      <c r="S116" s="194" t="e">
        <f t="array" ref="S116">SUMPRODUCT(計算_投入係数表_加工!$D253:$DS253, 生産額_中分類, IF(列分類振分=S$3, 1, 0))/SUMPRODUCT(生産額_中分類, IF(列分類振分=S$3, 1, 0))</f>
        <v>#DIV/0!</v>
      </c>
      <c r="T116" s="194" t="e">
        <f t="array" ref="T116">SUMPRODUCT(計算_投入係数表_加工!$D253:$DS253, 生産額_中分類, IF(列分類振分=T$3, 1, 0))/SUMPRODUCT(生産額_中分類, IF(列分類振分=T$3, 1, 0))</f>
        <v>#DIV/0!</v>
      </c>
      <c r="U116" s="194" t="e">
        <f t="array" ref="U116">SUMPRODUCT(計算_投入係数表_加工!$D253:$DS253, 生産額_中分類, IF(列分類振分=U$3, 1, 0))/SUMPRODUCT(生産額_中分類, IF(列分類振分=U$3, 1, 0))</f>
        <v>#DIV/0!</v>
      </c>
      <c r="V116" s="194" t="e">
        <f t="array" ref="V116">SUMPRODUCT(計算_投入係数表_加工!$D253:$DS253, 生産額_中分類, IF(列分類振分=V$3, 1, 0))/SUMPRODUCT(生産額_中分類, IF(列分類振分=V$3, 1, 0))</f>
        <v>#DIV/0!</v>
      </c>
      <c r="W116" s="194" t="e">
        <f t="array" ref="W116">SUMPRODUCT(計算_投入係数表_加工!$D253:$DS253, 生産額_中分類, IF(列分類振分=W$3, 1, 0))/SUMPRODUCT(生産額_中分類, IF(列分類振分=W$3, 1, 0))</f>
        <v>#DIV/0!</v>
      </c>
      <c r="X116" s="194" t="e">
        <f t="array" ref="X116">SUMPRODUCT(計算_投入係数表_加工!$D253:$DS253, 生産額_中分類, IF(列分類振分=X$3, 1, 0))/SUMPRODUCT(生産額_中分類, IF(列分類振分=X$3, 1, 0))</f>
        <v>#DIV/0!</v>
      </c>
      <c r="Y116" s="194" t="e">
        <f t="array" ref="Y116">SUMPRODUCT(計算_投入係数表_加工!$D253:$DS253, 生産額_中分類, IF(列分類振分=Y$3, 1, 0))/SUMPRODUCT(生産額_中分類, IF(列分類振分=Y$3, 1, 0))</f>
        <v>#DIV/0!</v>
      </c>
      <c r="Z116" s="194" t="e">
        <f t="array" ref="Z116">SUMPRODUCT(計算_投入係数表_加工!$D253:$DS253, 生産額_中分類, IF(列分類振分=Z$3, 1, 0))/SUMPRODUCT(生産額_中分類, IF(列分類振分=Z$3, 1, 0))</f>
        <v>#DIV/0!</v>
      </c>
      <c r="AA116" s="194" t="e">
        <f t="array" ref="AA116">SUMPRODUCT(計算_投入係数表_加工!$D253:$DS253, 生産額_中分類, IF(列分類振分=AA$3, 1, 0))/SUMPRODUCT(生産額_中分類, IF(列分類振分=AA$3, 1, 0))</f>
        <v>#DIV/0!</v>
      </c>
      <c r="AB116" s="194" t="e">
        <f t="array" ref="AB116">SUMPRODUCT(計算_投入係数表_加工!$D253:$DS253, 生産額_中分類, IF(列分類振分=AB$3, 1, 0))/SUMPRODUCT(生産額_中分類, IF(列分類振分=AB$3, 1, 0))</f>
        <v>#DIV/0!</v>
      </c>
      <c r="AC116" s="194" t="e">
        <f t="array" ref="AC116">SUMPRODUCT(計算_投入係数表_加工!$D253:$DS253, 生産額_中分類, IF(列分類振分=AC$3, 1, 0))/SUMPRODUCT(生産額_中分類, IF(列分類振分=AC$3, 1, 0))</f>
        <v>#DIV/0!</v>
      </c>
      <c r="AD116" s="194" t="e">
        <f t="array" ref="AD116">SUMPRODUCT(計算_投入係数表_加工!$D253:$DS253, 生産額_中分類, IF(列分類振分=AD$3, 1, 0))/SUMPRODUCT(生産額_中分類, IF(列分類振分=AD$3, 1, 0))</f>
        <v>#DIV/0!</v>
      </c>
      <c r="AE116" s="194" t="e">
        <f t="array" ref="AE116">SUMPRODUCT(計算_投入係数表_加工!$D253:$DS253, 生産額_中分類, IF(列分類振分=AE$3, 1, 0))/SUMPRODUCT(生産額_中分類, IF(列分類振分=AE$3, 1, 0))</f>
        <v>#DIV/0!</v>
      </c>
      <c r="AF116" s="194" t="e">
        <f t="array" ref="AF116">SUMPRODUCT(計算_投入係数表_加工!$D253:$DS253, 生産額_中分類, IF(列分類振分=AF$3, 1, 0))/SUMPRODUCT(生産額_中分類, IF(列分類振分=AF$3, 1, 0))</f>
        <v>#DIV/0!</v>
      </c>
      <c r="AG116" s="194" t="e">
        <f t="array" ref="AG116">SUMPRODUCT(計算_投入係数表_加工!$D253:$DS253, 生産額_中分類, IF(列分類振分=AG$3, 1, 0))/SUMPRODUCT(生産額_中分類, IF(列分類振分=AG$3, 1, 0))</f>
        <v>#DIV/0!</v>
      </c>
      <c r="AH116" s="194" t="e">
        <f t="array" ref="AH116">SUMPRODUCT(計算_投入係数表_加工!$D253:$DS253, 生産額_中分類, IF(列分類振分=AH$3, 1, 0))/SUMPRODUCT(生産額_中分類, IF(列分類振分=AH$3, 1, 0))</f>
        <v>#DIV/0!</v>
      </c>
      <c r="AI116" s="194" t="e">
        <f t="array" ref="AI116">SUMPRODUCT(計算_投入係数表_加工!$D253:$DS253, 生産額_中分類, IF(列分類振分=AI$3, 1, 0))/SUMPRODUCT(生産額_中分類, IF(列分類振分=AI$3, 1, 0))</f>
        <v>#DIV/0!</v>
      </c>
      <c r="AJ116" s="194" t="e">
        <f t="array" ref="AJ116">SUMPRODUCT(計算_投入係数表_加工!$D253:$DS253, 生産額_中分類, IF(列分類振分=AJ$3, 1, 0))/SUMPRODUCT(生産額_中分類, IF(列分類振分=AJ$3, 1, 0))</f>
        <v>#DIV/0!</v>
      </c>
      <c r="AK116" s="194" t="e">
        <f t="array" ref="AK116">SUMPRODUCT(計算_投入係数表_加工!$D253:$DS253, 生産額_中分類, IF(列分類振分=AK$3, 1, 0))/SUMPRODUCT(生産額_中分類, IF(列分類振分=AK$3, 1, 0))</f>
        <v>#DIV/0!</v>
      </c>
      <c r="AL116" s="194" t="e">
        <f t="array" ref="AL116">SUMPRODUCT(計算_投入係数表_加工!$D253:$DS253, 生産額_中分類, IF(列分類振分=AL$3, 1, 0))/SUMPRODUCT(生産額_中分類, IF(列分類振分=AL$3, 1, 0))</f>
        <v>#DIV/0!</v>
      </c>
      <c r="AM116" s="194" t="e">
        <f t="array" ref="AM116">SUMPRODUCT(計算_投入係数表_加工!$D253:$DS253, 生産額_中分類, IF(列分類振分=AM$3, 1, 0))/SUMPRODUCT(生産額_中分類, IF(列分類振分=AM$3, 1, 0))</f>
        <v>#DIV/0!</v>
      </c>
      <c r="AN116" s="194" t="e">
        <f t="array" ref="AN116">SUMPRODUCT(計算_投入係数表_加工!$D253:$DS253, 生産額_中分類, IF(列分類振分=AN$3, 1, 0))/SUMPRODUCT(生産額_中分類, IF(列分類振分=AN$3, 1, 0))</f>
        <v>#DIV/0!</v>
      </c>
      <c r="AO116" s="194" t="e">
        <f t="array" ref="AO116">SUMPRODUCT(計算_投入係数表_加工!$D253:$DS253, 生産額_中分類, IF(列分類振分=AO$3, 1, 0))/SUMPRODUCT(生産額_中分類, IF(列分類振分=AO$3, 1, 0))</f>
        <v>#DIV/0!</v>
      </c>
      <c r="AP116" s="194" t="e">
        <f t="array" ref="AP116">SUMPRODUCT(計算_投入係数表_加工!$D253:$DS253, 生産額_中分類, IF(列分類振分=AP$3, 1, 0))/SUMPRODUCT(生産額_中分類, IF(列分類振分=AP$3, 1, 0))</f>
        <v>#DIV/0!</v>
      </c>
      <c r="AQ116" s="194" t="e">
        <f t="array" ref="AQ116">SUMPRODUCT(計算_投入係数表_加工!$D253:$DS253, 生産額_中分類, IF(列分類振分=AQ$3, 1, 0))/SUMPRODUCT(生産額_中分類, IF(列分類振分=AQ$3, 1, 0))</f>
        <v>#DIV/0!</v>
      </c>
      <c r="AR116" s="194" t="e">
        <f t="array" ref="AR116">SUMPRODUCT(計算_投入係数表_加工!$D253:$DS253, 生産額_中分類, IF(列分類振分=AR$3, 1, 0))/SUMPRODUCT(生産額_中分類, IF(列分類振分=AR$3, 1, 0))</f>
        <v>#DIV/0!</v>
      </c>
      <c r="AS116" s="194" t="e">
        <f t="array" ref="AS116">SUMPRODUCT(計算_投入係数表_加工!$D253:$DS253, 生産額_中分類, IF(列分類振分=AS$3, 1, 0))/SUMPRODUCT(生産額_中分類, IF(列分類振分=AS$3, 1, 0))</f>
        <v>#DIV/0!</v>
      </c>
      <c r="AT116" s="194" t="e">
        <f t="array" ref="AT116">SUMPRODUCT(計算_投入係数表_加工!$D253:$DS253, 生産額_中分類, IF(列分類振分=AT$3, 1, 0))/SUMPRODUCT(生産額_中分類, IF(列分類振分=AT$3, 1, 0))</f>
        <v>#DIV/0!</v>
      </c>
      <c r="AU116" s="194" t="e">
        <f t="array" ref="AU116">SUMPRODUCT(計算_投入係数表_加工!$D253:$DS253, 生産額_中分類, IF(列分類振分=AU$3, 1, 0))/SUMPRODUCT(生産額_中分類, IF(列分類振分=AU$3, 1, 0))</f>
        <v>#DIV/0!</v>
      </c>
      <c r="AV116" s="194" t="e">
        <f t="array" ref="AV116">SUMPRODUCT(計算_投入係数表_加工!$D253:$DS253, 生産額_中分類, IF(列分類振分=AV$3, 1, 0))/SUMPRODUCT(生産額_中分類, IF(列分類振分=AV$3, 1, 0))</f>
        <v>#DIV/0!</v>
      </c>
      <c r="AW116" s="194" t="e">
        <f t="array" ref="AW116">SUMPRODUCT(計算_投入係数表_加工!$D253:$DS253, 生産額_中分類, IF(列分類振分=AW$3, 1, 0))/SUMPRODUCT(生産額_中分類, IF(列分類振分=AW$3, 1, 0))</f>
        <v>#DIV/0!</v>
      </c>
      <c r="AX116" s="194" t="e">
        <f t="array" ref="AX116">SUMPRODUCT(計算_投入係数表_加工!$D253:$DS253, 生産額_中分類, IF(列分類振分=AX$3, 1, 0))/SUMPRODUCT(生産額_中分類, IF(列分類振分=AX$3, 1, 0))</f>
        <v>#DIV/0!</v>
      </c>
      <c r="AY116" s="194" t="e">
        <f t="array" ref="AY116">SUMPRODUCT(計算_投入係数表_加工!$D253:$DS253, 生産額_中分類, IF(列分類振分=AY$3, 1, 0))/SUMPRODUCT(生産額_中分類, IF(列分類振分=AY$3, 1, 0))</f>
        <v>#DIV/0!</v>
      </c>
      <c r="AZ116" s="194" t="e">
        <f t="array" ref="AZ116">SUMPRODUCT(計算_投入係数表_加工!$D253:$DS253, 生産額_中分類, IF(列分類振分=AZ$3, 1, 0))/SUMPRODUCT(生産額_中分類, IF(列分類振分=AZ$3, 1, 0))</f>
        <v>#DIV/0!</v>
      </c>
      <c r="BA116" s="194" t="e">
        <f t="array" ref="BA116">SUMPRODUCT(計算_投入係数表_加工!$D253:$DS253, 生産額_中分類, IF(列分類振分=BA$3, 1, 0))/SUMPRODUCT(生産額_中分類, IF(列分類振分=BA$3, 1, 0))</f>
        <v>#DIV/0!</v>
      </c>
      <c r="BB116" s="194" t="e">
        <f t="array" ref="BB116">SUMPRODUCT(計算_投入係数表_加工!$D253:$DS253, 生産額_中分類, IF(列分類振分=BB$3, 1, 0))/SUMPRODUCT(生産額_中分類, IF(列分類振分=BB$3, 1, 0))</f>
        <v>#DIV/0!</v>
      </c>
      <c r="BC116" s="194" t="e">
        <f t="array" ref="BC116">SUMPRODUCT(計算_投入係数表_加工!$D253:$DS253, 生産額_中分類, IF(列分類振分=BC$3, 1, 0))/SUMPRODUCT(生産額_中分類, IF(列分類振分=BC$3, 1, 0))</f>
        <v>#DIV/0!</v>
      </c>
      <c r="BD116" s="194" t="e">
        <f t="array" ref="BD116">SUMPRODUCT(計算_投入係数表_加工!$D253:$DS253, 生産額_中分類, IF(列分類振分=BD$3, 1, 0))/SUMPRODUCT(生産額_中分類, IF(列分類振分=BD$3, 1, 0))</f>
        <v>#DIV/0!</v>
      </c>
      <c r="BE116" s="194" t="e">
        <f t="array" ref="BE116">SUMPRODUCT(計算_投入係数表_加工!$D253:$DS253, 生産額_中分類, IF(列分類振分=BE$3, 1, 0))/SUMPRODUCT(生産額_中分類, IF(列分類振分=BE$3, 1, 0))</f>
        <v>#DIV/0!</v>
      </c>
      <c r="BF116" s="194" t="e">
        <f t="array" ref="BF116">SUMPRODUCT(計算_投入係数表_加工!$D253:$DS253, 生産額_中分類, IF(列分類振分=BF$3, 1, 0))/SUMPRODUCT(生産額_中分類, IF(列分類振分=BF$3, 1, 0))</f>
        <v>#DIV/0!</v>
      </c>
      <c r="BG116" s="194" t="e">
        <f t="array" ref="BG116">SUMPRODUCT(計算_投入係数表_加工!$D253:$DS253, 生産額_中分類, IF(列分類振分=BG$3, 1, 0))/SUMPRODUCT(生産額_中分類, IF(列分類振分=BG$3, 1, 0))</f>
        <v>#DIV/0!</v>
      </c>
      <c r="BH116" s="194" t="e">
        <f t="array" ref="BH116">SUMPRODUCT(計算_投入係数表_加工!$D253:$DS253, 生産額_中分類, IF(列分類振分=BH$3, 1, 0))/SUMPRODUCT(生産額_中分類, IF(列分類振分=BH$3, 1, 0))</f>
        <v>#DIV/0!</v>
      </c>
      <c r="BI116" s="194" t="e">
        <f t="array" ref="BI116">SUMPRODUCT(計算_投入係数表_加工!$D253:$DS253, 生産額_中分類, IF(列分類振分=BI$3, 1, 0))/SUMPRODUCT(生産額_中分類, IF(列分類振分=BI$3, 1, 0))</f>
        <v>#DIV/0!</v>
      </c>
      <c r="BJ116" s="194" t="e">
        <f t="array" ref="BJ116">SUMPRODUCT(計算_投入係数表_加工!$D253:$DS253, 生産額_中分類, IF(列分類振分=BJ$3, 1, 0))/SUMPRODUCT(生産額_中分類, IF(列分類振分=BJ$3, 1, 0))</f>
        <v>#DIV/0!</v>
      </c>
      <c r="BK116" s="194" t="e">
        <f t="array" ref="BK116">SUMPRODUCT(計算_投入係数表_加工!$D253:$DS253, 生産額_中分類, IF(列分類振分=BK$3, 1, 0))/SUMPRODUCT(生産額_中分類, IF(列分類振分=BK$3, 1, 0))</f>
        <v>#DIV/0!</v>
      </c>
      <c r="BL116" s="194" t="e">
        <f t="array" ref="BL116">SUMPRODUCT(計算_投入係数表_加工!$D253:$DS253, 生産額_中分類, IF(列分類振分=BL$3, 1, 0))/SUMPRODUCT(生産額_中分類, IF(列分類振分=BL$3, 1, 0))</f>
        <v>#DIV/0!</v>
      </c>
      <c r="BM116" s="194" t="e">
        <f t="array" ref="BM116">SUMPRODUCT(計算_投入係数表_加工!$D253:$DS253, 生産額_中分類, IF(列分類振分=BM$3, 1, 0))/SUMPRODUCT(生産額_中分類, IF(列分類振分=BM$3, 1, 0))</f>
        <v>#DIV/0!</v>
      </c>
      <c r="BN116" s="194" t="e">
        <f t="array" ref="BN116">SUMPRODUCT(計算_投入係数表_加工!$D253:$DS253, 生産額_中分類, IF(列分類振分=BN$3, 1, 0))/SUMPRODUCT(生産額_中分類, IF(列分類振分=BN$3, 1, 0))</f>
        <v>#DIV/0!</v>
      </c>
      <c r="BO116" s="194" t="e">
        <f t="array" ref="BO116">SUMPRODUCT(計算_投入係数表_加工!$D253:$DS253, 生産額_中分類, IF(列分類振分=BO$3, 1, 0))/SUMPRODUCT(生産額_中分類, IF(列分類振分=BO$3, 1, 0))</f>
        <v>#DIV/0!</v>
      </c>
      <c r="BP116" s="194" t="e">
        <f t="array" ref="BP116">SUMPRODUCT(計算_投入係数表_加工!$D253:$DS253, 生産額_中分類, IF(列分類振分=BP$3, 1, 0))/SUMPRODUCT(生産額_中分類, IF(列分類振分=BP$3, 1, 0))</f>
        <v>#DIV/0!</v>
      </c>
      <c r="BQ116" s="194" t="e">
        <f t="array" ref="BQ116">SUMPRODUCT(計算_投入係数表_加工!$D253:$DS253, 生産額_中分類, IF(列分類振分=BQ$3, 1, 0))/SUMPRODUCT(生産額_中分類, IF(列分類振分=BQ$3, 1, 0))</f>
        <v>#DIV/0!</v>
      </c>
      <c r="BR116" s="194" t="e">
        <f t="array" ref="BR116">SUMPRODUCT(計算_投入係数表_加工!$D253:$DS253, 生産額_中分類, IF(列分類振分=BR$3, 1, 0))/SUMPRODUCT(生産額_中分類, IF(列分類振分=BR$3, 1, 0))</f>
        <v>#DIV/0!</v>
      </c>
      <c r="BS116" s="194" t="e">
        <f t="array" ref="BS116">SUMPRODUCT(計算_投入係数表_加工!$D253:$DS253, 生産額_中分類, IF(列分類振分=BS$3, 1, 0))/SUMPRODUCT(生産額_中分類, IF(列分類振分=BS$3, 1, 0))</f>
        <v>#DIV/0!</v>
      </c>
      <c r="BT116" s="194" t="e">
        <f t="array" ref="BT116">SUMPRODUCT(計算_投入係数表_加工!$D253:$DS253, 生産額_中分類, IF(列分類振分=BT$3, 1, 0))/SUMPRODUCT(生産額_中分類, IF(列分類振分=BT$3, 1, 0))</f>
        <v>#DIV/0!</v>
      </c>
      <c r="BU116" s="194" t="e">
        <f t="array" ref="BU116">SUMPRODUCT(計算_投入係数表_加工!$D253:$DS253, 生産額_中分類, IF(列分類振分=BU$3, 1, 0))/SUMPRODUCT(生産額_中分類, IF(列分類振分=BU$3, 1, 0))</f>
        <v>#DIV/0!</v>
      </c>
      <c r="BV116" s="194" t="e">
        <f t="array" ref="BV116">SUMPRODUCT(計算_投入係数表_加工!$D253:$DS253, 生産額_中分類, IF(列分類振分=BV$3, 1, 0))/SUMPRODUCT(生産額_中分類, IF(列分類振分=BV$3, 1, 0))</f>
        <v>#DIV/0!</v>
      </c>
      <c r="BW116" s="194" t="e">
        <f t="array" ref="BW116">SUMPRODUCT(計算_投入係数表_加工!$D253:$DS253, 生産額_中分類, IF(列分類振分=BW$3, 1, 0))/SUMPRODUCT(生産額_中分類, IF(列分類振分=BW$3, 1, 0))</f>
        <v>#DIV/0!</v>
      </c>
      <c r="BX116" s="194" t="e">
        <f t="array" ref="BX116">SUMPRODUCT(計算_投入係数表_加工!$D253:$DS253, 生産額_中分類, IF(列分類振分=BX$3, 1, 0))/SUMPRODUCT(生産額_中分類, IF(列分類振分=BX$3, 1, 0))</f>
        <v>#DIV/0!</v>
      </c>
      <c r="BY116" s="194" t="e">
        <f t="array" ref="BY116">SUMPRODUCT(計算_投入係数表_加工!$D253:$DS253, 生産額_中分類, IF(列分類振分=BY$3, 1, 0))/SUMPRODUCT(生産額_中分類, IF(列分類振分=BY$3, 1, 0))</f>
        <v>#DIV/0!</v>
      </c>
      <c r="BZ116" s="194" t="e">
        <f t="array" ref="BZ116">SUMPRODUCT(計算_投入係数表_加工!$D253:$DS253, 生産額_中分類, IF(列分類振分=BZ$3, 1, 0))/SUMPRODUCT(生産額_中分類, IF(列分類振分=BZ$3, 1, 0))</f>
        <v>#DIV/0!</v>
      </c>
      <c r="CA116" s="194" t="e">
        <f t="array" ref="CA116">SUMPRODUCT(計算_投入係数表_加工!$D253:$DS253, 生産額_中分類, IF(列分類振分=CA$3, 1, 0))/SUMPRODUCT(生産額_中分類, IF(列分類振分=CA$3, 1, 0))</f>
        <v>#DIV/0!</v>
      </c>
      <c r="CB116" s="194" t="e">
        <f t="array" ref="CB116">SUMPRODUCT(計算_投入係数表_加工!$D253:$DS253, 生産額_中分類, IF(列分類振分=CB$3, 1, 0))/SUMPRODUCT(生産額_中分類, IF(列分類振分=CB$3, 1, 0))</f>
        <v>#DIV/0!</v>
      </c>
      <c r="CC116" s="194" t="e">
        <f t="array" ref="CC116">SUMPRODUCT(計算_投入係数表_加工!$D253:$DS253, 生産額_中分類, IF(列分類振分=CC$3, 1, 0))/SUMPRODUCT(生産額_中分類, IF(列分類振分=CC$3, 1, 0))</f>
        <v>#DIV/0!</v>
      </c>
      <c r="CD116" s="194" t="e">
        <f t="array" ref="CD116">SUMPRODUCT(計算_投入係数表_加工!$D253:$DS253, 生産額_中分類, IF(列分類振分=CD$3, 1, 0))/SUMPRODUCT(生産額_中分類, IF(列分類振分=CD$3, 1, 0))</f>
        <v>#DIV/0!</v>
      </c>
      <c r="CE116" s="194" t="e">
        <f t="array" ref="CE116">SUMPRODUCT(計算_投入係数表_加工!$D253:$DS253, 生産額_中分類, IF(列分類振分=CE$3, 1, 0))/SUMPRODUCT(生産額_中分類, IF(列分類振分=CE$3, 1, 0))</f>
        <v>#DIV/0!</v>
      </c>
      <c r="CF116" s="194" t="e">
        <f t="array" ref="CF116">SUMPRODUCT(計算_投入係数表_加工!$D253:$DS253, 生産額_中分類, IF(列分類振分=CF$3, 1, 0))/SUMPRODUCT(生産額_中分類, IF(列分類振分=CF$3, 1, 0))</f>
        <v>#DIV/0!</v>
      </c>
      <c r="CG116" s="194" t="e">
        <f t="array" ref="CG116">SUMPRODUCT(計算_投入係数表_加工!$D253:$DS253, 生産額_中分類, IF(列分類振分=CG$3, 1, 0))/SUMPRODUCT(生産額_中分類, IF(列分類振分=CG$3, 1, 0))</f>
        <v>#DIV/0!</v>
      </c>
      <c r="CH116" s="194" t="e">
        <f t="array" ref="CH116">SUMPRODUCT(計算_投入係数表_加工!$D253:$DS253, 生産額_中分類, IF(列分類振分=CH$3, 1, 0))/SUMPRODUCT(生産額_中分類, IF(列分類振分=CH$3, 1, 0))</f>
        <v>#DIV/0!</v>
      </c>
      <c r="CI116" s="194" t="e">
        <f t="array" ref="CI116">SUMPRODUCT(計算_投入係数表_加工!$D253:$DS253, 生産額_中分類, IF(列分類振分=CI$3, 1, 0))/SUMPRODUCT(生産額_中分類, IF(列分類振分=CI$3, 1, 0))</f>
        <v>#DIV/0!</v>
      </c>
      <c r="CJ116" s="194" t="e">
        <f t="array" ref="CJ116">SUMPRODUCT(計算_投入係数表_加工!$D253:$DS253, 生産額_中分類, IF(列分類振分=CJ$3, 1, 0))/SUMPRODUCT(生産額_中分類, IF(列分類振分=CJ$3, 1, 0))</f>
        <v>#DIV/0!</v>
      </c>
      <c r="CK116" s="194" t="e">
        <f t="array" ref="CK116">SUMPRODUCT(計算_投入係数表_加工!$D253:$DS253, 生産額_中分類, IF(列分類振分=CK$3, 1, 0))/SUMPRODUCT(生産額_中分類, IF(列分類振分=CK$3, 1, 0))</f>
        <v>#DIV/0!</v>
      </c>
      <c r="CL116" s="194" t="e">
        <f t="array" ref="CL116">SUMPRODUCT(計算_投入係数表_加工!$D253:$DS253, 生産額_中分類, IF(列分類振分=CL$3, 1, 0))/SUMPRODUCT(生産額_中分類, IF(列分類振分=CL$3, 1, 0))</f>
        <v>#DIV/0!</v>
      </c>
      <c r="CM116" s="194" t="e">
        <f t="array" ref="CM116">SUMPRODUCT(計算_投入係数表_加工!$D253:$DS253, 生産額_中分類, IF(列分類振分=CM$3, 1, 0))/SUMPRODUCT(生産額_中分類, IF(列分類振分=CM$3, 1, 0))</f>
        <v>#DIV/0!</v>
      </c>
      <c r="CN116" s="194" t="e">
        <f t="array" ref="CN116">SUMPRODUCT(計算_投入係数表_加工!$D253:$DS253, 生産額_中分類, IF(列分類振分=CN$3, 1, 0))/SUMPRODUCT(生産額_中分類, IF(列分類振分=CN$3, 1, 0))</f>
        <v>#DIV/0!</v>
      </c>
      <c r="CO116" s="194" t="e">
        <f t="array" ref="CO116">SUMPRODUCT(計算_投入係数表_加工!$D253:$DS253, 生産額_中分類, IF(列分類振分=CO$3, 1, 0))/SUMPRODUCT(生産額_中分類, IF(列分類振分=CO$3, 1, 0))</f>
        <v>#DIV/0!</v>
      </c>
      <c r="CP116" s="194" t="e">
        <f t="array" ref="CP116">SUMPRODUCT(計算_投入係数表_加工!$D253:$DS253, 生産額_中分類, IF(列分類振分=CP$3, 1, 0))/SUMPRODUCT(生産額_中分類, IF(列分類振分=CP$3, 1, 0))</f>
        <v>#DIV/0!</v>
      </c>
      <c r="CQ116" s="194" t="e">
        <f t="array" ref="CQ116">SUMPRODUCT(計算_投入係数表_加工!$D253:$DS253, 生産額_中分類, IF(列分類振分=CQ$3, 1, 0))/SUMPRODUCT(生産額_中分類, IF(列分類振分=CQ$3, 1, 0))</f>
        <v>#DIV/0!</v>
      </c>
      <c r="CR116" s="194" t="e">
        <f t="array" ref="CR116">SUMPRODUCT(計算_投入係数表_加工!$D253:$DS253, 生産額_中分類, IF(列分類振分=CR$3, 1, 0))/SUMPRODUCT(生産額_中分類, IF(列分類振分=CR$3, 1, 0))</f>
        <v>#DIV/0!</v>
      </c>
      <c r="CS116" s="194" t="e">
        <f t="array" ref="CS116">SUMPRODUCT(計算_投入係数表_加工!$D253:$DS253, 生産額_中分類, IF(列分類振分=CS$3, 1, 0))/SUMPRODUCT(生産額_中分類, IF(列分類振分=CS$3, 1, 0))</f>
        <v>#DIV/0!</v>
      </c>
      <c r="CT116" s="194" t="e">
        <f t="array" ref="CT116">SUMPRODUCT(計算_投入係数表_加工!$D253:$DS253, 生産額_中分類, IF(列分類振分=CT$3, 1, 0))/SUMPRODUCT(生産額_中分類, IF(列分類振分=CT$3, 1, 0))</f>
        <v>#DIV/0!</v>
      </c>
      <c r="CU116" s="194" t="e">
        <f t="array" ref="CU116">SUMPRODUCT(計算_投入係数表_加工!$D253:$DS253, 生産額_中分類, IF(列分類振分=CU$3, 1, 0))/SUMPRODUCT(生産額_中分類, IF(列分類振分=CU$3, 1, 0))</f>
        <v>#DIV/0!</v>
      </c>
      <c r="CV116" s="194" t="e">
        <f t="array" ref="CV116">SUMPRODUCT(計算_投入係数表_加工!$D253:$DS253, 生産額_中分類, IF(列分類振分=CV$3, 1, 0))/SUMPRODUCT(生産額_中分類, IF(列分類振分=CV$3, 1, 0))</f>
        <v>#DIV/0!</v>
      </c>
      <c r="CW116" s="194" t="e">
        <f t="array" ref="CW116">SUMPRODUCT(計算_投入係数表_加工!$D253:$DS253, 生産額_中分類, IF(列分類振分=CW$3, 1, 0))/SUMPRODUCT(生産額_中分類, IF(列分類振分=CW$3, 1, 0))</f>
        <v>#DIV/0!</v>
      </c>
      <c r="CX116" s="194" t="e">
        <f t="array" ref="CX116">SUMPRODUCT(計算_投入係数表_加工!$D253:$DS253, 生産額_中分類, IF(列分類振分=CX$3, 1, 0))/SUMPRODUCT(生産額_中分類, IF(列分類振分=CX$3, 1, 0))</f>
        <v>#DIV/0!</v>
      </c>
      <c r="CY116" s="194" t="e">
        <f t="array" ref="CY116">SUMPRODUCT(計算_投入係数表_加工!$D253:$DS253, 生産額_中分類, IF(列分類振分=CY$3, 1, 0))/SUMPRODUCT(生産額_中分類, IF(列分類振分=CY$3, 1, 0))</f>
        <v>#DIV/0!</v>
      </c>
      <c r="CZ116" s="194" t="e">
        <f t="array" ref="CZ116">SUMPRODUCT(計算_投入係数表_加工!$D253:$DS253, 生産額_中分類, IF(列分類振分=CZ$3, 1, 0))/SUMPRODUCT(生産額_中分類, IF(列分類振分=CZ$3, 1, 0))</f>
        <v>#DIV/0!</v>
      </c>
      <c r="DA116" s="194" t="e">
        <f t="array" ref="DA116">SUMPRODUCT(計算_投入係数表_加工!$D253:$DS253, 生産額_中分類, IF(列分類振分=DA$3, 1, 0))/SUMPRODUCT(生産額_中分類, IF(列分類振分=DA$3, 1, 0))</f>
        <v>#DIV/0!</v>
      </c>
      <c r="DB116" s="194" t="e">
        <f t="array" ref="DB116">SUMPRODUCT(計算_投入係数表_加工!$D253:$DS253, 生産額_中分類, IF(列分類振分=DB$3, 1, 0))/SUMPRODUCT(生産額_中分類, IF(列分類振分=DB$3, 1, 0))</f>
        <v>#DIV/0!</v>
      </c>
      <c r="DC116" s="194" t="e">
        <f t="array" ref="DC116">SUMPRODUCT(計算_投入係数表_加工!$D253:$DS253, 生産額_中分類, IF(列分類振分=DC$3, 1, 0))/SUMPRODUCT(生産額_中分類, IF(列分類振分=DC$3, 1, 0))</f>
        <v>#DIV/0!</v>
      </c>
      <c r="DD116" s="194" t="e">
        <f t="array" ref="DD116">SUMPRODUCT(計算_投入係数表_加工!$D253:$DS253, 生産額_中分類, IF(列分類振分=DD$3, 1, 0))/SUMPRODUCT(生産額_中分類, IF(列分類振分=DD$3, 1, 0))</f>
        <v>#DIV/0!</v>
      </c>
      <c r="DE116" s="194" t="e">
        <f t="array" ref="DE116">SUMPRODUCT(計算_投入係数表_加工!$D253:$DS253, 生産額_中分類, IF(列分類振分=DE$3, 1, 0))/SUMPRODUCT(生産額_中分類, IF(列分類振分=DE$3, 1, 0))</f>
        <v>#DIV/0!</v>
      </c>
      <c r="DF116" s="194" t="e">
        <f t="array" ref="DF116">SUMPRODUCT(計算_投入係数表_加工!$D253:$DS253, 生産額_中分類, IF(列分類振分=DF$3, 1, 0))/SUMPRODUCT(生産額_中分類, IF(列分類振分=DF$3, 1, 0))</f>
        <v>#DIV/0!</v>
      </c>
      <c r="DG116" s="194" t="e">
        <f t="array" ref="DG116">SUMPRODUCT(計算_投入係数表_加工!$D253:$DS253, 生産額_中分類, IF(列分類振分=DG$3, 1, 0))/SUMPRODUCT(生産額_中分類, IF(列分類振分=DG$3, 1, 0))</f>
        <v>#DIV/0!</v>
      </c>
      <c r="DH116" s="194" t="e">
        <f t="array" ref="DH116">SUMPRODUCT(計算_投入係数表_加工!$D253:$DS253, 生産額_中分類, IF(列分類振分=DH$3, 1, 0))/SUMPRODUCT(生産額_中分類, IF(列分類振分=DH$3, 1, 0))</f>
        <v>#DIV/0!</v>
      </c>
      <c r="DI116" s="194" t="e">
        <f t="array" ref="DI116">SUMPRODUCT(計算_投入係数表_加工!$D253:$DS253, 生産額_中分類, IF(列分類振分=DI$3, 1, 0))/SUMPRODUCT(生産額_中分類, IF(列分類振分=DI$3, 1, 0))</f>
        <v>#DIV/0!</v>
      </c>
      <c r="DJ116" s="194" t="e">
        <f t="array" ref="DJ116">SUMPRODUCT(計算_投入係数表_加工!$D253:$DS253, 生産額_中分類, IF(列分類振分=DJ$3, 1, 0))/SUMPRODUCT(生産額_中分類, IF(列分類振分=DJ$3, 1, 0))</f>
        <v>#DIV/0!</v>
      </c>
      <c r="DK116" s="194" t="e">
        <f t="array" ref="DK116">SUMPRODUCT(計算_投入係数表_加工!$D253:$DS253, 生産額_中分類, IF(列分類振分=DK$3, 1, 0))/SUMPRODUCT(生産額_中分類, IF(列分類振分=DK$3, 1, 0))</f>
        <v>#DIV/0!</v>
      </c>
      <c r="DL116" s="194" t="e">
        <f t="array" ref="DL116">SUMPRODUCT(計算_投入係数表_加工!$D253:$DS253, 生産額_中分類, IF(列分類振分=DL$3, 1, 0))/SUMPRODUCT(生産額_中分類, IF(列分類振分=DL$3, 1, 0))</f>
        <v>#DIV/0!</v>
      </c>
      <c r="DM116" s="194" t="e">
        <f t="array" ref="DM116">SUMPRODUCT(計算_投入係数表_加工!$D253:$DS253, 生産額_中分類, IF(列分類振分=DM$3, 1, 0))/SUMPRODUCT(生産額_中分類, IF(列分類振分=DM$3, 1, 0))</f>
        <v>#DIV/0!</v>
      </c>
      <c r="DN116" s="194" t="e">
        <f t="array" ref="DN116">SUMPRODUCT(計算_投入係数表_加工!$D253:$DS253, 生産額_中分類, IF(列分類振分=DN$3, 1, 0))/SUMPRODUCT(生産額_中分類, IF(列分類振分=DN$3, 1, 0))</f>
        <v>#DIV/0!</v>
      </c>
      <c r="DO116" s="194" t="e">
        <f t="array" ref="DO116">SUMPRODUCT(計算_投入係数表_加工!$D253:$DS253, 生産額_中分類, IF(列分類振分=DO$3, 1, 0))/SUMPRODUCT(生産額_中分類, IF(列分類振分=DO$3, 1, 0))</f>
        <v>#DIV/0!</v>
      </c>
      <c r="DP116" s="194" t="e">
        <f t="array" ref="DP116">SUMPRODUCT(計算_投入係数表_加工!$D253:$DS253, 生産額_中分類, IF(列分類振分=DP$3, 1, 0))/SUMPRODUCT(生産額_中分類, IF(列分類振分=DP$3, 1, 0))</f>
        <v>#DIV/0!</v>
      </c>
      <c r="DQ116" s="194" t="e">
        <f t="array" ref="DQ116">SUMPRODUCT(計算_投入係数表_加工!$D253:$DS253, 生産額_中分類, IF(列分類振分=DQ$3, 1, 0))/SUMPRODUCT(生産額_中分類, IF(列分類振分=DQ$3, 1, 0))</f>
        <v>#DIV/0!</v>
      </c>
      <c r="DR116" s="194" t="e">
        <f t="array" ref="DR116">SUMPRODUCT(計算_投入係数表_加工!$D253:$DS253, 生産額_中分類, IF(列分類振分=DR$3, 1, 0))/SUMPRODUCT(生産額_中分類, IF(列分類振分=DR$3, 1, 0))</f>
        <v>#DIV/0!</v>
      </c>
      <c r="DS116" s="194" t="e">
        <f t="array" ref="DS116">SUMPRODUCT(計算_投入係数表_加工!$D253:$DS253, 生産額_中分類, IF(列分類振分=DS$3, 1, 0))/SUMPRODUCT(生産額_中分類, IF(列分類振分=DS$3, 1, 0))</f>
        <v>#DIV/0!</v>
      </c>
      <c r="DT116" s="23">
        <f>SUMIF(振分, $C116, 計算_投入係数表_加工!DT$4:DT$123)</f>
        <v>0</v>
      </c>
    </row>
    <row r="117" spans="2:124" x14ac:dyDescent="0.25">
      <c r="B117" s="53">
        <v>114</v>
      </c>
      <c r="C117" s="192" t="str">
        <v>-</v>
      </c>
      <c r="D117" s="193">
        <f t="array" ref="D117">SUMPRODUCT(計算_投入係数表_加工!$D254:$DS254, 生産額_中分類, IF(列分類振分=D$3, 1, 0))/SUMPRODUCT(生産額_中分類, IF(列分類振分=D$3, 1, 0))</f>
        <v>0</v>
      </c>
      <c r="E117" s="194">
        <f t="array" ref="E117">SUMPRODUCT(計算_投入係数表_加工!$D254:$DS254, 生産額_中分類, IF(列分類振分=E$3, 1, 0))/SUMPRODUCT(生産額_中分類, IF(列分類振分=E$3, 1, 0))</f>
        <v>0</v>
      </c>
      <c r="F117" s="194">
        <f t="array" ref="F117">SUMPRODUCT(計算_投入係数表_加工!$D254:$DS254, 生産額_中分類, IF(列分類振分=F$3, 1, 0))/SUMPRODUCT(生産額_中分類, IF(列分類振分=F$3, 1, 0))</f>
        <v>0</v>
      </c>
      <c r="G117" s="194">
        <f t="array" ref="G117">SUMPRODUCT(計算_投入係数表_加工!$D254:$DS254, 生産額_中分類, IF(列分類振分=G$3, 1, 0))/SUMPRODUCT(生産額_中分類, IF(列分類振分=G$3, 1, 0))</f>
        <v>0</v>
      </c>
      <c r="H117" s="194">
        <f t="array" ref="H117">SUMPRODUCT(計算_投入係数表_加工!$D254:$DS254, 生産額_中分類, IF(列分類振分=H$3, 1, 0))/SUMPRODUCT(生産額_中分類, IF(列分類振分=H$3, 1, 0))</f>
        <v>0</v>
      </c>
      <c r="I117" s="194">
        <f t="array" ref="I117">SUMPRODUCT(計算_投入係数表_加工!$D254:$DS254, 生産額_中分類, IF(列分類振分=I$3, 1, 0))/SUMPRODUCT(生産額_中分類, IF(列分類振分=I$3, 1, 0))</f>
        <v>0</v>
      </c>
      <c r="J117" s="194">
        <f t="array" ref="J117">SUMPRODUCT(計算_投入係数表_加工!$D254:$DS254, 生産額_中分類, IF(列分類振分=J$3, 1, 0))/SUMPRODUCT(生産額_中分類, IF(列分類振分=J$3, 1, 0))</f>
        <v>0</v>
      </c>
      <c r="K117" s="194">
        <f t="array" ref="K117">SUMPRODUCT(計算_投入係数表_加工!$D254:$DS254, 生産額_中分類, IF(列分類振分=K$3, 1, 0))/SUMPRODUCT(生産額_中分類, IF(列分類振分=K$3, 1, 0))</f>
        <v>0</v>
      </c>
      <c r="L117" s="194">
        <f t="array" ref="L117">SUMPRODUCT(計算_投入係数表_加工!$D254:$DS254, 生産額_中分類, IF(列分類振分=L$3, 1, 0))/SUMPRODUCT(生産額_中分類, IF(列分類振分=L$3, 1, 0))</f>
        <v>0</v>
      </c>
      <c r="M117" s="194">
        <f t="array" ref="M117">SUMPRODUCT(計算_投入係数表_加工!$D254:$DS254, 生産額_中分類, IF(列分類振分=M$3, 1, 0))/SUMPRODUCT(生産額_中分類, IF(列分類振分=M$3, 1, 0))</f>
        <v>0</v>
      </c>
      <c r="N117" s="194">
        <f t="array" ref="N117">SUMPRODUCT(計算_投入係数表_加工!$D254:$DS254, 生産額_中分類, IF(列分類振分=N$3, 1, 0))/SUMPRODUCT(生産額_中分類, IF(列分類振分=N$3, 1, 0))</f>
        <v>0</v>
      </c>
      <c r="O117" s="194">
        <f t="array" ref="O117">SUMPRODUCT(計算_投入係数表_加工!$D254:$DS254, 生産額_中分類, IF(列分類振分=O$3, 1, 0))/SUMPRODUCT(生産額_中分類, IF(列分類振分=O$3, 1, 0))</f>
        <v>0</v>
      </c>
      <c r="P117" s="194">
        <f t="array" ref="P117">SUMPRODUCT(計算_投入係数表_加工!$D254:$DS254, 生産額_中分類, IF(列分類振分=P$3, 1, 0))/SUMPRODUCT(生産額_中分類, IF(列分類振分=P$3, 1, 0))</f>
        <v>0</v>
      </c>
      <c r="Q117" s="194" t="e">
        <f t="array" ref="Q117">SUMPRODUCT(計算_投入係数表_加工!$D254:$DS254, 生産額_中分類, IF(列分類振分=Q$3, 1, 0))/SUMPRODUCT(生産額_中分類, IF(列分類振分=Q$3, 1, 0))</f>
        <v>#DIV/0!</v>
      </c>
      <c r="R117" s="194" t="e">
        <f t="array" ref="R117">SUMPRODUCT(計算_投入係数表_加工!$D254:$DS254, 生産額_中分類, IF(列分類振分=R$3, 1, 0))/SUMPRODUCT(生産額_中分類, IF(列分類振分=R$3, 1, 0))</f>
        <v>#DIV/0!</v>
      </c>
      <c r="S117" s="194" t="e">
        <f t="array" ref="S117">SUMPRODUCT(計算_投入係数表_加工!$D254:$DS254, 生産額_中分類, IF(列分類振分=S$3, 1, 0))/SUMPRODUCT(生産額_中分類, IF(列分類振分=S$3, 1, 0))</f>
        <v>#DIV/0!</v>
      </c>
      <c r="T117" s="194" t="e">
        <f t="array" ref="T117">SUMPRODUCT(計算_投入係数表_加工!$D254:$DS254, 生産額_中分類, IF(列分類振分=T$3, 1, 0))/SUMPRODUCT(生産額_中分類, IF(列分類振分=T$3, 1, 0))</f>
        <v>#DIV/0!</v>
      </c>
      <c r="U117" s="194" t="e">
        <f t="array" ref="U117">SUMPRODUCT(計算_投入係数表_加工!$D254:$DS254, 生産額_中分類, IF(列分類振分=U$3, 1, 0))/SUMPRODUCT(生産額_中分類, IF(列分類振分=U$3, 1, 0))</f>
        <v>#DIV/0!</v>
      </c>
      <c r="V117" s="194" t="e">
        <f t="array" ref="V117">SUMPRODUCT(計算_投入係数表_加工!$D254:$DS254, 生産額_中分類, IF(列分類振分=V$3, 1, 0))/SUMPRODUCT(生産額_中分類, IF(列分類振分=V$3, 1, 0))</f>
        <v>#DIV/0!</v>
      </c>
      <c r="W117" s="194" t="e">
        <f t="array" ref="W117">SUMPRODUCT(計算_投入係数表_加工!$D254:$DS254, 生産額_中分類, IF(列分類振分=W$3, 1, 0))/SUMPRODUCT(生産額_中分類, IF(列分類振分=W$3, 1, 0))</f>
        <v>#DIV/0!</v>
      </c>
      <c r="X117" s="194" t="e">
        <f t="array" ref="X117">SUMPRODUCT(計算_投入係数表_加工!$D254:$DS254, 生産額_中分類, IF(列分類振分=X$3, 1, 0))/SUMPRODUCT(生産額_中分類, IF(列分類振分=X$3, 1, 0))</f>
        <v>#DIV/0!</v>
      </c>
      <c r="Y117" s="194" t="e">
        <f t="array" ref="Y117">SUMPRODUCT(計算_投入係数表_加工!$D254:$DS254, 生産額_中分類, IF(列分類振分=Y$3, 1, 0))/SUMPRODUCT(生産額_中分類, IF(列分類振分=Y$3, 1, 0))</f>
        <v>#DIV/0!</v>
      </c>
      <c r="Z117" s="194" t="e">
        <f t="array" ref="Z117">SUMPRODUCT(計算_投入係数表_加工!$D254:$DS254, 生産額_中分類, IF(列分類振分=Z$3, 1, 0))/SUMPRODUCT(生産額_中分類, IF(列分類振分=Z$3, 1, 0))</f>
        <v>#DIV/0!</v>
      </c>
      <c r="AA117" s="194" t="e">
        <f t="array" ref="AA117">SUMPRODUCT(計算_投入係数表_加工!$D254:$DS254, 生産額_中分類, IF(列分類振分=AA$3, 1, 0))/SUMPRODUCT(生産額_中分類, IF(列分類振分=AA$3, 1, 0))</f>
        <v>#DIV/0!</v>
      </c>
      <c r="AB117" s="194" t="e">
        <f t="array" ref="AB117">SUMPRODUCT(計算_投入係数表_加工!$D254:$DS254, 生産額_中分類, IF(列分類振分=AB$3, 1, 0))/SUMPRODUCT(生産額_中分類, IF(列分類振分=AB$3, 1, 0))</f>
        <v>#DIV/0!</v>
      </c>
      <c r="AC117" s="194" t="e">
        <f t="array" ref="AC117">SUMPRODUCT(計算_投入係数表_加工!$D254:$DS254, 生産額_中分類, IF(列分類振分=AC$3, 1, 0))/SUMPRODUCT(生産額_中分類, IF(列分類振分=AC$3, 1, 0))</f>
        <v>#DIV/0!</v>
      </c>
      <c r="AD117" s="194" t="e">
        <f t="array" ref="AD117">SUMPRODUCT(計算_投入係数表_加工!$D254:$DS254, 生産額_中分類, IF(列分類振分=AD$3, 1, 0))/SUMPRODUCT(生産額_中分類, IF(列分類振分=AD$3, 1, 0))</f>
        <v>#DIV/0!</v>
      </c>
      <c r="AE117" s="194" t="e">
        <f t="array" ref="AE117">SUMPRODUCT(計算_投入係数表_加工!$D254:$DS254, 生産額_中分類, IF(列分類振分=AE$3, 1, 0))/SUMPRODUCT(生産額_中分類, IF(列分類振分=AE$3, 1, 0))</f>
        <v>#DIV/0!</v>
      </c>
      <c r="AF117" s="194" t="e">
        <f t="array" ref="AF117">SUMPRODUCT(計算_投入係数表_加工!$D254:$DS254, 生産額_中分類, IF(列分類振分=AF$3, 1, 0))/SUMPRODUCT(生産額_中分類, IF(列分類振分=AF$3, 1, 0))</f>
        <v>#DIV/0!</v>
      </c>
      <c r="AG117" s="194" t="e">
        <f t="array" ref="AG117">SUMPRODUCT(計算_投入係数表_加工!$D254:$DS254, 生産額_中分類, IF(列分類振分=AG$3, 1, 0))/SUMPRODUCT(生産額_中分類, IF(列分類振分=AG$3, 1, 0))</f>
        <v>#DIV/0!</v>
      </c>
      <c r="AH117" s="194" t="e">
        <f t="array" ref="AH117">SUMPRODUCT(計算_投入係数表_加工!$D254:$DS254, 生産額_中分類, IF(列分類振分=AH$3, 1, 0))/SUMPRODUCT(生産額_中分類, IF(列分類振分=AH$3, 1, 0))</f>
        <v>#DIV/0!</v>
      </c>
      <c r="AI117" s="194" t="e">
        <f t="array" ref="AI117">SUMPRODUCT(計算_投入係数表_加工!$D254:$DS254, 生産額_中分類, IF(列分類振分=AI$3, 1, 0))/SUMPRODUCT(生産額_中分類, IF(列分類振分=AI$3, 1, 0))</f>
        <v>#DIV/0!</v>
      </c>
      <c r="AJ117" s="194" t="e">
        <f t="array" ref="AJ117">SUMPRODUCT(計算_投入係数表_加工!$D254:$DS254, 生産額_中分類, IF(列分類振分=AJ$3, 1, 0))/SUMPRODUCT(生産額_中分類, IF(列分類振分=AJ$3, 1, 0))</f>
        <v>#DIV/0!</v>
      </c>
      <c r="AK117" s="194" t="e">
        <f t="array" ref="AK117">SUMPRODUCT(計算_投入係数表_加工!$D254:$DS254, 生産額_中分類, IF(列分類振分=AK$3, 1, 0))/SUMPRODUCT(生産額_中分類, IF(列分類振分=AK$3, 1, 0))</f>
        <v>#DIV/0!</v>
      </c>
      <c r="AL117" s="194" t="e">
        <f t="array" ref="AL117">SUMPRODUCT(計算_投入係数表_加工!$D254:$DS254, 生産額_中分類, IF(列分類振分=AL$3, 1, 0))/SUMPRODUCT(生産額_中分類, IF(列分類振分=AL$3, 1, 0))</f>
        <v>#DIV/0!</v>
      </c>
      <c r="AM117" s="194" t="e">
        <f t="array" ref="AM117">SUMPRODUCT(計算_投入係数表_加工!$D254:$DS254, 生産額_中分類, IF(列分類振分=AM$3, 1, 0))/SUMPRODUCT(生産額_中分類, IF(列分類振分=AM$3, 1, 0))</f>
        <v>#DIV/0!</v>
      </c>
      <c r="AN117" s="194" t="e">
        <f t="array" ref="AN117">SUMPRODUCT(計算_投入係数表_加工!$D254:$DS254, 生産額_中分類, IF(列分類振分=AN$3, 1, 0))/SUMPRODUCT(生産額_中分類, IF(列分類振分=AN$3, 1, 0))</f>
        <v>#DIV/0!</v>
      </c>
      <c r="AO117" s="194" t="e">
        <f t="array" ref="AO117">SUMPRODUCT(計算_投入係数表_加工!$D254:$DS254, 生産額_中分類, IF(列分類振分=AO$3, 1, 0))/SUMPRODUCT(生産額_中分類, IF(列分類振分=AO$3, 1, 0))</f>
        <v>#DIV/0!</v>
      </c>
      <c r="AP117" s="194" t="e">
        <f t="array" ref="AP117">SUMPRODUCT(計算_投入係数表_加工!$D254:$DS254, 生産額_中分類, IF(列分類振分=AP$3, 1, 0))/SUMPRODUCT(生産額_中分類, IF(列分類振分=AP$3, 1, 0))</f>
        <v>#DIV/0!</v>
      </c>
      <c r="AQ117" s="194" t="e">
        <f t="array" ref="AQ117">SUMPRODUCT(計算_投入係数表_加工!$D254:$DS254, 生産額_中分類, IF(列分類振分=AQ$3, 1, 0))/SUMPRODUCT(生産額_中分類, IF(列分類振分=AQ$3, 1, 0))</f>
        <v>#DIV/0!</v>
      </c>
      <c r="AR117" s="194" t="e">
        <f t="array" ref="AR117">SUMPRODUCT(計算_投入係数表_加工!$D254:$DS254, 生産額_中分類, IF(列分類振分=AR$3, 1, 0))/SUMPRODUCT(生産額_中分類, IF(列分類振分=AR$3, 1, 0))</f>
        <v>#DIV/0!</v>
      </c>
      <c r="AS117" s="194" t="e">
        <f t="array" ref="AS117">SUMPRODUCT(計算_投入係数表_加工!$D254:$DS254, 生産額_中分類, IF(列分類振分=AS$3, 1, 0))/SUMPRODUCT(生産額_中分類, IF(列分類振分=AS$3, 1, 0))</f>
        <v>#DIV/0!</v>
      </c>
      <c r="AT117" s="194" t="e">
        <f t="array" ref="AT117">SUMPRODUCT(計算_投入係数表_加工!$D254:$DS254, 生産額_中分類, IF(列分類振分=AT$3, 1, 0))/SUMPRODUCT(生産額_中分類, IF(列分類振分=AT$3, 1, 0))</f>
        <v>#DIV/0!</v>
      </c>
      <c r="AU117" s="194" t="e">
        <f t="array" ref="AU117">SUMPRODUCT(計算_投入係数表_加工!$D254:$DS254, 生産額_中分類, IF(列分類振分=AU$3, 1, 0))/SUMPRODUCT(生産額_中分類, IF(列分類振分=AU$3, 1, 0))</f>
        <v>#DIV/0!</v>
      </c>
      <c r="AV117" s="194" t="e">
        <f t="array" ref="AV117">SUMPRODUCT(計算_投入係数表_加工!$D254:$DS254, 生産額_中分類, IF(列分類振分=AV$3, 1, 0))/SUMPRODUCT(生産額_中分類, IF(列分類振分=AV$3, 1, 0))</f>
        <v>#DIV/0!</v>
      </c>
      <c r="AW117" s="194" t="e">
        <f t="array" ref="AW117">SUMPRODUCT(計算_投入係数表_加工!$D254:$DS254, 生産額_中分類, IF(列分類振分=AW$3, 1, 0))/SUMPRODUCT(生産額_中分類, IF(列分類振分=AW$3, 1, 0))</f>
        <v>#DIV/0!</v>
      </c>
      <c r="AX117" s="194" t="e">
        <f t="array" ref="AX117">SUMPRODUCT(計算_投入係数表_加工!$D254:$DS254, 生産額_中分類, IF(列分類振分=AX$3, 1, 0))/SUMPRODUCT(生産額_中分類, IF(列分類振分=AX$3, 1, 0))</f>
        <v>#DIV/0!</v>
      </c>
      <c r="AY117" s="194" t="e">
        <f t="array" ref="AY117">SUMPRODUCT(計算_投入係数表_加工!$D254:$DS254, 生産額_中分類, IF(列分類振分=AY$3, 1, 0))/SUMPRODUCT(生産額_中分類, IF(列分類振分=AY$3, 1, 0))</f>
        <v>#DIV/0!</v>
      </c>
      <c r="AZ117" s="194" t="e">
        <f t="array" ref="AZ117">SUMPRODUCT(計算_投入係数表_加工!$D254:$DS254, 生産額_中分類, IF(列分類振分=AZ$3, 1, 0))/SUMPRODUCT(生産額_中分類, IF(列分類振分=AZ$3, 1, 0))</f>
        <v>#DIV/0!</v>
      </c>
      <c r="BA117" s="194" t="e">
        <f t="array" ref="BA117">SUMPRODUCT(計算_投入係数表_加工!$D254:$DS254, 生産額_中分類, IF(列分類振分=BA$3, 1, 0))/SUMPRODUCT(生産額_中分類, IF(列分類振分=BA$3, 1, 0))</f>
        <v>#DIV/0!</v>
      </c>
      <c r="BB117" s="194" t="e">
        <f t="array" ref="BB117">SUMPRODUCT(計算_投入係数表_加工!$D254:$DS254, 生産額_中分類, IF(列分類振分=BB$3, 1, 0))/SUMPRODUCT(生産額_中分類, IF(列分類振分=BB$3, 1, 0))</f>
        <v>#DIV/0!</v>
      </c>
      <c r="BC117" s="194" t="e">
        <f t="array" ref="BC117">SUMPRODUCT(計算_投入係数表_加工!$D254:$DS254, 生産額_中分類, IF(列分類振分=BC$3, 1, 0))/SUMPRODUCT(生産額_中分類, IF(列分類振分=BC$3, 1, 0))</f>
        <v>#DIV/0!</v>
      </c>
      <c r="BD117" s="194" t="e">
        <f t="array" ref="BD117">SUMPRODUCT(計算_投入係数表_加工!$D254:$DS254, 生産額_中分類, IF(列分類振分=BD$3, 1, 0))/SUMPRODUCT(生産額_中分類, IF(列分類振分=BD$3, 1, 0))</f>
        <v>#DIV/0!</v>
      </c>
      <c r="BE117" s="194" t="e">
        <f t="array" ref="BE117">SUMPRODUCT(計算_投入係数表_加工!$D254:$DS254, 生産額_中分類, IF(列分類振分=BE$3, 1, 0))/SUMPRODUCT(生産額_中分類, IF(列分類振分=BE$3, 1, 0))</f>
        <v>#DIV/0!</v>
      </c>
      <c r="BF117" s="194" t="e">
        <f t="array" ref="BF117">SUMPRODUCT(計算_投入係数表_加工!$D254:$DS254, 生産額_中分類, IF(列分類振分=BF$3, 1, 0))/SUMPRODUCT(生産額_中分類, IF(列分類振分=BF$3, 1, 0))</f>
        <v>#DIV/0!</v>
      </c>
      <c r="BG117" s="194" t="e">
        <f t="array" ref="BG117">SUMPRODUCT(計算_投入係数表_加工!$D254:$DS254, 生産額_中分類, IF(列分類振分=BG$3, 1, 0))/SUMPRODUCT(生産額_中分類, IF(列分類振分=BG$3, 1, 0))</f>
        <v>#DIV/0!</v>
      </c>
      <c r="BH117" s="194" t="e">
        <f t="array" ref="BH117">SUMPRODUCT(計算_投入係数表_加工!$D254:$DS254, 生産額_中分類, IF(列分類振分=BH$3, 1, 0))/SUMPRODUCT(生産額_中分類, IF(列分類振分=BH$3, 1, 0))</f>
        <v>#DIV/0!</v>
      </c>
      <c r="BI117" s="194" t="e">
        <f t="array" ref="BI117">SUMPRODUCT(計算_投入係数表_加工!$D254:$DS254, 生産額_中分類, IF(列分類振分=BI$3, 1, 0))/SUMPRODUCT(生産額_中分類, IF(列分類振分=BI$3, 1, 0))</f>
        <v>#DIV/0!</v>
      </c>
      <c r="BJ117" s="194" t="e">
        <f t="array" ref="BJ117">SUMPRODUCT(計算_投入係数表_加工!$D254:$DS254, 生産額_中分類, IF(列分類振分=BJ$3, 1, 0))/SUMPRODUCT(生産額_中分類, IF(列分類振分=BJ$3, 1, 0))</f>
        <v>#DIV/0!</v>
      </c>
      <c r="BK117" s="194" t="e">
        <f t="array" ref="BK117">SUMPRODUCT(計算_投入係数表_加工!$D254:$DS254, 生産額_中分類, IF(列分類振分=BK$3, 1, 0))/SUMPRODUCT(生産額_中分類, IF(列分類振分=BK$3, 1, 0))</f>
        <v>#DIV/0!</v>
      </c>
      <c r="BL117" s="194" t="e">
        <f t="array" ref="BL117">SUMPRODUCT(計算_投入係数表_加工!$D254:$DS254, 生産額_中分類, IF(列分類振分=BL$3, 1, 0))/SUMPRODUCT(生産額_中分類, IF(列分類振分=BL$3, 1, 0))</f>
        <v>#DIV/0!</v>
      </c>
      <c r="BM117" s="194" t="e">
        <f t="array" ref="BM117">SUMPRODUCT(計算_投入係数表_加工!$D254:$DS254, 生産額_中分類, IF(列分類振分=BM$3, 1, 0))/SUMPRODUCT(生産額_中分類, IF(列分類振分=BM$3, 1, 0))</f>
        <v>#DIV/0!</v>
      </c>
      <c r="BN117" s="194" t="e">
        <f t="array" ref="BN117">SUMPRODUCT(計算_投入係数表_加工!$D254:$DS254, 生産額_中分類, IF(列分類振分=BN$3, 1, 0))/SUMPRODUCT(生産額_中分類, IF(列分類振分=BN$3, 1, 0))</f>
        <v>#DIV/0!</v>
      </c>
      <c r="BO117" s="194" t="e">
        <f t="array" ref="BO117">SUMPRODUCT(計算_投入係数表_加工!$D254:$DS254, 生産額_中分類, IF(列分類振分=BO$3, 1, 0))/SUMPRODUCT(生産額_中分類, IF(列分類振分=BO$3, 1, 0))</f>
        <v>#DIV/0!</v>
      </c>
      <c r="BP117" s="194" t="e">
        <f t="array" ref="BP117">SUMPRODUCT(計算_投入係数表_加工!$D254:$DS254, 生産額_中分類, IF(列分類振分=BP$3, 1, 0))/SUMPRODUCT(生産額_中分類, IF(列分類振分=BP$3, 1, 0))</f>
        <v>#DIV/0!</v>
      </c>
      <c r="BQ117" s="194" t="e">
        <f t="array" ref="BQ117">SUMPRODUCT(計算_投入係数表_加工!$D254:$DS254, 生産額_中分類, IF(列分類振分=BQ$3, 1, 0))/SUMPRODUCT(生産額_中分類, IF(列分類振分=BQ$3, 1, 0))</f>
        <v>#DIV/0!</v>
      </c>
      <c r="BR117" s="194" t="e">
        <f t="array" ref="BR117">SUMPRODUCT(計算_投入係数表_加工!$D254:$DS254, 生産額_中分類, IF(列分類振分=BR$3, 1, 0))/SUMPRODUCT(生産額_中分類, IF(列分類振分=BR$3, 1, 0))</f>
        <v>#DIV/0!</v>
      </c>
      <c r="BS117" s="194" t="e">
        <f t="array" ref="BS117">SUMPRODUCT(計算_投入係数表_加工!$D254:$DS254, 生産額_中分類, IF(列分類振分=BS$3, 1, 0))/SUMPRODUCT(生産額_中分類, IF(列分類振分=BS$3, 1, 0))</f>
        <v>#DIV/0!</v>
      </c>
      <c r="BT117" s="194" t="e">
        <f t="array" ref="BT117">SUMPRODUCT(計算_投入係数表_加工!$D254:$DS254, 生産額_中分類, IF(列分類振分=BT$3, 1, 0))/SUMPRODUCT(生産額_中分類, IF(列分類振分=BT$3, 1, 0))</f>
        <v>#DIV/0!</v>
      </c>
      <c r="BU117" s="194" t="e">
        <f t="array" ref="BU117">SUMPRODUCT(計算_投入係数表_加工!$D254:$DS254, 生産額_中分類, IF(列分類振分=BU$3, 1, 0))/SUMPRODUCT(生産額_中分類, IF(列分類振分=BU$3, 1, 0))</f>
        <v>#DIV/0!</v>
      </c>
      <c r="BV117" s="194" t="e">
        <f t="array" ref="BV117">SUMPRODUCT(計算_投入係数表_加工!$D254:$DS254, 生産額_中分類, IF(列分類振分=BV$3, 1, 0))/SUMPRODUCT(生産額_中分類, IF(列分類振分=BV$3, 1, 0))</f>
        <v>#DIV/0!</v>
      </c>
      <c r="BW117" s="194" t="e">
        <f t="array" ref="BW117">SUMPRODUCT(計算_投入係数表_加工!$D254:$DS254, 生産額_中分類, IF(列分類振分=BW$3, 1, 0))/SUMPRODUCT(生産額_中分類, IF(列分類振分=BW$3, 1, 0))</f>
        <v>#DIV/0!</v>
      </c>
      <c r="BX117" s="194" t="e">
        <f t="array" ref="BX117">SUMPRODUCT(計算_投入係数表_加工!$D254:$DS254, 生産額_中分類, IF(列分類振分=BX$3, 1, 0))/SUMPRODUCT(生産額_中分類, IF(列分類振分=BX$3, 1, 0))</f>
        <v>#DIV/0!</v>
      </c>
      <c r="BY117" s="194" t="e">
        <f t="array" ref="BY117">SUMPRODUCT(計算_投入係数表_加工!$D254:$DS254, 生産額_中分類, IF(列分類振分=BY$3, 1, 0))/SUMPRODUCT(生産額_中分類, IF(列分類振分=BY$3, 1, 0))</f>
        <v>#DIV/0!</v>
      </c>
      <c r="BZ117" s="194" t="e">
        <f t="array" ref="BZ117">SUMPRODUCT(計算_投入係数表_加工!$D254:$DS254, 生産額_中分類, IF(列分類振分=BZ$3, 1, 0))/SUMPRODUCT(生産額_中分類, IF(列分類振分=BZ$3, 1, 0))</f>
        <v>#DIV/0!</v>
      </c>
      <c r="CA117" s="194" t="e">
        <f t="array" ref="CA117">SUMPRODUCT(計算_投入係数表_加工!$D254:$DS254, 生産額_中分類, IF(列分類振分=CA$3, 1, 0))/SUMPRODUCT(生産額_中分類, IF(列分類振分=CA$3, 1, 0))</f>
        <v>#DIV/0!</v>
      </c>
      <c r="CB117" s="194" t="e">
        <f t="array" ref="CB117">SUMPRODUCT(計算_投入係数表_加工!$D254:$DS254, 生産額_中分類, IF(列分類振分=CB$3, 1, 0))/SUMPRODUCT(生産額_中分類, IF(列分類振分=CB$3, 1, 0))</f>
        <v>#DIV/0!</v>
      </c>
      <c r="CC117" s="194" t="e">
        <f t="array" ref="CC117">SUMPRODUCT(計算_投入係数表_加工!$D254:$DS254, 生産額_中分類, IF(列分類振分=CC$3, 1, 0))/SUMPRODUCT(生産額_中分類, IF(列分類振分=CC$3, 1, 0))</f>
        <v>#DIV/0!</v>
      </c>
      <c r="CD117" s="194" t="e">
        <f t="array" ref="CD117">SUMPRODUCT(計算_投入係数表_加工!$D254:$DS254, 生産額_中分類, IF(列分類振分=CD$3, 1, 0))/SUMPRODUCT(生産額_中分類, IF(列分類振分=CD$3, 1, 0))</f>
        <v>#DIV/0!</v>
      </c>
      <c r="CE117" s="194" t="e">
        <f t="array" ref="CE117">SUMPRODUCT(計算_投入係数表_加工!$D254:$DS254, 生産額_中分類, IF(列分類振分=CE$3, 1, 0))/SUMPRODUCT(生産額_中分類, IF(列分類振分=CE$3, 1, 0))</f>
        <v>#DIV/0!</v>
      </c>
      <c r="CF117" s="194" t="e">
        <f t="array" ref="CF117">SUMPRODUCT(計算_投入係数表_加工!$D254:$DS254, 生産額_中分類, IF(列分類振分=CF$3, 1, 0))/SUMPRODUCT(生産額_中分類, IF(列分類振分=CF$3, 1, 0))</f>
        <v>#DIV/0!</v>
      </c>
      <c r="CG117" s="194" t="e">
        <f t="array" ref="CG117">SUMPRODUCT(計算_投入係数表_加工!$D254:$DS254, 生産額_中分類, IF(列分類振分=CG$3, 1, 0))/SUMPRODUCT(生産額_中分類, IF(列分類振分=CG$3, 1, 0))</f>
        <v>#DIV/0!</v>
      </c>
      <c r="CH117" s="194" t="e">
        <f t="array" ref="CH117">SUMPRODUCT(計算_投入係数表_加工!$D254:$DS254, 生産額_中分類, IF(列分類振分=CH$3, 1, 0))/SUMPRODUCT(生産額_中分類, IF(列分類振分=CH$3, 1, 0))</f>
        <v>#DIV/0!</v>
      </c>
      <c r="CI117" s="194" t="e">
        <f t="array" ref="CI117">SUMPRODUCT(計算_投入係数表_加工!$D254:$DS254, 生産額_中分類, IF(列分類振分=CI$3, 1, 0))/SUMPRODUCT(生産額_中分類, IF(列分類振分=CI$3, 1, 0))</f>
        <v>#DIV/0!</v>
      </c>
      <c r="CJ117" s="194" t="e">
        <f t="array" ref="CJ117">SUMPRODUCT(計算_投入係数表_加工!$D254:$DS254, 生産額_中分類, IF(列分類振分=CJ$3, 1, 0))/SUMPRODUCT(生産額_中分類, IF(列分類振分=CJ$3, 1, 0))</f>
        <v>#DIV/0!</v>
      </c>
      <c r="CK117" s="194" t="e">
        <f t="array" ref="CK117">SUMPRODUCT(計算_投入係数表_加工!$D254:$DS254, 生産額_中分類, IF(列分類振分=CK$3, 1, 0))/SUMPRODUCT(生産額_中分類, IF(列分類振分=CK$3, 1, 0))</f>
        <v>#DIV/0!</v>
      </c>
      <c r="CL117" s="194" t="e">
        <f t="array" ref="CL117">SUMPRODUCT(計算_投入係数表_加工!$D254:$DS254, 生産額_中分類, IF(列分類振分=CL$3, 1, 0))/SUMPRODUCT(生産額_中分類, IF(列分類振分=CL$3, 1, 0))</f>
        <v>#DIV/0!</v>
      </c>
      <c r="CM117" s="194" t="e">
        <f t="array" ref="CM117">SUMPRODUCT(計算_投入係数表_加工!$D254:$DS254, 生産額_中分類, IF(列分類振分=CM$3, 1, 0))/SUMPRODUCT(生産額_中分類, IF(列分類振分=CM$3, 1, 0))</f>
        <v>#DIV/0!</v>
      </c>
      <c r="CN117" s="194" t="e">
        <f t="array" ref="CN117">SUMPRODUCT(計算_投入係数表_加工!$D254:$DS254, 生産額_中分類, IF(列分類振分=CN$3, 1, 0))/SUMPRODUCT(生産額_中分類, IF(列分類振分=CN$3, 1, 0))</f>
        <v>#DIV/0!</v>
      </c>
      <c r="CO117" s="194" t="e">
        <f t="array" ref="CO117">SUMPRODUCT(計算_投入係数表_加工!$D254:$DS254, 生産額_中分類, IF(列分類振分=CO$3, 1, 0))/SUMPRODUCT(生産額_中分類, IF(列分類振分=CO$3, 1, 0))</f>
        <v>#DIV/0!</v>
      </c>
      <c r="CP117" s="194" t="e">
        <f t="array" ref="CP117">SUMPRODUCT(計算_投入係数表_加工!$D254:$DS254, 生産額_中分類, IF(列分類振分=CP$3, 1, 0))/SUMPRODUCT(生産額_中分類, IF(列分類振分=CP$3, 1, 0))</f>
        <v>#DIV/0!</v>
      </c>
      <c r="CQ117" s="194" t="e">
        <f t="array" ref="CQ117">SUMPRODUCT(計算_投入係数表_加工!$D254:$DS254, 生産額_中分類, IF(列分類振分=CQ$3, 1, 0))/SUMPRODUCT(生産額_中分類, IF(列分類振分=CQ$3, 1, 0))</f>
        <v>#DIV/0!</v>
      </c>
      <c r="CR117" s="194" t="e">
        <f t="array" ref="CR117">SUMPRODUCT(計算_投入係数表_加工!$D254:$DS254, 生産額_中分類, IF(列分類振分=CR$3, 1, 0))/SUMPRODUCT(生産額_中分類, IF(列分類振分=CR$3, 1, 0))</f>
        <v>#DIV/0!</v>
      </c>
      <c r="CS117" s="194" t="e">
        <f t="array" ref="CS117">SUMPRODUCT(計算_投入係数表_加工!$D254:$DS254, 生産額_中分類, IF(列分類振分=CS$3, 1, 0))/SUMPRODUCT(生産額_中分類, IF(列分類振分=CS$3, 1, 0))</f>
        <v>#DIV/0!</v>
      </c>
      <c r="CT117" s="194" t="e">
        <f t="array" ref="CT117">SUMPRODUCT(計算_投入係数表_加工!$D254:$DS254, 生産額_中分類, IF(列分類振分=CT$3, 1, 0))/SUMPRODUCT(生産額_中分類, IF(列分類振分=CT$3, 1, 0))</f>
        <v>#DIV/0!</v>
      </c>
      <c r="CU117" s="194" t="e">
        <f t="array" ref="CU117">SUMPRODUCT(計算_投入係数表_加工!$D254:$DS254, 生産額_中分類, IF(列分類振分=CU$3, 1, 0))/SUMPRODUCT(生産額_中分類, IF(列分類振分=CU$3, 1, 0))</f>
        <v>#DIV/0!</v>
      </c>
      <c r="CV117" s="194" t="e">
        <f t="array" ref="CV117">SUMPRODUCT(計算_投入係数表_加工!$D254:$DS254, 生産額_中分類, IF(列分類振分=CV$3, 1, 0))/SUMPRODUCT(生産額_中分類, IF(列分類振分=CV$3, 1, 0))</f>
        <v>#DIV/0!</v>
      </c>
      <c r="CW117" s="194" t="e">
        <f t="array" ref="CW117">SUMPRODUCT(計算_投入係数表_加工!$D254:$DS254, 生産額_中分類, IF(列分類振分=CW$3, 1, 0))/SUMPRODUCT(生産額_中分類, IF(列分類振分=CW$3, 1, 0))</f>
        <v>#DIV/0!</v>
      </c>
      <c r="CX117" s="194" t="e">
        <f t="array" ref="CX117">SUMPRODUCT(計算_投入係数表_加工!$D254:$DS254, 生産額_中分類, IF(列分類振分=CX$3, 1, 0))/SUMPRODUCT(生産額_中分類, IF(列分類振分=CX$3, 1, 0))</f>
        <v>#DIV/0!</v>
      </c>
      <c r="CY117" s="194" t="e">
        <f t="array" ref="CY117">SUMPRODUCT(計算_投入係数表_加工!$D254:$DS254, 生産額_中分類, IF(列分類振分=CY$3, 1, 0))/SUMPRODUCT(生産額_中分類, IF(列分類振分=CY$3, 1, 0))</f>
        <v>#DIV/0!</v>
      </c>
      <c r="CZ117" s="194" t="e">
        <f t="array" ref="CZ117">SUMPRODUCT(計算_投入係数表_加工!$D254:$DS254, 生産額_中分類, IF(列分類振分=CZ$3, 1, 0))/SUMPRODUCT(生産額_中分類, IF(列分類振分=CZ$3, 1, 0))</f>
        <v>#DIV/0!</v>
      </c>
      <c r="DA117" s="194" t="e">
        <f t="array" ref="DA117">SUMPRODUCT(計算_投入係数表_加工!$D254:$DS254, 生産額_中分類, IF(列分類振分=DA$3, 1, 0))/SUMPRODUCT(生産額_中分類, IF(列分類振分=DA$3, 1, 0))</f>
        <v>#DIV/0!</v>
      </c>
      <c r="DB117" s="194" t="e">
        <f t="array" ref="DB117">SUMPRODUCT(計算_投入係数表_加工!$D254:$DS254, 生産額_中分類, IF(列分類振分=DB$3, 1, 0))/SUMPRODUCT(生産額_中分類, IF(列分類振分=DB$3, 1, 0))</f>
        <v>#DIV/0!</v>
      </c>
      <c r="DC117" s="194" t="e">
        <f t="array" ref="DC117">SUMPRODUCT(計算_投入係数表_加工!$D254:$DS254, 生産額_中分類, IF(列分類振分=DC$3, 1, 0))/SUMPRODUCT(生産額_中分類, IF(列分類振分=DC$3, 1, 0))</f>
        <v>#DIV/0!</v>
      </c>
      <c r="DD117" s="194" t="e">
        <f t="array" ref="DD117">SUMPRODUCT(計算_投入係数表_加工!$D254:$DS254, 生産額_中分類, IF(列分類振分=DD$3, 1, 0))/SUMPRODUCT(生産額_中分類, IF(列分類振分=DD$3, 1, 0))</f>
        <v>#DIV/0!</v>
      </c>
      <c r="DE117" s="194" t="e">
        <f t="array" ref="DE117">SUMPRODUCT(計算_投入係数表_加工!$D254:$DS254, 生産額_中分類, IF(列分類振分=DE$3, 1, 0))/SUMPRODUCT(生産額_中分類, IF(列分類振分=DE$3, 1, 0))</f>
        <v>#DIV/0!</v>
      </c>
      <c r="DF117" s="194" t="e">
        <f t="array" ref="DF117">SUMPRODUCT(計算_投入係数表_加工!$D254:$DS254, 生産額_中分類, IF(列分類振分=DF$3, 1, 0))/SUMPRODUCT(生産額_中分類, IF(列分類振分=DF$3, 1, 0))</f>
        <v>#DIV/0!</v>
      </c>
      <c r="DG117" s="194" t="e">
        <f t="array" ref="DG117">SUMPRODUCT(計算_投入係数表_加工!$D254:$DS254, 生産額_中分類, IF(列分類振分=DG$3, 1, 0))/SUMPRODUCT(生産額_中分類, IF(列分類振分=DG$3, 1, 0))</f>
        <v>#DIV/0!</v>
      </c>
      <c r="DH117" s="194" t="e">
        <f t="array" ref="DH117">SUMPRODUCT(計算_投入係数表_加工!$D254:$DS254, 生産額_中分類, IF(列分類振分=DH$3, 1, 0))/SUMPRODUCT(生産額_中分類, IF(列分類振分=DH$3, 1, 0))</f>
        <v>#DIV/0!</v>
      </c>
      <c r="DI117" s="194" t="e">
        <f t="array" ref="DI117">SUMPRODUCT(計算_投入係数表_加工!$D254:$DS254, 生産額_中分類, IF(列分類振分=DI$3, 1, 0))/SUMPRODUCT(生産額_中分類, IF(列分類振分=DI$3, 1, 0))</f>
        <v>#DIV/0!</v>
      </c>
      <c r="DJ117" s="194" t="e">
        <f t="array" ref="DJ117">SUMPRODUCT(計算_投入係数表_加工!$D254:$DS254, 生産額_中分類, IF(列分類振分=DJ$3, 1, 0))/SUMPRODUCT(生産額_中分類, IF(列分類振分=DJ$3, 1, 0))</f>
        <v>#DIV/0!</v>
      </c>
      <c r="DK117" s="194" t="e">
        <f t="array" ref="DK117">SUMPRODUCT(計算_投入係数表_加工!$D254:$DS254, 生産額_中分類, IF(列分類振分=DK$3, 1, 0))/SUMPRODUCT(生産額_中分類, IF(列分類振分=DK$3, 1, 0))</f>
        <v>#DIV/0!</v>
      </c>
      <c r="DL117" s="194" t="e">
        <f t="array" ref="DL117">SUMPRODUCT(計算_投入係数表_加工!$D254:$DS254, 生産額_中分類, IF(列分類振分=DL$3, 1, 0))/SUMPRODUCT(生産額_中分類, IF(列分類振分=DL$3, 1, 0))</f>
        <v>#DIV/0!</v>
      </c>
      <c r="DM117" s="194" t="e">
        <f t="array" ref="DM117">SUMPRODUCT(計算_投入係数表_加工!$D254:$DS254, 生産額_中分類, IF(列分類振分=DM$3, 1, 0))/SUMPRODUCT(生産額_中分類, IF(列分類振分=DM$3, 1, 0))</f>
        <v>#DIV/0!</v>
      </c>
      <c r="DN117" s="194" t="e">
        <f t="array" ref="DN117">SUMPRODUCT(計算_投入係数表_加工!$D254:$DS254, 生産額_中分類, IF(列分類振分=DN$3, 1, 0))/SUMPRODUCT(生産額_中分類, IF(列分類振分=DN$3, 1, 0))</f>
        <v>#DIV/0!</v>
      </c>
      <c r="DO117" s="194" t="e">
        <f t="array" ref="DO117">SUMPRODUCT(計算_投入係数表_加工!$D254:$DS254, 生産額_中分類, IF(列分類振分=DO$3, 1, 0))/SUMPRODUCT(生産額_中分類, IF(列分類振分=DO$3, 1, 0))</f>
        <v>#DIV/0!</v>
      </c>
      <c r="DP117" s="194" t="e">
        <f t="array" ref="DP117">SUMPRODUCT(計算_投入係数表_加工!$D254:$DS254, 生産額_中分類, IF(列分類振分=DP$3, 1, 0))/SUMPRODUCT(生産額_中分類, IF(列分類振分=DP$3, 1, 0))</f>
        <v>#DIV/0!</v>
      </c>
      <c r="DQ117" s="194" t="e">
        <f t="array" ref="DQ117">SUMPRODUCT(計算_投入係数表_加工!$D254:$DS254, 生産額_中分類, IF(列分類振分=DQ$3, 1, 0))/SUMPRODUCT(生産額_中分類, IF(列分類振分=DQ$3, 1, 0))</f>
        <v>#DIV/0!</v>
      </c>
      <c r="DR117" s="194" t="e">
        <f t="array" ref="DR117">SUMPRODUCT(計算_投入係数表_加工!$D254:$DS254, 生産額_中分類, IF(列分類振分=DR$3, 1, 0))/SUMPRODUCT(生産額_中分類, IF(列分類振分=DR$3, 1, 0))</f>
        <v>#DIV/0!</v>
      </c>
      <c r="DS117" s="194" t="e">
        <f t="array" ref="DS117">SUMPRODUCT(計算_投入係数表_加工!$D254:$DS254, 生産額_中分類, IF(列分類振分=DS$3, 1, 0))/SUMPRODUCT(生産額_中分類, IF(列分類振分=DS$3, 1, 0))</f>
        <v>#DIV/0!</v>
      </c>
      <c r="DT117" s="23">
        <f>SUMIF(振分, $C117, 計算_投入係数表_加工!DT$4:DT$123)</f>
        <v>0</v>
      </c>
    </row>
    <row r="118" spans="2:124" x14ac:dyDescent="0.25">
      <c r="B118" s="53">
        <v>115</v>
      </c>
      <c r="C118" s="192" t="str">
        <v>-</v>
      </c>
      <c r="D118" s="193">
        <f t="array" ref="D118">SUMPRODUCT(計算_投入係数表_加工!$D255:$DS255, 生産額_中分類, IF(列分類振分=D$3, 1, 0))/SUMPRODUCT(生産額_中分類, IF(列分類振分=D$3, 1, 0))</f>
        <v>0</v>
      </c>
      <c r="E118" s="194">
        <f t="array" ref="E118">SUMPRODUCT(計算_投入係数表_加工!$D255:$DS255, 生産額_中分類, IF(列分類振分=E$3, 1, 0))/SUMPRODUCT(生産額_中分類, IF(列分類振分=E$3, 1, 0))</f>
        <v>0</v>
      </c>
      <c r="F118" s="194">
        <f t="array" ref="F118">SUMPRODUCT(計算_投入係数表_加工!$D255:$DS255, 生産額_中分類, IF(列分類振分=F$3, 1, 0))/SUMPRODUCT(生産額_中分類, IF(列分類振分=F$3, 1, 0))</f>
        <v>0</v>
      </c>
      <c r="G118" s="194">
        <f t="array" ref="G118">SUMPRODUCT(計算_投入係数表_加工!$D255:$DS255, 生産額_中分類, IF(列分類振分=G$3, 1, 0))/SUMPRODUCT(生産額_中分類, IF(列分類振分=G$3, 1, 0))</f>
        <v>0</v>
      </c>
      <c r="H118" s="194">
        <f t="array" ref="H118">SUMPRODUCT(計算_投入係数表_加工!$D255:$DS255, 生産額_中分類, IF(列分類振分=H$3, 1, 0))/SUMPRODUCT(生産額_中分類, IF(列分類振分=H$3, 1, 0))</f>
        <v>0</v>
      </c>
      <c r="I118" s="194">
        <f t="array" ref="I118">SUMPRODUCT(計算_投入係数表_加工!$D255:$DS255, 生産額_中分類, IF(列分類振分=I$3, 1, 0))/SUMPRODUCT(生産額_中分類, IF(列分類振分=I$3, 1, 0))</f>
        <v>0</v>
      </c>
      <c r="J118" s="194">
        <f t="array" ref="J118">SUMPRODUCT(計算_投入係数表_加工!$D255:$DS255, 生産額_中分類, IF(列分類振分=J$3, 1, 0))/SUMPRODUCT(生産額_中分類, IF(列分類振分=J$3, 1, 0))</f>
        <v>0</v>
      </c>
      <c r="K118" s="194">
        <f t="array" ref="K118">SUMPRODUCT(計算_投入係数表_加工!$D255:$DS255, 生産額_中分類, IF(列分類振分=K$3, 1, 0))/SUMPRODUCT(生産額_中分類, IF(列分類振分=K$3, 1, 0))</f>
        <v>0</v>
      </c>
      <c r="L118" s="194">
        <f t="array" ref="L118">SUMPRODUCT(計算_投入係数表_加工!$D255:$DS255, 生産額_中分類, IF(列分類振分=L$3, 1, 0))/SUMPRODUCT(生産額_中分類, IF(列分類振分=L$3, 1, 0))</f>
        <v>0</v>
      </c>
      <c r="M118" s="194">
        <f t="array" ref="M118">SUMPRODUCT(計算_投入係数表_加工!$D255:$DS255, 生産額_中分類, IF(列分類振分=M$3, 1, 0))/SUMPRODUCT(生産額_中分類, IF(列分類振分=M$3, 1, 0))</f>
        <v>0</v>
      </c>
      <c r="N118" s="194">
        <f t="array" ref="N118">SUMPRODUCT(計算_投入係数表_加工!$D255:$DS255, 生産額_中分類, IF(列分類振分=N$3, 1, 0))/SUMPRODUCT(生産額_中分類, IF(列分類振分=N$3, 1, 0))</f>
        <v>0</v>
      </c>
      <c r="O118" s="194">
        <f t="array" ref="O118">SUMPRODUCT(計算_投入係数表_加工!$D255:$DS255, 生産額_中分類, IF(列分類振分=O$3, 1, 0))/SUMPRODUCT(生産額_中分類, IF(列分類振分=O$3, 1, 0))</f>
        <v>0</v>
      </c>
      <c r="P118" s="194">
        <f t="array" ref="P118">SUMPRODUCT(計算_投入係数表_加工!$D255:$DS255, 生産額_中分類, IF(列分類振分=P$3, 1, 0))/SUMPRODUCT(生産額_中分類, IF(列分類振分=P$3, 1, 0))</f>
        <v>0</v>
      </c>
      <c r="Q118" s="194" t="e">
        <f t="array" ref="Q118">SUMPRODUCT(計算_投入係数表_加工!$D255:$DS255, 生産額_中分類, IF(列分類振分=Q$3, 1, 0))/SUMPRODUCT(生産額_中分類, IF(列分類振分=Q$3, 1, 0))</f>
        <v>#DIV/0!</v>
      </c>
      <c r="R118" s="194" t="e">
        <f t="array" ref="R118">SUMPRODUCT(計算_投入係数表_加工!$D255:$DS255, 生産額_中分類, IF(列分類振分=R$3, 1, 0))/SUMPRODUCT(生産額_中分類, IF(列分類振分=R$3, 1, 0))</f>
        <v>#DIV/0!</v>
      </c>
      <c r="S118" s="194" t="e">
        <f t="array" ref="S118">SUMPRODUCT(計算_投入係数表_加工!$D255:$DS255, 生産額_中分類, IF(列分類振分=S$3, 1, 0))/SUMPRODUCT(生産額_中分類, IF(列分類振分=S$3, 1, 0))</f>
        <v>#DIV/0!</v>
      </c>
      <c r="T118" s="194" t="e">
        <f t="array" ref="T118">SUMPRODUCT(計算_投入係数表_加工!$D255:$DS255, 生産額_中分類, IF(列分類振分=T$3, 1, 0))/SUMPRODUCT(生産額_中分類, IF(列分類振分=T$3, 1, 0))</f>
        <v>#DIV/0!</v>
      </c>
      <c r="U118" s="194" t="e">
        <f t="array" ref="U118">SUMPRODUCT(計算_投入係数表_加工!$D255:$DS255, 生産額_中分類, IF(列分類振分=U$3, 1, 0))/SUMPRODUCT(生産額_中分類, IF(列分類振分=U$3, 1, 0))</f>
        <v>#DIV/0!</v>
      </c>
      <c r="V118" s="194" t="e">
        <f t="array" ref="V118">SUMPRODUCT(計算_投入係数表_加工!$D255:$DS255, 生産額_中分類, IF(列分類振分=V$3, 1, 0))/SUMPRODUCT(生産額_中分類, IF(列分類振分=V$3, 1, 0))</f>
        <v>#DIV/0!</v>
      </c>
      <c r="W118" s="194" t="e">
        <f t="array" ref="W118">SUMPRODUCT(計算_投入係数表_加工!$D255:$DS255, 生産額_中分類, IF(列分類振分=W$3, 1, 0))/SUMPRODUCT(生産額_中分類, IF(列分類振分=W$3, 1, 0))</f>
        <v>#DIV/0!</v>
      </c>
      <c r="X118" s="194" t="e">
        <f t="array" ref="X118">SUMPRODUCT(計算_投入係数表_加工!$D255:$DS255, 生産額_中分類, IF(列分類振分=X$3, 1, 0))/SUMPRODUCT(生産額_中分類, IF(列分類振分=X$3, 1, 0))</f>
        <v>#DIV/0!</v>
      </c>
      <c r="Y118" s="194" t="e">
        <f t="array" ref="Y118">SUMPRODUCT(計算_投入係数表_加工!$D255:$DS255, 生産額_中分類, IF(列分類振分=Y$3, 1, 0))/SUMPRODUCT(生産額_中分類, IF(列分類振分=Y$3, 1, 0))</f>
        <v>#DIV/0!</v>
      </c>
      <c r="Z118" s="194" t="e">
        <f t="array" ref="Z118">SUMPRODUCT(計算_投入係数表_加工!$D255:$DS255, 生産額_中分類, IF(列分類振分=Z$3, 1, 0))/SUMPRODUCT(生産額_中分類, IF(列分類振分=Z$3, 1, 0))</f>
        <v>#DIV/0!</v>
      </c>
      <c r="AA118" s="194" t="e">
        <f t="array" ref="AA118">SUMPRODUCT(計算_投入係数表_加工!$D255:$DS255, 生産額_中分類, IF(列分類振分=AA$3, 1, 0))/SUMPRODUCT(生産額_中分類, IF(列分類振分=AA$3, 1, 0))</f>
        <v>#DIV/0!</v>
      </c>
      <c r="AB118" s="194" t="e">
        <f t="array" ref="AB118">SUMPRODUCT(計算_投入係数表_加工!$D255:$DS255, 生産額_中分類, IF(列分類振分=AB$3, 1, 0))/SUMPRODUCT(生産額_中分類, IF(列分類振分=AB$3, 1, 0))</f>
        <v>#DIV/0!</v>
      </c>
      <c r="AC118" s="194" t="e">
        <f t="array" ref="AC118">SUMPRODUCT(計算_投入係数表_加工!$D255:$DS255, 生産額_中分類, IF(列分類振分=AC$3, 1, 0))/SUMPRODUCT(生産額_中分類, IF(列分類振分=AC$3, 1, 0))</f>
        <v>#DIV/0!</v>
      </c>
      <c r="AD118" s="194" t="e">
        <f t="array" ref="AD118">SUMPRODUCT(計算_投入係数表_加工!$D255:$DS255, 生産額_中分類, IF(列分類振分=AD$3, 1, 0))/SUMPRODUCT(生産額_中分類, IF(列分類振分=AD$3, 1, 0))</f>
        <v>#DIV/0!</v>
      </c>
      <c r="AE118" s="194" t="e">
        <f t="array" ref="AE118">SUMPRODUCT(計算_投入係数表_加工!$D255:$DS255, 生産額_中分類, IF(列分類振分=AE$3, 1, 0))/SUMPRODUCT(生産額_中分類, IF(列分類振分=AE$3, 1, 0))</f>
        <v>#DIV/0!</v>
      </c>
      <c r="AF118" s="194" t="e">
        <f t="array" ref="AF118">SUMPRODUCT(計算_投入係数表_加工!$D255:$DS255, 生産額_中分類, IF(列分類振分=AF$3, 1, 0))/SUMPRODUCT(生産額_中分類, IF(列分類振分=AF$3, 1, 0))</f>
        <v>#DIV/0!</v>
      </c>
      <c r="AG118" s="194" t="e">
        <f t="array" ref="AG118">SUMPRODUCT(計算_投入係数表_加工!$D255:$DS255, 生産額_中分類, IF(列分類振分=AG$3, 1, 0))/SUMPRODUCT(生産額_中分類, IF(列分類振分=AG$3, 1, 0))</f>
        <v>#DIV/0!</v>
      </c>
      <c r="AH118" s="194" t="e">
        <f t="array" ref="AH118">SUMPRODUCT(計算_投入係数表_加工!$D255:$DS255, 生産額_中分類, IF(列分類振分=AH$3, 1, 0))/SUMPRODUCT(生産額_中分類, IF(列分類振分=AH$3, 1, 0))</f>
        <v>#DIV/0!</v>
      </c>
      <c r="AI118" s="194" t="e">
        <f t="array" ref="AI118">SUMPRODUCT(計算_投入係数表_加工!$D255:$DS255, 生産額_中分類, IF(列分類振分=AI$3, 1, 0))/SUMPRODUCT(生産額_中分類, IF(列分類振分=AI$3, 1, 0))</f>
        <v>#DIV/0!</v>
      </c>
      <c r="AJ118" s="194" t="e">
        <f t="array" ref="AJ118">SUMPRODUCT(計算_投入係数表_加工!$D255:$DS255, 生産額_中分類, IF(列分類振分=AJ$3, 1, 0))/SUMPRODUCT(生産額_中分類, IF(列分類振分=AJ$3, 1, 0))</f>
        <v>#DIV/0!</v>
      </c>
      <c r="AK118" s="194" t="e">
        <f t="array" ref="AK118">SUMPRODUCT(計算_投入係数表_加工!$D255:$DS255, 生産額_中分類, IF(列分類振分=AK$3, 1, 0))/SUMPRODUCT(生産額_中分類, IF(列分類振分=AK$3, 1, 0))</f>
        <v>#DIV/0!</v>
      </c>
      <c r="AL118" s="194" t="e">
        <f t="array" ref="AL118">SUMPRODUCT(計算_投入係数表_加工!$D255:$DS255, 生産額_中分類, IF(列分類振分=AL$3, 1, 0))/SUMPRODUCT(生産額_中分類, IF(列分類振分=AL$3, 1, 0))</f>
        <v>#DIV/0!</v>
      </c>
      <c r="AM118" s="194" t="e">
        <f t="array" ref="AM118">SUMPRODUCT(計算_投入係数表_加工!$D255:$DS255, 生産額_中分類, IF(列分類振分=AM$3, 1, 0))/SUMPRODUCT(生産額_中分類, IF(列分類振分=AM$3, 1, 0))</f>
        <v>#DIV/0!</v>
      </c>
      <c r="AN118" s="194" t="e">
        <f t="array" ref="AN118">SUMPRODUCT(計算_投入係数表_加工!$D255:$DS255, 生産額_中分類, IF(列分類振分=AN$3, 1, 0))/SUMPRODUCT(生産額_中分類, IF(列分類振分=AN$3, 1, 0))</f>
        <v>#DIV/0!</v>
      </c>
      <c r="AO118" s="194" t="e">
        <f t="array" ref="AO118">SUMPRODUCT(計算_投入係数表_加工!$D255:$DS255, 生産額_中分類, IF(列分類振分=AO$3, 1, 0))/SUMPRODUCT(生産額_中分類, IF(列分類振分=AO$3, 1, 0))</f>
        <v>#DIV/0!</v>
      </c>
      <c r="AP118" s="194" t="e">
        <f t="array" ref="AP118">SUMPRODUCT(計算_投入係数表_加工!$D255:$DS255, 生産額_中分類, IF(列分類振分=AP$3, 1, 0))/SUMPRODUCT(生産額_中分類, IF(列分類振分=AP$3, 1, 0))</f>
        <v>#DIV/0!</v>
      </c>
      <c r="AQ118" s="194" t="e">
        <f t="array" ref="AQ118">SUMPRODUCT(計算_投入係数表_加工!$D255:$DS255, 生産額_中分類, IF(列分類振分=AQ$3, 1, 0))/SUMPRODUCT(生産額_中分類, IF(列分類振分=AQ$3, 1, 0))</f>
        <v>#DIV/0!</v>
      </c>
      <c r="AR118" s="194" t="e">
        <f t="array" ref="AR118">SUMPRODUCT(計算_投入係数表_加工!$D255:$DS255, 生産額_中分類, IF(列分類振分=AR$3, 1, 0))/SUMPRODUCT(生産額_中分類, IF(列分類振分=AR$3, 1, 0))</f>
        <v>#DIV/0!</v>
      </c>
      <c r="AS118" s="194" t="e">
        <f t="array" ref="AS118">SUMPRODUCT(計算_投入係数表_加工!$D255:$DS255, 生産額_中分類, IF(列分類振分=AS$3, 1, 0))/SUMPRODUCT(生産額_中分類, IF(列分類振分=AS$3, 1, 0))</f>
        <v>#DIV/0!</v>
      </c>
      <c r="AT118" s="194" t="e">
        <f t="array" ref="AT118">SUMPRODUCT(計算_投入係数表_加工!$D255:$DS255, 生産額_中分類, IF(列分類振分=AT$3, 1, 0))/SUMPRODUCT(生産額_中分類, IF(列分類振分=AT$3, 1, 0))</f>
        <v>#DIV/0!</v>
      </c>
      <c r="AU118" s="194" t="e">
        <f t="array" ref="AU118">SUMPRODUCT(計算_投入係数表_加工!$D255:$DS255, 生産額_中分類, IF(列分類振分=AU$3, 1, 0))/SUMPRODUCT(生産額_中分類, IF(列分類振分=AU$3, 1, 0))</f>
        <v>#DIV/0!</v>
      </c>
      <c r="AV118" s="194" t="e">
        <f t="array" ref="AV118">SUMPRODUCT(計算_投入係数表_加工!$D255:$DS255, 生産額_中分類, IF(列分類振分=AV$3, 1, 0))/SUMPRODUCT(生産額_中分類, IF(列分類振分=AV$3, 1, 0))</f>
        <v>#DIV/0!</v>
      </c>
      <c r="AW118" s="194" t="e">
        <f t="array" ref="AW118">SUMPRODUCT(計算_投入係数表_加工!$D255:$DS255, 生産額_中分類, IF(列分類振分=AW$3, 1, 0))/SUMPRODUCT(生産額_中分類, IF(列分類振分=AW$3, 1, 0))</f>
        <v>#DIV/0!</v>
      </c>
      <c r="AX118" s="194" t="e">
        <f t="array" ref="AX118">SUMPRODUCT(計算_投入係数表_加工!$D255:$DS255, 生産額_中分類, IF(列分類振分=AX$3, 1, 0))/SUMPRODUCT(生産額_中分類, IF(列分類振分=AX$3, 1, 0))</f>
        <v>#DIV/0!</v>
      </c>
      <c r="AY118" s="194" t="e">
        <f t="array" ref="AY118">SUMPRODUCT(計算_投入係数表_加工!$D255:$DS255, 生産額_中分類, IF(列分類振分=AY$3, 1, 0))/SUMPRODUCT(生産額_中分類, IF(列分類振分=AY$3, 1, 0))</f>
        <v>#DIV/0!</v>
      </c>
      <c r="AZ118" s="194" t="e">
        <f t="array" ref="AZ118">SUMPRODUCT(計算_投入係数表_加工!$D255:$DS255, 生産額_中分類, IF(列分類振分=AZ$3, 1, 0))/SUMPRODUCT(生産額_中分類, IF(列分類振分=AZ$3, 1, 0))</f>
        <v>#DIV/0!</v>
      </c>
      <c r="BA118" s="194" t="e">
        <f t="array" ref="BA118">SUMPRODUCT(計算_投入係数表_加工!$D255:$DS255, 生産額_中分類, IF(列分類振分=BA$3, 1, 0))/SUMPRODUCT(生産額_中分類, IF(列分類振分=BA$3, 1, 0))</f>
        <v>#DIV/0!</v>
      </c>
      <c r="BB118" s="194" t="e">
        <f t="array" ref="BB118">SUMPRODUCT(計算_投入係数表_加工!$D255:$DS255, 生産額_中分類, IF(列分類振分=BB$3, 1, 0))/SUMPRODUCT(生産額_中分類, IF(列分類振分=BB$3, 1, 0))</f>
        <v>#DIV/0!</v>
      </c>
      <c r="BC118" s="194" t="e">
        <f t="array" ref="BC118">SUMPRODUCT(計算_投入係数表_加工!$D255:$DS255, 生産額_中分類, IF(列分類振分=BC$3, 1, 0))/SUMPRODUCT(生産額_中分類, IF(列分類振分=BC$3, 1, 0))</f>
        <v>#DIV/0!</v>
      </c>
      <c r="BD118" s="194" t="e">
        <f t="array" ref="BD118">SUMPRODUCT(計算_投入係数表_加工!$D255:$DS255, 生産額_中分類, IF(列分類振分=BD$3, 1, 0))/SUMPRODUCT(生産額_中分類, IF(列分類振分=BD$3, 1, 0))</f>
        <v>#DIV/0!</v>
      </c>
      <c r="BE118" s="194" t="e">
        <f t="array" ref="BE118">SUMPRODUCT(計算_投入係数表_加工!$D255:$DS255, 生産額_中分類, IF(列分類振分=BE$3, 1, 0))/SUMPRODUCT(生産額_中分類, IF(列分類振分=BE$3, 1, 0))</f>
        <v>#DIV/0!</v>
      </c>
      <c r="BF118" s="194" t="e">
        <f t="array" ref="BF118">SUMPRODUCT(計算_投入係数表_加工!$D255:$DS255, 生産額_中分類, IF(列分類振分=BF$3, 1, 0))/SUMPRODUCT(生産額_中分類, IF(列分類振分=BF$3, 1, 0))</f>
        <v>#DIV/0!</v>
      </c>
      <c r="BG118" s="194" t="e">
        <f t="array" ref="BG118">SUMPRODUCT(計算_投入係数表_加工!$D255:$DS255, 生産額_中分類, IF(列分類振分=BG$3, 1, 0))/SUMPRODUCT(生産額_中分類, IF(列分類振分=BG$3, 1, 0))</f>
        <v>#DIV/0!</v>
      </c>
      <c r="BH118" s="194" t="e">
        <f t="array" ref="BH118">SUMPRODUCT(計算_投入係数表_加工!$D255:$DS255, 生産額_中分類, IF(列分類振分=BH$3, 1, 0))/SUMPRODUCT(生産額_中分類, IF(列分類振分=BH$3, 1, 0))</f>
        <v>#DIV/0!</v>
      </c>
      <c r="BI118" s="194" t="e">
        <f t="array" ref="BI118">SUMPRODUCT(計算_投入係数表_加工!$D255:$DS255, 生産額_中分類, IF(列分類振分=BI$3, 1, 0))/SUMPRODUCT(生産額_中分類, IF(列分類振分=BI$3, 1, 0))</f>
        <v>#DIV/0!</v>
      </c>
      <c r="BJ118" s="194" t="e">
        <f t="array" ref="BJ118">SUMPRODUCT(計算_投入係数表_加工!$D255:$DS255, 生産額_中分類, IF(列分類振分=BJ$3, 1, 0))/SUMPRODUCT(生産額_中分類, IF(列分類振分=BJ$3, 1, 0))</f>
        <v>#DIV/0!</v>
      </c>
      <c r="BK118" s="194" t="e">
        <f t="array" ref="BK118">SUMPRODUCT(計算_投入係数表_加工!$D255:$DS255, 生産額_中分類, IF(列分類振分=BK$3, 1, 0))/SUMPRODUCT(生産額_中分類, IF(列分類振分=BK$3, 1, 0))</f>
        <v>#DIV/0!</v>
      </c>
      <c r="BL118" s="194" t="e">
        <f t="array" ref="BL118">SUMPRODUCT(計算_投入係数表_加工!$D255:$DS255, 生産額_中分類, IF(列分類振分=BL$3, 1, 0))/SUMPRODUCT(生産額_中分類, IF(列分類振分=BL$3, 1, 0))</f>
        <v>#DIV/0!</v>
      </c>
      <c r="BM118" s="194" t="e">
        <f t="array" ref="BM118">SUMPRODUCT(計算_投入係数表_加工!$D255:$DS255, 生産額_中分類, IF(列分類振分=BM$3, 1, 0))/SUMPRODUCT(生産額_中分類, IF(列分類振分=BM$3, 1, 0))</f>
        <v>#DIV/0!</v>
      </c>
      <c r="BN118" s="194" t="e">
        <f t="array" ref="BN118">SUMPRODUCT(計算_投入係数表_加工!$D255:$DS255, 生産額_中分類, IF(列分類振分=BN$3, 1, 0))/SUMPRODUCT(生産額_中分類, IF(列分類振分=BN$3, 1, 0))</f>
        <v>#DIV/0!</v>
      </c>
      <c r="BO118" s="194" t="e">
        <f t="array" ref="BO118">SUMPRODUCT(計算_投入係数表_加工!$D255:$DS255, 生産額_中分類, IF(列分類振分=BO$3, 1, 0))/SUMPRODUCT(生産額_中分類, IF(列分類振分=BO$3, 1, 0))</f>
        <v>#DIV/0!</v>
      </c>
      <c r="BP118" s="194" t="e">
        <f t="array" ref="BP118">SUMPRODUCT(計算_投入係数表_加工!$D255:$DS255, 生産額_中分類, IF(列分類振分=BP$3, 1, 0))/SUMPRODUCT(生産額_中分類, IF(列分類振分=BP$3, 1, 0))</f>
        <v>#DIV/0!</v>
      </c>
      <c r="BQ118" s="194" t="e">
        <f t="array" ref="BQ118">SUMPRODUCT(計算_投入係数表_加工!$D255:$DS255, 生産額_中分類, IF(列分類振分=BQ$3, 1, 0))/SUMPRODUCT(生産額_中分類, IF(列分類振分=BQ$3, 1, 0))</f>
        <v>#DIV/0!</v>
      </c>
      <c r="BR118" s="194" t="e">
        <f t="array" ref="BR118">SUMPRODUCT(計算_投入係数表_加工!$D255:$DS255, 生産額_中分類, IF(列分類振分=BR$3, 1, 0))/SUMPRODUCT(生産額_中分類, IF(列分類振分=BR$3, 1, 0))</f>
        <v>#DIV/0!</v>
      </c>
      <c r="BS118" s="194" t="e">
        <f t="array" ref="BS118">SUMPRODUCT(計算_投入係数表_加工!$D255:$DS255, 生産額_中分類, IF(列分類振分=BS$3, 1, 0))/SUMPRODUCT(生産額_中分類, IF(列分類振分=BS$3, 1, 0))</f>
        <v>#DIV/0!</v>
      </c>
      <c r="BT118" s="194" t="e">
        <f t="array" ref="BT118">SUMPRODUCT(計算_投入係数表_加工!$D255:$DS255, 生産額_中分類, IF(列分類振分=BT$3, 1, 0))/SUMPRODUCT(生産額_中分類, IF(列分類振分=BT$3, 1, 0))</f>
        <v>#DIV/0!</v>
      </c>
      <c r="BU118" s="194" t="e">
        <f t="array" ref="BU118">SUMPRODUCT(計算_投入係数表_加工!$D255:$DS255, 生産額_中分類, IF(列分類振分=BU$3, 1, 0))/SUMPRODUCT(生産額_中分類, IF(列分類振分=BU$3, 1, 0))</f>
        <v>#DIV/0!</v>
      </c>
      <c r="BV118" s="194" t="e">
        <f t="array" ref="BV118">SUMPRODUCT(計算_投入係数表_加工!$D255:$DS255, 生産額_中分類, IF(列分類振分=BV$3, 1, 0))/SUMPRODUCT(生産額_中分類, IF(列分類振分=BV$3, 1, 0))</f>
        <v>#DIV/0!</v>
      </c>
      <c r="BW118" s="194" t="e">
        <f t="array" ref="BW118">SUMPRODUCT(計算_投入係数表_加工!$D255:$DS255, 生産額_中分類, IF(列分類振分=BW$3, 1, 0))/SUMPRODUCT(生産額_中分類, IF(列分類振分=BW$3, 1, 0))</f>
        <v>#DIV/0!</v>
      </c>
      <c r="BX118" s="194" t="e">
        <f t="array" ref="BX118">SUMPRODUCT(計算_投入係数表_加工!$D255:$DS255, 生産額_中分類, IF(列分類振分=BX$3, 1, 0))/SUMPRODUCT(生産額_中分類, IF(列分類振分=BX$3, 1, 0))</f>
        <v>#DIV/0!</v>
      </c>
      <c r="BY118" s="194" t="e">
        <f t="array" ref="BY118">SUMPRODUCT(計算_投入係数表_加工!$D255:$DS255, 生産額_中分類, IF(列分類振分=BY$3, 1, 0))/SUMPRODUCT(生産額_中分類, IF(列分類振分=BY$3, 1, 0))</f>
        <v>#DIV/0!</v>
      </c>
      <c r="BZ118" s="194" t="e">
        <f t="array" ref="BZ118">SUMPRODUCT(計算_投入係数表_加工!$D255:$DS255, 生産額_中分類, IF(列分類振分=BZ$3, 1, 0))/SUMPRODUCT(生産額_中分類, IF(列分類振分=BZ$3, 1, 0))</f>
        <v>#DIV/0!</v>
      </c>
      <c r="CA118" s="194" t="e">
        <f t="array" ref="CA118">SUMPRODUCT(計算_投入係数表_加工!$D255:$DS255, 生産額_中分類, IF(列分類振分=CA$3, 1, 0))/SUMPRODUCT(生産額_中分類, IF(列分類振分=CA$3, 1, 0))</f>
        <v>#DIV/0!</v>
      </c>
      <c r="CB118" s="194" t="e">
        <f t="array" ref="CB118">SUMPRODUCT(計算_投入係数表_加工!$D255:$DS255, 生産額_中分類, IF(列分類振分=CB$3, 1, 0))/SUMPRODUCT(生産額_中分類, IF(列分類振分=CB$3, 1, 0))</f>
        <v>#DIV/0!</v>
      </c>
      <c r="CC118" s="194" t="e">
        <f t="array" ref="CC118">SUMPRODUCT(計算_投入係数表_加工!$D255:$DS255, 生産額_中分類, IF(列分類振分=CC$3, 1, 0))/SUMPRODUCT(生産額_中分類, IF(列分類振分=CC$3, 1, 0))</f>
        <v>#DIV/0!</v>
      </c>
      <c r="CD118" s="194" t="e">
        <f t="array" ref="CD118">SUMPRODUCT(計算_投入係数表_加工!$D255:$DS255, 生産額_中分類, IF(列分類振分=CD$3, 1, 0))/SUMPRODUCT(生産額_中分類, IF(列分類振分=CD$3, 1, 0))</f>
        <v>#DIV/0!</v>
      </c>
      <c r="CE118" s="194" t="e">
        <f t="array" ref="CE118">SUMPRODUCT(計算_投入係数表_加工!$D255:$DS255, 生産額_中分類, IF(列分類振分=CE$3, 1, 0))/SUMPRODUCT(生産額_中分類, IF(列分類振分=CE$3, 1, 0))</f>
        <v>#DIV/0!</v>
      </c>
      <c r="CF118" s="194" t="e">
        <f t="array" ref="CF118">SUMPRODUCT(計算_投入係数表_加工!$D255:$DS255, 生産額_中分類, IF(列分類振分=CF$3, 1, 0))/SUMPRODUCT(生産額_中分類, IF(列分類振分=CF$3, 1, 0))</f>
        <v>#DIV/0!</v>
      </c>
      <c r="CG118" s="194" t="e">
        <f t="array" ref="CG118">SUMPRODUCT(計算_投入係数表_加工!$D255:$DS255, 生産額_中分類, IF(列分類振分=CG$3, 1, 0))/SUMPRODUCT(生産額_中分類, IF(列分類振分=CG$3, 1, 0))</f>
        <v>#DIV/0!</v>
      </c>
      <c r="CH118" s="194" t="e">
        <f t="array" ref="CH118">SUMPRODUCT(計算_投入係数表_加工!$D255:$DS255, 生産額_中分類, IF(列分類振分=CH$3, 1, 0))/SUMPRODUCT(生産額_中分類, IF(列分類振分=CH$3, 1, 0))</f>
        <v>#DIV/0!</v>
      </c>
      <c r="CI118" s="194" t="e">
        <f t="array" ref="CI118">SUMPRODUCT(計算_投入係数表_加工!$D255:$DS255, 生産額_中分類, IF(列分類振分=CI$3, 1, 0))/SUMPRODUCT(生産額_中分類, IF(列分類振分=CI$3, 1, 0))</f>
        <v>#DIV/0!</v>
      </c>
      <c r="CJ118" s="194" t="e">
        <f t="array" ref="CJ118">SUMPRODUCT(計算_投入係数表_加工!$D255:$DS255, 生産額_中分類, IF(列分類振分=CJ$3, 1, 0))/SUMPRODUCT(生産額_中分類, IF(列分類振分=CJ$3, 1, 0))</f>
        <v>#DIV/0!</v>
      </c>
      <c r="CK118" s="194" t="e">
        <f t="array" ref="CK118">SUMPRODUCT(計算_投入係数表_加工!$D255:$DS255, 生産額_中分類, IF(列分類振分=CK$3, 1, 0))/SUMPRODUCT(生産額_中分類, IF(列分類振分=CK$3, 1, 0))</f>
        <v>#DIV/0!</v>
      </c>
      <c r="CL118" s="194" t="e">
        <f t="array" ref="CL118">SUMPRODUCT(計算_投入係数表_加工!$D255:$DS255, 生産額_中分類, IF(列分類振分=CL$3, 1, 0))/SUMPRODUCT(生産額_中分類, IF(列分類振分=CL$3, 1, 0))</f>
        <v>#DIV/0!</v>
      </c>
      <c r="CM118" s="194" t="e">
        <f t="array" ref="CM118">SUMPRODUCT(計算_投入係数表_加工!$D255:$DS255, 生産額_中分類, IF(列分類振分=CM$3, 1, 0))/SUMPRODUCT(生産額_中分類, IF(列分類振分=CM$3, 1, 0))</f>
        <v>#DIV/0!</v>
      </c>
      <c r="CN118" s="194" t="e">
        <f t="array" ref="CN118">SUMPRODUCT(計算_投入係数表_加工!$D255:$DS255, 生産額_中分類, IF(列分類振分=CN$3, 1, 0))/SUMPRODUCT(生産額_中分類, IF(列分類振分=CN$3, 1, 0))</f>
        <v>#DIV/0!</v>
      </c>
      <c r="CO118" s="194" t="e">
        <f t="array" ref="CO118">SUMPRODUCT(計算_投入係数表_加工!$D255:$DS255, 生産額_中分類, IF(列分類振分=CO$3, 1, 0))/SUMPRODUCT(生産額_中分類, IF(列分類振分=CO$3, 1, 0))</f>
        <v>#DIV/0!</v>
      </c>
      <c r="CP118" s="194" t="e">
        <f t="array" ref="CP118">SUMPRODUCT(計算_投入係数表_加工!$D255:$DS255, 生産額_中分類, IF(列分類振分=CP$3, 1, 0))/SUMPRODUCT(生産額_中分類, IF(列分類振分=CP$3, 1, 0))</f>
        <v>#DIV/0!</v>
      </c>
      <c r="CQ118" s="194" t="e">
        <f t="array" ref="CQ118">SUMPRODUCT(計算_投入係数表_加工!$D255:$DS255, 生産額_中分類, IF(列分類振分=CQ$3, 1, 0))/SUMPRODUCT(生産額_中分類, IF(列分類振分=CQ$3, 1, 0))</f>
        <v>#DIV/0!</v>
      </c>
      <c r="CR118" s="194" t="e">
        <f t="array" ref="CR118">SUMPRODUCT(計算_投入係数表_加工!$D255:$DS255, 生産額_中分類, IF(列分類振分=CR$3, 1, 0))/SUMPRODUCT(生産額_中分類, IF(列分類振分=CR$3, 1, 0))</f>
        <v>#DIV/0!</v>
      </c>
      <c r="CS118" s="194" t="e">
        <f t="array" ref="CS118">SUMPRODUCT(計算_投入係数表_加工!$D255:$DS255, 生産額_中分類, IF(列分類振分=CS$3, 1, 0))/SUMPRODUCT(生産額_中分類, IF(列分類振分=CS$3, 1, 0))</f>
        <v>#DIV/0!</v>
      </c>
      <c r="CT118" s="194" t="e">
        <f t="array" ref="CT118">SUMPRODUCT(計算_投入係数表_加工!$D255:$DS255, 生産額_中分類, IF(列分類振分=CT$3, 1, 0))/SUMPRODUCT(生産額_中分類, IF(列分類振分=CT$3, 1, 0))</f>
        <v>#DIV/0!</v>
      </c>
      <c r="CU118" s="194" t="e">
        <f t="array" ref="CU118">SUMPRODUCT(計算_投入係数表_加工!$D255:$DS255, 生産額_中分類, IF(列分類振分=CU$3, 1, 0))/SUMPRODUCT(生産額_中分類, IF(列分類振分=CU$3, 1, 0))</f>
        <v>#DIV/0!</v>
      </c>
      <c r="CV118" s="194" t="e">
        <f t="array" ref="CV118">SUMPRODUCT(計算_投入係数表_加工!$D255:$DS255, 生産額_中分類, IF(列分類振分=CV$3, 1, 0))/SUMPRODUCT(生産額_中分類, IF(列分類振分=CV$3, 1, 0))</f>
        <v>#DIV/0!</v>
      </c>
      <c r="CW118" s="194" t="e">
        <f t="array" ref="CW118">SUMPRODUCT(計算_投入係数表_加工!$D255:$DS255, 生産額_中分類, IF(列分類振分=CW$3, 1, 0))/SUMPRODUCT(生産額_中分類, IF(列分類振分=CW$3, 1, 0))</f>
        <v>#DIV/0!</v>
      </c>
      <c r="CX118" s="194" t="e">
        <f t="array" ref="CX118">SUMPRODUCT(計算_投入係数表_加工!$D255:$DS255, 生産額_中分類, IF(列分類振分=CX$3, 1, 0))/SUMPRODUCT(生産額_中分類, IF(列分類振分=CX$3, 1, 0))</f>
        <v>#DIV/0!</v>
      </c>
      <c r="CY118" s="194" t="e">
        <f t="array" ref="CY118">SUMPRODUCT(計算_投入係数表_加工!$D255:$DS255, 生産額_中分類, IF(列分類振分=CY$3, 1, 0))/SUMPRODUCT(生産額_中分類, IF(列分類振分=CY$3, 1, 0))</f>
        <v>#DIV/0!</v>
      </c>
      <c r="CZ118" s="194" t="e">
        <f t="array" ref="CZ118">SUMPRODUCT(計算_投入係数表_加工!$D255:$DS255, 生産額_中分類, IF(列分類振分=CZ$3, 1, 0))/SUMPRODUCT(生産額_中分類, IF(列分類振分=CZ$3, 1, 0))</f>
        <v>#DIV/0!</v>
      </c>
      <c r="DA118" s="194" t="e">
        <f t="array" ref="DA118">SUMPRODUCT(計算_投入係数表_加工!$D255:$DS255, 生産額_中分類, IF(列分類振分=DA$3, 1, 0))/SUMPRODUCT(生産額_中分類, IF(列分類振分=DA$3, 1, 0))</f>
        <v>#DIV/0!</v>
      </c>
      <c r="DB118" s="194" t="e">
        <f t="array" ref="DB118">SUMPRODUCT(計算_投入係数表_加工!$D255:$DS255, 生産額_中分類, IF(列分類振分=DB$3, 1, 0))/SUMPRODUCT(生産額_中分類, IF(列分類振分=DB$3, 1, 0))</f>
        <v>#DIV/0!</v>
      </c>
      <c r="DC118" s="194" t="e">
        <f t="array" ref="DC118">SUMPRODUCT(計算_投入係数表_加工!$D255:$DS255, 生産額_中分類, IF(列分類振分=DC$3, 1, 0))/SUMPRODUCT(生産額_中分類, IF(列分類振分=DC$3, 1, 0))</f>
        <v>#DIV/0!</v>
      </c>
      <c r="DD118" s="194" t="e">
        <f t="array" ref="DD118">SUMPRODUCT(計算_投入係数表_加工!$D255:$DS255, 生産額_中分類, IF(列分類振分=DD$3, 1, 0))/SUMPRODUCT(生産額_中分類, IF(列分類振分=DD$3, 1, 0))</f>
        <v>#DIV/0!</v>
      </c>
      <c r="DE118" s="194" t="e">
        <f t="array" ref="DE118">SUMPRODUCT(計算_投入係数表_加工!$D255:$DS255, 生産額_中分類, IF(列分類振分=DE$3, 1, 0))/SUMPRODUCT(生産額_中分類, IF(列分類振分=DE$3, 1, 0))</f>
        <v>#DIV/0!</v>
      </c>
      <c r="DF118" s="194" t="e">
        <f t="array" ref="DF118">SUMPRODUCT(計算_投入係数表_加工!$D255:$DS255, 生産額_中分類, IF(列分類振分=DF$3, 1, 0))/SUMPRODUCT(生産額_中分類, IF(列分類振分=DF$3, 1, 0))</f>
        <v>#DIV/0!</v>
      </c>
      <c r="DG118" s="194" t="e">
        <f t="array" ref="DG118">SUMPRODUCT(計算_投入係数表_加工!$D255:$DS255, 生産額_中分類, IF(列分類振分=DG$3, 1, 0))/SUMPRODUCT(生産額_中分類, IF(列分類振分=DG$3, 1, 0))</f>
        <v>#DIV/0!</v>
      </c>
      <c r="DH118" s="194" t="e">
        <f t="array" ref="DH118">SUMPRODUCT(計算_投入係数表_加工!$D255:$DS255, 生産額_中分類, IF(列分類振分=DH$3, 1, 0))/SUMPRODUCT(生産額_中分類, IF(列分類振分=DH$3, 1, 0))</f>
        <v>#DIV/0!</v>
      </c>
      <c r="DI118" s="194" t="e">
        <f t="array" ref="DI118">SUMPRODUCT(計算_投入係数表_加工!$D255:$DS255, 生産額_中分類, IF(列分類振分=DI$3, 1, 0))/SUMPRODUCT(生産額_中分類, IF(列分類振分=DI$3, 1, 0))</f>
        <v>#DIV/0!</v>
      </c>
      <c r="DJ118" s="194" t="e">
        <f t="array" ref="DJ118">SUMPRODUCT(計算_投入係数表_加工!$D255:$DS255, 生産額_中分類, IF(列分類振分=DJ$3, 1, 0))/SUMPRODUCT(生産額_中分類, IF(列分類振分=DJ$3, 1, 0))</f>
        <v>#DIV/0!</v>
      </c>
      <c r="DK118" s="194" t="e">
        <f t="array" ref="DK118">SUMPRODUCT(計算_投入係数表_加工!$D255:$DS255, 生産額_中分類, IF(列分類振分=DK$3, 1, 0))/SUMPRODUCT(生産額_中分類, IF(列分類振分=DK$3, 1, 0))</f>
        <v>#DIV/0!</v>
      </c>
      <c r="DL118" s="194" t="e">
        <f t="array" ref="DL118">SUMPRODUCT(計算_投入係数表_加工!$D255:$DS255, 生産額_中分類, IF(列分類振分=DL$3, 1, 0))/SUMPRODUCT(生産額_中分類, IF(列分類振分=DL$3, 1, 0))</f>
        <v>#DIV/0!</v>
      </c>
      <c r="DM118" s="194" t="e">
        <f t="array" ref="DM118">SUMPRODUCT(計算_投入係数表_加工!$D255:$DS255, 生産額_中分類, IF(列分類振分=DM$3, 1, 0))/SUMPRODUCT(生産額_中分類, IF(列分類振分=DM$3, 1, 0))</f>
        <v>#DIV/0!</v>
      </c>
      <c r="DN118" s="194" t="e">
        <f t="array" ref="DN118">SUMPRODUCT(計算_投入係数表_加工!$D255:$DS255, 生産額_中分類, IF(列分類振分=DN$3, 1, 0))/SUMPRODUCT(生産額_中分類, IF(列分類振分=DN$3, 1, 0))</f>
        <v>#DIV/0!</v>
      </c>
      <c r="DO118" s="194" t="e">
        <f t="array" ref="DO118">SUMPRODUCT(計算_投入係数表_加工!$D255:$DS255, 生産額_中分類, IF(列分類振分=DO$3, 1, 0))/SUMPRODUCT(生産額_中分類, IF(列分類振分=DO$3, 1, 0))</f>
        <v>#DIV/0!</v>
      </c>
      <c r="DP118" s="194" t="e">
        <f t="array" ref="DP118">SUMPRODUCT(計算_投入係数表_加工!$D255:$DS255, 生産額_中分類, IF(列分類振分=DP$3, 1, 0))/SUMPRODUCT(生産額_中分類, IF(列分類振分=DP$3, 1, 0))</f>
        <v>#DIV/0!</v>
      </c>
      <c r="DQ118" s="194" t="e">
        <f t="array" ref="DQ118">SUMPRODUCT(計算_投入係数表_加工!$D255:$DS255, 生産額_中分類, IF(列分類振分=DQ$3, 1, 0))/SUMPRODUCT(生産額_中分類, IF(列分類振分=DQ$3, 1, 0))</f>
        <v>#DIV/0!</v>
      </c>
      <c r="DR118" s="194" t="e">
        <f t="array" ref="DR118">SUMPRODUCT(計算_投入係数表_加工!$D255:$DS255, 生産額_中分類, IF(列分類振分=DR$3, 1, 0))/SUMPRODUCT(生産額_中分類, IF(列分類振分=DR$3, 1, 0))</f>
        <v>#DIV/0!</v>
      </c>
      <c r="DS118" s="194" t="e">
        <f t="array" ref="DS118">SUMPRODUCT(計算_投入係数表_加工!$D255:$DS255, 生産額_中分類, IF(列分類振分=DS$3, 1, 0))/SUMPRODUCT(生産額_中分類, IF(列分類振分=DS$3, 1, 0))</f>
        <v>#DIV/0!</v>
      </c>
      <c r="DT118" s="23">
        <f>SUMIF(振分, $C118, 計算_投入係数表_加工!DT$4:DT$123)</f>
        <v>0</v>
      </c>
    </row>
    <row r="119" spans="2:124" x14ac:dyDescent="0.25">
      <c r="B119" s="53">
        <v>116</v>
      </c>
      <c r="C119" s="192" t="str">
        <v>-</v>
      </c>
      <c r="D119" s="193">
        <f t="array" ref="D119">SUMPRODUCT(計算_投入係数表_加工!$D256:$DS256, 生産額_中分類, IF(列分類振分=D$3, 1, 0))/SUMPRODUCT(生産額_中分類, IF(列分類振分=D$3, 1, 0))</f>
        <v>0</v>
      </c>
      <c r="E119" s="194">
        <f t="array" ref="E119">SUMPRODUCT(計算_投入係数表_加工!$D256:$DS256, 生産額_中分類, IF(列分類振分=E$3, 1, 0))/SUMPRODUCT(生産額_中分類, IF(列分類振分=E$3, 1, 0))</f>
        <v>0</v>
      </c>
      <c r="F119" s="194">
        <f t="array" ref="F119">SUMPRODUCT(計算_投入係数表_加工!$D256:$DS256, 生産額_中分類, IF(列分類振分=F$3, 1, 0))/SUMPRODUCT(生産額_中分類, IF(列分類振分=F$3, 1, 0))</f>
        <v>0</v>
      </c>
      <c r="G119" s="194">
        <f t="array" ref="G119">SUMPRODUCT(計算_投入係数表_加工!$D256:$DS256, 生産額_中分類, IF(列分類振分=G$3, 1, 0))/SUMPRODUCT(生産額_中分類, IF(列分類振分=G$3, 1, 0))</f>
        <v>0</v>
      </c>
      <c r="H119" s="194">
        <f t="array" ref="H119">SUMPRODUCT(計算_投入係数表_加工!$D256:$DS256, 生産額_中分類, IF(列分類振分=H$3, 1, 0))/SUMPRODUCT(生産額_中分類, IF(列分類振分=H$3, 1, 0))</f>
        <v>0</v>
      </c>
      <c r="I119" s="194">
        <f t="array" ref="I119">SUMPRODUCT(計算_投入係数表_加工!$D256:$DS256, 生産額_中分類, IF(列分類振分=I$3, 1, 0))/SUMPRODUCT(生産額_中分類, IF(列分類振分=I$3, 1, 0))</f>
        <v>0</v>
      </c>
      <c r="J119" s="194">
        <f t="array" ref="J119">SUMPRODUCT(計算_投入係数表_加工!$D256:$DS256, 生産額_中分類, IF(列分類振分=J$3, 1, 0))/SUMPRODUCT(生産額_中分類, IF(列分類振分=J$3, 1, 0))</f>
        <v>0</v>
      </c>
      <c r="K119" s="194">
        <f t="array" ref="K119">SUMPRODUCT(計算_投入係数表_加工!$D256:$DS256, 生産額_中分類, IF(列分類振分=K$3, 1, 0))/SUMPRODUCT(生産額_中分類, IF(列分類振分=K$3, 1, 0))</f>
        <v>0</v>
      </c>
      <c r="L119" s="194">
        <f t="array" ref="L119">SUMPRODUCT(計算_投入係数表_加工!$D256:$DS256, 生産額_中分類, IF(列分類振分=L$3, 1, 0))/SUMPRODUCT(生産額_中分類, IF(列分類振分=L$3, 1, 0))</f>
        <v>0</v>
      </c>
      <c r="M119" s="194">
        <f t="array" ref="M119">SUMPRODUCT(計算_投入係数表_加工!$D256:$DS256, 生産額_中分類, IF(列分類振分=M$3, 1, 0))/SUMPRODUCT(生産額_中分類, IF(列分類振分=M$3, 1, 0))</f>
        <v>0</v>
      </c>
      <c r="N119" s="194">
        <f t="array" ref="N119">SUMPRODUCT(計算_投入係数表_加工!$D256:$DS256, 生産額_中分類, IF(列分類振分=N$3, 1, 0))/SUMPRODUCT(生産額_中分類, IF(列分類振分=N$3, 1, 0))</f>
        <v>0</v>
      </c>
      <c r="O119" s="194">
        <f t="array" ref="O119">SUMPRODUCT(計算_投入係数表_加工!$D256:$DS256, 生産額_中分類, IF(列分類振分=O$3, 1, 0))/SUMPRODUCT(生産額_中分類, IF(列分類振分=O$3, 1, 0))</f>
        <v>0</v>
      </c>
      <c r="P119" s="194">
        <f t="array" ref="P119">SUMPRODUCT(計算_投入係数表_加工!$D256:$DS256, 生産額_中分類, IF(列分類振分=P$3, 1, 0))/SUMPRODUCT(生産額_中分類, IF(列分類振分=P$3, 1, 0))</f>
        <v>0</v>
      </c>
      <c r="Q119" s="194" t="e">
        <f t="array" ref="Q119">SUMPRODUCT(計算_投入係数表_加工!$D256:$DS256, 生産額_中分類, IF(列分類振分=Q$3, 1, 0))/SUMPRODUCT(生産額_中分類, IF(列分類振分=Q$3, 1, 0))</f>
        <v>#DIV/0!</v>
      </c>
      <c r="R119" s="194" t="e">
        <f t="array" ref="R119">SUMPRODUCT(計算_投入係数表_加工!$D256:$DS256, 生産額_中分類, IF(列分類振分=R$3, 1, 0))/SUMPRODUCT(生産額_中分類, IF(列分類振分=R$3, 1, 0))</f>
        <v>#DIV/0!</v>
      </c>
      <c r="S119" s="194" t="e">
        <f t="array" ref="S119">SUMPRODUCT(計算_投入係数表_加工!$D256:$DS256, 生産額_中分類, IF(列分類振分=S$3, 1, 0))/SUMPRODUCT(生産額_中分類, IF(列分類振分=S$3, 1, 0))</f>
        <v>#DIV/0!</v>
      </c>
      <c r="T119" s="194" t="e">
        <f t="array" ref="T119">SUMPRODUCT(計算_投入係数表_加工!$D256:$DS256, 生産額_中分類, IF(列分類振分=T$3, 1, 0))/SUMPRODUCT(生産額_中分類, IF(列分類振分=T$3, 1, 0))</f>
        <v>#DIV/0!</v>
      </c>
      <c r="U119" s="194" t="e">
        <f t="array" ref="U119">SUMPRODUCT(計算_投入係数表_加工!$D256:$DS256, 生産額_中分類, IF(列分類振分=U$3, 1, 0))/SUMPRODUCT(生産額_中分類, IF(列分類振分=U$3, 1, 0))</f>
        <v>#DIV/0!</v>
      </c>
      <c r="V119" s="194" t="e">
        <f t="array" ref="V119">SUMPRODUCT(計算_投入係数表_加工!$D256:$DS256, 生産額_中分類, IF(列分類振分=V$3, 1, 0))/SUMPRODUCT(生産額_中分類, IF(列分類振分=V$3, 1, 0))</f>
        <v>#DIV/0!</v>
      </c>
      <c r="W119" s="194" t="e">
        <f t="array" ref="W119">SUMPRODUCT(計算_投入係数表_加工!$D256:$DS256, 生産額_中分類, IF(列分類振分=W$3, 1, 0))/SUMPRODUCT(生産額_中分類, IF(列分類振分=W$3, 1, 0))</f>
        <v>#DIV/0!</v>
      </c>
      <c r="X119" s="194" t="e">
        <f t="array" ref="X119">SUMPRODUCT(計算_投入係数表_加工!$D256:$DS256, 生産額_中分類, IF(列分類振分=X$3, 1, 0))/SUMPRODUCT(生産額_中分類, IF(列分類振分=X$3, 1, 0))</f>
        <v>#DIV/0!</v>
      </c>
      <c r="Y119" s="194" t="e">
        <f t="array" ref="Y119">SUMPRODUCT(計算_投入係数表_加工!$D256:$DS256, 生産額_中分類, IF(列分類振分=Y$3, 1, 0))/SUMPRODUCT(生産額_中分類, IF(列分類振分=Y$3, 1, 0))</f>
        <v>#DIV/0!</v>
      </c>
      <c r="Z119" s="194" t="e">
        <f t="array" ref="Z119">SUMPRODUCT(計算_投入係数表_加工!$D256:$DS256, 生産額_中分類, IF(列分類振分=Z$3, 1, 0))/SUMPRODUCT(生産額_中分類, IF(列分類振分=Z$3, 1, 0))</f>
        <v>#DIV/0!</v>
      </c>
      <c r="AA119" s="194" t="e">
        <f t="array" ref="AA119">SUMPRODUCT(計算_投入係数表_加工!$D256:$DS256, 生産額_中分類, IF(列分類振分=AA$3, 1, 0))/SUMPRODUCT(生産額_中分類, IF(列分類振分=AA$3, 1, 0))</f>
        <v>#DIV/0!</v>
      </c>
      <c r="AB119" s="194" t="e">
        <f t="array" ref="AB119">SUMPRODUCT(計算_投入係数表_加工!$D256:$DS256, 生産額_中分類, IF(列分類振分=AB$3, 1, 0))/SUMPRODUCT(生産額_中分類, IF(列分類振分=AB$3, 1, 0))</f>
        <v>#DIV/0!</v>
      </c>
      <c r="AC119" s="194" t="e">
        <f t="array" ref="AC119">SUMPRODUCT(計算_投入係数表_加工!$D256:$DS256, 生産額_中分類, IF(列分類振分=AC$3, 1, 0))/SUMPRODUCT(生産額_中分類, IF(列分類振分=AC$3, 1, 0))</f>
        <v>#DIV/0!</v>
      </c>
      <c r="AD119" s="194" t="e">
        <f t="array" ref="AD119">SUMPRODUCT(計算_投入係数表_加工!$D256:$DS256, 生産額_中分類, IF(列分類振分=AD$3, 1, 0))/SUMPRODUCT(生産額_中分類, IF(列分類振分=AD$3, 1, 0))</f>
        <v>#DIV/0!</v>
      </c>
      <c r="AE119" s="194" t="e">
        <f t="array" ref="AE119">SUMPRODUCT(計算_投入係数表_加工!$D256:$DS256, 生産額_中分類, IF(列分類振分=AE$3, 1, 0))/SUMPRODUCT(生産額_中分類, IF(列分類振分=AE$3, 1, 0))</f>
        <v>#DIV/0!</v>
      </c>
      <c r="AF119" s="194" t="e">
        <f t="array" ref="AF119">SUMPRODUCT(計算_投入係数表_加工!$D256:$DS256, 生産額_中分類, IF(列分類振分=AF$3, 1, 0))/SUMPRODUCT(生産額_中分類, IF(列分類振分=AF$3, 1, 0))</f>
        <v>#DIV/0!</v>
      </c>
      <c r="AG119" s="194" t="e">
        <f t="array" ref="AG119">SUMPRODUCT(計算_投入係数表_加工!$D256:$DS256, 生産額_中分類, IF(列分類振分=AG$3, 1, 0))/SUMPRODUCT(生産額_中分類, IF(列分類振分=AG$3, 1, 0))</f>
        <v>#DIV/0!</v>
      </c>
      <c r="AH119" s="194" t="e">
        <f t="array" ref="AH119">SUMPRODUCT(計算_投入係数表_加工!$D256:$DS256, 生産額_中分類, IF(列分類振分=AH$3, 1, 0))/SUMPRODUCT(生産額_中分類, IF(列分類振分=AH$3, 1, 0))</f>
        <v>#DIV/0!</v>
      </c>
      <c r="AI119" s="194" t="e">
        <f t="array" ref="AI119">SUMPRODUCT(計算_投入係数表_加工!$D256:$DS256, 生産額_中分類, IF(列分類振分=AI$3, 1, 0))/SUMPRODUCT(生産額_中分類, IF(列分類振分=AI$3, 1, 0))</f>
        <v>#DIV/0!</v>
      </c>
      <c r="AJ119" s="194" t="e">
        <f t="array" ref="AJ119">SUMPRODUCT(計算_投入係数表_加工!$D256:$DS256, 生産額_中分類, IF(列分類振分=AJ$3, 1, 0))/SUMPRODUCT(生産額_中分類, IF(列分類振分=AJ$3, 1, 0))</f>
        <v>#DIV/0!</v>
      </c>
      <c r="AK119" s="194" t="e">
        <f t="array" ref="AK119">SUMPRODUCT(計算_投入係数表_加工!$D256:$DS256, 生産額_中分類, IF(列分類振分=AK$3, 1, 0))/SUMPRODUCT(生産額_中分類, IF(列分類振分=AK$3, 1, 0))</f>
        <v>#DIV/0!</v>
      </c>
      <c r="AL119" s="194" t="e">
        <f t="array" ref="AL119">SUMPRODUCT(計算_投入係数表_加工!$D256:$DS256, 生産額_中分類, IF(列分類振分=AL$3, 1, 0))/SUMPRODUCT(生産額_中分類, IF(列分類振分=AL$3, 1, 0))</f>
        <v>#DIV/0!</v>
      </c>
      <c r="AM119" s="194" t="e">
        <f t="array" ref="AM119">SUMPRODUCT(計算_投入係数表_加工!$D256:$DS256, 生産額_中分類, IF(列分類振分=AM$3, 1, 0))/SUMPRODUCT(生産額_中分類, IF(列分類振分=AM$3, 1, 0))</f>
        <v>#DIV/0!</v>
      </c>
      <c r="AN119" s="194" t="e">
        <f t="array" ref="AN119">SUMPRODUCT(計算_投入係数表_加工!$D256:$DS256, 生産額_中分類, IF(列分類振分=AN$3, 1, 0))/SUMPRODUCT(生産額_中分類, IF(列分類振分=AN$3, 1, 0))</f>
        <v>#DIV/0!</v>
      </c>
      <c r="AO119" s="194" t="e">
        <f t="array" ref="AO119">SUMPRODUCT(計算_投入係数表_加工!$D256:$DS256, 生産額_中分類, IF(列分類振分=AO$3, 1, 0))/SUMPRODUCT(生産額_中分類, IF(列分類振分=AO$3, 1, 0))</f>
        <v>#DIV/0!</v>
      </c>
      <c r="AP119" s="194" t="e">
        <f t="array" ref="AP119">SUMPRODUCT(計算_投入係数表_加工!$D256:$DS256, 生産額_中分類, IF(列分類振分=AP$3, 1, 0))/SUMPRODUCT(生産額_中分類, IF(列分類振分=AP$3, 1, 0))</f>
        <v>#DIV/0!</v>
      </c>
      <c r="AQ119" s="194" t="e">
        <f t="array" ref="AQ119">SUMPRODUCT(計算_投入係数表_加工!$D256:$DS256, 生産額_中分類, IF(列分類振分=AQ$3, 1, 0))/SUMPRODUCT(生産額_中分類, IF(列分類振分=AQ$3, 1, 0))</f>
        <v>#DIV/0!</v>
      </c>
      <c r="AR119" s="194" t="e">
        <f t="array" ref="AR119">SUMPRODUCT(計算_投入係数表_加工!$D256:$DS256, 生産額_中分類, IF(列分類振分=AR$3, 1, 0))/SUMPRODUCT(生産額_中分類, IF(列分類振分=AR$3, 1, 0))</f>
        <v>#DIV/0!</v>
      </c>
      <c r="AS119" s="194" t="e">
        <f t="array" ref="AS119">SUMPRODUCT(計算_投入係数表_加工!$D256:$DS256, 生産額_中分類, IF(列分類振分=AS$3, 1, 0))/SUMPRODUCT(生産額_中分類, IF(列分類振分=AS$3, 1, 0))</f>
        <v>#DIV/0!</v>
      </c>
      <c r="AT119" s="194" t="e">
        <f t="array" ref="AT119">SUMPRODUCT(計算_投入係数表_加工!$D256:$DS256, 生産額_中分類, IF(列分類振分=AT$3, 1, 0))/SUMPRODUCT(生産額_中分類, IF(列分類振分=AT$3, 1, 0))</f>
        <v>#DIV/0!</v>
      </c>
      <c r="AU119" s="194" t="e">
        <f t="array" ref="AU119">SUMPRODUCT(計算_投入係数表_加工!$D256:$DS256, 生産額_中分類, IF(列分類振分=AU$3, 1, 0))/SUMPRODUCT(生産額_中分類, IF(列分類振分=AU$3, 1, 0))</f>
        <v>#DIV/0!</v>
      </c>
      <c r="AV119" s="194" t="e">
        <f t="array" ref="AV119">SUMPRODUCT(計算_投入係数表_加工!$D256:$DS256, 生産額_中分類, IF(列分類振分=AV$3, 1, 0))/SUMPRODUCT(生産額_中分類, IF(列分類振分=AV$3, 1, 0))</f>
        <v>#DIV/0!</v>
      </c>
      <c r="AW119" s="194" t="e">
        <f t="array" ref="AW119">SUMPRODUCT(計算_投入係数表_加工!$D256:$DS256, 生産額_中分類, IF(列分類振分=AW$3, 1, 0))/SUMPRODUCT(生産額_中分類, IF(列分類振分=AW$3, 1, 0))</f>
        <v>#DIV/0!</v>
      </c>
      <c r="AX119" s="194" t="e">
        <f t="array" ref="AX119">SUMPRODUCT(計算_投入係数表_加工!$D256:$DS256, 生産額_中分類, IF(列分類振分=AX$3, 1, 0))/SUMPRODUCT(生産額_中分類, IF(列分類振分=AX$3, 1, 0))</f>
        <v>#DIV/0!</v>
      </c>
      <c r="AY119" s="194" t="e">
        <f t="array" ref="AY119">SUMPRODUCT(計算_投入係数表_加工!$D256:$DS256, 生産額_中分類, IF(列分類振分=AY$3, 1, 0))/SUMPRODUCT(生産額_中分類, IF(列分類振分=AY$3, 1, 0))</f>
        <v>#DIV/0!</v>
      </c>
      <c r="AZ119" s="194" t="e">
        <f t="array" ref="AZ119">SUMPRODUCT(計算_投入係数表_加工!$D256:$DS256, 生産額_中分類, IF(列分類振分=AZ$3, 1, 0))/SUMPRODUCT(生産額_中分類, IF(列分類振分=AZ$3, 1, 0))</f>
        <v>#DIV/0!</v>
      </c>
      <c r="BA119" s="194" t="e">
        <f t="array" ref="BA119">SUMPRODUCT(計算_投入係数表_加工!$D256:$DS256, 生産額_中分類, IF(列分類振分=BA$3, 1, 0))/SUMPRODUCT(生産額_中分類, IF(列分類振分=BA$3, 1, 0))</f>
        <v>#DIV/0!</v>
      </c>
      <c r="BB119" s="194" t="e">
        <f t="array" ref="BB119">SUMPRODUCT(計算_投入係数表_加工!$D256:$DS256, 生産額_中分類, IF(列分類振分=BB$3, 1, 0))/SUMPRODUCT(生産額_中分類, IF(列分類振分=BB$3, 1, 0))</f>
        <v>#DIV/0!</v>
      </c>
      <c r="BC119" s="194" t="e">
        <f t="array" ref="BC119">SUMPRODUCT(計算_投入係数表_加工!$D256:$DS256, 生産額_中分類, IF(列分類振分=BC$3, 1, 0))/SUMPRODUCT(生産額_中分類, IF(列分類振分=BC$3, 1, 0))</f>
        <v>#DIV/0!</v>
      </c>
      <c r="BD119" s="194" t="e">
        <f t="array" ref="BD119">SUMPRODUCT(計算_投入係数表_加工!$D256:$DS256, 生産額_中分類, IF(列分類振分=BD$3, 1, 0))/SUMPRODUCT(生産額_中分類, IF(列分類振分=BD$3, 1, 0))</f>
        <v>#DIV/0!</v>
      </c>
      <c r="BE119" s="194" t="e">
        <f t="array" ref="BE119">SUMPRODUCT(計算_投入係数表_加工!$D256:$DS256, 生産額_中分類, IF(列分類振分=BE$3, 1, 0))/SUMPRODUCT(生産額_中分類, IF(列分類振分=BE$3, 1, 0))</f>
        <v>#DIV/0!</v>
      </c>
      <c r="BF119" s="194" t="e">
        <f t="array" ref="BF119">SUMPRODUCT(計算_投入係数表_加工!$D256:$DS256, 生産額_中分類, IF(列分類振分=BF$3, 1, 0))/SUMPRODUCT(生産額_中分類, IF(列分類振分=BF$3, 1, 0))</f>
        <v>#DIV/0!</v>
      </c>
      <c r="BG119" s="194" t="e">
        <f t="array" ref="BG119">SUMPRODUCT(計算_投入係数表_加工!$D256:$DS256, 生産額_中分類, IF(列分類振分=BG$3, 1, 0))/SUMPRODUCT(生産額_中分類, IF(列分類振分=BG$3, 1, 0))</f>
        <v>#DIV/0!</v>
      </c>
      <c r="BH119" s="194" t="e">
        <f t="array" ref="BH119">SUMPRODUCT(計算_投入係数表_加工!$D256:$DS256, 生産額_中分類, IF(列分類振分=BH$3, 1, 0))/SUMPRODUCT(生産額_中分類, IF(列分類振分=BH$3, 1, 0))</f>
        <v>#DIV/0!</v>
      </c>
      <c r="BI119" s="194" t="e">
        <f t="array" ref="BI119">SUMPRODUCT(計算_投入係数表_加工!$D256:$DS256, 生産額_中分類, IF(列分類振分=BI$3, 1, 0))/SUMPRODUCT(生産額_中分類, IF(列分類振分=BI$3, 1, 0))</f>
        <v>#DIV/0!</v>
      </c>
      <c r="BJ119" s="194" t="e">
        <f t="array" ref="BJ119">SUMPRODUCT(計算_投入係数表_加工!$D256:$DS256, 生産額_中分類, IF(列分類振分=BJ$3, 1, 0))/SUMPRODUCT(生産額_中分類, IF(列分類振分=BJ$3, 1, 0))</f>
        <v>#DIV/0!</v>
      </c>
      <c r="BK119" s="194" t="e">
        <f t="array" ref="BK119">SUMPRODUCT(計算_投入係数表_加工!$D256:$DS256, 生産額_中分類, IF(列分類振分=BK$3, 1, 0))/SUMPRODUCT(生産額_中分類, IF(列分類振分=BK$3, 1, 0))</f>
        <v>#DIV/0!</v>
      </c>
      <c r="BL119" s="194" t="e">
        <f t="array" ref="BL119">SUMPRODUCT(計算_投入係数表_加工!$D256:$DS256, 生産額_中分類, IF(列分類振分=BL$3, 1, 0))/SUMPRODUCT(生産額_中分類, IF(列分類振分=BL$3, 1, 0))</f>
        <v>#DIV/0!</v>
      </c>
      <c r="BM119" s="194" t="e">
        <f t="array" ref="BM119">SUMPRODUCT(計算_投入係数表_加工!$D256:$DS256, 生産額_中分類, IF(列分類振分=BM$3, 1, 0))/SUMPRODUCT(生産額_中分類, IF(列分類振分=BM$3, 1, 0))</f>
        <v>#DIV/0!</v>
      </c>
      <c r="BN119" s="194" t="e">
        <f t="array" ref="BN119">SUMPRODUCT(計算_投入係数表_加工!$D256:$DS256, 生産額_中分類, IF(列分類振分=BN$3, 1, 0))/SUMPRODUCT(生産額_中分類, IF(列分類振分=BN$3, 1, 0))</f>
        <v>#DIV/0!</v>
      </c>
      <c r="BO119" s="194" t="e">
        <f t="array" ref="BO119">SUMPRODUCT(計算_投入係数表_加工!$D256:$DS256, 生産額_中分類, IF(列分類振分=BO$3, 1, 0))/SUMPRODUCT(生産額_中分類, IF(列分類振分=BO$3, 1, 0))</f>
        <v>#DIV/0!</v>
      </c>
      <c r="BP119" s="194" t="e">
        <f t="array" ref="BP119">SUMPRODUCT(計算_投入係数表_加工!$D256:$DS256, 生産額_中分類, IF(列分類振分=BP$3, 1, 0))/SUMPRODUCT(生産額_中分類, IF(列分類振分=BP$3, 1, 0))</f>
        <v>#DIV/0!</v>
      </c>
      <c r="BQ119" s="194" t="e">
        <f t="array" ref="BQ119">SUMPRODUCT(計算_投入係数表_加工!$D256:$DS256, 生産額_中分類, IF(列分類振分=BQ$3, 1, 0))/SUMPRODUCT(生産額_中分類, IF(列分類振分=BQ$3, 1, 0))</f>
        <v>#DIV/0!</v>
      </c>
      <c r="BR119" s="194" t="e">
        <f t="array" ref="BR119">SUMPRODUCT(計算_投入係数表_加工!$D256:$DS256, 生産額_中分類, IF(列分類振分=BR$3, 1, 0))/SUMPRODUCT(生産額_中分類, IF(列分類振分=BR$3, 1, 0))</f>
        <v>#DIV/0!</v>
      </c>
      <c r="BS119" s="194" t="e">
        <f t="array" ref="BS119">SUMPRODUCT(計算_投入係数表_加工!$D256:$DS256, 生産額_中分類, IF(列分類振分=BS$3, 1, 0))/SUMPRODUCT(生産額_中分類, IF(列分類振分=BS$3, 1, 0))</f>
        <v>#DIV/0!</v>
      </c>
      <c r="BT119" s="194" t="e">
        <f t="array" ref="BT119">SUMPRODUCT(計算_投入係数表_加工!$D256:$DS256, 生産額_中分類, IF(列分類振分=BT$3, 1, 0))/SUMPRODUCT(生産額_中分類, IF(列分類振分=BT$3, 1, 0))</f>
        <v>#DIV/0!</v>
      </c>
      <c r="BU119" s="194" t="e">
        <f t="array" ref="BU119">SUMPRODUCT(計算_投入係数表_加工!$D256:$DS256, 生産額_中分類, IF(列分類振分=BU$3, 1, 0))/SUMPRODUCT(生産額_中分類, IF(列分類振分=BU$3, 1, 0))</f>
        <v>#DIV/0!</v>
      </c>
      <c r="BV119" s="194" t="e">
        <f t="array" ref="BV119">SUMPRODUCT(計算_投入係数表_加工!$D256:$DS256, 生産額_中分類, IF(列分類振分=BV$3, 1, 0))/SUMPRODUCT(生産額_中分類, IF(列分類振分=BV$3, 1, 0))</f>
        <v>#DIV/0!</v>
      </c>
      <c r="BW119" s="194" t="e">
        <f t="array" ref="BW119">SUMPRODUCT(計算_投入係数表_加工!$D256:$DS256, 生産額_中分類, IF(列分類振分=BW$3, 1, 0))/SUMPRODUCT(生産額_中分類, IF(列分類振分=BW$3, 1, 0))</f>
        <v>#DIV/0!</v>
      </c>
      <c r="BX119" s="194" t="e">
        <f t="array" ref="BX119">SUMPRODUCT(計算_投入係数表_加工!$D256:$DS256, 生産額_中分類, IF(列分類振分=BX$3, 1, 0))/SUMPRODUCT(生産額_中分類, IF(列分類振分=BX$3, 1, 0))</f>
        <v>#DIV/0!</v>
      </c>
      <c r="BY119" s="194" t="e">
        <f t="array" ref="BY119">SUMPRODUCT(計算_投入係数表_加工!$D256:$DS256, 生産額_中分類, IF(列分類振分=BY$3, 1, 0))/SUMPRODUCT(生産額_中分類, IF(列分類振分=BY$3, 1, 0))</f>
        <v>#DIV/0!</v>
      </c>
      <c r="BZ119" s="194" t="e">
        <f t="array" ref="BZ119">SUMPRODUCT(計算_投入係数表_加工!$D256:$DS256, 生産額_中分類, IF(列分類振分=BZ$3, 1, 0))/SUMPRODUCT(生産額_中分類, IF(列分類振分=BZ$3, 1, 0))</f>
        <v>#DIV/0!</v>
      </c>
      <c r="CA119" s="194" t="e">
        <f t="array" ref="CA119">SUMPRODUCT(計算_投入係数表_加工!$D256:$DS256, 生産額_中分類, IF(列分類振分=CA$3, 1, 0))/SUMPRODUCT(生産額_中分類, IF(列分類振分=CA$3, 1, 0))</f>
        <v>#DIV/0!</v>
      </c>
      <c r="CB119" s="194" t="e">
        <f t="array" ref="CB119">SUMPRODUCT(計算_投入係数表_加工!$D256:$DS256, 生産額_中分類, IF(列分類振分=CB$3, 1, 0))/SUMPRODUCT(生産額_中分類, IF(列分類振分=CB$3, 1, 0))</f>
        <v>#DIV/0!</v>
      </c>
      <c r="CC119" s="194" t="e">
        <f t="array" ref="CC119">SUMPRODUCT(計算_投入係数表_加工!$D256:$DS256, 生産額_中分類, IF(列分類振分=CC$3, 1, 0))/SUMPRODUCT(生産額_中分類, IF(列分類振分=CC$3, 1, 0))</f>
        <v>#DIV/0!</v>
      </c>
      <c r="CD119" s="194" t="e">
        <f t="array" ref="CD119">SUMPRODUCT(計算_投入係数表_加工!$D256:$DS256, 生産額_中分類, IF(列分類振分=CD$3, 1, 0))/SUMPRODUCT(生産額_中分類, IF(列分類振分=CD$3, 1, 0))</f>
        <v>#DIV/0!</v>
      </c>
      <c r="CE119" s="194" t="e">
        <f t="array" ref="CE119">SUMPRODUCT(計算_投入係数表_加工!$D256:$DS256, 生産額_中分類, IF(列分類振分=CE$3, 1, 0))/SUMPRODUCT(生産額_中分類, IF(列分類振分=CE$3, 1, 0))</f>
        <v>#DIV/0!</v>
      </c>
      <c r="CF119" s="194" t="e">
        <f t="array" ref="CF119">SUMPRODUCT(計算_投入係数表_加工!$D256:$DS256, 生産額_中分類, IF(列分類振分=CF$3, 1, 0))/SUMPRODUCT(生産額_中分類, IF(列分類振分=CF$3, 1, 0))</f>
        <v>#DIV/0!</v>
      </c>
      <c r="CG119" s="194" t="e">
        <f t="array" ref="CG119">SUMPRODUCT(計算_投入係数表_加工!$D256:$DS256, 生産額_中分類, IF(列分類振分=CG$3, 1, 0))/SUMPRODUCT(生産額_中分類, IF(列分類振分=CG$3, 1, 0))</f>
        <v>#DIV/0!</v>
      </c>
      <c r="CH119" s="194" t="e">
        <f t="array" ref="CH119">SUMPRODUCT(計算_投入係数表_加工!$D256:$DS256, 生産額_中分類, IF(列分類振分=CH$3, 1, 0))/SUMPRODUCT(生産額_中分類, IF(列分類振分=CH$3, 1, 0))</f>
        <v>#DIV/0!</v>
      </c>
      <c r="CI119" s="194" t="e">
        <f t="array" ref="CI119">SUMPRODUCT(計算_投入係数表_加工!$D256:$DS256, 生産額_中分類, IF(列分類振分=CI$3, 1, 0))/SUMPRODUCT(生産額_中分類, IF(列分類振分=CI$3, 1, 0))</f>
        <v>#DIV/0!</v>
      </c>
      <c r="CJ119" s="194" t="e">
        <f t="array" ref="CJ119">SUMPRODUCT(計算_投入係数表_加工!$D256:$DS256, 生産額_中分類, IF(列分類振分=CJ$3, 1, 0))/SUMPRODUCT(生産額_中分類, IF(列分類振分=CJ$3, 1, 0))</f>
        <v>#DIV/0!</v>
      </c>
      <c r="CK119" s="194" t="e">
        <f t="array" ref="CK119">SUMPRODUCT(計算_投入係数表_加工!$D256:$DS256, 生産額_中分類, IF(列分類振分=CK$3, 1, 0))/SUMPRODUCT(生産額_中分類, IF(列分類振分=CK$3, 1, 0))</f>
        <v>#DIV/0!</v>
      </c>
      <c r="CL119" s="194" t="e">
        <f t="array" ref="CL119">SUMPRODUCT(計算_投入係数表_加工!$D256:$DS256, 生産額_中分類, IF(列分類振分=CL$3, 1, 0))/SUMPRODUCT(生産額_中分類, IF(列分類振分=CL$3, 1, 0))</f>
        <v>#DIV/0!</v>
      </c>
      <c r="CM119" s="194" t="e">
        <f t="array" ref="CM119">SUMPRODUCT(計算_投入係数表_加工!$D256:$DS256, 生産額_中分類, IF(列分類振分=CM$3, 1, 0))/SUMPRODUCT(生産額_中分類, IF(列分類振分=CM$3, 1, 0))</f>
        <v>#DIV/0!</v>
      </c>
      <c r="CN119" s="194" t="e">
        <f t="array" ref="CN119">SUMPRODUCT(計算_投入係数表_加工!$D256:$DS256, 生産額_中分類, IF(列分類振分=CN$3, 1, 0))/SUMPRODUCT(生産額_中分類, IF(列分類振分=CN$3, 1, 0))</f>
        <v>#DIV/0!</v>
      </c>
      <c r="CO119" s="194" t="e">
        <f t="array" ref="CO119">SUMPRODUCT(計算_投入係数表_加工!$D256:$DS256, 生産額_中分類, IF(列分類振分=CO$3, 1, 0))/SUMPRODUCT(生産額_中分類, IF(列分類振分=CO$3, 1, 0))</f>
        <v>#DIV/0!</v>
      </c>
      <c r="CP119" s="194" t="e">
        <f t="array" ref="CP119">SUMPRODUCT(計算_投入係数表_加工!$D256:$DS256, 生産額_中分類, IF(列分類振分=CP$3, 1, 0))/SUMPRODUCT(生産額_中分類, IF(列分類振分=CP$3, 1, 0))</f>
        <v>#DIV/0!</v>
      </c>
      <c r="CQ119" s="194" t="e">
        <f t="array" ref="CQ119">SUMPRODUCT(計算_投入係数表_加工!$D256:$DS256, 生産額_中分類, IF(列分類振分=CQ$3, 1, 0))/SUMPRODUCT(生産額_中分類, IF(列分類振分=CQ$3, 1, 0))</f>
        <v>#DIV/0!</v>
      </c>
      <c r="CR119" s="194" t="e">
        <f t="array" ref="CR119">SUMPRODUCT(計算_投入係数表_加工!$D256:$DS256, 生産額_中分類, IF(列分類振分=CR$3, 1, 0))/SUMPRODUCT(生産額_中分類, IF(列分類振分=CR$3, 1, 0))</f>
        <v>#DIV/0!</v>
      </c>
      <c r="CS119" s="194" t="e">
        <f t="array" ref="CS119">SUMPRODUCT(計算_投入係数表_加工!$D256:$DS256, 生産額_中分類, IF(列分類振分=CS$3, 1, 0))/SUMPRODUCT(生産額_中分類, IF(列分類振分=CS$3, 1, 0))</f>
        <v>#DIV/0!</v>
      </c>
      <c r="CT119" s="194" t="e">
        <f t="array" ref="CT119">SUMPRODUCT(計算_投入係数表_加工!$D256:$DS256, 生産額_中分類, IF(列分類振分=CT$3, 1, 0))/SUMPRODUCT(生産額_中分類, IF(列分類振分=CT$3, 1, 0))</f>
        <v>#DIV/0!</v>
      </c>
      <c r="CU119" s="194" t="e">
        <f t="array" ref="CU119">SUMPRODUCT(計算_投入係数表_加工!$D256:$DS256, 生産額_中分類, IF(列分類振分=CU$3, 1, 0))/SUMPRODUCT(生産額_中分類, IF(列分類振分=CU$3, 1, 0))</f>
        <v>#DIV/0!</v>
      </c>
      <c r="CV119" s="194" t="e">
        <f t="array" ref="CV119">SUMPRODUCT(計算_投入係数表_加工!$D256:$DS256, 生産額_中分類, IF(列分類振分=CV$3, 1, 0))/SUMPRODUCT(生産額_中分類, IF(列分類振分=CV$3, 1, 0))</f>
        <v>#DIV/0!</v>
      </c>
      <c r="CW119" s="194" t="e">
        <f t="array" ref="CW119">SUMPRODUCT(計算_投入係数表_加工!$D256:$DS256, 生産額_中分類, IF(列分類振分=CW$3, 1, 0))/SUMPRODUCT(生産額_中分類, IF(列分類振分=CW$3, 1, 0))</f>
        <v>#DIV/0!</v>
      </c>
      <c r="CX119" s="194" t="e">
        <f t="array" ref="CX119">SUMPRODUCT(計算_投入係数表_加工!$D256:$DS256, 生産額_中分類, IF(列分類振分=CX$3, 1, 0))/SUMPRODUCT(生産額_中分類, IF(列分類振分=CX$3, 1, 0))</f>
        <v>#DIV/0!</v>
      </c>
      <c r="CY119" s="194" t="e">
        <f t="array" ref="CY119">SUMPRODUCT(計算_投入係数表_加工!$D256:$DS256, 生産額_中分類, IF(列分類振分=CY$3, 1, 0))/SUMPRODUCT(生産額_中分類, IF(列分類振分=CY$3, 1, 0))</f>
        <v>#DIV/0!</v>
      </c>
      <c r="CZ119" s="194" t="e">
        <f t="array" ref="CZ119">SUMPRODUCT(計算_投入係数表_加工!$D256:$DS256, 生産額_中分類, IF(列分類振分=CZ$3, 1, 0))/SUMPRODUCT(生産額_中分類, IF(列分類振分=CZ$3, 1, 0))</f>
        <v>#DIV/0!</v>
      </c>
      <c r="DA119" s="194" t="e">
        <f t="array" ref="DA119">SUMPRODUCT(計算_投入係数表_加工!$D256:$DS256, 生産額_中分類, IF(列分類振分=DA$3, 1, 0))/SUMPRODUCT(生産額_中分類, IF(列分類振分=DA$3, 1, 0))</f>
        <v>#DIV/0!</v>
      </c>
      <c r="DB119" s="194" t="e">
        <f t="array" ref="DB119">SUMPRODUCT(計算_投入係数表_加工!$D256:$DS256, 生産額_中分類, IF(列分類振分=DB$3, 1, 0))/SUMPRODUCT(生産額_中分類, IF(列分類振分=DB$3, 1, 0))</f>
        <v>#DIV/0!</v>
      </c>
      <c r="DC119" s="194" t="e">
        <f t="array" ref="DC119">SUMPRODUCT(計算_投入係数表_加工!$D256:$DS256, 生産額_中分類, IF(列分類振分=DC$3, 1, 0))/SUMPRODUCT(生産額_中分類, IF(列分類振分=DC$3, 1, 0))</f>
        <v>#DIV/0!</v>
      </c>
      <c r="DD119" s="194" t="e">
        <f t="array" ref="DD119">SUMPRODUCT(計算_投入係数表_加工!$D256:$DS256, 生産額_中分類, IF(列分類振分=DD$3, 1, 0))/SUMPRODUCT(生産額_中分類, IF(列分類振分=DD$3, 1, 0))</f>
        <v>#DIV/0!</v>
      </c>
      <c r="DE119" s="194" t="e">
        <f t="array" ref="DE119">SUMPRODUCT(計算_投入係数表_加工!$D256:$DS256, 生産額_中分類, IF(列分類振分=DE$3, 1, 0))/SUMPRODUCT(生産額_中分類, IF(列分類振分=DE$3, 1, 0))</f>
        <v>#DIV/0!</v>
      </c>
      <c r="DF119" s="194" t="e">
        <f t="array" ref="DF119">SUMPRODUCT(計算_投入係数表_加工!$D256:$DS256, 生産額_中分類, IF(列分類振分=DF$3, 1, 0))/SUMPRODUCT(生産額_中分類, IF(列分類振分=DF$3, 1, 0))</f>
        <v>#DIV/0!</v>
      </c>
      <c r="DG119" s="194" t="e">
        <f t="array" ref="DG119">SUMPRODUCT(計算_投入係数表_加工!$D256:$DS256, 生産額_中分類, IF(列分類振分=DG$3, 1, 0))/SUMPRODUCT(生産額_中分類, IF(列分類振分=DG$3, 1, 0))</f>
        <v>#DIV/0!</v>
      </c>
      <c r="DH119" s="194" t="e">
        <f t="array" ref="DH119">SUMPRODUCT(計算_投入係数表_加工!$D256:$DS256, 生産額_中分類, IF(列分類振分=DH$3, 1, 0))/SUMPRODUCT(生産額_中分類, IF(列分類振分=DH$3, 1, 0))</f>
        <v>#DIV/0!</v>
      </c>
      <c r="DI119" s="194" t="e">
        <f t="array" ref="DI119">SUMPRODUCT(計算_投入係数表_加工!$D256:$DS256, 生産額_中分類, IF(列分類振分=DI$3, 1, 0))/SUMPRODUCT(生産額_中分類, IF(列分類振分=DI$3, 1, 0))</f>
        <v>#DIV/0!</v>
      </c>
      <c r="DJ119" s="194" t="e">
        <f t="array" ref="DJ119">SUMPRODUCT(計算_投入係数表_加工!$D256:$DS256, 生産額_中分類, IF(列分類振分=DJ$3, 1, 0))/SUMPRODUCT(生産額_中分類, IF(列分類振分=DJ$3, 1, 0))</f>
        <v>#DIV/0!</v>
      </c>
      <c r="DK119" s="194" t="e">
        <f t="array" ref="DK119">SUMPRODUCT(計算_投入係数表_加工!$D256:$DS256, 生産額_中分類, IF(列分類振分=DK$3, 1, 0))/SUMPRODUCT(生産額_中分類, IF(列分類振分=DK$3, 1, 0))</f>
        <v>#DIV/0!</v>
      </c>
      <c r="DL119" s="194" t="e">
        <f t="array" ref="DL119">SUMPRODUCT(計算_投入係数表_加工!$D256:$DS256, 生産額_中分類, IF(列分類振分=DL$3, 1, 0))/SUMPRODUCT(生産額_中分類, IF(列分類振分=DL$3, 1, 0))</f>
        <v>#DIV/0!</v>
      </c>
      <c r="DM119" s="194" t="e">
        <f t="array" ref="DM119">SUMPRODUCT(計算_投入係数表_加工!$D256:$DS256, 生産額_中分類, IF(列分類振分=DM$3, 1, 0))/SUMPRODUCT(生産額_中分類, IF(列分類振分=DM$3, 1, 0))</f>
        <v>#DIV/0!</v>
      </c>
      <c r="DN119" s="194" t="e">
        <f t="array" ref="DN119">SUMPRODUCT(計算_投入係数表_加工!$D256:$DS256, 生産額_中分類, IF(列分類振分=DN$3, 1, 0))/SUMPRODUCT(生産額_中分類, IF(列分類振分=DN$3, 1, 0))</f>
        <v>#DIV/0!</v>
      </c>
      <c r="DO119" s="194" t="e">
        <f t="array" ref="DO119">SUMPRODUCT(計算_投入係数表_加工!$D256:$DS256, 生産額_中分類, IF(列分類振分=DO$3, 1, 0))/SUMPRODUCT(生産額_中分類, IF(列分類振分=DO$3, 1, 0))</f>
        <v>#DIV/0!</v>
      </c>
      <c r="DP119" s="194" t="e">
        <f t="array" ref="DP119">SUMPRODUCT(計算_投入係数表_加工!$D256:$DS256, 生産額_中分類, IF(列分類振分=DP$3, 1, 0))/SUMPRODUCT(生産額_中分類, IF(列分類振分=DP$3, 1, 0))</f>
        <v>#DIV/0!</v>
      </c>
      <c r="DQ119" s="194" t="e">
        <f t="array" ref="DQ119">SUMPRODUCT(計算_投入係数表_加工!$D256:$DS256, 生産額_中分類, IF(列分類振分=DQ$3, 1, 0))/SUMPRODUCT(生産額_中分類, IF(列分類振分=DQ$3, 1, 0))</f>
        <v>#DIV/0!</v>
      </c>
      <c r="DR119" s="194" t="e">
        <f t="array" ref="DR119">SUMPRODUCT(計算_投入係数表_加工!$D256:$DS256, 生産額_中分類, IF(列分類振分=DR$3, 1, 0))/SUMPRODUCT(生産額_中分類, IF(列分類振分=DR$3, 1, 0))</f>
        <v>#DIV/0!</v>
      </c>
      <c r="DS119" s="194" t="e">
        <f t="array" ref="DS119">SUMPRODUCT(計算_投入係数表_加工!$D256:$DS256, 生産額_中分類, IF(列分類振分=DS$3, 1, 0))/SUMPRODUCT(生産額_中分類, IF(列分類振分=DS$3, 1, 0))</f>
        <v>#DIV/0!</v>
      </c>
      <c r="DT119" s="23">
        <f>SUMIF(振分, $C119, 計算_投入係数表_加工!DT$4:DT$123)</f>
        <v>0</v>
      </c>
    </row>
    <row r="120" spans="2:124" x14ac:dyDescent="0.25">
      <c r="B120" s="53">
        <v>117</v>
      </c>
      <c r="C120" s="192" t="str">
        <v>-</v>
      </c>
      <c r="D120" s="193">
        <f t="array" ref="D120">SUMPRODUCT(計算_投入係数表_加工!$D257:$DS257, 生産額_中分類, IF(列分類振分=D$3, 1, 0))/SUMPRODUCT(生産額_中分類, IF(列分類振分=D$3, 1, 0))</f>
        <v>0</v>
      </c>
      <c r="E120" s="194">
        <f t="array" ref="E120">SUMPRODUCT(計算_投入係数表_加工!$D257:$DS257, 生産額_中分類, IF(列分類振分=E$3, 1, 0))/SUMPRODUCT(生産額_中分類, IF(列分類振分=E$3, 1, 0))</f>
        <v>0</v>
      </c>
      <c r="F120" s="194">
        <f t="array" ref="F120">SUMPRODUCT(計算_投入係数表_加工!$D257:$DS257, 生産額_中分類, IF(列分類振分=F$3, 1, 0))/SUMPRODUCT(生産額_中分類, IF(列分類振分=F$3, 1, 0))</f>
        <v>0</v>
      </c>
      <c r="G120" s="194">
        <f t="array" ref="G120">SUMPRODUCT(計算_投入係数表_加工!$D257:$DS257, 生産額_中分類, IF(列分類振分=G$3, 1, 0))/SUMPRODUCT(生産額_中分類, IF(列分類振分=G$3, 1, 0))</f>
        <v>0</v>
      </c>
      <c r="H120" s="194">
        <f t="array" ref="H120">SUMPRODUCT(計算_投入係数表_加工!$D257:$DS257, 生産額_中分類, IF(列分類振分=H$3, 1, 0))/SUMPRODUCT(生産額_中分類, IF(列分類振分=H$3, 1, 0))</f>
        <v>0</v>
      </c>
      <c r="I120" s="194">
        <f t="array" ref="I120">SUMPRODUCT(計算_投入係数表_加工!$D257:$DS257, 生産額_中分類, IF(列分類振分=I$3, 1, 0))/SUMPRODUCT(生産額_中分類, IF(列分類振分=I$3, 1, 0))</f>
        <v>0</v>
      </c>
      <c r="J120" s="194">
        <f t="array" ref="J120">SUMPRODUCT(計算_投入係数表_加工!$D257:$DS257, 生産額_中分類, IF(列分類振分=J$3, 1, 0))/SUMPRODUCT(生産額_中分類, IF(列分類振分=J$3, 1, 0))</f>
        <v>0</v>
      </c>
      <c r="K120" s="194">
        <f t="array" ref="K120">SUMPRODUCT(計算_投入係数表_加工!$D257:$DS257, 生産額_中分類, IF(列分類振分=K$3, 1, 0))/SUMPRODUCT(生産額_中分類, IF(列分類振分=K$3, 1, 0))</f>
        <v>0</v>
      </c>
      <c r="L120" s="194">
        <f t="array" ref="L120">SUMPRODUCT(計算_投入係数表_加工!$D257:$DS257, 生産額_中分類, IF(列分類振分=L$3, 1, 0))/SUMPRODUCT(生産額_中分類, IF(列分類振分=L$3, 1, 0))</f>
        <v>0</v>
      </c>
      <c r="M120" s="194">
        <f t="array" ref="M120">SUMPRODUCT(計算_投入係数表_加工!$D257:$DS257, 生産額_中分類, IF(列分類振分=M$3, 1, 0))/SUMPRODUCT(生産額_中分類, IF(列分類振分=M$3, 1, 0))</f>
        <v>0</v>
      </c>
      <c r="N120" s="194">
        <f t="array" ref="N120">SUMPRODUCT(計算_投入係数表_加工!$D257:$DS257, 生産額_中分類, IF(列分類振分=N$3, 1, 0))/SUMPRODUCT(生産額_中分類, IF(列分類振分=N$3, 1, 0))</f>
        <v>0</v>
      </c>
      <c r="O120" s="194">
        <f t="array" ref="O120">SUMPRODUCT(計算_投入係数表_加工!$D257:$DS257, 生産額_中分類, IF(列分類振分=O$3, 1, 0))/SUMPRODUCT(生産額_中分類, IF(列分類振分=O$3, 1, 0))</f>
        <v>0</v>
      </c>
      <c r="P120" s="194">
        <f t="array" ref="P120">SUMPRODUCT(計算_投入係数表_加工!$D257:$DS257, 生産額_中分類, IF(列分類振分=P$3, 1, 0))/SUMPRODUCT(生産額_中分類, IF(列分類振分=P$3, 1, 0))</f>
        <v>0</v>
      </c>
      <c r="Q120" s="194" t="e">
        <f t="array" ref="Q120">SUMPRODUCT(計算_投入係数表_加工!$D257:$DS257, 生産額_中分類, IF(列分類振分=Q$3, 1, 0))/SUMPRODUCT(生産額_中分類, IF(列分類振分=Q$3, 1, 0))</f>
        <v>#DIV/0!</v>
      </c>
      <c r="R120" s="194" t="e">
        <f t="array" ref="R120">SUMPRODUCT(計算_投入係数表_加工!$D257:$DS257, 生産額_中分類, IF(列分類振分=R$3, 1, 0))/SUMPRODUCT(生産額_中分類, IF(列分類振分=R$3, 1, 0))</f>
        <v>#DIV/0!</v>
      </c>
      <c r="S120" s="194" t="e">
        <f t="array" ref="S120">SUMPRODUCT(計算_投入係数表_加工!$D257:$DS257, 生産額_中分類, IF(列分類振分=S$3, 1, 0))/SUMPRODUCT(生産額_中分類, IF(列分類振分=S$3, 1, 0))</f>
        <v>#DIV/0!</v>
      </c>
      <c r="T120" s="194" t="e">
        <f t="array" ref="T120">SUMPRODUCT(計算_投入係数表_加工!$D257:$DS257, 生産額_中分類, IF(列分類振分=T$3, 1, 0))/SUMPRODUCT(生産額_中分類, IF(列分類振分=T$3, 1, 0))</f>
        <v>#DIV/0!</v>
      </c>
      <c r="U120" s="194" t="e">
        <f t="array" ref="U120">SUMPRODUCT(計算_投入係数表_加工!$D257:$DS257, 生産額_中分類, IF(列分類振分=U$3, 1, 0))/SUMPRODUCT(生産額_中分類, IF(列分類振分=U$3, 1, 0))</f>
        <v>#DIV/0!</v>
      </c>
      <c r="V120" s="194" t="e">
        <f t="array" ref="V120">SUMPRODUCT(計算_投入係数表_加工!$D257:$DS257, 生産額_中分類, IF(列分類振分=V$3, 1, 0))/SUMPRODUCT(生産額_中分類, IF(列分類振分=V$3, 1, 0))</f>
        <v>#DIV/0!</v>
      </c>
      <c r="W120" s="194" t="e">
        <f t="array" ref="W120">SUMPRODUCT(計算_投入係数表_加工!$D257:$DS257, 生産額_中分類, IF(列分類振分=W$3, 1, 0))/SUMPRODUCT(生産額_中分類, IF(列分類振分=W$3, 1, 0))</f>
        <v>#DIV/0!</v>
      </c>
      <c r="X120" s="194" t="e">
        <f t="array" ref="X120">SUMPRODUCT(計算_投入係数表_加工!$D257:$DS257, 生産額_中分類, IF(列分類振分=X$3, 1, 0))/SUMPRODUCT(生産額_中分類, IF(列分類振分=X$3, 1, 0))</f>
        <v>#DIV/0!</v>
      </c>
      <c r="Y120" s="194" t="e">
        <f t="array" ref="Y120">SUMPRODUCT(計算_投入係数表_加工!$D257:$DS257, 生産額_中分類, IF(列分類振分=Y$3, 1, 0))/SUMPRODUCT(生産額_中分類, IF(列分類振分=Y$3, 1, 0))</f>
        <v>#DIV/0!</v>
      </c>
      <c r="Z120" s="194" t="e">
        <f t="array" ref="Z120">SUMPRODUCT(計算_投入係数表_加工!$D257:$DS257, 生産額_中分類, IF(列分類振分=Z$3, 1, 0))/SUMPRODUCT(生産額_中分類, IF(列分類振分=Z$3, 1, 0))</f>
        <v>#DIV/0!</v>
      </c>
      <c r="AA120" s="194" t="e">
        <f t="array" ref="AA120">SUMPRODUCT(計算_投入係数表_加工!$D257:$DS257, 生産額_中分類, IF(列分類振分=AA$3, 1, 0))/SUMPRODUCT(生産額_中分類, IF(列分類振分=AA$3, 1, 0))</f>
        <v>#DIV/0!</v>
      </c>
      <c r="AB120" s="194" t="e">
        <f t="array" ref="AB120">SUMPRODUCT(計算_投入係数表_加工!$D257:$DS257, 生産額_中分類, IF(列分類振分=AB$3, 1, 0))/SUMPRODUCT(生産額_中分類, IF(列分類振分=AB$3, 1, 0))</f>
        <v>#DIV/0!</v>
      </c>
      <c r="AC120" s="194" t="e">
        <f t="array" ref="AC120">SUMPRODUCT(計算_投入係数表_加工!$D257:$DS257, 生産額_中分類, IF(列分類振分=AC$3, 1, 0))/SUMPRODUCT(生産額_中分類, IF(列分類振分=AC$3, 1, 0))</f>
        <v>#DIV/0!</v>
      </c>
      <c r="AD120" s="194" t="e">
        <f t="array" ref="AD120">SUMPRODUCT(計算_投入係数表_加工!$D257:$DS257, 生産額_中分類, IF(列分類振分=AD$3, 1, 0))/SUMPRODUCT(生産額_中分類, IF(列分類振分=AD$3, 1, 0))</f>
        <v>#DIV/0!</v>
      </c>
      <c r="AE120" s="194" t="e">
        <f t="array" ref="AE120">SUMPRODUCT(計算_投入係数表_加工!$D257:$DS257, 生産額_中分類, IF(列分類振分=AE$3, 1, 0))/SUMPRODUCT(生産額_中分類, IF(列分類振分=AE$3, 1, 0))</f>
        <v>#DIV/0!</v>
      </c>
      <c r="AF120" s="194" t="e">
        <f t="array" ref="AF120">SUMPRODUCT(計算_投入係数表_加工!$D257:$DS257, 生産額_中分類, IF(列分類振分=AF$3, 1, 0))/SUMPRODUCT(生産額_中分類, IF(列分類振分=AF$3, 1, 0))</f>
        <v>#DIV/0!</v>
      </c>
      <c r="AG120" s="194" t="e">
        <f t="array" ref="AG120">SUMPRODUCT(計算_投入係数表_加工!$D257:$DS257, 生産額_中分類, IF(列分類振分=AG$3, 1, 0))/SUMPRODUCT(生産額_中分類, IF(列分類振分=AG$3, 1, 0))</f>
        <v>#DIV/0!</v>
      </c>
      <c r="AH120" s="194" t="e">
        <f t="array" ref="AH120">SUMPRODUCT(計算_投入係数表_加工!$D257:$DS257, 生産額_中分類, IF(列分類振分=AH$3, 1, 0))/SUMPRODUCT(生産額_中分類, IF(列分類振分=AH$3, 1, 0))</f>
        <v>#DIV/0!</v>
      </c>
      <c r="AI120" s="194" t="e">
        <f t="array" ref="AI120">SUMPRODUCT(計算_投入係数表_加工!$D257:$DS257, 生産額_中分類, IF(列分類振分=AI$3, 1, 0))/SUMPRODUCT(生産額_中分類, IF(列分類振分=AI$3, 1, 0))</f>
        <v>#DIV/0!</v>
      </c>
      <c r="AJ120" s="194" t="e">
        <f t="array" ref="AJ120">SUMPRODUCT(計算_投入係数表_加工!$D257:$DS257, 生産額_中分類, IF(列分類振分=AJ$3, 1, 0))/SUMPRODUCT(生産額_中分類, IF(列分類振分=AJ$3, 1, 0))</f>
        <v>#DIV/0!</v>
      </c>
      <c r="AK120" s="194" t="e">
        <f t="array" ref="AK120">SUMPRODUCT(計算_投入係数表_加工!$D257:$DS257, 生産額_中分類, IF(列分類振分=AK$3, 1, 0))/SUMPRODUCT(生産額_中分類, IF(列分類振分=AK$3, 1, 0))</f>
        <v>#DIV/0!</v>
      </c>
      <c r="AL120" s="194" t="e">
        <f t="array" ref="AL120">SUMPRODUCT(計算_投入係数表_加工!$D257:$DS257, 生産額_中分類, IF(列分類振分=AL$3, 1, 0))/SUMPRODUCT(生産額_中分類, IF(列分類振分=AL$3, 1, 0))</f>
        <v>#DIV/0!</v>
      </c>
      <c r="AM120" s="194" t="e">
        <f t="array" ref="AM120">SUMPRODUCT(計算_投入係数表_加工!$D257:$DS257, 生産額_中分類, IF(列分類振分=AM$3, 1, 0))/SUMPRODUCT(生産額_中分類, IF(列分類振分=AM$3, 1, 0))</f>
        <v>#DIV/0!</v>
      </c>
      <c r="AN120" s="194" t="e">
        <f t="array" ref="AN120">SUMPRODUCT(計算_投入係数表_加工!$D257:$DS257, 生産額_中分類, IF(列分類振分=AN$3, 1, 0))/SUMPRODUCT(生産額_中分類, IF(列分類振分=AN$3, 1, 0))</f>
        <v>#DIV/0!</v>
      </c>
      <c r="AO120" s="194" t="e">
        <f t="array" ref="AO120">SUMPRODUCT(計算_投入係数表_加工!$D257:$DS257, 生産額_中分類, IF(列分類振分=AO$3, 1, 0))/SUMPRODUCT(生産額_中分類, IF(列分類振分=AO$3, 1, 0))</f>
        <v>#DIV/0!</v>
      </c>
      <c r="AP120" s="194" t="e">
        <f t="array" ref="AP120">SUMPRODUCT(計算_投入係数表_加工!$D257:$DS257, 生産額_中分類, IF(列分類振分=AP$3, 1, 0))/SUMPRODUCT(生産額_中分類, IF(列分類振分=AP$3, 1, 0))</f>
        <v>#DIV/0!</v>
      </c>
      <c r="AQ120" s="194" t="e">
        <f t="array" ref="AQ120">SUMPRODUCT(計算_投入係数表_加工!$D257:$DS257, 生産額_中分類, IF(列分類振分=AQ$3, 1, 0))/SUMPRODUCT(生産額_中分類, IF(列分類振分=AQ$3, 1, 0))</f>
        <v>#DIV/0!</v>
      </c>
      <c r="AR120" s="194" t="e">
        <f t="array" ref="AR120">SUMPRODUCT(計算_投入係数表_加工!$D257:$DS257, 生産額_中分類, IF(列分類振分=AR$3, 1, 0))/SUMPRODUCT(生産額_中分類, IF(列分類振分=AR$3, 1, 0))</f>
        <v>#DIV/0!</v>
      </c>
      <c r="AS120" s="194" t="e">
        <f t="array" ref="AS120">SUMPRODUCT(計算_投入係数表_加工!$D257:$DS257, 生産額_中分類, IF(列分類振分=AS$3, 1, 0))/SUMPRODUCT(生産額_中分類, IF(列分類振分=AS$3, 1, 0))</f>
        <v>#DIV/0!</v>
      </c>
      <c r="AT120" s="194" t="e">
        <f t="array" ref="AT120">SUMPRODUCT(計算_投入係数表_加工!$D257:$DS257, 生産額_中分類, IF(列分類振分=AT$3, 1, 0))/SUMPRODUCT(生産額_中分類, IF(列分類振分=AT$3, 1, 0))</f>
        <v>#DIV/0!</v>
      </c>
      <c r="AU120" s="194" t="e">
        <f t="array" ref="AU120">SUMPRODUCT(計算_投入係数表_加工!$D257:$DS257, 生産額_中分類, IF(列分類振分=AU$3, 1, 0))/SUMPRODUCT(生産額_中分類, IF(列分類振分=AU$3, 1, 0))</f>
        <v>#DIV/0!</v>
      </c>
      <c r="AV120" s="194" t="e">
        <f t="array" ref="AV120">SUMPRODUCT(計算_投入係数表_加工!$D257:$DS257, 生産額_中分類, IF(列分類振分=AV$3, 1, 0))/SUMPRODUCT(生産額_中分類, IF(列分類振分=AV$3, 1, 0))</f>
        <v>#DIV/0!</v>
      </c>
      <c r="AW120" s="194" t="e">
        <f t="array" ref="AW120">SUMPRODUCT(計算_投入係数表_加工!$D257:$DS257, 生産額_中分類, IF(列分類振分=AW$3, 1, 0))/SUMPRODUCT(生産額_中分類, IF(列分類振分=AW$3, 1, 0))</f>
        <v>#DIV/0!</v>
      </c>
      <c r="AX120" s="194" t="e">
        <f t="array" ref="AX120">SUMPRODUCT(計算_投入係数表_加工!$D257:$DS257, 生産額_中分類, IF(列分類振分=AX$3, 1, 0))/SUMPRODUCT(生産額_中分類, IF(列分類振分=AX$3, 1, 0))</f>
        <v>#DIV/0!</v>
      </c>
      <c r="AY120" s="194" t="e">
        <f t="array" ref="AY120">SUMPRODUCT(計算_投入係数表_加工!$D257:$DS257, 生産額_中分類, IF(列分類振分=AY$3, 1, 0))/SUMPRODUCT(生産額_中分類, IF(列分類振分=AY$3, 1, 0))</f>
        <v>#DIV/0!</v>
      </c>
      <c r="AZ120" s="194" t="e">
        <f t="array" ref="AZ120">SUMPRODUCT(計算_投入係数表_加工!$D257:$DS257, 生産額_中分類, IF(列分類振分=AZ$3, 1, 0))/SUMPRODUCT(生産額_中分類, IF(列分類振分=AZ$3, 1, 0))</f>
        <v>#DIV/0!</v>
      </c>
      <c r="BA120" s="194" t="e">
        <f t="array" ref="BA120">SUMPRODUCT(計算_投入係数表_加工!$D257:$DS257, 生産額_中分類, IF(列分類振分=BA$3, 1, 0))/SUMPRODUCT(生産額_中分類, IF(列分類振分=BA$3, 1, 0))</f>
        <v>#DIV/0!</v>
      </c>
      <c r="BB120" s="194" t="e">
        <f t="array" ref="BB120">SUMPRODUCT(計算_投入係数表_加工!$D257:$DS257, 生産額_中分類, IF(列分類振分=BB$3, 1, 0))/SUMPRODUCT(生産額_中分類, IF(列分類振分=BB$3, 1, 0))</f>
        <v>#DIV/0!</v>
      </c>
      <c r="BC120" s="194" t="e">
        <f t="array" ref="BC120">SUMPRODUCT(計算_投入係数表_加工!$D257:$DS257, 生産額_中分類, IF(列分類振分=BC$3, 1, 0))/SUMPRODUCT(生産額_中分類, IF(列分類振分=BC$3, 1, 0))</f>
        <v>#DIV/0!</v>
      </c>
      <c r="BD120" s="194" t="e">
        <f t="array" ref="BD120">SUMPRODUCT(計算_投入係数表_加工!$D257:$DS257, 生産額_中分類, IF(列分類振分=BD$3, 1, 0))/SUMPRODUCT(生産額_中分類, IF(列分類振分=BD$3, 1, 0))</f>
        <v>#DIV/0!</v>
      </c>
      <c r="BE120" s="194" t="e">
        <f t="array" ref="BE120">SUMPRODUCT(計算_投入係数表_加工!$D257:$DS257, 生産額_中分類, IF(列分類振分=BE$3, 1, 0))/SUMPRODUCT(生産額_中分類, IF(列分類振分=BE$3, 1, 0))</f>
        <v>#DIV/0!</v>
      </c>
      <c r="BF120" s="194" t="e">
        <f t="array" ref="BF120">SUMPRODUCT(計算_投入係数表_加工!$D257:$DS257, 生産額_中分類, IF(列分類振分=BF$3, 1, 0))/SUMPRODUCT(生産額_中分類, IF(列分類振分=BF$3, 1, 0))</f>
        <v>#DIV/0!</v>
      </c>
      <c r="BG120" s="194" t="e">
        <f t="array" ref="BG120">SUMPRODUCT(計算_投入係数表_加工!$D257:$DS257, 生産額_中分類, IF(列分類振分=BG$3, 1, 0))/SUMPRODUCT(生産額_中分類, IF(列分類振分=BG$3, 1, 0))</f>
        <v>#DIV/0!</v>
      </c>
      <c r="BH120" s="194" t="e">
        <f t="array" ref="BH120">SUMPRODUCT(計算_投入係数表_加工!$D257:$DS257, 生産額_中分類, IF(列分類振分=BH$3, 1, 0))/SUMPRODUCT(生産額_中分類, IF(列分類振分=BH$3, 1, 0))</f>
        <v>#DIV/0!</v>
      </c>
      <c r="BI120" s="194" t="e">
        <f t="array" ref="BI120">SUMPRODUCT(計算_投入係数表_加工!$D257:$DS257, 生産額_中分類, IF(列分類振分=BI$3, 1, 0))/SUMPRODUCT(生産額_中分類, IF(列分類振分=BI$3, 1, 0))</f>
        <v>#DIV/0!</v>
      </c>
      <c r="BJ120" s="194" t="e">
        <f t="array" ref="BJ120">SUMPRODUCT(計算_投入係数表_加工!$D257:$DS257, 生産額_中分類, IF(列分類振分=BJ$3, 1, 0))/SUMPRODUCT(生産額_中分類, IF(列分類振分=BJ$3, 1, 0))</f>
        <v>#DIV/0!</v>
      </c>
      <c r="BK120" s="194" t="e">
        <f t="array" ref="BK120">SUMPRODUCT(計算_投入係数表_加工!$D257:$DS257, 生産額_中分類, IF(列分類振分=BK$3, 1, 0))/SUMPRODUCT(生産額_中分類, IF(列分類振分=BK$3, 1, 0))</f>
        <v>#DIV/0!</v>
      </c>
      <c r="BL120" s="194" t="e">
        <f t="array" ref="BL120">SUMPRODUCT(計算_投入係数表_加工!$D257:$DS257, 生産額_中分類, IF(列分類振分=BL$3, 1, 0))/SUMPRODUCT(生産額_中分類, IF(列分類振分=BL$3, 1, 0))</f>
        <v>#DIV/0!</v>
      </c>
      <c r="BM120" s="194" t="e">
        <f t="array" ref="BM120">SUMPRODUCT(計算_投入係数表_加工!$D257:$DS257, 生産額_中分類, IF(列分類振分=BM$3, 1, 0))/SUMPRODUCT(生産額_中分類, IF(列分類振分=BM$3, 1, 0))</f>
        <v>#DIV/0!</v>
      </c>
      <c r="BN120" s="194" t="e">
        <f t="array" ref="BN120">SUMPRODUCT(計算_投入係数表_加工!$D257:$DS257, 生産額_中分類, IF(列分類振分=BN$3, 1, 0))/SUMPRODUCT(生産額_中分類, IF(列分類振分=BN$3, 1, 0))</f>
        <v>#DIV/0!</v>
      </c>
      <c r="BO120" s="194" t="e">
        <f t="array" ref="BO120">SUMPRODUCT(計算_投入係数表_加工!$D257:$DS257, 生産額_中分類, IF(列分類振分=BO$3, 1, 0))/SUMPRODUCT(生産額_中分類, IF(列分類振分=BO$3, 1, 0))</f>
        <v>#DIV/0!</v>
      </c>
      <c r="BP120" s="194" t="e">
        <f t="array" ref="BP120">SUMPRODUCT(計算_投入係数表_加工!$D257:$DS257, 生産額_中分類, IF(列分類振分=BP$3, 1, 0))/SUMPRODUCT(生産額_中分類, IF(列分類振分=BP$3, 1, 0))</f>
        <v>#DIV/0!</v>
      </c>
      <c r="BQ120" s="194" t="e">
        <f t="array" ref="BQ120">SUMPRODUCT(計算_投入係数表_加工!$D257:$DS257, 生産額_中分類, IF(列分類振分=BQ$3, 1, 0))/SUMPRODUCT(生産額_中分類, IF(列分類振分=BQ$3, 1, 0))</f>
        <v>#DIV/0!</v>
      </c>
      <c r="BR120" s="194" t="e">
        <f t="array" ref="BR120">SUMPRODUCT(計算_投入係数表_加工!$D257:$DS257, 生産額_中分類, IF(列分類振分=BR$3, 1, 0))/SUMPRODUCT(生産額_中分類, IF(列分類振分=BR$3, 1, 0))</f>
        <v>#DIV/0!</v>
      </c>
      <c r="BS120" s="194" t="e">
        <f t="array" ref="BS120">SUMPRODUCT(計算_投入係数表_加工!$D257:$DS257, 生産額_中分類, IF(列分類振分=BS$3, 1, 0))/SUMPRODUCT(生産額_中分類, IF(列分類振分=BS$3, 1, 0))</f>
        <v>#DIV/0!</v>
      </c>
      <c r="BT120" s="194" t="e">
        <f t="array" ref="BT120">SUMPRODUCT(計算_投入係数表_加工!$D257:$DS257, 生産額_中分類, IF(列分類振分=BT$3, 1, 0))/SUMPRODUCT(生産額_中分類, IF(列分類振分=BT$3, 1, 0))</f>
        <v>#DIV/0!</v>
      </c>
      <c r="BU120" s="194" t="e">
        <f t="array" ref="BU120">SUMPRODUCT(計算_投入係数表_加工!$D257:$DS257, 生産額_中分類, IF(列分類振分=BU$3, 1, 0))/SUMPRODUCT(生産額_中分類, IF(列分類振分=BU$3, 1, 0))</f>
        <v>#DIV/0!</v>
      </c>
      <c r="BV120" s="194" t="e">
        <f t="array" ref="BV120">SUMPRODUCT(計算_投入係数表_加工!$D257:$DS257, 生産額_中分類, IF(列分類振分=BV$3, 1, 0))/SUMPRODUCT(生産額_中分類, IF(列分類振分=BV$3, 1, 0))</f>
        <v>#DIV/0!</v>
      </c>
      <c r="BW120" s="194" t="e">
        <f t="array" ref="BW120">SUMPRODUCT(計算_投入係数表_加工!$D257:$DS257, 生産額_中分類, IF(列分類振分=BW$3, 1, 0))/SUMPRODUCT(生産額_中分類, IF(列分類振分=BW$3, 1, 0))</f>
        <v>#DIV/0!</v>
      </c>
      <c r="BX120" s="194" t="e">
        <f t="array" ref="BX120">SUMPRODUCT(計算_投入係数表_加工!$D257:$DS257, 生産額_中分類, IF(列分類振分=BX$3, 1, 0))/SUMPRODUCT(生産額_中分類, IF(列分類振分=BX$3, 1, 0))</f>
        <v>#DIV/0!</v>
      </c>
      <c r="BY120" s="194" t="e">
        <f t="array" ref="BY120">SUMPRODUCT(計算_投入係数表_加工!$D257:$DS257, 生産額_中分類, IF(列分類振分=BY$3, 1, 0))/SUMPRODUCT(生産額_中分類, IF(列分類振分=BY$3, 1, 0))</f>
        <v>#DIV/0!</v>
      </c>
      <c r="BZ120" s="194" t="e">
        <f t="array" ref="BZ120">SUMPRODUCT(計算_投入係数表_加工!$D257:$DS257, 生産額_中分類, IF(列分類振分=BZ$3, 1, 0))/SUMPRODUCT(生産額_中分類, IF(列分類振分=BZ$3, 1, 0))</f>
        <v>#DIV/0!</v>
      </c>
      <c r="CA120" s="194" t="e">
        <f t="array" ref="CA120">SUMPRODUCT(計算_投入係数表_加工!$D257:$DS257, 生産額_中分類, IF(列分類振分=CA$3, 1, 0))/SUMPRODUCT(生産額_中分類, IF(列分類振分=CA$3, 1, 0))</f>
        <v>#DIV/0!</v>
      </c>
      <c r="CB120" s="194" t="e">
        <f t="array" ref="CB120">SUMPRODUCT(計算_投入係数表_加工!$D257:$DS257, 生産額_中分類, IF(列分類振分=CB$3, 1, 0))/SUMPRODUCT(生産額_中分類, IF(列分類振分=CB$3, 1, 0))</f>
        <v>#DIV/0!</v>
      </c>
      <c r="CC120" s="194" t="e">
        <f t="array" ref="CC120">SUMPRODUCT(計算_投入係数表_加工!$D257:$DS257, 生産額_中分類, IF(列分類振分=CC$3, 1, 0))/SUMPRODUCT(生産額_中分類, IF(列分類振分=CC$3, 1, 0))</f>
        <v>#DIV/0!</v>
      </c>
      <c r="CD120" s="194" t="e">
        <f t="array" ref="CD120">SUMPRODUCT(計算_投入係数表_加工!$D257:$DS257, 生産額_中分類, IF(列分類振分=CD$3, 1, 0))/SUMPRODUCT(生産額_中分類, IF(列分類振分=CD$3, 1, 0))</f>
        <v>#DIV/0!</v>
      </c>
      <c r="CE120" s="194" t="e">
        <f t="array" ref="CE120">SUMPRODUCT(計算_投入係数表_加工!$D257:$DS257, 生産額_中分類, IF(列分類振分=CE$3, 1, 0))/SUMPRODUCT(生産額_中分類, IF(列分類振分=CE$3, 1, 0))</f>
        <v>#DIV/0!</v>
      </c>
      <c r="CF120" s="194" t="e">
        <f t="array" ref="CF120">SUMPRODUCT(計算_投入係数表_加工!$D257:$DS257, 生産額_中分類, IF(列分類振分=CF$3, 1, 0))/SUMPRODUCT(生産額_中分類, IF(列分類振分=CF$3, 1, 0))</f>
        <v>#DIV/0!</v>
      </c>
      <c r="CG120" s="194" t="e">
        <f t="array" ref="CG120">SUMPRODUCT(計算_投入係数表_加工!$D257:$DS257, 生産額_中分類, IF(列分類振分=CG$3, 1, 0))/SUMPRODUCT(生産額_中分類, IF(列分類振分=CG$3, 1, 0))</f>
        <v>#DIV/0!</v>
      </c>
      <c r="CH120" s="194" t="e">
        <f t="array" ref="CH120">SUMPRODUCT(計算_投入係数表_加工!$D257:$DS257, 生産額_中分類, IF(列分類振分=CH$3, 1, 0))/SUMPRODUCT(生産額_中分類, IF(列分類振分=CH$3, 1, 0))</f>
        <v>#DIV/0!</v>
      </c>
      <c r="CI120" s="194" t="e">
        <f t="array" ref="CI120">SUMPRODUCT(計算_投入係数表_加工!$D257:$DS257, 生産額_中分類, IF(列分類振分=CI$3, 1, 0))/SUMPRODUCT(生産額_中分類, IF(列分類振分=CI$3, 1, 0))</f>
        <v>#DIV/0!</v>
      </c>
      <c r="CJ120" s="194" t="e">
        <f t="array" ref="CJ120">SUMPRODUCT(計算_投入係数表_加工!$D257:$DS257, 生産額_中分類, IF(列分類振分=CJ$3, 1, 0))/SUMPRODUCT(生産額_中分類, IF(列分類振分=CJ$3, 1, 0))</f>
        <v>#DIV/0!</v>
      </c>
      <c r="CK120" s="194" t="e">
        <f t="array" ref="CK120">SUMPRODUCT(計算_投入係数表_加工!$D257:$DS257, 生産額_中分類, IF(列分類振分=CK$3, 1, 0))/SUMPRODUCT(生産額_中分類, IF(列分類振分=CK$3, 1, 0))</f>
        <v>#DIV/0!</v>
      </c>
      <c r="CL120" s="194" t="e">
        <f t="array" ref="CL120">SUMPRODUCT(計算_投入係数表_加工!$D257:$DS257, 生産額_中分類, IF(列分類振分=CL$3, 1, 0))/SUMPRODUCT(生産額_中分類, IF(列分類振分=CL$3, 1, 0))</f>
        <v>#DIV/0!</v>
      </c>
      <c r="CM120" s="194" t="e">
        <f t="array" ref="CM120">SUMPRODUCT(計算_投入係数表_加工!$D257:$DS257, 生産額_中分類, IF(列分類振分=CM$3, 1, 0))/SUMPRODUCT(生産額_中分類, IF(列分類振分=CM$3, 1, 0))</f>
        <v>#DIV/0!</v>
      </c>
      <c r="CN120" s="194" t="e">
        <f t="array" ref="CN120">SUMPRODUCT(計算_投入係数表_加工!$D257:$DS257, 生産額_中分類, IF(列分類振分=CN$3, 1, 0))/SUMPRODUCT(生産額_中分類, IF(列分類振分=CN$3, 1, 0))</f>
        <v>#DIV/0!</v>
      </c>
      <c r="CO120" s="194" t="e">
        <f t="array" ref="CO120">SUMPRODUCT(計算_投入係数表_加工!$D257:$DS257, 生産額_中分類, IF(列分類振分=CO$3, 1, 0))/SUMPRODUCT(生産額_中分類, IF(列分類振分=CO$3, 1, 0))</f>
        <v>#DIV/0!</v>
      </c>
      <c r="CP120" s="194" t="e">
        <f t="array" ref="CP120">SUMPRODUCT(計算_投入係数表_加工!$D257:$DS257, 生産額_中分類, IF(列分類振分=CP$3, 1, 0))/SUMPRODUCT(生産額_中分類, IF(列分類振分=CP$3, 1, 0))</f>
        <v>#DIV/0!</v>
      </c>
      <c r="CQ120" s="194" t="e">
        <f t="array" ref="CQ120">SUMPRODUCT(計算_投入係数表_加工!$D257:$DS257, 生産額_中分類, IF(列分類振分=CQ$3, 1, 0))/SUMPRODUCT(生産額_中分類, IF(列分類振分=CQ$3, 1, 0))</f>
        <v>#DIV/0!</v>
      </c>
      <c r="CR120" s="194" t="e">
        <f t="array" ref="CR120">SUMPRODUCT(計算_投入係数表_加工!$D257:$DS257, 生産額_中分類, IF(列分類振分=CR$3, 1, 0))/SUMPRODUCT(生産額_中分類, IF(列分類振分=CR$3, 1, 0))</f>
        <v>#DIV/0!</v>
      </c>
      <c r="CS120" s="194" t="e">
        <f t="array" ref="CS120">SUMPRODUCT(計算_投入係数表_加工!$D257:$DS257, 生産額_中分類, IF(列分類振分=CS$3, 1, 0))/SUMPRODUCT(生産額_中分類, IF(列分類振分=CS$3, 1, 0))</f>
        <v>#DIV/0!</v>
      </c>
      <c r="CT120" s="194" t="e">
        <f t="array" ref="CT120">SUMPRODUCT(計算_投入係数表_加工!$D257:$DS257, 生産額_中分類, IF(列分類振分=CT$3, 1, 0))/SUMPRODUCT(生産額_中分類, IF(列分類振分=CT$3, 1, 0))</f>
        <v>#DIV/0!</v>
      </c>
      <c r="CU120" s="194" t="e">
        <f t="array" ref="CU120">SUMPRODUCT(計算_投入係数表_加工!$D257:$DS257, 生産額_中分類, IF(列分類振分=CU$3, 1, 0))/SUMPRODUCT(生産額_中分類, IF(列分類振分=CU$3, 1, 0))</f>
        <v>#DIV/0!</v>
      </c>
      <c r="CV120" s="194" t="e">
        <f t="array" ref="CV120">SUMPRODUCT(計算_投入係数表_加工!$D257:$DS257, 生産額_中分類, IF(列分類振分=CV$3, 1, 0))/SUMPRODUCT(生産額_中分類, IF(列分類振分=CV$3, 1, 0))</f>
        <v>#DIV/0!</v>
      </c>
      <c r="CW120" s="194" t="e">
        <f t="array" ref="CW120">SUMPRODUCT(計算_投入係数表_加工!$D257:$DS257, 生産額_中分類, IF(列分類振分=CW$3, 1, 0))/SUMPRODUCT(生産額_中分類, IF(列分類振分=CW$3, 1, 0))</f>
        <v>#DIV/0!</v>
      </c>
      <c r="CX120" s="194" t="e">
        <f t="array" ref="CX120">SUMPRODUCT(計算_投入係数表_加工!$D257:$DS257, 生産額_中分類, IF(列分類振分=CX$3, 1, 0))/SUMPRODUCT(生産額_中分類, IF(列分類振分=CX$3, 1, 0))</f>
        <v>#DIV/0!</v>
      </c>
      <c r="CY120" s="194" t="e">
        <f t="array" ref="CY120">SUMPRODUCT(計算_投入係数表_加工!$D257:$DS257, 生産額_中分類, IF(列分類振分=CY$3, 1, 0))/SUMPRODUCT(生産額_中分類, IF(列分類振分=CY$3, 1, 0))</f>
        <v>#DIV/0!</v>
      </c>
      <c r="CZ120" s="194" t="e">
        <f t="array" ref="CZ120">SUMPRODUCT(計算_投入係数表_加工!$D257:$DS257, 生産額_中分類, IF(列分類振分=CZ$3, 1, 0))/SUMPRODUCT(生産額_中分類, IF(列分類振分=CZ$3, 1, 0))</f>
        <v>#DIV/0!</v>
      </c>
      <c r="DA120" s="194" t="e">
        <f t="array" ref="DA120">SUMPRODUCT(計算_投入係数表_加工!$D257:$DS257, 生産額_中分類, IF(列分類振分=DA$3, 1, 0))/SUMPRODUCT(生産額_中分類, IF(列分類振分=DA$3, 1, 0))</f>
        <v>#DIV/0!</v>
      </c>
      <c r="DB120" s="194" t="e">
        <f t="array" ref="DB120">SUMPRODUCT(計算_投入係数表_加工!$D257:$DS257, 生産額_中分類, IF(列分類振分=DB$3, 1, 0))/SUMPRODUCT(生産額_中分類, IF(列分類振分=DB$3, 1, 0))</f>
        <v>#DIV/0!</v>
      </c>
      <c r="DC120" s="194" t="e">
        <f t="array" ref="DC120">SUMPRODUCT(計算_投入係数表_加工!$D257:$DS257, 生産額_中分類, IF(列分類振分=DC$3, 1, 0))/SUMPRODUCT(生産額_中分類, IF(列分類振分=DC$3, 1, 0))</f>
        <v>#DIV/0!</v>
      </c>
      <c r="DD120" s="194" t="e">
        <f t="array" ref="DD120">SUMPRODUCT(計算_投入係数表_加工!$D257:$DS257, 生産額_中分類, IF(列分類振分=DD$3, 1, 0))/SUMPRODUCT(生産額_中分類, IF(列分類振分=DD$3, 1, 0))</f>
        <v>#DIV/0!</v>
      </c>
      <c r="DE120" s="194" t="e">
        <f t="array" ref="DE120">SUMPRODUCT(計算_投入係数表_加工!$D257:$DS257, 生産額_中分類, IF(列分類振分=DE$3, 1, 0))/SUMPRODUCT(生産額_中分類, IF(列分類振分=DE$3, 1, 0))</f>
        <v>#DIV/0!</v>
      </c>
      <c r="DF120" s="194" t="e">
        <f t="array" ref="DF120">SUMPRODUCT(計算_投入係数表_加工!$D257:$DS257, 生産額_中分類, IF(列分類振分=DF$3, 1, 0))/SUMPRODUCT(生産額_中分類, IF(列分類振分=DF$3, 1, 0))</f>
        <v>#DIV/0!</v>
      </c>
      <c r="DG120" s="194" t="e">
        <f t="array" ref="DG120">SUMPRODUCT(計算_投入係数表_加工!$D257:$DS257, 生産額_中分類, IF(列分類振分=DG$3, 1, 0))/SUMPRODUCT(生産額_中分類, IF(列分類振分=DG$3, 1, 0))</f>
        <v>#DIV/0!</v>
      </c>
      <c r="DH120" s="194" t="e">
        <f t="array" ref="DH120">SUMPRODUCT(計算_投入係数表_加工!$D257:$DS257, 生産額_中分類, IF(列分類振分=DH$3, 1, 0))/SUMPRODUCT(生産額_中分類, IF(列分類振分=DH$3, 1, 0))</f>
        <v>#DIV/0!</v>
      </c>
      <c r="DI120" s="194" t="e">
        <f t="array" ref="DI120">SUMPRODUCT(計算_投入係数表_加工!$D257:$DS257, 生産額_中分類, IF(列分類振分=DI$3, 1, 0))/SUMPRODUCT(生産額_中分類, IF(列分類振分=DI$3, 1, 0))</f>
        <v>#DIV/0!</v>
      </c>
      <c r="DJ120" s="194" t="e">
        <f t="array" ref="DJ120">SUMPRODUCT(計算_投入係数表_加工!$D257:$DS257, 生産額_中分類, IF(列分類振分=DJ$3, 1, 0))/SUMPRODUCT(生産額_中分類, IF(列分類振分=DJ$3, 1, 0))</f>
        <v>#DIV/0!</v>
      </c>
      <c r="DK120" s="194" t="e">
        <f t="array" ref="DK120">SUMPRODUCT(計算_投入係数表_加工!$D257:$DS257, 生産額_中分類, IF(列分類振分=DK$3, 1, 0))/SUMPRODUCT(生産額_中分類, IF(列分類振分=DK$3, 1, 0))</f>
        <v>#DIV/0!</v>
      </c>
      <c r="DL120" s="194" t="e">
        <f t="array" ref="DL120">SUMPRODUCT(計算_投入係数表_加工!$D257:$DS257, 生産額_中分類, IF(列分類振分=DL$3, 1, 0))/SUMPRODUCT(生産額_中分類, IF(列分類振分=DL$3, 1, 0))</f>
        <v>#DIV/0!</v>
      </c>
      <c r="DM120" s="194" t="e">
        <f t="array" ref="DM120">SUMPRODUCT(計算_投入係数表_加工!$D257:$DS257, 生産額_中分類, IF(列分類振分=DM$3, 1, 0))/SUMPRODUCT(生産額_中分類, IF(列分類振分=DM$3, 1, 0))</f>
        <v>#DIV/0!</v>
      </c>
      <c r="DN120" s="194" t="e">
        <f t="array" ref="DN120">SUMPRODUCT(計算_投入係数表_加工!$D257:$DS257, 生産額_中分類, IF(列分類振分=DN$3, 1, 0))/SUMPRODUCT(生産額_中分類, IF(列分類振分=DN$3, 1, 0))</f>
        <v>#DIV/0!</v>
      </c>
      <c r="DO120" s="194" t="e">
        <f t="array" ref="DO120">SUMPRODUCT(計算_投入係数表_加工!$D257:$DS257, 生産額_中分類, IF(列分類振分=DO$3, 1, 0))/SUMPRODUCT(生産額_中分類, IF(列分類振分=DO$3, 1, 0))</f>
        <v>#DIV/0!</v>
      </c>
      <c r="DP120" s="194" t="e">
        <f t="array" ref="DP120">SUMPRODUCT(計算_投入係数表_加工!$D257:$DS257, 生産額_中分類, IF(列分類振分=DP$3, 1, 0))/SUMPRODUCT(生産額_中分類, IF(列分類振分=DP$3, 1, 0))</f>
        <v>#DIV/0!</v>
      </c>
      <c r="DQ120" s="194" t="e">
        <f t="array" ref="DQ120">SUMPRODUCT(計算_投入係数表_加工!$D257:$DS257, 生産額_中分類, IF(列分類振分=DQ$3, 1, 0))/SUMPRODUCT(生産額_中分類, IF(列分類振分=DQ$3, 1, 0))</f>
        <v>#DIV/0!</v>
      </c>
      <c r="DR120" s="194" t="e">
        <f t="array" ref="DR120">SUMPRODUCT(計算_投入係数表_加工!$D257:$DS257, 生産額_中分類, IF(列分類振分=DR$3, 1, 0))/SUMPRODUCT(生産額_中分類, IF(列分類振分=DR$3, 1, 0))</f>
        <v>#DIV/0!</v>
      </c>
      <c r="DS120" s="194" t="e">
        <f t="array" ref="DS120">SUMPRODUCT(計算_投入係数表_加工!$D257:$DS257, 生産額_中分類, IF(列分類振分=DS$3, 1, 0))/SUMPRODUCT(生産額_中分類, IF(列分類振分=DS$3, 1, 0))</f>
        <v>#DIV/0!</v>
      </c>
      <c r="DT120" s="23">
        <f>SUMIF(振分, $C120, 計算_投入係数表_加工!DT$4:DT$123)</f>
        <v>0</v>
      </c>
    </row>
    <row r="121" spans="2:124" x14ac:dyDescent="0.25">
      <c r="B121" s="53">
        <v>118</v>
      </c>
      <c r="C121" s="192" t="str">
        <v>-</v>
      </c>
      <c r="D121" s="193">
        <f t="array" ref="D121">SUMPRODUCT(計算_投入係数表_加工!$D258:$DS258, 生産額_中分類, IF(列分類振分=D$3, 1, 0))/SUMPRODUCT(生産額_中分類, IF(列分類振分=D$3, 1, 0))</f>
        <v>0</v>
      </c>
      <c r="E121" s="194">
        <f t="array" ref="E121">SUMPRODUCT(計算_投入係数表_加工!$D258:$DS258, 生産額_中分類, IF(列分類振分=E$3, 1, 0))/SUMPRODUCT(生産額_中分類, IF(列分類振分=E$3, 1, 0))</f>
        <v>0</v>
      </c>
      <c r="F121" s="194">
        <f t="array" ref="F121">SUMPRODUCT(計算_投入係数表_加工!$D258:$DS258, 生産額_中分類, IF(列分類振分=F$3, 1, 0))/SUMPRODUCT(生産額_中分類, IF(列分類振分=F$3, 1, 0))</f>
        <v>0</v>
      </c>
      <c r="G121" s="194">
        <f t="array" ref="G121">SUMPRODUCT(計算_投入係数表_加工!$D258:$DS258, 生産額_中分類, IF(列分類振分=G$3, 1, 0))/SUMPRODUCT(生産額_中分類, IF(列分類振分=G$3, 1, 0))</f>
        <v>0</v>
      </c>
      <c r="H121" s="194">
        <f t="array" ref="H121">SUMPRODUCT(計算_投入係数表_加工!$D258:$DS258, 生産額_中分類, IF(列分類振分=H$3, 1, 0))/SUMPRODUCT(生産額_中分類, IF(列分類振分=H$3, 1, 0))</f>
        <v>0</v>
      </c>
      <c r="I121" s="194">
        <f t="array" ref="I121">SUMPRODUCT(計算_投入係数表_加工!$D258:$DS258, 生産額_中分類, IF(列分類振分=I$3, 1, 0))/SUMPRODUCT(生産額_中分類, IF(列分類振分=I$3, 1, 0))</f>
        <v>0</v>
      </c>
      <c r="J121" s="194">
        <f t="array" ref="J121">SUMPRODUCT(計算_投入係数表_加工!$D258:$DS258, 生産額_中分類, IF(列分類振分=J$3, 1, 0))/SUMPRODUCT(生産額_中分類, IF(列分類振分=J$3, 1, 0))</f>
        <v>0</v>
      </c>
      <c r="K121" s="194">
        <f t="array" ref="K121">SUMPRODUCT(計算_投入係数表_加工!$D258:$DS258, 生産額_中分類, IF(列分類振分=K$3, 1, 0))/SUMPRODUCT(生産額_中分類, IF(列分類振分=K$3, 1, 0))</f>
        <v>0</v>
      </c>
      <c r="L121" s="194">
        <f t="array" ref="L121">SUMPRODUCT(計算_投入係数表_加工!$D258:$DS258, 生産額_中分類, IF(列分類振分=L$3, 1, 0))/SUMPRODUCT(生産額_中分類, IF(列分類振分=L$3, 1, 0))</f>
        <v>0</v>
      </c>
      <c r="M121" s="194">
        <f t="array" ref="M121">SUMPRODUCT(計算_投入係数表_加工!$D258:$DS258, 生産額_中分類, IF(列分類振分=M$3, 1, 0))/SUMPRODUCT(生産額_中分類, IF(列分類振分=M$3, 1, 0))</f>
        <v>0</v>
      </c>
      <c r="N121" s="194">
        <f t="array" ref="N121">SUMPRODUCT(計算_投入係数表_加工!$D258:$DS258, 生産額_中分類, IF(列分類振分=N$3, 1, 0))/SUMPRODUCT(生産額_中分類, IF(列分類振分=N$3, 1, 0))</f>
        <v>0</v>
      </c>
      <c r="O121" s="194">
        <f t="array" ref="O121">SUMPRODUCT(計算_投入係数表_加工!$D258:$DS258, 生産額_中分類, IF(列分類振分=O$3, 1, 0))/SUMPRODUCT(生産額_中分類, IF(列分類振分=O$3, 1, 0))</f>
        <v>0</v>
      </c>
      <c r="P121" s="194">
        <f t="array" ref="P121">SUMPRODUCT(計算_投入係数表_加工!$D258:$DS258, 生産額_中分類, IF(列分類振分=P$3, 1, 0))/SUMPRODUCT(生産額_中分類, IF(列分類振分=P$3, 1, 0))</f>
        <v>0</v>
      </c>
      <c r="Q121" s="194" t="e">
        <f t="array" ref="Q121">SUMPRODUCT(計算_投入係数表_加工!$D258:$DS258, 生産額_中分類, IF(列分類振分=Q$3, 1, 0))/SUMPRODUCT(生産額_中分類, IF(列分類振分=Q$3, 1, 0))</f>
        <v>#DIV/0!</v>
      </c>
      <c r="R121" s="194" t="e">
        <f t="array" ref="R121">SUMPRODUCT(計算_投入係数表_加工!$D258:$DS258, 生産額_中分類, IF(列分類振分=R$3, 1, 0))/SUMPRODUCT(生産額_中分類, IF(列分類振分=R$3, 1, 0))</f>
        <v>#DIV/0!</v>
      </c>
      <c r="S121" s="194" t="e">
        <f t="array" ref="S121">SUMPRODUCT(計算_投入係数表_加工!$D258:$DS258, 生産額_中分類, IF(列分類振分=S$3, 1, 0))/SUMPRODUCT(生産額_中分類, IF(列分類振分=S$3, 1, 0))</f>
        <v>#DIV/0!</v>
      </c>
      <c r="T121" s="194" t="e">
        <f t="array" ref="T121">SUMPRODUCT(計算_投入係数表_加工!$D258:$DS258, 生産額_中分類, IF(列分類振分=T$3, 1, 0))/SUMPRODUCT(生産額_中分類, IF(列分類振分=T$3, 1, 0))</f>
        <v>#DIV/0!</v>
      </c>
      <c r="U121" s="194" t="e">
        <f t="array" ref="U121">SUMPRODUCT(計算_投入係数表_加工!$D258:$DS258, 生産額_中分類, IF(列分類振分=U$3, 1, 0))/SUMPRODUCT(生産額_中分類, IF(列分類振分=U$3, 1, 0))</f>
        <v>#DIV/0!</v>
      </c>
      <c r="V121" s="194" t="e">
        <f t="array" ref="V121">SUMPRODUCT(計算_投入係数表_加工!$D258:$DS258, 生産額_中分類, IF(列分類振分=V$3, 1, 0))/SUMPRODUCT(生産額_中分類, IF(列分類振分=V$3, 1, 0))</f>
        <v>#DIV/0!</v>
      </c>
      <c r="W121" s="194" t="e">
        <f t="array" ref="W121">SUMPRODUCT(計算_投入係数表_加工!$D258:$DS258, 生産額_中分類, IF(列分類振分=W$3, 1, 0))/SUMPRODUCT(生産額_中分類, IF(列分類振分=W$3, 1, 0))</f>
        <v>#DIV/0!</v>
      </c>
      <c r="X121" s="194" t="e">
        <f t="array" ref="X121">SUMPRODUCT(計算_投入係数表_加工!$D258:$DS258, 生産額_中分類, IF(列分類振分=X$3, 1, 0))/SUMPRODUCT(生産額_中分類, IF(列分類振分=X$3, 1, 0))</f>
        <v>#DIV/0!</v>
      </c>
      <c r="Y121" s="194" t="e">
        <f t="array" ref="Y121">SUMPRODUCT(計算_投入係数表_加工!$D258:$DS258, 生産額_中分類, IF(列分類振分=Y$3, 1, 0))/SUMPRODUCT(生産額_中分類, IF(列分類振分=Y$3, 1, 0))</f>
        <v>#DIV/0!</v>
      </c>
      <c r="Z121" s="194" t="e">
        <f t="array" ref="Z121">SUMPRODUCT(計算_投入係数表_加工!$D258:$DS258, 生産額_中分類, IF(列分類振分=Z$3, 1, 0))/SUMPRODUCT(生産額_中分類, IF(列分類振分=Z$3, 1, 0))</f>
        <v>#DIV/0!</v>
      </c>
      <c r="AA121" s="194" t="e">
        <f t="array" ref="AA121">SUMPRODUCT(計算_投入係数表_加工!$D258:$DS258, 生産額_中分類, IF(列分類振分=AA$3, 1, 0))/SUMPRODUCT(生産額_中分類, IF(列分類振分=AA$3, 1, 0))</f>
        <v>#DIV/0!</v>
      </c>
      <c r="AB121" s="194" t="e">
        <f t="array" ref="AB121">SUMPRODUCT(計算_投入係数表_加工!$D258:$DS258, 生産額_中分類, IF(列分類振分=AB$3, 1, 0))/SUMPRODUCT(生産額_中分類, IF(列分類振分=AB$3, 1, 0))</f>
        <v>#DIV/0!</v>
      </c>
      <c r="AC121" s="194" t="e">
        <f t="array" ref="AC121">SUMPRODUCT(計算_投入係数表_加工!$D258:$DS258, 生産額_中分類, IF(列分類振分=AC$3, 1, 0))/SUMPRODUCT(生産額_中分類, IF(列分類振分=AC$3, 1, 0))</f>
        <v>#DIV/0!</v>
      </c>
      <c r="AD121" s="194" t="e">
        <f t="array" ref="AD121">SUMPRODUCT(計算_投入係数表_加工!$D258:$DS258, 生産額_中分類, IF(列分類振分=AD$3, 1, 0))/SUMPRODUCT(生産額_中分類, IF(列分類振分=AD$3, 1, 0))</f>
        <v>#DIV/0!</v>
      </c>
      <c r="AE121" s="194" t="e">
        <f t="array" ref="AE121">SUMPRODUCT(計算_投入係数表_加工!$D258:$DS258, 生産額_中分類, IF(列分類振分=AE$3, 1, 0))/SUMPRODUCT(生産額_中分類, IF(列分類振分=AE$3, 1, 0))</f>
        <v>#DIV/0!</v>
      </c>
      <c r="AF121" s="194" t="e">
        <f t="array" ref="AF121">SUMPRODUCT(計算_投入係数表_加工!$D258:$DS258, 生産額_中分類, IF(列分類振分=AF$3, 1, 0))/SUMPRODUCT(生産額_中分類, IF(列分類振分=AF$3, 1, 0))</f>
        <v>#DIV/0!</v>
      </c>
      <c r="AG121" s="194" t="e">
        <f t="array" ref="AG121">SUMPRODUCT(計算_投入係数表_加工!$D258:$DS258, 生産額_中分類, IF(列分類振分=AG$3, 1, 0))/SUMPRODUCT(生産額_中分類, IF(列分類振分=AG$3, 1, 0))</f>
        <v>#DIV/0!</v>
      </c>
      <c r="AH121" s="194" t="e">
        <f t="array" ref="AH121">SUMPRODUCT(計算_投入係数表_加工!$D258:$DS258, 生産額_中分類, IF(列分類振分=AH$3, 1, 0))/SUMPRODUCT(生産額_中分類, IF(列分類振分=AH$3, 1, 0))</f>
        <v>#DIV/0!</v>
      </c>
      <c r="AI121" s="194" t="e">
        <f t="array" ref="AI121">SUMPRODUCT(計算_投入係数表_加工!$D258:$DS258, 生産額_中分類, IF(列分類振分=AI$3, 1, 0))/SUMPRODUCT(生産額_中分類, IF(列分類振分=AI$3, 1, 0))</f>
        <v>#DIV/0!</v>
      </c>
      <c r="AJ121" s="194" t="e">
        <f t="array" ref="AJ121">SUMPRODUCT(計算_投入係数表_加工!$D258:$DS258, 生産額_中分類, IF(列分類振分=AJ$3, 1, 0))/SUMPRODUCT(生産額_中分類, IF(列分類振分=AJ$3, 1, 0))</f>
        <v>#DIV/0!</v>
      </c>
      <c r="AK121" s="194" t="e">
        <f t="array" ref="AK121">SUMPRODUCT(計算_投入係数表_加工!$D258:$DS258, 生産額_中分類, IF(列分類振分=AK$3, 1, 0))/SUMPRODUCT(生産額_中分類, IF(列分類振分=AK$3, 1, 0))</f>
        <v>#DIV/0!</v>
      </c>
      <c r="AL121" s="194" t="e">
        <f t="array" ref="AL121">SUMPRODUCT(計算_投入係数表_加工!$D258:$DS258, 生産額_中分類, IF(列分類振分=AL$3, 1, 0))/SUMPRODUCT(生産額_中分類, IF(列分類振分=AL$3, 1, 0))</f>
        <v>#DIV/0!</v>
      </c>
      <c r="AM121" s="194" t="e">
        <f t="array" ref="AM121">SUMPRODUCT(計算_投入係数表_加工!$D258:$DS258, 生産額_中分類, IF(列分類振分=AM$3, 1, 0))/SUMPRODUCT(生産額_中分類, IF(列分類振分=AM$3, 1, 0))</f>
        <v>#DIV/0!</v>
      </c>
      <c r="AN121" s="194" t="e">
        <f t="array" ref="AN121">SUMPRODUCT(計算_投入係数表_加工!$D258:$DS258, 生産額_中分類, IF(列分類振分=AN$3, 1, 0))/SUMPRODUCT(生産額_中分類, IF(列分類振分=AN$3, 1, 0))</f>
        <v>#DIV/0!</v>
      </c>
      <c r="AO121" s="194" t="e">
        <f t="array" ref="AO121">SUMPRODUCT(計算_投入係数表_加工!$D258:$DS258, 生産額_中分類, IF(列分類振分=AO$3, 1, 0))/SUMPRODUCT(生産額_中分類, IF(列分類振分=AO$3, 1, 0))</f>
        <v>#DIV/0!</v>
      </c>
      <c r="AP121" s="194" t="e">
        <f t="array" ref="AP121">SUMPRODUCT(計算_投入係数表_加工!$D258:$DS258, 生産額_中分類, IF(列分類振分=AP$3, 1, 0))/SUMPRODUCT(生産額_中分類, IF(列分類振分=AP$3, 1, 0))</f>
        <v>#DIV/0!</v>
      </c>
      <c r="AQ121" s="194" t="e">
        <f t="array" ref="AQ121">SUMPRODUCT(計算_投入係数表_加工!$D258:$DS258, 生産額_中分類, IF(列分類振分=AQ$3, 1, 0))/SUMPRODUCT(生産額_中分類, IF(列分類振分=AQ$3, 1, 0))</f>
        <v>#DIV/0!</v>
      </c>
      <c r="AR121" s="194" t="e">
        <f t="array" ref="AR121">SUMPRODUCT(計算_投入係数表_加工!$D258:$DS258, 生産額_中分類, IF(列分類振分=AR$3, 1, 0))/SUMPRODUCT(生産額_中分類, IF(列分類振分=AR$3, 1, 0))</f>
        <v>#DIV/0!</v>
      </c>
      <c r="AS121" s="194" t="e">
        <f t="array" ref="AS121">SUMPRODUCT(計算_投入係数表_加工!$D258:$DS258, 生産額_中分類, IF(列分類振分=AS$3, 1, 0))/SUMPRODUCT(生産額_中分類, IF(列分類振分=AS$3, 1, 0))</f>
        <v>#DIV/0!</v>
      </c>
      <c r="AT121" s="194" t="e">
        <f t="array" ref="AT121">SUMPRODUCT(計算_投入係数表_加工!$D258:$DS258, 生産額_中分類, IF(列分類振分=AT$3, 1, 0))/SUMPRODUCT(生産額_中分類, IF(列分類振分=AT$3, 1, 0))</f>
        <v>#DIV/0!</v>
      </c>
      <c r="AU121" s="194" t="e">
        <f t="array" ref="AU121">SUMPRODUCT(計算_投入係数表_加工!$D258:$DS258, 生産額_中分類, IF(列分類振分=AU$3, 1, 0))/SUMPRODUCT(生産額_中分類, IF(列分類振分=AU$3, 1, 0))</f>
        <v>#DIV/0!</v>
      </c>
      <c r="AV121" s="194" t="e">
        <f t="array" ref="AV121">SUMPRODUCT(計算_投入係数表_加工!$D258:$DS258, 生産額_中分類, IF(列分類振分=AV$3, 1, 0))/SUMPRODUCT(生産額_中分類, IF(列分類振分=AV$3, 1, 0))</f>
        <v>#DIV/0!</v>
      </c>
      <c r="AW121" s="194" t="e">
        <f t="array" ref="AW121">SUMPRODUCT(計算_投入係数表_加工!$D258:$DS258, 生産額_中分類, IF(列分類振分=AW$3, 1, 0))/SUMPRODUCT(生産額_中分類, IF(列分類振分=AW$3, 1, 0))</f>
        <v>#DIV/0!</v>
      </c>
      <c r="AX121" s="194" t="e">
        <f t="array" ref="AX121">SUMPRODUCT(計算_投入係数表_加工!$D258:$DS258, 生産額_中分類, IF(列分類振分=AX$3, 1, 0))/SUMPRODUCT(生産額_中分類, IF(列分類振分=AX$3, 1, 0))</f>
        <v>#DIV/0!</v>
      </c>
      <c r="AY121" s="194" t="e">
        <f t="array" ref="AY121">SUMPRODUCT(計算_投入係数表_加工!$D258:$DS258, 生産額_中分類, IF(列分類振分=AY$3, 1, 0))/SUMPRODUCT(生産額_中分類, IF(列分類振分=AY$3, 1, 0))</f>
        <v>#DIV/0!</v>
      </c>
      <c r="AZ121" s="194" t="e">
        <f t="array" ref="AZ121">SUMPRODUCT(計算_投入係数表_加工!$D258:$DS258, 生産額_中分類, IF(列分類振分=AZ$3, 1, 0))/SUMPRODUCT(生産額_中分類, IF(列分類振分=AZ$3, 1, 0))</f>
        <v>#DIV/0!</v>
      </c>
      <c r="BA121" s="194" t="e">
        <f t="array" ref="BA121">SUMPRODUCT(計算_投入係数表_加工!$D258:$DS258, 生産額_中分類, IF(列分類振分=BA$3, 1, 0))/SUMPRODUCT(生産額_中分類, IF(列分類振分=BA$3, 1, 0))</f>
        <v>#DIV/0!</v>
      </c>
      <c r="BB121" s="194" t="e">
        <f t="array" ref="BB121">SUMPRODUCT(計算_投入係数表_加工!$D258:$DS258, 生産額_中分類, IF(列分類振分=BB$3, 1, 0))/SUMPRODUCT(生産額_中分類, IF(列分類振分=BB$3, 1, 0))</f>
        <v>#DIV/0!</v>
      </c>
      <c r="BC121" s="194" t="e">
        <f t="array" ref="BC121">SUMPRODUCT(計算_投入係数表_加工!$D258:$DS258, 生産額_中分類, IF(列分類振分=BC$3, 1, 0))/SUMPRODUCT(生産額_中分類, IF(列分類振分=BC$3, 1, 0))</f>
        <v>#DIV/0!</v>
      </c>
      <c r="BD121" s="194" t="e">
        <f t="array" ref="BD121">SUMPRODUCT(計算_投入係数表_加工!$D258:$DS258, 生産額_中分類, IF(列分類振分=BD$3, 1, 0))/SUMPRODUCT(生産額_中分類, IF(列分類振分=BD$3, 1, 0))</f>
        <v>#DIV/0!</v>
      </c>
      <c r="BE121" s="194" t="e">
        <f t="array" ref="BE121">SUMPRODUCT(計算_投入係数表_加工!$D258:$DS258, 生産額_中分類, IF(列分類振分=BE$3, 1, 0))/SUMPRODUCT(生産額_中分類, IF(列分類振分=BE$3, 1, 0))</f>
        <v>#DIV/0!</v>
      </c>
      <c r="BF121" s="194" t="e">
        <f t="array" ref="BF121">SUMPRODUCT(計算_投入係数表_加工!$D258:$DS258, 生産額_中分類, IF(列分類振分=BF$3, 1, 0))/SUMPRODUCT(生産額_中分類, IF(列分類振分=BF$3, 1, 0))</f>
        <v>#DIV/0!</v>
      </c>
      <c r="BG121" s="194" t="e">
        <f t="array" ref="BG121">SUMPRODUCT(計算_投入係数表_加工!$D258:$DS258, 生産額_中分類, IF(列分類振分=BG$3, 1, 0))/SUMPRODUCT(生産額_中分類, IF(列分類振分=BG$3, 1, 0))</f>
        <v>#DIV/0!</v>
      </c>
      <c r="BH121" s="194" t="e">
        <f t="array" ref="BH121">SUMPRODUCT(計算_投入係数表_加工!$D258:$DS258, 生産額_中分類, IF(列分類振分=BH$3, 1, 0))/SUMPRODUCT(生産額_中分類, IF(列分類振分=BH$3, 1, 0))</f>
        <v>#DIV/0!</v>
      </c>
      <c r="BI121" s="194" t="e">
        <f t="array" ref="BI121">SUMPRODUCT(計算_投入係数表_加工!$D258:$DS258, 生産額_中分類, IF(列分類振分=BI$3, 1, 0))/SUMPRODUCT(生産額_中分類, IF(列分類振分=BI$3, 1, 0))</f>
        <v>#DIV/0!</v>
      </c>
      <c r="BJ121" s="194" t="e">
        <f t="array" ref="BJ121">SUMPRODUCT(計算_投入係数表_加工!$D258:$DS258, 生産額_中分類, IF(列分類振分=BJ$3, 1, 0))/SUMPRODUCT(生産額_中分類, IF(列分類振分=BJ$3, 1, 0))</f>
        <v>#DIV/0!</v>
      </c>
      <c r="BK121" s="194" t="e">
        <f t="array" ref="BK121">SUMPRODUCT(計算_投入係数表_加工!$D258:$DS258, 生産額_中分類, IF(列分類振分=BK$3, 1, 0))/SUMPRODUCT(生産額_中分類, IF(列分類振分=BK$3, 1, 0))</f>
        <v>#DIV/0!</v>
      </c>
      <c r="BL121" s="194" t="e">
        <f t="array" ref="BL121">SUMPRODUCT(計算_投入係数表_加工!$D258:$DS258, 生産額_中分類, IF(列分類振分=BL$3, 1, 0))/SUMPRODUCT(生産額_中分類, IF(列分類振分=BL$3, 1, 0))</f>
        <v>#DIV/0!</v>
      </c>
      <c r="BM121" s="194" t="e">
        <f t="array" ref="BM121">SUMPRODUCT(計算_投入係数表_加工!$D258:$DS258, 生産額_中分類, IF(列分類振分=BM$3, 1, 0))/SUMPRODUCT(生産額_中分類, IF(列分類振分=BM$3, 1, 0))</f>
        <v>#DIV/0!</v>
      </c>
      <c r="BN121" s="194" t="e">
        <f t="array" ref="BN121">SUMPRODUCT(計算_投入係数表_加工!$D258:$DS258, 生産額_中分類, IF(列分類振分=BN$3, 1, 0))/SUMPRODUCT(生産額_中分類, IF(列分類振分=BN$3, 1, 0))</f>
        <v>#DIV/0!</v>
      </c>
      <c r="BO121" s="194" t="e">
        <f t="array" ref="BO121">SUMPRODUCT(計算_投入係数表_加工!$D258:$DS258, 生産額_中分類, IF(列分類振分=BO$3, 1, 0))/SUMPRODUCT(生産額_中分類, IF(列分類振分=BO$3, 1, 0))</f>
        <v>#DIV/0!</v>
      </c>
      <c r="BP121" s="194" t="e">
        <f t="array" ref="BP121">SUMPRODUCT(計算_投入係数表_加工!$D258:$DS258, 生産額_中分類, IF(列分類振分=BP$3, 1, 0))/SUMPRODUCT(生産額_中分類, IF(列分類振分=BP$3, 1, 0))</f>
        <v>#DIV/0!</v>
      </c>
      <c r="BQ121" s="194" t="e">
        <f t="array" ref="BQ121">SUMPRODUCT(計算_投入係数表_加工!$D258:$DS258, 生産額_中分類, IF(列分類振分=BQ$3, 1, 0))/SUMPRODUCT(生産額_中分類, IF(列分類振分=BQ$3, 1, 0))</f>
        <v>#DIV/0!</v>
      </c>
      <c r="BR121" s="194" t="e">
        <f t="array" ref="BR121">SUMPRODUCT(計算_投入係数表_加工!$D258:$DS258, 生産額_中分類, IF(列分類振分=BR$3, 1, 0))/SUMPRODUCT(生産額_中分類, IF(列分類振分=BR$3, 1, 0))</f>
        <v>#DIV/0!</v>
      </c>
      <c r="BS121" s="194" t="e">
        <f t="array" ref="BS121">SUMPRODUCT(計算_投入係数表_加工!$D258:$DS258, 生産額_中分類, IF(列分類振分=BS$3, 1, 0))/SUMPRODUCT(生産額_中分類, IF(列分類振分=BS$3, 1, 0))</f>
        <v>#DIV/0!</v>
      </c>
      <c r="BT121" s="194" t="e">
        <f t="array" ref="BT121">SUMPRODUCT(計算_投入係数表_加工!$D258:$DS258, 生産額_中分類, IF(列分類振分=BT$3, 1, 0))/SUMPRODUCT(生産額_中分類, IF(列分類振分=BT$3, 1, 0))</f>
        <v>#DIV/0!</v>
      </c>
      <c r="BU121" s="194" t="e">
        <f t="array" ref="BU121">SUMPRODUCT(計算_投入係数表_加工!$D258:$DS258, 生産額_中分類, IF(列分類振分=BU$3, 1, 0))/SUMPRODUCT(生産額_中分類, IF(列分類振分=BU$3, 1, 0))</f>
        <v>#DIV/0!</v>
      </c>
      <c r="BV121" s="194" t="e">
        <f t="array" ref="BV121">SUMPRODUCT(計算_投入係数表_加工!$D258:$DS258, 生産額_中分類, IF(列分類振分=BV$3, 1, 0))/SUMPRODUCT(生産額_中分類, IF(列分類振分=BV$3, 1, 0))</f>
        <v>#DIV/0!</v>
      </c>
      <c r="BW121" s="194" t="e">
        <f t="array" ref="BW121">SUMPRODUCT(計算_投入係数表_加工!$D258:$DS258, 生産額_中分類, IF(列分類振分=BW$3, 1, 0))/SUMPRODUCT(生産額_中分類, IF(列分類振分=BW$3, 1, 0))</f>
        <v>#DIV/0!</v>
      </c>
      <c r="BX121" s="194" t="e">
        <f t="array" ref="BX121">SUMPRODUCT(計算_投入係数表_加工!$D258:$DS258, 生産額_中分類, IF(列分類振分=BX$3, 1, 0))/SUMPRODUCT(生産額_中分類, IF(列分類振分=BX$3, 1, 0))</f>
        <v>#DIV/0!</v>
      </c>
      <c r="BY121" s="194" t="e">
        <f t="array" ref="BY121">SUMPRODUCT(計算_投入係数表_加工!$D258:$DS258, 生産額_中分類, IF(列分類振分=BY$3, 1, 0))/SUMPRODUCT(生産額_中分類, IF(列分類振分=BY$3, 1, 0))</f>
        <v>#DIV/0!</v>
      </c>
      <c r="BZ121" s="194" t="e">
        <f t="array" ref="BZ121">SUMPRODUCT(計算_投入係数表_加工!$D258:$DS258, 生産額_中分類, IF(列分類振分=BZ$3, 1, 0))/SUMPRODUCT(生産額_中分類, IF(列分類振分=BZ$3, 1, 0))</f>
        <v>#DIV/0!</v>
      </c>
      <c r="CA121" s="194" t="e">
        <f t="array" ref="CA121">SUMPRODUCT(計算_投入係数表_加工!$D258:$DS258, 生産額_中分類, IF(列分類振分=CA$3, 1, 0))/SUMPRODUCT(生産額_中分類, IF(列分類振分=CA$3, 1, 0))</f>
        <v>#DIV/0!</v>
      </c>
      <c r="CB121" s="194" t="e">
        <f t="array" ref="CB121">SUMPRODUCT(計算_投入係数表_加工!$D258:$DS258, 生産額_中分類, IF(列分類振分=CB$3, 1, 0))/SUMPRODUCT(生産額_中分類, IF(列分類振分=CB$3, 1, 0))</f>
        <v>#DIV/0!</v>
      </c>
      <c r="CC121" s="194" t="e">
        <f t="array" ref="CC121">SUMPRODUCT(計算_投入係数表_加工!$D258:$DS258, 生産額_中分類, IF(列分類振分=CC$3, 1, 0))/SUMPRODUCT(生産額_中分類, IF(列分類振分=CC$3, 1, 0))</f>
        <v>#DIV/0!</v>
      </c>
      <c r="CD121" s="194" t="e">
        <f t="array" ref="CD121">SUMPRODUCT(計算_投入係数表_加工!$D258:$DS258, 生産額_中分類, IF(列分類振分=CD$3, 1, 0))/SUMPRODUCT(生産額_中分類, IF(列分類振分=CD$3, 1, 0))</f>
        <v>#DIV/0!</v>
      </c>
      <c r="CE121" s="194" t="e">
        <f t="array" ref="CE121">SUMPRODUCT(計算_投入係数表_加工!$D258:$DS258, 生産額_中分類, IF(列分類振分=CE$3, 1, 0))/SUMPRODUCT(生産額_中分類, IF(列分類振分=CE$3, 1, 0))</f>
        <v>#DIV/0!</v>
      </c>
      <c r="CF121" s="194" t="e">
        <f t="array" ref="CF121">SUMPRODUCT(計算_投入係数表_加工!$D258:$DS258, 生産額_中分類, IF(列分類振分=CF$3, 1, 0))/SUMPRODUCT(生産額_中分類, IF(列分類振分=CF$3, 1, 0))</f>
        <v>#DIV/0!</v>
      </c>
      <c r="CG121" s="194" t="e">
        <f t="array" ref="CG121">SUMPRODUCT(計算_投入係数表_加工!$D258:$DS258, 生産額_中分類, IF(列分類振分=CG$3, 1, 0))/SUMPRODUCT(生産額_中分類, IF(列分類振分=CG$3, 1, 0))</f>
        <v>#DIV/0!</v>
      </c>
      <c r="CH121" s="194" t="e">
        <f t="array" ref="CH121">SUMPRODUCT(計算_投入係数表_加工!$D258:$DS258, 生産額_中分類, IF(列分類振分=CH$3, 1, 0))/SUMPRODUCT(生産額_中分類, IF(列分類振分=CH$3, 1, 0))</f>
        <v>#DIV/0!</v>
      </c>
      <c r="CI121" s="194" t="e">
        <f t="array" ref="CI121">SUMPRODUCT(計算_投入係数表_加工!$D258:$DS258, 生産額_中分類, IF(列分類振分=CI$3, 1, 0))/SUMPRODUCT(生産額_中分類, IF(列分類振分=CI$3, 1, 0))</f>
        <v>#DIV/0!</v>
      </c>
      <c r="CJ121" s="194" t="e">
        <f t="array" ref="CJ121">SUMPRODUCT(計算_投入係数表_加工!$D258:$DS258, 生産額_中分類, IF(列分類振分=CJ$3, 1, 0))/SUMPRODUCT(生産額_中分類, IF(列分類振分=CJ$3, 1, 0))</f>
        <v>#DIV/0!</v>
      </c>
      <c r="CK121" s="194" t="e">
        <f t="array" ref="CK121">SUMPRODUCT(計算_投入係数表_加工!$D258:$DS258, 生産額_中分類, IF(列分類振分=CK$3, 1, 0))/SUMPRODUCT(生産額_中分類, IF(列分類振分=CK$3, 1, 0))</f>
        <v>#DIV/0!</v>
      </c>
      <c r="CL121" s="194" t="e">
        <f t="array" ref="CL121">SUMPRODUCT(計算_投入係数表_加工!$D258:$DS258, 生産額_中分類, IF(列分類振分=CL$3, 1, 0))/SUMPRODUCT(生産額_中分類, IF(列分類振分=CL$3, 1, 0))</f>
        <v>#DIV/0!</v>
      </c>
      <c r="CM121" s="194" t="e">
        <f t="array" ref="CM121">SUMPRODUCT(計算_投入係数表_加工!$D258:$DS258, 生産額_中分類, IF(列分類振分=CM$3, 1, 0))/SUMPRODUCT(生産額_中分類, IF(列分類振分=CM$3, 1, 0))</f>
        <v>#DIV/0!</v>
      </c>
      <c r="CN121" s="194" t="e">
        <f t="array" ref="CN121">SUMPRODUCT(計算_投入係数表_加工!$D258:$DS258, 生産額_中分類, IF(列分類振分=CN$3, 1, 0))/SUMPRODUCT(生産額_中分類, IF(列分類振分=CN$3, 1, 0))</f>
        <v>#DIV/0!</v>
      </c>
      <c r="CO121" s="194" t="e">
        <f t="array" ref="CO121">SUMPRODUCT(計算_投入係数表_加工!$D258:$DS258, 生産額_中分類, IF(列分類振分=CO$3, 1, 0))/SUMPRODUCT(生産額_中分類, IF(列分類振分=CO$3, 1, 0))</f>
        <v>#DIV/0!</v>
      </c>
      <c r="CP121" s="194" t="e">
        <f t="array" ref="CP121">SUMPRODUCT(計算_投入係数表_加工!$D258:$DS258, 生産額_中分類, IF(列分類振分=CP$3, 1, 0))/SUMPRODUCT(生産額_中分類, IF(列分類振分=CP$3, 1, 0))</f>
        <v>#DIV/0!</v>
      </c>
      <c r="CQ121" s="194" t="e">
        <f t="array" ref="CQ121">SUMPRODUCT(計算_投入係数表_加工!$D258:$DS258, 生産額_中分類, IF(列分類振分=CQ$3, 1, 0))/SUMPRODUCT(生産額_中分類, IF(列分類振分=CQ$3, 1, 0))</f>
        <v>#DIV/0!</v>
      </c>
      <c r="CR121" s="194" t="e">
        <f t="array" ref="CR121">SUMPRODUCT(計算_投入係数表_加工!$D258:$DS258, 生産額_中分類, IF(列分類振分=CR$3, 1, 0))/SUMPRODUCT(生産額_中分類, IF(列分類振分=CR$3, 1, 0))</f>
        <v>#DIV/0!</v>
      </c>
      <c r="CS121" s="194" t="e">
        <f t="array" ref="CS121">SUMPRODUCT(計算_投入係数表_加工!$D258:$DS258, 生産額_中分類, IF(列分類振分=CS$3, 1, 0))/SUMPRODUCT(生産額_中分類, IF(列分類振分=CS$3, 1, 0))</f>
        <v>#DIV/0!</v>
      </c>
      <c r="CT121" s="194" t="e">
        <f t="array" ref="CT121">SUMPRODUCT(計算_投入係数表_加工!$D258:$DS258, 生産額_中分類, IF(列分類振分=CT$3, 1, 0))/SUMPRODUCT(生産額_中分類, IF(列分類振分=CT$3, 1, 0))</f>
        <v>#DIV/0!</v>
      </c>
      <c r="CU121" s="194" t="e">
        <f t="array" ref="CU121">SUMPRODUCT(計算_投入係数表_加工!$D258:$DS258, 生産額_中分類, IF(列分類振分=CU$3, 1, 0))/SUMPRODUCT(生産額_中分類, IF(列分類振分=CU$3, 1, 0))</f>
        <v>#DIV/0!</v>
      </c>
      <c r="CV121" s="194" t="e">
        <f t="array" ref="CV121">SUMPRODUCT(計算_投入係数表_加工!$D258:$DS258, 生産額_中分類, IF(列分類振分=CV$3, 1, 0))/SUMPRODUCT(生産額_中分類, IF(列分類振分=CV$3, 1, 0))</f>
        <v>#DIV/0!</v>
      </c>
      <c r="CW121" s="194" t="e">
        <f t="array" ref="CW121">SUMPRODUCT(計算_投入係数表_加工!$D258:$DS258, 生産額_中分類, IF(列分類振分=CW$3, 1, 0))/SUMPRODUCT(生産額_中分類, IF(列分類振分=CW$3, 1, 0))</f>
        <v>#DIV/0!</v>
      </c>
      <c r="CX121" s="194" t="e">
        <f t="array" ref="CX121">SUMPRODUCT(計算_投入係数表_加工!$D258:$DS258, 生産額_中分類, IF(列分類振分=CX$3, 1, 0))/SUMPRODUCT(生産額_中分類, IF(列分類振分=CX$3, 1, 0))</f>
        <v>#DIV/0!</v>
      </c>
      <c r="CY121" s="194" t="e">
        <f t="array" ref="CY121">SUMPRODUCT(計算_投入係数表_加工!$D258:$DS258, 生産額_中分類, IF(列分類振分=CY$3, 1, 0))/SUMPRODUCT(生産額_中分類, IF(列分類振分=CY$3, 1, 0))</f>
        <v>#DIV/0!</v>
      </c>
      <c r="CZ121" s="194" t="e">
        <f t="array" ref="CZ121">SUMPRODUCT(計算_投入係数表_加工!$D258:$DS258, 生産額_中分類, IF(列分類振分=CZ$3, 1, 0))/SUMPRODUCT(生産額_中分類, IF(列分類振分=CZ$3, 1, 0))</f>
        <v>#DIV/0!</v>
      </c>
      <c r="DA121" s="194" t="e">
        <f t="array" ref="DA121">SUMPRODUCT(計算_投入係数表_加工!$D258:$DS258, 生産額_中分類, IF(列分類振分=DA$3, 1, 0))/SUMPRODUCT(生産額_中分類, IF(列分類振分=DA$3, 1, 0))</f>
        <v>#DIV/0!</v>
      </c>
      <c r="DB121" s="194" t="e">
        <f t="array" ref="DB121">SUMPRODUCT(計算_投入係数表_加工!$D258:$DS258, 生産額_中分類, IF(列分類振分=DB$3, 1, 0))/SUMPRODUCT(生産額_中分類, IF(列分類振分=DB$3, 1, 0))</f>
        <v>#DIV/0!</v>
      </c>
      <c r="DC121" s="194" t="e">
        <f t="array" ref="DC121">SUMPRODUCT(計算_投入係数表_加工!$D258:$DS258, 生産額_中分類, IF(列分類振分=DC$3, 1, 0))/SUMPRODUCT(生産額_中分類, IF(列分類振分=DC$3, 1, 0))</f>
        <v>#DIV/0!</v>
      </c>
      <c r="DD121" s="194" t="e">
        <f t="array" ref="DD121">SUMPRODUCT(計算_投入係数表_加工!$D258:$DS258, 生産額_中分類, IF(列分類振分=DD$3, 1, 0))/SUMPRODUCT(生産額_中分類, IF(列分類振分=DD$3, 1, 0))</f>
        <v>#DIV/0!</v>
      </c>
      <c r="DE121" s="194" t="e">
        <f t="array" ref="DE121">SUMPRODUCT(計算_投入係数表_加工!$D258:$DS258, 生産額_中分類, IF(列分類振分=DE$3, 1, 0))/SUMPRODUCT(生産額_中分類, IF(列分類振分=DE$3, 1, 0))</f>
        <v>#DIV/0!</v>
      </c>
      <c r="DF121" s="194" t="e">
        <f t="array" ref="DF121">SUMPRODUCT(計算_投入係数表_加工!$D258:$DS258, 生産額_中分類, IF(列分類振分=DF$3, 1, 0))/SUMPRODUCT(生産額_中分類, IF(列分類振分=DF$3, 1, 0))</f>
        <v>#DIV/0!</v>
      </c>
      <c r="DG121" s="194" t="e">
        <f t="array" ref="DG121">SUMPRODUCT(計算_投入係数表_加工!$D258:$DS258, 生産額_中分類, IF(列分類振分=DG$3, 1, 0))/SUMPRODUCT(生産額_中分類, IF(列分類振分=DG$3, 1, 0))</f>
        <v>#DIV/0!</v>
      </c>
      <c r="DH121" s="194" t="e">
        <f t="array" ref="DH121">SUMPRODUCT(計算_投入係数表_加工!$D258:$DS258, 生産額_中分類, IF(列分類振分=DH$3, 1, 0))/SUMPRODUCT(生産額_中分類, IF(列分類振分=DH$3, 1, 0))</f>
        <v>#DIV/0!</v>
      </c>
      <c r="DI121" s="194" t="e">
        <f t="array" ref="DI121">SUMPRODUCT(計算_投入係数表_加工!$D258:$DS258, 生産額_中分類, IF(列分類振分=DI$3, 1, 0))/SUMPRODUCT(生産額_中分類, IF(列分類振分=DI$3, 1, 0))</f>
        <v>#DIV/0!</v>
      </c>
      <c r="DJ121" s="194" t="e">
        <f t="array" ref="DJ121">SUMPRODUCT(計算_投入係数表_加工!$D258:$DS258, 生産額_中分類, IF(列分類振分=DJ$3, 1, 0))/SUMPRODUCT(生産額_中分類, IF(列分類振分=DJ$3, 1, 0))</f>
        <v>#DIV/0!</v>
      </c>
      <c r="DK121" s="194" t="e">
        <f t="array" ref="DK121">SUMPRODUCT(計算_投入係数表_加工!$D258:$DS258, 生産額_中分類, IF(列分類振分=DK$3, 1, 0))/SUMPRODUCT(生産額_中分類, IF(列分類振分=DK$3, 1, 0))</f>
        <v>#DIV/0!</v>
      </c>
      <c r="DL121" s="194" t="e">
        <f t="array" ref="DL121">SUMPRODUCT(計算_投入係数表_加工!$D258:$DS258, 生産額_中分類, IF(列分類振分=DL$3, 1, 0))/SUMPRODUCT(生産額_中分類, IF(列分類振分=DL$3, 1, 0))</f>
        <v>#DIV/0!</v>
      </c>
      <c r="DM121" s="194" t="e">
        <f t="array" ref="DM121">SUMPRODUCT(計算_投入係数表_加工!$D258:$DS258, 生産額_中分類, IF(列分類振分=DM$3, 1, 0))/SUMPRODUCT(生産額_中分類, IF(列分類振分=DM$3, 1, 0))</f>
        <v>#DIV/0!</v>
      </c>
      <c r="DN121" s="194" t="e">
        <f t="array" ref="DN121">SUMPRODUCT(計算_投入係数表_加工!$D258:$DS258, 生産額_中分類, IF(列分類振分=DN$3, 1, 0))/SUMPRODUCT(生産額_中分類, IF(列分類振分=DN$3, 1, 0))</f>
        <v>#DIV/0!</v>
      </c>
      <c r="DO121" s="194" t="e">
        <f t="array" ref="DO121">SUMPRODUCT(計算_投入係数表_加工!$D258:$DS258, 生産額_中分類, IF(列分類振分=DO$3, 1, 0))/SUMPRODUCT(生産額_中分類, IF(列分類振分=DO$3, 1, 0))</f>
        <v>#DIV/0!</v>
      </c>
      <c r="DP121" s="194" t="e">
        <f t="array" ref="DP121">SUMPRODUCT(計算_投入係数表_加工!$D258:$DS258, 生産額_中分類, IF(列分類振分=DP$3, 1, 0))/SUMPRODUCT(生産額_中分類, IF(列分類振分=DP$3, 1, 0))</f>
        <v>#DIV/0!</v>
      </c>
      <c r="DQ121" s="194" t="e">
        <f t="array" ref="DQ121">SUMPRODUCT(計算_投入係数表_加工!$D258:$DS258, 生産額_中分類, IF(列分類振分=DQ$3, 1, 0))/SUMPRODUCT(生産額_中分類, IF(列分類振分=DQ$3, 1, 0))</f>
        <v>#DIV/0!</v>
      </c>
      <c r="DR121" s="194" t="e">
        <f t="array" ref="DR121">SUMPRODUCT(計算_投入係数表_加工!$D258:$DS258, 生産額_中分類, IF(列分類振分=DR$3, 1, 0))/SUMPRODUCT(生産額_中分類, IF(列分類振分=DR$3, 1, 0))</f>
        <v>#DIV/0!</v>
      </c>
      <c r="DS121" s="194" t="e">
        <f t="array" ref="DS121">SUMPRODUCT(計算_投入係数表_加工!$D258:$DS258, 生産額_中分類, IF(列分類振分=DS$3, 1, 0))/SUMPRODUCT(生産額_中分類, IF(列分類振分=DS$3, 1, 0))</f>
        <v>#DIV/0!</v>
      </c>
      <c r="DT121" s="23">
        <f>SUMIF(振分, $C121, 計算_投入係数表_加工!DT$4:DT$123)</f>
        <v>0</v>
      </c>
    </row>
    <row r="122" spans="2:124" x14ac:dyDescent="0.25">
      <c r="B122" s="53">
        <v>119</v>
      </c>
      <c r="C122" s="192" t="str">
        <v>-</v>
      </c>
      <c r="D122" s="193">
        <f t="array" ref="D122">SUMPRODUCT(計算_投入係数表_加工!$D259:$DS259, 生産額_中分類, IF(列分類振分=D$3, 1, 0))/SUMPRODUCT(生産額_中分類, IF(列分類振分=D$3, 1, 0))</f>
        <v>0</v>
      </c>
      <c r="E122" s="194">
        <f t="array" ref="E122">SUMPRODUCT(計算_投入係数表_加工!$D259:$DS259, 生産額_中分類, IF(列分類振分=E$3, 1, 0))/SUMPRODUCT(生産額_中分類, IF(列分類振分=E$3, 1, 0))</f>
        <v>0</v>
      </c>
      <c r="F122" s="194">
        <f t="array" ref="F122">SUMPRODUCT(計算_投入係数表_加工!$D259:$DS259, 生産額_中分類, IF(列分類振分=F$3, 1, 0))/SUMPRODUCT(生産額_中分類, IF(列分類振分=F$3, 1, 0))</f>
        <v>0</v>
      </c>
      <c r="G122" s="194">
        <f t="array" ref="G122">SUMPRODUCT(計算_投入係数表_加工!$D259:$DS259, 生産額_中分類, IF(列分類振分=G$3, 1, 0))/SUMPRODUCT(生産額_中分類, IF(列分類振分=G$3, 1, 0))</f>
        <v>0</v>
      </c>
      <c r="H122" s="194">
        <f t="array" ref="H122">SUMPRODUCT(計算_投入係数表_加工!$D259:$DS259, 生産額_中分類, IF(列分類振分=H$3, 1, 0))/SUMPRODUCT(生産額_中分類, IF(列分類振分=H$3, 1, 0))</f>
        <v>0</v>
      </c>
      <c r="I122" s="194">
        <f t="array" ref="I122">SUMPRODUCT(計算_投入係数表_加工!$D259:$DS259, 生産額_中分類, IF(列分類振分=I$3, 1, 0))/SUMPRODUCT(生産額_中分類, IF(列分類振分=I$3, 1, 0))</f>
        <v>0</v>
      </c>
      <c r="J122" s="194">
        <f t="array" ref="J122">SUMPRODUCT(計算_投入係数表_加工!$D259:$DS259, 生産額_中分類, IF(列分類振分=J$3, 1, 0))/SUMPRODUCT(生産額_中分類, IF(列分類振分=J$3, 1, 0))</f>
        <v>0</v>
      </c>
      <c r="K122" s="194">
        <f t="array" ref="K122">SUMPRODUCT(計算_投入係数表_加工!$D259:$DS259, 生産額_中分類, IF(列分類振分=K$3, 1, 0))/SUMPRODUCT(生産額_中分類, IF(列分類振分=K$3, 1, 0))</f>
        <v>0</v>
      </c>
      <c r="L122" s="194">
        <f t="array" ref="L122">SUMPRODUCT(計算_投入係数表_加工!$D259:$DS259, 生産額_中分類, IF(列分類振分=L$3, 1, 0))/SUMPRODUCT(生産額_中分類, IF(列分類振分=L$3, 1, 0))</f>
        <v>0</v>
      </c>
      <c r="M122" s="194">
        <f t="array" ref="M122">SUMPRODUCT(計算_投入係数表_加工!$D259:$DS259, 生産額_中分類, IF(列分類振分=M$3, 1, 0))/SUMPRODUCT(生産額_中分類, IF(列分類振分=M$3, 1, 0))</f>
        <v>0</v>
      </c>
      <c r="N122" s="194">
        <f t="array" ref="N122">SUMPRODUCT(計算_投入係数表_加工!$D259:$DS259, 生産額_中分類, IF(列分類振分=N$3, 1, 0))/SUMPRODUCT(生産額_中分類, IF(列分類振分=N$3, 1, 0))</f>
        <v>0</v>
      </c>
      <c r="O122" s="194">
        <f t="array" ref="O122">SUMPRODUCT(計算_投入係数表_加工!$D259:$DS259, 生産額_中分類, IF(列分類振分=O$3, 1, 0))/SUMPRODUCT(生産額_中分類, IF(列分類振分=O$3, 1, 0))</f>
        <v>0</v>
      </c>
      <c r="P122" s="194">
        <f t="array" ref="P122">SUMPRODUCT(計算_投入係数表_加工!$D259:$DS259, 生産額_中分類, IF(列分類振分=P$3, 1, 0))/SUMPRODUCT(生産額_中分類, IF(列分類振分=P$3, 1, 0))</f>
        <v>0</v>
      </c>
      <c r="Q122" s="194" t="e">
        <f t="array" ref="Q122">SUMPRODUCT(計算_投入係数表_加工!$D259:$DS259, 生産額_中分類, IF(列分類振分=Q$3, 1, 0))/SUMPRODUCT(生産額_中分類, IF(列分類振分=Q$3, 1, 0))</f>
        <v>#DIV/0!</v>
      </c>
      <c r="R122" s="194" t="e">
        <f t="array" ref="R122">SUMPRODUCT(計算_投入係数表_加工!$D259:$DS259, 生産額_中分類, IF(列分類振分=R$3, 1, 0))/SUMPRODUCT(生産額_中分類, IF(列分類振分=R$3, 1, 0))</f>
        <v>#DIV/0!</v>
      </c>
      <c r="S122" s="194" t="e">
        <f t="array" ref="S122">SUMPRODUCT(計算_投入係数表_加工!$D259:$DS259, 生産額_中分類, IF(列分類振分=S$3, 1, 0))/SUMPRODUCT(生産額_中分類, IF(列分類振分=S$3, 1, 0))</f>
        <v>#DIV/0!</v>
      </c>
      <c r="T122" s="194" t="e">
        <f t="array" ref="T122">SUMPRODUCT(計算_投入係数表_加工!$D259:$DS259, 生産額_中分類, IF(列分類振分=T$3, 1, 0))/SUMPRODUCT(生産額_中分類, IF(列分類振分=T$3, 1, 0))</f>
        <v>#DIV/0!</v>
      </c>
      <c r="U122" s="194" t="e">
        <f t="array" ref="U122">SUMPRODUCT(計算_投入係数表_加工!$D259:$DS259, 生産額_中分類, IF(列分類振分=U$3, 1, 0))/SUMPRODUCT(生産額_中分類, IF(列分類振分=U$3, 1, 0))</f>
        <v>#DIV/0!</v>
      </c>
      <c r="V122" s="194" t="e">
        <f t="array" ref="V122">SUMPRODUCT(計算_投入係数表_加工!$D259:$DS259, 生産額_中分類, IF(列分類振分=V$3, 1, 0))/SUMPRODUCT(生産額_中分類, IF(列分類振分=V$3, 1, 0))</f>
        <v>#DIV/0!</v>
      </c>
      <c r="W122" s="194" t="e">
        <f t="array" ref="W122">SUMPRODUCT(計算_投入係数表_加工!$D259:$DS259, 生産額_中分類, IF(列分類振分=W$3, 1, 0))/SUMPRODUCT(生産額_中分類, IF(列分類振分=W$3, 1, 0))</f>
        <v>#DIV/0!</v>
      </c>
      <c r="X122" s="194" t="e">
        <f t="array" ref="X122">SUMPRODUCT(計算_投入係数表_加工!$D259:$DS259, 生産額_中分類, IF(列分類振分=X$3, 1, 0))/SUMPRODUCT(生産額_中分類, IF(列分類振分=X$3, 1, 0))</f>
        <v>#DIV/0!</v>
      </c>
      <c r="Y122" s="194" t="e">
        <f t="array" ref="Y122">SUMPRODUCT(計算_投入係数表_加工!$D259:$DS259, 生産額_中分類, IF(列分類振分=Y$3, 1, 0))/SUMPRODUCT(生産額_中分類, IF(列分類振分=Y$3, 1, 0))</f>
        <v>#DIV/0!</v>
      </c>
      <c r="Z122" s="194" t="e">
        <f t="array" ref="Z122">SUMPRODUCT(計算_投入係数表_加工!$D259:$DS259, 生産額_中分類, IF(列分類振分=Z$3, 1, 0))/SUMPRODUCT(生産額_中分類, IF(列分類振分=Z$3, 1, 0))</f>
        <v>#DIV/0!</v>
      </c>
      <c r="AA122" s="194" t="e">
        <f t="array" ref="AA122">SUMPRODUCT(計算_投入係数表_加工!$D259:$DS259, 生産額_中分類, IF(列分類振分=AA$3, 1, 0))/SUMPRODUCT(生産額_中分類, IF(列分類振分=AA$3, 1, 0))</f>
        <v>#DIV/0!</v>
      </c>
      <c r="AB122" s="194" t="e">
        <f t="array" ref="AB122">SUMPRODUCT(計算_投入係数表_加工!$D259:$DS259, 生産額_中分類, IF(列分類振分=AB$3, 1, 0))/SUMPRODUCT(生産額_中分類, IF(列分類振分=AB$3, 1, 0))</f>
        <v>#DIV/0!</v>
      </c>
      <c r="AC122" s="194" t="e">
        <f t="array" ref="AC122">SUMPRODUCT(計算_投入係数表_加工!$D259:$DS259, 生産額_中分類, IF(列分類振分=AC$3, 1, 0))/SUMPRODUCT(生産額_中分類, IF(列分類振分=AC$3, 1, 0))</f>
        <v>#DIV/0!</v>
      </c>
      <c r="AD122" s="194" t="e">
        <f t="array" ref="AD122">SUMPRODUCT(計算_投入係数表_加工!$D259:$DS259, 生産額_中分類, IF(列分類振分=AD$3, 1, 0))/SUMPRODUCT(生産額_中分類, IF(列分類振分=AD$3, 1, 0))</f>
        <v>#DIV/0!</v>
      </c>
      <c r="AE122" s="194" t="e">
        <f t="array" ref="AE122">SUMPRODUCT(計算_投入係数表_加工!$D259:$DS259, 生産額_中分類, IF(列分類振分=AE$3, 1, 0))/SUMPRODUCT(生産額_中分類, IF(列分類振分=AE$3, 1, 0))</f>
        <v>#DIV/0!</v>
      </c>
      <c r="AF122" s="194" t="e">
        <f t="array" ref="AF122">SUMPRODUCT(計算_投入係数表_加工!$D259:$DS259, 生産額_中分類, IF(列分類振分=AF$3, 1, 0))/SUMPRODUCT(生産額_中分類, IF(列分類振分=AF$3, 1, 0))</f>
        <v>#DIV/0!</v>
      </c>
      <c r="AG122" s="194" t="e">
        <f t="array" ref="AG122">SUMPRODUCT(計算_投入係数表_加工!$D259:$DS259, 生産額_中分類, IF(列分類振分=AG$3, 1, 0))/SUMPRODUCT(生産額_中分類, IF(列分類振分=AG$3, 1, 0))</f>
        <v>#DIV/0!</v>
      </c>
      <c r="AH122" s="194" t="e">
        <f t="array" ref="AH122">SUMPRODUCT(計算_投入係数表_加工!$D259:$DS259, 生産額_中分類, IF(列分類振分=AH$3, 1, 0))/SUMPRODUCT(生産額_中分類, IF(列分類振分=AH$3, 1, 0))</f>
        <v>#DIV/0!</v>
      </c>
      <c r="AI122" s="194" t="e">
        <f t="array" ref="AI122">SUMPRODUCT(計算_投入係数表_加工!$D259:$DS259, 生産額_中分類, IF(列分類振分=AI$3, 1, 0))/SUMPRODUCT(生産額_中分類, IF(列分類振分=AI$3, 1, 0))</f>
        <v>#DIV/0!</v>
      </c>
      <c r="AJ122" s="194" t="e">
        <f t="array" ref="AJ122">SUMPRODUCT(計算_投入係数表_加工!$D259:$DS259, 生産額_中分類, IF(列分類振分=AJ$3, 1, 0))/SUMPRODUCT(生産額_中分類, IF(列分類振分=AJ$3, 1, 0))</f>
        <v>#DIV/0!</v>
      </c>
      <c r="AK122" s="194" t="e">
        <f t="array" ref="AK122">SUMPRODUCT(計算_投入係数表_加工!$D259:$DS259, 生産額_中分類, IF(列分類振分=AK$3, 1, 0))/SUMPRODUCT(生産額_中分類, IF(列分類振分=AK$3, 1, 0))</f>
        <v>#DIV/0!</v>
      </c>
      <c r="AL122" s="194" t="e">
        <f t="array" ref="AL122">SUMPRODUCT(計算_投入係数表_加工!$D259:$DS259, 生産額_中分類, IF(列分類振分=AL$3, 1, 0))/SUMPRODUCT(生産額_中分類, IF(列分類振分=AL$3, 1, 0))</f>
        <v>#DIV/0!</v>
      </c>
      <c r="AM122" s="194" t="e">
        <f t="array" ref="AM122">SUMPRODUCT(計算_投入係数表_加工!$D259:$DS259, 生産額_中分類, IF(列分類振分=AM$3, 1, 0))/SUMPRODUCT(生産額_中分類, IF(列分類振分=AM$3, 1, 0))</f>
        <v>#DIV/0!</v>
      </c>
      <c r="AN122" s="194" t="e">
        <f t="array" ref="AN122">SUMPRODUCT(計算_投入係数表_加工!$D259:$DS259, 生産額_中分類, IF(列分類振分=AN$3, 1, 0))/SUMPRODUCT(生産額_中分類, IF(列分類振分=AN$3, 1, 0))</f>
        <v>#DIV/0!</v>
      </c>
      <c r="AO122" s="194" t="e">
        <f t="array" ref="AO122">SUMPRODUCT(計算_投入係数表_加工!$D259:$DS259, 生産額_中分類, IF(列分類振分=AO$3, 1, 0))/SUMPRODUCT(生産額_中分類, IF(列分類振分=AO$3, 1, 0))</f>
        <v>#DIV/0!</v>
      </c>
      <c r="AP122" s="194" t="e">
        <f t="array" ref="AP122">SUMPRODUCT(計算_投入係数表_加工!$D259:$DS259, 生産額_中分類, IF(列分類振分=AP$3, 1, 0))/SUMPRODUCT(生産額_中分類, IF(列分類振分=AP$3, 1, 0))</f>
        <v>#DIV/0!</v>
      </c>
      <c r="AQ122" s="194" t="e">
        <f t="array" ref="AQ122">SUMPRODUCT(計算_投入係数表_加工!$D259:$DS259, 生産額_中分類, IF(列分類振分=AQ$3, 1, 0))/SUMPRODUCT(生産額_中分類, IF(列分類振分=AQ$3, 1, 0))</f>
        <v>#DIV/0!</v>
      </c>
      <c r="AR122" s="194" t="e">
        <f t="array" ref="AR122">SUMPRODUCT(計算_投入係数表_加工!$D259:$DS259, 生産額_中分類, IF(列分類振分=AR$3, 1, 0))/SUMPRODUCT(生産額_中分類, IF(列分類振分=AR$3, 1, 0))</f>
        <v>#DIV/0!</v>
      </c>
      <c r="AS122" s="194" t="e">
        <f t="array" ref="AS122">SUMPRODUCT(計算_投入係数表_加工!$D259:$DS259, 生産額_中分類, IF(列分類振分=AS$3, 1, 0))/SUMPRODUCT(生産額_中分類, IF(列分類振分=AS$3, 1, 0))</f>
        <v>#DIV/0!</v>
      </c>
      <c r="AT122" s="194" t="e">
        <f t="array" ref="AT122">SUMPRODUCT(計算_投入係数表_加工!$D259:$DS259, 生産額_中分類, IF(列分類振分=AT$3, 1, 0))/SUMPRODUCT(生産額_中分類, IF(列分類振分=AT$3, 1, 0))</f>
        <v>#DIV/0!</v>
      </c>
      <c r="AU122" s="194" t="e">
        <f t="array" ref="AU122">SUMPRODUCT(計算_投入係数表_加工!$D259:$DS259, 生産額_中分類, IF(列分類振分=AU$3, 1, 0))/SUMPRODUCT(生産額_中分類, IF(列分類振分=AU$3, 1, 0))</f>
        <v>#DIV/0!</v>
      </c>
      <c r="AV122" s="194" t="e">
        <f t="array" ref="AV122">SUMPRODUCT(計算_投入係数表_加工!$D259:$DS259, 生産額_中分類, IF(列分類振分=AV$3, 1, 0))/SUMPRODUCT(生産額_中分類, IF(列分類振分=AV$3, 1, 0))</f>
        <v>#DIV/0!</v>
      </c>
      <c r="AW122" s="194" t="e">
        <f t="array" ref="AW122">SUMPRODUCT(計算_投入係数表_加工!$D259:$DS259, 生産額_中分類, IF(列分類振分=AW$3, 1, 0))/SUMPRODUCT(生産額_中分類, IF(列分類振分=AW$3, 1, 0))</f>
        <v>#DIV/0!</v>
      </c>
      <c r="AX122" s="194" t="e">
        <f t="array" ref="AX122">SUMPRODUCT(計算_投入係数表_加工!$D259:$DS259, 生産額_中分類, IF(列分類振分=AX$3, 1, 0))/SUMPRODUCT(生産額_中分類, IF(列分類振分=AX$3, 1, 0))</f>
        <v>#DIV/0!</v>
      </c>
      <c r="AY122" s="194" t="e">
        <f t="array" ref="AY122">SUMPRODUCT(計算_投入係数表_加工!$D259:$DS259, 生産額_中分類, IF(列分類振分=AY$3, 1, 0))/SUMPRODUCT(生産額_中分類, IF(列分類振分=AY$3, 1, 0))</f>
        <v>#DIV/0!</v>
      </c>
      <c r="AZ122" s="194" t="e">
        <f t="array" ref="AZ122">SUMPRODUCT(計算_投入係数表_加工!$D259:$DS259, 生産額_中分類, IF(列分類振分=AZ$3, 1, 0))/SUMPRODUCT(生産額_中分類, IF(列分類振分=AZ$3, 1, 0))</f>
        <v>#DIV/0!</v>
      </c>
      <c r="BA122" s="194" t="e">
        <f t="array" ref="BA122">SUMPRODUCT(計算_投入係数表_加工!$D259:$DS259, 生産額_中分類, IF(列分類振分=BA$3, 1, 0))/SUMPRODUCT(生産額_中分類, IF(列分類振分=BA$3, 1, 0))</f>
        <v>#DIV/0!</v>
      </c>
      <c r="BB122" s="194" t="e">
        <f t="array" ref="BB122">SUMPRODUCT(計算_投入係数表_加工!$D259:$DS259, 生産額_中分類, IF(列分類振分=BB$3, 1, 0))/SUMPRODUCT(生産額_中分類, IF(列分類振分=BB$3, 1, 0))</f>
        <v>#DIV/0!</v>
      </c>
      <c r="BC122" s="194" t="e">
        <f t="array" ref="BC122">SUMPRODUCT(計算_投入係数表_加工!$D259:$DS259, 生産額_中分類, IF(列分類振分=BC$3, 1, 0))/SUMPRODUCT(生産額_中分類, IF(列分類振分=BC$3, 1, 0))</f>
        <v>#DIV/0!</v>
      </c>
      <c r="BD122" s="194" t="e">
        <f t="array" ref="BD122">SUMPRODUCT(計算_投入係数表_加工!$D259:$DS259, 生産額_中分類, IF(列分類振分=BD$3, 1, 0))/SUMPRODUCT(生産額_中分類, IF(列分類振分=BD$3, 1, 0))</f>
        <v>#DIV/0!</v>
      </c>
      <c r="BE122" s="194" t="e">
        <f t="array" ref="BE122">SUMPRODUCT(計算_投入係数表_加工!$D259:$DS259, 生産額_中分類, IF(列分類振分=BE$3, 1, 0))/SUMPRODUCT(生産額_中分類, IF(列分類振分=BE$3, 1, 0))</f>
        <v>#DIV/0!</v>
      </c>
      <c r="BF122" s="194" t="e">
        <f t="array" ref="BF122">SUMPRODUCT(計算_投入係数表_加工!$D259:$DS259, 生産額_中分類, IF(列分類振分=BF$3, 1, 0))/SUMPRODUCT(生産額_中分類, IF(列分類振分=BF$3, 1, 0))</f>
        <v>#DIV/0!</v>
      </c>
      <c r="BG122" s="194" t="e">
        <f t="array" ref="BG122">SUMPRODUCT(計算_投入係数表_加工!$D259:$DS259, 生産額_中分類, IF(列分類振分=BG$3, 1, 0))/SUMPRODUCT(生産額_中分類, IF(列分類振分=BG$3, 1, 0))</f>
        <v>#DIV/0!</v>
      </c>
      <c r="BH122" s="194" t="e">
        <f t="array" ref="BH122">SUMPRODUCT(計算_投入係数表_加工!$D259:$DS259, 生産額_中分類, IF(列分類振分=BH$3, 1, 0))/SUMPRODUCT(生産額_中分類, IF(列分類振分=BH$3, 1, 0))</f>
        <v>#DIV/0!</v>
      </c>
      <c r="BI122" s="194" t="e">
        <f t="array" ref="BI122">SUMPRODUCT(計算_投入係数表_加工!$D259:$DS259, 生産額_中分類, IF(列分類振分=BI$3, 1, 0))/SUMPRODUCT(生産額_中分類, IF(列分類振分=BI$3, 1, 0))</f>
        <v>#DIV/0!</v>
      </c>
      <c r="BJ122" s="194" t="e">
        <f t="array" ref="BJ122">SUMPRODUCT(計算_投入係数表_加工!$D259:$DS259, 生産額_中分類, IF(列分類振分=BJ$3, 1, 0))/SUMPRODUCT(生産額_中分類, IF(列分類振分=BJ$3, 1, 0))</f>
        <v>#DIV/0!</v>
      </c>
      <c r="BK122" s="194" t="e">
        <f t="array" ref="BK122">SUMPRODUCT(計算_投入係数表_加工!$D259:$DS259, 生産額_中分類, IF(列分類振分=BK$3, 1, 0))/SUMPRODUCT(生産額_中分類, IF(列分類振分=BK$3, 1, 0))</f>
        <v>#DIV/0!</v>
      </c>
      <c r="BL122" s="194" t="e">
        <f t="array" ref="BL122">SUMPRODUCT(計算_投入係数表_加工!$D259:$DS259, 生産額_中分類, IF(列分類振分=BL$3, 1, 0))/SUMPRODUCT(生産額_中分類, IF(列分類振分=BL$3, 1, 0))</f>
        <v>#DIV/0!</v>
      </c>
      <c r="BM122" s="194" t="e">
        <f t="array" ref="BM122">SUMPRODUCT(計算_投入係数表_加工!$D259:$DS259, 生産額_中分類, IF(列分類振分=BM$3, 1, 0))/SUMPRODUCT(生産額_中分類, IF(列分類振分=BM$3, 1, 0))</f>
        <v>#DIV/0!</v>
      </c>
      <c r="BN122" s="194" t="e">
        <f t="array" ref="BN122">SUMPRODUCT(計算_投入係数表_加工!$D259:$DS259, 生産額_中分類, IF(列分類振分=BN$3, 1, 0))/SUMPRODUCT(生産額_中分類, IF(列分類振分=BN$3, 1, 0))</f>
        <v>#DIV/0!</v>
      </c>
      <c r="BO122" s="194" t="e">
        <f t="array" ref="BO122">SUMPRODUCT(計算_投入係数表_加工!$D259:$DS259, 生産額_中分類, IF(列分類振分=BO$3, 1, 0))/SUMPRODUCT(生産額_中分類, IF(列分類振分=BO$3, 1, 0))</f>
        <v>#DIV/0!</v>
      </c>
      <c r="BP122" s="194" t="e">
        <f t="array" ref="BP122">SUMPRODUCT(計算_投入係数表_加工!$D259:$DS259, 生産額_中分類, IF(列分類振分=BP$3, 1, 0))/SUMPRODUCT(生産額_中分類, IF(列分類振分=BP$3, 1, 0))</f>
        <v>#DIV/0!</v>
      </c>
      <c r="BQ122" s="194" t="e">
        <f t="array" ref="BQ122">SUMPRODUCT(計算_投入係数表_加工!$D259:$DS259, 生産額_中分類, IF(列分類振分=BQ$3, 1, 0))/SUMPRODUCT(生産額_中分類, IF(列分類振分=BQ$3, 1, 0))</f>
        <v>#DIV/0!</v>
      </c>
      <c r="BR122" s="194" t="e">
        <f t="array" ref="BR122">SUMPRODUCT(計算_投入係数表_加工!$D259:$DS259, 生産額_中分類, IF(列分類振分=BR$3, 1, 0))/SUMPRODUCT(生産額_中分類, IF(列分類振分=BR$3, 1, 0))</f>
        <v>#DIV/0!</v>
      </c>
      <c r="BS122" s="194" t="e">
        <f t="array" ref="BS122">SUMPRODUCT(計算_投入係数表_加工!$D259:$DS259, 生産額_中分類, IF(列分類振分=BS$3, 1, 0))/SUMPRODUCT(生産額_中分類, IF(列分類振分=BS$3, 1, 0))</f>
        <v>#DIV/0!</v>
      </c>
      <c r="BT122" s="194" t="e">
        <f t="array" ref="BT122">SUMPRODUCT(計算_投入係数表_加工!$D259:$DS259, 生産額_中分類, IF(列分類振分=BT$3, 1, 0))/SUMPRODUCT(生産額_中分類, IF(列分類振分=BT$3, 1, 0))</f>
        <v>#DIV/0!</v>
      </c>
      <c r="BU122" s="194" t="e">
        <f t="array" ref="BU122">SUMPRODUCT(計算_投入係数表_加工!$D259:$DS259, 生産額_中分類, IF(列分類振分=BU$3, 1, 0))/SUMPRODUCT(生産額_中分類, IF(列分類振分=BU$3, 1, 0))</f>
        <v>#DIV/0!</v>
      </c>
      <c r="BV122" s="194" t="e">
        <f t="array" ref="BV122">SUMPRODUCT(計算_投入係数表_加工!$D259:$DS259, 生産額_中分類, IF(列分類振分=BV$3, 1, 0))/SUMPRODUCT(生産額_中分類, IF(列分類振分=BV$3, 1, 0))</f>
        <v>#DIV/0!</v>
      </c>
      <c r="BW122" s="194" t="e">
        <f t="array" ref="BW122">SUMPRODUCT(計算_投入係数表_加工!$D259:$DS259, 生産額_中分類, IF(列分類振分=BW$3, 1, 0))/SUMPRODUCT(生産額_中分類, IF(列分類振分=BW$3, 1, 0))</f>
        <v>#DIV/0!</v>
      </c>
      <c r="BX122" s="194" t="e">
        <f t="array" ref="BX122">SUMPRODUCT(計算_投入係数表_加工!$D259:$DS259, 生産額_中分類, IF(列分類振分=BX$3, 1, 0))/SUMPRODUCT(生産額_中分類, IF(列分類振分=BX$3, 1, 0))</f>
        <v>#DIV/0!</v>
      </c>
      <c r="BY122" s="194" t="e">
        <f t="array" ref="BY122">SUMPRODUCT(計算_投入係数表_加工!$D259:$DS259, 生産額_中分類, IF(列分類振分=BY$3, 1, 0))/SUMPRODUCT(生産額_中分類, IF(列分類振分=BY$3, 1, 0))</f>
        <v>#DIV/0!</v>
      </c>
      <c r="BZ122" s="194" t="e">
        <f t="array" ref="BZ122">SUMPRODUCT(計算_投入係数表_加工!$D259:$DS259, 生産額_中分類, IF(列分類振分=BZ$3, 1, 0))/SUMPRODUCT(生産額_中分類, IF(列分類振分=BZ$3, 1, 0))</f>
        <v>#DIV/0!</v>
      </c>
      <c r="CA122" s="194" t="e">
        <f t="array" ref="CA122">SUMPRODUCT(計算_投入係数表_加工!$D259:$DS259, 生産額_中分類, IF(列分類振分=CA$3, 1, 0))/SUMPRODUCT(生産額_中分類, IF(列分類振分=CA$3, 1, 0))</f>
        <v>#DIV/0!</v>
      </c>
      <c r="CB122" s="194" t="e">
        <f t="array" ref="CB122">SUMPRODUCT(計算_投入係数表_加工!$D259:$DS259, 生産額_中分類, IF(列分類振分=CB$3, 1, 0))/SUMPRODUCT(生産額_中分類, IF(列分類振分=CB$3, 1, 0))</f>
        <v>#DIV/0!</v>
      </c>
      <c r="CC122" s="194" t="e">
        <f t="array" ref="CC122">SUMPRODUCT(計算_投入係数表_加工!$D259:$DS259, 生産額_中分類, IF(列分類振分=CC$3, 1, 0))/SUMPRODUCT(生産額_中分類, IF(列分類振分=CC$3, 1, 0))</f>
        <v>#DIV/0!</v>
      </c>
      <c r="CD122" s="194" t="e">
        <f t="array" ref="CD122">SUMPRODUCT(計算_投入係数表_加工!$D259:$DS259, 生産額_中分類, IF(列分類振分=CD$3, 1, 0))/SUMPRODUCT(生産額_中分類, IF(列分類振分=CD$3, 1, 0))</f>
        <v>#DIV/0!</v>
      </c>
      <c r="CE122" s="194" t="e">
        <f t="array" ref="CE122">SUMPRODUCT(計算_投入係数表_加工!$D259:$DS259, 生産額_中分類, IF(列分類振分=CE$3, 1, 0))/SUMPRODUCT(生産額_中分類, IF(列分類振分=CE$3, 1, 0))</f>
        <v>#DIV/0!</v>
      </c>
      <c r="CF122" s="194" t="e">
        <f t="array" ref="CF122">SUMPRODUCT(計算_投入係数表_加工!$D259:$DS259, 生産額_中分類, IF(列分類振分=CF$3, 1, 0))/SUMPRODUCT(生産額_中分類, IF(列分類振分=CF$3, 1, 0))</f>
        <v>#DIV/0!</v>
      </c>
      <c r="CG122" s="194" t="e">
        <f t="array" ref="CG122">SUMPRODUCT(計算_投入係数表_加工!$D259:$DS259, 生産額_中分類, IF(列分類振分=CG$3, 1, 0))/SUMPRODUCT(生産額_中分類, IF(列分類振分=CG$3, 1, 0))</f>
        <v>#DIV/0!</v>
      </c>
      <c r="CH122" s="194" t="e">
        <f t="array" ref="CH122">SUMPRODUCT(計算_投入係数表_加工!$D259:$DS259, 生産額_中分類, IF(列分類振分=CH$3, 1, 0))/SUMPRODUCT(生産額_中分類, IF(列分類振分=CH$3, 1, 0))</f>
        <v>#DIV/0!</v>
      </c>
      <c r="CI122" s="194" t="e">
        <f t="array" ref="CI122">SUMPRODUCT(計算_投入係数表_加工!$D259:$DS259, 生産額_中分類, IF(列分類振分=CI$3, 1, 0))/SUMPRODUCT(生産額_中分類, IF(列分類振分=CI$3, 1, 0))</f>
        <v>#DIV/0!</v>
      </c>
      <c r="CJ122" s="194" t="e">
        <f t="array" ref="CJ122">SUMPRODUCT(計算_投入係数表_加工!$D259:$DS259, 生産額_中分類, IF(列分類振分=CJ$3, 1, 0))/SUMPRODUCT(生産額_中分類, IF(列分類振分=CJ$3, 1, 0))</f>
        <v>#DIV/0!</v>
      </c>
      <c r="CK122" s="194" t="e">
        <f t="array" ref="CK122">SUMPRODUCT(計算_投入係数表_加工!$D259:$DS259, 生産額_中分類, IF(列分類振分=CK$3, 1, 0))/SUMPRODUCT(生産額_中分類, IF(列分類振分=CK$3, 1, 0))</f>
        <v>#DIV/0!</v>
      </c>
      <c r="CL122" s="194" t="e">
        <f t="array" ref="CL122">SUMPRODUCT(計算_投入係数表_加工!$D259:$DS259, 生産額_中分類, IF(列分類振分=CL$3, 1, 0))/SUMPRODUCT(生産額_中分類, IF(列分類振分=CL$3, 1, 0))</f>
        <v>#DIV/0!</v>
      </c>
      <c r="CM122" s="194" t="e">
        <f t="array" ref="CM122">SUMPRODUCT(計算_投入係数表_加工!$D259:$DS259, 生産額_中分類, IF(列分類振分=CM$3, 1, 0))/SUMPRODUCT(生産額_中分類, IF(列分類振分=CM$3, 1, 0))</f>
        <v>#DIV/0!</v>
      </c>
      <c r="CN122" s="194" t="e">
        <f t="array" ref="CN122">SUMPRODUCT(計算_投入係数表_加工!$D259:$DS259, 生産額_中分類, IF(列分類振分=CN$3, 1, 0))/SUMPRODUCT(生産額_中分類, IF(列分類振分=CN$3, 1, 0))</f>
        <v>#DIV/0!</v>
      </c>
      <c r="CO122" s="194" t="e">
        <f t="array" ref="CO122">SUMPRODUCT(計算_投入係数表_加工!$D259:$DS259, 生産額_中分類, IF(列分類振分=CO$3, 1, 0))/SUMPRODUCT(生産額_中分類, IF(列分類振分=CO$3, 1, 0))</f>
        <v>#DIV/0!</v>
      </c>
      <c r="CP122" s="194" t="e">
        <f t="array" ref="CP122">SUMPRODUCT(計算_投入係数表_加工!$D259:$DS259, 生産額_中分類, IF(列分類振分=CP$3, 1, 0))/SUMPRODUCT(生産額_中分類, IF(列分類振分=CP$3, 1, 0))</f>
        <v>#DIV/0!</v>
      </c>
      <c r="CQ122" s="194" t="e">
        <f t="array" ref="CQ122">SUMPRODUCT(計算_投入係数表_加工!$D259:$DS259, 生産額_中分類, IF(列分類振分=CQ$3, 1, 0))/SUMPRODUCT(生産額_中分類, IF(列分類振分=CQ$3, 1, 0))</f>
        <v>#DIV/0!</v>
      </c>
      <c r="CR122" s="194" t="e">
        <f t="array" ref="CR122">SUMPRODUCT(計算_投入係数表_加工!$D259:$DS259, 生産額_中分類, IF(列分類振分=CR$3, 1, 0))/SUMPRODUCT(生産額_中分類, IF(列分類振分=CR$3, 1, 0))</f>
        <v>#DIV/0!</v>
      </c>
      <c r="CS122" s="194" t="e">
        <f t="array" ref="CS122">SUMPRODUCT(計算_投入係数表_加工!$D259:$DS259, 生産額_中分類, IF(列分類振分=CS$3, 1, 0))/SUMPRODUCT(生産額_中分類, IF(列分類振分=CS$3, 1, 0))</f>
        <v>#DIV/0!</v>
      </c>
      <c r="CT122" s="194" t="e">
        <f t="array" ref="CT122">SUMPRODUCT(計算_投入係数表_加工!$D259:$DS259, 生産額_中分類, IF(列分類振分=CT$3, 1, 0))/SUMPRODUCT(生産額_中分類, IF(列分類振分=CT$3, 1, 0))</f>
        <v>#DIV/0!</v>
      </c>
      <c r="CU122" s="194" t="e">
        <f t="array" ref="CU122">SUMPRODUCT(計算_投入係数表_加工!$D259:$DS259, 生産額_中分類, IF(列分類振分=CU$3, 1, 0))/SUMPRODUCT(生産額_中分類, IF(列分類振分=CU$3, 1, 0))</f>
        <v>#DIV/0!</v>
      </c>
      <c r="CV122" s="194" t="e">
        <f t="array" ref="CV122">SUMPRODUCT(計算_投入係数表_加工!$D259:$DS259, 生産額_中分類, IF(列分類振分=CV$3, 1, 0))/SUMPRODUCT(生産額_中分類, IF(列分類振分=CV$3, 1, 0))</f>
        <v>#DIV/0!</v>
      </c>
      <c r="CW122" s="194" t="e">
        <f t="array" ref="CW122">SUMPRODUCT(計算_投入係数表_加工!$D259:$DS259, 生産額_中分類, IF(列分類振分=CW$3, 1, 0))/SUMPRODUCT(生産額_中分類, IF(列分類振分=CW$3, 1, 0))</f>
        <v>#DIV/0!</v>
      </c>
      <c r="CX122" s="194" t="e">
        <f t="array" ref="CX122">SUMPRODUCT(計算_投入係数表_加工!$D259:$DS259, 生産額_中分類, IF(列分類振分=CX$3, 1, 0))/SUMPRODUCT(生産額_中分類, IF(列分類振分=CX$3, 1, 0))</f>
        <v>#DIV/0!</v>
      </c>
      <c r="CY122" s="194" t="e">
        <f t="array" ref="CY122">SUMPRODUCT(計算_投入係数表_加工!$D259:$DS259, 生産額_中分類, IF(列分類振分=CY$3, 1, 0))/SUMPRODUCT(生産額_中分類, IF(列分類振分=CY$3, 1, 0))</f>
        <v>#DIV/0!</v>
      </c>
      <c r="CZ122" s="194" t="e">
        <f t="array" ref="CZ122">SUMPRODUCT(計算_投入係数表_加工!$D259:$DS259, 生産額_中分類, IF(列分類振分=CZ$3, 1, 0))/SUMPRODUCT(生産額_中分類, IF(列分類振分=CZ$3, 1, 0))</f>
        <v>#DIV/0!</v>
      </c>
      <c r="DA122" s="194" t="e">
        <f t="array" ref="DA122">SUMPRODUCT(計算_投入係数表_加工!$D259:$DS259, 生産額_中分類, IF(列分類振分=DA$3, 1, 0))/SUMPRODUCT(生産額_中分類, IF(列分類振分=DA$3, 1, 0))</f>
        <v>#DIV/0!</v>
      </c>
      <c r="DB122" s="194" t="e">
        <f t="array" ref="DB122">SUMPRODUCT(計算_投入係数表_加工!$D259:$DS259, 生産額_中分類, IF(列分類振分=DB$3, 1, 0))/SUMPRODUCT(生産額_中分類, IF(列分類振分=DB$3, 1, 0))</f>
        <v>#DIV/0!</v>
      </c>
      <c r="DC122" s="194" t="e">
        <f t="array" ref="DC122">SUMPRODUCT(計算_投入係数表_加工!$D259:$DS259, 生産額_中分類, IF(列分類振分=DC$3, 1, 0))/SUMPRODUCT(生産額_中分類, IF(列分類振分=DC$3, 1, 0))</f>
        <v>#DIV/0!</v>
      </c>
      <c r="DD122" s="194" t="e">
        <f t="array" ref="DD122">SUMPRODUCT(計算_投入係数表_加工!$D259:$DS259, 生産額_中分類, IF(列分類振分=DD$3, 1, 0))/SUMPRODUCT(生産額_中分類, IF(列分類振分=DD$3, 1, 0))</f>
        <v>#DIV/0!</v>
      </c>
      <c r="DE122" s="194" t="e">
        <f t="array" ref="DE122">SUMPRODUCT(計算_投入係数表_加工!$D259:$DS259, 生産額_中分類, IF(列分類振分=DE$3, 1, 0))/SUMPRODUCT(生産額_中分類, IF(列分類振分=DE$3, 1, 0))</f>
        <v>#DIV/0!</v>
      </c>
      <c r="DF122" s="194" t="e">
        <f t="array" ref="DF122">SUMPRODUCT(計算_投入係数表_加工!$D259:$DS259, 生産額_中分類, IF(列分類振分=DF$3, 1, 0))/SUMPRODUCT(生産額_中分類, IF(列分類振分=DF$3, 1, 0))</f>
        <v>#DIV/0!</v>
      </c>
      <c r="DG122" s="194" t="e">
        <f t="array" ref="DG122">SUMPRODUCT(計算_投入係数表_加工!$D259:$DS259, 生産額_中分類, IF(列分類振分=DG$3, 1, 0))/SUMPRODUCT(生産額_中分類, IF(列分類振分=DG$3, 1, 0))</f>
        <v>#DIV/0!</v>
      </c>
      <c r="DH122" s="194" t="e">
        <f t="array" ref="DH122">SUMPRODUCT(計算_投入係数表_加工!$D259:$DS259, 生産額_中分類, IF(列分類振分=DH$3, 1, 0))/SUMPRODUCT(生産額_中分類, IF(列分類振分=DH$3, 1, 0))</f>
        <v>#DIV/0!</v>
      </c>
      <c r="DI122" s="194" t="e">
        <f t="array" ref="DI122">SUMPRODUCT(計算_投入係数表_加工!$D259:$DS259, 生産額_中分類, IF(列分類振分=DI$3, 1, 0))/SUMPRODUCT(生産額_中分類, IF(列分類振分=DI$3, 1, 0))</f>
        <v>#DIV/0!</v>
      </c>
      <c r="DJ122" s="194" t="e">
        <f t="array" ref="DJ122">SUMPRODUCT(計算_投入係数表_加工!$D259:$DS259, 生産額_中分類, IF(列分類振分=DJ$3, 1, 0))/SUMPRODUCT(生産額_中分類, IF(列分類振分=DJ$3, 1, 0))</f>
        <v>#DIV/0!</v>
      </c>
      <c r="DK122" s="194" t="e">
        <f t="array" ref="DK122">SUMPRODUCT(計算_投入係数表_加工!$D259:$DS259, 生産額_中分類, IF(列分類振分=DK$3, 1, 0))/SUMPRODUCT(生産額_中分類, IF(列分類振分=DK$3, 1, 0))</f>
        <v>#DIV/0!</v>
      </c>
      <c r="DL122" s="194" t="e">
        <f t="array" ref="DL122">SUMPRODUCT(計算_投入係数表_加工!$D259:$DS259, 生産額_中分類, IF(列分類振分=DL$3, 1, 0))/SUMPRODUCT(生産額_中分類, IF(列分類振分=DL$3, 1, 0))</f>
        <v>#DIV/0!</v>
      </c>
      <c r="DM122" s="194" t="e">
        <f t="array" ref="DM122">SUMPRODUCT(計算_投入係数表_加工!$D259:$DS259, 生産額_中分類, IF(列分類振分=DM$3, 1, 0))/SUMPRODUCT(生産額_中分類, IF(列分類振分=DM$3, 1, 0))</f>
        <v>#DIV/0!</v>
      </c>
      <c r="DN122" s="194" t="e">
        <f t="array" ref="DN122">SUMPRODUCT(計算_投入係数表_加工!$D259:$DS259, 生産額_中分類, IF(列分類振分=DN$3, 1, 0))/SUMPRODUCT(生産額_中分類, IF(列分類振分=DN$3, 1, 0))</f>
        <v>#DIV/0!</v>
      </c>
      <c r="DO122" s="194" t="e">
        <f t="array" ref="DO122">SUMPRODUCT(計算_投入係数表_加工!$D259:$DS259, 生産額_中分類, IF(列分類振分=DO$3, 1, 0))/SUMPRODUCT(生産額_中分類, IF(列分類振分=DO$3, 1, 0))</f>
        <v>#DIV/0!</v>
      </c>
      <c r="DP122" s="194" t="e">
        <f t="array" ref="DP122">SUMPRODUCT(計算_投入係数表_加工!$D259:$DS259, 生産額_中分類, IF(列分類振分=DP$3, 1, 0))/SUMPRODUCT(生産額_中分類, IF(列分類振分=DP$3, 1, 0))</f>
        <v>#DIV/0!</v>
      </c>
      <c r="DQ122" s="194" t="e">
        <f t="array" ref="DQ122">SUMPRODUCT(計算_投入係数表_加工!$D259:$DS259, 生産額_中分類, IF(列分類振分=DQ$3, 1, 0))/SUMPRODUCT(生産額_中分類, IF(列分類振分=DQ$3, 1, 0))</f>
        <v>#DIV/0!</v>
      </c>
      <c r="DR122" s="194" t="e">
        <f t="array" ref="DR122">SUMPRODUCT(計算_投入係数表_加工!$D259:$DS259, 生産額_中分類, IF(列分類振分=DR$3, 1, 0))/SUMPRODUCT(生産額_中分類, IF(列分類振分=DR$3, 1, 0))</f>
        <v>#DIV/0!</v>
      </c>
      <c r="DS122" s="194" t="e">
        <f t="array" ref="DS122">SUMPRODUCT(計算_投入係数表_加工!$D259:$DS259, 生産額_中分類, IF(列分類振分=DS$3, 1, 0))/SUMPRODUCT(生産額_中分類, IF(列分類振分=DS$3, 1, 0))</f>
        <v>#DIV/0!</v>
      </c>
      <c r="DT122" s="23">
        <f>SUMIF(振分, $C122, 計算_投入係数表_加工!DT$4:DT$123)</f>
        <v>0</v>
      </c>
    </row>
    <row r="123" spans="2:124" x14ac:dyDescent="0.25">
      <c r="B123" s="53">
        <v>120</v>
      </c>
      <c r="C123" s="192" t="str">
        <v>-</v>
      </c>
      <c r="D123" s="193">
        <f t="array" ref="D123">SUMPRODUCT(計算_投入係数表_加工!$D260:$DS260, 生産額_中分類, IF(列分類振分=D$3, 1, 0))/SUMPRODUCT(生産額_中分類, IF(列分類振分=D$3, 1, 0))</f>
        <v>0</v>
      </c>
      <c r="E123" s="194">
        <f t="array" ref="E123">SUMPRODUCT(計算_投入係数表_加工!$D260:$DS260, 生産額_中分類, IF(列分類振分=E$3, 1, 0))/SUMPRODUCT(生産額_中分類, IF(列分類振分=E$3, 1, 0))</f>
        <v>0</v>
      </c>
      <c r="F123" s="194">
        <f t="array" ref="F123">SUMPRODUCT(計算_投入係数表_加工!$D260:$DS260, 生産額_中分類, IF(列分類振分=F$3, 1, 0))/SUMPRODUCT(生産額_中分類, IF(列分類振分=F$3, 1, 0))</f>
        <v>0</v>
      </c>
      <c r="G123" s="194">
        <f t="array" ref="G123">SUMPRODUCT(計算_投入係数表_加工!$D260:$DS260, 生産額_中分類, IF(列分類振分=G$3, 1, 0))/SUMPRODUCT(生産額_中分類, IF(列分類振分=G$3, 1, 0))</f>
        <v>0</v>
      </c>
      <c r="H123" s="194">
        <f t="array" ref="H123">SUMPRODUCT(計算_投入係数表_加工!$D260:$DS260, 生産額_中分類, IF(列分類振分=H$3, 1, 0))/SUMPRODUCT(生産額_中分類, IF(列分類振分=H$3, 1, 0))</f>
        <v>0</v>
      </c>
      <c r="I123" s="194">
        <f t="array" ref="I123">SUMPRODUCT(計算_投入係数表_加工!$D260:$DS260, 生産額_中分類, IF(列分類振分=I$3, 1, 0))/SUMPRODUCT(生産額_中分類, IF(列分類振分=I$3, 1, 0))</f>
        <v>0</v>
      </c>
      <c r="J123" s="194">
        <f t="array" ref="J123">SUMPRODUCT(計算_投入係数表_加工!$D260:$DS260, 生産額_中分類, IF(列分類振分=J$3, 1, 0))/SUMPRODUCT(生産額_中分類, IF(列分類振分=J$3, 1, 0))</f>
        <v>0</v>
      </c>
      <c r="K123" s="194">
        <f t="array" ref="K123">SUMPRODUCT(計算_投入係数表_加工!$D260:$DS260, 生産額_中分類, IF(列分類振分=K$3, 1, 0))/SUMPRODUCT(生産額_中分類, IF(列分類振分=K$3, 1, 0))</f>
        <v>0</v>
      </c>
      <c r="L123" s="194">
        <f t="array" ref="L123">SUMPRODUCT(計算_投入係数表_加工!$D260:$DS260, 生産額_中分類, IF(列分類振分=L$3, 1, 0))/SUMPRODUCT(生産額_中分類, IF(列分類振分=L$3, 1, 0))</f>
        <v>0</v>
      </c>
      <c r="M123" s="194">
        <f t="array" ref="M123">SUMPRODUCT(計算_投入係数表_加工!$D260:$DS260, 生産額_中分類, IF(列分類振分=M$3, 1, 0))/SUMPRODUCT(生産額_中分類, IF(列分類振分=M$3, 1, 0))</f>
        <v>0</v>
      </c>
      <c r="N123" s="194">
        <f t="array" ref="N123">SUMPRODUCT(計算_投入係数表_加工!$D260:$DS260, 生産額_中分類, IF(列分類振分=N$3, 1, 0))/SUMPRODUCT(生産額_中分類, IF(列分類振分=N$3, 1, 0))</f>
        <v>0</v>
      </c>
      <c r="O123" s="194">
        <f t="array" ref="O123">SUMPRODUCT(計算_投入係数表_加工!$D260:$DS260, 生産額_中分類, IF(列分類振分=O$3, 1, 0))/SUMPRODUCT(生産額_中分類, IF(列分類振分=O$3, 1, 0))</f>
        <v>0</v>
      </c>
      <c r="P123" s="194">
        <f t="array" ref="P123">SUMPRODUCT(計算_投入係数表_加工!$D260:$DS260, 生産額_中分類, IF(列分類振分=P$3, 1, 0))/SUMPRODUCT(生産額_中分類, IF(列分類振分=P$3, 1, 0))</f>
        <v>0</v>
      </c>
      <c r="Q123" s="194" t="e">
        <f t="array" ref="Q123">SUMPRODUCT(計算_投入係数表_加工!$D260:$DS260, 生産額_中分類, IF(列分類振分=Q$3, 1, 0))/SUMPRODUCT(生産額_中分類, IF(列分類振分=Q$3, 1, 0))</f>
        <v>#DIV/0!</v>
      </c>
      <c r="R123" s="194" t="e">
        <f t="array" ref="R123">SUMPRODUCT(計算_投入係数表_加工!$D260:$DS260, 生産額_中分類, IF(列分類振分=R$3, 1, 0))/SUMPRODUCT(生産額_中分類, IF(列分類振分=R$3, 1, 0))</f>
        <v>#DIV/0!</v>
      </c>
      <c r="S123" s="194" t="e">
        <f t="array" ref="S123">SUMPRODUCT(計算_投入係数表_加工!$D260:$DS260, 生産額_中分類, IF(列分類振分=S$3, 1, 0))/SUMPRODUCT(生産額_中分類, IF(列分類振分=S$3, 1, 0))</f>
        <v>#DIV/0!</v>
      </c>
      <c r="T123" s="194" t="e">
        <f t="array" ref="T123">SUMPRODUCT(計算_投入係数表_加工!$D260:$DS260, 生産額_中分類, IF(列分類振分=T$3, 1, 0))/SUMPRODUCT(生産額_中分類, IF(列分類振分=T$3, 1, 0))</f>
        <v>#DIV/0!</v>
      </c>
      <c r="U123" s="194" t="e">
        <f t="array" ref="U123">SUMPRODUCT(計算_投入係数表_加工!$D260:$DS260, 生産額_中分類, IF(列分類振分=U$3, 1, 0))/SUMPRODUCT(生産額_中分類, IF(列分類振分=U$3, 1, 0))</f>
        <v>#DIV/0!</v>
      </c>
      <c r="V123" s="194" t="e">
        <f t="array" ref="V123">SUMPRODUCT(計算_投入係数表_加工!$D260:$DS260, 生産額_中分類, IF(列分類振分=V$3, 1, 0))/SUMPRODUCT(生産額_中分類, IF(列分類振分=V$3, 1, 0))</f>
        <v>#DIV/0!</v>
      </c>
      <c r="W123" s="194" t="e">
        <f t="array" ref="W123">SUMPRODUCT(計算_投入係数表_加工!$D260:$DS260, 生産額_中分類, IF(列分類振分=W$3, 1, 0))/SUMPRODUCT(生産額_中分類, IF(列分類振分=W$3, 1, 0))</f>
        <v>#DIV/0!</v>
      </c>
      <c r="X123" s="194" t="e">
        <f t="array" ref="X123">SUMPRODUCT(計算_投入係数表_加工!$D260:$DS260, 生産額_中分類, IF(列分類振分=X$3, 1, 0))/SUMPRODUCT(生産額_中分類, IF(列分類振分=X$3, 1, 0))</f>
        <v>#DIV/0!</v>
      </c>
      <c r="Y123" s="194" t="e">
        <f t="array" ref="Y123">SUMPRODUCT(計算_投入係数表_加工!$D260:$DS260, 生産額_中分類, IF(列分類振分=Y$3, 1, 0))/SUMPRODUCT(生産額_中分類, IF(列分類振分=Y$3, 1, 0))</f>
        <v>#DIV/0!</v>
      </c>
      <c r="Z123" s="194" t="e">
        <f t="array" ref="Z123">SUMPRODUCT(計算_投入係数表_加工!$D260:$DS260, 生産額_中分類, IF(列分類振分=Z$3, 1, 0))/SUMPRODUCT(生産額_中分類, IF(列分類振分=Z$3, 1, 0))</f>
        <v>#DIV/0!</v>
      </c>
      <c r="AA123" s="194" t="e">
        <f t="array" ref="AA123">SUMPRODUCT(計算_投入係数表_加工!$D260:$DS260, 生産額_中分類, IF(列分類振分=AA$3, 1, 0))/SUMPRODUCT(生産額_中分類, IF(列分類振分=AA$3, 1, 0))</f>
        <v>#DIV/0!</v>
      </c>
      <c r="AB123" s="194" t="e">
        <f t="array" ref="AB123">SUMPRODUCT(計算_投入係数表_加工!$D260:$DS260, 生産額_中分類, IF(列分類振分=AB$3, 1, 0))/SUMPRODUCT(生産額_中分類, IF(列分類振分=AB$3, 1, 0))</f>
        <v>#DIV/0!</v>
      </c>
      <c r="AC123" s="194" t="e">
        <f t="array" ref="AC123">SUMPRODUCT(計算_投入係数表_加工!$D260:$DS260, 生産額_中分類, IF(列分類振分=AC$3, 1, 0))/SUMPRODUCT(生産額_中分類, IF(列分類振分=AC$3, 1, 0))</f>
        <v>#DIV/0!</v>
      </c>
      <c r="AD123" s="194" t="e">
        <f t="array" ref="AD123">SUMPRODUCT(計算_投入係数表_加工!$D260:$DS260, 生産額_中分類, IF(列分類振分=AD$3, 1, 0))/SUMPRODUCT(生産額_中分類, IF(列分類振分=AD$3, 1, 0))</f>
        <v>#DIV/0!</v>
      </c>
      <c r="AE123" s="194" t="e">
        <f t="array" ref="AE123">SUMPRODUCT(計算_投入係数表_加工!$D260:$DS260, 生産額_中分類, IF(列分類振分=AE$3, 1, 0))/SUMPRODUCT(生産額_中分類, IF(列分類振分=AE$3, 1, 0))</f>
        <v>#DIV/0!</v>
      </c>
      <c r="AF123" s="194" t="e">
        <f t="array" ref="AF123">SUMPRODUCT(計算_投入係数表_加工!$D260:$DS260, 生産額_中分類, IF(列分類振分=AF$3, 1, 0))/SUMPRODUCT(生産額_中分類, IF(列分類振分=AF$3, 1, 0))</f>
        <v>#DIV/0!</v>
      </c>
      <c r="AG123" s="194" t="e">
        <f t="array" ref="AG123">SUMPRODUCT(計算_投入係数表_加工!$D260:$DS260, 生産額_中分類, IF(列分類振分=AG$3, 1, 0))/SUMPRODUCT(生産額_中分類, IF(列分類振分=AG$3, 1, 0))</f>
        <v>#DIV/0!</v>
      </c>
      <c r="AH123" s="194" t="e">
        <f t="array" ref="AH123">SUMPRODUCT(計算_投入係数表_加工!$D260:$DS260, 生産額_中分類, IF(列分類振分=AH$3, 1, 0))/SUMPRODUCT(生産額_中分類, IF(列分類振分=AH$3, 1, 0))</f>
        <v>#DIV/0!</v>
      </c>
      <c r="AI123" s="194" t="e">
        <f t="array" ref="AI123">SUMPRODUCT(計算_投入係数表_加工!$D260:$DS260, 生産額_中分類, IF(列分類振分=AI$3, 1, 0))/SUMPRODUCT(生産額_中分類, IF(列分類振分=AI$3, 1, 0))</f>
        <v>#DIV/0!</v>
      </c>
      <c r="AJ123" s="194" t="e">
        <f t="array" ref="AJ123">SUMPRODUCT(計算_投入係数表_加工!$D260:$DS260, 生産額_中分類, IF(列分類振分=AJ$3, 1, 0))/SUMPRODUCT(生産額_中分類, IF(列分類振分=AJ$3, 1, 0))</f>
        <v>#DIV/0!</v>
      </c>
      <c r="AK123" s="194" t="e">
        <f t="array" ref="AK123">SUMPRODUCT(計算_投入係数表_加工!$D260:$DS260, 生産額_中分類, IF(列分類振分=AK$3, 1, 0))/SUMPRODUCT(生産額_中分類, IF(列分類振分=AK$3, 1, 0))</f>
        <v>#DIV/0!</v>
      </c>
      <c r="AL123" s="194" t="e">
        <f t="array" ref="AL123">SUMPRODUCT(計算_投入係数表_加工!$D260:$DS260, 生産額_中分類, IF(列分類振分=AL$3, 1, 0))/SUMPRODUCT(生産額_中分類, IF(列分類振分=AL$3, 1, 0))</f>
        <v>#DIV/0!</v>
      </c>
      <c r="AM123" s="194" t="e">
        <f t="array" ref="AM123">SUMPRODUCT(計算_投入係数表_加工!$D260:$DS260, 生産額_中分類, IF(列分類振分=AM$3, 1, 0))/SUMPRODUCT(生産額_中分類, IF(列分類振分=AM$3, 1, 0))</f>
        <v>#DIV/0!</v>
      </c>
      <c r="AN123" s="194" t="e">
        <f t="array" ref="AN123">SUMPRODUCT(計算_投入係数表_加工!$D260:$DS260, 生産額_中分類, IF(列分類振分=AN$3, 1, 0))/SUMPRODUCT(生産額_中分類, IF(列分類振分=AN$3, 1, 0))</f>
        <v>#DIV/0!</v>
      </c>
      <c r="AO123" s="194" t="e">
        <f t="array" ref="AO123">SUMPRODUCT(計算_投入係数表_加工!$D260:$DS260, 生産額_中分類, IF(列分類振分=AO$3, 1, 0))/SUMPRODUCT(生産額_中分類, IF(列分類振分=AO$3, 1, 0))</f>
        <v>#DIV/0!</v>
      </c>
      <c r="AP123" s="194" t="e">
        <f t="array" ref="AP123">SUMPRODUCT(計算_投入係数表_加工!$D260:$DS260, 生産額_中分類, IF(列分類振分=AP$3, 1, 0))/SUMPRODUCT(生産額_中分類, IF(列分類振分=AP$3, 1, 0))</f>
        <v>#DIV/0!</v>
      </c>
      <c r="AQ123" s="194" t="e">
        <f t="array" ref="AQ123">SUMPRODUCT(計算_投入係数表_加工!$D260:$DS260, 生産額_中分類, IF(列分類振分=AQ$3, 1, 0))/SUMPRODUCT(生産額_中分類, IF(列分類振分=AQ$3, 1, 0))</f>
        <v>#DIV/0!</v>
      </c>
      <c r="AR123" s="194" t="e">
        <f t="array" ref="AR123">SUMPRODUCT(計算_投入係数表_加工!$D260:$DS260, 生産額_中分類, IF(列分類振分=AR$3, 1, 0))/SUMPRODUCT(生産額_中分類, IF(列分類振分=AR$3, 1, 0))</f>
        <v>#DIV/0!</v>
      </c>
      <c r="AS123" s="194" t="e">
        <f t="array" ref="AS123">SUMPRODUCT(計算_投入係数表_加工!$D260:$DS260, 生産額_中分類, IF(列分類振分=AS$3, 1, 0))/SUMPRODUCT(生産額_中分類, IF(列分類振分=AS$3, 1, 0))</f>
        <v>#DIV/0!</v>
      </c>
      <c r="AT123" s="194" t="e">
        <f t="array" ref="AT123">SUMPRODUCT(計算_投入係数表_加工!$D260:$DS260, 生産額_中分類, IF(列分類振分=AT$3, 1, 0))/SUMPRODUCT(生産額_中分類, IF(列分類振分=AT$3, 1, 0))</f>
        <v>#DIV/0!</v>
      </c>
      <c r="AU123" s="194" t="e">
        <f t="array" ref="AU123">SUMPRODUCT(計算_投入係数表_加工!$D260:$DS260, 生産額_中分類, IF(列分類振分=AU$3, 1, 0))/SUMPRODUCT(生産額_中分類, IF(列分類振分=AU$3, 1, 0))</f>
        <v>#DIV/0!</v>
      </c>
      <c r="AV123" s="194" t="e">
        <f t="array" ref="AV123">SUMPRODUCT(計算_投入係数表_加工!$D260:$DS260, 生産額_中分類, IF(列分類振分=AV$3, 1, 0))/SUMPRODUCT(生産額_中分類, IF(列分類振分=AV$3, 1, 0))</f>
        <v>#DIV/0!</v>
      </c>
      <c r="AW123" s="194" t="e">
        <f t="array" ref="AW123">SUMPRODUCT(計算_投入係数表_加工!$D260:$DS260, 生産額_中分類, IF(列分類振分=AW$3, 1, 0))/SUMPRODUCT(生産額_中分類, IF(列分類振分=AW$3, 1, 0))</f>
        <v>#DIV/0!</v>
      </c>
      <c r="AX123" s="194" t="e">
        <f t="array" ref="AX123">SUMPRODUCT(計算_投入係数表_加工!$D260:$DS260, 生産額_中分類, IF(列分類振分=AX$3, 1, 0))/SUMPRODUCT(生産額_中分類, IF(列分類振分=AX$3, 1, 0))</f>
        <v>#DIV/0!</v>
      </c>
      <c r="AY123" s="194" t="e">
        <f t="array" ref="AY123">SUMPRODUCT(計算_投入係数表_加工!$D260:$DS260, 生産額_中分類, IF(列分類振分=AY$3, 1, 0))/SUMPRODUCT(生産額_中分類, IF(列分類振分=AY$3, 1, 0))</f>
        <v>#DIV/0!</v>
      </c>
      <c r="AZ123" s="194" t="e">
        <f t="array" ref="AZ123">SUMPRODUCT(計算_投入係数表_加工!$D260:$DS260, 生産額_中分類, IF(列分類振分=AZ$3, 1, 0))/SUMPRODUCT(生産額_中分類, IF(列分類振分=AZ$3, 1, 0))</f>
        <v>#DIV/0!</v>
      </c>
      <c r="BA123" s="194" t="e">
        <f t="array" ref="BA123">SUMPRODUCT(計算_投入係数表_加工!$D260:$DS260, 生産額_中分類, IF(列分類振分=BA$3, 1, 0))/SUMPRODUCT(生産額_中分類, IF(列分類振分=BA$3, 1, 0))</f>
        <v>#DIV/0!</v>
      </c>
      <c r="BB123" s="194" t="e">
        <f t="array" ref="BB123">SUMPRODUCT(計算_投入係数表_加工!$D260:$DS260, 生産額_中分類, IF(列分類振分=BB$3, 1, 0))/SUMPRODUCT(生産額_中分類, IF(列分類振分=BB$3, 1, 0))</f>
        <v>#DIV/0!</v>
      </c>
      <c r="BC123" s="194" t="e">
        <f t="array" ref="BC123">SUMPRODUCT(計算_投入係数表_加工!$D260:$DS260, 生産額_中分類, IF(列分類振分=BC$3, 1, 0))/SUMPRODUCT(生産額_中分類, IF(列分類振分=BC$3, 1, 0))</f>
        <v>#DIV/0!</v>
      </c>
      <c r="BD123" s="194" t="e">
        <f t="array" ref="BD123">SUMPRODUCT(計算_投入係数表_加工!$D260:$DS260, 生産額_中分類, IF(列分類振分=BD$3, 1, 0))/SUMPRODUCT(生産額_中分類, IF(列分類振分=BD$3, 1, 0))</f>
        <v>#DIV/0!</v>
      </c>
      <c r="BE123" s="194" t="e">
        <f t="array" ref="BE123">SUMPRODUCT(計算_投入係数表_加工!$D260:$DS260, 生産額_中分類, IF(列分類振分=BE$3, 1, 0))/SUMPRODUCT(生産額_中分類, IF(列分類振分=BE$3, 1, 0))</f>
        <v>#DIV/0!</v>
      </c>
      <c r="BF123" s="194" t="e">
        <f t="array" ref="BF123">SUMPRODUCT(計算_投入係数表_加工!$D260:$DS260, 生産額_中分類, IF(列分類振分=BF$3, 1, 0))/SUMPRODUCT(生産額_中分類, IF(列分類振分=BF$3, 1, 0))</f>
        <v>#DIV/0!</v>
      </c>
      <c r="BG123" s="194" t="e">
        <f t="array" ref="BG123">SUMPRODUCT(計算_投入係数表_加工!$D260:$DS260, 生産額_中分類, IF(列分類振分=BG$3, 1, 0))/SUMPRODUCT(生産額_中分類, IF(列分類振分=BG$3, 1, 0))</f>
        <v>#DIV/0!</v>
      </c>
      <c r="BH123" s="194" t="e">
        <f t="array" ref="BH123">SUMPRODUCT(計算_投入係数表_加工!$D260:$DS260, 生産額_中分類, IF(列分類振分=BH$3, 1, 0))/SUMPRODUCT(生産額_中分類, IF(列分類振分=BH$3, 1, 0))</f>
        <v>#DIV/0!</v>
      </c>
      <c r="BI123" s="194" t="e">
        <f t="array" ref="BI123">SUMPRODUCT(計算_投入係数表_加工!$D260:$DS260, 生産額_中分類, IF(列分類振分=BI$3, 1, 0))/SUMPRODUCT(生産額_中分類, IF(列分類振分=BI$3, 1, 0))</f>
        <v>#DIV/0!</v>
      </c>
      <c r="BJ123" s="194" t="e">
        <f t="array" ref="BJ123">SUMPRODUCT(計算_投入係数表_加工!$D260:$DS260, 生産額_中分類, IF(列分類振分=BJ$3, 1, 0))/SUMPRODUCT(生産額_中分類, IF(列分類振分=BJ$3, 1, 0))</f>
        <v>#DIV/0!</v>
      </c>
      <c r="BK123" s="194" t="e">
        <f t="array" ref="BK123">SUMPRODUCT(計算_投入係数表_加工!$D260:$DS260, 生産額_中分類, IF(列分類振分=BK$3, 1, 0))/SUMPRODUCT(生産額_中分類, IF(列分類振分=BK$3, 1, 0))</f>
        <v>#DIV/0!</v>
      </c>
      <c r="BL123" s="194" t="e">
        <f t="array" ref="BL123">SUMPRODUCT(計算_投入係数表_加工!$D260:$DS260, 生産額_中分類, IF(列分類振分=BL$3, 1, 0))/SUMPRODUCT(生産額_中分類, IF(列分類振分=BL$3, 1, 0))</f>
        <v>#DIV/0!</v>
      </c>
      <c r="BM123" s="194" t="e">
        <f t="array" ref="BM123">SUMPRODUCT(計算_投入係数表_加工!$D260:$DS260, 生産額_中分類, IF(列分類振分=BM$3, 1, 0))/SUMPRODUCT(生産額_中分類, IF(列分類振分=BM$3, 1, 0))</f>
        <v>#DIV/0!</v>
      </c>
      <c r="BN123" s="194" t="e">
        <f t="array" ref="BN123">SUMPRODUCT(計算_投入係数表_加工!$D260:$DS260, 生産額_中分類, IF(列分類振分=BN$3, 1, 0))/SUMPRODUCT(生産額_中分類, IF(列分類振分=BN$3, 1, 0))</f>
        <v>#DIV/0!</v>
      </c>
      <c r="BO123" s="194" t="e">
        <f t="array" ref="BO123">SUMPRODUCT(計算_投入係数表_加工!$D260:$DS260, 生産額_中分類, IF(列分類振分=BO$3, 1, 0))/SUMPRODUCT(生産額_中分類, IF(列分類振分=BO$3, 1, 0))</f>
        <v>#DIV/0!</v>
      </c>
      <c r="BP123" s="194" t="e">
        <f t="array" ref="BP123">SUMPRODUCT(計算_投入係数表_加工!$D260:$DS260, 生産額_中分類, IF(列分類振分=BP$3, 1, 0))/SUMPRODUCT(生産額_中分類, IF(列分類振分=BP$3, 1, 0))</f>
        <v>#DIV/0!</v>
      </c>
      <c r="BQ123" s="194" t="e">
        <f t="array" ref="BQ123">SUMPRODUCT(計算_投入係数表_加工!$D260:$DS260, 生産額_中分類, IF(列分類振分=BQ$3, 1, 0))/SUMPRODUCT(生産額_中分類, IF(列分類振分=BQ$3, 1, 0))</f>
        <v>#DIV/0!</v>
      </c>
      <c r="BR123" s="194" t="e">
        <f t="array" ref="BR123">SUMPRODUCT(計算_投入係数表_加工!$D260:$DS260, 生産額_中分類, IF(列分類振分=BR$3, 1, 0))/SUMPRODUCT(生産額_中分類, IF(列分類振分=BR$3, 1, 0))</f>
        <v>#DIV/0!</v>
      </c>
      <c r="BS123" s="194" t="e">
        <f t="array" ref="BS123">SUMPRODUCT(計算_投入係数表_加工!$D260:$DS260, 生産額_中分類, IF(列分類振分=BS$3, 1, 0))/SUMPRODUCT(生産額_中分類, IF(列分類振分=BS$3, 1, 0))</f>
        <v>#DIV/0!</v>
      </c>
      <c r="BT123" s="194" t="e">
        <f t="array" ref="BT123">SUMPRODUCT(計算_投入係数表_加工!$D260:$DS260, 生産額_中分類, IF(列分類振分=BT$3, 1, 0))/SUMPRODUCT(生産額_中分類, IF(列分類振分=BT$3, 1, 0))</f>
        <v>#DIV/0!</v>
      </c>
      <c r="BU123" s="194" t="e">
        <f t="array" ref="BU123">SUMPRODUCT(計算_投入係数表_加工!$D260:$DS260, 生産額_中分類, IF(列分類振分=BU$3, 1, 0))/SUMPRODUCT(生産額_中分類, IF(列分類振分=BU$3, 1, 0))</f>
        <v>#DIV/0!</v>
      </c>
      <c r="BV123" s="194" t="e">
        <f t="array" ref="BV123">SUMPRODUCT(計算_投入係数表_加工!$D260:$DS260, 生産額_中分類, IF(列分類振分=BV$3, 1, 0))/SUMPRODUCT(生産額_中分類, IF(列分類振分=BV$3, 1, 0))</f>
        <v>#DIV/0!</v>
      </c>
      <c r="BW123" s="194" t="e">
        <f t="array" ref="BW123">SUMPRODUCT(計算_投入係数表_加工!$D260:$DS260, 生産額_中分類, IF(列分類振分=BW$3, 1, 0))/SUMPRODUCT(生産額_中分類, IF(列分類振分=BW$3, 1, 0))</f>
        <v>#DIV/0!</v>
      </c>
      <c r="BX123" s="194" t="e">
        <f t="array" ref="BX123">SUMPRODUCT(計算_投入係数表_加工!$D260:$DS260, 生産額_中分類, IF(列分類振分=BX$3, 1, 0))/SUMPRODUCT(生産額_中分類, IF(列分類振分=BX$3, 1, 0))</f>
        <v>#DIV/0!</v>
      </c>
      <c r="BY123" s="194" t="e">
        <f t="array" ref="BY123">SUMPRODUCT(計算_投入係数表_加工!$D260:$DS260, 生産額_中分類, IF(列分類振分=BY$3, 1, 0))/SUMPRODUCT(生産額_中分類, IF(列分類振分=BY$3, 1, 0))</f>
        <v>#DIV/0!</v>
      </c>
      <c r="BZ123" s="194" t="e">
        <f t="array" ref="BZ123">SUMPRODUCT(計算_投入係数表_加工!$D260:$DS260, 生産額_中分類, IF(列分類振分=BZ$3, 1, 0))/SUMPRODUCT(生産額_中分類, IF(列分類振分=BZ$3, 1, 0))</f>
        <v>#DIV/0!</v>
      </c>
      <c r="CA123" s="194" t="e">
        <f t="array" ref="CA123">SUMPRODUCT(計算_投入係数表_加工!$D260:$DS260, 生産額_中分類, IF(列分類振分=CA$3, 1, 0))/SUMPRODUCT(生産額_中分類, IF(列分類振分=CA$3, 1, 0))</f>
        <v>#DIV/0!</v>
      </c>
      <c r="CB123" s="194" t="e">
        <f t="array" ref="CB123">SUMPRODUCT(計算_投入係数表_加工!$D260:$DS260, 生産額_中分類, IF(列分類振分=CB$3, 1, 0))/SUMPRODUCT(生産額_中分類, IF(列分類振分=CB$3, 1, 0))</f>
        <v>#DIV/0!</v>
      </c>
      <c r="CC123" s="194" t="e">
        <f t="array" ref="CC123">SUMPRODUCT(計算_投入係数表_加工!$D260:$DS260, 生産額_中分類, IF(列分類振分=CC$3, 1, 0))/SUMPRODUCT(生産額_中分類, IF(列分類振分=CC$3, 1, 0))</f>
        <v>#DIV/0!</v>
      </c>
      <c r="CD123" s="194" t="e">
        <f t="array" ref="CD123">SUMPRODUCT(計算_投入係数表_加工!$D260:$DS260, 生産額_中分類, IF(列分類振分=CD$3, 1, 0))/SUMPRODUCT(生産額_中分類, IF(列分類振分=CD$3, 1, 0))</f>
        <v>#DIV/0!</v>
      </c>
      <c r="CE123" s="194" t="e">
        <f t="array" ref="CE123">SUMPRODUCT(計算_投入係数表_加工!$D260:$DS260, 生産額_中分類, IF(列分類振分=CE$3, 1, 0))/SUMPRODUCT(生産額_中分類, IF(列分類振分=CE$3, 1, 0))</f>
        <v>#DIV/0!</v>
      </c>
      <c r="CF123" s="194" t="e">
        <f t="array" ref="CF123">SUMPRODUCT(計算_投入係数表_加工!$D260:$DS260, 生産額_中分類, IF(列分類振分=CF$3, 1, 0))/SUMPRODUCT(生産額_中分類, IF(列分類振分=CF$3, 1, 0))</f>
        <v>#DIV/0!</v>
      </c>
      <c r="CG123" s="194" t="e">
        <f t="array" ref="CG123">SUMPRODUCT(計算_投入係数表_加工!$D260:$DS260, 生産額_中分類, IF(列分類振分=CG$3, 1, 0))/SUMPRODUCT(生産額_中分類, IF(列分類振分=CG$3, 1, 0))</f>
        <v>#DIV/0!</v>
      </c>
      <c r="CH123" s="194" t="e">
        <f t="array" ref="CH123">SUMPRODUCT(計算_投入係数表_加工!$D260:$DS260, 生産額_中分類, IF(列分類振分=CH$3, 1, 0))/SUMPRODUCT(生産額_中分類, IF(列分類振分=CH$3, 1, 0))</f>
        <v>#DIV/0!</v>
      </c>
      <c r="CI123" s="194" t="e">
        <f t="array" ref="CI123">SUMPRODUCT(計算_投入係数表_加工!$D260:$DS260, 生産額_中分類, IF(列分類振分=CI$3, 1, 0))/SUMPRODUCT(生産額_中分類, IF(列分類振分=CI$3, 1, 0))</f>
        <v>#DIV/0!</v>
      </c>
      <c r="CJ123" s="194" t="e">
        <f t="array" ref="CJ123">SUMPRODUCT(計算_投入係数表_加工!$D260:$DS260, 生産額_中分類, IF(列分類振分=CJ$3, 1, 0))/SUMPRODUCT(生産額_中分類, IF(列分類振分=CJ$3, 1, 0))</f>
        <v>#DIV/0!</v>
      </c>
      <c r="CK123" s="194" t="e">
        <f t="array" ref="CK123">SUMPRODUCT(計算_投入係数表_加工!$D260:$DS260, 生産額_中分類, IF(列分類振分=CK$3, 1, 0))/SUMPRODUCT(生産額_中分類, IF(列分類振分=CK$3, 1, 0))</f>
        <v>#DIV/0!</v>
      </c>
      <c r="CL123" s="194" t="e">
        <f t="array" ref="CL123">SUMPRODUCT(計算_投入係数表_加工!$D260:$DS260, 生産額_中分類, IF(列分類振分=CL$3, 1, 0))/SUMPRODUCT(生産額_中分類, IF(列分類振分=CL$3, 1, 0))</f>
        <v>#DIV/0!</v>
      </c>
      <c r="CM123" s="194" t="e">
        <f t="array" ref="CM123">SUMPRODUCT(計算_投入係数表_加工!$D260:$DS260, 生産額_中分類, IF(列分類振分=CM$3, 1, 0))/SUMPRODUCT(生産額_中分類, IF(列分類振分=CM$3, 1, 0))</f>
        <v>#DIV/0!</v>
      </c>
      <c r="CN123" s="194" t="e">
        <f t="array" ref="CN123">SUMPRODUCT(計算_投入係数表_加工!$D260:$DS260, 生産額_中分類, IF(列分類振分=CN$3, 1, 0))/SUMPRODUCT(生産額_中分類, IF(列分類振分=CN$3, 1, 0))</f>
        <v>#DIV/0!</v>
      </c>
      <c r="CO123" s="194" t="e">
        <f t="array" ref="CO123">SUMPRODUCT(計算_投入係数表_加工!$D260:$DS260, 生産額_中分類, IF(列分類振分=CO$3, 1, 0))/SUMPRODUCT(生産額_中分類, IF(列分類振分=CO$3, 1, 0))</f>
        <v>#DIV/0!</v>
      </c>
      <c r="CP123" s="194" t="e">
        <f t="array" ref="CP123">SUMPRODUCT(計算_投入係数表_加工!$D260:$DS260, 生産額_中分類, IF(列分類振分=CP$3, 1, 0))/SUMPRODUCT(生産額_中分類, IF(列分類振分=CP$3, 1, 0))</f>
        <v>#DIV/0!</v>
      </c>
      <c r="CQ123" s="194" t="e">
        <f t="array" ref="CQ123">SUMPRODUCT(計算_投入係数表_加工!$D260:$DS260, 生産額_中分類, IF(列分類振分=CQ$3, 1, 0))/SUMPRODUCT(生産額_中分類, IF(列分類振分=CQ$3, 1, 0))</f>
        <v>#DIV/0!</v>
      </c>
      <c r="CR123" s="194" t="e">
        <f t="array" ref="CR123">SUMPRODUCT(計算_投入係数表_加工!$D260:$DS260, 生産額_中分類, IF(列分類振分=CR$3, 1, 0))/SUMPRODUCT(生産額_中分類, IF(列分類振分=CR$3, 1, 0))</f>
        <v>#DIV/0!</v>
      </c>
      <c r="CS123" s="194" t="e">
        <f t="array" ref="CS123">SUMPRODUCT(計算_投入係数表_加工!$D260:$DS260, 生産額_中分類, IF(列分類振分=CS$3, 1, 0))/SUMPRODUCT(生産額_中分類, IF(列分類振分=CS$3, 1, 0))</f>
        <v>#DIV/0!</v>
      </c>
      <c r="CT123" s="194" t="e">
        <f t="array" ref="CT123">SUMPRODUCT(計算_投入係数表_加工!$D260:$DS260, 生産額_中分類, IF(列分類振分=CT$3, 1, 0))/SUMPRODUCT(生産額_中分類, IF(列分類振分=CT$3, 1, 0))</f>
        <v>#DIV/0!</v>
      </c>
      <c r="CU123" s="194" t="e">
        <f t="array" ref="CU123">SUMPRODUCT(計算_投入係数表_加工!$D260:$DS260, 生産額_中分類, IF(列分類振分=CU$3, 1, 0))/SUMPRODUCT(生産額_中分類, IF(列分類振分=CU$3, 1, 0))</f>
        <v>#DIV/0!</v>
      </c>
      <c r="CV123" s="194" t="e">
        <f t="array" ref="CV123">SUMPRODUCT(計算_投入係数表_加工!$D260:$DS260, 生産額_中分類, IF(列分類振分=CV$3, 1, 0))/SUMPRODUCT(生産額_中分類, IF(列分類振分=CV$3, 1, 0))</f>
        <v>#DIV/0!</v>
      </c>
      <c r="CW123" s="194" t="e">
        <f t="array" ref="CW123">SUMPRODUCT(計算_投入係数表_加工!$D260:$DS260, 生産額_中分類, IF(列分類振分=CW$3, 1, 0))/SUMPRODUCT(生産額_中分類, IF(列分類振分=CW$3, 1, 0))</f>
        <v>#DIV/0!</v>
      </c>
      <c r="CX123" s="194" t="e">
        <f t="array" ref="CX123">SUMPRODUCT(計算_投入係数表_加工!$D260:$DS260, 生産額_中分類, IF(列分類振分=CX$3, 1, 0))/SUMPRODUCT(生産額_中分類, IF(列分類振分=CX$3, 1, 0))</f>
        <v>#DIV/0!</v>
      </c>
      <c r="CY123" s="194" t="e">
        <f t="array" ref="CY123">SUMPRODUCT(計算_投入係数表_加工!$D260:$DS260, 生産額_中分類, IF(列分類振分=CY$3, 1, 0))/SUMPRODUCT(生産額_中分類, IF(列分類振分=CY$3, 1, 0))</f>
        <v>#DIV/0!</v>
      </c>
      <c r="CZ123" s="194" t="e">
        <f t="array" ref="CZ123">SUMPRODUCT(計算_投入係数表_加工!$D260:$DS260, 生産額_中分類, IF(列分類振分=CZ$3, 1, 0))/SUMPRODUCT(生産額_中分類, IF(列分類振分=CZ$3, 1, 0))</f>
        <v>#DIV/0!</v>
      </c>
      <c r="DA123" s="194" t="e">
        <f t="array" ref="DA123">SUMPRODUCT(計算_投入係数表_加工!$D260:$DS260, 生産額_中分類, IF(列分類振分=DA$3, 1, 0))/SUMPRODUCT(生産額_中分類, IF(列分類振分=DA$3, 1, 0))</f>
        <v>#DIV/0!</v>
      </c>
      <c r="DB123" s="194" t="e">
        <f t="array" ref="DB123">SUMPRODUCT(計算_投入係数表_加工!$D260:$DS260, 生産額_中分類, IF(列分類振分=DB$3, 1, 0))/SUMPRODUCT(生産額_中分類, IF(列分類振分=DB$3, 1, 0))</f>
        <v>#DIV/0!</v>
      </c>
      <c r="DC123" s="194" t="e">
        <f t="array" ref="DC123">SUMPRODUCT(計算_投入係数表_加工!$D260:$DS260, 生産額_中分類, IF(列分類振分=DC$3, 1, 0))/SUMPRODUCT(生産額_中分類, IF(列分類振分=DC$3, 1, 0))</f>
        <v>#DIV/0!</v>
      </c>
      <c r="DD123" s="194" t="e">
        <f t="array" ref="DD123">SUMPRODUCT(計算_投入係数表_加工!$D260:$DS260, 生産額_中分類, IF(列分類振分=DD$3, 1, 0))/SUMPRODUCT(生産額_中分類, IF(列分類振分=DD$3, 1, 0))</f>
        <v>#DIV/0!</v>
      </c>
      <c r="DE123" s="194" t="e">
        <f t="array" ref="DE123">SUMPRODUCT(計算_投入係数表_加工!$D260:$DS260, 生産額_中分類, IF(列分類振分=DE$3, 1, 0))/SUMPRODUCT(生産額_中分類, IF(列分類振分=DE$3, 1, 0))</f>
        <v>#DIV/0!</v>
      </c>
      <c r="DF123" s="194" t="e">
        <f t="array" ref="DF123">SUMPRODUCT(計算_投入係数表_加工!$D260:$DS260, 生産額_中分類, IF(列分類振分=DF$3, 1, 0))/SUMPRODUCT(生産額_中分類, IF(列分類振分=DF$3, 1, 0))</f>
        <v>#DIV/0!</v>
      </c>
      <c r="DG123" s="194" t="e">
        <f t="array" ref="DG123">SUMPRODUCT(計算_投入係数表_加工!$D260:$DS260, 生産額_中分類, IF(列分類振分=DG$3, 1, 0))/SUMPRODUCT(生産額_中分類, IF(列分類振分=DG$3, 1, 0))</f>
        <v>#DIV/0!</v>
      </c>
      <c r="DH123" s="194" t="e">
        <f t="array" ref="DH123">SUMPRODUCT(計算_投入係数表_加工!$D260:$DS260, 生産額_中分類, IF(列分類振分=DH$3, 1, 0))/SUMPRODUCT(生産額_中分類, IF(列分類振分=DH$3, 1, 0))</f>
        <v>#DIV/0!</v>
      </c>
      <c r="DI123" s="194" t="e">
        <f t="array" ref="DI123">SUMPRODUCT(計算_投入係数表_加工!$D260:$DS260, 生産額_中分類, IF(列分類振分=DI$3, 1, 0))/SUMPRODUCT(生産額_中分類, IF(列分類振分=DI$3, 1, 0))</f>
        <v>#DIV/0!</v>
      </c>
      <c r="DJ123" s="194" t="e">
        <f t="array" ref="DJ123">SUMPRODUCT(計算_投入係数表_加工!$D260:$DS260, 生産額_中分類, IF(列分類振分=DJ$3, 1, 0))/SUMPRODUCT(生産額_中分類, IF(列分類振分=DJ$3, 1, 0))</f>
        <v>#DIV/0!</v>
      </c>
      <c r="DK123" s="194" t="e">
        <f t="array" ref="DK123">SUMPRODUCT(計算_投入係数表_加工!$D260:$DS260, 生産額_中分類, IF(列分類振分=DK$3, 1, 0))/SUMPRODUCT(生産額_中分類, IF(列分類振分=DK$3, 1, 0))</f>
        <v>#DIV/0!</v>
      </c>
      <c r="DL123" s="194" t="e">
        <f t="array" ref="DL123">SUMPRODUCT(計算_投入係数表_加工!$D260:$DS260, 生産額_中分類, IF(列分類振分=DL$3, 1, 0))/SUMPRODUCT(生産額_中分類, IF(列分類振分=DL$3, 1, 0))</f>
        <v>#DIV/0!</v>
      </c>
      <c r="DM123" s="194" t="e">
        <f t="array" ref="DM123">SUMPRODUCT(計算_投入係数表_加工!$D260:$DS260, 生産額_中分類, IF(列分類振分=DM$3, 1, 0))/SUMPRODUCT(生産額_中分類, IF(列分類振分=DM$3, 1, 0))</f>
        <v>#DIV/0!</v>
      </c>
      <c r="DN123" s="194" t="e">
        <f t="array" ref="DN123">SUMPRODUCT(計算_投入係数表_加工!$D260:$DS260, 生産額_中分類, IF(列分類振分=DN$3, 1, 0))/SUMPRODUCT(生産額_中分類, IF(列分類振分=DN$3, 1, 0))</f>
        <v>#DIV/0!</v>
      </c>
      <c r="DO123" s="194" t="e">
        <f t="array" ref="DO123">SUMPRODUCT(計算_投入係数表_加工!$D260:$DS260, 生産額_中分類, IF(列分類振分=DO$3, 1, 0))/SUMPRODUCT(生産額_中分類, IF(列分類振分=DO$3, 1, 0))</f>
        <v>#DIV/0!</v>
      </c>
      <c r="DP123" s="194" t="e">
        <f t="array" ref="DP123">SUMPRODUCT(計算_投入係数表_加工!$D260:$DS260, 生産額_中分類, IF(列分類振分=DP$3, 1, 0))/SUMPRODUCT(生産額_中分類, IF(列分類振分=DP$3, 1, 0))</f>
        <v>#DIV/0!</v>
      </c>
      <c r="DQ123" s="194" t="e">
        <f t="array" ref="DQ123">SUMPRODUCT(計算_投入係数表_加工!$D260:$DS260, 生産額_中分類, IF(列分類振分=DQ$3, 1, 0))/SUMPRODUCT(生産額_中分類, IF(列分類振分=DQ$3, 1, 0))</f>
        <v>#DIV/0!</v>
      </c>
      <c r="DR123" s="194" t="e">
        <f t="array" ref="DR123">SUMPRODUCT(計算_投入係数表_加工!$D260:$DS260, 生産額_中分類, IF(列分類振分=DR$3, 1, 0))/SUMPRODUCT(生産額_中分類, IF(列分類振分=DR$3, 1, 0))</f>
        <v>#DIV/0!</v>
      </c>
      <c r="DS123" s="194" t="e">
        <f t="array" ref="DS123">SUMPRODUCT(計算_投入係数表_加工!$D260:$DS260, 生産額_中分類, IF(列分類振分=DS$3, 1, 0))/SUMPRODUCT(生産額_中分類, IF(列分類振分=DS$3, 1, 0))</f>
        <v>#DIV/0!</v>
      </c>
      <c r="DT123" s="23">
        <f>SUMIF(振分, $C123, 計算_投入係数表_加工!DT$4:DT$123)</f>
        <v>0</v>
      </c>
    </row>
    <row r="124" spans="2:124" x14ac:dyDescent="0.25">
      <c r="B124" s="55"/>
      <c r="C124" s="204"/>
      <c r="D124" s="205">
        <f>_xlfn.AGGREGATE(9, 6, D4:D123)</f>
        <v>0.56763920487333652</v>
      </c>
      <c r="E124" s="206">
        <f t="shared" ref="E124" si="0">_xlfn.AGGREGATE(9, 6, E4:E123)</f>
        <v>0.38161100450615554</v>
      </c>
      <c r="F124" s="206">
        <f t="shared" ref="F124" si="1">_xlfn.AGGREGATE(9, 6, F4:F123)</f>
        <v>0.45988839617237065</v>
      </c>
      <c r="G124" s="206">
        <f t="shared" ref="G124" si="2">_xlfn.AGGREGATE(9, 6, G4:G123)</f>
        <v>0.48308897593732514</v>
      </c>
      <c r="H124" s="206">
        <f t="shared" ref="H124" si="3">_xlfn.AGGREGATE(9, 6, H4:H123)</f>
        <v>0.70719943637836913</v>
      </c>
      <c r="I124" s="206">
        <f t="shared" ref="I124" si="4">_xlfn.AGGREGATE(9, 6, I4:I123)</f>
        <v>0.54303866481505214</v>
      </c>
      <c r="J124" s="206">
        <f t="shared" ref="J124" si="5">_xlfn.AGGREGATE(9, 6, J4:J123)</f>
        <v>0.52208553905665811</v>
      </c>
      <c r="K124" s="206">
        <f t="shared" ref="K124" si="6">_xlfn.AGGREGATE(9, 6, K4:K123)</f>
        <v>0.30428923198445995</v>
      </c>
      <c r="L124" s="206">
        <f t="shared" ref="L124" si="7">_xlfn.AGGREGATE(9, 6, L4:L123)</f>
        <v>0.22581475709380774</v>
      </c>
      <c r="M124" s="206">
        <f t="shared" ref="M124" si="8">_xlfn.AGGREGATE(9, 6, M4:M123)</f>
        <v>0.4243299202486322</v>
      </c>
      <c r="N124" s="206">
        <f t="shared" ref="N124" si="9">_xlfn.AGGREGATE(9, 6, N4:N123)</f>
        <v>0.30284047771028194</v>
      </c>
      <c r="O124" s="206">
        <f t="shared" ref="O124" si="10">_xlfn.AGGREGATE(9, 6, O4:O123)</f>
        <v>0.38380773856605738</v>
      </c>
      <c r="P124" s="206">
        <f t="shared" ref="P124" si="11">_xlfn.AGGREGATE(9, 6, P4:P123)</f>
        <v>0.52102712440689136</v>
      </c>
      <c r="Q124" s="206">
        <f t="shared" ref="Q124" si="12">_xlfn.AGGREGATE(9, 6, Q4:Q123)</f>
        <v>0</v>
      </c>
      <c r="R124" s="206">
        <f t="shared" ref="R124" si="13">_xlfn.AGGREGATE(9, 6, R4:R123)</f>
        <v>0</v>
      </c>
      <c r="S124" s="206">
        <f t="shared" ref="S124" si="14">_xlfn.AGGREGATE(9, 6, S4:S123)</f>
        <v>0</v>
      </c>
      <c r="T124" s="206">
        <f t="shared" ref="T124" si="15">_xlfn.AGGREGATE(9, 6, T4:T123)</f>
        <v>0</v>
      </c>
      <c r="U124" s="206">
        <f t="shared" ref="U124" si="16">_xlfn.AGGREGATE(9, 6, U4:U123)</f>
        <v>0</v>
      </c>
      <c r="V124" s="206">
        <f t="shared" ref="V124" si="17">_xlfn.AGGREGATE(9, 6, V4:V123)</f>
        <v>0</v>
      </c>
      <c r="W124" s="206">
        <f t="shared" ref="W124" si="18">_xlfn.AGGREGATE(9, 6, W4:W123)</f>
        <v>0</v>
      </c>
      <c r="X124" s="206">
        <f t="shared" ref="X124" si="19">_xlfn.AGGREGATE(9, 6, X4:X123)</f>
        <v>0</v>
      </c>
      <c r="Y124" s="206">
        <f t="shared" ref="Y124" si="20">_xlfn.AGGREGATE(9, 6, Y4:Y123)</f>
        <v>0</v>
      </c>
      <c r="Z124" s="206">
        <f t="shared" ref="Z124" si="21">_xlfn.AGGREGATE(9, 6, Z4:Z123)</f>
        <v>0</v>
      </c>
      <c r="AA124" s="206">
        <f t="shared" ref="AA124" si="22">_xlfn.AGGREGATE(9, 6, AA4:AA123)</f>
        <v>0</v>
      </c>
      <c r="AB124" s="206">
        <f t="shared" ref="AB124" si="23">_xlfn.AGGREGATE(9, 6, AB4:AB123)</f>
        <v>0</v>
      </c>
      <c r="AC124" s="206">
        <f t="shared" ref="AC124" si="24">_xlfn.AGGREGATE(9, 6, AC4:AC123)</f>
        <v>0</v>
      </c>
      <c r="AD124" s="206">
        <f t="shared" ref="AD124" si="25">_xlfn.AGGREGATE(9, 6, AD4:AD123)</f>
        <v>0</v>
      </c>
      <c r="AE124" s="206">
        <f t="shared" ref="AE124" si="26">_xlfn.AGGREGATE(9, 6, AE4:AE123)</f>
        <v>0</v>
      </c>
      <c r="AF124" s="206">
        <f t="shared" ref="AF124" si="27">_xlfn.AGGREGATE(9, 6, AF4:AF123)</f>
        <v>0</v>
      </c>
      <c r="AG124" s="206">
        <f t="shared" ref="AG124" si="28">_xlfn.AGGREGATE(9, 6, AG4:AG123)</f>
        <v>0</v>
      </c>
      <c r="AH124" s="206">
        <f t="shared" ref="AH124" si="29">_xlfn.AGGREGATE(9, 6, AH4:AH123)</f>
        <v>0</v>
      </c>
      <c r="AI124" s="206">
        <f t="shared" ref="AI124" si="30">_xlfn.AGGREGATE(9, 6, AI4:AI123)</f>
        <v>0</v>
      </c>
      <c r="AJ124" s="206">
        <f t="shared" ref="AJ124" si="31">_xlfn.AGGREGATE(9, 6, AJ4:AJ123)</f>
        <v>0</v>
      </c>
      <c r="AK124" s="206">
        <f t="shared" ref="AK124" si="32">_xlfn.AGGREGATE(9, 6, AK4:AK123)</f>
        <v>0</v>
      </c>
      <c r="AL124" s="206">
        <f t="shared" ref="AL124" si="33">_xlfn.AGGREGATE(9, 6, AL4:AL123)</f>
        <v>0</v>
      </c>
      <c r="AM124" s="206">
        <f t="shared" ref="AM124" si="34">_xlfn.AGGREGATE(9, 6, AM4:AM123)</f>
        <v>0</v>
      </c>
      <c r="AN124" s="206">
        <f t="shared" ref="AN124" si="35">_xlfn.AGGREGATE(9, 6, AN4:AN123)</f>
        <v>0</v>
      </c>
      <c r="AO124" s="206">
        <f t="shared" ref="AO124" si="36">_xlfn.AGGREGATE(9, 6, AO4:AO123)</f>
        <v>0</v>
      </c>
      <c r="AP124" s="206">
        <f t="shared" ref="AP124" si="37">_xlfn.AGGREGATE(9, 6, AP4:AP123)</f>
        <v>0</v>
      </c>
      <c r="AQ124" s="206">
        <f t="shared" ref="AQ124" si="38">_xlfn.AGGREGATE(9, 6, AQ4:AQ123)</f>
        <v>0</v>
      </c>
      <c r="AR124" s="206">
        <f t="shared" ref="AR124" si="39">_xlfn.AGGREGATE(9, 6, AR4:AR123)</f>
        <v>0</v>
      </c>
      <c r="AS124" s="206">
        <f t="shared" ref="AS124" si="40">_xlfn.AGGREGATE(9, 6, AS4:AS123)</f>
        <v>0</v>
      </c>
      <c r="AT124" s="206">
        <f t="shared" ref="AT124" si="41">_xlfn.AGGREGATE(9, 6, AT4:AT123)</f>
        <v>0</v>
      </c>
      <c r="AU124" s="206">
        <f t="shared" ref="AU124" si="42">_xlfn.AGGREGATE(9, 6, AU4:AU123)</f>
        <v>0</v>
      </c>
      <c r="AV124" s="206">
        <f t="shared" ref="AV124" si="43">_xlfn.AGGREGATE(9, 6, AV4:AV123)</f>
        <v>0</v>
      </c>
      <c r="AW124" s="206">
        <f t="shared" ref="AW124" si="44">_xlfn.AGGREGATE(9, 6, AW4:AW123)</f>
        <v>0</v>
      </c>
      <c r="AX124" s="206">
        <f t="shared" ref="AX124" si="45">_xlfn.AGGREGATE(9, 6, AX4:AX123)</f>
        <v>0</v>
      </c>
      <c r="AY124" s="206">
        <f t="shared" ref="AY124" si="46">_xlfn.AGGREGATE(9, 6, AY4:AY123)</f>
        <v>0</v>
      </c>
      <c r="AZ124" s="206">
        <f t="shared" ref="AZ124" si="47">_xlfn.AGGREGATE(9, 6, AZ4:AZ123)</f>
        <v>0</v>
      </c>
      <c r="BA124" s="206">
        <f t="shared" ref="BA124" si="48">_xlfn.AGGREGATE(9, 6, BA4:BA123)</f>
        <v>0</v>
      </c>
      <c r="BB124" s="206">
        <f t="shared" ref="BB124" si="49">_xlfn.AGGREGATE(9, 6, BB4:BB123)</f>
        <v>0</v>
      </c>
      <c r="BC124" s="206">
        <f t="shared" ref="BC124" si="50">_xlfn.AGGREGATE(9, 6, BC4:BC123)</f>
        <v>0</v>
      </c>
      <c r="BD124" s="206">
        <f t="shared" ref="BD124" si="51">_xlfn.AGGREGATE(9, 6, BD4:BD123)</f>
        <v>0</v>
      </c>
      <c r="BE124" s="206">
        <f t="shared" ref="BE124" si="52">_xlfn.AGGREGATE(9, 6, BE4:BE123)</f>
        <v>0</v>
      </c>
      <c r="BF124" s="206">
        <f t="shared" ref="BF124" si="53">_xlfn.AGGREGATE(9, 6, BF4:BF123)</f>
        <v>0</v>
      </c>
      <c r="BG124" s="206">
        <f t="shared" ref="BG124" si="54">_xlfn.AGGREGATE(9, 6, BG4:BG123)</f>
        <v>0</v>
      </c>
      <c r="BH124" s="206">
        <f t="shared" ref="BH124" si="55">_xlfn.AGGREGATE(9, 6, BH4:BH123)</f>
        <v>0</v>
      </c>
      <c r="BI124" s="206">
        <f t="shared" ref="BI124" si="56">_xlfn.AGGREGATE(9, 6, BI4:BI123)</f>
        <v>0</v>
      </c>
      <c r="BJ124" s="206">
        <f t="shared" ref="BJ124" si="57">_xlfn.AGGREGATE(9, 6, BJ4:BJ123)</f>
        <v>0</v>
      </c>
      <c r="BK124" s="206">
        <f t="shared" ref="BK124" si="58">_xlfn.AGGREGATE(9, 6, BK4:BK123)</f>
        <v>0</v>
      </c>
      <c r="BL124" s="206">
        <f t="shared" ref="BL124" si="59">_xlfn.AGGREGATE(9, 6, BL4:BL123)</f>
        <v>0</v>
      </c>
      <c r="BM124" s="206">
        <f t="shared" ref="BM124" si="60">_xlfn.AGGREGATE(9, 6, BM4:BM123)</f>
        <v>0</v>
      </c>
      <c r="BN124" s="206">
        <f t="shared" ref="BN124" si="61">_xlfn.AGGREGATE(9, 6, BN4:BN123)</f>
        <v>0</v>
      </c>
      <c r="BO124" s="206">
        <f t="shared" ref="BO124" si="62">_xlfn.AGGREGATE(9, 6, BO4:BO123)</f>
        <v>0</v>
      </c>
      <c r="BP124" s="206">
        <f t="shared" ref="BP124" si="63">_xlfn.AGGREGATE(9, 6, BP4:BP123)</f>
        <v>0</v>
      </c>
      <c r="BQ124" s="206">
        <f t="shared" ref="BQ124" si="64">_xlfn.AGGREGATE(9, 6, BQ4:BQ123)</f>
        <v>0</v>
      </c>
      <c r="BR124" s="206">
        <f t="shared" ref="BR124" si="65">_xlfn.AGGREGATE(9, 6, BR4:BR123)</f>
        <v>0</v>
      </c>
      <c r="BS124" s="206">
        <f t="shared" ref="BS124" si="66">_xlfn.AGGREGATE(9, 6, BS4:BS123)</f>
        <v>0</v>
      </c>
      <c r="BT124" s="206">
        <f t="shared" ref="BT124" si="67">_xlfn.AGGREGATE(9, 6, BT4:BT123)</f>
        <v>0</v>
      </c>
      <c r="BU124" s="206">
        <f t="shared" ref="BU124" si="68">_xlfn.AGGREGATE(9, 6, BU4:BU123)</f>
        <v>0</v>
      </c>
      <c r="BV124" s="206">
        <f t="shared" ref="BV124" si="69">_xlfn.AGGREGATE(9, 6, BV4:BV123)</f>
        <v>0</v>
      </c>
      <c r="BW124" s="206">
        <f t="shared" ref="BW124" si="70">_xlfn.AGGREGATE(9, 6, BW4:BW123)</f>
        <v>0</v>
      </c>
      <c r="BX124" s="206">
        <f t="shared" ref="BX124" si="71">_xlfn.AGGREGATE(9, 6, BX4:BX123)</f>
        <v>0</v>
      </c>
      <c r="BY124" s="206">
        <f t="shared" ref="BY124" si="72">_xlfn.AGGREGATE(9, 6, BY4:BY123)</f>
        <v>0</v>
      </c>
      <c r="BZ124" s="206">
        <f t="shared" ref="BZ124" si="73">_xlfn.AGGREGATE(9, 6, BZ4:BZ123)</f>
        <v>0</v>
      </c>
      <c r="CA124" s="206">
        <f t="shared" ref="CA124" si="74">_xlfn.AGGREGATE(9, 6, CA4:CA123)</f>
        <v>0</v>
      </c>
      <c r="CB124" s="206">
        <f t="shared" ref="CB124" si="75">_xlfn.AGGREGATE(9, 6, CB4:CB123)</f>
        <v>0</v>
      </c>
      <c r="CC124" s="206">
        <f t="shared" ref="CC124" si="76">_xlfn.AGGREGATE(9, 6, CC4:CC123)</f>
        <v>0</v>
      </c>
      <c r="CD124" s="206">
        <f t="shared" ref="CD124" si="77">_xlfn.AGGREGATE(9, 6, CD4:CD123)</f>
        <v>0</v>
      </c>
      <c r="CE124" s="206">
        <f t="shared" ref="CE124" si="78">_xlfn.AGGREGATE(9, 6, CE4:CE123)</f>
        <v>0</v>
      </c>
      <c r="CF124" s="206">
        <f t="shared" ref="CF124" si="79">_xlfn.AGGREGATE(9, 6, CF4:CF123)</f>
        <v>0</v>
      </c>
      <c r="CG124" s="206">
        <f t="shared" ref="CG124" si="80">_xlfn.AGGREGATE(9, 6, CG4:CG123)</f>
        <v>0</v>
      </c>
      <c r="CH124" s="206">
        <f t="shared" ref="CH124" si="81">_xlfn.AGGREGATE(9, 6, CH4:CH123)</f>
        <v>0</v>
      </c>
      <c r="CI124" s="206">
        <f t="shared" ref="CI124" si="82">_xlfn.AGGREGATE(9, 6, CI4:CI123)</f>
        <v>0</v>
      </c>
      <c r="CJ124" s="206">
        <f t="shared" ref="CJ124" si="83">_xlfn.AGGREGATE(9, 6, CJ4:CJ123)</f>
        <v>0</v>
      </c>
      <c r="CK124" s="206">
        <f t="shared" ref="CK124" si="84">_xlfn.AGGREGATE(9, 6, CK4:CK123)</f>
        <v>0</v>
      </c>
      <c r="CL124" s="206">
        <f t="shared" ref="CL124" si="85">_xlfn.AGGREGATE(9, 6, CL4:CL123)</f>
        <v>0</v>
      </c>
      <c r="CM124" s="206">
        <f t="shared" ref="CM124" si="86">_xlfn.AGGREGATE(9, 6, CM4:CM123)</f>
        <v>0</v>
      </c>
      <c r="CN124" s="206">
        <f t="shared" ref="CN124" si="87">_xlfn.AGGREGATE(9, 6, CN4:CN123)</f>
        <v>0</v>
      </c>
      <c r="CO124" s="206">
        <f t="shared" ref="CO124" si="88">_xlfn.AGGREGATE(9, 6, CO4:CO123)</f>
        <v>0</v>
      </c>
      <c r="CP124" s="206">
        <f t="shared" ref="CP124" si="89">_xlfn.AGGREGATE(9, 6, CP4:CP123)</f>
        <v>0</v>
      </c>
      <c r="CQ124" s="206">
        <f t="shared" ref="CQ124" si="90">_xlfn.AGGREGATE(9, 6, CQ4:CQ123)</f>
        <v>0</v>
      </c>
      <c r="CR124" s="206">
        <f t="shared" ref="CR124" si="91">_xlfn.AGGREGATE(9, 6, CR4:CR123)</f>
        <v>0</v>
      </c>
      <c r="CS124" s="206">
        <f t="shared" ref="CS124" si="92">_xlfn.AGGREGATE(9, 6, CS4:CS123)</f>
        <v>0</v>
      </c>
      <c r="CT124" s="206">
        <f t="shared" ref="CT124" si="93">_xlfn.AGGREGATE(9, 6, CT4:CT123)</f>
        <v>0</v>
      </c>
      <c r="CU124" s="206">
        <f t="shared" ref="CU124" si="94">_xlfn.AGGREGATE(9, 6, CU4:CU123)</f>
        <v>0</v>
      </c>
      <c r="CV124" s="206">
        <f t="shared" ref="CV124" si="95">_xlfn.AGGREGATE(9, 6, CV4:CV123)</f>
        <v>0</v>
      </c>
      <c r="CW124" s="206">
        <f t="shared" ref="CW124" si="96">_xlfn.AGGREGATE(9, 6, CW4:CW123)</f>
        <v>0</v>
      </c>
      <c r="CX124" s="206">
        <f t="shared" ref="CX124" si="97">_xlfn.AGGREGATE(9, 6, CX4:CX123)</f>
        <v>0</v>
      </c>
      <c r="CY124" s="206">
        <f t="shared" ref="CY124" si="98">_xlfn.AGGREGATE(9, 6, CY4:CY123)</f>
        <v>0</v>
      </c>
      <c r="CZ124" s="206">
        <f t="shared" ref="CZ124" si="99">_xlfn.AGGREGATE(9, 6, CZ4:CZ123)</f>
        <v>0</v>
      </c>
      <c r="DA124" s="206">
        <f t="shared" ref="DA124" si="100">_xlfn.AGGREGATE(9, 6, DA4:DA123)</f>
        <v>0</v>
      </c>
      <c r="DB124" s="206">
        <f t="shared" ref="DB124" si="101">_xlfn.AGGREGATE(9, 6, DB4:DB123)</f>
        <v>0</v>
      </c>
      <c r="DC124" s="206">
        <f t="shared" ref="DC124" si="102">_xlfn.AGGREGATE(9, 6, DC4:DC123)</f>
        <v>0</v>
      </c>
      <c r="DD124" s="206">
        <f t="shared" ref="DD124" si="103">_xlfn.AGGREGATE(9, 6, DD4:DD123)</f>
        <v>0</v>
      </c>
      <c r="DE124" s="206">
        <f t="shared" ref="DE124" si="104">_xlfn.AGGREGATE(9, 6, DE4:DE123)</f>
        <v>0</v>
      </c>
      <c r="DF124" s="206">
        <f t="shared" ref="DF124" si="105">_xlfn.AGGREGATE(9, 6, DF4:DF123)</f>
        <v>0</v>
      </c>
      <c r="DG124" s="206">
        <f t="shared" ref="DG124" si="106">_xlfn.AGGREGATE(9, 6, DG4:DG123)</f>
        <v>0</v>
      </c>
      <c r="DH124" s="206">
        <f t="shared" ref="DH124" si="107">_xlfn.AGGREGATE(9, 6, DH4:DH123)</f>
        <v>0</v>
      </c>
      <c r="DI124" s="206">
        <f t="shared" ref="DI124" si="108">_xlfn.AGGREGATE(9, 6, DI4:DI123)</f>
        <v>0</v>
      </c>
      <c r="DJ124" s="206">
        <f t="shared" ref="DJ124" si="109">_xlfn.AGGREGATE(9, 6, DJ4:DJ123)</f>
        <v>0</v>
      </c>
      <c r="DK124" s="206">
        <f t="shared" ref="DK124" si="110">_xlfn.AGGREGATE(9, 6, DK4:DK123)</f>
        <v>0</v>
      </c>
      <c r="DL124" s="206">
        <f t="shared" ref="DL124" si="111">_xlfn.AGGREGATE(9, 6, DL4:DL123)</f>
        <v>0</v>
      </c>
      <c r="DM124" s="206">
        <f t="shared" ref="DM124" si="112">_xlfn.AGGREGATE(9, 6, DM4:DM123)</f>
        <v>0</v>
      </c>
      <c r="DN124" s="206">
        <f t="shared" ref="DN124" si="113">_xlfn.AGGREGATE(9, 6, DN4:DN123)</f>
        <v>0</v>
      </c>
      <c r="DO124" s="206">
        <f t="shared" ref="DO124" si="114">_xlfn.AGGREGATE(9, 6, DO4:DO123)</f>
        <v>0</v>
      </c>
      <c r="DP124" s="206">
        <f t="shared" ref="DP124" si="115">_xlfn.AGGREGATE(9, 6, DP4:DP123)</f>
        <v>0</v>
      </c>
      <c r="DQ124" s="206">
        <f t="shared" ref="DQ124" si="116">_xlfn.AGGREGATE(9, 6, DQ4:DQ123)</f>
        <v>0</v>
      </c>
      <c r="DR124" s="206">
        <f t="shared" ref="DR124" si="117">_xlfn.AGGREGATE(9, 6, DR4:DR123)</f>
        <v>0</v>
      </c>
      <c r="DS124" s="206">
        <f t="shared" ref="DS124" si="118">_xlfn.AGGREGATE(9, 6, DS4:DS123)</f>
        <v>0</v>
      </c>
      <c r="DT124" s="28">
        <f t="shared" ref="DT124" si="119">_xlfn.AGGREGATE(9, 6, DT4:DT123)</f>
        <v>0.44166063721800425</v>
      </c>
    </row>
    <row r="125" spans="2:124" customFormat="1" x14ac:dyDescent="0.25">
      <c r="B125" s="21"/>
      <c r="C125" s="192" t="s">
        <v>220</v>
      </c>
      <c r="D125" s="193">
        <f t="array" ref="D125">SUMPRODUCT(計算_投入係数表_加工!$D262:$DS262, 生産額_中分類, IF(列分類振分=D$3, 1, 0))/SUMPRODUCT(生産額_中分類, IF(列分類振分=D$3, 1, 0))</f>
        <v>1.7667900389405269E-3</v>
      </c>
      <c r="E125" s="194">
        <f t="array" ref="E125">SUMPRODUCT(計算_投入係数表_加工!$D262:$DS262, 生産額_中分類, IF(列分類振分=E$3, 1, 0))/SUMPRODUCT(生産額_中分類, IF(列分類振分=E$3, 1, 0))</f>
        <v>1.0532330048942455E-2</v>
      </c>
      <c r="F125" s="194">
        <f t="array" ref="F125">SUMPRODUCT(計算_投入係数表_加工!$D262:$DS262, 生産額_中分類, IF(列分類振分=F$3, 1, 0))/SUMPRODUCT(生産額_中分類, IF(列分類振分=F$3, 1, 0))</f>
        <v>2.8749655216311981E-2</v>
      </c>
      <c r="G125" s="194">
        <f t="array" ref="G125">SUMPRODUCT(計算_投入係数表_加工!$D262:$DS262, 生産額_中分類, IF(列分類振分=G$3, 1, 0))/SUMPRODUCT(生産額_中分類, IF(列分類振分=G$3, 1, 0))</f>
        <v>4.3950755456071626E-2</v>
      </c>
      <c r="H125" s="194">
        <f t="array" ref="H125">SUMPRODUCT(計算_投入係数表_加工!$D262:$DS262, 生産額_中分類, IF(列分類振分=H$3, 1, 0))/SUMPRODUCT(生産額_中分類, IF(列分類振分=H$3, 1, 0))</f>
        <v>9.9154848365999616E-3</v>
      </c>
      <c r="I125" s="194">
        <f t="array" ref="I125">SUMPRODUCT(計算_投入係数表_加工!$D262:$DS262, 生産額_中分類, IF(列分類振分=I$3, 1, 0))/SUMPRODUCT(生産額_中分類, IF(列分類振分=I$3, 1, 0))</f>
        <v>1.6578580144129326E-2</v>
      </c>
      <c r="J125" s="194">
        <f t="array" ref="J125">SUMPRODUCT(計算_投入係数表_加工!$D262:$DS262, 生産額_中分類, IF(列分類振分=J$3, 1, 0))/SUMPRODUCT(生産額_中分類, IF(列分類振分=J$3, 1, 0))</f>
        <v>1.6261275261904309E-2</v>
      </c>
      <c r="K125" s="194">
        <f t="array" ref="K125">SUMPRODUCT(計算_投入係数表_加工!$D262:$DS262, 生産額_中分類, IF(列分類振分=K$3, 1, 0))/SUMPRODUCT(生産額_中分類, IF(列分類振分=K$3, 1, 0))</f>
        <v>2.1929637197255773E-2</v>
      </c>
      <c r="L125" s="194">
        <f t="array" ref="L125">SUMPRODUCT(計算_投入係数表_加工!$D262:$DS262, 生産額_中分類, IF(列分類振分=L$3, 1, 0))/SUMPRODUCT(生産額_中分類, IF(列分類振分=L$3, 1, 0))</f>
        <v>1.0435011288257639E-2</v>
      </c>
      <c r="M125" s="194">
        <f t="array" ref="M125">SUMPRODUCT(計算_投入係数表_加工!$D262:$DS262, 生産額_中分類, IF(列分類振分=M$3, 1, 0))/SUMPRODUCT(生産額_中分類, IF(列分類振分=M$3, 1, 0))</f>
        <v>1.8674637679366345E-2</v>
      </c>
      <c r="N125" s="194">
        <f t="array" ref="N125">SUMPRODUCT(計算_投入係数表_加工!$D262:$DS262, 生産額_中分類, IF(列分類振分=N$3, 1, 0))/SUMPRODUCT(生産額_中分類, IF(列分類振分=N$3, 1, 0))</f>
        <v>1.083924347097614E-2</v>
      </c>
      <c r="O125" s="194">
        <f t="array" ref="O125">SUMPRODUCT(計算_投入係数表_加工!$D262:$DS262, 生産額_中分類, IF(列分類振分=O$3, 1, 0))/SUMPRODUCT(生産額_中分類, IF(列分類振分=O$3, 1, 0))</f>
        <v>1.4892440240621415E-2</v>
      </c>
      <c r="P125" s="194">
        <f t="array" ref="P125">SUMPRODUCT(計算_投入係数表_加工!$D262:$DS262, 生産額_中分類, IF(列分類振分=P$3, 1, 0))/SUMPRODUCT(生産額_中分類, IF(列分類振分=P$3, 1, 0))</f>
        <v>3.3391692674633986E-3</v>
      </c>
      <c r="Q125" s="194" t="e">
        <f t="array" ref="Q125">SUMPRODUCT(計算_投入係数表_加工!$D262:$DS262, 生産額_中分類, IF(列分類振分=Q$3, 1, 0))/SUMPRODUCT(生産額_中分類, IF(列分類振分=Q$3, 1, 0))</f>
        <v>#DIV/0!</v>
      </c>
      <c r="R125" s="194" t="e">
        <f t="array" ref="R125">SUMPRODUCT(計算_投入係数表_加工!$D262:$DS262, 生産額_中分類, IF(列分類振分=R$3, 1, 0))/SUMPRODUCT(生産額_中分類, IF(列分類振分=R$3, 1, 0))</f>
        <v>#DIV/0!</v>
      </c>
      <c r="S125" s="194" t="e">
        <f t="array" ref="S125">SUMPRODUCT(計算_投入係数表_加工!$D262:$DS262, 生産額_中分類, IF(列分類振分=S$3, 1, 0))/SUMPRODUCT(生産額_中分類, IF(列分類振分=S$3, 1, 0))</f>
        <v>#DIV/0!</v>
      </c>
      <c r="T125" s="194" t="e">
        <f t="array" ref="T125">SUMPRODUCT(計算_投入係数表_加工!$D262:$DS262, 生産額_中分類, IF(列分類振分=T$3, 1, 0))/SUMPRODUCT(生産額_中分類, IF(列分類振分=T$3, 1, 0))</f>
        <v>#DIV/0!</v>
      </c>
      <c r="U125" s="194" t="e">
        <f t="array" ref="U125">SUMPRODUCT(計算_投入係数表_加工!$D262:$DS262, 生産額_中分類, IF(列分類振分=U$3, 1, 0))/SUMPRODUCT(生産額_中分類, IF(列分類振分=U$3, 1, 0))</f>
        <v>#DIV/0!</v>
      </c>
      <c r="V125" s="194" t="e">
        <f t="array" ref="V125">SUMPRODUCT(計算_投入係数表_加工!$D262:$DS262, 生産額_中分類, IF(列分類振分=V$3, 1, 0))/SUMPRODUCT(生産額_中分類, IF(列分類振分=V$3, 1, 0))</f>
        <v>#DIV/0!</v>
      </c>
      <c r="W125" s="194" t="e">
        <f t="array" ref="W125">SUMPRODUCT(計算_投入係数表_加工!$D262:$DS262, 生産額_中分類, IF(列分類振分=W$3, 1, 0))/SUMPRODUCT(生産額_中分類, IF(列分類振分=W$3, 1, 0))</f>
        <v>#DIV/0!</v>
      </c>
      <c r="X125" s="194" t="e">
        <f t="array" ref="X125">SUMPRODUCT(計算_投入係数表_加工!$D262:$DS262, 生産額_中分類, IF(列分類振分=X$3, 1, 0))/SUMPRODUCT(生産額_中分類, IF(列分類振分=X$3, 1, 0))</f>
        <v>#DIV/0!</v>
      </c>
      <c r="Y125" s="194" t="e">
        <f t="array" ref="Y125">SUMPRODUCT(計算_投入係数表_加工!$D262:$DS262, 生産額_中分類, IF(列分類振分=Y$3, 1, 0))/SUMPRODUCT(生産額_中分類, IF(列分類振分=Y$3, 1, 0))</f>
        <v>#DIV/0!</v>
      </c>
      <c r="Z125" s="194" t="e">
        <f t="array" ref="Z125">SUMPRODUCT(計算_投入係数表_加工!$D262:$DS262, 生産額_中分類, IF(列分類振分=Z$3, 1, 0))/SUMPRODUCT(生産額_中分類, IF(列分類振分=Z$3, 1, 0))</f>
        <v>#DIV/0!</v>
      </c>
      <c r="AA125" s="194" t="e">
        <f t="array" ref="AA125">SUMPRODUCT(計算_投入係数表_加工!$D262:$DS262, 生産額_中分類, IF(列分類振分=AA$3, 1, 0))/SUMPRODUCT(生産額_中分類, IF(列分類振分=AA$3, 1, 0))</f>
        <v>#DIV/0!</v>
      </c>
      <c r="AB125" s="194" t="e">
        <f t="array" ref="AB125">SUMPRODUCT(計算_投入係数表_加工!$D262:$DS262, 生産額_中分類, IF(列分類振分=AB$3, 1, 0))/SUMPRODUCT(生産額_中分類, IF(列分類振分=AB$3, 1, 0))</f>
        <v>#DIV/0!</v>
      </c>
      <c r="AC125" s="194" t="e">
        <f t="array" ref="AC125">SUMPRODUCT(計算_投入係数表_加工!$D262:$DS262, 生産額_中分類, IF(列分類振分=AC$3, 1, 0))/SUMPRODUCT(生産額_中分類, IF(列分類振分=AC$3, 1, 0))</f>
        <v>#DIV/0!</v>
      </c>
      <c r="AD125" s="194" t="e">
        <f t="array" ref="AD125">SUMPRODUCT(計算_投入係数表_加工!$D262:$DS262, 生産額_中分類, IF(列分類振分=AD$3, 1, 0))/SUMPRODUCT(生産額_中分類, IF(列分類振分=AD$3, 1, 0))</f>
        <v>#DIV/0!</v>
      </c>
      <c r="AE125" s="194" t="e">
        <f t="array" ref="AE125">SUMPRODUCT(計算_投入係数表_加工!$D262:$DS262, 生産額_中分類, IF(列分類振分=AE$3, 1, 0))/SUMPRODUCT(生産額_中分類, IF(列分類振分=AE$3, 1, 0))</f>
        <v>#DIV/0!</v>
      </c>
      <c r="AF125" s="194" t="e">
        <f t="array" ref="AF125">SUMPRODUCT(計算_投入係数表_加工!$D262:$DS262, 生産額_中分類, IF(列分類振分=AF$3, 1, 0))/SUMPRODUCT(生産額_中分類, IF(列分類振分=AF$3, 1, 0))</f>
        <v>#DIV/0!</v>
      </c>
      <c r="AG125" s="194" t="e">
        <f t="array" ref="AG125">SUMPRODUCT(計算_投入係数表_加工!$D262:$DS262, 生産額_中分類, IF(列分類振分=AG$3, 1, 0))/SUMPRODUCT(生産額_中分類, IF(列分類振分=AG$3, 1, 0))</f>
        <v>#DIV/0!</v>
      </c>
      <c r="AH125" s="194" t="e">
        <f t="array" ref="AH125">SUMPRODUCT(計算_投入係数表_加工!$D262:$DS262, 生産額_中分類, IF(列分類振分=AH$3, 1, 0))/SUMPRODUCT(生産額_中分類, IF(列分類振分=AH$3, 1, 0))</f>
        <v>#DIV/0!</v>
      </c>
      <c r="AI125" s="194" t="e">
        <f t="array" ref="AI125">SUMPRODUCT(計算_投入係数表_加工!$D262:$DS262, 生産額_中分類, IF(列分類振分=AI$3, 1, 0))/SUMPRODUCT(生産額_中分類, IF(列分類振分=AI$3, 1, 0))</f>
        <v>#DIV/0!</v>
      </c>
      <c r="AJ125" s="194" t="e">
        <f t="array" ref="AJ125">SUMPRODUCT(計算_投入係数表_加工!$D262:$DS262, 生産額_中分類, IF(列分類振分=AJ$3, 1, 0))/SUMPRODUCT(生産額_中分類, IF(列分類振分=AJ$3, 1, 0))</f>
        <v>#DIV/0!</v>
      </c>
      <c r="AK125" s="194" t="e">
        <f t="array" ref="AK125">SUMPRODUCT(計算_投入係数表_加工!$D262:$DS262, 生産額_中分類, IF(列分類振分=AK$3, 1, 0))/SUMPRODUCT(生産額_中分類, IF(列分類振分=AK$3, 1, 0))</f>
        <v>#DIV/0!</v>
      </c>
      <c r="AL125" s="194" t="e">
        <f t="array" ref="AL125">SUMPRODUCT(計算_投入係数表_加工!$D262:$DS262, 生産額_中分類, IF(列分類振分=AL$3, 1, 0))/SUMPRODUCT(生産額_中分類, IF(列分類振分=AL$3, 1, 0))</f>
        <v>#DIV/0!</v>
      </c>
      <c r="AM125" s="194" t="e">
        <f t="array" ref="AM125">SUMPRODUCT(計算_投入係数表_加工!$D262:$DS262, 生産額_中分類, IF(列分類振分=AM$3, 1, 0))/SUMPRODUCT(生産額_中分類, IF(列分類振分=AM$3, 1, 0))</f>
        <v>#DIV/0!</v>
      </c>
      <c r="AN125" s="194" t="e">
        <f t="array" ref="AN125">SUMPRODUCT(計算_投入係数表_加工!$D262:$DS262, 生産額_中分類, IF(列分類振分=AN$3, 1, 0))/SUMPRODUCT(生産額_中分類, IF(列分類振分=AN$3, 1, 0))</f>
        <v>#DIV/0!</v>
      </c>
      <c r="AO125" s="194" t="e">
        <f t="array" ref="AO125">SUMPRODUCT(計算_投入係数表_加工!$D262:$DS262, 生産額_中分類, IF(列分類振分=AO$3, 1, 0))/SUMPRODUCT(生産額_中分類, IF(列分類振分=AO$3, 1, 0))</f>
        <v>#DIV/0!</v>
      </c>
      <c r="AP125" s="194" t="e">
        <f t="array" ref="AP125">SUMPRODUCT(計算_投入係数表_加工!$D262:$DS262, 生産額_中分類, IF(列分類振分=AP$3, 1, 0))/SUMPRODUCT(生産額_中分類, IF(列分類振分=AP$3, 1, 0))</f>
        <v>#DIV/0!</v>
      </c>
      <c r="AQ125" s="194" t="e">
        <f t="array" ref="AQ125">SUMPRODUCT(計算_投入係数表_加工!$D262:$DS262, 生産額_中分類, IF(列分類振分=AQ$3, 1, 0))/SUMPRODUCT(生産額_中分類, IF(列分類振分=AQ$3, 1, 0))</f>
        <v>#DIV/0!</v>
      </c>
      <c r="AR125" s="194" t="e">
        <f t="array" ref="AR125">SUMPRODUCT(計算_投入係数表_加工!$D262:$DS262, 生産額_中分類, IF(列分類振分=AR$3, 1, 0))/SUMPRODUCT(生産額_中分類, IF(列分類振分=AR$3, 1, 0))</f>
        <v>#DIV/0!</v>
      </c>
      <c r="AS125" s="194" t="e">
        <f t="array" ref="AS125">SUMPRODUCT(計算_投入係数表_加工!$D262:$DS262, 生産額_中分類, IF(列分類振分=AS$3, 1, 0))/SUMPRODUCT(生産額_中分類, IF(列分類振分=AS$3, 1, 0))</f>
        <v>#DIV/0!</v>
      </c>
      <c r="AT125" s="194" t="e">
        <f t="array" ref="AT125">SUMPRODUCT(計算_投入係数表_加工!$D262:$DS262, 生産額_中分類, IF(列分類振分=AT$3, 1, 0))/SUMPRODUCT(生産額_中分類, IF(列分類振分=AT$3, 1, 0))</f>
        <v>#DIV/0!</v>
      </c>
      <c r="AU125" s="194" t="e">
        <f t="array" ref="AU125">SUMPRODUCT(計算_投入係数表_加工!$D262:$DS262, 生産額_中分類, IF(列分類振分=AU$3, 1, 0))/SUMPRODUCT(生産額_中分類, IF(列分類振分=AU$3, 1, 0))</f>
        <v>#DIV/0!</v>
      </c>
      <c r="AV125" s="194" t="e">
        <f t="array" ref="AV125">SUMPRODUCT(計算_投入係数表_加工!$D262:$DS262, 生産額_中分類, IF(列分類振分=AV$3, 1, 0))/SUMPRODUCT(生産額_中分類, IF(列分類振分=AV$3, 1, 0))</f>
        <v>#DIV/0!</v>
      </c>
      <c r="AW125" s="194" t="e">
        <f t="array" ref="AW125">SUMPRODUCT(計算_投入係数表_加工!$D262:$DS262, 生産額_中分類, IF(列分類振分=AW$3, 1, 0))/SUMPRODUCT(生産額_中分類, IF(列分類振分=AW$3, 1, 0))</f>
        <v>#DIV/0!</v>
      </c>
      <c r="AX125" s="194" t="e">
        <f t="array" ref="AX125">SUMPRODUCT(計算_投入係数表_加工!$D262:$DS262, 生産額_中分類, IF(列分類振分=AX$3, 1, 0))/SUMPRODUCT(生産額_中分類, IF(列分類振分=AX$3, 1, 0))</f>
        <v>#DIV/0!</v>
      </c>
      <c r="AY125" s="194" t="e">
        <f t="array" ref="AY125">SUMPRODUCT(計算_投入係数表_加工!$D262:$DS262, 生産額_中分類, IF(列分類振分=AY$3, 1, 0))/SUMPRODUCT(生産額_中分類, IF(列分類振分=AY$3, 1, 0))</f>
        <v>#DIV/0!</v>
      </c>
      <c r="AZ125" s="194" t="e">
        <f t="array" ref="AZ125">SUMPRODUCT(計算_投入係数表_加工!$D262:$DS262, 生産額_中分類, IF(列分類振分=AZ$3, 1, 0))/SUMPRODUCT(生産額_中分類, IF(列分類振分=AZ$3, 1, 0))</f>
        <v>#DIV/0!</v>
      </c>
      <c r="BA125" s="194" t="e">
        <f t="array" ref="BA125">SUMPRODUCT(計算_投入係数表_加工!$D262:$DS262, 生産額_中分類, IF(列分類振分=BA$3, 1, 0))/SUMPRODUCT(生産額_中分類, IF(列分類振分=BA$3, 1, 0))</f>
        <v>#DIV/0!</v>
      </c>
      <c r="BB125" s="194" t="e">
        <f t="array" ref="BB125">SUMPRODUCT(計算_投入係数表_加工!$D262:$DS262, 生産額_中分類, IF(列分類振分=BB$3, 1, 0))/SUMPRODUCT(生産額_中分類, IF(列分類振分=BB$3, 1, 0))</f>
        <v>#DIV/0!</v>
      </c>
      <c r="BC125" s="194" t="e">
        <f t="array" ref="BC125">SUMPRODUCT(計算_投入係数表_加工!$D262:$DS262, 生産額_中分類, IF(列分類振分=BC$3, 1, 0))/SUMPRODUCT(生産額_中分類, IF(列分類振分=BC$3, 1, 0))</f>
        <v>#DIV/0!</v>
      </c>
      <c r="BD125" s="194" t="e">
        <f t="array" ref="BD125">SUMPRODUCT(計算_投入係数表_加工!$D262:$DS262, 生産額_中分類, IF(列分類振分=BD$3, 1, 0))/SUMPRODUCT(生産額_中分類, IF(列分類振分=BD$3, 1, 0))</f>
        <v>#DIV/0!</v>
      </c>
      <c r="BE125" s="194" t="e">
        <f t="array" ref="BE125">SUMPRODUCT(計算_投入係数表_加工!$D262:$DS262, 生産額_中分類, IF(列分類振分=BE$3, 1, 0))/SUMPRODUCT(生産額_中分類, IF(列分類振分=BE$3, 1, 0))</f>
        <v>#DIV/0!</v>
      </c>
      <c r="BF125" s="194" t="e">
        <f t="array" ref="BF125">SUMPRODUCT(計算_投入係数表_加工!$D262:$DS262, 生産額_中分類, IF(列分類振分=BF$3, 1, 0))/SUMPRODUCT(生産額_中分類, IF(列分類振分=BF$3, 1, 0))</f>
        <v>#DIV/0!</v>
      </c>
      <c r="BG125" s="194" t="e">
        <f t="array" ref="BG125">SUMPRODUCT(計算_投入係数表_加工!$D262:$DS262, 生産額_中分類, IF(列分類振分=BG$3, 1, 0))/SUMPRODUCT(生産額_中分類, IF(列分類振分=BG$3, 1, 0))</f>
        <v>#DIV/0!</v>
      </c>
      <c r="BH125" s="194" t="e">
        <f t="array" ref="BH125">SUMPRODUCT(計算_投入係数表_加工!$D262:$DS262, 生産額_中分類, IF(列分類振分=BH$3, 1, 0))/SUMPRODUCT(生産額_中分類, IF(列分類振分=BH$3, 1, 0))</f>
        <v>#DIV/0!</v>
      </c>
      <c r="BI125" s="194" t="e">
        <f t="array" ref="BI125">SUMPRODUCT(計算_投入係数表_加工!$D262:$DS262, 生産額_中分類, IF(列分類振分=BI$3, 1, 0))/SUMPRODUCT(生産額_中分類, IF(列分類振分=BI$3, 1, 0))</f>
        <v>#DIV/0!</v>
      </c>
      <c r="BJ125" s="194" t="e">
        <f t="array" ref="BJ125">SUMPRODUCT(計算_投入係数表_加工!$D262:$DS262, 生産額_中分類, IF(列分類振分=BJ$3, 1, 0))/SUMPRODUCT(生産額_中分類, IF(列分類振分=BJ$3, 1, 0))</f>
        <v>#DIV/0!</v>
      </c>
      <c r="BK125" s="194" t="e">
        <f t="array" ref="BK125">SUMPRODUCT(計算_投入係数表_加工!$D262:$DS262, 生産額_中分類, IF(列分類振分=BK$3, 1, 0))/SUMPRODUCT(生産額_中分類, IF(列分類振分=BK$3, 1, 0))</f>
        <v>#DIV/0!</v>
      </c>
      <c r="BL125" s="194" t="e">
        <f t="array" ref="BL125">SUMPRODUCT(計算_投入係数表_加工!$D262:$DS262, 生産額_中分類, IF(列分類振分=BL$3, 1, 0))/SUMPRODUCT(生産額_中分類, IF(列分類振分=BL$3, 1, 0))</f>
        <v>#DIV/0!</v>
      </c>
      <c r="BM125" s="194" t="e">
        <f t="array" ref="BM125">SUMPRODUCT(計算_投入係数表_加工!$D262:$DS262, 生産額_中分類, IF(列分類振分=BM$3, 1, 0))/SUMPRODUCT(生産額_中分類, IF(列分類振分=BM$3, 1, 0))</f>
        <v>#DIV/0!</v>
      </c>
      <c r="BN125" s="194" t="e">
        <f t="array" ref="BN125">SUMPRODUCT(計算_投入係数表_加工!$D262:$DS262, 生産額_中分類, IF(列分類振分=BN$3, 1, 0))/SUMPRODUCT(生産額_中分類, IF(列分類振分=BN$3, 1, 0))</f>
        <v>#DIV/0!</v>
      </c>
      <c r="BO125" s="194" t="e">
        <f t="array" ref="BO125">SUMPRODUCT(計算_投入係数表_加工!$D262:$DS262, 生産額_中分類, IF(列分類振分=BO$3, 1, 0))/SUMPRODUCT(生産額_中分類, IF(列分類振分=BO$3, 1, 0))</f>
        <v>#DIV/0!</v>
      </c>
      <c r="BP125" s="194" t="e">
        <f t="array" ref="BP125">SUMPRODUCT(計算_投入係数表_加工!$D262:$DS262, 生産額_中分類, IF(列分類振分=BP$3, 1, 0))/SUMPRODUCT(生産額_中分類, IF(列分類振分=BP$3, 1, 0))</f>
        <v>#DIV/0!</v>
      </c>
      <c r="BQ125" s="194" t="e">
        <f t="array" ref="BQ125">SUMPRODUCT(計算_投入係数表_加工!$D262:$DS262, 生産額_中分類, IF(列分類振分=BQ$3, 1, 0))/SUMPRODUCT(生産額_中分類, IF(列分類振分=BQ$3, 1, 0))</f>
        <v>#DIV/0!</v>
      </c>
      <c r="BR125" s="194" t="e">
        <f t="array" ref="BR125">SUMPRODUCT(計算_投入係数表_加工!$D262:$DS262, 生産額_中分類, IF(列分類振分=BR$3, 1, 0))/SUMPRODUCT(生産額_中分類, IF(列分類振分=BR$3, 1, 0))</f>
        <v>#DIV/0!</v>
      </c>
      <c r="BS125" s="194" t="e">
        <f t="array" ref="BS125">SUMPRODUCT(計算_投入係数表_加工!$D262:$DS262, 生産額_中分類, IF(列分類振分=BS$3, 1, 0))/SUMPRODUCT(生産額_中分類, IF(列分類振分=BS$3, 1, 0))</f>
        <v>#DIV/0!</v>
      </c>
      <c r="BT125" s="194" t="e">
        <f t="array" ref="BT125">SUMPRODUCT(計算_投入係数表_加工!$D262:$DS262, 生産額_中分類, IF(列分類振分=BT$3, 1, 0))/SUMPRODUCT(生産額_中分類, IF(列分類振分=BT$3, 1, 0))</f>
        <v>#DIV/0!</v>
      </c>
      <c r="BU125" s="194" t="e">
        <f t="array" ref="BU125">SUMPRODUCT(計算_投入係数表_加工!$D262:$DS262, 生産額_中分類, IF(列分類振分=BU$3, 1, 0))/SUMPRODUCT(生産額_中分類, IF(列分類振分=BU$3, 1, 0))</f>
        <v>#DIV/0!</v>
      </c>
      <c r="BV125" s="194" t="e">
        <f t="array" ref="BV125">SUMPRODUCT(計算_投入係数表_加工!$D262:$DS262, 生産額_中分類, IF(列分類振分=BV$3, 1, 0))/SUMPRODUCT(生産額_中分類, IF(列分類振分=BV$3, 1, 0))</f>
        <v>#DIV/0!</v>
      </c>
      <c r="BW125" s="194" t="e">
        <f t="array" ref="BW125">SUMPRODUCT(計算_投入係数表_加工!$D262:$DS262, 生産額_中分類, IF(列分類振分=BW$3, 1, 0))/SUMPRODUCT(生産額_中分類, IF(列分類振分=BW$3, 1, 0))</f>
        <v>#DIV/0!</v>
      </c>
      <c r="BX125" s="194" t="e">
        <f t="array" ref="BX125">SUMPRODUCT(計算_投入係数表_加工!$D262:$DS262, 生産額_中分類, IF(列分類振分=BX$3, 1, 0))/SUMPRODUCT(生産額_中分類, IF(列分類振分=BX$3, 1, 0))</f>
        <v>#DIV/0!</v>
      </c>
      <c r="BY125" s="194" t="e">
        <f t="array" ref="BY125">SUMPRODUCT(計算_投入係数表_加工!$D262:$DS262, 生産額_中分類, IF(列分類振分=BY$3, 1, 0))/SUMPRODUCT(生産額_中分類, IF(列分類振分=BY$3, 1, 0))</f>
        <v>#DIV/0!</v>
      </c>
      <c r="BZ125" s="194" t="e">
        <f t="array" ref="BZ125">SUMPRODUCT(計算_投入係数表_加工!$D262:$DS262, 生産額_中分類, IF(列分類振分=BZ$3, 1, 0))/SUMPRODUCT(生産額_中分類, IF(列分類振分=BZ$3, 1, 0))</f>
        <v>#DIV/0!</v>
      </c>
      <c r="CA125" s="194" t="e">
        <f t="array" ref="CA125">SUMPRODUCT(計算_投入係数表_加工!$D262:$DS262, 生産額_中分類, IF(列分類振分=CA$3, 1, 0))/SUMPRODUCT(生産額_中分類, IF(列分類振分=CA$3, 1, 0))</f>
        <v>#DIV/0!</v>
      </c>
      <c r="CB125" s="194" t="e">
        <f t="array" ref="CB125">SUMPRODUCT(計算_投入係数表_加工!$D262:$DS262, 生産額_中分類, IF(列分類振分=CB$3, 1, 0))/SUMPRODUCT(生産額_中分類, IF(列分類振分=CB$3, 1, 0))</f>
        <v>#DIV/0!</v>
      </c>
      <c r="CC125" s="194" t="e">
        <f t="array" ref="CC125">SUMPRODUCT(計算_投入係数表_加工!$D262:$DS262, 生産額_中分類, IF(列分類振分=CC$3, 1, 0))/SUMPRODUCT(生産額_中分類, IF(列分類振分=CC$3, 1, 0))</f>
        <v>#DIV/0!</v>
      </c>
      <c r="CD125" s="194" t="e">
        <f t="array" ref="CD125">SUMPRODUCT(計算_投入係数表_加工!$D262:$DS262, 生産額_中分類, IF(列分類振分=CD$3, 1, 0))/SUMPRODUCT(生産額_中分類, IF(列分類振分=CD$3, 1, 0))</f>
        <v>#DIV/0!</v>
      </c>
      <c r="CE125" s="194" t="e">
        <f t="array" ref="CE125">SUMPRODUCT(計算_投入係数表_加工!$D262:$DS262, 生産額_中分類, IF(列分類振分=CE$3, 1, 0))/SUMPRODUCT(生産額_中分類, IF(列分類振分=CE$3, 1, 0))</f>
        <v>#DIV/0!</v>
      </c>
      <c r="CF125" s="194" t="e">
        <f t="array" ref="CF125">SUMPRODUCT(計算_投入係数表_加工!$D262:$DS262, 生産額_中分類, IF(列分類振分=CF$3, 1, 0))/SUMPRODUCT(生産額_中分類, IF(列分類振分=CF$3, 1, 0))</f>
        <v>#DIV/0!</v>
      </c>
      <c r="CG125" s="194" t="e">
        <f t="array" ref="CG125">SUMPRODUCT(計算_投入係数表_加工!$D262:$DS262, 生産額_中分類, IF(列分類振分=CG$3, 1, 0))/SUMPRODUCT(生産額_中分類, IF(列分類振分=CG$3, 1, 0))</f>
        <v>#DIV/0!</v>
      </c>
      <c r="CH125" s="194" t="e">
        <f t="array" ref="CH125">SUMPRODUCT(計算_投入係数表_加工!$D262:$DS262, 生産額_中分類, IF(列分類振分=CH$3, 1, 0))/SUMPRODUCT(生産額_中分類, IF(列分類振分=CH$3, 1, 0))</f>
        <v>#DIV/0!</v>
      </c>
      <c r="CI125" s="194" t="e">
        <f t="array" ref="CI125">SUMPRODUCT(計算_投入係数表_加工!$D262:$DS262, 生産額_中分類, IF(列分類振分=CI$3, 1, 0))/SUMPRODUCT(生産額_中分類, IF(列分類振分=CI$3, 1, 0))</f>
        <v>#DIV/0!</v>
      </c>
      <c r="CJ125" s="194" t="e">
        <f t="array" ref="CJ125">SUMPRODUCT(計算_投入係数表_加工!$D262:$DS262, 生産額_中分類, IF(列分類振分=CJ$3, 1, 0))/SUMPRODUCT(生産額_中分類, IF(列分類振分=CJ$3, 1, 0))</f>
        <v>#DIV/0!</v>
      </c>
      <c r="CK125" s="194" t="e">
        <f t="array" ref="CK125">SUMPRODUCT(計算_投入係数表_加工!$D262:$DS262, 生産額_中分類, IF(列分類振分=CK$3, 1, 0))/SUMPRODUCT(生産額_中分類, IF(列分類振分=CK$3, 1, 0))</f>
        <v>#DIV/0!</v>
      </c>
      <c r="CL125" s="194" t="e">
        <f t="array" ref="CL125">SUMPRODUCT(計算_投入係数表_加工!$D262:$DS262, 生産額_中分類, IF(列分類振分=CL$3, 1, 0))/SUMPRODUCT(生産額_中分類, IF(列分類振分=CL$3, 1, 0))</f>
        <v>#DIV/0!</v>
      </c>
      <c r="CM125" s="194" t="e">
        <f t="array" ref="CM125">SUMPRODUCT(計算_投入係数表_加工!$D262:$DS262, 生産額_中分類, IF(列分類振分=CM$3, 1, 0))/SUMPRODUCT(生産額_中分類, IF(列分類振分=CM$3, 1, 0))</f>
        <v>#DIV/0!</v>
      </c>
      <c r="CN125" s="194" t="e">
        <f t="array" ref="CN125">SUMPRODUCT(計算_投入係数表_加工!$D262:$DS262, 生産額_中分類, IF(列分類振分=CN$3, 1, 0))/SUMPRODUCT(生産額_中分類, IF(列分類振分=CN$3, 1, 0))</f>
        <v>#DIV/0!</v>
      </c>
      <c r="CO125" s="194" t="e">
        <f t="array" ref="CO125">SUMPRODUCT(計算_投入係数表_加工!$D262:$DS262, 生産額_中分類, IF(列分類振分=CO$3, 1, 0))/SUMPRODUCT(生産額_中分類, IF(列分類振分=CO$3, 1, 0))</f>
        <v>#DIV/0!</v>
      </c>
      <c r="CP125" s="194" t="e">
        <f t="array" ref="CP125">SUMPRODUCT(計算_投入係数表_加工!$D262:$DS262, 生産額_中分類, IF(列分類振分=CP$3, 1, 0))/SUMPRODUCT(生産額_中分類, IF(列分類振分=CP$3, 1, 0))</f>
        <v>#DIV/0!</v>
      </c>
      <c r="CQ125" s="194" t="e">
        <f t="array" ref="CQ125">SUMPRODUCT(計算_投入係数表_加工!$D262:$DS262, 生産額_中分類, IF(列分類振分=CQ$3, 1, 0))/SUMPRODUCT(生産額_中分類, IF(列分類振分=CQ$3, 1, 0))</f>
        <v>#DIV/0!</v>
      </c>
      <c r="CR125" s="194" t="e">
        <f t="array" ref="CR125">SUMPRODUCT(計算_投入係数表_加工!$D262:$DS262, 生産額_中分類, IF(列分類振分=CR$3, 1, 0))/SUMPRODUCT(生産額_中分類, IF(列分類振分=CR$3, 1, 0))</f>
        <v>#DIV/0!</v>
      </c>
      <c r="CS125" s="194" t="e">
        <f t="array" ref="CS125">SUMPRODUCT(計算_投入係数表_加工!$D262:$DS262, 生産額_中分類, IF(列分類振分=CS$3, 1, 0))/SUMPRODUCT(生産額_中分類, IF(列分類振分=CS$3, 1, 0))</f>
        <v>#DIV/0!</v>
      </c>
      <c r="CT125" s="194" t="e">
        <f t="array" ref="CT125">SUMPRODUCT(計算_投入係数表_加工!$D262:$DS262, 生産額_中分類, IF(列分類振分=CT$3, 1, 0))/SUMPRODUCT(生産額_中分類, IF(列分類振分=CT$3, 1, 0))</f>
        <v>#DIV/0!</v>
      </c>
      <c r="CU125" s="194" t="e">
        <f t="array" ref="CU125">SUMPRODUCT(計算_投入係数表_加工!$D262:$DS262, 生産額_中分類, IF(列分類振分=CU$3, 1, 0))/SUMPRODUCT(生産額_中分類, IF(列分類振分=CU$3, 1, 0))</f>
        <v>#DIV/0!</v>
      </c>
      <c r="CV125" s="194" t="e">
        <f t="array" ref="CV125">SUMPRODUCT(計算_投入係数表_加工!$D262:$DS262, 生産額_中分類, IF(列分類振分=CV$3, 1, 0))/SUMPRODUCT(生産額_中分類, IF(列分類振分=CV$3, 1, 0))</f>
        <v>#DIV/0!</v>
      </c>
      <c r="CW125" s="194" t="e">
        <f t="array" ref="CW125">SUMPRODUCT(計算_投入係数表_加工!$D262:$DS262, 生産額_中分類, IF(列分類振分=CW$3, 1, 0))/SUMPRODUCT(生産額_中分類, IF(列分類振分=CW$3, 1, 0))</f>
        <v>#DIV/0!</v>
      </c>
      <c r="CX125" s="194" t="e">
        <f t="array" ref="CX125">SUMPRODUCT(計算_投入係数表_加工!$D262:$DS262, 生産額_中分類, IF(列分類振分=CX$3, 1, 0))/SUMPRODUCT(生産額_中分類, IF(列分類振分=CX$3, 1, 0))</f>
        <v>#DIV/0!</v>
      </c>
      <c r="CY125" s="194" t="e">
        <f t="array" ref="CY125">SUMPRODUCT(計算_投入係数表_加工!$D262:$DS262, 生産額_中分類, IF(列分類振分=CY$3, 1, 0))/SUMPRODUCT(生産額_中分類, IF(列分類振分=CY$3, 1, 0))</f>
        <v>#DIV/0!</v>
      </c>
      <c r="CZ125" s="194" t="e">
        <f t="array" ref="CZ125">SUMPRODUCT(計算_投入係数表_加工!$D262:$DS262, 生産額_中分類, IF(列分類振分=CZ$3, 1, 0))/SUMPRODUCT(生産額_中分類, IF(列分類振分=CZ$3, 1, 0))</f>
        <v>#DIV/0!</v>
      </c>
      <c r="DA125" s="194" t="e">
        <f t="array" ref="DA125">SUMPRODUCT(計算_投入係数表_加工!$D262:$DS262, 生産額_中分類, IF(列分類振分=DA$3, 1, 0))/SUMPRODUCT(生産額_中分類, IF(列分類振分=DA$3, 1, 0))</f>
        <v>#DIV/0!</v>
      </c>
      <c r="DB125" s="194" t="e">
        <f t="array" ref="DB125">SUMPRODUCT(計算_投入係数表_加工!$D262:$DS262, 生産額_中分類, IF(列分類振分=DB$3, 1, 0))/SUMPRODUCT(生産額_中分類, IF(列分類振分=DB$3, 1, 0))</f>
        <v>#DIV/0!</v>
      </c>
      <c r="DC125" s="194" t="e">
        <f t="array" ref="DC125">SUMPRODUCT(計算_投入係数表_加工!$D262:$DS262, 生産額_中分類, IF(列分類振分=DC$3, 1, 0))/SUMPRODUCT(生産額_中分類, IF(列分類振分=DC$3, 1, 0))</f>
        <v>#DIV/0!</v>
      </c>
      <c r="DD125" s="194" t="e">
        <f t="array" ref="DD125">SUMPRODUCT(計算_投入係数表_加工!$D262:$DS262, 生産額_中分類, IF(列分類振分=DD$3, 1, 0))/SUMPRODUCT(生産額_中分類, IF(列分類振分=DD$3, 1, 0))</f>
        <v>#DIV/0!</v>
      </c>
      <c r="DE125" s="194" t="e">
        <f t="array" ref="DE125">SUMPRODUCT(計算_投入係数表_加工!$D262:$DS262, 生産額_中分類, IF(列分類振分=DE$3, 1, 0))/SUMPRODUCT(生産額_中分類, IF(列分類振分=DE$3, 1, 0))</f>
        <v>#DIV/0!</v>
      </c>
      <c r="DF125" s="194" t="e">
        <f t="array" ref="DF125">SUMPRODUCT(計算_投入係数表_加工!$D262:$DS262, 生産額_中分類, IF(列分類振分=DF$3, 1, 0))/SUMPRODUCT(生産額_中分類, IF(列分類振分=DF$3, 1, 0))</f>
        <v>#DIV/0!</v>
      </c>
      <c r="DG125" s="194" t="e">
        <f t="array" ref="DG125">SUMPRODUCT(計算_投入係数表_加工!$D262:$DS262, 生産額_中分類, IF(列分類振分=DG$3, 1, 0))/SUMPRODUCT(生産額_中分類, IF(列分類振分=DG$3, 1, 0))</f>
        <v>#DIV/0!</v>
      </c>
      <c r="DH125" s="194" t="e">
        <f t="array" ref="DH125">SUMPRODUCT(計算_投入係数表_加工!$D262:$DS262, 生産額_中分類, IF(列分類振分=DH$3, 1, 0))/SUMPRODUCT(生産額_中分類, IF(列分類振分=DH$3, 1, 0))</f>
        <v>#DIV/0!</v>
      </c>
      <c r="DI125" s="194" t="e">
        <f t="array" ref="DI125">SUMPRODUCT(計算_投入係数表_加工!$D262:$DS262, 生産額_中分類, IF(列分類振分=DI$3, 1, 0))/SUMPRODUCT(生産額_中分類, IF(列分類振分=DI$3, 1, 0))</f>
        <v>#DIV/0!</v>
      </c>
      <c r="DJ125" s="194" t="e">
        <f t="array" ref="DJ125">SUMPRODUCT(計算_投入係数表_加工!$D262:$DS262, 生産額_中分類, IF(列分類振分=DJ$3, 1, 0))/SUMPRODUCT(生産額_中分類, IF(列分類振分=DJ$3, 1, 0))</f>
        <v>#DIV/0!</v>
      </c>
      <c r="DK125" s="194" t="e">
        <f t="array" ref="DK125">SUMPRODUCT(計算_投入係数表_加工!$D262:$DS262, 生産額_中分類, IF(列分類振分=DK$3, 1, 0))/SUMPRODUCT(生産額_中分類, IF(列分類振分=DK$3, 1, 0))</f>
        <v>#DIV/0!</v>
      </c>
      <c r="DL125" s="194" t="e">
        <f t="array" ref="DL125">SUMPRODUCT(計算_投入係数表_加工!$D262:$DS262, 生産額_中分類, IF(列分類振分=DL$3, 1, 0))/SUMPRODUCT(生産額_中分類, IF(列分類振分=DL$3, 1, 0))</f>
        <v>#DIV/0!</v>
      </c>
      <c r="DM125" s="194" t="e">
        <f t="array" ref="DM125">SUMPRODUCT(計算_投入係数表_加工!$D262:$DS262, 生産額_中分類, IF(列分類振分=DM$3, 1, 0))/SUMPRODUCT(生産額_中分類, IF(列分類振分=DM$3, 1, 0))</f>
        <v>#DIV/0!</v>
      </c>
      <c r="DN125" s="194" t="e">
        <f t="array" ref="DN125">SUMPRODUCT(計算_投入係数表_加工!$D262:$DS262, 生産額_中分類, IF(列分類振分=DN$3, 1, 0))/SUMPRODUCT(生産額_中分類, IF(列分類振分=DN$3, 1, 0))</f>
        <v>#DIV/0!</v>
      </c>
      <c r="DO125" s="194" t="e">
        <f t="array" ref="DO125">SUMPRODUCT(計算_投入係数表_加工!$D262:$DS262, 生産額_中分類, IF(列分類振分=DO$3, 1, 0))/SUMPRODUCT(生産額_中分類, IF(列分類振分=DO$3, 1, 0))</f>
        <v>#DIV/0!</v>
      </c>
      <c r="DP125" s="194" t="e">
        <f t="array" ref="DP125">SUMPRODUCT(計算_投入係数表_加工!$D262:$DS262, 生産額_中分類, IF(列分類振分=DP$3, 1, 0))/SUMPRODUCT(生産額_中分類, IF(列分類振分=DP$3, 1, 0))</f>
        <v>#DIV/0!</v>
      </c>
      <c r="DQ125" s="194" t="e">
        <f t="array" ref="DQ125">SUMPRODUCT(計算_投入係数表_加工!$D262:$DS262, 生産額_中分類, IF(列分類振分=DQ$3, 1, 0))/SUMPRODUCT(生産額_中分類, IF(列分類振分=DQ$3, 1, 0))</f>
        <v>#DIV/0!</v>
      </c>
      <c r="DR125" s="194" t="e">
        <f t="array" ref="DR125">SUMPRODUCT(計算_投入係数表_加工!$D262:$DS262, 生産額_中分類, IF(列分類振分=DR$3, 1, 0))/SUMPRODUCT(生産額_中分類, IF(列分類振分=DR$3, 1, 0))</f>
        <v>#DIV/0!</v>
      </c>
      <c r="DS125" s="194" t="e">
        <f t="array" ref="DS125">SUMPRODUCT(計算_投入係数表_加工!$D262:$DS262, 生産額_中分類, IF(列分類振分=DS$3, 1, 0))/SUMPRODUCT(生産額_中分類, IF(列分類振分=DS$3, 1, 0))</f>
        <v>#DIV/0!</v>
      </c>
      <c r="DT125" s="23">
        <f>入力_北海道投入係数表!DT125</f>
        <v>1.4058416164634472E-2</v>
      </c>
    </row>
    <row r="126" spans="2:124" customFormat="1" x14ac:dyDescent="0.25">
      <c r="B126" s="21"/>
      <c r="C126" s="192" t="s">
        <v>221</v>
      </c>
      <c r="D126" s="193">
        <f t="array" ref="D126">SUMPRODUCT(計算_投入係数表_加工!$D263:$DS263, 生産額_中分類, IF(列分類振分=D$3, 1, 0))/SUMPRODUCT(生産額_中分類, IF(列分類振分=D$3, 1, 0))</f>
        <v>8.4689716886718322E-2</v>
      </c>
      <c r="E126" s="194">
        <f t="array" ref="E126">SUMPRODUCT(計算_投入係数表_加工!$D263:$DS263, 生産額_中分類, IF(列分類振分=E$3, 1, 0))/SUMPRODUCT(生産額_中分類, IF(列分類振分=E$3, 1, 0))</f>
        <v>0.2310536642159505</v>
      </c>
      <c r="F126" s="194">
        <f t="array" ref="F126">SUMPRODUCT(計算_投入係数表_加工!$D263:$DS263, 生産額_中分類, IF(列分類振分=F$3, 1, 0))/SUMPRODUCT(生産額_中分類, IF(列分類振分=F$3, 1, 0))</f>
        <v>0.20075958498652691</v>
      </c>
      <c r="G126" s="194">
        <f t="array" ref="G126">SUMPRODUCT(計算_投入係数表_加工!$D263:$DS263, 生産額_中分類, IF(列分類振分=G$3, 1, 0))/SUMPRODUCT(生産額_中分類, IF(列分類振分=G$3, 1, 0))</f>
        <v>0.18968102965864578</v>
      </c>
      <c r="H126" s="194">
        <f t="array" ref="H126">SUMPRODUCT(計算_投入係数表_加工!$D263:$DS263, 生産額_中分類, IF(列分類振分=H$3, 1, 0))/SUMPRODUCT(生産額_中分類, IF(列分類振分=H$3, 1, 0))</f>
        <v>0.11621154781595058</v>
      </c>
      <c r="I126" s="194">
        <f t="array" ref="I126">SUMPRODUCT(計算_投入係数表_加工!$D263:$DS263, 生産額_中分類, IF(列分類振分=I$3, 1, 0))/SUMPRODUCT(生産額_中分類, IF(列分類振分=I$3, 1, 0))</f>
        <v>0.35233696128462511</v>
      </c>
      <c r="J126" s="194">
        <f t="array" ref="J126">SUMPRODUCT(計算_投入係数表_加工!$D263:$DS263, 生産額_中分類, IF(列分類振分=J$3, 1, 0))/SUMPRODUCT(生産額_中分類, IF(列分類振分=J$3, 1, 0))</f>
        <v>0.18349172219964169</v>
      </c>
      <c r="K126" s="194">
        <f t="array" ref="K126">SUMPRODUCT(計算_投入係数表_加工!$D263:$DS263, 生産額_中分類, IF(列分類振分=K$3, 1, 0))/SUMPRODUCT(生産額_中分類, IF(列分類振分=K$3, 1, 0))</f>
        <v>0.41240060773859183</v>
      </c>
      <c r="L126" s="194">
        <f t="array" ref="L126">SUMPRODUCT(計算_投入係数表_加工!$D263:$DS263, 生産額_中分類, IF(列分類振分=L$3, 1, 0))/SUMPRODUCT(生産額_中分類, IF(列分類振分=L$3, 1, 0))</f>
        <v>0.12358450603308947</v>
      </c>
      <c r="M126" s="194">
        <f t="array" ref="M126">SUMPRODUCT(計算_投入係数表_加工!$D263:$DS263, 生産額_中分類, IF(列分類振分=M$3, 1, 0))/SUMPRODUCT(生産額_中分類, IF(列分類振分=M$3, 1, 0))</f>
        <v>0.30314334955744549</v>
      </c>
      <c r="N126" s="194">
        <f t="array" ref="N126">SUMPRODUCT(計算_投入係数表_加工!$D263:$DS263, 生産額_中分類, IF(列分類振分=N$3, 1, 0))/SUMPRODUCT(生産額_中分類, IF(列分類振分=N$3, 1, 0))</f>
        <v>0.37923062609379748</v>
      </c>
      <c r="O126" s="194">
        <f t="array" ref="O126">SUMPRODUCT(計算_投入係数表_加工!$D263:$DS263, 生産額_中分類, IF(列分類振分=O$3, 1, 0))/SUMPRODUCT(生産額_中分類, IF(列分類振分=O$3, 1, 0))</f>
        <v>0.42778709599424097</v>
      </c>
      <c r="P126" s="194">
        <f t="array" ref="P126">SUMPRODUCT(計算_投入係数表_加工!$D263:$DS263, 生産額_中分類, IF(列分類振分=P$3, 1, 0))/SUMPRODUCT(生産額_中分類, IF(列分類振分=P$3, 1, 0))</f>
        <v>3.4563954225977522E-2</v>
      </c>
      <c r="Q126" s="194" t="e">
        <f t="array" ref="Q126">SUMPRODUCT(計算_投入係数表_加工!$D263:$DS263, 生産額_中分類, IF(列分類振分=Q$3, 1, 0))/SUMPRODUCT(生産額_中分類, IF(列分類振分=Q$3, 1, 0))</f>
        <v>#DIV/0!</v>
      </c>
      <c r="R126" s="194" t="e">
        <f t="array" ref="R126">SUMPRODUCT(計算_投入係数表_加工!$D263:$DS263, 生産額_中分類, IF(列分類振分=R$3, 1, 0))/SUMPRODUCT(生産額_中分類, IF(列分類振分=R$3, 1, 0))</f>
        <v>#DIV/0!</v>
      </c>
      <c r="S126" s="194" t="e">
        <f t="array" ref="S126">SUMPRODUCT(計算_投入係数表_加工!$D263:$DS263, 生産額_中分類, IF(列分類振分=S$3, 1, 0))/SUMPRODUCT(生産額_中分類, IF(列分類振分=S$3, 1, 0))</f>
        <v>#DIV/0!</v>
      </c>
      <c r="T126" s="194" t="e">
        <f t="array" ref="T126">SUMPRODUCT(計算_投入係数表_加工!$D263:$DS263, 生産額_中分類, IF(列分類振分=T$3, 1, 0))/SUMPRODUCT(生産額_中分類, IF(列分類振分=T$3, 1, 0))</f>
        <v>#DIV/0!</v>
      </c>
      <c r="U126" s="194" t="e">
        <f t="array" ref="U126">SUMPRODUCT(計算_投入係数表_加工!$D263:$DS263, 生産額_中分類, IF(列分類振分=U$3, 1, 0))/SUMPRODUCT(生産額_中分類, IF(列分類振分=U$3, 1, 0))</f>
        <v>#DIV/0!</v>
      </c>
      <c r="V126" s="194" t="e">
        <f t="array" ref="V126">SUMPRODUCT(計算_投入係数表_加工!$D263:$DS263, 生産額_中分類, IF(列分類振分=V$3, 1, 0))/SUMPRODUCT(生産額_中分類, IF(列分類振分=V$3, 1, 0))</f>
        <v>#DIV/0!</v>
      </c>
      <c r="W126" s="194" t="e">
        <f t="array" ref="W126">SUMPRODUCT(計算_投入係数表_加工!$D263:$DS263, 生産額_中分類, IF(列分類振分=W$3, 1, 0))/SUMPRODUCT(生産額_中分類, IF(列分類振分=W$3, 1, 0))</f>
        <v>#DIV/0!</v>
      </c>
      <c r="X126" s="194" t="e">
        <f t="array" ref="X126">SUMPRODUCT(計算_投入係数表_加工!$D263:$DS263, 生産額_中分類, IF(列分類振分=X$3, 1, 0))/SUMPRODUCT(生産額_中分類, IF(列分類振分=X$3, 1, 0))</f>
        <v>#DIV/0!</v>
      </c>
      <c r="Y126" s="194" t="e">
        <f t="array" ref="Y126">SUMPRODUCT(計算_投入係数表_加工!$D263:$DS263, 生産額_中分類, IF(列分類振分=Y$3, 1, 0))/SUMPRODUCT(生産額_中分類, IF(列分類振分=Y$3, 1, 0))</f>
        <v>#DIV/0!</v>
      </c>
      <c r="Z126" s="194" t="e">
        <f t="array" ref="Z126">SUMPRODUCT(計算_投入係数表_加工!$D263:$DS263, 生産額_中分類, IF(列分類振分=Z$3, 1, 0))/SUMPRODUCT(生産額_中分類, IF(列分類振分=Z$3, 1, 0))</f>
        <v>#DIV/0!</v>
      </c>
      <c r="AA126" s="194" t="e">
        <f t="array" ref="AA126">SUMPRODUCT(計算_投入係数表_加工!$D263:$DS263, 生産額_中分類, IF(列分類振分=AA$3, 1, 0))/SUMPRODUCT(生産額_中分類, IF(列分類振分=AA$3, 1, 0))</f>
        <v>#DIV/0!</v>
      </c>
      <c r="AB126" s="194" t="e">
        <f t="array" ref="AB126">SUMPRODUCT(計算_投入係数表_加工!$D263:$DS263, 生産額_中分類, IF(列分類振分=AB$3, 1, 0))/SUMPRODUCT(生産額_中分類, IF(列分類振分=AB$3, 1, 0))</f>
        <v>#DIV/0!</v>
      </c>
      <c r="AC126" s="194" t="e">
        <f t="array" ref="AC126">SUMPRODUCT(計算_投入係数表_加工!$D263:$DS263, 生産額_中分類, IF(列分類振分=AC$3, 1, 0))/SUMPRODUCT(生産額_中分類, IF(列分類振分=AC$3, 1, 0))</f>
        <v>#DIV/0!</v>
      </c>
      <c r="AD126" s="194" t="e">
        <f t="array" ref="AD126">SUMPRODUCT(計算_投入係数表_加工!$D263:$DS263, 生産額_中分類, IF(列分類振分=AD$3, 1, 0))/SUMPRODUCT(生産額_中分類, IF(列分類振分=AD$3, 1, 0))</f>
        <v>#DIV/0!</v>
      </c>
      <c r="AE126" s="194" t="e">
        <f t="array" ref="AE126">SUMPRODUCT(計算_投入係数表_加工!$D263:$DS263, 生産額_中分類, IF(列分類振分=AE$3, 1, 0))/SUMPRODUCT(生産額_中分類, IF(列分類振分=AE$3, 1, 0))</f>
        <v>#DIV/0!</v>
      </c>
      <c r="AF126" s="194" t="e">
        <f t="array" ref="AF126">SUMPRODUCT(計算_投入係数表_加工!$D263:$DS263, 生産額_中分類, IF(列分類振分=AF$3, 1, 0))/SUMPRODUCT(生産額_中分類, IF(列分類振分=AF$3, 1, 0))</f>
        <v>#DIV/0!</v>
      </c>
      <c r="AG126" s="194" t="e">
        <f t="array" ref="AG126">SUMPRODUCT(計算_投入係数表_加工!$D263:$DS263, 生産額_中分類, IF(列分類振分=AG$3, 1, 0))/SUMPRODUCT(生産額_中分類, IF(列分類振分=AG$3, 1, 0))</f>
        <v>#DIV/0!</v>
      </c>
      <c r="AH126" s="194" t="e">
        <f t="array" ref="AH126">SUMPRODUCT(計算_投入係数表_加工!$D263:$DS263, 生産額_中分類, IF(列分類振分=AH$3, 1, 0))/SUMPRODUCT(生産額_中分類, IF(列分類振分=AH$3, 1, 0))</f>
        <v>#DIV/0!</v>
      </c>
      <c r="AI126" s="194" t="e">
        <f t="array" ref="AI126">SUMPRODUCT(計算_投入係数表_加工!$D263:$DS263, 生産額_中分類, IF(列分類振分=AI$3, 1, 0))/SUMPRODUCT(生産額_中分類, IF(列分類振分=AI$3, 1, 0))</f>
        <v>#DIV/0!</v>
      </c>
      <c r="AJ126" s="194" t="e">
        <f t="array" ref="AJ126">SUMPRODUCT(計算_投入係数表_加工!$D263:$DS263, 生産額_中分類, IF(列分類振分=AJ$3, 1, 0))/SUMPRODUCT(生産額_中分類, IF(列分類振分=AJ$3, 1, 0))</f>
        <v>#DIV/0!</v>
      </c>
      <c r="AK126" s="194" t="e">
        <f t="array" ref="AK126">SUMPRODUCT(計算_投入係数表_加工!$D263:$DS263, 生産額_中分類, IF(列分類振分=AK$3, 1, 0))/SUMPRODUCT(生産額_中分類, IF(列分類振分=AK$3, 1, 0))</f>
        <v>#DIV/0!</v>
      </c>
      <c r="AL126" s="194" t="e">
        <f t="array" ref="AL126">SUMPRODUCT(計算_投入係数表_加工!$D263:$DS263, 生産額_中分類, IF(列分類振分=AL$3, 1, 0))/SUMPRODUCT(生産額_中分類, IF(列分類振分=AL$3, 1, 0))</f>
        <v>#DIV/0!</v>
      </c>
      <c r="AM126" s="194" t="e">
        <f t="array" ref="AM126">SUMPRODUCT(計算_投入係数表_加工!$D263:$DS263, 生産額_中分類, IF(列分類振分=AM$3, 1, 0))/SUMPRODUCT(生産額_中分類, IF(列分類振分=AM$3, 1, 0))</f>
        <v>#DIV/0!</v>
      </c>
      <c r="AN126" s="194" t="e">
        <f t="array" ref="AN126">SUMPRODUCT(計算_投入係数表_加工!$D263:$DS263, 生産額_中分類, IF(列分類振分=AN$3, 1, 0))/SUMPRODUCT(生産額_中分類, IF(列分類振分=AN$3, 1, 0))</f>
        <v>#DIV/0!</v>
      </c>
      <c r="AO126" s="194" t="e">
        <f t="array" ref="AO126">SUMPRODUCT(計算_投入係数表_加工!$D263:$DS263, 生産額_中分類, IF(列分類振分=AO$3, 1, 0))/SUMPRODUCT(生産額_中分類, IF(列分類振分=AO$3, 1, 0))</f>
        <v>#DIV/0!</v>
      </c>
      <c r="AP126" s="194" t="e">
        <f t="array" ref="AP126">SUMPRODUCT(計算_投入係数表_加工!$D263:$DS263, 生産額_中分類, IF(列分類振分=AP$3, 1, 0))/SUMPRODUCT(生産額_中分類, IF(列分類振分=AP$3, 1, 0))</f>
        <v>#DIV/0!</v>
      </c>
      <c r="AQ126" s="194" t="e">
        <f t="array" ref="AQ126">SUMPRODUCT(計算_投入係数表_加工!$D263:$DS263, 生産額_中分類, IF(列分類振分=AQ$3, 1, 0))/SUMPRODUCT(生産額_中分類, IF(列分類振分=AQ$3, 1, 0))</f>
        <v>#DIV/0!</v>
      </c>
      <c r="AR126" s="194" t="e">
        <f t="array" ref="AR126">SUMPRODUCT(計算_投入係数表_加工!$D263:$DS263, 生産額_中分類, IF(列分類振分=AR$3, 1, 0))/SUMPRODUCT(生産額_中分類, IF(列分類振分=AR$3, 1, 0))</f>
        <v>#DIV/0!</v>
      </c>
      <c r="AS126" s="194" t="e">
        <f t="array" ref="AS126">SUMPRODUCT(計算_投入係数表_加工!$D263:$DS263, 生産額_中分類, IF(列分類振分=AS$3, 1, 0))/SUMPRODUCT(生産額_中分類, IF(列分類振分=AS$3, 1, 0))</f>
        <v>#DIV/0!</v>
      </c>
      <c r="AT126" s="194" t="e">
        <f t="array" ref="AT126">SUMPRODUCT(計算_投入係数表_加工!$D263:$DS263, 生産額_中分類, IF(列分類振分=AT$3, 1, 0))/SUMPRODUCT(生産額_中分類, IF(列分類振分=AT$3, 1, 0))</f>
        <v>#DIV/0!</v>
      </c>
      <c r="AU126" s="194" t="e">
        <f t="array" ref="AU126">SUMPRODUCT(計算_投入係数表_加工!$D263:$DS263, 生産額_中分類, IF(列分類振分=AU$3, 1, 0))/SUMPRODUCT(生産額_中分類, IF(列分類振分=AU$3, 1, 0))</f>
        <v>#DIV/0!</v>
      </c>
      <c r="AV126" s="194" t="e">
        <f t="array" ref="AV126">SUMPRODUCT(計算_投入係数表_加工!$D263:$DS263, 生産額_中分類, IF(列分類振分=AV$3, 1, 0))/SUMPRODUCT(生産額_中分類, IF(列分類振分=AV$3, 1, 0))</f>
        <v>#DIV/0!</v>
      </c>
      <c r="AW126" s="194" t="e">
        <f t="array" ref="AW126">SUMPRODUCT(計算_投入係数表_加工!$D263:$DS263, 生産額_中分類, IF(列分類振分=AW$3, 1, 0))/SUMPRODUCT(生産額_中分類, IF(列分類振分=AW$3, 1, 0))</f>
        <v>#DIV/0!</v>
      </c>
      <c r="AX126" s="194" t="e">
        <f t="array" ref="AX126">SUMPRODUCT(計算_投入係数表_加工!$D263:$DS263, 生産額_中分類, IF(列分類振分=AX$3, 1, 0))/SUMPRODUCT(生産額_中分類, IF(列分類振分=AX$3, 1, 0))</f>
        <v>#DIV/0!</v>
      </c>
      <c r="AY126" s="194" t="e">
        <f t="array" ref="AY126">SUMPRODUCT(計算_投入係数表_加工!$D263:$DS263, 生産額_中分類, IF(列分類振分=AY$3, 1, 0))/SUMPRODUCT(生産額_中分類, IF(列分類振分=AY$3, 1, 0))</f>
        <v>#DIV/0!</v>
      </c>
      <c r="AZ126" s="194" t="e">
        <f t="array" ref="AZ126">SUMPRODUCT(計算_投入係数表_加工!$D263:$DS263, 生産額_中分類, IF(列分類振分=AZ$3, 1, 0))/SUMPRODUCT(生産額_中分類, IF(列分類振分=AZ$3, 1, 0))</f>
        <v>#DIV/0!</v>
      </c>
      <c r="BA126" s="194" t="e">
        <f t="array" ref="BA126">SUMPRODUCT(計算_投入係数表_加工!$D263:$DS263, 生産額_中分類, IF(列分類振分=BA$3, 1, 0))/SUMPRODUCT(生産額_中分類, IF(列分類振分=BA$3, 1, 0))</f>
        <v>#DIV/0!</v>
      </c>
      <c r="BB126" s="194" t="e">
        <f t="array" ref="BB126">SUMPRODUCT(計算_投入係数表_加工!$D263:$DS263, 生産額_中分類, IF(列分類振分=BB$3, 1, 0))/SUMPRODUCT(生産額_中分類, IF(列分類振分=BB$3, 1, 0))</f>
        <v>#DIV/0!</v>
      </c>
      <c r="BC126" s="194" t="e">
        <f t="array" ref="BC126">SUMPRODUCT(計算_投入係数表_加工!$D263:$DS263, 生産額_中分類, IF(列分類振分=BC$3, 1, 0))/SUMPRODUCT(生産額_中分類, IF(列分類振分=BC$3, 1, 0))</f>
        <v>#DIV/0!</v>
      </c>
      <c r="BD126" s="194" t="e">
        <f t="array" ref="BD126">SUMPRODUCT(計算_投入係数表_加工!$D263:$DS263, 生産額_中分類, IF(列分類振分=BD$3, 1, 0))/SUMPRODUCT(生産額_中分類, IF(列分類振分=BD$3, 1, 0))</f>
        <v>#DIV/0!</v>
      </c>
      <c r="BE126" s="194" t="e">
        <f t="array" ref="BE126">SUMPRODUCT(計算_投入係数表_加工!$D263:$DS263, 生産額_中分類, IF(列分類振分=BE$3, 1, 0))/SUMPRODUCT(生産額_中分類, IF(列分類振分=BE$3, 1, 0))</f>
        <v>#DIV/0!</v>
      </c>
      <c r="BF126" s="194" t="e">
        <f t="array" ref="BF126">SUMPRODUCT(計算_投入係数表_加工!$D263:$DS263, 生産額_中分類, IF(列分類振分=BF$3, 1, 0))/SUMPRODUCT(生産額_中分類, IF(列分類振分=BF$3, 1, 0))</f>
        <v>#DIV/0!</v>
      </c>
      <c r="BG126" s="194" t="e">
        <f t="array" ref="BG126">SUMPRODUCT(計算_投入係数表_加工!$D263:$DS263, 生産額_中分類, IF(列分類振分=BG$3, 1, 0))/SUMPRODUCT(生産額_中分類, IF(列分類振分=BG$3, 1, 0))</f>
        <v>#DIV/0!</v>
      </c>
      <c r="BH126" s="194" t="e">
        <f t="array" ref="BH126">SUMPRODUCT(計算_投入係数表_加工!$D263:$DS263, 生産額_中分類, IF(列分類振分=BH$3, 1, 0))/SUMPRODUCT(生産額_中分類, IF(列分類振分=BH$3, 1, 0))</f>
        <v>#DIV/0!</v>
      </c>
      <c r="BI126" s="194" t="e">
        <f t="array" ref="BI126">SUMPRODUCT(計算_投入係数表_加工!$D263:$DS263, 生産額_中分類, IF(列分類振分=BI$3, 1, 0))/SUMPRODUCT(生産額_中分類, IF(列分類振分=BI$3, 1, 0))</f>
        <v>#DIV/0!</v>
      </c>
      <c r="BJ126" s="194" t="e">
        <f t="array" ref="BJ126">SUMPRODUCT(計算_投入係数表_加工!$D263:$DS263, 生産額_中分類, IF(列分類振分=BJ$3, 1, 0))/SUMPRODUCT(生産額_中分類, IF(列分類振分=BJ$3, 1, 0))</f>
        <v>#DIV/0!</v>
      </c>
      <c r="BK126" s="194" t="e">
        <f t="array" ref="BK126">SUMPRODUCT(計算_投入係数表_加工!$D263:$DS263, 生産額_中分類, IF(列分類振分=BK$3, 1, 0))/SUMPRODUCT(生産額_中分類, IF(列分類振分=BK$3, 1, 0))</f>
        <v>#DIV/0!</v>
      </c>
      <c r="BL126" s="194" t="e">
        <f t="array" ref="BL126">SUMPRODUCT(計算_投入係数表_加工!$D263:$DS263, 生産額_中分類, IF(列分類振分=BL$3, 1, 0))/SUMPRODUCT(生産額_中分類, IF(列分類振分=BL$3, 1, 0))</f>
        <v>#DIV/0!</v>
      </c>
      <c r="BM126" s="194" t="e">
        <f t="array" ref="BM126">SUMPRODUCT(計算_投入係数表_加工!$D263:$DS263, 生産額_中分類, IF(列分類振分=BM$3, 1, 0))/SUMPRODUCT(生産額_中分類, IF(列分類振分=BM$3, 1, 0))</f>
        <v>#DIV/0!</v>
      </c>
      <c r="BN126" s="194" t="e">
        <f t="array" ref="BN126">SUMPRODUCT(計算_投入係数表_加工!$D263:$DS263, 生産額_中分類, IF(列分類振分=BN$3, 1, 0))/SUMPRODUCT(生産額_中分類, IF(列分類振分=BN$3, 1, 0))</f>
        <v>#DIV/0!</v>
      </c>
      <c r="BO126" s="194" t="e">
        <f t="array" ref="BO126">SUMPRODUCT(計算_投入係数表_加工!$D263:$DS263, 生産額_中分類, IF(列分類振分=BO$3, 1, 0))/SUMPRODUCT(生産額_中分類, IF(列分類振分=BO$3, 1, 0))</f>
        <v>#DIV/0!</v>
      </c>
      <c r="BP126" s="194" t="e">
        <f t="array" ref="BP126">SUMPRODUCT(計算_投入係数表_加工!$D263:$DS263, 生産額_中分類, IF(列分類振分=BP$3, 1, 0))/SUMPRODUCT(生産額_中分類, IF(列分類振分=BP$3, 1, 0))</f>
        <v>#DIV/0!</v>
      </c>
      <c r="BQ126" s="194" t="e">
        <f t="array" ref="BQ126">SUMPRODUCT(計算_投入係数表_加工!$D263:$DS263, 生産額_中分類, IF(列分類振分=BQ$3, 1, 0))/SUMPRODUCT(生産額_中分類, IF(列分類振分=BQ$3, 1, 0))</f>
        <v>#DIV/0!</v>
      </c>
      <c r="BR126" s="194" t="e">
        <f t="array" ref="BR126">SUMPRODUCT(計算_投入係数表_加工!$D263:$DS263, 生産額_中分類, IF(列分類振分=BR$3, 1, 0))/SUMPRODUCT(生産額_中分類, IF(列分類振分=BR$3, 1, 0))</f>
        <v>#DIV/0!</v>
      </c>
      <c r="BS126" s="194" t="e">
        <f t="array" ref="BS126">SUMPRODUCT(計算_投入係数表_加工!$D263:$DS263, 生産額_中分類, IF(列分類振分=BS$3, 1, 0))/SUMPRODUCT(生産額_中分類, IF(列分類振分=BS$3, 1, 0))</f>
        <v>#DIV/0!</v>
      </c>
      <c r="BT126" s="194" t="e">
        <f t="array" ref="BT126">SUMPRODUCT(計算_投入係数表_加工!$D263:$DS263, 生産額_中分類, IF(列分類振分=BT$3, 1, 0))/SUMPRODUCT(生産額_中分類, IF(列分類振分=BT$3, 1, 0))</f>
        <v>#DIV/0!</v>
      </c>
      <c r="BU126" s="194" t="e">
        <f t="array" ref="BU126">SUMPRODUCT(計算_投入係数表_加工!$D263:$DS263, 生産額_中分類, IF(列分類振分=BU$3, 1, 0))/SUMPRODUCT(生産額_中分類, IF(列分類振分=BU$3, 1, 0))</f>
        <v>#DIV/0!</v>
      </c>
      <c r="BV126" s="194" t="e">
        <f t="array" ref="BV126">SUMPRODUCT(計算_投入係数表_加工!$D263:$DS263, 生産額_中分類, IF(列分類振分=BV$3, 1, 0))/SUMPRODUCT(生産額_中分類, IF(列分類振分=BV$3, 1, 0))</f>
        <v>#DIV/0!</v>
      </c>
      <c r="BW126" s="194" t="e">
        <f t="array" ref="BW126">SUMPRODUCT(計算_投入係数表_加工!$D263:$DS263, 生産額_中分類, IF(列分類振分=BW$3, 1, 0))/SUMPRODUCT(生産額_中分類, IF(列分類振分=BW$3, 1, 0))</f>
        <v>#DIV/0!</v>
      </c>
      <c r="BX126" s="194" t="e">
        <f t="array" ref="BX126">SUMPRODUCT(計算_投入係数表_加工!$D263:$DS263, 生産額_中分類, IF(列分類振分=BX$3, 1, 0))/SUMPRODUCT(生産額_中分類, IF(列分類振分=BX$3, 1, 0))</f>
        <v>#DIV/0!</v>
      </c>
      <c r="BY126" s="194" t="e">
        <f t="array" ref="BY126">SUMPRODUCT(計算_投入係数表_加工!$D263:$DS263, 生産額_中分類, IF(列分類振分=BY$3, 1, 0))/SUMPRODUCT(生産額_中分類, IF(列分類振分=BY$3, 1, 0))</f>
        <v>#DIV/0!</v>
      </c>
      <c r="BZ126" s="194" t="e">
        <f t="array" ref="BZ126">SUMPRODUCT(計算_投入係数表_加工!$D263:$DS263, 生産額_中分類, IF(列分類振分=BZ$3, 1, 0))/SUMPRODUCT(生産額_中分類, IF(列分類振分=BZ$3, 1, 0))</f>
        <v>#DIV/0!</v>
      </c>
      <c r="CA126" s="194" t="e">
        <f t="array" ref="CA126">SUMPRODUCT(計算_投入係数表_加工!$D263:$DS263, 生産額_中分類, IF(列分類振分=CA$3, 1, 0))/SUMPRODUCT(生産額_中分類, IF(列分類振分=CA$3, 1, 0))</f>
        <v>#DIV/0!</v>
      </c>
      <c r="CB126" s="194" t="e">
        <f t="array" ref="CB126">SUMPRODUCT(計算_投入係数表_加工!$D263:$DS263, 生産額_中分類, IF(列分類振分=CB$3, 1, 0))/SUMPRODUCT(生産額_中分類, IF(列分類振分=CB$3, 1, 0))</f>
        <v>#DIV/0!</v>
      </c>
      <c r="CC126" s="194" t="e">
        <f t="array" ref="CC126">SUMPRODUCT(計算_投入係数表_加工!$D263:$DS263, 生産額_中分類, IF(列分類振分=CC$3, 1, 0))/SUMPRODUCT(生産額_中分類, IF(列分類振分=CC$3, 1, 0))</f>
        <v>#DIV/0!</v>
      </c>
      <c r="CD126" s="194" t="e">
        <f t="array" ref="CD126">SUMPRODUCT(計算_投入係数表_加工!$D263:$DS263, 生産額_中分類, IF(列分類振分=CD$3, 1, 0))/SUMPRODUCT(生産額_中分類, IF(列分類振分=CD$3, 1, 0))</f>
        <v>#DIV/0!</v>
      </c>
      <c r="CE126" s="194" t="e">
        <f t="array" ref="CE126">SUMPRODUCT(計算_投入係数表_加工!$D263:$DS263, 生産額_中分類, IF(列分類振分=CE$3, 1, 0))/SUMPRODUCT(生産額_中分類, IF(列分類振分=CE$3, 1, 0))</f>
        <v>#DIV/0!</v>
      </c>
      <c r="CF126" s="194" t="e">
        <f t="array" ref="CF126">SUMPRODUCT(計算_投入係数表_加工!$D263:$DS263, 生産額_中分類, IF(列分類振分=CF$3, 1, 0))/SUMPRODUCT(生産額_中分類, IF(列分類振分=CF$3, 1, 0))</f>
        <v>#DIV/0!</v>
      </c>
      <c r="CG126" s="194" t="e">
        <f t="array" ref="CG126">SUMPRODUCT(計算_投入係数表_加工!$D263:$DS263, 生産額_中分類, IF(列分類振分=CG$3, 1, 0))/SUMPRODUCT(生産額_中分類, IF(列分類振分=CG$3, 1, 0))</f>
        <v>#DIV/0!</v>
      </c>
      <c r="CH126" s="194" t="e">
        <f t="array" ref="CH126">SUMPRODUCT(計算_投入係数表_加工!$D263:$DS263, 生産額_中分類, IF(列分類振分=CH$3, 1, 0))/SUMPRODUCT(生産額_中分類, IF(列分類振分=CH$3, 1, 0))</f>
        <v>#DIV/0!</v>
      </c>
      <c r="CI126" s="194" t="e">
        <f t="array" ref="CI126">SUMPRODUCT(計算_投入係数表_加工!$D263:$DS263, 生産額_中分類, IF(列分類振分=CI$3, 1, 0))/SUMPRODUCT(生産額_中分類, IF(列分類振分=CI$3, 1, 0))</f>
        <v>#DIV/0!</v>
      </c>
      <c r="CJ126" s="194" t="e">
        <f t="array" ref="CJ126">SUMPRODUCT(計算_投入係数表_加工!$D263:$DS263, 生産額_中分類, IF(列分類振分=CJ$3, 1, 0))/SUMPRODUCT(生産額_中分類, IF(列分類振分=CJ$3, 1, 0))</f>
        <v>#DIV/0!</v>
      </c>
      <c r="CK126" s="194" t="e">
        <f t="array" ref="CK126">SUMPRODUCT(計算_投入係数表_加工!$D263:$DS263, 生産額_中分類, IF(列分類振分=CK$3, 1, 0))/SUMPRODUCT(生産額_中分類, IF(列分類振分=CK$3, 1, 0))</f>
        <v>#DIV/0!</v>
      </c>
      <c r="CL126" s="194" t="e">
        <f t="array" ref="CL126">SUMPRODUCT(計算_投入係数表_加工!$D263:$DS263, 生産額_中分類, IF(列分類振分=CL$3, 1, 0))/SUMPRODUCT(生産額_中分類, IF(列分類振分=CL$3, 1, 0))</f>
        <v>#DIV/0!</v>
      </c>
      <c r="CM126" s="194" t="e">
        <f t="array" ref="CM126">SUMPRODUCT(計算_投入係数表_加工!$D263:$DS263, 生産額_中分類, IF(列分類振分=CM$3, 1, 0))/SUMPRODUCT(生産額_中分類, IF(列分類振分=CM$3, 1, 0))</f>
        <v>#DIV/0!</v>
      </c>
      <c r="CN126" s="194" t="e">
        <f t="array" ref="CN126">SUMPRODUCT(計算_投入係数表_加工!$D263:$DS263, 生産額_中分類, IF(列分類振分=CN$3, 1, 0))/SUMPRODUCT(生産額_中分類, IF(列分類振分=CN$3, 1, 0))</f>
        <v>#DIV/0!</v>
      </c>
      <c r="CO126" s="194" t="e">
        <f t="array" ref="CO126">SUMPRODUCT(計算_投入係数表_加工!$D263:$DS263, 生産額_中分類, IF(列分類振分=CO$3, 1, 0))/SUMPRODUCT(生産額_中分類, IF(列分類振分=CO$3, 1, 0))</f>
        <v>#DIV/0!</v>
      </c>
      <c r="CP126" s="194" t="e">
        <f t="array" ref="CP126">SUMPRODUCT(計算_投入係数表_加工!$D263:$DS263, 生産額_中分類, IF(列分類振分=CP$3, 1, 0))/SUMPRODUCT(生産額_中分類, IF(列分類振分=CP$3, 1, 0))</f>
        <v>#DIV/0!</v>
      </c>
      <c r="CQ126" s="194" t="e">
        <f t="array" ref="CQ126">SUMPRODUCT(計算_投入係数表_加工!$D263:$DS263, 生産額_中分類, IF(列分類振分=CQ$3, 1, 0))/SUMPRODUCT(生産額_中分類, IF(列分類振分=CQ$3, 1, 0))</f>
        <v>#DIV/0!</v>
      </c>
      <c r="CR126" s="194" t="e">
        <f t="array" ref="CR126">SUMPRODUCT(計算_投入係数表_加工!$D263:$DS263, 生産額_中分類, IF(列分類振分=CR$3, 1, 0))/SUMPRODUCT(生産額_中分類, IF(列分類振分=CR$3, 1, 0))</f>
        <v>#DIV/0!</v>
      </c>
      <c r="CS126" s="194" t="e">
        <f t="array" ref="CS126">SUMPRODUCT(計算_投入係数表_加工!$D263:$DS263, 生産額_中分類, IF(列分類振分=CS$3, 1, 0))/SUMPRODUCT(生産額_中分類, IF(列分類振分=CS$3, 1, 0))</f>
        <v>#DIV/0!</v>
      </c>
      <c r="CT126" s="194" t="e">
        <f t="array" ref="CT126">SUMPRODUCT(計算_投入係数表_加工!$D263:$DS263, 生産額_中分類, IF(列分類振分=CT$3, 1, 0))/SUMPRODUCT(生産額_中分類, IF(列分類振分=CT$3, 1, 0))</f>
        <v>#DIV/0!</v>
      </c>
      <c r="CU126" s="194" t="e">
        <f t="array" ref="CU126">SUMPRODUCT(計算_投入係数表_加工!$D263:$DS263, 生産額_中分類, IF(列分類振分=CU$3, 1, 0))/SUMPRODUCT(生産額_中分類, IF(列分類振分=CU$3, 1, 0))</f>
        <v>#DIV/0!</v>
      </c>
      <c r="CV126" s="194" t="e">
        <f t="array" ref="CV126">SUMPRODUCT(計算_投入係数表_加工!$D263:$DS263, 生産額_中分類, IF(列分類振分=CV$3, 1, 0))/SUMPRODUCT(生産額_中分類, IF(列分類振分=CV$3, 1, 0))</f>
        <v>#DIV/0!</v>
      </c>
      <c r="CW126" s="194" t="e">
        <f t="array" ref="CW126">SUMPRODUCT(計算_投入係数表_加工!$D263:$DS263, 生産額_中分類, IF(列分類振分=CW$3, 1, 0))/SUMPRODUCT(生産額_中分類, IF(列分類振分=CW$3, 1, 0))</f>
        <v>#DIV/0!</v>
      </c>
      <c r="CX126" s="194" t="e">
        <f t="array" ref="CX126">SUMPRODUCT(計算_投入係数表_加工!$D263:$DS263, 生産額_中分類, IF(列分類振分=CX$3, 1, 0))/SUMPRODUCT(生産額_中分類, IF(列分類振分=CX$3, 1, 0))</f>
        <v>#DIV/0!</v>
      </c>
      <c r="CY126" s="194" t="e">
        <f t="array" ref="CY126">SUMPRODUCT(計算_投入係数表_加工!$D263:$DS263, 生産額_中分類, IF(列分類振分=CY$3, 1, 0))/SUMPRODUCT(生産額_中分類, IF(列分類振分=CY$3, 1, 0))</f>
        <v>#DIV/0!</v>
      </c>
      <c r="CZ126" s="194" t="e">
        <f t="array" ref="CZ126">SUMPRODUCT(計算_投入係数表_加工!$D263:$DS263, 生産額_中分類, IF(列分類振分=CZ$3, 1, 0))/SUMPRODUCT(生産額_中分類, IF(列分類振分=CZ$3, 1, 0))</f>
        <v>#DIV/0!</v>
      </c>
      <c r="DA126" s="194" t="e">
        <f t="array" ref="DA126">SUMPRODUCT(計算_投入係数表_加工!$D263:$DS263, 生産額_中分類, IF(列分類振分=DA$3, 1, 0))/SUMPRODUCT(生産額_中分類, IF(列分類振分=DA$3, 1, 0))</f>
        <v>#DIV/0!</v>
      </c>
      <c r="DB126" s="194" t="e">
        <f t="array" ref="DB126">SUMPRODUCT(計算_投入係数表_加工!$D263:$DS263, 生産額_中分類, IF(列分類振分=DB$3, 1, 0))/SUMPRODUCT(生産額_中分類, IF(列分類振分=DB$3, 1, 0))</f>
        <v>#DIV/0!</v>
      </c>
      <c r="DC126" s="194" t="e">
        <f t="array" ref="DC126">SUMPRODUCT(計算_投入係数表_加工!$D263:$DS263, 生産額_中分類, IF(列分類振分=DC$3, 1, 0))/SUMPRODUCT(生産額_中分類, IF(列分類振分=DC$3, 1, 0))</f>
        <v>#DIV/0!</v>
      </c>
      <c r="DD126" s="194" t="e">
        <f t="array" ref="DD126">SUMPRODUCT(計算_投入係数表_加工!$D263:$DS263, 生産額_中分類, IF(列分類振分=DD$3, 1, 0))/SUMPRODUCT(生産額_中分類, IF(列分類振分=DD$3, 1, 0))</f>
        <v>#DIV/0!</v>
      </c>
      <c r="DE126" s="194" t="e">
        <f t="array" ref="DE126">SUMPRODUCT(計算_投入係数表_加工!$D263:$DS263, 生産額_中分類, IF(列分類振分=DE$3, 1, 0))/SUMPRODUCT(生産額_中分類, IF(列分類振分=DE$3, 1, 0))</f>
        <v>#DIV/0!</v>
      </c>
      <c r="DF126" s="194" t="e">
        <f t="array" ref="DF126">SUMPRODUCT(計算_投入係数表_加工!$D263:$DS263, 生産額_中分類, IF(列分類振分=DF$3, 1, 0))/SUMPRODUCT(生産額_中分類, IF(列分類振分=DF$3, 1, 0))</f>
        <v>#DIV/0!</v>
      </c>
      <c r="DG126" s="194" t="e">
        <f t="array" ref="DG126">SUMPRODUCT(計算_投入係数表_加工!$D263:$DS263, 生産額_中分類, IF(列分類振分=DG$3, 1, 0))/SUMPRODUCT(生産額_中分類, IF(列分類振分=DG$3, 1, 0))</f>
        <v>#DIV/0!</v>
      </c>
      <c r="DH126" s="194" t="e">
        <f t="array" ref="DH126">SUMPRODUCT(計算_投入係数表_加工!$D263:$DS263, 生産額_中分類, IF(列分類振分=DH$3, 1, 0))/SUMPRODUCT(生産額_中分類, IF(列分類振分=DH$3, 1, 0))</f>
        <v>#DIV/0!</v>
      </c>
      <c r="DI126" s="194" t="e">
        <f t="array" ref="DI126">SUMPRODUCT(計算_投入係数表_加工!$D263:$DS263, 生産額_中分類, IF(列分類振分=DI$3, 1, 0))/SUMPRODUCT(生産額_中分類, IF(列分類振分=DI$3, 1, 0))</f>
        <v>#DIV/0!</v>
      </c>
      <c r="DJ126" s="194" t="e">
        <f t="array" ref="DJ126">SUMPRODUCT(計算_投入係数表_加工!$D263:$DS263, 生産額_中分類, IF(列分類振分=DJ$3, 1, 0))/SUMPRODUCT(生産額_中分類, IF(列分類振分=DJ$3, 1, 0))</f>
        <v>#DIV/0!</v>
      </c>
      <c r="DK126" s="194" t="e">
        <f t="array" ref="DK126">SUMPRODUCT(計算_投入係数表_加工!$D263:$DS263, 生産額_中分類, IF(列分類振分=DK$3, 1, 0))/SUMPRODUCT(生産額_中分類, IF(列分類振分=DK$3, 1, 0))</f>
        <v>#DIV/0!</v>
      </c>
      <c r="DL126" s="194" t="e">
        <f t="array" ref="DL126">SUMPRODUCT(計算_投入係数表_加工!$D263:$DS263, 生産額_中分類, IF(列分類振分=DL$3, 1, 0))/SUMPRODUCT(生産額_中分類, IF(列分類振分=DL$3, 1, 0))</f>
        <v>#DIV/0!</v>
      </c>
      <c r="DM126" s="194" t="e">
        <f t="array" ref="DM126">SUMPRODUCT(計算_投入係数表_加工!$D263:$DS263, 生産額_中分類, IF(列分類振分=DM$3, 1, 0))/SUMPRODUCT(生産額_中分類, IF(列分類振分=DM$3, 1, 0))</f>
        <v>#DIV/0!</v>
      </c>
      <c r="DN126" s="194" t="e">
        <f t="array" ref="DN126">SUMPRODUCT(計算_投入係数表_加工!$D263:$DS263, 生産額_中分類, IF(列分類振分=DN$3, 1, 0))/SUMPRODUCT(生産額_中分類, IF(列分類振分=DN$3, 1, 0))</f>
        <v>#DIV/0!</v>
      </c>
      <c r="DO126" s="194" t="e">
        <f t="array" ref="DO126">SUMPRODUCT(計算_投入係数表_加工!$D263:$DS263, 生産額_中分類, IF(列分類振分=DO$3, 1, 0))/SUMPRODUCT(生産額_中分類, IF(列分類振分=DO$3, 1, 0))</f>
        <v>#DIV/0!</v>
      </c>
      <c r="DP126" s="194" t="e">
        <f t="array" ref="DP126">SUMPRODUCT(計算_投入係数表_加工!$D263:$DS263, 生産額_中分類, IF(列分類振分=DP$3, 1, 0))/SUMPRODUCT(生産額_中分類, IF(列分類振分=DP$3, 1, 0))</f>
        <v>#DIV/0!</v>
      </c>
      <c r="DQ126" s="194" t="e">
        <f t="array" ref="DQ126">SUMPRODUCT(計算_投入係数表_加工!$D263:$DS263, 生産額_中分類, IF(列分類振分=DQ$3, 1, 0))/SUMPRODUCT(生産額_中分類, IF(列分類振分=DQ$3, 1, 0))</f>
        <v>#DIV/0!</v>
      </c>
      <c r="DR126" s="194" t="e">
        <f t="array" ref="DR126">SUMPRODUCT(計算_投入係数表_加工!$D263:$DS263, 生産額_中分類, IF(列分類振分=DR$3, 1, 0))/SUMPRODUCT(生産額_中分類, IF(列分類振分=DR$3, 1, 0))</f>
        <v>#DIV/0!</v>
      </c>
      <c r="DS126" s="194" t="e">
        <f t="array" ref="DS126">SUMPRODUCT(計算_投入係数表_加工!$D263:$DS263, 生産額_中分類, IF(列分類振分=DS$3, 1, 0))/SUMPRODUCT(生産額_中分類, IF(列分類振分=DS$3, 1, 0))</f>
        <v>#DIV/0!</v>
      </c>
      <c r="DT126" s="23">
        <f>入力_北海道投入係数表!DT126</f>
        <v>0.28336705659127609</v>
      </c>
    </row>
    <row r="127" spans="2:124" customFormat="1" x14ac:dyDescent="0.25">
      <c r="B127" s="21"/>
      <c r="C127" s="192" t="s">
        <v>222</v>
      </c>
      <c r="D127" s="193">
        <f t="array" ref="D127">SUMPRODUCT(計算_投入係数表_加工!$D264:$DS264, 生産額_中分類, IF(列分類振分=D$3, 1, 0))/SUMPRODUCT(生産額_中分類, IF(列分類振分=D$3, 1, 0))</f>
        <v>0.29861992749441507</v>
      </c>
      <c r="E127" s="194">
        <f t="array" ref="E127">SUMPRODUCT(計算_投入係数表_加工!$D264:$DS264, 生産額_中分類, IF(列分類振分=E$3, 1, 0))/SUMPRODUCT(生産額_中分類, IF(列分類振分=E$3, 1, 0))</f>
        <v>0.37618852547379317</v>
      </c>
      <c r="F127" s="194">
        <f t="array" ref="F127">SUMPRODUCT(計算_投入係数表_加工!$D264:$DS264, 生産額_中分類, IF(列分類振分=F$3, 1, 0))/SUMPRODUCT(生産額_中分類, IF(列分類振分=F$3, 1, 0))</f>
        <v>0.12004483956065717</v>
      </c>
      <c r="G127" s="194">
        <f t="array" ref="G127">SUMPRODUCT(計算_投入係数表_加工!$D264:$DS264, 生産額_中分類, IF(列分類振分=G$3, 1, 0))/SUMPRODUCT(生産額_中分類, IF(列分類振分=G$3, 1, 0))</f>
        <v>9.899272523782876E-2</v>
      </c>
      <c r="H127" s="194">
        <f t="array" ref="H127">SUMPRODUCT(計算_投入係数表_加工!$D264:$DS264, 生産額_中分類, IF(列分類振分=H$3, 1, 0))/SUMPRODUCT(生産額_中分類, IF(列分類振分=H$3, 1, 0))</f>
        <v>4.758240829057965E-2</v>
      </c>
      <c r="I127" s="194">
        <f t="array" ref="I127">SUMPRODUCT(計算_投入係数表_加工!$D264:$DS264, 生産額_中分類, IF(列分類振分=I$3, 1, 0))/SUMPRODUCT(生産額_中分類, IF(列分類振分=I$3, 1, 0))</f>
        <v>2.4499625856989733E-2</v>
      </c>
      <c r="J127" s="194">
        <f t="array" ref="J127">SUMPRODUCT(計算_投入係数表_加工!$D264:$DS264, 生産額_中分類, IF(列分類振分=J$3, 1, 0))/SUMPRODUCT(生産額_中分類, IF(列分類振分=J$3, 1, 0))</f>
        <v>-1.77510402384943E-2</v>
      </c>
      <c r="K127" s="194">
        <f t="array" ref="K127">SUMPRODUCT(計算_投入係数表_加工!$D264:$DS264, 生産額_中分類, IF(列分類振分=K$3, 1, 0))/SUMPRODUCT(生産額_中分類, IF(列分類振分=K$3, 1, 0))</f>
        <v>0.15554050986097509</v>
      </c>
      <c r="L127" s="194">
        <f t="array" ref="L127">SUMPRODUCT(計算_投入係数表_加工!$D264:$DS264, 生産額_中分類, IF(列分類振分=L$3, 1, 0))/SUMPRODUCT(生産額_中分類, IF(列分類振分=L$3, 1, 0))</f>
        <v>0.3729964720586097</v>
      </c>
      <c r="M127" s="194">
        <f t="array" ref="M127">SUMPRODUCT(計算_投入係数表_加工!$D264:$DS264, 生産額_中分類, IF(列分類振分=M$3, 1, 0))/SUMPRODUCT(生産額_中分類, IF(列分類振分=M$3, 1, 0))</f>
        <v>0.11870470218815186</v>
      </c>
      <c r="N127" s="194">
        <f t="array" ref="N127">SUMPRODUCT(計算_投入係数表_加工!$D264:$DS264, 生産額_中分類, IF(列分類振分=N$3, 1, 0))/SUMPRODUCT(生産額_中分類, IF(列分類振分=N$3, 1, 0))</f>
        <v>0</v>
      </c>
      <c r="O127" s="194">
        <f t="array" ref="O127">SUMPRODUCT(計算_投入係数表_加工!$D264:$DS264, 生産額_中分類, IF(列分類振分=O$3, 1, 0))/SUMPRODUCT(生産額_中分類, IF(列分類振分=O$3, 1, 0))</f>
        <v>6.5034644326646823E-2</v>
      </c>
      <c r="P127" s="194">
        <f t="array" ref="P127">SUMPRODUCT(計算_投入係数表_加工!$D264:$DS264, 生産額_中分類, IF(列分類振分=P$3, 1, 0))/SUMPRODUCT(生産額_中分類, IF(列分類振分=P$3, 1, 0))</f>
        <v>0.37363172718276622</v>
      </c>
      <c r="Q127" s="194" t="e">
        <f t="array" ref="Q127">SUMPRODUCT(計算_投入係数表_加工!$D264:$DS264, 生産額_中分類, IF(列分類振分=Q$3, 1, 0))/SUMPRODUCT(生産額_中分類, IF(列分類振分=Q$3, 1, 0))</f>
        <v>#DIV/0!</v>
      </c>
      <c r="R127" s="194" t="e">
        <f t="array" ref="R127">SUMPRODUCT(計算_投入係数表_加工!$D264:$DS264, 生産額_中分類, IF(列分類振分=R$3, 1, 0))/SUMPRODUCT(生産額_中分類, IF(列分類振分=R$3, 1, 0))</f>
        <v>#DIV/0!</v>
      </c>
      <c r="S127" s="194" t="e">
        <f t="array" ref="S127">SUMPRODUCT(計算_投入係数表_加工!$D264:$DS264, 生産額_中分類, IF(列分類振分=S$3, 1, 0))/SUMPRODUCT(生産額_中分類, IF(列分類振分=S$3, 1, 0))</f>
        <v>#DIV/0!</v>
      </c>
      <c r="T127" s="194" t="e">
        <f t="array" ref="T127">SUMPRODUCT(計算_投入係数表_加工!$D264:$DS264, 生産額_中分類, IF(列分類振分=T$3, 1, 0))/SUMPRODUCT(生産額_中分類, IF(列分類振分=T$3, 1, 0))</f>
        <v>#DIV/0!</v>
      </c>
      <c r="U127" s="194" t="e">
        <f t="array" ref="U127">SUMPRODUCT(計算_投入係数表_加工!$D264:$DS264, 生産額_中分類, IF(列分類振分=U$3, 1, 0))/SUMPRODUCT(生産額_中分類, IF(列分類振分=U$3, 1, 0))</f>
        <v>#DIV/0!</v>
      </c>
      <c r="V127" s="194" t="e">
        <f t="array" ref="V127">SUMPRODUCT(計算_投入係数表_加工!$D264:$DS264, 生産額_中分類, IF(列分類振分=V$3, 1, 0))/SUMPRODUCT(生産額_中分類, IF(列分類振分=V$3, 1, 0))</f>
        <v>#DIV/0!</v>
      </c>
      <c r="W127" s="194" t="e">
        <f t="array" ref="W127">SUMPRODUCT(計算_投入係数表_加工!$D264:$DS264, 生産額_中分類, IF(列分類振分=W$3, 1, 0))/SUMPRODUCT(生産額_中分類, IF(列分類振分=W$3, 1, 0))</f>
        <v>#DIV/0!</v>
      </c>
      <c r="X127" s="194" t="e">
        <f t="array" ref="X127">SUMPRODUCT(計算_投入係数表_加工!$D264:$DS264, 生産額_中分類, IF(列分類振分=X$3, 1, 0))/SUMPRODUCT(生産額_中分類, IF(列分類振分=X$3, 1, 0))</f>
        <v>#DIV/0!</v>
      </c>
      <c r="Y127" s="194" t="e">
        <f t="array" ref="Y127">SUMPRODUCT(計算_投入係数表_加工!$D264:$DS264, 生産額_中分類, IF(列分類振分=Y$3, 1, 0))/SUMPRODUCT(生産額_中分類, IF(列分類振分=Y$3, 1, 0))</f>
        <v>#DIV/0!</v>
      </c>
      <c r="Z127" s="194" t="e">
        <f t="array" ref="Z127">SUMPRODUCT(計算_投入係数表_加工!$D264:$DS264, 生産額_中分類, IF(列分類振分=Z$3, 1, 0))/SUMPRODUCT(生産額_中分類, IF(列分類振分=Z$3, 1, 0))</f>
        <v>#DIV/0!</v>
      </c>
      <c r="AA127" s="194" t="e">
        <f t="array" ref="AA127">SUMPRODUCT(計算_投入係数表_加工!$D264:$DS264, 生産額_中分類, IF(列分類振分=AA$3, 1, 0))/SUMPRODUCT(生産額_中分類, IF(列分類振分=AA$3, 1, 0))</f>
        <v>#DIV/0!</v>
      </c>
      <c r="AB127" s="194" t="e">
        <f t="array" ref="AB127">SUMPRODUCT(計算_投入係数表_加工!$D264:$DS264, 生産額_中分類, IF(列分類振分=AB$3, 1, 0))/SUMPRODUCT(生産額_中分類, IF(列分類振分=AB$3, 1, 0))</f>
        <v>#DIV/0!</v>
      </c>
      <c r="AC127" s="194" t="e">
        <f t="array" ref="AC127">SUMPRODUCT(計算_投入係数表_加工!$D264:$DS264, 生産額_中分類, IF(列分類振分=AC$3, 1, 0))/SUMPRODUCT(生産額_中分類, IF(列分類振分=AC$3, 1, 0))</f>
        <v>#DIV/0!</v>
      </c>
      <c r="AD127" s="194" t="e">
        <f t="array" ref="AD127">SUMPRODUCT(計算_投入係数表_加工!$D264:$DS264, 生産額_中分類, IF(列分類振分=AD$3, 1, 0))/SUMPRODUCT(生産額_中分類, IF(列分類振分=AD$3, 1, 0))</f>
        <v>#DIV/0!</v>
      </c>
      <c r="AE127" s="194" t="e">
        <f t="array" ref="AE127">SUMPRODUCT(計算_投入係数表_加工!$D264:$DS264, 生産額_中分類, IF(列分類振分=AE$3, 1, 0))/SUMPRODUCT(生産額_中分類, IF(列分類振分=AE$3, 1, 0))</f>
        <v>#DIV/0!</v>
      </c>
      <c r="AF127" s="194" t="e">
        <f t="array" ref="AF127">SUMPRODUCT(計算_投入係数表_加工!$D264:$DS264, 生産額_中分類, IF(列分類振分=AF$3, 1, 0))/SUMPRODUCT(生産額_中分類, IF(列分類振分=AF$3, 1, 0))</f>
        <v>#DIV/0!</v>
      </c>
      <c r="AG127" s="194" t="e">
        <f t="array" ref="AG127">SUMPRODUCT(計算_投入係数表_加工!$D264:$DS264, 生産額_中分類, IF(列分類振分=AG$3, 1, 0))/SUMPRODUCT(生産額_中分類, IF(列分類振分=AG$3, 1, 0))</f>
        <v>#DIV/0!</v>
      </c>
      <c r="AH127" s="194" t="e">
        <f t="array" ref="AH127">SUMPRODUCT(計算_投入係数表_加工!$D264:$DS264, 生産額_中分類, IF(列分類振分=AH$3, 1, 0))/SUMPRODUCT(生産額_中分類, IF(列分類振分=AH$3, 1, 0))</f>
        <v>#DIV/0!</v>
      </c>
      <c r="AI127" s="194" t="e">
        <f t="array" ref="AI127">SUMPRODUCT(計算_投入係数表_加工!$D264:$DS264, 生産額_中分類, IF(列分類振分=AI$3, 1, 0))/SUMPRODUCT(生産額_中分類, IF(列分類振分=AI$3, 1, 0))</f>
        <v>#DIV/0!</v>
      </c>
      <c r="AJ127" s="194" t="e">
        <f t="array" ref="AJ127">SUMPRODUCT(計算_投入係数表_加工!$D264:$DS264, 生産額_中分類, IF(列分類振分=AJ$3, 1, 0))/SUMPRODUCT(生産額_中分類, IF(列分類振分=AJ$3, 1, 0))</f>
        <v>#DIV/0!</v>
      </c>
      <c r="AK127" s="194" t="e">
        <f t="array" ref="AK127">SUMPRODUCT(計算_投入係数表_加工!$D264:$DS264, 生産額_中分類, IF(列分類振分=AK$3, 1, 0))/SUMPRODUCT(生産額_中分類, IF(列分類振分=AK$3, 1, 0))</f>
        <v>#DIV/0!</v>
      </c>
      <c r="AL127" s="194" t="e">
        <f t="array" ref="AL127">SUMPRODUCT(計算_投入係数表_加工!$D264:$DS264, 生産額_中分類, IF(列分類振分=AL$3, 1, 0))/SUMPRODUCT(生産額_中分類, IF(列分類振分=AL$3, 1, 0))</f>
        <v>#DIV/0!</v>
      </c>
      <c r="AM127" s="194" t="e">
        <f t="array" ref="AM127">SUMPRODUCT(計算_投入係数表_加工!$D264:$DS264, 生産額_中分類, IF(列分類振分=AM$3, 1, 0))/SUMPRODUCT(生産額_中分類, IF(列分類振分=AM$3, 1, 0))</f>
        <v>#DIV/0!</v>
      </c>
      <c r="AN127" s="194" t="e">
        <f t="array" ref="AN127">SUMPRODUCT(計算_投入係数表_加工!$D264:$DS264, 生産額_中分類, IF(列分類振分=AN$3, 1, 0))/SUMPRODUCT(生産額_中分類, IF(列分類振分=AN$3, 1, 0))</f>
        <v>#DIV/0!</v>
      </c>
      <c r="AO127" s="194" t="e">
        <f t="array" ref="AO127">SUMPRODUCT(計算_投入係数表_加工!$D264:$DS264, 生産額_中分類, IF(列分類振分=AO$3, 1, 0))/SUMPRODUCT(生産額_中分類, IF(列分類振分=AO$3, 1, 0))</f>
        <v>#DIV/0!</v>
      </c>
      <c r="AP127" s="194" t="e">
        <f t="array" ref="AP127">SUMPRODUCT(計算_投入係数表_加工!$D264:$DS264, 生産額_中分類, IF(列分類振分=AP$3, 1, 0))/SUMPRODUCT(生産額_中分類, IF(列分類振分=AP$3, 1, 0))</f>
        <v>#DIV/0!</v>
      </c>
      <c r="AQ127" s="194" t="e">
        <f t="array" ref="AQ127">SUMPRODUCT(計算_投入係数表_加工!$D264:$DS264, 生産額_中分類, IF(列分類振分=AQ$3, 1, 0))/SUMPRODUCT(生産額_中分類, IF(列分類振分=AQ$3, 1, 0))</f>
        <v>#DIV/0!</v>
      </c>
      <c r="AR127" s="194" t="e">
        <f t="array" ref="AR127">SUMPRODUCT(計算_投入係数表_加工!$D264:$DS264, 生産額_中分類, IF(列分類振分=AR$3, 1, 0))/SUMPRODUCT(生産額_中分類, IF(列分類振分=AR$3, 1, 0))</f>
        <v>#DIV/0!</v>
      </c>
      <c r="AS127" s="194" t="e">
        <f t="array" ref="AS127">SUMPRODUCT(計算_投入係数表_加工!$D264:$DS264, 生産額_中分類, IF(列分類振分=AS$3, 1, 0))/SUMPRODUCT(生産額_中分類, IF(列分類振分=AS$3, 1, 0))</f>
        <v>#DIV/0!</v>
      </c>
      <c r="AT127" s="194" t="e">
        <f t="array" ref="AT127">SUMPRODUCT(計算_投入係数表_加工!$D264:$DS264, 生産額_中分類, IF(列分類振分=AT$3, 1, 0))/SUMPRODUCT(生産額_中分類, IF(列分類振分=AT$3, 1, 0))</f>
        <v>#DIV/0!</v>
      </c>
      <c r="AU127" s="194" t="e">
        <f t="array" ref="AU127">SUMPRODUCT(計算_投入係数表_加工!$D264:$DS264, 生産額_中分類, IF(列分類振分=AU$3, 1, 0))/SUMPRODUCT(生産額_中分類, IF(列分類振分=AU$3, 1, 0))</f>
        <v>#DIV/0!</v>
      </c>
      <c r="AV127" s="194" t="e">
        <f t="array" ref="AV127">SUMPRODUCT(計算_投入係数表_加工!$D264:$DS264, 生産額_中分類, IF(列分類振分=AV$3, 1, 0))/SUMPRODUCT(生産額_中分類, IF(列分類振分=AV$3, 1, 0))</f>
        <v>#DIV/0!</v>
      </c>
      <c r="AW127" s="194" t="e">
        <f t="array" ref="AW127">SUMPRODUCT(計算_投入係数表_加工!$D264:$DS264, 生産額_中分類, IF(列分類振分=AW$3, 1, 0))/SUMPRODUCT(生産額_中分類, IF(列分類振分=AW$3, 1, 0))</f>
        <v>#DIV/0!</v>
      </c>
      <c r="AX127" s="194" t="e">
        <f t="array" ref="AX127">SUMPRODUCT(計算_投入係数表_加工!$D264:$DS264, 生産額_中分類, IF(列分類振分=AX$3, 1, 0))/SUMPRODUCT(生産額_中分類, IF(列分類振分=AX$3, 1, 0))</f>
        <v>#DIV/0!</v>
      </c>
      <c r="AY127" s="194" t="e">
        <f t="array" ref="AY127">SUMPRODUCT(計算_投入係数表_加工!$D264:$DS264, 生産額_中分類, IF(列分類振分=AY$3, 1, 0))/SUMPRODUCT(生産額_中分類, IF(列分類振分=AY$3, 1, 0))</f>
        <v>#DIV/0!</v>
      </c>
      <c r="AZ127" s="194" t="e">
        <f t="array" ref="AZ127">SUMPRODUCT(計算_投入係数表_加工!$D264:$DS264, 生産額_中分類, IF(列分類振分=AZ$3, 1, 0))/SUMPRODUCT(生産額_中分類, IF(列分類振分=AZ$3, 1, 0))</f>
        <v>#DIV/0!</v>
      </c>
      <c r="BA127" s="194" t="e">
        <f t="array" ref="BA127">SUMPRODUCT(計算_投入係数表_加工!$D264:$DS264, 生産額_中分類, IF(列分類振分=BA$3, 1, 0))/SUMPRODUCT(生産額_中分類, IF(列分類振分=BA$3, 1, 0))</f>
        <v>#DIV/0!</v>
      </c>
      <c r="BB127" s="194" t="e">
        <f t="array" ref="BB127">SUMPRODUCT(計算_投入係数表_加工!$D264:$DS264, 生産額_中分類, IF(列分類振分=BB$3, 1, 0))/SUMPRODUCT(生産額_中分類, IF(列分類振分=BB$3, 1, 0))</f>
        <v>#DIV/0!</v>
      </c>
      <c r="BC127" s="194" t="e">
        <f t="array" ref="BC127">SUMPRODUCT(計算_投入係数表_加工!$D264:$DS264, 生産額_中分類, IF(列分類振分=BC$3, 1, 0))/SUMPRODUCT(生産額_中分類, IF(列分類振分=BC$3, 1, 0))</f>
        <v>#DIV/0!</v>
      </c>
      <c r="BD127" s="194" t="e">
        <f t="array" ref="BD127">SUMPRODUCT(計算_投入係数表_加工!$D264:$DS264, 生産額_中分類, IF(列分類振分=BD$3, 1, 0))/SUMPRODUCT(生産額_中分類, IF(列分類振分=BD$3, 1, 0))</f>
        <v>#DIV/0!</v>
      </c>
      <c r="BE127" s="194" t="e">
        <f t="array" ref="BE127">SUMPRODUCT(計算_投入係数表_加工!$D264:$DS264, 生産額_中分類, IF(列分類振分=BE$3, 1, 0))/SUMPRODUCT(生産額_中分類, IF(列分類振分=BE$3, 1, 0))</f>
        <v>#DIV/0!</v>
      </c>
      <c r="BF127" s="194" t="e">
        <f t="array" ref="BF127">SUMPRODUCT(計算_投入係数表_加工!$D264:$DS264, 生産額_中分類, IF(列分類振分=BF$3, 1, 0))/SUMPRODUCT(生産額_中分類, IF(列分類振分=BF$3, 1, 0))</f>
        <v>#DIV/0!</v>
      </c>
      <c r="BG127" s="194" t="e">
        <f t="array" ref="BG127">SUMPRODUCT(計算_投入係数表_加工!$D264:$DS264, 生産額_中分類, IF(列分類振分=BG$3, 1, 0))/SUMPRODUCT(生産額_中分類, IF(列分類振分=BG$3, 1, 0))</f>
        <v>#DIV/0!</v>
      </c>
      <c r="BH127" s="194" t="e">
        <f t="array" ref="BH127">SUMPRODUCT(計算_投入係数表_加工!$D264:$DS264, 生産額_中分類, IF(列分類振分=BH$3, 1, 0))/SUMPRODUCT(生産額_中分類, IF(列分類振分=BH$3, 1, 0))</f>
        <v>#DIV/0!</v>
      </c>
      <c r="BI127" s="194" t="e">
        <f t="array" ref="BI127">SUMPRODUCT(計算_投入係数表_加工!$D264:$DS264, 生産額_中分類, IF(列分類振分=BI$3, 1, 0))/SUMPRODUCT(生産額_中分類, IF(列分類振分=BI$3, 1, 0))</f>
        <v>#DIV/0!</v>
      </c>
      <c r="BJ127" s="194" t="e">
        <f t="array" ref="BJ127">SUMPRODUCT(計算_投入係数表_加工!$D264:$DS264, 生産額_中分類, IF(列分類振分=BJ$3, 1, 0))/SUMPRODUCT(生産額_中分類, IF(列分類振分=BJ$3, 1, 0))</f>
        <v>#DIV/0!</v>
      </c>
      <c r="BK127" s="194" t="e">
        <f t="array" ref="BK127">SUMPRODUCT(計算_投入係数表_加工!$D264:$DS264, 生産額_中分類, IF(列分類振分=BK$3, 1, 0))/SUMPRODUCT(生産額_中分類, IF(列分類振分=BK$3, 1, 0))</f>
        <v>#DIV/0!</v>
      </c>
      <c r="BL127" s="194" t="e">
        <f t="array" ref="BL127">SUMPRODUCT(計算_投入係数表_加工!$D264:$DS264, 生産額_中分類, IF(列分類振分=BL$3, 1, 0))/SUMPRODUCT(生産額_中分類, IF(列分類振分=BL$3, 1, 0))</f>
        <v>#DIV/0!</v>
      </c>
      <c r="BM127" s="194" t="e">
        <f t="array" ref="BM127">SUMPRODUCT(計算_投入係数表_加工!$D264:$DS264, 生産額_中分類, IF(列分類振分=BM$3, 1, 0))/SUMPRODUCT(生産額_中分類, IF(列分類振分=BM$3, 1, 0))</f>
        <v>#DIV/0!</v>
      </c>
      <c r="BN127" s="194" t="e">
        <f t="array" ref="BN127">SUMPRODUCT(計算_投入係数表_加工!$D264:$DS264, 生産額_中分類, IF(列分類振分=BN$3, 1, 0))/SUMPRODUCT(生産額_中分類, IF(列分類振分=BN$3, 1, 0))</f>
        <v>#DIV/0!</v>
      </c>
      <c r="BO127" s="194" t="e">
        <f t="array" ref="BO127">SUMPRODUCT(計算_投入係数表_加工!$D264:$DS264, 生産額_中分類, IF(列分類振分=BO$3, 1, 0))/SUMPRODUCT(生産額_中分類, IF(列分類振分=BO$3, 1, 0))</f>
        <v>#DIV/0!</v>
      </c>
      <c r="BP127" s="194" t="e">
        <f t="array" ref="BP127">SUMPRODUCT(計算_投入係数表_加工!$D264:$DS264, 生産額_中分類, IF(列分類振分=BP$3, 1, 0))/SUMPRODUCT(生産額_中分類, IF(列分類振分=BP$3, 1, 0))</f>
        <v>#DIV/0!</v>
      </c>
      <c r="BQ127" s="194" t="e">
        <f t="array" ref="BQ127">SUMPRODUCT(計算_投入係数表_加工!$D264:$DS264, 生産額_中分類, IF(列分類振分=BQ$3, 1, 0))/SUMPRODUCT(生産額_中分類, IF(列分類振分=BQ$3, 1, 0))</f>
        <v>#DIV/0!</v>
      </c>
      <c r="BR127" s="194" t="e">
        <f t="array" ref="BR127">SUMPRODUCT(計算_投入係数表_加工!$D264:$DS264, 生産額_中分類, IF(列分類振分=BR$3, 1, 0))/SUMPRODUCT(生産額_中分類, IF(列分類振分=BR$3, 1, 0))</f>
        <v>#DIV/0!</v>
      </c>
      <c r="BS127" s="194" t="e">
        <f t="array" ref="BS127">SUMPRODUCT(計算_投入係数表_加工!$D264:$DS264, 生産額_中分類, IF(列分類振分=BS$3, 1, 0))/SUMPRODUCT(生産額_中分類, IF(列分類振分=BS$3, 1, 0))</f>
        <v>#DIV/0!</v>
      </c>
      <c r="BT127" s="194" t="e">
        <f t="array" ref="BT127">SUMPRODUCT(計算_投入係数表_加工!$D264:$DS264, 生産額_中分類, IF(列分類振分=BT$3, 1, 0))/SUMPRODUCT(生産額_中分類, IF(列分類振分=BT$3, 1, 0))</f>
        <v>#DIV/0!</v>
      </c>
      <c r="BU127" s="194" t="e">
        <f t="array" ref="BU127">SUMPRODUCT(計算_投入係数表_加工!$D264:$DS264, 生産額_中分類, IF(列分類振分=BU$3, 1, 0))/SUMPRODUCT(生産額_中分類, IF(列分類振分=BU$3, 1, 0))</f>
        <v>#DIV/0!</v>
      </c>
      <c r="BV127" s="194" t="e">
        <f t="array" ref="BV127">SUMPRODUCT(計算_投入係数表_加工!$D264:$DS264, 生産額_中分類, IF(列分類振分=BV$3, 1, 0))/SUMPRODUCT(生産額_中分類, IF(列分類振分=BV$3, 1, 0))</f>
        <v>#DIV/0!</v>
      </c>
      <c r="BW127" s="194" t="e">
        <f t="array" ref="BW127">SUMPRODUCT(計算_投入係数表_加工!$D264:$DS264, 生産額_中分類, IF(列分類振分=BW$3, 1, 0))/SUMPRODUCT(生産額_中分類, IF(列分類振分=BW$3, 1, 0))</f>
        <v>#DIV/0!</v>
      </c>
      <c r="BX127" s="194" t="e">
        <f t="array" ref="BX127">SUMPRODUCT(計算_投入係数表_加工!$D264:$DS264, 生産額_中分類, IF(列分類振分=BX$3, 1, 0))/SUMPRODUCT(生産額_中分類, IF(列分類振分=BX$3, 1, 0))</f>
        <v>#DIV/0!</v>
      </c>
      <c r="BY127" s="194" t="e">
        <f t="array" ref="BY127">SUMPRODUCT(計算_投入係数表_加工!$D264:$DS264, 生産額_中分類, IF(列分類振分=BY$3, 1, 0))/SUMPRODUCT(生産額_中分類, IF(列分類振分=BY$3, 1, 0))</f>
        <v>#DIV/0!</v>
      </c>
      <c r="BZ127" s="194" t="e">
        <f t="array" ref="BZ127">SUMPRODUCT(計算_投入係数表_加工!$D264:$DS264, 生産額_中分類, IF(列分類振分=BZ$3, 1, 0))/SUMPRODUCT(生産額_中分類, IF(列分類振分=BZ$3, 1, 0))</f>
        <v>#DIV/0!</v>
      </c>
      <c r="CA127" s="194" t="e">
        <f t="array" ref="CA127">SUMPRODUCT(計算_投入係数表_加工!$D264:$DS264, 生産額_中分類, IF(列分類振分=CA$3, 1, 0))/SUMPRODUCT(生産額_中分類, IF(列分類振分=CA$3, 1, 0))</f>
        <v>#DIV/0!</v>
      </c>
      <c r="CB127" s="194" t="e">
        <f t="array" ref="CB127">SUMPRODUCT(計算_投入係数表_加工!$D264:$DS264, 生産額_中分類, IF(列分類振分=CB$3, 1, 0))/SUMPRODUCT(生産額_中分類, IF(列分類振分=CB$3, 1, 0))</f>
        <v>#DIV/0!</v>
      </c>
      <c r="CC127" s="194" t="e">
        <f t="array" ref="CC127">SUMPRODUCT(計算_投入係数表_加工!$D264:$DS264, 生産額_中分類, IF(列分類振分=CC$3, 1, 0))/SUMPRODUCT(生産額_中分類, IF(列分類振分=CC$3, 1, 0))</f>
        <v>#DIV/0!</v>
      </c>
      <c r="CD127" s="194" t="e">
        <f t="array" ref="CD127">SUMPRODUCT(計算_投入係数表_加工!$D264:$DS264, 生産額_中分類, IF(列分類振分=CD$3, 1, 0))/SUMPRODUCT(生産額_中分類, IF(列分類振分=CD$3, 1, 0))</f>
        <v>#DIV/0!</v>
      </c>
      <c r="CE127" s="194" t="e">
        <f t="array" ref="CE127">SUMPRODUCT(計算_投入係数表_加工!$D264:$DS264, 生産額_中分類, IF(列分類振分=CE$3, 1, 0))/SUMPRODUCT(生産額_中分類, IF(列分類振分=CE$3, 1, 0))</f>
        <v>#DIV/0!</v>
      </c>
      <c r="CF127" s="194" t="e">
        <f t="array" ref="CF127">SUMPRODUCT(計算_投入係数表_加工!$D264:$DS264, 生産額_中分類, IF(列分類振分=CF$3, 1, 0))/SUMPRODUCT(生産額_中分類, IF(列分類振分=CF$3, 1, 0))</f>
        <v>#DIV/0!</v>
      </c>
      <c r="CG127" s="194" t="e">
        <f t="array" ref="CG127">SUMPRODUCT(計算_投入係数表_加工!$D264:$DS264, 生産額_中分類, IF(列分類振分=CG$3, 1, 0))/SUMPRODUCT(生産額_中分類, IF(列分類振分=CG$3, 1, 0))</f>
        <v>#DIV/0!</v>
      </c>
      <c r="CH127" s="194" t="e">
        <f t="array" ref="CH127">SUMPRODUCT(計算_投入係数表_加工!$D264:$DS264, 生産額_中分類, IF(列分類振分=CH$3, 1, 0))/SUMPRODUCT(生産額_中分類, IF(列分類振分=CH$3, 1, 0))</f>
        <v>#DIV/0!</v>
      </c>
      <c r="CI127" s="194" t="e">
        <f t="array" ref="CI127">SUMPRODUCT(計算_投入係数表_加工!$D264:$DS264, 生産額_中分類, IF(列分類振分=CI$3, 1, 0))/SUMPRODUCT(生産額_中分類, IF(列分類振分=CI$3, 1, 0))</f>
        <v>#DIV/0!</v>
      </c>
      <c r="CJ127" s="194" t="e">
        <f t="array" ref="CJ127">SUMPRODUCT(計算_投入係数表_加工!$D264:$DS264, 生産額_中分類, IF(列分類振分=CJ$3, 1, 0))/SUMPRODUCT(生産額_中分類, IF(列分類振分=CJ$3, 1, 0))</f>
        <v>#DIV/0!</v>
      </c>
      <c r="CK127" s="194" t="e">
        <f t="array" ref="CK127">SUMPRODUCT(計算_投入係数表_加工!$D264:$DS264, 生産額_中分類, IF(列分類振分=CK$3, 1, 0))/SUMPRODUCT(生産額_中分類, IF(列分類振分=CK$3, 1, 0))</f>
        <v>#DIV/0!</v>
      </c>
      <c r="CL127" s="194" t="e">
        <f t="array" ref="CL127">SUMPRODUCT(計算_投入係数表_加工!$D264:$DS264, 生産額_中分類, IF(列分類振分=CL$3, 1, 0))/SUMPRODUCT(生産額_中分類, IF(列分類振分=CL$3, 1, 0))</f>
        <v>#DIV/0!</v>
      </c>
      <c r="CM127" s="194" t="e">
        <f t="array" ref="CM127">SUMPRODUCT(計算_投入係数表_加工!$D264:$DS264, 生産額_中分類, IF(列分類振分=CM$3, 1, 0))/SUMPRODUCT(生産額_中分類, IF(列分類振分=CM$3, 1, 0))</f>
        <v>#DIV/0!</v>
      </c>
      <c r="CN127" s="194" t="e">
        <f t="array" ref="CN127">SUMPRODUCT(計算_投入係数表_加工!$D264:$DS264, 生産額_中分類, IF(列分類振分=CN$3, 1, 0))/SUMPRODUCT(生産額_中分類, IF(列分類振分=CN$3, 1, 0))</f>
        <v>#DIV/0!</v>
      </c>
      <c r="CO127" s="194" t="e">
        <f t="array" ref="CO127">SUMPRODUCT(計算_投入係数表_加工!$D264:$DS264, 生産額_中分類, IF(列分類振分=CO$3, 1, 0))/SUMPRODUCT(生産額_中分類, IF(列分類振分=CO$3, 1, 0))</f>
        <v>#DIV/0!</v>
      </c>
      <c r="CP127" s="194" t="e">
        <f t="array" ref="CP127">SUMPRODUCT(計算_投入係数表_加工!$D264:$DS264, 生産額_中分類, IF(列分類振分=CP$3, 1, 0))/SUMPRODUCT(生産額_中分類, IF(列分類振分=CP$3, 1, 0))</f>
        <v>#DIV/0!</v>
      </c>
      <c r="CQ127" s="194" t="e">
        <f t="array" ref="CQ127">SUMPRODUCT(計算_投入係数表_加工!$D264:$DS264, 生産額_中分類, IF(列分類振分=CQ$3, 1, 0))/SUMPRODUCT(生産額_中分類, IF(列分類振分=CQ$3, 1, 0))</f>
        <v>#DIV/0!</v>
      </c>
      <c r="CR127" s="194" t="e">
        <f t="array" ref="CR127">SUMPRODUCT(計算_投入係数表_加工!$D264:$DS264, 生産額_中分類, IF(列分類振分=CR$3, 1, 0))/SUMPRODUCT(生産額_中分類, IF(列分類振分=CR$3, 1, 0))</f>
        <v>#DIV/0!</v>
      </c>
      <c r="CS127" s="194" t="e">
        <f t="array" ref="CS127">SUMPRODUCT(計算_投入係数表_加工!$D264:$DS264, 生産額_中分類, IF(列分類振分=CS$3, 1, 0))/SUMPRODUCT(生産額_中分類, IF(列分類振分=CS$3, 1, 0))</f>
        <v>#DIV/0!</v>
      </c>
      <c r="CT127" s="194" t="e">
        <f t="array" ref="CT127">SUMPRODUCT(計算_投入係数表_加工!$D264:$DS264, 生産額_中分類, IF(列分類振分=CT$3, 1, 0))/SUMPRODUCT(生産額_中分類, IF(列分類振分=CT$3, 1, 0))</f>
        <v>#DIV/0!</v>
      </c>
      <c r="CU127" s="194" t="e">
        <f t="array" ref="CU127">SUMPRODUCT(計算_投入係数表_加工!$D264:$DS264, 生産額_中分類, IF(列分類振分=CU$3, 1, 0))/SUMPRODUCT(生産額_中分類, IF(列分類振分=CU$3, 1, 0))</f>
        <v>#DIV/0!</v>
      </c>
      <c r="CV127" s="194" t="e">
        <f t="array" ref="CV127">SUMPRODUCT(計算_投入係数表_加工!$D264:$DS264, 生産額_中分類, IF(列分類振分=CV$3, 1, 0))/SUMPRODUCT(生産額_中分類, IF(列分類振分=CV$3, 1, 0))</f>
        <v>#DIV/0!</v>
      </c>
      <c r="CW127" s="194" t="e">
        <f t="array" ref="CW127">SUMPRODUCT(計算_投入係数表_加工!$D264:$DS264, 生産額_中分類, IF(列分類振分=CW$3, 1, 0))/SUMPRODUCT(生産額_中分類, IF(列分類振分=CW$3, 1, 0))</f>
        <v>#DIV/0!</v>
      </c>
      <c r="CX127" s="194" t="e">
        <f t="array" ref="CX127">SUMPRODUCT(計算_投入係数表_加工!$D264:$DS264, 生産額_中分類, IF(列分類振分=CX$3, 1, 0))/SUMPRODUCT(生産額_中分類, IF(列分類振分=CX$3, 1, 0))</f>
        <v>#DIV/0!</v>
      </c>
      <c r="CY127" s="194" t="e">
        <f t="array" ref="CY127">SUMPRODUCT(計算_投入係数表_加工!$D264:$DS264, 生産額_中分類, IF(列分類振分=CY$3, 1, 0))/SUMPRODUCT(生産額_中分類, IF(列分類振分=CY$3, 1, 0))</f>
        <v>#DIV/0!</v>
      </c>
      <c r="CZ127" s="194" t="e">
        <f t="array" ref="CZ127">SUMPRODUCT(計算_投入係数表_加工!$D264:$DS264, 生産額_中分類, IF(列分類振分=CZ$3, 1, 0))/SUMPRODUCT(生産額_中分類, IF(列分類振分=CZ$3, 1, 0))</f>
        <v>#DIV/0!</v>
      </c>
      <c r="DA127" s="194" t="e">
        <f t="array" ref="DA127">SUMPRODUCT(計算_投入係数表_加工!$D264:$DS264, 生産額_中分類, IF(列分類振分=DA$3, 1, 0))/SUMPRODUCT(生産額_中分類, IF(列分類振分=DA$3, 1, 0))</f>
        <v>#DIV/0!</v>
      </c>
      <c r="DB127" s="194" t="e">
        <f t="array" ref="DB127">SUMPRODUCT(計算_投入係数表_加工!$D264:$DS264, 生産額_中分類, IF(列分類振分=DB$3, 1, 0))/SUMPRODUCT(生産額_中分類, IF(列分類振分=DB$3, 1, 0))</f>
        <v>#DIV/0!</v>
      </c>
      <c r="DC127" s="194" t="e">
        <f t="array" ref="DC127">SUMPRODUCT(計算_投入係数表_加工!$D264:$DS264, 生産額_中分類, IF(列分類振分=DC$3, 1, 0))/SUMPRODUCT(生産額_中分類, IF(列分類振分=DC$3, 1, 0))</f>
        <v>#DIV/0!</v>
      </c>
      <c r="DD127" s="194" t="e">
        <f t="array" ref="DD127">SUMPRODUCT(計算_投入係数表_加工!$D264:$DS264, 生産額_中分類, IF(列分類振分=DD$3, 1, 0))/SUMPRODUCT(生産額_中分類, IF(列分類振分=DD$3, 1, 0))</f>
        <v>#DIV/0!</v>
      </c>
      <c r="DE127" s="194" t="e">
        <f t="array" ref="DE127">SUMPRODUCT(計算_投入係数表_加工!$D264:$DS264, 生産額_中分類, IF(列分類振分=DE$3, 1, 0))/SUMPRODUCT(生産額_中分類, IF(列分類振分=DE$3, 1, 0))</f>
        <v>#DIV/0!</v>
      </c>
      <c r="DF127" s="194" t="e">
        <f t="array" ref="DF127">SUMPRODUCT(計算_投入係数表_加工!$D264:$DS264, 生産額_中分類, IF(列分類振分=DF$3, 1, 0))/SUMPRODUCT(生産額_中分類, IF(列分類振分=DF$3, 1, 0))</f>
        <v>#DIV/0!</v>
      </c>
      <c r="DG127" s="194" t="e">
        <f t="array" ref="DG127">SUMPRODUCT(計算_投入係数表_加工!$D264:$DS264, 生産額_中分類, IF(列分類振分=DG$3, 1, 0))/SUMPRODUCT(生産額_中分類, IF(列分類振分=DG$3, 1, 0))</f>
        <v>#DIV/0!</v>
      </c>
      <c r="DH127" s="194" t="e">
        <f t="array" ref="DH127">SUMPRODUCT(計算_投入係数表_加工!$D264:$DS264, 生産額_中分類, IF(列分類振分=DH$3, 1, 0))/SUMPRODUCT(生産額_中分類, IF(列分類振分=DH$3, 1, 0))</f>
        <v>#DIV/0!</v>
      </c>
      <c r="DI127" s="194" t="e">
        <f t="array" ref="DI127">SUMPRODUCT(計算_投入係数表_加工!$D264:$DS264, 生産額_中分類, IF(列分類振分=DI$3, 1, 0))/SUMPRODUCT(生産額_中分類, IF(列分類振分=DI$3, 1, 0))</f>
        <v>#DIV/0!</v>
      </c>
      <c r="DJ127" s="194" t="e">
        <f t="array" ref="DJ127">SUMPRODUCT(計算_投入係数表_加工!$D264:$DS264, 生産額_中分類, IF(列分類振分=DJ$3, 1, 0))/SUMPRODUCT(生産額_中分類, IF(列分類振分=DJ$3, 1, 0))</f>
        <v>#DIV/0!</v>
      </c>
      <c r="DK127" s="194" t="e">
        <f t="array" ref="DK127">SUMPRODUCT(計算_投入係数表_加工!$D264:$DS264, 生産額_中分類, IF(列分類振分=DK$3, 1, 0))/SUMPRODUCT(生産額_中分類, IF(列分類振分=DK$3, 1, 0))</f>
        <v>#DIV/0!</v>
      </c>
      <c r="DL127" s="194" t="e">
        <f t="array" ref="DL127">SUMPRODUCT(計算_投入係数表_加工!$D264:$DS264, 生産額_中分類, IF(列分類振分=DL$3, 1, 0))/SUMPRODUCT(生産額_中分類, IF(列分類振分=DL$3, 1, 0))</f>
        <v>#DIV/0!</v>
      </c>
      <c r="DM127" s="194" t="e">
        <f t="array" ref="DM127">SUMPRODUCT(計算_投入係数表_加工!$D264:$DS264, 生産額_中分類, IF(列分類振分=DM$3, 1, 0))/SUMPRODUCT(生産額_中分類, IF(列分類振分=DM$3, 1, 0))</f>
        <v>#DIV/0!</v>
      </c>
      <c r="DN127" s="194" t="e">
        <f t="array" ref="DN127">SUMPRODUCT(計算_投入係数表_加工!$D264:$DS264, 生産額_中分類, IF(列分類振分=DN$3, 1, 0))/SUMPRODUCT(生産額_中分類, IF(列分類振分=DN$3, 1, 0))</f>
        <v>#DIV/0!</v>
      </c>
      <c r="DO127" s="194" t="e">
        <f t="array" ref="DO127">SUMPRODUCT(計算_投入係数表_加工!$D264:$DS264, 生産額_中分類, IF(列分類振分=DO$3, 1, 0))/SUMPRODUCT(生産額_中分類, IF(列分類振分=DO$3, 1, 0))</f>
        <v>#DIV/0!</v>
      </c>
      <c r="DP127" s="194" t="e">
        <f t="array" ref="DP127">SUMPRODUCT(計算_投入係数表_加工!$D264:$DS264, 生産額_中分類, IF(列分類振分=DP$3, 1, 0))/SUMPRODUCT(生産額_中分類, IF(列分類振分=DP$3, 1, 0))</f>
        <v>#DIV/0!</v>
      </c>
      <c r="DQ127" s="194" t="e">
        <f t="array" ref="DQ127">SUMPRODUCT(計算_投入係数表_加工!$D264:$DS264, 生産額_中分類, IF(列分類振分=DQ$3, 1, 0))/SUMPRODUCT(生産額_中分類, IF(列分類振分=DQ$3, 1, 0))</f>
        <v>#DIV/0!</v>
      </c>
      <c r="DR127" s="194" t="e">
        <f t="array" ref="DR127">SUMPRODUCT(計算_投入係数表_加工!$D264:$DS264, 生産額_中分類, IF(列分類振分=DR$3, 1, 0))/SUMPRODUCT(生産額_中分類, IF(列分類振分=DR$3, 1, 0))</f>
        <v>#DIV/0!</v>
      </c>
      <c r="DS127" s="194" t="e">
        <f t="array" ref="DS127">SUMPRODUCT(計算_投入係数表_加工!$D264:$DS264, 生産額_中分類, IF(列分類振分=DS$3, 1, 0))/SUMPRODUCT(生産額_中分類, IF(列分類振分=DS$3, 1, 0))</f>
        <v>#DIV/0!</v>
      </c>
      <c r="DT127" s="23">
        <f>入力_北海道投入係数表!DT127</f>
        <v>0.11326703720097576</v>
      </c>
    </row>
    <row r="128" spans="2:124" customFormat="1" x14ac:dyDescent="0.25">
      <c r="B128" s="21"/>
      <c r="C128" s="192" t="s">
        <v>223</v>
      </c>
      <c r="D128" s="193">
        <f t="array" ref="D128">SUMPRODUCT(計算_投入係数表_加工!$D265:$DS265, 生産額_中分類, IF(列分類振分=D$3, 1, 0))/SUMPRODUCT(生産額_中分類, IF(列分類振分=D$3, 1, 0))</f>
        <v>0.18395881126255528</v>
      </c>
      <c r="E128" s="194">
        <f t="array" ref="E128">SUMPRODUCT(計算_投入係数表_加工!$D265:$DS265, 生産額_中分類, IF(列分類振分=E$3, 1, 0))/SUMPRODUCT(生産額_中分類, IF(列分類振分=E$3, 1, 0))</f>
        <v>7.1074362346650571E-2</v>
      </c>
      <c r="F128" s="194">
        <f t="array" ref="F128">SUMPRODUCT(計算_投入係数表_加工!$D265:$DS265, 生産額_中分類, IF(列分類振分=F$3, 1, 0))/SUMPRODUCT(生産額_中分類, IF(列分類振分=F$3, 1, 0))</f>
        <v>0.14043835267658228</v>
      </c>
      <c r="G128" s="194">
        <f t="array" ref="G128">SUMPRODUCT(計算_投入係数表_加工!$D265:$DS265, 生産額_中分類, IF(列分類振分=G$3, 1, 0))/SUMPRODUCT(生産額_中分類, IF(列分類振分=G$3, 1, 0))</f>
        <v>0.11405707890318971</v>
      </c>
      <c r="H128" s="194">
        <f t="array" ref="H128">SUMPRODUCT(計算_投入係数表_加工!$D265:$DS265, 生産額_中分類, IF(列分類振分=H$3, 1, 0))/SUMPRODUCT(生産額_中分類, IF(列分類振分=H$3, 1, 0))</f>
        <v>4.7188022915537566E-2</v>
      </c>
      <c r="I128" s="194">
        <f t="array" ref="I128">SUMPRODUCT(計算_投入係数表_加工!$D265:$DS265, 生産額_中分類, IF(列分類振分=I$3, 1, 0))/SUMPRODUCT(生産額_中分類, IF(列分類振分=I$3, 1, 0))</f>
        <v>3.4872825083086714E-2</v>
      </c>
      <c r="J128" s="194">
        <f t="array" ref="J128">SUMPRODUCT(計算_投入係数表_加工!$D265:$DS265, 生産額_中分類, IF(列分類振分=J$3, 1, 0))/SUMPRODUCT(生産額_中分類, IF(列分類振分=J$3, 1, 0))</f>
        <v>0.23612980989213839</v>
      </c>
      <c r="K128" s="194">
        <f t="array" ref="K128">SUMPRODUCT(計算_投入係数表_加工!$D265:$DS265, 生産額_中分類, IF(列分類振分=K$3, 1, 0))/SUMPRODUCT(生産額_中分類, IF(列分類振分=K$3, 1, 0))</f>
        <v>6.9776289328706775E-2</v>
      </c>
      <c r="L128" s="194">
        <f t="array" ref="L128">SUMPRODUCT(計算_投入係数表_加工!$D265:$DS265, 生産額_中分類, IF(列分類振分=L$3, 1, 0))/SUMPRODUCT(生産額_中分類, IF(列分類振分=L$3, 1, 0))</f>
        <v>0.22810521569469369</v>
      </c>
      <c r="M128" s="194">
        <f t="array" ref="M128">SUMPRODUCT(計算_投入係数表_加工!$D265:$DS265, 生産額_中分類, IF(列分類振分=M$3, 1, 0))/SUMPRODUCT(生産額_中分類, IF(列分類振分=M$3, 1, 0))</f>
        <v>0.10643918679834015</v>
      </c>
      <c r="N128" s="194">
        <f t="array" ref="N128">SUMPRODUCT(計算_投入係数表_加工!$D265:$DS265, 生産額_中分類, IF(列分類振分=N$3, 1, 0))/SUMPRODUCT(生産額_中分類, IF(列分類振分=N$3, 1, 0))</f>
        <v>0</v>
      </c>
      <c r="O128" s="194">
        <f t="array" ref="O128">SUMPRODUCT(計算_投入係数表_加工!$D265:$DS265, 生産額_中分類, IF(列分類振分=O$3, 1, 0))/SUMPRODUCT(生産額_中分類, IF(列分類振分=O$3, 1, 0))</f>
        <v>8.2105587127380072E-2</v>
      </c>
      <c r="P128" s="194">
        <f t="array" ref="P128">SUMPRODUCT(計算_投入係数表_加工!$D265:$DS265, 生産額_中分類, IF(列分類振分=P$3, 1, 0))/SUMPRODUCT(生産額_中分類, IF(列分類振分=P$3, 1, 0))</f>
        <v>5.6684681941589911E-2</v>
      </c>
      <c r="Q128" s="194" t="e">
        <f t="array" ref="Q128">SUMPRODUCT(計算_投入係数表_加工!$D265:$DS265, 生産額_中分類, IF(列分類振分=Q$3, 1, 0))/SUMPRODUCT(生産額_中分類, IF(列分類振分=Q$3, 1, 0))</f>
        <v>#DIV/0!</v>
      </c>
      <c r="R128" s="194" t="e">
        <f t="array" ref="R128">SUMPRODUCT(計算_投入係数表_加工!$D265:$DS265, 生産額_中分類, IF(列分類振分=R$3, 1, 0))/SUMPRODUCT(生産額_中分類, IF(列分類振分=R$3, 1, 0))</f>
        <v>#DIV/0!</v>
      </c>
      <c r="S128" s="194" t="e">
        <f t="array" ref="S128">SUMPRODUCT(計算_投入係数表_加工!$D265:$DS265, 生産額_中分類, IF(列分類振分=S$3, 1, 0))/SUMPRODUCT(生産額_中分類, IF(列分類振分=S$3, 1, 0))</f>
        <v>#DIV/0!</v>
      </c>
      <c r="T128" s="194" t="e">
        <f t="array" ref="T128">SUMPRODUCT(計算_投入係数表_加工!$D265:$DS265, 生産額_中分類, IF(列分類振分=T$3, 1, 0))/SUMPRODUCT(生産額_中分類, IF(列分類振分=T$3, 1, 0))</f>
        <v>#DIV/0!</v>
      </c>
      <c r="U128" s="194" t="e">
        <f t="array" ref="U128">SUMPRODUCT(計算_投入係数表_加工!$D265:$DS265, 生産額_中分類, IF(列分類振分=U$3, 1, 0))/SUMPRODUCT(生産額_中分類, IF(列分類振分=U$3, 1, 0))</f>
        <v>#DIV/0!</v>
      </c>
      <c r="V128" s="194" t="e">
        <f t="array" ref="V128">SUMPRODUCT(計算_投入係数表_加工!$D265:$DS265, 生産額_中分類, IF(列分類振分=V$3, 1, 0))/SUMPRODUCT(生産額_中分類, IF(列分類振分=V$3, 1, 0))</f>
        <v>#DIV/0!</v>
      </c>
      <c r="W128" s="194" t="e">
        <f t="array" ref="W128">SUMPRODUCT(計算_投入係数表_加工!$D265:$DS265, 生産額_中分類, IF(列分類振分=W$3, 1, 0))/SUMPRODUCT(生産額_中分類, IF(列分類振分=W$3, 1, 0))</f>
        <v>#DIV/0!</v>
      </c>
      <c r="X128" s="194" t="e">
        <f t="array" ref="X128">SUMPRODUCT(計算_投入係数表_加工!$D265:$DS265, 生産額_中分類, IF(列分類振分=X$3, 1, 0))/SUMPRODUCT(生産額_中分類, IF(列分類振分=X$3, 1, 0))</f>
        <v>#DIV/0!</v>
      </c>
      <c r="Y128" s="194" t="e">
        <f t="array" ref="Y128">SUMPRODUCT(計算_投入係数表_加工!$D265:$DS265, 生産額_中分類, IF(列分類振分=Y$3, 1, 0))/SUMPRODUCT(生産額_中分類, IF(列分類振分=Y$3, 1, 0))</f>
        <v>#DIV/0!</v>
      </c>
      <c r="Z128" s="194" t="e">
        <f t="array" ref="Z128">SUMPRODUCT(計算_投入係数表_加工!$D265:$DS265, 生産額_中分類, IF(列分類振分=Z$3, 1, 0))/SUMPRODUCT(生産額_中分類, IF(列分類振分=Z$3, 1, 0))</f>
        <v>#DIV/0!</v>
      </c>
      <c r="AA128" s="194" t="e">
        <f t="array" ref="AA128">SUMPRODUCT(計算_投入係数表_加工!$D265:$DS265, 生産額_中分類, IF(列分類振分=AA$3, 1, 0))/SUMPRODUCT(生産額_中分類, IF(列分類振分=AA$3, 1, 0))</f>
        <v>#DIV/0!</v>
      </c>
      <c r="AB128" s="194" t="e">
        <f t="array" ref="AB128">SUMPRODUCT(計算_投入係数表_加工!$D265:$DS265, 生産額_中分類, IF(列分類振分=AB$3, 1, 0))/SUMPRODUCT(生産額_中分類, IF(列分類振分=AB$3, 1, 0))</f>
        <v>#DIV/0!</v>
      </c>
      <c r="AC128" s="194" t="e">
        <f t="array" ref="AC128">SUMPRODUCT(計算_投入係数表_加工!$D265:$DS265, 生産額_中分類, IF(列分類振分=AC$3, 1, 0))/SUMPRODUCT(生産額_中分類, IF(列分類振分=AC$3, 1, 0))</f>
        <v>#DIV/0!</v>
      </c>
      <c r="AD128" s="194" t="e">
        <f t="array" ref="AD128">SUMPRODUCT(計算_投入係数表_加工!$D265:$DS265, 生産額_中分類, IF(列分類振分=AD$3, 1, 0))/SUMPRODUCT(生産額_中分類, IF(列分類振分=AD$3, 1, 0))</f>
        <v>#DIV/0!</v>
      </c>
      <c r="AE128" s="194" t="e">
        <f t="array" ref="AE128">SUMPRODUCT(計算_投入係数表_加工!$D265:$DS265, 生産額_中分類, IF(列分類振分=AE$3, 1, 0))/SUMPRODUCT(生産額_中分類, IF(列分類振分=AE$3, 1, 0))</f>
        <v>#DIV/0!</v>
      </c>
      <c r="AF128" s="194" t="e">
        <f t="array" ref="AF128">SUMPRODUCT(計算_投入係数表_加工!$D265:$DS265, 生産額_中分類, IF(列分類振分=AF$3, 1, 0))/SUMPRODUCT(生産額_中分類, IF(列分類振分=AF$3, 1, 0))</f>
        <v>#DIV/0!</v>
      </c>
      <c r="AG128" s="194" t="e">
        <f t="array" ref="AG128">SUMPRODUCT(計算_投入係数表_加工!$D265:$DS265, 生産額_中分類, IF(列分類振分=AG$3, 1, 0))/SUMPRODUCT(生産額_中分類, IF(列分類振分=AG$3, 1, 0))</f>
        <v>#DIV/0!</v>
      </c>
      <c r="AH128" s="194" t="e">
        <f t="array" ref="AH128">SUMPRODUCT(計算_投入係数表_加工!$D265:$DS265, 生産額_中分類, IF(列分類振分=AH$3, 1, 0))/SUMPRODUCT(生産額_中分類, IF(列分類振分=AH$3, 1, 0))</f>
        <v>#DIV/0!</v>
      </c>
      <c r="AI128" s="194" t="e">
        <f t="array" ref="AI128">SUMPRODUCT(計算_投入係数表_加工!$D265:$DS265, 生産額_中分類, IF(列分類振分=AI$3, 1, 0))/SUMPRODUCT(生産額_中分類, IF(列分類振分=AI$3, 1, 0))</f>
        <v>#DIV/0!</v>
      </c>
      <c r="AJ128" s="194" t="e">
        <f t="array" ref="AJ128">SUMPRODUCT(計算_投入係数表_加工!$D265:$DS265, 生産額_中分類, IF(列分類振分=AJ$3, 1, 0))/SUMPRODUCT(生産額_中分類, IF(列分類振分=AJ$3, 1, 0))</f>
        <v>#DIV/0!</v>
      </c>
      <c r="AK128" s="194" t="e">
        <f t="array" ref="AK128">SUMPRODUCT(計算_投入係数表_加工!$D265:$DS265, 生産額_中分類, IF(列分類振分=AK$3, 1, 0))/SUMPRODUCT(生産額_中分類, IF(列分類振分=AK$3, 1, 0))</f>
        <v>#DIV/0!</v>
      </c>
      <c r="AL128" s="194" t="e">
        <f t="array" ref="AL128">SUMPRODUCT(計算_投入係数表_加工!$D265:$DS265, 生産額_中分類, IF(列分類振分=AL$3, 1, 0))/SUMPRODUCT(生産額_中分類, IF(列分類振分=AL$3, 1, 0))</f>
        <v>#DIV/0!</v>
      </c>
      <c r="AM128" s="194" t="e">
        <f t="array" ref="AM128">SUMPRODUCT(計算_投入係数表_加工!$D265:$DS265, 生産額_中分類, IF(列分類振分=AM$3, 1, 0))/SUMPRODUCT(生産額_中分類, IF(列分類振分=AM$3, 1, 0))</f>
        <v>#DIV/0!</v>
      </c>
      <c r="AN128" s="194" t="e">
        <f t="array" ref="AN128">SUMPRODUCT(計算_投入係数表_加工!$D265:$DS265, 生産額_中分類, IF(列分類振分=AN$3, 1, 0))/SUMPRODUCT(生産額_中分類, IF(列分類振分=AN$3, 1, 0))</f>
        <v>#DIV/0!</v>
      </c>
      <c r="AO128" s="194" t="e">
        <f t="array" ref="AO128">SUMPRODUCT(計算_投入係数表_加工!$D265:$DS265, 生産額_中分類, IF(列分類振分=AO$3, 1, 0))/SUMPRODUCT(生産額_中分類, IF(列分類振分=AO$3, 1, 0))</f>
        <v>#DIV/0!</v>
      </c>
      <c r="AP128" s="194" t="e">
        <f t="array" ref="AP128">SUMPRODUCT(計算_投入係数表_加工!$D265:$DS265, 生産額_中分類, IF(列分類振分=AP$3, 1, 0))/SUMPRODUCT(生産額_中分類, IF(列分類振分=AP$3, 1, 0))</f>
        <v>#DIV/0!</v>
      </c>
      <c r="AQ128" s="194" t="e">
        <f t="array" ref="AQ128">SUMPRODUCT(計算_投入係数表_加工!$D265:$DS265, 生産額_中分類, IF(列分類振分=AQ$3, 1, 0))/SUMPRODUCT(生産額_中分類, IF(列分類振分=AQ$3, 1, 0))</f>
        <v>#DIV/0!</v>
      </c>
      <c r="AR128" s="194" t="e">
        <f t="array" ref="AR128">SUMPRODUCT(計算_投入係数表_加工!$D265:$DS265, 生産額_中分類, IF(列分類振分=AR$3, 1, 0))/SUMPRODUCT(生産額_中分類, IF(列分類振分=AR$3, 1, 0))</f>
        <v>#DIV/0!</v>
      </c>
      <c r="AS128" s="194" t="e">
        <f t="array" ref="AS128">SUMPRODUCT(計算_投入係数表_加工!$D265:$DS265, 生産額_中分類, IF(列分類振分=AS$3, 1, 0))/SUMPRODUCT(生産額_中分類, IF(列分類振分=AS$3, 1, 0))</f>
        <v>#DIV/0!</v>
      </c>
      <c r="AT128" s="194" t="e">
        <f t="array" ref="AT128">SUMPRODUCT(計算_投入係数表_加工!$D265:$DS265, 生産額_中分類, IF(列分類振分=AT$3, 1, 0))/SUMPRODUCT(生産額_中分類, IF(列分類振分=AT$3, 1, 0))</f>
        <v>#DIV/0!</v>
      </c>
      <c r="AU128" s="194" t="e">
        <f t="array" ref="AU128">SUMPRODUCT(計算_投入係数表_加工!$D265:$DS265, 生産額_中分類, IF(列分類振分=AU$3, 1, 0))/SUMPRODUCT(生産額_中分類, IF(列分類振分=AU$3, 1, 0))</f>
        <v>#DIV/0!</v>
      </c>
      <c r="AV128" s="194" t="e">
        <f t="array" ref="AV128">SUMPRODUCT(計算_投入係数表_加工!$D265:$DS265, 生産額_中分類, IF(列分類振分=AV$3, 1, 0))/SUMPRODUCT(生産額_中分類, IF(列分類振分=AV$3, 1, 0))</f>
        <v>#DIV/0!</v>
      </c>
      <c r="AW128" s="194" t="e">
        <f t="array" ref="AW128">SUMPRODUCT(計算_投入係数表_加工!$D265:$DS265, 生産額_中分類, IF(列分類振分=AW$3, 1, 0))/SUMPRODUCT(生産額_中分類, IF(列分類振分=AW$3, 1, 0))</f>
        <v>#DIV/0!</v>
      </c>
      <c r="AX128" s="194" t="e">
        <f t="array" ref="AX128">SUMPRODUCT(計算_投入係数表_加工!$D265:$DS265, 生産額_中分類, IF(列分類振分=AX$3, 1, 0))/SUMPRODUCT(生産額_中分類, IF(列分類振分=AX$3, 1, 0))</f>
        <v>#DIV/0!</v>
      </c>
      <c r="AY128" s="194" t="e">
        <f t="array" ref="AY128">SUMPRODUCT(計算_投入係数表_加工!$D265:$DS265, 生産額_中分類, IF(列分類振分=AY$3, 1, 0))/SUMPRODUCT(生産額_中分類, IF(列分類振分=AY$3, 1, 0))</f>
        <v>#DIV/0!</v>
      </c>
      <c r="AZ128" s="194" t="e">
        <f t="array" ref="AZ128">SUMPRODUCT(計算_投入係数表_加工!$D265:$DS265, 生産額_中分類, IF(列分類振分=AZ$3, 1, 0))/SUMPRODUCT(生産額_中分類, IF(列分類振分=AZ$3, 1, 0))</f>
        <v>#DIV/0!</v>
      </c>
      <c r="BA128" s="194" t="e">
        <f t="array" ref="BA128">SUMPRODUCT(計算_投入係数表_加工!$D265:$DS265, 生産額_中分類, IF(列分類振分=BA$3, 1, 0))/SUMPRODUCT(生産額_中分類, IF(列分類振分=BA$3, 1, 0))</f>
        <v>#DIV/0!</v>
      </c>
      <c r="BB128" s="194" t="e">
        <f t="array" ref="BB128">SUMPRODUCT(計算_投入係数表_加工!$D265:$DS265, 生産額_中分類, IF(列分類振分=BB$3, 1, 0))/SUMPRODUCT(生産額_中分類, IF(列分類振分=BB$3, 1, 0))</f>
        <v>#DIV/0!</v>
      </c>
      <c r="BC128" s="194" t="e">
        <f t="array" ref="BC128">SUMPRODUCT(計算_投入係数表_加工!$D265:$DS265, 生産額_中分類, IF(列分類振分=BC$3, 1, 0))/SUMPRODUCT(生産額_中分類, IF(列分類振分=BC$3, 1, 0))</f>
        <v>#DIV/0!</v>
      </c>
      <c r="BD128" s="194" t="e">
        <f t="array" ref="BD128">SUMPRODUCT(計算_投入係数表_加工!$D265:$DS265, 生産額_中分類, IF(列分類振分=BD$3, 1, 0))/SUMPRODUCT(生産額_中分類, IF(列分類振分=BD$3, 1, 0))</f>
        <v>#DIV/0!</v>
      </c>
      <c r="BE128" s="194" t="e">
        <f t="array" ref="BE128">SUMPRODUCT(計算_投入係数表_加工!$D265:$DS265, 生産額_中分類, IF(列分類振分=BE$3, 1, 0))/SUMPRODUCT(生産額_中分類, IF(列分類振分=BE$3, 1, 0))</f>
        <v>#DIV/0!</v>
      </c>
      <c r="BF128" s="194" t="e">
        <f t="array" ref="BF128">SUMPRODUCT(計算_投入係数表_加工!$D265:$DS265, 生産額_中分類, IF(列分類振分=BF$3, 1, 0))/SUMPRODUCT(生産額_中分類, IF(列分類振分=BF$3, 1, 0))</f>
        <v>#DIV/0!</v>
      </c>
      <c r="BG128" s="194" t="e">
        <f t="array" ref="BG128">SUMPRODUCT(計算_投入係数表_加工!$D265:$DS265, 生産額_中分類, IF(列分類振分=BG$3, 1, 0))/SUMPRODUCT(生産額_中分類, IF(列分類振分=BG$3, 1, 0))</f>
        <v>#DIV/0!</v>
      </c>
      <c r="BH128" s="194" t="e">
        <f t="array" ref="BH128">SUMPRODUCT(計算_投入係数表_加工!$D265:$DS265, 生産額_中分類, IF(列分類振分=BH$3, 1, 0))/SUMPRODUCT(生産額_中分類, IF(列分類振分=BH$3, 1, 0))</f>
        <v>#DIV/0!</v>
      </c>
      <c r="BI128" s="194" t="e">
        <f t="array" ref="BI128">SUMPRODUCT(計算_投入係数表_加工!$D265:$DS265, 生産額_中分類, IF(列分類振分=BI$3, 1, 0))/SUMPRODUCT(生産額_中分類, IF(列分類振分=BI$3, 1, 0))</f>
        <v>#DIV/0!</v>
      </c>
      <c r="BJ128" s="194" t="e">
        <f t="array" ref="BJ128">SUMPRODUCT(計算_投入係数表_加工!$D265:$DS265, 生産額_中分類, IF(列分類振分=BJ$3, 1, 0))/SUMPRODUCT(生産額_中分類, IF(列分類振分=BJ$3, 1, 0))</f>
        <v>#DIV/0!</v>
      </c>
      <c r="BK128" s="194" t="e">
        <f t="array" ref="BK128">SUMPRODUCT(計算_投入係数表_加工!$D265:$DS265, 生産額_中分類, IF(列分類振分=BK$3, 1, 0))/SUMPRODUCT(生産額_中分類, IF(列分類振分=BK$3, 1, 0))</f>
        <v>#DIV/0!</v>
      </c>
      <c r="BL128" s="194" t="e">
        <f t="array" ref="BL128">SUMPRODUCT(計算_投入係数表_加工!$D265:$DS265, 生産額_中分類, IF(列分類振分=BL$3, 1, 0))/SUMPRODUCT(生産額_中分類, IF(列分類振分=BL$3, 1, 0))</f>
        <v>#DIV/0!</v>
      </c>
      <c r="BM128" s="194" t="e">
        <f t="array" ref="BM128">SUMPRODUCT(計算_投入係数表_加工!$D265:$DS265, 生産額_中分類, IF(列分類振分=BM$3, 1, 0))/SUMPRODUCT(生産額_中分類, IF(列分類振分=BM$3, 1, 0))</f>
        <v>#DIV/0!</v>
      </c>
      <c r="BN128" s="194" t="e">
        <f t="array" ref="BN128">SUMPRODUCT(計算_投入係数表_加工!$D265:$DS265, 生産額_中分類, IF(列分類振分=BN$3, 1, 0))/SUMPRODUCT(生産額_中分類, IF(列分類振分=BN$3, 1, 0))</f>
        <v>#DIV/0!</v>
      </c>
      <c r="BO128" s="194" t="e">
        <f t="array" ref="BO128">SUMPRODUCT(計算_投入係数表_加工!$D265:$DS265, 生産額_中分類, IF(列分類振分=BO$3, 1, 0))/SUMPRODUCT(生産額_中分類, IF(列分類振分=BO$3, 1, 0))</f>
        <v>#DIV/0!</v>
      </c>
      <c r="BP128" s="194" t="e">
        <f t="array" ref="BP128">SUMPRODUCT(計算_投入係数表_加工!$D265:$DS265, 生産額_中分類, IF(列分類振分=BP$3, 1, 0))/SUMPRODUCT(生産額_中分類, IF(列分類振分=BP$3, 1, 0))</f>
        <v>#DIV/0!</v>
      </c>
      <c r="BQ128" s="194" t="e">
        <f t="array" ref="BQ128">SUMPRODUCT(計算_投入係数表_加工!$D265:$DS265, 生産額_中分類, IF(列分類振分=BQ$3, 1, 0))/SUMPRODUCT(生産額_中分類, IF(列分類振分=BQ$3, 1, 0))</f>
        <v>#DIV/0!</v>
      </c>
      <c r="BR128" s="194" t="e">
        <f t="array" ref="BR128">SUMPRODUCT(計算_投入係数表_加工!$D265:$DS265, 生産額_中分類, IF(列分類振分=BR$3, 1, 0))/SUMPRODUCT(生産額_中分類, IF(列分類振分=BR$3, 1, 0))</f>
        <v>#DIV/0!</v>
      </c>
      <c r="BS128" s="194" t="e">
        <f t="array" ref="BS128">SUMPRODUCT(計算_投入係数表_加工!$D265:$DS265, 生産額_中分類, IF(列分類振分=BS$3, 1, 0))/SUMPRODUCT(生産額_中分類, IF(列分類振分=BS$3, 1, 0))</f>
        <v>#DIV/0!</v>
      </c>
      <c r="BT128" s="194" t="e">
        <f t="array" ref="BT128">SUMPRODUCT(計算_投入係数表_加工!$D265:$DS265, 生産額_中分類, IF(列分類振分=BT$3, 1, 0))/SUMPRODUCT(生産額_中分類, IF(列分類振分=BT$3, 1, 0))</f>
        <v>#DIV/0!</v>
      </c>
      <c r="BU128" s="194" t="e">
        <f t="array" ref="BU128">SUMPRODUCT(計算_投入係数表_加工!$D265:$DS265, 生産額_中分類, IF(列分類振分=BU$3, 1, 0))/SUMPRODUCT(生産額_中分類, IF(列分類振分=BU$3, 1, 0))</f>
        <v>#DIV/0!</v>
      </c>
      <c r="BV128" s="194" t="e">
        <f t="array" ref="BV128">SUMPRODUCT(計算_投入係数表_加工!$D265:$DS265, 生産額_中分類, IF(列分類振分=BV$3, 1, 0))/SUMPRODUCT(生産額_中分類, IF(列分類振分=BV$3, 1, 0))</f>
        <v>#DIV/0!</v>
      </c>
      <c r="BW128" s="194" t="e">
        <f t="array" ref="BW128">SUMPRODUCT(計算_投入係数表_加工!$D265:$DS265, 生産額_中分類, IF(列分類振分=BW$3, 1, 0))/SUMPRODUCT(生産額_中分類, IF(列分類振分=BW$3, 1, 0))</f>
        <v>#DIV/0!</v>
      </c>
      <c r="BX128" s="194" t="e">
        <f t="array" ref="BX128">SUMPRODUCT(計算_投入係数表_加工!$D265:$DS265, 生産額_中分類, IF(列分類振分=BX$3, 1, 0))/SUMPRODUCT(生産額_中分類, IF(列分類振分=BX$3, 1, 0))</f>
        <v>#DIV/0!</v>
      </c>
      <c r="BY128" s="194" t="e">
        <f t="array" ref="BY128">SUMPRODUCT(計算_投入係数表_加工!$D265:$DS265, 生産額_中分類, IF(列分類振分=BY$3, 1, 0))/SUMPRODUCT(生産額_中分類, IF(列分類振分=BY$3, 1, 0))</f>
        <v>#DIV/0!</v>
      </c>
      <c r="BZ128" s="194" t="e">
        <f t="array" ref="BZ128">SUMPRODUCT(計算_投入係数表_加工!$D265:$DS265, 生産額_中分類, IF(列分類振分=BZ$3, 1, 0))/SUMPRODUCT(生産額_中分類, IF(列分類振分=BZ$3, 1, 0))</f>
        <v>#DIV/0!</v>
      </c>
      <c r="CA128" s="194" t="e">
        <f t="array" ref="CA128">SUMPRODUCT(計算_投入係数表_加工!$D265:$DS265, 生産額_中分類, IF(列分類振分=CA$3, 1, 0))/SUMPRODUCT(生産額_中分類, IF(列分類振分=CA$3, 1, 0))</f>
        <v>#DIV/0!</v>
      </c>
      <c r="CB128" s="194" t="e">
        <f t="array" ref="CB128">SUMPRODUCT(計算_投入係数表_加工!$D265:$DS265, 生産額_中分類, IF(列分類振分=CB$3, 1, 0))/SUMPRODUCT(生産額_中分類, IF(列分類振分=CB$3, 1, 0))</f>
        <v>#DIV/0!</v>
      </c>
      <c r="CC128" s="194" t="e">
        <f t="array" ref="CC128">SUMPRODUCT(計算_投入係数表_加工!$D265:$DS265, 生産額_中分類, IF(列分類振分=CC$3, 1, 0))/SUMPRODUCT(生産額_中分類, IF(列分類振分=CC$3, 1, 0))</f>
        <v>#DIV/0!</v>
      </c>
      <c r="CD128" s="194" t="e">
        <f t="array" ref="CD128">SUMPRODUCT(計算_投入係数表_加工!$D265:$DS265, 生産額_中分類, IF(列分類振分=CD$3, 1, 0))/SUMPRODUCT(生産額_中分類, IF(列分類振分=CD$3, 1, 0))</f>
        <v>#DIV/0!</v>
      </c>
      <c r="CE128" s="194" t="e">
        <f t="array" ref="CE128">SUMPRODUCT(計算_投入係数表_加工!$D265:$DS265, 生産額_中分類, IF(列分類振分=CE$3, 1, 0))/SUMPRODUCT(生産額_中分類, IF(列分類振分=CE$3, 1, 0))</f>
        <v>#DIV/0!</v>
      </c>
      <c r="CF128" s="194" t="e">
        <f t="array" ref="CF128">SUMPRODUCT(計算_投入係数表_加工!$D265:$DS265, 生産額_中分類, IF(列分類振分=CF$3, 1, 0))/SUMPRODUCT(生産額_中分類, IF(列分類振分=CF$3, 1, 0))</f>
        <v>#DIV/0!</v>
      </c>
      <c r="CG128" s="194" t="e">
        <f t="array" ref="CG128">SUMPRODUCT(計算_投入係数表_加工!$D265:$DS265, 生産額_中分類, IF(列分類振分=CG$3, 1, 0))/SUMPRODUCT(生産額_中分類, IF(列分類振分=CG$3, 1, 0))</f>
        <v>#DIV/0!</v>
      </c>
      <c r="CH128" s="194" t="e">
        <f t="array" ref="CH128">SUMPRODUCT(計算_投入係数表_加工!$D265:$DS265, 生産額_中分類, IF(列分類振分=CH$3, 1, 0))/SUMPRODUCT(生産額_中分類, IF(列分類振分=CH$3, 1, 0))</f>
        <v>#DIV/0!</v>
      </c>
      <c r="CI128" s="194" t="e">
        <f t="array" ref="CI128">SUMPRODUCT(計算_投入係数表_加工!$D265:$DS265, 生産額_中分類, IF(列分類振分=CI$3, 1, 0))/SUMPRODUCT(生産額_中分類, IF(列分類振分=CI$3, 1, 0))</f>
        <v>#DIV/0!</v>
      </c>
      <c r="CJ128" s="194" t="e">
        <f t="array" ref="CJ128">SUMPRODUCT(計算_投入係数表_加工!$D265:$DS265, 生産額_中分類, IF(列分類振分=CJ$3, 1, 0))/SUMPRODUCT(生産額_中分類, IF(列分類振分=CJ$3, 1, 0))</f>
        <v>#DIV/0!</v>
      </c>
      <c r="CK128" s="194" t="e">
        <f t="array" ref="CK128">SUMPRODUCT(計算_投入係数表_加工!$D265:$DS265, 生産額_中分類, IF(列分類振分=CK$3, 1, 0))/SUMPRODUCT(生産額_中分類, IF(列分類振分=CK$3, 1, 0))</f>
        <v>#DIV/0!</v>
      </c>
      <c r="CL128" s="194" t="e">
        <f t="array" ref="CL128">SUMPRODUCT(計算_投入係数表_加工!$D265:$DS265, 生産額_中分類, IF(列分類振分=CL$3, 1, 0))/SUMPRODUCT(生産額_中分類, IF(列分類振分=CL$3, 1, 0))</f>
        <v>#DIV/0!</v>
      </c>
      <c r="CM128" s="194" t="e">
        <f t="array" ref="CM128">SUMPRODUCT(計算_投入係数表_加工!$D265:$DS265, 生産額_中分類, IF(列分類振分=CM$3, 1, 0))/SUMPRODUCT(生産額_中分類, IF(列分類振分=CM$3, 1, 0))</f>
        <v>#DIV/0!</v>
      </c>
      <c r="CN128" s="194" t="e">
        <f t="array" ref="CN128">SUMPRODUCT(計算_投入係数表_加工!$D265:$DS265, 生産額_中分類, IF(列分類振分=CN$3, 1, 0))/SUMPRODUCT(生産額_中分類, IF(列分類振分=CN$3, 1, 0))</f>
        <v>#DIV/0!</v>
      </c>
      <c r="CO128" s="194" t="e">
        <f t="array" ref="CO128">SUMPRODUCT(計算_投入係数表_加工!$D265:$DS265, 生産額_中分類, IF(列分類振分=CO$3, 1, 0))/SUMPRODUCT(生産額_中分類, IF(列分類振分=CO$3, 1, 0))</f>
        <v>#DIV/0!</v>
      </c>
      <c r="CP128" s="194" t="e">
        <f t="array" ref="CP128">SUMPRODUCT(計算_投入係数表_加工!$D265:$DS265, 生産額_中分類, IF(列分類振分=CP$3, 1, 0))/SUMPRODUCT(生産額_中分類, IF(列分類振分=CP$3, 1, 0))</f>
        <v>#DIV/0!</v>
      </c>
      <c r="CQ128" s="194" t="e">
        <f t="array" ref="CQ128">SUMPRODUCT(計算_投入係数表_加工!$D265:$DS265, 生産額_中分類, IF(列分類振分=CQ$3, 1, 0))/SUMPRODUCT(生産額_中分類, IF(列分類振分=CQ$3, 1, 0))</f>
        <v>#DIV/0!</v>
      </c>
      <c r="CR128" s="194" t="e">
        <f t="array" ref="CR128">SUMPRODUCT(計算_投入係数表_加工!$D265:$DS265, 生産額_中分類, IF(列分類振分=CR$3, 1, 0))/SUMPRODUCT(生産額_中分類, IF(列分類振分=CR$3, 1, 0))</f>
        <v>#DIV/0!</v>
      </c>
      <c r="CS128" s="194" t="e">
        <f t="array" ref="CS128">SUMPRODUCT(計算_投入係数表_加工!$D265:$DS265, 生産額_中分類, IF(列分類振分=CS$3, 1, 0))/SUMPRODUCT(生産額_中分類, IF(列分類振分=CS$3, 1, 0))</f>
        <v>#DIV/0!</v>
      </c>
      <c r="CT128" s="194" t="e">
        <f t="array" ref="CT128">SUMPRODUCT(計算_投入係数表_加工!$D265:$DS265, 生産額_中分類, IF(列分類振分=CT$3, 1, 0))/SUMPRODUCT(生産額_中分類, IF(列分類振分=CT$3, 1, 0))</f>
        <v>#DIV/0!</v>
      </c>
      <c r="CU128" s="194" t="e">
        <f t="array" ref="CU128">SUMPRODUCT(計算_投入係数表_加工!$D265:$DS265, 生産額_中分類, IF(列分類振分=CU$3, 1, 0))/SUMPRODUCT(生産額_中分類, IF(列分類振分=CU$3, 1, 0))</f>
        <v>#DIV/0!</v>
      </c>
      <c r="CV128" s="194" t="e">
        <f t="array" ref="CV128">SUMPRODUCT(計算_投入係数表_加工!$D265:$DS265, 生産額_中分類, IF(列分類振分=CV$3, 1, 0))/SUMPRODUCT(生産額_中分類, IF(列分類振分=CV$3, 1, 0))</f>
        <v>#DIV/0!</v>
      </c>
      <c r="CW128" s="194" t="e">
        <f t="array" ref="CW128">SUMPRODUCT(計算_投入係数表_加工!$D265:$DS265, 生産額_中分類, IF(列分類振分=CW$3, 1, 0))/SUMPRODUCT(生産額_中分類, IF(列分類振分=CW$3, 1, 0))</f>
        <v>#DIV/0!</v>
      </c>
      <c r="CX128" s="194" t="e">
        <f t="array" ref="CX128">SUMPRODUCT(計算_投入係数表_加工!$D265:$DS265, 生産額_中分類, IF(列分類振分=CX$3, 1, 0))/SUMPRODUCT(生産額_中分類, IF(列分類振分=CX$3, 1, 0))</f>
        <v>#DIV/0!</v>
      </c>
      <c r="CY128" s="194" t="e">
        <f t="array" ref="CY128">SUMPRODUCT(計算_投入係数表_加工!$D265:$DS265, 生産額_中分類, IF(列分類振分=CY$3, 1, 0))/SUMPRODUCT(生産額_中分類, IF(列分類振分=CY$3, 1, 0))</f>
        <v>#DIV/0!</v>
      </c>
      <c r="CZ128" s="194" t="e">
        <f t="array" ref="CZ128">SUMPRODUCT(計算_投入係数表_加工!$D265:$DS265, 生産額_中分類, IF(列分類振分=CZ$3, 1, 0))/SUMPRODUCT(生産額_中分類, IF(列分類振分=CZ$3, 1, 0))</f>
        <v>#DIV/0!</v>
      </c>
      <c r="DA128" s="194" t="e">
        <f t="array" ref="DA128">SUMPRODUCT(計算_投入係数表_加工!$D265:$DS265, 生産額_中分類, IF(列分類振分=DA$3, 1, 0))/SUMPRODUCT(生産額_中分類, IF(列分類振分=DA$3, 1, 0))</f>
        <v>#DIV/0!</v>
      </c>
      <c r="DB128" s="194" t="e">
        <f t="array" ref="DB128">SUMPRODUCT(計算_投入係数表_加工!$D265:$DS265, 生産額_中分類, IF(列分類振分=DB$3, 1, 0))/SUMPRODUCT(生産額_中分類, IF(列分類振分=DB$3, 1, 0))</f>
        <v>#DIV/0!</v>
      </c>
      <c r="DC128" s="194" t="e">
        <f t="array" ref="DC128">SUMPRODUCT(計算_投入係数表_加工!$D265:$DS265, 生産額_中分類, IF(列分類振分=DC$3, 1, 0))/SUMPRODUCT(生産額_中分類, IF(列分類振分=DC$3, 1, 0))</f>
        <v>#DIV/0!</v>
      </c>
      <c r="DD128" s="194" t="e">
        <f t="array" ref="DD128">SUMPRODUCT(計算_投入係数表_加工!$D265:$DS265, 生産額_中分類, IF(列分類振分=DD$3, 1, 0))/SUMPRODUCT(生産額_中分類, IF(列分類振分=DD$3, 1, 0))</f>
        <v>#DIV/0!</v>
      </c>
      <c r="DE128" s="194" t="e">
        <f t="array" ref="DE128">SUMPRODUCT(計算_投入係数表_加工!$D265:$DS265, 生産額_中分類, IF(列分類振分=DE$3, 1, 0))/SUMPRODUCT(生産額_中分類, IF(列分類振分=DE$3, 1, 0))</f>
        <v>#DIV/0!</v>
      </c>
      <c r="DF128" s="194" t="e">
        <f t="array" ref="DF128">SUMPRODUCT(計算_投入係数表_加工!$D265:$DS265, 生産額_中分類, IF(列分類振分=DF$3, 1, 0))/SUMPRODUCT(生産額_中分類, IF(列分類振分=DF$3, 1, 0))</f>
        <v>#DIV/0!</v>
      </c>
      <c r="DG128" s="194" t="e">
        <f t="array" ref="DG128">SUMPRODUCT(計算_投入係数表_加工!$D265:$DS265, 生産額_中分類, IF(列分類振分=DG$3, 1, 0))/SUMPRODUCT(生産額_中分類, IF(列分類振分=DG$3, 1, 0))</f>
        <v>#DIV/0!</v>
      </c>
      <c r="DH128" s="194" t="e">
        <f t="array" ref="DH128">SUMPRODUCT(計算_投入係数表_加工!$D265:$DS265, 生産額_中分類, IF(列分類振分=DH$3, 1, 0))/SUMPRODUCT(生産額_中分類, IF(列分類振分=DH$3, 1, 0))</f>
        <v>#DIV/0!</v>
      </c>
      <c r="DI128" s="194" t="e">
        <f t="array" ref="DI128">SUMPRODUCT(計算_投入係数表_加工!$D265:$DS265, 生産額_中分類, IF(列分類振分=DI$3, 1, 0))/SUMPRODUCT(生産額_中分類, IF(列分類振分=DI$3, 1, 0))</f>
        <v>#DIV/0!</v>
      </c>
      <c r="DJ128" s="194" t="e">
        <f t="array" ref="DJ128">SUMPRODUCT(計算_投入係数表_加工!$D265:$DS265, 生産額_中分類, IF(列分類振分=DJ$3, 1, 0))/SUMPRODUCT(生産額_中分類, IF(列分類振分=DJ$3, 1, 0))</f>
        <v>#DIV/0!</v>
      </c>
      <c r="DK128" s="194" t="e">
        <f t="array" ref="DK128">SUMPRODUCT(計算_投入係数表_加工!$D265:$DS265, 生産額_中分類, IF(列分類振分=DK$3, 1, 0))/SUMPRODUCT(生産額_中分類, IF(列分類振分=DK$3, 1, 0))</f>
        <v>#DIV/0!</v>
      </c>
      <c r="DL128" s="194" t="e">
        <f t="array" ref="DL128">SUMPRODUCT(計算_投入係数表_加工!$D265:$DS265, 生産額_中分類, IF(列分類振分=DL$3, 1, 0))/SUMPRODUCT(生産額_中分類, IF(列分類振分=DL$3, 1, 0))</f>
        <v>#DIV/0!</v>
      </c>
      <c r="DM128" s="194" t="e">
        <f t="array" ref="DM128">SUMPRODUCT(計算_投入係数表_加工!$D265:$DS265, 生産額_中分類, IF(列分類振分=DM$3, 1, 0))/SUMPRODUCT(生産額_中分類, IF(列分類振分=DM$3, 1, 0))</f>
        <v>#DIV/0!</v>
      </c>
      <c r="DN128" s="194" t="e">
        <f t="array" ref="DN128">SUMPRODUCT(計算_投入係数表_加工!$D265:$DS265, 生産額_中分類, IF(列分類振分=DN$3, 1, 0))/SUMPRODUCT(生産額_中分類, IF(列分類振分=DN$3, 1, 0))</f>
        <v>#DIV/0!</v>
      </c>
      <c r="DO128" s="194" t="e">
        <f t="array" ref="DO128">SUMPRODUCT(計算_投入係数表_加工!$D265:$DS265, 生産額_中分類, IF(列分類振分=DO$3, 1, 0))/SUMPRODUCT(生産額_中分類, IF(列分類振分=DO$3, 1, 0))</f>
        <v>#DIV/0!</v>
      </c>
      <c r="DP128" s="194" t="e">
        <f t="array" ref="DP128">SUMPRODUCT(計算_投入係数表_加工!$D265:$DS265, 生産額_中分類, IF(列分類振分=DP$3, 1, 0))/SUMPRODUCT(生産額_中分類, IF(列分類振分=DP$3, 1, 0))</f>
        <v>#DIV/0!</v>
      </c>
      <c r="DQ128" s="194" t="e">
        <f t="array" ref="DQ128">SUMPRODUCT(計算_投入係数表_加工!$D265:$DS265, 生産額_中分類, IF(列分類振分=DQ$3, 1, 0))/SUMPRODUCT(生産額_中分類, IF(列分類振分=DQ$3, 1, 0))</f>
        <v>#DIV/0!</v>
      </c>
      <c r="DR128" s="194" t="e">
        <f t="array" ref="DR128">SUMPRODUCT(計算_投入係数表_加工!$D265:$DS265, 生産額_中分類, IF(列分類振分=DR$3, 1, 0))/SUMPRODUCT(生産額_中分類, IF(列分類振分=DR$3, 1, 0))</f>
        <v>#DIV/0!</v>
      </c>
      <c r="DS128" s="194" t="e">
        <f t="array" ref="DS128">SUMPRODUCT(計算_投入係数表_加工!$D265:$DS265, 生産額_中分類, IF(列分類振分=DS$3, 1, 0))/SUMPRODUCT(生産額_中分類, IF(列分類振分=DS$3, 1, 0))</f>
        <v>#DIV/0!</v>
      </c>
      <c r="DT128" s="23">
        <f>入力_北海道投入係数表!DT128</f>
        <v>9.3255924400429846E-2</v>
      </c>
    </row>
    <row r="129" spans="2:126" customFormat="1" x14ac:dyDescent="0.25">
      <c r="B129" s="21"/>
      <c r="C129" s="192" t="s">
        <v>224</v>
      </c>
      <c r="D129" s="193">
        <f t="array" ref="D129">SUMPRODUCT(計算_投入係数表_加工!$D266:$DS266, 生産額_中分類, IF(列分類振分=D$3, 1, 0))/SUMPRODUCT(生産額_中分類, IF(列分類振分=D$3, 1, 0))</f>
        <v>0</v>
      </c>
      <c r="E129" s="194">
        <f t="array" ref="E129">SUMPRODUCT(計算_投入係数表_加工!$D266:$DS266, 生産額_中分類, IF(列分類振分=E$3, 1, 0))/SUMPRODUCT(生産額_中分類, IF(列分類振分=E$3, 1, 0))</f>
        <v>0</v>
      </c>
      <c r="F129" s="194">
        <f t="array" ref="F129">SUMPRODUCT(計算_投入係数表_加工!$D266:$DS266, 生産額_中分類, IF(列分類振分=F$3, 1, 0))/SUMPRODUCT(生産額_中分類, IF(列分類振分=F$3, 1, 0))</f>
        <v>0</v>
      </c>
      <c r="G129" s="194">
        <f t="array" ref="G129">SUMPRODUCT(計算_投入係数表_加工!$D266:$DS266, 生産額_中分類, IF(列分類振分=G$3, 1, 0))/SUMPRODUCT(生産額_中分類, IF(列分類振分=G$3, 1, 0))</f>
        <v>0</v>
      </c>
      <c r="H129" s="194">
        <f t="array" ref="H129">SUMPRODUCT(計算_投入係数表_加工!$D266:$DS266, 生産額_中分類, IF(列分類振分=H$3, 1, 0))/SUMPRODUCT(生産額_中分類, IF(列分類振分=H$3, 1, 0))</f>
        <v>5.4290391817501909E-5</v>
      </c>
      <c r="I129" s="194">
        <f t="array" ref="I129">SUMPRODUCT(計算_投入係数表_加工!$D266:$DS266, 生産額_中分類, IF(列分類振分=I$3, 1, 0))/SUMPRODUCT(生産額_中分類, IF(列分類振分=I$3, 1, 0))</f>
        <v>0</v>
      </c>
      <c r="J129" s="194">
        <f t="array" ref="J129">SUMPRODUCT(計算_投入係数表_加工!$D266:$DS266, 生産額_中分類, IF(列分類振分=J$3, 1, 0))/SUMPRODUCT(生産額_中分類, IF(列分類振分=J$3, 1, 0))</f>
        <v>1.1926364223215765E-2</v>
      </c>
      <c r="K129" s="194">
        <f t="array" ref="K129">SUMPRODUCT(計算_投入係数表_加工!$D266:$DS266, 生産額_中分類, IF(列分類振分=K$3, 1, 0))/SUMPRODUCT(生産額_中分類, IF(列分類振分=K$3, 1, 0))</f>
        <v>0</v>
      </c>
      <c r="L129" s="194">
        <f t="array" ref="L129">SUMPRODUCT(計算_投入係数表_加工!$D266:$DS266, 生産額_中分類, IF(列分類振分=L$3, 1, 0))/SUMPRODUCT(生産額_中分類, IF(列分類振分=L$3, 1, 0))</f>
        <v>0</v>
      </c>
      <c r="M129" s="194">
        <f t="array" ref="M129">SUMPRODUCT(計算_投入係数表_加工!$D266:$DS266, 生産額_中分類, IF(列分類振分=M$3, 1, 0))/SUMPRODUCT(生産額_中分類, IF(列分類振分=M$3, 1, 0))</f>
        <v>9.1554471198695471E-5</v>
      </c>
      <c r="N129" s="194">
        <f t="array" ref="N129">SUMPRODUCT(計算_投入係数表_加工!$D266:$DS266, 生産額_中分類, IF(列分類振分=N$3, 1, 0))/SUMPRODUCT(生産額_中分類, IF(列分類振分=N$3, 1, 0))</f>
        <v>0.30270621885449717</v>
      </c>
      <c r="O129" s="194">
        <f t="array" ref="O129">SUMPRODUCT(計算_投入係数表_加工!$D266:$DS266, 生産額_中分類, IF(列分類振分=O$3, 1, 0))/SUMPRODUCT(生産額_中分類, IF(列分類振分=O$3, 1, 0))</f>
        <v>5.9325053789923638E-3</v>
      </c>
      <c r="P129" s="194">
        <f t="array" ref="P129">SUMPRODUCT(計算_投入係数表_加工!$D266:$DS266, 生産額_中分類, IF(列分類振分=P$3, 1, 0))/SUMPRODUCT(生産額_中分類, IF(列分類振分=P$3, 1, 0))</f>
        <v>0</v>
      </c>
      <c r="Q129" s="194" t="e">
        <f t="array" ref="Q129">SUMPRODUCT(計算_投入係数表_加工!$D266:$DS266, 生産額_中分類, IF(列分類振分=Q$3, 1, 0))/SUMPRODUCT(生産額_中分類, IF(列分類振分=Q$3, 1, 0))</f>
        <v>#DIV/0!</v>
      </c>
      <c r="R129" s="194" t="e">
        <f t="array" ref="R129">SUMPRODUCT(計算_投入係数表_加工!$D266:$DS266, 生産額_中分類, IF(列分類振分=R$3, 1, 0))/SUMPRODUCT(生産額_中分類, IF(列分類振分=R$3, 1, 0))</f>
        <v>#DIV/0!</v>
      </c>
      <c r="S129" s="194" t="e">
        <f t="array" ref="S129">SUMPRODUCT(計算_投入係数表_加工!$D266:$DS266, 生産額_中分類, IF(列分類振分=S$3, 1, 0))/SUMPRODUCT(生産額_中分類, IF(列分類振分=S$3, 1, 0))</f>
        <v>#DIV/0!</v>
      </c>
      <c r="T129" s="194" t="e">
        <f t="array" ref="T129">SUMPRODUCT(計算_投入係数表_加工!$D266:$DS266, 生産額_中分類, IF(列分類振分=T$3, 1, 0))/SUMPRODUCT(生産額_中分類, IF(列分類振分=T$3, 1, 0))</f>
        <v>#DIV/0!</v>
      </c>
      <c r="U129" s="194" t="e">
        <f t="array" ref="U129">SUMPRODUCT(計算_投入係数表_加工!$D266:$DS266, 生産額_中分類, IF(列分類振分=U$3, 1, 0))/SUMPRODUCT(生産額_中分類, IF(列分類振分=U$3, 1, 0))</f>
        <v>#DIV/0!</v>
      </c>
      <c r="V129" s="194" t="e">
        <f t="array" ref="V129">SUMPRODUCT(計算_投入係数表_加工!$D266:$DS266, 生産額_中分類, IF(列分類振分=V$3, 1, 0))/SUMPRODUCT(生産額_中分類, IF(列分類振分=V$3, 1, 0))</f>
        <v>#DIV/0!</v>
      </c>
      <c r="W129" s="194" t="e">
        <f t="array" ref="W129">SUMPRODUCT(計算_投入係数表_加工!$D266:$DS266, 生産額_中分類, IF(列分類振分=W$3, 1, 0))/SUMPRODUCT(生産額_中分類, IF(列分類振分=W$3, 1, 0))</f>
        <v>#DIV/0!</v>
      </c>
      <c r="X129" s="194" t="e">
        <f t="array" ref="X129">SUMPRODUCT(計算_投入係数表_加工!$D266:$DS266, 生産額_中分類, IF(列分類振分=X$3, 1, 0))/SUMPRODUCT(生産額_中分類, IF(列分類振分=X$3, 1, 0))</f>
        <v>#DIV/0!</v>
      </c>
      <c r="Y129" s="194" t="e">
        <f t="array" ref="Y129">SUMPRODUCT(計算_投入係数表_加工!$D266:$DS266, 生産額_中分類, IF(列分類振分=Y$3, 1, 0))/SUMPRODUCT(生産額_中分類, IF(列分類振分=Y$3, 1, 0))</f>
        <v>#DIV/0!</v>
      </c>
      <c r="Z129" s="194" t="e">
        <f t="array" ref="Z129">SUMPRODUCT(計算_投入係数表_加工!$D266:$DS266, 生産額_中分類, IF(列分類振分=Z$3, 1, 0))/SUMPRODUCT(生産額_中分類, IF(列分類振分=Z$3, 1, 0))</f>
        <v>#DIV/0!</v>
      </c>
      <c r="AA129" s="194" t="e">
        <f t="array" ref="AA129">SUMPRODUCT(計算_投入係数表_加工!$D266:$DS266, 生産額_中分類, IF(列分類振分=AA$3, 1, 0))/SUMPRODUCT(生産額_中分類, IF(列分類振分=AA$3, 1, 0))</f>
        <v>#DIV/0!</v>
      </c>
      <c r="AB129" s="194" t="e">
        <f t="array" ref="AB129">SUMPRODUCT(計算_投入係数表_加工!$D266:$DS266, 生産額_中分類, IF(列分類振分=AB$3, 1, 0))/SUMPRODUCT(生産額_中分類, IF(列分類振分=AB$3, 1, 0))</f>
        <v>#DIV/0!</v>
      </c>
      <c r="AC129" s="194" t="e">
        <f t="array" ref="AC129">SUMPRODUCT(計算_投入係数表_加工!$D266:$DS266, 生産額_中分類, IF(列分類振分=AC$3, 1, 0))/SUMPRODUCT(生産額_中分類, IF(列分類振分=AC$3, 1, 0))</f>
        <v>#DIV/0!</v>
      </c>
      <c r="AD129" s="194" t="e">
        <f t="array" ref="AD129">SUMPRODUCT(計算_投入係数表_加工!$D266:$DS266, 生産額_中分類, IF(列分類振分=AD$3, 1, 0))/SUMPRODUCT(生産額_中分類, IF(列分類振分=AD$3, 1, 0))</f>
        <v>#DIV/0!</v>
      </c>
      <c r="AE129" s="194" t="e">
        <f t="array" ref="AE129">SUMPRODUCT(計算_投入係数表_加工!$D266:$DS266, 生産額_中分類, IF(列分類振分=AE$3, 1, 0))/SUMPRODUCT(生産額_中分類, IF(列分類振分=AE$3, 1, 0))</f>
        <v>#DIV/0!</v>
      </c>
      <c r="AF129" s="194" t="e">
        <f t="array" ref="AF129">SUMPRODUCT(計算_投入係数表_加工!$D266:$DS266, 生産額_中分類, IF(列分類振分=AF$3, 1, 0))/SUMPRODUCT(生産額_中分類, IF(列分類振分=AF$3, 1, 0))</f>
        <v>#DIV/0!</v>
      </c>
      <c r="AG129" s="194" t="e">
        <f t="array" ref="AG129">SUMPRODUCT(計算_投入係数表_加工!$D266:$DS266, 生産額_中分類, IF(列分類振分=AG$3, 1, 0))/SUMPRODUCT(生産額_中分類, IF(列分類振分=AG$3, 1, 0))</f>
        <v>#DIV/0!</v>
      </c>
      <c r="AH129" s="194" t="e">
        <f t="array" ref="AH129">SUMPRODUCT(計算_投入係数表_加工!$D266:$DS266, 生産額_中分類, IF(列分類振分=AH$3, 1, 0))/SUMPRODUCT(生産額_中分類, IF(列分類振分=AH$3, 1, 0))</f>
        <v>#DIV/0!</v>
      </c>
      <c r="AI129" s="194" t="e">
        <f t="array" ref="AI129">SUMPRODUCT(計算_投入係数表_加工!$D266:$DS266, 生産額_中分類, IF(列分類振分=AI$3, 1, 0))/SUMPRODUCT(生産額_中分類, IF(列分類振分=AI$3, 1, 0))</f>
        <v>#DIV/0!</v>
      </c>
      <c r="AJ129" s="194" t="e">
        <f t="array" ref="AJ129">SUMPRODUCT(計算_投入係数表_加工!$D266:$DS266, 生産額_中分類, IF(列分類振分=AJ$3, 1, 0))/SUMPRODUCT(生産額_中分類, IF(列分類振分=AJ$3, 1, 0))</f>
        <v>#DIV/0!</v>
      </c>
      <c r="AK129" s="194" t="e">
        <f t="array" ref="AK129">SUMPRODUCT(計算_投入係数表_加工!$D266:$DS266, 生産額_中分類, IF(列分類振分=AK$3, 1, 0))/SUMPRODUCT(生産額_中分類, IF(列分類振分=AK$3, 1, 0))</f>
        <v>#DIV/0!</v>
      </c>
      <c r="AL129" s="194" t="e">
        <f t="array" ref="AL129">SUMPRODUCT(計算_投入係数表_加工!$D266:$DS266, 生産額_中分類, IF(列分類振分=AL$3, 1, 0))/SUMPRODUCT(生産額_中分類, IF(列分類振分=AL$3, 1, 0))</f>
        <v>#DIV/0!</v>
      </c>
      <c r="AM129" s="194" t="e">
        <f t="array" ref="AM129">SUMPRODUCT(計算_投入係数表_加工!$D266:$DS266, 生産額_中分類, IF(列分類振分=AM$3, 1, 0))/SUMPRODUCT(生産額_中分類, IF(列分類振分=AM$3, 1, 0))</f>
        <v>#DIV/0!</v>
      </c>
      <c r="AN129" s="194" t="e">
        <f t="array" ref="AN129">SUMPRODUCT(計算_投入係数表_加工!$D266:$DS266, 生産額_中分類, IF(列分類振分=AN$3, 1, 0))/SUMPRODUCT(生産額_中分類, IF(列分類振分=AN$3, 1, 0))</f>
        <v>#DIV/0!</v>
      </c>
      <c r="AO129" s="194" t="e">
        <f t="array" ref="AO129">SUMPRODUCT(計算_投入係数表_加工!$D266:$DS266, 生産額_中分類, IF(列分類振分=AO$3, 1, 0))/SUMPRODUCT(生産額_中分類, IF(列分類振分=AO$3, 1, 0))</f>
        <v>#DIV/0!</v>
      </c>
      <c r="AP129" s="194" t="e">
        <f t="array" ref="AP129">SUMPRODUCT(計算_投入係数表_加工!$D266:$DS266, 生産額_中分類, IF(列分類振分=AP$3, 1, 0))/SUMPRODUCT(生産額_中分類, IF(列分類振分=AP$3, 1, 0))</f>
        <v>#DIV/0!</v>
      </c>
      <c r="AQ129" s="194" t="e">
        <f t="array" ref="AQ129">SUMPRODUCT(計算_投入係数表_加工!$D266:$DS266, 生産額_中分類, IF(列分類振分=AQ$3, 1, 0))/SUMPRODUCT(生産額_中分類, IF(列分類振分=AQ$3, 1, 0))</f>
        <v>#DIV/0!</v>
      </c>
      <c r="AR129" s="194" t="e">
        <f t="array" ref="AR129">SUMPRODUCT(計算_投入係数表_加工!$D266:$DS266, 生産額_中分類, IF(列分類振分=AR$3, 1, 0))/SUMPRODUCT(生産額_中分類, IF(列分類振分=AR$3, 1, 0))</f>
        <v>#DIV/0!</v>
      </c>
      <c r="AS129" s="194" t="e">
        <f t="array" ref="AS129">SUMPRODUCT(計算_投入係数表_加工!$D266:$DS266, 生産額_中分類, IF(列分類振分=AS$3, 1, 0))/SUMPRODUCT(生産額_中分類, IF(列分類振分=AS$3, 1, 0))</f>
        <v>#DIV/0!</v>
      </c>
      <c r="AT129" s="194" t="e">
        <f t="array" ref="AT129">SUMPRODUCT(計算_投入係数表_加工!$D266:$DS266, 生産額_中分類, IF(列分類振分=AT$3, 1, 0))/SUMPRODUCT(生産額_中分類, IF(列分類振分=AT$3, 1, 0))</f>
        <v>#DIV/0!</v>
      </c>
      <c r="AU129" s="194" t="e">
        <f t="array" ref="AU129">SUMPRODUCT(計算_投入係数表_加工!$D266:$DS266, 生産額_中分類, IF(列分類振分=AU$3, 1, 0))/SUMPRODUCT(生産額_中分類, IF(列分類振分=AU$3, 1, 0))</f>
        <v>#DIV/0!</v>
      </c>
      <c r="AV129" s="194" t="e">
        <f t="array" ref="AV129">SUMPRODUCT(計算_投入係数表_加工!$D266:$DS266, 生産額_中分類, IF(列分類振分=AV$3, 1, 0))/SUMPRODUCT(生産額_中分類, IF(列分類振分=AV$3, 1, 0))</f>
        <v>#DIV/0!</v>
      </c>
      <c r="AW129" s="194" t="e">
        <f t="array" ref="AW129">SUMPRODUCT(計算_投入係数表_加工!$D266:$DS266, 生産額_中分類, IF(列分類振分=AW$3, 1, 0))/SUMPRODUCT(生産額_中分類, IF(列分類振分=AW$3, 1, 0))</f>
        <v>#DIV/0!</v>
      </c>
      <c r="AX129" s="194" t="e">
        <f t="array" ref="AX129">SUMPRODUCT(計算_投入係数表_加工!$D266:$DS266, 生産額_中分類, IF(列分類振分=AX$3, 1, 0))/SUMPRODUCT(生産額_中分類, IF(列分類振分=AX$3, 1, 0))</f>
        <v>#DIV/0!</v>
      </c>
      <c r="AY129" s="194" t="e">
        <f t="array" ref="AY129">SUMPRODUCT(計算_投入係数表_加工!$D266:$DS266, 生産額_中分類, IF(列分類振分=AY$3, 1, 0))/SUMPRODUCT(生産額_中分類, IF(列分類振分=AY$3, 1, 0))</f>
        <v>#DIV/0!</v>
      </c>
      <c r="AZ129" s="194" t="e">
        <f t="array" ref="AZ129">SUMPRODUCT(計算_投入係数表_加工!$D266:$DS266, 生産額_中分類, IF(列分類振分=AZ$3, 1, 0))/SUMPRODUCT(生産額_中分類, IF(列分類振分=AZ$3, 1, 0))</f>
        <v>#DIV/0!</v>
      </c>
      <c r="BA129" s="194" t="e">
        <f t="array" ref="BA129">SUMPRODUCT(計算_投入係数表_加工!$D266:$DS266, 生産額_中分類, IF(列分類振分=BA$3, 1, 0))/SUMPRODUCT(生産額_中分類, IF(列分類振分=BA$3, 1, 0))</f>
        <v>#DIV/0!</v>
      </c>
      <c r="BB129" s="194" t="e">
        <f t="array" ref="BB129">SUMPRODUCT(計算_投入係数表_加工!$D266:$DS266, 生産額_中分類, IF(列分類振分=BB$3, 1, 0))/SUMPRODUCT(生産額_中分類, IF(列分類振分=BB$3, 1, 0))</f>
        <v>#DIV/0!</v>
      </c>
      <c r="BC129" s="194" t="e">
        <f t="array" ref="BC129">SUMPRODUCT(計算_投入係数表_加工!$D266:$DS266, 生産額_中分類, IF(列分類振分=BC$3, 1, 0))/SUMPRODUCT(生産額_中分類, IF(列分類振分=BC$3, 1, 0))</f>
        <v>#DIV/0!</v>
      </c>
      <c r="BD129" s="194" t="e">
        <f t="array" ref="BD129">SUMPRODUCT(計算_投入係数表_加工!$D266:$DS266, 生産額_中分類, IF(列分類振分=BD$3, 1, 0))/SUMPRODUCT(生産額_中分類, IF(列分類振分=BD$3, 1, 0))</f>
        <v>#DIV/0!</v>
      </c>
      <c r="BE129" s="194" t="e">
        <f t="array" ref="BE129">SUMPRODUCT(計算_投入係数表_加工!$D266:$DS266, 生産額_中分類, IF(列分類振分=BE$3, 1, 0))/SUMPRODUCT(生産額_中分類, IF(列分類振分=BE$3, 1, 0))</f>
        <v>#DIV/0!</v>
      </c>
      <c r="BF129" s="194" t="e">
        <f t="array" ref="BF129">SUMPRODUCT(計算_投入係数表_加工!$D266:$DS266, 生産額_中分類, IF(列分類振分=BF$3, 1, 0))/SUMPRODUCT(生産額_中分類, IF(列分類振分=BF$3, 1, 0))</f>
        <v>#DIV/0!</v>
      </c>
      <c r="BG129" s="194" t="e">
        <f t="array" ref="BG129">SUMPRODUCT(計算_投入係数表_加工!$D266:$DS266, 生産額_中分類, IF(列分類振分=BG$3, 1, 0))/SUMPRODUCT(生産額_中分類, IF(列分類振分=BG$3, 1, 0))</f>
        <v>#DIV/0!</v>
      </c>
      <c r="BH129" s="194" t="e">
        <f t="array" ref="BH129">SUMPRODUCT(計算_投入係数表_加工!$D266:$DS266, 生産額_中分類, IF(列分類振分=BH$3, 1, 0))/SUMPRODUCT(生産額_中分類, IF(列分類振分=BH$3, 1, 0))</f>
        <v>#DIV/0!</v>
      </c>
      <c r="BI129" s="194" t="e">
        <f t="array" ref="BI129">SUMPRODUCT(計算_投入係数表_加工!$D266:$DS266, 生産額_中分類, IF(列分類振分=BI$3, 1, 0))/SUMPRODUCT(生産額_中分類, IF(列分類振分=BI$3, 1, 0))</f>
        <v>#DIV/0!</v>
      </c>
      <c r="BJ129" s="194" t="e">
        <f t="array" ref="BJ129">SUMPRODUCT(計算_投入係数表_加工!$D266:$DS266, 生産額_中分類, IF(列分類振分=BJ$3, 1, 0))/SUMPRODUCT(生産額_中分類, IF(列分類振分=BJ$3, 1, 0))</f>
        <v>#DIV/0!</v>
      </c>
      <c r="BK129" s="194" t="e">
        <f t="array" ref="BK129">SUMPRODUCT(計算_投入係数表_加工!$D266:$DS266, 生産額_中分類, IF(列分類振分=BK$3, 1, 0))/SUMPRODUCT(生産額_中分類, IF(列分類振分=BK$3, 1, 0))</f>
        <v>#DIV/0!</v>
      </c>
      <c r="BL129" s="194" t="e">
        <f t="array" ref="BL129">SUMPRODUCT(計算_投入係数表_加工!$D266:$DS266, 生産額_中分類, IF(列分類振分=BL$3, 1, 0))/SUMPRODUCT(生産額_中分類, IF(列分類振分=BL$3, 1, 0))</f>
        <v>#DIV/0!</v>
      </c>
      <c r="BM129" s="194" t="e">
        <f t="array" ref="BM129">SUMPRODUCT(計算_投入係数表_加工!$D266:$DS266, 生産額_中分類, IF(列分類振分=BM$3, 1, 0))/SUMPRODUCT(生産額_中分類, IF(列分類振分=BM$3, 1, 0))</f>
        <v>#DIV/0!</v>
      </c>
      <c r="BN129" s="194" t="e">
        <f t="array" ref="BN129">SUMPRODUCT(計算_投入係数表_加工!$D266:$DS266, 生産額_中分類, IF(列分類振分=BN$3, 1, 0))/SUMPRODUCT(生産額_中分類, IF(列分類振分=BN$3, 1, 0))</f>
        <v>#DIV/0!</v>
      </c>
      <c r="BO129" s="194" t="e">
        <f t="array" ref="BO129">SUMPRODUCT(計算_投入係数表_加工!$D266:$DS266, 生産額_中分類, IF(列分類振分=BO$3, 1, 0))/SUMPRODUCT(生産額_中分類, IF(列分類振分=BO$3, 1, 0))</f>
        <v>#DIV/0!</v>
      </c>
      <c r="BP129" s="194" t="e">
        <f t="array" ref="BP129">SUMPRODUCT(計算_投入係数表_加工!$D266:$DS266, 生産額_中分類, IF(列分類振分=BP$3, 1, 0))/SUMPRODUCT(生産額_中分類, IF(列分類振分=BP$3, 1, 0))</f>
        <v>#DIV/0!</v>
      </c>
      <c r="BQ129" s="194" t="e">
        <f t="array" ref="BQ129">SUMPRODUCT(計算_投入係数表_加工!$D266:$DS266, 生産額_中分類, IF(列分類振分=BQ$3, 1, 0))/SUMPRODUCT(生産額_中分類, IF(列分類振分=BQ$3, 1, 0))</f>
        <v>#DIV/0!</v>
      </c>
      <c r="BR129" s="194" t="e">
        <f t="array" ref="BR129">SUMPRODUCT(計算_投入係数表_加工!$D266:$DS266, 生産額_中分類, IF(列分類振分=BR$3, 1, 0))/SUMPRODUCT(生産額_中分類, IF(列分類振分=BR$3, 1, 0))</f>
        <v>#DIV/0!</v>
      </c>
      <c r="BS129" s="194" t="e">
        <f t="array" ref="BS129">SUMPRODUCT(計算_投入係数表_加工!$D266:$DS266, 生産額_中分類, IF(列分類振分=BS$3, 1, 0))/SUMPRODUCT(生産額_中分類, IF(列分類振分=BS$3, 1, 0))</f>
        <v>#DIV/0!</v>
      </c>
      <c r="BT129" s="194" t="e">
        <f t="array" ref="BT129">SUMPRODUCT(計算_投入係数表_加工!$D266:$DS266, 生産額_中分類, IF(列分類振分=BT$3, 1, 0))/SUMPRODUCT(生産額_中分類, IF(列分類振分=BT$3, 1, 0))</f>
        <v>#DIV/0!</v>
      </c>
      <c r="BU129" s="194" t="e">
        <f t="array" ref="BU129">SUMPRODUCT(計算_投入係数表_加工!$D266:$DS266, 生産額_中分類, IF(列分類振分=BU$3, 1, 0))/SUMPRODUCT(生産額_中分類, IF(列分類振分=BU$3, 1, 0))</f>
        <v>#DIV/0!</v>
      </c>
      <c r="BV129" s="194" t="e">
        <f t="array" ref="BV129">SUMPRODUCT(計算_投入係数表_加工!$D266:$DS266, 生産額_中分類, IF(列分類振分=BV$3, 1, 0))/SUMPRODUCT(生産額_中分類, IF(列分類振分=BV$3, 1, 0))</f>
        <v>#DIV/0!</v>
      </c>
      <c r="BW129" s="194" t="e">
        <f t="array" ref="BW129">SUMPRODUCT(計算_投入係数表_加工!$D266:$DS266, 生産額_中分類, IF(列分類振分=BW$3, 1, 0))/SUMPRODUCT(生産額_中分類, IF(列分類振分=BW$3, 1, 0))</f>
        <v>#DIV/0!</v>
      </c>
      <c r="BX129" s="194" t="e">
        <f t="array" ref="BX129">SUMPRODUCT(計算_投入係数表_加工!$D266:$DS266, 生産額_中分類, IF(列分類振分=BX$3, 1, 0))/SUMPRODUCT(生産額_中分類, IF(列分類振分=BX$3, 1, 0))</f>
        <v>#DIV/0!</v>
      </c>
      <c r="BY129" s="194" t="e">
        <f t="array" ref="BY129">SUMPRODUCT(計算_投入係数表_加工!$D266:$DS266, 生産額_中分類, IF(列分類振分=BY$3, 1, 0))/SUMPRODUCT(生産額_中分類, IF(列分類振分=BY$3, 1, 0))</f>
        <v>#DIV/0!</v>
      </c>
      <c r="BZ129" s="194" t="e">
        <f t="array" ref="BZ129">SUMPRODUCT(計算_投入係数表_加工!$D266:$DS266, 生産額_中分類, IF(列分類振分=BZ$3, 1, 0))/SUMPRODUCT(生産額_中分類, IF(列分類振分=BZ$3, 1, 0))</f>
        <v>#DIV/0!</v>
      </c>
      <c r="CA129" s="194" t="e">
        <f t="array" ref="CA129">SUMPRODUCT(計算_投入係数表_加工!$D266:$DS266, 生産額_中分類, IF(列分類振分=CA$3, 1, 0))/SUMPRODUCT(生産額_中分類, IF(列分類振分=CA$3, 1, 0))</f>
        <v>#DIV/0!</v>
      </c>
      <c r="CB129" s="194" t="e">
        <f t="array" ref="CB129">SUMPRODUCT(計算_投入係数表_加工!$D266:$DS266, 生産額_中分類, IF(列分類振分=CB$3, 1, 0))/SUMPRODUCT(生産額_中分類, IF(列分類振分=CB$3, 1, 0))</f>
        <v>#DIV/0!</v>
      </c>
      <c r="CC129" s="194" t="e">
        <f t="array" ref="CC129">SUMPRODUCT(計算_投入係数表_加工!$D266:$DS266, 生産額_中分類, IF(列分類振分=CC$3, 1, 0))/SUMPRODUCT(生産額_中分類, IF(列分類振分=CC$3, 1, 0))</f>
        <v>#DIV/0!</v>
      </c>
      <c r="CD129" s="194" t="e">
        <f t="array" ref="CD129">SUMPRODUCT(計算_投入係数表_加工!$D266:$DS266, 生産額_中分類, IF(列分類振分=CD$3, 1, 0))/SUMPRODUCT(生産額_中分類, IF(列分類振分=CD$3, 1, 0))</f>
        <v>#DIV/0!</v>
      </c>
      <c r="CE129" s="194" t="e">
        <f t="array" ref="CE129">SUMPRODUCT(計算_投入係数表_加工!$D266:$DS266, 生産額_中分類, IF(列分類振分=CE$3, 1, 0))/SUMPRODUCT(生産額_中分類, IF(列分類振分=CE$3, 1, 0))</f>
        <v>#DIV/0!</v>
      </c>
      <c r="CF129" s="194" t="e">
        <f t="array" ref="CF129">SUMPRODUCT(計算_投入係数表_加工!$D266:$DS266, 生産額_中分類, IF(列分類振分=CF$3, 1, 0))/SUMPRODUCT(生産額_中分類, IF(列分類振分=CF$3, 1, 0))</f>
        <v>#DIV/0!</v>
      </c>
      <c r="CG129" s="194" t="e">
        <f t="array" ref="CG129">SUMPRODUCT(計算_投入係数表_加工!$D266:$DS266, 生産額_中分類, IF(列分類振分=CG$3, 1, 0))/SUMPRODUCT(生産額_中分類, IF(列分類振分=CG$3, 1, 0))</f>
        <v>#DIV/0!</v>
      </c>
      <c r="CH129" s="194" t="e">
        <f t="array" ref="CH129">SUMPRODUCT(計算_投入係数表_加工!$D266:$DS266, 生産額_中分類, IF(列分類振分=CH$3, 1, 0))/SUMPRODUCT(生産額_中分類, IF(列分類振分=CH$3, 1, 0))</f>
        <v>#DIV/0!</v>
      </c>
      <c r="CI129" s="194" t="e">
        <f t="array" ref="CI129">SUMPRODUCT(計算_投入係数表_加工!$D266:$DS266, 生産額_中分類, IF(列分類振分=CI$3, 1, 0))/SUMPRODUCT(生産額_中分類, IF(列分類振分=CI$3, 1, 0))</f>
        <v>#DIV/0!</v>
      </c>
      <c r="CJ129" s="194" t="e">
        <f t="array" ref="CJ129">SUMPRODUCT(計算_投入係数表_加工!$D266:$DS266, 生産額_中分類, IF(列分類振分=CJ$3, 1, 0))/SUMPRODUCT(生産額_中分類, IF(列分類振分=CJ$3, 1, 0))</f>
        <v>#DIV/0!</v>
      </c>
      <c r="CK129" s="194" t="e">
        <f t="array" ref="CK129">SUMPRODUCT(計算_投入係数表_加工!$D266:$DS266, 生産額_中分類, IF(列分類振分=CK$3, 1, 0))/SUMPRODUCT(生産額_中分類, IF(列分類振分=CK$3, 1, 0))</f>
        <v>#DIV/0!</v>
      </c>
      <c r="CL129" s="194" t="e">
        <f t="array" ref="CL129">SUMPRODUCT(計算_投入係数表_加工!$D266:$DS266, 生産額_中分類, IF(列分類振分=CL$3, 1, 0))/SUMPRODUCT(生産額_中分類, IF(列分類振分=CL$3, 1, 0))</f>
        <v>#DIV/0!</v>
      </c>
      <c r="CM129" s="194" t="e">
        <f t="array" ref="CM129">SUMPRODUCT(計算_投入係数表_加工!$D266:$DS266, 生産額_中分類, IF(列分類振分=CM$3, 1, 0))/SUMPRODUCT(生産額_中分類, IF(列分類振分=CM$3, 1, 0))</f>
        <v>#DIV/0!</v>
      </c>
      <c r="CN129" s="194" t="e">
        <f t="array" ref="CN129">SUMPRODUCT(計算_投入係数表_加工!$D266:$DS266, 生産額_中分類, IF(列分類振分=CN$3, 1, 0))/SUMPRODUCT(生産額_中分類, IF(列分類振分=CN$3, 1, 0))</f>
        <v>#DIV/0!</v>
      </c>
      <c r="CO129" s="194" t="e">
        <f t="array" ref="CO129">SUMPRODUCT(計算_投入係数表_加工!$D266:$DS266, 生産額_中分類, IF(列分類振分=CO$3, 1, 0))/SUMPRODUCT(生産額_中分類, IF(列分類振分=CO$3, 1, 0))</f>
        <v>#DIV/0!</v>
      </c>
      <c r="CP129" s="194" t="e">
        <f t="array" ref="CP129">SUMPRODUCT(計算_投入係数表_加工!$D266:$DS266, 生産額_中分類, IF(列分類振分=CP$3, 1, 0))/SUMPRODUCT(生産額_中分類, IF(列分類振分=CP$3, 1, 0))</f>
        <v>#DIV/0!</v>
      </c>
      <c r="CQ129" s="194" t="e">
        <f t="array" ref="CQ129">SUMPRODUCT(計算_投入係数表_加工!$D266:$DS266, 生産額_中分類, IF(列分類振分=CQ$3, 1, 0))/SUMPRODUCT(生産額_中分類, IF(列分類振分=CQ$3, 1, 0))</f>
        <v>#DIV/0!</v>
      </c>
      <c r="CR129" s="194" t="e">
        <f t="array" ref="CR129">SUMPRODUCT(計算_投入係数表_加工!$D266:$DS266, 生産額_中分類, IF(列分類振分=CR$3, 1, 0))/SUMPRODUCT(生産額_中分類, IF(列分類振分=CR$3, 1, 0))</f>
        <v>#DIV/0!</v>
      </c>
      <c r="CS129" s="194" t="e">
        <f t="array" ref="CS129">SUMPRODUCT(計算_投入係数表_加工!$D266:$DS266, 生産額_中分類, IF(列分類振分=CS$3, 1, 0))/SUMPRODUCT(生産額_中分類, IF(列分類振分=CS$3, 1, 0))</f>
        <v>#DIV/0!</v>
      </c>
      <c r="CT129" s="194" t="e">
        <f t="array" ref="CT129">SUMPRODUCT(計算_投入係数表_加工!$D266:$DS266, 生産額_中分類, IF(列分類振分=CT$3, 1, 0))/SUMPRODUCT(生産額_中分類, IF(列分類振分=CT$3, 1, 0))</f>
        <v>#DIV/0!</v>
      </c>
      <c r="CU129" s="194" t="e">
        <f t="array" ref="CU129">SUMPRODUCT(計算_投入係数表_加工!$D266:$DS266, 生産額_中分類, IF(列分類振分=CU$3, 1, 0))/SUMPRODUCT(生産額_中分類, IF(列分類振分=CU$3, 1, 0))</f>
        <v>#DIV/0!</v>
      </c>
      <c r="CV129" s="194" t="e">
        <f t="array" ref="CV129">SUMPRODUCT(計算_投入係数表_加工!$D266:$DS266, 生産額_中分類, IF(列分類振分=CV$3, 1, 0))/SUMPRODUCT(生産額_中分類, IF(列分類振分=CV$3, 1, 0))</f>
        <v>#DIV/0!</v>
      </c>
      <c r="CW129" s="194" t="e">
        <f t="array" ref="CW129">SUMPRODUCT(計算_投入係数表_加工!$D266:$DS266, 生産額_中分類, IF(列分類振分=CW$3, 1, 0))/SUMPRODUCT(生産額_中分類, IF(列分類振分=CW$3, 1, 0))</f>
        <v>#DIV/0!</v>
      </c>
      <c r="CX129" s="194" t="e">
        <f t="array" ref="CX129">SUMPRODUCT(計算_投入係数表_加工!$D266:$DS266, 生産額_中分類, IF(列分類振分=CX$3, 1, 0))/SUMPRODUCT(生産額_中分類, IF(列分類振分=CX$3, 1, 0))</f>
        <v>#DIV/0!</v>
      </c>
      <c r="CY129" s="194" t="e">
        <f t="array" ref="CY129">SUMPRODUCT(計算_投入係数表_加工!$D266:$DS266, 生産額_中分類, IF(列分類振分=CY$3, 1, 0))/SUMPRODUCT(生産額_中分類, IF(列分類振分=CY$3, 1, 0))</f>
        <v>#DIV/0!</v>
      </c>
      <c r="CZ129" s="194" t="e">
        <f t="array" ref="CZ129">SUMPRODUCT(計算_投入係数表_加工!$D266:$DS266, 生産額_中分類, IF(列分類振分=CZ$3, 1, 0))/SUMPRODUCT(生産額_中分類, IF(列分類振分=CZ$3, 1, 0))</f>
        <v>#DIV/0!</v>
      </c>
      <c r="DA129" s="194" t="e">
        <f t="array" ref="DA129">SUMPRODUCT(計算_投入係数表_加工!$D266:$DS266, 生産額_中分類, IF(列分類振分=DA$3, 1, 0))/SUMPRODUCT(生産額_中分類, IF(列分類振分=DA$3, 1, 0))</f>
        <v>#DIV/0!</v>
      </c>
      <c r="DB129" s="194" t="e">
        <f t="array" ref="DB129">SUMPRODUCT(計算_投入係数表_加工!$D266:$DS266, 生産額_中分類, IF(列分類振分=DB$3, 1, 0))/SUMPRODUCT(生産額_中分類, IF(列分類振分=DB$3, 1, 0))</f>
        <v>#DIV/0!</v>
      </c>
      <c r="DC129" s="194" t="e">
        <f t="array" ref="DC129">SUMPRODUCT(計算_投入係数表_加工!$D266:$DS266, 生産額_中分類, IF(列分類振分=DC$3, 1, 0))/SUMPRODUCT(生産額_中分類, IF(列分類振分=DC$3, 1, 0))</f>
        <v>#DIV/0!</v>
      </c>
      <c r="DD129" s="194" t="e">
        <f t="array" ref="DD129">SUMPRODUCT(計算_投入係数表_加工!$D266:$DS266, 生産額_中分類, IF(列分類振分=DD$3, 1, 0))/SUMPRODUCT(生産額_中分類, IF(列分類振分=DD$3, 1, 0))</f>
        <v>#DIV/0!</v>
      </c>
      <c r="DE129" s="194" t="e">
        <f t="array" ref="DE129">SUMPRODUCT(計算_投入係数表_加工!$D266:$DS266, 生産額_中分類, IF(列分類振分=DE$3, 1, 0))/SUMPRODUCT(生産額_中分類, IF(列分類振分=DE$3, 1, 0))</f>
        <v>#DIV/0!</v>
      </c>
      <c r="DF129" s="194" t="e">
        <f t="array" ref="DF129">SUMPRODUCT(計算_投入係数表_加工!$D266:$DS266, 生産額_中分類, IF(列分類振分=DF$3, 1, 0))/SUMPRODUCT(生産額_中分類, IF(列分類振分=DF$3, 1, 0))</f>
        <v>#DIV/0!</v>
      </c>
      <c r="DG129" s="194" t="e">
        <f t="array" ref="DG129">SUMPRODUCT(計算_投入係数表_加工!$D266:$DS266, 生産額_中分類, IF(列分類振分=DG$3, 1, 0))/SUMPRODUCT(生産額_中分類, IF(列分類振分=DG$3, 1, 0))</f>
        <v>#DIV/0!</v>
      </c>
      <c r="DH129" s="194" t="e">
        <f t="array" ref="DH129">SUMPRODUCT(計算_投入係数表_加工!$D266:$DS266, 生産額_中分類, IF(列分類振分=DH$3, 1, 0))/SUMPRODUCT(生産額_中分類, IF(列分類振分=DH$3, 1, 0))</f>
        <v>#DIV/0!</v>
      </c>
      <c r="DI129" s="194" t="e">
        <f t="array" ref="DI129">SUMPRODUCT(計算_投入係数表_加工!$D266:$DS266, 生産額_中分類, IF(列分類振分=DI$3, 1, 0))/SUMPRODUCT(生産額_中分類, IF(列分類振分=DI$3, 1, 0))</f>
        <v>#DIV/0!</v>
      </c>
      <c r="DJ129" s="194" t="e">
        <f t="array" ref="DJ129">SUMPRODUCT(計算_投入係数表_加工!$D266:$DS266, 生産額_中分類, IF(列分類振分=DJ$3, 1, 0))/SUMPRODUCT(生産額_中分類, IF(列分類振分=DJ$3, 1, 0))</f>
        <v>#DIV/0!</v>
      </c>
      <c r="DK129" s="194" t="e">
        <f t="array" ref="DK129">SUMPRODUCT(計算_投入係数表_加工!$D266:$DS266, 生産額_中分類, IF(列分類振分=DK$3, 1, 0))/SUMPRODUCT(生産額_中分類, IF(列分類振分=DK$3, 1, 0))</f>
        <v>#DIV/0!</v>
      </c>
      <c r="DL129" s="194" t="e">
        <f t="array" ref="DL129">SUMPRODUCT(計算_投入係数表_加工!$D266:$DS266, 生産額_中分類, IF(列分類振分=DL$3, 1, 0))/SUMPRODUCT(生産額_中分類, IF(列分類振分=DL$3, 1, 0))</f>
        <v>#DIV/0!</v>
      </c>
      <c r="DM129" s="194" t="e">
        <f t="array" ref="DM129">SUMPRODUCT(計算_投入係数表_加工!$D266:$DS266, 生産額_中分類, IF(列分類振分=DM$3, 1, 0))/SUMPRODUCT(生産額_中分類, IF(列分類振分=DM$3, 1, 0))</f>
        <v>#DIV/0!</v>
      </c>
      <c r="DN129" s="194" t="e">
        <f t="array" ref="DN129">SUMPRODUCT(計算_投入係数表_加工!$D266:$DS266, 生産額_中分類, IF(列分類振分=DN$3, 1, 0))/SUMPRODUCT(生産額_中分類, IF(列分類振分=DN$3, 1, 0))</f>
        <v>#DIV/0!</v>
      </c>
      <c r="DO129" s="194" t="e">
        <f t="array" ref="DO129">SUMPRODUCT(計算_投入係数表_加工!$D266:$DS266, 生産額_中分類, IF(列分類振分=DO$3, 1, 0))/SUMPRODUCT(生産額_中分類, IF(列分類振分=DO$3, 1, 0))</f>
        <v>#DIV/0!</v>
      </c>
      <c r="DP129" s="194" t="e">
        <f t="array" ref="DP129">SUMPRODUCT(計算_投入係数表_加工!$D266:$DS266, 生産額_中分類, IF(列分類振分=DP$3, 1, 0))/SUMPRODUCT(生産額_中分類, IF(列分類振分=DP$3, 1, 0))</f>
        <v>#DIV/0!</v>
      </c>
      <c r="DQ129" s="194" t="e">
        <f t="array" ref="DQ129">SUMPRODUCT(計算_投入係数表_加工!$D266:$DS266, 生産額_中分類, IF(列分類振分=DQ$3, 1, 0))/SUMPRODUCT(生産額_中分類, IF(列分類振分=DQ$3, 1, 0))</f>
        <v>#DIV/0!</v>
      </c>
      <c r="DR129" s="194" t="e">
        <f t="array" ref="DR129">SUMPRODUCT(計算_投入係数表_加工!$D266:$DS266, 生産額_中分類, IF(列分類振分=DR$3, 1, 0))/SUMPRODUCT(生産額_中分類, IF(列分類振分=DR$3, 1, 0))</f>
        <v>#DIV/0!</v>
      </c>
      <c r="DS129" s="194" t="e">
        <f t="array" ref="DS129">SUMPRODUCT(計算_投入係数表_加工!$D266:$DS266, 生産額_中分類, IF(列分類振分=DS$3, 1, 0))/SUMPRODUCT(生産額_中分類, IF(列分類振分=DS$3, 1, 0))</f>
        <v>#DIV/0!</v>
      </c>
      <c r="DT129" s="23">
        <f>入力_北海道投入係数表!DT129</f>
        <v>2.4960691741639406E-2</v>
      </c>
    </row>
    <row r="130" spans="2:126" customFormat="1" x14ac:dyDescent="0.25">
      <c r="B130" s="21"/>
      <c r="C130" s="192" t="s">
        <v>225</v>
      </c>
      <c r="D130" s="193">
        <f t="array" ref="D130">SUMPRODUCT(計算_投入係数表_加工!$D267:$DS267, 生産額_中分類, IF(列分類振分=D$3, 1, 0))/SUMPRODUCT(生産額_中分類, IF(列分類振分=D$3, 1, 0))</f>
        <v>4.0999805534519207E-2</v>
      </c>
      <c r="E130" s="194">
        <f t="array" ref="E130">SUMPRODUCT(計算_投入係数表_加工!$D267:$DS267, 生産額_中分類, IF(列分類振分=E$3, 1, 0))/SUMPRODUCT(生産額_中分類, IF(列分類振分=E$3, 1, 0))</f>
        <v>2.7899355339470903E-2</v>
      </c>
      <c r="F130" s="194">
        <f t="array" ref="F130">SUMPRODUCT(計算_投入係数表_加工!$D267:$DS267, 生産額_中分類, IF(列分類振分=F$3, 1, 0))/SUMPRODUCT(生産額_中分類, IF(列分類振分=F$3, 1, 0))</f>
        <v>5.029951977820684E-2</v>
      </c>
      <c r="G130" s="194">
        <f t="array" ref="G130">SUMPRODUCT(計算_投入係数表_加工!$D267:$DS267, 生産額_中分類, IF(列分類振分=G$3, 1, 0))/SUMPRODUCT(生産額_中分類, IF(列分類振分=G$3, 1, 0))</f>
        <v>7.5053161723559039E-2</v>
      </c>
      <c r="H130" s="194">
        <f t="array" ref="H130">SUMPRODUCT(計算_投入係数表_加工!$D267:$DS267, 生産額_中分類, IF(列分類振分=H$3, 1, 0))/SUMPRODUCT(生産額_中分類, IF(列分類振分=H$3, 1, 0))</f>
        <v>7.6283148730400471E-2</v>
      </c>
      <c r="I130" s="194">
        <f t="array" ref="I130">SUMPRODUCT(計算_投入係数表_加工!$D267:$DS267, 生産額_中分類, IF(列分類振分=I$3, 1, 0))/SUMPRODUCT(生産額_中分類, IF(列分類振分=I$3, 1, 0))</f>
        <v>3.6448186249064644E-2</v>
      </c>
      <c r="J130" s="194">
        <f t="array" ref="J130">SUMPRODUCT(計算_投入係数表_加工!$D267:$DS267, 生産額_中分類, IF(列分類振分=J$3, 1, 0))/SUMPRODUCT(生産額_中分類, IF(列分類振分=J$3, 1, 0))</f>
        <v>5.626810163379483E-2</v>
      </c>
      <c r="K130" s="194">
        <f t="array" ref="K130">SUMPRODUCT(計算_投入係数表_加工!$D267:$DS267, 生産額_中分類, IF(列分類振分=K$3, 1, 0))/SUMPRODUCT(生産額_中分類, IF(列分類振分=K$3, 1, 0))</f>
        <v>3.6881833532823122E-2</v>
      </c>
      <c r="L130" s="194">
        <f t="array" ref="L130">SUMPRODUCT(計算_投入係数表_加工!$D267:$DS267, 生産額_中分類, IF(列分類振分=L$3, 1, 0))/SUMPRODUCT(生産額_中分類, IF(列分類振分=L$3, 1, 0))</f>
        <v>4.7133790392724285E-2</v>
      </c>
      <c r="M130" s="194">
        <f t="array" ref="M130">SUMPRODUCT(計算_投入係数表_加工!$D267:$DS267, 生産額_中分類, IF(列分類振分=M$3, 1, 0))/SUMPRODUCT(生産額_中分類, IF(列分類振分=M$3, 1, 0))</f>
        <v>3.2448018093143065E-2</v>
      </c>
      <c r="N130" s="194">
        <f t="array" ref="N130">SUMPRODUCT(計算_投入係数表_加工!$D267:$DS267, 生産額_中分類, IF(列分類振分=N$3, 1, 0))/SUMPRODUCT(生産額_中分類, IF(列分類振分=N$3, 1, 0))</f>
        <v>4.3834338704472706E-3</v>
      </c>
      <c r="O130" s="194">
        <f t="array" ref="O130">SUMPRODUCT(計算_投入係数表_加工!$D267:$DS267, 生産額_中分類, IF(列分類振分=O$3, 1, 0))/SUMPRODUCT(生産額_中分類, IF(列分類振分=O$3, 1, 0))</f>
        <v>2.7392715688371625E-2</v>
      </c>
      <c r="P130" s="194">
        <f t="array" ref="P130">SUMPRODUCT(計算_投入係数表_加工!$D267:$DS267, 生産額_中分類, IF(列分類振分=P$3, 1, 0))/SUMPRODUCT(生産額_中分類, IF(列分類振分=P$3, 1, 0))</f>
        <v>1.0758417700641953E-2</v>
      </c>
      <c r="Q130" s="194" t="e">
        <f t="array" ref="Q130">SUMPRODUCT(計算_投入係数表_加工!$D267:$DS267, 生産額_中分類, IF(列分類振分=Q$3, 1, 0))/SUMPRODUCT(生産額_中分類, IF(列分類振分=Q$3, 1, 0))</f>
        <v>#DIV/0!</v>
      </c>
      <c r="R130" s="194" t="e">
        <f t="array" ref="R130">SUMPRODUCT(計算_投入係数表_加工!$D267:$DS267, 生産額_中分類, IF(列分類振分=R$3, 1, 0))/SUMPRODUCT(生産額_中分類, IF(列分類振分=R$3, 1, 0))</f>
        <v>#DIV/0!</v>
      </c>
      <c r="S130" s="194" t="e">
        <f t="array" ref="S130">SUMPRODUCT(計算_投入係数表_加工!$D267:$DS267, 生産額_中分類, IF(列分類振分=S$3, 1, 0))/SUMPRODUCT(生産額_中分類, IF(列分類振分=S$3, 1, 0))</f>
        <v>#DIV/0!</v>
      </c>
      <c r="T130" s="194" t="e">
        <f t="array" ref="T130">SUMPRODUCT(計算_投入係数表_加工!$D267:$DS267, 生産額_中分類, IF(列分類振分=T$3, 1, 0))/SUMPRODUCT(生産額_中分類, IF(列分類振分=T$3, 1, 0))</f>
        <v>#DIV/0!</v>
      </c>
      <c r="U130" s="194" t="e">
        <f t="array" ref="U130">SUMPRODUCT(計算_投入係数表_加工!$D267:$DS267, 生産額_中分類, IF(列分類振分=U$3, 1, 0))/SUMPRODUCT(生産額_中分類, IF(列分類振分=U$3, 1, 0))</f>
        <v>#DIV/0!</v>
      </c>
      <c r="V130" s="194" t="e">
        <f t="array" ref="V130">SUMPRODUCT(計算_投入係数表_加工!$D267:$DS267, 生産額_中分類, IF(列分類振分=V$3, 1, 0))/SUMPRODUCT(生産額_中分類, IF(列分類振分=V$3, 1, 0))</f>
        <v>#DIV/0!</v>
      </c>
      <c r="W130" s="194" t="e">
        <f t="array" ref="W130">SUMPRODUCT(計算_投入係数表_加工!$D267:$DS267, 生産額_中分類, IF(列分類振分=W$3, 1, 0))/SUMPRODUCT(生産額_中分類, IF(列分類振分=W$3, 1, 0))</f>
        <v>#DIV/0!</v>
      </c>
      <c r="X130" s="194" t="e">
        <f t="array" ref="X130">SUMPRODUCT(計算_投入係数表_加工!$D267:$DS267, 生産額_中分類, IF(列分類振分=X$3, 1, 0))/SUMPRODUCT(生産額_中分類, IF(列分類振分=X$3, 1, 0))</f>
        <v>#DIV/0!</v>
      </c>
      <c r="Y130" s="194" t="e">
        <f t="array" ref="Y130">SUMPRODUCT(計算_投入係数表_加工!$D267:$DS267, 生産額_中分類, IF(列分類振分=Y$3, 1, 0))/SUMPRODUCT(生産額_中分類, IF(列分類振分=Y$3, 1, 0))</f>
        <v>#DIV/0!</v>
      </c>
      <c r="Z130" s="194" t="e">
        <f t="array" ref="Z130">SUMPRODUCT(計算_投入係数表_加工!$D267:$DS267, 生産額_中分類, IF(列分類振分=Z$3, 1, 0))/SUMPRODUCT(生産額_中分類, IF(列分類振分=Z$3, 1, 0))</f>
        <v>#DIV/0!</v>
      </c>
      <c r="AA130" s="194" t="e">
        <f t="array" ref="AA130">SUMPRODUCT(計算_投入係数表_加工!$D267:$DS267, 生産額_中分類, IF(列分類振分=AA$3, 1, 0))/SUMPRODUCT(生産額_中分類, IF(列分類振分=AA$3, 1, 0))</f>
        <v>#DIV/0!</v>
      </c>
      <c r="AB130" s="194" t="e">
        <f t="array" ref="AB130">SUMPRODUCT(計算_投入係数表_加工!$D267:$DS267, 生産額_中分類, IF(列分類振分=AB$3, 1, 0))/SUMPRODUCT(生産額_中分類, IF(列分類振分=AB$3, 1, 0))</f>
        <v>#DIV/0!</v>
      </c>
      <c r="AC130" s="194" t="e">
        <f t="array" ref="AC130">SUMPRODUCT(計算_投入係数表_加工!$D267:$DS267, 生産額_中分類, IF(列分類振分=AC$3, 1, 0))/SUMPRODUCT(生産額_中分類, IF(列分類振分=AC$3, 1, 0))</f>
        <v>#DIV/0!</v>
      </c>
      <c r="AD130" s="194" t="e">
        <f t="array" ref="AD130">SUMPRODUCT(計算_投入係数表_加工!$D267:$DS267, 生産額_中分類, IF(列分類振分=AD$3, 1, 0))/SUMPRODUCT(生産額_中分類, IF(列分類振分=AD$3, 1, 0))</f>
        <v>#DIV/0!</v>
      </c>
      <c r="AE130" s="194" t="e">
        <f t="array" ref="AE130">SUMPRODUCT(計算_投入係数表_加工!$D267:$DS267, 生産額_中分類, IF(列分類振分=AE$3, 1, 0))/SUMPRODUCT(生産額_中分類, IF(列分類振分=AE$3, 1, 0))</f>
        <v>#DIV/0!</v>
      </c>
      <c r="AF130" s="194" t="e">
        <f t="array" ref="AF130">SUMPRODUCT(計算_投入係数表_加工!$D267:$DS267, 生産額_中分類, IF(列分類振分=AF$3, 1, 0))/SUMPRODUCT(生産額_中分類, IF(列分類振分=AF$3, 1, 0))</f>
        <v>#DIV/0!</v>
      </c>
      <c r="AG130" s="194" t="e">
        <f t="array" ref="AG130">SUMPRODUCT(計算_投入係数表_加工!$D267:$DS267, 生産額_中分類, IF(列分類振分=AG$3, 1, 0))/SUMPRODUCT(生産額_中分類, IF(列分類振分=AG$3, 1, 0))</f>
        <v>#DIV/0!</v>
      </c>
      <c r="AH130" s="194" t="e">
        <f t="array" ref="AH130">SUMPRODUCT(計算_投入係数表_加工!$D267:$DS267, 生産額_中分類, IF(列分類振分=AH$3, 1, 0))/SUMPRODUCT(生産額_中分類, IF(列分類振分=AH$3, 1, 0))</f>
        <v>#DIV/0!</v>
      </c>
      <c r="AI130" s="194" t="e">
        <f t="array" ref="AI130">SUMPRODUCT(計算_投入係数表_加工!$D267:$DS267, 生産額_中分類, IF(列分類振分=AI$3, 1, 0))/SUMPRODUCT(生産額_中分類, IF(列分類振分=AI$3, 1, 0))</f>
        <v>#DIV/0!</v>
      </c>
      <c r="AJ130" s="194" t="e">
        <f t="array" ref="AJ130">SUMPRODUCT(計算_投入係数表_加工!$D267:$DS267, 生産額_中分類, IF(列分類振分=AJ$3, 1, 0))/SUMPRODUCT(生産額_中分類, IF(列分類振分=AJ$3, 1, 0))</f>
        <v>#DIV/0!</v>
      </c>
      <c r="AK130" s="194" t="e">
        <f t="array" ref="AK130">SUMPRODUCT(計算_投入係数表_加工!$D267:$DS267, 生産額_中分類, IF(列分類振分=AK$3, 1, 0))/SUMPRODUCT(生産額_中分類, IF(列分類振分=AK$3, 1, 0))</f>
        <v>#DIV/0!</v>
      </c>
      <c r="AL130" s="194" t="e">
        <f t="array" ref="AL130">SUMPRODUCT(計算_投入係数表_加工!$D267:$DS267, 生産額_中分類, IF(列分類振分=AL$3, 1, 0))/SUMPRODUCT(生産額_中分類, IF(列分類振分=AL$3, 1, 0))</f>
        <v>#DIV/0!</v>
      </c>
      <c r="AM130" s="194" t="e">
        <f t="array" ref="AM130">SUMPRODUCT(計算_投入係数表_加工!$D267:$DS267, 生産額_中分類, IF(列分類振分=AM$3, 1, 0))/SUMPRODUCT(生産額_中分類, IF(列分類振分=AM$3, 1, 0))</f>
        <v>#DIV/0!</v>
      </c>
      <c r="AN130" s="194" t="e">
        <f t="array" ref="AN130">SUMPRODUCT(計算_投入係数表_加工!$D267:$DS267, 生産額_中分類, IF(列分類振分=AN$3, 1, 0))/SUMPRODUCT(生産額_中分類, IF(列分類振分=AN$3, 1, 0))</f>
        <v>#DIV/0!</v>
      </c>
      <c r="AO130" s="194" t="e">
        <f t="array" ref="AO130">SUMPRODUCT(計算_投入係数表_加工!$D267:$DS267, 生産額_中分類, IF(列分類振分=AO$3, 1, 0))/SUMPRODUCT(生産額_中分類, IF(列分類振分=AO$3, 1, 0))</f>
        <v>#DIV/0!</v>
      </c>
      <c r="AP130" s="194" t="e">
        <f t="array" ref="AP130">SUMPRODUCT(計算_投入係数表_加工!$D267:$DS267, 生産額_中分類, IF(列分類振分=AP$3, 1, 0))/SUMPRODUCT(生産額_中分類, IF(列分類振分=AP$3, 1, 0))</f>
        <v>#DIV/0!</v>
      </c>
      <c r="AQ130" s="194" t="e">
        <f t="array" ref="AQ130">SUMPRODUCT(計算_投入係数表_加工!$D267:$DS267, 生産額_中分類, IF(列分類振分=AQ$3, 1, 0))/SUMPRODUCT(生産額_中分類, IF(列分類振分=AQ$3, 1, 0))</f>
        <v>#DIV/0!</v>
      </c>
      <c r="AR130" s="194" t="e">
        <f t="array" ref="AR130">SUMPRODUCT(計算_投入係数表_加工!$D267:$DS267, 生産額_中分類, IF(列分類振分=AR$3, 1, 0))/SUMPRODUCT(生産額_中分類, IF(列分類振分=AR$3, 1, 0))</f>
        <v>#DIV/0!</v>
      </c>
      <c r="AS130" s="194" t="e">
        <f t="array" ref="AS130">SUMPRODUCT(計算_投入係数表_加工!$D267:$DS267, 生産額_中分類, IF(列分類振分=AS$3, 1, 0))/SUMPRODUCT(生産額_中分類, IF(列分類振分=AS$3, 1, 0))</f>
        <v>#DIV/0!</v>
      </c>
      <c r="AT130" s="194" t="e">
        <f t="array" ref="AT130">SUMPRODUCT(計算_投入係数表_加工!$D267:$DS267, 生産額_中分類, IF(列分類振分=AT$3, 1, 0))/SUMPRODUCT(生産額_中分類, IF(列分類振分=AT$3, 1, 0))</f>
        <v>#DIV/0!</v>
      </c>
      <c r="AU130" s="194" t="e">
        <f t="array" ref="AU130">SUMPRODUCT(計算_投入係数表_加工!$D267:$DS267, 生産額_中分類, IF(列分類振分=AU$3, 1, 0))/SUMPRODUCT(生産額_中分類, IF(列分類振分=AU$3, 1, 0))</f>
        <v>#DIV/0!</v>
      </c>
      <c r="AV130" s="194" t="e">
        <f t="array" ref="AV130">SUMPRODUCT(計算_投入係数表_加工!$D267:$DS267, 生産額_中分類, IF(列分類振分=AV$3, 1, 0))/SUMPRODUCT(生産額_中分類, IF(列分類振分=AV$3, 1, 0))</f>
        <v>#DIV/0!</v>
      </c>
      <c r="AW130" s="194" t="e">
        <f t="array" ref="AW130">SUMPRODUCT(計算_投入係数表_加工!$D267:$DS267, 生産額_中分類, IF(列分類振分=AW$3, 1, 0))/SUMPRODUCT(生産額_中分類, IF(列分類振分=AW$3, 1, 0))</f>
        <v>#DIV/0!</v>
      </c>
      <c r="AX130" s="194" t="e">
        <f t="array" ref="AX130">SUMPRODUCT(計算_投入係数表_加工!$D267:$DS267, 生産額_中分類, IF(列分類振分=AX$3, 1, 0))/SUMPRODUCT(生産額_中分類, IF(列分類振分=AX$3, 1, 0))</f>
        <v>#DIV/0!</v>
      </c>
      <c r="AY130" s="194" t="e">
        <f t="array" ref="AY130">SUMPRODUCT(計算_投入係数表_加工!$D267:$DS267, 生産額_中分類, IF(列分類振分=AY$3, 1, 0))/SUMPRODUCT(生産額_中分類, IF(列分類振分=AY$3, 1, 0))</f>
        <v>#DIV/0!</v>
      </c>
      <c r="AZ130" s="194" t="e">
        <f t="array" ref="AZ130">SUMPRODUCT(計算_投入係数表_加工!$D267:$DS267, 生産額_中分類, IF(列分類振分=AZ$3, 1, 0))/SUMPRODUCT(生産額_中分類, IF(列分類振分=AZ$3, 1, 0))</f>
        <v>#DIV/0!</v>
      </c>
      <c r="BA130" s="194" t="e">
        <f t="array" ref="BA130">SUMPRODUCT(計算_投入係数表_加工!$D267:$DS267, 生産額_中分類, IF(列分類振分=BA$3, 1, 0))/SUMPRODUCT(生産額_中分類, IF(列分類振分=BA$3, 1, 0))</f>
        <v>#DIV/0!</v>
      </c>
      <c r="BB130" s="194" t="e">
        <f t="array" ref="BB130">SUMPRODUCT(計算_投入係数表_加工!$D267:$DS267, 生産額_中分類, IF(列分類振分=BB$3, 1, 0))/SUMPRODUCT(生産額_中分類, IF(列分類振分=BB$3, 1, 0))</f>
        <v>#DIV/0!</v>
      </c>
      <c r="BC130" s="194" t="e">
        <f t="array" ref="BC130">SUMPRODUCT(計算_投入係数表_加工!$D267:$DS267, 生産額_中分類, IF(列分類振分=BC$3, 1, 0))/SUMPRODUCT(生産額_中分類, IF(列分類振分=BC$3, 1, 0))</f>
        <v>#DIV/0!</v>
      </c>
      <c r="BD130" s="194" t="e">
        <f t="array" ref="BD130">SUMPRODUCT(計算_投入係数表_加工!$D267:$DS267, 生産額_中分類, IF(列分類振分=BD$3, 1, 0))/SUMPRODUCT(生産額_中分類, IF(列分類振分=BD$3, 1, 0))</f>
        <v>#DIV/0!</v>
      </c>
      <c r="BE130" s="194" t="e">
        <f t="array" ref="BE130">SUMPRODUCT(計算_投入係数表_加工!$D267:$DS267, 生産額_中分類, IF(列分類振分=BE$3, 1, 0))/SUMPRODUCT(生産額_中分類, IF(列分類振分=BE$3, 1, 0))</f>
        <v>#DIV/0!</v>
      </c>
      <c r="BF130" s="194" t="e">
        <f t="array" ref="BF130">SUMPRODUCT(計算_投入係数表_加工!$D267:$DS267, 生産額_中分類, IF(列分類振分=BF$3, 1, 0))/SUMPRODUCT(生産額_中分類, IF(列分類振分=BF$3, 1, 0))</f>
        <v>#DIV/0!</v>
      </c>
      <c r="BG130" s="194" t="e">
        <f t="array" ref="BG130">SUMPRODUCT(計算_投入係数表_加工!$D267:$DS267, 生産額_中分類, IF(列分類振分=BG$3, 1, 0))/SUMPRODUCT(生産額_中分類, IF(列分類振分=BG$3, 1, 0))</f>
        <v>#DIV/0!</v>
      </c>
      <c r="BH130" s="194" t="e">
        <f t="array" ref="BH130">SUMPRODUCT(計算_投入係数表_加工!$D267:$DS267, 生産額_中分類, IF(列分類振分=BH$3, 1, 0))/SUMPRODUCT(生産額_中分類, IF(列分類振分=BH$3, 1, 0))</f>
        <v>#DIV/0!</v>
      </c>
      <c r="BI130" s="194" t="e">
        <f t="array" ref="BI130">SUMPRODUCT(計算_投入係数表_加工!$D267:$DS267, 生産額_中分類, IF(列分類振分=BI$3, 1, 0))/SUMPRODUCT(生産額_中分類, IF(列分類振分=BI$3, 1, 0))</f>
        <v>#DIV/0!</v>
      </c>
      <c r="BJ130" s="194" t="e">
        <f t="array" ref="BJ130">SUMPRODUCT(計算_投入係数表_加工!$D267:$DS267, 生産額_中分類, IF(列分類振分=BJ$3, 1, 0))/SUMPRODUCT(生産額_中分類, IF(列分類振分=BJ$3, 1, 0))</f>
        <v>#DIV/0!</v>
      </c>
      <c r="BK130" s="194" t="e">
        <f t="array" ref="BK130">SUMPRODUCT(計算_投入係数表_加工!$D267:$DS267, 生産額_中分類, IF(列分類振分=BK$3, 1, 0))/SUMPRODUCT(生産額_中分類, IF(列分類振分=BK$3, 1, 0))</f>
        <v>#DIV/0!</v>
      </c>
      <c r="BL130" s="194" t="e">
        <f t="array" ref="BL130">SUMPRODUCT(計算_投入係数表_加工!$D267:$DS267, 生産額_中分類, IF(列分類振分=BL$3, 1, 0))/SUMPRODUCT(生産額_中分類, IF(列分類振分=BL$3, 1, 0))</f>
        <v>#DIV/0!</v>
      </c>
      <c r="BM130" s="194" t="e">
        <f t="array" ref="BM130">SUMPRODUCT(計算_投入係数表_加工!$D267:$DS267, 生産額_中分類, IF(列分類振分=BM$3, 1, 0))/SUMPRODUCT(生産額_中分類, IF(列分類振分=BM$3, 1, 0))</f>
        <v>#DIV/0!</v>
      </c>
      <c r="BN130" s="194" t="e">
        <f t="array" ref="BN130">SUMPRODUCT(計算_投入係数表_加工!$D267:$DS267, 生産額_中分類, IF(列分類振分=BN$3, 1, 0))/SUMPRODUCT(生産額_中分類, IF(列分類振分=BN$3, 1, 0))</f>
        <v>#DIV/0!</v>
      </c>
      <c r="BO130" s="194" t="e">
        <f t="array" ref="BO130">SUMPRODUCT(計算_投入係数表_加工!$D267:$DS267, 生産額_中分類, IF(列分類振分=BO$3, 1, 0))/SUMPRODUCT(生産額_中分類, IF(列分類振分=BO$3, 1, 0))</f>
        <v>#DIV/0!</v>
      </c>
      <c r="BP130" s="194" t="e">
        <f t="array" ref="BP130">SUMPRODUCT(計算_投入係数表_加工!$D267:$DS267, 生産額_中分類, IF(列分類振分=BP$3, 1, 0))/SUMPRODUCT(生産額_中分類, IF(列分類振分=BP$3, 1, 0))</f>
        <v>#DIV/0!</v>
      </c>
      <c r="BQ130" s="194" t="e">
        <f t="array" ref="BQ130">SUMPRODUCT(計算_投入係数表_加工!$D267:$DS267, 生産額_中分類, IF(列分類振分=BQ$3, 1, 0))/SUMPRODUCT(生産額_中分類, IF(列分類振分=BQ$3, 1, 0))</f>
        <v>#DIV/0!</v>
      </c>
      <c r="BR130" s="194" t="e">
        <f t="array" ref="BR130">SUMPRODUCT(計算_投入係数表_加工!$D267:$DS267, 生産額_中分類, IF(列分類振分=BR$3, 1, 0))/SUMPRODUCT(生産額_中分類, IF(列分類振分=BR$3, 1, 0))</f>
        <v>#DIV/0!</v>
      </c>
      <c r="BS130" s="194" t="e">
        <f t="array" ref="BS130">SUMPRODUCT(計算_投入係数表_加工!$D267:$DS267, 生産額_中分類, IF(列分類振分=BS$3, 1, 0))/SUMPRODUCT(生産額_中分類, IF(列分類振分=BS$3, 1, 0))</f>
        <v>#DIV/0!</v>
      </c>
      <c r="BT130" s="194" t="e">
        <f t="array" ref="BT130">SUMPRODUCT(計算_投入係数表_加工!$D267:$DS267, 生産額_中分類, IF(列分類振分=BT$3, 1, 0))/SUMPRODUCT(生産額_中分類, IF(列分類振分=BT$3, 1, 0))</f>
        <v>#DIV/0!</v>
      </c>
      <c r="BU130" s="194" t="e">
        <f t="array" ref="BU130">SUMPRODUCT(計算_投入係数表_加工!$D267:$DS267, 生産額_中分類, IF(列分類振分=BU$3, 1, 0))/SUMPRODUCT(生産額_中分類, IF(列分類振分=BU$3, 1, 0))</f>
        <v>#DIV/0!</v>
      </c>
      <c r="BV130" s="194" t="e">
        <f t="array" ref="BV130">SUMPRODUCT(計算_投入係数表_加工!$D267:$DS267, 生産額_中分類, IF(列分類振分=BV$3, 1, 0))/SUMPRODUCT(生産額_中分類, IF(列分類振分=BV$3, 1, 0))</f>
        <v>#DIV/0!</v>
      </c>
      <c r="BW130" s="194" t="e">
        <f t="array" ref="BW130">SUMPRODUCT(計算_投入係数表_加工!$D267:$DS267, 生産額_中分類, IF(列分類振分=BW$3, 1, 0))/SUMPRODUCT(生産額_中分類, IF(列分類振分=BW$3, 1, 0))</f>
        <v>#DIV/0!</v>
      </c>
      <c r="BX130" s="194" t="e">
        <f t="array" ref="BX130">SUMPRODUCT(計算_投入係数表_加工!$D267:$DS267, 生産額_中分類, IF(列分類振分=BX$3, 1, 0))/SUMPRODUCT(生産額_中分類, IF(列分類振分=BX$3, 1, 0))</f>
        <v>#DIV/0!</v>
      </c>
      <c r="BY130" s="194" t="e">
        <f t="array" ref="BY130">SUMPRODUCT(計算_投入係数表_加工!$D267:$DS267, 生産額_中分類, IF(列分類振分=BY$3, 1, 0))/SUMPRODUCT(生産額_中分類, IF(列分類振分=BY$3, 1, 0))</f>
        <v>#DIV/0!</v>
      </c>
      <c r="BZ130" s="194" t="e">
        <f t="array" ref="BZ130">SUMPRODUCT(計算_投入係数表_加工!$D267:$DS267, 生産額_中分類, IF(列分類振分=BZ$3, 1, 0))/SUMPRODUCT(生産額_中分類, IF(列分類振分=BZ$3, 1, 0))</f>
        <v>#DIV/0!</v>
      </c>
      <c r="CA130" s="194" t="e">
        <f t="array" ref="CA130">SUMPRODUCT(計算_投入係数表_加工!$D267:$DS267, 生産額_中分類, IF(列分類振分=CA$3, 1, 0))/SUMPRODUCT(生産額_中分類, IF(列分類振分=CA$3, 1, 0))</f>
        <v>#DIV/0!</v>
      </c>
      <c r="CB130" s="194" t="e">
        <f t="array" ref="CB130">SUMPRODUCT(計算_投入係数表_加工!$D267:$DS267, 生産額_中分類, IF(列分類振分=CB$3, 1, 0))/SUMPRODUCT(生産額_中分類, IF(列分類振分=CB$3, 1, 0))</f>
        <v>#DIV/0!</v>
      </c>
      <c r="CC130" s="194" t="e">
        <f t="array" ref="CC130">SUMPRODUCT(計算_投入係数表_加工!$D267:$DS267, 生産額_中分類, IF(列分類振分=CC$3, 1, 0))/SUMPRODUCT(生産額_中分類, IF(列分類振分=CC$3, 1, 0))</f>
        <v>#DIV/0!</v>
      </c>
      <c r="CD130" s="194" t="e">
        <f t="array" ref="CD130">SUMPRODUCT(計算_投入係数表_加工!$D267:$DS267, 生産額_中分類, IF(列分類振分=CD$3, 1, 0))/SUMPRODUCT(生産額_中分類, IF(列分類振分=CD$3, 1, 0))</f>
        <v>#DIV/0!</v>
      </c>
      <c r="CE130" s="194" t="e">
        <f t="array" ref="CE130">SUMPRODUCT(計算_投入係数表_加工!$D267:$DS267, 生産額_中分類, IF(列分類振分=CE$3, 1, 0))/SUMPRODUCT(生産額_中分類, IF(列分類振分=CE$3, 1, 0))</f>
        <v>#DIV/0!</v>
      </c>
      <c r="CF130" s="194" t="e">
        <f t="array" ref="CF130">SUMPRODUCT(計算_投入係数表_加工!$D267:$DS267, 生産額_中分類, IF(列分類振分=CF$3, 1, 0))/SUMPRODUCT(生産額_中分類, IF(列分類振分=CF$3, 1, 0))</f>
        <v>#DIV/0!</v>
      </c>
      <c r="CG130" s="194" t="e">
        <f t="array" ref="CG130">SUMPRODUCT(計算_投入係数表_加工!$D267:$DS267, 生産額_中分類, IF(列分類振分=CG$3, 1, 0))/SUMPRODUCT(生産額_中分類, IF(列分類振分=CG$3, 1, 0))</f>
        <v>#DIV/0!</v>
      </c>
      <c r="CH130" s="194" t="e">
        <f t="array" ref="CH130">SUMPRODUCT(計算_投入係数表_加工!$D267:$DS267, 生産額_中分類, IF(列分類振分=CH$3, 1, 0))/SUMPRODUCT(生産額_中分類, IF(列分類振分=CH$3, 1, 0))</f>
        <v>#DIV/0!</v>
      </c>
      <c r="CI130" s="194" t="e">
        <f t="array" ref="CI130">SUMPRODUCT(計算_投入係数表_加工!$D267:$DS267, 生産額_中分類, IF(列分類振分=CI$3, 1, 0))/SUMPRODUCT(生産額_中分類, IF(列分類振分=CI$3, 1, 0))</f>
        <v>#DIV/0!</v>
      </c>
      <c r="CJ130" s="194" t="e">
        <f t="array" ref="CJ130">SUMPRODUCT(計算_投入係数表_加工!$D267:$DS267, 生産額_中分類, IF(列分類振分=CJ$3, 1, 0))/SUMPRODUCT(生産額_中分類, IF(列分類振分=CJ$3, 1, 0))</f>
        <v>#DIV/0!</v>
      </c>
      <c r="CK130" s="194" t="e">
        <f t="array" ref="CK130">SUMPRODUCT(計算_投入係数表_加工!$D267:$DS267, 生産額_中分類, IF(列分類振分=CK$3, 1, 0))/SUMPRODUCT(生産額_中分類, IF(列分類振分=CK$3, 1, 0))</f>
        <v>#DIV/0!</v>
      </c>
      <c r="CL130" s="194" t="e">
        <f t="array" ref="CL130">SUMPRODUCT(計算_投入係数表_加工!$D267:$DS267, 生産額_中分類, IF(列分類振分=CL$3, 1, 0))/SUMPRODUCT(生産額_中分類, IF(列分類振分=CL$3, 1, 0))</f>
        <v>#DIV/0!</v>
      </c>
      <c r="CM130" s="194" t="e">
        <f t="array" ref="CM130">SUMPRODUCT(計算_投入係数表_加工!$D267:$DS267, 生産額_中分類, IF(列分類振分=CM$3, 1, 0))/SUMPRODUCT(生産額_中分類, IF(列分類振分=CM$3, 1, 0))</f>
        <v>#DIV/0!</v>
      </c>
      <c r="CN130" s="194" t="e">
        <f t="array" ref="CN130">SUMPRODUCT(計算_投入係数表_加工!$D267:$DS267, 生産額_中分類, IF(列分類振分=CN$3, 1, 0))/SUMPRODUCT(生産額_中分類, IF(列分類振分=CN$3, 1, 0))</f>
        <v>#DIV/0!</v>
      </c>
      <c r="CO130" s="194" t="e">
        <f t="array" ref="CO130">SUMPRODUCT(計算_投入係数表_加工!$D267:$DS267, 生産額_中分類, IF(列分類振分=CO$3, 1, 0))/SUMPRODUCT(生産額_中分類, IF(列分類振分=CO$3, 1, 0))</f>
        <v>#DIV/0!</v>
      </c>
      <c r="CP130" s="194" t="e">
        <f t="array" ref="CP130">SUMPRODUCT(計算_投入係数表_加工!$D267:$DS267, 生産額_中分類, IF(列分類振分=CP$3, 1, 0))/SUMPRODUCT(生産額_中分類, IF(列分類振分=CP$3, 1, 0))</f>
        <v>#DIV/0!</v>
      </c>
      <c r="CQ130" s="194" t="e">
        <f t="array" ref="CQ130">SUMPRODUCT(計算_投入係数表_加工!$D267:$DS267, 生産額_中分類, IF(列分類振分=CQ$3, 1, 0))/SUMPRODUCT(生産額_中分類, IF(列分類振分=CQ$3, 1, 0))</f>
        <v>#DIV/0!</v>
      </c>
      <c r="CR130" s="194" t="e">
        <f t="array" ref="CR130">SUMPRODUCT(計算_投入係数表_加工!$D267:$DS267, 生産額_中分類, IF(列分類振分=CR$3, 1, 0))/SUMPRODUCT(生産額_中分類, IF(列分類振分=CR$3, 1, 0))</f>
        <v>#DIV/0!</v>
      </c>
      <c r="CS130" s="194" t="e">
        <f t="array" ref="CS130">SUMPRODUCT(計算_投入係数表_加工!$D267:$DS267, 生産額_中分類, IF(列分類振分=CS$3, 1, 0))/SUMPRODUCT(生産額_中分類, IF(列分類振分=CS$3, 1, 0))</f>
        <v>#DIV/0!</v>
      </c>
      <c r="CT130" s="194" t="e">
        <f t="array" ref="CT130">SUMPRODUCT(計算_投入係数表_加工!$D267:$DS267, 生産額_中分類, IF(列分類振分=CT$3, 1, 0))/SUMPRODUCT(生産額_中分類, IF(列分類振分=CT$3, 1, 0))</f>
        <v>#DIV/0!</v>
      </c>
      <c r="CU130" s="194" t="e">
        <f t="array" ref="CU130">SUMPRODUCT(計算_投入係数表_加工!$D267:$DS267, 生産額_中分類, IF(列分類振分=CU$3, 1, 0))/SUMPRODUCT(生産額_中分類, IF(列分類振分=CU$3, 1, 0))</f>
        <v>#DIV/0!</v>
      </c>
      <c r="CV130" s="194" t="e">
        <f t="array" ref="CV130">SUMPRODUCT(計算_投入係数表_加工!$D267:$DS267, 生産額_中分類, IF(列分類振分=CV$3, 1, 0))/SUMPRODUCT(生産額_中分類, IF(列分類振分=CV$3, 1, 0))</f>
        <v>#DIV/0!</v>
      </c>
      <c r="CW130" s="194" t="e">
        <f t="array" ref="CW130">SUMPRODUCT(計算_投入係数表_加工!$D267:$DS267, 生産額_中分類, IF(列分類振分=CW$3, 1, 0))/SUMPRODUCT(生産額_中分類, IF(列分類振分=CW$3, 1, 0))</f>
        <v>#DIV/0!</v>
      </c>
      <c r="CX130" s="194" t="e">
        <f t="array" ref="CX130">SUMPRODUCT(計算_投入係数表_加工!$D267:$DS267, 生産額_中分類, IF(列分類振分=CX$3, 1, 0))/SUMPRODUCT(生産額_中分類, IF(列分類振分=CX$3, 1, 0))</f>
        <v>#DIV/0!</v>
      </c>
      <c r="CY130" s="194" t="e">
        <f t="array" ref="CY130">SUMPRODUCT(計算_投入係数表_加工!$D267:$DS267, 生産額_中分類, IF(列分類振分=CY$3, 1, 0))/SUMPRODUCT(生産額_中分類, IF(列分類振分=CY$3, 1, 0))</f>
        <v>#DIV/0!</v>
      </c>
      <c r="CZ130" s="194" t="e">
        <f t="array" ref="CZ130">SUMPRODUCT(計算_投入係数表_加工!$D267:$DS267, 生産額_中分類, IF(列分類振分=CZ$3, 1, 0))/SUMPRODUCT(生産額_中分類, IF(列分類振分=CZ$3, 1, 0))</f>
        <v>#DIV/0!</v>
      </c>
      <c r="DA130" s="194" t="e">
        <f t="array" ref="DA130">SUMPRODUCT(計算_投入係数表_加工!$D267:$DS267, 生産額_中分類, IF(列分類振分=DA$3, 1, 0))/SUMPRODUCT(生産額_中分類, IF(列分類振分=DA$3, 1, 0))</f>
        <v>#DIV/0!</v>
      </c>
      <c r="DB130" s="194" t="e">
        <f t="array" ref="DB130">SUMPRODUCT(計算_投入係数表_加工!$D267:$DS267, 生産額_中分類, IF(列分類振分=DB$3, 1, 0))/SUMPRODUCT(生産額_中分類, IF(列分類振分=DB$3, 1, 0))</f>
        <v>#DIV/0!</v>
      </c>
      <c r="DC130" s="194" t="e">
        <f t="array" ref="DC130">SUMPRODUCT(計算_投入係数表_加工!$D267:$DS267, 生産額_中分類, IF(列分類振分=DC$3, 1, 0))/SUMPRODUCT(生産額_中分類, IF(列分類振分=DC$3, 1, 0))</f>
        <v>#DIV/0!</v>
      </c>
      <c r="DD130" s="194" t="e">
        <f t="array" ref="DD130">SUMPRODUCT(計算_投入係数表_加工!$D267:$DS267, 生産額_中分類, IF(列分類振分=DD$3, 1, 0))/SUMPRODUCT(生産額_中分類, IF(列分類振分=DD$3, 1, 0))</f>
        <v>#DIV/0!</v>
      </c>
      <c r="DE130" s="194" t="e">
        <f t="array" ref="DE130">SUMPRODUCT(計算_投入係数表_加工!$D267:$DS267, 生産額_中分類, IF(列分類振分=DE$3, 1, 0))/SUMPRODUCT(生産額_中分類, IF(列分類振分=DE$3, 1, 0))</f>
        <v>#DIV/0!</v>
      </c>
      <c r="DF130" s="194" t="e">
        <f t="array" ref="DF130">SUMPRODUCT(計算_投入係数表_加工!$D267:$DS267, 生産額_中分類, IF(列分類振分=DF$3, 1, 0))/SUMPRODUCT(生産額_中分類, IF(列分類振分=DF$3, 1, 0))</f>
        <v>#DIV/0!</v>
      </c>
      <c r="DG130" s="194" t="e">
        <f t="array" ref="DG130">SUMPRODUCT(計算_投入係数表_加工!$D267:$DS267, 生産額_中分類, IF(列分類振分=DG$3, 1, 0))/SUMPRODUCT(生産額_中分類, IF(列分類振分=DG$3, 1, 0))</f>
        <v>#DIV/0!</v>
      </c>
      <c r="DH130" s="194" t="e">
        <f t="array" ref="DH130">SUMPRODUCT(計算_投入係数表_加工!$D267:$DS267, 生産額_中分類, IF(列分類振分=DH$3, 1, 0))/SUMPRODUCT(生産額_中分類, IF(列分類振分=DH$3, 1, 0))</f>
        <v>#DIV/0!</v>
      </c>
      <c r="DI130" s="194" t="e">
        <f t="array" ref="DI130">SUMPRODUCT(計算_投入係数表_加工!$D267:$DS267, 生産額_中分類, IF(列分類振分=DI$3, 1, 0))/SUMPRODUCT(生産額_中分類, IF(列分類振分=DI$3, 1, 0))</f>
        <v>#DIV/0!</v>
      </c>
      <c r="DJ130" s="194" t="e">
        <f t="array" ref="DJ130">SUMPRODUCT(計算_投入係数表_加工!$D267:$DS267, 生産額_中分類, IF(列分類振分=DJ$3, 1, 0))/SUMPRODUCT(生産額_中分類, IF(列分類振分=DJ$3, 1, 0))</f>
        <v>#DIV/0!</v>
      </c>
      <c r="DK130" s="194" t="e">
        <f t="array" ref="DK130">SUMPRODUCT(計算_投入係数表_加工!$D267:$DS267, 生産額_中分類, IF(列分類振分=DK$3, 1, 0))/SUMPRODUCT(生産額_中分類, IF(列分類振分=DK$3, 1, 0))</f>
        <v>#DIV/0!</v>
      </c>
      <c r="DL130" s="194" t="e">
        <f t="array" ref="DL130">SUMPRODUCT(計算_投入係数表_加工!$D267:$DS267, 生産額_中分類, IF(列分類振分=DL$3, 1, 0))/SUMPRODUCT(生産額_中分類, IF(列分類振分=DL$3, 1, 0))</f>
        <v>#DIV/0!</v>
      </c>
      <c r="DM130" s="194" t="e">
        <f t="array" ref="DM130">SUMPRODUCT(計算_投入係数表_加工!$D267:$DS267, 生産額_中分類, IF(列分類振分=DM$3, 1, 0))/SUMPRODUCT(生産額_中分類, IF(列分類振分=DM$3, 1, 0))</f>
        <v>#DIV/0!</v>
      </c>
      <c r="DN130" s="194" t="e">
        <f t="array" ref="DN130">SUMPRODUCT(計算_投入係数表_加工!$D267:$DS267, 生産額_中分類, IF(列分類振分=DN$3, 1, 0))/SUMPRODUCT(生産額_中分類, IF(列分類振分=DN$3, 1, 0))</f>
        <v>#DIV/0!</v>
      </c>
      <c r="DO130" s="194" t="e">
        <f t="array" ref="DO130">SUMPRODUCT(計算_投入係数表_加工!$D267:$DS267, 生産額_中分類, IF(列分類振分=DO$3, 1, 0))/SUMPRODUCT(生産額_中分類, IF(列分類振分=DO$3, 1, 0))</f>
        <v>#DIV/0!</v>
      </c>
      <c r="DP130" s="194" t="e">
        <f t="array" ref="DP130">SUMPRODUCT(計算_投入係数表_加工!$D267:$DS267, 生産額_中分類, IF(列分類振分=DP$3, 1, 0))/SUMPRODUCT(生産額_中分類, IF(列分類振分=DP$3, 1, 0))</f>
        <v>#DIV/0!</v>
      </c>
      <c r="DQ130" s="194" t="e">
        <f t="array" ref="DQ130">SUMPRODUCT(計算_投入係数表_加工!$D267:$DS267, 生産額_中分類, IF(列分類振分=DQ$3, 1, 0))/SUMPRODUCT(生産額_中分類, IF(列分類振分=DQ$3, 1, 0))</f>
        <v>#DIV/0!</v>
      </c>
      <c r="DR130" s="194" t="e">
        <f t="array" ref="DR130">SUMPRODUCT(計算_投入係数表_加工!$D267:$DS267, 生産額_中分類, IF(列分類振分=DR$3, 1, 0))/SUMPRODUCT(生産額_中分類, IF(列分類振分=DR$3, 1, 0))</f>
        <v>#DIV/0!</v>
      </c>
      <c r="DS130" s="194" t="e">
        <f t="array" ref="DS130">SUMPRODUCT(計算_投入係数表_加工!$D267:$DS267, 生産額_中分類, IF(列分類振分=DS$3, 1, 0))/SUMPRODUCT(生産額_中分類, IF(列分類振分=DS$3, 1, 0))</f>
        <v>#DIV/0!</v>
      </c>
      <c r="DT130" s="23">
        <f>入力_北海道投入係数表!DT130</f>
        <v>4.1231055069708519E-2</v>
      </c>
    </row>
    <row r="131" spans="2:126" customFormat="1" x14ac:dyDescent="0.25">
      <c r="B131" s="21"/>
      <c r="C131" s="192" t="s">
        <v>226</v>
      </c>
      <c r="D131" s="193">
        <f t="array" ref="D131">SUMPRODUCT(計算_投入係数表_加工!$D268:$DS268, 生産額_中分類, IF(列分類振分=D$3, 1, 0))/SUMPRODUCT(生産額_中分類, IF(列分類振分=D$3, 1, 0))</f>
        <v>-0.17767425609048496</v>
      </c>
      <c r="E131" s="194">
        <f t="array" ref="E131">SUMPRODUCT(計算_投入係数表_加工!$D268:$DS268, 生産額_中分類, IF(列分類振分=E$3, 1, 0))/SUMPRODUCT(生産額_中分類, IF(列分類振分=E$3, 1, 0))</f>
        <v>-9.8359241930963112E-2</v>
      </c>
      <c r="F131" s="194">
        <f t="array" ref="F131">SUMPRODUCT(計算_投入係数表_加工!$D268:$DS268, 生産額_中分類, IF(列分類振分=F$3, 1, 0))/SUMPRODUCT(生産額_中分類, IF(列分類振分=F$3, 1, 0))</f>
        <v>-1.8034839065583162E-4</v>
      </c>
      <c r="G131" s="194">
        <f t="array" ref="G131">SUMPRODUCT(計算_投入係数表_加工!$D268:$DS268, 生産額_中分類, IF(列分類振分=G$3, 1, 0))/SUMPRODUCT(生産額_中分類, IF(列分類振分=G$3, 1, 0))</f>
        <v>-4.8237269166200338E-3</v>
      </c>
      <c r="H131" s="194">
        <f t="array" ref="H131">SUMPRODUCT(計算_投入係数表_加工!$D268:$DS268, 生産額_中分類, IF(列分類振分=H$3, 1, 0))/SUMPRODUCT(生産額_中分類, IF(列分類振分=H$3, 1, 0))</f>
        <v>-4.4343393592548115E-3</v>
      </c>
      <c r="I131" s="194">
        <f t="array" ref="I131">SUMPRODUCT(計算_投入係数表_加工!$D268:$DS268, 生産額_中分類, IF(列分類振分=I$3, 1, 0))/SUMPRODUCT(生産額_中分類, IF(列分類振分=I$3, 1, 0))</f>
        <v>-7.7748434329475051E-3</v>
      </c>
      <c r="J131" s="194">
        <f t="array" ref="J131">SUMPRODUCT(計算_投入係数表_加工!$D268:$DS268, 生産額_中分類, IF(列分類振分=J$3, 1, 0))/SUMPRODUCT(生産額_中分類, IF(列分類振分=J$3, 1, 0))</f>
        <v>-8.4117720288587345E-3</v>
      </c>
      <c r="K131" s="194">
        <f t="array" ref="K131">SUMPRODUCT(計算_投入係数表_加工!$D268:$DS268, 生産額_中分類, IF(列分類振分=K$3, 1, 0))/SUMPRODUCT(生産額_中分類, IF(列分類振分=K$3, 1, 0))</f>
        <v>-8.1810964281252394E-4</v>
      </c>
      <c r="L131" s="194">
        <f t="array" ref="L131">SUMPRODUCT(計算_投入係数表_加工!$D268:$DS268, 生産額_中分類, IF(列分類振分=L$3, 1, 0))/SUMPRODUCT(生産額_中分類, IF(列分類振分=L$3, 1, 0))</f>
        <v>-8.0697525611825669E-3</v>
      </c>
      <c r="M131" s="194">
        <f t="array" ref="M131">SUMPRODUCT(計算_投入係数表_加工!$D268:$DS268, 生産額_中分類, IF(列分類振分=M$3, 1, 0))/SUMPRODUCT(生産額_中分類, IF(列分類振分=M$3, 1, 0))</f>
        <v>-3.8313690362778408E-3</v>
      </c>
      <c r="N131" s="194">
        <f t="array" ref="N131">SUMPRODUCT(計算_投入係数表_加工!$D268:$DS268, 生産額_中分類, IF(列分類振分=N$3, 1, 0))/SUMPRODUCT(生産額_中分類, IF(列分類振分=N$3, 1, 0))</f>
        <v>0</v>
      </c>
      <c r="O131" s="194">
        <f t="array" ref="O131">SUMPRODUCT(計算_投入係数表_加工!$D268:$DS268, 生産額_中分類, IF(列分類振分=O$3, 1, 0))/SUMPRODUCT(生産額_中分類, IF(列分類振分=O$3, 1, 0))</f>
        <v>-6.9527273223106345E-3</v>
      </c>
      <c r="P131" s="194">
        <f t="array" ref="P131">SUMPRODUCT(計算_投入係数表_加工!$D268:$DS268, 生産額_中分類, IF(列分類振分=P$3, 1, 0))/SUMPRODUCT(生産額_中分類, IF(列分類振分=P$3, 1, 0))</f>
        <v>-5.0747253304914876E-6</v>
      </c>
      <c r="Q131" s="194" t="e">
        <f t="array" ref="Q131">SUMPRODUCT(計算_投入係数表_加工!$D268:$DS268, 生産額_中分類, IF(列分類振分=Q$3, 1, 0))/SUMPRODUCT(生産額_中分類, IF(列分類振分=Q$3, 1, 0))</f>
        <v>#DIV/0!</v>
      </c>
      <c r="R131" s="194" t="e">
        <f t="array" ref="R131">SUMPRODUCT(計算_投入係数表_加工!$D268:$DS268, 生産額_中分類, IF(列分類振分=R$3, 1, 0))/SUMPRODUCT(生産額_中分類, IF(列分類振分=R$3, 1, 0))</f>
        <v>#DIV/0!</v>
      </c>
      <c r="S131" s="194" t="e">
        <f t="array" ref="S131">SUMPRODUCT(計算_投入係数表_加工!$D268:$DS268, 生産額_中分類, IF(列分類振分=S$3, 1, 0))/SUMPRODUCT(生産額_中分類, IF(列分類振分=S$3, 1, 0))</f>
        <v>#DIV/0!</v>
      </c>
      <c r="T131" s="194" t="e">
        <f t="array" ref="T131">SUMPRODUCT(計算_投入係数表_加工!$D268:$DS268, 生産額_中分類, IF(列分類振分=T$3, 1, 0))/SUMPRODUCT(生産額_中分類, IF(列分類振分=T$3, 1, 0))</f>
        <v>#DIV/0!</v>
      </c>
      <c r="U131" s="194" t="e">
        <f t="array" ref="U131">SUMPRODUCT(計算_投入係数表_加工!$D268:$DS268, 生産額_中分類, IF(列分類振分=U$3, 1, 0))/SUMPRODUCT(生産額_中分類, IF(列分類振分=U$3, 1, 0))</f>
        <v>#DIV/0!</v>
      </c>
      <c r="V131" s="194" t="e">
        <f t="array" ref="V131">SUMPRODUCT(計算_投入係数表_加工!$D268:$DS268, 生産額_中分類, IF(列分類振分=V$3, 1, 0))/SUMPRODUCT(生産額_中分類, IF(列分類振分=V$3, 1, 0))</f>
        <v>#DIV/0!</v>
      </c>
      <c r="W131" s="194" t="e">
        <f t="array" ref="W131">SUMPRODUCT(計算_投入係数表_加工!$D268:$DS268, 生産額_中分類, IF(列分類振分=W$3, 1, 0))/SUMPRODUCT(生産額_中分類, IF(列分類振分=W$3, 1, 0))</f>
        <v>#DIV/0!</v>
      </c>
      <c r="X131" s="194" t="e">
        <f t="array" ref="X131">SUMPRODUCT(計算_投入係数表_加工!$D268:$DS268, 生産額_中分類, IF(列分類振分=X$3, 1, 0))/SUMPRODUCT(生産額_中分類, IF(列分類振分=X$3, 1, 0))</f>
        <v>#DIV/0!</v>
      </c>
      <c r="Y131" s="194" t="e">
        <f t="array" ref="Y131">SUMPRODUCT(計算_投入係数表_加工!$D268:$DS268, 生産額_中分類, IF(列分類振分=Y$3, 1, 0))/SUMPRODUCT(生産額_中分類, IF(列分類振分=Y$3, 1, 0))</f>
        <v>#DIV/0!</v>
      </c>
      <c r="Z131" s="194" t="e">
        <f t="array" ref="Z131">SUMPRODUCT(計算_投入係数表_加工!$D268:$DS268, 生産額_中分類, IF(列分類振分=Z$3, 1, 0))/SUMPRODUCT(生産額_中分類, IF(列分類振分=Z$3, 1, 0))</f>
        <v>#DIV/0!</v>
      </c>
      <c r="AA131" s="194" t="e">
        <f t="array" ref="AA131">SUMPRODUCT(計算_投入係数表_加工!$D268:$DS268, 生産額_中分類, IF(列分類振分=AA$3, 1, 0))/SUMPRODUCT(生産額_中分類, IF(列分類振分=AA$3, 1, 0))</f>
        <v>#DIV/0!</v>
      </c>
      <c r="AB131" s="194" t="e">
        <f t="array" ref="AB131">SUMPRODUCT(計算_投入係数表_加工!$D268:$DS268, 生産額_中分類, IF(列分類振分=AB$3, 1, 0))/SUMPRODUCT(生産額_中分類, IF(列分類振分=AB$3, 1, 0))</f>
        <v>#DIV/0!</v>
      </c>
      <c r="AC131" s="194" t="e">
        <f t="array" ref="AC131">SUMPRODUCT(計算_投入係数表_加工!$D268:$DS268, 生産額_中分類, IF(列分類振分=AC$3, 1, 0))/SUMPRODUCT(生産額_中分類, IF(列分類振分=AC$3, 1, 0))</f>
        <v>#DIV/0!</v>
      </c>
      <c r="AD131" s="194" t="e">
        <f t="array" ref="AD131">SUMPRODUCT(計算_投入係数表_加工!$D268:$DS268, 生産額_中分類, IF(列分類振分=AD$3, 1, 0))/SUMPRODUCT(生産額_中分類, IF(列分類振分=AD$3, 1, 0))</f>
        <v>#DIV/0!</v>
      </c>
      <c r="AE131" s="194" t="e">
        <f t="array" ref="AE131">SUMPRODUCT(計算_投入係数表_加工!$D268:$DS268, 生産額_中分類, IF(列分類振分=AE$3, 1, 0))/SUMPRODUCT(生産額_中分類, IF(列分類振分=AE$3, 1, 0))</f>
        <v>#DIV/0!</v>
      </c>
      <c r="AF131" s="194" t="e">
        <f t="array" ref="AF131">SUMPRODUCT(計算_投入係数表_加工!$D268:$DS268, 生産額_中分類, IF(列分類振分=AF$3, 1, 0))/SUMPRODUCT(生産額_中分類, IF(列分類振分=AF$3, 1, 0))</f>
        <v>#DIV/0!</v>
      </c>
      <c r="AG131" s="194" t="e">
        <f t="array" ref="AG131">SUMPRODUCT(計算_投入係数表_加工!$D268:$DS268, 生産額_中分類, IF(列分類振分=AG$3, 1, 0))/SUMPRODUCT(生産額_中分類, IF(列分類振分=AG$3, 1, 0))</f>
        <v>#DIV/0!</v>
      </c>
      <c r="AH131" s="194" t="e">
        <f t="array" ref="AH131">SUMPRODUCT(計算_投入係数表_加工!$D268:$DS268, 生産額_中分類, IF(列分類振分=AH$3, 1, 0))/SUMPRODUCT(生産額_中分類, IF(列分類振分=AH$3, 1, 0))</f>
        <v>#DIV/0!</v>
      </c>
      <c r="AI131" s="194" t="e">
        <f t="array" ref="AI131">SUMPRODUCT(計算_投入係数表_加工!$D268:$DS268, 生産額_中分類, IF(列分類振分=AI$3, 1, 0))/SUMPRODUCT(生産額_中分類, IF(列分類振分=AI$3, 1, 0))</f>
        <v>#DIV/0!</v>
      </c>
      <c r="AJ131" s="194" t="e">
        <f t="array" ref="AJ131">SUMPRODUCT(計算_投入係数表_加工!$D268:$DS268, 生産額_中分類, IF(列分類振分=AJ$3, 1, 0))/SUMPRODUCT(生産額_中分類, IF(列分類振分=AJ$3, 1, 0))</f>
        <v>#DIV/0!</v>
      </c>
      <c r="AK131" s="194" t="e">
        <f t="array" ref="AK131">SUMPRODUCT(計算_投入係数表_加工!$D268:$DS268, 生産額_中分類, IF(列分類振分=AK$3, 1, 0))/SUMPRODUCT(生産額_中分類, IF(列分類振分=AK$3, 1, 0))</f>
        <v>#DIV/0!</v>
      </c>
      <c r="AL131" s="194" t="e">
        <f t="array" ref="AL131">SUMPRODUCT(計算_投入係数表_加工!$D268:$DS268, 生産額_中分類, IF(列分類振分=AL$3, 1, 0))/SUMPRODUCT(生産額_中分類, IF(列分類振分=AL$3, 1, 0))</f>
        <v>#DIV/0!</v>
      </c>
      <c r="AM131" s="194" t="e">
        <f t="array" ref="AM131">SUMPRODUCT(計算_投入係数表_加工!$D268:$DS268, 生産額_中分類, IF(列分類振分=AM$3, 1, 0))/SUMPRODUCT(生産額_中分類, IF(列分類振分=AM$3, 1, 0))</f>
        <v>#DIV/0!</v>
      </c>
      <c r="AN131" s="194" t="e">
        <f t="array" ref="AN131">SUMPRODUCT(計算_投入係数表_加工!$D268:$DS268, 生産額_中分類, IF(列分類振分=AN$3, 1, 0))/SUMPRODUCT(生産額_中分類, IF(列分類振分=AN$3, 1, 0))</f>
        <v>#DIV/0!</v>
      </c>
      <c r="AO131" s="194" t="e">
        <f t="array" ref="AO131">SUMPRODUCT(計算_投入係数表_加工!$D268:$DS268, 生産額_中分類, IF(列分類振分=AO$3, 1, 0))/SUMPRODUCT(生産額_中分類, IF(列分類振分=AO$3, 1, 0))</f>
        <v>#DIV/0!</v>
      </c>
      <c r="AP131" s="194" t="e">
        <f t="array" ref="AP131">SUMPRODUCT(計算_投入係数表_加工!$D268:$DS268, 生産額_中分類, IF(列分類振分=AP$3, 1, 0))/SUMPRODUCT(生産額_中分類, IF(列分類振分=AP$3, 1, 0))</f>
        <v>#DIV/0!</v>
      </c>
      <c r="AQ131" s="194" t="e">
        <f t="array" ref="AQ131">SUMPRODUCT(計算_投入係数表_加工!$D268:$DS268, 生産額_中分類, IF(列分類振分=AQ$3, 1, 0))/SUMPRODUCT(生産額_中分類, IF(列分類振分=AQ$3, 1, 0))</f>
        <v>#DIV/0!</v>
      </c>
      <c r="AR131" s="194" t="e">
        <f t="array" ref="AR131">SUMPRODUCT(計算_投入係数表_加工!$D268:$DS268, 生産額_中分類, IF(列分類振分=AR$3, 1, 0))/SUMPRODUCT(生産額_中分類, IF(列分類振分=AR$3, 1, 0))</f>
        <v>#DIV/0!</v>
      </c>
      <c r="AS131" s="194" t="e">
        <f t="array" ref="AS131">SUMPRODUCT(計算_投入係数表_加工!$D268:$DS268, 生産額_中分類, IF(列分類振分=AS$3, 1, 0))/SUMPRODUCT(生産額_中分類, IF(列分類振分=AS$3, 1, 0))</f>
        <v>#DIV/0!</v>
      </c>
      <c r="AT131" s="194" t="e">
        <f t="array" ref="AT131">SUMPRODUCT(計算_投入係数表_加工!$D268:$DS268, 生産額_中分類, IF(列分類振分=AT$3, 1, 0))/SUMPRODUCT(生産額_中分類, IF(列分類振分=AT$3, 1, 0))</f>
        <v>#DIV/0!</v>
      </c>
      <c r="AU131" s="194" t="e">
        <f t="array" ref="AU131">SUMPRODUCT(計算_投入係数表_加工!$D268:$DS268, 生産額_中分類, IF(列分類振分=AU$3, 1, 0))/SUMPRODUCT(生産額_中分類, IF(列分類振分=AU$3, 1, 0))</f>
        <v>#DIV/0!</v>
      </c>
      <c r="AV131" s="194" t="e">
        <f t="array" ref="AV131">SUMPRODUCT(計算_投入係数表_加工!$D268:$DS268, 生産額_中分類, IF(列分類振分=AV$3, 1, 0))/SUMPRODUCT(生産額_中分類, IF(列分類振分=AV$3, 1, 0))</f>
        <v>#DIV/0!</v>
      </c>
      <c r="AW131" s="194" t="e">
        <f t="array" ref="AW131">SUMPRODUCT(計算_投入係数表_加工!$D268:$DS268, 生産額_中分類, IF(列分類振分=AW$3, 1, 0))/SUMPRODUCT(生産額_中分類, IF(列分類振分=AW$3, 1, 0))</f>
        <v>#DIV/0!</v>
      </c>
      <c r="AX131" s="194" t="e">
        <f t="array" ref="AX131">SUMPRODUCT(計算_投入係数表_加工!$D268:$DS268, 生産額_中分類, IF(列分類振分=AX$3, 1, 0))/SUMPRODUCT(生産額_中分類, IF(列分類振分=AX$3, 1, 0))</f>
        <v>#DIV/0!</v>
      </c>
      <c r="AY131" s="194" t="e">
        <f t="array" ref="AY131">SUMPRODUCT(計算_投入係数表_加工!$D268:$DS268, 生産額_中分類, IF(列分類振分=AY$3, 1, 0))/SUMPRODUCT(生産額_中分類, IF(列分類振分=AY$3, 1, 0))</f>
        <v>#DIV/0!</v>
      </c>
      <c r="AZ131" s="194" t="e">
        <f t="array" ref="AZ131">SUMPRODUCT(計算_投入係数表_加工!$D268:$DS268, 生産額_中分類, IF(列分類振分=AZ$3, 1, 0))/SUMPRODUCT(生産額_中分類, IF(列分類振分=AZ$3, 1, 0))</f>
        <v>#DIV/0!</v>
      </c>
      <c r="BA131" s="194" t="e">
        <f t="array" ref="BA131">SUMPRODUCT(計算_投入係数表_加工!$D268:$DS268, 生産額_中分類, IF(列分類振分=BA$3, 1, 0))/SUMPRODUCT(生産額_中分類, IF(列分類振分=BA$3, 1, 0))</f>
        <v>#DIV/0!</v>
      </c>
      <c r="BB131" s="194" t="e">
        <f t="array" ref="BB131">SUMPRODUCT(計算_投入係数表_加工!$D268:$DS268, 生産額_中分類, IF(列分類振分=BB$3, 1, 0))/SUMPRODUCT(生産額_中分類, IF(列分類振分=BB$3, 1, 0))</f>
        <v>#DIV/0!</v>
      </c>
      <c r="BC131" s="194" t="e">
        <f t="array" ref="BC131">SUMPRODUCT(計算_投入係数表_加工!$D268:$DS268, 生産額_中分類, IF(列分類振分=BC$3, 1, 0))/SUMPRODUCT(生産額_中分類, IF(列分類振分=BC$3, 1, 0))</f>
        <v>#DIV/0!</v>
      </c>
      <c r="BD131" s="194" t="e">
        <f t="array" ref="BD131">SUMPRODUCT(計算_投入係数表_加工!$D268:$DS268, 生産額_中分類, IF(列分類振分=BD$3, 1, 0))/SUMPRODUCT(生産額_中分類, IF(列分類振分=BD$3, 1, 0))</f>
        <v>#DIV/0!</v>
      </c>
      <c r="BE131" s="194" t="e">
        <f t="array" ref="BE131">SUMPRODUCT(計算_投入係数表_加工!$D268:$DS268, 生産額_中分類, IF(列分類振分=BE$3, 1, 0))/SUMPRODUCT(生産額_中分類, IF(列分類振分=BE$3, 1, 0))</f>
        <v>#DIV/0!</v>
      </c>
      <c r="BF131" s="194" t="e">
        <f t="array" ref="BF131">SUMPRODUCT(計算_投入係数表_加工!$D268:$DS268, 生産額_中分類, IF(列分類振分=BF$3, 1, 0))/SUMPRODUCT(生産額_中分類, IF(列分類振分=BF$3, 1, 0))</f>
        <v>#DIV/0!</v>
      </c>
      <c r="BG131" s="194" t="e">
        <f t="array" ref="BG131">SUMPRODUCT(計算_投入係数表_加工!$D268:$DS268, 生産額_中分類, IF(列分類振分=BG$3, 1, 0))/SUMPRODUCT(生産額_中分類, IF(列分類振分=BG$3, 1, 0))</f>
        <v>#DIV/0!</v>
      </c>
      <c r="BH131" s="194" t="e">
        <f t="array" ref="BH131">SUMPRODUCT(計算_投入係数表_加工!$D268:$DS268, 生産額_中分類, IF(列分類振分=BH$3, 1, 0))/SUMPRODUCT(生産額_中分類, IF(列分類振分=BH$3, 1, 0))</f>
        <v>#DIV/0!</v>
      </c>
      <c r="BI131" s="194" t="e">
        <f t="array" ref="BI131">SUMPRODUCT(計算_投入係数表_加工!$D268:$DS268, 生産額_中分類, IF(列分類振分=BI$3, 1, 0))/SUMPRODUCT(生産額_中分類, IF(列分類振分=BI$3, 1, 0))</f>
        <v>#DIV/0!</v>
      </c>
      <c r="BJ131" s="194" t="e">
        <f t="array" ref="BJ131">SUMPRODUCT(計算_投入係数表_加工!$D268:$DS268, 生産額_中分類, IF(列分類振分=BJ$3, 1, 0))/SUMPRODUCT(生産額_中分類, IF(列分類振分=BJ$3, 1, 0))</f>
        <v>#DIV/0!</v>
      </c>
      <c r="BK131" s="194" t="e">
        <f t="array" ref="BK131">SUMPRODUCT(計算_投入係数表_加工!$D268:$DS268, 生産額_中分類, IF(列分類振分=BK$3, 1, 0))/SUMPRODUCT(生産額_中分類, IF(列分類振分=BK$3, 1, 0))</f>
        <v>#DIV/0!</v>
      </c>
      <c r="BL131" s="194" t="e">
        <f t="array" ref="BL131">SUMPRODUCT(計算_投入係数表_加工!$D268:$DS268, 生産額_中分類, IF(列分類振分=BL$3, 1, 0))/SUMPRODUCT(生産額_中分類, IF(列分類振分=BL$3, 1, 0))</f>
        <v>#DIV/0!</v>
      </c>
      <c r="BM131" s="194" t="e">
        <f t="array" ref="BM131">SUMPRODUCT(計算_投入係数表_加工!$D268:$DS268, 生産額_中分類, IF(列分類振分=BM$3, 1, 0))/SUMPRODUCT(生産額_中分類, IF(列分類振分=BM$3, 1, 0))</f>
        <v>#DIV/0!</v>
      </c>
      <c r="BN131" s="194" t="e">
        <f t="array" ref="BN131">SUMPRODUCT(計算_投入係数表_加工!$D268:$DS268, 生産額_中分類, IF(列分類振分=BN$3, 1, 0))/SUMPRODUCT(生産額_中分類, IF(列分類振分=BN$3, 1, 0))</f>
        <v>#DIV/0!</v>
      </c>
      <c r="BO131" s="194" t="e">
        <f t="array" ref="BO131">SUMPRODUCT(計算_投入係数表_加工!$D268:$DS268, 生産額_中分類, IF(列分類振分=BO$3, 1, 0))/SUMPRODUCT(生産額_中分類, IF(列分類振分=BO$3, 1, 0))</f>
        <v>#DIV/0!</v>
      </c>
      <c r="BP131" s="194" t="e">
        <f t="array" ref="BP131">SUMPRODUCT(計算_投入係数表_加工!$D268:$DS268, 生産額_中分類, IF(列分類振分=BP$3, 1, 0))/SUMPRODUCT(生産額_中分類, IF(列分類振分=BP$3, 1, 0))</f>
        <v>#DIV/0!</v>
      </c>
      <c r="BQ131" s="194" t="e">
        <f t="array" ref="BQ131">SUMPRODUCT(計算_投入係数表_加工!$D268:$DS268, 生産額_中分類, IF(列分類振分=BQ$3, 1, 0))/SUMPRODUCT(生産額_中分類, IF(列分類振分=BQ$3, 1, 0))</f>
        <v>#DIV/0!</v>
      </c>
      <c r="BR131" s="194" t="e">
        <f t="array" ref="BR131">SUMPRODUCT(計算_投入係数表_加工!$D268:$DS268, 生産額_中分類, IF(列分類振分=BR$3, 1, 0))/SUMPRODUCT(生産額_中分類, IF(列分類振分=BR$3, 1, 0))</f>
        <v>#DIV/0!</v>
      </c>
      <c r="BS131" s="194" t="e">
        <f t="array" ref="BS131">SUMPRODUCT(計算_投入係数表_加工!$D268:$DS268, 生産額_中分類, IF(列分類振分=BS$3, 1, 0))/SUMPRODUCT(生産額_中分類, IF(列分類振分=BS$3, 1, 0))</f>
        <v>#DIV/0!</v>
      </c>
      <c r="BT131" s="194" t="e">
        <f t="array" ref="BT131">SUMPRODUCT(計算_投入係数表_加工!$D268:$DS268, 生産額_中分類, IF(列分類振分=BT$3, 1, 0))/SUMPRODUCT(生産額_中分類, IF(列分類振分=BT$3, 1, 0))</f>
        <v>#DIV/0!</v>
      </c>
      <c r="BU131" s="194" t="e">
        <f t="array" ref="BU131">SUMPRODUCT(計算_投入係数表_加工!$D268:$DS268, 生産額_中分類, IF(列分類振分=BU$3, 1, 0))/SUMPRODUCT(生産額_中分類, IF(列分類振分=BU$3, 1, 0))</f>
        <v>#DIV/0!</v>
      </c>
      <c r="BV131" s="194" t="e">
        <f t="array" ref="BV131">SUMPRODUCT(計算_投入係数表_加工!$D268:$DS268, 生産額_中分類, IF(列分類振分=BV$3, 1, 0))/SUMPRODUCT(生産額_中分類, IF(列分類振分=BV$3, 1, 0))</f>
        <v>#DIV/0!</v>
      </c>
      <c r="BW131" s="194" t="e">
        <f t="array" ref="BW131">SUMPRODUCT(計算_投入係数表_加工!$D268:$DS268, 生産額_中分類, IF(列分類振分=BW$3, 1, 0))/SUMPRODUCT(生産額_中分類, IF(列分類振分=BW$3, 1, 0))</f>
        <v>#DIV/0!</v>
      </c>
      <c r="BX131" s="194" t="e">
        <f t="array" ref="BX131">SUMPRODUCT(計算_投入係数表_加工!$D268:$DS268, 生産額_中分類, IF(列分類振分=BX$3, 1, 0))/SUMPRODUCT(生産額_中分類, IF(列分類振分=BX$3, 1, 0))</f>
        <v>#DIV/0!</v>
      </c>
      <c r="BY131" s="194" t="e">
        <f t="array" ref="BY131">SUMPRODUCT(計算_投入係数表_加工!$D268:$DS268, 生産額_中分類, IF(列分類振分=BY$3, 1, 0))/SUMPRODUCT(生産額_中分類, IF(列分類振分=BY$3, 1, 0))</f>
        <v>#DIV/0!</v>
      </c>
      <c r="BZ131" s="194" t="e">
        <f t="array" ref="BZ131">SUMPRODUCT(計算_投入係数表_加工!$D268:$DS268, 生産額_中分類, IF(列分類振分=BZ$3, 1, 0))/SUMPRODUCT(生産額_中分類, IF(列分類振分=BZ$3, 1, 0))</f>
        <v>#DIV/0!</v>
      </c>
      <c r="CA131" s="194" t="e">
        <f t="array" ref="CA131">SUMPRODUCT(計算_投入係数表_加工!$D268:$DS268, 生産額_中分類, IF(列分類振分=CA$3, 1, 0))/SUMPRODUCT(生産額_中分類, IF(列分類振分=CA$3, 1, 0))</f>
        <v>#DIV/0!</v>
      </c>
      <c r="CB131" s="194" t="e">
        <f t="array" ref="CB131">SUMPRODUCT(計算_投入係数表_加工!$D268:$DS268, 生産額_中分類, IF(列分類振分=CB$3, 1, 0))/SUMPRODUCT(生産額_中分類, IF(列分類振分=CB$3, 1, 0))</f>
        <v>#DIV/0!</v>
      </c>
      <c r="CC131" s="194" t="e">
        <f t="array" ref="CC131">SUMPRODUCT(計算_投入係数表_加工!$D268:$DS268, 生産額_中分類, IF(列分類振分=CC$3, 1, 0))/SUMPRODUCT(生産額_中分類, IF(列分類振分=CC$3, 1, 0))</f>
        <v>#DIV/0!</v>
      </c>
      <c r="CD131" s="194" t="e">
        <f t="array" ref="CD131">SUMPRODUCT(計算_投入係数表_加工!$D268:$DS268, 生産額_中分類, IF(列分類振分=CD$3, 1, 0))/SUMPRODUCT(生産額_中分類, IF(列分類振分=CD$3, 1, 0))</f>
        <v>#DIV/0!</v>
      </c>
      <c r="CE131" s="194" t="e">
        <f t="array" ref="CE131">SUMPRODUCT(計算_投入係数表_加工!$D268:$DS268, 生産額_中分類, IF(列分類振分=CE$3, 1, 0))/SUMPRODUCT(生産額_中分類, IF(列分類振分=CE$3, 1, 0))</f>
        <v>#DIV/0!</v>
      </c>
      <c r="CF131" s="194" t="e">
        <f t="array" ref="CF131">SUMPRODUCT(計算_投入係数表_加工!$D268:$DS268, 生産額_中分類, IF(列分類振分=CF$3, 1, 0))/SUMPRODUCT(生産額_中分類, IF(列分類振分=CF$3, 1, 0))</f>
        <v>#DIV/0!</v>
      </c>
      <c r="CG131" s="194" t="e">
        <f t="array" ref="CG131">SUMPRODUCT(計算_投入係数表_加工!$D268:$DS268, 生産額_中分類, IF(列分類振分=CG$3, 1, 0))/SUMPRODUCT(生産額_中分類, IF(列分類振分=CG$3, 1, 0))</f>
        <v>#DIV/0!</v>
      </c>
      <c r="CH131" s="194" t="e">
        <f t="array" ref="CH131">SUMPRODUCT(計算_投入係数表_加工!$D268:$DS268, 生産額_中分類, IF(列分類振分=CH$3, 1, 0))/SUMPRODUCT(生産額_中分類, IF(列分類振分=CH$3, 1, 0))</f>
        <v>#DIV/0!</v>
      </c>
      <c r="CI131" s="194" t="e">
        <f t="array" ref="CI131">SUMPRODUCT(計算_投入係数表_加工!$D268:$DS268, 生産額_中分類, IF(列分類振分=CI$3, 1, 0))/SUMPRODUCT(生産額_中分類, IF(列分類振分=CI$3, 1, 0))</f>
        <v>#DIV/0!</v>
      </c>
      <c r="CJ131" s="194" t="e">
        <f t="array" ref="CJ131">SUMPRODUCT(計算_投入係数表_加工!$D268:$DS268, 生産額_中分類, IF(列分類振分=CJ$3, 1, 0))/SUMPRODUCT(生産額_中分類, IF(列分類振分=CJ$3, 1, 0))</f>
        <v>#DIV/0!</v>
      </c>
      <c r="CK131" s="194" t="e">
        <f t="array" ref="CK131">SUMPRODUCT(計算_投入係数表_加工!$D268:$DS268, 生産額_中分類, IF(列分類振分=CK$3, 1, 0))/SUMPRODUCT(生産額_中分類, IF(列分類振分=CK$3, 1, 0))</f>
        <v>#DIV/0!</v>
      </c>
      <c r="CL131" s="194" t="e">
        <f t="array" ref="CL131">SUMPRODUCT(計算_投入係数表_加工!$D268:$DS268, 生産額_中分類, IF(列分類振分=CL$3, 1, 0))/SUMPRODUCT(生産額_中分類, IF(列分類振分=CL$3, 1, 0))</f>
        <v>#DIV/0!</v>
      </c>
      <c r="CM131" s="194" t="e">
        <f t="array" ref="CM131">SUMPRODUCT(計算_投入係数表_加工!$D268:$DS268, 生産額_中分類, IF(列分類振分=CM$3, 1, 0))/SUMPRODUCT(生産額_中分類, IF(列分類振分=CM$3, 1, 0))</f>
        <v>#DIV/0!</v>
      </c>
      <c r="CN131" s="194" t="e">
        <f t="array" ref="CN131">SUMPRODUCT(計算_投入係数表_加工!$D268:$DS268, 生産額_中分類, IF(列分類振分=CN$3, 1, 0))/SUMPRODUCT(生産額_中分類, IF(列分類振分=CN$3, 1, 0))</f>
        <v>#DIV/0!</v>
      </c>
      <c r="CO131" s="194" t="e">
        <f t="array" ref="CO131">SUMPRODUCT(計算_投入係数表_加工!$D268:$DS268, 生産額_中分類, IF(列分類振分=CO$3, 1, 0))/SUMPRODUCT(生産額_中分類, IF(列分類振分=CO$3, 1, 0))</f>
        <v>#DIV/0!</v>
      </c>
      <c r="CP131" s="194" t="e">
        <f t="array" ref="CP131">SUMPRODUCT(計算_投入係数表_加工!$D268:$DS268, 生産額_中分類, IF(列分類振分=CP$3, 1, 0))/SUMPRODUCT(生産額_中分類, IF(列分類振分=CP$3, 1, 0))</f>
        <v>#DIV/0!</v>
      </c>
      <c r="CQ131" s="194" t="e">
        <f t="array" ref="CQ131">SUMPRODUCT(計算_投入係数表_加工!$D268:$DS268, 生産額_中分類, IF(列分類振分=CQ$3, 1, 0))/SUMPRODUCT(生産額_中分類, IF(列分類振分=CQ$3, 1, 0))</f>
        <v>#DIV/0!</v>
      </c>
      <c r="CR131" s="194" t="e">
        <f t="array" ref="CR131">SUMPRODUCT(計算_投入係数表_加工!$D268:$DS268, 生産額_中分類, IF(列分類振分=CR$3, 1, 0))/SUMPRODUCT(生産額_中分類, IF(列分類振分=CR$3, 1, 0))</f>
        <v>#DIV/0!</v>
      </c>
      <c r="CS131" s="194" t="e">
        <f t="array" ref="CS131">SUMPRODUCT(計算_投入係数表_加工!$D268:$DS268, 生産額_中分類, IF(列分類振分=CS$3, 1, 0))/SUMPRODUCT(生産額_中分類, IF(列分類振分=CS$3, 1, 0))</f>
        <v>#DIV/0!</v>
      </c>
      <c r="CT131" s="194" t="e">
        <f t="array" ref="CT131">SUMPRODUCT(計算_投入係数表_加工!$D268:$DS268, 生産額_中分類, IF(列分類振分=CT$3, 1, 0))/SUMPRODUCT(生産額_中分類, IF(列分類振分=CT$3, 1, 0))</f>
        <v>#DIV/0!</v>
      </c>
      <c r="CU131" s="194" t="e">
        <f t="array" ref="CU131">SUMPRODUCT(計算_投入係数表_加工!$D268:$DS268, 生産額_中分類, IF(列分類振分=CU$3, 1, 0))/SUMPRODUCT(生産額_中分類, IF(列分類振分=CU$3, 1, 0))</f>
        <v>#DIV/0!</v>
      </c>
      <c r="CV131" s="194" t="e">
        <f t="array" ref="CV131">SUMPRODUCT(計算_投入係数表_加工!$D268:$DS268, 生産額_中分類, IF(列分類振分=CV$3, 1, 0))/SUMPRODUCT(生産額_中分類, IF(列分類振分=CV$3, 1, 0))</f>
        <v>#DIV/0!</v>
      </c>
      <c r="CW131" s="194" t="e">
        <f t="array" ref="CW131">SUMPRODUCT(計算_投入係数表_加工!$D268:$DS268, 生産額_中分類, IF(列分類振分=CW$3, 1, 0))/SUMPRODUCT(生産額_中分類, IF(列分類振分=CW$3, 1, 0))</f>
        <v>#DIV/0!</v>
      </c>
      <c r="CX131" s="194" t="e">
        <f t="array" ref="CX131">SUMPRODUCT(計算_投入係数表_加工!$D268:$DS268, 生産額_中分類, IF(列分類振分=CX$3, 1, 0))/SUMPRODUCT(生産額_中分類, IF(列分類振分=CX$3, 1, 0))</f>
        <v>#DIV/0!</v>
      </c>
      <c r="CY131" s="194" t="e">
        <f t="array" ref="CY131">SUMPRODUCT(計算_投入係数表_加工!$D268:$DS268, 生産額_中分類, IF(列分類振分=CY$3, 1, 0))/SUMPRODUCT(生産額_中分類, IF(列分類振分=CY$3, 1, 0))</f>
        <v>#DIV/0!</v>
      </c>
      <c r="CZ131" s="194" t="e">
        <f t="array" ref="CZ131">SUMPRODUCT(計算_投入係数表_加工!$D268:$DS268, 生産額_中分類, IF(列分類振分=CZ$3, 1, 0))/SUMPRODUCT(生産額_中分類, IF(列分類振分=CZ$3, 1, 0))</f>
        <v>#DIV/0!</v>
      </c>
      <c r="DA131" s="194" t="e">
        <f t="array" ref="DA131">SUMPRODUCT(計算_投入係数表_加工!$D268:$DS268, 生産額_中分類, IF(列分類振分=DA$3, 1, 0))/SUMPRODUCT(生産額_中分類, IF(列分類振分=DA$3, 1, 0))</f>
        <v>#DIV/0!</v>
      </c>
      <c r="DB131" s="194" t="e">
        <f t="array" ref="DB131">SUMPRODUCT(計算_投入係数表_加工!$D268:$DS268, 生産額_中分類, IF(列分類振分=DB$3, 1, 0))/SUMPRODUCT(生産額_中分類, IF(列分類振分=DB$3, 1, 0))</f>
        <v>#DIV/0!</v>
      </c>
      <c r="DC131" s="194" t="e">
        <f t="array" ref="DC131">SUMPRODUCT(計算_投入係数表_加工!$D268:$DS268, 生産額_中分類, IF(列分類振分=DC$3, 1, 0))/SUMPRODUCT(生産額_中分類, IF(列分類振分=DC$3, 1, 0))</f>
        <v>#DIV/0!</v>
      </c>
      <c r="DD131" s="194" t="e">
        <f t="array" ref="DD131">SUMPRODUCT(計算_投入係数表_加工!$D268:$DS268, 生産額_中分類, IF(列分類振分=DD$3, 1, 0))/SUMPRODUCT(生産額_中分類, IF(列分類振分=DD$3, 1, 0))</f>
        <v>#DIV/0!</v>
      </c>
      <c r="DE131" s="194" t="e">
        <f t="array" ref="DE131">SUMPRODUCT(計算_投入係数表_加工!$D268:$DS268, 生産額_中分類, IF(列分類振分=DE$3, 1, 0))/SUMPRODUCT(生産額_中分類, IF(列分類振分=DE$3, 1, 0))</f>
        <v>#DIV/0!</v>
      </c>
      <c r="DF131" s="194" t="e">
        <f t="array" ref="DF131">SUMPRODUCT(計算_投入係数表_加工!$D268:$DS268, 生産額_中分類, IF(列分類振分=DF$3, 1, 0))/SUMPRODUCT(生産額_中分類, IF(列分類振分=DF$3, 1, 0))</f>
        <v>#DIV/0!</v>
      </c>
      <c r="DG131" s="194" t="e">
        <f t="array" ref="DG131">SUMPRODUCT(計算_投入係数表_加工!$D268:$DS268, 生産額_中分類, IF(列分類振分=DG$3, 1, 0))/SUMPRODUCT(生産額_中分類, IF(列分類振分=DG$3, 1, 0))</f>
        <v>#DIV/0!</v>
      </c>
      <c r="DH131" s="194" t="e">
        <f t="array" ref="DH131">SUMPRODUCT(計算_投入係数表_加工!$D268:$DS268, 生産額_中分類, IF(列分類振分=DH$3, 1, 0))/SUMPRODUCT(生産額_中分類, IF(列分類振分=DH$3, 1, 0))</f>
        <v>#DIV/0!</v>
      </c>
      <c r="DI131" s="194" t="e">
        <f t="array" ref="DI131">SUMPRODUCT(計算_投入係数表_加工!$D268:$DS268, 生産額_中分類, IF(列分類振分=DI$3, 1, 0))/SUMPRODUCT(生産額_中分類, IF(列分類振分=DI$3, 1, 0))</f>
        <v>#DIV/0!</v>
      </c>
      <c r="DJ131" s="194" t="e">
        <f t="array" ref="DJ131">SUMPRODUCT(計算_投入係数表_加工!$D268:$DS268, 生産額_中分類, IF(列分類振分=DJ$3, 1, 0))/SUMPRODUCT(生産額_中分類, IF(列分類振分=DJ$3, 1, 0))</f>
        <v>#DIV/0!</v>
      </c>
      <c r="DK131" s="194" t="e">
        <f t="array" ref="DK131">SUMPRODUCT(計算_投入係数表_加工!$D268:$DS268, 生産額_中分類, IF(列分類振分=DK$3, 1, 0))/SUMPRODUCT(生産額_中分類, IF(列分類振分=DK$3, 1, 0))</f>
        <v>#DIV/0!</v>
      </c>
      <c r="DL131" s="194" t="e">
        <f t="array" ref="DL131">SUMPRODUCT(計算_投入係数表_加工!$D268:$DS268, 生産額_中分類, IF(列分類振分=DL$3, 1, 0))/SUMPRODUCT(生産額_中分類, IF(列分類振分=DL$3, 1, 0))</f>
        <v>#DIV/0!</v>
      </c>
      <c r="DM131" s="194" t="e">
        <f t="array" ref="DM131">SUMPRODUCT(計算_投入係数表_加工!$D268:$DS268, 生産額_中分類, IF(列分類振分=DM$3, 1, 0))/SUMPRODUCT(生産額_中分類, IF(列分類振分=DM$3, 1, 0))</f>
        <v>#DIV/0!</v>
      </c>
      <c r="DN131" s="194" t="e">
        <f t="array" ref="DN131">SUMPRODUCT(計算_投入係数表_加工!$D268:$DS268, 生産額_中分類, IF(列分類振分=DN$3, 1, 0))/SUMPRODUCT(生産額_中分類, IF(列分類振分=DN$3, 1, 0))</f>
        <v>#DIV/0!</v>
      </c>
      <c r="DO131" s="194" t="e">
        <f t="array" ref="DO131">SUMPRODUCT(計算_投入係数表_加工!$D268:$DS268, 生産額_中分類, IF(列分類振分=DO$3, 1, 0))/SUMPRODUCT(生産額_中分類, IF(列分類振分=DO$3, 1, 0))</f>
        <v>#DIV/0!</v>
      </c>
      <c r="DP131" s="194" t="e">
        <f t="array" ref="DP131">SUMPRODUCT(計算_投入係数表_加工!$D268:$DS268, 生産額_中分類, IF(列分類振分=DP$3, 1, 0))/SUMPRODUCT(生産額_中分類, IF(列分類振分=DP$3, 1, 0))</f>
        <v>#DIV/0!</v>
      </c>
      <c r="DQ131" s="194" t="e">
        <f t="array" ref="DQ131">SUMPRODUCT(計算_投入係数表_加工!$D268:$DS268, 生産額_中分類, IF(列分類振分=DQ$3, 1, 0))/SUMPRODUCT(生産額_中分類, IF(列分類振分=DQ$3, 1, 0))</f>
        <v>#DIV/0!</v>
      </c>
      <c r="DR131" s="194" t="e">
        <f t="array" ref="DR131">SUMPRODUCT(計算_投入係数表_加工!$D268:$DS268, 生産額_中分類, IF(列分類振分=DR$3, 1, 0))/SUMPRODUCT(生産額_中分類, IF(列分類振分=DR$3, 1, 0))</f>
        <v>#DIV/0!</v>
      </c>
      <c r="DS131" s="194" t="e">
        <f t="array" ref="DS131">SUMPRODUCT(計算_投入係数表_加工!$D268:$DS268, 生産額_中分類, IF(列分類振分=DS$3, 1, 0))/SUMPRODUCT(生産額_中分類, IF(列分類振分=DS$3, 1, 0))</f>
        <v>#DIV/0!</v>
      </c>
      <c r="DT131" s="23">
        <f>入力_北海道投入係数表!DT131</f>
        <v>-1.1800818386668419E-2</v>
      </c>
    </row>
    <row r="132" spans="2:126" customFormat="1" x14ac:dyDescent="0.25">
      <c r="B132" s="55"/>
      <c r="C132" s="47"/>
      <c r="D132" s="26">
        <f>_xlfn.AGGREGATE(9, 6, D125:D131)</f>
        <v>0.43236079512666348</v>
      </c>
      <c r="E132" s="27">
        <f t="shared" ref="E132" si="120">_xlfn.AGGREGATE(9, 6, E125:E131)</f>
        <v>0.61838899549384441</v>
      </c>
      <c r="F132" s="27">
        <f t="shared" ref="F132" si="121">_xlfn.AGGREGATE(9, 6, F125:F131)</f>
        <v>0.54011160382762935</v>
      </c>
      <c r="G132" s="27">
        <f t="shared" ref="G132" si="122">_xlfn.AGGREGATE(9, 6, G125:G131)</f>
        <v>0.51691102406267486</v>
      </c>
      <c r="H132" s="27">
        <f t="shared" ref="H132" si="123">_xlfn.AGGREGATE(9, 6, H125:H131)</f>
        <v>0.29280056362163093</v>
      </c>
      <c r="I132" s="27">
        <f t="shared" ref="I132" si="124">_xlfn.AGGREGATE(9, 6, I125:I131)</f>
        <v>0.45696133518494803</v>
      </c>
      <c r="J132" s="27">
        <f t="shared" ref="J132" si="125">_xlfn.AGGREGATE(9, 6, J125:J131)</f>
        <v>0.47791446094334189</v>
      </c>
      <c r="K132" s="27">
        <f t="shared" ref="K132" si="126">_xlfn.AGGREGATE(9, 6, K125:K131)</f>
        <v>0.69571076801554022</v>
      </c>
      <c r="L132" s="27">
        <f t="shared" ref="L132" si="127">_xlfn.AGGREGATE(9, 6, L125:L131)</f>
        <v>0.77418524290619217</v>
      </c>
      <c r="M132" s="27">
        <f t="shared" ref="M132" si="128">_xlfn.AGGREGATE(9, 6, M125:M131)</f>
        <v>0.57567007975136775</v>
      </c>
      <c r="N132" s="27">
        <f t="shared" ref="N132" si="129">_xlfn.AGGREGATE(9, 6, N125:N131)</f>
        <v>0.69715952228971811</v>
      </c>
      <c r="O132" s="27">
        <f t="shared" ref="O132" si="130">_xlfn.AGGREGATE(9, 6, O125:O131)</f>
        <v>0.61619226143394257</v>
      </c>
      <c r="P132" s="27">
        <f t="shared" ref="P132" si="131">_xlfn.AGGREGATE(9, 6, P125:P131)</f>
        <v>0.47897287559310853</v>
      </c>
      <c r="Q132" s="27">
        <f t="shared" ref="Q132" si="132">_xlfn.AGGREGATE(9, 6, Q125:Q131)</f>
        <v>0</v>
      </c>
      <c r="R132" s="27">
        <f t="shared" ref="R132" si="133">_xlfn.AGGREGATE(9, 6, R125:R131)</f>
        <v>0</v>
      </c>
      <c r="S132" s="27">
        <f t="shared" ref="S132" si="134">_xlfn.AGGREGATE(9, 6, S125:S131)</f>
        <v>0</v>
      </c>
      <c r="T132" s="27">
        <f t="shared" ref="T132" si="135">_xlfn.AGGREGATE(9, 6, T125:T131)</f>
        <v>0</v>
      </c>
      <c r="U132" s="27">
        <f t="shared" ref="U132" si="136">_xlfn.AGGREGATE(9, 6, U125:U131)</f>
        <v>0</v>
      </c>
      <c r="V132" s="27">
        <f t="shared" ref="V132" si="137">_xlfn.AGGREGATE(9, 6, V125:V131)</f>
        <v>0</v>
      </c>
      <c r="W132" s="27">
        <f t="shared" ref="W132" si="138">_xlfn.AGGREGATE(9, 6, W125:W131)</f>
        <v>0</v>
      </c>
      <c r="X132" s="27">
        <f t="shared" ref="X132" si="139">_xlfn.AGGREGATE(9, 6, X125:X131)</f>
        <v>0</v>
      </c>
      <c r="Y132" s="27">
        <f t="shared" ref="Y132" si="140">_xlfn.AGGREGATE(9, 6, Y125:Y131)</f>
        <v>0</v>
      </c>
      <c r="Z132" s="27">
        <f t="shared" ref="Z132" si="141">_xlfn.AGGREGATE(9, 6, Z125:Z131)</f>
        <v>0</v>
      </c>
      <c r="AA132" s="27">
        <f t="shared" ref="AA132" si="142">_xlfn.AGGREGATE(9, 6, AA125:AA131)</f>
        <v>0</v>
      </c>
      <c r="AB132" s="27">
        <f t="shared" ref="AB132" si="143">_xlfn.AGGREGATE(9, 6, AB125:AB131)</f>
        <v>0</v>
      </c>
      <c r="AC132" s="27">
        <f t="shared" ref="AC132" si="144">_xlfn.AGGREGATE(9, 6, AC125:AC131)</f>
        <v>0</v>
      </c>
      <c r="AD132" s="27">
        <f t="shared" ref="AD132" si="145">_xlfn.AGGREGATE(9, 6, AD125:AD131)</f>
        <v>0</v>
      </c>
      <c r="AE132" s="27">
        <f t="shared" ref="AE132" si="146">_xlfn.AGGREGATE(9, 6, AE125:AE131)</f>
        <v>0</v>
      </c>
      <c r="AF132" s="27">
        <f t="shared" ref="AF132" si="147">_xlfn.AGGREGATE(9, 6, AF125:AF131)</f>
        <v>0</v>
      </c>
      <c r="AG132" s="27">
        <f t="shared" ref="AG132" si="148">_xlfn.AGGREGATE(9, 6, AG125:AG131)</f>
        <v>0</v>
      </c>
      <c r="AH132" s="27">
        <f t="shared" ref="AH132" si="149">_xlfn.AGGREGATE(9, 6, AH125:AH131)</f>
        <v>0</v>
      </c>
      <c r="AI132" s="27">
        <f t="shared" ref="AI132" si="150">_xlfn.AGGREGATE(9, 6, AI125:AI131)</f>
        <v>0</v>
      </c>
      <c r="AJ132" s="27">
        <f t="shared" ref="AJ132" si="151">_xlfn.AGGREGATE(9, 6, AJ125:AJ131)</f>
        <v>0</v>
      </c>
      <c r="AK132" s="27">
        <f t="shared" ref="AK132" si="152">_xlfn.AGGREGATE(9, 6, AK125:AK131)</f>
        <v>0</v>
      </c>
      <c r="AL132" s="27">
        <f t="shared" ref="AL132" si="153">_xlfn.AGGREGATE(9, 6, AL125:AL131)</f>
        <v>0</v>
      </c>
      <c r="AM132" s="27">
        <f t="shared" ref="AM132" si="154">_xlfn.AGGREGATE(9, 6, AM125:AM131)</f>
        <v>0</v>
      </c>
      <c r="AN132" s="27">
        <f t="shared" ref="AN132" si="155">_xlfn.AGGREGATE(9, 6, AN125:AN131)</f>
        <v>0</v>
      </c>
      <c r="AO132" s="27">
        <f t="shared" ref="AO132" si="156">_xlfn.AGGREGATE(9, 6, AO125:AO131)</f>
        <v>0</v>
      </c>
      <c r="AP132" s="27">
        <f t="shared" ref="AP132" si="157">_xlfn.AGGREGATE(9, 6, AP125:AP131)</f>
        <v>0</v>
      </c>
      <c r="AQ132" s="27">
        <f t="shared" ref="AQ132" si="158">_xlfn.AGGREGATE(9, 6, AQ125:AQ131)</f>
        <v>0</v>
      </c>
      <c r="AR132" s="27">
        <f t="shared" ref="AR132" si="159">_xlfn.AGGREGATE(9, 6, AR125:AR131)</f>
        <v>0</v>
      </c>
      <c r="AS132" s="27">
        <f t="shared" ref="AS132" si="160">_xlfn.AGGREGATE(9, 6, AS125:AS131)</f>
        <v>0</v>
      </c>
      <c r="AT132" s="27">
        <f t="shared" ref="AT132" si="161">_xlfn.AGGREGATE(9, 6, AT125:AT131)</f>
        <v>0</v>
      </c>
      <c r="AU132" s="27">
        <f t="shared" ref="AU132" si="162">_xlfn.AGGREGATE(9, 6, AU125:AU131)</f>
        <v>0</v>
      </c>
      <c r="AV132" s="27">
        <f t="shared" ref="AV132" si="163">_xlfn.AGGREGATE(9, 6, AV125:AV131)</f>
        <v>0</v>
      </c>
      <c r="AW132" s="27">
        <f t="shared" ref="AW132" si="164">_xlfn.AGGREGATE(9, 6, AW125:AW131)</f>
        <v>0</v>
      </c>
      <c r="AX132" s="27">
        <f t="shared" ref="AX132" si="165">_xlfn.AGGREGATE(9, 6, AX125:AX131)</f>
        <v>0</v>
      </c>
      <c r="AY132" s="27">
        <f t="shared" ref="AY132" si="166">_xlfn.AGGREGATE(9, 6, AY125:AY131)</f>
        <v>0</v>
      </c>
      <c r="AZ132" s="27">
        <f t="shared" ref="AZ132" si="167">_xlfn.AGGREGATE(9, 6, AZ125:AZ131)</f>
        <v>0</v>
      </c>
      <c r="BA132" s="27">
        <f t="shared" ref="BA132" si="168">_xlfn.AGGREGATE(9, 6, BA125:BA131)</f>
        <v>0</v>
      </c>
      <c r="BB132" s="27">
        <f t="shared" ref="BB132" si="169">_xlfn.AGGREGATE(9, 6, BB125:BB131)</f>
        <v>0</v>
      </c>
      <c r="BC132" s="27">
        <f t="shared" ref="BC132" si="170">_xlfn.AGGREGATE(9, 6, BC125:BC131)</f>
        <v>0</v>
      </c>
      <c r="BD132" s="27">
        <f t="shared" ref="BD132" si="171">_xlfn.AGGREGATE(9, 6, BD125:BD131)</f>
        <v>0</v>
      </c>
      <c r="BE132" s="27">
        <f t="shared" ref="BE132" si="172">_xlfn.AGGREGATE(9, 6, BE125:BE131)</f>
        <v>0</v>
      </c>
      <c r="BF132" s="27">
        <f t="shared" ref="BF132" si="173">_xlfn.AGGREGATE(9, 6, BF125:BF131)</f>
        <v>0</v>
      </c>
      <c r="BG132" s="27">
        <f t="shared" ref="BG132" si="174">_xlfn.AGGREGATE(9, 6, BG125:BG131)</f>
        <v>0</v>
      </c>
      <c r="BH132" s="27">
        <f t="shared" ref="BH132" si="175">_xlfn.AGGREGATE(9, 6, BH125:BH131)</f>
        <v>0</v>
      </c>
      <c r="BI132" s="27">
        <f t="shared" ref="BI132" si="176">_xlfn.AGGREGATE(9, 6, BI125:BI131)</f>
        <v>0</v>
      </c>
      <c r="BJ132" s="27">
        <f t="shared" ref="BJ132" si="177">_xlfn.AGGREGATE(9, 6, BJ125:BJ131)</f>
        <v>0</v>
      </c>
      <c r="BK132" s="27">
        <f t="shared" ref="BK132" si="178">_xlfn.AGGREGATE(9, 6, BK125:BK131)</f>
        <v>0</v>
      </c>
      <c r="BL132" s="27">
        <f t="shared" ref="BL132" si="179">_xlfn.AGGREGATE(9, 6, BL125:BL131)</f>
        <v>0</v>
      </c>
      <c r="BM132" s="27">
        <f t="shared" ref="BM132" si="180">_xlfn.AGGREGATE(9, 6, BM125:BM131)</f>
        <v>0</v>
      </c>
      <c r="BN132" s="27">
        <f t="shared" ref="BN132" si="181">_xlfn.AGGREGATE(9, 6, BN125:BN131)</f>
        <v>0</v>
      </c>
      <c r="BO132" s="27">
        <f t="shared" ref="BO132" si="182">_xlfn.AGGREGATE(9, 6, BO125:BO131)</f>
        <v>0</v>
      </c>
      <c r="BP132" s="27">
        <f t="shared" ref="BP132" si="183">_xlfn.AGGREGATE(9, 6, BP125:BP131)</f>
        <v>0</v>
      </c>
      <c r="BQ132" s="27">
        <f t="shared" ref="BQ132" si="184">_xlfn.AGGREGATE(9, 6, BQ125:BQ131)</f>
        <v>0</v>
      </c>
      <c r="BR132" s="27">
        <f t="shared" ref="BR132" si="185">_xlfn.AGGREGATE(9, 6, BR125:BR131)</f>
        <v>0</v>
      </c>
      <c r="BS132" s="27">
        <f t="shared" ref="BS132" si="186">_xlfn.AGGREGATE(9, 6, BS125:BS131)</f>
        <v>0</v>
      </c>
      <c r="BT132" s="27">
        <f t="shared" ref="BT132" si="187">_xlfn.AGGREGATE(9, 6, BT125:BT131)</f>
        <v>0</v>
      </c>
      <c r="BU132" s="27">
        <f t="shared" ref="BU132" si="188">_xlfn.AGGREGATE(9, 6, BU125:BU131)</f>
        <v>0</v>
      </c>
      <c r="BV132" s="27">
        <f t="shared" ref="BV132" si="189">_xlfn.AGGREGATE(9, 6, BV125:BV131)</f>
        <v>0</v>
      </c>
      <c r="BW132" s="27">
        <f t="shared" ref="BW132" si="190">_xlfn.AGGREGATE(9, 6, BW125:BW131)</f>
        <v>0</v>
      </c>
      <c r="BX132" s="27">
        <f t="shared" ref="BX132" si="191">_xlfn.AGGREGATE(9, 6, BX125:BX131)</f>
        <v>0</v>
      </c>
      <c r="BY132" s="27">
        <f t="shared" ref="BY132" si="192">_xlfn.AGGREGATE(9, 6, BY125:BY131)</f>
        <v>0</v>
      </c>
      <c r="BZ132" s="27">
        <f t="shared" ref="BZ132" si="193">_xlfn.AGGREGATE(9, 6, BZ125:BZ131)</f>
        <v>0</v>
      </c>
      <c r="CA132" s="27">
        <f t="shared" ref="CA132" si="194">_xlfn.AGGREGATE(9, 6, CA125:CA131)</f>
        <v>0</v>
      </c>
      <c r="CB132" s="27">
        <f t="shared" ref="CB132" si="195">_xlfn.AGGREGATE(9, 6, CB125:CB131)</f>
        <v>0</v>
      </c>
      <c r="CC132" s="27">
        <f t="shared" ref="CC132" si="196">_xlfn.AGGREGATE(9, 6, CC125:CC131)</f>
        <v>0</v>
      </c>
      <c r="CD132" s="27">
        <f t="shared" ref="CD132" si="197">_xlfn.AGGREGATE(9, 6, CD125:CD131)</f>
        <v>0</v>
      </c>
      <c r="CE132" s="27">
        <f t="shared" ref="CE132" si="198">_xlfn.AGGREGATE(9, 6, CE125:CE131)</f>
        <v>0</v>
      </c>
      <c r="CF132" s="27">
        <f t="shared" ref="CF132" si="199">_xlfn.AGGREGATE(9, 6, CF125:CF131)</f>
        <v>0</v>
      </c>
      <c r="CG132" s="27">
        <f t="shared" ref="CG132" si="200">_xlfn.AGGREGATE(9, 6, CG125:CG131)</f>
        <v>0</v>
      </c>
      <c r="CH132" s="27">
        <f t="shared" ref="CH132" si="201">_xlfn.AGGREGATE(9, 6, CH125:CH131)</f>
        <v>0</v>
      </c>
      <c r="CI132" s="27">
        <f t="shared" ref="CI132" si="202">_xlfn.AGGREGATE(9, 6, CI125:CI131)</f>
        <v>0</v>
      </c>
      <c r="CJ132" s="27">
        <f t="shared" ref="CJ132" si="203">_xlfn.AGGREGATE(9, 6, CJ125:CJ131)</f>
        <v>0</v>
      </c>
      <c r="CK132" s="27">
        <f t="shared" ref="CK132" si="204">_xlfn.AGGREGATE(9, 6, CK125:CK131)</f>
        <v>0</v>
      </c>
      <c r="CL132" s="27">
        <f t="shared" ref="CL132" si="205">_xlfn.AGGREGATE(9, 6, CL125:CL131)</f>
        <v>0</v>
      </c>
      <c r="CM132" s="27">
        <f t="shared" ref="CM132" si="206">_xlfn.AGGREGATE(9, 6, CM125:CM131)</f>
        <v>0</v>
      </c>
      <c r="CN132" s="27">
        <f t="shared" ref="CN132" si="207">_xlfn.AGGREGATE(9, 6, CN125:CN131)</f>
        <v>0</v>
      </c>
      <c r="CO132" s="27">
        <f t="shared" ref="CO132" si="208">_xlfn.AGGREGATE(9, 6, CO125:CO131)</f>
        <v>0</v>
      </c>
      <c r="CP132" s="27">
        <f t="shared" ref="CP132" si="209">_xlfn.AGGREGATE(9, 6, CP125:CP131)</f>
        <v>0</v>
      </c>
      <c r="CQ132" s="27">
        <f t="shared" ref="CQ132" si="210">_xlfn.AGGREGATE(9, 6, CQ125:CQ131)</f>
        <v>0</v>
      </c>
      <c r="CR132" s="27">
        <f t="shared" ref="CR132" si="211">_xlfn.AGGREGATE(9, 6, CR125:CR131)</f>
        <v>0</v>
      </c>
      <c r="CS132" s="27">
        <f t="shared" ref="CS132" si="212">_xlfn.AGGREGATE(9, 6, CS125:CS131)</f>
        <v>0</v>
      </c>
      <c r="CT132" s="27">
        <f t="shared" ref="CT132" si="213">_xlfn.AGGREGATE(9, 6, CT125:CT131)</f>
        <v>0</v>
      </c>
      <c r="CU132" s="27">
        <f t="shared" ref="CU132" si="214">_xlfn.AGGREGATE(9, 6, CU125:CU131)</f>
        <v>0</v>
      </c>
      <c r="CV132" s="27">
        <f t="shared" ref="CV132" si="215">_xlfn.AGGREGATE(9, 6, CV125:CV131)</f>
        <v>0</v>
      </c>
      <c r="CW132" s="27">
        <f t="shared" ref="CW132" si="216">_xlfn.AGGREGATE(9, 6, CW125:CW131)</f>
        <v>0</v>
      </c>
      <c r="CX132" s="27">
        <f t="shared" ref="CX132" si="217">_xlfn.AGGREGATE(9, 6, CX125:CX131)</f>
        <v>0</v>
      </c>
      <c r="CY132" s="27">
        <f t="shared" ref="CY132" si="218">_xlfn.AGGREGATE(9, 6, CY125:CY131)</f>
        <v>0</v>
      </c>
      <c r="CZ132" s="27">
        <f t="shared" ref="CZ132" si="219">_xlfn.AGGREGATE(9, 6, CZ125:CZ131)</f>
        <v>0</v>
      </c>
      <c r="DA132" s="27">
        <f t="shared" ref="DA132" si="220">_xlfn.AGGREGATE(9, 6, DA125:DA131)</f>
        <v>0</v>
      </c>
      <c r="DB132" s="27">
        <f t="shared" ref="DB132" si="221">_xlfn.AGGREGATE(9, 6, DB125:DB131)</f>
        <v>0</v>
      </c>
      <c r="DC132" s="27">
        <f t="shared" ref="DC132" si="222">_xlfn.AGGREGATE(9, 6, DC125:DC131)</f>
        <v>0</v>
      </c>
      <c r="DD132" s="27">
        <f t="shared" ref="DD132" si="223">_xlfn.AGGREGATE(9, 6, DD125:DD131)</f>
        <v>0</v>
      </c>
      <c r="DE132" s="27">
        <f t="shared" ref="DE132" si="224">_xlfn.AGGREGATE(9, 6, DE125:DE131)</f>
        <v>0</v>
      </c>
      <c r="DF132" s="27">
        <f t="shared" ref="DF132" si="225">_xlfn.AGGREGATE(9, 6, DF125:DF131)</f>
        <v>0</v>
      </c>
      <c r="DG132" s="27">
        <f t="shared" ref="DG132" si="226">_xlfn.AGGREGATE(9, 6, DG125:DG131)</f>
        <v>0</v>
      </c>
      <c r="DH132" s="27">
        <f t="shared" ref="DH132" si="227">_xlfn.AGGREGATE(9, 6, DH125:DH131)</f>
        <v>0</v>
      </c>
      <c r="DI132" s="27">
        <f t="shared" ref="DI132" si="228">_xlfn.AGGREGATE(9, 6, DI125:DI131)</f>
        <v>0</v>
      </c>
      <c r="DJ132" s="27">
        <f t="shared" ref="DJ132" si="229">_xlfn.AGGREGATE(9, 6, DJ125:DJ131)</f>
        <v>0</v>
      </c>
      <c r="DK132" s="27">
        <f t="shared" ref="DK132" si="230">_xlfn.AGGREGATE(9, 6, DK125:DK131)</f>
        <v>0</v>
      </c>
      <c r="DL132" s="27">
        <f t="shared" ref="DL132" si="231">_xlfn.AGGREGATE(9, 6, DL125:DL131)</f>
        <v>0</v>
      </c>
      <c r="DM132" s="27">
        <f t="shared" ref="DM132" si="232">_xlfn.AGGREGATE(9, 6, DM125:DM131)</f>
        <v>0</v>
      </c>
      <c r="DN132" s="27">
        <f t="shared" ref="DN132" si="233">_xlfn.AGGREGATE(9, 6, DN125:DN131)</f>
        <v>0</v>
      </c>
      <c r="DO132" s="27">
        <f t="shared" ref="DO132" si="234">_xlfn.AGGREGATE(9, 6, DO125:DO131)</f>
        <v>0</v>
      </c>
      <c r="DP132" s="27">
        <f t="shared" ref="DP132" si="235">_xlfn.AGGREGATE(9, 6, DP125:DP131)</f>
        <v>0</v>
      </c>
      <c r="DQ132" s="27">
        <f t="shared" ref="DQ132" si="236">_xlfn.AGGREGATE(9, 6, DQ125:DQ131)</f>
        <v>0</v>
      </c>
      <c r="DR132" s="27">
        <f t="shared" ref="DR132" si="237">_xlfn.AGGREGATE(9, 6, DR125:DR131)</f>
        <v>0</v>
      </c>
      <c r="DS132" s="27">
        <f t="shared" ref="DS132" si="238">_xlfn.AGGREGATE(9, 6, DS125:DS131)</f>
        <v>0</v>
      </c>
      <c r="DT132" s="28">
        <f t="shared" ref="DT132" si="239">_xlfn.AGGREGATE(9, 6, DT125:DT131)</f>
        <v>0.55833936278199559</v>
      </c>
    </row>
    <row r="133" spans="2:126" customFormat="1" x14ac:dyDescent="0.25">
      <c r="B133" s="56"/>
      <c r="C133" s="48"/>
      <c r="D133" s="29">
        <f>SUM(D124,D132)</f>
        <v>1</v>
      </c>
      <c r="E133" s="30">
        <f t="shared" ref="E133" si="240">SUM(E124,E132)</f>
        <v>1</v>
      </c>
      <c r="F133" s="30">
        <f t="shared" ref="F133" si="241">SUM(F124,F132)</f>
        <v>1</v>
      </c>
      <c r="G133" s="30">
        <f t="shared" ref="G133" si="242">SUM(G124,G132)</f>
        <v>1</v>
      </c>
      <c r="H133" s="30">
        <f t="shared" ref="H133" si="243">SUM(H124,H132)</f>
        <v>1</v>
      </c>
      <c r="I133" s="30">
        <f t="shared" ref="I133" si="244">SUM(I124,I132)</f>
        <v>1.0000000000000002</v>
      </c>
      <c r="J133" s="30">
        <f t="shared" ref="J133" si="245">SUM(J124,J132)</f>
        <v>1</v>
      </c>
      <c r="K133" s="30">
        <f t="shared" ref="K133" si="246">SUM(K124,K132)</f>
        <v>1.0000000000000002</v>
      </c>
      <c r="L133" s="30">
        <f t="shared" ref="L133" si="247">SUM(L124,L132)</f>
        <v>0.99999999999999989</v>
      </c>
      <c r="M133" s="30">
        <f t="shared" ref="M133" si="248">SUM(M124,M132)</f>
        <v>1</v>
      </c>
      <c r="N133" s="30">
        <f t="shared" ref="N133" si="249">SUM(N124,N132)</f>
        <v>1</v>
      </c>
      <c r="O133" s="30">
        <f t="shared" ref="O133" si="250">SUM(O124,O132)</f>
        <v>1</v>
      </c>
      <c r="P133" s="30">
        <f t="shared" ref="P133" si="251">SUM(P124,P132)</f>
        <v>0.99999999999999989</v>
      </c>
      <c r="Q133" s="30">
        <f t="shared" ref="Q133" si="252">SUM(Q124,Q132)</f>
        <v>0</v>
      </c>
      <c r="R133" s="30">
        <f t="shared" ref="R133" si="253">SUM(R124,R132)</f>
        <v>0</v>
      </c>
      <c r="S133" s="30">
        <f t="shared" ref="S133" si="254">SUM(S124,S132)</f>
        <v>0</v>
      </c>
      <c r="T133" s="30">
        <f t="shared" ref="T133" si="255">SUM(T124,T132)</f>
        <v>0</v>
      </c>
      <c r="U133" s="30">
        <f t="shared" ref="U133" si="256">SUM(U124,U132)</f>
        <v>0</v>
      </c>
      <c r="V133" s="30">
        <f t="shared" ref="V133" si="257">SUM(V124,V132)</f>
        <v>0</v>
      </c>
      <c r="W133" s="30">
        <f t="shared" ref="W133" si="258">SUM(W124,W132)</f>
        <v>0</v>
      </c>
      <c r="X133" s="30">
        <f t="shared" ref="X133" si="259">SUM(X124,X132)</f>
        <v>0</v>
      </c>
      <c r="Y133" s="30">
        <f t="shared" ref="Y133" si="260">SUM(Y124,Y132)</f>
        <v>0</v>
      </c>
      <c r="Z133" s="30">
        <f t="shared" ref="Z133" si="261">SUM(Z124,Z132)</f>
        <v>0</v>
      </c>
      <c r="AA133" s="30">
        <f t="shared" ref="AA133" si="262">SUM(AA124,AA132)</f>
        <v>0</v>
      </c>
      <c r="AB133" s="30">
        <f t="shared" ref="AB133" si="263">SUM(AB124,AB132)</f>
        <v>0</v>
      </c>
      <c r="AC133" s="30">
        <f t="shared" ref="AC133" si="264">SUM(AC124,AC132)</f>
        <v>0</v>
      </c>
      <c r="AD133" s="30">
        <f t="shared" ref="AD133" si="265">SUM(AD124,AD132)</f>
        <v>0</v>
      </c>
      <c r="AE133" s="30">
        <f t="shared" ref="AE133" si="266">SUM(AE124,AE132)</f>
        <v>0</v>
      </c>
      <c r="AF133" s="30">
        <f t="shared" ref="AF133" si="267">SUM(AF124,AF132)</f>
        <v>0</v>
      </c>
      <c r="AG133" s="30">
        <f t="shared" ref="AG133" si="268">SUM(AG124,AG132)</f>
        <v>0</v>
      </c>
      <c r="AH133" s="30">
        <f t="shared" ref="AH133" si="269">SUM(AH124,AH132)</f>
        <v>0</v>
      </c>
      <c r="AI133" s="30">
        <f t="shared" ref="AI133" si="270">SUM(AI124,AI132)</f>
        <v>0</v>
      </c>
      <c r="AJ133" s="30">
        <f t="shared" ref="AJ133" si="271">SUM(AJ124,AJ132)</f>
        <v>0</v>
      </c>
      <c r="AK133" s="30">
        <f t="shared" ref="AK133" si="272">SUM(AK124,AK132)</f>
        <v>0</v>
      </c>
      <c r="AL133" s="30">
        <f t="shared" ref="AL133" si="273">SUM(AL124,AL132)</f>
        <v>0</v>
      </c>
      <c r="AM133" s="30">
        <f t="shared" ref="AM133" si="274">SUM(AM124,AM132)</f>
        <v>0</v>
      </c>
      <c r="AN133" s="30">
        <f t="shared" ref="AN133" si="275">SUM(AN124,AN132)</f>
        <v>0</v>
      </c>
      <c r="AO133" s="30">
        <f t="shared" ref="AO133" si="276">SUM(AO124,AO132)</f>
        <v>0</v>
      </c>
      <c r="AP133" s="30">
        <f t="shared" ref="AP133" si="277">SUM(AP124,AP132)</f>
        <v>0</v>
      </c>
      <c r="AQ133" s="30">
        <f t="shared" ref="AQ133" si="278">SUM(AQ124,AQ132)</f>
        <v>0</v>
      </c>
      <c r="AR133" s="30">
        <f t="shared" ref="AR133" si="279">SUM(AR124,AR132)</f>
        <v>0</v>
      </c>
      <c r="AS133" s="30">
        <f t="shared" ref="AS133" si="280">SUM(AS124,AS132)</f>
        <v>0</v>
      </c>
      <c r="AT133" s="30">
        <f t="shared" ref="AT133" si="281">SUM(AT124,AT132)</f>
        <v>0</v>
      </c>
      <c r="AU133" s="30">
        <f t="shared" ref="AU133" si="282">SUM(AU124,AU132)</f>
        <v>0</v>
      </c>
      <c r="AV133" s="30">
        <f t="shared" ref="AV133" si="283">SUM(AV124,AV132)</f>
        <v>0</v>
      </c>
      <c r="AW133" s="30">
        <f t="shared" ref="AW133" si="284">SUM(AW124,AW132)</f>
        <v>0</v>
      </c>
      <c r="AX133" s="30">
        <f t="shared" ref="AX133" si="285">SUM(AX124,AX132)</f>
        <v>0</v>
      </c>
      <c r="AY133" s="30">
        <f t="shared" ref="AY133" si="286">SUM(AY124,AY132)</f>
        <v>0</v>
      </c>
      <c r="AZ133" s="30">
        <f t="shared" ref="AZ133" si="287">SUM(AZ124,AZ132)</f>
        <v>0</v>
      </c>
      <c r="BA133" s="30">
        <f t="shared" ref="BA133" si="288">SUM(BA124,BA132)</f>
        <v>0</v>
      </c>
      <c r="BB133" s="30">
        <f t="shared" ref="BB133" si="289">SUM(BB124,BB132)</f>
        <v>0</v>
      </c>
      <c r="BC133" s="30">
        <f t="shared" ref="BC133" si="290">SUM(BC124,BC132)</f>
        <v>0</v>
      </c>
      <c r="BD133" s="30">
        <f t="shared" ref="BD133" si="291">SUM(BD124,BD132)</f>
        <v>0</v>
      </c>
      <c r="BE133" s="30">
        <f t="shared" ref="BE133" si="292">SUM(BE124,BE132)</f>
        <v>0</v>
      </c>
      <c r="BF133" s="30">
        <f t="shared" ref="BF133" si="293">SUM(BF124,BF132)</f>
        <v>0</v>
      </c>
      <c r="BG133" s="30">
        <f t="shared" ref="BG133" si="294">SUM(BG124,BG132)</f>
        <v>0</v>
      </c>
      <c r="BH133" s="30">
        <f t="shared" ref="BH133" si="295">SUM(BH124,BH132)</f>
        <v>0</v>
      </c>
      <c r="BI133" s="30">
        <f t="shared" ref="BI133" si="296">SUM(BI124,BI132)</f>
        <v>0</v>
      </c>
      <c r="BJ133" s="30">
        <f t="shared" ref="BJ133" si="297">SUM(BJ124,BJ132)</f>
        <v>0</v>
      </c>
      <c r="BK133" s="30">
        <f t="shared" ref="BK133" si="298">SUM(BK124,BK132)</f>
        <v>0</v>
      </c>
      <c r="BL133" s="30">
        <f t="shared" ref="BL133" si="299">SUM(BL124,BL132)</f>
        <v>0</v>
      </c>
      <c r="BM133" s="30">
        <f t="shared" ref="BM133" si="300">SUM(BM124,BM132)</f>
        <v>0</v>
      </c>
      <c r="BN133" s="30">
        <f t="shared" ref="BN133" si="301">SUM(BN124,BN132)</f>
        <v>0</v>
      </c>
      <c r="BO133" s="30">
        <f t="shared" ref="BO133" si="302">SUM(BO124,BO132)</f>
        <v>0</v>
      </c>
      <c r="BP133" s="30">
        <f t="shared" ref="BP133" si="303">SUM(BP124,BP132)</f>
        <v>0</v>
      </c>
      <c r="BQ133" s="30">
        <f t="shared" ref="BQ133" si="304">SUM(BQ124,BQ132)</f>
        <v>0</v>
      </c>
      <c r="BR133" s="30">
        <f t="shared" ref="BR133" si="305">SUM(BR124,BR132)</f>
        <v>0</v>
      </c>
      <c r="BS133" s="30">
        <f t="shared" ref="BS133" si="306">SUM(BS124,BS132)</f>
        <v>0</v>
      </c>
      <c r="BT133" s="30">
        <f t="shared" ref="BT133" si="307">SUM(BT124,BT132)</f>
        <v>0</v>
      </c>
      <c r="BU133" s="30">
        <f t="shared" ref="BU133" si="308">SUM(BU124,BU132)</f>
        <v>0</v>
      </c>
      <c r="BV133" s="30">
        <f t="shared" ref="BV133" si="309">SUM(BV124,BV132)</f>
        <v>0</v>
      </c>
      <c r="BW133" s="30">
        <f t="shared" ref="BW133" si="310">SUM(BW124,BW132)</f>
        <v>0</v>
      </c>
      <c r="BX133" s="30">
        <f t="shared" ref="BX133" si="311">SUM(BX124,BX132)</f>
        <v>0</v>
      </c>
      <c r="BY133" s="30">
        <f t="shared" ref="BY133" si="312">SUM(BY124,BY132)</f>
        <v>0</v>
      </c>
      <c r="BZ133" s="30">
        <f t="shared" ref="BZ133" si="313">SUM(BZ124,BZ132)</f>
        <v>0</v>
      </c>
      <c r="CA133" s="30">
        <f t="shared" ref="CA133" si="314">SUM(CA124,CA132)</f>
        <v>0</v>
      </c>
      <c r="CB133" s="30">
        <f t="shared" ref="CB133" si="315">SUM(CB124,CB132)</f>
        <v>0</v>
      </c>
      <c r="CC133" s="30">
        <f t="shared" ref="CC133" si="316">SUM(CC124,CC132)</f>
        <v>0</v>
      </c>
      <c r="CD133" s="30">
        <f t="shared" ref="CD133" si="317">SUM(CD124,CD132)</f>
        <v>0</v>
      </c>
      <c r="CE133" s="30">
        <f t="shared" ref="CE133" si="318">SUM(CE124,CE132)</f>
        <v>0</v>
      </c>
      <c r="CF133" s="30">
        <f t="shared" ref="CF133" si="319">SUM(CF124,CF132)</f>
        <v>0</v>
      </c>
      <c r="CG133" s="30">
        <f t="shared" ref="CG133" si="320">SUM(CG124,CG132)</f>
        <v>0</v>
      </c>
      <c r="CH133" s="30">
        <f t="shared" ref="CH133" si="321">SUM(CH124,CH132)</f>
        <v>0</v>
      </c>
      <c r="CI133" s="30">
        <f t="shared" ref="CI133" si="322">SUM(CI124,CI132)</f>
        <v>0</v>
      </c>
      <c r="CJ133" s="30">
        <f t="shared" ref="CJ133" si="323">SUM(CJ124,CJ132)</f>
        <v>0</v>
      </c>
      <c r="CK133" s="30">
        <f t="shared" ref="CK133" si="324">SUM(CK124,CK132)</f>
        <v>0</v>
      </c>
      <c r="CL133" s="30">
        <f t="shared" ref="CL133" si="325">SUM(CL124,CL132)</f>
        <v>0</v>
      </c>
      <c r="CM133" s="30">
        <f t="shared" ref="CM133" si="326">SUM(CM124,CM132)</f>
        <v>0</v>
      </c>
      <c r="CN133" s="30">
        <f t="shared" ref="CN133" si="327">SUM(CN124,CN132)</f>
        <v>0</v>
      </c>
      <c r="CO133" s="30">
        <f t="shared" ref="CO133" si="328">SUM(CO124,CO132)</f>
        <v>0</v>
      </c>
      <c r="CP133" s="30">
        <f t="shared" ref="CP133" si="329">SUM(CP124,CP132)</f>
        <v>0</v>
      </c>
      <c r="CQ133" s="30">
        <f t="shared" ref="CQ133" si="330">SUM(CQ124,CQ132)</f>
        <v>0</v>
      </c>
      <c r="CR133" s="30">
        <f t="shared" ref="CR133" si="331">SUM(CR124,CR132)</f>
        <v>0</v>
      </c>
      <c r="CS133" s="30">
        <f t="shared" ref="CS133" si="332">SUM(CS124,CS132)</f>
        <v>0</v>
      </c>
      <c r="CT133" s="30">
        <f t="shared" ref="CT133" si="333">SUM(CT124,CT132)</f>
        <v>0</v>
      </c>
      <c r="CU133" s="30">
        <f t="shared" ref="CU133" si="334">SUM(CU124,CU132)</f>
        <v>0</v>
      </c>
      <c r="CV133" s="30">
        <f t="shared" ref="CV133" si="335">SUM(CV124,CV132)</f>
        <v>0</v>
      </c>
      <c r="CW133" s="30">
        <f t="shared" ref="CW133" si="336">SUM(CW124,CW132)</f>
        <v>0</v>
      </c>
      <c r="CX133" s="30">
        <f t="shared" ref="CX133" si="337">SUM(CX124,CX132)</f>
        <v>0</v>
      </c>
      <c r="CY133" s="30">
        <f t="shared" ref="CY133" si="338">SUM(CY124,CY132)</f>
        <v>0</v>
      </c>
      <c r="CZ133" s="30">
        <f t="shared" ref="CZ133" si="339">SUM(CZ124,CZ132)</f>
        <v>0</v>
      </c>
      <c r="DA133" s="30">
        <f t="shared" ref="DA133" si="340">SUM(DA124,DA132)</f>
        <v>0</v>
      </c>
      <c r="DB133" s="30">
        <f t="shared" ref="DB133" si="341">SUM(DB124,DB132)</f>
        <v>0</v>
      </c>
      <c r="DC133" s="30">
        <f t="shared" ref="DC133" si="342">SUM(DC124,DC132)</f>
        <v>0</v>
      </c>
      <c r="DD133" s="30">
        <f t="shared" ref="DD133" si="343">SUM(DD124,DD132)</f>
        <v>0</v>
      </c>
      <c r="DE133" s="30">
        <f t="shared" ref="DE133" si="344">SUM(DE124,DE132)</f>
        <v>0</v>
      </c>
      <c r="DF133" s="30">
        <f t="shared" ref="DF133" si="345">SUM(DF124,DF132)</f>
        <v>0</v>
      </c>
      <c r="DG133" s="30">
        <f t="shared" ref="DG133" si="346">SUM(DG124,DG132)</f>
        <v>0</v>
      </c>
      <c r="DH133" s="30">
        <f t="shared" ref="DH133" si="347">SUM(DH124,DH132)</f>
        <v>0</v>
      </c>
      <c r="DI133" s="30">
        <f t="shared" ref="DI133" si="348">SUM(DI124,DI132)</f>
        <v>0</v>
      </c>
      <c r="DJ133" s="30">
        <f t="shared" ref="DJ133" si="349">SUM(DJ124,DJ132)</f>
        <v>0</v>
      </c>
      <c r="DK133" s="30">
        <f t="shared" ref="DK133" si="350">SUM(DK124,DK132)</f>
        <v>0</v>
      </c>
      <c r="DL133" s="30">
        <f t="shared" ref="DL133" si="351">SUM(DL124,DL132)</f>
        <v>0</v>
      </c>
      <c r="DM133" s="30">
        <f t="shared" ref="DM133" si="352">SUM(DM124,DM132)</f>
        <v>0</v>
      </c>
      <c r="DN133" s="30">
        <f t="shared" ref="DN133" si="353">SUM(DN124,DN132)</f>
        <v>0</v>
      </c>
      <c r="DO133" s="30">
        <f t="shared" ref="DO133" si="354">SUM(DO124,DO132)</f>
        <v>0</v>
      </c>
      <c r="DP133" s="30">
        <f t="shared" ref="DP133" si="355">SUM(DP124,DP132)</f>
        <v>0</v>
      </c>
      <c r="DQ133" s="30">
        <f t="shared" ref="DQ133" si="356">SUM(DQ124,DQ132)</f>
        <v>0</v>
      </c>
      <c r="DR133" s="30">
        <f t="shared" ref="DR133" si="357">SUM(DR124,DR132)</f>
        <v>0</v>
      </c>
      <c r="DS133" s="30">
        <f t="shared" ref="DS133" si="358">SUM(DS124,DS132)</f>
        <v>0</v>
      </c>
      <c r="DT133" s="31">
        <f t="shared" ref="DT133" si="359">SUM(DT124,DT132)</f>
        <v>0.99999999999999978</v>
      </c>
    </row>
    <row r="134" spans="2:126" customFormat="1" x14ac:dyDescent="0.25"/>
    <row r="135" spans="2:126" customFormat="1" x14ac:dyDescent="0.25"/>
    <row r="136" spans="2:126" s="14" customFormat="1" ht="156" x14ac:dyDescent="0.25">
      <c r="B136" s="15"/>
      <c r="C136" s="99" t="str">
        <f t="shared" ref="C136:BO136" ca="1" si="360">_xlfn.FORMULATEXT(C$4)</f>
        <v>{=分類_出力}</v>
      </c>
      <c r="D136" s="99" t="str">
        <f t="shared" ca="1" si="360"/>
        <v>{=SUMPRODUCT(計算_投入係数表_加工!R[137]C4:R[137]C123, 生産額_中分類, IF(列分類振分=R3C, 1, 0))/SUMPRODUCT(生産額_中分類, IF(列分類振分=R3C, 1, 0))}</v>
      </c>
      <c r="E136" s="99" t="str">
        <f t="shared" ca="1" si="360"/>
        <v>{=SUMPRODUCT(計算_投入係数表_加工!R[137]C4:R[137]C123, 生産額_中分類, IF(列分類振分=R3C, 1, 0))/SUMPRODUCT(生産額_中分類, IF(列分類振分=R3C, 1, 0))}</v>
      </c>
      <c r="F136" s="99" t="str">
        <f t="shared" ca="1" si="360"/>
        <v>{=SUMPRODUCT(計算_投入係数表_加工!R[137]C4:R[137]C123, 生産額_中分類, IF(列分類振分=R3C, 1, 0))/SUMPRODUCT(生産額_中分類, IF(列分類振分=R3C, 1, 0))}</v>
      </c>
      <c r="G136" s="99" t="str">
        <f t="shared" ca="1" si="360"/>
        <v>{=SUMPRODUCT(計算_投入係数表_加工!R[137]C4:R[137]C123, 生産額_中分類, IF(列分類振分=R3C, 1, 0))/SUMPRODUCT(生産額_中分類, IF(列分類振分=R3C, 1, 0))}</v>
      </c>
      <c r="H136" s="99" t="str">
        <f t="shared" ca="1" si="360"/>
        <v>{=SUMPRODUCT(計算_投入係数表_加工!R[137]C4:R[137]C123, 生産額_中分類, IF(列分類振分=R3C, 1, 0))/SUMPRODUCT(生産額_中分類, IF(列分類振分=R3C, 1, 0))}</v>
      </c>
      <c r="I136" s="99" t="str">
        <f t="shared" ca="1" si="360"/>
        <v>{=SUMPRODUCT(計算_投入係数表_加工!R[137]C4:R[137]C123, 生産額_中分類, IF(列分類振分=R3C, 1, 0))/SUMPRODUCT(生産額_中分類, IF(列分類振分=R3C, 1, 0))}</v>
      </c>
      <c r="J136" s="99" t="str">
        <f t="shared" ca="1" si="360"/>
        <v>{=SUMPRODUCT(計算_投入係数表_加工!R[137]C4:R[137]C123, 生産額_中分類, IF(列分類振分=R3C, 1, 0))/SUMPRODUCT(生産額_中分類, IF(列分類振分=R3C, 1, 0))}</v>
      </c>
      <c r="K136" s="99" t="str">
        <f t="shared" ca="1" si="360"/>
        <v>{=SUMPRODUCT(計算_投入係数表_加工!R[137]C4:R[137]C123, 生産額_中分類, IF(列分類振分=R3C, 1, 0))/SUMPRODUCT(生産額_中分類, IF(列分類振分=R3C, 1, 0))}</v>
      </c>
      <c r="L136" s="99" t="str">
        <f t="shared" ca="1" si="360"/>
        <v>{=SUMPRODUCT(計算_投入係数表_加工!R[137]C4:R[137]C123, 生産額_中分類, IF(列分類振分=R3C, 1, 0))/SUMPRODUCT(生産額_中分類, IF(列分類振分=R3C, 1, 0))}</v>
      </c>
      <c r="M136" s="99" t="str">
        <f t="shared" ca="1" si="360"/>
        <v>{=SUMPRODUCT(計算_投入係数表_加工!R[137]C4:R[137]C123, 生産額_中分類, IF(列分類振分=R3C, 1, 0))/SUMPRODUCT(生産額_中分類, IF(列分類振分=R3C, 1, 0))}</v>
      </c>
      <c r="N136" s="99" t="str">
        <f t="shared" ca="1" si="360"/>
        <v>{=SUMPRODUCT(計算_投入係数表_加工!R[137]C4:R[137]C123, 生産額_中分類, IF(列分類振分=R3C, 1, 0))/SUMPRODUCT(生産額_中分類, IF(列分類振分=R3C, 1, 0))}</v>
      </c>
      <c r="O136" s="99" t="str">
        <f t="shared" ca="1" si="360"/>
        <v>{=SUMPRODUCT(計算_投入係数表_加工!R[137]C4:R[137]C123, 生産額_中分類, IF(列分類振分=R3C, 1, 0))/SUMPRODUCT(生産額_中分類, IF(列分類振分=R3C, 1, 0))}</v>
      </c>
      <c r="P136" s="99" t="str">
        <f t="shared" ca="1" si="360"/>
        <v>{=SUMPRODUCT(計算_投入係数表_加工!R[137]C4:R[137]C123, 生産額_中分類, IF(列分類振分=R3C, 1, 0))/SUMPRODUCT(生産額_中分類, IF(列分類振分=R3C, 1, 0))}</v>
      </c>
      <c r="Q136" s="99" t="str">
        <f t="shared" ca="1" si="360"/>
        <v>{=SUMPRODUCT(計算_投入係数表_加工!R[137]C4:R[137]C123, 生産額_中分類, IF(列分類振分=R3C, 1, 0))/SUMPRODUCT(生産額_中分類, IF(列分類振分=R3C, 1, 0))}</v>
      </c>
      <c r="R136" s="99" t="str">
        <f t="shared" ca="1" si="360"/>
        <v>{=SUMPRODUCT(計算_投入係数表_加工!R[137]C4:R[137]C123, 生産額_中分類, IF(列分類振分=R3C, 1, 0))/SUMPRODUCT(生産額_中分類, IF(列分類振分=R3C, 1, 0))}</v>
      </c>
      <c r="S136" s="99" t="str">
        <f t="shared" ca="1" si="360"/>
        <v>{=SUMPRODUCT(計算_投入係数表_加工!R[137]C4:R[137]C123, 生産額_中分類, IF(列分類振分=R3C, 1, 0))/SUMPRODUCT(生産額_中分類, IF(列分類振分=R3C, 1, 0))}</v>
      </c>
      <c r="T136" s="99" t="str">
        <f t="shared" ca="1" si="360"/>
        <v>{=SUMPRODUCT(計算_投入係数表_加工!R[137]C4:R[137]C123, 生産額_中分類, IF(列分類振分=R3C, 1, 0))/SUMPRODUCT(生産額_中分類, IF(列分類振分=R3C, 1, 0))}</v>
      </c>
      <c r="U136" s="99" t="str">
        <f t="shared" ca="1" si="360"/>
        <v>{=SUMPRODUCT(計算_投入係数表_加工!R[137]C4:R[137]C123, 生産額_中分類, IF(列分類振分=R3C, 1, 0))/SUMPRODUCT(生産額_中分類, IF(列分類振分=R3C, 1, 0))}</v>
      </c>
      <c r="V136" s="99" t="str">
        <f t="shared" ca="1" si="360"/>
        <v>{=SUMPRODUCT(計算_投入係数表_加工!R[137]C4:R[137]C123, 生産額_中分類, IF(列分類振分=R3C, 1, 0))/SUMPRODUCT(生産額_中分類, IF(列分類振分=R3C, 1, 0))}</v>
      </c>
      <c r="W136" s="99" t="str">
        <f t="shared" ca="1" si="360"/>
        <v>{=SUMPRODUCT(計算_投入係数表_加工!R[137]C4:R[137]C123, 生産額_中分類, IF(列分類振分=R3C, 1, 0))/SUMPRODUCT(生産額_中分類, IF(列分類振分=R3C, 1, 0))}</v>
      </c>
      <c r="X136" s="99" t="str">
        <f t="shared" ca="1" si="360"/>
        <v>{=SUMPRODUCT(計算_投入係数表_加工!R[137]C4:R[137]C123, 生産額_中分類, IF(列分類振分=R3C, 1, 0))/SUMPRODUCT(生産額_中分類, IF(列分類振分=R3C, 1, 0))}</v>
      </c>
      <c r="Y136" s="99" t="str">
        <f t="shared" ca="1" si="360"/>
        <v>{=SUMPRODUCT(計算_投入係数表_加工!R[137]C4:R[137]C123, 生産額_中分類, IF(列分類振分=R3C, 1, 0))/SUMPRODUCT(生産額_中分類, IF(列分類振分=R3C, 1, 0))}</v>
      </c>
      <c r="Z136" s="99" t="str">
        <f t="shared" ca="1" si="360"/>
        <v>{=SUMPRODUCT(計算_投入係数表_加工!R[137]C4:R[137]C123, 生産額_中分類, IF(列分類振分=R3C, 1, 0))/SUMPRODUCT(生産額_中分類, IF(列分類振分=R3C, 1, 0))}</v>
      </c>
      <c r="AA136" s="99" t="str">
        <f t="shared" ca="1" si="360"/>
        <v>{=SUMPRODUCT(計算_投入係数表_加工!R[137]C4:R[137]C123, 生産額_中分類, IF(列分類振分=R3C, 1, 0))/SUMPRODUCT(生産額_中分類, IF(列分類振分=R3C, 1, 0))}</v>
      </c>
      <c r="AB136" s="99" t="str">
        <f t="shared" ca="1" si="360"/>
        <v>{=SUMPRODUCT(計算_投入係数表_加工!R[137]C4:R[137]C123, 生産額_中分類, IF(列分類振分=R3C, 1, 0))/SUMPRODUCT(生産額_中分類, IF(列分類振分=R3C, 1, 0))}</v>
      </c>
      <c r="AC136" s="99" t="str">
        <f t="shared" ca="1" si="360"/>
        <v>{=SUMPRODUCT(計算_投入係数表_加工!R[137]C4:R[137]C123, 生産額_中分類, IF(列分類振分=R3C, 1, 0))/SUMPRODUCT(生産額_中分類, IF(列分類振分=R3C, 1, 0))}</v>
      </c>
      <c r="AD136" s="99" t="str">
        <f t="shared" ca="1" si="360"/>
        <v>{=SUMPRODUCT(計算_投入係数表_加工!R[137]C4:R[137]C123, 生産額_中分類, IF(列分類振分=R3C, 1, 0))/SUMPRODUCT(生産額_中分類, IF(列分類振分=R3C, 1, 0))}</v>
      </c>
      <c r="AE136" s="99" t="str">
        <f t="shared" ca="1" si="360"/>
        <v>{=SUMPRODUCT(計算_投入係数表_加工!R[137]C4:R[137]C123, 生産額_中分類, IF(列分類振分=R3C, 1, 0))/SUMPRODUCT(生産額_中分類, IF(列分類振分=R3C, 1, 0))}</v>
      </c>
      <c r="AF136" s="99" t="str">
        <f t="shared" ca="1" si="360"/>
        <v>{=SUMPRODUCT(計算_投入係数表_加工!R[137]C4:R[137]C123, 生産額_中分類, IF(列分類振分=R3C, 1, 0))/SUMPRODUCT(生産額_中分類, IF(列分類振分=R3C, 1, 0))}</v>
      </c>
      <c r="AG136" s="99" t="str">
        <f t="shared" ca="1" si="360"/>
        <v>{=SUMPRODUCT(計算_投入係数表_加工!R[137]C4:R[137]C123, 生産額_中分類, IF(列分類振分=R3C, 1, 0))/SUMPRODUCT(生産額_中分類, IF(列分類振分=R3C, 1, 0))}</v>
      </c>
      <c r="AH136" s="99" t="str">
        <f t="shared" ca="1" si="360"/>
        <v>{=SUMPRODUCT(計算_投入係数表_加工!R[137]C4:R[137]C123, 生産額_中分類, IF(列分類振分=R3C, 1, 0))/SUMPRODUCT(生産額_中分類, IF(列分類振分=R3C, 1, 0))}</v>
      </c>
      <c r="AI136" s="99" t="str">
        <f t="shared" ca="1" si="360"/>
        <v>{=SUMPRODUCT(計算_投入係数表_加工!R[137]C4:R[137]C123, 生産額_中分類, IF(列分類振分=R3C, 1, 0))/SUMPRODUCT(生産額_中分類, IF(列分類振分=R3C, 1, 0))}</v>
      </c>
      <c r="AJ136" s="99" t="str">
        <f t="shared" ca="1" si="360"/>
        <v>{=SUMPRODUCT(計算_投入係数表_加工!R[137]C4:R[137]C123, 生産額_中分類, IF(列分類振分=R3C, 1, 0))/SUMPRODUCT(生産額_中分類, IF(列分類振分=R3C, 1, 0))}</v>
      </c>
      <c r="AK136" s="99" t="str">
        <f t="shared" ca="1" si="360"/>
        <v>{=SUMPRODUCT(計算_投入係数表_加工!R[137]C4:R[137]C123, 生産額_中分類, IF(列分類振分=R3C, 1, 0))/SUMPRODUCT(生産額_中分類, IF(列分類振分=R3C, 1, 0))}</v>
      </c>
      <c r="AL136" s="99" t="str">
        <f t="shared" ca="1" si="360"/>
        <v>{=SUMPRODUCT(計算_投入係数表_加工!R[137]C4:R[137]C123, 生産額_中分類, IF(列分類振分=R3C, 1, 0))/SUMPRODUCT(生産額_中分類, IF(列分類振分=R3C, 1, 0))}</v>
      </c>
      <c r="AM136" s="99" t="str">
        <f t="shared" ca="1" si="360"/>
        <v>{=SUMPRODUCT(計算_投入係数表_加工!R[137]C4:R[137]C123, 生産額_中分類, IF(列分類振分=R3C, 1, 0))/SUMPRODUCT(生産額_中分類, IF(列分類振分=R3C, 1, 0))}</v>
      </c>
      <c r="AN136" s="99" t="str">
        <f t="shared" ca="1" si="360"/>
        <v>{=SUMPRODUCT(計算_投入係数表_加工!R[137]C4:R[137]C123, 生産額_中分類, IF(列分類振分=R3C, 1, 0))/SUMPRODUCT(生産額_中分類, IF(列分類振分=R3C, 1, 0))}</v>
      </c>
      <c r="AO136" s="99" t="str">
        <f t="shared" ca="1" si="360"/>
        <v>{=SUMPRODUCT(計算_投入係数表_加工!R[137]C4:R[137]C123, 生産額_中分類, IF(列分類振分=R3C, 1, 0))/SUMPRODUCT(生産額_中分類, IF(列分類振分=R3C, 1, 0))}</v>
      </c>
      <c r="AP136" s="99" t="str">
        <f t="shared" ca="1" si="360"/>
        <v>{=SUMPRODUCT(計算_投入係数表_加工!R[137]C4:R[137]C123, 生産額_中分類, IF(列分類振分=R3C, 1, 0))/SUMPRODUCT(生産額_中分類, IF(列分類振分=R3C, 1, 0))}</v>
      </c>
      <c r="AQ136" s="99" t="str">
        <f t="shared" ca="1" si="360"/>
        <v>{=SUMPRODUCT(計算_投入係数表_加工!R[137]C4:R[137]C123, 生産額_中分類, IF(列分類振分=R3C, 1, 0))/SUMPRODUCT(生産額_中分類, IF(列分類振分=R3C, 1, 0))}</v>
      </c>
      <c r="AR136" s="99" t="str">
        <f t="shared" ca="1" si="360"/>
        <v>{=SUMPRODUCT(計算_投入係数表_加工!R[137]C4:R[137]C123, 生産額_中分類, IF(列分類振分=R3C, 1, 0))/SUMPRODUCT(生産額_中分類, IF(列分類振分=R3C, 1, 0))}</v>
      </c>
      <c r="AS136" s="99" t="str">
        <f t="shared" ca="1" si="360"/>
        <v>{=SUMPRODUCT(計算_投入係数表_加工!R[137]C4:R[137]C123, 生産額_中分類, IF(列分類振分=R3C, 1, 0))/SUMPRODUCT(生産額_中分類, IF(列分類振分=R3C, 1, 0))}</v>
      </c>
      <c r="AT136" s="99" t="str">
        <f t="shared" ca="1" si="360"/>
        <v>{=SUMPRODUCT(計算_投入係数表_加工!R[137]C4:R[137]C123, 生産額_中分類, IF(列分類振分=R3C, 1, 0))/SUMPRODUCT(生産額_中分類, IF(列分類振分=R3C, 1, 0))}</v>
      </c>
      <c r="AU136" s="99" t="str">
        <f t="shared" ca="1" si="360"/>
        <v>{=SUMPRODUCT(計算_投入係数表_加工!R[137]C4:R[137]C123, 生産額_中分類, IF(列分類振分=R3C, 1, 0))/SUMPRODUCT(生産額_中分類, IF(列分類振分=R3C, 1, 0))}</v>
      </c>
      <c r="AV136" s="99" t="str">
        <f t="shared" ca="1" si="360"/>
        <v>{=SUMPRODUCT(計算_投入係数表_加工!R[137]C4:R[137]C123, 生産額_中分類, IF(列分類振分=R3C, 1, 0))/SUMPRODUCT(生産額_中分類, IF(列分類振分=R3C, 1, 0))}</v>
      </c>
      <c r="AW136" s="99" t="str">
        <f t="shared" ca="1" si="360"/>
        <v>{=SUMPRODUCT(計算_投入係数表_加工!R[137]C4:R[137]C123, 生産額_中分類, IF(列分類振分=R3C, 1, 0))/SUMPRODUCT(生産額_中分類, IF(列分類振分=R3C, 1, 0))}</v>
      </c>
      <c r="AX136" s="99" t="str">
        <f t="shared" ca="1" si="360"/>
        <v>{=SUMPRODUCT(計算_投入係数表_加工!R[137]C4:R[137]C123, 生産額_中分類, IF(列分類振分=R3C, 1, 0))/SUMPRODUCT(生産額_中分類, IF(列分類振分=R3C, 1, 0))}</v>
      </c>
      <c r="AY136" s="99" t="str">
        <f t="shared" ca="1" si="360"/>
        <v>{=SUMPRODUCT(計算_投入係数表_加工!R[137]C4:R[137]C123, 生産額_中分類, IF(列分類振分=R3C, 1, 0))/SUMPRODUCT(生産額_中分類, IF(列分類振分=R3C, 1, 0))}</v>
      </c>
      <c r="AZ136" s="99" t="str">
        <f t="shared" ca="1" si="360"/>
        <v>{=SUMPRODUCT(計算_投入係数表_加工!R[137]C4:R[137]C123, 生産額_中分類, IF(列分類振分=R3C, 1, 0))/SUMPRODUCT(生産額_中分類, IF(列分類振分=R3C, 1, 0))}</v>
      </c>
      <c r="BA136" s="99" t="str">
        <f t="shared" ca="1" si="360"/>
        <v>{=SUMPRODUCT(計算_投入係数表_加工!R[137]C4:R[137]C123, 生産額_中分類, IF(列分類振分=R3C, 1, 0))/SUMPRODUCT(生産額_中分類, IF(列分類振分=R3C, 1, 0))}</v>
      </c>
      <c r="BB136" s="99" t="str">
        <f t="shared" ca="1" si="360"/>
        <v>{=SUMPRODUCT(計算_投入係数表_加工!R[137]C4:R[137]C123, 生産額_中分類, IF(列分類振分=R3C, 1, 0))/SUMPRODUCT(生産額_中分類, IF(列分類振分=R3C, 1, 0))}</v>
      </c>
      <c r="BC136" s="99" t="str">
        <f t="shared" ca="1" si="360"/>
        <v>{=SUMPRODUCT(計算_投入係数表_加工!R[137]C4:R[137]C123, 生産額_中分類, IF(列分類振分=R3C, 1, 0))/SUMPRODUCT(生産額_中分類, IF(列分類振分=R3C, 1, 0))}</v>
      </c>
      <c r="BD136" s="99" t="str">
        <f t="shared" ca="1" si="360"/>
        <v>{=SUMPRODUCT(計算_投入係数表_加工!R[137]C4:R[137]C123, 生産額_中分類, IF(列分類振分=R3C, 1, 0))/SUMPRODUCT(生産額_中分類, IF(列分類振分=R3C, 1, 0))}</v>
      </c>
      <c r="BE136" s="99" t="str">
        <f t="shared" ca="1" si="360"/>
        <v>{=SUMPRODUCT(計算_投入係数表_加工!R[137]C4:R[137]C123, 生産額_中分類, IF(列分類振分=R3C, 1, 0))/SUMPRODUCT(生産額_中分類, IF(列分類振分=R3C, 1, 0))}</v>
      </c>
      <c r="BF136" s="99" t="str">
        <f t="shared" ca="1" si="360"/>
        <v>{=SUMPRODUCT(計算_投入係数表_加工!R[137]C4:R[137]C123, 生産額_中分類, IF(列分類振分=R3C, 1, 0))/SUMPRODUCT(生産額_中分類, IF(列分類振分=R3C, 1, 0))}</v>
      </c>
      <c r="BG136" s="99" t="str">
        <f t="shared" ca="1" si="360"/>
        <v>{=SUMPRODUCT(計算_投入係数表_加工!R[137]C4:R[137]C123, 生産額_中分類, IF(列分類振分=R3C, 1, 0))/SUMPRODUCT(生産額_中分類, IF(列分類振分=R3C, 1, 0))}</v>
      </c>
      <c r="BH136" s="99" t="str">
        <f t="shared" ca="1" si="360"/>
        <v>{=SUMPRODUCT(計算_投入係数表_加工!R[137]C4:R[137]C123, 生産額_中分類, IF(列分類振分=R3C, 1, 0))/SUMPRODUCT(生産額_中分類, IF(列分類振分=R3C, 1, 0))}</v>
      </c>
      <c r="BI136" s="99" t="str">
        <f t="shared" ca="1" si="360"/>
        <v>{=SUMPRODUCT(計算_投入係数表_加工!R[137]C4:R[137]C123, 生産額_中分類, IF(列分類振分=R3C, 1, 0))/SUMPRODUCT(生産額_中分類, IF(列分類振分=R3C, 1, 0))}</v>
      </c>
      <c r="BJ136" s="99" t="str">
        <f t="shared" ca="1" si="360"/>
        <v>{=SUMPRODUCT(計算_投入係数表_加工!R[137]C4:R[137]C123, 生産額_中分類, IF(列分類振分=R3C, 1, 0))/SUMPRODUCT(生産額_中分類, IF(列分類振分=R3C, 1, 0))}</v>
      </c>
      <c r="BK136" s="99" t="str">
        <f t="shared" ca="1" si="360"/>
        <v>{=SUMPRODUCT(計算_投入係数表_加工!R[137]C4:R[137]C123, 生産額_中分類, IF(列分類振分=R3C, 1, 0))/SUMPRODUCT(生産額_中分類, IF(列分類振分=R3C, 1, 0))}</v>
      </c>
      <c r="BL136" s="99" t="str">
        <f t="shared" ca="1" si="360"/>
        <v>{=SUMPRODUCT(計算_投入係数表_加工!R[137]C4:R[137]C123, 生産額_中分類, IF(列分類振分=R3C, 1, 0))/SUMPRODUCT(生産額_中分類, IF(列分類振分=R3C, 1, 0))}</v>
      </c>
      <c r="BM136" s="99" t="str">
        <f t="shared" ca="1" si="360"/>
        <v>{=SUMPRODUCT(計算_投入係数表_加工!R[137]C4:R[137]C123, 生産額_中分類, IF(列分類振分=R3C, 1, 0))/SUMPRODUCT(生産額_中分類, IF(列分類振分=R3C, 1, 0))}</v>
      </c>
      <c r="BN136" s="99" t="str">
        <f t="shared" ca="1" si="360"/>
        <v>{=SUMPRODUCT(計算_投入係数表_加工!R[137]C4:R[137]C123, 生産額_中分類, IF(列分類振分=R3C, 1, 0))/SUMPRODUCT(生産額_中分類, IF(列分類振分=R3C, 1, 0))}</v>
      </c>
      <c r="BO136" s="99" t="str">
        <f t="shared" ca="1" si="360"/>
        <v>{=SUMPRODUCT(計算_投入係数表_加工!R[137]C4:R[137]C123, 生産額_中分類, IF(列分類振分=R3C, 1, 0))/SUMPRODUCT(生産額_中分類, IF(列分類振分=R3C, 1, 0))}</v>
      </c>
      <c r="BP136" s="99" t="str">
        <f t="shared" ref="BP136:DT136" ca="1" si="361">_xlfn.FORMULATEXT(BP$4)</f>
        <v>{=SUMPRODUCT(計算_投入係数表_加工!R[137]C4:R[137]C123, 生産額_中分類, IF(列分類振分=R3C, 1, 0))/SUMPRODUCT(生産額_中分類, IF(列分類振分=R3C, 1, 0))}</v>
      </c>
      <c r="BQ136" s="99" t="str">
        <f t="shared" ca="1" si="361"/>
        <v>{=SUMPRODUCT(計算_投入係数表_加工!R[137]C4:R[137]C123, 生産額_中分類, IF(列分類振分=R3C, 1, 0))/SUMPRODUCT(生産額_中分類, IF(列分類振分=R3C, 1, 0))}</v>
      </c>
      <c r="BR136" s="99" t="str">
        <f t="shared" ca="1" si="361"/>
        <v>{=SUMPRODUCT(計算_投入係数表_加工!R[137]C4:R[137]C123, 生産額_中分類, IF(列分類振分=R3C, 1, 0))/SUMPRODUCT(生産額_中分類, IF(列分類振分=R3C, 1, 0))}</v>
      </c>
      <c r="BS136" s="99" t="str">
        <f t="shared" ca="1" si="361"/>
        <v>{=SUMPRODUCT(計算_投入係数表_加工!R[137]C4:R[137]C123, 生産額_中分類, IF(列分類振分=R3C, 1, 0))/SUMPRODUCT(生産額_中分類, IF(列分類振分=R3C, 1, 0))}</v>
      </c>
      <c r="BT136" s="99" t="str">
        <f t="shared" ca="1" si="361"/>
        <v>{=SUMPRODUCT(計算_投入係数表_加工!R[137]C4:R[137]C123, 生産額_中分類, IF(列分類振分=R3C, 1, 0))/SUMPRODUCT(生産額_中分類, IF(列分類振分=R3C, 1, 0))}</v>
      </c>
      <c r="BU136" s="99" t="str">
        <f t="shared" ca="1" si="361"/>
        <v>{=SUMPRODUCT(計算_投入係数表_加工!R[137]C4:R[137]C123, 生産額_中分類, IF(列分類振分=R3C, 1, 0))/SUMPRODUCT(生産額_中分類, IF(列分類振分=R3C, 1, 0))}</v>
      </c>
      <c r="BV136" s="99" t="str">
        <f t="shared" ca="1" si="361"/>
        <v>{=SUMPRODUCT(計算_投入係数表_加工!R[137]C4:R[137]C123, 生産額_中分類, IF(列分類振分=R3C, 1, 0))/SUMPRODUCT(生産額_中分類, IF(列分類振分=R3C, 1, 0))}</v>
      </c>
      <c r="BW136" s="99" t="str">
        <f t="shared" ca="1" si="361"/>
        <v>{=SUMPRODUCT(計算_投入係数表_加工!R[137]C4:R[137]C123, 生産額_中分類, IF(列分類振分=R3C, 1, 0))/SUMPRODUCT(生産額_中分類, IF(列分類振分=R3C, 1, 0))}</v>
      </c>
      <c r="BX136" s="99" t="str">
        <f t="shared" ca="1" si="361"/>
        <v>{=SUMPRODUCT(計算_投入係数表_加工!R[137]C4:R[137]C123, 生産額_中分類, IF(列分類振分=R3C, 1, 0))/SUMPRODUCT(生産額_中分類, IF(列分類振分=R3C, 1, 0))}</v>
      </c>
      <c r="BY136" s="99" t="str">
        <f t="shared" ca="1" si="361"/>
        <v>{=SUMPRODUCT(計算_投入係数表_加工!R[137]C4:R[137]C123, 生産額_中分類, IF(列分類振分=R3C, 1, 0))/SUMPRODUCT(生産額_中分類, IF(列分類振分=R3C, 1, 0))}</v>
      </c>
      <c r="BZ136" s="99" t="str">
        <f t="shared" ca="1" si="361"/>
        <v>{=SUMPRODUCT(計算_投入係数表_加工!R[137]C4:R[137]C123, 生産額_中分類, IF(列分類振分=R3C, 1, 0))/SUMPRODUCT(生産額_中分類, IF(列分類振分=R3C, 1, 0))}</v>
      </c>
      <c r="CA136" s="99" t="str">
        <f t="shared" ca="1" si="361"/>
        <v>{=SUMPRODUCT(計算_投入係数表_加工!R[137]C4:R[137]C123, 生産額_中分類, IF(列分類振分=R3C, 1, 0))/SUMPRODUCT(生産額_中分類, IF(列分類振分=R3C, 1, 0))}</v>
      </c>
      <c r="CB136" s="99" t="str">
        <f t="shared" ca="1" si="361"/>
        <v>{=SUMPRODUCT(計算_投入係数表_加工!R[137]C4:R[137]C123, 生産額_中分類, IF(列分類振分=R3C, 1, 0))/SUMPRODUCT(生産額_中分類, IF(列分類振分=R3C, 1, 0))}</v>
      </c>
      <c r="CC136" s="99" t="str">
        <f t="shared" ca="1" si="361"/>
        <v>{=SUMPRODUCT(計算_投入係数表_加工!R[137]C4:R[137]C123, 生産額_中分類, IF(列分類振分=R3C, 1, 0))/SUMPRODUCT(生産額_中分類, IF(列分類振分=R3C, 1, 0))}</v>
      </c>
      <c r="CD136" s="99" t="str">
        <f t="shared" ca="1" si="361"/>
        <v>{=SUMPRODUCT(計算_投入係数表_加工!R[137]C4:R[137]C123, 生産額_中分類, IF(列分類振分=R3C, 1, 0))/SUMPRODUCT(生産額_中分類, IF(列分類振分=R3C, 1, 0))}</v>
      </c>
      <c r="CE136" s="99" t="str">
        <f t="shared" ca="1" si="361"/>
        <v>{=SUMPRODUCT(計算_投入係数表_加工!R[137]C4:R[137]C123, 生産額_中分類, IF(列分類振分=R3C, 1, 0))/SUMPRODUCT(生産額_中分類, IF(列分類振分=R3C, 1, 0))}</v>
      </c>
      <c r="CF136" s="99" t="str">
        <f t="shared" ca="1" si="361"/>
        <v>{=SUMPRODUCT(計算_投入係数表_加工!R[137]C4:R[137]C123, 生産額_中分類, IF(列分類振分=R3C, 1, 0))/SUMPRODUCT(生産額_中分類, IF(列分類振分=R3C, 1, 0))}</v>
      </c>
      <c r="CG136" s="99" t="str">
        <f t="shared" ca="1" si="361"/>
        <v>{=SUMPRODUCT(計算_投入係数表_加工!R[137]C4:R[137]C123, 生産額_中分類, IF(列分類振分=R3C, 1, 0))/SUMPRODUCT(生産額_中分類, IF(列分類振分=R3C, 1, 0))}</v>
      </c>
      <c r="CH136" s="99" t="str">
        <f t="shared" ca="1" si="361"/>
        <v>{=SUMPRODUCT(計算_投入係数表_加工!R[137]C4:R[137]C123, 生産額_中分類, IF(列分類振分=R3C, 1, 0))/SUMPRODUCT(生産額_中分類, IF(列分類振分=R3C, 1, 0))}</v>
      </c>
      <c r="CI136" s="99" t="str">
        <f t="shared" ca="1" si="361"/>
        <v>{=SUMPRODUCT(計算_投入係数表_加工!R[137]C4:R[137]C123, 生産額_中分類, IF(列分類振分=R3C, 1, 0))/SUMPRODUCT(生産額_中分類, IF(列分類振分=R3C, 1, 0))}</v>
      </c>
      <c r="CJ136" s="99" t="str">
        <f t="shared" ca="1" si="361"/>
        <v>{=SUMPRODUCT(計算_投入係数表_加工!R[137]C4:R[137]C123, 生産額_中分類, IF(列分類振分=R3C, 1, 0))/SUMPRODUCT(生産額_中分類, IF(列分類振分=R3C, 1, 0))}</v>
      </c>
      <c r="CK136" s="99" t="str">
        <f t="shared" ca="1" si="361"/>
        <v>{=SUMPRODUCT(計算_投入係数表_加工!R[137]C4:R[137]C123, 生産額_中分類, IF(列分類振分=R3C, 1, 0))/SUMPRODUCT(生産額_中分類, IF(列分類振分=R3C, 1, 0))}</v>
      </c>
      <c r="CL136" s="99" t="str">
        <f t="shared" ca="1" si="361"/>
        <v>{=SUMPRODUCT(計算_投入係数表_加工!R[137]C4:R[137]C123, 生産額_中分類, IF(列分類振分=R3C, 1, 0))/SUMPRODUCT(生産額_中分類, IF(列分類振分=R3C, 1, 0))}</v>
      </c>
      <c r="CM136" s="99" t="str">
        <f t="shared" ca="1" si="361"/>
        <v>{=SUMPRODUCT(計算_投入係数表_加工!R[137]C4:R[137]C123, 生産額_中分類, IF(列分類振分=R3C, 1, 0))/SUMPRODUCT(生産額_中分類, IF(列分類振分=R3C, 1, 0))}</v>
      </c>
      <c r="CN136" s="99" t="str">
        <f t="shared" ca="1" si="361"/>
        <v>{=SUMPRODUCT(計算_投入係数表_加工!R[137]C4:R[137]C123, 生産額_中分類, IF(列分類振分=R3C, 1, 0))/SUMPRODUCT(生産額_中分類, IF(列分類振分=R3C, 1, 0))}</v>
      </c>
      <c r="CO136" s="99" t="str">
        <f t="shared" ca="1" si="361"/>
        <v>{=SUMPRODUCT(計算_投入係数表_加工!R[137]C4:R[137]C123, 生産額_中分類, IF(列分類振分=R3C, 1, 0))/SUMPRODUCT(生産額_中分類, IF(列分類振分=R3C, 1, 0))}</v>
      </c>
      <c r="CP136" s="99" t="str">
        <f t="shared" ca="1" si="361"/>
        <v>{=SUMPRODUCT(計算_投入係数表_加工!R[137]C4:R[137]C123, 生産額_中分類, IF(列分類振分=R3C, 1, 0))/SUMPRODUCT(生産額_中分類, IF(列分類振分=R3C, 1, 0))}</v>
      </c>
      <c r="CQ136" s="99" t="str">
        <f t="shared" ca="1" si="361"/>
        <v>{=SUMPRODUCT(計算_投入係数表_加工!R[137]C4:R[137]C123, 生産額_中分類, IF(列分類振分=R3C, 1, 0))/SUMPRODUCT(生産額_中分類, IF(列分類振分=R3C, 1, 0))}</v>
      </c>
      <c r="CR136" s="99" t="str">
        <f t="shared" ca="1" si="361"/>
        <v>{=SUMPRODUCT(計算_投入係数表_加工!R[137]C4:R[137]C123, 生産額_中分類, IF(列分類振分=R3C, 1, 0))/SUMPRODUCT(生産額_中分類, IF(列分類振分=R3C, 1, 0))}</v>
      </c>
      <c r="CS136" s="99" t="str">
        <f t="shared" ca="1" si="361"/>
        <v>{=SUMPRODUCT(計算_投入係数表_加工!R[137]C4:R[137]C123, 生産額_中分類, IF(列分類振分=R3C, 1, 0))/SUMPRODUCT(生産額_中分類, IF(列分類振分=R3C, 1, 0))}</v>
      </c>
      <c r="CT136" s="99" t="str">
        <f t="shared" ca="1" si="361"/>
        <v>{=SUMPRODUCT(計算_投入係数表_加工!R[137]C4:R[137]C123, 生産額_中分類, IF(列分類振分=R3C, 1, 0))/SUMPRODUCT(生産額_中分類, IF(列分類振分=R3C, 1, 0))}</v>
      </c>
      <c r="CU136" s="99" t="str">
        <f t="shared" ca="1" si="361"/>
        <v>{=SUMPRODUCT(計算_投入係数表_加工!R[137]C4:R[137]C123, 生産額_中分類, IF(列分類振分=R3C, 1, 0))/SUMPRODUCT(生産額_中分類, IF(列分類振分=R3C, 1, 0))}</v>
      </c>
      <c r="CV136" s="99" t="str">
        <f t="shared" ca="1" si="361"/>
        <v>{=SUMPRODUCT(計算_投入係数表_加工!R[137]C4:R[137]C123, 生産額_中分類, IF(列分類振分=R3C, 1, 0))/SUMPRODUCT(生産額_中分類, IF(列分類振分=R3C, 1, 0))}</v>
      </c>
      <c r="CW136" s="99" t="str">
        <f t="shared" ca="1" si="361"/>
        <v>{=SUMPRODUCT(計算_投入係数表_加工!R[137]C4:R[137]C123, 生産額_中分類, IF(列分類振分=R3C, 1, 0))/SUMPRODUCT(生産額_中分類, IF(列分類振分=R3C, 1, 0))}</v>
      </c>
      <c r="CX136" s="99" t="str">
        <f t="shared" ca="1" si="361"/>
        <v>{=SUMPRODUCT(計算_投入係数表_加工!R[137]C4:R[137]C123, 生産額_中分類, IF(列分類振分=R3C, 1, 0))/SUMPRODUCT(生産額_中分類, IF(列分類振分=R3C, 1, 0))}</v>
      </c>
      <c r="CY136" s="99" t="str">
        <f t="shared" ca="1" si="361"/>
        <v>{=SUMPRODUCT(計算_投入係数表_加工!R[137]C4:R[137]C123, 生産額_中分類, IF(列分類振分=R3C, 1, 0))/SUMPRODUCT(生産額_中分類, IF(列分類振分=R3C, 1, 0))}</v>
      </c>
      <c r="CZ136" s="99" t="str">
        <f t="shared" ca="1" si="361"/>
        <v>{=SUMPRODUCT(計算_投入係数表_加工!R[137]C4:R[137]C123, 生産額_中分類, IF(列分類振分=R3C, 1, 0))/SUMPRODUCT(生産額_中分類, IF(列分類振分=R3C, 1, 0))}</v>
      </c>
      <c r="DA136" s="99" t="str">
        <f t="shared" ca="1" si="361"/>
        <v>{=SUMPRODUCT(計算_投入係数表_加工!R[137]C4:R[137]C123, 生産額_中分類, IF(列分類振分=R3C, 1, 0))/SUMPRODUCT(生産額_中分類, IF(列分類振分=R3C, 1, 0))}</v>
      </c>
      <c r="DB136" s="99" t="str">
        <f t="shared" ca="1" si="361"/>
        <v>{=SUMPRODUCT(計算_投入係数表_加工!R[137]C4:R[137]C123, 生産額_中分類, IF(列分類振分=R3C, 1, 0))/SUMPRODUCT(生産額_中分類, IF(列分類振分=R3C, 1, 0))}</v>
      </c>
      <c r="DC136" s="99" t="str">
        <f t="shared" ca="1" si="361"/>
        <v>{=SUMPRODUCT(計算_投入係数表_加工!R[137]C4:R[137]C123, 生産額_中分類, IF(列分類振分=R3C, 1, 0))/SUMPRODUCT(生産額_中分類, IF(列分類振分=R3C, 1, 0))}</v>
      </c>
      <c r="DD136" s="99" t="str">
        <f t="shared" ca="1" si="361"/>
        <v>{=SUMPRODUCT(計算_投入係数表_加工!R[137]C4:R[137]C123, 生産額_中分類, IF(列分類振分=R3C, 1, 0))/SUMPRODUCT(生産額_中分類, IF(列分類振分=R3C, 1, 0))}</v>
      </c>
      <c r="DE136" s="99" t="str">
        <f t="shared" ca="1" si="361"/>
        <v>{=SUMPRODUCT(計算_投入係数表_加工!R[137]C4:R[137]C123, 生産額_中分類, IF(列分類振分=R3C, 1, 0))/SUMPRODUCT(生産額_中分類, IF(列分類振分=R3C, 1, 0))}</v>
      </c>
      <c r="DF136" s="99" t="str">
        <f t="shared" ca="1" si="361"/>
        <v>{=SUMPRODUCT(計算_投入係数表_加工!R[137]C4:R[137]C123, 生産額_中分類, IF(列分類振分=R3C, 1, 0))/SUMPRODUCT(生産額_中分類, IF(列分類振分=R3C, 1, 0))}</v>
      </c>
      <c r="DG136" s="99" t="str">
        <f t="shared" ca="1" si="361"/>
        <v>{=SUMPRODUCT(計算_投入係数表_加工!R[137]C4:R[137]C123, 生産額_中分類, IF(列分類振分=R3C, 1, 0))/SUMPRODUCT(生産額_中分類, IF(列分類振分=R3C, 1, 0))}</v>
      </c>
      <c r="DH136" s="99" t="str">
        <f t="shared" ca="1" si="361"/>
        <v>{=SUMPRODUCT(計算_投入係数表_加工!R[137]C4:R[137]C123, 生産額_中分類, IF(列分類振分=R3C, 1, 0))/SUMPRODUCT(生産額_中分類, IF(列分類振分=R3C, 1, 0))}</v>
      </c>
      <c r="DI136" s="99" t="str">
        <f t="shared" ca="1" si="361"/>
        <v>{=SUMPRODUCT(計算_投入係数表_加工!R[137]C4:R[137]C123, 生産額_中分類, IF(列分類振分=R3C, 1, 0))/SUMPRODUCT(生産額_中分類, IF(列分類振分=R3C, 1, 0))}</v>
      </c>
      <c r="DJ136" s="99" t="str">
        <f t="shared" ca="1" si="361"/>
        <v>{=SUMPRODUCT(計算_投入係数表_加工!R[137]C4:R[137]C123, 生産額_中分類, IF(列分類振分=R3C, 1, 0))/SUMPRODUCT(生産額_中分類, IF(列分類振分=R3C, 1, 0))}</v>
      </c>
      <c r="DK136" s="99" t="str">
        <f t="shared" ca="1" si="361"/>
        <v>{=SUMPRODUCT(計算_投入係数表_加工!R[137]C4:R[137]C123, 生産額_中分類, IF(列分類振分=R3C, 1, 0))/SUMPRODUCT(生産額_中分類, IF(列分類振分=R3C, 1, 0))}</v>
      </c>
      <c r="DL136" s="99" t="str">
        <f t="shared" ca="1" si="361"/>
        <v>{=SUMPRODUCT(計算_投入係数表_加工!R[137]C4:R[137]C123, 生産額_中分類, IF(列分類振分=R3C, 1, 0))/SUMPRODUCT(生産額_中分類, IF(列分類振分=R3C, 1, 0))}</v>
      </c>
      <c r="DM136" s="99" t="str">
        <f t="shared" ca="1" si="361"/>
        <v>{=SUMPRODUCT(計算_投入係数表_加工!R[137]C4:R[137]C123, 生産額_中分類, IF(列分類振分=R3C, 1, 0))/SUMPRODUCT(生産額_中分類, IF(列分類振分=R3C, 1, 0))}</v>
      </c>
      <c r="DN136" s="99" t="str">
        <f t="shared" ca="1" si="361"/>
        <v>{=SUMPRODUCT(計算_投入係数表_加工!R[137]C4:R[137]C123, 生産額_中分類, IF(列分類振分=R3C, 1, 0))/SUMPRODUCT(生産額_中分類, IF(列分類振分=R3C, 1, 0))}</v>
      </c>
      <c r="DO136" s="99" t="str">
        <f t="shared" ca="1" si="361"/>
        <v>{=SUMPRODUCT(計算_投入係数表_加工!R[137]C4:R[137]C123, 生産額_中分類, IF(列分類振分=R3C, 1, 0))/SUMPRODUCT(生産額_中分類, IF(列分類振分=R3C, 1, 0))}</v>
      </c>
      <c r="DP136" s="99" t="str">
        <f t="shared" ca="1" si="361"/>
        <v>{=SUMPRODUCT(計算_投入係数表_加工!R[137]C4:R[137]C123, 生産額_中分類, IF(列分類振分=R3C, 1, 0))/SUMPRODUCT(生産額_中分類, IF(列分類振分=R3C, 1, 0))}</v>
      </c>
      <c r="DQ136" s="99" t="str">
        <f t="shared" ca="1" si="361"/>
        <v>{=SUMPRODUCT(計算_投入係数表_加工!R[137]C4:R[137]C123, 生産額_中分類, IF(列分類振分=R3C, 1, 0))/SUMPRODUCT(生産額_中分類, IF(列分類振分=R3C, 1, 0))}</v>
      </c>
      <c r="DR136" s="99" t="str">
        <f t="shared" ca="1" si="361"/>
        <v>{=SUMPRODUCT(計算_投入係数表_加工!R[137]C4:R[137]C123, 生産額_中分類, IF(列分類振分=R3C, 1, 0))/SUMPRODUCT(生産額_中分類, IF(列分類振分=R3C, 1, 0))}</v>
      </c>
      <c r="DS136" s="99" t="str">
        <f t="shared" ca="1" si="361"/>
        <v>{=SUMPRODUCT(計算_投入係数表_加工!R[137]C4:R[137]C123, 生産額_中分類, IF(列分類振分=R3C, 1, 0))/SUMPRODUCT(生産額_中分類, IF(列分類振分=R3C, 1, 0))}</v>
      </c>
      <c r="DT136" s="99" t="str">
        <f t="shared" ca="1" si="361"/>
        <v>=SUMIF(振分, RC3, 計算_投入係数表_加工!R4C:R123C)</v>
      </c>
      <c r="DU136" s="17"/>
      <c r="DV136" s="17"/>
    </row>
    <row r="137" spans="2:126" customFormat="1" x14ac:dyDescent="0.25">
      <c r="C137" s="100">
        <f t="array" aca="1" ref="C137" ca="1">SUM(IF(EXACT(_xlfn.FORMULATEXT(C$4), _xlfn.FORMULATEXT(C$4:C$123)), 1, 0))</f>
        <v>120</v>
      </c>
      <c r="D137" s="100">
        <f t="array" aca="1" ref="D137" ca="1">SUM(IF(EXACT(_xlfn.FORMULATEXT(D$4), _xlfn.FORMULATEXT(D$4:D$123)), 1, 0))</f>
        <v>120</v>
      </c>
      <c r="E137" s="100">
        <f t="array" aca="1" ref="E137" ca="1">SUM(IF(EXACT(_xlfn.FORMULATEXT(E$4), _xlfn.FORMULATEXT(E$4:E$123)), 1, 0))</f>
        <v>120</v>
      </c>
      <c r="F137" s="100">
        <f t="array" aca="1" ref="F137" ca="1">SUM(IF(EXACT(_xlfn.FORMULATEXT(F$4), _xlfn.FORMULATEXT(F$4:F$123)), 1, 0))</f>
        <v>120</v>
      </c>
      <c r="G137" s="100">
        <f t="array" aca="1" ref="G137" ca="1">SUM(IF(EXACT(_xlfn.FORMULATEXT(G$4), _xlfn.FORMULATEXT(G$4:G$123)), 1, 0))</f>
        <v>120</v>
      </c>
      <c r="H137" s="100">
        <f t="array" aca="1" ref="H137" ca="1">SUM(IF(EXACT(_xlfn.FORMULATEXT(H$4), _xlfn.FORMULATEXT(H$4:H$123)), 1, 0))</f>
        <v>120</v>
      </c>
      <c r="I137" s="100">
        <f t="array" aca="1" ref="I137" ca="1">SUM(IF(EXACT(_xlfn.FORMULATEXT(I$4), _xlfn.FORMULATEXT(I$4:I$123)), 1, 0))</f>
        <v>120</v>
      </c>
      <c r="J137" s="100">
        <f t="array" aca="1" ref="J137" ca="1">SUM(IF(EXACT(_xlfn.FORMULATEXT(J$4), _xlfn.FORMULATEXT(J$4:J$123)), 1, 0))</f>
        <v>120</v>
      </c>
      <c r="K137" s="100">
        <f t="array" aca="1" ref="K137" ca="1">SUM(IF(EXACT(_xlfn.FORMULATEXT(K$4), _xlfn.FORMULATEXT(K$4:K$123)), 1, 0))</f>
        <v>120</v>
      </c>
      <c r="L137" s="100">
        <f t="array" aca="1" ref="L137" ca="1">SUM(IF(EXACT(_xlfn.FORMULATEXT(L$4), _xlfn.FORMULATEXT(L$4:L$123)), 1, 0))</f>
        <v>120</v>
      </c>
      <c r="M137" s="100">
        <f t="array" aca="1" ref="M137" ca="1">SUM(IF(EXACT(_xlfn.FORMULATEXT(M$4), _xlfn.FORMULATEXT(M$4:M$123)), 1, 0))</f>
        <v>120</v>
      </c>
      <c r="N137" s="100">
        <f t="array" aca="1" ref="N137" ca="1">SUM(IF(EXACT(_xlfn.FORMULATEXT(N$4), _xlfn.FORMULATEXT(N$4:N$123)), 1, 0))</f>
        <v>120</v>
      </c>
      <c r="O137" s="100">
        <f t="array" aca="1" ref="O137" ca="1">SUM(IF(EXACT(_xlfn.FORMULATEXT(O$4), _xlfn.FORMULATEXT(O$4:O$123)), 1, 0))</f>
        <v>120</v>
      </c>
      <c r="P137" s="100">
        <f t="array" aca="1" ref="P137" ca="1">SUM(IF(EXACT(_xlfn.FORMULATEXT(P$4), _xlfn.FORMULATEXT(P$4:P$123)), 1, 0))</f>
        <v>120</v>
      </c>
      <c r="Q137" s="100">
        <f t="array" aca="1" ref="Q137" ca="1">SUM(IF(EXACT(_xlfn.FORMULATEXT(Q$4), _xlfn.FORMULATEXT(Q$4:Q$123)), 1, 0))</f>
        <v>120</v>
      </c>
      <c r="R137" s="100">
        <f t="array" aca="1" ref="R137" ca="1">SUM(IF(EXACT(_xlfn.FORMULATEXT(R$4), _xlfn.FORMULATEXT(R$4:R$123)), 1, 0))</f>
        <v>120</v>
      </c>
      <c r="S137" s="100">
        <f t="array" aca="1" ref="S137" ca="1">SUM(IF(EXACT(_xlfn.FORMULATEXT(S$4), _xlfn.FORMULATEXT(S$4:S$123)), 1, 0))</f>
        <v>120</v>
      </c>
      <c r="T137" s="100">
        <f t="array" aca="1" ref="T137" ca="1">SUM(IF(EXACT(_xlfn.FORMULATEXT(T$4), _xlfn.FORMULATEXT(T$4:T$123)), 1, 0))</f>
        <v>120</v>
      </c>
      <c r="U137" s="100">
        <f t="array" aca="1" ref="U137" ca="1">SUM(IF(EXACT(_xlfn.FORMULATEXT(U$4), _xlfn.FORMULATEXT(U$4:U$123)), 1, 0))</f>
        <v>120</v>
      </c>
      <c r="V137" s="100">
        <f t="array" aca="1" ref="V137" ca="1">SUM(IF(EXACT(_xlfn.FORMULATEXT(V$4), _xlfn.FORMULATEXT(V$4:V$123)), 1, 0))</f>
        <v>120</v>
      </c>
      <c r="W137" s="100">
        <f t="array" aca="1" ref="W137" ca="1">SUM(IF(EXACT(_xlfn.FORMULATEXT(W$4), _xlfn.FORMULATEXT(W$4:W$123)), 1, 0))</f>
        <v>120</v>
      </c>
      <c r="X137" s="100">
        <f t="array" aca="1" ref="X137" ca="1">SUM(IF(EXACT(_xlfn.FORMULATEXT(X$4), _xlfn.FORMULATEXT(X$4:X$123)), 1, 0))</f>
        <v>120</v>
      </c>
      <c r="Y137" s="100">
        <f t="array" aca="1" ref="Y137" ca="1">SUM(IF(EXACT(_xlfn.FORMULATEXT(Y$4), _xlfn.FORMULATEXT(Y$4:Y$123)), 1, 0))</f>
        <v>120</v>
      </c>
      <c r="Z137" s="100">
        <f t="array" aca="1" ref="Z137" ca="1">SUM(IF(EXACT(_xlfn.FORMULATEXT(Z$4), _xlfn.FORMULATEXT(Z$4:Z$123)), 1, 0))</f>
        <v>120</v>
      </c>
      <c r="AA137" s="100">
        <f t="array" aca="1" ref="AA137" ca="1">SUM(IF(EXACT(_xlfn.FORMULATEXT(AA$4), _xlfn.FORMULATEXT(AA$4:AA$123)), 1, 0))</f>
        <v>120</v>
      </c>
      <c r="AB137" s="100">
        <f t="array" aca="1" ref="AB137" ca="1">SUM(IF(EXACT(_xlfn.FORMULATEXT(AB$4), _xlfn.FORMULATEXT(AB$4:AB$123)), 1, 0))</f>
        <v>120</v>
      </c>
      <c r="AC137" s="100">
        <f t="array" aca="1" ref="AC137" ca="1">SUM(IF(EXACT(_xlfn.FORMULATEXT(AC$4), _xlfn.FORMULATEXT(AC$4:AC$123)), 1, 0))</f>
        <v>120</v>
      </c>
      <c r="AD137" s="100">
        <f t="array" aca="1" ref="AD137" ca="1">SUM(IF(EXACT(_xlfn.FORMULATEXT(AD$4), _xlfn.FORMULATEXT(AD$4:AD$123)), 1, 0))</f>
        <v>120</v>
      </c>
      <c r="AE137" s="100">
        <f t="array" aca="1" ref="AE137" ca="1">SUM(IF(EXACT(_xlfn.FORMULATEXT(AE$4), _xlfn.FORMULATEXT(AE$4:AE$123)), 1, 0))</f>
        <v>120</v>
      </c>
      <c r="AF137" s="100">
        <f t="array" aca="1" ref="AF137" ca="1">SUM(IF(EXACT(_xlfn.FORMULATEXT(AF$4), _xlfn.FORMULATEXT(AF$4:AF$123)), 1, 0))</f>
        <v>120</v>
      </c>
      <c r="AG137" s="100">
        <f t="array" aca="1" ref="AG137" ca="1">SUM(IF(EXACT(_xlfn.FORMULATEXT(AG$4), _xlfn.FORMULATEXT(AG$4:AG$123)), 1, 0))</f>
        <v>120</v>
      </c>
      <c r="AH137" s="100">
        <f t="array" aca="1" ref="AH137" ca="1">SUM(IF(EXACT(_xlfn.FORMULATEXT(AH$4), _xlfn.FORMULATEXT(AH$4:AH$123)), 1, 0))</f>
        <v>120</v>
      </c>
      <c r="AI137" s="100">
        <f t="array" aca="1" ref="AI137" ca="1">SUM(IF(EXACT(_xlfn.FORMULATEXT(AI$4), _xlfn.FORMULATEXT(AI$4:AI$123)), 1, 0))</f>
        <v>120</v>
      </c>
      <c r="AJ137" s="100">
        <f t="array" aca="1" ref="AJ137" ca="1">SUM(IF(EXACT(_xlfn.FORMULATEXT(AJ$4), _xlfn.FORMULATEXT(AJ$4:AJ$123)), 1, 0))</f>
        <v>120</v>
      </c>
      <c r="AK137" s="100">
        <f t="array" aca="1" ref="AK137" ca="1">SUM(IF(EXACT(_xlfn.FORMULATEXT(AK$4), _xlfn.FORMULATEXT(AK$4:AK$123)), 1, 0))</f>
        <v>120</v>
      </c>
      <c r="AL137" s="100">
        <f t="array" aca="1" ref="AL137" ca="1">SUM(IF(EXACT(_xlfn.FORMULATEXT(AL$4), _xlfn.FORMULATEXT(AL$4:AL$123)), 1, 0))</f>
        <v>120</v>
      </c>
      <c r="AM137" s="100">
        <f t="array" aca="1" ref="AM137" ca="1">SUM(IF(EXACT(_xlfn.FORMULATEXT(AM$4), _xlfn.FORMULATEXT(AM$4:AM$123)), 1, 0))</f>
        <v>120</v>
      </c>
      <c r="AN137" s="100">
        <f t="array" aca="1" ref="AN137" ca="1">SUM(IF(EXACT(_xlfn.FORMULATEXT(AN$4), _xlfn.FORMULATEXT(AN$4:AN$123)), 1, 0))</f>
        <v>120</v>
      </c>
      <c r="AO137" s="100">
        <f t="array" aca="1" ref="AO137" ca="1">SUM(IF(EXACT(_xlfn.FORMULATEXT(AO$4), _xlfn.FORMULATEXT(AO$4:AO$123)), 1, 0))</f>
        <v>120</v>
      </c>
      <c r="AP137" s="100">
        <f t="array" aca="1" ref="AP137" ca="1">SUM(IF(EXACT(_xlfn.FORMULATEXT(AP$4), _xlfn.FORMULATEXT(AP$4:AP$123)), 1, 0))</f>
        <v>120</v>
      </c>
      <c r="AQ137" s="100">
        <f t="array" aca="1" ref="AQ137" ca="1">SUM(IF(EXACT(_xlfn.FORMULATEXT(AQ$4), _xlfn.FORMULATEXT(AQ$4:AQ$123)), 1, 0))</f>
        <v>120</v>
      </c>
      <c r="AR137" s="100">
        <f t="array" aca="1" ref="AR137" ca="1">SUM(IF(EXACT(_xlfn.FORMULATEXT(AR$4), _xlfn.FORMULATEXT(AR$4:AR$123)), 1, 0))</f>
        <v>120</v>
      </c>
      <c r="AS137" s="100">
        <f t="array" aca="1" ref="AS137" ca="1">SUM(IF(EXACT(_xlfn.FORMULATEXT(AS$4), _xlfn.FORMULATEXT(AS$4:AS$123)), 1, 0))</f>
        <v>120</v>
      </c>
      <c r="AT137" s="100">
        <f t="array" aca="1" ref="AT137" ca="1">SUM(IF(EXACT(_xlfn.FORMULATEXT(AT$4), _xlfn.FORMULATEXT(AT$4:AT$123)), 1, 0))</f>
        <v>120</v>
      </c>
      <c r="AU137" s="100">
        <f t="array" aca="1" ref="AU137" ca="1">SUM(IF(EXACT(_xlfn.FORMULATEXT(AU$4), _xlfn.FORMULATEXT(AU$4:AU$123)), 1, 0))</f>
        <v>120</v>
      </c>
      <c r="AV137" s="100">
        <f t="array" aca="1" ref="AV137" ca="1">SUM(IF(EXACT(_xlfn.FORMULATEXT(AV$4), _xlfn.FORMULATEXT(AV$4:AV$123)), 1, 0))</f>
        <v>120</v>
      </c>
      <c r="AW137" s="100">
        <f t="array" aca="1" ref="AW137" ca="1">SUM(IF(EXACT(_xlfn.FORMULATEXT(AW$4), _xlfn.FORMULATEXT(AW$4:AW$123)), 1, 0))</f>
        <v>120</v>
      </c>
      <c r="AX137" s="100">
        <f t="array" aca="1" ref="AX137" ca="1">SUM(IF(EXACT(_xlfn.FORMULATEXT(AX$4), _xlfn.FORMULATEXT(AX$4:AX$123)), 1, 0))</f>
        <v>120</v>
      </c>
      <c r="AY137" s="100">
        <f t="array" aca="1" ref="AY137" ca="1">SUM(IF(EXACT(_xlfn.FORMULATEXT(AY$4), _xlfn.FORMULATEXT(AY$4:AY$123)), 1, 0))</f>
        <v>120</v>
      </c>
      <c r="AZ137" s="100">
        <f t="array" aca="1" ref="AZ137" ca="1">SUM(IF(EXACT(_xlfn.FORMULATEXT(AZ$4), _xlfn.FORMULATEXT(AZ$4:AZ$123)), 1, 0))</f>
        <v>120</v>
      </c>
      <c r="BA137" s="100">
        <f t="array" aca="1" ref="BA137" ca="1">SUM(IF(EXACT(_xlfn.FORMULATEXT(BA$4), _xlfn.FORMULATEXT(BA$4:BA$123)), 1, 0))</f>
        <v>120</v>
      </c>
      <c r="BB137" s="100">
        <f t="array" aca="1" ref="BB137" ca="1">SUM(IF(EXACT(_xlfn.FORMULATEXT(BB$4), _xlfn.FORMULATEXT(BB$4:BB$123)), 1, 0))</f>
        <v>120</v>
      </c>
      <c r="BC137" s="100">
        <f t="array" aca="1" ref="BC137" ca="1">SUM(IF(EXACT(_xlfn.FORMULATEXT(BC$4), _xlfn.FORMULATEXT(BC$4:BC$123)), 1, 0))</f>
        <v>120</v>
      </c>
      <c r="BD137" s="100">
        <f t="array" aca="1" ref="BD137" ca="1">SUM(IF(EXACT(_xlfn.FORMULATEXT(BD$4), _xlfn.FORMULATEXT(BD$4:BD$123)), 1, 0))</f>
        <v>120</v>
      </c>
      <c r="BE137" s="100">
        <f t="array" aca="1" ref="BE137" ca="1">SUM(IF(EXACT(_xlfn.FORMULATEXT(BE$4), _xlfn.FORMULATEXT(BE$4:BE$123)), 1, 0))</f>
        <v>120</v>
      </c>
      <c r="BF137" s="100">
        <f t="array" aca="1" ref="BF137" ca="1">SUM(IF(EXACT(_xlfn.FORMULATEXT(BF$4), _xlfn.FORMULATEXT(BF$4:BF$123)), 1, 0))</f>
        <v>120</v>
      </c>
      <c r="BG137" s="100">
        <f t="array" aca="1" ref="BG137" ca="1">SUM(IF(EXACT(_xlfn.FORMULATEXT(BG$4), _xlfn.FORMULATEXT(BG$4:BG$123)), 1, 0))</f>
        <v>120</v>
      </c>
      <c r="BH137" s="100">
        <f t="array" aca="1" ref="BH137" ca="1">SUM(IF(EXACT(_xlfn.FORMULATEXT(BH$4), _xlfn.FORMULATEXT(BH$4:BH$123)), 1, 0))</f>
        <v>120</v>
      </c>
      <c r="BI137" s="100">
        <f t="array" aca="1" ref="BI137" ca="1">SUM(IF(EXACT(_xlfn.FORMULATEXT(BI$4), _xlfn.FORMULATEXT(BI$4:BI$123)), 1, 0))</f>
        <v>120</v>
      </c>
      <c r="BJ137" s="100">
        <f t="array" aca="1" ref="BJ137" ca="1">SUM(IF(EXACT(_xlfn.FORMULATEXT(BJ$4), _xlfn.FORMULATEXT(BJ$4:BJ$123)), 1, 0))</f>
        <v>120</v>
      </c>
      <c r="BK137" s="100">
        <f t="array" aca="1" ref="BK137" ca="1">SUM(IF(EXACT(_xlfn.FORMULATEXT(BK$4), _xlfn.FORMULATEXT(BK$4:BK$123)), 1, 0))</f>
        <v>120</v>
      </c>
      <c r="BL137" s="100">
        <f t="array" aca="1" ref="BL137" ca="1">SUM(IF(EXACT(_xlfn.FORMULATEXT(BL$4), _xlfn.FORMULATEXT(BL$4:BL$123)), 1, 0))</f>
        <v>120</v>
      </c>
      <c r="BM137" s="100">
        <f t="array" aca="1" ref="BM137" ca="1">SUM(IF(EXACT(_xlfn.FORMULATEXT(BM$4), _xlfn.FORMULATEXT(BM$4:BM$123)), 1, 0))</f>
        <v>120</v>
      </c>
      <c r="BN137" s="100">
        <f t="array" aca="1" ref="BN137" ca="1">SUM(IF(EXACT(_xlfn.FORMULATEXT(BN$4), _xlfn.FORMULATEXT(BN$4:BN$123)), 1, 0))</f>
        <v>120</v>
      </c>
      <c r="BO137" s="100">
        <f t="array" aca="1" ref="BO137" ca="1">SUM(IF(EXACT(_xlfn.FORMULATEXT(BO$4), _xlfn.FORMULATEXT(BO$4:BO$123)), 1, 0))</f>
        <v>120</v>
      </c>
      <c r="BP137" s="100">
        <f t="array" aca="1" ref="BP137" ca="1">SUM(IF(EXACT(_xlfn.FORMULATEXT(BP$4), _xlfn.FORMULATEXT(BP$4:BP$123)), 1, 0))</f>
        <v>120</v>
      </c>
      <c r="BQ137" s="100">
        <f t="array" aca="1" ref="BQ137" ca="1">SUM(IF(EXACT(_xlfn.FORMULATEXT(BQ$4), _xlfn.FORMULATEXT(BQ$4:BQ$123)), 1, 0))</f>
        <v>120</v>
      </c>
      <c r="BR137" s="100">
        <f t="array" aca="1" ref="BR137" ca="1">SUM(IF(EXACT(_xlfn.FORMULATEXT(BR$4), _xlfn.FORMULATEXT(BR$4:BR$123)), 1, 0))</f>
        <v>120</v>
      </c>
      <c r="BS137" s="100">
        <f t="array" aca="1" ref="BS137" ca="1">SUM(IF(EXACT(_xlfn.FORMULATEXT(BS$4), _xlfn.FORMULATEXT(BS$4:BS$123)), 1, 0))</f>
        <v>120</v>
      </c>
      <c r="BT137" s="100">
        <f t="array" aca="1" ref="BT137" ca="1">SUM(IF(EXACT(_xlfn.FORMULATEXT(BT$4), _xlfn.FORMULATEXT(BT$4:BT$123)), 1, 0))</f>
        <v>120</v>
      </c>
      <c r="BU137" s="100">
        <f t="array" aca="1" ref="BU137" ca="1">SUM(IF(EXACT(_xlfn.FORMULATEXT(BU$4), _xlfn.FORMULATEXT(BU$4:BU$123)), 1, 0))</f>
        <v>120</v>
      </c>
      <c r="BV137" s="100">
        <f t="array" aca="1" ref="BV137" ca="1">SUM(IF(EXACT(_xlfn.FORMULATEXT(BV$4), _xlfn.FORMULATEXT(BV$4:BV$123)), 1, 0))</f>
        <v>120</v>
      </c>
      <c r="BW137" s="100">
        <f t="array" aca="1" ref="BW137" ca="1">SUM(IF(EXACT(_xlfn.FORMULATEXT(BW$4), _xlfn.FORMULATEXT(BW$4:BW$123)), 1, 0))</f>
        <v>120</v>
      </c>
      <c r="BX137" s="100">
        <f t="array" aca="1" ref="BX137" ca="1">SUM(IF(EXACT(_xlfn.FORMULATEXT(BX$4), _xlfn.FORMULATEXT(BX$4:BX$123)), 1, 0))</f>
        <v>120</v>
      </c>
      <c r="BY137" s="100">
        <f t="array" aca="1" ref="BY137" ca="1">SUM(IF(EXACT(_xlfn.FORMULATEXT(BY$4), _xlfn.FORMULATEXT(BY$4:BY$123)), 1, 0))</f>
        <v>120</v>
      </c>
      <c r="BZ137" s="100">
        <f t="array" aca="1" ref="BZ137" ca="1">SUM(IF(EXACT(_xlfn.FORMULATEXT(BZ$4), _xlfn.FORMULATEXT(BZ$4:BZ$123)), 1, 0))</f>
        <v>120</v>
      </c>
      <c r="CA137" s="100">
        <f t="array" aca="1" ref="CA137" ca="1">SUM(IF(EXACT(_xlfn.FORMULATEXT(CA$4), _xlfn.FORMULATEXT(CA$4:CA$123)), 1, 0))</f>
        <v>120</v>
      </c>
      <c r="CB137" s="100">
        <f t="array" aca="1" ref="CB137" ca="1">SUM(IF(EXACT(_xlfn.FORMULATEXT(CB$4), _xlfn.FORMULATEXT(CB$4:CB$123)), 1, 0))</f>
        <v>120</v>
      </c>
      <c r="CC137" s="100">
        <f t="array" aca="1" ref="CC137" ca="1">SUM(IF(EXACT(_xlfn.FORMULATEXT(CC$4), _xlfn.FORMULATEXT(CC$4:CC$123)), 1, 0))</f>
        <v>120</v>
      </c>
      <c r="CD137" s="100">
        <f t="array" aca="1" ref="CD137" ca="1">SUM(IF(EXACT(_xlfn.FORMULATEXT(CD$4), _xlfn.FORMULATEXT(CD$4:CD$123)), 1, 0))</f>
        <v>120</v>
      </c>
      <c r="CE137" s="100">
        <f t="array" aca="1" ref="CE137" ca="1">SUM(IF(EXACT(_xlfn.FORMULATEXT(CE$4), _xlfn.FORMULATEXT(CE$4:CE$123)), 1, 0))</f>
        <v>120</v>
      </c>
      <c r="CF137" s="100">
        <f t="array" aca="1" ref="CF137" ca="1">SUM(IF(EXACT(_xlfn.FORMULATEXT(CF$4), _xlfn.FORMULATEXT(CF$4:CF$123)), 1, 0))</f>
        <v>120</v>
      </c>
      <c r="CG137" s="100">
        <f t="array" aca="1" ref="CG137" ca="1">SUM(IF(EXACT(_xlfn.FORMULATEXT(CG$4), _xlfn.FORMULATEXT(CG$4:CG$123)), 1, 0))</f>
        <v>120</v>
      </c>
      <c r="CH137" s="100">
        <f t="array" aca="1" ref="CH137" ca="1">SUM(IF(EXACT(_xlfn.FORMULATEXT(CH$4), _xlfn.FORMULATEXT(CH$4:CH$123)), 1, 0))</f>
        <v>120</v>
      </c>
      <c r="CI137" s="100">
        <f t="array" aca="1" ref="CI137" ca="1">SUM(IF(EXACT(_xlfn.FORMULATEXT(CI$4), _xlfn.FORMULATEXT(CI$4:CI$123)), 1, 0))</f>
        <v>120</v>
      </c>
      <c r="CJ137" s="100">
        <f t="array" aca="1" ref="CJ137" ca="1">SUM(IF(EXACT(_xlfn.FORMULATEXT(CJ$4), _xlfn.FORMULATEXT(CJ$4:CJ$123)), 1, 0))</f>
        <v>120</v>
      </c>
      <c r="CK137" s="100">
        <f t="array" aca="1" ref="CK137" ca="1">SUM(IF(EXACT(_xlfn.FORMULATEXT(CK$4), _xlfn.FORMULATEXT(CK$4:CK$123)), 1, 0))</f>
        <v>120</v>
      </c>
      <c r="CL137" s="100">
        <f t="array" aca="1" ref="CL137" ca="1">SUM(IF(EXACT(_xlfn.FORMULATEXT(CL$4), _xlfn.FORMULATEXT(CL$4:CL$123)), 1, 0))</f>
        <v>120</v>
      </c>
      <c r="CM137" s="100">
        <f t="array" aca="1" ref="CM137" ca="1">SUM(IF(EXACT(_xlfn.FORMULATEXT(CM$4), _xlfn.FORMULATEXT(CM$4:CM$123)), 1, 0))</f>
        <v>120</v>
      </c>
      <c r="CN137" s="100">
        <f t="array" aca="1" ref="CN137" ca="1">SUM(IF(EXACT(_xlfn.FORMULATEXT(CN$4), _xlfn.FORMULATEXT(CN$4:CN$123)), 1, 0))</f>
        <v>120</v>
      </c>
      <c r="CO137" s="100">
        <f t="array" aca="1" ref="CO137" ca="1">SUM(IF(EXACT(_xlfn.FORMULATEXT(CO$4), _xlfn.FORMULATEXT(CO$4:CO$123)), 1, 0))</f>
        <v>120</v>
      </c>
      <c r="CP137" s="100">
        <f t="array" aca="1" ref="CP137" ca="1">SUM(IF(EXACT(_xlfn.FORMULATEXT(CP$4), _xlfn.FORMULATEXT(CP$4:CP$123)), 1, 0))</f>
        <v>120</v>
      </c>
      <c r="CQ137" s="100">
        <f t="array" aca="1" ref="CQ137" ca="1">SUM(IF(EXACT(_xlfn.FORMULATEXT(CQ$4), _xlfn.FORMULATEXT(CQ$4:CQ$123)), 1, 0))</f>
        <v>120</v>
      </c>
      <c r="CR137" s="100">
        <f t="array" aca="1" ref="CR137" ca="1">SUM(IF(EXACT(_xlfn.FORMULATEXT(CR$4), _xlfn.FORMULATEXT(CR$4:CR$123)), 1, 0))</f>
        <v>120</v>
      </c>
      <c r="CS137" s="100">
        <f t="array" aca="1" ref="CS137" ca="1">SUM(IF(EXACT(_xlfn.FORMULATEXT(CS$4), _xlfn.FORMULATEXT(CS$4:CS$123)), 1, 0))</f>
        <v>120</v>
      </c>
      <c r="CT137" s="100">
        <f t="array" aca="1" ref="CT137" ca="1">SUM(IF(EXACT(_xlfn.FORMULATEXT(CT$4), _xlfn.FORMULATEXT(CT$4:CT$123)), 1, 0))</f>
        <v>120</v>
      </c>
      <c r="CU137" s="100">
        <f t="array" aca="1" ref="CU137" ca="1">SUM(IF(EXACT(_xlfn.FORMULATEXT(CU$4), _xlfn.FORMULATEXT(CU$4:CU$123)), 1, 0))</f>
        <v>120</v>
      </c>
      <c r="CV137" s="100">
        <f t="array" aca="1" ref="CV137" ca="1">SUM(IF(EXACT(_xlfn.FORMULATEXT(CV$4), _xlfn.FORMULATEXT(CV$4:CV$123)), 1, 0))</f>
        <v>120</v>
      </c>
      <c r="CW137" s="100">
        <f t="array" aca="1" ref="CW137" ca="1">SUM(IF(EXACT(_xlfn.FORMULATEXT(CW$4), _xlfn.FORMULATEXT(CW$4:CW$123)), 1, 0))</f>
        <v>120</v>
      </c>
      <c r="CX137" s="100">
        <f t="array" aca="1" ref="CX137" ca="1">SUM(IF(EXACT(_xlfn.FORMULATEXT(CX$4), _xlfn.FORMULATEXT(CX$4:CX$123)), 1, 0))</f>
        <v>120</v>
      </c>
      <c r="CY137" s="100">
        <f t="array" aca="1" ref="CY137" ca="1">SUM(IF(EXACT(_xlfn.FORMULATEXT(CY$4), _xlfn.FORMULATEXT(CY$4:CY$123)), 1, 0))</f>
        <v>120</v>
      </c>
      <c r="CZ137" s="100">
        <f t="array" aca="1" ref="CZ137" ca="1">SUM(IF(EXACT(_xlfn.FORMULATEXT(CZ$4), _xlfn.FORMULATEXT(CZ$4:CZ$123)), 1, 0))</f>
        <v>120</v>
      </c>
      <c r="DA137" s="100">
        <f t="array" aca="1" ref="DA137" ca="1">SUM(IF(EXACT(_xlfn.FORMULATEXT(DA$4), _xlfn.FORMULATEXT(DA$4:DA$123)), 1, 0))</f>
        <v>120</v>
      </c>
      <c r="DB137" s="100">
        <f t="array" aca="1" ref="DB137" ca="1">SUM(IF(EXACT(_xlfn.FORMULATEXT(DB$4), _xlfn.FORMULATEXT(DB$4:DB$123)), 1, 0))</f>
        <v>120</v>
      </c>
      <c r="DC137" s="100">
        <f t="array" aca="1" ref="DC137" ca="1">SUM(IF(EXACT(_xlfn.FORMULATEXT(DC$4), _xlfn.FORMULATEXT(DC$4:DC$123)), 1, 0))</f>
        <v>120</v>
      </c>
      <c r="DD137" s="100">
        <f t="array" aca="1" ref="DD137" ca="1">SUM(IF(EXACT(_xlfn.FORMULATEXT(DD$4), _xlfn.FORMULATEXT(DD$4:DD$123)), 1, 0))</f>
        <v>120</v>
      </c>
      <c r="DE137" s="100">
        <f t="array" aca="1" ref="DE137" ca="1">SUM(IF(EXACT(_xlfn.FORMULATEXT(DE$4), _xlfn.FORMULATEXT(DE$4:DE$123)), 1, 0))</f>
        <v>120</v>
      </c>
      <c r="DF137" s="100">
        <f t="array" aca="1" ref="DF137" ca="1">SUM(IF(EXACT(_xlfn.FORMULATEXT(DF$4), _xlfn.FORMULATEXT(DF$4:DF$123)), 1, 0))</f>
        <v>120</v>
      </c>
      <c r="DG137" s="100">
        <f t="array" aca="1" ref="DG137" ca="1">SUM(IF(EXACT(_xlfn.FORMULATEXT(DG$4), _xlfn.FORMULATEXT(DG$4:DG$123)), 1, 0))</f>
        <v>120</v>
      </c>
      <c r="DH137" s="100">
        <f t="array" aca="1" ref="DH137" ca="1">SUM(IF(EXACT(_xlfn.FORMULATEXT(DH$4), _xlfn.FORMULATEXT(DH$4:DH$123)), 1, 0))</f>
        <v>120</v>
      </c>
      <c r="DI137" s="100">
        <f t="array" aca="1" ref="DI137" ca="1">SUM(IF(EXACT(_xlfn.FORMULATEXT(DI$4), _xlfn.FORMULATEXT(DI$4:DI$123)), 1, 0))</f>
        <v>120</v>
      </c>
      <c r="DJ137" s="100">
        <f t="array" aca="1" ref="DJ137" ca="1">SUM(IF(EXACT(_xlfn.FORMULATEXT(DJ$4), _xlfn.FORMULATEXT(DJ$4:DJ$123)), 1, 0))</f>
        <v>120</v>
      </c>
      <c r="DK137" s="100">
        <f t="array" aca="1" ref="DK137" ca="1">SUM(IF(EXACT(_xlfn.FORMULATEXT(DK$4), _xlfn.FORMULATEXT(DK$4:DK$123)), 1, 0))</f>
        <v>120</v>
      </c>
      <c r="DL137" s="100">
        <f t="array" aca="1" ref="DL137" ca="1">SUM(IF(EXACT(_xlfn.FORMULATEXT(DL$4), _xlfn.FORMULATEXT(DL$4:DL$123)), 1, 0))</f>
        <v>120</v>
      </c>
      <c r="DM137" s="100">
        <f t="array" aca="1" ref="DM137" ca="1">SUM(IF(EXACT(_xlfn.FORMULATEXT(DM$4), _xlfn.FORMULATEXT(DM$4:DM$123)), 1, 0))</f>
        <v>120</v>
      </c>
      <c r="DN137" s="100">
        <f t="array" aca="1" ref="DN137" ca="1">SUM(IF(EXACT(_xlfn.FORMULATEXT(DN$4), _xlfn.FORMULATEXT(DN$4:DN$123)), 1, 0))</f>
        <v>120</v>
      </c>
      <c r="DO137" s="100">
        <f t="array" aca="1" ref="DO137" ca="1">SUM(IF(EXACT(_xlfn.FORMULATEXT(DO$4), _xlfn.FORMULATEXT(DO$4:DO$123)), 1, 0))</f>
        <v>120</v>
      </c>
      <c r="DP137" s="100">
        <f t="array" aca="1" ref="DP137" ca="1">SUM(IF(EXACT(_xlfn.FORMULATEXT(DP$4), _xlfn.FORMULATEXT(DP$4:DP$123)), 1, 0))</f>
        <v>120</v>
      </c>
      <c r="DQ137" s="100">
        <f t="array" aca="1" ref="DQ137" ca="1">SUM(IF(EXACT(_xlfn.FORMULATEXT(DQ$4), _xlfn.FORMULATEXT(DQ$4:DQ$123)), 1, 0))</f>
        <v>120</v>
      </c>
      <c r="DR137" s="100">
        <f t="array" aca="1" ref="DR137" ca="1">SUM(IF(EXACT(_xlfn.FORMULATEXT(DR$4), _xlfn.FORMULATEXT(DR$4:DR$123)), 1, 0))</f>
        <v>120</v>
      </c>
      <c r="DS137" s="100">
        <f t="array" aca="1" ref="DS137" ca="1">SUM(IF(EXACT(_xlfn.FORMULATEXT(DS$4), _xlfn.FORMULATEXT(DS$4:DS$123)), 1, 0))</f>
        <v>120</v>
      </c>
      <c r="DT137" s="100">
        <f t="array" aca="1" ref="DT137" ca="1">SUM(IF(EXACT(_xlfn.FORMULATEXT(DT$4), _xlfn.FORMULATEXT(DT$4:DT$123)), 1, 0))</f>
        <v>120</v>
      </c>
    </row>
    <row r="138" spans="2:126" customFormat="1" x14ac:dyDescent="0.25"/>
    <row r="139" spans="2:126" customFormat="1" x14ac:dyDescent="0.25"/>
    <row r="140" spans="2:126" customFormat="1" x14ac:dyDescent="0.25"/>
    <row r="141" spans="2:126" x14ac:dyDescent="0.25">
      <c r="B141" s="51"/>
      <c r="C141" s="45"/>
      <c r="D141" s="421">
        <v>1</v>
      </c>
      <c r="E141" s="364">
        <v>2</v>
      </c>
      <c r="F141" s="364">
        <v>3</v>
      </c>
      <c r="G141" s="364">
        <v>4</v>
      </c>
      <c r="H141" s="364">
        <v>5</v>
      </c>
      <c r="I141" s="364">
        <v>6</v>
      </c>
      <c r="J141" s="364">
        <v>7</v>
      </c>
      <c r="K141" s="364">
        <v>8</v>
      </c>
      <c r="L141" s="364">
        <v>9</v>
      </c>
      <c r="M141" s="364">
        <v>10</v>
      </c>
      <c r="N141" s="364">
        <v>11</v>
      </c>
      <c r="O141" s="364">
        <v>12</v>
      </c>
      <c r="P141" s="364">
        <v>13</v>
      </c>
      <c r="Q141" s="364">
        <v>14</v>
      </c>
      <c r="R141" s="364">
        <v>15</v>
      </c>
      <c r="S141" s="364">
        <v>16</v>
      </c>
      <c r="T141" s="364">
        <v>17</v>
      </c>
      <c r="U141" s="364">
        <v>18</v>
      </c>
      <c r="V141" s="364">
        <v>19</v>
      </c>
      <c r="W141" s="364">
        <v>20</v>
      </c>
      <c r="X141" s="364">
        <v>21</v>
      </c>
      <c r="Y141" s="364">
        <v>22</v>
      </c>
      <c r="Z141" s="364">
        <v>23</v>
      </c>
      <c r="AA141" s="364">
        <v>24</v>
      </c>
      <c r="AB141" s="364">
        <v>25</v>
      </c>
      <c r="AC141" s="364">
        <v>26</v>
      </c>
      <c r="AD141" s="364">
        <v>27</v>
      </c>
      <c r="AE141" s="364">
        <v>28</v>
      </c>
      <c r="AF141" s="364">
        <v>29</v>
      </c>
      <c r="AG141" s="364">
        <v>30</v>
      </c>
      <c r="AH141" s="364">
        <v>31</v>
      </c>
      <c r="AI141" s="364">
        <v>32</v>
      </c>
      <c r="AJ141" s="364">
        <v>33</v>
      </c>
      <c r="AK141" s="364">
        <v>34</v>
      </c>
      <c r="AL141" s="364">
        <v>35</v>
      </c>
      <c r="AM141" s="364">
        <v>36</v>
      </c>
      <c r="AN141" s="364">
        <v>37</v>
      </c>
      <c r="AO141" s="364">
        <v>38</v>
      </c>
      <c r="AP141" s="364">
        <v>39</v>
      </c>
      <c r="AQ141" s="364">
        <v>40</v>
      </c>
      <c r="AR141" s="364">
        <v>41</v>
      </c>
      <c r="AS141" s="364">
        <v>42</v>
      </c>
      <c r="AT141" s="364">
        <v>43</v>
      </c>
      <c r="AU141" s="364">
        <v>44</v>
      </c>
      <c r="AV141" s="364">
        <v>45</v>
      </c>
      <c r="AW141" s="364">
        <v>46</v>
      </c>
      <c r="AX141" s="364">
        <v>47</v>
      </c>
      <c r="AY141" s="364">
        <v>48</v>
      </c>
      <c r="AZ141" s="364">
        <v>49</v>
      </c>
      <c r="BA141" s="364">
        <v>50</v>
      </c>
      <c r="BB141" s="364">
        <v>51</v>
      </c>
      <c r="BC141" s="364">
        <v>52</v>
      </c>
      <c r="BD141" s="364">
        <v>53</v>
      </c>
      <c r="BE141" s="364">
        <v>54</v>
      </c>
      <c r="BF141" s="364">
        <v>55</v>
      </c>
      <c r="BG141" s="364">
        <v>56</v>
      </c>
      <c r="BH141" s="364">
        <v>57</v>
      </c>
      <c r="BI141" s="364">
        <v>58</v>
      </c>
      <c r="BJ141" s="364">
        <v>59</v>
      </c>
      <c r="BK141" s="364">
        <v>60</v>
      </c>
      <c r="BL141" s="364">
        <v>61</v>
      </c>
      <c r="BM141" s="364">
        <v>62</v>
      </c>
      <c r="BN141" s="364">
        <v>63</v>
      </c>
      <c r="BO141" s="364">
        <v>64</v>
      </c>
      <c r="BP141" s="364">
        <v>65</v>
      </c>
      <c r="BQ141" s="364">
        <v>66</v>
      </c>
      <c r="BR141" s="364">
        <v>67</v>
      </c>
      <c r="BS141" s="364">
        <v>68</v>
      </c>
      <c r="BT141" s="364">
        <v>69</v>
      </c>
      <c r="BU141" s="364">
        <v>70</v>
      </c>
      <c r="BV141" s="364">
        <v>71</v>
      </c>
      <c r="BW141" s="364">
        <v>72</v>
      </c>
      <c r="BX141" s="364">
        <v>73</v>
      </c>
      <c r="BY141" s="364">
        <v>74</v>
      </c>
      <c r="BZ141" s="364">
        <v>75</v>
      </c>
      <c r="CA141" s="364">
        <v>76</v>
      </c>
      <c r="CB141" s="364">
        <v>77</v>
      </c>
      <c r="CC141" s="364">
        <v>78</v>
      </c>
      <c r="CD141" s="364">
        <v>79</v>
      </c>
      <c r="CE141" s="364">
        <v>80</v>
      </c>
      <c r="CF141" s="364">
        <v>81</v>
      </c>
      <c r="CG141" s="364">
        <v>82</v>
      </c>
      <c r="CH141" s="364">
        <v>83</v>
      </c>
      <c r="CI141" s="364">
        <v>84</v>
      </c>
      <c r="CJ141" s="364">
        <v>85</v>
      </c>
      <c r="CK141" s="364">
        <v>86</v>
      </c>
      <c r="CL141" s="364">
        <v>87</v>
      </c>
      <c r="CM141" s="364">
        <v>88</v>
      </c>
      <c r="CN141" s="364">
        <v>89</v>
      </c>
      <c r="CO141" s="364">
        <v>90</v>
      </c>
      <c r="CP141" s="364">
        <v>91</v>
      </c>
      <c r="CQ141" s="364">
        <v>92</v>
      </c>
      <c r="CR141" s="364">
        <v>93</v>
      </c>
      <c r="CS141" s="364">
        <v>94</v>
      </c>
      <c r="CT141" s="364">
        <v>95</v>
      </c>
      <c r="CU141" s="364">
        <v>96</v>
      </c>
      <c r="CV141" s="364">
        <v>97</v>
      </c>
      <c r="CW141" s="364">
        <v>98</v>
      </c>
      <c r="CX141" s="364">
        <v>99</v>
      </c>
      <c r="CY141" s="364">
        <v>100</v>
      </c>
      <c r="CZ141" s="364">
        <v>101</v>
      </c>
      <c r="DA141" s="364">
        <v>102</v>
      </c>
      <c r="DB141" s="364">
        <v>103</v>
      </c>
      <c r="DC141" s="364">
        <v>104</v>
      </c>
      <c r="DD141" s="364">
        <v>105</v>
      </c>
      <c r="DE141" s="364">
        <v>106</v>
      </c>
      <c r="DF141" s="364">
        <v>107</v>
      </c>
      <c r="DG141" s="364">
        <v>108</v>
      </c>
      <c r="DH141" s="364">
        <v>109</v>
      </c>
      <c r="DI141" s="364">
        <v>110</v>
      </c>
      <c r="DJ141" s="364">
        <v>111</v>
      </c>
      <c r="DK141" s="364">
        <v>112</v>
      </c>
      <c r="DL141" s="364">
        <v>113</v>
      </c>
      <c r="DM141" s="364">
        <v>114</v>
      </c>
      <c r="DN141" s="364">
        <v>115</v>
      </c>
      <c r="DO141" s="364">
        <v>116</v>
      </c>
      <c r="DP141" s="364">
        <v>117</v>
      </c>
      <c r="DQ141" s="364">
        <v>118</v>
      </c>
      <c r="DR141" s="364">
        <v>119</v>
      </c>
      <c r="DS141" s="422">
        <v>120</v>
      </c>
      <c r="DT141" s="20"/>
    </row>
    <row r="142" spans="2:126" ht="24" x14ac:dyDescent="0.25">
      <c r="B142" s="52"/>
      <c r="C142" s="202"/>
      <c r="D142" s="203" t="str">
        <f t="array" ref="D142:DI142">TRANSPOSE(分類_出力)</f>
        <v>農業</v>
      </c>
      <c r="E142" s="203" t="str">
        <v>林業</v>
      </c>
      <c r="F142" s="203" t="str">
        <v>漁業</v>
      </c>
      <c r="G142" s="203" t="str">
        <v>鉱業</v>
      </c>
      <c r="H142" s="203" t="str">
        <v>製造業</v>
      </c>
      <c r="I142" s="203" t="str">
        <v>建設業</v>
      </c>
      <c r="J142" s="203" t="str">
        <v>電気・ガス・水道</v>
      </c>
      <c r="K142" s="203" t="str">
        <v>商業</v>
      </c>
      <c r="L142" s="203" t="str">
        <v>金融・保険・不動産</v>
      </c>
      <c r="M142" s="203" t="str">
        <v>運輸・情報通信</v>
      </c>
      <c r="N142" s="203" t="str">
        <v>公務</v>
      </c>
      <c r="O142" s="203" t="str">
        <v>サービス業</v>
      </c>
      <c r="P142" s="203" t="str">
        <v>分類不明</v>
      </c>
      <c r="Q142" s="203" t="str">
        <v>-</v>
      </c>
      <c r="R142" s="203" t="str">
        <v>-</v>
      </c>
      <c r="S142" s="203" t="str">
        <v>-</v>
      </c>
      <c r="T142" s="203" t="str">
        <v>-</v>
      </c>
      <c r="U142" s="203" t="str">
        <v>-</v>
      </c>
      <c r="V142" s="203" t="str">
        <v>-</v>
      </c>
      <c r="W142" s="203" t="str">
        <v>-</v>
      </c>
      <c r="X142" s="203" t="str">
        <v>-</v>
      </c>
      <c r="Y142" s="203" t="str">
        <v>-</v>
      </c>
      <c r="Z142" s="203" t="str">
        <v>-</v>
      </c>
      <c r="AA142" s="203" t="str">
        <v>-</v>
      </c>
      <c r="AB142" s="203" t="str">
        <v>-</v>
      </c>
      <c r="AC142" s="203" t="str">
        <v>-</v>
      </c>
      <c r="AD142" s="203" t="str">
        <v>-</v>
      </c>
      <c r="AE142" s="203" t="str">
        <v>-</v>
      </c>
      <c r="AF142" s="203" t="str">
        <v>-</v>
      </c>
      <c r="AG142" s="203" t="str">
        <v>-</v>
      </c>
      <c r="AH142" s="203" t="str">
        <v>-</v>
      </c>
      <c r="AI142" s="203" t="str">
        <v>-</v>
      </c>
      <c r="AJ142" s="203" t="str">
        <v>-</v>
      </c>
      <c r="AK142" s="203" t="str">
        <v>-</v>
      </c>
      <c r="AL142" s="203" t="str">
        <v>-</v>
      </c>
      <c r="AM142" s="203" t="str">
        <v>-</v>
      </c>
      <c r="AN142" s="203" t="str">
        <v>-</v>
      </c>
      <c r="AO142" s="203" t="str">
        <v>-</v>
      </c>
      <c r="AP142" s="203" t="str">
        <v>-</v>
      </c>
      <c r="AQ142" s="203" t="str">
        <v>-</v>
      </c>
      <c r="AR142" s="203" t="str">
        <v>-</v>
      </c>
      <c r="AS142" s="203" t="str">
        <v>-</v>
      </c>
      <c r="AT142" s="203" t="str">
        <v>-</v>
      </c>
      <c r="AU142" s="203" t="str">
        <v>-</v>
      </c>
      <c r="AV142" s="203" t="str">
        <v>-</v>
      </c>
      <c r="AW142" s="203" t="str">
        <v>-</v>
      </c>
      <c r="AX142" s="203" t="str">
        <v>-</v>
      </c>
      <c r="AY142" s="203" t="str">
        <v>-</v>
      </c>
      <c r="AZ142" s="203" t="str">
        <v>-</v>
      </c>
      <c r="BA142" s="203" t="str">
        <v>-</v>
      </c>
      <c r="BB142" s="203" t="str">
        <v>-</v>
      </c>
      <c r="BC142" s="203" t="str">
        <v>-</v>
      </c>
      <c r="BD142" s="203" t="str">
        <v>-</v>
      </c>
      <c r="BE142" s="203" t="str">
        <v>-</v>
      </c>
      <c r="BF142" s="203" t="str">
        <v>-</v>
      </c>
      <c r="BG142" s="203" t="str">
        <v>-</v>
      </c>
      <c r="BH142" s="203" t="str">
        <v>-</v>
      </c>
      <c r="BI142" s="203" t="str">
        <v>-</v>
      </c>
      <c r="BJ142" s="203" t="str">
        <v>-</v>
      </c>
      <c r="BK142" s="203" t="str">
        <v>-</v>
      </c>
      <c r="BL142" s="203" t="str">
        <v>-</v>
      </c>
      <c r="BM142" s="203" t="str">
        <v>-</v>
      </c>
      <c r="BN142" s="203" t="str">
        <v>-</v>
      </c>
      <c r="BO142" s="203" t="str">
        <v>-</v>
      </c>
      <c r="BP142" s="203" t="str">
        <v>-</v>
      </c>
      <c r="BQ142" s="203" t="str">
        <v>-</v>
      </c>
      <c r="BR142" s="203" t="str">
        <v>-</v>
      </c>
      <c r="BS142" s="203" t="str">
        <v>-</v>
      </c>
      <c r="BT142" s="203" t="str">
        <v>-</v>
      </c>
      <c r="BU142" s="203" t="str">
        <v>-</v>
      </c>
      <c r="BV142" s="203" t="str">
        <v>-</v>
      </c>
      <c r="BW142" s="203" t="str">
        <v>-</v>
      </c>
      <c r="BX142" s="203" t="str">
        <v>-</v>
      </c>
      <c r="BY142" s="203" t="str">
        <v>-</v>
      </c>
      <c r="BZ142" s="203" t="str">
        <v>-</v>
      </c>
      <c r="CA142" s="203" t="str">
        <v>-</v>
      </c>
      <c r="CB142" s="203" t="str">
        <v>-</v>
      </c>
      <c r="CC142" s="203" t="str">
        <v>-</v>
      </c>
      <c r="CD142" s="203" t="str">
        <v>-</v>
      </c>
      <c r="CE142" s="203" t="str">
        <v>-</v>
      </c>
      <c r="CF142" s="203" t="str">
        <v>-</v>
      </c>
      <c r="CG142" s="203" t="str">
        <v>-</v>
      </c>
      <c r="CH142" s="203" t="str">
        <v>-</v>
      </c>
      <c r="CI142" s="203" t="str">
        <v>-</v>
      </c>
      <c r="CJ142" s="203" t="str">
        <v>-</v>
      </c>
      <c r="CK142" s="203" t="str">
        <v>-</v>
      </c>
      <c r="CL142" s="203" t="str">
        <v>-</v>
      </c>
      <c r="CM142" s="203" t="str">
        <v>-</v>
      </c>
      <c r="CN142" s="203" t="str">
        <v>-</v>
      </c>
      <c r="CO142" s="203" t="str">
        <v>-</v>
      </c>
      <c r="CP142" s="203" t="str">
        <v>-</v>
      </c>
      <c r="CQ142" s="203" t="str">
        <v>-</v>
      </c>
      <c r="CR142" s="203" t="str">
        <v>-</v>
      </c>
      <c r="CS142" s="203" t="str">
        <v>-</v>
      </c>
      <c r="CT142" s="203" t="str">
        <v>-</v>
      </c>
      <c r="CU142" s="203" t="str">
        <v>-</v>
      </c>
      <c r="CV142" s="203" t="str">
        <v>-</v>
      </c>
      <c r="CW142" s="203" t="str">
        <v>-</v>
      </c>
      <c r="CX142" s="203" t="str">
        <v>-</v>
      </c>
      <c r="CY142" s="203" t="str">
        <v>-</v>
      </c>
      <c r="CZ142" s="203" t="str">
        <v>-</v>
      </c>
      <c r="DA142" s="203" t="str">
        <v>-</v>
      </c>
      <c r="DB142" s="203" t="str">
        <v>-</v>
      </c>
      <c r="DC142" s="203" t="str">
        <v>-</v>
      </c>
      <c r="DD142" s="203" t="str">
        <v>-</v>
      </c>
      <c r="DE142" s="203" t="str">
        <v>-</v>
      </c>
      <c r="DF142" s="203" t="str">
        <v>-</v>
      </c>
      <c r="DG142" s="203" t="str">
        <v>-</v>
      </c>
      <c r="DH142" s="203" t="str">
        <v>-</v>
      </c>
      <c r="DI142" s="203" t="str">
        <v>-</v>
      </c>
      <c r="DJ142" s="203"/>
      <c r="DK142" s="203"/>
      <c r="DL142" s="203"/>
      <c r="DM142" s="203"/>
      <c r="DN142" s="203"/>
      <c r="DO142" s="203"/>
      <c r="DP142" s="203"/>
      <c r="DQ142" s="203"/>
      <c r="DR142" s="203"/>
      <c r="DS142" s="203"/>
      <c r="DT142" s="50"/>
    </row>
    <row r="143" spans="2:126" x14ac:dyDescent="0.25">
      <c r="B143" s="53">
        <v>1</v>
      </c>
      <c r="C143" s="192" t="str">
        <f t="array" ref="C143:C262">分類_出力</f>
        <v>農業</v>
      </c>
      <c r="D143" s="193">
        <f>IF(D$142="分類不明", 計算_基本取引表!D4/計算_基本取引表!D$133, 計算_投入係数表!D4)</f>
        <v>0.19697455980445944</v>
      </c>
      <c r="E143" s="194">
        <f>IF(E$142="分類不明", 計算_基本取引表!E4/計算_基本取引表!E$133, 計算_投入係数表!E4)</f>
        <v>1.5954809081304845E-3</v>
      </c>
      <c r="F143" s="194">
        <f>IF(F$142="分類不明", 計算_基本取引表!F4/計算_基本取引表!F$133, 計算_投入係数表!F4)</f>
        <v>0</v>
      </c>
      <c r="G143" s="194">
        <f>IF(G$142="分類不明", 計算_基本取引表!G4/計算_基本取引表!G$133, 計算_投入係数表!G4)</f>
        <v>0</v>
      </c>
      <c r="H143" s="194">
        <f>IF(H$142="分類不明", 計算_基本取引表!H4/計算_基本取引表!H$133, 計算_投入係数表!H4)</f>
        <v>7.4328850631843441E-2</v>
      </c>
      <c r="I143" s="194">
        <f>IF(I$142="分類不明", 計算_基本取引表!I4/計算_基本取引表!I$133, 計算_投入係数表!I4)</f>
        <v>1.9503468406824908E-3</v>
      </c>
      <c r="J143" s="194">
        <f>IF(J$142="分類不明", 計算_基本取引表!J4/計算_基本取引表!J$133, 計算_投入係数表!J4)</f>
        <v>0</v>
      </c>
      <c r="K143" s="194">
        <f>IF(K$142="分類不明", 計算_基本取引表!K4/計算_基本取引表!K$133, 計算_投入係数表!K4)</f>
        <v>1.0988730506086118E-4</v>
      </c>
      <c r="L143" s="194">
        <f>IF(L$142="分類不明", 計算_基本取引表!L4/計算_基本取引表!L$133, 計算_投入係数表!L4)</f>
        <v>2.624565831197374E-6</v>
      </c>
      <c r="M143" s="194">
        <f>IF(M$142="分類不明", 計算_基本取引表!M4/計算_基本取引表!M$133, 計算_投入係数表!M4)</f>
        <v>1.4506434794658168E-4</v>
      </c>
      <c r="N143" s="194">
        <f>IF(N$142="分類不明", 計算_基本取引表!N4/計算_基本取引表!N$133, 計算_投入係数表!N4)</f>
        <v>9.578701991663389E-5</v>
      </c>
      <c r="O143" s="194">
        <f>IF(O$142="分類不明", 計算_基本取引表!O4/計算_基本取引表!O$133, 計算_投入係数表!O4)</f>
        <v>4.7661896013087082E-3</v>
      </c>
      <c r="P143" s="194">
        <f ca="1">IF(P$142="分類不明", 計算_基本取引表!P4/計算_基本取引表!P$133, 計算_投入係数表!P4)</f>
        <v>0</v>
      </c>
      <c r="Q143" s="194" t="e">
        <f>IF(Q$142="分類不明", 計算_基本取引表!Q4/計算_基本取引表!Q$133, 計算_投入係数表!Q4)</f>
        <v>#DIV/0!</v>
      </c>
      <c r="R143" s="194" t="e">
        <f>IF(R$142="分類不明", 計算_基本取引表!R4/計算_基本取引表!R$133, 計算_投入係数表!R4)</f>
        <v>#DIV/0!</v>
      </c>
      <c r="S143" s="194" t="e">
        <f>IF(S$142="分類不明", 計算_基本取引表!S4/計算_基本取引表!S$133, 計算_投入係数表!S4)</f>
        <v>#DIV/0!</v>
      </c>
      <c r="T143" s="194" t="e">
        <f>IF(T$142="分類不明", 計算_基本取引表!T4/計算_基本取引表!T$133, 計算_投入係数表!T4)</f>
        <v>#DIV/0!</v>
      </c>
      <c r="U143" s="194" t="e">
        <f>IF(U$142="分類不明", 計算_基本取引表!U4/計算_基本取引表!U$133, 計算_投入係数表!U4)</f>
        <v>#DIV/0!</v>
      </c>
      <c r="V143" s="194" t="e">
        <f>IF(V$142="分類不明", 計算_基本取引表!V4/計算_基本取引表!V$133, 計算_投入係数表!V4)</f>
        <v>#DIV/0!</v>
      </c>
      <c r="W143" s="194" t="e">
        <f>IF(W$142="分類不明", 計算_基本取引表!W4/計算_基本取引表!W$133, 計算_投入係数表!W4)</f>
        <v>#DIV/0!</v>
      </c>
      <c r="X143" s="194" t="e">
        <f>IF(X$142="分類不明", 計算_基本取引表!X4/計算_基本取引表!X$133, 計算_投入係数表!X4)</f>
        <v>#DIV/0!</v>
      </c>
      <c r="Y143" s="194" t="e">
        <f>IF(Y$142="分類不明", 計算_基本取引表!Y4/計算_基本取引表!Y$133, 計算_投入係数表!Y4)</f>
        <v>#DIV/0!</v>
      </c>
      <c r="Z143" s="194" t="e">
        <f>IF(Z$142="分類不明", 計算_基本取引表!Z4/計算_基本取引表!Z$133, 計算_投入係数表!Z4)</f>
        <v>#DIV/0!</v>
      </c>
      <c r="AA143" s="194" t="e">
        <f>IF(AA$142="分類不明", 計算_基本取引表!AA4/計算_基本取引表!AA$133, 計算_投入係数表!AA4)</f>
        <v>#DIV/0!</v>
      </c>
      <c r="AB143" s="194" t="e">
        <f>IF(AB$142="分類不明", 計算_基本取引表!AB4/計算_基本取引表!AB$133, 計算_投入係数表!AB4)</f>
        <v>#DIV/0!</v>
      </c>
      <c r="AC143" s="194" t="e">
        <f>IF(AC$142="分類不明", 計算_基本取引表!AC4/計算_基本取引表!AC$133, 計算_投入係数表!AC4)</f>
        <v>#DIV/0!</v>
      </c>
      <c r="AD143" s="194" t="e">
        <f>IF(AD$142="分類不明", 計算_基本取引表!AD4/計算_基本取引表!AD$133, 計算_投入係数表!AD4)</f>
        <v>#DIV/0!</v>
      </c>
      <c r="AE143" s="194" t="e">
        <f>IF(AE$142="分類不明", 計算_基本取引表!AE4/計算_基本取引表!AE$133, 計算_投入係数表!AE4)</f>
        <v>#DIV/0!</v>
      </c>
      <c r="AF143" s="194" t="e">
        <f>IF(AF$142="分類不明", 計算_基本取引表!AF4/計算_基本取引表!AF$133, 計算_投入係数表!AF4)</f>
        <v>#DIV/0!</v>
      </c>
      <c r="AG143" s="194" t="e">
        <f>IF(AG$142="分類不明", 計算_基本取引表!AG4/計算_基本取引表!AG$133, 計算_投入係数表!AG4)</f>
        <v>#DIV/0!</v>
      </c>
      <c r="AH143" s="194" t="e">
        <f>IF(AH$142="分類不明", 計算_基本取引表!AH4/計算_基本取引表!AH$133, 計算_投入係数表!AH4)</f>
        <v>#DIV/0!</v>
      </c>
      <c r="AI143" s="194" t="e">
        <f>IF(AI$142="分類不明", 計算_基本取引表!AI4/計算_基本取引表!AI$133, 計算_投入係数表!AI4)</f>
        <v>#DIV/0!</v>
      </c>
      <c r="AJ143" s="194" t="e">
        <f>IF(AJ$142="分類不明", 計算_基本取引表!AJ4/計算_基本取引表!AJ$133, 計算_投入係数表!AJ4)</f>
        <v>#DIV/0!</v>
      </c>
      <c r="AK143" s="194" t="e">
        <f>IF(AK$142="分類不明", 計算_基本取引表!AK4/計算_基本取引表!AK$133, 計算_投入係数表!AK4)</f>
        <v>#DIV/0!</v>
      </c>
      <c r="AL143" s="194" t="e">
        <f>IF(AL$142="分類不明", 計算_基本取引表!AL4/計算_基本取引表!AL$133, 計算_投入係数表!AL4)</f>
        <v>#DIV/0!</v>
      </c>
      <c r="AM143" s="194" t="e">
        <f>IF(AM$142="分類不明", 計算_基本取引表!AM4/計算_基本取引表!AM$133, 計算_投入係数表!AM4)</f>
        <v>#DIV/0!</v>
      </c>
      <c r="AN143" s="194" t="e">
        <f>IF(AN$142="分類不明", 計算_基本取引表!AN4/計算_基本取引表!AN$133, 計算_投入係数表!AN4)</f>
        <v>#DIV/0!</v>
      </c>
      <c r="AO143" s="194" t="e">
        <f>IF(AO$142="分類不明", 計算_基本取引表!AO4/計算_基本取引表!AO$133, 計算_投入係数表!AO4)</f>
        <v>#DIV/0!</v>
      </c>
      <c r="AP143" s="194" t="e">
        <f>IF(AP$142="分類不明", 計算_基本取引表!AP4/計算_基本取引表!AP$133, 計算_投入係数表!AP4)</f>
        <v>#DIV/0!</v>
      </c>
      <c r="AQ143" s="194" t="e">
        <f>IF(AQ$142="分類不明", 計算_基本取引表!AQ4/計算_基本取引表!AQ$133, 計算_投入係数表!AQ4)</f>
        <v>#DIV/0!</v>
      </c>
      <c r="AR143" s="194" t="e">
        <f>IF(AR$142="分類不明", 計算_基本取引表!AR4/計算_基本取引表!AR$133, 計算_投入係数表!AR4)</f>
        <v>#DIV/0!</v>
      </c>
      <c r="AS143" s="194" t="e">
        <f>IF(AS$142="分類不明", 計算_基本取引表!AS4/計算_基本取引表!AS$133, 計算_投入係数表!AS4)</f>
        <v>#DIV/0!</v>
      </c>
      <c r="AT143" s="194" t="e">
        <f>IF(AT$142="分類不明", 計算_基本取引表!AT4/計算_基本取引表!AT$133, 計算_投入係数表!AT4)</f>
        <v>#DIV/0!</v>
      </c>
      <c r="AU143" s="194" t="e">
        <f>IF(AU$142="分類不明", 計算_基本取引表!AU4/計算_基本取引表!AU$133, 計算_投入係数表!AU4)</f>
        <v>#DIV/0!</v>
      </c>
      <c r="AV143" s="194" t="e">
        <f>IF(AV$142="分類不明", 計算_基本取引表!AV4/計算_基本取引表!AV$133, 計算_投入係数表!AV4)</f>
        <v>#DIV/0!</v>
      </c>
      <c r="AW143" s="194" t="e">
        <f>IF(AW$142="分類不明", 計算_基本取引表!AW4/計算_基本取引表!AW$133, 計算_投入係数表!AW4)</f>
        <v>#DIV/0!</v>
      </c>
      <c r="AX143" s="194" t="e">
        <f>IF(AX$142="分類不明", 計算_基本取引表!AX4/計算_基本取引表!AX$133, 計算_投入係数表!AX4)</f>
        <v>#DIV/0!</v>
      </c>
      <c r="AY143" s="194" t="e">
        <f>IF(AY$142="分類不明", 計算_基本取引表!AY4/計算_基本取引表!AY$133, 計算_投入係数表!AY4)</f>
        <v>#DIV/0!</v>
      </c>
      <c r="AZ143" s="194" t="e">
        <f>IF(AZ$142="分類不明", 計算_基本取引表!AZ4/計算_基本取引表!AZ$133, 計算_投入係数表!AZ4)</f>
        <v>#DIV/0!</v>
      </c>
      <c r="BA143" s="194" t="e">
        <f>IF(BA$142="分類不明", 計算_基本取引表!BA4/計算_基本取引表!BA$133, 計算_投入係数表!BA4)</f>
        <v>#DIV/0!</v>
      </c>
      <c r="BB143" s="194" t="e">
        <f>IF(BB$142="分類不明", 計算_基本取引表!BB4/計算_基本取引表!BB$133, 計算_投入係数表!BB4)</f>
        <v>#DIV/0!</v>
      </c>
      <c r="BC143" s="194" t="e">
        <f>IF(BC$142="分類不明", 計算_基本取引表!BC4/計算_基本取引表!BC$133, 計算_投入係数表!BC4)</f>
        <v>#DIV/0!</v>
      </c>
      <c r="BD143" s="194" t="e">
        <f>IF(BD$142="分類不明", 計算_基本取引表!BD4/計算_基本取引表!BD$133, 計算_投入係数表!BD4)</f>
        <v>#DIV/0!</v>
      </c>
      <c r="BE143" s="194" t="e">
        <f>IF(BE$142="分類不明", 計算_基本取引表!BE4/計算_基本取引表!BE$133, 計算_投入係数表!BE4)</f>
        <v>#DIV/0!</v>
      </c>
      <c r="BF143" s="194" t="e">
        <f>IF(BF$142="分類不明", 計算_基本取引表!BF4/計算_基本取引表!BF$133, 計算_投入係数表!BF4)</f>
        <v>#DIV/0!</v>
      </c>
      <c r="BG143" s="194" t="e">
        <f>IF(BG$142="分類不明", 計算_基本取引表!BG4/計算_基本取引表!BG$133, 計算_投入係数表!BG4)</f>
        <v>#DIV/0!</v>
      </c>
      <c r="BH143" s="194" t="e">
        <f>IF(BH$142="分類不明", 計算_基本取引表!BH4/計算_基本取引表!BH$133, 計算_投入係数表!BH4)</f>
        <v>#DIV/0!</v>
      </c>
      <c r="BI143" s="194" t="e">
        <f>IF(BI$142="分類不明", 計算_基本取引表!BI4/計算_基本取引表!BI$133, 計算_投入係数表!BI4)</f>
        <v>#DIV/0!</v>
      </c>
      <c r="BJ143" s="194" t="e">
        <f>IF(BJ$142="分類不明", 計算_基本取引表!BJ4/計算_基本取引表!BJ$133, 計算_投入係数表!BJ4)</f>
        <v>#DIV/0!</v>
      </c>
      <c r="BK143" s="194" t="e">
        <f>IF(BK$142="分類不明", 計算_基本取引表!BK4/計算_基本取引表!BK$133, 計算_投入係数表!BK4)</f>
        <v>#DIV/0!</v>
      </c>
      <c r="BL143" s="194" t="e">
        <f>IF(BL$142="分類不明", 計算_基本取引表!BL4/計算_基本取引表!BL$133, 計算_投入係数表!BL4)</f>
        <v>#DIV/0!</v>
      </c>
      <c r="BM143" s="194" t="e">
        <f>IF(BM$142="分類不明", 計算_基本取引表!BM4/計算_基本取引表!BM$133, 計算_投入係数表!BM4)</f>
        <v>#DIV/0!</v>
      </c>
      <c r="BN143" s="194" t="e">
        <f>IF(BN$142="分類不明", 計算_基本取引表!BN4/計算_基本取引表!BN$133, 計算_投入係数表!BN4)</f>
        <v>#DIV/0!</v>
      </c>
      <c r="BO143" s="194" t="e">
        <f>IF(BO$142="分類不明", 計算_基本取引表!BO4/計算_基本取引表!BO$133, 計算_投入係数表!BO4)</f>
        <v>#DIV/0!</v>
      </c>
      <c r="BP143" s="194" t="e">
        <f>IF(BP$142="分類不明", 計算_基本取引表!BP4/計算_基本取引表!BP$133, 計算_投入係数表!BP4)</f>
        <v>#DIV/0!</v>
      </c>
      <c r="BQ143" s="194" t="e">
        <f>IF(BQ$142="分類不明", 計算_基本取引表!BQ4/計算_基本取引表!BQ$133, 計算_投入係数表!BQ4)</f>
        <v>#DIV/0!</v>
      </c>
      <c r="BR143" s="194" t="e">
        <f>IF(BR$142="分類不明", 計算_基本取引表!BR4/計算_基本取引表!BR$133, 計算_投入係数表!BR4)</f>
        <v>#DIV/0!</v>
      </c>
      <c r="BS143" s="194" t="e">
        <f>IF(BS$142="分類不明", 計算_基本取引表!BS4/計算_基本取引表!BS$133, 計算_投入係数表!BS4)</f>
        <v>#DIV/0!</v>
      </c>
      <c r="BT143" s="194" t="e">
        <f>IF(BT$142="分類不明", 計算_基本取引表!BT4/計算_基本取引表!BT$133, 計算_投入係数表!BT4)</f>
        <v>#DIV/0!</v>
      </c>
      <c r="BU143" s="194" t="e">
        <f>IF(BU$142="分類不明", 計算_基本取引表!BU4/計算_基本取引表!BU$133, 計算_投入係数表!BU4)</f>
        <v>#DIV/0!</v>
      </c>
      <c r="BV143" s="194" t="e">
        <f>IF(BV$142="分類不明", 計算_基本取引表!BV4/計算_基本取引表!BV$133, 計算_投入係数表!BV4)</f>
        <v>#DIV/0!</v>
      </c>
      <c r="BW143" s="194" t="e">
        <f>IF(BW$142="分類不明", 計算_基本取引表!BW4/計算_基本取引表!BW$133, 計算_投入係数表!BW4)</f>
        <v>#DIV/0!</v>
      </c>
      <c r="BX143" s="194" t="e">
        <f>IF(BX$142="分類不明", 計算_基本取引表!BX4/計算_基本取引表!BX$133, 計算_投入係数表!BX4)</f>
        <v>#DIV/0!</v>
      </c>
      <c r="BY143" s="194" t="e">
        <f>IF(BY$142="分類不明", 計算_基本取引表!BY4/計算_基本取引表!BY$133, 計算_投入係数表!BY4)</f>
        <v>#DIV/0!</v>
      </c>
      <c r="BZ143" s="194" t="e">
        <f>IF(BZ$142="分類不明", 計算_基本取引表!BZ4/計算_基本取引表!BZ$133, 計算_投入係数表!BZ4)</f>
        <v>#DIV/0!</v>
      </c>
      <c r="CA143" s="194" t="e">
        <f>IF(CA$142="分類不明", 計算_基本取引表!CA4/計算_基本取引表!CA$133, 計算_投入係数表!CA4)</f>
        <v>#DIV/0!</v>
      </c>
      <c r="CB143" s="194" t="e">
        <f>IF(CB$142="分類不明", 計算_基本取引表!CB4/計算_基本取引表!CB$133, 計算_投入係数表!CB4)</f>
        <v>#DIV/0!</v>
      </c>
      <c r="CC143" s="194" t="e">
        <f>IF(CC$142="分類不明", 計算_基本取引表!CC4/計算_基本取引表!CC$133, 計算_投入係数表!CC4)</f>
        <v>#DIV/0!</v>
      </c>
      <c r="CD143" s="194" t="e">
        <f>IF(CD$142="分類不明", 計算_基本取引表!CD4/計算_基本取引表!CD$133, 計算_投入係数表!CD4)</f>
        <v>#DIV/0!</v>
      </c>
      <c r="CE143" s="194" t="e">
        <f>IF(CE$142="分類不明", 計算_基本取引表!CE4/計算_基本取引表!CE$133, 計算_投入係数表!CE4)</f>
        <v>#DIV/0!</v>
      </c>
      <c r="CF143" s="194" t="e">
        <f>IF(CF$142="分類不明", 計算_基本取引表!CF4/計算_基本取引表!CF$133, 計算_投入係数表!CF4)</f>
        <v>#DIV/0!</v>
      </c>
      <c r="CG143" s="194" t="e">
        <f>IF(CG$142="分類不明", 計算_基本取引表!CG4/計算_基本取引表!CG$133, 計算_投入係数表!CG4)</f>
        <v>#DIV/0!</v>
      </c>
      <c r="CH143" s="194" t="e">
        <f>IF(CH$142="分類不明", 計算_基本取引表!CH4/計算_基本取引表!CH$133, 計算_投入係数表!CH4)</f>
        <v>#DIV/0!</v>
      </c>
      <c r="CI143" s="194" t="e">
        <f>IF(CI$142="分類不明", 計算_基本取引表!CI4/計算_基本取引表!CI$133, 計算_投入係数表!CI4)</f>
        <v>#DIV/0!</v>
      </c>
      <c r="CJ143" s="194" t="e">
        <f>IF(CJ$142="分類不明", 計算_基本取引表!CJ4/計算_基本取引表!CJ$133, 計算_投入係数表!CJ4)</f>
        <v>#DIV/0!</v>
      </c>
      <c r="CK143" s="194" t="e">
        <f>IF(CK$142="分類不明", 計算_基本取引表!CK4/計算_基本取引表!CK$133, 計算_投入係数表!CK4)</f>
        <v>#DIV/0!</v>
      </c>
      <c r="CL143" s="194" t="e">
        <f>IF(CL$142="分類不明", 計算_基本取引表!CL4/計算_基本取引表!CL$133, 計算_投入係数表!CL4)</f>
        <v>#DIV/0!</v>
      </c>
      <c r="CM143" s="194" t="e">
        <f>IF(CM$142="分類不明", 計算_基本取引表!CM4/計算_基本取引表!CM$133, 計算_投入係数表!CM4)</f>
        <v>#DIV/0!</v>
      </c>
      <c r="CN143" s="194" t="e">
        <f>IF(CN$142="分類不明", 計算_基本取引表!CN4/計算_基本取引表!CN$133, 計算_投入係数表!CN4)</f>
        <v>#DIV/0!</v>
      </c>
      <c r="CO143" s="194" t="e">
        <f>IF(CO$142="分類不明", 計算_基本取引表!CO4/計算_基本取引表!CO$133, 計算_投入係数表!CO4)</f>
        <v>#DIV/0!</v>
      </c>
      <c r="CP143" s="194" t="e">
        <f>IF(CP$142="分類不明", 計算_基本取引表!CP4/計算_基本取引表!CP$133, 計算_投入係数表!CP4)</f>
        <v>#DIV/0!</v>
      </c>
      <c r="CQ143" s="194" t="e">
        <f>IF(CQ$142="分類不明", 計算_基本取引表!CQ4/計算_基本取引表!CQ$133, 計算_投入係数表!CQ4)</f>
        <v>#DIV/0!</v>
      </c>
      <c r="CR143" s="194" t="e">
        <f>IF(CR$142="分類不明", 計算_基本取引表!CR4/計算_基本取引表!CR$133, 計算_投入係数表!CR4)</f>
        <v>#DIV/0!</v>
      </c>
      <c r="CS143" s="194" t="e">
        <f>IF(CS$142="分類不明", 計算_基本取引表!CS4/計算_基本取引表!CS$133, 計算_投入係数表!CS4)</f>
        <v>#DIV/0!</v>
      </c>
      <c r="CT143" s="194" t="e">
        <f>IF(CT$142="分類不明", 計算_基本取引表!CT4/計算_基本取引表!CT$133, 計算_投入係数表!CT4)</f>
        <v>#DIV/0!</v>
      </c>
      <c r="CU143" s="194" t="e">
        <f>IF(CU$142="分類不明", 計算_基本取引表!CU4/計算_基本取引表!CU$133, 計算_投入係数表!CU4)</f>
        <v>#DIV/0!</v>
      </c>
      <c r="CV143" s="194" t="e">
        <f>IF(CV$142="分類不明", 計算_基本取引表!CV4/計算_基本取引表!CV$133, 計算_投入係数表!CV4)</f>
        <v>#DIV/0!</v>
      </c>
      <c r="CW143" s="194" t="e">
        <f>IF(CW$142="分類不明", 計算_基本取引表!CW4/計算_基本取引表!CW$133, 計算_投入係数表!CW4)</f>
        <v>#DIV/0!</v>
      </c>
      <c r="CX143" s="194" t="e">
        <f>IF(CX$142="分類不明", 計算_基本取引表!CX4/計算_基本取引表!CX$133, 計算_投入係数表!CX4)</f>
        <v>#DIV/0!</v>
      </c>
      <c r="CY143" s="194" t="e">
        <f>IF(CY$142="分類不明", 計算_基本取引表!CY4/計算_基本取引表!CY$133, 計算_投入係数表!CY4)</f>
        <v>#DIV/0!</v>
      </c>
      <c r="CZ143" s="194" t="e">
        <f>IF(CZ$142="分類不明", 計算_基本取引表!CZ4/計算_基本取引表!CZ$133, 計算_投入係数表!CZ4)</f>
        <v>#DIV/0!</v>
      </c>
      <c r="DA143" s="194" t="e">
        <f>IF(DA$142="分類不明", 計算_基本取引表!DA4/計算_基本取引表!DA$133, 計算_投入係数表!DA4)</f>
        <v>#DIV/0!</v>
      </c>
      <c r="DB143" s="194" t="e">
        <f>IF(DB$142="分類不明", 計算_基本取引表!DB4/計算_基本取引表!DB$133, 計算_投入係数表!DB4)</f>
        <v>#DIV/0!</v>
      </c>
      <c r="DC143" s="194" t="e">
        <f>IF(DC$142="分類不明", 計算_基本取引表!DC4/計算_基本取引表!DC$133, 計算_投入係数表!DC4)</f>
        <v>#DIV/0!</v>
      </c>
      <c r="DD143" s="194" t="e">
        <f>IF(DD$142="分類不明", 計算_基本取引表!DD4/計算_基本取引表!DD$133, 計算_投入係数表!DD4)</f>
        <v>#DIV/0!</v>
      </c>
      <c r="DE143" s="194" t="e">
        <f>IF(DE$142="分類不明", 計算_基本取引表!DE4/計算_基本取引表!DE$133, 計算_投入係数表!DE4)</f>
        <v>#DIV/0!</v>
      </c>
      <c r="DF143" s="194" t="e">
        <f>IF(DF$142="分類不明", 計算_基本取引表!DF4/計算_基本取引表!DF$133, 計算_投入係数表!DF4)</f>
        <v>#DIV/0!</v>
      </c>
      <c r="DG143" s="194" t="e">
        <f>IF(DG$142="分類不明", 計算_基本取引表!DG4/計算_基本取引表!DG$133, 計算_投入係数表!DG4)</f>
        <v>#DIV/0!</v>
      </c>
      <c r="DH143" s="194" t="e">
        <f>IF(DH$142="分類不明", 計算_基本取引表!DH4/計算_基本取引表!DH$133, 計算_投入係数表!DH4)</f>
        <v>#DIV/0!</v>
      </c>
      <c r="DI143" s="194" t="e">
        <f>IF(DI$142="分類不明", 計算_基本取引表!DI4/計算_基本取引表!DI$133, 計算_投入係数表!DI4)</f>
        <v>#DIV/0!</v>
      </c>
      <c r="DJ143" s="194" t="e">
        <f>IF(DJ$142="分類不明", 計算_基本取引表!DJ4/計算_基本取引表!DJ$133, 計算_投入係数表!DJ4)</f>
        <v>#DIV/0!</v>
      </c>
      <c r="DK143" s="194" t="e">
        <f>IF(DK$142="分類不明", 計算_基本取引表!DK4/計算_基本取引表!DK$133, 計算_投入係数表!DK4)</f>
        <v>#DIV/0!</v>
      </c>
      <c r="DL143" s="194" t="e">
        <f>IF(DL$142="分類不明", 計算_基本取引表!DL4/計算_基本取引表!DL$133, 計算_投入係数表!DL4)</f>
        <v>#DIV/0!</v>
      </c>
      <c r="DM143" s="194" t="e">
        <f>IF(DM$142="分類不明", 計算_基本取引表!DM4/計算_基本取引表!DM$133, 計算_投入係数表!DM4)</f>
        <v>#DIV/0!</v>
      </c>
      <c r="DN143" s="194" t="e">
        <f>IF(DN$142="分類不明", 計算_基本取引表!DN4/計算_基本取引表!DN$133, 計算_投入係数表!DN4)</f>
        <v>#DIV/0!</v>
      </c>
      <c r="DO143" s="194" t="e">
        <f>IF(DO$142="分類不明", 計算_基本取引表!DO4/計算_基本取引表!DO$133, 計算_投入係数表!DO4)</f>
        <v>#DIV/0!</v>
      </c>
      <c r="DP143" s="194" t="e">
        <f>IF(DP$142="分類不明", 計算_基本取引表!DP4/計算_基本取引表!DP$133, 計算_投入係数表!DP4)</f>
        <v>#DIV/0!</v>
      </c>
      <c r="DQ143" s="194" t="e">
        <f>IF(DQ$142="分類不明", 計算_基本取引表!DQ4/計算_基本取引表!DQ$133, 計算_投入係数表!DQ4)</f>
        <v>#DIV/0!</v>
      </c>
      <c r="DR143" s="194" t="e">
        <f>IF(DR$142="分類不明", 計算_基本取引表!DR4/計算_基本取引表!DR$133, 計算_投入係数表!DR4)</f>
        <v>#DIV/0!</v>
      </c>
      <c r="DS143" s="194" t="e">
        <f>IF(DS$142="分類不明", 計算_基本取引表!DS4/計算_基本取引表!DS$133, 計算_投入係数表!DS4)</f>
        <v>#DIV/0!</v>
      </c>
      <c r="DT143" s="23">
        <f ca="1">計算_基本取引表!DT4/計算_基本取引表!DT$133</f>
        <v>2.2293474537696836E-2</v>
      </c>
    </row>
    <row r="144" spans="2:126" x14ac:dyDescent="0.25">
      <c r="B144" s="53">
        <v>2</v>
      </c>
      <c r="C144" s="192" t="str">
        <v>林業</v>
      </c>
      <c r="D144" s="193">
        <f>IF(D$142="分類不明", 計算_基本取引表!D5/計算_基本取引表!D$133, 計算_投入係数表!D5)</f>
        <v>1.6284507741465257E-4</v>
      </c>
      <c r="E144" s="194">
        <f>IF(E$142="分類不明", 計算_基本取引表!E5/計算_基本取引表!E$133, 計算_投入係数表!E5)</f>
        <v>0.20713223087039953</v>
      </c>
      <c r="F144" s="194">
        <f>IF(F$142="分類不明", 計算_基本取引表!F5/計算_基本取引表!F$133, 計算_投入係数表!F5)</f>
        <v>1.0608728862107743E-4</v>
      </c>
      <c r="G144" s="194">
        <f>IF(G$142="分類不明", 計算_基本取引表!G5/計算_基本取引表!G$133, 計算_投入係数表!G5)</f>
        <v>1.5668718522663682E-4</v>
      </c>
      <c r="H144" s="194">
        <f>IF(H$142="分類不明", 計算_基本取引表!H5/計算_基本取引表!H$133, 計算_投入係数表!H5)</f>
        <v>5.8741267905298832E-3</v>
      </c>
      <c r="I144" s="194">
        <f>IF(I$142="分類不明", 計算_基本取引表!I5/計算_基本取引表!I$133, 計算_投入係数表!I5)</f>
        <v>5.4773188439992179E-5</v>
      </c>
      <c r="J144" s="194">
        <f>IF(J$142="分類不明", 計算_基本取引表!J5/計算_基本取引表!J$133, 計算_投入係数表!J5)</f>
        <v>0</v>
      </c>
      <c r="K144" s="194">
        <f>IF(K$142="分類不明", 計算_基本取引表!K5/計算_基本取引表!K$133, 計算_投入係数表!K5)</f>
        <v>0</v>
      </c>
      <c r="L144" s="194">
        <f>IF(L$142="分類不明", 計算_基本取引表!L5/計算_基本取引表!L$133, 計算_投入係数表!L5)</f>
        <v>0</v>
      </c>
      <c r="M144" s="194">
        <f>IF(M$142="分類不明", 計算_基本取引表!M5/計算_基本取引表!M$133, 計算_投入係数表!M5)</f>
        <v>0</v>
      </c>
      <c r="N144" s="194">
        <f>IF(N$142="分類不明", 計算_基本取引表!N5/計算_基本取引表!N$133, 計算_投入係数表!N5)</f>
        <v>1.0991953105187495E-5</v>
      </c>
      <c r="O144" s="194">
        <f>IF(O$142="分類不明", 計算_基本取引表!O5/計算_基本取引表!O$133, 計算_投入係数表!O5)</f>
        <v>4.1868058031879865E-4</v>
      </c>
      <c r="P144" s="194">
        <f ca="1">IF(P$142="分類不明", 計算_基本取引表!P5/計算_基本取引表!P$133, 計算_投入係数表!P5)</f>
        <v>0</v>
      </c>
      <c r="Q144" s="194" t="e">
        <f>IF(Q$142="分類不明", 計算_基本取引表!Q5/計算_基本取引表!Q$133, 計算_投入係数表!Q5)</f>
        <v>#DIV/0!</v>
      </c>
      <c r="R144" s="194" t="e">
        <f>IF(R$142="分類不明", 計算_基本取引表!R5/計算_基本取引表!R$133, 計算_投入係数表!R5)</f>
        <v>#DIV/0!</v>
      </c>
      <c r="S144" s="194" t="e">
        <f>IF(S$142="分類不明", 計算_基本取引表!S5/計算_基本取引表!S$133, 計算_投入係数表!S5)</f>
        <v>#DIV/0!</v>
      </c>
      <c r="T144" s="194" t="e">
        <f>IF(T$142="分類不明", 計算_基本取引表!T5/計算_基本取引表!T$133, 計算_投入係数表!T5)</f>
        <v>#DIV/0!</v>
      </c>
      <c r="U144" s="194" t="e">
        <f>IF(U$142="分類不明", 計算_基本取引表!U5/計算_基本取引表!U$133, 計算_投入係数表!U5)</f>
        <v>#DIV/0!</v>
      </c>
      <c r="V144" s="194" t="e">
        <f>IF(V$142="分類不明", 計算_基本取引表!V5/計算_基本取引表!V$133, 計算_投入係数表!V5)</f>
        <v>#DIV/0!</v>
      </c>
      <c r="W144" s="194" t="e">
        <f>IF(W$142="分類不明", 計算_基本取引表!W5/計算_基本取引表!W$133, 計算_投入係数表!W5)</f>
        <v>#DIV/0!</v>
      </c>
      <c r="X144" s="194" t="e">
        <f>IF(X$142="分類不明", 計算_基本取引表!X5/計算_基本取引表!X$133, 計算_投入係数表!X5)</f>
        <v>#DIV/0!</v>
      </c>
      <c r="Y144" s="194" t="e">
        <f>IF(Y$142="分類不明", 計算_基本取引表!Y5/計算_基本取引表!Y$133, 計算_投入係数表!Y5)</f>
        <v>#DIV/0!</v>
      </c>
      <c r="Z144" s="194" t="e">
        <f>IF(Z$142="分類不明", 計算_基本取引表!Z5/計算_基本取引表!Z$133, 計算_投入係数表!Z5)</f>
        <v>#DIV/0!</v>
      </c>
      <c r="AA144" s="194" t="e">
        <f>IF(AA$142="分類不明", 計算_基本取引表!AA5/計算_基本取引表!AA$133, 計算_投入係数表!AA5)</f>
        <v>#DIV/0!</v>
      </c>
      <c r="AB144" s="194" t="e">
        <f>IF(AB$142="分類不明", 計算_基本取引表!AB5/計算_基本取引表!AB$133, 計算_投入係数表!AB5)</f>
        <v>#DIV/0!</v>
      </c>
      <c r="AC144" s="194" t="e">
        <f>IF(AC$142="分類不明", 計算_基本取引表!AC5/計算_基本取引表!AC$133, 計算_投入係数表!AC5)</f>
        <v>#DIV/0!</v>
      </c>
      <c r="AD144" s="194" t="e">
        <f>IF(AD$142="分類不明", 計算_基本取引表!AD5/計算_基本取引表!AD$133, 計算_投入係数表!AD5)</f>
        <v>#DIV/0!</v>
      </c>
      <c r="AE144" s="194" t="e">
        <f>IF(AE$142="分類不明", 計算_基本取引表!AE5/計算_基本取引表!AE$133, 計算_投入係数表!AE5)</f>
        <v>#DIV/0!</v>
      </c>
      <c r="AF144" s="194" t="e">
        <f>IF(AF$142="分類不明", 計算_基本取引表!AF5/計算_基本取引表!AF$133, 計算_投入係数表!AF5)</f>
        <v>#DIV/0!</v>
      </c>
      <c r="AG144" s="194" t="e">
        <f>IF(AG$142="分類不明", 計算_基本取引表!AG5/計算_基本取引表!AG$133, 計算_投入係数表!AG5)</f>
        <v>#DIV/0!</v>
      </c>
      <c r="AH144" s="194" t="e">
        <f>IF(AH$142="分類不明", 計算_基本取引表!AH5/計算_基本取引表!AH$133, 計算_投入係数表!AH5)</f>
        <v>#DIV/0!</v>
      </c>
      <c r="AI144" s="194" t="e">
        <f>IF(AI$142="分類不明", 計算_基本取引表!AI5/計算_基本取引表!AI$133, 計算_投入係数表!AI5)</f>
        <v>#DIV/0!</v>
      </c>
      <c r="AJ144" s="194" t="e">
        <f>IF(AJ$142="分類不明", 計算_基本取引表!AJ5/計算_基本取引表!AJ$133, 計算_投入係数表!AJ5)</f>
        <v>#DIV/0!</v>
      </c>
      <c r="AK144" s="194" t="e">
        <f>IF(AK$142="分類不明", 計算_基本取引表!AK5/計算_基本取引表!AK$133, 計算_投入係数表!AK5)</f>
        <v>#DIV/0!</v>
      </c>
      <c r="AL144" s="194" t="e">
        <f>IF(AL$142="分類不明", 計算_基本取引表!AL5/計算_基本取引表!AL$133, 計算_投入係数表!AL5)</f>
        <v>#DIV/0!</v>
      </c>
      <c r="AM144" s="194" t="e">
        <f>IF(AM$142="分類不明", 計算_基本取引表!AM5/計算_基本取引表!AM$133, 計算_投入係数表!AM5)</f>
        <v>#DIV/0!</v>
      </c>
      <c r="AN144" s="194" t="e">
        <f>IF(AN$142="分類不明", 計算_基本取引表!AN5/計算_基本取引表!AN$133, 計算_投入係数表!AN5)</f>
        <v>#DIV/0!</v>
      </c>
      <c r="AO144" s="194" t="e">
        <f>IF(AO$142="分類不明", 計算_基本取引表!AO5/計算_基本取引表!AO$133, 計算_投入係数表!AO5)</f>
        <v>#DIV/0!</v>
      </c>
      <c r="AP144" s="194" t="e">
        <f>IF(AP$142="分類不明", 計算_基本取引表!AP5/計算_基本取引表!AP$133, 計算_投入係数表!AP5)</f>
        <v>#DIV/0!</v>
      </c>
      <c r="AQ144" s="194" t="e">
        <f>IF(AQ$142="分類不明", 計算_基本取引表!AQ5/計算_基本取引表!AQ$133, 計算_投入係数表!AQ5)</f>
        <v>#DIV/0!</v>
      </c>
      <c r="AR144" s="194" t="e">
        <f>IF(AR$142="分類不明", 計算_基本取引表!AR5/計算_基本取引表!AR$133, 計算_投入係数表!AR5)</f>
        <v>#DIV/0!</v>
      </c>
      <c r="AS144" s="194" t="e">
        <f>IF(AS$142="分類不明", 計算_基本取引表!AS5/計算_基本取引表!AS$133, 計算_投入係数表!AS5)</f>
        <v>#DIV/0!</v>
      </c>
      <c r="AT144" s="194" t="e">
        <f>IF(AT$142="分類不明", 計算_基本取引表!AT5/計算_基本取引表!AT$133, 計算_投入係数表!AT5)</f>
        <v>#DIV/0!</v>
      </c>
      <c r="AU144" s="194" t="e">
        <f>IF(AU$142="分類不明", 計算_基本取引表!AU5/計算_基本取引表!AU$133, 計算_投入係数表!AU5)</f>
        <v>#DIV/0!</v>
      </c>
      <c r="AV144" s="194" t="e">
        <f>IF(AV$142="分類不明", 計算_基本取引表!AV5/計算_基本取引表!AV$133, 計算_投入係数表!AV5)</f>
        <v>#DIV/0!</v>
      </c>
      <c r="AW144" s="194" t="e">
        <f>IF(AW$142="分類不明", 計算_基本取引表!AW5/計算_基本取引表!AW$133, 計算_投入係数表!AW5)</f>
        <v>#DIV/0!</v>
      </c>
      <c r="AX144" s="194" t="e">
        <f>IF(AX$142="分類不明", 計算_基本取引表!AX5/計算_基本取引表!AX$133, 計算_投入係数表!AX5)</f>
        <v>#DIV/0!</v>
      </c>
      <c r="AY144" s="194" t="e">
        <f>IF(AY$142="分類不明", 計算_基本取引表!AY5/計算_基本取引表!AY$133, 計算_投入係数表!AY5)</f>
        <v>#DIV/0!</v>
      </c>
      <c r="AZ144" s="194" t="e">
        <f>IF(AZ$142="分類不明", 計算_基本取引表!AZ5/計算_基本取引表!AZ$133, 計算_投入係数表!AZ5)</f>
        <v>#DIV/0!</v>
      </c>
      <c r="BA144" s="194" t="e">
        <f>IF(BA$142="分類不明", 計算_基本取引表!BA5/計算_基本取引表!BA$133, 計算_投入係数表!BA5)</f>
        <v>#DIV/0!</v>
      </c>
      <c r="BB144" s="194" t="e">
        <f>IF(BB$142="分類不明", 計算_基本取引表!BB5/計算_基本取引表!BB$133, 計算_投入係数表!BB5)</f>
        <v>#DIV/0!</v>
      </c>
      <c r="BC144" s="194" t="e">
        <f>IF(BC$142="分類不明", 計算_基本取引表!BC5/計算_基本取引表!BC$133, 計算_投入係数表!BC5)</f>
        <v>#DIV/0!</v>
      </c>
      <c r="BD144" s="194" t="e">
        <f>IF(BD$142="分類不明", 計算_基本取引表!BD5/計算_基本取引表!BD$133, 計算_投入係数表!BD5)</f>
        <v>#DIV/0!</v>
      </c>
      <c r="BE144" s="194" t="e">
        <f>IF(BE$142="分類不明", 計算_基本取引表!BE5/計算_基本取引表!BE$133, 計算_投入係数表!BE5)</f>
        <v>#DIV/0!</v>
      </c>
      <c r="BF144" s="194" t="e">
        <f>IF(BF$142="分類不明", 計算_基本取引表!BF5/計算_基本取引表!BF$133, 計算_投入係数表!BF5)</f>
        <v>#DIV/0!</v>
      </c>
      <c r="BG144" s="194" t="e">
        <f>IF(BG$142="分類不明", 計算_基本取引表!BG5/計算_基本取引表!BG$133, 計算_投入係数表!BG5)</f>
        <v>#DIV/0!</v>
      </c>
      <c r="BH144" s="194" t="e">
        <f>IF(BH$142="分類不明", 計算_基本取引表!BH5/計算_基本取引表!BH$133, 計算_投入係数表!BH5)</f>
        <v>#DIV/0!</v>
      </c>
      <c r="BI144" s="194" t="e">
        <f>IF(BI$142="分類不明", 計算_基本取引表!BI5/計算_基本取引表!BI$133, 計算_投入係数表!BI5)</f>
        <v>#DIV/0!</v>
      </c>
      <c r="BJ144" s="194" t="e">
        <f>IF(BJ$142="分類不明", 計算_基本取引表!BJ5/計算_基本取引表!BJ$133, 計算_投入係数表!BJ5)</f>
        <v>#DIV/0!</v>
      </c>
      <c r="BK144" s="194" t="e">
        <f>IF(BK$142="分類不明", 計算_基本取引表!BK5/計算_基本取引表!BK$133, 計算_投入係数表!BK5)</f>
        <v>#DIV/0!</v>
      </c>
      <c r="BL144" s="194" t="e">
        <f>IF(BL$142="分類不明", 計算_基本取引表!BL5/計算_基本取引表!BL$133, 計算_投入係数表!BL5)</f>
        <v>#DIV/0!</v>
      </c>
      <c r="BM144" s="194" t="e">
        <f>IF(BM$142="分類不明", 計算_基本取引表!BM5/計算_基本取引表!BM$133, 計算_投入係数表!BM5)</f>
        <v>#DIV/0!</v>
      </c>
      <c r="BN144" s="194" t="e">
        <f>IF(BN$142="分類不明", 計算_基本取引表!BN5/計算_基本取引表!BN$133, 計算_投入係数表!BN5)</f>
        <v>#DIV/0!</v>
      </c>
      <c r="BO144" s="194" t="e">
        <f>IF(BO$142="分類不明", 計算_基本取引表!BO5/計算_基本取引表!BO$133, 計算_投入係数表!BO5)</f>
        <v>#DIV/0!</v>
      </c>
      <c r="BP144" s="194" t="e">
        <f>IF(BP$142="分類不明", 計算_基本取引表!BP5/計算_基本取引表!BP$133, 計算_投入係数表!BP5)</f>
        <v>#DIV/0!</v>
      </c>
      <c r="BQ144" s="194" t="e">
        <f>IF(BQ$142="分類不明", 計算_基本取引表!BQ5/計算_基本取引表!BQ$133, 計算_投入係数表!BQ5)</f>
        <v>#DIV/0!</v>
      </c>
      <c r="BR144" s="194" t="e">
        <f>IF(BR$142="分類不明", 計算_基本取引表!BR5/計算_基本取引表!BR$133, 計算_投入係数表!BR5)</f>
        <v>#DIV/0!</v>
      </c>
      <c r="BS144" s="194" t="e">
        <f>IF(BS$142="分類不明", 計算_基本取引表!BS5/計算_基本取引表!BS$133, 計算_投入係数表!BS5)</f>
        <v>#DIV/0!</v>
      </c>
      <c r="BT144" s="194" t="e">
        <f>IF(BT$142="分類不明", 計算_基本取引表!BT5/計算_基本取引表!BT$133, 計算_投入係数表!BT5)</f>
        <v>#DIV/0!</v>
      </c>
      <c r="BU144" s="194" t="e">
        <f>IF(BU$142="分類不明", 計算_基本取引表!BU5/計算_基本取引表!BU$133, 計算_投入係数表!BU5)</f>
        <v>#DIV/0!</v>
      </c>
      <c r="BV144" s="194" t="e">
        <f>IF(BV$142="分類不明", 計算_基本取引表!BV5/計算_基本取引表!BV$133, 計算_投入係数表!BV5)</f>
        <v>#DIV/0!</v>
      </c>
      <c r="BW144" s="194" t="e">
        <f>IF(BW$142="分類不明", 計算_基本取引表!BW5/計算_基本取引表!BW$133, 計算_投入係数表!BW5)</f>
        <v>#DIV/0!</v>
      </c>
      <c r="BX144" s="194" t="e">
        <f>IF(BX$142="分類不明", 計算_基本取引表!BX5/計算_基本取引表!BX$133, 計算_投入係数表!BX5)</f>
        <v>#DIV/0!</v>
      </c>
      <c r="BY144" s="194" t="e">
        <f>IF(BY$142="分類不明", 計算_基本取引表!BY5/計算_基本取引表!BY$133, 計算_投入係数表!BY5)</f>
        <v>#DIV/0!</v>
      </c>
      <c r="BZ144" s="194" t="e">
        <f>IF(BZ$142="分類不明", 計算_基本取引表!BZ5/計算_基本取引表!BZ$133, 計算_投入係数表!BZ5)</f>
        <v>#DIV/0!</v>
      </c>
      <c r="CA144" s="194" t="e">
        <f>IF(CA$142="分類不明", 計算_基本取引表!CA5/計算_基本取引表!CA$133, 計算_投入係数表!CA5)</f>
        <v>#DIV/0!</v>
      </c>
      <c r="CB144" s="194" t="e">
        <f>IF(CB$142="分類不明", 計算_基本取引表!CB5/計算_基本取引表!CB$133, 計算_投入係数表!CB5)</f>
        <v>#DIV/0!</v>
      </c>
      <c r="CC144" s="194" t="e">
        <f>IF(CC$142="分類不明", 計算_基本取引表!CC5/計算_基本取引表!CC$133, 計算_投入係数表!CC5)</f>
        <v>#DIV/0!</v>
      </c>
      <c r="CD144" s="194" t="e">
        <f>IF(CD$142="分類不明", 計算_基本取引表!CD5/計算_基本取引表!CD$133, 計算_投入係数表!CD5)</f>
        <v>#DIV/0!</v>
      </c>
      <c r="CE144" s="194" t="e">
        <f>IF(CE$142="分類不明", 計算_基本取引表!CE5/計算_基本取引表!CE$133, 計算_投入係数表!CE5)</f>
        <v>#DIV/0!</v>
      </c>
      <c r="CF144" s="194" t="e">
        <f>IF(CF$142="分類不明", 計算_基本取引表!CF5/計算_基本取引表!CF$133, 計算_投入係数表!CF5)</f>
        <v>#DIV/0!</v>
      </c>
      <c r="CG144" s="194" t="e">
        <f>IF(CG$142="分類不明", 計算_基本取引表!CG5/計算_基本取引表!CG$133, 計算_投入係数表!CG5)</f>
        <v>#DIV/0!</v>
      </c>
      <c r="CH144" s="194" t="e">
        <f>IF(CH$142="分類不明", 計算_基本取引表!CH5/計算_基本取引表!CH$133, 計算_投入係数表!CH5)</f>
        <v>#DIV/0!</v>
      </c>
      <c r="CI144" s="194" t="e">
        <f>IF(CI$142="分類不明", 計算_基本取引表!CI5/計算_基本取引表!CI$133, 計算_投入係数表!CI5)</f>
        <v>#DIV/0!</v>
      </c>
      <c r="CJ144" s="194" t="e">
        <f>IF(CJ$142="分類不明", 計算_基本取引表!CJ5/計算_基本取引表!CJ$133, 計算_投入係数表!CJ5)</f>
        <v>#DIV/0!</v>
      </c>
      <c r="CK144" s="194" t="e">
        <f>IF(CK$142="分類不明", 計算_基本取引表!CK5/計算_基本取引表!CK$133, 計算_投入係数表!CK5)</f>
        <v>#DIV/0!</v>
      </c>
      <c r="CL144" s="194" t="e">
        <f>IF(CL$142="分類不明", 計算_基本取引表!CL5/計算_基本取引表!CL$133, 計算_投入係数表!CL5)</f>
        <v>#DIV/0!</v>
      </c>
      <c r="CM144" s="194" t="e">
        <f>IF(CM$142="分類不明", 計算_基本取引表!CM5/計算_基本取引表!CM$133, 計算_投入係数表!CM5)</f>
        <v>#DIV/0!</v>
      </c>
      <c r="CN144" s="194" t="e">
        <f>IF(CN$142="分類不明", 計算_基本取引表!CN5/計算_基本取引表!CN$133, 計算_投入係数表!CN5)</f>
        <v>#DIV/0!</v>
      </c>
      <c r="CO144" s="194" t="e">
        <f>IF(CO$142="分類不明", 計算_基本取引表!CO5/計算_基本取引表!CO$133, 計算_投入係数表!CO5)</f>
        <v>#DIV/0!</v>
      </c>
      <c r="CP144" s="194" t="e">
        <f>IF(CP$142="分類不明", 計算_基本取引表!CP5/計算_基本取引表!CP$133, 計算_投入係数表!CP5)</f>
        <v>#DIV/0!</v>
      </c>
      <c r="CQ144" s="194" t="e">
        <f>IF(CQ$142="分類不明", 計算_基本取引表!CQ5/計算_基本取引表!CQ$133, 計算_投入係数表!CQ5)</f>
        <v>#DIV/0!</v>
      </c>
      <c r="CR144" s="194" t="e">
        <f>IF(CR$142="分類不明", 計算_基本取引表!CR5/計算_基本取引表!CR$133, 計算_投入係数表!CR5)</f>
        <v>#DIV/0!</v>
      </c>
      <c r="CS144" s="194" t="e">
        <f>IF(CS$142="分類不明", 計算_基本取引表!CS5/計算_基本取引表!CS$133, 計算_投入係数表!CS5)</f>
        <v>#DIV/0!</v>
      </c>
      <c r="CT144" s="194" t="e">
        <f>IF(CT$142="分類不明", 計算_基本取引表!CT5/計算_基本取引表!CT$133, 計算_投入係数表!CT5)</f>
        <v>#DIV/0!</v>
      </c>
      <c r="CU144" s="194" t="e">
        <f>IF(CU$142="分類不明", 計算_基本取引表!CU5/計算_基本取引表!CU$133, 計算_投入係数表!CU5)</f>
        <v>#DIV/0!</v>
      </c>
      <c r="CV144" s="194" t="e">
        <f>IF(CV$142="分類不明", 計算_基本取引表!CV5/計算_基本取引表!CV$133, 計算_投入係数表!CV5)</f>
        <v>#DIV/0!</v>
      </c>
      <c r="CW144" s="194" t="e">
        <f>IF(CW$142="分類不明", 計算_基本取引表!CW5/計算_基本取引表!CW$133, 計算_投入係数表!CW5)</f>
        <v>#DIV/0!</v>
      </c>
      <c r="CX144" s="194" t="e">
        <f>IF(CX$142="分類不明", 計算_基本取引表!CX5/計算_基本取引表!CX$133, 計算_投入係数表!CX5)</f>
        <v>#DIV/0!</v>
      </c>
      <c r="CY144" s="194" t="e">
        <f>IF(CY$142="分類不明", 計算_基本取引表!CY5/計算_基本取引表!CY$133, 計算_投入係数表!CY5)</f>
        <v>#DIV/0!</v>
      </c>
      <c r="CZ144" s="194" t="e">
        <f>IF(CZ$142="分類不明", 計算_基本取引表!CZ5/計算_基本取引表!CZ$133, 計算_投入係数表!CZ5)</f>
        <v>#DIV/0!</v>
      </c>
      <c r="DA144" s="194" t="e">
        <f>IF(DA$142="分類不明", 計算_基本取引表!DA5/計算_基本取引表!DA$133, 計算_投入係数表!DA5)</f>
        <v>#DIV/0!</v>
      </c>
      <c r="DB144" s="194" t="e">
        <f>IF(DB$142="分類不明", 計算_基本取引表!DB5/計算_基本取引表!DB$133, 計算_投入係数表!DB5)</f>
        <v>#DIV/0!</v>
      </c>
      <c r="DC144" s="194" t="e">
        <f>IF(DC$142="分類不明", 計算_基本取引表!DC5/計算_基本取引表!DC$133, 計算_投入係数表!DC5)</f>
        <v>#DIV/0!</v>
      </c>
      <c r="DD144" s="194" t="e">
        <f>IF(DD$142="分類不明", 計算_基本取引表!DD5/計算_基本取引表!DD$133, 計算_投入係数表!DD5)</f>
        <v>#DIV/0!</v>
      </c>
      <c r="DE144" s="194" t="e">
        <f>IF(DE$142="分類不明", 計算_基本取引表!DE5/計算_基本取引表!DE$133, 計算_投入係数表!DE5)</f>
        <v>#DIV/0!</v>
      </c>
      <c r="DF144" s="194" t="e">
        <f>IF(DF$142="分類不明", 計算_基本取引表!DF5/計算_基本取引表!DF$133, 計算_投入係数表!DF5)</f>
        <v>#DIV/0!</v>
      </c>
      <c r="DG144" s="194" t="e">
        <f>IF(DG$142="分類不明", 計算_基本取引表!DG5/計算_基本取引表!DG$133, 計算_投入係数表!DG5)</f>
        <v>#DIV/0!</v>
      </c>
      <c r="DH144" s="194" t="e">
        <f>IF(DH$142="分類不明", 計算_基本取引表!DH5/計算_基本取引表!DH$133, 計算_投入係数表!DH5)</f>
        <v>#DIV/0!</v>
      </c>
      <c r="DI144" s="194" t="e">
        <f>IF(DI$142="分類不明", 計算_基本取引表!DI5/計算_基本取引表!DI$133, 計算_投入係数表!DI5)</f>
        <v>#DIV/0!</v>
      </c>
      <c r="DJ144" s="194" t="e">
        <f>IF(DJ$142="分類不明", 計算_基本取引表!DJ5/計算_基本取引表!DJ$133, 計算_投入係数表!DJ5)</f>
        <v>#DIV/0!</v>
      </c>
      <c r="DK144" s="194" t="e">
        <f>IF(DK$142="分類不明", 計算_基本取引表!DK5/計算_基本取引表!DK$133, 計算_投入係数表!DK5)</f>
        <v>#DIV/0!</v>
      </c>
      <c r="DL144" s="194" t="e">
        <f>IF(DL$142="分類不明", 計算_基本取引表!DL5/計算_基本取引表!DL$133, 計算_投入係数表!DL5)</f>
        <v>#DIV/0!</v>
      </c>
      <c r="DM144" s="194" t="e">
        <f>IF(DM$142="分類不明", 計算_基本取引表!DM5/計算_基本取引表!DM$133, 計算_投入係数表!DM5)</f>
        <v>#DIV/0!</v>
      </c>
      <c r="DN144" s="194" t="e">
        <f>IF(DN$142="分類不明", 計算_基本取引表!DN5/計算_基本取引表!DN$133, 計算_投入係数表!DN5)</f>
        <v>#DIV/0!</v>
      </c>
      <c r="DO144" s="194" t="e">
        <f>IF(DO$142="分類不明", 計算_基本取引表!DO5/計算_基本取引表!DO$133, 計算_投入係数表!DO5)</f>
        <v>#DIV/0!</v>
      </c>
      <c r="DP144" s="194" t="e">
        <f>IF(DP$142="分類不明", 計算_基本取引表!DP5/計算_基本取引表!DP$133, 計算_投入係数表!DP5)</f>
        <v>#DIV/0!</v>
      </c>
      <c r="DQ144" s="194" t="e">
        <f>IF(DQ$142="分類不明", 計算_基本取引表!DQ5/計算_基本取引表!DQ$133, 計算_投入係数表!DQ5)</f>
        <v>#DIV/0!</v>
      </c>
      <c r="DR144" s="194" t="e">
        <f>IF(DR$142="分類不明", 計算_基本取引表!DR5/計算_基本取引表!DR$133, 計算_投入係数表!DR5)</f>
        <v>#DIV/0!</v>
      </c>
      <c r="DS144" s="194" t="e">
        <f>IF(DS$142="分類不明", 計算_基本取引表!DS5/計算_基本取引表!DS$133, 計算_投入係数表!DS5)</f>
        <v>#DIV/0!</v>
      </c>
      <c r="DT144" s="23">
        <f ca="1">計算_基本取引表!DT5/計算_基本取引表!DT$133</f>
        <v>2.0329022712112796E-3</v>
      </c>
    </row>
    <row r="145" spans="2:124" x14ac:dyDescent="0.25">
      <c r="B145" s="53">
        <v>3</v>
      </c>
      <c r="C145" s="192" t="str">
        <v>漁業</v>
      </c>
      <c r="D145" s="193">
        <f>IF(D$142="分類不明", 計算_基本取引表!D6/計算_基本取引表!D$133, 計算_投入係数表!D6)</f>
        <v>0</v>
      </c>
      <c r="E145" s="194">
        <f>IF(E$142="分類不明", 計算_基本取引表!E6/計算_基本取引表!E$133, 計算_投入係数表!E6)</f>
        <v>0</v>
      </c>
      <c r="F145" s="194">
        <f>IF(F$142="分類不明", 計算_基本取引表!F6/計算_基本取引表!F$133, 計算_投入係数表!F6)</f>
        <v>1.4304102749075273E-2</v>
      </c>
      <c r="G145" s="194">
        <f>IF(G$142="分類不明", 計算_基本取引表!G6/計算_基本取引表!G$133, 計算_投入係数表!G6)</f>
        <v>0</v>
      </c>
      <c r="H145" s="194">
        <f>IF(H$142="分類不明", 計算_基本取引表!H6/計算_基本取引表!H$133, 計算_投入係数表!H6)</f>
        <v>3.4534929470852765E-2</v>
      </c>
      <c r="I145" s="194">
        <f>IF(I$142="分類不明", 計算_基本取引表!I6/計算_基本取引表!I$133, 計算_投入係数表!I6)</f>
        <v>0</v>
      </c>
      <c r="J145" s="194">
        <f>IF(J$142="分類不明", 計算_基本取引表!J6/計算_基本取引表!J$133, 計算_投入係数表!J6)</f>
        <v>0</v>
      </c>
      <c r="K145" s="194">
        <f>IF(K$142="分類不明", 計算_基本取引表!K6/計算_基本取引表!K$133, 計算_投入係数表!K6)</f>
        <v>0</v>
      </c>
      <c r="L145" s="194">
        <f>IF(L$142="分類不明", 計算_基本取引表!L6/計算_基本取引表!L$133, 計算_投入係数表!L6)</f>
        <v>0</v>
      </c>
      <c r="M145" s="194">
        <f>IF(M$142="分類不明", 計算_基本取引表!M6/計算_基本取引表!M$133, 計算_投入係数表!M6)</f>
        <v>1.3918754067369244E-5</v>
      </c>
      <c r="N145" s="194">
        <f>IF(N$142="分類不明", 計算_基本取引表!N6/計算_基本取引表!N$133, 計算_投入係数表!N6)</f>
        <v>1.0599383351430799E-5</v>
      </c>
      <c r="O145" s="194">
        <f>IF(O$142="分類不明", 計算_基本取引表!O6/計算_基本取引表!O$133, 計算_投入係数表!O6)</f>
        <v>1.1055650915600497E-3</v>
      </c>
      <c r="P145" s="194">
        <f ca="1">IF(P$142="分類不明", 計算_基本取引表!P6/計算_基本取引表!P$133, 計算_投入係数表!P6)</f>
        <v>0</v>
      </c>
      <c r="Q145" s="194" t="e">
        <f>IF(Q$142="分類不明", 計算_基本取引表!Q6/計算_基本取引表!Q$133, 計算_投入係数表!Q6)</f>
        <v>#DIV/0!</v>
      </c>
      <c r="R145" s="194" t="e">
        <f>IF(R$142="分類不明", 計算_基本取引表!R6/計算_基本取引表!R$133, 計算_投入係数表!R6)</f>
        <v>#DIV/0!</v>
      </c>
      <c r="S145" s="194" t="e">
        <f>IF(S$142="分類不明", 計算_基本取引表!S6/計算_基本取引表!S$133, 計算_投入係数表!S6)</f>
        <v>#DIV/0!</v>
      </c>
      <c r="T145" s="194" t="e">
        <f>IF(T$142="分類不明", 計算_基本取引表!T6/計算_基本取引表!T$133, 計算_投入係数表!T6)</f>
        <v>#DIV/0!</v>
      </c>
      <c r="U145" s="194" t="e">
        <f>IF(U$142="分類不明", 計算_基本取引表!U6/計算_基本取引表!U$133, 計算_投入係数表!U6)</f>
        <v>#DIV/0!</v>
      </c>
      <c r="V145" s="194" t="e">
        <f>IF(V$142="分類不明", 計算_基本取引表!V6/計算_基本取引表!V$133, 計算_投入係数表!V6)</f>
        <v>#DIV/0!</v>
      </c>
      <c r="W145" s="194" t="e">
        <f>IF(W$142="分類不明", 計算_基本取引表!W6/計算_基本取引表!W$133, 計算_投入係数表!W6)</f>
        <v>#DIV/0!</v>
      </c>
      <c r="X145" s="194" t="e">
        <f>IF(X$142="分類不明", 計算_基本取引表!X6/計算_基本取引表!X$133, 計算_投入係数表!X6)</f>
        <v>#DIV/0!</v>
      </c>
      <c r="Y145" s="194" t="e">
        <f>IF(Y$142="分類不明", 計算_基本取引表!Y6/計算_基本取引表!Y$133, 計算_投入係数表!Y6)</f>
        <v>#DIV/0!</v>
      </c>
      <c r="Z145" s="194" t="e">
        <f>IF(Z$142="分類不明", 計算_基本取引表!Z6/計算_基本取引表!Z$133, 計算_投入係数表!Z6)</f>
        <v>#DIV/0!</v>
      </c>
      <c r="AA145" s="194" t="e">
        <f>IF(AA$142="分類不明", 計算_基本取引表!AA6/計算_基本取引表!AA$133, 計算_投入係数表!AA6)</f>
        <v>#DIV/0!</v>
      </c>
      <c r="AB145" s="194" t="e">
        <f>IF(AB$142="分類不明", 計算_基本取引表!AB6/計算_基本取引表!AB$133, 計算_投入係数表!AB6)</f>
        <v>#DIV/0!</v>
      </c>
      <c r="AC145" s="194" t="e">
        <f>IF(AC$142="分類不明", 計算_基本取引表!AC6/計算_基本取引表!AC$133, 計算_投入係数表!AC6)</f>
        <v>#DIV/0!</v>
      </c>
      <c r="AD145" s="194" t="e">
        <f>IF(AD$142="分類不明", 計算_基本取引表!AD6/計算_基本取引表!AD$133, 計算_投入係数表!AD6)</f>
        <v>#DIV/0!</v>
      </c>
      <c r="AE145" s="194" t="e">
        <f>IF(AE$142="分類不明", 計算_基本取引表!AE6/計算_基本取引表!AE$133, 計算_投入係数表!AE6)</f>
        <v>#DIV/0!</v>
      </c>
      <c r="AF145" s="194" t="e">
        <f>IF(AF$142="分類不明", 計算_基本取引表!AF6/計算_基本取引表!AF$133, 計算_投入係数表!AF6)</f>
        <v>#DIV/0!</v>
      </c>
      <c r="AG145" s="194" t="e">
        <f>IF(AG$142="分類不明", 計算_基本取引表!AG6/計算_基本取引表!AG$133, 計算_投入係数表!AG6)</f>
        <v>#DIV/0!</v>
      </c>
      <c r="AH145" s="194" t="e">
        <f>IF(AH$142="分類不明", 計算_基本取引表!AH6/計算_基本取引表!AH$133, 計算_投入係数表!AH6)</f>
        <v>#DIV/0!</v>
      </c>
      <c r="AI145" s="194" t="e">
        <f>IF(AI$142="分類不明", 計算_基本取引表!AI6/計算_基本取引表!AI$133, 計算_投入係数表!AI6)</f>
        <v>#DIV/0!</v>
      </c>
      <c r="AJ145" s="194" t="e">
        <f>IF(AJ$142="分類不明", 計算_基本取引表!AJ6/計算_基本取引表!AJ$133, 計算_投入係数表!AJ6)</f>
        <v>#DIV/0!</v>
      </c>
      <c r="AK145" s="194" t="e">
        <f>IF(AK$142="分類不明", 計算_基本取引表!AK6/計算_基本取引表!AK$133, 計算_投入係数表!AK6)</f>
        <v>#DIV/0!</v>
      </c>
      <c r="AL145" s="194" t="e">
        <f>IF(AL$142="分類不明", 計算_基本取引表!AL6/計算_基本取引表!AL$133, 計算_投入係数表!AL6)</f>
        <v>#DIV/0!</v>
      </c>
      <c r="AM145" s="194" t="e">
        <f>IF(AM$142="分類不明", 計算_基本取引表!AM6/計算_基本取引表!AM$133, 計算_投入係数表!AM6)</f>
        <v>#DIV/0!</v>
      </c>
      <c r="AN145" s="194" t="e">
        <f>IF(AN$142="分類不明", 計算_基本取引表!AN6/計算_基本取引表!AN$133, 計算_投入係数表!AN6)</f>
        <v>#DIV/0!</v>
      </c>
      <c r="AO145" s="194" t="e">
        <f>IF(AO$142="分類不明", 計算_基本取引表!AO6/計算_基本取引表!AO$133, 計算_投入係数表!AO6)</f>
        <v>#DIV/0!</v>
      </c>
      <c r="AP145" s="194" t="e">
        <f>IF(AP$142="分類不明", 計算_基本取引表!AP6/計算_基本取引表!AP$133, 計算_投入係数表!AP6)</f>
        <v>#DIV/0!</v>
      </c>
      <c r="AQ145" s="194" t="e">
        <f>IF(AQ$142="分類不明", 計算_基本取引表!AQ6/計算_基本取引表!AQ$133, 計算_投入係数表!AQ6)</f>
        <v>#DIV/0!</v>
      </c>
      <c r="AR145" s="194" t="e">
        <f>IF(AR$142="分類不明", 計算_基本取引表!AR6/計算_基本取引表!AR$133, 計算_投入係数表!AR6)</f>
        <v>#DIV/0!</v>
      </c>
      <c r="AS145" s="194" t="e">
        <f>IF(AS$142="分類不明", 計算_基本取引表!AS6/計算_基本取引表!AS$133, 計算_投入係数表!AS6)</f>
        <v>#DIV/0!</v>
      </c>
      <c r="AT145" s="194" t="e">
        <f>IF(AT$142="分類不明", 計算_基本取引表!AT6/計算_基本取引表!AT$133, 計算_投入係数表!AT6)</f>
        <v>#DIV/0!</v>
      </c>
      <c r="AU145" s="194" t="e">
        <f>IF(AU$142="分類不明", 計算_基本取引表!AU6/計算_基本取引表!AU$133, 計算_投入係数表!AU6)</f>
        <v>#DIV/0!</v>
      </c>
      <c r="AV145" s="194" t="e">
        <f>IF(AV$142="分類不明", 計算_基本取引表!AV6/計算_基本取引表!AV$133, 計算_投入係数表!AV6)</f>
        <v>#DIV/0!</v>
      </c>
      <c r="AW145" s="194" t="e">
        <f>IF(AW$142="分類不明", 計算_基本取引表!AW6/計算_基本取引表!AW$133, 計算_投入係数表!AW6)</f>
        <v>#DIV/0!</v>
      </c>
      <c r="AX145" s="194" t="e">
        <f>IF(AX$142="分類不明", 計算_基本取引表!AX6/計算_基本取引表!AX$133, 計算_投入係数表!AX6)</f>
        <v>#DIV/0!</v>
      </c>
      <c r="AY145" s="194" t="e">
        <f>IF(AY$142="分類不明", 計算_基本取引表!AY6/計算_基本取引表!AY$133, 計算_投入係数表!AY6)</f>
        <v>#DIV/0!</v>
      </c>
      <c r="AZ145" s="194" t="e">
        <f>IF(AZ$142="分類不明", 計算_基本取引表!AZ6/計算_基本取引表!AZ$133, 計算_投入係数表!AZ6)</f>
        <v>#DIV/0!</v>
      </c>
      <c r="BA145" s="194" t="e">
        <f>IF(BA$142="分類不明", 計算_基本取引表!BA6/計算_基本取引表!BA$133, 計算_投入係数表!BA6)</f>
        <v>#DIV/0!</v>
      </c>
      <c r="BB145" s="194" t="e">
        <f>IF(BB$142="分類不明", 計算_基本取引表!BB6/計算_基本取引表!BB$133, 計算_投入係数表!BB6)</f>
        <v>#DIV/0!</v>
      </c>
      <c r="BC145" s="194" t="e">
        <f>IF(BC$142="分類不明", 計算_基本取引表!BC6/計算_基本取引表!BC$133, 計算_投入係数表!BC6)</f>
        <v>#DIV/0!</v>
      </c>
      <c r="BD145" s="194" t="e">
        <f>IF(BD$142="分類不明", 計算_基本取引表!BD6/計算_基本取引表!BD$133, 計算_投入係数表!BD6)</f>
        <v>#DIV/0!</v>
      </c>
      <c r="BE145" s="194" t="e">
        <f>IF(BE$142="分類不明", 計算_基本取引表!BE6/計算_基本取引表!BE$133, 計算_投入係数表!BE6)</f>
        <v>#DIV/0!</v>
      </c>
      <c r="BF145" s="194" t="e">
        <f>IF(BF$142="分類不明", 計算_基本取引表!BF6/計算_基本取引表!BF$133, 計算_投入係数表!BF6)</f>
        <v>#DIV/0!</v>
      </c>
      <c r="BG145" s="194" t="e">
        <f>IF(BG$142="分類不明", 計算_基本取引表!BG6/計算_基本取引表!BG$133, 計算_投入係数表!BG6)</f>
        <v>#DIV/0!</v>
      </c>
      <c r="BH145" s="194" t="e">
        <f>IF(BH$142="分類不明", 計算_基本取引表!BH6/計算_基本取引表!BH$133, 計算_投入係数表!BH6)</f>
        <v>#DIV/0!</v>
      </c>
      <c r="BI145" s="194" t="e">
        <f>IF(BI$142="分類不明", 計算_基本取引表!BI6/計算_基本取引表!BI$133, 計算_投入係数表!BI6)</f>
        <v>#DIV/0!</v>
      </c>
      <c r="BJ145" s="194" t="e">
        <f>IF(BJ$142="分類不明", 計算_基本取引表!BJ6/計算_基本取引表!BJ$133, 計算_投入係数表!BJ6)</f>
        <v>#DIV/0!</v>
      </c>
      <c r="BK145" s="194" t="e">
        <f>IF(BK$142="分類不明", 計算_基本取引表!BK6/計算_基本取引表!BK$133, 計算_投入係数表!BK6)</f>
        <v>#DIV/0!</v>
      </c>
      <c r="BL145" s="194" t="e">
        <f>IF(BL$142="分類不明", 計算_基本取引表!BL6/計算_基本取引表!BL$133, 計算_投入係数表!BL6)</f>
        <v>#DIV/0!</v>
      </c>
      <c r="BM145" s="194" t="e">
        <f>IF(BM$142="分類不明", 計算_基本取引表!BM6/計算_基本取引表!BM$133, 計算_投入係数表!BM6)</f>
        <v>#DIV/0!</v>
      </c>
      <c r="BN145" s="194" t="e">
        <f>IF(BN$142="分類不明", 計算_基本取引表!BN6/計算_基本取引表!BN$133, 計算_投入係数表!BN6)</f>
        <v>#DIV/0!</v>
      </c>
      <c r="BO145" s="194" t="e">
        <f>IF(BO$142="分類不明", 計算_基本取引表!BO6/計算_基本取引表!BO$133, 計算_投入係数表!BO6)</f>
        <v>#DIV/0!</v>
      </c>
      <c r="BP145" s="194" t="e">
        <f>IF(BP$142="分類不明", 計算_基本取引表!BP6/計算_基本取引表!BP$133, 計算_投入係数表!BP6)</f>
        <v>#DIV/0!</v>
      </c>
      <c r="BQ145" s="194" t="e">
        <f>IF(BQ$142="分類不明", 計算_基本取引表!BQ6/計算_基本取引表!BQ$133, 計算_投入係数表!BQ6)</f>
        <v>#DIV/0!</v>
      </c>
      <c r="BR145" s="194" t="e">
        <f>IF(BR$142="分類不明", 計算_基本取引表!BR6/計算_基本取引表!BR$133, 計算_投入係数表!BR6)</f>
        <v>#DIV/0!</v>
      </c>
      <c r="BS145" s="194" t="e">
        <f>IF(BS$142="分類不明", 計算_基本取引表!BS6/計算_基本取引表!BS$133, 計算_投入係数表!BS6)</f>
        <v>#DIV/0!</v>
      </c>
      <c r="BT145" s="194" t="e">
        <f>IF(BT$142="分類不明", 計算_基本取引表!BT6/計算_基本取引表!BT$133, 計算_投入係数表!BT6)</f>
        <v>#DIV/0!</v>
      </c>
      <c r="BU145" s="194" t="e">
        <f>IF(BU$142="分類不明", 計算_基本取引表!BU6/計算_基本取引表!BU$133, 計算_投入係数表!BU6)</f>
        <v>#DIV/0!</v>
      </c>
      <c r="BV145" s="194" t="e">
        <f>IF(BV$142="分類不明", 計算_基本取引表!BV6/計算_基本取引表!BV$133, 計算_投入係数表!BV6)</f>
        <v>#DIV/0!</v>
      </c>
      <c r="BW145" s="194" t="e">
        <f>IF(BW$142="分類不明", 計算_基本取引表!BW6/計算_基本取引表!BW$133, 計算_投入係数表!BW6)</f>
        <v>#DIV/0!</v>
      </c>
      <c r="BX145" s="194" t="e">
        <f>IF(BX$142="分類不明", 計算_基本取引表!BX6/計算_基本取引表!BX$133, 計算_投入係数表!BX6)</f>
        <v>#DIV/0!</v>
      </c>
      <c r="BY145" s="194" t="e">
        <f>IF(BY$142="分類不明", 計算_基本取引表!BY6/計算_基本取引表!BY$133, 計算_投入係数表!BY6)</f>
        <v>#DIV/0!</v>
      </c>
      <c r="BZ145" s="194" t="e">
        <f>IF(BZ$142="分類不明", 計算_基本取引表!BZ6/計算_基本取引表!BZ$133, 計算_投入係数表!BZ6)</f>
        <v>#DIV/0!</v>
      </c>
      <c r="CA145" s="194" t="e">
        <f>IF(CA$142="分類不明", 計算_基本取引表!CA6/計算_基本取引表!CA$133, 計算_投入係数表!CA6)</f>
        <v>#DIV/0!</v>
      </c>
      <c r="CB145" s="194" t="e">
        <f>IF(CB$142="分類不明", 計算_基本取引表!CB6/計算_基本取引表!CB$133, 計算_投入係数表!CB6)</f>
        <v>#DIV/0!</v>
      </c>
      <c r="CC145" s="194" t="e">
        <f>IF(CC$142="分類不明", 計算_基本取引表!CC6/計算_基本取引表!CC$133, 計算_投入係数表!CC6)</f>
        <v>#DIV/0!</v>
      </c>
      <c r="CD145" s="194" t="e">
        <f>IF(CD$142="分類不明", 計算_基本取引表!CD6/計算_基本取引表!CD$133, 計算_投入係数表!CD6)</f>
        <v>#DIV/0!</v>
      </c>
      <c r="CE145" s="194" t="e">
        <f>IF(CE$142="分類不明", 計算_基本取引表!CE6/計算_基本取引表!CE$133, 計算_投入係数表!CE6)</f>
        <v>#DIV/0!</v>
      </c>
      <c r="CF145" s="194" t="e">
        <f>IF(CF$142="分類不明", 計算_基本取引表!CF6/計算_基本取引表!CF$133, 計算_投入係数表!CF6)</f>
        <v>#DIV/0!</v>
      </c>
      <c r="CG145" s="194" t="e">
        <f>IF(CG$142="分類不明", 計算_基本取引表!CG6/計算_基本取引表!CG$133, 計算_投入係数表!CG6)</f>
        <v>#DIV/0!</v>
      </c>
      <c r="CH145" s="194" t="e">
        <f>IF(CH$142="分類不明", 計算_基本取引表!CH6/計算_基本取引表!CH$133, 計算_投入係数表!CH6)</f>
        <v>#DIV/0!</v>
      </c>
      <c r="CI145" s="194" t="e">
        <f>IF(CI$142="分類不明", 計算_基本取引表!CI6/計算_基本取引表!CI$133, 計算_投入係数表!CI6)</f>
        <v>#DIV/0!</v>
      </c>
      <c r="CJ145" s="194" t="e">
        <f>IF(CJ$142="分類不明", 計算_基本取引表!CJ6/計算_基本取引表!CJ$133, 計算_投入係数表!CJ6)</f>
        <v>#DIV/0!</v>
      </c>
      <c r="CK145" s="194" t="e">
        <f>IF(CK$142="分類不明", 計算_基本取引表!CK6/計算_基本取引表!CK$133, 計算_投入係数表!CK6)</f>
        <v>#DIV/0!</v>
      </c>
      <c r="CL145" s="194" t="e">
        <f>IF(CL$142="分類不明", 計算_基本取引表!CL6/計算_基本取引表!CL$133, 計算_投入係数表!CL6)</f>
        <v>#DIV/0!</v>
      </c>
      <c r="CM145" s="194" t="e">
        <f>IF(CM$142="分類不明", 計算_基本取引表!CM6/計算_基本取引表!CM$133, 計算_投入係数表!CM6)</f>
        <v>#DIV/0!</v>
      </c>
      <c r="CN145" s="194" t="e">
        <f>IF(CN$142="分類不明", 計算_基本取引表!CN6/計算_基本取引表!CN$133, 計算_投入係数表!CN6)</f>
        <v>#DIV/0!</v>
      </c>
      <c r="CO145" s="194" t="e">
        <f>IF(CO$142="分類不明", 計算_基本取引表!CO6/計算_基本取引表!CO$133, 計算_投入係数表!CO6)</f>
        <v>#DIV/0!</v>
      </c>
      <c r="CP145" s="194" t="e">
        <f>IF(CP$142="分類不明", 計算_基本取引表!CP6/計算_基本取引表!CP$133, 計算_投入係数表!CP6)</f>
        <v>#DIV/0!</v>
      </c>
      <c r="CQ145" s="194" t="e">
        <f>IF(CQ$142="分類不明", 計算_基本取引表!CQ6/計算_基本取引表!CQ$133, 計算_投入係数表!CQ6)</f>
        <v>#DIV/0!</v>
      </c>
      <c r="CR145" s="194" t="e">
        <f>IF(CR$142="分類不明", 計算_基本取引表!CR6/計算_基本取引表!CR$133, 計算_投入係数表!CR6)</f>
        <v>#DIV/0!</v>
      </c>
      <c r="CS145" s="194" t="e">
        <f>IF(CS$142="分類不明", 計算_基本取引表!CS6/計算_基本取引表!CS$133, 計算_投入係数表!CS6)</f>
        <v>#DIV/0!</v>
      </c>
      <c r="CT145" s="194" t="e">
        <f>IF(CT$142="分類不明", 計算_基本取引表!CT6/計算_基本取引表!CT$133, 計算_投入係数表!CT6)</f>
        <v>#DIV/0!</v>
      </c>
      <c r="CU145" s="194" t="e">
        <f>IF(CU$142="分類不明", 計算_基本取引表!CU6/計算_基本取引表!CU$133, 計算_投入係数表!CU6)</f>
        <v>#DIV/0!</v>
      </c>
      <c r="CV145" s="194" t="e">
        <f>IF(CV$142="分類不明", 計算_基本取引表!CV6/計算_基本取引表!CV$133, 計算_投入係数表!CV6)</f>
        <v>#DIV/0!</v>
      </c>
      <c r="CW145" s="194" t="e">
        <f>IF(CW$142="分類不明", 計算_基本取引表!CW6/計算_基本取引表!CW$133, 計算_投入係数表!CW6)</f>
        <v>#DIV/0!</v>
      </c>
      <c r="CX145" s="194" t="e">
        <f>IF(CX$142="分類不明", 計算_基本取引表!CX6/計算_基本取引表!CX$133, 計算_投入係数表!CX6)</f>
        <v>#DIV/0!</v>
      </c>
      <c r="CY145" s="194" t="e">
        <f>IF(CY$142="分類不明", 計算_基本取引表!CY6/計算_基本取引表!CY$133, 計算_投入係数表!CY6)</f>
        <v>#DIV/0!</v>
      </c>
      <c r="CZ145" s="194" t="e">
        <f>IF(CZ$142="分類不明", 計算_基本取引表!CZ6/計算_基本取引表!CZ$133, 計算_投入係数表!CZ6)</f>
        <v>#DIV/0!</v>
      </c>
      <c r="DA145" s="194" t="e">
        <f>IF(DA$142="分類不明", 計算_基本取引表!DA6/計算_基本取引表!DA$133, 計算_投入係数表!DA6)</f>
        <v>#DIV/0!</v>
      </c>
      <c r="DB145" s="194" t="e">
        <f>IF(DB$142="分類不明", 計算_基本取引表!DB6/計算_基本取引表!DB$133, 計算_投入係数表!DB6)</f>
        <v>#DIV/0!</v>
      </c>
      <c r="DC145" s="194" t="e">
        <f>IF(DC$142="分類不明", 計算_基本取引表!DC6/計算_基本取引表!DC$133, 計算_投入係数表!DC6)</f>
        <v>#DIV/0!</v>
      </c>
      <c r="DD145" s="194" t="e">
        <f>IF(DD$142="分類不明", 計算_基本取引表!DD6/計算_基本取引表!DD$133, 計算_投入係数表!DD6)</f>
        <v>#DIV/0!</v>
      </c>
      <c r="DE145" s="194" t="e">
        <f>IF(DE$142="分類不明", 計算_基本取引表!DE6/計算_基本取引表!DE$133, 計算_投入係数表!DE6)</f>
        <v>#DIV/0!</v>
      </c>
      <c r="DF145" s="194" t="e">
        <f>IF(DF$142="分類不明", 計算_基本取引表!DF6/計算_基本取引表!DF$133, 計算_投入係数表!DF6)</f>
        <v>#DIV/0!</v>
      </c>
      <c r="DG145" s="194" t="e">
        <f>IF(DG$142="分類不明", 計算_基本取引表!DG6/計算_基本取引表!DG$133, 計算_投入係数表!DG6)</f>
        <v>#DIV/0!</v>
      </c>
      <c r="DH145" s="194" t="e">
        <f>IF(DH$142="分類不明", 計算_基本取引表!DH6/計算_基本取引表!DH$133, 計算_投入係数表!DH6)</f>
        <v>#DIV/0!</v>
      </c>
      <c r="DI145" s="194" t="e">
        <f>IF(DI$142="分類不明", 計算_基本取引表!DI6/計算_基本取引表!DI$133, 計算_投入係数表!DI6)</f>
        <v>#DIV/0!</v>
      </c>
      <c r="DJ145" s="194" t="e">
        <f>IF(DJ$142="分類不明", 計算_基本取引表!DJ6/計算_基本取引表!DJ$133, 計算_投入係数表!DJ6)</f>
        <v>#DIV/0!</v>
      </c>
      <c r="DK145" s="194" t="e">
        <f>IF(DK$142="分類不明", 計算_基本取引表!DK6/計算_基本取引表!DK$133, 計算_投入係数表!DK6)</f>
        <v>#DIV/0!</v>
      </c>
      <c r="DL145" s="194" t="e">
        <f>IF(DL$142="分類不明", 計算_基本取引表!DL6/計算_基本取引表!DL$133, 計算_投入係数表!DL6)</f>
        <v>#DIV/0!</v>
      </c>
      <c r="DM145" s="194" t="e">
        <f>IF(DM$142="分類不明", 計算_基本取引表!DM6/計算_基本取引表!DM$133, 計算_投入係数表!DM6)</f>
        <v>#DIV/0!</v>
      </c>
      <c r="DN145" s="194" t="e">
        <f>IF(DN$142="分類不明", 計算_基本取引表!DN6/計算_基本取引表!DN$133, 計算_投入係数表!DN6)</f>
        <v>#DIV/0!</v>
      </c>
      <c r="DO145" s="194" t="e">
        <f>IF(DO$142="分類不明", 計算_基本取引表!DO6/計算_基本取引表!DO$133, 計算_投入係数表!DO6)</f>
        <v>#DIV/0!</v>
      </c>
      <c r="DP145" s="194" t="e">
        <f>IF(DP$142="分類不明", 計算_基本取引表!DP6/計算_基本取引表!DP$133, 計算_投入係数表!DP6)</f>
        <v>#DIV/0!</v>
      </c>
      <c r="DQ145" s="194" t="e">
        <f>IF(DQ$142="分類不明", 計算_基本取引表!DQ6/計算_基本取引表!DQ$133, 計算_投入係数表!DQ6)</f>
        <v>#DIV/0!</v>
      </c>
      <c r="DR145" s="194" t="e">
        <f>IF(DR$142="分類不明", 計算_基本取引表!DR6/計算_基本取引表!DR$133, 計算_投入係数表!DR6)</f>
        <v>#DIV/0!</v>
      </c>
      <c r="DS145" s="194" t="e">
        <f>IF(DS$142="分類不明", 計算_基本取引表!DS6/計算_基本取引表!DS$133, 計算_投入係数表!DS6)</f>
        <v>#DIV/0!</v>
      </c>
      <c r="DT145" s="23">
        <f ca="1">計算_基本取引表!DT6/計算_基本取引表!DT$133</f>
        <v>5.3317417330958853E-3</v>
      </c>
    </row>
    <row r="146" spans="2:124" x14ac:dyDescent="0.25">
      <c r="B146" s="53">
        <v>4</v>
      </c>
      <c r="C146" s="192" t="str">
        <v>鉱業</v>
      </c>
      <c r="D146" s="193">
        <f>IF(D$142="分類不明", 計算_基本取引表!D7/計算_基本取引表!D$133, 計算_投入係数表!D7)</f>
        <v>0</v>
      </c>
      <c r="E146" s="194">
        <f>IF(E$142="分類不明", 計算_基本取引表!E7/計算_基本取引表!E$133, 計算_投入係数表!E7)</f>
        <v>1.8326469890687997E-4</v>
      </c>
      <c r="F146" s="194">
        <f>IF(F$142="分類不明", 計算_基本取引表!F7/計算_基本取引表!F$133, 計算_投入係数表!F7)</f>
        <v>0</v>
      </c>
      <c r="G146" s="194">
        <f>IF(G$142="分類不明", 計算_基本取引表!G7/計算_基本取引表!G$133, 計算_投入係数表!G7)</f>
        <v>1.2311135982092892E-3</v>
      </c>
      <c r="H146" s="194">
        <f>IF(H$142="分類不明", 計算_基本取引表!H7/計算_基本取引表!H$133, 計算_投入係数表!H7)</f>
        <v>0.13195685349113739</v>
      </c>
      <c r="I146" s="194">
        <f>IF(I$142="分類不明", 計算_基本取引表!I7/計算_基本取引表!I$133, 計算_投入係数表!I7)</f>
        <v>1.3199917081819347E-2</v>
      </c>
      <c r="J146" s="194">
        <f>IF(J$142="分類不明", 計算_基本取引表!J7/計算_基本取引表!J$133, 計算_投入係数表!J7)</f>
        <v>6.9722155121881249E-2</v>
      </c>
      <c r="K146" s="194">
        <f>IF(K$142="分類不明", 計算_基本取引表!K7/計算_基本取引表!K$133, 計算_投入係数表!K7)</f>
        <v>0</v>
      </c>
      <c r="L146" s="194">
        <f>IF(L$142="分類不明", 計算_基本取引表!L7/計算_基本取引表!L$133, 計算_投入係数表!L7)</f>
        <v>0</v>
      </c>
      <c r="M146" s="194">
        <f>IF(M$142="分類不明", 計算_基本取引表!M7/計算_基本取引表!M$133, 計算_投入係数表!M7)</f>
        <v>3.7116677512984652E-6</v>
      </c>
      <c r="N146" s="194">
        <f>IF(N$142="分類不明", 計算_基本取引表!N7/計算_基本取引表!N$133, 計算_投入係数表!N7)</f>
        <v>1.5310220396511155E-5</v>
      </c>
      <c r="O146" s="194">
        <f>IF(O$142="分類不明", 計算_基本取引表!O7/計算_基本取引表!O$133, 計算_投入係数表!O7)</f>
        <v>-6.4878695467289667E-22</v>
      </c>
      <c r="P146" s="194">
        <f ca="1">IF(P$142="分類不明", 計算_基本取引表!P7/計算_基本取引表!P$133, 計算_投入係数表!P7)</f>
        <v>1.4769463709638335E-4</v>
      </c>
      <c r="Q146" s="194" t="e">
        <f>IF(Q$142="分類不明", 計算_基本取引表!Q7/計算_基本取引表!Q$133, 計算_投入係数表!Q7)</f>
        <v>#DIV/0!</v>
      </c>
      <c r="R146" s="194" t="e">
        <f>IF(R$142="分類不明", 計算_基本取引表!R7/計算_基本取引表!R$133, 計算_投入係数表!R7)</f>
        <v>#DIV/0!</v>
      </c>
      <c r="S146" s="194" t="e">
        <f>IF(S$142="分類不明", 計算_基本取引表!S7/計算_基本取引表!S$133, 計算_投入係数表!S7)</f>
        <v>#DIV/0!</v>
      </c>
      <c r="T146" s="194" t="e">
        <f>IF(T$142="分類不明", 計算_基本取引表!T7/計算_基本取引表!T$133, 計算_投入係数表!T7)</f>
        <v>#DIV/0!</v>
      </c>
      <c r="U146" s="194" t="e">
        <f>IF(U$142="分類不明", 計算_基本取引表!U7/計算_基本取引表!U$133, 計算_投入係数表!U7)</f>
        <v>#DIV/0!</v>
      </c>
      <c r="V146" s="194" t="e">
        <f>IF(V$142="分類不明", 計算_基本取引表!V7/計算_基本取引表!V$133, 計算_投入係数表!V7)</f>
        <v>#DIV/0!</v>
      </c>
      <c r="W146" s="194" t="e">
        <f>IF(W$142="分類不明", 計算_基本取引表!W7/計算_基本取引表!W$133, 計算_投入係数表!W7)</f>
        <v>#DIV/0!</v>
      </c>
      <c r="X146" s="194" t="e">
        <f>IF(X$142="分類不明", 計算_基本取引表!X7/計算_基本取引表!X$133, 計算_投入係数表!X7)</f>
        <v>#DIV/0!</v>
      </c>
      <c r="Y146" s="194" t="e">
        <f>IF(Y$142="分類不明", 計算_基本取引表!Y7/計算_基本取引表!Y$133, 計算_投入係数表!Y7)</f>
        <v>#DIV/0!</v>
      </c>
      <c r="Z146" s="194" t="e">
        <f>IF(Z$142="分類不明", 計算_基本取引表!Z7/計算_基本取引表!Z$133, 計算_投入係数表!Z7)</f>
        <v>#DIV/0!</v>
      </c>
      <c r="AA146" s="194" t="e">
        <f>IF(AA$142="分類不明", 計算_基本取引表!AA7/計算_基本取引表!AA$133, 計算_投入係数表!AA7)</f>
        <v>#DIV/0!</v>
      </c>
      <c r="AB146" s="194" t="e">
        <f>IF(AB$142="分類不明", 計算_基本取引表!AB7/計算_基本取引表!AB$133, 計算_投入係数表!AB7)</f>
        <v>#DIV/0!</v>
      </c>
      <c r="AC146" s="194" t="e">
        <f>IF(AC$142="分類不明", 計算_基本取引表!AC7/計算_基本取引表!AC$133, 計算_投入係数表!AC7)</f>
        <v>#DIV/0!</v>
      </c>
      <c r="AD146" s="194" t="e">
        <f>IF(AD$142="分類不明", 計算_基本取引表!AD7/計算_基本取引表!AD$133, 計算_投入係数表!AD7)</f>
        <v>#DIV/0!</v>
      </c>
      <c r="AE146" s="194" t="e">
        <f>IF(AE$142="分類不明", 計算_基本取引表!AE7/計算_基本取引表!AE$133, 計算_投入係数表!AE7)</f>
        <v>#DIV/0!</v>
      </c>
      <c r="AF146" s="194" t="e">
        <f>IF(AF$142="分類不明", 計算_基本取引表!AF7/計算_基本取引表!AF$133, 計算_投入係数表!AF7)</f>
        <v>#DIV/0!</v>
      </c>
      <c r="AG146" s="194" t="e">
        <f>IF(AG$142="分類不明", 計算_基本取引表!AG7/計算_基本取引表!AG$133, 計算_投入係数表!AG7)</f>
        <v>#DIV/0!</v>
      </c>
      <c r="AH146" s="194" t="e">
        <f>IF(AH$142="分類不明", 計算_基本取引表!AH7/計算_基本取引表!AH$133, 計算_投入係数表!AH7)</f>
        <v>#DIV/0!</v>
      </c>
      <c r="AI146" s="194" t="e">
        <f>IF(AI$142="分類不明", 計算_基本取引表!AI7/計算_基本取引表!AI$133, 計算_投入係数表!AI7)</f>
        <v>#DIV/0!</v>
      </c>
      <c r="AJ146" s="194" t="e">
        <f>IF(AJ$142="分類不明", 計算_基本取引表!AJ7/計算_基本取引表!AJ$133, 計算_投入係数表!AJ7)</f>
        <v>#DIV/0!</v>
      </c>
      <c r="AK146" s="194" t="e">
        <f>IF(AK$142="分類不明", 計算_基本取引表!AK7/計算_基本取引表!AK$133, 計算_投入係数表!AK7)</f>
        <v>#DIV/0!</v>
      </c>
      <c r="AL146" s="194" t="e">
        <f>IF(AL$142="分類不明", 計算_基本取引表!AL7/計算_基本取引表!AL$133, 計算_投入係数表!AL7)</f>
        <v>#DIV/0!</v>
      </c>
      <c r="AM146" s="194" t="e">
        <f>IF(AM$142="分類不明", 計算_基本取引表!AM7/計算_基本取引表!AM$133, 計算_投入係数表!AM7)</f>
        <v>#DIV/0!</v>
      </c>
      <c r="AN146" s="194" t="e">
        <f>IF(AN$142="分類不明", 計算_基本取引表!AN7/計算_基本取引表!AN$133, 計算_投入係数表!AN7)</f>
        <v>#DIV/0!</v>
      </c>
      <c r="AO146" s="194" t="e">
        <f>IF(AO$142="分類不明", 計算_基本取引表!AO7/計算_基本取引表!AO$133, 計算_投入係数表!AO7)</f>
        <v>#DIV/0!</v>
      </c>
      <c r="AP146" s="194" t="e">
        <f>IF(AP$142="分類不明", 計算_基本取引表!AP7/計算_基本取引表!AP$133, 計算_投入係数表!AP7)</f>
        <v>#DIV/0!</v>
      </c>
      <c r="AQ146" s="194" t="e">
        <f>IF(AQ$142="分類不明", 計算_基本取引表!AQ7/計算_基本取引表!AQ$133, 計算_投入係数表!AQ7)</f>
        <v>#DIV/0!</v>
      </c>
      <c r="AR146" s="194" t="e">
        <f>IF(AR$142="分類不明", 計算_基本取引表!AR7/計算_基本取引表!AR$133, 計算_投入係数表!AR7)</f>
        <v>#DIV/0!</v>
      </c>
      <c r="AS146" s="194" t="e">
        <f>IF(AS$142="分類不明", 計算_基本取引表!AS7/計算_基本取引表!AS$133, 計算_投入係数表!AS7)</f>
        <v>#DIV/0!</v>
      </c>
      <c r="AT146" s="194" t="e">
        <f>IF(AT$142="分類不明", 計算_基本取引表!AT7/計算_基本取引表!AT$133, 計算_投入係数表!AT7)</f>
        <v>#DIV/0!</v>
      </c>
      <c r="AU146" s="194" t="e">
        <f>IF(AU$142="分類不明", 計算_基本取引表!AU7/計算_基本取引表!AU$133, 計算_投入係数表!AU7)</f>
        <v>#DIV/0!</v>
      </c>
      <c r="AV146" s="194" t="e">
        <f>IF(AV$142="分類不明", 計算_基本取引表!AV7/計算_基本取引表!AV$133, 計算_投入係数表!AV7)</f>
        <v>#DIV/0!</v>
      </c>
      <c r="AW146" s="194" t="e">
        <f>IF(AW$142="分類不明", 計算_基本取引表!AW7/計算_基本取引表!AW$133, 計算_投入係数表!AW7)</f>
        <v>#DIV/0!</v>
      </c>
      <c r="AX146" s="194" t="e">
        <f>IF(AX$142="分類不明", 計算_基本取引表!AX7/計算_基本取引表!AX$133, 計算_投入係数表!AX7)</f>
        <v>#DIV/0!</v>
      </c>
      <c r="AY146" s="194" t="e">
        <f>IF(AY$142="分類不明", 計算_基本取引表!AY7/計算_基本取引表!AY$133, 計算_投入係数表!AY7)</f>
        <v>#DIV/0!</v>
      </c>
      <c r="AZ146" s="194" t="e">
        <f>IF(AZ$142="分類不明", 計算_基本取引表!AZ7/計算_基本取引表!AZ$133, 計算_投入係数表!AZ7)</f>
        <v>#DIV/0!</v>
      </c>
      <c r="BA146" s="194" t="e">
        <f>IF(BA$142="分類不明", 計算_基本取引表!BA7/計算_基本取引表!BA$133, 計算_投入係数表!BA7)</f>
        <v>#DIV/0!</v>
      </c>
      <c r="BB146" s="194" t="e">
        <f>IF(BB$142="分類不明", 計算_基本取引表!BB7/計算_基本取引表!BB$133, 計算_投入係数表!BB7)</f>
        <v>#DIV/0!</v>
      </c>
      <c r="BC146" s="194" t="e">
        <f>IF(BC$142="分類不明", 計算_基本取引表!BC7/計算_基本取引表!BC$133, 計算_投入係数表!BC7)</f>
        <v>#DIV/0!</v>
      </c>
      <c r="BD146" s="194" t="e">
        <f>IF(BD$142="分類不明", 計算_基本取引表!BD7/計算_基本取引表!BD$133, 計算_投入係数表!BD7)</f>
        <v>#DIV/0!</v>
      </c>
      <c r="BE146" s="194" t="e">
        <f>IF(BE$142="分類不明", 計算_基本取引表!BE7/計算_基本取引表!BE$133, 計算_投入係数表!BE7)</f>
        <v>#DIV/0!</v>
      </c>
      <c r="BF146" s="194" t="e">
        <f>IF(BF$142="分類不明", 計算_基本取引表!BF7/計算_基本取引表!BF$133, 計算_投入係数表!BF7)</f>
        <v>#DIV/0!</v>
      </c>
      <c r="BG146" s="194" t="e">
        <f>IF(BG$142="分類不明", 計算_基本取引表!BG7/計算_基本取引表!BG$133, 計算_投入係数表!BG7)</f>
        <v>#DIV/0!</v>
      </c>
      <c r="BH146" s="194" t="e">
        <f>IF(BH$142="分類不明", 計算_基本取引表!BH7/計算_基本取引表!BH$133, 計算_投入係数表!BH7)</f>
        <v>#DIV/0!</v>
      </c>
      <c r="BI146" s="194" t="e">
        <f>IF(BI$142="分類不明", 計算_基本取引表!BI7/計算_基本取引表!BI$133, 計算_投入係数表!BI7)</f>
        <v>#DIV/0!</v>
      </c>
      <c r="BJ146" s="194" t="e">
        <f>IF(BJ$142="分類不明", 計算_基本取引表!BJ7/計算_基本取引表!BJ$133, 計算_投入係数表!BJ7)</f>
        <v>#DIV/0!</v>
      </c>
      <c r="BK146" s="194" t="e">
        <f>IF(BK$142="分類不明", 計算_基本取引表!BK7/計算_基本取引表!BK$133, 計算_投入係数表!BK7)</f>
        <v>#DIV/0!</v>
      </c>
      <c r="BL146" s="194" t="e">
        <f>IF(BL$142="分類不明", 計算_基本取引表!BL7/計算_基本取引表!BL$133, 計算_投入係数表!BL7)</f>
        <v>#DIV/0!</v>
      </c>
      <c r="BM146" s="194" t="e">
        <f>IF(BM$142="分類不明", 計算_基本取引表!BM7/計算_基本取引表!BM$133, 計算_投入係数表!BM7)</f>
        <v>#DIV/0!</v>
      </c>
      <c r="BN146" s="194" t="e">
        <f>IF(BN$142="分類不明", 計算_基本取引表!BN7/計算_基本取引表!BN$133, 計算_投入係数表!BN7)</f>
        <v>#DIV/0!</v>
      </c>
      <c r="BO146" s="194" t="e">
        <f>IF(BO$142="分類不明", 計算_基本取引表!BO7/計算_基本取引表!BO$133, 計算_投入係数表!BO7)</f>
        <v>#DIV/0!</v>
      </c>
      <c r="BP146" s="194" t="e">
        <f>IF(BP$142="分類不明", 計算_基本取引表!BP7/計算_基本取引表!BP$133, 計算_投入係数表!BP7)</f>
        <v>#DIV/0!</v>
      </c>
      <c r="BQ146" s="194" t="e">
        <f>IF(BQ$142="分類不明", 計算_基本取引表!BQ7/計算_基本取引表!BQ$133, 計算_投入係数表!BQ7)</f>
        <v>#DIV/0!</v>
      </c>
      <c r="BR146" s="194" t="e">
        <f>IF(BR$142="分類不明", 計算_基本取引表!BR7/計算_基本取引表!BR$133, 計算_投入係数表!BR7)</f>
        <v>#DIV/0!</v>
      </c>
      <c r="BS146" s="194" t="e">
        <f>IF(BS$142="分類不明", 計算_基本取引表!BS7/計算_基本取引表!BS$133, 計算_投入係数表!BS7)</f>
        <v>#DIV/0!</v>
      </c>
      <c r="BT146" s="194" t="e">
        <f>IF(BT$142="分類不明", 計算_基本取引表!BT7/計算_基本取引表!BT$133, 計算_投入係数表!BT7)</f>
        <v>#DIV/0!</v>
      </c>
      <c r="BU146" s="194" t="e">
        <f>IF(BU$142="分類不明", 計算_基本取引表!BU7/計算_基本取引表!BU$133, 計算_投入係数表!BU7)</f>
        <v>#DIV/0!</v>
      </c>
      <c r="BV146" s="194" t="e">
        <f>IF(BV$142="分類不明", 計算_基本取引表!BV7/計算_基本取引表!BV$133, 計算_投入係数表!BV7)</f>
        <v>#DIV/0!</v>
      </c>
      <c r="BW146" s="194" t="e">
        <f>IF(BW$142="分類不明", 計算_基本取引表!BW7/計算_基本取引表!BW$133, 計算_投入係数表!BW7)</f>
        <v>#DIV/0!</v>
      </c>
      <c r="BX146" s="194" t="e">
        <f>IF(BX$142="分類不明", 計算_基本取引表!BX7/計算_基本取引表!BX$133, 計算_投入係数表!BX7)</f>
        <v>#DIV/0!</v>
      </c>
      <c r="BY146" s="194" t="e">
        <f>IF(BY$142="分類不明", 計算_基本取引表!BY7/計算_基本取引表!BY$133, 計算_投入係数表!BY7)</f>
        <v>#DIV/0!</v>
      </c>
      <c r="BZ146" s="194" t="e">
        <f>IF(BZ$142="分類不明", 計算_基本取引表!BZ7/計算_基本取引表!BZ$133, 計算_投入係数表!BZ7)</f>
        <v>#DIV/0!</v>
      </c>
      <c r="CA146" s="194" t="e">
        <f>IF(CA$142="分類不明", 計算_基本取引表!CA7/計算_基本取引表!CA$133, 計算_投入係数表!CA7)</f>
        <v>#DIV/0!</v>
      </c>
      <c r="CB146" s="194" t="e">
        <f>IF(CB$142="分類不明", 計算_基本取引表!CB7/計算_基本取引表!CB$133, 計算_投入係数表!CB7)</f>
        <v>#DIV/0!</v>
      </c>
      <c r="CC146" s="194" t="e">
        <f>IF(CC$142="分類不明", 計算_基本取引表!CC7/計算_基本取引表!CC$133, 計算_投入係数表!CC7)</f>
        <v>#DIV/0!</v>
      </c>
      <c r="CD146" s="194" t="e">
        <f>IF(CD$142="分類不明", 計算_基本取引表!CD7/計算_基本取引表!CD$133, 計算_投入係数表!CD7)</f>
        <v>#DIV/0!</v>
      </c>
      <c r="CE146" s="194" t="e">
        <f>IF(CE$142="分類不明", 計算_基本取引表!CE7/計算_基本取引表!CE$133, 計算_投入係数表!CE7)</f>
        <v>#DIV/0!</v>
      </c>
      <c r="CF146" s="194" t="e">
        <f>IF(CF$142="分類不明", 計算_基本取引表!CF7/計算_基本取引表!CF$133, 計算_投入係数表!CF7)</f>
        <v>#DIV/0!</v>
      </c>
      <c r="CG146" s="194" t="e">
        <f>IF(CG$142="分類不明", 計算_基本取引表!CG7/計算_基本取引表!CG$133, 計算_投入係数表!CG7)</f>
        <v>#DIV/0!</v>
      </c>
      <c r="CH146" s="194" t="e">
        <f>IF(CH$142="分類不明", 計算_基本取引表!CH7/計算_基本取引表!CH$133, 計算_投入係数表!CH7)</f>
        <v>#DIV/0!</v>
      </c>
      <c r="CI146" s="194" t="e">
        <f>IF(CI$142="分類不明", 計算_基本取引表!CI7/計算_基本取引表!CI$133, 計算_投入係数表!CI7)</f>
        <v>#DIV/0!</v>
      </c>
      <c r="CJ146" s="194" t="e">
        <f>IF(CJ$142="分類不明", 計算_基本取引表!CJ7/計算_基本取引表!CJ$133, 計算_投入係数表!CJ7)</f>
        <v>#DIV/0!</v>
      </c>
      <c r="CK146" s="194" t="e">
        <f>IF(CK$142="分類不明", 計算_基本取引表!CK7/計算_基本取引表!CK$133, 計算_投入係数表!CK7)</f>
        <v>#DIV/0!</v>
      </c>
      <c r="CL146" s="194" t="e">
        <f>IF(CL$142="分類不明", 計算_基本取引表!CL7/計算_基本取引表!CL$133, 計算_投入係数表!CL7)</f>
        <v>#DIV/0!</v>
      </c>
      <c r="CM146" s="194" t="e">
        <f>IF(CM$142="分類不明", 計算_基本取引表!CM7/計算_基本取引表!CM$133, 計算_投入係数表!CM7)</f>
        <v>#DIV/0!</v>
      </c>
      <c r="CN146" s="194" t="e">
        <f>IF(CN$142="分類不明", 計算_基本取引表!CN7/計算_基本取引表!CN$133, 計算_投入係数表!CN7)</f>
        <v>#DIV/0!</v>
      </c>
      <c r="CO146" s="194" t="e">
        <f>IF(CO$142="分類不明", 計算_基本取引表!CO7/計算_基本取引表!CO$133, 計算_投入係数表!CO7)</f>
        <v>#DIV/0!</v>
      </c>
      <c r="CP146" s="194" t="e">
        <f>IF(CP$142="分類不明", 計算_基本取引表!CP7/計算_基本取引表!CP$133, 計算_投入係数表!CP7)</f>
        <v>#DIV/0!</v>
      </c>
      <c r="CQ146" s="194" t="e">
        <f>IF(CQ$142="分類不明", 計算_基本取引表!CQ7/計算_基本取引表!CQ$133, 計算_投入係数表!CQ7)</f>
        <v>#DIV/0!</v>
      </c>
      <c r="CR146" s="194" t="e">
        <f>IF(CR$142="分類不明", 計算_基本取引表!CR7/計算_基本取引表!CR$133, 計算_投入係数表!CR7)</f>
        <v>#DIV/0!</v>
      </c>
      <c r="CS146" s="194" t="e">
        <f>IF(CS$142="分類不明", 計算_基本取引表!CS7/計算_基本取引表!CS$133, 計算_投入係数表!CS7)</f>
        <v>#DIV/0!</v>
      </c>
      <c r="CT146" s="194" t="e">
        <f>IF(CT$142="分類不明", 計算_基本取引表!CT7/計算_基本取引表!CT$133, 計算_投入係数表!CT7)</f>
        <v>#DIV/0!</v>
      </c>
      <c r="CU146" s="194" t="e">
        <f>IF(CU$142="分類不明", 計算_基本取引表!CU7/計算_基本取引表!CU$133, 計算_投入係数表!CU7)</f>
        <v>#DIV/0!</v>
      </c>
      <c r="CV146" s="194" t="e">
        <f>IF(CV$142="分類不明", 計算_基本取引表!CV7/計算_基本取引表!CV$133, 計算_投入係数表!CV7)</f>
        <v>#DIV/0!</v>
      </c>
      <c r="CW146" s="194" t="e">
        <f>IF(CW$142="分類不明", 計算_基本取引表!CW7/計算_基本取引表!CW$133, 計算_投入係数表!CW7)</f>
        <v>#DIV/0!</v>
      </c>
      <c r="CX146" s="194" t="e">
        <f>IF(CX$142="分類不明", 計算_基本取引表!CX7/計算_基本取引表!CX$133, 計算_投入係数表!CX7)</f>
        <v>#DIV/0!</v>
      </c>
      <c r="CY146" s="194" t="e">
        <f>IF(CY$142="分類不明", 計算_基本取引表!CY7/計算_基本取引表!CY$133, 計算_投入係数表!CY7)</f>
        <v>#DIV/0!</v>
      </c>
      <c r="CZ146" s="194" t="e">
        <f>IF(CZ$142="分類不明", 計算_基本取引表!CZ7/計算_基本取引表!CZ$133, 計算_投入係数表!CZ7)</f>
        <v>#DIV/0!</v>
      </c>
      <c r="DA146" s="194" t="e">
        <f>IF(DA$142="分類不明", 計算_基本取引表!DA7/計算_基本取引表!DA$133, 計算_投入係数表!DA7)</f>
        <v>#DIV/0!</v>
      </c>
      <c r="DB146" s="194" t="e">
        <f>IF(DB$142="分類不明", 計算_基本取引表!DB7/計算_基本取引表!DB$133, 計算_投入係数表!DB7)</f>
        <v>#DIV/0!</v>
      </c>
      <c r="DC146" s="194" t="e">
        <f>IF(DC$142="分類不明", 計算_基本取引表!DC7/計算_基本取引表!DC$133, 計算_投入係数表!DC7)</f>
        <v>#DIV/0!</v>
      </c>
      <c r="DD146" s="194" t="e">
        <f>IF(DD$142="分類不明", 計算_基本取引表!DD7/計算_基本取引表!DD$133, 計算_投入係数表!DD7)</f>
        <v>#DIV/0!</v>
      </c>
      <c r="DE146" s="194" t="e">
        <f>IF(DE$142="分類不明", 計算_基本取引表!DE7/計算_基本取引表!DE$133, 計算_投入係数表!DE7)</f>
        <v>#DIV/0!</v>
      </c>
      <c r="DF146" s="194" t="e">
        <f>IF(DF$142="分類不明", 計算_基本取引表!DF7/計算_基本取引表!DF$133, 計算_投入係数表!DF7)</f>
        <v>#DIV/0!</v>
      </c>
      <c r="DG146" s="194" t="e">
        <f>IF(DG$142="分類不明", 計算_基本取引表!DG7/計算_基本取引表!DG$133, 計算_投入係数表!DG7)</f>
        <v>#DIV/0!</v>
      </c>
      <c r="DH146" s="194" t="e">
        <f>IF(DH$142="分類不明", 計算_基本取引表!DH7/計算_基本取引表!DH$133, 計算_投入係数表!DH7)</f>
        <v>#DIV/0!</v>
      </c>
      <c r="DI146" s="194" t="e">
        <f>IF(DI$142="分類不明", 計算_基本取引表!DI7/計算_基本取引表!DI$133, 計算_投入係数表!DI7)</f>
        <v>#DIV/0!</v>
      </c>
      <c r="DJ146" s="194" t="e">
        <f>IF(DJ$142="分類不明", 計算_基本取引表!DJ7/計算_基本取引表!DJ$133, 計算_投入係数表!DJ7)</f>
        <v>#DIV/0!</v>
      </c>
      <c r="DK146" s="194" t="e">
        <f>IF(DK$142="分類不明", 計算_基本取引表!DK7/計算_基本取引表!DK$133, 計算_投入係数表!DK7)</f>
        <v>#DIV/0!</v>
      </c>
      <c r="DL146" s="194" t="e">
        <f>IF(DL$142="分類不明", 計算_基本取引表!DL7/計算_基本取引表!DL$133, 計算_投入係数表!DL7)</f>
        <v>#DIV/0!</v>
      </c>
      <c r="DM146" s="194" t="e">
        <f>IF(DM$142="分類不明", 計算_基本取引表!DM7/計算_基本取引表!DM$133, 計算_投入係数表!DM7)</f>
        <v>#DIV/0!</v>
      </c>
      <c r="DN146" s="194" t="e">
        <f>IF(DN$142="分類不明", 計算_基本取引表!DN7/計算_基本取引表!DN$133, 計算_投入係数表!DN7)</f>
        <v>#DIV/0!</v>
      </c>
      <c r="DO146" s="194" t="e">
        <f>IF(DO$142="分類不明", 計算_基本取引表!DO7/計算_基本取引表!DO$133, 計算_投入係数表!DO7)</f>
        <v>#DIV/0!</v>
      </c>
      <c r="DP146" s="194" t="e">
        <f>IF(DP$142="分類不明", 計算_基本取引表!DP7/計算_基本取引表!DP$133, 計算_投入係数表!DP7)</f>
        <v>#DIV/0!</v>
      </c>
      <c r="DQ146" s="194" t="e">
        <f>IF(DQ$142="分類不明", 計算_基本取引表!DQ7/計算_基本取引表!DQ$133, 計算_投入係数表!DQ7)</f>
        <v>#DIV/0!</v>
      </c>
      <c r="DR146" s="194" t="e">
        <f>IF(DR$142="分類不明", 計算_基本取引表!DR7/計算_基本取引表!DR$133, 計算_投入係数表!DR7)</f>
        <v>#DIV/0!</v>
      </c>
      <c r="DS146" s="194" t="e">
        <f>IF(DS$142="分類不明", 計算_基本取引表!DS7/計算_基本取引表!DS$133, 計算_投入係数表!DS7)</f>
        <v>#DIV/0!</v>
      </c>
      <c r="DT146" s="23">
        <f ca="1">計算_基本取引表!DT7/計算_基本取引表!DT$133</f>
        <v>2.4917317375455075E-2</v>
      </c>
    </row>
    <row r="147" spans="2:124" x14ac:dyDescent="0.25">
      <c r="B147" s="53">
        <v>5</v>
      </c>
      <c r="C147" s="192" t="str">
        <v>製造業</v>
      </c>
      <c r="D147" s="193">
        <f>IF(D$142="分類不明", 計算_基本取引表!D8/計算_基本取引表!D$133, 計算_投入係数表!D8)</f>
        <v>0.21218081179061601</v>
      </c>
      <c r="E147" s="194">
        <f>IF(E$142="分類不明", 計算_基本取引表!E8/計算_基本取引表!E$133, 計算_投入係数表!E8)</f>
        <v>6.1350553028179641E-2</v>
      </c>
      <c r="F147" s="194">
        <f>IF(F$142="分類不明", 計算_基本取引表!F8/計算_基本取引表!F$133, 計算_投入係数表!F8)</f>
        <v>0.29931467611550783</v>
      </c>
      <c r="G147" s="194">
        <f>IF(G$142="分類不明", 計算_基本取引表!G8/計算_基本取引表!G$133, 計算_投入係数表!G8)</f>
        <v>0.14138780078343594</v>
      </c>
      <c r="H147" s="194">
        <f>IF(H$142="分類不明", 計算_基本取引表!H8/計算_基本取引表!H$133, 計算_投入係数表!H8)</f>
        <v>0.31048721882491254</v>
      </c>
      <c r="I147" s="194">
        <f>IF(I$142="分類不明", 計算_基本取引表!I8/計算_基本取引表!I$133, 計算_投入係数表!I8)</f>
        <v>0.24814150358300924</v>
      </c>
      <c r="J147" s="194">
        <f>IF(J$142="分類不明", 計算_基本取引表!J8/計算_基本取引表!J$133, 計算_投入係数表!J8)</f>
        <v>0.11817620448776241</v>
      </c>
      <c r="K147" s="194">
        <f>IF(K$142="分類不明", 計算_基本取引表!K8/計算_基本取引表!K$133, 計算_投入係数表!K8)</f>
        <v>4.9385074402303067E-2</v>
      </c>
      <c r="L147" s="194">
        <f>IF(L$142="分類不明", 計算_基本取引表!L8/計算_基本取引表!L$133, 計算_投入係数表!L8)</f>
        <v>1.214439101411649E-2</v>
      </c>
      <c r="M147" s="194">
        <f>IF(M$142="分類不明", 計算_基本取引表!M8/計算_基本取引表!M$133, 計算_投入係数表!M8)</f>
        <v>9.1473742425104726E-2</v>
      </c>
      <c r="N147" s="194">
        <f>IF(N$142="分類不明", 計算_基本取引表!N8/計算_基本取引表!N$133, 計算_投入係数表!N8)</f>
        <v>9.1687413978152721E-2</v>
      </c>
      <c r="O147" s="194">
        <f>IF(O$142="分類不明", 計算_基本取引表!O8/計算_基本取引表!O$133, 計算_投入係数表!O8)</f>
        <v>0.14765740362768034</v>
      </c>
      <c r="P147" s="194">
        <f ca="1">IF(P$142="分類不明", 計算_基本取引表!P8/計算_基本取引表!P$133, 計算_投入係数表!P8)</f>
        <v>9.9510534973318424E-2</v>
      </c>
      <c r="Q147" s="194" t="e">
        <f>IF(Q$142="分類不明", 計算_基本取引表!Q8/計算_基本取引表!Q$133, 計算_投入係数表!Q8)</f>
        <v>#DIV/0!</v>
      </c>
      <c r="R147" s="194" t="e">
        <f>IF(R$142="分類不明", 計算_基本取引表!R8/計算_基本取引表!R$133, 計算_投入係数表!R8)</f>
        <v>#DIV/0!</v>
      </c>
      <c r="S147" s="194" t="e">
        <f>IF(S$142="分類不明", 計算_基本取引表!S8/計算_基本取引表!S$133, 計算_投入係数表!S8)</f>
        <v>#DIV/0!</v>
      </c>
      <c r="T147" s="194" t="e">
        <f>IF(T$142="分類不明", 計算_基本取引表!T8/計算_基本取引表!T$133, 計算_投入係数表!T8)</f>
        <v>#DIV/0!</v>
      </c>
      <c r="U147" s="194" t="e">
        <f>IF(U$142="分類不明", 計算_基本取引表!U8/計算_基本取引表!U$133, 計算_投入係数表!U8)</f>
        <v>#DIV/0!</v>
      </c>
      <c r="V147" s="194" t="e">
        <f>IF(V$142="分類不明", 計算_基本取引表!V8/計算_基本取引表!V$133, 計算_投入係数表!V8)</f>
        <v>#DIV/0!</v>
      </c>
      <c r="W147" s="194" t="e">
        <f>IF(W$142="分類不明", 計算_基本取引表!W8/計算_基本取引表!W$133, 計算_投入係数表!W8)</f>
        <v>#DIV/0!</v>
      </c>
      <c r="X147" s="194" t="e">
        <f>IF(X$142="分類不明", 計算_基本取引表!X8/計算_基本取引表!X$133, 計算_投入係数表!X8)</f>
        <v>#DIV/0!</v>
      </c>
      <c r="Y147" s="194" t="e">
        <f>IF(Y$142="分類不明", 計算_基本取引表!Y8/計算_基本取引表!Y$133, 計算_投入係数表!Y8)</f>
        <v>#DIV/0!</v>
      </c>
      <c r="Z147" s="194" t="e">
        <f>IF(Z$142="分類不明", 計算_基本取引表!Z8/計算_基本取引表!Z$133, 計算_投入係数表!Z8)</f>
        <v>#DIV/0!</v>
      </c>
      <c r="AA147" s="194" t="e">
        <f>IF(AA$142="分類不明", 計算_基本取引表!AA8/計算_基本取引表!AA$133, 計算_投入係数表!AA8)</f>
        <v>#DIV/0!</v>
      </c>
      <c r="AB147" s="194" t="e">
        <f>IF(AB$142="分類不明", 計算_基本取引表!AB8/計算_基本取引表!AB$133, 計算_投入係数表!AB8)</f>
        <v>#DIV/0!</v>
      </c>
      <c r="AC147" s="194" t="e">
        <f>IF(AC$142="分類不明", 計算_基本取引表!AC8/計算_基本取引表!AC$133, 計算_投入係数表!AC8)</f>
        <v>#DIV/0!</v>
      </c>
      <c r="AD147" s="194" t="e">
        <f>IF(AD$142="分類不明", 計算_基本取引表!AD8/計算_基本取引表!AD$133, 計算_投入係数表!AD8)</f>
        <v>#DIV/0!</v>
      </c>
      <c r="AE147" s="194" t="e">
        <f>IF(AE$142="分類不明", 計算_基本取引表!AE8/計算_基本取引表!AE$133, 計算_投入係数表!AE8)</f>
        <v>#DIV/0!</v>
      </c>
      <c r="AF147" s="194" t="e">
        <f>IF(AF$142="分類不明", 計算_基本取引表!AF8/計算_基本取引表!AF$133, 計算_投入係数表!AF8)</f>
        <v>#DIV/0!</v>
      </c>
      <c r="AG147" s="194" t="e">
        <f>IF(AG$142="分類不明", 計算_基本取引表!AG8/計算_基本取引表!AG$133, 計算_投入係数表!AG8)</f>
        <v>#DIV/0!</v>
      </c>
      <c r="AH147" s="194" t="e">
        <f>IF(AH$142="分類不明", 計算_基本取引表!AH8/計算_基本取引表!AH$133, 計算_投入係数表!AH8)</f>
        <v>#DIV/0!</v>
      </c>
      <c r="AI147" s="194" t="e">
        <f>IF(AI$142="分類不明", 計算_基本取引表!AI8/計算_基本取引表!AI$133, 計算_投入係数表!AI8)</f>
        <v>#DIV/0!</v>
      </c>
      <c r="AJ147" s="194" t="e">
        <f>IF(AJ$142="分類不明", 計算_基本取引表!AJ8/計算_基本取引表!AJ$133, 計算_投入係数表!AJ8)</f>
        <v>#DIV/0!</v>
      </c>
      <c r="AK147" s="194" t="e">
        <f>IF(AK$142="分類不明", 計算_基本取引表!AK8/計算_基本取引表!AK$133, 計算_投入係数表!AK8)</f>
        <v>#DIV/0!</v>
      </c>
      <c r="AL147" s="194" t="e">
        <f>IF(AL$142="分類不明", 計算_基本取引表!AL8/計算_基本取引表!AL$133, 計算_投入係数表!AL8)</f>
        <v>#DIV/0!</v>
      </c>
      <c r="AM147" s="194" t="e">
        <f>IF(AM$142="分類不明", 計算_基本取引表!AM8/計算_基本取引表!AM$133, 計算_投入係数表!AM8)</f>
        <v>#DIV/0!</v>
      </c>
      <c r="AN147" s="194" t="e">
        <f>IF(AN$142="分類不明", 計算_基本取引表!AN8/計算_基本取引表!AN$133, 計算_投入係数表!AN8)</f>
        <v>#DIV/0!</v>
      </c>
      <c r="AO147" s="194" t="e">
        <f>IF(AO$142="分類不明", 計算_基本取引表!AO8/計算_基本取引表!AO$133, 計算_投入係数表!AO8)</f>
        <v>#DIV/0!</v>
      </c>
      <c r="AP147" s="194" t="e">
        <f>IF(AP$142="分類不明", 計算_基本取引表!AP8/計算_基本取引表!AP$133, 計算_投入係数表!AP8)</f>
        <v>#DIV/0!</v>
      </c>
      <c r="AQ147" s="194" t="e">
        <f>IF(AQ$142="分類不明", 計算_基本取引表!AQ8/計算_基本取引表!AQ$133, 計算_投入係数表!AQ8)</f>
        <v>#DIV/0!</v>
      </c>
      <c r="AR147" s="194" t="e">
        <f>IF(AR$142="分類不明", 計算_基本取引表!AR8/計算_基本取引表!AR$133, 計算_投入係数表!AR8)</f>
        <v>#DIV/0!</v>
      </c>
      <c r="AS147" s="194" t="e">
        <f>IF(AS$142="分類不明", 計算_基本取引表!AS8/計算_基本取引表!AS$133, 計算_投入係数表!AS8)</f>
        <v>#DIV/0!</v>
      </c>
      <c r="AT147" s="194" t="e">
        <f>IF(AT$142="分類不明", 計算_基本取引表!AT8/計算_基本取引表!AT$133, 計算_投入係数表!AT8)</f>
        <v>#DIV/0!</v>
      </c>
      <c r="AU147" s="194" t="e">
        <f>IF(AU$142="分類不明", 計算_基本取引表!AU8/計算_基本取引表!AU$133, 計算_投入係数表!AU8)</f>
        <v>#DIV/0!</v>
      </c>
      <c r="AV147" s="194" t="e">
        <f>IF(AV$142="分類不明", 計算_基本取引表!AV8/計算_基本取引表!AV$133, 計算_投入係数表!AV8)</f>
        <v>#DIV/0!</v>
      </c>
      <c r="AW147" s="194" t="e">
        <f>IF(AW$142="分類不明", 計算_基本取引表!AW8/計算_基本取引表!AW$133, 計算_投入係数表!AW8)</f>
        <v>#DIV/0!</v>
      </c>
      <c r="AX147" s="194" t="e">
        <f>IF(AX$142="分類不明", 計算_基本取引表!AX8/計算_基本取引表!AX$133, 計算_投入係数表!AX8)</f>
        <v>#DIV/0!</v>
      </c>
      <c r="AY147" s="194" t="e">
        <f>IF(AY$142="分類不明", 計算_基本取引表!AY8/計算_基本取引表!AY$133, 計算_投入係数表!AY8)</f>
        <v>#DIV/0!</v>
      </c>
      <c r="AZ147" s="194" t="e">
        <f>IF(AZ$142="分類不明", 計算_基本取引表!AZ8/計算_基本取引表!AZ$133, 計算_投入係数表!AZ8)</f>
        <v>#DIV/0!</v>
      </c>
      <c r="BA147" s="194" t="e">
        <f>IF(BA$142="分類不明", 計算_基本取引表!BA8/計算_基本取引表!BA$133, 計算_投入係数表!BA8)</f>
        <v>#DIV/0!</v>
      </c>
      <c r="BB147" s="194" t="e">
        <f>IF(BB$142="分類不明", 計算_基本取引表!BB8/計算_基本取引表!BB$133, 計算_投入係数表!BB8)</f>
        <v>#DIV/0!</v>
      </c>
      <c r="BC147" s="194" t="e">
        <f>IF(BC$142="分類不明", 計算_基本取引表!BC8/計算_基本取引表!BC$133, 計算_投入係数表!BC8)</f>
        <v>#DIV/0!</v>
      </c>
      <c r="BD147" s="194" t="e">
        <f>IF(BD$142="分類不明", 計算_基本取引表!BD8/計算_基本取引表!BD$133, 計算_投入係数表!BD8)</f>
        <v>#DIV/0!</v>
      </c>
      <c r="BE147" s="194" t="e">
        <f>IF(BE$142="分類不明", 計算_基本取引表!BE8/計算_基本取引表!BE$133, 計算_投入係数表!BE8)</f>
        <v>#DIV/0!</v>
      </c>
      <c r="BF147" s="194" t="e">
        <f>IF(BF$142="分類不明", 計算_基本取引表!BF8/計算_基本取引表!BF$133, 計算_投入係数表!BF8)</f>
        <v>#DIV/0!</v>
      </c>
      <c r="BG147" s="194" t="e">
        <f>IF(BG$142="分類不明", 計算_基本取引表!BG8/計算_基本取引表!BG$133, 計算_投入係数表!BG8)</f>
        <v>#DIV/0!</v>
      </c>
      <c r="BH147" s="194" t="e">
        <f>IF(BH$142="分類不明", 計算_基本取引表!BH8/計算_基本取引表!BH$133, 計算_投入係数表!BH8)</f>
        <v>#DIV/0!</v>
      </c>
      <c r="BI147" s="194" t="e">
        <f>IF(BI$142="分類不明", 計算_基本取引表!BI8/計算_基本取引表!BI$133, 計算_投入係数表!BI8)</f>
        <v>#DIV/0!</v>
      </c>
      <c r="BJ147" s="194" t="e">
        <f>IF(BJ$142="分類不明", 計算_基本取引表!BJ8/計算_基本取引表!BJ$133, 計算_投入係数表!BJ8)</f>
        <v>#DIV/0!</v>
      </c>
      <c r="BK147" s="194" t="e">
        <f>IF(BK$142="分類不明", 計算_基本取引表!BK8/計算_基本取引表!BK$133, 計算_投入係数表!BK8)</f>
        <v>#DIV/0!</v>
      </c>
      <c r="BL147" s="194" t="e">
        <f>IF(BL$142="分類不明", 計算_基本取引表!BL8/計算_基本取引表!BL$133, 計算_投入係数表!BL8)</f>
        <v>#DIV/0!</v>
      </c>
      <c r="BM147" s="194" t="e">
        <f>IF(BM$142="分類不明", 計算_基本取引表!BM8/計算_基本取引表!BM$133, 計算_投入係数表!BM8)</f>
        <v>#DIV/0!</v>
      </c>
      <c r="BN147" s="194" t="e">
        <f>IF(BN$142="分類不明", 計算_基本取引表!BN8/計算_基本取引表!BN$133, 計算_投入係数表!BN8)</f>
        <v>#DIV/0!</v>
      </c>
      <c r="BO147" s="194" t="e">
        <f>IF(BO$142="分類不明", 計算_基本取引表!BO8/計算_基本取引表!BO$133, 計算_投入係数表!BO8)</f>
        <v>#DIV/0!</v>
      </c>
      <c r="BP147" s="194" t="e">
        <f>IF(BP$142="分類不明", 計算_基本取引表!BP8/計算_基本取引表!BP$133, 計算_投入係数表!BP8)</f>
        <v>#DIV/0!</v>
      </c>
      <c r="BQ147" s="194" t="e">
        <f>IF(BQ$142="分類不明", 計算_基本取引表!BQ8/計算_基本取引表!BQ$133, 計算_投入係数表!BQ8)</f>
        <v>#DIV/0!</v>
      </c>
      <c r="BR147" s="194" t="e">
        <f>IF(BR$142="分類不明", 計算_基本取引表!BR8/計算_基本取引表!BR$133, 計算_投入係数表!BR8)</f>
        <v>#DIV/0!</v>
      </c>
      <c r="BS147" s="194" t="e">
        <f>IF(BS$142="分類不明", 計算_基本取引表!BS8/計算_基本取引表!BS$133, 計算_投入係数表!BS8)</f>
        <v>#DIV/0!</v>
      </c>
      <c r="BT147" s="194" t="e">
        <f>IF(BT$142="分類不明", 計算_基本取引表!BT8/計算_基本取引表!BT$133, 計算_投入係数表!BT8)</f>
        <v>#DIV/0!</v>
      </c>
      <c r="BU147" s="194" t="e">
        <f>IF(BU$142="分類不明", 計算_基本取引表!BU8/計算_基本取引表!BU$133, 計算_投入係数表!BU8)</f>
        <v>#DIV/0!</v>
      </c>
      <c r="BV147" s="194" t="e">
        <f>IF(BV$142="分類不明", 計算_基本取引表!BV8/計算_基本取引表!BV$133, 計算_投入係数表!BV8)</f>
        <v>#DIV/0!</v>
      </c>
      <c r="BW147" s="194" t="e">
        <f>IF(BW$142="分類不明", 計算_基本取引表!BW8/計算_基本取引表!BW$133, 計算_投入係数表!BW8)</f>
        <v>#DIV/0!</v>
      </c>
      <c r="BX147" s="194" t="e">
        <f>IF(BX$142="分類不明", 計算_基本取引表!BX8/計算_基本取引表!BX$133, 計算_投入係数表!BX8)</f>
        <v>#DIV/0!</v>
      </c>
      <c r="BY147" s="194" t="e">
        <f>IF(BY$142="分類不明", 計算_基本取引表!BY8/計算_基本取引表!BY$133, 計算_投入係数表!BY8)</f>
        <v>#DIV/0!</v>
      </c>
      <c r="BZ147" s="194" t="e">
        <f>IF(BZ$142="分類不明", 計算_基本取引表!BZ8/計算_基本取引表!BZ$133, 計算_投入係数表!BZ8)</f>
        <v>#DIV/0!</v>
      </c>
      <c r="CA147" s="194" t="e">
        <f>IF(CA$142="分類不明", 計算_基本取引表!CA8/計算_基本取引表!CA$133, 計算_投入係数表!CA8)</f>
        <v>#DIV/0!</v>
      </c>
      <c r="CB147" s="194" t="e">
        <f>IF(CB$142="分類不明", 計算_基本取引表!CB8/計算_基本取引表!CB$133, 計算_投入係数表!CB8)</f>
        <v>#DIV/0!</v>
      </c>
      <c r="CC147" s="194" t="e">
        <f>IF(CC$142="分類不明", 計算_基本取引表!CC8/計算_基本取引表!CC$133, 計算_投入係数表!CC8)</f>
        <v>#DIV/0!</v>
      </c>
      <c r="CD147" s="194" t="e">
        <f>IF(CD$142="分類不明", 計算_基本取引表!CD8/計算_基本取引表!CD$133, 計算_投入係数表!CD8)</f>
        <v>#DIV/0!</v>
      </c>
      <c r="CE147" s="194" t="e">
        <f>IF(CE$142="分類不明", 計算_基本取引表!CE8/計算_基本取引表!CE$133, 計算_投入係数表!CE8)</f>
        <v>#DIV/0!</v>
      </c>
      <c r="CF147" s="194" t="e">
        <f>IF(CF$142="分類不明", 計算_基本取引表!CF8/計算_基本取引表!CF$133, 計算_投入係数表!CF8)</f>
        <v>#DIV/0!</v>
      </c>
      <c r="CG147" s="194" t="e">
        <f>IF(CG$142="分類不明", 計算_基本取引表!CG8/計算_基本取引表!CG$133, 計算_投入係数表!CG8)</f>
        <v>#DIV/0!</v>
      </c>
      <c r="CH147" s="194" t="e">
        <f>IF(CH$142="分類不明", 計算_基本取引表!CH8/計算_基本取引表!CH$133, 計算_投入係数表!CH8)</f>
        <v>#DIV/0!</v>
      </c>
      <c r="CI147" s="194" t="e">
        <f>IF(CI$142="分類不明", 計算_基本取引表!CI8/計算_基本取引表!CI$133, 計算_投入係数表!CI8)</f>
        <v>#DIV/0!</v>
      </c>
      <c r="CJ147" s="194" t="e">
        <f>IF(CJ$142="分類不明", 計算_基本取引表!CJ8/計算_基本取引表!CJ$133, 計算_投入係数表!CJ8)</f>
        <v>#DIV/0!</v>
      </c>
      <c r="CK147" s="194" t="e">
        <f>IF(CK$142="分類不明", 計算_基本取引表!CK8/計算_基本取引表!CK$133, 計算_投入係数表!CK8)</f>
        <v>#DIV/0!</v>
      </c>
      <c r="CL147" s="194" t="e">
        <f>IF(CL$142="分類不明", 計算_基本取引表!CL8/計算_基本取引表!CL$133, 計算_投入係数表!CL8)</f>
        <v>#DIV/0!</v>
      </c>
      <c r="CM147" s="194" t="e">
        <f>IF(CM$142="分類不明", 計算_基本取引表!CM8/計算_基本取引表!CM$133, 計算_投入係数表!CM8)</f>
        <v>#DIV/0!</v>
      </c>
      <c r="CN147" s="194" t="e">
        <f>IF(CN$142="分類不明", 計算_基本取引表!CN8/計算_基本取引表!CN$133, 計算_投入係数表!CN8)</f>
        <v>#DIV/0!</v>
      </c>
      <c r="CO147" s="194" t="e">
        <f>IF(CO$142="分類不明", 計算_基本取引表!CO8/計算_基本取引表!CO$133, 計算_投入係数表!CO8)</f>
        <v>#DIV/0!</v>
      </c>
      <c r="CP147" s="194" t="e">
        <f>IF(CP$142="分類不明", 計算_基本取引表!CP8/計算_基本取引表!CP$133, 計算_投入係数表!CP8)</f>
        <v>#DIV/0!</v>
      </c>
      <c r="CQ147" s="194" t="e">
        <f>IF(CQ$142="分類不明", 計算_基本取引表!CQ8/計算_基本取引表!CQ$133, 計算_投入係数表!CQ8)</f>
        <v>#DIV/0!</v>
      </c>
      <c r="CR147" s="194" t="e">
        <f>IF(CR$142="分類不明", 計算_基本取引表!CR8/計算_基本取引表!CR$133, 計算_投入係数表!CR8)</f>
        <v>#DIV/0!</v>
      </c>
      <c r="CS147" s="194" t="e">
        <f>IF(CS$142="分類不明", 計算_基本取引表!CS8/計算_基本取引表!CS$133, 計算_投入係数表!CS8)</f>
        <v>#DIV/0!</v>
      </c>
      <c r="CT147" s="194" t="e">
        <f>IF(CT$142="分類不明", 計算_基本取引表!CT8/計算_基本取引表!CT$133, 計算_投入係数表!CT8)</f>
        <v>#DIV/0!</v>
      </c>
      <c r="CU147" s="194" t="e">
        <f>IF(CU$142="分類不明", 計算_基本取引表!CU8/計算_基本取引表!CU$133, 計算_投入係数表!CU8)</f>
        <v>#DIV/0!</v>
      </c>
      <c r="CV147" s="194" t="e">
        <f>IF(CV$142="分類不明", 計算_基本取引表!CV8/計算_基本取引表!CV$133, 計算_投入係数表!CV8)</f>
        <v>#DIV/0!</v>
      </c>
      <c r="CW147" s="194" t="e">
        <f>IF(CW$142="分類不明", 計算_基本取引表!CW8/計算_基本取引表!CW$133, 計算_投入係数表!CW8)</f>
        <v>#DIV/0!</v>
      </c>
      <c r="CX147" s="194" t="e">
        <f>IF(CX$142="分類不明", 計算_基本取引表!CX8/計算_基本取引表!CX$133, 計算_投入係数表!CX8)</f>
        <v>#DIV/0!</v>
      </c>
      <c r="CY147" s="194" t="e">
        <f>IF(CY$142="分類不明", 計算_基本取引表!CY8/計算_基本取引表!CY$133, 計算_投入係数表!CY8)</f>
        <v>#DIV/0!</v>
      </c>
      <c r="CZ147" s="194" t="e">
        <f>IF(CZ$142="分類不明", 計算_基本取引表!CZ8/計算_基本取引表!CZ$133, 計算_投入係数表!CZ8)</f>
        <v>#DIV/0!</v>
      </c>
      <c r="DA147" s="194" t="e">
        <f>IF(DA$142="分類不明", 計算_基本取引表!DA8/計算_基本取引表!DA$133, 計算_投入係数表!DA8)</f>
        <v>#DIV/0!</v>
      </c>
      <c r="DB147" s="194" t="e">
        <f>IF(DB$142="分類不明", 計算_基本取引表!DB8/計算_基本取引表!DB$133, 計算_投入係数表!DB8)</f>
        <v>#DIV/0!</v>
      </c>
      <c r="DC147" s="194" t="e">
        <f>IF(DC$142="分類不明", 計算_基本取引表!DC8/計算_基本取引表!DC$133, 計算_投入係数表!DC8)</f>
        <v>#DIV/0!</v>
      </c>
      <c r="DD147" s="194" t="e">
        <f>IF(DD$142="分類不明", 計算_基本取引表!DD8/計算_基本取引表!DD$133, 計算_投入係数表!DD8)</f>
        <v>#DIV/0!</v>
      </c>
      <c r="DE147" s="194" t="e">
        <f>IF(DE$142="分類不明", 計算_基本取引表!DE8/計算_基本取引表!DE$133, 計算_投入係数表!DE8)</f>
        <v>#DIV/0!</v>
      </c>
      <c r="DF147" s="194" t="e">
        <f>IF(DF$142="分類不明", 計算_基本取引表!DF8/計算_基本取引表!DF$133, 計算_投入係数表!DF8)</f>
        <v>#DIV/0!</v>
      </c>
      <c r="DG147" s="194" t="e">
        <f>IF(DG$142="分類不明", 計算_基本取引表!DG8/計算_基本取引表!DG$133, 計算_投入係数表!DG8)</f>
        <v>#DIV/0!</v>
      </c>
      <c r="DH147" s="194" t="e">
        <f>IF(DH$142="分類不明", 計算_基本取引表!DH8/計算_基本取引表!DH$133, 計算_投入係数表!DH8)</f>
        <v>#DIV/0!</v>
      </c>
      <c r="DI147" s="194" t="e">
        <f>IF(DI$142="分類不明", 計算_基本取引表!DI8/計算_基本取引表!DI$133, 計算_投入係数表!DI8)</f>
        <v>#DIV/0!</v>
      </c>
      <c r="DJ147" s="194" t="e">
        <f>IF(DJ$142="分類不明", 計算_基本取引表!DJ8/計算_基本取引表!DJ$133, 計算_投入係数表!DJ8)</f>
        <v>#DIV/0!</v>
      </c>
      <c r="DK147" s="194" t="e">
        <f>IF(DK$142="分類不明", 計算_基本取引表!DK8/計算_基本取引表!DK$133, 計算_投入係数表!DK8)</f>
        <v>#DIV/0!</v>
      </c>
      <c r="DL147" s="194" t="e">
        <f>IF(DL$142="分類不明", 計算_基本取引表!DL8/計算_基本取引表!DL$133, 計算_投入係数表!DL8)</f>
        <v>#DIV/0!</v>
      </c>
      <c r="DM147" s="194" t="e">
        <f>IF(DM$142="分類不明", 計算_基本取引表!DM8/計算_基本取引表!DM$133, 計算_投入係数表!DM8)</f>
        <v>#DIV/0!</v>
      </c>
      <c r="DN147" s="194" t="e">
        <f>IF(DN$142="分類不明", 計算_基本取引表!DN8/計算_基本取引表!DN$133, 計算_投入係数表!DN8)</f>
        <v>#DIV/0!</v>
      </c>
      <c r="DO147" s="194" t="e">
        <f>IF(DO$142="分類不明", 計算_基本取引表!DO8/計算_基本取引表!DO$133, 計算_投入係数表!DO8)</f>
        <v>#DIV/0!</v>
      </c>
      <c r="DP147" s="194" t="e">
        <f>IF(DP$142="分類不明", 計算_基本取引表!DP8/計算_基本取引表!DP$133, 計算_投入係数表!DP8)</f>
        <v>#DIV/0!</v>
      </c>
      <c r="DQ147" s="194" t="e">
        <f>IF(DQ$142="分類不明", 計算_基本取引表!DQ8/計算_基本取引表!DQ$133, 計算_投入係数表!DQ8)</f>
        <v>#DIV/0!</v>
      </c>
      <c r="DR147" s="194" t="e">
        <f>IF(DR$142="分類不明", 計算_基本取引表!DR8/計算_基本取引表!DR$133, 計算_投入係数表!DR8)</f>
        <v>#DIV/0!</v>
      </c>
      <c r="DS147" s="194" t="e">
        <f>IF(DS$142="分類不明", 計算_基本取引表!DS8/計算_基本取引表!DS$133, 計算_投入係数表!DS8)</f>
        <v>#DIV/0!</v>
      </c>
      <c r="DT147" s="23">
        <f ca="1">計算_基本取引表!DT8/計算_基本取引表!DT$133</f>
        <v>0.14771349776899759</v>
      </c>
    </row>
    <row r="148" spans="2:124" x14ac:dyDescent="0.25">
      <c r="B148" s="53">
        <v>6</v>
      </c>
      <c r="C148" s="195" t="str">
        <v>建設業</v>
      </c>
      <c r="D148" s="196">
        <f>IF(D$142="分類不明", 計算_基本取引表!D9/計算_基本取引表!D$133, 計算_投入係数表!D9)</f>
        <v>3.6395084292090312E-3</v>
      </c>
      <c r="E148" s="197">
        <f>IF(E$142="分類不明", 計算_基本取引表!E9/計算_基本取引表!E$133, 計算_投入係数表!E9)</f>
        <v>2.5549255082900325E-3</v>
      </c>
      <c r="F148" s="197">
        <f>IF(F$142="分類不明", 計算_基本取引表!F9/計算_基本取引表!F$133, 計算_投入係数表!F9)</f>
        <v>4.7739279879484839E-4</v>
      </c>
      <c r="G148" s="197">
        <f>IF(G$142="分類不明", 計算_基本取引表!G9/計算_基本取引表!G$133, 計算_投入係数表!G9)</f>
        <v>6.5808617795187468E-3</v>
      </c>
      <c r="H148" s="197">
        <f>IF(H$142="分類不明", 計算_基本取引表!H9/計算_基本取引表!H$133, 計算_投入係数表!H9)</f>
        <v>2.3198222020869353E-3</v>
      </c>
      <c r="I148" s="197">
        <f>IF(I$142="分類不明", 計算_基本取引表!I9/計算_基本取引表!I$133, 計算_投入係数表!I9)</f>
        <v>9.5516013994970974E-4</v>
      </c>
      <c r="J148" s="197">
        <f>IF(J$142="分類不明", 計算_基本取引表!J9/計算_基本取引表!J$133, 計算_投入係数表!J9)</f>
        <v>2.6301318363682383E-2</v>
      </c>
      <c r="K148" s="197">
        <f>IF(K$142="分類不明", 計算_基本取引表!K9/計算_基本取引表!K$133, 計算_投入係数表!K9)</f>
        <v>6.235097038013216E-3</v>
      </c>
      <c r="L148" s="197">
        <f>IF(L$142="分類不明", 計算_基本取引表!L9/計算_基本取引表!L$133, 計算_投入係数表!L9)</f>
        <v>3.3016513243296727E-2</v>
      </c>
      <c r="M148" s="197">
        <f>IF(M$142="分類不明", 計算_基本取引表!M9/計算_基本取引表!M$133, 計算_投入係数表!M9)</f>
        <v>5.9204193689669938E-3</v>
      </c>
      <c r="N148" s="197">
        <f>IF(N$142="分類不明", 計算_基本取引表!N9/計算_基本取引表!N$133, 計算_投入係数表!N9)</f>
        <v>5.7589982876107343E-3</v>
      </c>
      <c r="O148" s="197">
        <f>IF(O$142="分類不明", 計算_基本取引表!O9/計算_基本取引表!O$133, 計算_投入係数表!O9)</f>
        <v>4.1907016387710636E-3</v>
      </c>
      <c r="P148" s="197">
        <f ca="1">IF(P$142="分類不明", 計算_基本取引表!P9/計算_基本取引表!P$133, 計算_投入係数表!P9)</f>
        <v>0</v>
      </c>
      <c r="Q148" s="197" t="e">
        <f>IF(Q$142="分類不明", 計算_基本取引表!Q9/計算_基本取引表!Q$133, 計算_投入係数表!Q9)</f>
        <v>#DIV/0!</v>
      </c>
      <c r="R148" s="197" t="e">
        <f>IF(R$142="分類不明", 計算_基本取引表!R9/計算_基本取引表!R$133, 計算_投入係数表!R9)</f>
        <v>#DIV/0!</v>
      </c>
      <c r="S148" s="197" t="e">
        <f>IF(S$142="分類不明", 計算_基本取引表!S9/計算_基本取引表!S$133, 計算_投入係数表!S9)</f>
        <v>#DIV/0!</v>
      </c>
      <c r="T148" s="197" t="e">
        <f>IF(T$142="分類不明", 計算_基本取引表!T9/計算_基本取引表!T$133, 計算_投入係数表!T9)</f>
        <v>#DIV/0!</v>
      </c>
      <c r="U148" s="197" t="e">
        <f>IF(U$142="分類不明", 計算_基本取引表!U9/計算_基本取引表!U$133, 計算_投入係数表!U9)</f>
        <v>#DIV/0!</v>
      </c>
      <c r="V148" s="197" t="e">
        <f>IF(V$142="分類不明", 計算_基本取引表!V9/計算_基本取引表!V$133, 計算_投入係数表!V9)</f>
        <v>#DIV/0!</v>
      </c>
      <c r="W148" s="197" t="e">
        <f>IF(W$142="分類不明", 計算_基本取引表!W9/計算_基本取引表!W$133, 計算_投入係数表!W9)</f>
        <v>#DIV/0!</v>
      </c>
      <c r="X148" s="197" t="e">
        <f>IF(X$142="分類不明", 計算_基本取引表!X9/計算_基本取引表!X$133, 計算_投入係数表!X9)</f>
        <v>#DIV/0!</v>
      </c>
      <c r="Y148" s="197" t="e">
        <f>IF(Y$142="分類不明", 計算_基本取引表!Y9/計算_基本取引表!Y$133, 計算_投入係数表!Y9)</f>
        <v>#DIV/0!</v>
      </c>
      <c r="Z148" s="197" t="e">
        <f>IF(Z$142="分類不明", 計算_基本取引表!Z9/計算_基本取引表!Z$133, 計算_投入係数表!Z9)</f>
        <v>#DIV/0!</v>
      </c>
      <c r="AA148" s="197" t="e">
        <f>IF(AA$142="分類不明", 計算_基本取引表!AA9/計算_基本取引表!AA$133, 計算_投入係数表!AA9)</f>
        <v>#DIV/0!</v>
      </c>
      <c r="AB148" s="197" t="e">
        <f>IF(AB$142="分類不明", 計算_基本取引表!AB9/計算_基本取引表!AB$133, 計算_投入係数表!AB9)</f>
        <v>#DIV/0!</v>
      </c>
      <c r="AC148" s="197" t="e">
        <f>IF(AC$142="分類不明", 計算_基本取引表!AC9/計算_基本取引表!AC$133, 計算_投入係数表!AC9)</f>
        <v>#DIV/0!</v>
      </c>
      <c r="AD148" s="197" t="e">
        <f>IF(AD$142="分類不明", 計算_基本取引表!AD9/計算_基本取引表!AD$133, 計算_投入係数表!AD9)</f>
        <v>#DIV/0!</v>
      </c>
      <c r="AE148" s="197" t="e">
        <f>IF(AE$142="分類不明", 計算_基本取引表!AE9/計算_基本取引表!AE$133, 計算_投入係数表!AE9)</f>
        <v>#DIV/0!</v>
      </c>
      <c r="AF148" s="197" t="e">
        <f>IF(AF$142="分類不明", 計算_基本取引表!AF9/計算_基本取引表!AF$133, 計算_投入係数表!AF9)</f>
        <v>#DIV/0!</v>
      </c>
      <c r="AG148" s="197" t="e">
        <f>IF(AG$142="分類不明", 計算_基本取引表!AG9/計算_基本取引表!AG$133, 計算_投入係数表!AG9)</f>
        <v>#DIV/0!</v>
      </c>
      <c r="AH148" s="197" t="e">
        <f>IF(AH$142="分類不明", 計算_基本取引表!AH9/計算_基本取引表!AH$133, 計算_投入係数表!AH9)</f>
        <v>#DIV/0!</v>
      </c>
      <c r="AI148" s="197" t="e">
        <f>IF(AI$142="分類不明", 計算_基本取引表!AI9/計算_基本取引表!AI$133, 計算_投入係数表!AI9)</f>
        <v>#DIV/0!</v>
      </c>
      <c r="AJ148" s="197" t="e">
        <f>IF(AJ$142="分類不明", 計算_基本取引表!AJ9/計算_基本取引表!AJ$133, 計算_投入係数表!AJ9)</f>
        <v>#DIV/0!</v>
      </c>
      <c r="AK148" s="197" t="e">
        <f>IF(AK$142="分類不明", 計算_基本取引表!AK9/計算_基本取引表!AK$133, 計算_投入係数表!AK9)</f>
        <v>#DIV/0!</v>
      </c>
      <c r="AL148" s="197" t="e">
        <f>IF(AL$142="分類不明", 計算_基本取引表!AL9/計算_基本取引表!AL$133, 計算_投入係数表!AL9)</f>
        <v>#DIV/0!</v>
      </c>
      <c r="AM148" s="197" t="e">
        <f>IF(AM$142="分類不明", 計算_基本取引表!AM9/計算_基本取引表!AM$133, 計算_投入係数表!AM9)</f>
        <v>#DIV/0!</v>
      </c>
      <c r="AN148" s="197" t="e">
        <f>IF(AN$142="分類不明", 計算_基本取引表!AN9/計算_基本取引表!AN$133, 計算_投入係数表!AN9)</f>
        <v>#DIV/0!</v>
      </c>
      <c r="AO148" s="197" t="e">
        <f>IF(AO$142="分類不明", 計算_基本取引表!AO9/計算_基本取引表!AO$133, 計算_投入係数表!AO9)</f>
        <v>#DIV/0!</v>
      </c>
      <c r="AP148" s="197" t="e">
        <f>IF(AP$142="分類不明", 計算_基本取引表!AP9/計算_基本取引表!AP$133, 計算_投入係数表!AP9)</f>
        <v>#DIV/0!</v>
      </c>
      <c r="AQ148" s="197" t="e">
        <f>IF(AQ$142="分類不明", 計算_基本取引表!AQ9/計算_基本取引表!AQ$133, 計算_投入係数表!AQ9)</f>
        <v>#DIV/0!</v>
      </c>
      <c r="AR148" s="197" t="e">
        <f>IF(AR$142="分類不明", 計算_基本取引表!AR9/計算_基本取引表!AR$133, 計算_投入係数表!AR9)</f>
        <v>#DIV/0!</v>
      </c>
      <c r="AS148" s="197" t="e">
        <f>IF(AS$142="分類不明", 計算_基本取引表!AS9/計算_基本取引表!AS$133, 計算_投入係数表!AS9)</f>
        <v>#DIV/0!</v>
      </c>
      <c r="AT148" s="197" t="e">
        <f>IF(AT$142="分類不明", 計算_基本取引表!AT9/計算_基本取引表!AT$133, 計算_投入係数表!AT9)</f>
        <v>#DIV/0!</v>
      </c>
      <c r="AU148" s="197" t="e">
        <f>IF(AU$142="分類不明", 計算_基本取引表!AU9/計算_基本取引表!AU$133, 計算_投入係数表!AU9)</f>
        <v>#DIV/0!</v>
      </c>
      <c r="AV148" s="197" t="e">
        <f>IF(AV$142="分類不明", 計算_基本取引表!AV9/計算_基本取引表!AV$133, 計算_投入係数表!AV9)</f>
        <v>#DIV/0!</v>
      </c>
      <c r="AW148" s="197" t="e">
        <f>IF(AW$142="分類不明", 計算_基本取引表!AW9/計算_基本取引表!AW$133, 計算_投入係数表!AW9)</f>
        <v>#DIV/0!</v>
      </c>
      <c r="AX148" s="197" t="e">
        <f>IF(AX$142="分類不明", 計算_基本取引表!AX9/計算_基本取引表!AX$133, 計算_投入係数表!AX9)</f>
        <v>#DIV/0!</v>
      </c>
      <c r="AY148" s="197" t="e">
        <f>IF(AY$142="分類不明", 計算_基本取引表!AY9/計算_基本取引表!AY$133, 計算_投入係数表!AY9)</f>
        <v>#DIV/0!</v>
      </c>
      <c r="AZ148" s="197" t="e">
        <f>IF(AZ$142="分類不明", 計算_基本取引表!AZ9/計算_基本取引表!AZ$133, 計算_投入係数表!AZ9)</f>
        <v>#DIV/0!</v>
      </c>
      <c r="BA148" s="197" t="e">
        <f>IF(BA$142="分類不明", 計算_基本取引表!BA9/計算_基本取引表!BA$133, 計算_投入係数表!BA9)</f>
        <v>#DIV/0!</v>
      </c>
      <c r="BB148" s="197" t="e">
        <f>IF(BB$142="分類不明", 計算_基本取引表!BB9/計算_基本取引表!BB$133, 計算_投入係数表!BB9)</f>
        <v>#DIV/0!</v>
      </c>
      <c r="BC148" s="197" t="e">
        <f>IF(BC$142="分類不明", 計算_基本取引表!BC9/計算_基本取引表!BC$133, 計算_投入係数表!BC9)</f>
        <v>#DIV/0!</v>
      </c>
      <c r="BD148" s="197" t="e">
        <f>IF(BD$142="分類不明", 計算_基本取引表!BD9/計算_基本取引表!BD$133, 計算_投入係数表!BD9)</f>
        <v>#DIV/0!</v>
      </c>
      <c r="BE148" s="197" t="e">
        <f>IF(BE$142="分類不明", 計算_基本取引表!BE9/計算_基本取引表!BE$133, 計算_投入係数表!BE9)</f>
        <v>#DIV/0!</v>
      </c>
      <c r="BF148" s="197" t="e">
        <f>IF(BF$142="分類不明", 計算_基本取引表!BF9/計算_基本取引表!BF$133, 計算_投入係数表!BF9)</f>
        <v>#DIV/0!</v>
      </c>
      <c r="BG148" s="197" t="e">
        <f>IF(BG$142="分類不明", 計算_基本取引表!BG9/計算_基本取引表!BG$133, 計算_投入係数表!BG9)</f>
        <v>#DIV/0!</v>
      </c>
      <c r="BH148" s="197" t="e">
        <f>IF(BH$142="分類不明", 計算_基本取引表!BH9/計算_基本取引表!BH$133, 計算_投入係数表!BH9)</f>
        <v>#DIV/0!</v>
      </c>
      <c r="BI148" s="197" t="e">
        <f>IF(BI$142="分類不明", 計算_基本取引表!BI9/計算_基本取引表!BI$133, 計算_投入係数表!BI9)</f>
        <v>#DIV/0!</v>
      </c>
      <c r="BJ148" s="197" t="e">
        <f>IF(BJ$142="分類不明", 計算_基本取引表!BJ9/計算_基本取引表!BJ$133, 計算_投入係数表!BJ9)</f>
        <v>#DIV/0!</v>
      </c>
      <c r="BK148" s="197" t="e">
        <f>IF(BK$142="分類不明", 計算_基本取引表!BK9/計算_基本取引表!BK$133, 計算_投入係数表!BK9)</f>
        <v>#DIV/0!</v>
      </c>
      <c r="BL148" s="197" t="e">
        <f>IF(BL$142="分類不明", 計算_基本取引表!BL9/計算_基本取引表!BL$133, 計算_投入係数表!BL9)</f>
        <v>#DIV/0!</v>
      </c>
      <c r="BM148" s="197" t="e">
        <f>IF(BM$142="分類不明", 計算_基本取引表!BM9/計算_基本取引表!BM$133, 計算_投入係数表!BM9)</f>
        <v>#DIV/0!</v>
      </c>
      <c r="BN148" s="197" t="e">
        <f>IF(BN$142="分類不明", 計算_基本取引表!BN9/計算_基本取引表!BN$133, 計算_投入係数表!BN9)</f>
        <v>#DIV/0!</v>
      </c>
      <c r="BO148" s="197" t="e">
        <f>IF(BO$142="分類不明", 計算_基本取引表!BO9/計算_基本取引表!BO$133, 計算_投入係数表!BO9)</f>
        <v>#DIV/0!</v>
      </c>
      <c r="BP148" s="197" t="e">
        <f>IF(BP$142="分類不明", 計算_基本取引表!BP9/計算_基本取引表!BP$133, 計算_投入係数表!BP9)</f>
        <v>#DIV/0!</v>
      </c>
      <c r="BQ148" s="197" t="e">
        <f>IF(BQ$142="分類不明", 計算_基本取引表!BQ9/計算_基本取引表!BQ$133, 計算_投入係数表!BQ9)</f>
        <v>#DIV/0!</v>
      </c>
      <c r="BR148" s="197" t="e">
        <f>IF(BR$142="分類不明", 計算_基本取引表!BR9/計算_基本取引表!BR$133, 計算_投入係数表!BR9)</f>
        <v>#DIV/0!</v>
      </c>
      <c r="BS148" s="197" t="e">
        <f>IF(BS$142="分類不明", 計算_基本取引表!BS9/計算_基本取引表!BS$133, 計算_投入係数表!BS9)</f>
        <v>#DIV/0!</v>
      </c>
      <c r="BT148" s="197" t="e">
        <f>IF(BT$142="分類不明", 計算_基本取引表!BT9/計算_基本取引表!BT$133, 計算_投入係数表!BT9)</f>
        <v>#DIV/0!</v>
      </c>
      <c r="BU148" s="197" t="e">
        <f>IF(BU$142="分類不明", 計算_基本取引表!BU9/計算_基本取引表!BU$133, 計算_投入係数表!BU9)</f>
        <v>#DIV/0!</v>
      </c>
      <c r="BV148" s="197" t="e">
        <f>IF(BV$142="分類不明", 計算_基本取引表!BV9/計算_基本取引表!BV$133, 計算_投入係数表!BV9)</f>
        <v>#DIV/0!</v>
      </c>
      <c r="BW148" s="197" t="e">
        <f>IF(BW$142="分類不明", 計算_基本取引表!BW9/計算_基本取引表!BW$133, 計算_投入係数表!BW9)</f>
        <v>#DIV/0!</v>
      </c>
      <c r="BX148" s="197" t="e">
        <f>IF(BX$142="分類不明", 計算_基本取引表!BX9/計算_基本取引表!BX$133, 計算_投入係数表!BX9)</f>
        <v>#DIV/0!</v>
      </c>
      <c r="BY148" s="197" t="e">
        <f>IF(BY$142="分類不明", 計算_基本取引表!BY9/計算_基本取引表!BY$133, 計算_投入係数表!BY9)</f>
        <v>#DIV/0!</v>
      </c>
      <c r="BZ148" s="197" t="e">
        <f>IF(BZ$142="分類不明", 計算_基本取引表!BZ9/計算_基本取引表!BZ$133, 計算_投入係数表!BZ9)</f>
        <v>#DIV/0!</v>
      </c>
      <c r="CA148" s="197" t="e">
        <f>IF(CA$142="分類不明", 計算_基本取引表!CA9/計算_基本取引表!CA$133, 計算_投入係数表!CA9)</f>
        <v>#DIV/0!</v>
      </c>
      <c r="CB148" s="197" t="e">
        <f>IF(CB$142="分類不明", 計算_基本取引表!CB9/計算_基本取引表!CB$133, 計算_投入係数表!CB9)</f>
        <v>#DIV/0!</v>
      </c>
      <c r="CC148" s="197" t="e">
        <f>IF(CC$142="分類不明", 計算_基本取引表!CC9/計算_基本取引表!CC$133, 計算_投入係数表!CC9)</f>
        <v>#DIV/0!</v>
      </c>
      <c r="CD148" s="197" t="e">
        <f>IF(CD$142="分類不明", 計算_基本取引表!CD9/計算_基本取引表!CD$133, 計算_投入係数表!CD9)</f>
        <v>#DIV/0!</v>
      </c>
      <c r="CE148" s="197" t="e">
        <f>IF(CE$142="分類不明", 計算_基本取引表!CE9/計算_基本取引表!CE$133, 計算_投入係数表!CE9)</f>
        <v>#DIV/0!</v>
      </c>
      <c r="CF148" s="197" t="e">
        <f>IF(CF$142="分類不明", 計算_基本取引表!CF9/計算_基本取引表!CF$133, 計算_投入係数表!CF9)</f>
        <v>#DIV/0!</v>
      </c>
      <c r="CG148" s="197" t="e">
        <f>IF(CG$142="分類不明", 計算_基本取引表!CG9/計算_基本取引表!CG$133, 計算_投入係数表!CG9)</f>
        <v>#DIV/0!</v>
      </c>
      <c r="CH148" s="197" t="e">
        <f>IF(CH$142="分類不明", 計算_基本取引表!CH9/計算_基本取引表!CH$133, 計算_投入係数表!CH9)</f>
        <v>#DIV/0!</v>
      </c>
      <c r="CI148" s="197" t="e">
        <f>IF(CI$142="分類不明", 計算_基本取引表!CI9/計算_基本取引表!CI$133, 計算_投入係数表!CI9)</f>
        <v>#DIV/0!</v>
      </c>
      <c r="CJ148" s="197" t="e">
        <f>IF(CJ$142="分類不明", 計算_基本取引表!CJ9/計算_基本取引表!CJ$133, 計算_投入係数表!CJ9)</f>
        <v>#DIV/0!</v>
      </c>
      <c r="CK148" s="197" t="e">
        <f>IF(CK$142="分類不明", 計算_基本取引表!CK9/計算_基本取引表!CK$133, 計算_投入係数表!CK9)</f>
        <v>#DIV/0!</v>
      </c>
      <c r="CL148" s="197" t="e">
        <f>IF(CL$142="分類不明", 計算_基本取引表!CL9/計算_基本取引表!CL$133, 計算_投入係数表!CL9)</f>
        <v>#DIV/0!</v>
      </c>
      <c r="CM148" s="197" t="e">
        <f>IF(CM$142="分類不明", 計算_基本取引表!CM9/計算_基本取引表!CM$133, 計算_投入係数表!CM9)</f>
        <v>#DIV/0!</v>
      </c>
      <c r="CN148" s="197" t="e">
        <f>IF(CN$142="分類不明", 計算_基本取引表!CN9/計算_基本取引表!CN$133, 計算_投入係数表!CN9)</f>
        <v>#DIV/0!</v>
      </c>
      <c r="CO148" s="197" t="e">
        <f>IF(CO$142="分類不明", 計算_基本取引表!CO9/計算_基本取引表!CO$133, 計算_投入係数表!CO9)</f>
        <v>#DIV/0!</v>
      </c>
      <c r="CP148" s="197" t="e">
        <f>IF(CP$142="分類不明", 計算_基本取引表!CP9/計算_基本取引表!CP$133, 計算_投入係数表!CP9)</f>
        <v>#DIV/0!</v>
      </c>
      <c r="CQ148" s="197" t="e">
        <f>IF(CQ$142="分類不明", 計算_基本取引表!CQ9/計算_基本取引表!CQ$133, 計算_投入係数表!CQ9)</f>
        <v>#DIV/0!</v>
      </c>
      <c r="CR148" s="197" t="e">
        <f>IF(CR$142="分類不明", 計算_基本取引表!CR9/計算_基本取引表!CR$133, 計算_投入係数表!CR9)</f>
        <v>#DIV/0!</v>
      </c>
      <c r="CS148" s="197" t="e">
        <f>IF(CS$142="分類不明", 計算_基本取引表!CS9/計算_基本取引表!CS$133, 計算_投入係数表!CS9)</f>
        <v>#DIV/0!</v>
      </c>
      <c r="CT148" s="197" t="e">
        <f>IF(CT$142="分類不明", 計算_基本取引表!CT9/計算_基本取引表!CT$133, 計算_投入係数表!CT9)</f>
        <v>#DIV/0!</v>
      </c>
      <c r="CU148" s="197" t="e">
        <f>IF(CU$142="分類不明", 計算_基本取引表!CU9/計算_基本取引表!CU$133, 計算_投入係数表!CU9)</f>
        <v>#DIV/0!</v>
      </c>
      <c r="CV148" s="197" t="e">
        <f>IF(CV$142="分類不明", 計算_基本取引表!CV9/計算_基本取引表!CV$133, 計算_投入係数表!CV9)</f>
        <v>#DIV/0!</v>
      </c>
      <c r="CW148" s="197" t="e">
        <f>IF(CW$142="分類不明", 計算_基本取引表!CW9/計算_基本取引表!CW$133, 計算_投入係数表!CW9)</f>
        <v>#DIV/0!</v>
      </c>
      <c r="CX148" s="197" t="e">
        <f>IF(CX$142="分類不明", 計算_基本取引表!CX9/計算_基本取引表!CX$133, 計算_投入係数表!CX9)</f>
        <v>#DIV/0!</v>
      </c>
      <c r="CY148" s="197" t="e">
        <f>IF(CY$142="分類不明", 計算_基本取引表!CY9/計算_基本取引表!CY$133, 計算_投入係数表!CY9)</f>
        <v>#DIV/0!</v>
      </c>
      <c r="CZ148" s="197" t="e">
        <f>IF(CZ$142="分類不明", 計算_基本取引表!CZ9/計算_基本取引表!CZ$133, 計算_投入係数表!CZ9)</f>
        <v>#DIV/0!</v>
      </c>
      <c r="DA148" s="197" t="e">
        <f>IF(DA$142="分類不明", 計算_基本取引表!DA9/計算_基本取引表!DA$133, 計算_投入係数表!DA9)</f>
        <v>#DIV/0!</v>
      </c>
      <c r="DB148" s="197" t="e">
        <f>IF(DB$142="分類不明", 計算_基本取引表!DB9/計算_基本取引表!DB$133, 計算_投入係数表!DB9)</f>
        <v>#DIV/0!</v>
      </c>
      <c r="DC148" s="197" t="e">
        <f>IF(DC$142="分類不明", 計算_基本取引表!DC9/計算_基本取引表!DC$133, 計算_投入係数表!DC9)</f>
        <v>#DIV/0!</v>
      </c>
      <c r="DD148" s="197" t="e">
        <f>IF(DD$142="分類不明", 計算_基本取引表!DD9/計算_基本取引表!DD$133, 計算_投入係数表!DD9)</f>
        <v>#DIV/0!</v>
      </c>
      <c r="DE148" s="197" t="e">
        <f>IF(DE$142="分類不明", 計算_基本取引表!DE9/計算_基本取引表!DE$133, 計算_投入係数表!DE9)</f>
        <v>#DIV/0!</v>
      </c>
      <c r="DF148" s="197" t="e">
        <f>IF(DF$142="分類不明", 計算_基本取引表!DF9/計算_基本取引表!DF$133, 計算_投入係数表!DF9)</f>
        <v>#DIV/0!</v>
      </c>
      <c r="DG148" s="197" t="e">
        <f>IF(DG$142="分類不明", 計算_基本取引表!DG9/計算_基本取引表!DG$133, 計算_投入係数表!DG9)</f>
        <v>#DIV/0!</v>
      </c>
      <c r="DH148" s="197" t="e">
        <f>IF(DH$142="分類不明", 計算_基本取引表!DH9/計算_基本取引表!DH$133, 計算_投入係数表!DH9)</f>
        <v>#DIV/0!</v>
      </c>
      <c r="DI148" s="197" t="e">
        <f>IF(DI$142="分類不明", 計算_基本取引表!DI9/計算_基本取引表!DI$133, 計算_投入係数表!DI9)</f>
        <v>#DIV/0!</v>
      </c>
      <c r="DJ148" s="197" t="e">
        <f>IF(DJ$142="分類不明", 計算_基本取引表!DJ9/計算_基本取引表!DJ$133, 計算_投入係数表!DJ9)</f>
        <v>#DIV/0!</v>
      </c>
      <c r="DK148" s="197" t="e">
        <f>IF(DK$142="分類不明", 計算_基本取引表!DK9/計算_基本取引表!DK$133, 計算_投入係数表!DK9)</f>
        <v>#DIV/0!</v>
      </c>
      <c r="DL148" s="197" t="e">
        <f>IF(DL$142="分類不明", 計算_基本取引表!DL9/計算_基本取引表!DL$133, 計算_投入係数表!DL9)</f>
        <v>#DIV/0!</v>
      </c>
      <c r="DM148" s="197" t="e">
        <f>IF(DM$142="分類不明", 計算_基本取引表!DM9/計算_基本取引表!DM$133, 計算_投入係数表!DM9)</f>
        <v>#DIV/0!</v>
      </c>
      <c r="DN148" s="197" t="e">
        <f>IF(DN$142="分類不明", 計算_基本取引表!DN9/計算_基本取引表!DN$133, 計算_投入係数表!DN9)</f>
        <v>#DIV/0!</v>
      </c>
      <c r="DO148" s="197" t="e">
        <f>IF(DO$142="分類不明", 計算_基本取引表!DO9/計算_基本取引表!DO$133, 計算_投入係数表!DO9)</f>
        <v>#DIV/0!</v>
      </c>
      <c r="DP148" s="197" t="e">
        <f>IF(DP$142="分類不明", 計算_基本取引表!DP9/計算_基本取引表!DP$133, 計算_投入係数表!DP9)</f>
        <v>#DIV/0!</v>
      </c>
      <c r="DQ148" s="197" t="e">
        <f>IF(DQ$142="分類不明", 計算_基本取引表!DQ9/計算_基本取引表!DQ$133, 計算_投入係数表!DQ9)</f>
        <v>#DIV/0!</v>
      </c>
      <c r="DR148" s="197" t="e">
        <f>IF(DR$142="分類不明", 計算_基本取引表!DR9/計算_基本取引表!DR$133, 計算_投入係数表!DR9)</f>
        <v>#DIV/0!</v>
      </c>
      <c r="DS148" s="197" t="e">
        <f>IF(DS$142="分類不明", 計算_基本取引表!DS9/計算_基本取引表!DS$133, 計算_投入係数表!DS9)</f>
        <v>#DIV/0!</v>
      </c>
      <c r="DT148" s="24">
        <f ca="1">計算_基本取引表!DT9/計算_基本取引表!DT$133</f>
        <v>8.01242750275751E-3</v>
      </c>
    </row>
    <row r="149" spans="2:124" x14ac:dyDescent="0.25">
      <c r="B149" s="53">
        <v>7</v>
      </c>
      <c r="C149" s="192" t="str">
        <v>電気・ガス・水道</v>
      </c>
      <c r="D149" s="193">
        <f>IF(D$142="分類不明", 計算_基本取引表!D10/計算_基本取引表!D$133, 計算_投入係数表!D10)</f>
        <v>1.3535113667445055E-2</v>
      </c>
      <c r="E149" s="194">
        <f>IF(E$142="分類不明", 計算_基本取引表!E10/計算_基本取引表!E$133, 計算_投入係数表!E10)</f>
        <v>5.2176537806429358E-3</v>
      </c>
      <c r="F149" s="194">
        <f>IF(F$142="分類不明", 計算_基本取引表!F10/計算_基本取引表!F$133, 計算_投入係数表!F10)</f>
        <v>2.5142687403195349E-3</v>
      </c>
      <c r="G149" s="194">
        <f>IF(G$142="分類不明", 計算_基本取引表!G10/計算_基本取引表!G$133, 計算_投入係数表!G10)</f>
        <v>5.2479015109121424E-2</v>
      </c>
      <c r="H149" s="194">
        <f>IF(H$142="分類不明", 計算_基本取引表!H10/計算_基本取引表!H$133, 計算_投入係数表!H10)</f>
        <v>2.0240019694307651E-2</v>
      </c>
      <c r="I149" s="194">
        <f>IF(I$142="分類不明", 計算_基本取引表!I10/計算_基本取引表!I$133, 計算_投入係数表!I10)</f>
        <v>6.4337429806052351E-3</v>
      </c>
      <c r="J149" s="194">
        <f>IF(J$142="分類不明", 計算_基本取引表!J10/計算_基本取引表!J$133, 計算_投入係数表!J10)</f>
        <v>0.12606775421433652</v>
      </c>
      <c r="K149" s="194">
        <f>IF(K$142="分類不明", 計算_基本取引表!K10/計算_基本取引表!K$133, 計算_投入係数表!K10)</f>
        <v>2.8073385375316194E-2</v>
      </c>
      <c r="L149" s="194">
        <f>IF(L$142="分類不明", 計算_基本取引表!L10/計算_基本取引表!L$133, 計算_投入係数表!L10)</f>
        <v>8.3408702115452555E-3</v>
      </c>
      <c r="M149" s="194">
        <f>IF(M$142="分類不明", 計算_基本取引表!M10/計算_基本取引表!M$133, 計算_投入係数表!M10)</f>
        <v>1.5078340934004073E-2</v>
      </c>
      <c r="N149" s="194">
        <f>IF(N$142="分類不明", 計算_基本取引表!N10/計算_基本取引表!N$133, 計算_投入係数表!N10)</f>
        <v>2.5301120629619075E-2</v>
      </c>
      <c r="O149" s="194">
        <f>IF(O$142="分類不明", 計算_基本取引表!O10/計算_基本取引表!O$133, 計算_投入係数表!O10)</f>
        <v>2.7475745684235952E-2</v>
      </c>
      <c r="P149" s="194">
        <f ca="1">IF(P$142="分類不明", 計算_基本取引表!P10/計算_基本取引表!P$133, 計算_投入係数表!P10)</f>
        <v>2.1965757579196592E-2</v>
      </c>
      <c r="Q149" s="194" t="e">
        <f>IF(Q$142="分類不明", 計算_基本取引表!Q10/計算_基本取引表!Q$133, 計算_投入係数表!Q10)</f>
        <v>#DIV/0!</v>
      </c>
      <c r="R149" s="194" t="e">
        <f>IF(R$142="分類不明", 計算_基本取引表!R10/計算_基本取引表!R$133, 計算_投入係数表!R10)</f>
        <v>#DIV/0!</v>
      </c>
      <c r="S149" s="194" t="e">
        <f>IF(S$142="分類不明", 計算_基本取引表!S10/計算_基本取引表!S$133, 計算_投入係数表!S10)</f>
        <v>#DIV/0!</v>
      </c>
      <c r="T149" s="194" t="e">
        <f>IF(T$142="分類不明", 計算_基本取引表!T10/計算_基本取引表!T$133, 計算_投入係数表!T10)</f>
        <v>#DIV/0!</v>
      </c>
      <c r="U149" s="194" t="e">
        <f>IF(U$142="分類不明", 計算_基本取引表!U10/計算_基本取引表!U$133, 計算_投入係数表!U10)</f>
        <v>#DIV/0!</v>
      </c>
      <c r="V149" s="194" t="e">
        <f>IF(V$142="分類不明", 計算_基本取引表!V10/計算_基本取引表!V$133, 計算_投入係数表!V10)</f>
        <v>#DIV/0!</v>
      </c>
      <c r="W149" s="194" t="e">
        <f>IF(W$142="分類不明", 計算_基本取引表!W10/計算_基本取引表!W$133, 計算_投入係数表!W10)</f>
        <v>#DIV/0!</v>
      </c>
      <c r="X149" s="194" t="e">
        <f>IF(X$142="分類不明", 計算_基本取引表!X10/計算_基本取引表!X$133, 計算_投入係数表!X10)</f>
        <v>#DIV/0!</v>
      </c>
      <c r="Y149" s="194" t="e">
        <f>IF(Y$142="分類不明", 計算_基本取引表!Y10/計算_基本取引表!Y$133, 計算_投入係数表!Y10)</f>
        <v>#DIV/0!</v>
      </c>
      <c r="Z149" s="194" t="e">
        <f>IF(Z$142="分類不明", 計算_基本取引表!Z10/計算_基本取引表!Z$133, 計算_投入係数表!Z10)</f>
        <v>#DIV/0!</v>
      </c>
      <c r="AA149" s="194" t="e">
        <f>IF(AA$142="分類不明", 計算_基本取引表!AA10/計算_基本取引表!AA$133, 計算_投入係数表!AA10)</f>
        <v>#DIV/0!</v>
      </c>
      <c r="AB149" s="194" t="e">
        <f>IF(AB$142="分類不明", 計算_基本取引表!AB10/計算_基本取引表!AB$133, 計算_投入係数表!AB10)</f>
        <v>#DIV/0!</v>
      </c>
      <c r="AC149" s="194" t="e">
        <f>IF(AC$142="分類不明", 計算_基本取引表!AC10/計算_基本取引表!AC$133, 計算_投入係数表!AC10)</f>
        <v>#DIV/0!</v>
      </c>
      <c r="AD149" s="194" t="e">
        <f>IF(AD$142="分類不明", 計算_基本取引表!AD10/計算_基本取引表!AD$133, 計算_投入係数表!AD10)</f>
        <v>#DIV/0!</v>
      </c>
      <c r="AE149" s="194" t="e">
        <f>IF(AE$142="分類不明", 計算_基本取引表!AE10/計算_基本取引表!AE$133, 計算_投入係数表!AE10)</f>
        <v>#DIV/0!</v>
      </c>
      <c r="AF149" s="194" t="e">
        <f>IF(AF$142="分類不明", 計算_基本取引表!AF10/計算_基本取引表!AF$133, 計算_投入係数表!AF10)</f>
        <v>#DIV/0!</v>
      </c>
      <c r="AG149" s="194" t="e">
        <f>IF(AG$142="分類不明", 計算_基本取引表!AG10/計算_基本取引表!AG$133, 計算_投入係数表!AG10)</f>
        <v>#DIV/0!</v>
      </c>
      <c r="AH149" s="194" t="e">
        <f>IF(AH$142="分類不明", 計算_基本取引表!AH10/計算_基本取引表!AH$133, 計算_投入係数表!AH10)</f>
        <v>#DIV/0!</v>
      </c>
      <c r="AI149" s="194" t="e">
        <f>IF(AI$142="分類不明", 計算_基本取引表!AI10/計算_基本取引表!AI$133, 計算_投入係数表!AI10)</f>
        <v>#DIV/0!</v>
      </c>
      <c r="AJ149" s="194" t="e">
        <f>IF(AJ$142="分類不明", 計算_基本取引表!AJ10/計算_基本取引表!AJ$133, 計算_投入係数表!AJ10)</f>
        <v>#DIV/0!</v>
      </c>
      <c r="AK149" s="194" t="e">
        <f>IF(AK$142="分類不明", 計算_基本取引表!AK10/計算_基本取引表!AK$133, 計算_投入係数表!AK10)</f>
        <v>#DIV/0!</v>
      </c>
      <c r="AL149" s="194" t="e">
        <f>IF(AL$142="分類不明", 計算_基本取引表!AL10/計算_基本取引表!AL$133, 計算_投入係数表!AL10)</f>
        <v>#DIV/0!</v>
      </c>
      <c r="AM149" s="194" t="e">
        <f>IF(AM$142="分類不明", 計算_基本取引表!AM10/計算_基本取引表!AM$133, 計算_投入係数表!AM10)</f>
        <v>#DIV/0!</v>
      </c>
      <c r="AN149" s="194" t="e">
        <f>IF(AN$142="分類不明", 計算_基本取引表!AN10/計算_基本取引表!AN$133, 計算_投入係数表!AN10)</f>
        <v>#DIV/0!</v>
      </c>
      <c r="AO149" s="194" t="e">
        <f>IF(AO$142="分類不明", 計算_基本取引表!AO10/計算_基本取引表!AO$133, 計算_投入係数表!AO10)</f>
        <v>#DIV/0!</v>
      </c>
      <c r="AP149" s="194" t="e">
        <f>IF(AP$142="分類不明", 計算_基本取引表!AP10/計算_基本取引表!AP$133, 計算_投入係数表!AP10)</f>
        <v>#DIV/0!</v>
      </c>
      <c r="AQ149" s="194" t="e">
        <f>IF(AQ$142="分類不明", 計算_基本取引表!AQ10/計算_基本取引表!AQ$133, 計算_投入係数表!AQ10)</f>
        <v>#DIV/0!</v>
      </c>
      <c r="AR149" s="194" t="e">
        <f>IF(AR$142="分類不明", 計算_基本取引表!AR10/計算_基本取引表!AR$133, 計算_投入係数表!AR10)</f>
        <v>#DIV/0!</v>
      </c>
      <c r="AS149" s="194" t="e">
        <f>IF(AS$142="分類不明", 計算_基本取引表!AS10/計算_基本取引表!AS$133, 計算_投入係数表!AS10)</f>
        <v>#DIV/0!</v>
      </c>
      <c r="AT149" s="194" t="e">
        <f>IF(AT$142="分類不明", 計算_基本取引表!AT10/計算_基本取引表!AT$133, 計算_投入係数表!AT10)</f>
        <v>#DIV/0!</v>
      </c>
      <c r="AU149" s="194" t="e">
        <f>IF(AU$142="分類不明", 計算_基本取引表!AU10/計算_基本取引表!AU$133, 計算_投入係数表!AU10)</f>
        <v>#DIV/0!</v>
      </c>
      <c r="AV149" s="194" t="e">
        <f>IF(AV$142="分類不明", 計算_基本取引表!AV10/計算_基本取引表!AV$133, 計算_投入係数表!AV10)</f>
        <v>#DIV/0!</v>
      </c>
      <c r="AW149" s="194" t="e">
        <f>IF(AW$142="分類不明", 計算_基本取引表!AW10/計算_基本取引表!AW$133, 計算_投入係数表!AW10)</f>
        <v>#DIV/0!</v>
      </c>
      <c r="AX149" s="194" t="e">
        <f>IF(AX$142="分類不明", 計算_基本取引表!AX10/計算_基本取引表!AX$133, 計算_投入係数表!AX10)</f>
        <v>#DIV/0!</v>
      </c>
      <c r="AY149" s="194" t="e">
        <f>IF(AY$142="分類不明", 計算_基本取引表!AY10/計算_基本取引表!AY$133, 計算_投入係数表!AY10)</f>
        <v>#DIV/0!</v>
      </c>
      <c r="AZ149" s="194" t="e">
        <f>IF(AZ$142="分類不明", 計算_基本取引表!AZ10/計算_基本取引表!AZ$133, 計算_投入係数表!AZ10)</f>
        <v>#DIV/0!</v>
      </c>
      <c r="BA149" s="194" t="e">
        <f>IF(BA$142="分類不明", 計算_基本取引表!BA10/計算_基本取引表!BA$133, 計算_投入係数表!BA10)</f>
        <v>#DIV/0!</v>
      </c>
      <c r="BB149" s="194" t="e">
        <f>IF(BB$142="分類不明", 計算_基本取引表!BB10/計算_基本取引表!BB$133, 計算_投入係数表!BB10)</f>
        <v>#DIV/0!</v>
      </c>
      <c r="BC149" s="194" t="e">
        <f>IF(BC$142="分類不明", 計算_基本取引表!BC10/計算_基本取引表!BC$133, 計算_投入係数表!BC10)</f>
        <v>#DIV/0!</v>
      </c>
      <c r="BD149" s="194" t="e">
        <f>IF(BD$142="分類不明", 計算_基本取引表!BD10/計算_基本取引表!BD$133, 計算_投入係数表!BD10)</f>
        <v>#DIV/0!</v>
      </c>
      <c r="BE149" s="194" t="e">
        <f>IF(BE$142="分類不明", 計算_基本取引表!BE10/計算_基本取引表!BE$133, 計算_投入係数表!BE10)</f>
        <v>#DIV/0!</v>
      </c>
      <c r="BF149" s="194" t="e">
        <f>IF(BF$142="分類不明", 計算_基本取引表!BF10/計算_基本取引表!BF$133, 計算_投入係数表!BF10)</f>
        <v>#DIV/0!</v>
      </c>
      <c r="BG149" s="194" t="e">
        <f>IF(BG$142="分類不明", 計算_基本取引表!BG10/計算_基本取引表!BG$133, 計算_投入係数表!BG10)</f>
        <v>#DIV/0!</v>
      </c>
      <c r="BH149" s="194" t="e">
        <f>IF(BH$142="分類不明", 計算_基本取引表!BH10/計算_基本取引表!BH$133, 計算_投入係数表!BH10)</f>
        <v>#DIV/0!</v>
      </c>
      <c r="BI149" s="194" t="e">
        <f>IF(BI$142="分類不明", 計算_基本取引表!BI10/計算_基本取引表!BI$133, 計算_投入係数表!BI10)</f>
        <v>#DIV/0!</v>
      </c>
      <c r="BJ149" s="194" t="e">
        <f>IF(BJ$142="分類不明", 計算_基本取引表!BJ10/計算_基本取引表!BJ$133, 計算_投入係数表!BJ10)</f>
        <v>#DIV/0!</v>
      </c>
      <c r="BK149" s="194" t="e">
        <f>IF(BK$142="分類不明", 計算_基本取引表!BK10/計算_基本取引表!BK$133, 計算_投入係数表!BK10)</f>
        <v>#DIV/0!</v>
      </c>
      <c r="BL149" s="194" t="e">
        <f>IF(BL$142="分類不明", 計算_基本取引表!BL10/計算_基本取引表!BL$133, 計算_投入係数表!BL10)</f>
        <v>#DIV/0!</v>
      </c>
      <c r="BM149" s="194" t="e">
        <f>IF(BM$142="分類不明", 計算_基本取引表!BM10/計算_基本取引表!BM$133, 計算_投入係数表!BM10)</f>
        <v>#DIV/0!</v>
      </c>
      <c r="BN149" s="194" t="e">
        <f>IF(BN$142="分類不明", 計算_基本取引表!BN10/計算_基本取引表!BN$133, 計算_投入係数表!BN10)</f>
        <v>#DIV/0!</v>
      </c>
      <c r="BO149" s="194" t="e">
        <f>IF(BO$142="分類不明", 計算_基本取引表!BO10/計算_基本取引表!BO$133, 計算_投入係数表!BO10)</f>
        <v>#DIV/0!</v>
      </c>
      <c r="BP149" s="194" t="e">
        <f>IF(BP$142="分類不明", 計算_基本取引表!BP10/計算_基本取引表!BP$133, 計算_投入係数表!BP10)</f>
        <v>#DIV/0!</v>
      </c>
      <c r="BQ149" s="194" t="e">
        <f>IF(BQ$142="分類不明", 計算_基本取引表!BQ10/計算_基本取引表!BQ$133, 計算_投入係数表!BQ10)</f>
        <v>#DIV/0!</v>
      </c>
      <c r="BR149" s="194" t="e">
        <f>IF(BR$142="分類不明", 計算_基本取引表!BR10/計算_基本取引表!BR$133, 計算_投入係数表!BR10)</f>
        <v>#DIV/0!</v>
      </c>
      <c r="BS149" s="194" t="e">
        <f>IF(BS$142="分類不明", 計算_基本取引表!BS10/計算_基本取引表!BS$133, 計算_投入係数表!BS10)</f>
        <v>#DIV/0!</v>
      </c>
      <c r="BT149" s="194" t="e">
        <f>IF(BT$142="分類不明", 計算_基本取引表!BT10/計算_基本取引表!BT$133, 計算_投入係数表!BT10)</f>
        <v>#DIV/0!</v>
      </c>
      <c r="BU149" s="194" t="e">
        <f>IF(BU$142="分類不明", 計算_基本取引表!BU10/計算_基本取引表!BU$133, 計算_投入係数表!BU10)</f>
        <v>#DIV/0!</v>
      </c>
      <c r="BV149" s="194" t="e">
        <f>IF(BV$142="分類不明", 計算_基本取引表!BV10/計算_基本取引表!BV$133, 計算_投入係数表!BV10)</f>
        <v>#DIV/0!</v>
      </c>
      <c r="BW149" s="194" t="e">
        <f>IF(BW$142="分類不明", 計算_基本取引表!BW10/計算_基本取引表!BW$133, 計算_投入係数表!BW10)</f>
        <v>#DIV/0!</v>
      </c>
      <c r="BX149" s="194" t="e">
        <f>IF(BX$142="分類不明", 計算_基本取引表!BX10/計算_基本取引表!BX$133, 計算_投入係数表!BX10)</f>
        <v>#DIV/0!</v>
      </c>
      <c r="BY149" s="194" t="e">
        <f>IF(BY$142="分類不明", 計算_基本取引表!BY10/計算_基本取引表!BY$133, 計算_投入係数表!BY10)</f>
        <v>#DIV/0!</v>
      </c>
      <c r="BZ149" s="194" t="e">
        <f>IF(BZ$142="分類不明", 計算_基本取引表!BZ10/計算_基本取引表!BZ$133, 計算_投入係数表!BZ10)</f>
        <v>#DIV/0!</v>
      </c>
      <c r="CA149" s="194" t="e">
        <f>IF(CA$142="分類不明", 計算_基本取引表!CA10/計算_基本取引表!CA$133, 計算_投入係数表!CA10)</f>
        <v>#DIV/0!</v>
      </c>
      <c r="CB149" s="194" t="e">
        <f>IF(CB$142="分類不明", 計算_基本取引表!CB10/計算_基本取引表!CB$133, 計算_投入係数表!CB10)</f>
        <v>#DIV/0!</v>
      </c>
      <c r="CC149" s="194" t="e">
        <f>IF(CC$142="分類不明", 計算_基本取引表!CC10/計算_基本取引表!CC$133, 計算_投入係数表!CC10)</f>
        <v>#DIV/0!</v>
      </c>
      <c r="CD149" s="194" t="e">
        <f>IF(CD$142="分類不明", 計算_基本取引表!CD10/計算_基本取引表!CD$133, 計算_投入係数表!CD10)</f>
        <v>#DIV/0!</v>
      </c>
      <c r="CE149" s="194" t="e">
        <f>IF(CE$142="分類不明", 計算_基本取引表!CE10/計算_基本取引表!CE$133, 計算_投入係数表!CE10)</f>
        <v>#DIV/0!</v>
      </c>
      <c r="CF149" s="194" t="e">
        <f>IF(CF$142="分類不明", 計算_基本取引表!CF10/計算_基本取引表!CF$133, 計算_投入係数表!CF10)</f>
        <v>#DIV/0!</v>
      </c>
      <c r="CG149" s="194" t="e">
        <f>IF(CG$142="分類不明", 計算_基本取引表!CG10/計算_基本取引表!CG$133, 計算_投入係数表!CG10)</f>
        <v>#DIV/0!</v>
      </c>
      <c r="CH149" s="194" t="e">
        <f>IF(CH$142="分類不明", 計算_基本取引表!CH10/計算_基本取引表!CH$133, 計算_投入係数表!CH10)</f>
        <v>#DIV/0!</v>
      </c>
      <c r="CI149" s="194" t="e">
        <f>IF(CI$142="分類不明", 計算_基本取引表!CI10/計算_基本取引表!CI$133, 計算_投入係数表!CI10)</f>
        <v>#DIV/0!</v>
      </c>
      <c r="CJ149" s="194" t="e">
        <f>IF(CJ$142="分類不明", 計算_基本取引表!CJ10/計算_基本取引表!CJ$133, 計算_投入係数表!CJ10)</f>
        <v>#DIV/0!</v>
      </c>
      <c r="CK149" s="194" t="e">
        <f>IF(CK$142="分類不明", 計算_基本取引表!CK10/計算_基本取引表!CK$133, 計算_投入係数表!CK10)</f>
        <v>#DIV/0!</v>
      </c>
      <c r="CL149" s="194" t="e">
        <f>IF(CL$142="分類不明", 計算_基本取引表!CL10/計算_基本取引表!CL$133, 計算_投入係数表!CL10)</f>
        <v>#DIV/0!</v>
      </c>
      <c r="CM149" s="194" t="e">
        <f>IF(CM$142="分類不明", 計算_基本取引表!CM10/計算_基本取引表!CM$133, 計算_投入係数表!CM10)</f>
        <v>#DIV/0!</v>
      </c>
      <c r="CN149" s="194" t="e">
        <f>IF(CN$142="分類不明", 計算_基本取引表!CN10/計算_基本取引表!CN$133, 計算_投入係数表!CN10)</f>
        <v>#DIV/0!</v>
      </c>
      <c r="CO149" s="194" t="e">
        <f>IF(CO$142="分類不明", 計算_基本取引表!CO10/計算_基本取引表!CO$133, 計算_投入係数表!CO10)</f>
        <v>#DIV/0!</v>
      </c>
      <c r="CP149" s="194" t="e">
        <f>IF(CP$142="分類不明", 計算_基本取引表!CP10/計算_基本取引表!CP$133, 計算_投入係数表!CP10)</f>
        <v>#DIV/0!</v>
      </c>
      <c r="CQ149" s="194" t="e">
        <f>IF(CQ$142="分類不明", 計算_基本取引表!CQ10/計算_基本取引表!CQ$133, 計算_投入係数表!CQ10)</f>
        <v>#DIV/0!</v>
      </c>
      <c r="CR149" s="194" t="e">
        <f>IF(CR$142="分類不明", 計算_基本取引表!CR10/計算_基本取引表!CR$133, 計算_投入係数表!CR10)</f>
        <v>#DIV/0!</v>
      </c>
      <c r="CS149" s="194" t="e">
        <f>IF(CS$142="分類不明", 計算_基本取引表!CS10/計算_基本取引表!CS$133, 計算_投入係数表!CS10)</f>
        <v>#DIV/0!</v>
      </c>
      <c r="CT149" s="194" t="e">
        <f>IF(CT$142="分類不明", 計算_基本取引表!CT10/計算_基本取引表!CT$133, 計算_投入係数表!CT10)</f>
        <v>#DIV/0!</v>
      </c>
      <c r="CU149" s="194" t="e">
        <f>IF(CU$142="分類不明", 計算_基本取引表!CU10/計算_基本取引表!CU$133, 計算_投入係数表!CU10)</f>
        <v>#DIV/0!</v>
      </c>
      <c r="CV149" s="194" t="e">
        <f>IF(CV$142="分類不明", 計算_基本取引表!CV10/計算_基本取引表!CV$133, 計算_投入係数表!CV10)</f>
        <v>#DIV/0!</v>
      </c>
      <c r="CW149" s="194" t="e">
        <f>IF(CW$142="分類不明", 計算_基本取引表!CW10/計算_基本取引表!CW$133, 計算_投入係数表!CW10)</f>
        <v>#DIV/0!</v>
      </c>
      <c r="CX149" s="194" t="e">
        <f>IF(CX$142="分類不明", 計算_基本取引表!CX10/計算_基本取引表!CX$133, 計算_投入係数表!CX10)</f>
        <v>#DIV/0!</v>
      </c>
      <c r="CY149" s="194" t="e">
        <f>IF(CY$142="分類不明", 計算_基本取引表!CY10/計算_基本取引表!CY$133, 計算_投入係数表!CY10)</f>
        <v>#DIV/0!</v>
      </c>
      <c r="CZ149" s="194" t="e">
        <f>IF(CZ$142="分類不明", 計算_基本取引表!CZ10/計算_基本取引表!CZ$133, 計算_投入係数表!CZ10)</f>
        <v>#DIV/0!</v>
      </c>
      <c r="DA149" s="194" t="e">
        <f>IF(DA$142="分類不明", 計算_基本取引表!DA10/計算_基本取引表!DA$133, 計算_投入係数表!DA10)</f>
        <v>#DIV/0!</v>
      </c>
      <c r="DB149" s="194" t="e">
        <f>IF(DB$142="分類不明", 計算_基本取引表!DB10/計算_基本取引表!DB$133, 計算_投入係数表!DB10)</f>
        <v>#DIV/0!</v>
      </c>
      <c r="DC149" s="194" t="e">
        <f>IF(DC$142="分類不明", 計算_基本取引表!DC10/計算_基本取引表!DC$133, 計算_投入係数表!DC10)</f>
        <v>#DIV/0!</v>
      </c>
      <c r="DD149" s="194" t="e">
        <f>IF(DD$142="分類不明", 計算_基本取引表!DD10/計算_基本取引表!DD$133, 計算_投入係数表!DD10)</f>
        <v>#DIV/0!</v>
      </c>
      <c r="DE149" s="194" t="e">
        <f>IF(DE$142="分類不明", 計算_基本取引表!DE10/計算_基本取引表!DE$133, 計算_投入係数表!DE10)</f>
        <v>#DIV/0!</v>
      </c>
      <c r="DF149" s="194" t="e">
        <f>IF(DF$142="分類不明", 計算_基本取引表!DF10/計算_基本取引表!DF$133, 計算_投入係数表!DF10)</f>
        <v>#DIV/0!</v>
      </c>
      <c r="DG149" s="194" t="e">
        <f>IF(DG$142="分類不明", 計算_基本取引表!DG10/計算_基本取引表!DG$133, 計算_投入係数表!DG10)</f>
        <v>#DIV/0!</v>
      </c>
      <c r="DH149" s="194" t="e">
        <f>IF(DH$142="分類不明", 計算_基本取引表!DH10/計算_基本取引表!DH$133, 計算_投入係数表!DH10)</f>
        <v>#DIV/0!</v>
      </c>
      <c r="DI149" s="194" t="e">
        <f>IF(DI$142="分類不明", 計算_基本取引表!DI10/計算_基本取引表!DI$133, 計算_投入係数表!DI10)</f>
        <v>#DIV/0!</v>
      </c>
      <c r="DJ149" s="194" t="e">
        <f>IF(DJ$142="分類不明", 計算_基本取引表!DJ10/計算_基本取引表!DJ$133, 計算_投入係数表!DJ10)</f>
        <v>#DIV/0!</v>
      </c>
      <c r="DK149" s="194" t="e">
        <f>IF(DK$142="分類不明", 計算_基本取引表!DK10/計算_基本取引表!DK$133, 計算_投入係数表!DK10)</f>
        <v>#DIV/0!</v>
      </c>
      <c r="DL149" s="194" t="e">
        <f>IF(DL$142="分類不明", 計算_基本取引表!DL10/計算_基本取引表!DL$133, 計算_投入係数表!DL10)</f>
        <v>#DIV/0!</v>
      </c>
      <c r="DM149" s="194" t="e">
        <f>IF(DM$142="分類不明", 計算_基本取引表!DM10/計算_基本取引表!DM$133, 計算_投入係数表!DM10)</f>
        <v>#DIV/0!</v>
      </c>
      <c r="DN149" s="194" t="e">
        <f>IF(DN$142="分類不明", 計算_基本取引表!DN10/計算_基本取引表!DN$133, 計算_投入係数表!DN10)</f>
        <v>#DIV/0!</v>
      </c>
      <c r="DO149" s="194" t="e">
        <f>IF(DO$142="分類不明", 計算_基本取引表!DO10/計算_基本取引表!DO$133, 計算_投入係数表!DO10)</f>
        <v>#DIV/0!</v>
      </c>
      <c r="DP149" s="194" t="e">
        <f>IF(DP$142="分類不明", 計算_基本取引表!DP10/計算_基本取引表!DP$133, 計算_投入係数表!DP10)</f>
        <v>#DIV/0!</v>
      </c>
      <c r="DQ149" s="194" t="e">
        <f>IF(DQ$142="分類不明", 計算_基本取引表!DQ10/計算_基本取引表!DQ$133, 計算_投入係数表!DQ10)</f>
        <v>#DIV/0!</v>
      </c>
      <c r="DR149" s="194" t="e">
        <f>IF(DR$142="分類不明", 計算_基本取引表!DR10/計算_基本取引表!DR$133, 計算_投入係数表!DR10)</f>
        <v>#DIV/0!</v>
      </c>
      <c r="DS149" s="194" t="e">
        <f>IF(DS$142="分類不明", 計算_基本取引表!DS10/計算_基本取引表!DS$133, 計算_投入係数表!DS10)</f>
        <v>#DIV/0!</v>
      </c>
      <c r="DT149" s="23">
        <f ca="1">計算_基本取引表!DT10/計算_基本取引表!DT$133</f>
        <v>2.8698292910325982E-2</v>
      </c>
    </row>
    <row r="150" spans="2:124" x14ac:dyDescent="0.25">
      <c r="B150" s="53">
        <v>8</v>
      </c>
      <c r="C150" s="192" t="str">
        <v>商業</v>
      </c>
      <c r="D150" s="193">
        <f>IF(D$142="分類不明", 計算_基本取引表!D11/計算_基本取引表!D$133, 計算_投入係数表!D11)</f>
        <v>5.4991043520742196E-2</v>
      </c>
      <c r="E150" s="194">
        <f>IF(E$142="分類不明", 計算_基本取引表!E11/計算_基本取引表!E$133, 計算_投入係数表!E11)</f>
        <v>1.6946594510683255E-2</v>
      </c>
      <c r="F150" s="194">
        <f>IF(F$142="分類不明", 計算_基本取引表!F11/計算_基本取引表!F$133, 計算_投入係数表!F11)</f>
        <v>6.3182052859759683E-2</v>
      </c>
      <c r="G150" s="194">
        <f>IF(G$142="分類不明", 計算_基本取引表!G11/計算_基本取引表!G$133, 計算_投入係数表!G11)</f>
        <v>2.8259653049804143E-2</v>
      </c>
      <c r="H150" s="194">
        <f>IF(H$142="分類不明", 計算_基本取引表!H11/計算_基本取引表!H$133, 計算_投入係数表!H11)</f>
        <v>5.1600989333186062E-2</v>
      </c>
      <c r="I150" s="194">
        <f>IF(I$142="分類不明", 計算_基本取引表!I11/計算_基本取引表!I$133, 計算_投入係数表!I11)</f>
        <v>7.0959929620666176E-2</v>
      </c>
      <c r="J150" s="194">
        <f>IF(J$142="分類不明", 計算_基本取引表!J11/計算_基本取引表!J$133, 計算_投入係数表!J11)</f>
        <v>1.4345274262681758E-2</v>
      </c>
      <c r="K150" s="194">
        <f>IF(K$142="分類不明", 計算_基本取引表!K11/計算_基本取引表!K$133, 計算_投入係数表!K11)</f>
        <v>2.3322707311535882E-2</v>
      </c>
      <c r="L150" s="194">
        <f>IF(L$142="分類不明", 計算_基本取引表!L11/計算_基本取引表!L$133, 計算_投入係数表!L11)</f>
        <v>3.5150810177226434E-3</v>
      </c>
      <c r="M150" s="194">
        <f>IF(M$142="分類不明", 計算_基本取引表!M11/計算_基本取引表!M$133, 計算_投入係数表!M11)</f>
        <v>1.2760095117672239E-2</v>
      </c>
      <c r="N150" s="194">
        <f>IF(N$142="分類不明", 計算_基本取引表!N11/計算_基本取引表!N$133, 計算_投入係数表!N11)</f>
        <v>1.3655146314672923E-2</v>
      </c>
      <c r="O150" s="194">
        <f>IF(O$142="分類不明", 計算_基本取引表!O11/計算_基本取引表!O$133, 計算_投入係数表!O11)</f>
        <v>4.3929807269361361E-2</v>
      </c>
      <c r="P150" s="194">
        <f ca="1">IF(P$142="分類不明", 計算_基本取引表!P11/計算_基本取引表!P$133, 計算_投入係数表!P11)</f>
        <v>1.4973180450460932E-2</v>
      </c>
      <c r="Q150" s="194" t="e">
        <f>IF(Q$142="分類不明", 計算_基本取引表!Q11/計算_基本取引表!Q$133, 計算_投入係数表!Q11)</f>
        <v>#DIV/0!</v>
      </c>
      <c r="R150" s="194" t="e">
        <f>IF(R$142="分類不明", 計算_基本取引表!R11/計算_基本取引表!R$133, 計算_投入係数表!R11)</f>
        <v>#DIV/0!</v>
      </c>
      <c r="S150" s="194" t="e">
        <f>IF(S$142="分類不明", 計算_基本取引表!S11/計算_基本取引表!S$133, 計算_投入係数表!S11)</f>
        <v>#DIV/0!</v>
      </c>
      <c r="T150" s="194" t="e">
        <f>IF(T$142="分類不明", 計算_基本取引表!T11/計算_基本取引表!T$133, 計算_投入係数表!T11)</f>
        <v>#DIV/0!</v>
      </c>
      <c r="U150" s="194" t="e">
        <f>IF(U$142="分類不明", 計算_基本取引表!U11/計算_基本取引表!U$133, 計算_投入係数表!U11)</f>
        <v>#DIV/0!</v>
      </c>
      <c r="V150" s="194" t="e">
        <f>IF(V$142="分類不明", 計算_基本取引表!V11/計算_基本取引表!V$133, 計算_投入係数表!V11)</f>
        <v>#DIV/0!</v>
      </c>
      <c r="W150" s="194" t="e">
        <f>IF(W$142="分類不明", 計算_基本取引表!W11/計算_基本取引表!W$133, 計算_投入係数表!W11)</f>
        <v>#DIV/0!</v>
      </c>
      <c r="X150" s="194" t="e">
        <f>IF(X$142="分類不明", 計算_基本取引表!X11/計算_基本取引表!X$133, 計算_投入係数表!X11)</f>
        <v>#DIV/0!</v>
      </c>
      <c r="Y150" s="194" t="e">
        <f>IF(Y$142="分類不明", 計算_基本取引表!Y11/計算_基本取引表!Y$133, 計算_投入係数表!Y11)</f>
        <v>#DIV/0!</v>
      </c>
      <c r="Z150" s="194" t="e">
        <f>IF(Z$142="分類不明", 計算_基本取引表!Z11/計算_基本取引表!Z$133, 計算_投入係数表!Z11)</f>
        <v>#DIV/0!</v>
      </c>
      <c r="AA150" s="194" t="e">
        <f>IF(AA$142="分類不明", 計算_基本取引表!AA11/計算_基本取引表!AA$133, 計算_投入係数表!AA11)</f>
        <v>#DIV/0!</v>
      </c>
      <c r="AB150" s="194" t="e">
        <f>IF(AB$142="分類不明", 計算_基本取引表!AB11/計算_基本取引表!AB$133, 計算_投入係数表!AB11)</f>
        <v>#DIV/0!</v>
      </c>
      <c r="AC150" s="194" t="e">
        <f>IF(AC$142="分類不明", 計算_基本取引表!AC11/計算_基本取引表!AC$133, 計算_投入係数表!AC11)</f>
        <v>#DIV/0!</v>
      </c>
      <c r="AD150" s="194" t="e">
        <f>IF(AD$142="分類不明", 計算_基本取引表!AD11/計算_基本取引表!AD$133, 計算_投入係数表!AD11)</f>
        <v>#DIV/0!</v>
      </c>
      <c r="AE150" s="194" t="e">
        <f>IF(AE$142="分類不明", 計算_基本取引表!AE11/計算_基本取引表!AE$133, 計算_投入係数表!AE11)</f>
        <v>#DIV/0!</v>
      </c>
      <c r="AF150" s="194" t="e">
        <f>IF(AF$142="分類不明", 計算_基本取引表!AF11/計算_基本取引表!AF$133, 計算_投入係数表!AF11)</f>
        <v>#DIV/0!</v>
      </c>
      <c r="AG150" s="194" t="e">
        <f>IF(AG$142="分類不明", 計算_基本取引表!AG11/計算_基本取引表!AG$133, 計算_投入係数表!AG11)</f>
        <v>#DIV/0!</v>
      </c>
      <c r="AH150" s="194" t="e">
        <f>IF(AH$142="分類不明", 計算_基本取引表!AH11/計算_基本取引表!AH$133, 計算_投入係数表!AH11)</f>
        <v>#DIV/0!</v>
      </c>
      <c r="AI150" s="194" t="e">
        <f>IF(AI$142="分類不明", 計算_基本取引表!AI11/計算_基本取引表!AI$133, 計算_投入係数表!AI11)</f>
        <v>#DIV/0!</v>
      </c>
      <c r="AJ150" s="194" t="e">
        <f>IF(AJ$142="分類不明", 計算_基本取引表!AJ11/計算_基本取引表!AJ$133, 計算_投入係数表!AJ11)</f>
        <v>#DIV/0!</v>
      </c>
      <c r="AK150" s="194" t="e">
        <f>IF(AK$142="分類不明", 計算_基本取引表!AK11/計算_基本取引表!AK$133, 計算_投入係数表!AK11)</f>
        <v>#DIV/0!</v>
      </c>
      <c r="AL150" s="194" t="e">
        <f>IF(AL$142="分類不明", 計算_基本取引表!AL11/計算_基本取引表!AL$133, 計算_投入係数表!AL11)</f>
        <v>#DIV/0!</v>
      </c>
      <c r="AM150" s="194" t="e">
        <f>IF(AM$142="分類不明", 計算_基本取引表!AM11/計算_基本取引表!AM$133, 計算_投入係数表!AM11)</f>
        <v>#DIV/0!</v>
      </c>
      <c r="AN150" s="194" t="e">
        <f>IF(AN$142="分類不明", 計算_基本取引表!AN11/計算_基本取引表!AN$133, 計算_投入係数表!AN11)</f>
        <v>#DIV/0!</v>
      </c>
      <c r="AO150" s="194" t="e">
        <f>IF(AO$142="分類不明", 計算_基本取引表!AO11/計算_基本取引表!AO$133, 計算_投入係数表!AO11)</f>
        <v>#DIV/0!</v>
      </c>
      <c r="AP150" s="194" t="e">
        <f>IF(AP$142="分類不明", 計算_基本取引表!AP11/計算_基本取引表!AP$133, 計算_投入係数表!AP11)</f>
        <v>#DIV/0!</v>
      </c>
      <c r="AQ150" s="194" t="e">
        <f>IF(AQ$142="分類不明", 計算_基本取引表!AQ11/計算_基本取引表!AQ$133, 計算_投入係数表!AQ11)</f>
        <v>#DIV/0!</v>
      </c>
      <c r="AR150" s="194" t="e">
        <f>IF(AR$142="分類不明", 計算_基本取引表!AR11/計算_基本取引表!AR$133, 計算_投入係数表!AR11)</f>
        <v>#DIV/0!</v>
      </c>
      <c r="AS150" s="194" t="e">
        <f>IF(AS$142="分類不明", 計算_基本取引表!AS11/計算_基本取引表!AS$133, 計算_投入係数表!AS11)</f>
        <v>#DIV/0!</v>
      </c>
      <c r="AT150" s="194" t="e">
        <f>IF(AT$142="分類不明", 計算_基本取引表!AT11/計算_基本取引表!AT$133, 計算_投入係数表!AT11)</f>
        <v>#DIV/0!</v>
      </c>
      <c r="AU150" s="194" t="e">
        <f>IF(AU$142="分類不明", 計算_基本取引表!AU11/計算_基本取引表!AU$133, 計算_投入係数表!AU11)</f>
        <v>#DIV/0!</v>
      </c>
      <c r="AV150" s="194" t="e">
        <f>IF(AV$142="分類不明", 計算_基本取引表!AV11/計算_基本取引表!AV$133, 計算_投入係数表!AV11)</f>
        <v>#DIV/0!</v>
      </c>
      <c r="AW150" s="194" t="e">
        <f>IF(AW$142="分類不明", 計算_基本取引表!AW11/計算_基本取引表!AW$133, 計算_投入係数表!AW11)</f>
        <v>#DIV/0!</v>
      </c>
      <c r="AX150" s="194" t="e">
        <f>IF(AX$142="分類不明", 計算_基本取引表!AX11/計算_基本取引表!AX$133, 計算_投入係数表!AX11)</f>
        <v>#DIV/0!</v>
      </c>
      <c r="AY150" s="194" t="e">
        <f>IF(AY$142="分類不明", 計算_基本取引表!AY11/計算_基本取引表!AY$133, 計算_投入係数表!AY11)</f>
        <v>#DIV/0!</v>
      </c>
      <c r="AZ150" s="194" t="e">
        <f>IF(AZ$142="分類不明", 計算_基本取引表!AZ11/計算_基本取引表!AZ$133, 計算_投入係数表!AZ11)</f>
        <v>#DIV/0!</v>
      </c>
      <c r="BA150" s="194" t="e">
        <f>IF(BA$142="分類不明", 計算_基本取引表!BA11/計算_基本取引表!BA$133, 計算_投入係数表!BA11)</f>
        <v>#DIV/0!</v>
      </c>
      <c r="BB150" s="194" t="e">
        <f>IF(BB$142="分類不明", 計算_基本取引表!BB11/計算_基本取引表!BB$133, 計算_投入係数表!BB11)</f>
        <v>#DIV/0!</v>
      </c>
      <c r="BC150" s="194" t="e">
        <f>IF(BC$142="分類不明", 計算_基本取引表!BC11/計算_基本取引表!BC$133, 計算_投入係数表!BC11)</f>
        <v>#DIV/0!</v>
      </c>
      <c r="BD150" s="194" t="e">
        <f>IF(BD$142="分類不明", 計算_基本取引表!BD11/計算_基本取引表!BD$133, 計算_投入係数表!BD11)</f>
        <v>#DIV/0!</v>
      </c>
      <c r="BE150" s="194" t="e">
        <f>IF(BE$142="分類不明", 計算_基本取引表!BE11/計算_基本取引表!BE$133, 計算_投入係数表!BE11)</f>
        <v>#DIV/0!</v>
      </c>
      <c r="BF150" s="194" t="e">
        <f>IF(BF$142="分類不明", 計算_基本取引表!BF11/計算_基本取引表!BF$133, 計算_投入係数表!BF11)</f>
        <v>#DIV/0!</v>
      </c>
      <c r="BG150" s="194" t="e">
        <f>IF(BG$142="分類不明", 計算_基本取引表!BG11/計算_基本取引表!BG$133, 計算_投入係数表!BG11)</f>
        <v>#DIV/0!</v>
      </c>
      <c r="BH150" s="194" t="e">
        <f>IF(BH$142="分類不明", 計算_基本取引表!BH11/計算_基本取引表!BH$133, 計算_投入係数表!BH11)</f>
        <v>#DIV/0!</v>
      </c>
      <c r="BI150" s="194" t="e">
        <f>IF(BI$142="分類不明", 計算_基本取引表!BI11/計算_基本取引表!BI$133, 計算_投入係数表!BI11)</f>
        <v>#DIV/0!</v>
      </c>
      <c r="BJ150" s="194" t="e">
        <f>IF(BJ$142="分類不明", 計算_基本取引表!BJ11/計算_基本取引表!BJ$133, 計算_投入係数表!BJ11)</f>
        <v>#DIV/0!</v>
      </c>
      <c r="BK150" s="194" t="e">
        <f>IF(BK$142="分類不明", 計算_基本取引表!BK11/計算_基本取引表!BK$133, 計算_投入係数表!BK11)</f>
        <v>#DIV/0!</v>
      </c>
      <c r="BL150" s="194" t="e">
        <f>IF(BL$142="分類不明", 計算_基本取引表!BL11/計算_基本取引表!BL$133, 計算_投入係数表!BL11)</f>
        <v>#DIV/0!</v>
      </c>
      <c r="BM150" s="194" t="e">
        <f>IF(BM$142="分類不明", 計算_基本取引表!BM11/計算_基本取引表!BM$133, 計算_投入係数表!BM11)</f>
        <v>#DIV/0!</v>
      </c>
      <c r="BN150" s="194" t="e">
        <f>IF(BN$142="分類不明", 計算_基本取引表!BN11/計算_基本取引表!BN$133, 計算_投入係数表!BN11)</f>
        <v>#DIV/0!</v>
      </c>
      <c r="BO150" s="194" t="e">
        <f>IF(BO$142="分類不明", 計算_基本取引表!BO11/計算_基本取引表!BO$133, 計算_投入係数表!BO11)</f>
        <v>#DIV/0!</v>
      </c>
      <c r="BP150" s="194" t="e">
        <f>IF(BP$142="分類不明", 計算_基本取引表!BP11/計算_基本取引表!BP$133, 計算_投入係数表!BP11)</f>
        <v>#DIV/0!</v>
      </c>
      <c r="BQ150" s="194" t="e">
        <f>IF(BQ$142="分類不明", 計算_基本取引表!BQ11/計算_基本取引表!BQ$133, 計算_投入係数表!BQ11)</f>
        <v>#DIV/0!</v>
      </c>
      <c r="BR150" s="194" t="e">
        <f>IF(BR$142="分類不明", 計算_基本取引表!BR11/計算_基本取引表!BR$133, 計算_投入係数表!BR11)</f>
        <v>#DIV/0!</v>
      </c>
      <c r="BS150" s="194" t="e">
        <f>IF(BS$142="分類不明", 計算_基本取引表!BS11/計算_基本取引表!BS$133, 計算_投入係数表!BS11)</f>
        <v>#DIV/0!</v>
      </c>
      <c r="BT150" s="194" t="e">
        <f>IF(BT$142="分類不明", 計算_基本取引表!BT11/計算_基本取引表!BT$133, 計算_投入係数表!BT11)</f>
        <v>#DIV/0!</v>
      </c>
      <c r="BU150" s="194" t="e">
        <f>IF(BU$142="分類不明", 計算_基本取引表!BU11/計算_基本取引表!BU$133, 計算_投入係数表!BU11)</f>
        <v>#DIV/0!</v>
      </c>
      <c r="BV150" s="194" t="e">
        <f>IF(BV$142="分類不明", 計算_基本取引表!BV11/計算_基本取引表!BV$133, 計算_投入係数表!BV11)</f>
        <v>#DIV/0!</v>
      </c>
      <c r="BW150" s="194" t="e">
        <f>IF(BW$142="分類不明", 計算_基本取引表!BW11/計算_基本取引表!BW$133, 計算_投入係数表!BW11)</f>
        <v>#DIV/0!</v>
      </c>
      <c r="BX150" s="194" t="e">
        <f>IF(BX$142="分類不明", 計算_基本取引表!BX11/計算_基本取引表!BX$133, 計算_投入係数表!BX11)</f>
        <v>#DIV/0!</v>
      </c>
      <c r="BY150" s="194" t="e">
        <f>IF(BY$142="分類不明", 計算_基本取引表!BY11/計算_基本取引表!BY$133, 計算_投入係数表!BY11)</f>
        <v>#DIV/0!</v>
      </c>
      <c r="BZ150" s="194" t="e">
        <f>IF(BZ$142="分類不明", 計算_基本取引表!BZ11/計算_基本取引表!BZ$133, 計算_投入係数表!BZ11)</f>
        <v>#DIV/0!</v>
      </c>
      <c r="CA150" s="194" t="e">
        <f>IF(CA$142="分類不明", 計算_基本取引表!CA11/計算_基本取引表!CA$133, 計算_投入係数表!CA11)</f>
        <v>#DIV/0!</v>
      </c>
      <c r="CB150" s="194" t="e">
        <f>IF(CB$142="分類不明", 計算_基本取引表!CB11/計算_基本取引表!CB$133, 計算_投入係数表!CB11)</f>
        <v>#DIV/0!</v>
      </c>
      <c r="CC150" s="194" t="e">
        <f>IF(CC$142="分類不明", 計算_基本取引表!CC11/計算_基本取引表!CC$133, 計算_投入係数表!CC11)</f>
        <v>#DIV/0!</v>
      </c>
      <c r="CD150" s="194" t="e">
        <f>IF(CD$142="分類不明", 計算_基本取引表!CD11/計算_基本取引表!CD$133, 計算_投入係数表!CD11)</f>
        <v>#DIV/0!</v>
      </c>
      <c r="CE150" s="194" t="e">
        <f>IF(CE$142="分類不明", 計算_基本取引表!CE11/計算_基本取引表!CE$133, 計算_投入係数表!CE11)</f>
        <v>#DIV/0!</v>
      </c>
      <c r="CF150" s="194" t="e">
        <f>IF(CF$142="分類不明", 計算_基本取引表!CF11/計算_基本取引表!CF$133, 計算_投入係数表!CF11)</f>
        <v>#DIV/0!</v>
      </c>
      <c r="CG150" s="194" t="e">
        <f>IF(CG$142="分類不明", 計算_基本取引表!CG11/計算_基本取引表!CG$133, 計算_投入係数表!CG11)</f>
        <v>#DIV/0!</v>
      </c>
      <c r="CH150" s="194" t="e">
        <f>IF(CH$142="分類不明", 計算_基本取引表!CH11/計算_基本取引表!CH$133, 計算_投入係数表!CH11)</f>
        <v>#DIV/0!</v>
      </c>
      <c r="CI150" s="194" t="e">
        <f>IF(CI$142="分類不明", 計算_基本取引表!CI11/計算_基本取引表!CI$133, 計算_投入係数表!CI11)</f>
        <v>#DIV/0!</v>
      </c>
      <c r="CJ150" s="194" t="e">
        <f>IF(CJ$142="分類不明", 計算_基本取引表!CJ11/計算_基本取引表!CJ$133, 計算_投入係数表!CJ11)</f>
        <v>#DIV/0!</v>
      </c>
      <c r="CK150" s="194" t="e">
        <f>IF(CK$142="分類不明", 計算_基本取引表!CK11/計算_基本取引表!CK$133, 計算_投入係数表!CK11)</f>
        <v>#DIV/0!</v>
      </c>
      <c r="CL150" s="194" t="e">
        <f>IF(CL$142="分類不明", 計算_基本取引表!CL11/計算_基本取引表!CL$133, 計算_投入係数表!CL11)</f>
        <v>#DIV/0!</v>
      </c>
      <c r="CM150" s="194" t="e">
        <f>IF(CM$142="分類不明", 計算_基本取引表!CM11/計算_基本取引表!CM$133, 計算_投入係数表!CM11)</f>
        <v>#DIV/0!</v>
      </c>
      <c r="CN150" s="194" t="e">
        <f>IF(CN$142="分類不明", 計算_基本取引表!CN11/計算_基本取引表!CN$133, 計算_投入係数表!CN11)</f>
        <v>#DIV/0!</v>
      </c>
      <c r="CO150" s="194" t="e">
        <f>IF(CO$142="分類不明", 計算_基本取引表!CO11/計算_基本取引表!CO$133, 計算_投入係数表!CO11)</f>
        <v>#DIV/0!</v>
      </c>
      <c r="CP150" s="194" t="e">
        <f>IF(CP$142="分類不明", 計算_基本取引表!CP11/計算_基本取引表!CP$133, 計算_投入係数表!CP11)</f>
        <v>#DIV/0!</v>
      </c>
      <c r="CQ150" s="194" t="e">
        <f>IF(CQ$142="分類不明", 計算_基本取引表!CQ11/計算_基本取引表!CQ$133, 計算_投入係数表!CQ11)</f>
        <v>#DIV/0!</v>
      </c>
      <c r="CR150" s="194" t="e">
        <f>IF(CR$142="分類不明", 計算_基本取引表!CR11/計算_基本取引表!CR$133, 計算_投入係数表!CR11)</f>
        <v>#DIV/0!</v>
      </c>
      <c r="CS150" s="194" t="e">
        <f>IF(CS$142="分類不明", 計算_基本取引表!CS11/計算_基本取引表!CS$133, 計算_投入係数表!CS11)</f>
        <v>#DIV/0!</v>
      </c>
      <c r="CT150" s="194" t="e">
        <f>IF(CT$142="分類不明", 計算_基本取引表!CT11/計算_基本取引表!CT$133, 計算_投入係数表!CT11)</f>
        <v>#DIV/0!</v>
      </c>
      <c r="CU150" s="194" t="e">
        <f>IF(CU$142="分類不明", 計算_基本取引表!CU11/計算_基本取引表!CU$133, 計算_投入係数表!CU11)</f>
        <v>#DIV/0!</v>
      </c>
      <c r="CV150" s="194" t="e">
        <f>IF(CV$142="分類不明", 計算_基本取引表!CV11/計算_基本取引表!CV$133, 計算_投入係数表!CV11)</f>
        <v>#DIV/0!</v>
      </c>
      <c r="CW150" s="194" t="e">
        <f>IF(CW$142="分類不明", 計算_基本取引表!CW11/計算_基本取引表!CW$133, 計算_投入係数表!CW11)</f>
        <v>#DIV/0!</v>
      </c>
      <c r="CX150" s="194" t="e">
        <f>IF(CX$142="分類不明", 計算_基本取引表!CX11/計算_基本取引表!CX$133, 計算_投入係数表!CX11)</f>
        <v>#DIV/0!</v>
      </c>
      <c r="CY150" s="194" t="e">
        <f>IF(CY$142="分類不明", 計算_基本取引表!CY11/計算_基本取引表!CY$133, 計算_投入係数表!CY11)</f>
        <v>#DIV/0!</v>
      </c>
      <c r="CZ150" s="194" t="e">
        <f>IF(CZ$142="分類不明", 計算_基本取引表!CZ11/計算_基本取引表!CZ$133, 計算_投入係数表!CZ11)</f>
        <v>#DIV/0!</v>
      </c>
      <c r="DA150" s="194" t="e">
        <f>IF(DA$142="分類不明", 計算_基本取引表!DA11/計算_基本取引表!DA$133, 計算_投入係数表!DA11)</f>
        <v>#DIV/0!</v>
      </c>
      <c r="DB150" s="194" t="e">
        <f>IF(DB$142="分類不明", 計算_基本取引表!DB11/計算_基本取引表!DB$133, 計算_投入係数表!DB11)</f>
        <v>#DIV/0!</v>
      </c>
      <c r="DC150" s="194" t="e">
        <f>IF(DC$142="分類不明", 計算_基本取引表!DC11/計算_基本取引表!DC$133, 計算_投入係数表!DC11)</f>
        <v>#DIV/0!</v>
      </c>
      <c r="DD150" s="194" t="e">
        <f>IF(DD$142="分類不明", 計算_基本取引表!DD11/計算_基本取引表!DD$133, 計算_投入係数表!DD11)</f>
        <v>#DIV/0!</v>
      </c>
      <c r="DE150" s="194" t="e">
        <f>IF(DE$142="分類不明", 計算_基本取引表!DE11/計算_基本取引表!DE$133, 計算_投入係数表!DE11)</f>
        <v>#DIV/0!</v>
      </c>
      <c r="DF150" s="194" t="e">
        <f>IF(DF$142="分類不明", 計算_基本取引表!DF11/計算_基本取引表!DF$133, 計算_投入係数表!DF11)</f>
        <v>#DIV/0!</v>
      </c>
      <c r="DG150" s="194" t="e">
        <f>IF(DG$142="分類不明", 計算_基本取引表!DG11/計算_基本取引表!DG$133, 計算_投入係数表!DG11)</f>
        <v>#DIV/0!</v>
      </c>
      <c r="DH150" s="194" t="e">
        <f>IF(DH$142="分類不明", 計算_基本取引表!DH11/計算_基本取引表!DH$133, 計算_投入係数表!DH11)</f>
        <v>#DIV/0!</v>
      </c>
      <c r="DI150" s="194" t="e">
        <f>IF(DI$142="分類不明", 計算_基本取引表!DI11/計算_基本取引表!DI$133, 計算_投入係数表!DI11)</f>
        <v>#DIV/0!</v>
      </c>
      <c r="DJ150" s="194" t="e">
        <f>IF(DJ$142="分類不明", 計算_基本取引表!DJ11/計算_基本取引表!DJ$133, 計算_投入係数表!DJ11)</f>
        <v>#DIV/0!</v>
      </c>
      <c r="DK150" s="194" t="e">
        <f>IF(DK$142="分類不明", 計算_基本取引表!DK11/計算_基本取引表!DK$133, 計算_投入係数表!DK11)</f>
        <v>#DIV/0!</v>
      </c>
      <c r="DL150" s="194" t="e">
        <f>IF(DL$142="分類不明", 計算_基本取引表!DL11/計算_基本取引表!DL$133, 計算_投入係数表!DL11)</f>
        <v>#DIV/0!</v>
      </c>
      <c r="DM150" s="194" t="e">
        <f>IF(DM$142="分類不明", 計算_基本取引表!DM11/計算_基本取引表!DM$133, 計算_投入係数表!DM11)</f>
        <v>#DIV/0!</v>
      </c>
      <c r="DN150" s="194" t="e">
        <f>IF(DN$142="分類不明", 計算_基本取引表!DN11/計算_基本取引表!DN$133, 計算_投入係数表!DN11)</f>
        <v>#DIV/0!</v>
      </c>
      <c r="DO150" s="194" t="e">
        <f>IF(DO$142="分類不明", 計算_基本取引表!DO11/計算_基本取引表!DO$133, 計算_投入係数表!DO11)</f>
        <v>#DIV/0!</v>
      </c>
      <c r="DP150" s="194" t="e">
        <f>IF(DP$142="分類不明", 計算_基本取引表!DP11/計算_基本取引表!DP$133, 計算_投入係数表!DP11)</f>
        <v>#DIV/0!</v>
      </c>
      <c r="DQ150" s="194" t="e">
        <f>IF(DQ$142="分類不明", 計算_基本取引表!DQ11/計算_基本取引表!DQ$133, 計算_投入係数表!DQ11)</f>
        <v>#DIV/0!</v>
      </c>
      <c r="DR150" s="194" t="e">
        <f>IF(DR$142="分類不明", 計算_基本取引表!DR11/計算_基本取引表!DR$133, 計算_投入係数表!DR11)</f>
        <v>#DIV/0!</v>
      </c>
      <c r="DS150" s="194" t="e">
        <f>IF(DS$142="分類不明", 計算_基本取引表!DS11/計算_基本取引表!DS$133, 計算_投入係数表!DS11)</f>
        <v>#DIV/0!</v>
      </c>
      <c r="DT150" s="23">
        <f ca="1">計算_基本取引表!DT11/計算_基本取引表!DT$133</f>
        <v>3.3777418243987938E-2</v>
      </c>
    </row>
    <row r="151" spans="2:124" x14ac:dyDescent="0.25">
      <c r="B151" s="53">
        <v>9</v>
      </c>
      <c r="C151" s="192" t="str">
        <v>金融・保険・不動産</v>
      </c>
      <c r="D151" s="193">
        <f>IF(D$142="分類不明", 計算_基本取引表!D12/計算_基本取引表!D$133, 計算_投入係数表!D12)</f>
        <v>7.2766453281644513E-3</v>
      </c>
      <c r="E151" s="194">
        <f>IF(E$142="分類不明", 計算_基本取引表!E12/計算_基本取引表!E$133, 計算_投入係数表!E12)</f>
        <v>6.6083094370539656E-3</v>
      </c>
      <c r="F151" s="194">
        <f>IF(F$142="分類不明", 計算_基本取引表!F12/計算_基本取引表!F$133, 計算_投入係数表!F12)</f>
        <v>7.9813003472590585E-3</v>
      </c>
      <c r="G151" s="194">
        <f>IF(G$142="分類不明", 計算_基本取引表!G12/計算_基本取引表!G$133, 計算_投入係数表!G12)</f>
        <v>4.3861219921656411E-2</v>
      </c>
      <c r="H151" s="194">
        <f>IF(H$142="分類不明", 計算_基本取引表!H12/計算_基本取引表!H$133, 計算_投入係数表!H12)</f>
        <v>6.1867645640996359E-3</v>
      </c>
      <c r="I151" s="194">
        <f>IF(I$142="分類不明", 計算_基本取引表!I12/計算_基本取引表!I$133, 計算_投入係数表!I12)</f>
        <v>1.8365871416148146E-2</v>
      </c>
      <c r="J151" s="194">
        <f>IF(J$142="分類不明", 計算_基本取引表!J12/計算_基本取引表!J$133, 計算_投入係数表!J12)</f>
        <v>2.2021644875315657E-2</v>
      </c>
      <c r="K151" s="194">
        <f>IF(K$142="分類不明", 計算_基本取引表!K12/計算_基本取引表!K$133, 計算_投入係数表!K12)</f>
        <v>5.2462724963359707E-2</v>
      </c>
      <c r="L151" s="194">
        <f>IF(L$142="分類不明", 計算_基本取引表!L12/計算_基本取引表!L$133, 計算_投入係数表!L12)</f>
        <v>8.7143721749829539E-2</v>
      </c>
      <c r="M151" s="194">
        <f>IF(M$142="分類不明", 計算_基本取引表!M12/計算_基本取引表!M$133, 計算_投入係数表!M12)</f>
        <v>3.1744347748626063E-2</v>
      </c>
      <c r="N151" s="194">
        <f>IF(N$142="分類不明", 計算_基本取引表!N12/計算_基本取引表!N$133, 計算_投入係数表!N12)</f>
        <v>4.7851112424911219E-2</v>
      </c>
      <c r="O151" s="194">
        <f>IF(O$142="分類不明", 計算_基本取引表!O12/計算_基本取引表!O$133, 計算_投入係数表!O12)</f>
        <v>2.1248739484135366E-2</v>
      </c>
      <c r="P151" s="194">
        <f ca="1">IF(P$142="分類不明", 計算_基本取引表!P12/計算_基本取引表!P$133, 計算_投入係数表!P12)</f>
        <v>4.4731103366121891E-2</v>
      </c>
      <c r="Q151" s="194" t="e">
        <f>IF(Q$142="分類不明", 計算_基本取引表!Q12/計算_基本取引表!Q$133, 計算_投入係数表!Q12)</f>
        <v>#DIV/0!</v>
      </c>
      <c r="R151" s="194" t="e">
        <f>IF(R$142="分類不明", 計算_基本取引表!R12/計算_基本取引表!R$133, 計算_投入係数表!R12)</f>
        <v>#DIV/0!</v>
      </c>
      <c r="S151" s="194" t="e">
        <f>IF(S$142="分類不明", 計算_基本取引表!S12/計算_基本取引表!S$133, 計算_投入係数表!S12)</f>
        <v>#DIV/0!</v>
      </c>
      <c r="T151" s="194" t="e">
        <f>IF(T$142="分類不明", 計算_基本取引表!T12/計算_基本取引表!T$133, 計算_投入係数表!T12)</f>
        <v>#DIV/0!</v>
      </c>
      <c r="U151" s="194" t="e">
        <f>IF(U$142="分類不明", 計算_基本取引表!U12/計算_基本取引表!U$133, 計算_投入係数表!U12)</f>
        <v>#DIV/0!</v>
      </c>
      <c r="V151" s="194" t="e">
        <f>IF(V$142="分類不明", 計算_基本取引表!V12/計算_基本取引表!V$133, 計算_投入係数表!V12)</f>
        <v>#DIV/0!</v>
      </c>
      <c r="W151" s="194" t="e">
        <f>IF(W$142="分類不明", 計算_基本取引表!W12/計算_基本取引表!W$133, 計算_投入係数表!W12)</f>
        <v>#DIV/0!</v>
      </c>
      <c r="X151" s="194" t="e">
        <f>IF(X$142="分類不明", 計算_基本取引表!X12/計算_基本取引表!X$133, 計算_投入係数表!X12)</f>
        <v>#DIV/0!</v>
      </c>
      <c r="Y151" s="194" t="e">
        <f>IF(Y$142="分類不明", 計算_基本取引表!Y12/計算_基本取引表!Y$133, 計算_投入係数表!Y12)</f>
        <v>#DIV/0!</v>
      </c>
      <c r="Z151" s="194" t="e">
        <f>IF(Z$142="分類不明", 計算_基本取引表!Z12/計算_基本取引表!Z$133, 計算_投入係数表!Z12)</f>
        <v>#DIV/0!</v>
      </c>
      <c r="AA151" s="194" t="e">
        <f>IF(AA$142="分類不明", 計算_基本取引表!AA12/計算_基本取引表!AA$133, 計算_投入係数表!AA12)</f>
        <v>#DIV/0!</v>
      </c>
      <c r="AB151" s="194" t="e">
        <f>IF(AB$142="分類不明", 計算_基本取引表!AB12/計算_基本取引表!AB$133, 計算_投入係数表!AB12)</f>
        <v>#DIV/0!</v>
      </c>
      <c r="AC151" s="194" t="e">
        <f>IF(AC$142="分類不明", 計算_基本取引表!AC12/計算_基本取引表!AC$133, 計算_投入係数表!AC12)</f>
        <v>#DIV/0!</v>
      </c>
      <c r="AD151" s="194" t="e">
        <f>IF(AD$142="分類不明", 計算_基本取引表!AD12/計算_基本取引表!AD$133, 計算_投入係数表!AD12)</f>
        <v>#DIV/0!</v>
      </c>
      <c r="AE151" s="194" t="e">
        <f>IF(AE$142="分類不明", 計算_基本取引表!AE12/計算_基本取引表!AE$133, 計算_投入係数表!AE12)</f>
        <v>#DIV/0!</v>
      </c>
      <c r="AF151" s="194" t="e">
        <f>IF(AF$142="分類不明", 計算_基本取引表!AF12/計算_基本取引表!AF$133, 計算_投入係数表!AF12)</f>
        <v>#DIV/0!</v>
      </c>
      <c r="AG151" s="194" t="e">
        <f>IF(AG$142="分類不明", 計算_基本取引表!AG12/計算_基本取引表!AG$133, 計算_投入係数表!AG12)</f>
        <v>#DIV/0!</v>
      </c>
      <c r="AH151" s="194" t="e">
        <f>IF(AH$142="分類不明", 計算_基本取引表!AH12/計算_基本取引表!AH$133, 計算_投入係数表!AH12)</f>
        <v>#DIV/0!</v>
      </c>
      <c r="AI151" s="194" t="e">
        <f>IF(AI$142="分類不明", 計算_基本取引表!AI12/計算_基本取引表!AI$133, 計算_投入係数表!AI12)</f>
        <v>#DIV/0!</v>
      </c>
      <c r="AJ151" s="194" t="e">
        <f>IF(AJ$142="分類不明", 計算_基本取引表!AJ12/計算_基本取引表!AJ$133, 計算_投入係数表!AJ12)</f>
        <v>#DIV/0!</v>
      </c>
      <c r="AK151" s="194" t="e">
        <f>IF(AK$142="分類不明", 計算_基本取引表!AK12/計算_基本取引表!AK$133, 計算_投入係数表!AK12)</f>
        <v>#DIV/0!</v>
      </c>
      <c r="AL151" s="194" t="e">
        <f>IF(AL$142="分類不明", 計算_基本取引表!AL12/計算_基本取引表!AL$133, 計算_投入係数表!AL12)</f>
        <v>#DIV/0!</v>
      </c>
      <c r="AM151" s="194" t="e">
        <f>IF(AM$142="分類不明", 計算_基本取引表!AM12/計算_基本取引表!AM$133, 計算_投入係数表!AM12)</f>
        <v>#DIV/0!</v>
      </c>
      <c r="AN151" s="194" t="e">
        <f>IF(AN$142="分類不明", 計算_基本取引表!AN12/計算_基本取引表!AN$133, 計算_投入係数表!AN12)</f>
        <v>#DIV/0!</v>
      </c>
      <c r="AO151" s="194" t="e">
        <f>IF(AO$142="分類不明", 計算_基本取引表!AO12/計算_基本取引表!AO$133, 計算_投入係数表!AO12)</f>
        <v>#DIV/0!</v>
      </c>
      <c r="AP151" s="194" t="e">
        <f>IF(AP$142="分類不明", 計算_基本取引表!AP12/計算_基本取引表!AP$133, 計算_投入係数表!AP12)</f>
        <v>#DIV/0!</v>
      </c>
      <c r="AQ151" s="194" t="e">
        <f>IF(AQ$142="分類不明", 計算_基本取引表!AQ12/計算_基本取引表!AQ$133, 計算_投入係数表!AQ12)</f>
        <v>#DIV/0!</v>
      </c>
      <c r="AR151" s="194" t="e">
        <f>IF(AR$142="分類不明", 計算_基本取引表!AR12/計算_基本取引表!AR$133, 計算_投入係数表!AR12)</f>
        <v>#DIV/0!</v>
      </c>
      <c r="AS151" s="194" t="e">
        <f>IF(AS$142="分類不明", 計算_基本取引表!AS12/計算_基本取引表!AS$133, 計算_投入係数表!AS12)</f>
        <v>#DIV/0!</v>
      </c>
      <c r="AT151" s="194" t="e">
        <f>IF(AT$142="分類不明", 計算_基本取引表!AT12/計算_基本取引表!AT$133, 計算_投入係数表!AT12)</f>
        <v>#DIV/0!</v>
      </c>
      <c r="AU151" s="194" t="e">
        <f>IF(AU$142="分類不明", 計算_基本取引表!AU12/計算_基本取引表!AU$133, 計算_投入係数表!AU12)</f>
        <v>#DIV/0!</v>
      </c>
      <c r="AV151" s="194" t="e">
        <f>IF(AV$142="分類不明", 計算_基本取引表!AV12/計算_基本取引表!AV$133, 計算_投入係数表!AV12)</f>
        <v>#DIV/0!</v>
      </c>
      <c r="AW151" s="194" t="e">
        <f>IF(AW$142="分類不明", 計算_基本取引表!AW12/計算_基本取引表!AW$133, 計算_投入係数表!AW12)</f>
        <v>#DIV/0!</v>
      </c>
      <c r="AX151" s="194" t="e">
        <f>IF(AX$142="分類不明", 計算_基本取引表!AX12/計算_基本取引表!AX$133, 計算_投入係数表!AX12)</f>
        <v>#DIV/0!</v>
      </c>
      <c r="AY151" s="194" t="e">
        <f>IF(AY$142="分類不明", 計算_基本取引表!AY12/計算_基本取引表!AY$133, 計算_投入係数表!AY12)</f>
        <v>#DIV/0!</v>
      </c>
      <c r="AZ151" s="194" t="e">
        <f>IF(AZ$142="分類不明", 計算_基本取引表!AZ12/計算_基本取引表!AZ$133, 計算_投入係数表!AZ12)</f>
        <v>#DIV/0!</v>
      </c>
      <c r="BA151" s="194" t="e">
        <f>IF(BA$142="分類不明", 計算_基本取引表!BA12/計算_基本取引表!BA$133, 計算_投入係数表!BA12)</f>
        <v>#DIV/0!</v>
      </c>
      <c r="BB151" s="194" t="e">
        <f>IF(BB$142="分類不明", 計算_基本取引表!BB12/計算_基本取引表!BB$133, 計算_投入係数表!BB12)</f>
        <v>#DIV/0!</v>
      </c>
      <c r="BC151" s="194" t="e">
        <f>IF(BC$142="分類不明", 計算_基本取引表!BC12/計算_基本取引表!BC$133, 計算_投入係数表!BC12)</f>
        <v>#DIV/0!</v>
      </c>
      <c r="BD151" s="194" t="e">
        <f>IF(BD$142="分類不明", 計算_基本取引表!BD12/計算_基本取引表!BD$133, 計算_投入係数表!BD12)</f>
        <v>#DIV/0!</v>
      </c>
      <c r="BE151" s="194" t="e">
        <f>IF(BE$142="分類不明", 計算_基本取引表!BE12/計算_基本取引表!BE$133, 計算_投入係数表!BE12)</f>
        <v>#DIV/0!</v>
      </c>
      <c r="BF151" s="194" t="e">
        <f>IF(BF$142="分類不明", 計算_基本取引表!BF12/計算_基本取引表!BF$133, 計算_投入係数表!BF12)</f>
        <v>#DIV/0!</v>
      </c>
      <c r="BG151" s="194" t="e">
        <f>IF(BG$142="分類不明", 計算_基本取引表!BG12/計算_基本取引表!BG$133, 計算_投入係数表!BG12)</f>
        <v>#DIV/0!</v>
      </c>
      <c r="BH151" s="194" t="e">
        <f>IF(BH$142="分類不明", 計算_基本取引表!BH12/計算_基本取引表!BH$133, 計算_投入係数表!BH12)</f>
        <v>#DIV/0!</v>
      </c>
      <c r="BI151" s="194" t="e">
        <f>IF(BI$142="分類不明", 計算_基本取引表!BI12/計算_基本取引表!BI$133, 計算_投入係数表!BI12)</f>
        <v>#DIV/0!</v>
      </c>
      <c r="BJ151" s="194" t="e">
        <f>IF(BJ$142="分類不明", 計算_基本取引表!BJ12/計算_基本取引表!BJ$133, 計算_投入係数表!BJ12)</f>
        <v>#DIV/0!</v>
      </c>
      <c r="BK151" s="194" t="e">
        <f>IF(BK$142="分類不明", 計算_基本取引表!BK12/計算_基本取引表!BK$133, 計算_投入係数表!BK12)</f>
        <v>#DIV/0!</v>
      </c>
      <c r="BL151" s="194" t="e">
        <f>IF(BL$142="分類不明", 計算_基本取引表!BL12/計算_基本取引表!BL$133, 計算_投入係数表!BL12)</f>
        <v>#DIV/0!</v>
      </c>
      <c r="BM151" s="194" t="e">
        <f>IF(BM$142="分類不明", 計算_基本取引表!BM12/計算_基本取引表!BM$133, 計算_投入係数表!BM12)</f>
        <v>#DIV/0!</v>
      </c>
      <c r="BN151" s="194" t="e">
        <f>IF(BN$142="分類不明", 計算_基本取引表!BN12/計算_基本取引表!BN$133, 計算_投入係数表!BN12)</f>
        <v>#DIV/0!</v>
      </c>
      <c r="BO151" s="194" t="e">
        <f>IF(BO$142="分類不明", 計算_基本取引表!BO12/計算_基本取引表!BO$133, 計算_投入係数表!BO12)</f>
        <v>#DIV/0!</v>
      </c>
      <c r="BP151" s="194" t="e">
        <f>IF(BP$142="分類不明", 計算_基本取引表!BP12/計算_基本取引表!BP$133, 計算_投入係数表!BP12)</f>
        <v>#DIV/0!</v>
      </c>
      <c r="BQ151" s="194" t="e">
        <f>IF(BQ$142="分類不明", 計算_基本取引表!BQ12/計算_基本取引表!BQ$133, 計算_投入係数表!BQ12)</f>
        <v>#DIV/0!</v>
      </c>
      <c r="BR151" s="194" t="e">
        <f>IF(BR$142="分類不明", 計算_基本取引表!BR12/計算_基本取引表!BR$133, 計算_投入係数表!BR12)</f>
        <v>#DIV/0!</v>
      </c>
      <c r="BS151" s="194" t="e">
        <f>IF(BS$142="分類不明", 計算_基本取引表!BS12/計算_基本取引表!BS$133, 計算_投入係数表!BS12)</f>
        <v>#DIV/0!</v>
      </c>
      <c r="BT151" s="194" t="e">
        <f>IF(BT$142="分類不明", 計算_基本取引表!BT12/計算_基本取引表!BT$133, 計算_投入係数表!BT12)</f>
        <v>#DIV/0!</v>
      </c>
      <c r="BU151" s="194" t="e">
        <f>IF(BU$142="分類不明", 計算_基本取引表!BU12/計算_基本取引表!BU$133, 計算_投入係数表!BU12)</f>
        <v>#DIV/0!</v>
      </c>
      <c r="BV151" s="194" t="e">
        <f>IF(BV$142="分類不明", 計算_基本取引表!BV12/計算_基本取引表!BV$133, 計算_投入係数表!BV12)</f>
        <v>#DIV/0!</v>
      </c>
      <c r="BW151" s="194" t="e">
        <f>IF(BW$142="分類不明", 計算_基本取引表!BW12/計算_基本取引表!BW$133, 計算_投入係数表!BW12)</f>
        <v>#DIV/0!</v>
      </c>
      <c r="BX151" s="194" t="e">
        <f>IF(BX$142="分類不明", 計算_基本取引表!BX12/計算_基本取引表!BX$133, 計算_投入係数表!BX12)</f>
        <v>#DIV/0!</v>
      </c>
      <c r="BY151" s="194" t="e">
        <f>IF(BY$142="分類不明", 計算_基本取引表!BY12/計算_基本取引表!BY$133, 計算_投入係数表!BY12)</f>
        <v>#DIV/0!</v>
      </c>
      <c r="BZ151" s="194" t="e">
        <f>IF(BZ$142="分類不明", 計算_基本取引表!BZ12/計算_基本取引表!BZ$133, 計算_投入係数表!BZ12)</f>
        <v>#DIV/0!</v>
      </c>
      <c r="CA151" s="194" t="e">
        <f>IF(CA$142="分類不明", 計算_基本取引表!CA12/計算_基本取引表!CA$133, 計算_投入係数表!CA12)</f>
        <v>#DIV/0!</v>
      </c>
      <c r="CB151" s="194" t="e">
        <f>IF(CB$142="分類不明", 計算_基本取引表!CB12/計算_基本取引表!CB$133, 計算_投入係数表!CB12)</f>
        <v>#DIV/0!</v>
      </c>
      <c r="CC151" s="194" t="e">
        <f>IF(CC$142="分類不明", 計算_基本取引表!CC12/計算_基本取引表!CC$133, 計算_投入係数表!CC12)</f>
        <v>#DIV/0!</v>
      </c>
      <c r="CD151" s="194" t="e">
        <f>IF(CD$142="分類不明", 計算_基本取引表!CD12/計算_基本取引表!CD$133, 計算_投入係数表!CD12)</f>
        <v>#DIV/0!</v>
      </c>
      <c r="CE151" s="194" t="e">
        <f>IF(CE$142="分類不明", 計算_基本取引表!CE12/計算_基本取引表!CE$133, 計算_投入係数表!CE12)</f>
        <v>#DIV/0!</v>
      </c>
      <c r="CF151" s="194" t="e">
        <f>IF(CF$142="分類不明", 計算_基本取引表!CF12/計算_基本取引表!CF$133, 計算_投入係数表!CF12)</f>
        <v>#DIV/0!</v>
      </c>
      <c r="CG151" s="194" t="e">
        <f>IF(CG$142="分類不明", 計算_基本取引表!CG12/計算_基本取引表!CG$133, 計算_投入係数表!CG12)</f>
        <v>#DIV/0!</v>
      </c>
      <c r="CH151" s="194" t="e">
        <f>IF(CH$142="分類不明", 計算_基本取引表!CH12/計算_基本取引表!CH$133, 計算_投入係数表!CH12)</f>
        <v>#DIV/0!</v>
      </c>
      <c r="CI151" s="194" t="e">
        <f>IF(CI$142="分類不明", 計算_基本取引表!CI12/計算_基本取引表!CI$133, 計算_投入係数表!CI12)</f>
        <v>#DIV/0!</v>
      </c>
      <c r="CJ151" s="194" t="e">
        <f>IF(CJ$142="分類不明", 計算_基本取引表!CJ12/計算_基本取引表!CJ$133, 計算_投入係数表!CJ12)</f>
        <v>#DIV/0!</v>
      </c>
      <c r="CK151" s="194" t="e">
        <f>IF(CK$142="分類不明", 計算_基本取引表!CK12/計算_基本取引表!CK$133, 計算_投入係数表!CK12)</f>
        <v>#DIV/0!</v>
      </c>
      <c r="CL151" s="194" t="e">
        <f>IF(CL$142="分類不明", 計算_基本取引表!CL12/計算_基本取引表!CL$133, 計算_投入係数表!CL12)</f>
        <v>#DIV/0!</v>
      </c>
      <c r="CM151" s="194" t="e">
        <f>IF(CM$142="分類不明", 計算_基本取引表!CM12/計算_基本取引表!CM$133, 計算_投入係数表!CM12)</f>
        <v>#DIV/0!</v>
      </c>
      <c r="CN151" s="194" t="e">
        <f>IF(CN$142="分類不明", 計算_基本取引表!CN12/計算_基本取引表!CN$133, 計算_投入係数表!CN12)</f>
        <v>#DIV/0!</v>
      </c>
      <c r="CO151" s="194" t="e">
        <f>IF(CO$142="分類不明", 計算_基本取引表!CO12/計算_基本取引表!CO$133, 計算_投入係数表!CO12)</f>
        <v>#DIV/0!</v>
      </c>
      <c r="CP151" s="194" t="e">
        <f>IF(CP$142="分類不明", 計算_基本取引表!CP12/計算_基本取引表!CP$133, 計算_投入係数表!CP12)</f>
        <v>#DIV/0!</v>
      </c>
      <c r="CQ151" s="194" t="e">
        <f>IF(CQ$142="分類不明", 計算_基本取引表!CQ12/計算_基本取引表!CQ$133, 計算_投入係数表!CQ12)</f>
        <v>#DIV/0!</v>
      </c>
      <c r="CR151" s="194" t="e">
        <f>IF(CR$142="分類不明", 計算_基本取引表!CR12/計算_基本取引表!CR$133, 計算_投入係数表!CR12)</f>
        <v>#DIV/0!</v>
      </c>
      <c r="CS151" s="194" t="e">
        <f>IF(CS$142="分類不明", 計算_基本取引表!CS12/計算_基本取引表!CS$133, 計算_投入係数表!CS12)</f>
        <v>#DIV/0!</v>
      </c>
      <c r="CT151" s="194" t="e">
        <f>IF(CT$142="分類不明", 計算_基本取引表!CT12/計算_基本取引表!CT$133, 計算_投入係数表!CT12)</f>
        <v>#DIV/0!</v>
      </c>
      <c r="CU151" s="194" t="e">
        <f>IF(CU$142="分類不明", 計算_基本取引表!CU12/計算_基本取引表!CU$133, 計算_投入係数表!CU12)</f>
        <v>#DIV/0!</v>
      </c>
      <c r="CV151" s="194" t="e">
        <f>IF(CV$142="分類不明", 計算_基本取引表!CV12/計算_基本取引表!CV$133, 計算_投入係数表!CV12)</f>
        <v>#DIV/0!</v>
      </c>
      <c r="CW151" s="194" t="e">
        <f>IF(CW$142="分類不明", 計算_基本取引表!CW12/計算_基本取引表!CW$133, 計算_投入係数表!CW12)</f>
        <v>#DIV/0!</v>
      </c>
      <c r="CX151" s="194" t="e">
        <f>IF(CX$142="分類不明", 計算_基本取引表!CX12/計算_基本取引表!CX$133, 計算_投入係数表!CX12)</f>
        <v>#DIV/0!</v>
      </c>
      <c r="CY151" s="194" t="e">
        <f>IF(CY$142="分類不明", 計算_基本取引表!CY12/計算_基本取引表!CY$133, 計算_投入係数表!CY12)</f>
        <v>#DIV/0!</v>
      </c>
      <c r="CZ151" s="194" t="e">
        <f>IF(CZ$142="分類不明", 計算_基本取引表!CZ12/計算_基本取引表!CZ$133, 計算_投入係数表!CZ12)</f>
        <v>#DIV/0!</v>
      </c>
      <c r="DA151" s="194" t="e">
        <f>IF(DA$142="分類不明", 計算_基本取引表!DA12/計算_基本取引表!DA$133, 計算_投入係数表!DA12)</f>
        <v>#DIV/0!</v>
      </c>
      <c r="DB151" s="194" t="e">
        <f>IF(DB$142="分類不明", 計算_基本取引表!DB12/計算_基本取引表!DB$133, 計算_投入係数表!DB12)</f>
        <v>#DIV/0!</v>
      </c>
      <c r="DC151" s="194" t="e">
        <f>IF(DC$142="分類不明", 計算_基本取引表!DC12/計算_基本取引表!DC$133, 計算_投入係数表!DC12)</f>
        <v>#DIV/0!</v>
      </c>
      <c r="DD151" s="194" t="e">
        <f>IF(DD$142="分類不明", 計算_基本取引表!DD12/計算_基本取引表!DD$133, 計算_投入係数表!DD12)</f>
        <v>#DIV/0!</v>
      </c>
      <c r="DE151" s="194" t="e">
        <f>IF(DE$142="分類不明", 計算_基本取引表!DE12/計算_基本取引表!DE$133, 計算_投入係数表!DE12)</f>
        <v>#DIV/0!</v>
      </c>
      <c r="DF151" s="194" t="e">
        <f>IF(DF$142="分類不明", 計算_基本取引表!DF12/計算_基本取引表!DF$133, 計算_投入係数表!DF12)</f>
        <v>#DIV/0!</v>
      </c>
      <c r="DG151" s="194" t="e">
        <f>IF(DG$142="分類不明", 計算_基本取引表!DG12/計算_基本取引表!DG$133, 計算_投入係数表!DG12)</f>
        <v>#DIV/0!</v>
      </c>
      <c r="DH151" s="194" t="e">
        <f>IF(DH$142="分類不明", 計算_基本取引表!DH12/計算_基本取引表!DH$133, 計算_投入係数表!DH12)</f>
        <v>#DIV/0!</v>
      </c>
      <c r="DI151" s="194" t="e">
        <f>IF(DI$142="分類不明", 計算_基本取引表!DI12/計算_基本取引表!DI$133, 計算_投入係数表!DI12)</f>
        <v>#DIV/0!</v>
      </c>
      <c r="DJ151" s="194" t="e">
        <f>IF(DJ$142="分類不明", 計算_基本取引表!DJ12/計算_基本取引表!DJ$133, 計算_投入係数表!DJ12)</f>
        <v>#DIV/0!</v>
      </c>
      <c r="DK151" s="194" t="e">
        <f>IF(DK$142="分類不明", 計算_基本取引表!DK12/計算_基本取引表!DK$133, 計算_投入係数表!DK12)</f>
        <v>#DIV/0!</v>
      </c>
      <c r="DL151" s="194" t="e">
        <f>IF(DL$142="分類不明", 計算_基本取引表!DL12/計算_基本取引表!DL$133, 計算_投入係数表!DL12)</f>
        <v>#DIV/0!</v>
      </c>
      <c r="DM151" s="194" t="e">
        <f>IF(DM$142="分類不明", 計算_基本取引表!DM12/計算_基本取引表!DM$133, 計算_投入係数表!DM12)</f>
        <v>#DIV/0!</v>
      </c>
      <c r="DN151" s="194" t="e">
        <f>IF(DN$142="分類不明", 計算_基本取引表!DN12/計算_基本取引表!DN$133, 計算_投入係数表!DN12)</f>
        <v>#DIV/0!</v>
      </c>
      <c r="DO151" s="194" t="e">
        <f>IF(DO$142="分類不明", 計算_基本取引表!DO12/計算_基本取引表!DO$133, 計算_投入係数表!DO12)</f>
        <v>#DIV/0!</v>
      </c>
      <c r="DP151" s="194" t="e">
        <f>IF(DP$142="分類不明", 計算_基本取引表!DP12/計算_基本取引表!DP$133, 計算_投入係数表!DP12)</f>
        <v>#DIV/0!</v>
      </c>
      <c r="DQ151" s="194" t="e">
        <f>IF(DQ$142="分類不明", 計算_基本取引表!DQ12/計算_基本取引表!DQ$133, 計算_投入係数表!DQ12)</f>
        <v>#DIV/0!</v>
      </c>
      <c r="DR151" s="194" t="e">
        <f>IF(DR$142="分類不明", 計算_基本取引表!DR12/計算_基本取引表!DR$133, 計算_投入係数表!DR12)</f>
        <v>#DIV/0!</v>
      </c>
      <c r="DS151" s="194" t="e">
        <f>IF(DS$142="分類不明", 計算_基本取引表!DS12/計算_基本取引表!DS$133, 計算_投入係数表!DS12)</f>
        <v>#DIV/0!</v>
      </c>
      <c r="DT151" s="23">
        <f ca="1">計算_基本取引表!DT12/計算_基本取引表!DT$133</f>
        <v>3.1207655606757603E-2</v>
      </c>
    </row>
    <row r="152" spans="2:124" x14ac:dyDescent="0.25">
      <c r="B152" s="53">
        <v>10</v>
      </c>
      <c r="C152" s="198" t="str">
        <v>運輸・情報通信</v>
      </c>
      <c r="D152" s="199">
        <f>IF(D$142="分類不明", 計算_基本取引表!D13/計算_基本取引表!D$133, 計算_投入係数表!D13)</f>
        <v>2.9848079771953657E-2</v>
      </c>
      <c r="E152" s="200">
        <f>IF(E$142="分類不明", 計算_基本取引表!E13/計算_基本取引表!E$133, 計算_投入係数表!E13)</f>
        <v>2.5915784480714084E-2</v>
      </c>
      <c r="F152" s="200">
        <f>IF(F$142="分類不明", 計算_基本取引表!F13/計算_基本取引表!F$133, 計算_投入係数表!F13)</f>
        <v>2.8236899987976773E-2</v>
      </c>
      <c r="G152" s="200">
        <f>IF(G$142="分類不明", 計算_基本取引表!G13/計算_基本取引表!G$133, 計算_投入係数表!G13)</f>
        <v>4.6088416340235028E-2</v>
      </c>
      <c r="H152" s="200">
        <f>IF(H$142="分類不明", 計算_基本取引表!H13/計算_基本取引表!H$133, 計算_投入係数表!H13)</f>
        <v>3.4358485697445887E-2</v>
      </c>
      <c r="I152" s="200">
        <f>IF(I$142="分類不明", 計算_基本取引表!I13/計算_基本取引表!I$133, 計算_投入係数表!I13)</f>
        <v>4.5813137475646998E-2</v>
      </c>
      <c r="J152" s="200">
        <f>IF(J$142="分類不明", 計算_基本取引表!J13/計算_基本取引表!J$133, 計算_投入係数表!J13)</f>
        <v>3.6707413291473714E-2</v>
      </c>
      <c r="K152" s="200">
        <f>IF(K$142="分類不明", 計算_基本取引表!K13/計算_基本取引表!K$133, 計算_投入係数表!K13)</f>
        <v>5.6594111491283572E-2</v>
      </c>
      <c r="L152" s="200">
        <f>IF(L$142="分類不明", 計算_基本取引表!L13/計算_基本取引表!L$133, 計算_投入係数表!L13)</f>
        <v>2.4006378744796143E-2</v>
      </c>
      <c r="M152" s="200">
        <f>IF(M$142="分類不明", 計算_基本取引表!M13/計算_基本取引表!M$133, 計算_投入係数表!M13)</f>
        <v>0.15591076903281362</v>
      </c>
      <c r="N152" s="200">
        <f>IF(N$142="分類不明", 計算_基本取引表!N13/計算_基本取引表!N$133, 計算_投入係数表!N13)</f>
        <v>5.2520729645847114E-2</v>
      </c>
      <c r="O152" s="200">
        <f>IF(O$142="分類不明", 計算_基本取引表!O13/計算_基本取引表!O$133, 計算_投入係数表!O13)</f>
        <v>4.2073563358887171E-2</v>
      </c>
      <c r="P152" s="200">
        <f ca="1">IF(P$142="分類不明", 計算_基本取引表!P13/計算_基本取引表!P$133, 計算_投入係数表!P13)</f>
        <v>0.11930161634423378</v>
      </c>
      <c r="Q152" s="200" t="e">
        <f>IF(Q$142="分類不明", 計算_基本取引表!Q13/計算_基本取引表!Q$133, 計算_投入係数表!Q13)</f>
        <v>#DIV/0!</v>
      </c>
      <c r="R152" s="200" t="e">
        <f>IF(R$142="分類不明", 計算_基本取引表!R13/計算_基本取引表!R$133, 計算_投入係数表!R13)</f>
        <v>#DIV/0!</v>
      </c>
      <c r="S152" s="200" t="e">
        <f>IF(S$142="分類不明", 計算_基本取引表!S13/計算_基本取引表!S$133, 計算_投入係数表!S13)</f>
        <v>#DIV/0!</v>
      </c>
      <c r="T152" s="200" t="e">
        <f>IF(T$142="分類不明", 計算_基本取引表!T13/計算_基本取引表!T$133, 計算_投入係数表!T13)</f>
        <v>#DIV/0!</v>
      </c>
      <c r="U152" s="200" t="e">
        <f>IF(U$142="分類不明", 計算_基本取引表!U13/計算_基本取引表!U$133, 計算_投入係数表!U13)</f>
        <v>#DIV/0!</v>
      </c>
      <c r="V152" s="200" t="e">
        <f>IF(V$142="分類不明", 計算_基本取引表!V13/計算_基本取引表!V$133, 計算_投入係数表!V13)</f>
        <v>#DIV/0!</v>
      </c>
      <c r="W152" s="200" t="e">
        <f>IF(W$142="分類不明", 計算_基本取引表!W13/計算_基本取引表!W$133, 計算_投入係数表!W13)</f>
        <v>#DIV/0!</v>
      </c>
      <c r="X152" s="200" t="e">
        <f>IF(X$142="分類不明", 計算_基本取引表!X13/計算_基本取引表!X$133, 計算_投入係数表!X13)</f>
        <v>#DIV/0!</v>
      </c>
      <c r="Y152" s="200" t="e">
        <f>IF(Y$142="分類不明", 計算_基本取引表!Y13/計算_基本取引表!Y$133, 計算_投入係数表!Y13)</f>
        <v>#DIV/0!</v>
      </c>
      <c r="Z152" s="200" t="e">
        <f>IF(Z$142="分類不明", 計算_基本取引表!Z13/計算_基本取引表!Z$133, 計算_投入係数表!Z13)</f>
        <v>#DIV/0!</v>
      </c>
      <c r="AA152" s="200" t="e">
        <f>IF(AA$142="分類不明", 計算_基本取引表!AA13/計算_基本取引表!AA$133, 計算_投入係数表!AA13)</f>
        <v>#DIV/0!</v>
      </c>
      <c r="AB152" s="200" t="e">
        <f>IF(AB$142="分類不明", 計算_基本取引表!AB13/計算_基本取引表!AB$133, 計算_投入係数表!AB13)</f>
        <v>#DIV/0!</v>
      </c>
      <c r="AC152" s="200" t="e">
        <f>IF(AC$142="分類不明", 計算_基本取引表!AC13/計算_基本取引表!AC$133, 計算_投入係数表!AC13)</f>
        <v>#DIV/0!</v>
      </c>
      <c r="AD152" s="200" t="e">
        <f>IF(AD$142="分類不明", 計算_基本取引表!AD13/計算_基本取引表!AD$133, 計算_投入係数表!AD13)</f>
        <v>#DIV/0!</v>
      </c>
      <c r="AE152" s="200" t="e">
        <f>IF(AE$142="分類不明", 計算_基本取引表!AE13/計算_基本取引表!AE$133, 計算_投入係数表!AE13)</f>
        <v>#DIV/0!</v>
      </c>
      <c r="AF152" s="200" t="e">
        <f>IF(AF$142="分類不明", 計算_基本取引表!AF13/計算_基本取引表!AF$133, 計算_投入係数表!AF13)</f>
        <v>#DIV/0!</v>
      </c>
      <c r="AG152" s="200" t="e">
        <f>IF(AG$142="分類不明", 計算_基本取引表!AG13/計算_基本取引表!AG$133, 計算_投入係数表!AG13)</f>
        <v>#DIV/0!</v>
      </c>
      <c r="AH152" s="200" t="e">
        <f>IF(AH$142="分類不明", 計算_基本取引表!AH13/計算_基本取引表!AH$133, 計算_投入係数表!AH13)</f>
        <v>#DIV/0!</v>
      </c>
      <c r="AI152" s="200" t="e">
        <f>IF(AI$142="分類不明", 計算_基本取引表!AI13/計算_基本取引表!AI$133, 計算_投入係数表!AI13)</f>
        <v>#DIV/0!</v>
      </c>
      <c r="AJ152" s="200" t="e">
        <f>IF(AJ$142="分類不明", 計算_基本取引表!AJ13/計算_基本取引表!AJ$133, 計算_投入係数表!AJ13)</f>
        <v>#DIV/0!</v>
      </c>
      <c r="AK152" s="200" t="e">
        <f>IF(AK$142="分類不明", 計算_基本取引表!AK13/計算_基本取引表!AK$133, 計算_投入係数表!AK13)</f>
        <v>#DIV/0!</v>
      </c>
      <c r="AL152" s="200" t="e">
        <f>IF(AL$142="分類不明", 計算_基本取引表!AL13/計算_基本取引表!AL$133, 計算_投入係数表!AL13)</f>
        <v>#DIV/0!</v>
      </c>
      <c r="AM152" s="200" t="e">
        <f>IF(AM$142="分類不明", 計算_基本取引表!AM13/計算_基本取引表!AM$133, 計算_投入係数表!AM13)</f>
        <v>#DIV/0!</v>
      </c>
      <c r="AN152" s="200" t="e">
        <f>IF(AN$142="分類不明", 計算_基本取引表!AN13/計算_基本取引表!AN$133, 計算_投入係数表!AN13)</f>
        <v>#DIV/0!</v>
      </c>
      <c r="AO152" s="200" t="e">
        <f>IF(AO$142="分類不明", 計算_基本取引表!AO13/計算_基本取引表!AO$133, 計算_投入係数表!AO13)</f>
        <v>#DIV/0!</v>
      </c>
      <c r="AP152" s="200" t="e">
        <f>IF(AP$142="分類不明", 計算_基本取引表!AP13/計算_基本取引表!AP$133, 計算_投入係数表!AP13)</f>
        <v>#DIV/0!</v>
      </c>
      <c r="AQ152" s="200" t="e">
        <f>IF(AQ$142="分類不明", 計算_基本取引表!AQ13/計算_基本取引表!AQ$133, 計算_投入係数表!AQ13)</f>
        <v>#DIV/0!</v>
      </c>
      <c r="AR152" s="200" t="e">
        <f>IF(AR$142="分類不明", 計算_基本取引表!AR13/計算_基本取引表!AR$133, 計算_投入係数表!AR13)</f>
        <v>#DIV/0!</v>
      </c>
      <c r="AS152" s="200" t="e">
        <f>IF(AS$142="分類不明", 計算_基本取引表!AS13/計算_基本取引表!AS$133, 計算_投入係数表!AS13)</f>
        <v>#DIV/0!</v>
      </c>
      <c r="AT152" s="200" t="e">
        <f>IF(AT$142="分類不明", 計算_基本取引表!AT13/計算_基本取引表!AT$133, 計算_投入係数表!AT13)</f>
        <v>#DIV/0!</v>
      </c>
      <c r="AU152" s="200" t="e">
        <f>IF(AU$142="分類不明", 計算_基本取引表!AU13/計算_基本取引表!AU$133, 計算_投入係数表!AU13)</f>
        <v>#DIV/0!</v>
      </c>
      <c r="AV152" s="200" t="e">
        <f>IF(AV$142="分類不明", 計算_基本取引表!AV13/計算_基本取引表!AV$133, 計算_投入係数表!AV13)</f>
        <v>#DIV/0!</v>
      </c>
      <c r="AW152" s="200" t="e">
        <f>IF(AW$142="分類不明", 計算_基本取引表!AW13/計算_基本取引表!AW$133, 計算_投入係数表!AW13)</f>
        <v>#DIV/0!</v>
      </c>
      <c r="AX152" s="200" t="e">
        <f>IF(AX$142="分類不明", 計算_基本取引表!AX13/計算_基本取引表!AX$133, 計算_投入係数表!AX13)</f>
        <v>#DIV/0!</v>
      </c>
      <c r="AY152" s="200" t="e">
        <f>IF(AY$142="分類不明", 計算_基本取引表!AY13/計算_基本取引表!AY$133, 計算_投入係数表!AY13)</f>
        <v>#DIV/0!</v>
      </c>
      <c r="AZ152" s="200" t="e">
        <f>IF(AZ$142="分類不明", 計算_基本取引表!AZ13/計算_基本取引表!AZ$133, 計算_投入係数表!AZ13)</f>
        <v>#DIV/0!</v>
      </c>
      <c r="BA152" s="200" t="e">
        <f>IF(BA$142="分類不明", 計算_基本取引表!BA13/計算_基本取引表!BA$133, 計算_投入係数表!BA13)</f>
        <v>#DIV/0!</v>
      </c>
      <c r="BB152" s="200" t="e">
        <f>IF(BB$142="分類不明", 計算_基本取引表!BB13/計算_基本取引表!BB$133, 計算_投入係数表!BB13)</f>
        <v>#DIV/0!</v>
      </c>
      <c r="BC152" s="200" t="e">
        <f>IF(BC$142="分類不明", 計算_基本取引表!BC13/計算_基本取引表!BC$133, 計算_投入係数表!BC13)</f>
        <v>#DIV/0!</v>
      </c>
      <c r="BD152" s="200" t="e">
        <f>IF(BD$142="分類不明", 計算_基本取引表!BD13/計算_基本取引表!BD$133, 計算_投入係数表!BD13)</f>
        <v>#DIV/0!</v>
      </c>
      <c r="BE152" s="200" t="e">
        <f>IF(BE$142="分類不明", 計算_基本取引表!BE13/計算_基本取引表!BE$133, 計算_投入係数表!BE13)</f>
        <v>#DIV/0!</v>
      </c>
      <c r="BF152" s="200" t="e">
        <f>IF(BF$142="分類不明", 計算_基本取引表!BF13/計算_基本取引表!BF$133, 計算_投入係数表!BF13)</f>
        <v>#DIV/0!</v>
      </c>
      <c r="BG152" s="200" t="e">
        <f>IF(BG$142="分類不明", 計算_基本取引表!BG13/計算_基本取引表!BG$133, 計算_投入係数表!BG13)</f>
        <v>#DIV/0!</v>
      </c>
      <c r="BH152" s="200" t="e">
        <f>IF(BH$142="分類不明", 計算_基本取引表!BH13/計算_基本取引表!BH$133, 計算_投入係数表!BH13)</f>
        <v>#DIV/0!</v>
      </c>
      <c r="BI152" s="200" t="e">
        <f>IF(BI$142="分類不明", 計算_基本取引表!BI13/計算_基本取引表!BI$133, 計算_投入係数表!BI13)</f>
        <v>#DIV/0!</v>
      </c>
      <c r="BJ152" s="200" t="e">
        <f>IF(BJ$142="分類不明", 計算_基本取引表!BJ13/計算_基本取引表!BJ$133, 計算_投入係数表!BJ13)</f>
        <v>#DIV/0!</v>
      </c>
      <c r="BK152" s="200" t="e">
        <f>IF(BK$142="分類不明", 計算_基本取引表!BK13/計算_基本取引表!BK$133, 計算_投入係数表!BK13)</f>
        <v>#DIV/0!</v>
      </c>
      <c r="BL152" s="200" t="e">
        <f>IF(BL$142="分類不明", 計算_基本取引表!BL13/計算_基本取引表!BL$133, 計算_投入係数表!BL13)</f>
        <v>#DIV/0!</v>
      </c>
      <c r="BM152" s="200" t="e">
        <f>IF(BM$142="分類不明", 計算_基本取引表!BM13/計算_基本取引表!BM$133, 計算_投入係数表!BM13)</f>
        <v>#DIV/0!</v>
      </c>
      <c r="BN152" s="200" t="e">
        <f>IF(BN$142="分類不明", 計算_基本取引表!BN13/計算_基本取引表!BN$133, 計算_投入係数表!BN13)</f>
        <v>#DIV/0!</v>
      </c>
      <c r="BO152" s="200" t="e">
        <f>IF(BO$142="分類不明", 計算_基本取引表!BO13/計算_基本取引表!BO$133, 計算_投入係数表!BO13)</f>
        <v>#DIV/0!</v>
      </c>
      <c r="BP152" s="200" t="e">
        <f>IF(BP$142="分類不明", 計算_基本取引表!BP13/計算_基本取引表!BP$133, 計算_投入係数表!BP13)</f>
        <v>#DIV/0!</v>
      </c>
      <c r="BQ152" s="200" t="e">
        <f>IF(BQ$142="分類不明", 計算_基本取引表!BQ13/計算_基本取引表!BQ$133, 計算_投入係数表!BQ13)</f>
        <v>#DIV/0!</v>
      </c>
      <c r="BR152" s="200" t="e">
        <f>IF(BR$142="分類不明", 計算_基本取引表!BR13/計算_基本取引表!BR$133, 計算_投入係数表!BR13)</f>
        <v>#DIV/0!</v>
      </c>
      <c r="BS152" s="200" t="e">
        <f>IF(BS$142="分類不明", 計算_基本取引表!BS13/計算_基本取引表!BS$133, 計算_投入係数表!BS13)</f>
        <v>#DIV/0!</v>
      </c>
      <c r="BT152" s="200" t="e">
        <f>IF(BT$142="分類不明", 計算_基本取引表!BT13/計算_基本取引表!BT$133, 計算_投入係数表!BT13)</f>
        <v>#DIV/0!</v>
      </c>
      <c r="BU152" s="200" t="e">
        <f>IF(BU$142="分類不明", 計算_基本取引表!BU13/計算_基本取引表!BU$133, 計算_投入係数表!BU13)</f>
        <v>#DIV/0!</v>
      </c>
      <c r="BV152" s="200" t="e">
        <f>IF(BV$142="分類不明", 計算_基本取引表!BV13/計算_基本取引表!BV$133, 計算_投入係数表!BV13)</f>
        <v>#DIV/0!</v>
      </c>
      <c r="BW152" s="200" t="e">
        <f>IF(BW$142="分類不明", 計算_基本取引表!BW13/計算_基本取引表!BW$133, 計算_投入係数表!BW13)</f>
        <v>#DIV/0!</v>
      </c>
      <c r="BX152" s="200" t="e">
        <f>IF(BX$142="分類不明", 計算_基本取引表!BX13/計算_基本取引表!BX$133, 計算_投入係数表!BX13)</f>
        <v>#DIV/0!</v>
      </c>
      <c r="BY152" s="200" t="e">
        <f>IF(BY$142="分類不明", 計算_基本取引表!BY13/計算_基本取引表!BY$133, 計算_投入係数表!BY13)</f>
        <v>#DIV/0!</v>
      </c>
      <c r="BZ152" s="200" t="e">
        <f>IF(BZ$142="分類不明", 計算_基本取引表!BZ13/計算_基本取引表!BZ$133, 計算_投入係数表!BZ13)</f>
        <v>#DIV/0!</v>
      </c>
      <c r="CA152" s="200" t="e">
        <f>IF(CA$142="分類不明", 計算_基本取引表!CA13/計算_基本取引表!CA$133, 計算_投入係数表!CA13)</f>
        <v>#DIV/0!</v>
      </c>
      <c r="CB152" s="200" t="e">
        <f>IF(CB$142="分類不明", 計算_基本取引表!CB13/計算_基本取引表!CB$133, 計算_投入係数表!CB13)</f>
        <v>#DIV/0!</v>
      </c>
      <c r="CC152" s="200" t="e">
        <f>IF(CC$142="分類不明", 計算_基本取引表!CC13/計算_基本取引表!CC$133, 計算_投入係数表!CC13)</f>
        <v>#DIV/0!</v>
      </c>
      <c r="CD152" s="200" t="e">
        <f>IF(CD$142="分類不明", 計算_基本取引表!CD13/計算_基本取引表!CD$133, 計算_投入係数表!CD13)</f>
        <v>#DIV/0!</v>
      </c>
      <c r="CE152" s="200" t="e">
        <f>IF(CE$142="分類不明", 計算_基本取引表!CE13/計算_基本取引表!CE$133, 計算_投入係数表!CE13)</f>
        <v>#DIV/0!</v>
      </c>
      <c r="CF152" s="200" t="e">
        <f>IF(CF$142="分類不明", 計算_基本取引表!CF13/計算_基本取引表!CF$133, 計算_投入係数表!CF13)</f>
        <v>#DIV/0!</v>
      </c>
      <c r="CG152" s="200" t="e">
        <f>IF(CG$142="分類不明", 計算_基本取引表!CG13/計算_基本取引表!CG$133, 計算_投入係数表!CG13)</f>
        <v>#DIV/0!</v>
      </c>
      <c r="CH152" s="200" t="e">
        <f>IF(CH$142="分類不明", 計算_基本取引表!CH13/計算_基本取引表!CH$133, 計算_投入係数表!CH13)</f>
        <v>#DIV/0!</v>
      </c>
      <c r="CI152" s="200" t="e">
        <f>IF(CI$142="分類不明", 計算_基本取引表!CI13/計算_基本取引表!CI$133, 計算_投入係数表!CI13)</f>
        <v>#DIV/0!</v>
      </c>
      <c r="CJ152" s="200" t="e">
        <f>IF(CJ$142="分類不明", 計算_基本取引表!CJ13/計算_基本取引表!CJ$133, 計算_投入係数表!CJ13)</f>
        <v>#DIV/0!</v>
      </c>
      <c r="CK152" s="200" t="e">
        <f>IF(CK$142="分類不明", 計算_基本取引表!CK13/計算_基本取引表!CK$133, 計算_投入係数表!CK13)</f>
        <v>#DIV/0!</v>
      </c>
      <c r="CL152" s="200" t="e">
        <f>IF(CL$142="分類不明", 計算_基本取引表!CL13/計算_基本取引表!CL$133, 計算_投入係数表!CL13)</f>
        <v>#DIV/0!</v>
      </c>
      <c r="CM152" s="200" t="e">
        <f>IF(CM$142="分類不明", 計算_基本取引表!CM13/計算_基本取引表!CM$133, 計算_投入係数表!CM13)</f>
        <v>#DIV/0!</v>
      </c>
      <c r="CN152" s="200" t="e">
        <f>IF(CN$142="分類不明", 計算_基本取引表!CN13/計算_基本取引表!CN$133, 計算_投入係数表!CN13)</f>
        <v>#DIV/0!</v>
      </c>
      <c r="CO152" s="200" t="e">
        <f>IF(CO$142="分類不明", 計算_基本取引表!CO13/計算_基本取引表!CO$133, 計算_投入係数表!CO13)</f>
        <v>#DIV/0!</v>
      </c>
      <c r="CP152" s="200" t="e">
        <f>IF(CP$142="分類不明", 計算_基本取引表!CP13/計算_基本取引表!CP$133, 計算_投入係数表!CP13)</f>
        <v>#DIV/0!</v>
      </c>
      <c r="CQ152" s="200" t="e">
        <f>IF(CQ$142="分類不明", 計算_基本取引表!CQ13/計算_基本取引表!CQ$133, 計算_投入係数表!CQ13)</f>
        <v>#DIV/0!</v>
      </c>
      <c r="CR152" s="200" t="e">
        <f>IF(CR$142="分類不明", 計算_基本取引表!CR13/計算_基本取引表!CR$133, 計算_投入係数表!CR13)</f>
        <v>#DIV/0!</v>
      </c>
      <c r="CS152" s="200" t="e">
        <f>IF(CS$142="分類不明", 計算_基本取引表!CS13/計算_基本取引表!CS$133, 計算_投入係数表!CS13)</f>
        <v>#DIV/0!</v>
      </c>
      <c r="CT152" s="200" t="e">
        <f>IF(CT$142="分類不明", 計算_基本取引表!CT13/計算_基本取引表!CT$133, 計算_投入係数表!CT13)</f>
        <v>#DIV/0!</v>
      </c>
      <c r="CU152" s="200" t="e">
        <f>IF(CU$142="分類不明", 計算_基本取引表!CU13/計算_基本取引表!CU$133, 計算_投入係数表!CU13)</f>
        <v>#DIV/0!</v>
      </c>
      <c r="CV152" s="200" t="e">
        <f>IF(CV$142="分類不明", 計算_基本取引表!CV13/計算_基本取引表!CV$133, 計算_投入係数表!CV13)</f>
        <v>#DIV/0!</v>
      </c>
      <c r="CW152" s="200" t="e">
        <f>IF(CW$142="分類不明", 計算_基本取引表!CW13/計算_基本取引表!CW$133, 計算_投入係数表!CW13)</f>
        <v>#DIV/0!</v>
      </c>
      <c r="CX152" s="200" t="e">
        <f>IF(CX$142="分類不明", 計算_基本取引表!CX13/計算_基本取引表!CX$133, 計算_投入係数表!CX13)</f>
        <v>#DIV/0!</v>
      </c>
      <c r="CY152" s="200" t="e">
        <f>IF(CY$142="分類不明", 計算_基本取引表!CY13/計算_基本取引表!CY$133, 計算_投入係数表!CY13)</f>
        <v>#DIV/0!</v>
      </c>
      <c r="CZ152" s="200" t="e">
        <f>IF(CZ$142="分類不明", 計算_基本取引表!CZ13/計算_基本取引表!CZ$133, 計算_投入係数表!CZ13)</f>
        <v>#DIV/0!</v>
      </c>
      <c r="DA152" s="200" t="e">
        <f>IF(DA$142="分類不明", 計算_基本取引表!DA13/計算_基本取引表!DA$133, 計算_投入係数表!DA13)</f>
        <v>#DIV/0!</v>
      </c>
      <c r="DB152" s="200" t="e">
        <f>IF(DB$142="分類不明", 計算_基本取引表!DB13/計算_基本取引表!DB$133, 計算_投入係数表!DB13)</f>
        <v>#DIV/0!</v>
      </c>
      <c r="DC152" s="200" t="e">
        <f>IF(DC$142="分類不明", 計算_基本取引表!DC13/計算_基本取引表!DC$133, 計算_投入係数表!DC13)</f>
        <v>#DIV/0!</v>
      </c>
      <c r="DD152" s="200" t="e">
        <f>IF(DD$142="分類不明", 計算_基本取引表!DD13/計算_基本取引表!DD$133, 計算_投入係数表!DD13)</f>
        <v>#DIV/0!</v>
      </c>
      <c r="DE152" s="200" t="e">
        <f>IF(DE$142="分類不明", 計算_基本取引表!DE13/計算_基本取引表!DE$133, 計算_投入係数表!DE13)</f>
        <v>#DIV/0!</v>
      </c>
      <c r="DF152" s="200" t="e">
        <f>IF(DF$142="分類不明", 計算_基本取引表!DF13/計算_基本取引表!DF$133, 計算_投入係数表!DF13)</f>
        <v>#DIV/0!</v>
      </c>
      <c r="DG152" s="200" t="e">
        <f>IF(DG$142="分類不明", 計算_基本取引表!DG13/計算_基本取引表!DG$133, 計算_投入係数表!DG13)</f>
        <v>#DIV/0!</v>
      </c>
      <c r="DH152" s="200" t="e">
        <f>IF(DH$142="分類不明", 計算_基本取引表!DH13/計算_基本取引表!DH$133, 計算_投入係数表!DH13)</f>
        <v>#DIV/0!</v>
      </c>
      <c r="DI152" s="200" t="e">
        <f>IF(DI$142="分類不明", 計算_基本取引表!DI13/計算_基本取引表!DI$133, 計算_投入係数表!DI13)</f>
        <v>#DIV/0!</v>
      </c>
      <c r="DJ152" s="200" t="e">
        <f>IF(DJ$142="分類不明", 計算_基本取引表!DJ13/計算_基本取引表!DJ$133, 計算_投入係数表!DJ13)</f>
        <v>#DIV/0!</v>
      </c>
      <c r="DK152" s="200" t="e">
        <f>IF(DK$142="分類不明", 計算_基本取引表!DK13/計算_基本取引表!DK$133, 計算_投入係数表!DK13)</f>
        <v>#DIV/0!</v>
      </c>
      <c r="DL152" s="200" t="e">
        <f>IF(DL$142="分類不明", 計算_基本取引表!DL13/計算_基本取引表!DL$133, 計算_投入係数表!DL13)</f>
        <v>#DIV/0!</v>
      </c>
      <c r="DM152" s="200" t="e">
        <f>IF(DM$142="分類不明", 計算_基本取引表!DM13/計算_基本取引表!DM$133, 計算_投入係数表!DM13)</f>
        <v>#DIV/0!</v>
      </c>
      <c r="DN152" s="200" t="e">
        <f>IF(DN$142="分類不明", 計算_基本取引表!DN13/計算_基本取引表!DN$133, 計算_投入係数表!DN13)</f>
        <v>#DIV/0!</v>
      </c>
      <c r="DO152" s="200" t="e">
        <f>IF(DO$142="分類不明", 計算_基本取引表!DO13/計算_基本取引表!DO$133, 計算_投入係数表!DO13)</f>
        <v>#DIV/0!</v>
      </c>
      <c r="DP152" s="200" t="e">
        <f>IF(DP$142="分類不明", 計算_基本取引表!DP13/計算_基本取引表!DP$133, 計算_投入係数表!DP13)</f>
        <v>#DIV/0!</v>
      </c>
      <c r="DQ152" s="200" t="e">
        <f>IF(DQ$142="分類不明", 計算_基本取引表!DQ13/計算_基本取引表!DQ$133, 計算_投入係数表!DQ13)</f>
        <v>#DIV/0!</v>
      </c>
      <c r="DR152" s="200" t="e">
        <f>IF(DR$142="分類不明", 計算_基本取引表!DR13/計算_基本取引表!DR$133, 計算_投入係数表!DR13)</f>
        <v>#DIV/0!</v>
      </c>
      <c r="DS152" s="200" t="e">
        <f>IF(DS$142="分類不明", 計算_基本取引表!DS13/計算_基本取引表!DS$133, 計算_投入係数表!DS13)</f>
        <v>#DIV/0!</v>
      </c>
      <c r="DT152" s="25">
        <f ca="1">計算_基本取引表!DT13/計算_基本取引表!DT$133</f>
        <v>4.9143107046193894E-2</v>
      </c>
    </row>
    <row r="153" spans="2:124" x14ac:dyDescent="0.25">
      <c r="B153" s="53">
        <v>11</v>
      </c>
      <c r="C153" s="192" t="str">
        <v>公務</v>
      </c>
      <c r="D153" s="193">
        <f>IF(D$142="分類不明", 計算_基本取引表!D14/計算_基本取引表!D$133, 計算_投入係数表!D14)</f>
        <v>0</v>
      </c>
      <c r="E153" s="194">
        <f>IF(E$142="分類不明", 計算_基本取引表!E14/計算_基本取引表!E$133, 計算_投入係数表!E14)</f>
        <v>0</v>
      </c>
      <c r="F153" s="194">
        <f>IF(F$142="分類不明", 計算_基本取引表!F14/計算_基本取引表!F$133, 計算_投入係数表!F14)</f>
        <v>0</v>
      </c>
      <c r="G153" s="194">
        <f>IF(G$142="分類不明", 計算_基本取引表!G14/計算_基本取引表!G$133, 計算_投入係数表!G14)</f>
        <v>0</v>
      </c>
      <c r="H153" s="194">
        <f>IF(H$142="分類不明", 計算_基本取引表!H14/計算_基本取引表!H$133, 計算_投入係数表!H14)</f>
        <v>0</v>
      </c>
      <c r="I153" s="194">
        <f>IF(I$142="分類不明", 計算_基本取引表!I14/計算_基本取引表!I$133, 計算_投入係数表!I14)</f>
        <v>0</v>
      </c>
      <c r="J153" s="194">
        <f>IF(J$142="分類不明", 計算_基本取引表!J14/計算_基本取引表!J$133, 計算_投入係数表!J14)</f>
        <v>0</v>
      </c>
      <c r="K153" s="194">
        <f>IF(K$142="分類不明", 計算_基本取引表!K14/計算_基本取引表!K$133, 計算_投入係数表!K14)</f>
        <v>0</v>
      </c>
      <c r="L153" s="194">
        <f>IF(L$142="分類不明", 計算_基本取引表!L14/計算_基本取引表!L$133, 計算_投入係数表!L14)</f>
        <v>0</v>
      </c>
      <c r="M153" s="194">
        <f>IF(M$142="分類不明", 計算_基本取引表!M14/計算_基本取引表!M$133, 計算_投入係数表!M14)</f>
        <v>0</v>
      </c>
      <c r="N153" s="194">
        <f>IF(N$142="分類不明", 計算_基本取引表!N14/計算_基本取引表!N$133, 計算_投入係数表!N14)</f>
        <v>0</v>
      </c>
      <c r="O153" s="194">
        <f>IF(O$142="分類不明", 計算_基本取引表!O14/計算_基本取引表!O$133, 計算_投入係数表!O14)</f>
        <v>0</v>
      </c>
      <c r="P153" s="194">
        <f ca="1">IF(P$142="分類不明", 計算_基本取引表!P14/計算_基本取引表!P$133, 計算_投入係数表!P14)</f>
        <v>0.12908001990371848</v>
      </c>
      <c r="Q153" s="194" t="e">
        <f>IF(Q$142="分類不明", 計算_基本取引表!Q14/計算_基本取引表!Q$133, 計算_投入係数表!Q14)</f>
        <v>#DIV/0!</v>
      </c>
      <c r="R153" s="194" t="e">
        <f>IF(R$142="分類不明", 計算_基本取引表!R14/計算_基本取引表!R$133, 計算_投入係数表!R14)</f>
        <v>#DIV/0!</v>
      </c>
      <c r="S153" s="194" t="e">
        <f>IF(S$142="分類不明", 計算_基本取引表!S14/計算_基本取引表!S$133, 計算_投入係数表!S14)</f>
        <v>#DIV/0!</v>
      </c>
      <c r="T153" s="194" t="e">
        <f>IF(T$142="分類不明", 計算_基本取引表!T14/計算_基本取引表!T$133, 計算_投入係数表!T14)</f>
        <v>#DIV/0!</v>
      </c>
      <c r="U153" s="194" t="e">
        <f>IF(U$142="分類不明", 計算_基本取引表!U14/計算_基本取引表!U$133, 計算_投入係数表!U14)</f>
        <v>#DIV/0!</v>
      </c>
      <c r="V153" s="194" t="e">
        <f>IF(V$142="分類不明", 計算_基本取引表!V14/計算_基本取引表!V$133, 計算_投入係数表!V14)</f>
        <v>#DIV/0!</v>
      </c>
      <c r="W153" s="194" t="e">
        <f>IF(W$142="分類不明", 計算_基本取引表!W14/計算_基本取引表!W$133, 計算_投入係数表!W14)</f>
        <v>#DIV/0!</v>
      </c>
      <c r="X153" s="194" t="e">
        <f>IF(X$142="分類不明", 計算_基本取引表!X14/計算_基本取引表!X$133, 計算_投入係数表!X14)</f>
        <v>#DIV/0!</v>
      </c>
      <c r="Y153" s="194" t="e">
        <f>IF(Y$142="分類不明", 計算_基本取引表!Y14/計算_基本取引表!Y$133, 計算_投入係数表!Y14)</f>
        <v>#DIV/0!</v>
      </c>
      <c r="Z153" s="194" t="e">
        <f>IF(Z$142="分類不明", 計算_基本取引表!Z14/計算_基本取引表!Z$133, 計算_投入係数表!Z14)</f>
        <v>#DIV/0!</v>
      </c>
      <c r="AA153" s="194" t="e">
        <f>IF(AA$142="分類不明", 計算_基本取引表!AA14/計算_基本取引表!AA$133, 計算_投入係数表!AA14)</f>
        <v>#DIV/0!</v>
      </c>
      <c r="AB153" s="194" t="e">
        <f>IF(AB$142="分類不明", 計算_基本取引表!AB14/計算_基本取引表!AB$133, 計算_投入係数表!AB14)</f>
        <v>#DIV/0!</v>
      </c>
      <c r="AC153" s="194" t="e">
        <f>IF(AC$142="分類不明", 計算_基本取引表!AC14/計算_基本取引表!AC$133, 計算_投入係数表!AC14)</f>
        <v>#DIV/0!</v>
      </c>
      <c r="AD153" s="194" t="e">
        <f>IF(AD$142="分類不明", 計算_基本取引表!AD14/計算_基本取引表!AD$133, 計算_投入係数表!AD14)</f>
        <v>#DIV/0!</v>
      </c>
      <c r="AE153" s="194" t="e">
        <f>IF(AE$142="分類不明", 計算_基本取引表!AE14/計算_基本取引表!AE$133, 計算_投入係数表!AE14)</f>
        <v>#DIV/0!</v>
      </c>
      <c r="AF153" s="194" t="e">
        <f>IF(AF$142="分類不明", 計算_基本取引表!AF14/計算_基本取引表!AF$133, 計算_投入係数表!AF14)</f>
        <v>#DIV/0!</v>
      </c>
      <c r="AG153" s="194" t="e">
        <f>IF(AG$142="分類不明", 計算_基本取引表!AG14/計算_基本取引表!AG$133, 計算_投入係数表!AG14)</f>
        <v>#DIV/0!</v>
      </c>
      <c r="AH153" s="194" t="e">
        <f>IF(AH$142="分類不明", 計算_基本取引表!AH14/計算_基本取引表!AH$133, 計算_投入係数表!AH14)</f>
        <v>#DIV/0!</v>
      </c>
      <c r="AI153" s="194" t="e">
        <f>IF(AI$142="分類不明", 計算_基本取引表!AI14/計算_基本取引表!AI$133, 計算_投入係数表!AI14)</f>
        <v>#DIV/0!</v>
      </c>
      <c r="AJ153" s="194" t="e">
        <f>IF(AJ$142="分類不明", 計算_基本取引表!AJ14/計算_基本取引表!AJ$133, 計算_投入係数表!AJ14)</f>
        <v>#DIV/0!</v>
      </c>
      <c r="AK153" s="194" t="e">
        <f>IF(AK$142="分類不明", 計算_基本取引表!AK14/計算_基本取引表!AK$133, 計算_投入係数表!AK14)</f>
        <v>#DIV/0!</v>
      </c>
      <c r="AL153" s="194" t="e">
        <f>IF(AL$142="分類不明", 計算_基本取引表!AL14/計算_基本取引表!AL$133, 計算_投入係数表!AL14)</f>
        <v>#DIV/0!</v>
      </c>
      <c r="AM153" s="194" t="e">
        <f>IF(AM$142="分類不明", 計算_基本取引表!AM14/計算_基本取引表!AM$133, 計算_投入係数表!AM14)</f>
        <v>#DIV/0!</v>
      </c>
      <c r="AN153" s="194" t="e">
        <f>IF(AN$142="分類不明", 計算_基本取引表!AN14/計算_基本取引表!AN$133, 計算_投入係数表!AN14)</f>
        <v>#DIV/0!</v>
      </c>
      <c r="AO153" s="194" t="e">
        <f>IF(AO$142="分類不明", 計算_基本取引表!AO14/計算_基本取引表!AO$133, 計算_投入係数表!AO14)</f>
        <v>#DIV/0!</v>
      </c>
      <c r="AP153" s="194" t="e">
        <f>IF(AP$142="分類不明", 計算_基本取引表!AP14/計算_基本取引表!AP$133, 計算_投入係数表!AP14)</f>
        <v>#DIV/0!</v>
      </c>
      <c r="AQ153" s="194" t="e">
        <f>IF(AQ$142="分類不明", 計算_基本取引表!AQ14/計算_基本取引表!AQ$133, 計算_投入係数表!AQ14)</f>
        <v>#DIV/0!</v>
      </c>
      <c r="AR153" s="194" t="e">
        <f>IF(AR$142="分類不明", 計算_基本取引表!AR14/計算_基本取引表!AR$133, 計算_投入係数表!AR14)</f>
        <v>#DIV/0!</v>
      </c>
      <c r="AS153" s="194" t="e">
        <f>IF(AS$142="分類不明", 計算_基本取引表!AS14/計算_基本取引表!AS$133, 計算_投入係数表!AS14)</f>
        <v>#DIV/0!</v>
      </c>
      <c r="AT153" s="194" t="e">
        <f>IF(AT$142="分類不明", 計算_基本取引表!AT14/計算_基本取引表!AT$133, 計算_投入係数表!AT14)</f>
        <v>#DIV/0!</v>
      </c>
      <c r="AU153" s="194" t="e">
        <f>IF(AU$142="分類不明", 計算_基本取引表!AU14/計算_基本取引表!AU$133, 計算_投入係数表!AU14)</f>
        <v>#DIV/0!</v>
      </c>
      <c r="AV153" s="194" t="e">
        <f>IF(AV$142="分類不明", 計算_基本取引表!AV14/計算_基本取引表!AV$133, 計算_投入係数表!AV14)</f>
        <v>#DIV/0!</v>
      </c>
      <c r="AW153" s="194" t="e">
        <f>IF(AW$142="分類不明", 計算_基本取引表!AW14/計算_基本取引表!AW$133, 計算_投入係数表!AW14)</f>
        <v>#DIV/0!</v>
      </c>
      <c r="AX153" s="194" t="e">
        <f>IF(AX$142="分類不明", 計算_基本取引表!AX14/計算_基本取引表!AX$133, 計算_投入係数表!AX14)</f>
        <v>#DIV/0!</v>
      </c>
      <c r="AY153" s="194" t="e">
        <f>IF(AY$142="分類不明", 計算_基本取引表!AY14/計算_基本取引表!AY$133, 計算_投入係数表!AY14)</f>
        <v>#DIV/0!</v>
      </c>
      <c r="AZ153" s="194" t="e">
        <f>IF(AZ$142="分類不明", 計算_基本取引表!AZ14/計算_基本取引表!AZ$133, 計算_投入係数表!AZ14)</f>
        <v>#DIV/0!</v>
      </c>
      <c r="BA153" s="194" t="e">
        <f>IF(BA$142="分類不明", 計算_基本取引表!BA14/計算_基本取引表!BA$133, 計算_投入係数表!BA14)</f>
        <v>#DIV/0!</v>
      </c>
      <c r="BB153" s="194" t="e">
        <f>IF(BB$142="分類不明", 計算_基本取引表!BB14/計算_基本取引表!BB$133, 計算_投入係数表!BB14)</f>
        <v>#DIV/0!</v>
      </c>
      <c r="BC153" s="194" t="e">
        <f>IF(BC$142="分類不明", 計算_基本取引表!BC14/計算_基本取引表!BC$133, 計算_投入係数表!BC14)</f>
        <v>#DIV/0!</v>
      </c>
      <c r="BD153" s="194" t="e">
        <f>IF(BD$142="分類不明", 計算_基本取引表!BD14/計算_基本取引表!BD$133, 計算_投入係数表!BD14)</f>
        <v>#DIV/0!</v>
      </c>
      <c r="BE153" s="194" t="e">
        <f>IF(BE$142="分類不明", 計算_基本取引表!BE14/計算_基本取引表!BE$133, 計算_投入係数表!BE14)</f>
        <v>#DIV/0!</v>
      </c>
      <c r="BF153" s="194" t="e">
        <f>IF(BF$142="分類不明", 計算_基本取引表!BF14/計算_基本取引表!BF$133, 計算_投入係数表!BF14)</f>
        <v>#DIV/0!</v>
      </c>
      <c r="BG153" s="194" t="e">
        <f>IF(BG$142="分類不明", 計算_基本取引表!BG14/計算_基本取引表!BG$133, 計算_投入係数表!BG14)</f>
        <v>#DIV/0!</v>
      </c>
      <c r="BH153" s="194" t="e">
        <f>IF(BH$142="分類不明", 計算_基本取引表!BH14/計算_基本取引表!BH$133, 計算_投入係数表!BH14)</f>
        <v>#DIV/0!</v>
      </c>
      <c r="BI153" s="194" t="e">
        <f>IF(BI$142="分類不明", 計算_基本取引表!BI14/計算_基本取引表!BI$133, 計算_投入係数表!BI14)</f>
        <v>#DIV/0!</v>
      </c>
      <c r="BJ153" s="194" t="e">
        <f>IF(BJ$142="分類不明", 計算_基本取引表!BJ14/計算_基本取引表!BJ$133, 計算_投入係数表!BJ14)</f>
        <v>#DIV/0!</v>
      </c>
      <c r="BK153" s="194" t="e">
        <f>IF(BK$142="分類不明", 計算_基本取引表!BK14/計算_基本取引表!BK$133, 計算_投入係数表!BK14)</f>
        <v>#DIV/0!</v>
      </c>
      <c r="BL153" s="194" t="e">
        <f>IF(BL$142="分類不明", 計算_基本取引表!BL14/計算_基本取引表!BL$133, 計算_投入係数表!BL14)</f>
        <v>#DIV/0!</v>
      </c>
      <c r="BM153" s="194" t="e">
        <f>IF(BM$142="分類不明", 計算_基本取引表!BM14/計算_基本取引表!BM$133, 計算_投入係数表!BM14)</f>
        <v>#DIV/0!</v>
      </c>
      <c r="BN153" s="194" t="e">
        <f>IF(BN$142="分類不明", 計算_基本取引表!BN14/計算_基本取引表!BN$133, 計算_投入係数表!BN14)</f>
        <v>#DIV/0!</v>
      </c>
      <c r="BO153" s="194" t="e">
        <f>IF(BO$142="分類不明", 計算_基本取引表!BO14/計算_基本取引表!BO$133, 計算_投入係数表!BO14)</f>
        <v>#DIV/0!</v>
      </c>
      <c r="BP153" s="194" t="e">
        <f>IF(BP$142="分類不明", 計算_基本取引表!BP14/計算_基本取引表!BP$133, 計算_投入係数表!BP14)</f>
        <v>#DIV/0!</v>
      </c>
      <c r="BQ153" s="194" t="e">
        <f>IF(BQ$142="分類不明", 計算_基本取引表!BQ14/計算_基本取引表!BQ$133, 計算_投入係数表!BQ14)</f>
        <v>#DIV/0!</v>
      </c>
      <c r="BR153" s="194" t="e">
        <f>IF(BR$142="分類不明", 計算_基本取引表!BR14/計算_基本取引表!BR$133, 計算_投入係数表!BR14)</f>
        <v>#DIV/0!</v>
      </c>
      <c r="BS153" s="194" t="e">
        <f>IF(BS$142="分類不明", 計算_基本取引表!BS14/計算_基本取引表!BS$133, 計算_投入係数表!BS14)</f>
        <v>#DIV/0!</v>
      </c>
      <c r="BT153" s="194" t="e">
        <f>IF(BT$142="分類不明", 計算_基本取引表!BT14/計算_基本取引表!BT$133, 計算_投入係数表!BT14)</f>
        <v>#DIV/0!</v>
      </c>
      <c r="BU153" s="194" t="e">
        <f>IF(BU$142="分類不明", 計算_基本取引表!BU14/計算_基本取引表!BU$133, 計算_投入係数表!BU14)</f>
        <v>#DIV/0!</v>
      </c>
      <c r="BV153" s="194" t="e">
        <f>IF(BV$142="分類不明", 計算_基本取引表!BV14/計算_基本取引表!BV$133, 計算_投入係数表!BV14)</f>
        <v>#DIV/0!</v>
      </c>
      <c r="BW153" s="194" t="e">
        <f>IF(BW$142="分類不明", 計算_基本取引表!BW14/計算_基本取引表!BW$133, 計算_投入係数表!BW14)</f>
        <v>#DIV/0!</v>
      </c>
      <c r="BX153" s="194" t="e">
        <f>IF(BX$142="分類不明", 計算_基本取引表!BX14/計算_基本取引表!BX$133, 計算_投入係数表!BX14)</f>
        <v>#DIV/0!</v>
      </c>
      <c r="BY153" s="194" t="e">
        <f>IF(BY$142="分類不明", 計算_基本取引表!BY14/計算_基本取引表!BY$133, 計算_投入係数表!BY14)</f>
        <v>#DIV/0!</v>
      </c>
      <c r="BZ153" s="194" t="e">
        <f>IF(BZ$142="分類不明", 計算_基本取引表!BZ14/計算_基本取引表!BZ$133, 計算_投入係数表!BZ14)</f>
        <v>#DIV/0!</v>
      </c>
      <c r="CA153" s="194" t="e">
        <f>IF(CA$142="分類不明", 計算_基本取引表!CA14/計算_基本取引表!CA$133, 計算_投入係数表!CA14)</f>
        <v>#DIV/0!</v>
      </c>
      <c r="CB153" s="194" t="e">
        <f>IF(CB$142="分類不明", 計算_基本取引表!CB14/計算_基本取引表!CB$133, 計算_投入係数表!CB14)</f>
        <v>#DIV/0!</v>
      </c>
      <c r="CC153" s="194" t="e">
        <f>IF(CC$142="分類不明", 計算_基本取引表!CC14/計算_基本取引表!CC$133, 計算_投入係数表!CC14)</f>
        <v>#DIV/0!</v>
      </c>
      <c r="CD153" s="194" t="e">
        <f>IF(CD$142="分類不明", 計算_基本取引表!CD14/計算_基本取引表!CD$133, 計算_投入係数表!CD14)</f>
        <v>#DIV/0!</v>
      </c>
      <c r="CE153" s="194" t="e">
        <f>IF(CE$142="分類不明", 計算_基本取引表!CE14/計算_基本取引表!CE$133, 計算_投入係数表!CE14)</f>
        <v>#DIV/0!</v>
      </c>
      <c r="CF153" s="194" t="e">
        <f>IF(CF$142="分類不明", 計算_基本取引表!CF14/計算_基本取引表!CF$133, 計算_投入係数表!CF14)</f>
        <v>#DIV/0!</v>
      </c>
      <c r="CG153" s="194" t="e">
        <f>IF(CG$142="分類不明", 計算_基本取引表!CG14/計算_基本取引表!CG$133, 計算_投入係数表!CG14)</f>
        <v>#DIV/0!</v>
      </c>
      <c r="CH153" s="194" t="e">
        <f>IF(CH$142="分類不明", 計算_基本取引表!CH14/計算_基本取引表!CH$133, 計算_投入係数表!CH14)</f>
        <v>#DIV/0!</v>
      </c>
      <c r="CI153" s="194" t="e">
        <f>IF(CI$142="分類不明", 計算_基本取引表!CI14/計算_基本取引表!CI$133, 計算_投入係数表!CI14)</f>
        <v>#DIV/0!</v>
      </c>
      <c r="CJ153" s="194" t="e">
        <f>IF(CJ$142="分類不明", 計算_基本取引表!CJ14/計算_基本取引表!CJ$133, 計算_投入係数表!CJ14)</f>
        <v>#DIV/0!</v>
      </c>
      <c r="CK153" s="194" t="e">
        <f>IF(CK$142="分類不明", 計算_基本取引表!CK14/計算_基本取引表!CK$133, 計算_投入係数表!CK14)</f>
        <v>#DIV/0!</v>
      </c>
      <c r="CL153" s="194" t="e">
        <f>IF(CL$142="分類不明", 計算_基本取引表!CL14/計算_基本取引表!CL$133, 計算_投入係数表!CL14)</f>
        <v>#DIV/0!</v>
      </c>
      <c r="CM153" s="194" t="e">
        <f>IF(CM$142="分類不明", 計算_基本取引表!CM14/計算_基本取引表!CM$133, 計算_投入係数表!CM14)</f>
        <v>#DIV/0!</v>
      </c>
      <c r="CN153" s="194" t="e">
        <f>IF(CN$142="分類不明", 計算_基本取引表!CN14/計算_基本取引表!CN$133, 計算_投入係数表!CN14)</f>
        <v>#DIV/0!</v>
      </c>
      <c r="CO153" s="194" t="e">
        <f>IF(CO$142="分類不明", 計算_基本取引表!CO14/計算_基本取引表!CO$133, 計算_投入係数表!CO14)</f>
        <v>#DIV/0!</v>
      </c>
      <c r="CP153" s="194" t="e">
        <f>IF(CP$142="分類不明", 計算_基本取引表!CP14/計算_基本取引表!CP$133, 計算_投入係数表!CP14)</f>
        <v>#DIV/0!</v>
      </c>
      <c r="CQ153" s="194" t="e">
        <f>IF(CQ$142="分類不明", 計算_基本取引表!CQ14/計算_基本取引表!CQ$133, 計算_投入係数表!CQ14)</f>
        <v>#DIV/0!</v>
      </c>
      <c r="CR153" s="194" t="e">
        <f>IF(CR$142="分類不明", 計算_基本取引表!CR14/計算_基本取引表!CR$133, 計算_投入係数表!CR14)</f>
        <v>#DIV/0!</v>
      </c>
      <c r="CS153" s="194" t="e">
        <f>IF(CS$142="分類不明", 計算_基本取引表!CS14/計算_基本取引表!CS$133, 計算_投入係数表!CS14)</f>
        <v>#DIV/0!</v>
      </c>
      <c r="CT153" s="194" t="e">
        <f>IF(CT$142="分類不明", 計算_基本取引表!CT14/計算_基本取引表!CT$133, 計算_投入係数表!CT14)</f>
        <v>#DIV/0!</v>
      </c>
      <c r="CU153" s="194" t="e">
        <f>IF(CU$142="分類不明", 計算_基本取引表!CU14/計算_基本取引表!CU$133, 計算_投入係数表!CU14)</f>
        <v>#DIV/0!</v>
      </c>
      <c r="CV153" s="194" t="e">
        <f>IF(CV$142="分類不明", 計算_基本取引表!CV14/計算_基本取引表!CV$133, 計算_投入係数表!CV14)</f>
        <v>#DIV/0!</v>
      </c>
      <c r="CW153" s="194" t="e">
        <f>IF(CW$142="分類不明", 計算_基本取引表!CW14/計算_基本取引表!CW$133, 計算_投入係数表!CW14)</f>
        <v>#DIV/0!</v>
      </c>
      <c r="CX153" s="194" t="e">
        <f>IF(CX$142="分類不明", 計算_基本取引表!CX14/計算_基本取引表!CX$133, 計算_投入係数表!CX14)</f>
        <v>#DIV/0!</v>
      </c>
      <c r="CY153" s="194" t="e">
        <f>IF(CY$142="分類不明", 計算_基本取引表!CY14/計算_基本取引表!CY$133, 計算_投入係数表!CY14)</f>
        <v>#DIV/0!</v>
      </c>
      <c r="CZ153" s="194" t="e">
        <f>IF(CZ$142="分類不明", 計算_基本取引表!CZ14/計算_基本取引表!CZ$133, 計算_投入係数表!CZ14)</f>
        <v>#DIV/0!</v>
      </c>
      <c r="DA153" s="194" t="e">
        <f>IF(DA$142="分類不明", 計算_基本取引表!DA14/計算_基本取引表!DA$133, 計算_投入係数表!DA14)</f>
        <v>#DIV/0!</v>
      </c>
      <c r="DB153" s="194" t="e">
        <f>IF(DB$142="分類不明", 計算_基本取引表!DB14/計算_基本取引表!DB$133, 計算_投入係数表!DB14)</f>
        <v>#DIV/0!</v>
      </c>
      <c r="DC153" s="194" t="e">
        <f>IF(DC$142="分類不明", 計算_基本取引表!DC14/計算_基本取引表!DC$133, 計算_投入係数表!DC14)</f>
        <v>#DIV/0!</v>
      </c>
      <c r="DD153" s="194" t="e">
        <f>IF(DD$142="分類不明", 計算_基本取引表!DD14/計算_基本取引表!DD$133, 計算_投入係数表!DD14)</f>
        <v>#DIV/0!</v>
      </c>
      <c r="DE153" s="194" t="e">
        <f>IF(DE$142="分類不明", 計算_基本取引表!DE14/計算_基本取引表!DE$133, 計算_投入係数表!DE14)</f>
        <v>#DIV/0!</v>
      </c>
      <c r="DF153" s="194" t="e">
        <f>IF(DF$142="分類不明", 計算_基本取引表!DF14/計算_基本取引表!DF$133, 計算_投入係数表!DF14)</f>
        <v>#DIV/0!</v>
      </c>
      <c r="DG153" s="194" t="e">
        <f>IF(DG$142="分類不明", 計算_基本取引表!DG14/計算_基本取引表!DG$133, 計算_投入係数表!DG14)</f>
        <v>#DIV/0!</v>
      </c>
      <c r="DH153" s="194" t="e">
        <f>IF(DH$142="分類不明", 計算_基本取引表!DH14/計算_基本取引表!DH$133, 計算_投入係数表!DH14)</f>
        <v>#DIV/0!</v>
      </c>
      <c r="DI153" s="194" t="e">
        <f>IF(DI$142="分類不明", 計算_基本取引表!DI14/計算_基本取引表!DI$133, 計算_投入係数表!DI14)</f>
        <v>#DIV/0!</v>
      </c>
      <c r="DJ153" s="194" t="e">
        <f>IF(DJ$142="分類不明", 計算_基本取引表!DJ14/計算_基本取引表!DJ$133, 計算_投入係数表!DJ14)</f>
        <v>#DIV/0!</v>
      </c>
      <c r="DK153" s="194" t="e">
        <f>IF(DK$142="分類不明", 計算_基本取引表!DK14/計算_基本取引表!DK$133, 計算_投入係数表!DK14)</f>
        <v>#DIV/0!</v>
      </c>
      <c r="DL153" s="194" t="e">
        <f>IF(DL$142="分類不明", 計算_基本取引表!DL14/計算_基本取引表!DL$133, 計算_投入係数表!DL14)</f>
        <v>#DIV/0!</v>
      </c>
      <c r="DM153" s="194" t="e">
        <f>IF(DM$142="分類不明", 計算_基本取引表!DM14/計算_基本取引表!DM$133, 計算_投入係数表!DM14)</f>
        <v>#DIV/0!</v>
      </c>
      <c r="DN153" s="194" t="e">
        <f>IF(DN$142="分類不明", 計算_基本取引表!DN14/計算_基本取引表!DN$133, 計算_投入係数表!DN14)</f>
        <v>#DIV/0!</v>
      </c>
      <c r="DO153" s="194" t="e">
        <f>IF(DO$142="分類不明", 計算_基本取引表!DO14/計算_基本取引表!DO$133, 計算_投入係数表!DO14)</f>
        <v>#DIV/0!</v>
      </c>
      <c r="DP153" s="194" t="e">
        <f>IF(DP$142="分類不明", 計算_基本取引表!DP14/計算_基本取引表!DP$133, 計算_投入係数表!DP14)</f>
        <v>#DIV/0!</v>
      </c>
      <c r="DQ153" s="194" t="e">
        <f>IF(DQ$142="分類不明", 計算_基本取引表!DQ14/計算_基本取引表!DQ$133, 計算_投入係数表!DQ14)</f>
        <v>#DIV/0!</v>
      </c>
      <c r="DR153" s="194" t="e">
        <f>IF(DR$142="分類不明", 計算_基本取引表!DR14/計算_基本取引表!DR$133, 計算_投入係数表!DR14)</f>
        <v>#DIV/0!</v>
      </c>
      <c r="DS153" s="194" t="e">
        <f>IF(DS$142="分類不明", 計算_基本取引表!DS14/計算_基本取引表!DS$133, 計算_投入係数表!DS14)</f>
        <v>#DIV/0!</v>
      </c>
      <c r="DT153" s="23">
        <f ca="1">計算_基本取引表!DT14/計算_基本取引表!DT$133</f>
        <v>7.03149567816339E-4</v>
      </c>
    </row>
    <row r="154" spans="2:124" x14ac:dyDescent="0.25">
      <c r="B154" s="53">
        <v>12</v>
      </c>
      <c r="C154" s="192" t="str">
        <v>サービス業</v>
      </c>
      <c r="D154" s="193">
        <f>IF(D$142="分類不明", 計算_基本取引表!D15/計算_基本取引表!D$133, 計算_投入係数表!D15)</f>
        <v>3.8448038981633285E-2</v>
      </c>
      <c r="E154" s="194">
        <f>IF(E$142="分類不明", 計算_基本取引表!E15/計算_基本取引表!E$133, 計算_投入係数表!E15)</f>
        <v>3.8658071192945384E-2</v>
      </c>
      <c r="F154" s="194">
        <f>IF(F$142="分類不明", 計算_基本取引表!F15/計算_基本取引表!F$133, 計算_投入係数表!F15)</f>
        <v>2.8410175892724536E-2</v>
      </c>
      <c r="G154" s="194">
        <f>IF(G$142="分類不明", 計算_基本取引表!G15/計算_基本取引表!G$133, 計算_投入係数表!G15)</f>
        <v>0.15228875209848908</v>
      </c>
      <c r="H154" s="194">
        <f>IF(H$142="分類不明", 計算_基本取引表!H15/計算_基本取引表!H$133, 計算_投入係数表!H15)</f>
        <v>3.2872208218005253E-2</v>
      </c>
      <c r="I154" s="194">
        <f>IF(I$142="分類不明", 計算_基本取引表!I15/計算_基本取引表!I$133, 計算_投入係数表!I15)</f>
        <v>0.12206542109627273</v>
      </c>
      <c r="J154" s="194">
        <f>IF(J$142="分類不明", 計算_基本取引表!J15/計算_基本取引表!J$133, 計算_投入係数表!J15)</f>
        <v>0.10223481235309491</v>
      </c>
      <c r="K154" s="194">
        <f>IF(K$142="分類不明", 計算_基本取引表!K15/計算_基本取引表!K$133, 計算_投入係数表!K15)</f>
        <v>7.9713164579748225E-2</v>
      </c>
      <c r="L154" s="194">
        <f>IF(L$142="分類不明", 計算_基本取引表!L15/計算_基本取引表!L$133, 計算_投入係数表!L15)</f>
        <v>5.4678892244250495E-2</v>
      </c>
      <c r="M154" s="194">
        <f>IF(M$142="分類不明", 計算_基本取引表!M15/計算_基本取引表!M$133, 計算_投入係数表!M15)</f>
        <v>0.10247945591899656</v>
      </c>
      <c r="N154" s="194">
        <f>IF(N$142="分類不明", 計算_基本取引表!N15/計算_基本取引表!N$133, 計算_投入係数表!N15)</f>
        <v>6.518502990203813E-2</v>
      </c>
      <c r="O154" s="194">
        <f>IF(O$142="分類不明", 計算_基本取引表!O15/計算_基本取引表!O$133, 計算_投入係数表!O15)</f>
        <v>8.5652014956599784E-2</v>
      </c>
      <c r="P154" s="194">
        <f ca="1">IF(P$142="分類不明", 計算_基本取引表!P15/計算_基本取引表!P$133, 計算_投入係数表!P15)</f>
        <v>9.2354984451924652E-2</v>
      </c>
      <c r="Q154" s="194" t="e">
        <f>IF(Q$142="分類不明", 計算_基本取引表!Q15/計算_基本取引表!Q$133, 計算_投入係数表!Q15)</f>
        <v>#DIV/0!</v>
      </c>
      <c r="R154" s="194" t="e">
        <f>IF(R$142="分類不明", 計算_基本取引表!R15/計算_基本取引表!R$133, 計算_投入係数表!R15)</f>
        <v>#DIV/0!</v>
      </c>
      <c r="S154" s="194" t="e">
        <f>IF(S$142="分類不明", 計算_基本取引表!S15/計算_基本取引表!S$133, 計算_投入係数表!S15)</f>
        <v>#DIV/0!</v>
      </c>
      <c r="T154" s="194" t="e">
        <f>IF(T$142="分類不明", 計算_基本取引表!T15/計算_基本取引表!T$133, 計算_投入係数表!T15)</f>
        <v>#DIV/0!</v>
      </c>
      <c r="U154" s="194" t="e">
        <f>IF(U$142="分類不明", 計算_基本取引表!U15/計算_基本取引表!U$133, 計算_投入係数表!U15)</f>
        <v>#DIV/0!</v>
      </c>
      <c r="V154" s="194" t="e">
        <f>IF(V$142="分類不明", 計算_基本取引表!V15/計算_基本取引表!V$133, 計算_投入係数表!V15)</f>
        <v>#DIV/0!</v>
      </c>
      <c r="W154" s="194" t="e">
        <f>IF(W$142="分類不明", 計算_基本取引表!W15/計算_基本取引表!W$133, 計算_投入係数表!W15)</f>
        <v>#DIV/0!</v>
      </c>
      <c r="X154" s="194" t="e">
        <f>IF(X$142="分類不明", 計算_基本取引表!X15/計算_基本取引表!X$133, 計算_投入係数表!X15)</f>
        <v>#DIV/0!</v>
      </c>
      <c r="Y154" s="194" t="e">
        <f>IF(Y$142="分類不明", 計算_基本取引表!Y15/計算_基本取引表!Y$133, 計算_投入係数表!Y15)</f>
        <v>#DIV/0!</v>
      </c>
      <c r="Z154" s="194" t="e">
        <f>IF(Z$142="分類不明", 計算_基本取引表!Z15/計算_基本取引表!Z$133, 計算_投入係数表!Z15)</f>
        <v>#DIV/0!</v>
      </c>
      <c r="AA154" s="194" t="e">
        <f>IF(AA$142="分類不明", 計算_基本取引表!AA15/計算_基本取引表!AA$133, 計算_投入係数表!AA15)</f>
        <v>#DIV/0!</v>
      </c>
      <c r="AB154" s="194" t="e">
        <f>IF(AB$142="分類不明", 計算_基本取引表!AB15/計算_基本取引表!AB$133, 計算_投入係数表!AB15)</f>
        <v>#DIV/0!</v>
      </c>
      <c r="AC154" s="194" t="e">
        <f>IF(AC$142="分類不明", 計算_基本取引表!AC15/計算_基本取引表!AC$133, 計算_投入係数表!AC15)</f>
        <v>#DIV/0!</v>
      </c>
      <c r="AD154" s="194" t="e">
        <f>IF(AD$142="分類不明", 計算_基本取引表!AD15/計算_基本取引表!AD$133, 計算_投入係数表!AD15)</f>
        <v>#DIV/0!</v>
      </c>
      <c r="AE154" s="194" t="e">
        <f>IF(AE$142="分類不明", 計算_基本取引表!AE15/計算_基本取引表!AE$133, 計算_投入係数表!AE15)</f>
        <v>#DIV/0!</v>
      </c>
      <c r="AF154" s="194" t="e">
        <f>IF(AF$142="分類不明", 計算_基本取引表!AF15/計算_基本取引表!AF$133, 計算_投入係数表!AF15)</f>
        <v>#DIV/0!</v>
      </c>
      <c r="AG154" s="194" t="e">
        <f>IF(AG$142="分類不明", 計算_基本取引表!AG15/計算_基本取引表!AG$133, 計算_投入係数表!AG15)</f>
        <v>#DIV/0!</v>
      </c>
      <c r="AH154" s="194" t="e">
        <f>IF(AH$142="分類不明", 計算_基本取引表!AH15/計算_基本取引表!AH$133, 計算_投入係数表!AH15)</f>
        <v>#DIV/0!</v>
      </c>
      <c r="AI154" s="194" t="e">
        <f>IF(AI$142="分類不明", 計算_基本取引表!AI15/計算_基本取引表!AI$133, 計算_投入係数表!AI15)</f>
        <v>#DIV/0!</v>
      </c>
      <c r="AJ154" s="194" t="e">
        <f>IF(AJ$142="分類不明", 計算_基本取引表!AJ15/計算_基本取引表!AJ$133, 計算_投入係数表!AJ15)</f>
        <v>#DIV/0!</v>
      </c>
      <c r="AK154" s="194" t="e">
        <f>IF(AK$142="分類不明", 計算_基本取引表!AK15/計算_基本取引表!AK$133, 計算_投入係数表!AK15)</f>
        <v>#DIV/0!</v>
      </c>
      <c r="AL154" s="194" t="e">
        <f>IF(AL$142="分類不明", 計算_基本取引表!AL15/計算_基本取引表!AL$133, 計算_投入係数表!AL15)</f>
        <v>#DIV/0!</v>
      </c>
      <c r="AM154" s="194" t="e">
        <f>IF(AM$142="分類不明", 計算_基本取引表!AM15/計算_基本取引表!AM$133, 計算_投入係数表!AM15)</f>
        <v>#DIV/0!</v>
      </c>
      <c r="AN154" s="194" t="e">
        <f>IF(AN$142="分類不明", 計算_基本取引表!AN15/計算_基本取引表!AN$133, 計算_投入係数表!AN15)</f>
        <v>#DIV/0!</v>
      </c>
      <c r="AO154" s="194" t="e">
        <f>IF(AO$142="分類不明", 計算_基本取引表!AO15/計算_基本取引表!AO$133, 計算_投入係数表!AO15)</f>
        <v>#DIV/0!</v>
      </c>
      <c r="AP154" s="194" t="e">
        <f>IF(AP$142="分類不明", 計算_基本取引表!AP15/計算_基本取引表!AP$133, 計算_投入係数表!AP15)</f>
        <v>#DIV/0!</v>
      </c>
      <c r="AQ154" s="194" t="e">
        <f>IF(AQ$142="分類不明", 計算_基本取引表!AQ15/計算_基本取引表!AQ$133, 計算_投入係数表!AQ15)</f>
        <v>#DIV/0!</v>
      </c>
      <c r="AR154" s="194" t="e">
        <f>IF(AR$142="分類不明", 計算_基本取引表!AR15/計算_基本取引表!AR$133, 計算_投入係数表!AR15)</f>
        <v>#DIV/0!</v>
      </c>
      <c r="AS154" s="194" t="e">
        <f>IF(AS$142="分類不明", 計算_基本取引表!AS15/計算_基本取引表!AS$133, 計算_投入係数表!AS15)</f>
        <v>#DIV/0!</v>
      </c>
      <c r="AT154" s="194" t="e">
        <f>IF(AT$142="分類不明", 計算_基本取引表!AT15/計算_基本取引表!AT$133, 計算_投入係数表!AT15)</f>
        <v>#DIV/0!</v>
      </c>
      <c r="AU154" s="194" t="e">
        <f>IF(AU$142="分類不明", 計算_基本取引表!AU15/計算_基本取引表!AU$133, 計算_投入係数表!AU15)</f>
        <v>#DIV/0!</v>
      </c>
      <c r="AV154" s="194" t="e">
        <f>IF(AV$142="分類不明", 計算_基本取引表!AV15/計算_基本取引表!AV$133, 計算_投入係数表!AV15)</f>
        <v>#DIV/0!</v>
      </c>
      <c r="AW154" s="194" t="e">
        <f>IF(AW$142="分類不明", 計算_基本取引表!AW15/計算_基本取引表!AW$133, 計算_投入係数表!AW15)</f>
        <v>#DIV/0!</v>
      </c>
      <c r="AX154" s="194" t="e">
        <f>IF(AX$142="分類不明", 計算_基本取引表!AX15/計算_基本取引表!AX$133, 計算_投入係数表!AX15)</f>
        <v>#DIV/0!</v>
      </c>
      <c r="AY154" s="194" t="e">
        <f>IF(AY$142="分類不明", 計算_基本取引表!AY15/計算_基本取引表!AY$133, 計算_投入係数表!AY15)</f>
        <v>#DIV/0!</v>
      </c>
      <c r="AZ154" s="194" t="e">
        <f>IF(AZ$142="分類不明", 計算_基本取引表!AZ15/計算_基本取引表!AZ$133, 計算_投入係数表!AZ15)</f>
        <v>#DIV/0!</v>
      </c>
      <c r="BA154" s="194" t="e">
        <f>IF(BA$142="分類不明", 計算_基本取引表!BA15/計算_基本取引表!BA$133, 計算_投入係数表!BA15)</f>
        <v>#DIV/0!</v>
      </c>
      <c r="BB154" s="194" t="e">
        <f>IF(BB$142="分類不明", 計算_基本取引表!BB15/計算_基本取引表!BB$133, 計算_投入係数表!BB15)</f>
        <v>#DIV/0!</v>
      </c>
      <c r="BC154" s="194" t="e">
        <f>IF(BC$142="分類不明", 計算_基本取引表!BC15/計算_基本取引表!BC$133, 計算_投入係数表!BC15)</f>
        <v>#DIV/0!</v>
      </c>
      <c r="BD154" s="194" t="e">
        <f>IF(BD$142="分類不明", 計算_基本取引表!BD15/計算_基本取引表!BD$133, 計算_投入係数表!BD15)</f>
        <v>#DIV/0!</v>
      </c>
      <c r="BE154" s="194" t="e">
        <f>IF(BE$142="分類不明", 計算_基本取引表!BE15/計算_基本取引表!BE$133, 計算_投入係数表!BE15)</f>
        <v>#DIV/0!</v>
      </c>
      <c r="BF154" s="194" t="e">
        <f>IF(BF$142="分類不明", 計算_基本取引表!BF15/計算_基本取引表!BF$133, 計算_投入係数表!BF15)</f>
        <v>#DIV/0!</v>
      </c>
      <c r="BG154" s="194" t="e">
        <f>IF(BG$142="分類不明", 計算_基本取引表!BG15/計算_基本取引表!BG$133, 計算_投入係数表!BG15)</f>
        <v>#DIV/0!</v>
      </c>
      <c r="BH154" s="194" t="e">
        <f>IF(BH$142="分類不明", 計算_基本取引表!BH15/計算_基本取引表!BH$133, 計算_投入係数表!BH15)</f>
        <v>#DIV/0!</v>
      </c>
      <c r="BI154" s="194" t="e">
        <f>IF(BI$142="分類不明", 計算_基本取引表!BI15/計算_基本取引表!BI$133, 計算_投入係数表!BI15)</f>
        <v>#DIV/0!</v>
      </c>
      <c r="BJ154" s="194" t="e">
        <f>IF(BJ$142="分類不明", 計算_基本取引表!BJ15/計算_基本取引表!BJ$133, 計算_投入係数表!BJ15)</f>
        <v>#DIV/0!</v>
      </c>
      <c r="BK154" s="194" t="e">
        <f>IF(BK$142="分類不明", 計算_基本取引表!BK15/計算_基本取引表!BK$133, 計算_投入係数表!BK15)</f>
        <v>#DIV/0!</v>
      </c>
      <c r="BL154" s="194" t="e">
        <f>IF(BL$142="分類不明", 計算_基本取引表!BL15/計算_基本取引表!BL$133, 計算_投入係数表!BL15)</f>
        <v>#DIV/0!</v>
      </c>
      <c r="BM154" s="194" t="e">
        <f>IF(BM$142="分類不明", 計算_基本取引表!BM15/計算_基本取引表!BM$133, 計算_投入係数表!BM15)</f>
        <v>#DIV/0!</v>
      </c>
      <c r="BN154" s="194" t="e">
        <f>IF(BN$142="分類不明", 計算_基本取引表!BN15/計算_基本取引表!BN$133, 計算_投入係数表!BN15)</f>
        <v>#DIV/0!</v>
      </c>
      <c r="BO154" s="194" t="e">
        <f>IF(BO$142="分類不明", 計算_基本取引表!BO15/計算_基本取引表!BO$133, 計算_投入係数表!BO15)</f>
        <v>#DIV/0!</v>
      </c>
      <c r="BP154" s="194" t="e">
        <f>IF(BP$142="分類不明", 計算_基本取引表!BP15/計算_基本取引表!BP$133, 計算_投入係数表!BP15)</f>
        <v>#DIV/0!</v>
      </c>
      <c r="BQ154" s="194" t="e">
        <f>IF(BQ$142="分類不明", 計算_基本取引表!BQ15/計算_基本取引表!BQ$133, 計算_投入係数表!BQ15)</f>
        <v>#DIV/0!</v>
      </c>
      <c r="BR154" s="194" t="e">
        <f>IF(BR$142="分類不明", 計算_基本取引表!BR15/計算_基本取引表!BR$133, 計算_投入係数表!BR15)</f>
        <v>#DIV/0!</v>
      </c>
      <c r="BS154" s="194" t="e">
        <f>IF(BS$142="分類不明", 計算_基本取引表!BS15/計算_基本取引表!BS$133, 計算_投入係数表!BS15)</f>
        <v>#DIV/0!</v>
      </c>
      <c r="BT154" s="194" t="e">
        <f>IF(BT$142="分類不明", 計算_基本取引表!BT15/計算_基本取引表!BT$133, 計算_投入係数表!BT15)</f>
        <v>#DIV/0!</v>
      </c>
      <c r="BU154" s="194" t="e">
        <f>IF(BU$142="分類不明", 計算_基本取引表!BU15/計算_基本取引表!BU$133, 計算_投入係数表!BU15)</f>
        <v>#DIV/0!</v>
      </c>
      <c r="BV154" s="194" t="e">
        <f>IF(BV$142="分類不明", 計算_基本取引表!BV15/計算_基本取引表!BV$133, 計算_投入係数表!BV15)</f>
        <v>#DIV/0!</v>
      </c>
      <c r="BW154" s="194" t="e">
        <f>IF(BW$142="分類不明", 計算_基本取引表!BW15/計算_基本取引表!BW$133, 計算_投入係数表!BW15)</f>
        <v>#DIV/0!</v>
      </c>
      <c r="BX154" s="194" t="e">
        <f>IF(BX$142="分類不明", 計算_基本取引表!BX15/計算_基本取引表!BX$133, 計算_投入係数表!BX15)</f>
        <v>#DIV/0!</v>
      </c>
      <c r="BY154" s="194" t="e">
        <f>IF(BY$142="分類不明", 計算_基本取引表!BY15/計算_基本取引表!BY$133, 計算_投入係数表!BY15)</f>
        <v>#DIV/0!</v>
      </c>
      <c r="BZ154" s="194" t="e">
        <f>IF(BZ$142="分類不明", 計算_基本取引表!BZ15/計算_基本取引表!BZ$133, 計算_投入係数表!BZ15)</f>
        <v>#DIV/0!</v>
      </c>
      <c r="CA154" s="194" t="e">
        <f>IF(CA$142="分類不明", 計算_基本取引表!CA15/計算_基本取引表!CA$133, 計算_投入係数表!CA15)</f>
        <v>#DIV/0!</v>
      </c>
      <c r="CB154" s="194" t="e">
        <f>IF(CB$142="分類不明", 計算_基本取引表!CB15/計算_基本取引表!CB$133, 計算_投入係数表!CB15)</f>
        <v>#DIV/0!</v>
      </c>
      <c r="CC154" s="194" t="e">
        <f>IF(CC$142="分類不明", 計算_基本取引表!CC15/計算_基本取引表!CC$133, 計算_投入係数表!CC15)</f>
        <v>#DIV/0!</v>
      </c>
      <c r="CD154" s="194" t="e">
        <f>IF(CD$142="分類不明", 計算_基本取引表!CD15/計算_基本取引表!CD$133, 計算_投入係数表!CD15)</f>
        <v>#DIV/0!</v>
      </c>
      <c r="CE154" s="194" t="e">
        <f>IF(CE$142="分類不明", 計算_基本取引表!CE15/計算_基本取引表!CE$133, 計算_投入係数表!CE15)</f>
        <v>#DIV/0!</v>
      </c>
      <c r="CF154" s="194" t="e">
        <f>IF(CF$142="分類不明", 計算_基本取引表!CF15/計算_基本取引表!CF$133, 計算_投入係数表!CF15)</f>
        <v>#DIV/0!</v>
      </c>
      <c r="CG154" s="194" t="e">
        <f>IF(CG$142="分類不明", 計算_基本取引表!CG15/計算_基本取引表!CG$133, 計算_投入係数表!CG15)</f>
        <v>#DIV/0!</v>
      </c>
      <c r="CH154" s="194" t="e">
        <f>IF(CH$142="分類不明", 計算_基本取引表!CH15/計算_基本取引表!CH$133, 計算_投入係数表!CH15)</f>
        <v>#DIV/0!</v>
      </c>
      <c r="CI154" s="194" t="e">
        <f>IF(CI$142="分類不明", 計算_基本取引表!CI15/計算_基本取引表!CI$133, 計算_投入係数表!CI15)</f>
        <v>#DIV/0!</v>
      </c>
      <c r="CJ154" s="194" t="e">
        <f>IF(CJ$142="分類不明", 計算_基本取引表!CJ15/計算_基本取引表!CJ$133, 計算_投入係数表!CJ15)</f>
        <v>#DIV/0!</v>
      </c>
      <c r="CK154" s="194" t="e">
        <f>IF(CK$142="分類不明", 計算_基本取引表!CK15/計算_基本取引表!CK$133, 計算_投入係数表!CK15)</f>
        <v>#DIV/0!</v>
      </c>
      <c r="CL154" s="194" t="e">
        <f>IF(CL$142="分類不明", 計算_基本取引表!CL15/計算_基本取引表!CL$133, 計算_投入係数表!CL15)</f>
        <v>#DIV/0!</v>
      </c>
      <c r="CM154" s="194" t="e">
        <f>IF(CM$142="分類不明", 計算_基本取引表!CM15/計算_基本取引表!CM$133, 計算_投入係数表!CM15)</f>
        <v>#DIV/0!</v>
      </c>
      <c r="CN154" s="194" t="e">
        <f>IF(CN$142="分類不明", 計算_基本取引表!CN15/計算_基本取引表!CN$133, 計算_投入係数表!CN15)</f>
        <v>#DIV/0!</v>
      </c>
      <c r="CO154" s="194" t="e">
        <f>IF(CO$142="分類不明", 計算_基本取引表!CO15/計算_基本取引表!CO$133, 計算_投入係数表!CO15)</f>
        <v>#DIV/0!</v>
      </c>
      <c r="CP154" s="194" t="e">
        <f>IF(CP$142="分類不明", 計算_基本取引表!CP15/計算_基本取引表!CP$133, 計算_投入係数表!CP15)</f>
        <v>#DIV/0!</v>
      </c>
      <c r="CQ154" s="194" t="e">
        <f>IF(CQ$142="分類不明", 計算_基本取引表!CQ15/計算_基本取引表!CQ$133, 計算_投入係数表!CQ15)</f>
        <v>#DIV/0!</v>
      </c>
      <c r="CR154" s="194" t="e">
        <f>IF(CR$142="分類不明", 計算_基本取引表!CR15/計算_基本取引表!CR$133, 計算_投入係数表!CR15)</f>
        <v>#DIV/0!</v>
      </c>
      <c r="CS154" s="194" t="e">
        <f>IF(CS$142="分類不明", 計算_基本取引表!CS15/計算_基本取引表!CS$133, 計算_投入係数表!CS15)</f>
        <v>#DIV/0!</v>
      </c>
      <c r="CT154" s="194" t="e">
        <f>IF(CT$142="分類不明", 計算_基本取引表!CT15/計算_基本取引表!CT$133, 計算_投入係数表!CT15)</f>
        <v>#DIV/0!</v>
      </c>
      <c r="CU154" s="194" t="e">
        <f>IF(CU$142="分類不明", 計算_基本取引表!CU15/計算_基本取引表!CU$133, 計算_投入係数表!CU15)</f>
        <v>#DIV/0!</v>
      </c>
      <c r="CV154" s="194" t="e">
        <f>IF(CV$142="分類不明", 計算_基本取引表!CV15/計算_基本取引表!CV$133, 計算_投入係数表!CV15)</f>
        <v>#DIV/0!</v>
      </c>
      <c r="CW154" s="194" t="e">
        <f>IF(CW$142="分類不明", 計算_基本取引表!CW15/計算_基本取引表!CW$133, 計算_投入係数表!CW15)</f>
        <v>#DIV/0!</v>
      </c>
      <c r="CX154" s="194" t="e">
        <f>IF(CX$142="分類不明", 計算_基本取引表!CX15/計算_基本取引表!CX$133, 計算_投入係数表!CX15)</f>
        <v>#DIV/0!</v>
      </c>
      <c r="CY154" s="194" t="e">
        <f>IF(CY$142="分類不明", 計算_基本取引表!CY15/計算_基本取引表!CY$133, 計算_投入係数表!CY15)</f>
        <v>#DIV/0!</v>
      </c>
      <c r="CZ154" s="194" t="e">
        <f>IF(CZ$142="分類不明", 計算_基本取引表!CZ15/計算_基本取引表!CZ$133, 計算_投入係数表!CZ15)</f>
        <v>#DIV/0!</v>
      </c>
      <c r="DA154" s="194" t="e">
        <f>IF(DA$142="分類不明", 計算_基本取引表!DA15/計算_基本取引表!DA$133, 計算_投入係数表!DA15)</f>
        <v>#DIV/0!</v>
      </c>
      <c r="DB154" s="194" t="e">
        <f>IF(DB$142="分類不明", 計算_基本取引表!DB15/計算_基本取引表!DB$133, 計算_投入係数表!DB15)</f>
        <v>#DIV/0!</v>
      </c>
      <c r="DC154" s="194" t="e">
        <f>IF(DC$142="分類不明", 計算_基本取引表!DC15/計算_基本取引表!DC$133, 計算_投入係数表!DC15)</f>
        <v>#DIV/0!</v>
      </c>
      <c r="DD154" s="194" t="e">
        <f>IF(DD$142="分類不明", 計算_基本取引表!DD15/計算_基本取引表!DD$133, 計算_投入係数表!DD15)</f>
        <v>#DIV/0!</v>
      </c>
      <c r="DE154" s="194" t="e">
        <f>IF(DE$142="分類不明", 計算_基本取引表!DE15/計算_基本取引表!DE$133, 計算_投入係数表!DE15)</f>
        <v>#DIV/0!</v>
      </c>
      <c r="DF154" s="194" t="e">
        <f>IF(DF$142="分類不明", 計算_基本取引表!DF15/計算_基本取引表!DF$133, 計算_投入係数表!DF15)</f>
        <v>#DIV/0!</v>
      </c>
      <c r="DG154" s="194" t="e">
        <f>IF(DG$142="分類不明", 計算_基本取引表!DG15/計算_基本取引表!DG$133, 計算_投入係数表!DG15)</f>
        <v>#DIV/0!</v>
      </c>
      <c r="DH154" s="194" t="e">
        <f>IF(DH$142="分類不明", 計算_基本取引表!DH15/計算_基本取引表!DH$133, 計算_投入係数表!DH15)</f>
        <v>#DIV/0!</v>
      </c>
      <c r="DI154" s="194" t="e">
        <f>IF(DI$142="分類不明", 計算_基本取引表!DI15/計算_基本取引表!DI$133, 計算_投入係数表!DI15)</f>
        <v>#DIV/0!</v>
      </c>
      <c r="DJ154" s="194" t="e">
        <f>IF(DJ$142="分類不明", 計算_基本取引表!DJ15/計算_基本取引表!DJ$133, 計算_投入係数表!DJ15)</f>
        <v>#DIV/0!</v>
      </c>
      <c r="DK154" s="194" t="e">
        <f>IF(DK$142="分類不明", 計算_基本取引表!DK15/計算_基本取引表!DK$133, 計算_投入係数表!DK15)</f>
        <v>#DIV/0!</v>
      </c>
      <c r="DL154" s="194" t="e">
        <f>IF(DL$142="分類不明", 計算_基本取引表!DL15/計算_基本取引表!DL$133, 計算_投入係数表!DL15)</f>
        <v>#DIV/0!</v>
      </c>
      <c r="DM154" s="194" t="e">
        <f>IF(DM$142="分類不明", 計算_基本取引表!DM15/計算_基本取引表!DM$133, 計算_投入係数表!DM15)</f>
        <v>#DIV/0!</v>
      </c>
      <c r="DN154" s="194" t="e">
        <f>IF(DN$142="分類不明", 計算_基本取引表!DN15/計算_基本取引表!DN$133, 計算_投入係数表!DN15)</f>
        <v>#DIV/0!</v>
      </c>
      <c r="DO154" s="194" t="e">
        <f>IF(DO$142="分類不明", 計算_基本取引表!DO15/計算_基本取引表!DO$133, 計算_投入係数表!DO15)</f>
        <v>#DIV/0!</v>
      </c>
      <c r="DP154" s="194" t="e">
        <f>IF(DP$142="分類不明", 計算_基本取引表!DP15/計算_基本取引表!DP$133, 計算_投入係数表!DP15)</f>
        <v>#DIV/0!</v>
      </c>
      <c r="DQ154" s="194" t="e">
        <f>IF(DQ$142="分類不明", 計算_基本取引表!DQ15/計算_基本取引表!DQ$133, 計算_投入係数表!DQ15)</f>
        <v>#DIV/0!</v>
      </c>
      <c r="DR154" s="194" t="e">
        <f>IF(DR$142="分類不明", 計算_基本取引表!DR15/計算_基本取引表!DR$133, 計算_投入係数表!DR15)</f>
        <v>#DIV/0!</v>
      </c>
      <c r="DS154" s="194" t="e">
        <f>IF(DS$142="分類不明", 計算_基本取引表!DS15/計算_基本取引表!DS$133, 計算_投入係数表!DS15)</f>
        <v>#DIV/0!</v>
      </c>
      <c r="DT154" s="23">
        <f ca="1">計算_基本取引表!DT15/計算_基本取引表!DT$133</f>
        <v>7.4258741744688078E-2</v>
      </c>
    </row>
    <row r="155" spans="2:124" x14ac:dyDescent="0.25">
      <c r="B155" s="53">
        <v>13</v>
      </c>
      <c r="C155" s="192" t="str">
        <v>分類不明</v>
      </c>
      <c r="D155" s="193">
        <f>IF(D$142="分類不明", 計算_基本取引表!D16/計算_基本取引表!D$133, 計算_投入係数表!D16)</f>
        <v>1.0582558501698806E-2</v>
      </c>
      <c r="E155" s="194">
        <f>IF(E$142="分類不明", 計算_基本取引表!E16/計算_基本取引表!E$133, 計算_投入係数表!E16)</f>
        <v>1.5448136090209353E-2</v>
      </c>
      <c r="F155" s="194">
        <f>IF(F$142="分類不明", 計算_基本取引表!F16/計算_基本取引表!F$133, 計算_投入係数表!F16)</f>
        <v>1.536143939233201E-2</v>
      </c>
      <c r="G155" s="194">
        <f>IF(G$142="分類不明", 計算_基本取引表!G16/計算_基本取引表!G$133, 計算_投入係数表!G16)</f>
        <v>1.0755456071628427E-2</v>
      </c>
      <c r="H155" s="194">
        <f>IF(H$142="分類不明", 計算_基本取引表!H16/計算_基本取引表!H$133, 計算_投入係数表!H16)</f>
        <v>2.439167459961616E-3</v>
      </c>
      <c r="I155" s="194">
        <f>IF(I$142="分類不明", 計算_基本取引表!I16/計算_基本取引表!I$133, 計算_投入係数表!I16)</f>
        <v>1.5098861391811998E-2</v>
      </c>
      <c r="J155" s="194">
        <f>IF(J$142="分類不明", 計算_基本取引表!J16/計算_基本取引表!J$133, 計算_投入係数表!J16)</f>
        <v>6.5089620864294531E-3</v>
      </c>
      <c r="K155" s="194">
        <f>IF(K$142="分類不明", 計算_基本取引表!K16/計算_基本取引表!K$133, 計算_投入係数表!K16)</f>
        <v>8.3930795178392241E-3</v>
      </c>
      <c r="L155" s="194">
        <f>IF(L$142="分類不明", 計算_基本取引表!L16/計算_基本取引表!L$133, 計算_投入係数表!L16)</f>
        <v>2.9662843024192724E-3</v>
      </c>
      <c r="M155" s="194">
        <f>IF(M$142="分類不明", 計算_基本取引表!M16/計算_基本取引表!M$133, 計算_投入係数表!M16)</f>
        <v>8.8000549326827191E-3</v>
      </c>
      <c r="N155" s="194">
        <f>IF(N$142="分類不明", 計算_基本取引表!N16/計算_基本取引表!N$133, 計算_投入係数表!N16)</f>
        <v>7.4823795066026309E-4</v>
      </c>
      <c r="O155" s="194">
        <f>IF(O$142="分類不明", 計算_基本取引表!O16/計算_基本取引表!O$133, 計算_投入係数表!O16)</f>
        <v>5.2893272731987578E-3</v>
      </c>
      <c r="P155" s="194">
        <f ca="1">IF(P$142="分類不明", 計算_基本取引表!P16/計算_基本取引表!P$133, 計算_投入係数表!P16)</f>
        <v>0</v>
      </c>
      <c r="Q155" s="194" t="e">
        <f>IF(Q$142="分類不明", 計算_基本取引表!Q16/計算_基本取引表!Q$133, 計算_投入係数表!Q16)</f>
        <v>#DIV/0!</v>
      </c>
      <c r="R155" s="194" t="e">
        <f>IF(R$142="分類不明", 計算_基本取引表!R16/計算_基本取引表!R$133, 計算_投入係数表!R16)</f>
        <v>#DIV/0!</v>
      </c>
      <c r="S155" s="194" t="e">
        <f>IF(S$142="分類不明", 計算_基本取引表!S16/計算_基本取引表!S$133, 計算_投入係数表!S16)</f>
        <v>#DIV/0!</v>
      </c>
      <c r="T155" s="194" t="e">
        <f>IF(T$142="分類不明", 計算_基本取引表!T16/計算_基本取引表!T$133, 計算_投入係数表!T16)</f>
        <v>#DIV/0!</v>
      </c>
      <c r="U155" s="194" t="e">
        <f>IF(U$142="分類不明", 計算_基本取引表!U16/計算_基本取引表!U$133, 計算_投入係数表!U16)</f>
        <v>#DIV/0!</v>
      </c>
      <c r="V155" s="194" t="e">
        <f>IF(V$142="分類不明", 計算_基本取引表!V16/計算_基本取引表!V$133, 計算_投入係数表!V16)</f>
        <v>#DIV/0!</v>
      </c>
      <c r="W155" s="194" t="e">
        <f>IF(W$142="分類不明", 計算_基本取引表!W16/計算_基本取引表!W$133, 計算_投入係数表!W16)</f>
        <v>#DIV/0!</v>
      </c>
      <c r="X155" s="194" t="e">
        <f>IF(X$142="分類不明", 計算_基本取引表!X16/計算_基本取引表!X$133, 計算_投入係数表!X16)</f>
        <v>#DIV/0!</v>
      </c>
      <c r="Y155" s="194" t="e">
        <f>IF(Y$142="分類不明", 計算_基本取引表!Y16/計算_基本取引表!Y$133, 計算_投入係数表!Y16)</f>
        <v>#DIV/0!</v>
      </c>
      <c r="Z155" s="194" t="e">
        <f>IF(Z$142="分類不明", 計算_基本取引表!Z16/計算_基本取引表!Z$133, 計算_投入係数表!Z16)</f>
        <v>#DIV/0!</v>
      </c>
      <c r="AA155" s="194" t="e">
        <f>IF(AA$142="分類不明", 計算_基本取引表!AA16/計算_基本取引表!AA$133, 計算_投入係数表!AA16)</f>
        <v>#DIV/0!</v>
      </c>
      <c r="AB155" s="194" t="e">
        <f>IF(AB$142="分類不明", 計算_基本取引表!AB16/計算_基本取引表!AB$133, 計算_投入係数表!AB16)</f>
        <v>#DIV/0!</v>
      </c>
      <c r="AC155" s="194" t="e">
        <f>IF(AC$142="分類不明", 計算_基本取引表!AC16/計算_基本取引表!AC$133, 計算_投入係数表!AC16)</f>
        <v>#DIV/0!</v>
      </c>
      <c r="AD155" s="194" t="e">
        <f>IF(AD$142="分類不明", 計算_基本取引表!AD16/計算_基本取引表!AD$133, 計算_投入係数表!AD16)</f>
        <v>#DIV/0!</v>
      </c>
      <c r="AE155" s="194" t="e">
        <f>IF(AE$142="分類不明", 計算_基本取引表!AE16/計算_基本取引表!AE$133, 計算_投入係数表!AE16)</f>
        <v>#DIV/0!</v>
      </c>
      <c r="AF155" s="194" t="e">
        <f>IF(AF$142="分類不明", 計算_基本取引表!AF16/計算_基本取引表!AF$133, 計算_投入係数表!AF16)</f>
        <v>#DIV/0!</v>
      </c>
      <c r="AG155" s="194" t="e">
        <f>IF(AG$142="分類不明", 計算_基本取引表!AG16/計算_基本取引表!AG$133, 計算_投入係数表!AG16)</f>
        <v>#DIV/0!</v>
      </c>
      <c r="AH155" s="194" t="e">
        <f>IF(AH$142="分類不明", 計算_基本取引表!AH16/計算_基本取引表!AH$133, 計算_投入係数表!AH16)</f>
        <v>#DIV/0!</v>
      </c>
      <c r="AI155" s="194" t="e">
        <f>IF(AI$142="分類不明", 計算_基本取引表!AI16/計算_基本取引表!AI$133, 計算_投入係数表!AI16)</f>
        <v>#DIV/0!</v>
      </c>
      <c r="AJ155" s="194" t="e">
        <f>IF(AJ$142="分類不明", 計算_基本取引表!AJ16/計算_基本取引表!AJ$133, 計算_投入係数表!AJ16)</f>
        <v>#DIV/0!</v>
      </c>
      <c r="AK155" s="194" t="e">
        <f>IF(AK$142="分類不明", 計算_基本取引表!AK16/計算_基本取引表!AK$133, 計算_投入係数表!AK16)</f>
        <v>#DIV/0!</v>
      </c>
      <c r="AL155" s="194" t="e">
        <f>IF(AL$142="分類不明", 計算_基本取引表!AL16/計算_基本取引表!AL$133, 計算_投入係数表!AL16)</f>
        <v>#DIV/0!</v>
      </c>
      <c r="AM155" s="194" t="e">
        <f>IF(AM$142="分類不明", 計算_基本取引表!AM16/計算_基本取引表!AM$133, 計算_投入係数表!AM16)</f>
        <v>#DIV/0!</v>
      </c>
      <c r="AN155" s="194" t="e">
        <f>IF(AN$142="分類不明", 計算_基本取引表!AN16/計算_基本取引表!AN$133, 計算_投入係数表!AN16)</f>
        <v>#DIV/0!</v>
      </c>
      <c r="AO155" s="194" t="e">
        <f>IF(AO$142="分類不明", 計算_基本取引表!AO16/計算_基本取引表!AO$133, 計算_投入係数表!AO16)</f>
        <v>#DIV/0!</v>
      </c>
      <c r="AP155" s="194" t="e">
        <f>IF(AP$142="分類不明", 計算_基本取引表!AP16/計算_基本取引表!AP$133, 計算_投入係数表!AP16)</f>
        <v>#DIV/0!</v>
      </c>
      <c r="AQ155" s="194" t="e">
        <f>IF(AQ$142="分類不明", 計算_基本取引表!AQ16/計算_基本取引表!AQ$133, 計算_投入係数表!AQ16)</f>
        <v>#DIV/0!</v>
      </c>
      <c r="AR155" s="194" t="e">
        <f>IF(AR$142="分類不明", 計算_基本取引表!AR16/計算_基本取引表!AR$133, 計算_投入係数表!AR16)</f>
        <v>#DIV/0!</v>
      </c>
      <c r="AS155" s="194" t="e">
        <f>IF(AS$142="分類不明", 計算_基本取引表!AS16/計算_基本取引表!AS$133, 計算_投入係数表!AS16)</f>
        <v>#DIV/0!</v>
      </c>
      <c r="AT155" s="194" t="e">
        <f>IF(AT$142="分類不明", 計算_基本取引表!AT16/計算_基本取引表!AT$133, 計算_投入係数表!AT16)</f>
        <v>#DIV/0!</v>
      </c>
      <c r="AU155" s="194" t="e">
        <f>IF(AU$142="分類不明", 計算_基本取引表!AU16/計算_基本取引表!AU$133, 計算_投入係数表!AU16)</f>
        <v>#DIV/0!</v>
      </c>
      <c r="AV155" s="194" t="e">
        <f>IF(AV$142="分類不明", 計算_基本取引表!AV16/計算_基本取引表!AV$133, 計算_投入係数表!AV16)</f>
        <v>#DIV/0!</v>
      </c>
      <c r="AW155" s="194" t="e">
        <f>IF(AW$142="分類不明", 計算_基本取引表!AW16/計算_基本取引表!AW$133, 計算_投入係数表!AW16)</f>
        <v>#DIV/0!</v>
      </c>
      <c r="AX155" s="194" t="e">
        <f>IF(AX$142="分類不明", 計算_基本取引表!AX16/計算_基本取引表!AX$133, 計算_投入係数表!AX16)</f>
        <v>#DIV/0!</v>
      </c>
      <c r="AY155" s="194" t="e">
        <f>IF(AY$142="分類不明", 計算_基本取引表!AY16/計算_基本取引表!AY$133, 計算_投入係数表!AY16)</f>
        <v>#DIV/0!</v>
      </c>
      <c r="AZ155" s="194" t="e">
        <f>IF(AZ$142="分類不明", 計算_基本取引表!AZ16/計算_基本取引表!AZ$133, 計算_投入係数表!AZ16)</f>
        <v>#DIV/0!</v>
      </c>
      <c r="BA155" s="194" t="e">
        <f>IF(BA$142="分類不明", 計算_基本取引表!BA16/計算_基本取引表!BA$133, 計算_投入係数表!BA16)</f>
        <v>#DIV/0!</v>
      </c>
      <c r="BB155" s="194" t="e">
        <f>IF(BB$142="分類不明", 計算_基本取引表!BB16/計算_基本取引表!BB$133, 計算_投入係数表!BB16)</f>
        <v>#DIV/0!</v>
      </c>
      <c r="BC155" s="194" t="e">
        <f>IF(BC$142="分類不明", 計算_基本取引表!BC16/計算_基本取引表!BC$133, 計算_投入係数表!BC16)</f>
        <v>#DIV/0!</v>
      </c>
      <c r="BD155" s="194" t="e">
        <f>IF(BD$142="分類不明", 計算_基本取引表!BD16/計算_基本取引表!BD$133, 計算_投入係数表!BD16)</f>
        <v>#DIV/0!</v>
      </c>
      <c r="BE155" s="194" t="e">
        <f>IF(BE$142="分類不明", 計算_基本取引表!BE16/計算_基本取引表!BE$133, 計算_投入係数表!BE16)</f>
        <v>#DIV/0!</v>
      </c>
      <c r="BF155" s="194" t="e">
        <f>IF(BF$142="分類不明", 計算_基本取引表!BF16/計算_基本取引表!BF$133, 計算_投入係数表!BF16)</f>
        <v>#DIV/0!</v>
      </c>
      <c r="BG155" s="194" t="e">
        <f>IF(BG$142="分類不明", 計算_基本取引表!BG16/計算_基本取引表!BG$133, 計算_投入係数表!BG16)</f>
        <v>#DIV/0!</v>
      </c>
      <c r="BH155" s="194" t="e">
        <f>IF(BH$142="分類不明", 計算_基本取引表!BH16/計算_基本取引表!BH$133, 計算_投入係数表!BH16)</f>
        <v>#DIV/0!</v>
      </c>
      <c r="BI155" s="194" t="e">
        <f>IF(BI$142="分類不明", 計算_基本取引表!BI16/計算_基本取引表!BI$133, 計算_投入係数表!BI16)</f>
        <v>#DIV/0!</v>
      </c>
      <c r="BJ155" s="194" t="e">
        <f>IF(BJ$142="分類不明", 計算_基本取引表!BJ16/計算_基本取引表!BJ$133, 計算_投入係数表!BJ16)</f>
        <v>#DIV/0!</v>
      </c>
      <c r="BK155" s="194" t="e">
        <f>IF(BK$142="分類不明", 計算_基本取引表!BK16/計算_基本取引表!BK$133, 計算_投入係数表!BK16)</f>
        <v>#DIV/0!</v>
      </c>
      <c r="BL155" s="194" t="e">
        <f>IF(BL$142="分類不明", 計算_基本取引表!BL16/計算_基本取引表!BL$133, 計算_投入係数表!BL16)</f>
        <v>#DIV/0!</v>
      </c>
      <c r="BM155" s="194" t="e">
        <f>IF(BM$142="分類不明", 計算_基本取引表!BM16/計算_基本取引表!BM$133, 計算_投入係数表!BM16)</f>
        <v>#DIV/0!</v>
      </c>
      <c r="BN155" s="194" t="e">
        <f>IF(BN$142="分類不明", 計算_基本取引表!BN16/計算_基本取引表!BN$133, 計算_投入係数表!BN16)</f>
        <v>#DIV/0!</v>
      </c>
      <c r="BO155" s="194" t="e">
        <f>IF(BO$142="分類不明", 計算_基本取引表!BO16/計算_基本取引表!BO$133, 計算_投入係数表!BO16)</f>
        <v>#DIV/0!</v>
      </c>
      <c r="BP155" s="194" t="e">
        <f>IF(BP$142="分類不明", 計算_基本取引表!BP16/計算_基本取引表!BP$133, 計算_投入係数表!BP16)</f>
        <v>#DIV/0!</v>
      </c>
      <c r="BQ155" s="194" t="e">
        <f>IF(BQ$142="分類不明", 計算_基本取引表!BQ16/計算_基本取引表!BQ$133, 計算_投入係数表!BQ16)</f>
        <v>#DIV/0!</v>
      </c>
      <c r="BR155" s="194" t="e">
        <f>IF(BR$142="分類不明", 計算_基本取引表!BR16/計算_基本取引表!BR$133, 計算_投入係数表!BR16)</f>
        <v>#DIV/0!</v>
      </c>
      <c r="BS155" s="194" t="e">
        <f>IF(BS$142="分類不明", 計算_基本取引表!BS16/計算_基本取引表!BS$133, 計算_投入係数表!BS16)</f>
        <v>#DIV/0!</v>
      </c>
      <c r="BT155" s="194" t="e">
        <f>IF(BT$142="分類不明", 計算_基本取引表!BT16/計算_基本取引表!BT$133, 計算_投入係数表!BT16)</f>
        <v>#DIV/0!</v>
      </c>
      <c r="BU155" s="194" t="e">
        <f>IF(BU$142="分類不明", 計算_基本取引表!BU16/計算_基本取引表!BU$133, 計算_投入係数表!BU16)</f>
        <v>#DIV/0!</v>
      </c>
      <c r="BV155" s="194" t="e">
        <f>IF(BV$142="分類不明", 計算_基本取引表!BV16/計算_基本取引表!BV$133, 計算_投入係数表!BV16)</f>
        <v>#DIV/0!</v>
      </c>
      <c r="BW155" s="194" t="e">
        <f>IF(BW$142="分類不明", 計算_基本取引表!BW16/計算_基本取引表!BW$133, 計算_投入係数表!BW16)</f>
        <v>#DIV/0!</v>
      </c>
      <c r="BX155" s="194" t="e">
        <f>IF(BX$142="分類不明", 計算_基本取引表!BX16/計算_基本取引表!BX$133, 計算_投入係数表!BX16)</f>
        <v>#DIV/0!</v>
      </c>
      <c r="BY155" s="194" t="e">
        <f>IF(BY$142="分類不明", 計算_基本取引表!BY16/計算_基本取引表!BY$133, 計算_投入係数表!BY16)</f>
        <v>#DIV/0!</v>
      </c>
      <c r="BZ155" s="194" t="e">
        <f>IF(BZ$142="分類不明", 計算_基本取引表!BZ16/計算_基本取引表!BZ$133, 計算_投入係数表!BZ16)</f>
        <v>#DIV/0!</v>
      </c>
      <c r="CA155" s="194" t="e">
        <f>IF(CA$142="分類不明", 計算_基本取引表!CA16/計算_基本取引表!CA$133, 計算_投入係数表!CA16)</f>
        <v>#DIV/0!</v>
      </c>
      <c r="CB155" s="194" t="e">
        <f>IF(CB$142="分類不明", 計算_基本取引表!CB16/計算_基本取引表!CB$133, 計算_投入係数表!CB16)</f>
        <v>#DIV/0!</v>
      </c>
      <c r="CC155" s="194" t="e">
        <f>IF(CC$142="分類不明", 計算_基本取引表!CC16/計算_基本取引表!CC$133, 計算_投入係数表!CC16)</f>
        <v>#DIV/0!</v>
      </c>
      <c r="CD155" s="194" t="e">
        <f>IF(CD$142="分類不明", 計算_基本取引表!CD16/計算_基本取引表!CD$133, 計算_投入係数表!CD16)</f>
        <v>#DIV/0!</v>
      </c>
      <c r="CE155" s="194" t="e">
        <f>IF(CE$142="分類不明", 計算_基本取引表!CE16/計算_基本取引表!CE$133, 計算_投入係数表!CE16)</f>
        <v>#DIV/0!</v>
      </c>
      <c r="CF155" s="194" t="e">
        <f>IF(CF$142="分類不明", 計算_基本取引表!CF16/計算_基本取引表!CF$133, 計算_投入係数表!CF16)</f>
        <v>#DIV/0!</v>
      </c>
      <c r="CG155" s="194" t="e">
        <f>IF(CG$142="分類不明", 計算_基本取引表!CG16/計算_基本取引表!CG$133, 計算_投入係数表!CG16)</f>
        <v>#DIV/0!</v>
      </c>
      <c r="CH155" s="194" t="e">
        <f>IF(CH$142="分類不明", 計算_基本取引表!CH16/計算_基本取引表!CH$133, 計算_投入係数表!CH16)</f>
        <v>#DIV/0!</v>
      </c>
      <c r="CI155" s="194" t="e">
        <f>IF(CI$142="分類不明", 計算_基本取引表!CI16/計算_基本取引表!CI$133, 計算_投入係数表!CI16)</f>
        <v>#DIV/0!</v>
      </c>
      <c r="CJ155" s="194" t="e">
        <f>IF(CJ$142="分類不明", 計算_基本取引表!CJ16/計算_基本取引表!CJ$133, 計算_投入係数表!CJ16)</f>
        <v>#DIV/0!</v>
      </c>
      <c r="CK155" s="194" t="e">
        <f>IF(CK$142="分類不明", 計算_基本取引表!CK16/計算_基本取引表!CK$133, 計算_投入係数表!CK16)</f>
        <v>#DIV/0!</v>
      </c>
      <c r="CL155" s="194" t="e">
        <f>IF(CL$142="分類不明", 計算_基本取引表!CL16/計算_基本取引表!CL$133, 計算_投入係数表!CL16)</f>
        <v>#DIV/0!</v>
      </c>
      <c r="CM155" s="194" t="e">
        <f>IF(CM$142="分類不明", 計算_基本取引表!CM16/計算_基本取引表!CM$133, 計算_投入係数表!CM16)</f>
        <v>#DIV/0!</v>
      </c>
      <c r="CN155" s="194" t="e">
        <f>IF(CN$142="分類不明", 計算_基本取引表!CN16/計算_基本取引表!CN$133, 計算_投入係数表!CN16)</f>
        <v>#DIV/0!</v>
      </c>
      <c r="CO155" s="194" t="e">
        <f>IF(CO$142="分類不明", 計算_基本取引表!CO16/計算_基本取引表!CO$133, 計算_投入係数表!CO16)</f>
        <v>#DIV/0!</v>
      </c>
      <c r="CP155" s="194" t="e">
        <f>IF(CP$142="分類不明", 計算_基本取引表!CP16/計算_基本取引表!CP$133, 計算_投入係数表!CP16)</f>
        <v>#DIV/0!</v>
      </c>
      <c r="CQ155" s="194" t="e">
        <f>IF(CQ$142="分類不明", 計算_基本取引表!CQ16/計算_基本取引表!CQ$133, 計算_投入係数表!CQ16)</f>
        <v>#DIV/0!</v>
      </c>
      <c r="CR155" s="194" t="e">
        <f>IF(CR$142="分類不明", 計算_基本取引表!CR16/計算_基本取引表!CR$133, 計算_投入係数表!CR16)</f>
        <v>#DIV/0!</v>
      </c>
      <c r="CS155" s="194" t="e">
        <f>IF(CS$142="分類不明", 計算_基本取引表!CS16/計算_基本取引表!CS$133, 計算_投入係数表!CS16)</f>
        <v>#DIV/0!</v>
      </c>
      <c r="CT155" s="194" t="e">
        <f>IF(CT$142="分類不明", 計算_基本取引表!CT16/計算_基本取引表!CT$133, 計算_投入係数表!CT16)</f>
        <v>#DIV/0!</v>
      </c>
      <c r="CU155" s="194" t="e">
        <f>IF(CU$142="分類不明", 計算_基本取引表!CU16/計算_基本取引表!CU$133, 計算_投入係数表!CU16)</f>
        <v>#DIV/0!</v>
      </c>
      <c r="CV155" s="194" t="e">
        <f>IF(CV$142="分類不明", 計算_基本取引表!CV16/計算_基本取引表!CV$133, 計算_投入係数表!CV16)</f>
        <v>#DIV/0!</v>
      </c>
      <c r="CW155" s="194" t="e">
        <f>IF(CW$142="分類不明", 計算_基本取引表!CW16/計算_基本取引表!CW$133, 計算_投入係数表!CW16)</f>
        <v>#DIV/0!</v>
      </c>
      <c r="CX155" s="194" t="e">
        <f>IF(CX$142="分類不明", 計算_基本取引表!CX16/計算_基本取引表!CX$133, 計算_投入係数表!CX16)</f>
        <v>#DIV/0!</v>
      </c>
      <c r="CY155" s="194" t="e">
        <f>IF(CY$142="分類不明", 計算_基本取引表!CY16/計算_基本取引表!CY$133, 計算_投入係数表!CY16)</f>
        <v>#DIV/0!</v>
      </c>
      <c r="CZ155" s="194" t="e">
        <f>IF(CZ$142="分類不明", 計算_基本取引表!CZ16/計算_基本取引表!CZ$133, 計算_投入係数表!CZ16)</f>
        <v>#DIV/0!</v>
      </c>
      <c r="DA155" s="194" t="e">
        <f>IF(DA$142="分類不明", 計算_基本取引表!DA16/計算_基本取引表!DA$133, 計算_投入係数表!DA16)</f>
        <v>#DIV/0!</v>
      </c>
      <c r="DB155" s="194" t="e">
        <f>IF(DB$142="分類不明", 計算_基本取引表!DB16/計算_基本取引表!DB$133, 計算_投入係数表!DB16)</f>
        <v>#DIV/0!</v>
      </c>
      <c r="DC155" s="194" t="e">
        <f>IF(DC$142="分類不明", 計算_基本取引表!DC16/計算_基本取引表!DC$133, 計算_投入係数表!DC16)</f>
        <v>#DIV/0!</v>
      </c>
      <c r="DD155" s="194" t="e">
        <f>IF(DD$142="分類不明", 計算_基本取引表!DD16/計算_基本取引表!DD$133, 計算_投入係数表!DD16)</f>
        <v>#DIV/0!</v>
      </c>
      <c r="DE155" s="194" t="e">
        <f>IF(DE$142="分類不明", 計算_基本取引表!DE16/計算_基本取引表!DE$133, 計算_投入係数表!DE16)</f>
        <v>#DIV/0!</v>
      </c>
      <c r="DF155" s="194" t="e">
        <f>IF(DF$142="分類不明", 計算_基本取引表!DF16/計算_基本取引表!DF$133, 計算_投入係数表!DF16)</f>
        <v>#DIV/0!</v>
      </c>
      <c r="DG155" s="194" t="e">
        <f>IF(DG$142="分類不明", 計算_基本取引表!DG16/計算_基本取引表!DG$133, 計算_投入係数表!DG16)</f>
        <v>#DIV/0!</v>
      </c>
      <c r="DH155" s="194" t="e">
        <f>IF(DH$142="分類不明", 計算_基本取引表!DH16/計算_基本取引表!DH$133, 計算_投入係数表!DH16)</f>
        <v>#DIV/0!</v>
      </c>
      <c r="DI155" s="194" t="e">
        <f>IF(DI$142="分類不明", 計算_基本取引表!DI16/計算_基本取引表!DI$133, 計算_投入係数表!DI16)</f>
        <v>#DIV/0!</v>
      </c>
      <c r="DJ155" s="194" t="e">
        <f>IF(DJ$142="分類不明", 計算_基本取引表!DJ16/計算_基本取引表!DJ$133, 計算_投入係数表!DJ16)</f>
        <v>#DIV/0!</v>
      </c>
      <c r="DK155" s="194" t="e">
        <f>IF(DK$142="分類不明", 計算_基本取引表!DK16/計算_基本取引表!DK$133, 計算_投入係数表!DK16)</f>
        <v>#DIV/0!</v>
      </c>
      <c r="DL155" s="194" t="e">
        <f>IF(DL$142="分類不明", 計算_基本取引表!DL16/計算_基本取引表!DL$133, 計算_投入係数表!DL16)</f>
        <v>#DIV/0!</v>
      </c>
      <c r="DM155" s="194" t="e">
        <f>IF(DM$142="分類不明", 計算_基本取引表!DM16/計算_基本取引表!DM$133, 計算_投入係数表!DM16)</f>
        <v>#DIV/0!</v>
      </c>
      <c r="DN155" s="194" t="e">
        <f>IF(DN$142="分類不明", 計算_基本取引表!DN16/計算_基本取引表!DN$133, 計算_投入係数表!DN16)</f>
        <v>#DIV/0!</v>
      </c>
      <c r="DO155" s="194" t="e">
        <f>IF(DO$142="分類不明", 計算_基本取引表!DO16/計算_基本取引表!DO$133, 計算_投入係数表!DO16)</f>
        <v>#DIV/0!</v>
      </c>
      <c r="DP155" s="194" t="e">
        <f>IF(DP$142="分類不明", 計算_基本取引表!DP16/計算_基本取引表!DP$133, 計算_投入係数表!DP16)</f>
        <v>#DIV/0!</v>
      </c>
      <c r="DQ155" s="194" t="e">
        <f>IF(DQ$142="分類不明", 計算_基本取引表!DQ16/計算_基本取引表!DQ$133, 計算_投入係数表!DQ16)</f>
        <v>#DIV/0!</v>
      </c>
      <c r="DR155" s="194" t="e">
        <f>IF(DR$142="分類不明", 計算_基本取引表!DR16/計算_基本取引表!DR$133, 計算_投入係数表!DR16)</f>
        <v>#DIV/0!</v>
      </c>
      <c r="DS155" s="194" t="e">
        <f>IF(DS$142="分類不明", 計算_基本取引表!DS16/計算_基本取引表!DS$133, 計算_投入係数表!DS16)</f>
        <v>#DIV/0!</v>
      </c>
      <c r="DT155" s="23">
        <f ca="1">計算_基本取引表!DT16/計算_基本取引表!DT$133</f>
        <v>5.9923082205519283E-3</v>
      </c>
    </row>
    <row r="156" spans="2:124" x14ac:dyDescent="0.25">
      <c r="B156" s="53">
        <v>14</v>
      </c>
      <c r="C156" s="201" t="str">
        <v>-</v>
      </c>
      <c r="D156" s="193">
        <f>IF(D$142="分類不明", 計算_基本取引表!D17/計算_基本取引表!D$133, 計算_投入係数表!D17)</f>
        <v>0</v>
      </c>
      <c r="E156" s="194">
        <f>IF(E$142="分類不明", 計算_基本取引表!E17/計算_基本取引表!E$133, 計算_投入係数表!E17)</f>
        <v>0</v>
      </c>
      <c r="F156" s="194">
        <f>IF(F$142="分類不明", 計算_基本取引表!F17/計算_基本取引表!F$133, 計算_投入係数表!F17)</f>
        <v>0</v>
      </c>
      <c r="G156" s="194">
        <f>IF(G$142="分類不明", 計算_基本取引表!G17/計算_基本取引表!G$133, 計算_投入係数表!G17)</f>
        <v>0</v>
      </c>
      <c r="H156" s="194">
        <f>IF(H$142="分類不明", 計算_基本取引表!H17/計算_基本取引表!H$133, 計算_投入係数表!H17)</f>
        <v>0</v>
      </c>
      <c r="I156" s="194">
        <f>IF(I$142="分類不明", 計算_基本取引表!I17/計算_基本取引表!I$133, 計算_投入係数表!I17)</f>
        <v>0</v>
      </c>
      <c r="J156" s="194">
        <f>IF(J$142="分類不明", 計算_基本取引表!J17/計算_基本取引表!J$133, 計算_投入係数表!J17)</f>
        <v>0</v>
      </c>
      <c r="K156" s="194">
        <f>IF(K$142="分類不明", 計算_基本取引表!K17/計算_基本取引表!K$133, 計算_投入係数表!K17)</f>
        <v>0</v>
      </c>
      <c r="L156" s="194">
        <f>IF(L$142="分類不明", 計算_基本取引表!L17/計算_基本取引表!L$133, 計算_投入係数表!L17)</f>
        <v>0</v>
      </c>
      <c r="M156" s="194">
        <f>IF(M$142="分類不明", 計算_基本取引表!M17/計算_基本取引表!M$133, 計算_投入係数表!M17)</f>
        <v>0</v>
      </c>
      <c r="N156" s="194">
        <f>IF(N$142="分類不明", 計算_基本取引表!N17/計算_基本取引表!N$133, 計算_投入係数表!N17)</f>
        <v>0</v>
      </c>
      <c r="O156" s="194">
        <f>IF(O$142="分類不明", 計算_基本取引表!O17/計算_基本取引表!O$133, 計算_投入係数表!O17)</f>
        <v>0</v>
      </c>
      <c r="P156" s="194" t="e">
        <f ca="1">IF(P$142="分類不明", 計算_基本取引表!P17/計算_基本取引表!P$133, 計算_投入係数表!P17)</f>
        <v>#DIV/0!</v>
      </c>
      <c r="Q156" s="194" t="e">
        <f>IF(Q$142="分類不明", 計算_基本取引表!Q17/計算_基本取引表!Q$133, 計算_投入係数表!Q17)</f>
        <v>#DIV/0!</v>
      </c>
      <c r="R156" s="194" t="e">
        <f>IF(R$142="分類不明", 計算_基本取引表!R17/計算_基本取引表!R$133, 計算_投入係数表!R17)</f>
        <v>#DIV/0!</v>
      </c>
      <c r="S156" s="194" t="e">
        <f>IF(S$142="分類不明", 計算_基本取引表!S17/計算_基本取引表!S$133, 計算_投入係数表!S17)</f>
        <v>#DIV/0!</v>
      </c>
      <c r="T156" s="194" t="e">
        <f>IF(T$142="分類不明", 計算_基本取引表!T17/計算_基本取引表!T$133, 計算_投入係数表!T17)</f>
        <v>#DIV/0!</v>
      </c>
      <c r="U156" s="194" t="e">
        <f>IF(U$142="分類不明", 計算_基本取引表!U17/計算_基本取引表!U$133, 計算_投入係数表!U17)</f>
        <v>#DIV/0!</v>
      </c>
      <c r="V156" s="194" t="e">
        <f>IF(V$142="分類不明", 計算_基本取引表!V17/計算_基本取引表!V$133, 計算_投入係数表!V17)</f>
        <v>#DIV/0!</v>
      </c>
      <c r="W156" s="194" t="e">
        <f>IF(W$142="分類不明", 計算_基本取引表!W17/計算_基本取引表!W$133, 計算_投入係数表!W17)</f>
        <v>#DIV/0!</v>
      </c>
      <c r="X156" s="194" t="e">
        <f>IF(X$142="分類不明", 計算_基本取引表!X17/計算_基本取引表!X$133, 計算_投入係数表!X17)</f>
        <v>#DIV/0!</v>
      </c>
      <c r="Y156" s="194" t="e">
        <f>IF(Y$142="分類不明", 計算_基本取引表!Y17/計算_基本取引表!Y$133, 計算_投入係数表!Y17)</f>
        <v>#DIV/0!</v>
      </c>
      <c r="Z156" s="194" t="e">
        <f>IF(Z$142="分類不明", 計算_基本取引表!Z17/計算_基本取引表!Z$133, 計算_投入係数表!Z17)</f>
        <v>#DIV/0!</v>
      </c>
      <c r="AA156" s="194" t="e">
        <f>IF(AA$142="分類不明", 計算_基本取引表!AA17/計算_基本取引表!AA$133, 計算_投入係数表!AA17)</f>
        <v>#DIV/0!</v>
      </c>
      <c r="AB156" s="194" t="e">
        <f>IF(AB$142="分類不明", 計算_基本取引表!AB17/計算_基本取引表!AB$133, 計算_投入係数表!AB17)</f>
        <v>#DIV/0!</v>
      </c>
      <c r="AC156" s="194" t="e">
        <f>IF(AC$142="分類不明", 計算_基本取引表!AC17/計算_基本取引表!AC$133, 計算_投入係数表!AC17)</f>
        <v>#DIV/0!</v>
      </c>
      <c r="AD156" s="194" t="e">
        <f>IF(AD$142="分類不明", 計算_基本取引表!AD17/計算_基本取引表!AD$133, 計算_投入係数表!AD17)</f>
        <v>#DIV/0!</v>
      </c>
      <c r="AE156" s="194" t="e">
        <f>IF(AE$142="分類不明", 計算_基本取引表!AE17/計算_基本取引表!AE$133, 計算_投入係数表!AE17)</f>
        <v>#DIV/0!</v>
      </c>
      <c r="AF156" s="194" t="e">
        <f>IF(AF$142="分類不明", 計算_基本取引表!AF17/計算_基本取引表!AF$133, 計算_投入係数表!AF17)</f>
        <v>#DIV/0!</v>
      </c>
      <c r="AG156" s="194" t="e">
        <f>IF(AG$142="分類不明", 計算_基本取引表!AG17/計算_基本取引表!AG$133, 計算_投入係数表!AG17)</f>
        <v>#DIV/0!</v>
      </c>
      <c r="AH156" s="194" t="e">
        <f>IF(AH$142="分類不明", 計算_基本取引表!AH17/計算_基本取引表!AH$133, 計算_投入係数表!AH17)</f>
        <v>#DIV/0!</v>
      </c>
      <c r="AI156" s="194" t="e">
        <f>IF(AI$142="分類不明", 計算_基本取引表!AI17/計算_基本取引表!AI$133, 計算_投入係数表!AI17)</f>
        <v>#DIV/0!</v>
      </c>
      <c r="AJ156" s="194" t="e">
        <f>IF(AJ$142="分類不明", 計算_基本取引表!AJ17/計算_基本取引表!AJ$133, 計算_投入係数表!AJ17)</f>
        <v>#DIV/0!</v>
      </c>
      <c r="AK156" s="194" t="e">
        <f>IF(AK$142="分類不明", 計算_基本取引表!AK17/計算_基本取引表!AK$133, 計算_投入係数表!AK17)</f>
        <v>#DIV/0!</v>
      </c>
      <c r="AL156" s="194" t="e">
        <f>IF(AL$142="分類不明", 計算_基本取引表!AL17/計算_基本取引表!AL$133, 計算_投入係数表!AL17)</f>
        <v>#DIV/0!</v>
      </c>
      <c r="AM156" s="194" t="e">
        <f>IF(AM$142="分類不明", 計算_基本取引表!AM17/計算_基本取引表!AM$133, 計算_投入係数表!AM17)</f>
        <v>#DIV/0!</v>
      </c>
      <c r="AN156" s="194" t="e">
        <f>IF(AN$142="分類不明", 計算_基本取引表!AN17/計算_基本取引表!AN$133, 計算_投入係数表!AN17)</f>
        <v>#DIV/0!</v>
      </c>
      <c r="AO156" s="194" t="e">
        <f>IF(AO$142="分類不明", 計算_基本取引表!AO17/計算_基本取引表!AO$133, 計算_投入係数表!AO17)</f>
        <v>#DIV/0!</v>
      </c>
      <c r="AP156" s="194" t="e">
        <f>IF(AP$142="分類不明", 計算_基本取引表!AP17/計算_基本取引表!AP$133, 計算_投入係数表!AP17)</f>
        <v>#DIV/0!</v>
      </c>
      <c r="AQ156" s="194" t="e">
        <f>IF(AQ$142="分類不明", 計算_基本取引表!AQ17/計算_基本取引表!AQ$133, 計算_投入係数表!AQ17)</f>
        <v>#DIV/0!</v>
      </c>
      <c r="AR156" s="194" t="e">
        <f>IF(AR$142="分類不明", 計算_基本取引表!AR17/計算_基本取引表!AR$133, 計算_投入係数表!AR17)</f>
        <v>#DIV/0!</v>
      </c>
      <c r="AS156" s="194" t="e">
        <f>IF(AS$142="分類不明", 計算_基本取引表!AS17/計算_基本取引表!AS$133, 計算_投入係数表!AS17)</f>
        <v>#DIV/0!</v>
      </c>
      <c r="AT156" s="194" t="e">
        <f>IF(AT$142="分類不明", 計算_基本取引表!AT17/計算_基本取引表!AT$133, 計算_投入係数表!AT17)</f>
        <v>#DIV/0!</v>
      </c>
      <c r="AU156" s="194" t="e">
        <f>IF(AU$142="分類不明", 計算_基本取引表!AU17/計算_基本取引表!AU$133, 計算_投入係数表!AU17)</f>
        <v>#DIV/0!</v>
      </c>
      <c r="AV156" s="194" t="e">
        <f>IF(AV$142="分類不明", 計算_基本取引表!AV17/計算_基本取引表!AV$133, 計算_投入係数表!AV17)</f>
        <v>#DIV/0!</v>
      </c>
      <c r="AW156" s="194" t="e">
        <f>IF(AW$142="分類不明", 計算_基本取引表!AW17/計算_基本取引表!AW$133, 計算_投入係数表!AW17)</f>
        <v>#DIV/0!</v>
      </c>
      <c r="AX156" s="194" t="e">
        <f>IF(AX$142="分類不明", 計算_基本取引表!AX17/計算_基本取引表!AX$133, 計算_投入係数表!AX17)</f>
        <v>#DIV/0!</v>
      </c>
      <c r="AY156" s="194" t="e">
        <f>IF(AY$142="分類不明", 計算_基本取引表!AY17/計算_基本取引表!AY$133, 計算_投入係数表!AY17)</f>
        <v>#DIV/0!</v>
      </c>
      <c r="AZ156" s="194" t="e">
        <f>IF(AZ$142="分類不明", 計算_基本取引表!AZ17/計算_基本取引表!AZ$133, 計算_投入係数表!AZ17)</f>
        <v>#DIV/0!</v>
      </c>
      <c r="BA156" s="194" t="e">
        <f>IF(BA$142="分類不明", 計算_基本取引表!BA17/計算_基本取引表!BA$133, 計算_投入係数表!BA17)</f>
        <v>#DIV/0!</v>
      </c>
      <c r="BB156" s="194" t="e">
        <f>IF(BB$142="分類不明", 計算_基本取引表!BB17/計算_基本取引表!BB$133, 計算_投入係数表!BB17)</f>
        <v>#DIV/0!</v>
      </c>
      <c r="BC156" s="194" t="e">
        <f>IF(BC$142="分類不明", 計算_基本取引表!BC17/計算_基本取引表!BC$133, 計算_投入係数表!BC17)</f>
        <v>#DIV/0!</v>
      </c>
      <c r="BD156" s="194" t="e">
        <f>IF(BD$142="分類不明", 計算_基本取引表!BD17/計算_基本取引表!BD$133, 計算_投入係数表!BD17)</f>
        <v>#DIV/0!</v>
      </c>
      <c r="BE156" s="194" t="e">
        <f>IF(BE$142="分類不明", 計算_基本取引表!BE17/計算_基本取引表!BE$133, 計算_投入係数表!BE17)</f>
        <v>#DIV/0!</v>
      </c>
      <c r="BF156" s="194" t="e">
        <f>IF(BF$142="分類不明", 計算_基本取引表!BF17/計算_基本取引表!BF$133, 計算_投入係数表!BF17)</f>
        <v>#DIV/0!</v>
      </c>
      <c r="BG156" s="194" t="e">
        <f>IF(BG$142="分類不明", 計算_基本取引表!BG17/計算_基本取引表!BG$133, 計算_投入係数表!BG17)</f>
        <v>#DIV/0!</v>
      </c>
      <c r="BH156" s="194" t="e">
        <f>IF(BH$142="分類不明", 計算_基本取引表!BH17/計算_基本取引表!BH$133, 計算_投入係数表!BH17)</f>
        <v>#DIV/0!</v>
      </c>
      <c r="BI156" s="194" t="e">
        <f>IF(BI$142="分類不明", 計算_基本取引表!BI17/計算_基本取引表!BI$133, 計算_投入係数表!BI17)</f>
        <v>#DIV/0!</v>
      </c>
      <c r="BJ156" s="194" t="e">
        <f>IF(BJ$142="分類不明", 計算_基本取引表!BJ17/計算_基本取引表!BJ$133, 計算_投入係数表!BJ17)</f>
        <v>#DIV/0!</v>
      </c>
      <c r="BK156" s="194" t="e">
        <f>IF(BK$142="分類不明", 計算_基本取引表!BK17/計算_基本取引表!BK$133, 計算_投入係数表!BK17)</f>
        <v>#DIV/0!</v>
      </c>
      <c r="BL156" s="194" t="e">
        <f>IF(BL$142="分類不明", 計算_基本取引表!BL17/計算_基本取引表!BL$133, 計算_投入係数表!BL17)</f>
        <v>#DIV/0!</v>
      </c>
      <c r="BM156" s="194" t="e">
        <f>IF(BM$142="分類不明", 計算_基本取引表!BM17/計算_基本取引表!BM$133, 計算_投入係数表!BM17)</f>
        <v>#DIV/0!</v>
      </c>
      <c r="BN156" s="194" t="e">
        <f>IF(BN$142="分類不明", 計算_基本取引表!BN17/計算_基本取引表!BN$133, 計算_投入係数表!BN17)</f>
        <v>#DIV/0!</v>
      </c>
      <c r="BO156" s="194" t="e">
        <f>IF(BO$142="分類不明", 計算_基本取引表!BO17/計算_基本取引表!BO$133, 計算_投入係数表!BO17)</f>
        <v>#DIV/0!</v>
      </c>
      <c r="BP156" s="194" t="e">
        <f>IF(BP$142="分類不明", 計算_基本取引表!BP17/計算_基本取引表!BP$133, 計算_投入係数表!BP17)</f>
        <v>#DIV/0!</v>
      </c>
      <c r="BQ156" s="194" t="e">
        <f>IF(BQ$142="分類不明", 計算_基本取引表!BQ17/計算_基本取引表!BQ$133, 計算_投入係数表!BQ17)</f>
        <v>#DIV/0!</v>
      </c>
      <c r="BR156" s="194" t="e">
        <f>IF(BR$142="分類不明", 計算_基本取引表!BR17/計算_基本取引表!BR$133, 計算_投入係数表!BR17)</f>
        <v>#DIV/0!</v>
      </c>
      <c r="BS156" s="194" t="e">
        <f>IF(BS$142="分類不明", 計算_基本取引表!BS17/計算_基本取引表!BS$133, 計算_投入係数表!BS17)</f>
        <v>#DIV/0!</v>
      </c>
      <c r="BT156" s="194" t="e">
        <f>IF(BT$142="分類不明", 計算_基本取引表!BT17/計算_基本取引表!BT$133, 計算_投入係数表!BT17)</f>
        <v>#DIV/0!</v>
      </c>
      <c r="BU156" s="194" t="e">
        <f>IF(BU$142="分類不明", 計算_基本取引表!BU17/計算_基本取引表!BU$133, 計算_投入係数表!BU17)</f>
        <v>#DIV/0!</v>
      </c>
      <c r="BV156" s="194" t="e">
        <f>IF(BV$142="分類不明", 計算_基本取引表!BV17/計算_基本取引表!BV$133, 計算_投入係数表!BV17)</f>
        <v>#DIV/0!</v>
      </c>
      <c r="BW156" s="194" t="e">
        <f>IF(BW$142="分類不明", 計算_基本取引表!BW17/計算_基本取引表!BW$133, 計算_投入係数表!BW17)</f>
        <v>#DIV/0!</v>
      </c>
      <c r="BX156" s="194" t="e">
        <f>IF(BX$142="分類不明", 計算_基本取引表!BX17/計算_基本取引表!BX$133, 計算_投入係数表!BX17)</f>
        <v>#DIV/0!</v>
      </c>
      <c r="BY156" s="194" t="e">
        <f>IF(BY$142="分類不明", 計算_基本取引表!BY17/計算_基本取引表!BY$133, 計算_投入係数表!BY17)</f>
        <v>#DIV/0!</v>
      </c>
      <c r="BZ156" s="194" t="e">
        <f>IF(BZ$142="分類不明", 計算_基本取引表!BZ17/計算_基本取引表!BZ$133, 計算_投入係数表!BZ17)</f>
        <v>#DIV/0!</v>
      </c>
      <c r="CA156" s="194" t="e">
        <f>IF(CA$142="分類不明", 計算_基本取引表!CA17/計算_基本取引表!CA$133, 計算_投入係数表!CA17)</f>
        <v>#DIV/0!</v>
      </c>
      <c r="CB156" s="194" t="e">
        <f>IF(CB$142="分類不明", 計算_基本取引表!CB17/計算_基本取引表!CB$133, 計算_投入係数表!CB17)</f>
        <v>#DIV/0!</v>
      </c>
      <c r="CC156" s="194" t="e">
        <f>IF(CC$142="分類不明", 計算_基本取引表!CC17/計算_基本取引表!CC$133, 計算_投入係数表!CC17)</f>
        <v>#DIV/0!</v>
      </c>
      <c r="CD156" s="194" t="e">
        <f>IF(CD$142="分類不明", 計算_基本取引表!CD17/計算_基本取引表!CD$133, 計算_投入係数表!CD17)</f>
        <v>#DIV/0!</v>
      </c>
      <c r="CE156" s="194" t="e">
        <f>IF(CE$142="分類不明", 計算_基本取引表!CE17/計算_基本取引表!CE$133, 計算_投入係数表!CE17)</f>
        <v>#DIV/0!</v>
      </c>
      <c r="CF156" s="194" t="e">
        <f>IF(CF$142="分類不明", 計算_基本取引表!CF17/計算_基本取引表!CF$133, 計算_投入係数表!CF17)</f>
        <v>#DIV/0!</v>
      </c>
      <c r="CG156" s="194" t="e">
        <f>IF(CG$142="分類不明", 計算_基本取引表!CG17/計算_基本取引表!CG$133, 計算_投入係数表!CG17)</f>
        <v>#DIV/0!</v>
      </c>
      <c r="CH156" s="194" t="e">
        <f>IF(CH$142="分類不明", 計算_基本取引表!CH17/計算_基本取引表!CH$133, 計算_投入係数表!CH17)</f>
        <v>#DIV/0!</v>
      </c>
      <c r="CI156" s="194" t="e">
        <f>IF(CI$142="分類不明", 計算_基本取引表!CI17/計算_基本取引表!CI$133, 計算_投入係数表!CI17)</f>
        <v>#DIV/0!</v>
      </c>
      <c r="CJ156" s="194" t="e">
        <f>IF(CJ$142="分類不明", 計算_基本取引表!CJ17/計算_基本取引表!CJ$133, 計算_投入係数表!CJ17)</f>
        <v>#DIV/0!</v>
      </c>
      <c r="CK156" s="194" t="e">
        <f>IF(CK$142="分類不明", 計算_基本取引表!CK17/計算_基本取引表!CK$133, 計算_投入係数表!CK17)</f>
        <v>#DIV/0!</v>
      </c>
      <c r="CL156" s="194" t="e">
        <f>IF(CL$142="分類不明", 計算_基本取引表!CL17/計算_基本取引表!CL$133, 計算_投入係数表!CL17)</f>
        <v>#DIV/0!</v>
      </c>
      <c r="CM156" s="194" t="e">
        <f>IF(CM$142="分類不明", 計算_基本取引表!CM17/計算_基本取引表!CM$133, 計算_投入係数表!CM17)</f>
        <v>#DIV/0!</v>
      </c>
      <c r="CN156" s="194" t="e">
        <f>IF(CN$142="分類不明", 計算_基本取引表!CN17/計算_基本取引表!CN$133, 計算_投入係数表!CN17)</f>
        <v>#DIV/0!</v>
      </c>
      <c r="CO156" s="194" t="e">
        <f>IF(CO$142="分類不明", 計算_基本取引表!CO17/計算_基本取引表!CO$133, 計算_投入係数表!CO17)</f>
        <v>#DIV/0!</v>
      </c>
      <c r="CP156" s="194" t="e">
        <f>IF(CP$142="分類不明", 計算_基本取引表!CP17/計算_基本取引表!CP$133, 計算_投入係数表!CP17)</f>
        <v>#DIV/0!</v>
      </c>
      <c r="CQ156" s="194" t="e">
        <f>IF(CQ$142="分類不明", 計算_基本取引表!CQ17/計算_基本取引表!CQ$133, 計算_投入係数表!CQ17)</f>
        <v>#DIV/0!</v>
      </c>
      <c r="CR156" s="194" t="e">
        <f>IF(CR$142="分類不明", 計算_基本取引表!CR17/計算_基本取引表!CR$133, 計算_投入係数表!CR17)</f>
        <v>#DIV/0!</v>
      </c>
      <c r="CS156" s="194" t="e">
        <f>IF(CS$142="分類不明", 計算_基本取引表!CS17/計算_基本取引表!CS$133, 計算_投入係数表!CS17)</f>
        <v>#DIV/0!</v>
      </c>
      <c r="CT156" s="194" t="e">
        <f>IF(CT$142="分類不明", 計算_基本取引表!CT17/計算_基本取引表!CT$133, 計算_投入係数表!CT17)</f>
        <v>#DIV/0!</v>
      </c>
      <c r="CU156" s="194" t="e">
        <f>IF(CU$142="分類不明", 計算_基本取引表!CU17/計算_基本取引表!CU$133, 計算_投入係数表!CU17)</f>
        <v>#DIV/0!</v>
      </c>
      <c r="CV156" s="194" t="e">
        <f>IF(CV$142="分類不明", 計算_基本取引表!CV17/計算_基本取引表!CV$133, 計算_投入係数表!CV17)</f>
        <v>#DIV/0!</v>
      </c>
      <c r="CW156" s="194" t="e">
        <f>IF(CW$142="分類不明", 計算_基本取引表!CW17/計算_基本取引表!CW$133, 計算_投入係数表!CW17)</f>
        <v>#DIV/0!</v>
      </c>
      <c r="CX156" s="194" t="e">
        <f>IF(CX$142="分類不明", 計算_基本取引表!CX17/計算_基本取引表!CX$133, 計算_投入係数表!CX17)</f>
        <v>#DIV/0!</v>
      </c>
      <c r="CY156" s="194" t="e">
        <f>IF(CY$142="分類不明", 計算_基本取引表!CY17/計算_基本取引表!CY$133, 計算_投入係数表!CY17)</f>
        <v>#DIV/0!</v>
      </c>
      <c r="CZ156" s="194" t="e">
        <f>IF(CZ$142="分類不明", 計算_基本取引表!CZ17/計算_基本取引表!CZ$133, 計算_投入係数表!CZ17)</f>
        <v>#DIV/0!</v>
      </c>
      <c r="DA156" s="194" t="e">
        <f>IF(DA$142="分類不明", 計算_基本取引表!DA17/計算_基本取引表!DA$133, 計算_投入係数表!DA17)</f>
        <v>#DIV/0!</v>
      </c>
      <c r="DB156" s="194" t="e">
        <f>IF(DB$142="分類不明", 計算_基本取引表!DB17/計算_基本取引表!DB$133, 計算_投入係数表!DB17)</f>
        <v>#DIV/0!</v>
      </c>
      <c r="DC156" s="194" t="e">
        <f>IF(DC$142="分類不明", 計算_基本取引表!DC17/計算_基本取引表!DC$133, 計算_投入係数表!DC17)</f>
        <v>#DIV/0!</v>
      </c>
      <c r="DD156" s="194" t="e">
        <f>IF(DD$142="分類不明", 計算_基本取引表!DD17/計算_基本取引表!DD$133, 計算_投入係数表!DD17)</f>
        <v>#DIV/0!</v>
      </c>
      <c r="DE156" s="194" t="e">
        <f>IF(DE$142="分類不明", 計算_基本取引表!DE17/計算_基本取引表!DE$133, 計算_投入係数表!DE17)</f>
        <v>#DIV/0!</v>
      </c>
      <c r="DF156" s="194" t="e">
        <f>IF(DF$142="分類不明", 計算_基本取引表!DF17/計算_基本取引表!DF$133, 計算_投入係数表!DF17)</f>
        <v>#DIV/0!</v>
      </c>
      <c r="DG156" s="194" t="e">
        <f>IF(DG$142="分類不明", 計算_基本取引表!DG17/計算_基本取引表!DG$133, 計算_投入係数表!DG17)</f>
        <v>#DIV/0!</v>
      </c>
      <c r="DH156" s="194" t="e">
        <f>IF(DH$142="分類不明", 計算_基本取引表!DH17/計算_基本取引表!DH$133, 計算_投入係数表!DH17)</f>
        <v>#DIV/0!</v>
      </c>
      <c r="DI156" s="194" t="e">
        <f>IF(DI$142="分類不明", 計算_基本取引表!DI17/計算_基本取引表!DI$133, 計算_投入係数表!DI17)</f>
        <v>#DIV/0!</v>
      </c>
      <c r="DJ156" s="194" t="e">
        <f>IF(DJ$142="分類不明", 計算_基本取引表!DJ17/計算_基本取引表!DJ$133, 計算_投入係数表!DJ17)</f>
        <v>#DIV/0!</v>
      </c>
      <c r="DK156" s="194" t="e">
        <f>IF(DK$142="分類不明", 計算_基本取引表!DK17/計算_基本取引表!DK$133, 計算_投入係数表!DK17)</f>
        <v>#DIV/0!</v>
      </c>
      <c r="DL156" s="194" t="e">
        <f>IF(DL$142="分類不明", 計算_基本取引表!DL17/計算_基本取引表!DL$133, 計算_投入係数表!DL17)</f>
        <v>#DIV/0!</v>
      </c>
      <c r="DM156" s="194" t="e">
        <f>IF(DM$142="分類不明", 計算_基本取引表!DM17/計算_基本取引表!DM$133, 計算_投入係数表!DM17)</f>
        <v>#DIV/0!</v>
      </c>
      <c r="DN156" s="194" t="e">
        <f>IF(DN$142="分類不明", 計算_基本取引表!DN17/計算_基本取引表!DN$133, 計算_投入係数表!DN17)</f>
        <v>#DIV/0!</v>
      </c>
      <c r="DO156" s="194" t="e">
        <f>IF(DO$142="分類不明", 計算_基本取引表!DO17/計算_基本取引表!DO$133, 計算_投入係数表!DO17)</f>
        <v>#DIV/0!</v>
      </c>
      <c r="DP156" s="194" t="e">
        <f>IF(DP$142="分類不明", 計算_基本取引表!DP17/計算_基本取引表!DP$133, 計算_投入係数表!DP17)</f>
        <v>#DIV/0!</v>
      </c>
      <c r="DQ156" s="194" t="e">
        <f>IF(DQ$142="分類不明", 計算_基本取引表!DQ17/計算_基本取引表!DQ$133, 計算_投入係数表!DQ17)</f>
        <v>#DIV/0!</v>
      </c>
      <c r="DR156" s="194" t="e">
        <f>IF(DR$142="分類不明", 計算_基本取引表!DR17/計算_基本取引表!DR$133, 計算_投入係数表!DR17)</f>
        <v>#DIV/0!</v>
      </c>
      <c r="DS156" s="194" t="e">
        <f>IF(DS$142="分類不明", 計算_基本取引表!DS17/計算_基本取引表!DS$133, 計算_投入係数表!DS17)</f>
        <v>#DIV/0!</v>
      </c>
      <c r="DT156" s="23">
        <f ca="1">計算_基本取引表!DT17/計算_基本取引表!DT$133</f>
        <v>0</v>
      </c>
    </row>
    <row r="157" spans="2:124" x14ac:dyDescent="0.25">
      <c r="B157" s="53">
        <v>15</v>
      </c>
      <c r="C157" s="192" t="str">
        <v>-</v>
      </c>
      <c r="D157" s="193">
        <f>IF(D$142="分類不明", 計算_基本取引表!D18/計算_基本取引表!D$133, 計算_投入係数表!D18)</f>
        <v>0</v>
      </c>
      <c r="E157" s="194">
        <f>IF(E$142="分類不明", 計算_基本取引表!E18/計算_基本取引表!E$133, 計算_投入係数表!E18)</f>
        <v>0</v>
      </c>
      <c r="F157" s="194">
        <f>IF(F$142="分類不明", 計算_基本取引表!F18/計算_基本取引表!F$133, 計算_投入係数表!F18)</f>
        <v>0</v>
      </c>
      <c r="G157" s="194">
        <f>IF(G$142="分類不明", 計算_基本取引表!G18/計算_基本取引表!G$133, 計算_投入係数表!G18)</f>
        <v>0</v>
      </c>
      <c r="H157" s="194">
        <f>IF(H$142="分類不明", 計算_基本取引表!H18/計算_基本取引表!H$133, 計算_投入係数表!H18)</f>
        <v>0</v>
      </c>
      <c r="I157" s="194">
        <f>IF(I$142="分類不明", 計算_基本取引表!I18/計算_基本取引表!I$133, 計算_投入係数表!I18)</f>
        <v>0</v>
      </c>
      <c r="J157" s="194">
        <f>IF(J$142="分類不明", 計算_基本取引表!J18/計算_基本取引表!J$133, 計算_投入係数表!J18)</f>
        <v>0</v>
      </c>
      <c r="K157" s="194">
        <f>IF(K$142="分類不明", 計算_基本取引表!K18/計算_基本取引表!K$133, 計算_投入係数表!K18)</f>
        <v>0</v>
      </c>
      <c r="L157" s="194">
        <f>IF(L$142="分類不明", 計算_基本取引表!L18/計算_基本取引表!L$133, 計算_投入係数表!L18)</f>
        <v>0</v>
      </c>
      <c r="M157" s="194">
        <f>IF(M$142="分類不明", 計算_基本取引表!M18/計算_基本取引表!M$133, 計算_投入係数表!M18)</f>
        <v>0</v>
      </c>
      <c r="N157" s="194">
        <f>IF(N$142="分類不明", 計算_基本取引表!N18/計算_基本取引表!N$133, 計算_投入係数表!N18)</f>
        <v>0</v>
      </c>
      <c r="O157" s="194">
        <f>IF(O$142="分類不明", 計算_基本取引表!O18/計算_基本取引表!O$133, 計算_投入係数表!O18)</f>
        <v>0</v>
      </c>
      <c r="P157" s="194" t="e">
        <f ca="1">IF(P$142="分類不明", 計算_基本取引表!P18/計算_基本取引表!P$133, 計算_投入係数表!P18)</f>
        <v>#DIV/0!</v>
      </c>
      <c r="Q157" s="194" t="e">
        <f>IF(Q$142="分類不明", 計算_基本取引表!Q18/計算_基本取引表!Q$133, 計算_投入係数表!Q18)</f>
        <v>#DIV/0!</v>
      </c>
      <c r="R157" s="194" t="e">
        <f>IF(R$142="分類不明", 計算_基本取引表!R18/計算_基本取引表!R$133, 計算_投入係数表!R18)</f>
        <v>#DIV/0!</v>
      </c>
      <c r="S157" s="194" t="e">
        <f>IF(S$142="分類不明", 計算_基本取引表!S18/計算_基本取引表!S$133, 計算_投入係数表!S18)</f>
        <v>#DIV/0!</v>
      </c>
      <c r="T157" s="194" t="e">
        <f>IF(T$142="分類不明", 計算_基本取引表!T18/計算_基本取引表!T$133, 計算_投入係数表!T18)</f>
        <v>#DIV/0!</v>
      </c>
      <c r="U157" s="194" t="e">
        <f>IF(U$142="分類不明", 計算_基本取引表!U18/計算_基本取引表!U$133, 計算_投入係数表!U18)</f>
        <v>#DIV/0!</v>
      </c>
      <c r="V157" s="194" t="e">
        <f>IF(V$142="分類不明", 計算_基本取引表!V18/計算_基本取引表!V$133, 計算_投入係数表!V18)</f>
        <v>#DIV/0!</v>
      </c>
      <c r="W157" s="194" t="e">
        <f>IF(W$142="分類不明", 計算_基本取引表!W18/計算_基本取引表!W$133, 計算_投入係数表!W18)</f>
        <v>#DIV/0!</v>
      </c>
      <c r="X157" s="194" t="e">
        <f>IF(X$142="分類不明", 計算_基本取引表!X18/計算_基本取引表!X$133, 計算_投入係数表!X18)</f>
        <v>#DIV/0!</v>
      </c>
      <c r="Y157" s="194" t="e">
        <f>IF(Y$142="分類不明", 計算_基本取引表!Y18/計算_基本取引表!Y$133, 計算_投入係数表!Y18)</f>
        <v>#DIV/0!</v>
      </c>
      <c r="Z157" s="194" t="e">
        <f>IF(Z$142="分類不明", 計算_基本取引表!Z18/計算_基本取引表!Z$133, 計算_投入係数表!Z18)</f>
        <v>#DIV/0!</v>
      </c>
      <c r="AA157" s="194" t="e">
        <f>IF(AA$142="分類不明", 計算_基本取引表!AA18/計算_基本取引表!AA$133, 計算_投入係数表!AA18)</f>
        <v>#DIV/0!</v>
      </c>
      <c r="AB157" s="194" t="e">
        <f>IF(AB$142="分類不明", 計算_基本取引表!AB18/計算_基本取引表!AB$133, 計算_投入係数表!AB18)</f>
        <v>#DIV/0!</v>
      </c>
      <c r="AC157" s="194" t="e">
        <f>IF(AC$142="分類不明", 計算_基本取引表!AC18/計算_基本取引表!AC$133, 計算_投入係数表!AC18)</f>
        <v>#DIV/0!</v>
      </c>
      <c r="AD157" s="194" t="e">
        <f>IF(AD$142="分類不明", 計算_基本取引表!AD18/計算_基本取引表!AD$133, 計算_投入係数表!AD18)</f>
        <v>#DIV/0!</v>
      </c>
      <c r="AE157" s="194" t="e">
        <f>IF(AE$142="分類不明", 計算_基本取引表!AE18/計算_基本取引表!AE$133, 計算_投入係数表!AE18)</f>
        <v>#DIV/0!</v>
      </c>
      <c r="AF157" s="194" t="e">
        <f>IF(AF$142="分類不明", 計算_基本取引表!AF18/計算_基本取引表!AF$133, 計算_投入係数表!AF18)</f>
        <v>#DIV/0!</v>
      </c>
      <c r="AG157" s="194" t="e">
        <f>IF(AG$142="分類不明", 計算_基本取引表!AG18/計算_基本取引表!AG$133, 計算_投入係数表!AG18)</f>
        <v>#DIV/0!</v>
      </c>
      <c r="AH157" s="194" t="e">
        <f>IF(AH$142="分類不明", 計算_基本取引表!AH18/計算_基本取引表!AH$133, 計算_投入係数表!AH18)</f>
        <v>#DIV/0!</v>
      </c>
      <c r="AI157" s="194" t="e">
        <f>IF(AI$142="分類不明", 計算_基本取引表!AI18/計算_基本取引表!AI$133, 計算_投入係数表!AI18)</f>
        <v>#DIV/0!</v>
      </c>
      <c r="AJ157" s="194" t="e">
        <f>IF(AJ$142="分類不明", 計算_基本取引表!AJ18/計算_基本取引表!AJ$133, 計算_投入係数表!AJ18)</f>
        <v>#DIV/0!</v>
      </c>
      <c r="AK157" s="194" t="e">
        <f>IF(AK$142="分類不明", 計算_基本取引表!AK18/計算_基本取引表!AK$133, 計算_投入係数表!AK18)</f>
        <v>#DIV/0!</v>
      </c>
      <c r="AL157" s="194" t="e">
        <f>IF(AL$142="分類不明", 計算_基本取引表!AL18/計算_基本取引表!AL$133, 計算_投入係数表!AL18)</f>
        <v>#DIV/0!</v>
      </c>
      <c r="AM157" s="194" t="e">
        <f>IF(AM$142="分類不明", 計算_基本取引表!AM18/計算_基本取引表!AM$133, 計算_投入係数表!AM18)</f>
        <v>#DIV/0!</v>
      </c>
      <c r="AN157" s="194" t="e">
        <f>IF(AN$142="分類不明", 計算_基本取引表!AN18/計算_基本取引表!AN$133, 計算_投入係数表!AN18)</f>
        <v>#DIV/0!</v>
      </c>
      <c r="AO157" s="194" t="e">
        <f>IF(AO$142="分類不明", 計算_基本取引表!AO18/計算_基本取引表!AO$133, 計算_投入係数表!AO18)</f>
        <v>#DIV/0!</v>
      </c>
      <c r="AP157" s="194" t="e">
        <f>IF(AP$142="分類不明", 計算_基本取引表!AP18/計算_基本取引表!AP$133, 計算_投入係数表!AP18)</f>
        <v>#DIV/0!</v>
      </c>
      <c r="AQ157" s="194" t="e">
        <f>IF(AQ$142="分類不明", 計算_基本取引表!AQ18/計算_基本取引表!AQ$133, 計算_投入係数表!AQ18)</f>
        <v>#DIV/0!</v>
      </c>
      <c r="AR157" s="194" t="e">
        <f>IF(AR$142="分類不明", 計算_基本取引表!AR18/計算_基本取引表!AR$133, 計算_投入係数表!AR18)</f>
        <v>#DIV/0!</v>
      </c>
      <c r="AS157" s="194" t="e">
        <f>IF(AS$142="分類不明", 計算_基本取引表!AS18/計算_基本取引表!AS$133, 計算_投入係数表!AS18)</f>
        <v>#DIV/0!</v>
      </c>
      <c r="AT157" s="194" t="e">
        <f>IF(AT$142="分類不明", 計算_基本取引表!AT18/計算_基本取引表!AT$133, 計算_投入係数表!AT18)</f>
        <v>#DIV/0!</v>
      </c>
      <c r="AU157" s="194" t="e">
        <f>IF(AU$142="分類不明", 計算_基本取引表!AU18/計算_基本取引表!AU$133, 計算_投入係数表!AU18)</f>
        <v>#DIV/0!</v>
      </c>
      <c r="AV157" s="194" t="e">
        <f>IF(AV$142="分類不明", 計算_基本取引表!AV18/計算_基本取引表!AV$133, 計算_投入係数表!AV18)</f>
        <v>#DIV/0!</v>
      </c>
      <c r="AW157" s="194" t="e">
        <f>IF(AW$142="分類不明", 計算_基本取引表!AW18/計算_基本取引表!AW$133, 計算_投入係数表!AW18)</f>
        <v>#DIV/0!</v>
      </c>
      <c r="AX157" s="194" t="e">
        <f>IF(AX$142="分類不明", 計算_基本取引表!AX18/計算_基本取引表!AX$133, 計算_投入係数表!AX18)</f>
        <v>#DIV/0!</v>
      </c>
      <c r="AY157" s="194" t="e">
        <f>IF(AY$142="分類不明", 計算_基本取引表!AY18/計算_基本取引表!AY$133, 計算_投入係数表!AY18)</f>
        <v>#DIV/0!</v>
      </c>
      <c r="AZ157" s="194" t="e">
        <f>IF(AZ$142="分類不明", 計算_基本取引表!AZ18/計算_基本取引表!AZ$133, 計算_投入係数表!AZ18)</f>
        <v>#DIV/0!</v>
      </c>
      <c r="BA157" s="194" t="e">
        <f>IF(BA$142="分類不明", 計算_基本取引表!BA18/計算_基本取引表!BA$133, 計算_投入係数表!BA18)</f>
        <v>#DIV/0!</v>
      </c>
      <c r="BB157" s="194" t="e">
        <f>IF(BB$142="分類不明", 計算_基本取引表!BB18/計算_基本取引表!BB$133, 計算_投入係数表!BB18)</f>
        <v>#DIV/0!</v>
      </c>
      <c r="BC157" s="194" t="e">
        <f>IF(BC$142="分類不明", 計算_基本取引表!BC18/計算_基本取引表!BC$133, 計算_投入係数表!BC18)</f>
        <v>#DIV/0!</v>
      </c>
      <c r="BD157" s="194" t="e">
        <f>IF(BD$142="分類不明", 計算_基本取引表!BD18/計算_基本取引表!BD$133, 計算_投入係数表!BD18)</f>
        <v>#DIV/0!</v>
      </c>
      <c r="BE157" s="194" t="e">
        <f>IF(BE$142="分類不明", 計算_基本取引表!BE18/計算_基本取引表!BE$133, 計算_投入係数表!BE18)</f>
        <v>#DIV/0!</v>
      </c>
      <c r="BF157" s="194" t="e">
        <f>IF(BF$142="分類不明", 計算_基本取引表!BF18/計算_基本取引表!BF$133, 計算_投入係数表!BF18)</f>
        <v>#DIV/0!</v>
      </c>
      <c r="BG157" s="194" t="e">
        <f>IF(BG$142="分類不明", 計算_基本取引表!BG18/計算_基本取引表!BG$133, 計算_投入係数表!BG18)</f>
        <v>#DIV/0!</v>
      </c>
      <c r="BH157" s="194" t="e">
        <f>IF(BH$142="分類不明", 計算_基本取引表!BH18/計算_基本取引表!BH$133, 計算_投入係数表!BH18)</f>
        <v>#DIV/0!</v>
      </c>
      <c r="BI157" s="194" t="e">
        <f>IF(BI$142="分類不明", 計算_基本取引表!BI18/計算_基本取引表!BI$133, 計算_投入係数表!BI18)</f>
        <v>#DIV/0!</v>
      </c>
      <c r="BJ157" s="194" t="e">
        <f>IF(BJ$142="分類不明", 計算_基本取引表!BJ18/計算_基本取引表!BJ$133, 計算_投入係数表!BJ18)</f>
        <v>#DIV/0!</v>
      </c>
      <c r="BK157" s="194" t="e">
        <f>IF(BK$142="分類不明", 計算_基本取引表!BK18/計算_基本取引表!BK$133, 計算_投入係数表!BK18)</f>
        <v>#DIV/0!</v>
      </c>
      <c r="BL157" s="194" t="e">
        <f>IF(BL$142="分類不明", 計算_基本取引表!BL18/計算_基本取引表!BL$133, 計算_投入係数表!BL18)</f>
        <v>#DIV/0!</v>
      </c>
      <c r="BM157" s="194" t="e">
        <f>IF(BM$142="分類不明", 計算_基本取引表!BM18/計算_基本取引表!BM$133, 計算_投入係数表!BM18)</f>
        <v>#DIV/0!</v>
      </c>
      <c r="BN157" s="194" t="e">
        <f>IF(BN$142="分類不明", 計算_基本取引表!BN18/計算_基本取引表!BN$133, 計算_投入係数表!BN18)</f>
        <v>#DIV/0!</v>
      </c>
      <c r="BO157" s="194" t="e">
        <f>IF(BO$142="分類不明", 計算_基本取引表!BO18/計算_基本取引表!BO$133, 計算_投入係数表!BO18)</f>
        <v>#DIV/0!</v>
      </c>
      <c r="BP157" s="194" t="e">
        <f>IF(BP$142="分類不明", 計算_基本取引表!BP18/計算_基本取引表!BP$133, 計算_投入係数表!BP18)</f>
        <v>#DIV/0!</v>
      </c>
      <c r="BQ157" s="194" t="e">
        <f>IF(BQ$142="分類不明", 計算_基本取引表!BQ18/計算_基本取引表!BQ$133, 計算_投入係数表!BQ18)</f>
        <v>#DIV/0!</v>
      </c>
      <c r="BR157" s="194" t="e">
        <f>IF(BR$142="分類不明", 計算_基本取引表!BR18/計算_基本取引表!BR$133, 計算_投入係数表!BR18)</f>
        <v>#DIV/0!</v>
      </c>
      <c r="BS157" s="194" t="e">
        <f>IF(BS$142="分類不明", 計算_基本取引表!BS18/計算_基本取引表!BS$133, 計算_投入係数表!BS18)</f>
        <v>#DIV/0!</v>
      </c>
      <c r="BT157" s="194" t="e">
        <f>IF(BT$142="分類不明", 計算_基本取引表!BT18/計算_基本取引表!BT$133, 計算_投入係数表!BT18)</f>
        <v>#DIV/0!</v>
      </c>
      <c r="BU157" s="194" t="e">
        <f>IF(BU$142="分類不明", 計算_基本取引表!BU18/計算_基本取引表!BU$133, 計算_投入係数表!BU18)</f>
        <v>#DIV/0!</v>
      </c>
      <c r="BV157" s="194" t="e">
        <f>IF(BV$142="分類不明", 計算_基本取引表!BV18/計算_基本取引表!BV$133, 計算_投入係数表!BV18)</f>
        <v>#DIV/0!</v>
      </c>
      <c r="BW157" s="194" t="e">
        <f>IF(BW$142="分類不明", 計算_基本取引表!BW18/計算_基本取引表!BW$133, 計算_投入係数表!BW18)</f>
        <v>#DIV/0!</v>
      </c>
      <c r="BX157" s="194" t="e">
        <f>IF(BX$142="分類不明", 計算_基本取引表!BX18/計算_基本取引表!BX$133, 計算_投入係数表!BX18)</f>
        <v>#DIV/0!</v>
      </c>
      <c r="BY157" s="194" t="e">
        <f>IF(BY$142="分類不明", 計算_基本取引表!BY18/計算_基本取引表!BY$133, 計算_投入係数表!BY18)</f>
        <v>#DIV/0!</v>
      </c>
      <c r="BZ157" s="194" t="e">
        <f>IF(BZ$142="分類不明", 計算_基本取引表!BZ18/計算_基本取引表!BZ$133, 計算_投入係数表!BZ18)</f>
        <v>#DIV/0!</v>
      </c>
      <c r="CA157" s="194" t="e">
        <f>IF(CA$142="分類不明", 計算_基本取引表!CA18/計算_基本取引表!CA$133, 計算_投入係数表!CA18)</f>
        <v>#DIV/0!</v>
      </c>
      <c r="CB157" s="194" t="e">
        <f>IF(CB$142="分類不明", 計算_基本取引表!CB18/計算_基本取引表!CB$133, 計算_投入係数表!CB18)</f>
        <v>#DIV/0!</v>
      </c>
      <c r="CC157" s="194" t="e">
        <f>IF(CC$142="分類不明", 計算_基本取引表!CC18/計算_基本取引表!CC$133, 計算_投入係数表!CC18)</f>
        <v>#DIV/0!</v>
      </c>
      <c r="CD157" s="194" t="e">
        <f>IF(CD$142="分類不明", 計算_基本取引表!CD18/計算_基本取引表!CD$133, 計算_投入係数表!CD18)</f>
        <v>#DIV/0!</v>
      </c>
      <c r="CE157" s="194" t="e">
        <f>IF(CE$142="分類不明", 計算_基本取引表!CE18/計算_基本取引表!CE$133, 計算_投入係数表!CE18)</f>
        <v>#DIV/0!</v>
      </c>
      <c r="CF157" s="194" t="e">
        <f>IF(CF$142="分類不明", 計算_基本取引表!CF18/計算_基本取引表!CF$133, 計算_投入係数表!CF18)</f>
        <v>#DIV/0!</v>
      </c>
      <c r="CG157" s="194" t="e">
        <f>IF(CG$142="分類不明", 計算_基本取引表!CG18/計算_基本取引表!CG$133, 計算_投入係数表!CG18)</f>
        <v>#DIV/0!</v>
      </c>
      <c r="CH157" s="194" t="e">
        <f>IF(CH$142="分類不明", 計算_基本取引表!CH18/計算_基本取引表!CH$133, 計算_投入係数表!CH18)</f>
        <v>#DIV/0!</v>
      </c>
      <c r="CI157" s="194" t="e">
        <f>IF(CI$142="分類不明", 計算_基本取引表!CI18/計算_基本取引表!CI$133, 計算_投入係数表!CI18)</f>
        <v>#DIV/0!</v>
      </c>
      <c r="CJ157" s="194" t="e">
        <f>IF(CJ$142="分類不明", 計算_基本取引表!CJ18/計算_基本取引表!CJ$133, 計算_投入係数表!CJ18)</f>
        <v>#DIV/0!</v>
      </c>
      <c r="CK157" s="194" t="e">
        <f>IF(CK$142="分類不明", 計算_基本取引表!CK18/計算_基本取引表!CK$133, 計算_投入係数表!CK18)</f>
        <v>#DIV/0!</v>
      </c>
      <c r="CL157" s="194" t="e">
        <f>IF(CL$142="分類不明", 計算_基本取引表!CL18/計算_基本取引表!CL$133, 計算_投入係数表!CL18)</f>
        <v>#DIV/0!</v>
      </c>
      <c r="CM157" s="194" t="e">
        <f>IF(CM$142="分類不明", 計算_基本取引表!CM18/計算_基本取引表!CM$133, 計算_投入係数表!CM18)</f>
        <v>#DIV/0!</v>
      </c>
      <c r="CN157" s="194" t="e">
        <f>IF(CN$142="分類不明", 計算_基本取引表!CN18/計算_基本取引表!CN$133, 計算_投入係数表!CN18)</f>
        <v>#DIV/0!</v>
      </c>
      <c r="CO157" s="194" t="e">
        <f>IF(CO$142="分類不明", 計算_基本取引表!CO18/計算_基本取引表!CO$133, 計算_投入係数表!CO18)</f>
        <v>#DIV/0!</v>
      </c>
      <c r="CP157" s="194" t="e">
        <f>IF(CP$142="分類不明", 計算_基本取引表!CP18/計算_基本取引表!CP$133, 計算_投入係数表!CP18)</f>
        <v>#DIV/0!</v>
      </c>
      <c r="CQ157" s="194" t="e">
        <f>IF(CQ$142="分類不明", 計算_基本取引表!CQ18/計算_基本取引表!CQ$133, 計算_投入係数表!CQ18)</f>
        <v>#DIV/0!</v>
      </c>
      <c r="CR157" s="194" t="e">
        <f>IF(CR$142="分類不明", 計算_基本取引表!CR18/計算_基本取引表!CR$133, 計算_投入係数表!CR18)</f>
        <v>#DIV/0!</v>
      </c>
      <c r="CS157" s="194" t="e">
        <f>IF(CS$142="分類不明", 計算_基本取引表!CS18/計算_基本取引表!CS$133, 計算_投入係数表!CS18)</f>
        <v>#DIV/0!</v>
      </c>
      <c r="CT157" s="194" t="e">
        <f>IF(CT$142="分類不明", 計算_基本取引表!CT18/計算_基本取引表!CT$133, 計算_投入係数表!CT18)</f>
        <v>#DIV/0!</v>
      </c>
      <c r="CU157" s="194" t="e">
        <f>IF(CU$142="分類不明", 計算_基本取引表!CU18/計算_基本取引表!CU$133, 計算_投入係数表!CU18)</f>
        <v>#DIV/0!</v>
      </c>
      <c r="CV157" s="194" t="e">
        <f>IF(CV$142="分類不明", 計算_基本取引表!CV18/計算_基本取引表!CV$133, 計算_投入係数表!CV18)</f>
        <v>#DIV/0!</v>
      </c>
      <c r="CW157" s="194" t="e">
        <f>IF(CW$142="分類不明", 計算_基本取引表!CW18/計算_基本取引表!CW$133, 計算_投入係数表!CW18)</f>
        <v>#DIV/0!</v>
      </c>
      <c r="CX157" s="194" t="e">
        <f>IF(CX$142="分類不明", 計算_基本取引表!CX18/計算_基本取引表!CX$133, 計算_投入係数表!CX18)</f>
        <v>#DIV/0!</v>
      </c>
      <c r="CY157" s="194" t="e">
        <f>IF(CY$142="分類不明", 計算_基本取引表!CY18/計算_基本取引表!CY$133, 計算_投入係数表!CY18)</f>
        <v>#DIV/0!</v>
      </c>
      <c r="CZ157" s="194" t="e">
        <f>IF(CZ$142="分類不明", 計算_基本取引表!CZ18/計算_基本取引表!CZ$133, 計算_投入係数表!CZ18)</f>
        <v>#DIV/0!</v>
      </c>
      <c r="DA157" s="194" t="e">
        <f>IF(DA$142="分類不明", 計算_基本取引表!DA18/計算_基本取引表!DA$133, 計算_投入係数表!DA18)</f>
        <v>#DIV/0!</v>
      </c>
      <c r="DB157" s="194" t="e">
        <f>IF(DB$142="分類不明", 計算_基本取引表!DB18/計算_基本取引表!DB$133, 計算_投入係数表!DB18)</f>
        <v>#DIV/0!</v>
      </c>
      <c r="DC157" s="194" t="e">
        <f>IF(DC$142="分類不明", 計算_基本取引表!DC18/計算_基本取引表!DC$133, 計算_投入係数表!DC18)</f>
        <v>#DIV/0!</v>
      </c>
      <c r="DD157" s="194" t="e">
        <f>IF(DD$142="分類不明", 計算_基本取引表!DD18/計算_基本取引表!DD$133, 計算_投入係数表!DD18)</f>
        <v>#DIV/0!</v>
      </c>
      <c r="DE157" s="194" t="e">
        <f>IF(DE$142="分類不明", 計算_基本取引表!DE18/計算_基本取引表!DE$133, 計算_投入係数表!DE18)</f>
        <v>#DIV/0!</v>
      </c>
      <c r="DF157" s="194" t="e">
        <f>IF(DF$142="分類不明", 計算_基本取引表!DF18/計算_基本取引表!DF$133, 計算_投入係数表!DF18)</f>
        <v>#DIV/0!</v>
      </c>
      <c r="DG157" s="194" t="e">
        <f>IF(DG$142="分類不明", 計算_基本取引表!DG18/計算_基本取引表!DG$133, 計算_投入係数表!DG18)</f>
        <v>#DIV/0!</v>
      </c>
      <c r="DH157" s="194" t="e">
        <f>IF(DH$142="分類不明", 計算_基本取引表!DH18/計算_基本取引表!DH$133, 計算_投入係数表!DH18)</f>
        <v>#DIV/0!</v>
      </c>
      <c r="DI157" s="194" t="e">
        <f>IF(DI$142="分類不明", 計算_基本取引表!DI18/計算_基本取引表!DI$133, 計算_投入係数表!DI18)</f>
        <v>#DIV/0!</v>
      </c>
      <c r="DJ157" s="194" t="e">
        <f>IF(DJ$142="分類不明", 計算_基本取引表!DJ18/計算_基本取引表!DJ$133, 計算_投入係数表!DJ18)</f>
        <v>#DIV/0!</v>
      </c>
      <c r="DK157" s="194" t="e">
        <f>IF(DK$142="分類不明", 計算_基本取引表!DK18/計算_基本取引表!DK$133, 計算_投入係数表!DK18)</f>
        <v>#DIV/0!</v>
      </c>
      <c r="DL157" s="194" t="e">
        <f>IF(DL$142="分類不明", 計算_基本取引表!DL18/計算_基本取引表!DL$133, 計算_投入係数表!DL18)</f>
        <v>#DIV/0!</v>
      </c>
      <c r="DM157" s="194" t="e">
        <f>IF(DM$142="分類不明", 計算_基本取引表!DM18/計算_基本取引表!DM$133, 計算_投入係数表!DM18)</f>
        <v>#DIV/0!</v>
      </c>
      <c r="DN157" s="194" t="e">
        <f>IF(DN$142="分類不明", 計算_基本取引表!DN18/計算_基本取引表!DN$133, 計算_投入係数表!DN18)</f>
        <v>#DIV/0!</v>
      </c>
      <c r="DO157" s="194" t="e">
        <f>IF(DO$142="分類不明", 計算_基本取引表!DO18/計算_基本取引表!DO$133, 計算_投入係数表!DO18)</f>
        <v>#DIV/0!</v>
      </c>
      <c r="DP157" s="194" t="e">
        <f>IF(DP$142="分類不明", 計算_基本取引表!DP18/計算_基本取引表!DP$133, 計算_投入係数表!DP18)</f>
        <v>#DIV/0!</v>
      </c>
      <c r="DQ157" s="194" t="e">
        <f>IF(DQ$142="分類不明", 計算_基本取引表!DQ18/計算_基本取引表!DQ$133, 計算_投入係数表!DQ18)</f>
        <v>#DIV/0!</v>
      </c>
      <c r="DR157" s="194" t="e">
        <f>IF(DR$142="分類不明", 計算_基本取引表!DR18/計算_基本取引表!DR$133, 計算_投入係数表!DR18)</f>
        <v>#DIV/0!</v>
      </c>
      <c r="DS157" s="194" t="e">
        <f>IF(DS$142="分類不明", 計算_基本取引表!DS18/計算_基本取引表!DS$133, 計算_投入係数表!DS18)</f>
        <v>#DIV/0!</v>
      </c>
      <c r="DT157" s="23">
        <f ca="1">計算_基本取引表!DT18/計算_基本取引表!DT$133</f>
        <v>0</v>
      </c>
    </row>
    <row r="158" spans="2:124" x14ac:dyDescent="0.25">
      <c r="B158" s="53">
        <v>16</v>
      </c>
      <c r="C158" s="195" t="str">
        <v>-</v>
      </c>
      <c r="D158" s="196">
        <f>IF(D$142="分類不明", 計算_基本取引表!D19/計算_基本取引表!D$133, 計算_投入係数表!D19)</f>
        <v>0</v>
      </c>
      <c r="E158" s="197">
        <f>IF(E$142="分類不明", 計算_基本取引表!E19/計算_基本取引表!E$133, 計算_投入係数表!E19)</f>
        <v>0</v>
      </c>
      <c r="F158" s="197">
        <f>IF(F$142="分類不明", 計算_基本取引表!F19/計算_基本取引表!F$133, 計算_投入係数表!F19)</f>
        <v>0</v>
      </c>
      <c r="G158" s="197">
        <f>IF(G$142="分類不明", 計算_基本取引表!G19/計算_基本取引表!G$133, 計算_投入係数表!G19)</f>
        <v>0</v>
      </c>
      <c r="H158" s="197">
        <f>IF(H$142="分類不明", 計算_基本取引表!H19/計算_基本取引表!H$133, 計算_投入係数表!H19)</f>
        <v>0</v>
      </c>
      <c r="I158" s="197">
        <f>IF(I$142="分類不明", 計算_基本取引表!I19/計算_基本取引表!I$133, 計算_投入係数表!I19)</f>
        <v>0</v>
      </c>
      <c r="J158" s="197">
        <f>IF(J$142="分類不明", 計算_基本取引表!J19/計算_基本取引表!J$133, 計算_投入係数表!J19)</f>
        <v>0</v>
      </c>
      <c r="K158" s="197">
        <f>IF(K$142="分類不明", 計算_基本取引表!K19/計算_基本取引表!K$133, 計算_投入係数表!K19)</f>
        <v>0</v>
      </c>
      <c r="L158" s="197">
        <f>IF(L$142="分類不明", 計算_基本取引表!L19/計算_基本取引表!L$133, 計算_投入係数表!L19)</f>
        <v>0</v>
      </c>
      <c r="M158" s="197">
        <f>IF(M$142="分類不明", 計算_基本取引表!M19/計算_基本取引表!M$133, 計算_投入係数表!M19)</f>
        <v>0</v>
      </c>
      <c r="N158" s="197">
        <f>IF(N$142="分類不明", 計算_基本取引表!N19/計算_基本取引表!N$133, 計算_投入係数表!N19)</f>
        <v>0</v>
      </c>
      <c r="O158" s="197">
        <f>IF(O$142="分類不明", 計算_基本取引表!O19/計算_基本取引表!O$133, 計算_投入係数表!O19)</f>
        <v>0</v>
      </c>
      <c r="P158" s="197" t="e">
        <f ca="1">IF(P$142="分類不明", 計算_基本取引表!P19/計算_基本取引表!P$133, 計算_投入係数表!P19)</f>
        <v>#DIV/0!</v>
      </c>
      <c r="Q158" s="197" t="e">
        <f>IF(Q$142="分類不明", 計算_基本取引表!Q19/計算_基本取引表!Q$133, 計算_投入係数表!Q19)</f>
        <v>#DIV/0!</v>
      </c>
      <c r="R158" s="197" t="e">
        <f>IF(R$142="分類不明", 計算_基本取引表!R19/計算_基本取引表!R$133, 計算_投入係数表!R19)</f>
        <v>#DIV/0!</v>
      </c>
      <c r="S158" s="197" t="e">
        <f>IF(S$142="分類不明", 計算_基本取引表!S19/計算_基本取引表!S$133, 計算_投入係数表!S19)</f>
        <v>#DIV/0!</v>
      </c>
      <c r="T158" s="197" t="e">
        <f>IF(T$142="分類不明", 計算_基本取引表!T19/計算_基本取引表!T$133, 計算_投入係数表!T19)</f>
        <v>#DIV/0!</v>
      </c>
      <c r="U158" s="197" t="e">
        <f>IF(U$142="分類不明", 計算_基本取引表!U19/計算_基本取引表!U$133, 計算_投入係数表!U19)</f>
        <v>#DIV/0!</v>
      </c>
      <c r="V158" s="197" t="e">
        <f>IF(V$142="分類不明", 計算_基本取引表!V19/計算_基本取引表!V$133, 計算_投入係数表!V19)</f>
        <v>#DIV/0!</v>
      </c>
      <c r="W158" s="197" t="e">
        <f>IF(W$142="分類不明", 計算_基本取引表!W19/計算_基本取引表!W$133, 計算_投入係数表!W19)</f>
        <v>#DIV/0!</v>
      </c>
      <c r="X158" s="197" t="e">
        <f>IF(X$142="分類不明", 計算_基本取引表!X19/計算_基本取引表!X$133, 計算_投入係数表!X19)</f>
        <v>#DIV/0!</v>
      </c>
      <c r="Y158" s="197" t="e">
        <f>IF(Y$142="分類不明", 計算_基本取引表!Y19/計算_基本取引表!Y$133, 計算_投入係数表!Y19)</f>
        <v>#DIV/0!</v>
      </c>
      <c r="Z158" s="197" t="e">
        <f>IF(Z$142="分類不明", 計算_基本取引表!Z19/計算_基本取引表!Z$133, 計算_投入係数表!Z19)</f>
        <v>#DIV/0!</v>
      </c>
      <c r="AA158" s="197" t="e">
        <f>IF(AA$142="分類不明", 計算_基本取引表!AA19/計算_基本取引表!AA$133, 計算_投入係数表!AA19)</f>
        <v>#DIV/0!</v>
      </c>
      <c r="AB158" s="197" t="e">
        <f>IF(AB$142="分類不明", 計算_基本取引表!AB19/計算_基本取引表!AB$133, 計算_投入係数表!AB19)</f>
        <v>#DIV/0!</v>
      </c>
      <c r="AC158" s="197" t="e">
        <f>IF(AC$142="分類不明", 計算_基本取引表!AC19/計算_基本取引表!AC$133, 計算_投入係数表!AC19)</f>
        <v>#DIV/0!</v>
      </c>
      <c r="AD158" s="197" t="e">
        <f>IF(AD$142="分類不明", 計算_基本取引表!AD19/計算_基本取引表!AD$133, 計算_投入係数表!AD19)</f>
        <v>#DIV/0!</v>
      </c>
      <c r="AE158" s="197" t="e">
        <f>IF(AE$142="分類不明", 計算_基本取引表!AE19/計算_基本取引表!AE$133, 計算_投入係数表!AE19)</f>
        <v>#DIV/0!</v>
      </c>
      <c r="AF158" s="197" t="e">
        <f>IF(AF$142="分類不明", 計算_基本取引表!AF19/計算_基本取引表!AF$133, 計算_投入係数表!AF19)</f>
        <v>#DIV/0!</v>
      </c>
      <c r="AG158" s="197" t="e">
        <f>IF(AG$142="分類不明", 計算_基本取引表!AG19/計算_基本取引表!AG$133, 計算_投入係数表!AG19)</f>
        <v>#DIV/0!</v>
      </c>
      <c r="AH158" s="197" t="e">
        <f>IF(AH$142="分類不明", 計算_基本取引表!AH19/計算_基本取引表!AH$133, 計算_投入係数表!AH19)</f>
        <v>#DIV/0!</v>
      </c>
      <c r="AI158" s="197" t="e">
        <f>IF(AI$142="分類不明", 計算_基本取引表!AI19/計算_基本取引表!AI$133, 計算_投入係数表!AI19)</f>
        <v>#DIV/0!</v>
      </c>
      <c r="AJ158" s="197" t="e">
        <f>IF(AJ$142="分類不明", 計算_基本取引表!AJ19/計算_基本取引表!AJ$133, 計算_投入係数表!AJ19)</f>
        <v>#DIV/0!</v>
      </c>
      <c r="AK158" s="197" t="e">
        <f>IF(AK$142="分類不明", 計算_基本取引表!AK19/計算_基本取引表!AK$133, 計算_投入係数表!AK19)</f>
        <v>#DIV/0!</v>
      </c>
      <c r="AL158" s="197" t="e">
        <f>IF(AL$142="分類不明", 計算_基本取引表!AL19/計算_基本取引表!AL$133, 計算_投入係数表!AL19)</f>
        <v>#DIV/0!</v>
      </c>
      <c r="AM158" s="197" t="e">
        <f>IF(AM$142="分類不明", 計算_基本取引表!AM19/計算_基本取引表!AM$133, 計算_投入係数表!AM19)</f>
        <v>#DIV/0!</v>
      </c>
      <c r="AN158" s="197" t="e">
        <f>IF(AN$142="分類不明", 計算_基本取引表!AN19/計算_基本取引表!AN$133, 計算_投入係数表!AN19)</f>
        <v>#DIV/0!</v>
      </c>
      <c r="AO158" s="197" t="e">
        <f>IF(AO$142="分類不明", 計算_基本取引表!AO19/計算_基本取引表!AO$133, 計算_投入係数表!AO19)</f>
        <v>#DIV/0!</v>
      </c>
      <c r="AP158" s="197" t="e">
        <f>IF(AP$142="分類不明", 計算_基本取引表!AP19/計算_基本取引表!AP$133, 計算_投入係数表!AP19)</f>
        <v>#DIV/0!</v>
      </c>
      <c r="AQ158" s="197" t="e">
        <f>IF(AQ$142="分類不明", 計算_基本取引表!AQ19/計算_基本取引表!AQ$133, 計算_投入係数表!AQ19)</f>
        <v>#DIV/0!</v>
      </c>
      <c r="AR158" s="197" t="e">
        <f>IF(AR$142="分類不明", 計算_基本取引表!AR19/計算_基本取引表!AR$133, 計算_投入係数表!AR19)</f>
        <v>#DIV/0!</v>
      </c>
      <c r="AS158" s="197" t="e">
        <f>IF(AS$142="分類不明", 計算_基本取引表!AS19/計算_基本取引表!AS$133, 計算_投入係数表!AS19)</f>
        <v>#DIV/0!</v>
      </c>
      <c r="AT158" s="197" t="e">
        <f>IF(AT$142="分類不明", 計算_基本取引表!AT19/計算_基本取引表!AT$133, 計算_投入係数表!AT19)</f>
        <v>#DIV/0!</v>
      </c>
      <c r="AU158" s="197" t="e">
        <f>IF(AU$142="分類不明", 計算_基本取引表!AU19/計算_基本取引表!AU$133, 計算_投入係数表!AU19)</f>
        <v>#DIV/0!</v>
      </c>
      <c r="AV158" s="197" t="e">
        <f>IF(AV$142="分類不明", 計算_基本取引表!AV19/計算_基本取引表!AV$133, 計算_投入係数表!AV19)</f>
        <v>#DIV/0!</v>
      </c>
      <c r="AW158" s="197" t="e">
        <f>IF(AW$142="分類不明", 計算_基本取引表!AW19/計算_基本取引表!AW$133, 計算_投入係数表!AW19)</f>
        <v>#DIV/0!</v>
      </c>
      <c r="AX158" s="197" t="e">
        <f>IF(AX$142="分類不明", 計算_基本取引表!AX19/計算_基本取引表!AX$133, 計算_投入係数表!AX19)</f>
        <v>#DIV/0!</v>
      </c>
      <c r="AY158" s="197" t="e">
        <f>IF(AY$142="分類不明", 計算_基本取引表!AY19/計算_基本取引表!AY$133, 計算_投入係数表!AY19)</f>
        <v>#DIV/0!</v>
      </c>
      <c r="AZ158" s="197" t="e">
        <f>IF(AZ$142="分類不明", 計算_基本取引表!AZ19/計算_基本取引表!AZ$133, 計算_投入係数表!AZ19)</f>
        <v>#DIV/0!</v>
      </c>
      <c r="BA158" s="197" t="e">
        <f>IF(BA$142="分類不明", 計算_基本取引表!BA19/計算_基本取引表!BA$133, 計算_投入係数表!BA19)</f>
        <v>#DIV/0!</v>
      </c>
      <c r="BB158" s="197" t="e">
        <f>IF(BB$142="分類不明", 計算_基本取引表!BB19/計算_基本取引表!BB$133, 計算_投入係数表!BB19)</f>
        <v>#DIV/0!</v>
      </c>
      <c r="BC158" s="197" t="e">
        <f>IF(BC$142="分類不明", 計算_基本取引表!BC19/計算_基本取引表!BC$133, 計算_投入係数表!BC19)</f>
        <v>#DIV/0!</v>
      </c>
      <c r="BD158" s="197" t="e">
        <f>IF(BD$142="分類不明", 計算_基本取引表!BD19/計算_基本取引表!BD$133, 計算_投入係数表!BD19)</f>
        <v>#DIV/0!</v>
      </c>
      <c r="BE158" s="197" t="e">
        <f>IF(BE$142="分類不明", 計算_基本取引表!BE19/計算_基本取引表!BE$133, 計算_投入係数表!BE19)</f>
        <v>#DIV/0!</v>
      </c>
      <c r="BF158" s="197" t="e">
        <f>IF(BF$142="分類不明", 計算_基本取引表!BF19/計算_基本取引表!BF$133, 計算_投入係数表!BF19)</f>
        <v>#DIV/0!</v>
      </c>
      <c r="BG158" s="197" t="e">
        <f>IF(BG$142="分類不明", 計算_基本取引表!BG19/計算_基本取引表!BG$133, 計算_投入係数表!BG19)</f>
        <v>#DIV/0!</v>
      </c>
      <c r="BH158" s="197" t="e">
        <f>IF(BH$142="分類不明", 計算_基本取引表!BH19/計算_基本取引表!BH$133, 計算_投入係数表!BH19)</f>
        <v>#DIV/0!</v>
      </c>
      <c r="BI158" s="197" t="e">
        <f>IF(BI$142="分類不明", 計算_基本取引表!BI19/計算_基本取引表!BI$133, 計算_投入係数表!BI19)</f>
        <v>#DIV/0!</v>
      </c>
      <c r="BJ158" s="197" t="e">
        <f>IF(BJ$142="分類不明", 計算_基本取引表!BJ19/計算_基本取引表!BJ$133, 計算_投入係数表!BJ19)</f>
        <v>#DIV/0!</v>
      </c>
      <c r="BK158" s="197" t="e">
        <f>IF(BK$142="分類不明", 計算_基本取引表!BK19/計算_基本取引表!BK$133, 計算_投入係数表!BK19)</f>
        <v>#DIV/0!</v>
      </c>
      <c r="BL158" s="197" t="e">
        <f>IF(BL$142="分類不明", 計算_基本取引表!BL19/計算_基本取引表!BL$133, 計算_投入係数表!BL19)</f>
        <v>#DIV/0!</v>
      </c>
      <c r="BM158" s="197" t="e">
        <f>IF(BM$142="分類不明", 計算_基本取引表!BM19/計算_基本取引表!BM$133, 計算_投入係数表!BM19)</f>
        <v>#DIV/0!</v>
      </c>
      <c r="BN158" s="197" t="e">
        <f>IF(BN$142="分類不明", 計算_基本取引表!BN19/計算_基本取引表!BN$133, 計算_投入係数表!BN19)</f>
        <v>#DIV/0!</v>
      </c>
      <c r="BO158" s="197" t="e">
        <f>IF(BO$142="分類不明", 計算_基本取引表!BO19/計算_基本取引表!BO$133, 計算_投入係数表!BO19)</f>
        <v>#DIV/0!</v>
      </c>
      <c r="BP158" s="197" t="e">
        <f>IF(BP$142="分類不明", 計算_基本取引表!BP19/計算_基本取引表!BP$133, 計算_投入係数表!BP19)</f>
        <v>#DIV/0!</v>
      </c>
      <c r="BQ158" s="197" t="e">
        <f>IF(BQ$142="分類不明", 計算_基本取引表!BQ19/計算_基本取引表!BQ$133, 計算_投入係数表!BQ19)</f>
        <v>#DIV/0!</v>
      </c>
      <c r="BR158" s="197" t="e">
        <f>IF(BR$142="分類不明", 計算_基本取引表!BR19/計算_基本取引表!BR$133, 計算_投入係数表!BR19)</f>
        <v>#DIV/0!</v>
      </c>
      <c r="BS158" s="197" t="e">
        <f>IF(BS$142="分類不明", 計算_基本取引表!BS19/計算_基本取引表!BS$133, 計算_投入係数表!BS19)</f>
        <v>#DIV/0!</v>
      </c>
      <c r="BT158" s="197" t="e">
        <f>IF(BT$142="分類不明", 計算_基本取引表!BT19/計算_基本取引表!BT$133, 計算_投入係数表!BT19)</f>
        <v>#DIV/0!</v>
      </c>
      <c r="BU158" s="197" t="e">
        <f>IF(BU$142="分類不明", 計算_基本取引表!BU19/計算_基本取引表!BU$133, 計算_投入係数表!BU19)</f>
        <v>#DIV/0!</v>
      </c>
      <c r="BV158" s="197" t="e">
        <f>IF(BV$142="分類不明", 計算_基本取引表!BV19/計算_基本取引表!BV$133, 計算_投入係数表!BV19)</f>
        <v>#DIV/0!</v>
      </c>
      <c r="BW158" s="197" t="e">
        <f>IF(BW$142="分類不明", 計算_基本取引表!BW19/計算_基本取引表!BW$133, 計算_投入係数表!BW19)</f>
        <v>#DIV/0!</v>
      </c>
      <c r="BX158" s="197" t="e">
        <f>IF(BX$142="分類不明", 計算_基本取引表!BX19/計算_基本取引表!BX$133, 計算_投入係数表!BX19)</f>
        <v>#DIV/0!</v>
      </c>
      <c r="BY158" s="197" t="e">
        <f>IF(BY$142="分類不明", 計算_基本取引表!BY19/計算_基本取引表!BY$133, 計算_投入係数表!BY19)</f>
        <v>#DIV/0!</v>
      </c>
      <c r="BZ158" s="197" t="e">
        <f>IF(BZ$142="分類不明", 計算_基本取引表!BZ19/計算_基本取引表!BZ$133, 計算_投入係数表!BZ19)</f>
        <v>#DIV/0!</v>
      </c>
      <c r="CA158" s="197" t="e">
        <f>IF(CA$142="分類不明", 計算_基本取引表!CA19/計算_基本取引表!CA$133, 計算_投入係数表!CA19)</f>
        <v>#DIV/0!</v>
      </c>
      <c r="CB158" s="197" t="e">
        <f>IF(CB$142="分類不明", 計算_基本取引表!CB19/計算_基本取引表!CB$133, 計算_投入係数表!CB19)</f>
        <v>#DIV/0!</v>
      </c>
      <c r="CC158" s="197" t="e">
        <f>IF(CC$142="分類不明", 計算_基本取引表!CC19/計算_基本取引表!CC$133, 計算_投入係数表!CC19)</f>
        <v>#DIV/0!</v>
      </c>
      <c r="CD158" s="197" t="e">
        <f>IF(CD$142="分類不明", 計算_基本取引表!CD19/計算_基本取引表!CD$133, 計算_投入係数表!CD19)</f>
        <v>#DIV/0!</v>
      </c>
      <c r="CE158" s="197" t="e">
        <f>IF(CE$142="分類不明", 計算_基本取引表!CE19/計算_基本取引表!CE$133, 計算_投入係数表!CE19)</f>
        <v>#DIV/0!</v>
      </c>
      <c r="CF158" s="197" t="e">
        <f>IF(CF$142="分類不明", 計算_基本取引表!CF19/計算_基本取引表!CF$133, 計算_投入係数表!CF19)</f>
        <v>#DIV/0!</v>
      </c>
      <c r="CG158" s="197" t="e">
        <f>IF(CG$142="分類不明", 計算_基本取引表!CG19/計算_基本取引表!CG$133, 計算_投入係数表!CG19)</f>
        <v>#DIV/0!</v>
      </c>
      <c r="CH158" s="197" t="e">
        <f>IF(CH$142="分類不明", 計算_基本取引表!CH19/計算_基本取引表!CH$133, 計算_投入係数表!CH19)</f>
        <v>#DIV/0!</v>
      </c>
      <c r="CI158" s="197" t="e">
        <f>IF(CI$142="分類不明", 計算_基本取引表!CI19/計算_基本取引表!CI$133, 計算_投入係数表!CI19)</f>
        <v>#DIV/0!</v>
      </c>
      <c r="CJ158" s="197" t="e">
        <f>IF(CJ$142="分類不明", 計算_基本取引表!CJ19/計算_基本取引表!CJ$133, 計算_投入係数表!CJ19)</f>
        <v>#DIV/0!</v>
      </c>
      <c r="CK158" s="197" t="e">
        <f>IF(CK$142="分類不明", 計算_基本取引表!CK19/計算_基本取引表!CK$133, 計算_投入係数表!CK19)</f>
        <v>#DIV/0!</v>
      </c>
      <c r="CL158" s="197" t="e">
        <f>IF(CL$142="分類不明", 計算_基本取引表!CL19/計算_基本取引表!CL$133, 計算_投入係数表!CL19)</f>
        <v>#DIV/0!</v>
      </c>
      <c r="CM158" s="197" t="e">
        <f>IF(CM$142="分類不明", 計算_基本取引表!CM19/計算_基本取引表!CM$133, 計算_投入係数表!CM19)</f>
        <v>#DIV/0!</v>
      </c>
      <c r="CN158" s="197" t="e">
        <f>IF(CN$142="分類不明", 計算_基本取引表!CN19/計算_基本取引表!CN$133, 計算_投入係数表!CN19)</f>
        <v>#DIV/0!</v>
      </c>
      <c r="CO158" s="197" t="e">
        <f>IF(CO$142="分類不明", 計算_基本取引表!CO19/計算_基本取引表!CO$133, 計算_投入係数表!CO19)</f>
        <v>#DIV/0!</v>
      </c>
      <c r="CP158" s="197" t="e">
        <f>IF(CP$142="分類不明", 計算_基本取引表!CP19/計算_基本取引表!CP$133, 計算_投入係数表!CP19)</f>
        <v>#DIV/0!</v>
      </c>
      <c r="CQ158" s="197" t="e">
        <f>IF(CQ$142="分類不明", 計算_基本取引表!CQ19/計算_基本取引表!CQ$133, 計算_投入係数表!CQ19)</f>
        <v>#DIV/0!</v>
      </c>
      <c r="CR158" s="197" t="e">
        <f>IF(CR$142="分類不明", 計算_基本取引表!CR19/計算_基本取引表!CR$133, 計算_投入係数表!CR19)</f>
        <v>#DIV/0!</v>
      </c>
      <c r="CS158" s="197" t="e">
        <f>IF(CS$142="分類不明", 計算_基本取引表!CS19/計算_基本取引表!CS$133, 計算_投入係数表!CS19)</f>
        <v>#DIV/0!</v>
      </c>
      <c r="CT158" s="197" t="e">
        <f>IF(CT$142="分類不明", 計算_基本取引表!CT19/計算_基本取引表!CT$133, 計算_投入係数表!CT19)</f>
        <v>#DIV/0!</v>
      </c>
      <c r="CU158" s="197" t="e">
        <f>IF(CU$142="分類不明", 計算_基本取引表!CU19/計算_基本取引表!CU$133, 計算_投入係数表!CU19)</f>
        <v>#DIV/0!</v>
      </c>
      <c r="CV158" s="197" t="e">
        <f>IF(CV$142="分類不明", 計算_基本取引表!CV19/計算_基本取引表!CV$133, 計算_投入係数表!CV19)</f>
        <v>#DIV/0!</v>
      </c>
      <c r="CW158" s="197" t="e">
        <f>IF(CW$142="分類不明", 計算_基本取引表!CW19/計算_基本取引表!CW$133, 計算_投入係数表!CW19)</f>
        <v>#DIV/0!</v>
      </c>
      <c r="CX158" s="197" t="e">
        <f>IF(CX$142="分類不明", 計算_基本取引表!CX19/計算_基本取引表!CX$133, 計算_投入係数表!CX19)</f>
        <v>#DIV/0!</v>
      </c>
      <c r="CY158" s="197" t="e">
        <f>IF(CY$142="分類不明", 計算_基本取引表!CY19/計算_基本取引表!CY$133, 計算_投入係数表!CY19)</f>
        <v>#DIV/0!</v>
      </c>
      <c r="CZ158" s="197" t="e">
        <f>IF(CZ$142="分類不明", 計算_基本取引表!CZ19/計算_基本取引表!CZ$133, 計算_投入係数表!CZ19)</f>
        <v>#DIV/0!</v>
      </c>
      <c r="DA158" s="197" t="e">
        <f>IF(DA$142="分類不明", 計算_基本取引表!DA19/計算_基本取引表!DA$133, 計算_投入係数表!DA19)</f>
        <v>#DIV/0!</v>
      </c>
      <c r="DB158" s="197" t="e">
        <f>IF(DB$142="分類不明", 計算_基本取引表!DB19/計算_基本取引表!DB$133, 計算_投入係数表!DB19)</f>
        <v>#DIV/0!</v>
      </c>
      <c r="DC158" s="197" t="e">
        <f>IF(DC$142="分類不明", 計算_基本取引表!DC19/計算_基本取引表!DC$133, 計算_投入係数表!DC19)</f>
        <v>#DIV/0!</v>
      </c>
      <c r="DD158" s="197" t="e">
        <f>IF(DD$142="分類不明", 計算_基本取引表!DD19/計算_基本取引表!DD$133, 計算_投入係数表!DD19)</f>
        <v>#DIV/0!</v>
      </c>
      <c r="DE158" s="197" t="e">
        <f>IF(DE$142="分類不明", 計算_基本取引表!DE19/計算_基本取引表!DE$133, 計算_投入係数表!DE19)</f>
        <v>#DIV/0!</v>
      </c>
      <c r="DF158" s="197" t="e">
        <f>IF(DF$142="分類不明", 計算_基本取引表!DF19/計算_基本取引表!DF$133, 計算_投入係数表!DF19)</f>
        <v>#DIV/0!</v>
      </c>
      <c r="DG158" s="197" t="e">
        <f>IF(DG$142="分類不明", 計算_基本取引表!DG19/計算_基本取引表!DG$133, 計算_投入係数表!DG19)</f>
        <v>#DIV/0!</v>
      </c>
      <c r="DH158" s="197" t="e">
        <f>IF(DH$142="分類不明", 計算_基本取引表!DH19/計算_基本取引表!DH$133, 計算_投入係数表!DH19)</f>
        <v>#DIV/0!</v>
      </c>
      <c r="DI158" s="197" t="e">
        <f>IF(DI$142="分類不明", 計算_基本取引表!DI19/計算_基本取引表!DI$133, 計算_投入係数表!DI19)</f>
        <v>#DIV/0!</v>
      </c>
      <c r="DJ158" s="197" t="e">
        <f>IF(DJ$142="分類不明", 計算_基本取引表!DJ19/計算_基本取引表!DJ$133, 計算_投入係数表!DJ19)</f>
        <v>#DIV/0!</v>
      </c>
      <c r="DK158" s="197" t="e">
        <f>IF(DK$142="分類不明", 計算_基本取引表!DK19/計算_基本取引表!DK$133, 計算_投入係数表!DK19)</f>
        <v>#DIV/0!</v>
      </c>
      <c r="DL158" s="197" t="e">
        <f>IF(DL$142="分類不明", 計算_基本取引表!DL19/計算_基本取引表!DL$133, 計算_投入係数表!DL19)</f>
        <v>#DIV/0!</v>
      </c>
      <c r="DM158" s="197" t="e">
        <f>IF(DM$142="分類不明", 計算_基本取引表!DM19/計算_基本取引表!DM$133, 計算_投入係数表!DM19)</f>
        <v>#DIV/0!</v>
      </c>
      <c r="DN158" s="197" t="e">
        <f>IF(DN$142="分類不明", 計算_基本取引表!DN19/計算_基本取引表!DN$133, 計算_投入係数表!DN19)</f>
        <v>#DIV/0!</v>
      </c>
      <c r="DO158" s="197" t="e">
        <f>IF(DO$142="分類不明", 計算_基本取引表!DO19/計算_基本取引表!DO$133, 計算_投入係数表!DO19)</f>
        <v>#DIV/0!</v>
      </c>
      <c r="DP158" s="197" t="e">
        <f>IF(DP$142="分類不明", 計算_基本取引表!DP19/計算_基本取引表!DP$133, 計算_投入係数表!DP19)</f>
        <v>#DIV/0!</v>
      </c>
      <c r="DQ158" s="197" t="e">
        <f>IF(DQ$142="分類不明", 計算_基本取引表!DQ19/計算_基本取引表!DQ$133, 計算_投入係数表!DQ19)</f>
        <v>#DIV/0!</v>
      </c>
      <c r="DR158" s="197" t="e">
        <f>IF(DR$142="分類不明", 計算_基本取引表!DR19/計算_基本取引表!DR$133, 計算_投入係数表!DR19)</f>
        <v>#DIV/0!</v>
      </c>
      <c r="DS158" s="197" t="e">
        <f>IF(DS$142="分類不明", 計算_基本取引表!DS19/計算_基本取引表!DS$133, 計算_投入係数表!DS19)</f>
        <v>#DIV/0!</v>
      </c>
      <c r="DT158" s="24">
        <f ca="1">計算_基本取引表!DT19/計算_基本取引表!DT$133</f>
        <v>0</v>
      </c>
    </row>
    <row r="159" spans="2:124" x14ac:dyDescent="0.25">
      <c r="B159" s="53">
        <v>17</v>
      </c>
      <c r="C159" s="192" t="str">
        <v>-</v>
      </c>
      <c r="D159" s="193">
        <f>IF(D$142="分類不明", 計算_基本取引表!D20/計算_基本取引表!D$133, 計算_投入係数表!D20)</f>
        <v>0</v>
      </c>
      <c r="E159" s="194">
        <f>IF(E$142="分類不明", 計算_基本取引表!E20/計算_基本取引表!E$133, 計算_投入係数表!E20)</f>
        <v>0</v>
      </c>
      <c r="F159" s="194">
        <f>IF(F$142="分類不明", 計算_基本取引表!F20/計算_基本取引表!F$133, 計算_投入係数表!F20)</f>
        <v>0</v>
      </c>
      <c r="G159" s="194">
        <f>IF(G$142="分類不明", 計算_基本取引表!G20/計算_基本取引表!G$133, 計算_投入係数表!G20)</f>
        <v>0</v>
      </c>
      <c r="H159" s="194">
        <f>IF(H$142="分類不明", 計算_基本取引表!H20/計算_基本取引表!H$133, 計算_投入係数表!H20)</f>
        <v>0</v>
      </c>
      <c r="I159" s="194">
        <f>IF(I$142="分類不明", 計算_基本取引表!I20/計算_基本取引表!I$133, 計算_投入係数表!I20)</f>
        <v>0</v>
      </c>
      <c r="J159" s="194">
        <f>IF(J$142="分類不明", 計算_基本取引表!J20/計算_基本取引表!J$133, 計算_投入係数表!J20)</f>
        <v>0</v>
      </c>
      <c r="K159" s="194">
        <f>IF(K$142="分類不明", 計算_基本取引表!K20/計算_基本取引表!K$133, 計算_投入係数表!K20)</f>
        <v>0</v>
      </c>
      <c r="L159" s="194">
        <f>IF(L$142="分類不明", 計算_基本取引表!L20/計算_基本取引表!L$133, 計算_投入係数表!L20)</f>
        <v>0</v>
      </c>
      <c r="M159" s="194">
        <f>IF(M$142="分類不明", 計算_基本取引表!M20/計算_基本取引表!M$133, 計算_投入係数表!M20)</f>
        <v>0</v>
      </c>
      <c r="N159" s="194">
        <f>IF(N$142="分類不明", 計算_基本取引表!N20/計算_基本取引表!N$133, 計算_投入係数表!N20)</f>
        <v>0</v>
      </c>
      <c r="O159" s="194">
        <f>IF(O$142="分類不明", 計算_基本取引表!O20/計算_基本取引表!O$133, 計算_投入係数表!O20)</f>
        <v>0</v>
      </c>
      <c r="P159" s="194" t="e">
        <f ca="1">IF(P$142="分類不明", 計算_基本取引表!P20/計算_基本取引表!P$133, 計算_投入係数表!P20)</f>
        <v>#DIV/0!</v>
      </c>
      <c r="Q159" s="194" t="e">
        <f>IF(Q$142="分類不明", 計算_基本取引表!Q20/計算_基本取引表!Q$133, 計算_投入係数表!Q20)</f>
        <v>#DIV/0!</v>
      </c>
      <c r="R159" s="194" t="e">
        <f>IF(R$142="分類不明", 計算_基本取引表!R20/計算_基本取引表!R$133, 計算_投入係数表!R20)</f>
        <v>#DIV/0!</v>
      </c>
      <c r="S159" s="194" t="e">
        <f>IF(S$142="分類不明", 計算_基本取引表!S20/計算_基本取引表!S$133, 計算_投入係数表!S20)</f>
        <v>#DIV/0!</v>
      </c>
      <c r="T159" s="194" t="e">
        <f>IF(T$142="分類不明", 計算_基本取引表!T20/計算_基本取引表!T$133, 計算_投入係数表!T20)</f>
        <v>#DIV/0!</v>
      </c>
      <c r="U159" s="194" t="e">
        <f>IF(U$142="分類不明", 計算_基本取引表!U20/計算_基本取引表!U$133, 計算_投入係数表!U20)</f>
        <v>#DIV/0!</v>
      </c>
      <c r="V159" s="194" t="e">
        <f>IF(V$142="分類不明", 計算_基本取引表!V20/計算_基本取引表!V$133, 計算_投入係数表!V20)</f>
        <v>#DIV/0!</v>
      </c>
      <c r="W159" s="194" t="e">
        <f>IF(W$142="分類不明", 計算_基本取引表!W20/計算_基本取引表!W$133, 計算_投入係数表!W20)</f>
        <v>#DIV/0!</v>
      </c>
      <c r="X159" s="194" t="e">
        <f>IF(X$142="分類不明", 計算_基本取引表!X20/計算_基本取引表!X$133, 計算_投入係数表!X20)</f>
        <v>#DIV/0!</v>
      </c>
      <c r="Y159" s="194" t="e">
        <f>IF(Y$142="分類不明", 計算_基本取引表!Y20/計算_基本取引表!Y$133, 計算_投入係数表!Y20)</f>
        <v>#DIV/0!</v>
      </c>
      <c r="Z159" s="194" t="e">
        <f>IF(Z$142="分類不明", 計算_基本取引表!Z20/計算_基本取引表!Z$133, 計算_投入係数表!Z20)</f>
        <v>#DIV/0!</v>
      </c>
      <c r="AA159" s="194" t="e">
        <f>IF(AA$142="分類不明", 計算_基本取引表!AA20/計算_基本取引表!AA$133, 計算_投入係数表!AA20)</f>
        <v>#DIV/0!</v>
      </c>
      <c r="AB159" s="194" t="e">
        <f>IF(AB$142="分類不明", 計算_基本取引表!AB20/計算_基本取引表!AB$133, 計算_投入係数表!AB20)</f>
        <v>#DIV/0!</v>
      </c>
      <c r="AC159" s="194" t="e">
        <f>IF(AC$142="分類不明", 計算_基本取引表!AC20/計算_基本取引表!AC$133, 計算_投入係数表!AC20)</f>
        <v>#DIV/0!</v>
      </c>
      <c r="AD159" s="194" t="e">
        <f>IF(AD$142="分類不明", 計算_基本取引表!AD20/計算_基本取引表!AD$133, 計算_投入係数表!AD20)</f>
        <v>#DIV/0!</v>
      </c>
      <c r="AE159" s="194" t="e">
        <f>IF(AE$142="分類不明", 計算_基本取引表!AE20/計算_基本取引表!AE$133, 計算_投入係数表!AE20)</f>
        <v>#DIV/0!</v>
      </c>
      <c r="AF159" s="194" t="e">
        <f>IF(AF$142="分類不明", 計算_基本取引表!AF20/計算_基本取引表!AF$133, 計算_投入係数表!AF20)</f>
        <v>#DIV/0!</v>
      </c>
      <c r="AG159" s="194" t="e">
        <f>IF(AG$142="分類不明", 計算_基本取引表!AG20/計算_基本取引表!AG$133, 計算_投入係数表!AG20)</f>
        <v>#DIV/0!</v>
      </c>
      <c r="AH159" s="194" t="e">
        <f>IF(AH$142="分類不明", 計算_基本取引表!AH20/計算_基本取引表!AH$133, 計算_投入係数表!AH20)</f>
        <v>#DIV/0!</v>
      </c>
      <c r="AI159" s="194" t="e">
        <f>IF(AI$142="分類不明", 計算_基本取引表!AI20/計算_基本取引表!AI$133, 計算_投入係数表!AI20)</f>
        <v>#DIV/0!</v>
      </c>
      <c r="AJ159" s="194" t="e">
        <f>IF(AJ$142="分類不明", 計算_基本取引表!AJ20/計算_基本取引表!AJ$133, 計算_投入係数表!AJ20)</f>
        <v>#DIV/0!</v>
      </c>
      <c r="AK159" s="194" t="e">
        <f>IF(AK$142="分類不明", 計算_基本取引表!AK20/計算_基本取引表!AK$133, 計算_投入係数表!AK20)</f>
        <v>#DIV/0!</v>
      </c>
      <c r="AL159" s="194" t="e">
        <f>IF(AL$142="分類不明", 計算_基本取引表!AL20/計算_基本取引表!AL$133, 計算_投入係数表!AL20)</f>
        <v>#DIV/0!</v>
      </c>
      <c r="AM159" s="194" t="e">
        <f>IF(AM$142="分類不明", 計算_基本取引表!AM20/計算_基本取引表!AM$133, 計算_投入係数表!AM20)</f>
        <v>#DIV/0!</v>
      </c>
      <c r="AN159" s="194" t="e">
        <f>IF(AN$142="分類不明", 計算_基本取引表!AN20/計算_基本取引表!AN$133, 計算_投入係数表!AN20)</f>
        <v>#DIV/0!</v>
      </c>
      <c r="AO159" s="194" t="e">
        <f>IF(AO$142="分類不明", 計算_基本取引表!AO20/計算_基本取引表!AO$133, 計算_投入係数表!AO20)</f>
        <v>#DIV/0!</v>
      </c>
      <c r="AP159" s="194" t="e">
        <f>IF(AP$142="分類不明", 計算_基本取引表!AP20/計算_基本取引表!AP$133, 計算_投入係数表!AP20)</f>
        <v>#DIV/0!</v>
      </c>
      <c r="AQ159" s="194" t="e">
        <f>IF(AQ$142="分類不明", 計算_基本取引表!AQ20/計算_基本取引表!AQ$133, 計算_投入係数表!AQ20)</f>
        <v>#DIV/0!</v>
      </c>
      <c r="AR159" s="194" t="e">
        <f>IF(AR$142="分類不明", 計算_基本取引表!AR20/計算_基本取引表!AR$133, 計算_投入係数表!AR20)</f>
        <v>#DIV/0!</v>
      </c>
      <c r="AS159" s="194" t="e">
        <f>IF(AS$142="分類不明", 計算_基本取引表!AS20/計算_基本取引表!AS$133, 計算_投入係数表!AS20)</f>
        <v>#DIV/0!</v>
      </c>
      <c r="AT159" s="194" t="e">
        <f>IF(AT$142="分類不明", 計算_基本取引表!AT20/計算_基本取引表!AT$133, 計算_投入係数表!AT20)</f>
        <v>#DIV/0!</v>
      </c>
      <c r="AU159" s="194" t="e">
        <f>IF(AU$142="分類不明", 計算_基本取引表!AU20/計算_基本取引表!AU$133, 計算_投入係数表!AU20)</f>
        <v>#DIV/0!</v>
      </c>
      <c r="AV159" s="194" t="e">
        <f>IF(AV$142="分類不明", 計算_基本取引表!AV20/計算_基本取引表!AV$133, 計算_投入係数表!AV20)</f>
        <v>#DIV/0!</v>
      </c>
      <c r="AW159" s="194" t="e">
        <f>IF(AW$142="分類不明", 計算_基本取引表!AW20/計算_基本取引表!AW$133, 計算_投入係数表!AW20)</f>
        <v>#DIV/0!</v>
      </c>
      <c r="AX159" s="194" t="e">
        <f>IF(AX$142="分類不明", 計算_基本取引表!AX20/計算_基本取引表!AX$133, 計算_投入係数表!AX20)</f>
        <v>#DIV/0!</v>
      </c>
      <c r="AY159" s="194" t="e">
        <f>IF(AY$142="分類不明", 計算_基本取引表!AY20/計算_基本取引表!AY$133, 計算_投入係数表!AY20)</f>
        <v>#DIV/0!</v>
      </c>
      <c r="AZ159" s="194" t="e">
        <f>IF(AZ$142="分類不明", 計算_基本取引表!AZ20/計算_基本取引表!AZ$133, 計算_投入係数表!AZ20)</f>
        <v>#DIV/0!</v>
      </c>
      <c r="BA159" s="194" t="e">
        <f>IF(BA$142="分類不明", 計算_基本取引表!BA20/計算_基本取引表!BA$133, 計算_投入係数表!BA20)</f>
        <v>#DIV/0!</v>
      </c>
      <c r="BB159" s="194" t="e">
        <f>IF(BB$142="分類不明", 計算_基本取引表!BB20/計算_基本取引表!BB$133, 計算_投入係数表!BB20)</f>
        <v>#DIV/0!</v>
      </c>
      <c r="BC159" s="194" t="e">
        <f>IF(BC$142="分類不明", 計算_基本取引表!BC20/計算_基本取引表!BC$133, 計算_投入係数表!BC20)</f>
        <v>#DIV/0!</v>
      </c>
      <c r="BD159" s="194" t="e">
        <f>IF(BD$142="分類不明", 計算_基本取引表!BD20/計算_基本取引表!BD$133, 計算_投入係数表!BD20)</f>
        <v>#DIV/0!</v>
      </c>
      <c r="BE159" s="194" t="e">
        <f>IF(BE$142="分類不明", 計算_基本取引表!BE20/計算_基本取引表!BE$133, 計算_投入係数表!BE20)</f>
        <v>#DIV/0!</v>
      </c>
      <c r="BF159" s="194" t="e">
        <f>IF(BF$142="分類不明", 計算_基本取引表!BF20/計算_基本取引表!BF$133, 計算_投入係数表!BF20)</f>
        <v>#DIV/0!</v>
      </c>
      <c r="BG159" s="194" t="e">
        <f>IF(BG$142="分類不明", 計算_基本取引表!BG20/計算_基本取引表!BG$133, 計算_投入係数表!BG20)</f>
        <v>#DIV/0!</v>
      </c>
      <c r="BH159" s="194" t="e">
        <f>IF(BH$142="分類不明", 計算_基本取引表!BH20/計算_基本取引表!BH$133, 計算_投入係数表!BH20)</f>
        <v>#DIV/0!</v>
      </c>
      <c r="BI159" s="194" t="e">
        <f>IF(BI$142="分類不明", 計算_基本取引表!BI20/計算_基本取引表!BI$133, 計算_投入係数表!BI20)</f>
        <v>#DIV/0!</v>
      </c>
      <c r="BJ159" s="194" t="e">
        <f>IF(BJ$142="分類不明", 計算_基本取引表!BJ20/計算_基本取引表!BJ$133, 計算_投入係数表!BJ20)</f>
        <v>#DIV/0!</v>
      </c>
      <c r="BK159" s="194" t="e">
        <f>IF(BK$142="分類不明", 計算_基本取引表!BK20/計算_基本取引表!BK$133, 計算_投入係数表!BK20)</f>
        <v>#DIV/0!</v>
      </c>
      <c r="BL159" s="194" t="e">
        <f>IF(BL$142="分類不明", 計算_基本取引表!BL20/計算_基本取引表!BL$133, 計算_投入係数表!BL20)</f>
        <v>#DIV/0!</v>
      </c>
      <c r="BM159" s="194" t="e">
        <f>IF(BM$142="分類不明", 計算_基本取引表!BM20/計算_基本取引表!BM$133, 計算_投入係数表!BM20)</f>
        <v>#DIV/0!</v>
      </c>
      <c r="BN159" s="194" t="e">
        <f>IF(BN$142="分類不明", 計算_基本取引表!BN20/計算_基本取引表!BN$133, 計算_投入係数表!BN20)</f>
        <v>#DIV/0!</v>
      </c>
      <c r="BO159" s="194" t="e">
        <f>IF(BO$142="分類不明", 計算_基本取引表!BO20/計算_基本取引表!BO$133, 計算_投入係数表!BO20)</f>
        <v>#DIV/0!</v>
      </c>
      <c r="BP159" s="194" t="e">
        <f>IF(BP$142="分類不明", 計算_基本取引表!BP20/計算_基本取引表!BP$133, 計算_投入係数表!BP20)</f>
        <v>#DIV/0!</v>
      </c>
      <c r="BQ159" s="194" t="e">
        <f>IF(BQ$142="分類不明", 計算_基本取引表!BQ20/計算_基本取引表!BQ$133, 計算_投入係数表!BQ20)</f>
        <v>#DIV/0!</v>
      </c>
      <c r="BR159" s="194" t="e">
        <f>IF(BR$142="分類不明", 計算_基本取引表!BR20/計算_基本取引表!BR$133, 計算_投入係数表!BR20)</f>
        <v>#DIV/0!</v>
      </c>
      <c r="BS159" s="194" t="e">
        <f>IF(BS$142="分類不明", 計算_基本取引表!BS20/計算_基本取引表!BS$133, 計算_投入係数表!BS20)</f>
        <v>#DIV/0!</v>
      </c>
      <c r="BT159" s="194" t="e">
        <f>IF(BT$142="分類不明", 計算_基本取引表!BT20/計算_基本取引表!BT$133, 計算_投入係数表!BT20)</f>
        <v>#DIV/0!</v>
      </c>
      <c r="BU159" s="194" t="e">
        <f>IF(BU$142="分類不明", 計算_基本取引表!BU20/計算_基本取引表!BU$133, 計算_投入係数表!BU20)</f>
        <v>#DIV/0!</v>
      </c>
      <c r="BV159" s="194" t="e">
        <f>IF(BV$142="分類不明", 計算_基本取引表!BV20/計算_基本取引表!BV$133, 計算_投入係数表!BV20)</f>
        <v>#DIV/0!</v>
      </c>
      <c r="BW159" s="194" t="e">
        <f>IF(BW$142="分類不明", 計算_基本取引表!BW20/計算_基本取引表!BW$133, 計算_投入係数表!BW20)</f>
        <v>#DIV/0!</v>
      </c>
      <c r="BX159" s="194" t="e">
        <f>IF(BX$142="分類不明", 計算_基本取引表!BX20/計算_基本取引表!BX$133, 計算_投入係数表!BX20)</f>
        <v>#DIV/0!</v>
      </c>
      <c r="BY159" s="194" t="e">
        <f>IF(BY$142="分類不明", 計算_基本取引表!BY20/計算_基本取引表!BY$133, 計算_投入係数表!BY20)</f>
        <v>#DIV/0!</v>
      </c>
      <c r="BZ159" s="194" t="e">
        <f>IF(BZ$142="分類不明", 計算_基本取引表!BZ20/計算_基本取引表!BZ$133, 計算_投入係数表!BZ20)</f>
        <v>#DIV/0!</v>
      </c>
      <c r="CA159" s="194" t="e">
        <f>IF(CA$142="分類不明", 計算_基本取引表!CA20/計算_基本取引表!CA$133, 計算_投入係数表!CA20)</f>
        <v>#DIV/0!</v>
      </c>
      <c r="CB159" s="194" t="e">
        <f>IF(CB$142="分類不明", 計算_基本取引表!CB20/計算_基本取引表!CB$133, 計算_投入係数表!CB20)</f>
        <v>#DIV/0!</v>
      </c>
      <c r="CC159" s="194" t="e">
        <f>IF(CC$142="分類不明", 計算_基本取引表!CC20/計算_基本取引表!CC$133, 計算_投入係数表!CC20)</f>
        <v>#DIV/0!</v>
      </c>
      <c r="CD159" s="194" t="e">
        <f>IF(CD$142="分類不明", 計算_基本取引表!CD20/計算_基本取引表!CD$133, 計算_投入係数表!CD20)</f>
        <v>#DIV/0!</v>
      </c>
      <c r="CE159" s="194" t="e">
        <f>IF(CE$142="分類不明", 計算_基本取引表!CE20/計算_基本取引表!CE$133, 計算_投入係数表!CE20)</f>
        <v>#DIV/0!</v>
      </c>
      <c r="CF159" s="194" t="e">
        <f>IF(CF$142="分類不明", 計算_基本取引表!CF20/計算_基本取引表!CF$133, 計算_投入係数表!CF20)</f>
        <v>#DIV/0!</v>
      </c>
      <c r="CG159" s="194" t="e">
        <f>IF(CG$142="分類不明", 計算_基本取引表!CG20/計算_基本取引表!CG$133, 計算_投入係数表!CG20)</f>
        <v>#DIV/0!</v>
      </c>
      <c r="CH159" s="194" t="e">
        <f>IF(CH$142="分類不明", 計算_基本取引表!CH20/計算_基本取引表!CH$133, 計算_投入係数表!CH20)</f>
        <v>#DIV/0!</v>
      </c>
      <c r="CI159" s="194" t="e">
        <f>IF(CI$142="分類不明", 計算_基本取引表!CI20/計算_基本取引表!CI$133, 計算_投入係数表!CI20)</f>
        <v>#DIV/0!</v>
      </c>
      <c r="CJ159" s="194" t="e">
        <f>IF(CJ$142="分類不明", 計算_基本取引表!CJ20/計算_基本取引表!CJ$133, 計算_投入係数表!CJ20)</f>
        <v>#DIV/0!</v>
      </c>
      <c r="CK159" s="194" t="e">
        <f>IF(CK$142="分類不明", 計算_基本取引表!CK20/計算_基本取引表!CK$133, 計算_投入係数表!CK20)</f>
        <v>#DIV/0!</v>
      </c>
      <c r="CL159" s="194" t="e">
        <f>IF(CL$142="分類不明", 計算_基本取引表!CL20/計算_基本取引表!CL$133, 計算_投入係数表!CL20)</f>
        <v>#DIV/0!</v>
      </c>
      <c r="CM159" s="194" t="e">
        <f>IF(CM$142="分類不明", 計算_基本取引表!CM20/計算_基本取引表!CM$133, 計算_投入係数表!CM20)</f>
        <v>#DIV/0!</v>
      </c>
      <c r="CN159" s="194" t="e">
        <f>IF(CN$142="分類不明", 計算_基本取引表!CN20/計算_基本取引表!CN$133, 計算_投入係数表!CN20)</f>
        <v>#DIV/0!</v>
      </c>
      <c r="CO159" s="194" t="e">
        <f>IF(CO$142="分類不明", 計算_基本取引表!CO20/計算_基本取引表!CO$133, 計算_投入係数表!CO20)</f>
        <v>#DIV/0!</v>
      </c>
      <c r="CP159" s="194" t="e">
        <f>IF(CP$142="分類不明", 計算_基本取引表!CP20/計算_基本取引表!CP$133, 計算_投入係数表!CP20)</f>
        <v>#DIV/0!</v>
      </c>
      <c r="CQ159" s="194" t="e">
        <f>IF(CQ$142="分類不明", 計算_基本取引表!CQ20/計算_基本取引表!CQ$133, 計算_投入係数表!CQ20)</f>
        <v>#DIV/0!</v>
      </c>
      <c r="CR159" s="194" t="e">
        <f>IF(CR$142="分類不明", 計算_基本取引表!CR20/計算_基本取引表!CR$133, 計算_投入係数表!CR20)</f>
        <v>#DIV/0!</v>
      </c>
      <c r="CS159" s="194" t="e">
        <f>IF(CS$142="分類不明", 計算_基本取引表!CS20/計算_基本取引表!CS$133, 計算_投入係数表!CS20)</f>
        <v>#DIV/0!</v>
      </c>
      <c r="CT159" s="194" t="e">
        <f>IF(CT$142="分類不明", 計算_基本取引表!CT20/計算_基本取引表!CT$133, 計算_投入係数表!CT20)</f>
        <v>#DIV/0!</v>
      </c>
      <c r="CU159" s="194" t="e">
        <f>IF(CU$142="分類不明", 計算_基本取引表!CU20/計算_基本取引表!CU$133, 計算_投入係数表!CU20)</f>
        <v>#DIV/0!</v>
      </c>
      <c r="CV159" s="194" t="e">
        <f>IF(CV$142="分類不明", 計算_基本取引表!CV20/計算_基本取引表!CV$133, 計算_投入係数表!CV20)</f>
        <v>#DIV/0!</v>
      </c>
      <c r="CW159" s="194" t="e">
        <f>IF(CW$142="分類不明", 計算_基本取引表!CW20/計算_基本取引表!CW$133, 計算_投入係数表!CW20)</f>
        <v>#DIV/0!</v>
      </c>
      <c r="CX159" s="194" t="e">
        <f>IF(CX$142="分類不明", 計算_基本取引表!CX20/計算_基本取引表!CX$133, 計算_投入係数表!CX20)</f>
        <v>#DIV/0!</v>
      </c>
      <c r="CY159" s="194" t="e">
        <f>IF(CY$142="分類不明", 計算_基本取引表!CY20/計算_基本取引表!CY$133, 計算_投入係数表!CY20)</f>
        <v>#DIV/0!</v>
      </c>
      <c r="CZ159" s="194" t="e">
        <f>IF(CZ$142="分類不明", 計算_基本取引表!CZ20/計算_基本取引表!CZ$133, 計算_投入係数表!CZ20)</f>
        <v>#DIV/0!</v>
      </c>
      <c r="DA159" s="194" t="e">
        <f>IF(DA$142="分類不明", 計算_基本取引表!DA20/計算_基本取引表!DA$133, 計算_投入係数表!DA20)</f>
        <v>#DIV/0!</v>
      </c>
      <c r="DB159" s="194" t="e">
        <f>IF(DB$142="分類不明", 計算_基本取引表!DB20/計算_基本取引表!DB$133, 計算_投入係数表!DB20)</f>
        <v>#DIV/0!</v>
      </c>
      <c r="DC159" s="194" t="e">
        <f>IF(DC$142="分類不明", 計算_基本取引表!DC20/計算_基本取引表!DC$133, 計算_投入係数表!DC20)</f>
        <v>#DIV/0!</v>
      </c>
      <c r="DD159" s="194" t="e">
        <f>IF(DD$142="分類不明", 計算_基本取引表!DD20/計算_基本取引表!DD$133, 計算_投入係数表!DD20)</f>
        <v>#DIV/0!</v>
      </c>
      <c r="DE159" s="194" t="e">
        <f>IF(DE$142="分類不明", 計算_基本取引表!DE20/計算_基本取引表!DE$133, 計算_投入係数表!DE20)</f>
        <v>#DIV/0!</v>
      </c>
      <c r="DF159" s="194" t="e">
        <f>IF(DF$142="分類不明", 計算_基本取引表!DF20/計算_基本取引表!DF$133, 計算_投入係数表!DF20)</f>
        <v>#DIV/0!</v>
      </c>
      <c r="DG159" s="194" t="e">
        <f>IF(DG$142="分類不明", 計算_基本取引表!DG20/計算_基本取引表!DG$133, 計算_投入係数表!DG20)</f>
        <v>#DIV/0!</v>
      </c>
      <c r="DH159" s="194" t="e">
        <f>IF(DH$142="分類不明", 計算_基本取引表!DH20/計算_基本取引表!DH$133, 計算_投入係数表!DH20)</f>
        <v>#DIV/0!</v>
      </c>
      <c r="DI159" s="194" t="e">
        <f>IF(DI$142="分類不明", 計算_基本取引表!DI20/計算_基本取引表!DI$133, 計算_投入係数表!DI20)</f>
        <v>#DIV/0!</v>
      </c>
      <c r="DJ159" s="194" t="e">
        <f>IF(DJ$142="分類不明", 計算_基本取引表!DJ20/計算_基本取引表!DJ$133, 計算_投入係数表!DJ20)</f>
        <v>#DIV/0!</v>
      </c>
      <c r="DK159" s="194" t="e">
        <f>IF(DK$142="分類不明", 計算_基本取引表!DK20/計算_基本取引表!DK$133, 計算_投入係数表!DK20)</f>
        <v>#DIV/0!</v>
      </c>
      <c r="DL159" s="194" t="e">
        <f>IF(DL$142="分類不明", 計算_基本取引表!DL20/計算_基本取引表!DL$133, 計算_投入係数表!DL20)</f>
        <v>#DIV/0!</v>
      </c>
      <c r="DM159" s="194" t="e">
        <f>IF(DM$142="分類不明", 計算_基本取引表!DM20/計算_基本取引表!DM$133, 計算_投入係数表!DM20)</f>
        <v>#DIV/0!</v>
      </c>
      <c r="DN159" s="194" t="e">
        <f>IF(DN$142="分類不明", 計算_基本取引表!DN20/計算_基本取引表!DN$133, 計算_投入係数表!DN20)</f>
        <v>#DIV/0!</v>
      </c>
      <c r="DO159" s="194" t="e">
        <f>IF(DO$142="分類不明", 計算_基本取引表!DO20/計算_基本取引表!DO$133, 計算_投入係数表!DO20)</f>
        <v>#DIV/0!</v>
      </c>
      <c r="DP159" s="194" t="e">
        <f>IF(DP$142="分類不明", 計算_基本取引表!DP20/計算_基本取引表!DP$133, 計算_投入係数表!DP20)</f>
        <v>#DIV/0!</v>
      </c>
      <c r="DQ159" s="194" t="e">
        <f>IF(DQ$142="分類不明", 計算_基本取引表!DQ20/計算_基本取引表!DQ$133, 計算_投入係数表!DQ20)</f>
        <v>#DIV/0!</v>
      </c>
      <c r="DR159" s="194" t="e">
        <f>IF(DR$142="分類不明", 計算_基本取引表!DR20/計算_基本取引表!DR$133, 計算_投入係数表!DR20)</f>
        <v>#DIV/0!</v>
      </c>
      <c r="DS159" s="194" t="e">
        <f>IF(DS$142="分類不明", 計算_基本取引表!DS20/計算_基本取引表!DS$133, 計算_投入係数表!DS20)</f>
        <v>#DIV/0!</v>
      </c>
      <c r="DT159" s="23">
        <f ca="1">計算_基本取引表!DT20/計算_基本取引表!DT$133</f>
        <v>0</v>
      </c>
    </row>
    <row r="160" spans="2:124" x14ac:dyDescent="0.25">
      <c r="B160" s="53">
        <v>18</v>
      </c>
      <c r="C160" s="192" t="str">
        <v>-</v>
      </c>
      <c r="D160" s="193">
        <f>IF(D$142="分類不明", 計算_基本取引表!D21/計算_基本取引表!D$133, 計算_投入係数表!D21)</f>
        <v>0</v>
      </c>
      <c r="E160" s="194">
        <f>IF(E$142="分類不明", 計算_基本取引表!E21/計算_基本取引表!E$133, 計算_投入係数表!E21)</f>
        <v>0</v>
      </c>
      <c r="F160" s="194">
        <f>IF(F$142="分類不明", 計算_基本取引表!F21/計算_基本取引表!F$133, 計算_投入係数表!F21)</f>
        <v>0</v>
      </c>
      <c r="G160" s="194">
        <f>IF(G$142="分類不明", 計算_基本取引表!G21/計算_基本取引表!G$133, 計算_投入係数表!G21)</f>
        <v>0</v>
      </c>
      <c r="H160" s="194">
        <f>IF(H$142="分類不明", 計算_基本取引表!H21/計算_基本取引表!H$133, 計算_投入係数表!H21)</f>
        <v>0</v>
      </c>
      <c r="I160" s="194">
        <f>IF(I$142="分類不明", 計算_基本取引表!I21/計算_基本取引表!I$133, 計算_投入係数表!I21)</f>
        <v>0</v>
      </c>
      <c r="J160" s="194">
        <f>IF(J$142="分類不明", 計算_基本取引表!J21/計算_基本取引表!J$133, 計算_投入係数表!J21)</f>
        <v>0</v>
      </c>
      <c r="K160" s="194">
        <f>IF(K$142="分類不明", 計算_基本取引表!K21/計算_基本取引表!K$133, 計算_投入係数表!K21)</f>
        <v>0</v>
      </c>
      <c r="L160" s="194">
        <f>IF(L$142="分類不明", 計算_基本取引表!L21/計算_基本取引表!L$133, 計算_投入係数表!L21)</f>
        <v>0</v>
      </c>
      <c r="M160" s="194">
        <f>IF(M$142="分類不明", 計算_基本取引表!M21/計算_基本取引表!M$133, 計算_投入係数表!M21)</f>
        <v>0</v>
      </c>
      <c r="N160" s="194">
        <f>IF(N$142="分類不明", 計算_基本取引表!N21/計算_基本取引表!N$133, 計算_投入係数表!N21)</f>
        <v>0</v>
      </c>
      <c r="O160" s="194">
        <f>IF(O$142="分類不明", 計算_基本取引表!O21/計算_基本取引表!O$133, 計算_投入係数表!O21)</f>
        <v>0</v>
      </c>
      <c r="P160" s="194" t="e">
        <f ca="1">IF(P$142="分類不明", 計算_基本取引表!P21/計算_基本取引表!P$133, 計算_投入係数表!P21)</f>
        <v>#DIV/0!</v>
      </c>
      <c r="Q160" s="194" t="e">
        <f>IF(Q$142="分類不明", 計算_基本取引表!Q21/計算_基本取引表!Q$133, 計算_投入係数表!Q21)</f>
        <v>#DIV/0!</v>
      </c>
      <c r="R160" s="194" t="e">
        <f>IF(R$142="分類不明", 計算_基本取引表!R21/計算_基本取引表!R$133, 計算_投入係数表!R21)</f>
        <v>#DIV/0!</v>
      </c>
      <c r="S160" s="194" t="e">
        <f>IF(S$142="分類不明", 計算_基本取引表!S21/計算_基本取引表!S$133, 計算_投入係数表!S21)</f>
        <v>#DIV/0!</v>
      </c>
      <c r="T160" s="194" t="e">
        <f>IF(T$142="分類不明", 計算_基本取引表!T21/計算_基本取引表!T$133, 計算_投入係数表!T21)</f>
        <v>#DIV/0!</v>
      </c>
      <c r="U160" s="194" t="e">
        <f>IF(U$142="分類不明", 計算_基本取引表!U21/計算_基本取引表!U$133, 計算_投入係数表!U21)</f>
        <v>#DIV/0!</v>
      </c>
      <c r="V160" s="194" t="e">
        <f>IF(V$142="分類不明", 計算_基本取引表!V21/計算_基本取引表!V$133, 計算_投入係数表!V21)</f>
        <v>#DIV/0!</v>
      </c>
      <c r="W160" s="194" t="e">
        <f>IF(W$142="分類不明", 計算_基本取引表!W21/計算_基本取引表!W$133, 計算_投入係数表!W21)</f>
        <v>#DIV/0!</v>
      </c>
      <c r="X160" s="194" t="e">
        <f>IF(X$142="分類不明", 計算_基本取引表!X21/計算_基本取引表!X$133, 計算_投入係数表!X21)</f>
        <v>#DIV/0!</v>
      </c>
      <c r="Y160" s="194" t="e">
        <f>IF(Y$142="分類不明", 計算_基本取引表!Y21/計算_基本取引表!Y$133, 計算_投入係数表!Y21)</f>
        <v>#DIV/0!</v>
      </c>
      <c r="Z160" s="194" t="e">
        <f>IF(Z$142="分類不明", 計算_基本取引表!Z21/計算_基本取引表!Z$133, 計算_投入係数表!Z21)</f>
        <v>#DIV/0!</v>
      </c>
      <c r="AA160" s="194" t="e">
        <f>IF(AA$142="分類不明", 計算_基本取引表!AA21/計算_基本取引表!AA$133, 計算_投入係数表!AA21)</f>
        <v>#DIV/0!</v>
      </c>
      <c r="AB160" s="194" t="e">
        <f>IF(AB$142="分類不明", 計算_基本取引表!AB21/計算_基本取引表!AB$133, 計算_投入係数表!AB21)</f>
        <v>#DIV/0!</v>
      </c>
      <c r="AC160" s="194" t="e">
        <f>IF(AC$142="分類不明", 計算_基本取引表!AC21/計算_基本取引表!AC$133, 計算_投入係数表!AC21)</f>
        <v>#DIV/0!</v>
      </c>
      <c r="AD160" s="194" t="e">
        <f>IF(AD$142="分類不明", 計算_基本取引表!AD21/計算_基本取引表!AD$133, 計算_投入係数表!AD21)</f>
        <v>#DIV/0!</v>
      </c>
      <c r="AE160" s="194" t="e">
        <f>IF(AE$142="分類不明", 計算_基本取引表!AE21/計算_基本取引表!AE$133, 計算_投入係数表!AE21)</f>
        <v>#DIV/0!</v>
      </c>
      <c r="AF160" s="194" t="e">
        <f>IF(AF$142="分類不明", 計算_基本取引表!AF21/計算_基本取引表!AF$133, 計算_投入係数表!AF21)</f>
        <v>#DIV/0!</v>
      </c>
      <c r="AG160" s="194" t="e">
        <f>IF(AG$142="分類不明", 計算_基本取引表!AG21/計算_基本取引表!AG$133, 計算_投入係数表!AG21)</f>
        <v>#DIV/0!</v>
      </c>
      <c r="AH160" s="194" t="e">
        <f>IF(AH$142="分類不明", 計算_基本取引表!AH21/計算_基本取引表!AH$133, 計算_投入係数表!AH21)</f>
        <v>#DIV/0!</v>
      </c>
      <c r="AI160" s="194" t="e">
        <f>IF(AI$142="分類不明", 計算_基本取引表!AI21/計算_基本取引表!AI$133, 計算_投入係数表!AI21)</f>
        <v>#DIV/0!</v>
      </c>
      <c r="AJ160" s="194" t="e">
        <f>IF(AJ$142="分類不明", 計算_基本取引表!AJ21/計算_基本取引表!AJ$133, 計算_投入係数表!AJ21)</f>
        <v>#DIV/0!</v>
      </c>
      <c r="AK160" s="194" t="e">
        <f>IF(AK$142="分類不明", 計算_基本取引表!AK21/計算_基本取引表!AK$133, 計算_投入係数表!AK21)</f>
        <v>#DIV/0!</v>
      </c>
      <c r="AL160" s="194" t="e">
        <f>IF(AL$142="分類不明", 計算_基本取引表!AL21/計算_基本取引表!AL$133, 計算_投入係数表!AL21)</f>
        <v>#DIV/0!</v>
      </c>
      <c r="AM160" s="194" t="e">
        <f>IF(AM$142="分類不明", 計算_基本取引表!AM21/計算_基本取引表!AM$133, 計算_投入係数表!AM21)</f>
        <v>#DIV/0!</v>
      </c>
      <c r="AN160" s="194" t="e">
        <f>IF(AN$142="分類不明", 計算_基本取引表!AN21/計算_基本取引表!AN$133, 計算_投入係数表!AN21)</f>
        <v>#DIV/0!</v>
      </c>
      <c r="AO160" s="194" t="e">
        <f>IF(AO$142="分類不明", 計算_基本取引表!AO21/計算_基本取引表!AO$133, 計算_投入係数表!AO21)</f>
        <v>#DIV/0!</v>
      </c>
      <c r="AP160" s="194" t="e">
        <f>IF(AP$142="分類不明", 計算_基本取引表!AP21/計算_基本取引表!AP$133, 計算_投入係数表!AP21)</f>
        <v>#DIV/0!</v>
      </c>
      <c r="AQ160" s="194" t="e">
        <f>IF(AQ$142="分類不明", 計算_基本取引表!AQ21/計算_基本取引表!AQ$133, 計算_投入係数表!AQ21)</f>
        <v>#DIV/0!</v>
      </c>
      <c r="AR160" s="194" t="e">
        <f>IF(AR$142="分類不明", 計算_基本取引表!AR21/計算_基本取引表!AR$133, 計算_投入係数表!AR21)</f>
        <v>#DIV/0!</v>
      </c>
      <c r="AS160" s="194" t="e">
        <f>IF(AS$142="分類不明", 計算_基本取引表!AS21/計算_基本取引表!AS$133, 計算_投入係数表!AS21)</f>
        <v>#DIV/0!</v>
      </c>
      <c r="AT160" s="194" t="e">
        <f>IF(AT$142="分類不明", 計算_基本取引表!AT21/計算_基本取引表!AT$133, 計算_投入係数表!AT21)</f>
        <v>#DIV/0!</v>
      </c>
      <c r="AU160" s="194" t="e">
        <f>IF(AU$142="分類不明", 計算_基本取引表!AU21/計算_基本取引表!AU$133, 計算_投入係数表!AU21)</f>
        <v>#DIV/0!</v>
      </c>
      <c r="AV160" s="194" t="e">
        <f>IF(AV$142="分類不明", 計算_基本取引表!AV21/計算_基本取引表!AV$133, 計算_投入係数表!AV21)</f>
        <v>#DIV/0!</v>
      </c>
      <c r="AW160" s="194" t="e">
        <f>IF(AW$142="分類不明", 計算_基本取引表!AW21/計算_基本取引表!AW$133, 計算_投入係数表!AW21)</f>
        <v>#DIV/0!</v>
      </c>
      <c r="AX160" s="194" t="e">
        <f>IF(AX$142="分類不明", 計算_基本取引表!AX21/計算_基本取引表!AX$133, 計算_投入係数表!AX21)</f>
        <v>#DIV/0!</v>
      </c>
      <c r="AY160" s="194" t="e">
        <f>IF(AY$142="分類不明", 計算_基本取引表!AY21/計算_基本取引表!AY$133, 計算_投入係数表!AY21)</f>
        <v>#DIV/0!</v>
      </c>
      <c r="AZ160" s="194" t="e">
        <f>IF(AZ$142="分類不明", 計算_基本取引表!AZ21/計算_基本取引表!AZ$133, 計算_投入係数表!AZ21)</f>
        <v>#DIV/0!</v>
      </c>
      <c r="BA160" s="194" t="e">
        <f>IF(BA$142="分類不明", 計算_基本取引表!BA21/計算_基本取引表!BA$133, 計算_投入係数表!BA21)</f>
        <v>#DIV/0!</v>
      </c>
      <c r="BB160" s="194" t="e">
        <f>IF(BB$142="分類不明", 計算_基本取引表!BB21/計算_基本取引表!BB$133, 計算_投入係数表!BB21)</f>
        <v>#DIV/0!</v>
      </c>
      <c r="BC160" s="194" t="e">
        <f>IF(BC$142="分類不明", 計算_基本取引表!BC21/計算_基本取引表!BC$133, 計算_投入係数表!BC21)</f>
        <v>#DIV/0!</v>
      </c>
      <c r="BD160" s="194" t="e">
        <f>IF(BD$142="分類不明", 計算_基本取引表!BD21/計算_基本取引表!BD$133, 計算_投入係数表!BD21)</f>
        <v>#DIV/0!</v>
      </c>
      <c r="BE160" s="194" t="e">
        <f>IF(BE$142="分類不明", 計算_基本取引表!BE21/計算_基本取引表!BE$133, 計算_投入係数表!BE21)</f>
        <v>#DIV/0!</v>
      </c>
      <c r="BF160" s="194" t="e">
        <f>IF(BF$142="分類不明", 計算_基本取引表!BF21/計算_基本取引表!BF$133, 計算_投入係数表!BF21)</f>
        <v>#DIV/0!</v>
      </c>
      <c r="BG160" s="194" t="e">
        <f>IF(BG$142="分類不明", 計算_基本取引表!BG21/計算_基本取引表!BG$133, 計算_投入係数表!BG21)</f>
        <v>#DIV/0!</v>
      </c>
      <c r="BH160" s="194" t="e">
        <f>IF(BH$142="分類不明", 計算_基本取引表!BH21/計算_基本取引表!BH$133, 計算_投入係数表!BH21)</f>
        <v>#DIV/0!</v>
      </c>
      <c r="BI160" s="194" t="e">
        <f>IF(BI$142="分類不明", 計算_基本取引表!BI21/計算_基本取引表!BI$133, 計算_投入係数表!BI21)</f>
        <v>#DIV/0!</v>
      </c>
      <c r="BJ160" s="194" t="e">
        <f>IF(BJ$142="分類不明", 計算_基本取引表!BJ21/計算_基本取引表!BJ$133, 計算_投入係数表!BJ21)</f>
        <v>#DIV/0!</v>
      </c>
      <c r="BK160" s="194" t="e">
        <f>IF(BK$142="分類不明", 計算_基本取引表!BK21/計算_基本取引表!BK$133, 計算_投入係数表!BK21)</f>
        <v>#DIV/0!</v>
      </c>
      <c r="BL160" s="194" t="e">
        <f>IF(BL$142="分類不明", 計算_基本取引表!BL21/計算_基本取引表!BL$133, 計算_投入係数表!BL21)</f>
        <v>#DIV/0!</v>
      </c>
      <c r="BM160" s="194" t="e">
        <f>IF(BM$142="分類不明", 計算_基本取引表!BM21/計算_基本取引表!BM$133, 計算_投入係数表!BM21)</f>
        <v>#DIV/0!</v>
      </c>
      <c r="BN160" s="194" t="e">
        <f>IF(BN$142="分類不明", 計算_基本取引表!BN21/計算_基本取引表!BN$133, 計算_投入係数表!BN21)</f>
        <v>#DIV/0!</v>
      </c>
      <c r="BO160" s="194" t="e">
        <f>IF(BO$142="分類不明", 計算_基本取引表!BO21/計算_基本取引表!BO$133, 計算_投入係数表!BO21)</f>
        <v>#DIV/0!</v>
      </c>
      <c r="BP160" s="194" t="e">
        <f>IF(BP$142="分類不明", 計算_基本取引表!BP21/計算_基本取引表!BP$133, 計算_投入係数表!BP21)</f>
        <v>#DIV/0!</v>
      </c>
      <c r="BQ160" s="194" t="e">
        <f>IF(BQ$142="分類不明", 計算_基本取引表!BQ21/計算_基本取引表!BQ$133, 計算_投入係数表!BQ21)</f>
        <v>#DIV/0!</v>
      </c>
      <c r="BR160" s="194" t="e">
        <f>IF(BR$142="分類不明", 計算_基本取引表!BR21/計算_基本取引表!BR$133, 計算_投入係数表!BR21)</f>
        <v>#DIV/0!</v>
      </c>
      <c r="BS160" s="194" t="e">
        <f>IF(BS$142="分類不明", 計算_基本取引表!BS21/計算_基本取引表!BS$133, 計算_投入係数表!BS21)</f>
        <v>#DIV/0!</v>
      </c>
      <c r="BT160" s="194" t="e">
        <f>IF(BT$142="分類不明", 計算_基本取引表!BT21/計算_基本取引表!BT$133, 計算_投入係数表!BT21)</f>
        <v>#DIV/0!</v>
      </c>
      <c r="BU160" s="194" t="e">
        <f>IF(BU$142="分類不明", 計算_基本取引表!BU21/計算_基本取引表!BU$133, 計算_投入係数表!BU21)</f>
        <v>#DIV/0!</v>
      </c>
      <c r="BV160" s="194" t="e">
        <f>IF(BV$142="分類不明", 計算_基本取引表!BV21/計算_基本取引表!BV$133, 計算_投入係数表!BV21)</f>
        <v>#DIV/0!</v>
      </c>
      <c r="BW160" s="194" t="e">
        <f>IF(BW$142="分類不明", 計算_基本取引表!BW21/計算_基本取引表!BW$133, 計算_投入係数表!BW21)</f>
        <v>#DIV/0!</v>
      </c>
      <c r="BX160" s="194" t="e">
        <f>IF(BX$142="分類不明", 計算_基本取引表!BX21/計算_基本取引表!BX$133, 計算_投入係数表!BX21)</f>
        <v>#DIV/0!</v>
      </c>
      <c r="BY160" s="194" t="e">
        <f>IF(BY$142="分類不明", 計算_基本取引表!BY21/計算_基本取引表!BY$133, 計算_投入係数表!BY21)</f>
        <v>#DIV/0!</v>
      </c>
      <c r="BZ160" s="194" t="e">
        <f>IF(BZ$142="分類不明", 計算_基本取引表!BZ21/計算_基本取引表!BZ$133, 計算_投入係数表!BZ21)</f>
        <v>#DIV/0!</v>
      </c>
      <c r="CA160" s="194" t="e">
        <f>IF(CA$142="分類不明", 計算_基本取引表!CA21/計算_基本取引表!CA$133, 計算_投入係数表!CA21)</f>
        <v>#DIV/0!</v>
      </c>
      <c r="CB160" s="194" t="e">
        <f>IF(CB$142="分類不明", 計算_基本取引表!CB21/計算_基本取引表!CB$133, 計算_投入係数表!CB21)</f>
        <v>#DIV/0!</v>
      </c>
      <c r="CC160" s="194" t="e">
        <f>IF(CC$142="分類不明", 計算_基本取引表!CC21/計算_基本取引表!CC$133, 計算_投入係数表!CC21)</f>
        <v>#DIV/0!</v>
      </c>
      <c r="CD160" s="194" t="e">
        <f>IF(CD$142="分類不明", 計算_基本取引表!CD21/計算_基本取引表!CD$133, 計算_投入係数表!CD21)</f>
        <v>#DIV/0!</v>
      </c>
      <c r="CE160" s="194" t="e">
        <f>IF(CE$142="分類不明", 計算_基本取引表!CE21/計算_基本取引表!CE$133, 計算_投入係数表!CE21)</f>
        <v>#DIV/0!</v>
      </c>
      <c r="CF160" s="194" t="e">
        <f>IF(CF$142="分類不明", 計算_基本取引表!CF21/計算_基本取引表!CF$133, 計算_投入係数表!CF21)</f>
        <v>#DIV/0!</v>
      </c>
      <c r="CG160" s="194" t="e">
        <f>IF(CG$142="分類不明", 計算_基本取引表!CG21/計算_基本取引表!CG$133, 計算_投入係数表!CG21)</f>
        <v>#DIV/0!</v>
      </c>
      <c r="CH160" s="194" t="e">
        <f>IF(CH$142="分類不明", 計算_基本取引表!CH21/計算_基本取引表!CH$133, 計算_投入係数表!CH21)</f>
        <v>#DIV/0!</v>
      </c>
      <c r="CI160" s="194" t="e">
        <f>IF(CI$142="分類不明", 計算_基本取引表!CI21/計算_基本取引表!CI$133, 計算_投入係数表!CI21)</f>
        <v>#DIV/0!</v>
      </c>
      <c r="CJ160" s="194" t="e">
        <f>IF(CJ$142="分類不明", 計算_基本取引表!CJ21/計算_基本取引表!CJ$133, 計算_投入係数表!CJ21)</f>
        <v>#DIV/0!</v>
      </c>
      <c r="CK160" s="194" t="e">
        <f>IF(CK$142="分類不明", 計算_基本取引表!CK21/計算_基本取引表!CK$133, 計算_投入係数表!CK21)</f>
        <v>#DIV/0!</v>
      </c>
      <c r="CL160" s="194" t="e">
        <f>IF(CL$142="分類不明", 計算_基本取引表!CL21/計算_基本取引表!CL$133, 計算_投入係数表!CL21)</f>
        <v>#DIV/0!</v>
      </c>
      <c r="CM160" s="194" t="e">
        <f>IF(CM$142="分類不明", 計算_基本取引表!CM21/計算_基本取引表!CM$133, 計算_投入係数表!CM21)</f>
        <v>#DIV/0!</v>
      </c>
      <c r="CN160" s="194" t="e">
        <f>IF(CN$142="分類不明", 計算_基本取引表!CN21/計算_基本取引表!CN$133, 計算_投入係数表!CN21)</f>
        <v>#DIV/0!</v>
      </c>
      <c r="CO160" s="194" t="e">
        <f>IF(CO$142="分類不明", 計算_基本取引表!CO21/計算_基本取引表!CO$133, 計算_投入係数表!CO21)</f>
        <v>#DIV/0!</v>
      </c>
      <c r="CP160" s="194" t="e">
        <f>IF(CP$142="分類不明", 計算_基本取引表!CP21/計算_基本取引表!CP$133, 計算_投入係数表!CP21)</f>
        <v>#DIV/0!</v>
      </c>
      <c r="CQ160" s="194" t="e">
        <f>IF(CQ$142="分類不明", 計算_基本取引表!CQ21/計算_基本取引表!CQ$133, 計算_投入係数表!CQ21)</f>
        <v>#DIV/0!</v>
      </c>
      <c r="CR160" s="194" t="e">
        <f>IF(CR$142="分類不明", 計算_基本取引表!CR21/計算_基本取引表!CR$133, 計算_投入係数表!CR21)</f>
        <v>#DIV/0!</v>
      </c>
      <c r="CS160" s="194" t="e">
        <f>IF(CS$142="分類不明", 計算_基本取引表!CS21/計算_基本取引表!CS$133, 計算_投入係数表!CS21)</f>
        <v>#DIV/0!</v>
      </c>
      <c r="CT160" s="194" t="e">
        <f>IF(CT$142="分類不明", 計算_基本取引表!CT21/計算_基本取引表!CT$133, 計算_投入係数表!CT21)</f>
        <v>#DIV/0!</v>
      </c>
      <c r="CU160" s="194" t="e">
        <f>IF(CU$142="分類不明", 計算_基本取引表!CU21/計算_基本取引表!CU$133, 計算_投入係数表!CU21)</f>
        <v>#DIV/0!</v>
      </c>
      <c r="CV160" s="194" t="e">
        <f>IF(CV$142="分類不明", 計算_基本取引表!CV21/計算_基本取引表!CV$133, 計算_投入係数表!CV21)</f>
        <v>#DIV/0!</v>
      </c>
      <c r="CW160" s="194" t="e">
        <f>IF(CW$142="分類不明", 計算_基本取引表!CW21/計算_基本取引表!CW$133, 計算_投入係数表!CW21)</f>
        <v>#DIV/0!</v>
      </c>
      <c r="CX160" s="194" t="e">
        <f>IF(CX$142="分類不明", 計算_基本取引表!CX21/計算_基本取引表!CX$133, 計算_投入係数表!CX21)</f>
        <v>#DIV/0!</v>
      </c>
      <c r="CY160" s="194" t="e">
        <f>IF(CY$142="分類不明", 計算_基本取引表!CY21/計算_基本取引表!CY$133, 計算_投入係数表!CY21)</f>
        <v>#DIV/0!</v>
      </c>
      <c r="CZ160" s="194" t="e">
        <f>IF(CZ$142="分類不明", 計算_基本取引表!CZ21/計算_基本取引表!CZ$133, 計算_投入係数表!CZ21)</f>
        <v>#DIV/0!</v>
      </c>
      <c r="DA160" s="194" t="e">
        <f>IF(DA$142="分類不明", 計算_基本取引表!DA21/計算_基本取引表!DA$133, 計算_投入係数表!DA21)</f>
        <v>#DIV/0!</v>
      </c>
      <c r="DB160" s="194" t="e">
        <f>IF(DB$142="分類不明", 計算_基本取引表!DB21/計算_基本取引表!DB$133, 計算_投入係数表!DB21)</f>
        <v>#DIV/0!</v>
      </c>
      <c r="DC160" s="194" t="e">
        <f>IF(DC$142="分類不明", 計算_基本取引表!DC21/計算_基本取引表!DC$133, 計算_投入係数表!DC21)</f>
        <v>#DIV/0!</v>
      </c>
      <c r="DD160" s="194" t="e">
        <f>IF(DD$142="分類不明", 計算_基本取引表!DD21/計算_基本取引表!DD$133, 計算_投入係数表!DD21)</f>
        <v>#DIV/0!</v>
      </c>
      <c r="DE160" s="194" t="e">
        <f>IF(DE$142="分類不明", 計算_基本取引表!DE21/計算_基本取引表!DE$133, 計算_投入係数表!DE21)</f>
        <v>#DIV/0!</v>
      </c>
      <c r="DF160" s="194" t="e">
        <f>IF(DF$142="分類不明", 計算_基本取引表!DF21/計算_基本取引表!DF$133, 計算_投入係数表!DF21)</f>
        <v>#DIV/0!</v>
      </c>
      <c r="DG160" s="194" t="e">
        <f>IF(DG$142="分類不明", 計算_基本取引表!DG21/計算_基本取引表!DG$133, 計算_投入係数表!DG21)</f>
        <v>#DIV/0!</v>
      </c>
      <c r="DH160" s="194" t="e">
        <f>IF(DH$142="分類不明", 計算_基本取引表!DH21/計算_基本取引表!DH$133, 計算_投入係数表!DH21)</f>
        <v>#DIV/0!</v>
      </c>
      <c r="DI160" s="194" t="e">
        <f>IF(DI$142="分類不明", 計算_基本取引表!DI21/計算_基本取引表!DI$133, 計算_投入係数表!DI21)</f>
        <v>#DIV/0!</v>
      </c>
      <c r="DJ160" s="194" t="e">
        <f>IF(DJ$142="分類不明", 計算_基本取引表!DJ21/計算_基本取引表!DJ$133, 計算_投入係数表!DJ21)</f>
        <v>#DIV/0!</v>
      </c>
      <c r="DK160" s="194" t="e">
        <f>IF(DK$142="分類不明", 計算_基本取引表!DK21/計算_基本取引表!DK$133, 計算_投入係数表!DK21)</f>
        <v>#DIV/0!</v>
      </c>
      <c r="DL160" s="194" t="e">
        <f>IF(DL$142="分類不明", 計算_基本取引表!DL21/計算_基本取引表!DL$133, 計算_投入係数表!DL21)</f>
        <v>#DIV/0!</v>
      </c>
      <c r="DM160" s="194" t="e">
        <f>IF(DM$142="分類不明", 計算_基本取引表!DM21/計算_基本取引表!DM$133, 計算_投入係数表!DM21)</f>
        <v>#DIV/0!</v>
      </c>
      <c r="DN160" s="194" t="e">
        <f>IF(DN$142="分類不明", 計算_基本取引表!DN21/計算_基本取引表!DN$133, 計算_投入係数表!DN21)</f>
        <v>#DIV/0!</v>
      </c>
      <c r="DO160" s="194" t="e">
        <f>IF(DO$142="分類不明", 計算_基本取引表!DO21/計算_基本取引表!DO$133, 計算_投入係数表!DO21)</f>
        <v>#DIV/0!</v>
      </c>
      <c r="DP160" s="194" t="e">
        <f>IF(DP$142="分類不明", 計算_基本取引表!DP21/計算_基本取引表!DP$133, 計算_投入係数表!DP21)</f>
        <v>#DIV/0!</v>
      </c>
      <c r="DQ160" s="194" t="e">
        <f>IF(DQ$142="分類不明", 計算_基本取引表!DQ21/計算_基本取引表!DQ$133, 計算_投入係数表!DQ21)</f>
        <v>#DIV/0!</v>
      </c>
      <c r="DR160" s="194" t="e">
        <f>IF(DR$142="分類不明", 計算_基本取引表!DR21/計算_基本取引表!DR$133, 計算_投入係数表!DR21)</f>
        <v>#DIV/0!</v>
      </c>
      <c r="DS160" s="194" t="e">
        <f>IF(DS$142="分類不明", 計算_基本取引表!DS21/計算_基本取引表!DS$133, 計算_投入係数表!DS21)</f>
        <v>#DIV/0!</v>
      </c>
      <c r="DT160" s="23">
        <f ca="1">計算_基本取引表!DT21/計算_基本取引表!DT$133</f>
        <v>0</v>
      </c>
    </row>
    <row r="161" spans="2:124" x14ac:dyDescent="0.25">
      <c r="B161" s="53">
        <v>19</v>
      </c>
      <c r="C161" s="192" t="str">
        <v>-</v>
      </c>
      <c r="D161" s="193">
        <f>IF(D$142="分類不明", 計算_基本取引表!D22/計算_基本取引表!D$133, 計算_投入係数表!D22)</f>
        <v>0</v>
      </c>
      <c r="E161" s="194">
        <f>IF(E$142="分類不明", 計算_基本取引表!E22/計算_基本取引表!E$133, 計算_投入係数表!E22)</f>
        <v>0</v>
      </c>
      <c r="F161" s="194">
        <f>IF(F$142="分類不明", 計算_基本取引表!F22/計算_基本取引表!F$133, 計算_投入係数表!F22)</f>
        <v>0</v>
      </c>
      <c r="G161" s="194">
        <f>IF(G$142="分類不明", 計算_基本取引表!G22/計算_基本取引表!G$133, 計算_投入係数表!G22)</f>
        <v>0</v>
      </c>
      <c r="H161" s="194">
        <f>IF(H$142="分類不明", 計算_基本取引表!H22/計算_基本取引表!H$133, 計算_投入係数表!H22)</f>
        <v>0</v>
      </c>
      <c r="I161" s="194">
        <f>IF(I$142="分類不明", 計算_基本取引表!I22/計算_基本取引表!I$133, 計算_投入係数表!I22)</f>
        <v>0</v>
      </c>
      <c r="J161" s="194">
        <f>IF(J$142="分類不明", 計算_基本取引表!J22/計算_基本取引表!J$133, 計算_投入係数表!J22)</f>
        <v>0</v>
      </c>
      <c r="K161" s="194">
        <f>IF(K$142="分類不明", 計算_基本取引表!K22/計算_基本取引表!K$133, 計算_投入係数表!K22)</f>
        <v>0</v>
      </c>
      <c r="L161" s="194">
        <f>IF(L$142="分類不明", 計算_基本取引表!L22/計算_基本取引表!L$133, 計算_投入係数表!L22)</f>
        <v>0</v>
      </c>
      <c r="M161" s="194">
        <f>IF(M$142="分類不明", 計算_基本取引表!M22/計算_基本取引表!M$133, 計算_投入係数表!M22)</f>
        <v>0</v>
      </c>
      <c r="N161" s="194">
        <f>IF(N$142="分類不明", 計算_基本取引表!N22/計算_基本取引表!N$133, 計算_投入係数表!N22)</f>
        <v>0</v>
      </c>
      <c r="O161" s="194">
        <f>IF(O$142="分類不明", 計算_基本取引表!O22/計算_基本取引表!O$133, 計算_投入係数表!O22)</f>
        <v>0</v>
      </c>
      <c r="P161" s="194" t="e">
        <f ca="1">IF(P$142="分類不明", 計算_基本取引表!P22/計算_基本取引表!P$133, 計算_投入係数表!P22)</f>
        <v>#DIV/0!</v>
      </c>
      <c r="Q161" s="194" t="e">
        <f>IF(Q$142="分類不明", 計算_基本取引表!Q22/計算_基本取引表!Q$133, 計算_投入係数表!Q22)</f>
        <v>#DIV/0!</v>
      </c>
      <c r="R161" s="194" t="e">
        <f>IF(R$142="分類不明", 計算_基本取引表!R22/計算_基本取引表!R$133, 計算_投入係数表!R22)</f>
        <v>#DIV/0!</v>
      </c>
      <c r="S161" s="194" t="e">
        <f>IF(S$142="分類不明", 計算_基本取引表!S22/計算_基本取引表!S$133, 計算_投入係数表!S22)</f>
        <v>#DIV/0!</v>
      </c>
      <c r="T161" s="194" t="e">
        <f>IF(T$142="分類不明", 計算_基本取引表!T22/計算_基本取引表!T$133, 計算_投入係数表!T22)</f>
        <v>#DIV/0!</v>
      </c>
      <c r="U161" s="194" t="e">
        <f>IF(U$142="分類不明", 計算_基本取引表!U22/計算_基本取引表!U$133, 計算_投入係数表!U22)</f>
        <v>#DIV/0!</v>
      </c>
      <c r="V161" s="194" t="e">
        <f>IF(V$142="分類不明", 計算_基本取引表!V22/計算_基本取引表!V$133, 計算_投入係数表!V22)</f>
        <v>#DIV/0!</v>
      </c>
      <c r="W161" s="194" t="e">
        <f>IF(W$142="分類不明", 計算_基本取引表!W22/計算_基本取引表!W$133, 計算_投入係数表!W22)</f>
        <v>#DIV/0!</v>
      </c>
      <c r="X161" s="194" t="e">
        <f>IF(X$142="分類不明", 計算_基本取引表!X22/計算_基本取引表!X$133, 計算_投入係数表!X22)</f>
        <v>#DIV/0!</v>
      </c>
      <c r="Y161" s="194" t="e">
        <f>IF(Y$142="分類不明", 計算_基本取引表!Y22/計算_基本取引表!Y$133, 計算_投入係数表!Y22)</f>
        <v>#DIV/0!</v>
      </c>
      <c r="Z161" s="194" t="e">
        <f>IF(Z$142="分類不明", 計算_基本取引表!Z22/計算_基本取引表!Z$133, 計算_投入係数表!Z22)</f>
        <v>#DIV/0!</v>
      </c>
      <c r="AA161" s="194" t="e">
        <f>IF(AA$142="分類不明", 計算_基本取引表!AA22/計算_基本取引表!AA$133, 計算_投入係数表!AA22)</f>
        <v>#DIV/0!</v>
      </c>
      <c r="AB161" s="194" t="e">
        <f>IF(AB$142="分類不明", 計算_基本取引表!AB22/計算_基本取引表!AB$133, 計算_投入係数表!AB22)</f>
        <v>#DIV/0!</v>
      </c>
      <c r="AC161" s="194" t="e">
        <f>IF(AC$142="分類不明", 計算_基本取引表!AC22/計算_基本取引表!AC$133, 計算_投入係数表!AC22)</f>
        <v>#DIV/0!</v>
      </c>
      <c r="AD161" s="194" t="e">
        <f>IF(AD$142="分類不明", 計算_基本取引表!AD22/計算_基本取引表!AD$133, 計算_投入係数表!AD22)</f>
        <v>#DIV/0!</v>
      </c>
      <c r="AE161" s="194" t="e">
        <f>IF(AE$142="分類不明", 計算_基本取引表!AE22/計算_基本取引表!AE$133, 計算_投入係数表!AE22)</f>
        <v>#DIV/0!</v>
      </c>
      <c r="AF161" s="194" t="e">
        <f>IF(AF$142="分類不明", 計算_基本取引表!AF22/計算_基本取引表!AF$133, 計算_投入係数表!AF22)</f>
        <v>#DIV/0!</v>
      </c>
      <c r="AG161" s="194" t="e">
        <f>IF(AG$142="分類不明", 計算_基本取引表!AG22/計算_基本取引表!AG$133, 計算_投入係数表!AG22)</f>
        <v>#DIV/0!</v>
      </c>
      <c r="AH161" s="194" t="e">
        <f>IF(AH$142="分類不明", 計算_基本取引表!AH22/計算_基本取引表!AH$133, 計算_投入係数表!AH22)</f>
        <v>#DIV/0!</v>
      </c>
      <c r="AI161" s="194" t="e">
        <f>IF(AI$142="分類不明", 計算_基本取引表!AI22/計算_基本取引表!AI$133, 計算_投入係数表!AI22)</f>
        <v>#DIV/0!</v>
      </c>
      <c r="AJ161" s="194" t="e">
        <f>IF(AJ$142="分類不明", 計算_基本取引表!AJ22/計算_基本取引表!AJ$133, 計算_投入係数表!AJ22)</f>
        <v>#DIV/0!</v>
      </c>
      <c r="AK161" s="194" t="e">
        <f>IF(AK$142="分類不明", 計算_基本取引表!AK22/計算_基本取引表!AK$133, 計算_投入係数表!AK22)</f>
        <v>#DIV/0!</v>
      </c>
      <c r="AL161" s="194" t="e">
        <f>IF(AL$142="分類不明", 計算_基本取引表!AL22/計算_基本取引表!AL$133, 計算_投入係数表!AL22)</f>
        <v>#DIV/0!</v>
      </c>
      <c r="AM161" s="194" t="e">
        <f>IF(AM$142="分類不明", 計算_基本取引表!AM22/計算_基本取引表!AM$133, 計算_投入係数表!AM22)</f>
        <v>#DIV/0!</v>
      </c>
      <c r="AN161" s="194" t="e">
        <f>IF(AN$142="分類不明", 計算_基本取引表!AN22/計算_基本取引表!AN$133, 計算_投入係数表!AN22)</f>
        <v>#DIV/0!</v>
      </c>
      <c r="AO161" s="194" t="e">
        <f>IF(AO$142="分類不明", 計算_基本取引表!AO22/計算_基本取引表!AO$133, 計算_投入係数表!AO22)</f>
        <v>#DIV/0!</v>
      </c>
      <c r="AP161" s="194" t="e">
        <f>IF(AP$142="分類不明", 計算_基本取引表!AP22/計算_基本取引表!AP$133, 計算_投入係数表!AP22)</f>
        <v>#DIV/0!</v>
      </c>
      <c r="AQ161" s="194" t="e">
        <f>IF(AQ$142="分類不明", 計算_基本取引表!AQ22/計算_基本取引表!AQ$133, 計算_投入係数表!AQ22)</f>
        <v>#DIV/0!</v>
      </c>
      <c r="AR161" s="194" t="e">
        <f>IF(AR$142="分類不明", 計算_基本取引表!AR22/計算_基本取引表!AR$133, 計算_投入係数表!AR22)</f>
        <v>#DIV/0!</v>
      </c>
      <c r="AS161" s="194" t="e">
        <f>IF(AS$142="分類不明", 計算_基本取引表!AS22/計算_基本取引表!AS$133, 計算_投入係数表!AS22)</f>
        <v>#DIV/0!</v>
      </c>
      <c r="AT161" s="194" t="e">
        <f>IF(AT$142="分類不明", 計算_基本取引表!AT22/計算_基本取引表!AT$133, 計算_投入係数表!AT22)</f>
        <v>#DIV/0!</v>
      </c>
      <c r="AU161" s="194" t="e">
        <f>IF(AU$142="分類不明", 計算_基本取引表!AU22/計算_基本取引表!AU$133, 計算_投入係数表!AU22)</f>
        <v>#DIV/0!</v>
      </c>
      <c r="AV161" s="194" t="e">
        <f>IF(AV$142="分類不明", 計算_基本取引表!AV22/計算_基本取引表!AV$133, 計算_投入係数表!AV22)</f>
        <v>#DIV/0!</v>
      </c>
      <c r="AW161" s="194" t="e">
        <f>IF(AW$142="分類不明", 計算_基本取引表!AW22/計算_基本取引表!AW$133, 計算_投入係数表!AW22)</f>
        <v>#DIV/0!</v>
      </c>
      <c r="AX161" s="194" t="e">
        <f>IF(AX$142="分類不明", 計算_基本取引表!AX22/計算_基本取引表!AX$133, 計算_投入係数表!AX22)</f>
        <v>#DIV/0!</v>
      </c>
      <c r="AY161" s="194" t="e">
        <f>IF(AY$142="分類不明", 計算_基本取引表!AY22/計算_基本取引表!AY$133, 計算_投入係数表!AY22)</f>
        <v>#DIV/0!</v>
      </c>
      <c r="AZ161" s="194" t="e">
        <f>IF(AZ$142="分類不明", 計算_基本取引表!AZ22/計算_基本取引表!AZ$133, 計算_投入係数表!AZ22)</f>
        <v>#DIV/0!</v>
      </c>
      <c r="BA161" s="194" t="e">
        <f>IF(BA$142="分類不明", 計算_基本取引表!BA22/計算_基本取引表!BA$133, 計算_投入係数表!BA22)</f>
        <v>#DIV/0!</v>
      </c>
      <c r="BB161" s="194" t="e">
        <f>IF(BB$142="分類不明", 計算_基本取引表!BB22/計算_基本取引表!BB$133, 計算_投入係数表!BB22)</f>
        <v>#DIV/0!</v>
      </c>
      <c r="BC161" s="194" t="e">
        <f>IF(BC$142="分類不明", 計算_基本取引表!BC22/計算_基本取引表!BC$133, 計算_投入係数表!BC22)</f>
        <v>#DIV/0!</v>
      </c>
      <c r="BD161" s="194" t="e">
        <f>IF(BD$142="分類不明", 計算_基本取引表!BD22/計算_基本取引表!BD$133, 計算_投入係数表!BD22)</f>
        <v>#DIV/0!</v>
      </c>
      <c r="BE161" s="194" t="e">
        <f>IF(BE$142="分類不明", 計算_基本取引表!BE22/計算_基本取引表!BE$133, 計算_投入係数表!BE22)</f>
        <v>#DIV/0!</v>
      </c>
      <c r="BF161" s="194" t="e">
        <f>IF(BF$142="分類不明", 計算_基本取引表!BF22/計算_基本取引表!BF$133, 計算_投入係数表!BF22)</f>
        <v>#DIV/0!</v>
      </c>
      <c r="BG161" s="194" t="e">
        <f>IF(BG$142="分類不明", 計算_基本取引表!BG22/計算_基本取引表!BG$133, 計算_投入係数表!BG22)</f>
        <v>#DIV/0!</v>
      </c>
      <c r="BH161" s="194" t="e">
        <f>IF(BH$142="分類不明", 計算_基本取引表!BH22/計算_基本取引表!BH$133, 計算_投入係数表!BH22)</f>
        <v>#DIV/0!</v>
      </c>
      <c r="BI161" s="194" t="e">
        <f>IF(BI$142="分類不明", 計算_基本取引表!BI22/計算_基本取引表!BI$133, 計算_投入係数表!BI22)</f>
        <v>#DIV/0!</v>
      </c>
      <c r="BJ161" s="194" t="e">
        <f>IF(BJ$142="分類不明", 計算_基本取引表!BJ22/計算_基本取引表!BJ$133, 計算_投入係数表!BJ22)</f>
        <v>#DIV/0!</v>
      </c>
      <c r="BK161" s="194" t="e">
        <f>IF(BK$142="分類不明", 計算_基本取引表!BK22/計算_基本取引表!BK$133, 計算_投入係数表!BK22)</f>
        <v>#DIV/0!</v>
      </c>
      <c r="BL161" s="194" t="e">
        <f>IF(BL$142="分類不明", 計算_基本取引表!BL22/計算_基本取引表!BL$133, 計算_投入係数表!BL22)</f>
        <v>#DIV/0!</v>
      </c>
      <c r="BM161" s="194" t="e">
        <f>IF(BM$142="分類不明", 計算_基本取引表!BM22/計算_基本取引表!BM$133, 計算_投入係数表!BM22)</f>
        <v>#DIV/0!</v>
      </c>
      <c r="BN161" s="194" t="e">
        <f>IF(BN$142="分類不明", 計算_基本取引表!BN22/計算_基本取引表!BN$133, 計算_投入係数表!BN22)</f>
        <v>#DIV/0!</v>
      </c>
      <c r="BO161" s="194" t="e">
        <f>IF(BO$142="分類不明", 計算_基本取引表!BO22/計算_基本取引表!BO$133, 計算_投入係数表!BO22)</f>
        <v>#DIV/0!</v>
      </c>
      <c r="BP161" s="194" t="e">
        <f>IF(BP$142="分類不明", 計算_基本取引表!BP22/計算_基本取引表!BP$133, 計算_投入係数表!BP22)</f>
        <v>#DIV/0!</v>
      </c>
      <c r="BQ161" s="194" t="e">
        <f>IF(BQ$142="分類不明", 計算_基本取引表!BQ22/計算_基本取引表!BQ$133, 計算_投入係数表!BQ22)</f>
        <v>#DIV/0!</v>
      </c>
      <c r="BR161" s="194" t="e">
        <f>IF(BR$142="分類不明", 計算_基本取引表!BR22/計算_基本取引表!BR$133, 計算_投入係数表!BR22)</f>
        <v>#DIV/0!</v>
      </c>
      <c r="BS161" s="194" t="e">
        <f>IF(BS$142="分類不明", 計算_基本取引表!BS22/計算_基本取引表!BS$133, 計算_投入係数表!BS22)</f>
        <v>#DIV/0!</v>
      </c>
      <c r="BT161" s="194" t="e">
        <f>IF(BT$142="分類不明", 計算_基本取引表!BT22/計算_基本取引表!BT$133, 計算_投入係数表!BT22)</f>
        <v>#DIV/0!</v>
      </c>
      <c r="BU161" s="194" t="e">
        <f>IF(BU$142="分類不明", 計算_基本取引表!BU22/計算_基本取引表!BU$133, 計算_投入係数表!BU22)</f>
        <v>#DIV/0!</v>
      </c>
      <c r="BV161" s="194" t="e">
        <f>IF(BV$142="分類不明", 計算_基本取引表!BV22/計算_基本取引表!BV$133, 計算_投入係数表!BV22)</f>
        <v>#DIV/0!</v>
      </c>
      <c r="BW161" s="194" t="e">
        <f>IF(BW$142="分類不明", 計算_基本取引表!BW22/計算_基本取引表!BW$133, 計算_投入係数表!BW22)</f>
        <v>#DIV/0!</v>
      </c>
      <c r="BX161" s="194" t="e">
        <f>IF(BX$142="分類不明", 計算_基本取引表!BX22/計算_基本取引表!BX$133, 計算_投入係数表!BX22)</f>
        <v>#DIV/0!</v>
      </c>
      <c r="BY161" s="194" t="e">
        <f>IF(BY$142="分類不明", 計算_基本取引表!BY22/計算_基本取引表!BY$133, 計算_投入係数表!BY22)</f>
        <v>#DIV/0!</v>
      </c>
      <c r="BZ161" s="194" t="e">
        <f>IF(BZ$142="分類不明", 計算_基本取引表!BZ22/計算_基本取引表!BZ$133, 計算_投入係数表!BZ22)</f>
        <v>#DIV/0!</v>
      </c>
      <c r="CA161" s="194" t="e">
        <f>IF(CA$142="分類不明", 計算_基本取引表!CA22/計算_基本取引表!CA$133, 計算_投入係数表!CA22)</f>
        <v>#DIV/0!</v>
      </c>
      <c r="CB161" s="194" t="e">
        <f>IF(CB$142="分類不明", 計算_基本取引表!CB22/計算_基本取引表!CB$133, 計算_投入係数表!CB22)</f>
        <v>#DIV/0!</v>
      </c>
      <c r="CC161" s="194" t="e">
        <f>IF(CC$142="分類不明", 計算_基本取引表!CC22/計算_基本取引表!CC$133, 計算_投入係数表!CC22)</f>
        <v>#DIV/0!</v>
      </c>
      <c r="CD161" s="194" t="e">
        <f>IF(CD$142="分類不明", 計算_基本取引表!CD22/計算_基本取引表!CD$133, 計算_投入係数表!CD22)</f>
        <v>#DIV/0!</v>
      </c>
      <c r="CE161" s="194" t="e">
        <f>IF(CE$142="分類不明", 計算_基本取引表!CE22/計算_基本取引表!CE$133, 計算_投入係数表!CE22)</f>
        <v>#DIV/0!</v>
      </c>
      <c r="CF161" s="194" t="e">
        <f>IF(CF$142="分類不明", 計算_基本取引表!CF22/計算_基本取引表!CF$133, 計算_投入係数表!CF22)</f>
        <v>#DIV/0!</v>
      </c>
      <c r="CG161" s="194" t="e">
        <f>IF(CG$142="分類不明", 計算_基本取引表!CG22/計算_基本取引表!CG$133, 計算_投入係数表!CG22)</f>
        <v>#DIV/0!</v>
      </c>
      <c r="CH161" s="194" t="e">
        <f>IF(CH$142="分類不明", 計算_基本取引表!CH22/計算_基本取引表!CH$133, 計算_投入係数表!CH22)</f>
        <v>#DIV/0!</v>
      </c>
      <c r="CI161" s="194" t="e">
        <f>IF(CI$142="分類不明", 計算_基本取引表!CI22/計算_基本取引表!CI$133, 計算_投入係数表!CI22)</f>
        <v>#DIV/0!</v>
      </c>
      <c r="CJ161" s="194" t="e">
        <f>IF(CJ$142="分類不明", 計算_基本取引表!CJ22/計算_基本取引表!CJ$133, 計算_投入係数表!CJ22)</f>
        <v>#DIV/0!</v>
      </c>
      <c r="CK161" s="194" t="e">
        <f>IF(CK$142="分類不明", 計算_基本取引表!CK22/計算_基本取引表!CK$133, 計算_投入係数表!CK22)</f>
        <v>#DIV/0!</v>
      </c>
      <c r="CL161" s="194" t="e">
        <f>IF(CL$142="分類不明", 計算_基本取引表!CL22/計算_基本取引表!CL$133, 計算_投入係数表!CL22)</f>
        <v>#DIV/0!</v>
      </c>
      <c r="CM161" s="194" t="e">
        <f>IF(CM$142="分類不明", 計算_基本取引表!CM22/計算_基本取引表!CM$133, 計算_投入係数表!CM22)</f>
        <v>#DIV/0!</v>
      </c>
      <c r="CN161" s="194" t="e">
        <f>IF(CN$142="分類不明", 計算_基本取引表!CN22/計算_基本取引表!CN$133, 計算_投入係数表!CN22)</f>
        <v>#DIV/0!</v>
      </c>
      <c r="CO161" s="194" t="e">
        <f>IF(CO$142="分類不明", 計算_基本取引表!CO22/計算_基本取引表!CO$133, 計算_投入係数表!CO22)</f>
        <v>#DIV/0!</v>
      </c>
      <c r="CP161" s="194" t="e">
        <f>IF(CP$142="分類不明", 計算_基本取引表!CP22/計算_基本取引表!CP$133, 計算_投入係数表!CP22)</f>
        <v>#DIV/0!</v>
      </c>
      <c r="CQ161" s="194" t="e">
        <f>IF(CQ$142="分類不明", 計算_基本取引表!CQ22/計算_基本取引表!CQ$133, 計算_投入係数表!CQ22)</f>
        <v>#DIV/0!</v>
      </c>
      <c r="CR161" s="194" t="e">
        <f>IF(CR$142="分類不明", 計算_基本取引表!CR22/計算_基本取引表!CR$133, 計算_投入係数表!CR22)</f>
        <v>#DIV/0!</v>
      </c>
      <c r="CS161" s="194" t="e">
        <f>IF(CS$142="分類不明", 計算_基本取引表!CS22/計算_基本取引表!CS$133, 計算_投入係数表!CS22)</f>
        <v>#DIV/0!</v>
      </c>
      <c r="CT161" s="194" t="e">
        <f>IF(CT$142="分類不明", 計算_基本取引表!CT22/計算_基本取引表!CT$133, 計算_投入係数表!CT22)</f>
        <v>#DIV/0!</v>
      </c>
      <c r="CU161" s="194" t="e">
        <f>IF(CU$142="分類不明", 計算_基本取引表!CU22/計算_基本取引表!CU$133, 計算_投入係数表!CU22)</f>
        <v>#DIV/0!</v>
      </c>
      <c r="CV161" s="194" t="e">
        <f>IF(CV$142="分類不明", 計算_基本取引表!CV22/計算_基本取引表!CV$133, 計算_投入係数表!CV22)</f>
        <v>#DIV/0!</v>
      </c>
      <c r="CW161" s="194" t="e">
        <f>IF(CW$142="分類不明", 計算_基本取引表!CW22/計算_基本取引表!CW$133, 計算_投入係数表!CW22)</f>
        <v>#DIV/0!</v>
      </c>
      <c r="CX161" s="194" t="e">
        <f>IF(CX$142="分類不明", 計算_基本取引表!CX22/計算_基本取引表!CX$133, 計算_投入係数表!CX22)</f>
        <v>#DIV/0!</v>
      </c>
      <c r="CY161" s="194" t="e">
        <f>IF(CY$142="分類不明", 計算_基本取引表!CY22/計算_基本取引表!CY$133, 計算_投入係数表!CY22)</f>
        <v>#DIV/0!</v>
      </c>
      <c r="CZ161" s="194" t="e">
        <f>IF(CZ$142="分類不明", 計算_基本取引表!CZ22/計算_基本取引表!CZ$133, 計算_投入係数表!CZ22)</f>
        <v>#DIV/0!</v>
      </c>
      <c r="DA161" s="194" t="e">
        <f>IF(DA$142="分類不明", 計算_基本取引表!DA22/計算_基本取引表!DA$133, 計算_投入係数表!DA22)</f>
        <v>#DIV/0!</v>
      </c>
      <c r="DB161" s="194" t="e">
        <f>IF(DB$142="分類不明", 計算_基本取引表!DB22/計算_基本取引表!DB$133, 計算_投入係数表!DB22)</f>
        <v>#DIV/0!</v>
      </c>
      <c r="DC161" s="194" t="e">
        <f>IF(DC$142="分類不明", 計算_基本取引表!DC22/計算_基本取引表!DC$133, 計算_投入係数表!DC22)</f>
        <v>#DIV/0!</v>
      </c>
      <c r="DD161" s="194" t="e">
        <f>IF(DD$142="分類不明", 計算_基本取引表!DD22/計算_基本取引表!DD$133, 計算_投入係数表!DD22)</f>
        <v>#DIV/0!</v>
      </c>
      <c r="DE161" s="194" t="e">
        <f>IF(DE$142="分類不明", 計算_基本取引表!DE22/計算_基本取引表!DE$133, 計算_投入係数表!DE22)</f>
        <v>#DIV/0!</v>
      </c>
      <c r="DF161" s="194" t="e">
        <f>IF(DF$142="分類不明", 計算_基本取引表!DF22/計算_基本取引表!DF$133, 計算_投入係数表!DF22)</f>
        <v>#DIV/0!</v>
      </c>
      <c r="DG161" s="194" t="e">
        <f>IF(DG$142="分類不明", 計算_基本取引表!DG22/計算_基本取引表!DG$133, 計算_投入係数表!DG22)</f>
        <v>#DIV/0!</v>
      </c>
      <c r="DH161" s="194" t="e">
        <f>IF(DH$142="分類不明", 計算_基本取引表!DH22/計算_基本取引表!DH$133, 計算_投入係数表!DH22)</f>
        <v>#DIV/0!</v>
      </c>
      <c r="DI161" s="194" t="e">
        <f>IF(DI$142="分類不明", 計算_基本取引表!DI22/計算_基本取引表!DI$133, 計算_投入係数表!DI22)</f>
        <v>#DIV/0!</v>
      </c>
      <c r="DJ161" s="194" t="e">
        <f>IF(DJ$142="分類不明", 計算_基本取引表!DJ22/計算_基本取引表!DJ$133, 計算_投入係数表!DJ22)</f>
        <v>#DIV/0!</v>
      </c>
      <c r="DK161" s="194" t="e">
        <f>IF(DK$142="分類不明", 計算_基本取引表!DK22/計算_基本取引表!DK$133, 計算_投入係数表!DK22)</f>
        <v>#DIV/0!</v>
      </c>
      <c r="DL161" s="194" t="e">
        <f>IF(DL$142="分類不明", 計算_基本取引表!DL22/計算_基本取引表!DL$133, 計算_投入係数表!DL22)</f>
        <v>#DIV/0!</v>
      </c>
      <c r="DM161" s="194" t="e">
        <f>IF(DM$142="分類不明", 計算_基本取引表!DM22/計算_基本取引表!DM$133, 計算_投入係数表!DM22)</f>
        <v>#DIV/0!</v>
      </c>
      <c r="DN161" s="194" t="e">
        <f>IF(DN$142="分類不明", 計算_基本取引表!DN22/計算_基本取引表!DN$133, 計算_投入係数表!DN22)</f>
        <v>#DIV/0!</v>
      </c>
      <c r="DO161" s="194" t="e">
        <f>IF(DO$142="分類不明", 計算_基本取引表!DO22/計算_基本取引表!DO$133, 計算_投入係数表!DO22)</f>
        <v>#DIV/0!</v>
      </c>
      <c r="DP161" s="194" t="e">
        <f>IF(DP$142="分類不明", 計算_基本取引表!DP22/計算_基本取引表!DP$133, 計算_投入係数表!DP22)</f>
        <v>#DIV/0!</v>
      </c>
      <c r="DQ161" s="194" t="e">
        <f>IF(DQ$142="分類不明", 計算_基本取引表!DQ22/計算_基本取引表!DQ$133, 計算_投入係数表!DQ22)</f>
        <v>#DIV/0!</v>
      </c>
      <c r="DR161" s="194" t="e">
        <f>IF(DR$142="分類不明", 計算_基本取引表!DR22/計算_基本取引表!DR$133, 計算_投入係数表!DR22)</f>
        <v>#DIV/0!</v>
      </c>
      <c r="DS161" s="194" t="e">
        <f>IF(DS$142="分類不明", 計算_基本取引表!DS22/計算_基本取引表!DS$133, 計算_投入係数表!DS22)</f>
        <v>#DIV/0!</v>
      </c>
      <c r="DT161" s="23">
        <f ca="1">計算_基本取引表!DT22/計算_基本取引表!DT$133</f>
        <v>0</v>
      </c>
    </row>
    <row r="162" spans="2:124" x14ac:dyDescent="0.25">
      <c r="B162" s="53">
        <v>20</v>
      </c>
      <c r="C162" s="198" t="str">
        <v>-</v>
      </c>
      <c r="D162" s="199">
        <f>IF(D$142="分類不明", 計算_基本取引表!D23/計算_基本取引表!D$133, 計算_投入係数表!D23)</f>
        <v>0</v>
      </c>
      <c r="E162" s="200">
        <f>IF(E$142="分類不明", 計算_基本取引表!E23/計算_基本取引表!E$133, 計算_投入係数表!E23)</f>
        <v>0</v>
      </c>
      <c r="F162" s="200">
        <f>IF(F$142="分類不明", 計算_基本取引表!F23/計算_基本取引表!F$133, 計算_投入係数表!F23)</f>
        <v>0</v>
      </c>
      <c r="G162" s="200">
        <f>IF(G$142="分類不明", 計算_基本取引表!G23/計算_基本取引表!G$133, 計算_投入係数表!G23)</f>
        <v>0</v>
      </c>
      <c r="H162" s="200">
        <f>IF(H$142="分類不明", 計算_基本取引表!H23/計算_基本取引表!H$133, 計算_投入係数表!H23)</f>
        <v>0</v>
      </c>
      <c r="I162" s="200">
        <f>IF(I$142="分類不明", 計算_基本取引表!I23/計算_基本取引表!I$133, 計算_投入係数表!I23)</f>
        <v>0</v>
      </c>
      <c r="J162" s="200">
        <f>IF(J$142="分類不明", 計算_基本取引表!J23/計算_基本取引表!J$133, 計算_投入係数表!J23)</f>
        <v>0</v>
      </c>
      <c r="K162" s="200">
        <f>IF(K$142="分類不明", 計算_基本取引表!K23/計算_基本取引表!K$133, 計算_投入係数表!K23)</f>
        <v>0</v>
      </c>
      <c r="L162" s="200">
        <f>IF(L$142="分類不明", 計算_基本取引表!L23/計算_基本取引表!L$133, 計算_投入係数表!L23)</f>
        <v>0</v>
      </c>
      <c r="M162" s="200">
        <f>IF(M$142="分類不明", 計算_基本取引表!M23/計算_基本取引表!M$133, 計算_投入係数表!M23)</f>
        <v>0</v>
      </c>
      <c r="N162" s="200">
        <f>IF(N$142="分類不明", 計算_基本取引表!N23/計算_基本取引表!N$133, 計算_投入係数表!N23)</f>
        <v>0</v>
      </c>
      <c r="O162" s="200">
        <f>IF(O$142="分類不明", 計算_基本取引表!O23/計算_基本取引表!O$133, 計算_投入係数表!O23)</f>
        <v>0</v>
      </c>
      <c r="P162" s="200" t="e">
        <f ca="1">IF(P$142="分類不明", 計算_基本取引表!P23/計算_基本取引表!P$133, 計算_投入係数表!P23)</f>
        <v>#DIV/0!</v>
      </c>
      <c r="Q162" s="200" t="e">
        <f>IF(Q$142="分類不明", 計算_基本取引表!Q23/計算_基本取引表!Q$133, 計算_投入係数表!Q23)</f>
        <v>#DIV/0!</v>
      </c>
      <c r="R162" s="200" t="e">
        <f>IF(R$142="分類不明", 計算_基本取引表!R23/計算_基本取引表!R$133, 計算_投入係数表!R23)</f>
        <v>#DIV/0!</v>
      </c>
      <c r="S162" s="200" t="e">
        <f>IF(S$142="分類不明", 計算_基本取引表!S23/計算_基本取引表!S$133, 計算_投入係数表!S23)</f>
        <v>#DIV/0!</v>
      </c>
      <c r="T162" s="200" t="e">
        <f>IF(T$142="分類不明", 計算_基本取引表!T23/計算_基本取引表!T$133, 計算_投入係数表!T23)</f>
        <v>#DIV/0!</v>
      </c>
      <c r="U162" s="200" t="e">
        <f>IF(U$142="分類不明", 計算_基本取引表!U23/計算_基本取引表!U$133, 計算_投入係数表!U23)</f>
        <v>#DIV/0!</v>
      </c>
      <c r="V162" s="200" t="e">
        <f>IF(V$142="分類不明", 計算_基本取引表!V23/計算_基本取引表!V$133, 計算_投入係数表!V23)</f>
        <v>#DIV/0!</v>
      </c>
      <c r="W162" s="200" t="e">
        <f>IF(W$142="分類不明", 計算_基本取引表!W23/計算_基本取引表!W$133, 計算_投入係数表!W23)</f>
        <v>#DIV/0!</v>
      </c>
      <c r="X162" s="200" t="e">
        <f>IF(X$142="分類不明", 計算_基本取引表!X23/計算_基本取引表!X$133, 計算_投入係数表!X23)</f>
        <v>#DIV/0!</v>
      </c>
      <c r="Y162" s="200" t="e">
        <f>IF(Y$142="分類不明", 計算_基本取引表!Y23/計算_基本取引表!Y$133, 計算_投入係数表!Y23)</f>
        <v>#DIV/0!</v>
      </c>
      <c r="Z162" s="200" t="e">
        <f>IF(Z$142="分類不明", 計算_基本取引表!Z23/計算_基本取引表!Z$133, 計算_投入係数表!Z23)</f>
        <v>#DIV/0!</v>
      </c>
      <c r="AA162" s="200" t="e">
        <f>IF(AA$142="分類不明", 計算_基本取引表!AA23/計算_基本取引表!AA$133, 計算_投入係数表!AA23)</f>
        <v>#DIV/0!</v>
      </c>
      <c r="AB162" s="200" t="e">
        <f>IF(AB$142="分類不明", 計算_基本取引表!AB23/計算_基本取引表!AB$133, 計算_投入係数表!AB23)</f>
        <v>#DIV/0!</v>
      </c>
      <c r="AC162" s="200" t="e">
        <f>IF(AC$142="分類不明", 計算_基本取引表!AC23/計算_基本取引表!AC$133, 計算_投入係数表!AC23)</f>
        <v>#DIV/0!</v>
      </c>
      <c r="AD162" s="200" t="e">
        <f>IF(AD$142="分類不明", 計算_基本取引表!AD23/計算_基本取引表!AD$133, 計算_投入係数表!AD23)</f>
        <v>#DIV/0!</v>
      </c>
      <c r="AE162" s="200" t="e">
        <f>IF(AE$142="分類不明", 計算_基本取引表!AE23/計算_基本取引表!AE$133, 計算_投入係数表!AE23)</f>
        <v>#DIV/0!</v>
      </c>
      <c r="AF162" s="200" t="e">
        <f>IF(AF$142="分類不明", 計算_基本取引表!AF23/計算_基本取引表!AF$133, 計算_投入係数表!AF23)</f>
        <v>#DIV/0!</v>
      </c>
      <c r="AG162" s="200" t="e">
        <f>IF(AG$142="分類不明", 計算_基本取引表!AG23/計算_基本取引表!AG$133, 計算_投入係数表!AG23)</f>
        <v>#DIV/0!</v>
      </c>
      <c r="AH162" s="200" t="e">
        <f>IF(AH$142="分類不明", 計算_基本取引表!AH23/計算_基本取引表!AH$133, 計算_投入係数表!AH23)</f>
        <v>#DIV/0!</v>
      </c>
      <c r="AI162" s="200" t="e">
        <f>IF(AI$142="分類不明", 計算_基本取引表!AI23/計算_基本取引表!AI$133, 計算_投入係数表!AI23)</f>
        <v>#DIV/0!</v>
      </c>
      <c r="AJ162" s="200" t="e">
        <f>IF(AJ$142="分類不明", 計算_基本取引表!AJ23/計算_基本取引表!AJ$133, 計算_投入係数表!AJ23)</f>
        <v>#DIV/0!</v>
      </c>
      <c r="AK162" s="200" t="e">
        <f>IF(AK$142="分類不明", 計算_基本取引表!AK23/計算_基本取引表!AK$133, 計算_投入係数表!AK23)</f>
        <v>#DIV/0!</v>
      </c>
      <c r="AL162" s="200" t="e">
        <f>IF(AL$142="分類不明", 計算_基本取引表!AL23/計算_基本取引表!AL$133, 計算_投入係数表!AL23)</f>
        <v>#DIV/0!</v>
      </c>
      <c r="AM162" s="200" t="e">
        <f>IF(AM$142="分類不明", 計算_基本取引表!AM23/計算_基本取引表!AM$133, 計算_投入係数表!AM23)</f>
        <v>#DIV/0!</v>
      </c>
      <c r="AN162" s="200" t="e">
        <f>IF(AN$142="分類不明", 計算_基本取引表!AN23/計算_基本取引表!AN$133, 計算_投入係数表!AN23)</f>
        <v>#DIV/0!</v>
      </c>
      <c r="AO162" s="200" t="e">
        <f>IF(AO$142="分類不明", 計算_基本取引表!AO23/計算_基本取引表!AO$133, 計算_投入係数表!AO23)</f>
        <v>#DIV/0!</v>
      </c>
      <c r="AP162" s="200" t="e">
        <f>IF(AP$142="分類不明", 計算_基本取引表!AP23/計算_基本取引表!AP$133, 計算_投入係数表!AP23)</f>
        <v>#DIV/0!</v>
      </c>
      <c r="AQ162" s="200" t="e">
        <f>IF(AQ$142="分類不明", 計算_基本取引表!AQ23/計算_基本取引表!AQ$133, 計算_投入係数表!AQ23)</f>
        <v>#DIV/0!</v>
      </c>
      <c r="AR162" s="200" t="e">
        <f>IF(AR$142="分類不明", 計算_基本取引表!AR23/計算_基本取引表!AR$133, 計算_投入係数表!AR23)</f>
        <v>#DIV/0!</v>
      </c>
      <c r="AS162" s="200" t="e">
        <f>IF(AS$142="分類不明", 計算_基本取引表!AS23/計算_基本取引表!AS$133, 計算_投入係数表!AS23)</f>
        <v>#DIV/0!</v>
      </c>
      <c r="AT162" s="200" t="e">
        <f>IF(AT$142="分類不明", 計算_基本取引表!AT23/計算_基本取引表!AT$133, 計算_投入係数表!AT23)</f>
        <v>#DIV/0!</v>
      </c>
      <c r="AU162" s="200" t="e">
        <f>IF(AU$142="分類不明", 計算_基本取引表!AU23/計算_基本取引表!AU$133, 計算_投入係数表!AU23)</f>
        <v>#DIV/0!</v>
      </c>
      <c r="AV162" s="200" t="e">
        <f>IF(AV$142="分類不明", 計算_基本取引表!AV23/計算_基本取引表!AV$133, 計算_投入係数表!AV23)</f>
        <v>#DIV/0!</v>
      </c>
      <c r="AW162" s="200" t="e">
        <f>IF(AW$142="分類不明", 計算_基本取引表!AW23/計算_基本取引表!AW$133, 計算_投入係数表!AW23)</f>
        <v>#DIV/0!</v>
      </c>
      <c r="AX162" s="200" t="e">
        <f>IF(AX$142="分類不明", 計算_基本取引表!AX23/計算_基本取引表!AX$133, 計算_投入係数表!AX23)</f>
        <v>#DIV/0!</v>
      </c>
      <c r="AY162" s="200" t="e">
        <f>IF(AY$142="分類不明", 計算_基本取引表!AY23/計算_基本取引表!AY$133, 計算_投入係数表!AY23)</f>
        <v>#DIV/0!</v>
      </c>
      <c r="AZ162" s="200" t="e">
        <f>IF(AZ$142="分類不明", 計算_基本取引表!AZ23/計算_基本取引表!AZ$133, 計算_投入係数表!AZ23)</f>
        <v>#DIV/0!</v>
      </c>
      <c r="BA162" s="200" t="e">
        <f>IF(BA$142="分類不明", 計算_基本取引表!BA23/計算_基本取引表!BA$133, 計算_投入係数表!BA23)</f>
        <v>#DIV/0!</v>
      </c>
      <c r="BB162" s="200" t="e">
        <f>IF(BB$142="分類不明", 計算_基本取引表!BB23/計算_基本取引表!BB$133, 計算_投入係数表!BB23)</f>
        <v>#DIV/0!</v>
      </c>
      <c r="BC162" s="200" t="e">
        <f>IF(BC$142="分類不明", 計算_基本取引表!BC23/計算_基本取引表!BC$133, 計算_投入係数表!BC23)</f>
        <v>#DIV/0!</v>
      </c>
      <c r="BD162" s="200" t="e">
        <f>IF(BD$142="分類不明", 計算_基本取引表!BD23/計算_基本取引表!BD$133, 計算_投入係数表!BD23)</f>
        <v>#DIV/0!</v>
      </c>
      <c r="BE162" s="200" t="e">
        <f>IF(BE$142="分類不明", 計算_基本取引表!BE23/計算_基本取引表!BE$133, 計算_投入係数表!BE23)</f>
        <v>#DIV/0!</v>
      </c>
      <c r="BF162" s="200" t="e">
        <f>IF(BF$142="分類不明", 計算_基本取引表!BF23/計算_基本取引表!BF$133, 計算_投入係数表!BF23)</f>
        <v>#DIV/0!</v>
      </c>
      <c r="BG162" s="200" t="e">
        <f>IF(BG$142="分類不明", 計算_基本取引表!BG23/計算_基本取引表!BG$133, 計算_投入係数表!BG23)</f>
        <v>#DIV/0!</v>
      </c>
      <c r="BH162" s="200" t="e">
        <f>IF(BH$142="分類不明", 計算_基本取引表!BH23/計算_基本取引表!BH$133, 計算_投入係数表!BH23)</f>
        <v>#DIV/0!</v>
      </c>
      <c r="BI162" s="200" t="e">
        <f>IF(BI$142="分類不明", 計算_基本取引表!BI23/計算_基本取引表!BI$133, 計算_投入係数表!BI23)</f>
        <v>#DIV/0!</v>
      </c>
      <c r="BJ162" s="200" t="e">
        <f>IF(BJ$142="分類不明", 計算_基本取引表!BJ23/計算_基本取引表!BJ$133, 計算_投入係数表!BJ23)</f>
        <v>#DIV/0!</v>
      </c>
      <c r="BK162" s="200" t="e">
        <f>IF(BK$142="分類不明", 計算_基本取引表!BK23/計算_基本取引表!BK$133, 計算_投入係数表!BK23)</f>
        <v>#DIV/0!</v>
      </c>
      <c r="BL162" s="200" t="e">
        <f>IF(BL$142="分類不明", 計算_基本取引表!BL23/計算_基本取引表!BL$133, 計算_投入係数表!BL23)</f>
        <v>#DIV/0!</v>
      </c>
      <c r="BM162" s="200" t="e">
        <f>IF(BM$142="分類不明", 計算_基本取引表!BM23/計算_基本取引表!BM$133, 計算_投入係数表!BM23)</f>
        <v>#DIV/0!</v>
      </c>
      <c r="BN162" s="200" t="e">
        <f>IF(BN$142="分類不明", 計算_基本取引表!BN23/計算_基本取引表!BN$133, 計算_投入係数表!BN23)</f>
        <v>#DIV/0!</v>
      </c>
      <c r="BO162" s="200" t="e">
        <f>IF(BO$142="分類不明", 計算_基本取引表!BO23/計算_基本取引表!BO$133, 計算_投入係数表!BO23)</f>
        <v>#DIV/0!</v>
      </c>
      <c r="BP162" s="200" t="e">
        <f>IF(BP$142="分類不明", 計算_基本取引表!BP23/計算_基本取引表!BP$133, 計算_投入係数表!BP23)</f>
        <v>#DIV/0!</v>
      </c>
      <c r="BQ162" s="200" t="e">
        <f>IF(BQ$142="分類不明", 計算_基本取引表!BQ23/計算_基本取引表!BQ$133, 計算_投入係数表!BQ23)</f>
        <v>#DIV/0!</v>
      </c>
      <c r="BR162" s="200" t="e">
        <f>IF(BR$142="分類不明", 計算_基本取引表!BR23/計算_基本取引表!BR$133, 計算_投入係数表!BR23)</f>
        <v>#DIV/0!</v>
      </c>
      <c r="BS162" s="200" t="e">
        <f>IF(BS$142="分類不明", 計算_基本取引表!BS23/計算_基本取引表!BS$133, 計算_投入係数表!BS23)</f>
        <v>#DIV/0!</v>
      </c>
      <c r="BT162" s="200" t="e">
        <f>IF(BT$142="分類不明", 計算_基本取引表!BT23/計算_基本取引表!BT$133, 計算_投入係数表!BT23)</f>
        <v>#DIV/0!</v>
      </c>
      <c r="BU162" s="200" t="e">
        <f>IF(BU$142="分類不明", 計算_基本取引表!BU23/計算_基本取引表!BU$133, 計算_投入係数表!BU23)</f>
        <v>#DIV/0!</v>
      </c>
      <c r="BV162" s="200" t="e">
        <f>IF(BV$142="分類不明", 計算_基本取引表!BV23/計算_基本取引表!BV$133, 計算_投入係数表!BV23)</f>
        <v>#DIV/0!</v>
      </c>
      <c r="BW162" s="200" t="e">
        <f>IF(BW$142="分類不明", 計算_基本取引表!BW23/計算_基本取引表!BW$133, 計算_投入係数表!BW23)</f>
        <v>#DIV/0!</v>
      </c>
      <c r="BX162" s="200" t="e">
        <f>IF(BX$142="分類不明", 計算_基本取引表!BX23/計算_基本取引表!BX$133, 計算_投入係数表!BX23)</f>
        <v>#DIV/0!</v>
      </c>
      <c r="BY162" s="200" t="e">
        <f>IF(BY$142="分類不明", 計算_基本取引表!BY23/計算_基本取引表!BY$133, 計算_投入係数表!BY23)</f>
        <v>#DIV/0!</v>
      </c>
      <c r="BZ162" s="200" t="e">
        <f>IF(BZ$142="分類不明", 計算_基本取引表!BZ23/計算_基本取引表!BZ$133, 計算_投入係数表!BZ23)</f>
        <v>#DIV/0!</v>
      </c>
      <c r="CA162" s="200" t="e">
        <f>IF(CA$142="分類不明", 計算_基本取引表!CA23/計算_基本取引表!CA$133, 計算_投入係数表!CA23)</f>
        <v>#DIV/0!</v>
      </c>
      <c r="CB162" s="200" t="e">
        <f>IF(CB$142="分類不明", 計算_基本取引表!CB23/計算_基本取引表!CB$133, 計算_投入係数表!CB23)</f>
        <v>#DIV/0!</v>
      </c>
      <c r="CC162" s="200" t="e">
        <f>IF(CC$142="分類不明", 計算_基本取引表!CC23/計算_基本取引表!CC$133, 計算_投入係数表!CC23)</f>
        <v>#DIV/0!</v>
      </c>
      <c r="CD162" s="200" t="e">
        <f>IF(CD$142="分類不明", 計算_基本取引表!CD23/計算_基本取引表!CD$133, 計算_投入係数表!CD23)</f>
        <v>#DIV/0!</v>
      </c>
      <c r="CE162" s="200" t="e">
        <f>IF(CE$142="分類不明", 計算_基本取引表!CE23/計算_基本取引表!CE$133, 計算_投入係数表!CE23)</f>
        <v>#DIV/0!</v>
      </c>
      <c r="CF162" s="200" t="e">
        <f>IF(CF$142="分類不明", 計算_基本取引表!CF23/計算_基本取引表!CF$133, 計算_投入係数表!CF23)</f>
        <v>#DIV/0!</v>
      </c>
      <c r="CG162" s="200" t="e">
        <f>IF(CG$142="分類不明", 計算_基本取引表!CG23/計算_基本取引表!CG$133, 計算_投入係数表!CG23)</f>
        <v>#DIV/0!</v>
      </c>
      <c r="CH162" s="200" t="e">
        <f>IF(CH$142="分類不明", 計算_基本取引表!CH23/計算_基本取引表!CH$133, 計算_投入係数表!CH23)</f>
        <v>#DIV/0!</v>
      </c>
      <c r="CI162" s="200" t="e">
        <f>IF(CI$142="分類不明", 計算_基本取引表!CI23/計算_基本取引表!CI$133, 計算_投入係数表!CI23)</f>
        <v>#DIV/0!</v>
      </c>
      <c r="CJ162" s="200" t="e">
        <f>IF(CJ$142="分類不明", 計算_基本取引表!CJ23/計算_基本取引表!CJ$133, 計算_投入係数表!CJ23)</f>
        <v>#DIV/0!</v>
      </c>
      <c r="CK162" s="200" t="e">
        <f>IF(CK$142="分類不明", 計算_基本取引表!CK23/計算_基本取引表!CK$133, 計算_投入係数表!CK23)</f>
        <v>#DIV/0!</v>
      </c>
      <c r="CL162" s="200" t="e">
        <f>IF(CL$142="分類不明", 計算_基本取引表!CL23/計算_基本取引表!CL$133, 計算_投入係数表!CL23)</f>
        <v>#DIV/0!</v>
      </c>
      <c r="CM162" s="200" t="e">
        <f>IF(CM$142="分類不明", 計算_基本取引表!CM23/計算_基本取引表!CM$133, 計算_投入係数表!CM23)</f>
        <v>#DIV/0!</v>
      </c>
      <c r="CN162" s="200" t="e">
        <f>IF(CN$142="分類不明", 計算_基本取引表!CN23/計算_基本取引表!CN$133, 計算_投入係数表!CN23)</f>
        <v>#DIV/0!</v>
      </c>
      <c r="CO162" s="200" t="e">
        <f>IF(CO$142="分類不明", 計算_基本取引表!CO23/計算_基本取引表!CO$133, 計算_投入係数表!CO23)</f>
        <v>#DIV/0!</v>
      </c>
      <c r="CP162" s="200" t="e">
        <f>IF(CP$142="分類不明", 計算_基本取引表!CP23/計算_基本取引表!CP$133, 計算_投入係数表!CP23)</f>
        <v>#DIV/0!</v>
      </c>
      <c r="CQ162" s="200" t="e">
        <f>IF(CQ$142="分類不明", 計算_基本取引表!CQ23/計算_基本取引表!CQ$133, 計算_投入係数表!CQ23)</f>
        <v>#DIV/0!</v>
      </c>
      <c r="CR162" s="200" t="e">
        <f>IF(CR$142="分類不明", 計算_基本取引表!CR23/計算_基本取引表!CR$133, 計算_投入係数表!CR23)</f>
        <v>#DIV/0!</v>
      </c>
      <c r="CS162" s="200" t="e">
        <f>IF(CS$142="分類不明", 計算_基本取引表!CS23/計算_基本取引表!CS$133, 計算_投入係数表!CS23)</f>
        <v>#DIV/0!</v>
      </c>
      <c r="CT162" s="200" t="e">
        <f>IF(CT$142="分類不明", 計算_基本取引表!CT23/計算_基本取引表!CT$133, 計算_投入係数表!CT23)</f>
        <v>#DIV/0!</v>
      </c>
      <c r="CU162" s="200" t="e">
        <f>IF(CU$142="分類不明", 計算_基本取引表!CU23/計算_基本取引表!CU$133, 計算_投入係数表!CU23)</f>
        <v>#DIV/0!</v>
      </c>
      <c r="CV162" s="200" t="e">
        <f>IF(CV$142="分類不明", 計算_基本取引表!CV23/計算_基本取引表!CV$133, 計算_投入係数表!CV23)</f>
        <v>#DIV/0!</v>
      </c>
      <c r="CW162" s="200" t="e">
        <f>IF(CW$142="分類不明", 計算_基本取引表!CW23/計算_基本取引表!CW$133, 計算_投入係数表!CW23)</f>
        <v>#DIV/0!</v>
      </c>
      <c r="CX162" s="200" t="e">
        <f>IF(CX$142="分類不明", 計算_基本取引表!CX23/計算_基本取引表!CX$133, 計算_投入係数表!CX23)</f>
        <v>#DIV/0!</v>
      </c>
      <c r="CY162" s="200" t="e">
        <f>IF(CY$142="分類不明", 計算_基本取引表!CY23/計算_基本取引表!CY$133, 計算_投入係数表!CY23)</f>
        <v>#DIV/0!</v>
      </c>
      <c r="CZ162" s="200" t="e">
        <f>IF(CZ$142="分類不明", 計算_基本取引表!CZ23/計算_基本取引表!CZ$133, 計算_投入係数表!CZ23)</f>
        <v>#DIV/0!</v>
      </c>
      <c r="DA162" s="200" t="e">
        <f>IF(DA$142="分類不明", 計算_基本取引表!DA23/計算_基本取引表!DA$133, 計算_投入係数表!DA23)</f>
        <v>#DIV/0!</v>
      </c>
      <c r="DB162" s="200" t="e">
        <f>IF(DB$142="分類不明", 計算_基本取引表!DB23/計算_基本取引表!DB$133, 計算_投入係数表!DB23)</f>
        <v>#DIV/0!</v>
      </c>
      <c r="DC162" s="200" t="e">
        <f>IF(DC$142="分類不明", 計算_基本取引表!DC23/計算_基本取引表!DC$133, 計算_投入係数表!DC23)</f>
        <v>#DIV/0!</v>
      </c>
      <c r="DD162" s="200" t="e">
        <f>IF(DD$142="分類不明", 計算_基本取引表!DD23/計算_基本取引表!DD$133, 計算_投入係数表!DD23)</f>
        <v>#DIV/0!</v>
      </c>
      <c r="DE162" s="200" t="e">
        <f>IF(DE$142="分類不明", 計算_基本取引表!DE23/計算_基本取引表!DE$133, 計算_投入係数表!DE23)</f>
        <v>#DIV/0!</v>
      </c>
      <c r="DF162" s="200" t="e">
        <f>IF(DF$142="分類不明", 計算_基本取引表!DF23/計算_基本取引表!DF$133, 計算_投入係数表!DF23)</f>
        <v>#DIV/0!</v>
      </c>
      <c r="DG162" s="200" t="e">
        <f>IF(DG$142="分類不明", 計算_基本取引表!DG23/計算_基本取引表!DG$133, 計算_投入係数表!DG23)</f>
        <v>#DIV/0!</v>
      </c>
      <c r="DH162" s="200" t="e">
        <f>IF(DH$142="分類不明", 計算_基本取引表!DH23/計算_基本取引表!DH$133, 計算_投入係数表!DH23)</f>
        <v>#DIV/0!</v>
      </c>
      <c r="DI162" s="200" t="e">
        <f>IF(DI$142="分類不明", 計算_基本取引表!DI23/計算_基本取引表!DI$133, 計算_投入係数表!DI23)</f>
        <v>#DIV/0!</v>
      </c>
      <c r="DJ162" s="200" t="e">
        <f>IF(DJ$142="分類不明", 計算_基本取引表!DJ23/計算_基本取引表!DJ$133, 計算_投入係数表!DJ23)</f>
        <v>#DIV/0!</v>
      </c>
      <c r="DK162" s="200" t="e">
        <f>IF(DK$142="分類不明", 計算_基本取引表!DK23/計算_基本取引表!DK$133, 計算_投入係数表!DK23)</f>
        <v>#DIV/0!</v>
      </c>
      <c r="DL162" s="200" t="e">
        <f>IF(DL$142="分類不明", 計算_基本取引表!DL23/計算_基本取引表!DL$133, 計算_投入係数表!DL23)</f>
        <v>#DIV/0!</v>
      </c>
      <c r="DM162" s="200" t="e">
        <f>IF(DM$142="分類不明", 計算_基本取引表!DM23/計算_基本取引表!DM$133, 計算_投入係数表!DM23)</f>
        <v>#DIV/0!</v>
      </c>
      <c r="DN162" s="200" t="e">
        <f>IF(DN$142="分類不明", 計算_基本取引表!DN23/計算_基本取引表!DN$133, 計算_投入係数表!DN23)</f>
        <v>#DIV/0!</v>
      </c>
      <c r="DO162" s="200" t="e">
        <f>IF(DO$142="分類不明", 計算_基本取引表!DO23/計算_基本取引表!DO$133, 計算_投入係数表!DO23)</f>
        <v>#DIV/0!</v>
      </c>
      <c r="DP162" s="200" t="e">
        <f>IF(DP$142="分類不明", 計算_基本取引表!DP23/計算_基本取引表!DP$133, 計算_投入係数表!DP23)</f>
        <v>#DIV/0!</v>
      </c>
      <c r="DQ162" s="200" t="e">
        <f>IF(DQ$142="分類不明", 計算_基本取引表!DQ23/計算_基本取引表!DQ$133, 計算_投入係数表!DQ23)</f>
        <v>#DIV/0!</v>
      </c>
      <c r="DR162" s="200" t="e">
        <f>IF(DR$142="分類不明", 計算_基本取引表!DR23/計算_基本取引表!DR$133, 計算_投入係数表!DR23)</f>
        <v>#DIV/0!</v>
      </c>
      <c r="DS162" s="200" t="e">
        <f>IF(DS$142="分類不明", 計算_基本取引表!DS23/計算_基本取引表!DS$133, 計算_投入係数表!DS23)</f>
        <v>#DIV/0!</v>
      </c>
      <c r="DT162" s="25">
        <f ca="1">計算_基本取引表!DT23/計算_基本取引表!DT$133</f>
        <v>0</v>
      </c>
    </row>
    <row r="163" spans="2:124" x14ac:dyDescent="0.25">
      <c r="B163" s="53">
        <v>21</v>
      </c>
      <c r="C163" s="192" t="str">
        <v>-</v>
      </c>
      <c r="D163" s="193">
        <f>IF(D$142="分類不明", 計算_基本取引表!D24/計算_基本取引表!D$133, 計算_投入係数表!D24)</f>
        <v>0</v>
      </c>
      <c r="E163" s="194">
        <f>IF(E$142="分類不明", 計算_基本取引表!E24/計算_基本取引表!E$133, 計算_投入係数表!E24)</f>
        <v>0</v>
      </c>
      <c r="F163" s="194">
        <f>IF(F$142="分類不明", 計算_基本取引表!F24/計算_基本取引表!F$133, 計算_投入係数表!F24)</f>
        <v>0</v>
      </c>
      <c r="G163" s="194">
        <f>IF(G$142="分類不明", 計算_基本取引表!G24/計算_基本取引表!G$133, 計算_投入係数表!G24)</f>
        <v>0</v>
      </c>
      <c r="H163" s="194">
        <f>IF(H$142="分類不明", 計算_基本取引表!H24/計算_基本取引表!H$133, 計算_投入係数表!H24)</f>
        <v>0</v>
      </c>
      <c r="I163" s="194">
        <f>IF(I$142="分類不明", 計算_基本取引表!I24/計算_基本取引表!I$133, 計算_投入係数表!I24)</f>
        <v>0</v>
      </c>
      <c r="J163" s="194">
        <f>IF(J$142="分類不明", 計算_基本取引表!J24/計算_基本取引表!J$133, 計算_投入係数表!J24)</f>
        <v>0</v>
      </c>
      <c r="K163" s="194">
        <f>IF(K$142="分類不明", 計算_基本取引表!K24/計算_基本取引表!K$133, 計算_投入係数表!K24)</f>
        <v>0</v>
      </c>
      <c r="L163" s="194">
        <f>IF(L$142="分類不明", 計算_基本取引表!L24/計算_基本取引表!L$133, 計算_投入係数表!L24)</f>
        <v>0</v>
      </c>
      <c r="M163" s="194">
        <f>IF(M$142="分類不明", 計算_基本取引表!M24/計算_基本取引表!M$133, 計算_投入係数表!M24)</f>
        <v>0</v>
      </c>
      <c r="N163" s="194">
        <f>IF(N$142="分類不明", 計算_基本取引表!N24/計算_基本取引表!N$133, 計算_投入係数表!N24)</f>
        <v>0</v>
      </c>
      <c r="O163" s="194">
        <f>IF(O$142="分類不明", 計算_基本取引表!O24/計算_基本取引表!O$133, 計算_投入係数表!O24)</f>
        <v>0</v>
      </c>
      <c r="P163" s="194" t="e">
        <f ca="1">IF(P$142="分類不明", 計算_基本取引表!P24/計算_基本取引表!P$133, 計算_投入係数表!P24)</f>
        <v>#DIV/0!</v>
      </c>
      <c r="Q163" s="194" t="e">
        <f>IF(Q$142="分類不明", 計算_基本取引表!Q24/計算_基本取引表!Q$133, 計算_投入係数表!Q24)</f>
        <v>#DIV/0!</v>
      </c>
      <c r="R163" s="194" t="e">
        <f>IF(R$142="分類不明", 計算_基本取引表!R24/計算_基本取引表!R$133, 計算_投入係数表!R24)</f>
        <v>#DIV/0!</v>
      </c>
      <c r="S163" s="194" t="e">
        <f>IF(S$142="分類不明", 計算_基本取引表!S24/計算_基本取引表!S$133, 計算_投入係数表!S24)</f>
        <v>#DIV/0!</v>
      </c>
      <c r="T163" s="194" t="e">
        <f>IF(T$142="分類不明", 計算_基本取引表!T24/計算_基本取引表!T$133, 計算_投入係数表!T24)</f>
        <v>#DIV/0!</v>
      </c>
      <c r="U163" s="194" t="e">
        <f>IF(U$142="分類不明", 計算_基本取引表!U24/計算_基本取引表!U$133, 計算_投入係数表!U24)</f>
        <v>#DIV/0!</v>
      </c>
      <c r="V163" s="194" t="e">
        <f>IF(V$142="分類不明", 計算_基本取引表!V24/計算_基本取引表!V$133, 計算_投入係数表!V24)</f>
        <v>#DIV/0!</v>
      </c>
      <c r="W163" s="194" t="e">
        <f>IF(W$142="分類不明", 計算_基本取引表!W24/計算_基本取引表!W$133, 計算_投入係数表!W24)</f>
        <v>#DIV/0!</v>
      </c>
      <c r="X163" s="194" t="e">
        <f>IF(X$142="分類不明", 計算_基本取引表!X24/計算_基本取引表!X$133, 計算_投入係数表!X24)</f>
        <v>#DIV/0!</v>
      </c>
      <c r="Y163" s="194" t="e">
        <f>IF(Y$142="分類不明", 計算_基本取引表!Y24/計算_基本取引表!Y$133, 計算_投入係数表!Y24)</f>
        <v>#DIV/0!</v>
      </c>
      <c r="Z163" s="194" t="e">
        <f>IF(Z$142="分類不明", 計算_基本取引表!Z24/計算_基本取引表!Z$133, 計算_投入係数表!Z24)</f>
        <v>#DIV/0!</v>
      </c>
      <c r="AA163" s="194" t="e">
        <f>IF(AA$142="分類不明", 計算_基本取引表!AA24/計算_基本取引表!AA$133, 計算_投入係数表!AA24)</f>
        <v>#DIV/0!</v>
      </c>
      <c r="AB163" s="194" t="e">
        <f>IF(AB$142="分類不明", 計算_基本取引表!AB24/計算_基本取引表!AB$133, 計算_投入係数表!AB24)</f>
        <v>#DIV/0!</v>
      </c>
      <c r="AC163" s="194" t="e">
        <f>IF(AC$142="分類不明", 計算_基本取引表!AC24/計算_基本取引表!AC$133, 計算_投入係数表!AC24)</f>
        <v>#DIV/0!</v>
      </c>
      <c r="AD163" s="194" t="e">
        <f>IF(AD$142="分類不明", 計算_基本取引表!AD24/計算_基本取引表!AD$133, 計算_投入係数表!AD24)</f>
        <v>#DIV/0!</v>
      </c>
      <c r="AE163" s="194" t="e">
        <f>IF(AE$142="分類不明", 計算_基本取引表!AE24/計算_基本取引表!AE$133, 計算_投入係数表!AE24)</f>
        <v>#DIV/0!</v>
      </c>
      <c r="AF163" s="194" t="e">
        <f>IF(AF$142="分類不明", 計算_基本取引表!AF24/計算_基本取引表!AF$133, 計算_投入係数表!AF24)</f>
        <v>#DIV/0!</v>
      </c>
      <c r="AG163" s="194" t="e">
        <f>IF(AG$142="分類不明", 計算_基本取引表!AG24/計算_基本取引表!AG$133, 計算_投入係数表!AG24)</f>
        <v>#DIV/0!</v>
      </c>
      <c r="AH163" s="194" t="e">
        <f>IF(AH$142="分類不明", 計算_基本取引表!AH24/計算_基本取引表!AH$133, 計算_投入係数表!AH24)</f>
        <v>#DIV/0!</v>
      </c>
      <c r="AI163" s="194" t="e">
        <f>IF(AI$142="分類不明", 計算_基本取引表!AI24/計算_基本取引表!AI$133, 計算_投入係数表!AI24)</f>
        <v>#DIV/0!</v>
      </c>
      <c r="AJ163" s="194" t="e">
        <f>IF(AJ$142="分類不明", 計算_基本取引表!AJ24/計算_基本取引表!AJ$133, 計算_投入係数表!AJ24)</f>
        <v>#DIV/0!</v>
      </c>
      <c r="AK163" s="194" t="e">
        <f>IF(AK$142="分類不明", 計算_基本取引表!AK24/計算_基本取引表!AK$133, 計算_投入係数表!AK24)</f>
        <v>#DIV/0!</v>
      </c>
      <c r="AL163" s="194" t="e">
        <f>IF(AL$142="分類不明", 計算_基本取引表!AL24/計算_基本取引表!AL$133, 計算_投入係数表!AL24)</f>
        <v>#DIV/0!</v>
      </c>
      <c r="AM163" s="194" t="e">
        <f>IF(AM$142="分類不明", 計算_基本取引表!AM24/計算_基本取引表!AM$133, 計算_投入係数表!AM24)</f>
        <v>#DIV/0!</v>
      </c>
      <c r="AN163" s="194" t="e">
        <f>IF(AN$142="分類不明", 計算_基本取引表!AN24/計算_基本取引表!AN$133, 計算_投入係数表!AN24)</f>
        <v>#DIV/0!</v>
      </c>
      <c r="AO163" s="194" t="e">
        <f>IF(AO$142="分類不明", 計算_基本取引表!AO24/計算_基本取引表!AO$133, 計算_投入係数表!AO24)</f>
        <v>#DIV/0!</v>
      </c>
      <c r="AP163" s="194" t="e">
        <f>IF(AP$142="分類不明", 計算_基本取引表!AP24/計算_基本取引表!AP$133, 計算_投入係数表!AP24)</f>
        <v>#DIV/0!</v>
      </c>
      <c r="AQ163" s="194" t="e">
        <f>IF(AQ$142="分類不明", 計算_基本取引表!AQ24/計算_基本取引表!AQ$133, 計算_投入係数表!AQ24)</f>
        <v>#DIV/0!</v>
      </c>
      <c r="AR163" s="194" t="e">
        <f>IF(AR$142="分類不明", 計算_基本取引表!AR24/計算_基本取引表!AR$133, 計算_投入係数表!AR24)</f>
        <v>#DIV/0!</v>
      </c>
      <c r="AS163" s="194" t="e">
        <f>IF(AS$142="分類不明", 計算_基本取引表!AS24/計算_基本取引表!AS$133, 計算_投入係数表!AS24)</f>
        <v>#DIV/0!</v>
      </c>
      <c r="AT163" s="194" t="e">
        <f>IF(AT$142="分類不明", 計算_基本取引表!AT24/計算_基本取引表!AT$133, 計算_投入係数表!AT24)</f>
        <v>#DIV/0!</v>
      </c>
      <c r="AU163" s="194" t="e">
        <f>IF(AU$142="分類不明", 計算_基本取引表!AU24/計算_基本取引表!AU$133, 計算_投入係数表!AU24)</f>
        <v>#DIV/0!</v>
      </c>
      <c r="AV163" s="194" t="e">
        <f>IF(AV$142="分類不明", 計算_基本取引表!AV24/計算_基本取引表!AV$133, 計算_投入係数表!AV24)</f>
        <v>#DIV/0!</v>
      </c>
      <c r="AW163" s="194" t="e">
        <f>IF(AW$142="分類不明", 計算_基本取引表!AW24/計算_基本取引表!AW$133, 計算_投入係数表!AW24)</f>
        <v>#DIV/0!</v>
      </c>
      <c r="AX163" s="194" t="e">
        <f>IF(AX$142="分類不明", 計算_基本取引表!AX24/計算_基本取引表!AX$133, 計算_投入係数表!AX24)</f>
        <v>#DIV/0!</v>
      </c>
      <c r="AY163" s="194" t="e">
        <f>IF(AY$142="分類不明", 計算_基本取引表!AY24/計算_基本取引表!AY$133, 計算_投入係数表!AY24)</f>
        <v>#DIV/0!</v>
      </c>
      <c r="AZ163" s="194" t="e">
        <f>IF(AZ$142="分類不明", 計算_基本取引表!AZ24/計算_基本取引表!AZ$133, 計算_投入係数表!AZ24)</f>
        <v>#DIV/0!</v>
      </c>
      <c r="BA163" s="194" t="e">
        <f>IF(BA$142="分類不明", 計算_基本取引表!BA24/計算_基本取引表!BA$133, 計算_投入係数表!BA24)</f>
        <v>#DIV/0!</v>
      </c>
      <c r="BB163" s="194" t="e">
        <f>IF(BB$142="分類不明", 計算_基本取引表!BB24/計算_基本取引表!BB$133, 計算_投入係数表!BB24)</f>
        <v>#DIV/0!</v>
      </c>
      <c r="BC163" s="194" t="e">
        <f>IF(BC$142="分類不明", 計算_基本取引表!BC24/計算_基本取引表!BC$133, 計算_投入係数表!BC24)</f>
        <v>#DIV/0!</v>
      </c>
      <c r="BD163" s="194" t="e">
        <f>IF(BD$142="分類不明", 計算_基本取引表!BD24/計算_基本取引表!BD$133, 計算_投入係数表!BD24)</f>
        <v>#DIV/0!</v>
      </c>
      <c r="BE163" s="194" t="e">
        <f>IF(BE$142="分類不明", 計算_基本取引表!BE24/計算_基本取引表!BE$133, 計算_投入係数表!BE24)</f>
        <v>#DIV/0!</v>
      </c>
      <c r="BF163" s="194" t="e">
        <f>IF(BF$142="分類不明", 計算_基本取引表!BF24/計算_基本取引表!BF$133, 計算_投入係数表!BF24)</f>
        <v>#DIV/0!</v>
      </c>
      <c r="BG163" s="194" t="e">
        <f>IF(BG$142="分類不明", 計算_基本取引表!BG24/計算_基本取引表!BG$133, 計算_投入係数表!BG24)</f>
        <v>#DIV/0!</v>
      </c>
      <c r="BH163" s="194" t="e">
        <f>IF(BH$142="分類不明", 計算_基本取引表!BH24/計算_基本取引表!BH$133, 計算_投入係数表!BH24)</f>
        <v>#DIV/0!</v>
      </c>
      <c r="BI163" s="194" t="e">
        <f>IF(BI$142="分類不明", 計算_基本取引表!BI24/計算_基本取引表!BI$133, 計算_投入係数表!BI24)</f>
        <v>#DIV/0!</v>
      </c>
      <c r="BJ163" s="194" t="e">
        <f>IF(BJ$142="分類不明", 計算_基本取引表!BJ24/計算_基本取引表!BJ$133, 計算_投入係数表!BJ24)</f>
        <v>#DIV/0!</v>
      </c>
      <c r="BK163" s="194" t="e">
        <f>IF(BK$142="分類不明", 計算_基本取引表!BK24/計算_基本取引表!BK$133, 計算_投入係数表!BK24)</f>
        <v>#DIV/0!</v>
      </c>
      <c r="BL163" s="194" t="e">
        <f>IF(BL$142="分類不明", 計算_基本取引表!BL24/計算_基本取引表!BL$133, 計算_投入係数表!BL24)</f>
        <v>#DIV/0!</v>
      </c>
      <c r="BM163" s="194" t="e">
        <f>IF(BM$142="分類不明", 計算_基本取引表!BM24/計算_基本取引表!BM$133, 計算_投入係数表!BM24)</f>
        <v>#DIV/0!</v>
      </c>
      <c r="BN163" s="194" t="e">
        <f>IF(BN$142="分類不明", 計算_基本取引表!BN24/計算_基本取引表!BN$133, 計算_投入係数表!BN24)</f>
        <v>#DIV/0!</v>
      </c>
      <c r="BO163" s="194" t="e">
        <f>IF(BO$142="分類不明", 計算_基本取引表!BO24/計算_基本取引表!BO$133, 計算_投入係数表!BO24)</f>
        <v>#DIV/0!</v>
      </c>
      <c r="BP163" s="194" t="e">
        <f>IF(BP$142="分類不明", 計算_基本取引表!BP24/計算_基本取引表!BP$133, 計算_投入係数表!BP24)</f>
        <v>#DIV/0!</v>
      </c>
      <c r="BQ163" s="194" t="e">
        <f>IF(BQ$142="分類不明", 計算_基本取引表!BQ24/計算_基本取引表!BQ$133, 計算_投入係数表!BQ24)</f>
        <v>#DIV/0!</v>
      </c>
      <c r="BR163" s="194" t="e">
        <f>IF(BR$142="分類不明", 計算_基本取引表!BR24/計算_基本取引表!BR$133, 計算_投入係数表!BR24)</f>
        <v>#DIV/0!</v>
      </c>
      <c r="BS163" s="194" t="e">
        <f>IF(BS$142="分類不明", 計算_基本取引表!BS24/計算_基本取引表!BS$133, 計算_投入係数表!BS24)</f>
        <v>#DIV/0!</v>
      </c>
      <c r="BT163" s="194" t="e">
        <f>IF(BT$142="分類不明", 計算_基本取引表!BT24/計算_基本取引表!BT$133, 計算_投入係数表!BT24)</f>
        <v>#DIV/0!</v>
      </c>
      <c r="BU163" s="194" t="e">
        <f>IF(BU$142="分類不明", 計算_基本取引表!BU24/計算_基本取引表!BU$133, 計算_投入係数表!BU24)</f>
        <v>#DIV/0!</v>
      </c>
      <c r="BV163" s="194" t="e">
        <f>IF(BV$142="分類不明", 計算_基本取引表!BV24/計算_基本取引表!BV$133, 計算_投入係数表!BV24)</f>
        <v>#DIV/0!</v>
      </c>
      <c r="BW163" s="194" t="e">
        <f>IF(BW$142="分類不明", 計算_基本取引表!BW24/計算_基本取引表!BW$133, 計算_投入係数表!BW24)</f>
        <v>#DIV/0!</v>
      </c>
      <c r="BX163" s="194" t="e">
        <f>IF(BX$142="分類不明", 計算_基本取引表!BX24/計算_基本取引表!BX$133, 計算_投入係数表!BX24)</f>
        <v>#DIV/0!</v>
      </c>
      <c r="BY163" s="194" t="e">
        <f>IF(BY$142="分類不明", 計算_基本取引表!BY24/計算_基本取引表!BY$133, 計算_投入係数表!BY24)</f>
        <v>#DIV/0!</v>
      </c>
      <c r="BZ163" s="194" t="e">
        <f>IF(BZ$142="分類不明", 計算_基本取引表!BZ24/計算_基本取引表!BZ$133, 計算_投入係数表!BZ24)</f>
        <v>#DIV/0!</v>
      </c>
      <c r="CA163" s="194" t="e">
        <f>IF(CA$142="分類不明", 計算_基本取引表!CA24/計算_基本取引表!CA$133, 計算_投入係数表!CA24)</f>
        <v>#DIV/0!</v>
      </c>
      <c r="CB163" s="194" t="e">
        <f>IF(CB$142="分類不明", 計算_基本取引表!CB24/計算_基本取引表!CB$133, 計算_投入係数表!CB24)</f>
        <v>#DIV/0!</v>
      </c>
      <c r="CC163" s="194" t="e">
        <f>IF(CC$142="分類不明", 計算_基本取引表!CC24/計算_基本取引表!CC$133, 計算_投入係数表!CC24)</f>
        <v>#DIV/0!</v>
      </c>
      <c r="CD163" s="194" t="e">
        <f>IF(CD$142="分類不明", 計算_基本取引表!CD24/計算_基本取引表!CD$133, 計算_投入係数表!CD24)</f>
        <v>#DIV/0!</v>
      </c>
      <c r="CE163" s="194" t="e">
        <f>IF(CE$142="分類不明", 計算_基本取引表!CE24/計算_基本取引表!CE$133, 計算_投入係数表!CE24)</f>
        <v>#DIV/0!</v>
      </c>
      <c r="CF163" s="194" t="e">
        <f>IF(CF$142="分類不明", 計算_基本取引表!CF24/計算_基本取引表!CF$133, 計算_投入係数表!CF24)</f>
        <v>#DIV/0!</v>
      </c>
      <c r="CG163" s="194" t="e">
        <f>IF(CG$142="分類不明", 計算_基本取引表!CG24/計算_基本取引表!CG$133, 計算_投入係数表!CG24)</f>
        <v>#DIV/0!</v>
      </c>
      <c r="CH163" s="194" t="e">
        <f>IF(CH$142="分類不明", 計算_基本取引表!CH24/計算_基本取引表!CH$133, 計算_投入係数表!CH24)</f>
        <v>#DIV/0!</v>
      </c>
      <c r="CI163" s="194" t="e">
        <f>IF(CI$142="分類不明", 計算_基本取引表!CI24/計算_基本取引表!CI$133, 計算_投入係数表!CI24)</f>
        <v>#DIV/0!</v>
      </c>
      <c r="CJ163" s="194" t="e">
        <f>IF(CJ$142="分類不明", 計算_基本取引表!CJ24/計算_基本取引表!CJ$133, 計算_投入係数表!CJ24)</f>
        <v>#DIV/0!</v>
      </c>
      <c r="CK163" s="194" t="e">
        <f>IF(CK$142="分類不明", 計算_基本取引表!CK24/計算_基本取引表!CK$133, 計算_投入係数表!CK24)</f>
        <v>#DIV/0!</v>
      </c>
      <c r="CL163" s="194" t="e">
        <f>IF(CL$142="分類不明", 計算_基本取引表!CL24/計算_基本取引表!CL$133, 計算_投入係数表!CL24)</f>
        <v>#DIV/0!</v>
      </c>
      <c r="CM163" s="194" t="e">
        <f>IF(CM$142="分類不明", 計算_基本取引表!CM24/計算_基本取引表!CM$133, 計算_投入係数表!CM24)</f>
        <v>#DIV/0!</v>
      </c>
      <c r="CN163" s="194" t="e">
        <f>IF(CN$142="分類不明", 計算_基本取引表!CN24/計算_基本取引表!CN$133, 計算_投入係数表!CN24)</f>
        <v>#DIV/0!</v>
      </c>
      <c r="CO163" s="194" t="e">
        <f>IF(CO$142="分類不明", 計算_基本取引表!CO24/計算_基本取引表!CO$133, 計算_投入係数表!CO24)</f>
        <v>#DIV/0!</v>
      </c>
      <c r="CP163" s="194" t="e">
        <f>IF(CP$142="分類不明", 計算_基本取引表!CP24/計算_基本取引表!CP$133, 計算_投入係数表!CP24)</f>
        <v>#DIV/0!</v>
      </c>
      <c r="CQ163" s="194" t="e">
        <f>IF(CQ$142="分類不明", 計算_基本取引表!CQ24/計算_基本取引表!CQ$133, 計算_投入係数表!CQ24)</f>
        <v>#DIV/0!</v>
      </c>
      <c r="CR163" s="194" t="e">
        <f>IF(CR$142="分類不明", 計算_基本取引表!CR24/計算_基本取引表!CR$133, 計算_投入係数表!CR24)</f>
        <v>#DIV/0!</v>
      </c>
      <c r="CS163" s="194" t="e">
        <f>IF(CS$142="分類不明", 計算_基本取引表!CS24/計算_基本取引表!CS$133, 計算_投入係数表!CS24)</f>
        <v>#DIV/0!</v>
      </c>
      <c r="CT163" s="194" t="e">
        <f>IF(CT$142="分類不明", 計算_基本取引表!CT24/計算_基本取引表!CT$133, 計算_投入係数表!CT24)</f>
        <v>#DIV/0!</v>
      </c>
      <c r="CU163" s="194" t="e">
        <f>IF(CU$142="分類不明", 計算_基本取引表!CU24/計算_基本取引表!CU$133, 計算_投入係数表!CU24)</f>
        <v>#DIV/0!</v>
      </c>
      <c r="CV163" s="194" t="e">
        <f>IF(CV$142="分類不明", 計算_基本取引表!CV24/計算_基本取引表!CV$133, 計算_投入係数表!CV24)</f>
        <v>#DIV/0!</v>
      </c>
      <c r="CW163" s="194" t="e">
        <f>IF(CW$142="分類不明", 計算_基本取引表!CW24/計算_基本取引表!CW$133, 計算_投入係数表!CW24)</f>
        <v>#DIV/0!</v>
      </c>
      <c r="CX163" s="194" t="e">
        <f>IF(CX$142="分類不明", 計算_基本取引表!CX24/計算_基本取引表!CX$133, 計算_投入係数表!CX24)</f>
        <v>#DIV/0!</v>
      </c>
      <c r="CY163" s="194" t="e">
        <f>IF(CY$142="分類不明", 計算_基本取引表!CY24/計算_基本取引表!CY$133, 計算_投入係数表!CY24)</f>
        <v>#DIV/0!</v>
      </c>
      <c r="CZ163" s="194" t="e">
        <f>IF(CZ$142="分類不明", 計算_基本取引表!CZ24/計算_基本取引表!CZ$133, 計算_投入係数表!CZ24)</f>
        <v>#DIV/0!</v>
      </c>
      <c r="DA163" s="194" t="e">
        <f>IF(DA$142="分類不明", 計算_基本取引表!DA24/計算_基本取引表!DA$133, 計算_投入係数表!DA24)</f>
        <v>#DIV/0!</v>
      </c>
      <c r="DB163" s="194" t="e">
        <f>IF(DB$142="分類不明", 計算_基本取引表!DB24/計算_基本取引表!DB$133, 計算_投入係数表!DB24)</f>
        <v>#DIV/0!</v>
      </c>
      <c r="DC163" s="194" t="e">
        <f>IF(DC$142="分類不明", 計算_基本取引表!DC24/計算_基本取引表!DC$133, 計算_投入係数表!DC24)</f>
        <v>#DIV/0!</v>
      </c>
      <c r="DD163" s="194" t="e">
        <f>IF(DD$142="分類不明", 計算_基本取引表!DD24/計算_基本取引表!DD$133, 計算_投入係数表!DD24)</f>
        <v>#DIV/0!</v>
      </c>
      <c r="DE163" s="194" t="e">
        <f>IF(DE$142="分類不明", 計算_基本取引表!DE24/計算_基本取引表!DE$133, 計算_投入係数表!DE24)</f>
        <v>#DIV/0!</v>
      </c>
      <c r="DF163" s="194" t="e">
        <f>IF(DF$142="分類不明", 計算_基本取引表!DF24/計算_基本取引表!DF$133, 計算_投入係数表!DF24)</f>
        <v>#DIV/0!</v>
      </c>
      <c r="DG163" s="194" t="e">
        <f>IF(DG$142="分類不明", 計算_基本取引表!DG24/計算_基本取引表!DG$133, 計算_投入係数表!DG24)</f>
        <v>#DIV/0!</v>
      </c>
      <c r="DH163" s="194" t="e">
        <f>IF(DH$142="分類不明", 計算_基本取引表!DH24/計算_基本取引表!DH$133, 計算_投入係数表!DH24)</f>
        <v>#DIV/0!</v>
      </c>
      <c r="DI163" s="194" t="e">
        <f>IF(DI$142="分類不明", 計算_基本取引表!DI24/計算_基本取引表!DI$133, 計算_投入係数表!DI24)</f>
        <v>#DIV/0!</v>
      </c>
      <c r="DJ163" s="194" t="e">
        <f>IF(DJ$142="分類不明", 計算_基本取引表!DJ24/計算_基本取引表!DJ$133, 計算_投入係数表!DJ24)</f>
        <v>#DIV/0!</v>
      </c>
      <c r="DK163" s="194" t="e">
        <f>IF(DK$142="分類不明", 計算_基本取引表!DK24/計算_基本取引表!DK$133, 計算_投入係数表!DK24)</f>
        <v>#DIV/0!</v>
      </c>
      <c r="DL163" s="194" t="e">
        <f>IF(DL$142="分類不明", 計算_基本取引表!DL24/計算_基本取引表!DL$133, 計算_投入係数表!DL24)</f>
        <v>#DIV/0!</v>
      </c>
      <c r="DM163" s="194" t="e">
        <f>IF(DM$142="分類不明", 計算_基本取引表!DM24/計算_基本取引表!DM$133, 計算_投入係数表!DM24)</f>
        <v>#DIV/0!</v>
      </c>
      <c r="DN163" s="194" t="e">
        <f>IF(DN$142="分類不明", 計算_基本取引表!DN24/計算_基本取引表!DN$133, 計算_投入係数表!DN24)</f>
        <v>#DIV/0!</v>
      </c>
      <c r="DO163" s="194" t="e">
        <f>IF(DO$142="分類不明", 計算_基本取引表!DO24/計算_基本取引表!DO$133, 計算_投入係数表!DO24)</f>
        <v>#DIV/0!</v>
      </c>
      <c r="DP163" s="194" t="e">
        <f>IF(DP$142="分類不明", 計算_基本取引表!DP24/計算_基本取引表!DP$133, 計算_投入係数表!DP24)</f>
        <v>#DIV/0!</v>
      </c>
      <c r="DQ163" s="194" t="e">
        <f>IF(DQ$142="分類不明", 計算_基本取引表!DQ24/計算_基本取引表!DQ$133, 計算_投入係数表!DQ24)</f>
        <v>#DIV/0!</v>
      </c>
      <c r="DR163" s="194" t="e">
        <f>IF(DR$142="分類不明", 計算_基本取引表!DR24/計算_基本取引表!DR$133, 計算_投入係数表!DR24)</f>
        <v>#DIV/0!</v>
      </c>
      <c r="DS163" s="194" t="e">
        <f>IF(DS$142="分類不明", 計算_基本取引表!DS24/計算_基本取引表!DS$133, 計算_投入係数表!DS24)</f>
        <v>#DIV/0!</v>
      </c>
      <c r="DT163" s="23">
        <f ca="1">計算_基本取引表!DT24/計算_基本取引表!DT$133</f>
        <v>0</v>
      </c>
    </row>
    <row r="164" spans="2:124" x14ac:dyDescent="0.25">
      <c r="B164" s="53">
        <v>22</v>
      </c>
      <c r="C164" s="192" t="str">
        <v>-</v>
      </c>
      <c r="D164" s="193">
        <f>IF(D$142="分類不明", 計算_基本取引表!D25/計算_基本取引表!D$133, 計算_投入係数表!D25)</f>
        <v>0</v>
      </c>
      <c r="E164" s="194">
        <f>IF(E$142="分類不明", 計算_基本取引表!E25/計算_基本取引表!E$133, 計算_投入係数表!E25)</f>
        <v>0</v>
      </c>
      <c r="F164" s="194">
        <f>IF(F$142="分類不明", 計算_基本取引表!F25/計算_基本取引表!F$133, 計算_投入係数表!F25)</f>
        <v>0</v>
      </c>
      <c r="G164" s="194">
        <f>IF(G$142="分類不明", 計算_基本取引表!G25/計算_基本取引表!G$133, 計算_投入係数表!G25)</f>
        <v>0</v>
      </c>
      <c r="H164" s="194">
        <f>IF(H$142="分類不明", 計算_基本取引表!H25/計算_基本取引表!H$133, 計算_投入係数表!H25)</f>
        <v>0</v>
      </c>
      <c r="I164" s="194">
        <f>IF(I$142="分類不明", 計算_基本取引表!I25/計算_基本取引表!I$133, 計算_投入係数表!I25)</f>
        <v>0</v>
      </c>
      <c r="J164" s="194">
        <f>IF(J$142="分類不明", 計算_基本取引表!J25/計算_基本取引表!J$133, 計算_投入係数表!J25)</f>
        <v>0</v>
      </c>
      <c r="K164" s="194">
        <f>IF(K$142="分類不明", 計算_基本取引表!K25/計算_基本取引表!K$133, 計算_投入係数表!K25)</f>
        <v>0</v>
      </c>
      <c r="L164" s="194">
        <f>IF(L$142="分類不明", 計算_基本取引表!L25/計算_基本取引表!L$133, 計算_投入係数表!L25)</f>
        <v>0</v>
      </c>
      <c r="M164" s="194">
        <f>IF(M$142="分類不明", 計算_基本取引表!M25/計算_基本取引表!M$133, 計算_投入係数表!M25)</f>
        <v>0</v>
      </c>
      <c r="N164" s="194">
        <f>IF(N$142="分類不明", 計算_基本取引表!N25/計算_基本取引表!N$133, 計算_投入係数表!N25)</f>
        <v>0</v>
      </c>
      <c r="O164" s="194">
        <f>IF(O$142="分類不明", 計算_基本取引表!O25/計算_基本取引表!O$133, 計算_投入係数表!O25)</f>
        <v>0</v>
      </c>
      <c r="P164" s="194" t="e">
        <f ca="1">IF(P$142="分類不明", 計算_基本取引表!P25/計算_基本取引表!P$133, 計算_投入係数表!P25)</f>
        <v>#DIV/0!</v>
      </c>
      <c r="Q164" s="194" t="e">
        <f>IF(Q$142="分類不明", 計算_基本取引表!Q25/計算_基本取引表!Q$133, 計算_投入係数表!Q25)</f>
        <v>#DIV/0!</v>
      </c>
      <c r="R164" s="194" t="e">
        <f>IF(R$142="分類不明", 計算_基本取引表!R25/計算_基本取引表!R$133, 計算_投入係数表!R25)</f>
        <v>#DIV/0!</v>
      </c>
      <c r="S164" s="194" t="e">
        <f>IF(S$142="分類不明", 計算_基本取引表!S25/計算_基本取引表!S$133, 計算_投入係数表!S25)</f>
        <v>#DIV/0!</v>
      </c>
      <c r="T164" s="194" t="e">
        <f>IF(T$142="分類不明", 計算_基本取引表!T25/計算_基本取引表!T$133, 計算_投入係数表!T25)</f>
        <v>#DIV/0!</v>
      </c>
      <c r="U164" s="194" t="e">
        <f>IF(U$142="分類不明", 計算_基本取引表!U25/計算_基本取引表!U$133, 計算_投入係数表!U25)</f>
        <v>#DIV/0!</v>
      </c>
      <c r="V164" s="194" t="e">
        <f>IF(V$142="分類不明", 計算_基本取引表!V25/計算_基本取引表!V$133, 計算_投入係数表!V25)</f>
        <v>#DIV/0!</v>
      </c>
      <c r="W164" s="194" t="e">
        <f>IF(W$142="分類不明", 計算_基本取引表!W25/計算_基本取引表!W$133, 計算_投入係数表!W25)</f>
        <v>#DIV/0!</v>
      </c>
      <c r="X164" s="194" t="e">
        <f>IF(X$142="分類不明", 計算_基本取引表!X25/計算_基本取引表!X$133, 計算_投入係数表!X25)</f>
        <v>#DIV/0!</v>
      </c>
      <c r="Y164" s="194" t="e">
        <f>IF(Y$142="分類不明", 計算_基本取引表!Y25/計算_基本取引表!Y$133, 計算_投入係数表!Y25)</f>
        <v>#DIV/0!</v>
      </c>
      <c r="Z164" s="194" t="e">
        <f>IF(Z$142="分類不明", 計算_基本取引表!Z25/計算_基本取引表!Z$133, 計算_投入係数表!Z25)</f>
        <v>#DIV/0!</v>
      </c>
      <c r="AA164" s="194" t="e">
        <f>IF(AA$142="分類不明", 計算_基本取引表!AA25/計算_基本取引表!AA$133, 計算_投入係数表!AA25)</f>
        <v>#DIV/0!</v>
      </c>
      <c r="AB164" s="194" t="e">
        <f>IF(AB$142="分類不明", 計算_基本取引表!AB25/計算_基本取引表!AB$133, 計算_投入係数表!AB25)</f>
        <v>#DIV/0!</v>
      </c>
      <c r="AC164" s="194" t="e">
        <f>IF(AC$142="分類不明", 計算_基本取引表!AC25/計算_基本取引表!AC$133, 計算_投入係数表!AC25)</f>
        <v>#DIV/0!</v>
      </c>
      <c r="AD164" s="194" t="e">
        <f>IF(AD$142="分類不明", 計算_基本取引表!AD25/計算_基本取引表!AD$133, 計算_投入係数表!AD25)</f>
        <v>#DIV/0!</v>
      </c>
      <c r="AE164" s="194" t="e">
        <f>IF(AE$142="分類不明", 計算_基本取引表!AE25/計算_基本取引表!AE$133, 計算_投入係数表!AE25)</f>
        <v>#DIV/0!</v>
      </c>
      <c r="AF164" s="194" t="e">
        <f>IF(AF$142="分類不明", 計算_基本取引表!AF25/計算_基本取引表!AF$133, 計算_投入係数表!AF25)</f>
        <v>#DIV/0!</v>
      </c>
      <c r="AG164" s="194" t="e">
        <f>IF(AG$142="分類不明", 計算_基本取引表!AG25/計算_基本取引表!AG$133, 計算_投入係数表!AG25)</f>
        <v>#DIV/0!</v>
      </c>
      <c r="AH164" s="194" t="e">
        <f>IF(AH$142="分類不明", 計算_基本取引表!AH25/計算_基本取引表!AH$133, 計算_投入係数表!AH25)</f>
        <v>#DIV/0!</v>
      </c>
      <c r="AI164" s="194" t="e">
        <f>IF(AI$142="分類不明", 計算_基本取引表!AI25/計算_基本取引表!AI$133, 計算_投入係数表!AI25)</f>
        <v>#DIV/0!</v>
      </c>
      <c r="AJ164" s="194" t="e">
        <f>IF(AJ$142="分類不明", 計算_基本取引表!AJ25/計算_基本取引表!AJ$133, 計算_投入係数表!AJ25)</f>
        <v>#DIV/0!</v>
      </c>
      <c r="AK164" s="194" t="e">
        <f>IF(AK$142="分類不明", 計算_基本取引表!AK25/計算_基本取引表!AK$133, 計算_投入係数表!AK25)</f>
        <v>#DIV/0!</v>
      </c>
      <c r="AL164" s="194" t="e">
        <f>IF(AL$142="分類不明", 計算_基本取引表!AL25/計算_基本取引表!AL$133, 計算_投入係数表!AL25)</f>
        <v>#DIV/0!</v>
      </c>
      <c r="AM164" s="194" t="e">
        <f>IF(AM$142="分類不明", 計算_基本取引表!AM25/計算_基本取引表!AM$133, 計算_投入係数表!AM25)</f>
        <v>#DIV/0!</v>
      </c>
      <c r="AN164" s="194" t="e">
        <f>IF(AN$142="分類不明", 計算_基本取引表!AN25/計算_基本取引表!AN$133, 計算_投入係数表!AN25)</f>
        <v>#DIV/0!</v>
      </c>
      <c r="AO164" s="194" t="e">
        <f>IF(AO$142="分類不明", 計算_基本取引表!AO25/計算_基本取引表!AO$133, 計算_投入係数表!AO25)</f>
        <v>#DIV/0!</v>
      </c>
      <c r="AP164" s="194" t="e">
        <f>IF(AP$142="分類不明", 計算_基本取引表!AP25/計算_基本取引表!AP$133, 計算_投入係数表!AP25)</f>
        <v>#DIV/0!</v>
      </c>
      <c r="AQ164" s="194" t="e">
        <f>IF(AQ$142="分類不明", 計算_基本取引表!AQ25/計算_基本取引表!AQ$133, 計算_投入係数表!AQ25)</f>
        <v>#DIV/0!</v>
      </c>
      <c r="AR164" s="194" t="e">
        <f>IF(AR$142="分類不明", 計算_基本取引表!AR25/計算_基本取引表!AR$133, 計算_投入係数表!AR25)</f>
        <v>#DIV/0!</v>
      </c>
      <c r="AS164" s="194" t="e">
        <f>IF(AS$142="分類不明", 計算_基本取引表!AS25/計算_基本取引表!AS$133, 計算_投入係数表!AS25)</f>
        <v>#DIV/0!</v>
      </c>
      <c r="AT164" s="194" t="e">
        <f>IF(AT$142="分類不明", 計算_基本取引表!AT25/計算_基本取引表!AT$133, 計算_投入係数表!AT25)</f>
        <v>#DIV/0!</v>
      </c>
      <c r="AU164" s="194" t="e">
        <f>IF(AU$142="分類不明", 計算_基本取引表!AU25/計算_基本取引表!AU$133, 計算_投入係数表!AU25)</f>
        <v>#DIV/0!</v>
      </c>
      <c r="AV164" s="194" t="e">
        <f>IF(AV$142="分類不明", 計算_基本取引表!AV25/計算_基本取引表!AV$133, 計算_投入係数表!AV25)</f>
        <v>#DIV/0!</v>
      </c>
      <c r="AW164" s="194" t="e">
        <f>IF(AW$142="分類不明", 計算_基本取引表!AW25/計算_基本取引表!AW$133, 計算_投入係数表!AW25)</f>
        <v>#DIV/0!</v>
      </c>
      <c r="AX164" s="194" t="e">
        <f>IF(AX$142="分類不明", 計算_基本取引表!AX25/計算_基本取引表!AX$133, 計算_投入係数表!AX25)</f>
        <v>#DIV/0!</v>
      </c>
      <c r="AY164" s="194" t="e">
        <f>IF(AY$142="分類不明", 計算_基本取引表!AY25/計算_基本取引表!AY$133, 計算_投入係数表!AY25)</f>
        <v>#DIV/0!</v>
      </c>
      <c r="AZ164" s="194" t="e">
        <f>IF(AZ$142="分類不明", 計算_基本取引表!AZ25/計算_基本取引表!AZ$133, 計算_投入係数表!AZ25)</f>
        <v>#DIV/0!</v>
      </c>
      <c r="BA164" s="194" t="e">
        <f>IF(BA$142="分類不明", 計算_基本取引表!BA25/計算_基本取引表!BA$133, 計算_投入係数表!BA25)</f>
        <v>#DIV/0!</v>
      </c>
      <c r="BB164" s="194" t="e">
        <f>IF(BB$142="分類不明", 計算_基本取引表!BB25/計算_基本取引表!BB$133, 計算_投入係数表!BB25)</f>
        <v>#DIV/0!</v>
      </c>
      <c r="BC164" s="194" t="e">
        <f>IF(BC$142="分類不明", 計算_基本取引表!BC25/計算_基本取引表!BC$133, 計算_投入係数表!BC25)</f>
        <v>#DIV/0!</v>
      </c>
      <c r="BD164" s="194" t="e">
        <f>IF(BD$142="分類不明", 計算_基本取引表!BD25/計算_基本取引表!BD$133, 計算_投入係数表!BD25)</f>
        <v>#DIV/0!</v>
      </c>
      <c r="BE164" s="194" t="e">
        <f>IF(BE$142="分類不明", 計算_基本取引表!BE25/計算_基本取引表!BE$133, 計算_投入係数表!BE25)</f>
        <v>#DIV/0!</v>
      </c>
      <c r="BF164" s="194" t="e">
        <f>IF(BF$142="分類不明", 計算_基本取引表!BF25/計算_基本取引表!BF$133, 計算_投入係数表!BF25)</f>
        <v>#DIV/0!</v>
      </c>
      <c r="BG164" s="194" t="e">
        <f>IF(BG$142="分類不明", 計算_基本取引表!BG25/計算_基本取引表!BG$133, 計算_投入係数表!BG25)</f>
        <v>#DIV/0!</v>
      </c>
      <c r="BH164" s="194" t="e">
        <f>IF(BH$142="分類不明", 計算_基本取引表!BH25/計算_基本取引表!BH$133, 計算_投入係数表!BH25)</f>
        <v>#DIV/0!</v>
      </c>
      <c r="BI164" s="194" t="e">
        <f>IF(BI$142="分類不明", 計算_基本取引表!BI25/計算_基本取引表!BI$133, 計算_投入係数表!BI25)</f>
        <v>#DIV/0!</v>
      </c>
      <c r="BJ164" s="194" t="e">
        <f>IF(BJ$142="分類不明", 計算_基本取引表!BJ25/計算_基本取引表!BJ$133, 計算_投入係数表!BJ25)</f>
        <v>#DIV/0!</v>
      </c>
      <c r="BK164" s="194" t="e">
        <f>IF(BK$142="分類不明", 計算_基本取引表!BK25/計算_基本取引表!BK$133, 計算_投入係数表!BK25)</f>
        <v>#DIV/0!</v>
      </c>
      <c r="BL164" s="194" t="e">
        <f>IF(BL$142="分類不明", 計算_基本取引表!BL25/計算_基本取引表!BL$133, 計算_投入係数表!BL25)</f>
        <v>#DIV/0!</v>
      </c>
      <c r="BM164" s="194" t="e">
        <f>IF(BM$142="分類不明", 計算_基本取引表!BM25/計算_基本取引表!BM$133, 計算_投入係数表!BM25)</f>
        <v>#DIV/0!</v>
      </c>
      <c r="BN164" s="194" t="e">
        <f>IF(BN$142="分類不明", 計算_基本取引表!BN25/計算_基本取引表!BN$133, 計算_投入係数表!BN25)</f>
        <v>#DIV/0!</v>
      </c>
      <c r="BO164" s="194" t="e">
        <f>IF(BO$142="分類不明", 計算_基本取引表!BO25/計算_基本取引表!BO$133, 計算_投入係数表!BO25)</f>
        <v>#DIV/0!</v>
      </c>
      <c r="BP164" s="194" t="e">
        <f>IF(BP$142="分類不明", 計算_基本取引表!BP25/計算_基本取引表!BP$133, 計算_投入係数表!BP25)</f>
        <v>#DIV/0!</v>
      </c>
      <c r="BQ164" s="194" t="e">
        <f>IF(BQ$142="分類不明", 計算_基本取引表!BQ25/計算_基本取引表!BQ$133, 計算_投入係数表!BQ25)</f>
        <v>#DIV/0!</v>
      </c>
      <c r="BR164" s="194" t="e">
        <f>IF(BR$142="分類不明", 計算_基本取引表!BR25/計算_基本取引表!BR$133, 計算_投入係数表!BR25)</f>
        <v>#DIV/0!</v>
      </c>
      <c r="BS164" s="194" t="e">
        <f>IF(BS$142="分類不明", 計算_基本取引表!BS25/計算_基本取引表!BS$133, 計算_投入係数表!BS25)</f>
        <v>#DIV/0!</v>
      </c>
      <c r="BT164" s="194" t="e">
        <f>IF(BT$142="分類不明", 計算_基本取引表!BT25/計算_基本取引表!BT$133, 計算_投入係数表!BT25)</f>
        <v>#DIV/0!</v>
      </c>
      <c r="BU164" s="194" t="e">
        <f>IF(BU$142="分類不明", 計算_基本取引表!BU25/計算_基本取引表!BU$133, 計算_投入係数表!BU25)</f>
        <v>#DIV/0!</v>
      </c>
      <c r="BV164" s="194" t="e">
        <f>IF(BV$142="分類不明", 計算_基本取引表!BV25/計算_基本取引表!BV$133, 計算_投入係数表!BV25)</f>
        <v>#DIV/0!</v>
      </c>
      <c r="BW164" s="194" t="e">
        <f>IF(BW$142="分類不明", 計算_基本取引表!BW25/計算_基本取引表!BW$133, 計算_投入係数表!BW25)</f>
        <v>#DIV/0!</v>
      </c>
      <c r="BX164" s="194" t="e">
        <f>IF(BX$142="分類不明", 計算_基本取引表!BX25/計算_基本取引表!BX$133, 計算_投入係数表!BX25)</f>
        <v>#DIV/0!</v>
      </c>
      <c r="BY164" s="194" t="e">
        <f>IF(BY$142="分類不明", 計算_基本取引表!BY25/計算_基本取引表!BY$133, 計算_投入係数表!BY25)</f>
        <v>#DIV/0!</v>
      </c>
      <c r="BZ164" s="194" t="e">
        <f>IF(BZ$142="分類不明", 計算_基本取引表!BZ25/計算_基本取引表!BZ$133, 計算_投入係数表!BZ25)</f>
        <v>#DIV/0!</v>
      </c>
      <c r="CA164" s="194" t="e">
        <f>IF(CA$142="分類不明", 計算_基本取引表!CA25/計算_基本取引表!CA$133, 計算_投入係数表!CA25)</f>
        <v>#DIV/0!</v>
      </c>
      <c r="CB164" s="194" t="e">
        <f>IF(CB$142="分類不明", 計算_基本取引表!CB25/計算_基本取引表!CB$133, 計算_投入係数表!CB25)</f>
        <v>#DIV/0!</v>
      </c>
      <c r="CC164" s="194" t="e">
        <f>IF(CC$142="分類不明", 計算_基本取引表!CC25/計算_基本取引表!CC$133, 計算_投入係数表!CC25)</f>
        <v>#DIV/0!</v>
      </c>
      <c r="CD164" s="194" t="e">
        <f>IF(CD$142="分類不明", 計算_基本取引表!CD25/計算_基本取引表!CD$133, 計算_投入係数表!CD25)</f>
        <v>#DIV/0!</v>
      </c>
      <c r="CE164" s="194" t="e">
        <f>IF(CE$142="分類不明", 計算_基本取引表!CE25/計算_基本取引表!CE$133, 計算_投入係数表!CE25)</f>
        <v>#DIV/0!</v>
      </c>
      <c r="CF164" s="194" t="e">
        <f>IF(CF$142="分類不明", 計算_基本取引表!CF25/計算_基本取引表!CF$133, 計算_投入係数表!CF25)</f>
        <v>#DIV/0!</v>
      </c>
      <c r="CG164" s="194" t="e">
        <f>IF(CG$142="分類不明", 計算_基本取引表!CG25/計算_基本取引表!CG$133, 計算_投入係数表!CG25)</f>
        <v>#DIV/0!</v>
      </c>
      <c r="CH164" s="194" t="e">
        <f>IF(CH$142="分類不明", 計算_基本取引表!CH25/計算_基本取引表!CH$133, 計算_投入係数表!CH25)</f>
        <v>#DIV/0!</v>
      </c>
      <c r="CI164" s="194" t="e">
        <f>IF(CI$142="分類不明", 計算_基本取引表!CI25/計算_基本取引表!CI$133, 計算_投入係数表!CI25)</f>
        <v>#DIV/0!</v>
      </c>
      <c r="CJ164" s="194" t="e">
        <f>IF(CJ$142="分類不明", 計算_基本取引表!CJ25/計算_基本取引表!CJ$133, 計算_投入係数表!CJ25)</f>
        <v>#DIV/0!</v>
      </c>
      <c r="CK164" s="194" t="e">
        <f>IF(CK$142="分類不明", 計算_基本取引表!CK25/計算_基本取引表!CK$133, 計算_投入係数表!CK25)</f>
        <v>#DIV/0!</v>
      </c>
      <c r="CL164" s="194" t="e">
        <f>IF(CL$142="分類不明", 計算_基本取引表!CL25/計算_基本取引表!CL$133, 計算_投入係数表!CL25)</f>
        <v>#DIV/0!</v>
      </c>
      <c r="CM164" s="194" t="e">
        <f>IF(CM$142="分類不明", 計算_基本取引表!CM25/計算_基本取引表!CM$133, 計算_投入係数表!CM25)</f>
        <v>#DIV/0!</v>
      </c>
      <c r="CN164" s="194" t="e">
        <f>IF(CN$142="分類不明", 計算_基本取引表!CN25/計算_基本取引表!CN$133, 計算_投入係数表!CN25)</f>
        <v>#DIV/0!</v>
      </c>
      <c r="CO164" s="194" t="e">
        <f>IF(CO$142="分類不明", 計算_基本取引表!CO25/計算_基本取引表!CO$133, 計算_投入係数表!CO25)</f>
        <v>#DIV/0!</v>
      </c>
      <c r="CP164" s="194" t="e">
        <f>IF(CP$142="分類不明", 計算_基本取引表!CP25/計算_基本取引表!CP$133, 計算_投入係数表!CP25)</f>
        <v>#DIV/0!</v>
      </c>
      <c r="CQ164" s="194" t="e">
        <f>IF(CQ$142="分類不明", 計算_基本取引表!CQ25/計算_基本取引表!CQ$133, 計算_投入係数表!CQ25)</f>
        <v>#DIV/0!</v>
      </c>
      <c r="CR164" s="194" t="e">
        <f>IF(CR$142="分類不明", 計算_基本取引表!CR25/計算_基本取引表!CR$133, 計算_投入係数表!CR25)</f>
        <v>#DIV/0!</v>
      </c>
      <c r="CS164" s="194" t="e">
        <f>IF(CS$142="分類不明", 計算_基本取引表!CS25/計算_基本取引表!CS$133, 計算_投入係数表!CS25)</f>
        <v>#DIV/0!</v>
      </c>
      <c r="CT164" s="194" t="e">
        <f>IF(CT$142="分類不明", 計算_基本取引表!CT25/計算_基本取引表!CT$133, 計算_投入係数表!CT25)</f>
        <v>#DIV/0!</v>
      </c>
      <c r="CU164" s="194" t="e">
        <f>IF(CU$142="分類不明", 計算_基本取引表!CU25/計算_基本取引表!CU$133, 計算_投入係数表!CU25)</f>
        <v>#DIV/0!</v>
      </c>
      <c r="CV164" s="194" t="e">
        <f>IF(CV$142="分類不明", 計算_基本取引表!CV25/計算_基本取引表!CV$133, 計算_投入係数表!CV25)</f>
        <v>#DIV/0!</v>
      </c>
      <c r="CW164" s="194" t="e">
        <f>IF(CW$142="分類不明", 計算_基本取引表!CW25/計算_基本取引表!CW$133, 計算_投入係数表!CW25)</f>
        <v>#DIV/0!</v>
      </c>
      <c r="CX164" s="194" t="e">
        <f>IF(CX$142="分類不明", 計算_基本取引表!CX25/計算_基本取引表!CX$133, 計算_投入係数表!CX25)</f>
        <v>#DIV/0!</v>
      </c>
      <c r="CY164" s="194" t="e">
        <f>IF(CY$142="分類不明", 計算_基本取引表!CY25/計算_基本取引表!CY$133, 計算_投入係数表!CY25)</f>
        <v>#DIV/0!</v>
      </c>
      <c r="CZ164" s="194" t="e">
        <f>IF(CZ$142="分類不明", 計算_基本取引表!CZ25/計算_基本取引表!CZ$133, 計算_投入係数表!CZ25)</f>
        <v>#DIV/0!</v>
      </c>
      <c r="DA164" s="194" t="e">
        <f>IF(DA$142="分類不明", 計算_基本取引表!DA25/計算_基本取引表!DA$133, 計算_投入係数表!DA25)</f>
        <v>#DIV/0!</v>
      </c>
      <c r="DB164" s="194" t="e">
        <f>IF(DB$142="分類不明", 計算_基本取引表!DB25/計算_基本取引表!DB$133, 計算_投入係数表!DB25)</f>
        <v>#DIV/0!</v>
      </c>
      <c r="DC164" s="194" t="e">
        <f>IF(DC$142="分類不明", 計算_基本取引表!DC25/計算_基本取引表!DC$133, 計算_投入係数表!DC25)</f>
        <v>#DIV/0!</v>
      </c>
      <c r="DD164" s="194" t="e">
        <f>IF(DD$142="分類不明", 計算_基本取引表!DD25/計算_基本取引表!DD$133, 計算_投入係数表!DD25)</f>
        <v>#DIV/0!</v>
      </c>
      <c r="DE164" s="194" t="e">
        <f>IF(DE$142="分類不明", 計算_基本取引表!DE25/計算_基本取引表!DE$133, 計算_投入係数表!DE25)</f>
        <v>#DIV/0!</v>
      </c>
      <c r="DF164" s="194" t="e">
        <f>IF(DF$142="分類不明", 計算_基本取引表!DF25/計算_基本取引表!DF$133, 計算_投入係数表!DF25)</f>
        <v>#DIV/0!</v>
      </c>
      <c r="DG164" s="194" t="e">
        <f>IF(DG$142="分類不明", 計算_基本取引表!DG25/計算_基本取引表!DG$133, 計算_投入係数表!DG25)</f>
        <v>#DIV/0!</v>
      </c>
      <c r="DH164" s="194" t="e">
        <f>IF(DH$142="分類不明", 計算_基本取引表!DH25/計算_基本取引表!DH$133, 計算_投入係数表!DH25)</f>
        <v>#DIV/0!</v>
      </c>
      <c r="DI164" s="194" t="e">
        <f>IF(DI$142="分類不明", 計算_基本取引表!DI25/計算_基本取引表!DI$133, 計算_投入係数表!DI25)</f>
        <v>#DIV/0!</v>
      </c>
      <c r="DJ164" s="194" t="e">
        <f>IF(DJ$142="分類不明", 計算_基本取引表!DJ25/計算_基本取引表!DJ$133, 計算_投入係数表!DJ25)</f>
        <v>#DIV/0!</v>
      </c>
      <c r="DK164" s="194" t="e">
        <f>IF(DK$142="分類不明", 計算_基本取引表!DK25/計算_基本取引表!DK$133, 計算_投入係数表!DK25)</f>
        <v>#DIV/0!</v>
      </c>
      <c r="DL164" s="194" t="e">
        <f>IF(DL$142="分類不明", 計算_基本取引表!DL25/計算_基本取引表!DL$133, 計算_投入係数表!DL25)</f>
        <v>#DIV/0!</v>
      </c>
      <c r="DM164" s="194" t="e">
        <f>IF(DM$142="分類不明", 計算_基本取引表!DM25/計算_基本取引表!DM$133, 計算_投入係数表!DM25)</f>
        <v>#DIV/0!</v>
      </c>
      <c r="DN164" s="194" t="e">
        <f>IF(DN$142="分類不明", 計算_基本取引表!DN25/計算_基本取引表!DN$133, 計算_投入係数表!DN25)</f>
        <v>#DIV/0!</v>
      </c>
      <c r="DO164" s="194" t="e">
        <f>IF(DO$142="分類不明", 計算_基本取引表!DO25/計算_基本取引表!DO$133, 計算_投入係数表!DO25)</f>
        <v>#DIV/0!</v>
      </c>
      <c r="DP164" s="194" t="e">
        <f>IF(DP$142="分類不明", 計算_基本取引表!DP25/計算_基本取引表!DP$133, 計算_投入係数表!DP25)</f>
        <v>#DIV/0!</v>
      </c>
      <c r="DQ164" s="194" t="e">
        <f>IF(DQ$142="分類不明", 計算_基本取引表!DQ25/計算_基本取引表!DQ$133, 計算_投入係数表!DQ25)</f>
        <v>#DIV/0!</v>
      </c>
      <c r="DR164" s="194" t="e">
        <f>IF(DR$142="分類不明", 計算_基本取引表!DR25/計算_基本取引表!DR$133, 計算_投入係数表!DR25)</f>
        <v>#DIV/0!</v>
      </c>
      <c r="DS164" s="194" t="e">
        <f>IF(DS$142="分類不明", 計算_基本取引表!DS25/計算_基本取引表!DS$133, 計算_投入係数表!DS25)</f>
        <v>#DIV/0!</v>
      </c>
      <c r="DT164" s="23">
        <f ca="1">計算_基本取引表!DT25/計算_基本取引表!DT$133</f>
        <v>0</v>
      </c>
    </row>
    <row r="165" spans="2:124" x14ac:dyDescent="0.25">
      <c r="B165" s="53">
        <v>23</v>
      </c>
      <c r="C165" s="192" t="str">
        <v>-</v>
      </c>
      <c r="D165" s="193">
        <f>IF(D$142="分類不明", 計算_基本取引表!D26/計算_基本取引表!D$133, 計算_投入係数表!D26)</f>
        <v>0</v>
      </c>
      <c r="E165" s="194">
        <f>IF(E$142="分類不明", 計算_基本取引表!E26/計算_基本取引表!E$133, 計算_投入係数表!E26)</f>
        <v>0</v>
      </c>
      <c r="F165" s="194">
        <f>IF(F$142="分類不明", 計算_基本取引表!F26/計算_基本取引表!F$133, 計算_投入係数表!F26)</f>
        <v>0</v>
      </c>
      <c r="G165" s="194">
        <f>IF(G$142="分類不明", 計算_基本取引表!G26/計算_基本取引表!G$133, 計算_投入係数表!G26)</f>
        <v>0</v>
      </c>
      <c r="H165" s="194">
        <f>IF(H$142="分類不明", 計算_基本取引表!H26/計算_基本取引表!H$133, 計算_投入係数表!H26)</f>
        <v>0</v>
      </c>
      <c r="I165" s="194">
        <f>IF(I$142="分類不明", 計算_基本取引表!I26/計算_基本取引表!I$133, 計算_投入係数表!I26)</f>
        <v>0</v>
      </c>
      <c r="J165" s="194">
        <f>IF(J$142="分類不明", 計算_基本取引表!J26/計算_基本取引表!J$133, 計算_投入係数表!J26)</f>
        <v>0</v>
      </c>
      <c r="K165" s="194">
        <f>IF(K$142="分類不明", 計算_基本取引表!K26/計算_基本取引表!K$133, 計算_投入係数表!K26)</f>
        <v>0</v>
      </c>
      <c r="L165" s="194">
        <f>IF(L$142="分類不明", 計算_基本取引表!L26/計算_基本取引表!L$133, 計算_投入係数表!L26)</f>
        <v>0</v>
      </c>
      <c r="M165" s="194">
        <f>IF(M$142="分類不明", 計算_基本取引表!M26/計算_基本取引表!M$133, 計算_投入係数表!M26)</f>
        <v>0</v>
      </c>
      <c r="N165" s="194">
        <f>IF(N$142="分類不明", 計算_基本取引表!N26/計算_基本取引表!N$133, 計算_投入係数表!N26)</f>
        <v>0</v>
      </c>
      <c r="O165" s="194">
        <f>IF(O$142="分類不明", 計算_基本取引表!O26/計算_基本取引表!O$133, 計算_投入係数表!O26)</f>
        <v>0</v>
      </c>
      <c r="P165" s="194" t="e">
        <f ca="1">IF(P$142="分類不明", 計算_基本取引表!P26/計算_基本取引表!P$133, 計算_投入係数表!P26)</f>
        <v>#DIV/0!</v>
      </c>
      <c r="Q165" s="194" t="e">
        <f>IF(Q$142="分類不明", 計算_基本取引表!Q26/計算_基本取引表!Q$133, 計算_投入係数表!Q26)</f>
        <v>#DIV/0!</v>
      </c>
      <c r="R165" s="194" t="e">
        <f>IF(R$142="分類不明", 計算_基本取引表!R26/計算_基本取引表!R$133, 計算_投入係数表!R26)</f>
        <v>#DIV/0!</v>
      </c>
      <c r="S165" s="194" t="e">
        <f>IF(S$142="分類不明", 計算_基本取引表!S26/計算_基本取引表!S$133, 計算_投入係数表!S26)</f>
        <v>#DIV/0!</v>
      </c>
      <c r="T165" s="194" t="e">
        <f>IF(T$142="分類不明", 計算_基本取引表!T26/計算_基本取引表!T$133, 計算_投入係数表!T26)</f>
        <v>#DIV/0!</v>
      </c>
      <c r="U165" s="194" t="e">
        <f>IF(U$142="分類不明", 計算_基本取引表!U26/計算_基本取引表!U$133, 計算_投入係数表!U26)</f>
        <v>#DIV/0!</v>
      </c>
      <c r="V165" s="194" t="e">
        <f>IF(V$142="分類不明", 計算_基本取引表!V26/計算_基本取引表!V$133, 計算_投入係数表!V26)</f>
        <v>#DIV/0!</v>
      </c>
      <c r="W165" s="194" t="e">
        <f>IF(W$142="分類不明", 計算_基本取引表!W26/計算_基本取引表!W$133, 計算_投入係数表!W26)</f>
        <v>#DIV/0!</v>
      </c>
      <c r="X165" s="194" t="e">
        <f>IF(X$142="分類不明", 計算_基本取引表!X26/計算_基本取引表!X$133, 計算_投入係数表!X26)</f>
        <v>#DIV/0!</v>
      </c>
      <c r="Y165" s="194" t="e">
        <f>IF(Y$142="分類不明", 計算_基本取引表!Y26/計算_基本取引表!Y$133, 計算_投入係数表!Y26)</f>
        <v>#DIV/0!</v>
      </c>
      <c r="Z165" s="194" t="e">
        <f>IF(Z$142="分類不明", 計算_基本取引表!Z26/計算_基本取引表!Z$133, 計算_投入係数表!Z26)</f>
        <v>#DIV/0!</v>
      </c>
      <c r="AA165" s="194" t="e">
        <f>IF(AA$142="分類不明", 計算_基本取引表!AA26/計算_基本取引表!AA$133, 計算_投入係数表!AA26)</f>
        <v>#DIV/0!</v>
      </c>
      <c r="AB165" s="194" t="e">
        <f>IF(AB$142="分類不明", 計算_基本取引表!AB26/計算_基本取引表!AB$133, 計算_投入係数表!AB26)</f>
        <v>#DIV/0!</v>
      </c>
      <c r="AC165" s="194" t="e">
        <f>IF(AC$142="分類不明", 計算_基本取引表!AC26/計算_基本取引表!AC$133, 計算_投入係数表!AC26)</f>
        <v>#DIV/0!</v>
      </c>
      <c r="AD165" s="194" t="e">
        <f>IF(AD$142="分類不明", 計算_基本取引表!AD26/計算_基本取引表!AD$133, 計算_投入係数表!AD26)</f>
        <v>#DIV/0!</v>
      </c>
      <c r="AE165" s="194" t="e">
        <f>IF(AE$142="分類不明", 計算_基本取引表!AE26/計算_基本取引表!AE$133, 計算_投入係数表!AE26)</f>
        <v>#DIV/0!</v>
      </c>
      <c r="AF165" s="194" t="e">
        <f>IF(AF$142="分類不明", 計算_基本取引表!AF26/計算_基本取引表!AF$133, 計算_投入係数表!AF26)</f>
        <v>#DIV/0!</v>
      </c>
      <c r="AG165" s="194" t="e">
        <f>IF(AG$142="分類不明", 計算_基本取引表!AG26/計算_基本取引表!AG$133, 計算_投入係数表!AG26)</f>
        <v>#DIV/0!</v>
      </c>
      <c r="AH165" s="194" t="e">
        <f>IF(AH$142="分類不明", 計算_基本取引表!AH26/計算_基本取引表!AH$133, 計算_投入係数表!AH26)</f>
        <v>#DIV/0!</v>
      </c>
      <c r="AI165" s="194" t="e">
        <f>IF(AI$142="分類不明", 計算_基本取引表!AI26/計算_基本取引表!AI$133, 計算_投入係数表!AI26)</f>
        <v>#DIV/0!</v>
      </c>
      <c r="AJ165" s="194" t="e">
        <f>IF(AJ$142="分類不明", 計算_基本取引表!AJ26/計算_基本取引表!AJ$133, 計算_投入係数表!AJ26)</f>
        <v>#DIV/0!</v>
      </c>
      <c r="AK165" s="194" t="e">
        <f>IF(AK$142="分類不明", 計算_基本取引表!AK26/計算_基本取引表!AK$133, 計算_投入係数表!AK26)</f>
        <v>#DIV/0!</v>
      </c>
      <c r="AL165" s="194" t="e">
        <f>IF(AL$142="分類不明", 計算_基本取引表!AL26/計算_基本取引表!AL$133, 計算_投入係数表!AL26)</f>
        <v>#DIV/0!</v>
      </c>
      <c r="AM165" s="194" t="e">
        <f>IF(AM$142="分類不明", 計算_基本取引表!AM26/計算_基本取引表!AM$133, 計算_投入係数表!AM26)</f>
        <v>#DIV/0!</v>
      </c>
      <c r="AN165" s="194" t="e">
        <f>IF(AN$142="分類不明", 計算_基本取引表!AN26/計算_基本取引表!AN$133, 計算_投入係数表!AN26)</f>
        <v>#DIV/0!</v>
      </c>
      <c r="AO165" s="194" t="e">
        <f>IF(AO$142="分類不明", 計算_基本取引表!AO26/計算_基本取引表!AO$133, 計算_投入係数表!AO26)</f>
        <v>#DIV/0!</v>
      </c>
      <c r="AP165" s="194" t="e">
        <f>IF(AP$142="分類不明", 計算_基本取引表!AP26/計算_基本取引表!AP$133, 計算_投入係数表!AP26)</f>
        <v>#DIV/0!</v>
      </c>
      <c r="AQ165" s="194" t="e">
        <f>IF(AQ$142="分類不明", 計算_基本取引表!AQ26/計算_基本取引表!AQ$133, 計算_投入係数表!AQ26)</f>
        <v>#DIV/0!</v>
      </c>
      <c r="AR165" s="194" t="e">
        <f>IF(AR$142="分類不明", 計算_基本取引表!AR26/計算_基本取引表!AR$133, 計算_投入係数表!AR26)</f>
        <v>#DIV/0!</v>
      </c>
      <c r="AS165" s="194" t="e">
        <f>IF(AS$142="分類不明", 計算_基本取引表!AS26/計算_基本取引表!AS$133, 計算_投入係数表!AS26)</f>
        <v>#DIV/0!</v>
      </c>
      <c r="AT165" s="194" t="e">
        <f>IF(AT$142="分類不明", 計算_基本取引表!AT26/計算_基本取引表!AT$133, 計算_投入係数表!AT26)</f>
        <v>#DIV/0!</v>
      </c>
      <c r="AU165" s="194" t="e">
        <f>IF(AU$142="分類不明", 計算_基本取引表!AU26/計算_基本取引表!AU$133, 計算_投入係数表!AU26)</f>
        <v>#DIV/0!</v>
      </c>
      <c r="AV165" s="194" t="e">
        <f>IF(AV$142="分類不明", 計算_基本取引表!AV26/計算_基本取引表!AV$133, 計算_投入係数表!AV26)</f>
        <v>#DIV/0!</v>
      </c>
      <c r="AW165" s="194" t="e">
        <f>IF(AW$142="分類不明", 計算_基本取引表!AW26/計算_基本取引表!AW$133, 計算_投入係数表!AW26)</f>
        <v>#DIV/0!</v>
      </c>
      <c r="AX165" s="194" t="e">
        <f>IF(AX$142="分類不明", 計算_基本取引表!AX26/計算_基本取引表!AX$133, 計算_投入係数表!AX26)</f>
        <v>#DIV/0!</v>
      </c>
      <c r="AY165" s="194" t="e">
        <f>IF(AY$142="分類不明", 計算_基本取引表!AY26/計算_基本取引表!AY$133, 計算_投入係数表!AY26)</f>
        <v>#DIV/0!</v>
      </c>
      <c r="AZ165" s="194" t="e">
        <f>IF(AZ$142="分類不明", 計算_基本取引表!AZ26/計算_基本取引表!AZ$133, 計算_投入係数表!AZ26)</f>
        <v>#DIV/0!</v>
      </c>
      <c r="BA165" s="194" t="e">
        <f>IF(BA$142="分類不明", 計算_基本取引表!BA26/計算_基本取引表!BA$133, 計算_投入係数表!BA26)</f>
        <v>#DIV/0!</v>
      </c>
      <c r="BB165" s="194" t="e">
        <f>IF(BB$142="分類不明", 計算_基本取引表!BB26/計算_基本取引表!BB$133, 計算_投入係数表!BB26)</f>
        <v>#DIV/0!</v>
      </c>
      <c r="BC165" s="194" t="e">
        <f>IF(BC$142="分類不明", 計算_基本取引表!BC26/計算_基本取引表!BC$133, 計算_投入係数表!BC26)</f>
        <v>#DIV/0!</v>
      </c>
      <c r="BD165" s="194" t="e">
        <f>IF(BD$142="分類不明", 計算_基本取引表!BD26/計算_基本取引表!BD$133, 計算_投入係数表!BD26)</f>
        <v>#DIV/0!</v>
      </c>
      <c r="BE165" s="194" t="e">
        <f>IF(BE$142="分類不明", 計算_基本取引表!BE26/計算_基本取引表!BE$133, 計算_投入係数表!BE26)</f>
        <v>#DIV/0!</v>
      </c>
      <c r="BF165" s="194" t="e">
        <f>IF(BF$142="分類不明", 計算_基本取引表!BF26/計算_基本取引表!BF$133, 計算_投入係数表!BF26)</f>
        <v>#DIV/0!</v>
      </c>
      <c r="BG165" s="194" t="e">
        <f>IF(BG$142="分類不明", 計算_基本取引表!BG26/計算_基本取引表!BG$133, 計算_投入係数表!BG26)</f>
        <v>#DIV/0!</v>
      </c>
      <c r="BH165" s="194" t="e">
        <f>IF(BH$142="分類不明", 計算_基本取引表!BH26/計算_基本取引表!BH$133, 計算_投入係数表!BH26)</f>
        <v>#DIV/0!</v>
      </c>
      <c r="BI165" s="194" t="e">
        <f>IF(BI$142="分類不明", 計算_基本取引表!BI26/計算_基本取引表!BI$133, 計算_投入係数表!BI26)</f>
        <v>#DIV/0!</v>
      </c>
      <c r="BJ165" s="194" t="e">
        <f>IF(BJ$142="分類不明", 計算_基本取引表!BJ26/計算_基本取引表!BJ$133, 計算_投入係数表!BJ26)</f>
        <v>#DIV/0!</v>
      </c>
      <c r="BK165" s="194" t="e">
        <f>IF(BK$142="分類不明", 計算_基本取引表!BK26/計算_基本取引表!BK$133, 計算_投入係数表!BK26)</f>
        <v>#DIV/0!</v>
      </c>
      <c r="BL165" s="194" t="e">
        <f>IF(BL$142="分類不明", 計算_基本取引表!BL26/計算_基本取引表!BL$133, 計算_投入係数表!BL26)</f>
        <v>#DIV/0!</v>
      </c>
      <c r="BM165" s="194" t="e">
        <f>IF(BM$142="分類不明", 計算_基本取引表!BM26/計算_基本取引表!BM$133, 計算_投入係数表!BM26)</f>
        <v>#DIV/0!</v>
      </c>
      <c r="BN165" s="194" t="e">
        <f>IF(BN$142="分類不明", 計算_基本取引表!BN26/計算_基本取引表!BN$133, 計算_投入係数表!BN26)</f>
        <v>#DIV/0!</v>
      </c>
      <c r="BO165" s="194" t="e">
        <f>IF(BO$142="分類不明", 計算_基本取引表!BO26/計算_基本取引表!BO$133, 計算_投入係数表!BO26)</f>
        <v>#DIV/0!</v>
      </c>
      <c r="BP165" s="194" t="e">
        <f>IF(BP$142="分類不明", 計算_基本取引表!BP26/計算_基本取引表!BP$133, 計算_投入係数表!BP26)</f>
        <v>#DIV/0!</v>
      </c>
      <c r="BQ165" s="194" t="e">
        <f>IF(BQ$142="分類不明", 計算_基本取引表!BQ26/計算_基本取引表!BQ$133, 計算_投入係数表!BQ26)</f>
        <v>#DIV/0!</v>
      </c>
      <c r="BR165" s="194" t="e">
        <f>IF(BR$142="分類不明", 計算_基本取引表!BR26/計算_基本取引表!BR$133, 計算_投入係数表!BR26)</f>
        <v>#DIV/0!</v>
      </c>
      <c r="BS165" s="194" t="e">
        <f>IF(BS$142="分類不明", 計算_基本取引表!BS26/計算_基本取引表!BS$133, 計算_投入係数表!BS26)</f>
        <v>#DIV/0!</v>
      </c>
      <c r="BT165" s="194" t="e">
        <f>IF(BT$142="分類不明", 計算_基本取引表!BT26/計算_基本取引表!BT$133, 計算_投入係数表!BT26)</f>
        <v>#DIV/0!</v>
      </c>
      <c r="BU165" s="194" t="e">
        <f>IF(BU$142="分類不明", 計算_基本取引表!BU26/計算_基本取引表!BU$133, 計算_投入係数表!BU26)</f>
        <v>#DIV/0!</v>
      </c>
      <c r="BV165" s="194" t="e">
        <f>IF(BV$142="分類不明", 計算_基本取引表!BV26/計算_基本取引表!BV$133, 計算_投入係数表!BV26)</f>
        <v>#DIV/0!</v>
      </c>
      <c r="BW165" s="194" t="e">
        <f>IF(BW$142="分類不明", 計算_基本取引表!BW26/計算_基本取引表!BW$133, 計算_投入係数表!BW26)</f>
        <v>#DIV/0!</v>
      </c>
      <c r="BX165" s="194" t="e">
        <f>IF(BX$142="分類不明", 計算_基本取引表!BX26/計算_基本取引表!BX$133, 計算_投入係数表!BX26)</f>
        <v>#DIV/0!</v>
      </c>
      <c r="BY165" s="194" t="e">
        <f>IF(BY$142="分類不明", 計算_基本取引表!BY26/計算_基本取引表!BY$133, 計算_投入係数表!BY26)</f>
        <v>#DIV/0!</v>
      </c>
      <c r="BZ165" s="194" t="e">
        <f>IF(BZ$142="分類不明", 計算_基本取引表!BZ26/計算_基本取引表!BZ$133, 計算_投入係数表!BZ26)</f>
        <v>#DIV/0!</v>
      </c>
      <c r="CA165" s="194" t="e">
        <f>IF(CA$142="分類不明", 計算_基本取引表!CA26/計算_基本取引表!CA$133, 計算_投入係数表!CA26)</f>
        <v>#DIV/0!</v>
      </c>
      <c r="CB165" s="194" t="e">
        <f>IF(CB$142="分類不明", 計算_基本取引表!CB26/計算_基本取引表!CB$133, 計算_投入係数表!CB26)</f>
        <v>#DIV/0!</v>
      </c>
      <c r="CC165" s="194" t="e">
        <f>IF(CC$142="分類不明", 計算_基本取引表!CC26/計算_基本取引表!CC$133, 計算_投入係数表!CC26)</f>
        <v>#DIV/0!</v>
      </c>
      <c r="CD165" s="194" t="e">
        <f>IF(CD$142="分類不明", 計算_基本取引表!CD26/計算_基本取引表!CD$133, 計算_投入係数表!CD26)</f>
        <v>#DIV/0!</v>
      </c>
      <c r="CE165" s="194" t="e">
        <f>IF(CE$142="分類不明", 計算_基本取引表!CE26/計算_基本取引表!CE$133, 計算_投入係数表!CE26)</f>
        <v>#DIV/0!</v>
      </c>
      <c r="CF165" s="194" t="e">
        <f>IF(CF$142="分類不明", 計算_基本取引表!CF26/計算_基本取引表!CF$133, 計算_投入係数表!CF26)</f>
        <v>#DIV/0!</v>
      </c>
      <c r="CG165" s="194" t="e">
        <f>IF(CG$142="分類不明", 計算_基本取引表!CG26/計算_基本取引表!CG$133, 計算_投入係数表!CG26)</f>
        <v>#DIV/0!</v>
      </c>
      <c r="CH165" s="194" t="e">
        <f>IF(CH$142="分類不明", 計算_基本取引表!CH26/計算_基本取引表!CH$133, 計算_投入係数表!CH26)</f>
        <v>#DIV/0!</v>
      </c>
      <c r="CI165" s="194" t="e">
        <f>IF(CI$142="分類不明", 計算_基本取引表!CI26/計算_基本取引表!CI$133, 計算_投入係数表!CI26)</f>
        <v>#DIV/0!</v>
      </c>
      <c r="CJ165" s="194" t="e">
        <f>IF(CJ$142="分類不明", 計算_基本取引表!CJ26/計算_基本取引表!CJ$133, 計算_投入係数表!CJ26)</f>
        <v>#DIV/0!</v>
      </c>
      <c r="CK165" s="194" t="e">
        <f>IF(CK$142="分類不明", 計算_基本取引表!CK26/計算_基本取引表!CK$133, 計算_投入係数表!CK26)</f>
        <v>#DIV/0!</v>
      </c>
      <c r="CL165" s="194" t="e">
        <f>IF(CL$142="分類不明", 計算_基本取引表!CL26/計算_基本取引表!CL$133, 計算_投入係数表!CL26)</f>
        <v>#DIV/0!</v>
      </c>
      <c r="CM165" s="194" t="e">
        <f>IF(CM$142="分類不明", 計算_基本取引表!CM26/計算_基本取引表!CM$133, 計算_投入係数表!CM26)</f>
        <v>#DIV/0!</v>
      </c>
      <c r="CN165" s="194" t="e">
        <f>IF(CN$142="分類不明", 計算_基本取引表!CN26/計算_基本取引表!CN$133, 計算_投入係数表!CN26)</f>
        <v>#DIV/0!</v>
      </c>
      <c r="CO165" s="194" t="e">
        <f>IF(CO$142="分類不明", 計算_基本取引表!CO26/計算_基本取引表!CO$133, 計算_投入係数表!CO26)</f>
        <v>#DIV/0!</v>
      </c>
      <c r="CP165" s="194" t="e">
        <f>IF(CP$142="分類不明", 計算_基本取引表!CP26/計算_基本取引表!CP$133, 計算_投入係数表!CP26)</f>
        <v>#DIV/0!</v>
      </c>
      <c r="CQ165" s="194" t="e">
        <f>IF(CQ$142="分類不明", 計算_基本取引表!CQ26/計算_基本取引表!CQ$133, 計算_投入係数表!CQ26)</f>
        <v>#DIV/0!</v>
      </c>
      <c r="CR165" s="194" t="e">
        <f>IF(CR$142="分類不明", 計算_基本取引表!CR26/計算_基本取引表!CR$133, 計算_投入係数表!CR26)</f>
        <v>#DIV/0!</v>
      </c>
      <c r="CS165" s="194" t="e">
        <f>IF(CS$142="分類不明", 計算_基本取引表!CS26/計算_基本取引表!CS$133, 計算_投入係数表!CS26)</f>
        <v>#DIV/0!</v>
      </c>
      <c r="CT165" s="194" t="e">
        <f>IF(CT$142="分類不明", 計算_基本取引表!CT26/計算_基本取引表!CT$133, 計算_投入係数表!CT26)</f>
        <v>#DIV/0!</v>
      </c>
      <c r="CU165" s="194" t="e">
        <f>IF(CU$142="分類不明", 計算_基本取引表!CU26/計算_基本取引表!CU$133, 計算_投入係数表!CU26)</f>
        <v>#DIV/0!</v>
      </c>
      <c r="CV165" s="194" t="e">
        <f>IF(CV$142="分類不明", 計算_基本取引表!CV26/計算_基本取引表!CV$133, 計算_投入係数表!CV26)</f>
        <v>#DIV/0!</v>
      </c>
      <c r="CW165" s="194" t="e">
        <f>IF(CW$142="分類不明", 計算_基本取引表!CW26/計算_基本取引表!CW$133, 計算_投入係数表!CW26)</f>
        <v>#DIV/0!</v>
      </c>
      <c r="CX165" s="194" t="e">
        <f>IF(CX$142="分類不明", 計算_基本取引表!CX26/計算_基本取引表!CX$133, 計算_投入係数表!CX26)</f>
        <v>#DIV/0!</v>
      </c>
      <c r="CY165" s="194" t="e">
        <f>IF(CY$142="分類不明", 計算_基本取引表!CY26/計算_基本取引表!CY$133, 計算_投入係数表!CY26)</f>
        <v>#DIV/0!</v>
      </c>
      <c r="CZ165" s="194" t="e">
        <f>IF(CZ$142="分類不明", 計算_基本取引表!CZ26/計算_基本取引表!CZ$133, 計算_投入係数表!CZ26)</f>
        <v>#DIV/0!</v>
      </c>
      <c r="DA165" s="194" t="e">
        <f>IF(DA$142="分類不明", 計算_基本取引表!DA26/計算_基本取引表!DA$133, 計算_投入係数表!DA26)</f>
        <v>#DIV/0!</v>
      </c>
      <c r="DB165" s="194" t="e">
        <f>IF(DB$142="分類不明", 計算_基本取引表!DB26/計算_基本取引表!DB$133, 計算_投入係数表!DB26)</f>
        <v>#DIV/0!</v>
      </c>
      <c r="DC165" s="194" t="e">
        <f>IF(DC$142="分類不明", 計算_基本取引表!DC26/計算_基本取引表!DC$133, 計算_投入係数表!DC26)</f>
        <v>#DIV/0!</v>
      </c>
      <c r="DD165" s="194" t="e">
        <f>IF(DD$142="分類不明", 計算_基本取引表!DD26/計算_基本取引表!DD$133, 計算_投入係数表!DD26)</f>
        <v>#DIV/0!</v>
      </c>
      <c r="DE165" s="194" t="e">
        <f>IF(DE$142="分類不明", 計算_基本取引表!DE26/計算_基本取引表!DE$133, 計算_投入係数表!DE26)</f>
        <v>#DIV/0!</v>
      </c>
      <c r="DF165" s="194" t="e">
        <f>IF(DF$142="分類不明", 計算_基本取引表!DF26/計算_基本取引表!DF$133, 計算_投入係数表!DF26)</f>
        <v>#DIV/0!</v>
      </c>
      <c r="DG165" s="194" t="e">
        <f>IF(DG$142="分類不明", 計算_基本取引表!DG26/計算_基本取引表!DG$133, 計算_投入係数表!DG26)</f>
        <v>#DIV/0!</v>
      </c>
      <c r="DH165" s="194" t="e">
        <f>IF(DH$142="分類不明", 計算_基本取引表!DH26/計算_基本取引表!DH$133, 計算_投入係数表!DH26)</f>
        <v>#DIV/0!</v>
      </c>
      <c r="DI165" s="194" t="e">
        <f>IF(DI$142="分類不明", 計算_基本取引表!DI26/計算_基本取引表!DI$133, 計算_投入係数表!DI26)</f>
        <v>#DIV/0!</v>
      </c>
      <c r="DJ165" s="194" t="e">
        <f>IF(DJ$142="分類不明", 計算_基本取引表!DJ26/計算_基本取引表!DJ$133, 計算_投入係数表!DJ26)</f>
        <v>#DIV/0!</v>
      </c>
      <c r="DK165" s="194" t="e">
        <f>IF(DK$142="分類不明", 計算_基本取引表!DK26/計算_基本取引表!DK$133, 計算_投入係数表!DK26)</f>
        <v>#DIV/0!</v>
      </c>
      <c r="DL165" s="194" t="e">
        <f>IF(DL$142="分類不明", 計算_基本取引表!DL26/計算_基本取引表!DL$133, 計算_投入係数表!DL26)</f>
        <v>#DIV/0!</v>
      </c>
      <c r="DM165" s="194" t="e">
        <f>IF(DM$142="分類不明", 計算_基本取引表!DM26/計算_基本取引表!DM$133, 計算_投入係数表!DM26)</f>
        <v>#DIV/0!</v>
      </c>
      <c r="DN165" s="194" t="e">
        <f>IF(DN$142="分類不明", 計算_基本取引表!DN26/計算_基本取引表!DN$133, 計算_投入係数表!DN26)</f>
        <v>#DIV/0!</v>
      </c>
      <c r="DO165" s="194" t="e">
        <f>IF(DO$142="分類不明", 計算_基本取引表!DO26/計算_基本取引表!DO$133, 計算_投入係数表!DO26)</f>
        <v>#DIV/0!</v>
      </c>
      <c r="DP165" s="194" t="e">
        <f>IF(DP$142="分類不明", 計算_基本取引表!DP26/計算_基本取引表!DP$133, 計算_投入係数表!DP26)</f>
        <v>#DIV/0!</v>
      </c>
      <c r="DQ165" s="194" t="e">
        <f>IF(DQ$142="分類不明", 計算_基本取引表!DQ26/計算_基本取引表!DQ$133, 計算_投入係数表!DQ26)</f>
        <v>#DIV/0!</v>
      </c>
      <c r="DR165" s="194" t="e">
        <f>IF(DR$142="分類不明", 計算_基本取引表!DR26/計算_基本取引表!DR$133, 計算_投入係数表!DR26)</f>
        <v>#DIV/0!</v>
      </c>
      <c r="DS165" s="194" t="e">
        <f>IF(DS$142="分類不明", 計算_基本取引表!DS26/計算_基本取引表!DS$133, 計算_投入係数表!DS26)</f>
        <v>#DIV/0!</v>
      </c>
      <c r="DT165" s="23">
        <f ca="1">計算_基本取引表!DT26/計算_基本取引表!DT$133</f>
        <v>0</v>
      </c>
    </row>
    <row r="166" spans="2:124" x14ac:dyDescent="0.25">
      <c r="B166" s="53">
        <v>24</v>
      </c>
      <c r="C166" s="192" t="str">
        <v>-</v>
      </c>
      <c r="D166" s="193">
        <f>IF(D$142="分類不明", 計算_基本取引表!D27/計算_基本取引表!D$133, 計算_投入係数表!D27)</f>
        <v>0</v>
      </c>
      <c r="E166" s="194">
        <f>IF(E$142="分類不明", 計算_基本取引表!E27/計算_基本取引表!E$133, 計算_投入係数表!E27)</f>
        <v>0</v>
      </c>
      <c r="F166" s="194">
        <f>IF(F$142="分類不明", 計算_基本取引表!F27/計算_基本取引表!F$133, 計算_投入係数表!F27)</f>
        <v>0</v>
      </c>
      <c r="G166" s="194">
        <f>IF(G$142="分類不明", 計算_基本取引表!G27/計算_基本取引表!G$133, 計算_投入係数表!G27)</f>
        <v>0</v>
      </c>
      <c r="H166" s="194">
        <f>IF(H$142="分類不明", 計算_基本取引表!H27/計算_基本取引表!H$133, 計算_投入係数表!H27)</f>
        <v>0</v>
      </c>
      <c r="I166" s="194">
        <f>IF(I$142="分類不明", 計算_基本取引表!I27/計算_基本取引表!I$133, 計算_投入係数表!I27)</f>
        <v>0</v>
      </c>
      <c r="J166" s="194">
        <f>IF(J$142="分類不明", 計算_基本取引表!J27/計算_基本取引表!J$133, 計算_投入係数表!J27)</f>
        <v>0</v>
      </c>
      <c r="K166" s="194">
        <f>IF(K$142="分類不明", 計算_基本取引表!K27/計算_基本取引表!K$133, 計算_投入係数表!K27)</f>
        <v>0</v>
      </c>
      <c r="L166" s="194">
        <f>IF(L$142="分類不明", 計算_基本取引表!L27/計算_基本取引表!L$133, 計算_投入係数表!L27)</f>
        <v>0</v>
      </c>
      <c r="M166" s="194">
        <f>IF(M$142="分類不明", 計算_基本取引表!M27/計算_基本取引表!M$133, 計算_投入係数表!M27)</f>
        <v>0</v>
      </c>
      <c r="N166" s="194">
        <f>IF(N$142="分類不明", 計算_基本取引表!N27/計算_基本取引表!N$133, 計算_投入係数表!N27)</f>
        <v>0</v>
      </c>
      <c r="O166" s="194">
        <f>IF(O$142="分類不明", 計算_基本取引表!O27/計算_基本取引表!O$133, 計算_投入係数表!O27)</f>
        <v>0</v>
      </c>
      <c r="P166" s="194" t="e">
        <f ca="1">IF(P$142="分類不明", 計算_基本取引表!P27/計算_基本取引表!P$133, 計算_投入係数表!P27)</f>
        <v>#DIV/0!</v>
      </c>
      <c r="Q166" s="194" t="e">
        <f>IF(Q$142="分類不明", 計算_基本取引表!Q27/計算_基本取引表!Q$133, 計算_投入係数表!Q27)</f>
        <v>#DIV/0!</v>
      </c>
      <c r="R166" s="194" t="e">
        <f>IF(R$142="分類不明", 計算_基本取引表!R27/計算_基本取引表!R$133, 計算_投入係数表!R27)</f>
        <v>#DIV/0!</v>
      </c>
      <c r="S166" s="194" t="e">
        <f>IF(S$142="分類不明", 計算_基本取引表!S27/計算_基本取引表!S$133, 計算_投入係数表!S27)</f>
        <v>#DIV/0!</v>
      </c>
      <c r="T166" s="194" t="e">
        <f>IF(T$142="分類不明", 計算_基本取引表!T27/計算_基本取引表!T$133, 計算_投入係数表!T27)</f>
        <v>#DIV/0!</v>
      </c>
      <c r="U166" s="194" t="e">
        <f>IF(U$142="分類不明", 計算_基本取引表!U27/計算_基本取引表!U$133, 計算_投入係数表!U27)</f>
        <v>#DIV/0!</v>
      </c>
      <c r="V166" s="194" t="e">
        <f>IF(V$142="分類不明", 計算_基本取引表!V27/計算_基本取引表!V$133, 計算_投入係数表!V27)</f>
        <v>#DIV/0!</v>
      </c>
      <c r="W166" s="194" t="e">
        <f>IF(W$142="分類不明", 計算_基本取引表!W27/計算_基本取引表!W$133, 計算_投入係数表!W27)</f>
        <v>#DIV/0!</v>
      </c>
      <c r="X166" s="194" t="e">
        <f>IF(X$142="分類不明", 計算_基本取引表!X27/計算_基本取引表!X$133, 計算_投入係数表!X27)</f>
        <v>#DIV/0!</v>
      </c>
      <c r="Y166" s="194" t="e">
        <f>IF(Y$142="分類不明", 計算_基本取引表!Y27/計算_基本取引表!Y$133, 計算_投入係数表!Y27)</f>
        <v>#DIV/0!</v>
      </c>
      <c r="Z166" s="194" t="e">
        <f>IF(Z$142="分類不明", 計算_基本取引表!Z27/計算_基本取引表!Z$133, 計算_投入係数表!Z27)</f>
        <v>#DIV/0!</v>
      </c>
      <c r="AA166" s="194" t="e">
        <f>IF(AA$142="分類不明", 計算_基本取引表!AA27/計算_基本取引表!AA$133, 計算_投入係数表!AA27)</f>
        <v>#DIV/0!</v>
      </c>
      <c r="AB166" s="194" t="e">
        <f>IF(AB$142="分類不明", 計算_基本取引表!AB27/計算_基本取引表!AB$133, 計算_投入係数表!AB27)</f>
        <v>#DIV/0!</v>
      </c>
      <c r="AC166" s="194" t="e">
        <f>IF(AC$142="分類不明", 計算_基本取引表!AC27/計算_基本取引表!AC$133, 計算_投入係数表!AC27)</f>
        <v>#DIV/0!</v>
      </c>
      <c r="AD166" s="194" t="e">
        <f>IF(AD$142="分類不明", 計算_基本取引表!AD27/計算_基本取引表!AD$133, 計算_投入係数表!AD27)</f>
        <v>#DIV/0!</v>
      </c>
      <c r="AE166" s="194" t="e">
        <f>IF(AE$142="分類不明", 計算_基本取引表!AE27/計算_基本取引表!AE$133, 計算_投入係数表!AE27)</f>
        <v>#DIV/0!</v>
      </c>
      <c r="AF166" s="194" t="e">
        <f>IF(AF$142="分類不明", 計算_基本取引表!AF27/計算_基本取引表!AF$133, 計算_投入係数表!AF27)</f>
        <v>#DIV/0!</v>
      </c>
      <c r="AG166" s="194" t="e">
        <f>IF(AG$142="分類不明", 計算_基本取引表!AG27/計算_基本取引表!AG$133, 計算_投入係数表!AG27)</f>
        <v>#DIV/0!</v>
      </c>
      <c r="AH166" s="194" t="e">
        <f>IF(AH$142="分類不明", 計算_基本取引表!AH27/計算_基本取引表!AH$133, 計算_投入係数表!AH27)</f>
        <v>#DIV/0!</v>
      </c>
      <c r="AI166" s="194" t="e">
        <f>IF(AI$142="分類不明", 計算_基本取引表!AI27/計算_基本取引表!AI$133, 計算_投入係数表!AI27)</f>
        <v>#DIV/0!</v>
      </c>
      <c r="AJ166" s="194" t="e">
        <f>IF(AJ$142="分類不明", 計算_基本取引表!AJ27/計算_基本取引表!AJ$133, 計算_投入係数表!AJ27)</f>
        <v>#DIV/0!</v>
      </c>
      <c r="AK166" s="194" t="e">
        <f>IF(AK$142="分類不明", 計算_基本取引表!AK27/計算_基本取引表!AK$133, 計算_投入係数表!AK27)</f>
        <v>#DIV/0!</v>
      </c>
      <c r="AL166" s="194" t="e">
        <f>IF(AL$142="分類不明", 計算_基本取引表!AL27/計算_基本取引表!AL$133, 計算_投入係数表!AL27)</f>
        <v>#DIV/0!</v>
      </c>
      <c r="AM166" s="194" t="e">
        <f>IF(AM$142="分類不明", 計算_基本取引表!AM27/計算_基本取引表!AM$133, 計算_投入係数表!AM27)</f>
        <v>#DIV/0!</v>
      </c>
      <c r="AN166" s="194" t="e">
        <f>IF(AN$142="分類不明", 計算_基本取引表!AN27/計算_基本取引表!AN$133, 計算_投入係数表!AN27)</f>
        <v>#DIV/0!</v>
      </c>
      <c r="AO166" s="194" t="e">
        <f>IF(AO$142="分類不明", 計算_基本取引表!AO27/計算_基本取引表!AO$133, 計算_投入係数表!AO27)</f>
        <v>#DIV/0!</v>
      </c>
      <c r="AP166" s="194" t="e">
        <f>IF(AP$142="分類不明", 計算_基本取引表!AP27/計算_基本取引表!AP$133, 計算_投入係数表!AP27)</f>
        <v>#DIV/0!</v>
      </c>
      <c r="AQ166" s="194" t="e">
        <f>IF(AQ$142="分類不明", 計算_基本取引表!AQ27/計算_基本取引表!AQ$133, 計算_投入係数表!AQ27)</f>
        <v>#DIV/0!</v>
      </c>
      <c r="AR166" s="194" t="e">
        <f>IF(AR$142="分類不明", 計算_基本取引表!AR27/計算_基本取引表!AR$133, 計算_投入係数表!AR27)</f>
        <v>#DIV/0!</v>
      </c>
      <c r="AS166" s="194" t="e">
        <f>IF(AS$142="分類不明", 計算_基本取引表!AS27/計算_基本取引表!AS$133, 計算_投入係数表!AS27)</f>
        <v>#DIV/0!</v>
      </c>
      <c r="AT166" s="194" t="e">
        <f>IF(AT$142="分類不明", 計算_基本取引表!AT27/計算_基本取引表!AT$133, 計算_投入係数表!AT27)</f>
        <v>#DIV/0!</v>
      </c>
      <c r="AU166" s="194" t="e">
        <f>IF(AU$142="分類不明", 計算_基本取引表!AU27/計算_基本取引表!AU$133, 計算_投入係数表!AU27)</f>
        <v>#DIV/0!</v>
      </c>
      <c r="AV166" s="194" t="e">
        <f>IF(AV$142="分類不明", 計算_基本取引表!AV27/計算_基本取引表!AV$133, 計算_投入係数表!AV27)</f>
        <v>#DIV/0!</v>
      </c>
      <c r="AW166" s="194" t="e">
        <f>IF(AW$142="分類不明", 計算_基本取引表!AW27/計算_基本取引表!AW$133, 計算_投入係数表!AW27)</f>
        <v>#DIV/0!</v>
      </c>
      <c r="AX166" s="194" t="e">
        <f>IF(AX$142="分類不明", 計算_基本取引表!AX27/計算_基本取引表!AX$133, 計算_投入係数表!AX27)</f>
        <v>#DIV/0!</v>
      </c>
      <c r="AY166" s="194" t="e">
        <f>IF(AY$142="分類不明", 計算_基本取引表!AY27/計算_基本取引表!AY$133, 計算_投入係数表!AY27)</f>
        <v>#DIV/0!</v>
      </c>
      <c r="AZ166" s="194" t="e">
        <f>IF(AZ$142="分類不明", 計算_基本取引表!AZ27/計算_基本取引表!AZ$133, 計算_投入係数表!AZ27)</f>
        <v>#DIV/0!</v>
      </c>
      <c r="BA166" s="194" t="e">
        <f>IF(BA$142="分類不明", 計算_基本取引表!BA27/計算_基本取引表!BA$133, 計算_投入係数表!BA27)</f>
        <v>#DIV/0!</v>
      </c>
      <c r="BB166" s="194" t="e">
        <f>IF(BB$142="分類不明", 計算_基本取引表!BB27/計算_基本取引表!BB$133, 計算_投入係数表!BB27)</f>
        <v>#DIV/0!</v>
      </c>
      <c r="BC166" s="194" t="e">
        <f>IF(BC$142="分類不明", 計算_基本取引表!BC27/計算_基本取引表!BC$133, 計算_投入係数表!BC27)</f>
        <v>#DIV/0!</v>
      </c>
      <c r="BD166" s="194" t="e">
        <f>IF(BD$142="分類不明", 計算_基本取引表!BD27/計算_基本取引表!BD$133, 計算_投入係数表!BD27)</f>
        <v>#DIV/0!</v>
      </c>
      <c r="BE166" s="194" t="e">
        <f>IF(BE$142="分類不明", 計算_基本取引表!BE27/計算_基本取引表!BE$133, 計算_投入係数表!BE27)</f>
        <v>#DIV/0!</v>
      </c>
      <c r="BF166" s="194" t="e">
        <f>IF(BF$142="分類不明", 計算_基本取引表!BF27/計算_基本取引表!BF$133, 計算_投入係数表!BF27)</f>
        <v>#DIV/0!</v>
      </c>
      <c r="BG166" s="194" t="e">
        <f>IF(BG$142="分類不明", 計算_基本取引表!BG27/計算_基本取引表!BG$133, 計算_投入係数表!BG27)</f>
        <v>#DIV/0!</v>
      </c>
      <c r="BH166" s="194" t="e">
        <f>IF(BH$142="分類不明", 計算_基本取引表!BH27/計算_基本取引表!BH$133, 計算_投入係数表!BH27)</f>
        <v>#DIV/0!</v>
      </c>
      <c r="BI166" s="194" t="e">
        <f>IF(BI$142="分類不明", 計算_基本取引表!BI27/計算_基本取引表!BI$133, 計算_投入係数表!BI27)</f>
        <v>#DIV/0!</v>
      </c>
      <c r="BJ166" s="194" t="e">
        <f>IF(BJ$142="分類不明", 計算_基本取引表!BJ27/計算_基本取引表!BJ$133, 計算_投入係数表!BJ27)</f>
        <v>#DIV/0!</v>
      </c>
      <c r="BK166" s="194" t="e">
        <f>IF(BK$142="分類不明", 計算_基本取引表!BK27/計算_基本取引表!BK$133, 計算_投入係数表!BK27)</f>
        <v>#DIV/0!</v>
      </c>
      <c r="BL166" s="194" t="e">
        <f>IF(BL$142="分類不明", 計算_基本取引表!BL27/計算_基本取引表!BL$133, 計算_投入係数表!BL27)</f>
        <v>#DIV/0!</v>
      </c>
      <c r="BM166" s="194" t="e">
        <f>IF(BM$142="分類不明", 計算_基本取引表!BM27/計算_基本取引表!BM$133, 計算_投入係数表!BM27)</f>
        <v>#DIV/0!</v>
      </c>
      <c r="BN166" s="194" t="e">
        <f>IF(BN$142="分類不明", 計算_基本取引表!BN27/計算_基本取引表!BN$133, 計算_投入係数表!BN27)</f>
        <v>#DIV/0!</v>
      </c>
      <c r="BO166" s="194" t="e">
        <f>IF(BO$142="分類不明", 計算_基本取引表!BO27/計算_基本取引表!BO$133, 計算_投入係数表!BO27)</f>
        <v>#DIV/0!</v>
      </c>
      <c r="BP166" s="194" t="e">
        <f>IF(BP$142="分類不明", 計算_基本取引表!BP27/計算_基本取引表!BP$133, 計算_投入係数表!BP27)</f>
        <v>#DIV/0!</v>
      </c>
      <c r="BQ166" s="194" t="e">
        <f>IF(BQ$142="分類不明", 計算_基本取引表!BQ27/計算_基本取引表!BQ$133, 計算_投入係数表!BQ27)</f>
        <v>#DIV/0!</v>
      </c>
      <c r="BR166" s="194" t="e">
        <f>IF(BR$142="分類不明", 計算_基本取引表!BR27/計算_基本取引表!BR$133, 計算_投入係数表!BR27)</f>
        <v>#DIV/0!</v>
      </c>
      <c r="BS166" s="194" t="e">
        <f>IF(BS$142="分類不明", 計算_基本取引表!BS27/計算_基本取引表!BS$133, 計算_投入係数表!BS27)</f>
        <v>#DIV/0!</v>
      </c>
      <c r="BT166" s="194" t="e">
        <f>IF(BT$142="分類不明", 計算_基本取引表!BT27/計算_基本取引表!BT$133, 計算_投入係数表!BT27)</f>
        <v>#DIV/0!</v>
      </c>
      <c r="BU166" s="194" t="e">
        <f>IF(BU$142="分類不明", 計算_基本取引表!BU27/計算_基本取引表!BU$133, 計算_投入係数表!BU27)</f>
        <v>#DIV/0!</v>
      </c>
      <c r="BV166" s="194" t="e">
        <f>IF(BV$142="分類不明", 計算_基本取引表!BV27/計算_基本取引表!BV$133, 計算_投入係数表!BV27)</f>
        <v>#DIV/0!</v>
      </c>
      <c r="BW166" s="194" t="e">
        <f>IF(BW$142="分類不明", 計算_基本取引表!BW27/計算_基本取引表!BW$133, 計算_投入係数表!BW27)</f>
        <v>#DIV/0!</v>
      </c>
      <c r="BX166" s="194" t="e">
        <f>IF(BX$142="分類不明", 計算_基本取引表!BX27/計算_基本取引表!BX$133, 計算_投入係数表!BX27)</f>
        <v>#DIV/0!</v>
      </c>
      <c r="BY166" s="194" t="e">
        <f>IF(BY$142="分類不明", 計算_基本取引表!BY27/計算_基本取引表!BY$133, 計算_投入係数表!BY27)</f>
        <v>#DIV/0!</v>
      </c>
      <c r="BZ166" s="194" t="e">
        <f>IF(BZ$142="分類不明", 計算_基本取引表!BZ27/計算_基本取引表!BZ$133, 計算_投入係数表!BZ27)</f>
        <v>#DIV/0!</v>
      </c>
      <c r="CA166" s="194" t="e">
        <f>IF(CA$142="分類不明", 計算_基本取引表!CA27/計算_基本取引表!CA$133, 計算_投入係数表!CA27)</f>
        <v>#DIV/0!</v>
      </c>
      <c r="CB166" s="194" t="e">
        <f>IF(CB$142="分類不明", 計算_基本取引表!CB27/計算_基本取引表!CB$133, 計算_投入係数表!CB27)</f>
        <v>#DIV/0!</v>
      </c>
      <c r="CC166" s="194" t="e">
        <f>IF(CC$142="分類不明", 計算_基本取引表!CC27/計算_基本取引表!CC$133, 計算_投入係数表!CC27)</f>
        <v>#DIV/0!</v>
      </c>
      <c r="CD166" s="194" t="e">
        <f>IF(CD$142="分類不明", 計算_基本取引表!CD27/計算_基本取引表!CD$133, 計算_投入係数表!CD27)</f>
        <v>#DIV/0!</v>
      </c>
      <c r="CE166" s="194" t="e">
        <f>IF(CE$142="分類不明", 計算_基本取引表!CE27/計算_基本取引表!CE$133, 計算_投入係数表!CE27)</f>
        <v>#DIV/0!</v>
      </c>
      <c r="CF166" s="194" t="e">
        <f>IF(CF$142="分類不明", 計算_基本取引表!CF27/計算_基本取引表!CF$133, 計算_投入係数表!CF27)</f>
        <v>#DIV/0!</v>
      </c>
      <c r="CG166" s="194" t="e">
        <f>IF(CG$142="分類不明", 計算_基本取引表!CG27/計算_基本取引表!CG$133, 計算_投入係数表!CG27)</f>
        <v>#DIV/0!</v>
      </c>
      <c r="CH166" s="194" t="e">
        <f>IF(CH$142="分類不明", 計算_基本取引表!CH27/計算_基本取引表!CH$133, 計算_投入係数表!CH27)</f>
        <v>#DIV/0!</v>
      </c>
      <c r="CI166" s="194" t="e">
        <f>IF(CI$142="分類不明", 計算_基本取引表!CI27/計算_基本取引表!CI$133, 計算_投入係数表!CI27)</f>
        <v>#DIV/0!</v>
      </c>
      <c r="CJ166" s="194" t="e">
        <f>IF(CJ$142="分類不明", 計算_基本取引表!CJ27/計算_基本取引表!CJ$133, 計算_投入係数表!CJ27)</f>
        <v>#DIV/0!</v>
      </c>
      <c r="CK166" s="194" t="e">
        <f>IF(CK$142="分類不明", 計算_基本取引表!CK27/計算_基本取引表!CK$133, 計算_投入係数表!CK27)</f>
        <v>#DIV/0!</v>
      </c>
      <c r="CL166" s="194" t="e">
        <f>IF(CL$142="分類不明", 計算_基本取引表!CL27/計算_基本取引表!CL$133, 計算_投入係数表!CL27)</f>
        <v>#DIV/0!</v>
      </c>
      <c r="CM166" s="194" t="e">
        <f>IF(CM$142="分類不明", 計算_基本取引表!CM27/計算_基本取引表!CM$133, 計算_投入係数表!CM27)</f>
        <v>#DIV/0!</v>
      </c>
      <c r="CN166" s="194" t="e">
        <f>IF(CN$142="分類不明", 計算_基本取引表!CN27/計算_基本取引表!CN$133, 計算_投入係数表!CN27)</f>
        <v>#DIV/0!</v>
      </c>
      <c r="CO166" s="194" t="e">
        <f>IF(CO$142="分類不明", 計算_基本取引表!CO27/計算_基本取引表!CO$133, 計算_投入係数表!CO27)</f>
        <v>#DIV/0!</v>
      </c>
      <c r="CP166" s="194" t="e">
        <f>IF(CP$142="分類不明", 計算_基本取引表!CP27/計算_基本取引表!CP$133, 計算_投入係数表!CP27)</f>
        <v>#DIV/0!</v>
      </c>
      <c r="CQ166" s="194" t="e">
        <f>IF(CQ$142="分類不明", 計算_基本取引表!CQ27/計算_基本取引表!CQ$133, 計算_投入係数表!CQ27)</f>
        <v>#DIV/0!</v>
      </c>
      <c r="CR166" s="194" t="e">
        <f>IF(CR$142="分類不明", 計算_基本取引表!CR27/計算_基本取引表!CR$133, 計算_投入係数表!CR27)</f>
        <v>#DIV/0!</v>
      </c>
      <c r="CS166" s="194" t="e">
        <f>IF(CS$142="分類不明", 計算_基本取引表!CS27/計算_基本取引表!CS$133, 計算_投入係数表!CS27)</f>
        <v>#DIV/0!</v>
      </c>
      <c r="CT166" s="194" t="e">
        <f>IF(CT$142="分類不明", 計算_基本取引表!CT27/計算_基本取引表!CT$133, 計算_投入係数表!CT27)</f>
        <v>#DIV/0!</v>
      </c>
      <c r="CU166" s="194" t="e">
        <f>IF(CU$142="分類不明", 計算_基本取引表!CU27/計算_基本取引表!CU$133, 計算_投入係数表!CU27)</f>
        <v>#DIV/0!</v>
      </c>
      <c r="CV166" s="194" t="e">
        <f>IF(CV$142="分類不明", 計算_基本取引表!CV27/計算_基本取引表!CV$133, 計算_投入係数表!CV27)</f>
        <v>#DIV/0!</v>
      </c>
      <c r="CW166" s="194" t="e">
        <f>IF(CW$142="分類不明", 計算_基本取引表!CW27/計算_基本取引表!CW$133, 計算_投入係数表!CW27)</f>
        <v>#DIV/0!</v>
      </c>
      <c r="CX166" s="194" t="e">
        <f>IF(CX$142="分類不明", 計算_基本取引表!CX27/計算_基本取引表!CX$133, 計算_投入係数表!CX27)</f>
        <v>#DIV/0!</v>
      </c>
      <c r="CY166" s="194" t="e">
        <f>IF(CY$142="分類不明", 計算_基本取引表!CY27/計算_基本取引表!CY$133, 計算_投入係数表!CY27)</f>
        <v>#DIV/0!</v>
      </c>
      <c r="CZ166" s="194" t="e">
        <f>IF(CZ$142="分類不明", 計算_基本取引表!CZ27/計算_基本取引表!CZ$133, 計算_投入係数表!CZ27)</f>
        <v>#DIV/0!</v>
      </c>
      <c r="DA166" s="194" t="e">
        <f>IF(DA$142="分類不明", 計算_基本取引表!DA27/計算_基本取引表!DA$133, 計算_投入係数表!DA27)</f>
        <v>#DIV/0!</v>
      </c>
      <c r="DB166" s="194" t="e">
        <f>IF(DB$142="分類不明", 計算_基本取引表!DB27/計算_基本取引表!DB$133, 計算_投入係数表!DB27)</f>
        <v>#DIV/0!</v>
      </c>
      <c r="DC166" s="194" t="e">
        <f>IF(DC$142="分類不明", 計算_基本取引表!DC27/計算_基本取引表!DC$133, 計算_投入係数表!DC27)</f>
        <v>#DIV/0!</v>
      </c>
      <c r="DD166" s="194" t="e">
        <f>IF(DD$142="分類不明", 計算_基本取引表!DD27/計算_基本取引表!DD$133, 計算_投入係数表!DD27)</f>
        <v>#DIV/0!</v>
      </c>
      <c r="DE166" s="194" t="e">
        <f>IF(DE$142="分類不明", 計算_基本取引表!DE27/計算_基本取引表!DE$133, 計算_投入係数表!DE27)</f>
        <v>#DIV/0!</v>
      </c>
      <c r="DF166" s="194" t="e">
        <f>IF(DF$142="分類不明", 計算_基本取引表!DF27/計算_基本取引表!DF$133, 計算_投入係数表!DF27)</f>
        <v>#DIV/0!</v>
      </c>
      <c r="DG166" s="194" t="e">
        <f>IF(DG$142="分類不明", 計算_基本取引表!DG27/計算_基本取引表!DG$133, 計算_投入係数表!DG27)</f>
        <v>#DIV/0!</v>
      </c>
      <c r="DH166" s="194" t="e">
        <f>IF(DH$142="分類不明", 計算_基本取引表!DH27/計算_基本取引表!DH$133, 計算_投入係数表!DH27)</f>
        <v>#DIV/0!</v>
      </c>
      <c r="DI166" s="194" t="e">
        <f>IF(DI$142="分類不明", 計算_基本取引表!DI27/計算_基本取引表!DI$133, 計算_投入係数表!DI27)</f>
        <v>#DIV/0!</v>
      </c>
      <c r="DJ166" s="194" t="e">
        <f>IF(DJ$142="分類不明", 計算_基本取引表!DJ27/計算_基本取引表!DJ$133, 計算_投入係数表!DJ27)</f>
        <v>#DIV/0!</v>
      </c>
      <c r="DK166" s="194" t="e">
        <f>IF(DK$142="分類不明", 計算_基本取引表!DK27/計算_基本取引表!DK$133, 計算_投入係数表!DK27)</f>
        <v>#DIV/0!</v>
      </c>
      <c r="DL166" s="194" t="e">
        <f>IF(DL$142="分類不明", 計算_基本取引表!DL27/計算_基本取引表!DL$133, 計算_投入係数表!DL27)</f>
        <v>#DIV/0!</v>
      </c>
      <c r="DM166" s="194" t="e">
        <f>IF(DM$142="分類不明", 計算_基本取引表!DM27/計算_基本取引表!DM$133, 計算_投入係数表!DM27)</f>
        <v>#DIV/0!</v>
      </c>
      <c r="DN166" s="194" t="e">
        <f>IF(DN$142="分類不明", 計算_基本取引表!DN27/計算_基本取引表!DN$133, 計算_投入係数表!DN27)</f>
        <v>#DIV/0!</v>
      </c>
      <c r="DO166" s="194" t="e">
        <f>IF(DO$142="分類不明", 計算_基本取引表!DO27/計算_基本取引表!DO$133, 計算_投入係数表!DO27)</f>
        <v>#DIV/0!</v>
      </c>
      <c r="DP166" s="194" t="e">
        <f>IF(DP$142="分類不明", 計算_基本取引表!DP27/計算_基本取引表!DP$133, 計算_投入係数表!DP27)</f>
        <v>#DIV/0!</v>
      </c>
      <c r="DQ166" s="194" t="e">
        <f>IF(DQ$142="分類不明", 計算_基本取引表!DQ27/計算_基本取引表!DQ$133, 計算_投入係数表!DQ27)</f>
        <v>#DIV/0!</v>
      </c>
      <c r="DR166" s="194" t="e">
        <f>IF(DR$142="分類不明", 計算_基本取引表!DR27/計算_基本取引表!DR$133, 計算_投入係数表!DR27)</f>
        <v>#DIV/0!</v>
      </c>
      <c r="DS166" s="194" t="e">
        <f>IF(DS$142="分類不明", 計算_基本取引表!DS27/計算_基本取引表!DS$133, 計算_投入係数表!DS27)</f>
        <v>#DIV/0!</v>
      </c>
      <c r="DT166" s="23">
        <f ca="1">計算_基本取引表!DT27/計算_基本取引表!DT$133</f>
        <v>0</v>
      </c>
    </row>
    <row r="167" spans="2:124" x14ac:dyDescent="0.25">
      <c r="B167" s="53">
        <v>25</v>
      </c>
      <c r="C167" s="192" t="str">
        <v>-</v>
      </c>
      <c r="D167" s="193">
        <f>IF(D$142="分類不明", 計算_基本取引表!D28/計算_基本取引表!D$133, 計算_投入係数表!D28)</f>
        <v>0</v>
      </c>
      <c r="E167" s="194">
        <f>IF(E$142="分類不明", 計算_基本取引表!E28/計算_基本取引表!E$133, 計算_投入係数表!E28)</f>
        <v>0</v>
      </c>
      <c r="F167" s="194">
        <f>IF(F$142="分類不明", 計算_基本取引表!F28/計算_基本取引表!F$133, 計算_投入係数表!F28)</f>
        <v>0</v>
      </c>
      <c r="G167" s="194">
        <f>IF(G$142="分類不明", 計算_基本取引表!G28/計算_基本取引表!G$133, 計算_投入係数表!G28)</f>
        <v>0</v>
      </c>
      <c r="H167" s="194">
        <f>IF(H$142="分類不明", 計算_基本取引表!H28/計算_基本取引表!H$133, 計算_投入係数表!H28)</f>
        <v>0</v>
      </c>
      <c r="I167" s="194">
        <f>IF(I$142="分類不明", 計算_基本取引表!I28/計算_基本取引表!I$133, 計算_投入係数表!I28)</f>
        <v>0</v>
      </c>
      <c r="J167" s="194">
        <f>IF(J$142="分類不明", 計算_基本取引表!J28/計算_基本取引表!J$133, 計算_投入係数表!J28)</f>
        <v>0</v>
      </c>
      <c r="K167" s="194">
        <f>IF(K$142="分類不明", 計算_基本取引表!K28/計算_基本取引表!K$133, 計算_投入係数表!K28)</f>
        <v>0</v>
      </c>
      <c r="L167" s="194">
        <f>IF(L$142="分類不明", 計算_基本取引表!L28/計算_基本取引表!L$133, 計算_投入係数表!L28)</f>
        <v>0</v>
      </c>
      <c r="M167" s="194">
        <f>IF(M$142="分類不明", 計算_基本取引表!M28/計算_基本取引表!M$133, 計算_投入係数表!M28)</f>
        <v>0</v>
      </c>
      <c r="N167" s="194">
        <f>IF(N$142="分類不明", 計算_基本取引表!N28/計算_基本取引表!N$133, 計算_投入係数表!N28)</f>
        <v>0</v>
      </c>
      <c r="O167" s="194">
        <f>IF(O$142="分類不明", 計算_基本取引表!O28/計算_基本取引表!O$133, 計算_投入係数表!O28)</f>
        <v>0</v>
      </c>
      <c r="P167" s="194" t="e">
        <f ca="1">IF(P$142="分類不明", 計算_基本取引表!P28/計算_基本取引表!P$133, 計算_投入係数表!P28)</f>
        <v>#DIV/0!</v>
      </c>
      <c r="Q167" s="194" t="e">
        <f>IF(Q$142="分類不明", 計算_基本取引表!Q28/計算_基本取引表!Q$133, 計算_投入係数表!Q28)</f>
        <v>#DIV/0!</v>
      </c>
      <c r="R167" s="194" t="e">
        <f>IF(R$142="分類不明", 計算_基本取引表!R28/計算_基本取引表!R$133, 計算_投入係数表!R28)</f>
        <v>#DIV/0!</v>
      </c>
      <c r="S167" s="194" t="e">
        <f>IF(S$142="分類不明", 計算_基本取引表!S28/計算_基本取引表!S$133, 計算_投入係数表!S28)</f>
        <v>#DIV/0!</v>
      </c>
      <c r="T167" s="194" t="e">
        <f>IF(T$142="分類不明", 計算_基本取引表!T28/計算_基本取引表!T$133, 計算_投入係数表!T28)</f>
        <v>#DIV/0!</v>
      </c>
      <c r="U167" s="194" t="e">
        <f>IF(U$142="分類不明", 計算_基本取引表!U28/計算_基本取引表!U$133, 計算_投入係数表!U28)</f>
        <v>#DIV/0!</v>
      </c>
      <c r="V167" s="194" t="e">
        <f>IF(V$142="分類不明", 計算_基本取引表!V28/計算_基本取引表!V$133, 計算_投入係数表!V28)</f>
        <v>#DIV/0!</v>
      </c>
      <c r="W167" s="194" t="e">
        <f>IF(W$142="分類不明", 計算_基本取引表!W28/計算_基本取引表!W$133, 計算_投入係数表!W28)</f>
        <v>#DIV/0!</v>
      </c>
      <c r="X167" s="194" t="e">
        <f>IF(X$142="分類不明", 計算_基本取引表!X28/計算_基本取引表!X$133, 計算_投入係数表!X28)</f>
        <v>#DIV/0!</v>
      </c>
      <c r="Y167" s="194" t="e">
        <f>IF(Y$142="分類不明", 計算_基本取引表!Y28/計算_基本取引表!Y$133, 計算_投入係数表!Y28)</f>
        <v>#DIV/0!</v>
      </c>
      <c r="Z167" s="194" t="e">
        <f>IF(Z$142="分類不明", 計算_基本取引表!Z28/計算_基本取引表!Z$133, 計算_投入係数表!Z28)</f>
        <v>#DIV/0!</v>
      </c>
      <c r="AA167" s="194" t="e">
        <f>IF(AA$142="分類不明", 計算_基本取引表!AA28/計算_基本取引表!AA$133, 計算_投入係数表!AA28)</f>
        <v>#DIV/0!</v>
      </c>
      <c r="AB167" s="194" t="e">
        <f>IF(AB$142="分類不明", 計算_基本取引表!AB28/計算_基本取引表!AB$133, 計算_投入係数表!AB28)</f>
        <v>#DIV/0!</v>
      </c>
      <c r="AC167" s="194" t="e">
        <f>IF(AC$142="分類不明", 計算_基本取引表!AC28/計算_基本取引表!AC$133, 計算_投入係数表!AC28)</f>
        <v>#DIV/0!</v>
      </c>
      <c r="AD167" s="194" t="e">
        <f>IF(AD$142="分類不明", 計算_基本取引表!AD28/計算_基本取引表!AD$133, 計算_投入係数表!AD28)</f>
        <v>#DIV/0!</v>
      </c>
      <c r="AE167" s="194" t="e">
        <f>IF(AE$142="分類不明", 計算_基本取引表!AE28/計算_基本取引表!AE$133, 計算_投入係数表!AE28)</f>
        <v>#DIV/0!</v>
      </c>
      <c r="AF167" s="194" t="e">
        <f>IF(AF$142="分類不明", 計算_基本取引表!AF28/計算_基本取引表!AF$133, 計算_投入係数表!AF28)</f>
        <v>#DIV/0!</v>
      </c>
      <c r="AG167" s="194" t="e">
        <f>IF(AG$142="分類不明", 計算_基本取引表!AG28/計算_基本取引表!AG$133, 計算_投入係数表!AG28)</f>
        <v>#DIV/0!</v>
      </c>
      <c r="AH167" s="194" t="e">
        <f>IF(AH$142="分類不明", 計算_基本取引表!AH28/計算_基本取引表!AH$133, 計算_投入係数表!AH28)</f>
        <v>#DIV/0!</v>
      </c>
      <c r="AI167" s="194" t="e">
        <f>IF(AI$142="分類不明", 計算_基本取引表!AI28/計算_基本取引表!AI$133, 計算_投入係数表!AI28)</f>
        <v>#DIV/0!</v>
      </c>
      <c r="AJ167" s="194" t="e">
        <f>IF(AJ$142="分類不明", 計算_基本取引表!AJ28/計算_基本取引表!AJ$133, 計算_投入係数表!AJ28)</f>
        <v>#DIV/0!</v>
      </c>
      <c r="AK167" s="194" t="e">
        <f>IF(AK$142="分類不明", 計算_基本取引表!AK28/計算_基本取引表!AK$133, 計算_投入係数表!AK28)</f>
        <v>#DIV/0!</v>
      </c>
      <c r="AL167" s="194" t="e">
        <f>IF(AL$142="分類不明", 計算_基本取引表!AL28/計算_基本取引表!AL$133, 計算_投入係数表!AL28)</f>
        <v>#DIV/0!</v>
      </c>
      <c r="AM167" s="194" t="e">
        <f>IF(AM$142="分類不明", 計算_基本取引表!AM28/計算_基本取引表!AM$133, 計算_投入係数表!AM28)</f>
        <v>#DIV/0!</v>
      </c>
      <c r="AN167" s="194" t="e">
        <f>IF(AN$142="分類不明", 計算_基本取引表!AN28/計算_基本取引表!AN$133, 計算_投入係数表!AN28)</f>
        <v>#DIV/0!</v>
      </c>
      <c r="AO167" s="194" t="e">
        <f>IF(AO$142="分類不明", 計算_基本取引表!AO28/計算_基本取引表!AO$133, 計算_投入係数表!AO28)</f>
        <v>#DIV/0!</v>
      </c>
      <c r="AP167" s="194" t="e">
        <f>IF(AP$142="分類不明", 計算_基本取引表!AP28/計算_基本取引表!AP$133, 計算_投入係数表!AP28)</f>
        <v>#DIV/0!</v>
      </c>
      <c r="AQ167" s="194" t="e">
        <f>IF(AQ$142="分類不明", 計算_基本取引表!AQ28/計算_基本取引表!AQ$133, 計算_投入係数表!AQ28)</f>
        <v>#DIV/0!</v>
      </c>
      <c r="AR167" s="194" t="e">
        <f>IF(AR$142="分類不明", 計算_基本取引表!AR28/計算_基本取引表!AR$133, 計算_投入係数表!AR28)</f>
        <v>#DIV/0!</v>
      </c>
      <c r="AS167" s="194" t="e">
        <f>IF(AS$142="分類不明", 計算_基本取引表!AS28/計算_基本取引表!AS$133, 計算_投入係数表!AS28)</f>
        <v>#DIV/0!</v>
      </c>
      <c r="AT167" s="194" t="e">
        <f>IF(AT$142="分類不明", 計算_基本取引表!AT28/計算_基本取引表!AT$133, 計算_投入係数表!AT28)</f>
        <v>#DIV/0!</v>
      </c>
      <c r="AU167" s="194" t="e">
        <f>IF(AU$142="分類不明", 計算_基本取引表!AU28/計算_基本取引表!AU$133, 計算_投入係数表!AU28)</f>
        <v>#DIV/0!</v>
      </c>
      <c r="AV167" s="194" t="e">
        <f>IF(AV$142="分類不明", 計算_基本取引表!AV28/計算_基本取引表!AV$133, 計算_投入係数表!AV28)</f>
        <v>#DIV/0!</v>
      </c>
      <c r="AW167" s="194" t="e">
        <f>IF(AW$142="分類不明", 計算_基本取引表!AW28/計算_基本取引表!AW$133, 計算_投入係数表!AW28)</f>
        <v>#DIV/0!</v>
      </c>
      <c r="AX167" s="194" t="e">
        <f>IF(AX$142="分類不明", 計算_基本取引表!AX28/計算_基本取引表!AX$133, 計算_投入係数表!AX28)</f>
        <v>#DIV/0!</v>
      </c>
      <c r="AY167" s="194" t="e">
        <f>IF(AY$142="分類不明", 計算_基本取引表!AY28/計算_基本取引表!AY$133, 計算_投入係数表!AY28)</f>
        <v>#DIV/0!</v>
      </c>
      <c r="AZ167" s="194" t="e">
        <f>IF(AZ$142="分類不明", 計算_基本取引表!AZ28/計算_基本取引表!AZ$133, 計算_投入係数表!AZ28)</f>
        <v>#DIV/0!</v>
      </c>
      <c r="BA167" s="194" t="e">
        <f>IF(BA$142="分類不明", 計算_基本取引表!BA28/計算_基本取引表!BA$133, 計算_投入係数表!BA28)</f>
        <v>#DIV/0!</v>
      </c>
      <c r="BB167" s="194" t="e">
        <f>IF(BB$142="分類不明", 計算_基本取引表!BB28/計算_基本取引表!BB$133, 計算_投入係数表!BB28)</f>
        <v>#DIV/0!</v>
      </c>
      <c r="BC167" s="194" t="e">
        <f>IF(BC$142="分類不明", 計算_基本取引表!BC28/計算_基本取引表!BC$133, 計算_投入係数表!BC28)</f>
        <v>#DIV/0!</v>
      </c>
      <c r="BD167" s="194" t="e">
        <f>IF(BD$142="分類不明", 計算_基本取引表!BD28/計算_基本取引表!BD$133, 計算_投入係数表!BD28)</f>
        <v>#DIV/0!</v>
      </c>
      <c r="BE167" s="194" t="e">
        <f>IF(BE$142="分類不明", 計算_基本取引表!BE28/計算_基本取引表!BE$133, 計算_投入係数表!BE28)</f>
        <v>#DIV/0!</v>
      </c>
      <c r="BF167" s="194" t="e">
        <f>IF(BF$142="分類不明", 計算_基本取引表!BF28/計算_基本取引表!BF$133, 計算_投入係数表!BF28)</f>
        <v>#DIV/0!</v>
      </c>
      <c r="BG167" s="194" t="e">
        <f>IF(BG$142="分類不明", 計算_基本取引表!BG28/計算_基本取引表!BG$133, 計算_投入係数表!BG28)</f>
        <v>#DIV/0!</v>
      </c>
      <c r="BH167" s="194" t="e">
        <f>IF(BH$142="分類不明", 計算_基本取引表!BH28/計算_基本取引表!BH$133, 計算_投入係数表!BH28)</f>
        <v>#DIV/0!</v>
      </c>
      <c r="BI167" s="194" t="e">
        <f>IF(BI$142="分類不明", 計算_基本取引表!BI28/計算_基本取引表!BI$133, 計算_投入係数表!BI28)</f>
        <v>#DIV/0!</v>
      </c>
      <c r="BJ167" s="194" t="e">
        <f>IF(BJ$142="分類不明", 計算_基本取引表!BJ28/計算_基本取引表!BJ$133, 計算_投入係数表!BJ28)</f>
        <v>#DIV/0!</v>
      </c>
      <c r="BK167" s="194" t="e">
        <f>IF(BK$142="分類不明", 計算_基本取引表!BK28/計算_基本取引表!BK$133, 計算_投入係数表!BK28)</f>
        <v>#DIV/0!</v>
      </c>
      <c r="BL167" s="194" t="e">
        <f>IF(BL$142="分類不明", 計算_基本取引表!BL28/計算_基本取引表!BL$133, 計算_投入係数表!BL28)</f>
        <v>#DIV/0!</v>
      </c>
      <c r="BM167" s="194" t="e">
        <f>IF(BM$142="分類不明", 計算_基本取引表!BM28/計算_基本取引表!BM$133, 計算_投入係数表!BM28)</f>
        <v>#DIV/0!</v>
      </c>
      <c r="BN167" s="194" t="e">
        <f>IF(BN$142="分類不明", 計算_基本取引表!BN28/計算_基本取引表!BN$133, 計算_投入係数表!BN28)</f>
        <v>#DIV/0!</v>
      </c>
      <c r="BO167" s="194" t="e">
        <f>IF(BO$142="分類不明", 計算_基本取引表!BO28/計算_基本取引表!BO$133, 計算_投入係数表!BO28)</f>
        <v>#DIV/0!</v>
      </c>
      <c r="BP167" s="194" t="e">
        <f>IF(BP$142="分類不明", 計算_基本取引表!BP28/計算_基本取引表!BP$133, 計算_投入係数表!BP28)</f>
        <v>#DIV/0!</v>
      </c>
      <c r="BQ167" s="194" t="e">
        <f>IF(BQ$142="分類不明", 計算_基本取引表!BQ28/計算_基本取引表!BQ$133, 計算_投入係数表!BQ28)</f>
        <v>#DIV/0!</v>
      </c>
      <c r="BR167" s="194" t="e">
        <f>IF(BR$142="分類不明", 計算_基本取引表!BR28/計算_基本取引表!BR$133, 計算_投入係数表!BR28)</f>
        <v>#DIV/0!</v>
      </c>
      <c r="BS167" s="194" t="e">
        <f>IF(BS$142="分類不明", 計算_基本取引表!BS28/計算_基本取引表!BS$133, 計算_投入係数表!BS28)</f>
        <v>#DIV/0!</v>
      </c>
      <c r="BT167" s="194" t="e">
        <f>IF(BT$142="分類不明", 計算_基本取引表!BT28/計算_基本取引表!BT$133, 計算_投入係数表!BT28)</f>
        <v>#DIV/0!</v>
      </c>
      <c r="BU167" s="194" t="e">
        <f>IF(BU$142="分類不明", 計算_基本取引表!BU28/計算_基本取引表!BU$133, 計算_投入係数表!BU28)</f>
        <v>#DIV/0!</v>
      </c>
      <c r="BV167" s="194" t="e">
        <f>IF(BV$142="分類不明", 計算_基本取引表!BV28/計算_基本取引表!BV$133, 計算_投入係数表!BV28)</f>
        <v>#DIV/0!</v>
      </c>
      <c r="BW167" s="194" t="e">
        <f>IF(BW$142="分類不明", 計算_基本取引表!BW28/計算_基本取引表!BW$133, 計算_投入係数表!BW28)</f>
        <v>#DIV/0!</v>
      </c>
      <c r="BX167" s="194" t="e">
        <f>IF(BX$142="分類不明", 計算_基本取引表!BX28/計算_基本取引表!BX$133, 計算_投入係数表!BX28)</f>
        <v>#DIV/0!</v>
      </c>
      <c r="BY167" s="194" t="e">
        <f>IF(BY$142="分類不明", 計算_基本取引表!BY28/計算_基本取引表!BY$133, 計算_投入係数表!BY28)</f>
        <v>#DIV/0!</v>
      </c>
      <c r="BZ167" s="194" t="e">
        <f>IF(BZ$142="分類不明", 計算_基本取引表!BZ28/計算_基本取引表!BZ$133, 計算_投入係数表!BZ28)</f>
        <v>#DIV/0!</v>
      </c>
      <c r="CA167" s="194" t="e">
        <f>IF(CA$142="分類不明", 計算_基本取引表!CA28/計算_基本取引表!CA$133, 計算_投入係数表!CA28)</f>
        <v>#DIV/0!</v>
      </c>
      <c r="CB167" s="194" t="e">
        <f>IF(CB$142="分類不明", 計算_基本取引表!CB28/計算_基本取引表!CB$133, 計算_投入係数表!CB28)</f>
        <v>#DIV/0!</v>
      </c>
      <c r="CC167" s="194" t="e">
        <f>IF(CC$142="分類不明", 計算_基本取引表!CC28/計算_基本取引表!CC$133, 計算_投入係数表!CC28)</f>
        <v>#DIV/0!</v>
      </c>
      <c r="CD167" s="194" t="e">
        <f>IF(CD$142="分類不明", 計算_基本取引表!CD28/計算_基本取引表!CD$133, 計算_投入係数表!CD28)</f>
        <v>#DIV/0!</v>
      </c>
      <c r="CE167" s="194" t="e">
        <f>IF(CE$142="分類不明", 計算_基本取引表!CE28/計算_基本取引表!CE$133, 計算_投入係数表!CE28)</f>
        <v>#DIV/0!</v>
      </c>
      <c r="CF167" s="194" t="e">
        <f>IF(CF$142="分類不明", 計算_基本取引表!CF28/計算_基本取引表!CF$133, 計算_投入係数表!CF28)</f>
        <v>#DIV/0!</v>
      </c>
      <c r="CG167" s="194" t="e">
        <f>IF(CG$142="分類不明", 計算_基本取引表!CG28/計算_基本取引表!CG$133, 計算_投入係数表!CG28)</f>
        <v>#DIV/0!</v>
      </c>
      <c r="CH167" s="194" t="e">
        <f>IF(CH$142="分類不明", 計算_基本取引表!CH28/計算_基本取引表!CH$133, 計算_投入係数表!CH28)</f>
        <v>#DIV/0!</v>
      </c>
      <c r="CI167" s="194" t="e">
        <f>IF(CI$142="分類不明", 計算_基本取引表!CI28/計算_基本取引表!CI$133, 計算_投入係数表!CI28)</f>
        <v>#DIV/0!</v>
      </c>
      <c r="CJ167" s="194" t="e">
        <f>IF(CJ$142="分類不明", 計算_基本取引表!CJ28/計算_基本取引表!CJ$133, 計算_投入係数表!CJ28)</f>
        <v>#DIV/0!</v>
      </c>
      <c r="CK167" s="194" t="e">
        <f>IF(CK$142="分類不明", 計算_基本取引表!CK28/計算_基本取引表!CK$133, 計算_投入係数表!CK28)</f>
        <v>#DIV/0!</v>
      </c>
      <c r="CL167" s="194" t="e">
        <f>IF(CL$142="分類不明", 計算_基本取引表!CL28/計算_基本取引表!CL$133, 計算_投入係数表!CL28)</f>
        <v>#DIV/0!</v>
      </c>
      <c r="CM167" s="194" t="e">
        <f>IF(CM$142="分類不明", 計算_基本取引表!CM28/計算_基本取引表!CM$133, 計算_投入係数表!CM28)</f>
        <v>#DIV/0!</v>
      </c>
      <c r="CN167" s="194" t="e">
        <f>IF(CN$142="分類不明", 計算_基本取引表!CN28/計算_基本取引表!CN$133, 計算_投入係数表!CN28)</f>
        <v>#DIV/0!</v>
      </c>
      <c r="CO167" s="194" t="e">
        <f>IF(CO$142="分類不明", 計算_基本取引表!CO28/計算_基本取引表!CO$133, 計算_投入係数表!CO28)</f>
        <v>#DIV/0!</v>
      </c>
      <c r="CP167" s="194" t="e">
        <f>IF(CP$142="分類不明", 計算_基本取引表!CP28/計算_基本取引表!CP$133, 計算_投入係数表!CP28)</f>
        <v>#DIV/0!</v>
      </c>
      <c r="CQ167" s="194" t="e">
        <f>IF(CQ$142="分類不明", 計算_基本取引表!CQ28/計算_基本取引表!CQ$133, 計算_投入係数表!CQ28)</f>
        <v>#DIV/0!</v>
      </c>
      <c r="CR167" s="194" t="e">
        <f>IF(CR$142="分類不明", 計算_基本取引表!CR28/計算_基本取引表!CR$133, 計算_投入係数表!CR28)</f>
        <v>#DIV/0!</v>
      </c>
      <c r="CS167" s="194" t="e">
        <f>IF(CS$142="分類不明", 計算_基本取引表!CS28/計算_基本取引表!CS$133, 計算_投入係数表!CS28)</f>
        <v>#DIV/0!</v>
      </c>
      <c r="CT167" s="194" t="e">
        <f>IF(CT$142="分類不明", 計算_基本取引表!CT28/計算_基本取引表!CT$133, 計算_投入係数表!CT28)</f>
        <v>#DIV/0!</v>
      </c>
      <c r="CU167" s="194" t="e">
        <f>IF(CU$142="分類不明", 計算_基本取引表!CU28/計算_基本取引表!CU$133, 計算_投入係数表!CU28)</f>
        <v>#DIV/0!</v>
      </c>
      <c r="CV167" s="194" t="e">
        <f>IF(CV$142="分類不明", 計算_基本取引表!CV28/計算_基本取引表!CV$133, 計算_投入係数表!CV28)</f>
        <v>#DIV/0!</v>
      </c>
      <c r="CW167" s="194" t="e">
        <f>IF(CW$142="分類不明", 計算_基本取引表!CW28/計算_基本取引表!CW$133, 計算_投入係数表!CW28)</f>
        <v>#DIV/0!</v>
      </c>
      <c r="CX167" s="194" t="e">
        <f>IF(CX$142="分類不明", 計算_基本取引表!CX28/計算_基本取引表!CX$133, 計算_投入係数表!CX28)</f>
        <v>#DIV/0!</v>
      </c>
      <c r="CY167" s="194" t="e">
        <f>IF(CY$142="分類不明", 計算_基本取引表!CY28/計算_基本取引表!CY$133, 計算_投入係数表!CY28)</f>
        <v>#DIV/0!</v>
      </c>
      <c r="CZ167" s="194" t="e">
        <f>IF(CZ$142="分類不明", 計算_基本取引表!CZ28/計算_基本取引表!CZ$133, 計算_投入係数表!CZ28)</f>
        <v>#DIV/0!</v>
      </c>
      <c r="DA167" s="194" t="e">
        <f>IF(DA$142="分類不明", 計算_基本取引表!DA28/計算_基本取引表!DA$133, 計算_投入係数表!DA28)</f>
        <v>#DIV/0!</v>
      </c>
      <c r="DB167" s="194" t="e">
        <f>IF(DB$142="分類不明", 計算_基本取引表!DB28/計算_基本取引表!DB$133, 計算_投入係数表!DB28)</f>
        <v>#DIV/0!</v>
      </c>
      <c r="DC167" s="194" t="e">
        <f>IF(DC$142="分類不明", 計算_基本取引表!DC28/計算_基本取引表!DC$133, 計算_投入係数表!DC28)</f>
        <v>#DIV/0!</v>
      </c>
      <c r="DD167" s="194" t="e">
        <f>IF(DD$142="分類不明", 計算_基本取引表!DD28/計算_基本取引表!DD$133, 計算_投入係数表!DD28)</f>
        <v>#DIV/0!</v>
      </c>
      <c r="DE167" s="194" t="e">
        <f>IF(DE$142="分類不明", 計算_基本取引表!DE28/計算_基本取引表!DE$133, 計算_投入係数表!DE28)</f>
        <v>#DIV/0!</v>
      </c>
      <c r="DF167" s="194" t="e">
        <f>IF(DF$142="分類不明", 計算_基本取引表!DF28/計算_基本取引表!DF$133, 計算_投入係数表!DF28)</f>
        <v>#DIV/0!</v>
      </c>
      <c r="DG167" s="194" t="e">
        <f>IF(DG$142="分類不明", 計算_基本取引表!DG28/計算_基本取引表!DG$133, 計算_投入係数表!DG28)</f>
        <v>#DIV/0!</v>
      </c>
      <c r="DH167" s="194" t="e">
        <f>IF(DH$142="分類不明", 計算_基本取引表!DH28/計算_基本取引表!DH$133, 計算_投入係数表!DH28)</f>
        <v>#DIV/0!</v>
      </c>
      <c r="DI167" s="194" t="e">
        <f>IF(DI$142="分類不明", 計算_基本取引表!DI28/計算_基本取引表!DI$133, 計算_投入係数表!DI28)</f>
        <v>#DIV/0!</v>
      </c>
      <c r="DJ167" s="194" t="e">
        <f>IF(DJ$142="分類不明", 計算_基本取引表!DJ28/計算_基本取引表!DJ$133, 計算_投入係数表!DJ28)</f>
        <v>#DIV/0!</v>
      </c>
      <c r="DK167" s="194" t="e">
        <f>IF(DK$142="分類不明", 計算_基本取引表!DK28/計算_基本取引表!DK$133, 計算_投入係数表!DK28)</f>
        <v>#DIV/0!</v>
      </c>
      <c r="DL167" s="194" t="e">
        <f>IF(DL$142="分類不明", 計算_基本取引表!DL28/計算_基本取引表!DL$133, 計算_投入係数表!DL28)</f>
        <v>#DIV/0!</v>
      </c>
      <c r="DM167" s="194" t="e">
        <f>IF(DM$142="分類不明", 計算_基本取引表!DM28/計算_基本取引表!DM$133, 計算_投入係数表!DM28)</f>
        <v>#DIV/0!</v>
      </c>
      <c r="DN167" s="194" t="e">
        <f>IF(DN$142="分類不明", 計算_基本取引表!DN28/計算_基本取引表!DN$133, 計算_投入係数表!DN28)</f>
        <v>#DIV/0!</v>
      </c>
      <c r="DO167" s="194" t="e">
        <f>IF(DO$142="分類不明", 計算_基本取引表!DO28/計算_基本取引表!DO$133, 計算_投入係数表!DO28)</f>
        <v>#DIV/0!</v>
      </c>
      <c r="DP167" s="194" t="e">
        <f>IF(DP$142="分類不明", 計算_基本取引表!DP28/計算_基本取引表!DP$133, 計算_投入係数表!DP28)</f>
        <v>#DIV/0!</v>
      </c>
      <c r="DQ167" s="194" t="e">
        <f>IF(DQ$142="分類不明", 計算_基本取引表!DQ28/計算_基本取引表!DQ$133, 計算_投入係数表!DQ28)</f>
        <v>#DIV/0!</v>
      </c>
      <c r="DR167" s="194" t="e">
        <f>IF(DR$142="分類不明", 計算_基本取引表!DR28/計算_基本取引表!DR$133, 計算_投入係数表!DR28)</f>
        <v>#DIV/0!</v>
      </c>
      <c r="DS167" s="194" t="e">
        <f>IF(DS$142="分類不明", 計算_基本取引表!DS28/計算_基本取引表!DS$133, 計算_投入係数表!DS28)</f>
        <v>#DIV/0!</v>
      </c>
      <c r="DT167" s="23">
        <f ca="1">計算_基本取引表!DT28/計算_基本取引表!DT$133</f>
        <v>0</v>
      </c>
    </row>
    <row r="168" spans="2:124" x14ac:dyDescent="0.25">
      <c r="B168" s="53">
        <v>26</v>
      </c>
      <c r="C168" s="195" t="str">
        <v>-</v>
      </c>
      <c r="D168" s="196">
        <f>IF(D$142="分類不明", 計算_基本取引表!D29/計算_基本取引表!D$133, 計算_投入係数表!D29)</f>
        <v>0</v>
      </c>
      <c r="E168" s="197">
        <f>IF(E$142="分類不明", 計算_基本取引表!E29/計算_基本取引表!E$133, 計算_投入係数表!E29)</f>
        <v>0</v>
      </c>
      <c r="F168" s="197">
        <f>IF(F$142="分類不明", 計算_基本取引表!F29/計算_基本取引表!F$133, 計算_投入係数表!F29)</f>
        <v>0</v>
      </c>
      <c r="G168" s="197">
        <f>IF(G$142="分類不明", 計算_基本取引表!G29/計算_基本取引表!G$133, 計算_投入係数表!G29)</f>
        <v>0</v>
      </c>
      <c r="H168" s="197">
        <f>IF(H$142="分類不明", 計算_基本取引表!H29/計算_基本取引表!H$133, 計算_投入係数表!H29)</f>
        <v>0</v>
      </c>
      <c r="I168" s="197">
        <f>IF(I$142="分類不明", 計算_基本取引表!I29/計算_基本取引表!I$133, 計算_投入係数表!I29)</f>
        <v>0</v>
      </c>
      <c r="J168" s="197">
        <f>IF(J$142="分類不明", 計算_基本取引表!J29/計算_基本取引表!J$133, 計算_投入係数表!J29)</f>
        <v>0</v>
      </c>
      <c r="K168" s="197">
        <f>IF(K$142="分類不明", 計算_基本取引表!K29/計算_基本取引表!K$133, 計算_投入係数表!K29)</f>
        <v>0</v>
      </c>
      <c r="L168" s="197">
        <f>IF(L$142="分類不明", 計算_基本取引表!L29/計算_基本取引表!L$133, 計算_投入係数表!L29)</f>
        <v>0</v>
      </c>
      <c r="M168" s="197">
        <f>IF(M$142="分類不明", 計算_基本取引表!M29/計算_基本取引表!M$133, 計算_投入係数表!M29)</f>
        <v>0</v>
      </c>
      <c r="N168" s="197">
        <f>IF(N$142="分類不明", 計算_基本取引表!N29/計算_基本取引表!N$133, 計算_投入係数表!N29)</f>
        <v>0</v>
      </c>
      <c r="O168" s="197">
        <f>IF(O$142="分類不明", 計算_基本取引表!O29/計算_基本取引表!O$133, 計算_投入係数表!O29)</f>
        <v>0</v>
      </c>
      <c r="P168" s="197" t="e">
        <f ca="1">IF(P$142="分類不明", 計算_基本取引表!P29/計算_基本取引表!P$133, 計算_投入係数表!P29)</f>
        <v>#DIV/0!</v>
      </c>
      <c r="Q168" s="197" t="e">
        <f>IF(Q$142="分類不明", 計算_基本取引表!Q29/計算_基本取引表!Q$133, 計算_投入係数表!Q29)</f>
        <v>#DIV/0!</v>
      </c>
      <c r="R168" s="197" t="e">
        <f>IF(R$142="分類不明", 計算_基本取引表!R29/計算_基本取引表!R$133, 計算_投入係数表!R29)</f>
        <v>#DIV/0!</v>
      </c>
      <c r="S168" s="197" t="e">
        <f>IF(S$142="分類不明", 計算_基本取引表!S29/計算_基本取引表!S$133, 計算_投入係数表!S29)</f>
        <v>#DIV/0!</v>
      </c>
      <c r="T168" s="197" t="e">
        <f>IF(T$142="分類不明", 計算_基本取引表!T29/計算_基本取引表!T$133, 計算_投入係数表!T29)</f>
        <v>#DIV/0!</v>
      </c>
      <c r="U168" s="197" t="e">
        <f>IF(U$142="分類不明", 計算_基本取引表!U29/計算_基本取引表!U$133, 計算_投入係数表!U29)</f>
        <v>#DIV/0!</v>
      </c>
      <c r="V168" s="197" t="e">
        <f>IF(V$142="分類不明", 計算_基本取引表!V29/計算_基本取引表!V$133, 計算_投入係数表!V29)</f>
        <v>#DIV/0!</v>
      </c>
      <c r="W168" s="197" t="e">
        <f>IF(W$142="分類不明", 計算_基本取引表!W29/計算_基本取引表!W$133, 計算_投入係数表!W29)</f>
        <v>#DIV/0!</v>
      </c>
      <c r="X168" s="197" t="e">
        <f>IF(X$142="分類不明", 計算_基本取引表!X29/計算_基本取引表!X$133, 計算_投入係数表!X29)</f>
        <v>#DIV/0!</v>
      </c>
      <c r="Y168" s="197" t="e">
        <f>IF(Y$142="分類不明", 計算_基本取引表!Y29/計算_基本取引表!Y$133, 計算_投入係数表!Y29)</f>
        <v>#DIV/0!</v>
      </c>
      <c r="Z168" s="197" t="e">
        <f>IF(Z$142="分類不明", 計算_基本取引表!Z29/計算_基本取引表!Z$133, 計算_投入係数表!Z29)</f>
        <v>#DIV/0!</v>
      </c>
      <c r="AA168" s="197" t="e">
        <f>IF(AA$142="分類不明", 計算_基本取引表!AA29/計算_基本取引表!AA$133, 計算_投入係数表!AA29)</f>
        <v>#DIV/0!</v>
      </c>
      <c r="AB168" s="197" t="e">
        <f>IF(AB$142="分類不明", 計算_基本取引表!AB29/計算_基本取引表!AB$133, 計算_投入係数表!AB29)</f>
        <v>#DIV/0!</v>
      </c>
      <c r="AC168" s="197" t="e">
        <f>IF(AC$142="分類不明", 計算_基本取引表!AC29/計算_基本取引表!AC$133, 計算_投入係数表!AC29)</f>
        <v>#DIV/0!</v>
      </c>
      <c r="AD168" s="197" t="e">
        <f>IF(AD$142="分類不明", 計算_基本取引表!AD29/計算_基本取引表!AD$133, 計算_投入係数表!AD29)</f>
        <v>#DIV/0!</v>
      </c>
      <c r="AE168" s="197" t="e">
        <f>IF(AE$142="分類不明", 計算_基本取引表!AE29/計算_基本取引表!AE$133, 計算_投入係数表!AE29)</f>
        <v>#DIV/0!</v>
      </c>
      <c r="AF168" s="197" t="e">
        <f>IF(AF$142="分類不明", 計算_基本取引表!AF29/計算_基本取引表!AF$133, 計算_投入係数表!AF29)</f>
        <v>#DIV/0!</v>
      </c>
      <c r="AG168" s="197" t="e">
        <f>IF(AG$142="分類不明", 計算_基本取引表!AG29/計算_基本取引表!AG$133, 計算_投入係数表!AG29)</f>
        <v>#DIV/0!</v>
      </c>
      <c r="AH168" s="197" t="e">
        <f>IF(AH$142="分類不明", 計算_基本取引表!AH29/計算_基本取引表!AH$133, 計算_投入係数表!AH29)</f>
        <v>#DIV/0!</v>
      </c>
      <c r="AI168" s="197" t="e">
        <f>IF(AI$142="分類不明", 計算_基本取引表!AI29/計算_基本取引表!AI$133, 計算_投入係数表!AI29)</f>
        <v>#DIV/0!</v>
      </c>
      <c r="AJ168" s="197" t="e">
        <f>IF(AJ$142="分類不明", 計算_基本取引表!AJ29/計算_基本取引表!AJ$133, 計算_投入係数表!AJ29)</f>
        <v>#DIV/0!</v>
      </c>
      <c r="AK168" s="197" t="e">
        <f>IF(AK$142="分類不明", 計算_基本取引表!AK29/計算_基本取引表!AK$133, 計算_投入係数表!AK29)</f>
        <v>#DIV/0!</v>
      </c>
      <c r="AL168" s="197" t="e">
        <f>IF(AL$142="分類不明", 計算_基本取引表!AL29/計算_基本取引表!AL$133, 計算_投入係数表!AL29)</f>
        <v>#DIV/0!</v>
      </c>
      <c r="AM168" s="197" t="e">
        <f>IF(AM$142="分類不明", 計算_基本取引表!AM29/計算_基本取引表!AM$133, 計算_投入係数表!AM29)</f>
        <v>#DIV/0!</v>
      </c>
      <c r="AN168" s="197" t="e">
        <f>IF(AN$142="分類不明", 計算_基本取引表!AN29/計算_基本取引表!AN$133, 計算_投入係数表!AN29)</f>
        <v>#DIV/0!</v>
      </c>
      <c r="AO168" s="197" t="e">
        <f>IF(AO$142="分類不明", 計算_基本取引表!AO29/計算_基本取引表!AO$133, 計算_投入係数表!AO29)</f>
        <v>#DIV/0!</v>
      </c>
      <c r="AP168" s="197" t="e">
        <f>IF(AP$142="分類不明", 計算_基本取引表!AP29/計算_基本取引表!AP$133, 計算_投入係数表!AP29)</f>
        <v>#DIV/0!</v>
      </c>
      <c r="AQ168" s="197" t="e">
        <f>IF(AQ$142="分類不明", 計算_基本取引表!AQ29/計算_基本取引表!AQ$133, 計算_投入係数表!AQ29)</f>
        <v>#DIV/0!</v>
      </c>
      <c r="AR168" s="197" t="e">
        <f>IF(AR$142="分類不明", 計算_基本取引表!AR29/計算_基本取引表!AR$133, 計算_投入係数表!AR29)</f>
        <v>#DIV/0!</v>
      </c>
      <c r="AS168" s="197" t="e">
        <f>IF(AS$142="分類不明", 計算_基本取引表!AS29/計算_基本取引表!AS$133, 計算_投入係数表!AS29)</f>
        <v>#DIV/0!</v>
      </c>
      <c r="AT168" s="197" t="e">
        <f>IF(AT$142="分類不明", 計算_基本取引表!AT29/計算_基本取引表!AT$133, 計算_投入係数表!AT29)</f>
        <v>#DIV/0!</v>
      </c>
      <c r="AU168" s="197" t="e">
        <f>IF(AU$142="分類不明", 計算_基本取引表!AU29/計算_基本取引表!AU$133, 計算_投入係数表!AU29)</f>
        <v>#DIV/0!</v>
      </c>
      <c r="AV168" s="197" t="e">
        <f>IF(AV$142="分類不明", 計算_基本取引表!AV29/計算_基本取引表!AV$133, 計算_投入係数表!AV29)</f>
        <v>#DIV/0!</v>
      </c>
      <c r="AW168" s="197" t="e">
        <f>IF(AW$142="分類不明", 計算_基本取引表!AW29/計算_基本取引表!AW$133, 計算_投入係数表!AW29)</f>
        <v>#DIV/0!</v>
      </c>
      <c r="AX168" s="197" t="e">
        <f>IF(AX$142="分類不明", 計算_基本取引表!AX29/計算_基本取引表!AX$133, 計算_投入係数表!AX29)</f>
        <v>#DIV/0!</v>
      </c>
      <c r="AY168" s="197" t="e">
        <f>IF(AY$142="分類不明", 計算_基本取引表!AY29/計算_基本取引表!AY$133, 計算_投入係数表!AY29)</f>
        <v>#DIV/0!</v>
      </c>
      <c r="AZ168" s="197" t="e">
        <f>IF(AZ$142="分類不明", 計算_基本取引表!AZ29/計算_基本取引表!AZ$133, 計算_投入係数表!AZ29)</f>
        <v>#DIV/0!</v>
      </c>
      <c r="BA168" s="197" t="e">
        <f>IF(BA$142="分類不明", 計算_基本取引表!BA29/計算_基本取引表!BA$133, 計算_投入係数表!BA29)</f>
        <v>#DIV/0!</v>
      </c>
      <c r="BB168" s="197" t="e">
        <f>IF(BB$142="分類不明", 計算_基本取引表!BB29/計算_基本取引表!BB$133, 計算_投入係数表!BB29)</f>
        <v>#DIV/0!</v>
      </c>
      <c r="BC168" s="197" t="e">
        <f>IF(BC$142="分類不明", 計算_基本取引表!BC29/計算_基本取引表!BC$133, 計算_投入係数表!BC29)</f>
        <v>#DIV/0!</v>
      </c>
      <c r="BD168" s="197" t="e">
        <f>IF(BD$142="分類不明", 計算_基本取引表!BD29/計算_基本取引表!BD$133, 計算_投入係数表!BD29)</f>
        <v>#DIV/0!</v>
      </c>
      <c r="BE168" s="197" t="e">
        <f>IF(BE$142="分類不明", 計算_基本取引表!BE29/計算_基本取引表!BE$133, 計算_投入係数表!BE29)</f>
        <v>#DIV/0!</v>
      </c>
      <c r="BF168" s="197" t="e">
        <f>IF(BF$142="分類不明", 計算_基本取引表!BF29/計算_基本取引表!BF$133, 計算_投入係数表!BF29)</f>
        <v>#DIV/0!</v>
      </c>
      <c r="BG168" s="197" t="e">
        <f>IF(BG$142="分類不明", 計算_基本取引表!BG29/計算_基本取引表!BG$133, 計算_投入係数表!BG29)</f>
        <v>#DIV/0!</v>
      </c>
      <c r="BH168" s="197" t="e">
        <f>IF(BH$142="分類不明", 計算_基本取引表!BH29/計算_基本取引表!BH$133, 計算_投入係数表!BH29)</f>
        <v>#DIV/0!</v>
      </c>
      <c r="BI168" s="197" t="e">
        <f>IF(BI$142="分類不明", 計算_基本取引表!BI29/計算_基本取引表!BI$133, 計算_投入係数表!BI29)</f>
        <v>#DIV/0!</v>
      </c>
      <c r="BJ168" s="197" t="e">
        <f>IF(BJ$142="分類不明", 計算_基本取引表!BJ29/計算_基本取引表!BJ$133, 計算_投入係数表!BJ29)</f>
        <v>#DIV/0!</v>
      </c>
      <c r="BK168" s="197" t="e">
        <f>IF(BK$142="分類不明", 計算_基本取引表!BK29/計算_基本取引表!BK$133, 計算_投入係数表!BK29)</f>
        <v>#DIV/0!</v>
      </c>
      <c r="BL168" s="197" t="e">
        <f>IF(BL$142="分類不明", 計算_基本取引表!BL29/計算_基本取引表!BL$133, 計算_投入係数表!BL29)</f>
        <v>#DIV/0!</v>
      </c>
      <c r="BM168" s="197" t="e">
        <f>IF(BM$142="分類不明", 計算_基本取引表!BM29/計算_基本取引表!BM$133, 計算_投入係数表!BM29)</f>
        <v>#DIV/0!</v>
      </c>
      <c r="BN168" s="197" t="e">
        <f>IF(BN$142="分類不明", 計算_基本取引表!BN29/計算_基本取引表!BN$133, 計算_投入係数表!BN29)</f>
        <v>#DIV/0!</v>
      </c>
      <c r="BO168" s="197" t="e">
        <f>IF(BO$142="分類不明", 計算_基本取引表!BO29/計算_基本取引表!BO$133, 計算_投入係数表!BO29)</f>
        <v>#DIV/0!</v>
      </c>
      <c r="BP168" s="197" t="e">
        <f>IF(BP$142="分類不明", 計算_基本取引表!BP29/計算_基本取引表!BP$133, 計算_投入係数表!BP29)</f>
        <v>#DIV/0!</v>
      </c>
      <c r="BQ168" s="197" t="e">
        <f>IF(BQ$142="分類不明", 計算_基本取引表!BQ29/計算_基本取引表!BQ$133, 計算_投入係数表!BQ29)</f>
        <v>#DIV/0!</v>
      </c>
      <c r="BR168" s="197" t="e">
        <f>IF(BR$142="分類不明", 計算_基本取引表!BR29/計算_基本取引表!BR$133, 計算_投入係数表!BR29)</f>
        <v>#DIV/0!</v>
      </c>
      <c r="BS168" s="197" t="e">
        <f>IF(BS$142="分類不明", 計算_基本取引表!BS29/計算_基本取引表!BS$133, 計算_投入係数表!BS29)</f>
        <v>#DIV/0!</v>
      </c>
      <c r="BT168" s="197" t="e">
        <f>IF(BT$142="分類不明", 計算_基本取引表!BT29/計算_基本取引表!BT$133, 計算_投入係数表!BT29)</f>
        <v>#DIV/0!</v>
      </c>
      <c r="BU168" s="197" t="e">
        <f>IF(BU$142="分類不明", 計算_基本取引表!BU29/計算_基本取引表!BU$133, 計算_投入係数表!BU29)</f>
        <v>#DIV/0!</v>
      </c>
      <c r="BV168" s="197" t="e">
        <f>IF(BV$142="分類不明", 計算_基本取引表!BV29/計算_基本取引表!BV$133, 計算_投入係数表!BV29)</f>
        <v>#DIV/0!</v>
      </c>
      <c r="BW168" s="197" t="e">
        <f>IF(BW$142="分類不明", 計算_基本取引表!BW29/計算_基本取引表!BW$133, 計算_投入係数表!BW29)</f>
        <v>#DIV/0!</v>
      </c>
      <c r="BX168" s="197" t="e">
        <f>IF(BX$142="分類不明", 計算_基本取引表!BX29/計算_基本取引表!BX$133, 計算_投入係数表!BX29)</f>
        <v>#DIV/0!</v>
      </c>
      <c r="BY168" s="197" t="e">
        <f>IF(BY$142="分類不明", 計算_基本取引表!BY29/計算_基本取引表!BY$133, 計算_投入係数表!BY29)</f>
        <v>#DIV/0!</v>
      </c>
      <c r="BZ168" s="197" t="e">
        <f>IF(BZ$142="分類不明", 計算_基本取引表!BZ29/計算_基本取引表!BZ$133, 計算_投入係数表!BZ29)</f>
        <v>#DIV/0!</v>
      </c>
      <c r="CA168" s="197" t="e">
        <f>IF(CA$142="分類不明", 計算_基本取引表!CA29/計算_基本取引表!CA$133, 計算_投入係数表!CA29)</f>
        <v>#DIV/0!</v>
      </c>
      <c r="CB168" s="197" t="e">
        <f>IF(CB$142="分類不明", 計算_基本取引表!CB29/計算_基本取引表!CB$133, 計算_投入係数表!CB29)</f>
        <v>#DIV/0!</v>
      </c>
      <c r="CC168" s="197" t="e">
        <f>IF(CC$142="分類不明", 計算_基本取引表!CC29/計算_基本取引表!CC$133, 計算_投入係数表!CC29)</f>
        <v>#DIV/0!</v>
      </c>
      <c r="CD168" s="197" t="e">
        <f>IF(CD$142="分類不明", 計算_基本取引表!CD29/計算_基本取引表!CD$133, 計算_投入係数表!CD29)</f>
        <v>#DIV/0!</v>
      </c>
      <c r="CE168" s="197" t="e">
        <f>IF(CE$142="分類不明", 計算_基本取引表!CE29/計算_基本取引表!CE$133, 計算_投入係数表!CE29)</f>
        <v>#DIV/0!</v>
      </c>
      <c r="CF168" s="197" t="e">
        <f>IF(CF$142="分類不明", 計算_基本取引表!CF29/計算_基本取引表!CF$133, 計算_投入係数表!CF29)</f>
        <v>#DIV/0!</v>
      </c>
      <c r="CG168" s="197" t="e">
        <f>IF(CG$142="分類不明", 計算_基本取引表!CG29/計算_基本取引表!CG$133, 計算_投入係数表!CG29)</f>
        <v>#DIV/0!</v>
      </c>
      <c r="CH168" s="197" t="e">
        <f>IF(CH$142="分類不明", 計算_基本取引表!CH29/計算_基本取引表!CH$133, 計算_投入係数表!CH29)</f>
        <v>#DIV/0!</v>
      </c>
      <c r="CI168" s="197" t="e">
        <f>IF(CI$142="分類不明", 計算_基本取引表!CI29/計算_基本取引表!CI$133, 計算_投入係数表!CI29)</f>
        <v>#DIV/0!</v>
      </c>
      <c r="CJ168" s="197" t="e">
        <f>IF(CJ$142="分類不明", 計算_基本取引表!CJ29/計算_基本取引表!CJ$133, 計算_投入係数表!CJ29)</f>
        <v>#DIV/0!</v>
      </c>
      <c r="CK168" s="197" t="e">
        <f>IF(CK$142="分類不明", 計算_基本取引表!CK29/計算_基本取引表!CK$133, 計算_投入係数表!CK29)</f>
        <v>#DIV/0!</v>
      </c>
      <c r="CL168" s="197" t="e">
        <f>IF(CL$142="分類不明", 計算_基本取引表!CL29/計算_基本取引表!CL$133, 計算_投入係数表!CL29)</f>
        <v>#DIV/0!</v>
      </c>
      <c r="CM168" s="197" t="e">
        <f>IF(CM$142="分類不明", 計算_基本取引表!CM29/計算_基本取引表!CM$133, 計算_投入係数表!CM29)</f>
        <v>#DIV/0!</v>
      </c>
      <c r="CN168" s="197" t="e">
        <f>IF(CN$142="分類不明", 計算_基本取引表!CN29/計算_基本取引表!CN$133, 計算_投入係数表!CN29)</f>
        <v>#DIV/0!</v>
      </c>
      <c r="CO168" s="197" t="e">
        <f>IF(CO$142="分類不明", 計算_基本取引表!CO29/計算_基本取引表!CO$133, 計算_投入係数表!CO29)</f>
        <v>#DIV/0!</v>
      </c>
      <c r="CP168" s="197" t="e">
        <f>IF(CP$142="分類不明", 計算_基本取引表!CP29/計算_基本取引表!CP$133, 計算_投入係数表!CP29)</f>
        <v>#DIV/0!</v>
      </c>
      <c r="CQ168" s="197" t="e">
        <f>IF(CQ$142="分類不明", 計算_基本取引表!CQ29/計算_基本取引表!CQ$133, 計算_投入係数表!CQ29)</f>
        <v>#DIV/0!</v>
      </c>
      <c r="CR168" s="197" t="e">
        <f>IF(CR$142="分類不明", 計算_基本取引表!CR29/計算_基本取引表!CR$133, 計算_投入係数表!CR29)</f>
        <v>#DIV/0!</v>
      </c>
      <c r="CS168" s="197" t="e">
        <f>IF(CS$142="分類不明", 計算_基本取引表!CS29/計算_基本取引表!CS$133, 計算_投入係数表!CS29)</f>
        <v>#DIV/0!</v>
      </c>
      <c r="CT168" s="197" t="e">
        <f>IF(CT$142="分類不明", 計算_基本取引表!CT29/計算_基本取引表!CT$133, 計算_投入係数表!CT29)</f>
        <v>#DIV/0!</v>
      </c>
      <c r="CU168" s="197" t="e">
        <f>IF(CU$142="分類不明", 計算_基本取引表!CU29/計算_基本取引表!CU$133, 計算_投入係数表!CU29)</f>
        <v>#DIV/0!</v>
      </c>
      <c r="CV168" s="197" t="e">
        <f>IF(CV$142="分類不明", 計算_基本取引表!CV29/計算_基本取引表!CV$133, 計算_投入係数表!CV29)</f>
        <v>#DIV/0!</v>
      </c>
      <c r="CW168" s="197" t="e">
        <f>IF(CW$142="分類不明", 計算_基本取引表!CW29/計算_基本取引表!CW$133, 計算_投入係数表!CW29)</f>
        <v>#DIV/0!</v>
      </c>
      <c r="CX168" s="197" t="e">
        <f>IF(CX$142="分類不明", 計算_基本取引表!CX29/計算_基本取引表!CX$133, 計算_投入係数表!CX29)</f>
        <v>#DIV/0!</v>
      </c>
      <c r="CY168" s="197" t="e">
        <f>IF(CY$142="分類不明", 計算_基本取引表!CY29/計算_基本取引表!CY$133, 計算_投入係数表!CY29)</f>
        <v>#DIV/0!</v>
      </c>
      <c r="CZ168" s="197" t="e">
        <f>IF(CZ$142="分類不明", 計算_基本取引表!CZ29/計算_基本取引表!CZ$133, 計算_投入係数表!CZ29)</f>
        <v>#DIV/0!</v>
      </c>
      <c r="DA168" s="197" t="e">
        <f>IF(DA$142="分類不明", 計算_基本取引表!DA29/計算_基本取引表!DA$133, 計算_投入係数表!DA29)</f>
        <v>#DIV/0!</v>
      </c>
      <c r="DB168" s="197" t="e">
        <f>IF(DB$142="分類不明", 計算_基本取引表!DB29/計算_基本取引表!DB$133, 計算_投入係数表!DB29)</f>
        <v>#DIV/0!</v>
      </c>
      <c r="DC168" s="197" t="e">
        <f>IF(DC$142="分類不明", 計算_基本取引表!DC29/計算_基本取引表!DC$133, 計算_投入係数表!DC29)</f>
        <v>#DIV/0!</v>
      </c>
      <c r="DD168" s="197" t="e">
        <f>IF(DD$142="分類不明", 計算_基本取引表!DD29/計算_基本取引表!DD$133, 計算_投入係数表!DD29)</f>
        <v>#DIV/0!</v>
      </c>
      <c r="DE168" s="197" t="e">
        <f>IF(DE$142="分類不明", 計算_基本取引表!DE29/計算_基本取引表!DE$133, 計算_投入係数表!DE29)</f>
        <v>#DIV/0!</v>
      </c>
      <c r="DF168" s="197" t="e">
        <f>IF(DF$142="分類不明", 計算_基本取引表!DF29/計算_基本取引表!DF$133, 計算_投入係数表!DF29)</f>
        <v>#DIV/0!</v>
      </c>
      <c r="DG168" s="197" t="e">
        <f>IF(DG$142="分類不明", 計算_基本取引表!DG29/計算_基本取引表!DG$133, 計算_投入係数表!DG29)</f>
        <v>#DIV/0!</v>
      </c>
      <c r="DH168" s="197" t="e">
        <f>IF(DH$142="分類不明", 計算_基本取引表!DH29/計算_基本取引表!DH$133, 計算_投入係数表!DH29)</f>
        <v>#DIV/0!</v>
      </c>
      <c r="DI168" s="197" t="e">
        <f>IF(DI$142="分類不明", 計算_基本取引表!DI29/計算_基本取引表!DI$133, 計算_投入係数表!DI29)</f>
        <v>#DIV/0!</v>
      </c>
      <c r="DJ168" s="197" t="e">
        <f>IF(DJ$142="分類不明", 計算_基本取引表!DJ29/計算_基本取引表!DJ$133, 計算_投入係数表!DJ29)</f>
        <v>#DIV/0!</v>
      </c>
      <c r="DK168" s="197" t="e">
        <f>IF(DK$142="分類不明", 計算_基本取引表!DK29/計算_基本取引表!DK$133, 計算_投入係数表!DK29)</f>
        <v>#DIV/0!</v>
      </c>
      <c r="DL168" s="197" t="e">
        <f>IF(DL$142="分類不明", 計算_基本取引表!DL29/計算_基本取引表!DL$133, 計算_投入係数表!DL29)</f>
        <v>#DIV/0!</v>
      </c>
      <c r="DM168" s="197" t="e">
        <f>IF(DM$142="分類不明", 計算_基本取引表!DM29/計算_基本取引表!DM$133, 計算_投入係数表!DM29)</f>
        <v>#DIV/0!</v>
      </c>
      <c r="DN168" s="197" t="e">
        <f>IF(DN$142="分類不明", 計算_基本取引表!DN29/計算_基本取引表!DN$133, 計算_投入係数表!DN29)</f>
        <v>#DIV/0!</v>
      </c>
      <c r="DO168" s="197" t="e">
        <f>IF(DO$142="分類不明", 計算_基本取引表!DO29/計算_基本取引表!DO$133, 計算_投入係数表!DO29)</f>
        <v>#DIV/0!</v>
      </c>
      <c r="DP168" s="197" t="e">
        <f>IF(DP$142="分類不明", 計算_基本取引表!DP29/計算_基本取引表!DP$133, 計算_投入係数表!DP29)</f>
        <v>#DIV/0!</v>
      </c>
      <c r="DQ168" s="197" t="e">
        <f>IF(DQ$142="分類不明", 計算_基本取引表!DQ29/計算_基本取引表!DQ$133, 計算_投入係数表!DQ29)</f>
        <v>#DIV/0!</v>
      </c>
      <c r="DR168" s="197" t="e">
        <f>IF(DR$142="分類不明", 計算_基本取引表!DR29/計算_基本取引表!DR$133, 計算_投入係数表!DR29)</f>
        <v>#DIV/0!</v>
      </c>
      <c r="DS168" s="197" t="e">
        <f>IF(DS$142="分類不明", 計算_基本取引表!DS29/計算_基本取引表!DS$133, 計算_投入係数表!DS29)</f>
        <v>#DIV/0!</v>
      </c>
      <c r="DT168" s="24">
        <f ca="1">計算_基本取引表!DT29/計算_基本取引表!DT$133</f>
        <v>0</v>
      </c>
    </row>
    <row r="169" spans="2:124" x14ac:dyDescent="0.25">
      <c r="B169" s="53">
        <v>27</v>
      </c>
      <c r="C169" s="192" t="str">
        <v>-</v>
      </c>
      <c r="D169" s="193">
        <f>IF(D$142="分類不明", 計算_基本取引表!D30/計算_基本取引表!D$133, 計算_投入係数表!D30)</f>
        <v>0</v>
      </c>
      <c r="E169" s="194">
        <f>IF(E$142="分類不明", 計算_基本取引表!E30/計算_基本取引表!E$133, 計算_投入係数表!E30)</f>
        <v>0</v>
      </c>
      <c r="F169" s="194">
        <f>IF(F$142="分類不明", 計算_基本取引表!F30/計算_基本取引表!F$133, 計算_投入係数表!F30)</f>
        <v>0</v>
      </c>
      <c r="G169" s="194">
        <f>IF(G$142="分類不明", 計算_基本取引表!G30/計算_基本取引表!G$133, 計算_投入係数表!G30)</f>
        <v>0</v>
      </c>
      <c r="H169" s="194">
        <f>IF(H$142="分類不明", 計算_基本取引表!H30/計算_基本取引表!H$133, 計算_投入係数表!H30)</f>
        <v>0</v>
      </c>
      <c r="I169" s="194">
        <f>IF(I$142="分類不明", 計算_基本取引表!I30/計算_基本取引表!I$133, 計算_投入係数表!I30)</f>
        <v>0</v>
      </c>
      <c r="J169" s="194">
        <f>IF(J$142="分類不明", 計算_基本取引表!J30/計算_基本取引表!J$133, 計算_投入係数表!J30)</f>
        <v>0</v>
      </c>
      <c r="K169" s="194">
        <f>IF(K$142="分類不明", 計算_基本取引表!K30/計算_基本取引表!K$133, 計算_投入係数表!K30)</f>
        <v>0</v>
      </c>
      <c r="L169" s="194">
        <f>IF(L$142="分類不明", 計算_基本取引表!L30/計算_基本取引表!L$133, 計算_投入係数表!L30)</f>
        <v>0</v>
      </c>
      <c r="M169" s="194">
        <f>IF(M$142="分類不明", 計算_基本取引表!M30/計算_基本取引表!M$133, 計算_投入係数表!M30)</f>
        <v>0</v>
      </c>
      <c r="N169" s="194">
        <f>IF(N$142="分類不明", 計算_基本取引表!N30/計算_基本取引表!N$133, 計算_投入係数表!N30)</f>
        <v>0</v>
      </c>
      <c r="O169" s="194">
        <f>IF(O$142="分類不明", 計算_基本取引表!O30/計算_基本取引表!O$133, 計算_投入係数表!O30)</f>
        <v>0</v>
      </c>
      <c r="P169" s="194" t="e">
        <f ca="1">IF(P$142="分類不明", 計算_基本取引表!P30/計算_基本取引表!P$133, 計算_投入係数表!P30)</f>
        <v>#DIV/0!</v>
      </c>
      <c r="Q169" s="194" t="e">
        <f>IF(Q$142="分類不明", 計算_基本取引表!Q30/計算_基本取引表!Q$133, 計算_投入係数表!Q30)</f>
        <v>#DIV/0!</v>
      </c>
      <c r="R169" s="194" t="e">
        <f>IF(R$142="分類不明", 計算_基本取引表!R30/計算_基本取引表!R$133, 計算_投入係数表!R30)</f>
        <v>#DIV/0!</v>
      </c>
      <c r="S169" s="194" t="e">
        <f>IF(S$142="分類不明", 計算_基本取引表!S30/計算_基本取引表!S$133, 計算_投入係数表!S30)</f>
        <v>#DIV/0!</v>
      </c>
      <c r="T169" s="194" t="e">
        <f>IF(T$142="分類不明", 計算_基本取引表!T30/計算_基本取引表!T$133, 計算_投入係数表!T30)</f>
        <v>#DIV/0!</v>
      </c>
      <c r="U169" s="194" t="e">
        <f>IF(U$142="分類不明", 計算_基本取引表!U30/計算_基本取引表!U$133, 計算_投入係数表!U30)</f>
        <v>#DIV/0!</v>
      </c>
      <c r="V169" s="194" t="e">
        <f>IF(V$142="分類不明", 計算_基本取引表!V30/計算_基本取引表!V$133, 計算_投入係数表!V30)</f>
        <v>#DIV/0!</v>
      </c>
      <c r="W169" s="194" t="e">
        <f>IF(W$142="分類不明", 計算_基本取引表!W30/計算_基本取引表!W$133, 計算_投入係数表!W30)</f>
        <v>#DIV/0!</v>
      </c>
      <c r="X169" s="194" t="e">
        <f>IF(X$142="分類不明", 計算_基本取引表!X30/計算_基本取引表!X$133, 計算_投入係数表!X30)</f>
        <v>#DIV/0!</v>
      </c>
      <c r="Y169" s="194" t="e">
        <f>IF(Y$142="分類不明", 計算_基本取引表!Y30/計算_基本取引表!Y$133, 計算_投入係数表!Y30)</f>
        <v>#DIV/0!</v>
      </c>
      <c r="Z169" s="194" t="e">
        <f>IF(Z$142="分類不明", 計算_基本取引表!Z30/計算_基本取引表!Z$133, 計算_投入係数表!Z30)</f>
        <v>#DIV/0!</v>
      </c>
      <c r="AA169" s="194" t="e">
        <f>IF(AA$142="分類不明", 計算_基本取引表!AA30/計算_基本取引表!AA$133, 計算_投入係数表!AA30)</f>
        <v>#DIV/0!</v>
      </c>
      <c r="AB169" s="194" t="e">
        <f>IF(AB$142="分類不明", 計算_基本取引表!AB30/計算_基本取引表!AB$133, 計算_投入係数表!AB30)</f>
        <v>#DIV/0!</v>
      </c>
      <c r="AC169" s="194" t="e">
        <f>IF(AC$142="分類不明", 計算_基本取引表!AC30/計算_基本取引表!AC$133, 計算_投入係数表!AC30)</f>
        <v>#DIV/0!</v>
      </c>
      <c r="AD169" s="194" t="e">
        <f>IF(AD$142="分類不明", 計算_基本取引表!AD30/計算_基本取引表!AD$133, 計算_投入係数表!AD30)</f>
        <v>#DIV/0!</v>
      </c>
      <c r="AE169" s="194" t="e">
        <f>IF(AE$142="分類不明", 計算_基本取引表!AE30/計算_基本取引表!AE$133, 計算_投入係数表!AE30)</f>
        <v>#DIV/0!</v>
      </c>
      <c r="AF169" s="194" t="e">
        <f>IF(AF$142="分類不明", 計算_基本取引表!AF30/計算_基本取引表!AF$133, 計算_投入係数表!AF30)</f>
        <v>#DIV/0!</v>
      </c>
      <c r="AG169" s="194" t="e">
        <f>IF(AG$142="分類不明", 計算_基本取引表!AG30/計算_基本取引表!AG$133, 計算_投入係数表!AG30)</f>
        <v>#DIV/0!</v>
      </c>
      <c r="AH169" s="194" t="e">
        <f>IF(AH$142="分類不明", 計算_基本取引表!AH30/計算_基本取引表!AH$133, 計算_投入係数表!AH30)</f>
        <v>#DIV/0!</v>
      </c>
      <c r="AI169" s="194" t="e">
        <f>IF(AI$142="分類不明", 計算_基本取引表!AI30/計算_基本取引表!AI$133, 計算_投入係数表!AI30)</f>
        <v>#DIV/0!</v>
      </c>
      <c r="AJ169" s="194" t="e">
        <f>IF(AJ$142="分類不明", 計算_基本取引表!AJ30/計算_基本取引表!AJ$133, 計算_投入係数表!AJ30)</f>
        <v>#DIV/0!</v>
      </c>
      <c r="AK169" s="194" t="e">
        <f>IF(AK$142="分類不明", 計算_基本取引表!AK30/計算_基本取引表!AK$133, 計算_投入係数表!AK30)</f>
        <v>#DIV/0!</v>
      </c>
      <c r="AL169" s="194" t="e">
        <f>IF(AL$142="分類不明", 計算_基本取引表!AL30/計算_基本取引表!AL$133, 計算_投入係数表!AL30)</f>
        <v>#DIV/0!</v>
      </c>
      <c r="AM169" s="194" t="e">
        <f>IF(AM$142="分類不明", 計算_基本取引表!AM30/計算_基本取引表!AM$133, 計算_投入係数表!AM30)</f>
        <v>#DIV/0!</v>
      </c>
      <c r="AN169" s="194" t="e">
        <f>IF(AN$142="分類不明", 計算_基本取引表!AN30/計算_基本取引表!AN$133, 計算_投入係数表!AN30)</f>
        <v>#DIV/0!</v>
      </c>
      <c r="AO169" s="194" t="e">
        <f>IF(AO$142="分類不明", 計算_基本取引表!AO30/計算_基本取引表!AO$133, 計算_投入係数表!AO30)</f>
        <v>#DIV/0!</v>
      </c>
      <c r="AP169" s="194" t="e">
        <f>IF(AP$142="分類不明", 計算_基本取引表!AP30/計算_基本取引表!AP$133, 計算_投入係数表!AP30)</f>
        <v>#DIV/0!</v>
      </c>
      <c r="AQ169" s="194" t="e">
        <f>IF(AQ$142="分類不明", 計算_基本取引表!AQ30/計算_基本取引表!AQ$133, 計算_投入係数表!AQ30)</f>
        <v>#DIV/0!</v>
      </c>
      <c r="AR169" s="194" t="e">
        <f>IF(AR$142="分類不明", 計算_基本取引表!AR30/計算_基本取引表!AR$133, 計算_投入係数表!AR30)</f>
        <v>#DIV/0!</v>
      </c>
      <c r="AS169" s="194" t="e">
        <f>IF(AS$142="分類不明", 計算_基本取引表!AS30/計算_基本取引表!AS$133, 計算_投入係数表!AS30)</f>
        <v>#DIV/0!</v>
      </c>
      <c r="AT169" s="194" t="e">
        <f>IF(AT$142="分類不明", 計算_基本取引表!AT30/計算_基本取引表!AT$133, 計算_投入係数表!AT30)</f>
        <v>#DIV/0!</v>
      </c>
      <c r="AU169" s="194" t="e">
        <f>IF(AU$142="分類不明", 計算_基本取引表!AU30/計算_基本取引表!AU$133, 計算_投入係数表!AU30)</f>
        <v>#DIV/0!</v>
      </c>
      <c r="AV169" s="194" t="e">
        <f>IF(AV$142="分類不明", 計算_基本取引表!AV30/計算_基本取引表!AV$133, 計算_投入係数表!AV30)</f>
        <v>#DIV/0!</v>
      </c>
      <c r="AW169" s="194" t="e">
        <f>IF(AW$142="分類不明", 計算_基本取引表!AW30/計算_基本取引表!AW$133, 計算_投入係数表!AW30)</f>
        <v>#DIV/0!</v>
      </c>
      <c r="AX169" s="194" t="e">
        <f>IF(AX$142="分類不明", 計算_基本取引表!AX30/計算_基本取引表!AX$133, 計算_投入係数表!AX30)</f>
        <v>#DIV/0!</v>
      </c>
      <c r="AY169" s="194" t="e">
        <f>IF(AY$142="分類不明", 計算_基本取引表!AY30/計算_基本取引表!AY$133, 計算_投入係数表!AY30)</f>
        <v>#DIV/0!</v>
      </c>
      <c r="AZ169" s="194" t="e">
        <f>IF(AZ$142="分類不明", 計算_基本取引表!AZ30/計算_基本取引表!AZ$133, 計算_投入係数表!AZ30)</f>
        <v>#DIV/0!</v>
      </c>
      <c r="BA169" s="194" t="e">
        <f>IF(BA$142="分類不明", 計算_基本取引表!BA30/計算_基本取引表!BA$133, 計算_投入係数表!BA30)</f>
        <v>#DIV/0!</v>
      </c>
      <c r="BB169" s="194" t="e">
        <f>IF(BB$142="分類不明", 計算_基本取引表!BB30/計算_基本取引表!BB$133, 計算_投入係数表!BB30)</f>
        <v>#DIV/0!</v>
      </c>
      <c r="BC169" s="194" t="e">
        <f>IF(BC$142="分類不明", 計算_基本取引表!BC30/計算_基本取引表!BC$133, 計算_投入係数表!BC30)</f>
        <v>#DIV/0!</v>
      </c>
      <c r="BD169" s="194" t="e">
        <f>IF(BD$142="分類不明", 計算_基本取引表!BD30/計算_基本取引表!BD$133, 計算_投入係数表!BD30)</f>
        <v>#DIV/0!</v>
      </c>
      <c r="BE169" s="194" t="e">
        <f>IF(BE$142="分類不明", 計算_基本取引表!BE30/計算_基本取引表!BE$133, 計算_投入係数表!BE30)</f>
        <v>#DIV/0!</v>
      </c>
      <c r="BF169" s="194" t="e">
        <f>IF(BF$142="分類不明", 計算_基本取引表!BF30/計算_基本取引表!BF$133, 計算_投入係数表!BF30)</f>
        <v>#DIV/0!</v>
      </c>
      <c r="BG169" s="194" t="e">
        <f>IF(BG$142="分類不明", 計算_基本取引表!BG30/計算_基本取引表!BG$133, 計算_投入係数表!BG30)</f>
        <v>#DIV/0!</v>
      </c>
      <c r="BH169" s="194" t="e">
        <f>IF(BH$142="分類不明", 計算_基本取引表!BH30/計算_基本取引表!BH$133, 計算_投入係数表!BH30)</f>
        <v>#DIV/0!</v>
      </c>
      <c r="BI169" s="194" t="e">
        <f>IF(BI$142="分類不明", 計算_基本取引表!BI30/計算_基本取引表!BI$133, 計算_投入係数表!BI30)</f>
        <v>#DIV/0!</v>
      </c>
      <c r="BJ169" s="194" t="e">
        <f>IF(BJ$142="分類不明", 計算_基本取引表!BJ30/計算_基本取引表!BJ$133, 計算_投入係数表!BJ30)</f>
        <v>#DIV/0!</v>
      </c>
      <c r="BK169" s="194" t="e">
        <f>IF(BK$142="分類不明", 計算_基本取引表!BK30/計算_基本取引表!BK$133, 計算_投入係数表!BK30)</f>
        <v>#DIV/0!</v>
      </c>
      <c r="BL169" s="194" t="e">
        <f>IF(BL$142="分類不明", 計算_基本取引表!BL30/計算_基本取引表!BL$133, 計算_投入係数表!BL30)</f>
        <v>#DIV/0!</v>
      </c>
      <c r="BM169" s="194" t="e">
        <f>IF(BM$142="分類不明", 計算_基本取引表!BM30/計算_基本取引表!BM$133, 計算_投入係数表!BM30)</f>
        <v>#DIV/0!</v>
      </c>
      <c r="BN169" s="194" t="e">
        <f>IF(BN$142="分類不明", 計算_基本取引表!BN30/計算_基本取引表!BN$133, 計算_投入係数表!BN30)</f>
        <v>#DIV/0!</v>
      </c>
      <c r="BO169" s="194" t="e">
        <f>IF(BO$142="分類不明", 計算_基本取引表!BO30/計算_基本取引表!BO$133, 計算_投入係数表!BO30)</f>
        <v>#DIV/0!</v>
      </c>
      <c r="BP169" s="194" t="e">
        <f>IF(BP$142="分類不明", 計算_基本取引表!BP30/計算_基本取引表!BP$133, 計算_投入係数表!BP30)</f>
        <v>#DIV/0!</v>
      </c>
      <c r="BQ169" s="194" t="e">
        <f>IF(BQ$142="分類不明", 計算_基本取引表!BQ30/計算_基本取引表!BQ$133, 計算_投入係数表!BQ30)</f>
        <v>#DIV/0!</v>
      </c>
      <c r="BR169" s="194" t="e">
        <f>IF(BR$142="分類不明", 計算_基本取引表!BR30/計算_基本取引表!BR$133, 計算_投入係数表!BR30)</f>
        <v>#DIV/0!</v>
      </c>
      <c r="BS169" s="194" t="e">
        <f>IF(BS$142="分類不明", 計算_基本取引表!BS30/計算_基本取引表!BS$133, 計算_投入係数表!BS30)</f>
        <v>#DIV/0!</v>
      </c>
      <c r="BT169" s="194" t="e">
        <f>IF(BT$142="分類不明", 計算_基本取引表!BT30/計算_基本取引表!BT$133, 計算_投入係数表!BT30)</f>
        <v>#DIV/0!</v>
      </c>
      <c r="BU169" s="194" t="e">
        <f>IF(BU$142="分類不明", 計算_基本取引表!BU30/計算_基本取引表!BU$133, 計算_投入係数表!BU30)</f>
        <v>#DIV/0!</v>
      </c>
      <c r="BV169" s="194" t="e">
        <f>IF(BV$142="分類不明", 計算_基本取引表!BV30/計算_基本取引表!BV$133, 計算_投入係数表!BV30)</f>
        <v>#DIV/0!</v>
      </c>
      <c r="BW169" s="194" t="e">
        <f>IF(BW$142="分類不明", 計算_基本取引表!BW30/計算_基本取引表!BW$133, 計算_投入係数表!BW30)</f>
        <v>#DIV/0!</v>
      </c>
      <c r="BX169" s="194" t="e">
        <f>IF(BX$142="分類不明", 計算_基本取引表!BX30/計算_基本取引表!BX$133, 計算_投入係数表!BX30)</f>
        <v>#DIV/0!</v>
      </c>
      <c r="BY169" s="194" t="e">
        <f>IF(BY$142="分類不明", 計算_基本取引表!BY30/計算_基本取引表!BY$133, 計算_投入係数表!BY30)</f>
        <v>#DIV/0!</v>
      </c>
      <c r="BZ169" s="194" t="e">
        <f>IF(BZ$142="分類不明", 計算_基本取引表!BZ30/計算_基本取引表!BZ$133, 計算_投入係数表!BZ30)</f>
        <v>#DIV/0!</v>
      </c>
      <c r="CA169" s="194" t="e">
        <f>IF(CA$142="分類不明", 計算_基本取引表!CA30/計算_基本取引表!CA$133, 計算_投入係数表!CA30)</f>
        <v>#DIV/0!</v>
      </c>
      <c r="CB169" s="194" t="e">
        <f>IF(CB$142="分類不明", 計算_基本取引表!CB30/計算_基本取引表!CB$133, 計算_投入係数表!CB30)</f>
        <v>#DIV/0!</v>
      </c>
      <c r="CC169" s="194" t="e">
        <f>IF(CC$142="分類不明", 計算_基本取引表!CC30/計算_基本取引表!CC$133, 計算_投入係数表!CC30)</f>
        <v>#DIV/0!</v>
      </c>
      <c r="CD169" s="194" t="e">
        <f>IF(CD$142="分類不明", 計算_基本取引表!CD30/計算_基本取引表!CD$133, 計算_投入係数表!CD30)</f>
        <v>#DIV/0!</v>
      </c>
      <c r="CE169" s="194" t="e">
        <f>IF(CE$142="分類不明", 計算_基本取引表!CE30/計算_基本取引表!CE$133, 計算_投入係数表!CE30)</f>
        <v>#DIV/0!</v>
      </c>
      <c r="CF169" s="194" t="e">
        <f>IF(CF$142="分類不明", 計算_基本取引表!CF30/計算_基本取引表!CF$133, 計算_投入係数表!CF30)</f>
        <v>#DIV/0!</v>
      </c>
      <c r="CG169" s="194" t="e">
        <f>IF(CG$142="分類不明", 計算_基本取引表!CG30/計算_基本取引表!CG$133, 計算_投入係数表!CG30)</f>
        <v>#DIV/0!</v>
      </c>
      <c r="CH169" s="194" t="e">
        <f>IF(CH$142="分類不明", 計算_基本取引表!CH30/計算_基本取引表!CH$133, 計算_投入係数表!CH30)</f>
        <v>#DIV/0!</v>
      </c>
      <c r="CI169" s="194" t="e">
        <f>IF(CI$142="分類不明", 計算_基本取引表!CI30/計算_基本取引表!CI$133, 計算_投入係数表!CI30)</f>
        <v>#DIV/0!</v>
      </c>
      <c r="CJ169" s="194" t="e">
        <f>IF(CJ$142="分類不明", 計算_基本取引表!CJ30/計算_基本取引表!CJ$133, 計算_投入係数表!CJ30)</f>
        <v>#DIV/0!</v>
      </c>
      <c r="CK169" s="194" t="e">
        <f>IF(CK$142="分類不明", 計算_基本取引表!CK30/計算_基本取引表!CK$133, 計算_投入係数表!CK30)</f>
        <v>#DIV/0!</v>
      </c>
      <c r="CL169" s="194" t="e">
        <f>IF(CL$142="分類不明", 計算_基本取引表!CL30/計算_基本取引表!CL$133, 計算_投入係数表!CL30)</f>
        <v>#DIV/0!</v>
      </c>
      <c r="CM169" s="194" t="e">
        <f>IF(CM$142="分類不明", 計算_基本取引表!CM30/計算_基本取引表!CM$133, 計算_投入係数表!CM30)</f>
        <v>#DIV/0!</v>
      </c>
      <c r="CN169" s="194" t="e">
        <f>IF(CN$142="分類不明", 計算_基本取引表!CN30/計算_基本取引表!CN$133, 計算_投入係数表!CN30)</f>
        <v>#DIV/0!</v>
      </c>
      <c r="CO169" s="194" t="e">
        <f>IF(CO$142="分類不明", 計算_基本取引表!CO30/計算_基本取引表!CO$133, 計算_投入係数表!CO30)</f>
        <v>#DIV/0!</v>
      </c>
      <c r="CP169" s="194" t="e">
        <f>IF(CP$142="分類不明", 計算_基本取引表!CP30/計算_基本取引表!CP$133, 計算_投入係数表!CP30)</f>
        <v>#DIV/0!</v>
      </c>
      <c r="CQ169" s="194" t="e">
        <f>IF(CQ$142="分類不明", 計算_基本取引表!CQ30/計算_基本取引表!CQ$133, 計算_投入係数表!CQ30)</f>
        <v>#DIV/0!</v>
      </c>
      <c r="CR169" s="194" t="e">
        <f>IF(CR$142="分類不明", 計算_基本取引表!CR30/計算_基本取引表!CR$133, 計算_投入係数表!CR30)</f>
        <v>#DIV/0!</v>
      </c>
      <c r="CS169" s="194" t="e">
        <f>IF(CS$142="分類不明", 計算_基本取引表!CS30/計算_基本取引表!CS$133, 計算_投入係数表!CS30)</f>
        <v>#DIV/0!</v>
      </c>
      <c r="CT169" s="194" t="e">
        <f>IF(CT$142="分類不明", 計算_基本取引表!CT30/計算_基本取引表!CT$133, 計算_投入係数表!CT30)</f>
        <v>#DIV/0!</v>
      </c>
      <c r="CU169" s="194" t="e">
        <f>IF(CU$142="分類不明", 計算_基本取引表!CU30/計算_基本取引表!CU$133, 計算_投入係数表!CU30)</f>
        <v>#DIV/0!</v>
      </c>
      <c r="CV169" s="194" t="e">
        <f>IF(CV$142="分類不明", 計算_基本取引表!CV30/計算_基本取引表!CV$133, 計算_投入係数表!CV30)</f>
        <v>#DIV/0!</v>
      </c>
      <c r="CW169" s="194" t="e">
        <f>IF(CW$142="分類不明", 計算_基本取引表!CW30/計算_基本取引表!CW$133, 計算_投入係数表!CW30)</f>
        <v>#DIV/0!</v>
      </c>
      <c r="CX169" s="194" t="e">
        <f>IF(CX$142="分類不明", 計算_基本取引表!CX30/計算_基本取引表!CX$133, 計算_投入係数表!CX30)</f>
        <v>#DIV/0!</v>
      </c>
      <c r="CY169" s="194" t="e">
        <f>IF(CY$142="分類不明", 計算_基本取引表!CY30/計算_基本取引表!CY$133, 計算_投入係数表!CY30)</f>
        <v>#DIV/0!</v>
      </c>
      <c r="CZ169" s="194" t="e">
        <f>IF(CZ$142="分類不明", 計算_基本取引表!CZ30/計算_基本取引表!CZ$133, 計算_投入係数表!CZ30)</f>
        <v>#DIV/0!</v>
      </c>
      <c r="DA169" s="194" t="e">
        <f>IF(DA$142="分類不明", 計算_基本取引表!DA30/計算_基本取引表!DA$133, 計算_投入係数表!DA30)</f>
        <v>#DIV/0!</v>
      </c>
      <c r="DB169" s="194" t="e">
        <f>IF(DB$142="分類不明", 計算_基本取引表!DB30/計算_基本取引表!DB$133, 計算_投入係数表!DB30)</f>
        <v>#DIV/0!</v>
      </c>
      <c r="DC169" s="194" t="e">
        <f>IF(DC$142="分類不明", 計算_基本取引表!DC30/計算_基本取引表!DC$133, 計算_投入係数表!DC30)</f>
        <v>#DIV/0!</v>
      </c>
      <c r="DD169" s="194" t="e">
        <f>IF(DD$142="分類不明", 計算_基本取引表!DD30/計算_基本取引表!DD$133, 計算_投入係数表!DD30)</f>
        <v>#DIV/0!</v>
      </c>
      <c r="DE169" s="194" t="e">
        <f>IF(DE$142="分類不明", 計算_基本取引表!DE30/計算_基本取引表!DE$133, 計算_投入係数表!DE30)</f>
        <v>#DIV/0!</v>
      </c>
      <c r="DF169" s="194" t="e">
        <f>IF(DF$142="分類不明", 計算_基本取引表!DF30/計算_基本取引表!DF$133, 計算_投入係数表!DF30)</f>
        <v>#DIV/0!</v>
      </c>
      <c r="DG169" s="194" t="e">
        <f>IF(DG$142="分類不明", 計算_基本取引表!DG30/計算_基本取引表!DG$133, 計算_投入係数表!DG30)</f>
        <v>#DIV/0!</v>
      </c>
      <c r="DH169" s="194" t="e">
        <f>IF(DH$142="分類不明", 計算_基本取引表!DH30/計算_基本取引表!DH$133, 計算_投入係数表!DH30)</f>
        <v>#DIV/0!</v>
      </c>
      <c r="DI169" s="194" t="e">
        <f>IF(DI$142="分類不明", 計算_基本取引表!DI30/計算_基本取引表!DI$133, 計算_投入係数表!DI30)</f>
        <v>#DIV/0!</v>
      </c>
      <c r="DJ169" s="194" t="e">
        <f>IF(DJ$142="分類不明", 計算_基本取引表!DJ30/計算_基本取引表!DJ$133, 計算_投入係数表!DJ30)</f>
        <v>#DIV/0!</v>
      </c>
      <c r="DK169" s="194" t="e">
        <f>IF(DK$142="分類不明", 計算_基本取引表!DK30/計算_基本取引表!DK$133, 計算_投入係数表!DK30)</f>
        <v>#DIV/0!</v>
      </c>
      <c r="DL169" s="194" t="e">
        <f>IF(DL$142="分類不明", 計算_基本取引表!DL30/計算_基本取引表!DL$133, 計算_投入係数表!DL30)</f>
        <v>#DIV/0!</v>
      </c>
      <c r="DM169" s="194" t="e">
        <f>IF(DM$142="分類不明", 計算_基本取引表!DM30/計算_基本取引表!DM$133, 計算_投入係数表!DM30)</f>
        <v>#DIV/0!</v>
      </c>
      <c r="DN169" s="194" t="e">
        <f>IF(DN$142="分類不明", 計算_基本取引表!DN30/計算_基本取引表!DN$133, 計算_投入係数表!DN30)</f>
        <v>#DIV/0!</v>
      </c>
      <c r="DO169" s="194" t="e">
        <f>IF(DO$142="分類不明", 計算_基本取引表!DO30/計算_基本取引表!DO$133, 計算_投入係数表!DO30)</f>
        <v>#DIV/0!</v>
      </c>
      <c r="DP169" s="194" t="e">
        <f>IF(DP$142="分類不明", 計算_基本取引表!DP30/計算_基本取引表!DP$133, 計算_投入係数表!DP30)</f>
        <v>#DIV/0!</v>
      </c>
      <c r="DQ169" s="194" t="e">
        <f>IF(DQ$142="分類不明", 計算_基本取引表!DQ30/計算_基本取引表!DQ$133, 計算_投入係数表!DQ30)</f>
        <v>#DIV/0!</v>
      </c>
      <c r="DR169" s="194" t="e">
        <f>IF(DR$142="分類不明", 計算_基本取引表!DR30/計算_基本取引表!DR$133, 計算_投入係数表!DR30)</f>
        <v>#DIV/0!</v>
      </c>
      <c r="DS169" s="194" t="e">
        <f>IF(DS$142="分類不明", 計算_基本取引表!DS30/計算_基本取引表!DS$133, 計算_投入係数表!DS30)</f>
        <v>#DIV/0!</v>
      </c>
      <c r="DT169" s="23">
        <f ca="1">計算_基本取引表!DT30/計算_基本取引表!DT$133</f>
        <v>0</v>
      </c>
    </row>
    <row r="170" spans="2:124" x14ac:dyDescent="0.25">
      <c r="B170" s="53">
        <v>28</v>
      </c>
      <c r="C170" s="192" t="str">
        <v>-</v>
      </c>
      <c r="D170" s="193">
        <f>IF(D$142="分類不明", 計算_基本取引表!D31/計算_基本取引表!D$133, 計算_投入係数表!D31)</f>
        <v>0</v>
      </c>
      <c r="E170" s="194">
        <f>IF(E$142="分類不明", 計算_基本取引表!E31/計算_基本取引表!E$133, 計算_投入係数表!E31)</f>
        <v>0</v>
      </c>
      <c r="F170" s="194">
        <f>IF(F$142="分類不明", 計算_基本取引表!F31/計算_基本取引表!F$133, 計算_投入係数表!F31)</f>
        <v>0</v>
      </c>
      <c r="G170" s="194">
        <f>IF(G$142="分類不明", 計算_基本取引表!G31/計算_基本取引表!G$133, 計算_投入係数表!G31)</f>
        <v>0</v>
      </c>
      <c r="H170" s="194">
        <f>IF(H$142="分類不明", 計算_基本取引表!H31/計算_基本取引表!H$133, 計算_投入係数表!H31)</f>
        <v>0</v>
      </c>
      <c r="I170" s="194">
        <f>IF(I$142="分類不明", 計算_基本取引表!I31/計算_基本取引表!I$133, 計算_投入係数表!I31)</f>
        <v>0</v>
      </c>
      <c r="J170" s="194">
        <f>IF(J$142="分類不明", 計算_基本取引表!J31/計算_基本取引表!J$133, 計算_投入係数表!J31)</f>
        <v>0</v>
      </c>
      <c r="K170" s="194">
        <f>IF(K$142="分類不明", 計算_基本取引表!K31/計算_基本取引表!K$133, 計算_投入係数表!K31)</f>
        <v>0</v>
      </c>
      <c r="L170" s="194">
        <f>IF(L$142="分類不明", 計算_基本取引表!L31/計算_基本取引表!L$133, 計算_投入係数表!L31)</f>
        <v>0</v>
      </c>
      <c r="M170" s="194">
        <f>IF(M$142="分類不明", 計算_基本取引表!M31/計算_基本取引表!M$133, 計算_投入係数表!M31)</f>
        <v>0</v>
      </c>
      <c r="N170" s="194">
        <f>IF(N$142="分類不明", 計算_基本取引表!N31/計算_基本取引表!N$133, 計算_投入係数表!N31)</f>
        <v>0</v>
      </c>
      <c r="O170" s="194">
        <f>IF(O$142="分類不明", 計算_基本取引表!O31/計算_基本取引表!O$133, 計算_投入係数表!O31)</f>
        <v>0</v>
      </c>
      <c r="P170" s="194" t="e">
        <f ca="1">IF(P$142="分類不明", 計算_基本取引表!P31/計算_基本取引表!P$133, 計算_投入係数表!P31)</f>
        <v>#DIV/0!</v>
      </c>
      <c r="Q170" s="194" t="e">
        <f>IF(Q$142="分類不明", 計算_基本取引表!Q31/計算_基本取引表!Q$133, 計算_投入係数表!Q31)</f>
        <v>#DIV/0!</v>
      </c>
      <c r="R170" s="194" t="e">
        <f>IF(R$142="分類不明", 計算_基本取引表!R31/計算_基本取引表!R$133, 計算_投入係数表!R31)</f>
        <v>#DIV/0!</v>
      </c>
      <c r="S170" s="194" t="e">
        <f>IF(S$142="分類不明", 計算_基本取引表!S31/計算_基本取引表!S$133, 計算_投入係数表!S31)</f>
        <v>#DIV/0!</v>
      </c>
      <c r="T170" s="194" t="e">
        <f>IF(T$142="分類不明", 計算_基本取引表!T31/計算_基本取引表!T$133, 計算_投入係数表!T31)</f>
        <v>#DIV/0!</v>
      </c>
      <c r="U170" s="194" t="e">
        <f>IF(U$142="分類不明", 計算_基本取引表!U31/計算_基本取引表!U$133, 計算_投入係数表!U31)</f>
        <v>#DIV/0!</v>
      </c>
      <c r="V170" s="194" t="e">
        <f>IF(V$142="分類不明", 計算_基本取引表!V31/計算_基本取引表!V$133, 計算_投入係数表!V31)</f>
        <v>#DIV/0!</v>
      </c>
      <c r="W170" s="194" t="e">
        <f>IF(W$142="分類不明", 計算_基本取引表!W31/計算_基本取引表!W$133, 計算_投入係数表!W31)</f>
        <v>#DIV/0!</v>
      </c>
      <c r="X170" s="194" t="e">
        <f>IF(X$142="分類不明", 計算_基本取引表!X31/計算_基本取引表!X$133, 計算_投入係数表!X31)</f>
        <v>#DIV/0!</v>
      </c>
      <c r="Y170" s="194" t="e">
        <f>IF(Y$142="分類不明", 計算_基本取引表!Y31/計算_基本取引表!Y$133, 計算_投入係数表!Y31)</f>
        <v>#DIV/0!</v>
      </c>
      <c r="Z170" s="194" t="e">
        <f>IF(Z$142="分類不明", 計算_基本取引表!Z31/計算_基本取引表!Z$133, 計算_投入係数表!Z31)</f>
        <v>#DIV/0!</v>
      </c>
      <c r="AA170" s="194" t="e">
        <f>IF(AA$142="分類不明", 計算_基本取引表!AA31/計算_基本取引表!AA$133, 計算_投入係数表!AA31)</f>
        <v>#DIV/0!</v>
      </c>
      <c r="AB170" s="194" t="e">
        <f>IF(AB$142="分類不明", 計算_基本取引表!AB31/計算_基本取引表!AB$133, 計算_投入係数表!AB31)</f>
        <v>#DIV/0!</v>
      </c>
      <c r="AC170" s="194" t="e">
        <f>IF(AC$142="分類不明", 計算_基本取引表!AC31/計算_基本取引表!AC$133, 計算_投入係数表!AC31)</f>
        <v>#DIV/0!</v>
      </c>
      <c r="AD170" s="194" t="e">
        <f>IF(AD$142="分類不明", 計算_基本取引表!AD31/計算_基本取引表!AD$133, 計算_投入係数表!AD31)</f>
        <v>#DIV/0!</v>
      </c>
      <c r="AE170" s="194" t="e">
        <f>IF(AE$142="分類不明", 計算_基本取引表!AE31/計算_基本取引表!AE$133, 計算_投入係数表!AE31)</f>
        <v>#DIV/0!</v>
      </c>
      <c r="AF170" s="194" t="e">
        <f>IF(AF$142="分類不明", 計算_基本取引表!AF31/計算_基本取引表!AF$133, 計算_投入係数表!AF31)</f>
        <v>#DIV/0!</v>
      </c>
      <c r="AG170" s="194" t="e">
        <f>IF(AG$142="分類不明", 計算_基本取引表!AG31/計算_基本取引表!AG$133, 計算_投入係数表!AG31)</f>
        <v>#DIV/0!</v>
      </c>
      <c r="AH170" s="194" t="e">
        <f>IF(AH$142="分類不明", 計算_基本取引表!AH31/計算_基本取引表!AH$133, 計算_投入係数表!AH31)</f>
        <v>#DIV/0!</v>
      </c>
      <c r="AI170" s="194" t="e">
        <f>IF(AI$142="分類不明", 計算_基本取引表!AI31/計算_基本取引表!AI$133, 計算_投入係数表!AI31)</f>
        <v>#DIV/0!</v>
      </c>
      <c r="AJ170" s="194" t="e">
        <f>IF(AJ$142="分類不明", 計算_基本取引表!AJ31/計算_基本取引表!AJ$133, 計算_投入係数表!AJ31)</f>
        <v>#DIV/0!</v>
      </c>
      <c r="AK170" s="194" t="e">
        <f>IF(AK$142="分類不明", 計算_基本取引表!AK31/計算_基本取引表!AK$133, 計算_投入係数表!AK31)</f>
        <v>#DIV/0!</v>
      </c>
      <c r="AL170" s="194" t="e">
        <f>IF(AL$142="分類不明", 計算_基本取引表!AL31/計算_基本取引表!AL$133, 計算_投入係数表!AL31)</f>
        <v>#DIV/0!</v>
      </c>
      <c r="AM170" s="194" t="e">
        <f>IF(AM$142="分類不明", 計算_基本取引表!AM31/計算_基本取引表!AM$133, 計算_投入係数表!AM31)</f>
        <v>#DIV/0!</v>
      </c>
      <c r="AN170" s="194" t="e">
        <f>IF(AN$142="分類不明", 計算_基本取引表!AN31/計算_基本取引表!AN$133, 計算_投入係数表!AN31)</f>
        <v>#DIV/0!</v>
      </c>
      <c r="AO170" s="194" t="e">
        <f>IF(AO$142="分類不明", 計算_基本取引表!AO31/計算_基本取引表!AO$133, 計算_投入係数表!AO31)</f>
        <v>#DIV/0!</v>
      </c>
      <c r="AP170" s="194" t="e">
        <f>IF(AP$142="分類不明", 計算_基本取引表!AP31/計算_基本取引表!AP$133, 計算_投入係数表!AP31)</f>
        <v>#DIV/0!</v>
      </c>
      <c r="AQ170" s="194" t="e">
        <f>IF(AQ$142="分類不明", 計算_基本取引表!AQ31/計算_基本取引表!AQ$133, 計算_投入係数表!AQ31)</f>
        <v>#DIV/0!</v>
      </c>
      <c r="AR170" s="194" t="e">
        <f>IF(AR$142="分類不明", 計算_基本取引表!AR31/計算_基本取引表!AR$133, 計算_投入係数表!AR31)</f>
        <v>#DIV/0!</v>
      </c>
      <c r="AS170" s="194" t="e">
        <f>IF(AS$142="分類不明", 計算_基本取引表!AS31/計算_基本取引表!AS$133, 計算_投入係数表!AS31)</f>
        <v>#DIV/0!</v>
      </c>
      <c r="AT170" s="194" t="e">
        <f>IF(AT$142="分類不明", 計算_基本取引表!AT31/計算_基本取引表!AT$133, 計算_投入係数表!AT31)</f>
        <v>#DIV/0!</v>
      </c>
      <c r="AU170" s="194" t="e">
        <f>IF(AU$142="分類不明", 計算_基本取引表!AU31/計算_基本取引表!AU$133, 計算_投入係数表!AU31)</f>
        <v>#DIV/0!</v>
      </c>
      <c r="AV170" s="194" t="e">
        <f>IF(AV$142="分類不明", 計算_基本取引表!AV31/計算_基本取引表!AV$133, 計算_投入係数表!AV31)</f>
        <v>#DIV/0!</v>
      </c>
      <c r="AW170" s="194" t="e">
        <f>IF(AW$142="分類不明", 計算_基本取引表!AW31/計算_基本取引表!AW$133, 計算_投入係数表!AW31)</f>
        <v>#DIV/0!</v>
      </c>
      <c r="AX170" s="194" t="e">
        <f>IF(AX$142="分類不明", 計算_基本取引表!AX31/計算_基本取引表!AX$133, 計算_投入係数表!AX31)</f>
        <v>#DIV/0!</v>
      </c>
      <c r="AY170" s="194" t="e">
        <f>IF(AY$142="分類不明", 計算_基本取引表!AY31/計算_基本取引表!AY$133, 計算_投入係数表!AY31)</f>
        <v>#DIV/0!</v>
      </c>
      <c r="AZ170" s="194" t="e">
        <f>IF(AZ$142="分類不明", 計算_基本取引表!AZ31/計算_基本取引表!AZ$133, 計算_投入係数表!AZ31)</f>
        <v>#DIV/0!</v>
      </c>
      <c r="BA170" s="194" t="e">
        <f>IF(BA$142="分類不明", 計算_基本取引表!BA31/計算_基本取引表!BA$133, 計算_投入係数表!BA31)</f>
        <v>#DIV/0!</v>
      </c>
      <c r="BB170" s="194" t="e">
        <f>IF(BB$142="分類不明", 計算_基本取引表!BB31/計算_基本取引表!BB$133, 計算_投入係数表!BB31)</f>
        <v>#DIV/0!</v>
      </c>
      <c r="BC170" s="194" t="e">
        <f>IF(BC$142="分類不明", 計算_基本取引表!BC31/計算_基本取引表!BC$133, 計算_投入係数表!BC31)</f>
        <v>#DIV/0!</v>
      </c>
      <c r="BD170" s="194" t="e">
        <f>IF(BD$142="分類不明", 計算_基本取引表!BD31/計算_基本取引表!BD$133, 計算_投入係数表!BD31)</f>
        <v>#DIV/0!</v>
      </c>
      <c r="BE170" s="194" t="e">
        <f>IF(BE$142="分類不明", 計算_基本取引表!BE31/計算_基本取引表!BE$133, 計算_投入係数表!BE31)</f>
        <v>#DIV/0!</v>
      </c>
      <c r="BF170" s="194" t="e">
        <f>IF(BF$142="分類不明", 計算_基本取引表!BF31/計算_基本取引表!BF$133, 計算_投入係数表!BF31)</f>
        <v>#DIV/0!</v>
      </c>
      <c r="BG170" s="194" t="e">
        <f>IF(BG$142="分類不明", 計算_基本取引表!BG31/計算_基本取引表!BG$133, 計算_投入係数表!BG31)</f>
        <v>#DIV/0!</v>
      </c>
      <c r="BH170" s="194" t="e">
        <f>IF(BH$142="分類不明", 計算_基本取引表!BH31/計算_基本取引表!BH$133, 計算_投入係数表!BH31)</f>
        <v>#DIV/0!</v>
      </c>
      <c r="BI170" s="194" t="e">
        <f>IF(BI$142="分類不明", 計算_基本取引表!BI31/計算_基本取引表!BI$133, 計算_投入係数表!BI31)</f>
        <v>#DIV/0!</v>
      </c>
      <c r="BJ170" s="194" t="e">
        <f>IF(BJ$142="分類不明", 計算_基本取引表!BJ31/計算_基本取引表!BJ$133, 計算_投入係数表!BJ31)</f>
        <v>#DIV/0!</v>
      </c>
      <c r="BK170" s="194" t="e">
        <f>IF(BK$142="分類不明", 計算_基本取引表!BK31/計算_基本取引表!BK$133, 計算_投入係数表!BK31)</f>
        <v>#DIV/0!</v>
      </c>
      <c r="BL170" s="194" t="e">
        <f>IF(BL$142="分類不明", 計算_基本取引表!BL31/計算_基本取引表!BL$133, 計算_投入係数表!BL31)</f>
        <v>#DIV/0!</v>
      </c>
      <c r="BM170" s="194" t="e">
        <f>IF(BM$142="分類不明", 計算_基本取引表!BM31/計算_基本取引表!BM$133, 計算_投入係数表!BM31)</f>
        <v>#DIV/0!</v>
      </c>
      <c r="BN170" s="194" t="e">
        <f>IF(BN$142="分類不明", 計算_基本取引表!BN31/計算_基本取引表!BN$133, 計算_投入係数表!BN31)</f>
        <v>#DIV/0!</v>
      </c>
      <c r="BO170" s="194" t="e">
        <f>IF(BO$142="分類不明", 計算_基本取引表!BO31/計算_基本取引表!BO$133, 計算_投入係数表!BO31)</f>
        <v>#DIV/0!</v>
      </c>
      <c r="BP170" s="194" t="e">
        <f>IF(BP$142="分類不明", 計算_基本取引表!BP31/計算_基本取引表!BP$133, 計算_投入係数表!BP31)</f>
        <v>#DIV/0!</v>
      </c>
      <c r="BQ170" s="194" t="e">
        <f>IF(BQ$142="分類不明", 計算_基本取引表!BQ31/計算_基本取引表!BQ$133, 計算_投入係数表!BQ31)</f>
        <v>#DIV/0!</v>
      </c>
      <c r="BR170" s="194" t="e">
        <f>IF(BR$142="分類不明", 計算_基本取引表!BR31/計算_基本取引表!BR$133, 計算_投入係数表!BR31)</f>
        <v>#DIV/0!</v>
      </c>
      <c r="BS170" s="194" t="e">
        <f>IF(BS$142="分類不明", 計算_基本取引表!BS31/計算_基本取引表!BS$133, 計算_投入係数表!BS31)</f>
        <v>#DIV/0!</v>
      </c>
      <c r="BT170" s="194" t="e">
        <f>IF(BT$142="分類不明", 計算_基本取引表!BT31/計算_基本取引表!BT$133, 計算_投入係数表!BT31)</f>
        <v>#DIV/0!</v>
      </c>
      <c r="BU170" s="194" t="e">
        <f>IF(BU$142="分類不明", 計算_基本取引表!BU31/計算_基本取引表!BU$133, 計算_投入係数表!BU31)</f>
        <v>#DIV/0!</v>
      </c>
      <c r="BV170" s="194" t="e">
        <f>IF(BV$142="分類不明", 計算_基本取引表!BV31/計算_基本取引表!BV$133, 計算_投入係数表!BV31)</f>
        <v>#DIV/0!</v>
      </c>
      <c r="BW170" s="194" t="e">
        <f>IF(BW$142="分類不明", 計算_基本取引表!BW31/計算_基本取引表!BW$133, 計算_投入係数表!BW31)</f>
        <v>#DIV/0!</v>
      </c>
      <c r="BX170" s="194" t="e">
        <f>IF(BX$142="分類不明", 計算_基本取引表!BX31/計算_基本取引表!BX$133, 計算_投入係数表!BX31)</f>
        <v>#DIV/0!</v>
      </c>
      <c r="BY170" s="194" t="e">
        <f>IF(BY$142="分類不明", 計算_基本取引表!BY31/計算_基本取引表!BY$133, 計算_投入係数表!BY31)</f>
        <v>#DIV/0!</v>
      </c>
      <c r="BZ170" s="194" t="e">
        <f>IF(BZ$142="分類不明", 計算_基本取引表!BZ31/計算_基本取引表!BZ$133, 計算_投入係数表!BZ31)</f>
        <v>#DIV/0!</v>
      </c>
      <c r="CA170" s="194" t="e">
        <f>IF(CA$142="分類不明", 計算_基本取引表!CA31/計算_基本取引表!CA$133, 計算_投入係数表!CA31)</f>
        <v>#DIV/0!</v>
      </c>
      <c r="CB170" s="194" t="e">
        <f>IF(CB$142="分類不明", 計算_基本取引表!CB31/計算_基本取引表!CB$133, 計算_投入係数表!CB31)</f>
        <v>#DIV/0!</v>
      </c>
      <c r="CC170" s="194" t="e">
        <f>IF(CC$142="分類不明", 計算_基本取引表!CC31/計算_基本取引表!CC$133, 計算_投入係数表!CC31)</f>
        <v>#DIV/0!</v>
      </c>
      <c r="CD170" s="194" t="e">
        <f>IF(CD$142="分類不明", 計算_基本取引表!CD31/計算_基本取引表!CD$133, 計算_投入係数表!CD31)</f>
        <v>#DIV/0!</v>
      </c>
      <c r="CE170" s="194" t="e">
        <f>IF(CE$142="分類不明", 計算_基本取引表!CE31/計算_基本取引表!CE$133, 計算_投入係数表!CE31)</f>
        <v>#DIV/0!</v>
      </c>
      <c r="CF170" s="194" t="e">
        <f>IF(CF$142="分類不明", 計算_基本取引表!CF31/計算_基本取引表!CF$133, 計算_投入係数表!CF31)</f>
        <v>#DIV/0!</v>
      </c>
      <c r="CG170" s="194" t="e">
        <f>IF(CG$142="分類不明", 計算_基本取引表!CG31/計算_基本取引表!CG$133, 計算_投入係数表!CG31)</f>
        <v>#DIV/0!</v>
      </c>
      <c r="CH170" s="194" t="e">
        <f>IF(CH$142="分類不明", 計算_基本取引表!CH31/計算_基本取引表!CH$133, 計算_投入係数表!CH31)</f>
        <v>#DIV/0!</v>
      </c>
      <c r="CI170" s="194" t="e">
        <f>IF(CI$142="分類不明", 計算_基本取引表!CI31/計算_基本取引表!CI$133, 計算_投入係数表!CI31)</f>
        <v>#DIV/0!</v>
      </c>
      <c r="CJ170" s="194" t="e">
        <f>IF(CJ$142="分類不明", 計算_基本取引表!CJ31/計算_基本取引表!CJ$133, 計算_投入係数表!CJ31)</f>
        <v>#DIV/0!</v>
      </c>
      <c r="CK170" s="194" t="e">
        <f>IF(CK$142="分類不明", 計算_基本取引表!CK31/計算_基本取引表!CK$133, 計算_投入係数表!CK31)</f>
        <v>#DIV/0!</v>
      </c>
      <c r="CL170" s="194" t="e">
        <f>IF(CL$142="分類不明", 計算_基本取引表!CL31/計算_基本取引表!CL$133, 計算_投入係数表!CL31)</f>
        <v>#DIV/0!</v>
      </c>
      <c r="CM170" s="194" t="e">
        <f>IF(CM$142="分類不明", 計算_基本取引表!CM31/計算_基本取引表!CM$133, 計算_投入係数表!CM31)</f>
        <v>#DIV/0!</v>
      </c>
      <c r="CN170" s="194" t="e">
        <f>IF(CN$142="分類不明", 計算_基本取引表!CN31/計算_基本取引表!CN$133, 計算_投入係数表!CN31)</f>
        <v>#DIV/0!</v>
      </c>
      <c r="CO170" s="194" t="e">
        <f>IF(CO$142="分類不明", 計算_基本取引表!CO31/計算_基本取引表!CO$133, 計算_投入係数表!CO31)</f>
        <v>#DIV/0!</v>
      </c>
      <c r="CP170" s="194" t="e">
        <f>IF(CP$142="分類不明", 計算_基本取引表!CP31/計算_基本取引表!CP$133, 計算_投入係数表!CP31)</f>
        <v>#DIV/0!</v>
      </c>
      <c r="CQ170" s="194" t="e">
        <f>IF(CQ$142="分類不明", 計算_基本取引表!CQ31/計算_基本取引表!CQ$133, 計算_投入係数表!CQ31)</f>
        <v>#DIV/0!</v>
      </c>
      <c r="CR170" s="194" t="e">
        <f>IF(CR$142="分類不明", 計算_基本取引表!CR31/計算_基本取引表!CR$133, 計算_投入係数表!CR31)</f>
        <v>#DIV/0!</v>
      </c>
      <c r="CS170" s="194" t="e">
        <f>IF(CS$142="分類不明", 計算_基本取引表!CS31/計算_基本取引表!CS$133, 計算_投入係数表!CS31)</f>
        <v>#DIV/0!</v>
      </c>
      <c r="CT170" s="194" t="e">
        <f>IF(CT$142="分類不明", 計算_基本取引表!CT31/計算_基本取引表!CT$133, 計算_投入係数表!CT31)</f>
        <v>#DIV/0!</v>
      </c>
      <c r="CU170" s="194" t="e">
        <f>IF(CU$142="分類不明", 計算_基本取引表!CU31/計算_基本取引表!CU$133, 計算_投入係数表!CU31)</f>
        <v>#DIV/0!</v>
      </c>
      <c r="CV170" s="194" t="e">
        <f>IF(CV$142="分類不明", 計算_基本取引表!CV31/計算_基本取引表!CV$133, 計算_投入係数表!CV31)</f>
        <v>#DIV/0!</v>
      </c>
      <c r="CW170" s="194" t="e">
        <f>IF(CW$142="分類不明", 計算_基本取引表!CW31/計算_基本取引表!CW$133, 計算_投入係数表!CW31)</f>
        <v>#DIV/0!</v>
      </c>
      <c r="CX170" s="194" t="e">
        <f>IF(CX$142="分類不明", 計算_基本取引表!CX31/計算_基本取引表!CX$133, 計算_投入係数表!CX31)</f>
        <v>#DIV/0!</v>
      </c>
      <c r="CY170" s="194" t="e">
        <f>IF(CY$142="分類不明", 計算_基本取引表!CY31/計算_基本取引表!CY$133, 計算_投入係数表!CY31)</f>
        <v>#DIV/0!</v>
      </c>
      <c r="CZ170" s="194" t="e">
        <f>IF(CZ$142="分類不明", 計算_基本取引表!CZ31/計算_基本取引表!CZ$133, 計算_投入係数表!CZ31)</f>
        <v>#DIV/0!</v>
      </c>
      <c r="DA170" s="194" t="e">
        <f>IF(DA$142="分類不明", 計算_基本取引表!DA31/計算_基本取引表!DA$133, 計算_投入係数表!DA31)</f>
        <v>#DIV/0!</v>
      </c>
      <c r="DB170" s="194" t="e">
        <f>IF(DB$142="分類不明", 計算_基本取引表!DB31/計算_基本取引表!DB$133, 計算_投入係数表!DB31)</f>
        <v>#DIV/0!</v>
      </c>
      <c r="DC170" s="194" t="e">
        <f>IF(DC$142="分類不明", 計算_基本取引表!DC31/計算_基本取引表!DC$133, 計算_投入係数表!DC31)</f>
        <v>#DIV/0!</v>
      </c>
      <c r="DD170" s="194" t="e">
        <f>IF(DD$142="分類不明", 計算_基本取引表!DD31/計算_基本取引表!DD$133, 計算_投入係数表!DD31)</f>
        <v>#DIV/0!</v>
      </c>
      <c r="DE170" s="194" t="e">
        <f>IF(DE$142="分類不明", 計算_基本取引表!DE31/計算_基本取引表!DE$133, 計算_投入係数表!DE31)</f>
        <v>#DIV/0!</v>
      </c>
      <c r="DF170" s="194" t="e">
        <f>IF(DF$142="分類不明", 計算_基本取引表!DF31/計算_基本取引表!DF$133, 計算_投入係数表!DF31)</f>
        <v>#DIV/0!</v>
      </c>
      <c r="DG170" s="194" t="e">
        <f>IF(DG$142="分類不明", 計算_基本取引表!DG31/計算_基本取引表!DG$133, 計算_投入係数表!DG31)</f>
        <v>#DIV/0!</v>
      </c>
      <c r="DH170" s="194" t="e">
        <f>IF(DH$142="分類不明", 計算_基本取引表!DH31/計算_基本取引表!DH$133, 計算_投入係数表!DH31)</f>
        <v>#DIV/0!</v>
      </c>
      <c r="DI170" s="194" t="e">
        <f>IF(DI$142="分類不明", 計算_基本取引表!DI31/計算_基本取引表!DI$133, 計算_投入係数表!DI31)</f>
        <v>#DIV/0!</v>
      </c>
      <c r="DJ170" s="194" t="e">
        <f>IF(DJ$142="分類不明", 計算_基本取引表!DJ31/計算_基本取引表!DJ$133, 計算_投入係数表!DJ31)</f>
        <v>#DIV/0!</v>
      </c>
      <c r="DK170" s="194" t="e">
        <f>IF(DK$142="分類不明", 計算_基本取引表!DK31/計算_基本取引表!DK$133, 計算_投入係数表!DK31)</f>
        <v>#DIV/0!</v>
      </c>
      <c r="DL170" s="194" t="e">
        <f>IF(DL$142="分類不明", 計算_基本取引表!DL31/計算_基本取引表!DL$133, 計算_投入係数表!DL31)</f>
        <v>#DIV/0!</v>
      </c>
      <c r="DM170" s="194" t="e">
        <f>IF(DM$142="分類不明", 計算_基本取引表!DM31/計算_基本取引表!DM$133, 計算_投入係数表!DM31)</f>
        <v>#DIV/0!</v>
      </c>
      <c r="DN170" s="194" t="e">
        <f>IF(DN$142="分類不明", 計算_基本取引表!DN31/計算_基本取引表!DN$133, 計算_投入係数表!DN31)</f>
        <v>#DIV/0!</v>
      </c>
      <c r="DO170" s="194" t="e">
        <f>IF(DO$142="分類不明", 計算_基本取引表!DO31/計算_基本取引表!DO$133, 計算_投入係数表!DO31)</f>
        <v>#DIV/0!</v>
      </c>
      <c r="DP170" s="194" t="e">
        <f>IF(DP$142="分類不明", 計算_基本取引表!DP31/計算_基本取引表!DP$133, 計算_投入係数表!DP31)</f>
        <v>#DIV/0!</v>
      </c>
      <c r="DQ170" s="194" t="e">
        <f>IF(DQ$142="分類不明", 計算_基本取引表!DQ31/計算_基本取引表!DQ$133, 計算_投入係数表!DQ31)</f>
        <v>#DIV/0!</v>
      </c>
      <c r="DR170" s="194" t="e">
        <f>IF(DR$142="分類不明", 計算_基本取引表!DR31/計算_基本取引表!DR$133, 計算_投入係数表!DR31)</f>
        <v>#DIV/0!</v>
      </c>
      <c r="DS170" s="194" t="e">
        <f>IF(DS$142="分類不明", 計算_基本取引表!DS31/計算_基本取引表!DS$133, 計算_投入係数表!DS31)</f>
        <v>#DIV/0!</v>
      </c>
      <c r="DT170" s="23">
        <f ca="1">計算_基本取引表!DT31/計算_基本取引表!DT$133</f>
        <v>0</v>
      </c>
    </row>
    <row r="171" spans="2:124" x14ac:dyDescent="0.25">
      <c r="B171" s="53">
        <v>29</v>
      </c>
      <c r="C171" s="192" t="str">
        <v>-</v>
      </c>
      <c r="D171" s="193">
        <f>IF(D$142="分類不明", 計算_基本取引表!D32/計算_基本取引表!D$133, 計算_投入係数表!D32)</f>
        <v>0</v>
      </c>
      <c r="E171" s="194">
        <f>IF(E$142="分類不明", 計算_基本取引表!E32/計算_基本取引表!E$133, 計算_投入係数表!E32)</f>
        <v>0</v>
      </c>
      <c r="F171" s="194">
        <f>IF(F$142="分類不明", 計算_基本取引表!F32/計算_基本取引表!F$133, 計算_投入係数表!F32)</f>
        <v>0</v>
      </c>
      <c r="G171" s="194">
        <f>IF(G$142="分類不明", 計算_基本取引表!G32/計算_基本取引表!G$133, 計算_投入係数表!G32)</f>
        <v>0</v>
      </c>
      <c r="H171" s="194">
        <f>IF(H$142="分類不明", 計算_基本取引表!H32/計算_基本取引表!H$133, 計算_投入係数表!H32)</f>
        <v>0</v>
      </c>
      <c r="I171" s="194">
        <f>IF(I$142="分類不明", 計算_基本取引表!I32/計算_基本取引表!I$133, 計算_投入係数表!I32)</f>
        <v>0</v>
      </c>
      <c r="J171" s="194">
        <f>IF(J$142="分類不明", 計算_基本取引表!J32/計算_基本取引表!J$133, 計算_投入係数表!J32)</f>
        <v>0</v>
      </c>
      <c r="K171" s="194">
        <f>IF(K$142="分類不明", 計算_基本取引表!K32/計算_基本取引表!K$133, 計算_投入係数表!K32)</f>
        <v>0</v>
      </c>
      <c r="L171" s="194">
        <f>IF(L$142="分類不明", 計算_基本取引表!L32/計算_基本取引表!L$133, 計算_投入係数表!L32)</f>
        <v>0</v>
      </c>
      <c r="M171" s="194">
        <f>IF(M$142="分類不明", 計算_基本取引表!M32/計算_基本取引表!M$133, 計算_投入係数表!M32)</f>
        <v>0</v>
      </c>
      <c r="N171" s="194">
        <f>IF(N$142="分類不明", 計算_基本取引表!N32/計算_基本取引表!N$133, 計算_投入係数表!N32)</f>
        <v>0</v>
      </c>
      <c r="O171" s="194">
        <f>IF(O$142="分類不明", 計算_基本取引表!O32/計算_基本取引表!O$133, 計算_投入係数表!O32)</f>
        <v>0</v>
      </c>
      <c r="P171" s="194" t="e">
        <f ca="1">IF(P$142="分類不明", 計算_基本取引表!P32/計算_基本取引表!P$133, 計算_投入係数表!P32)</f>
        <v>#DIV/0!</v>
      </c>
      <c r="Q171" s="194" t="e">
        <f>IF(Q$142="分類不明", 計算_基本取引表!Q32/計算_基本取引表!Q$133, 計算_投入係数表!Q32)</f>
        <v>#DIV/0!</v>
      </c>
      <c r="R171" s="194" t="e">
        <f>IF(R$142="分類不明", 計算_基本取引表!R32/計算_基本取引表!R$133, 計算_投入係数表!R32)</f>
        <v>#DIV/0!</v>
      </c>
      <c r="S171" s="194" t="e">
        <f>IF(S$142="分類不明", 計算_基本取引表!S32/計算_基本取引表!S$133, 計算_投入係数表!S32)</f>
        <v>#DIV/0!</v>
      </c>
      <c r="T171" s="194" t="e">
        <f>IF(T$142="分類不明", 計算_基本取引表!T32/計算_基本取引表!T$133, 計算_投入係数表!T32)</f>
        <v>#DIV/0!</v>
      </c>
      <c r="U171" s="194" t="e">
        <f>IF(U$142="分類不明", 計算_基本取引表!U32/計算_基本取引表!U$133, 計算_投入係数表!U32)</f>
        <v>#DIV/0!</v>
      </c>
      <c r="V171" s="194" t="e">
        <f>IF(V$142="分類不明", 計算_基本取引表!V32/計算_基本取引表!V$133, 計算_投入係数表!V32)</f>
        <v>#DIV/0!</v>
      </c>
      <c r="W171" s="194" t="e">
        <f>IF(W$142="分類不明", 計算_基本取引表!W32/計算_基本取引表!W$133, 計算_投入係数表!W32)</f>
        <v>#DIV/0!</v>
      </c>
      <c r="X171" s="194" t="e">
        <f>IF(X$142="分類不明", 計算_基本取引表!X32/計算_基本取引表!X$133, 計算_投入係数表!X32)</f>
        <v>#DIV/0!</v>
      </c>
      <c r="Y171" s="194" t="e">
        <f>IF(Y$142="分類不明", 計算_基本取引表!Y32/計算_基本取引表!Y$133, 計算_投入係数表!Y32)</f>
        <v>#DIV/0!</v>
      </c>
      <c r="Z171" s="194" t="e">
        <f>IF(Z$142="分類不明", 計算_基本取引表!Z32/計算_基本取引表!Z$133, 計算_投入係数表!Z32)</f>
        <v>#DIV/0!</v>
      </c>
      <c r="AA171" s="194" t="e">
        <f>IF(AA$142="分類不明", 計算_基本取引表!AA32/計算_基本取引表!AA$133, 計算_投入係数表!AA32)</f>
        <v>#DIV/0!</v>
      </c>
      <c r="AB171" s="194" t="e">
        <f>IF(AB$142="分類不明", 計算_基本取引表!AB32/計算_基本取引表!AB$133, 計算_投入係数表!AB32)</f>
        <v>#DIV/0!</v>
      </c>
      <c r="AC171" s="194" t="e">
        <f>IF(AC$142="分類不明", 計算_基本取引表!AC32/計算_基本取引表!AC$133, 計算_投入係数表!AC32)</f>
        <v>#DIV/0!</v>
      </c>
      <c r="AD171" s="194" t="e">
        <f>IF(AD$142="分類不明", 計算_基本取引表!AD32/計算_基本取引表!AD$133, 計算_投入係数表!AD32)</f>
        <v>#DIV/0!</v>
      </c>
      <c r="AE171" s="194" t="e">
        <f>IF(AE$142="分類不明", 計算_基本取引表!AE32/計算_基本取引表!AE$133, 計算_投入係数表!AE32)</f>
        <v>#DIV/0!</v>
      </c>
      <c r="AF171" s="194" t="e">
        <f>IF(AF$142="分類不明", 計算_基本取引表!AF32/計算_基本取引表!AF$133, 計算_投入係数表!AF32)</f>
        <v>#DIV/0!</v>
      </c>
      <c r="AG171" s="194" t="e">
        <f>IF(AG$142="分類不明", 計算_基本取引表!AG32/計算_基本取引表!AG$133, 計算_投入係数表!AG32)</f>
        <v>#DIV/0!</v>
      </c>
      <c r="AH171" s="194" t="e">
        <f>IF(AH$142="分類不明", 計算_基本取引表!AH32/計算_基本取引表!AH$133, 計算_投入係数表!AH32)</f>
        <v>#DIV/0!</v>
      </c>
      <c r="AI171" s="194" t="e">
        <f>IF(AI$142="分類不明", 計算_基本取引表!AI32/計算_基本取引表!AI$133, 計算_投入係数表!AI32)</f>
        <v>#DIV/0!</v>
      </c>
      <c r="AJ171" s="194" t="e">
        <f>IF(AJ$142="分類不明", 計算_基本取引表!AJ32/計算_基本取引表!AJ$133, 計算_投入係数表!AJ32)</f>
        <v>#DIV/0!</v>
      </c>
      <c r="AK171" s="194" t="e">
        <f>IF(AK$142="分類不明", 計算_基本取引表!AK32/計算_基本取引表!AK$133, 計算_投入係数表!AK32)</f>
        <v>#DIV/0!</v>
      </c>
      <c r="AL171" s="194" t="e">
        <f>IF(AL$142="分類不明", 計算_基本取引表!AL32/計算_基本取引表!AL$133, 計算_投入係数表!AL32)</f>
        <v>#DIV/0!</v>
      </c>
      <c r="AM171" s="194" t="e">
        <f>IF(AM$142="分類不明", 計算_基本取引表!AM32/計算_基本取引表!AM$133, 計算_投入係数表!AM32)</f>
        <v>#DIV/0!</v>
      </c>
      <c r="AN171" s="194" t="e">
        <f>IF(AN$142="分類不明", 計算_基本取引表!AN32/計算_基本取引表!AN$133, 計算_投入係数表!AN32)</f>
        <v>#DIV/0!</v>
      </c>
      <c r="AO171" s="194" t="e">
        <f>IF(AO$142="分類不明", 計算_基本取引表!AO32/計算_基本取引表!AO$133, 計算_投入係数表!AO32)</f>
        <v>#DIV/0!</v>
      </c>
      <c r="AP171" s="194" t="e">
        <f>IF(AP$142="分類不明", 計算_基本取引表!AP32/計算_基本取引表!AP$133, 計算_投入係数表!AP32)</f>
        <v>#DIV/0!</v>
      </c>
      <c r="AQ171" s="194" t="e">
        <f>IF(AQ$142="分類不明", 計算_基本取引表!AQ32/計算_基本取引表!AQ$133, 計算_投入係数表!AQ32)</f>
        <v>#DIV/0!</v>
      </c>
      <c r="AR171" s="194" t="e">
        <f>IF(AR$142="分類不明", 計算_基本取引表!AR32/計算_基本取引表!AR$133, 計算_投入係数表!AR32)</f>
        <v>#DIV/0!</v>
      </c>
      <c r="AS171" s="194" t="e">
        <f>IF(AS$142="分類不明", 計算_基本取引表!AS32/計算_基本取引表!AS$133, 計算_投入係数表!AS32)</f>
        <v>#DIV/0!</v>
      </c>
      <c r="AT171" s="194" t="e">
        <f>IF(AT$142="分類不明", 計算_基本取引表!AT32/計算_基本取引表!AT$133, 計算_投入係数表!AT32)</f>
        <v>#DIV/0!</v>
      </c>
      <c r="AU171" s="194" t="e">
        <f>IF(AU$142="分類不明", 計算_基本取引表!AU32/計算_基本取引表!AU$133, 計算_投入係数表!AU32)</f>
        <v>#DIV/0!</v>
      </c>
      <c r="AV171" s="194" t="e">
        <f>IF(AV$142="分類不明", 計算_基本取引表!AV32/計算_基本取引表!AV$133, 計算_投入係数表!AV32)</f>
        <v>#DIV/0!</v>
      </c>
      <c r="AW171" s="194" t="e">
        <f>IF(AW$142="分類不明", 計算_基本取引表!AW32/計算_基本取引表!AW$133, 計算_投入係数表!AW32)</f>
        <v>#DIV/0!</v>
      </c>
      <c r="AX171" s="194" t="e">
        <f>IF(AX$142="分類不明", 計算_基本取引表!AX32/計算_基本取引表!AX$133, 計算_投入係数表!AX32)</f>
        <v>#DIV/0!</v>
      </c>
      <c r="AY171" s="194" t="e">
        <f>IF(AY$142="分類不明", 計算_基本取引表!AY32/計算_基本取引表!AY$133, 計算_投入係数表!AY32)</f>
        <v>#DIV/0!</v>
      </c>
      <c r="AZ171" s="194" t="e">
        <f>IF(AZ$142="分類不明", 計算_基本取引表!AZ32/計算_基本取引表!AZ$133, 計算_投入係数表!AZ32)</f>
        <v>#DIV/0!</v>
      </c>
      <c r="BA171" s="194" t="e">
        <f>IF(BA$142="分類不明", 計算_基本取引表!BA32/計算_基本取引表!BA$133, 計算_投入係数表!BA32)</f>
        <v>#DIV/0!</v>
      </c>
      <c r="BB171" s="194" t="e">
        <f>IF(BB$142="分類不明", 計算_基本取引表!BB32/計算_基本取引表!BB$133, 計算_投入係数表!BB32)</f>
        <v>#DIV/0!</v>
      </c>
      <c r="BC171" s="194" t="e">
        <f>IF(BC$142="分類不明", 計算_基本取引表!BC32/計算_基本取引表!BC$133, 計算_投入係数表!BC32)</f>
        <v>#DIV/0!</v>
      </c>
      <c r="BD171" s="194" t="e">
        <f>IF(BD$142="分類不明", 計算_基本取引表!BD32/計算_基本取引表!BD$133, 計算_投入係数表!BD32)</f>
        <v>#DIV/0!</v>
      </c>
      <c r="BE171" s="194" t="e">
        <f>IF(BE$142="分類不明", 計算_基本取引表!BE32/計算_基本取引表!BE$133, 計算_投入係数表!BE32)</f>
        <v>#DIV/0!</v>
      </c>
      <c r="BF171" s="194" t="e">
        <f>IF(BF$142="分類不明", 計算_基本取引表!BF32/計算_基本取引表!BF$133, 計算_投入係数表!BF32)</f>
        <v>#DIV/0!</v>
      </c>
      <c r="BG171" s="194" t="e">
        <f>IF(BG$142="分類不明", 計算_基本取引表!BG32/計算_基本取引表!BG$133, 計算_投入係数表!BG32)</f>
        <v>#DIV/0!</v>
      </c>
      <c r="BH171" s="194" t="e">
        <f>IF(BH$142="分類不明", 計算_基本取引表!BH32/計算_基本取引表!BH$133, 計算_投入係数表!BH32)</f>
        <v>#DIV/0!</v>
      </c>
      <c r="BI171" s="194" t="e">
        <f>IF(BI$142="分類不明", 計算_基本取引表!BI32/計算_基本取引表!BI$133, 計算_投入係数表!BI32)</f>
        <v>#DIV/0!</v>
      </c>
      <c r="BJ171" s="194" t="e">
        <f>IF(BJ$142="分類不明", 計算_基本取引表!BJ32/計算_基本取引表!BJ$133, 計算_投入係数表!BJ32)</f>
        <v>#DIV/0!</v>
      </c>
      <c r="BK171" s="194" t="e">
        <f>IF(BK$142="分類不明", 計算_基本取引表!BK32/計算_基本取引表!BK$133, 計算_投入係数表!BK32)</f>
        <v>#DIV/0!</v>
      </c>
      <c r="BL171" s="194" t="e">
        <f>IF(BL$142="分類不明", 計算_基本取引表!BL32/計算_基本取引表!BL$133, 計算_投入係数表!BL32)</f>
        <v>#DIV/0!</v>
      </c>
      <c r="BM171" s="194" t="e">
        <f>IF(BM$142="分類不明", 計算_基本取引表!BM32/計算_基本取引表!BM$133, 計算_投入係数表!BM32)</f>
        <v>#DIV/0!</v>
      </c>
      <c r="BN171" s="194" t="e">
        <f>IF(BN$142="分類不明", 計算_基本取引表!BN32/計算_基本取引表!BN$133, 計算_投入係数表!BN32)</f>
        <v>#DIV/0!</v>
      </c>
      <c r="BO171" s="194" t="e">
        <f>IF(BO$142="分類不明", 計算_基本取引表!BO32/計算_基本取引表!BO$133, 計算_投入係数表!BO32)</f>
        <v>#DIV/0!</v>
      </c>
      <c r="BP171" s="194" t="e">
        <f>IF(BP$142="分類不明", 計算_基本取引表!BP32/計算_基本取引表!BP$133, 計算_投入係数表!BP32)</f>
        <v>#DIV/0!</v>
      </c>
      <c r="BQ171" s="194" t="e">
        <f>IF(BQ$142="分類不明", 計算_基本取引表!BQ32/計算_基本取引表!BQ$133, 計算_投入係数表!BQ32)</f>
        <v>#DIV/0!</v>
      </c>
      <c r="BR171" s="194" t="e">
        <f>IF(BR$142="分類不明", 計算_基本取引表!BR32/計算_基本取引表!BR$133, 計算_投入係数表!BR32)</f>
        <v>#DIV/0!</v>
      </c>
      <c r="BS171" s="194" t="e">
        <f>IF(BS$142="分類不明", 計算_基本取引表!BS32/計算_基本取引表!BS$133, 計算_投入係数表!BS32)</f>
        <v>#DIV/0!</v>
      </c>
      <c r="BT171" s="194" t="e">
        <f>IF(BT$142="分類不明", 計算_基本取引表!BT32/計算_基本取引表!BT$133, 計算_投入係数表!BT32)</f>
        <v>#DIV/0!</v>
      </c>
      <c r="BU171" s="194" t="e">
        <f>IF(BU$142="分類不明", 計算_基本取引表!BU32/計算_基本取引表!BU$133, 計算_投入係数表!BU32)</f>
        <v>#DIV/0!</v>
      </c>
      <c r="BV171" s="194" t="e">
        <f>IF(BV$142="分類不明", 計算_基本取引表!BV32/計算_基本取引表!BV$133, 計算_投入係数表!BV32)</f>
        <v>#DIV/0!</v>
      </c>
      <c r="BW171" s="194" t="e">
        <f>IF(BW$142="分類不明", 計算_基本取引表!BW32/計算_基本取引表!BW$133, 計算_投入係数表!BW32)</f>
        <v>#DIV/0!</v>
      </c>
      <c r="BX171" s="194" t="e">
        <f>IF(BX$142="分類不明", 計算_基本取引表!BX32/計算_基本取引表!BX$133, 計算_投入係数表!BX32)</f>
        <v>#DIV/0!</v>
      </c>
      <c r="BY171" s="194" t="e">
        <f>IF(BY$142="分類不明", 計算_基本取引表!BY32/計算_基本取引表!BY$133, 計算_投入係数表!BY32)</f>
        <v>#DIV/0!</v>
      </c>
      <c r="BZ171" s="194" t="e">
        <f>IF(BZ$142="分類不明", 計算_基本取引表!BZ32/計算_基本取引表!BZ$133, 計算_投入係数表!BZ32)</f>
        <v>#DIV/0!</v>
      </c>
      <c r="CA171" s="194" t="e">
        <f>IF(CA$142="分類不明", 計算_基本取引表!CA32/計算_基本取引表!CA$133, 計算_投入係数表!CA32)</f>
        <v>#DIV/0!</v>
      </c>
      <c r="CB171" s="194" t="e">
        <f>IF(CB$142="分類不明", 計算_基本取引表!CB32/計算_基本取引表!CB$133, 計算_投入係数表!CB32)</f>
        <v>#DIV/0!</v>
      </c>
      <c r="CC171" s="194" t="e">
        <f>IF(CC$142="分類不明", 計算_基本取引表!CC32/計算_基本取引表!CC$133, 計算_投入係数表!CC32)</f>
        <v>#DIV/0!</v>
      </c>
      <c r="CD171" s="194" t="e">
        <f>IF(CD$142="分類不明", 計算_基本取引表!CD32/計算_基本取引表!CD$133, 計算_投入係数表!CD32)</f>
        <v>#DIV/0!</v>
      </c>
      <c r="CE171" s="194" t="e">
        <f>IF(CE$142="分類不明", 計算_基本取引表!CE32/計算_基本取引表!CE$133, 計算_投入係数表!CE32)</f>
        <v>#DIV/0!</v>
      </c>
      <c r="CF171" s="194" t="e">
        <f>IF(CF$142="分類不明", 計算_基本取引表!CF32/計算_基本取引表!CF$133, 計算_投入係数表!CF32)</f>
        <v>#DIV/0!</v>
      </c>
      <c r="CG171" s="194" t="e">
        <f>IF(CG$142="分類不明", 計算_基本取引表!CG32/計算_基本取引表!CG$133, 計算_投入係数表!CG32)</f>
        <v>#DIV/0!</v>
      </c>
      <c r="CH171" s="194" t="e">
        <f>IF(CH$142="分類不明", 計算_基本取引表!CH32/計算_基本取引表!CH$133, 計算_投入係数表!CH32)</f>
        <v>#DIV/0!</v>
      </c>
      <c r="CI171" s="194" t="e">
        <f>IF(CI$142="分類不明", 計算_基本取引表!CI32/計算_基本取引表!CI$133, 計算_投入係数表!CI32)</f>
        <v>#DIV/0!</v>
      </c>
      <c r="CJ171" s="194" t="e">
        <f>IF(CJ$142="分類不明", 計算_基本取引表!CJ32/計算_基本取引表!CJ$133, 計算_投入係数表!CJ32)</f>
        <v>#DIV/0!</v>
      </c>
      <c r="CK171" s="194" t="e">
        <f>IF(CK$142="分類不明", 計算_基本取引表!CK32/計算_基本取引表!CK$133, 計算_投入係数表!CK32)</f>
        <v>#DIV/0!</v>
      </c>
      <c r="CL171" s="194" t="e">
        <f>IF(CL$142="分類不明", 計算_基本取引表!CL32/計算_基本取引表!CL$133, 計算_投入係数表!CL32)</f>
        <v>#DIV/0!</v>
      </c>
      <c r="CM171" s="194" t="e">
        <f>IF(CM$142="分類不明", 計算_基本取引表!CM32/計算_基本取引表!CM$133, 計算_投入係数表!CM32)</f>
        <v>#DIV/0!</v>
      </c>
      <c r="CN171" s="194" t="e">
        <f>IF(CN$142="分類不明", 計算_基本取引表!CN32/計算_基本取引表!CN$133, 計算_投入係数表!CN32)</f>
        <v>#DIV/0!</v>
      </c>
      <c r="CO171" s="194" t="e">
        <f>IF(CO$142="分類不明", 計算_基本取引表!CO32/計算_基本取引表!CO$133, 計算_投入係数表!CO32)</f>
        <v>#DIV/0!</v>
      </c>
      <c r="CP171" s="194" t="e">
        <f>IF(CP$142="分類不明", 計算_基本取引表!CP32/計算_基本取引表!CP$133, 計算_投入係数表!CP32)</f>
        <v>#DIV/0!</v>
      </c>
      <c r="CQ171" s="194" t="e">
        <f>IF(CQ$142="分類不明", 計算_基本取引表!CQ32/計算_基本取引表!CQ$133, 計算_投入係数表!CQ32)</f>
        <v>#DIV/0!</v>
      </c>
      <c r="CR171" s="194" t="e">
        <f>IF(CR$142="分類不明", 計算_基本取引表!CR32/計算_基本取引表!CR$133, 計算_投入係数表!CR32)</f>
        <v>#DIV/0!</v>
      </c>
      <c r="CS171" s="194" t="e">
        <f>IF(CS$142="分類不明", 計算_基本取引表!CS32/計算_基本取引表!CS$133, 計算_投入係数表!CS32)</f>
        <v>#DIV/0!</v>
      </c>
      <c r="CT171" s="194" t="e">
        <f>IF(CT$142="分類不明", 計算_基本取引表!CT32/計算_基本取引表!CT$133, 計算_投入係数表!CT32)</f>
        <v>#DIV/0!</v>
      </c>
      <c r="CU171" s="194" t="e">
        <f>IF(CU$142="分類不明", 計算_基本取引表!CU32/計算_基本取引表!CU$133, 計算_投入係数表!CU32)</f>
        <v>#DIV/0!</v>
      </c>
      <c r="CV171" s="194" t="e">
        <f>IF(CV$142="分類不明", 計算_基本取引表!CV32/計算_基本取引表!CV$133, 計算_投入係数表!CV32)</f>
        <v>#DIV/0!</v>
      </c>
      <c r="CW171" s="194" t="e">
        <f>IF(CW$142="分類不明", 計算_基本取引表!CW32/計算_基本取引表!CW$133, 計算_投入係数表!CW32)</f>
        <v>#DIV/0!</v>
      </c>
      <c r="CX171" s="194" t="e">
        <f>IF(CX$142="分類不明", 計算_基本取引表!CX32/計算_基本取引表!CX$133, 計算_投入係数表!CX32)</f>
        <v>#DIV/0!</v>
      </c>
      <c r="CY171" s="194" t="e">
        <f>IF(CY$142="分類不明", 計算_基本取引表!CY32/計算_基本取引表!CY$133, 計算_投入係数表!CY32)</f>
        <v>#DIV/0!</v>
      </c>
      <c r="CZ171" s="194" t="e">
        <f>IF(CZ$142="分類不明", 計算_基本取引表!CZ32/計算_基本取引表!CZ$133, 計算_投入係数表!CZ32)</f>
        <v>#DIV/0!</v>
      </c>
      <c r="DA171" s="194" t="e">
        <f>IF(DA$142="分類不明", 計算_基本取引表!DA32/計算_基本取引表!DA$133, 計算_投入係数表!DA32)</f>
        <v>#DIV/0!</v>
      </c>
      <c r="DB171" s="194" t="e">
        <f>IF(DB$142="分類不明", 計算_基本取引表!DB32/計算_基本取引表!DB$133, 計算_投入係数表!DB32)</f>
        <v>#DIV/0!</v>
      </c>
      <c r="DC171" s="194" t="e">
        <f>IF(DC$142="分類不明", 計算_基本取引表!DC32/計算_基本取引表!DC$133, 計算_投入係数表!DC32)</f>
        <v>#DIV/0!</v>
      </c>
      <c r="DD171" s="194" t="e">
        <f>IF(DD$142="分類不明", 計算_基本取引表!DD32/計算_基本取引表!DD$133, 計算_投入係数表!DD32)</f>
        <v>#DIV/0!</v>
      </c>
      <c r="DE171" s="194" t="e">
        <f>IF(DE$142="分類不明", 計算_基本取引表!DE32/計算_基本取引表!DE$133, 計算_投入係数表!DE32)</f>
        <v>#DIV/0!</v>
      </c>
      <c r="DF171" s="194" t="e">
        <f>IF(DF$142="分類不明", 計算_基本取引表!DF32/計算_基本取引表!DF$133, 計算_投入係数表!DF32)</f>
        <v>#DIV/0!</v>
      </c>
      <c r="DG171" s="194" t="e">
        <f>IF(DG$142="分類不明", 計算_基本取引表!DG32/計算_基本取引表!DG$133, 計算_投入係数表!DG32)</f>
        <v>#DIV/0!</v>
      </c>
      <c r="DH171" s="194" t="e">
        <f>IF(DH$142="分類不明", 計算_基本取引表!DH32/計算_基本取引表!DH$133, 計算_投入係数表!DH32)</f>
        <v>#DIV/0!</v>
      </c>
      <c r="DI171" s="194" t="e">
        <f>IF(DI$142="分類不明", 計算_基本取引表!DI32/計算_基本取引表!DI$133, 計算_投入係数表!DI32)</f>
        <v>#DIV/0!</v>
      </c>
      <c r="DJ171" s="194" t="e">
        <f>IF(DJ$142="分類不明", 計算_基本取引表!DJ32/計算_基本取引表!DJ$133, 計算_投入係数表!DJ32)</f>
        <v>#DIV/0!</v>
      </c>
      <c r="DK171" s="194" t="e">
        <f>IF(DK$142="分類不明", 計算_基本取引表!DK32/計算_基本取引表!DK$133, 計算_投入係数表!DK32)</f>
        <v>#DIV/0!</v>
      </c>
      <c r="DL171" s="194" t="e">
        <f>IF(DL$142="分類不明", 計算_基本取引表!DL32/計算_基本取引表!DL$133, 計算_投入係数表!DL32)</f>
        <v>#DIV/0!</v>
      </c>
      <c r="DM171" s="194" t="e">
        <f>IF(DM$142="分類不明", 計算_基本取引表!DM32/計算_基本取引表!DM$133, 計算_投入係数表!DM32)</f>
        <v>#DIV/0!</v>
      </c>
      <c r="DN171" s="194" t="e">
        <f>IF(DN$142="分類不明", 計算_基本取引表!DN32/計算_基本取引表!DN$133, 計算_投入係数表!DN32)</f>
        <v>#DIV/0!</v>
      </c>
      <c r="DO171" s="194" t="e">
        <f>IF(DO$142="分類不明", 計算_基本取引表!DO32/計算_基本取引表!DO$133, 計算_投入係数表!DO32)</f>
        <v>#DIV/0!</v>
      </c>
      <c r="DP171" s="194" t="e">
        <f>IF(DP$142="分類不明", 計算_基本取引表!DP32/計算_基本取引表!DP$133, 計算_投入係数表!DP32)</f>
        <v>#DIV/0!</v>
      </c>
      <c r="DQ171" s="194" t="e">
        <f>IF(DQ$142="分類不明", 計算_基本取引表!DQ32/計算_基本取引表!DQ$133, 計算_投入係数表!DQ32)</f>
        <v>#DIV/0!</v>
      </c>
      <c r="DR171" s="194" t="e">
        <f>IF(DR$142="分類不明", 計算_基本取引表!DR32/計算_基本取引表!DR$133, 計算_投入係数表!DR32)</f>
        <v>#DIV/0!</v>
      </c>
      <c r="DS171" s="194" t="e">
        <f>IF(DS$142="分類不明", 計算_基本取引表!DS32/計算_基本取引表!DS$133, 計算_投入係数表!DS32)</f>
        <v>#DIV/0!</v>
      </c>
      <c r="DT171" s="23">
        <f ca="1">計算_基本取引表!DT32/計算_基本取引表!DT$133</f>
        <v>0</v>
      </c>
    </row>
    <row r="172" spans="2:124" x14ac:dyDescent="0.25">
      <c r="B172" s="53">
        <v>30</v>
      </c>
      <c r="C172" s="198" t="str">
        <v>-</v>
      </c>
      <c r="D172" s="199">
        <f>IF(D$142="分類不明", 計算_基本取引表!D33/計算_基本取引表!D$133, 計算_投入係数表!D33)</f>
        <v>0</v>
      </c>
      <c r="E172" s="200">
        <f>IF(E$142="分類不明", 計算_基本取引表!E33/計算_基本取引表!E$133, 計算_投入係数表!E33)</f>
        <v>0</v>
      </c>
      <c r="F172" s="200">
        <f>IF(F$142="分類不明", 計算_基本取引表!F33/計算_基本取引表!F$133, 計算_投入係数表!F33)</f>
        <v>0</v>
      </c>
      <c r="G172" s="200">
        <f>IF(G$142="分類不明", 計算_基本取引表!G33/計算_基本取引表!G$133, 計算_投入係数表!G33)</f>
        <v>0</v>
      </c>
      <c r="H172" s="200">
        <f>IF(H$142="分類不明", 計算_基本取引表!H33/計算_基本取引表!H$133, 計算_投入係数表!H33)</f>
        <v>0</v>
      </c>
      <c r="I172" s="200">
        <f>IF(I$142="分類不明", 計算_基本取引表!I33/計算_基本取引表!I$133, 計算_投入係数表!I33)</f>
        <v>0</v>
      </c>
      <c r="J172" s="200">
        <f>IF(J$142="分類不明", 計算_基本取引表!J33/計算_基本取引表!J$133, 計算_投入係数表!J33)</f>
        <v>0</v>
      </c>
      <c r="K172" s="200">
        <f>IF(K$142="分類不明", 計算_基本取引表!K33/計算_基本取引表!K$133, 計算_投入係数表!K33)</f>
        <v>0</v>
      </c>
      <c r="L172" s="200">
        <f>IF(L$142="分類不明", 計算_基本取引表!L33/計算_基本取引表!L$133, 計算_投入係数表!L33)</f>
        <v>0</v>
      </c>
      <c r="M172" s="200">
        <f>IF(M$142="分類不明", 計算_基本取引表!M33/計算_基本取引表!M$133, 計算_投入係数表!M33)</f>
        <v>0</v>
      </c>
      <c r="N172" s="200">
        <f>IF(N$142="分類不明", 計算_基本取引表!N33/計算_基本取引表!N$133, 計算_投入係数表!N33)</f>
        <v>0</v>
      </c>
      <c r="O172" s="200">
        <f>IF(O$142="分類不明", 計算_基本取引表!O33/計算_基本取引表!O$133, 計算_投入係数表!O33)</f>
        <v>0</v>
      </c>
      <c r="P172" s="200" t="e">
        <f ca="1">IF(P$142="分類不明", 計算_基本取引表!P33/計算_基本取引表!P$133, 計算_投入係数表!P33)</f>
        <v>#DIV/0!</v>
      </c>
      <c r="Q172" s="200" t="e">
        <f>IF(Q$142="分類不明", 計算_基本取引表!Q33/計算_基本取引表!Q$133, 計算_投入係数表!Q33)</f>
        <v>#DIV/0!</v>
      </c>
      <c r="R172" s="200" t="e">
        <f>IF(R$142="分類不明", 計算_基本取引表!R33/計算_基本取引表!R$133, 計算_投入係数表!R33)</f>
        <v>#DIV/0!</v>
      </c>
      <c r="S172" s="200" t="e">
        <f>IF(S$142="分類不明", 計算_基本取引表!S33/計算_基本取引表!S$133, 計算_投入係数表!S33)</f>
        <v>#DIV/0!</v>
      </c>
      <c r="T172" s="200" t="e">
        <f>IF(T$142="分類不明", 計算_基本取引表!T33/計算_基本取引表!T$133, 計算_投入係数表!T33)</f>
        <v>#DIV/0!</v>
      </c>
      <c r="U172" s="200" t="e">
        <f>IF(U$142="分類不明", 計算_基本取引表!U33/計算_基本取引表!U$133, 計算_投入係数表!U33)</f>
        <v>#DIV/0!</v>
      </c>
      <c r="V172" s="200" t="e">
        <f>IF(V$142="分類不明", 計算_基本取引表!V33/計算_基本取引表!V$133, 計算_投入係数表!V33)</f>
        <v>#DIV/0!</v>
      </c>
      <c r="W172" s="200" t="e">
        <f>IF(W$142="分類不明", 計算_基本取引表!W33/計算_基本取引表!W$133, 計算_投入係数表!W33)</f>
        <v>#DIV/0!</v>
      </c>
      <c r="X172" s="200" t="e">
        <f>IF(X$142="分類不明", 計算_基本取引表!X33/計算_基本取引表!X$133, 計算_投入係数表!X33)</f>
        <v>#DIV/0!</v>
      </c>
      <c r="Y172" s="200" t="e">
        <f>IF(Y$142="分類不明", 計算_基本取引表!Y33/計算_基本取引表!Y$133, 計算_投入係数表!Y33)</f>
        <v>#DIV/0!</v>
      </c>
      <c r="Z172" s="200" t="e">
        <f>IF(Z$142="分類不明", 計算_基本取引表!Z33/計算_基本取引表!Z$133, 計算_投入係数表!Z33)</f>
        <v>#DIV/0!</v>
      </c>
      <c r="AA172" s="200" t="e">
        <f>IF(AA$142="分類不明", 計算_基本取引表!AA33/計算_基本取引表!AA$133, 計算_投入係数表!AA33)</f>
        <v>#DIV/0!</v>
      </c>
      <c r="AB172" s="200" t="e">
        <f>IF(AB$142="分類不明", 計算_基本取引表!AB33/計算_基本取引表!AB$133, 計算_投入係数表!AB33)</f>
        <v>#DIV/0!</v>
      </c>
      <c r="AC172" s="200" t="e">
        <f>IF(AC$142="分類不明", 計算_基本取引表!AC33/計算_基本取引表!AC$133, 計算_投入係数表!AC33)</f>
        <v>#DIV/0!</v>
      </c>
      <c r="AD172" s="200" t="e">
        <f>IF(AD$142="分類不明", 計算_基本取引表!AD33/計算_基本取引表!AD$133, 計算_投入係数表!AD33)</f>
        <v>#DIV/0!</v>
      </c>
      <c r="AE172" s="200" t="e">
        <f>IF(AE$142="分類不明", 計算_基本取引表!AE33/計算_基本取引表!AE$133, 計算_投入係数表!AE33)</f>
        <v>#DIV/0!</v>
      </c>
      <c r="AF172" s="200" t="e">
        <f>IF(AF$142="分類不明", 計算_基本取引表!AF33/計算_基本取引表!AF$133, 計算_投入係数表!AF33)</f>
        <v>#DIV/0!</v>
      </c>
      <c r="AG172" s="200" t="e">
        <f>IF(AG$142="分類不明", 計算_基本取引表!AG33/計算_基本取引表!AG$133, 計算_投入係数表!AG33)</f>
        <v>#DIV/0!</v>
      </c>
      <c r="AH172" s="200" t="e">
        <f>IF(AH$142="分類不明", 計算_基本取引表!AH33/計算_基本取引表!AH$133, 計算_投入係数表!AH33)</f>
        <v>#DIV/0!</v>
      </c>
      <c r="AI172" s="200" t="e">
        <f>IF(AI$142="分類不明", 計算_基本取引表!AI33/計算_基本取引表!AI$133, 計算_投入係数表!AI33)</f>
        <v>#DIV/0!</v>
      </c>
      <c r="AJ172" s="200" t="e">
        <f>IF(AJ$142="分類不明", 計算_基本取引表!AJ33/計算_基本取引表!AJ$133, 計算_投入係数表!AJ33)</f>
        <v>#DIV/0!</v>
      </c>
      <c r="AK172" s="200" t="e">
        <f>IF(AK$142="分類不明", 計算_基本取引表!AK33/計算_基本取引表!AK$133, 計算_投入係数表!AK33)</f>
        <v>#DIV/0!</v>
      </c>
      <c r="AL172" s="200" t="e">
        <f>IF(AL$142="分類不明", 計算_基本取引表!AL33/計算_基本取引表!AL$133, 計算_投入係数表!AL33)</f>
        <v>#DIV/0!</v>
      </c>
      <c r="AM172" s="200" t="e">
        <f>IF(AM$142="分類不明", 計算_基本取引表!AM33/計算_基本取引表!AM$133, 計算_投入係数表!AM33)</f>
        <v>#DIV/0!</v>
      </c>
      <c r="AN172" s="200" t="e">
        <f>IF(AN$142="分類不明", 計算_基本取引表!AN33/計算_基本取引表!AN$133, 計算_投入係数表!AN33)</f>
        <v>#DIV/0!</v>
      </c>
      <c r="AO172" s="200" t="e">
        <f>IF(AO$142="分類不明", 計算_基本取引表!AO33/計算_基本取引表!AO$133, 計算_投入係数表!AO33)</f>
        <v>#DIV/0!</v>
      </c>
      <c r="AP172" s="200" t="e">
        <f>IF(AP$142="分類不明", 計算_基本取引表!AP33/計算_基本取引表!AP$133, 計算_投入係数表!AP33)</f>
        <v>#DIV/0!</v>
      </c>
      <c r="AQ172" s="200" t="e">
        <f>IF(AQ$142="分類不明", 計算_基本取引表!AQ33/計算_基本取引表!AQ$133, 計算_投入係数表!AQ33)</f>
        <v>#DIV/0!</v>
      </c>
      <c r="AR172" s="200" t="e">
        <f>IF(AR$142="分類不明", 計算_基本取引表!AR33/計算_基本取引表!AR$133, 計算_投入係数表!AR33)</f>
        <v>#DIV/0!</v>
      </c>
      <c r="AS172" s="200" t="e">
        <f>IF(AS$142="分類不明", 計算_基本取引表!AS33/計算_基本取引表!AS$133, 計算_投入係数表!AS33)</f>
        <v>#DIV/0!</v>
      </c>
      <c r="AT172" s="200" t="e">
        <f>IF(AT$142="分類不明", 計算_基本取引表!AT33/計算_基本取引表!AT$133, 計算_投入係数表!AT33)</f>
        <v>#DIV/0!</v>
      </c>
      <c r="AU172" s="200" t="e">
        <f>IF(AU$142="分類不明", 計算_基本取引表!AU33/計算_基本取引表!AU$133, 計算_投入係数表!AU33)</f>
        <v>#DIV/0!</v>
      </c>
      <c r="AV172" s="200" t="e">
        <f>IF(AV$142="分類不明", 計算_基本取引表!AV33/計算_基本取引表!AV$133, 計算_投入係数表!AV33)</f>
        <v>#DIV/0!</v>
      </c>
      <c r="AW172" s="200" t="e">
        <f>IF(AW$142="分類不明", 計算_基本取引表!AW33/計算_基本取引表!AW$133, 計算_投入係数表!AW33)</f>
        <v>#DIV/0!</v>
      </c>
      <c r="AX172" s="200" t="e">
        <f>IF(AX$142="分類不明", 計算_基本取引表!AX33/計算_基本取引表!AX$133, 計算_投入係数表!AX33)</f>
        <v>#DIV/0!</v>
      </c>
      <c r="AY172" s="200" t="e">
        <f>IF(AY$142="分類不明", 計算_基本取引表!AY33/計算_基本取引表!AY$133, 計算_投入係数表!AY33)</f>
        <v>#DIV/0!</v>
      </c>
      <c r="AZ172" s="200" t="e">
        <f>IF(AZ$142="分類不明", 計算_基本取引表!AZ33/計算_基本取引表!AZ$133, 計算_投入係数表!AZ33)</f>
        <v>#DIV/0!</v>
      </c>
      <c r="BA172" s="200" t="e">
        <f>IF(BA$142="分類不明", 計算_基本取引表!BA33/計算_基本取引表!BA$133, 計算_投入係数表!BA33)</f>
        <v>#DIV/0!</v>
      </c>
      <c r="BB172" s="200" t="e">
        <f>IF(BB$142="分類不明", 計算_基本取引表!BB33/計算_基本取引表!BB$133, 計算_投入係数表!BB33)</f>
        <v>#DIV/0!</v>
      </c>
      <c r="BC172" s="200" t="e">
        <f>IF(BC$142="分類不明", 計算_基本取引表!BC33/計算_基本取引表!BC$133, 計算_投入係数表!BC33)</f>
        <v>#DIV/0!</v>
      </c>
      <c r="BD172" s="200" t="e">
        <f>IF(BD$142="分類不明", 計算_基本取引表!BD33/計算_基本取引表!BD$133, 計算_投入係数表!BD33)</f>
        <v>#DIV/0!</v>
      </c>
      <c r="BE172" s="200" t="e">
        <f>IF(BE$142="分類不明", 計算_基本取引表!BE33/計算_基本取引表!BE$133, 計算_投入係数表!BE33)</f>
        <v>#DIV/0!</v>
      </c>
      <c r="BF172" s="200" t="e">
        <f>IF(BF$142="分類不明", 計算_基本取引表!BF33/計算_基本取引表!BF$133, 計算_投入係数表!BF33)</f>
        <v>#DIV/0!</v>
      </c>
      <c r="BG172" s="200" t="e">
        <f>IF(BG$142="分類不明", 計算_基本取引表!BG33/計算_基本取引表!BG$133, 計算_投入係数表!BG33)</f>
        <v>#DIV/0!</v>
      </c>
      <c r="BH172" s="200" t="e">
        <f>IF(BH$142="分類不明", 計算_基本取引表!BH33/計算_基本取引表!BH$133, 計算_投入係数表!BH33)</f>
        <v>#DIV/0!</v>
      </c>
      <c r="BI172" s="200" t="e">
        <f>IF(BI$142="分類不明", 計算_基本取引表!BI33/計算_基本取引表!BI$133, 計算_投入係数表!BI33)</f>
        <v>#DIV/0!</v>
      </c>
      <c r="BJ172" s="200" t="e">
        <f>IF(BJ$142="分類不明", 計算_基本取引表!BJ33/計算_基本取引表!BJ$133, 計算_投入係数表!BJ33)</f>
        <v>#DIV/0!</v>
      </c>
      <c r="BK172" s="200" t="e">
        <f>IF(BK$142="分類不明", 計算_基本取引表!BK33/計算_基本取引表!BK$133, 計算_投入係数表!BK33)</f>
        <v>#DIV/0!</v>
      </c>
      <c r="BL172" s="200" t="e">
        <f>IF(BL$142="分類不明", 計算_基本取引表!BL33/計算_基本取引表!BL$133, 計算_投入係数表!BL33)</f>
        <v>#DIV/0!</v>
      </c>
      <c r="BM172" s="200" t="e">
        <f>IF(BM$142="分類不明", 計算_基本取引表!BM33/計算_基本取引表!BM$133, 計算_投入係数表!BM33)</f>
        <v>#DIV/0!</v>
      </c>
      <c r="BN172" s="200" t="e">
        <f>IF(BN$142="分類不明", 計算_基本取引表!BN33/計算_基本取引表!BN$133, 計算_投入係数表!BN33)</f>
        <v>#DIV/0!</v>
      </c>
      <c r="BO172" s="200" t="e">
        <f>IF(BO$142="分類不明", 計算_基本取引表!BO33/計算_基本取引表!BO$133, 計算_投入係数表!BO33)</f>
        <v>#DIV/0!</v>
      </c>
      <c r="BP172" s="200" t="e">
        <f>IF(BP$142="分類不明", 計算_基本取引表!BP33/計算_基本取引表!BP$133, 計算_投入係数表!BP33)</f>
        <v>#DIV/0!</v>
      </c>
      <c r="BQ172" s="200" t="e">
        <f>IF(BQ$142="分類不明", 計算_基本取引表!BQ33/計算_基本取引表!BQ$133, 計算_投入係数表!BQ33)</f>
        <v>#DIV/0!</v>
      </c>
      <c r="BR172" s="200" t="e">
        <f>IF(BR$142="分類不明", 計算_基本取引表!BR33/計算_基本取引表!BR$133, 計算_投入係数表!BR33)</f>
        <v>#DIV/0!</v>
      </c>
      <c r="BS172" s="200" t="e">
        <f>IF(BS$142="分類不明", 計算_基本取引表!BS33/計算_基本取引表!BS$133, 計算_投入係数表!BS33)</f>
        <v>#DIV/0!</v>
      </c>
      <c r="BT172" s="200" t="e">
        <f>IF(BT$142="分類不明", 計算_基本取引表!BT33/計算_基本取引表!BT$133, 計算_投入係数表!BT33)</f>
        <v>#DIV/0!</v>
      </c>
      <c r="BU172" s="200" t="e">
        <f>IF(BU$142="分類不明", 計算_基本取引表!BU33/計算_基本取引表!BU$133, 計算_投入係数表!BU33)</f>
        <v>#DIV/0!</v>
      </c>
      <c r="BV172" s="200" t="e">
        <f>IF(BV$142="分類不明", 計算_基本取引表!BV33/計算_基本取引表!BV$133, 計算_投入係数表!BV33)</f>
        <v>#DIV/0!</v>
      </c>
      <c r="BW172" s="200" t="e">
        <f>IF(BW$142="分類不明", 計算_基本取引表!BW33/計算_基本取引表!BW$133, 計算_投入係数表!BW33)</f>
        <v>#DIV/0!</v>
      </c>
      <c r="BX172" s="200" t="e">
        <f>IF(BX$142="分類不明", 計算_基本取引表!BX33/計算_基本取引表!BX$133, 計算_投入係数表!BX33)</f>
        <v>#DIV/0!</v>
      </c>
      <c r="BY172" s="200" t="e">
        <f>IF(BY$142="分類不明", 計算_基本取引表!BY33/計算_基本取引表!BY$133, 計算_投入係数表!BY33)</f>
        <v>#DIV/0!</v>
      </c>
      <c r="BZ172" s="200" t="e">
        <f>IF(BZ$142="分類不明", 計算_基本取引表!BZ33/計算_基本取引表!BZ$133, 計算_投入係数表!BZ33)</f>
        <v>#DIV/0!</v>
      </c>
      <c r="CA172" s="200" t="e">
        <f>IF(CA$142="分類不明", 計算_基本取引表!CA33/計算_基本取引表!CA$133, 計算_投入係数表!CA33)</f>
        <v>#DIV/0!</v>
      </c>
      <c r="CB172" s="200" t="e">
        <f>IF(CB$142="分類不明", 計算_基本取引表!CB33/計算_基本取引表!CB$133, 計算_投入係数表!CB33)</f>
        <v>#DIV/0!</v>
      </c>
      <c r="CC172" s="200" t="e">
        <f>IF(CC$142="分類不明", 計算_基本取引表!CC33/計算_基本取引表!CC$133, 計算_投入係数表!CC33)</f>
        <v>#DIV/0!</v>
      </c>
      <c r="CD172" s="200" t="e">
        <f>IF(CD$142="分類不明", 計算_基本取引表!CD33/計算_基本取引表!CD$133, 計算_投入係数表!CD33)</f>
        <v>#DIV/0!</v>
      </c>
      <c r="CE172" s="200" t="e">
        <f>IF(CE$142="分類不明", 計算_基本取引表!CE33/計算_基本取引表!CE$133, 計算_投入係数表!CE33)</f>
        <v>#DIV/0!</v>
      </c>
      <c r="CF172" s="200" t="e">
        <f>IF(CF$142="分類不明", 計算_基本取引表!CF33/計算_基本取引表!CF$133, 計算_投入係数表!CF33)</f>
        <v>#DIV/0!</v>
      </c>
      <c r="CG172" s="200" t="e">
        <f>IF(CG$142="分類不明", 計算_基本取引表!CG33/計算_基本取引表!CG$133, 計算_投入係数表!CG33)</f>
        <v>#DIV/0!</v>
      </c>
      <c r="CH172" s="200" t="e">
        <f>IF(CH$142="分類不明", 計算_基本取引表!CH33/計算_基本取引表!CH$133, 計算_投入係数表!CH33)</f>
        <v>#DIV/0!</v>
      </c>
      <c r="CI172" s="200" t="e">
        <f>IF(CI$142="分類不明", 計算_基本取引表!CI33/計算_基本取引表!CI$133, 計算_投入係数表!CI33)</f>
        <v>#DIV/0!</v>
      </c>
      <c r="CJ172" s="200" t="e">
        <f>IF(CJ$142="分類不明", 計算_基本取引表!CJ33/計算_基本取引表!CJ$133, 計算_投入係数表!CJ33)</f>
        <v>#DIV/0!</v>
      </c>
      <c r="CK172" s="200" t="e">
        <f>IF(CK$142="分類不明", 計算_基本取引表!CK33/計算_基本取引表!CK$133, 計算_投入係数表!CK33)</f>
        <v>#DIV/0!</v>
      </c>
      <c r="CL172" s="200" t="e">
        <f>IF(CL$142="分類不明", 計算_基本取引表!CL33/計算_基本取引表!CL$133, 計算_投入係数表!CL33)</f>
        <v>#DIV/0!</v>
      </c>
      <c r="CM172" s="200" t="e">
        <f>IF(CM$142="分類不明", 計算_基本取引表!CM33/計算_基本取引表!CM$133, 計算_投入係数表!CM33)</f>
        <v>#DIV/0!</v>
      </c>
      <c r="CN172" s="200" t="e">
        <f>IF(CN$142="分類不明", 計算_基本取引表!CN33/計算_基本取引表!CN$133, 計算_投入係数表!CN33)</f>
        <v>#DIV/0!</v>
      </c>
      <c r="CO172" s="200" t="e">
        <f>IF(CO$142="分類不明", 計算_基本取引表!CO33/計算_基本取引表!CO$133, 計算_投入係数表!CO33)</f>
        <v>#DIV/0!</v>
      </c>
      <c r="CP172" s="200" t="e">
        <f>IF(CP$142="分類不明", 計算_基本取引表!CP33/計算_基本取引表!CP$133, 計算_投入係数表!CP33)</f>
        <v>#DIV/0!</v>
      </c>
      <c r="CQ172" s="200" t="e">
        <f>IF(CQ$142="分類不明", 計算_基本取引表!CQ33/計算_基本取引表!CQ$133, 計算_投入係数表!CQ33)</f>
        <v>#DIV/0!</v>
      </c>
      <c r="CR172" s="200" t="e">
        <f>IF(CR$142="分類不明", 計算_基本取引表!CR33/計算_基本取引表!CR$133, 計算_投入係数表!CR33)</f>
        <v>#DIV/0!</v>
      </c>
      <c r="CS172" s="200" t="e">
        <f>IF(CS$142="分類不明", 計算_基本取引表!CS33/計算_基本取引表!CS$133, 計算_投入係数表!CS33)</f>
        <v>#DIV/0!</v>
      </c>
      <c r="CT172" s="200" t="e">
        <f>IF(CT$142="分類不明", 計算_基本取引表!CT33/計算_基本取引表!CT$133, 計算_投入係数表!CT33)</f>
        <v>#DIV/0!</v>
      </c>
      <c r="CU172" s="200" t="e">
        <f>IF(CU$142="分類不明", 計算_基本取引表!CU33/計算_基本取引表!CU$133, 計算_投入係数表!CU33)</f>
        <v>#DIV/0!</v>
      </c>
      <c r="CV172" s="200" t="e">
        <f>IF(CV$142="分類不明", 計算_基本取引表!CV33/計算_基本取引表!CV$133, 計算_投入係数表!CV33)</f>
        <v>#DIV/0!</v>
      </c>
      <c r="CW172" s="200" t="e">
        <f>IF(CW$142="分類不明", 計算_基本取引表!CW33/計算_基本取引表!CW$133, 計算_投入係数表!CW33)</f>
        <v>#DIV/0!</v>
      </c>
      <c r="CX172" s="200" t="e">
        <f>IF(CX$142="分類不明", 計算_基本取引表!CX33/計算_基本取引表!CX$133, 計算_投入係数表!CX33)</f>
        <v>#DIV/0!</v>
      </c>
      <c r="CY172" s="200" t="e">
        <f>IF(CY$142="分類不明", 計算_基本取引表!CY33/計算_基本取引表!CY$133, 計算_投入係数表!CY33)</f>
        <v>#DIV/0!</v>
      </c>
      <c r="CZ172" s="200" t="e">
        <f>IF(CZ$142="分類不明", 計算_基本取引表!CZ33/計算_基本取引表!CZ$133, 計算_投入係数表!CZ33)</f>
        <v>#DIV/0!</v>
      </c>
      <c r="DA172" s="200" t="e">
        <f>IF(DA$142="分類不明", 計算_基本取引表!DA33/計算_基本取引表!DA$133, 計算_投入係数表!DA33)</f>
        <v>#DIV/0!</v>
      </c>
      <c r="DB172" s="200" t="e">
        <f>IF(DB$142="分類不明", 計算_基本取引表!DB33/計算_基本取引表!DB$133, 計算_投入係数表!DB33)</f>
        <v>#DIV/0!</v>
      </c>
      <c r="DC172" s="200" t="e">
        <f>IF(DC$142="分類不明", 計算_基本取引表!DC33/計算_基本取引表!DC$133, 計算_投入係数表!DC33)</f>
        <v>#DIV/0!</v>
      </c>
      <c r="DD172" s="200" t="e">
        <f>IF(DD$142="分類不明", 計算_基本取引表!DD33/計算_基本取引表!DD$133, 計算_投入係数表!DD33)</f>
        <v>#DIV/0!</v>
      </c>
      <c r="DE172" s="200" t="e">
        <f>IF(DE$142="分類不明", 計算_基本取引表!DE33/計算_基本取引表!DE$133, 計算_投入係数表!DE33)</f>
        <v>#DIV/0!</v>
      </c>
      <c r="DF172" s="200" t="e">
        <f>IF(DF$142="分類不明", 計算_基本取引表!DF33/計算_基本取引表!DF$133, 計算_投入係数表!DF33)</f>
        <v>#DIV/0!</v>
      </c>
      <c r="DG172" s="200" t="e">
        <f>IF(DG$142="分類不明", 計算_基本取引表!DG33/計算_基本取引表!DG$133, 計算_投入係数表!DG33)</f>
        <v>#DIV/0!</v>
      </c>
      <c r="DH172" s="200" t="e">
        <f>IF(DH$142="分類不明", 計算_基本取引表!DH33/計算_基本取引表!DH$133, 計算_投入係数表!DH33)</f>
        <v>#DIV/0!</v>
      </c>
      <c r="DI172" s="200" t="e">
        <f>IF(DI$142="分類不明", 計算_基本取引表!DI33/計算_基本取引表!DI$133, 計算_投入係数表!DI33)</f>
        <v>#DIV/0!</v>
      </c>
      <c r="DJ172" s="200" t="e">
        <f>IF(DJ$142="分類不明", 計算_基本取引表!DJ33/計算_基本取引表!DJ$133, 計算_投入係数表!DJ33)</f>
        <v>#DIV/0!</v>
      </c>
      <c r="DK172" s="200" t="e">
        <f>IF(DK$142="分類不明", 計算_基本取引表!DK33/計算_基本取引表!DK$133, 計算_投入係数表!DK33)</f>
        <v>#DIV/0!</v>
      </c>
      <c r="DL172" s="200" t="e">
        <f>IF(DL$142="分類不明", 計算_基本取引表!DL33/計算_基本取引表!DL$133, 計算_投入係数表!DL33)</f>
        <v>#DIV/0!</v>
      </c>
      <c r="DM172" s="200" t="e">
        <f>IF(DM$142="分類不明", 計算_基本取引表!DM33/計算_基本取引表!DM$133, 計算_投入係数表!DM33)</f>
        <v>#DIV/0!</v>
      </c>
      <c r="DN172" s="200" t="e">
        <f>IF(DN$142="分類不明", 計算_基本取引表!DN33/計算_基本取引表!DN$133, 計算_投入係数表!DN33)</f>
        <v>#DIV/0!</v>
      </c>
      <c r="DO172" s="200" t="e">
        <f>IF(DO$142="分類不明", 計算_基本取引表!DO33/計算_基本取引表!DO$133, 計算_投入係数表!DO33)</f>
        <v>#DIV/0!</v>
      </c>
      <c r="DP172" s="200" t="e">
        <f>IF(DP$142="分類不明", 計算_基本取引表!DP33/計算_基本取引表!DP$133, 計算_投入係数表!DP33)</f>
        <v>#DIV/0!</v>
      </c>
      <c r="DQ172" s="200" t="e">
        <f>IF(DQ$142="分類不明", 計算_基本取引表!DQ33/計算_基本取引表!DQ$133, 計算_投入係数表!DQ33)</f>
        <v>#DIV/0!</v>
      </c>
      <c r="DR172" s="200" t="e">
        <f>IF(DR$142="分類不明", 計算_基本取引表!DR33/計算_基本取引表!DR$133, 計算_投入係数表!DR33)</f>
        <v>#DIV/0!</v>
      </c>
      <c r="DS172" s="200" t="e">
        <f>IF(DS$142="分類不明", 計算_基本取引表!DS33/計算_基本取引表!DS$133, 計算_投入係数表!DS33)</f>
        <v>#DIV/0!</v>
      </c>
      <c r="DT172" s="25">
        <f ca="1">計算_基本取引表!DT33/計算_基本取引表!DT$133</f>
        <v>0</v>
      </c>
    </row>
    <row r="173" spans="2:124" x14ac:dyDescent="0.25">
      <c r="B173" s="53">
        <v>31</v>
      </c>
      <c r="C173" s="192" t="str">
        <v>-</v>
      </c>
      <c r="D173" s="193">
        <f>IF(D$142="分類不明", 計算_基本取引表!D34/計算_基本取引表!D$133, 計算_投入係数表!D34)</f>
        <v>0</v>
      </c>
      <c r="E173" s="194">
        <f>IF(E$142="分類不明", 計算_基本取引表!E34/計算_基本取引表!E$133, 計算_投入係数表!E34)</f>
        <v>0</v>
      </c>
      <c r="F173" s="194">
        <f>IF(F$142="分類不明", 計算_基本取引表!F34/計算_基本取引表!F$133, 計算_投入係数表!F34)</f>
        <v>0</v>
      </c>
      <c r="G173" s="194">
        <f>IF(G$142="分類不明", 計算_基本取引表!G34/計算_基本取引表!G$133, 計算_投入係数表!G34)</f>
        <v>0</v>
      </c>
      <c r="H173" s="194">
        <f>IF(H$142="分類不明", 計算_基本取引表!H34/計算_基本取引表!H$133, 計算_投入係数表!H34)</f>
        <v>0</v>
      </c>
      <c r="I173" s="194">
        <f>IF(I$142="分類不明", 計算_基本取引表!I34/計算_基本取引表!I$133, 計算_投入係数表!I34)</f>
        <v>0</v>
      </c>
      <c r="J173" s="194">
        <f>IF(J$142="分類不明", 計算_基本取引表!J34/計算_基本取引表!J$133, 計算_投入係数表!J34)</f>
        <v>0</v>
      </c>
      <c r="K173" s="194">
        <f>IF(K$142="分類不明", 計算_基本取引表!K34/計算_基本取引表!K$133, 計算_投入係数表!K34)</f>
        <v>0</v>
      </c>
      <c r="L173" s="194">
        <f>IF(L$142="分類不明", 計算_基本取引表!L34/計算_基本取引表!L$133, 計算_投入係数表!L34)</f>
        <v>0</v>
      </c>
      <c r="M173" s="194">
        <f>IF(M$142="分類不明", 計算_基本取引表!M34/計算_基本取引表!M$133, 計算_投入係数表!M34)</f>
        <v>0</v>
      </c>
      <c r="N173" s="194">
        <f>IF(N$142="分類不明", 計算_基本取引表!N34/計算_基本取引表!N$133, 計算_投入係数表!N34)</f>
        <v>0</v>
      </c>
      <c r="O173" s="194">
        <f>IF(O$142="分類不明", 計算_基本取引表!O34/計算_基本取引表!O$133, 計算_投入係数表!O34)</f>
        <v>0</v>
      </c>
      <c r="P173" s="194" t="e">
        <f ca="1">IF(P$142="分類不明", 計算_基本取引表!P34/計算_基本取引表!P$133, 計算_投入係数表!P34)</f>
        <v>#DIV/0!</v>
      </c>
      <c r="Q173" s="194" t="e">
        <f>IF(Q$142="分類不明", 計算_基本取引表!Q34/計算_基本取引表!Q$133, 計算_投入係数表!Q34)</f>
        <v>#DIV/0!</v>
      </c>
      <c r="R173" s="194" t="e">
        <f>IF(R$142="分類不明", 計算_基本取引表!R34/計算_基本取引表!R$133, 計算_投入係数表!R34)</f>
        <v>#DIV/0!</v>
      </c>
      <c r="S173" s="194" t="e">
        <f>IF(S$142="分類不明", 計算_基本取引表!S34/計算_基本取引表!S$133, 計算_投入係数表!S34)</f>
        <v>#DIV/0!</v>
      </c>
      <c r="T173" s="194" t="e">
        <f>IF(T$142="分類不明", 計算_基本取引表!T34/計算_基本取引表!T$133, 計算_投入係数表!T34)</f>
        <v>#DIV/0!</v>
      </c>
      <c r="U173" s="194" t="e">
        <f>IF(U$142="分類不明", 計算_基本取引表!U34/計算_基本取引表!U$133, 計算_投入係数表!U34)</f>
        <v>#DIV/0!</v>
      </c>
      <c r="V173" s="194" t="e">
        <f>IF(V$142="分類不明", 計算_基本取引表!V34/計算_基本取引表!V$133, 計算_投入係数表!V34)</f>
        <v>#DIV/0!</v>
      </c>
      <c r="W173" s="194" t="e">
        <f>IF(W$142="分類不明", 計算_基本取引表!W34/計算_基本取引表!W$133, 計算_投入係数表!W34)</f>
        <v>#DIV/0!</v>
      </c>
      <c r="X173" s="194" t="e">
        <f>IF(X$142="分類不明", 計算_基本取引表!X34/計算_基本取引表!X$133, 計算_投入係数表!X34)</f>
        <v>#DIV/0!</v>
      </c>
      <c r="Y173" s="194" t="e">
        <f>IF(Y$142="分類不明", 計算_基本取引表!Y34/計算_基本取引表!Y$133, 計算_投入係数表!Y34)</f>
        <v>#DIV/0!</v>
      </c>
      <c r="Z173" s="194" t="e">
        <f>IF(Z$142="分類不明", 計算_基本取引表!Z34/計算_基本取引表!Z$133, 計算_投入係数表!Z34)</f>
        <v>#DIV/0!</v>
      </c>
      <c r="AA173" s="194" t="e">
        <f>IF(AA$142="分類不明", 計算_基本取引表!AA34/計算_基本取引表!AA$133, 計算_投入係数表!AA34)</f>
        <v>#DIV/0!</v>
      </c>
      <c r="AB173" s="194" t="e">
        <f>IF(AB$142="分類不明", 計算_基本取引表!AB34/計算_基本取引表!AB$133, 計算_投入係数表!AB34)</f>
        <v>#DIV/0!</v>
      </c>
      <c r="AC173" s="194" t="e">
        <f>IF(AC$142="分類不明", 計算_基本取引表!AC34/計算_基本取引表!AC$133, 計算_投入係数表!AC34)</f>
        <v>#DIV/0!</v>
      </c>
      <c r="AD173" s="194" t="e">
        <f>IF(AD$142="分類不明", 計算_基本取引表!AD34/計算_基本取引表!AD$133, 計算_投入係数表!AD34)</f>
        <v>#DIV/0!</v>
      </c>
      <c r="AE173" s="194" t="e">
        <f>IF(AE$142="分類不明", 計算_基本取引表!AE34/計算_基本取引表!AE$133, 計算_投入係数表!AE34)</f>
        <v>#DIV/0!</v>
      </c>
      <c r="AF173" s="194" t="e">
        <f>IF(AF$142="分類不明", 計算_基本取引表!AF34/計算_基本取引表!AF$133, 計算_投入係数表!AF34)</f>
        <v>#DIV/0!</v>
      </c>
      <c r="AG173" s="194" t="e">
        <f>IF(AG$142="分類不明", 計算_基本取引表!AG34/計算_基本取引表!AG$133, 計算_投入係数表!AG34)</f>
        <v>#DIV/0!</v>
      </c>
      <c r="AH173" s="194" t="e">
        <f>IF(AH$142="分類不明", 計算_基本取引表!AH34/計算_基本取引表!AH$133, 計算_投入係数表!AH34)</f>
        <v>#DIV/0!</v>
      </c>
      <c r="AI173" s="194" t="e">
        <f>IF(AI$142="分類不明", 計算_基本取引表!AI34/計算_基本取引表!AI$133, 計算_投入係数表!AI34)</f>
        <v>#DIV/0!</v>
      </c>
      <c r="AJ173" s="194" t="e">
        <f>IF(AJ$142="分類不明", 計算_基本取引表!AJ34/計算_基本取引表!AJ$133, 計算_投入係数表!AJ34)</f>
        <v>#DIV/0!</v>
      </c>
      <c r="AK173" s="194" t="e">
        <f>IF(AK$142="分類不明", 計算_基本取引表!AK34/計算_基本取引表!AK$133, 計算_投入係数表!AK34)</f>
        <v>#DIV/0!</v>
      </c>
      <c r="AL173" s="194" t="e">
        <f>IF(AL$142="分類不明", 計算_基本取引表!AL34/計算_基本取引表!AL$133, 計算_投入係数表!AL34)</f>
        <v>#DIV/0!</v>
      </c>
      <c r="AM173" s="194" t="e">
        <f>IF(AM$142="分類不明", 計算_基本取引表!AM34/計算_基本取引表!AM$133, 計算_投入係数表!AM34)</f>
        <v>#DIV/0!</v>
      </c>
      <c r="AN173" s="194" t="e">
        <f>IF(AN$142="分類不明", 計算_基本取引表!AN34/計算_基本取引表!AN$133, 計算_投入係数表!AN34)</f>
        <v>#DIV/0!</v>
      </c>
      <c r="AO173" s="194" t="e">
        <f>IF(AO$142="分類不明", 計算_基本取引表!AO34/計算_基本取引表!AO$133, 計算_投入係数表!AO34)</f>
        <v>#DIV/0!</v>
      </c>
      <c r="AP173" s="194" t="e">
        <f>IF(AP$142="分類不明", 計算_基本取引表!AP34/計算_基本取引表!AP$133, 計算_投入係数表!AP34)</f>
        <v>#DIV/0!</v>
      </c>
      <c r="AQ173" s="194" t="e">
        <f>IF(AQ$142="分類不明", 計算_基本取引表!AQ34/計算_基本取引表!AQ$133, 計算_投入係数表!AQ34)</f>
        <v>#DIV/0!</v>
      </c>
      <c r="AR173" s="194" t="e">
        <f>IF(AR$142="分類不明", 計算_基本取引表!AR34/計算_基本取引表!AR$133, 計算_投入係数表!AR34)</f>
        <v>#DIV/0!</v>
      </c>
      <c r="AS173" s="194" t="e">
        <f>IF(AS$142="分類不明", 計算_基本取引表!AS34/計算_基本取引表!AS$133, 計算_投入係数表!AS34)</f>
        <v>#DIV/0!</v>
      </c>
      <c r="AT173" s="194" t="e">
        <f>IF(AT$142="分類不明", 計算_基本取引表!AT34/計算_基本取引表!AT$133, 計算_投入係数表!AT34)</f>
        <v>#DIV/0!</v>
      </c>
      <c r="AU173" s="194" t="e">
        <f>IF(AU$142="分類不明", 計算_基本取引表!AU34/計算_基本取引表!AU$133, 計算_投入係数表!AU34)</f>
        <v>#DIV/0!</v>
      </c>
      <c r="AV173" s="194" t="e">
        <f>IF(AV$142="分類不明", 計算_基本取引表!AV34/計算_基本取引表!AV$133, 計算_投入係数表!AV34)</f>
        <v>#DIV/0!</v>
      </c>
      <c r="AW173" s="194" t="e">
        <f>IF(AW$142="分類不明", 計算_基本取引表!AW34/計算_基本取引表!AW$133, 計算_投入係数表!AW34)</f>
        <v>#DIV/0!</v>
      </c>
      <c r="AX173" s="194" t="e">
        <f>IF(AX$142="分類不明", 計算_基本取引表!AX34/計算_基本取引表!AX$133, 計算_投入係数表!AX34)</f>
        <v>#DIV/0!</v>
      </c>
      <c r="AY173" s="194" t="e">
        <f>IF(AY$142="分類不明", 計算_基本取引表!AY34/計算_基本取引表!AY$133, 計算_投入係数表!AY34)</f>
        <v>#DIV/0!</v>
      </c>
      <c r="AZ173" s="194" t="e">
        <f>IF(AZ$142="分類不明", 計算_基本取引表!AZ34/計算_基本取引表!AZ$133, 計算_投入係数表!AZ34)</f>
        <v>#DIV/0!</v>
      </c>
      <c r="BA173" s="194" t="e">
        <f>IF(BA$142="分類不明", 計算_基本取引表!BA34/計算_基本取引表!BA$133, 計算_投入係数表!BA34)</f>
        <v>#DIV/0!</v>
      </c>
      <c r="BB173" s="194" t="e">
        <f>IF(BB$142="分類不明", 計算_基本取引表!BB34/計算_基本取引表!BB$133, 計算_投入係数表!BB34)</f>
        <v>#DIV/0!</v>
      </c>
      <c r="BC173" s="194" t="e">
        <f>IF(BC$142="分類不明", 計算_基本取引表!BC34/計算_基本取引表!BC$133, 計算_投入係数表!BC34)</f>
        <v>#DIV/0!</v>
      </c>
      <c r="BD173" s="194" t="e">
        <f>IF(BD$142="分類不明", 計算_基本取引表!BD34/計算_基本取引表!BD$133, 計算_投入係数表!BD34)</f>
        <v>#DIV/0!</v>
      </c>
      <c r="BE173" s="194" t="e">
        <f>IF(BE$142="分類不明", 計算_基本取引表!BE34/計算_基本取引表!BE$133, 計算_投入係数表!BE34)</f>
        <v>#DIV/0!</v>
      </c>
      <c r="BF173" s="194" t="e">
        <f>IF(BF$142="分類不明", 計算_基本取引表!BF34/計算_基本取引表!BF$133, 計算_投入係数表!BF34)</f>
        <v>#DIV/0!</v>
      </c>
      <c r="BG173" s="194" t="e">
        <f>IF(BG$142="分類不明", 計算_基本取引表!BG34/計算_基本取引表!BG$133, 計算_投入係数表!BG34)</f>
        <v>#DIV/0!</v>
      </c>
      <c r="BH173" s="194" t="e">
        <f>IF(BH$142="分類不明", 計算_基本取引表!BH34/計算_基本取引表!BH$133, 計算_投入係数表!BH34)</f>
        <v>#DIV/0!</v>
      </c>
      <c r="BI173" s="194" t="e">
        <f>IF(BI$142="分類不明", 計算_基本取引表!BI34/計算_基本取引表!BI$133, 計算_投入係数表!BI34)</f>
        <v>#DIV/0!</v>
      </c>
      <c r="BJ173" s="194" t="e">
        <f>IF(BJ$142="分類不明", 計算_基本取引表!BJ34/計算_基本取引表!BJ$133, 計算_投入係数表!BJ34)</f>
        <v>#DIV/0!</v>
      </c>
      <c r="BK173" s="194" t="e">
        <f>IF(BK$142="分類不明", 計算_基本取引表!BK34/計算_基本取引表!BK$133, 計算_投入係数表!BK34)</f>
        <v>#DIV/0!</v>
      </c>
      <c r="BL173" s="194" t="e">
        <f>IF(BL$142="分類不明", 計算_基本取引表!BL34/計算_基本取引表!BL$133, 計算_投入係数表!BL34)</f>
        <v>#DIV/0!</v>
      </c>
      <c r="BM173" s="194" t="e">
        <f>IF(BM$142="分類不明", 計算_基本取引表!BM34/計算_基本取引表!BM$133, 計算_投入係数表!BM34)</f>
        <v>#DIV/0!</v>
      </c>
      <c r="BN173" s="194" t="e">
        <f>IF(BN$142="分類不明", 計算_基本取引表!BN34/計算_基本取引表!BN$133, 計算_投入係数表!BN34)</f>
        <v>#DIV/0!</v>
      </c>
      <c r="BO173" s="194" t="e">
        <f>IF(BO$142="分類不明", 計算_基本取引表!BO34/計算_基本取引表!BO$133, 計算_投入係数表!BO34)</f>
        <v>#DIV/0!</v>
      </c>
      <c r="BP173" s="194" t="e">
        <f>IF(BP$142="分類不明", 計算_基本取引表!BP34/計算_基本取引表!BP$133, 計算_投入係数表!BP34)</f>
        <v>#DIV/0!</v>
      </c>
      <c r="BQ173" s="194" t="e">
        <f>IF(BQ$142="分類不明", 計算_基本取引表!BQ34/計算_基本取引表!BQ$133, 計算_投入係数表!BQ34)</f>
        <v>#DIV/0!</v>
      </c>
      <c r="BR173" s="194" t="e">
        <f>IF(BR$142="分類不明", 計算_基本取引表!BR34/計算_基本取引表!BR$133, 計算_投入係数表!BR34)</f>
        <v>#DIV/0!</v>
      </c>
      <c r="BS173" s="194" t="e">
        <f>IF(BS$142="分類不明", 計算_基本取引表!BS34/計算_基本取引表!BS$133, 計算_投入係数表!BS34)</f>
        <v>#DIV/0!</v>
      </c>
      <c r="BT173" s="194" t="e">
        <f>IF(BT$142="分類不明", 計算_基本取引表!BT34/計算_基本取引表!BT$133, 計算_投入係数表!BT34)</f>
        <v>#DIV/0!</v>
      </c>
      <c r="BU173" s="194" t="e">
        <f>IF(BU$142="分類不明", 計算_基本取引表!BU34/計算_基本取引表!BU$133, 計算_投入係数表!BU34)</f>
        <v>#DIV/0!</v>
      </c>
      <c r="BV173" s="194" t="e">
        <f>IF(BV$142="分類不明", 計算_基本取引表!BV34/計算_基本取引表!BV$133, 計算_投入係数表!BV34)</f>
        <v>#DIV/0!</v>
      </c>
      <c r="BW173" s="194" t="e">
        <f>IF(BW$142="分類不明", 計算_基本取引表!BW34/計算_基本取引表!BW$133, 計算_投入係数表!BW34)</f>
        <v>#DIV/0!</v>
      </c>
      <c r="BX173" s="194" t="e">
        <f>IF(BX$142="分類不明", 計算_基本取引表!BX34/計算_基本取引表!BX$133, 計算_投入係数表!BX34)</f>
        <v>#DIV/0!</v>
      </c>
      <c r="BY173" s="194" t="e">
        <f>IF(BY$142="分類不明", 計算_基本取引表!BY34/計算_基本取引表!BY$133, 計算_投入係数表!BY34)</f>
        <v>#DIV/0!</v>
      </c>
      <c r="BZ173" s="194" t="e">
        <f>IF(BZ$142="分類不明", 計算_基本取引表!BZ34/計算_基本取引表!BZ$133, 計算_投入係数表!BZ34)</f>
        <v>#DIV/0!</v>
      </c>
      <c r="CA173" s="194" t="e">
        <f>IF(CA$142="分類不明", 計算_基本取引表!CA34/計算_基本取引表!CA$133, 計算_投入係数表!CA34)</f>
        <v>#DIV/0!</v>
      </c>
      <c r="CB173" s="194" t="e">
        <f>IF(CB$142="分類不明", 計算_基本取引表!CB34/計算_基本取引表!CB$133, 計算_投入係数表!CB34)</f>
        <v>#DIV/0!</v>
      </c>
      <c r="CC173" s="194" t="e">
        <f>IF(CC$142="分類不明", 計算_基本取引表!CC34/計算_基本取引表!CC$133, 計算_投入係数表!CC34)</f>
        <v>#DIV/0!</v>
      </c>
      <c r="CD173" s="194" t="e">
        <f>IF(CD$142="分類不明", 計算_基本取引表!CD34/計算_基本取引表!CD$133, 計算_投入係数表!CD34)</f>
        <v>#DIV/0!</v>
      </c>
      <c r="CE173" s="194" t="e">
        <f>IF(CE$142="分類不明", 計算_基本取引表!CE34/計算_基本取引表!CE$133, 計算_投入係数表!CE34)</f>
        <v>#DIV/0!</v>
      </c>
      <c r="CF173" s="194" t="e">
        <f>IF(CF$142="分類不明", 計算_基本取引表!CF34/計算_基本取引表!CF$133, 計算_投入係数表!CF34)</f>
        <v>#DIV/0!</v>
      </c>
      <c r="CG173" s="194" t="e">
        <f>IF(CG$142="分類不明", 計算_基本取引表!CG34/計算_基本取引表!CG$133, 計算_投入係数表!CG34)</f>
        <v>#DIV/0!</v>
      </c>
      <c r="CH173" s="194" t="e">
        <f>IF(CH$142="分類不明", 計算_基本取引表!CH34/計算_基本取引表!CH$133, 計算_投入係数表!CH34)</f>
        <v>#DIV/0!</v>
      </c>
      <c r="CI173" s="194" t="e">
        <f>IF(CI$142="分類不明", 計算_基本取引表!CI34/計算_基本取引表!CI$133, 計算_投入係数表!CI34)</f>
        <v>#DIV/0!</v>
      </c>
      <c r="CJ173" s="194" t="e">
        <f>IF(CJ$142="分類不明", 計算_基本取引表!CJ34/計算_基本取引表!CJ$133, 計算_投入係数表!CJ34)</f>
        <v>#DIV/0!</v>
      </c>
      <c r="CK173" s="194" t="e">
        <f>IF(CK$142="分類不明", 計算_基本取引表!CK34/計算_基本取引表!CK$133, 計算_投入係数表!CK34)</f>
        <v>#DIV/0!</v>
      </c>
      <c r="CL173" s="194" t="e">
        <f>IF(CL$142="分類不明", 計算_基本取引表!CL34/計算_基本取引表!CL$133, 計算_投入係数表!CL34)</f>
        <v>#DIV/0!</v>
      </c>
      <c r="CM173" s="194" t="e">
        <f>IF(CM$142="分類不明", 計算_基本取引表!CM34/計算_基本取引表!CM$133, 計算_投入係数表!CM34)</f>
        <v>#DIV/0!</v>
      </c>
      <c r="CN173" s="194" t="e">
        <f>IF(CN$142="分類不明", 計算_基本取引表!CN34/計算_基本取引表!CN$133, 計算_投入係数表!CN34)</f>
        <v>#DIV/0!</v>
      </c>
      <c r="CO173" s="194" t="e">
        <f>IF(CO$142="分類不明", 計算_基本取引表!CO34/計算_基本取引表!CO$133, 計算_投入係数表!CO34)</f>
        <v>#DIV/0!</v>
      </c>
      <c r="CP173" s="194" t="e">
        <f>IF(CP$142="分類不明", 計算_基本取引表!CP34/計算_基本取引表!CP$133, 計算_投入係数表!CP34)</f>
        <v>#DIV/0!</v>
      </c>
      <c r="CQ173" s="194" t="e">
        <f>IF(CQ$142="分類不明", 計算_基本取引表!CQ34/計算_基本取引表!CQ$133, 計算_投入係数表!CQ34)</f>
        <v>#DIV/0!</v>
      </c>
      <c r="CR173" s="194" t="e">
        <f>IF(CR$142="分類不明", 計算_基本取引表!CR34/計算_基本取引表!CR$133, 計算_投入係数表!CR34)</f>
        <v>#DIV/0!</v>
      </c>
      <c r="CS173" s="194" t="e">
        <f>IF(CS$142="分類不明", 計算_基本取引表!CS34/計算_基本取引表!CS$133, 計算_投入係数表!CS34)</f>
        <v>#DIV/0!</v>
      </c>
      <c r="CT173" s="194" t="e">
        <f>IF(CT$142="分類不明", 計算_基本取引表!CT34/計算_基本取引表!CT$133, 計算_投入係数表!CT34)</f>
        <v>#DIV/0!</v>
      </c>
      <c r="CU173" s="194" t="e">
        <f>IF(CU$142="分類不明", 計算_基本取引表!CU34/計算_基本取引表!CU$133, 計算_投入係数表!CU34)</f>
        <v>#DIV/0!</v>
      </c>
      <c r="CV173" s="194" t="e">
        <f>IF(CV$142="分類不明", 計算_基本取引表!CV34/計算_基本取引表!CV$133, 計算_投入係数表!CV34)</f>
        <v>#DIV/0!</v>
      </c>
      <c r="CW173" s="194" t="e">
        <f>IF(CW$142="分類不明", 計算_基本取引表!CW34/計算_基本取引表!CW$133, 計算_投入係数表!CW34)</f>
        <v>#DIV/0!</v>
      </c>
      <c r="CX173" s="194" t="e">
        <f>IF(CX$142="分類不明", 計算_基本取引表!CX34/計算_基本取引表!CX$133, 計算_投入係数表!CX34)</f>
        <v>#DIV/0!</v>
      </c>
      <c r="CY173" s="194" t="e">
        <f>IF(CY$142="分類不明", 計算_基本取引表!CY34/計算_基本取引表!CY$133, 計算_投入係数表!CY34)</f>
        <v>#DIV/0!</v>
      </c>
      <c r="CZ173" s="194" t="e">
        <f>IF(CZ$142="分類不明", 計算_基本取引表!CZ34/計算_基本取引表!CZ$133, 計算_投入係数表!CZ34)</f>
        <v>#DIV/0!</v>
      </c>
      <c r="DA173" s="194" t="e">
        <f>IF(DA$142="分類不明", 計算_基本取引表!DA34/計算_基本取引表!DA$133, 計算_投入係数表!DA34)</f>
        <v>#DIV/0!</v>
      </c>
      <c r="DB173" s="194" t="e">
        <f>IF(DB$142="分類不明", 計算_基本取引表!DB34/計算_基本取引表!DB$133, 計算_投入係数表!DB34)</f>
        <v>#DIV/0!</v>
      </c>
      <c r="DC173" s="194" t="e">
        <f>IF(DC$142="分類不明", 計算_基本取引表!DC34/計算_基本取引表!DC$133, 計算_投入係数表!DC34)</f>
        <v>#DIV/0!</v>
      </c>
      <c r="DD173" s="194" t="e">
        <f>IF(DD$142="分類不明", 計算_基本取引表!DD34/計算_基本取引表!DD$133, 計算_投入係数表!DD34)</f>
        <v>#DIV/0!</v>
      </c>
      <c r="DE173" s="194" t="e">
        <f>IF(DE$142="分類不明", 計算_基本取引表!DE34/計算_基本取引表!DE$133, 計算_投入係数表!DE34)</f>
        <v>#DIV/0!</v>
      </c>
      <c r="DF173" s="194" t="e">
        <f>IF(DF$142="分類不明", 計算_基本取引表!DF34/計算_基本取引表!DF$133, 計算_投入係数表!DF34)</f>
        <v>#DIV/0!</v>
      </c>
      <c r="DG173" s="194" t="e">
        <f>IF(DG$142="分類不明", 計算_基本取引表!DG34/計算_基本取引表!DG$133, 計算_投入係数表!DG34)</f>
        <v>#DIV/0!</v>
      </c>
      <c r="DH173" s="194" t="e">
        <f>IF(DH$142="分類不明", 計算_基本取引表!DH34/計算_基本取引表!DH$133, 計算_投入係数表!DH34)</f>
        <v>#DIV/0!</v>
      </c>
      <c r="DI173" s="194" t="e">
        <f>IF(DI$142="分類不明", 計算_基本取引表!DI34/計算_基本取引表!DI$133, 計算_投入係数表!DI34)</f>
        <v>#DIV/0!</v>
      </c>
      <c r="DJ173" s="194" t="e">
        <f>IF(DJ$142="分類不明", 計算_基本取引表!DJ34/計算_基本取引表!DJ$133, 計算_投入係数表!DJ34)</f>
        <v>#DIV/0!</v>
      </c>
      <c r="DK173" s="194" t="e">
        <f>IF(DK$142="分類不明", 計算_基本取引表!DK34/計算_基本取引表!DK$133, 計算_投入係数表!DK34)</f>
        <v>#DIV/0!</v>
      </c>
      <c r="DL173" s="194" t="e">
        <f>IF(DL$142="分類不明", 計算_基本取引表!DL34/計算_基本取引表!DL$133, 計算_投入係数表!DL34)</f>
        <v>#DIV/0!</v>
      </c>
      <c r="DM173" s="194" t="e">
        <f>IF(DM$142="分類不明", 計算_基本取引表!DM34/計算_基本取引表!DM$133, 計算_投入係数表!DM34)</f>
        <v>#DIV/0!</v>
      </c>
      <c r="DN173" s="194" t="e">
        <f>IF(DN$142="分類不明", 計算_基本取引表!DN34/計算_基本取引表!DN$133, 計算_投入係数表!DN34)</f>
        <v>#DIV/0!</v>
      </c>
      <c r="DO173" s="194" t="e">
        <f>IF(DO$142="分類不明", 計算_基本取引表!DO34/計算_基本取引表!DO$133, 計算_投入係数表!DO34)</f>
        <v>#DIV/0!</v>
      </c>
      <c r="DP173" s="194" t="e">
        <f>IF(DP$142="分類不明", 計算_基本取引表!DP34/計算_基本取引表!DP$133, 計算_投入係数表!DP34)</f>
        <v>#DIV/0!</v>
      </c>
      <c r="DQ173" s="194" t="e">
        <f>IF(DQ$142="分類不明", 計算_基本取引表!DQ34/計算_基本取引表!DQ$133, 計算_投入係数表!DQ34)</f>
        <v>#DIV/0!</v>
      </c>
      <c r="DR173" s="194" t="e">
        <f>IF(DR$142="分類不明", 計算_基本取引表!DR34/計算_基本取引表!DR$133, 計算_投入係数表!DR34)</f>
        <v>#DIV/0!</v>
      </c>
      <c r="DS173" s="194" t="e">
        <f>IF(DS$142="分類不明", 計算_基本取引表!DS34/計算_基本取引表!DS$133, 計算_投入係数表!DS34)</f>
        <v>#DIV/0!</v>
      </c>
      <c r="DT173" s="23">
        <f ca="1">計算_基本取引表!DT34/計算_基本取引表!DT$133</f>
        <v>0</v>
      </c>
    </row>
    <row r="174" spans="2:124" x14ac:dyDescent="0.25">
      <c r="B174" s="53">
        <v>32</v>
      </c>
      <c r="C174" s="192" t="str">
        <v>-</v>
      </c>
      <c r="D174" s="193">
        <f>IF(D$142="分類不明", 計算_基本取引表!D35/計算_基本取引表!D$133, 計算_投入係数表!D35)</f>
        <v>0</v>
      </c>
      <c r="E174" s="194">
        <f>IF(E$142="分類不明", 計算_基本取引表!E35/計算_基本取引表!E$133, 計算_投入係数表!E35)</f>
        <v>0</v>
      </c>
      <c r="F174" s="194">
        <f>IF(F$142="分類不明", 計算_基本取引表!F35/計算_基本取引表!F$133, 計算_投入係数表!F35)</f>
        <v>0</v>
      </c>
      <c r="G174" s="194">
        <f>IF(G$142="分類不明", 計算_基本取引表!G35/計算_基本取引表!G$133, 計算_投入係数表!G35)</f>
        <v>0</v>
      </c>
      <c r="H174" s="194">
        <f>IF(H$142="分類不明", 計算_基本取引表!H35/計算_基本取引表!H$133, 計算_投入係数表!H35)</f>
        <v>0</v>
      </c>
      <c r="I174" s="194">
        <f>IF(I$142="分類不明", 計算_基本取引表!I35/計算_基本取引表!I$133, 計算_投入係数表!I35)</f>
        <v>0</v>
      </c>
      <c r="J174" s="194">
        <f>IF(J$142="分類不明", 計算_基本取引表!J35/計算_基本取引表!J$133, 計算_投入係数表!J35)</f>
        <v>0</v>
      </c>
      <c r="K174" s="194">
        <f>IF(K$142="分類不明", 計算_基本取引表!K35/計算_基本取引表!K$133, 計算_投入係数表!K35)</f>
        <v>0</v>
      </c>
      <c r="L174" s="194">
        <f>IF(L$142="分類不明", 計算_基本取引表!L35/計算_基本取引表!L$133, 計算_投入係数表!L35)</f>
        <v>0</v>
      </c>
      <c r="M174" s="194">
        <f>IF(M$142="分類不明", 計算_基本取引表!M35/計算_基本取引表!M$133, 計算_投入係数表!M35)</f>
        <v>0</v>
      </c>
      <c r="N174" s="194">
        <f>IF(N$142="分類不明", 計算_基本取引表!N35/計算_基本取引表!N$133, 計算_投入係数表!N35)</f>
        <v>0</v>
      </c>
      <c r="O174" s="194">
        <f>IF(O$142="分類不明", 計算_基本取引表!O35/計算_基本取引表!O$133, 計算_投入係数表!O35)</f>
        <v>0</v>
      </c>
      <c r="P174" s="194" t="e">
        <f ca="1">IF(P$142="分類不明", 計算_基本取引表!P35/計算_基本取引表!P$133, 計算_投入係数表!P35)</f>
        <v>#DIV/0!</v>
      </c>
      <c r="Q174" s="194" t="e">
        <f>IF(Q$142="分類不明", 計算_基本取引表!Q35/計算_基本取引表!Q$133, 計算_投入係数表!Q35)</f>
        <v>#DIV/0!</v>
      </c>
      <c r="R174" s="194" t="e">
        <f>IF(R$142="分類不明", 計算_基本取引表!R35/計算_基本取引表!R$133, 計算_投入係数表!R35)</f>
        <v>#DIV/0!</v>
      </c>
      <c r="S174" s="194" t="e">
        <f>IF(S$142="分類不明", 計算_基本取引表!S35/計算_基本取引表!S$133, 計算_投入係数表!S35)</f>
        <v>#DIV/0!</v>
      </c>
      <c r="T174" s="194" t="e">
        <f>IF(T$142="分類不明", 計算_基本取引表!T35/計算_基本取引表!T$133, 計算_投入係数表!T35)</f>
        <v>#DIV/0!</v>
      </c>
      <c r="U174" s="194" t="e">
        <f>IF(U$142="分類不明", 計算_基本取引表!U35/計算_基本取引表!U$133, 計算_投入係数表!U35)</f>
        <v>#DIV/0!</v>
      </c>
      <c r="V174" s="194" t="e">
        <f>IF(V$142="分類不明", 計算_基本取引表!V35/計算_基本取引表!V$133, 計算_投入係数表!V35)</f>
        <v>#DIV/0!</v>
      </c>
      <c r="W174" s="194" t="e">
        <f>IF(W$142="分類不明", 計算_基本取引表!W35/計算_基本取引表!W$133, 計算_投入係数表!W35)</f>
        <v>#DIV/0!</v>
      </c>
      <c r="X174" s="194" t="e">
        <f>IF(X$142="分類不明", 計算_基本取引表!X35/計算_基本取引表!X$133, 計算_投入係数表!X35)</f>
        <v>#DIV/0!</v>
      </c>
      <c r="Y174" s="194" t="e">
        <f>IF(Y$142="分類不明", 計算_基本取引表!Y35/計算_基本取引表!Y$133, 計算_投入係数表!Y35)</f>
        <v>#DIV/0!</v>
      </c>
      <c r="Z174" s="194" t="e">
        <f>IF(Z$142="分類不明", 計算_基本取引表!Z35/計算_基本取引表!Z$133, 計算_投入係数表!Z35)</f>
        <v>#DIV/0!</v>
      </c>
      <c r="AA174" s="194" t="e">
        <f>IF(AA$142="分類不明", 計算_基本取引表!AA35/計算_基本取引表!AA$133, 計算_投入係数表!AA35)</f>
        <v>#DIV/0!</v>
      </c>
      <c r="AB174" s="194" t="e">
        <f>IF(AB$142="分類不明", 計算_基本取引表!AB35/計算_基本取引表!AB$133, 計算_投入係数表!AB35)</f>
        <v>#DIV/0!</v>
      </c>
      <c r="AC174" s="194" t="e">
        <f>IF(AC$142="分類不明", 計算_基本取引表!AC35/計算_基本取引表!AC$133, 計算_投入係数表!AC35)</f>
        <v>#DIV/0!</v>
      </c>
      <c r="AD174" s="194" t="e">
        <f>IF(AD$142="分類不明", 計算_基本取引表!AD35/計算_基本取引表!AD$133, 計算_投入係数表!AD35)</f>
        <v>#DIV/0!</v>
      </c>
      <c r="AE174" s="194" t="e">
        <f>IF(AE$142="分類不明", 計算_基本取引表!AE35/計算_基本取引表!AE$133, 計算_投入係数表!AE35)</f>
        <v>#DIV/0!</v>
      </c>
      <c r="AF174" s="194" t="e">
        <f>IF(AF$142="分類不明", 計算_基本取引表!AF35/計算_基本取引表!AF$133, 計算_投入係数表!AF35)</f>
        <v>#DIV/0!</v>
      </c>
      <c r="AG174" s="194" t="e">
        <f>IF(AG$142="分類不明", 計算_基本取引表!AG35/計算_基本取引表!AG$133, 計算_投入係数表!AG35)</f>
        <v>#DIV/0!</v>
      </c>
      <c r="AH174" s="194" t="e">
        <f>IF(AH$142="分類不明", 計算_基本取引表!AH35/計算_基本取引表!AH$133, 計算_投入係数表!AH35)</f>
        <v>#DIV/0!</v>
      </c>
      <c r="AI174" s="194" t="e">
        <f>IF(AI$142="分類不明", 計算_基本取引表!AI35/計算_基本取引表!AI$133, 計算_投入係数表!AI35)</f>
        <v>#DIV/0!</v>
      </c>
      <c r="AJ174" s="194" t="e">
        <f>IF(AJ$142="分類不明", 計算_基本取引表!AJ35/計算_基本取引表!AJ$133, 計算_投入係数表!AJ35)</f>
        <v>#DIV/0!</v>
      </c>
      <c r="AK174" s="194" t="e">
        <f>IF(AK$142="分類不明", 計算_基本取引表!AK35/計算_基本取引表!AK$133, 計算_投入係数表!AK35)</f>
        <v>#DIV/0!</v>
      </c>
      <c r="AL174" s="194" t="e">
        <f>IF(AL$142="分類不明", 計算_基本取引表!AL35/計算_基本取引表!AL$133, 計算_投入係数表!AL35)</f>
        <v>#DIV/0!</v>
      </c>
      <c r="AM174" s="194" t="e">
        <f>IF(AM$142="分類不明", 計算_基本取引表!AM35/計算_基本取引表!AM$133, 計算_投入係数表!AM35)</f>
        <v>#DIV/0!</v>
      </c>
      <c r="AN174" s="194" t="e">
        <f>IF(AN$142="分類不明", 計算_基本取引表!AN35/計算_基本取引表!AN$133, 計算_投入係数表!AN35)</f>
        <v>#DIV/0!</v>
      </c>
      <c r="AO174" s="194" t="e">
        <f>IF(AO$142="分類不明", 計算_基本取引表!AO35/計算_基本取引表!AO$133, 計算_投入係数表!AO35)</f>
        <v>#DIV/0!</v>
      </c>
      <c r="AP174" s="194" t="e">
        <f>IF(AP$142="分類不明", 計算_基本取引表!AP35/計算_基本取引表!AP$133, 計算_投入係数表!AP35)</f>
        <v>#DIV/0!</v>
      </c>
      <c r="AQ174" s="194" t="e">
        <f>IF(AQ$142="分類不明", 計算_基本取引表!AQ35/計算_基本取引表!AQ$133, 計算_投入係数表!AQ35)</f>
        <v>#DIV/0!</v>
      </c>
      <c r="AR174" s="194" t="e">
        <f>IF(AR$142="分類不明", 計算_基本取引表!AR35/計算_基本取引表!AR$133, 計算_投入係数表!AR35)</f>
        <v>#DIV/0!</v>
      </c>
      <c r="AS174" s="194" t="e">
        <f>IF(AS$142="分類不明", 計算_基本取引表!AS35/計算_基本取引表!AS$133, 計算_投入係数表!AS35)</f>
        <v>#DIV/0!</v>
      </c>
      <c r="AT174" s="194" t="e">
        <f>IF(AT$142="分類不明", 計算_基本取引表!AT35/計算_基本取引表!AT$133, 計算_投入係数表!AT35)</f>
        <v>#DIV/0!</v>
      </c>
      <c r="AU174" s="194" t="e">
        <f>IF(AU$142="分類不明", 計算_基本取引表!AU35/計算_基本取引表!AU$133, 計算_投入係数表!AU35)</f>
        <v>#DIV/0!</v>
      </c>
      <c r="AV174" s="194" t="e">
        <f>IF(AV$142="分類不明", 計算_基本取引表!AV35/計算_基本取引表!AV$133, 計算_投入係数表!AV35)</f>
        <v>#DIV/0!</v>
      </c>
      <c r="AW174" s="194" t="e">
        <f>IF(AW$142="分類不明", 計算_基本取引表!AW35/計算_基本取引表!AW$133, 計算_投入係数表!AW35)</f>
        <v>#DIV/0!</v>
      </c>
      <c r="AX174" s="194" t="e">
        <f>IF(AX$142="分類不明", 計算_基本取引表!AX35/計算_基本取引表!AX$133, 計算_投入係数表!AX35)</f>
        <v>#DIV/0!</v>
      </c>
      <c r="AY174" s="194" t="e">
        <f>IF(AY$142="分類不明", 計算_基本取引表!AY35/計算_基本取引表!AY$133, 計算_投入係数表!AY35)</f>
        <v>#DIV/0!</v>
      </c>
      <c r="AZ174" s="194" t="e">
        <f>IF(AZ$142="分類不明", 計算_基本取引表!AZ35/計算_基本取引表!AZ$133, 計算_投入係数表!AZ35)</f>
        <v>#DIV/0!</v>
      </c>
      <c r="BA174" s="194" t="e">
        <f>IF(BA$142="分類不明", 計算_基本取引表!BA35/計算_基本取引表!BA$133, 計算_投入係数表!BA35)</f>
        <v>#DIV/0!</v>
      </c>
      <c r="BB174" s="194" t="e">
        <f>IF(BB$142="分類不明", 計算_基本取引表!BB35/計算_基本取引表!BB$133, 計算_投入係数表!BB35)</f>
        <v>#DIV/0!</v>
      </c>
      <c r="BC174" s="194" t="e">
        <f>IF(BC$142="分類不明", 計算_基本取引表!BC35/計算_基本取引表!BC$133, 計算_投入係数表!BC35)</f>
        <v>#DIV/0!</v>
      </c>
      <c r="BD174" s="194" t="e">
        <f>IF(BD$142="分類不明", 計算_基本取引表!BD35/計算_基本取引表!BD$133, 計算_投入係数表!BD35)</f>
        <v>#DIV/0!</v>
      </c>
      <c r="BE174" s="194" t="e">
        <f>IF(BE$142="分類不明", 計算_基本取引表!BE35/計算_基本取引表!BE$133, 計算_投入係数表!BE35)</f>
        <v>#DIV/0!</v>
      </c>
      <c r="BF174" s="194" t="e">
        <f>IF(BF$142="分類不明", 計算_基本取引表!BF35/計算_基本取引表!BF$133, 計算_投入係数表!BF35)</f>
        <v>#DIV/0!</v>
      </c>
      <c r="BG174" s="194" t="e">
        <f>IF(BG$142="分類不明", 計算_基本取引表!BG35/計算_基本取引表!BG$133, 計算_投入係数表!BG35)</f>
        <v>#DIV/0!</v>
      </c>
      <c r="BH174" s="194" t="e">
        <f>IF(BH$142="分類不明", 計算_基本取引表!BH35/計算_基本取引表!BH$133, 計算_投入係数表!BH35)</f>
        <v>#DIV/0!</v>
      </c>
      <c r="BI174" s="194" t="e">
        <f>IF(BI$142="分類不明", 計算_基本取引表!BI35/計算_基本取引表!BI$133, 計算_投入係数表!BI35)</f>
        <v>#DIV/0!</v>
      </c>
      <c r="BJ174" s="194" t="e">
        <f>IF(BJ$142="分類不明", 計算_基本取引表!BJ35/計算_基本取引表!BJ$133, 計算_投入係数表!BJ35)</f>
        <v>#DIV/0!</v>
      </c>
      <c r="BK174" s="194" t="e">
        <f>IF(BK$142="分類不明", 計算_基本取引表!BK35/計算_基本取引表!BK$133, 計算_投入係数表!BK35)</f>
        <v>#DIV/0!</v>
      </c>
      <c r="BL174" s="194" t="e">
        <f>IF(BL$142="分類不明", 計算_基本取引表!BL35/計算_基本取引表!BL$133, 計算_投入係数表!BL35)</f>
        <v>#DIV/0!</v>
      </c>
      <c r="BM174" s="194" t="e">
        <f>IF(BM$142="分類不明", 計算_基本取引表!BM35/計算_基本取引表!BM$133, 計算_投入係数表!BM35)</f>
        <v>#DIV/0!</v>
      </c>
      <c r="BN174" s="194" t="e">
        <f>IF(BN$142="分類不明", 計算_基本取引表!BN35/計算_基本取引表!BN$133, 計算_投入係数表!BN35)</f>
        <v>#DIV/0!</v>
      </c>
      <c r="BO174" s="194" t="e">
        <f>IF(BO$142="分類不明", 計算_基本取引表!BO35/計算_基本取引表!BO$133, 計算_投入係数表!BO35)</f>
        <v>#DIV/0!</v>
      </c>
      <c r="BP174" s="194" t="e">
        <f>IF(BP$142="分類不明", 計算_基本取引表!BP35/計算_基本取引表!BP$133, 計算_投入係数表!BP35)</f>
        <v>#DIV/0!</v>
      </c>
      <c r="BQ174" s="194" t="e">
        <f>IF(BQ$142="分類不明", 計算_基本取引表!BQ35/計算_基本取引表!BQ$133, 計算_投入係数表!BQ35)</f>
        <v>#DIV/0!</v>
      </c>
      <c r="BR174" s="194" t="e">
        <f>IF(BR$142="分類不明", 計算_基本取引表!BR35/計算_基本取引表!BR$133, 計算_投入係数表!BR35)</f>
        <v>#DIV/0!</v>
      </c>
      <c r="BS174" s="194" t="e">
        <f>IF(BS$142="分類不明", 計算_基本取引表!BS35/計算_基本取引表!BS$133, 計算_投入係数表!BS35)</f>
        <v>#DIV/0!</v>
      </c>
      <c r="BT174" s="194" t="e">
        <f>IF(BT$142="分類不明", 計算_基本取引表!BT35/計算_基本取引表!BT$133, 計算_投入係数表!BT35)</f>
        <v>#DIV/0!</v>
      </c>
      <c r="BU174" s="194" t="e">
        <f>IF(BU$142="分類不明", 計算_基本取引表!BU35/計算_基本取引表!BU$133, 計算_投入係数表!BU35)</f>
        <v>#DIV/0!</v>
      </c>
      <c r="BV174" s="194" t="e">
        <f>IF(BV$142="分類不明", 計算_基本取引表!BV35/計算_基本取引表!BV$133, 計算_投入係数表!BV35)</f>
        <v>#DIV/0!</v>
      </c>
      <c r="BW174" s="194" t="e">
        <f>IF(BW$142="分類不明", 計算_基本取引表!BW35/計算_基本取引表!BW$133, 計算_投入係数表!BW35)</f>
        <v>#DIV/0!</v>
      </c>
      <c r="BX174" s="194" t="e">
        <f>IF(BX$142="分類不明", 計算_基本取引表!BX35/計算_基本取引表!BX$133, 計算_投入係数表!BX35)</f>
        <v>#DIV/0!</v>
      </c>
      <c r="BY174" s="194" t="e">
        <f>IF(BY$142="分類不明", 計算_基本取引表!BY35/計算_基本取引表!BY$133, 計算_投入係数表!BY35)</f>
        <v>#DIV/0!</v>
      </c>
      <c r="BZ174" s="194" t="e">
        <f>IF(BZ$142="分類不明", 計算_基本取引表!BZ35/計算_基本取引表!BZ$133, 計算_投入係数表!BZ35)</f>
        <v>#DIV/0!</v>
      </c>
      <c r="CA174" s="194" t="e">
        <f>IF(CA$142="分類不明", 計算_基本取引表!CA35/計算_基本取引表!CA$133, 計算_投入係数表!CA35)</f>
        <v>#DIV/0!</v>
      </c>
      <c r="CB174" s="194" t="e">
        <f>IF(CB$142="分類不明", 計算_基本取引表!CB35/計算_基本取引表!CB$133, 計算_投入係数表!CB35)</f>
        <v>#DIV/0!</v>
      </c>
      <c r="CC174" s="194" t="e">
        <f>IF(CC$142="分類不明", 計算_基本取引表!CC35/計算_基本取引表!CC$133, 計算_投入係数表!CC35)</f>
        <v>#DIV/0!</v>
      </c>
      <c r="CD174" s="194" t="e">
        <f>IF(CD$142="分類不明", 計算_基本取引表!CD35/計算_基本取引表!CD$133, 計算_投入係数表!CD35)</f>
        <v>#DIV/0!</v>
      </c>
      <c r="CE174" s="194" t="e">
        <f>IF(CE$142="分類不明", 計算_基本取引表!CE35/計算_基本取引表!CE$133, 計算_投入係数表!CE35)</f>
        <v>#DIV/0!</v>
      </c>
      <c r="CF174" s="194" t="e">
        <f>IF(CF$142="分類不明", 計算_基本取引表!CF35/計算_基本取引表!CF$133, 計算_投入係数表!CF35)</f>
        <v>#DIV/0!</v>
      </c>
      <c r="CG174" s="194" t="e">
        <f>IF(CG$142="分類不明", 計算_基本取引表!CG35/計算_基本取引表!CG$133, 計算_投入係数表!CG35)</f>
        <v>#DIV/0!</v>
      </c>
      <c r="CH174" s="194" t="e">
        <f>IF(CH$142="分類不明", 計算_基本取引表!CH35/計算_基本取引表!CH$133, 計算_投入係数表!CH35)</f>
        <v>#DIV/0!</v>
      </c>
      <c r="CI174" s="194" t="e">
        <f>IF(CI$142="分類不明", 計算_基本取引表!CI35/計算_基本取引表!CI$133, 計算_投入係数表!CI35)</f>
        <v>#DIV/0!</v>
      </c>
      <c r="CJ174" s="194" t="e">
        <f>IF(CJ$142="分類不明", 計算_基本取引表!CJ35/計算_基本取引表!CJ$133, 計算_投入係数表!CJ35)</f>
        <v>#DIV/0!</v>
      </c>
      <c r="CK174" s="194" t="e">
        <f>IF(CK$142="分類不明", 計算_基本取引表!CK35/計算_基本取引表!CK$133, 計算_投入係数表!CK35)</f>
        <v>#DIV/0!</v>
      </c>
      <c r="CL174" s="194" t="e">
        <f>IF(CL$142="分類不明", 計算_基本取引表!CL35/計算_基本取引表!CL$133, 計算_投入係数表!CL35)</f>
        <v>#DIV/0!</v>
      </c>
      <c r="CM174" s="194" t="e">
        <f>IF(CM$142="分類不明", 計算_基本取引表!CM35/計算_基本取引表!CM$133, 計算_投入係数表!CM35)</f>
        <v>#DIV/0!</v>
      </c>
      <c r="CN174" s="194" t="e">
        <f>IF(CN$142="分類不明", 計算_基本取引表!CN35/計算_基本取引表!CN$133, 計算_投入係数表!CN35)</f>
        <v>#DIV/0!</v>
      </c>
      <c r="CO174" s="194" t="e">
        <f>IF(CO$142="分類不明", 計算_基本取引表!CO35/計算_基本取引表!CO$133, 計算_投入係数表!CO35)</f>
        <v>#DIV/0!</v>
      </c>
      <c r="CP174" s="194" t="e">
        <f>IF(CP$142="分類不明", 計算_基本取引表!CP35/計算_基本取引表!CP$133, 計算_投入係数表!CP35)</f>
        <v>#DIV/0!</v>
      </c>
      <c r="CQ174" s="194" t="e">
        <f>IF(CQ$142="分類不明", 計算_基本取引表!CQ35/計算_基本取引表!CQ$133, 計算_投入係数表!CQ35)</f>
        <v>#DIV/0!</v>
      </c>
      <c r="CR174" s="194" t="e">
        <f>IF(CR$142="分類不明", 計算_基本取引表!CR35/計算_基本取引表!CR$133, 計算_投入係数表!CR35)</f>
        <v>#DIV/0!</v>
      </c>
      <c r="CS174" s="194" t="e">
        <f>IF(CS$142="分類不明", 計算_基本取引表!CS35/計算_基本取引表!CS$133, 計算_投入係数表!CS35)</f>
        <v>#DIV/0!</v>
      </c>
      <c r="CT174" s="194" t="e">
        <f>IF(CT$142="分類不明", 計算_基本取引表!CT35/計算_基本取引表!CT$133, 計算_投入係数表!CT35)</f>
        <v>#DIV/0!</v>
      </c>
      <c r="CU174" s="194" t="e">
        <f>IF(CU$142="分類不明", 計算_基本取引表!CU35/計算_基本取引表!CU$133, 計算_投入係数表!CU35)</f>
        <v>#DIV/0!</v>
      </c>
      <c r="CV174" s="194" t="e">
        <f>IF(CV$142="分類不明", 計算_基本取引表!CV35/計算_基本取引表!CV$133, 計算_投入係数表!CV35)</f>
        <v>#DIV/0!</v>
      </c>
      <c r="CW174" s="194" t="e">
        <f>IF(CW$142="分類不明", 計算_基本取引表!CW35/計算_基本取引表!CW$133, 計算_投入係数表!CW35)</f>
        <v>#DIV/0!</v>
      </c>
      <c r="CX174" s="194" t="e">
        <f>IF(CX$142="分類不明", 計算_基本取引表!CX35/計算_基本取引表!CX$133, 計算_投入係数表!CX35)</f>
        <v>#DIV/0!</v>
      </c>
      <c r="CY174" s="194" t="e">
        <f>IF(CY$142="分類不明", 計算_基本取引表!CY35/計算_基本取引表!CY$133, 計算_投入係数表!CY35)</f>
        <v>#DIV/0!</v>
      </c>
      <c r="CZ174" s="194" t="e">
        <f>IF(CZ$142="分類不明", 計算_基本取引表!CZ35/計算_基本取引表!CZ$133, 計算_投入係数表!CZ35)</f>
        <v>#DIV/0!</v>
      </c>
      <c r="DA174" s="194" t="e">
        <f>IF(DA$142="分類不明", 計算_基本取引表!DA35/計算_基本取引表!DA$133, 計算_投入係数表!DA35)</f>
        <v>#DIV/0!</v>
      </c>
      <c r="DB174" s="194" t="e">
        <f>IF(DB$142="分類不明", 計算_基本取引表!DB35/計算_基本取引表!DB$133, 計算_投入係数表!DB35)</f>
        <v>#DIV/0!</v>
      </c>
      <c r="DC174" s="194" t="e">
        <f>IF(DC$142="分類不明", 計算_基本取引表!DC35/計算_基本取引表!DC$133, 計算_投入係数表!DC35)</f>
        <v>#DIV/0!</v>
      </c>
      <c r="DD174" s="194" t="e">
        <f>IF(DD$142="分類不明", 計算_基本取引表!DD35/計算_基本取引表!DD$133, 計算_投入係数表!DD35)</f>
        <v>#DIV/0!</v>
      </c>
      <c r="DE174" s="194" t="e">
        <f>IF(DE$142="分類不明", 計算_基本取引表!DE35/計算_基本取引表!DE$133, 計算_投入係数表!DE35)</f>
        <v>#DIV/0!</v>
      </c>
      <c r="DF174" s="194" t="e">
        <f>IF(DF$142="分類不明", 計算_基本取引表!DF35/計算_基本取引表!DF$133, 計算_投入係数表!DF35)</f>
        <v>#DIV/0!</v>
      </c>
      <c r="DG174" s="194" t="e">
        <f>IF(DG$142="分類不明", 計算_基本取引表!DG35/計算_基本取引表!DG$133, 計算_投入係数表!DG35)</f>
        <v>#DIV/0!</v>
      </c>
      <c r="DH174" s="194" t="e">
        <f>IF(DH$142="分類不明", 計算_基本取引表!DH35/計算_基本取引表!DH$133, 計算_投入係数表!DH35)</f>
        <v>#DIV/0!</v>
      </c>
      <c r="DI174" s="194" t="e">
        <f>IF(DI$142="分類不明", 計算_基本取引表!DI35/計算_基本取引表!DI$133, 計算_投入係数表!DI35)</f>
        <v>#DIV/0!</v>
      </c>
      <c r="DJ174" s="194" t="e">
        <f>IF(DJ$142="分類不明", 計算_基本取引表!DJ35/計算_基本取引表!DJ$133, 計算_投入係数表!DJ35)</f>
        <v>#DIV/0!</v>
      </c>
      <c r="DK174" s="194" t="e">
        <f>IF(DK$142="分類不明", 計算_基本取引表!DK35/計算_基本取引表!DK$133, 計算_投入係数表!DK35)</f>
        <v>#DIV/0!</v>
      </c>
      <c r="DL174" s="194" t="e">
        <f>IF(DL$142="分類不明", 計算_基本取引表!DL35/計算_基本取引表!DL$133, 計算_投入係数表!DL35)</f>
        <v>#DIV/0!</v>
      </c>
      <c r="DM174" s="194" t="e">
        <f>IF(DM$142="分類不明", 計算_基本取引表!DM35/計算_基本取引表!DM$133, 計算_投入係数表!DM35)</f>
        <v>#DIV/0!</v>
      </c>
      <c r="DN174" s="194" t="e">
        <f>IF(DN$142="分類不明", 計算_基本取引表!DN35/計算_基本取引表!DN$133, 計算_投入係数表!DN35)</f>
        <v>#DIV/0!</v>
      </c>
      <c r="DO174" s="194" t="e">
        <f>IF(DO$142="分類不明", 計算_基本取引表!DO35/計算_基本取引表!DO$133, 計算_投入係数表!DO35)</f>
        <v>#DIV/0!</v>
      </c>
      <c r="DP174" s="194" t="e">
        <f>IF(DP$142="分類不明", 計算_基本取引表!DP35/計算_基本取引表!DP$133, 計算_投入係数表!DP35)</f>
        <v>#DIV/0!</v>
      </c>
      <c r="DQ174" s="194" t="e">
        <f>IF(DQ$142="分類不明", 計算_基本取引表!DQ35/計算_基本取引表!DQ$133, 計算_投入係数表!DQ35)</f>
        <v>#DIV/0!</v>
      </c>
      <c r="DR174" s="194" t="e">
        <f>IF(DR$142="分類不明", 計算_基本取引表!DR35/計算_基本取引表!DR$133, 計算_投入係数表!DR35)</f>
        <v>#DIV/0!</v>
      </c>
      <c r="DS174" s="194" t="e">
        <f>IF(DS$142="分類不明", 計算_基本取引表!DS35/計算_基本取引表!DS$133, 計算_投入係数表!DS35)</f>
        <v>#DIV/0!</v>
      </c>
      <c r="DT174" s="23">
        <f ca="1">計算_基本取引表!DT35/計算_基本取引表!DT$133</f>
        <v>0</v>
      </c>
    </row>
    <row r="175" spans="2:124" x14ac:dyDescent="0.25">
      <c r="B175" s="53">
        <v>33</v>
      </c>
      <c r="C175" s="192" t="str">
        <v>-</v>
      </c>
      <c r="D175" s="193">
        <f>IF(D$142="分類不明", 計算_基本取引表!D36/計算_基本取引表!D$133, 計算_投入係数表!D36)</f>
        <v>0</v>
      </c>
      <c r="E175" s="194">
        <f>IF(E$142="分類不明", 計算_基本取引表!E36/計算_基本取引表!E$133, 計算_投入係数表!E36)</f>
        <v>0</v>
      </c>
      <c r="F175" s="194">
        <f>IF(F$142="分類不明", 計算_基本取引表!F36/計算_基本取引表!F$133, 計算_投入係数表!F36)</f>
        <v>0</v>
      </c>
      <c r="G175" s="194">
        <f>IF(G$142="分類不明", 計算_基本取引表!G36/計算_基本取引表!G$133, 計算_投入係数表!G36)</f>
        <v>0</v>
      </c>
      <c r="H175" s="194">
        <f>IF(H$142="分類不明", 計算_基本取引表!H36/計算_基本取引表!H$133, 計算_投入係数表!H36)</f>
        <v>0</v>
      </c>
      <c r="I175" s="194">
        <f>IF(I$142="分類不明", 計算_基本取引表!I36/計算_基本取引表!I$133, 計算_投入係数表!I36)</f>
        <v>0</v>
      </c>
      <c r="J175" s="194">
        <f>IF(J$142="分類不明", 計算_基本取引表!J36/計算_基本取引表!J$133, 計算_投入係数表!J36)</f>
        <v>0</v>
      </c>
      <c r="K175" s="194">
        <f>IF(K$142="分類不明", 計算_基本取引表!K36/計算_基本取引表!K$133, 計算_投入係数表!K36)</f>
        <v>0</v>
      </c>
      <c r="L175" s="194">
        <f>IF(L$142="分類不明", 計算_基本取引表!L36/計算_基本取引表!L$133, 計算_投入係数表!L36)</f>
        <v>0</v>
      </c>
      <c r="M175" s="194">
        <f>IF(M$142="分類不明", 計算_基本取引表!M36/計算_基本取引表!M$133, 計算_投入係数表!M36)</f>
        <v>0</v>
      </c>
      <c r="N175" s="194">
        <f>IF(N$142="分類不明", 計算_基本取引表!N36/計算_基本取引表!N$133, 計算_投入係数表!N36)</f>
        <v>0</v>
      </c>
      <c r="O175" s="194">
        <f>IF(O$142="分類不明", 計算_基本取引表!O36/計算_基本取引表!O$133, 計算_投入係数表!O36)</f>
        <v>0</v>
      </c>
      <c r="P175" s="194" t="e">
        <f ca="1">IF(P$142="分類不明", 計算_基本取引表!P36/計算_基本取引表!P$133, 計算_投入係数表!P36)</f>
        <v>#DIV/0!</v>
      </c>
      <c r="Q175" s="194" t="e">
        <f>IF(Q$142="分類不明", 計算_基本取引表!Q36/計算_基本取引表!Q$133, 計算_投入係数表!Q36)</f>
        <v>#DIV/0!</v>
      </c>
      <c r="R175" s="194" t="e">
        <f>IF(R$142="分類不明", 計算_基本取引表!R36/計算_基本取引表!R$133, 計算_投入係数表!R36)</f>
        <v>#DIV/0!</v>
      </c>
      <c r="S175" s="194" t="e">
        <f>IF(S$142="分類不明", 計算_基本取引表!S36/計算_基本取引表!S$133, 計算_投入係数表!S36)</f>
        <v>#DIV/0!</v>
      </c>
      <c r="T175" s="194" t="e">
        <f>IF(T$142="分類不明", 計算_基本取引表!T36/計算_基本取引表!T$133, 計算_投入係数表!T36)</f>
        <v>#DIV/0!</v>
      </c>
      <c r="U175" s="194" t="e">
        <f>IF(U$142="分類不明", 計算_基本取引表!U36/計算_基本取引表!U$133, 計算_投入係数表!U36)</f>
        <v>#DIV/0!</v>
      </c>
      <c r="V175" s="194" t="e">
        <f>IF(V$142="分類不明", 計算_基本取引表!V36/計算_基本取引表!V$133, 計算_投入係数表!V36)</f>
        <v>#DIV/0!</v>
      </c>
      <c r="W175" s="194" t="e">
        <f>IF(W$142="分類不明", 計算_基本取引表!W36/計算_基本取引表!W$133, 計算_投入係数表!W36)</f>
        <v>#DIV/0!</v>
      </c>
      <c r="X175" s="194" t="e">
        <f>IF(X$142="分類不明", 計算_基本取引表!X36/計算_基本取引表!X$133, 計算_投入係数表!X36)</f>
        <v>#DIV/0!</v>
      </c>
      <c r="Y175" s="194" t="e">
        <f>IF(Y$142="分類不明", 計算_基本取引表!Y36/計算_基本取引表!Y$133, 計算_投入係数表!Y36)</f>
        <v>#DIV/0!</v>
      </c>
      <c r="Z175" s="194" t="e">
        <f>IF(Z$142="分類不明", 計算_基本取引表!Z36/計算_基本取引表!Z$133, 計算_投入係数表!Z36)</f>
        <v>#DIV/0!</v>
      </c>
      <c r="AA175" s="194" t="e">
        <f>IF(AA$142="分類不明", 計算_基本取引表!AA36/計算_基本取引表!AA$133, 計算_投入係数表!AA36)</f>
        <v>#DIV/0!</v>
      </c>
      <c r="AB175" s="194" t="e">
        <f>IF(AB$142="分類不明", 計算_基本取引表!AB36/計算_基本取引表!AB$133, 計算_投入係数表!AB36)</f>
        <v>#DIV/0!</v>
      </c>
      <c r="AC175" s="194" t="e">
        <f>IF(AC$142="分類不明", 計算_基本取引表!AC36/計算_基本取引表!AC$133, 計算_投入係数表!AC36)</f>
        <v>#DIV/0!</v>
      </c>
      <c r="AD175" s="194" t="e">
        <f>IF(AD$142="分類不明", 計算_基本取引表!AD36/計算_基本取引表!AD$133, 計算_投入係数表!AD36)</f>
        <v>#DIV/0!</v>
      </c>
      <c r="AE175" s="194" t="e">
        <f>IF(AE$142="分類不明", 計算_基本取引表!AE36/計算_基本取引表!AE$133, 計算_投入係数表!AE36)</f>
        <v>#DIV/0!</v>
      </c>
      <c r="AF175" s="194" t="e">
        <f>IF(AF$142="分類不明", 計算_基本取引表!AF36/計算_基本取引表!AF$133, 計算_投入係数表!AF36)</f>
        <v>#DIV/0!</v>
      </c>
      <c r="AG175" s="194" t="e">
        <f>IF(AG$142="分類不明", 計算_基本取引表!AG36/計算_基本取引表!AG$133, 計算_投入係数表!AG36)</f>
        <v>#DIV/0!</v>
      </c>
      <c r="AH175" s="194" t="e">
        <f>IF(AH$142="分類不明", 計算_基本取引表!AH36/計算_基本取引表!AH$133, 計算_投入係数表!AH36)</f>
        <v>#DIV/0!</v>
      </c>
      <c r="AI175" s="194" t="e">
        <f>IF(AI$142="分類不明", 計算_基本取引表!AI36/計算_基本取引表!AI$133, 計算_投入係数表!AI36)</f>
        <v>#DIV/0!</v>
      </c>
      <c r="AJ175" s="194" t="e">
        <f>IF(AJ$142="分類不明", 計算_基本取引表!AJ36/計算_基本取引表!AJ$133, 計算_投入係数表!AJ36)</f>
        <v>#DIV/0!</v>
      </c>
      <c r="AK175" s="194" t="e">
        <f>IF(AK$142="分類不明", 計算_基本取引表!AK36/計算_基本取引表!AK$133, 計算_投入係数表!AK36)</f>
        <v>#DIV/0!</v>
      </c>
      <c r="AL175" s="194" t="e">
        <f>IF(AL$142="分類不明", 計算_基本取引表!AL36/計算_基本取引表!AL$133, 計算_投入係数表!AL36)</f>
        <v>#DIV/0!</v>
      </c>
      <c r="AM175" s="194" t="e">
        <f>IF(AM$142="分類不明", 計算_基本取引表!AM36/計算_基本取引表!AM$133, 計算_投入係数表!AM36)</f>
        <v>#DIV/0!</v>
      </c>
      <c r="AN175" s="194" t="e">
        <f>IF(AN$142="分類不明", 計算_基本取引表!AN36/計算_基本取引表!AN$133, 計算_投入係数表!AN36)</f>
        <v>#DIV/0!</v>
      </c>
      <c r="AO175" s="194" t="e">
        <f>IF(AO$142="分類不明", 計算_基本取引表!AO36/計算_基本取引表!AO$133, 計算_投入係数表!AO36)</f>
        <v>#DIV/0!</v>
      </c>
      <c r="AP175" s="194" t="e">
        <f>IF(AP$142="分類不明", 計算_基本取引表!AP36/計算_基本取引表!AP$133, 計算_投入係数表!AP36)</f>
        <v>#DIV/0!</v>
      </c>
      <c r="AQ175" s="194" t="e">
        <f>IF(AQ$142="分類不明", 計算_基本取引表!AQ36/計算_基本取引表!AQ$133, 計算_投入係数表!AQ36)</f>
        <v>#DIV/0!</v>
      </c>
      <c r="AR175" s="194" t="e">
        <f>IF(AR$142="分類不明", 計算_基本取引表!AR36/計算_基本取引表!AR$133, 計算_投入係数表!AR36)</f>
        <v>#DIV/0!</v>
      </c>
      <c r="AS175" s="194" t="e">
        <f>IF(AS$142="分類不明", 計算_基本取引表!AS36/計算_基本取引表!AS$133, 計算_投入係数表!AS36)</f>
        <v>#DIV/0!</v>
      </c>
      <c r="AT175" s="194" t="e">
        <f>IF(AT$142="分類不明", 計算_基本取引表!AT36/計算_基本取引表!AT$133, 計算_投入係数表!AT36)</f>
        <v>#DIV/0!</v>
      </c>
      <c r="AU175" s="194" t="e">
        <f>IF(AU$142="分類不明", 計算_基本取引表!AU36/計算_基本取引表!AU$133, 計算_投入係数表!AU36)</f>
        <v>#DIV/0!</v>
      </c>
      <c r="AV175" s="194" t="e">
        <f>IF(AV$142="分類不明", 計算_基本取引表!AV36/計算_基本取引表!AV$133, 計算_投入係数表!AV36)</f>
        <v>#DIV/0!</v>
      </c>
      <c r="AW175" s="194" t="e">
        <f>IF(AW$142="分類不明", 計算_基本取引表!AW36/計算_基本取引表!AW$133, 計算_投入係数表!AW36)</f>
        <v>#DIV/0!</v>
      </c>
      <c r="AX175" s="194" t="e">
        <f>IF(AX$142="分類不明", 計算_基本取引表!AX36/計算_基本取引表!AX$133, 計算_投入係数表!AX36)</f>
        <v>#DIV/0!</v>
      </c>
      <c r="AY175" s="194" t="e">
        <f>IF(AY$142="分類不明", 計算_基本取引表!AY36/計算_基本取引表!AY$133, 計算_投入係数表!AY36)</f>
        <v>#DIV/0!</v>
      </c>
      <c r="AZ175" s="194" t="e">
        <f>IF(AZ$142="分類不明", 計算_基本取引表!AZ36/計算_基本取引表!AZ$133, 計算_投入係数表!AZ36)</f>
        <v>#DIV/0!</v>
      </c>
      <c r="BA175" s="194" t="e">
        <f>IF(BA$142="分類不明", 計算_基本取引表!BA36/計算_基本取引表!BA$133, 計算_投入係数表!BA36)</f>
        <v>#DIV/0!</v>
      </c>
      <c r="BB175" s="194" t="e">
        <f>IF(BB$142="分類不明", 計算_基本取引表!BB36/計算_基本取引表!BB$133, 計算_投入係数表!BB36)</f>
        <v>#DIV/0!</v>
      </c>
      <c r="BC175" s="194" t="e">
        <f>IF(BC$142="分類不明", 計算_基本取引表!BC36/計算_基本取引表!BC$133, 計算_投入係数表!BC36)</f>
        <v>#DIV/0!</v>
      </c>
      <c r="BD175" s="194" t="e">
        <f>IF(BD$142="分類不明", 計算_基本取引表!BD36/計算_基本取引表!BD$133, 計算_投入係数表!BD36)</f>
        <v>#DIV/0!</v>
      </c>
      <c r="BE175" s="194" t="e">
        <f>IF(BE$142="分類不明", 計算_基本取引表!BE36/計算_基本取引表!BE$133, 計算_投入係数表!BE36)</f>
        <v>#DIV/0!</v>
      </c>
      <c r="BF175" s="194" t="e">
        <f>IF(BF$142="分類不明", 計算_基本取引表!BF36/計算_基本取引表!BF$133, 計算_投入係数表!BF36)</f>
        <v>#DIV/0!</v>
      </c>
      <c r="BG175" s="194" t="e">
        <f>IF(BG$142="分類不明", 計算_基本取引表!BG36/計算_基本取引表!BG$133, 計算_投入係数表!BG36)</f>
        <v>#DIV/0!</v>
      </c>
      <c r="BH175" s="194" t="e">
        <f>IF(BH$142="分類不明", 計算_基本取引表!BH36/計算_基本取引表!BH$133, 計算_投入係数表!BH36)</f>
        <v>#DIV/0!</v>
      </c>
      <c r="BI175" s="194" t="e">
        <f>IF(BI$142="分類不明", 計算_基本取引表!BI36/計算_基本取引表!BI$133, 計算_投入係数表!BI36)</f>
        <v>#DIV/0!</v>
      </c>
      <c r="BJ175" s="194" t="e">
        <f>IF(BJ$142="分類不明", 計算_基本取引表!BJ36/計算_基本取引表!BJ$133, 計算_投入係数表!BJ36)</f>
        <v>#DIV/0!</v>
      </c>
      <c r="BK175" s="194" t="e">
        <f>IF(BK$142="分類不明", 計算_基本取引表!BK36/計算_基本取引表!BK$133, 計算_投入係数表!BK36)</f>
        <v>#DIV/0!</v>
      </c>
      <c r="BL175" s="194" t="e">
        <f>IF(BL$142="分類不明", 計算_基本取引表!BL36/計算_基本取引表!BL$133, 計算_投入係数表!BL36)</f>
        <v>#DIV/0!</v>
      </c>
      <c r="BM175" s="194" t="e">
        <f>IF(BM$142="分類不明", 計算_基本取引表!BM36/計算_基本取引表!BM$133, 計算_投入係数表!BM36)</f>
        <v>#DIV/0!</v>
      </c>
      <c r="BN175" s="194" t="e">
        <f>IF(BN$142="分類不明", 計算_基本取引表!BN36/計算_基本取引表!BN$133, 計算_投入係数表!BN36)</f>
        <v>#DIV/0!</v>
      </c>
      <c r="BO175" s="194" t="e">
        <f>IF(BO$142="分類不明", 計算_基本取引表!BO36/計算_基本取引表!BO$133, 計算_投入係数表!BO36)</f>
        <v>#DIV/0!</v>
      </c>
      <c r="BP175" s="194" t="e">
        <f>IF(BP$142="分類不明", 計算_基本取引表!BP36/計算_基本取引表!BP$133, 計算_投入係数表!BP36)</f>
        <v>#DIV/0!</v>
      </c>
      <c r="BQ175" s="194" t="e">
        <f>IF(BQ$142="分類不明", 計算_基本取引表!BQ36/計算_基本取引表!BQ$133, 計算_投入係数表!BQ36)</f>
        <v>#DIV/0!</v>
      </c>
      <c r="BR175" s="194" t="e">
        <f>IF(BR$142="分類不明", 計算_基本取引表!BR36/計算_基本取引表!BR$133, 計算_投入係数表!BR36)</f>
        <v>#DIV/0!</v>
      </c>
      <c r="BS175" s="194" t="e">
        <f>IF(BS$142="分類不明", 計算_基本取引表!BS36/計算_基本取引表!BS$133, 計算_投入係数表!BS36)</f>
        <v>#DIV/0!</v>
      </c>
      <c r="BT175" s="194" t="e">
        <f>IF(BT$142="分類不明", 計算_基本取引表!BT36/計算_基本取引表!BT$133, 計算_投入係数表!BT36)</f>
        <v>#DIV/0!</v>
      </c>
      <c r="BU175" s="194" t="e">
        <f>IF(BU$142="分類不明", 計算_基本取引表!BU36/計算_基本取引表!BU$133, 計算_投入係数表!BU36)</f>
        <v>#DIV/0!</v>
      </c>
      <c r="BV175" s="194" t="e">
        <f>IF(BV$142="分類不明", 計算_基本取引表!BV36/計算_基本取引表!BV$133, 計算_投入係数表!BV36)</f>
        <v>#DIV/0!</v>
      </c>
      <c r="BW175" s="194" t="e">
        <f>IF(BW$142="分類不明", 計算_基本取引表!BW36/計算_基本取引表!BW$133, 計算_投入係数表!BW36)</f>
        <v>#DIV/0!</v>
      </c>
      <c r="BX175" s="194" t="e">
        <f>IF(BX$142="分類不明", 計算_基本取引表!BX36/計算_基本取引表!BX$133, 計算_投入係数表!BX36)</f>
        <v>#DIV/0!</v>
      </c>
      <c r="BY175" s="194" t="e">
        <f>IF(BY$142="分類不明", 計算_基本取引表!BY36/計算_基本取引表!BY$133, 計算_投入係数表!BY36)</f>
        <v>#DIV/0!</v>
      </c>
      <c r="BZ175" s="194" t="e">
        <f>IF(BZ$142="分類不明", 計算_基本取引表!BZ36/計算_基本取引表!BZ$133, 計算_投入係数表!BZ36)</f>
        <v>#DIV/0!</v>
      </c>
      <c r="CA175" s="194" t="e">
        <f>IF(CA$142="分類不明", 計算_基本取引表!CA36/計算_基本取引表!CA$133, 計算_投入係数表!CA36)</f>
        <v>#DIV/0!</v>
      </c>
      <c r="CB175" s="194" t="e">
        <f>IF(CB$142="分類不明", 計算_基本取引表!CB36/計算_基本取引表!CB$133, 計算_投入係数表!CB36)</f>
        <v>#DIV/0!</v>
      </c>
      <c r="CC175" s="194" t="e">
        <f>IF(CC$142="分類不明", 計算_基本取引表!CC36/計算_基本取引表!CC$133, 計算_投入係数表!CC36)</f>
        <v>#DIV/0!</v>
      </c>
      <c r="CD175" s="194" t="e">
        <f>IF(CD$142="分類不明", 計算_基本取引表!CD36/計算_基本取引表!CD$133, 計算_投入係数表!CD36)</f>
        <v>#DIV/0!</v>
      </c>
      <c r="CE175" s="194" t="e">
        <f>IF(CE$142="分類不明", 計算_基本取引表!CE36/計算_基本取引表!CE$133, 計算_投入係数表!CE36)</f>
        <v>#DIV/0!</v>
      </c>
      <c r="CF175" s="194" t="e">
        <f>IF(CF$142="分類不明", 計算_基本取引表!CF36/計算_基本取引表!CF$133, 計算_投入係数表!CF36)</f>
        <v>#DIV/0!</v>
      </c>
      <c r="CG175" s="194" t="e">
        <f>IF(CG$142="分類不明", 計算_基本取引表!CG36/計算_基本取引表!CG$133, 計算_投入係数表!CG36)</f>
        <v>#DIV/0!</v>
      </c>
      <c r="CH175" s="194" t="e">
        <f>IF(CH$142="分類不明", 計算_基本取引表!CH36/計算_基本取引表!CH$133, 計算_投入係数表!CH36)</f>
        <v>#DIV/0!</v>
      </c>
      <c r="CI175" s="194" t="e">
        <f>IF(CI$142="分類不明", 計算_基本取引表!CI36/計算_基本取引表!CI$133, 計算_投入係数表!CI36)</f>
        <v>#DIV/0!</v>
      </c>
      <c r="CJ175" s="194" t="e">
        <f>IF(CJ$142="分類不明", 計算_基本取引表!CJ36/計算_基本取引表!CJ$133, 計算_投入係数表!CJ36)</f>
        <v>#DIV/0!</v>
      </c>
      <c r="CK175" s="194" t="e">
        <f>IF(CK$142="分類不明", 計算_基本取引表!CK36/計算_基本取引表!CK$133, 計算_投入係数表!CK36)</f>
        <v>#DIV/0!</v>
      </c>
      <c r="CL175" s="194" t="e">
        <f>IF(CL$142="分類不明", 計算_基本取引表!CL36/計算_基本取引表!CL$133, 計算_投入係数表!CL36)</f>
        <v>#DIV/0!</v>
      </c>
      <c r="CM175" s="194" t="e">
        <f>IF(CM$142="分類不明", 計算_基本取引表!CM36/計算_基本取引表!CM$133, 計算_投入係数表!CM36)</f>
        <v>#DIV/0!</v>
      </c>
      <c r="CN175" s="194" t="e">
        <f>IF(CN$142="分類不明", 計算_基本取引表!CN36/計算_基本取引表!CN$133, 計算_投入係数表!CN36)</f>
        <v>#DIV/0!</v>
      </c>
      <c r="CO175" s="194" t="e">
        <f>IF(CO$142="分類不明", 計算_基本取引表!CO36/計算_基本取引表!CO$133, 計算_投入係数表!CO36)</f>
        <v>#DIV/0!</v>
      </c>
      <c r="CP175" s="194" t="e">
        <f>IF(CP$142="分類不明", 計算_基本取引表!CP36/計算_基本取引表!CP$133, 計算_投入係数表!CP36)</f>
        <v>#DIV/0!</v>
      </c>
      <c r="CQ175" s="194" t="e">
        <f>IF(CQ$142="分類不明", 計算_基本取引表!CQ36/計算_基本取引表!CQ$133, 計算_投入係数表!CQ36)</f>
        <v>#DIV/0!</v>
      </c>
      <c r="CR175" s="194" t="e">
        <f>IF(CR$142="分類不明", 計算_基本取引表!CR36/計算_基本取引表!CR$133, 計算_投入係数表!CR36)</f>
        <v>#DIV/0!</v>
      </c>
      <c r="CS175" s="194" t="e">
        <f>IF(CS$142="分類不明", 計算_基本取引表!CS36/計算_基本取引表!CS$133, 計算_投入係数表!CS36)</f>
        <v>#DIV/0!</v>
      </c>
      <c r="CT175" s="194" t="e">
        <f>IF(CT$142="分類不明", 計算_基本取引表!CT36/計算_基本取引表!CT$133, 計算_投入係数表!CT36)</f>
        <v>#DIV/0!</v>
      </c>
      <c r="CU175" s="194" t="e">
        <f>IF(CU$142="分類不明", 計算_基本取引表!CU36/計算_基本取引表!CU$133, 計算_投入係数表!CU36)</f>
        <v>#DIV/0!</v>
      </c>
      <c r="CV175" s="194" t="e">
        <f>IF(CV$142="分類不明", 計算_基本取引表!CV36/計算_基本取引表!CV$133, 計算_投入係数表!CV36)</f>
        <v>#DIV/0!</v>
      </c>
      <c r="CW175" s="194" t="e">
        <f>IF(CW$142="分類不明", 計算_基本取引表!CW36/計算_基本取引表!CW$133, 計算_投入係数表!CW36)</f>
        <v>#DIV/0!</v>
      </c>
      <c r="CX175" s="194" t="e">
        <f>IF(CX$142="分類不明", 計算_基本取引表!CX36/計算_基本取引表!CX$133, 計算_投入係数表!CX36)</f>
        <v>#DIV/0!</v>
      </c>
      <c r="CY175" s="194" t="e">
        <f>IF(CY$142="分類不明", 計算_基本取引表!CY36/計算_基本取引表!CY$133, 計算_投入係数表!CY36)</f>
        <v>#DIV/0!</v>
      </c>
      <c r="CZ175" s="194" t="e">
        <f>IF(CZ$142="分類不明", 計算_基本取引表!CZ36/計算_基本取引表!CZ$133, 計算_投入係数表!CZ36)</f>
        <v>#DIV/0!</v>
      </c>
      <c r="DA175" s="194" t="e">
        <f>IF(DA$142="分類不明", 計算_基本取引表!DA36/計算_基本取引表!DA$133, 計算_投入係数表!DA36)</f>
        <v>#DIV/0!</v>
      </c>
      <c r="DB175" s="194" t="e">
        <f>IF(DB$142="分類不明", 計算_基本取引表!DB36/計算_基本取引表!DB$133, 計算_投入係数表!DB36)</f>
        <v>#DIV/0!</v>
      </c>
      <c r="DC175" s="194" t="e">
        <f>IF(DC$142="分類不明", 計算_基本取引表!DC36/計算_基本取引表!DC$133, 計算_投入係数表!DC36)</f>
        <v>#DIV/0!</v>
      </c>
      <c r="DD175" s="194" t="e">
        <f>IF(DD$142="分類不明", 計算_基本取引表!DD36/計算_基本取引表!DD$133, 計算_投入係数表!DD36)</f>
        <v>#DIV/0!</v>
      </c>
      <c r="DE175" s="194" t="e">
        <f>IF(DE$142="分類不明", 計算_基本取引表!DE36/計算_基本取引表!DE$133, 計算_投入係数表!DE36)</f>
        <v>#DIV/0!</v>
      </c>
      <c r="DF175" s="194" t="e">
        <f>IF(DF$142="分類不明", 計算_基本取引表!DF36/計算_基本取引表!DF$133, 計算_投入係数表!DF36)</f>
        <v>#DIV/0!</v>
      </c>
      <c r="DG175" s="194" t="e">
        <f>IF(DG$142="分類不明", 計算_基本取引表!DG36/計算_基本取引表!DG$133, 計算_投入係数表!DG36)</f>
        <v>#DIV/0!</v>
      </c>
      <c r="DH175" s="194" t="e">
        <f>IF(DH$142="分類不明", 計算_基本取引表!DH36/計算_基本取引表!DH$133, 計算_投入係数表!DH36)</f>
        <v>#DIV/0!</v>
      </c>
      <c r="DI175" s="194" t="e">
        <f>IF(DI$142="分類不明", 計算_基本取引表!DI36/計算_基本取引表!DI$133, 計算_投入係数表!DI36)</f>
        <v>#DIV/0!</v>
      </c>
      <c r="DJ175" s="194" t="e">
        <f>IF(DJ$142="分類不明", 計算_基本取引表!DJ36/計算_基本取引表!DJ$133, 計算_投入係数表!DJ36)</f>
        <v>#DIV/0!</v>
      </c>
      <c r="DK175" s="194" t="e">
        <f>IF(DK$142="分類不明", 計算_基本取引表!DK36/計算_基本取引表!DK$133, 計算_投入係数表!DK36)</f>
        <v>#DIV/0!</v>
      </c>
      <c r="DL175" s="194" t="e">
        <f>IF(DL$142="分類不明", 計算_基本取引表!DL36/計算_基本取引表!DL$133, 計算_投入係数表!DL36)</f>
        <v>#DIV/0!</v>
      </c>
      <c r="DM175" s="194" t="e">
        <f>IF(DM$142="分類不明", 計算_基本取引表!DM36/計算_基本取引表!DM$133, 計算_投入係数表!DM36)</f>
        <v>#DIV/0!</v>
      </c>
      <c r="DN175" s="194" t="e">
        <f>IF(DN$142="分類不明", 計算_基本取引表!DN36/計算_基本取引表!DN$133, 計算_投入係数表!DN36)</f>
        <v>#DIV/0!</v>
      </c>
      <c r="DO175" s="194" t="e">
        <f>IF(DO$142="分類不明", 計算_基本取引表!DO36/計算_基本取引表!DO$133, 計算_投入係数表!DO36)</f>
        <v>#DIV/0!</v>
      </c>
      <c r="DP175" s="194" t="e">
        <f>IF(DP$142="分類不明", 計算_基本取引表!DP36/計算_基本取引表!DP$133, 計算_投入係数表!DP36)</f>
        <v>#DIV/0!</v>
      </c>
      <c r="DQ175" s="194" t="e">
        <f>IF(DQ$142="分類不明", 計算_基本取引表!DQ36/計算_基本取引表!DQ$133, 計算_投入係数表!DQ36)</f>
        <v>#DIV/0!</v>
      </c>
      <c r="DR175" s="194" t="e">
        <f>IF(DR$142="分類不明", 計算_基本取引表!DR36/計算_基本取引表!DR$133, 計算_投入係数表!DR36)</f>
        <v>#DIV/0!</v>
      </c>
      <c r="DS175" s="194" t="e">
        <f>IF(DS$142="分類不明", 計算_基本取引表!DS36/計算_基本取引表!DS$133, 計算_投入係数表!DS36)</f>
        <v>#DIV/0!</v>
      </c>
      <c r="DT175" s="23">
        <f ca="1">計算_基本取引表!DT36/計算_基本取引表!DT$133</f>
        <v>0</v>
      </c>
    </row>
    <row r="176" spans="2:124" x14ac:dyDescent="0.25">
      <c r="B176" s="53">
        <v>34</v>
      </c>
      <c r="C176" s="192" t="str">
        <v>-</v>
      </c>
      <c r="D176" s="193">
        <f>IF(D$142="分類不明", 計算_基本取引表!D37/計算_基本取引表!D$133, 計算_投入係数表!D37)</f>
        <v>0</v>
      </c>
      <c r="E176" s="194">
        <f>IF(E$142="分類不明", 計算_基本取引表!E37/計算_基本取引表!E$133, 計算_投入係数表!E37)</f>
        <v>0</v>
      </c>
      <c r="F176" s="194">
        <f>IF(F$142="分類不明", 計算_基本取引表!F37/計算_基本取引表!F$133, 計算_投入係数表!F37)</f>
        <v>0</v>
      </c>
      <c r="G176" s="194">
        <f>IF(G$142="分類不明", 計算_基本取引表!G37/計算_基本取引表!G$133, 計算_投入係数表!G37)</f>
        <v>0</v>
      </c>
      <c r="H176" s="194">
        <f>IF(H$142="分類不明", 計算_基本取引表!H37/計算_基本取引表!H$133, 計算_投入係数表!H37)</f>
        <v>0</v>
      </c>
      <c r="I176" s="194">
        <f>IF(I$142="分類不明", 計算_基本取引表!I37/計算_基本取引表!I$133, 計算_投入係数表!I37)</f>
        <v>0</v>
      </c>
      <c r="J176" s="194">
        <f>IF(J$142="分類不明", 計算_基本取引表!J37/計算_基本取引表!J$133, 計算_投入係数表!J37)</f>
        <v>0</v>
      </c>
      <c r="K176" s="194">
        <f>IF(K$142="分類不明", 計算_基本取引表!K37/計算_基本取引表!K$133, 計算_投入係数表!K37)</f>
        <v>0</v>
      </c>
      <c r="L176" s="194">
        <f>IF(L$142="分類不明", 計算_基本取引表!L37/計算_基本取引表!L$133, 計算_投入係数表!L37)</f>
        <v>0</v>
      </c>
      <c r="M176" s="194">
        <f>IF(M$142="分類不明", 計算_基本取引表!M37/計算_基本取引表!M$133, 計算_投入係数表!M37)</f>
        <v>0</v>
      </c>
      <c r="N176" s="194">
        <f>IF(N$142="分類不明", 計算_基本取引表!N37/計算_基本取引表!N$133, 計算_投入係数表!N37)</f>
        <v>0</v>
      </c>
      <c r="O176" s="194">
        <f>IF(O$142="分類不明", 計算_基本取引表!O37/計算_基本取引表!O$133, 計算_投入係数表!O37)</f>
        <v>0</v>
      </c>
      <c r="P176" s="194" t="e">
        <f ca="1">IF(P$142="分類不明", 計算_基本取引表!P37/計算_基本取引表!P$133, 計算_投入係数表!P37)</f>
        <v>#DIV/0!</v>
      </c>
      <c r="Q176" s="194" t="e">
        <f>IF(Q$142="分類不明", 計算_基本取引表!Q37/計算_基本取引表!Q$133, 計算_投入係数表!Q37)</f>
        <v>#DIV/0!</v>
      </c>
      <c r="R176" s="194" t="e">
        <f>IF(R$142="分類不明", 計算_基本取引表!R37/計算_基本取引表!R$133, 計算_投入係数表!R37)</f>
        <v>#DIV/0!</v>
      </c>
      <c r="S176" s="194" t="e">
        <f>IF(S$142="分類不明", 計算_基本取引表!S37/計算_基本取引表!S$133, 計算_投入係数表!S37)</f>
        <v>#DIV/0!</v>
      </c>
      <c r="T176" s="194" t="e">
        <f>IF(T$142="分類不明", 計算_基本取引表!T37/計算_基本取引表!T$133, 計算_投入係数表!T37)</f>
        <v>#DIV/0!</v>
      </c>
      <c r="U176" s="194" t="e">
        <f>IF(U$142="分類不明", 計算_基本取引表!U37/計算_基本取引表!U$133, 計算_投入係数表!U37)</f>
        <v>#DIV/0!</v>
      </c>
      <c r="V176" s="194" t="e">
        <f>IF(V$142="分類不明", 計算_基本取引表!V37/計算_基本取引表!V$133, 計算_投入係数表!V37)</f>
        <v>#DIV/0!</v>
      </c>
      <c r="W176" s="194" t="e">
        <f>IF(W$142="分類不明", 計算_基本取引表!W37/計算_基本取引表!W$133, 計算_投入係数表!W37)</f>
        <v>#DIV/0!</v>
      </c>
      <c r="X176" s="194" t="e">
        <f>IF(X$142="分類不明", 計算_基本取引表!X37/計算_基本取引表!X$133, 計算_投入係数表!X37)</f>
        <v>#DIV/0!</v>
      </c>
      <c r="Y176" s="194" t="e">
        <f>IF(Y$142="分類不明", 計算_基本取引表!Y37/計算_基本取引表!Y$133, 計算_投入係数表!Y37)</f>
        <v>#DIV/0!</v>
      </c>
      <c r="Z176" s="194" t="e">
        <f>IF(Z$142="分類不明", 計算_基本取引表!Z37/計算_基本取引表!Z$133, 計算_投入係数表!Z37)</f>
        <v>#DIV/0!</v>
      </c>
      <c r="AA176" s="194" t="e">
        <f>IF(AA$142="分類不明", 計算_基本取引表!AA37/計算_基本取引表!AA$133, 計算_投入係数表!AA37)</f>
        <v>#DIV/0!</v>
      </c>
      <c r="AB176" s="194" t="e">
        <f>IF(AB$142="分類不明", 計算_基本取引表!AB37/計算_基本取引表!AB$133, 計算_投入係数表!AB37)</f>
        <v>#DIV/0!</v>
      </c>
      <c r="AC176" s="194" t="e">
        <f>IF(AC$142="分類不明", 計算_基本取引表!AC37/計算_基本取引表!AC$133, 計算_投入係数表!AC37)</f>
        <v>#DIV/0!</v>
      </c>
      <c r="AD176" s="194" t="e">
        <f>IF(AD$142="分類不明", 計算_基本取引表!AD37/計算_基本取引表!AD$133, 計算_投入係数表!AD37)</f>
        <v>#DIV/0!</v>
      </c>
      <c r="AE176" s="194" t="e">
        <f>IF(AE$142="分類不明", 計算_基本取引表!AE37/計算_基本取引表!AE$133, 計算_投入係数表!AE37)</f>
        <v>#DIV/0!</v>
      </c>
      <c r="AF176" s="194" t="e">
        <f>IF(AF$142="分類不明", 計算_基本取引表!AF37/計算_基本取引表!AF$133, 計算_投入係数表!AF37)</f>
        <v>#DIV/0!</v>
      </c>
      <c r="AG176" s="194" t="e">
        <f>IF(AG$142="分類不明", 計算_基本取引表!AG37/計算_基本取引表!AG$133, 計算_投入係数表!AG37)</f>
        <v>#DIV/0!</v>
      </c>
      <c r="AH176" s="194" t="e">
        <f>IF(AH$142="分類不明", 計算_基本取引表!AH37/計算_基本取引表!AH$133, 計算_投入係数表!AH37)</f>
        <v>#DIV/0!</v>
      </c>
      <c r="AI176" s="194" t="e">
        <f>IF(AI$142="分類不明", 計算_基本取引表!AI37/計算_基本取引表!AI$133, 計算_投入係数表!AI37)</f>
        <v>#DIV/0!</v>
      </c>
      <c r="AJ176" s="194" t="e">
        <f>IF(AJ$142="分類不明", 計算_基本取引表!AJ37/計算_基本取引表!AJ$133, 計算_投入係数表!AJ37)</f>
        <v>#DIV/0!</v>
      </c>
      <c r="AK176" s="194" t="e">
        <f>IF(AK$142="分類不明", 計算_基本取引表!AK37/計算_基本取引表!AK$133, 計算_投入係数表!AK37)</f>
        <v>#DIV/0!</v>
      </c>
      <c r="AL176" s="194" t="e">
        <f>IF(AL$142="分類不明", 計算_基本取引表!AL37/計算_基本取引表!AL$133, 計算_投入係数表!AL37)</f>
        <v>#DIV/0!</v>
      </c>
      <c r="AM176" s="194" t="e">
        <f>IF(AM$142="分類不明", 計算_基本取引表!AM37/計算_基本取引表!AM$133, 計算_投入係数表!AM37)</f>
        <v>#DIV/0!</v>
      </c>
      <c r="AN176" s="194" t="e">
        <f>IF(AN$142="分類不明", 計算_基本取引表!AN37/計算_基本取引表!AN$133, 計算_投入係数表!AN37)</f>
        <v>#DIV/0!</v>
      </c>
      <c r="AO176" s="194" t="e">
        <f>IF(AO$142="分類不明", 計算_基本取引表!AO37/計算_基本取引表!AO$133, 計算_投入係数表!AO37)</f>
        <v>#DIV/0!</v>
      </c>
      <c r="AP176" s="194" t="e">
        <f>IF(AP$142="分類不明", 計算_基本取引表!AP37/計算_基本取引表!AP$133, 計算_投入係数表!AP37)</f>
        <v>#DIV/0!</v>
      </c>
      <c r="AQ176" s="194" t="e">
        <f>IF(AQ$142="分類不明", 計算_基本取引表!AQ37/計算_基本取引表!AQ$133, 計算_投入係数表!AQ37)</f>
        <v>#DIV/0!</v>
      </c>
      <c r="AR176" s="194" t="e">
        <f>IF(AR$142="分類不明", 計算_基本取引表!AR37/計算_基本取引表!AR$133, 計算_投入係数表!AR37)</f>
        <v>#DIV/0!</v>
      </c>
      <c r="AS176" s="194" t="e">
        <f>IF(AS$142="分類不明", 計算_基本取引表!AS37/計算_基本取引表!AS$133, 計算_投入係数表!AS37)</f>
        <v>#DIV/0!</v>
      </c>
      <c r="AT176" s="194" t="e">
        <f>IF(AT$142="分類不明", 計算_基本取引表!AT37/計算_基本取引表!AT$133, 計算_投入係数表!AT37)</f>
        <v>#DIV/0!</v>
      </c>
      <c r="AU176" s="194" t="e">
        <f>IF(AU$142="分類不明", 計算_基本取引表!AU37/計算_基本取引表!AU$133, 計算_投入係数表!AU37)</f>
        <v>#DIV/0!</v>
      </c>
      <c r="AV176" s="194" t="e">
        <f>IF(AV$142="分類不明", 計算_基本取引表!AV37/計算_基本取引表!AV$133, 計算_投入係数表!AV37)</f>
        <v>#DIV/0!</v>
      </c>
      <c r="AW176" s="194" t="e">
        <f>IF(AW$142="分類不明", 計算_基本取引表!AW37/計算_基本取引表!AW$133, 計算_投入係数表!AW37)</f>
        <v>#DIV/0!</v>
      </c>
      <c r="AX176" s="194" t="e">
        <f>IF(AX$142="分類不明", 計算_基本取引表!AX37/計算_基本取引表!AX$133, 計算_投入係数表!AX37)</f>
        <v>#DIV/0!</v>
      </c>
      <c r="AY176" s="194" t="e">
        <f>IF(AY$142="分類不明", 計算_基本取引表!AY37/計算_基本取引表!AY$133, 計算_投入係数表!AY37)</f>
        <v>#DIV/0!</v>
      </c>
      <c r="AZ176" s="194" t="e">
        <f>IF(AZ$142="分類不明", 計算_基本取引表!AZ37/計算_基本取引表!AZ$133, 計算_投入係数表!AZ37)</f>
        <v>#DIV/0!</v>
      </c>
      <c r="BA176" s="194" t="e">
        <f>IF(BA$142="分類不明", 計算_基本取引表!BA37/計算_基本取引表!BA$133, 計算_投入係数表!BA37)</f>
        <v>#DIV/0!</v>
      </c>
      <c r="BB176" s="194" t="e">
        <f>IF(BB$142="分類不明", 計算_基本取引表!BB37/計算_基本取引表!BB$133, 計算_投入係数表!BB37)</f>
        <v>#DIV/0!</v>
      </c>
      <c r="BC176" s="194" t="e">
        <f>IF(BC$142="分類不明", 計算_基本取引表!BC37/計算_基本取引表!BC$133, 計算_投入係数表!BC37)</f>
        <v>#DIV/0!</v>
      </c>
      <c r="BD176" s="194" t="e">
        <f>IF(BD$142="分類不明", 計算_基本取引表!BD37/計算_基本取引表!BD$133, 計算_投入係数表!BD37)</f>
        <v>#DIV/0!</v>
      </c>
      <c r="BE176" s="194" t="e">
        <f>IF(BE$142="分類不明", 計算_基本取引表!BE37/計算_基本取引表!BE$133, 計算_投入係数表!BE37)</f>
        <v>#DIV/0!</v>
      </c>
      <c r="BF176" s="194" t="e">
        <f>IF(BF$142="分類不明", 計算_基本取引表!BF37/計算_基本取引表!BF$133, 計算_投入係数表!BF37)</f>
        <v>#DIV/0!</v>
      </c>
      <c r="BG176" s="194" t="e">
        <f>IF(BG$142="分類不明", 計算_基本取引表!BG37/計算_基本取引表!BG$133, 計算_投入係数表!BG37)</f>
        <v>#DIV/0!</v>
      </c>
      <c r="BH176" s="194" t="e">
        <f>IF(BH$142="分類不明", 計算_基本取引表!BH37/計算_基本取引表!BH$133, 計算_投入係数表!BH37)</f>
        <v>#DIV/0!</v>
      </c>
      <c r="BI176" s="194" t="e">
        <f>IF(BI$142="分類不明", 計算_基本取引表!BI37/計算_基本取引表!BI$133, 計算_投入係数表!BI37)</f>
        <v>#DIV/0!</v>
      </c>
      <c r="BJ176" s="194" t="e">
        <f>IF(BJ$142="分類不明", 計算_基本取引表!BJ37/計算_基本取引表!BJ$133, 計算_投入係数表!BJ37)</f>
        <v>#DIV/0!</v>
      </c>
      <c r="BK176" s="194" t="e">
        <f>IF(BK$142="分類不明", 計算_基本取引表!BK37/計算_基本取引表!BK$133, 計算_投入係数表!BK37)</f>
        <v>#DIV/0!</v>
      </c>
      <c r="BL176" s="194" t="e">
        <f>IF(BL$142="分類不明", 計算_基本取引表!BL37/計算_基本取引表!BL$133, 計算_投入係数表!BL37)</f>
        <v>#DIV/0!</v>
      </c>
      <c r="BM176" s="194" t="e">
        <f>IF(BM$142="分類不明", 計算_基本取引表!BM37/計算_基本取引表!BM$133, 計算_投入係数表!BM37)</f>
        <v>#DIV/0!</v>
      </c>
      <c r="BN176" s="194" t="e">
        <f>IF(BN$142="分類不明", 計算_基本取引表!BN37/計算_基本取引表!BN$133, 計算_投入係数表!BN37)</f>
        <v>#DIV/0!</v>
      </c>
      <c r="BO176" s="194" t="e">
        <f>IF(BO$142="分類不明", 計算_基本取引表!BO37/計算_基本取引表!BO$133, 計算_投入係数表!BO37)</f>
        <v>#DIV/0!</v>
      </c>
      <c r="BP176" s="194" t="e">
        <f>IF(BP$142="分類不明", 計算_基本取引表!BP37/計算_基本取引表!BP$133, 計算_投入係数表!BP37)</f>
        <v>#DIV/0!</v>
      </c>
      <c r="BQ176" s="194" t="e">
        <f>IF(BQ$142="分類不明", 計算_基本取引表!BQ37/計算_基本取引表!BQ$133, 計算_投入係数表!BQ37)</f>
        <v>#DIV/0!</v>
      </c>
      <c r="BR176" s="194" t="e">
        <f>IF(BR$142="分類不明", 計算_基本取引表!BR37/計算_基本取引表!BR$133, 計算_投入係数表!BR37)</f>
        <v>#DIV/0!</v>
      </c>
      <c r="BS176" s="194" t="e">
        <f>IF(BS$142="分類不明", 計算_基本取引表!BS37/計算_基本取引表!BS$133, 計算_投入係数表!BS37)</f>
        <v>#DIV/0!</v>
      </c>
      <c r="BT176" s="194" t="e">
        <f>IF(BT$142="分類不明", 計算_基本取引表!BT37/計算_基本取引表!BT$133, 計算_投入係数表!BT37)</f>
        <v>#DIV/0!</v>
      </c>
      <c r="BU176" s="194" t="e">
        <f>IF(BU$142="分類不明", 計算_基本取引表!BU37/計算_基本取引表!BU$133, 計算_投入係数表!BU37)</f>
        <v>#DIV/0!</v>
      </c>
      <c r="BV176" s="194" t="e">
        <f>IF(BV$142="分類不明", 計算_基本取引表!BV37/計算_基本取引表!BV$133, 計算_投入係数表!BV37)</f>
        <v>#DIV/0!</v>
      </c>
      <c r="BW176" s="194" t="e">
        <f>IF(BW$142="分類不明", 計算_基本取引表!BW37/計算_基本取引表!BW$133, 計算_投入係数表!BW37)</f>
        <v>#DIV/0!</v>
      </c>
      <c r="BX176" s="194" t="e">
        <f>IF(BX$142="分類不明", 計算_基本取引表!BX37/計算_基本取引表!BX$133, 計算_投入係数表!BX37)</f>
        <v>#DIV/0!</v>
      </c>
      <c r="BY176" s="194" t="e">
        <f>IF(BY$142="分類不明", 計算_基本取引表!BY37/計算_基本取引表!BY$133, 計算_投入係数表!BY37)</f>
        <v>#DIV/0!</v>
      </c>
      <c r="BZ176" s="194" t="e">
        <f>IF(BZ$142="分類不明", 計算_基本取引表!BZ37/計算_基本取引表!BZ$133, 計算_投入係数表!BZ37)</f>
        <v>#DIV/0!</v>
      </c>
      <c r="CA176" s="194" t="e">
        <f>IF(CA$142="分類不明", 計算_基本取引表!CA37/計算_基本取引表!CA$133, 計算_投入係数表!CA37)</f>
        <v>#DIV/0!</v>
      </c>
      <c r="CB176" s="194" t="e">
        <f>IF(CB$142="分類不明", 計算_基本取引表!CB37/計算_基本取引表!CB$133, 計算_投入係数表!CB37)</f>
        <v>#DIV/0!</v>
      </c>
      <c r="CC176" s="194" t="e">
        <f>IF(CC$142="分類不明", 計算_基本取引表!CC37/計算_基本取引表!CC$133, 計算_投入係数表!CC37)</f>
        <v>#DIV/0!</v>
      </c>
      <c r="CD176" s="194" t="e">
        <f>IF(CD$142="分類不明", 計算_基本取引表!CD37/計算_基本取引表!CD$133, 計算_投入係数表!CD37)</f>
        <v>#DIV/0!</v>
      </c>
      <c r="CE176" s="194" t="e">
        <f>IF(CE$142="分類不明", 計算_基本取引表!CE37/計算_基本取引表!CE$133, 計算_投入係数表!CE37)</f>
        <v>#DIV/0!</v>
      </c>
      <c r="CF176" s="194" t="e">
        <f>IF(CF$142="分類不明", 計算_基本取引表!CF37/計算_基本取引表!CF$133, 計算_投入係数表!CF37)</f>
        <v>#DIV/0!</v>
      </c>
      <c r="CG176" s="194" t="e">
        <f>IF(CG$142="分類不明", 計算_基本取引表!CG37/計算_基本取引表!CG$133, 計算_投入係数表!CG37)</f>
        <v>#DIV/0!</v>
      </c>
      <c r="CH176" s="194" t="e">
        <f>IF(CH$142="分類不明", 計算_基本取引表!CH37/計算_基本取引表!CH$133, 計算_投入係数表!CH37)</f>
        <v>#DIV/0!</v>
      </c>
      <c r="CI176" s="194" t="e">
        <f>IF(CI$142="分類不明", 計算_基本取引表!CI37/計算_基本取引表!CI$133, 計算_投入係数表!CI37)</f>
        <v>#DIV/0!</v>
      </c>
      <c r="CJ176" s="194" t="e">
        <f>IF(CJ$142="分類不明", 計算_基本取引表!CJ37/計算_基本取引表!CJ$133, 計算_投入係数表!CJ37)</f>
        <v>#DIV/0!</v>
      </c>
      <c r="CK176" s="194" t="e">
        <f>IF(CK$142="分類不明", 計算_基本取引表!CK37/計算_基本取引表!CK$133, 計算_投入係数表!CK37)</f>
        <v>#DIV/0!</v>
      </c>
      <c r="CL176" s="194" t="e">
        <f>IF(CL$142="分類不明", 計算_基本取引表!CL37/計算_基本取引表!CL$133, 計算_投入係数表!CL37)</f>
        <v>#DIV/0!</v>
      </c>
      <c r="CM176" s="194" t="e">
        <f>IF(CM$142="分類不明", 計算_基本取引表!CM37/計算_基本取引表!CM$133, 計算_投入係数表!CM37)</f>
        <v>#DIV/0!</v>
      </c>
      <c r="CN176" s="194" t="e">
        <f>IF(CN$142="分類不明", 計算_基本取引表!CN37/計算_基本取引表!CN$133, 計算_投入係数表!CN37)</f>
        <v>#DIV/0!</v>
      </c>
      <c r="CO176" s="194" t="e">
        <f>IF(CO$142="分類不明", 計算_基本取引表!CO37/計算_基本取引表!CO$133, 計算_投入係数表!CO37)</f>
        <v>#DIV/0!</v>
      </c>
      <c r="CP176" s="194" t="e">
        <f>IF(CP$142="分類不明", 計算_基本取引表!CP37/計算_基本取引表!CP$133, 計算_投入係数表!CP37)</f>
        <v>#DIV/0!</v>
      </c>
      <c r="CQ176" s="194" t="e">
        <f>IF(CQ$142="分類不明", 計算_基本取引表!CQ37/計算_基本取引表!CQ$133, 計算_投入係数表!CQ37)</f>
        <v>#DIV/0!</v>
      </c>
      <c r="CR176" s="194" t="e">
        <f>IF(CR$142="分類不明", 計算_基本取引表!CR37/計算_基本取引表!CR$133, 計算_投入係数表!CR37)</f>
        <v>#DIV/0!</v>
      </c>
      <c r="CS176" s="194" t="e">
        <f>IF(CS$142="分類不明", 計算_基本取引表!CS37/計算_基本取引表!CS$133, 計算_投入係数表!CS37)</f>
        <v>#DIV/0!</v>
      </c>
      <c r="CT176" s="194" t="e">
        <f>IF(CT$142="分類不明", 計算_基本取引表!CT37/計算_基本取引表!CT$133, 計算_投入係数表!CT37)</f>
        <v>#DIV/0!</v>
      </c>
      <c r="CU176" s="194" t="e">
        <f>IF(CU$142="分類不明", 計算_基本取引表!CU37/計算_基本取引表!CU$133, 計算_投入係数表!CU37)</f>
        <v>#DIV/0!</v>
      </c>
      <c r="CV176" s="194" t="e">
        <f>IF(CV$142="分類不明", 計算_基本取引表!CV37/計算_基本取引表!CV$133, 計算_投入係数表!CV37)</f>
        <v>#DIV/0!</v>
      </c>
      <c r="CW176" s="194" t="e">
        <f>IF(CW$142="分類不明", 計算_基本取引表!CW37/計算_基本取引表!CW$133, 計算_投入係数表!CW37)</f>
        <v>#DIV/0!</v>
      </c>
      <c r="CX176" s="194" t="e">
        <f>IF(CX$142="分類不明", 計算_基本取引表!CX37/計算_基本取引表!CX$133, 計算_投入係数表!CX37)</f>
        <v>#DIV/0!</v>
      </c>
      <c r="CY176" s="194" t="e">
        <f>IF(CY$142="分類不明", 計算_基本取引表!CY37/計算_基本取引表!CY$133, 計算_投入係数表!CY37)</f>
        <v>#DIV/0!</v>
      </c>
      <c r="CZ176" s="194" t="e">
        <f>IF(CZ$142="分類不明", 計算_基本取引表!CZ37/計算_基本取引表!CZ$133, 計算_投入係数表!CZ37)</f>
        <v>#DIV/0!</v>
      </c>
      <c r="DA176" s="194" t="e">
        <f>IF(DA$142="分類不明", 計算_基本取引表!DA37/計算_基本取引表!DA$133, 計算_投入係数表!DA37)</f>
        <v>#DIV/0!</v>
      </c>
      <c r="DB176" s="194" t="e">
        <f>IF(DB$142="分類不明", 計算_基本取引表!DB37/計算_基本取引表!DB$133, 計算_投入係数表!DB37)</f>
        <v>#DIV/0!</v>
      </c>
      <c r="DC176" s="194" t="e">
        <f>IF(DC$142="分類不明", 計算_基本取引表!DC37/計算_基本取引表!DC$133, 計算_投入係数表!DC37)</f>
        <v>#DIV/0!</v>
      </c>
      <c r="DD176" s="194" t="e">
        <f>IF(DD$142="分類不明", 計算_基本取引表!DD37/計算_基本取引表!DD$133, 計算_投入係数表!DD37)</f>
        <v>#DIV/0!</v>
      </c>
      <c r="DE176" s="194" t="e">
        <f>IF(DE$142="分類不明", 計算_基本取引表!DE37/計算_基本取引表!DE$133, 計算_投入係数表!DE37)</f>
        <v>#DIV/0!</v>
      </c>
      <c r="DF176" s="194" t="e">
        <f>IF(DF$142="分類不明", 計算_基本取引表!DF37/計算_基本取引表!DF$133, 計算_投入係数表!DF37)</f>
        <v>#DIV/0!</v>
      </c>
      <c r="DG176" s="194" t="e">
        <f>IF(DG$142="分類不明", 計算_基本取引表!DG37/計算_基本取引表!DG$133, 計算_投入係数表!DG37)</f>
        <v>#DIV/0!</v>
      </c>
      <c r="DH176" s="194" t="e">
        <f>IF(DH$142="分類不明", 計算_基本取引表!DH37/計算_基本取引表!DH$133, 計算_投入係数表!DH37)</f>
        <v>#DIV/0!</v>
      </c>
      <c r="DI176" s="194" t="e">
        <f>IF(DI$142="分類不明", 計算_基本取引表!DI37/計算_基本取引表!DI$133, 計算_投入係数表!DI37)</f>
        <v>#DIV/0!</v>
      </c>
      <c r="DJ176" s="194" t="e">
        <f>IF(DJ$142="分類不明", 計算_基本取引表!DJ37/計算_基本取引表!DJ$133, 計算_投入係数表!DJ37)</f>
        <v>#DIV/0!</v>
      </c>
      <c r="DK176" s="194" t="e">
        <f>IF(DK$142="分類不明", 計算_基本取引表!DK37/計算_基本取引表!DK$133, 計算_投入係数表!DK37)</f>
        <v>#DIV/0!</v>
      </c>
      <c r="DL176" s="194" t="e">
        <f>IF(DL$142="分類不明", 計算_基本取引表!DL37/計算_基本取引表!DL$133, 計算_投入係数表!DL37)</f>
        <v>#DIV/0!</v>
      </c>
      <c r="DM176" s="194" t="e">
        <f>IF(DM$142="分類不明", 計算_基本取引表!DM37/計算_基本取引表!DM$133, 計算_投入係数表!DM37)</f>
        <v>#DIV/0!</v>
      </c>
      <c r="DN176" s="194" t="e">
        <f>IF(DN$142="分類不明", 計算_基本取引表!DN37/計算_基本取引表!DN$133, 計算_投入係数表!DN37)</f>
        <v>#DIV/0!</v>
      </c>
      <c r="DO176" s="194" t="e">
        <f>IF(DO$142="分類不明", 計算_基本取引表!DO37/計算_基本取引表!DO$133, 計算_投入係数表!DO37)</f>
        <v>#DIV/0!</v>
      </c>
      <c r="DP176" s="194" t="e">
        <f>IF(DP$142="分類不明", 計算_基本取引表!DP37/計算_基本取引表!DP$133, 計算_投入係数表!DP37)</f>
        <v>#DIV/0!</v>
      </c>
      <c r="DQ176" s="194" t="e">
        <f>IF(DQ$142="分類不明", 計算_基本取引表!DQ37/計算_基本取引表!DQ$133, 計算_投入係数表!DQ37)</f>
        <v>#DIV/0!</v>
      </c>
      <c r="DR176" s="194" t="e">
        <f>IF(DR$142="分類不明", 計算_基本取引表!DR37/計算_基本取引表!DR$133, 計算_投入係数表!DR37)</f>
        <v>#DIV/0!</v>
      </c>
      <c r="DS176" s="194" t="e">
        <f>IF(DS$142="分類不明", 計算_基本取引表!DS37/計算_基本取引表!DS$133, 計算_投入係数表!DS37)</f>
        <v>#DIV/0!</v>
      </c>
      <c r="DT176" s="23">
        <f ca="1">計算_基本取引表!DT37/計算_基本取引表!DT$133</f>
        <v>0</v>
      </c>
    </row>
    <row r="177" spans="2:124" x14ac:dyDescent="0.25">
      <c r="B177" s="53">
        <v>35</v>
      </c>
      <c r="C177" s="192" t="str">
        <v>-</v>
      </c>
      <c r="D177" s="193">
        <f>IF(D$142="分類不明", 計算_基本取引表!D38/計算_基本取引表!D$133, 計算_投入係数表!D38)</f>
        <v>0</v>
      </c>
      <c r="E177" s="194">
        <f>IF(E$142="分類不明", 計算_基本取引表!E38/計算_基本取引表!E$133, 計算_投入係数表!E38)</f>
        <v>0</v>
      </c>
      <c r="F177" s="194">
        <f>IF(F$142="分類不明", 計算_基本取引表!F38/計算_基本取引表!F$133, 計算_投入係数表!F38)</f>
        <v>0</v>
      </c>
      <c r="G177" s="194">
        <f>IF(G$142="分類不明", 計算_基本取引表!G38/計算_基本取引表!G$133, 計算_投入係数表!G38)</f>
        <v>0</v>
      </c>
      <c r="H177" s="194">
        <f>IF(H$142="分類不明", 計算_基本取引表!H38/計算_基本取引表!H$133, 計算_投入係数表!H38)</f>
        <v>0</v>
      </c>
      <c r="I177" s="194">
        <f>IF(I$142="分類不明", 計算_基本取引表!I38/計算_基本取引表!I$133, 計算_投入係数表!I38)</f>
        <v>0</v>
      </c>
      <c r="J177" s="194">
        <f>IF(J$142="分類不明", 計算_基本取引表!J38/計算_基本取引表!J$133, 計算_投入係数表!J38)</f>
        <v>0</v>
      </c>
      <c r="K177" s="194">
        <f>IF(K$142="分類不明", 計算_基本取引表!K38/計算_基本取引表!K$133, 計算_投入係数表!K38)</f>
        <v>0</v>
      </c>
      <c r="L177" s="194">
        <f>IF(L$142="分類不明", 計算_基本取引表!L38/計算_基本取引表!L$133, 計算_投入係数表!L38)</f>
        <v>0</v>
      </c>
      <c r="M177" s="194">
        <f>IF(M$142="分類不明", 計算_基本取引表!M38/計算_基本取引表!M$133, 計算_投入係数表!M38)</f>
        <v>0</v>
      </c>
      <c r="N177" s="194">
        <f>IF(N$142="分類不明", 計算_基本取引表!N38/計算_基本取引表!N$133, 計算_投入係数表!N38)</f>
        <v>0</v>
      </c>
      <c r="O177" s="194">
        <f>IF(O$142="分類不明", 計算_基本取引表!O38/計算_基本取引表!O$133, 計算_投入係数表!O38)</f>
        <v>0</v>
      </c>
      <c r="P177" s="194" t="e">
        <f ca="1">IF(P$142="分類不明", 計算_基本取引表!P38/計算_基本取引表!P$133, 計算_投入係数表!P38)</f>
        <v>#DIV/0!</v>
      </c>
      <c r="Q177" s="194" t="e">
        <f>IF(Q$142="分類不明", 計算_基本取引表!Q38/計算_基本取引表!Q$133, 計算_投入係数表!Q38)</f>
        <v>#DIV/0!</v>
      </c>
      <c r="R177" s="194" t="e">
        <f>IF(R$142="分類不明", 計算_基本取引表!R38/計算_基本取引表!R$133, 計算_投入係数表!R38)</f>
        <v>#DIV/0!</v>
      </c>
      <c r="S177" s="194" t="e">
        <f>IF(S$142="分類不明", 計算_基本取引表!S38/計算_基本取引表!S$133, 計算_投入係数表!S38)</f>
        <v>#DIV/0!</v>
      </c>
      <c r="T177" s="194" t="e">
        <f>IF(T$142="分類不明", 計算_基本取引表!T38/計算_基本取引表!T$133, 計算_投入係数表!T38)</f>
        <v>#DIV/0!</v>
      </c>
      <c r="U177" s="194" t="e">
        <f>IF(U$142="分類不明", 計算_基本取引表!U38/計算_基本取引表!U$133, 計算_投入係数表!U38)</f>
        <v>#DIV/0!</v>
      </c>
      <c r="V177" s="194" t="e">
        <f>IF(V$142="分類不明", 計算_基本取引表!V38/計算_基本取引表!V$133, 計算_投入係数表!V38)</f>
        <v>#DIV/0!</v>
      </c>
      <c r="W177" s="194" t="e">
        <f>IF(W$142="分類不明", 計算_基本取引表!W38/計算_基本取引表!W$133, 計算_投入係数表!W38)</f>
        <v>#DIV/0!</v>
      </c>
      <c r="X177" s="194" t="e">
        <f>IF(X$142="分類不明", 計算_基本取引表!X38/計算_基本取引表!X$133, 計算_投入係数表!X38)</f>
        <v>#DIV/0!</v>
      </c>
      <c r="Y177" s="194" t="e">
        <f>IF(Y$142="分類不明", 計算_基本取引表!Y38/計算_基本取引表!Y$133, 計算_投入係数表!Y38)</f>
        <v>#DIV/0!</v>
      </c>
      <c r="Z177" s="194" t="e">
        <f>IF(Z$142="分類不明", 計算_基本取引表!Z38/計算_基本取引表!Z$133, 計算_投入係数表!Z38)</f>
        <v>#DIV/0!</v>
      </c>
      <c r="AA177" s="194" t="e">
        <f>IF(AA$142="分類不明", 計算_基本取引表!AA38/計算_基本取引表!AA$133, 計算_投入係数表!AA38)</f>
        <v>#DIV/0!</v>
      </c>
      <c r="AB177" s="194" t="e">
        <f>IF(AB$142="分類不明", 計算_基本取引表!AB38/計算_基本取引表!AB$133, 計算_投入係数表!AB38)</f>
        <v>#DIV/0!</v>
      </c>
      <c r="AC177" s="194" t="e">
        <f>IF(AC$142="分類不明", 計算_基本取引表!AC38/計算_基本取引表!AC$133, 計算_投入係数表!AC38)</f>
        <v>#DIV/0!</v>
      </c>
      <c r="AD177" s="194" t="e">
        <f>IF(AD$142="分類不明", 計算_基本取引表!AD38/計算_基本取引表!AD$133, 計算_投入係数表!AD38)</f>
        <v>#DIV/0!</v>
      </c>
      <c r="AE177" s="194" t="e">
        <f>IF(AE$142="分類不明", 計算_基本取引表!AE38/計算_基本取引表!AE$133, 計算_投入係数表!AE38)</f>
        <v>#DIV/0!</v>
      </c>
      <c r="AF177" s="194" t="e">
        <f>IF(AF$142="分類不明", 計算_基本取引表!AF38/計算_基本取引表!AF$133, 計算_投入係数表!AF38)</f>
        <v>#DIV/0!</v>
      </c>
      <c r="AG177" s="194" t="e">
        <f>IF(AG$142="分類不明", 計算_基本取引表!AG38/計算_基本取引表!AG$133, 計算_投入係数表!AG38)</f>
        <v>#DIV/0!</v>
      </c>
      <c r="AH177" s="194" t="e">
        <f>IF(AH$142="分類不明", 計算_基本取引表!AH38/計算_基本取引表!AH$133, 計算_投入係数表!AH38)</f>
        <v>#DIV/0!</v>
      </c>
      <c r="AI177" s="194" t="e">
        <f>IF(AI$142="分類不明", 計算_基本取引表!AI38/計算_基本取引表!AI$133, 計算_投入係数表!AI38)</f>
        <v>#DIV/0!</v>
      </c>
      <c r="AJ177" s="194" t="e">
        <f>IF(AJ$142="分類不明", 計算_基本取引表!AJ38/計算_基本取引表!AJ$133, 計算_投入係数表!AJ38)</f>
        <v>#DIV/0!</v>
      </c>
      <c r="AK177" s="194" t="e">
        <f>IF(AK$142="分類不明", 計算_基本取引表!AK38/計算_基本取引表!AK$133, 計算_投入係数表!AK38)</f>
        <v>#DIV/0!</v>
      </c>
      <c r="AL177" s="194" t="e">
        <f>IF(AL$142="分類不明", 計算_基本取引表!AL38/計算_基本取引表!AL$133, 計算_投入係数表!AL38)</f>
        <v>#DIV/0!</v>
      </c>
      <c r="AM177" s="194" t="e">
        <f>IF(AM$142="分類不明", 計算_基本取引表!AM38/計算_基本取引表!AM$133, 計算_投入係数表!AM38)</f>
        <v>#DIV/0!</v>
      </c>
      <c r="AN177" s="194" t="e">
        <f>IF(AN$142="分類不明", 計算_基本取引表!AN38/計算_基本取引表!AN$133, 計算_投入係数表!AN38)</f>
        <v>#DIV/0!</v>
      </c>
      <c r="AO177" s="194" t="e">
        <f>IF(AO$142="分類不明", 計算_基本取引表!AO38/計算_基本取引表!AO$133, 計算_投入係数表!AO38)</f>
        <v>#DIV/0!</v>
      </c>
      <c r="AP177" s="194" t="e">
        <f>IF(AP$142="分類不明", 計算_基本取引表!AP38/計算_基本取引表!AP$133, 計算_投入係数表!AP38)</f>
        <v>#DIV/0!</v>
      </c>
      <c r="AQ177" s="194" t="e">
        <f>IF(AQ$142="分類不明", 計算_基本取引表!AQ38/計算_基本取引表!AQ$133, 計算_投入係数表!AQ38)</f>
        <v>#DIV/0!</v>
      </c>
      <c r="AR177" s="194" t="e">
        <f>IF(AR$142="分類不明", 計算_基本取引表!AR38/計算_基本取引表!AR$133, 計算_投入係数表!AR38)</f>
        <v>#DIV/0!</v>
      </c>
      <c r="AS177" s="194" t="e">
        <f>IF(AS$142="分類不明", 計算_基本取引表!AS38/計算_基本取引表!AS$133, 計算_投入係数表!AS38)</f>
        <v>#DIV/0!</v>
      </c>
      <c r="AT177" s="194" t="e">
        <f>IF(AT$142="分類不明", 計算_基本取引表!AT38/計算_基本取引表!AT$133, 計算_投入係数表!AT38)</f>
        <v>#DIV/0!</v>
      </c>
      <c r="AU177" s="194" t="e">
        <f>IF(AU$142="分類不明", 計算_基本取引表!AU38/計算_基本取引表!AU$133, 計算_投入係数表!AU38)</f>
        <v>#DIV/0!</v>
      </c>
      <c r="AV177" s="194" t="e">
        <f>IF(AV$142="分類不明", 計算_基本取引表!AV38/計算_基本取引表!AV$133, 計算_投入係数表!AV38)</f>
        <v>#DIV/0!</v>
      </c>
      <c r="AW177" s="194" t="e">
        <f>IF(AW$142="分類不明", 計算_基本取引表!AW38/計算_基本取引表!AW$133, 計算_投入係数表!AW38)</f>
        <v>#DIV/0!</v>
      </c>
      <c r="AX177" s="194" t="e">
        <f>IF(AX$142="分類不明", 計算_基本取引表!AX38/計算_基本取引表!AX$133, 計算_投入係数表!AX38)</f>
        <v>#DIV/0!</v>
      </c>
      <c r="AY177" s="194" t="e">
        <f>IF(AY$142="分類不明", 計算_基本取引表!AY38/計算_基本取引表!AY$133, 計算_投入係数表!AY38)</f>
        <v>#DIV/0!</v>
      </c>
      <c r="AZ177" s="194" t="e">
        <f>IF(AZ$142="分類不明", 計算_基本取引表!AZ38/計算_基本取引表!AZ$133, 計算_投入係数表!AZ38)</f>
        <v>#DIV/0!</v>
      </c>
      <c r="BA177" s="194" t="e">
        <f>IF(BA$142="分類不明", 計算_基本取引表!BA38/計算_基本取引表!BA$133, 計算_投入係数表!BA38)</f>
        <v>#DIV/0!</v>
      </c>
      <c r="BB177" s="194" t="e">
        <f>IF(BB$142="分類不明", 計算_基本取引表!BB38/計算_基本取引表!BB$133, 計算_投入係数表!BB38)</f>
        <v>#DIV/0!</v>
      </c>
      <c r="BC177" s="194" t="e">
        <f>IF(BC$142="分類不明", 計算_基本取引表!BC38/計算_基本取引表!BC$133, 計算_投入係数表!BC38)</f>
        <v>#DIV/0!</v>
      </c>
      <c r="BD177" s="194" t="e">
        <f>IF(BD$142="分類不明", 計算_基本取引表!BD38/計算_基本取引表!BD$133, 計算_投入係数表!BD38)</f>
        <v>#DIV/0!</v>
      </c>
      <c r="BE177" s="194" t="e">
        <f>IF(BE$142="分類不明", 計算_基本取引表!BE38/計算_基本取引表!BE$133, 計算_投入係数表!BE38)</f>
        <v>#DIV/0!</v>
      </c>
      <c r="BF177" s="194" t="e">
        <f>IF(BF$142="分類不明", 計算_基本取引表!BF38/計算_基本取引表!BF$133, 計算_投入係数表!BF38)</f>
        <v>#DIV/0!</v>
      </c>
      <c r="BG177" s="194" t="e">
        <f>IF(BG$142="分類不明", 計算_基本取引表!BG38/計算_基本取引表!BG$133, 計算_投入係数表!BG38)</f>
        <v>#DIV/0!</v>
      </c>
      <c r="BH177" s="194" t="e">
        <f>IF(BH$142="分類不明", 計算_基本取引表!BH38/計算_基本取引表!BH$133, 計算_投入係数表!BH38)</f>
        <v>#DIV/0!</v>
      </c>
      <c r="BI177" s="194" t="e">
        <f>IF(BI$142="分類不明", 計算_基本取引表!BI38/計算_基本取引表!BI$133, 計算_投入係数表!BI38)</f>
        <v>#DIV/0!</v>
      </c>
      <c r="BJ177" s="194" t="e">
        <f>IF(BJ$142="分類不明", 計算_基本取引表!BJ38/計算_基本取引表!BJ$133, 計算_投入係数表!BJ38)</f>
        <v>#DIV/0!</v>
      </c>
      <c r="BK177" s="194" t="e">
        <f>IF(BK$142="分類不明", 計算_基本取引表!BK38/計算_基本取引表!BK$133, 計算_投入係数表!BK38)</f>
        <v>#DIV/0!</v>
      </c>
      <c r="BL177" s="194" t="e">
        <f>IF(BL$142="分類不明", 計算_基本取引表!BL38/計算_基本取引表!BL$133, 計算_投入係数表!BL38)</f>
        <v>#DIV/0!</v>
      </c>
      <c r="BM177" s="194" t="e">
        <f>IF(BM$142="分類不明", 計算_基本取引表!BM38/計算_基本取引表!BM$133, 計算_投入係数表!BM38)</f>
        <v>#DIV/0!</v>
      </c>
      <c r="BN177" s="194" t="e">
        <f>IF(BN$142="分類不明", 計算_基本取引表!BN38/計算_基本取引表!BN$133, 計算_投入係数表!BN38)</f>
        <v>#DIV/0!</v>
      </c>
      <c r="BO177" s="194" t="e">
        <f>IF(BO$142="分類不明", 計算_基本取引表!BO38/計算_基本取引表!BO$133, 計算_投入係数表!BO38)</f>
        <v>#DIV/0!</v>
      </c>
      <c r="BP177" s="194" t="e">
        <f>IF(BP$142="分類不明", 計算_基本取引表!BP38/計算_基本取引表!BP$133, 計算_投入係数表!BP38)</f>
        <v>#DIV/0!</v>
      </c>
      <c r="BQ177" s="194" t="e">
        <f>IF(BQ$142="分類不明", 計算_基本取引表!BQ38/計算_基本取引表!BQ$133, 計算_投入係数表!BQ38)</f>
        <v>#DIV/0!</v>
      </c>
      <c r="BR177" s="194" t="e">
        <f>IF(BR$142="分類不明", 計算_基本取引表!BR38/計算_基本取引表!BR$133, 計算_投入係数表!BR38)</f>
        <v>#DIV/0!</v>
      </c>
      <c r="BS177" s="194" t="e">
        <f>IF(BS$142="分類不明", 計算_基本取引表!BS38/計算_基本取引表!BS$133, 計算_投入係数表!BS38)</f>
        <v>#DIV/0!</v>
      </c>
      <c r="BT177" s="194" t="e">
        <f>IF(BT$142="分類不明", 計算_基本取引表!BT38/計算_基本取引表!BT$133, 計算_投入係数表!BT38)</f>
        <v>#DIV/0!</v>
      </c>
      <c r="BU177" s="194" t="e">
        <f>IF(BU$142="分類不明", 計算_基本取引表!BU38/計算_基本取引表!BU$133, 計算_投入係数表!BU38)</f>
        <v>#DIV/0!</v>
      </c>
      <c r="BV177" s="194" t="e">
        <f>IF(BV$142="分類不明", 計算_基本取引表!BV38/計算_基本取引表!BV$133, 計算_投入係数表!BV38)</f>
        <v>#DIV/0!</v>
      </c>
      <c r="BW177" s="194" t="e">
        <f>IF(BW$142="分類不明", 計算_基本取引表!BW38/計算_基本取引表!BW$133, 計算_投入係数表!BW38)</f>
        <v>#DIV/0!</v>
      </c>
      <c r="BX177" s="194" t="e">
        <f>IF(BX$142="分類不明", 計算_基本取引表!BX38/計算_基本取引表!BX$133, 計算_投入係数表!BX38)</f>
        <v>#DIV/0!</v>
      </c>
      <c r="BY177" s="194" t="e">
        <f>IF(BY$142="分類不明", 計算_基本取引表!BY38/計算_基本取引表!BY$133, 計算_投入係数表!BY38)</f>
        <v>#DIV/0!</v>
      </c>
      <c r="BZ177" s="194" t="e">
        <f>IF(BZ$142="分類不明", 計算_基本取引表!BZ38/計算_基本取引表!BZ$133, 計算_投入係数表!BZ38)</f>
        <v>#DIV/0!</v>
      </c>
      <c r="CA177" s="194" t="e">
        <f>IF(CA$142="分類不明", 計算_基本取引表!CA38/計算_基本取引表!CA$133, 計算_投入係数表!CA38)</f>
        <v>#DIV/0!</v>
      </c>
      <c r="CB177" s="194" t="e">
        <f>IF(CB$142="分類不明", 計算_基本取引表!CB38/計算_基本取引表!CB$133, 計算_投入係数表!CB38)</f>
        <v>#DIV/0!</v>
      </c>
      <c r="CC177" s="194" t="e">
        <f>IF(CC$142="分類不明", 計算_基本取引表!CC38/計算_基本取引表!CC$133, 計算_投入係数表!CC38)</f>
        <v>#DIV/0!</v>
      </c>
      <c r="CD177" s="194" t="e">
        <f>IF(CD$142="分類不明", 計算_基本取引表!CD38/計算_基本取引表!CD$133, 計算_投入係数表!CD38)</f>
        <v>#DIV/0!</v>
      </c>
      <c r="CE177" s="194" t="e">
        <f>IF(CE$142="分類不明", 計算_基本取引表!CE38/計算_基本取引表!CE$133, 計算_投入係数表!CE38)</f>
        <v>#DIV/0!</v>
      </c>
      <c r="CF177" s="194" t="e">
        <f>IF(CF$142="分類不明", 計算_基本取引表!CF38/計算_基本取引表!CF$133, 計算_投入係数表!CF38)</f>
        <v>#DIV/0!</v>
      </c>
      <c r="CG177" s="194" t="e">
        <f>IF(CG$142="分類不明", 計算_基本取引表!CG38/計算_基本取引表!CG$133, 計算_投入係数表!CG38)</f>
        <v>#DIV/0!</v>
      </c>
      <c r="CH177" s="194" t="e">
        <f>IF(CH$142="分類不明", 計算_基本取引表!CH38/計算_基本取引表!CH$133, 計算_投入係数表!CH38)</f>
        <v>#DIV/0!</v>
      </c>
      <c r="CI177" s="194" t="e">
        <f>IF(CI$142="分類不明", 計算_基本取引表!CI38/計算_基本取引表!CI$133, 計算_投入係数表!CI38)</f>
        <v>#DIV/0!</v>
      </c>
      <c r="CJ177" s="194" t="e">
        <f>IF(CJ$142="分類不明", 計算_基本取引表!CJ38/計算_基本取引表!CJ$133, 計算_投入係数表!CJ38)</f>
        <v>#DIV/0!</v>
      </c>
      <c r="CK177" s="194" t="e">
        <f>IF(CK$142="分類不明", 計算_基本取引表!CK38/計算_基本取引表!CK$133, 計算_投入係数表!CK38)</f>
        <v>#DIV/0!</v>
      </c>
      <c r="CL177" s="194" t="e">
        <f>IF(CL$142="分類不明", 計算_基本取引表!CL38/計算_基本取引表!CL$133, 計算_投入係数表!CL38)</f>
        <v>#DIV/0!</v>
      </c>
      <c r="CM177" s="194" t="e">
        <f>IF(CM$142="分類不明", 計算_基本取引表!CM38/計算_基本取引表!CM$133, 計算_投入係数表!CM38)</f>
        <v>#DIV/0!</v>
      </c>
      <c r="CN177" s="194" t="e">
        <f>IF(CN$142="分類不明", 計算_基本取引表!CN38/計算_基本取引表!CN$133, 計算_投入係数表!CN38)</f>
        <v>#DIV/0!</v>
      </c>
      <c r="CO177" s="194" t="e">
        <f>IF(CO$142="分類不明", 計算_基本取引表!CO38/計算_基本取引表!CO$133, 計算_投入係数表!CO38)</f>
        <v>#DIV/0!</v>
      </c>
      <c r="CP177" s="194" t="e">
        <f>IF(CP$142="分類不明", 計算_基本取引表!CP38/計算_基本取引表!CP$133, 計算_投入係数表!CP38)</f>
        <v>#DIV/0!</v>
      </c>
      <c r="CQ177" s="194" t="e">
        <f>IF(CQ$142="分類不明", 計算_基本取引表!CQ38/計算_基本取引表!CQ$133, 計算_投入係数表!CQ38)</f>
        <v>#DIV/0!</v>
      </c>
      <c r="CR177" s="194" t="e">
        <f>IF(CR$142="分類不明", 計算_基本取引表!CR38/計算_基本取引表!CR$133, 計算_投入係数表!CR38)</f>
        <v>#DIV/0!</v>
      </c>
      <c r="CS177" s="194" t="e">
        <f>IF(CS$142="分類不明", 計算_基本取引表!CS38/計算_基本取引表!CS$133, 計算_投入係数表!CS38)</f>
        <v>#DIV/0!</v>
      </c>
      <c r="CT177" s="194" t="e">
        <f>IF(CT$142="分類不明", 計算_基本取引表!CT38/計算_基本取引表!CT$133, 計算_投入係数表!CT38)</f>
        <v>#DIV/0!</v>
      </c>
      <c r="CU177" s="194" t="e">
        <f>IF(CU$142="分類不明", 計算_基本取引表!CU38/計算_基本取引表!CU$133, 計算_投入係数表!CU38)</f>
        <v>#DIV/0!</v>
      </c>
      <c r="CV177" s="194" t="e">
        <f>IF(CV$142="分類不明", 計算_基本取引表!CV38/計算_基本取引表!CV$133, 計算_投入係数表!CV38)</f>
        <v>#DIV/0!</v>
      </c>
      <c r="CW177" s="194" t="e">
        <f>IF(CW$142="分類不明", 計算_基本取引表!CW38/計算_基本取引表!CW$133, 計算_投入係数表!CW38)</f>
        <v>#DIV/0!</v>
      </c>
      <c r="CX177" s="194" t="e">
        <f>IF(CX$142="分類不明", 計算_基本取引表!CX38/計算_基本取引表!CX$133, 計算_投入係数表!CX38)</f>
        <v>#DIV/0!</v>
      </c>
      <c r="CY177" s="194" t="e">
        <f>IF(CY$142="分類不明", 計算_基本取引表!CY38/計算_基本取引表!CY$133, 計算_投入係数表!CY38)</f>
        <v>#DIV/0!</v>
      </c>
      <c r="CZ177" s="194" t="e">
        <f>IF(CZ$142="分類不明", 計算_基本取引表!CZ38/計算_基本取引表!CZ$133, 計算_投入係数表!CZ38)</f>
        <v>#DIV/0!</v>
      </c>
      <c r="DA177" s="194" t="e">
        <f>IF(DA$142="分類不明", 計算_基本取引表!DA38/計算_基本取引表!DA$133, 計算_投入係数表!DA38)</f>
        <v>#DIV/0!</v>
      </c>
      <c r="DB177" s="194" t="e">
        <f>IF(DB$142="分類不明", 計算_基本取引表!DB38/計算_基本取引表!DB$133, 計算_投入係数表!DB38)</f>
        <v>#DIV/0!</v>
      </c>
      <c r="DC177" s="194" t="e">
        <f>IF(DC$142="分類不明", 計算_基本取引表!DC38/計算_基本取引表!DC$133, 計算_投入係数表!DC38)</f>
        <v>#DIV/0!</v>
      </c>
      <c r="DD177" s="194" t="e">
        <f>IF(DD$142="分類不明", 計算_基本取引表!DD38/計算_基本取引表!DD$133, 計算_投入係数表!DD38)</f>
        <v>#DIV/0!</v>
      </c>
      <c r="DE177" s="194" t="e">
        <f>IF(DE$142="分類不明", 計算_基本取引表!DE38/計算_基本取引表!DE$133, 計算_投入係数表!DE38)</f>
        <v>#DIV/0!</v>
      </c>
      <c r="DF177" s="194" t="e">
        <f>IF(DF$142="分類不明", 計算_基本取引表!DF38/計算_基本取引表!DF$133, 計算_投入係数表!DF38)</f>
        <v>#DIV/0!</v>
      </c>
      <c r="DG177" s="194" t="e">
        <f>IF(DG$142="分類不明", 計算_基本取引表!DG38/計算_基本取引表!DG$133, 計算_投入係数表!DG38)</f>
        <v>#DIV/0!</v>
      </c>
      <c r="DH177" s="194" t="e">
        <f>IF(DH$142="分類不明", 計算_基本取引表!DH38/計算_基本取引表!DH$133, 計算_投入係数表!DH38)</f>
        <v>#DIV/0!</v>
      </c>
      <c r="DI177" s="194" t="e">
        <f>IF(DI$142="分類不明", 計算_基本取引表!DI38/計算_基本取引表!DI$133, 計算_投入係数表!DI38)</f>
        <v>#DIV/0!</v>
      </c>
      <c r="DJ177" s="194" t="e">
        <f>IF(DJ$142="分類不明", 計算_基本取引表!DJ38/計算_基本取引表!DJ$133, 計算_投入係数表!DJ38)</f>
        <v>#DIV/0!</v>
      </c>
      <c r="DK177" s="194" t="e">
        <f>IF(DK$142="分類不明", 計算_基本取引表!DK38/計算_基本取引表!DK$133, 計算_投入係数表!DK38)</f>
        <v>#DIV/0!</v>
      </c>
      <c r="DL177" s="194" t="e">
        <f>IF(DL$142="分類不明", 計算_基本取引表!DL38/計算_基本取引表!DL$133, 計算_投入係数表!DL38)</f>
        <v>#DIV/0!</v>
      </c>
      <c r="DM177" s="194" t="e">
        <f>IF(DM$142="分類不明", 計算_基本取引表!DM38/計算_基本取引表!DM$133, 計算_投入係数表!DM38)</f>
        <v>#DIV/0!</v>
      </c>
      <c r="DN177" s="194" t="e">
        <f>IF(DN$142="分類不明", 計算_基本取引表!DN38/計算_基本取引表!DN$133, 計算_投入係数表!DN38)</f>
        <v>#DIV/0!</v>
      </c>
      <c r="DO177" s="194" t="e">
        <f>IF(DO$142="分類不明", 計算_基本取引表!DO38/計算_基本取引表!DO$133, 計算_投入係数表!DO38)</f>
        <v>#DIV/0!</v>
      </c>
      <c r="DP177" s="194" t="e">
        <f>IF(DP$142="分類不明", 計算_基本取引表!DP38/計算_基本取引表!DP$133, 計算_投入係数表!DP38)</f>
        <v>#DIV/0!</v>
      </c>
      <c r="DQ177" s="194" t="e">
        <f>IF(DQ$142="分類不明", 計算_基本取引表!DQ38/計算_基本取引表!DQ$133, 計算_投入係数表!DQ38)</f>
        <v>#DIV/0!</v>
      </c>
      <c r="DR177" s="194" t="e">
        <f>IF(DR$142="分類不明", 計算_基本取引表!DR38/計算_基本取引表!DR$133, 計算_投入係数表!DR38)</f>
        <v>#DIV/0!</v>
      </c>
      <c r="DS177" s="194" t="e">
        <f>IF(DS$142="分類不明", 計算_基本取引表!DS38/計算_基本取引表!DS$133, 計算_投入係数表!DS38)</f>
        <v>#DIV/0!</v>
      </c>
      <c r="DT177" s="23">
        <f ca="1">計算_基本取引表!DT38/計算_基本取引表!DT$133</f>
        <v>0</v>
      </c>
    </row>
    <row r="178" spans="2:124" x14ac:dyDescent="0.25">
      <c r="B178" s="53">
        <v>36</v>
      </c>
      <c r="C178" s="195" t="str">
        <v>-</v>
      </c>
      <c r="D178" s="196">
        <f>IF(D$142="分類不明", 計算_基本取引表!D39/計算_基本取引表!D$133, 計算_投入係数表!D39)</f>
        <v>0</v>
      </c>
      <c r="E178" s="197">
        <f>IF(E$142="分類不明", 計算_基本取引表!E39/計算_基本取引表!E$133, 計算_投入係数表!E39)</f>
        <v>0</v>
      </c>
      <c r="F178" s="197">
        <f>IF(F$142="分類不明", 計算_基本取引表!F39/計算_基本取引表!F$133, 計算_投入係数表!F39)</f>
        <v>0</v>
      </c>
      <c r="G178" s="197">
        <f>IF(G$142="分類不明", 計算_基本取引表!G39/計算_基本取引表!G$133, 計算_投入係数表!G39)</f>
        <v>0</v>
      </c>
      <c r="H178" s="197">
        <f>IF(H$142="分類不明", 計算_基本取引表!H39/計算_基本取引表!H$133, 計算_投入係数表!H39)</f>
        <v>0</v>
      </c>
      <c r="I178" s="197">
        <f>IF(I$142="分類不明", 計算_基本取引表!I39/計算_基本取引表!I$133, 計算_投入係数表!I39)</f>
        <v>0</v>
      </c>
      <c r="J178" s="197">
        <f>IF(J$142="分類不明", 計算_基本取引表!J39/計算_基本取引表!J$133, 計算_投入係数表!J39)</f>
        <v>0</v>
      </c>
      <c r="K178" s="197">
        <f>IF(K$142="分類不明", 計算_基本取引表!K39/計算_基本取引表!K$133, 計算_投入係数表!K39)</f>
        <v>0</v>
      </c>
      <c r="L178" s="197">
        <f>IF(L$142="分類不明", 計算_基本取引表!L39/計算_基本取引表!L$133, 計算_投入係数表!L39)</f>
        <v>0</v>
      </c>
      <c r="M178" s="197">
        <f>IF(M$142="分類不明", 計算_基本取引表!M39/計算_基本取引表!M$133, 計算_投入係数表!M39)</f>
        <v>0</v>
      </c>
      <c r="N178" s="197">
        <f>IF(N$142="分類不明", 計算_基本取引表!N39/計算_基本取引表!N$133, 計算_投入係数表!N39)</f>
        <v>0</v>
      </c>
      <c r="O178" s="197">
        <f>IF(O$142="分類不明", 計算_基本取引表!O39/計算_基本取引表!O$133, 計算_投入係数表!O39)</f>
        <v>0</v>
      </c>
      <c r="P178" s="197" t="e">
        <f ca="1">IF(P$142="分類不明", 計算_基本取引表!P39/計算_基本取引表!P$133, 計算_投入係数表!P39)</f>
        <v>#DIV/0!</v>
      </c>
      <c r="Q178" s="197" t="e">
        <f>IF(Q$142="分類不明", 計算_基本取引表!Q39/計算_基本取引表!Q$133, 計算_投入係数表!Q39)</f>
        <v>#DIV/0!</v>
      </c>
      <c r="R178" s="197" t="e">
        <f>IF(R$142="分類不明", 計算_基本取引表!R39/計算_基本取引表!R$133, 計算_投入係数表!R39)</f>
        <v>#DIV/0!</v>
      </c>
      <c r="S178" s="197" t="e">
        <f>IF(S$142="分類不明", 計算_基本取引表!S39/計算_基本取引表!S$133, 計算_投入係数表!S39)</f>
        <v>#DIV/0!</v>
      </c>
      <c r="T178" s="197" t="e">
        <f>IF(T$142="分類不明", 計算_基本取引表!T39/計算_基本取引表!T$133, 計算_投入係数表!T39)</f>
        <v>#DIV/0!</v>
      </c>
      <c r="U178" s="197" t="e">
        <f>IF(U$142="分類不明", 計算_基本取引表!U39/計算_基本取引表!U$133, 計算_投入係数表!U39)</f>
        <v>#DIV/0!</v>
      </c>
      <c r="V178" s="197" t="e">
        <f>IF(V$142="分類不明", 計算_基本取引表!V39/計算_基本取引表!V$133, 計算_投入係数表!V39)</f>
        <v>#DIV/0!</v>
      </c>
      <c r="W178" s="197" t="e">
        <f>IF(W$142="分類不明", 計算_基本取引表!W39/計算_基本取引表!W$133, 計算_投入係数表!W39)</f>
        <v>#DIV/0!</v>
      </c>
      <c r="X178" s="197" t="e">
        <f>IF(X$142="分類不明", 計算_基本取引表!X39/計算_基本取引表!X$133, 計算_投入係数表!X39)</f>
        <v>#DIV/0!</v>
      </c>
      <c r="Y178" s="197" t="e">
        <f>IF(Y$142="分類不明", 計算_基本取引表!Y39/計算_基本取引表!Y$133, 計算_投入係数表!Y39)</f>
        <v>#DIV/0!</v>
      </c>
      <c r="Z178" s="197" t="e">
        <f>IF(Z$142="分類不明", 計算_基本取引表!Z39/計算_基本取引表!Z$133, 計算_投入係数表!Z39)</f>
        <v>#DIV/0!</v>
      </c>
      <c r="AA178" s="197" t="e">
        <f>IF(AA$142="分類不明", 計算_基本取引表!AA39/計算_基本取引表!AA$133, 計算_投入係数表!AA39)</f>
        <v>#DIV/0!</v>
      </c>
      <c r="AB178" s="197" t="e">
        <f>IF(AB$142="分類不明", 計算_基本取引表!AB39/計算_基本取引表!AB$133, 計算_投入係数表!AB39)</f>
        <v>#DIV/0!</v>
      </c>
      <c r="AC178" s="197" t="e">
        <f>IF(AC$142="分類不明", 計算_基本取引表!AC39/計算_基本取引表!AC$133, 計算_投入係数表!AC39)</f>
        <v>#DIV/0!</v>
      </c>
      <c r="AD178" s="197" t="e">
        <f>IF(AD$142="分類不明", 計算_基本取引表!AD39/計算_基本取引表!AD$133, 計算_投入係数表!AD39)</f>
        <v>#DIV/0!</v>
      </c>
      <c r="AE178" s="197" t="e">
        <f>IF(AE$142="分類不明", 計算_基本取引表!AE39/計算_基本取引表!AE$133, 計算_投入係数表!AE39)</f>
        <v>#DIV/0!</v>
      </c>
      <c r="AF178" s="197" t="e">
        <f>IF(AF$142="分類不明", 計算_基本取引表!AF39/計算_基本取引表!AF$133, 計算_投入係数表!AF39)</f>
        <v>#DIV/0!</v>
      </c>
      <c r="AG178" s="197" t="e">
        <f>IF(AG$142="分類不明", 計算_基本取引表!AG39/計算_基本取引表!AG$133, 計算_投入係数表!AG39)</f>
        <v>#DIV/0!</v>
      </c>
      <c r="AH178" s="197" t="e">
        <f>IF(AH$142="分類不明", 計算_基本取引表!AH39/計算_基本取引表!AH$133, 計算_投入係数表!AH39)</f>
        <v>#DIV/0!</v>
      </c>
      <c r="AI178" s="197" t="e">
        <f>IF(AI$142="分類不明", 計算_基本取引表!AI39/計算_基本取引表!AI$133, 計算_投入係数表!AI39)</f>
        <v>#DIV/0!</v>
      </c>
      <c r="AJ178" s="197" t="e">
        <f>IF(AJ$142="分類不明", 計算_基本取引表!AJ39/計算_基本取引表!AJ$133, 計算_投入係数表!AJ39)</f>
        <v>#DIV/0!</v>
      </c>
      <c r="AK178" s="197" t="e">
        <f>IF(AK$142="分類不明", 計算_基本取引表!AK39/計算_基本取引表!AK$133, 計算_投入係数表!AK39)</f>
        <v>#DIV/0!</v>
      </c>
      <c r="AL178" s="197" t="e">
        <f>IF(AL$142="分類不明", 計算_基本取引表!AL39/計算_基本取引表!AL$133, 計算_投入係数表!AL39)</f>
        <v>#DIV/0!</v>
      </c>
      <c r="AM178" s="197" t="e">
        <f>IF(AM$142="分類不明", 計算_基本取引表!AM39/計算_基本取引表!AM$133, 計算_投入係数表!AM39)</f>
        <v>#DIV/0!</v>
      </c>
      <c r="AN178" s="197" t="e">
        <f>IF(AN$142="分類不明", 計算_基本取引表!AN39/計算_基本取引表!AN$133, 計算_投入係数表!AN39)</f>
        <v>#DIV/0!</v>
      </c>
      <c r="AO178" s="197" t="e">
        <f>IF(AO$142="分類不明", 計算_基本取引表!AO39/計算_基本取引表!AO$133, 計算_投入係数表!AO39)</f>
        <v>#DIV/0!</v>
      </c>
      <c r="AP178" s="197" t="e">
        <f>IF(AP$142="分類不明", 計算_基本取引表!AP39/計算_基本取引表!AP$133, 計算_投入係数表!AP39)</f>
        <v>#DIV/0!</v>
      </c>
      <c r="AQ178" s="197" t="e">
        <f>IF(AQ$142="分類不明", 計算_基本取引表!AQ39/計算_基本取引表!AQ$133, 計算_投入係数表!AQ39)</f>
        <v>#DIV/0!</v>
      </c>
      <c r="AR178" s="197" t="e">
        <f>IF(AR$142="分類不明", 計算_基本取引表!AR39/計算_基本取引表!AR$133, 計算_投入係数表!AR39)</f>
        <v>#DIV/0!</v>
      </c>
      <c r="AS178" s="197" t="e">
        <f>IF(AS$142="分類不明", 計算_基本取引表!AS39/計算_基本取引表!AS$133, 計算_投入係数表!AS39)</f>
        <v>#DIV/0!</v>
      </c>
      <c r="AT178" s="197" t="e">
        <f>IF(AT$142="分類不明", 計算_基本取引表!AT39/計算_基本取引表!AT$133, 計算_投入係数表!AT39)</f>
        <v>#DIV/0!</v>
      </c>
      <c r="AU178" s="197" t="e">
        <f>IF(AU$142="分類不明", 計算_基本取引表!AU39/計算_基本取引表!AU$133, 計算_投入係数表!AU39)</f>
        <v>#DIV/0!</v>
      </c>
      <c r="AV178" s="197" t="e">
        <f>IF(AV$142="分類不明", 計算_基本取引表!AV39/計算_基本取引表!AV$133, 計算_投入係数表!AV39)</f>
        <v>#DIV/0!</v>
      </c>
      <c r="AW178" s="197" t="e">
        <f>IF(AW$142="分類不明", 計算_基本取引表!AW39/計算_基本取引表!AW$133, 計算_投入係数表!AW39)</f>
        <v>#DIV/0!</v>
      </c>
      <c r="AX178" s="197" t="e">
        <f>IF(AX$142="分類不明", 計算_基本取引表!AX39/計算_基本取引表!AX$133, 計算_投入係数表!AX39)</f>
        <v>#DIV/0!</v>
      </c>
      <c r="AY178" s="197" t="e">
        <f>IF(AY$142="分類不明", 計算_基本取引表!AY39/計算_基本取引表!AY$133, 計算_投入係数表!AY39)</f>
        <v>#DIV/0!</v>
      </c>
      <c r="AZ178" s="197" t="e">
        <f>IF(AZ$142="分類不明", 計算_基本取引表!AZ39/計算_基本取引表!AZ$133, 計算_投入係数表!AZ39)</f>
        <v>#DIV/0!</v>
      </c>
      <c r="BA178" s="197" t="e">
        <f>IF(BA$142="分類不明", 計算_基本取引表!BA39/計算_基本取引表!BA$133, 計算_投入係数表!BA39)</f>
        <v>#DIV/0!</v>
      </c>
      <c r="BB178" s="197" t="e">
        <f>IF(BB$142="分類不明", 計算_基本取引表!BB39/計算_基本取引表!BB$133, 計算_投入係数表!BB39)</f>
        <v>#DIV/0!</v>
      </c>
      <c r="BC178" s="197" t="e">
        <f>IF(BC$142="分類不明", 計算_基本取引表!BC39/計算_基本取引表!BC$133, 計算_投入係数表!BC39)</f>
        <v>#DIV/0!</v>
      </c>
      <c r="BD178" s="197" t="e">
        <f>IF(BD$142="分類不明", 計算_基本取引表!BD39/計算_基本取引表!BD$133, 計算_投入係数表!BD39)</f>
        <v>#DIV/0!</v>
      </c>
      <c r="BE178" s="197" t="e">
        <f>IF(BE$142="分類不明", 計算_基本取引表!BE39/計算_基本取引表!BE$133, 計算_投入係数表!BE39)</f>
        <v>#DIV/0!</v>
      </c>
      <c r="BF178" s="197" t="e">
        <f>IF(BF$142="分類不明", 計算_基本取引表!BF39/計算_基本取引表!BF$133, 計算_投入係数表!BF39)</f>
        <v>#DIV/0!</v>
      </c>
      <c r="BG178" s="197" t="e">
        <f>IF(BG$142="分類不明", 計算_基本取引表!BG39/計算_基本取引表!BG$133, 計算_投入係数表!BG39)</f>
        <v>#DIV/0!</v>
      </c>
      <c r="BH178" s="197" t="e">
        <f>IF(BH$142="分類不明", 計算_基本取引表!BH39/計算_基本取引表!BH$133, 計算_投入係数表!BH39)</f>
        <v>#DIV/0!</v>
      </c>
      <c r="BI178" s="197" t="e">
        <f>IF(BI$142="分類不明", 計算_基本取引表!BI39/計算_基本取引表!BI$133, 計算_投入係数表!BI39)</f>
        <v>#DIV/0!</v>
      </c>
      <c r="BJ178" s="197" t="e">
        <f>IF(BJ$142="分類不明", 計算_基本取引表!BJ39/計算_基本取引表!BJ$133, 計算_投入係数表!BJ39)</f>
        <v>#DIV/0!</v>
      </c>
      <c r="BK178" s="197" t="e">
        <f>IF(BK$142="分類不明", 計算_基本取引表!BK39/計算_基本取引表!BK$133, 計算_投入係数表!BK39)</f>
        <v>#DIV/0!</v>
      </c>
      <c r="BL178" s="197" t="e">
        <f>IF(BL$142="分類不明", 計算_基本取引表!BL39/計算_基本取引表!BL$133, 計算_投入係数表!BL39)</f>
        <v>#DIV/0!</v>
      </c>
      <c r="BM178" s="197" t="e">
        <f>IF(BM$142="分類不明", 計算_基本取引表!BM39/計算_基本取引表!BM$133, 計算_投入係数表!BM39)</f>
        <v>#DIV/0!</v>
      </c>
      <c r="BN178" s="197" t="e">
        <f>IF(BN$142="分類不明", 計算_基本取引表!BN39/計算_基本取引表!BN$133, 計算_投入係数表!BN39)</f>
        <v>#DIV/0!</v>
      </c>
      <c r="BO178" s="197" t="e">
        <f>IF(BO$142="分類不明", 計算_基本取引表!BO39/計算_基本取引表!BO$133, 計算_投入係数表!BO39)</f>
        <v>#DIV/0!</v>
      </c>
      <c r="BP178" s="197" t="e">
        <f>IF(BP$142="分類不明", 計算_基本取引表!BP39/計算_基本取引表!BP$133, 計算_投入係数表!BP39)</f>
        <v>#DIV/0!</v>
      </c>
      <c r="BQ178" s="197" t="e">
        <f>IF(BQ$142="分類不明", 計算_基本取引表!BQ39/計算_基本取引表!BQ$133, 計算_投入係数表!BQ39)</f>
        <v>#DIV/0!</v>
      </c>
      <c r="BR178" s="197" t="e">
        <f>IF(BR$142="分類不明", 計算_基本取引表!BR39/計算_基本取引表!BR$133, 計算_投入係数表!BR39)</f>
        <v>#DIV/0!</v>
      </c>
      <c r="BS178" s="197" t="e">
        <f>IF(BS$142="分類不明", 計算_基本取引表!BS39/計算_基本取引表!BS$133, 計算_投入係数表!BS39)</f>
        <v>#DIV/0!</v>
      </c>
      <c r="BT178" s="197" t="e">
        <f>IF(BT$142="分類不明", 計算_基本取引表!BT39/計算_基本取引表!BT$133, 計算_投入係数表!BT39)</f>
        <v>#DIV/0!</v>
      </c>
      <c r="BU178" s="197" t="e">
        <f>IF(BU$142="分類不明", 計算_基本取引表!BU39/計算_基本取引表!BU$133, 計算_投入係数表!BU39)</f>
        <v>#DIV/0!</v>
      </c>
      <c r="BV178" s="197" t="e">
        <f>IF(BV$142="分類不明", 計算_基本取引表!BV39/計算_基本取引表!BV$133, 計算_投入係数表!BV39)</f>
        <v>#DIV/0!</v>
      </c>
      <c r="BW178" s="197" t="e">
        <f>IF(BW$142="分類不明", 計算_基本取引表!BW39/計算_基本取引表!BW$133, 計算_投入係数表!BW39)</f>
        <v>#DIV/0!</v>
      </c>
      <c r="BX178" s="197" t="e">
        <f>IF(BX$142="分類不明", 計算_基本取引表!BX39/計算_基本取引表!BX$133, 計算_投入係数表!BX39)</f>
        <v>#DIV/0!</v>
      </c>
      <c r="BY178" s="197" t="e">
        <f>IF(BY$142="分類不明", 計算_基本取引表!BY39/計算_基本取引表!BY$133, 計算_投入係数表!BY39)</f>
        <v>#DIV/0!</v>
      </c>
      <c r="BZ178" s="197" t="e">
        <f>IF(BZ$142="分類不明", 計算_基本取引表!BZ39/計算_基本取引表!BZ$133, 計算_投入係数表!BZ39)</f>
        <v>#DIV/0!</v>
      </c>
      <c r="CA178" s="197" t="e">
        <f>IF(CA$142="分類不明", 計算_基本取引表!CA39/計算_基本取引表!CA$133, 計算_投入係数表!CA39)</f>
        <v>#DIV/0!</v>
      </c>
      <c r="CB178" s="197" t="e">
        <f>IF(CB$142="分類不明", 計算_基本取引表!CB39/計算_基本取引表!CB$133, 計算_投入係数表!CB39)</f>
        <v>#DIV/0!</v>
      </c>
      <c r="CC178" s="197" t="e">
        <f>IF(CC$142="分類不明", 計算_基本取引表!CC39/計算_基本取引表!CC$133, 計算_投入係数表!CC39)</f>
        <v>#DIV/0!</v>
      </c>
      <c r="CD178" s="197" t="e">
        <f>IF(CD$142="分類不明", 計算_基本取引表!CD39/計算_基本取引表!CD$133, 計算_投入係数表!CD39)</f>
        <v>#DIV/0!</v>
      </c>
      <c r="CE178" s="197" t="e">
        <f>IF(CE$142="分類不明", 計算_基本取引表!CE39/計算_基本取引表!CE$133, 計算_投入係数表!CE39)</f>
        <v>#DIV/0!</v>
      </c>
      <c r="CF178" s="197" t="e">
        <f>IF(CF$142="分類不明", 計算_基本取引表!CF39/計算_基本取引表!CF$133, 計算_投入係数表!CF39)</f>
        <v>#DIV/0!</v>
      </c>
      <c r="CG178" s="197" t="e">
        <f>IF(CG$142="分類不明", 計算_基本取引表!CG39/計算_基本取引表!CG$133, 計算_投入係数表!CG39)</f>
        <v>#DIV/0!</v>
      </c>
      <c r="CH178" s="197" t="e">
        <f>IF(CH$142="分類不明", 計算_基本取引表!CH39/計算_基本取引表!CH$133, 計算_投入係数表!CH39)</f>
        <v>#DIV/0!</v>
      </c>
      <c r="CI178" s="197" t="e">
        <f>IF(CI$142="分類不明", 計算_基本取引表!CI39/計算_基本取引表!CI$133, 計算_投入係数表!CI39)</f>
        <v>#DIV/0!</v>
      </c>
      <c r="CJ178" s="197" t="e">
        <f>IF(CJ$142="分類不明", 計算_基本取引表!CJ39/計算_基本取引表!CJ$133, 計算_投入係数表!CJ39)</f>
        <v>#DIV/0!</v>
      </c>
      <c r="CK178" s="197" t="e">
        <f>IF(CK$142="分類不明", 計算_基本取引表!CK39/計算_基本取引表!CK$133, 計算_投入係数表!CK39)</f>
        <v>#DIV/0!</v>
      </c>
      <c r="CL178" s="197" t="e">
        <f>IF(CL$142="分類不明", 計算_基本取引表!CL39/計算_基本取引表!CL$133, 計算_投入係数表!CL39)</f>
        <v>#DIV/0!</v>
      </c>
      <c r="CM178" s="197" t="e">
        <f>IF(CM$142="分類不明", 計算_基本取引表!CM39/計算_基本取引表!CM$133, 計算_投入係数表!CM39)</f>
        <v>#DIV/0!</v>
      </c>
      <c r="CN178" s="197" t="e">
        <f>IF(CN$142="分類不明", 計算_基本取引表!CN39/計算_基本取引表!CN$133, 計算_投入係数表!CN39)</f>
        <v>#DIV/0!</v>
      </c>
      <c r="CO178" s="197" t="e">
        <f>IF(CO$142="分類不明", 計算_基本取引表!CO39/計算_基本取引表!CO$133, 計算_投入係数表!CO39)</f>
        <v>#DIV/0!</v>
      </c>
      <c r="CP178" s="197" t="e">
        <f>IF(CP$142="分類不明", 計算_基本取引表!CP39/計算_基本取引表!CP$133, 計算_投入係数表!CP39)</f>
        <v>#DIV/0!</v>
      </c>
      <c r="CQ178" s="197" t="e">
        <f>IF(CQ$142="分類不明", 計算_基本取引表!CQ39/計算_基本取引表!CQ$133, 計算_投入係数表!CQ39)</f>
        <v>#DIV/0!</v>
      </c>
      <c r="CR178" s="197" t="e">
        <f>IF(CR$142="分類不明", 計算_基本取引表!CR39/計算_基本取引表!CR$133, 計算_投入係数表!CR39)</f>
        <v>#DIV/0!</v>
      </c>
      <c r="CS178" s="197" t="e">
        <f>IF(CS$142="分類不明", 計算_基本取引表!CS39/計算_基本取引表!CS$133, 計算_投入係数表!CS39)</f>
        <v>#DIV/0!</v>
      </c>
      <c r="CT178" s="197" t="e">
        <f>IF(CT$142="分類不明", 計算_基本取引表!CT39/計算_基本取引表!CT$133, 計算_投入係数表!CT39)</f>
        <v>#DIV/0!</v>
      </c>
      <c r="CU178" s="197" t="e">
        <f>IF(CU$142="分類不明", 計算_基本取引表!CU39/計算_基本取引表!CU$133, 計算_投入係数表!CU39)</f>
        <v>#DIV/0!</v>
      </c>
      <c r="CV178" s="197" t="e">
        <f>IF(CV$142="分類不明", 計算_基本取引表!CV39/計算_基本取引表!CV$133, 計算_投入係数表!CV39)</f>
        <v>#DIV/0!</v>
      </c>
      <c r="CW178" s="197" t="e">
        <f>IF(CW$142="分類不明", 計算_基本取引表!CW39/計算_基本取引表!CW$133, 計算_投入係数表!CW39)</f>
        <v>#DIV/0!</v>
      </c>
      <c r="CX178" s="197" t="e">
        <f>IF(CX$142="分類不明", 計算_基本取引表!CX39/計算_基本取引表!CX$133, 計算_投入係数表!CX39)</f>
        <v>#DIV/0!</v>
      </c>
      <c r="CY178" s="197" t="e">
        <f>IF(CY$142="分類不明", 計算_基本取引表!CY39/計算_基本取引表!CY$133, 計算_投入係数表!CY39)</f>
        <v>#DIV/0!</v>
      </c>
      <c r="CZ178" s="197" t="e">
        <f>IF(CZ$142="分類不明", 計算_基本取引表!CZ39/計算_基本取引表!CZ$133, 計算_投入係数表!CZ39)</f>
        <v>#DIV/0!</v>
      </c>
      <c r="DA178" s="197" t="e">
        <f>IF(DA$142="分類不明", 計算_基本取引表!DA39/計算_基本取引表!DA$133, 計算_投入係数表!DA39)</f>
        <v>#DIV/0!</v>
      </c>
      <c r="DB178" s="197" t="e">
        <f>IF(DB$142="分類不明", 計算_基本取引表!DB39/計算_基本取引表!DB$133, 計算_投入係数表!DB39)</f>
        <v>#DIV/0!</v>
      </c>
      <c r="DC178" s="197" t="e">
        <f>IF(DC$142="分類不明", 計算_基本取引表!DC39/計算_基本取引表!DC$133, 計算_投入係数表!DC39)</f>
        <v>#DIV/0!</v>
      </c>
      <c r="DD178" s="197" t="e">
        <f>IF(DD$142="分類不明", 計算_基本取引表!DD39/計算_基本取引表!DD$133, 計算_投入係数表!DD39)</f>
        <v>#DIV/0!</v>
      </c>
      <c r="DE178" s="197" t="e">
        <f>IF(DE$142="分類不明", 計算_基本取引表!DE39/計算_基本取引表!DE$133, 計算_投入係数表!DE39)</f>
        <v>#DIV/0!</v>
      </c>
      <c r="DF178" s="197" t="e">
        <f>IF(DF$142="分類不明", 計算_基本取引表!DF39/計算_基本取引表!DF$133, 計算_投入係数表!DF39)</f>
        <v>#DIV/0!</v>
      </c>
      <c r="DG178" s="197" t="e">
        <f>IF(DG$142="分類不明", 計算_基本取引表!DG39/計算_基本取引表!DG$133, 計算_投入係数表!DG39)</f>
        <v>#DIV/0!</v>
      </c>
      <c r="DH178" s="197" t="e">
        <f>IF(DH$142="分類不明", 計算_基本取引表!DH39/計算_基本取引表!DH$133, 計算_投入係数表!DH39)</f>
        <v>#DIV/0!</v>
      </c>
      <c r="DI178" s="197" t="e">
        <f>IF(DI$142="分類不明", 計算_基本取引表!DI39/計算_基本取引表!DI$133, 計算_投入係数表!DI39)</f>
        <v>#DIV/0!</v>
      </c>
      <c r="DJ178" s="197" t="e">
        <f>IF(DJ$142="分類不明", 計算_基本取引表!DJ39/計算_基本取引表!DJ$133, 計算_投入係数表!DJ39)</f>
        <v>#DIV/0!</v>
      </c>
      <c r="DK178" s="197" t="e">
        <f>IF(DK$142="分類不明", 計算_基本取引表!DK39/計算_基本取引表!DK$133, 計算_投入係数表!DK39)</f>
        <v>#DIV/0!</v>
      </c>
      <c r="DL178" s="197" t="e">
        <f>IF(DL$142="分類不明", 計算_基本取引表!DL39/計算_基本取引表!DL$133, 計算_投入係数表!DL39)</f>
        <v>#DIV/0!</v>
      </c>
      <c r="DM178" s="197" t="e">
        <f>IF(DM$142="分類不明", 計算_基本取引表!DM39/計算_基本取引表!DM$133, 計算_投入係数表!DM39)</f>
        <v>#DIV/0!</v>
      </c>
      <c r="DN178" s="197" t="e">
        <f>IF(DN$142="分類不明", 計算_基本取引表!DN39/計算_基本取引表!DN$133, 計算_投入係数表!DN39)</f>
        <v>#DIV/0!</v>
      </c>
      <c r="DO178" s="197" t="e">
        <f>IF(DO$142="分類不明", 計算_基本取引表!DO39/計算_基本取引表!DO$133, 計算_投入係数表!DO39)</f>
        <v>#DIV/0!</v>
      </c>
      <c r="DP178" s="197" t="e">
        <f>IF(DP$142="分類不明", 計算_基本取引表!DP39/計算_基本取引表!DP$133, 計算_投入係数表!DP39)</f>
        <v>#DIV/0!</v>
      </c>
      <c r="DQ178" s="197" t="e">
        <f>IF(DQ$142="分類不明", 計算_基本取引表!DQ39/計算_基本取引表!DQ$133, 計算_投入係数表!DQ39)</f>
        <v>#DIV/0!</v>
      </c>
      <c r="DR178" s="197" t="e">
        <f>IF(DR$142="分類不明", 計算_基本取引表!DR39/計算_基本取引表!DR$133, 計算_投入係数表!DR39)</f>
        <v>#DIV/0!</v>
      </c>
      <c r="DS178" s="197" t="e">
        <f>IF(DS$142="分類不明", 計算_基本取引表!DS39/計算_基本取引表!DS$133, 計算_投入係数表!DS39)</f>
        <v>#DIV/0!</v>
      </c>
      <c r="DT178" s="24">
        <f ca="1">計算_基本取引表!DT39/計算_基本取引表!DT$133</f>
        <v>0</v>
      </c>
    </row>
    <row r="179" spans="2:124" x14ac:dyDescent="0.25">
      <c r="B179" s="53">
        <v>37</v>
      </c>
      <c r="C179" s="192" t="str">
        <v>-</v>
      </c>
      <c r="D179" s="193">
        <f>IF(D$142="分類不明", 計算_基本取引表!D40/計算_基本取引表!D$133, 計算_投入係数表!D40)</f>
        <v>0</v>
      </c>
      <c r="E179" s="194">
        <f>IF(E$142="分類不明", 計算_基本取引表!E40/計算_基本取引表!E$133, 計算_投入係数表!E40)</f>
        <v>0</v>
      </c>
      <c r="F179" s="194">
        <f>IF(F$142="分類不明", 計算_基本取引表!F40/計算_基本取引表!F$133, 計算_投入係数表!F40)</f>
        <v>0</v>
      </c>
      <c r="G179" s="194">
        <f>IF(G$142="分類不明", 計算_基本取引表!G40/計算_基本取引表!G$133, 計算_投入係数表!G40)</f>
        <v>0</v>
      </c>
      <c r="H179" s="194">
        <f>IF(H$142="分類不明", 計算_基本取引表!H40/計算_基本取引表!H$133, 計算_投入係数表!H40)</f>
        <v>0</v>
      </c>
      <c r="I179" s="194">
        <f>IF(I$142="分類不明", 計算_基本取引表!I40/計算_基本取引表!I$133, 計算_投入係数表!I40)</f>
        <v>0</v>
      </c>
      <c r="J179" s="194">
        <f>IF(J$142="分類不明", 計算_基本取引表!J40/計算_基本取引表!J$133, 計算_投入係数表!J40)</f>
        <v>0</v>
      </c>
      <c r="K179" s="194">
        <f>IF(K$142="分類不明", 計算_基本取引表!K40/計算_基本取引表!K$133, 計算_投入係数表!K40)</f>
        <v>0</v>
      </c>
      <c r="L179" s="194">
        <f>IF(L$142="分類不明", 計算_基本取引表!L40/計算_基本取引表!L$133, 計算_投入係数表!L40)</f>
        <v>0</v>
      </c>
      <c r="M179" s="194">
        <f>IF(M$142="分類不明", 計算_基本取引表!M40/計算_基本取引表!M$133, 計算_投入係数表!M40)</f>
        <v>0</v>
      </c>
      <c r="N179" s="194">
        <f>IF(N$142="分類不明", 計算_基本取引表!N40/計算_基本取引表!N$133, 計算_投入係数表!N40)</f>
        <v>0</v>
      </c>
      <c r="O179" s="194">
        <f>IF(O$142="分類不明", 計算_基本取引表!O40/計算_基本取引表!O$133, 計算_投入係数表!O40)</f>
        <v>0</v>
      </c>
      <c r="P179" s="194" t="e">
        <f ca="1">IF(P$142="分類不明", 計算_基本取引表!P40/計算_基本取引表!P$133, 計算_投入係数表!P40)</f>
        <v>#DIV/0!</v>
      </c>
      <c r="Q179" s="194" t="e">
        <f>IF(Q$142="分類不明", 計算_基本取引表!Q40/計算_基本取引表!Q$133, 計算_投入係数表!Q40)</f>
        <v>#DIV/0!</v>
      </c>
      <c r="R179" s="194" t="e">
        <f>IF(R$142="分類不明", 計算_基本取引表!R40/計算_基本取引表!R$133, 計算_投入係数表!R40)</f>
        <v>#DIV/0!</v>
      </c>
      <c r="S179" s="194" t="e">
        <f>IF(S$142="分類不明", 計算_基本取引表!S40/計算_基本取引表!S$133, 計算_投入係数表!S40)</f>
        <v>#DIV/0!</v>
      </c>
      <c r="T179" s="194" t="e">
        <f>IF(T$142="分類不明", 計算_基本取引表!T40/計算_基本取引表!T$133, 計算_投入係数表!T40)</f>
        <v>#DIV/0!</v>
      </c>
      <c r="U179" s="194" t="e">
        <f>IF(U$142="分類不明", 計算_基本取引表!U40/計算_基本取引表!U$133, 計算_投入係数表!U40)</f>
        <v>#DIV/0!</v>
      </c>
      <c r="V179" s="194" t="e">
        <f>IF(V$142="分類不明", 計算_基本取引表!V40/計算_基本取引表!V$133, 計算_投入係数表!V40)</f>
        <v>#DIV/0!</v>
      </c>
      <c r="W179" s="194" t="e">
        <f>IF(W$142="分類不明", 計算_基本取引表!W40/計算_基本取引表!W$133, 計算_投入係数表!W40)</f>
        <v>#DIV/0!</v>
      </c>
      <c r="X179" s="194" t="e">
        <f>IF(X$142="分類不明", 計算_基本取引表!X40/計算_基本取引表!X$133, 計算_投入係数表!X40)</f>
        <v>#DIV/0!</v>
      </c>
      <c r="Y179" s="194" t="e">
        <f>IF(Y$142="分類不明", 計算_基本取引表!Y40/計算_基本取引表!Y$133, 計算_投入係数表!Y40)</f>
        <v>#DIV/0!</v>
      </c>
      <c r="Z179" s="194" t="e">
        <f>IF(Z$142="分類不明", 計算_基本取引表!Z40/計算_基本取引表!Z$133, 計算_投入係数表!Z40)</f>
        <v>#DIV/0!</v>
      </c>
      <c r="AA179" s="194" t="e">
        <f>IF(AA$142="分類不明", 計算_基本取引表!AA40/計算_基本取引表!AA$133, 計算_投入係数表!AA40)</f>
        <v>#DIV/0!</v>
      </c>
      <c r="AB179" s="194" t="e">
        <f>IF(AB$142="分類不明", 計算_基本取引表!AB40/計算_基本取引表!AB$133, 計算_投入係数表!AB40)</f>
        <v>#DIV/0!</v>
      </c>
      <c r="AC179" s="194" t="e">
        <f>IF(AC$142="分類不明", 計算_基本取引表!AC40/計算_基本取引表!AC$133, 計算_投入係数表!AC40)</f>
        <v>#DIV/0!</v>
      </c>
      <c r="AD179" s="194" t="e">
        <f>IF(AD$142="分類不明", 計算_基本取引表!AD40/計算_基本取引表!AD$133, 計算_投入係数表!AD40)</f>
        <v>#DIV/0!</v>
      </c>
      <c r="AE179" s="194" t="e">
        <f>IF(AE$142="分類不明", 計算_基本取引表!AE40/計算_基本取引表!AE$133, 計算_投入係数表!AE40)</f>
        <v>#DIV/0!</v>
      </c>
      <c r="AF179" s="194" t="e">
        <f>IF(AF$142="分類不明", 計算_基本取引表!AF40/計算_基本取引表!AF$133, 計算_投入係数表!AF40)</f>
        <v>#DIV/0!</v>
      </c>
      <c r="AG179" s="194" t="e">
        <f>IF(AG$142="分類不明", 計算_基本取引表!AG40/計算_基本取引表!AG$133, 計算_投入係数表!AG40)</f>
        <v>#DIV/0!</v>
      </c>
      <c r="AH179" s="194" t="e">
        <f>IF(AH$142="分類不明", 計算_基本取引表!AH40/計算_基本取引表!AH$133, 計算_投入係数表!AH40)</f>
        <v>#DIV/0!</v>
      </c>
      <c r="AI179" s="194" t="e">
        <f>IF(AI$142="分類不明", 計算_基本取引表!AI40/計算_基本取引表!AI$133, 計算_投入係数表!AI40)</f>
        <v>#DIV/0!</v>
      </c>
      <c r="AJ179" s="194" t="e">
        <f>IF(AJ$142="分類不明", 計算_基本取引表!AJ40/計算_基本取引表!AJ$133, 計算_投入係数表!AJ40)</f>
        <v>#DIV/0!</v>
      </c>
      <c r="AK179" s="194" t="e">
        <f>IF(AK$142="分類不明", 計算_基本取引表!AK40/計算_基本取引表!AK$133, 計算_投入係数表!AK40)</f>
        <v>#DIV/0!</v>
      </c>
      <c r="AL179" s="194" t="e">
        <f>IF(AL$142="分類不明", 計算_基本取引表!AL40/計算_基本取引表!AL$133, 計算_投入係数表!AL40)</f>
        <v>#DIV/0!</v>
      </c>
      <c r="AM179" s="194" t="e">
        <f>IF(AM$142="分類不明", 計算_基本取引表!AM40/計算_基本取引表!AM$133, 計算_投入係数表!AM40)</f>
        <v>#DIV/0!</v>
      </c>
      <c r="AN179" s="194" t="e">
        <f>IF(AN$142="分類不明", 計算_基本取引表!AN40/計算_基本取引表!AN$133, 計算_投入係数表!AN40)</f>
        <v>#DIV/0!</v>
      </c>
      <c r="AO179" s="194" t="e">
        <f>IF(AO$142="分類不明", 計算_基本取引表!AO40/計算_基本取引表!AO$133, 計算_投入係数表!AO40)</f>
        <v>#DIV/0!</v>
      </c>
      <c r="AP179" s="194" t="e">
        <f>IF(AP$142="分類不明", 計算_基本取引表!AP40/計算_基本取引表!AP$133, 計算_投入係数表!AP40)</f>
        <v>#DIV/0!</v>
      </c>
      <c r="AQ179" s="194" t="e">
        <f>IF(AQ$142="分類不明", 計算_基本取引表!AQ40/計算_基本取引表!AQ$133, 計算_投入係数表!AQ40)</f>
        <v>#DIV/0!</v>
      </c>
      <c r="AR179" s="194" t="e">
        <f>IF(AR$142="分類不明", 計算_基本取引表!AR40/計算_基本取引表!AR$133, 計算_投入係数表!AR40)</f>
        <v>#DIV/0!</v>
      </c>
      <c r="AS179" s="194" t="e">
        <f>IF(AS$142="分類不明", 計算_基本取引表!AS40/計算_基本取引表!AS$133, 計算_投入係数表!AS40)</f>
        <v>#DIV/0!</v>
      </c>
      <c r="AT179" s="194" t="e">
        <f>IF(AT$142="分類不明", 計算_基本取引表!AT40/計算_基本取引表!AT$133, 計算_投入係数表!AT40)</f>
        <v>#DIV/0!</v>
      </c>
      <c r="AU179" s="194" t="e">
        <f>IF(AU$142="分類不明", 計算_基本取引表!AU40/計算_基本取引表!AU$133, 計算_投入係数表!AU40)</f>
        <v>#DIV/0!</v>
      </c>
      <c r="AV179" s="194" t="e">
        <f>IF(AV$142="分類不明", 計算_基本取引表!AV40/計算_基本取引表!AV$133, 計算_投入係数表!AV40)</f>
        <v>#DIV/0!</v>
      </c>
      <c r="AW179" s="194" t="e">
        <f>IF(AW$142="分類不明", 計算_基本取引表!AW40/計算_基本取引表!AW$133, 計算_投入係数表!AW40)</f>
        <v>#DIV/0!</v>
      </c>
      <c r="AX179" s="194" t="e">
        <f>IF(AX$142="分類不明", 計算_基本取引表!AX40/計算_基本取引表!AX$133, 計算_投入係数表!AX40)</f>
        <v>#DIV/0!</v>
      </c>
      <c r="AY179" s="194" t="e">
        <f>IF(AY$142="分類不明", 計算_基本取引表!AY40/計算_基本取引表!AY$133, 計算_投入係数表!AY40)</f>
        <v>#DIV/0!</v>
      </c>
      <c r="AZ179" s="194" t="e">
        <f>IF(AZ$142="分類不明", 計算_基本取引表!AZ40/計算_基本取引表!AZ$133, 計算_投入係数表!AZ40)</f>
        <v>#DIV/0!</v>
      </c>
      <c r="BA179" s="194" t="e">
        <f>IF(BA$142="分類不明", 計算_基本取引表!BA40/計算_基本取引表!BA$133, 計算_投入係数表!BA40)</f>
        <v>#DIV/0!</v>
      </c>
      <c r="BB179" s="194" t="e">
        <f>IF(BB$142="分類不明", 計算_基本取引表!BB40/計算_基本取引表!BB$133, 計算_投入係数表!BB40)</f>
        <v>#DIV/0!</v>
      </c>
      <c r="BC179" s="194" t="e">
        <f>IF(BC$142="分類不明", 計算_基本取引表!BC40/計算_基本取引表!BC$133, 計算_投入係数表!BC40)</f>
        <v>#DIV/0!</v>
      </c>
      <c r="BD179" s="194" t="e">
        <f>IF(BD$142="分類不明", 計算_基本取引表!BD40/計算_基本取引表!BD$133, 計算_投入係数表!BD40)</f>
        <v>#DIV/0!</v>
      </c>
      <c r="BE179" s="194" t="e">
        <f>IF(BE$142="分類不明", 計算_基本取引表!BE40/計算_基本取引表!BE$133, 計算_投入係数表!BE40)</f>
        <v>#DIV/0!</v>
      </c>
      <c r="BF179" s="194" t="e">
        <f>IF(BF$142="分類不明", 計算_基本取引表!BF40/計算_基本取引表!BF$133, 計算_投入係数表!BF40)</f>
        <v>#DIV/0!</v>
      </c>
      <c r="BG179" s="194" t="e">
        <f>IF(BG$142="分類不明", 計算_基本取引表!BG40/計算_基本取引表!BG$133, 計算_投入係数表!BG40)</f>
        <v>#DIV/0!</v>
      </c>
      <c r="BH179" s="194" t="e">
        <f>IF(BH$142="分類不明", 計算_基本取引表!BH40/計算_基本取引表!BH$133, 計算_投入係数表!BH40)</f>
        <v>#DIV/0!</v>
      </c>
      <c r="BI179" s="194" t="e">
        <f>IF(BI$142="分類不明", 計算_基本取引表!BI40/計算_基本取引表!BI$133, 計算_投入係数表!BI40)</f>
        <v>#DIV/0!</v>
      </c>
      <c r="BJ179" s="194" t="e">
        <f>IF(BJ$142="分類不明", 計算_基本取引表!BJ40/計算_基本取引表!BJ$133, 計算_投入係数表!BJ40)</f>
        <v>#DIV/0!</v>
      </c>
      <c r="BK179" s="194" t="e">
        <f>IF(BK$142="分類不明", 計算_基本取引表!BK40/計算_基本取引表!BK$133, 計算_投入係数表!BK40)</f>
        <v>#DIV/0!</v>
      </c>
      <c r="BL179" s="194" t="e">
        <f>IF(BL$142="分類不明", 計算_基本取引表!BL40/計算_基本取引表!BL$133, 計算_投入係数表!BL40)</f>
        <v>#DIV/0!</v>
      </c>
      <c r="BM179" s="194" t="e">
        <f>IF(BM$142="分類不明", 計算_基本取引表!BM40/計算_基本取引表!BM$133, 計算_投入係数表!BM40)</f>
        <v>#DIV/0!</v>
      </c>
      <c r="BN179" s="194" t="e">
        <f>IF(BN$142="分類不明", 計算_基本取引表!BN40/計算_基本取引表!BN$133, 計算_投入係数表!BN40)</f>
        <v>#DIV/0!</v>
      </c>
      <c r="BO179" s="194" t="e">
        <f>IF(BO$142="分類不明", 計算_基本取引表!BO40/計算_基本取引表!BO$133, 計算_投入係数表!BO40)</f>
        <v>#DIV/0!</v>
      </c>
      <c r="BP179" s="194" t="e">
        <f>IF(BP$142="分類不明", 計算_基本取引表!BP40/計算_基本取引表!BP$133, 計算_投入係数表!BP40)</f>
        <v>#DIV/0!</v>
      </c>
      <c r="BQ179" s="194" t="e">
        <f>IF(BQ$142="分類不明", 計算_基本取引表!BQ40/計算_基本取引表!BQ$133, 計算_投入係数表!BQ40)</f>
        <v>#DIV/0!</v>
      </c>
      <c r="BR179" s="194" t="e">
        <f>IF(BR$142="分類不明", 計算_基本取引表!BR40/計算_基本取引表!BR$133, 計算_投入係数表!BR40)</f>
        <v>#DIV/0!</v>
      </c>
      <c r="BS179" s="194" t="e">
        <f>IF(BS$142="分類不明", 計算_基本取引表!BS40/計算_基本取引表!BS$133, 計算_投入係数表!BS40)</f>
        <v>#DIV/0!</v>
      </c>
      <c r="BT179" s="194" t="e">
        <f>IF(BT$142="分類不明", 計算_基本取引表!BT40/計算_基本取引表!BT$133, 計算_投入係数表!BT40)</f>
        <v>#DIV/0!</v>
      </c>
      <c r="BU179" s="194" t="e">
        <f>IF(BU$142="分類不明", 計算_基本取引表!BU40/計算_基本取引表!BU$133, 計算_投入係数表!BU40)</f>
        <v>#DIV/0!</v>
      </c>
      <c r="BV179" s="194" t="e">
        <f>IF(BV$142="分類不明", 計算_基本取引表!BV40/計算_基本取引表!BV$133, 計算_投入係数表!BV40)</f>
        <v>#DIV/0!</v>
      </c>
      <c r="BW179" s="194" t="e">
        <f>IF(BW$142="分類不明", 計算_基本取引表!BW40/計算_基本取引表!BW$133, 計算_投入係数表!BW40)</f>
        <v>#DIV/0!</v>
      </c>
      <c r="BX179" s="194" t="e">
        <f>IF(BX$142="分類不明", 計算_基本取引表!BX40/計算_基本取引表!BX$133, 計算_投入係数表!BX40)</f>
        <v>#DIV/0!</v>
      </c>
      <c r="BY179" s="194" t="e">
        <f>IF(BY$142="分類不明", 計算_基本取引表!BY40/計算_基本取引表!BY$133, 計算_投入係数表!BY40)</f>
        <v>#DIV/0!</v>
      </c>
      <c r="BZ179" s="194" t="e">
        <f>IF(BZ$142="分類不明", 計算_基本取引表!BZ40/計算_基本取引表!BZ$133, 計算_投入係数表!BZ40)</f>
        <v>#DIV/0!</v>
      </c>
      <c r="CA179" s="194" t="e">
        <f>IF(CA$142="分類不明", 計算_基本取引表!CA40/計算_基本取引表!CA$133, 計算_投入係数表!CA40)</f>
        <v>#DIV/0!</v>
      </c>
      <c r="CB179" s="194" t="e">
        <f>IF(CB$142="分類不明", 計算_基本取引表!CB40/計算_基本取引表!CB$133, 計算_投入係数表!CB40)</f>
        <v>#DIV/0!</v>
      </c>
      <c r="CC179" s="194" t="e">
        <f>IF(CC$142="分類不明", 計算_基本取引表!CC40/計算_基本取引表!CC$133, 計算_投入係数表!CC40)</f>
        <v>#DIV/0!</v>
      </c>
      <c r="CD179" s="194" t="e">
        <f>IF(CD$142="分類不明", 計算_基本取引表!CD40/計算_基本取引表!CD$133, 計算_投入係数表!CD40)</f>
        <v>#DIV/0!</v>
      </c>
      <c r="CE179" s="194" t="e">
        <f>IF(CE$142="分類不明", 計算_基本取引表!CE40/計算_基本取引表!CE$133, 計算_投入係数表!CE40)</f>
        <v>#DIV/0!</v>
      </c>
      <c r="CF179" s="194" t="e">
        <f>IF(CF$142="分類不明", 計算_基本取引表!CF40/計算_基本取引表!CF$133, 計算_投入係数表!CF40)</f>
        <v>#DIV/0!</v>
      </c>
      <c r="CG179" s="194" t="e">
        <f>IF(CG$142="分類不明", 計算_基本取引表!CG40/計算_基本取引表!CG$133, 計算_投入係数表!CG40)</f>
        <v>#DIV/0!</v>
      </c>
      <c r="CH179" s="194" t="e">
        <f>IF(CH$142="分類不明", 計算_基本取引表!CH40/計算_基本取引表!CH$133, 計算_投入係数表!CH40)</f>
        <v>#DIV/0!</v>
      </c>
      <c r="CI179" s="194" t="e">
        <f>IF(CI$142="分類不明", 計算_基本取引表!CI40/計算_基本取引表!CI$133, 計算_投入係数表!CI40)</f>
        <v>#DIV/0!</v>
      </c>
      <c r="CJ179" s="194" t="e">
        <f>IF(CJ$142="分類不明", 計算_基本取引表!CJ40/計算_基本取引表!CJ$133, 計算_投入係数表!CJ40)</f>
        <v>#DIV/0!</v>
      </c>
      <c r="CK179" s="194" t="e">
        <f>IF(CK$142="分類不明", 計算_基本取引表!CK40/計算_基本取引表!CK$133, 計算_投入係数表!CK40)</f>
        <v>#DIV/0!</v>
      </c>
      <c r="CL179" s="194" t="e">
        <f>IF(CL$142="分類不明", 計算_基本取引表!CL40/計算_基本取引表!CL$133, 計算_投入係数表!CL40)</f>
        <v>#DIV/0!</v>
      </c>
      <c r="CM179" s="194" t="e">
        <f>IF(CM$142="分類不明", 計算_基本取引表!CM40/計算_基本取引表!CM$133, 計算_投入係数表!CM40)</f>
        <v>#DIV/0!</v>
      </c>
      <c r="CN179" s="194" t="e">
        <f>IF(CN$142="分類不明", 計算_基本取引表!CN40/計算_基本取引表!CN$133, 計算_投入係数表!CN40)</f>
        <v>#DIV/0!</v>
      </c>
      <c r="CO179" s="194" t="e">
        <f>IF(CO$142="分類不明", 計算_基本取引表!CO40/計算_基本取引表!CO$133, 計算_投入係数表!CO40)</f>
        <v>#DIV/0!</v>
      </c>
      <c r="CP179" s="194" t="e">
        <f>IF(CP$142="分類不明", 計算_基本取引表!CP40/計算_基本取引表!CP$133, 計算_投入係数表!CP40)</f>
        <v>#DIV/0!</v>
      </c>
      <c r="CQ179" s="194" t="e">
        <f>IF(CQ$142="分類不明", 計算_基本取引表!CQ40/計算_基本取引表!CQ$133, 計算_投入係数表!CQ40)</f>
        <v>#DIV/0!</v>
      </c>
      <c r="CR179" s="194" t="e">
        <f>IF(CR$142="分類不明", 計算_基本取引表!CR40/計算_基本取引表!CR$133, 計算_投入係数表!CR40)</f>
        <v>#DIV/0!</v>
      </c>
      <c r="CS179" s="194" t="e">
        <f>IF(CS$142="分類不明", 計算_基本取引表!CS40/計算_基本取引表!CS$133, 計算_投入係数表!CS40)</f>
        <v>#DIV/0!</v>
      </c>
      <c r="CT179" s="194" t="e">
        <f>IF(CT$142="分類不明", 計算_基本取引表!CT40/計算_基本取引表!CT$133, 計算_投入係数表!CT40)</f>
        <v>#DIV/0!</v>
      </c>
      <c r="CU179" s="194" t="e">
        <f>IF(CU$142="分類不明", 計算_基本取引表!CU40/計算_基本取引表!CU$133, 計算_投入係数表!CU40)</f>
        <v>#DIV/0!</v>
      </c>
      <c r="CV179" s="194" t="e">
        <f>IF(CV$142="分類不明", 計算_基本取引表!CV40/計算_基本取引表!CV$133, 計算_投入係数表!CV40)</f>
        <v>#DIV/0!</v>
      </c>
      <c r="CW179" s="194" t="e">
        <f>IF(CW$142="分類不明", 計算_基本取引表!CW40/計算_基本取引表!CW$133, 計算_投入係数表!CW40)</f>
        <v>#DIV/0!</v>
      </c>
      <c r="CX179" s="194" t="e">
        <f>IF(CX$142="分類不明", 計算_基本取引表!CX40/計算_基本取引表!CX$133, 計算_投入係数表!CX40)</f>
        <v>#DIV/0!</v>
      </c>
      <c r="CY179" s="194" t="e">
        <f>IF(CY$142="分類不明", 計算_基本取引表!CY40/計算_基本取引表!CY$133, 計算_投入係数表!CY40)</f>
        <v>#DIV/0!</v>
      </c>
      <c r="CZ179" s="194" t="e">
        <f>IF(CZ$142="分類不明", 計算_基本取引表!CZ40/計算_基本取引表!CZ$133, 計算_投入係数表!CZ40)</f>
        <v>#DIV/0!</v>
      </c>
      <c r="DA179" s="194" t="e">
        <f>IF(DA$142="分類不明", 計算_基本取引表!DA40/計算_基本取引表!DA$133, 計算_投入係数表!DA40)</f>
        <v>#DIV/0!</v>
      </c>
      <c r="DB179" s="194" t="e">
        <f>IF(DB$142="分類不明", 計算_基本取引表!DB40/計算_基本取引表!DB$133, 計算_投入係数表!DB40)</f>
        <v>#DIV/0!</v>
      </c>
      <c r="DC179" s="194" t="e">
        <f>IF(DC$142="分類不明", 計算_基本取引表!DC40/計算_基本取引表!DC$133, 計算_投入係数表!DC40)</f>
        <v>#DIV/0!</v>
      </c>
      <c r="DD179" s="194" t="e">
        <f>IF(DD$142="分類不明", 計算_基本取引表!DD40/計算_基本取引表!DD$133, 計算_投入係数表!DD40)</f>
        <v>#DIV/0!</v>
      </c>
      <c r="DE179" s="194" t="e">
        <f>IF(DE$142="分類不明", 計算_基本取引表!DE40/計算_基本取引表!DE$133, 計算_投入係数表!DE40)</f>
        <v>#DIV/0!</v>
      </c>
      <c r="DF179" s="194" t="e">
        <f>IF(DF$142="分類不明", 計算_基本取引表!DF40/計算_基本取引表!DF$133, 計算_投入係数表!DF40)</f>
        <v>#DIV/0!</v>
      </c>
      <c r="DG179" s="194" t="e">
        <f>IF(DG$142="分類不明", 計算_基本取引表!DG40/計算_基本取引表!DG$133, 計算_投入係数表!DG40)</f>
        <v>#DIV/0!</v>
      </c>
      <c r="DH179" s="194" t="e">
        <f>IF(DH$142="分類不明", 計算_基本取引表!DH40/計算_基本取引表!DH$133, 計算_投入係数表!DH40)</f>
        <v>#DIV/0!</v>
      </c>
      <c r="DI179" s="194" t="e">
        <f>IF(DI$142="分類不明", 計算_基本取引表!DI40/計算_基本取引表!DI$133, 計算_投入係数表!DI40)</f>
        <v>#DIV/0!</v>
      </c>
      <c r="DJ179" s="194" t="e">
        <f>IF(DJ$142="分類不明", 計算_基本取引表!DJ40/計算_基本取引表!DJ$133, 計算_投入係数表!DJ40)</f>
        <v>#DIV/0!</v>
      </c>
      <c r="DK179" s="194" t="e">
        <f>IF(DK$142="分類不明", 計算_基本取引表!DK40/計算_基本取引表!DK$133, 計算_投入係数表!DK40)</f>
        <v>#DIV/0!</v>
      </c>
      <c r="DL179" s="194" t="e">
        <f>IF(DL$142="分類不明", 計算_基本取引表!DL40/計算_基本取引表!DL$133, 計算_投入係数表!DL40)</f>
        <v>#DIV/0!</v>
      </c>
      <c r="DM179" s="194" t="e">
        <f>IF(DM$142="分類不明", 計算_基本取引表!DM40/計算_基本取引表!DM$133, 計算_投入係数表!DM40)</f>
        <v>#DIV/0!</v>
      </c>
      <c r="DN179" s="194" t="e">
        <f>IF(DN$142="分類不明", 計算_基本取引表!DN40/計算_基本取引表!DN$133, 計算_投入係数表!DN40)</f>
        <v>#DIV/0!</v>
      </c>
      <c r="DO179" s="194" t="e">
        <f>IF(DO$142="分類不明", 計算_基本取引表!DO40/計算_基本取引表!DO$133, 計算_投入係数表!DO40)</f>
        <v>#DIV/0!</v>
      </c>
      <c r="DP179" s="194" t="e">
        <f>IF(DP$142="分類不明", 計算_基本取引表!DP40/計算_基本取引表!DP$133, 計算_投入係数表!DP40)</f>
        <v>#DIV/0!</v>
      </c>
      <c r="DQ179" s="194" t="e">
        <f>IF(DQ$142="分類不明", 計算_基本取引表!DQ40/計算_基本取引表!DQ$133, 計算_投入係数表!DQ40)</f>
        <v>#DIV/0!</v>
      </c>
      <c r="DR179" s="194" t="e">
        <f>IF(DR$142="分類不明", 計算_基本取引表!DR40/計算_基本取引表!DR$133, 計算_投入係数表!DR40)</f>
        <v>#DIV/0!</v>
      </c>
      <c r="DS179" s="194" t="e">
        <f>IF(DS$142="分類不明", 計算_基本取引表!DS40/計算_基本取引表!DS$133, 計算_投入係数表!DS40)</f>
        <v>#DIV/0!</v>
      </c>
      <c r="DT179" s="23">
        <f ca="1">計算_基本取引表!DT40/計算_基本取引表!DT$133</f>
        <v>0</v>
      </c>
    </row>
    <row r="180" spans="2:124" x14ac:dyDescent="0.25">
      <c r="B180" s="53">
        <v>38</v>
      </c>
      <c r="C180" s="192" t="str">
        <v>-</v>
      </c>
      <c r="D180" s="193">
        <f>IF(D$142="分類不明", 計算_基本取引表!D41/計算_基本取引表!D$133, 計算_投入係数表!D41)</f>
        <v>0</v>
      </c>
      <c r="E180" s="194">
        <f>IF(E$142="分類不明", 計算_基本取引表!E41/計算_基本取引表!E$133, 計算_投入係数表!E41)</f>
        <v>0</v>
      </c>
      <c r="F180" s="194">
        <f>IF(F$142="分類不明", 計算_基本取引表!F41/計算_基本取引表!F$133, 計算_投入係数表!F41)</f>
        <v>0</v>
      </c>
      <c r="G180" s="194">
        <f>IF(G$142="分類不明", 計算_基本取引表!G41/計算_基本取引表!G$133, 計算_投入係数表!G41)</f>
        <v>0</v>
      </c>
      <c r="H180" s="194">
        <f>IF(H$142="分類不明", 計算_基本取引表!H41/計算_基本取引表!H$133, 計算_投入係数表!H41)</f>
        <v>0</v>
      </c>
      <c r="I180" s="194">
        <f>IF(I$142="分類不明", 計算_基本取引表!I41/計算_基本取引表!I$133, 計算_投入係数表!I41)</f>
        <v>0</v>
      </c>
      <c r="J180" s="194">
        <f>IF(J$142="分類不明", 計算_基本取引表!J41/計算_基本取引表!J$133, 計算_投入係数表!J41)</f>
        <v>0</v>
      </c>
      <c r="K180" s="194">
        <f>IF(K$142="分類不明", 計算_基本取引表!K41/計算_基本取引表!K$133, 計算_投入係数表!K41)</f>
        <v>0</v>
      </c>
      <c r="L180" s="194">
        <f>IF(L$142="分類不明", 計算_基本取引表!L41/計算_基本取引表!L$133, 計算_投入係数表!L41)</f>
        <v>0</v>
      </c>
      <c r="M180" s="194">
        <f>IF(M$142="分類不明", 計算_基本取引表!M41/計算_基本取引表!M$133, 計算_投入係数表!M41)</f>
        <v>0</v>
      </c>
      <c r="N180" s="194">
        <f>IF(N$142="分類不明", 計算_基本取引表!N41/計算_基本取引表!N$133, 計算_投入係数表!N41)</f>
        <v>0</v>
      </c>
      <c r="O180" s="194">
        <f>IF(O$142="分類不明", 計算_基本取引表!O41/計算_基本取引表!O$133, 計算_投入係数表!O41)</f>
        <v>0</v>
      </c>
      <c r="P180" s="194" t="e">
        <f ca="1">IF(P$142="分類不明", 計算_基本取引表!P41/計算_基本取引表!P$133, 計算_投入係数表!P41)</f>
        <v>#DIV/0!</v>
      </c>
      <c r="Q180" s="194" t="e">
        <f>IF(Q$142="分類不明", 計算_基本取引表!Q41/計算_基本取引表!Q$133, 計算_投入係数表!Q41)</f>
        <v>#DIV/0!</v>
      </c>
      <c r="R180" s="194" t="e">
        <f>IF(R$142="分類不明", 計算_基本取引表!R41/計算_基本取引表!R$133, 計算_投入係数表!R41)</f>
        <v>#DIV/0!</v>
      </c>
      <c r="S180" s="194" t="e">
        <f>IF(S$142="分類不明", 計算_基本取引表!S41/計算_基本取引表!S$133, 計算_投入係数表!S41)</f>
        <v>#DIV/0!</v>
      </c>
      <c r="T180" s="194" t="e">
        <f>IF(T$142="分類不明", 計算_基本取引表!T41/計算_基本取引表!T$133, 計算_投入係数表!T41)</f>
        <v>#DIV/0!</v>
      </c>
      <c r="U180" s="194" t="e">
        <f>IF(U$142="分類不明", 計算_基本取引表!U41/計算_基本取引表!U$133, 計算_投入係数表!U41)</f>
        <v>#DIV/0!</v>
      </c>
      <c r="V180" s="194" t="e">
        <f>IF(V$142="分類不明", 計算_基本取引表!V41/計算_基本取引表!V$133, 計算_投入係数表!V41)</f>
        <v>#DIV/0!</v>
      </c>
      <c r="W180" s="194" t="e">
        <f>IF(W$142="分類不明", 計算_基本取引表!W41/計算_基本取引表!W$133, 計算_投入係数表!W41)</f>
        <v>#DIV/0!</v>
      </c>
      <c r="X180" s="194" t="e">
        <f>IF(X$142="分類不明", 計算_基本取引表!X41/計算_基本取引表!X$133, 計算_投入係数表!X41)</f>
        <v>#DIV/0!</v>
      </c>
      <c r="Y180" s="194" t="e">
        <f>IF(Y$142="分類不明", 計算_基本取引表!Y41/計算_基本取引表!Y$133, 計算_投入係数表!Y41)</f>
        <v>#DIV/0!</v>
      </c>
      <c r="Z180" s="194" t="e">
        <f>IF(Z$142="分類不明", 計算_基本取引表!Z41/計算_基本取引表!Z$133, 計算_投入係数表!Z41)</f>
        <v>#DIV/0!</v>
      </c>
      <c r="AA180" s="194" t="e">
        <f>IF(AA$142="分類不明", 計算_基本取引表!AA41/計算_基本取引表!AA$133, 計算_投入係数表!AA41)</f>
        <v>#DIV/0!</v>
      </c>
      <c r="AB180" s="194" t="e">
        <f>IF(AB$142="分類不明", 計算_基本取引表!AB41/計算_基本取引表!AB$133, 計算_投入係数表!AB41)</f>
        <v>#DIV/0!</v>
      </c>
      <c r="AC180" s="194" t="e">
        <f>IF(AC$142="分類不明", 計算_基本取引表!AC41/計算_基本取引表!AC$133, 計算_投入係数表!AC41)</f>
        <v>#DIV/0!</v>
      </c>
      <c r="AD180" s="194" t="e">
        <f>IF(AD$142="分類不明", 計算_基本取引表!AD41/計算_基本取引表!AD$133, 計算_投入係数表!AD41)</f>
        <v>#DIV/0!</v>
      </c>
      <c r="AE180" s="194" t="e">
        <f>IF(AE$142="分類不明", 計算_基本取引表!AE41/計算_基本取引表!AE$133, 計算_投入係数表!AE41)</f>
        <v>#DIV/0!</v>
      </c>
      <c r="AF180" s="194" t="e">
        <f>IF(AF$142="分類不明", 計算_基本取引表!AF41/計算_基本取引表!AF$133, 計算_投入係数表!AF41)</f>
        <v>#DIV/0!</v>
      </c>
      <c r="AG180" s="194" t="e">
        <f>IF(AG$142="分類不明", 計算_基本取引表!AG41/計算_基本取引表!AG$133, 計算_投入係数表!AG41)</f>
        <v>#DIV/0!</v>
      </c>
      <c r="AH180" s="194" t="e">
        <f>IF(AH$142="分類不明", 計算_基本取引表!AH41/計算_基本取引表!AH$133, 計算_投入係数表!AH41)</f>
        <v>#DIV/0!</v>
      </c>
      <c r="AI180" s="194" t="e">
        <f>IF(AI$142="分類不明", 計算_基本取引表!AI41/計算_基本取引表!AI$133, 計算_投入係数表!AI41)</f>
        <v>#DIV/0!</v>
      </c>
      <c r="AJ180" s="194" t="e">
        <f>IF(AJ$142="分類不明", 計算_基本取引表!AJ41/計算_基本取引表!AJ$133, 計算_投入係数表!AJ41)</f>
        <v>#DIV/0!</v>
      </c>
      <c r="AK180" s="194" t="e">
        <f>IF(AK$142="分類不明", 計算_基本取引表!AK41/計算_基本取引表!AK$133, 計算_投入係数表!AK41)</f>
        <v>#DIV/0!</v>
      </c>
      <c r="AL180" s="194" t="e">
        <f>IF(AL$142="分類不明", 計算_基本取引表!AL41/計算_基本取引表!AL$133, 計算_投入係数表!AL41)</f>
        <v>#DIV/0!</v>
      </c>
      <c r="AM180" s="194" t="e">
        <f>IF(AM$142="分類不明", 計算_基本取引表!AM41/計算_基本取引表!AM$133, 計算_投入係数表!AM41)</f>
        <v>#DIV/0!</v>
      </c>
      <c r="AN180" s="194" t="e">
        <f>IF(AN$142="分類不明", 計算_基本取引表!AN41/計算_基本取引表!AN$133, 計算_投入係数表!AN41)</f>
        <v>#DIV/0!</v>
      </c>
      <c r="AO180" s="194" t="e">
        <f>IF(AO$142="分類不明", 計算_基本取引表!AO41/計算_基本取引表!AO$133, 計算_投入係数表!AO41)</f>
        <v>#DIV/0!</v>
      </c>
      <c r="AP180" s="194" t="e">
        <f>IF(AP$142="分類不明", 計算_基本取引表!AP41/計算_基本取引表!AP$133, 計算_投入係数表!AP41)</f>
        <v>#DIV/0!</v>
      </c>
      <c r="AQ180" s="194" t="e">
        <f>IF(AQ$142="分類不明", 計算_基本取引表!AQ41/計算_基本取引表!AQ$133, 計算_投入係数表!AQ41)</f>
        <v>#DIV/0!</v>
      </c>
      <c r="AR180" s="194" t="e">
        <f>IF(AR$142="分類不明", 計算_基本取引表!AR41/計算_基本取引表!AR$133, 計算_投入係数表!AR41)</f>
        <v>#DIV/0!</v>
      </c>
      <c r="AS180" s="194" t="e">
        <f>IF(AS$142="分類不明", 計算_基本取引表!AS41/計算_基本取引表!AS$133, 計算_投入係数表!AS41)</f>
        <v>#DIV/0!</v>
      </c>
      <c r="AT180" s="194" t="e">
        <f>IF(AT$142="分類不明", 計算_基本取引表!AT41/計算_基本取引表!AT$133, 計算_投入係数表!AT41)</f>
        <v>#DIV/0!</v>
      </c>
      <c r="AU180" s="194" t="e">
        <f>IF(AU$142="分類不明", 計算_基本取引表!AU41/計算_基本取引表!AU$133, 計算_投入係数表!AU41)</f>
        <v>#DIV/0!</v>
      </c>
      <c r="AV180" s="194" t="e">
        <f>IF(AV$142="分類不明", 計算_基本取引表!AV41/計算_基本取引表!AV$133, 計算_投入係数表!AV41)</f>
        <v>#DIV/0!</v>
      </c>
      <c r="AW180" s="194" t="e">
        <f>IF(AW$142="分類不明", 計算_基本取引表!AW41/計算_基本取引表!AW$133, 計算_投入係数表!AW41)</f>
        <v>#DIV/0!</v>
      </c>
      <c r="AX180" s="194" t="e">
        <f>IF(AX$142="分類不明", 計算_基本取引表!AX41/計算_基本取引表!AX$133, 計算_投入係数表!AX41)</f>
        <v>#DIV/0!</v>
      </c>
      <c r="AY180" s="194" t="e">
        <f>IF(AY$142="分類不明", 計算_基本取引表!AY41/計算_基本取引表!AY$133, 計算_投入係数表!AY41)</f>
        <v>#DIV/0!</v>
      </c>
      <c r="AZ180" s="194" t="e">
        <f>IF(AZ$142="分類不明", 計算_基本取引表!AZ41/計算_基本取引表!AZ$133, 計算_投入係数表!AZ41)</f>
        <v>#DIV/0!</v>
      </c>
      <c r="BA180" s="194" t="e">
        <f>IF(BA$142="分類不明", 計算_基本取引表!BA41/計算_基本取引表!BA$133, 計算_投入係数表!BA41)</f>
        <v>#DIV/0!</v>
      </c>
      <c r="BB180" s="194" t="e">
        <f>IF(BB$142="分類不明", 計算_基本取引表!BB41/計算_基本取引表!BB$133, 計算_投入係数表!BB41)</f>
        <v>#DIV/0!</v>
      </c>
      <c r="BC180" s="194" t="e">
        <f>IF(BC$142="分類不明", 計算_基本取引表!BC41/計算_基本取引表!BC$133, 計算_投入係数表!BC41)</f>
        <v>#DIV/0!</v>
      </c>
      <c r="BD180" s="194" t="e">
        <f>IF(BD$142="分類不明", 計算_基本取引表!BD41/計算_基本取引表!BD$133, 計算_投入係数表!BD41)</f>
        <v>#DIV/0!</v>
      </c>
      <c r="BE180" s="194" t="e">
        <f>IF(BE$142="分類不明", 計算_基本取引表!BE41/計算_基本取引表!BE$133, 計算_投入係数表!BE41)</f>
        <v>#DIV/0!</v>
      </c>
      <c r="BF180" s="194" t="e">
        <f>IF(BF$142="分類不明", 計算_基本取引表!BF41/計算_基本取引表!BF$133, 計算_投入係数表!BF41)</f>
        <v>#DIV/0!</v>
      </c>
      <c r="BG180" s="194" t="e">
        <f>IF(BG$142="分類不明", 計算_基本取引表!BG41/計算_基本取引表!BG$133, 計算_投入係数表!BG41)</f>
        <v>#DIV/0!</v>
      </c>
      <c r="BH180" s="194" t="e">
        <f>IF(BH$142="分類不明", 計算_基本取引表!BH41/計算_基本取引表!BH$133, 計算_投入係数表!BH41)</f>
        <v>#DIV/0!</v>
      </c>
      <c r="BI180" s="194" t="e">
        <f>IF(BI$142="分類不明", 計算_基本取引表!BI41/計算_基本取引表!BI$133, 計算_投入係数表!BI41)</f>
        <v>#DIV/0!</v>
      </c>
      <c r="BJ180" s="194" t="e">
        <f>IF(BJ$142="分類不明", 計算_基本取引表!BJ41/計算_基本取引表!BJ$133, 計算_投入係数表!BJ41)</f>
        <v>#DIV/0!</v>
      </c>
      <c r="BK180" s="194" t="e">
        <f>IF(BK$142="分類不明", 計算_基本取引表!BK41/計算_基本取引表!BK$133, 計算_投入係数表!BK41)</f>
        <v>#DIV/0!</v>
      </c>
      <c r="BL180" s="194" t="e">
        <f>IF(BL$142="分類不明", 計算_基本取引表!BL41/計算_基本取引表!BL$133, 計算_投入係数表!BL41)</f>
        <v>#DIV/0!</v>
      </c>
      <c r="BM180" s="194" t="e">
        <f>IF(BM$142="分類不明", 計算_基本取引表!BM41/計算_基本取引表!BM$133, 計算_投入係数表!BM41)</f>
        <v>#DIV/0!</v>
      </c>
      <c r="BN180" s="194" t="e">
        <f>IF(BN$142="分類不明", 計算_基本取引表!BN41/計算_基本取引表!BN$133, 計算_投入係数表!BN41)</f>
        <v>#DIV/0!</v>
      </c>
      <c r="BO180" s="194" t="e">
        <f>IF(BO$142="分類不明", 計算_基本取引表!BO41/計算_基本取引表!BO$133, 計算_投入係数表!BO41)</f>
        <v>#DIV/0!</v>
      </c>
      <c r="BP180" s="194" t="e">
        <f>IF(BP$142="分類不明", 計算_基本取引表!BP41/計算_基本取引表!BP$133, 計算_投入係数表!BP41)</f>
        <v>#DIV/0!</v>
      </c>
      <c r="BQ180" s="194" t="e">
        <f>IF(BQ$142="分類不明", 計算_基本取引表!BQ41/計算_基本取引表!BQ$133, 計算_投入係数表!BQ41)</f>
        <v>#DIV/0!</v>
      </c>
      <c r="BR180" s="194" t="e">
        <f>IF(BR$142="分類不明", 計算_基本取引表!BR41/計算_基本取引表!BR$133, 計算_投入係数表!BR41)</f>
        <v>#DIV/0!</v>
      </c>
      <c r="BS180" s="194" t="e">
        <f>IF(BS$142="分類不明", 計算_基本取引表!BS41/計算_基本取引表!BS$133, 計算_投入係数表!BS41)</f>
        <v>#DIV/0!</v>
      </c>
      <c r="BT180" s="194" t="e">
        <f>IF(BT$142="分類不明", 計算_基本取引表!BT41/計算_基本取引表!BT$133, 計算_投入係数表!BT41)</f>
        <v>#DIV/0!</v>
      </c>
      <c r="BU180" s="194" t="e">
        <f>IF(BU$142="分類不明", 計算_基本取引表!BU41/計算_基本取引表!BU$133, 計算_投入係数表!BU41)</f>
        <v>#DIV/0!</v>
      </c>
      <c r="BV180" s="194" t="e">
        <f>IF(BV$142="分類不明", 計算_基本取引表!BV41/計算_基本取引表!BV$133, 計算_投入係数表!BV41)</f>
        <v>#DIV/0!</v>
      </c>
      <c r="BW180" s="194" t="e">
        <f>IF(BW$142="分類不明", 計算_基本取引表!BW41/計算_基本取引表!BW$133, 計算_投入係数表!BW41)</f>
        <v>#DIV/0!</v>
      </c>
      <c r="BX180" s="194" t="e">
        <f>IF(BX$142="分類不明", 計算_基本取引表!BX41/計算_基本取引表!BX$133, 計算_投入係数表!BX41)</f>
        <v>#DIV/0!</v>
      </c>
      <c r="BY180" s="194" t="e">
        <f>IF(BY$142="分類不明", 計算_基本取引表!BY41/計算_基本取引表!BY$133, 計算_投入係数表!BY41)</f>
        <v>#DIV/0!</v>
      </c>
      <c r="BZ180" s="194" t="e">
        <f>IF(BZ$142="分類不明", 計算_基本取引表!BZ41/計算_基本取引表!BZ$133, 計算_投入係数表!BZ41)</f>
        <v>#DIV/0!</v>
      </c>
      <c r="CA180" s="194" t="e">
        <f>IF(CA$142="分類不明", 計算_基本取引表!CA41/計算_基本取引表!CA$133, 計算_投入係数表!CA41)</f>
        <v>#DIV/0!</v>
      </c>
      <c r="CB180" s="194" t="e">
        <f>IF(CB$142="分類不明", 計算_基本取引表!CB41/計算_基本取引表!CB$133, 計算_投入係数表!CB41)</f>
        <v>#DIV/0!</v>
      </c>
      <c r="CC180" s="194" t="e">
        <f>IF(CC$142="分類不明", 計算_基本取引表!CC41/計算_基本取引表!CC$133, 計算_投入係数表!CC41)</f>
        <v>#DIV/0!</v>
      </c>
      <c r="CD180" s="194" t="e">
        <f>IF(CD$142="分類不明", 計算_基本取引表!CD41/計算_基本取引表!CD$133, 計算_投入係数表!CD41)</f>
        <v>#DIV/0!</v>
      </c>
      <c r="CE180" s="194" t="e">
        <f>IF(CE$142="分類不明", 計算_基本取引表!CE41/計算_基本取引表!CE$133, 計算_投入係数表!CE41)</f>
        <v>#DIV/0!</v>
      </c>
      <c r="CF180" s="194" t="e">
        <f>IF(CF$142="分類不明", 計算_基本取引表!CF41/計算_基本取引表!CF$133, 計算_投入係数表!CF41)</f>
        <v>#DIV/0!</v>
      </c>
      <c r="CG180" s="194" t="e">
        <f>IF(CG$142="分類不明", 計算_基本取引表!CG41/計算_基本取引表!CG$133, 計算_投入係数表!CG41)</f>
        <v>#DIV/0!</v>
      </c>
      <c r="CH180" s="194" t="e">
        <f>IF(CH$142="分類不明", 計算_基本取引表!CH41/計算_基本取引表!CH$133, 計算_投入係数表!CH41)</f>
        <v>#DIV/0!</v>
      </c>
      <c r="CI180" s="194" t="e">
        <f>IF(CI$142="分類不明", 計算_基本取引表!CI41/計算_基本取引表!CI$133, 計算_投入係数表!CI41)</f>
        <v>#DIV/0!</v>
      </c>
      <c r="CJ180" s="194" t="e">
        <f>IF(CJ$142="分類不明", 計算_基本取引表!CJ41/計算_基本取引表!CJ$133, 計算_投入係数表!CJ41)</f>
        <v>#DIV/0!</v>
      </c>
      <c r="CK180" s="194" t="e">
        <f>IF(CK$142="分類不明", 計算_基本取引表!CK41/計算_基本取引表!CK$133, 計算_投入係数表!CK41)</f>
        <v>#DIV/0!</v>
      </c>
      <c r="CL180" s="194" t="e">
        <f>IF(CL$142="分類不明", 計算_基本取引表!CL41/計算_基本取引表!CL$133, 計算_投入係数表!CL41)</f>
        <v>#DIV/0!</v>
      </c>
      <c r="CM180" s="194" t="e">
        <f>IF(CM$142="分類不明", 計算_基本取引表!CM41/計算_基本取引表!CM$133, 計算_投入係数表!CM41)</f>
        <v>#DIV/0!</v>
      </c>
      <c r="CN180" s="194" t="e">
        <f>IF(CN$142="分類不明", 計算_基本取引表!CN41/計算_基本取引表!CN$133, 計算_投入係数表!CN41)</f>
        <v>#DIV/0!</v>
      </c>
      <c r="CO180" s="194" t="e">
        <f>IF(CO$142="分類不明", 計算_基本取引表!CO41/計算_基本取引表!CO$133, 計算_投入係数表!CO41)</f>
        <v>#DIV/0!</v>
      </c>
      <c r="CP180" s="194" t="e">
        <f>IF(CP$142="分類不明", 計算_基本取引表!CP41/計算_基本取引表!CP$133, 計算_投入係数表!CP41)</f>
        <v>#DIV/0!</v>
      </c>
      <c r="CQ180" s="194" t="e">
        <f>IF(CQ$142="分類不明", 計算_基本取引表!CQ41/計算_基本取引表!CQ$133, 計算_投入係数表!CQ41)</f>
        <v>#DIV/0!</v>
      </c>
      <c r="CR180" s="194" t="e">
        <f>IF(CR$142="分類不明", 計算_基本取引表!CR41/計算_基本取引表!CR$133, 計算_投入係数表!CR41)</f>
        <v>#DIV/0!</v>
      </c>
      <c r="CS180" s="194" t="e">
        <f>IF(CS$142="分類不明", 計算_基本取引表!CS41/計算_基本取引表!CS$133, 計算_投入係数表!CS41)</f>
        <v>#DIV/0!</v>
      </c>
      <c r="CT180" s="194" t="e">
        <f>IF(CT$142="分類不明", 計算_基本取引表!CT41/計算_基本取引表!CT$133, 計算_投入係数表!CT41)</f>
        <v>#DIV/0!</v>
      </c>
      <c r="CU180" s="194" t="e">
        <f>IF(CU$142="分類不明", 計算_基本取引表!CU41/計算_基本取引表!CU$133, 計算_投入係数表!CU41)</f>
        <v>#DIV/0!</v>
      </c>
      <c r="CV180" s="194" t="e">
        <f>IF(CV$142="分類不明", 計算_基本取引表!CV41/計算_基本取引表!CV$133, 計算_投入係数表!CV41)</f>
        <v>#DIV/0!</v>
      </c>
      <c r="CW180" s="194" t="e">
        <f>IF(CW$142="分類不明", 計算_基本取引表!CW41/計算_基本取引表!CW$133, 計算_投入係数表!CW41)</f>
        <v>#DIV/0!</v>
      </c>
      <c r="CX180" s="194" t="e">
        <f>IF(CX$142="分類不明", 計算_基本取引表!CX41/計算_基本取引表!CX$133, 計算_投入係数表!CX41)</f>
        <v>#DIV/0!</v>
      </c>
      <c r="CY180" s="194" t="e">
        <f>IF(CY$142="分類不明", 計算_基本取引表!CY41/計算_基本取引表!CY$133, 計算_投入係数表!CY41)</f>
        <v>#DIV/0!</v>
      </c>
      <c r="CZ180" s="194" t="e">
        <f>IF(CZ$142="分類不明", 計算_基本取引表!CZ41/計算_基本取引表!CZ$133, 計算_投入係数表!CZ41)</f>
        <v>#DIV/0!</v>
      </c>
      <c r="DA180" s="194" t="e">
        <f>IF(DA$142="分類不明", 計算_基本取引表!DA41/計算_基本取引表!DA$133, 計算_投入係数表!DA41)</f>
        <v>#DIV/0!</v>
      </c>
      <c r="DB180" s="194" t="e">
        <f>IF(DB$142="分類不明", 計算_基本取引表!DB41/計算_基本取引表!DB$133, 計算_投入係数表!DB41)</f>
        <v>#DIV/0!</v>
      </c>
      <c r="DC180" s="194" t="e">
        <f>IF(DC$142="分類不明", 計算_基本取引表!DC41/計算_基本取引表!DC$133, 計算_投入係数表!DC41)</f>
        <v>#DIV/0!</v>
      </c>
      <c r="DD180" s="194" t="e">
        <f>IF(DD$142="分類不明", 計算_基本取引表!DD41/計算_基本取引表!DD$133, 計算_投入係数表!DD41)</f>
        <v>#DIV/0!</v>
      </c>
      <c r="DE180" s="194" t="e">
        <f>IF(DE$142="分類不明", 計算_基本取引表!DE41/計算_基本取引表!DE$133, 計算_投入係数表!DE41)</f>
        <v>#DIV/0!</v>
      </c>
      <c r="DF180" s="194" t="e">
        <f>IF(DF$142="分類不明", 計算_基本取引表!DF41/計算_基本取引表!DF$133, 計算_投入係数表!DF41)</f>
        <v>#DIV/0!</v>
      </c>
      <c r="DG180" s="194" t="e">
        <f>IF(DG$142="分類不明", 計算_基本取引表!DG41/計算_基本取引表!DG$133, 計算_投入係数表!DG41)</f>
        <v>#DIV/0!</v>
      </c>
      <c r="DH180" s="194" t="e">
        <f>IF(DH$142="分類不明", 計算_基本取引表!DH41/計算_基本取引表!DH$133, 計算_投入係数表!DH41)</f>
        <v>#DIV/0!</v>
      </c>
      <c r="DI180" s="194" t="e">
        <f>IF(DI$142="分類不明", 計算_基本取引表!DI41/計算_基本取引表!DI$133, 計算_投入係数表!DI41)</f>
        <v>#DIV/0!</v>
      </c>
      <c r="DJ180" s="194" t="e">
        <f>IF(DJ$142="分類不明", 計算_基本取引表!DJ41/計算_基本取引表!DJ$133, 計算_投入係数表!DJ41)</f>
        <v>#DIV/0!</v>
      </c>
      <c r="DK180" s="194" t="e">
        <f>IF(DK$142="分類不明", 計算_基本取引表!DK41/計算_基本取引表!DK$133, 計算_投入係数表!DK41)</f>
        <v>#DIV/0!</v>
      </c>
      <c r="DL180" s="194" t="e">
        <f>IF(DL$142="分類不明", 計算_基本取引表!DL41/計算_基本取引表!DL$133, 計算_投入係数表!DL41)</f>
        <v>#DIV/0!</v>
      </c>
      <c r="DM180" s="194" t="e">
        <f>IF(DM$142="分類不明", 計算_基本取引表!DM41/計算_基本取引表!DM$133, 計算_投入係数表!DM41)</f>
        <v>#DIV/0!</v>
      </c>
      <c r="DN180" s="194" t="e">
        <f>IF(DN$142="分類不明", 計算_基本取引表!DN41/計算_基本取引表!DN$133, 計算_投入係数表!DN41)</f>
        <v>#DIV/0!</v>
      </c>
      <c r="DO180" s="194" t="e">
        <f>IF(DO$142="分類不明", 計算_基本取引表!DO41/計算_基本取引表!DO$133, 計算_投入係数表!DO41)</f>
        <v>#DIV/0!</v>
      </c>
      <c r="DP180" s="194" t="e">
        <f>IF(DP$142="分類不明", 計算_基本取引表!DP41/計算_基本取引表!DP$133, 計算_投入係数表!DP41)</f>
        <v>#DIV/0!</v>
      </c>
      <c r="DQ180" s="194" t="e">
        <f>IF(DQ$142="分類不明", 計算_基本取引表!DQ41/計算_基本取引表!DQ$133, 計算_投入係数表!DQ41)</f>
        <v>#DIV/0!</v>
      </c>
      <c r="DR180" s="194" t="e">
        <f>IF(DR$142="分類不明", 計算_基本取引表!DR41/計算_基本取引表!DR$133, 計算_投入係数表!DR41)</f>
        <v>#DIV/0!</v>
      </c>
      <c r="DS180" s="194" t="e">
        <f>IF(DS$142="分類不明", 計算_基本取引表!DS41/計算_基本取引表!DS$133, 計算_投入係数表!DS41)</f>
        <v>#DIV/0!</v>
      </c>
      <c r="DT180" s="23">
        <f ca="1">計算_基本取引表!DT41/計算_基本取引表!DT$133</f>
        <v>0</v>
      </c>
    </row>
    <row r="181" spans="2:124" x14ac:dyDescent="0.25">
      <c r="B181" s="53">
        <v>39</v>
      </c>
      <c r="C181" s="192" t="str">
        <v>-</v>
      </c>
      <c r="D181" s="193">
        <f>IF(D$142="分類不明", 計算_基本取引表!D42/計算_基本取引表!D$133, 計算_投入係数表!D42)</f>
        <v>0</v>
      </c>
      <c r="E181" s="194">
        <f>IF(E$142="分類不明", 計算_基本取引表!E42/計算_基本取引表!E$133, 計算_投入係数表!E42)</f>
        <v>0</v>
      </c>
      <c r="F181" s="194">
        <f>IF(F$142="分類不明", 計算_基本取引表!F42/計算_基本取引表!F$133, 計算_投入係数表!F42)</f>
        <v>0</v>
      </c>
      <c r="G181" s="194">
        <f>IF(G$142="分類不明", 計算_基本取引表!G42/計算_基本取引表!G$133, 計算_投入係数表!G42)</f>
        <v>0</v>
      </c>
      <c r="H181" s="194">
        <f>IF(H$142="分類不明", 計算_基本取引表!H42/計算_基本取引表!H$133, 計算_投入係数表!H42)</f>
        <v>0</v>
      </c>
      <c r="I181" s="194">
        <f>IF(I$142="分類不明", 計算_基本取引表!I42/計算_基本取引表!I$133, 計算_投入係数表!I42)</f>
        <v>0</v>
      </c>
      <c r="J181" s="194">
        <f>IF(J$142="分類不明", 計算_基本取引表!J42/計算_基本取引表!J$133, 計算_投入係数表!J42)</f>
        <v>0</v>
      </c>
      <c r="K181" s="194">
        <f>IF(K$142="分類不明", 計算_基本取引表!K42/計算_基本取引表!K$133, 計算_投入係数表!K42)</f>
        <v>0</v>
      </c>
      <c r="L181" s="194">
        <f>IF(L$142="分類不明", 計算_基本取引表!L42/計算_基本取引表!L$133, 計算_投入係数表!L42)</f>
        <v>0</v>
      </c>
      <c r="M181" s="194">
        <f>IF(M$142="分類不明", 計算_基本取引表!M42/計算_基本取引表!M$133, 計算_投入係数表!M42)</f>
        <v>0</v>
      </c>
      <c r="N181" s="194">
        <f>IF(N$142="分類不明", 計算_基本取引表!N42/計算_基本取引表!N$133, 計算_投入係数表!N42)</f>
        <v>0</v>
      </c>
      <c r="O181" s="194">
        <f>IF(O$142="分類不明", 計算_基本取引表!O42/計算_基本取引表!O$133, 計算_投入係数表!O42)</f>
        <v>0</v>
      </c>
      <c r="P181" s="194" t="e">
        <f ca="1">IF(P$142="分類不明", 計算_基本取引表!P42/計算_基本取引表!P$133, 計算_投入係数表!P42)</f>
        <v>#DIV/0!</v>
      </c>
      <c r="Q181" s="194" t="e">
        <f>IF(Q$142="分類不明", 計算_基本取引表!Q42/計算_基本取引表!Q$133, 計算_投入係数表!Q42)</f>
        <v>#DIV/0!</v>
      </c>
      <c r="R181" s="194" t="e">
        <f>IF(R$142="分類不明", 計算_基本取引表!R42/計算_基本取引表!R$133, 計算_投入係数表!R42)</f>
        <v>#DIV/0!</v>
      </c>
      <c r="S181" s="194" t="e">
        <f>IF(S$142="分類不明", 計算_基本取引表!S42/計算_基本取引表!S$133, 計算_投入係数表!S42)</f>
        <v>#DIV/0!</v>
      </c>
      <c r="T181" s="194" t="e">
        <f>IF(T$142="分類不明", 計算_基本取引表!T42/計算_基本取引表!T$133, 計算_投入係数表!T42)</f>
        <v>#DIV/0!</v>
      </c>
      <c r="U181" s="194" t="e">
        <f>IF(U$142="分類不明", 計算_基本取引表!U42/計算_基本取引表!U$133, 計算_投入係数表!U42)</f>
        <v>#DIV/0!</v>
      </c>
      <c r="V181" s="194" t="e">
        <f>IF(V$142="分類不明", 計算_基本取引表!V42/計算_基本取引表!V$133, 計算_投入係数表!V42)</f>
        <v>#DIV/0!</v>
      </c>
      <c r="W181" s="194" t="e">
        <f>IF(W$142="分類不明", 計算_基本取引表!W42/計算_基本取引表!W$133, 計算_投入係数表!W42)</f>
        <v>#DIV/0!</v>
      </c>
      <c r="X181" s="194" t="e">
        <f>IF(X$142="分類不明", 計算_基本取引表!X42/計算_基本取引表!X$133, 計算_投入係数表!X42)</f>
        <v>#DIV/0!</v>
      </c>
      <c r="Y181" s="194" t="e">
        <f>IF(Y$142="分類不明", 計算_基本取引表!Y42/計算_基本取引表!Y$133, 計算_投入係数表!Y42)</f>
        <v>#DIV/0!</v>
      </c>
      <c r="Z181" s="194" t="e">
        <f>IF(Z$142="分類不明", 計算_基本取引表!Z42/計算_基本取引表!Z$133, 計算_投入係数表!Z42)</f>
        <v>#DIV/0!</v>
      </c>
      <c r="AA181" s="194" t="e">
        <f>IF(AA$142="分類不明", 計算_基本取引表!AA42/計算_基本取引表!AA$133, 計算_投入係数表!AA42)</f>
        <v>#DIV/0!</v>
      </c>
      <c r="AB181" s="194" t="e">
        <f>IF(AB$142="分類不明", 計算_基本取引表!AB42/計算_基本取引表!AB$133, 計算_投入係数表!AB42)</f>
        <v>#DIV/0!</v>
      </c>
      <c r="AC181" s="194" t="e">
        <f>IF(AC$142="分類不明", 計算_基本取引表!AC42/計算_基本取引表!AC$133, 計算_投入係数表!AC42)</f>
        <v>#DIV/0!</v>
      </c>
      <c r="AD181" s="194" t="e">
        <f>IF(AD$142="分類不明", 計算_基本取引表!AD42/計算_基本取引表!AD$133, 計算_投入係数表!AD42)</f>
        <v>#DIV/0!</v>
      </c>
      <c r="AE181" s="194" t="e">
        <f>IF(AE$142="分類不明", 計算_基本取引表!AE42/計算_基本取引表!AE$133, 計算_投入係数表!AE42)</f>
        <v>#DIV/0!</v>
      </c>
      <c r="AF181" s="194" t="e">
        <f>IF(AF$142="分類不明", 計算_基本取引表!AF42/計算_基本取引表!AF$133, 計算_投入係数表!AF42)</f>
        <v>#DIV/0!</v>
      </c>
      <c r="AG181" s="194" t="e">
        <f>IF(AG$142="分類不明", 計算_基本取引表!AG42/計算_基本取引表!AG$133, 計算_投入係数表!AG42)</f>
        <v>#DIV/0!</v>
      </c>
      <c r="AH181" s="194" t="e">
        <f>IF(AH$142="分類不明", 計算_基本取引表!AH42/計算_基本取引表!AH$133, 計算_投入係数表!AH42)</f>
        <v>#DIV/0!</v>
      </c>
      <c r="AI181" s="194" t="e">
        <f>IF(AI$142="分類不明", 計算_基本取引表!AI42/計算_基本取引表!AI$133, 計算_投入係数表!AI42)</f>
        <v>#DIV/0!</v>
      </c>
      <c r="AJ181" s="194" t="e">
        <f>IF(AJ$142="分類不明", 計算_基本取引表!AJ42/計算_基本取引表!AJ$133, 計算_投入係数表!AJ42)</f>
        <v>#DIV/0!</v>
      </c>
      <c r="AK181" s="194" t="e">
        <f>IF(AK$142="分類不明", 計算_基本取引表!AK42/計算_基本取引表!AK$133, 計算_投入係数表!AK42)</f>
        <v>#DIV/0!</v>
      </c>
      <c r="AL181" s="194" t="e">
        <f>IF(AL$142="分類不明", 計算_基本取引表!AL42/計算_基本取引表!AL$133, 計算_投入係数表!AL42)</f>
        <v>#DIV/0!</v>
      </c>
      <c r="AM181" s="194" t="e">
        <f>IF(AM$142="分類不明", 計算_基本取引表!AM42/計算_基本取引表!AM$133, 計算_投入係数表!AM42)</f>
        <v>#DIV/0!</v>
      </c>
      <c r="AN181" s="194" t="e">
        <f>IF(AN$142="分類不明", 計算_基本取引表!AN42/計算_基本取引表!AN$133, 計算_投入係数表!AN42)</f>
        <v>#DIV/0!</v>
      </c>
      <c r="AO181" s="194" t="e">
        <f>IF(AO$142="分類不明", 計算_基本取引表!AO42/計算_基本取引表!AO$133, 計算_投入係数表!AO42)</f>
        <v>#DIV/0!</v>
      </c>
      <c r="AP181" s="194" t="e">
        <f>IF(AP$142="分類不明", 計算_基本取引表!AP42/計算_基本取引表!AP$133, 計算_投入係数表!AP42)</f>
        <v>#DIV/0!</v>
      </c>
      <c r="AQ181" s="194" t="e">
        <f>IF(AQ$142="分類不明", 計算_基本取引表!AQ42/計算_基本取引表!AQ$133, 計算_投入係数表!AQ42)</f>
        <v>#DIV/0!</v>
      </c>
      <c r="AR181" s="194" t="e">
        <f>IF(AR$142="分類不明", 計算_基本取引表!AR42/計算_基本取引表!AR$133, 計算_投入係数表!AR42)</f>
        <v>#DIV/0!</v>
      </c>
      <c r="AS181" s="194" t="e">
        <f>IF(AS$142="分類不明", 計算_基本取引表!AS42/計算_基本取引表!AS$133, 計算_投入係数表!AS42)</f>
        <v>#DIV/0!</v>
      </c>
      <c r="AT181" s="194" t="e">
        <f>IF(AT$142="分類不明", 計算_基本取引表!AT42/計算_基本取引表!AT$133, 計算_投入係数表!AT42)</f>
        <v>#DIV/0!</v>
      </c>
      <c r="AU181" s="194" t="e">
        <f>IF(AU$142="分類不明", 計算_基本取引表!AU42/計算_基本取引表!AU$133, 計算_投入係数表!AU42)</f>
        <v>#DIV/0!</v>
      </c>
      <c r="AV181" s="194" t="e">
        <f>IF(AV$142="分類不明", 計算_基本取引表!AV42/計算_基本取引表!AV$133, 計算_投入係数表!AV42)</f>
        <v>#DIV/0!</v>
      </c>
      <c r="AW181" s="194" t="e">
        <f>IF(AW$142="分類不明", 計算_基本取引表!AW42/計算_基本取引表!AW$133, 計算_投入係数表!AW42)</f>
        <v>#DIV/0!</v>
      </c>
      <c r="AX181" s="194" t="e">
        <f>IF(AX$142="分類不明", 計算_基本取引表!AX42/計算_基本取引表!AX$133, 計算_投入係数表!AX42)</f>
        <v>#DIV/0!</v>
      </c>
      <c r="AY181" s="194" t="e">
        <f>IF(AY$142="分類不明", 計算_基本取引表!AY42/計算_基本取引表!AY$133, 計算_投入係数表!AY42)</f>
        <v>#DIV/0!</v>
      </c>
      <c r="AZ181" s="194" t="e">
        <f>IF(AZ$142="分類不明", 計算_基本取引表!AZ42/計算_基本取引表!AZ$133, 計算_投入係数表!AZ42)</f>
        <v>#DIV/0!</v>
      </c>
      <c r="BA181" s="194" t="e">
        <f>IF(BA$142="分類不明", 計算_基本取引表!BA42/計算_基本取引表!BA$133, 計算_投入係数表!BA42)</f>
        <v>#DIV/0!</v>
      </c>
      <c r="BB181" s="194" t="e">
        <f>IF(BB$142="分類不明", 計算_基本取引表!BB42/計算_基本取引表!BB$133, 計算_投入係数表!BB42)</f>
        <v>#DIV/0!</v>
      </c>
      <c r="BC181" s="194" t="e">
        <f>IF(BC$142="分類不明", 計算_基本取引表!BC42/計算_基本取引表!BC$133, 計算_投入係数表!BC42)</f>
        <v>#DIV/0!</v>
      </c>
      <c r="BD181" s="194" t="e">
        <f>IF(BD$142="分類不明", 計算_基本取引表!BD42/計算_基本取引表!BD$133, 計算_投入係数表!BD42)</f>
        <v>#DIV/0!</v>
      </c>
      <c r="BE181" s="194" t="e">
        <f>IF(BE$142="分類不明", 計算_基本取引表!BE42/計算_基本取引表!BE$133, 計算_投入係数表!BE42)</f>
        <v>#DIV/0!</v>
      </c>
      <c r="BF181" s="194" t="e">
        <f>IF(BF$142="分類不明", 計算_基本取引表!BF42/計算_基本取引表!BF$133, 計算_投入係数表!BF42)</f>
        <v>#DIV/0!</v>
      </c>
      <c r="BG181" s="194" t="e">
        <f>IF(BG$142="分類不明", 計算_基本取引表!BG42/計算_基本取引表!BG$133, 計算_投入係数表!BG42)</f>
        <v>#DIV/0!</v>
      </c>
      <c r="BH181" s="194" t="e">
        <f>IF(BH$142="分類不明", 計算_基本取引表!BH42/計算_基本取引表!BH$133, 計算_投入係数表!BH42)</f>
        <v>#DIV/0!</v>
      </c>
      <c r="BI181" s="194" t="e">
        <f>IF(BI$142="分類不明", 計算_基本取引表!BI42/計算_基本取引表!BI$133, 計算_投入係数表!BI42)</f>
        <v>#DIV/0!</v>
      </c>
      <c r="BJ181" s="194" t="e">
        <f>IF(BJ$142="分類不明", 計算_基本取引表!BJ42/計算_基本取引表!BJ$133, 計算_投入係数表!BJ42)</f>
        <v>#DIV/0!</v>
      </c>
      <c r="BK181" s="194" t="e">
        <f>IF(BK$142="分類不明", 計算_基本取引表!BK42/計算_基本取引表!BK$133, 計算_投入係数表!BK42)</f>
        <v>#DIV/0!</v>
      </c>
      <c r="BL181" s="194" t="e">
        <f>IF(BL$142="分類不明", 計算_基本取引表!BL42/計算_基本取引表!BL$133, 計算_投入係数表!BL42)</f>
        <v>#DIV/0!</v>
      </c>
      <c r="BM181" s="194" t="e">
        <f>IF(BM$142="分類不明", 計算_基本取引表!BM42/計算_基本取引表!BM$133, 計算_投入係数表!BM42)</f>
        <v>#DIV/0!</v>
      </c>
      <c r="BN181" s="194" t="e">
        <f>IF(BN$142="分類不明", 計算_基本取引表!BN42/計算_基本取引表!BN$133, 計算_投入係数表!BN42)</f>
        <v>#DIV/0!</v>
      </c>
      <c r="BO181" s="194" t="e">
        <f>IF(BO$142="分類不明", 計算_基本取引表!BO42/計算_基本取引表!BO$133, 計算_投入係数表!BO42)</f>
        <v>#DIV/0!</v>
      </c>
      <c r="BP181" s="194" t="e">
        <f>IF(BP$142="分類不明", 計算_基本取引表!BP42/計算_基本取引表!BP$133, 計算_投入係数表!BP42)</f>
        <v>#DIV/0!</v>
      </c>
      <c r="BQ181" s="194" t="e">
        <f>IF(BQ$142="分類不明", 計算_基本取引表!BQ42/計算_基本取引表!BQ$133, 計算_投入係数表!BQ42)</f>
        <v>#DIV/0!</v>
      </c>
      <c r="BR181" s="194" t="e">
        <f>IF(BR$142="分類不明", 計算_基本取引表!BR42/計算_基本取引表!BR$133, 計算_投入係数表!BR42)</f>
        <v>#DIV/0!</v>
      </c>
      <c r="BS181" s="194" t="e">
        <f>IF(BS$142="分類不明", 計算_基本取引表!BS42/計算_基本取引表!BS$133, 計算_投入係数表!BS42)</f>
        <v>#DIV/0!</v>
      </c>
      <c r="BT181" s="194" t="e">
        <f>IF(BT$142="分類不明", 計算_基本取引表!BT42/計算_基本取引表!BT$133, 計算_投入係数表!BT42)</f>
        <v>#DIV/0!</v>
      </c>
      <c r="BU181" s="194" t="e">
        <f>IF(BU$142="分類不明", 計算_基本取引表!BU42/計算_基本取引表!BU$133, 計算_投入係数表!BU42)</f>
        <v>#DIV/0!</v>
      </c>
      <c r="BV181" s="194" t="e">
        <f>IF(BV$142="分類不明", 計算_基本取引表!BV42/計算_基本取引表!BV$133, 計算_投入係数表!BV42)</f>
        <v>#DIV/0!</v>
      </c>
      <c r="BW181" s="194" t="e">
        <f>IF(BW$142="分類不明", 計算_基本取引表!BW42/計算_基本取引表!BW$133, 計算_投入係数表!BW42)</f>
        <v>#DIV/0!</v>
      </c>
      <c r="BX181" s="194" t="e">
        <f>IF(BX$142="分類不明", 計算_基本取引表!BX42/計算_基本取引表!BX$133, 計算_投入係数表!BX42)</f>
        <v>#DIV/0!</v>
      </c>
      <c r="BY181" s="194" t="e">
        <f>IF(BY$142="分類不明", 計算_基本取引表!BY42/計算_基本取引表!BY$133, 計算_投入係数表!BY42)</f>
        <v>#DIV/0!</v>
      </c>
      <c r="BZ181" s="194" t="e">
        <f>IF(BZ$142="分類不明", 計算_基本取引表!BZ42/計算_基本取引表!BZ$133, 計算_投入係数表!BZ42)</f>
        <v>#DIV/0!</v>
      </c>
      <c r="CA181" s="194" t="e">
        <f>IF(CA$142="分類不明", 計算_基本取引表!CA42/計算_基本取引表!CA$133, 計算_投入係数表!CA42)</f>
        <v>#DIV/0!</v>
      </c>
      <c r="CB181" s="194" t="e">
        <f>IF(CB$142="分類不明", 計算_基本取引表!CB42/計算_基本取引表!CB$133, 計算_投入係数表!CB42)</f>
        <v>#DIV/0!</v>
      </c>
      <c r="CC181" s="194" t="e">
        <f>IF(CC$142="分類不明", 計算_基本取引表!CC42/計算_基本取引表!CC$133, 計算_投入係数表!CC42)</f>
        <v>#DIV/0!</v>
      </c>
      <c r="CD181" s="194" t="e">
        <f>IF(CD$142="分類不明", 計算_基本取引表!CD42/計算_基本取引表!CD$133, 計算_投入係数表!CD42)</f>
        <v>#DIV/0!</v>
      </c>
      <c r="CE181" s="194" t="e">
        <f>IF(CE$142="分類不明", 計算_基本取引表!CE42/計算_基本取引表!CE$133, 計算_投入係数表!CE42)</f>
        <v>#DIV/0!</v>
      </c>
      <c r="CF181" s="194" t="e">
        <f>IF(CF$142="分類不明", 計算_基本取引表!CF42/計算_基本取引表!CF$133, 計算_投入係数表!CF42)</f>
        <v>#DIV/0!</v>
      </c>
      <c r="CG181" s="194" t="e">
        <f>IF(CG$142="分類不明", 計算_基本取引表!CG42/計算_基本取引表!CG$133, 計算_投入係数表!CG42)</f>
        <v>#DIV/0!</v>
      </c>
      <c r="CH181" s="194" t="e">
        <f>IF(CH$142="分類不明", 計算_基本取引表!CH42/計算_基本取引表!CH$133, 計算_投入係数表!CH42)</f>
        <v>#DIV/0!</v>
      </c>
      <c r="CI181" s="194" t="e">
        <f>IF(CI$142="分類不明", 計算_基本取引表!CI42/計算_基本取引表!CI$133, 計算_投入係数表!CI42)</f>
        <v>#DIV/0!</v>
      </c>
      <c r="CJ181" s="194" t="e">
        <f>IF(CJ$142="分類不明", 計算_基本取引表!CJ42/計算_基本取引表!CJ$133, 計算_投入係数表!CJ42)</f>
        <v>#DIV/0!</v>
      </c>
      <c r="CK181" s="194" t="e">
        <f>IF(CK$142="分類不明", 計算_基本取引表!CK42/計算_基本取引表!CK$133, 計算_投入係数表!CK42)</f>
        <v>#DIV/0!</v>
      </c>
      <c r="CL181" s="194" t="e">
        <f>IF(CL$142="分類不明", 計算_基本取引表!CL42/計算_基本取引表!CL$133, 計算_投入係数表!CL42)</f>
        <v>#DIV/0!</v>
      </c>
      <c r="CM181" s="194" t="e">
        <f>IF(CM$142="分類不明", 計算_基本取引表!CM42/計算_基本取引表!CM$133, 計算_投入係数表!CM42)</f>
        <v>#DIV/0!</v>
      </c>
      <c r="CN181" s="194" t="e">
        <f>IF(CN$142="分類不明", 計算_基本取引表!CN42/計算_基本取引表!CN$133, 計算_投入係数表!CN42)</f>
        <v>#DIV/0!</v>
      </c>
      <c r="CO181" s="194" t="e">
        <f>IF(CO$142="分類不明", 計算_基本取引表!CO42/計算_基本取引表!CO$133, 計算_投入係数表!CO42)</f>
        <v>#DIV/0!</v>
      </c>
      <c r="CP181" s="194" t="e">
        <f>IF(CP$142="分類不明", 計算_基本取引表!CP42/計算_基本取引表!CP$133, 計算_投入係数表!CP42)</f>
        <v>#DIV/0!</v>
      </c>
      <c r="CQ181" s="194" t="e">
        <f>IF(CQ$142="分類不明", 計算_基本取引表!CQ42/計算_基本取引表!CQ$133, 計算_投入係数表!CQ42)</f>
        <v>#DIV/0!</v>
      </c>
      <c r="CR181" s="194" t="e">
        <f>IF(CR$142="分類不明", 計算_基本取引表!CR42/計算_基本取引表!CR$133, 計算_投入係数表!CR42)</f>
        <v>#DIV/0!</v>
      </c>
      <c r="CS181" s="194" t="e">
        <f>IF(CS$142="分類不明", 計算_基本取引表!CS42/計算_基本取引表!CS$133, 計算_投入係数表!CS42)</f>
        <v>#DIV/0!</v>
      </c>
      <c r="CT181" s="194" t="e">
        <f>IF(CT$142="分類不明", 計算_基本取引表!CT42/計算_基本取引表!CT$133, 計算_投入係数表!CT42)</f>
        <v>#DIV/0!</v>
      </c>
      <c r="CU181" s="194" t="e">
        <f>IF(CU$142="分類不明", 計算_基本取引表!CU42/計算_基本取引表!CU$133, 計算_投入係数表!CU42)</f>
        <v>#DIV/0!</v>
      </c>
      <c r="CV181" s="194" t="e">
        <f>IF(CV$142="分類不明", 計算_基本取引表!CV42/計算_基本取引表!CV$133, 計算_投入係数表!CV42)</f>
        <v>#DIV/0!</v>
      </c>
      <c r="CW181" s="194" t="e">
        <f>IF(CW$142="分類不明", 計算_基本取引表!CW42/計算_基本取引表!CW$133, 計算_投入係数表!CW42)</f>
        <v>#DIV/0!</v>
      </c>
      <c r="CX181" s="194" t="e">
        <f>IF(CX$142="分類不明", 計算_基本取引表!CX42/計算_基本取引表!CX$133, 計算_投入係数表!CX42)</f>
        <v>#DIV/0!</v>
      </c>
      <c r="CY181" s="194" t="e">
        <f>IF(CY$142="分類不明", 計算_基本取引表!CY42/計算_基本取引表!CY$133, 計算_投入係数表!CY42)</f>
        <v>#DIV/0!</v>
      </c>
      <c r="CZ181" s="194" t="e">
        <f>IF(CZ$142="分類不明", 計算_基本取引表!CZ42/計算_基本取引表!CZ$133, 計算_投入係数表!CZ42)</f>
        <v>#DIV/0!</v>
      </c>
      <c r="DA181" s="194" t="e">
        <f>IF(DA$142="分類不明", 計算_基本取引表!DA42/計算_基本取引表!DA$133, 計算_投入係数表!DA42)</f>
        <v>#DIV/0!</v>
      </c>
      <c r="DB181" s="194" t="e">
        <f>IF(DB$142="分類不明", 計算_基本取引表!DB42/計算_基本取引表!DB$133, 計算_投入係数表!DB42)</f>
        <v>#DIV/0!</v>
      </c>
      <c r="DC181" s="194" t="e">
        <f>IF(DC$142="分類不明", 計算_基本取引表!DC42/計算_基本取引表!DC$133, 計算_投入係数表!DC42)</f>
        <v>#DIV/0!</v>
      </c>
      <c r="DD181" s="194" t="e">
        <f>IF(DD$142="分類不明", 計算_基本取引表!DD42/計算_基本取引表!DD$133, 計算_投入係数表!DD42)</f>
        <v>#DIV/0!</v>
      </c>
      <c r="DE181" s="194" t="e">
        <f>IF(DE$142="分類不明", 計算_基本取引表!DE42/計算_基本取引表!DE$133, 計算_投入係数表!DE42)</f>
        <v>#DIV/0!</v>
      </c>
      <c r="DF181" s="194" t="e">
        <f>IF(DF$142="分類不明", 計算_基本取引表!DF42/計算_基本取引表!DF$133, 計算_投入係数表!DF42)</f>
        <v>#DIV/0!</v>
      </c>
      <c r="DG181" s="194" t="e">
        <f>IF(DG$142="分類不明", 計算_基本取引表!DG42/計算_基本取引表!DG$133, 計算_投入係数表!DG42)</f>
        <v>#DIV/0!</v>
      </c>
      <c r="DH181" s="194" t="e">
        <f>IF(DH$142="分類不明", 計算_基本取引表!DH42/計算_基本取引表!DH$133, 計算_投入係数表!DH42)</f>
        <v>#DIV/0!</v>
      </c>
      <c r="DI181" s="194" t="e">
        <f>IF(DI$142="分類不明", 計算_基本取引表!DI42/計算_基本取引表!DI$133, 計算_投入係数表!DI42)</f>
        <v>#DIV/0!</v>
      </c>
      <c r="DJ181" s="194" t="e">
        <f>IF(DJ$142="分類不明", 計算_基本取引表!DJ42/計算_基本取引表!DJ$133, 計算_投入係数表!DJ42)</f>
        <v>#DIV/0!</v>
      </c>
      <c r="DK181" s="194" t="e">
        <f>IF(DK$142="分類不明", 計算_基本取引表!DK42/計算_基本取引表!DK$133, 計算_投入係数表!DK42)</f>
        <v>#DIV/0!</v>
      </c>
      <c r="DL181" s="194" t="e">
        <f>IF(DL$142="分類不明", 計算_基本取引表!DL42/計算_基本取引表!DL$133, 計算_投入係数表!DL42)</f>
        <v>#DIV/0!</v>
      </c>
      <c r="DM181" s="194" t="e">
        <f>IF(DM$142="分類不明", 計算_基本取引表!DM42/計算_基本取引表!DM$133, 計算_投入係数表!DM42)</f>
        <v>#DIV/0!</v>
      </c>
      <c r="DN181" s="194" t="e">
        <f>IF(DN$142="分類不明", 計算_基本取引表!DN42/計算_基本取引表!DN$133, 計算_投入係数表!DN42)</f>
        <v>#DIV/0!</v>
      </c>
      <c r="DO181" s="194" t="e">
        <f>IF(DO$142="分類不明", 計算_基本取引表!DO42/計算_基本取引表!DO$133, 計算_投入係数表!DO42)</f>
        <v>#DIV/0!</v>
      </c>
      <c r="DP181" s="194" t="e">
        <f>IF(DP$142="分類不明", 計算_基本取引表!DP42/計算_基本取引表!DP$133, 計算_投入係数表!DP42)</f>
        <v>#DIV/0!</v>
      </c>
      <c r="DQ181" s="194" t="e">
        <f>IF(DQ$142="分類不明", 計算_基本取引表!DQ42/計算_基本取引表!DQ$133, 計算_投入係数表!DQ42)</f>
        <v>#DIV/0!</v>
      </c>
      <c r="DR181" s="194" t="e">
        <f>IF(DR$142="分類不明", 計算_基本取引表!DR42/計算_基本取引表!DR$133, 計算_投入係数表!DR42)</f>
        <v>#DIV/0!</v>
      </c>
      <c r="DS181" s="194" t="e">
        <f>IF(DS$142="分類不明", 計算_基本取引表!DS42/計算_基本取引表!DS$133, 計算_投入係数表!DS42)</f>
        <v>#DIV/0!</v>
      </c>
      <c r="DT181" s="23">
        <f ca="1">計算_基本取引表!DT42/計算_基本取引表!DT$133</f>
        <v>0</v>
      </c>
    </row>
    <row r="182" spans="2:124" x14ac:dyDescent="0.25">
      <c r="B182" s="53">
        <v>40</v>
      </c>
      <c r="C182" s="198" t="str">
        <v>-</v>
      </c>
      <c r="D182" s="199">
        <f>IF(D$142="分類不明", 計算_基本取引表!D43/計算_基本取引表!D$133, 計算_投入係数表!D43)</f>
        <v>0</v>
      </c>
      <c r="E182" s="200">
        <f>IF(E$142="分類不明", 計算_基本取引表!E43/計算_基本取引表!E$133, 計算_投入係数表!E43)</f>
        <v>0</v>
      </c>
      <c r="F182" s="200">
        <f>IF(F$142="分類不明", 計算_基本取引表!F43/計算_基本取引表!F$133, 計算_投入係数表!F43)</f>
        <v>0</v>
      </c>
      <c r="G182" s="200">
        <f>IF(G$142="分類不明", 計算_基本取引表!G43/計算_基本取引表!G$133, 計算_投入係数表!G43)</f>
        <v>0</v>
      </c>
      <c r="H182" s="200">
        <f>IF(H$142="分類不明", 計算_基本取引表!H43/計算_基本取引表!H$133, 計算_投入係数表!H43)</f>
        <v>0</v>
      </c>
      <c r="I182" s="200">
        <f>IF(I$142="分類不明", 計算_基本取引表!I43/計算_基本取引表!I$133, 計算_投入係数表!I43)</f>
        <v>0</v>
      </c>
      <c r="J182" s="200">
        <f>IF(J$142="分類不明", 計算_基本取引表!J43/計算_基本取引表!J$133, 計算_投入係数表!J43)</f>
        <v>0</v>
      </c>
      <c r="K182" s="200">
        <f>IF(K$142="分類不明", 計算_基本取引表!K43/計算_基本取引表!K$133, 計算_投入係数表!K43)</f>
        <v>0</v>
      </c>
      <c r="L182" s="200">
        <f>IF(L$142="分類不明", 計算_基本取引表!L43/計算_基本取引表!L$133, 計算_投入係数表!L43)</f>
        <v>0</v>
      </c>
      <c r="M182" s="200">
        <f>IF(M$142="分類不明", 計算_基本取引表!M43/計算_基本取引表!M$133, 計算_投入係数表!M43)</f>
        <v>0</v>
      </c>
      <c r="N182" s="200">
        <f>IF(N$142="分類不明", 計算_基本取引表!N43/計算_基本取引表!N$133, 計算_投入係数表!N43)</f>
        <v>0</v>
      </c>
      <c r="O182" s="200">
        <f>IF(O$142="分類不明", 計算_基本取引表!O43/計算_基本取引表!O$133, 計算_投入係数表!O43)</f>
        <v>0</v>
      </c>
      <c r="P182" s="200" t="e">
        <f ca="1">IF(P$142="分類不明", 計算_基本取引表!P43/計算_基本取引表!P$133, 計算_投入係数表!P43)</f>
        <v>#DIV/0!</v>
      </c>
      <c r="Q182" s="200" t="e">
        <f>IF(Q$142="分類不明", 計算_基本取引表!Q43/計算_基本取引表!Q$133, 計算_投入係数表!Q43)</f>
        <v>#DIV/0!</v>
      </c>
      <c r="R182" s="200" t="e">
        <f>IF(R$142="分類不明", 計算_基本取引表!R43/計算_基本取引表!R$133, 計算_投入係数表!R43)</f>
        <v>#DIV/0!</v>
      </c>
      <c r="S182" s="200" t="e">
        <f>IF(S$142="分類不明", 計算_基本取引表!S43/計算_基本取引表!S$133, 計算_投入係数表!S43)</f>
        <v>#DIV/0!</v>
      </c>
      <c r="T182" s="200" t="e">
        <f>IF(T$142="分類不明", 計算_基本取引表!T43/計算_基本取引表!T$133, 計算_投入係数表!T43)</f>
        <v>#DIV/0!</v>
      </c>
      <c r="U182" s="200" t="e">
        <f>IF(U$142="分類不明", 計算_基本取引表!U43/計算_基本取引表!U$133, 計算_投入係数表!U43)</f>
        <v>#DIV/0!</v>
      </c>
      <c r="V182" s="200" t="e">
        <f>IF(V$142="分類不明", 計算_基本取引表!V43/計算_基本取引表!V$133, 計算_投入係数表!V43)</f>
        <v>#DIV/0!</v>
      </c>
      <c r="W182" s="200" t="e">
        <f>IF(W$142="分類不明", 計算_基本取引表!W43/計算_基本取引表!W$133, 計算_投入係数表!W43)</f>
        <v>#DIV/0!</v>
      </c>
      <c r="X182" s="200" t="e">
        <f>IF(X$142="分類不明", 計算_基本取引表!X43/計算_基本取引表!X$133, 計算_投入係数表!X43)</f>
        <v>#DIV/0!</v>
      </c>
      <c r="Y182" s="200" t="e">
        <f>IF(Y$142="分類不明", 計算_基本取引表!Y43/計算_基本取引表!Y$133, 計算_投入係数表!Y43)</f>
        <v>#DIV/0!</v>
      </c>
      <c r="Z182" s="200" t="e">
        <f>IF(Z$142="分類不明", 計算_基本取引表!Z43/計算_基本取引表!Z$133, 計算_投入係数表!Z43)</f>
        <v>#DIV/0!</v>
      </c>
      <c r="AA182" s="200" t="e">
        <f>IF(AA$142="分類不明", 計算_基本取引表!AA43/計算_基本取引表!AA$133, 計算_投入係数表!AA43)</f>
        <v>#DIV/0!</v>
      </c>
      <c r="AB182" s="200" t="e">
        <f>IF(AB$142="分類不明", 計算_基本取引表!AB43/計算_基本取引表!AB$133, 計算_投入係数表!AB43)</f>
        <v>#DIV/0!</v>
      </c>
      <c r="AC182" s="200" t="e">
        <f>IF(AC$142="分類不明", 計算_基本取引表!AC43/計算_基本取引表!AC$133, 計算_投入係数表!AC43)</f>
        <v>#DIV/0!</v>
      </c>
      <c r="AD182" s="200" t="e">
        <f>IF(AD$142="分類不明", 計算_基本取引表!AD43/計算_基本取引表!AD$133, 計算_投入係数表!AD43)</f>
        <v>#DIV/0!</v>
      </c>
      <c r="AE182" s="200" t="e">
        <f>IF(AE$142="分類不明", 計算_基本取引表!AE43/計算_基本取引表!AE$133, 計算_投入係数表!AE43)</f>
        <v>#DIV/0!</v>
      </c>
      <c r="AF182" s="200" t="e">
        <f>IF(AF$142="分類不明", 計算_基本取引表!AF43/計算_基本取引表!AF$133, 計算_投入係数表!AF43)</f>
        <v>#DIV/0!</v>
      </c>
      <c r="AG182" s="200" t="e">
        <f>IF(AG$142="分類不明", 計算_基本取引表!AG43/計算_基本取引表!AG$133, 計算_投入係数表!AG43)</f>
        <v>#DIV/0!</v>
      </c>
      <c r="AH182" s="200" t="e">
        <f>IF(AH$142="分類不明", 計算_基本取引表!AH43/計算_基本取引表!AH$133, 計算_投入係数表!AH43)</f>
        <v>#DIV/0!</v>
      </c>
      <c r="AI182" s="200" t="e">
        <f>IF(AI$142="分類不明", 計算_基本取引表!AI43/計算_基本取引表!AI$133, 計算_投入係数表!AI43)</f>
        <v>#DIV/0!</v>
      </c>
      <c r="AJ182" s="200" t="e">
        <f>IF(AJ$142="分類不明", 計算_基本取引表!AJ43/計算_基本取引表!AJ$133, 計算_投入係数表!AJ43)</f>
        <v>#DIV/0!</v>
      </c>
      <c r="AK182" s="200" t="e">
        <f>IF(AK$142="分類不明", 計算_基本取引表!AK43/計算_基本取引表!AK$133, 計算_投入係数表!AK43)</f>
        <v>#DIV/0!</v>
      </c>
      <c r="AL182" s="200" t="e">
        <f>IF(AL$142="分類不明", 計算_基本取引表!AL43/計算_基本取引表!AL$133, 計算_投入係数表!AL43)</f>
        <v>#DIV/0!</v>
      </c>
      <c r="AM182" s="200" t="e">
        <f>IF(AM$142="分類不明", 計算_基本取引表!AM43/計算_基本取引表!AM$133, 計算_投入係数表!AM43)</f>
        <v>#DIV/0!</v>
      </c>
      <c r="AN182" s="200" t="e">
        <f>IF(AN$142="分類不明", 計算_基本取引表!AN43/計算_基本取引表!AN$133, 計算_投入係数表!AN43)</f>
        <v>#DIV/0!</v>
      </c>
      <c r="AO182" s="200" t="e">
        <f>IF(AO$142="分類不明", 計算_基本取引表!AO43/計算_基本取引表!AO$133, 計算_投入係数表!AO43)</f>
        <v>#DIV/0!</v>
      </c>
      <c r="AP182" s="200" t="e">
        <f>IF(AP$142="分類不明", 計算_基本取引表!AP43/計算_基本取引表!AP$133, 計算_投入係数表!AP43)</f>
        <v>#DIV/0!</v>
      </c>
      <c r="AQ182" s="200" t="e">
        <f>IF(AQ$142="分類不明", 計算_基本取引表!AQ43/計算_基本取引表!AQ$133, 計算_投入係数表!AQ43)</f>
        <v>#DIV/0!</v>
      </c>
      <c r="AR182" s="200" t="e">
        <f>IF(AR$142="分類不明", 計算_基本取引表!AR43/計算_基本取引表!AR$133, 計算_投入係数表!AR43)</f>
        <v>#DIV/0!</v>
      </c>
      <c r="AS182" s="200" t="e">
        <f>IF(AS$142="分類不明", 計算_基本取引表!AS43/計算_基本取引表!AS$133, 計算_投入係数表!AS43)</f>
        <v>#DIV/0!</v>
      </c>
      <c r="AT182" s="200" t="e">
        <f>IF(AT$142="分類不明", 計算_基本取引表!AT43/計算_基本取引表!AT$133, 計算_投入係数表!AT43)</f>
        <v>#DIV/0!</v>
      </c>
      <c r="AU182" s="200" t="e">
        <f>IF(AU$142="分類不明", 計算_基本取引表!AU43/計算_基本取引表!AU$133, 計算_投入係数表!AU43)</f>
        <v>#DIV/0!</v>
      </c>
      <c r="AV182" s="200" t="e">
        <f>IF(AV$142="分類不明", 計算_基本取引表!AV43/計算_基本取引表!AV$133, 計算_投入係数表!AV43)</f>
        <v>#DIV/0!</v>
      </c>
      <c r="AW182" s="200" t="e">
        <f>IF(AW$142="分類不明", 計算_基本取引表!AW43/計算_基本取引表!AW$133, 計算_投入係数表!AW43)</f>
        <v>#DIV/0!</v>
      </c>
      <c r="AX182" s="200" t="e">
        <f>IF(AX$142="分類不明", 計算_基本取引表!AX43/計算_基本取引表!AX$133, 計算_投入係数表!AX43)</f>
        <v>#DIV/0!</v>
      </c>
      <c r="AY182" s="200" t="e">
        <f>IF(AY$142="分類不明", 計算_基本取引表!AY43/計算_基本取引表!AY$133, 計算_投入係数表!AY43)</f>
        <v>#DIV/0!</v>
      </c>
      <c r="AZ182" s="200" t="e">
        <f>IF(AZ$142="分類不明", 計算_基本取引表!AZ43/計算_基本取引表!AZ$133, 計算_投入係数表!AZ43)</f>
        <v>#DIV/0!</v>
      </c>
      <c r="BA182" s="200" t="e">
        <f>IF(BA$142="分類不明", 計算_基本取引表!BA43/計算_基本取引表!BA$133, 計算_投入係数表!BA43)</f>
        <v>#DIV/0!</v>
      </c>
      <c r="BB182" s="200" t="e">
        <f>IF(BB$142="分類不明", 計算_基本取引表!BB43/計算_基本取引表!BB$133, 計算_投入係数表!BB43)</f>
        <v>#DIV/0!</v>
      </c>
      <c r="BC182" s="200" t="e">
        <f>IF(BC$142="分類不明", 計算_基本取引表!BC43/計算_基本取引表!BC$133, 計算_投入係数表!BC43)</f>
        <v>#DIV/0!</v>
      </c>
      <c r="BD182" s="200" t="e">
        <f>IF(BD$142="分類不明", 計算_基本取引表!BD43/計算_基本取引表!BD$133, 計算_投入係数表!BD43)</f>
        <v>#DIV/0!</v>
      </c>
      <c r="BE182" s="200" t="e">
        <f>IF(BE$142="分類不明", 計算_基本取引表!BE43/計算_基本取引表!BE$133, 計算_投入係数表!BE43)</f>
        <v>#DIV/0!</v>
      </c>
      <c r="BF182" s="200" t="e">
        <f>IF(BF$142="分類不明", 計算_基本取引表!BF43/計算_基本取引表!BF$133, 計算_投入係数表!BF43)</f>
        <v>#DIV/0!</v>
      </c>
      <c r="BG182" s="200" t="e">
        <f>IF(BG$142="分類不明", 計算_基本取引表!BG43/計算_基本取引表!BG$133, 計算_投入係数表!BG43)</f>
        <v>#DIV/0!</v>
      </c>
      <c r="BH182" s="200" t="e">
        <f>IF(BH$142="分類不明", 計算_基本取引表!BH43/計算_基本取引表!BH$133, 計算_投入係数表!BH43)</f>
        <v>#DIV/0!</v>
      </c>
      <c r="BI182" s="200" t="e">
        <f>IF(BI$142="分類不明", 計算_基本取引表!BI43/計算_基本取引表!BI$133, 計算_投入係数表!BI43)</f>
        <v>#DIV/0!</v>
      </c>
      <c r="BJ182" s="200" t="e">
        <f>IF(BJ$142="分類不明", 計算_基本取引表!BJ43/計算_基本取引表!BJ$133, 計算_投入係数表!BJ43)</f>
        <v>#DIV/0!</v>
      </c>
      <c r="BK182" s="200" t="e">
        <f>IF(BK$142="分類不明", 計算_基本取引表!BK43/計算_基本取引表!BK$133, 計算_投入係数表!BK43)</f>
        <v>#DIV/0!</v>
      </c>
      <c r="BL182" s="200" t="e">
        <f>IF(BL$142="分類不明", 計算_基本取引表!BL43/計算_基本取引表!BL$133, 計算_投入係数表!BL43)</f>
        <v>#DIV/0!</v>
      </c>
      <c r="BM182" s="200" t="e">
        <f>IF(BM$142="分類不明", 計算_基本取引表!BM43/計算_基本取引表!BM$133, 計算_投入係数表!BM43)</f>
        <v>#DIV/0!</v>
      </c>
      <c r="BN182" s="200" t="e">
        <f>IF(BN$142="分類不明", 計算_基本取引表!BN43/計算_基本取引表!BN$133, 計算_投入係数表!BN43)</f>
        <v>#DIV/0!</v>
      </c>
      <c r="BO182" s="200" t="e">
        <f>IF(BO$142="分類不明", 計算_基本取引表!BO43/計算_基本取引表!BO$133, 計算_投入係数表!BO43)</f>
        <v>#DIV/0!</v>
      </c>
      <c r="BP182" s="200" t="e">
        <f>IF(BP$142="分類不明", 計算_基本取引表!BP43/計算_基本取引表!BP$133, 計算_投入係数表!BP43)</f>
        <v>#DIV/0!</v>
      </c>
      <c r="BQ182" s="200" t="e">
        <f>IF(BQ$142="分類不明", 計算_基本取引表!BQ43/計算_基本取引表!BQ$133, 計算_投入係数表!BQ43)</f>
        <v>#DIV/0!</v>
      </c>
      <c r="BR182" s="200" t="e">
        <f>IF(BR$142="分類不明", 計算_基本取引表!BR43/計算_基本取引表!BR$133, 計算_投入係数表!BR43)</f>
        <v>#DIV/0!</v>
      </c>
      <c r="BS182" s="200" t="e">
        <f>IF(BS$142="分類不明", 計算_基本取引表!BS43/計算_基本取引表!BS$133, 計算_投入係数表!BS43)</f>
        <v>#DIV/0!</v>
      </c>
      <c r="BT182" s="200" t="e">
        <f>IF(BT$142="分類不明", 計算_基本取引表!BT43/計算_基本取引表!BT$133, 計算_投入係数表!BT43)</f>
        <v>#DIV/0!</v>
      </c>
      <c r="BU182" s="200" t="e">
        <f>IF(BU$142="分類不明", 計算_基本取引表!BU43/計算_基本取引表!BU$133, 計算_投入係数表!BU43)</f>
        <v>#DIV/0!</v>
      </c>
      <c r="BV182" s="200" t="e">
        <f>IF(BV$142="分類不明", 計算_基本取引表!BV43/計算_基本取引表!BV$133, 計算_投入係数表!BV43)</f>
        <v>#DIV/0!</v>
      </c>
      <c r="BW182" s="200" t="e">
        <f>IF(BW$142="分類不明", 計算_基本取引表!BW43/計算_基本取引表!BW$133, 計算_投入係数表!BW43)</f>
        <v>#DIV/0!</v>
      </c>
      <c r="BX182" s="200" t="e">
        <f>IF(BX$142="分類不明", 計算_基本取引表!BX43/計算_基本取引表!BX$133, 計算_投入係数表!BX43)</f>
        <v>#DIV/0!</v>
      </c>
      <c r="BY182" s="200" t="e">
        <f>IF(BY$142="分類不明", 計算_基本取引表!BY43/計算_基本取引表!BY$133, 計算_投入係数表!BY43)</f>
        <v>#DIV/0!</v>
      </c>
      <c r="BZ182" s="200" t="e">
        <f>IF(BZ$142="分類不明", 計算_基本取引表!BZ43/計算_基本取引表!BZ$133, 計算_投入係数表!BZ43)</f>
        <v>#DIV/0!</v>
      </c>
      <c r="CA182" s="200" t="e">
        <f>IF(CA$142="分類不明", 計算_基本取引表!CA43/計算_基本取引表!CA$133, 計算_投入係数表!CA43)</f>
        <v>#DIV/0!</v>
      </c>
      <c r="CB182" s="200" t="e">
        <f>IF(CB$142="分類不明", 計算_基本取引表!CB43/計算_基本取引表!CB$133, 計算_投入係数表!CB43)</f>
        <v>#DIV/0!</v>
      </c>
      <c r="CC182" s="200" t="e">
        <f>IF(CC$142="分類不明", 計算_基本取引表!CC43/計算_基本取引表!CC$133, 計算_投入係数表!CC43)</f>
        <v>#DIV/0!</v>
      </c>
      <c r="CD182" s="200" t="e">
        <f>IF(CD$142="分類不明", 計算_基本取引表!CD43/計算_基本取引表!CD$133, 計算_投入係数表!CD43)</f>
        <v>#DIV/0!</v>
      </c>
      <c r="CE182" s="200" t="e">
        <f>IF(CE$142="分類不明", 計算_基本取引表!CE43/計算_基本取引表!CE$133, 計算_投入係数表!CE43)</f>
        <v>#DIV/0!</v>
      </c>
      <c r="CF182" s="200" t="e">
        <f>IF(CF$142="分類不明", 計算_基本取引表!CF43/計算_基本取引表!CF$133, 計算_投入係数表!CF43)</f>
        <v>#DIV/0!</v>
      </c>
      <c r="CG182" s="200" t="e">
        <f>IF(CG$142="分類不明", 計算_基本取引表!CG43/計算_基本取引表!CG$133, 計算_投入係数表!CG43)</f>
        <v>#DIV/0!</v>
      </c>
      <c r="CH182" s="200" t="e">
        <f>IF(CH$142="分類不明", 計算_基本取引表!CH43/計算_基本取引表!CH$133, 計算_投入係数表!CH43)</f>
        <v>#DIV/0!</v>
      </c>
      <c r="CI182" s="200" t="e">
        <f>IF(CI$142="分類不明", 計算_基本取引表!CI43/計算_基本取引表!CI$133, 計算_投入係数表!CI43)</f>
        <v>#DIV/0!</v>
      </c>
      <c r="CJ182" s="200" t="e">
        <f>IF(CJ$142="分類不明", 計算_基本取引表!CJ43/計算_基本取引表!CJ$133, 計算_投入係数表!CJ43)</f>
        <v>#DIV/0!</v>
      </c>
      <c r="CK182" s="200" t="e">
        <f>IF(CK$142="分類不明", 計算_基本取引表!CK43/計算_基本取引表!CK$133, 計算_投入係数表!CK43)</f>
        <v>#DIV/0!</v>
      </c>
      <c r="CL182" s="200" t="e">
        <f>IF(CL$142="分類不明", 計算_基本取引表!CL43/計算_基本取引表!CL$133, 計算_投入係数表!CL43)</f>
        <v>#DIV/0!</v>
      </c>
      <c r="CM182" s="200" t="e">
        <f>IF(CM$142="分類不明", 計算_基本取引表!CM43/計算_基本取引表!CM$133, 計算_投入係数表!CM43)</f>
        <v>#DIV/0!</v>
      </c>
      <c r="CN182" s="200" t="e">
        <f>IF(CN$142="分類不明", 計算_基本取引表!CN43/計算_基本取引表!CN$133, 計算_投入係数表!CN43)</f>
        <v>#DIV/0!</v>
      </c>
      <c r="CO182" s="200" t="e">
        <f>IF(CO$142="分類不明", 計算_基本取引表!CO43/計算_基本取引表!CO$133, 計算_投入係数表!CO43)</f>
        <v>#DIV/0!</v>
      </c>
      <c r="CP182" s="200" t="e">
        <f>IF(CP$142="分類不明", 計算_基本取引表!CP43/計算_基本取引表!CP$133, 計算_投入係数表!CP43)</f>
        <v>#DIV/0!</v>
      </c>
      <c r="CQ182" s="200" t="e">
        <f>IF(CQ$142="分類不明", 計算_基本取引表!CQ43/計算_基本取引表!CQ$133, 計算_投入係数表!CQ43)</f>
        <v>#DIV/0!</v>
      </c>
      <c r="CR182" s="200" t="e">
        <f>IF(CR$142="分類不明", 計算_基本取引表!CR43/計算_基本取引表!CR$133, 計算_投入係数表!CR43)</f>
        <v>#DIV/0!</v>
      </c>
      <c r="CS182" s="200" t="e">
        <f>IF(CS$142="分類不明", 計算_基本取引表!CS43/計算_基本取引表!CS$133, 計算_投入係数表!CS43)</f>
        <v>#DIV/0!</v>
      </c>
      <c r="CT182" s="200" t="e">
        <f>IF(CT$142="分類不明", 計算_基本取引表!CT43/計算_基本取引表!CT$133, 計算_投入係数表!CT43)</f>
        <v>#DIV/0!</v>
      </c>
      <c r="CU182" s="200" t="e">
        <f>IF(CU$142="分類不明", 計算_基本取引表!CU43/計算_基本取引表!CU$133, 計算_投入係数表!CU43)</f>
        <v>#DIV/0!</v>
      </c>
      <c r="CV182" s="200" t="e">
        <f>IF(CV$142="分類不明", 計算_基本取引表!CV43/計算_基本取引表!CV$133, 計算_投入係数表!CV43)</f>
        <v>#DIV/0!</v>
      </c>
      <c r="CW182" s="200" t="e">
        <f>IF(CW$142="分類不明", 計算_基本取引表!CW43/計算_基本取引表!CW$133, 計算_投入係数表!CW43)</f>
        <v>#DIV/0!</v>
      </c>
      <c r="CX182" s="200" t="e">
        <f>IF(CX$142="分類不明", 計算_基本取引表!CX43/計算_基本取引表!CX$133, 計算_投入係数表!CX43)</f>
        <v>#DIV/0!</v>
      </c>
      <c r="CY182" s="200" t="e">
        <f>IF(CY$142="分類不明", 計算_基本取引表!CY43/計算_基本取引表!CY$133, 計算_投入係数表!CY43)</f>
        <v>#DIV/0!</v>
      </c>
      <c r="CZ182" s="200" t="e">
        <f>IF(CZ$142="分類不明", 計算_基本取引表!CZ43/計算_基本取引表!CZ$133, 計算_投入係数表!CZ43)</f>
        <v>#DIV/0!</v>
      </c>
      <c r="DA182" s="200" t="e">
        <f>IF(DA$142="分類不明", 計算_基本取引表!DA43/計算_基本取引表!DA$133, 計算_投入係数表!DA43)</f>
        <v>#DIV/0!</v>
      </c>
      <c r="DB182" s="200" t="e">
        <f>IF(DB$142="分類不明", 計算_基本取引表!DB43/計算_基本取引表!DB$133, 計算_投入係数表!DB43)</f>
        <v>#DIV/0!</v>
      </c>
      <c r="DC182" s="200" t="e">
        <f>IF(DC$142="分類不明", 計算_基本取引表!DC43/計算_基本取引表!DC$133, 計算_投入係数表!DC43)</f>
        <v>#DIV/0!</v>
      </c>
      <c r="DD182" s="200" t="e">
        <f>IF(DD$142="分類不明", 計算_基本取引表!DD43/計算_基本取引表!DD$133, 計算_投入係数表!DD43)</f>
        <v>#DIV/0!</v>
      </c>
      <c r="DE182" s="200" t="e">
        <f>IF(DE$142="分類不明", 計算_基本取引表!DE43/計算_基本取引表!DE$133, 計算_投入係数表!DE43)</f>
        <v>#DIV/0!</v>
      </c>
      <c r="DF182" s="200" t="e">
        <f>IF(DF$142="分類不明", 計算_基本取引表!DF43/計算_基本取引表!DF$133, 計算_投入係数表!DF43)</f>
        <v>#DIV/0!</v>
      </c>
      <c r="DG182" s="200" t="e">
        <f>IF(DG$142="分類不明", 計算_基本取引表!DG43/計算_基本取引表!DG$133, 計算_投入係数表!DG43)</f>
        <v>#DIV/0!</v>
      </c>
      <c r="DH182" s="200" t="e">
        <f>IF(DH$142="分類不明", 計算_基本取引表!DH43/計算_基本取引表!DH$133, 計算_投入係数表!DH43)</f>
        <v>#DIV/0!</v>
      </c>
      <c r="DI182" s="200" t="e">
        <f>IF(DI$142="分類不明", 計算_基本取引表!DI43/計算_基本取引表!DI$133, 計算_投入係数表!DI43)</f>
        <v>#DIV/0!</v>
      </c>
      <c r="DJ182" s="200" t="e">
        <f>IF(DJ$142="分類不明", 計算_基本取引表!DJ43/計算_基本取引表!DJ$133, 計算_投入係数表!DJ43)</f>
        <v>#DIV/0!</v>
      </c>
      <c r="DK182" s="200" t="e">
        <f>IF(DK$142="分類不明", 計算_基本取引表!DK43/計算_基本取引表!DK$133, 計算_投入係数表!DK43)</f>
        <v>#DIV/0!</v>
      </c>
      <c r="DL182" s="200" t="e">
        <f>IF(DL$142="分類不明", 計算_基本取引表!DL43/計算_基本取引表!DL$133, 計算_投入係数表!DL43)</f>
        <v>#DIV/0!</v>
      </c>
      <c r="DM182" s="200" t="e">
        <f>IF(DM$142="分類不明", 計算_基本取引表!DM43/計算_基本取引表!DM$133, 計算_投入係数表!DM43)</f>
        <v>#DIV/0!</v>
      </c>
      <c r="DN182" s="200" t="e">
        <f>IF(DN$142="分類不明", 計算_基本取引表!DN43/計算_基本取引表!DN$133, 計算_投入係数表!DN43)</f>
        <v>#DIV/0!</v>
      </c>
      <c r="DO182" s="200" t="e">
        <f>IF(DO$142="分類不明", 計算_基本取引表!DO43/計算_基本取引表!DO$133, 計算_投入係数表!DO43)</f>
        <v>#DIV/0!</v>
      </c>
      <c r="DP182" s="200" t="e">
        <f>IF(DP$142="分類不明", 計算_基本取引表!DP43/計算_基本取引表!DP$133, 計算_投入係数表!DP43)</f>
        <v>#DIV/0!</v>
      </c>
      <c r="DQ182" s="200" t="e">
        <f>IF(DQ$142="分類不明", 計算_基本取引表!DQ43/計算_基本取引表!DQ$133, 計算_投入係数表!DQ43)</f>
        <v>#DIV/0!</v>
      </c>
      <c r="DR182" s="200" t="e">
        <f>IF(DR$142="分類不明", 計算_基本取引表!DR43/計算_基本取引表!DR$133, 計算_投入係数表!DR43)</f>
        <v>#DIV/0!</v>
      </c>
      <c r="DS182" s="200" t="e">
        <f>IF(DS$142="分類不明", 計算_基本取引表!DS43/計算_基本取引表!DS$133, 計算_投入係数表!DS43)</f>
        <v>#DIV/0!</v>
      </c>
      <c r="DT182" s="25">
        <f ca="1">計算_基本取引表!DT43/計算_基本取引表!DT$133</f>
        <v>0</v>
      </c>
    </row>
    <row r="183" spans="2:124" x14ac:dyDescent="0.25">
      <c r="B183" s="53">
        <v>41</v>
      </c>
      <c r="C183" s="192" t="str">
        <v>-</v>
      </c>
      <c r="D183" s="193">
        <f>IF(D$142="分類不明", 計算_基本取引表!D44/計算_基本取引表!D$133, 計算_投入係数表!D44)</f>
        <v>0</v>
      </c>
      <c r="E183" s="194">
        <f>IF(E$142="分類不明", 計算_基本取引表!E44/計算_基本取引表!E$133, 計算_投入係数表!E44)</f>
        <v>0</v>
      </c>
      <c r="F183" s="194">
        <f>IF(F$142="分類不明", 計算_基本取引表!F44/計算_基本取引表!F$133, 計算_投入係数表!F44)</f>
        <v>0</v>
      </c>
      <c r="G183" s="194">
        <f>IF(G$142="分類不明", 計算_基本取引表!G44/計算_基本取引表!G$133, 計算_投入係数表!G44)</f>
        <v>0</v>
      </c>
      <c r="H183" s="194">
        <f>IF(H$142="分類不明", 計算_基本取引表!H44/計算_基本取引表!H$133, 計算_投入係数表!H44)</f>
        <v>0</v>
      </c>
      <c r="I183" s="194">
        <f>IF(I$142="分類不明", 計算_基本取引表!I44/計算_基本取引表!I$133, 計算_投入係数表!I44)</f>
        <v>0</v>
      </c>
      <c r="J183" s="194">
        <f>IF(J$142="分類不明", 計算_基本取引表!J44/計算_基本取引表!J$133, 計算_投入係数表!J44)</f>
        <v>0</v>
      </c>
      <c r="K183" s="194">
        <f>IF(K$142="分類不明", 計算_基本取引表!K44/計算_基本取引表!K$133, 計算_投入係数表!K44)</f>
        <v>0</v>
      </c>
      <c r="L183" s="194">
        <f>IF(L$142="分類不明", 計算_基本取引表!L44/計算_基本取引表!L$133, 計算_投入係数表!L44)</f>
        <v>0</v>
      </c>
      <c r="M183" s="194">
        <f>IF(M$142="分類不明", 計算_基本取引表!M44/計算_基本取引表!M$133, 計算_投入係数表!M44)</f>
        <v>0</v>
      </c>
      <c r="N183" s="194">
        <f>IF(N$142="分類不明", 計算_基本取引表!N44/計算_基本取引表!N$133, 計算_投入係数表!N44)</f>
        <v>0</v>
      </c>
      <c r="O183" s="194">
        <f>IF(O$142="分類不明", 計算_基本取引表!O44/計算_基本取引表!O$133, 計算_投入係数表!O44)</f>
        <v>0</v>
      </c>
      <c r="P183" s="194" t="e">
        <f ca="1">IF(P$142="分類不明", 計算_基本取引表!P44/計算_基本取引表!P$133, 計算_投入係数表!P44)</f>
        <v>#DIV/0!</v>
      </c>
      <c r="Q183" s="194" t="e">
        <f>IF(Q$142="分類不明", 計算_基本取引表!Q44/計算_基本取引表!Q$133, 計算_投入係数表!Q44)</f>
        <v>#DIV/0!</v>
      </c>
      <c r="R183" s="194" t="e">
        <f>IF(R$142="分類不明", 計算_基本取引表!R44/計算_基本取引表!R$133, 計算_投入係数表!R44)</f>
        <v>#DIV/0!</v>
      </c>
      <c r="S183" s="194" t="e">
        <f>IF(S$142="分類不明", 計算_基本取引表!S44/計算_基本取引表!S$133, 計算_投入係数表!S44)</f>
        <v>#DIV/0!</v>
      </c>
      <c r="T183" s="194" t="e">
        <f>IF(T$142="分類不明", 計算_基本取引表!T44/計算_基本取引表!T$133, 計算_投入係数表!T44)</f>
        <v>#DIV/0!</v>
      </c>
      <c r="U183" s="194" t="e">
        <f>IF(U$142="分類不明", 計算_基本取引表!U44/計算_基本取引表!U$133, 計算_投入係数表!U44)</f>
        <v>#DIV/0!</v>
      </c>
      <c r="V183" s="194" t="e">
        <f>IF(V$142="分類不明", 計算_基本取引表!V44/計算_基本取引表!V$133, 計算_投入係数表!V44)</f>
        <v>#DIV/0!</v>
      </c>
      <c r="W183" s="194" t="e">
        <f>IF(W$142="分類不明", 計算_基本取引表!W44/計算_基本取引表!W$133, 計算_投入係数表!W44)</f>
        <v>#DIV/0!</v>
      </c>
      <c r="X183" s="194" t="e">
        <f>IF(X$142="分類不明", 計算_基本取引表!X44/計算_基本取引表!X$133, 計算_投入係数表!X44)</f>
        <v>#DIV/0!</v>
      </c>
      <c r="Y183" s="194" t="e">
        <f>IF(Y$142="分類不明", 計算_基本取引表!Y44/計算_基本取引表!Y$133, 計算_投入係数表!Y44)</f>
        <v>#DIV/0!</v>
      </c>
      <c r="Z183" s="194" t="e">
        <f>IF(Z$142="分類不明", 計算_基本取引表!Z44/計算_基本取引表!Z$133, 計算_投入係数表!Z44)</f>
        <v>#DIV/0!</v>
      </c>
      <c r="AA183" s="194" t="e">
        <f>IF(AA$142="分類不明", 計算_基本取引表!AA44/計算_基本取引表!AA$133, 計算_投入係数表!AA44)</f>
        <v>#DIV/0!</v>
      </c>
      <c r="AB183" s="194" t="e">
        <f>IF(AB$142="分類不明", 計算_基本取引表!AB44/計算_基本取引表!AB$133, 計算_投入係数表!AB44)</f>
        <v>#DIV/0!</v>
      </c>
      <c r="AC183" s="194" t="e">
        <f>IF(AC$142="分類不明", 計算_基本取引表!AC44/計算_基本取引表!AC$133, 計算_投入係数表!AC44)</f>
        <v>#DIV/0!</v>
      </c>
      <c r="AD183" s="194" t="e">
        <f>IF(AD$142="分類不明", 計算_基本取引表!AD44/計算_基本取引表!AD$133, 計算_投入係数表!AD44)</f>
        <v>#DIV/0!</v>
      </c>
      <c r="AE183" s="194" t="e">
        <f>IF(AE$142="分類不明", 計算_基本取引表!AE44/計算_基本取引表!AE$133, 計算_投入係数表!AE44)</f>
        <v>#DIV/0!</v>
      </c>
      <c r="AF183" s="194" t="e">
        <f>IF(AF$142="分類不明", 計算_基本取引表!AF44/計算_基本取引表!AF$133, 計算_投入係数表!AF44)</f>
        <v>#DIV/0!</v>
      </c>
      <c r="AG183" s="194" t="e">
        <f>IF(AG$142="分類不明", 計算_基本取引表!AG44/計算_基本取引表!AG$133, 計算_投入係数表!AG44)</f>
        <v>#DIV/0!</v>
      </c>
      <c r="AH183" s="194" t="e">
        <f>IF(AH$142="分類不明", 計算_基本取引表!AH44/計算_基本取引表!AH$133, 計算_投入係数表!AH44)</f>
        <v>#DIV/0!</v>
      </c>
      <c r="AI183" s="194" t="e">
        <f>IF(AI$142="分類不明", 計算_基本取引表!AI44/計算_基本取引表!AI$133, 計算_投入係数表!AI44)</f>
        <v>#DIV/0!</v>
      </c>
      <c r="AJ183" s="194" t="e">
        <f>IF(AJ$142="分類不明", 計算_基本取引表!AJ44/計算_基本取引表!AJ$133, 計算_投入係数表!AJ44)</f>
        <v>#DIV/0!</v>
      </c>
      <c r="AK183" s="194" t="e">
        <f>IF(AK$142="分類不明", 計算_基本取引表!AK44/計算_基本取引表!AK$133, 計算_投入係数表!AK44)</f>
        <v>#DIV/0!</v>
      </c>
      <c r="AL183" s="194" t="e">
        <f>IF(AL$142="分類不明", 計算_基本取引表!AL44/計算_基本取引表!AL$133, 計算_投入係数表!AL44)</f>
        <v>#DIV/0!</v>
      </c>
      <c r="AM183" s="194" t="e">
        <f>IF(AM$142="分類不明", 計算_基本取引表!AM44/計算_基本取引表!AM$133, 計算_投入係数表!AM44)</f>
        <v>#DIV/0!</v>
      </c>
      <c r="AN183" s="194" t="e">
        <f>IF(AN$142="分類不明", 計算_基本取引表!AN44/計算_基本取引表!AN$133, 計算_投入係数表!AN44)</f>
        <v>#DIV/0!</v>
      </c>
      <c r="AO183" s="194" t="e">
        <f>IF(AO$142="分類不明", 計算_基本取引表!AO44/計算_基本取引表!AO$133, 計算_投入係数表!AO44)</f>
        <v>#DIV/0!</v>
      </c>
      <c r="AP183" s="194" t="e">
        <f>IF(AP$142="分類不明", 計算_基本取引表!AP44/計算_基本取引表!AP$133, 計算_投入係数表!AP44)</f>
        <v>#DIV/0!</v>
      </c>
      <c r="AQ183" s="194" t="e">
        <f>IF(AQ$142="分類不明", 計算_基本取引表!AQ44/計算_基本取引表!AQ$133, 計算_投入係数表!AQ44)</f>
        <v>#DIV/0!</v>
      </c>
      <c r="AR183" s="194" t="e">
        <f>IF(AR$142="分類不明", 計算_基本取引表!AR44/計算_基本取引表!AR$133, 計算_投入係数表!AR44)</f>
        <v>#DIV/0!</v>
      </c>
      <c r="AS183" s="194" t="e">
        <f>IF(AS$142="分類不明", 計算_基本取引表!AS44/計算_基本取引表!AS$133, 計算_投入係数表!AS44)</f>
        <v>#DIV/0!</v>
      </c>
      <c r="AT183" s="194" t="e">
        <f>IF(AT$142="分類不明", 計算_基本取引表!AT44/計算_基本取引表!AT$133, 計算_投入係数表!AT44)</f>
        <v>#DIV/0!</v>
      </c>
      <c r="AU183" s="194" t="e">
        <f>IF(AU$142="分類不明", 計算_基本取引表!AU44/計算_基本取引表!AU$133, 計算_投入係数表!AU44)</f>
        <v>#DIV/0!</v>
      </c>
      <c r="AV183" s="194" t="e">
        <f>IF(AV$142="分類不明", 計算_基本取引表!AV44/計算_基本取引表!AV$133, 計算_投入係数表!AV44)</f>
        <v>#DIV/0!</v>
      </c>
      <c r="AW183" s="194" t="e">
        <f>IF(AW$142="分類不明", 計算_基本取引表!AW44/計算_基本取引表!AW$133, 計算_投入係数表!AW44)</f>
        <v>#DIV/0!</v>
      </c>
      <c r="AX183" s="194" t="e">
        <f>IF(AX$142="分類不明", 計算_基本取引表!AX44/計算_基本取引表!AX$133, 計算_投入係数表!AX44)</f>
        <v>#DIV/0!</v>
      </c>
      <c r="AY183" s="194" t="e">
        <f>IF(AY$142="分類不明", 計算_基本取引表!AY44/計算_基本取引表!AY$133, 計算_投入係数表!AY44)</f>
        <v>#DIV/0!</v>
      </c>
      <c r="AZ183" s="194" t="e">
        <f>IF(AZ$142="分類不明", 計算_基本取引表!AZ44/計算_基本取引表!AZ$133, 計算_投入係数表!AZ44)</f>
        <v>#DIV/0!</v>
      </c>
      <c r="BA183" s="194" t="e">
        <f>IF(BA$142="分類不明", 計算_基本取引表!BA44/計算_基本取引表!BA$133, 計算_投入係数表!BA44)</f>
        <v>#DIV/0!</v>
      </c>
      <c r="BB183" s="194" t="e">
        <f>IF(BB$142="分類不明", 計算_基本取引表!BB44/計算_基本取引表!BB$133, 計算_投入係数表!BB44)</f>
        <v>#DIV/0!</v>
      </c>
      <c r="BC183" s="194" t="e">
        <f>IF(BC$142="分類不明", 計算_基本取引表!BC44/計算_基本取引表!BC$133, 計算_投入係数表!BC44)</f>
        <v>#DIV/0!</v>
      </c>
      <c r="BD183" s="194" t="e">
        <f>IF(BD$142="分類不明", 計算_基本取引表!BD44/計算_基本取引表!BD$133, 計算_投入係数表!BD44)</f>
        <v>#DIV/0!</v>
      </c>
      <c r="BE183" s="194" t="e">
        <f>IF(BE$142="分類不明", 計算_基本取引表!BE44/計算_基本取引表!BE$133, 計算_投入係数表!BE44)</f>
        <v>#DIV/0!</v>
      </c>
      <c r="BF183" s="194" t="e">
        <f>IF(BF$142="分類不明", 計算_基本取引表!BF44/計算_基本取引表!BF$133, 計算_投入係数表!BF44)</f>
        <v>#DIV/0!</v>
      </c>
      <c r="BG183" s="194" t="e">
        <f>IF(BG$142="分類不明", 計算_基本取引表!BG44/計算_基本取引表!BG$133, 計算_投入係数表!BG44)</f>
        <v>#DIV/0!</v>
      </c>
      <c r="BH183" s="194" t="e">
        <f>IF(BH$142="分類不明", 計算_基本取引表!BH44/計算_基本取引表!BH$133, 計算_投入係数表!BH44)</f>
        <v>#DIV/0!</v>
      </c>
      <c r="BI183" s="194" t="e">
        <f>IF(BI$142="分類不明", 計算_基本取引表!BI44/計算_基本取引表!BI$133, 計算_投入係数表!BI44)</f>
        <v>#DIV/0!</v>
      </c>
      <c r="BJ183" s="194" t="e">
        <f>IF(BJ$142="分類不明", 計算_基本取引表!BJ44/計算_基本取引表!BJ$133, 計算_投入係数表!BJ44)</f>
        <v>#DIV/0!</v>
      </c>
      <c r="BK183" s="194" t="e">
        <f>IF(BK$142="分類不明", 計算_基本取引表!BK44/計算_基本取引表!BK$133, 計算_投入係数表!BK44)</f>
        <v>#DIV/0!</v>
      </c>
      <c r="BL183" s="194" t="e">
        <f>IF(BL$142="分類不明", 計算_基本取引表!BL44/計算_基本取引表!BL$133, 計算_投入係数表!BL44)</f>
        <v>#DIV/0!</v>
      </c>
      <c r="BM183" s="194" t="e">
        <f>IF(BM$142="分類不明", 計算_基本取引表!BM44/計算_基本取引表!BM$133, 計算_投入係数表!BM44)</f>
        <v>#DIV/0!</v>
      </c>
      <c r="BN183" s="194" t="e">
        <f>IF(BN$142="分類不明", 計算_基本取引表!BN44/計算_基本取引表!BN$133, 計算_投入係数表!BN44)</f>
        <v>#DIV/0!</v>
      </c>
      <c r="BO183" s="194" t="e">
        <f>IF(BO$142="分類不明", 計算_基本取引表!BO44/計算_基本取引表!BO$133, 計算_投入係数表!BO44)</f>
        <v>#DIV/0!</v>
      </c>
      <c r="BP183" s="194" t="e">
        <f>IF(BP$142="分類不明", 計算_基本取引表!BP44/計算_基本取引表!BP$133, 計算_投入係数表!BP44)</f>
        <v>#DIV/0!</v>
      </c>
      <c r="BQ183" s="194" t="e">
        <f>IF(BQ$142="分類不明", 計算_基本取引表!BQ44/計算_基本取引表!BQ$133, 計算_投入係数表!BQ44)</f>
        <v>#DIV/0!</v>
      </c>
      <c r="BR183" s="194" t="e">
        <f>IF(BR$142="分類不明", 計算_基本取引表!BR44/計算_基本取引表!BR$133, 計算_投入係数表!BR44)</f>
        <v>#DIV/0!</v>
      </c>
      <c r="BS183" s="194" t="e">
        <f>IF(BS$142="分類不明", 計算_基本取引表!BS44/計算_基本取引表!BS$133, 計算_投入係数表!BS44)</f>
        <v>#DIV/0!</v>
      </c>
      <c r="BT183" s="194" t="e">
        <f>IF(BT$142="分類不明", 計算_基本取引表!BT44/計算_基本取引表!BT$133, 計算_投入係数表!BT44)</f>
        <v>#DIV/0!</v>
      </c>
      <c r="BU183" s="194" t="e">
        <f>IF(BU$142="分類不明", 計算_基本取引表!BU44/計算_基本取引表!BU$133, 計算_投入係数表!BU44)</f>
        <v>#DIV/0!</v>
      </c>
      <c r="BV183" s="194" t="e">
        <f>IF(BV$142="分類不明", 計算_基本取引表!BV44/計算_基本取引表!BV$133, 計算_投入係数表!BV44)</f>
        <v>#DIV/0!</v>
      </c>
      <c r="BW183" s="194" t="e">
        <f>IF(BW$142="分類不明", 計算_基本取引表!BW44/計算_基本取引表!BW$133, 計算_投入係数表!BW44)</f>
        <v>#DIV/0!</v>
      </c>
      <c r="BX183" s="194" t="e">
        <f>IF(BX$142="分類不明", 計算_基本取引表!BX44/計算_基本取引表!BX$133, 計算_投入係数表!BX44)</f>
        <v>#DIV/0!</v>
      </c>
      <c r="BY183" s="194" t="e">
        <f>IF(BY$142="分類不明", 計算_基本取引表!BY44/計算_基本取引表!BY$133, 計算_投入係数表!BY44)</f>
        <v>#DIV/0!</v>
      </c>
      <c r="BZ183" s="194" t="e">
        <f>IF(BZ$142="分類不明", 計算_基本取引表!BZ44/計算_基本取引表!BZ$133, 計算_投入係数表!BZ44)</f>
        <v>#DIV/0!</v>
      </c>
      <c r="CA183" s="194" t="e">
        <f>IF(CA$142="分類不明", 計算_基本取引表!CA44/計算_基本取引表!CA$133, 計算_投入係数表!CA44)</f>
        <v>#DIV/0!</v>
      </c>
      <c r="CB183" s="194" t="e">
        <f>IF(CB$142="分類不明", 計算_基本取引表!CB44/計算_基本取引表!CB$133, 計算_投入係数表!CB44)</f>
        <v>#DIV/0!</v>
      </c>
      <c r="CC183" s="194" t="e">
        <f>IF(CC$142="分類不明", 計算_基本取引表!CC44/計算_基本取引表!CC$133, 計算_投入係数表!CC44)</f>
        <v>#DIV/0!</v>
      </c>
      <c r="CD183" s="194" t="e">
        <f>IF(CD$142="分類不明", 計算_基本取引表!CD44/計算_基本取引表!CD$133, 計算_投入係数表!CD44)</f>
        <v>#DIV/0!</v>
      </c>
      <c r="CE183" s="194" t="e">
        <f>IF(CE$142="分類不明", 計算_基本取引表!CE44/計算_基本取引表!CE$133, 計算_投入係数表!CE44)</f>
        <v>#DIV/0!</v>
      </c>
      <c r="CF183" s="194" t="e">
        <f>IF(CF$142="分類不明", 計算_基本取引表!CF44/計算_基本取引表!CF$133, 計算_投入係数表!CF44)</f>
        <v>#DIV/0!</v>
      </c>
      <c r="CG183" s="194" t="e">
        <f>IF(CG$142="分類不明", 計算_基本取引表!CG44/計算_基本取引表!CG$133, 計算_投入係数表!CG44)</f>
        <v>#DIV/0!</v>
      </c>
      <c r="CH183" s="194" t="e">
        <f>IF(CH$142="分類不明", 計算_基本取引表!CH44/計算_基本取引表!CH$133, 計算_投入係数表!CH44)</f>
        <v>#DIV/0!</v>
      </c>
      <c r="CI183" s="194" t="e">
        <f>IF(CI$142="分類不明", 計算_基本取引表!CI44/計算_基本取引表!CI$133, 計算_投入係数表!CI44)</f>
        <v>#DIV/0!</v>
      </c>
      <c r="CJ183" s="194" t="e">
        <f>IF(CJ$142="分類不明", 計算_基本取引表!CJ44/計算_基本取引表!CJ$133, 計算_投入係数表!CJ44)</f>
        <v>#DIV/0!</v>
      </c>
      <c r="CK183" s="194" t="e">
        <f>IF(CK$142="分類不明", 計算_基本取引表!CK44/計算_基本取引表!CK$133, 計算_投入係数表!CK44)</f>
        <v>#DIV/0!</v>
      </c>
      <c r="CL183" s="194" t="e">
        <f>IF(CL$142="分類不明", 計算_基本取引表!CL44/計算_基本取引表!CL$133, 計算_投入係数表!CL44)</f>
        <v>#DIV/0!</v>
      </c>
      <c r="CM183" s="194" t="e">
        <f>IF(CM$142="分類不明", 計算_基本取引表!CM44/計算_基本取引表!CM$133, 計算_投入係数表!CM44)</f>
        <v>#DIV/0!</v>
      </c>
      <c r="CN183" s="194" t="e">
        <f>IF(CN$142="分類不明", 計算_基本取引表!CN44/計算_基本取引表!CN$133, 計算_投入係数表!CN44)</f>
        <v>#DIV/0!</v>
      </c>
      <c r="CO183" s="194" t="e">
        <f>IF(CO$142="分類不明", 計算_基本取引表!CO44/計算_基本取引表!CO$133, 計算_投入係数表!CO44)</f>
        <v>#DIV/0!</v>
      </c>
      <c r="CP183" s="194" t="e">
        <f>IF(CP$142="分類不明", 計算_基本取引表!CP44/計算_基本取引表!CP$133, 計算_投入係数表!CP44)</f>
        <v>#DIV/0!</v>
      </c>
      <c r="CQ183" s="194" t="e">
        <f>IF(CQ$142="分類不明", 計算_基本取引表!CQ44/計算_基本取引表!CQ$133, 計算_投入係数表!CQ44)</f>
        <v>#DIV/0!</v>
      </c>
      <c r="CR183" s="194" t="e">
        <f>IF(CR$142="分類不明", 計算_基本取引表!CR44/計算_基本取引表!CR$133, 計算_投入係数表!CR44)</f>
        <v>#DIV/0!</v>
      </c>
      <c r="CS183" s="194" t="e">
        <f>IF(CS$142="分類不明", 計算_基本取引表!CS44/計算_基本取引表!CS$133, 計算_投入係数表!CS44)</f>
        <v>#DIV/0!</v>
      </c>
      <c r="CT183" s="194" t="e">
        <f>IF(CT$142="分類不明", 計算_基本取引表!CT44/計算_基本取引表!CT$133, 計算_投入係数表!CT44)</f>
        <v>#DIV/0!</v>
      </c>
      <c r="CU183" s="194" t="e">
        <f>IF(CU$142="分類不明", 計算_基本取引表!CU44/計算_基本取引表!CU$133, 計算_投入係数表!CU44)</f>
        <v>#DIV/0!</v>
      </c>
      <c r="CV183" s="194" t="e">
        <f>IF(CV$142="分類不明", 計算_基本取引表!CV44/計算_基本取引表!CV$133, 計算_投入係数表!CV44)</f>
        <v>#DIV/0!</v>
      </c>
      <c r="CW183" s="194" t="e">
        <f>IF(CW$142="分類不明", 計算_基本取引表!CW44/計算_基本取引表!CW$133, 計算_投入係数表!CW44)</f>
        <v>#DIV/0!</v>
      </c>
      <c r="CX183" s="194" t="e">
        <f>IF(CX$142="分類不明", 計算_基本取引表!CX44/計算_基本取引表!CX$133, 計算_投入係数表!CX44)</f>
        <v>#DIV/0!</v>
      </c>
      <c r="CY183" s="194" t="e">
        <f>IF(CY$142="分類不明", 計算_基本取引表!CY44/計算_基本取引表!CY$133, 計算_投入係数表!CY44)</f>
        <v>#DIV/0!</v>
      </c>
      <c r="CZ183" s="194" t="e">
        <f>IF(CZ$142="分類不明", 計算_基本取引表!CZ44/計算_基本取引表!CZ$133, 計算_投入係数表!CZ44)</f>
        <v>#DIV/0!</v>
      </c>
      <c r="DA183" s="194" t="e">
        <f>IF(DA$142="分類不明", 計算_基本取引表!DA44/計算_基本取引表!DA$133, 計算_投入係数表!DA44)</f>
        <v>#DIV/0!</v>
      </c>
      <c r="DB183" s="194" t="e">
        <f>IF(DB$142="分類不明", 計算_基本取引表!DB44/計算_基本取引表!DB$133, 計算_投入係数表!DB44)</f>
        <v>#DIV/0!</v>
      </c>
      <c r="DC183" s="194" t="e">
        <f>IF(DC$142="分類不明", 計算_基本取引表!DC44/計算_基本取引表!DC$133, 計算_投入係数表!DC44)</f>
        <v>#DIV/0!</v>
      </c>
      <c r="DD183" s="194" t="e">
        <f>IF(DD$142="分類不明", 計算_基本取引表!DD44/計算_基本取引表!DD$133, 計算_投入係数表!DD44)</f>
        <v>#DIV/0!</v>
      </c>
      <c r="DE183" s="194" t="e">
        <f>IF(DE$142="分類不明", 計算_基本取引表!DE44/計算_基本取引表!DE$133, 計算_投入係数表!DE44)</f>
        <v>#DIV/0!</v>
      </c>
      <c r="DF183" s="194" t="e">
        <f>IF(DF$142="分類不明", 計算_基本取引表!DF44/計算_基本取引表!DF$133, 計算_投入係数表!DF44)</f>
        <v>#DIV/0!</v>
      </c>
      <c r="DG183" s="194" t="e">
        <f>IF(DG$142="分類不明", 計算_基本取引表!DG44/計算_基本取引表!DG$133, 計算_投入係数表!DG44)</f>
        <v>#DIV/0!</v>
      </c>
      <c r="DH183" s="194" t="e">
        <f>IF(DH$142="分類不明", 計算_基本取引表!DH44/計算_基本取引表!DH$133, 計算_投入係数表!DH44)</f>
        <v>#DIV/0!</v>
      </c>
      <c r="DI183" s="194" t="e">
        <f>IF(DI$142="分類不明", 計算_基本取引表!DI44/計算_基本取引表!DI$133, 計算_投入係数表!DI44)</f>
        <v>#DIV/0!</v>
      </c>
      <c r="DJ183" s="194" t="e">
        <f>IF(DJ$142="分類不明", 計算_基本取引表!DJ44/計算_基本取引表!DJ$133, 計算_投入係数表!DJ44)</f>
        <v>#DIV/0!</v>
      </c>
      <c r="DK183" s="194" t="e">
        <f>IF(DK$142="分類不明", 計算_基本取引表!DK44/計算_基本取引表!DK$133, 計算_投入係数表!DK44)</f>
        <v>#DIV/0!</v>
      </c>
      <c r="DL183" s="194" t="e">
        <f>IF(DL$142="分類不明", 計算_基本取引表!DL44/計算_基本取引表!DL$133, 計算_投入係数表!DL44)</f>
        <v>#DIV/0!</v>
      </c>
      <c r="DM183" s="194" t="e">
        <f>IF(DM$142="分類不明", 計算_基本取引表!DM44/計算_基本取引表!DM$133, 計算_投入係数表!DM44)</f>
        <v>#DIV/0!</v>
      </c>
      <c r="DN183" s="194" t="e">
        <f>IF(DN$142="分類不明", 計算_基本取引表!DN44/計算_基本取引表!DN$133, 計算_投入係数表!DN44)</f>
        <v>#DIV/0!</v>
      </c>
      <c r="DO183" s="194" t="e">
        <f>IF(DO$142="分類不明", 計算_基本取引表!DO44/計算_基本取引表!DO$133, 計算_投入係数表!DO44)</f>
        <v>#DIV/0!</v>
      </c>
      <c r="DP183" s="194" t="e">
        <f>IF(DP$142="分類不明", 計算_基本取引表!DP44/計算_基本取引表!DP$133, 計算_投入係数表!DP44)</f>
        <v>#DIV/0!</v>
      </c>
      <c r="DQ183" s="194" t="e">
        <f>IF(DQ$142="分類不明", 計算_基本取引表!DQ44/計算_基本取引表!DQ$133, 計算_投入係数表!DQ44)</f>
        <v>#DIV/0!</v>
      </c>
      <c r="DR183" s="194" t="e">
        <f>IF(DR$142="分類不明", 計算_基本取引表!DR44/計算_基本取引表!DR$133, 計算_投入係数表!DR44)</f>
        <v>#DIV/0!</v>
      </c>
      <c r="DS183" s="194" t="e">
        <f>IF(DS$142="分類不明", 計算_基本取引表!DS44/計算_基本取引表!DS$133, 計算_投入係数表!DS44)</f>
        <v>#DIV/0!</v>
      </c>
      <c r="DT183" s="23">
        <f ca="1">計算_基本取引表!DT44/計算_基本取引表!DT$133</f>
        <v>0</v>
      </c>
    </row>
    <row r="184" spans="2:124" x14ac:dyDescent="0.25">
      <c r="B184" s="53">
        <v>42</v>
      </c>
      <c r="C184" s="192" t="str">
        <v>-</v>
      </c>
      <c r="D184" s="193">
        <f>IF(D$142="分類不明", 計算_基本取引表!D45/計算_基本取引表!D$133, 計算_投入係数表!D45)</f>
        <v>0</v>
      </c>
      <c r="E184" s="194">
        <f>IF(E$142="分類不明", 計算_基本取引表!E45/計算_基本取引表!E$133, 計算_投入係数表!E45)</f>
        <v>0</v>
      </c>
      <c r="F184" s="194">
        <f>IF(F$142="分類不明", 計算_基本取引表!F45/計算_基本取引表!F$133, 計算_投入係数表!F45)</f>
        <v>0</v>
      </c>
      <c r="G184" s="194">
        <f>IF(G$142="分類不明", 計算_基本取引表!G45/計算_基本取引表!G$133, 計算_投入係数表!G45)</f>
        <v>0</v>
      </c>
      <c r="H184" s="194">
        <f>IF(H$142="分類不明", 計算_基本取引表!H45/計算_基本取引表!H$133, 計算_投入係数表!H45)</f>
        <v>0</v>
      </c>
      <c r="I184" s="194">
        <f>IF(I$142="分類不明", 計算_基本取引表!I45/計算_基本取引表!I$133, 計算_投入係数表!I45)</f>
        <v>0</v>
      </c>
      <c r="J184" s="194">
        <f>IF(J$142="分類不明", 計算_基本取引表!J45/計算_基本取引表!J$133, 計算_投入係数表!J45)</f>
        <v>0</v>
      </c>
      <c r="K184" s="194">
        <f>IF(K$142="分類不明", 計算_基本取引表!K45/計算_基本取引表!K$133, 計算_投入係数表!K45)</f>
        <v>0</v>
      </c>
      <c r="L184" s="194">
        <f>IF(L$142="分類不明", 計算_基本取引表!L45/計算_基本取引表!L$133, 計算_投入係数表!L45)</f>
        <v>0</v>
      </c>
      <c r="M184" s="194">
        <f>IF(M$142="分類不明", 計算_基本取引表!M45/計算_基本取引表!M$133, 計算_投入係数表!M45)</f>
        <v>0</v>
      </c>
      <c r="N184" s="194">
        <f>IF(N$142="分類不明", 計算_基本取引表!N45/計算_基本取引表!N$133, 計算_投入係数表!N45)</f>
        <v>0</v>
      </c>
      <c r="O184" s="194">
        <f>IF(O$142="分類不明", 計算_基本取引表!O45/計算_基本取引表!O$133, 計算_投入係数表!O45)</f>
        <v>0</v>
      </c>
      <c r="P184" s="194" t="e">
        <f ca="1">IF(P$142="分類不明", 計算_基本取引表!P45/計算_基本取引表!P$133, 計算_投入係数表!P45)</f>
        <v>#DIV/0!</v>
      </c>
      <c r="Q184" s="194" t="e">
        <f>IF(Q$142="分類不明", 計算_基本取引表!Q45/計算_基本取引表!Q$133, 計算_投入係数表!Q45)</f>
        <v>#DIV/0!</v>
      </c>
      <c r="R184" s="194" t="e">
        <f>IF(R$142="分類不明", 計算_基本取引表!R45/計算_基本取引表!R$133, 計算_投入係数表!R45)</f>
        <v>#DIV/0!</v>
      </c>
      <c r="S184" s="194" t="e">
        <f>IF(S$142="分類不明", 計算_基本取引表!S45/計算_基本取引表!S$133, 計算_投入係数表!S45)</f>
        <v>#DIV/0!</v>
      </c>
      <c r="T184" s="194" t="e">
        <f>IF(T$142="分類不明", 計算_基本取引表!T45/計算_基本取引表!T$133, 計算_投入係数表!T45)</f>
        <v>#DIV/0!</v>
      </c>
      <c r="U184" s="194" t="e">
        <f>IF(U$142="分類不明", 計算_基本取引表!U45/計算_基本取引表!U$133, 計算_投入係数表!U45)</f>
        <v>#DIV/0!</v>
      </c>
      <c r="V184" s="194" t="e">
        <f>IF(V$142="分類不明", 計算_基本取引表!V45/計算_基本取引表!V$133, 計算_投入係数表!V45)</f>
        <v>#DIV/0!</v>
      </c>
      <c r="W184" s="194" t="e">
        <f>IF(W$142="分類不明", 計算_基本取引表!W45/計算_基本取引表!W$133, 計算_投入係数表!W45)</f>
        <v>#DIV/0!</v>
      </c>
      <c r="X184" s="194" t="e">
        <f>IF(X$142="分類不明", 計算_基本取引表!X45/計算_基本取引表!X$133, 計算_投入係数表!X45)</f>
        <v>#DIV/0!</v>
      </c>
      <c r="Y184" s="194" t="e">
        <f>IF(Y$142="分類不明", 計算_基本取引表!Y45/計算_基本取引表!Y$133, 計算_投入係数表!Y45)</f>
        <v>#DIV/0!</v>
      </c>
      <c r="Z184" s="194" t="e">
        <f>IF(Z$142="分類不明", 計算_基本取引表!Z45/計算_基本取引表!Z$133, 計算_投入係数表!Z45)</f>
        <v>#DIV/0!</v>
      </c>
      <c r="AA184" s="194" t="e">
        <f>IF(AA$142="分類不明", 計算_基本取引表!AA45/計算_基本取引表!AA$133, 計算_投入係数表!AA45)</f>
        <v>#DIV/0!</v>
      </c>
      <c r="AB184" s="194" t="e">
        <f>IF(AB$142="分類不明", 計算_基本取引表!AB45/計算_基本取引表!AB$133, 計算_投入係数表!AB45)</f>
        <v>#DIV/0!</v>
      </c>
      <c r="AC184" s="194" t="e">
        <f>IF(AC$142="分類不明", 計算_基本取引表!AC45/計算_基本取引表!AC$133, 計算_投入係数表!AC45)</f>
        <v>#DIV/0!</v>
      </c>
      <c r="AD184" s="194" t="e">
        <f>IF(AD$142="分類不明", 計算_基本取引表!AD45/計算_基本取引表!AD$133, 計算_投入係数表!AD45)</f>
        <v>#DIV/0!</v>
      </c>
      <c r="AE184" s="194" t="e">
        <f>IF(AE$142="分類不明", 計算_基本取引表!AE45/計算_基本取引表!AE$133, 計算_投入係数表!AE45)</f>
        <v>#DIV/0!</v>
      </c>
      <c r="AF184" s="194" t="e">
        <f>IF(AF$142="分類不明", 計算_基本取引表!AF45/計算_基本取引表!AF$133, 計算_投入係数表!AF45)</f>
        <v>#DIV/0!</v>
      </c>
      <c r="AG184" s="194" t="e">
        <f>IF(AG$142="分類不明", 計算_基本取引表!AG45/計算_基本取引表!AG$133, 計算_投入係数表!AG45)</f>
        <v>#DIV/0!</v>
      </c>
      <c r="AH184" s="194" t="e">
        <f>IF(AH$142="分類不明", 計算_基本取引表!AH45/計算_基本取引表!AH$133, 計算_投入係数表!AH45)</f>
        <v>#DIV/0!</v>
      </c>
      <c r="AI184" s="194" t="e">
        <f>IF(AI$142="分類不明", 計算_基本取引表!AI45/計算_基本取引表!AI$133, 計算_投入係数表!AI45)</f>
        <v>#DIV/0!</v>
      </c>
      <c r="AJ184" s="194" t="e">
        <f>IF(AJ$142="分類不明", 計算_基本取引表!AJ45/計算_基本取引表!AJ$133, 計算_投入係数表!AJ45)</f>
        <v>#DIV/0!</v>
      </c>
      <c r="AK184" s="194" t="e">
        <f>IF(AK$142="分類不明", 計算_基本取引表!AK45/計算_基本取引表!AK$133, 計算_投入係数表!AK45)</f>
        <v>#DIV/0!</v>
      </c>
      <c r="AL184" s="194" t="e">
        <f>IF(AL$142="分類不明", 計算_基本取引表!AL45/計算_基本取引表!AL$133, 計算_投入係数表!AL45)</f>
        <v>#DIV/0!</v>
      </c>
      <c r="AM184" s="194" t="e">
        <f>IF(AM$142="分類不明", 計算_基本取引表!AM45/計算_基本取引表!AM$133, 計算_投入係数表!AM45)</f>
        <v>#DIV/0!</v>
      </c>
      <c r="AN184" s="194" t="e">
        <f>IF(AN$142="分類不明", 計算_基本取引表!AN45/計算_基本取引表!AN$133, 計算_投入係数表!AN45)</f>
        <v>#DIV/0!</v>
      </c>
      <c r="AO184" s="194" t="e">
        <f>IF(AO$142="分類不明", 計算_基本取引表!AO45/計算_基本取引表!AO$133, 計算_投入係数表!AO45)</f>
        <v>#DIV/0!</v>
      </c>
      <c r="AP184" s="194" t="e">
        <f>IF(AP$142="分類不明", 計算_基本取引表!AP45/計算_基本取引表!AP$133, 計算_投入係数表!AP45)</f>
        <v>#DIV/0!</v>
      </c>
      <c r="AQ184" s="194" t="e">
        <f>IF(AQ$142="分類不明", 計算_基本取引表!AQ45/計算_基本取引表!AQ$133, 計算_投入係数表!AQ45)</f>
        <v>#DIV/0!</v>
      </c>
      <c r="AR184" s="194" t="e">
        <f>IF(AR$142="分類不明", 計算_基本取引表!AR45/計算_基本取引表!AR$133, 計算_投入係数表!AR45)</f>
        <v>#DIV/0!</v>
      </c>
      <c r="AS184" s="194" t="e">
        <f>IF(AS$142="分類不明", 計算_基本取引表!AS45/計算_基本取引表!AS$133, 計算_投入係数表!AS45)</f>
        <v>#DIV/0!</v>
      </c>
      <c r="AT184" s="194" t="e">
        <f>IF(AT$142="分類不明", 計算_基本取引表!AT45/計算_基本取引表!AT$133, 計算_投入係数表!AT45)</f>
        <v>#DIV/0!</v>
      </c>
      <c r="AU184" s="194" t="e">
        <f>IF(AU$142="分類不明", 計算_基本取引表!AU45/計算_基本取引表!AU$133, 計算_投入係数表!AU45)</f>
        <v>#DIV/0!</v>
      </c>
      <c r="AV184" s="194" t="e">
        <f>IF(AV$142="分類不明", 計算_基本取引表!AV45/計算_基本取引表!AV$133, 計算_投入係数表!AV45)</f>
        <v>#DIV/0!</v>
      </c>
      <c r="AW184" s="194" t="e">
        <f>IF(AW$142="分類不明", 計算_基本取引表!AW45/計算_基本取引表!AW$133, 計算_投入係数表!AW45)</f>
        <v>#DIV/0!</v>
      </c>
      <c r="AX184" s="194" t="e">
        <f>IF(AX$142="分類不明", 計算_基本取引表!AX45/計算_基本取引表!AX$133, 計算_投入係数表!AX45)</f>
        <v>#DIV/0!</v>
      </c>
      <c r="AY184" s="194" t="e">
        <f>IF(AY$142="分類不明", 計算_基本取引表!AY45/計算_基本取引表!AY$133, 計算_投入係数表!AY45)</f>
        <v>#DIV/0!</v>
      </c>
      <c r="AZ184" s="194" t="e">
        <f>IF(AZ$142="分類不明", 計算_基本取引表!AZ45/計算_基本取引表!AZ$133, 計算_投入係数表!AZ45)</f>
        <v>#DIV/0!</v>
      </c>
      <c r="BA184" s="194" t="e">
        <f>IF(BA$142="分類不明", 計算_基本取引表!BA45/計算_基本取引表!BA$133, 計算_投入係数表!BA45)</f>
        <v>#DIV/0!</v>
      </c>
      <c r="BB184" s="194" t="e">
        <f>IF(BB$142="分類不明", 計算_基本取引表!BB45/計算_基本取引表!BB$133, 計算_投入係数表!BB45)</f>
        <v>#DIV/0!</v>
      </c>
      <c r="BC184" s="194" t="e">
        <f>IF(BC$142="分類不明", 計算_基本取引表!BC45/計算_基本取引表!BC$133, 計算_投入係数表!BC45)</f>
        <v>#DIV/0!</v>
      </c>
      <c r="BD184" s="194" t="e">
        <f>IF(BD$142="分類不明", 計算_基本取引表!BD45/計算_基本取引表!BD$133, 計算_投入係数表!BD45)</f>
        <v>#DIV/0!</v>
      </c>
      <c r="BE184" s="194" t="e">
        <f>IF(BE$142="分類不明", 計算_基本取引表!BE45/計算_基本取引表!BE$133, 計算_投入係数表!BE45)</f>
        <v>#DIV/0!</v>
      </c>
      <c r="BF184" s="194" t="e">
        <f>IF(BF$142="分類不明", 計算_基本取引表!BF45/計算_基本取引表!BF$133, 計算_投入係数表!BF45)</f>
        <v>#DIV/0!</v>
      </c>
      <c r="BG184" s="194" t="e">
        <f>IF(BG$142="分類不明", 計算_基本取引表!BG45/計算_基本取引表!BG$133, 計算_投入係数表!BG45)</f>
        <v>#DIV/0!</v>
      </c>
      <c r="BH184" s="194" t="e">
        <f>IF(BH$142="分類不明", 計算_基本取引表!BH45/計算_基本取引表!BH$133, 計算_投入係数表!BH45)</f>
        <v>#DIV/0!</v>
      </c>
      <c r="BI184" s="194" t="e">
        <f>IF(BI$142="分類不明", 計算_基本取引表!BI45/計算_基本取引表!BI$133, 計算_投入係数表!BI45)</f>
        <v>#DIV/0!</v>
      </c>
      <c r="BJ184" s="194" t="e">
        <f>IF(BJ$142="分類不明", 計算_基本取引表!BJ45/計算_基本取引表!BJ$133, 計算_投入係数表!BJ45)</f>
        <v>#DIV/0!</v>
      </c>
      <c r="BK184" s="194" t="e">
        <f>IF(BK$142="分類不明", 計算_基本取引表!BK45/計算_基本取引表!BK$133, 計算_投入係数表!BK45)</f>
        <v>#DIV/0!</v>
      </c>
      <c r="BL184" s="194" t="e">
        <f>IF(BL$142="分類不明", 計算_基本取引表!BL45/計算_基本取引表!BL$133, 計算_投入係数表!BL45)</f>
        <v>#DIV/0!</v>
      </c>
      <c r="BM184" s="194" t="e">
        <f>IF(BM$142="分類不明", 計算_基本取引表!BM45/計算_基本取引表!BM$133, 計算_投入係数表!BM45)</f>
        <v>#DIV/0!</v>
      </c>
      <c r="BN184" s="194" t="e">
        <f>IF(BN$142="分類不明", 計算_基本取引表!BN45/計算_基本取引表!BN$133, 計算_投入係数表!BN45)</f>
        <v>#DIV/0!</v>
      </c>
      <c r="BO184" s="194" t="e">
        <f>IF(BO$142="分類不明", 計算_基本取引表!BO45/計算_基本取引表!BO$133, 計算_投入係数表!BO45)</f>
        <v>#DIV/0!</v>
      </c>
      <c r="BP184" s="194" t="e">
        <f>IF(BP$142="分類不明", 計算_基本取引表!BP45/計算_基本取引表!BP$133, 計算_投入係数表!BP45)</f>
        <v>#DIV/0!</v>
      </c>
      <c r="BQ184" s="194" t="e">
        <f>IF(BQ$142="分類不明", 計算_基本取引表!BQ45/計算_基本取引表!BQ$133, 計算_投入係数表!BQ45)</f>
        <v>#DIV/0!</v>
      </c>
      <c r="BR184" s="194" t="e">
        <f>IF(BR$142="分類不明", 計算_基本取引表!BR45/計算_基本取引表!BR$133, 計算_投入係数表!BR45)</f>
        <v>#DIV/0!</v>
      </c>
      <c r="BS184" s="194" t="e">
        <f>IF(BS$142="分類不明", 計算_基本取引表!BS45/計算_基本取引表!BS$133, 計算_投入係数表!BS45)</f>
        <v>#DIV/0!</v>
      </c>
      <c r="BT184" s="194" t="e">
        <f>IF(BT$142="分類不明", 計算_基本取引表!BT45/計算_基本取引表!BT$133, 計算_投入係数表!BT45)</f>
        <v>#DIV/0!</v>
      </c>
      <c r="BU184" s="194" t="e">
        <f>IF(BU$142="分類不明", 計算_基本取引表!BU45/計算_基本取引表!BU$133, 計算_投入係数表!BU45)</f>
        <v>#DIV/0!</v>
      </c>
      <c r="BV184" s="194" t="e">
        <f>IF(BV$142="分類不明", 計算_基本取引表!BV45/計算_基本取引表!BV$133, 計算_投入係数表!BV45)</f>
        <v>#DIV/0!</v>
      </c>
      <c r="BW184" s="194" t="e">
        <f>IF(BW$142="分類不明", 計算_基本取引表!BW45/計算_基本取引表!BW$133, 計算_投入係数表!BW45)</f>
        <v>#DIV/0!</v>
      </c>
      <c r="BX184" s="194" t="e">
        <f>IF(BX$142="分類不明", 計算_基本取引表!BX45/計算_基本取引表!BX$133, 計算_投入係数表!BX45)</f>
        <v>#DIV/0!</v>
      </c>
      <c r="BY184" s="194" t="e">
        <f>IF(BY$142="分類不明", 計算_基本取引表!BY45/計算_基本取引表!BY$133, 計算_投入係数表!BY45)</f>
        <v>#DIV/0!</v>
      </c>
      <c r="BZ184" s="194" t="e">
        <f>IF(BZ$142="分類不明", 計算_基本取引表!BZ45/計算_基本取引表!BZ$133, 計算_投入係数表!BZ45)</f>
        <v>#DIV/0!</v>
      </c>
      <c r="CA184" s="194" t="e">
        <f>IF(CA$142="分類不明", 計算_基本取引表!CA45/計算_基本取引表!CA$133, 計算_投入係数表!CA45)</f>
        <v>#DIV/0!</v>
      </c>
      <c r="CB184" s="194" t="e">
        <f>IF(CB$142="分類不明", 計算_基本取引表!CB45/計算_基本取引表!CB$133, 計算_投入係数表!CB45)</f>
        <v>#DIV/0!</v>
      </c>
      <c r="CC184" s="194" t="e">
        <f>IF(CC$142="分類不明", 計算_基本取引表!CC45/計算_基本取引表!CC$133, 計算_投入係数表!CC45)</f>
        <v>#DIV/0!</v>
      </c>
      <c r="CD184" s="194" t="e">
        <f>IF(CD$142="分類不明", 計算_基本取引表!CD45/計算_基本取引表!CD$133, 計算_投入係数表!CD45)</f>
        <v>#DIV/0!</v>
      </c>
      <c r="CE184" s="194" t="e">
        <f>IF(CE$142="分類不明", 計算_基本取引表!CE45/計算_基本取引表!CE$133, 計算_投入係数表!CE45)</f>
        <v>#DIV/0!</v>
      </c>
      <c r="CF184" s="194" t="e">
        <f>IF(CF$142="分類不明", 計算_基本取引表!CF45/計算_基本取引表!CF$133, 計算_投入係数表!CF45)</f>
        <v>#DIV/0!</v>
      </c>
      <c r="CG184" s="194" t="e">
        <f>IF(CG$142="分類不明", 計算_基本取引表!CG45/計算_基本取引表!CG$133, 計算_投入係数表!CG45)</f>
        <v>#DIV/0!</v>
      </c>
      <c r="CH184" s="194" t="e">
        <f>IF(CH$142="分類不明", 計算_基本取引表!CH45/計算_基本取引表!CH$133, 計算_投入係数表!CH45)</f>
        <v>#DIV/0!</v>
      </c>
      <c r="CI184" s="194" t="e">
        <f>IF(CI$142="分類不明", 計算_基本取引表!CI45/計算_基本取引表!CI$133, 計算_投入係数表!CI45)</f>
        <v>#DIV/0!</v>
      </c>
      <c r="CJ184" s="194" t="e">
        <f>IF(CJ$142="分類不明", 計算_基本取引表!CJ45/計算_基本取引表!CJ$133, 計算_投入係数表!CJ45)</f>
        <v>#DIV/0!</v>
      </c>
      <c r="CK184" s="194" t="e">
        <f>IF(CK$142="分類不明", 計算_基本取引表!CK45/計算_基本取引表!CK$133, 計算_投入係数表!CK45)</f>
        <v>#DIV/0!</v>
      </c>
      <c r="CL184" s="194" t="e">
        <f>IF(CL$142="分類不明", 計算_基本取引表!CL45/計算_基本取引表!CL$133, 計算_投入係数表!CL45)</f>
        <v>#DIV/0!</v>
      </c>
      <c r="CM184" s="194" t="e">
        <f>IF(CM$142="分類不明", 計算_基本取引表!CM45/計算_基本取引表!CM$133, 計算_投入係数表!CM45)</f>
        <v>#DIV/0!</v>
      </c>
      <c r="CN184" s="194" t="e">
        <f>IF(CN$142="分類不明", 計算_基本取引表!CN45/計算_基本取引表!CN$133, 計算_投入係数表!CN45)</f>
        <v>#DIV/0!</v>
      </c>
      <c r="CO184" s="194" t="e">
        <f>IF(CO$142="分類不明", 計算_基本取引表!CO45/計算_基本取引表!CO$133, 計算_投入係数表!CO45)</f>
        <v>#DIV/0!</v>
      </c>
      <c r="CP184" s="194" t="e">
        <f>IF(CP$142="分類不明", 計算_基本取引表!CP45/計算_基本取引表!CP$133, 計算_投入係数表!CP45)</f>
        <v>#DIV/0!</v>
      </c>
      <c r="CQ184" s="194" t="e">
        <f>IF(CQ$142="分類不明", 計算_基本取引表!CQ45/計算_基本取引表!CQ$133, 計算_投入係数表!CQ45)</f>
        <v>#DIV/0!</v>
      </c>
      <c r="CR184" s="194" t="e">
        <f>IF(CR$142="分類不明", 計算_基本取引表!CR45/計算_基本取引表!CR$133, 計算_投入係数表!CR45)</f>
        <v>#DIV/0!</v>
      </c>
      <c r="CS184" s="194" t="e">
        <f>IF(CS$142="分類不明", 計算_基本取引表!CS45/計算_基本取引表!CS$133, 計算_投入係数表!CS45)</f>
        <v>#DIV/0!</v>
      </c>
      <c r="CT184" s="194" t="e">
        <f>IF(CT$142="分類不明", 計算_基本取引表!CT45/計算_基本取引表!CT$133, 計算_投入係数表!CT45)</f>
        <v>#DIV/0!</v>
      </c>
      <c r="CU184" s="194" t="e">
        <f>IF(CU$142="分類不明", 計算_基本取引表!CU45/計算_基本取引表!CU$133, 計算_投入係数表!CU45)</f>
        <v>#DIV/0!</v>
      </c>
      <c r="CV184" s="194" t="e">
        <f>IF(CV$142="分類不明", 計算_基本取引表!CV45/計算_基本取引表!CV$133, 計算_投入係数表!CV45)</f>
        <v>#DIV/0!</v>
      </c>
      <c r="CW184" s="194" t="e">
        <f>IF(CW$142="分類不明", 計算_基本取引表!CW45/計算_基本取引表!CW$133, 計算_投入係数表!CW45)</f>
        <v>#DIV/0!</v>
      </c>
      <c r="CX184" s="194" t="e">
        <f>IF(CX$142="分類不明", 計算_基本取引表!CX45/計算_基本取引表!CX$133, 計算_投入係数表!CX45)</f>
        <v>#DIV/0!</v>
      </c>
      <c r="CY184" s="194" t="e">
        <f>IF(CY$142="分類不明", 計算_基本取引表!CY45/計算_基本取引表!CY$133, 計算_投入係数表!CY45)</f>
        <v>#DIV/0!</v>
      </c>
      <c r="CZ184" s="194" t="e">
        <f>IF(CZ$142="分類不明", 計算_基本取引表!CZ45/計算_基本取引表!CZ$133, 計算_投入係数表!CZ45)</f>
        <v>#DIV/0!</v>
      </c>
      <c r="DA184" s="194" t="e">
        <f>IF(DA$142="分類不明", 計算_基本取引表!DA45/計算_基本取引表!DA$133, 計算_投入係数表!DA45)</f>
        <v>#DIV/0!</v>
      </c>
      <c r="DB184" s="194" t="e">
        <f>IF(DB$142="分類不明", 計算_基本取引表!DB45/計算_基本取引表!DB$133, 計算_投入係数表!DB45)</f>
        <v>#DIV/0!</v>
      </c>
      <c r="DC184" s="194" t="e">
        <f>IF(DC$142="分類不明", 計算_基本取引表!DC45/計算_基本取引表!DC$133, 計算_投入係数表!DC45)</f>
        <v>#DIV/0!</v>
      </c>
      <c r="DD184" s="194" t="e">
        <f>IF(DD$142="分類不明", 計算_基本取引表!DD45/計算_基本取引表!DD$133, 計算_投入係数表!DD45)</f>
        <v>#DIV/0!</v>
      </c>
      <c r="DE184" s="194" t="e">
        <f>IF(DE$142="分類不明", 計算_基本取引表!DE45/計算_基本取引表!DE$133, 計算_投入係数表!DE45)</f>
        <v>#DIV/0!</v>
      </c>
      <c r="DF184" s="194" t="e">
        <f>IF(DF$142="分類不明", 計算_基本取引表!DF45/計算_基本取引表!DF$133, 計算_投入係数表!DF45)</f>
        <v>#DIV/0!</v>
      </c>
      <c r="DG184" s="194" t="e">
        <f>IF(DG$142="分類不明", 計算_基本取引表!DG45/計算_基本取引表!DG$133, 計算_投入係数表!DG45)</f>
        <v>#DIV/0!</v>
      </c>
      <c r="DH184" s="194" t="e">
        <f>IF(DH$142="分類不明", 計算_基本取引表!DH45/計算_基本取引表!DH$133, 計算_投入係数表!DH45)</f>
        <v>#DIV/0!</v>
      </c>
      <c r="DI184" s="194" t="e">
        <f>IF(DI$142="分類不明", 計算_基本取引表!DI45/計算_基本取引表!DI$133, 計算_投入係数表!DI45)</f>
        <v>#DIV/0!</v>
      </c>
      <c r="DJ184" s="194" t="e">
        <f>IF(DJ$142="分類不明", 計算_基本取引表!DJ45/計算_基本取引表!DJ$133, 計算_投入係数表!DJ45)</f>
        <v>#DIV/0!</v>
      </c>
      <c r="DK184" s="194" t="e">
        <f>IF(DK$142="分類不明", 計算_基本取引表!DK45/計算_基本取引表!DK$133, 計算_投入係数表!DK45)</f>
        <v>#DIV/0!</v>
      </c>
      <c r="DL184" s="194" t="e">
        <f>IF(DL$142="分類不明", 計算_基本取引表!DL45/計算_基本取引表!DL$133, 計算_投入係数表!DL45)</f>
        <v>#DIV/0!</v>
      </c>
      <c r="DM184" s="194" t="e">
        <f>IF(DM$142="分類不明", 計算_基本取引表!DM45/計算_基本取引表!DM$133, 計算_投入係数表!DM45)</f>
        <v>#DIV/0!</v>
      </c>
      <c r="DN184" s="194" t="e">
        <f>IF(DN$142="分類不明", 計算_基本取引表!DN45/計算_基本取引表!DN$133, 計算_投入係数表!DN45)</f>
        <v>#DIV/0!</v>
      </c>
      <c r="DO184" s="194" t="e">
        <f>IF(DO$142="分類不明", 計算_基本取引表!DO45/計算_基本取引表!DO$133, 計算_投入係数表!DO45)</f>
        <v>#DIV/0!</v>
      </c>
      <c r="DP184" s="194" t="e">
        <f>IF(DP$142="分類不明", 計算_基本取引表!DP45/計算_基本取引表!DP$133, 計算_投入係数表!DP45)</f>
        <v>#DIV/0!</v>
      </c>
      <c r="DQ184" s="194" t="e">
        <f>IF(DQ$142="分類不明", 計算_基本取引表!DQ45/計算_基本取引表!DQ$133, 計算_投入係数表!DQ45)</f>
        <v>#DIV/0!</v>
      </c>
      <c r="DR184" s="194" t="e">
        <f>IF(DR$142="分類不明", 計算_基本取引表!DR45/計算_基本取引表!DR$133, 計算_投入係数表!DR45)</f>
        <v>#DIV/0!</v>
      </c>
      <c r="DS184" s="194" t="e">
        <f>IF(DS$142="分類不明", 計算_基本取引表!DS45/計算_基本取引表!DS$133, 計算_投入係数表!DS45)</f>
        <v>#DIV/0!</v>
      </c>
      <c r="DT184" s="23">
        <f ca="1">計算_基本取引表!DT45/計算_基本取引表!DT$133</f>
        <v>0</v>
      </c>
    </row>
    <row r="185" spans="2:124" x14ac:dyDescent="0.25">
      <c r="B185" s="53">
        <v>43</v>
      </c>
      <c r="C185" s="192" t="str">
        <v>-</v>
      </c>
      <c r="D185" s="193">
        <f>IF(D$142="分類不明", 計算_基本取引表!D46/計算_基本取引表!D$133, 計算_投入係数表!D46)</f>
        <v>0</v>
      </c>
      <c r="E185" s="194">
        <f>IF(E$142="分類不明", 計算_基本取引表!E46/計算_基本取引表!E$133, 計算_投入係数表!E46)</f>
        <v>0</v>
      </c>
      <c r="F185" s="194">
        <f>IF(F$142="分類不明", 計算_基本取引表!F46/計算_基本取引表!F$133, 計算_投入係数表!F46)</f>
        <v>0</v>
      </c>
      <c r="G185" s="194">
        <f>IF(G$142="分類不明", 計算_基本取引表!G46/計算_基本取引表!G$133, 計算_投入係数表!G46)</f>
        <v>0</v>
      </c>
      <c r="H185" s="194">
        <f>IF(H$142="分類不明", 計算_基本取引表!H46/計算_基本取引表!H$133, 計算_投入係数表!H46)</f>
        <v>0</v>
      </c>
      <c r="I185" s="194">
        <f>IF(I$142="分類不明", 計算_基本取引表!I46/計算_基本取引表!I$133, 計算_投入係数表!I46)</f>
        <v>0</v>
      </c>
      <c r="J185" s="194">
        <f>IF(J$142="分類不明", 計算_基本取引表!J46/計算_基本取引表!J$133, 計算_投入係数表!J46)</f>
        <v>0</v>
      </c>
      <c r="K185" s="194">
        <f>IF(K$142="分類不明", 計算_基本取引表!K46/計算_基本取引表!K$133, 計算_投入係数表!K46)</f>
        <v>0</v>
      </c>
      <c r="L185" s="194">
        <f>IF(L$142="分類不明", 計算_基本取引表!L46/計算_基本取引表!L$133, 計算_投入係数表!L46)</f>
        <v>0</v>
      </c>
      <c r="M185" s="194">
        <f>IF(M$142="分類不明", 計算_基本取引表!M46/計算_基本取引表!M$133, 計算_投入係数表!M46)</f>
        <v>0</v>
      </c>
      <c r="N185" s="194">
        <f>IF(N$142="分類不明", 計算_基本取引表!N46/計算_基本取引表!N$133, 計算_投入係数表!N46)</f>
        <v>0</v>
      </c>
      <c r="O185" s="194">
        <f>IF(O$142="分類不明", 計算_基本取引表!O46/計算_基本取引表!O$133, 計算_投入係数表!O46)</f>
        <v>0</v>
      </c>
      <c r="P185" s="194" t="e">
        <f ca="1">IF(P$142="分類不明", 計算_基本取引表!P46/計算_基本取引表!P$133, 計算_投入係数表!P46)</f>
        <v>#DIV/0!</v>
      </c>
      <c r="Q185" s="194" t="e">
        <f>IF(Q$142="分類不明", 計算_基本取引表!Q46/計算_基本取引表!Q$133, 計算_投入係数表!Q46)</f>
        <v>#DIV/0!</v>
      </c>
      <c r="R185" s="194" t="e">
        <f>IF(R$142="分類不明", 計算_基本取引表!R46/計算_基本取引表!R$133, 計算_投入係数表!R46)</f>
        <v>#DIV/0!</v>
      </c>
      <c r="S185" s="194" t="e">
        <f>IF(S$142="分類不明", 計算_基本取引表!S46/計算_基本取引表!S$133, 計算_投入係数表!S46)</f>
        <v>#DIV/0!</v>
      </c>
      <c r="T185" s="194" t="e">
        <f>IF(T$142="分類不明", 計算_基本取引表!T46/計算_基本取引表!T$133, 計算_投入係数表!T46)</f>
        <v>#DIV/0!</v>
      </c>
      <c r="U185" s="194" t="e">
        <f>IF(U$142="分類不明", 計算_基本取引表!U46/計算_基本取引表!U$133, 計算_投入係数表!U46)</f>
        <v>#DIV/0!</v>
      </c>
      <c r="V185" s="194" t="e">
        <f>IF(V$142="分類不明", 計算_基本取引表!V46/計算_基本取引表!V$133, 計算_投入係数表!V46)</f>
        <v>#DIV/0!</v>
      </c>
      <c r="W185" s="194" t="e">
        <f>IF(W$142="分類不明", 計算_基本取引表!W46/計算_基本取引表!W$133, 計算_投入係数表!W46)</f>
        <v>#DIV/0!</v>
      </c>
      <c r="X185" s="194" t="e">
        <f>IF(X$142="分類不明", 計算_基本取引表!X46/計算_基本取引表!X$133, 計算_投入係数表!X46)</f>
        <v>#DIV/0!</v>
      </c>
      <c r="Y185" s="194" t="e">
        <f>IF(Y$142="分類不明", 計算_基本取引表!Y46/計算_基本取引表!Y$133, 計算_投入係数表!Y46)</f>
        <v>#DIV/0!</v>
      </c>
      <c r="Z185" s="194" t="e">
        <f>IF(Z$142="分類不明", 計算_基本取引表!Z46/計算_基本取引表!Z$133, 計算_投入係数表!Z46)</f>
        <v>#DIV/0!</v>
      </c>
      <c r="AA185" s="194" t="e">
        <f>IF(AA$142="分類不明", 計算_基本取引表!AA46/計算_基本取引表!AA$133, 計算_投入係数表!AA46)</f>
        <v>#DIV/0!</v>
      </c>
      <c r="AB185" s="194" t="e">
        <f>IF(AB$142="分類不明", 計算_基本取引表!AB46/計算_基本取引表!AB$133, 計算_投入係数表!AB46)</f>
        <v>#DIV/0!</v>
      </c>
      <c r="AC185" s="194" t="e">
        <f>IF(AC$142="分類不明", 計算_基本取引表!AC46/計算_基本取引表!AC$133, 計算_投入係数表!AC46)</f>
        <v>#DIV/0!</v>
      </c>
      <c r="AD185" s="194" t="e">
        <f>IF(AD$142="分類不明", 計算_基本取引表!AD46/計算_基本取引表!AD$133, 計算_投入係数表!AD46)</f>
        <v>#DIV/0!</v>
      </c>
      <c r="AE185" s="194" t="e">
        <f>IF(AE$142="分類不明", 計算_基本取引表!AE46/計算_基本取引表!AE$133, 計算_投入係数表!AE46)</f>
        <v>#DIV/0!</v>
      </c>
      <c r="AF185" s="194" t="e">
        <f>IF(AF$142="分類不明", 計算_基本取引表!AF46/計算_基本取引表!AF$133, 計算_投入係数表!AF46)</f>
        <v>#DIV/0!</v>
      </c>
      <c r="AG185" s="194" t="e">
        <f>IF(AG$142="分類不明", 計算_基本取引表!AG46/計算_基本取引表!AG$133, 計算_投入係数表!AG46)</f>
        <v>#DIV/0!</v>
      </c>
      <c r="AH185" s="194" t="e">
        <f>IF(AH$142="分類不明", 計算_基本取引表!AH46/計算_基本取引表!AH$133, 計算_投入係数表!AH46)</f>
        <v>#DIV/0!</v>
      </c>
      <c r="AI185" s="194" t="e">
        <f>IF(AI$142="分類不明", 計算_基本取引表!AI46/計算_基本取引表!AI$133, 計算_投入係数表!AI46)</f>
        <v>#DIV/0!</v>
      </c>
      <c r="AJ185" s="194" t="e">
        <f>IF(AJ$142="分類不明", 計算_基本取引表!AJ46/計算_基本取引表!AJ$133, 計算_投入係数表!AJ46)</f>
        <v>#DIV/0!</v>
      </c>
      <c r="AK185" s="194" t="e">
        <f>IF(AK$142="分類不明", 計算_基本取引表!AK46/計算_基本取引表!AK$133, 計算_投入係数表!AK46)</f>
        <v>#DIV/0!</v>
      </c>
      <c r="AL185" s="194" t="e">
        <f>IF(AL$142="分類不明", 計算_基本取引表!AL46/計算_基本取引表!AL$133, 計算_投入係数表!AL46)</f>
        <v>#DIV/0!</v>
      </c>
      <c r="AM185" s="194" t="e">
        <f>IF(AM$142="分類不明", 計算_基本取引表!AM46/計算_基本取引表!AM$133, 計算_投入係数表!AM46)</f>
        <v>#DIV/0!</v>
      </c>
      <c r="AN185" s="194" t="e">
        <f>IF(AN$142="分類不明", 計算_基本取引表!AN46/計算_基本取引表!AN$133, 計算_投入係数表!AN46)</f>
        <v>#DIV/0!</v>
      </c>
      <c r="AO185" s="194" t="e">
        <f>IF(AO$142="分類不明", 計算_基本取引表!AO46/計算_基本取引表!AO$133, 計算_投入係数表!AO46)</f>
        <v>#DIV/0!</v>
      </c>
      <c r="AP185" s="194" t="e">
        <f>IF(AP$142="分類不明", 計算_基本取引表!AP46/計算_基本取引表!AP$133, 計算_投入係数表!AP46)</f>
        <v>#DIV/0!</v>
      </c>
      <c r="AQ185" s="194" t="e">
        <f>IF(AQ$142="分類不明", 計算_基本取引表!AQ46/計算_基本取引表!AQ$133, 計算_投入係数表!AQ46)</f>
        <v>#DIV/0!</v>
      </c>
      <c r="AR185" s="194" t="e">
        <f>IF(AR$142="分類不明", 計算_基本取引表!AR46/計算_基本取引表!AR$133, 計算_投入係数表!AR46)</f>
        <v>#DIV/0!</v>
      </c>
      <c r="AS185" s="194" t="e">
        <f>IF(AS$142="分類不明", 計算_基本取引表!AS46/計算_基本取引表!AS$133, 計算_投入係数表!AS46)</f>
        <v>#DIV/0!</v>
      </c>
      <c r="AT185" s="194" t="e">
        <f>IF(AT$142="分類不明", 計算_基本取引表!AT46/計算_基本取引表!AT$133, 計算_投入係数表!AT46)</f>
        <v>#DIV/0!</v>
      </c>
      <c r="AU185" s="194" t="e">
        <f>IF(AU$142="分類不明", 計算_基本取引表!AU46/計算_基本取引表!AU$133, 計算_投入係数表!AU46)</f>
        <v>#DIV/0!</v>
      </c>
      <c r="AV185" s="194" t="e">
        <f>IF(AV$142="分類不明", 計算_基本取引表!AV46/計算_基本取引表!AV$133, 計算_投入係数表!AV46)</f>
        <v>#DIV/0!</v>
      </c>
      <c r="AW185" s="194" t="e">
        <f>IF(AW$142="分類不明", 計算_基本取引表!AW46/計算_基本取引表!AW$133, 計算_投入係数表!AW46)</f>
        <v>#DIV/0!</v>
      </c>
      <c r="AX185" s="194" t="e">
        <f>IF(AX$142="分類不明", 計算_基本取引表!AX46/計算_基本取引表!AX$133, 計算_投入係数表!AX46)</f>
        <v>#DIV/0!</v>
      </c>
      <c r="AY185" s="194" t="e">
        <f>IF(AY$142="分類不明", 計算_基本取引表!AY46/計算_基本取引表!AY$133, 計算_投入係数表!AY46)</f>
        <v>#DIV/0!</v>
      </c>
      <c r="AZ185" s="194" t="e">
        <f>IF(AZ$142="分類不明", 計算_基本取引表!AZ46/計算_基本取引表!AZ$133, 計算_投入係数表!AZ46)</f>
        <v>#DIV/0!</v>
      </c>
      <c r="BA185" s="194" t="e">
        <f>IF(BA$142="分類不明", 計算_基本取引表!BA46/計算_基本取引表!BA$133, 計算_投入係数表!BA46)</f>
        <v>#DIV/0!</v>
      </c>
      <c r="BB185" s="194" t="e">
        <f>IF(BB$142="分類不明", 計算_基本取引表!BB46/計算_基本取引表!BB$133, 計算_投入係数表!BB46)</f>
        <v>#DIV/0!</v>
      </c>
      <c r="BC185" s="194" t="e">
        <f>IF(BC$142="分類不明", 計算_基本取引表!BC46/計算_基本取引表!BC$133, 計算_投入係数表!BC46)</f>
        <v>#DIV/0!</v>
      </c>
      <c r="BD185" s="194" t="e">
        <f>IF(BD$142="分類不明", 計算_基本取引表!BD46/計算_基本取引表!BD$133, 計算_投入係数表!BD46)</f>
        <v>#DIV/0!</v>
      </c>
      <c r="BE185" s="194" t="e">
        <f>IF(BE$142="分類不明", 計算_基本取引表!BE46/計算_基本取引表!BE$133, 計算_投入係数表!BE46)</f>
        <v>#DIV/0!</v>
      </c>
      <c r="BF185" s="194" t="e">
        <f>IF(BF$142="分類不明", 計算_基本取引表!BF46/計算_基本取引表!BF$133, 計算_投入係数表!BF46)</f>
        <v>#DIV/0!</v>
      </c>
      <c r="BG185" s="194" t="e">
        <f>IF(BG$142="分類不明", 計算_基本取引表!BG46/計算_基本取引表!BG$133, 計算_投入係数表!BG46)</f>
        <v>#DIV/0!</v>
      </c>
      <c r="BH185" s="194" t="e">
        <f>IF(BH$142="分類不明", 計算_基本取引表!BH46/計算_基本取引表!BH$133, 計算_投入係数表!BH46)</f>
        <v>#DIV/0!</v>
      </c>
      <c r="BI185" s="194" t="e">
        <f>IF(BI$142="分類不明", 計算_基本取引表!BI46/計算_基本取引表!BI$133, 計算_投入係数表!BI46)</f>
        <v>#DIV/0!</v>
      </c>
      <c r="BJ185" s="194" t="e">
        <f>IF(BJ$142="分類不明", 計算_基本取引表!BJ46/計算_基本取引表!BJ$133, 計算_投入係数表!BJ46)</f>
        <v>#DIV/0!</v>
      </c>
      <c r="BK185" s="194" t="e">
        <f>IF(BK$142="分類不明", 計算_基本取引表!BK46/計算_基本取引表!BK$133, 計算_投入係数表!BK46)</f>
        <v>#DIV/0!</v>
      </c>
      <c r="BL185" s="194" t="e">
        <f>IF(BL$142="分類不明", 計算_基本取引表!BL46/計算_基本取引表!BL$133, 計算_投入係数表!BL46)</f>
        <v>#DIV/0!</v>
      </c>
      <c r="BM185" s="194" t="e">
        <f>IF(BM$142="分類不明", 計算_基本取引表!BM46/計算_基本取引表!BM$133, 計算_投入係数表!BM46)</f>
        <v>#DIV/0!</v>
      </c>
      <c r="BN185" s="194" t="e">
        <f>IF(BN$142="分類不明", 計算_基本取引表!BN46/計算_基本取引表!BN$133, 計算_投入係数表!BN46)</f>
        <v>#DIV/0!</v>
      </c>
      <c r="BO185" s="194" t="e">
        <f>IF(BO$142="分類不明", 計算_基本取引表!BO46/計算_基本取引表!BO$133, 計算_投入係数表!BO46)</f>
        <v>#DIV/0!</v>
      </c>
      <c r="BP185" s="194" t="e">
        <f>IF(BP$142="分類不明", 計算_基本取引表!BP46/計算_基本取引表!BP$133, 計算_投入係数表!BP46)</f>
        <v>#DIV/0!</v>
      </c>
      <c r="BQ185" s="194" t="e">
        <f>IF(BQ$142="分類不明", 計算_基本取引表!BQ46/計算_基本取引表!BQ$133, 計算_投入係数表!BQ46)</f>
        <v>#DIV/0!</v>
      </c>
      <c r="BR185" s="194" t="e">
        <f>IF(BR$142="分類不明", 計算_基本取引表!BR46/計算_基本取引表!BR$133, 計算_投入係数表!BR46)</f>
        <v>#DIV/0!</v>
      </c>
      <c r="BS185" s="194" t="e">
        <f>IF(BS$142="分類不明", 計算_基本取引表!BS46/計算_基本取引表!BS$133, 計算_投入係数表!BS46)</f>
        <v>#DIV/0!</v>
      </c>
      <c r="BT185" s="194" t="e">
        <f>IF(BT$142="分類不明", 計算_基本取引表!BT46/計算_基本取引表!BT$133, 計算_投入係数表!BT46)</f>
        <v>#DIV/0!</v>
      </c>
      <c r="BU185" s="194" t="e">
        <f>IF(BU$142="分類不明", 計算_基本取引表!BU46/計算_基本取引表!BU$133, 計算_投入係数表!BU46)</f>
        <v>#DIV/0!</v>
      </c>
      <c r="BV185" s="194" t="e">
        <f>IF(BV$142="分類不明", 計算_基本取引表!BV46/計算_基本取引表!BV$133, 計算_投入係数表!BV46)</f>
        <v>#DIV/0!</v>
      </c>
      <c r="BW185" s="194" t="e">
        <f>IF(BW$142="分類不明", 計算_基本取引表!BW46/計算_基本取引表!BW$133, 計算_投入係数表!BW46)</f>
        <v>#DIV/0!</v>
      </c>
      <c r="BX185" s="194" t="e">
        <f>IF(BX$142="分類不明", 計算_基本取引表!BX46/計算_基本取引表!BX$133, 計算_投入係数表!BX46)</f>
        <v>#DIV/0!</v>
      </c>
      <c r="BY185" s="194" t="e">
        <f>IF(BY$142="分類不明", 計算_基本取引表!BY46/計算_基本取引表!BY$133, 計算_投入係数表!BY46)</f>
        <v>#DIV/0!</v>
      </c>
      <c r="BZ185" s="194" t="e">
        <f>IF(BZ$142="分類不明", 計算_基本取引表!BZ46/計算_基本取引表!BZ$133, 計算_投入係数表!BZ46)</f>
        <v>#DIV/0!</v>
      </c>
      <c r="CA185" s="194" t="e">
        <f>IF(CA$142="分類不明", 計算_基本取引表!CA46/計算_基本取引表!CA$133, 計算_投入係数表!CA46)</f>
        <v>#DIV/0!</v>
      </c>
      <c r="CB185" s="194" t="e">
        <f>IF(CB$142="分類不明", 計算_基本取引表!CB46/計算_基本取引表!CB$133, 計算_投入係数表!CB46)</f>
        <v>#DIV/0!</v>
      </c>
      <c r="CC185" s="194" t="e">
        <f>IF(CC$142="分類不明", 計算_基本取引表!CC46/計算_基本取引表!CC$133, 計算_投入係数表!CC46)</f>
        <v>#DIV/0!</v>
      </c>
      <c r="CD185" s="194" t="e">
        <f>IF(CD$142="分類不明", 計算_基本取引表!CD46/計算_基本取引表!CD$133, 計算_投入係数表!CD46)</f>
        <v>#DIV/0!</v>
      </c>
      <c r="CE185" s="194" t="e">
        <f>IF(CE$142="分類不明", 計算_基本取引表!CE46/計算_基本取引表!CE$133, 計算_投入係数表!CE46)</f>
        <v>#DIV/0!</v>
      </c>
      <c r="CF185" s="194" t="e">
        <f>IF(CF$142="分類不明", 計算_基本取引表!CF46/計算_基本取引表!CF$133, 計算_投入係数表!CF46)</f>
        <v>#DIV/0!</v>
      </c>
      <c r="CG185" s="194" t="e">
        <f>IF(CG$142="分類不明", 計算_基本取引表!CG46/計算_基本取引表!CG$133, 計算_投入係数表!CG46)</f>
        <v>#DIV/0!</v>
      </c>
      <c r="CH185" s="194" t="e">
        <f>IF(CH$142="分類不明", 計算_基本取引表!CH46/計算_基本取引表!CH$133, 計算_投入係数表!CH46)</f>
        <v>#DIV/0!</v>
      </c>
      <c r="CI185" s="194" t="e">
        <f>IF(CI$142="分類不明", 計算_基本取引表!CI46/計算_基本取引表!CI$133, 計算_投入係数表!CI46)</f>
        <v>#DIV/0!</v>
      </c>
      <c r="CJ185" s="194" t="e">
        <f>IF(CJ$142="分類不明", 計算_基本取引表!CJ46/計算_基本取引表!CJ$133, 計算_投入係数表!CJ46)</f>
        <v>#DIV/0!</v>
      </c>
      <c r="CK185" s="194" t="e">
        <f>IF(CK$142="分類不明", 計算_基本取引表!CK46/計算_基本取引表!CK$133, 計算_投入係数表!CK46)</f>
        <v>#DIV/0!</v>
      </c>
      <c r="CL185" s="194" t="e">
        <f>IF(CL$142="分類不明", 計算_基本取引表!CL46/計算_基本取引表!CL$133, 計算_投入係数表!CL46)</f>
        <v>#DIV/0!</v>
      </c>
      <c r="CM185" s="194" t="e">
        <f>IF(CM$142="分類不明", 計算_基本取引表!CM46/計算_基本取引表!CM$133, 計算_投入係数表!CM46)</f>
        <v>#DIV/0!</v>
      </c>
      <c r="CN185" s="194" t="e">
        <f>IF(CN$142="分類不明", 計算_基本取引表!CN46/計算_基本取引表!CN$133, 計算_投入係数表!CN46)</f>
        <v>#DIV/0!</v>
      </c>
      <c r="CO185" s="194" t="e">
        <f>IF(CO$142="分類不明", 計算_基本取引表!CO46/計算_基本取引表!CO$133, 計算_投入係数表!CO46)</f>
        <v>#DIV/0!</v>
      </c>
      <c r="CP185" s="194" t="e">
        <f>IF(CP$142="分類不明", 計算_基本取引表!CP46/計算_基本取引表!CP$133, 計算_投入係数表!CP46)</f>
        <v>#DIV/0!</v>
      </c>
      <c r="CQ185" s="194" t="e">
        <f>IF(CQ$142="分類不明", 計算_基本取引表!CQ46/計算_基本取引表!CQ$133, 計算_投入係数表!CQ46)</f>
        <v>#DIV/0!</v>
      </c>
      <c r="CR185" s="194" t="e">
        <f>IF(CR$142="分類不明", 計算_基本取引表!CR46/計算_基本取引表!CR$133, 計算_投入係数表!CR46)</f>
        <v>#DIV/0!</v>
      </c>
      <c r="CS185" s="194" t="e">
        <f>IF(CS$142="分類不明", 計算_基本取引表!CS46/計算_基本取引表!CS$133, 計算_投入係数表!CS46)</f>
        <v>#DIV/0!</v>
      </c>
      <c r="CT185" s="194" t="e">
        <f>IF(CT$142="分類不明", 計算_基本取引表!CT46/計算_基本取引表!CT$133, 計算_投入係数表!CT46)</f>
        <v>#DIV/0!</v>
      </c>
      <c r="CU185" s="194" t="e">
        <f>IF(CU$142="分類不明", 計算_基本取引表!CU46/計算_基本取引表!CU$133, 計算_投入係数表!CU46)</f>
        <v>#DIV/0!</v>
      </c>
      <c r="CV185" s="194" t="e">
        <f>IF(CV$142="分類不明", 計算_基本取引表!CV46/計算_基本取引表!CV$133, 計算_投入係数表!CV46)</f>
        <v>#DIV/0!</v>
      </c>
      <c r="CW185" s="194" t="e">
        <f>IF(CW$142="分類不明", 計算_基本取引表!CW46/計算_基本取引表!CW$133, 計算_投入係数表!CW46)</f>
        <v>#DIV/0!</v>
      </c>
      <c r="CX185" s="194" t="e">
        <f>IF(CX$142="分類不明", 計算_基本取引表!CX46/計算_基本取引表!CX$133, 計算_投入係数表!CX46)</f>
        <v>#DIV/0!</v>
      </c>
      <c r="CY185" s="194" t="e">
        <f>IF(CY$142="分類不明", 計算_基本取引表!CY46/計算_基本取引表!CY$133, 計算_投入係数表!CY46)</f>
        <v>#DIV/0!</v>
      </c>
      <c r="CZ185" s="194" t="e">
        <f>IF(CZ$142="分類不明", 計算_基本取引表!CZ46/計算_基本取引表!CZ$133, 計算_投入係数表!CZ46)</f>
        <v>#DIV/0!</v>
      </c>
      <c r="DA185" s="194" t="e">
        <f>IF(DA$142="分類不明", 計算_基本取引表!DA46/計算_基本取引表!DA$133, 計算_投入係数表!DA46)</f>
        <v>#DIV/0!</v>
      </c>
      <c r="DB185" s="194" t="e">
        <f>IF(DB$142="分類不明", 計算_基本取引表!DB46/計算_基本取引表!DB$133, 計算_投入係数表!DB46)</f>
        <v>#DIV/0!</v>
      </c>
      <c r="DC185" s="194" t="e">
        <f>IF(DC$142="分類不明", 計算_基本取引表!DC46/計算_基本取引表!DC$133, 計算_投入係数表!DC46)</f>
        <v>#DIV/0!</v>
      </c>
      <c r="DD185" s="194" t="e">
        <f>IF(DD$142="分類不明", 計算_基本取引表!DD46/計算_基本取引表!DD$133, 計算_投入係数表!DD46)</f>
        <v>#DIV/0!</v>
      </c>
      <c r="DE185" s="194" t="e">
        <f>IF(DE$142="分類不明", 計算_基本取引表!DE46/計算_基本取引表!DE$133, 計算_投入係数表!DE46)</f>
        <v>#DIV/0!</v>
      </c>
      <c r="DF185" s="194" t="e">
        <f>IF(DF$142="分類不明", 計算_基本取引表!DF46/計算_基本取引表!DF$133, 計算_投入係数表!DF46)</f>
        <v>#DIV/0!</v>
      </c>
      <c r="DG185" s="194" t="e">
        <f>IF(DG$142="分類不明", 計算_基本取引表!DG46/計算_基本取引表!DG$133, 計算_投入係数表!DG46)</f>
        <v>#DIV/0!</v>
      </c>
      <c r="DH185" s="194" t="e">
        <f>IF(DH$142="分類不明", 計算_基本取引表!DH46/計算_基本取引表!DH$133, 計算_投入係数表!DH46)</f>
        <v>#DIV/0!</v>
      </c>
      <c r="DI185" s="194" t="e">
        <f>IF(DI$142="分類不明", 計算_基本取引表!DI46/計算_基本取引表!DI$133, 計算_投入係数表!DI46)</f>
        <v>#DIV/0!</v>
      </c>
      <c r="DJ185" s="194" t="e">
        <f>IF(DJ$142="分類不明", 計算_基本取引表!DJ46/計算_基本取引表!DJ$133, 計算_投入係数表!DJ46)</f>
        <v>#DIV/0!</v>
      </c>
      <c r="DK185" s="194" t="e">
        <f>IF(DK$142="分類不明", 計算_基本取引表!DK46/計算_基本取引表!DK$133, 計算_投入係数表!DK46)</f>
        <v>#DIV/0!</v>
      </c>
      <c r="DL185" s="194" t="e">
        <f>IF(DL$142="分類不明", 計算_基本取引表!DL46/計算_基本取引表!DL$133, 計算_投入係数表!DL46)</f>
        <v>#DIV/0!</v>
      </c>
      <c r="DM185" s="194" t="e">
        <f>IF(DM$142="分類不明", 計算_基本取引表!DM46/計算_基本取引表!DM$133, 計算_投入係数表!DM46)</f>
        <v>#DIV/0!</v>
      </c>
      <c r="DN185" s="194" t="e">
        <f>IF(DN$142="分類不明", 計算_基本取引表!DN46/計算_基本取引表!DN$133, 計算_投入係数表!DN46)</f>
        <v>#DIV/0!</v>
      </c>
      <c r="DO185" s="194" t="e">
        <f>IF(DO$142="分類不明", 計算_基本取引表!DO46/計算_基本取引表!DO$133, 計算_投入係数表!DO46)</f>
        <v>#DIV/0!</v>
      </c>
      <c r="DP185" s="194" t="e">
        <f>IF(DP$142="分類不明", 計算_基本取引表!DP46/計算_基本取引表!DP$133, 計算_投入係数表!DP46)</f>
        <v>#DIV/0!</v>
      </c>
      <c r="DQ185" s="194" t="e">
        <f>IF(DQ$142="分類不明", 計算_基本取引表!DQ46/計算_基本取引表!DQ$133, 計算_投入係数表!DQ46)</f>
        <v>#DIV/0!</v>
      </c>
      <c r="DR185" s="194" t="e">
        <f>IF(DR$142="分類不明", 計算_基本取引表!DR46/計算_基本取引表!DR$133, 計算_投入係数表!DR46)</f>
        <v>#DIV/0!</v>
      </c>
      <c r="DS185" s="194" t="e">
        <f>IF(DS$142="分類不明", 計算_基本取引表!DS46/計算_基本取引表!DS$133, 計算_投入係数表!DS46)</f>
        <v>#DIV/0!</v>
      </c>
      <c r="DT185" s="23">
        <f ca="1">計算_基本取引表!DT46/計算_基本取引表!DT$133</f>
        <v>0</v>
      </c>
    </row>
    <row r="186" spans="2:124" x14ac:dyDescent="0.25">
      <c r="B186" s="53">
        <v>44</v>
      </c>
      <c r="C186" s="192" t="str">
        <v>-</v>
      </c>
      <c r="D186" s="193">
        <f>IF(D$142="分類不明", 計算_基本取引表!D47/計算_基本取引表!D$133, 計算_投入係数表!D47)</f>
        <v>0</v>
      </c>
      <c r="E186" s="194">
        <f>IF(E$142="分類不明", 計算_基本取引表!E47/計算_基本取引表!E$133, 計算_投入係数表!E47)</f>
        <v>0</v>
      </c>
      <c r="F186" s="194">
        <f>IF(F$142="分類不明", 計算_基本取引表!F47/計算_基本取引表!F$133, 計算_投入係数表!F47)</f>
        <v>0</v>
      </c>
      <c r="G186" s="194">
        <f>IF(G$142="分類不明", 計算_基本取引表!G47/計算_基本取引表!G$133, 計算_投入係数表!G47)</f>
        <v>0</v>
      </c>
      <c r="H186" s="194">
        <f>IF(H$142="分類不明", 計算_基本取引表!H47/計算_基本取引表!H$133, 計算_投入係数表!H47)</f>
        <v>0</v>
      </c>
      <c r="I186" s="194">
        <f>IF(I$142="分類不明", 計算_基本取引表!I47/計算_基本取引表!I$133, 計算_投入係数表!I47)</f>
        <v>0</v>
      </c>
      <c r="J186" s="194">
        <f>IF(J$142="分類不明", 計算_基本取引表!J47/計算_基本取引表!J$133, 計算_投入係数表!J47)</f>
        <v>0</v>
      </c>
      <c r="K186" s="194">
        <f>IF(K$142="分類不明", 計算_基本取引表!K47/計算_基本取引表!K$133, 計算_投入係数表!K47)</f>
        <v>0</v>
      </c>
      <c r="L186" s="194">
        <f>IF(L$142="分類不明", 計算_基本取引表!L47/計算_基本取引表!L$133, 計算_投入係数表!L47)</f>
        <v>0</v>
      </c>
      <c r="M186" s="194">
        <f>IF(M$142="分類不明", 計算_基本取引表!M47/計算_基本取引表!M$133, 計算_投入係数表!M47)</f>
        <v>0</v>
      </c>
      <c r="N186" s="194">
        <f>IF(N$142="分類不明", 計算_基本取引表!N47/計算_基本取引表!N$133, 計算_投入係数表!N47)</f>
        <v>0</v>
      </c>
      <c r="O186" s="194">
        <f>IF(O$142="分類不明", 計算_基本取引表!O47/計算_基本取引表!O$133, 計算_投入係数表!O47)</f>
        <v>0</v>
      </c>
      <c r="P186" s="194" t="e">
        <f ca="1">IF(P$142="分類不明", 計算_基本取引表!P47/計算_基本取引表!P$133, 計算_投入係数表!P47)</f>
        <v>#DIV/0!</v>
      </c>
      <c r="Q186" s="194" t="e">
        <f>IF(Q$142="分類不明", 計算_基本取引表!Q47/計算_基本取引表!Q$133, 計算_投入係数表!Q47)</f>
        <v>#DIV/0!</v>
      </c>
      <c r="R186" s="194" t="e">
        <f>IF(R$142="分類不明", 計算_基本取引表!R47/計算_基本取引表!R$133, 計算_投入係数表!R47)</f>
        <v>#DIV/0!</v>
      </c>
      <c r="S186" s="194" t="e">
        <f>IF(S$142="分類不明", 計算_基本取引表!S47/計算_基本取引表!S$133, 計算_投入係数表!S47)</f>
        <v>#DIV/0!</v>
      </c>
      <c r="T186" s="194" t="e">
        <f>IF(T$142="分類不明", 計算_基本取引表!T47/計算_基本取引表!T$133, 計算_投入係数表!T47)</f>
        <v>#DIV/0!</v>
      </c>
      <c r="U186" s="194" t="e">
        <f>IF(U$142="分類不明", 計算_基本取引表!U47/計算_基本取引表!U$133, 計算_投入係数表!U47)</f>
        <v>#DIV/0!</v>
      </c>
      <c r="V186" s="194" t="e">
        <f>IF(V$142="分類不明", 計算_基本取引表!V47/計算_基本取引表!V$133, 計算_投入係数表!V47)</f>
        <v>#DIV/0!</v>
      </c>
      <c r="W186" s="194" t="e">
        <f>IF(W$142="分類不明", 計算_基本取引表!W47/計算_基本取引表!W$133, 計算_投入係数表!W47)</f>
        <v>#DIV/0!</v>
      </c>
      <c r="X186" s="194" t="e">
        <f>IF(X$142="分類不明", 計算_基本取引表!X47/計算_基本取引表!X$133, 計算_投入係数表!X47)</f>
        <v>#DIV/0!</v>
      </c>
      <c r="Y186" s="194" t="e">
        <f>IF(Y$142="分類不明", 計算_基本取引表!Y47/計算_基本取引表!Y$133, 計算_投入係数表!Y47)</f>
        <v>#DIV/0!</v>
      </c>
      <c r="Z186" s="194" t="e">
        <f>IF(Z$142="分類不明", 計算_基本取引表!Z47/計算_基本取引表!Z$133, 計算_投入係数表!Z47)</f>
        <v>#DIV/0!</v>
      </c>
      <c r="AA186" s="194" t="e">
        <f>IF(AA$142="分類不明", 計算_基本取引表!AA47/計算_基本取引表!AA$133, 計算_投入係数表!AA47)</f>
        <v>#DIV/0!</v>
      </c>
      <c r="AB186" s="194" t="e">
        <f>IF(AB$142="分類不明", 計算_基本取引表!AB47/計算_基本取引表!AB$133, 計算_投入係数表!AB47)</f>
        <v>#DIV/0!</v>
      </c>
      <c r="AC186" s="194" t="e">
        <f>IF(AC$142="分類不明", 計算_基本取引表!AC47/計算_基本取引表!AC$133, 計算_投入係数表!AC47)</f>
        <v>#DIV/0!</v>
      </c>
      <c r="AD186" s="194" t="e">
        <f>IF(AD$142="分類不明", 計算_基本取引表!AD47/計算_基本取引表!AD$133, 計算_投入係数表!AD47)</f>
        <v>#DIV/0!</v>
      </c>
      <c r="AE186" s="194" t="e">
        <f>IF(AE$142="分類不明", 計算_基本取引表!AE47/計算_基本取引表!AE$133, 計算_投入係数表!AE47)</f>
        <v>#DIV/0!</v>
      </c>
      <c r="AF186" s="194" t="e">
        <f>IF(AF$142="分類不明", 計算_基本取引表!AF47/計算_基本取引表!AF$133, 計算_投入係数表!AF47)</f>
        <v>#DIV/0!</v>
      </c>
      <c r="AG186" s="194" t="e">
        <f>IF(AG$142="分類不明", 計算_基本取引表!AG47/計算_基本取引表!AG$133, 計算_投入係数表!AG47)</f>
        <v>#DIV/0!</v>
      </c>
      <c r="AH186" s="194" t="e">
        <f>IF(AH$142="分類不明", 計算_基本取引表!AH47/計算_基本取引表!AH$133, 計算_投入係数表!AH47)</f>
        <v>#DIV/0!</v>
      </c>
      <c r="AI186" s="194" t="e">
        <f>IF(AI$142="分類不明", 計算_基本取引表!AI47/計算_基本取引表!AI$133, 計算_投入係数表!AI47)</f>
        <v>#DIV/0!</v>
      </c>
      <c r="AJ186" s="194" t="e">
        <f>IF(AJ$142="分類不明", 計算_基本取引表!AJ47/計算_基本取引表!AJ$133, 計算_投入係数表!AJ47)</f>
        <v>#DIV/0!</v>
      </c>
      <c r="AK186" s="194" t="e">
        <f>IF(AK$142="分類不明", 計算_基本取引表!AK47/計算_基本取引表!AK$133, 計算_投入係数表!AK47)</f>
        <v>#DIV/0!</v>
      </c>
      <c r="AL186" s="194" t="e">
        <f>IF(AL$142="分類不明", 計算_基本取引表!AL47/計算_基本取引表!AL$133, 計算_投入係数表!AL47)</f>
        <v>#DIV/0!</v>
      </c>
      <c r="AM186" s="194" t="e">
        <f>IF(AM$142="分類不明", 計算_基本取引表!AM47/計算_基本取引表!AM$133, 計算_投入係数表!AM47)</f>
        <v>#DIV/0!</v>
      </c>
      <c r="AN186" s="194" t="e">
        <f>IF(AN$142="分類不明", 計算_基本取引表!AN47/計算_基本取引表!AN$133, 計算_投入係数表!AN47)</f>
        <v>#DIV/0!</v>
      </c>
      <c r="AO186" s="194" t="e">
        <f>IF(AO$142="分類不明", 計算_基本取引表!AO47/計算_基本取引表!AO$133, 計算_投入係数表!AO47)</f>
        <v>#DIV/0!</v>
      </c>
      <c r="AP186" s="194" t="e">
        <f>IF(AP$142="分類不明", 計算_基本取引表!AP47/計算_基本取引表!AP$133, 計算_投入係数表!AP47)</f>
        <v>#DIV/0!</v>
      </c>
      <c r="AQ186" s="194" t="e">
        <f>IF(AQ$142="分類不明", 計算_基本取引表!AQ47/計算_基本取引表!AQ$133, 計算_投入係数表!AQ47)</f>
        <v>#DIV/0!</v>
      </c>
      <c r="AR186" s="194" t="e">
        <f>IF(AR$142="分類不明", 計算_基本取引表!AR47/計算_基本取引表!AR$133, 計算_投入係数表!AR47)</f>
        <v>#DIV/0!</v>
      </c>
      <c r="AS186" s="194" t="e">
        <f>IF(AS$142="分類不明", 計算_基本取引表!AS47/計算_基本取引表!AS$133, 計算_投入係数表!AS47)</f>
        <v>#DIV/0!</v>
      </c>
      <c r="AT186" s="194" t="e">
        <f>IF(AT$142="分類不明", 計算_基本取引表!AT47/計算_基本取引表!AT$133, 計算_投入係数表!AT47)</f>
        <v>#DIV/0!</v>
      </c>
      <c r="AU186" s="194" t="e">
        <f>IF(AU$142="分類不明", 計算_基本取引表!AU47/計算_基本取引表!AU$133, 計算_投入係数表!AU47)</f>
        <v>#DIV/0!</v>
      </c>
      <c r="AV186" s="194" t="e">
        <f>IF(AV$142="分類不明", 計算_基本取引表!AV47/計算_基本取引表!AV$133, 計算_投入係数表!AV47)</f>
        <v>#DIV/0!</v>
      </c>
      <c r="AW186" s="194" t="e">
        <f>IF(AW$142="分類不明", 計算_基本取引表!AW47/計算_基本取引表!AW$133, 計算_投入係数表!AW47)</f>
        <v>#DIV/0!</v>
      </c>
      <c r="AX186" s="194" t="e">
        <f>IF(AX$142="分類不明", 計算_基本取引表!AX47/計算_基本取引表!AX$133, 計算_投入係数表!AX47)</f>
        <v>#DIV/0!</v>
      </c>
      <c r="AY186" s="194" t="e">
        <f>IF(AY$142="分類不明", 計算_基本取引表!AY47/計算_基本取引表!AY$133, 計算_投入係数表!AY47)</f>
        <v>#DIV/0!</v>
      </c>
      <c r="AZ186" s="194" t="e">
        <f>IF(AZ$142="分類不明", 計算_基本取引表!AZ47/計算_基本取引表!AZ$133, 計算_投入係数表!AZ47)</f>
        <v>#DIV/0!</v>
      </c>
      <c r="BA186" s="194" t="e">
        <f>IF(BA$142="分類不明", 計算_基本取引表!BA47/計算_基本取引表!BA$133, 計算_投入係数表!BA47)</f>
        <v>#DIV/0!</v>
      </c>
      <c r="BB186" s="194" t="e">
        <f>IF(BB$142="分類不明", 計算_基本取引表!BB47/計算_基本取引表!BB$133, 計算_投入係数表!BB47)</f>
        <v>#DIV/0!</v>
      </c>
      <c r="BC186" s="194" t="e">
        <f>IF(BC$142="分類不明", 計算_基本取引表!BC47/計算_基本取引表!BC$133, 計算_投入係数表!BC47)</f>
        <v>#DIV/0!</v>
      </c>
      <c r="BD186" s="194" t="e">
        <f>IF(BD$142="分類不明", 計算_基本取引表!BD47/計算_基本取引表!BD$133, 計算_投入係数表!BD47)</f>
        <v>#DIV/0!</v>
      </c>
      <c r="BE186" s="194" t="e">
        <f>IF(BE$142="分類不明", 計算_基本取引表!BE47/計算_基本取引表!BE$133, 計算_投入係数表!BE47)</f>
        <v>#DIV/0!</v>
      </c>
      <c r="BF186" s="194" t="e">
        <f>IF(BF$142="分類不明", 計算_基本取引表!BF47/計算_基本取引表!BF$133, 計算_投入係数表!BF47)</f>
        <v>#DIV/0!</v>
      </c>
      <c r="BG186" s="194" t="e">
        <f>IF(BG$142="分類不明", 計算_基本取引表!BG47/計算_基本取引表!BG$133, 計算_投入係数表!BG47)</f>
        <v>#DIV/0!</v>
      </c>
      <c r="BH186" s="194" t="e">
        <f>IF(BH$142="分類不明", 計算_基本取引表!BH47/計算_基本取引表!BH$133, 計算_投入係数表!BH47)</f>
        <v>#DIV/0!</v>
      </c>
      <c r="BI186" s="194" t="e">
        <f>IF(BI$142="分類不明", 計算_基本取引表!BI47/計算_基本取引表!BI$133, 計算_投入係数表!BI47)</f>
        <v>#DIV/0!</v>
      </c>
      <c r="BJ186" s="194" t="e">
        <f>IF(BJ$142="分類不明", 計算_基本取引表!BJ47/計算_基本取引表!BJ$133, 計算_投入係数表!BJ47)</f>
        <v>#DIV/0!</v>
      </c>
      <c r="BK186" s="194" t="e">
        <f>IF(BK$142="分類不明", 計算_基本取引表!BK47/計算_基本取引表!BK$133, 計算_投入係数表!BK47)</f>
        <v>#DIV/0!</v>
      </c>
      <c r="BL186" s="194" t="e">
        <f>IF(BL$142="分類不明", 計算_基本取引表!BL47/計算_基本取引表!BL$133, 計算_投入係数表!BL47)</f>
        <v>#DIV/0!</v>
      </c>
      <c r="BM186" s="194" t="e">
        <f>IF(BM$142="分類不明", 計算_基本取引表!BM47/計算_基本取引表!BM$133, 計算_投入係数表!BM47)</f>
        <v>#DIV/0!</v>
      </c>
      <c r="BN186" s="194" t="e">
        <f>IF(BN$142="分類不明", 計算_基本取引表!BN47/計算_基本取引表!BN$133, 計算_投入係数表!BN47)</f>
        <v>#DIV/0!</v>
      </c>
      <c r="BO186" s="194" t="e">
        <f>IF(BO$142="分類不明", 計算_基本取引表!BO47/計算_基本取引表!BO$133, 計算_投入係数表!BO47)</f>
        <v>#DIV/0!</v>
      </c>
      <c r="BP186" s="194" t="e">
        <f>IF(BP$142="分類不明", 計算_基本取引表!BP47/計算_基本取引表!BP$133, 計算_投入係数表!BP47)</f>
        <v>#DIV/0!</v>
      </c>
      <c r="BQ186" s="194" t="e">
        <f>IF(BQ$142="分類不明", 計算_基本取引表!BQ47/計算_基本取引表!BQ$133, 計算_投入係数表!BQ47)</f>
        <v>#DIV/0!</v>
      </c>
      <c r="BR186" s="194" t="e">
        <f>IF(BR$142="分類不明", 計算_基本取引表!BR47/計算_基本取引表!BR$133, 計算_投入係数表!BR47)</f>
        <v>#DIV/0!</v>
      </c>
      <c r="BS186" s="194" t="e">
        <f>IF(BS$142="分類不明", 計算_基本取引表!BS47/計算_基本取引表!BS$133, 計算_投入係数表!BS47)</f>
        <v>#DIV/0!</v>
      </c>
      <c r="BT186" s="194" t="e">
        <f>IF(BT$142="分類不明", 計算_基本取引表!BT47/計算_基本取引表!BT$133, 計算_投入係数表!BT47)</f>
        <v>#DIV/0!</v>
      </c>
      <c r="BU186" s="194" t="e">
        <f>IF(BU$142="分類不明", 計算_基本取引表!BU47/計算_基本取引表!BU$133, 計算_投入係数表!BU47)</f>
        <v>#DIV/0!</v>
      </c>
      <c r="BV186" s="194" t="e">
        <f>IF(BV$142="分類不明", 計算_基本取引表!BV47/計算_基本取引表!BV$133, 計算_投入係数表!BV47)</f>
        <v>#DIV/0!</v>
      </c>
      <c r="BW186" s="194" t="e">
        <f>IF(BW$142="分類不明", 計算_基本取引表!BW47/計算_基本取引表!BW$133, 計算_投入係数表!BW47)</f>
        <v>#DIV/0!</v>
      </c>
      <c r="BX186" s="194" t="e">
        <f>IF(BX$142="分類不明", 計算_基本取引表!BX47/計算_基本取引表!BX$133, 計算_投入係数表!BX47)</f>
        <v>#DIV/0!</v>
      </c>
      <c r="BY186" s="194" t="e">
        <f>IF(BY$142="分類不明", 計算_基本取引表!BY47/計算_基本取引表!BY$133, 計算_投入係数表!BY47)</f>
        <v>#DIV/0!</v>
      </c>
      <c r="BZ186" s="194" t="e">
        <f>IF(BZ$142="分類不明", 計算_基本取引表!BZ47/計算_基本取引表!BZ$133, 計算_投入係数表!BZ47)</f>
        <v>#DIV/0!</v>
      </c>
      <c r="CA186" s="194" t="e">
        <f>IF(CA$142="分類不明", 計算_基本取引表!CA47/計算_基本取引表!CA$133, 計算_投入係数表!CA47)</f>
        <v>#DIV/0!</v>
      </c>
      <c r="CB186" s="194" t="e">
        <f>IF(CB$142="分類不明", 計算_基本取引表!CB47/計算_基本取引表!CB$133, 計算_投入係数表!CB47)</f>
        <v>#DIV/0!</v>
      </c>
      <c r="CC186" s="194" t="e">
        <f>IF(CC$142="分類不明", 計算_基本取引表!CC47/計算_基本取引表!CC$133, 計算_投入係数表!CC47)</f>
        <v>#DIV/0!</v>
      </c>
      <c r="CD186" s="194" t="e">
        <f>IF(CD$142="分類不明", 計算_基本取引表!CD47/計算_基本取引表!CD$133, 計算_投入係数表!CD47)</f>
        <v>#DIV/0!</v>
      </c>
      <c r="CE186" s="194" t="e">
        <f>IF(CE$142="分類不明", 計算_基本取引表!CE47/計算_基本取引表!CE$133, 計算_投入係数表!CE47)</f>
        <v>#DIV/0!</v>
      </c>
      <c r="CF186" s="194" t="e">
        <f>IF(CF$142="分類不明", 計算_基本取引表!CF47/計算_基本取引表!CF$133, 計算_投入係数表!CF47)</f>
        <v>#DIV/0!</v>
      </c>
      <c r="CG186" s="194" t="e">
        <f>IF(CG$142="分類不明", 計算_基本取引表!CG47/計算_基本取引表!CG$133, 計算_投入係数表!CG47)</f>
        <v>#DIV/0!</v>
      </c>
      <c r="CH186" s="194" t="e">
        <f>IF(CH$142="分類不明", 計算_基本取引表!CH47/計算_基本取引表!CH$133, 計算_投入係数表!CH47)</f>
        <v>#DIV/0!</v>
      </c>
      <c r="CI186" s="194" t="e">
        <f>IF(CI$142="分類不明", 計算_基本取引表!CI47/計算_基本取引表!CI$133, 計算_投入係数表!CI47)</f>
        <v>#DIV/0!</v>
      </c>
      <c r="CJ186" s="194" t="e">
        <f>IF(CJ$142="分類不明", 計算_基本取引表!CJ47/計算_基本取引表!CJ$133, 計算_投入係数表!CJ47)</f>
        <v>#DIV/0!</v>
      </c>
      <c r="CK186" s="194" t="e">
        <f>IF(CK$142="分類不明", 計算_基本取引表!CK47/計算_基本取引表!CK$133, 計算_投入係数表!CK47)</f>
        <v>#DIV/0!</v>
      </c>
      <c r="CL186" s="194" t="e">
        <f>IF(CL$142="分類不明", 計算_基本取引表!CL47/計算_基本取引表!CL$133, 計算_投入係数表!CL47)</f>
        <v>#DIV/0!</v>
      </c>
      <c r="CM186" s="194" t="e">
        <f>IF(CM$142="分類不明", 計算_基本取引表!CM47/計算_基本取引表!CM$133, 計算_投入係数表!CM47)</f>
        <v>#DIV/0!</v>
      </c>
      <c r="CN186" s="194" t="e">
        <f>IF(CN$142="分類不明", 計算_基本取引表!CN47/計算_基本取引表!CN$133, 計算_投入係数表!CN47)</f>
        <v>#DIV/0!</v>
      </c>
      <c r="CO186" s="194" t="e">
        <f>IF(CO$142="分類不明", 計算_基本取引表!CO47/計算_基本取引表!CO$133, 計算_投入係数表!CO47)</f>
        <v>#DIV/0!</v>
      </c>
      <c r="CP186" s="194" t="e">
        <f>IF(CP$142="分類不明", 計算_基本取引表!CP47/計算_基本取引表!CP$133, 計算_投入係数表!CP47)</f>
        <v>#DIV/0!</v>
      </c>
      <c r="CQ186" s="194" t="e">
        <f>IF(CQ$142="分類不明", 計算_基本取引表!CQ47/計算_基本取引表!CQ$133, 計算_投入係数表!CQ47)</f>
        <v>#DIV/0!</v>
      </c>
      <c r="CR186" s="194" t="e">
        <f>IF(CR$142="分類不明", 計算_基本取引表!CR47/計算_基本取引表!CR$133, 計算_投入係数表!CR47)</f>
        <v>#DIV/0!</v>
      </c>
      <c r="CS186" s="194" t="e">
        <f>IF(CS$142="分類不明", 計算_基本取引表!CS47/計算_基本取引表!CS$133, 計算_投入係数表!CS47)</f>
        <v>#DIV/0!</v>
      </c>
      <c r="CT186" s="194" t="e">
        <f>IF(CT$142="分類不明", 計算_基本取引表!CT47/計算_基本取引表!CT$133, 計算_投入係数表!CT47)</f>
        <v>#DIV/0!</v>
      </c>
      <c r="CU186" s="194" t="e">
        <f>IF(CU$142="分類不明", 計算_基本取引表!CU47/計算_基本取引表!CU$133, 計算_投入係数表!CU47)</f>
        <v>#DIV/0!</v>
      </c>
      <c r="CV186" s="194" t="e">
        <f>IF(CV$142="分類不明", 計算_基本取引表!CV47/計算_基本取引表!CV$133, 計算_投入係数表!CV47)</f>
        <v>#DIV/0!</v>
      </c>
      <c r="CW186" s="194" t="e">
        <f>IF(CW$142="分類不明", 計算_基本取引表!CW47/計算_基本取引表!CW$133, 計算_投入係数表!CW47)</f>
        <v>#DIV/0!</v>
      </c>
      <c r="CX186" s="194" t="e">
        <f>IF(CX$142="分類不明", 計算_基本取引表!CX47/計算_基本取引表!CX$133, 計算_投入係数表!CX47)</f>
        <v>#DIV/0!</v>
      </c>
      <c r="CY186" s="194" t="e">
        <f>IF(CY$142="分類不明", 計算_基本取引表!CY47/計算_基本取引表!CY$133, 計算_投入係数表!CY47)</f>
        <v>#DIV/0!</v>
      </c>
      <c r="CZ186" s="194" t="e">
        <f>IF(CZ$142="分類不明", 計算_基本取引表!CZ47/計算_基本取引表!CZ$133, 計算_投入係数表!CZ47)</f>
        <v>#DIV/0!</v>
      </c>
      <c r="DA186" s="194" t="e">
        <f>IF(DA$142="分類不明", 計算_基本取引表!DA47/計算_基本取引表!DA$133, 計算_投入係数表!DA47)</f>
        <v>#DIV/0!</v>
      </c>
      <c r="DB186" s="194" t="e">
        <f>IF(DB$142="分類不明", 計算_基本取引表!DB47/計算_基本取引表!DB$133, 計算_投入係数表!DB47)</f>
        <v>#DIV/0!</v>
      </c>
      <c r="DC186" s="194" t="e">
        <f>IF(DC$142="分類不明", 計算_基本取引表!DC47/計算_基本取引表!DC$133, 計算_投入係数表!DC47)</f>
        <v>#DIV/0!</v>
      </c>
      <c r="DD186" s="194" t="e">
        <f>IF(DD$142="分類不明", 計算_基本取引表!DD47/計算_基本取引表!DD$133, 計算_投入係数表!DD47)</f>
        <v>#DIV/0!</v>
      </c>
      <c r="DE186" s="194" t="e">
        <f>IF(DE$142="分類不明", 計算_基本取引表!DE47/計算_基本取引表!DE$133, 計算_投入係数表!DE47)</f>
        <v>#DIV/0!</v>
      </c>
      <c r="DF186" s="194" t="e">
        <f>IF(DF$142="分類不明", 計算_基本取引表!DF47/計算_基本取引表!DF$133, 計算_投入係数表!DF47)</f>
        <v>#DIV/0!</v>
      </c>
      <c r="DG186" s="194" t="e">
        <f>IF(DG$142="分類不明", 計算_基本取引表!DG47/計算_基本取引表!DG$133, 計算_投入係数表!DG47)</f>
        <v>#DIV/0!</v>
      </c>
      <c r="DH186" s="194" t="e">
        <f>IF(DH$142="分類不明", 計算_基本取引表!DH47/計算_基本取引表!DH$133, 計算_投入係数表!DH47)</f>
        <v>#DIV/0!</v>
      </c>
      <c r="DI186" s="194" t="e">
        <f>IF(DI$142="分類不明", 計算_基本取引表!DI47/計算_基本取引表!DI$133, 計算_投入係数表!DI47)</f>
        <v>#DIV/0!</v>
      </c>
      <c r="DJ186" s="194" t="e">
        <f>IF(DJ$142="分類不明", 計算_基本取引表!DJ47/計算_基本取引表!DJ$133, 計算_投入係数表!DJ47)</f>
        <v>#DIV/0!</v>
      </c>
      <c r="DK186" s="194" t="e">
        <f>IF(DK$142="分類不明", 計算_基本取引表!DK47/計算_基本取引表!DK$133, 計算_投入係数表!DK47)</f>
        <v>#DIV/0!</v>
      </c>
      <c r="DL186" s="194" t="e">
        <f>IF(DL$142="分類不明", 計算_基本取引表!DL47/計算_基本取引表!DL$133, 計算_投入係数表!DL47)</f>
        <v>#DIV/0!</v>
      </c>
      <c r="DM186" s="194" t="e">
        <f>IF(DM$142="分類不明", 計算_基本取引表!DM47/計算_基本取引表!DM$133, 計算_投入係数表!DM47)</f>
        <v>#DIV/0!</v>
      </c>
      <c r="DN186" s="194" t="e">
        <f>IF(DN$142="分類不明", 計算_基本取引表!DN47/計算_基本取引表!DN$133, 計算_投入係数表!DN47)</f>
        <v>#DIV/0!</v>
      </c>
      <c r="DO186" s="194" t="e">
        <f>IF(DO$142="分類不明", 計算_基本取引表!DO47/計算_基本取引表!DO$133, 計算_投入係数表!DO47)</f>
        <v>#DIV/0!</v>
      </c>
      <c r="DP186" s="194" t="e">
        <f>IF(DP$142="分類不明", 計算_基本取引表!DP47/計算_基本取引表!DP$133, 計算_投入係数表!DP47)</f>
        <v>#DIV/0!</v>
      </c>
      <c r="DQ186" s="194" t="e">
        <f>IF(DQ$142="分類不明", 計算_基本取引表!DQ47/計算_基本取引表!DQ$133, 計算_投入係数表!DQ47)</f>
        <v>#DIV/0!</v>
      </c>
      <c r="DR186" s="194" t="e">
        <f>IF(DR$142="分類不明", 計算_基本取引表!DR47/計算_基本取引表!DR$133, 計算_投入係数表!DR47)</f>
        <v>#DIV/0!</v>
      </c>
      <c r="DS186" s="194" t="e">
        <f>IF(DS$142="分類不明", 計算_基本取引表!DS47/計算_基本取引表!DS$133, 計算_投入係数表!DS47)</f>
        <v>#DIV/0!</v>
      </c>
      <c r="DT186" s="23">
        <f ca="1">計算_基本取引表!DT47/計算_基本取引表!DT$133</f>
        <v>0</v>
      </c>
    </row>
    <row r="187" spans="2:124" x14ac:dyDescent="0.25">
      <c r="B187" s="53">
        <v>45</v>
      </c>
      <c r="C187" s="192" t="str">
        <v>-</v>
      </c>
      <c r="D187" s="193">
        <f>IF(D$142="分類不明", 計算_基本取引表!D48/計算_基本取引表!D$133, 計算_投入係数表!D48)</f>
        <v>0</v>
      </c>
      <c r="E187" s="194">
        <f>IF(E$142="分類不明", 計算_基本取引表!E48/計算_基本取引表!E$133, 計算_投入係数表!E48)</f>
        <v>0</v>
      </c>
      <c r="F187" s="194">
        <f>IF(F$142="分類不明", 計算_基本取引表!F48/計算_基本取引表!F$133, 計算_投入係数表!F48)</f>
        <v>0</v>
      </c>
      <c r="G187" s="194">
        <f>IF(G$142="分類不明", 計算_基本取引表!G48/計算_基本取引表!G$133, 計算_投入係数表!G48)</f>
        <v>0</v>
      </c>
      <c r="H187" s="194">
        <f>IF(H$142="分類不明", 計算_基本取引表!H48/計算_基本取引表!H$133, 計算_投入係数表!H48)</f>
        <v>0</v>
      </c>
      <c r="I187" s="194">
        <f>IF(I$142="分類不明", 計算_基本取引表!I48/計算_基本取引表!I$133, 計算_投入係数表!I48)</f>
        <v>0</v>
      </c>
      <c r="J187" s="194">
        <f>IF(J$142="分類不明", 計算_基本取引表!J48/計算_基本取引表!J$133, 計算_投入係数表!J48)</f>
        <v>0</v>
      </c>
      <c r="K187" s="194">
        <f>IF(K$142="分類不明", 計算_基本取引表!K48/計算_基本取引表!K$133, 計算_投入係数表!K48)</f>
        <v>0</v>
      </c>
      <c r="L187" s="194">
        <f>IF(L$142="分類不明", 計算_基本取引表!L48/計算_基本取引表!L$133, 計算_投入係数表!L48)</f>
        <v>0</v>
      </c>
      <c r="M187" s="194">
        <f>IF(M$142="分類不明", 計算_基本取引表!M48/計算_基本取引表!M$133, 計算_投入係数表!M48)</f>
        <v>0</v>
      </c>
      <c r="N187" s="194">
        <f>IF(N$142="分類不明", 計算_基本取引表!N48/計算_基本取引表!N$133, 計算_投入係数表!N48)</f>
        <v>0</v>
      </c>
      <c r="O187" s="194">
        <f>IF(O$142="分類不明", 計算_基本取引表!O48/計算_基本取引表!O$133, 計算_投入係数表!O48)</f>
        <v>0</v>
      </c>
      <c r="P187" s="194" t="e">
        <f ca="1">IF(P$142="分類不明", 計算_基本取引表!P48/計算_基本取引表!P$133, 計算_投入係数表!P48)</f>
        <v>#DIV/0!</v>
      </c>
      <c r="Q187" s="194" t="e">
        <f>IF(Q$142="分類不明", 計算_基本取引表!Q48/計算_基本取引表!Q$133, 計算_投入係数表!Q48)</f>
        <v>#DIV/0!</v>
      </c>
      <c r="R187" s="194" t="e">
        <f>IF(R$142="分類不明", 計算_基本取引表!R48/計算_基本取引表!R$133, 計算_投入係数表!R48)</f>
        <v>#DIV/0!</v>
      </c>
      <c r="S187" s="194" t="e">
        <f>IF(S$142="分類不明", 計算_基本取引表!S48/計算_基本取引表!S$133, 計算_投入係数表!S48)</f>
        <v>#DIV/0!</v>
      </c>
      <c r="T187" s="194" t="e">
        <f>IF(T$142="分類不明", 計算_基本取引表!T48/計算_基本取引表!T$133, 計算_投入係数表!T48)</f>
        <v>#DIV/0!</v>
      </c>
      <c r="U187" s="194" t="e">
        <f>IF(U$142="分類不明", 計算_基本取引表!U48/計算_基本取引表!U$133, 計算_投入係数表!U48)</f>
        <v>#DIV/0!</v>
      </c>
      <c r="V187" s="194" t="e">
        <f>IF(V$142="分類不明", 計算_基本取引表!V48/計算_基本取引表!V$133, 計算_投入係数表!V48)</f>
        <v>#DIV/0!</v>
      </c>
      <c r="W187" s="194" t="e">
        <f>IF(W$142="分類不明", 計算_基本取引表!W48/計算_基本取引表!W$133, 計算_投入係数表!W48)</f>
        <v>#DIV/0!</v>
      </c>
      <c r="X187" s="194" t="e">
        <f>IF(X$142="分類不明", 計算_基本取引表!X48/計算_基本取引表!X$133, 計算_投入係数表!X48)</f>
        <v>#DIV/0!</v>
      </c>
      <c r="Y187" s="194" t="e">
        <f>IF(Y$142="分類不明", 計算_基本取引表!Y48/計算_基本取引表!Y$133, 計算_投入係数表!Y48)</f>
        <v>#DIV/0!</v>
      </c>
      <c r="Z187" s="194" t="e">
        <f>IF(Z$142="分類不明", 計算_基本取引表!Z48/計算_基本取引表!Z$133, 計算_投入係数表!Z48)</f>
        <v>#DIV/0!</v>
      </c>
      <c r="AA187" s="194" t="e">
        <f>IF(AA$142="分類不明", 計算_基本取引表!AA48/計算_基本取引表!AA$133, 計算_投入係数表!AA48)</f>
        <v>#DIV/0!</v>
      </c>
      <c r="AB187" s="194" t="e">
        <f>IF(AB$142="分類不明", 計算_基本取引表!AB48/計算_基本取引表!AB$133, 計算_投入係数表!AB48)</f>
        <v>#DIV/0!</v>
      </c>
      <c r="AC187" s="194" t="e">
        <f>IF(AC$142="分類不明", 計算_基本取引表!AC48/計算_基本取引表!AC$133, 計算_投入係数表!AC48)</f>
        <v>#DIV/0!</v>
      </c>
      <c r="AD187" s="194" t="e">
        <f>IF(AD$142="分類不明", 計算_基本取引表!AD48/計算_基本取引表!AD$133, 計算_投入係数表!AD48)</f>
        <v>#DIV/0!</v>
      </c>
      <c r="AE187" s="194" t="e">
        <f>IF(AE$142="分類不明", 計算_基本取引表!AE48/計算_基本取引表!AE$133, 計算_投入係数表!AE48)</f>
        <v>#DIV/0!</v>
      </c>
      <c r="AF187" s="194" t="e">
        <f>IF(AF$142="分類不明", 計算_基本取引表!AF48/計算_基本取引表!AF$133, 計算_投入係数表!AF48)</f>
        <v>#DIV/0!</v>
      </c>
      <c r="AG187" s="194" t="e">
        <f>IF(AG$142="分類不明", 計算_基本取引表!AG48/計算_基本取引表!AG$133, 計算_投入係数表!AG48)</f>
        <v>#DIV/0!</v>
      </c>
      <c r="AH187" s="194" t="e">
        <f>IF(AH$142="分類不明", 計算_基本取引表!AH48/計算_基本取引表!AH$133, 計算_投入係数表!AH48)</f>
        <v>#DIV/0!</v>
      </c>
      <c r="AI187" s="194" t="e">
        <f>IF(AI$142="分類不明", 計算_基本取引表!AI48/計算_基本取引表!AI$133, 計算_投入係数表!AI48)</f>
        <v>#DIV/0!</v>
      </c>
      <c r="AJ187" s="194" t="e">
        <f>IF(AJ$142="分類不明", 計算_基本取引表!AJ48/計算_基本取引表!AJ$133, 計算_投入係数表!AJ48)</f>
        <v>#DIV/0!</v>
      </c>
      <c r="AK187" s="194" t="e">
        <f>IF(AK$142="分類不明", 計算_基本取引表!AK48/計算_基本取引表!AK$133, 計算_投入係数表!AK48)</f>
        <v>#DIV/0!</v>
      </c>
      <c r="AL187" s="194" t="e">
        <f>IF(AL$142="分類不明", 計算_基本取引表!AL48/計算_基本取引表!AL$133, 計算_投入係数表!AL48)</f>
        <v>#DIV/0!</v>
      </c>
      <c r="AM187" s="194" t="e">
        <f>IF(AM$142="分類不明", 計算_基本取引表!AM48/計算_基本取引表!AM$133, 計算_投入係数表!AM48)</f>
        <v>#DIV/0!</v>
      </c>
      <c r="AN187" s="194" t="e">
        <f>IF(AN$142="分類不明", 計算_基本取引表!AN48/計算_基本取引表!AN$133, 計算_投入係数表!AN48)</f>
        <v>#DIV/0!</v>
      </c>
      <c r="AO187" s="194" t="e">
        <f>IF(AO$142="分類不明", 計算_基本取引表!AO48/計算_基本取引表!AO$133, 計算_投入係数表!AO48)</f>
        <v>#DIV/0!</v>
      </c>
      <c r="AP187" s="194" t="e">
        <f>IF(AP$142="分類不明", 計算_基本取引表!AP48/計算_基本取引表!AP$133, 計算_投入係数表!AP48)</f>
        <v>#DIV/0!</v>
      </c>
      <c r="AQ187" s="194" t="e">
        <f>IF(AQ$142="分類不明", 計算_基本取引表!AQ48/計算_基本取引表!AQ$133, 計算_投入係数表!AQ48)</f>
        <v>#DIV/0!</v>
      </c>
      <c r="AR187" s="194" t="e">
        <f>IF(AR$142="分類不明", 計算_基本取引表!AR48/計算_基本取引表!AR$133, 計算_投入係数表!AR48)</f>
        <v>#DIV/0!</v>
      </c>
      <c r="AS187" s="194" t="e">
        <f>IF(AS$142="分類不明", 計算_基本取引表!AS48/計算_基本取引表!AS$133, 計算_投入係数表!AS48)</f>
        <v>#DIV/0!</v>
      </c>
      <c r="AT187" s="194" t="e">
        <f>IF(AT$142="分類不明", 計算_基本取引表!AT48/計算_基本取引表!AT$133, 計算_投入係数表!AT48)</f>
        <v>#DIV/0!</v>
      </c>
      <c r="AU187" s="194" t="e">
        <f>IF(AU$142="分類不明", 計算_基本取引表!AU48/計算_基本取引表!AU$133, 計算_投入係数表!AU48)</f>
        <v>#DIV/0!</v>
      </c>
      <c r="AV187" s="194" t="e">
        <f>IF(AV$142="分類不明", 計算_基本取引表!AV48/計算_基本取引表!AV$133, 計算_投入係数表!AV48)</f>
        <v>#DIV/0!</v>
      </c>
      <c r="AW187" s="194" t="e">
        <f>IF(AW$142="分類不明", 計算_基本取引表!AW48/計算_基本取引表!AW$133, 計算_投入係数表!AW48)</f>
        <v>#DIV/0!</v>
      </c>
      <c r="AX187" s="194" t="e">
        <f>IF(AX$142="分類不明", 計算_基本取引表!AX48/計算_基本取引表!AX$133, 計算_投入係数表!AX48)</f>
        <v>#DIV/0!</v>
      </c>
      <c r="AY187" s="194" t="e">
        <f>IF(AY$142="分類不明", 計算_基本取引表!AY48/計算_基本取引表!AY$133, 計算_投入係数表!AY48)</f>
        <v>#DIV/0!</v>
      </c>
      <c r="AZ187" s="194" t="e">
        <f>IF(AZ$142="分類不明", 計算_基本取引表!AZ48/計算_基本取引表!AZ$133, 計算_投入係数表!AZ48)</f>
        <v>#DIV/0!</v>
      </c>
      <c r="BA187" s="194" t="e">
        <f>IF(BA$142="分類不明", 計算_基本取引表!BA48/計算_基本取引表!BA$133, 計算_投入係数表!BA48)</f>
        <v>#DIV/0!</v>
      </c>
      <c r="BB187" s="194" t="e">
        <f>IF(BB$142="分類不明", 計算_基本取引表!BB48/計算_基本取引表!BB$133, 計算_投入係数表!BB48)</f>
        <v>#DIV/0!</v>
      </c>
      <c r="BC187" s="194" t="e">
        <f>IF(BC$142="分類不明", 計算_基本取引表!BC48/計算_基本取引表!BC$133, 計算_投入係数表!BC48)</f>
        <v>#DIV/0!</v>
      </c>
      <c r="BD187" s="194" t="e">
        <f>IF(BD$142="分類不明", 計算_基本取引表!BD48/計算_基本取引表!BD$133, 計算_投入係数表!BD48)</f>
        <v>#DIV/0!</v>
      </c>
      <c r="BE187" s="194" t="e">
        <f>IF(BE$142="分類不明", 計算_基本取引表!BE48/計算_基本取引表!BE$133, 計算_投入係数表!BE48)</f>
        <v>#DIV/0!</v>
      </c>
      <c r="BF187" s="194" t="e">
        <f>IF(BF$142="分類不明", 計算_基本取引表!BF48/計算_基本取引表!BF$133, 計算_投入係数表!BF48)</f>
        <v>#DIV/0!</v>
      </c>
      <c r="BG187" s="194" t="e">
        <f>IF(BG$142="分類不明", 計算_基本取引表!BG48/計算_基本取引表!BG$133, 計算_投入係数表!BG48)</f>
        <v>#DIV/0!</v>
      </c>
      <c r="BH187" s="194" t="e">
        <f>IF(BH$142="分類不明", 計算_基本取引表!BH48/計算_基本取引表!BH$133, 計算_投入係数表!BH48)</f>
        <v>#DIV/0!</v>
      </c>
      <c r="BI187" s="194" t="e">
        <f>IF(BI$142="分類不明", 計算_基本取引表!BI48/計算_基本取引表!BI$133, 計算_投入係数表!BI48)</f>
        <v>#DIV/0!</v>
      </c>
      <c r="BJ187" s="194" t="e">
        <f>IF(BJ$142="分類不明", 計算_基本取引表!BJ48/計算_基本取引表!BJ$133, 計算_投入係数表!BJ48)</f>
        <v>#DIV/0!</v>
      </c>
      <c r="BK187" s="194" t="e">
        <f>IF(BK$142="分類不明", 計算_基本取引表!BK48/計算_基本取引表!BK$133, 計算_投入係数表!BK48)</f>
        <v>#DIV/0!</v>
      </c>
      <c r="BL187" s="194" t="e">
        <f>IF(BL$142="分類不明", 計算_基本取引表!BL48/計算_基本取引表!BL$133, 計算_投入係数表!BL48)</f>
        <v>#DIV/0!</v>
      </c>
      <c r="BM187" s="194" t="e">
        <f>IF(BM$142="分類不明", 計算_基本取引表!BM48/計算_基本取引表!BM$133, 計算_投入係数表!BM48)</f>
        <v>#DIV/0!</v>
      </c>
      <c r="BN187" s="194" t="e">
        <f>IF(BN$142="分類不明", 計算_基本取引表!BN48/計算_基本取引表!BN$133, 計算_投入係数表!BN48)</f>
        <v>#DIV/0!</v>
      </c>
      <c r="BO187" s="194" t="e">
        <f>IF(BO$142="分類不明", 計算_基本取引表!BO48/計算_基本取引表!BO$133, 計算_投入係数表!BO48)</f>
        <v>#DIV/0!</v>
      </c>
      <c r="BP187" s="194" t="e">
        <f>IF(BP$142="分類不明", 計算_基本取引表!BP48/計算_基本取引表!BP$133, 計算_投入係数表!BP48)</f>
        <v>#DIV/0!</v>
      </c>
      <c r="BQ187" s="194" t="e">
        <f>IF(BQ$142="分類不明", 計算_基本取引表!BQ48/計算_基本取引表!BQ$133, 計算_投入係数表!BQ48)</f>
        <v>#DIV/0!</v>
      </c>
      <c r="BR187" s="194" t="e">
        <f>IF(BR$142="分類不明", 計算_基本取引表!BR48/計算_基本取引表!BR$133, 計算_投入係数表!BR48)</f>
        <v>#DIV/0!</v>
      </c>
      <c r="BS187" s="194" t="e">
        <f>IF(BS$142="分類不明", 計算_基本取引表!BS48/計算_基本取引表!BS$133, 計算_投入係数表!BS48)</f>
        <v>#DIV/0!</v>
      </c>
      <c r="BT187" s="194" t="e">
        <f>IF(BT$142="分類不明", 計算_基本取引表!BT48/計算_基本取引表!BT$133, 計算_投入係数表!BT48)</f>
        <v>#DIV/0!</v>
      </c>
      <c r="BU187" s="194" t="e">
        <f>IF(BU$142="分類不明", 計算_基本取引表!BU48/計算_基本取引表!BU$133, 計算_投入係数表!BU48)</f>
        <v>#DIV/0!</v>
      </c>
      <c r="BV187" s="194" t="e">
        <f>IF(BV$142="分類不明", 計算_基本取引表!BV48/計算_基本取引表!BV$133, 計算_投入係数表!BV48)</f>
        <v>#DIV/0!</v>
      </c>
      <c r="BW187" s="194" t="e">
        <f>IF(BW$142="分類不明", 計算_基本取引表!BW48/計算_基本取引表!BW$133, 計算_投入係数表!BW48)</f>
        <v>#DIV/0!</v>
      </c>
      <c r="BX187" s="194" t="e">
        <f>IF(BX$142="分類不明", 計算_基本取引表!BX48/計算_基本取引表!BX$133, 計算_投入係数表!BX48)</f>
        <v>#DIV/0!</v>
      </c>
      <c r="BY187" s="194" t="e">
        <f>IF(BY$142="分類不明", 計算_基本取引表!BY48/計算_基本取引表!BY$133, 計算_投入係数表!BY48)</f>
        <v>#DIV/0!</v>
      </c>
      <c r="BZ187" s="194" t="e">
        <f>IF(BZ$142="分類不明", 計算_基本取引表!BZ48/計算_基本取引表!BZ$133, 計算_投入係数表!BZ48)</f>
        <v>#DIV/0!</v>
      </c>
      <c r="CA187" s="194" t="e">
        <f>IF(CA$142="分類不明", 計算_基本取引表!CA48/計算_基本取引表!CA$133, 計算_投入係数表!CA48)</f>
        <v>#DIV/0!</v>
      </c>
      <c r="CB187" s="194" t="e">
        <f>IF(CB$142="分類不明", 計算_基本取引表!CB48/計算_基本取引表!CB$133, 計算_投入係数表!CB48)</f>
        <v>#DIV/0!</v>
      </c>
      <c r="CC187" s="194" t="e">
        <f>IF(CC$142="分類不明", 計算_基本取引表!CC48/計算_基本取引表!CC$133, 計算_投入係数表!CC48)</f>
        <v>#DIV/0!</v>
      </c>
      <c r="CD187" s="194" t="e">
        <f>IF(CD$142="分類不明", 計算_基本取引表!CD48/計算_基本取引表!CD$133, 計算_投入係数表!CD48)</f>
        <v>#DIV/0!</v>
      </c>
      <c r="CE187" s="194" t="e">
        <f>IF(CE$142="分類不明", 計算_基本取引表!CE48/計算_基本取引表!CE$133, 計算_投入係数表!CE48)</f>
        <v>#DIV/0!</v>
      </c>
      <c r="CF187" s="194" t="e">
        <f>IF(CF$142="分類不明", 計算_基本取引表!CF48/計算_基本取引表!CF$133, 計算_投入係数表!CF48)</f>
        <v>#DIV/0!</v>
      </c>
      <c r="CG187" s="194" t="e">
        <f>IF(CG$142="分類不明", 計算_基本取引表!CG48/計算_基本取引表!CG$133, 計算_投入係数表!CG48)</f>
        <v>#DIV/0!</v>
      </c>
      <c r="CH187" s="194" t="e">
        <f>IF(CH$142="分類不明", 計算_基本取引表!CH48/計算_基本取引表!CH$133, 計算_投入係数表!CH48)</f>
        <v>#DIV/0!</v>
      </c>
      <c r="CI187" s="194" t="e">
        <f>IF(CI$142="分類不明", 計算_基本取引表!CI48/計算_基本取引表!CI$133, 計算_投入係数表!CI48)</f>
        <v>#DIV/0!</v>
      </c>
      <c r="CJ187" s="194" t="e">
        <f>IF(CJ$142="分類不明", 計算_基本取引表!CJ48/計算_基本取引表!CJ$133, 計算_投入係数表!CJ48)</f>
        <v>#DIV/0!</v>
      </c>
      <c r="CK187" s="194" t="e">
        <f>IF(CK$142="分類不明", 計算_基本取引表!CK48/計算_基本取引表!CK$133, 計算_投入係数表!CK48)</f>
        <v>#DIV/0!</v>
      </c>
      <c r="CL187" s="194" t="e">
        <f>IF(CL$142="分類不明", 計算_基本取引表!CL48/計算_基本取引表!CL$133, 計算_投入係数表!CL48)</f>
        <v>#DIV/0!</v>
      </c>
      <c r="CM187" s="194" t="e">
        <f>IF(CM$142="分類不明", 計算_基本取引表!CM48/計算_基本取引表!CM$133, 計算_投入係数表!CM48)</f>
        <v>#DIV/0!</v>
      </c>
      <c r="CN187" s="194" t="e">
        <f>IF(CN$142="分類不明", 計算_基本取引表!CN48/計算_基本取引表!CN$133, 計算_投入係数表!CN48)</f>
        <v>#DIV/0!</v>
      </c>
      <c r="CO187" s="194" t="e">
        <f>IF(CO$142="分類不明", 計算_基本取引表!CO48/計算_基本取引表!CO$133, 計算_投入係数表!CO48)</f>
        <v>#DIV/0!</v>
      </c>
      <c r="CP187" s="194" t="e">
        <f>IF(CP$142="分類不明", 計算_基本取引表!CP48/計算_基本取引表!CP$133, 計算_投入係数表!CP48)</f>
        <v>#DIV/0!</v>
      </c>
      <c r="CQ187" s="194" t="e">
        <f>IF(CQ$142="分類不明", 計算_基本取引表!CQ48/計算_基本取引表!CQ$133, 計算_投入係数表!CQ48)</f>
        <v>#DIV/0!</v>
      </c>
      <c r="CR187" s="194" t="e">
        <f>IF(CR$142="分類不明", 計算_基本取引表!CR48/計算_基本取引表!CR$133, 計算_投入係数表!CR48)</f>
        <v>#DIV/0!</v>
      </c>
      <c r="CS187" s="194" t="e">
        <f>IF(CS$142="分類不明", 計算_基本取引表!CS48/計算_基本取引表!CS$133, 計算_投入係数表!CS48)</f>
        <v>#DIV/0!</v>
      </c>
      <c r="CT187" s="194" t="e">
        <f>IF(CT$142="分類不明", 計算_基本取引表!CT48/計算_基本取引表!CT$133, 計算_投入係数表!CT48)</f>
        <v>#DIV/0!</v>
      </c>
      <c r="CU187" s="194" t="e">
        <f>IF(CU$142="分類不明", 計算_基本取引表!CU48/計算_基本取引表!CU$133, 計算_投入係数表!CU48)</f>
        <v>#DIV/0!</v>
      </c>
      <c r="CV187" s="194" t="e">
        <f>IF(CV$142="分類不明", 計算_基本取引表!CV48/計算_基本取引表!CV$133, 計算_投入係数表!CV48)</f>
        <v>#DIV/0!</v>
      </c>
      <c r="CW187" s="194" t="e">
        <f>IF(CW$142="分類不明", 計算_基本取引表!CW48/計算_基本取引表!CW$133, 計算_投入係数表!CW48)</f>
        <v>#DIV/0!</v>
      </c>
      <c r="CX187" s="194" t="e">
        <f>IF(CX$142="分類不明", 計算_基本取引表!CX48/計算_基本取引表!CX$133, 計算_投入係数表!CX48)</f>
        <v>#DIV/0!</v>
      </c>
      <c r="CY187" s="194" t="e">
        <f>IF(CY$142="分類不明", 計算_基本取引表!CY48/計算_基本取引表!CY$133, 計算_投入係数表!CY48)</f>
        <v>#DIV/0!</v>
      </c>
      <c r="CZ187" s="194" t="e">
        <f>IF(CZ$142="分類不明", 計算_基本取引表!CZ48/計算_基本取引表!CZ$133, 計算_投入係数表!CZ48)</f>
        <v>#DIV/0!</v>
      </c>
      <c r="DA187" s="194" t="e">
        <f>IF(DA$142="分類不明", 計算_基本取引表!DA48/計算_基本取引表!DA$133, 計算_投入係数表!DA48)</f>
        <v>#DIV/0!</v>
      </c>
      <c r="DB187" s="194" t="e">
        <f>IF(DB$142="分類不明", 計算_基本取引表!DB48/計算_基本取引表!DB$133, 計算_投入係数表!DB48)</f>
        <v>#DIV/0!</v>
      </c>
      <c r="DC187" s="194" t="e">
        <f>IF(DC$142="分類不明", 計算_基本取引表!DC48/計算_基本取引表!DC$133, 計算_投入係数表!DC48)</f>
        <v>#DIV/0!</v>
      </c>
      <c r="DD187" s="194" t="e">
        <f>IF(DD$142="分類不明", 計算_基本取引表!DD48/計算_基本取引表!DD$133, 計算_投入係数表!DD48)</f>
        <v>#DIV/0!</v>
      </c>
      <c r="DE187" s="194" t="e">
        <f>IF(DE$142="分類不明", 計算_基本取引表!DE48/計算_基本取引表!DE$133, 計算_投入係数表!DE48)</f>
        <v>#DIV/0!</v>
      </c>
      <c r="DF187" s="194" t="e">
        <f>IF(DF$142="分類不明", 計算_基本取引表!DF48/計算_基本取引表!DF$133, 計算_投入係数表!DF48)</f>
        <v>#DIV/0!</v>
      </c>
      <c r="DG187" s="194" t="e">
        <f>IF(DG$142="分類不明", 計算_基本取引表!DG48/計算_基本取引表!DG$133, 計算_投入係数表!DG48)</f>
        <v>#DIV/0!</v>
      </c>
      <c r="DH187" s="194" t="e">
        <f>IF(DH$142="分類不明", 計算_基本取引表!DH48/計算_基本取引表!DH$133, 計算_投入係数表!DH48)</f>
        <v>#DIV/0!</v>
      </c>
      <c r="DI187" s="194" t="e">
        <f>IF(DI$142="分類不明", 計算_基本取引表!DI48/計算_基本取引表!DI$133, 計算_投入係数表!DI48)</f>
        <v>#DIV/0!</v>
      </c>
      <c r="DJ187" s="194" t="e">
        <f>IF(DJ$142="分類不明", 計算_基本取引表!DJ48/計算_基本取引表!DJ$133, 計算_投入係数表!DJ48)</f>
        <v>#DIV/0!</v>
      </c>
      <c r="DK187" s="194" t="e">
        <f>IF(DK$142="分類不明", 計算_基本取引表!DK48/計算_基本取引表!DK$133, 計算_投入係数表!DK48)</f>
        <v>#DIV/0!</v>
      </c>
      <c r="DL187" s="194" t="e">
        <f>IF(DL$142="分類不明", 計算_基本取引表!DL48/計算_基本取引表!DL$133, 計算_投入係数表!DL48)</f>
        <v>#DIV/0!</v>
      </c>
      <c r="DM187" s="194" t="e">
        <f>IF(DM$142="分類不明", 計算_基本取引表!DM48/計算_基本取引表!DM$133, 計算_投入係数表!DM48)</f>
        <v>#DIV/0!</v>
      </c>
      <c r="DN187" s="194" t="e">
        <f>IF(DN$142="分類不明", 計算_基本取引表!DN48/計算_基本取引表!DN$133, 計算_投入係数表!DN48)</f>
        <v>#DIV/0!</v>
      </c>
      <c r="DO187" s="194" t="e">
        <f>IF(DO$142="分類不明", 計算_基本取引表!DO48/計算_基本取引表!DO$133, 計算_投入係数表!DO48)</f>
        <v>#DIV/0!</v>
      </c>
      <c r="DP187" s="194" t="e">
        <f>IF(DP$142="分類不明", 計算_基本取引表!DP48/計算_基本取引表!DP$133, 計算_投入係数表!DP48)</f>
        <v>#DIV/0!</v>
      </c>
      <c r="DQ187" s="194" t="e">
        <f>IF(DQ$142="分類不明", 計算_基本取引表!DQ48/計算_基本取引表!DQ$133, 計算_投入係数表!DQ48)</f>
        <v>#DIV/0!</v>
      </c>
      <c r="DR187" s="194" t="e">
        <f>IF(DR$142="分類不明", 計算_基本取引表!DR48/計算_基本取引表!DR$133, 計算_投入係数表!DR48)</f>
        <v>#DIV/0!</v>
      </c>
      <c r="DS187" s="194" t="e">
        <f>IF(DS$142="分類不明", 計算_基本取引表!DS48/計算_基本取引表!DS$133, 計算_投入係数表!DS48)</f>
        <v>#DIV/0!</v>
      </c>
      <c r="DT187" s="23">
        <f ca="1">計算_基本取引表!DT48/計算_基本取引表!DT$133</f>
        <v>0</v>
      </c>
    </row>
    <row r="188" spans="2:124" x14ac:dyDescent="0.25">
      <c r="B188" s="53">
        <v>46</v>
      </c>
      <c r="C188" s="195" t="str">
        <v>-</v>
      </c>
      <c r="D188" s="196">
        <f>IF(D$142="分類不明", 計算_基本取引表!D49/計算_基本取引表!D$133, 計算_投入係数表!D49)</f>
        <v>0</v>
      </c>
      <c r="E188" s="197">
        <f>IF(E$142="分類不明", 計算_基本取引表!E49/計算_基本取引表!E$133, 計算_投入係数表!E49)</f>
        <v>0</v>
      </c>
      <c r="F188" s="197">
        <f>IF(F$142="分類不明", 計算_基本取引表!F49/計算_基本取引表!F$133, 計算_投入係数表!F49)</f>
        <v>0</v>
      </c>
      <c r="G188" s="197">
        <f>IF(G$142="分類不明", 計算_基本取引表!G49/計算_基本取引表!G$133, 計算_投入係数表!G49)</f>
        <v>0</v>
      </c>
      <c r="H188" s="197">
        <f>IF(H$142="分類不明", 計算_基本取引表!H49/計算_基本取引表!H$133, 計算_投入係数表!H49)</f>
        <v>0</v>
      </c>
      <c r="I188" s="197">
        <f>IF(I$142="分類不明", 計算_基本取引表!I49/計算_基本取引表!I$133, 計算_投入係数表!I49)</f>
        <v>0</v>
      </c>
      <c r="J188" s="197">
        <f>IF(J$142="分類不明", 計算_基本取引表!J49/計算_基本取引表!J$133, 計算_投入係数表!J49)</f>
        <v>0</v>
      </c>
      <c r="K188" s="197">
        <f>IF(K$142="分類不明", 計算_基本取引表!K49/計算_基本取引表!K$133, 計算_投入係数表!K49)</f>
        <v>0</v>
      </c>
      <c r="L188" s="197">
        <f>IF(L$142="分類不明", 計算_基本取引表!L49/計算_基本取引表!L$133, 計算_投入係数表!L49)</f>
        <v>0</v>
      </c>
      <c r="M188" s="197">
        <f>IF(M$142="分類不明", 計算_基本取引表!M49/計算_基本取引表!M$133, 計算_投入係数表!M49)</f>
        <v>0</v>
      </c>
      <c r="N188" s="197">
        <f>IF(N$142="分類不明", 計算_基本取引表!N49/計算_基本取引表!N$133, 計算_投入係数表!N49)</f>
        <v>0</v>
      </c>
      <c r="O188" s="197">
        <f>IF(O$142="分類不明", 計算_基本取引表!O49/計算_基本取引表!O$133, 計算_投入係数表!O49)</f>
        <v>0</v>
      </c>
      <c r="P188" s="197" t="e">
        <f ca="1">IF(P$142="分類不明", 計算_基本取引表!P49/計算_基本取引表!P$133, 計算_投入係数表!P49)</f>
        <v>#DIV/0!</v>
      </c>
      <c r="Q188" s="197" t="e">
        <f>IF(Q$142="分類不明", 計算_基本取引表!Q49/計算_基本取引表!Q$133, 計算_投入係数表!Q49)</f>
        <v>#DIV/0!</v>
      </c>
      <c r="R188" s="197" t="e">
        <f>IF(R$142="分類不明", 計算_基本取引表!R49/計算_基本取引表!R$133, 計算_投入係数表!R49)</f>
        <v>#DIV/0!</v>
      </c>
      <c r="S188" s="197" t="e">
        <f>IF(S$142="分類不明", 計算_基本取引表!S49/計算_基本取引表!S$133, 計算_投入係数表!S49)</f>
        <v>#DIV/0!</v>
      </c>
      <c r="T188" s="197" t="e">
        <f>IF(T$142="分類不明", 計算_基本取引表!T49/計算_基本取引表!T$133, 計算_投入係数表!T49)</f>
        <v>#DIV/0!</v>
      </c>
      <c r="U188" s="197" t="e">
        <f>IF(U$142="分類不明", 計算_基本取引表!U49/計算_基本取引表!U$133, 計算_投入係数表!U49)</f>
        <v>#DIV/0!</v>
      </c>
      <c r="V188" s="197" t="e">
        <f>IF(V$142="分類不明", 計算_基本取引表!V49/計算_基本取引表!V$133, 計算_投入係数表!V49)</f>
        <v>#DIV/0!</v>
      </c>
      <c r="W188" s="197" t="e">
        <f>IF(W$142="分類不明", 計算_基本取引表!W49/計算_基本取引表!W$133, 計算_投入係数表!W49)</f>
        <v>#DIV/0!</v>
      </c>
      <c r="X188" s="197" t="e">
        <f>IF(X$142="分類不明", 計算_基本取引表!X49/計算_基本取引表!X$133, 計算_投入係数表!X49)</f>
        <v>#DIV/0!</v>
      </c>
      <c r="Y188" s="197" t="e">
        <f>IF(Y$142="分類不明", 計算_基本取引表!Y49/計算_基本取引表!Y$133, 計算_投入係数表!Y49)</f>
        <v>#DIV/0!</v>
      </c>
      <c r="Z188" s="197" t="e">
        <f>IF(Z$142="分類不明", 計算_基本取引表!Z49/計算_基本取引表!Z$133, 計算_投入係数表!Z49)</f>
        <v>#DIV/0!</v>
      </c>
      <c r="AA188" s="197" t="e">
        <f>IF(AA$142="分類不明", 計算_基本取引表!AA49/計算_基本取引表!AA$133, 計算_投入係数表!AA49)</f>
        <v>#DIV/0!</v>
      </c>
      <c r="AB188" s="197" t="e">
        <f>IF(AB$142="分類不明", 計算_基本取引表!AB49/計算_基本取引表!AB$133, 計算_投入係数表!AB49)</f>
        <v>#DIV/0!</v>
      </c>
      <c r="AC188" s="197" t="e">
        <f>IF(AC$142="分類不明", 計算_基本取引表!AC49/計算_基本取引表!AC$133, 計算_投入係数表!AC49)</f>
        <v>#DIV/0!</v>
      </c>
      <c r="AD188" s="197" t="e">
        <f>IF(AD$142="分類不明", 計算_基本取引表!AD49/計算_基本取引表!AD$133, 計算_投入係数表!AD49)</f>
        <v>#DIV/0!</v>
      </c>
      <c r="AE188" s="197" t="e">
        <f>IF(AE$142="分類不明", 計算_基本取引表!AE49/計算_基本取引表!AE$133, 計算_投入係数表!AE49)</f>
        <v>#DIV/0!</v>
      </c>
      <c r="AF188" s="197" t="e">
        <f>IF(AF$142="分類不明", 計算_基本取引表!AF49/計算_基本取引表!AF$133, 計算_投入係数表!AF49)</f>
        <v>#DIV/0!</v>
      </c>
      <c r="AG188" s="197" t="e">
        <f>IF(AG$142="分類不明", 計算_基本取引表!AG49/計算_基本取引表!AG$133, 計算_投入係数表!AG49)</f>
        <v>#DIV/0!</v>
      </c>
      <c r="AH188" s="197" t="e">
        <f>IF(AH$142="分類不明", 計算_基本取引表!AH49/計算_基本取引表!AH$133, 計算_投入係数表!AH49)</f>
        <v>#DIV/0!</v>
      </c>
      <c r="AI188" s="197" t="e">
        <f>IF(AI$142="分類不明", 計算_基本取引表!AI49/計算_基本取引表!AI$133, 計算_投入係数表!AI49)</f>
        <v>#DIV/0!</v>
      </c>
      <c r="AJ188" s="197" t="e">
        <f>IF(AJ$142="分類不明", 計算_基本取引表!AJ49/計算_基本取引表!AJ$133, 計算_投入係数表!AJ49)</f>
        <v>#DIV/0!</v>
      </c>
      <c r="AK188" s="197" t="e">
        <f>IF(AK$142="分類不明", 計算_基本取引表!AK49/計算_基本取引表!AK$133, 計算_投入係数表!AK49)</f>
        <v>#DIV/0!</v>
      </c>
      <c r="AL188" s="197" t="e">
        <f>IF(AL$142="分類不明", 計算_基本取引表!AL49/計算_基本取引表!AL$133, 計算_投入係数表!AL49)</f>
        <v>#DIV/0!</v>
      </c>
      <c r="AM188" s="197" t="e">
        <f>IF(AM$142="分類不明", 計算_基本取引表!AM49/計算_基本取引表!AM$133, 計算_投入係数表!AM49)</f>
        <v>#DIV/0!</v>
      </c>
      <c r="AN188" s="197" t="e">
        <f>IF(AN$142="分類不明", 計算_基本取引表!AN49/計算_基本取引表!AN$133, 計算_投入係数表!AN49)</f>
        <v>#DIV/0!</v>
      </c>
      <c r="AO188" s="197" t="e">
        <f>IF(AO$142="分類不明", 計算_基本取引表!AO49/計算_基本取引表!AO$133, 計算_投入係数表!AO49)</f>
        <v>#DIV/0!</v>
      </c>
      <c r="AP188" s="197" t="e">
        <f>IF(AP$142="分類不明", 計算_基本取引表!AP49/計算_基本取引表!AP$133, 計算_投入係数表!AP49)</f>
        <v>#DIV/0!</v>
      </c>
      <c r="AQ188" s="197" t="e">
        <f>IF(AQ$142="分類不明", 計算_基本取引表!AQ49/計算_基本取引表!AQ$133, 計算_投入係数表!AQ49)</f>
        <v>#DIV/0!</v>
      </c>
      <c r="AR188" s="197" t="e">
        <f>IF(AR$142="分類不明", 計算_基本取引表!AR49/計算_基本取引表!AR$133, 計算_投入係数表!AR49)</f>
        <v>#DIV/0!</v>
      </c>
      <c r="AS188" s="197" t="e">
        <f>IF(AS$142="分類不明", 計算_基本取引表!AS49/計算_基本取引表!AS$133, 計算_投入係数表!AS49)</f>
        <v>#DIV/0!</v>
      </c>
      <c r="AT188" s="197" t="e">
        <f>IF(AT$142="分類不明", 計算_基本取引表!AT49/計算_基本取引表!AT$133, 計算_投入係数表!AT49)</f>
        <v>#DIV/0!</v>
      </c>
      <c r="AU188" s="197" t="e">
        <f>IF(AU$142="分類不明", 計算_基本取引表!AU49/計算_基本取引表!AU$133, 計算_投入係数表!AU49)</f>
        <v>#DIV/0!</v>
      </c>
      <c r="AV188" s="197" t="e">
        <f>IF(AV$142="分類不明", 計算_基本取引表!AV49/計算_基本取引表!AV$133, 計算_投入係数表!AV49)</f>
        <v>#DIV/0!</v>
      </c>
      <c r="AW188" s="197" t="e">
        <f>IF(AW$142="分類不明", 計算_基本取引表!AW49/計算_基本取引表!AW$133, 計算_投入係数表!AW49)</f>
        <v>#DIV/0!</v>
      </c>
      <c r="AX188" s="197" t="e">
        <f>IF(AX$142="分類不明", 計算_基本取引表!AX49/計算_基本取引表!AX$133, 計算_投入係数表!AX49)</f>
        <v>#DIV/0!</v>
      </c>
      <c r="AY188" s="197" t="e">
        <f>IF(AY$142="分類不明", 計算_基本取引表!AY49/計算_基本取引表!AY$133, 計算_投入係数表!AY49)</f>
        <v>#DIV/0!</v>
      </c>
      <c r="AZ188" s="197" t="e">
        <f>IF(AZ$142="分類不明", 計算_基本取引表!AZ49/計算_基本取引表!AZ$133, 計算_投入係数表!AZ49)</f>
        <v>#DIV/0!</v>
      </c>
      <c r="BA188" s="197" t="e">
        <f>IF(BA$142="分類不明", 計算_基本取引表!BA49/計算_基本取引表!BA$133, 計算_投入係数表!BA49)</f>
        <v>#DIV/0!</v>
      </c>
      <c r="BB188" s="197" t="e">
        <f>IF(BB$142="分類不明", 計算_基本取引表!BB49/計算_基本取引表!BB$133, 計算_投入係数表!BB49)</f>
        <v>#DIV/0!</v>
      </c>
      <c r="BC188" s="197" t="e">
        <f>IF(BC$142="分類不明", 計算_基本取引表!BC49/計算_基本取引表!BC$133, 計算_投入係数表!BC49)</f>
        <v>#DIV/0!</v>
      </c>
      <c r="BD188" s="197" t="e">
        <f>IF(BD$142="分類不明", 計算_基本取引表!BD49/計算_基本取引表!BD$133, 計算_投入係数表!BD49)</f>
        <v>#DIV/0!</v>
      </c>
      <c r="BE188" s="197" t="e">
        <f>IF(BE$142="分類不明", 計算_基本取引表!BE49/計算_基本取引表!BE$133, 計算_投入係数表!BE49)</f>
        <v>#DIV/0!</v>
      </c>
      <c r="BF188" s="197" t="e">
        <f>IF(BF$142="分類不明", 計算_基本取引表!BF49/計算_基本取引表!BF$133, 計算_投入係数表!BF49)</f>
        <v>#DIV/0!</v>
      </c>
      <c r="BG188" s="197" t="e">
        <f>IF(BG$142="分類不明", 計算_基本取引表!BG49/計算_基本取引表!BG$133, 計算_投入係数表!BG49)</f>
        <v>#DIV/0!</v>
      </c>
      <c r="BH188" s="197" t="e">
        <f>IF(BH$142="分類不明", 計算_基本取引表!BH49/計算_基本取引表!BH$133, 計算_投入係数表!BH49)</f>
        <v>#DIV/0!</v>
      </c>
      <c r="BI188" s="197" t="e">
        <f>IF(BI$142="分類不明", 計算_基本取引表!BI49/計算_基本取引表!BI$133, 計算_投入係数表!BI49)</f>
        <v>#DIV/0!</v>
      </c>
      <c r="BJ188" s="197" t="e">
        <f>IF(BJ$142="分類不明", 計算_基本取引表!BJ49/計算_基本取引表!BJ$133, 計算_投入係数表!BJ49)</f>
        <v>#DIV/0!</v>
      </c>
      <c r="BK188" s="197" t="e">
        <f>IF(BK$142="分類不明", 計算_基本取引表!BK49/計算_基本取引表!BK$133, 計算_投入係数表!BK49)</f>
        <v>#DIV/0!</v>
      </c>
      <c r="BL188" s="197" t="e">
        <f>IF(BL$142="分類不明", 計算_基本取引表!BL49/計算_基本取引表!BL$133, 計算_投入係数表!BL49)</f>
        <v>#DIV/0!</v>
      </c>
      <c r="BM188" s="197" t="e">
        <f>IF(BM$142="分類不明", 計算_基本取引表!BM49/計算_基本取引表!BM$133, 計算_投入係数表!BM49)</f>
        <v>#DIV/0!</v>
      </c>
      <c r="BN188" s="197" t="e">
        <f>IF(BN$142="分類不明", 計算_基本取引表!BN49/計算_基本取引表!BN$133, 計算_投入係数表!BN49)</f>
        <v>#DIV/0!</v>
      </c>
      <c r="BO188" s="197" t="e">
        <f>IF(BO$142="分類不明", 計算_基本取引表!BO49/計算_基本取引表!BO$133, 計算_投入係数表!BO49)</f>
        <v>#DIV/0!</v>
      </c>
      <c r="BP188" s="197" t="e">
        <f>IF(BP$142="分類不明", 計算_基本取引表!BP49/計算_基本取引表!BP$133, 計算_投入係数表!BP49)</f>
        <v>#DIV/0!</v>
      </c>
      <c r="BQ188" s="197" t="e">
        <f>IF(BQ$142="分類不明", 計算_基本取引表!BQ49/計算_基本取引表!BQ$133, 計算_投入係数表!BQ49)</f>
        <v>#DIV/0!</v>
      </c>
      <c r="BR188" s="197" t="e">
        <f>IF(BR$142="分類不明", 計算_基本取引表!BR49/計算_基本取引表!BR$133, 計算_投入係数表!BR49)</f>
        <v>#DIV/0!</v>
      </c>
      <c r="BS188" s="197" t="e">
        <f>IF(BS$142="分類不明", 計算_基本取引表!BS49/計算_基本取引表!BS$133, 計算_投入係数表!BS49)</f>
        <v>#DIV/0!</v>
      </c>
      <c r="BT188" s="197" t="e">
        <f>IF(BT$142="分類不明", 計算_基本取引表!BT49/計算_基本取引表!BT$133, 計算_投入係数表!BT49)</f>
        <v>#DIV/0!</v>
      </c>
      <c r="BU188" s="197" t="e">
        <f>IF(BU$142="分類不明", 計算_基本取引表!BU49/計算_基本取引表!BU$133, 計算_投入係数表!BU49)</f>
        <v>#DIV/0!</v>
      </c>
      <c r="BV188" s="197" t="e">
        <f>IF(BV$142="分類不明", 計算_基本取引表!BV49/計算_基本取引表!BV$133, 計算_投入係数表!BV49)</f>
        <v>#DIV/0!</v>
      </c>
      <c r="BW188" s="197" t="e">
        <f>IF(BW$142="分類不明", 計算_基本取引表!BW49/計算_基本取引表!BW$133, 計算_投入係数表!BW49)</f>
        <v>#DIV/0!</v>
      </c>
      <c r="BX188" s="197" t="e">
        <f>IF(BX$142="分類不明", 計算_基本取引表!BX49/計算_基本取引表!BX$133, 計算_投入係数表!BX49)</f>
        <v>#DIV/0!</v>
      </c>
      <c r="BY188" s="197" t="e">
        <f>IF(BY$142="分類不明", 計算_基本取引表!BY49/計算_基本取引表!BY$133, 計算_投入係数表!BY49)</f>
        <v>#DIV/0!</v>
      </c>
      <c r="BZ188" s="197" t="e">
        <f>IF(BZ$142="分類不明", 計算_基本取引表!BZ49/計算_基本取引表!BZ$133, 計算_投入係数表!BZ49)</f>
        <v>#DIV/0!</v>
      </c>
      <c r="CA188" s="197" t="e">
        <f>IF(CA$142="分類不明", 計算_基本取引表!CA49/計算_基本取引表!CA$133, 計算_投入係数表!CA49)</f>
        <v>#DIV/0!</v>
      </c>
      <c r="CB188" s="197" t="e">
        <f>IF(CB$142="分類不明", 計算_基本取引表!CB49/計算_基本取引表!CB$133, 計算_投入係数表!CB49)</f>
        <v>#DIV/0!</v>
      </c>
      <c r="CC188" s="197" t="e">
        <f>IF(CC$142="分類不明", 計算_基本取引表!CC49/計算_基本取引表!CC$133, 計算_投入係数表!CC49)</f>
        <v>#DIV/0!</v>
      </c>
      <c r="CD188" s="197" t="e">
        <f>IF(CD$142="分類不明", 計算_基本取引表!CD49/計算_基本取引表!CD$133, 計算_投入係数表!CD49)</f>
        <v>#DIV/0!</v>
      </c>
      <c r="CE188" s="197" t="e">
        <f>IF(CE$142="分類不明", 計算_基本取引表!CE49/計算_基本取引表!CE$133, 計算_投入係数表!CE49)</f>
        <v>#DIV/0!</v>
      </c>
      <c r="CF188" s="197" t="e">
        <f>IF(CF$142="分類不明", 計算_基本取引表!CF49/計算_基本取引表!CF$133, 計算_投入係数表!CF49)</f>
        <v>#DIV/0!</v>
      </c>
      <c r="CG188" s="197" t="e">
        <f>IF(CG$142="分類不明", 計算_基本取引表!CG49/計算_基本取引表!CG$133, 計算_投入係数表!CG49)</f>
        <v>#DIV/0!</v>
      </c>
      <c r="CH188" s="197" t="e">
        <f>IF(CH$142="分類不明", 計算_基本取引表!CH49/計算_基本取引表!CH$133, 計算_投入係数表!CH49)</f>
        <v>#DIV/0!</v>
      </c>
      <c r="CI188" s="197" t="e">
        <f>IF(CI$142="分類不明", 計算_基本取引表!CI49/計算_基本取引表!CI$133, 計算_投入係数表!CI49)</f>
        <v>#DIV/0!</v>
      </c>
      <c r="CJ188" s="197" t="e">
        <f>IF(CJ$142="分類不明", 計算_基本取引表!CJ49/計算_基本取引表!CJ$133, 計算_投入係数表!CJ49)</f>
        <v>#DIV/0!</v>
      </c>
      <c r="CK188" s="197" t="e">
        <f>IF(CK$142="分類不明", 計算_基本取引表!CK49/計算_基本取引表!CK$133, 計算_投入係数表!CK49)</f>
        <v>#DIV/0!</v>
      </c>
      <c r="CL188" s="197" t="e">
        <f>IF(CL$142="分類不明", 計算_基本取引表!CL49/計算_基本取引表!CL$133, 計算_投入係数表!CL49)</f>
        <v>#DIV/0!</v>
      </c>
      <c r="CM188" s="197" t="e">
        <f>IF(CM$142="分類不明", 計算_基本取引表!CM49/計算_基本取引表!CM$133, 計算_投入係数表!CM49)</f>
        <v>#DIV/0!</v>
      </c>
      <c r="CN188" s="197" t="e">
        <f>IF(CN$142="分類不明", 計算_基本取引表!CN49/計算_基本取引表!CN$133, 計算_投入係数表!CN49)</f>
        <v>#DIV/0!</v>
      </c>
      <c r="CO188" s="197" t="e">
        <f>IF(CO$142="分類不明", 計算_基本取引表!CO49/計算_基本取引表!CO$133, 計算_投入係数表!CO49)</f>
        <v>#DIV/0!</v>
      </c>
      <c r="CP188" s="197" t="e">
        <f>IF(CP$142="分類不明", 計算_基本取引表!CP49/計算_基本取引表!CP$133, 計算_投入係数表!CP49)</f>
        <v>#DIV/0!</v>
      </c>
      <c r="CQ188" s="197" t="e">
        <f>IF(CQ$142="分類不明", 計算_基本取引表!CQ49/計算_基本取引表!CQ$133, 計算_投入係数表!CQ49)</f>
        <v>#DIV/0!</v>
      </c>
      <c r="CR188" s="197" t="e">
        <f>IF(CR$142="分類不明", 計算_基本取引表!CR49/計算_基本取引表!CR$133, 計算_投入係数表!CR49)</f>
        <v>#DIV/0!</v>
      </c>
      <c r="CS188" s="197" t="e">
        <f>IF(CS$142="分類不明", 計算_基本取引表!CS49/計算_基本取引表!CS$133, 計算_投入係数表!CS49)</f>
        <v>#DIV/0!</v>
      </c>
      <c r="CT188" s="197" t="e">
        <f>IF(CT$142="分類不明", 計算_基本取引表!CT49/計算_基本取引表!CT$133, 計算_投入係数表!CT49)</f>
        <v>#DIV/0!</v>
      </c>
      <c r="CU188" s="197" t="e">
        <f>IF(CU$142="分類不明", 計算_基本取引表!CU49/計算_基本取引表!CU$133, 計算_投入係数表!CU49)</f>
        <v>#DIV/0!</v>
      </c>
      <c r="CV188" s="197" t="e">
        <f>IF(CV$142="分類不明", 計算_基本取引表!CV49/計算_基本取引表!CV$133, 計算_投入係数表!CV49)</f>
        <v>#DIV/0!</v>
      </c>
      <c r="CW188" s="197" t="e">
        <f>IF(CW$142="分類不明", 計算_基本取引表!CW49/計算_基本取引表!CW$133, 計算_投入係数表!CW49)</f>
        <v>#DIV/0!</v>
      </c>
      <c r="CX188" s="197" t="e">
        <f>IF(CX$142="分類不明", 計算_基本取引表!CX49/計算_基本取引表!CX$133, 計算_投入係数表!CX49)</f>
        <v>#DIV/0!</v>
      </c>
      <c r="CY188" s="197" t="e">
        <f>IF(CY$142="分類不明", 計算_基本取引表!CY49/計算_基本取引表!CY$133, 計算_投入係数表!CY49)</f>
        <v>#DIV/0!</v>
      </c>
      <c r="CZ188" s="197" t="e">
        <f>IF(CZ$142="分類不明", 計算_基本取引表!CZ49/計算_基本取引表!CZ$133, 計算_投入係数表!CZ49)</f>
        <v>#DIV/0!</v>
      </c>
      <c r="DA188" s="197" t="e">
        <f>IF(DA$142="分類不明", 計算_基本取引表!DA49/計算_基本取引表!DA$133, 計算_投入係数表!DA49)</f>
        <v>#DIV/0!</v>
      </c>
      <c r="DB188" s="197" t="e">
        <f>IF(DB$142="分類不明", 計算_基本取引表!DB49/計算_基本取引表!DB$133, 計算_投入係数表!DB49)</f>
        <v>#DIV/0!</v>
      </c>
      <c r="DC188" s="197" t="e">
        <f>IF(DC$142="分類不明", 計算_基本取引表!DC49/計算_基本取引表!DC$133, 計算_投入係数表!DC49)</f>
        <v>#DIV/0!</v>
      </c>
      <c r="DD188" s="197" t="e">
        <f>IF(DD$142="分類不明", 計算_基本取引表!DD49/計算_基本取引表!DD$133, 計算_投入係数表!DD49)</f>
        <v>#DIV/0!</v>
      </c>
      <c r="DE188" s="197" t="e">
        <f>IF(DE$142="分類不明", 計算_基本取引表!DE49/計算_基本取引表!DE$133, 計算_投入係数表!DE49)</f>
        <v>#DIV/0!</v>
      </c>
      <c r="DF188" s="197" t="e">
        <f>IF(DF$142="分類不明", 計算_基本取引表!DF49/計算_基本取引表!DF$133, 計算_投入係数表!DF49)</f>
        <v>#DIV/0!</v>
      </c>
      <c r="DG188" s="197" t="e">
        <f>IF(DG$142="分類不明", 計算_基本取引表!DG49/計算_基本取引表!DG$133, 計算_投入係数表!DG49)</f>
        <v>#DIV/0!</v>
      </c>
      <c r="DH188" s="197" t="e">
        <f>IF(DH$142="分類不明", 計算_基本取引表!DH49/計算_基本取引表!DH$133, 計算_投入係数表!DH49)</f>
        <v>#DIV/0!</v>
      </c>
      <c r="DI188" s="197" t="e">
        <f>IF(DI$142="分類不明", 計算_基本取引表!DI49/計算_基本取引表!DI$133, 計算_投入係数表!DI49)</f>
        <v>#DIV/0!</v>
      </c>
      <c r="DJ188" s="197" t="e">
        <f>IF(DJ$142="分類不明", 計算_基本取引表!DJ49/計算_基本取引表!DJ$133, 計算_投入係数表!DJ49)</f>
        <v>#DIV/0!</v>
      </c>
      <c r="DK188" s="197" t="e">
        <f>IF(DK$142="分類不明", 計算_基本取引表!DK49/計算_基本取引表!DK$133, 計算_投入係数表!DK49)</f>
        <v>#DIV/0!</v>
      </c>
      <c r="DL188" s="197" t="e">
        <f>IF(DL$142="分類不明", 計算_基本取引表!DL49/計算_基本取引表!DL$133, 計算_投入係数表!DL49)</f>
        <v>#DIV/0!</v>
      </c>
      <c r="DM188" s="197" t="e">
        <f>IF(DM$142="分類不明", 計算_基本取引表!DM49/計算_基本取引表!DM$133, 計算_投入係数表!DM49)</f>
        <v>#DIV/0!</v>
      </c>
      <c r="DN188" s="197" t="e">
        <f>IF(DN$142="分類不明", 計算_基本取引表!DN49/計算_基本取引表!DN$133, 計算_投入係数表!DN49)</f>
        <v>#DIV/0!</v>
      </c>
      <c r="DO188" s="197" t="e">
        <f>IF(DO$142="分類不明", 計算_基本取引表!DO49/計算_基本取引表!DO$133, 計算_投入係数表!DO49)</f>
        <v>#DIV/0!</v>
      </c>
      <c r="DP188" s="197" t="e">
        <f>IF(DP$142="分類不明", 計算_基本取引表!DP49/計算_基本取引表!DP$133, 計算_投入係数表!DP49)</f>
        <v>#DIV/0!</v>
      </c>
      <c r="DQ188" s="197" t="e">
        <f>IF(DQ$142="分類不明", 計算_基本取引表!DQ49/計算_基本取引表!DQ$133, 計算_投入係数表!DQ49)</f>
        <v>#DIV/0!</v>
      </c>
      <c r="DR188" s="197" t="e">
        <f>IF(DR$142="分類不明", 計算_基本取引表!DR49/計算_基本取引表!DR$133, 計算_投入係数表!DR49)</f>
        <v>#DIV/0!</v>
      </c>
      <c r="DS188" s="197" t="e">
        <f>IF(DS$142="分類不明", 計算_基本取引表!DS49/計算_基本取引表!DS$133, 計算_投入係数表!DS49)</f>
        <v>#DIV/0!</v>
      </c>
      <c r="DT188" s="24">
        <f ca="1">計算_基本取引表!DT49/計算_基本取引表!DT$133</f>
        <v>0</v>
      </c>
    </row>
    <row r="189" spans="2:124" x14ac:dyDescent="0.25">
      <c r="B189" s="53">
        <v>47</v>
      </c>
      <c r="C189" s="192" t="str">
        <v>-</v>
      </c>
      <c r="D189" s="193">
        <f>IF(D$142="分類不明", 計算_基本取引表!D50/計算_基本取引表!D$133, 計算_投入係数表!D50)</f>
        <v>0</v>
      </c>
      <c r="E189" s="194">
        <f>IF(E$142="分類不明", 計算_基本取引表!E50/計算_基本取引表!E$133, 計算_投入係数表!E50)</f>
        <v>0</v>
      </c>
      <c r="F189" s="194">
        <f>IF(F$142="分類不明", 計算_基本取引表!F50/計算_基本取引表!F$133, 計算_投入係数表!F50)</f>
        <v>0</v>
      </c>
      <c r="G189" s="194">
        <f>IF(G$142="分類不明", 計算_基本取引表!G50/計算_基本取引表!G$133, 計算_投入係数表!G50)</f>
        <v>0</v>
      </c>
      <c r="H189" s="194">
        <f>IF(H$142="分類不明", 計算_基本取引表!H50/計算_基本取引表!H$133, 計算_投入係数表!H50)</f>
        <v>0</v>
      </c>
      <c r="I189" s="194">
        <f>IF(I$142="分類不明", 計算_基本取引表!I50/計算_基本取引表!I$133, 計算_投入係数表!I50)</f>
        <v>0</v>
      </c>
      <c r="J189" s="194">
        <f>IF(J$142="分類不明", 計算_基本取引表!J50/計算_基本取引表!J$133, 計算_投入係数表!J50)</f>
        <v>0</v>
      </c>
      <c r="K189" s="194">
        <f>IF(K$142="分類不明", 計算_基本取引表!K50/計算_基本取引表!K$133, 計算_投入係数表!K50)</f>
        <v>0</v>
      </c>
      <c r="L189" s="194">
        <f>IF(L$142="分類不明", 計算_基本取引表!L50/計算_基本取引表!L$133, 計算_投入係数表!L50)</f>
        <v>0</v>
      </c>
      <c r="M189" s="194">
        <f>IF(M$142="分類不明", 計算_基本取引表!M50/計算_基本取引表!M$133, 計算_投入係数表!M50)</f>
        <v>0</v>
      </c>
      <c r="N189" s="194">
        <f>IF(N$142="分類不明", 計算_基本取引表!N50/計算_基本取引表!N$133, 計算_投入係数表!N50)</f>
        <v>0</v>
      </c>
      <c r="O189" s="194">
        <f>IF(O$142="分類不明", 計算_基本取引表!O50/計算_基本取引表!O$133, 計算_投入係数表!O50)</f>
        <v>0</v>
      </c>
      <c r="P189" s="194" t="e">
        <f ca="1">IF(P$142="分類不明", 計算_基本取引表!P50/計算_基本取引表!P$133, 計算_投入係数表!P50)</f>
        <v>#DIV/0!</v>
      </c>
      <c r="Q189" s="194" t="e">
        <f>IF(Q$142="分類不明", 計算_基本取引表!Q50/計算_基本取引表!Q$133, 計算_投入係数表!Q50)</f>
        <v>#DIV/0!</v>
      </c>
      <c r="R189" s="194" t="e">
        <f>IF(R$142="分類不明", 計算_基本取引表!R50/計算_基本取引表!R$133, 計算_投入係数表!R50)</f>
        <v>#DIV/0!</v>
      </c>
      <c r="S189" s="194" t="e">
        <f>IF(S$142="分類不明", 計算_基本取引表!S50/計算_基本取引表!S$133, 計算_投入係数表!S50)</f>
        <v>#DIV/0!</v>
      </c>
      <c r="T189" s="194" t="e">
        <f>IF(T$142="分類不明", 計算_基本取引表!T50/計算_基本取引表!T$133, 計算_投入係数表!T50)</f>
        <v>#DIV/0!</v>
      </c>
      <c r="U189" s="194" t="e">
        <f>IF(U$142="分類不明", 計算_基本取引表!U50/計算_基本取引表!U$133, 計算_投入係数表!U50)</f>
        <v>#DIV/0!</v>
      </c>
      <c r="V189" s="194" t="e">
        <f>IF(V$142="分類不明", 計算_基本取引表!V50/計算_基本取引表!V$133, 計算_投入係数表!V50)</f>
        <v>#DIV/0!</v>
      </c>
      <c r="W189" s="194" t="e">
        <f>IF(W$142="分類不明", 計算_基本取引表!W50/計算_基本取引表!W$133, 計算_投入係数表!W50)</f>
        <v>#DIV/0!</v>
      </c>
      <c r="X189" s="194" t="e">
        <f>IF(X$142="分類不明", 計算_基本取引表!X50/計算_基本取引表!X$133, 計算_投入係数表!X50)</f>
        <v>#DIV/0!</v>
      </c>
      <c r="Y189" s="194" t="e">
        <f>IF(Y$142="分類不明", 計算_基本取引表!Y50/計算_基本取引表!Y$133, 計算_投入係数表!Y50)</f>
        <v>#DIV/0!</v>
      </c>
      <c r="Z189" s="194" t="e">
        <f>IF(Z$142="分類不明", 計算_基本取引表!Z50/計算_基本取引表!Z$133, 計算_投入係数表!Z50)</f>
        <v>#DIV/0!</v>
      </c>
      <c r="AA189" s="194" t="e">
        <f>IF(AA$142="分類不明", 計算_基本取引表!AA50/計算_基本取引表!AA$133, 計算_投入係数表!AA50)</f>
        <v>#DIV/0!</v>
      </c>
      <c r="AB189" s="194" t="e">
        <f>IF(AB$142="分類不明", 計算_基本取引表!AB50/計算_基本取引表!AB$133, 計算_投入係数表!AB50)</f>
        <v>#DIV/0!</v>
      </c>
      <c r="AC189" s="194" t="e">
        <f>IF(AC$142="分類不明", 計算_基本取引表!AC50/計算_基本取引表!AC$133, 計算_投入係数表!AC50)</f>
        <v>#DIV/0!</v>
      </c>
      <c r="AD189" s="194" t="e">
        <f>IF(AD$142="分類不明", 計算_基本取引表!AD50/計算_基本取引表!AD$133, 計算_投入係数表!AD50)</f>
        <v>#DIV/0!</v>
      </c>
      <c r="AE189" s="194" t="e">
        <f>IF(AE$142="分類不明", 計算_基本取引表!AE50/計算_基本取引表!AE$133, 計算_投入係数表!AE50)</f>
        <v>#DIV/0!</v>
      </c>
      <c r="AF189" s="194" t="e">
        <f>IF(AF$142="分類不明", 計算_基本取引表!AF50/計算_基本取引表!AF$133, 計算_投入係数表!AF50)</f>
        <v>#DIV/0!</v>
      </c>
      <c r="AG189" s="194" t="e">
        <f>IF(AG$142="分類不明", 計算_基本取引表!AG50/計算_基本取引表!AG$133, 計算_投入係数表!AG50)</f>
        <v>#DIV/0!</v>
      </c>
      <c r="AH189" s="194" t="e">
        <f>IF(AH$142="分類不明", 計算_基本取引表!AH50/計算_基本取引表!AH$133, 計算_投入係数表!AH50)</f>
        <v>#DIV/0!</v>
      </c>
      <c r="AI189" s="194" t="e">
        <f>IF(AI$142="分類不明", 計算_基本取引表!AI50/計算_基本取引表!AI$133, 計算_投入係数表!AI50)</f>
        <v>#DIV/0!</v>
      </c>
      <c r="AJ189" s="194" t="e">
        <f>IF(AJ$142="分類不明", 計算_基本取引表!AJ50/計算_基本取引表!AJ$133, 計算_投入係数表!AJ50)</f>
        <v>#DIV/0!</v>
      </c>
      <c r="AK189" s="194" t="e">
        <f>IF(AK$142="分類不明", 計算_基本取引表!AK50/計算_基本取引表!AK$133, 計算_投入係数表!AK50)</f>
        <v>#DIV/0!</v>
      </c>
      <c r="AL189" s="194" t="e">
        <f>IF(AL$142="分類不明", 計算_基本取引表!AL50/計算_基本取引表!AL$133, 計算_投入係数表!AL50)</f>
        <v>#DIV/0!</v>
      </c>
      <c r="AM189" s="194" t="e">
        <f>IF(AM$142="分類不明", 計算_基本取引表!AM50/計算_基本取引表!AM$133, 計算_投入係数表!AM50)</f>
        <v>#DIV/0!</v>
      </c>
      <c r="AN189" s="194" t="e">
        <f>IF(AN$142="分類不明", 計算_基本取引表!AN50/計算_基本取引表!AN$133, 計算_投入係数表!AN50)</f>
        <v>#DIV/0!</v>
      </c>
      <c r="AO189" s="194" t="e">
        <f>IF(AO$142="分類不明", 計算_基本取引表!AO50/計算_基本取引表!AO$133, 計算_投入係数表!AO50)</f>
        <v>#DIV/0!</v>
      </c>
      <c r="AP189" s="194" t="e">
        <f>IF(AP$142="分類不明", 計算_基本取引表!AP50/計算_基本取引表!AP$133, 計算_投入係数表!AP50)</f>
        <v>#DIV/0!</v>
      </c>
      <c r="AQ189" s="194" t="e">
        <f>IF(AQ$142="分類不明", 計算_基本取引表!AQ50/計算_基本取引表!AQ$133, 計算_投入係数表!AQ50)</f>
        <v>#DIV/0!</v>
      </c>
      <c r="AR189" s="194" t="e">
        <f>IF(AR$142="分類不明", 計算_基本取引表!AR50/計算_基本取引表!AR$133, 計算_投入係数表!AR50)</f>
        <v>#DIV/0!</v>
      </c>
      <c r="AS189" s="194" t="e">
        <f>IF(AS$142="分類不明", 計算_基本取引表!AS50/計算_基本取引表!AS$133, 計算_投入係数表!AS50)</f>
        <v>#DIV/0!</v>
      </c>
      <c r="AT189" s="194" t="e">
        <f>IF(AT$142="分類不明", 計算_基本取引表!AT50/計算_基本取引表!AT$133, 計算_投入係数表!AT50)</f>
        <v>#DIV/0!</v>
      </c>
      <c r="AU189" s="194" t="e">
        <f>IF(AU$142="分類不明", 計算_基本取引表!AU50/計算_基本取引表!AU$133, 計算_投入係数表!AU50)</f>
        <v>#DIV/0!</v>
      </c>
      <c r="AV189" s="194" t="e">
        <f>IF(AV$142="分類不明", 計算_基本取引表!AV50/計算_基本取引表!AV$133, 計算_投入係数表!AV50)</f>
        <v>#DIV/0!</v>
      </c>
      <c r="AW189" s="194" t="e">
        <f>IF(AW$142="分類不明", 計算_基本取引表!AW50/計算_基本取引表!AW$133, 計算_投入係数表!AW50)</f>
        <v>#DIV/0!</v>
      </c>
      <c r="AX189" s="194" t="e">
        <f>IF(AX$142="分類不明", 計算_基本取引表!AX50/計算_基本取引表!AX$133, 計算_投入係数表!AX50)</f>
        <v>#DIV/0!</v>
      </c>
      <c r="AY189" s="194" t="e">
        <f>IF(AY$142="分類不明", 計算_基本取引表!AY50/計算_基本取引表!AY$133, 計算_投入係数表!AY50)</f>
        <v>#DIV/0!</v>
      </c>
      <c r="AZ189" s="194" t="e">
        <f>IF(AZ$142="分類不明", 計算_基本取引表!AZ50/計算_基本取引表!AZ$133, 計算_投入係数表!AZ50)</f>
        <v>#DIV/0!</v>
      </c>
      <c r="BA189" s="194" t="e">
        <f>IF(BA$142="分類不明", 計算_基本取引表!BA50/計算_基本取引表!BA$133, 計算_投入係数表!BA50)</f>
        <v>#DIV/0!</v>
      </c>
      <c r="BB189" s="194" t="e">
        <f>IF(BB$142="分類不明", 計算_基本取引表!BB50/計算_基本取引表!BB$133, 計算_投入係数表!BB50)</f>
        <v>#DIV/0!</v>
      </c>
      <c r="BC189" s="194" t="e">
        <f>IF(BC$142="分類不明", 計算_基本取引表!BC50/計算_基本取引表!BC$133, 計算_投入係数表!BC50)</f>
        <v>#DIV/0!</v>
      </c>
      <c r="BD189" s="194" t="e">
        <f>IF(BD$142="分類不明", 計算_基本取引表!BD50/計算_基本取引表!BD$133, 計算_投入係数表!BD50)</f>
        <v>#DIV/0!</v>
      </c>
      <c r="BE189" s="194" t="e">
        <f>IF(BE$142="分類不明", 計算_基本取引表!BE50/計算_基本取引表!BE$133, 計算_投入係数表!BE50)</f>
        <v>#DIV/0!</v>
      </c>
      <c r="BF189" s="194" t="e">
        <f>IF(BF$142="分類不明", 計算_基本取引表!BF50/計算_基本取引表!BF$133, 計算_投入係数表!BF50)</f>
        <v>#DIV/0!</v>
      </c>
      <c r="BG189" s="194" t="e">
        <f>IF(BG$142="分類不明", 計算_基本取引表!BG50/計算_基本取引表!BG$133, 計算_投入係数表!BG50)</f>
        <v>#DIV/0!</v>
      </c>
      <c r="BH189" s="194" t="e">
        <f>IF(BH$142="分類不明", 計算_基本取引表!BH50/計算_基本取引表!BH$133, 計算_投入係数表!BH50)</f>
        <v>#DIV/0!</v>
      </c>
      <c r="BI189" s="194" t="e">
        <f>IF(BI$142="分類不明", 計算_基本取引表!BI50/計算_基本取引表!BI$133, 計算_投入係数表!BI50)</f>
        <v>#DIV/0!</v>
      </c>
      <c r="BJ189" s="194" t="e">
        <f>IF(BJ$142="分類不明", 計算_基本取引表!BJ50/計算_基本取引表!BJ$133, 計算_投入係数表!BJ50)</f>
        <v>#DIV/0!</v>
      </c>
      <c r="BK189" s="194" t="e">
        <f>IF(BK$142="分類不明", 計算_基本取引表!BK50/計算_基本取引表!BK$133, 計算_投入係数表!BK50)</f>
        <v>#DIV/0!</v>
      </c>
      <c r="BL189" s="194" t="e">
        <f>IF(BL$142="分類不明", 計算_基本取引表!BL50/計算_基本取引表!BL$133, 計算_投入係数表!BL50)</f>
        <v>#DIV/0!</v>
      </c>
      <c r="BM189" s="194" t="e">
        <f>IF(BM$142="分類不明", 計算_基本取引表!BM50/計算_基本取引表!BM$133, 計算_投入係数表!BM50)</f>
        <v>#DIV/0!</v>
      </c>
      <c r="BN189" s="194" t="e">
        <f>IF(BN$142="分類不明", 計算_基本取引表!BN50/計算_基本取引表!BN$133, 計算_投入係数表!BN50)</f>
        <v>#DIV/0!</v>
      </c>
      <c r="BO189" s="194" t="e">
        <f>IF(BO$142="分類不明", 計算_基本取引表!BO50/計算_基本取引表!BO$133, 計算_投入係数表!BO50)</f>
        <v>#DIV/0!</v>
      </c>
      <c r="BP189" s="194" t="e">
        <f>IF(BP$142="分類不明", 計算_基本取引表!BP50/計算_基本取引表!BP$133, 計算_投入係数表!BP50)</f>
        <v>#DIV/0!</v>
      </c>
      <c r="BQ189" s="194" t="e">
        <f>IF(BQ$142="分類不明", 計算_基本取引表!BQ50/計算_基本取引表!BQ$133, 計算_投入係数表!BQ50)</f>
        <v>#DIV/0!</v>
      </c>
      <c r="BR189" s="194" t="e">
        <f>IF(BR$142="分類不明", 計算_基本取引表!BR50/計算_基本取引表!BR$133, 計算_投入係数表!BR50)</f>
        <v>#DIV/0!</v>
      </c>
      <c r="BS189" s="194" t="e">
        <f>IF(BS$142="分類不明", 計算_基本取引表!BS50/計算_基本取引表!BS$133, 計算_投入係数表!BS50)</f>
        <v>#DIV/0!</v>
      </c>
      <c r="BT189" s="194" t="e">
        <f>IF(BT$142="分類不明", 計算_基本取引表!BT50/計算_基本取引表!BT$133, 計算_投入係数表!BT50)</f>
        <v>#DIV/0!</v>
      </c>
      <c r="BU189" s="194" t="e">
        <f>IF(BU$142="分類不明", 計算_基本取引表!BU50/計算_基本取引表!BU$133, 計算_投入係数表!BU50)</f>
        <v>#DIV/0!</v>
      </c>
      <c r="BV189" s="194" t="e">
        <f>IF(BV$142="分類不明", 計算_基本取引表!BV50/計算_基本取引表!BV$133, 計算_投入係数表!BV50)</f>
        <v>#DIV/0!</v>
      </c>
      <c r="BW189" s="194" t="e">
        <f>IF(BW$142="分類不明", 計算_基本取引表!BW50/計算_基本取引表!BW$133, 計算_投入係数表!BW50)</f>
        <v>#DIV/0!</v>
      </c>
      <c r="BX189" s="194" t="e">
        <f>IF(BX$142="分類不明", 計算_基本取引表!BX50/計算_基本取引表!BX$133, 計算_投入係数表!BX50)</f>
        <v>#DIV/0!</v>
      </c>
      <c r="BY189" s="194" t="e">
        <f>IF(BY$142="分類不明", 計算_基本取引表!BY50/計算_基本取引表!BY$133, 計算_投入係数表!BY50)</f>
        <v>#DIV/0!</v>
      </c>
      <c r="BZ189" s="194" t="e">
        <f>IF(BZ$142="分類不明", 計算_基本取引表!BZ50/計算_基本取引表!BZ$133, 計算_投入係数表!BZ50)</f>
        <v>#DIV/0!</v>
      </c>
      <c r="CA189" s="194" t="e">
        <f>IF(CA$142="分類不明", 計算_基本取引表!CA50/計算_基本取引表!CA$133, 計算_投入係数表!CA50)</f>
        <v>#DIV/0!</v>
      </c>
      <c r="CB189" s="194" t="e">
        <f>IF(CB$142="分類不明", 計算_基本取引表!CB50/計算_基本取引表!CB$133, 計算_投入係数表!CB50)</f>
        <v>#DIV/0!</v>
      </c>
      <c r="CC189" s="194" t="e">
        <f>IF(CC$142="分類不明", 計算_基本取引表!CC50/計算_基本取引表!CC$133, 計算_投入係数表!CC50)</f>
        <v>#DIV/0!</v>
      </c>
      <c r="CD189" s="194" t="e">
        <f>IF(CD$142="分類不明", 計算_基本取引表!CD50/計算_基本取引表!CD$133, 計算_投入係数表!CD50)</f>
        <v>#DIV/0!</v>
      </c>
      <c r="CE189" s="194" t="e">
        <f>IF(CE$142="分類不明", 計算_基本取引表!CE50/計算_基本取引表!CE$133, 計算_投入係数表!CE50)</f>
        <v>#DIV/0!</v>
      </c>
      <c r="CF189" s="194" t="e">
        <f>IF(CF$142="分類不明", 計算_基本取引表!CF50/計算_基本取引表!CF$133, 計算_投入係数表!CF50)</f>
        <v>#DIV/0!</v>
      </c>
      <c r="CG189" s="194" t="e">
        <f>IF(CG$142="分類不明", 計算_基本取引表!CG50/計算_基本取引表!CG$133, 計算_投入係数表!CG50)</f>
        <v>#DIV/0!</v>
      </c>
      <c r="CH189" s="194" t="e">
        <f>IF(CH$142="分類不明", 計算_基本取引表!CH50/計算_基本取引表!CH$133, 計算_投入係数表!CH50)</f>
        <v>#DIV/0!</v>
      </c>
      <c r="CI189" s="194" t="e">
        <f>IF(CI$142="分類不明", 計算_基本取引表!CI50/計算_基本取引表!CI$133, 計算_投入係数表!CI50)</f>
        <v>#DIV/0!</v>
      </c>
      <c r="CJ189" s="194" t="e">
        <f>IF(CJ$142="分類不明", 計算_基本取引表!CJ50/計算_基本取引表!CJ$133, 計算_投入係数表!CJ50)</f>
        <v>#DIV/0!</v>
      </c>
      <c r="CK189" s="194" t="e">
        <f>IF(CK$142="分類不明", 計算_基本取引表!CK50/計算_基本取引表!CK$133, 計算_投入係数表!CK50)</f>
        <v>#DIV/0!</v>
      </c>
      <c r="CL189" s="194" t="e">
        <f>IF(CL$142="分類不明", 計算_基本取引表!CL50/計算_基本取引表!CL$133, 計算_投入係数表!CL50)</f>
        <v>#DIV/0!</v>
      </c>
      <c r="CM189" s="194" t="e">
        <f>IF(CM$142="分類不明", 計算_基本取引表!CM50/計算_基本取引表!CM$133, 計算_投入係数表!CM50)</f>
        <v>#DIV/0!</v>
      </c>
      <c r="CN189" s="194" t="e">
        <f>IF(CN$142="分類不明", 計算_基本取引表!CN50/計算_基本取引表!CN$133, 計算_投入係数表!CN50)</f>
        <v>#DIV/0!</v>
      </c>
      <c r="CO189" s="194" t="e">
        <f>IF(CO$142="分類不明", 計算_基本取引表!CO50/計算_基本取引表!CO$133, 計算_投入係数表!CO50)</f>
        <v>#DIV/0!</v>
      </c>
      <c r="CP189" s="194" t="e">
        <f>IF(CP$142="分類不明", 計算_基本取引表!CP50/計算_基本取引表!CP$133, 計算_投入係数表!CP50)</f>
        <v>#DIV/0!</v>
      </c>
      <c r="CQ189" s="194" t="e">
        <f>IF(CQ$142="分類不明", 計算_基本取引表!CQ50/計算_基本取引表!CQ$133, 計算_投入係数表!CQ50)</f>
        <v>#DIV/0!</v>
      </c>
      <c r="CR189" s="194" t="e">
        <f>IF(CR$142="分類不明", 計算_基本取引表!CR50/計算_基本取引表!CR$133, 計算_投入係数表!CR50)</f>
        <v>#DIV/0!</v>
      </c>
      <c r="CS189" s="194" t="e">
        <f>IF(CS$142="分類不明", 計算_基本取引表!CS50/計算_基本取引表!CS$133, 計算_投入係数表!CS50)</f>
        <v>#DIV/0!</v>
      </c>
      <c r="CT189" s="194" t="e">
        <f>IF(CT$142="分類不明", 計算_基本取引表!CT50/計算_基本取引表!CT$133, 計算_投入係数表!CT50)</f>
        <v>#DIV/0!</v>
      </c>
      <c r="CU189" s="194" t="e">
        <f>IF(CU$142="分類不明", 計算_基本取引表!CU50/計算_基本取引表!CU$133, 計算_投入係数表!CU50)</f>
        <v>#DIV/0!</v>
      </c>
      <c r="CV189" s="194" t="e">
        <f>IF(CV$142="分類不明", 計算_基本取引表!CV50/計算_基本取引表!CV$133, 計算_投入係数表!CV50)</f>
        <v>#DIV/0!</v>
      </c>
      <c r="CW189" s="194" t="e">
        <f>IF(CW$142="分類不明", 計算_基本取引表!CW50/計算_基本取引表!CW$133, 計算_投入係数表!CW50)</f>
        <v>#DIV/0!</v>
      </c>
      <c r="CX189" s="194" t="e">
        <f>IF(CX$142="分類不明", 計算_基本取引表!CX50/計算_基本取引表!CX$133, 計算_投入係数表!CX50)</f>
        <v>#DIV/0!</v>
      </c>
      <c r="CY189" s="194" t="e">
        <f>IF(CY$142="分類不明", 計算_基本取引表!CY50/計算_基本取引表!CY$133, 計算_投入係数表!CY50)</f>
        <v>#DIV/0!</v>
      </c>
      <c r="CZ189" s="194" t="e">
        <f>IF(CZ$142="分類不明", 計算_基本取引表!CZ50/計算_基本取引表!CZ$133, 計算_投入係数表!CZ50)</f>
        <v>#DIV/0!</v>
      </c>
      <c r="DA189" s="194" t="e">
        <f>IF(DA$142="分類不明", 計算_基本取引表!DA50/計算_基本取引表!DA$133, 計算_投入係数表!DA50)</f>
        <v>#DIV/0!</v>
      </c>
      <c r="DB189" s="194" t="e">
        <f>IF(DB$142="分類不明", 計算_基本取引表!DB50/計算_基本取引表!DB$133, 計算_投入係数表!DB50)</f>
        <v>#DIV/0!</v>
      </c>
      <c r="DC189" s="194" t="e">
        <f>IF(DC$142="分類不明", 計算_基本取引表!DC50/計算_基本取引表!DC$133, 計算_投入係数表!DC50)</f>
        <v>#DIV/0!</v>
      </c>
      <c r="DD189" s="194" t="e">
        <f>IF(DD$142="分類不明", 計算_基本取引表!DD50/計算_基本取引表!DD$133, 計算_投入係数表!DD50)</f>
        <v>#DIV/0!</v>
      </c>
      <c r="DE189" s="194" t="e">
        <f>IF(DE$142="分類不明", 計算_基本取引表!DE50/計算_基本取引表!DE$133, 計算_投入係数表!DE50)</f>
        <v>#DIV/0!</v>
      </c>
      <c r="DF189" s="194" t="e">
        <f>IF(DF$142="分類不明", 計算_基本取引表!DF50/計算_基本取引表!DF$133, 計算_投入係数表!DF50)</f>
        <v>#DIV/0!</v>
      </c>
      <c r="DG189" s="194" t="e">
        <f>IF(DG$142="分類不明", 計算_基本取引表!DG50/計算_基本取引表!DG$133, 計算_投入係数表!DG50)</f>
        <v>#DIV/0!</v>
      </c>
      <c r="DH189" s="194" t="e">
        <f>IF(DH$142="分類不明", 計算_基本取引表!DH50/計算_基本取引表!DH$133, 計算_投入係数表!DH50)</f>
        <v>#DIV/0!</v>
      </c>
      <c r="DI189" s="194" t="e">
        <f>IF(DI$142="分類不明", 計算_基本取引表!DI50/計算_基本取引表!DI$133, 計算_投入係数表!DI50)</f>
        <v>#DIV/0!</v>
      </c>
      <c r="DJ189" s="194" t="e">
        <f>IF(DJ$142="分類不明", 計算_基本取引表!DJ50/計算_基本取引表!DJ$133, 計算_投入係数表!DJ50)</f>
        <v>#DIV/0!</v>
      </c>
      <c r="DK189" s="194" t="e">
        <f>IF(DK$142="分類不明", 計算_基本取引表!DK50/計算_基本取引表!DK$133, 計算_投入係数表!DK50)</f>
        <v>#DIV/0!</v>
      </c>
      <c r="DL189" s="194" t="e">
        <f>IF(DL$142="分類不明", 計算_基本取引表!DL50/計算_基本取引表!DL$133, 計算_投入係数表!DL50)</f>
        <v>#DIV/0!</v>
      </c>
      <c r="DM189" s="194" t="e">
        <f>IF(DM$142="分類不明", 計算_基本取引表!DM50/計算_基本取引表!DM$133, 計算_投入係数表!DM50)</f>
        <v>#DIV/0!</v>
      </c>
      <c r="DN189" s="194" t="e">
        <f>IF(DN$142="分類不明", 計算_基本取引表!DN50/計算_基本取引表!DN$133, 計算_投入係数表!DN50)</f>
        <v>#DIV/0!</v>
      </c>
      <c r="DO189" s="194" t="e">
        <f>IF(DO$142="分類不明", 計算_基本取引表!DO50/計算_基本取引表!DO$133, 計算_投入係数表!DO50)</f>
        <v>#DIV/0!</v>
      </c>
      <c r="DP189" s="194" t="e">
        <f>IF(DP$142="分類不明", 計算_基本取引表!DP50/計算_基本取引表!DP$133, 計算_投入係数表!DP50)</f>
        <v>#DIV/0!</v>
      </c>
      <c r="DQ189" s="194" t="e">
        <f>IF(DQ$142="分類不明", 計算_基本取引表!DQ50/計算_基本取引表!DQ$133, 計算_投入係数表!DQ50)</f>
        <v>#DIV/0!</v>
      </c>
      <c r="DR189" s="194" t="e">
        <f>IF(DR$142="分類不明", 計算_基本取引表!DR50/計算_基本取引表!DR$133, 計算_投入係数表!DR50)</f>
        <v>#DIV/0!</v>
      </c>
      <c r="DS189" s="194" t="e">
        <f>IF(DS$142="分類不明", 計算_基本取引表!DS50/計算_基本取引表!DS$133, 計算_投入係数表!DS50)</f>
        <v>#DIV/0!</v>
      </c>
      <c r="DT189" s="23">
        <f ca="1">計算_基本取引表!DT50/計算_基本取引表!DT$133</f>
        <v>0</v>
      </c>
    </row>
    <row r="190" spans="2:124" x14ac:dyDescent="0.25">
      <c r="B190" s="53">
        <v>48</v>
      </c>
      <c r="C190" s="192" t="str">
        <v>-</v>
      </c>
      <c r="D190" s="193">
        <f>IF(D$142="分類不明", 計算_基本取引表!D51/計算_基本取引表!D$133, 計算_投入係数表!D51)</f>
        <v>0</v>
      </c>
      <c r="E190" s="194">
        <f>IF(E$142="分類不明", 計算_基本取引表!E51/計算_基本取引表!E$133, 計算_投入係数表!E51)</f>
        <v>0</v>
      </c>
      <c r="F190" s="194">
        <f>IF(F$142="分類不明", 計算_基本取引表!F51/計算_基本取引表!F$133, 計算_投入係数表!F51)</f>
        <v>0</v>
      </c>
      <c r="G190" s="194">
        <f>IF(G$142="分類不明", 計算_基本取引表!G51/計算_基本取引表!G$133, 計算_投入係数表!G51)</f>
        <v>0</v>
      </c>
      <c r="H190" s="194">
        <f>IF(H$142="分類不明", 計算_基本取引表!H51/計算_基本取引表!H$133, 計算_投入係数表!H51)</f>
        <v>0</v>
      </c>
      <c r="I190" s="194">
        <f>IF(I$142="分類不明", 計算_基本取引表!I51/計算_基本取引表!I$133, 計算_投入係数表!I51)</f>
        <v>0</v>
      </c>
      <c r="J190" s="194">
        <f>IF(J$142="分類不明", 計算_基本取引表!J51/計算_基本取引表!J$133, 計算_投入係数表!J51)</f>
        <v>0</v>
      </c>
      <c r="K190" s="194">
        <f>IF(K$142="分類不明", 計算_基本取引表!K51/計算_基本取引表!K$133, 計算_投入係数表!K51)</f>
        <v>0</v>
      </c>
      <c r="L190" s="194">
        <f>IF(L$142="分類不明", 計算_基本取引表!L51/計算_基本取引表!L$133, 計算_投入係数表!L51)</f>
        <v>0</v>
      </c>
      <c r="M190" s="194">
        <f>IF(M$142="分類不明", 計算_基本取引表!M51/計算_基本取引表!M$133, 計算_投入係数表!M51)</f>
        <v>0</v>
      </c>
      <c r="N190" s="194">
        <f>IF(N$142="分類不明", 計算_基本取引表!N51/計算_基本取引表!N$133, 計算_投入係数表!N51)</f>
        <v>0</v>
      </c>
      <c r="O190" s="194">
        <f>IF(O$142="分類不明", 計算_基本取引表!O51/計算_基本取引表!O$133, 計算_投入係数表!O51)</f>
        <v>0</v>
      </c>
      <c r="P190" s="194" t="e">
        <f ca="1">IF(P$142="分類不明", 計算_基本取引表!P51/計算_基本取引表!P$133, 計算_投入係数表!P51)</f>
        <v>#DIV/0!</v>
      </c>
      <c r="Q190" s="194" t="e">
        <f>IF(Q$142="分類不明", 計算_基本取引表!Q51/計算_基本取引表!Q$133, 計算_投入係数表!Q51)</f>
        <v>#DIV/0!</v>
      </c>
      <c r="R190" s="194" t="e">
        <f>IF(R$142="分類不明", 計算_基本取引表!R51/計算_基本取引表!R$133, 計算_投入係数表!R51)</f>
        <v>#DIV/0!</v>
      </c>
      <c r="S190" s="194" t="e">
        <f>IF(S$142="分類不明", 計算_基本取引表!S51/計算_基本取引表!S$133, 計算_投入係数表!S51)</f>
        <v>#DIV/0!</v>
      </c>
      <c r="T190" s="194" t="e">
        <f>IF(T$142="分類不明", 計算_基本取引表!T51/計算_基本取引表!T$133, 計算_投入係数表!T51)</f>
        <v>#DIV/0!</v>
      </c>
      <c r="U190" s="194" t="e">
        <f>IF(U$142="分類不明", 計算_基本取引表!U51/計算_基本取引表!U$133, 計算_投入係数表!U51)</f>
        <v>#DIV/0!</v>
      </c>
      <c r="V190" s="194" t="e">
        <f>IF(V$142="分類不明", 計算_基本取引表!V51/計算_基本取引表!V$133, 計算_投入係数表!V51)</f>
        <v>#DIV/0!</v>
      </c>
      <c r="W190" s="194" t="e">
        <f>IF(W$142="分類不明", 計算_基本取引表!W51/計算_基本取引表!W$133, 計算_投入係数表!W51)</f>
        <v>#DIV/0!</v>
      </c>
      <c r="X190" s="194" t="e">
        <f>IF(X$142="分類不明", 計算_基本取引表!X51/計算_基本取引表!X$133, 計算_投入係数表!X51)</f>
        <v>#DIV/0!</v>
      </c>
      <c r="Y190" s="194" t="e">
        <f>IF(Y$142="分類不明", 計算_基本取引表!Y51/計算_基本取引表!Y$133, 計算_投入係数表!Y51)</f>
        <v>#DIV/0!</v>
      </c>
      <c r="Z190" s="194" t="e">
        <f>IF(Z$142="分類不明", 計算_基本取引表!Z51/計算_基本取引表!Z$133, 計算_投入係数表!Z51)</f>
        <v>#DIV/0!</v>
      </c>
      <c r="AA190" s="194" t="e">
        <f>IF(AA$142="分類不明", 計算_基本取引表!AA51/計算_基本取引表!AA$133, 計算_投入係数表!AA51)</f>
        <v>#DIV/0!</v>
      </c>
      <c r="AB190" s="194" t="e">
        <f>IF(AB$142="分類不明", 計算_基本取引表!AB51/計算_基本取引表!AB$133, 計算_投入係数表!AB51)</f>
        <v>#DIV/0!</v>
      </c>
      <c r="AC190" s="194" t="e">
        <f>IF(AC$142="分類不明", 計算_基本取引表!AC51/計算_基本取引表!AC$133, 計算_投入係数表!AC51)</f>
        <v>#DIV/0!</v>
      </c>
      <c r="AD190" s="194" t="e">
        <f>IF(AD$142="分類不明", 計算_基本取引表!AD51/計算_基本取引表!AD$133, 計算_投入係数表!AD51)</f>
        <v>#DIV/0!</v>
      </c>
      <c r="AE190" s="194" t="e">
        <f>IF(AE$142="分類不明", 計算_基本取引表!AE51/計算_基本取引表!AE$133, 計算_投入係数表!AE51)</f>
        <v>#DIV/0!</v>
      </c>
      <c r="AF190" s="194" t="e">
        <f>IF(AF$142="分類不明", 計算_基本取引表!AF51/計算_基本取引表!AF$133, 計算_投入係数表!AF51)</f>
        <v>#DIV/0!</v>
      </c>
      <c r="AG190" s="194" t="e">
        <f>IF(AG$142="分類不明", 計算_基本取引表!AG51/計算_基本取引表!AG$133, 計算_投入係数表!AG51)</f>
        <v>#DIV/0!</v>
      </c>
      <c r="AH190" s="194" t="e">
        <f>IF(AH$142="分類不明", 計算_基本取引表!AH51/計算_基本取引表!AH$133, 計算_投入係数表!AH51)</f>
        <v>#DIV/0!</v>
      </c>
      <c r="AI190" s="194" t="e">
        <f>IF(AI$142="分類不明", 計算_基本取引表!AI51/計算_基本取引表!AI$133, 計算_投入係数表!AI51)</f>
        <v>#DIV/0!</v>
      </c>
      <c r="AJ190" s="194" t="e">
        <f>IF(AJ$142="分類不明", 計算_基本取引表!AJ51/計算_基本取引表!AJ$133, 計算_投入係数表!AJ51)</f>
        <v>#DIV/0!</v>
      </c>
      <c r="AK190" s="194" t="e">
        <f>IF(AK$142="分類不明", 計算_基本取引表!AK51/計算_基本取引表!AK$133, 計算_投入係数表!AK51)</f>
        <v>#DIV/0!</v>
      </c>
      <c r="AL190" s="194" t="e">
        <f>IF(AL$142="分類不明", 計算_基本取引表!AL51/計算_基本取引表!AL$133, 計算_投入係数表!AL51)</f>
        <v>#DIV/0!</v>
      </c>
      <c r="AM190" s="194" t="e">
        <f>IF(AM$142="分類不明", 計算_基本取引表!AM51/計算_基本取引表!AM$133, 計算_投入係数表!AM51)</f>
        <v>#DIV/0!</v>
      </c>
      <c r="AN190" s="194" t="e">
        <f>IF(AN$142="分類不明", 計算_基本取引表!AN51/計算_基本取引表!AN$133, 計算_投入係数表!AN51)</f>
        <v>#DIV/0!</v>
      </c>
      <c r="AO190" s="194" t="e">
        <f>IF(AO$142="分類不明", 計算_基本取引表!AO51/計算_基本取引表!AO$133, 計算_投入係数表!AO51)</f>
        <v>#DIV/0!</v>
      </c>
      <c r="AP190" s="194" t="e">
        <f>IF(AP$142="分類不明", 計算_基本取引表!AP51/計算_基本取引表!AP$133, 計算_投入係数表!AP51)</f>
        <v>#DIV/0!</v>
      </c>
      <c r="AQ190" s="194" t="e">
        <f>IF(AQ$142="分類不明", 計算_基本取引表!AQ51/計算_基本取引表!AQ$133, 計算_投入係数表!AQ51)</f>
        <v>#DIV/0!</v>
      </c>
      <c r="AR190" s="194" t="e">
        <f>IF(AR$142="分類不明", 計算_基本取引表!AR51/計算_基本取引表!AR$133, 計算_投入係数表!AR51)</f>
        <v>#DIV/0!</v>
      </c>
      <c r="AS190" s="194" t="e">
        <f>IF(AS$142="分類不明", 計算_基本取引表!AS51/計算_基本取引表!AS$133, 計算_投入係数表!AS51)</f>
        <v>#DIV/0!</v>
      </c>
      <c r="AT190" s="194" t="e">
        <f>IF(AT$142="分類不明", 計算_基本取引表!AT51/計算_基本取引表!AT$133, 計算_投入係数表!AT51)</f>
        <v>#DIV/0!</v>
      </c>
      <c r="AU190" s="194" t="e">
        <f>IF(AU$142="分類不明", 計算_基本取引表!AU51/計算_基本取引表!AU$133, 計算_投入係数表!AU51)</f>
        <v>#DIV/0!</v>
      </c>
      <c r="AV190" s="194" t="e">
        <f>IF(AV$142="分類不明", 計算_基本取引表!AV51/計算_基本取引表!AV$133, 計算_投入係数表!AV51)</f>
        <v>#DIV/0!</v>
      </c>
      <c r="AW190" s="194" t="e">
        <f>IF(AW$142="分類不明", 計算_基本取引表!AW51/計算_基本取引表!AW$133, 計算_投入係数表!AW51)</f>
        <v>#DIV/0!</v>
      </c>
      <c r="AX190" s="194" t="e">
        <f>IF(AX$142="分類不明", 計算_基本取引表!AX51/計算_基本取引表!AX$133, 計算_投入係数表!AX51)</f>
        <v>#DIV/0!</v>
      </c>
      <c r="AY190" s="194" t="e">
        <f>IF(AY$142="分類不明", 計算_基本取引表!AY51/計算_基本取引表!AY$133, 計算_投入係数表!AY51)</f>
        <v>#DIV/0!</v>
      </c>
      <c r="AZ190" s="194" t="e">
        <f>IF(AZ$142="分類不明", 計算_基本取引表!AZ51/計算_基本取引表!AZ$133, 計算_投入係数表!AZ51)</f>
        <v>#DIV/0!</v>
      </c>
      <c r="BA190" s="194" t="e">
        <f>IF(BA$142="分類不明", 計算_基本取引表!BA51/計算_基本取引表!BA$133, 計算_投入係数表!BA51)</f>
        <v>#DIV/0!</v>
      </c>
      <c r="BB190" s="194" t="e">
        <f>IF(BB$142="分類不明", 計算_基本取引表!BB51/計算_基本取引表!BB$133, 計算_投入係数表!BB51)</f>
        <v>#DIV/0!</v>
      </c>
      <c r="BC190" s="194" t="e">
        <f>IF(BC$142="分類不明", 計算_基本取引表!BC51/計算_基本取引表!BC$133, 計算_投入係数表!BC51)</f>
        <v>#DIV/0!</v>
      </c>
      <c r="BD190" s="194" t="e">
        <f>IF(BD$142="分類不明", 計算_基本取引表!BD51/計算_基本取引表!BD$133, 計算_投入係数表!BD51)</f>
        <v>#DIV/0!</v>
      </c>
      <c r="BE190" s="194" t="e">
        <f>IF(BE$142="分類不明", 計算_基本取引表!BE51/計算_基本取引表!BE$133, 計算_投入係数表!BE51)</f>
        <v>#DIV/0!</v>
      </c>
      <c r="BF190" s="194" t="e">
        <f>IF(BF$142="分類不明", 計算_基本取引表!BF51/計算_基本取引表!BF$133, 計算_投入係数表!BF51)</f>
        <v>#DIV/0!</v>
      </c>
      <c r="BG190" s="194" t="e">
        <f>IF(BG$142="分類不明", 計算_基本取引表!BG51/計算_基本取引表!BG$133, 計算_投入係数表!BG51)</f>
        <v>#DIV/0!</v>
      </c>
      <c r="BH190" s="194" t="e">
        <f>IF(BH$142="分類不明", 計算_基本取引表!BH51/計算_基本取引表!BH$133, 計算_投入係数表!BH51)</f>
        <v>#DIV/0!</v>
      </c>
      <c r="BI190" s="194" t="e">
        <f>IF(BI$142="分類不明", 計算_基本取引表!BI51/計算_基本取引表!BI$133, 計算_投入係数表!BI51)</f>
        <v>#DIV/0!</v>
      </c>
      <c r="BJ190" s="194" t="e">
        <f>IF(BJ$142="分類不明", 計算_基本取引表!BJ51/計算_基本取引表!BJ$133, 計算_投入係数表!BJ51)</f>
        <v>#DIV/0!</v>
      </c>
      <c r="BK190" s="194" t="e">
        <f>IF(BK$142="分類不明", 計算_基本取引表!BK51/計算_基本取引表!BK$133, 計算_投入係数表!BK51)</f>
        <v>#DIV/0!</v>
      </c>
      <c r="BL190" s="194" t="e">
        <f>IF(BL$142="分類不明", 計算_基本取引表!BL51/計算_基本取引表!BL$133, 計算_投入係数表!BL51)</f>
        <v>#DIV/0!</v>
      </c>
      <c r="BM190" s="194" t="e">
        <f>IF(BM$142="分類不明", 計算_基本取引表!BM51/計算_基本取引表!BM$133, 計算_投入係数表!BM51)</f>
        <v>#DIV/0!</v>
      </c>
      <c r="BN190" s="194" t="e">
        <f>IF(BN$142="分類不明", 計算_基本取引表!BN51/計算_基本取引表!BN$133, 計算_投入係数表!BN51)</f>
        <v>#DIV/0!</v>
      </c>
      <c r="BO190" s="194" t="e">
        <f>IF(BO$142="分類不明", 計算_基本取引表!BO51/計算_基本取引表!BO$133, 計算_投入係数表!BO51)</f>
        <v>#DIV/0!</v>
      </c>
      <c r="BP190" s="194" t="e">
        <f>IF(BP$142="分類不明", 計算_基本取引表!BP51/計算_基本取引表!BP$133, 計算_投入係数表!BP51)</f>
        <v>#DIV/0!</v>
      </c>
      <c r="BQ190" s="194" t="e">
        <f>IF(BQ$142="分類不明", 計算_基本取引表!BQ51/計算_基本取引表!BQ$133, 計算_投入係数表!BQ51)</f>
        <v>#DIV/0!</v>
      </c>
      <c r="BR190" s="194" t="e">
        <f>IF(BR$142="分類不明", 計算_基本取引表!BR51/計算_基本取引表!BR$133, 計算_投入係数表!BR51)</f>
        <v>#DIV/0!</v>
      </c>
      <c r="BS190" s="194" t="e">
        <f>IF(BS$142="分類不明", 計算_基本取引表!BS51/計算_基本取引表!BS$133, 計算_投入係数表!BS51)</f>
        <v>#DIV/0!</v>
      </c>
      <c r="BT190" s="194" t="e">
        <f>IF(BT$142="分類不明", 計算_基本取引表!BT51/計算_基本取引表!BT$133, 計算_投入係数表!BT51)</f>
        <v>#DIV/0!</v>
      </c>
      <c r="BU190" s="194" t="e">
        <f>IF(BU$142="分類不明", 計算_基本取引表!BU51/計算_基本取引表!BU$133, 計算_投入係数表!BU51)</f>
        <v>#DIV/0!</v>
      </c>
      <c r="BV190" s="194" t="e">
        <f>IF(BV$142="分類不明", 計算_基本取引表!BV51/計算_基本取引表!BV$133, 計算_投入係数表!BV51)</f>
        <v>#DIV/0!</v>
      </c>
      <c r="BW190" s="194" t="e">
        <f>IF(BW$142="分類不明", 計算_基本取引表!BW51/計算_基本取引表!BW$133, 計算_投入係数表!BW51)</f>
        <v>#DIV/0!</v>
      </c>
      <c r="BX190" s="194" t="e">
        <f>IF(BX$142="分類不明", 計算_基本取引表!BX51/計算_基本取引表!BX$133, 計算_投入係数表!BX51)</f>
        <v>#DIV/0!</v>
      </c>
      <c r="BY190" s="194" t="e">
        <f>IF(BY$142="分類不明", 計算_基本取引表!BY51/計算_基本取引表!BY$133, 計算_投入係数表!BY51)</f>
        <v>#DIV/0!</v>
      </c>
      <c r="BZ190" s="194" t="e">
        <f>IF(BZ$142="分類不明", 計算_基本取引表!BZ51/計算_基本取引表!BZ$133, 計算_投入係数表!BZ51)</f>
        <v>#DIV/0!</v>
      </c>
      <c r="CA190" s="194" t="e">
        <f>IF(CA$142="分類不明", 計算_基本取引表!CA51/計算_基本取引表!CA$133, 計算_投入係数表!CA51)</f>
        <v>#DIV/0!</v>
      </c>
      <c r="CB190" s="194" t="e">
        <f>IF(CB$142="分類不明", 計算_基本取引表!CB51/計算_基本取引表!CB$133, 計算_投入係数表!CB51)</f>
        <v>#DIV/0!</v>
      </c>
      <c r="CC190" s="194" t="e">
        <f>IF(CC$142="分類不明", 計算_基本取引表!CC51/計算_基本取引表!CC$133, 計算_投入係数表!CC51)</f>
        <v>#DIV/0!</v>
      </c>
      <c r="CD190" s="194" t="e">
        <f>IF(CD$142="分類不明", 計算_基本取引表!CD51/計算_基本取引表!CD$133, 計算_投入係数表!CD51)</f>
        <v>#DIV/0!</v>
      </c>
      <c r="CE190" s="194" t="e">
        <f>IF(CE$142="分類不明", 計算_基本取引表!CE51/計算_基本取引表!CE$133, 計算_投入係数表!CE51)</f>
        <v>#DIV/0!</v>
      </c>
      <c r="CF190" s="194" t="e">
        <f>IF(CF$142="分類不明", 計算_基本取引表!CF51/計算_基本取引表!CF$133, 計算_投入係数表!CF51)</f>
        <v>#DIV/0!</v>
      </c>
      <c r="CG190" s="194" t="e">
        <f>IF(CG$142="分類不明", 計算_基本取引表!CG51/計算_基本取引表!CG$133, 計算_投入係数表!CG51)</f>
        <v>#DIV/0!</v>
      </c>
      <c r="CH190" s="194" t="e">
        <f>IF(CH$142="分類不明", 計算_基本取引表!CH51/計算_基本取引表!CH$133, 計算_投入係数表!CH51)</f>
        <v>#DIV/0!</v>
      </c>
      <c r="CI190" s="194" t="e">
        <f>IF(CI$142="分類不明", 計算_基本取引表!CI51/計算_基本取引表!CI$133, 計算_投入係数表!CI51)</f>
        <v>#DIV/0!</v>
      </c>
      <c r="CJ190" s="194" t="e">
        <f>IF(CJ$142="分類不明", 計算_基本取引表!CJ51/計算_基本取引表!CJ$133, 計算_投入係数表!CJ51)</f>
        <v>#DIV/0!</v>
      </c>
      <c r="CK190" s="194" t="e">
        <f>IF(CK$142="分類不明", 計算_基本取引表!CK51/計算_基本取引表!CK$133, 計算_投入係数表!CK51)</f>
        <v>#DIV/0!</v>
      </c>
      <c r="CL190" s="194" t="e">
        <f>IF(CL$142="分類不明", 計算_基本取引表!CL51/計算_基本取引表!CL$133, 計算_投入係数表!CL51)</f>
        <v>#DIV/0!</v>
      </c>
      <c r="CM190" s="194" t="e">
        <f>IF(CM$142="分類不明", 計算_基本取引表!CM51/計算_基本取引表!CM$133, 計算_投入係数表!CM51)</f>
        <v>#DIV/0!</v>
      </c>
      <c r="CN190" s="194" t="e">
        <f>IF(CN$142="分類不明", 計算_基本取引表!CN51/計算_基本取引表!CN$133, 計算_投入係数表!CN51)</f>
        <v>#DIV/0!</v>
      </c>
      <c r="CO190" s="194" t="e">
        <f>IF(CO$142="分類不明", 計算_基本取引表!CO51/計算_基本取引表!CO$133, 計算_投入係数表!CO51)</f>
        <v>#DIV/0!</v>
      </c>
      <c r="CP190" s="194" t="e">
        <f>IF(CP$142="分類不明", 計算_基本取引表!CP51/計算_基本取引表!CP$133, 計算_投入係数表!CP51)</f>
        <v>#DIV/0!</v>
      </c>
      <c r="CQ190" s="194" t="e">
        <f>IF(CQ$142="分類不明", 計算_基本取引表!CQ51/計算_基本取引表!CQ$133, 計算_投入係数表!CQ51)</f>
        <v>#DIV/0!</v>
      </c>
      <c r="CR190" s="194" t="e">
        <f>IF(CR$142="分類不明", 計算_基本取引表!CR51/計算_基本取引表!CR$133, 計算_投入係数表!CR51)</f>
        <v>#DIV/0!</v>
      </c>
      <c r="CS190" s="194" t="e">
        <f>IF(CS$142="分類不明", 計算_基本取引表!CS51/計算_基本取引表!CS$133, 計算_投入係数表!CS51)</f>
        <v>#DIV/0!</v>
      </c>
      <c r="CT190" s="194" t="e">
        <f>IF(CT$142="分類不明", 計算_基本取引表!CT51/計算_基本取引表!CT$133, 計算_投入係数表!CT51)</f>
        <v>#DIV/0!</v>
      </c>
      <c r="CU190" s="194" t="e">
        <f>IF(CU$142="分類不明", 計算_基本取引表!CU51/計算_基本取引表!CU$133, 計算_投入係数表!CU51)</f>
        <v>#DIV/0!</v>
      </c>
      <c r="CV190" s="194" t="e">
        <f>IF(CV$142="分類不明", 計算_基本取引表!CV51/計算_基本取引表!CV$133, 計算_投入係数表!CV51)</f>
        <v>#DIV/0!</v>
      </c>
      <c r="CW190" s="194" t="e">
        <f>IF(CW$142="分類不明", 計算_基本取引表!CW51/計算_基本取引表!CW$133, 計算_投入係数表!CW51)</f>
        <v>#DIV/0!</v>
      </c>
      <c r="CX190" s="194" t="e">
        <f>IF(CX$142="分類不明", 計算_基本取引表!CX51/計算_基本取引表!CX$133, 計算_投入係数表!CX51)</f>
        <v>#DIV/0!</v>
      </c>
      <c r="CY190" s="194" t="e">
        <f>IF(CY$142="分類不明", 計算_基本取引表!CY51/計算_基本取引表!CY$133, 計算_投入係数表!CY51)</f>
        <v>#DIV/0!</v>
      </c>
      <c r="CZ190" s="194" t="e">
        <f>IF(CZ$142="分類不明", 計算_基本取引表!CZ51/計算_基本取引表!CZ$133, 計算_投入係数表!CZ51)</f>
        <v>#DIV/0!</v>
      </c>
      <c r="DA190" s="194" t="e">
        <f>IF(DA$142="分類不明", 計算_基本取引表!DA51/計算_基本取引表!DA$133, 計算_投入係数表!DA51)</f>
        <v>#DIV/0!</v>
      </c>
      <c r="DB190" s="194" t="e">
        <f>IF(DB$142="分類不明", 計算_基本取引表!DB51/計算_基本取引表!DB$133, 計算_投入係数表!DB51)</f>
        <v>#DIV/0!</v>
      </c>
      <c r="DC190" s="194" t="e">
        <f>IF(DC$142="分類不明", 計算_基本取引表!DC51/計算_基本取引表!DC$133, 計算_投入係数表!DC51)</f>
        <v>#DIV/0!</v>
      </c>
      <c r="DD190" s="194" t="e">
        <f>IF(DD$142="分類不明", 計算_基本取引表!DD51/計算_基本取引表!DD$133, 計算_投入係数表!DD51)</f>
        <v>#DIV/0!</v>
      </c>
      <c r="DE190" s="194" t="e">
        <f>IF(DE$142="分類不明", 計算_基本取引表!DE51/計算_基本取引表!DE$133, 計算_投入係数表!DE51)</f>
        <v>#DIV/0!</v>
      </c>
      <c r="DF190" s="194" t="e">
        <f>IF(DF$142="分類不明", 計算_基本取引表!DF51/計算_基本取引表!DF$133, 計算_投入係数表!DF51)</f>
        <v>#DIV/0!</v>
      </c>
      <c r="DG190" s="194" t="e">
        <f>IF(DG$142="分類不明", 計算_基本取引表!DG51/計算_基本取引表!DG$133, 計算_投入係数表!DG51)</f>
        <v>#DIV/0!</v>
      </c>
      <c r="DH190" s="194" t="e">
        <f>IF(DH$142="分類不明", 計算_基本取引表!DH51/計算_基本取引表!DH$133, 計算_投入係数表!DH51)</f>
        <v>#DIV/0!</v>
      </c>
      <c r="DI190" s="194" t="e">
        <f>IF(DI$142="分類不明", 計算_基本取引表!DI51/計算_基本取引表!DI$133, 計算_投入係数表!DI51)</f>
        <v>#DIV/0!</v>
      </c>
      <c r="DJ190" s="194" t="e">
        <f>IF(DJ$142="分類不明", 計算_基本取引表!DJ51/計算_基本取引表!DJ$133, 計算_投入係数表!DJ51)</f>
        <v>#DIV/0!</v>
      </c>
      <c r="DK190" s="194" t="e">
        <f>IF(DK$142="分類不明", 計算_基本取引表!DK51/計算_基本取引表!DK$133, 計算_投入係数表!DK51)</f>
        <v>#DIV/0!</v>
      </c>
      <c r="DL190" s="194" t="e">
        <f>IF(DL$142="分類不明", 計算_基本取引表!DL51/計算_基本取引表!DL$133, 計算_投入係数表!DL51)</f>
        <v>#DIV/0!</v>
      </c>
      <c r="DM190" s="194" t="e">
        <f>IF(DM$142="分類不明", 計算_基本取引表!DM51/計算_基本取引表!DM$133, 計算_投入係数表!DM51)</f>
        <v>#DIV/0!</v>
      </c>
      <c r="DN190" s="194" t="e">
        <f>IF(DN$142="分類不明", 計算_基本取引表!DN51/計算_基本取引表!DN$133, 計算_投入係数表!DN51)</f>
        <v>#DIV/0!</v>
      </c>
      <c r="DO190" s="194" t="e">
        <f>IF(DO$142="分類不明", 計算_基本取引表!DO51/計算_基本取引表!DO$133, 計算_投入係数表!DO51)</f>
        <v>#DIV/0!</v>
      </c>
      <c r="DP190" s="194" t="e">
        <f>IF(DP$142="分類不明", 計算_基本取引表!DP51/計算_基本取引表!DP$133, 計算_投入係数表!DP51)</f>
        <v>#DIV/0!</v>
      </c>
      <c r="DQ190" s="194" t="e">
        <f>IF(DQ$142="分類不明", 計算_基本取引表!DQ51/計算_基本取引表!DQ$133, 計算_投入係数表!DQ51)</f>
        <v>#DIV/0!</v>
      </c>
      <c r="DR190" s="194" t="e">
        <f>IF(DR$142="分類不明", 計算_基本取引表!DR51/計算_基本取引表!DR$133, 計算_投入係数表!DR51)</f>
        <v>#DIV/0!</v>
      </c>
      <c r="DS190" s="194" t="e">
        <f>IF(DS$142="分類不明", 計算_基本取引表!DS51/計算_基本取引表!DS$133, 計算_投入係数表!DS51)</f>
        <v>#DIV/0!</v>
      </c>
      <c r="DT190" s="23">
        <f ca="1">計算_基本取引表!DT51/計算_基本取引表!DT$133</f>
        <v>0</v>
      </c>
    </row>
    <row r="191" spans="2:124" x14ac:dyDescent="0.25">
      <c r="B191" s="53">
        <v>49</v>
      </c>
      <c r="C191" s="192" t="str">
        <v>-</v>
      </c>
      <c r="D191" s="193">
        <f>IF(D$142="分類不明", 計算_基本取引表!D52/計算_基本取引表!D$133, 計算_投入係数表!D52)</f>
        <v>0</v>
      </c>
      <c r="E191" s="194">
        <f>IF(E$142="分類不明", 計算_基本取引表!E52/計算_基本取引表!E$133, 計算_投入係数表!E52)</f>
        <v>0</v>
      </c>
      <c r="F191" s="194">
        <f>IF(F$142="分類不明", 計算_基本取引表!F52/計算_基本取引表!F$133, 計算_投入係数表!F52)</f>
        <v>0</v>
      </c>
      <c r="G191" s="194">
        <f>IF(G$142="分類不明", 計算_基本取引表!G52/計算_基本取引表!G$133, 計算_投入係数表!G52)</f>
        <v>0</v>
      </c>
      <c r="H191" s="194">
        <f>IF(H$142="分類不明", 計算_基本取引表!H52/計算_基本取引表!H$133, 計算_投入係数表!H52)</f>
        <v>0</v>
      </c>
      <c r="I191" s="194">
        <f>IF(I$142="分類不明", 計算_基本取引表!I52/計算_基本取引表!I$133, 計算_投入係数表!I52)</f>
        <v>0</v>
      </c>
      <c r="J191" s="194">
        <f>IF(J$142="分類不明", 計算_基本取引表!J52/計算_基本取引表!J$133, 計算_投入係数表!J52)</f>
        <v>0</v>
      </c>
      <c r="K191" s="194">
        <f>IF(K$142="分類不明", 計算_基本取引表!K52/計算_基本取引表!K$133, 計算_投入係数表!K52)</f>
        <v>0</v>
      </c>
      <c r="L191" s="194">
        <f>IF(L$142="分類不明", 計算_基本取引表!L52/計算_基本取引表!L$133, 計算_投入係数表!L52)</f>
        <v>0</v>
      </c>
      <c r="M191" s="194">
        <f>IF(M$142="分類不明", 計算_基本取引表!M52/計算_基本取引表!M$133, 計算_投入係数表!M52)</f>
        <v>0</v>
      </c>
      <c r="N191" s="194">
        <f>IF(N$142="分類不明", 計算_基本取引表!N52/計算_基本取引表!N$133, 計算_投入係数表!N52)</f>
        <v>0</v>
      </c>
      <c r="O191" s="194">
        <f>IF(O$142="分類不明", 計算_基本取引表!O52/計算_基本取引表!O$133, 計算_投入係数表!O52)</f>
        <v>0</v>
      </c>
      <c r="P191" s="194" t="e">
        <f ca="1">IF(P$142="分類不明", 計算_基本取引表!P52/計算_基本取引表!P$133, 計算_投入係数表!P52)</f>
        <v>#DIV/0!</v>
      </c>
      <c r="Q191" s="194" t="e">
        <f>IF(Q$142="分類不明", 計算_基本取引表!Q52/計算_基本取引表!Q$133, 計算_投入係数表!Q52)</f>
        <v>#DIV/0!</v>
      </c>
      <c r="R191" s="194" t="e">
        <f>IF(R$142="分類不明", 計算_基本取引表!R52/計算_基本取引表!R$133, 計算_投入係数表!R52)</f>
        <v>#DIV/0!</v>
      </c>
      <c r="S191" s="194" t="e">
        <f>IF(S$142="分類不明", 計算_基本取引表!S52/計算_基本取引表!S$133, 計算_投入係数表!S52)</f>
        <v>#DIV/0!</v>
      </c>
      <c r="T191" s="194" t="e">
        <f>IF(T$142="分類不明", 計算_基本取引表!T52/計算_基本取引表!T$133, 計算_投入係数表!T52)</f>
        <v>#DIV/0!</v>
      </c>
      <c r="U191" s="194" t="e">
        <f>IF(U$142="分類不明", 計算_基本取引表!U52/計算_基本取引表!U$133, 計算_投入係数表!U52)</f>
        <v>#DIV/0!</v>
      </c>
      <c r="V191" s="194" t="e">
        <f>IF(V$142="分類不明", 計算_基本取引表!V52/計算_基本取引表!V$133, 計算_投入係数表!V52)</f>
        <v>#DIV/0!</v>
      </c>
      <c r="W191" s="194" t="e">
        <f>IF(W$142="分類不明", 計算_基本取引表!W52/計算_基本取引表!W$133, 計算_投入係数表!W52)</f>
        <v>#DIV/0!</v>
      </c>
      <c r="X191" s="194" t="e">
        <f>IF(X$142="分類不明", 計算_基本取引表!X52/計算_基本取引表!X$133, 計算_投入係数表!X52)</f>
        <v>#DIV/0!</v>
      </c>
      <c r="Y191" s="194" t="e">
        <f>IF(Y$142="分類不明", 計算_基本取引表!Y52/計算_基本取引表!Y$133, 計算_投入係数表!Y52)</f>
        <v>#DIV/0!</v>
      </c>
      <c r="Z191" s="194" t="e">
        <f>IF(Z$142="分類不明", 計算_基本取引表!Z52/計算_基本取引表!Z$133, 計算_投入係数表!Z52)</f>
        <v>#DIV/0!</v>
      </c>
      <c r="AA191" s="194" t="e">
        <f>IF(AA$142="分類不明", 計算_基本取引表!AA52/計算_基本取引表!AA$133, 計算_投入係数表!AA52)</f>
        <v>#DIV/0!</v>
      </c>
      <c r="AB191" s="194" t="e">
        <f>IF(AB$142="分類不明", 計算_基本取引表!AB52/計算_基本取引表!AB$133, 計算_投入係数表!AB52)</f>
        <v>#DIV/0!</v>
      </c>
      <c r="AC191" s="194" t="e">
        <f>IF(AC$142="分類不明", 計算_基本取引表!AC52/計算_基本取引表!AC$133, 計算_投入係数表!AC52)</f>
        <v>#DIV/0!</v>
      </c>
      <c r="AD191" s="194" t="e">
        <f>IF(AD$142="分類不明", 計算_基本取引表!AD52/計算_基本取引表!AD$133, 計算_投入係数表!AD52)</f>
        <v>#DIV/0!</v>
      </c>
      <c r="AE191" s="194" t="e">
        <f>IF(AE$142="分類不明", 計算_基本取引表!AE52/計算_基本取引表!AE$133, 計算_投入係数表!AE52)</f>
        <v>#DIV/0!</v>
      </c>
      <c r="AF191" s="194" t="e">
        <f>IF(AF$142="分類不明", 計算_基本取引表!AF52/計算_基本取引表!AF$133, 計算_投入係数表!AF52)</f>
        <v>#DIV/0!</v>
      </c>
      <c r="AG191" s="194" t="e">
        <f>IF(AG$142="分類不明", 計算_基本取引表!AG52/計算_基本取引表!AG$133, 計算_投入係数表!AG52)</f>
        <v>#DIV/0!</v>
      </c>
      <c r="AH191" s="194" t="e">
        <f>IF(AH$142="分類不明", 計算_基本取引表!AH52/計算_基本取引表!AH$133, 計算_投入係数表!AH52)</f>
        <v>#DIV/0!</v>
      </c>
      <c r="AI191" s="194" t="e">
        <f>IF(AI$142="分類不明", 計算_基本取引表!AI52/計算_基本取引表!AI$133, 計算_投入係数表!AI52)</f>
        <v>#DIV/0!</v>
      </c>
      <c r="AJ191" s="194" t="e">
        <f>IF(AJ$142="分類不明", 計算_基本取引表!AJ52/計算_基本取引表!AJ$133, 計算_投入係数表!AJ52)</f>
        <v>#DIV/0!</v>
      </c>
      <c r="AK191" s="194" t="e">
        <f>IF(AK$142="分類不明", 計算_基本取引表!AK52/計算_基本取引表!AK$133, 計算_投入係数表!AK52)</f>
        <v>#DIV/0!</v>
      </c>
      <c r="AL191" s="194" t="e">
        <f>IF(AL$142="分類不明", 計算_基本取引表!AL52/計算_基本取引表!AL$133, 計算_投入係数表!AL52)</f>
        <v>#DIV/0!</v>
      </c>
      <c r="AM191" s="194" t="e">
        <f>IF(AM$142="分類不明", 計算_基本取引表!AM52/計算_基本取引表!AM$133, 計算_投入係数表!AM52)</f>
        <v>#DIV/0!</v>
      </c>
      <c r="AN191" s="194" t="e">
        <f>IF(AN$142="分類不明", 計算_基本取引表!AN52/計算_基本取引表!AN$133, 計算_投入係数表!AN52)</f>
        <v>#DIV/0!</v>
      </c>
      <c r="AO191" s="194" t="e">
        <f>IF(AO$142="分類不明", 計算_基本取引表!AO52/計算_基本取引表!AO$133, 計算_投入係数表!AO52)</f>
        <v>#DIV/0!</v>
      </c>
      <c r="AP191" s="194" t="e">
        <f>IF(AP$142="分類不明", 計算_基本取引表!AP52/計算_基本取引表!AP$133, 計算_投入係数表!AP52)</f>
        <v>#DIV/0!</v>
      </c>
      <c r="AQ191" s="194" t="e">
        <f>IF(AQ$142="分類不明", 計算_基本取引表!AQ52/計算_基本取引表!AQ$133, 計算_投入係数表!AQ52)</f>
        <v>#DIV/0!</v>
      </c>
      <c r="AR191" s="194" t="e">
        <f>IF(AR$142="分類不明", 計算_基本取引表!AR52/計算_基本取引表!AR$133, 計算_投入係数表!AR52)</f>
        <v>#DIV/0!</v>
      </c>
      <c r="AS191" s="194" t="e">
        <f>IF(AS$142="分類不明", 計算_基本取引表!AS52/計算_基本取引表!AS$133, 計算_投入係数表!AS52)</f>
        <v>#DIV/0!</v>
      </c>
      <c r="AT191" s="194" t="e">
        <f>IF(AT$142="分類不明", 計算_基本取引表!AT52/計算_基本取引表!AT$133, 計算_投入係数表!AT52)</f>
        <v>#DIV/0!</v>
      </c>
      <c r="AU191" s="194" t="e">
        <f>IF(AU$142="分類不明", 計算_基本取引表!AU52/計算_基本取引表!AU$133, 計算_投入係数表!AU52)</f>
        <v>#DIV/0!</v>
      </c>
      <c r="AV191" s="194" t="e">
        <f>IF(AV$142="分類不明", 計算_基本取引表!AV52/計算_基本取引表!AV$133, 計算_投入係数表!AV52)</f>
        <v>#DIV/0!</v>
      </c>
      <c r="AW191" s="194" t="e">
        <f>IF(AW$142="分類不明", 計算_基本取引表!AW52/計算_基本取引表!AW$133, 計算_投入係数表!AW52)</f>
        <v>#DIV/0!</v>
      </c>
      <c r="AX191" s="194" t="e">
        <f>IF(AX$142="分類不明", 計算_基本取引表!AX52/計算_基本取引表!AX$133, 計算_投入係数表!AX52)</f>
        <v>#DIV/0!</v>
      </c>
      <c r="AY191" s="194" t="e">
        <f>IF(AY$142="分類不明", 計算_基本取引表!AY52/計算_基本取引表!AY$133, 計算_投入係数表!AY52)</f>
        <v>#DIV/0!</v>
      </c>
      <c r="AZ191" s="194" t="e">
        <f>IF(AZ$142="分類不明", 計算_基本取引表!AZ52/計算_基本取引表!AZ$133, 計算_投入係数表!AZ52)</f>
        <v>#DIV/0!</v>
      </c>
      <c r="BA191" s="194" t="e">
        <f>IF(BA$142="分類不明", 計算_基本取引表!BA52/計算_基本取引表!BA$133, 計算_投入係数表!BA52)</f>
        <v>#DIV/0!</v>
      </c>
      <c r="BB191" s="194" t="e">
        <f>IF(BB$142="分類不明", 計算_基本取引表!BB52/計算_基本取引表!BB$133, 計算_投入係数表!BB52)</f>
        <v>#DIV/0!</v>
      </c>
      <c r="BC191" s="194" t="e">
        <f>IF(BC$142="分類不明", 計算_基本取引表!BC52/計算_基本取引表!BC$133, 計算_投入係数表!BC52)</f>
        <v>#DIV/0!</v>
      </c>
      <c r="BD191" s="194" t="e">
        <f>IF(BD$142="分類不明", 計算_基本取引表!BD52/計算_基本取引表!BD$133, 計算_投入係数表!BD52)</f>
        <v>#DIV/0!</v>
      </c>
      <c r="BE191" s="194" t="e">
        <f>IF(BE$142="分類不明", 計算_基本取引表!BE52/計算_基本取引表!BE$133, 計算_投入係数表!BE52)</f>
        <v>#DIV/0!</v>
      </c>
      <c r="BF191" s="194" t="e">
        <f>IF(BF$142="分類不明", 計算_基本取引表!BF52/計算_基本取引表!BF$133, 計算_投入係数表!BF52)</f>
        <v>#DIV/0!</v>
      </c>
      <c r="BG191" s="194" t="e">
        <f>IF(BG$142="分類不明", 計算_基本取引表!BG52/計算_基本取引表!BG$133, 計算_投入係数表!BG52)</f>
        <v>#DIV/0!</v>
      </c>
      <c r="BH191" s="194" t="e">
        <f>IF(BH$142="分類不明", 計算_基本取引表!BH52/計算_基本取引表!BH$133, 計算_投入係数表!BH52)</f>
        <v>#DIV/0!</v>
      </c>
      <c r="BI191" s="194" t="e">
        <f>IF(BI$142="分類不明", 計算_基本取引表!BI52/計算_基本取引表!BI$133, 計算_投入係数表!BI52)</f>
        <v>#DIV/0!</v>
      </c>
      <c r="BJ191" s="194" t="e">
        <f>IF(BJ$142="分類不明", 計算_基本取引表!BJ52/計算_基本取引表!BJ$133, 計算_投入係数表!BJ52)</f>
        <v>#DIV/0!</v>
      </c>
      <c r="BK191" s="194" t="e">
        <f>IF(BK$142="分類不明", 計算_基本取引表!BK52/計算_基本取引表!BK$133, 計算_投入係数表!BK52)</f>
        <v>#DIV/0!</v>
      </c>
      <c r="BL191" s="194" t="e">
        <f>IF(BL$142="分類不明", 計算_基本取引表!BL52/計算_基本取引表!BL$133, 計算_投入係数表!BL52)</f>
        <v>#DIV/0!</v>
      </c>
      <c r="BM191" s="194" t="e">
        <f>IF(BM$142="分類不明", 計算_基本取引表!BM52/計算_基本取引表!BM$133, 計算_投入係数表!BM52)</f>
        <v>#DIV/0!</v>
      </c>
      <c r="BN191" s="194" t="e">
        <f>IF(BN$142="分類不明", 計算_基本取引表!BN52/計算_基本取引表!BN$133, 計算_投入係数表!BN52)</f>
        <v>#DIV/0!</v>
      </c>
      <c r="BO191" s="194" t="e">
        <f>IF(BO$142="分類不明", 計算_基本取引表!BO52/計算_基本取引表!BO$133, 計算_投入係数表!BO52)</f>
        <v>#DIV/0!</v>
      </c>
      <c r="BP191" s="194" t="e">
        <f>IF(BP$142="分類不明", 計算_基本取引表!BP52/計算_基本取引表!BP$133, 計算_投入係数表!BP52)</f>
        <v>#DIV/0!</v>
      </c>
      <c r="BQ191" s="194" t="e">
        <f>IF(BQ$142="分類不明", 計算_基本取引表!BQ52/計算_基本取引表!BQ$133, 計算_投入係数表!BQ52)</f>
        <v>#DIV/0!</v>
      </c>
      <c r="BR191" s="194" t="e">
        <f>IF(BR$142="分類不明", 計算_基本取引表!BR52/計算_基本取引表!BR$133, 計算_投入係数表!BR52)</f>
        <v>#DIV/0!</v>
      </c>
      <c r="BS191" s="194" t="e">
        <f>IF(BS$142="分類不明", 計算_基本取引表!BS52/計算_基本取引表!BS$133, 計算_投入係数表!BS52)</f>
        <v>#DIV/0!</v>
      </c>
      <c r="BT191" s="194" t="e">
        <f>IF(BT$142="分類不明", 計算_基本取引表!BT52/計算_基本取引表!BT$133, 計算_投入係数表!BT52)</f>
        <v>#DIV/0!</v>
      </c>
      <c r="BU191" s="194" t="e">
        <f>IF(BU$142="分類不明", 計算_基本取引表!BU52/計算_基本取引表!BU$133, 計算_投入係数表!BU52)</f>
        <v>#DIV/0!</v>
      </c>
      <c r="BV191" s="194" t="e">
        <f>IF(BV$142="分類不明", 計算_基本取引表!BV52/計算_基本取引表!BV$133, 計算_投入係数表!BV52)</f>
        <v>#DIV/0!</v>
      </c>
      <c r="BW191" s="194" t="e">
        <f>IF(BW$142="分類不明", 計算_基本取引表!BW52/計算_基本取引表!BW$133, 計算_投入係数表!BW52)</f>
        <v>#DIV/0!</v>
      </c>
      <c r="BX191" s="194" t="e">
        <f>IF(BX$142="分類不明", 計算_基本取引表!BX52/計算_基本取引表!BX$133, 計算_投入係数表!BX52)</f>
        <v>#DIV/0!</v>
      </c>
      <c r="BY191" s="194" t="e">
        <f>IF(BY$142="分類不明", 計算_基本取引表!BY52/計算_基本取引表!BY$133, 計算_投入係数表!BY52)</f>
        <v>#DIV/0!</v>
      </c>
      <c r="BZ191" s="194" t="e">
        <f>IF(BZ$142="分類不明", 計算_基本取引表!BZ52/計算_基本取引表!BZ$133, 計算_投入係数表!BZ52)</f>
        <v>#DIV/0!</v>
      </c>
      <c r="CA191" s="194" t="e">
        <f>IF(CA$142="分類不明", 計算_基本取引表!CA52/計算_基本取引表!CA$133, 計算_投入係数表!CA52)</f>
        <v>#DIV/0!</v>
      </c>
      <c r="CB191" s="194" t="e">
        <f>IF(CB$142="分類不明", 計算_基本取引表!CB52/計算_基本取引表!CB$133, 計算_投入係数表!CB52)</f>
        <v>#DIV/0!</v>
      </c>
      <c r="CC191" s="194" t="e">
        <f>IF(CC$142="分類不明", 計算_基本取引表!CC52/計算_基本取引表!CC$133, 計算_投入係数表!CC52)</f>
        <v>#DIV/0!</v>
      </c>
      <c r="CD191" s="194" t="e">
        <f>IF(CD$142="分類不明", 計算_基本取引表!CD52/計算_基本取引表!CD$133, 計算_投入係数表!CD52)</f>
        <v>#DIV/0!</v>
      </c>
      <c r="CE191" s="194" t="e">
        <f>IF(CE$142="分類不明", 計算_基本取引表!CE52/計算_基本取引表!CE$133, 計算_投入係数表!CE52)</f>
        <v>#DIV/0!</v>
      </c>
      <c r="CF191" s="194" t="e">
        <f>IF(CF$142="分類不明", 計算_基本取引表!CF52/計算_基本取引表!CF$133, 計算_投入係数表!CF52)</f>
        <v>#DIV/0!</v>
      </c>
      <c r="CG191" s="194" t="e">
        <f>IF(CG$142="分類不明", 計算_基本取引表!CG52/計算_基本取引表!CG$133, 計算_投入係数表!CG52)</f>
        <v>#DIV/0!</v>
      </c>
      <c r="CH191" s="194" t="e">
        <f>IF(CH$142="分類不明", 計算_基本取引表!CH52/計算_基本取引表!CH$133, 計算_投入係数表!CH52)</f>
        <v>#DIV/0!</v>
      </c>
      <c r="CI191" s="194" t="e">
        <f>IF(CI$142="分類不明", 計算_基本取引表!CI52/計算_基本取引表!CI$133, 計算_投入係数表!CI52)</f>
        <v>#DIV/0!</v>
      </c>
      <c r="CJ191" s="194" t="e">
        <f>IF(CJ$142="分類不明", 計算_基本取引表!CJ52/計算_基本取引表!CJ$133, 計算_投入係数表!CJ52)</f>
        <v>#DIV/0!</v>
      </c>
      <c r="CK191" s="194" t="e">
        <f>IF(CK$142="分類不明", 計算_基本取引表!CK52/計算_基本取引表!CK$133, 計算_投入係数表!CK52)</f>
        <v>#DIV/0!</v>
      </c>
      <c r="CL191" s="194" t="e">
        <f>IF(CL$142="分類不明", 計算_基本取引表!CL52/計算_基本取引表!CL$133, 計算_投入係数表!CL52)</f>
        <v>#DIV/0!</v>
      </c>
      <c r="CM191" s="194" t="e">
        <f>IF(CM$142="分類不明", 計算_基本取引表!CM52/計算_基本取引表!CM$133, 計算_投入係数表!CM52)</f>
        <v>#DIV/0!</v>
      </c>
      <c r="CN191" s="194" t="e">
        <f>IF(CN$142="分類不明", 計算_基本取引表!CN52/計算_基本取引表!CN$133, 計算_投入係数表!CN52)</f>
        <v>#DIV/0!</v>
      </c>
      <c r="CO191" s="194" t="e">
        <f>IF(CO$142="分類不明", 計算_基本取引表!CO52/計算_基本取引表!CO$133, 計算_投入係数表!CO52)</f>
        <v>#DIV/0!</v>
      </c>
      <c r="CP191" s="194" t="e">
        <f>IF(CP$142="分類不明", 計算_基本取引表!CP52/計算_基本取引表!CP$133, 計算_投入係数表!CP52)</f>
        <v>#DIV/0!</v>
      </c>
      <c r="CQ191" s="194" t="e">
        <f>IF(CQ$142="分類不明", 計算_基本取引表!CQ52/計算_基本取引表!CQ$133, 計算_投入係数表!CQ52)</f>
        <v>#DIV/0!</v>
      </c>
      <c r="CR191" s="194" t="e">
        <f>IF(CR$142="分類不明", 計算_基本取引表!CR52/計算_基本取引表!CR$133, 計算_投入係数表!CR52)</f>
        <v>#DIV/0!</v>
      </c>
      <c r="CS191" s="194" t="e">
        <f>IF(CS$142="分類不明", 計算_基本取引表!CS52/計算_基本取引表!CS$133, 計算_投入係数表!CS52)</f>
        <v>#DIV/0!</v>
      </c>
      <c r="CT191" s="194" t="e">
        <f>IF(CT$142="分類不明", 計算_基本取引表!CT52/計算_基本取引表!CT$133, 計算_投入係数表!CT52)</f>
        <v>#DIV/0!</v>
      </c>
      <c r="CU191" s="194" t="e">
        <f>IF(CU$142="分類不明", 計算_基本取引表!CU52/計算_基本取引表!CU$133, 計算_投入係数表!CU52)</f>
        <v>#DIV/0!</v>
      </c>
      <c r="CV191" s="194" t="e">
        <f>IF(CV$142="分類不明", 計算_基本取引表!CV52/計算_基本取引表!CV$133, 計算_投入係数表!CV52)</f>
        <v>#DIV/0!</v>
      </c>
      <c r="CW191" s="194" t="e">
        <f>IF(CW$142="分類不明", 計算_基本取引表!CW52/計算_基本取引表!CW$133, 計算_投入係数表!CW52)</f>
        <v>#DIV/0!</v>
      </c>
      <c r="CX191" s="194" t="e">
        <f>IF(CX$142="分類不明", 計算_基本取引表!CX52/計算_基本取引表!CX$133, 計算_投入係数表!CX52)</f>
        <v>#DIV/0!</v>
      </c>
      <c r="CY191" s="194" t="e">
        <f>IF(CY$142="分類不明", 計算_基本取引表!CY52/計算_基本取引表!CY$133, 計算_投入係数表!CY52)</f>
        <v>#DIV/0!</v>
      </c>
      <c r="CZ191" s="194" t="e">
        <f>IF(CZ$142="分類不明", 計算_基本取引表!CZ52/計算_基本取引表!CZ$133, 計算_投入係数表!CZ52)</f>
        <v>#DIV/0!</v>
      </c>
      <c r="DA191" s="194" t="e">
        <f>IF(DA$142="分類不明", 計算_基本取引表!DA52/計算_基本取引表!DA$133, 計算_投入係数表!DA52)</f>
        <v>#DIV/0!</v>
      </c>
      <c r="DB191" s="194" t="e">
        <f>IF(DB$142="分類不明", 計算_基本取引表!DB52/計算_基本取引表!DB$133, 計算_投入係数表!DB52)</f>
        <v>#DIV/0!</v>
      </c>
      <c r="DC191" s="194" t="e">
        <f>IF(DC$142="分類不明", 計算_基本取引表!DC52/計算_基本取引表!DC$133, 計算_投入係数表!DC52)</f>
        <v>#DIV/0!</v>
      </c>
      <c r="DD191" s="194" t="e">
        <f>IF(DD$142="分類不明", 計算_基本取引表!DD52/計算_基本取引表!DD$133, 計算_投入係数表!DD52)</f>
        <v>#DIV/0!</v>
      </c>
      <c r="DE191" s="194" t="e">
        <f>IF(DE$142="分類不明", 計算_基本取引表!DE52/計算_基本取引表!DE$133, 計算_投入係数表!DE52)</f>
        <v>#DIV/0!</v>
      </c>
      <c r="DF191" s="194" t="e">
        <f>IF(DF$142="分類不明", 計算_基本取引表!DF52/計算_基本取引表!DF$133, 計算_投入係数表!DF52)</f>
        <v>#DIV/0!</v>
      </c>
      <c r="DG191" s="194" t="e">
        <f>IF(DG$142="分類不明", 計算_基本取引表!DG52/計算_基本取引表!DG$133, 計算_投入係数表!DG52)</f>
        <v>#DIV/0!</v>
      </c>
      <c r="DH191" s="194" t="e">
        <f>IF(DH$142="分類不明", 計算_基本取引表!DH52/計算_基本取引表!DH$133, 計算_投入係数表!DH52)</f>
        <v>#DIV/0!</v>
      </c>
      <c r="DI191" s="194" t="e">
        <f>IF(DI$142="分類不明", 計算_基本取引表!DI52/計算_基本取引表!DI$133, 計算_投入係数表!DI52)</f>
        <v>#DIV/0!</v>
      </c>
      <c r="DJ191" s="194" t="e">
        <f>IF(DJ$142="分類不明", 計算_基本取引表!DJ52/計算_基本取引表!DJ$133, 計算_投入係数表!DJ52)</f>
        <v>#DIV/0!</v>
      </c>
      <c r="DK191" s="194" t="e">
        <f>IF(DK$142="分類不明", 計算_基本取引表!DK52/計算_基本取引表!DK$133, 計算_投入係数表!DK52)</f>
        <v>#DIV/0!</v>
      </c>
      <c r="DL191" s="194" t="e">
        <f>IF(DL$142="分類不明", 計算_基本取引表!DL52/計算_基本取引表!DL$133, 計算_投入係数表!DL52)</f>
        <v>#DIV/0!</v>
      </c>
      <c r="DM191" s="194" t="e">
        <f>IF(DM$142="分類不明", 計算_基本取引表!DM52/計算_基本取引表!DM$133, 計算_投入係数表!DM52)</f>
        <v>#DIV/0!</v>
      </c>
      <c r="DN191" s="194" t="e">
        <f>IF(DN$142="分類不明", 計算_基本取引表!DN52/計算_基本取引表!DN$133, 計算_投入係数表!DN52)</f>
        <v>#DIV/0!</v>
      </c>
      <c r="DO191" s="194" t="e">
        <f>IF(DO$142="分類不明", 計算_基本取引表!DO52/計算_基本取引表!DO$133, 計算_投入係数表!DO52)</f>
        <v>#DIV/0!</v>
      </c>
      <c r="DP191" s="194" t="e">
        <f>IF(DP$142="分類不明", 計算_基本取引表!DP52/計算_基本取引表!DP$133, 計算_投入係数表!DP52)</f>
        <v>#DIV/0!</v>
      </c>
      <c r="DQ191" s="194" t="e">
        <f>IF(DQ$142="分類不明", 計算_基本取引表!DQ52/計算_基本取引表!DQ$133, 計算_投入係数表!DQ52)</f>
        <v>#DIV/0!</v>
      </c>
      <c r="DR191" s="194" t="e">
        <f>IF(DR$142="分類不明", 計算_基本取引表!DR52/計算_基本取引表!DR$133, 計算_投入係数表!DR52)</f>
        <v>#DIV/0!</v>
      </c>
      <c r="DS191" s="194" t="e">
        <f>IF(DS$142="分類不明", 計算_基本取引表!DS52/計算_基本取引表!DS$133, 計算_投入係数表!DS52)</f>
        <v>#DIV/0!</v>
      </c>
      <c r="DT191" s="23">
        <f ca="1">計算_基本取引表!DT52/計算_基本取引表!DT$133</f>
        <v>0</v>
      </c>
    </row>
    <row r="192" spans="2:124" x14ac:dyDescent="0.25">
      <c r="B192" s="53">
        <v>50</v>
      </c>
      <c r="C192" s="198" t="str">
        <v>-</v>
      </c>
      <c r="D192" s="199">
        <f>IF(D$142="分類不明", 計算_基本取引表!D53/計算_基本取引表!D$133, 計算_投入係数表!D53)</f>
        <v>0</v>
      </c>
      <c r="E192" s="200">
        <f>IF(E$142="分類不明", 計算_基本取引表!E53/計算_基本取引表!E$133, 計算_投入係数表!E53)</f>
        <v>0</v>
      </c>
      <c r="F192" s="200">
        <f>IF(F$142="分類不明", 計算_基本取引表!F53/計算_基本取引表!F$133, 計算_投入係数表!F53)</f>
        <v>0</v>
      </c>
      <c r="G192" s="200">
        <f>IF(G$142="分類不明", 計算_基本取引表!G53/計算_基本取引表!G$133, 計算_投入係数表!G53)</f>
        <v>0</v>
      </c>
      <c r="H192" s="200">
        <f>IF(H$142="分類不明", 計算_基本取引表!H53/計算_基本取引表!H$133, 計算_投入係数表!H53)</f>
        <v>0</v>
      </c>
      <c r="I192" s="200">
        <f>IF(I$142="分類不明", 計算_基本取引表!I53/計算_基本取引表!I$133, 計算_投入係数表!I53)</f>
        <v>0</v>
      </c>
      <c r="J192" s="200">
        <f>IF(J$142="分類不明", 計算_基本取引表!J53/計算_基本取引表!J$133, 計算_投入係数表!J53)</f>
        <v>0</v>
      </c>
      <c r="K192" s="200">
        <f>IF(K$142="分類不明", 計算_基本取引表!K53/計算_基本取引表!K$133, 計算_投入係数表!K53)</f>
        <v>0</v>
      </c>
      <c r="L192" s="200">
        <f>IF(L$142="分類不明", 計算_基本取引表!L53/計算_基本取引表!L$133, 計算_投入係数表!L53)</f>
        <v>0</v>
      </c>
      <c r="M192" s="200">
        <f>IF(M$142="分類不明", 計算_基本取引表!M53/計算_基本取引表!M$133, 計算_投入係数表!M53)</f>
        <v>0</v>
      </c>
      <c r="N192" s="200">
        <f>IF(N$142="分類不明", 計算_基本取引表!N53/計算_基本取引表!N$133, 計算_投入係数表!N53)</f>
        <v>0</v>
      </c>
      <c r="O192" s="200">
        <f>IF(O$142="分類不明", 計算_基本取引表!O53/計算_基本取引表!O$133, 計算_投入係数表!O53)</f>
        <v>0</v>
      </c>
      <c r="P192" s="200" t="e">
        <f ca="1">IF(P$142="分類不明", 計算_基本取引表!P53/計算_基本取引表!P$133, 計算_投入係数表!P53)</f>
        <v>#DIV/0!</v>
      </c>
      <c r="Q192" s="200" t="e">
        <f>IF(Q$142="分類不明", 計算_基本取引表!Q53/計算_基本取引表!Q$133, 計算_投入係数表!Q53)</f>
        <v>#DIV/0!</v>
      </c>
      <c r="R192" s="200" t="e">
        <f>IF(R$142="分類不明", 計算_基本取引表!R53/計算_基本取引表!R$133, 計算_投入係数表!R53)</f>
        <v>#DIV/0!</v>
      </c>
      <c r="S192" s="200" t="e">
        <f>IF(S$142="分類不明", 計算_基本取引表!S53/計算_基本取引表!S$133, 計算_投入係数表!S53)</f>
        <v>#DIV/0!</v>
      </c>
      <c r="T192" s="200" t="e">
        <f>IF(T$142="分類不明", 計算_基本取引表!T53/計算_基本取引表!T$133, 計算_投入係数表!T53)</f>
        <v>#DIV/0!</v>
      </c>
      <c r="U192" s="200" t="e">
        <f>IF(U$142="分類不明", 計算_基本取引表!U53/計算_基本取引表!U$133, 計算_投入係数表!U53)</f>
        <v>#DIV/0!</v>
      </c>
      <c r="V192" s="200" t="e">
        <f>IF(V$142="分類不明", 計算_基本取引表!V53/計算_基本取引表!V$133, 計算_投入係数表!V53)</f>
        <v>#DIV/0!</v>
      </c>
      <c r="W192" s="200" t="e">
        <f>IF(W$142="分類不明", 計算_基本取引表!W53/計算_基本取引表!W$133, 計算_投入係数表!W53)</f>
        <v>#DIV/0!</v>
      </c>
      <c r="X192" s="200" t="e">
        <f>IF(X$142="分類不明", 計算_基本取引表!X53/計算_基本取引表!X$133, 計算_投入係数表!X53)</f>
        <v>#DIV/0!</v>
      </c>
      <c r="Y192" s="200" t="e">
        <f>IF(Y$142="分類不明", 計算_基本取引表!Y53/計算_基本取引表!Y$133, 計算_投入係数表!Y53)</f>
        <v>#DIV/0!</v>
      </c>
      <c r="Z192" s="200" t="e">
        <f>IF(Z$142="分類不明", 計算_基本取引表!Z53/計算_基本取引表!Z$133, 計算_投入係数表!Z53)</f>
        <v>#DIV/0!</v>
      </c>
      <c r="AA192" s="200" t="e">
        <f>IF(AA$142="分類不明", 計算_基本取引表!AA53/計算_基本取引表!AA$133, 計算_投入係数表!AA53)</f>
        <v>#DIV/0!</v>
      </c>
      <c r="AB192" s="200" t="e">
        <f>IF(AB$142="分類不明", 計算_基本取引表!AB53/計算_基本取引表!AB$133, 計算_投入係数表!AB53)</f>
        <v>#DIV/0!</v>
      </c>
      <c r="AC192" s="200" t="e">
        <f>IF(AC$142="分類不明", 計算_基本取引表!AC53/計算_基本取引表!AC$133, 計算_投入係数表!AC53)</f>
        <v>#DIV/0!</v>
      </c>
      <c r="AD192" s="200" t="e">
        <f>IF(AD$142="分類不明", 計算_基本取引表!AD53/計算_基本取引表!AD$133, 計算_投入係数表!AD53)</f>
        <v>#DIV/0!</v>
      </c>
      <c r="AE192" s="200" t="e">
        <f>IF(AE$142="分類不明", 計算_基本取引表!AE53/計算_基本取引表!AE$133, 計算_投入係数表!AE53)</f>
        <v>#DIV/0!</v>
      </c>
      <c r="AF192" s="200" t="e">
        <f>IF(AF$142="分類不明", 計算_基本取引表!AF53/計算_基本取引表!AF$133, 計算_投入係数表!AF53)</f>
        <v>#DIV/0!</v>
      </c>
      <c r="AG192" s="200" t="e">
        <f>IF(AG$142="分類不明", 計算_基本取引表!AG53/計算_基本取引表!AG$133, 計算_投入係数表!AG53)</f>
        <v>#DIV/0!</v>
      </c>
      <c r="AH192" s="200" t="e">
        <f>IF(AH$142="分類不明", 計算_基本取引表!AH53/計算_基本取引表!AH$133, 計算_投入係数表!AH53)</f>
        <v>#DIV/0!</v>
      </c>
      <c r="AI192" s="200" t="e">
        <f>IF(AI$142="分類不明", 計算_基本取引表!AI53/計算_基本取引表!AI$133, 計算_投入係数表!AI53)</f>
        <v>#DIV/0!</v>
      </c>
      <c r="AJ192" s="200" t="e">
        <f>IF(AJ$142="分類不明", 計算_基本取引表!AJ53/計算_基本取引表!AJ$133, 計算_投入係数表!AJ53)</f>
        <v>#DIV/0!</v>
      </c>
      <c r="AK192" s="200" t="e">
        <f>IF(AK$142="分類不明", 計算_基本取引表!AK53/計算_基本取引表!AK$133, 計算_投入係数表!AK53)</f>
        <v>#DIV/0!</v>
      </c>
      <c r="AL192" s="200" t="e">
        <f>IF(AL$142="分類不明", 計算_基本取引表!AL53/計算_基本取引表!AL$133, 計算_投入係数表!AL53)</f>
        <v>#DIV/0!</v>
      </c>
      <c r="AM192" s="200" t="e">
        <f>IF(AM$142="分類不明", 計算_基本取引表!AM53/計算_基本取引表!AM$133, 計算_投入係数表!AM53)</f>
        <v>#DIV/0!</v>
      </c>
      <c r="AN192" s="200" t="e">
        <f>IF(AN$142="分類不明", 計算_基本取引表!AN53/計算_基本取引表!AN$133, 計算_投入係数表!AN53)</f>
        <v>#DIV/0!</v>
      </c>
      <c r="AO192" s="200" t="e">
        <f>IF(AO$142="分類不明", 計算_基本取引表!AO53/計算_基本取引表!AO$133, 計算_投入係数表!AO53)</f>
        <v>#DIV/0!</v>
      </c>
      <c r="AP192" s="200" t="e">
        <f>IF(AP$142="分類不明", 計算_基本取引表!AP53/計算_基本取引表!AP$133, 計算_投入係数表!AP53)</f>
        <v>#DIV/0!</v>
      </c>
      <c r="AQ192" s="200" t="e">
        <f>IF(AQ$142="分類不明", 計算_基本取引表!AQ53/計算_基本取引表!AQ$133, 計算_投入係数表!AQ53)</f>
        <v>#DIV/0!</v>
      </c>
      <c r="AR192" s="200" t="e">
        <f>IF(AR$142="分類不明", 計算_基本取引表!AR53/計算_基本取引表!AR$133, 計算_投入係数表!AR53)</f>
        <v>#DIV/0!</v>
      </c>
      <c r="AS192" s="200" t="e">
        <f>IF(AS$142="分類不明", 計算_基本取引表!AS53/計算_基本取引表!AS$133, 計算_投入係数表!AS53)</f>
        <v>#DIV/0!</v>
      </c>
      <c r="AT192" s="200" t="e">
        <f>IF(AT$142="分類不明", 計算_基本取引表!AT53/計算_基本取引表!AT$133, 計算_投入係数表!AT53)</f>
        <v>#DIV/0!</v>
      </c>
      <c r="AU192" s="200" t="e">
        <f>IF(AU$142="分類不明", 計算_基本取引表!AU53/計算_基本取引表!AU$133, 計算_投入係数表!AU53)</f>
        <v>#DIV/0!</v>
      </c>
      <c r="AV192" s="200" t="e">
        <f>IF(AV$142="分類不明", 計算_基本取引表!AV53/計算_基本取引表!AV$133, 計算_投入係数表!AV53)</f>
        <v>#DIV/0!</v>
      </c>
      <c r="AW192" s="200" t="e">
        <f>IF(AW$142="分類不明", 計算_基本取引表!AW53/計算_基本取引表!AW$133, 計算_投入係数表!AW53)</f>
        <v>#DIV/0!</v>
      </c>
      <c r="AX192" s="200" t="e">
        <f>IF(AX$142="分類不明", 計算_基本取引表!AX53/計算_基本取引表!AX$133, 計算_投入係数表!AX53)</f>
        <v>#DIV/0!</v>
      </c>
      <c r="AY192" s="200" t="e">
        <f>IF(AY$142="分類不明", 計算_基本取引表!AY53/計算_基本取引表!AY$133, 計算_投入係数表!AY53)</f>
        <v>#DIV/0!</v>
      </c>
      <c r="AZ192" s="200" t="e">
        <f>IF(AZ$142="分類不明", 計算_基本取引表!AZ53/計算_基本取引表!AZ$133, 計算_投入係数表!AZ53)</f>
        <v>#DIV/0!</v>
      </c>
      <c r="BA192" s="200" t="e">
        <f>IF(BA$142="分類不明", 計算_基本取引表!BA53/計算_基本取引表!BA$133, 計算_投入係数表!BA53)</f>
        <v>#DIV/0!</v>
      </c>
      <c r="BB192" s="200" t="e">
        <f>IF(BB$142="分類不明", 計算_基本取引表!BB53/計算_基本取引表!BB$133, 計算_投入係数表!BB53)</f>
        <v>#DIV/0!</v>
      </c>
      <c r="BC192" s="200" t="e">
        <f>IF(BC$142="分類不明", 計算_基本取引表!BC53/計算_基本取引表!BC$133, 計算_投入係数表!BC53)</f>
        <v>#DIV/0!</v>
      </c>
      <c r="BD192" s="200" t="e">
        <f>IF(BD$142="分類不明", 計算_基本取引表!BD53/計算_基本取引表!BD$133, 計算_投入係数表!BD53)</f>
        <v>#DIV/0!</v>
      </c>
      <c r="BE192" s="200" t="e">
        <f>IF(BE$142="分類不明", 計算_基本取引表!BE53/計算_基本取引表!BE$133, 計算_投入係数表!BE53)</f>
        <v>#DIV/0!</v>
      </c>
      <c r="BF192" s="200" t="e">
        <f>IF(BF$142="分類不明", 計算_基本取引表!BF53/計算_基本取引表!BF$133, 計算_投入係数表!BF53)</f>
        <v>#DIV/0!</v>
      </c>
      <c r="BG192" s="200" t="e">
        <f>IF(BG$142="分類不明", 計算_基本取引表!BG53/計算_基本取引表!BG$133, 計算_投入係数表!BG53)</f>
        <v>#DIV/0!</v>
      </c>
      <c r="BH192" s="200" t="e">
        <f>IF(BH$142="分類不明", 計算_基本取引表!BH53/計算_基本取引表!BH$133, 計算_投入係数表!BH53)</f>
        <v>#DIV/0!</v>
      </c>
      <c r="BI192" s="200" t="e">
        <f>IF(BI$142="分類不明", 計算_基本取引表!BI53/計算_基本取引表!BI$133, 計算_投入係数表!BI53)</f>
        <v>#DIV/0!</v>
      </c>
      <c r="BJ192" s="200" t="e">
        <f>IF(BJ$142="分類不明", 計算_基本取引表!BJ53/計算_基本取引表!BJ$133, 計算_投入係数表!BJ53)</f>
        <v>#DIV/0!</v>
      </c>
      <c r="BK192" s="200" t="e">
        <f>IF(BK$142="分類不明", 計算_基本取引表!BK53/計算_基本取引表!BK$133, 計算_投入係数表!BK53)</f>
        <v>#DIV/0!</v>
      </c>
      <c r="BL192" s="200" t="e">
        <f>IF(BL$142="分類不明", 計算_基本取引表!BL53/計算_基本取引表!BL$133, 計算_投入係数表!BL53)</f>
        <v>#DIV/0!</v>
      </c>
      <c r="BM192" s="200" t="e">
        <f>IF(BM$142="分類不明", 計算_基本取引表!BM53/計算_基本取引表!BM$133, 計算_投入係数表!BM53)</f>
        <v>#DIV/0!</v>
      </c>
      <c r="BN192" s="200" t="e">
        <f>IF(BN$142="分類不明", 計算_基本取引表!BN53/計算_基本取引表!BN$133, 計算_投入係数表!BN53)</f>
        <v>#DIV/0!</v>
      </c>
      <c r="BO192" s="200" t="e">
        <f>IF(BO$142="分類不明", 計算_基本取引表!BO53/計算_基本取引表!BO$133, 計算_投入係数表!BO53)</f>
        <v>#DIV/0!</v>
      </c>
      <c r="BP192" s="200" t="e">
        <f>IF(BP$142="分類不明", 計算_基本取引表!BP53/計算_基本取引表!BP$133, 計算_投入係数表!BP53)</f>
        <v>#DIV/0!</v>
      </c>
      <c r="BQ192" s="200" t="e">
        <f>IF(BQ$142="分類不明", 計算_基本取引表!BQ53/計算_基本取引表!BQ$133, 計算_投入係数表!BQ53)</f>
        <v>#DIV/0!</v>
      </c>
      <c r="BR192" s="200" t="e">
        <f>IF(BR$142="分類不明", 計算_基本取引表!BR53/計算_基本取引表!BR$133, 計算_投入係数表!BR53)</f>
        <v>#DIV/0!</v>
      </c>
      <c r="BS192" s="200" t="e">
        <f>IF(BS$142="分類不明", 計算_基本取引表!BS53/計算_基本取引表!BS$133, 計算_投入係数表!BS53)</f>
        <v>#DIV/0!</v>
      </c>
      <c r="BT192" s="200" t="e">
        <f>IF(BT$142="分類不明", 計算_基本取引表!BT53/計算_基本取引表!BT$133, 計算_投入係数表!BT53)</f>
        <v>#DIV/0!</v>
      </c>
      <c r="BU192" s="200" t="e">
        <f>IF(BU$142="分類不明", 計算_基本取引表!BU53/計算_基本取引表!BU$133, 計算_投入係数表!BU53)</f>
        <v>#DIV/0!</v>
      </c>
      <c r="BV192" s="200" t="e">
        <f>IF(BV$142="分類不明", 計算_基本取引表!BV53/計算_基本取引表!BV$133, 計算_投入係数表!BV53)</f>
        <v>#DIV/0!</v>
      </c>
      <c r="BW192" s="200" t="e">
        <f>IF(BW$142="分類不明", 計算_基本取引表!BW53/計算_基本取引表!BW$133, 計算_投入係数表!BW53)</f>
        <v>#DIV/0!</v>
      </c>
      <c r="BX192" s="200" t="e">
        <f>IF(BX$142="分類不明", 計算_基本取引表!BX53/計算_基本取引表!BX$133, 計算_投入係数表!BX53)</f>
        <v>#DIV/0!</v>
      </c>
      <c r="BY192" s="200" t="e">
        <f>IF(BY$142="分類不明", 計算_基本取引表!BY53/計算_基本取引表!BY$133, 計算_投入係数表!BY53)</f>
        <v>#DIV/0!</v>
      </c>
      <c r="BZ192" s="200" t="e">
        <f>IF(BZ$142="分類不明", 計算_基本取引表!BZ53/計算_基本取引表!BZ$133, 計算_投入係数表!BZ53)</f>
        <v>#DIV/0!</v>
      </c>
      <c r="CA192" s="200" t="e">
        <f>IF(CA$142="分類不明", 計算_基本取引表!CA53/計算_基本取引表!CA$133, 計算_投入係数表!CA53)</f>
        <v>#DIV/0!</v>
      </c>
      <c r="CB192" s="200" t="e">
        <f>IF(CB$142="分類不明", 計算_基本取引表!CB53/計算_基本取引表!CB$133, 計算_投入係数表!CB53)</f>
        <v>#DIV/0!</v>
      </c>
      <c r="CC192" s="200" t="e">
        <f>IF(CC$142="分類不明", 計算_基本取引表!CC53/計算_基本取引表!CC$133, 計算_投入係数表!CC53)</f>
        <v>#DIV/0!</v>
      </c>
      <c r="CD192" s="200" t="e">
        <f>IF(CD$142="分類不明", 計算_基本取引表!CD53/計算_基本取引表!CD$133, 計算_投入係数表!CD53)</f>
        <v>#DIV/0!</v>
      </c>
      <c r="CE192" s="200" t="e">
        <f>IF(CE$142="分類不明", 計算_基本取引表!CE53/計算_基本取引表!CE$133, 計算_投入係数表!CE53)</f>
        <v>#DIV/0!</v>
      </c>
      <c r="CF192" s="200" t="e">
        <f>IF(CF$142="分類不明", 計算_基本取引表!CF53/計算_基本取引表!CF$133, 計算_投入係数表!CF53)</f>
        <v>#DIV/0!</v>
      </c>
      <c r="CG192" s="200" t="e">
        <f>IF(CG$142="分類不明", 計算_基本取引表!CG53/計算_基本取引表!CG$133, 計算_投入係数表!CG53)</f>
        <v>#DIV/0!</v>
      </c>
      <c r="CH192" s="200" t="e">
        <f>IF(CH$142="分類不明", 計算_基本取引表!CH53/計算_基本取引表!CH$133, 計算_投入係数表!CH53)</f>
        <v>#DIV/0!</v>
      </c>
      <c r="CI192" s="200" t="e">
        <f>IF(CI$142="分類不明", 計算_基本取引表!CI53/計算_基本取引表!CI$133, 計算_投入係数表!CI53)</f>
        <v>#DIV/0!</v>
      </c>
      <c r="CJ192" s="200" t="e">
        <f>IF(CJ$142="分類不明", 計算_基本取引表!CJ53/計算_基本取引表!CJ$133, 計算_投入係数表!CJ53)</f>
        <v>#DIV/0!</v>
      </c>
      <c r="CK192" s="200" t="e">
        <f>IF(CK$142="分類不明", 計算_基本取引表!CK53/計算_基本取引表!CK$133, 計算_投入係数表!CK53)</f>
        <v>#DIV/0!</v>
      </c>
      <c r="CL192" s="200" t="e">
        <f>IF(CL$142="分類不明", 計算_基本取引表!CL53/計算_基本取引表!CL$133, 計算_投入係数表!CL53)</f>
        <v>#DIV/0!</v>
      </c>
      <c r="CM192" s="200" t="e">
        <f>IF(CM$142="分類不明", 計算_基本取引表!CM53/計算_基本取引表!CM$133, 計算_投入係数表!CM53)</f>
        <v>#DIV/0!</v>
      </c>
      <c r="CN192" s="200" t="e">
        <f>IF(CN$142="分類不明", 計算_基本取引表!CN53/計算_基本取引表!CN$133, 計算_投入係数表!CN53)</f>
        <v>#DIV/0!</v>
      </c>
      <c r="CO192" s="200" t="e">
        <f>IF(CO$142="分類不明", 計算_基本取引表!CO53/計算_基本取引表!CO$133, 計算_投入係数表!CO53)</f>
        <v>#DIV/0!</v>
      </c>
      <c r="CP192" s="200" t="e">
        <f>IF(CP$142="分類不明", 計算_基本取引表!CP53/計算_基本取引表!CP$133, 計算_投入係数表!CP53)</f>
        <v>#DIV/0!</v>
      </c>
      <c r="CQ192" s="200" t="e">
        <f>IF(CQ$142="分類不明", 計算_基本取引表!CQ53/計算_基本取引表!CQ$133, 計算_投入係数表!CQ53)</f>
        <v>#DIV/0!</v>
      </c>
      <c r="CR192" s="200" t="e">
        <f>IF(CR$142="分類不明", 計算_基本取引表!CR53/計算_基本取引表!CR$133, 計算_投入係数表!CR53)</f>
        <v>#DIV/0!</v>
      </c>
      <c r="CS192" s="200" t="e">
        <f>IF(CS$142="分類不明", 計算_基本取引表!CS53/計算_基本取引表!CS$133, 計算_投入係数表!CS53)</f>
        <v>#DIV/0!</v>
      </c>
      <c r="CT192" s="200" t="e">
        <f>IF(CT$142="分類不明", 計算_基本取引表!CT53/計算_基本取引表!CT$133, 計算_投入係数表!CT53)</f>
        <v>#DIV/0!</v>
      </c>
      <c r="CU192" s="200" t="e">
        <f>IF(CU$142="分類不明", 計算_基本取引表!CU53/計算_基本取引表!CU$133, 計算_投入係数表!CU53)</f>
        <v>#DIV/0!</v>
      </c>
      <c r="CV192" s="200" t="e">
        <f>IF(CV$142="分類不明", 計算_基本取引表!CV53/計算_基本取引表!CV$133, 計算_投入係数表!CV53)</f>
        <v>#DIV/0!</v>
      </c>
      <c r="CW192" s="200" t="e">
        <f>IF(CW$142="分類不明", 計算_基本取引表!CW53/計算_基本取引表!CW$133, 計算_投入係数表!CW53)</f>
        <v>#DIV/0!</v>
      </c>
      <c r="CX192" s="200" t="e">
        <f>IF(CX$142="分類不明", 計算_基本取引表!CX53/計算_基本取引表!CX$133, 計算_投入係数表!CX53)</f>
        <v>#DIV/0!</v>
      </c>
      <c r="CY192" s="200" t="e">
        <f>IF(CY$142="分類不明", 計算_基本取引表!CY53/計算_基本取引表!CY$133, 計算_投入係数表!CY53)</f>
        <v>#DIV/0!</v>
      </c>
      <c r="CZ192" s="200" t="e">
        <f>IF(CZ$142="分類不明", 計算_基本取引表!CZ53/計算_基本取引表!CZ$133, 計算_投入係数表!CZ53)</f>
        <v>#DIV/0!</v>
      </c>
      <c r="DA192" s="200" t="e">
        <f>IF(DA$142="分類不明", 計算_基本取引表!DA53/計算_基本取引表!DA$133, 計算_投入係数表!DA53)</f>
        <v>#DIV/0!</v>
      </c>
      <c r="DB192" s="200" t="e">
        <f>IF(DB$142="分類不明", 計算_基本取引表!DB53/計算_基本取引表!DB$133, 計算_投入係数表!DB53)</f>
        <v>#DIV/0!</v>
      </c>
      <c r="DC192" s="200" t="e">
        <f>IF(DC$142="分類不明", 計算_基本取引表!DC53/計算_基本取引表!DC$133, 計算_投入係数表!DC53)</f>
        <v>#DIV/0!</v>
      </c>
      <c r="DD192" s="200" t="e">
        <f>IF(DD$142="分類不明", 計算_基本取引表!DD53/計算_基本取引表!DD$133, 計算_投入係数表!DD53)</f>
        <v>#DIV/0!</v>
      </c>
      <c r="DE192" s="200" t="e">
        <f>IF(DE$142="分類不明", 計算_基本取引表!DE53/計算_基本取引表!DE$133, 計算_投入係数表!DE53)</f>
        <v>#DIV/0!</v>
      </c>
      <c r="DF192" s="200" t="e">
        <f>IF(DF$142="分類不明", 計算_基本取引表!DF53/計算_基本取引表!DF$133, 計算_投入係数表!DF53)</f>
        <v>#DIV/0!</v>
      </c>
      <c r="DG192" s="200" t="e">
        <f>IF(DG$142="分類不明", 計算_基本取引表!DG53/計算_基本取引表!DG$133, 計算_投入係数表!DG53)</f>
        <v>#DIV/0!</v>
      </c>
      <c r="DH192" s="200" t="e">
        <f>IF(DH$142="分類不明", 計算_基本取引表!DH53/計算_基本取引表!DH$133, 計算_投入係数表!DH53)</f>
        <v>#DIV/0!</v>
      </c>
      <c r="DI192" s="200" t="e">
        <f>IF(DI$142="分類不明", 計算_基本取引表!DI53/計算_基本取引表!DI$133, 計算_投入係数表!DI53)</f>
        <v>#DIV/0!</v>
      </c>
      <c r="DJ192" s="200" t="e">
        <f>IF(DJ$142="分類不明", 計算_基本取引表!DJ53/計算_基本取引表!DJ$133, 計算_投入係数表!DJ53)</f>
        <v>#DIV/0!</v>
      </c>
      <c r="DK192" s="200" t="e">
        <f>IF(DK$142="分類不明", 計算_基本取引表!DK53/計算_基本取引表!DK$133, 計算_投入係数表!DK53)</f>
        <v>#DIV/0!</v>
      </c>
      <c r="DL192" s="200" t="e">
        <f>IF(DL$142="分類不明", 計算_基本取引表!DL53/計算_基本取引表!DL$133, 計算_投入係数表!DL53)</f>
        <v>#DIV/0!</v>
      </c>
      <c r="DM192" s="200" t="e">
        <f>IF(DM$142="分類不明", 計算_基本取引表!DM53/計算_基本取引表!DM$133, 計算_投入係数表!DM53)</f>
        <v>#DIV/0!</v>
      </c>
      <c r="DN192" s="200" t="e">
        <f>IF(DN$142="分類不明", 計算_基本取引表!DN53/計算_基本取引表!DN$133, 計算_投入係数表!DN53)</f>
        <v>#DIV/0!</v>
      </c>
      <c r="DO192" s="200" t="e">
        <f>IF(DO$142="分類不明", 計算_基本取引表!DO53/計算_基本取引表!DO$133, 計算_投入係数表!DO53)</f>
        <v>#DIV/0!</v>
      </c>
      <c r="DP192" s="200" t="e">
        <f>IF(DP$142="分類不明", 計算_基本取引表!DP53/計算_基本取引表!DP$133, 計算_投入係数表!DP53)</f>
        <v>#DIV/0!</v>
      </c>
      <c r="DQ192" s="200" t="e">
        <f>IF(DQ$142="分類不明", 計算_基本取引表!DQ53/計算_基本取引表!DQ$133, 計算_投入係数表!DQ53)</f>
        <v>#DIV/0!</v>
      </c>
      <c r="DR192" s="200" t="e">
        <f>IF(DR$142="分類不明", 計算_基本取引表!DR53/計算_基本取引表!DR$133, 計算_投入係数表!DR53)</f>
        <v>#DIV/0!</v>
      </c>
      <c r="DS192" s="200" t="e">
        <f>IF(DS$142="分類不明", 計算_基本取引表!DS53/計算_基本取引表!DS$133, 計算_投入係数表!DS53)</f>
        <v>#DIV/0!</v>
      </c>
      <c r="DT192" s="25">
        <f ca="1">計算_基本取引表!DT53/計算_基本取引表!DT$133</f>
        <v>0</v>
      </c>
    </row>
    <row r="193" spans="2:124" x14ac:dyDescent="0.25">
      <c r="B193" s="53">
        <v>51</v>
      </c>
      <c r="C193" s="192" t="str">
        <v>-</v>
      </c>
      <c r="D193" s="193">
        <f>IF(D$142="分類不明", 計算_基本取引表!D54/計算_基本取引表!D$133, 計算_投入係数表!D54)</f>
        <v>0</v>
      </c>
      <c r="E193" s="194">
        <f>IF(E$142="分類不明", 計算_基本取引表!E54/計算_基本取引表!E$133, 計算_投入係数表!E54)</f>
        <v>0</v>
      </c>
      <c r="F193" s="194">
        <f>IF(F$142="分類不明", 計算_基本取引表!F54/計算_基本取引表!F$133, 計算_投入係数表!F54)</f>
        <v>0</v>
      </c>
      <c r="G193" s="194">
        <f>IF(G$142="分類不明", 計算_基本取引表!G54/計算_基本取引表!G$133, 計算_投入係数表!G54)</f>
        <v>0</v>
      </c>
      <c r="H193" s="194">
        <f>IF(H$142="分類不明", 計算_基本取引表!H54/計算_基本取引表!H$133, 計算_投入係数表!H54)</f>
        <v>0</v>
      </c>
      <c r="I193" s="194">
        <f>IF(I$142="分類不明", 計算_基本取引表!I54/計算_基本取引表!I$133, 計算_投入係数表!I54)</f>
        <v>0</v>
      </c>
      <c r="J193" s="194">
        <f>IF(J$142="分類不明", 計算_基本取引表!J54/計算_基本取引表!J$133, 計算_投入係数表!J54)</f>
        <v>0</v>
      </c>
      <c r="K193" s="194">
        <f>IF(K$142="分類不明", 計算_基本取引表!K54/計算_基本取引表!K$133, 計算_投入係数表!K54)</f>
        <v>0</v>
      </c>
      <c r="L193" s="194">
        <f>IF(L$142="分類不明", 計算_基本取引表!L54/計算_基本取引表!L$133, 計算_投入係数表!L54)</f>
        <v>0</v>
      </c>
      <c r="M193" s="194">
        <f>IF(M$142="分類不明", 計算_基本取引表!M54/計算_基本取引表!M$133, 計算_投入係数表!M54)</f>
        <v>0</v>
      </c>
      <c r="N193" s="194">
        <f>IF(N$142="分類不明", 計算_基本取引表!N54/計算_基本取引表!N$133, 計算_投入係数表!N54)</f>
        <v>0</v>
      </c>
      <c r="O193" s="194">
        <f>IF(O$142="分類不明", 計算_基本取引表!O54/計算_基本取引表!O$133, 計算_投入係数表!O54)</f>
        <v>0</v>
      </c>
      <c r="P193" s="194" t="e">
        <f ca="1">IF(P$142="分類不明", 計算_基本取引表!P54/計算_基本取引表!P$133, 計算_投入係数表!P54)</f>
        <v>#DIV/0!</v>
      </c>
      <c r="Q193" s="194" t="e">
        <f>IF(Q$142="分類不明", 計算_基本取引表!Q54/計算_基本取引表!Q$133, 計算_投入係数表!Q54)</f>
        <v>#DIV/0!</v>
      </c>
      <c r="R193" s="194" t="e">
        <f>IF(R$142="分類不明", 計算_基本取引表!R54/計算_基本取引表!R$133, 計算_投入係数表!R54)</f>
        <v>#DIV/0!</v>
      </c>
      <c r="S193" s="194" t="e">
        <f>IF(S$142="分類不明", 計算_基本取引表!S54/計算_基本取引表!S$133, 計算_投入係数表!S54)</f>
        <v>#DIV/0!</v>
      </c>
      <c r="T193" s="194" t="e">
        <f>IF(T$142="分類不明", 計算_基本取引表!T54/計算_基本取引表!T$133, 計算_投入係数表!T54)</f>
        <v>#DIV/0!</v>
      </c>
      <c r="U193" s="194" t="e">
        <f>IF(U$142="分類不明", 計算_基本取引表!U54/計算_基本取引表!U$133, 計算_投入係数表!U54)</f>
        <v>#DIV/0!</v>
      </c>
      <c r="V193" s="194" t="e">
        <f>IF(V$142="分類不明", 計算_基本取引表!V54/計算_基本取引表!V$133, 計算_投入係数表!V54)</f>
        <v>#DIV/0!</v>
      </c>
      <c r="W193" s="194" t="e">
        <f>IF(W$142="分類不明", 計算_基本取引表!W54/計算_基本取引表!W$133, 計算_投入係数表!W54)</f>
        <v>#DIV/0!</v>
      </c>
      <c r="X193" s="194" t="e">
        <f>IF(X$142="分類不明", 計算_基本取引表!X54/計算_基本取引表!X$133, 計算_投入係数表!X54)</f>
        <v>#DIV/0!</v>
      </c>
      <c r="Y193" s="194" t="e">
        <f>IF(Y$142="分類不明", 計算_基本取引表!Y54/計算_基本取引表!Y$133, 計算_投入係数表!Y54)</f>
        <v>#DIV/0!</v>
      </c>
      <c r="Z193" s="194" t="e">
        <f>IF(Z$142="分類不明", 計算_基本取引表!Z54/計算_基本取引表!Z$133, 計算_投入係数表!Z54)</f>
        <v>#DIV/0!</v>
      </c>
      <c r="AA193" s="194" t="e">
        <f>IF(AA$142="分類不明", 計算_基本取引表!AA54/計算_基本取引表!AA$133, 計算_投入係数表!AA54)</f>
        <v>#DIV/0!</v>
      </c>
      <c r="AB193" s="194" t="e">
        <f>IF(AB$142="分類不明", 計算_基本取引表!AB54/計算_基本取引表!AB$133, 計算_投入係数表!AB54)</f>
        <v>#DIV/0!</v>
      </c>
      <c r="AC193" s="194" t="e">
        <f>IF(AC$142="分類不明", 計算_基本取引表!AC54/計算_基本取引表!AC$133, 計算_投入係数表!AC54)</f>
        <v>#DIV/0!</v>
      </c>
      <c r="AD193" s="194" t="e">
        <f>IF(AD$142="分類不明", 計算_基本取引表!AD54/計算_基本取引表!AD$133, 計算_投入係数表!AD54)</f>
        <v>#DIV/0!</v>
      </c>
      <c r="AE193" s="194" t="e">
        <f>IF(AE$142="分類不明", 計算_基本取引表!AE54/計算_基本取引表!AE$133, 計算_投入係数表!AE54)</f>
        <v>#DIV/0!</v>
      </c>
      <c r="AF193" s="194" t="e">
        <f>IF(AF$142="分類不明", 計算_基本取引表!AF54/計算_基本取引表!AF$133, 計算_投入係数表!AF54)</f>
        <v>#DIV/0!</v>
      </c>
      <c r="AG193" s="194" t="e">
        <f>IF(AG$142="分類不明", 計算_基本取引表!AG54/計算_基本取引表!AG$133, 計算_投入係数表!AG54)</f>
        <v>#DIV/0!</v>
      </c>
      <c r="AH193" s="194" t="e">
        <f>IF(AH$142="分類不明", 計算_基本取引表!AH54/計算_基本取引表!AH$133, 計算_投入係数表!AH54)</f>
        <v>#DIV/0!</v>
      </c>
      <c r="AI193" s="194" t="e">
        <f>IF(AI$142="分類不明", 計算_基本取引表!AI54/計算_基本取引表!AI$133, 計算_投入係数表!AI54)</f>
        <v>#DIV/0!</v>
      </c>
      <c r="AJ193" s="194" t="e">
        <f>IF(AJ$142="分類不明", 計算_基本取引表!AJ54/計算_基本取引表!AJ$133, 計算_投入係数表!AJ54)</f>
        <v>#DIV/0!</v>
      </c>
      <c r="AK193" s="194" t="e">
        <f>IF(AK$142="分類不明", 計算_基本取引表!AK54/計算_基本取引表!AK$133, 計算_投入係数表!AK54)</f>
        <v>#DIV/0!</v>
      </c>
      <c r="AL193" s="194" t="e">
        <f>IF(AL$142="分類不明", 計算_基本取引表!AL54/計算_基本取引表!AL$133, 計算_投入係数表!AL54)</f>
        <v>#DIV/0!</v>
      </c>
      <c r="AM193" s="194" t="e">
        <f>IF(AM$142="分類不明", 計算_基本取引表!AM54/計算_基本取引表!AM$133, 計算_投入係数表!AM54)</f>
        <v>#DIV/0!</v>
      </c>
      <c r="AN193" s="194" t="e">
        <f>IF(AN$142="分類不明", 計算_基本取引表!AN54/計算_基本取引表!AN$133, 計算_投入係数表!AN54)</f>
        <v>#DIV/0!</v>
      </c>
      <c r="AO193" s="194" t="e">
        <f>IF(AO$142="分類不明", 計算_基本取引表!AO54/計算_基本取引表!AO$133, 計算_投入係数表!AO54)</f>
        <v>#DIV/0!</v>
      </c>
      <c r="AP193" s="194" t="e">
        <f>IF(AP$142="分類不明", 計算_基本取引表!AP54/計算_基本取引表!AP$133, 計算_投入係数表!AP54)</f>
        <v>#DIV/0!</v>
      </c>
      <c r="AQ193" s="194" t="e">
        <f>IF(AQ$142="分類不明", 計算_基本取引表!AQ54/計算_基本取引表!AQ$133, 計算_投入係数表!AQ54)</f>
        <v>#DIV/0!</v>
      </c>
      <c r="AR193" s="194" t="e">
        <f>IF(AR$142="分類不明", 計算_基本取引表!AR54/計算_基本取引表!AR$133, 計算_投入係数表!AR54)</f>
        <v>#DIV/0!</v>
      </c>
      <c r="AS193" s="194" t="e">
        <f>IF(AS$142="分類不明", 計算_基本取引表!AS54/計算_基本取引表!AS$133, 計算_投入係数表!AS54)</f>
        <v>#DIV/0!</v>
      </c>
      <c r="AT193" s="194" t="e">
        <f>IF(AT$142="分類不明", 計算_基本取引表!AT54/計算_基本取引表!AT$133, 計算_投入係数表!AT54)</f>
        <v>#DIV/0!</v>
      </c>
      <c r="AU193" s="194" t="e">
        <f>IF(AU$142="分類不明", 計算_基本取引表!AU54/計算_基本取引表!AU$133, 計算_投入係数表!AU54)</f>
        <v>#DIV/0!</v>
      </c>
      <c r="AV193" s="194" t="e">
        <f>IF(AV$142="分類不明", 計算_基本取引表!AV54/計算_基本取引表!AV$133, 計算_投入係数表!AV54)</f>
        <v>#DIV/0!</v>
      </c>
      <c r="AW193" s="194" t="e">
        <f>IF(AW$142="分類不明", 計算_基本取引表!AW54/計算_基本取引表!AW$133, 計算_投入係数表!AW54)</f>
        <v>#DIV/0!</v>
      </c>
      <c r="AX193" s="194" t="e">
        <f>IF(AX$142="分類不明", 計算_基本取引表!AX54/計算_基本取引表!AX$133, 計算_投入係数表!AX54)</f>
        <v>#DIV/0!</v>
      </c>
      <c r="AY193" s="194" t="e">
        <f>IF(AY$142="分類不明", 計算_基本取引表!AY54/計算_基本取引表!AY$133, 計算_投入係数表!AY54)</f>
        <v>#DIV/0!</v>
      </c>
      <c r="AZ193" s="194" t="e">
        <f>IF(AZ$142="分類不明", 計算_基本取引表!AZ54/計算_基本取引表!AZ$133, 計算_投入係数表!AZ54)</f>
        <v>#DIV/0!</v>
      </c>
      <c r="BA193" s="194" t="e">
        <f>IF(BA$142="分類不明", 計算_基本取引表!BA54/計算_基本取引表!BA$133, 計算_投入係数表!BA54)</f>
        <v>#DIV/0!</v>
      </c>
      <c r="BB193" s="194" t="e">
        <f>IF(BB$142="分類不明", 計算_基本取引表!BB54/計算_基本取引表!BB$133, 計算_投入係数表!BB54)</f>
        <v>#DIV/0!</v>
      </c>
      <c r="BC193" s="194" t="e">
        <f>IF(BC$142="分類不明", 計算_基本取引表!BC54/計算_基本取引表!BC$133, 計算_投入係数表!BC54)</f>
        <v>#DIV/0!</v>
      </c>
      <c r="BD193" s="194" t="e">
        <f>IF(BD$142="分類不明", 計算_基本取引表!BD54/計算_基本取引表!BD$133, 計算_投入係数表!BD54)</f>
        <v>#DIV/0!</v>
      </c>
      <c r="BE193" s="194" t="e">
        <f>IF(BE$142="分類不明", 計算_基本取引表!BE54/計算_基本取引表!BE$133, 計算_投入係数表!BE54)</f>
        <v>#DIV/0!</v>
      </c>
      <c r="BF193" s="194" t="e">
        <f>IF(BF$142="分類不明", 計算_基本取引表!BF54/計算_基本取引表!BF$133, 計算_投入係数表!BF54)</f>
        <v>#DIV/0!</v>
      </c>
      <c r="BG193" s="194" t="e">
        <f>IF(BG$142="分類不明", 計算_基本取引表!BG54/計算_基本取引表!BG$133, 計算_投入係数表!BG54)</f>
        <v>#DIV/0!</v>
      </c>
      <c r="BH193" s="194" t="e">
        <f>IF(BH$142="分類不明", 計算_基本取引表!BH54/計算_基本取引表!BH$133, 計算_投入係数表!BH54)</f>
        <v>#DIV/0!</v>
      </c>
      <c r="BI193" s="194" t="e">
        <f>IF(BI$142="分類不明", 計算_基本取引表!BI54/計算_基本取引表!BI$133, 計算_投入係数表!BI54)</f>
        <v>#DIV/0!</v>
      </c>
      <c r="BJ193" s="194" t="e">
        <f>IF(BJ$142="分類不明", 計算_基本取引表!BJ54/計算_基本取引表!BJ$133, 計算_投入係数表!BJ54)</f>
        <v>#DIV/0!</v>
      </c>
      <c r="BK193" s="194" t="e">
        <f>IF(BK$142="分類不明", 計算_基本取引表!BK54/計算_基本取引表!BK$133, 計算_投入係数表!BK54)</f>
        <v>#DIV/0!</v>
      </c>
      <c r="BL193" s="194" t="e">
        <f>IF(BL$142="分類不明", 計算_基本取引表!BL54/計算_基本取引表!BL$133, 計算_投入係数表!BL54)</f>
        <v>#DIV/0!</v>
      </c>
      <c r="BM193" s="194" t="e">
        <f>IF(BM$142="分類不明", 計算_基本取引表!BM54/計算_基本取引表!BM$133, 計算_投入係数表!BM54)</f>
        <v>#DIV/0!</v>
      </c>
      <c r="BN193" s="194" t="e">
        <f>IF(BN$142="分類不明", 計算_基本取引表!BN54/計算_基本取引表!BN$133, 計算_投入係数表!BN54)</f>
        <v>#DIV/0!</v>
      </c>
      <c r="BO193" s="194" t="e">
        <f>IF(BO$142="分類不明", 計算_基本取引表!BO54/計算_基本取引表!BO$133, 計算_投入係数表!BO54)</f>
        <v>#DIV/0!</v>
      </c>
      <c r="BP193" s="194" t="e">
        <f>IF(BP$142="分類不明", 計算_基本取引表!BP54/計算_基本取引表!BP$133, 計算_投入係数表!BP54)</f>
        <v>#DIV/0!</v>
      </c>
      <c r="BQ193" s="194" t="e">
        <f>IF(BQ$142="分類不明", 計算_基本取引表!BQ54/計算_基本取引表!BQ$133, 計算_投入係数表!BQ54)</f>
        <v>#DIV/0!</v>
      </c>
      <c r="BR193" s="194" t="e">
        <f>IF(BR$142="分類不明", 計算_基本取引表!BR54/計算_基本取引表!BR$133, 計算_投入係数表!BR54)</f>
        <v>#DIV/0!</v>
      </c>
      <c r="BS193" s="194" t="e">
        <f>IF(BS$142="分類不明", 計算_基本取引表!BS54/計算_基本取引表!BS$133, 計算_投入係数表!BS54)</f>
        <v>#DIV/0!</v>
      </c>
      <c r="BT193" s="194" t="e">
        <f>IF(BT$142="分類不明", 計算_基本取引表!BT54/計算_基本取引表!BT$133, 計算_投入係数表!BT54)</f>
        <v>#DIV/0!</v>
      </c>
      <c r="BU193" s="194" t="e">
        <f>IF(BU$142="分類不明", 計算_基本取引表!BU54/計算_基本取引表!BU$133, 計算_投入係数表!BU54)</f>
        <v>#DIV/0!</v>
      </c>
      <c r="BV193" s="194" t="e">
        <f>IF(BV$142="分類不明", 計算_基本取引表!BV54/計算_基本取引表!BV$133, 計算_投入係数表!BV54)</f>
        <v>#DIV/0!</v>
      </c>
      <c r="BW193" s="194" t="e">
        <f>IF(BW$142="分類不明", 計算_基本取引表!BW54/計算_基本取引表!BW$133, 計算_投入係数表!BW54)</f>
        <v>#DIV/0!</v>
      </c>
      <c r="BX193" s="194" t="e">
        <f>IF(BX$142="分類不明", 計算_基本取引表!BX54/計算_基本取引表!BX$133, 計算_投入係数表!BX54)</f>
        <v>#DIV/0!</v>
      </c>
      <c r="BY193" s="194" t="e">
        <f>IF(BY$142="分類不明", 計算_基本取引表!BY54/計算_基本取引表!BY$133, 計算_投入係数表!BY54)</f>
        <v>#DIV/0!</v>
      </c>
      <c r="BZ193" s="194" t="e">
        <f>IF(BZ$142="分類不明", 計算_基本取引表!BZ54/計算_基本取引表!BZ$133, 計算_投入係数表!BZ54)</f>
        <v>#DIV/0!</v>
      </c>
      <c r="CA193" s="194" t="e">
        <f>IF(CA$142="分類不明", 計算_基本取引表!CA54/計算_基本取引表!CA$133, 計算_投入係数表!CA54)</f>
        <v>#DIV/0!</v>
      </c>
      <c r="CB193" s="194" t="e">
        <f>IF(CB$142="分類不明", 計算_基本取引表!CB54/計算_基本取引表!CB$133, 計算_投入係数表!CB54)</f>
        <v>#DIV/0!</v>
      </c>
      <c r="CC193" s="194" t="e">
        <f>IF(CC$142="分類不明", 計算_基本取引表!CC54/計算_基本取引表!CC$133, 計算_投入係数表!CC54)</f>
        <v>#DIV/0!</v>
      </c>
      <c r="CD193" s="194" t="e">
        <f>IF(CD$142="分類不明", 計算_基本取引表!CD54/計算_基本取引表!CD$133, 計算_投入係数表!CD54)</f>
        <v>#DIV/0!</v>
      </c>
      <c r="CE193" s="194" t="e">
        <f>IF(CE$142="分類不明", 計算_基本取引表!CE54/計算_基本取引表!CE$133, 計算_投入係数表!CE54)</f>
        <v>#DIV/0!</v>
      </c>
      <c r="CF193" s="194" t="e">
        <f>IF(CF$142="分類不明", 計算_基本取引表!CF54/計算_基本取引表!CF$133, 計算_投入係数表!CF54)</f>
        <v>#DIV/0!</v>
      </c>
      <c r="CG193" s="194" t="e">
        <f>IF(CG$142="分類不明", 計算_基本取引表!CG54/計算_基本取引表!CG$133, 計算_投入係数表!CG54)</f>
        <v>#DIV/0!</v>
      </c>
      <c r="CH193" s="194" t="e">
        <f>IF(CH$142="分類不明", 計算_基本取引表!CH54/計算_基本取引表!CH$133, 計算_投入係数表!CH54)</f>
        <v>#DIV/0!</v>
      </c>
      <c r="CI193" s="194" t="e">
        <f>IF(CI$142="分類不明", 計算_基本取引表!CI54/計算_基本取引表!CI$133, 計算_投入係数表!CI54)</f>
        <v>#DIV/0!</v>
      </c>
      <c r="CJ193" s="194" t="e">
        <f>IF(CJ$142="分類不明", 計算_基本取引表!CJ54/計算_基本取引表!CJ$133, 計算_投入係数表!CJ54)</f>
        <v>#DIV/0!</v>
      </c>
      <c r="CK193" s="194" t="e">
        <f>IF(CK$142="分類不明", 計算_基本取引表!CK54/計算_基本取引表!CK$133, 計算_投入係数表!CK54)</f>
        <v>#DIV/0!</v>
      </c>
      <c r="CL193" s="194" t="e">
        <f>IF(CL$142="分類不明", 計算_基本取引表!CL54/計算_基本取引表!CL$133, 計算_投入係数表!CL54)</f>
        <v>#DIV/0!</v>
      </c>
      <c r="CM193" s="194" t="e">
        <f>IF(CM$142="分類不明", 計算_基本取引表!CM54/計算_基本取引表!CM$133, 計算_投入係数表!CM54)</f>
        <v>#DIV/0!</v>
      </c>
      <c r="CN193" s="194" t="e">
        <f>IF(CN$142="分類不明", 計算_基本取引表!CN54/計算_基本取引表!CN$133, 計算_投入係数表!CN54)</f>
        <v>#DIV/0!</v>
      </c>
      <c r="CO193" s="194" t="e">
        <f>IF(CO$142="分類不明", 計算_基本取引表!CO54/計算_基本取引表!CO$133, 計算_投入係数表!CO54)</f>
        <v>#DIV/0!</v>
      </c>
      <c r="CP193" s="194" t="e">
        <f>IF(CP$142="分類不明", 計算_基本取引表!CP54/計算_基本取引表!CP$133, 計算_投入係数表!CP54)</f>
        <v>#DIV/0!</v>
      </c>
      <c r="CQ193" s="194" t="e">
        <f>IF(CQ$142="分類不明", 計算_基本取引表!CQ54/計算_基本取引表!CQ$133, 計算_投入係数表!CQ54)</f>
        <v>#DIV/0!</v>
      </c>
      <c r="CR193" s="194" t="e">
        <f>IF(CR$142="分類不明", 計算_基本取引表!CR54/計算_基本取引表!CR$133, 計算_投入係数表!CR54)</f>
        <v>#DIV/0!</v>
      </c>
      <c r="CS193" s="194" t="e">
        <f>IF(CS$142="分類不明", 計算_基本取引表!CS54/計算_基本取引表!CS$133, 計算_投入係数表!CS54)</f>
        <v>#DIV/0!</v>
      </c>
      <c r="CT193" s="194" t="e">
        <f>IF(CT$142="分類不明", 計算_基本取引表!CT54/計算_基本取引表!CT$133, 計算_投入係数表!CT54)</f>
        <v>#DIV/0!</v>
      </c>
      <c r="CU193" s="194" t="e">
        <f>IF(CU$142="分類不明", 計算_基本取引表!CU54/計算_基本取引表!CU$133, 計算_投入係数表!CU54)</f>
        <v>#DIV/0!</v>
      </c>
      <c r="CV193" s="194" t="e">
        <f>IF(CV$142="分類不明", 計算_基本取引表!CV54/計算_基本取引表!CV$133, 計算_投入係数表!CV54)</f>
        <v>#DIV/0!</v>
      </c>
      <c r="CW193" s="194" t="e">
        <f>IF(CW$142="分類不明", 計算_基本取引表!CW54/計算_基本取引表!CW$133, 計算_投入係数表!CW54)</f>
        <v>#DIV/0!</v>
      </c>
      <c r="CX193" s="194" t="e">
        <f>IF(CX$142="分類不明", 計算_基本取引表!CX54/計算_基本取引表!CX$133, 計算_投入係数表!CX54)</f>
        <v>#DIV/0!</v>
      </c>
      <c r="CY193" s="194" t="e">
        <f>IF(CY$142="分類不明", 計算_基本取引表!CY54/計算_基本取引表!CY$133, 計算_投入係数表!CY54)</f>
        <v>#DIV/0!</v>
      </c>
      <c r="CZ193" s="194" t="e">
        <f>IF(CZ$142="分類不明", 計算_基本取引表!CZ54/計算_基本取引表!CZ$133, 計算_投入係数表!CZ54)</f>
        <v>#DIV/0!</v>
      </c>
      <c r="DA193" s="194" t="e">
        <f>IF(DA$142="分類不明", 計算_基本取引表!DA54/計算_基本取引表!DA$133, 計算_投入係数表!DA54)</f>
        <v>#DIV/0!</v>
      </c>
      <c r="DB193" s="194" t="e">
        <f>IF(DB$142="分類不明", 計算_基本取引表!DB54/計算_基本取引表!DB$133, 計算_投入係数表!DB54)</f>
        <v>#DIV/0!</v>
      </c>
      <c r="DC193" s="194" t="e">
        <f>IF(DC$142="分類不明", 計算_基本取引表!DC54/計算_基本取引表!DC$133, 計算_投入係数表!DC54)</f>
        <v>#DIV/0!</v>
      </c>
      <c r="DD193" s="194" t="e">
        <f>IF(DD$142="分類不明", 計算_基本取引表!DD54/計算_基本取引表!DD$133, 計算_投入係数表!DD54)</f>
        <v>#DIV/0!</v>
      </c>
      <c r="DE193" s="194" t="e">
        <f>IF(DE$142="分類不明", 計算_基本取引表!DE54/計算_基本取引表!DE$133, 計算_投入係数表!DE54)</f>
        <v>#DIV/0!</v>
      </c>
      <c r="DF193" s="194" t="e">
        <f>IF(DF$142="分類不明", 計算_基本取引表!DF54/計算_基本取引表!DF$133, 計算_投入係数表!DF54)</f>
        <v>#DIV/0!</v>
      </c>
      <c r="DG193" s="194" t="e">
        <f>IF(DG$142="分類不明", 計算_基本取引表!DG54/計算_基本取引表!DG$133, 計算_投入係数表!DG54)</f>
        <v>#DIV/0!</v>
      </c>
      <c r="DH193" s="194" t="e">
        <f>IF(DH$142="分類不明", 計算_基本取引表!DH54/計算_基本取引表!DH$133, 計算_投入係数表!DH54)</f>
        <v>#DIV/0!</v>
      </c>
      <c r="DI193" s="194" t="e">
        <f>IF(DI$142="分類不明", 計算_基本取引表!DI54/計算_基本取引表!DI$133, 計算_投入係数表!DI54)</f>
        <v>#DIV/0!</v>
      </c>
      <c r="DJ193" s="194" t="e">
        <f>IF(DJ$142="分類不明", 計算_基本取引表!DJ54/計算_基本取引表!DJ$133, 計算_投入係数表!DJ54)</f>
        <v>#DIV/0!</v>
      </c>
      <c r="DK193" s="194" t="e">
        <f>IF(DK$142="分類不明", 計算_基本取引表!DK54/計算_基本取引表!DK$133, 計算_投入係数表!DK54)</f>
        <v>#DIV/0!</v>
      </c>
      <c r="DL193" s="194" t="e">
        <f>IF(DL$142="分類不明", 計算_基本取引表!DL54/計算_基本取引表!DL$133, 計算_投入係数表!DL54)</f>
        <v>#DIV/0!</v>
      </c>
      <c r="DM193" s="194" t="e">
        <f>IF(DM$142="分類不明", 計算_基本取引表!DM54/計算_基本取引表!DM$133, 計算_投入係数表!DM54)</f>
        <v>#DIV/0!</v>
      </c>
      <c r="DN193" s="194" t="e">
        <f>IF(DN$142="分類不明", 計算_基本取引表!DN54/計算_基本取引表!DN$133, 計算_投入係数表!DN54)</f>
        <v>#DIV/0!</v>
      </c>
      <c r="DO193" s="194" t="e">
        <f>IF(DO$142="分類不明", 計算_基本取引表!DO54/計算_基本取引表!DO$133, 計算_投入係数表!DO54)</f>
        <v>#DIV/0!</v>
      </c>
      <c r="DP193" s="194" t="e">
        <f>IF(DP$142="分類不明", 計算_基本取引表!DP54/計算_基本取引表!DP$133, 計算_投入係数表!DP54)</f>
        <v>#DIV/0!</v>
      </c>
      <c r="DQ193" s="194" t="e">
        <f>IF(DQ$142="分類不明", 計算_基本取引表!DQ54/計算_基本取引表!DQ$133, 計算_投入係数表!DQ54)</f>
        <v>#DIV/0!</v>
      </c>
      <c r="DR193" s="194" t="e">
        <f>IF(DR$142="分類不明", 計算_基本取引表!DR54/計算_基本取引表!DR$133, 計算_投入係数表!DR54)</f>
        <v>#DIV/0!</v>
      </c>
      <c r="DS193" s="194" t="e">
        <f>IF(DS$142="分類不明", 計算_基本取引表!DS54/計算_基本取引表!DS$133, 計算_投入係数表!DS54)</f>
        <v>#DIV/0!</v>
      </c>
      <c r="DT193" s="23">
        <f ca="1">計算_基本取引表!DT54/計算_基本取引表!DT$133</f>
        <v>0</v>
      </c>
    </row>
    <row r="194" spans="2:124" x14ac:dyDescent="0.25">
      <c r="B194" s="53">
        <v>52</v>
      </c>
      <c r="C194" s="192" t="str">
        <v>-</v>
      </c>
      <c r="D194" s="193">
        <f>IF(D$142="分類不明", 計算_基本取引表!D55/計算_基本取引表!D$133, 計算_投入係数表!D55)</f>
        <v>0</v>
      </c>
      <c r="E194" s="194">
        <f>IF(E$142="分類不明", 計算_基本取引表!E55/計算_基本取引表!E$133, 計算_投入係数表!E55)</f>
        <v>0</v>
      </c>
      <c r="F194" s="194">
        <f>IF(F$142="分類不明", 計算_基本取引表!F55/計算_基本取引表!F$133, 計算_投入係数表!F55)</f>
        <v>0</v>
      </c>
      <c r="G194" s="194">
        <f>IF(G$142="分類不明", 計算_基本取引表!G55/計算_基本取引表!G$133, 計算_投入係数表!G55)</f>
        <v>0</v>
      </c>
      <c r="H194" s="194">
        <f>IF(H$142="分類不明", 計算_基本取引表!H55/計算_基本取引表!H$133, 計算_投入係数表!H55)</f>
        <v>0</v>
      </c>
      <c r="I194" s="194">
        <f>IF(I$142="分類不明", 計算_基本取引表!I55/計算_基本取引表!I$133, 計算_投入係数表!I55)</f>
        <v>0</v>
      </c>
      <c r="J194" s="194">
        <f>IF(J$142="分類不明", 計算_基本取引表!J55/計算_基本取引表!J$133, 計算_投入係数表!J55)</f>
        <v>0</v>
      </c>
      <c r="K194" s="194">
        <f>IF(K$142="分類不明", 計算_基本取引表!K55/計算_基本取引表!K$133, 計算_投入係数表!K55)</f>
        <v>0</v>
      </c>
      <c r="L194" s="194">
        <f>IF(L$142="分類不明", 計算_基本取引表!L55/計算_基本取引表!L$133, 計算_投入係数表!L55)</f>
        <v>0</v>
      </c>
      <c r="M194" s="194">
        <f>IF(M$142="分類不明", 計算_基本取引表!M55/計算_基本取引表!M$133, 計算_投入係数表!M55)</f>
        <v>0</v>
      </c>
      <c r="N194" s="194">
        <f>IF(N$142="分類不明", 計算_基本取引表!N55/計算_基本取引表!N$133, 計算_投入係数表!N55)</f>
        <v>0</v>
      </c>
      <c r="O194" s="194">
        <f>IF(O$142="分類不明", 計算_基本取引表!O55/計算_基本取引表!O$133, 計算_投入係数表!O55)</f>
        <v>0</v>
      </c>
      <c r="P194" s="194" t="e">
        <f ca="1">IF(P$142="分類不明", 計算_基本取引表!P55/計算_基本取引表!P$133, 計算_投入係数表!P55)</f>
        <v>#DIV/0!</v>
      </c>
      <c r="Q194" s="194" t="e">
        <f>IF(Q$142="分類不明", 計算_基本取引表!Q55/計算_基本取引表!Q$133, 計算_投入係数表!Q55)</f>
        <v>#DIV/0!</v>
      </c>
      <c r="R194" s="194" t="e">
        <f>IF(R$142="分類不明", 計算_基本取引表!R55/計算_基本取引表!R$133, 計算_投入係数表!R55)</f>
        <v>#DIV/0!</v>
      </c>
      <c r="S194" s="194" t="e">
        <f>IF(S$142="分類不明", 計算_基本取引表!S55/計算_基本取引表!S$133, 計算_投入係数表!S55)</f>
        <v>#DIV/0!</v>
      </c>
      <c r="T194" s="194" t="e">
        <f>IF(T$142="分類不明", 計算_基本取引表!T55/計算_基本取引表!T$133, 計算_投入係数表!T55)</f>
        <v>#DIV/0!</v>
      </c>
      <c r="U194" s="194" t="e">
        <f>IF(U$142="分類不明", 計算_基本取引表!U55/計算_基本取引表!U$133, 計算_投入係数表!U55)</f>
        <v>#DIV/0!</v>
      </c>
      <c r="V194" s="194" t="e">
        <f>IF(V$142="分類不明", 計算_基本取引表!V55/計算_基本取引表!V$133, 計算_投入係数表!V55)</f>
        <v>#DIV/0!</v>
      </c>
      <c r="W194" s="194" t="e">
        <f>IF(W$142="分類不明", 計算_基本取引表!W55/計算_基本取引表!W$133, 計算_投入係数表!W55)</f>
        <v>#DIV/0!</v>
      </c>
      <c r="X194" s="194" t="e">
        <f>IF(X$142="分類不明", 計算_基本取引表!X55/計算_基本取引表!X$133, 計算_投入係数表!X55)</f>
        <v>#DIV/0!</v>
      </c>
      <c r="Y194" s="194" t="e">
        <f>IF(Y$142="分類不明", 計算_基本取引表!Y55/計算_基本取引表!Y$133, 計算_投入係数表!Y55)</f>
        <v>#DIV/0!</v>
      </c>
      <c r="Z194" s="194" t="e">
        <f>IF(Z$142="分類不明", 計算_基本取引表!Z55/計算_基本取引表!Z$133, 計算_投入係数表!Z55)</f>
        <v>#DIV/0!</v>
      </c>
      <c r="AA194" s="194" t="e">
        <f>IF(AA$142="分類不明", 計算_基本取引表!AA55/計算_基本取引表!AA$133, 計算_投入係数表!AA55)</f>
        <v>#DIV/0!</v>
      </c>
      <c r="AB194" s="194" t="e">
        <f>IF(AB$142="分類不明", 計算_基本取引表!AB55/計算_基本取引表!AB$133, 計算_投入係数表!AB55)</f>
        <v>#DIV/0!</v>
      </c>
      <c r="AC194" s="194" t="e">
        <f>IF(AC$142="分類不明", 計算_基本取引表!AC55/計算_基本取引表!AC$133, 計算_投入係数表!AC55)</f>
        <v>#DIV/0!</v>
      </c>
      <c r="AD194" s="194" t="e">
        <f>IF(AD$142="分類不明", 計算_基本取引表!AD55/計算_基本取引表!AD$133, 計算_投入係数表!AD55)</f>
        <v>#DIV/0!</v>
      </c>
      <c r="AE194" s="194" t="e">
        <f>IF(AE$142="分類不明", 計算_基本取引表!AE55/計算_基本取引表!AE$133, 計算_投入係数表!AE55)</f>
        <v>#DIV/0!</v>
      </c>
      <c r="AF194" s="194" t="e">
        <f>IF(AF$142="分類不明", 計算_基本取引表!AF55/計算_基本取引表!AF$133, 計算_投入係数表!AF55)</f>
        <v>#DIV/0!</v>
      </c>
      <c r="AG194" s="194" t="e">
        <f>IF(AG$142="分類不明", 計算_基本取引表!AG55/計算_基本取引表!AG$133, 計算_投入係数表!AG55)</f>
        <v>#DIV/0!</v>
      </c>
      <c r="AH194" s="194" t="e">
        <f>IF(AH$142="分類不明", 計算_基本取引表!AH55/計算_基本取引表!AH$133, 計算_投入係数表!AH55)</f>
        <v>#DIV/0!</v>
      </c>
      <c r="AI194" s="194" t="e">
        <f>IF(AI$142="分類不明", 計算_基本取引表!AI55/計算_基本取引表!AI$133, 計算_投入係数表!AI55)</f>
        <v>#DIV/0!</v>
      </c>
      <c r="AJ194" s="194" t="e">
        <f>IF(AJ$142="分類不明", 計算_基本取引表!AJ55/計算_基本取引表!AJ$133, 計算_投入係数表!AJ55)</f>
        <v>#DIV/0!</v>
      </c>
      <c r="AK194" s="194" t="e">
        <f>IF(AK$142="分類不明", 計算_基本取引表!AK55/計算_基本取引表!AK$133, 計算_投入係数表!AK55)</f>
        <v>#DIV/0!</v>
      </c>
      <c r="AL194" s="194" t="e">
        <f>IF(AL$142="分類不明", 計算_基本取引表!AL55/計算_基本取引表!AL$133, 計算_投入係数表!AL55)</f>
        <v>#DIV/0!</v>
      </c>
      <c r="AM194" s="194" t="e">
        <f>IF(AM$142="分類不明", 計算_基本取引表!AM55/計算_基本取引表!AM$133, 計算_投入係数表!AM55)</f>
        <v>#DIV/0!</v>
      </c>
      <c r="AN194" s="194" t="e">
        <f>IF(AN$142="分類不明", 計算_基本取引表!AN55/計算_基本取引表!AN$133, 計算_投入係数表!AN55)</f>
        <v>#DIV/0!</v>
      </c>
      <c r="AO194" s="194" t="e">
        <f>IF(AO$142="分類不明", 計算_基本取引表!AO55/計算_基本取引表!AO$133, 計算_投入係数表!AO55)</f>
        <v>#DIV/0!</v>
      </c>
      <c r="AP194" s="194" t="e">
        <f>IF(AP$142="分類不明", 計算_基本取引表!AP55/計算_基本取引表!AP$133, 計算_投入係数表!AP55)</f>
        <v>#DIV/0!</v>
      </c>
      <c r="AQ194" s="194" t="e">
        <f>IF(AQ$142="分類不明", 計算_基本取引表!AQ55/計算_基本取引表!AQ$133, 計算_投入係数表!AQ55)</f>
        <v>#DIV/0!</v>
      </c>
      <c r="AR194" s="194" t="e">
        <f>IF(AR$142="分類不明", 計算_基本取引表!AR55/計算_基本取引表!AR$133, 計算_投入係数表!AR55)</f>
        <v>#DIV/0!</v>
      </c>
      <c r="AS194" s="194" t="e">
        <f>IF(AS$142="分類不明", 計算_基本取引表!AS55/計算_基本取引表!AS$133, 計算_投入係数表!AS55)</f>
        <v>#DIV/0!</v>
      </c>
      <c r="AT194" s="194" t="e">
        <f>IF(AT$142="分類不明", 計算_基本取引表!AT55/計算_基本取引表!AT$133, 計算_投入係数表!AT55)</f>
        <v>#DIV/0!</v>
      </c>
      <c r="AU194" s="194" t="e">
        <f>IF(AU$142="分類不明", 計算_基本取引表!AU55/計算_基本取引表!AU$133, 計算_投入係数表!AU55)</f>
        <v>#DIV/0!</v>
      </c>
      <c r="AV194" s="194" t="e">
        <f>IF(AV$142="分類不明", 計算_基本取引表!AV55/計算_基本取引表!AV$133, 計算_投入係数表!AV55)</f>
        <v>#DIV/0!</v>
      </c>
      <c r="AW194" s="194" t="e">
        <f>IF(AW$142="分類不明", 計算_基本取引表!AW55/計算_基本取引表!AW$133, 計算_投入係数表!AW55)</f>
        <v>#DIV/0!</v>
      </c>
      <c r="AX194" s="194" t="e">
        <f>IF(AX$142="分類不明", 計算_基本取引表!AX55/計算_基本取引表!AX$133, 計算_投入係数表!AX55)</f>
        <v>#DIV/0!</v>
      </c>
      <c r="AY194" s="194" t="e">
        <f>IF(AY$142="分類不明", 計算_基本取引表!AY55/計算_基本取引表!AY$133, 計算_投入係数表!AY55)</f>
        <v>#DIV/0!</v>
      </c>
      <c r="AZ194" s="194" t="e">
        <f>IF(AZ$142="分類不明", 計算_基本取引表!AZ55/計算_基本取引表!AZ$133, 計算_投入係数表!AZ55)</f>
        <v>#DIV/0!</v>
      </c>
      <c r="BA194" s="194" t="e">
        <f>IF(BA$142="分類不明", 計算_基本取引表!BA55/計算_基本取引表!BA$133, 計算_投入係数表!BA55)</f>
        <v>#DIV/0!</v>
      </c>
      <c r="BB194" s="194" t="e">
        <f>IF(BB$142="分類不明", 計算_基本取引表!BB55/計算_基本取引表!BB$133, 計算_投入係数表!BB55)</f>
        <v>#DIV/0!</v>
      </c>
      <c r="BC194" s="194" t="e">
        <f>IF(BC$142="分類不明", 計算_基本取引表!BC55/計算_基本取引表!BC$133, 計算_投入係数表!BC55)</f>
        <v>#DIV/0!</v>
      </c>
      <c r="BD194" s="194" t="e">
        <f>IF(BD$142="分類不明", 計算_基本取引表!BD55/計算_基本取引表!BD$133, 計算_投入係数表!BD55)</f>
        <v>#DIV/0!</v>
      </c>
      <c r="BE194" s="194" t="e">
        <f>IF(BE$142="分類不明", 計算_基本取引表!BE55/計算_基本取引表!BE$133, 計算_投入係数表!BE55)</f>
        <v>#DIV/0!</v>
      </c>
      <c r="BF194" s="194" t="e">
        <f>IF(BF$142="分類不明", 計算_基本取引表!BF55/計算_基本取引表!BF$133, 計算_投入係数表!BF55)</f>
        <v>#DIV/0!</v>
      </c>
      <c r="BG194" s="194" t="e">
        <f>IF(BG$142="分類不明", 計算_基本取引表!BG55/計算_基本取引表!BG$133, 計算_投入係数表!BG55)</f>
        <v>#DIV/0!</v>
      </c>
      <c r="BH194" s="194" t="e">
        <f>IF(BH$142="分類不明", 計算_基本取引表!BH55/計算_基本取引表!BH$133, 計算_投入係数表!BH55)</f>
        <v>#DIV/0!</v>
      </c>
      <c r="BI194" s="194" t="e">
        <f>IF(BI$142="分類不明", 計算_基本取引表!BI55/計算_基本取引表!BI$133, 計算_投入係数表!BI55)</f>
        <v>#DIV/0!</v>
      </c>
      <c r="BJ194" s="194" t="e">
        <f>IF(BJ$142="分類不明", 計算_基本取引表!BJ55/計算_基本取引表!BJ$133, 計算_投入係数表!BJ55)</f>
        <v>#DIV/0!</v>
      </c>
      <c r="BK194" s="194" t="e">
        <f>IF(BK$142="分類不明", 計算_基本取引表!BK55/計算_基本取引表!BK$133, 計算_投入係数表!BK55)</f>
        <v>#DIV/0!</v>
      </c>
      <c r="BL194" s="194" t="e">
        <f>IF(BL$142="分類不明", 計算_基本取引表!BL55/計算_基本取引表!BL$133, 計算_投入係数表!BL55)</f>
        <v>#DIV/0!</v>
      </c>
      <c r="BM194" s="194" t="e">
        <f>IF(BM$142="分類不明", 計算_基本取引表!BM55/計算_基本取引表!BM$133, 計算_投入係数表!BM55)</f>
        <v>#DIV/0!</v>
      </c>
      <c r="BN194" s="194" t="e">
        <f>IF(BN$142="分類不明", 計算_基本取引表!BN55/計算_基本取引表!BN$133, 計算_投入係数表!BN55)</f>
        <v>#DIV/0!</v>
      </c>
      <c r="BO194" s="194" t="e">
        <f>IF(BO$142="分類不明", 計算_基本取引表!BO55/計算_基本取引表!BO$133, 計算_投入係数表!BO55)</f>
        <v>#DIV/0!</v>
      </c>
      <c r="BP194" s="194" t="e">
        <f>IF(BP$142="分類不明", 計算_基本取引表!BP55/計算_基本取引表!BP$133, 計算_投入係数表!BP55)</f>
        <v>#DIV/0!</v>
      </c>
      <c r="BQ194" s="194" t="e">
        <f>IF(BQ$142="分類不明", 計算_基本取引表!BQ55/計算_基本取引表!BQ$133, 計算_投入係数表!BQ55)</f>
        <v>#DIV/0!</v>
      </c>
      <c r="BR194" s="194" t="e">
        <f>IF(BR$142="分類不明", 計算_基本取引表!BR55/計算_基本取引表!BR$133, 計算_投入係数表!BR55)</f>
        <v>#DIV/0!</v>
      </c>
      <c r="BS194" s="194" t="e">
        <f>IF(BS$142="分類不明", 計算_基本取引表!BS55/計算_基本取引表!BS$133, 計算_投入係数表!BS55)</f>
        <v>#DIV/0!</v>
      </c>
      <c r="BT194" s="194" t="e">
        <f>IF(BT$142="分類不明", 計算_基本取引表!BT55/計算_基本取引表!BT$133, 計算_投入係数表!BT55)</f>
        <v>#DIV/0!</v>
      </c>
      <c r="BU194" s="194" t="e">
        <f>IF(BU$142="分類不明", 計算_基本取引表!BU55/計算_基本取引表!BU$133, 計算_投入係数表!BU55)</f>
        <v>#DIV/0!</v>
      </c>
      <c r="BV194" s="194" t="e">
        <f>IF(BV$142="分類不明", 計算_基本取引表!BV55/計算_基本取引表!BV$133, 計算_投入係数表!BV55)</f>
        <v>#DIV/0!</v>
      </c>
      <c r="BW194" s="194" t="e">
        <f>IF(BW$142="分類不明", 計算_基本取引表!BW55/計算_基本取引表!BW$133, 計算_投入係数表!BW55)</f>
        <v>#DIV/0!</v>
      </c>
      <c r="BX194" s="194" t="e">
        <f>IF(BX$142="分類不明", 計算_基本取引表!BX55/計算_基本取引表!BX$133, 計算_投入係数表!BX55)</f>
        <v>#DIV/0!</v>
      </c>
      <c r="BY194" s="194" t="e">
        <f>IF(BY$142="分類不明", 計算_基本取引表!BY55/計算_基本取引表!BY$133, 計算_投入係数表!BY55)</f>
        <v>#DIV/0!</v>
      </c>
      <c r="BZ194" s="194" t="e">
        <f>IF(BZ$142="分類不明", 計算_基本取引表!BZ55/計算_基本取引表!BZ$133, 計算_投入係数表!BZ55)</f>
        <v>#DIV/0!</v>
      </c>
      <c r="CA194" s="194" t="e">
        <f>IF(CA$142="分類不明", 計算_基本取引表!CA55/計算_基本取引表!CA$133, 計算_投入係数表!CA55)</f>
        <v>#DIV/0!</v>
      </c>
      <c r="CB194" s="194" t="e">
        <f>IF(CB$142="分類不明", 計算_基本取引表!CB55/計算_基本取引表!CB$133, 計算_投入係数表!CB55)</f>
        <v>#DIV/0!</v>
      </c>
      <c r="CC194" s="194" t="e">
        <f>IF(CC$142="分類不明", 計算_基本取引表!CC55/計算_基本取引表!CC$133, 計算_投入係数表!CC55)</f>
        <v>#DIV/0!</v>
      </c>
      <c r="CD194" s="194" t="e">
        <f>IF(CD$142="分類不明", 計算_基本取引表!CD55/計算_基本取引表!CD$133, 計算_投入係数表!CD55)</f>
        <v>#DIV/0!</v>
      </c>
      <c r="CE194" s="194" t="e">
        <f>IF(CE$142="分類不明", 計算_基本取引表!CE55/計算_基本取引表!CE$133, 計算_投入係数表!CE55)</f>
        <v>#DIV/0!</v>
      </c>
      <c r="CF194" s="194" t="e">
        <f>IF(CF$142="分類不明", 計算_基本取引表!CF55/計算_基本取引表!CF$133, 計算_投入係数表!CF55)</f>
        <v>#DIV/0!</v>
      </c>
      <c r="CG194" s="194" t="e">
        <f>IF(CG$142="分類不明", 計算_基本取引表!CG55/計算_基本取引表!CG$133, 計算_投入係数表!CG55)</f>
        <v>#DIV/0!</v>
      </c>
      <c r="CH194" s="194" t="e">
        <f>IF(CH$142="分類不明", 計算_基本取引表!CH55/計算_基本取引表!CH$133, 計算_投入係数表!CH55)</f>
        <v>#DIV/0!</v>
      </c>
      <c r="CI194" s="194" t="e">
        <f>IF(CI$142="分類不明", 計算_基本取引表!CI55/計算_基本取引表!CI$133, 計算_投入係数表!CI55)</f>
        <v>#DIV/0!</v>
      </c>
      <c r="CJ194" s="194" t="e">
        <f>IF(CJ$142="分類不明", 計算_基本取引表!CJ55/計算_基本取引表!CJ$133, 計算_投入係数表!CJ55)</f>
        <v>#DIV/0!</v>
      </c>
      <c r="CK194" s="194" t="e">
        <f>IF(CK$142="分類不明", 計算_基本取引表!CK55/計算_基本取引表!CK$133, 計算_投入係数表!CK55)</f>
        <v>#DIV/0!</v>
      </c>
      <c r="CL194" s="194" t="e">
        <f>IF(CL$142="分類不明", 計算_基本取引表!CL55/計算_基本取引表!CL$133, 計算_投入係数表!CL55)</f>
        <v>#DIV/0!</v>
      </c>
      <c r="CM194" s="194" t="e">
        <f>IF(CM$142="分類不明", 計算_基本取引表!CM55/計算_基本取引表!CM$133, 計算_投入係数表!CM55)</f>
        <v>#DIV/0!</v>
      </c>
      <c r="CN194" s="194" t="e">
        <f>IF(CN$142="分類不明", 計算_基本取引表!CN55/計算_基本取引表!CN$133, 計算_投入係数表!CN55)</f>
        <v>#DIV/0!</v>
      </c>
      <c r="CO194" s="194" t="e">
        <f>IF(CO$142="分類不明", 計算_基本取引表!CO55/計算_基本取引表!CO$133, 計算_投入係数表!CO55)</f>
        <v>#DIV/0!</v>
      </c>
      <c r="CP194" s="194" t="e">
        <f>IF(CP$142="分類不明", 計算_基本取引表!CP55/計算_基本取引表!CP$133, 計算_投入係数表!CP55)</f>
        <v>#DIV/0!</v>
      </c>
      <c r="CQ194" s="194" t="e">
        <f>IF(CQ$142="分類不明", 計算_基本取引表!CQ55/計算_基本取引表!CQ$133, 計算_投入係数表!CQ55)</f>
        <v>#DIV/0!</v>
      </c>
      <c r="CR194" s="194" t="e">
        <f>IF(CR$142="分類不明", 計算_基本取引表!CR55/計算_基本取引表!CR$133, 計算_投入係数表!CR55)</f>
        <v>#DIV/0!</v>
      </c>
      <c r="CS194" s="194" t="e">
        <f>IF(CS$142="分類不明", 計算_基本取引表!CS55/計算_基本取引表!CS$133, 計算_投入係数表!CS55)</f>
        <v>#DIV/0!</v>
      </c>
      <c r="CT194" s="194" t="e">
        <f>IF(CT$142="分類不明", 計算_基本取引表!CT55/計算_基本取引表!CT$133, 計算_投入係数表!CT55)</f>
        <v>#DIV/0!</v>
      </c>
      <c r="CU194" s="194" t="e">
        <f>IF(CU$142="分類不明", 計算_基本取引表!CU55/計算_基本取引表!CU$133, 計算_投入係数表!CU55)</f>
        <v>#DIV/0!</v>
      </c>
      <c r="CV194" s="194" t="e">
        <f>IF(CV$142="分類不明", 計算_基本取引表!CV55/計算_基本取引表!CV$133, 計算_投入係数表!CV55)</f>
        <v>#DIV/0!</v>
      </c>
      <c r="CW194" s="194" t="e">
        <f>IF(CW$142="分類不明", 計算_基本取引表!CW55/計算_基本取引表!CW$133, 計算_投入係数表!CW55)</f>
        <v>#DIV/0!</v>
      </c>
      <c r="CX194" s="194" t="e">
        <f>IF(CX$142="分類不明", 計算_基本取引表!CX55/計算_基本取引表!CX$133, 計算_投入係数表!CX55)</f>
        <v>#DIV/0!</v>
      </c>
      <c r="CY194" s="194" t="e">
        <f>IF(CY$142="分類不明", 計算_基本取引表!CY55/計算_基本取引表!CY$133, 計算_投入係数表!CY55)</f>
        <v>#DIV/0!</v>
      </c>
      <c r="CZ194" s="194" t="e">
        <f>IF(CZ$142="分類不明", 計算_基本取引表!CZ55/計算_基本取引表!CZ$133, 計算_投入係数表!CZ55)</f>
        <v>#DIV/0!</v>
      </c>
      <c r="DA194" s="194" t="e">
        <f>IF(DA$142="分類不明", 計算_基本取引表!DA55/計算_基本取引表!DA$133, 計算_投入係数表!DA55)</f>
        <v>#DIV/0!</v>
      </c>
      <c r="DB194" s="194" t="e">
        <f>IF(DB$142="分類不明", 計算_基本取引表!DB55/計算_基本取引表!DB$133, 計算_投入係数表!DB55)</f>
        <v>#DIV/0!</v>
      </c>
      <c r="DC194" s="194" t="e">
        <f>IF(DC$142="分類不明", 計算_基本取引表!DC55/計算_基本取引表!DC$133, 計算_投入係数表!DC55)</f>
        <v>#DIV/0!</v>
      </c>
      <c r="DD194" s="194" t="e">
        <f>IF(DD$142="分類不明", 計算_基本取引表!DD55/計算_基本取引表!DD$133, 計算_投入係数表!DD55)</f>
        <v>#DIV/0!</v>
      </c>
      <c r="DE194" s="194" t="e">
        <f>IF(DE$142="分類不明", 計算_基本取引表!DE55/計算_基本取引表!DE$133, 計算_投入係数表!DE55)</f>
        <v>#DIV/0!</v>
      </c>
      <c r="DF194" s="194" t="e">
        <f>IF(DF$142="分類不明", 計算_基本取引表!DF55/計算_基本取引表!DF$133, 計算_投入係数表!DF55)</f>
        <v>#DIV/0!</v>
      </c>
      <c r="DG194" s="194" t="e">
        <f>IF(DG$142="分類不明", 計算_基本取引表!DG55/計算_基本取引表!DG$133, 計算_投入係数表!DG55)</f>
        <v>#DIV/0!</v>
      </c>
      <c r="DH194" s="194" t="e">
        <f>IF(DH$142="分類不明", 計算_基本取引表!DH55/計算_基本取引表!DH$133, 計算_投入係数表!DH55)</f>
        <v>#DIV/0!</v>
      </c>
      <c r="DI194" s="194" t="e">
        <f>IF(DI$142="分類不明", 計算_基本取引表!DI55/計算_基本取引表!DI$133, 計算_投入係数表!DI55)</f>
        <v>#DIV/0!</v>
      </c>
      <c r="DJ194" s="194" t="e">
        <f>IF(DJ$142="分類不明", 計算_基本取引表!DJ55/計算_基本取引表!DJ$133, 計算_投入係数表!DJ55)</f>
        <v>#DIV/0!</v>
      </c>
      <c r="DK194" s="194" t="e">
        <f>IF(DK$142="分類不明", 計算_基本取引表!DK55/計算_基本取引表!DK$133, 計算_投入係数表!DK55)</f>
        <v>#DIV/0!</v>
      </c>
      <c r="DL194" s="194" t="e">
        <f>IF(DL$142="分類不明", 計算_基本取引表!DL55/計算_基本取引表!DL$133, 計算_投入係数表!DL55)</f>
        <v>#DIV/0!</v>
      </c>
      <c r="DM194" s="194" t="e">
        <f>IF(DM$142="分類不明", 計算_基本取引表!DM55/計算_基本取引表!DM$133, 計算_投入係数表!DM55)</f>
        <v>#DIV/0!</v>
      </c>
      <c r="DN194" s="194" t="e">
        <f>IF(DN$142="分類不明", 計算_基本取引表!DN55/計算_基本取引表!DN$133, 計算_投入係数表!DN55)</f>
        <v>#DIV/0!</v>
      </c>
      <c r="DO194" s="194" t="e">
        <f>IF(DO$142="分類不明", 計算_基本取引表!DO55/計算_基本取引表!DO$133, 計算_投入係数表!DO55)</f>
        <v>#DIV/0!</v>
      </c>
      <c r="DP194" s="194" t="e">
        <f>IF(DP$142="分類不明", 計算_基本取引表!DP55/計算_基本取引表!DP$133, 計算_投入係数表!DP55)</f>
        <v>#DIV/0!</v>
      </c>
      <c r="DQ194" s="194" t="e">
        <f>IF(DQ$142="分類不明", 計算_基本取引表!DQ55/計算_基本取引表!DQ$133, 計算_投入係数表!DQ55)</f>
        <v>#DIV/0!</v>
      </c>
      <c r="DR194" s="194" t="e">
        <f>IF(DR$142="分類不明", 計算_基本取引表!DR55/計算_基本取引表!DR$133, 計算_投入係数表!DR55)</f>
        <v>#DIV/0!</v>
      </c>
      <c r="DS194" s="194" t="e">
        <f>IF(DS$142="分類不明", 計算_基本取引表!DS55/計算_基本取引表!DS$133, 計算_投入係数表!DS55)</f>
        <v>#DIV/0!</v>
      </c>
      <c r="DT194" s="23">
        <f ca="1">計算_基本取引表!DT55/計算_基本取引表!DT$133</f>
        <v>0</v>
      </c>
    </row>
    <row r="195" spans="2:124" x14ac:dyDescent="0.25">
      <c r="B195" s="53">
        <v>53</v>
      </c>
      <c r="C195" s="192" t="str">
        <v>-</v>
      </c>
      <c r="D195" s="193">
        <f>IF(D$142="分類不明", 計算_基本取引表!D56/計算_基本取引表!D$133, 計算_投入係数表!D56)</f>
        <v>0</v>
      </c>
      <c r="E195" s="194">
        <f>IF(E$142="分類不明", 計算_基本取引表!E56/計算_基本取引表!E$133, 計算_投入係数表!E56)</f>
        <v>0</v>
      </c>
      <c r="F195" s="194">
        <f>IF(F$142="分類不明", 計算_基本取引表!F56/計算_基本取引表!F$133, 計算_投入係数表!F56)</f>
        <v>0</v>
      </c>
      <c r="G195" s="194">
        <f>IF(G$142="分類不明", 計算_基本取引表!G56/計算_基本取引表!G$133, 計算_投入係数表!G56)</f>
        <v>0</v>
      </c>
      <c r="H195" s="194">
        <f>IF(H$142="分類不明", 計算_基本取引表!H56/計算_基本取引表!H$133, 計算_投入係数表!H56)</f>
        <v>0</v>
      </c>
      <c r="I195" s="194">
        <f>IF(I$142="分類不明", 計算_基本取引表!I56/計算_基本取引表!I$133, 計算_投入係数表!I56)</f>
        <v>0</v>
      </c>
      <c r="J195" s="194">
        <f>IF(J$142="分類不明", 計算_基本取引表!J56/計算_基本取引表!J$133, 計算_投入係数表!J56)</f>
        <v>0</v>
      </c>
      <c r="K195" s="194">
        <f>IF(K$142="分類不明", 計算_基本取引表!K56/計算_基本取引表!K$133, 計算_投入係数表!K56)</f>
        <v>0</v>
      </c>
      <c r="L195" s="194">
        <f>IF(L$142="分類不明", 計算_基本取引表!L56/計算_基本取引表!L$133, 計算_投入係数表!L56)</f>
        <v>0</v>
      </c>
      <c r="M195" s="194">
        <f>IF(M$142="分類不明", 計算_基本取引表!M56/計算_基本取引表!M$133, 計算_投入係数表!M56)</f>
        <v>0</v>
      </c>
      <c r="N195" s="194">
        <f>IF(N$142="分類不明", 計算_基本取引表!N56/計算_基本取引表!N$133, 計算_投入係数表!N56)</f>
        <v>0</v>
      </c>
      <c r="O195" s="194">
        <f>IF(O$142="分類不明", 計算_基本取引表!O56/計算_基本取引表!O$133, 計算_投入係数表!O56)</f>
        <v>0</v>
      </c>
      <c r="P195" s="194" t="e">
        <f ca="1">IF(P$142="分類不明", 計算_基本取引表!P56/計算_基本取引表!P$133, 計算_投入係数表!P56)</f>
        <v>#DIV/0!</v>
      </c>
      <c r="Q195" s="194" t="e">
        <f>IF(Q$142="分類不明", 計算_基本取引表!Q56/計算_基本取引表!Q$133, 計算_投入係数表!Q56)</f>
        <v>#DIV/0!</v>
      </c>
      <c r="R195" s="194" t="e">
        <f>IF(R$142="分類不明", 計算_基本取引表!R56/計算_基本取引表!R$133, 計算_投入係数表!R56)</f>
        <v>#DIV/0!</v>
      </c>
      <c r="S195" s="194" t="e">
        <f>IF(S$142="分類不明", 計算_基本取引表!S56/計算_基本取引表!S$133, 計算_投入係数表!S56)</f>
        <v>#DIV/0!</v>
      </c>
      <c r="T195" s="194" t="e">
        <f>IF(T$142="分類不明", 計算_基本取引表!T56/計算_基本取引表!T$133, 計算_投入係数表!T56)</f>
        <v>#DIV/0!</v>
      </c>
      <c r="U195" s="194" t="e">
        <f>IF(U$142="分類不明", 計算_基本取引表!U56/計算_基本取引表!U$133, 計算_投入係数表!U56)</f>
        <v>#DIV/0!</v>
      </c>
      <c r="V195" s="194" t="e">
        <f>IF(V$142="分類不明", 計算_基本取引表!V56/計算_基本取引表!V$133, 計算_投入係数表!V56)</f>
        <v>#DIV/0!</v>
      </c>
      <c r="W195" s="194" t="e">
        <f>IF(W$142="分類不明", 計算_基本取引表!W56/計算_基本取引表!W$133, 計算_投入係数表!W56)</f>
        <v>#DIV/0!</v>
      </c>
      <c r="X195" s="194" t="e">
        <f>IF(X$142="分類不明", 計算_基本取引表!X56/計算_基本取引表!X$133, 計算_投入係数表!X56)</f>
        <v>#DIV/0!</v>
      </c>
      <c r="Y195" s="194" t="e">
        <f>IF(Y$142="分類不明", 計算_基本取引表!Y56/計算_基本取引表!Y$133, 計算_投入係数表!Y56)</f>
        <v>#DIV/0!</v>
      </c>
      <c r="Z195" s="194" t="e">
        <f>IF(Z$142="分類不明", 計算_基本取引表!Z56/計算_基本取引表!Z$133, 計算_投入係数表!Z56)</f>
        <v>#DIV/0!</v>
      </c>
      <c r="AA195" s="194" t="e">
        <f>IF(AA$142="分類不明", 計算_基本取引表!AA56/計算_基本取引表!AA$133, 計算_投入係数表!AA56)</f>
        <v>#DIV/0!</v>
      </c>
      <c r="AB195" s="194" t="e">
        <f>IF(AB$142="分類不明", 計算_基本取引表!AB56/計算_基本取引表!AB$133, 計算_投入係数表!AB56)</f>
        <v>#DIV/0!</v>
      </c>
      <c r="AC195" s="194" t="e">
        <f>IF(AC$142="分類不明", 計算_基本取引表!AC56/計算_基本取引表!AC$133, 計算_投入係数表!AC56)</f>
        <v>#DIV/0!</v>
      </c>
      <c r="AD195" s="194" t="e">
        <f>IF(AD$142="分類不明", 計算_基本取引表!AD56/計算_基本取引表!AD$133, 計算_投入係数表!AD56)</f>
        <v>#DIV/0!</v>
      </c>
      <c r="AE195" s="194" t="e">
        <f>IF(AE$142="分類不明", 計算_基本取引表!AE56/計算_基本取引表!AE$133, 計算_投入係数表!AE56)</f>
        <v>#DIV/0!</v>
      </c>
      <c r="AF195" s="194" t="e">
        <f>IF(AF$142="分類不明", 計算_基本取引表!AF56/計算_基本取引表!AF$133, 計算_投入係数表!AF56)</f>
        <v>#DIV/0!</v>
      </c>
      <c r="AG195" s="194" t="e">
        <f>IF(AG$142="分類不明", 計算_基本取引表!AG56/計算_基本取引表!AG$133, 計算_投入係数表!AG56)</f>
        <v>#DIV/0!</v>
      </c>
      <c r="AH195" s="194" t="e">
        <f>IF(AH$142="分類不明", 計算_基本取引表!AH56/計算_基本取引表!AH$133, 計算_投入係数表!AH56)</f>
        <v>#DIV/0!</v>
      </c>
      <c r="AI195" s="194" t="e">
        <f>IF(AI$142="分類不明", 計算_基本取引表!AI56/計算_基本取引表!AI$133, 計算_投入係数表!AI56)</f>
        <v>#DIV/0!</v>
      </c>
      <c r="AJ195" s="194" t="e">
        <f>IF(AJ$142="分類不明", 計算_基本取引表!AJ56/計算_基本取引表!AJ$133, 計算_投入係数表!AJ56)</f>
        <v>#DIV/0!</v>
      </c>
      <c r="AK195" s="194" t="e">
        <f>IF(AK$142="分類不明", 計算_基本取引表!AK56/計算_基本取引表!AK$133, 計算_投入係数表!AK56)</f>
        <v>#DIV/0!</v>
      </c>
      <c r="AL195" s="194" t="e">
        <f>IF(AL$142="分類不明", 計算_基本取引表!AL56/計算_基本取引表!AL$133, 計算_投入係数表!AL56)</f>
        <v>#DIV/0!</v>
      </c>
      <c r="AM195" s="194" t="e">
        <f>IF(AM$142="分類不明", 計算_基本取引表!AM56/計算_基本取引表!AM$133, 計算_投入係数表!AM56)</f>
        <v>#DIV/0!</v>
      </c>
      <c r="AN195" s="194" t="e">
        <f>IF(AN$142="分類不明", 計算_基本取引表!AN56/計算_基本取引表!AN$133, 計算_投入係数表!AN56)</f>
        <v>#DIV/0!</v>
      </c>
      <c r="AO195" s="194" t="e">
        <f>IF(AO$142="分類不明", 計算_基本取引表!AO56/計算_基本取引表!AO$133, 計算_投入係数表!AO56)</f>
        <v>#DIV/0!</v>
      </c>
      <c r="AP195" s="194" t="e">
        <f>IF(AP$142="分類不明", 計算_基本取引表!AP56/計算_基本取引表!AP$133, 計算_投入係数表!AP56)</f>
        <v>#DIV/0!</v>
      </c>
      <c r="AQ195" s="194" t="e">
        <f>IF(AQ$142="分類不明", 計算_基本取引表!AQ56/計算_基本取引表!AQ$133, 計算_投入係数表!AQ56)</f>
        <v>#DIV/0!</v>
      </c>
      <c r="AR195" s="194" t="e">
        <f>IF(AR$142="分類不明", 計算_基本取引表!AR56/計算_基本取引表!AR$133, 計算_投入係数表!AR56)</f>
        <v>#DIV/0!</v>
      </c>
      <c r="AS195" s="194" t="e">
        <f>IF(AS$142="分類不明", 計算_基本取引表!AS56/計算_基本取引表!AS$133, 計算_投入係数表!AS56)</f>
        <v>#DIV/0!</v>
      </c>
      <c r="AT195" s="194" t="e">
        <f>IF(AT$142="分類不明", 計算_基本取引表!AT56/計算_基本取引表!AT$133, 計算_投入係数表!AT56)</f>
        <v>#DIV/0!</v>
      </c>
      <c r="AU195" s="194" t="e">
        <f>IF(AU$142="分類不明", 計算_基本取引表!AU56/計算_基本取引表!AU$133, 計算_投入係数表!AU56)</f>
        <v>#DIV/0!</v>
      </c>
      <c r="AV195" s="194" t="e">
        <f>IF(AV$142="分類不明", 計算_基本取引表!AV56/計算_基本取引表!AV$133, 計算_投入係数表!AV56)</f>
        <v>#DIV/0!</v>
      </c>
      <c r="AW195" s="194" t="e">
        <f>IF(AW$142="分類不明", 計算_基本取引表!AW56/計算_基本取引表!AW$133, 計算_投入係数表!AW56)</f>
        <v>#DIV/0!</v>
      </c>
      <c r="AX195" s="194" t="e">
        <f>IF(AX$142="分類不明", 計算_基本取引表!AX56/計算_基本取引表!AX$133, 計算_投入係数表!AX56)</f>
        <v>#DIV/0!</v>
      </c>
      <c r="AY195" s="194" t="e">
        <f>IF(AY$142="分類不明", 計算_基本取引表!AY56/計算_基本取引表!AY$133, 計算_投入係数表!AY56)</f>
        <v>#DIV/0!</v>
      </c>
      <c r="AZ195" s="194" t="e">
        <f>IF(AZ$142="分類不明", 計算_基本取引表!AZ56/計算_基本取引表!AZ$133, 計算_投入係数表!AZ56)</f>
        <v>#DIV/0!</v>
      </c>
      <c r="BA195" s="194" t="e">
        <f>IF(BA$142="分類不明", 計算_基本取引表!BA56/計算_基本取引表!BA$133, 計算_投入係数表!BA56)</f>
        <v>#DIV/0!</v>
      </c>
      <c r="BB195" s="194" t="e">
        <f>IF(BB$142="分類不明", 計算_基本取引表!BB56/計算_基本取引表!BB$133, 計算_投入係数表!BB56)</f>
        <v>#DIV/0!</v>
      </c>
      <c r="BC195" s="194" t="e">
        <f>IF(BC$142="分類不明", 計算_基本取引表!BC56/計算_基本取引表!BC$133, 計算_投入係数表!BC56)</f>
        <v>#DIV/0!</v>
      </c>
      <c r="BD195" s="194" t="e">
        <f>IF(BD$142="分類不明", 計算_基本取引表!BD56/計算_基本取引表!BD$133, 計算_投入係数表!BD56)</f>
        <v>#DIV/0!</v>
      </c>
      <c r="BE195" s="194" t="e">
        <f>IF(BE$142="分類不明", 計算_基本取引表!BE56/計算_基本取引表!BE$133, 計算_投入係数表!BE56)</f>
        <v>#DIV/0!</v>
      </c>
      <c r="BF195" s="194" t="e">
        <f>IF(BF$142="分類不明", 計算_基本取引表!BF56/計算_基本取引表!BF$133, 計算_投入係数表!BF56)</f>
        <v>#DIV/0!</v>
      </c>
      <c r="BG195" s="194" t="e">
        <f>IF(BG$142="分類不明", 計算_基本取引表!BG56/計算_基本取引表!BG$133, 計算_投入係数表!BG56)</f>
        <v>#DIV/0!</v>
      </c>
      <c r="BH195" s="194" t="e">
        <f>IF(BH$142="分類不明", 計算_基本取引表!BH56/計算_基本取引表!BH$133, 計算_投入係数表!BH56)</f>
        <v>#DIV/0!</v>
      </c>
      <c r="BI195" s="194" t="e">
        <f>IF(BI$142="分類不明", 計算_基本取引表!BI56/計算_基本取引表!BI$133, 計算_投入係数表!BI56)</f>
        <v>#DIV/0!</v>
      </c>
      <c r="BJ195" s="194" t="e">
        <f>IF(BJ$142="分類不明", 計算_基本取引表!BJ56/計算_基本取引表!BJ$133, 計算_投入係数表!BJ56)</f>
        <v>#DIV/0!</v>
      </c>
      <c r="BK195" s="194" t="e">
        <f>IF(BK$142="分類不明", 計算_基本取引表!BK56/計算_基本取引表!BK$133, 計算_投入係数表!BK56)</f>
        <v>#DIV/0!</v>
      </c>
      <c r="BL195" s="194" t="e">
        <f>IF(BL$142="分類不明", 計算_基本取引表!BL56/計算_基本取引表!BL$133, 計算_投入係数表!BL56)</f>
        <v>#DIV/0!</v>
      </c>
      <c r="BM195" s="194" t="e">
        <f>IF(BM$142="分類不明", 計算_基本取引表!BM56/計算_基本取引表!BM$133, 計算_投入係数表!BM56)</f>
        <v>#DIV/0!</v>
      </c>
      <c r="BN195" s="194" t="e">
        <f>IF(BN$142="分類不明", 計算_基本取引表!BN56/計算_基本取引表!BN$133, 計算_投入係数表!BN56)</f>
        <v>#DIV/0!</v>
      </c>
      <c r="BO195" s="194" t="e">
        <f>IF(BO$142="分類不明", 計算_基本取引表!BO56/計算_基本取引表!BO$133, 計算_投入係数表!BO56)</f>
        <v>#DIV/0!</v>
      </c>
      <c r="BP195" s="194" t="e">
        <f>IF(BP$142="分類不明", 計算_基本取引表!BP56/計算_基本取引表!BP$133, 計算_投入係数表!BP56)</f>
        <v>#DIV/0!</v>
      </c>
      <c r="BQ195" s="194" t="e">
        <f>IF(BQ$142="分類不明", 計算_基本取引表!BQ56/計算_基本取引表!BQ$133, 計算_投入係数表!BQ56)</f>
        <v>#DIV/0!</v>
      </c>
      <c r="BR195" s="194" t="e">
        <f>IF(BR$142="分類不明", 計算_基本取引表!BR56/計算_基本取引表!BR$133, 計算_投入係数表!BR56)</f>
        <v>#DIV/0!</v>
      </c>
      <c r="BS195" s="194" t="e">
        <f>IF(BS$142="分類不明", 計算_基本取引表!BS56/計算_基本取引表!BS$133, 計算_投入係数表!BS56)</f>
        <v>#DIV/0!</v>
      </c>
      <c r="BT195" s="194" t="e">
        <f>IF(BT$142="分類不明", 計算_基本取引表!BT56/計算_基本取引表!BT$133, 計算_投入係数表!BT56)</f>
        <v>#DIV/0!</v>
      </c>
      <c r="BU195" s="194" t="e">
        <f>IF(BU$142="分類不明", 計算_基本取引表!BU56/計算_基本取引表!BU$133, 計算_投入係数表!BU56)</f>
        <v>#DIV/0!</v>
      </c>
      <c r="BV195" s="194" t="e">
        <f>IF(BV$142="分類不明", 計算_基本取引表!BV56/計算_基本取引表!BV$133, 計算_投入係数表!BV56)</f>
        <v>#DIV/0!</v>
      </c>
      <c r="BW195" s="194" t="e">
        <f>IF(BW$142="分類不明", 計算_基本取引表!BW56/計算_基本取引表!BW$133, 計算_投入係数表!BW56)</f>
        <v>#DIV/0!</v>
      </c>
      <c r="BX195" s="194" t="e">
        <f>IF(BX$142="分類不明", 計算_基本取引表!BX56/計算_基本取引表!BX$133, 計算_投入係数表!BX56)</f>
        <v>#DIV/0!</v>
      </c>
      <c r="BY195" s="194" t="e">
        <f>IF(BY$142="分類不明", 計算_基本取引表!BY56/計算_基本取引表!BY$133, 計算_投入係数表!BY56)</f>
        <v>#DIV/0!</v>
      </c>
      <c r="BZ195" s="194" t="e">
        <f>IF(BZ$142="分類不明", 計算_基本取引表!BZ56/計算_基本取引表!BZ$133, 計算_投入係数表!BZ56)</f>
        <v>#DIV/0!</v>
      </c>
      <c r="CA195" s="194" t="e">
        <f>IF(CA$142="分類不明", 計算_基本取引表!CA56/計算_基本取引表!CA$133, 計算_投入係数表!CA56)</f>
        <v>#DIV/0!</v>
      </c>
      <c r="CB195" s="194" t="e">
        <f>IF(CB$142="分類不明", 計算_基本取引表!CB56/計算_基本取引表!CB$133, 計算_投入係数表!CB56)</f>
        <v>#DIV/0!</v>
      </c>
      <c r="CC195" s="194" t="e">
        <f>IF(CC$142="分類不明", 計算_基本取引表!CC56/計算_基本取引表!CC$133, 計算_投入係数表!CC56)</f>
        <v>#DIV/0!</v>
      </c>
      <c r="CD195" s="194" t="e">
        <f>IF(CD$142="分類不明", 計算_基本取引表!CD56/計算_基本取引表!CD$133, 計算_投入係数表!CD56)</f>
        <v>#DIV/0!</v>
      </c>
      <c r="CE195" s="194" t="e">
        <f>IF(CE$142="分類不明", 計算_基本取引表!CE56/計算_基本取引表!CE$133, 計算_投入係数表!CE56)</f>
        <v>#DIV/0!</v>
      </c>
      <c r="CF195" s="194" t="e">
        <f>IF(CF$142="分類不明", 計算_基本取引表!CF56/計算_基本取引表!CF$133, 計算_投入係数表!CF56)</f>
        <v>#DIV/0!</v>
      </c>
      <c r="CG195" s="194" t="e">
        <f>IF(CG$142="分類不明", 計算_基本取引表!CG56/計算_基本取引表!CG$133, 計算_投入係数表!CG56)</f>
        <v>#DIV/0!</v>
      </c>
      <c r="CH195" s="194" t="e">
        <f>IF(CH$142="分類不明", 計算_基本取引表!CH56/計算_基本取引表!CH$133, 計算_投入係数表!CH56)</f>
        <v>#DIV/0!</v>
      </c>
      <c r="CI195" s="194" t="e">
        <f>IF(CI$142="分類不明", 計算_基本取引表!CI56/計算_基本取引表!CI$133, 計算_投入係数表!CI56)</f>
        <v>#DIV/0!</v>
      </c>
      <c r="CJ195" s="194" t="e">
        <f>IF(CJ$142="分類不明", 計算_基本取引表!CJ56/計算_基本取引表!CJ$133, 計算_投入係数表!CJ56)</f>
        <v>#DIV/0!</v>
      </c>
      <c r="CK195" s="194" t="e">
        <f>IF(CK$142="分類不明", 計算_基本取引表!CK56/計算_基本取引表!CK$133, 計算_投入係数表!CK56)</f>
        <v>#DIV/0!</v>
      </c>
      <c r="CL195" s="194" t="e">
        <f>IF(CL$142="分類不明", 計算_基本取引表!CL56/計算_基本取引表!CL$133, 計算_投入係数表!CL56)</f>
        <v>#DIV/0!</v>
      </c>
      <c r="CM195" s="194" t="e">
        <f>IF(CM$142="分類不明", 計算_基本取引表!CM56/計算_基本取引表!CM$133, 計算_投入係数表!CM56)</f>
        <v>#DIV/0!</v>
      </c>
      <c r="CN195" s="194" t="e">
        <f>IF(CN$142="分類不明", 計算_基本取引表!CN56/計算_基本取引表!CN$133, 計算_投入係数表!CN56)</f>
        <v>#DIV/0!</v>
      </c>
      <c r="CO195" s="194" t="e">
        <f>IF(CO$142="分類不明", 計算_基本取引表!CO56/計算_基本取引表!CO$133, 計算_投入係数表!CO56)</f>
        <v>#DIV/0!</v>
      </c>
      <c r="CP195" s="194" t="e">
        <f>IF(CP$142="分類不明", 計算_基本取引表!CP56/計算_基本取引表!CP$133, 計算_投入係数表!CP56)</f>
        <v>#DIV/0!</v>
      </c>
      <c r="CQ195" s="194" t="e">
        <f>IF(CQ$142="分類不明", 計算_基本取引表!CQ56/計算_基本取引表!CQ$133, 計算_投入係数表!CQ56)</f>
        <v>#DIV/0!</v>
      </c>
      <c r="CR195" s="194" t="e">
        <f>IF(CR$142="分類不明", 計算_基本取引表!CR56/計算_基本取引表!CR$133, 計算_投入係数表!CR56)</f>
        <v>#DIV/0!</v>
      </c>
      <c r="CS195" s="194" t="e">
        <f>IF(CS$142="分類不明", 計算_基本取引表!CS56/計算_基本取引表!CS$133, 計算_投入係数表!CS56)</f>
        <v>#DIV/0!</v>
      </c>
      <c r="CT195" s="194" t="e">
        <f>IF(CT$142="分類不明", 計算_基本取引表!CT56/計算_基本取引表!CT$133, 計算_投入係数表!CT56)</f>
        <v>#DIV/0!</v>
      </c>
      <c r="CU195" s="194" t="e">
        <f>IF(CU$142="分類不明", 計算_基本取引表!CU56/計算_基本取引表!CU$133, 計算_投入係数表!CU56)</f>
        <v>#DIV/0!</v>
      </c>
      <c r="CV195" s="194" t="e">
        <f>IF(CV$142="分類不明", 計算_基本取引表!CV56/計算_基本取引表!CV$133, 計算_投入係数表!CV56)</f>
        <v>#DIV/0!</v>
      </c>
      <c r="CW195" s="194" t="e">
        <f>IF(CW$142="分類不明", 計算_基本取引表!CW56/計算_基本取引表!CW$133, 計算_投入係数表!CW56)</f>
        <v>#DIV/0!</v>
      </c>
      <c r="CX195" s="194" t="e">
        <f>IF(CX$142="分類不明", 計算_基本取引表!CX56/計算_基本取引表!CX$133, 計算_投入係数表!CX56)</f>
        <v>#DIV/0!</v>
      </c>
      <c r="CY195" s="194" t="e">
        <f>IF(CY$142="分類不明", 計算_基本取引表!CY56/計算_基本取引表!CY$133, 計算_投入係数表!CY56)</f>
        <v>#DIV/0!</v>
      </c>
      <c r="CZ195" s="194" t="e">
        <f>IF(CZ$142="分類不明", 計算_基本取引表!CZ56/計算_基本取引表!CZ$133, 計算_投入係数表!CZ56)</f>
        <v>#DIV/0!</v>
      </c>
      <c r="DA195" s="194" t="e">
        <f>IF(DA$142="分類不明", 計算_基本取引表!DA56/計算_基本取引表!DA$133, 計算_投入係数表!DA56)</f>
        <v>#DIV/0!</v>
      </c>
      <c r="DB195" s="194" t="e">
        <f>IF(DB$142="分類不明", 計算_基本取引表!DB56/計算_基本取引表!DB$133, 計算_投入係数表!DB56)</f>
        <v>#DIV/0!</v>
      </c>
      <c r="DC195" s="194" t="e">
        <f>IF(DC$142="分類不明", 計算_基本取引表!DC56/計算_基本取引表!DC$133, 計算_投入係数表!DC56)</f>
        <v>#DIV/0!</v>
      </c>
      <c r="DD195" s="194" t="e">
        <f>IF(DD$142="分類不明", 計算_基本取引表!DD56/計算_基本取引表!DD$133, 計算_投入係数表!DD56)</f>
        <v>#DIV/0!</v>
      </c>
      <c r="DE195" s="194" t="e">
        <f>IF(DE$142="分類不明", 計算_基本取引表!DE56/計算_基本取引表!DE$133, 計算_投入係数表!DE56)</f>
        <v>#DIV/0!</v>
      </c>
      <c r="DF195" s="194" t="e">
        <f>IF(DF$142="分類不明", 計算_基本取引表!DF56/計算_基本取引表!DF$133, 計算_投入係数表!DF56)</f>
        <v>#DIV/0!</v>
      </c>
      <c r="DG195" s="194" t="e">
        <f>IF(DG$142="分類不明", 計算_基本取引表!DG56/計算_基本取引表!DG$133, 計算_投入係数表!DG56)</f>
        <v>#DIV/0!</v>
      </c>
      <c r="DH195" s="194" t="e">
        <f>IF(DH$142="分類不明", 計算_基本取引表!DH56/計算_基本取引表!DH$133, 計算_投入係数表!DH56)</f>
        <v>#DIV/0!</v>
      </c>
      <c r="DI195" s="194" t="e">
        <f>IF(DI$142="分類不明", 計算_基本取引表!DI56/計算_基本取引表!DI$133, 計算_投入係数表!DI56)</f>
        <v>#DIV/0!</v>
      </c>
      <c r="DJ195" s="194" t="e">
        <f>IF(DJ$142="分類不明", 計算_基本取引表!DJ56/計算_基本取引表!DJ$133, 計算_投入係数表!DJ56)</f>
        <v>#DIV/0!</v>
      </c>
      <c r="DK195" s="194" t="e">
        <f>IF(DK$142="分類不明", 計算_基本取引表!DK56/計算_基本取引表!DK$133, 計算_投入係数表!DK56)</f>
        <v>#DIV/0!</v>
      </c>
      <c r="DL195" s="194" t="e">
        <f>IF(DL$142="分類不明", 計算_基本取引表!DL56/計算_基本取引表!DL$133, 計算_投入係数表!DL56)</f>
        <v>#DIV/0!</v>
      </c>
      <c r="DM195" s="194" t="e">
        <f>IF(DM$142="分類不明", 計算_基本取引表!DM56/計算_基本取引表!DM$133, 計算_投入係数表!DM56)</f>
        <v>#DIV/0!</v>
      </c>
      <c r="DN195" s="194" t="e">
        <f>IF(DN$142="分類不明", 計算_基本取引表!DN56/計算_基本取引表!DN$133, 計算_投入係数表!DN56)</f>
        <v>#DIV/0!</v>
      </c>
      <c r="DO195" s="194" t="e">
        <f>IF(DO$142="分類不明", 計算_基本取引表!DO56/計算_基本取引表!DO$133, 計算_投入係数表!DO56)</f>
        <v>#DIV/0!</v>
      </c>
      <c r="DP195" s="194" t="e">
        <f>IF(DP$142="分類不明", 計算_基本取引表!DP56/計算_基本取引表!DP$133, 計算_投入係数表!DP56)</f>
        <v>#DIV/0!</v>
      </c>
      <c r="DQ195" s="194" t="e">
        <f>IF(DQ$142="分類不明", 計算_基本取引表!DQ56/計算_基本取引表!DQ$133, 計算_投入係数表!DQ56)</f>
        <v>#DIV/0!</v>
      </c>
      <c r="DR195" s="194" t="e">
        <f>IF(DR$142="分類不明", 計算_基本取引表!DR56/計算_基本取引表!DR$133, 計算_投入係数表!DR56)</f>
        <v>#DIV/0!</v>
      </c>
      <c r="DS195" s="194" t="e">
        <f>IF(DS$142="分類不明", 計算_基本取引表!DS56/計算_基本取引表!DS$133, 計算_投入係数表!DS56)</f>
        <v>#DIV/0!</v>
      </c>
      <c r="DT195" s="23">
        <f ca="1">計算_基本取引表!DT56/計算_基本取引表!DT$133</f>
        <v>0</v>
      </c>
    </row>
    <row r="196" spans="2:124" x14ac:dyDescent="0.25">
      <c r="B196" s="53">
        <v>54</v>
      </c>
      <c r="C196" s="192" t="str">
        <v>-</v>
      </c>
      <c r="D196" s="193">
        <f>IF(D$142="分類不明", 計算_基本取引表!D57/計算_基本取引表!D$133, 計算_投入係数表!D57)</f>
        <v>0</v>
      </c>
      <c r="E196" s="194">
        <f>IF(E$142="分類不明", 計算_基本取引表!E57/計算_基本取引表!E$133, 計算_投入係数表!E57)</f>
        <v>0</v>
      </c>
      <c r="F196" s="194">
        <f>IF(F$142="分類不明", 計算_基本取引表!F57/計算_基本取引表!F$133, 計算_投入係数表!F57)</f>
        <v>0</v>
      </c>
      <c r="G196" s="194">
        <f>IF(G$142="分類不明", 計算_基本取引表!G57/計算_基本取引表!G$133, 計算_投入係数表!G57)</f>
        <v>0</v>
      </c>
      <c r="H196" s="194">
        <f>IF(H$142="分類不明", 計算_基本取引表!H57/計算_基本取引表!H$133, 計算_投入係数表!H57)</f>
        <v>0</v>
      </c>
      <c r="I196" s="194">
        <f>IF(I$142="分類不明", 計算_基本取引表!I57/計算_基本取引表!I$133, 計算_投入係数表!I57)</f>
        <v>0</v>
      </c>
      <c r="J196" s="194">
        <f>IF(J$142="分類不明", 計算_基本取引表!J57/計算_基本取引表!J$133, 計算_投入係数表!J57)</f>
        <v>0</v>
      </c>
      <c r="K196" s="194">
        <f>IF(K$142="分類不明", 計算_基本取引表!K57/計算_基本取引表!K$133, 計算_投入係数表!K57)</f>
        <v>0</v>
      </c>
      <c r="L196" s="194">
        <f>IF(L$142="分類不明", 計算_基本取引表!L57/計算_基本取引表!L$133, 計算_投入係数表!L57)</f>
        <v>0</v>
      </c>
      <c r="M196" s="194">
        <f>IF(M$142="分類不明", 計算_基本取引表!M57/計算_基本取引表!M$133, 計算_投入係数表!M57)</f>
        <v>0</v>
      </c>
      <c r="N196" s="194">
        <f>IF(N$142="分類不明", 計算_基本取引表!N57/計算_基本取引表!N$133, 計算_投入係数表!N57)</f>
        <v>0</v>
      </c>
      <c r="O196" s="194">
        <f>IF(O$142="分類不明", 計算_基本取引表!O57/計算_基本取引表!O$133, 計算_投入係数表!O57)</f>
        <v>0</v>
      </c>
      <c r="P196" s="194" t="e">
        <f ca="1">IF(P$142="分類不明", 計算_基本取引表!P57/計算_基本取引表!P$133, 計算_投入係数表!P57)</f>
        <v>#DIV/0!</v>
      </c>
      <c r="Q196" s="194" t="e">
        <f>IF(Q$142="分類不明", 計算_基本取引表!Q57/計算_基本取引表!Q$133, 計算_投入係数表!Q57)</f>
        <v>#DIV/0!</v>
      </c>
      <c r="R196" s="194" t="e">
        <f>IF(R$142="分類不明", 計算_基本取引表!R57/計算_基本取引表!R$133, 計算_投入係数表!R57)</f>
        <v>#DIV/0!</v>
      </c>
      <c r="S196" s="194" t="e">
        <f>IF(S$142="分類不明", 計算_基本取引表!S57/計算_基本取引表!S$133, 計算_投入係数表!S57)</f>
        <v>#DIV/0!</v>
      </c>
      <c r="T196" s="194" t="e">
        <f>IF(T$142="分類不明", 計算_基本取引表!T57/計算_基本取引表!T$133, 計算_投入係数表!T57)</f>
        <v>#DIV/0!</v>
      </c>
      <c r="U196" s="194" t="e">
        <f>IF(U$142="分類不明", 計算_基本取引表!U57/計算_基本取引表!U$133, 計算_投入係数表!U57)</f>
        <v>#DIV/0!</v>
      </c>
      <c r="V196" s="194" t="e">
        <f>IF(V$142="分類不明", 計算_基本取引表!V57/計算_基本取引表!V$133, 計算_投入係数表!V57)</f>
        <v>#DIV/0!</v>
      </c>
      <c r="W196" s="194" t="e">
        <f>IF(W$142="分類不明", 計算_基本取引表!W57/計算_基本取引表!W$133, 計算_投入係数表!W57)</f>
        <v>#DIV/0!</v>
      </c>
      <c r="X196" s="194" t="e">
        <f>IF(X$142="分類不明", 計算_基本取引表!X57/計算_基本取引表!X$133, 計算_投入係数表!X57)</f>
        <v>#DIV/0!</v>
      </c>
      <c r="Y196" s="194" t="e">
        <f>IF(Y$142="分類不明", 計算_基本取引表!Y57/計算_基本取引表!Y$133, 計算_投入係数表!Y57)</f>
        <v>#DIV/0!</v>
      </c>
      <c r="Z196" s="194" t="e">
        <f>IF(Z$142="分類不明", 計算_基本取引表!Z57/計算_基本取引表!Z$133, 計算_投入係数表!Z57)</f>
        <v>#DIV/0!</v>
      </c>
      <c r="AA196" s="194" t="e">
        <f>IF(AA$142="分類不明", 計算_基本取引表!AA57/計算_基本取引表!AA$133, 計算_投入係数表!AA57)</f>
        <v>#DIV/0!</v>
      </c>
      <c r="AB196" s="194" t="e">
        <f>IF(AB$142="分類不明", 計算_基本取引表!AB57/計算_基本取引表!AB$133, 計算_投入係数表!AB57)</f>
        <v>#DIV/0!</v>
      </c>
      <c r="AC196" s="194" t="e">
        <f>IF(AC$142="分類不明", 計算_基本取引表!AC57/計算_基本取引表!AC$133, 計算_投入係数表!AC57)</f>
        <v>#DIV/0!</v>
      </c>
      <c r="AD196" s="194" t="e">
        <f>IF(AD$142="分類不明", 計算_基本取引表!AD57/計算_基本取引表!AD$133, 計算_投入係数表!AD57)</f>
        <v>#DIV/0!</v>
      </c>
      <c r="AE196" s="194" t="e">
        <f>IF(AE$142="分類不明", 計算_基本取引表!AE57/計算_基本取引表!AE$133, 計算_投入係数表!AE57)</f>
        <v>#DIV/0!</v>
      </c>
      <c r="AF196" s="194" t="e">
        <f>IF(AF$142="分類不明", 計算_基本取引表!AF57/計算_基本取引表!AF$133, 計算_投入係数表!AF57)</f>
        <v>#DIV/0!</v>
      </c>
      <c r="AG196" s="194" t="e">
        <f>IF(AG$142="分類不明", 計算_基本取引表!AG57/計算_基本取引表!AG$133, 計算_投入係数表!AG57)</f>
        <v>#DIV/0!</v>
      </c>
      <c r="AH196" s="194" t="e">
        <f>IF(AH$142="分類不明", 計算_基本取引表!AH57/計算_基本取引表!AH$133, 計算_投入係数表!AH57)</f>
        <v>#DIV/0!</v>
      </c>
      <c r="AI196" s="194" t="e">
        <f>IF(AI$142="分類不明", 計算_基本取引表!AI57/計算_基本取引表!AI$133, 計算_投入係数表!AI57)</f>
        <v>#DIV/0!</v>
      </c>
      <c r="AJ196" s="194" t="e">
        <f>IF(AJ$142="分類不明", 計算_基本取引表!AJ57/計算_基本取引表!AJ$133, 計算_投入係数表!AJ57)</f>
        <v>#DIV/0!</v>
      </c>
      <c r="AK196" s="194" t="e">
        <f>IF(AK$142="分類不明", 計算_基本取引表!AK57/計算_基本取引表!AK$133, 計算_投入係数表!AK57)</f>
        <v>#DIV/0!</v>
      </c>
      <c r="AL196" s="194" t="e">
        <f>IF(AL$142="分類不明", 計算_基本取引表!AL57/計算_基本取引表!AL$133, 計算_投入係数表!AL57)</f>
        <v>#DIV/0!</v>
      </c>
      <c r="AM196" s="194" t="e">
        <f>IF(AM$142="分類不明", 計算_基本取引表!AM57/計算_基本取引表!AM$133, 計算_投入係数表!AM57)</f>
        <v>#DIV/0!</v>
      </c>
      <c r="AN196" s="194" t="e">
        <f>IF(AN$142="分類不明", 計算_基本取引表!AN57/計算_基本取引表!AN$133, 計算_投入係数表!AN57)</f>
        <v>#DIV/0!</v>
      </c>
      <c r="AO196" s="194" t="e">
        <f>IF(AO$142="分類不明", 計算_基本取引表!AO57/計算_基本取引表!AO$133, 計算_投入係数表!AO57)</f>
        <v>#DIV/0!</v>
      </c>
      <c r="AP196" s="194" t="e">
        <f>IF(AP$142="分類不明", 計算_基本取引表!AP57/計算_基本取引表!AP$133, 計算_投入係数表!AP57)</f>
        <v>#DIV/0!</v>
      </c>
      <c r="AQ196" s="194" t="e">
        <f>IF(AQ$142="分類不明", 計算_基本取引表!AQ57/計算_基本取引表!AQ$133, 計算_投入係数表!AQ57)</f>
        <v>#DIV/0!</v>
      </c>
      <c r="AR196" s="194" t="e">
        <f>IF(AR$142="分類不明", 計算_基本取引表!AR57/計算_基本取引表!AR$133, 計算_投入係数表!AR57)</f>
        <v>#DIV/0!</v>
      </c>
      <c r="AS196" s="194" t="e">
        <f>IF(AS$142="分類不明", 計算_基本取引表!AS57/計算_基本取引表!AS$133, 計算_投入係数表!AS57)</f>
        <v>#DIV/0!</v>
      </c>
      <c r="AT196" s="194" t="e">
        <f>IF(AT$142="分類不明", 計算_基本取引表!AT57/計算_基本取引表!AT$133, 計算_投入係数表!AT57)</f>
        <v>#DIV/0!</v>
      </c>
      <c r="AU196" s="194" t="e">
        <f>IF(AU$142="分類不明", 計算_基本取引表!AU57/計算_基本取引表!AU$133, 計算_投入係数表!AU57)</f>
        <v>#DIV/0!</v>
      </c>
      <c r="AV196" s="194" t="e">
        <f>IF(AV$142="分類不明", 計算_基本取引表!AV57/計算_基本取引表!AV$133, 計算_投入係数表!AV57)</f>
        <v>#DIV/0!</v>
      </c>
      <c r="AW196" s="194" t="e">
        <f>IF(AW$142="分類不明", 計算_基本取引表!AW57/計算_基本取引表!AW$133, 計算_投入係数表!AW57)</f>
        <v>#DIV/0!</v>
      </c>
      <c r="AX196" s="194" t="e">
        <f>IF(AX$142="分類不明", 計算_基本取引表!AX57/計算_基本取引表!AX$133, 計算_投入係数表!AX57)</f>
        <v>#DIV/0!</v>
      </c>
      <c r="AY196" s="194" t="e">
        <f>IF(AY$142="分類不明", 計算_基本取引表!AY57/計算_基本取引表!AY$133, 計算_投入係数表!AY57)</f>
        <v>#DIV/0!</v>
      </c>
      <c r="AZ196" s="194" t="e">
        <f>IF(AZ$142="分類不明", 計算_基本取引表!AZ57/計算_基本取引表!AZ$133, 計算_投入係数表!AZ57)</f>
        <v>#DIV/0!</v>
      </c>
      <c r="BA196" s="194" t="e">
        <f>IF(BA$142="分類不明", 計算_基本取引表!BA57/計算_基本取引表!BA$133, 計算_投入係数表!BA57)</f>
        <v>#DIV/0!</v>
      </c>
      <c r="BB196" s="194" t="e">
        <f>IF(BB$142="分類不明", 計算_基本取引表!BB57/計算_基本取引表!BB$133, 計算_投入係数表!BB57)</f>
        <v>#DIV/0!</v>
      </c>
      <c r="BC196" s="194" t="e">
        <f>IF(BC$142="分類不明", 計算_基本取引表!BC57/計算_基本取引表!BC$133, 計算_投入係数表!BC57)</f>
        <v>#DIV/0!</v>
      </c>
      <c r="BD196" s="194" t="e">
        <f>IF(BD$142="分類不明", 計算_基本取引表!BD57/計算_基本取引表!BD$133, 計算_投入係数表!BD57)</f>
        <v>#DIV/0!</v>
      </c>
      <c r="BE196" s="194" t="e">
        <f>IF(BE$142="分類不明", 計算_基本取引表!BE57/計算_基本取引表!BE$133, 計算_投入係数表!BE57)</f>
        <v>#DIV/0!</v>
      </c>
      <c r="BF196" s="194" t="e">
        <f>IF(BF$142="分類不明", 計算_基本取引表!BF57/計算_基本取引表!BF$133, 計算_投入係数表!BF57)</f>
        <v>#DIV/0!</v>
      </c>
      <c r="BG196" s="194" t="e">
        <f>IF(BG$142="分類不明", 計算_基本取引表!BG57/計算_基本取引表!BG$133, 計算_投入係数表!BG57)</f>
        <v>#DIV/0!</v>
      </c>
      <c r="BH196" s="194" t="e">
        <f>IF(BH$142="分類不明", 計算_基本取引表!BH57/計算_基本取引表!BH$133, 計算_投入係数表!BH57)</f>
        <v>#DIV/0!</v>
      </c>
      <c r="BI196" s="194" t="e">
        <f>IF(BI$142="分類不明", 計算_基本取引表!BI57/計算_基本取引表!BI$133, 計算_投入係数表!BI57)</f>
        <v>#DIV/0!</v>
      </c>
      <c r="BJ196" s="194" t="e">
        <f>IF(BJ$142="分類不明", 計算_基本取引表!BJ57/計算_基本取引表!BJ$133, 計算_投入係数表!BJ57)</f>
        <v>#DIV/0!</v>
      </c>
      <c r="BK196" s="194" t="e">
        <f>IF(BK$142="分類不明", 計算_基本取引表!BK57/計算_基本取引表!BK$133, 計算_投入係数表!BK57)</f>
        <v>#DIV/0!</v>
      </c>
      <c r="BL196" s="194" t="e">
        <f>IF(BL$142="分類不明", 計算_基本取引表!BL57/計算_基本取引表!BL$133, 計算_投入係数表!BL57)</f>
        <v>#DIV/0!</v>
      </c>
      <c r="BM196" s="194" t="e">
        <f>IF(BM$142="分類不明", 計算_基本取引表!BM57/計算_基本取引表!BM$133, 計算_投入係数表!BM57)</f>
        <v>#DIV/0!</v>
      </c>
      <c r="BN196" s="194" t="e">
        <f>IF(BN$142="分類不明", 計算_基本取引表!BN57/計算_基本取引表!BN$133, 計算_投入係数表!BN57)</f>
        <v>#DIV/0!</v>
      </c>
      <c r="BO196" s="194" t="e">
        <f>IF(BO$142="分類不明", 計算_基本取引表!BO57/計算_基本取引表!BO$133, 計算_投入係数表!BO57)</f>
        <v>#DIV/0!</v>
      </c>
      <c r="BP196" s="194" t="e">
        <f>IF(BP$142="分類不明", 計算_基本取引表!BP57/計算_基本取引表!BP$133, 計算_投入係数表!BP57)</f>
        <v>#DIV/0!</v>
      </c>
      <c r="BQ196" s="194" t="e">
        <f>IF(BQ$142="分類不明", 計算_基本取引表!BQ57/計算_基本取引表!BQ$133, 計算_投入係数表!BQ57)</f>
        <v>#DIV/0!</v>
      </c>
      <c r="BR196" s="194" t="e">
        <f>IF(BR$142="分類不明", 計算_基本取引表!BR57/計算_基本取引表!BR$133, 計算_投入係数表!BR57)</f>
        <v>#DIV/0!</v>
      </c>
      <c r="BS196" s="194" t="e">
        <f>IF(BS$142="分類不明", 計算_基本取引表!BS57/計算_基本取引表!BS$133, 計算_投入係数表!BS57)</f>
        <v>#DIV/0!</v>
      </c>
      <c r="BT196" s="194" t="e">
        <f>IF(BT$142="分類不明", 計算_基本取引表!BT57/計算_基本取引表!BT$133, 計算_投入係数表!BT57)</f>
        <v>#DIV/0!</v>
      </c>
      <c r="BU196" s="194" t="e">
        <f>IF(BU$142="分類不明", 計算_基本取引表!BU57/計算_基本取引表!BU$133, 計算_投入係数表!BU57)</f>
        <v>#DIV/0!</v>
      </c>
      <c r="BV196" s="194" t="e">
        <f>IF(BV$142="分類不明", 計算_基本取引表!BV57/計算_基本取引表!BV$133, 計算_投入係数表!BV57)</f>
        <v>#DIV/0!</v>
      </c>
      <c r="BW196" s="194" t="e">
        <f>IF(BW$142="分類不明", 計算_基本取引表!BW57/計算_基本取引表!BW$133, 計算_投入係数表!BW57)</f>
        <v>#DIV/0!</v>
      </c>
      <c r="BX196" s="194" t="e">
        <f>IF(BX$142="分類不明", 計算_基本取引表!BX57/計算_基本取引表!BX$133, 計算_投入係数表!BX57)</f>
        <v>#DIV/0!</v>
      </c>
      <c r="BY196" s="194" t="e">
        <f>IF(BY$142="分類不明", 計算_基本取引表!BY57/計算_基本取引表!BY$133, 計算_投入係数表!BY57)</f>
        <v>#DIV/0!</v>
      </c>
      <c r="BZ196" s="194" t="e">
        <f>IF(BZ$142="分類不明", 計算_基本取引表!BZ57/計算_基本取引表!BZ$133, 計算_投入係数表!BZ57)</f>
        <v>#DIV/0!</v>
      </c>
      <c r="CA196" s="194" t="e">
        <f>IF(CA$142="分類不明", 計算_基本取引表!CA57/計算_基本取引表!CA$133, 計算_投入係数表!CA57)</f>
        <v>#DIV/0!</v>
      </c>
      <c r="CB196" s="194" t="e">
        <f>IF(CB$142="分類不明", 計算_基本取引表!CB57/計算_基本取引表!CB$133, 計算_投入係数表!CB57)</f>
        <v>#DIV/0!</v>
      </c>
      <c r="CC196" s="194" t="e">
        <f>IF(CC$142="分類不明", 計算_基本取引表!CC57/計算_基本取引表!CC$133, 計算_投入係数表!CC57)</f>
        <v>#DIV/0!</v>
      </c>
      <c r="CD196" s="194" t="e">
        <f>IF(CD$142="分類不明", 計算_基本取引表!CD57/計算_基本取引表!CD$133, 計算_投入係数表!CD57)</f>
        <v>#DIV/0!</v>
      </c>
      <c r="CE196" s="194" t="e">
        <f>IF(CE$142="分類不明", 計算_基本取引表!CE57/計算_基本取引表!CE$133, 計算_投入係数表!CE57)</f>
        <v>#DIV/0!</v>
      </c>
      <c r="CF196" s="194" t="e">
        <f>IF(CF$142="分類不明", 計算_基本取引表!CF57/計算_基本取引表!CF$133, 計算_投入係数表!CF57)</f>
        <v>#DIV/0!</v>
      </c>
      <c r="CG196" s="194" t="e">
        <f>IF(CG$142="分類不明", 計算_基本取引表!CG57/計算_基本取引表!CG$133, 計算_投入係数表!CG57)</f>
        <v>#DIV/0!</v>
      </c>
      <c r="CH196" s="194" t="e">
        <f>IF(CH$142="分類不明", 計算_基本取引表!CH57/計算_基本取引表!CH$133, 計算_投入係数表!CH57)</f>
        <v>#DIV/0!</v>
      </c>
      <c r="CI196" s="194" t="e">
        <f>IF(CI$142="分類不明", 計算_基本取引表!CI57/計算_基本取引表!CI$133, 計算_投入係数表!CI57)</f>
        <v>#DIV/0!</v>
      </c>
      <c r="CJ196" s="194" t="e">
        <f>IF(CJ$142="分類不明", 計算_基本取引表!CJ57/計算_基本取引表!CJ$133, 計算_投入係数表!CJ57)</f>
        <v>#DIV/0!</v>
      </c>
      <c r="CK196" s="194" t="e">
        <f>IF(CK$142="分類不明", 計算_基本取引表!CK57/計算_基本取引表!CK$133, 計算_投入係数表!CK57)</f>
        <v>#DIV/0!</v>
      </c>
      <c r="CL196" s="194" t="e">
        <f>IF(CL$142="分類不明", 計算_基本取引表!CL57/計算_基本取引表!CL$133, 計算_投入係数表!CL57)</f>
        <v>#DIV/0!</v>
      </c>
      <c r="CM196" s="194" t="e">
        <f>IF(CM$142="分類不明", 計算_基本取引表!CM57/計算_基本取引表!CM$133, 計算_投入係数表!CM57)</f>
        <v>#DIV/0!</v>
      </c>
      <c r="CN196" s="194" t="e">
        <f>IF(CN$142="分類不明", 計算_基本取引表!CN57/計算_基本取引表!CN$133, 計算_投入係数表!CN57)</f>
        <v>#DIV/0!</v>
      </c>
      <c r="CO196" s="194" t="e">
        <f>IF(CO$142="分類不明", 計算_基本取引表!CO57/計算_基本取引表!CO$133, 計算_投入係数表!CO57)</f>
        <v>#DIV/0!</v>
      </c>
      <c r="CP196" s="194" t="e">
        <f>IF(CP$142="分類不明", 計算_基本取引表!CP57/計算_基本取引表!CP$133, 計算_投入係数表!CP57)</f>
        <v>#DIV/0!</v>
      </c>
      <c r="CQ196" s="194" t="e">
        <f>IF(CQ$142="分類不明", 計算_基本取引表!CQ57/計算_基本取引表!CQ$133, 計算_投入係数表!CQ57)</f>
        <v>#DIV/0!</v>
      </c>
      <c r="CR196" s="194" t="e">
        <f>IF(CR$142="分類不明", 計算_基本取引表!CR57/計算_基本取引表!CR$133, 計算_投入係数表!CR57)</f>
        <v>#DIV/0!</v>
      </c>
      <c r="CS196" s="194" t="e">
        <f>IF(CS$142="分類不明", 計算_基本取引表!CS57/計算_基本取引表!CS$133, 計算_投入係数表!CS57)</f>
        <v>#DIV/0!</v>
      </c>
      <c r="CT196" s="194" t="e">
        <f>IF(CT$142="分類不明", 計算_基本取引表!CT57/計算_基本取引表!CT$133, 計算_投入係数表!CT57)</f>
        <v>#DIV/0!</v>
      </c>
      <c r="CU196" s="194" t="e">
        <f>IF(CU$142="分類不明", 計算_基本取引表!CU57/計算_基本取引表!CU$133, 計算_投入係数表!CU57)</f>
        <v>#DIV/0!</v>
      </c>
      <c r="CV196" s="194" t="e">
        <f>IF(CV$142="分類不明", 計算_基本取引表!CV57/計算_基本取引表!CV$133, 計算_投入係数表!CV57)</f>
        <v>#DIV/0!</v>
      </c>
      <c r="CW196" s="194" t="e">
        <f>IF(CW$142="分類不明", 計算_基本取引表!CW57/計算_基本取引表!CW$133, 計算_投入係数表!CW57)</f>
        <v>#DIV/0!</v>
      </c>
      <c r="CX196" s="194" t="e">
        <f>IF(CX$142="分類不明", 計算_基本取引表!CX57/計算_基本取引表!CX$133, 計算_投入係数表!CX57)</f>
        <v>#DIV/0!</v>
      </c>
      <c r="CY196" s="194" t="e">
        <f>IF(CY$142="分類不明", 計算_基本取引表!CY57/計算_基本取引表!CY$133, 計算_投入係数表!CY57)</f>
        <v>#DIV/0!</v>
      </c>
      <c r="CZ196" s="194" t="e">
        <f>IF(CZ$142="分類不明", 計算_基本取引表!CZ57/計算_基本取引表!CZ$133, 計算_投入係数表!CZ57)</f>
        <v>#DIV/0!</v>
      </c>
      <c r="DA196" s="194" t="e">
        <f>IF(DA$142="分類不明", 計算_基本取引表!DA57/計算_基本取引表!DA$133, 計算_投入係数表!DA57)</f>
        <v>#DIV/0!</v>
      </c>
      <c r="DB196" s="194" t="e">
        <f>IF(DB$142="分類不明", 計算_基本取引表!DB57/計算_基本取引表!DB$133, 計算_投入係数表!DB57)</f>
        <v>#DIV/0!</v>
      </c>
      <c r="DC196" s="194" t="e">
        <f>IF(DC$142="分類不明", 計算_基本取引表!DC57/計算_基本取引表!DC$133, 計算_投入係数表!DC57)</f>
        <v>#DIV/0!</v>
      </c>
      <c r="DD196" s="194" t="e">
        <f>IF(DD$142="分類不明", 計算_基本取引表!DD57/計算_基本取引表!DD$133, 計算_投入係数表!DD57)</f>
        <v>#DIV/0!</v>
      </c>
      <c r="DE196" s="194" t="e">
        <f>IF(DE$142="分類不明", 計算_基本取引表!DE57/計算_基本取引表!DE$133, 計算_投入係数表!DE57)</f>
        <v>#DIV/0!</v>
      </c>
      <c r="DF196" s="194" t="e">
        <f>IF(DF$142="分類不明", 計算_基本取引表!DF57/計算_基本取引表!DF$133, 計算_投入係数表!DF57)</f>
        <v>#DIV/0!</v>
      </c>
      <c r="DG196" s="194" t="e">
        <f>IF(DG$142="分類不明", 計算_基本取引表!DG57/計算_基本取引表!DG$133, 計算_投入係数表!DG57)</f>
        <v>#DIV/0!</v>
      </c>
      <c r="DH196" s="194" t="e">
        <f>IF(DH$142="分類不明", 計算_基本取引表!DH57/計算_基本取引表!DH$133, 計算_投入係数表!DH57)</f>
        <v>#DIV/0!</v>
      </c>
      <c r="DI196" s="194" t="e">
        <f>IF(DI$142="分類不明", 計算_基本取引表!DI57/計算_基本取引表!DI$133, 計算_投入係数表!DI57)</f>
        <v>#DIV/0!</v>
      </c>
      <c r="DJ196" s="194" t="e">
        <f>IF(DJ$142="分類不明", 計算_基本取引表!DJ57/計算_基本取引表!DJ$133, 計算_投入係数表!DJ57)</f>
        <v>#DIV/0!</v>
      </c>
      <c r="DK196" s="194" t="e">
        <f>IF(DK$142="分類不明", 計算_基本取引表!DK57/計算_基本取引表!DK$133, 計算_投入係数表!DK57)</f>
        <v>#DIV/0!</v>
      </c>
      <c r="DL196" s="194" t="e">
        <f>IF(DL$142="分類不明", 計算_基本取引表!DL57/計算_基本取引表!DL$133, 計算_投入係数表!DL57)</f>
        <v>#DIV/0!</v>
      </c>
      <c r="DM196" s="194" t="e">
        <f>IF(DM$142="分類不明", 計算_基本取引表!DM57/計算_基本取引表!DM$133, 計算_投入係数表!DM57)</f>
        <v>#DIV/0!</v>
      </c>
      <c r="DN196" s="194" t="e">
        <f>IF(DN$142="分類不明", 計算_基本取引表!DN57/計算_基本取引表!DN$133, 計算_投入係数表!DN57)</f>
        <v>#DIV/0!</v>
      </c>
      <c r="DO196" s="194" t="e">
        <f>IF(DO$142="分類不明", 計算_基本取引表!DO57/計算_基本取引表!DO$133, 計算_投入係数表!DO57)</f>
        <v>#DIV/0!</v>
      </c>
      <c r="DP196" s="194" t="e">
        <f>IF(DP$142="分類不明", 計算_基本取引表!DP57/計算_基本取引表!DP$133, 計算_投入係数表!DP57)</f>
        <v>#DIV/0!</v>
      </c>
      <c r="DQ196" s="194" t="e">
        <f>IF(DQ$142="分類不明", 計算_基本取引表!DQ57/計算_基本取引表!DQ$133, 計算_投入係数表!DQ57)</f>
        <v>#DIV/0!</v>
      </c>
      <c r="DR196" s="194" t="e">
        <f>IF(DR$142="分類不明", 計算_基本取引表!DR57/計算_基本取引表!DR$133, 計算_投入係数表!DR57)</f>
        <v>#DIV/0!</v>
      </c>
      <c r="DS196" s="194" t="e">
        <f>IF(DS$142="分類不明", 計算_基本取引表!DS57/計算_基本取引表!DS$133, 計算_投入係数表!DS57)</f>
        <v>#DIV/0!</v>
      </c>
      <c r="DT196" s="23">
        <f ca="1">計算_基本取引表!DT57/計算_基本取引表!DT$133</f>
        <v>0</v>
      </c>
    </row>
    <row r="197" spans="2:124" x14ac:dyDescent="0.25">
      <c r="B197" s="53">
        <v>55</v>
      </c>
      <c r="C197" s="192" t="str">
        <v>-</v>
      </c>
      <c r="D197" s="193">
        <f>IF(D$142="分類不明", 計算_基本取引表!D58/計算_基本取引表!D$133, 計算_投入係数表!D58)</f>
        <v>0</v>
      </c>
      <c r="E197" s="194">
        <f>IF(E$142="分類不明", 計算_基本取引表!E58/計算_基本取引表!E$133, 計算_投入係数表!E58)</f>
        <v>0</v>
      </c>
      <c r="F197" s="194">
        <f>IF(F$142="分類不明", 計算_基本取引表!F58/計算_基本取引表!F$133, 計算_投入係数表!F58)</f>
        <v>0</v>
      </c>
      <c r="G197" s="194">
        <f>IF(G$142="分類不明", 計算_基本取引表!G58/計算_基本取引表!G$133, 計算_投入係数表!G58)</f>
        <v>0</v>
      </c>
      <c r="H197" s="194">
        <f>IF(H$142="分類不明", 計算_基本取引表!H58/計算_基本取引表!H$133, 計算_投入係数表!H58)</f>
        <v>0</v>
      </c>
      <c r="I197" s="194">
        <f>IF(I$142="分類不明", 計算_基本取引表!I58/計算_基本取引表!I$133, 計算_投入係数表!I58)</f>
        <v>0</v>
      </c>
      <c r="J197" s="194">
        <f>IF(J$142="分類不明", 計算_基本取引表!J58/計算_基本取引表!J$133, 計算_投入係数表!J58)</f>
        <v>0</v>
      </c>
      <c r="K197" s="194">
        <f>IF(K$142="分類不明", 計算_基本取引表!K58/計算_基本取引表!K$133, 計算_投入係数表!K58)</f>
        <v>0</v>
      </c>
      <c r="L197" s="194">
        <f>IF(L$142="分類不明", 計算_基本取引表!L58/計算_基本取引表!L$133, 計算_投入係数表!L58)</f>
        <v>0</v>
      </c>
      <c r="M197" s="194">
        <f>IF(M$142="分類不明", 計算_基本取引表!M58/計算_基本取引表!M$133, 計算_投入係数表!M58)</f>
        <v>0</v>
      </c>
      <c r="N197" s="194">
        <f>IF(N$142="分類不明", 計算_基本取引表!N58/計算_基本取引表!N$133, 計算_投入係数表!N58)</f>
        <v>0</v>
      </c>
      <c r="O197" s="194">
        <f>IF(O$142="分類不明", 計算_基本取引表!O58/計算_基本取引表!O$133, 計算_投入係数表!O58)</f>
        <v>0</v>
      </c>
      <c r="P197" s="194" t="e">
        <f ca="1">IF(P$142="分類不明", 計算_基本取引表!P58/計算_基本取引表!P$133, 計算_投入係数表!P58)</f>
        <v>#DIV/0!</v>
      </c>
      <c r="Q197" s="194" t="e">
        <f>IF(Q$142="分類不明", 計算_基本取引表!Q58/計算_基本取引表!Q$133, 計算_投入係数表!Q58)</f>
        <v>#DIV/0!</v>
      </c>
      <c r="R197" s="194" t="e">
        <f>IF(R$142="分類不明", 計算_基本取引表!R58/計算_基本取引表!R$133, 計算_投入係数表!R58)</f>
        <v>#DIV/0!</v>
      </c>
      <c r="S197" s="194" t="e">
        <f>IF(S$142="分類不明", 計算_基本取引表!S58/計算_基本取引表!S$133, 計算_投入係数表!S58)</f>
        <v>#DIV/0!</v>
      </c>
      <c r="T197" s="194" t="e">
        <f>IF(T$142="分類不明", 計算_基本取引表!T58/計算_基本取引表!T$133, 計算_投入係数表!T58)</f>
        <v>#DIV/0!</v>
      </c>
      <c r="U197" s="194" t="e">
        <f>IF(U$142="分類不明", 計算_基本取引表!U58/計算_基本取引表!U$133, 計算_投入係数表!U58)</f>
        <v>#DIV/0!</v>
      </c>
      <c r="V197" s="194" t="e">
        <f>IF(V$142="分類不明", 計算_基本取引表!V58/計算_基本取引表!V$133, 計算_投入係数表!V58)</f>
        <v>#DIV/0!</v>
      </c>
      <c r="W197" s="194" t="e">
        <f>IF(W$142="分類不明", 計算_基本取引表!W58/計算_基本取引表!W$133, 計算_投入係数表!W58)</f>
        <v>#DIV/0!</v>
      </c>
      <c r="X197" s="194" t="e">
        <f>IF(X$142="分類不明", 計算_基本取引表!X58/計算_基本取引表!X$133, 計算_投入係数表!X58)</f>
        <v>#DIV/0!</v>
      </c>
      <c r="Y197" s="194" t="e">
        <f>IF(Y$142="分類不明", 計算_基本取引表!Y58/計算_基本取引表!Y$133, 計算_投入係数表!Y58)</f>
        <v>#DIV/0!</v>
      </c>
      <c r="Z197" s="194" t="e">
        <f>IF(Z$142="分類不明", 計算_基本取引表!Z58/計算_基本取引表!Z$133, 計算_投入係数表!Z58)</f>
        <v>#DIV/0!</v>
      </c>
      <c r="AA197" s="194" t="e">
        <f>IF(AA$142="分類不明", 計算_基本取引表!AA58/計算_基本取引表!AA$133, 計算_投入係数表!AA58)</f>
        <v>#DIV/0!</v>
      </c>
      <c r="AB197" s="194" t="e">
        <f>IF(AB$142="分類不明", 計算_基本取引表!AB58/計算_基本取引表!AB$133, 計算_投入係数表!AB58)</f>
        <v>#DIV/0!</v>
      </c>
      <c r="AC197" s="194" t="e">
        <f>IF(AC$142="分類不明", 計算_基本取引表!AC58/計算_基本取引表!AC$133, 計算_投入係数表!AC58)</f>
        <v>#DIV/0!</v>
      </c>
      <c r="AD197" s="194" t="e">
        <f>IF(AD$142="分類不明", 計算_基本取引表!AD58/計算_基本取引表!AD$133, 計算_投入係数表!AD58)</f>
        <v>#DIV/0!</v>
      </c>
      <c r="AE197" s="194" t="e">
        <f>IF(AE$142="分類不明", 計算_基本取引表!AE58/計算_基本取引表!AE$133, 計算_投入係数表!AE58)</f>
        <v>#DIV/0!</v>
      </c>
      <c r="AF197" s="194" t="e">
        <f>IF(AF$142="分類不明", 計算_基本取引表!AF58/計算_基本取引表!AF$133, 計算_投入係数表!AF58)</f>
        <v>#DIV/0!</v>
      </c>
      <c r="AG197" s="194" t="e">
        <f>IF(AG$142="分類不明", 計算_基本取引表!AG58/計算_基本取引表!AG$133, 計算_投入係数表!AG58)</f>
        <v>#DIV/0!</v>
      </c>
      <c r="AH197" s="194" t="e">
        <f>IF(AH$142="分類不明", 計算_基本取引表!AH58/計算_基本取引表!AH$133, 計算_投入係数表!AH58)</f>
        <v>#DIV/0!</v>
      </c>
      <c r="AI197" s="194" t="e">
        <f>IF(AI$142="分類不明", 計算_基本取引表!AI58/計算_基本取引表!AI$133, 計算_投入係数表!AI58)</f>
        <v>#DIV/0!</v>
      </c>
      <c r="AJ197" s="194" t="e">
        <f>IF(AJ$142="分類不明", 計算_基本取引表!AJ58/計算_基本取引表!AJ$133, 計算_投入係数表!AJ58)</f>
        <v>#DIV/0!</v>
      </c>
      <c r="AK197" s="194" t="e">
        <f>IF(AK$142="分類不明", 計算_基本取引表!AK58/計算_基本取引表!AK$133, 計算_投入係数表!AK58)</f>
        <v>#DIV/0!</v>
      </c>
      <c r="AL197" s="194" t="e">
        <f>IF(AL$142="分類不明", 計算_基本取引表!AL58/計算_基本取引表!AL$133, 計算_投入係数表!AL58)</f>
        <v>#DIV/0!</v>
      </c>
      <c r="AM197" s="194" t="e">
        <f>IF(AM$142="分類不明", 計算_基本取引表!AM58/計算_基本取引表!AM$133, 計算_投入係数表!AM58)</f>
        <v>#DIV/0!</v>
      </c>
      <c r="AN197" s="194" t="e">
        <f>IF(AN$142="分類不明", 計算_基本取引表!AN58/計算_基本取引表!AN$133, 計算_投入係数表!AN58)</f>
        <v>#DIV/0!</v>
      </c>
      <c r="AO197" s="194" t="e">
        <f>IF(AO$142="分類不明", 計算_基本取引表!AO58/計算_基本取引表!AO$133, 計算_投入係数表!AO58)</f>
        <v>#DIV/0!</v>
      </c>
      <c r="AP197" s="194" t="e">
        <f>IF(AP$142="分類不明", 計算_基本取引表!AP58/計算_基本取引表!AP$133, 計算_投入係数表!AP58)</f>
        <v>#DIV/0!</v>
      </c>
      <c r="AQ197" s="194" t="e">
        <f>IF(AQ$142="分類不明", 計算_基本取引表!AQ58/計算_基本取引表!AQ$133, 計算_投入係数表!AQ58)</f>
        <v>#DIV/0!</v>
      </c>
      <c r="AR197" s="194" t="e">
        <f>IF(AR$142="分類不明", 計算_基本取引表!AR58/計算_基本取引表!AR$133, 計算_投入係数表!AR58)</f>
        <v>#DIV/0!</v>
      </c>
      <c r="AS197" s="194" t="e">
        <f>IF(AS$142="分類不明", 計算_基本取引表!AS58/計算_基本取引表!AS$133, 計算_投入係数表!AS58)</f>
        <v>#DIV/0!</v>
      </c>
      <c r="AT197" s="194" t="e">
        <f>IF(AT$142="分類不明", 計算_基本取引表!AT58/計算_基本取引表!AT$133, 計算_投入係数表!AT58)</f>
        <v>#DIV/0!</v>
      </c>
      <c r="AU197" s="194" t="e">
        <f>IF(AU$142="分類不明", 計算_基本取引表!AU58/計算_基本取引表!AU$133, 計算_投入係数表!AU58)</f>
        <v>#DIV/0!</v>
      </c>
      <c r="AV197" s="194" t="e">
        <f>IF(AV$142="分類不明", 計算_基本取引表!AV58/計算_基本取引表!AV$133, 計算_投入係数表!AV58)</f>
        <v>#DIV/0!</v>
      </c>
      <c r="AW197" s="194" t="e">
        <f>IF(AW$142="分類不明", 計算_基本取引表!AW58/計算_基本取引表!AW$133, 計算_投入係数表!AW58)</f>
        <v>#DIV/0!</v>
      </c>
      <c r="AX197" s="194" t="e">
        <f>IF(AX$142="分類不明", 計算_基本取引表!AX58/計算_基本取引表!AX$133, 計算_投入係数表!AX58)</f>
        <v>#DIV/0!</v>
      </c>
      <c r="AY197" s="194" t="e">
        <f>IF(AY$142="分類不明", 計算_基本取引表!AY58/計算_基本取引表!AY$133, 計算_投入係数表!AY58)</f>
        <v>#DIV/0!</v>
      </c>
      <c r="AZ197" s="194" t="e">
        <f>IF(AZ$142="分類不明", 計算_基本取引表!AZ58/計算_基本取引表!AZ$133, 計算_投入係数表!AZ58)</f>
        <v>#DIV/0!</v>
      </c>
      <c r="BA197" s="194" t="e">
        <f>IF(BA$142="分類不明", 計算_基本取引表!BA58/計算_基本取引表!BA$133, 計算_投入係数表!BA58)</f>
        <v>#DIV/0!</v>
      </c>
      <c r="BB197" s="194" t="e">
        <f>IF(BB$142="分類不明", 計算_基本取引表!BB58/計算_基本取引表!BB$133, 計算_投入係数表!BB58)</f>
        <v>#DIV/0!</v>
      </c>
      <c r="BC197" s="194" t="e">
        <f>IF(BC$142="分類不明", 計算_基本取引表!BC58/計算_基本取引表!BC$133, 計算_投入係数表!BC58)</f>
        <v>#DIV/0!</v>
      </c>
      <c r="BD197" s="194" t="e">
        <f>IF(BD$142="分類不明", 計算_基本取引表!BD58/計算_基本取引表!BD$133, 計算_投入係数表!BD58)</f>
        <v>#DIV/0!</v>
      </c>
      <c r="BE197" s="194" t="e">
        <f>IF(BE$142="分類不明", 計算_基本取引表!BE58/計算_基本取引表!BE$133, 計算_投入係数表!BE58)</f>
        <v>#DIV/0!</v>
      </c>
      <c r="BF197" s="194" t="e">
        <f>IF(BF$142="分類不明", 計算_基本取引表!BF58/計算_基本取引表!BF$133, 計算_投入係数表!BF58)</f>
        <v>#DIV/0!</v>
      </c>
      <c r="BG197" s="194" t="e">
        <f>IF(BG$142="分類不明", 計算_基本取引表!BG58/計算_基本取引表!BG$133, 計算_投入係数表!BG58)</f>
        <v>#DIV/0!</v>
      </c>
      <c r="BH197" s="194" t="e">
        <f>IF(BH$142="分類不明", 計算_基本取引表!BH58/計算_基本取引表!BH$133, 計算_投入係数表!BH58)</f>
        <v>#DIV/0!</v>
      </c>
      <c r="BI197" s="194" t="e">
        <f>IF(BI$142="分類不明", 計算_基本取引表!BI58/計算_基本取引表!BI$133, 計算_投入係数表!BI58)</f>
        <v>#DIV/0!</v>
      </c>
      <c r="BJ197" s="194" t="e">
        <f>IF(BJ$142="分類不明", 計算_基本取引表!BJ58/計算_基本取引表!BJ$133, 計算_投入係数表!BJ58)</f>
        <v>#DIV/0!</v>
      </c>
      <c r="BK197" s="194" t="e">
        <f>IF(BK$142="分類不明", 計算_基本取引表!BK58/計算_基本取引表!BK$133, 計算_投入係数表!BK58)</f>
        <v>#DIV/0!</v>
      </c>
      <c r="BL197" s="194" t="e">
        <f>IF(BL$142="分類不明", 計算_基本取引表!BL58/計算_基本取引表!BL$133, 計算_投入係数表!BL58)</f>
        <v>#DIV/0!</v>
      </c>
      <c r="BM197" s="194" t="e">
        <f>IF(BM$142="分類不明", 計算_基本取引表!BM58/計算_基本取引表!BM$133, 計算_投入係数表!BM58)</f>
        <v>#DIV/0!</v>
      </c>
      <c r="BN197" s="194" t="e">
        <f>IF(BN$142="分類不明", 計算_基本取引表!BN58/計算_基本取引表!BN$133, 計算_投入係数表!BN58)</f>
        <v>#DIV/0!</v>
      </c>
      <c r="BO197" s="194" t="e">
        <f>IF(BO$142="分類不明", 計算_基本取引表!BO58/計算_基本取引表!BO$133, 計算_投入係数表!BO58)</f>
        <v>#DIV/0!</v>
      </c>
      <c r="BP197" s="194" t="e">
        <f>IF(BP$142="分類不明", 計算_基本取引表!BP58/計算_基本取引表!BP$133, 計算_投入係数表!BP58)</f>
        <v>#DIV/0!</v>
      </c>
      <c r="BQ197" s="194" t="e">
        <f>IF(BQ$142="分類不明", 計算_基本取引表!BQ58/計算_基本取引表!BQ$133, 計算_投入係数表!BQ58)</f>
        <v>#DIV/0!</v>
      </c>
      <c r="BR197" s="194" t="e">
        <f>IF(BR$142="分類不明", 計算_基本取引表!BR58/計算_基本取引表!BR$133, 計算_投入係数表!BR58)</f>
        <v>#DIV/0!</v>
      </c>
      <c r="BS197" s="194" t="e">
        <f>IF(BS$142="分類不明", 計算_基本取引表!BS58/計算_基本取引表!BS$133, 計算_投入係数表!BS58)</f>
        <v>#DIV/0!</v>
      </c>
      <c r="BT197" s="194" t="e">
        <f>IF(BT$142="分類不明", 計算_基本取引表!BT58/計算_基本取引表!BT$133, 計算_投入係数表!BT58)</f>
        <v>#DIV/0!</v>
      </c>
      <c r="BU197" s="194" t="e">
        <f>IF(BU$142="分類不明", 計算_基本取引表!BU58/計算_基本取引表!BU$133, 計算_投入係数表!BU58)</f>
        <v>#DIV/0!</v>
      </c>
      <c r="BV197" s="194" t="e">
        <f>IF(BV$142="分類不明", 計算_基本取引表!BV58/計算_基本取引表!BV$133, 計算_投入係数表!BV58)</f>
        <v>#DIV/0!</v>
      </c>
      <c r="BW197" s="194" t="e">
        <f>IF(BW$142="分類不明", 計算_基本取引表!BW58/計算_基本取引表!BW$133, 計算_投入係数表!BW58)</f>
        <v>#DIV/0!</v>
      </c>
      <c r="BX197" s="194" t="e">
        <f>IF(BX$142="分類不明", 計算_基本取引表!BX58/計算_基本取引表!BX$133, 計算_投入係数表!BX58)</f>
        <v>#DIV/0!</v>
      </c>
      <c r="BY197" s="194" t="e">
        <f>IF(BY$142="分類不明", 計算_基本取引表!BY58/計算_基本取引表!BY$133, 計算_投入係数表!BY58)</f>
        <v>#DIV/0!</v>
      </c>
      <c r="BZ197" s="194" t="e">
        <f>IF(BZ$142="分類不明", 計算_基本取引表!BZ58/計算_基本取引表!BZ$133, 計算_投入係数表!BZ58)</f>
        <v>#DIV/0!</v>
      </c>
      <c r="CA197" s="194" t="e">
        <f>IF(CA$142="分類不明", 計算_基本取引表!CA58/計算_基本取引表!CA$133, 計算_投入係数表!CA58)</f>
        <v>#DIV/0!</v>
      </c>
      <c r="CB197" s="194" t="e">
        <f>IF(CB$142="分類不明", 計算_基本取引表!CB58/計算_基本取引表!CB$133, 計算_投入係数表!CB58)</f>
        <v>#DIV/0!</v>
      </c>
      <c r="CC197" s="194" t="e">
        <f>IF(CC$142="分類不明", 計算_基本取引表!CC58/計算_基本取引表!CC$133, 計算_投入係数表!CC58)</f>
        <v>#DIV/0!</v>
      </c>
      <c r="CD197" s="194" t="e">
        <f>IF(CD$142="分類不明", 計算_基本取引表!CD58/計算_基本取引表!CD$133, 計算_投入係数表!CD58)</f>
        <v>#DIV/0!</v>
      </c>
      <c r="CE197" s="194" t="e">
        <f>IF(CE$142="分類不明", 計算_基本取引表!CE58/計算_基本取引表!CE$133, 計算_投入係数表!CE58)</f>
        <v>#DIV/0!</v>
      </c>
      <c r="CF197" s="194" t="e">
        <f>IF(CF$142="分類不明", 計算_基本取引表!CF58/計算_基本取引表!CF$133, 計算_投入係数表!CF58)</f>
        <v>#DIV/0!</v>
      </c>
      <c r="CG197" s="194" t="e">
        <f>IF(CG$142="分類不明", 計算_基本取引表!CG58/計算_基本取引表!CG$133, 計算_投入係数表!CG58)</f>
        <v>#DIV/0!</v>
      </c>
      <c r="CH197" s="194" t="e">
        <f>IF(CH$142="分類不明", 計算_基本取引表!CH58/計算_基本取引表!CH$133, 計算_投入係数表!CH58)</f>
        <v>#DIV/0!</v>
      </c>
      <c r="CI197" s="194" t="e">
        <f>IF(CI$142="分類不明", 計算_基本取引表!CI58/計算_基本取引表!CI$133, 計算_投入係数表!CI58)</f>
        <v>#DIV/0!</v>
      </c>
      <c r="CJ197" s="194" t="e">
        <f>IF(CJ$142="分類不明", 計算_基本取引表!CJ58/計算_基本取引表!CJ$133, 計算_投入係数表!CJ58)</f>
        <v>#DIV/0!</v>
      </c>
      <c r="CK197" s="194" t="e">
        <f>IF(CK$142="分類不明", 計算_基本取引表!CK58/計算_基本取引表!CK$133, 計算_投入係数表!CK58)</f>
        <v>#DIV/0!</v>
      </c>
      <c r="CL197" s="194" t="e">
        <f>IF(CL$142="分類不明", 計算_基本取引表!CL58/計算_基本取引表!CL$133, 計算_投入係数表!CL58)</f>
        <v>#DIV/0!</v>
      </c>
      <c r="CM197" s="194" t="e">
        <f>IF(CM$142="分類不明", 計算_基本取引表!CM58/計算_基本取引表!CM$133, 計算_投入係数表!CM58)</f>
        <v>#DIV/0!</v>
      </c>
      <c r="CN197" s="194" t="e">
        <f>IF(CN$142="分類不明", 計算_基本取引表!CN58/計算_基本取引表!CN$133, 計算_投入係数表!CN58)</f>
        <v>#DIV/0!</v>
      </c>
      <c r="CO197" s="194" t="e">
        <f>IF(CO$142="分類不明", 計算_基本取引表!CO58/計算_基本取引表!CO$133, 計算_投入係数表!CO58)</f>
        <v>#DIV/0!</v>
      </c>
      <c r="CP197" s="194" t="e">
        <f>IF(CP$142="分類不明", 計算_基本取引表!CP58/計算_基本取引表!CP$133, 計算_投入係数表!CP58)</f>
        <v>#DIV/0!</v>
      </c>
      <c r="CQ197" s="194" t="e">
        <f>IF(CQ$142="分類不明", 計算_基本取引表!CQ58/計算_基本取引表!CQ$133, 計算_投入係数表!CQ58)</f>
        <v>#DIV/0!</v>
      </c>
      <c r="CR197" s="194" t="e">
        <f>IF(CR$142="分類不明", 計算_基本取引表!CR58/計算_基本取引表!CR$133, 計算_投入係数表!CR58)</f>
        <v>#DIV/0!</v>
      </c>
      <c r="CS197" s="194" t="e">
        <f>IF(CS$142="分類不明", 計算_基本取引表!CS58/計算_基本取引表!CS$133, 計算_投入係数表!CS58)</f>
        <v>#DIV/0!</v>
      </c>
      <c r="CT197" s="194" t="e">
        <f>IF(CT$142="分類不明", 計算_基本取引表!CT58/計算_基本取引表!CT$133, 計算_投入係数表!CT58)</f>
        <v>#DIV/0!</v>
      </c>
      <c r="CU197" s="194" t="e">
        <f>IF(CU$142="分類不明", 計算_基本取引表!CU58/計算_基本取引表!CU$133, 計算_投入係数表!CU58)</f>
        <v>#DIV/0!</v>
      </c>
      <c r="CV197" s="194" t="e">
        <f>IF(CV$142="分類不明", 計算_基本取引表!CV58/計算_基本取引表!CV$133, 計算_投入係数表!CV58)</f>
        <v>#DIV/0!</v>
      </c>
      <c r="CW197" s="194" t="e">
        <f>IF(CW$142="分類不明", 計算_基本取引表!CW58/計算_基本取引表!CW$133, 計算_投入係数表!CW58)</f>
        <v>#DIV/0!</v>
      </c>
      <c r="CX197" s="194" t="e">
        <f>IF(CX$142="分類不明", 計算_基本取引表!CX58/計算_基本取引表!CX$133, 計算_投入係数表!CX58)</f>
        <v>#DIV/0!</v>
      </c>
      <c r="CY197" s="194" t="e">
        <f>IF(CY$142="分類不明", 計算_基本取引表!CY58/計算_基本取引表!CY$133, 計算_投入係数表!CY58)</f>
        <v>#DIV/0!</v>
      </c>
      <c r="CZ197" s="194" t="e">
        <f>IF(CZ$142="分類不明", 計算_基本取引表!CZ58/計算_基本取引表!CZ$133, 計算_投入係数表!CZ58)</f>
        <v>#DIV/0!</v>
      </c>
      <c r="DA197" s="194" t="e">
        <f>IF(DA$142="分類不明", 計算_基本取引表!DA58/計算_基本取引表!DA$133, 計算_投入係数表!DA58)</f>
        <v>#DIV/0!</v>
      </c>
      <c r="DB197" s="194" t="e">
        <f>IF(DB$142="分類不明", 計算_基本取引表!DB58/計算_基本取引表!DB$133, 計算_投入係数表!DB58)</f>
        <v>#DIV/0!</v>
      </c>
      <c r="DC197" s="194" t="e">
        <f>IF(DC$142="分類不明", 計算_基本取引表!DC58/計算_基本取引表!DC$133, 計算_投入係数表!DC58)</f>
        <v>#DIV/0!</v>
      </c>
      <c r="DD197" s="194" t="e">
        <f>IF(DD$142="分類不明", 計算_基本取引表!DD58/計算_基本取引表!DD$133, 計算_投入係数表!DD58)</f>
        <v>#DIV/0!</v>
      </c>
      <c r="DE197" s="194" t="e">
        <f>IF(DE$142="分類不明", 計算_基本取引表!DE58/計算_基本取引表!DE$133, 計算_投入係数表!DE58)</f>
        <v>#DIV/0!</v>
      </c>
      <c r="DF197" s="194" t="e">
        <f>IF(DF$142="分類不明", 計算_基本取引表!DF58/計算_基本取引表!DF$133, 計算_投入係数表!DF58)</f>
        <v>#DIV/0!</v>
      </c>
      <c r="DG197" s="194" t="e">
        <f>IF(DG$142="分類不明", 計算_基本取引表!DG58/計算_基本取引表!DG$133, 計算_投入係数表!DG58)</f>
        <v>#DIV/0!</v>
      </c>
      <c r="DH197" s="194" t="e">
        <f>IF(DH$142="分類不明", 計算_基本取引表!DH58/計算_基本取引表!DH$133, 計算_投入係数表!DH58)</f>
        <v>#DIV/0!</v>
      </c>
      <c r="DI197" s="194" t="e">
        <f>IF(DI$142="分類不明", 計算_基本取引表!DI58/計算_基本取引表!DI$133, 計算_投入係数表!DI58)</f>
        <v>#DIV/0!</v>
      </c>
      <c r="DJ197" s="194" t="e">
        <f>IF(DJ$142="分類不明", 計算_基本取引表!DJ58/計算_基本取引表!DJ$133, 計算_投入係数表!DJ58)</f>
        <v>#DIV/0!</v>
      </c>
      <c r="DK197" s="194" t="e">
        <f>IF(DK$142="分類不明", 計算_基本取引表!DK58/計算_基本取引表!DK$133, 計算_投入係数表!DK58)</f>
        <v>#DIV/0!</v>
      </c>
      <c r="DL197" s="194" t="e">
        <f>IF(DL$142="分類不明", 計算_基本取引表!DL58/計算_基本取引表!DL$133, 計算_投入係数表!DL58)</f>
        <v>#DIV/0!</v>
      </c>
      <c r="DM197" s="194" t="e">
        <f>IF(DM$142="分類不明", 計算_基本取引表!DM58/計算_基本取引表!DM$133, 計算_投入係数表!DM58)</f>
        <v>#DIV/0!</v>
      </c>
      <c r="DN197" s="194" t="e">
        <f>IF(DN$142="分類不明", 計算_基本取引表!DN58/計算_基本取引表!DN$133, 計算_投入係数表!DN58)</f>
        <v>#DIV/0!</v>
      </c>
      <c r="DO197" s="194" t="e">
        <f>IF(DO$142="分類不明", 計算_基本取引表!DO58/計算_基本取引表!DO$133, 計算_投入係数表!DO58)</f>
        <v>#DIV/0!</v>
      </c>
      <c r="DP197" s="194" t="e">
        <f>IF(DP$142="分類不明", 計算_基本取引表!DP58/計算_基本取引表!DP$133, 計算_投入係数表!DP58)</f>
        <v>#DIV/0!</v>
      </c>
      <c r="DQ197" s="194" t="e">
        <f>IF(DQ$142="分類不明", 計算_基本取引表!DQ58/計算_基本取引表!DQ$133, 計算_投入係数表!DQ58)</f>
        <v>#DIV/0!</v>
      </c>
      <c r="DR197" s="194" t="e">
        <f>IF(DR$142="分類不明", 計算_基本取引表!DR58/計算_基本取引表!DR$133, 計算_投入係数表!DR58)</f>
        <v>#DIV/0!</v>
      </c>
      <c r="DS197" s="194" t="e">
        <f>IF(DS$142="分類不明", 計算_基本取引表!DS58/計算_基本取引表!DS$133, 計算_投入係数表!DS58)</f>
        <v>#DIV/0!</v>
      </c>
      <c r="DT197" s="23">
        <f ca="1">計算_基本取引表!DT58/計算_基本取引表!DT$133</f>
        <v>0</v>
      </c>
    </row>
    <row r="198" spans="2:124" x14ac:dyDescent="0.25">
      <c r="B198" s="53">
        <v>56</v>
      </c>
      <c r="C198" s="195" t="str">
        <v>-</v>
      </c>
      <c r="D198" s="196">
        <f>IF(D$142="分類不明", 計算_基本取引表!D59/計算_基本取引表!D$133, 計算_投入係数表!D59)</f>
        <v>0</v>
      </c>
      <c r="E198" s="197">
        <f>IF(E$142="分類不明", 計算_基本取引表!E59/計算_基本取引表!E$133, 計算_投入係数表!E59)</f>
        <v>0</v>
      </c>
      <c r="F198" s="197">
        <f>IF(F$142="分類不明", 計算_基本取引表!F59/計算_基本取引表!F$133, 計算_投入係数表!F59)</f>
        <v>0</v>
      </c>
      <c r="G198" s="197">
        <f>IF(G$142="分類不明", 計算_基本取引表!G59/計算_基本取引表!G$133, 計算_投入係数表!G59)</f>
        <v>0</v>
      </c>
      <c r="H198" s="197">
        <f>IF(H$142="分類不明", 計算_基本取引表!H59/計算_基本取引表!H$133, 計算_投入係数表!H59)</f>
        <v>0</v>
      </c>
      <c r="I198" s="197">
        <f>IF(I$142="分類不明", 計算_基本取引表!I59/計算_基本取引表!I$133, 計算_投入係数表!I59)</f>
        <v>0</v>
      </c>
      <c r="J198" s="197">
        <f>IF(J$142="分類不明", 計算_基本取引表!J59/計算_基本取引表!J$133, 計算_投入係数表!J59)</f>
        <v>0</v>
      </c>
      <c r="K198" s="197">
        <f>IF(K$142="分類不明", 計算_基本取引表!K59/計算_基本取引表!K$133, 計算_投入係数表!K59)</f>
        <v>0</v>
      </c>
      <c r="L198" s="197">
        <f>IF(L$142="分類不明", 計算_基本取引表!L59/計算_基本取引表!L$133, 計算_投入係数表!L59)</f>
        <v>0</v>
      </c>
      <c r="M198" s="197">
        <f>IF(M$142="分類不明", 計算_基本取引表!M59/計算_基本取引表!M$133, 計算_投入係数表!M59)</f>
        <v>0</v>
      </c>
      <c r="N198" s="197">
        <f>IF(N$142="分類不明", 計算_基本取引表!N59/計算_基本取引表!N$133, 計算_投入係数表!N59)</f>
        <v>0</v>
      </c>
      <c r="O198" s="197">
        <f>IF(O$142="分類不明", 計算_基本取引表!O59/計算_基本取引表!O$133, 計算_投入係数表!O59)</f>
        <v>0</v>
      </c>
      <c r="P198" s="197" t="e">
        <f ca="1">IF(P$142="分類不明", 計算_基本取引表!P59/計算_基本取引表!P$133, 計算_投入係数表!P59)</f>
        <v>#DIV/0!</v>
      </c>
      <c r="Q198" s="197" t="e">
        <f>IF(Q$142="分類不明", 計算_基本取引表!Q59/計算_基本取引表!Q$133, 計算_投入係数表!Q59)</f>
        <v>#DIV/0!</v>
      </c>
      <c r="R198" s="197" t="e">
        <f>IF(R$142="分類不明", 計算_基本取引表!R59/計算_基本取引表!R$133, 計算_投入係数表!R59)</f>
        <v>#DIV/0!</v>
      </c>
      <c r="S198" s="197" t="e">
        <f>IF(S$142="分類不明", 計算_基本取引表!S59/計算_基本取引表!S$133, 計算_投入係数表!S59)</f>
        <v>#DIV/0!</v>
      </c>
      <c r="T198" s="197" t="e">
        <f>IF(T$142="分類不明", 計算_基本取引表!T59/計算_基本取引表!T$133, 計算_投入係数表!T59)</f>
        <v>#DIV/0!</v>
      </c>
      <c r="U198" s="197" t="e">
        <f>IF(U$142="分類不明", 計算_基本取引表!U59/計算_基本取引表!U$133, 計算_投入係数表!U59)</f>
        <v>#DIV/0!</v>
      </c>
      <c r="V198" s="197" t="e">
        <f>IF(V$142="分類不明", 計算_基本取引表!V59/計算_基本取引表!V$133, 計算_投入係数表!V59)</f>
        <v>#DIV/0!</v>
      </c>
      <c r="W198" s="197" t="e">
        <f>IF(W$142="分類不明", 計算_基本取引表!W59/計算_基本取引表!W$133, 計算_投入係数表!W59)</f>
        <v>#DIV/0!</v>
      </c>
      <c r="X198" s="197" t="e">
        <f>IF(X$142="分類不明", 計算_基本取引表!X59/計算_基本取引表!X$133, 計算_投入係数表!X59)</f>
        <v>#DIV/0!</v>
      </c>
      <c r="Y198" s="197" t="e">
        <f>IF(Y$142="分類不明", 計算_基本取引表!Y59/計算_基本取引表!Y$133, 計算_投入係数表!Y59)</f>
        <v>#DIV/0!</v>
      </c>
      <c r="Z198" s="197" t="e">
        <f>IF(Z$142="分類不明", 計算_基本取引表!Z59/計算_基本取引表!Z$133, 計算_投入係数表!Z59)</f>
        <v>#DIV/0!</v>
      </c>
      <c r="AA198" s="197" t="e">
        <f>IF(AA$142="分類不明", 計算_基本取引表!AA59/計算_基本取引表!AA$133, 計算_投入係数表!AA59)</f>
        <v>#DIV/0!</v>
      </c>
      <c r="AB198" s="197" t="e">
        <f>IF(AB$142="分類不明", 計算_基本取引表!AB59/計算_基本取引表!AB$133, 計算_投入係数表!AB59)</f>
        <v>#DIV/0!</v>
      </c>
      <c r="AC198" s="197" t="e">
        <f>IF(AC$142="分類不明", 計算_基本取引表!AC59/計算_基本取引表!AC$133, 計算_投入係数表!AC59)</f>
        <v>#DIV/0!</v>
      </c>
      <c r="AD198" s="197" t="e">
        <f>IF(AD$142="分類不明", 計算_基本取引表!AD59/計算_基本取引表!AD$133, 計算_投入係数表!AD59)</f>
        <v>#DIV/0!</v>
      </c>
      <c r="AE198" s="197" t="e">
        <f>IF(AE$142="分類不明", 計算_基本取引表!AE59/計算_基本取引表!AE$133, 計算_投入係数表!AE59)</f>
        <v>#DIV/0!</v>
      </c>
      <c r="AF198" s="197" t="e">
        <f>IF(AF$142="分類不明", 計算_基本取引表!AF59/計算_基本取引表!AF$133, 計算_投入係数表!AF59)</f>
        <v>#DIV/0!</v>
      </c>
      <c r="AG198" s="197" t="e">
        <f>IF(AG$142="分類不明", 計算_基本取引表!AG59/計算_基本取引表!AG$133, 計算_投入係数表!AG59)</f>
        <v>#DIV/0!</v>
      </c>
      <c r="AH198" s="197" t="e">
        <f>IF(AH$142="分類不明", 計算_基本取引表!AH59/計算_基本取引表!AH$133, 計算_投入係数表!AH59)</f>
        <v>#DIV/0!</v>
      </c>
      <c r="AI198" s="197" t="e">
        <f>IF(AI$142="分類不明", 計算_基本取引表!AI59/計算_基本取引表!AI$133, 計算_投入係数表!AI59)</f>
        <v>#DIV/0!</v>
      </c>
      <c r="AJ198" s="197" t="e">
        <f>IF(AJ$142="分類不明", 計算_基本取引表!AJ59/計算_基本取引表!AJ$133, 計算_投入係数表!AJ59)</f>
        <v>#DIV/0!</v>
      </c>
      <c r="AK198" s="197" t="e">
        <f>IF(AK$142="分類不明", 計算_基本取引表!AK59/計算_基本取引表!AK$133, 計算_投入係数表!AK59)</f>
        <v>#DIV/0!</v>
      </c>
      <c r="AL198" s="197" t="e">
        <f>IF(AL$142="分類不明", 計算_基本取引表!AL59/計算_基本取引表!AL$133, 計算_投入係数表!AL59)</f>
        <v>#DIV/0!</v>
      </c>
      <c r="AM198" s="197" t="e">
        <f>IF(AM$142="分類不明", 計算_基本取引表!AM59/計算_基本取引表!AM$133, 計算_投入係数表!AM59)</f>
        <v>#DIV/0!</v>
      </c>
      <c r="AN198" s="197" t="e">
        <f>IF(AN$142="分類不明", 計算_基本取引表!AN59/計算_基本取引表!AN$133, 計算_投入係数表!AN59)</f>
        <v>#DIV/0!</v>
      </c>
      <c r="AO198" s="197" t="e">
        <f>IF(AO$142="分類不明", 計算_基本取引表!AO59/計算_基本取引表!AO$133, 計算_投入係数表!AO59)</f>
        <v>#DIV/0!</v>
      </c>
      <c r="AP198" s="197" t="e">
        <f>IF(AP$142="分類不明", 計算_基本取引表!AP59/計算_基本取引表!AP$133, 計算_投入係数表!AP59)</f>
        <v>#DIV/0!</v>
      </c>
      <c r="AQ198" s="197" t="e">
        <f>IF(AQ$142="分類不明", 計算_基本取引表!AQ59/計算_基本取引表!AQ$133, 計算_投入係数表!AQ59)</f>
        <v>#DIV/0!</v>
      </c>
      <c r="AR198" s="197" t="e">
        <f>IF(AR$142="分類不明", 計算_基本取引表!AR59/計算_基本取引表!AR$133, 計算_投入係数表!AR59)</f>
        <v>#DIV/0!</v>
      </c>
      <c r="AS198" s="197" t="e">
        <f>IF(AS$142="分類不明", 計算_基本取引表!AS59/計算_基本取引表!AS$133, 計算_投入係数表!AS59)</f>
        <v>#DIV/0!</v>
      </c>
      <c r="AT198" s="197" t="e">
        <f>IF(AT$142="分類不明", 計算_基本取引表!AT59/計算_基本取引表!AT$133, 計算_投入係数表!AT59)</f>
        <v>#DIV/0!</v>
      </c>
      <c r="AU198" s="197" t="e">
        <f>IF(AU$142="分類不明", 計算_基本取引表!AU59/計算_基本取引表!AU$133, 計算_投入係数表!AU59)</f>
        <v>#DIV/0!</v>
      </c>
      <c r="AV198" s="197" t="e">
        <f>IF(AV$142="分類不明", 計算_基本取引表!AV59/計算_基本取引表!AV$133, 計算_投入係数表!AV59)</f>
        <v>#DIV/0!</v>
      </c>
      <c r="AW198" s="197" t="e">
        <f>IF(AW$142="分類不明", 計算_基本取引表!AW59/計算_基本取引表!AW$133, 計算_投入係数表!AW59)</f>
        <v>#DIV/0!</v>
      </c>
      <c r="AX198" s="197" t="e">
        <f>IF(AX$142="分類不明", 計算_基本取引表!AX59/計算_基本取引表!AX$133, 計算_投入係数表!AX59)</f>
        <v>#DIV/0!</v>
      </c>
      <c r="AY198" s="197" t="e">
        <f>IF(AY$142="分類不明", 計算_基本取引表!AY59/計算_基本取引表!AY$133, 計算_投入係数表!AY59)</f>
        <v>#DIV/0!</v>
      </c>
      <c r="AZ198" s="197" t="e">
        <f>IF(AZ$142="分類不明", 計算_基本取引表!AZ59/計算_基本取引表!AZ$133, 計算_投入係数表!AZ59)</f>
        <v>#DIV/0!</v>
      </c>
      <c r="BA198" s="197" t="e">
        <f>IF(BA$142="分類不明", 計算_基本取引表!BA59/計算_基本取引表!BA$133, 計算_投入係数表!BA59)</f>
        <v>#DIV/0!</v>
      </c>
      <c r="BB198" s="197" t="e">
        <f>IF(BB$142="分類不明", 計算_基本取引表!BB59/計算_基本取引表!BB$133, 計算_投入係数表!BB59)</f>
        <v>#DIV/0!</v>
      </c>
      <c r="BC198" s="197" t="e">
        <f>IF(BC$142="分類不明", 計算_基本取引表!BC59/計算_基本取引表!BC$133, 計算_投入係数表!BC59)</f>
        <v>#DIV/0!</v>
      </c>
      <c r="BD198" s="197" t="e">
        <f>IF(BD$142="分類不明", 計算_基本取引表!BD59/計算_基本取引表!BD$133, 計算_投入係数表!BD59)</f>
        <v>#DIV/0!</v>
      </c>
      <c r="BE198" s="197" t="e">
        <f>IF(BE$142="分類不明", 計算_基本取引表!BE59/計算_基本取引表!BE$133, 計算_投入係数表!BE59)</f>
        <v>#DIV/0!</v>
      </c>
      <c r="BF198" s="197" t="e">
        <f>IF(BF$142="分類不明", 計算_基本取引表!BF59/計算_基本取引表!BF$133, 計算_投入係数表!BF59)</f>
        <v>#DIV/0!</v>
      </c>
      <c r="BG198" s="197" t="e">
        <f>IF(BG$142="分類不明", 計算_基本取引表!BG59/計算_基本取引表!BG$133, 計算_投入係数表!BG59)</f>
        <v>#DIV/0!</v>
      </c>
      <c r="BH198" s="197" t="e">
        <f>IF(BH$142="分類不明", 計算_基本取引表!BH59/計算_基本取引表!BH$133, 計算_投入係数表!BH59)</f>
        <v>#DIV/0!</v>
      </c>
      <c r="BI198" s="197" t="e">
        <f>IF(BI$142="分類不明", 計算_基本取引表!BI59/計算_基本取引表!BI$133, 計算_投入係数表!BI59)</f>
        <v>#DIV/0!</v>
      </c>
      <c r="BJ198" s="197" t="e">
        <f>IF(BJ$142="分類不明", 計算_基本取引表!BJ59/計算_基本取引表!BJ$133, 計算_投入係数表!BJ59)</f>
        <v>#DIV/0!</v>
      </c>
      <c r="BK198" s="197" t="e">
        <f>IF(BK$142="分類不明", 計算_基本取引表!BK59/計算_基本取引表!BK$133, 計算_投入係数表!BK59)</f>
        <v>#DIV/0!</v>
      </c>
      <c r="BL198" s="197" t="e">
        <f>IF(BL$142="分類不明", 計算_基本取引表!BL59/計算_基本取引表!BL$133, 計算_投入係数表!BL59)</f>
        <v>#DIV/0!</v>
      </c>
      <c r="BM198" s="197" t="e">
        <f>IF(BM$142="分類不明", 計算_基本取引表!BM59/計算_基本取引表!BM$133, 計算_投入係数表!BM59)</f>
        <v>#DIV/0!</v>
      </c>
      <c r="BN198" s="197" t="e">
        <f>IF(BN$142="分類不明", 計算_基本取引表!BN59/計算_基本取引表!BN$133, 計算_投入係数表!BN59)</f>
        <v>#DIV/0!</v>
      </c>
      <c r="BO198" s="197" t="e">
        <f>IF(BO$142="分類不明", 計算_基本取引表!BO59/計算_基本取引表!BO$133, 計算_投入係数表!BO59)</f>
        <v>#DIV/0!</v>
      </c>
      <c r="BP198" s="197" t="e">
        <f>IF(BP$142="分類不明", 計算_基本取引表!BP59/計算_基本取引表!BP$133, 計算_投入係数表!BP59)</f>
        <v>#DIV/0!</v>
      </c>
      <c r="BQ198" s="197" t="e">
        <f>IF(BQ$142="分類不明", 計算_基本取引表!BQ59/計算_基本取引表!BQ$133, 計算_投入係数表!BQ59)</f>
        <v>#DIV/0!</v>
      </c>
      <c r="BR198" s="197" t="e">
        <f>IF(BR$142="分類不明", 計算_基本取引表!BR59/計算_基本取引表!BR$133, 計算_投入係数表!BR59)</f>
        <v>#DIV/0!</v>
      </c>
      <c r="BS198" s="197" t="e">
        <f>IF(BS$142="分類不明", 計算_基本取引表!BS59/計算_基本取引表!BS$133, 計算_投入係数表!BS59)</f>
        <v>#DIV/0!</v>
      </c>
      <c r="BT198" s="197" t="e">
        <f>IF(BT$142="分類不明", 計算_基本取引表!BT59/計算_基本取引表!BT$133, 計算_投入係数表!BT59)</f>
        <v>#DIV/0!</v>
      </c>
      <c r="BU198" s="197" t="e">
        <f>IF(BU$142="分類不明", 計算_基本取引表!BU59/計算_基本取引表!BU$133, 計算_投入係数表!BU59)</f>
        <v>#DIV/0!</v>
      </c>
      <c r="BV198" s="197" t="e">
        <f>IF(BV$142="分類不明", 計算_基本取引表!BV59/計算_基本取引表!BV$133, 計算_投入係数表!BV59)</f>
        <v>#DIV/0!</v>
      </c>
      <c r="BW198" s="197" t="e">
        <f>IF(BW$142="分類不明", 計算_基本取引表!BW59/計算_基本取引表!BW$133, 計算_投入係数表!BW59)</f>
        <v>#DIV/0!</v>
      </c>
      <c r="BX198" s="197" t="e">
        <f>IF(BX$142="分類不明", 計算_基本取引表!BX59/計算_基本取引表!BX$133, 計算_投入係数表!BX59)</f>
        <v>#DIV/0!</v>
      </c>
      <c r="BY198" s="197" t="e">
        <f>IF(BY$142="分類不明", 計算_基本取引表!BY59/計算_基本取引表!BY$133, 計算_投入係数表!BY59)</f>
        <v>#DIV/0!</v>
      </c>
      <c r="BZ198" s="197" t="e">
        <f>IF(BZ$142="分類不明", 計算_基本取引表!BZ59/計算_基本取引表!BZ$133, 計算_投入係数表!BZ59)</f>
        <v>#DIV/0!</v>
      </c>
      <c r="CA198" s="197" t="e">
        <f>IF(CA$142="分類不明", 計算_基本取引表!CA59/計算_基本取引表!CA$133, 計算_投入係数表!CA59)</f>
        <v>#DIV/0!</v>
      </c>
      <c r="CB198" s="197" t="e">
        <f>IF(CB$142="分類不明", 計算_基本取引表!CB59/計算_基本取引表!CB$133, 計算_投入係数表!CB59)</f>
        <v>#DIV/0!</v>
      </c>
      <c r="CC198" s="197" t="e">
        <f>IF(CC$142="分類不明", 計算_基本取引表!CC59/計算_基本取引表!CC$133, 計算_投入係数表!CC59)</f>
        <v>#DIV/0!</v>
      </c>
      <c r="CD198" s="197" t="e">
        <f>IF(CD$142="分類不明", 計算_基本取引表!CD59/計算_基本取引表!CD$133, 計算_投入係数表!CD59)</f>
        <v>#DIV/0!</v>
      </c>
      <c r="CE198" s="197" t="e">
        <f>IF(CE$142="分類不明", 計算_基本取引表!CE59/計算_基本取引表!CE$133, 計算_投入係数表!CE59)</f>
        <v>#DIV/0!</v>
      </c>
      <c r="CF198" s="197" t="e">
        <f>IF(CF$142="分類不明", 計算_基本取引表!CF59/計算_基本取引表!CF$133, 計算_投入係数表!CF59)</f>
        <v>#DIV/0!</v>
      </c>
      <c r="CG198" s="197" t="e">
        <f>IF(CG$142="分類不明", 計算_基本取引表!CG59/計算_基本取引表!CG$133, 計算_投入係数表!CG59)</f>
        <v>#DIV/0!</v>
      </c>
      <c r="CH198" s="197" t="e">
        <f>IF(CH$142="分類不明", 計算_基本取引表!CH59/計算_基本取引表!CH$133, 計算_投入係数表!CH59)</f>
        <v>#DIV/0!</v>
      </c>
      <c r="CI198" s="197" t="e">
        <f>IF(CI$142="分類不明", 計算_基本取引表!CI59/計算_基本取引表!CI$133, 計算_投入係数表!CI59)</f>
        <v>#DIV/0!</v>
      </c>
      <c r="CJ198" s="197" t="e">
        <f>IF(CJ$142="分類不明", 計算_基本取引表!CJ59/計算_基本取引表!CJ$133, 計算_投入係数表!CJ59)</f>
        <v>#DIV/0!</v>
      </c>
      <c r="CK198" s="197" t="e">
        <f>IF(CK$142="分類不明", 計算_基本取引表!CK59/計算_基本取引表!CK$133, 計算_投入係数表!CK59)</f>
        <v>#DIV/0!</v>
      </c>
      <c r="CL198" s="197" t="e">
        <f>IF(CL$142="分類不明", 計算_基本取引表!CL59/計算_基本取引表!CL$133, 計算_投入係数表!CL59)</f>
        <v>#DIV/0!</v>
      </c>
      <c r="CM198" s="197" t="e">
        <f>IF(CM$142="分類不明", 計算_基本取引表!CM59/計算_基本取引表!CM$133, 計算_投入係数表!CM59)</f>
        <v>#DIV/0!</v>
      </c>
      <c r="CN198" s="197" t="e">
        <f>IF(CN$142="分類不明", 計算_基本取引表!CN59/計算_基本取引表!CN$133, 計算_投入係数表!CN59)</f>
        <v>#DIV/0!</v>
      </c>
      <c r="CO198" s="197" t="e">
        <f>IF(CO$142="分類不明", 計算_基本取引表!CO59/計算_基本取引表!CO$133, 計算_投入係数表!CO59)</f>
        <v>#DIV/0!</v>
      </c>
      <c r="CP198" s="197" t="e">
        <f>IF(CP$142="分類不明", 計算_基本取引表!CP59/計算_基本取引表!CP$133, 計算_投入係数表!CP59)</f>
        <v>#DIV/0!</v>
      </c>
      <c r="CQ198" s="197" t="e">
        <f>IF(CQ$142="分類不明", 計算_基本取引表!CQ59/計算_基本取引表!CQ$133, 計算_投入係数表!CQ59)</f>
        <v>#DIV/0!</v>
      </c>
      <c r="CR198" s="197" t="e">
        <f>IF(CR$142="分類不明", 計算_基本取引表!CR59/計算_基本取引表!CR$133, 計算_投入係数表!CR59)</f>
        <v>#DIV/0!</v>
      </c>
      <c r="CS198" s="197" t="e">
        <f>IF(CS$142="分類不明", 計算_基本取引表!CS59/計算_基本取引表!CS$133, 計算_投入係数表!CS59)</f>
        <v>#DIV/0!</v>
      </c>
      <c r="CT198" s="197" t="e">
        <f>IF(CT$142="分類不明", 計算_基本取引表!CT59/計算_基本取引表!CT$133, 計算_投入係数表!CT59)</f>
        <v>#DIV/0!</v>
      </c>
      <c r="CU198" s="197" t="e">
        <f>IF(CU$142="分類不明", 計算_基本取引表!CU59/計算_基本取引表!CU$133, 計算_投入係数表!CU59)</f>
        <v>#DIV/0!</v>
      </c>
      <c r="CV198" s="197" t="e">
        <f>IF(CV$142="分類不明", 計算_基本取引表!CV59/計算_基本取引表!CV$133, 計算_投入係数表!CV59)</f>
        <v>#DIV/0!</v>
      </c>
      <c r="CW198" s="197" t="e">
        <f>IF(CW$142="分類不明", 計算_基本取引表!CW59/計算_基本取引表!CW$133, 計算_投入係数表!CW59)</f>
        <v>#DIV/0!</v>
      </c>
      <c r="CX198" s="197" t="e">
        <f>IF(CX$142="分類不明", 計算_基本取引表!CX59/計算_基本取引表!CX$133, 計算_投入係数表!CX59)</f>
        <v>#DIV/0!</v>
      </c>
      <c r="CY198" s="197" t="e">
        <f>IF(CY$142="分類不明", 計算_基本取引表!CY59/計算_基本取引表!CY$133, 計算_投入係数表!CY59)</f>
        <v>#DIV/0!</v>
      </c>
      <c r="CZ198" s="197" t="e">
        <f>IF(CZ$142="分類不明", 計算_基本取引表!CZ59/計算_基本取引表!CZ$133, 計算_投入係数表!CZ59)</f>
        <v>#DIV/0!</v>
      </c>
      <c r="DA198" s="197" t="e">
        <f>IF(DA$142="分類不明", 計算_基本取引表!DA59/計算_基本取引表!DA$133, 計算_投入係数表!DA59)</f>
        <v>#DIV/0!</v>
      </c>
      <c r="DB198" s="197" t="e">
        <f>IF(DB$142="分類不明", 計算_基本取引表!DB59/計算_基本取引表!DB$133, 計算_投入係数表!DB59)</f>
        <v>#DIV/0!</v>
      </c>
      <c r="DC198" s="197" t="e">
        <f>IF(DC$142="分類不明", 計算_基本取引表!DC59/計算_基本取引表!DC$133, 計算_投入係数表!DC59)</f>
        <v>#DIV/0!</v>
      </c>
      <c r="DD198" s="197" t="e">
        <f>IF(DD$142="分類不明", 計算_基本取引表!DD59/計算_基本取引表!DD$133, 計算_投入係数表!DD59)</f>
        <v>#DIV/0!</v>
      </c>
      <c r="DE198" s="197" t="e">
        <f>IF(DE$142="分類不明", 計算_基本取引表!DE59/計算_基本取引表!DE$133, 計算_投入係数表!DE59)</f>
        <v>#DIV/0!</v>
      </c>
      <c r="DF198" s="197" t="e">
        <f>IF(DF$142="分類不明", 計算_基本取引表!DF59/計算_基本取引表!DF$133, 計算_投入係数表!DF59)</f>
        <v>#DIV/0!</v>
      </c>
      <c r="DG198" s="197" t="e">
        <f>IF(DG$142="分類不明", 計算_基本取引表!DG59/計算_基本取引表!DG$133, 計算_投入係数表!DG59)</f>
        <v>#DIV/0!</v>
      </c>
      <c r="DH198" s="197" t="e">
        <f>IF(DH$142="分類不明", 計算_基本取引表!DH59/計算_基本取引表!DH$133, 計算_投入係数表!DH59)</f>
        <v>#DIV/0!</v>
      </c>
      <c r="DI198" s="197" t="e">
        <f>IF(DI$142="分類不明", 計算_基本取引表!DI59/計算_基本取引表!DI$133, 計算_投入係数表!DI59)</f>
        <v>#DIV/0!</v>
      </c>
      <c r="DJ198" s="197" t="e">
        <f>IF(DJ$142="分類不明", 計算_基本取引表!DJ59/計算_基本取引表!DJ$133, 計算_投入係数表!DJ59)</f>
        <v>#DIV/0!</v>
      </c>
      <c r="DK198" s="197" t="e">
        <f>IF(DK$142="分類不明", 計算_基本取引表!DK59/計算_基本取引表!DK$133, 計算_投入係数表!DK59)</f>
        <v>#DIV/0!</v>
      </c>
      <c r="DL198" s="197" t="e">
        <f>IF(DL$142="分類不明", 計算_基本取引表!DL59/計算_基本取引表!DL$133, 計算_投入係数表!DL59)</f>
        <v>#DIV/0!</v>
      </c>
      <c r="DM198" s="197" t="e">
        <f>IF(DM$142="分類不明", 計算_基本取引表!DM59/計算_基本取引表!DM$133, 計算_投入係数表!DM59)</f>
        <v>#DIV/0!</v>
      </c>
      <c r="DN198" s="197" t="e">
        <f>IF(DN$142="分類不明", 計算_基本取引表!DN59/計算_基本取引表!DN$133, 計算_投入係数表!DN59)</f>
        <v>#DIV/0!</v>
      </c>
      <c r="DO198" s="197" t="e">
        <f>IF(DO$142="分類不明", 計算_基本取引表!DO59/計算_基本取引表!DO$133, 計算_投入係数表!DO59)</f>
        <v>#DIV/0!</v>
      </c>
      <c r="DP198" s="197" t="e">
        <f>IF(DP$142="分類不明", 計算_基本取引表!DP59/計算_基本取引表!DP$133, 計算_投入係数表!DP59)</f>
        <v>#DIV/0!</v>
      </c>
      <c r="DQ198" s="197" t="e">
        <f>IF(DQ$142="分類不明", 計算_基本取引表!DQ59/計算_基本取引表!DQ$133, 計算_投入係数表!DQ59)</f>
        <v>#DIV/0!</v>
      </c>
      <c r="DR198" s="197" t="e">
        <f>IF(DR$142="分類不明", 計算_基本取引表!DR59/計算_基本取引表!DR$133, 計算_投入係数表!DR59)</f>
        <v>#DIV/0!</v>
      </c>
      <c r="DS198" s="197" t="e">
        <f>IF(DS$142="分類不明", 計算_基本取引表!DS59/計算_基本取引表!DS$133, 計算_投入係数表!DS59)</f>
        <v>#DIV/0!</v>
      </c>
      <c r="DT198" s="24">
        <f ca="1">計算_基本取引表!DT59/計算_基本取引表!DT$133</f>
        <v>0</v>
      </c>
    </row>
    <row r="199" spans="2:124" x14ac:dyDescent="0.25">
      <c r="B199" s="53">
        <v>57</v>
      </c>
      <c r="C199" s="192" t="str">
        <v>-</v>
      </c>
      <c r="D199" s="193">
        <f>IF(D$142="分類不明", 計算_基本取引表!D60/計算_基本取引表!D$133, 計算_投入係数表!D60)</f>
        <v>0</v>
      </c>
      <c r="E199" s="194">
        <f>IF(E$142="分類不明", 計算_基本取引表!E60/計算_基本取引表!E$133, 計算_投入係数表!E60)</f>
        <v>0</v>
      </c>
      <c r="F199" s="194">
        <f>IF(F$142="分類不明", 計算_基本取引表!F60/計算_基本取引表!F$133, 計算_投入係数表!F60)</f>
        <v>0</v>
      </c>
      <c r="G199" s="194">
        <f>IF(G$142="分類不明", 計算_基本取引表!G60/計算_基本取引表!G$133, 計算_投入係数表!G60)</f>
        <v>0</v>
      </c>
      <c r="H199" s="194">
        <f>IF(H$142="分類不明", 計算_基本取引表!H60/計算_基本取引表!H$133, 計算_投入係数表!H60)</f>
        <v>0</v>
      </c>
      <c r="I199" s="194">
        <f>IF(I$142="分類不明", 計算_基本取引表!I60/計算_基本取引表!I$133, 計算_投入係数表!I60)</f>
        <v>0</v>
      </c>
      <c r="J199" s="194">
        <f>IF(J$142="分類不明", 計算_基本取引表!J60/計算_基本取引表!J$133, 計算_投入係数表!J60)</f>
        <v>0</v>
      </c>
      <c r="K199" s="194">
        <f>IF(K$142="分類不明", 計算_基本取引表!K60/計算_基本取引表!K$133, 計算_投入係数表!K60)</f>
        <v>0</v>
      </c>
      <c r="L199" s="194">
        <f>IF(L$142="分類不明", 計算_基本取引表!L60/計算_基本取引表!L$133, 計算_投入係数表!L60)</f>
        <v>0</v>
      </c>
      <c r="M199" s="194">
        <f>IF(M$142="分類不明", 計算_基本取引表!M60/計算_基本取引表!M$133, 計算_投入係数表!M60)</f>
        <v>0</v>
      </c>
      <c r="N199" s="194">
        <f>IF(N$142="分類不明", 計算_基本取引表!N60/計算_基本取引表!N$133, 計算_投入係数表!N60)</f>
        <v>0</v>
      </c>
      <c r="O199" s="194">
        <f>IF(O$142="分類不明", 計算_基本取引表!O60/計算_基本取引表!O$133, 計算_投入係数表!O60)</f>
        <v>0</v>
      </c>
      <c r="P199" s="194" t="e">
        <f ca="1">IF(P$142="分類不明", 計算_基本取引表!P60/計算_基本取引表!P$133, 計算_投入係数表!P60)</f>
        <v>#DIV/0!</v>
      </c>
      <c r="Q199" s="194" t="e">
        <f>IF(Q$142="分類不明", 計算_基本取引表!Q60/計算_基本取引表!Q$133, 計算_投入係数表!Q60)</f>
        <v>#DIV/0!</v>
      </c>
      <c r="R199" s="194" t="e">
        <f>IF(R$142="分類不明", 計算_基本取引表!R60/計算_基本取引表!R$133, 計算_投入係数表!R60)</f>
        <v>#DIV/0!</v>
      </c>
      <c r="S199" s="194" t="e">
        <f>IF(S$142="分類不明", 計算_基本取引表!S60/計算_基本取引表!S$133, 計算_投入係数表!S60)</f>
        <v>#DIV/0!</v>
      </c>
      <c r="T199" s="194" t="e">
        <f>IF(T$142="分類不明", 計算_基本取引表!T60/計算_基本取引表!T$133, 計算_投入係数表!T60)</f>
        <v>#DIV/0!</v>
      </c>
      <c r="U199" s="194" t="e">
        <f>IF(U$142="分類不明", 計算_基本取引表!U60/計算_基本取引表!U$133, 計算_投入係数表!U60)</f>
        <v>#DIV/0!</v>
      </c>
      <c r="V199" s="194" t="e">
        <f>IF(V$142="分類不明", 計算_基本取引表!V60/計算_基本取引表!V$133, 計算_投入係数表!V60)</f>
        <v>#DIV/0!</v>
      </c>
      <c r="W199" s="194" t="e">
        <f>IF(W$142="分類不明", 計算_基本取引表!W60/計算_基本取引表!W$133, 計算_投入係数表!W60)</f>
        <v>#DIV/0!</v>
      </c>
      <c r="X199" s="194" t="e">
        <f>IF(X$142="分類不明", 計算_基本取引表!X60/計算_基本取引表!X$133, 計算_投入係数表!X60)</f>
        <v>#DIV/0!</v>
      </c>
      <c r="Y199" s="194" t="e">
        <f>IF(Y$142="分類不明", 計算_基本取引表!Y60/計算_基本取引表!Y$133, 計算_投入係数表!Y60)</f>
        <v>#DIV/0!</v>
      </c>
      <c r="Z199" s="194" t="e">
        <f>IF(Z$142="分類不明", 計算_基本取引表!Z60/計算_基本取引表!Z$133, 計算_投入係数表!Z60)</f>
        <v>#DIV/0!</v>
      </c>
      <c r="AA199" s="194" t="e">
        <f>IF(AA$142="分類不明", 計算_基本取引表!AA60/計算_基本取引表!AA$133, 計算_投入係数表!AA60)</f>
        <v>#DIV/0!</v>
      </c>
      <c r="AB199" s="194" t="e">
        <f>IF(AB$142="分類不明", 計算_基本取引表!AB60/計算_基本取引表!AB$133, 計算_投入係数表!AB60)</f>
        <v>#DIV/0!</v>
      </c>
      <c r="AC199" s="194" t="e">
        <f>IF(AC$142="分類不明", 計算_基本取引表!AC60/計算_基本取引表!AC$133, 計算_投入係数表!AC60)</f>
        <v>#DIV/0!</v>
      </c>
      <c r="AD199" s="194" t="e">
        <f>IF(AD$142="分類不明", 計算_基本取引表!AD60/計算_基本取引表!AD$133, 計算_投入係数表!AD60)</f>
        <v>#DIV/0!</v>
      </c>
      <c r="AE199" s="194" t="e">
        <f>IF(AE$142="分類不明", 計算_基本取引表!AE60/計算_基本取引表!AE$133, 計算_投入係数表!AE60)</f>
        <v>#DIV/0!</v>
      </c>
      <c r="AF199" s="194" t="e">
        <f>IF(AF$142="分類不明", 計算_基本取引表!AF60/計算_基本取引表!AF$133, 計算_投入係数表!AF60)</f>
        <v>#DIV/0!</v>
      </c>
      <c r="AG199" s="194" t="e">
        <f>IF(AG$142="分類不明", 計算_基本取引表!AG60/計算_基本取引表!AG$133, 計算_投入係数表!AG60)</f>
        <v>#DIV/0!</v>
      </c>
      <c r="AH199" s="194" t="e">
        <f>IF(AH$142="分類不明", 計算_基本取引表!AH60/計算_基本取引表!AH$133, 計算_投入係数表!AH60)</f>
        <v>#DIV/0!</v>
      </c>
      <c r="AI199" s="194" t="e">
        <f>IF(AI$142="分類不明", 計算_基本取引表!AI60/計算_基本取引表!AI$133, 計算_投入係数表!AI60)</f>
        <v>#DIV/0!</v>
      </c>
      <c r="AJ199" s="194" t="e">
        <f>IF(AJ$142="分類不明", 計算_基本取引表!AJ60/計算_基本取引表!AJ$133, 計算_投入係数表!AJ60)</f>
        <v>#DIV/0!</v>
      </c>
      <c r="AK199" s="194" t="e">
        <f>IF(AK$142="分類不明", 計算_基本取引表!AK60/計算_基本取引表!AK$133, 計算_投入係数表!AK60)</f>
        <v>#DIV/0!</v>
      </c>
      <c r="AL199" s="194" t="e">
        <f>IF(AL$142="分類不明", 計算_基本取引表!AL60/計算_基本取引表!AL$133, 計算_投入係数表!AL60)</f>
        <v>#DIV/0!</v>
      </c>
      <c r="AM199" s="194" t="e">
        <f>IF(AM$142="分類不明", 計算_基本取引表!AM60/計算_基本取引表!AM$133, 計算_投入係数表!AM60)</f>
        <v>#DIV/0!</v>
      </c>
      <c r="AN199" s="194" t="e">
        <f>IF(AN$142="分類不明", 計算_基本取引表!AN60/計算_基本取引表!AN$133, 計算_投入係数表!AN60)</f>
        <v>#DIV/0!</v>
      </c>
      <c r="AO199" s="194" t="e">
        <f>IF(AO$142="分類不明", 計算_基本取引表!AO60/計算_基本取引表!AO$133, 計算_投入係数表!AO60)</f>
        <v>#DIV/0!</v>
      </c>
      <c r="AP199" s="194" t="e">
        <f>IF(AP$142="分類不明", 計算_基本取引表!AP60/計算_基本取引表!AP$133, 計算_投入係数表!AP60)</f>
        <v>#DIV/0!</v>
      </c>
      <c r="AQ199" s="194" t="e">
        <f>IF(AQ$142="分類不明", 計算_基本取引表!AQ60/計算_基本取引表!AQ$133, 計算_投入係数表!AQ60)</f>
        <v>#DIV/0!</v>
      </c>
      <c r="AR199" s="194" t="e">
        <f>IF(AR$142="分類不明", 計算_基本取引表!AR60/計算_基本取引表!AR$133, 計算_投入係数表!AR60)</f>
        <v>#DIV/0!</v>
      </c>
      <c r="AS199" s="194" t="e">
        <f>IF(AS$142="分類不明", 計算_基本取引表!AS60/計算_基本取引表!AS$133, 計算_投入係数表!AS60)</f>
        <v>#DIV/0!</v>
      </c>
      <c r="AT199" s="194" t="e">
        <f>IF(AT$142="分類不明", 計算_基本取引表!AT60/計算_基本取引表!AT$133, 計算_投入係数表!AT60)</f>
        <v>#DIV/0!</v>
      </c>
      <c r="AU199" s="194" t="e">
        <f>IF(AU$142="分類不明", 計算_基本取引表!AU60/計算_基本取引表!AU$133, 計算_投入係数表!AU60)</f>
        <v>#DIV/0!</v>
      </c>
      <c r="AV199" s="194" t="e">
        <f>IF(AV$142="分類不明", 計算_基本取引表!AV60/計算_基本取引表!AV$133, 計算_投入係数表!AV60)</f>
        <v>#DIV/0!</v>
      </c>
      <c r="AW199" s="194" t="e">
        <f>IF(AW$142="分類不明", 計算_基本取引表!AW60/計算_基本取引表!AW$133, 計算_投入係数表!AW60)</f>
        <v>#DIV/0!</v>
      </c>
      <c r="AX199" s="194" t="e">
        <f>IF(AX$142="分類不明", 計算_基本取引表!AX60/計算_基本取引表!AX$133, 計算_投入係数表!AX60)</f>
        <v>#DIV/0!</v>
      </c>
      <c r="AY199" s="194" t="e">
        <f>IF(AY$142="分類不明", 計算_基本取引表!AY60/計算_基本取引表!AY$133, 計算_投入係数表!AY60)</f>
        <v>#DIV/0!</v>
      </c>
      <c r="AZ199" s="194" t="e">
        <f>IF(AZ$142="分類不明", 計算_基本取引表!AZ60/計算_基本取引表!AZ$133, 計算_投入係数表!AZ60)</f>
        <v>#DIV/0!</v>
      </c>
      <c r="BA199" s="194" t="e">
        <f>IF(BA$142="分類不明", 計算_基本取引表!BA60/計算_基本取引表!BA$133, 計算_投入係数表!BA60)</f>
        <v>#DIV/0!</v>
      </c>
      <c r="BB199" s="194" t="e">
        <f>IF(BB$142="分類不明", 計算_基本取引表!BB60/計算_基本取引表!BB$133, 計算_投入係数表!BB60)</f>
        <v>#DIV/0!</v>
      </c>
      <c r="BC199" s="194" t="e">
        <f>IF(BC$142="分類不明", 計算_基本取引表!BC60/計算_基本取引表!BC$133, 計算_投入係数表!BC60)</f>
        <v>#DIV/0!</v>
      </c>
      <c r="BD199" s="194" t="e">
        <f>IF(BD$142="分類不明", 計算_基本取引表!BD60/計算_基本取引表!BD$133, 計算_投入係数表!BD60)</f>
        <v>#DIV/0!</v>
      </c>
      <c r="BE199" s="194" t="e">
        <f>IF(BE$142="分類不明", 計算_基本取引表!BE60/計算_基本取引表!BE$133, 計算_投入係数表!BE60)</f>
        <v>#DIV/0!</v>
      </c>
      <c r="BF199" s="194" t="e">
        <f>IF(BF$142="分類不明", 計算_基本取引表!BF60/計算_基本取引表!BF$133, 計算_投入係数表!BF60)</f>
        <v>#DIV/0!</v>
      </c>
      <c r="BG199" s="194" t="e">
        <f>IF(BG$142="分類不明", 計算_基本取引表!BG60/計算_基本取引表!BG$133, 計算_投入係数表!BG60)</f>
        <v>#DIV/0!</v>
      </c>
      <c r="BH199" s="194" t="e">
        <f>IF(BH$142="分類不明", 計算_基本取引表!BH60/計算_基本取引表!BH$133, 計算_投入係数表!BH60)</f>
        <v>#DIV/0!</v>
      </c>
      <c r="BI199" s="194" t="e">
        <f>IF(BI$142="分類不明", 計算_基本取引表!BI60/計算_基本取引表!BI$133, 計算_投入係数表!BI60)</f>
        <v>#DIV/0!</v>
      </c>
      <c r="BJ199" s="194" t="e">
        <f>IF(BJ$142="分類不明", 計算_基本取引表!BJ60/計算_基本取引表!BJ$133, 計算_投入係数表!BJ60)</f>
        <v>#DIV/0!</v>
      </c>
      <c r="BK199" s="194" t="e">
        <f>IF(BK$142="分類不明", 計算_基本取引表!BK60/計算_基本取引表!BK$133, 計算_投入係数表!BK60)</f>
        <v>#DIV/0!</v>
      </c>
      <c r="BL199" s="194" t="e">
        <f>IF(BL$142="分類不明", 計算_基本取引表!BL60/計算_基本取引表!BL$133, 計算_投入係数表!BL60)</f>
        <v>#DIV/0!</v>
      </c>
      <c r="BM199" s="194" t="e">
        <f>IF(BM$142="分類不明", 計算_基本取引表!BM60/計算_基本取引表!BM$133, 計算_投入係数表!BM60)</f>
        <v>#DIV/0!</v>
      </c>
      <c r="BN199" s="194" t="e">
        <f>IF(BN$142="分類不明", 計算_基本取引表!BN60/計算_基本取引表!BN$133, 計算_投入係数表!BN60)</f>
        <v>#DIV/0!</v>
      </c>
      <c r="BO199" s="194" t="e">
        <f>IF(BO$142="分類不明", 計算_基本取引表!BO60/計算_基本取引表!BO$133, 計算_投入係数表!BO60)</f>
        <v>#DIV/0!</v>
      </c>
      <c r="BP199" s="194" t="e">
        <f>IF(BP$142="分類不明", 計算_基本取引表!BP60/計算_基本取引表!BP$133, 計算_投入係数表!BP60)</f>
        <v>#DIV/0!</v>
      </c>
      <c r="BQ199" s="194" t="e">
        <f>IF(BQ$142="分類不明", 計算_基本取引表!BQ60/計算_基本取引表!BQ$133, 計算_投入係数表!BQ60)</f>
        <v>#DIV/0!</v>
      </c>
      <c r="BR199" s="194" t="e">
        <f>IF(BR$142="分類不明", 計算_基本取引表!BR60/計算_基本取引表!BR$133, 計算_投入係数表!BR60)</f>
        <v>#DIV/0!</v>
      </c>
      <c r="BS199" s="194" t="e">
        <f>IF(BS$142="分類不明", 計算_基本取引表!BS60/計算_基本取引表!BS$133, 計算_投入係数表!BS60)</f>
        <v>#DIV/0!</v>
      </c>
      <c r="BT199" s="194" t="e">
        <f>IF(BT$142="分類不明", 計算_基本取引表!BT60/計算_基本取引表!BT$133, 計算_投入係数表!BT60)</f>
        <v>#DIV/0!</v>
      </c>
      <c r="BU199" s="194" t="e">
        <f>IF(BU$142="分類不明", 計算_基本取引表!BU60/計算_基本取引表!BU$133, 計算_投入係数表!BU60)</f>
        <v>#DIV/0!</v>
      </c>
      <c r="BV199" s="194" t="e">
        <f>IF(BV$142="分類不明", 計算_基本取引表!BV60/計算_基本取引表!BV$133, 計算_投入係数表!BV60)</f>
        <v>#DIV/0!</v>
      </c>
      <c r="BW199" s="194" t="e">
        <f>IF(BW$142="分類不明", 計算_基本取引表!BW60/計算_基本取引表!BW$133, 計算_投入係数表!BW60)</f>
        <v>#DIV/0!</v>
      </c>
      <c r="BX199" s="194" t="e">
        <f>IF(BX$142="分類不明", 計算_基本取引表!BX60/計算_基本取引表!BX$133, 計算_投入係数表!BX60)</f>
        <v>#DIV/0!</v>
      </c>
      <c r="BY199" s="194" t="e">
        <f>IF(BY$142="分類不明", 計算_基本取引表!BY60/計算_基本取引表!BY$133, 計算_投入係数表!BY60)</f>
        <v>#DIV/0!</v>
      </c>
      <c r="BZ199" s="194" t="e">
        <f>IF(BZ$142="分類不明", 計算_基本取引表!BZ60/計算_基本取引表!BZ$133, 計算_投入係数表!BZ60)</f>
        <v>#DIV/0!</v>
      </c>
      <c r="CA199" s="194" t="e">
        <f>IF(CA$142="分類不明", 計算_基本取引表!CA60/計算_基本取引表!CA$133, 計算_投入係数表!CA60)</f>
        <v>#DIV/0!</v>
      </c>
      <c r="CB199" s="194" t="e">
        <f>IF(CB$142="分類不明", 計算_基本取引表!CB60/計算_基本取引表!CB$133, 計算_投入係数表!CB60)</f>
        <v>#DIV/0!</v>
      </c>
      <c r="CC199" s="194" t="e">
        <f>IF(CC$142="分類不明", 計算_基本取引表!CC60/計算_基本取引表!CC$133, 計算_投入係数表!CC60)</f>
        <v>#DIV/0!</v>
      </c>
      <c r="CD199" s="194" t="e">
        <f>IF(CD$142="分類不明", 計算_基本取引表!CD60/計算_基本取引表!CD$133, 計算_投入係数表!CD60)</f>
        <v>#DIV/0!</v>
      </c>
      <c r="CE199" s="194" t="e">
        <f>IF(CE$142="分類不明", 計算_基本取引表!CE60/計算_基本取引表!CE$133, 計算_投入係数表!CE60)</f>
        <v>#DIV/0!</v>
      </c>
      <c r="CF199" s="194" t="e">
        <f>IF(CF$142="分類不明", 計算_基本取引表!CF60/計算_基本取引表!CF$133, 計算_投入係数表!CF60)</f>
        <v>#DIV/0!</v>
      </c>
      <c r="CG199" s="194" t="e">
        <f>IF(CG$142="分類不明", 計算_基本取引表!CG60/計算_基本取引表!CG$133, 計算_投入係数表!CG60)</f>
        <v>#DIV/0!</v>
      </c>
      <c r="CH199" s="194" t="e">
        <f>IF(CH$142="分類不明", 計算_基本取引表!CH60/計算_基本取引表!CH$133, 計算_投入係数表!CH60)</f>
        <v>#DIV/0!</v>
      </c>
      <c r="CI199" s="194" t="e">
        <f>IF(CI$142="分類不明", 計算_基本取引表!CI60/計算_基本取引表!CI$133, 計算_投入係数表!CI60)</f>
        <v>#DIV/0!</v>
      </c>
      <c r="CJ199" s="194" t="e">
        <f>IF(CJ$142="分類不明", 計算_基本取引表!CJ60/計算_基本取引表!CJ$133, 計算_投入係数表!CJ60)</f>
        <v>#DIV/0!</v>
      </c>
      <c r="CK199" s="194" t="e">
        <f>IF(CK$142="分類不明", 計算_基本取引表!CK60/計算_基本取引表!CK$133, 計算_投入係数表!CK60)</f>
        <v>#DIV/0!</v>
      </c>
      <c r="CL199" s="194" t="e">
        <f>IF(CL$142="分類不明", 計算_基本取引表!CL60/計算_基本取引表!CL$133, 計算_投入係数表!CL60)</f>
        <v>#DIV/0!</v>
      </c>
      <c r="CM199" s="194" t="e">
        <f>IF(CM$142="分類不明", 計算_基本取引表!CM60/計算_基本取引表!CM$133, 計算_投入係数表!CM60)</f>
        <v>#DIV/0!</v>
      </c>
      <c r="CN199" s="194" t="e">
        <f>IF(CN$142="分類不明", 計算_基本取引表!CN60/計算_基本取引表!CN$133, 計算_投入係数表!CN60)</f>
        <v>#DIV/0!</v>
      </c>
      <c r="CO199" s="194" t="e">
        <f>IF(CO$142="分類不明", 計算_基本取引表!CO60/計算_基本取引表!CO$133, 計算_投入係数表!CO60)</f>
        <v>#DIV/0!</v>
      </c>
      <c r="CP199" s="194" t="e">
        <f>IF(CP$142="分類不明", 計算_基本取引表!CP60/計算_基本取引表!CP$133, 計算_投入係数表!CP60)</f>
        <v>#DIV/0!</v>
      </c>
      <c r="CQ199" s="194" t="e">
        <f>IF(CQ$142="分類不明", 計算_基本取引表!CQ60/計算_基本取引表!CQ$133, 計算_投入係数表!CQ60)</f>
        <v>#DIV/0!</v>
      </c>
      <c r="CR199" s="194" t="e">
        <f>IF(CR$142="分類不明", 計算_基本取引表!CR60/計算_基本取引表!CR$133, 計算_投入係数表!CR60)</f>
        <v>#DIV/0!</v>
      </c>
      <c r="CS199" s="194" t="e">
        <f>IF(CS$142="分類不明", 計算_基本取引表!CS60/計算_基本取引表!CS$133, 計算_投入係数表!CS60)</f>
        <v>#DIV/0!</v>
      </c>
      <c r="CT199" s="194" t="e">
        <f>IF(CT$142="分類不明", 計算_基本取引表!CT60/計算_基本取引表!CT$133, 計算_投入係数表!CT60)</f>
        <v>#DIV/0!</v>
      </c>
      <c r="CU199" s="194" t="e">
        <f>IF(CU$142="分類不明", 計算_基本取引表!CU60/計算_基本取引表!CU$133, 計算_投入係数表!CU60)</f>
        <v>#DIV/0!</v>
      </c>
      <c r="CV199" s="194" t="e">
        <f>IF(CV$142="分類不明", 計算_基本取引表!CV60/計算_基本取引表!CV$133, 計算_投入係数表!CV60)</f>
        <v>#DIV/0!</v>
      </c>
      <c r="CW199" s="194" t="e">
        <f>IF(CW$142="分類不明", 計算_基本取引表!CW60/計算_基本取引表!CW$133, 計算_投入係数表!CW60)</f>
        <v>#DIV/0!</v>
      </c>
      <c r="CX199" s="194" t="e">
        <f>IF(CX$142="分類不明", 計算_基本取引表!CX60/計算_基本取引表!CX$133, 計算_投入係数表!CX60)</f>
        <v>#DIV/0!</v>
      </c>
      <c r="CY199" s="194" t="e">
        <f>IF(CY$142="分類不明", 計算_基本取引表!CY60/計算_基本取引表!CY$133, 計算_投入係数表!CY60)</f>
        <v>#DIV/0!</v>
      </c>
      <c r="CZ199" s="194" t="e">
        <f>IF(CZ$142="分類不明", 計算_基本取引表!CZ60/計算_基本取引表!CZ$133, 計算_投入係数表!CZ60)</f>
        <v>#DIV/0!</v>
      </c>
      <c r="DA199" s="194" t="e">
        <f>IF(DA$142="分類不明", 計算_基本取引表!DA60/計算_基本取引表!DA$133, 計算_投入係数表!DA60)</f>
        <v>#DIV/0!</v>
      </c>
      <c r="DB199" s="194" t="e">
        <f>IF(DB$142="分類不明", 計算_基本取引表!DB60/計算_基本取引表!DB$133, 計算_投入係数表!DB60)</f>
        <v>#DIV/0!</v>
      </c>
      <c r="DC199" s="194" t="e">
        <f>IF(DC$142="分類不明", 計算_基本取引表!DC60/計算_基本取引表!DC$133, 計算_投入係数表!DC60)</f>
        <v>#DIV/0!</v>
      </c>
      <c r="DD199" s="194" t="e">
        <f>IF(DD$142="分類不明", 計算_基本取引表!DD60/計算_基本取引表!DD$133, 計算_投入係数表!DD60)</f>
        <v>#DIV/0!</v>
      </c>
      <c r="DE199" s="194" t="e">
        <f>IF(DE$142="分類不明", 計算_基本取引表!DE60/計算_基本取引表!DE$133, 計算_投入係数表!DE60)</f>
        <v>#DIV/0!</v>
      </c>
      <c r="DF199" s="194" t="e">
        <f>IF(DF$142="分類不明", 計算_基本取引表!DF60/計算_基本取引表!DF$133, 計算_投入係数表!DF60)</f>
        <v>#DIV/0!</v>
      </c>
      <c r="DG199" s="194" t="e">
        <f>IF(DG$142="分類不明", 計算_基本取引表!DG60/計算_基本取引表!DG$133, 計算_投入係数表!DG60)</f>
        <v>#DIV/0!</v>
      </c>
      <c r="DH199" s="194" t="e">
        <f>IF(DH$142="分類不明", 計算_基本取引表!DH60/計算_基本取引表!DH$133, 計算_投入係数表!DH60)</f>
        <v>#DIV/0!</v>
      </c>
      <c r="DI199" s="194" t="e">
        <f>IF(DI$142="分類不明", 計算_基本取引表!DI60/計算_基本取引表!DI$133, 計算_投入係数表!DI60)</f>
        <v>#DIV/0!</v>
      </c>
      <c r="DJ199" s="194" t="e">
        <f>IF(DJ$142="分類不明", 計算_基本取引表!DJ60/計算_基本取引表!DJ$133, 計算_投入係数表!DJ60)</f>
        <v>#DIV/0!</v>
      </c>
      <c r="DK199" s="194" t="e">
        <f>IF(DK$142="分類不明", 計算_基本取引表!DK60/計算_基本取引表!DK$133, 計算_投入係数表!DK60)</f>
        <v>#DIV/0!</v>
      </c>
      <c r="DL199" s="194" t="e">
        <f>IF(DL$142="分類不明", 計算_基本取引表!DL60/計算_基本取引表!DL$133, 計算_投入係数表!DL60)</f>
        <v>#DIV/0!</v>
      </c>
      <c r="DM199" s="194" t="e">
        <f>IF(DM$142="分類不明", 計算_基本取引表!DM60/計算_基本取引表!DM$133, 計算_投入係数表!DM60)</f>
        <v>#DIV/0!</v>
      </c>
      <c r="DN199" s="194" t="e">
        <f>IF(DN$142="分類不明", 計算_基本取引表!DN60/計算_基本取引表!DN$133, 計算_投入係数表!DN60)</f>
        <v>#DIV/0!</v>
      </c>
      <c r="DO199" s="194" t="e">
        <f>IF(DO$142="分類不明", 計算_基本取引表!DO60/計算_基本取引表!DO$133, 計算_投入係数表!DO60)</f>
        <v>#DIV/0!</v>
      </c>
      <c r="DP199" s="194" t="e">
        <f>IF(DP$142="分類不明", 計算_基本取引表!DP60/計算_基本取引表!DP$133, 計算_投入係数表!DP60)</f>
        <v>#DIV/0!</v>
      </c>
      <c r="DQ199" s="194" t="e">
        <f>IF(DQ$142="分類不明", 計算_基本取引表!DQ60/計算_基本取引表!DQ$133, 計算_投入係数表!DQ60)</f>
        <v>#DIV/0!</v>
      </c>
      <c r="DR199" s="194" t="e">
        <f>IF(DR$142="分類不明", 計算_基本取引表!DR60/計算_基本取引表!DR$133, 計算_投入係数表!DR60)</f>
        <v>#DIV/0!</v>
      </c>
      <c r="DS199" s="194" t="e">
        <f>IF(DS$142="分類不明", 計算_基本取引表!DS60/計算_基本取引表!DS$133, 計算_投入係数表!DS60)</f>
        <v>#DIV/0!</v>
      </c>
      <c r="DT199" s="23">
        <f ca="1">計算_基本取引表!DT60/計算_基本取引表!DT$133</f>
        <v>0</v>
      </c>
    </row>
    <row r="200" spans="2:124" x14ac:dyDescent="0.25">
      <c r="B200" s="53">
        <v>58</v>
      </c>
      <c r="C200" s="192" t="str">
        <v>-</v>
      </c>
      <c r="D200" s="193">
        <f>IF(D$142="分類不明", 計算_基本取引表!D61/計算_基本取引表!D$133, 計算_投入係数表!D61)</f>
        <v>0</v>
      </c>
      <c r="E200" s="194">
        <f>IF(E$142="分類不明", 計算_基本取引表!E61/計算_基本取引表!E$133, 計算_投入係数表!E61)</f>
        <v>0</v>
      </c>
      <c r="F200" s="194">
        <f>IF(F$142="分類不明", 計算_基本取引表!F61/計算_基本取引表!F$133, 計算_投入係数表!F61)</f>
        <v>0</v>
      </c>
      <c r="G200" s="194">
        <f>IF(G$142="分類不明", 計算_基本取引表!G61/計算_基本取引表!G$133, 計算_投入係数表!G61)</f>
        <v>0</v>
      </c>
      <c r="H200" s="194">
        <f>IF(H$142="分類不明", 計算_基本取引表!H61/計算_基本取引表!H$133, 計算_投入係数表!H61)</f>
        <v>0</v>
      </c>
      <c r="I200" s="194">
        <f>IF(I$142="分類不明", 計算_基本取引表!I61/計算_基本取引表!I$133, 計算_投入係数表!I61)</f>
        <v>0</v>
      </c>
      <c r="J200" s="194">
        <f>IF(J$142="分類不明", 計算_基本取引表!J61/計算_基本取引表!J$133, 計算_投入係数表!J61)</f>
        <v>0</v>
      </c>
      <c r="K200" s="194">
        <f>IF(K$142="分類不明", 計算_基本取引表!K61/計算_基本取引表!K$133, 計算_投入係数表!K61)</f>
        <v>0</v>
      </c>
      <c r="L200" s="194">
        <f>IF(L$142="分類不明", 計算_基本取引表!L61/計算_基本取引表!L$133, 計算_投入係数表!L61)</f>
        <v>0</v>
      </c>
      <c r="M200" s="194">
        <f>IF(M$142="分類不明", 計算_基本取引表!M61/計算_基本取引表!M$133, 計算_投入係数表!M61)</f>
        <v>0</v>
      </c>
      <c r="N200" s="194">
        <f>IF(N$142="分類不明", 計算_基本取引表!N61/計算_基本取引表!N$133, 計算_投入係数表!N61)</f>
        <v>0</v>
      </c>
      <c r="O200" s="194">
        <f>IF(O$142="分類不明", 計算_基本取引表!O61/計算_基本取引表!O$133, 計算_投入係数表!O61)</f>
        <v>0</v>
      </c>
      <c r="P200" s="194" t="e">
        <f ca="1">IF(P$142="分類不明", 計算_基本取引表!P61/計算_基本取引表!P$133, 計算_投入係数表!P61)</f>
        <v>#DIV/0!</v>
      </c>
      <c r="Q200" s="194" t="e">
        <f>IF(Q$142="分類不明", 計算_基本取引表!Q61/計算_基本取引表!Q$133, 計算_投入係数表!Q61)</f>
        <v>#DIV/0!</v>
      </c>
      <c r="R200" s="194" t="e">
        <f>IF(R$142="分類不明", 計算_基本取引表!R61/計算_基本取引表!R$133, 計算_投入係数表!R61)</f>
        <v>#DIV/0!</v>
      </c>
      <c r="S200" s="194" t="e">
        <f>IF(S$142="分類不明", 計算_基本取引表!S61/計算_基本取引表!S$133, 計算_投入係数表!S61)</f>
        <v>#DIV/0!</v>
      </c>
      <c r="T200" s="194" t="e">
        <f>IF(T$142="分類不明", 計算_基本取引表!T61/計算_基本取引表!T$133, 計算_投入係数表!T61)</f>
        <v>#DIV/0!</v>
      </c>
      <c r="U200" s="194" t="e">
        <f>IF(U$142="分類不明", 計算_基本取引表!U61/計算_基本取引表!U$133, 計算_投入係数表!U61)</f>
        <v>#DIV/0!</v>
      </c>
      <c r="V200" s="194" t="e">
        <f>IF(V$142="分類不明", 計算_基本取引表!V61/計算_基本取引表!V$133, 計算_投入係数表!V61)</f>
        <v>#DIV/0!</v>
      </c>
      <c r="W200" s="194" t="e">
        <f>IF(W$142="分類不明", 計算_基本取引表!W61/計算_基本取引表!W$133, 計算_投入係数表!W61)</f>
        <v>#DIV/0!</v>
      </c>
      <c r="X200" s="194" t="e">
        <f>IF(X$142="分類不明", 計算_基本取引表!X61/計算_基本取引表!X$133, 計算_投入係数表!X61)</f>
        <v>#DIV/0!</v>
      </c>
      <c r="Y200" s="194" t="e">
        <f>IF(Y$142="分類不明", 計算_基本取引表!Y61/計算_基本取引表!Y$133, 計算_投入係数表!Y61)</f>
        <v>#DIV/0!</v>
      </c>
      <c r="Z200" s="194" t="e">
        <f>IF(Z$142="分類不明", 計算_基本取引表!Z61/計算_基本取引表!Z$133, 計算_投入係数表!Z61)</f>
        <v>#DIV/0!</v>
      </c>
      <c r="AA200" s="194" t="e">
        <f>IF(AA$142="分類不明", 計算_基本取引表!AA61/計算_基本取引表!AA$133, 計算_投入係数表!AA61)</f>
        <v>#DIV/0!</v>
      </c>
      <c r="AB200" s="194" t="e">
        <f>IF(AB$142="分類不明", 計算_基本取引表!AB61/計算_基本取引表!AB$133, 計算_投入係数表!AB61)</f>
        <v>#DIV/0!</v>
      </c>
      <c r="AC200" s="194" t="e">
        <f>IF(AC$142="分類不明", 計算_基本取引表!AC61/計算_基本取引表!AC$133, 計算_投入係数表!AC61)</f>
        <v>#DIV/0!</v>
      </c>
      <c r="AD200" s="194" t="e">
        <f>IF(AD$142="分類不明", 計算_基本取引表!AD61/計算_基本取引表!AD$133, 計算_投入係数表!AD61)</f>
        <v>#DIV/0!</v>
      </c>
      <c r="AE200" s="194" t="e">
        <f>IF(AE$142="分類不明", 計算_基本取引表!AE61/計算_基本取引表!AE$133, 計算_投入係数表!AE61)</f>
        <v>#DIV/0!</v>
      </c>
      <c r="AF200" s="194" t="e">
        <f>IF(AF$142="分類不明", 計算_基本取引表!AF61/計算_基本取引表!AF$133, 計算_投入係数表!AF61)</f>
        <v>#DIV/0!</v>
      </c>
      <c r="AG200" s="194" t="e">
        <f>IF(AG$142="分類不明", 計算_基本取引表!AG61/計算_基本取引表!AG$133, 計算_投入係数表!AG61)</f>
        <v>#DIV/0!</v>
      </c>
      <c r="AH200" s="194" t="e">
        <f>IF(AH$142="分類不明", 計算_基本取引表!AH61/計算_基本取引表!AH$133, 計算_投入係数表!AH61)</f>
        <v>#DIV/0!</v>
      </c>
      <c r="AI200" s="194" t="e">
        <f>IF(AI$142="分類不明", 計算_基本取引表!AI61/計算_基本取引表!AI$133, 計算_投入係数表!AI61)</f>
        <v>#DIV/0!</v>
      </c>
      <c r="AJ200" s="194" t="e">
        <f>IF(AJ$142="分類不明", 計算_基本取引表!AJ61/計算_基本取引表!AJ$133, 計算_投入係数表!AJ61)</f>
        <v>#DIV/0!</v>
      </c>
      <c r="AK200" s="194" t="e">
        <f>IF(AK$142="分類不明", 計算_基本取引表!AK61/計算_基本取引表!AK$133, 計算_投入係数表!AK61)</f>
        <v>#DIV/0!</v>
      </c>
      <c r="AL200" s="194" t="e">
        <f>IF(AL$142="分類不明", 計算_基本取引表!AL61/計算_基本取引表!AL$133, 計算_投入係数表!AL61)</f>
        <v>#DIV/0!</v>
      </c>
      <c r="AM200" s="194" t="e">
        <f>IF(AM$142="分類不明", 計算_基本取引表!AM61/計算_基本取引表!AM$133, 計算_投入係数表!AM61)</f>
        <v>#DIV/0!</v>
      </c>
      <c r="AN200" s="194" t="e">
        <f>IF(AN$142="分類不明", 計算_基本取引表!AN61/計算_基本取引表!AN$133, 計算_投入係数表!AN61)</f>
        <v>#DIV/0!</v>
      </c>
      <c r="AO200" s="194" t="e">
        <f>IF(AO$142="分類不明", 計算_基本取引表!AO61/計算_基本取引表!AO$133, 計算_投入係数表!AO61)</f>
        <v>#DIV/0!</v>
      </c>
      <c r="AP200" s="194" t="e">
        <f>IF(AP$142="分類不明", 計算_基本取引表!AP61/計算_基本取引表!AP$133, 計算_投入係数表!AP61)</f>
        <v>#DIV/0!</v>
      </c>
      <c r="AQ200" s="194" t="e">
        <f>IF(AQ$142="分類不明", 計算_基本取引表!AQ61/計算_基本取引表!AQ$133, 計算_投入係数表!AQ61)</f>
        <v>#DIV/0!</v>
      </c>
      <c r="AR200" s="194" t="e">
        <f>IF(AR$142="分類不明", 計算_基本取引表!AR61/計算_基本取引表!AR$133, 計算_投入係数表!AR61)</f>
        <v>#DIV/0!</v>
      </c>
      <c r="AS200" s="194" t="e">
        <f>IF(AS$142="分類不明", 計算_基本取引表!AS61/計算_基本取引表!AS$133, 計算_投入係数表!AS61)</f>
        <v>#DIV/0!</v>
      </c>
      <c r="AT200" s="194" t="e">
        <f>IF(AT$142="分類不明", 計算_基本取引表!AT61/計算_基本取引表!AT$133, 計算_投入係数表!AT61)</f>
        <v>#DIV/0!</v>
      </c>
      <c r="AU200" s="194" t="e">
        <f>IF(AU$142="分類不明", 計算_基本取引表!AU61/計算_基本取引表!AU$133, 計算_投入係数表!AU61)</f>
        <v>#DIV/0!</v>
      </c>
      <c r="AV200" s="194" t="e">
        <f>IF(AV$142="分類不明", 計算_基本取引表!AV61/計算_基本取引表!AV$133, 計算_投入係数表!AV61)</f>
        <v>#DIV/0!</v>
      </c>
      <c r="AW200" s="194" t="e">
        <f>IF(AW$142="分類不明", 計算_基本取引表!AW61/計算_基本取引表!AW$133, 計算_投入係数表!AW61)</f>
        <v>#DIV/0!</v>
      </c>
      <c r="AX200" s="194" t="e">
        <f>IF(AX$142="分類不明", 計算_基本取引表!AX61/計算_基本取引表!AX$133, 計算_投入係数表!AX61)</f>
        <v>#DIV/0!</v>
      </c>
      <c r="AY200" s="194" t="e">
        <f>IF(AY$142="分類不明", 計算_基本取引表!AY61/計算_基本取引表!AY$133, 計算_投入係数表!AY61)</f>
        <v>#DIV/0!</v>
      </c>
      <c r="AZ200" s="194" t="e">
        <f>IF(AZ$142="分類不明", 計算_基本取引表!AZ61/計算_基本取引表!AZ$133, 計算_投入係数表!AZ61)</f>
        <v>#DIV/0!</v>
      </c>
      <c r="BA200" s="194" t="e">
        <f>IF(BA$142="分類不明", 計算_基本取引表!BA61/計算_基本取引表!BA$133, 計算_投入係数表!BA61)</f>
        <v>#DIV/0!</v>
      </c>
      <c r="BB200" s="194" t="e">
        <f>IF(BB$142="分類不明", 計算_基本取引表!BB61/計算_基本取引表!BB$133, 計算_投入係数表!BB61)</f>
        <v>#DIV/0!</v>
      </c>
      <c r="BC200" s="194" t="e">
        <f>IF(BC$142="分類不明", 計算_基本取引表!BC61/計算_基本取引表!BC$133, 計算_投入係数表!BC61)</f>
        <v>#DIV/0!</v>
      </c>
      <c r="BD200" s="194" t="e">
        <f>IF(BD$142="分類不明", 計算_基本取引表!BD61/計算_基本取引表!BD$133, 計算_投入係数表!BD61)</f>
        <v>#DIV/0!</v>
      </c>
      <c r="BE200" s="194" t="e">
        <f>IF(BE$142="分類不明", 計算_基本取引表!BE61/計算_基本取引表!BE$133, 計算_投入係数表!BE61)</f>
        <v>#DIV/0!</v>
      </c>
      <c r="BF200" s="194" t="e">
        <f>IF(BF$142="分類不明", 計算_基本取引表!BF61/計算_基本取引表!BF$133, 計算_投入係数表!BF61)</f>
        <v>#DIV/0!</v>
      </c>
      <c r="BG200" s="194" t="e">
        <f>IF(BG$142="分類不明", 計算_基本取引表!BG61/計算_基本取引表!BG$133, 計算_投入係数表!BG61)</f>
        <v>#DIV/0!</v>
      </c>
      <c r="BH200" s="194" t="e">
        <f>IF(BH$142="分類不明", 計算_基本取引表!BH61/計算_基本取引表!BH$133, 計算_投入係数表!BH61)</f>
        <v>#DIV/0!</v>
      </c>
      <c r="BI200" s="194" t="e">
        <f>IF(BI$142="分類不明", 計算_基本取引表!BI61/計算_基本取引表!BI$133, 計算_投入係数表!BI61)</f>
        <v>#DIV/0!</v>
      </c>
      <c r="BJ200" s="194" t="e">
        <f>IF(BJ$142="分類不明", 計算_基本取引表!BJ61/計算_基本取引表!BJ$133, 計算_投入係数表!BJ61)</f>
        <v>#DIV/0!</v>
      </c>
      <c r="BK200" s="194" t="e">
        <f>IF(BK$142="分類不明", 計算_基本取引表!BK61/計算_基本取引表!BK$133, 計算_投入係数表!BK61)</f>
        <v>#DIV/0!</v>
      </c>
      <c r="BL200" s="194" t="e">
        <f>IF(BL$142="分類不明", 計算_基本取引表!BL61/計算_基本取引表!BL$133, 計算_投入係数表!BL61)</f>
        <v>#DIV/0!</v>
      </c>
      <c r="BM200" s="194" t="e">
        <f>IF(BM$142="分類不明", 計算_基本取引表!BM61/計算_基本取引表!BM$133, 計算_投入係数表!BM61)</f>
        <v>#DIV/0!</v>
      </c>
      <c r="BN200" s="194" t="e">
        <f>IF(BN$142="分類不明", 計算_基本取引表!BN61/計算_基本取引表!BN$133, 計算_投入係数表!BN61)</f>
        <v>#DIV/0!</v>
      </c>
      <c r="BO200" s="194" t="e">
        <f>IF(BO$142="分類不明", 計算_基本取引表!BO61/計算_基本取引表!BO$133, 計算_投入係数表!BO61)</f>
        <v>#DIV/0!</v>
      </c>
      <c r="BP200" s="194" t="e">
        <f>IF(BP$142="分類不明", 計算_基本取引表!BP61/計算_基本取引表!BP$133, 計算_投入係数表!BP61)</f>
        <v>#DIV/0!</v>
      </c>
      <c r="BQ200" s="194" t="e">
        <f>IF(BQ$142="分類不明", 計算_基本取引表!BQ61/計算_基本取引表!BQ$133, 計算_投入係数表!BQ61)</f>
        <v>#DIV/0!</v>
      </c>
      <c r="BR200" s="194" t="e">
        <f>IF(BR$142="分類不明", 計算_基本取引表!BR61/計算_基本取引表!BR$133, 計算_投入係数表!BR61)</f>
        <v>#DIV/0!</v>
      </c>
      <c r="BS200" s="194" t="e">
        <f>IF(BS$142="分類不明", 計算_基本取引表!BS61/計算_基本取引表!BS$133, 計算_投入係数表!BS61)</f>
        <v>#DIV/0!</v>
      </c>
      <c r="BT200" s="194" t="e">
        <f>IF(BT$142="分類不明", 計算_基本取引表!BT61/計算_基本取引表!BT$133, 計算_投入係数表!BT61)</f>
        <v>#DIV/0!</v>
      </c>
      <c r="BU200" s="194" t="e">
        <f>IF(BU$142="分類不明", 計算_基本取引表!BU61/計算_基本取引表!BU$133, 計算_投入係数表!BU61)</f>
        <v>#DIV/0!</v>
      </c>
      <c r="BV200" s="194" t="e">
        <f>IF(BV$142="分類不明", 計算_基本取引表!BV61/計算_基本取引表!BV$133, 計算_投入係数表!BV61)</f>
        <v>#DIV/0!</v>
      </c>
      <c r="BW200" s="194" t="e">
        <f>IF(BW$142="分類不明", 計算_基本取引表!BW61/計算_基本取引表!BW$133, 計算_投入係数表!BW61)</f>
        <v>#DIV/0!</v>
      </c>
      <c r="BX200" s="194" t="e">
        <f>IF(BX$142="分類不明", 計算_基本取引表!BX61/計算_基本取引表!BX$133, 計算_投入係数表!BX61)</f>
        <v>#DIV/0!</v>
      </c>
      <c r="BY200" s="194" t="e">
        <f>IF(BY$142="分類不明", 計算_基本取引表!BY61/計算_基本取引表!BY$133, 計算_投入係数表!BY61)</f>
        <v>#DIV/0!</v>
      </c>
      <c r="BZ200" s="194" t="e">
        <f>IF(BZ$142="分類不明", 計算_基本取引表!BZ61/計算_基本取引表!BZ$133, 計算_投入係数表!BZ61)</f>
        <v>#DIV/0!</v>
      </c>
      <c r="CA200" s="194" t="e">
        <f>IF(CA$142="分類不明", 計算_基本取引表!CA61/計算_基本取引表!CA$133, 計算_投入係数表!CA61)</f>
        <v>#DIV/0!</v>
      </c>
      <c r="CB200" s="194" t="e">
        <f>IF(CB$142="分類不明", 計算_基本取引表!CB61/計算_基本取引表!CB$133, 計算_投入係数表!CB61)</f>
        <v>#DIV/0!</v>
      </c>
      <c r="CC200" s="194" t="e">
        <f>IF(CC$142="分類不明", 計算_基本取引表!CC61/計算_基本取引表!CC$133, 計算_投入係数表!CC61)</f>
        <v>#DIV/0!</v>
      </c>
      <c r="CD200" s="194" t="e">
        <f>IF(CD$142="分類不明", 計算_基本取引表!CD61/計算_基本取引表!CD$133, 計算_投入係数表!CD61)</f>
        <v>#DIV/0!</v>
      </c>
      <c r="CE200" s="194" t="e">
        <f>IF(CE$142="分類不明", 計算_基本取引表!CE61/計算_基本取引表!CE$133, 計算_投入係数表!CE61)</f>
        <v>#DIV/0!</v>
      </c>
      <c r="CF200" s="194" t="e">
        <f>IF(CF$142="分類不明", 計算_基本取引表!CF61/計算_基本取引表!CF$133, 計算_投入係数表!CF61)</f>
        <v>#DIV/0!</v>
      </c>
      <c r="CG200" s="194" t="e">
        <f>IF(CG$142="分類不明", 計算_基本取引表!CG61/計算_基本取引表!CG$133, 計算_投入係数表!CG61)</f>
        <v>#DIV/0!</v>
      </c>
      <c r="CH200" s="194" t="e">
        <f>IF(CH$142="分類不明", 計算_基本取引表!CH61/計算_基本取引表!CH$133, 計算_投入係数表!CH61)</f>
        <v>#DIV/0!</v>
      </c>
      <c r="CI200" s="194" t="e">
        <f>IF(CI$142="分類不明", 計算_基本取引表!CI61/計算_基本取引表!CI$133, 計算_投入係数表!CI61)</f>
        <v>#DIV/0!</v>
      </c>
      <c r="CJ200" s="194" t="e">
        <f>IF(CJ$142="分類不明", 計算_基本取引表!CJ61/計算_基本取引表!CJ$133, 計算_投入係数表!CJ61)</f>
        <v>#DIV/0!</v>
      </c>
      <c r="CK200" s="194" t="e">
        <f>IF(CK$142="分類不明", 計算_基本取引表!CK61/計算_基本取引表!CK$133, 計算_投入係数表!CK61)</f>
        <v>#DIV/0!</v>
      </c>
      <c r="CL200" s="194" t="e">
        <f>IF(CL$142="分類不明", 計算_基本取引表!CL61/計算_基本取引表!CL$133, 計算_投入係数表!CL61)</f>
        <v>#DIV/0!</v>
      </c>
      <c r="CM200" s="194" t="e">
        <f>IF(CM$142="分類不明", 計算_基本取引表!CM61/計算_基本取引表!CM$133, 計算_投入係数表!CM61)</f>
        <v>#DIV/0!</v>
      </c>
      <c r="CN200" s="194" t="e">
        <f>IF(CN$142="分類不明", 計算_基本取引表!CN61/計算_基本取引表!CN$133, 計算_投入係数表!CN61)</f>
        <v>#DIV/0!</v>
      </c>
      <c r="CO200" s="194" t="e">
        <f>IF(CO$142="分類不明", 計算_基本取引表!CO61/計算_基本取引表!CO$133, 計算_投入係数表!CO61)</f>
        <v>#DIV/0!</v>
      </c>
      <c r="CP200" s="194" t="e">
        <f>IF(CP$142="分類不明", 計算_基本取引表!CP61/計算_基本取引表!CP$133, 計算_投入係数表!CP61)</f>
        <v>#DIV/0!</v>
      </c>
      <c r="CQ200" s="194" t="e">
        <f>IF(CQ$142="分類不明", 計算_基本取引表!CQ61/計算_基本取引表!CQ$133, 計算_投入係数表!CQ61)</f>
        <v>#DIV/0!</v>
      </c>
      <c r="CR200" s="194" t="e">
        <f>IF(CR$142="分類不明", 計算_基本取引表!CR61/計算_基本取引表!CR$133, 計算_投入係数表!CR61)</f>
        <v>#DIV/0!</v>
      </c>
      <c r="CS200" s="194" t="e">
        <f>IF(CS$142="分類不明", 計算_基本取引表!CS61/計算_基本取引表!CS$133, 計算_投入係数表!CS61)</f>
        <v>#DIV/0!</v>
      </c>
      <c r="CT200" s="194" t="e">
        <f>IF(CT$142="分類不明", 計算_基本取引表!CT61/計算_基本取引表!CT$133, 計算_投入係数表!CT61)</f>
        <v>#DIV/0!</v>
      </c>
      <c r="CU200" s="194" t="e">
        <f>IF(CU$142="分類不明", 計算_基本取引表!CU61/計算_基本取引表!CU$133, 計算_投入係数表!CU61)</f>
        <v>#DIV/0!</v>
      </c>
      <c r="CV200" s="194" t="e">
        <f>IF(CV$142="分類不明", 計算_基本取引表!CV61/計算_基本取引表!CV$133, 計算_投入係数表!CV61)</f>
        <v>#DIV/0!</v>
      </c>
      <c r="CW200" s="194" t="e">
        <f>IF(CW$142="分類不明", 計算_基本取引表!CW61/計算_基本取引表!CW$133, 計算_投入係数表!CW61)</f>
        <v>#DIV/0!</v>
      </c>
      <c r="CX200" s="194" t="e">
        <f>IF(CX$142="分類不明", 計算_基本取引表!CX61/計算_基本取引表!CX$133, 計算_投入係数表!CX61)</f>
        <v>#DIV/0!</v>
      </c>
      <c r="CY200" s="194" t="e">
        <f>IF(CY$142="分類不明", 計算_基本取引表!CY61/計算_基本取引表!CY$133, 計算_投入係数表!CY61)</f>
        <v>#DIV/0!</v>
      </c>
      <c r="CZ200" s="194" t="e">
        <f>IF(CZ$142="分類不明", 計算_基本取引表!CZ61/計算_基本取引表!CZ$133, 計算_投入係数表!CZ61)</f>
        <v>#DIV/0!</v>
      </c>
      <c r="DA200" s="194" t="e">
        <f>IF(DA$142="分類不明", 計算_基本取引表!DA61/計算_基本取引表!DA$133, 計算_投入係数表!DA61)</f>
        <v>#DIV/0!</v>
      </c>
      <c r="DB200" s="194" t="e">
        <f>IF(DB$142="分類不明", 計算_基本取引表!DB61/計算_基本取引表!DB$133, 計算_投入係数表!DB61)</f>
        <v>#DIV/0!</v>
      </c>
      <c r="DC200" s="194" t="e">
        <f>IF(DC$142="分類不明", 計算_基本取引表!DC61/計算_基本取引表!DC$133, 計算_投入係数表!DC61)</f>
        <v>#DIV/0!</v>
      </c>
      <c r="DD200" s="194" t="e">
        <f>IF(DD$142="分類不明", 計算_基本取引表!DD61/計算_基本取引表!DD$133, 計算_投入係数表!DD61)</f>
        <v>#DIV/0!</v>
      </c>
      <c r="DE200" s="194" t="e">
        <f>IF(DE$142="分類不明", 計算_基本取引表!DE61/計算_基本取引表!DE$133, 計算_投入係数表!DE61)</f>
        <v>#DIV/0!</v>
      </c>
      <c r="DF200" s="194" t="e">
        <f>IF(DF$142="分類不明", 計算_基本取引表!DF61/計算_基本取引表!DF$133, 計算_投入係数表!DF61)</f>
        <v>#DIV/0!</v>
      </c>
      <c r="DG200" s="194" t="e">
        <f>IF(DG$142="分類不明", 計算_基本取引表!DG61/計算_基本取引表!DG$133, 計算_投入係数表!DG61)</f>
        <v>#DIV/0!</v>
      </c>
      <c r="DH200" s="194" t="e">
        <f>IF(DH$142="分類不明", 計算_基本取引表!DH61/計算_基本取引表!DH$133, 計算_投入係数表!DH61)</f>
        <v>#DIV/0!</v>
      </c>
      <c r="DI200" s="194" t="e">
        <f>IF(DI$142="分類不明", 計算_基本取引表!DI61/計算_基本取引表!DI$133, 計算_投入係数表!DI61)</f>
        <v>#DIV/0!</v>
      </c>
      <c r="DJ200" s="194" t="e">
        <f>IF(DJ$142="分類不明", 計算_基本取引表!DJ61/計算_基本取引表!DJ$133, 計算_投入係数表!DJ61)</f>
        <v>#DIV/0!</v>
      </c>
      <c r="DK200" s="194" t="e">
        <f>IF(DK$142="分類不明", 計算_基本取引表!DK61/計算_基本取引表!DK$133, 計算_投入係数表!DK61)</f>
        <v>#DIV/0!</v>
      </c>
      <c r="DL200" s="194" t="e">
        <f>IF(DL$142="分類不明", 計算_基本取引表!DL61/計算_基本取引表!DL$133, 計算_投入係数表!DL61)</f>
        <v>#DIV/0!</v>
      </c>
      <c r="DM200" s="194" t="e">
        <f>IF(DM$142="分類不明", 計算_基本取引表!DM61/計算_基本取引表!DM$133, 計算_投入係数表!DM61)</f>
        <v>#DIV/0!</v>
      </c>
      <c r="DN200" s="194" t="e">
        <f>IF(DN$142="分類不明", 計算_基本取引表!DN61/計算_基本取引表!DN$133, 計算_投入係数表!DN61)</f>
        <v>#DIV/0!</v>
      </c>
      <c r="DO200" s="194" t="e">
        <f>IF(DO$142="分類不明", 計算_基本取引表!DO61/計算_基本取引表!DO$133, 計算_投入係数表!DO61)</f>
        <v>#DIV/0!</v>
      </c>
      <c r="DP200" s="194" t="e">
        <f>IF(DP$142="分類不明", 計算_基本取引表!DP61/計算_基本取引表!DP$133, 計算_投入係数表!DP61)</f>
        <v>#DIV/0!</v>
      </c>
      <c r="DQ200" s="194" t="e">
        <f>IF(DQ$142="分類不明", 計算_基本取引表!DQ61/計算_基本取引表!DQ$133, 計算_投入係数表!DQ61)</f>
        <v>#DIV/0!</v>
      </c>
      <c r="DR200" s="194" t="e">
        <f>IF(DR$142="分類不明", 計算_基本取引表!DR61/計算_基本取引表!DR$133, 計算_投入係数表!DR61)</f>
        <v>#DIV/0!</v>
      </c>
      <c r="DS200" s="194" t="e">
        <f>IF(DS$142="分類不明", 計算_基本取引表!DS61/計算_基本取引表!DS$133, 計算_投入係数表!DS61)</f>
        <v>#DIV/0!</v>
      </c>
      <c r="DT200" s="23">
        <f ca="1">計算_基本取引表!DT61/計算_基本取引表!DT$133</f>
        <v>0</v>
      </c>
    </row>
    <row r="201" spans="2:124" x14ac:dyDescent="0.25">
      <c r="B201" s="53">
        <v>59</v>
      </c>
      <c r="C201" s="192" t="str">
        <v>-</v>
      </c>
      <c r="D201" s="193">
        <f>IF(D$142="分類不明", 計算_基本取引表!D62/計算_基本取引表!D$133, 計算_投入係数表!D62)</f>
        <v>0</v>
      </c>
      <c r="E201" s="194">
        <f>IF(E$142="分類不明", 計算_基本取引表!E62/計算_基本取引表!E$133, 計算_投入係数表!E62)</f>
        <v>0</v>
      </c>
      <c r="F201" s="194">
        <f>IF(F$142="分類不明", 計算_基本取引表!F62/計算_基本取引表!F$133, 計算_投入係数表!F62)</f>
        <v>0</v>
      </c>
      <c r="G201" s="194">
        <f>IF(G$142="分類不明", 計算_基本取引表!G62/計算_基本取引表!G$133, 計算_投入係数表!G62)</f>
        <v>0</v>
      </c>
      <c r="H201" s="194">
        <f>IF(H$142="分類不明", 計算_基本取引表!H62/計算_基本取引表!H$133, 計算_投入係数表!H62)</f>
        <v>0</v>
      </c>
      <c r="I201" s="194">
        <f>IF(I$142="分類不明", 計算_基本取引表!I62/計算_基本取引表!I$133, 計算_投入係数表!I62)</f>
        <v>0</v>
      </c>
      <c r="J201" s="194">
        <f>IF(J$142="分類不明", 計算_基本取引表!J62/計算_基本取引表!J$133, 計算_投入係数表!J62)</f>
        <v>0</v>
      </c>
      <c r="K201" s="194">
        <f>IF(K$142="分類不明", 計算_基本取引表!K62/計算_基本取引表!K$133, 計算_投入係数表!K62)</f>
        <v>0</v>
      </c>
      <c r="L201" s="194">
        <f>IF(L$142="分類不明", 計算_基本取引表!L62/計算_基本取引表!L$133, 計算_投入係数表!L62)</f>
        <v>0</v>
      </c>
      <c r="M201" s="194">
        <f>IF(M$142="分類不明", 計算_基本取引表!M62/計算_基本取引表!M$133, 計算_投入係数表!M62)</f>
        <v>0</v>
      </c>
      <c r="N201" s="194">
        <f>IF(N$142="分類不明", 計算_基本取引表!N62/計算_基本取引表!N$133, 計算_投入係数表!N62)</f>
        <v>0</v>
      </c>
      <c r="O201" s="194">
        <f>IF(O$142="分類不明", 計算_基本取引表!O62/計算_基本取引表!O$133, 計算_投入係数表!O62)</f>
        <v>0</v>
      </c>
      <c r="P201" s="194" t="e">
        <f ca="1">IF(P$142="分類不明", 計算_基本取引表!P62/計算_基本取引表!P$133, 計算_投入係数表!P62)</f>
        <v>#DIV/0!</v>
      </c>
      <c r="Q201" s="194" t="e">
        <f>IF(Q$142="分類不明", 計算_基本取引表!Q62/計算_基本取引表!Q$133, 計算_投入係数表!Q62)</f>
        <v>#DIV/0!</v>
      </c>
      <c r="R201" s="194" t="e">
        <f>IF(R$142="分類不明", 計算_基本取引表!R62/計算_基本取引表!R$133, 計算_投入係数表!R62)</f>
        <v>#DIV/0!</v>
      </c>
      <c r="S201" s="194" t="e">
        <f>IF(S$142="分類不明", 計算_基本取引表!S62/計算_基本取引表!S$133, 計算_投入係数表!S62)</f>
        <v>#DIV/0!</v>
      </c>
      <c r="T201" s="194" t="e">
        <f>IF(T$142="分類不明", 計算_基本取引表!T62/計算_基本取引表!T$133, 計算_投入係数表!T62)</f>
        <v>#DIV/0!</v>
      </c>
      <c r="U201" s="194" t="e">
        <f>IF(U$142="分類不明", 計算_基本取引表!U62/計算_基本取引表!U$133, 計算_投入係数表!U62)</f>
        <v>#DIV/0!</v>
      </c>
      <c r="V201" s="194" t="e">
        <f>IF(V$142="分類不明", 計算_基本取引表!V62/計算_基本取引表!V$133, 計算_投入係数表!V62)</f>
        <v>#DIV/0!</v>
      </c>
      <c r="W201" s="194" t="e">
        <f>IF(W$142="分類不明", 計算_基本取引表!W62/計算_基本取引表!W$133, 計算_投入係数表!W62)</f>
        <v>#DIV/0!</v>
      </c>
      <c r="X201" s="194" t="e">
        <f>IF(X$142="分類不明", 計算_基本取引表!X62/計算_基本取引表!X$133, 計算_投入係数表!X62)</f>
        <v>#DIV/0!</v>
      </c>
      <c r="Y201" s="194" t="e">
        <f>IF(Y$142="分類不明", 計算_基本取引表!Y62/計算_基本取引表!Y$133, 計算_投入係数表!Y62)</f>
        <v>#DIV/0!</v>
      </c>
      <c r="Z201" s="194" t="e">
        <f>IF(Z$142="分類不明", 計算_基本取引表!Z62/計算_基本取引表!Z$133, 計算_投入係数表!Z62)</f>
        <v>#DIV/0!</v>
      </c>
      <c r="AA201" s="194" t="e">
        <f>IF(AA$142="分類不明", 計算_基本取引表!AA62/計算_基本取引表!AA$133, 計算_投入係数表!AA62)</f>
        <v>#DIV/0!</v>
      </c>
      <c r="AB201" s="194" t="e">
        <f>IF(AB$142="分類不明", 計算_基本取引表!AB62/計算_基本取引表!AB$133, 計算_投入係数表!AB62)</f>
        <v>#DIV/0!</v>
      </c>
      <c r="AC201" s="194" t="e">
        <f>IF(AC$142="分類不明", 計算_基本取引表!AC62/計算_基本取引表!AC$133, 計算_投入係数表!AC62)</f>
        <v>#DIV/0!</v>
      </c>
      <c r="AD201" s="194" t="e">
        <f>IF(AD$142="分類不明", 計算_基本取引表!AD62/計算_基本取引表!AD$133, 計算_投入係数表!AD62)</f>
        <v>#DIV/0!</v>
      </c>
      <c r="AE201" s="194" t="e">
        <f>IF(AE$142="分類不明", 計算_基本取引表!AE62/計算_基本取引表!AE$133, 計算_投入係数表!AE62)</f>
        <v>#DIV/0!</v>
      </c>
      <c r="AF201" s="194" t="e">
        <f>IF(AF$142="分類不明", 計算_基本取引表!AF62/計算_基本取引表!AF$133, 計算_投入係数表!AF62)</f>
        <v>#DIV/0!</v>
      </c>
      <c r="AG201" s="194" t="e">
        <f>IF(AG$142="分類不明", 計算_基本取引表!AG62/計算_基本取引表!AG$133, 計算_投入係数表!AG62)</f>
        <v>#DIV/0!</v>
      </c>
      <c r="AH201" s="194" t="e">
        <f>IF(AH$142="分類不明", 計算_基本取引表!AH62/計算_基本取引表!AH$133, 計算_投入係数表!AH62)</f>
        <v>#DIV/0!</v>
      </c>
      <c r="AI201" s="194" t="e">
        <f>IF(AI$142="分類不明", 計算_基本取引表!AI62/計算_基本取引表!AI$133, 計算_投入係数表!AI62)</f>
        <v>#DIV/0!</v>
      </c>
      <c r="AJ201" s="194" t="e">
        <f>IF(AJ$142="分類不明", 計算_基本取引表!AJ62/計算_基本取引表!AJ$133, 計算_投入係数表!AJ62)</f>
        <v>#DIV/0!</v>
      </c>
      <c r="AK201" s="194" t="e">
        <f>IF(AK$142="分類不明", 計算_基本取引表!AK62/計算_基本取引表!AK$133, 計算_投入係数表!AK62)</f>
        <v>#DIV/0!</v>
      </c>
      <c r="AL201" s="194" t="e">
        <f>IF(AL$142="分類不明", 計算_基本取引表!AL62/計算_基本取引表!AL$133, 計算_投入係数表!AL62)</f>
        <v>#DIV/0!</v>
      </c>
      <c r="AM201" s="194" t="e">
        <f>IF(AM$142="分類不明", 計算_基本取引表!AM62/計算_基本取引表!AM$133, 計算_投入係数表!AM62)</f>
        <v>#DIV/0!</v>
      </c>
      <c r="AN201" s="194" t="e">
        <f>IF(AN$142="分類不明", 計算_基本取引表!AN62/計算_基本取引表!AN$133, 計算_投入係数表!AN62)</f>
        <v>#DIV/0!</v>
      </c>
      <c r="AO201" s="194" t="e">
        <f>IF(AO$142="分類不明", 計算_基本取引表!AO62/計算_基本取引表!AO$133, 計算_投入係数表!AO62)</f>
        <v>#DIV/0!</v>
      </c>
      <c r="AP201" s="194" t="e">
        <f>IF(AP$142="分類不明", 計算_基本取引表!AP62/計算_基本取引表!AP$133, 計算_投入係数表!AP62)</f>
        <v>#DIV/0!</v>
      </c>
      <c r="AQ201" s="194" t="e">
        <f>IF(AQ$142="分類不明", 計算_基本取引表!AQ62/計算_基本取引表!AQ$133, 計算_投入係数表!AQ62)</f>
        <v>#DIV/0!</v>
      </c>
      <c r="AR201" s="194" t="e">
        <f>IF(AR$142="分類不明", 計算_基本取引表!AR62/計算_基本取引表!AR$133, 計算_投入係数表!AR62)</f>
        <v>#DIV/0!</v>
      </c>
      <c r="AS201" s="194" t="e">
        <f>IF(AS$142="分類不明", 計算_基本取引表!AS62/計算_基本取引表!AS$133, 計算_投入係数表!AS62)</f>
        <v>#DIV/0!</v>
      </c>
      <c r="AT201" s="194" t="e">
        <f>IF(AT$142="分類不明", 計算_基本取引表!AT62/計算_基本取引表!AT$133, 計算_投入係数表!AT62)</f>
        <v>#DIV/0!</v>
      </c>
      <c r="AU201" s="194" t="e">
        <f>IF(AU$142="分類不明", 計算_基本取引表!AU62/計算_基本取引表!AU$133, 計算_投入係数表!AU62)</f>
        <v>#DIV/0!</v>
      </c>
      <c r="AV201" s="194" t="e">
        <f>IF(AV$142="分類不明", 計算_基本取引表!AV62/計算_基本取引表!AV$133, 計算_投入係数表!AV62)</f>
        <v>#DIV/0!</v>
      </c>
      <c r="AW201" s="194" t="e">
        <f>IF(AW$142="分類不明", 計算_基本取引表!AW62/計算_基本取引表!AW$133, 計算_投入係数表!AW62)</f>
        <v>#DIV/0!</v>
      </c>
      <c r="AX201" s="194" t="e">
        <f>IF(AX$142="分類不明", 計算_基本取引表!AX62/計算_基本取引表!AX$133, 計算_投入係数表!AX62)</f>
        <v>#DIV/0!</v>
      </c>
      <c r="AY201" s="194" t="e">
        <f>IF(AY$142="分類不明", 計算_基本取引表!AY62/計算_基本取引表!AY$133, 計算_投入係数表!AY62)</f>
        <v>#DIV/0!</v>
      </c>
      <c r="AZ201" s="194" t="e">
        <f>IF(AZ$142="分類不明", 計算_基本取引表!AZ62/計算_基本取引表!AZ$133, 計算_投入係数表!AZ62)</f>
        <v>#DIV/0!</v>
      </c>
      <c r="BA201" s="194" t="e">
        <f>IF(BA$142="分類不明", 計算_基本取引表!BA62/計算_基本取引表!BA$133, 計算_投入係数表!BA62)</f>
        <v>#DIV/0!</v>
      </c>
      <c r="BB201" s="194" t="e">
        <f>IF(BB$142="分類不明", 計算_基本取引表!BB62/計算_基本取引表!BB$133, 計算_投入係数表!BB62)</f>
        <v>#DIV/0!</v>
      </c>
      <c r="BC201" s="194" t="e">
        <f>IF(BC$142="分類不明", 計算_基本取引表!BC62/計算_基本取引表!BC$133, 計算_投入係数表!BC62)</f>
        <v>#DIV/0!</v>
      </c>
      <c r="BD201" s="194" t="e">
        <f>IF(BD$142="分類不明", 計算_基本取引表!BD62/計算_基本取引表!BD$133, 計算_投入係数表!BD62)</f>
        <v>#DIV/0!</v>
      </c>
      <c r="BE201" s="194" t="e">
        <f>IF(BE$142="分類不明", 計算_基本取引表!BE62/計算_基本取引表!BE$133, 計算_投入係数表!BE62)</f>
        <v>#DIV/0!</v>
      </c>
      <c r="BF201" s="194" t="e">
        <f>IF(BF$142="分類不明", 計算_基本取引表!BF62/計算_基本取引表!BF$133, 計算_投入係数表!BF62)</f>
        <v>#DIV/0!</v>
      </c>
      <c r="BG201" s="194" t="e">
        <f>IF(BG$142="分類不明", 計算_基本取引表!BG62/計算_基本取引表!BG$133, 計算_投入係数表!BG62)</f>
        <v>#DIV/0!</v>
      </c>
      <c r="BH201" s="194" t="e">
        <f>IF(BH$142="分類不明", 計算_基本取引表!BH62/計算_基本取引表!BH$133, 計算_投入係数表!BH62)</f>
        <v>#DIV/0!</v>
      </c>
      <c r="BI201" s="194" t="e">
        <f>IF(BI$142="分類不明", 計算_基本取引表!BI62/計算_基本取引表!BI$133, 計算_投入係数表!BI62)</f>
        <v>#DIV/0!</v>
      </c>
      <c r="BJ201" s="194" t="e">
        <f>IF(BJ$142="分類不明", 計算_基本取引表!BJ62/計算_基本取引表!BJ$133, 計算_投入係数表!BJ62)</f>
        <v>#DIV/0!</v>
      </c>
      <c r="BK201" s="194" t="e">
        <f>IF(BK$142="分類不明", 計算_基本取引表!BK62/計算_基本取引表!BK$133, 計算_投入係数表!BK62)</f>
        <v>#DIV/0!</v>
      </c>
      <c r="BL201" s="194" t="e">
        <f>IF(BL$142="分類不明", 計算_基本取引表!BL62/計算_基本取引表!BL$133, 計算_投入係数表!BL62)</f>
        <v>#DIV/0!</v>
      </c>
      <c r="BM201" s="194" t="e">
        <f>IF(BM$142="分類不明", 計算_基本取引表!BM62/計算_基本取引表!BM$133, 計算_投入係数表!BM62)</f>
        <v>#DIV/0!</v>
      </c>
      <c r="BN201" s="194" t="e">
        <f>IF(BN$142="分類不明", 計算_基本取引表!BN62/計算_基本取引表!BN$133, 計算_投入係数表!BN62)</f>
        <v>#DIV/0!</v>
      </c>
      <c r="BO201" s="194" t="e">
        <f>IF(BO$142="分類不明", 計算_基本取引表!BO62/計算_基本取引表!BO$133, 計算_投入係数表!BO62)</f>
        <v>#DIV/0!</v>
      </c>
      <c r="BP201" s="194" t="e">
        <f>IF(BP$142="分類不明", 計算_基本取引表!BP62/計算_基本取引表!BP$133, 計算_投入係数表!BP62)</f>
        <v>#DIV/0!</v>
      </c>
      <c r="BQ201" s="194" t="e">
        <f>IF(BQ$142="分類不明", 計算_基本取引表!BQ62/計算_基本取引表!BQ$133, 計算_投入係数表!BQ62)</f>
        <v>#DIV/0!</v>
      </c>
      <c r="BR201" s="194" t="e">
        <f>IF(BR$142="分類不明", 計算_基本取引表!BR62/計算_基本取引表!BR$133, 計算_投入係数表!BR62)</f>
        <v>#DIV/0!</v>
      </c>
      <c r="BS201" s="194" t="e">
        <f>IF(BS$142="分類不明", 計算_基本取引表!BS62/計算_基本取引表!BS$133, 計算_投入係数表!BS62)</f>
        <v>#DIV/0!</v>
      </c>
      <c r="BT201" s="194" t="e">
        <f>IF(BT$142="分類不明", 計算_基本取引表!BT62/計算_基本取引表!BT$133, 計算_投入係数表!BT62)</f>
        <v>#DIV/0!</v>
      </c>
      <c r="BU201" s="194" t="e">
        <f>IF(BU$142="分類不明", 計算_基本取引表!BU62/計算_基本取引表!BU$133, 計算_投入係数表!BU62)</f>
        <v>#DIV/0!</v>
      </c>
      <c r="BV201" s="194" t="e">
        <f>IF(BV$142="分類不明", 計算_基本取引表!BV62/計算_基本取引表!BV$133, 計算_投入係数表!BV62)</f>
        <v>#DIV/0!</v>
      </c>
      <c r="BW201" s="194" t="e">
        <f>IF(BW$142="分類不明", 計算_基本取引表!BW62/計算_基本取引表!BW$133, 計算_投入係数表!BW62)</f>
        <v>#DIV/0!</v>
      </c>
      <c r="BX201" s="194" t="e">
        <f>IF(BX$142="分類不明", 計算_基本取引表!BX62/計算_基本取引表!BX$133, 計算_投入係数表!BX62)</f>
        <v>#DIV/0!</v>
      </c>
      <c r="BY201" s="194" t="e">
        <f>IF(BY$142="分類不明", 計算_基本取引表!BY62/計算_基本取引表!BY$133, 計算_投入係数表!BY62)</f>
        <v>#DIV/0!</v>
      </c>
      <c r="BZ201" s="194" t="e">
        <f>IF(BZ$142="分類不明", 計算_基本取引表!BZ62/計算_基本取引表!BZ$133, 計算_投入係数表!BZ62)</f>
        <v>#DIV/0!</v>
      </c>
      <c r="CA201" s="194" t="e">
        <f>IF(CA$142="分類不明", 計算_基本取引表!CA62/計算_基本取引表!CA$133, 計算_投入係数表!CA62)</f>
        <v>#DIV/0!</v>
      </c>
      <c r="CB201" s="194" t="e">
        <f>IF(CB$142="分類不明", 計算_基本取引表!CB62/計算_基本取引表!CB$133, 計算_投入係数表!CB62)</f>
        <v>#DIV/0!</v>
      </c>
      <c r="CC201" s="194" t="e">
        <f>IF(CC$142="分類不明", 計算_基本取引表!CC62/計算_基本取引表!CC$133, 計算_投入係数表!CC62)</f>
        <v>#DIV/0!</v>
      </c>
      <c r="CD201" s="194" t="e">
        <f>IF(CD$142="分類不明", 計算_基本取引表!CD62/計算_基本取引表!CD$133, 計算_投入係数表!CD62)</f>
        <v>#DIV/0!</v>
      </c>
      <c r="CE201" s="194" t="e">
        <f>IF(CE$142="分類不明", 計算_基本取引表!CE62/計算_基本取引表!CE$133, 計算_投入係数表!CE62)</f>
        <v>#DIV/0!</v>
      </c>
      <c r="CF201" s="194" t="e">
        <f>IF(CF$142="分類不明", 計算_基本取引表!CF62/計算_基本取引表!CF$133, 計算_投入係数表!CF62)</f>
        <v>#DIV/0!</v>
      </c>
      <c r="CG201" s="194" t="e">
        <f>IF(CG$142="分類不明", 計算_基本取引表!CG62/計算_基本取引表!CG$133, 計算_投入係数表!CG62)</f>
        <v>#DIV/0!</v>
      </c>
      <c r="CH201" s="194" t="e">
        <f>IF(CH$142="分類不明", 計算_基本取引表!CH62/計算_基本取引表!CH$133, 計算_投入係数表!CH62)</f>
        <v>#DIV/0!</v>
      </c>
      <c r="CI201" s="194" t="e">
        <f>IF(CI$142="分類不明", 計算_基本取引表!CI62/計算_基本取引表!CI$133, 計算_投入係数表!CI62)</f>
        <v>#DIV/0!</v>
      </c>
      <c r="CJ201" s="194" t="e">
        <f>IF(CJ$142="分類不明", 計算_基本取引表!CJ62/計算_基本取引表!CJ$133, 計算_投入係数表!CJ62)</f>
        <v>#DIV/0!</v>
      </c>
      <c r="CK201" s="194" t="e">
        <f>IF(CK$142="分類不明", 計算_基本取引表!CK62/計算_基本取引表!CK$133, 計算_投入係数表!CK62)</f>
        <v>#DIV/0!</v>
      </c>
      <c r="CL201" s="194" t="e">
        <f>IF(CL$142="分類不明", 計算_基本取引表!CL62/計算_基本取引表!CL$133, 計算_投入係数表!CL62)</f>
        <v>#DIV/0!</v>
      </c>
      <c r="CM201" s="194" t="e">
        <f>IF(CM$142="分類不明", 計算_基本取引表!CM62/計算_基本取引表!CM$133, 計算_投入係数表!CM62)</f>
        <v>#DIV/0!</v>
      </c>
      <c r="CN201" s="194" t="e">
        <f>IF(CN$142="分類不明", 計算_基本取引表!CN62/計算_基本取引表!CN$133, 計算_投入係数表!CN62)</f>
        <v>#DIV/0!</v>
      </c>
      <c r="CO201" s="194" t="e">
        <f>IF(CO$142="分類不明", 計算_基本取引表!CO62/計算_基本取引表!CO$133, 計算_投入係数表!CO62)</f>
        <v>#DIV/0!</v>
      </c>
      <c r="CP201" s="194" t="e">
        <f>IF(CP$142="分類不明", 計算_基本取引表!CP62/計算_基本取引表!CP$133, 計算_投入係数表!CP62)</f>
        <v>#DIV/0!</v>
      </c>
      <c r="CQ201" s="194" t="e">
        <f>IF(CQ$142="分類不明", 計算_基本取引表!CQ62/計算_基本取引表!CQ$133, 計算_投入係数表!CQ62)</f>
        <v>#DIV/0!</v>
      </c>
      <c r="CR201" s="194" t="e">
        <f>IF(CR$142="分類不明", 計算_基本取引表!CR62/計算_基本取引表!CR$133, 計算_投入係数表!CR62)</f>
        <v>#DIV/0!</v>
      </c>
      <c r="CS201" s="194" t="e">
        <f>IF(CS$142="分類不明", 計算_基本取引表!CS62/計算_基本取引表!CS$133, 計算_投入係数表!CS62)</f>
        <v>#DIV/0!</v>
      </c>
      <c r="CT201" s="194" t="e">
        <f>IF(CT$142="分類不明", 計算_基本取引表!CT62/計算_基本取引表!CT$133, 計算_投入係数表!CT62)</f>
        <v>#DIV/0!</v>
      </c>
      <c r="CU201" s="194" t="e">
        <f>IF(CU$142="分類不明", 計算_基本取引表!CU62/計算_基本取引表!CU$133, 計算_投入係数表!CU62)</f>
        <v>#DIV/0!</v>
      </c>
      <c r="CV201" s="194" t="e">
        <f>IF(CV$142="分類不明", 計算_基本取引表!CV62/計算_基本取引表!CV$133, 計算_投入係数表!CV62)</f>
        <v>#DIV/0!</v>
      </c>
      <c r="CW201" s="194" t="e">
        <f>IF(CW$142="分類不明", 計算_基本取引表!CW62/計算_基本取引表!CW$133, 計算_投入係数表!CW62)</f>
        <v>#DIV/0!</v>
      </c>
      <c r="CX201" s="194" t="e">
        <f>IF(CX$142="分類不明", 計算_基本取引表!CX62/計算_基本取引表!CX$133, 計算_投入係数表!CX62)</f>
        <v>#DIV/0!</v>
      </c>
      <c r="CY201" s="194" t="e">
        <f>IF(CY$142="分類不明", 計算_基本取引表!CY62/計算_基本取引表!CY$133, 計算_投入係数表!CY62)</f>
        <v>#DIV/0!</v>
      </c>
      <c r="CZ201" s="194" t="e">
        <f>IF(CZ$142="分類不明", 計算_基本取引表!CZ62/計算_基本取引表!CZ$133, 計算_投入係数表!CZ62)</f>
        <v>#DIV/0!</v>
      </c>
      <c r="DA201" s="194" t="e">
        <f>IF(DA$142="分類不明", 計算_基本取引表!DA62/計算_基本取引表!DA$133, 計算_投入係数表!DA62)</f>
        <v>#DIV/0!</v>
      </c>
      <c r="DB201" s="194" t="e">
        <f>IF(DB$142="分類不明", 計算_基本取引表!DB62/計算_基本取引表!DB$133, 計算_投入係数表!DB62)</f>
        <v>#DIV/0!</v>
      </c>
      <c r="DC201" s="194" t="e">
        <f>IF(DC$142="分類不明", 計算_基本取引表!DC62/計算_基本取引表!DC$133, 計算_投入係数表!DC62)</f>
        <v>#DIV/0!</v>
      </c>
      <c r="DD201" s="194" t="e">
        <f>IF(DD$142="分類不明", 計算_基本取引表!DD62/計算_基本取引表!DD$133, 計算_投入係数表!DD62)</f>
        <v>#DIV/0!</v>
      </c>
      <c r="DE201" s="194" t="e">
        <f>IF(DE$142="分類不明", 計算_基本取引表!DE62/計算_基本取引表!DE$133, 計算_投入係数表!DE62)</f>
        <v>#DIV/0!</v>
      </c>
      <c r="DF201" s="194" t="e">
        <f>IF(DF$142="分類不明", 計算_基本取引表!DF62/計算_基本取引表!DF$133, 計算_投入係数表!DF62)</f>
        <v>#DIV/0!</v>
      </c>
      <c r="DG201" s="194" t="e">
        <f>IF(DG$142="分類不明", 計算_基本取引表!DG62/計算_基本取引表!DG$133, 計算_投入係数表!DG62)</f>
        <v>#DIV/0!</v>
      </c>
      <c r="DH201" s="194" t="e">
        <f>IF(DH$142="分類不明", 計算_基本取引表!DH62/計算_基本取引表!DH$133, 計算_投入係数表!DH62)</f>
        <v>#DIV/0!</v>
      </c>
      <c r="DI201" s="194" t="e">
        <f>IF(DI$142="分類不明", 計算_基本取引表!DI62/計算_基本取引表!DI$133, 計算_投入係数表!DI62)</f>
        <v>#DIV/0!</v>
      </c>
      <c r="DJ201" s="194" t="e">
        <f>IF(DJ$142="分類不明", 計算_基本取引表!DJ62/計算_基本取引表!DJ$133, 計算_投入係数表!DJ62)</f>
        <v>#DIV/0!</v>
      </c>
      <c r="DK201" s="194" t="e">
        <f>IF(DK$142="分類不明", 計算_基本取引表!DK62/計算_基本取引表!DK$133, 計算_投入係数表!DK62)</f>
        <v>#DIV/0!</v>
      </c>
      <c r="DL201" s="194" t="e">
        <f>IF(DL$142="分類不明", 計算_基本取引表!DL62/計算_基本取引表!DL$133, 計算_投入係数表!DL62)</f>
        <v>#DIV/0!</v>
      </c>
      <c r="DM201" s="194" t="e">
        <f>IF(DM$142="分類不明", 計算_基本取引表!DM62/計算_基本取引表!DM$133, 計算_投入係数表!DM62)</f>
        <v>#DIV/0!</v>
      </c>
      <c r="DN201" s="194" t="e">
        <f>IF(DN$142="分類不明", 計算_基本取引表!DN62/計算_基本取引表!DN$133, 計算_投入係数表!DN62)</f>
        <v>#DIV/0!</v>
      </c>
      <c r="DO201" s="194" t="e">
        <f>IF(DO$142="分類不明", 計算_基本取引表!DO62/計算_基本取引表!DO$133, 計算_投入係数表!DO62)</f>
        <v>#DIV/0!</v>
      </c>
      <c r="DP201" s="194" t="e">
        <f>IF(DP$142="分類不明", 計算_基本取引表!DP62/計算_基本取引表!DP$133, 計算_投入係数表!DP62)</f>
        <v>#DIV/0!</v>
      </c>
      <c r="DQ201" s="194" t="e">
        <f>IF(DQ$142="分類不明", 計算_基本取引表!DQ62/計算_基本取引表!DQ$133, 計算_投入係数表!DQ62)</f>
        <v>#DIV/0!</v>
      </c>
      <c r="DR201" s="194" t="e">
        <f>IF(DR$142="分類不明", 計算_基本取引表!DR62/計算_基本取引表!DR$133, 計算_投入係数表!DR62)</f>
        <v>#DIV/0!</v>
      </c>
      <c r="DS201" s="194" t="e">
        <f>IF(DS$142="分類不明", 計算_基本取引表!DS62/計算_基本取引表!DS$133, 計算_投入係数表!DS62)</f>
        <v>#DIV/0!</v>
      </c>
      <c r="DT201" s="23">
        <f ca="1">計算_基本取引表!DT62/計算_基本取引表!DT$133</f>
        <v>0</v>
      </c>
    </row>
    <row r="202" spans="2:124" x14ac:dyDescent="0.25">
      <c r="B202" s="53">
        <v>60</v>
      </c>
      <c r="C202" s="198" t="str">
        <v>-</v>
      </c>
      <c r="D202" s="199">
        <f>IF(D$142="分類不明", 計算_基本取引表!D63/計算_基本取引表!D$133, 計算_投入係数表!D63)</f>
        <v>0</v>
      </c>
      <c r="E202" s="200">
        <f>IF(E$142="分類不明", 計算_基本取引表!E63/計算_基本取引表!E$133, 計算_投入係数表!E63)</f>
        <v>0</v>
      </c>
      <c r="F202" s="200">
        <f>IF(F$142="分類不明", 計算_基本取引表!F63/計算_基本取引表!F$133, 計算_投入係数表!F63)</f>
        <v>0</v>
      </c>
      <c r="G202" s="200">
        <f>IF(G$142="分類不明", 計算_基本取引表!G63/計算_基本取引表!G$133, 計算_投入係数表!G63)</f>
        <v>0</v>
      </c>
      <c r="H202" s="200">
        <f>IF(H$142="分類不明", 計算_基本取引表!H63/計算_基本取引表!H$133, 計算_投入係数表!H63)</f>
        <v>0</v>
      </c>
      <c r="I202" s="200">
        <f>IF(I$142="分類不明", 計算_基本取引表!I63/計算_基本取引表!I$133, 計算_投入係数表!I63)</f>
        <v>0</v>
      </c>
      <c r="J202" s="200">
        <f>IF(J$142="分類不明", 計算_基本取引表!J63/計算_基本取引表!J$133, 計算_投入係数表!J63)</f>
        <v>0</v>
      </c>
      <c r="K202" s="200">
        <f>IF(K$142="分類不明", 計算_基本取引表!K63/計算_基本取引表!K$133, 計算_投入係数表!K63)</f>
        <v>0</v>
      </c>
      <c r="L202" s="200">
        <f>IF(L$142="分類不明", 計算_基本取引表!L63/計算_基本取引表!L$133, 計算_投入係数表!L63)</f>
        <v>0</v>
      </c>
      <c r="M202" s="200">
        <f>IF(M$142="分類不明", 計算_基本取引表!M63/計算_基本取引表!M$133, 計算_投入係数表!M63)</f>
        <v>0</v>
      </c>
      <c r="N202" s="200">
        <f>IF(N$142="分類不明", 計算_基本取引表!N63/計算_基本取引表!N$133, 計算_投入係数表!N63)</f>
        <v>0</v>
      </c>
      <c r="O202" s="200">
        <f>IF(O$142="分類不明", 計算_基本取引表!O63/計算_基本取引表!O$133, 計算_投入係数表!O63)</f>
        <v>0</v>
      </c>
      <c r="P202" s="200" t="e">
        <f ca="1">IF(P$142="分類不明", 計算_基本取引表!P63/計算_基本取引表!P$133, 計算_投入係数表!P63)</f>
        <v>#DIV/0!</v>
      </c>
      <c r="Q202" s="200" t="e">
        <f>IF(Q$142="分類不明", 計算_基本取引表!Q63/計算_基本取引表!Q$133, 計算_投入係数表!Q63)</f>
        <v>#DIV/0!</v>
      </c>
      <c r="R202" s="200" t="e">
        <f>IF(R$142="分類不明", 計算_基本取引表!R63/計算_基本取引表!R$133, 計算_投入係数表!R63)</f>
        <v>#DIV/0!</v>
      </c>
      <c r="S202" s="200" t="e">
        <f>IF(S$142="分類不明", 計算_基本取引表!S63/計算_基本取引表!S$133, 計算_投入係数表!S63)</f>
        <v>#DIV/0!</v>
      </c>
      <c r="T202" s="200" t="e">
        <f>IF(T$142="分類不明", 計算_基本取引表!T63/計算_基本取引表!T$133, 計算_投入係数表!T63)</f>
        <v>#DIV/0!</v>
      </c>
      <c r="U202" s="200" t="e">
        <f>IF(U$142="分類不明", 計算_基本取引表!U63/計算_基本取引表!U$133, 計算_投入係数表!U63)</f>
        <v>#DIV/0!</v>
      </c>
      <c r="V202" s="200" t="e">
        <f>IF(V$142="分類不明", 計算_基本取引表!V63/計算_基本取引表!V$133, 計算_投入係数表!V63)</f>
        <v>#DIV/0!</v>
      </c>
      <c r="W202" s="200" t="e">
        <f>IF(W$142="分類不明", 計算_基本取引表!W63/計算_基本取引表!W$133, 計算_投入係数表!W63)</f>
        <v>#DIV/0!</v>
      </c>
      <c r="X202" s="200" t="e">
        <f>IF(X$142="分類不明", 計算_基本取引表!X63/計算_基本取引表!X$133, 計算_投入係数表!X63)</f>
        <v>#DIV/0!</v>
      </c>
      <c r="Y202" s="200" t="e">
        <f>IF(Y$142="分類不明", 計算_基本取引表!Y63/計算_基本取引表!Y$133, 計算_投入係数表!Y63)</f>
        <v>#DIV/0!</v>
      </c>
      <c r="Z202" s="200" t="e">
        <f>IF(Z$142="分類不明", 計算_基本取引表!Z63/計算_基本取引表!Z$133, 計算_投入係数表!Z63)</f>
        <v>#DIV/0!</v>
      </c>
      <c r="AA202" s="200" t="e">
        <f>IF(AA$142="分類不明", 計算_基本取引表!AA63/計算_基本取引表!AA$133, 計算_投入係数表!AA63)</f>
        <v>#DIV/0!</v>
      </c>
      <c r="AB202" s="200" t="e">
        <f>IF(AB$142="分類不明", 計算_基本取引表!AB63/計算_基本取引表!AB$133, 計算_投入係数表!AB63)</f>
        <v>#DIV/0!</v>
      </c>
      <c r="AC202" s="200" t="e">
        <f>IF(AC$142="分類不明", 計算_基本取引表!AC63/計算_基本取引表!AC$133, 計算_投入係数表!AC63)</f>
        <v>#DIV/0!</v>
      </c>
      <c r="AD202" s="200" t="e">
        <f>IF(AD$142="分類不明", 計算_基本取引表!AD63/計算_基本取引表!AD$133, 計算_投入係数表!AD63)</f>
        <v>#DIV/0!</v>
      </c>
      <c r="AE202" s="200" t="e">
        <f>IF(AE$142="分類不明", 計算_基本取引表!AE63/計算_基本取引表!AE$133, 計算_投入係数表!AE63)</f>
        <v>#DIV/0!</v>
      </c>
      <c r="AF202" s="200" t="e">
        <f>IF(AF$142="分類不明", 計算_基本取引表!AF63/計算_基本取引表!AF$133, 計算_投入係数表!AF63)</f>
        <v>#DIV/0!</v>
      </c>
      <c r="AG202" s="200" t="e">
        <f>IF(AG$142="分類不明", 計算_基本取引表!AG63/計算_基本取引表!AG$133, 計算_投入係数表!AG63)</f>
        <v>#DIV/0!</v>
      </c>
      <c r="AH202" s="200" t="e">
        <f>IF(AH$142="分類不明", 計算_基本取引表!AH63/計算_基本取引表!AH$133, 計算_投入係数表!AH63)</f>
        <v>#DIV/0!</v>
      </c>
      <c r="AI202" s="200" t="e">
        <f>IF(AI$142="分類不明", 計算_基本取引表!AI63/計算_基本取引表!AI$133, 計算_投入係数表!AI63)</f>
        <v>#DIV/0!</v>
      </c>
      <c r="AJ202" s="200" t="e">
        <f>IF(AJ$142="分類不明", 計算_基本取引表!AJ63/計算_基本取引表!AJ$133, 計算_投入係数表!AJ63)</f>
        <v>#DIV/0!</v>
      </c>
      <c r="AK202" s="200" t="e">
        <f>IF(AK$142="分類不明", 計算_基本取引表!AK63/計算_基本取引表!AK$133, 計算_投入係数表!AK63)</f>
        <v>#DIV/0!</v>
      </c>
      <c r="AL202" s="200" t="e">
        <f>IF(AL$142="分類不明", 計算_基本取引表!AL63/計算_基本取引表!AL$133, 計算_投入係数表!AL63)</f>
        <v>#DIV/0!</v>
      </c>
      <c r="AM202" s="200" t="e">
        <f>IF(AM$142="分類不明", 計算_基本取引表!AM63/計算_基本取引表!AM$133, 計算_投入係数表!AM63)</f>
        <v>#DIV/0!</v>
      </c>
      <c r="AN202" s="200" t="e">
        <f>IF(AN$142="分類不明", 計算_基本取引表!AN63/計算_基本取引表!AN$133, 計算_投入係数表!AN63)</f>
        <v>#DIV/0!</v>
      </c>
      <c r="AO202" s="200" t="e">
        <f>IF(AO$142="分類不明", 計算_基本取引表!AO63/計算_基本取引表!AO$133, 計算_投入係数表!AO63)</f>
        <v>#DIV/0!</v>
      </c>
      <c r="AP202" s="200" t="e">
        <f>IF(AP$142="分類不明", 計算_基本取引表!AP63/計算_基本取引表!AP$133, 計算_投入係数表!AP63)</f>
        <v>#DIV/0!</v>
      </c>
      <c r="AQ202" s="200" t="e">
        <f>IF(AQ$142="分類不明", 計算_基本取引表!AQ63/計算_基本取引表!AQ$133, 計算_投入係数表!AQ63)</f>
        <v>#DIV/0!</v>
      </c>
      <c r="AR202" s="200" t="e">
        <f>IF(AR$142="分類不明", 計算_基本取引表!AR63/計算_基本取引表!AR$133, 計算_投入係数表!AR63)</f>
        <v>#DIV/0!</v>
      </c>
      <c r="AS202" s="200" t="e">
        <f>IF(AS$142="分類不明", 計算_基本取引表!AS63/計算_基本取引表!AS$133, 計算_投入係数表!AS63)</f>
        <v>#DIV/0!</v>
      </c>
      <c r="AT202" s="200" t="e">
        <f>IF(AT$142="分類不明", 計算_基本取引表!AT63/計算_基本取引表!AT$133, 計算_投入係数表!AT63)</f>
        <v>#DIV/0!</v>
      </c>
      <c r="AU202" s="200" t="e">
        <f>IF(AU$142="分類不明", 計算_基本取引表!AU63/計算_基本取引表!AU$133, 計算_投入係数表!AU63)</f>
        <v>#DIV/0!</v>
      </c>
      <c r="AV202" s="200" t="e">
        <f>IF(AV$142="分類不明", 計算_基本取引表!AV63/計算_基本取引表!AV$133, 計算_投入係数表!AV63)</f>
        <v>#DIV/0!</v>
      </c>
      <c r="AW202" s="200" t="e">
        <f>IF(AW$142="分類不明", 計算_基本取引表!AW63/計算_基本取引表!AW$133, 計算_投入係数表!AW63)</f>
        <v>#DIV/0!</v>
      </c>
      <c r="AX202" s="200" t="e">
        <f>IF(AX$142="分類不明", 計算_基本取引表!AX63/計算_基本取引表!AX$133, 計算_投入係数表!AX63)</f>
        <v>#DIV/0!</v>
      </c>
      <c r="AY202" s="200" t="e">
        <f>IF(AY$142="分類不明", 計算_基本取引表!AY63/計算_基本取引表!AY$133, 計算_投入係数表!AY63)</f>
        <v>#DIV/0!</v>
      </c>
      <c r="AZ202" s="200" t="e">
        <f>IF(AZ$142="分類不明", 計算_基本取引表!AZ63/計算_基本取引表!AZ$133, 計算_投入係数表!AZ63)</f>
        <v>#DIV/0!</v>
      </c>
      <c r="BA202" s="200" t="e">
        <f>IF(BA$142="分類不明", 計算_基本取引表!BA63/計算_基本取引表!BA$133, 計算_投入係数表!BA63)</f>
        <v>#DIV/0!</v>
      </c>
      <c r="BB202" s="200" t="e">
        <f>IF(BB$142="分類不明", 計算_基本取引表!BB63/計算_基本取引表!BB$133, 計算_投入係数表!BB63)</f>
        <v>#DIV/0!</v>
      </c>
      <c r="BC202" s="200" t="e">
        <f>IF(BC$142="分類不明", 計算_基本取引表!BC63/計算_基本取引表!BC$133, 計算_投入係数表!BC63)</f>
        <v>#DIV/0!</v>
      </c>
      <c r="BD202" s="200" t="e">
        <f>IF(BD$142="分類不明", 計算_基本取引表!BD63/計算_基本取引表!BD$133, 計算_投入係数表!BD63)</f>
        <v>#DIV/0!</v>
      </c>
      <c r="BE202" s="200" t="e">
        <f>IF(BE$142="分類不明", 計算_基本取引表!BE63/計算_基本取引表!BE$133, 計算_投入係数表!BE63)</f>
        <v>#DIV/0!</v>
      </c>
      <c r="BF202" s="200" t="e">
        <f>IF(BF$142="分類不明", 計算_基本取引表!BF63/計算_基本取引表!BF$133, 計算_投入係数表!BF63)</f>
        <v>#DIV/0!</v>
      </c>
      <c r="BG202" s="200" t="e">
        <f>IF(BG$142="分類不明", 計算_基本取引表!BG63/計算_基本取引表!BG$133, 計算_投入係数表!BG63)</f>
        <v>#DIV/0!</v>
      </c>
      <c r="BH202" s="200" t="e">
        <f>IF(BH$142="分類不明", 計算_基本取引表!BH63/計算_基本取引表!BH$133, 計算_投入係数表!BH63)</f>
        <v>#DIV/0!</v>
      </c>
      <c r="BI202" s="200" t="e">
        <f>IF(BI$142="分類不明", 計算_基本取引表!BI63/計算_基本取引表!BI$133, 計算_投入係数表!BI63)</f>
        <v>#DIV/0!</v>
      </c>
      <c r="BJ202" s="200" t="e">
        <f>IF(BJ$142="分類不明", 計算_基本取引表!BJ63/計算_基本取引表!BJ$133, 計算_投入係数表!BJ63)</f>
        <v>#DIV/0!</v>
      </c>
      <c r="BK202" s="200" t="e">
        <f>IF(BK$142="分類不明", 計算_基本取引表!BK63/計算_基本取引表!BK$133, 計算_投入係数表!BK63)</f>
        <v>#DIV/0!</v>
      </c>
      <c r="BL202" s="200" t="e">
        <f>IF(BL$142="分類不明", 計算_基本取引表!BL63/計算_基本取引表!BL$133, 計算_投入係数表!BL63)</f>
        <v>#DIV/0!</v>
      </c>
      <c r="BM202" s="200" t="e">
        <f>IF(BM$142="分類不明", 計算_基本取引表!BM63/計算_基本取引表!BM$133, 計算_投入係数表!BM63)</f>
        <v>#DIV/0!</v>
      </c>
      <c r="BN202" s="200" t="e">
        <f>IF(BN$142="分類不明", 計算_基本取引表!BN63/計算_基本取引表!BN$133, 計算_投入係数表!BN63)</f>
        <v>#DIV/0!</v>
      </c>
      <c r="BO202" s="200" t="e">
        <f>IF(BO$142="分類不明", 計算_基本取引表!BO63/計算_基本取引表!BO$133, 計算_投入係数表!BO63)</f>
        <v>#DIV/0!</v>
      </c>
      <c r="BP202" s="200" t="e">
        <f>IF(BP$142="分類不明", 計算_基本取引表!BP63/計算_基本取引表!BP$133, 計算_投入係数表!BP63)</f>
        <v>#DIV/0!</v>
      </c>
      <c r="BQ202" s="200" t="e">
        <f>IF(BQ$142="分類不明", 計算_基本取引表!BQ63/計算_基本取引表!BQ$133, 計算_投入係数表!BQ63)</f>
        <v>#DIV/0!</v>
      </c>
      <c r="BR202" s="200" t="e">
        <f>IF(BR$142="分類不明", 計算_基本取引表!BR63/計算_基本取引表!BR$133, 計算_投入係数表!BR63)</f>
        <v>#DIV/0!</v>
      </c>
      <c r="BS202" s="200" t="e">
        <f>IF(BS$142="分類不明", 計算_基本取引表!BS63/計算_基本取引表!BS$133, 計算_投入係数表!BS63)</f>
        <v>#DIV/0!</v>
      </c>
      <c r="BT202" s="200" t="e">
        <f>IF(BT$142="分類不明", 計算_基本取引表!BT63/計算_基本取引表!BT$133, 計算_投入係数表!BT63)</f>
        <v>#DIV/0!</v>
      </c>
      <c r="BU202" s="200" t="e">
        <f>IF(BU$142="分類不明", 計算_基本取引表!BU63/計算_基本取引表!BU$133, 計算_投入係数表!BU63)</f>
        <v>#DIV/0!</v>
      </c>
      <c r="BV202" s="200" t="e">
        <f>IF(BV$142="分類不明", 計算_基本取引表!BV63/計算_基本取引表!BV$133, 計算_投入係数表!BV63)</f>
        <v>#DIV/0!</v>
      </c>
      <c r="BW202" s="200" t="e">
        <f>IF(BW$142="分類不明", 計算_基本取引表!BW63/計算_基本取引表!BW$133, 計算_投入係数表!BW63)</f>
        <v>#DIV/0!</v>
      </c>
      <c r="BX202" s="200" t="e">
        <f>IF(BX$142="分類不明", 計算_基本取引表!BX63/計算_基本取引表!BX$133, 計算_投入係数表!BX63)</f>
        <v>#DIV/0!</v>
      </c>
      <c r="BY202" s="200" t="e">
        <f>IF(BY$142="分類不明", 計算_基本取引表!BY63/計算_基本取引表!BY$133, 計算_投入係数表!BY63)</f>
        <v>#DIV/0!</v>
      </c>
      <c r="BZ202" s="200" t="e">
        <f>IF(BZ$142="分類不明", 計算_基本取引表!BZ63/計算_基本取引表!BZ$133, 計算_投入係数表!BZ63)</f>
        <v>#DIV/0!</v>
      </c>
      <c r="CA202" s="200" t="e">
        <f>IF(CA$142="分類不明", 計算_基本取引表!CA63/計算_基本取引表!CA$133, 計算_投入係数表!CA63)</f>
        <v>#DIV/0!</v>
      </c>
      <c r="CB202" s="200" t="e">
        <f>IF(CB$142="分類不明", 計算_基本取引表!CB63/計算_基本取引表!CB$133, 計算_投入係数表!CB63)</f>
        <v>#DIV/0!</v>
      </c>
      <c r="CC202" s="200" t="e">
        <f>IF(CC$142="分類不明", 計算_基本取引表!CC63/計算_基本取引表!CC$133, 計算_投入係数表!CC63)</f>
        <v>#DIV/0!</v>
      </c>
      <c r="CD202" s="200" t="e">
        <f>IF(CD$142="分類不明", 計算_基本取引表!CD63/計算_基本取引表!CD$133, 計算_投入係数表!CD63)</f>
        <v>#DIV/0!</v>
      </c>
      <c r="CE202" s="200" t="e">
        <f>IF(CE$142="分類不明", 計算_基本取引表!CE63/計算_基本取引表!CE$133, 計算_投入係数表!CE63)</f>
        <v>#DIV/0!</v>
      </c>
      <c r="CF202" s="200" t="e">
        <f>IF(CF$142="分類不明", 計算_基本取引表!CF63/計算_基本取引表!CF$133, 計算_投入係数表!CF63)</f>
        <v>#DIV/0!</v>
      </c>
      <c r="CG202" s="200" t="e">
        <f>IF(CG$142="分類不明", 計算_基本取引表!CG63/計算_基本取引表!CG$133, 計算_投入係数表!CG63)</f>
        <v>#DIV/0!</v>
      </c>
      <c r="CH202" s="200" t="e">
        <f>IF(CH$142="分類不明", 計算_基本取引表!CH63/計算_基本取引表!CH$133, 計算_投入係数表!CH63)</f>
        <v>#DIV/0!</v>
      </c>
      <c r="CI202" s="200" t="e">
        <f>IF(CI$142="分類不明", 計算_基本取引表!CI63/計算_基本取引表!CI$133, 計算_投入係数表!CI63)</f>
        <v>#DIV/0!</v>
      </c>
      <c r="CJ202" s="200" t="e">
        <f>IF(CJ$142="分類不明", 計算_基本取引表!CJ63/計算_基本取引表!CJ$133, 計算_投入係数表!CJ63)</f>
        <v>#DIV/0!</v>
      </c>
      <c r="CK202" s="200" t="e">
        <f>IF(CK$142="分類不明", 計算_基本取引表!CK63/計算_基本取引表!CK$133, 計算_投入係数表!CK63)</f>
        <v>#DIV/0!</v>
      </c>
      <c r="CL202" s="200" t="e">
        <f>IF(CL$142="分類不明", 計算_基本取引表!CL63/計算_基本取引表!CL$133, 計算_投入係数表!CL63)</f>
        <v>#DIV/0!</v>
      </c>
      <c r="CM202" s="200" t="e">
        <f>IF(CM$142="分類不明", 計算_基本取引表!CM63/計算_基本取引表!CM$133, 計算_投入係数表!CM63)</f>
        <v>#DIV/0!</v>
      </c>
      <c r="CN202" s="200" t="e">
        <f>IF(CN$142="分類不明", 計算_基本取引表!CN63/計算_基本取引表!CN$133, 計算_投入係数表!CN63)</f>
        <v>#DIV/0!</v>
      </c>
      <c r="CO202" s="200" t="e">
        <f>IF(CO$142="分類不明", 計算_基本取引表!CO63/計算_基本取引表!CO$133, 計算_投入係数表!CO63)</f>
        <v>#DIV/0!</v>
      </c>
      <c r="CP202" s="200" t="e">
        <f>IF(CP$142="分類不明", 計算_基本取引表!CP63/計算_基本取引表!CP$133, 計算_投入係数表!CP63)</f>
        <v>#DIV/0!</v>
      </c>
      <c r="CQ202" s="200" t="e">
        <f>IF(CQ$142="分類不明", 計算_基本取引表!CQ63/計算_基本取引表!CQ$133, 計算_投入係数表!CQ63)</f>
        <v>#DIV/0!</v>
      </c>
      <c r="CR202" s="200" t="e">
        <f>IF(CR$142="分類不明", 計算_基本取引表!CR63/計算_基本取引表!CR$133, 計算_投入係数表!CR63)</f>
        <v>#DIV/0!</v>
      </c>
      <c r="CS202" s="200" t="e">
        <f>IF(CS$142="分類不明", 計算_基本取引表!CS63/計算_基本取引表!CS$133, 計算_投入係数表!CS63)</f>
        <v>#DIV/0!</v>
      </c>
      <c r="CT202" s="200" t="e">
        <f>IF(CT$142="分類不明", 計算_基本取引表!CT63/計算_基本取引表!CT$133, 計算_投入係数表!CT63)</f>
        <v>#DIV/0!</v>
      </c>
      <c r="CU202" s="200" t="e">
        <f>IF(CU$142="分類不明", 計算_基本取引表!CU63/計算_基本取引表!CU$133, 計算_投入係数表!CU63)</f>
        <v>#DIV/0!</v>
      </c>
      <c r="CV202" s="200" t="e">
        <f>IF(CV$142="分類不明", 計算_基本取引表!CV63/計算_基本取引表!CV$133, 計算_投入係数表!CV63)</f>
        <v>#DIV/0!</v>
      </c>
      <c r="CW202" s="200" t="e">
        <f>IF(CW$142="分類不明", 計算_基本取引表!CW63/計算_基本取引表!CW$133, 計算_投入係数表!CW63)</f>
        <v>#DIV/0!</v>
      </c>
      <c r="CX202" s="200" t="e">
        <f>IF(CX$142="分類不明", 計算_基本取引表!CX63/計算_基本取引表!CX$133, 計算_投入係数表!CX63)</f>
        <v>#DIV/0!</v>
      </c>
      <c r="CY202" s="200" t="e">
        <f>IF(CY$142="分類不明", 計算_基本取引表!CY63/計算_基本取引表!CY$133, 計算_投入係数表!CY63)</f>
        <v>#DIV/0!</v>
      </c>
      <c r="CZ202" s="200" t="e">
        <f>IF(CZ$142="分類不明", 計算_基本取引表!CZ63/計算_基本取引表!CZ$133, 計算_投入係数表!CZ63)</f>
        <v>#DIV/0!</v>
      </c>
      <c r="DA202" s="200" t="e">
        <f>IF(DA$142="分類不明", 計算_基本取引表!DA63/計算_基本取引表!DA$133, 計算_投入係数表!DA63)</f>
        <v>#DIV/0!</v>
      </c>
      <c r="DB202" s="200" t="e">
        <f>IF(DB$142="分類不明", 計算_基本取引表!DB63/計算_基本取引表!DB$133, 計算_投入係数表!DB63)</f>
        <v>#DIV/0!</v>
      </c>
      <c r="DC202" s="200" t="e">
        <f>IF(DC$142="分類不明", 計算_基本取引表!DC63/計算_基本取引表!DC$133, 計算_投入係数表!DC63)</f>
        <v>#DIV/0!</v>
      </c>
      <c r="DD202" s="200" t="e">
        <f>IF(DD$142="分類不明", 計算_基本取引表!DD63/計算_基本取引表!DD$133, 計算_投入係数表!DD63)</f>
        <v>#DIV/0!</v>
      </c>
      <c r="DE202" s="200" t="e">
        <f>IF(DE$142="分類不明", 計算_基本取引表!DE63/計算_基本取引表!DE$133, 計算_投入係数表!DE63)</f>
        <v>#DIV/0!</v>
      </c>
      <c r="DF202" s="200" t="e">
        <f>IF(DF$142="分類不明", 計算_基本取引表!DF63/計算_基本取引表!DF$133, 計算_投入係数表!DF63)</f>
        <v>#DIV/0!</v>
      </c>
      <c r="DG202" s="200" t="e">
        <f>IF(DG$142="分類不明", 計算_基本取引表!DG63/計算_基本取引表!DG$133, 計算_投入係数表!DG63)</f>
        <v>#DIV/0!</v>
      </c>
      <c r="DH202" s="200" t="e">
        <f>IF(DH$142="分類不明", 計算_基本取引表!DH63/計算_基本取引表!DH$133, 計算_投入係数表!DH63)</f>
        <v>#DIV/0!</v>
      </c>
      <c r="DI202" s="200" t="e">
        <f>IF(DI$142="分類不明", 計算_基本取引表!DI63/計算_基本取引表!DI$133, 計算_投入係数表!DI63)</f>
        <v>#DIV/0!</v>
      </c>
      <c r="DJ202" s="200" t="e">
        <f>IF(DJ$142="分類不明", 計算_基本取引表!DJ63/計算_基本取引表!DJ$133, 計算_投入係数表!DJ63)</f>
        <v>#DIV/0!</v>
      </c>
      <c r="DK202" s="200" t="e">
        <f>IF(DK$142="分類不明", 計算_基本取引表!DK63/計算_基本取引表!DK$133, 計算_投入係数表!DK63)</f>
        <v>#DIV/0!</v>
      </c>
      <c r="DL202" s="200" t="e">
        <f>IF(DL$142="分類不明", 計算_基本取引表!DL63/計算_基本取引表!DL$133, 計算_投入係数表!DL63)</f>
        <v>#DIV/0!</v>
      </c>
      <c r="DM202" s="200" t="e">
        <f>IF(DM$142="分類不明", 計算_基本取引表!DM63/計算_基本取引表!DM$133, 計算_投入係数表!DM63)</f>
        <v>#DIV/0!</v>
      </c>
      <c r="DN202" s="200" t="e">
        <f>IF(DN$142="分類不明", 計算_基本取引表!DN63/計算_基本取引表!DN$133, 計算_投入係数表!DN63)</f>
        <v>#DIV/0!</v>
      </c>
      <c r="DO202" s="200" t="e">
        <f>IF(DO$142="分類不明", 計算_基本取引表!DO63/計算_基本取引表!DO$133, 計算_投入係数表!DO63)</f>
        <v>#DIV/0!</v>
      </c>
      <c r="DP202" s="200" t="e">
        <f>IF(DP$142="分類不明", 計算_基本取引表!DP63/計算_基本取引表!DP$133, 計算_投入係数表!DP63)</f>
        <v>#DIV/0!</v>
      </c>
      <c r="DQ202" s="200" t="e">
        <f>IF(DQ$142="分類不明", 計算_基本取引表!DQ63/計算_基本取引表!DQ$133, 計算_投入係数表!DQ63)</f>
        <v>#DIV/0!</v>
      </c>
      <c r="DR202" s="200" t="e">
        <f>IF(DR$142="分類不明", 計算_基本取引表!DR63/計算_基本取引表!DR$133, 計算_投入係数表!DR63)</f>
        <v>#DIV/0!</v>
      </c>
      <c r="DS202" s="200" t="e">
        <f>IF(DS$142="分類不明", 計算_基本取引表!DS63/計算_基本取引表!DS$133, 計算_投入係数表!DS63)</f>
        <v>#DIV/0!</v>
      </c>
      <c r="DT202" s="25">
        <f ca="1">計算_基本取引表!DT63/計算_基本取引表!DT$133</f>
        <v>0</v>
      </c>
    </row>
    <row r="203" spans="2:124" x14ac:dyDescent="0.25">
      <c r="B203" s="53">
        <v>61</v>
      </c>
      <c r="C203" s="192" t="str">
        <v>-</v>
      </c>
      <c r="D203" s="193">
        <f>IF(D$142="分類不明", 計算_基本取引表!D64/計算_基本取引表!D$133, 計算_投入係数表!D64)</f>
        <v>0</v>
      </c>
      <c r="E203" s="194">
        <f>IF(E$142="分類不明", 計算_基本取引表!E64/計算_基本取引表!E$133, 計算_投入係数表!E64)</f>
        <v>0</v>
      </c>
      <c r="F203" s="194">
        <f>IF(F$142="分類不明", 計算_基本取引表!F64/計算_基本取引表!F$133, 計算_投入係数表!F64)</f>
        <v>0</v>
      </c>
      <c r="G203" s="194">
        <f>IF(G$142="分類不明", 計算_基本取引表!G64/計算_基本取引表!G$133, 計算_投入係数表!G64)</f>
        <v>0</v>
      </c>
      <c r="H203" s="194">
        <f>IF(H$142="分類不明", 計算_基本取引表!H64/計算_基本取引表!H$133, 計算_投入係数表!H64)</f>
        <v>0</v>
      </c>
      <c r="I203" s="194">
        <f>IF(I$142="分類不明", 計算_基本取引表!I64/計算_基本取引表!I$133, 計算_投入係数表!I64)</f>
        <v>0</v>
      </c>
      <c r="J203" s="194">
        <f>IF(J$142="分類不明", 計算_基本取引表!J64/計算_基本取引表!J$133, 計算_投入係数表!J64)</f>
        <v>0</v>
      </c>
      <c r="K203" s="194">
        <f>IF(K$142="分類不明", 計算_基本取引表!K64/計算_基本取引表!K$133, 計算_投入係数表!K64)</f>
        <v>0</v>
      </c>
      <c r="L203" s="194">
        <f>IF(L$142="分類不明", 計算_基本取引表!L64/計算_基本取引表!L$133, 計算_投入係数表!L64)</f>
        <v>0</v>
      </c>
      <c r="M203" s="194">
        <f>IF(M$142="分類不明", 計算_基本取引表!M64/計算_基本取引表!M$133, 計算_投入係数表!M64)</f>
        <v>0</v>
      </c>
      <c r="N203" s="194">
        <f>IF(N$142="分類不明", 計算_基本取引表!N64/計算_基本取引表!N$133, 計算_投入係数表!N64)</f>
        <v>0</v>
      </c>
      <c r="O203" s="194">
        <f>IF(O$142="分類不明", 計算_基本取引表!O64/計算_基本取引表!O$133, 計算_投入係数表!O64)</f>
        <v>0</v>
      </c>
      <c r="P203" s="194" t="e">
        <f ca="1">IF(P$142="分類不明", 計算_基本取引表!P64/計算_基本取引表!P$133, 計算_投入係数表!P64)</f>
        <v>#DIV/0!</v>
      </c>
      <c r="Q203" s="194" t="e">
        <f>IF(Q$142="分類不明", 計算_基本取引表!Q64/計算_基本取引表!Q$133, 計算_投入係数表!Q64)</f>
        <v>#DIV/0!</v>
      </c>
      <c r="R203" s="194" t="e">
        <f>IF(R$142="分類不明", 計算_基本取引表!R64/計算_基本取引表!R$133, 計算_投入係数表!R64)</f>
        <v>#DIV/0!</v>
      </c>
      <c r="S203" s="194" t="e">
        <f>IF(S$142="分類不明", 計算_基本取引表!S64/計算_基本取引表!S$133, 計算_投入係数表!S64)</f>
        <v>#DIV/0!</v>
      </c>
      <c r="T203" s="194" t="e">
        <f>IF(T$142="分類不明", 計算_基本取引表!T64/計算_基本取引表!T$133, 計算_投入係数表!T64)</f>
        <v>#DIV/0!</v>
      </c>
      <c r="U203" s="194" t="e">
        <f>IF(U$142="分類不明", 計算_基本取引表!U64/計算_基本取引表!U$133, 計算_投入係数表!U64)</f>
        <v>#DIV/0!</v>
      </c>
      <c r="V203" s="194" t="e">
        <f>IF(V$142="分類不明", 計算_基本取引表!V64/計算_基本取引表!V$133, 計算_投入係数表!V64)</f>
        <v>#DIV/0!</v>
      </c>
      <c r="W203" s="194" t="e">
        <f>IF(W$142="分類不明", 計算_基本取引表!W64/計算_基本取引表!W$133, 計算_投入係数表!W64)</f>
        <v>#DIV/0!</v>
      </c>
      <c r="X203" s="194" t="e">
        <f>IF(X$142="分類不明", 計算_基本取引表!X64/計算_基本取引表!X$133, 計算_投入係数表!X64)</f>
        <v>#DIV/0!</v>
      </c>
      <c r="Y203" s="194" t="e">
        <f>IF(Y$142="分類不明", 計算_基本取引表!Y64/計算_基本取引表!Y$133, 計算_投入係数表!Y64)</f>
        <v>#DIV/0!</v>
      </c>
      <c r="Z203" s="194" t="e">
        <f>IF(Z$142="分類不明", 計算_基本取引表!Z64/計算_基本取引表!Z$133, 計算_投入係数表!Z64)</f>
        <v>#DIV/0!</v>
      </c>
      <c r="AA203" s="194" t="e">
        <f>IF(AA$142="分類不明", 計算_基本取引表!AA64/計算_基本取引表!AA$133, 計算_投入係数表!AA64)</f>
        <v>#DIV/0!</v>
      </c>
      <c r="AB203" s="194" t="e">
        <f>IF(AB$142="分類不明", 計算_基本取引表!AB64/計算_基本取引表!AB$133, 計算_投入係数表!AB64)</f>
        <v>#DIV/0!</v>
      </c>
      <c r="AC203" s="194" t="e">
        <f>IF(AC$142="分類不明", 計算_基本取引表!AC64/計算_基本取引表!AC$133, 計算_投入係数表!AC64)</f>
        <v>#DIV/0!</v>
      </c>
      <c r="AD203" s="194" t="e">
        <f>IF(AD$142="分類不明", 計算_基本取引表!AD64/計算_基本取引表!AD$133, 計算_投入係数表!AD64)</f>
        <v>#DIV/0!</v>
      </c>
      <c r="AE203" s="194" t="e">
        <f>IF(AE$142="分類不明", 計算_基本取引表!AE64/計算_基本取引表!AE$133, 計算_投入係数表!AE64)</f>
        <v>#DIV/0!</v>
      </c>
      <c r="AF203" s="194" t="e">
        <f>IF(AF$142="分類不明", 計算_基本取引表!AF64/計算_基本取引表!AF$133, 計算_投入係数表!AF64)</f>
        <v>#DIV/0!</v>
      </c>
      <c r="AG203" s="194" t="e">
        <f>IF(AG$142="分類不明", 計算_基本取引表!AG64/計算_基本取引表!AG$133, 計算_投入係数表!AG64)</f>
        <v>#DIV/0!</v>
      </c>
      <c r="AH203" s="194" t="e">
        <f>IF(AH$142="分類不明", 計算_基本取引表!AH64/計算_基本取引表!AH$133, 計算_投入係数表!AH64)</f>
        <v>#DIV/0!</v>
      </c>
      <c r="AI203" s="194" t="e">
        <f>IF(AI$142="分類不明", 計算_基本取引表!AI64/計算_基本取引表!AI$133, 計算_投入係数表!AI64)</f>
        <v>#DIV/0!</v>
      </c>
      <c r="AJ203" s="194" t="e">
        <f>IF(AJ$142="分類不明", 計算_基本取引表!AJ64/計算_基本取引表!AJ$133, 計算_投入係数表!AJ64)</f>
        <v>#DIV/0!</v>
      </c>
      <c r="AK203" s="194" t="e">
        <f>IF(AK$142="分類不明", 計算_基本取引表!AK64/計算_基本取引表!AK$133, 計算_投入係数表!AK64)</f>
        <v>#DIV/0!</v>
      </c>
      <c r="AL203" s="194" t="e">
        <f>IF(AL$142="分類不明", 計算_基本取引表!AL64/計算_基本取引表!AL$133, 計算_投入係数表!AL64)</f>
        <v>#DIV/0!</v>
      </c>
      <c r="AM203" s="194" t="e">
        <f>IF(AM$142="分類不明", 計算_基本取引表!AM64/計算_基本取引表!AM$133, 計算_投入係数表!AM64)</f>
        <v>#DIV/0!</v>
      </c>
      <c r="AN203" s="194" t="e">
        <f>IF(AN$142="分類不明", 計算_基本取引表!AN64/計算_基本取引表!AN$133, 計算_投入係数表!AN64)</f>
        <v>#DIV/0!</v>
      </c>
      <c r="AO203" s="194" t="e">
        <f>IF(AO$142="分類不明", 計算_基本取引表!AO64/計算_基本取引表!AO$133, 計算_投入係数表!AO64)</f>
        <v>#DIV/0!</v>
      </c>
      <c r="AP203" s="194" t="e">
        <f>IF(AP$142="分類不明", 計算_基本取引表!AP64/計算_基本取引表!AP$133, 計算_投入係数表!AP64)</f>
        <v>#DIV/0!</v>
      </c>
      <c r="AQ203" s="194" t="e">
        <f>IF(AQ$142="分類不明", 計算_基本取引表!AQ64/計算_基本取引表!AQ$133, 計算_投入係数表!AQ64)</f>
        <v>#DIV/0!</v>
      </c>
      <c r="AR203" s="194" t="e">
        <f>IF(AR$142="分類不明", 計算_基本取引表!AR64/計算_基本取引表!AR$133, 計算_投入係数表!AR64)</f>
        <v>#DIV/0!</v>
      </c>
      <c r="AS203" s="194" t="e">
        <f>IF(AS$142="分類不明", 計算_基本取引表!AS64/計算_基本取引表!AS$133, 計算_投入係数表!AS64)</f>
        <v>#DIV/0!</v>
      </c>
      <c r="AT203" s="194" t="e">
        <f>IF(AT$142="分類不明", 計算_基本取引表!AT64/計算_基本取引表!AT$133, 計算_投入係数表!AT64)</f>
        <v>#DIV/0!</v>
      </c>
      <c r="AU203" s="194" t="e">
        <f>IF(AU$142="分類不明", 計算_基本取引表!AU64/計算_基本取引表!AU$133, 計算_投入係数表!AU64)</f>
        <v>#DIV/0!</v>
      </c>
      <c r="AV203" s="194" t="e">
        <f>IF(AV$142="分類不明", 計算_基本取引表!AV64/計算_基本取引表!AV$133, 計算_投入係数表!AV64)</f>
        <v>#DIV/0!</v>
      </c>
      <c r="AW203" s="194" t="e">
        <f>IF(AW$142="分類不明", 計算_基本取引表!AW64/計算_基本取引表!AW$133, 計算_投入係数表!AW64)</f>
        <v>#DIV/0!</v>
      </c>
      <c r="AX203" s="194" t="e">
        <f>IF(AX$142="分類不明", 計算_基本取引表!AX64/計算_基本取引表!AX$133, 計算_投入係数表!AX64)</f>
        <v>#DIV/0!</v>
      </c>
      <c r="AY203" s="194" t="e">
        <f>IF(AY$142="分類不明", 計算_基本取引表!AY64/計算_基本取引表!AY$133, 計算_投入係数表!AY64)</f>
        <v>#DIV/0!</v>
      </c>
      <c r="AZ203" s="194" t="e">
        <f>IF(AZ$142="分類不明", 計算_基本取引表!AZ64/計算_基本取引表!AZ$133, 計算_投入係数表!AZ64)</f>
        <v>#DIV/0!</v>
      </c>
      <c r="BA203" s="194" t="e">
        <f>IF(BA$142="分類不明", 計算_基本取引表!BA64/計算_基本取引表!BA$133, 計算_投入係数表!BA64)</f>
        <v>#DIV/0!</v>
      </c>
      <c r="BB203" s="194" t="e">
        <f>IF(BB$142="分類不明", 計算_基本取引表!BB64/計算_基本取引表!BB$133, 計算_投入係数表!BB64)</f>
        <v>#DIV/0!</v>
      </c>
      <c r="BC203" s="194" t="e">
        <f>IF(BC$142="分類不明", 計算_基本取引表!BC64/計算_基本取引表!BC$133, 計算_投入係数表!BC64)</f>
        <v>#DIV/0!</v>
      </c>
      <c r="BD203" s="194" t="e">
        <f>IF(BD$142="分類不明", 計算_基本取引表!BD64/計算_基本取引表!BD$133, 計算_投入係数表!BD64)</f>
        <v>#DIV/0!</v>
      </c>
      <c r="BE203" s="194" t="e">
        <f>IF(BE$142="分類不明", 計算_基本取引表!BE64/計算_基本取引表!BE$133, 計算_投入係数表!BE64)</f>
        <v>#DIV/0!</v>
      </c>
      <c r="BF203" s="194" t="e">
        <f>IF(BF$142="分類不明", 計算_基本取引表!BF64/計算_基本取引表!BF$133, 計算_投入係数表!BF64)</f>
        <v>#DIV/0!</v>
      </c>
      <c r="BG203" s="194" t="e">
        <f>IF(BG$142="分類不明", 計算_基本取引表!BG64/計算_基本取引表!BG$133, 計算_投入係数表!BG64)</f>
        <v>#DIV/0!</v>
      </c>
      <c r="BH203" s="194" t="e">
        <f>IF(BH$142="分類不明", 計算_基本取引表!BH64/計算_基本取引表!BH$133, 計算_投入係数表!BH64)</f>
        <v>#DIV/0!</v>
      </c>
      <c r="BI203" s="194" t="e">
        <f>IF(BI$142="分類不明", 計算_基本取引表!BI64/計算_基本取引表!BI$133, 計算_投入係数表!BI64)</f>
        <v>#DIV/0!</v>
      </c>
      <c r="BJ203" s="194" t="e">
        <f>IF(BJ$142="分類不明", 計算_基本取引表!BJ64/計算_基本取引表!BJ$133, 計算_投入係数表!BJ64)</f>
        <v>#DIV/0!</v>
      </c>
      <c r="BK203" s="194" t="e">
        <f>IF(BK$142="分類不明", 計算_基本取引表!BK64/計算_基本取引表!BK$133, 計算_投入係数表!BK64)</f>
        <v>#DIV/0!</v>
      </c>
      <c r="BL203" s="194" t="e">
        <f>IF(BL$142="分類不明", 計算_基本取引表!BL64/計算_基本取引表!BL$133, 計算_投入係数表!BL64)</f>
        <v>#DIV/0!</v>
      </c>
      <c r="BM203" s="194" t="e">
        <f>IF(BM$142="分類不明", 計算_基本取引表!BM64/計算_基本取引表!BM$133, 計算_投入係数表!BM64)</f>
        <v>#DIV/0!</v>
      </c>
      <c r="BN203" s="194" t="e">
        <f>IF(BN$142="分類不明", 計算_基本取引表!BN64/計算_基本取引表!BN$133, 計算_投入係数表!BN64)</f>
        <v>#DIV/0!</v>
      </c>
      <c r="BO203" s="194" t="e">
        <f>IF(BO$142="分類不明", 計算_基本取引表!BO64/計算_基本取引表!BO$133, 計算_投入係数表!BO64)</f>
        <v>#DIV/0!</v>
      </c>
      <c r="BP203" s="194" t="e">
        <f>IF(BP$142="分類不明", 計算_基本取引表!BP64/計算_基本取引表!BP$133, 計算_投入係数表!BP64)</f>
        <v>#DIV/0!</v>
      </c>
      <c r="BQ203" s="194" t="e">
        <f>IF(BQ$142="分類不明", 計算_基本取引表!BQ64/計算_基本取引表!BQ$133, 計算_投入係数表!BQ64)</f>
        <v>#DIV/0!</v>
      </c>
      <c r="BR203" s="194" t="e">
        <f>IF(BR$142="分類不明", 計算_基本取引表!BR64/計算_基本取引表!BR$133, 計算_投入係数表!BR64)</f>
        <v>#DIV/0!</v>
      </c>
      <c r="BS203" s="194" t="e">
        <f>IF(BS$142="分類不明", 計算_基本取引表!BS64/計算_基本取引表!BS$133, 計算_投入係数表!BS64)</f>
        <v>#DIV/0!</v>
      </c>
      <c r="BT203" s="194" t="e">
        <f>IF(BT$142="分類不明", 計算_基本取引表!BT64/計算_基本取引表!BT$133, 計算_投入係数表!BT64)</f>
        <v>#DIV/0!</v>
      </c>
      <c r="BU203" s="194" t="e">
        <f>IF(BU$142="分類不明", 計算_基本取引表!BU64/計算_基本取引表!BU$133, 計算_投入係数表!BU64)</f>
        <v>#DIV/0!</v>
      </c>
      <c r="BV203" s="194" t="e">
        <f>IF(BV$142="分類不明", 計算_基本取引表!BV64/計算_基本取引表!BV$133, 計算_投入係数表!BV64)</f>
        <v>#DIV/0!</v>
      </c>
      <c r="BW203" s="194" t="e">
        <f>IF(BW$142="分類不明", 計算_基本取引表!BW64/計算_基本取引表!BW$133, 計算_投入係数表!BW64)</f>
        <v>#DIV/0!</v>
      </c>
      <c r="BX203" s="194" t="e">
        <f>IF(BX$142="分類不明", 計算_基本取引表!BX64/計算_基本取引表!BX$133, 計算_投入係数表!BX64)</f>
        <v>#DIV/0!</v>
      </c>
      <c r="BY203" s="194" t="e">
        <f>IF(BY$142="分類不明", 計算_基本取引表!BY64/計算_基本取引表!BY$133, 計算_投入係数表!BY64)</f>
        <v>#DIV/0!</v>
      </c>
      <c r="BZ203" s="194" t="e">
        <f>IF(BZ$142="分類不明", 計算_基本取引表!BZ64/計算_基本取引表!BZ$133, 計算_投入係数表!BZ64)</f>
        <v>#DIV/0!</v>
      </c>
      <c r="CA203" s="194" t="e">
        <f>IF(CA$142="分類不明", 計算_基本取引表!CA64/計算_基本取引表!CA$133, 計算_投入係数表!CA64)</f>
        <v>#DIV/0!</v>
      </c>
      <c r="CB203" s="194" t="e">
        <f>IF(CB$142="分類不明", 計算_基本取引表!CB64/計算_基本取引表!CB$133, 計算_投入係数表!CB64)</f>
        <v>#DIV/0!</v>
      </c>
      <c r="CC203" s="194" t="e">
        <f>IF(CC$142="分類不明", 計算_基本取引表!CC64/計算_基本取引表!CC$133, 計算_投入係数表!CC64)</f>
        <v>#DIV/0!</v>
      </c>
      <c r="CD203" s="194" t="e">
        <f>IF(CD$142="分類不明", 計算_基本取引表!CD64/計算_基本取引表!CD$133, 計算_投入係数表!CD64)</f>
        <v>#DIV/0!</v>
      </c>
      <c r="CE203" s="194" t="e">
        <f>IF(CE$142="分類不明", 計算_基本取引表!CE64/計算_基本取引表!CE$133, 計算_投入係数表!CE64)</f>
        <v>#DIV/0!</v>
      </c>
      <c r="CF203" s="194" t="e">
        <f>IF(CF$142="分類不明", 計算_基本取引表!CF64/計算_基本取引表!CF$133, 計算_投入係数表!CF64)</f>
        <v>#DIV/0!</v>
      </c>
      <c r="CG203" s="194" t="e">
        <f>IF(CG$142="分類不明", 計算_基本取引表!CG64/計算_基本取引表!CG$133, 計算_投入係数表!CG64)</f>
        <v>#DIV/0!</v>
      </c>
      <c r="CH203" s="194" t="e">
        <f>IF(CH$142="分類不明", 計算_基本取引表!CH64/計算_基本取引表!CH$133, 計算_投入係数表!CH64)</f>
        <v>#DIV/0!</v>
      </c>
      <c r="CI203" s="194" t="e">
        <f>IF(CI$142="分類不明", 計算_基本取引表!CI64/計算_基本取引表!CI$133, 計算_投入係数表!CI64)</f>
        <v>#DIV/0!</v>
      </c>
      <c r="CJ203" s="194" t="e">
        <f>IF(CJ$142="分類不明", 計算_基本取引表!CJ64/計算_基本取引表!CJ$133, 計算_投入係数表!CJ64)</f>
        <v>#DIV/0!</v>
      </c>
      <c r="CK203" s="194" t="e">
        <f>IF(CK$142="分類不明", 計算_基本取引表!CK64/計算_基本取引表!CK$133, 計算_投入係数表!CK64)</f>
        <v>#DIV/0!</v>
      </c>
      <c r="CL203" s="194" t="e">
        <f>IF(CL$142="分類不明", 計算_基本取引表!CL64/計算_基本取引表!CL$133, 計算_投入係数表!CL64)</f>
        <v>#DIV/0!</v>
      </c>
      <c r="CM203" s="194" t="e">
        <f>IF(CM$142="分類不明", 計算_基本取引表!CM64/計算_基本取引表!CM$133, 計算_投入係数表!CM64)</f>
        <v>#DIV/0!</v>
      </c>
      <c r="CN203" s="194" t="e">
        <f>IF(CN$142="分類不明", 計算_基本取引表!CN64/計算_基本取引表!CN$133, 計算_投入係数表!CN64)</f>
        <v>#DIV/0!</v>
      </c>
      <c r="CO203" s="194" t="e">
        <f>IF(CO$142="分類不明", 計算_基本取引表!CO64/計算_基本取引表!CO$133, 計算_投入係数表!CO64)</f>
        <v>#DIV/0!</v>
      </c>
      <c r="CP203" s="194" t="e">
        <f>IF(CP$142="分類不明", 計算_基本取引表!CP64/計算_基本取引表!CP$133, 計算_投入係数表!CP64)</f>
        <v>#DIV/0!</v>
      </c>
      <c r="CQ203" s="194" t="e">
        <f>IF(CQ$142="分類不明", 計算_基本取引表!CQ64/計算_基本取引表!CQ$133, 計算_投入係数表!CQ64)</f>
        <v>#DIV/0!</v>
      </c>
      <c r="CR203" s="194" t="e">
        <f>IF(CR$142="分類不明", 計算_基本取引表!CR64/計算_基本取引表!CR$133, 計算_投入係数表!CR64)</f>
        <v>#DIV/0!</v>
      </c>
      <c r="CS203" s="194" t="e">
        <f>IF(CS$142="分類不明", 計算_基本取引表!CS64/計算_基本取引表!CS$133, 計算_投入係数表!CS64)</f>
        <v>#DIV/0!</v>
      </c>
      <c r="CT203" s="194" t="e">
        <f>IF(CT$142="分類不明", 計算_基本取引表!CT64/計算_基本取引表!CT$133, 計算_投入係数表!CT64)</f>
        <v>#DIV/0!</v>
      </c>
      <c r="CU203" s="194" t="e">
        <f>IF(CU$142="分類不明", 計算_基本取引表!CU64/計算_基本取引表!CU$133, 計算_投入係数表!CU64)</f>
        <v>#DIV/0!</v>
      </c>
      <c r="CV203" s="194" t="e">
        <f>IF(CV$142="分類不明", 計算_基本取引表!CV64/計算_基本取引表!CV$133, 計算_投入係数表!CV64)</f>
        <v>#DIV/0!</v>
      </c>
      <c r="CW203" s="194" t="e">
        <f>IF(CW$142="分類不明", 計算_基本取引表!CW64/計算_基本取引表!CW$133, 計算_投入係数表!CW64)</f>
        <v>#DIV/0!</v>
      </c>
      <c r="CX203" s="194" t="e">
        <f>IF(CX$142="分類不明", 計算_基本取引表!CX64/計算_基本取引表!CX$133, 計算_投入係数表!CX64)</f>
        <v>#DIV/0!</v>
      </c>
      <c r="CY203" s="194" t="e">
        <f>IF(CY$142="分類不明", 計算_基本取引表!CY64/計算_基本取引表!CY$133, 計算_投入係数表!CY64)</f>
        <v>#DIV/0!</v>
      </c>
      <c r="CZ203" s="194" t="e">
        <f>IF(CZ$142="分類不明", 計算_基本取引表!CZ64/計算_基本取引表!CZ$133, 計算_投入係数表!CZ64)</f>
        <v>#DIV/0!</v>
      </c>
      <c r="DA203" s="194" t="e">
        <f>IF(DA$142="分類不明", 計算_基本取引表!DA64/計算_基本取引表!DA$133, 計算_投入係数表!DA64)</f>
        <v>#DIV/0!</v>
      </c>
      <c r="DB203" s="194" t="e">
        <f>IF(DB$142="分類不明", 計算_基本取引表!DB64/計算_基本取引表!DB$133, 計算_投入係数表!DB64)</f>
        <v>#DIV/0!</v>
      </c>
      <c r="DC203" s="194" t="e">
        <f>IF(DC$142="分類不明", 計算_基本取引表!DC64/計算_基本取引表!DC$133, 計算_投入係数表!DC64)</f>
        <v>#DIV/0!</v>
      </c>
      <c r="DD203" s="194" t="e">
        <f>IF(DD$142="分類不明", 計算_基本取引表!DD64/計算_基本取引表!DD$133, 計算_投入係数表!DD64)</f>
        <v>#DIV/0!</v>
      </c>
      <c r="DE203" s="194" t="e">
        <f>IF(DE$142="分類不明", 計算_基本取引表!DE64/計算_基本取引表!DE$133, 計算_投入係数表!DE64)</f>
        <v>#DIV/0!</v>
      </c>
      <c r="DF203" s="194" t="e">
        <f>IF(DF$142="分類不明", 計算_基本取引表!DF64/計算_基本取引表!DF$133, 計算_投入係数表!DF64)</f>
        <v>#DIV/0!</v>
      </c>
      <c r="DG203" s="194" t="e">
        <f>IF(DG$142="分類不明", 計算_基本取引表!DG64/計算_基本取引表!DG$133, 計算_投入係数表!DG64)</f>
        <v>#DIV/0!</v>
      </c>
      <c r="DH203" s="194" t="e">
        <f>IF(DH$142="分類不明", 計算_基本取引表!DH64/計算_基本取引表!DH$133, 計算_投入係数表!DH64)</f>
        <v>#DIV/0!</v>
      </c>
      <c r="DI203" s="194" t="e">
        <f>IF(DI$142="分類不明", 計算_基本取引表!DI64/計算_基本取引表!DI$133, 計算_投入係数表!DI64)</f>
        <v>#DIV/0!</v>
      </c>
      <c r="DJ203" s="194" t="e">
        <f>IF(DJ$142="分類不明", 計算_基本取引表!DJ64/計算_基本取引表!DJ$133, 計算_投入係数表!DJ64)</f>
        <v>#DIV/0!</v>
      </c>
      <c r="DK203" s="194" t="e">
        <f>IF(DK$142="分類不明", 計算_基本取引表!DK64/計算_基本取引表!DK$133, 計算_投入係数表!DK64)</f>
        <v>#DIV/0!</v>
      </c>
      <c r="DL203" s="194" t="e">
        <f>IF(DL$142="分類不明", 計算_基本取引表!DL64/計算_基本取引表!DL$133, 計算_投入係数表!DL64)</f>
        <v>#DIV/0!</v>
      </c>
      <c r="DM203" s="194" t="e">
        <f>IF(DM$142="分類不明", 計算_基本取引表!DM64/計算_基本取引表!DM$133, 計算_投入係数表!DM64)</f>
        <v>#DIV/0!</v>
      </c>
      <c r="DN203" s="194" t="e">
        <f>IF(DN$142="分類不明", 計算_基本取引表!DN64/計算_基本取引表!DN$133, 計算_投入係数表!DN64)</f>
        <v>#DIV/0!</v>
      </c>
      <c r="DO203" s="194" t="e">
        <f>IF(DO$142="分類不明", 計算_基本取引表!DO64/計算_基本取引表!DO$133, 計算_投入係数表!DO64)</f>
        <v>#DIV/0!</v>
      </c>
      <c r="DP203" s="194" t="e">
        <f>IF(DP$142="分類不明", 計算_基本取引表!DP64/計算_基本取引表!DP$133, 計算_投入係数表!DP64)</f>
        <v>#DIV/0!</v>
      </c>
      <c r="DQ203" s="194" t="e">
        <f>IF(DQ$142="分類不明", 計算_基本取引表!DQ64/計算_基本取引表!DQ$133, 計算_投入係数表!DQ64)</f>
        <v>#DIV/0!</v>
      </c>
      <c r="DR203" s="194" t="e">
        <f>IF(DR$142="分類不明", 計算_基本取引表!DR64/計算_基本取引表!DR$133, 計算_投入係数表!DR64)</f>
        <v>#DIV/0!</v>
      </c>
      <c r="DS203" s="194" t="e">
        <f>IF(DS$142="分類不明", 計算_基本取引表!DS64/計算_基本取引表!DS$133, 計算_投入係数表!DS64)</f>
        <v>#DIV/0!</v>
      </c>
      <c r="DT203" s="23">
        <f ca="1">計算_基本取引表!DT64/計算_基本取引表!DT$133</f>
        <v>0</v>
      </c>
    </row>
    <row r="204" spans="2:124" x14ac:dyDescent="0.25">
      <c r="B204" s="53">
        <v>62</v>
      </c>
      <c r="C204" s="192" t="str">
        <v>-</v>
      </c>
      <c r="D204" s="193">
        <f>IF(D$142="分類不明", 計算_基本取引表!D65/計算_基本取引表!D$133, 計算_投入係数表!D65)</f>
        <v>0</v>
      </c>
      <c r="E204" s="194">
        <f>IF(E$142="分類不明", 計算_基本取引表!E65/計算_基本取引表!E$133, 計算_投入係数表!E65)</f>
        <v>0</v>
      </c>
      <c r="F204" s="194">
        <f>IF(F$142="分類不明", 計算_基本取引表!F65/計算_基本取引表!F$133, 計算_投入係数表!F65)</f>
        <v>0</v>
      </c>
      <c r="G204" s="194">
        <f>IF(G$142="分類不明", 計算_基本取引表!G65/計算_基本取引表!G$133, 計算_投入係数表!G65)</f>
        <v>0</v>
      </c>
      <c r="H204" s="194">
        <f>IF(H$142="分類不明", 計算_基本取引表!H65/計算_基本取引表!H$133, 計算_投入係数表!H65)</f>
        <v>0</v>
      </c>
      <c r="I204" s="194">
        <f>IF(I$142="分類不明", 計算_基本取引表!I65/計算_基本取引表!I$133, 計算_投入係数表!I65)</f>
        <v>0</v>
      </c>
      <c r="J204" s="194">
        <f>IF(J$142="分類不明", 計算_基本取引表!J65/計算_基本取引表!J$133, 計算_投入係数表!J65)</f>
        <v>0</v>
      </c>
      <c r="K204" s="194">
        <f>IF(K$142="分類不明", 計算_基本取引表!K65/計算_基本取引表!K$133, 計算_投入係数表!K65)</f>
        <v>0</v>
      </c>
      <c r="L204" s="194">
        <f>IF(L$142="分類不明", 計算_基本取引表!L65/計算_基本取引表!L$133, 計算_投入係数表!L65)</f>
        <v>0</v>
      </c>
      <c r="M204" s="194">
        <f>IF(M$142="分類不明", 計算_基本取引表!M65/計算_基本取引表!M$133, 計算_投入係数表!M65)</f>
        <v>0</v>
      </c>
      <c r="N204" s="194">
        <f>IF(N$142="分類不明", 計算_基本取引表!N65/計算_基本取引表!N$133, 計算_投入係数表!N65)</f>
        <v>0</v>
      </c>
      <c r="O204" s="194">
        <f>IF(O$142="分類不明", 計算_基本取引表!O65/計算_基本取引表!O$133, 計算_投入係数表!O65)</f>
        <v>0</v>
      </c>
      <c r="P204" s="194" t="e">
        <f ca="1">IF(P$142="分類不明", 計算_基本取引表!P65/計算_基本取引表!P$133, 計算_投入係数表!P65)</f>
        <v>#DIV/0!</v>
      </c>
      <c r="Q204" s="194" t="e">
        <f>IF(Q$142="分類不明", 計算_基本取引表!Q65/計算_基本取引表!Q$133, 計算_投入係数表!Q65)</f>
        <v>#DIV/0!</v>
      </c>
      <c r="R204" s="194" t="e">
        <f>IF(R$142="分類不明", 計算_基本取引表!R65/計算_基本取引表!R$133, 計算_投入係数表!R65)</f>
        <v>#DIV/0!</v>
      </c>
      <c r="S204" s="194" t="e">
        <f>IF(S$142="分類不明", 計算_基本取引表!S65/計算_基本取引表!S$133, 計算_投入係数表!S65)</f>
        <v>#DIV/0!</v>
      </c>
      <c r="T204" s="194" t="e">
        <f>IF(T$142="分類不明", 計算_基本取引表!T65/計算_基本取引表!T$133, 計算_投入係数表!T65)</f>
        <v>#DIV/0!</v>
      </c>
      <c r="U204" s="194" t="e">
        <f>IF(U$142="分類不明", 計算_基本取引表!U65/計算_基本取引表!U$133, 計算_投入係数表!U65)</f>
        <v>#DIV/0!</v>
      </c>
      <c r="V204" s="194" t="e">
        <f>IF(V$142="分類不明", 計算_基本取引表!V65/計算_基本取引表!V$133, 計算_投入係数表!V65)</f>
        <v>#DIV/0!</v>
      </c>
      <c r="W204" s="194" t="e">
        <f>IF(W$142="分類不明", 計算_基本取引表!W65/計算_基本取引表!W$133, 計算_投入係数表!W65)</f>
        <v>#DIV/0!</v>
      </c>
      <c r="X204" s="194" t="e">
        <f>IF(X$142="分類不明", 計算_基本取引表!X65/計算_基本取引表!X$133, 計算_投入係数表!X65)</f>
        <v>#DIV/0!</v>
      </c>
      <c r="Y204" s="194" t="e">
        <f>IF(Y$142="分類不明", 計算_基本取引表!Y65/計算_基本取引表!Y$133, 計算_投入係数表!Y65)</f>
        <v>#DIV/0!</v>
      </c>
      <c r="Z204" s="194" t="e">
        <f>IF(Z$142="分類不明", 計算_基本取引表!Z65/計算_基本取引表!Z$133, 計算_投入係数表!Z65)</f>
        <v>#DIV/0!</v>
      </c>
      <c r="AA204" s="194" t="e">
        <f>IF(AA$142="分類不明", 計算_基本取引表!AA65/計算_基本取引表!AA$133, 計算_投入係数表!AA65)</f>
        <v>#DIV/0!</v>
      </c>
      <c r="AB204" s="194" t="e">
        <f>IF(AB$142="分類不明", 計算_基本取引表!AB65/計算_基本取引表!AB$133, 計算_投入係数表!AB65)</f>
        <v>#DIV/0!</v>
      </c>
      <c r="AC204" s="194" t="e">
        <f>IF(AC$142="分類不明", 計算_基本取引表!AC65/計算_基本取引表!AC$133, 計算_投入係数表!AC65)</f>
        <v>#DIV/0!</v>
      </c>
      <c r="AD204" s="194" t="e">
        <f>IF(AD$142="分類不明", 計算_基本取引表!AD65/計算_基本取引表!AD$133, 計算_投入係数表!AD65)</f>
        <v>#DIV/0!</v>
      </c>
      <c r="AE204" s="194" t="e">
        <f>IF(AE$142="分類不明", 計算_基本取引表!AE65/計算_基本取引表!AE$133, 計算_投入係数表!AE65)</f>
        <v>#DIV/0!</v>
      </c>
      <c r="AF204" s="194" t="e">
        <f>IF(AF$142="分類不明", 計算_基本取引表!AF65/計算_基本取引表!AF$133, 計算_投入係数表!AF65)</f>
        <v>#DIV/0!</v>
      </c>
      <c r="AG204" s="194" t="e">
        <f>IF(AG$142="分類不明", 計算_基本取引表!AG65/計算_基本取引表!AG$133, 計算_投入係数表!AG65)</f>
        <v>#DIV/0!</v>
      </c>
      <c r="AH204" s="194" t="e">
        <f>IF(AH$142="分類不明", 計算_基本取引表!AH65/計算_基本取引表!AH$133, 計算_投入係数表!AH65)</f>
        <v>#DIV/0!</v>
      </c>
      <c r="AI204" s="194" t="e">
        <f>IF(AI$142="分類不明", 計算_基本取引表!AI65/計算_基本取引表!AI$133, 計算_投入係数表!AI65)</f>
        <v>#DIV/0!</v>
      </c>
      <c r="AJ204" s="194" t="e">
        <f>IF(AJ$142="分類不明", 計算_基本取引表!AJ65/計算_基本取引表!AJ$133, 計算_投入係数表!AJ65)</f>
        <v>#DIV/0!</v>
      </c>
      <c r="AK204" s="194" t="e">
        <f>IF(AK$142="分類不明", 計算_基本取引表!AK65/計算_基本取引表!AK$133, 計算_投入係数表!AK65)</f>
        <v>#DIV/0!</v>
      </c>
      <c r="AL204" s="194" t="e">
        <f>IF(AL$142="分類不明", 計算_基本取引表!AL65/計算_基本取引表!AL$133, 計算_投入係数表!AL65)</f>
        <v>#DIV/0!</v>
      </c>
      <c r="AM204" s="194" t="e">
        <f>IF(AM$142="分類不明", 計算_基本取引表!AM65/計算_基本取引表!AM$133, 計算_投入係数表!AM65)</f>
        <v>#DIV/0!</v>
      </c>
      <c r="AN204" s="194" t="e">
        <f>IF(AN$142="分類不明", 計算_基本取引表!AN65/計算_基本取引表!AN$133, 計算_投入係数表!AN65)</f>
        <v>#DIV/0!</v>
      </c>
      <c r="AO204" s="194" t="e">
        <f>IF(AO$142="分類不明", 計算_基本取引表!AO65/計算_基本取引表!AO$133, 計算_投入係数表!AO65)</f>
        <v>#DIV/0!</v>
      </c>
      <c r="AP204" s="194" t="e">
        <f>IF(AP$142="分類不明", 計算_基本取引表!AP65/計算_基本取引表!AP$133, 計算_投入係数表!AP65)</f>
        <v>#DIV/0!</v>
      </c>
      <c r="AQ204" s="194" t="e">
        <f>IF(AQ$142="分類不明", 計算_基本取引表!AQ65/計算_基本取引表!AQ$133, 計算_投入係数表!AQ65)</f>
        <v>#DIV/0!</v>
      </c>
      <c r="AR204" s="194" t="e">
        <f>IF(AR$142="分類不明", 計算_基本取引表!AR65/計算_基本取引表!AR$133, 計算_投入係数表!AR65)</f>
        <v>#DIV/0!</v>
      </c>
      <c r="AS204" s="194" t="e">
        <f>IF(AS$142="分類不明", 計算_基本取引表!AS65/計算_基本取引表!AS$133, 計算_投入係数表!AS65)</f>
        <v>#DIV/0!</v>
      </c>
      <c r="AT204" s="194" t="e">
        <f>IF(AT$142="分類不明", 計算_基本取引表!AT65/計算_基本取引表!AT$133, 計算_投入係数表!AT65)</f>
        <v>#DIV/0!</v>
      </c>
      <c r="AU204" s="194" t="e">
        <f>IF(AU$142="分類不明", 計算_基本取引表!AU65/計算_基本取引表!AU$133, 計算_投入係数表!AU65)</f>
        <v>#DIV/0!</v>
      </c>
      <c r="AV204" s="194" t="e">
        <f>IF(AV$142="分類不明", 計算_基本取引表!AV65/計算_基本取引表!AV$133, 計算_投入係数表!AV65)</f>
        <v>#DIV/0!</v>
      </c>
      <c r="AW204" s="194" t="e">
        <f>IF(AW$142="分類不明", 計算_基本取引表!AW65/計算_基本取引表!AW$133, 計算_投入係数表!AW65)</f>
        <v>#DIV/0!</v>
      </c>
      <c r="AX204" s="194" t="e">
        <f>IF(AX$142="分類不明", 計算_基本取引表!AX65/計算_基本取引表!AX$133, 計算_投入係数表!AX65)</f>
        <v>#DIV/0!</v>
      </c>
      <c r="AY204" s="194" t="e">
        <f>IF(AY$142="分類不明", 計算_基本取引表!AY65/計算_基本取引表!AY$133, 計算_投入係数表!AY65)</f>
        <v>#DIV/0!</v>
      </c>
      <c r="AZ204" s="194" t="e">
        <f>IF(AZ$142="分類不明", 計算_基本取引表!AZ65/計算_基本取引表!AZ$133, 計算_投入係数表!AZ65)</f>
        <v>#DIV/0!</v>
      </c>
      <c r="BA204" s="194" t="e">
        <f>IF(BA$142="分類不明", 計算_基本取引表!BA65/計算_基本取引表!BA$133, 計算_投入係数表!BA65)</f>
        <v>#DIV/0!</v>
      </c>
      <c r="BB204" s="194" t="e">
        <f>IF(BB$142="分類不明", 計算_基本取引表!BB65/計算_基本取引表!BB$133, 計算_投入係数表!BB65)</f>
        <v>#DIV/0!</v>
      </c>
      <c r="BC204" s="194" t="e">
        <f>IF(BC$142="分類不明", 計算_基本取引表!BC65/計算_基本取引表!BC$133, 計算_投入係数表!BC65)</f>
        <v>#DIV/0!</v>
      </c>
      <c r="BD204" s="194" t="e">
        <f>IF(BD$142="分類不明", 計算_基本取引表!BD65/計算_基本取引表!BD$133, 計算_投入係数表!BD65)</f>
        <v>#DIV/0!</v>
      </c>
      <c r="BE204" s="194" t="e">
        <f>IF(BE$142="分類不明", 計算_基本取引表!BE65/計算_基本取引表!BE$133, 計算_投入係数表!BE65)</f>
        <v>#DIV/0!</v>
      </c>
      <c r="BF204" s="194" t="e">
        <f>IF(BF$142="分類不明", 計算_基本取引表!BF65/計算_基本取引表!BF$133, 計算_投入係数表!BF65)</f>
        <v>#DIV/0!</v>
      </c>
      <c r="BG204" s="194" t="e">
        <f>IF(BG$142="分類不明", 計算_基本取引表!BG65/計算_基本取引表!BG$133, 計算_投入係数表!BG65)</f>
        <v>#DIV/0!</v>
      </c>
      <c r="BH204" s="194" t="e">
        <f>IF(BH$142="分類不明", 計算_基本取引表!BH65/計算_基本取引表!BH$133, 計算_投入係数表!BH65)</f>
        <v>#DIV/0!</v>
      </c>
      <c r="BI204" s="194" t="e">
        <f>IF(BI$142="分類不明", 計算_基本取引表!BI65/計算_基本取引表!BI$133, 計算_投入係数表!BI65)</f>
        <v>#DIV/0!</v>
      </c>
      <c r="BJ204" s="194" t="e">
        <f>IF(BJ$142="分類不明", 計算_基本取引表!BJ65/計算_基本取引表!BJ$133, 計算_投入係数表!BJ65)</f>
        <v>#DIV/0!</v>
      </c>
      <c r="BK204" s="194" t="e">
        <f>IF(BK$142="分類不明", 計算_基本取引表!BK65/計算_基本取引表!BK$133, 計算_投入係数表!BK65)</f>
        <v>#DIV/0!</v>
      </c>
      <c r="BL204" s="194" t="e">
        <f>IF(BL$142="分類不明", 計算_基本取引表!BL65/計算_基本取引表!BL$133, 計算_投入係数表!BL65)</f>
        <v>#DIV/0!</v>
      </c>
      <c r="BM204" s="194" t="e">
        <f>IF(BM$142="分類不明", 計算_基本取引表!BM65/計算_基本取引表!BM$133, 計算_投入係数表!BM65)</f>
        <v>#DIV/0!</v>
      </c>
      <c r="BN204" s="194" t="e">
        <f>IF(BN$142="分類不明", 計算_基本取引表!BN65/計算_基本取引表!BN$133, 計算_投入係数表!BN65)</f>
        <v>#DIV/0!</v>
      </c>
      <c r="BO204" s="194" t="e">
        <f>IF(BO$142="分類不明", 計算_基本取引表!BO65/計算_基本取引表!BO$133, 計算_投入係数表!BO65)</f>
        <v>#DIV/0!</v>
      </c>
      <c r="BP204" s="194" t="e">
        <f>IF(BP$142="分類不明", 計算_基本取引表!BP65/計算_基本取引表!BP$133, 計算_投入係数表!BP65)</f>
        <v>#DIV/0!</v>
      </c>
      <c r="BQ204" s="194" t="e">
        <f>IF(BQ$142="分類不明", 計算_基本取引表!BQ65/計算_基本取引表!BQ$133, 計算_投入係数表!BQ65)</f>
        <v>#DIV/0!</v>
      </c>
      <c r="BR204" s="194" t="e">
        <f>IF(BR$142="分類不明", 計算_基本取引表!BR65/計算_基本取引表!BR$133, 計算_投入係数表!BR65)</f>
        <v>#DIV/0!</v>
      </c>
      <c r="BS204" s="194" t="e">
        <f>IF(BS$142="分類不明", 計算_基本取引表!BS65/計算_基本取引表!BS$133, 計算_投入係数表!BS65)</f>
        <v>#DIV/0!</v>
      </c>
      <c r="BT204" s="194" t="e">
        <f>IF(BT$142="分類不明", 計算_基本取引表!BT65/計算_基本取引表!BT$133, 計算_投入係数表!BT65)</f>
        <v>#DIV/0!</v>
      </c>
      <c r="BU204" s="194" t="e">
        <f>IF(BU$142="分類不明", 計算_基本取引表!BU65/計算_基本取引表!BU$133, 計算_投入係数表!BU65)</f>
        <v>#DIV/0!</v>
      </c>
      <c r="BV204" s="194" t="e">
        <f>IF(BV$142="分類不明", 計算_基本取引表!BV65/計算_基本取引表!BV$133, 計算_投入係数表!BV65)</f>
        <v>#DIV/0!</v>
      </c>
      <c r="BW204" s="194" t="e">
        <f>IF(BW$142="分類不明", 計算_基本取引表!BW65/計算_基本取引表!BW$133, 計算_投入係数表!BW65)</f>
        <v>#DIV/0!</v>
      </c>
      <c r="BX204" s="194" t="e">
        <f>IF(BX$142="分類不明", 計算_基本取引表!BX65/計算_基本取引表!BX$133, 計算_投入係数表!BX65)</f>
        <v>#DIV/0!</v>
      </c>
      <c r="BY204" s="194" t="e">
        <f>IF(BY$142="分類不明", 計算_基本取引表!BY65/計算_基本取引表!BY$133, 計算_投入係数表!BY65)</f>
        <v>#DIV/0!</v>
      </c>
      <c r="BZ204" s="194" t="e">
        <f>IF(BZ$142="分類不明", 計算_基本取引表!BZ65/計算_基本取引表!BZ$133, 計算_投入係数表!BZ65)</f>
        <v>#DIV/0!</v>
      </c>
      <c r="CA204" s="194" t="e">
        <f>IF(CA$142="分類不明", 計算_基本取引表!CA65/計算_基本取引表!CA$133, 計算_投入係数表!CA65)</f>
        <v>#DIV/0!</v>
      </c>
      <c r="CB204" s="194" t="e">
        <f>IF(CB$142="分類不明", 計算_基本取引表!CB65/計算_基本取引表!CB$133, 計算_投入係数表!CB65)</f>
        <v>#DIV/0!</v>
      </c>
      <c r="CC204" s="194" t="e">
        <f>IF(CC$142="分類不明", 計算_基本取引表!CC65/計算_基本取引表!CC$133, 計算_投入係数表!CC65)</f>
        <v>#DIV/0!</v>
      </c>
      <c r="CD204" s="194" t="e">
        <f>IF(CD$142="分類不明", 計算_基本取引表!CD65/計算_基本取引表!CD$133, 計算_投入係数表!CD65)</f>
        <v>#DIV/0!</v>
      </c>
      <c r="CE204" s="194" t="e">
        <f>IF(CE$142="分類不明", 計算_基本取引表!CE65/計算_基本取引表!CE$133, 計算_投入係数表!CE65)</f>
        <v>#DIV/0!</v>
      </c>
      <c r="CF204" s="194" t="e">
        <f>IF(CF$142="分類不明", 計算_基本取引表!CF65/計算_基本取引表!CF$133, 計算_投入係数表!CF65)</f>
        <v>#DIV/0!</v>
      </c>
      <c r="CG204" s="194" t="e">
        <f>IF(CG$142="分類不明", 計算_基本取引表!CG65/計算_基本取引表!CG$133, 計算_投入係数表!CG65)</f>
        <v>#DIV/0!</v>
      </c>
      <c r="CH204" s="194" t="e">
        <f>IF(CH$142="分類不明", 計算_基本取引表!CH65/計算_基本取引表!CH$133, 計算_投入係数表!CH65)</f>
        <v>#DIV/0!</v>
      </c>
      <c r="CI204" s="194" t="e">
        <f>IF(CI$142="分類不明", 計算_基本取引表!CI65/計算_基本取引表!CI$133, 計算_投入係数表!CI65)</f>
        <v>#DIV/0!</v>
      </c>
      <c r="CJ204" s="194" t="e">
        <f>IF(CJ$142="分類不明", 計算_基本取引表!CJ65/計算_基本取引表!CJ$133, 計算_投入係数表!CJ65)</f>
        <v>#DIV/0!</v>
      </c>
      <c r="CK204" s="194" t="e">
        <f>IF(CK$142="分類不明", 計算_基本取引表!CK65/計算_基本取引表!CK$133, 計算_投入係数表!CK65)</f>
        <v>#DIV/0!</v>
      </c>
      <c r="CL204" s="194" t="e">
        <f>IF(CL$142="分類不明", 計算_基本取引表!CL65/計算_基本取引表!CL$133, 計算_投入係数表!CL65)</f>
        <v>#DIV/0!</v>
      </c>
      <c r="CM204" s="194" t="e">
        <f>IF(CM$142="分類不明", 計算_基本取引表!CM65/計算_基本取引表!CM$133, 計算_投入係数表!CM65)</f>
        <v>#DIV/0!</v>
      </c>
      <c r="CN204" s="194" t="e">
        <f>IF(CN$142="分類不明", 計算_基本取引表!CN65/計算_基本取引表!CN$133, 計算_投入係数表!CN65)</f>
        <v>#DIV/0!</v>
      </c>
      <c r="CO204" s="194" t="e">
        <f>IF(CO$142="分類不明", 計算_基本取引表!CO65/計算_基本取引表!CO$133, 計算_投入係数表!CO65)</f>
        <v>#DIV/0!</v>
      </c>
      <c r="CP204" s="194" t="e">
        <f>IF(CP$142="分類不明", 計算_基本取引表!CP65/計算_基本取引表!CP$133, 計算_投入係数表!CP65)</f>
        <v>#DIV/0!</v>
      </c>
      <c r="CQ204" s="194" t="e">
        <f>IF(CQ$142="分類不明", 計算_基本取引表!CQ65/計算_基本取引表!CQ$133, 計算_投入係数表!CQ65)</f>
        <v>#DIV/0!</v>
      </c>
      <c r="CR204" s="194" t="e">
        <f>IF(CR$142="分類不明", 計算_基本取引表!CR65/計算_基本取引表!CR$133, 計算_投入係数表!CR65)</f>
        <v>#DIV/0!</v>
      </c>
      <c r="CS204" s="194" t="e">
        <f>IF(CS$142="分類不明", 計算_基本取引表!CS65/計算_基本取引表!CS$133, 計算_投入係数表!CS65)</f>
        <v>#DIV/0!</v>
      </c>
      <c r="CT204" s="194" t="e">
        <f>IF(CT$142="分類不明", 計算_基本取引表!CT65/計算_基本取引表!CT$133, 計算_投入係数表!CT65)</f>
        <v>#DIV/0!</v>
      </c>
      <c r="CU204" s="194" t="e">
        <f>IF(CU$142="分類不明", 計算_基本取引表!CU65/計算_基本取引表!CU$133, 計算_投入係数表!CU65)</f>
        <v>#DIV/0!</v>
      </c>
      <c r="CV204" s="194" t="e">
        <f>IF(CV$142="分類不明", 計算_基本取引表!CV65/計算_基本取引表!CV$133, 計算_投入係数表!CV65)</f>
        <v>#DIV/0!</v>
      </c>
      <c r="CW204" s="194" t="e">
        <f>IF(CW$142="分類不明", 計算_基本取引表!CW65/計算_基本取引表!CW$133, 計算_投入係数表!CW65)</f>
        <v>#DIV/0!</v>
      </c>
      <c r="CX204" s="194" t="e">
        <f>IF(CX$142="分類不明", 計算_基本取引表!CX65/計算_基本取引表!CX$133, 計算_投入係数表!CX65)</f>
        <v>#DIV/0!</v>
      </c>
      <c r="CY204" s="194" t="e">
        <f>IF(CY$142="分類不明", 計算_基本取引表!CY65/計算_基本取引表!CY$133, 計算_投入係数表!CY65)</f>
        <v>#DIV/0!</v>
      </c>
      <c r="CZ204" s="194" t="e">
        <f>IF(CZ$142="分類不明", 計算_基本取引表!CZ65/計算_基本取引表!CZ$133, 計算_投入係数表!CZ65)</f>
        <v>#DIV/0!</v>
      </c>
      <c r="DA204" s="194" t="e">
        <f>IF(DA$142="分類不明", 計算_基本取引表!DA65/計算_基本取引表!DA$133, 計算_投入係数表!DA65)</f>
        <v>#DIV/0!</v>
      </c>
      <c r="DB204" s="194" t="e">
        <f>IF(DB$142="分類不明", 計算_基本取引表!DB65/計算_基本取引表!DB$133, 計算_投入係数表!DB65)</f>
        <v>#DIV/0!</v>
      </c>
      <c r="DC204" s="194" t="e">
        <f>IF(DC$142="分類不明", 計算_基本取引表!DC65/計算_基本取引表!DC$133, 計算_投入係数表!DC65)</f>
        <v>#DIV/0!</v>
      </c>
      <c r="DD204" s="194" t="e">
        <f>IF(DD$142="分類不明", 計算_基本取引表!DD65/計算_基本取引表!DD$133, 計算_投入係数表!DD65)</f>
        <v>#DIV/0!</v>
      </c>
      <c r="DE204" s="194" t="e">
        <f>IF(DE$142="分類不明", 計算_基本取引表!DE65/計算_基本取引表!DE$133, 計算_投入係数表!DE65)</f>
        <v>#DIV/0!</v>
      </c>
      <c r="DF204" s="194" t="e">
        <f>IF(DF$142="分類不明", 計算_基本取引表!DF65/計算_基本取引表!DF$133, 計算_投入係数表!DF65)</f>
        <v>#DIV/0!</v>
      </c>
      <c r="DG204" s="194" t="e">
        <f>IF(DG$142="分類不明", 計算_基本取引表!DG65/計算_基本取引表!DG$133, 計算_投入係数表!DG65)</f>
        <v>#DIV/0!</v>
      </c>
      <c r="DH204" s="194" t="e">
        <f>IF(DH$142="分類不明", 計算_基本取引表!DH65/計算_基本取引表!DH$133, 計算_投入係数表!DH65)</f>
        <v>#DIV/0!</v>
      </c>
      <c r="DI204" s="194" t="e">
        <f>IF(DI$142="分類不明", 計算_基本取引表!DI65/計算_基本取引表!DI$133, 計算_投入係数表!DI65)</f>
        <v>#DIV/0!</v>
      </c>
      <c r="DJ204" s="194" t="e">
        <f>IF(DJ$142="分類不明", 計算_基本取引表!DJ65/計算_基本取引表!DJ$133, 計算_投入係数表!DJ65)</f>
        <v>#DIV/0!</v>
      </c>
      <c r="DK204" s="194" t="e">
        <f>IF(DK$142="分類不明", 計算_基本取引表!DK65/計算_基本取引表!DK$133, 計算_投入係数表!DK65)</f>
        <v>#DIV/0!</v>
      </c>
      <c r="DL204" s="194" t="e">
        <f>IF(DL$142="分類不明", 計算_基本取引表!DL65/計算_基本取引表!DL$133, 計算_投入係数表!DL65)</f>
        <v>#DIV/0!</v>
      </c>
      <c r="DM204" s="194" t="e">
        <f>IF(DM$142="分類不明", 計算_基本取引表!DM65/計算_基本取引表!DM$133, 計算_投入係数表!DM65)</f>
        <v>#DIV/0!</v>
      </c>
      <c r="DN204" s="194" t="e">
        <f>IF(DN$142="分類不明", 計算_基本取引表!DN65/計算_基本取引表!DN$133, 計算_投入係数表!DN65)</f>
        <v>#DIV/0!</v>
      </c>
      <c r="DO204" s="194" t="e">
        <f>IF(DO$142="分類不明", 計算_基本取引表!DO65/計算_基本取引表!DO$133, 計算_投入係数表!DO65)</f>
        <v>#DIV/0!</v>
      </c>
      <c r="DP204" s="194" t="e">
        <f>IF(DP$142="分類不明", 計算_基本取引表!DP65/計算_基本取引表!DP$133, 計算_投入係数表!DP65)</f>
        <v>#DIV/0!</v>
      </c>
      <c r="DQ204" s="194" t="e">
        <f>IF(DQ$142="分類不明", 計算_基本取引表!DQ65/計算_基本取引表!DQ$133, 計算_投入係数表!DQ65)</f>
        <v>#DIV/0!</v>
      </c>
      <c r="DR204" s="194" t="e">
        <f>IF(DR$142="分類不明", 計算_基本取引表!DR65/計算_基本取引表!DR$133, 計算_投入係数表!DR65)</f>
        <v>#DIV/0!</v>
      </c>
      <c r="DS204" s="194" t="e">
        <f>IF(DS$142="分類不明", 計算_基本取引表!DS65/計算_基本取引表!DS$133, 計算_投入係数表!DS65)</f>
        <v>#DIV/0!</v>
      </c>
      <c r="DT204" s="23">
        <f ca="1">計算_基本取引表!DT65/計算_基本取引表!DT$133</f>
        <v>0</v>
      </c>
    </row>
    <row r="205" spans="2:124" x14ac:dyDescent="0.25">
      <c r="B205" s="53">
        <v>63</v>
      </c>
      <c r="C205" s="192" t="str">
        <v>-</v>
      </c>
      <c r="D205" s="193">
        <f>IF(D$142="分類不明", 計算_基本取引表!D66/計算_基本取引表!D$133, 計算_投入係数表!D66)</f>
        <v>0</v>
      </c>
      <c r="E205" s="194">
        <f>IF(E$142="分類不明", 計算_基本取引表!E66/計算_基本取引表!E$133, 計算_投入係数表!E66)</f>
        <v>0</v>
      </c>
      <c r="F205" s="194">
        <f>IF(F$142="分類不明", 計算_基本取引表!F66/計算_基本取引表!F$133, 計算_投入係数表!F66)</f>
        <v>0</v>
      </c>
      <c r="G205" s="194">
        <f>IF(G$142="分類不明", 計算_基本取引表!G66/計算_基本取引表!G$133, 計算_投入係数表!G66)</f>
        <v>0</v>
      </c>
      <c r="H205" s="194">
        <f>IF(H$142="分類不明", 計算_基本取引表!H66/計算_基本取引表!H$133, 計算_投入係数表!H66)</f>
        <v>0</v>
      </c>
      <c r="I205" s="194">
        <f>IF(I$142="分類不明", 計算_基本取引表!I66/計算_基本取引表!I$133, 計算_投入係数表!I66)</f>
        <v>0</v>
      </c>
      <c r="J205" s="194">
        <f>IF(J$142="分類不明", 計算_基本取引表!J66/計算_基本取引表!J$133, 計算_投入係数表!J66)</f>
        <v>0</v>
      </c>
      <c r="K205" s="194">
        <f>IF(K$142="分類不明", 計算_基本取引表!K66/計算_基本取引表!K$133, 計算_投入係数表!K66)</f>
        <v>0</v>
      </c>
      <c r="L205" s="194">
        <f>IF(L$142="分類不明", 計算_基本取引表!L66/計算_基本取引表!L$133, 計算_投入係数表!L66)</f>
        <v>0</v>
      </c>
      <c r="M205" s="194">
        <f>IF(M$142="分類不明", 計算_基本取引表!M66/計算_基本取引表!M$133, 計算_投入係数表!M66)</f>
        <v>0</v>
      </c>
      <c r="N205" s="194">
        <f>IF(N$142="分類不明", 計算_基本取引表!N66/計算_基本取引表!N$133, 計算_投入係数表!N66)</f>
        <v>0</v>
      </c>
      <c r="O205" s="194">
        <f>IF(O$142="分類不明", 計算_基本取引表!O66/計算_基本取引表!O$133, 計算_投入係数表!O66)</f>
        <v>0</v>
      </c>
      <c r="P205" s="194" t="e">
        <f ca="1">IF(P$142="分類不明", 計算_基本取引表!P66/計算_基本取引表!P$133, 計算_投入係数表!P66)</f>
        <v>#DIV/0!</v>
      </c>
      <c r="Q205" s="194" t="e">
        <f>IF(Q$142="分類不明", 計算_基本取引表!Q66/計算_基本取引表!Q$133, 計算_投入係数表!Q66)</f>
        <v>#DIV/0!</v>
      </c>
      <c r="R205" s="194" t="e">
        <f>IF(R$142="分類不明", 計算_基本取引表!R66/計算_基本取引表!R$133, 計算_投入係数表!R66)</f>
        <v>#DIV/0!</v>
      </c>
      <c r="S205" s="194" t="e">
        <f>IF(S$142="分類不明", 計算_基本取引表!S66/計算_基本取引表!S$133, 計算_投入係数表!S66)</f>
        <v>#DIV/0!</v>
      </c>
      <c r="T205" s="194" t="e">
        <f>IF(T$142="分類不明", 計算_基本取引表!T66/計算_基本取引表!T$133, 計算_投入係数表!T66)</f>
        <v>#DIV/0!</v>
      </c>
      <c r="U205" s="194" t="e">
        <f>IF(U$142="分類不明", 計算_基本取引表!U66/計算_基本取引表!U$133, 計算_投入係数表!U66)</f>
        <v>#DIV/0!</v>
      </c>
      <c r="V205" s="194" t="e">
        <f>IF(V$142="分類不明", 計算_基本取引表!V66/計算_基本取引表!V$133, 計算_投入係数表!V66)</f>
        <v>#DIV/0!</v>
      </c>
      <c r="W205" s="194" t="e">
        <f>IF(W$142="分類不明", 計算_基本取引表!W66/計算_基本取引表!W$133, 計算_投入係数表!W66)</f>
        <v>#DIV/0!</v>
      </c>
      <c r="X205" s="194" t="e">
        <f>IF(X$142="分類不明", 計算_基本取引表!X66/計算_基本取引表!X$133, 計算_投入係数表!X66)</f>
        <v>#DIV/0!</v>
      </c>
      <c r="Y205" s="194" t="e">
        <f>IF(Y$142="分類不明", 計算_基本取引表!Y66/計算_基本取引表!Y$133, 計算_投入係数表!Y66)</f>
        <v>#DIV/0!</v>
      </c>
      <c r="Z205" s="194" t="e">
        <f>IF(Z$142="分類不明", 計算_基本取引表!Z66/計算_基本取引表!Z$133, 計算_投入係数表!Z66)</f>
        <v>#DIV/0!</v>
      </c>
      <c r="AA205" s="194" t="e">
        <f>IF(AA$142="分類不明", 計算_基本取引表!AA66/計算_基本取引表!AA$133, 計算_投入係数表!AA66)</f>
        <v>#DIV/0!</v>
      </c>
      <c r="AB205" s="194" t="e">
        <f>IF(AB$142="分類不明", 計算_基本取引表!AB66/計算_基本取引表!AB$133, 計算_投入係数表!AB66)</f>
        <v>#DIV/0!</v>
      </c>
      <c r="AC205" s="194" t="e">
        <f>IF(AC$142="分類不明", 計算_基本取引表!AC66/計算_基本取引表!AC$133, 計算_投入係数表!AC66)</f>
        <v>#DIV/0!</v>
      </c>
      <c r="AD205" s="194" t="e">
        <f>IF(AD$142="分類不明", 計算_基本取引表!AD66/計算_基本取引表!AD$133, 計算_投入係数表!AD66)</f>
        <v>#DIV/0!</v>
      </c>
      <c r="AE205" s="194" t="e">
        <f>IF(AE$142="分類不明", 計算_基本取引表!AE66/計算_基本取引表!AE$133, 計算_投入係数表!AE66)</f>
        <v>#DIV/0!</v>
      </c>
      <c r="AF205" s="194" t="e">
        <f>IF(AF$142="分類不明", 計算_基本取引表!AF66/計算_基本取引表!AF$133, 計算_投入係数表!AF66)</f>
        <v>#DIV/0!</v>
      </c>
      <c r="AG205" s="194" t="e">
        <f>IF(AG$142="分類不明", 計算_基本取引表!AG66/計算_基本取引表!AG$133, 計算_投入係数表!AG66)</f>
        <v>#DIV/0!</v>
      </c>
      <c r="AH205" s="194" t="e">
        <f>IF(AH$142="分類不明", 計算_基本取引表!AH66/計算_基本取引表!AH$133, 計算_投入係数表!AH66)</f>
        <v>#DIV/0!</v>
      </c>
      <c r="AI205" s="194" t="e">
        <f>IF(AI$142="分類不明", 計算_基本取引表!AI66/計算_基本取引表!AI$133, 計算_投入係数表!AI66)</f>
        <v>#DIV/0!</v>
      </c>
      <c r="AJ205" s="194" t="e">
        <f>IF(AJ$142="分類不明", 計算_基本取引表!AJ66/計算_基本取引表!AJ$133, 計算_投入係数表!AJ66)</f>
        <v>#DIV/0!</v>
      </c>
      <c r="AK205" s="194" t="e">
        <f>IF(AK$142="分類不明", 計算_基本取引表!AK66/計算_基本取引表!AK$133, 計算_投入係数表!AK66)</f>
        <v>#DIV/0!</v>
      </c>
      <c r="AL205" s="194" t="e">
        <f>IF(AL$142="分類不明", 計算_基本取引表!AL66/計算_基本取引表!AL$133, 計算_投入係数表!AL66)</f>
        <v>#DIV/0!</v>
      </c>
      <c r="AM205" s="194" t="e">
        <f>IF(AM$142="分類不明", 計算_基本取引表!AM66/計算_基本取引表!AM$133, 計算_投入係数表!AM66)</f>
        <v>#DIV/0!</v>
      </c>
      <c r="AN205" s="194" t="e">
        <f>IF(AN$142="分類不明", 計算_基本取引表!AN66/計算_基本取引表!AN$133, 計算_投入係数表!AN66)</f>
        <v>#DIV/0!</v>
      </c>
      <c r="AO205" s="194" t="e">
        <f>IF(AO$142="分類不明", 計算_基本取引表!AO66/計算_基本取引表!AO$133, 計算_投入係数表!AO66)</f>
        <v>#DIV/0!</v>
      </c>
      <c r="AP205" s="194" t="e">
        <f>IF(AP$142="分類不明", 計算_基本取引表!AP66/計算_基本取引表!AP$133, 計算_投入係数表!AP66)</f>
        <v>#DIV/0!</v>
      </c>
      <c r="AQ205" s="194" t="e">
        <f>IF(AQ$142="分類不明", 計算_基本取引表!AQ66/計算_基本取引表!AQ$133, 計算_投入係数表!AQ66)</f>
        <v>#DIV/0!</v>
      </c>
      <c r="AR205" s="194" t="e">
        <f>IF(AR$142="分類不明", 計算_基本取引表!AR66/計算_基本取引表!AR$133, 計算_投入係数表!AR66)</f>
        <v>#DIV/0!</v>
      </c>
      <c r="AS205" s="194" t="e">
        <f>IF(AS$142="分類不明", 計算_基本取引表!AS66/計算_基本取引表!AS$133, 計算_投入係数表!AS66)</f>
        <v>#DIV/0!</v>
      </c>
      <c r="AT205" s="194" t="e">
        <f>IF(AT$142="分類不明", 計算_基本取引表!AT66/計算_基本取引表!AT$133, 計算_投入係数表!AT66)</f>
        <v>#DIV/0!</v>
      </c>
      <c r="AU205" s="194" t="e">
        <f>IF(AU$142="分類不明", 計算_基本取引表!AU66/計算_基本取引表!AU$133, 計算_投入係数表!AU66)</f>
        <v>#DIV/0!</v>
      </c>
      <c r="AV205" s="194" t="e">
        <f>IF(AV$142="分類不明", 計算_基本取引表!AV66/計算_基本取引表!AV$133, 計算_投入係数表!AV66)</f>
        <v>#DIV/0!</v>
      </c>
      <c r="AW205" s="194" t="e">
        <f>IF(AW$142="分類不明", 計算_基本取引表!AW66/計算_基本取引表!AW$133, 計算_投入係数表!AW66)</f>
        <v>#DIV/0!</v>
      </c>
      <c r="AX205" s="194" t="e">
        <f>IF(AX$142="分類不明", 計算_基本取引表!AX66/計算_基本取引表!AX$133, 計算_投入係数表!AX66)</f>
        <v>#DIV/0!</v>
      </c>
      <c r="AY205" s="194" t="e">
        <f>IF(AY$142="分類不明", 計算_基本取引表!AY66/計算_基本取引表!AY$133, 計算_投入係数表!AY66)</f>
        <v>#DIV/0!</v>
      </c>
      <c r="AZ205" s="194" t="e">
        <f>IF(AZ$142="分類不明", 計算_基本取引表!AZ66/計算_基本取引表!AZ$133, 計算_投入係数表!AZ66)</f>
        <v>#DIV/0!</v>
      </c>
      <c r="BA205" s="194" t="e">
        <f>IF(BA$142="分類不明", 計算_基本取引表!BA66/計算_基本取引表!BA$133, 計算_投入係数表!BA66)</f>
        <v>#DIV/0!</v>
      </c>
      <c r="BB205" s="194" t="e">
        <f>IF(BB$142="分類不明", 計算_基本取引表!BB66/計算_基本取引表!BB$133, 計算_投入係数表!BB66)</f>
        <v>#DIV/0!</v>
      </c>
      <c r="BC205" s="194" t="e">
        <f>IF(BC$142="分類不明", 計算_基本取引表!BC66/計算_基本取引表!BC$133, 計算_投入係数表!BC66)</f>
        <v>#DIV/0!</v>
      </c>
      <c r="BD205" s="194" t="e">
        <f>IF(BD$142="分類不明", 計算_基本取引表!BD66/計算_基本取引表!BD$133, 計算_投入係数表!BD66)</f>
        <v>#DIV/0!</v>
      </c>
      <c r="BE205" s="194" t="e">
        <f>IF(BE$142="分類不明", 計算_基本取引表!BE66/計算_基本取引表!BE$133, 計算_投入係数表!BE66)</f>
        <v>#DIV/0!</v>
      </c>
      <c r="BF205" s="194" t="e">
        <f>IF(BF$142="分類不明", 計算_基本取引表!BF66/計算_基本取引表!BF$133, 計算_投入係数表!BF66)</f>
        <v>#DIV/0!</v>
      </c>
      <c r="BG205" s="194" t="e">
        <f>IF(BG$142="分類不明", 計算_基本取引表!BG66/計算_基本取引表!BG$133, 計算_投入係数表!BG66)</f>
        <v>#DIV/0!</v>
      </c>
      <c r="BH205" s="194" t="e">
        <f>IF(BH$142="分類不明", 計算_基本取引表!BH66/計算_基本取引表!BH$133, 計算_投入係数表!BH66)</f>
        <v>#DIV/0!</v>
      </c>
      <c r="BI205" s="194" t="e">
        <f>IF(BI$142="分類不明", 計算_基本取引表!BI66/計算_基本取引表!BI$133, 計算_投入係数表!BI66)</f>
        <v>#DIV/0!</v>
      </c>
      <c r="BJ205" s="194" t="e">
        <f>IF(BJ$142="分類不明", 計算_基本取引表!BJ66/計算_基本取引表!BJ$133, 計算_投入係数表!BJ66)</f>
        <v>#DIV/0!</v>
      </c>
      <c r="BK205" s="194" t="e">
        <f>IF(BK$142="分類不明", 計算_基本取引表!BK66/計算_基本取引表!BK$133, 計算_投入係数表!BK66)</f>
        <v>#DIV/0!</v>
      </c>
      <c r="BL205" s="194" t="e">
        <f>IF(BL$142="分類不明", 計算_基本取引表!BL66/計算_基本取引表!BL$133, 計算_投入係数表!BL66)</f>
        <v>#DIV/0!</v>
      </c>
      <c r="BM205" s="194" t="e">
        <f>IF(BM$142="分類不明", 計算_基本取引表!BM66/計算_基本取引表!BM$133, 計算_投入係数表!BM66)</f>
        <v>#DIV/0!</v>
      </c>
      <c r="BN205" s="194" t="e">
        <f>IF(BN$142="分類不明", 計算_基本取引表!BN66/計算_基本取引表!BN$133, 計算_投入係数表!BN66)</f>
        <v>#DIV/0!</v>
      </c>
      <c r="BO205" s="194" t="e">
        <f>IF(BO$142="分類不明", 計算_基本取引表!BO66/計算_基本取引表!BO$133, 計算_投入係数表!BO66)</f>
        <v>#DIV/0!</v>
      </c>
      <c r="BP205" s="194" t="e">
        <f>IF(BP$142="分類不明", 計算_基本取引表!BP66/計算_基本取引表!BP$133, 計算_投入係数表!BP66)</f>
        <v>#DIV/0!</v>
      </c>
      <c r="BQ205" s="194" t="e">
        <f>IF(BQ$142="分類不明", 計算_基本取引表!BQ66/計算_基本取引表!BQ$133, 計算_投入係数表!BQ66)</f>
        <v>#DIV/0!</v>
      </c>
      <c r="BR205" s="194" t="e">
        <f>IF(BR$142="分類不明", 計算_基本取引表!BR66/計算_基本取引表!BR$133, 計算_投入係数表!BR66)</f>
        <v>#DIV/0!</v>
      </c>
      <c r="BS205" s="194" t="e">
        <f>IF(BS$142="分類不明", 計算_基本取引表!BS66/計算_基本取引表!BS$133, 計算_投入係数表!BS66)</f>
        <v>#DIV/0!</v>
      </c>
      <c r="BT205" s="194" t="e">
        <f>IF(BT$142="分類不明", 計算_基本取引表!BT66/計算_基本取引表!BT$133, 計算_投入係数表!BT66)</f>
        <v>#DIV/0!</v>
      </c>
      <c r="BU205" s="194" t="e">
        <f>IF(BU$142="分類不明", 計算_基本取引表!BU66/計算_基本取引表!BU$133, 計算_投入係数表!BU66)</f>
        <v>#DIV/0!</v>
      </c>
      <c r="BV205" s="194" t="e">
        <f>IF(BV$142="分類不明", 計算_基本取引表!BV66/計算_基本取引表!BV$133, 計算_投入係数表!BV66)</f>
        <v>#DIV/0!</v>
      </c>
      <c r="BW205" s="194" t="e">
        <f>IF(BW$142="分類不明", 計算_基本取引表!BW66/計算_基本取引表!BW$133, 計算_投入係数表!BW66)</f>
        <v>#DIV/0!</v>
      </c>
      <c r="BX205" s="194" t="e">
        <f>IF(BX$142="分類不明", 計算_基本取引表!BX66/計算_基本取引表!BX$133, 計算_投入係数表!BX66)</f>
        <v>#DIV/0!</v>
      </c>
      <c r="BY205" s="194" t="e">
        <f>IF(BY$142="分類不明", 計算_基本取引表!BY66/計算_基本取引表!BY$133, 計算_投入係数表!BY66)</f>
        <v>#DIV/0!</v>
      </c>
      <c r="BZ205" s="194" t="e">
        <f>IF(BZ$142="分類不明", 計算_基本取引表!BZ66/計算_基本取引表!BZ$133, 計算_投入係数表!BZ66)</f>
        <v>#DIV/0!</v>
      </c>
      <c r="CA205" s="194" t="e">
        <f>IF(CA$142="分類不明", 計算_基本取引表!CA66/計算_基本取引表!CA$133, 計算_投入係数表!CA66)</f>
        <v>#DIV/0!</v>
      </c>
      <c r="CB205" s="194" t="e">
        <f>IF(CB$142="分類不明", 計算_基本取引表!CB66/計算_基本取引表!CB$133, 計算_投入係数表!CB66)</f>
        <v>#DIV/0!</v>
      </c>
      <c r="CC205" s="194" t="e">
        <f>IF(CC$142="分類不明", 計算_基本取引表!CC66/計算_基本取引表!CC$133, 計算_投入係数表!CC66)</f>
        <v>#DIV/0!</v>
      </c>
      <c r="CD205" s="194" t="e">
        <f>IF(CD$142="分類不明", 計算_基本取引表!CD66/計算_基本取引表!CD$133, 計算_投入係数表!CD66)</f>
        <v>#DIV/0!</v>
      </c>
      <c r="CE205" s="194" t="e">
        <f>IF(CE$142="分類不明", 計算_基本取引表!CE66/計算_基本取引表!CE$133, 計算_投入係数表!CE66)</f>
        <v>#DIV/0!</v>
      </c>
      <c r="CF205" s="194" t="e">
        <f>IF(CF$142="分類不明", 計算_基本取引表!CF66/計算_基本取引表!CF$133, 計算_投入係数表!CF66)</f>
        <v>#DIV/0!</v>
      </c>
      <c r="CG205" s="194" t="e">
        <f>IF(CG$142="分類不明", 計算_基本取引表!CG66/計算_基本取引表!CG$133, 計算_投入係数表!CG66)</f>
        <v>#DIV/0!</v>
      </c>
      <c r="CH205" s="194" t="e">
        <f>IF(CH$142="分類不明", 計算_基本取引表!CH66/計算_基本取引表!CH$133, 計算_投入係数表!CH66)</f>
        <v>#DIV/0!</v>
      </c>
      <c r="CI205" s="194" t="e">
        <f>IF(CI$142="分類不明", 計算_基本取引表!CI66/計算_基本取引表!CI$133, 計算_投入係数表!CI66)</f>
        <v>#DIV/0!</v>
      </c>
      <c r="CJ205" s="194" t="e">
        <f>IF(CJ$142="分類不明", 計算_基本取引表!CJ66/計算_基本取引表!CJ$133, 計算_投入係数表!CJ66)</f>
        <v>#DIV/0!</v>
      </c>
      <c r="CK205" s="194" t="e">
        <f>IF(CK$142="分類不明", 計算_基本取引表!CK66/計算_基本取引表!CK$133, 計算_投入係数表!CK66)</f>
        <v>#DIV/0!</v>
      </c>
      <c r="CL205" s="194" t="e">
        <f>IF(CL$142="分類不明", 計算_基本取引表!CL66/計算_基本取引表!CL$133, 計算_投入係数表!CL66)</f>
        <v>#DIV/0!</v>
      </c>
      <c r="CM205" s="194" t="e">
        <f>IF(CM$142="分類不明", 計算_基本取引表!CM66/計算_基本取引表!CM$133, 計算_投入係数表!CM66)</f>
        <v>#DIV/0!</v>
      </c>
      <c r="CN205" s="194" t="e">
        <f>IF(CN$142="分類不明", 計算_基本取引表!CN66/計算_基本取引表!CN$133, 計算_投入係数表!CN66)</f>
        <v>#DIV/0!</v>
      </c>
      <c r="CO205" s="194" t="e">
        <f>IF(CO$142="分類不明", 計算_基本取引表!CO66/計算_基本取引表!CO$133, 計算_投入係数表!CO66)</f>
        <v>#DIV/0!</v>
      </c>
      <c r="CP205" s="194" t="e">
        <f>IF(CP$142="分類不明", 計算_基本取引表!CP66/計算_基本取引表!CP$133, 計算_投入係数表!CP66)</f>
        <v>#DIV/0!</v>
      </c>
      <c r="CQ205" s="194" t="e">
        <f>IF(CQ$142="分類不明", 計算_基本取引表!CQ66/計算_基本取引表!CQ$133, 計算_投入係数表!CQ66)</f>
        <v>#DIV/0!</v>
      </c>
      <c r="CR205" s="194" t="e">
        <f>IF(CR$142="分類不明", 計算_基本取引表!CR66/計算_基本取引表!CR$133, 計算_投入係数表!CR66)</f>
        <v>#DIV/0!</v>
      </c>
      <c r="CS205" s="194" t="e">
        <f>IF(CS$142="分類不明", 計算_基本取引表!CS66/計算_基本取引表!CS$133, 計算_投入係数表!CS66)</f>
        <v>#DIV/0!</v>
      </c>
      <c r="CT205" s="194" t="e">
        <f>IF(CT$142="分類不明", 計算_基本取引表!CT66/計算_基本取引表!CT$133, 計算_投入係数表!CT66)</f>
        <v>#DIV/0!</v>
      </c>
      <c r="CU205" s="194" t="e">
        <f>IF(CU$142="分類不明", 計算_基本取引表!CU66/計算_基本取引表!CU$133, 計算_投入係数表!CU66)</f>
        <v>#DIV/0!</v>
      </c>
      <c r="CV205" s="194" t="e">
        <f>IF(CV$142="分類不明", 計算_基本取引表!CV66/計算_基本取引表!CV$133, 計算_投入係数表!CV66)</f>
        <v>#DIV/0!</v>
      </c>
      <c r="CW205" s="194" t="e">
        <f>IF(CW$142="分類不明", 計算_基本取引表!CW66/計算_基本取引表!CW$133, 計算_投入係数表!CW66)</f>
        <v>#DIV/0!</v>
      </c>
      <c r="CX205" s="194" t="e">
        <f>IF(CX$142="分類不明", 計算_基本取引表!CX66/計算_基本取引表!CX$133, 計算_投入係数表!CX66)</f>
        <v>#DIV/0!</v>
      </c>
      <c r="CY205" s="194" t="e">
        <f>IF(CY$142="分類不明", 計算_基本取引表!CY66/計算_基本取引表!CY$133, 計算_投入係数表!CY66)</f>
        <v>#DIV/0!</v>
      </c>
      <c r="CZ205" s="194" t="e">
        <f>IF(CZ$142="分類不明", 計算_基本取引表!CZ66/計算_基本取引表!CZ$133, 計算_投入係数表!CZ66)</f>
        <v>#DIV/0!</v>
      </c>
      <c r="DA205" s="194" t="e">
        <f>IF(DA$142="分類不明", 計算_基本取引表!DA66/計算_基本取引表!DA$133, 計算_投入係数表!DA66)</f>
        <v>#DIV/0!</v>
      </c>
      <c r="DB205" s="194" t="e">
        <f>IF(DB$142="分類不明", 計算_基本取引表!DB66/計算_基本取引表!DB$133, 計算_投入係数表!DB66)</f>
        <v>#DIV/0!</v>
      </c>
      <c r="DC205" s="194" t="e">
        <f>IF(DC$142="分類不明", 計算_基本取引表!DC66/計算_基本取引表!DC$133, 計算_投入係数表!DC66)</f>
        <v>#DIV/0!</v>
      </c>
      <c r="DD205" s="194" t="e">
        <f>IF(DD$142="分類不明", 計算_基本取引表!DD66/計算_基本取引表!DD$133, 計算_投入係数表!DD66)</f>
        <v>#DIV/0!</v>
      </c>
      <c r="DE205" s="194" t="e">
        <f>IF(DE$142="分類不明", 計算_基本取引表!DE66/計算_基本取引表!DE$133, 計算_投入係数表!DE66)</f>
        <v>#DIV/0!</v>
      </c>
      <c r="DF205" s="194" t="e">
        <f>IF(DF$142="分類不明", 計算_基本取引表!DF66/計算_基本取引表!DF$133, 計算_投入係数表!DF66)</f>
        <v>#DIV/0!</v>
      </c>
      <c r="DG205" s="194" t="e">
        <f>IF(DG$142="分類不明", 計算_基本取引表!DG66/計算_基本取引表!DG$133, 計算_投入係数表!DG66)</f>
        <v>#DIV/0!</v>
      </c>
      <c r="DH205" s="194" t="e">
        <f>IF(DH$142="分類不明", 計算_基本取引表!DH66/計算_基本取引表!DH$133, 計算_投入係数表!DH66)</f>
        <v>#DIV/0!</v>
      </c>
      <c r="DI205" s="194" t="e">
        <f>IF(DI$142="分類不明", 計算_基本取引表!DI66/計算_基本取引表!DI$133, 計算_投入係数表!DI66)</f>
        <v>#DIV/0!</v>
      </c>
      <c r="DJ205" s="194" t="e">
        <f>IF(DJ$142="分類不明", 計算_基本取引表!DJ66/計算_基本取引表!DJ$133, 計算_投入係数表!DJ66)</f>
        <v>#DIV/0!</v>
      </c>
      <c r="DK205" s="194" t="e">
        <f>IF(DK$142="分類不明", 計算_基本取引表!DK66/計算_基本取引表!DK$133, 計算_投入係数表!DK66)</f>
        <v>#DIV/0!</v>
      </c>
      <c r="DL205" s="194" t="e">
        <f>IF(DL$142="分類不明", 計算_基本取引表!DL66/計算_基本取引表!DL$133, 計算_投入係数表!DL66)</f>
        <v>#DIV/0!</v>
      </c>
      <c r="DM205" s="194" t="e">
        <f>IF(DM$142="分類不明", 計算_基本取引表!DM66/計算_基本取引表!DM$133, 計算_投入係数表!DM66)</f>
        <v>#DIV/0!</v>
      </c>
      <c r="DN205" s="194" t="e">
        <f>IF(DN$142="分類不明", 計算_基本取引表!DN66/計算_基本取引表!DN$133, 計算_投入係数表!DN66)</f>
        <v>#DIV/0!</v>
      </c>
      <c r="DO205" s="194" t="e">
        <f>IF(DO$142="分類不明", 計算_基本取引表!DO66/計算_基本取引表!DO$133, 計算_投入係数表!DO66)</f>
        <v>#DIV/0!</v>
      </c>
      <c r="DP205" s="194" t="e">
        <f>IF(DP$142="分類不明", 計算_基本取引表!DP66/計算_基本取引表!DP$133, 計算_投入係数表!DP66)</f>
        <v>#DIV/0!</v>
      </c>
      <c r="DQ205" s="194" t="e">
        <f>IF(DQ$142="分類不明", 計算_基本取引表!DQ66/計算_基本取引表!DQ$133, 計算_投入係数表!DQ66)</f>
        <v>#DIV/0!</v>
      </c>
      <c r="DR205" s="194" t="e">
        <f>IF(DR$142="分類不明", 計算_基本取引表!DR66/計算_基本取引表!DR$133, 計算_投入係数表!DR66)</f>
        <v>#DIV/0!</v>
      </c>
      <c r="DS205" s="194" t="e">
        <f>IF(DS$142="分類不明", 計算_基本取引表!DS66/計算_基本取引表!DS$133, 計算_投入係数表!DS66)</f>
        <v>#DIV/0!</v>
      </c>
      <c r="DT205" s="23">
        <f ca="1">計算_基本取引表!DT66/計算_基本取引表!DT$133</f>
        <v>0</v>
      </c>
    </row>
    <row r="206" spans="2:124" x14ac:dyDescent="0.25">
      <c r="B206" s="53">
        <v>64</v>
      </c>
      <c r="C206" s="192" t="str">
        <v>-</v>
      </c>
      <c r="D206" s="193">
        <f>IF(D$142="分類不明", 計算_基本取引表!D67/計算_基本取引表!D$133, 計算_投入係数表!D67)</f>
        <v>0</v>
      </c>
      <c r="E206" s="194">
        <f>IF(E$142="分類不明", 計算_基本取引表!E67/計算_基本取引表!E$133, 計算_投入係数表!E67)</f>
        <v>0</v>
      </c>
      <c r="F206" s="194">
        <f>IF(F$142="分類不明", 計算_基本取引表!F67/計算_基本取引表!F$133, 計算_投入係数表!F67)</f>
        <v>0</v>
      </c>
      <c r="G206" s="194">
        <f>IF(G$142="分類不明", 計算_基本取引表!G67/計算_基本取引表!G$133, 計算_投入係数表!G67)</f>
        <v>0</v>
      </c>
      <c r="H206" s="194">
        <f>IF(H$142="分類不明", 計算_基本取引表!H67/計算_基本取引表!H$133, 計算_投入係数表!H67)</f>
        <v>0</v>
      </c>
      <c r="I206" s="194">
        <f>IF(I$142="分類不明", 計算_基本取引表!I67/計算_基本取引表!I$133, 計算_投入係数表!I67)</f>
        <v>0</v>
      </c>
      <c r="J206" s="194">
        <f>IF(J$142="分類不明", 計算_基本取引表!J67/計算_基本取引表!J$133, 計算_投入係数表!J67)</f>
        <v>0</v>
      </c>
      <c r="K206" s="194">
        <f>IF(K$142="分類不明", 計算_基本取引表!K67/計算_基本取引表!K$133, 計算_投入係数表!K67)</f>
        <v>0</v>
      </c>
      <c r="L206" s="194">
        <f>IF(L$142="分類不明", 計算_基本取引表!L67/計算_基本取引表!L$133, 計算_投入係数表!L67)</f>
        <v>0</v>
      </c>
      <c r="M206" s="194">
        <f>IF(M$142="分類不明", 計算_基本取引表!M67/計算_基本取引表!M$133, 計算_投入係数表!M67)</f>
        <v>0</v>
      </c>
      <c r="N206" s="194">
        <f>IF(N$142="分類不明", 計算_基本取引表!N67/計算_基本取引表!N$133, 計算_投入係数表!N67)</f>
        <v>0</v>
      </c>
      <c r="O206" s="194">
        <f>IF(O$142="分類不明", 計算_基本取引表!O67/計算_基本取引表!O$133, 計算_投入係数表!O67)</f>
        <v>0</v>
      </c>
      <c r="P206" s="194" t="e">
        <f ca="1">IF(P$142="分類不明", 計算_基本取引表!P67/計算_基本取引表!P$133, 計算_投入係数表!P67)</f>
        <v>#DIV/0!</v>
      </c>
      <c r="Q206" s="194" t="e">
        <f>IF(Q$142="分類不明", 計算_基本取引表!Q67/計算_基本取引表!Q$133, 計算_投入係数表!Q67)</f>
        <v>#DIV/0!</v>
      </c>
      <c r="R206" s="194" t="e">
        <f>IF(R$142="分類不明", 計算_基本取引表!R67/計算_基本取引表!R$133, 計算_投入係数表!R67)</f>
        <v>#DIV/0!</v>
      </c>
      <c r="S206" s="194" t="e">
        <f>IF(S$142="分類不明", 計算_基本取引表!S67/計算_基本取引表!S$133, 計算_投入係数表!S67)</f>
        <v>#DIV/0!</v>
      </c>
      <c r="T206" s="194" t="e">
        <f>IF(T$142="分類不明", 計算_基本取引表!T67/計算_基本取引表!T$133, 計算_投入係数表!T67)</f>
        <v>#DIV/0!</v>
      </c>
      <c r="U206" s="194" t="e">
        <f>IF(U$142="分類不明", 計算_基本取引表!U67/計算_基本取引表!U$133, 計算_投入係数表!U67)</f>
        <v>#DIV/0!</v>
      </c>
      <c r="V206" s="194" t="e">
        <f>IF(V$142="分類不明", 計算_基本取引表!V67/計算_基本取引表!V$133, 計算_投入係数表!V67)</f>
        <v>#DIV/0!</v>
      </c>
      <c r="W206" s="194" t="e">
        <f>IF(W$142="分類不明", 計算_基本取引表!W67/計算_基本取引表!W$133, 計算_投入係数表!W67)</f>
        <v>#DIV/0!</v>
      </c>
      <c r="X206" s="194" t="e">
        <f>IF(X$142="分類不明", 計算_基本取引表!X67/計算_基本取引表!X$133, 計算_投入係数表!X67)</f>
        <v>#DIV/0!</v>
      </c>
      <c r="Y206" s="194" t="e">
        <f>IF(Y$142="分類不明", 計算_基本取引表!Y67/計算_基本取引表!Y$133, 計算_投入係数表!Y67)</f>
        <v>#DIV/0!</v>
      </c>
      <c r="Z206" s="194" t="e">
        <f>IF(Z$142="分類不明", 計算_基本取引表!Z67/計算_基本取引表!Z$133, 計算_投入係数表!Z67)</f>
        <v>#DIV/0!</v>
      </c>
      <c r="AA206" s="194" t="e">
        <f>IF(AA$142="分類不明", 計算_基本取引表!AA67/計算_基本取引表!AA$133, 計算_投入係数表!AA67)</f>
        <v>#DIV/0!</v>
      </c>
      <c r="AB206" s="194" t="e">
        <f>IF(AB$142="分類不明", 計算_基本取引表!AB67/計算_基本取引表!AB$133, 計算_投入係数表!AB67)</f>
        <v>#DIV/0!</v>
      </c>
      <c r="AC206" s="194" t="e">
        <f>IF(AC$142="分類不明", 計算_基本取引表!AC67/計算_基本取引表!AC$133, 計算_投入係数表!AC67)</f>
        <v>#DIV/0!</v>
      </c>
      <c r="AD206" s="194" t="e">
        <f>IF(AD$142="分類不明", 計算_基本取引表!AD67/計算_基本取引表!AD$133, 計算_投入係数表!AD67)</f>
        <v>#DIV/0!</v>
      </c>
      <c r="AE206" s="194" t="e">
        <f>IF(AE$142="分類不明", 計算_基本取引表!AE67/計算_基本取引表!AE$133, 計算_投入係数表!AE67)</f>
        <v>#DIV/0!</v>
      </c>
      <c r="AF206" s="194" t="e">
        <f>IF(AF$142="分類不明", 計算_基本取引表!AF67/計算_基本取引表!AF$133, 計算_投入係数表!AF67)</f>
        <v>#DIV/0!</v>
      </c>
      <c r="AG206" s="194" t="e">
        <f>IF(AG$142="分類不明", 計算_基本取引表!AG67/計算_基本取引表!AG$133, 計算_投入係数表!AG67)</f>
        <v>#DIV/0!</v>
      </c>
      <c r="AH206" s="194" t="e">
        <f>IF(AH$142="分類不明", 計算_基本取引表!AH67/計算_基本取引表!AH$133, 計算_投入係数表!AH67)</f>
        <v>#DIV/0!</v>
      </c>
      <c r="AI206" s="194" t="e">
        <f>IF(AI$142="分類不明", 計算_基本取引表!AI67/計算_基本取引表!AI$133, 計算_投入係数表!AI67)</f>
        <v>#DIV/0!</v>
      </c>
      <c r="AJ206" s="194" t="e">
        <f>IF(AJ$142="分類不明", 計算_基本取引表!AJ67/計算_基本取引表!AJ$133, 計算_投入係数表!AJ67)</f>
        <v>#DIV/0!</v>
      </c>
      <c r="AK206" s="194" t="e">
        <f>IF(AK$142="分類不明", 計算_基本取引表!AK67/計算_基本取引表!AK$133, 計算_投入係数表!AK67)</f>
        <v>#DIV/0!</v>
      </c>
      <c r="AL206" s="194" t="e">
        <f>IF(AL$142="分類不明", 計算_基本取引表!AL67/計算_基本取引表!AL$133, 計算_投入係数表!AL67)</f>
        <v>#DIV/0!</v>
      </c>
      <c r="AM206" s="194" t="e">
        <f>IF(AM$142="分類不明", 計算_基本取引表!AM67/計算_基本取引表!AM$133, 計算_投入係数表!AM67)</f>
        <v>#DIV/0!</v>
      </c>
      <c r="AN206" s="194" t="e">
        <f>IF(AN$142="分類不明", 計算_基本取引表!AN67/計算_基本取引表!AN$133, 計算_投入係数表!AN67)</f>
        <v>#DIV/0!</v>
      </c>
      <c r="AO206" s="194" t="e">
        <f>IF(AO$142="分類不明", 計算_基本取引表!AO67/計算_基本取引表!AO$133, 計算_投入係数表!AO67)</f>
        <v>#DIV/0!</v>
      </c>
      <c r="AP206" s="194" t="e">
        <f>IF(AP$142="分類不明", 計算_基本取引表!AP67/計算_基本取引表!AP$133, 計算_投入係数表!AP67)</f>
        <v>#DIV/0!</v>
      </c>
      <c r="AQ206" s="194" t="e">
        <f>IF(AQ$142="分類不明", 計算_基本取引表!AQ67/計算_基本取引表!AQ$133, 計算_投入係数表!AQ67)</f>
        <v>#DIV/0!</v>
      </c>
      <c r="AR206" s="194" t="e">
        <f>IF(AR$142="分類不明", 計算_基本取引表!AR67/計算_基本取引表!AR$133, 計算_投入係数表!AR67)</f>
        <v>#DIV/0!</v>
      </c>
      <c r="AS206" s="194" t="e">
        <f>IF(AS$142="分類不明", 計算_基本取引表!AS67/計算_基本取引表!AS$133, 計算_投入係数表!AS67)</f>
        <v>#DIV/0!</v>
      </c>
      <c r="AT206" s="194" t="e">
        <f>IF(AT$142="分類不明", 計算_基本取引表!AT67/計算_基本取引表!AT$133, 計算_投入係数表!AT67)</f>
        <v>#DIV/0!</v>
      </c>
      <c r="AU206" s="194" t="e">
        <f>IF(AU$142="分類不明", 計算_基本取引表!AU67/計算_基本取引表!AU$133, 計算_投入係数表!AU67)</f>
        <v>#DIV/0!</v>
      </c>
      <c r="AV206" s="194" t="e">
        <f>IF(AV$142="分類不明", 計算_基本取引表!AV67/計算_基本取引表!AV$133, 計算_投入係数表!AV67)</f>
        <v>#DIV/0!</v>
      </c>
      <c r="AW206" s="194" t="e">
        <f>IF(AW$142="分類不明", 計算_基本取引表!AW67/計算_基本取引表!AW$133, 計算_投入係数表!AW67)</f>
        <v>#DIV/0!</v>
      </c>
      <c r="AX206" s="194" t="e">
        <f>IF(AX$142="分類不明", 計算_基本取引表!AX67/計算_基本取引表!AX$133, 計算_投入係数表!AX67)</f>
        <v>#DIV/0!</v>
      </c>
      <c r="AY206" s="194" t="e">
        <f>IF(AY$142="分類不明", 計算_基本取引表!AY67/計算_基本取引表!AY$133, 計算_投入係数表!AY67)</f>
        <v>#DIV/0!</v>
      </c>
      <c r="AZ206" s="194" t="e">
        <f>IF(AZ$142="分類不明", 計算_基本取引表!AZ67/計算_基本取引表!AZ$133, 計算_投入係数表!AZ67)</f>
        <v>#DIV/0!</v>
      </c>
      <c r="BA206" s="194" t="e">
        <f>IF(BA$142="分類不明", 計算_基本取引表!BA67/計算_基本取引表!BA$133, 計算_投入係数表!BA67)</f>
        <v>#DIV/0!</v>
      </c>
      <c r="BB206" s="194" t="e">
        <f>IF(BB$142="分類不明", 計算_基本取引表!BB67/計算_基本取引表!BB$133, 計算_投入係数表!BB67)</f>
        <v>#DIV/0!</v>
      </c>
      <c r="BC206" s="194" t="e">
        <f>IF(BC$142="分類不明", 計算_基本取引表!BC67/計算_基本取引表!BC$133, 計算_投入係数表!BC67)</f>
        <v>#DIV/0!</v>
      </c>
      <c r="BD206" s="194" t="e">
        <f>IF(BD$142="分類不明", 計算_基本取引表!BD67/計算_基本取引表!BD$133, 計算_投入係数表!BD67)</f>
        <v>#DIV/0!</v>
      </c>
      <c r="BE206" s="194" t="e">
        <f>IF(BE$142="分類不明", 計算_基本取引表!BE67/計算_基本取引表!BE$133, 計算_投入係数表!BE67)</f>
        <v>#DIV/0!</v>
      </c>
      <c r="BF206" s="194" t="e">
        <f>IF(BF$142="分類不明", 計算_基本取引表!BF67/計算_基本取引表!BF$133, 計算_投入係数表!BF67)</f>
        <v>#DIV/0!</v>
      </c>
      <c r="BG206" s="194" t="e">
        <f>IF(BG$142="分類不明", 計算_基本取引表!BG67/計算_基本取引表!BG$133, 計算_投入係数表!BG67)</f>
        <v>#DIV/0!</v>
      </c>
      <c r="BH206" s="194" t="e">
        <f>IF(BH$142="分類不明", 計算_基本取引表!BH67/計算_基本取引表!BH$133, 計算_投入係数表!BH67)</f>
        <v>#DIV/0!</v>
      </c>
      <c r="BI206" s="194" t="e">
        <f>IF(BI$142="分類不明", 計算_基本取引表!BI67/計算_基本取引表!BI$133, 計算_投入係数表!BI67)</f>
        <v>#DIV/0!</v>
      </c>
      <c r="BJ206" s="194" t="e">
        <f>IF(BJ$142="分類不明", 計算_基本取引表!BJ67/計算_基本取引表!BJ$133, 計算_投入係数表!BJ67)</f>
        <v>#DIV/0!</v>
      </c>
      <c r="BK206" s="194" t="e">
        <f>IF(BK$142="分類不明", 計算_基本取引表!BK67/計算_基本取引表!BK$133, 計算_投入係数表!BK67)</f>
        <v>#DIV/0!</v>
      </c>
      <c r="BL206" s="194" t="e">
        <f>IF(BL$142="分類不明", 計算_基本取引表!BL67/計算_基本取引表!BL$133, 計算_投入係数表!BL67)</f>
        <v>#DIV/0!</v>
      </c>
      <c r="BM206" s="194" t="e">
        <f>IF(BM$142="分類不明", 計算_基本取引表!BM67/計算_基本取引表!BM$133, 計算_投入係数表!BM67)</f>
        <v>#DIV/0!</v>
      </c>
      <c r="BN206" s="194" t="e">
        <f>IF(BN$142="分類不明", 計算_基本取引表!BN67/計算_基本取引表!BN$133, 計算_投入係数表!BN67)</f>
        <v>#DIV/0!</v>
      </c>
      <c r="BO206" s="194" t="e">
        <f>IF(BO$142="分類不明", 計算_基本取引表!BO67/計算_基本取引表!BO$133, 計算_投入係数表!BO67)</f>
        <v>#DIV/0!</v>
      </c>
      <c r="BP206" s="194" t="e">
        <f>IF(BP$142="分類不明", 計算_基本取引表!BP67/計算_基本取引表!BP$133, 計算_投入係数表!BP67)</f>
        <v>#DIV/0!</v>
      </c>
      <c r="BQ206" s="194" t="e">
        <f>IF(BQ$142="分類不明", 計算_基本取引表!BQ67/計算_基本取引表!BQ$133, 計算_投入係数表!BQ67)</f>
        <v>#DIV/0!</v>
      </c>
      <c r="BR206" s="194" t="e">
        <f>IF(BR$142="分類不明", 計算_基本取引表!BR67/計算_基本取引表!BR$133, 計算_投入係数表!BR67)</f>
        <v>#DIV/0!</v>
      </c>
      <c r="BS206" s="194" t="e">
        <f>IF(BS$142="分類不明", 計算_基本取引表!BS67/計算_基本取引表!BS$133, 計算_投入係数表!BS67)</f>
        <v>#DIV/0!</v>
      </c>
      <c r="BT206" s="194" t="e">
        <f>IF(BT$142="分類不明", 計算_基本取引表!BT67/計算_基本取引表!BT$133, 計算_投入係数表!BT67)</f>
        <v>#DIV/0!</v>
      </c>
      <c r="BU206" s="194" t="e">
        <f>IF(BU$142="分類不明", 計算_基本取引表!BU67/計算_基本取引表!BU$133, 計算_投入係数表!BU67)</f>
        <v>#DIV/0!</v>
      </c>
      <c r="BV206" s="194" t="e">
        <f>IF(BV$142="分類不明", 計算_基本取引表!BV67/計算_基本取引表!BV$133, 計算_投入係数表!BV67)</f>
        <v>#DIV/0!</v>
      </c>
      <c r="BW206" s="194" t="e">
        <f>IF(BW$142="分類不明", 計算_基本取引表!BW67/計算_基本取引表!BW$133, 計算_投入係数表!BW67)</f>
        <v>#DIV/0!</v>
      </c>
      <c r="BX206" s="194" t="e">
        <f>IF(BX$142="分類不明", 計算_基本取引表!BX67/計算_基本取引表!BX$133, 計算_投入係数表!BX67)</f>
        <v>#DIV/0!</v>
      </c>
      <c r="BY206" s="194" t="e">
        <f>IF(BY$142="分類不明", 計算_基本取引表!BY67/計算_基本取引表!BY$133, 計算_投入係数表!BY67)</f>
        <v>#DIV/0!</v>
      </c>
      <c r="BZ206" s="194" t="e">
        <f>IF(BZ$142="分類不明", 計算_基本取引表!BZ67/計算_基本取引表!BZ$133, 計算_投入係数表!BZ67)</f>
        <v>#DIV/0!</v>
      </c>
      <c r="CA206" s="194" t="e">
        <f>IF(CA$142="分類不明", 計算_基本取引表!CA67/計算_基本取引表!CA$133, 計算_投入係数表!CA67)</f>
        <v>#DIV/0!</v>
      </c>
      <c r="CB206" s="194" t="e">
        <f>IF(CB$142="分類不明", 計算_基本取引表!CB67/計算_基本取引表!CB$133, 計算_投入係数表!CB67)</f>
        <v>#DIV/0!</v>
      </c>
      <c r="CC206" s="194" t="e">
        <f>IF(CC$142="分類不明", 計算_基本取引表!CC67/計算_基本取引表!CC$133, 計算_投入係数表!CC67)</f>
        <v>#DIV/0!</v>
      </c>
      <c r="CD206" s="194" t="e">
        <f>IF(CD$142="分類不明", 計算_基本取引表!CD67/計算_基本取引表!CD$133, 計算_投入係数表!CD67)</f>
        <v>#DIV/0!</v>
      </c>
      <c r="CE206" s="194" t="e">
        <f>IF(CE$142="分類不明", 計算_基本取引表!CE67/計算_基本取引表!CE$133, 計算_投入係数表!CE67)</f>
        <v>#DIV/0!</v>
      </c>
      <c r="CF206" s="194" t="e">
        <f>IF(CF$142="分類不明", 計算_基本取引表!CF67/計算_基本取引表!CF$133, 計算_投入係数表!CF67)</f>
        <v>#DIV/0!</v>
      </c>
      <c r="CG206" s="194" t="e">
        <f>IF(CG$142="分類不明", 計算_基本取引表!CG67/計算_基本取引表!CG$133, 計算_投入係数表!CG67)</f>
        <v>#DIV/0!</v>
      </c>
      <c r="CH206" s="194" t="e">
        <f>IF(CH$142="分類不明", 計算_基本取引表!CH67/計算_基本取引表!CH$133, 計算_投入係数表!CH67)</f>
        <v>#DIV/0!</v>
      </c>
      <c r="CI206" s="194" t="e">
        <f>IF(CI$142="分類不明", 計算_基本取引表!CI67/計算_基本取引表!CI$133, 計算_投入係数表!CI67)</f>
        <v>#DIV/0!</v>
      </c>
      <c r="CJ206" s="194" t="e">
        <f>IF(CJ$142="分類不明", 計算_基本取引表!CJ67/計算_基本取引表!CJ$133, 計算_投入係数表!CJ67)</f>
        <v>#DIV/0!</v>
      </c>
      <c r="CK206" s="194" t="e">
        <f>IF(CK$142="分類不明", 計算_基本取引表!CK67/計算_基本取引表!CK$133, 計算_投入係数表!CK67)</f>
        <v>#DIV/0!</v>
      </c>
      <c r="CL206" s="194" t="e">
        <f>IF(CL$142="分類不明", 計算_基本取引表!CL67/計算_基本取引表!CL$133, 計算_投入係数表!CL67)</f>
        <v>#DIV/0!</v>
      </c>
      <c r="CM206" s="194" t="e">
        <f>IF(CM$142="分類不明", 計算_基本取引表!CM67/計算_基本取引表!CM$133, 計算_投入係数表!CM67)</f>
        <v>#DIV/0!</v>
      </c>
      <c r="CN206" s="194" t="e">
        <f>IF(CN$142="分類不明", 計算_基本取引表!CN67/計算_基本取引表!CN$133, 計算_投入係数表!CN67)</f>
        <v>#DIV/0!</v>
      </c>
      <c r="CO206" s="194" t="e">
        <f>IF(CO$142="分類不明", 計算_基本取引表!CO67/計算_基本取引表!CO$133, 計算_投入係数表!CO67)</f>
        <v>#DIV/0!</v>
      </c>
      <c r="CP206" s="194" t="e">
        <f>IF(CP$142="分類不明", 計算_基本取引表!CP67/計算_基本取引表!CP$133, 計算_投入係数表!CP67)</f>
        <v>#DIV/0!</v>
      </c>
      <c r="CQ206" s="194" t="e">
        <f>IF(CQ$142="分類不明", 計算_基本取引表!CQ67/計算_基本取引表!CQ$133, 計算_投入係数表!CQ67)</f>
        <v>#DIV/0!</v>
      </c>
      <c r="CR206" s="194" t="e">
        <f>IF(CR$142="分類不明", 計算_基本取引表!CR67/計算_基本取引表!CR$133, 計算_投入係数表!CR67)</f>
        <v>#DIV/0!</v>
      </c>
      <c r="CS206" s="194" t="e">
        <f>IF(CS$142="分類不明", 計算_基本取引表!CS67/計算_基本取引表!CS$133, 計算_投入係数表!CS67)</f>
        <v>#DIV/0!</v>
      </c>
      <c r="CT206" s="194" t="e">
        <f>IF(CT$142="分類不明", 計算_基本取引表!CT67/計算_基本取引表!CT$133, 計算_投入係数表!CT67)</f>
        <v>#DIV/0!</v>
      </c>
      <c r="CU206" s="194" t="e">
        <f>IF(CU$142="分類不明", 計算_基本取引表!CU67/計算_基本取引表!CU$133, 計算_投入係数表!CU67)</f>
        <v>#DIV/0!</v>
      </c>
      <c r="CV206" s="194" t="e">
        <f>IF(CV$142="分類不明", 計算_基本取引表!CV67/計算_基本取引表!CV$133, 計算_投入係数表!CV67)</f>
        <v>#DIV/0!</v>
      </c>
      <c r="CW206" s="194" t="e">
        <f>IF(CW$142="分類不明", 計算_基本取引表!CW67/計算_基本取引表!CW$133, 計算_投入係数表!CW67)</f>
        <v>#DIV/0!</v>
      </c>
      <c r="CX206" s="194" t="e">
        <f>IF(CX$142="分類不明", 計算_基本取引表!CX67/計算_基本取引表!CX$133, 計算_投入係数表!CX67)</f>
        <v>#DIV/0!</v>
      </c>
      <c r="CY206" s="194" t="e">
        <f>IF(CY$142="分類不明", 計算_基本取引表!CY67/計算_基本取引表!CY$133, 計算_投入係数表!CY67)</f>
        <v>#DIV/0!</v>
      </c>
      <c r="CZ206" s="194" t="e">
        <f>IF(CZ$142="分類不明", 計算_基本取引表!CZ67/計算_基本取引表!CZ$133, 計算_投入係数表!CZ67)</f>
        <v>#DIV/0!</v>
      </c>
      <c r="DA206" s="194" t="e">
        <f>IF(DA$142="分類不明", 計算_基本取引表!DA67/計算_基本取引表!DA$133, 計算_投入係数表!DA67)</f>
        <v>#DIV/0!</v>
      </c>
      <c r="DB206" s="194" t="e">
        <f>IF(DB$142="分類不明", 計算_基本取引表!DB67/計算_基本取引表!DB$133, 計算_投入係数表!DB67)</f>
        <v>#DIV/0!</v>
      </c>
      <c r="DC206" s="194" t="e">
        <f>IF(DC$142="分類不明", 計算_基本取引表!DC67/計算_基本取引表!DC$133, 計算_投入係数表!DC67)</f>
        <v>#DIV/0!</v>
      </c>
      <c r="DD206" s="194" t="e">
        <f>IF(DD$142="分類不明", 計算_基本取引表!DD67/計算_基本取引表!DD$133, 計算_投入係数表!DD67)</f>
        <v>#DIV/0!</v>
      </c>
      <c r="DE206" s="194" t="e">
        <f>IF(DE$142="分類不明", 計算_基本取引表!DE67/計算_基本取引表!DE$133, 計算_投入係数表!DE67)</f>
        <v>#DIV/0!</v>
      </c>
      <c r="DF206" s="194" t="e">
        <f>IF(DF$142="分類不明", 計算_基本取引表!DF67/計算_基本取引表!DF$133, 計算_投入係数表!DF67)</f>
        <v>#DIV/0!</v>
      </c>
      <c r="DG206" s="194" t="e">
        <f>IF(DG$142="分類不明", 計算_基本取引表!DG67/計算_基本取引表!DG$133, 計算_投入係数表!DG67)</f>
        <v>#DIV/0!</v>
      </c>
      <c r="DH206" s="194" t="e">
        <f>IF(DH$142="分類不明", 計算_基本取引表!DH67/計算_基本取引表!DH$133, 計算_投入係数表!DH67)</f>
        <v>#DIV/0!</v>
      </c>
      <c r="DI206" s="194" t="e">
        <f>IF(DI$142="分類不明", 計算_基本取引表!DI67/計算_基本取引表!DI$133, 計算_投入係数表!DI67)</f>
        <v>#DIV/0!</v>
      </c>
      <c r="DJ206" s="194" t="e">
        <f>IF(DJ$142="分類不明", 計算_基本取引表!DJ67/計算_基本取引表!DJ$133, 計算_投入係数表!DJ67)</f>
        <v>#DIV/0!</v>
      </c>
      <c r="DK206" s="194" t="e">
        <f>IF(DK$142="分類不明", 計算_基本取引表!DK67/計算_基本取引表!DK$133, 計算_投入係数表!DK67)</f>
        <v>#DIV/0!</v>
      </c>
      <c r="DL206" s="194" t="e">
        <f>IF(DL$142="分類不明", 計算_基本取引表!DL67/計算_基本取引表!DL$133, 計算_投入係数表!DL67)</f>
        <v>#DIV/0!</v>
      </c>
      <c r="DM206" s="194" t="e">
        <f>IF(DM$142="分類不明", 計算_基本取引表!DM67/計算_基本取引表!DM$133, 計算_投入係数表!DM67)</f>
        <v>#DIV/0!</v>
      </c>
      <c r="DN206" s="194" t="e">
        <f>IF(DN$142="分類不明", 計算_基本取引表!DN67/計算_基本取引表!DN$133, 計算_投入係数表!DN67)</f>
        <v>#DIV/0!</v>
      </c>
      <c r="DO206" s="194" t="e">
        <f>IF(DO$142="分類不明", 計算_基本取引表!DO67/計算_基本取引表!DO$133, 計算_投入係数表!DO67)</f>
        <v>#DIV/0!</v>
      </c>
      <c r="DP206" s="194" t="e">
        <f>IF(DP$142="分類不明", 計算_基本取引表!DP67/計算_基本取引表!DP$133, 計算_投入係数表!DP67)</f>
        <v>#DIV/0!</v>
      </c>
      <c r="DQ206" s="194" t="e">
        <f>IF(DQ$142="分類不明", 計算_基本取引表!DQ67/計算_基本取引表!DQ$133, 計算_投入係数表!DQ67)</f>
        <v>#DIV/0!</v>
      </c>
      <c r="DR206" s="194" t="e">
        <f>IF(DR$142="分類不明", 計算_基本取引表!DR67/計算_基本取引表!DR$133, 計算_投入係数表!DR67)</f>
        <v>#DIV/0!</v>
      </c>
      <c r="DS206" s="194" t="e">
        <f>IF(DS$142="分類不明", 計算_基本取引表!DS67/計算_基本取引表!DS$133, 計算_投入係数表!DS67)</f>
        <v>#DIV/0!</v>
      </c>
      <c r="DT206" s="23">
        <f ca="1">計算_基本取引表!DT67/計算_基本取引表!DT$133</f>
        <v>0</v>
      </c>
    </row>
    <row r="207" spans="2:124" x14ac:dyDescent="0.25">
      <c r="B207" s="53">
        <v>65</v>
      </c>
      <c r="C207" s="192" t="str">
        <v>-</v>
      </c>
      <c r="D207" s="193">
        <f>IF(D$142="分類不明", 計算_基本取引表!D68/計算_基本取引表!D$133, 計算_投入係数表!D68)</f>
        <v>0</v>
      </c>
      <c r="E207" s="194">
        <f>IF(E$142="分類不明", 計算_基本取引表!E68/計算_基本取引表!E$133, 計算_投入係数表!E68)</f>
        <v>0</v>
      </c>
      <c r="F207" s="194">
        <f>IF(F$142="分類不明", 計算_基本取引表!F68/計算_基本取引表!F$133, 計算_投入係数表!F68)</f>
        <v>0</v>
      </c>
      <c r="G207" s="194">
        <f>IF(G$142="分類不明", 計算_基本取引表!G68/計算_基本取引表!G$133, 計算_投入係数表!G68)</f>
        <v>0</v>
      </c>
      <c r="H207" s="194">
        <f>IF(H$142="分類不明", 計算_基本取引表!H68/計算_基本取引表!H$133, 計算_投入係数表!H68)</f>
        <v>0</v>
      </c>
      <c r="I207" s="194">
        <f>IF(I$142="分類不明", 計算_基本取引表!I68/計算_基本取引表!I$133, 計算_投入係数表!I68)</f>
        <v>0</v>
      </c>
      <c r="J207" s="194">
        <f>IF(J$142="分類不明", 計算_基本取引表!J68/計算_基本取引表!J$133, 計算_投入係数表!J68)</f>
        <v>0</v>
      </c>
      <c r="K207" s="194">
        <f>IF(K$142="分類不明", 計算_基本取引表!K68/計算_基本取引表!K$133, 計算_投入係数表!K68)</f>
        <v>0</v>
      </c>
      <c r="L207" s="194">
        <f>IF(L$142="分類不明", 計算_基本取引表!L68/計算_基本取引表!L$133, 計算_投入係数表!L68)</f>
        <v>0</v>
      </c>
      <c r="M207" s="194">
        <f>IF(M$142="分類不明", 計算_基本取引表!M68/計算_基本取引表!M$133, 計算_投入係数表!M68)</f>
        <v>0</v>
      </c>
      <c r="N207" s="194">
        <f>IF(N$142="分類不明", 計算_基本取引表!N68/計算_基本取引表!N$133, 計算_投入係数表!N68)</f>
        <v>0</v>
      </c>
      <c r="O207" s="194">
        <f>IF(O$142="分類不明", 計算_基本取引表!O68/計算_基本取引表!O$133, 計算_投入係数表!O68)</f>
        <v>0</v>
      </c>
      <c r="P207" s="194" t="e">
        <f ca="1">IF(P$142="分類不明", 計算_基本取引表!P68/計算_基本取引表!P$133, 計算_投入係数表!P68)</f>
        <v>#DIV/0!</v>
      </c>
      <c r="Q207" s="194" t="e">
        <f>IF(Q$142="分類不明", 計算_基本取引表!Q68/計算_基本取引表!Q$133, 計算_投入係数表!Q68)</f>
        <v>#DIV/0!</v>
      </c>
      <c r="R207" s="194" t="e">
        <f>IF(R$142="分類不明", 計算_基本取引表!R68/計算_基本取引表!R$133, 計算_投入係数表!R68)</f>
        <v>#DIV/0!</v>
      </c>
      <c r="S207" s="194" t="e">
        <f>IF(S$142="分類不明", 計算_基本取引表!S68/計算_基本取引表!S$133, 計算_投入係数表!S68)</f>
        <v>#DIV/0!</v>
      </c>
      <c r="T207" s="194" t="e">
        <f>IF(T$142="分類不明", 計算_基本取引表!T68/計算_基本取引表!T$133, 計算_投入係数表!T68)</f>
        <v>#DIV/0!</v>
      </c>
      <c r="U207" s="194" t="e">
        <f>IF(U$142="分類不明", 計算_基本取引表!U68/計算_基本取引表!U$133, 計算_投入係数表!U68)</f>
        <v>#DIV/0!</v>
      </c>
      <c r="V207" s="194" t="e">
        <f>IF(V$142="分類不明", 計算_基本取引表!V68/計算_基本取引表!V$133, 計算_投入係数表!V68)</f>
        <v>#DIV/0!</v>
      </c>
      <c r="W207" s="194" t="e">
        <f>IF(W$142="分類不明", 計算_基本取引表!W68/計算_基本取引表!W$133, 計算_投入係数表!W68)</f>
        <v>#DIV/0!</v>
      </c>
      <c r="X207" s="194" t="e">
        <f>IF(X$142="分類不明", 計算_基本取引表!X68/計算_基本取引表!X$133, 計算_投入係数表!X68)</f>
        <v>#DIV/0!</v>
      </c>
      <c r="Y207" s="194" t="e">
        <f>IF(Y$142="分類不明", 計算_基本取引表!Y68/計算_基本取引表!Y$133, 計算_投入係数表!Y68)</f>
        <v>#DIV/0!</v>
      </c>
      <c r="Z207" s="194" t="e">
        <f>IF(Z$142="分類不明", 計算_基本取引表!Z68/計算_基本取引表!Z$133, 計算_投入係数表!Z68)</f>
        <v>#DIV/0!</v>
      </c>
      <c r="AA207" s="194" t="e">
        <f>IF(AA$142="分類不明", 計算_基本取引表!AA68/計算_基本取引表!AA$133, 計算_投入係数表!AA68)</f>
        <v>#DIV/0!</v>
      </c>
      <c r="AB207" s="194" t="e">
        <f>IF(AB$142="分類不明", 計算_基本取引表!AB68/計算_基本取引表!AB$133, 計算_投入係数表!AB68)</f>
        <v>#DIV/0!</v>
      </c>
      <c r="AC207" s="194" t="e">
        <f>IF(AC$142="分類不明", 計算_基本取引表!AC68/計算_基本取引表!AC$133, 計算_投入係数表!AC68)</f>
        <v>#DIV/0!</v>
      </c>
      <c r="AD207" s="194" t="e">
        <f>IF(AD$142="分類不明", 計算_基本取引表!AD68/計算_基本取引表!AD$133, 計算_投入係数表!AD68)</f>
        <v>#DIV/0!</v>
      </c>
      <c r="AE207" s="194" t="e">
        <f>IF(AE$142="分類不明", 計算_基本取引表!AE68/計算_基本取引表!AE$133, 計算_投入係数表!AE68)</f>
        <v>#DIV/0!</v>
      </c>
      <c r="AF207" s="194" t="e">
        <f>IF(AF$142="分類不明", 計算_基本取引表!AF68/計算_基本取引表!AF$133, 計算_投入係数表!AF68)</f>
        <v>#DIV/0!</v>
      </c>
      <c r="AG207" s="194" t="e">
        <f>IF(AG$142="分類不明", 計算_基本取引表!AG68/計算_基本取引表!AG$133, 計算_投入係数表!AG68)</f>
        <v>#DIV/0!</v>
      </c>
      <c r="AH207" s="194" t="e">
        <f>IF(AH$142="分類不明", 計算_基本取引表!AH68/計算_基本取引表!AH$133, 計算_投入係数表!AH68)</f>
        <v>#DIV/0!</v>
      </c>
      <c r="AI207" s="194" t="e">
        <f>IF(AI$142="分類不明", 計算_基本取引表!AI68/計算_基本取引表!AI$133, 計算_投入係数表!AI68)</f>
        <v>#DIV/0!</v>
      </c>
      <c r="AJ207" s="194" t="e">
        <f>IF(AJ$142="分類不明", 計算_基本取引表!AJ68/計算_基本取引表!AJ$133, 計算_投入係数表!AJ68)</f>
        <v>#DIV/0!</v>
      </c>
      <c r="AK207" s="194" t="e">
        <f>IF(AK$142="分類不明", 計算_基本取引表!AK68/計算_基本取引表!AK$133, 計算_投入係数表!AK68)</f>
        <v>#DIV/0!</v>
      </c>
      <c r="AL207" s="194" t="e">
        <f>IF(AL$142="分類不明", 計算_基本取引表!AL68/計算_基本取引表!AL$133, 計算_投入係数表!AL68)</f>
        <v>#DIV/0!</v>
      </c>
      <c r="AM207" s="194" t="e">
        <f>IF(AM$142="分類不明", 計算_基本取引表!AM68/計算_基本取引表!AM$133, 計算_投入係数表!AM68)</f>
        <v>#DIV/0!</v>
      </c>
      <c r="AN207" s="194" t="e">
        <f>IF(AN$142="分類不明", 計算_基本取引表!AN68/計算_基本取引表!AN$133, 計算_投入係数表!AN68)</f>
        <v>#DIV/0!</v>
      </c>
      <c r="AO207" s="194" t="e">
        <f>IF(AO$142="分類不明", 計算_基本取引表!AO68/計算_基本取引表!AO$133, 計算_投入係数表!AO68)</f>
        <v>#DIV/0!</v>
      </c>
      <c r="AP207" s="194" t="e">
        <f>IF(AP$142="分類不明", 計算_基本取引表!AP68/計算_基本取引表!AP$133, 計算_投入係数表!AP68)</f>
        <v>#DIV/0!</v>
      </c>
      <c r="AQ207" s="194" t="e">
        <f>IF(AQ$142="分類不明", 計算_基本取引表!AQ68/計算_基本取引表!AQ$133, 計算_投入係数表!AQ68)</f>
        <v>#DIV/0!</v>
      </c>
      <c r="AR207" s="194" t="e">
        <f>IF(AR$142="分類不明", 計算_基本取引表!AR68/計算_基本取引表!AR$133, 計算_投入係数表!AR68)</f>
        <v>#DIV/0!</v>
      </c>
      <c r="AS207" s="194" t="e">
        <f>IF(AS$142="分類不明", 計算_基本取引表!AS68/計算_基本取引表!AS$133, 計算_投入係数表!AS68)</f>
        <v>#DIV/0!</v>
      </c>
      <c r="AT207" s="194" t="e">
        <f>IF(AT$142="分類不明", 計算_基本取引表!AT68/計算_基本取引表!AT$133, 計算_投入係数表!AT68)</f>
        <v>#DIV/0!</v>
      </c>
      <c r="AU207" s="194" t="e">
        <f>IF(AU$142="分類不明", 計算_基本取引表!AU68/計算_基本取引表!AU$133, 計算_投入係数表!AU68)</f>
        <v>#DIV/0!</v>
      </c>
      <c r="AV207" s="194" t="e">
        <f>IF(AV$142="分類不明", 計算_基本取引表!AV68/計算_基本取引表!AV$133, 計算_投入係数表!AV68)</f>
        <v>#DIV/0!</v>
      </c>
      <c r="AW207" s="194" t="e">
        <f>IF(AW$142="分類不明", 計算_基本取引表!AW68/計算_基本取引表!AW$133, 計算_投入係数表!AW68)</f>
        <v>#DIV/0!</v>
      </c>
      <c r="AX207" s="194" t="e">
        <f>IF(AX$142="分類不明", 計算_基本取引表!AX68/計算_基本取引表!AX$133, 計算_投入係数表!AX68)</f>
        <v>#DIV/0!</v>
      </c>
      <c r="AY207" s="194" t="e">
        <f>IF(AY$142="分類不明", 計算_基本取引表!AY68/計算_基本取引表!AY$133, 計算_投入係数表!AY68)</f>
        <v>#DIV/0!</v>
      </c>
      <c r="AZ207" s="194" t="e">
        <f>IF(AZ$142="分類不明", 計算_基本取引表!AZ68/計算_基本取引表!AZ$133, 計算_投入係数表!AZ68)</f>
        <v>#DIV/0!</v>
      </c>
      <c r="BA207" s="194" t="e">
        <f>IF(BA$142="分類不明", 計算_基本取引表!BA68/計算_基本取引表!BA$133, 計算_投入係数表!BA68)</f>
        <v>#DIV/0!</v>
      </c>
      <c r="BB207" s="194" t="e">
        <f>IF(BB$142="分類不明", 計算_基本取引表!BB68/計算_基本取引表!BB$133, 計算_投入係数表!BB68)</f>
        <v>#DIV/0!</v>
      </c>
      <c r="BC207" s="194" t="e">
        <f>IF(BC$142="分類不明", 計算_基本取引表!BC68/計算_基本取引表!BC$133, 計算_投入係数表!BC68)</f>
        <v>#DIV/0!</v>
      </c>
      <c r="BD207" s="194" t="e">
        <f>IF(BD$142="分類不明", 計算_基本取引表!BD68/計算_基本取引表!BD$133, 計算_投入係数表!BD68)</f>
        <v>#DIV/0!</v>
      </c>
      <c r="BE207" s="194" t="e">
        <f>IF(BE$142="分類不明", 計算_基本取引表!BE68/計算_基本取引表!BE$133, 計算_投入係数表!BE68)</f>
        <v>#DIV/0!</v>
      </c>
      <c r="BF207" s="194" t="e">
        <f>IF(BF$142="分類不明", 計算_基本取引表!BF68/計算_基本取引表!BF$133, 計算_投入係数表!BF68)</f>
        <v>#DIV/0!</v>
      </c>
      <c r="BG207" s="194" t="e">
        <f>IF(BG$142="分類不明", 計算_基本取引表!BG68/計算_基本取引表!BG$133, 計算_投入係数表!BG68)</f>
        <v>#DIV/0!</v>
      </c>
      <c r="BH207" s="194" t="e">
        <f>IF(BH$142="分類不明", 計算_基本取引表!BH68/計算_基本取引表!BH$133, 計算_投入係数表!BH68)</f>
        <v>#DIV/0!</v>
      </c>
      <c r="BI207" s="194" t="e">
        <f>IF(BI$142="分類不明", 計算_基本取引表!BI68/計算_基本取引表!BI$133, 計算_投入係数表!BI68)</f>
        <v>#DIV/0!</v>
      </c>
      <c r="BJ207" s="194" t="e">
        <f>IF(BJ$142="分類不明", 計算_基本取引表!BJ68/計算_基本取引表!BJ$133, 計算_投入係数表!BJ68)</f>
        <v>#DIV/0!</v>
      </c>
      <c r="BK207" s="194" t="e">
        <f>IF(BK$142="分類不明", 計算_基本取引表!BK68/計算_基本取引表!BK$133, 計算_投入係数表!BK68)</f>
        <v>#DIV/0!</v>
      </c>
      <c r="BL207" s="194" t="e">
        <f>IF(BL$142="分類不明", 計算_基本取引表!BL68/計算_基本取引表!BL$133, 計算_投入係数表!BL68)</f>
        <v>#DIV/0!</v>
      </c>
      <c r="BM207" s="194" t="e">
        <f>IF(BM$142="分類不明", 計算_基本取引表!BM68/計算_基本取引表!BM$133, 計算_投入係数表!BM68)</f>
        <v>#DIV/0!</v>
      </c>
      <c r="BN207" s="194" t="e">
        <f>IF(BN$142="分類不明", 計算_基本取引表!BN68/計算_基本取引表!BN$133, 計算_投入係数表!BN68)</f>
        <v>#DIV/0!</v>
      </c>
      <c r="BO207" s="194" t="e">
        <f>IF(BO$142="分類不明", 計算_基本取引表!BO68/計算_基本取引表!BO$133, 計算_投入係数表!BO68)</f>
        <v>#DIV/0!</v>
      </c>
      <c r="BP207" s="194" t="e">
        <f>IF(BP$142="分類不明", 計算_基本取引表!BP68/計算_基本取引表!BP$133, 計算_投入係数表!BP68)</f>
        <v>#DIV/0!</v>
      </c>
      <c r="BQ207" s="194" t="e">
        <f>IF(BQ$142="分類不明", 計算_基本取引表!BQ68/計算_基本取引表!BQ$133, 計算_投入係数表!BQ68)</f>
        <v>#DIV/0!</v>
      </c>
      <c r="BR207" s="194" t="e">
        <f>IF(BR$142="分類不明", 計算_基本取引表!BR68/計算_基本取引表!BR$133, 計算_投入係数表!BR68)</f>
        <v>#DIV/0!</v>
      </c>
      <c r="BS207" s="194" t="e">
        <f>IF(BS$142="分類不明", 計算_基本取引表!BS68/計算_基本取引表!BS$133, 計算_投入係数表!BS68)</f>
        <v>#DIV/0!</v>
      </c>
      <c r="BT207" s="194" t="e">
        <f>IF(BT$142="分類不明", 計算_基本取引表!BT68/計算_基本取引表!BT$133, 計算_投入係数表!BT68)</f>
        <v>#DIV/0!</v>
      </c>
      <c r="BU207" s="194" t="e">
        <f>IF(BU$142="分類不明", 計算_基本取引表!BU68/計算_基本取引表!BU$133, 計算_投入係数表!BU68)</f>
        <v>#DIV/0!</v>
      </c>
      <c r="BV207" s="194" t="e">
        <f>IF(BV$142="分類不明", 計算_基本取引表!BV68/計算_基本取引表!BV$133, 計算_投入係数表!BV68)</f>
        <v>#DIV/0!</v>
      </c>
      <c r="BW207" s="194" t="e">
        <f>IF(BW$142="分類不明", 計算_基本取引表!BW68/計算_基本取引表!BW$133, 計算_投入係数表!BW68)</f>
        <v>#DIV/0!</v>
      </c>
      <c r="BX207" s="194" t="e">
        <f>IF(BX$142="分類不明", 計算_基本取引表!BX68/計算_基本取引表!BX$133, 計算_投入係数表!BX68)</f>
        <v>#DIV/0!</v>
      </c>
      <c r="BY207" s="194" t="e">
        <f>IF(BY$142="分類不明", 計算_基本取引表!BY68/計算_基本取引表!BY$133, 計算_投入係数表!BY68)</f>
        <v>#DIV/0!</v>
      </c>
      <c r="BZ207" s="194" t="e">
        <f>IF(BZ$142="分類不明", 計算_基本取引表!BZ68/計算_基本取引表!BZ$133, 計算_投入係数表!BZ68)</f>
        <v>#DIV/0!</v>
      </c>
      <c r="CA207" s="194" t="e">
        <f>IF(CA$142="分類不明", 計算_基本取引表!CA68/計算_基本取引表!CA$133, 計算_投入係数表!CA68)</f>
        <v>#DIV/0!</v>
      </c>
      <c r="CB207" s="194" t="e">
        <f>IF(CB$142="分類不明", 計算_基本取引表!CB68/計算_基本取引表!CB$133, 計算_投入係数表!CB68)</f>
        <v>#DIV/0!</v>
      </c>
      <c r="CC207" s="194" t="e">
        <f>IF(CC$142="分類不明", 計算_基本取引表!CC68/計算_基本取引表!CC$133, 計算_投入係数表!CC68)</f>
        <v>#DIV/0!</v>
      </c>
      <c r="CD207" s="194" t="e">
        <f>IF(CD$142="分類不明", 計算_基本取引表!CD68/計算_基本取引表!CD$133, 計算_投入係数表!CD68)</f>
        <v>#DIV/0!</v>
      </c>
      <c r="CE207" s="194" t="e">
        <f>IF(CE$142="分類不明", 計算_基本取引表!CE68/計算_基本取引表!CE$133, 計算_投入係数表!CE68)</f>
        <v>#DIV/0!</v>
      </c>
      <c r="CF207" s="194" t="e">
        <f>IF(CF$142="分類不明", 計算_基本取引表!CF68/計算_基本取引表!CF$133, 計算_投入係数表!CF68)</f>
        <v>#DIV/0!</v>
      </c>
      <c r="CG207" s="194" t="e">
        <f>IF(CG$142="分類不明", 計算_基本取引表!CG68/計算_基本取引表!CG$133, 計算_投入係数表!CG68)</f>
        <v>#DIV/0!</v>
      </c>
      <c r="CH207" s="194" t="e">
        <f>IF(CH$142="分類不明", 計算_基本取引表!CH68/計算_基本取引表!CH$133, 計算_投入係数表!CH68)</f>
        <v>#DIV/0!</v>
      </c>
      <c r="CI207" s="194" t="e">
        <f>IF(CI$142="分類不明", 計算_基本取引表!CI68/計算_基本取引表!CI$133, 計算_投入係数表!CI68)</f>
        <v>#DIV/0!</v>
      </c>
      <c r="CJ207" s="194" t="e">
        <f>IF(CJ$142="分類不明", 計算_基本取引表!CJ68/計算_基本取引表!CJ$133, 計算_投入係数表!CJ68)</f>
        <v>#DIV/0!</v>
      </c>
      <c r="CK207" s="194" t="e">
        <f>IF(CK$142="分類不明", 計算_基本取引表!CK68/計算_基本取引表!CK$133, 計算_投入係数表!CK68)</f>
        <v>#DIV/0!</v>
      </c>
      <c r="CL207" s="194" t="e">
        <f>IF(CL$142="分類不明", 計算_基本取引表!CL68/計算_基本取引表!CL$133, 計算_投入係数表!CL68)</f>
        <v>#DIV/0!</v>
      </c>
      <c r="CM207" s="194" t="e">
        <f>IF(CM$142="分類不明", 計算_基本取引表!CM68/計算_基本取引表!CM$133, 計算_投入係数表!CM68)</f>
        <v>#DIV/0!</v>
      </c>
      <c r="CN207" s="194" t="e">
        <f>IF(CN$142="分類不明", 計算_基本取引表!CN68/計算_基本取引表!CN$133, 計算_投入係数表!CN68)</f>
        <v>#DIV/0!</v>
      </c>
      <c r="CO207" s="194" t="e">
        <f>IF(CO$142="分類不明", 計算_基本取引表!CO68/計算_基本取引表!CO$133, 計算_投入係数表!CO68)</f>
        <v>#DIV/0!</v>
      </c>
      <c r="CP207" s="194" t="e">
        <f>IF(CP$142="分類不明", 計算_基本取引表!CP68/計算_基本取引表!CP$133, 計算_投入係数表!CP68)</f>
        <v>#DIV/0!</v>
      </c>
      <c r="CQ207" s="194" t="e">
        <f>IF(CQ$142="分類不明", 計算_基本取引表!CQ68/計算_基本取引表!CQ$133, 計算_投入係数表!CQ68)</f>
        <v>#DIV/0!</v>
      </c>
      <c r="CR207" s="194" t="e">
        <f>IF(CR$142="分類不明", 計算_基本取引表!CR68/計算_基本取引表!CR$133, 計算_投入係数表!CR68)</f>
        <v>#DIV/0!</v>
      </c>
      <c r="CS207" s="194" t="e">
        <f>IF(CS$142="分類不明", 計算_基本取引表!CS68/計算_基本取引表!CS$133, 計算_投入係数表!CS68)</f>
        <v>#DIV/0!</v>
      </c>
      <c r="CT207" s="194" t="e">
        <f>IF(CT$142="分類不明", 計算_基本取引表!CT68/計算_基本取引表!CT$133, 計算_投入係数表!CT68)</f>
        <v>#DIV/0!</v>
      </c>
      <c r="CU207" s="194" t="e">
        <f>IF(CU$142="分類不明", 計算_基本取引表!CU68/計算_基本取引表!CU$133, 計算_投入係数表!CU68)</f>
        <v>#DIV/0!</v>
      </c>
      <c r="CV207" s="194" t="e">
        <f>IF(CV$142="分類不明", 計算_基本取引表!CV68/計算_基本取引表!CV$133, 計算_投入係数表!CV68)</f>
        <v>#DIV/0!</v>
      </c>
      <c r="CW207" s="194" t="e">
        <f>IF(CW$142="分類不明", 計算_基本取引表!CW68/計算_基本取引表!CW$133, 計算_投入係数表!CW68)</f>
        <v>#DIV/0!</v>
      </c>
      <c r="CX207" s="194" t="e">
        <f>IF(CX$142="分類不明", 計算_基本取引表!CX68/計算_基本取引表!CX$133, 計算_投入係数表!CX68)</f>
        <v>#DIV/0!</v>
      </c>
      <c r="CY207" s="194" t="e">
        <f>IF(CY$142="分類不明", 計算_基本取引表!CY68/計算_基本取引表!CY$133, 計算_投入係数表!CY68)</f>
        <v>#DIV/0!</v>
      </c>
      <c r="CZ207" s="194" t="e">
        <f>IF(CZ$142="分類不明", 計算_基本取引表!CZ68/計算_基本取引表!CZ$133, 計算_投入係数表!CZ68)</f>
        <v>#DIV/0!</v>
      </c>
      <c r="DA207" s="194" t="e">
        <f>IF(DA$142="分類不明", 計算_基本取引表!DA68/計算_基本取引表!DA$133, 計算_投入係数表!DA68)</f>
        <v>#DIV/0!</v>
      </c>
      <c r="DB207" s="194" t="e">
        <f>IF(DB$142="分類不明", 計算_基本取引表!DB68/計算_基本取引表!DB$133, 計算_投入係数表!DB68)</f>
        <v>#DIV/0!</v>
      </c>
      <c r="DC207" s="194" t="e">
        <f>IF(DC$142="分類不明", 計算_基本取引表!DC68/計算_基本取引表!DC$133, 計算_投入係数表!DC68)</f>
        <v>#DIV/0!</v>
      </c>
      <c r="DD207" s="194" t="e">
        <f>IF(DD$142="分類不明", 計算_基本取引表!DD68/計算_基本取引表!DD$133, 計算_投入係数表!DD68)</f>
        <v>#DIV/0!</v>
      </c>
      <c r="DE207" s="194" t="e">
        <f>IF(DE$142="分類不明", 計算_基本取引表!DE68/計算_基本取引表!DE$133, 計算_投入係数表!DE68)</f>
        <v>#DIV/0!</v>
      </c>
      <c r="DF207" s="194" t="e">
        <f>IF(DF$142="分類不明", 計算_基本取引表!DF68/計算_基本取引表!DF$133, 計算_投入係数表!DF68)</f>
        <v>#DIV/0!</v>
      </c>
      <c r="DG207" s="194" t="e">
        <f>IF(DG$142="分類不明", 計算_基本取引表!DG68/計算_基本取引表!DG$133, 計算_投入係数表!DG68)</f>
        <v>#DIV/0!</v>
      </c>
      <c r="DH207" s="194" t="e">
        <f>IF(DH$142="分類不明", 計算_基本取引表!DH68/計算_基本取引表!DH$133, 計算_投入係数表!DH68)</f>
        <v>#DIV/0!</v>
      </c>
      <c r="DI207" s="194" t="e">
        <f>IF(DI$142="分類不明", 計算_基本取引表!DI68/計算_基本取引表!DI$133, 計算_投入係数表!DI68)</f>
        <v>#DIV/0!</v>
      </c>
      <c r="DJ207" s="194" t="e">
        <f>IF(DJ$142="分類不明", 計算_基本取引表!DJ68/計算_基本取引表!DJ$133, 計算_投入係数表!DJ68)</f>
        <v>#DIV/0!</v>
      </c>
      <c r="DK207" s="194" t="e">
        <f>IF(DK$142="分類不明", 計算_基本取引表!DK68/計算_基本取引表!DK$133, 計算_投入係数表!DK68)</f>
        <v>#DIV/0!</v>
      </c>
      <c r="DL207" s="194" t="e">
        <f>IF(DL$142="分類不明", 計算_基本取引表!DL68/計算_基本取引表!DL$133, 計算_投入係数表!DL68)</f>
        <v>#DIV/0!</v>
      </c>
      <c r="DM207" s="194" t="e">
        <f>IF(DM$142="分類不明", 計算_基本取引表!DM68/計算_基本取引表!DM$133, 計算_投入係数表!DM68)</f>
        <v>#DIV/0!</v>
      </c>
      <c r="DN207" s="194" t="e">
        <f>IF(DN$142="分類不明", 計算_基本取引表!DN68/計算_基本取引表!DN$133, 計算_投入係数表!DN68)</f>
        <v>#DIV/0!</v>
      </c>
      <c r="DO207" s="194" t="e">
        <f>IF(DO$142="分類不明", 計算_基本取引表!DO68/計算_基本取引表!DO$133, 計算_投入係数表!DO68)</f>
        <v>#DIV/0!</v>
      </c>
      <c r="DP207" s="194" t="e">
        <f>IF(DP$142="分類不明", 計算_基本取引表!DP68/計算_基本取引表!DP$133, 計算_投入係数表!DP68)</f>
        <v>#DIV/0!</v>
      </c>
      <c r="DQ207" s="194" t="e">
        <f>IF(DQ$142="分類不明", 計算_基本取引表!DQ68/計算_基本取引表!DQ$133, 計算_投入係数表!DQ68)</f>
        <v>#DIV/0!</v>
      </c>
      <c r="DR207" s="194" t="e">
        <f>IF(DR$142="分類不明", 計算_基本取引表!DR68/計算_基本取引表!DR$133, 計算_投入係数表!DR68)</f>
        <v>#DIV/0!</v>
      </c>
      <c r="DS207" s="194" t="e">
        <f>IF(DS$142="分類不明", 計算_基本取引表!DS68/計算_基本取引表!DS$133, 計算_投入係数表!DS68)</f>
        <v>#DIV/0!</v>
      </c>
      <c r="DT207" s="23">
        <f ca="1">計算_基本取引表!DT68/計算_基本取引表!DT$133</f>
        <v>0</v>
      </c>
    </row>
    <row r="208" spans="2:124" x14ac:dyDescent="0.25">
      <c r="B208" s="53">
        <v>66</v>
      </c>
      <c r="C208" s="195" t="str">
        <v>-</v>
      </c>
      <c r="D208" s="196">
        <f>IF(D$142="分類不明", 計算_基本取引表!D69/計算_基本取引表!D$133, 計算_投入係数表!D69)</f>
        <v>0</v>
      </c>
      <c r="E208" s="197">
        <f>IF(E$142="分類不明", 計算_基本取引表!E69/計算_基本取引表!E$133, 計算_投入係数表!E69)</f>
        <v>0</v>
      </c>
      <c r="F208" s="197">
        <f>IF(F$142="分類不明", 計算_基本取引表!F69/計算_基本取引表!F$133, 計算_投入係数表!F69)</f>
        <v>0</v>
      </c>
      <c r="G208" s="197">
        <f>IF(G$142="分類不明", 計算_基本取引表!G69/計算_基本取引表!G$133, 計算_投入係数表!G69)</f>
        <v>0</v>
      </c>
      <c r="H208" s="197">
        <f>IF(H$142="分類不明", 計算_基本取引表!H69/計算_基本取引表!H$133, 計算_投入係数表!H69)</f>
        <v>0</v>
      </c>
      <c r="I208" s="197">
        <f>IF(I$142="分類不明", 計算_基本取引表!I69/計算_基本取引表!I$133, 計算_投入係数表!I69)</f>
        <v>0</v>
      </c>
      <c r="J208" s="197">
        <f>IF(J$142="分類不明", 計算_基本取引表!J69/計算_基本取引表!J$133, 計算_投入係数表!J69)</f>
        <v>0</v>
      </c>
      <c r="K208" s="197">
        <f>IF(K$142="分類不明", 計算_基本取引表!K69/計算_基本取引表!K$133, 計算_投入係数表!K69)</f>
        <v>0</v>
      </c>
      <c r="L208" s="197">
        <f>IF(L$142="分類不明", 計算_基本取引表!L69/計算_基本取引表!L$133, 計算_投入係数表!L69)</f>
        <v>0</v>
      </c>
      <c r="M208" s="197">
        <f>IF(M$142="分類不明", 計算_基本取引表!M69/計算_基本取引表!M$133, 計算_投入係数表!M69)</f>
        <v>0</v>
      </c>
      <c r="N208" s="197">
        <f>IF(N$142="分類不明", 計算_基本取引表!N69/計算_基本取引表!N$133, 計算_投入係数表!N69)</f>
        <v>0</v>
      </c>
      <c r="O208" s="197">
        <f>IF(O$142="分類不明", 計算_基本取引表!O69/計算_基本取引表!O$133, 計算_投入係数表!O69)</f>
        <v>0</v>
      </c>
      <c r="P208" s="197" t="e">
        <f ca="1">IF(P$142="分類不明", 計算_基本取引表!P69/計算_基本取引表!P$133, 計算_投入係数表!P69)</f>
        <v>#DIV/0!</v>
      </c>
      <c r="Q208" s="197" t="e">
        <f>IF(Q$142="分類不明", 計算_基本取引表!Q69/計算_基本取引表!Q$133, 計算_投入係数表!Q69)</f>
        <v>#DIV/0!</v>
      </c>
      <c r="R208" s="197" t="e">
        <f>IF(R$142="分類不明", 計算_基本取引表!R69/計算_基本取引表!R$133, 計算_投入係数表!R69)</f>
        <v>#DIV/0!</v>
      </c>
      <c r="S208" s="197" t="e">
        <f>IF(S$142="分類不明", 計算_基本取引表!S69/計算_基本取引表!S$133, 計算_投入係数表!S69)</f>
        <v>#DIV/0!</v>
      </c>
      <c r="T208" s="197" t="e">
        <f>IF(T$142="分類不明", 計算_基本取引表!T69/計算_基本取引表!T$133, 計算_投入係数表!T69)</f>
        <v>#DIV/0!</v>
      </c>
      <c r="U208" s="197" t="e">
        <f>IF(U$142="分類不明", 計算_基本取引表!U69/計算_基本取引表!U$133, 計算_投入係数表!U69)</f>
        <v>#DIV/0!</v>
      </c>
      <c r="V208" s="197" t="e">
        <f>IF(V$142="分類不明", 計算_基本取引表!V69/計算_基本取引表!V$133, 計算_投入係数表!V69)</f>
        <v>#DIV/0!</v>
      </c>
      <c r="W208" s="197" t="e">
        <f>IF(W$142="分類不明", 計算_基本取引表!W69/計算_基本取引表!W$133, 計算_投入係数表!W69)</f>
        <v>#DIV/0!</v>
      </c>
      <c r="X208" s="197" t="e">
        <f>IF(X$142="分類不明", 計算_基本取引表!X69/計算_基本取引表!X$133, 計算_投入係数表!X69)</f>
        <v>#DIV/0!</v>
      </c>
      <c r="Y208" s="197" t="e">
        <f>IF(Y$142="分類不明", 計算_基本取引表!Y69/計算_基本取引表!Y$133, 計算_投入係数表!Y69)</f>
        <v>#DIV/0!</v>
      </c>
      <c r="Z208" s="197" t="e">
        <f>IF(Z$142="分類不明", 計算_基本取引表!Z69/計算_基本取引表!Z$133, 計算_投入係数表!Z69)</f>
        <v>#DIV/0!</v>
      </c>
      <c r="AA208" s="197" t="e">
        <f>IF(AA$142="分類不明", 計算_基本取引表!AA69/計算_基本取引表!AA$133, 計算_投入係数表!AA69)</f>
        <v>#DIV/0!</v>
      </c>
      <c r="AB208" s="197" t="e">
        <f>IF(AB$142="分類不明", 計算_基本取引表!AB69/計算_基本取引表!AB$133, 計算_投入係数表!AB69)</f>
        <v>#DIV/0!</v>
      </c>
      <c r="AC208" s="197" t="e">
        <f>IF(AC$142="分類不明", 計算_基本取引表!AC69/計算_基本取引表!AC$133, 計算_投入係数表!AC69)</f>
        <v>#DIV/0!</v>
      </c>
      <c r="AD208" s="197" t="e">
        <f>IF(AD$142="分類不明", 計算_基本取引表!AD69/計算_基本取引表!AD$133, 計算_投入係数表!AD69)</f>
        <v>#DIV/0!</v>
      </c>
      <c r="AE208" s="197" t="e">
        <f>IF(AE$142="分類不明", 計算_基本取引表!AE69/計算_基本取引表!AE$133, 計算_投入係数表!AE69)</f>
        <v>#DIV/0!</v>
      </c>
      <c r="AF208" s="197" t="e">
        <f>IF(AF$142="分類不明", 計算_基本取引表!AF69/計算_基本取引表!AF$133, 計算_投入係数表!AF69)</f>
        <v>#DIV/0!</v>
      </c>
      <c r="AG208" s="197" t="e">
        <f>IF(AG$142="分類不明", 計算_基本取引表!AG69/計算_基本取引表!AG$133, 計算_投入係数表!AG69)</f>
        <v>#DIV/0!</v>
      </c>
      <c r="AH208" s="197" t="e">
        <f>IF(AH$142="分類不明", 計算_基本取引表!AH69/計算_基本取引表!AH$133, 計算_投入係数表!AH69)</f>
        <v>#DIV/0!</v>
      </c>
      <c r="AI208" s="197" t="e">
        <f>IF(AI$142="分類不明", 計算_基本取引表!AI69/計算_基本取引表!AI$133, 計算_投入係数表!AI69)</f>
        <v>#DIV/0!</v>
      </c>
      <c r="AJ208" s="197" t="e">
        <f>IF(AJ$142="分類不明", 計算_基本取引表!AJ69/計算_基本取引表!AJ$133, 計算_投入係数表!AJ69)</f>
        <v>#DIV/0!</v>
      </c>
      <c r="AK208" s="197" t="e">
        <f>IF(AK$142="分類不明", 計算_基本取引表!AK69/計算_基本取引表!AK$133, 計算_投入係数表!AK69)</f>
        <v>#DIV/0!</v>
      </c>
      <c r="AL208" s="197" t="e">
        <f>IF(AL$142="分類不明", 計算_基本取引表!AL69/計算_基本取引表!AL$133, 計算_投入係数表!AL69)</f>
        <v>#DIV/0!</v>
      </c>
      <c r="AM208" s="197" t="e">
        <f>IF(AM$142="分類不明", 計算_基本取引表!AM69/計算_基本取引表!AM$133, 計算_投入係数表!AM69)</f>
        <v>#DIV/0!</v>
      </c>
      <c r="AN208" s="197" t="e">
        <f>IF(AN$142="分類不明", 計算_基本取引表!AN69/計算_基本取引表!AN$133, 計算_投入係数表!AN69)</f>
        <v>#DIV/0!</v>
      </c>
      <c r="AO208" s="197" t="e">
        <f>IF(AO$142="分類不明", 計算_基本取引表!AO69/計算_基本取引表!AO$133, 計算_投入係数表!AO69)</f>
        <v>#DIV/0!</v>
      </c>
      <c r="AP208" s="197" t="e">
        <f>IF(AP$142="分類不明", 計算_基本取引表!AP69/計算_基本取引表!AP$133, 計算_投入係数表!AP69)</f>
        <v>#DIV/0!</v>
      </c>
      <c r="AQ208" s="197" t="e">
        <f>IF(AQ$142="分類不明", 計算_基本取引表!AQ69/計算_基本取引表!AQ$133, 計算_投入係数表!AQ69)</f>
        <v>#DIV/0!</v>
      </c>
      <c r="AR208" s="197" t="e">
        <f>IF(AR$142="分類不明", 計算_基本取引表!AR69/計算_基本取引表!AR$133, 計算_投入係数表!AR69)</f>
        <v>#DIV/0!</v>
      </c>
      <c r="AS208" s="197" t="e">
        <f>IF(AS$142="分類不明", 計算_基本取引表!AS69/計算_基本取引表!AS$133, 計算_投入係数表!AS69)</f>
        <v>#DIV/0!</v>
      </c>
      <c r="AT208" s="197" t="e">
        <f>IF(AT$142="分類不明", 計算_基本取引表!AT69/計算_基本取引表!AT$133, 計算_投入係数表!AT69)</f>
        <v>#DIV/0!</v>
      </c>
      <c r="AU208" s="197" t="e">
        <f>IF(AU$142="分類不明", 計算_基本取引表!AU69/計算_基本取引表!AU$133, 計算_投入係数表!AU69)</f>
        <v>#DIV/0!</v>
      </c>
      <c r="AV208" s="197" t="e">
        <f>IF(AV$142="分類不明", 計算_基本取引表!AV69/計算_基本取引表!AV$133, 計算_投入係数表!AV69)</f>
        <v>#DIV/0!</v>
      </c>
      <c r="AW208" s="197" t="e">
        <f>IF(AW$142="分類不明", 計算_基本取引表!AW69/計算_基本取引表!AW$133, 計算_投入係数表!AW69)</f>
        <v>#DIV/0!</v>
      </c>
      <c r="AX208" s="197" t="e">
        <f>IF(AX$142="分類不明", 計算_基本取引表!AX69/計算_基本取引表!AX$133, 計算_投入係数表!AX69)</f>
        <v>#DIV/0!</v>
      </c>
      <c r="AY208" s="197" t="e">
        <f>IF(AY$142="分類不明", 計算_基本取引表!AY69/計算_基本取引表!AY$133, 計算_投入係数表!AY69)</f>
        <v>#DIV/0!</v>
      </c>
      <c r="AZ208" s="197" t="e">
        <f>IF(AZ$142="分類不明", 計算_基本取引表!AZ69/計算_基本取引表!AZ$133, 計算_投入係数表!AZ69)</f>
        <v>#DIV/0!</v>
      </c>
      <c r="BA208" s="197" t="e">
        <f>IF(BA$142="分類不明", 計算_基本取引表!BA69/計算_基本取引表!BA$133, 計算_投入係数表!BA69)</f>
        <v>#DIV/0!</v>
      </c>
      <c r="BB208" s="197" t="e">
        <f>IF(BB$142="分類不明", 計算_基本取引表!BB69/計算_基本取引表!BB$133, 計算_投入係数表!BB69)</f>
        <v>#DIV/0!</v>
      </c>
      <c r="BC208" s="197" t="e">
        <f>IF(BC$142="分類不明", 計算_基本取引表!BC69/計算_基本取引表!BC$133, 計算_投入係数表!BC69)</f>
        <v>#DIV/0!</v>
      </c>
      <c r="BD208" s="197" t="e">
        <f>IF(BD$142="分類不明", 計算_基本取引表!BD69/計算_基本取引表!BD$133, 計算_投入係数表!BD69)</f>
        <v>#DIV/0!</v>
      </c>
      <c r="BE208" s="197" t="e">
        <f>IF(BE$142="分類不明", 計算_基本取引表!BE69/計算_基本取引表!BE$133, 計算_投入係数表!BE69)</f>
        <v>#DIV/0!</v>
      </c>
      <c r="BF208" s="197" t="e">
        <f>IF(BF$142="分類不明", 計算_基本取引表!BF69/計算_基本取引表!BF$133, 計算_投入係数表!BF69)</f>
        <v>#DIV/0!</v>
      </c>
      <c r="BG208" s="197" t="e">
        <f>IF(BG$142="分類不明", 計算_基本取引表!BG69/計算_基本取引表!BG$133, 計算_投入係数表!BG69)</f>
        <v>#DIV/0!</v>
      </c>
      <c r="BH208" s="197" t="e">
        <f>IF(BH$142="分類不明", 計算_基本取引表!BH69/計算_基本取引表!BH$133, 計算_投入係数表!BH69)</f>
        <v>#DIV/0!</v>
      </c>
      <c r="BI208" s="197" t="e">
        <f>IF(BI$142="分類不明", 計算_基本取引表!BI69/計算_基本取引表!BI$133, 計算_投入係数表!BI69)</f>
        <v>#DIV/0!</v>
      </c>
      <c r="BJ208" s="197" t="e">
        <f>IF(BJ$142="分類不明", 計算_基本取引表!BJ69/計算_基本取引表!BJ$133, 計算_投入係数表!BJ69)</f>
        <v>#DIV/0!</v>
      </c>
      <c r="BK208" s="197" t="e">
        <f>IF(BK$142="分類不明", 計算_基本取引表!BK69/計算_基本取引表!BK$133, 計算_投入係数表!BK69)</f>
        <v>#DIV/0!</v>
      </c>
      <c r="BL208" s="197" t="e">
        <f>IF(BL$142="分類不明", 計算_基本取引表!BL69/計算_基本取引表!BL$133, 計算_投入係数表!BL69)</f>
        <v>#DIV/0!</v>
      </c>
      <c r="BM208" s="197" t="e">
        <f>IF(BM$142="分類不明", 計算_基本取引表!BM69/計算_基本取引表!BM$133, 計算_投入係数表!BM69)</f>
        <v>#DIV/0!</v>
      </c>
      <c r="BN208" s="197" t="e">
        <f>IF(BN$142="分類不明", 計算_基本取引表!BN69/計算_基本取引表!BN$133, 計算_投入係数表!BN69)</f>
        <v>#DIV/0!</v>
      </c>
      <c r="BO208" s="197" t="e">
        <f>IF(BO$142="分類不明", 計算_基本取引表!BO69/計算_基本取引表!BO$133, 計算_投入係数表!BO69)</f>
        <v>#DIV/0!</v>
      </c>
      <c r="BP208" s="197" t="e">
        <f>IF(BP$142="分類不明", 計算_基本取引表!BP69/計算_基本取引表!BP$133, 計算_投入係数表!BP69)</f>
        <v>#DIV/0!</v>
      </c>
      <c r="BQ208" s="197" t="e">
        <f>IF(BQ$142="分類不明", 計算_基本取引表!BQ69/計算_基本取引表!BQ$133, 計算_投入係数表!BQ69)</f>
        <v>#DIV/0!</v>
      </c>
      <c r="BR208" s="197" t="e">
        <f>IF(BR$142="分類不明", 計算_基本取引表!BR69/計算_基本取引表!BR$133, 計算_投入係数表!BR69)</f>
        <v>#DIV/0!</v>
      </c>
      <c r="BS208" s="197" t="e">
        <f>IF(BS$142="分類不明", 計算_基本取引表!BS69/計算_基本取引表!BS$133, 計算_投入係数表!BS69)</f>
        <v>#DIV/0!</v>
      </c>
      <c r="BT208" s="197" t="e">
        <f>IF(BT$142="分類不明", 計算_基本取引表!BT69/計算_基本取引表!BT$133, 計算_投入係数表!BT69)</f>
        <v>#DIV/0!</v>
      </c>
      <c r="BU208" s="197" t="e">
        <f>IF(BU$142="分類不明", 計算_基本取引表!BU69/計算_基本取引表!BU$133, 計算_投入係数表!BU69)</f>
        <v>#DIV/0!</v>
      </c>
      <c r="BV208" s="197" t="e">
        <f>IF(BV$142="分類不明", 計算_基本取引表!BV69/計算_基本取引表!BV$133, 計算_投入係数表!BV69)</f>
        <v>#DIV/0!</v>
      </c>
      <c r="BW208" s="197" t="e">
        <f>IF(BW$142="分類不明", 計算_基本取引表!BW69/計算_基本取引表!BW$133, 計算_投入係数表!BW69)</f>
        <v>#DIV/0!</v>
      </c>
      <c r="BX208" s="197" t="e">
        <f>IF(BX$142="分類不明", 計算_基本取引表!BX69/計算_基本取引表!BX$133, 計算_投入係数表!BX69)</f>
        <v>#DIV/0!</v>
      </c>
      <c r="BY208" s="197" t="e">
        <f>IF(BY$142="分類不明", 計算_基本取引表!BY69/計算_基本取引表!BY$133, 計算_投入係数表!BY69)</f>
        <v>#DIV/0!</v>
      </c>
      <c r="BZ208" s="197" t="e">
        <f>IF(BZ$142="分類不明", 計算_基本取引表!BZ69/計算_基本取引表!BZ$133, 計算_投入係数表!BZ69)</f>
        <v>#DIV/0!</v>
      </c>
      <c r="CA208" s="197" t="e">
        <f>IF(CA$142="分類不明", 計算_基本取引表!CA69/計算_基本取引表!CA$133, 計算_投入係数表!CA69)</f>
        <v>#DIV/0!</v>
      </c>
      <c r="CB208" s="197" t="e">
        <f>IF(CB$142="分類不明", 計算_基本取引表!CB69/計算_基本取引表!CB$133, 計算_投入係数表!CB69)</f>
        <v>#DIV/0!</v>
      </c>
      <c r="CC208" s="197" t="e">
        <f>IF(CC$142="分類不明", 計算_基本取引表!CC69/計算_基本取引表!CC$133, 計算_投入係数表!CC69)</f>
        <v>#DIV/0!</v>
      </c>
      <c r="CD208" s="197" t="e">
        <f>IF(CD$142="分類不明", 計算_基本取引表!CD69/計算_基本取引表!CD$133, 計算_投入係数表!CD69)</f>
        <v>#DIV/0!</v>
      </c>
      <c r="CE208" s="197" t="e">
        <f>IF(CE$142="分類不明", 計算_基本取引表!CE69/計算_基本取引表!CE$133, 計算_投入係数表!CE69)</f>
        <v>#DIV/0!</v>
      </c>
      <c r="CF208" s="197" t="e">
        <f>IF(CF$142="分類不明", 計算_基本取引表!CF69/計算_基本取引表!CF$133, 計算_投入係数表!CF69)</f>
        <v>#DIV/0!</v>
      </c>
      <c r="CG208" s="197" t="e">
        <f>IF(CG$142="分類不明", 計算_基本取引表!CG69/計算_基本取引表!CG$133, 計算_投入係数表!CG69)</f>
        <v>#DIV/0!</v>
      </c>
      <c r="CH208" s="197" t="e">
        <f>IF(CH$142="分類不明", 計算_基本取引表!CH69/計算_基本取引表!CH$133, 計算_投入係数表!CH69)</f>
        <v>#DIV/0!</v>
      </c>
      <c r="CI208" s="197" t="e">
        <f>IF(CI$142="分類不明", 計算_基本取引表!CI69/計算_基本取引表!CI$133, 計算_投入係数表!CI69)</f>
        <v>#DIV/0!</v>
      </c>
      <c r="CJ208" s="197" t="e">
        <f>IF(CJ$142="分類不明", 計算_基本取引表!CJ69/計算_基本取引表!CJ$133, 計算_投入係数表!CJ69)</f>
        <v>#DIV/0!</v>
      </c>
      <c r="CK208" s="197" t="e">
        <f>IF(CK$142="分類不明", 計算_基本取引表!CK69/計算_基本取引表!CK$133, 計算_投入係数表!CK69)</f>
        <v>#DIV/0!</v>
      </c>
      <c r="CL208" s="197" t="e">
        <f>IF(CL$142="分類不明", 計算_基本取引表!CL69/計算_基本取引表!CL$133, 計算_投入係数表!CL69)</f>
        <v>#DIV/0!</v>
      </c>
      <c r="CM208" s="197" t="e">
        <f>IF(CM$142="分類不明", 計算_基本取引表!CM69/計算_基本取引表!CM$133, 計算_投入係数表!CM69)</f>
        <v>#DIV/0!</v>
      </c>
      <c r="CN208" s="197" t="e">
        <f>IF(CN$142="分類不明", 計算_基本取引表!CN69/計算_基本取引表!CN$133, 計算_投入係数表!CN69)</f>
        <v>#DIV/0!</v>
      </c>
      <c r="CO208" s="197" t="e">
        <f>IF(CO$142="分類不明", 計算_基本取引表!CO69/計算_基本取引表!CO$133, 計算_投入係数表!CO69)</f>
        <v>#DIV/0!</v>
      </c>
      <c r="CP208" s="197" t="e">
        <f>IF(CP$142="分類不明", 計算_基本取引表!CP69/計算_基本取引表!CP$133, 計算_投入係数表!CP69)</f>
        <v>#DIV/0!</v>
      </c>
      <c r="CQ208" s="197" t="e">
        <f>IF(CQ$142="分類不明", 計算_基本取引表!CQ69/計算_基本取引表!CQ$133, 計算_投入係数表!CQ69)</f>
        <v>#DIV/0!</v>
      </c>
      <c r="CR208" s="197" t="e">
        <f>IF(CR$142="分類不明", 計算_基本取引表!CR69/計算_基本取引表!CR$133, 計算_投入係数表!CR69)</f>
        <v>#DIV/0!</v>
      </c>
      <c r="CS208" s="197" t="e">
        <f>IF(CS$142="分類不明", 計算_基本取引表!CS69/計算_基本取引表!CS$133, 計算_投入係数表!CS69)</f>
        <v>#DIV/0!</v>
      </c>
      <c r="CT208" s="197" t="e">
        <f>IF(CT$142="分類不明", 計算_基本取引表!CT69/計算_基本取引表!CT$133, 計算_投入係数表!CT69)</f>
        <v>#DIV/0!</v>
      </c>
      <c r="CU208" s="197" t="e">
        <f>IF(CU$142="分類不明", 計算_基本取引表!CU69/計算_基本取引表!CU$133, 計算_投入係数表!CU69)</f>
        <v>#DIV/0!</v>
      </c>
      <c r="CV208" s="197" t="e">
        <f>IF(CV$142="分類不明", 計算_基本取引表!CV69/計算_基本取引表!CV$133, 計算_投入係数表!CV69)</f>
        <v>#DIV/0!</v>
      </c>
      <c r="CW208" s="197" t="e">
        <f>IF(CW$142="分類不明", 計算_基本取引表!CW69/計算_基本取引表!CW$133, 計算_投入係数表!CW69)</f>
        <v>#DIV/0!</v>
      </c>
      <c r="CX208" s="197" t="e">
        <f>IF(CX$142="分類不明", 計算_基本取引表!CX69/計算_基本取引表!CX$133, 計算_投入係数表!CX69)</f>
        <v>#DIV/0!</v>
      </c>
      <c r="CY208" s="197" t="e">
        <f>IF(CY$142="分類不明", 計算_基本取引表!CY69/計算_基本取引表!CY$133, 計算_投入係数表!CY69)</f>
        <v>#DIV/0!</v>
      </c>
      <c r="CZ208" s="197" t="e">
        <f>IF(CZ$142="分類不明", 計算_基本取引表!CZ69/計算_基本取引表!CZ$133, 計算_投入係数表!CZ69)</f>
        <v>#DIV/0!</v>
      </c>
      <c r="DA208" s="197" t="e">
        <f>IF(DA$142="分類不明", 計算_基本取引表!DA69/計算_基本取引表!DA$133, 計算_投入係数表!DA69)</f>
        <v>#DIV/0!</v>
      </c>
      <c r="DB208" s="197" t="e">
        <f>IF(DB$142="分類不明", 計算_基本取引表!DB69/計算_基本取引表!DB$133, 計算_投入係数表!DB69)</f>
        <v>#DIV/0!</v>
      </c>
      <c r="DC208" s="197" t="e">
        <f>IF(DC$142="分類不明", 計算_基本取引表!DC69/計算_基本取引表!DC$133, 計算_投入係数表!DC69)</f>
        <v>#DIV/0!</v>
      </c>
      <c r="DD208" s="197" t="e">
        <f>IF(DD$142="分類不明", 計算_基本取引表!DD69/計算_基本取引表!DD$133, 計算_投入係数表!DD69)</f>
        <v>#DIV/0!</v>
      </c>
      <c r="DE208" s="197" t="e">
        <f>IF(DE$142="分類不明", 計算_基本取引表!DE69/計算_基本取引表!DE$133, 計算_投入係数表!DE69)</f>
        <v>#DIV/0!</v>
      </c>
      <c r="DF208" s="197" t="e">
        <f>IF(DF$142="分類不明", 計算_基本取引表!DF69/計算_基本取引表!DF$133, 計算_投入係数表!DF69)</f>
        <v>#DIV/0!</v>
      </c>
      <c r="DG208" s="197" t="e">
        <f>IF(DG$142="分類不明", 計算_基本取引表!DG69/計算_基本取引表!DG$133, 計算_投入係数表!DG69)</f>
        <v>#DIV/0!</v>
      </c>
      <c r="DH208" s="197" t="e">
        <f>IF(DH$142="分類不明", 計算_基本取引表!DH69/計算_基本取引表!DH$133, 計算_投入係数表!DH69)</f>
        <v>#DIV/0!</v>
      </c>
      <c r="DI208" s="197" t="e">
        <f>IF(DI$142="分類不明", 計算_基本取引表!DI69/計算_基本取引表!DI$133, 計算_投入係数表!DI69)</f>
        <v>#DIV/0!</v>
      </c>
      <c r="DJ208" s="197" t="e">
        <f>IF(DJ$142="分類不明", 計算_基本取引表!DJ69/計算_基本取引表!DJ$133, 計算_投入係数表!DJ69)</f>
        <v>#DIV/0!</v>
      </c>
      <c r="DK208" s="197" t="e">
        <f>IF(DK$142="分類不明", 計算_基本取引表!DK69/計算_基本取引表!DK$133, 計算_投入係数表!DK69)</f>
        <v>#DIV/0!</v>
      </c>
      <c r="DL208" s="197" t="e">
        <f>IF(DL$142="分類不明", 計算_基本取引表!DL69/計算_基本取引表!DL$133, 計算_投入係数表!DL69)</f>
        <v>#DIV/0!</v>
      </c>
      <c r="DM208" s="197" t="e">
        <f>IF(DM$142="分類不明", 計算_基本取引表!DM69/計算_基本取引表!DM$133, 計算_投入係数表!DM69)</f>
        <v>#DIV/0!</v>
      </c>
      <c r="DN208" s="197" t="e">
        <f>IF(DN$142="分類不明", 計算_基本取引表!DN69/計算_基本取引表!DN$133, 計算_投入係数表!DN69)</f>
        <v>#DIV/0!</v>
      </c>
      <c r="DO208" s="197" t="e">
        <f>IF(DO$142="分類不明", 計算_基本取引表!DO69/計算_基本取引表!DO$133, 計算_投入係数表!DO69)</f>
        <v>#DIV/0!</v>
      </c>
      <c r="DP208" s="197" t="e">
        <f>IF(DP$142="分類不明", 計算_基本取引表!DP69/計算_基本取引表!DP$133, 計算_投入係数表!DP69)</f>
        <v>#DIV/0!</v>
      </c>
      <c r="DQ208" s="197" t="e">
        <f>IF(DQ$142="分類不明", 計算_基本取引表!DQ69/計算_基本取引表!DQ$133, 計算_投入係数表!DQ69)</f>
        <v>#DIV/0!</v>
      </c>
      <c r="DR208" s="197" t="e">
        <f>IF(DR$142="分類不明", 計算_基本取引表!DR69/計算_基本取引表!DR$133, 計算_投入係数表!DR69)</f>
        <v>#DIV/0!</v>
      </c>
      <c r="DS208" s="197" t="e">
        <f>IF(DS$142="分類不明", 計算_基本取引表!DS69/計算_基本取引表!DS$133, 計算_投入係数表!DS69)</f>
        <v>#DIV/0!</v>
      </c>
      <c r="DT208" s="24">
        <f ca="1">計算_基本取引表!DT69/計算_基本取引表!DT$133</f>
        <v>0</v>
      </c>
    </row>
    <row r="209" spans="2:124" x14ac:dyDescent="0.25">
      <c r="B209" s="53">
        <v>67</v>
      </c>
      <c r="C209" s="192" t="str">
        <v>-</v>
      </c>
      <c r="D209" s="193">
        <f>IF(D$142="分類不明", 計算_基本取引表!D70/計算_基本取引表!D$133, 計算_投入係数表!D70)</f>
        <v>0</v>
      </c>
      <c r="E209" s="194">
        <f>IF(E$142="分類不明", 計算_基本取引表!E70/計算_基本取引表!E$133, 計算_投入係数表!E70)</f>
        <v>0</v>
      </c>
      <c r="F209" s="194">
        <f>IF(F$142="分類不明", 計算_基本取引表!F70/計算_基本取引表!F$133, 計算_投入係数表!F70)</f>
        <v>0</v>
      </c>
      <c r="G209" s="194">
        <f>IF(G$142="分類不明", 計算_基本取引表!G70/計算_基本取引表!G$133, 計算_投入係数表!G70)</f>
        <v>0</v>
      </c>
      <c r="H209" s="194">
        <f>IF(H$142="分類不明", 計算_基本取引表!H70/計算_基本取引表!H$133, 計算_投入係数表!H70)</f>
        <v>0</v>
      </c>
      <c r="I209" s="194">
        <f>IF(I$142="分類不明", 計算_基本取引表!I70/計算_基本取引表!I$133, 計算_投入係数表!I70)</f>
        <v>0</v>
      </c>
      <c r="J209" s="194">
        <f>IF(J$142="分類不明", 計算_基本取引表!J70/計算_基本取引表!J$133, 計算_投入係数表!J70)</f>
        <v>0</v>
      </c>
      <c r="K209" s="194">
        <f>IF(K$142="分類不明", 計算_基本取引表!K70/計算_基本取引表!K$133, 計算_投入係数表!K70)</f>
        <v>0</v>
      </c>
      <c r="L209" s="194">
        <f>IF(L$142="分類不明", 計算_基本取引表!L70/計算_基本取引表!L$133, 計算_投入係数表!L70)</f>
        <v>0</v>
      </c>
      <c r="M209" s="194">
        <f>IF(M$142="分類不明", 計算_基本取引表!M70/計算_基本取引表!M$133, 計算_投入係数表!M70)</f>
        <v>0</v>
      </c>
      <c r="N209" s="194">
        <f>IF(N$142="分類不明", 計算_基本取引表!N70/計算_基本取引表!N$133, 計算_投入係数表!N70)</f>
        <v>0</v>
      </c>
      <c r="O209" s="194">
        <f>IF(O$142="分類不明", 計算_基本取引表!O70/計算_基本取引表!O$133, 計算_投入係数表!O70)</f>
        <v>0</v>
      </c>
      <c r="P209" s="194" t="e">
        <f ca="1">IF(P$142="分類不明", 計算_基本取引表!P70/計算_基本取引表!P$133, 計算_投入係数表!P70)</f>
        <v>#DIV/0!</v>
      </c>
      <c r="Q209" s="194" t="e">
        <f>IF(Q$142="分類不明", 計算_基本取引表!Q70/計算_基本取引表!Q$133, 計算_投入係数表!Q70)</f>
        <v>#DIV/0!</v>
      </c>
      <c r="R209" s="194" t="e">
        <f>IF(R$142="分類不明", 計算_基本取引表!R70/計算_基本取引表!R$133, 計算_投入係数表!R70)</f>
        <v>#DIV/0!</v>
      </c>
      <c r="S209" s="194" t="e">
        <f>IF(S$142="分類不明", 計算_基本取引表!S70/計算_基本取引表!S$133, 計算_投入係数表!S70)</f>
        <v>#DIV/0!</v>
      </c>
      <c r="T209" s="194" t="e">
        <f>IF(T$142="分類不明", 計算_基本取引表!T70/計算_基本取引表!T$133, 計算_投入係数表!T70)</f>
        <v>#DIV/0!</v>
      </c>
      <c r="U209" s="194" t="e">
        <f>IF(U$142="分類不明", 計算_基本取引表!U70/計算_基本取引表!U$133, 計算_投入係数表!U70)</f>
        <v>#DIV/0!</v>
      </c>
      <c r="V209" s="194" t="e">
        <f>IF(V$142="分類不明", 計算_基本取引表!V70/計算_基本取引表!V$133, 計算_投入係数表!V70)</f>
        <v>#DIV/0!</v>
      </c>
      <c r="W209" s="194" t="e">
        <f>IF(W$142="分類不明", 計算_基本取引表!W70/計算_基本取引表!W$133, 計算_投入係数表!W70)</f>
        <v>#DIV/0!</v>
      </c>
      <c r="X209" s="194" t="e">
        <f>IF(X$142="分類不明", 計算_基本取引表!X70/計算_基本取引表!X$133, 計算_投入係数表!X70)</f>
        <v>#DIV/0!</v>
      </c>
      <c r="Y209" s="194" t="e">
        <f>IF(Y$142="分類不明", 計算_基本取引表!Y70/計算_基本取引表!Y$133, 計算_投入係数表!Y70)</f>
        <v>#DIV/0!</v>
      </c>
      <c r="Z209" s="194" t="e">
        <f>IF(Z$142="分類不明", 計算_基本取引表!Z70/計算_基本取引表!Z$133, 計算_投入係数表!Z70)</f>
        <v>#DIV/0!</v>
      </c>
      <c r="AA209" s="194" t="e">
        <f>IF(AA$142="分類不明", 計算_基本取引表!AA70/計算_基本取引表!AA$133, 計算_投入係数表!AA70)</f>
        <v>#DIV/0!</v>
      </c>
      <c r="AB209" s="194" t="e">
        <f>IF(AB$142="分類不明", 計算_基本取引表!AB70/計算_基本取引表!AB$133, 計算_投入係数表!AB70)</f>
        <v>#DIV/0!</v>
      </c>
      <c r="AC209" s="194" t="e">
        <f>IF(AC$142="分類不明", 計算_基本取引表!AC70/計算_基本取引表!AC$133, 計算_投入係数表!AC70)</f>
        <v>#DIV/0!</v>
      </c>
      <c r="AD209" s="194" t="e">
        <f>IF(AD$142="分類不明", 計算_基本取引表!AD70/計算_基本取引表!AD$133, 計算_投入係数表!AD70)</f>
        <v>#DIV/0!</v>
      </c>
      <c r="AE209" s="194" t="e">
        <f>IF(AE$142="分類不明", 計算_基本取引表!AE70/計算_基本取引表!AE$133, 計算_投入係数表!AE70)</f>
        <v>#DIV/0!</v>
      </c>
      <c r="AF209" s="194" t="e">
        <f>IF(AF$142="分類不明", 計算_基本取引表!AF70/計算_基本取引表!AF$133, 計算_投入係数表!AF70)</f>
        <v>#DIV/0!</v>
      </c>
      <c r="AG209" s="194" t="e">
        <f>IF(AG$142="分類不明", 計算_基本取引表!AG70/計算_基本取引表!AG$133, 計算_投入係数表!AG70)</f>
        <v>#DIV/0!</v>
      </c>
      <c r="AH209" s="194" t="e">
        <f>IF(AH$142="分類不明", 計算_基本取引表!AH70/計算_基本取引表!AH$133, 計算_投入係数表!AH70)</f>
        <v>#DIV/0!</v>
      </c>
      <c r="AI209" s="194" t="e">
        <f>IF(AI$142="分類不明", 計算_基本取引表!AI70/計算_基本取引表!AI$133, 計算_投入係数表!AI70)</f>
        <v>#DIV/0!</v>
      </c>
      <c r="AJ209" s="194" t="e">
        <f>IF(AJ$142="分類不明", 計算_基本取引表!AJ70/計算_基本取引表!AJ$133, 計算_投入係数表!AJ70)</f>
        <v>#DIV/0!</v>
      </c>
      <c r="AK209" s="194" t="e">
        <f>IF(AK$142="分類不明", 計算_基本取引表!AK70/計算_基本取引表!AK$133, 計算_投入係数表!AK70)</f>
        <v>#DIV/0!</v>
      </c>
      <c r="AL209" s="194" t="e">
        <f>IF(AL$142="分類不明", 計算_基本取引表!AL70/計算_基本取引表!AL$133, 計算_投入係数表!AL70)</f>
        <v>#DIV/0!</v>
      </c>
      <c r="AM209" s="194" t="e">
        <f>IF(AM$142="分類不明", 計算_基本取引表!AM70/計算_基本取引表!AM$133, 計算_投入係数表!AM70)</f>
        <v>#DIV/0!</v>
      </c>
      <c r="AN209" s="194" t="e">
        <f>IF(AN$142="分類不明", 計算_基本取引表!AN70/計算_基本取引表!AN$133, 計算_投入係数表!AN70)</f>
        <v>#DIV/0!</v>
      </c>
      <c r="AO209" s="194" t="e">
        <f>IF(AO$142="分類不明", 計算_基本取引表!AO70/計算_基本取引表!AO$133, 計算_投入係数表!AO70)</f>
        <v>#DIV/0!</v>
      </c>
      <c r="AP209" s="194" t="e">
        <f>IF(AP$142="分類不明", 計算_基本取引表!AP70/計算_基本取引表!AP$133, 計算_投入係数表!AP70)</f>
        <v>#DIV/0!</v>
      </c>
      <c r="AQ209" s="194" t="e">
        <f>IF(AQ$142="分類不明", 計算_基本取引表!AQ70/計算_基本取引表!AQ$133, 計算_投入係数表!AQ70)</f>
        <v>#DIV/0!</v>
      </c>
      <c r="AR209" s="194" t="e">
        <f>IF(AR$142="分類不明", 計算_基本取引表!AR70/計算_基本取引表!AR$133, 計算_投入係数表!AR70)</f>
        <v>#DIV/0!</v>
      </c>
      <c r="AS209" s="194" t="e">
        <f>IF(AS$142="分類不明", 計算_基本取引表!AS70/計算_基本取引表!AS$133, 計算_投入係数表!AS70)</f>
        <v>#DIV/0!</v>
      </c>
      <c r="AT209" s="194" t="e">
        <f>IF(AT$142="分類不明", 計算_基本取引表!AT70/計算_基本取引表!AT$133, 計算_投入係数表!AT70)</f>
        <v>#DIV/0!</v>
      </c>
      <c r="AU209" s="194" t="e">
        <f>IF(AU$142="分類不明", 計算_基本取引表!AU70/計算_基本取引表!AU$133, 計算_投入係数表!AU70)</f>
        <v>#DIV/0!</v>
      </c>
      <c r="AV209" s="194" t="e">
        <f>IF(AV$142="分類不明", 計算_基本取引表!AV70/計算_基本取引表!AV$133, 計算_投入係数表!AV70)</f>
        <v>#DIV/0!</v>
      </c>
      <c r="AW209" s="194" t="e">
        <f>IF(AW$142="分類不明", 計算_基本取引表!AW70/計算_基本取引表!AW$133, 計算_投入係数表!AW70)</f>
        <v>#DIV/0!</v>
      </c>
      <c r="AX209" s="194" t="e">
        <f>IF(AX$142="分類不明", 計算_基本取引表!AX70/計算_基本取引表!AX$133, 計算_投入係数表!AX70)</f>
        <v>#DIV/0!</v>
      </c>
      <c r="AY209" s="194" t="e">
        <f>IF(AY$142="分類不明", 計算_基本取引表!AY70/計算_基本取引表!AY$133, 計算_投入係数表!AY70)</f>
        <v>#DIV/0!</v>
      </c>
      <c r="AZ209" s="194" t="e">
        <f>IF(AZ$142="分類不明", 計算_基本取引表!AZ70/計算_基本取引表!AZ$133, 計算_投入係数表!AZ70)</f>
        <v>#DIV/0!</v>
      </c>
      <c r="BA209" s="194" t="e">
        <f>IF(BA$142="分類不明", 計算_基本取引表!BA70/計算_基本取引表!BA$133, 計算_投入係数表!BA70)</f>
        <v>#DIV/0!</v>
      </c>
      <c r="BB209" s="194" t="e">
        <f>IF(BB$142="分類不明", 計算_基本取引表!BB70/計算_基本取引表!BB$133, 計算_投入係数表!BB70)</f>
        <v>#DIV/0!</v>
      </c>
      <c r="BC209" s="194" t="e">
        <f>IF(BC$142="分類不明", 計算_基本取引表!BC70/計算_基本取引表!BC$133, 計算_投入係数表!BC70)</f>
        <v>#DIV/0!</v>
      </c>
      <c r="BD209" s="194" t="e">
        <f>IF(BD$142="分類不明", 計算_基本取引表!BD70/計算_基本取引表!BD$133, 計算_投入係数表!BD70)</f>
        <v>#DIV/0!</v>
      </c>
      <c r="BE209" s="194" t="e">
        <f>IF(BE$142="分類不明", 計算_基本取引表!BE70/計算_基本取引表!BE$133, 計算_投入係数表!BE70)</f>
        <v>#DIV/0!</v>
      </c>
      <c r="BF209" s="194" t="e">
        <f>IF(BF$142="分類不明", 計算_基本取引表!BF70/計算_基本取引表!BF$133, 計算_投入係数表!BF70)</f>
        <v>#DIV/0!</v>
      </c>
      <c r="BG209" s="194" t="e">
        <f>IF(BG$142="分類不明", 計算_基本取引表!BG70/計算_基本取引表!BG$133, 計算_投入係数表!BG70)</f>
        <v>#DIV/0!</v>
      </c>
      <c r="BH209" s="194" t="e">
        <f>IF(BH$142="分類不明", 計算_基本取引表!BH70/計算_基本取引表!BH$133, 計算_投入係数表!BH70)</f>
        <v>#DIV/0!</v>
      </c>
      <c r="BI209" s="194" t="e">
        <f>IF(BI$142="分類不明", 計算_基本取引表!BI70/計算_基本取引表!BI$133, 計算_投入係数表!BI70)</f>
        <v>#DIV/0!</v>
      </c>
      <c r="BJ209" s="194" t="e">
        <f>IF(BJ$142="分類不明", 計算_基本取引表!BJ70/計算_基本取引表!BJ$133, 計算_投入係数表!BJ70)</f>
        <v>#DIV/0!</v>
      </c>
      <c r="BK209" s="194" t="e">
        <f>IF(BK$142="分類不明", 計算_基本取引表!BK70/計算_基本取引表!BK$133, 計算_投入係数表!BK70)</f>
        <v>#DIV/0!</v>
      </c>
      <c r="BL209" s="194" t="e">
        <f>IF(BL$142="分類不明", 計算_基本取引表!BL70/計算_基本取引表!BL$133, 計算_投入係数表!BL70)</f>
        <v>#DIV/0!</v>
      </c>
      <c r="BM209" s="194" t="e">
        <f>IF(BM$142="分類不明", 計算_基本取引表!BM70/計算_基本取引表!BM$133, 計算_投入係数表!BM70)</f>
        <v>#DIV/0!</v>
      </c>
      <c r="BN209" s="194" t="e">
        <f>IF(BN$142="分類不明", 計算_基本取引表!BN70/計算_基本取引表!BN$133, 計算_投入係数表!BN70)</f>
        <v>#DIV/0!</v>
      </c>
      <c r="BO209" s="194" t="e">
        <f>IF(BO$142="分類不明", 計算_基本取引表!BO70/計算_基本取引表!BO$133, 計算_投入係数表!BO70)</f>
        <v>#DIV/0!</v>
      </c>
      <c r="BP209" s="194" t="e">
        <f>IF(BP$142="分類不明", 計算_基本取引表!BP70/計算_基本取引表!BP$133, 計算_投入係数表!BP70)</f>
        <v>#DIV/0!</v>
      </c>
      <c r="BQ209" s="194" t="e">
        <f>IF(BQ$142="分類不明", 計算_基本取引表!BQ70/計算_基本取引表!BQ$133, 計算_投入係数表!BQ70)</f>
        <v>#DIV/0!</v>
      </c>
      <c r="BR209" s="194" t="e">
        <f>IF(BR$142="分類不明", 計算_基本取引表!BR70/計算_基本取引表!BR$133, 計算_投入係数表!BR70)</f>
        <v>#DIV/0!</v>
      </c>
      <c r="BS209" s="194" t="e">
        <f>IF(BS$142="分類不明", 計算_基本取引表!BS70/計算_基本取引表!BS$133, 計算_投入係数表!BS70)</f>
        <v>#DIV/0!</v>
      </c>
      <c r="BT209" s="194" t="e">
        <f>IF(BT$142="分類不明", 計算_基本取引表!BT70/計算_基本取引表!BT$133, 計算_投入係数表!BT70)</f>
        <v>#DIV/0!</v>
      </c>
      <c r="BU209" s="194" t="e">
        <f>IF(BU$142="分類不明", 計算_基本取引表!BU70/計算_基本取引表!BU$133, 計算_投入係数表!BU70)</f>
        <v>#DIV/0!</v>
      </c>
      <c r="BV209" s="194" t="e">
        <f>IF(BV$142="分類不明", 計算_基本取引表!BV70/計算_基本取引表!BV$133, 計算_投入係数表!BV70)</f>
        <v>#DIV/0!</v>
      </c>
      <c r="BW209" s="194" t="e">
        <f>IF(BW$142="分類不明", 計算_基本取引表!BW70/計算_基本取引表!BW$133, 計算_投入係数表!BW70)</f>
        <v>#DIV/0!</v>
      </c>
      <c r="BX209" s="194" t="e">
        <f>IF(BX$142="分類不明", 計算_基本取引表!BX70/計算_基本取引表!BX$133, 計算_投入係数表!BX70)</f>
        <v>#DIV/0!</v>
      </c>
      <c r="BY209" s="194" t="e">
        <f>IF(BY$142="分類不明", 計算_基本取引表!BY70/計算_基本取引表!BY$133, 計算_投入係数表!BY70)</f>
        <v>#DIV/0!</v>
      </c>
      <c r="BZ209" s="194" t="e">
        <f>IF(BZ$142="分類不明", 計算_基本取引表!BZ70/計算_基本取引表!BZ$133, 計算_投入係数表!BZ70)</f>
        <v>#DIV/0!</v>
      </c>
      <c r="CA209" s="194" t="e">
        <f>IF(CA$142="分類不明", 計算_基本取引表!CA70/計算_基本取引表!CA$133, 計算_投入係数表!CA70)</f>
        <v>#DIV/0!</v>
      </c>
      <c r="CB209" s="194" t="e">
        <f>IF(CB$142="分類不明", 計算_基本取引表!CB70/計算_基本取引表!CB$133, 計算_投入係数表!CB70)</f>
        <v>#DIV/0!</v>
      </c>
      <c r="CC209" s="194" t="e">
        <f>IF(CC$142="分類不明", 計算_基本取引表!CC70/計算_基本取引表!CC$133, 計算_投入係数表!CC70)</f>
        <v>#DIV/0!</v>
      </c>
      <c r="CD209" s="194" t="e">
        <f>IF(CD$142="分類不明", 計算_基本取引表!CD70/計算_基本取引表!CD$133, 計算_投入係数表!CD70)</f>
        <v>#DIV/0!</v>
      </c>
      <c r="CE209" s="194" t="e">
        <f>IF(CE$142="分類不明", 計算_基本取引表!CE70/計算_基本取引表!CE$133, 計算_投入係数表!CE70)</f>
        <v>#DIV/0!</v>
      </c>
      <c r="CF209" s="194" t="e">
        <f>IF(CF$142="分類不明", 計算_基本取引表!CF70/計算_基本取引表!CF$133, 計算_投入係数表!CF70)</f>
        <v>#DIV/0!</v>
      </c>
      <c r="CG209" s="194" t="e">
        <f>IF(CG$142="分類不明", 計算_基本取引表!CG70/計算_基本取引表!CG$133, 計算_投入係数表!CG70)</f>
        <v>#DIV/0!</v>
      </c>
      <c r="CH209" s="194" t="e">
        <f>IF(CH$142="分類不明", 計算_基本取引表!CH70/計算_基本取引表!CH$133, 計算_投入係数表!CH70)</f>
        <v>#DIV/0!</v>
      </c>
      <c r="CI209" s="194" t="e">
        <f>IF(CI$142="分類不明", 計算_基本取引表!CI70/計算_基本取引表!CI$133, 計算_投入係数表!CI70)</f>
        <v>#DIV/0!</v>
      </c>
      <c r="CJ209" s="194" t="e">
        <f>IF(CJ$142="分類不明", 計算_基本取引表!CJ70/計算_基本取引表!CJ$133, 計算_投入係数表!CJ70)</f>
        <v>#DIV/0!</v>
      </c>
      <c r="CK209" s="194" t="e">
        <f>IF(CK$142="分類不明", 計算_基本取引表!CK70/計算_基本取引表!CK$133, 計算_投入係数表!CK70)</f>
        <v>#DIV/0!</v>
      </c>
      <c r="CL209" s="194" t="e">
        <f>IF(CL$142="分類不明", 計算_基本取引表!CL70/計算_基本取引表!CL$133, 計算_投入係数表!CL70)</f>
        <v>#DIV/0!</v>
      </c>
      <c r="CM209" s="194" t="e">
        <f>IF(CM$142="分類不明", 計算_基本取引表!CM70/計算_基本取引表!CM$133, 計算_投入係数表!CM70)</f>
        <v>#DIV/0!</v>
      </c>
      <c r="CN209" s="194" t="e">
        <f>IF(CN$142="分類不明", 計算_基本取引表!CN70/計算_基本取引表!CN$133, 計算_投入係数表!CN70)</f>
        <v>#DIV/0!</v>
      </c>
      <c r="CO209" s="194" t="e">
        <f>IF(CO$142="分類不明", 計算_基本取引表!CO70/計算_基本取引表!CO$133, 計算_投入係数表!CO70)</f>
        <v>#DIV/0!</v>
      </c>
      <c r="CP209" s="194" t="e">
        <f>IF(CP$142="分類不明", 計算_基本取引表!CP70/計算_基本取引表!CP$133, 計算_投入係数表!CP70)</f>
        <v>#DIV/0!</v>
      </c>
      <c r="CQ209" s="194" t="e">
        <f>IF(CQ$142="分類不明", 計算_基本取引表!CQ70/計算_基本取引表!CQ$133, 計算_投入係数表!CQ70)</f>
        <v>#DIV/0!</v>
      </c>
      <c r="CR209" s="194" t="e">
        <f>IF(CR$142="分類不明", 計算_基本取引表!CR70/計算_基本取引表!CR$133, 計算_投入係数表!CR70)</f>
        <v>#DIV/0!</v>
      </c>
      <c r="CS209" s="194" t="e">
        <f>IF(CS$142="分類不明", 計算_基本取引表!CS70/計算_基本取引表!CS$133, 計算_投入係数表!CS70)</f>
        <v>#DIV/0!</v>
      </c>
      <c r="CT209" s="194" t="e">
        <f>IF(CT$142="分類不明", 計算_基本取引表!CT70/計算_基本取引表!CT$133, 計算_投入係数表!CT70)</f>
        <v>#DIV/0!</v>
      </c>
      <c r="CU209" s="194" t="e">
        <f>IF(CU$142="分類不明", 計算_基本取引表!CU70/計算_基本取引表!CU$133, 計算_投入係数表!CU70)</f>
        <v>#DIV/0!</v>
      </c>
      <c r="CV209" s="194" t="e">
        <f>IF(CV$142="分類不明", 計算_基本取引表!CV70/計算_基本取引表!CV$133, 計算_投入係数表!CV70)</f>
        <v>#DIV/0!</v>
      </c>
      <c r="CW209" s="194" t="e">
        <f>IF(CW$142="分類不明", 計算_基本取引表!CW70/計算_基本取引表!CW$133, 計算_投入係数表!CW70)</f>
        <v>#DIV/0!</v>
      </c>
      <c r="CX209" s="194" t="e">
        <f>IF(CX$142="分類不明", 計算_基本取引表!CX70/計算_基本取引表!CX$133, 計算_投入係数表!CX70)</f>
        <v>#DIV/0!</v>
      </c>
      <c r="CY209" s="194" t="e">
        <f>IF(CY$142="分類不明", 計算_基本取引表!CY70/計算_基本取引表!CY$133, 計算_投入係数表!CY70)</f>
        <v>#DIV/0!</v>
      </c>
      <c r="CZ209" s="194" t="e">
        <f>IF(CZ$142="分類不明", 計算_基本取引表!CZ70/計算_基本取引表!CZ$133, 計算_投入係数表!CZ70)</f>
        <v>#DIV/0!</v>
      </c>
      <c r="DA209" s="194" t="e">
        <f>IF(DA$142="分類不明", 計算_基本取引表!DA70/計算_基本取引表!DA$133, 計算_投入係数表!DA70)</f>
        <v>#DIV/0!</v>
      </c>
      <c r="DB209" s="194" t="e">
        <f>IF(DB$142="分類不明", 計算_基本取引表!DB70/計算_基本取引表!DB$133, 計算_投入係数表!DB70)</f>
        <v>#DIV/0!</v>
      </c>
      <c r="DC209" s="194" t="e">
        <f>IF(DC$142="分類不明", 計算_基本取引表!DC70/計算_基本取引表!DC$133, 計算_投入係数表!DC70)</f>
        <v>#DIV/0!</v>
      </c>
      <c r="DD209" s="194" t="e">
        <f>IF(DD$142="分類不明", 計算_基本取引表!DD70/計算_基本取引表!DD$133, 計算_投入係数表!DD70)</f>
        <v>#DIV/0!</v>
      </c>
      <c r="DE209" s="194" t="e">
        <f>IF(DE$142="分類不明", 計算_基本取引表!DE70/計算_基本取引表!DE$133, 計算_投入係数表!DE70)</f>
        <v>#DIV/0!</v>
      </c>
      <c r="DF209" s="194" t="e">
        <f>IF(DF$142="分類不明", 計算_基本取引表!DF70/計算_基本取引表!DF$133, 計算_投入係数表!DF70)</f>
        <v>#DIV/0!</v>
      </c>
      <c r="DG209" s="194" t="e">
        <f>IF(DG$142="分類不明", 計算_基本取引表!DG70/計算_基本取引表!DG$133, 計算_投入係数表!DG70)</f>
        <v>#DIV/0!</v>
      </c>
      <c r="DH209" s="194" t="e">
        <f>IF(DH$142="分類不明", 計算_基本取引表!DH70/計算_基本取引表!DH$133, 計算_投入係数表!DH70)</f>
        <v>#DIV/0!</v>
      </c>
      <c r="DI209" s="194" t="e">
        <f>IF(DI$142="分類不明", 計算_基本取引表!DI70/計算_基本取引表!DI$133, 計算_投入係数表!DI70)</f>
        <v>#DIV/0!</v>
      </c>
      <c r="DJ209" s="194" t="e">
        <f>IF(DJ$142="分類不明", 計算_基本取引表!DJ70/計算_基本取引表!DJ$133, 計算_投入係数表!DJ70)</f>
        <v>#DIV/0!</v>
      </c>
      <c r="DK209" s="194" t="e">
        <f>IF(DK$142="分類不明", 計算_基本取引表!DK70/計算_基本取引表!DK$133, 計算_投入係数表!DK70)</f>
        <v>#DIV/0!</v>
      </c>
      <c r="DL209" s="194" t="e">
        <f>IF(DL$142="分類不明", 計算_基本取引表!DL70/計算_基本取引表!DL$133, 計算_投入係数表!DL70)</f>
        <v>#DIV/0!</v>
      </c>
      <c r="DM209" s="194" t="e">
        <f>IF(DM$142="分類不明", 計算_基本取引表!DM70/計算_基本取引表!DM$133, 計算_投入係数表!DM70)</f>
        <v>#DIV/0!</v>
      </c>
      <c r="DN209" s="194" t="e">
        <f>IF(DN$142="分類不明", 計算_基本取引表!DN70/計算_基本取引表!DN$133, 計算_投入係数表!DN70)</f>
        <v>#DIV/0!</v>
      </c>
      <c r="DO209" s="194" t="e">
        <f>IF(DO$142="分類不明", 計算_基本取引表!DO70/計算_基本取引表!DO$133, 計算_投入係数表!DO70)</f>
        <v>#DIV/0!</v>
      </c>
      <c r="DP209" s="194" t="e">
        <f>IF(DP$142="分類不明", 計算_基本取引表!DP70/計算_基本取引表!DP$133, 計算_投入係数表!DP70)</f>
        <v>#DIV/0!</v>
      </c>
      <c r="DQ209" s="194" t="e">
        <f>IF(DQ$142="分類不明", 計算_基本取引表!DQ70/計算_基本取引表!DQ$133, 計算_投入係数表!DQ70)</f>
        <v>#DIV/0!</v>
      </c>
      <c r="DR209" s="194" t="e">
        <f>IF(DR$142="分類不明", 計算_基本取引表!DR70/計算_基本取引表!DR$133, 計算_投入係数表!DR70)</f>
        <v>#DIV/0!</v>
      </c>
      <c r="DS209" s="194" t="e">
        <f>IF(DS$142="分類不明", 計算_基本取引表!DS70/計算_基本取引表!DS$133, 計算_投入係数表!DS70)</f>
        <v>#DIV/0!</v>
      </c>
      <c r="DT209" s="23">
        <f ca="1">計算_基本取引表!DT70/計算_基本取引表!DT$133</f>
        <v>0</v>
      </c>
    </row>
    <row r="210" spans="2:124" x14ac:dyDescent="0.25">
      <c r="B210" s="53">
        <v>68</v>
      </c>
      <c r="C210" s="192" t="str">
        <v>-</v>
      </c>
      <c r="D210" s="193">
        <f>IF(D$142="分類不明", 計算_基本取引表!D71/計算_基本取引表!D$133, 計算_投入係数表!D71)</f>
        <v>0</v>
      </c>
      <c r="E210" s="194">
        <f>IF(E$142="分類不明", 計算_基本取引表!E71/計算_基本取引表!E$133, 計算_投入係数表!E71)</f>
        <v>0</v>
      </c>
      <c r="F210" s="194">
        <f>IF(F$142="分類不明", 計算_基本取引表!F71/計算_基本取引表!F$133, 計算_投入係数表!F71)</f>
        <v>0</v>
      </c>
      <c r="G210" s="194">
        <f>IF(G$142="分類不明", 計算_基本取引表!G71/計算_基本取引表!G$133, 計算_投入係数表!G71)</f>
        <v>0</v>
      </c>
      <c r="H210" s="194">
        <f>IF(H$142="分類不明", 計算_基本取引表!H71/計算_基本取引表!H$133, 計算_投入係数表!H71)</f>
        <v>0</v>
      </c>
      <c r="I210" s="194">
        <f>IF(I$142="分類不明", 計算_基本取引表!I71/計算_基本取引表!I$133, 計算_投入係数表!I71)</f>
        <v>0</v>
      </c>
      <c r="J210" s="194">
        <f>IF(J$142="分類不明", 計算_基本取引表!J71/計算_基本取引表!J$133, 計算_投入係数表!J71)</f>
        <v>0</v>
      </c>
      <c r="K210" s="194">
        <f>IF(K$142="分類不明", 計算_基本取引表!K71/計算_基本取引表!K$133, 計算_投入係数表!K71)</f>
        <v>0</v>
      </c>
      <c r="L210" s="194">
        <f>IF(L$142="分類不明", 計算_基本取引表!L71/計算_基本取引表!L$133, 計算_投入係数表!L71)</f>
        <v>0</v>
      </c>
      <c r="M210" s="194">
        <f>IF(M$142="分類不明", 計算_基本取引表!M71/計算_基本取引表!M$133, 計算_投入係数表!M71)</f>
        <v>0</v>
      </c>
      <c r="N210" s="194">
        <f>IF(N$142="分類不明", 計算_基本取引表!N71/計算_基本取引表!N$133, 計算_投入係数表!N71)</f>
        <v>0</v>
      </c>
      <c r="O210" s="194">
        <f>IF(O$142="分類不明", 計算_基本取引表!O71/計算_基本取引表!O$133, 計算_投入係数表!O71)</f>
        <v>0</v>
      </c>
      <c r="P210" s="194" t="e">
        <f ca="1">IF(P$142="分類不明", 計算_基本取引表!P71/計算_基本取引表!P$133, 計算_投入係数表!P71)</f>
        <v>#DIV/0!</v>
      </c>
      <c r="Q210" s="194" t="e">
        <f>IF(Q$142="分類不明", 計算_基本取引表!Q71/計算_基本取引表!Q$133, 計算_投入係数表!Q71)</f>
        <v>#DIV/0!</v>
      </c>
      <c r="R210" s="194" t="e">
        <f>IF(R$142="分類不明", 計算_基本取引表!R71/計算_基本取引表!R$133, 計算_投入係数表!R71)</f>
        <v>#DIV/0!</v>
      </c>
      <c r="S210" s="194" t="e">
        <f>IF(S$142="分類不明", 計算_基本取引表!S71/計算_基本取引表!S$133, 計算_投入係数表!S71)</f>
        <v>#DIV/0!</v>
      </c>
      <c r="T210" s="194" t="e">
        <f>IF(T$142="分類不明", 計算_基本取引表!T71/計算_基本取引表!T$133, 計算_投入係数表!T71)</f>
        <v>#DIV/0!</v>
      </c>
      <c r="U210" s="194" t="e">
        <f>IF(U$142="分類不明", 計算_基本取引表!U71/計算_基本取引表!U$133, 計算_投入係数表!U71)</f>
        <v>#DIV/0!</v>
      </c>
      <c r="V210" s="194" t="e">
        <f>IF(V$142="分類不明", 計算_基本取引表!V71/計算_基本取引表!V$133, 計算_投入係数表!V71)</f>
        <v>#DIV/0!</v>
      </c>
      <c r="W210" s="194" t="e">
        <f>IF(W$142="分類不明", 計算_基本取引表!W71/計算_基本取引表!W$133, 計算_投入係数表!W71)</f>
        <v>#DIV/0!</v>
      </c>
      <c r="X210" s="194" t="e">
        <f>IF(X$142="分類不明", 計算_基本取引表!X71/計算_基本取引表!X$133, 計算_投入係数表!X71)</f>
        <v>#DIV/0!</v>
      </c>
      <c r="Y210" s="194" t="e">
        <f>IF(Y$142="分類不明", 計算_基本取引表!Y71/計算_基本取引表!Y$133, 計算_投入係数表!Y71)</f>
        <v>#DIV/0!</v>
      </c>
      <c r="Z210" s="194" t="e">
        <f>IF(Z$142="分類不明", 計算_基本取引表!Z71/計算_基本取引表!Z$133, 計算_投入係数表!Z71)</f>
        <v>#DIV/0!</v>
      </c>
      <c r="AA210" s="194" t="e">
        <f>IF(AA$142="分類不明", 計算_基本取引表!AA71/計算_基本取引表!AA$133, 計算_投入係数表!AA71)</f>
        <v>#DIV/0!</v>
      </c>
      <c r="AB210" s="194" t="e">
        <f>IF(AB$142="分類不明", 計算_基本取引表!AB71/計算_基本取引表!AB$133, 計算_投入係数表!AB71)</f>
        <v>#DIV/0!</v>
      </c>
      <c r="AC210" s="194" t="e">
        <f>IF(AC$142="分類不明", 計算_基本取引表!AC71/計算_基本取引表!AC$133, 計算_投入係数表!AC71)</f>
        <v>#DIV/0!</v>
      </c>
      <c r="AD210" s="194" t="e">
        <f>IF(AD$142="分類不明", 計算_基本取引表!AD71/計算_基本取引表!AD$133, 計算_投入係数表!AD71)</f>
        <v>#DIV/0!</v>
      </c>
      <c r="AE210" s="194" t="e">
        <f>IF(AE$142="分類不明", 計算_基本取引表!AE71/計算_基本取引表!AE$133, 計算_投入係数表!AE71)</f>
        <v>#DIV/0!</v>
      </c>
      <c r="AF210" s="194" t="e">
        <f>IF(AF$142="分類不明", 計算_基本取引表!AF71/計算_基本取引表!AF$133, 計算_投入係数表!AF71)</f>
        <v>#DIV/0!</v>
      </c>
      <c r="AG210" s="194" t="e">
        <f>IF(AG$142="分類不明", 計算_基本取引表!AG71/計算_基本取引表!AG$133, 計算_投入係数表!AG71)</f>
        <v>#DIV/0!</v>
      </c>
      <c r="AH210" s="194" t="e">
        <f>IF(AH$142="分類不明", 計算_基本取引表!AH71/計算_基本取引表!AH$133, 計算_投入係数表!AH71)</f>
        <v>#DIV/0!</v>
      </c>
      <c r="AI210" s="194" t="e">
        <f>IF(AI$142="分類不明", 計算_基本取引表!AI71/計算_基本取引表!AI$133, 計算_投入係数表!AI71)</f>
        <v>#DIV/0!</v>
      </c>
      <c r="AJ210" s="194" t="e">
        <f>IF(AJ$142="分類不明", 計算_基本取引表!AJ71/計算_基本取引表!AJ$133, 計算_投入係数表!AJ71)</f>
        <v>#DIV/0!</v>
      </c>
      <c r="AK210" s="194" t="e">
        <f>IF(AK$142="分類不明", 計算_基本取引表!AK71/計算_基本取引表!AK$133, 計算_投入係数表!AK71)</f>
        <v>#DIV/0!</v>
      </c>
      <c r="AL210" s="194" t="e">
        <f>IF(AL$142="分類不明", 計算_基本取引表!AL71/計算_基本取引表!AL$133, 計算_投入係数表!AL71)</f>
        <v>#DIV/0!</v>
      </c>
      <c r="AM210" s="194" t="e">
        <f>IF(AM$142="分類不明", 計算_基本取引表!AM71/計算_基本取引表!AM$133, 計算_投入係数表!AM71)</f>
        <v>#DIV/0!</v>
      </c>
      <c r="AN210" s="194" t="e">
        <f>IF(AN$142="分類不明", 計算_基本取引表!AN71/計算_基本取引表!AN$133, 計算_投入係数表!AN71)</f>
        <v>#DIV/0!</v>
      </c>
      <c r="AO210" s="194" t="e">
        <f>IF(AO$142="分類不明", 計算_基本取引表!AO71/計算_基本取引表!AO$133, 計算_投入係数表!AO71)</f>
        <v>#DIV/0!</v>
      </c>
      <c r="AP210" s="194" t="e">
        <f>IF(AP$142="分類不明", 計算_基本取引表!AP71/計算_基本取引表!AP$133, 計算_投入係数表!AP71)</f>
        <v>#DIV/0!</v>
      </c>
      <c r="AQ210" s="194" t="e">
        <f>IF(AQ$142="分類不明", 計算_基本取引表!AQ71/計算_基本取引表!AQ$133, 計算_投入係数表!AQ71)</f>
        <v>#DIV/0!</v>
      </c>
      <c r="AR210" s="194" t="e">
        <f>IF(AR$142="分類不明", 計算_基本取引表!AR71/計算_基本取引表!AR$133, 計算_投入係数表!AR71)</f>
        <v>#DIV/0!</v>
      </c>
      <c r="AS210" s="194" t="e">
        <f>IF(AS$142="分類不明", 計算_基本取引表!AS71/計算_基本取引表!AS$133, 計算_投入係数表!AS71)</f>
        <v>#DIV/0!</v>
      </c>
      <c r="AT210" s="194" t="e">
        <f>IF(AT$142="分類不明", 計算_基本取引表!AT71/計算_基本取引表!AT$133, 計算_投入係数表!AT71)</f>
        <v>#DIV/0!</v>
      </c>
      <c r="AU210" s="194" t="e">
        <f>IF(AU$142="分類不明", 計算_基本取引表!AU71/計算_基本取引表!AU$133, 計算_投入係数表!AU71)</f>
        <v>#DIV/0!</v>
      </c>
      <c r="AV210" s="194" t="e">
        <f>IF(AV$142="分類不明", 計算_基本取引表!AV71/計算_基本取引表!AV$133, 計算_投入係数表!AV71)</f>
        <v>#DIV/0!</v>
      </c>
      <c r="AW210" s="194" t="e">
        <f>IF(AW$142="分類不明", 計算_基本取引表!AW71/計算_基本取引表!AW$133, 計算_投入係数表!AW71)</f>
        <v>#DIV/0!</v>
      </c>
      <c r="AX210" s="194" t="e">
        <f>IF(AX$142="分類不明", 計算_基本取引表!AX71/計算_基本取引表!AX$133, 計算_投入係数表!AX71)</f>
        <v>#DIV/0!</v>
      </c>
      <c r="AY210" s="194" t="e">
        <f>IF(AY$142="分類不明", 計算_基本取引表!AY71/計算_基本取引表!AY$133, 計算_投入係数表!AY71)</f>
        <v>#DIV/0!</v>
      </c>
      <c r="AZ210" s="194" t="e">
        <f>IF(AZ$142="分類不明", 計算_基本取引表!AZ71/計算_基本取引表!AZ$133, 計算_投入係数表!AZ71)</f>
        <v>#DIV/0!</v>
      </c>
      <c r="BA210" s="194" t="e">
        <f>IF(BA$142="分類不明", 計算_基本取引表!BA71/計算_基本取引表!BA$133, 計算_投入係数表!BA71)</f>
        <v>#DIV/0!</v>
      </c>
      <c r="BB210" s="194" t="e">
        <f>IF(BB$142="分類不明", 計算_基本取引表!BB71/計算_基本取引表!BB$133, 計算_投入係数表!BB71)</f>
        <v>#DIV/0!</v>
      </c>
      <c r="BC210" s="194" t="e">
        <f>IF(BC$142="分類不明", 計算_基本取引表!BC71/計算_基本取引表!BC$133, 計算_投入係数表!BC71)</f>
        <v>#DIV/0!</v>
      </c>
      <c r="BD210" s="194" t="e">
        <f>IF(BD$142="分類不明", 計算_基本取引表!BD71/計算_基本取引表!BD$133, 計算_投入係数表!BD71)</f>
        <v>#DIV/0!</v>
      </c>
      <c r="BE210" s="194" t="e">
        <f>IF(BE$142="分類不明", 計算_基本取引表!BE71/計算_基本取引表!BE$133, 計算_投入係数表!BE71)</f>
        <v>#DIV/0!</v>
      </c>
      <c r="BF210" s="194" t="e">
        <f>IF(BF$142="分類不明", 計算_基本取引表!BF71/計算_基本取引表!BF$133, 計算_投入係数表!BF71)</f>
        <v>#DIV/0!</v>
      </c>
      <c r="BG210" s="194" t="e">
        <f>IF(BG$142="分類不明", 計算_基本取引表!BG71/計算_基本取引表!BG$133, 計算_投入係数表!BG71)</f>
        <v>#DIV/0!</v>
      </c>
      <c r="BH210" s="194" t="e">
        <f>IF(BH$142="分類不明", 計算_基本取引表!BH71/計算_基本取引表!BH$133, 計算_投入係数表!BH71)</f>
        <v>#DIV/0!</v>
      </c>
      <c r="BI210" s="194" t="e">
        <f>IF(BI$142="分類不明", 計算_基本取引表!BI71/計算_基本取引表!BI$133, 計算_投入係数表!BI71)</f>
        <v>#DIV/0!</v>
      </c>
      <c r="BJ210" s="194" t="e">
        <f>IF(BJ$142="分類不明", 計算_基本取引表!BJ71/計算_基本取引表!BJ$133, 計算_投入係数表!BJ71)</f>
        <v>#DIV/0!</v>
      </c>
      <c r="BK210" s="194" t="e">
        <f>IF(BK$142="分類不明", 計算_基本取引表!BK71/計算_基本取引表!BK$133, 計算_投入係数表!BK71)</f>
        <v>#DIV/0!</v>
      </c>
      <c r="BL210" s="194" t="e">
        <f>IF(BL$142="分類不明", 計算_基本取引表!BL71/計算_基本取引表!BL$133, 計算_投入係数表!BL71)</f>
        <v>#DIV/0!</v>
      </c>
      <c r="BM210" s="194" t="e">
        <f>IF(BM$142="分類不明", 計算_基本取引表!BM71/計算_基本取引表!BM$133, 計算_投入係数表!BM71)</f>
        <v>#DIV/0!</v>
      </c>
      <c r="BN210" s="194" t="e">
        <f>IF(BN$142="分類不明", 計算_基本取引表!BN71/計算_基本取引表!BN$133, 計算_投入係数表!BN71)</f>
        <v>#DIV/0!</v>
      </c>
      <c r="BO210" s="194" t="e">
        <f>IF(BO$142="分類不明", 計算_基本取引表!BO71/計算_基本取引表!BO$133, 計算_投入係数表!BO71)</f>
        <v>#DIV/0!</v>
      </c>
      <c r="BP210" s="194" t="e">
        <f>IF(BP$142="分類不明", 計算_基本取引表!BP71/計算_基本取引表!BP$133, 計算_投入係数表!BP71)</f>
        <v>#DIV/0!</v>
      </c>
      <c r="BQ210" s="194" t="e">
        <f>IF(BQ$142="分類不明", 計算_基本取引表!BQ71/計算_基本取引表!BQ$133, 計算_投入係数表!BQ71)</f>
        <v>#DIV/0!</v>
      </c>
      <c r="BR210" s="194" t="e">
        <f>IF(BR$142="分類不明", 計算_基本取引表!BR71/計算_基本取引表!BR$133, 計算_投入係数表!BR71)</f>
        <v>#DIV/0!</v>
      </c>
      <c r="BS210" s="194" t="e">
        <f>IF(BS$142="分類不明", 計算_基本取引表!BS71/計算_基本取引表!BS$133, 計算_投入係数表!BS71)</f>
        <v>#DIV/0!</v>
      </c>
      <c r="BT210" s="194" t="e">
        <f>IF(BT$142="分類不明", 計算_基本取引表!BT71/計算_基本取引表!BT$133, 計算_投入係数表!BT71)</f>
        <v>#DIV/0!</v>
      </c>
      <c r="BU210" s="194" t="e">
        <f>IF(BU$142="分類不明", 計算_基本取引表!BU71/計算_基本取引表!BU$133, 計算_投入係数表!BU71)</f>
        <v>#DIV/0!</v>
      </c>
      <c r="BV210" s="194" t="e">
        <f>IF(BV$142="分類不明", 計算_基本取引表!BV71/計算_基本取引表!BV$133, 計算_投入係数表!BV71)</f>
        <v>#DIV/0!</v>
      </c>
      <c r="BW210" s="194" t="e">
        <f>IF(BW$142="分類不明", 計算_基本取引表!BW71/計算_基本取引表!BW$133, 計算_投入係数表!BW71)</f>
        <v>#DIV/0!</v>
      </c>
      <c r="BX210" s="194" t="e">
        <f>IF(BX$142="分類不明", 計算_基本取引表!BX71/計算_基本取引表!BX$133, 計算_投入係数表!BX71)</f>
        <v>#DIV/0!</v>
      </c>
      <c r="BY210" s="194" t="e">
        <f>IF(BY$142="分類不明", 計算_基本取引表!BY71/計算_基本取引表!BY$133, 計算_投入係数表!BY71)</f>
        <v>#DIV/0!</v>
      </c>
      <c r="BZ210" s="194" t="e">
        <f>IF(BZ$142="分類不明", 計算_基本取引表!BZ71/計算_基本取引表!BZ$133, 計算_投入係数表!BZ71)</f>
        <v>#DIV/0!</v>
      </c>
      <c r="CA210" s="194" t="e">
        <f>IF(CA$142="分類不明", 計算_基本取引表!CA71/計算_基本取引表!CA$133, 計算_投入係数表!CA71)</f>
        <v>#DIV/0!</v>
      </c>
      <c r="CB210" s="194" t="e">
        <f>IF(CB$142="分類不明", 計算_基本取引表!CB71/計算_基本取引表!CB$133, 計算_投入係数表!CB71)</f>
        <v>#DIV/0!</v>
      </c>
      <c r="CC210" s="194" t="e">
        <f>IF(CC$142="分類不明", 計算_基本取引表!CC71/計算_基本取引表!CC$133, 計算_投入係数表!CC71)</f>
        <v>#DIV/0!</v>
      </c>
      <c r="CD210" s="194" t="e">
        <f>IF(CD$142="分類不明", 計算_基本取引表!CD71/計算_基本取引表!CD$133, 計算_投入係数表!CD71)</f>
        <v>#DIV/0!</v>
      </c>
      <c r="CE210" s="194" t="e">
        <f>IF(CE$142="分類不明", 計算_基本取引表!CE71/計算_基本取引表!CE$133, 計算_投入係数表!CE71)</f>
        <v>#DIV/0!</v>
      </c>
      <c r="CF210" s="194" t="e">
        <f>IF(CF$142="分類不明", 計算_基本取引表!CF71/計算_基本取引表!CF$133, 計算_投入係数表!CF71)</f>
        <v>#DIV/0!</v>
      </c>
      <c r="CG210" s="194" t="e">
        <f>IF(CG$142="分類不明", 計算_基本取引表!CG71/計算_基本取引表!CG$133, 計算_投入係数表!CG71)</f>
        <v>#DIV/0!</v>
      </c>
      <c r="CH210" s="194" t="e">
        <f>IF(CH$142="分類不明", 計算_基本取引表!CH71/計算_基本取引表!CH$133, 計算_投入係数表!CH71)</f>
        <v>#DIV/0!</v>
      </c>
      <c r="CI210" s="194" t="e">
        <f>IF(CI$142="分類不明", 計算_基本取引表!CI71/計算_基本取引表!CI$133, 計算_投入係数表!CI71)</f>
        <v>#DIV/0!</v>
      </c>
      <c r="CJ210" s="194" t="e">
        <f>IF(CJ$142="分類不明", 計算_基本取引表!CJ71/計算_基本取引表!CJ$133, 計算_投入係数表!CJ71)</f>
        <v>#DIV/0!</v>
      </c>
      <c r="CK210" s="194" t="e">
        <f>IF(CK$142="分類不明", 計算_基本取引表!CK71/計算_基本取引表!CK$133, 計算_投入係数表!CK71)</f>
        <v>#DIV/0!</v>
      </c>
      <c r="CL210" s="194" t="e">
        <f>IF(CL$142="分類不明", 計算_基本取引表!CL71/計算_基本取引表!CL$133, 計算_投入係数表!CL71)</f>
        <v>#DIV/0!</v>
      </c>
      <c r="CM210" s="194" t="e">
        <f>IF(CM$142="分類不明", 計算_基本取引表!CM71/計算_基本取引表!CM$133, 計算_投入係数表!CM71)</f>
        <v>#DIV/0!</v>
      </c>
      <c r="CN210" s="194" t="e">
        <f>IF(CN$142="分類不明", 計算_基本取引表!CN71/計算_基本取引表!CN$133, 計算_投入係数表!CN71)</f>
        <v>#DIV/0!</v>
      </c>
      <c r="CO210" s="194" t="e">
        <f>IF(CO$142="分類不明", 計算_基本取引表!CO71/計算_基本取引表!CO$133, 計算_投入係数表!CO71)</f>
        <v>#DIV/0!</v>
      </c>
      <c r="CP210" s="194" t="e">
        <f>IF(CP$142="分類不明", 計算_基本取引表!CP71/計算_基本取引表!CP$133, 計算_投入係数表!CP71)</f>
        <v>#DIV/0!</v>
      </c>
      <c r="CQ210" s="194" t="e">
        <f>IF(CQ$142="分類不明", 計算_基本取引表!CQ71/計算_基本取引表!CQ$133, 計算_投入係数表!CQ71)</f>
        <v>#DIV/0!</v>
      </c>
      <c r="CR210" s="194" t="e">
        <f>IF(CR$142="分類不明", 計算_基本取引表!CR71/計算_基本取引表!CR$133, 計算_投入係数表!CR71)</f>
        <v>#DIV/0!</v>
      </c>
      <c r="CS210" s="194" t="e">
        <f>IF(CS$142="分類不明", 計算_基本取引表!CS71/計算_基本取引表!CS$133, 計算_投入係数表!CS71)</f>
        <v>#DIV/0!</v>
      </c>
      <c r="CT210" s="194" t="e">
        <f>IF(CT$142="分類不明", 計算_基本取引表!CT71/計算_基本取引表!CT$133, 計算_投入係数表!CT71)</f>
        <v>#DIV/0!</v>
      </c>
      <c r="CU210" s="194" t="e">
        <f>IF(CU$142="分類不明", 計算_基本取引表!CU71/計算_基本取引表!CU$133, 計算_投入係数表!CU71)</f>
        <v>#DIV/0!</v>
      </c>
      <c r="CV210" s="194" t="e">
        <f>IF(CV$142="分類不明", 計算_基本取引表!CV71/計算_基本取引表!CV$133, 計算_投入係数表!CV71)</f>
        <v>#DIV/0!</v>
      </c>
      <c r="CW210" s="194" t="e">
        <f>IF(CW$142="分類不明", 計算_基本取引表!CW71/計算_基本取引表!CW$133, 計算_投入係数表!CW71)</f>
        <v>#DIV/0!</v>
      </c>
      <c r="CX210" s="194" t="e">
        <f>IF(CX$142="分類不明", 計算_基本取引表!CX71/計算_基本取引表!CX$133, 計算_投入係数表!CX71)</f>
        <v>#DIV/0!</v>
      </c>
      <c r="CY210" s="194" t="e">
        <f>IF(CY$142="分類不明", 計算_基本取引表!CY71/計算_基本取引表!CY$133, 計算_投入係数表!CY71)</f>
        <v>#DIV/0!</v>
      </c>
      <c r="CZ210" s="194" t="e">
        <f>IF(CZ$142="分類不明", 計算_基本取引表!CZ71/計算_基本取引表!CZ$133, 計算_投入係数表!CZ71)</f>
        <v>#DIV/0!</v>
      </c>
      <c r="DA210" s="194" t="e">
        <f>IF(DA$142="分類不明", 計算_基本取引表!DA71/計算_基本取引表!DA$133, 計算_投入係数表!DA71)</f>
        <v>#DIV/0!</v>
      </c>
      <c r="DB210" s="194" t="e">
        <f>IF(DB$142="分類不明", 計算_基本取引表!DB71/計算_基本取引表!DB$133, 計算_投入係数表!DB71)</f>
        <v>#DIV/0!</v>
      </c>
      <c r="DC210" s="194" t="e">
        <f>IF(DC$142="分類不明", 計算_基本取引表!DC71/計算_基本取引表!DC$133, 計算_投入係数表!DC71)</f>
        <v>#DIV/0!</v>
      </c>
      <c r="DD210" s="194" t="e">
        <f>IF(DD$142="分類不明", 計算_基本取引表!DD71/計算_基本取引表!DD$133, 計算_投入係数表!DD71)</f>
        <v>#DIV/0!</v>
      </c>
      <c r="DE210" s="194" t="e">
        <f>IF(DE$142="分類不明", 計算_基本取引表!DE71/計算_基本取引表!DE$133, 計算_投入係数表!DE71)</f>
        <v>#DIV/0!</v>
      </c>
      <c r="DF210" s="194" t="e">
        <f>IF(DF$142="分類不明", 計算_基本取引表!DF71/計算_基本取引表!DF$133, 計算_投入係数表!DF71)</f>
        <v>#DIV/0!</v>
      </c>
      <c r="DG210" s="194" t="e">
        <f>IF(DG$142="分類不明", 計算_基本取引表!DG71/計算_基本取引表!DG$133, 計算_投入係数表!DG71)</f>
        <v>#DIV/0!</v>
      </c>
      <c r="DH210" s="194" t="e">
        <f>IF(DH$142="分類不明", 計算_基本取引表!DH71/計算_基本取引表!DH$133, 計算_投入係数表!DH71)</f>
        <v>#DIV/0!</v>
      </c>
      <c r="DI210" s="194" t="e">
        <f>IF(DI$142="分類不明", 計算_基本取引表!DI71/計算_基本取引表!DI$133, 計算_投入係数表!DI71)</f>
        <v>#DIV/0!</v>
      </c>
      <c r="DJ210" s="194" t="e">
        <f>IF(DJ$142="分類不明", 計算_基本取引表!DJ71/計算_基本取引表!DJ$133, 計算_投入係数表!DJ71)</f>
        <v>#DIV/0!</v>
      </c>
      <c r="DK210" s="194" t="e">
        <f>IF(DK$142="分類不明", 計算_基本取引表!DK71/計算_基本取引表!DK$133, 計算_投入係数表!DK71)</f>
        <v>#DIV/0!</v>
      </c>
      <c r="DL210" s="194" t="e">
        <f>IF(DL$142="分類不明", 計算_基本取引表!DL71/計算_基本取引表!DL$133, 計算_投入係数表!DL71)</f>
        <v>#DIV/0!</v>
      </c>
      <c r="DM210" s="194" t="e">
        <f>IF(DM$142="分類不明", 計算_基本取引表!DM71/計算_基本取引表!DM$133, 計算_投入係数表!DM71)</f>
        <v>#DIV/0!</v>
      </c>
      <c r="DN210" s="194" t="e">
        <f>IF(DN$142="分類不明", 計算_基本取引表!DN71/計算_基本取引表!DN$133, 計算_投入係数表!DN71)</f>
        <v>#DIV/0!</v>
      </c>
      <c r="DO210" s="194" t="e">
        <f>IF(DO$142="分類不明", 計算_基本取引表!DO71/計算_基本取引表!DO$133, 計算_投入係数表!DO71)</f>
        <v>#DIV/0!</v>
      </c>
      <c r="DP210" s="194" t="e">
        <f>IF(DP$142="分類不明", 計算_基本取引表!DP71/計算_基本取引表!DP$133, 計算_投入係数表!DP71)</f>
        <v>#DIV/0!</v>
      </c>
      <c r="DQ210" s="194" t="e">
        <f>IF(DQ$142="分類不明", 計算_基本取引表!DQ71/計算_基本取引表!DQ$133, 計算_投入係数表!DQ71)</f>
        <v>#DIV/0!</v>
      </c>
      <c r="DR210" s="194" t="e">
        <f>IF(DR$142="分類不明", 計算_基本取引表!DR71/計算_基本取引表!DR$133, 計算_投入係数表!DR71)</f>
        <v>#DIV/0!</v>
      </c>
      <c r="DS210" s="194" t="e">
        <f>IF(DS$142="分類不明", 計算_基本取引表!DS71/計算_基本取引表!DS$133, 計算_投入係数表!DS71)</f>
        <v>#DIV/0!</v>
      </c>
      <c r="DT210" s="23">
        <f ca="1">計算_基本取引表!DT71/計算_基本取引表!DT$133</f>
        <v>0</v>
      </c>
    </row>
    <row r="211" spans="2:124" x14ac:dyDescent="0.25">
      <c r="B211" s="53">
        <v>69</v>
      </c>
      <c r="C211" s="192" t="str">
        <v>-</v>
      </c>
      <c r="D211" s="193">
        <f>IF(D$142="分類不明", 計算_基本取引表!D72/計算_基本取引表!D$133, 計算_投入係数表!D72)</f>
        <v>0</v>
      </c>
      <c r="E211" s="194">
        <f>IF(E$142="分類不明", 計算_基本取引表!E72/計算_基本取引表!E$133, 計算_投入係数表!E72)</f>
        <v>0</v>
      </c>
      <c r="F211" s="194">
        <f>IF(F$142="分類不明", 計算_基本取引表!F72/計算_基本取引表!F$133, 計算_投入係数表!F72)</f>
        <v>0</v>
      </c>
      <c r="G211" s="194">
        <f>IF(G$142="分類不明", 計算_基本取引表!G72/計算_基本取引表!G$133, 計算_投入係数表!G72)</f>
        <v>0</v>
      </c>
      <c r="H211" s="194">
        <f>IF(H$142="分類不明", 計算_基本取引表!H72/計算_基本取引表!H$133, 計算_投入係数表!H72)</f>
        <v>0</v>
      </c>
      <c r="I211" s="194">
        <f>IF(I$142="分類不明", 計算_基本取引表!I72/計算_基本取引表!I$133, 計算_投入係数表!I72)</f>
        <v>0</v>
      </c>
      <c r="J211" s="194">
        <f>IF(J$142="分類不明", 計算_基本取引表!J72/計算_基本取引表!J$133, 計算_投入係数表!J72)</f>
        <v>0</v>
      </c>
      <c r="K211" s="194">
        <f>IF(K$142="分類不明", 計算_基本取引表!K72/計算_基本取引表!K$133, 計算_投入係数表!K72)</f>
        <v>0</v>
      </c>
      <c r="L211" s="194">
        <f>IF(L$142="分類不明", 計算_基本取引表!L72/計算_基本取引表!L$133, 計算_投入係数表!L72)</f>
        <v>0</v>
      </c>
      <c r="M211" s="194">
        <f>IF(M$142="分類不明", 計算_基本取引表!M72/計算_基本取引表!M$133, 計算_投入係数表!M72)</f>
        <v>0</v>
      </c>
      <c r="N211" s="194">
        <f>IF(N$142="分類不明", 計算_基本取引表!N72/計算_基本取引表!N$133, 計算_投入係数表!N72)</f>
        <v>0</v>
      </c>
      <c r="O211" s="194">
        <f>IF(O$142="分類不明", 計算_基本取引表!O72/計算_基本取引表!O$133, 計算_投入係数表!O72)</f>
        <v>0</v>
      </c>
      <c r="P211" s="194" t="e">
        <f ca="1">IF(P$142="分類不明", 計算_基本取引表!P72/計算_基本取引表!P$133, 計算_投入係数表!P72)</f>
        <v>#DIV/0!</v>
      </c>
      <c r="Q211" s="194" t="e">
        <f>IF(Q$142="分類不明", 計算_基本取引表!Q72/計算_基本取引表!Q$133, 計算_投入係数表!Q72)</f>
        <v>#DIV/0!</v>
      </c>
      <c r="R211" s="194" t="e">
        <f>IF(R$142="分類不明", 計算_基本取引表!R72/計算_基本取引表!R$133, 計算_投入係数表!R72)</f>
        <v>#DIV/0!</v>
      </c>
      <c r="S211" s="194" t="e">
        <f>IF(S$142="分類不明", 計算_基本取引表!S72/計算_基本取引表!S$133, 計算_投入係数表!S72)</f>
        <v>#DIV/0!</v>
      </c>
      <c r="T211" s="194" t="e">
        <f>IF(T$142="分類不明", 計算_基本取引表!T72/計算_基本取引表!T$133, 計算_投入係数表!T72)</f>
        <v>#DIV/0!</v>
      </c>
      <c r="U211" s="194" t="e">
        <f>IF(U$142="分類不明", 計算_基本取引表!U72/計算_基本取引表!U$133, 計算_投入係数表!U72)</f>
        <v>#DIV/0!</v>
      </c>
      <c r="V211" s="194" t="e">
        <f>IF(V$142="分類不明", 計算_基本取引表!V72/計算_基本取引表!V$133, 計算_投入係数表!V72)</f>
        <v>#DIV/0!</v>
      </c>
      <c r="W211" s="194" t="e">
        <f>IF(W$142="分類不明", 計算_基本取引表!W72/計算_基本取引表!W$133, 計算_投入係数表!W72)</f>
        <v>#DIV/0!</v>
      </c>
      <c r="X211" s="194" t="e">
        <f>IF(X$142="分類不明", 計算_基本取引表!X72/計算_基本取引表!X$133, 計算_投入係数表!X72)</f>
        <v>#DIV/0!</v>
      </c>
      <c r="Y211" s="194" t="e">
        <f>IF(Y$142="分類不明", 計算_基本取引表!Y72/計算_基本取引表!Y$133, 計算_投入係数表!Y72)</f>
        <v>#DIV/0!</v>
      </c>
      <c r="Z211" s="194" t="e">
        <f>IF(Z$142="分類不明", 計算_基本取引表!Z72/計算_基本取引表!Z$133, 計算_投入係数表!Z72)</f>
        <v>#DIV/0!</v>
      </c>
      <c r="AA211" s="194" t="e">
        <f>IF(AA$142="分類不明", 計算_基本取引表!AA72/計算_基本取引表!AA$133, 計算_投入係数表!AA72)</f>
        <v>#DIV/0!</v>
      </c>
      <c r="AB211" s="194" t="e">
        <f>IF(AB$142="分類不明", 計算_基本取引表!AB72/計算_基本取引表!AB$133, 計算_投入係数表!AB72)</f>
        <v>#DIV/0!</v>
      </c>
      <c r="AC211" s="194" t="e">
        <f>IF(AC$142="分類不明", 計算_基本取引表!AC72/計算_基本取引表!AC$133, 計算_投入係数表!AC72)</f>
        <v>#DIV/0!</v>
      </c>
      <c r="AD211" s="194" t="e">
        <f>IF(AD$142="分類不明", 計算_基本取引表!AD72/計算_基本取引表!AD$133, 計算_投入係数表!AD72)</f>
        <v>#DIV/0!</v>
      </c>
      <c r="AE211" s="194" t="e">
        <f>IF(AE$142="分類不明", 計算_基本取引表!AE72/計算_基本取引表!AE$133, 計算_投入係数表!AE72)</f>
        <v>#DIV/0!</v>
      </c>
      <c r="AF211" s="194" t="e">
        <f>IF(AF$142="分類不明", 計算_基本取引表!AF72/計算_基本取引表!AF$133, 計算_投入係数表!AF72)</f>
        <v>#DIV/0!</v>
      </c>
      <c r="AG211" s="194" t="e">
        <f>IF(AG$142="分類不明", 計算_基本取引表!AG72/計算_基本取引表!AG$133, 計算_投入係数表!AG72)</f>
        <v>#DIV/0!</v>
      </c>
      <c r="AH211" s="194" t="e">
        <f>IF(AH$142="分類不明", 計算_基本取引表!AH72/計算_基本取引表!AH$133, 計算_投入係数表!AH72)</f>
        <v>#DIV/0!</v>
      </c>
      <c r="AI211" s="194" t="e">
        <f>IF(AI$142="分類不明", 計算_基本取引表!AI72/計算_基本取引表!AI$133, 計算_投入係数表!AI72)</f>
        <v>#DIV/0!</v>
      </c>
      <c r="AJ211" s="194" t="e">
        <f>IF(AJ$142="分類不明", 計算_基本取引表!AJ72/計算_基本取引表!AJ$133, 計算_投入係数表!AJ72)</f>
        <v>#DIV/0!</v>
      </c>
      <c r="AK211" s="194" t="e">
        <f>IF(AK$142="分類不明", 計算_基本取引表!AK72/計算_基本取引表!AK$133, 計算_投入係数表!AK72)</f>
        <v>#DIV/0!</v>
      </c>
      <c r="AL211" s="194" t="e">
        <f>IF(AL$142="分類不明", 計算_基本取引表!AL72/計算_基本取引表!AL$133, 計算_投入係数表!AL72)</f>
        <v>#DIV/0!</v>
      </c>
      <c r="AM211" s="194" t="e">
        <f>IF(AM$142="分類不明", 計算_基本取引表!AM72/計算_基本取引表!AM$133, 計算_投入係数表!AM72)</f>
        <v>#DIV/0!</v>
      </c>
      <c r="AN211" s="194" t="e">
        <f>IF(AN$142="分類不明", 計算_基本取引表!AN72/計算_基本取引表!AN$133, 計算_投入係数表!AN72)</f>
        <v>#DIV/0!</v>
      </c>
      <c r="AO211" s="194" t="e">
        <f>IF(AO$142="分類不明", 計算_基本取引表!AO72/計算_基本取引表!AO$133, 計算_投入係数表!AO72)</f>
        <v>#DIV/0!</v>
      </c>
      <c r="AP211" s="194" t="e">
        <f>IF(AP$142="分類不明", 計算_基本取引表!AP72/計算_基本取引表!AP$133, 計算_投入係数表!AP72)</f>
        <v>#DIV/0!</v>
      </c>
      <c r="AQ211" s="194" t="e">
        <f>IF(AQ$142="分類不明", 計算_基本取引表!AQ72/計算_基本取引表!AQ$133, 計算_投入係数表!AQ72)</f>
        <v>#DIV/0!</v>
      </c>
      <c r="AR211" s="194" t="e">
        <f>IF(AR$142="分類不明", 計算_基本取引表!AR72/計算_基本取引表!AR$133, 計算_投入係数表!AR72)</f>
        <v>#DIV/0!</v>
      </c>
      <c r="AS211" s="194" t="e">
        <f>IF(AS$142="分類不明", 計算_基本取引表!AS72/計算_基本取引表!AS$133, 計算_投入係数表!AS72)</f>
        <v>#DIV/0!</v>
      </c>
      <c r="AT211" s="194" t="e">
        <f>IF(AT$142="分類不明", 計算_基本取引表!AT72/計算_基本取引表!AT$133, 計算_投入係数表!AT72)</f>
        <v>#DIV/0!</v>
      </c>
      <c r="AU211" s="194" t="e">
        <f>IF(AU$142="分類不明", 計算_基本取引表!AU72/計算_基本取引表!AU$133, 計算_投入係数表!AU72)</f>
        <v>#DIV/0!</v>
      </c>
      <c r="AV211" s="194" t="e">
        <f>IF(AV$142="分類不明", 計算_基本取引表!AV72/計算_基本取引表!AV$133, 計算_投入係数表!AV72)</f>
        <v>#DIV/0!</v>
      </c>
      <c r="AW211" s="194" t="e">
        <f>IF(AW$142="分類不明", 計算_基本取引表!AW72/計算_基本取引表!AW$133, 計算_投入係数表!AW72)</f>
        <v>#DIV/0!</v>
      </c>
      <c r="AX211" s="194" t="e">
        <f>IF(AX$142="分類不明", 計算_基本取引表!AX72/計算_基本取引表!AX$133, 計算_投入係数表!AX72)</f>
        <v>#DIV/0!</v>
      </c>
      <c r="AY211" s="194" t="e">
        <f>IF(AY$142="分類不明", 計算_基本取引表!AY72/計算_基本取引表!AY$133, 計算_投入係数表!AY72)</f>
        <v>#DIV/0!</v>
      </c>
      <c r="AZ211" s="194" t="e">
        <f>IF(AZ$142="分類不明", 計算_基本取引表!AZ72/計算_基本取引表!AZ$133, 計算_投入係数表!AZ72)</f>
        <v>#DIV/0!</v>
      </c>
      <c r="BA211" s="194" t="e">
        <f>IF(BA$142="分類不明", 計算_基本取引表!BA72/計算_基本取引表!BA$133, 計算_投入係数表!BA72)</f>
        <v>#DIV/0!</v>
      </c>
      <c r="BB211" s="194" t="e">
        <f>IF(BB$142="分類不明", 計算_基本取引表!BB72/計算_基本取引表!BB$133, 計算_投入係数表!BB72)</f>
        <v>#DIV/0!</v>
      </c>
      <c r="BC211" s="194" t="e">
        <f>IF(BC$142="分類不明", 計算_基本取引表!BC72/計算_基本取引表!BC$133, 計算_投入係数表!BC72)</f>
        <v>#DIV/0!</v>
      </c>
      <c r="BD211" s="194" t="e">
        <f>IF(BD$142="分類不明", 計算_基本取引表!BD72/計算_基本取引表!BD$133, 計算_投入係数表!BD72)</f>
        <v>#DIV/0!</v>
      </c>
      <c r="BE211" s="194" t="e">
        <f>IF(BE$142="分類不明", 計算_基本取引表!BE72/計算_基本取引表!BE$133, 計算_投入係数表!BE72)</f>
        <v>#DIV/0!</v>
      </c>
      <c r="BF211" s="194" t="e">
        <f>IF(BF$142="分類不明", 計算_基本取引表!BF72/計算_基本取引表!BF$133, 計算_投入係数表!BF72)</f>
        <v>#DIV/0!</v>
      </c>
      <c r="BG211" s="194" t="e">
        <f>IF(BG$142="分類不明", 計算_基本取引表!BG72/計算_基本取引表!BG$133, 計算_投入係数表!BG72)</f>
        <v>#DIV/0!</v>
      </c>
      <c r="BH211" s="194" t="e">
        <f>IF(BH$142="分類不明", 計算_基本取引表!BH72/計算_基本取引表!BH$133, 計算_投入係数表!BH72)</f>
        <v>#DIV/0!</v>
      </c>
      <c r="BI211" s="194" t="e">
        <f>IF(BI$142="分類不明", 計算_基本取引表!BI72/計算_基本取引表!BI$133, 計算_投入係数表!BI72)</f>
        <v>#DIV/0!</v>
      </c>
      <c r="BJ211" s="194" t="e">
        <f>IF(BJ$142="分類不明", 計算_基本取引表!BJ72/計算_基本取引表!BJ$133, 計算_投入係数表!BJ72)</f>
        <v>#DIV/0!</v>
      </c>
      <c r="BK211" s="194" t="e">
        <f>IF(BK$142="分類不明", 計算_基本取引表!BK72/計算_基本取引表!BK$133, 計算_投入係数表!BK72)</f>
        <v>#DIV/0!</v>
      </c>
      <c r="BL211" s="194" t="e">
        <f>IF(BL$142="分類不明", 計算_基本取引表!BL72/計算_基本取引表!BL$133, 計算_投入係数表!BL72)</f>
        <v>#DIV/0!</v>
      </c>
      <c r="BM211" s="194" t="e">
        <f>IF(BM$142="分類不明", 計算_基本取引表!BM72/計算_基本取引表!BM$133, 計算_投入係数表!BM72)</f>
        <v>#DIV/0!</v>
      </c>
      <c r="BN211" s="194" t="e">
        <f>IF(BN$142="分類不明", 計算_基本取引表!BN72/計算_基本取引表!BN$133, 計算_投入係数表!BN72)</f>
        <v>#DIV/0!</v>
      </c>
      <c r="BO211" s="194" t="e">
        <f>IF(BO$142="分類不明", 計算_基本取引表!BO72/計算_基本取引表!BO$133, 計算_投入係数表!BO72)</f>
        <v>#DIV/0!</v>
      </c>
      <c r="BP211" s="194" t="e">
        <f>IF(BP$142="分類不明", 計算_基本取引表!BP72/計算_基本取引表!BP$133, 計算_投入係数表!BP72)</f>
        <v>#DIV/0!</v>
      </c>
      <c r="BQ211" s="194" t="e">
        <f>IF(BQ$142="分類不明", 計算_基本取引表!BQ72/計算_基本取引表!BQ$133, 計算_投入係数表!BQ72)</f>
        <v>#DIV/0!</v>
      </c>
      <c r="BR211" s="194" t="e">
        <f>IF(BR$142="分類不明", 計算_基本取引表!BR72/計算_基本取引表!BR$133, 計算_投入係数表!BR72)</f>
        <v>#DIV/0!</v>
      </c>
      <c r="BS211" s="194" t="e">
        <f>IF(BS$142="分類不明", 計算_基本取引表!BS72/計算_基本取引表!BS$133, 計算_投入係数表!BS72)</f>
        <v>#DIV/0!</v>
      </c>
      <c r="BT211" s="194" t="e">
        <f>IF(BT$142="分類不明", 計算_基本取引表!BT72/計算_基本取引表!BT$133, 計算_投入係数表!BT72)</f>
        <v>#DIV/0!</v>
      </c>
      <c r="BU211" s="194" t="e">
        <f>IF(BU$142="分類不明", 計算_基本取引表!BU72/計算_基本取引表!BU$133, 計算_投入係数表!BU72)</f>
        <v>#DIV/0!</v>
      </c>
      <c r="BV211" s="194" t="e">
        <f>IF(BV$142="分類不明", 計算_基本取引表!BV72/計算_基本取引表!BV$133, 計算_投入係数表!BV72)</f>
        <v>#DIV/0!</v>
      </c>
      <c r="BW211" s="194" t="e">
        <f>IF(BW$142="分類不明", 計算_基本取引表!BW72/計算_基本取引表!BW$133, 計算_投入係数表!BW72)</f>
        <v>#DIV/0!</v>
      </c>
      <c r="BX211" s="194" t="e">
        <f>IF(BX$142="分類不明", 計算_基本取引表!BX72/計算_基本取引表!BX$133, 計算_投入係数表!BX72)</f>
        <v>#DIV/0!</v>
      </c>
      <c r="BY211" s="194" t="e">
        <f>IF(BY$142="分類不明", 計算_基本取引表!BY72/計算_基本取引表!BY$133, 計算_投入係数表!BY72)</f>
        <v>#DIV/0!</v>
      </c>
      <c r="BZ211" s="194" t="e">
        <f>IF(BZ$142="分類不明", 計算_基本取引表!BZ72/計算_基本取引表!BZ$133, 計算_投入係数表!BZ72)</f>
        <v>#DIV/0!</v>
      </c>
      <c r="CA211" s="194" t="e">
        <f>IF(CA$142="分類不明", 計算_基本取引表!CA72/計算_基本取引表!CA$133, 計算_投入係数表!CA72)</f>
        <v>#DIV/0!</v>
      </c>
      <c r="CB211" s="194" t="e">
        <f>IF(CB$142="分類不明", 計算_基本取引表!CB72/計算_基本取引表!CB$133, 計算_投入係数表!CB72)</f>
        <v>#DIV/0!</v>
      </c>
      <c r="CC211" s="194" t="e">
        <f>IF(CC$142="分類不明", 計算_基本取引表!CC72/計算_基本取引表!CC$133, 計算_投入係数表!CC72)</f>
        <v>#DIV/0!</v>
      </c>
      <c r="CD211" s="194" t="e">
        <f>IF(CD$142="分類不明", 計算_基本取引表!CD72/計算_基本取引表!CD$133, 計算_投入係数表!CD72)</f>
        <v>#DIV/0!</v>
      </c>
      <c r="CE211" s="194" t="e">
        <f>IF(CE$142="分類不明", 計算_基本取引表!CE72/計算_基本取引表!CE$133, 計算_投入係数表!CE72)</f>
        <v>#DIV/0!</v>
      </c>
      <c r="CF211" s="194" t="e">
        <f>IF(CF$142="分類不明", 計算_基本取引表!CF72/計算_基本取引表!CF$133, 計算_投入係数表!CF72)</f>
        <v>#DIV/0!</v>
      </c>
      <c r="CG211" s="194" t="e">
        <f>IF(CG$142="分類不明", 計算_基本取引表!CG72/計算_基本取引表!CG$133, 計算_投入係数表!CG72)</f>
        <v>#DIV/0!</v>
      </c>
      <c r="CH211" s="194" t="e">
        <f>IF(CH$142="分類不明", 計算_基本取引表!CH72/計算_基本取引表!CH$133, 計算_投入係数表!CH72)</f>
        <v>#DIV/0!</v>
      </c>
      <c r="CI211" s="194" t="e">
        <f>IF(CI$142="分類不明", 計算_基本取引表!CI72/計算_基本取引表!CI$133, 計算_投入係数表!CI72)</f>
        <v>#DIV/0!</v>
      </c>
      <c r="CJ211" s="194" t="e">
        <f>IF(CJ$142="分類不明", 計算_基本取引表!CJ72/計算_基本取引表!CJ$133, 計算_投入係数表!CJ72)</f>
        <v>#DIV/0!</v>
      </c>
      <c r="CK211" s="194" t="e">
        <f>IF(CK$142="分類不明", 計算_基本取引表!CK72/計算_基本取引表!CK$133, 計算_投入係数表!CK72)</f>
        <v>#DIV/0!</v>
      </c>
      <c r="CL211" s="194" t="e">
        <f>IF(CL$142="分類不明", 計算_基本取引表!CL72/計算_基本取引表!CL$133, 計算_投入係数表!CL72)</f>
        <v>#DIV/0!</v>
      </c>
      <c r="CM211" s="194" t="e">
        <f>IF(CM$142="分類不明", 計算_基本取引表!CM72/計算_基本取引表!CM$133, 計算_投入係数表!CM72)</f>
        <v>#DIV/0!</v>
      </c>
      <c r="CN211" s="194" t="e">
        <f>IF(CN$142="分類不明", 計算_基本取引表!CN72/計算_基本取引表!CN$133, 計算_投入係数表!CN72)</f>
        <v>#DIV/0!</v>
      </c>
      <c r="CO211" s="194" t="e">
        <f>IF(CO$142="分類不明", 計算_基本取引表!CO72/計算_基本取引表!CO$133, 計算_投入係数表!CO72)</f>
        <v>#DIV/0!</v>
      </c>
      <c r="CP211" s="194" t="e">
        <f>IF(CP$142="分類不明", 計算_基本取引表!CP72/計算_基本取引表!CP$133, 計算_投入係数表!CP72)</f>
        <v>#DIV/0!</v>
      </c>
      <c r="CQ211" s="194" t="e">
        <f>IF(CQ$142="分類不明", 計算_基本取引表!CQ72/計算_基本取引表!CQ$133, 計算_投入係数表!CQ72)</f>
        <v>#DIV/0!</v>
      </c>
      <c r="CR211" s="194" t="e">
        <f>IF(CR$142="分類不明", 計算_基本取引表!CR72/計算_基本取引表!CR$133, 計算_投入係数表!CR72)</f>
        <v>#DIV/0!</v>
      </c>
      <c r="CS211" s="194" t="e">
        <f>IF(CS$142="分類不明", 計算_基本取引表!CS72/計算_基本取引表!CS$133, 計算_投入係数表!CS72)</f>
        <v>#DIV/0!</v>
      </c>
      <c r="CT211" s="194" t="e">
        <f>IF(CT$142="分類不明", 計算_基本取引表!CT72/計算_基本取引表!CT$133, 計算_投入係数表!CT72)</f>
        <v>#DIV/0!</v>
      </c>
      <c r="CU211" s="194" t="e">
        <f>IF(CU$142="分類不明", 計算_基本取引表!CU72/計算_基本取引表!CU$133, 計算_投入係数表!CU72)</f>
        <v>#DIV/0!</v>
      </c>
      <c r="CV211" s="194" t="e">
        <f>IF(CV$142="分類不明", 計算_基本取引表!CV72/計算_基本取引表!CV$133, 計算_投入係数表!CV72)</f>
        <v>#DIV/0!</v>
      </c>
      <c r="CW211" s="194" t="e">
        <f>IF(CW$142="分類不明", 計算_基本取引表!CW72/計算_基本取引表!CW$133, 計算_投入係数表!CW72)</f>
        <v>#DIV/0!</v>
      </c>
      <c r="CX211" s="194" t="e">
        <f>IF(CX$142="分類不明", 計算_基本取引表!CX72/計算_基本取引表!CX$133, 計算_投入係数表!CX72)</f>
        <v>#DIV/0!</v>
      </c>
      <c r="CY211" s="194" t="e">
        <f>IF(CY$142="分類不明", 計算_基本取引表!CY72/計算_基本取引表!CY$133, 計算_投入係数表!CY72)</f>
        <v>#DIV/0!</v>
      </c>
      <c r="CZ211" s="194" t="e">
        <f>IF(CZ$142="分類不明", 計算_基本取引表!CZ72/計算_基本取引表!CZ$133, 計算_投入係数表!CZ72)</f>
        <v>#DIV/0!</v>
      </c>
      <c r="DA211" s="194" t="e">
        <f>IF(DA$142="分類不明", 計算_基本取引表!DA72/計算_基本取引表!DA$133, 計算_投入係数表!DA72)</f>
        <v>#DIV/0!</v>
      </c>
      <c r="DB211" s="194" t="e">
        <f>IF(DB$142="分類不明", 計算_基本取引表!DB72/計算_基本取引表!DB$133, 計算_投入係数表!DB72)</f>
        <v>#DIV/0!</v>
      </c>
      <c r="DC211" s="194" t="e">
        <f>IF(DC$142="分類不明", 計算_基本取引表!DC72/計算_基本取引表!DC$133, 計算_投入係数表!DC72)</f>
        <v>#DIV/0!</v>
      </c>
      <c r="DD211" s="194" t="e">
        <f>IF(DD$142="分類不明", 計算_基本取引表!DD72/計算_基本取引表!DD$133, 計算_投入係数表!DD72)</f>
        <v>#DIV/0!</v>
      </c>
      <c r="DE211" s="194" t="e">
        <f>IF(DE$142="分類不明", 計算_基本取引表!DE72/計算_基本取引表!DE$133, 計算_投入係数表!DE72)</f>
        <v>#DIV/0!</v>
      </c>
      <c r="DF211" s="194" t="e">
        <f>IF(DF$142="分類不明", 計算_基本取引表!DF72/計算_基本取引表!DF$133, 計算_投入係数表!DF72)</f>
        <v>#DIV/0!</v>
      </c>
      <c r="DG211" s="194" t="e">
        <f>IF(DG$142="分類不明", 計算_基本取引表!DG72/計算_基本取引表!DG$133, 計算_投入係数表!DG72)</f>
        <v>#DIV/0!</v>
      </c>
      <c r="DH211" s="194" t="e">
        <f>IF(DH$142="分類不明", 計算_基本取引表!DH72/計算_基本取引表!DH$133, 計算_投入係数表!DH72)</f>
        <v>#DIV/0!</v>
      </c>
      <c r="DI211" s="194" t="e">
        <f>IF(DI$142="分類不明", 計算_基本取引表!DI72/計算_基本取引表!DI$133, 計算_投入係数表!DI72)</f>
        <v>#DIV/0!</v>
      </c>
      <c r="DJ211" s="194" t="e">
        <f>IF(DJ$142="分類不明", 計算_基本取引表!DJ72/計算_基本取引表!DJ$133, 計算_投入係数表!DJ72)</f>
        <v>#DIV/0!</v>
      </c>
      <c r="DK211" s="194" t="e">
        <f>IF(DK$142="分類不明", 計算_基本取引表!DK72/計算_基本取引表!DK$133, 計算_投入係数表!DK72)</f>
        <v>#DIV/0!</v>
      </c>
      <c r="DL211" s="194" t="e">
        <f>IF(DL$142="分類不明", 計算_基本取引表!DL72/計算_基本取引表!DL$133, 計算_投入係数表!DL72)</f>
        <v>#DIV/0!</v>
      </c>
      <c r="DM211" s="194" t="e">
        <f>IF(DM$142="分類不明", 計算_基本取引表!DM72/計算_基本取引表!DM$133, 計算_投入係数表!DM72)</f>
        <v>#DIV/0!</v>
      </c>
      <c r="DN211" s="194" t="e">
        <f>IF(DN$142="分類不明", 計算_基本取引表!DN72/計算_基本取引表!DN$133, 計算_投入係数表!DN72)</f>
        <v>#DIV/0!</v>
      </c>
      <c r="DO211" s="194" t="e">
        <f>IF(DO$142="分類不明", 計算_基本取引表!DO72/計算_基本取引表!DO$133, 計算_投入係数表!DO72)</f>
        <v>#DIV/0!</v>
      </c>
      <c r="DP211" s="194" t="e">
        <f>IF(DP$142="分類不明", 計算_基本取引表!DP72/計算_基本取引表!DP$133, 計算_投入係数表!DP72)</f>
        <v>#DIV/0!</v>
      </c>
      <c r="DQ211" s="194" t="e">
        <f>IF(DQ$142="分類不明", 計算_基本取引表!DQ72/計算_基本取引表!DQ$133, 計算_投入係数表!DQ72)</f>
        <v>#DIV/0!</v>
      </c>
      <c r="DR211" s="194" t="e">
        <f>IF(DR$142="分類不明", 計算_基本取引表!DR72/計算_基本取引表!DR$133, 計算_投入係数表!DR72)</f>
        <v>#DIV/0!</v>
      </c>
      <c r="DS211" s="194" t="e">
        <f>IF(DS$142="分類不明", 計算_基本取引表!DS72/計算_基本取引表!DS$133, 計算_投入係数表!DS72)</f>
        <v>#DIV/0!</v>
      </c>
      <c r="DT211" s="23">
        <f ca="1">計算_基本取引表!DT72/計算_基本取引表!DT$133</f>
        <v>0</v>
      </c>
    </row>
    <row r="212" spans="2:124" x14ac:dyDescent="0.25">
      <c r="B212" s="53">
        <v>70</v>
      </c>
      <c r="C212" s="198" t="str">
        <v>-</v>
      </c>
      <c r="D212" s="199">
        <f>IF(D$142="分類不明", 計算_基本取引表!D73/計算_基本取引表!D$133, 計算_投入係数表!D73)</f>
        <v>0</v>
      </c>
      <c r="E212" s="200">
        <f>IF(E$142="分類不明", 計算_基本取引表!E73/計算_基本取引表!E$133, 計算_投入係数表!E73)</f>
        <v>0</v>
      </c>
      <c r="F212" s="200">
        <f>IF(F$142="分類不明", 計算_基本取引表!F73/計算_基本取引表!F$133, 計算_投入係数表!F73)</f>
        <v>0</v>
      </c>
      <c r="G212" s="200">
        <f>IF(G$142="分類不明", 計算_基本取引表!G73/計算_基本取引表!G$133, 計算_投入係数表!G73)</f>
        <v>0</v>
      </c>
      <c r="H212" s="200">
        <f>IF(H$142="分類不明", 計算_基本取引表!H73/計算_基本取引表!H$133, 計算_投入係数表!H73)</f>
        <v>0</v>
      </c>
      <c r="I212" s="200">
        <f>IF(I$142="分類不明", 計算_基本取引表!I73/計算_基本取引表!I$133, 計算_投入係数表!I73)</f>
        <v>0</v>
      </c>
      <c r="J212" s="200">
        <f>IF(J$142="分類不明", 計算_基本取引表!J73/計算_基本取引表!J$133, 計算_投入係数表!J73)</f>
        <v>0</v>
      </c>
      <c r="K212" s="200">
        <f>IF(K$142="分類不明", 計算_基本取引表!K73/計算_基本取引表!K$133, 計算_投入係数表!K73)</f>
        <v>0</v>
      </c>
      <c r="L212" s="200">
        <f>IF(L$142="分類不明", 計算_基本取引表!L73/計算_基本取引表!L$133, 計算_投入係数表!L73)</f>
        <v>0</v>
      </c>
      <c r="M212" s="200">
        <f>IF(M$142="分類不明", 計算_基本取引表!M73/計算_基本取引表!M$133, 計算_投入係数表!M73)</f>
        <v>0</v>
      </c>
      <c r="N212" s="200">
        <f>IF(N$142="分類不明", 計算_基本取引表!N73/計算_基本取引表!N$133, 計算_投入係数表!N73)</f>
        <v>0</v>
      </c>
      <c r="O212" s="200">
        <f>IF(O$142="分類不明", 計算_基本取引表!O73/計算_基本取引表!O$133, 計算_投入係数表!O73)</f>
        <v>0</v>
      </c>
      <c r="P212" s="200" t="e">
        <f ca="1">IF(P$142="分類不明", 計算_基本取引表!P73/計算_基本取引表!P$133, 計算_投入係数表!P73)</f>
        <v>#DIV/0!</v>
      </c>
      <c r="Q212" s="200" t="e">
        <f>IF(Q$142="分類不明", 計算_基本取引表!Q73/計算_基本取引表!Q$133, 計算_投入係数表!Q73)</f>
        <v>#DIV/0!</v>
      </c>
      <c r="R212" s="200" t="e">
        <f>IF(R$142="分類不明", 計算_基本取引表!R73/計算_基本取引表!R$133, 計算_投入係数表!R73)</f>
        <v>#DIV/0!</v>
      </c>
      <c r="S212" s="200" t="e">
        <f>IF(S$142="分類不明", 計算_基本取引表!S73/計算_基本取引表!S$133, 計算_投入係数表!S73)</f>
        <v>#DIV/0!</v>
      </c>
      <c r="T212" s="200" t="e">
        <f>IF(T$142="分類不明", 計算_基本取引表!T73/計算_基本取引表!T$133, 計算_投入係数表!T73)</f>
        <v>#DIV/0!</v>
      </c>
      <c r="U212" s="200" t="e">
        <f>IF(U$142="分類不明", 計算_基本取引表!U73/計算_基本取引表!U$133, 計算_投入係数表!U73)</f>
        <v>#DIV/0!</v>
      </c>
      <c r="V212" s="200" t="e">
        <f>IF(V$142="分類不明", 計算_基本取引表!V73/計算_基本取引表!V$133, 計算_投入係数表!V73)</f>
        <v>#DIV/0!</v>
      </c>
      <c r="W212" s="200" t="e">
        <f>IF(W$142="分類不明", 計算_基本取引表!W73/計算_基本取引表!W$133, 計算_投入係数表!W73)</f>
        <v>#DIV/0!</v>
      </c>
      <c r="X212" s="200" t="e">
        <f>IF(X$142="分類不明", 計算_基本取引表!X73/計算_基本取引表!X$133, 計算_投入係数表!X73)</f>
        <v>#DIV/0!</v>
      </c>
      <c r="Y212" s="200" t="e">
        <f>IF(Y$142="分類不明", 計算_基本取引表!Y73/計算_基本取引表!Y$133, 計算_投入係数表!Y73)</f>
        <v>#DIV/0!</v>
      </c>
      <c r="Z212" s="200" t="e">
        <f>IF(Z$142="分類不明", 計算_基本取引表!Z73/計算_基本取引表!Z$133, 計算_投入係数表!Z73)</f>
        <v>#DIV/0!</v>
      </c>
      <c r="AA212" s="200" t="e">
        <f>IF(AA$142="分類不明", 計算_基本取引表!AA73/計算_基本取引表!AA$133, 計算_投入係数表!AA73)</f>
        <v>#DIV/0!</v>
      </c>
      <c r="AB212" s="200" t="e">
        <f>IF(AB$142="分類不明", 計算_基本取引表!AB73/計算_基本取引表!AB$133, 計算_投入係数表!AB73)</f>
        <v>#DIV/0!</v>
      </c>
      <c r="AC212" s="200" t="e">
        <f>IF(AC$142="分類不明", 計算_基本取引表!AC73/計算_基本取引表!AC$133, 計算_投入係数表!AC73)</f>
        <v>#DIV/0!</v>
      </c>
      <c r="AD212" s="200" t="e">
        <f>IF(AD$142="分類不明", 計算_基本取引表!AD73/計算_基本取引表!AD$133, 計算_投入係数表!AD73)</f>
        <v>#DIV/0!</v>
      </c>
      <c r="AE212" s="200" t="e">
        <f>IF(AE$142="分類不明", 計算_基本取引表!AE73/計算_基本取引表!AE$133, 計算_投入係数表!AE73)</f>
        <v>#DIV/0!</v>
      </c>
      <c r="AF212" s="200" t="e">
        <f>IF(AF$142="分類不明", 計算_基本取引表!AF73/計算_基本取引表!AF$133, 計算_投入係数表!AF73)</f>
        <v>#DIV/0!</v>
      </c>
      <c r="AG212" s="200" t="e">
        <f>IF(AG$142="分類不明", 計算_基本取引表!AG73/計算_基本取引表!AG$133, 計算_投入係数表!AG73)</f>
        <v>#DIV/0!</v>
      </c>
      <c r="AH212" s="200" t="e">
        <f>IF(AH$142="分類不明", 計算_基本取引表!AH73/計算_基本取引表!AH$133, 計算_投入係数表!AH73)</f>
        <v>#DIV/0!</v>
      </c>
      <c r="AI212" s="200" t="e">
        <f>IF(AI$142="分類不明", 計算_基本取引表!AI73/計算_基本取引表!AI$133, 計算_投入係数表!AI73)</f>
        <v>#DIV/0!</v>
      </c>
      <c r="AJ212" s="200" t="e">
        <f>IF(AJ$142="分類不明", 計算_基本取引表!AJ73/計算_基本取引表!AJ$133, 計算_投入係数表!AJ73)</f>
        <v>#DIV/0!</v>
      </c>
      <c r="AK212" s="200" t="e">
        <f>IF(AK$142="分類不明", 計算_基本取引表!AK73/計算_基本取引表!AK$133, 計算_投入係数表!AK73)</f>
        <v>#DIV/0!</v>
      </c>
      <c r="AL212" s="200" t="e">
        <f>IF(AL$142="分類不明", 計算_基本取引表!AL73/計算_基本取引表!AL$133, 計算_投入係数表!AL73)</f>
        <v>#DIV/0!</v>
      </c>
      <c r="AM212" s="200" t="e">
        <f>IF(AM$142="分類不明", 計算_基本取引表!AM73/計算_基本取引表!AM$133, 計算_投入係数表!AM73)</f>
        <v>#DIV/0!</v>
      </c>
      <c r="AN212" s="200" t="e">
        <f>IF(AN$142="分類不明", 計算_基本取引表!AN73/計算_基本取引表!AN$133, 計算_投入係数表!AN73)</f>
        <v>#DIV/0!</v>
      </c>
      <c r="AO212" s="200" t="e">
        <f>IF(AO$142="分類不明", 計算_基本取引表!AO73/計算_基本取引表!AO$133, 計算_投入係数表!AO73)</f>
        <v>#DIV/0!</v>
      </c>
      <c r="AP212" s="200" t="e">
        <f>IF(AP$142="分類不明", 計算_基本取引表!AP73/計算_基本取引表!AP$133, 計算_投入係数表!AP73)</f>
        <v>#DIV/0!</v>
      </c>
      <c r="AQ212" s="200" t="e">
        <f>IF(AQ$142="分類不明", 計算_基本取引表!AQ73/計算_基本取引表!AQ$133, 計算_投入係数表!AQ73)</f>
        <v>#DIV/0!</v>
      </c>
      <c r="AR212" s="200" t="e">
        <f>IF(AR$142="分類不明", 計算_基本取引表!AR73/計算_基本取引表!AR$133, 計算_投入係数表!AR73)</f>
        <v>#DIV/0!</v>
      </c>
      <c r="AS212" s="200" t="e">
        <f>IF(AS$142="分類不明", 計算_基本取引表!AS73/計算_基本取引表!AS$133, 計算_投入係数表!AS73)</f>
        <v>#DIV/0!</v>
      </c>
      <c r="AT212" s="200" t="e">
        <f>IF(AT$142="分類不明", 計算_基本取引表!AT73/計算_基本取引表!AT$133, 計算_投入係数表!AT73)</f>
        <v>#DIV/0!</v>
      </c>
      <c r="AU212" s="200" t="e">
        <f>IF(AU$142="分類不明", 計算_基本取引表!AU73/計算_基本取引表!AU$133, 計算_投入係数表!AU73)</f>
        <v>#DIV/0!</v>
      </c>
      <c r="AV212" s="200" t="e">
        <f>IF(AV$142="分類不明", 計算_基本取引表!AV73/計算_基本取引表!AV$133, 計算_投入係数表!AV73)</f>
        <v>#DIV/0!</v>
      </c>
      <c r="AW212" s="200" t="e">
        <f>IF(AW$142="分類不明", 計算_基本取引表!AW73/計算_基本取引表!AW$133, 計算_投入係数表!AW73)</f>
        <v>#DIV/0!</v>
      </c>
      <c r="AX212" s="200" t="e">
        <f>IF(AX$142="分類不明", 計算_基本取引表!AX73/計算_基本取引表!AX$133, 計算_投入係数表!AX73)</f>
        <v>#DIV/0!</v>
      </c>
      <c r="AY212" s="200" t="e">
        <f>IF(AY$142="分類不明", 計算_基本取引表!AY73/計算_基本取引表!AY$133, 計算_投入係数表!AY73)</f>
        <v>#DIV/0!</v>
      </c>
      <c r="AZ212" s="200" t="e">
        <f>IF(AZ$142="分類不明", 計算_基本取引表!AZ73/計算_基本取引表!AZ$133, 計算_投入係数表!AZ73)</f>
        <v>#DIV/0!</v>
      </c>
      <c r="BA212" s="200" t="e">
        <f>IF(BA$142="分類不明", 計算_基本取引表!BA73/計算_基本取引表!BA$133, 計算_投入係数表!BA73)</f>
        <v>#DIV/0!</v>
      </c>
      <c r="BB212" s="200" t="e">
        <f>IF(BB$142="分類不明", 計算_基本取引表!BB73/計算_基本取引表!BB$133, 計算_投入係数表!BB73)</f>
        <v>#DIV/0!</v>
      </c>
      <c r="BC212" s="200" t="e">
        <f>IF(BC$142="分類不明", 計算_基本取引表!BC73/計算_基本取引表!BC$133, 計算_投入係数表!BC73)</f>
        <v>#DIV/0!</v>
      </c>
      <c r="BD212" s="200" t="e">
        <f>IF(BD$142="分類不明", 計算_基本取引表!BD73/計算_基本取引表!BD$133, 計算_投入係数表!BD73)</f>
        <v>#DIV/0!</v>
      </c>
      <c r="BE212" s="200" t="e">
        <f>IF(BE$142="分類不明", 計算_基本取引表!BE73/計算_基本取引表!BE$133, 計算_投入係数表!BE73)</f>
        <v>#DIV/0!</v>
      </c>
      <c r="BF212" s="200" t="e">
        <f>IF(BF$142="分類不明", 計算_基本取引表!BF73/計算_基本取引表!BF$133, 計算_投入係数表!BF73)</f>
        <v>#DIV/0!</v>
      </c>
      <c r="BG212" s="200" t="e">
        <f>IF(BG$142="分類不明", 計算_基本取引表!BG73/計算_基本取引表!BG$133, 計算_投入係数表!BG73)</f>
        <v>#DIV/0!</v>
      </c>
      <c r="BH212" s="200" t="e">
        <f>IF(BH$142="分類不明", 計算_基本取引表!BH73/計算_基本取引表!BH$133, 計算_投入係数表!BH73)</f>
        <v>#DIV/0!</v>
      </c>
      <c r="BI212" s="200" t="e">
        <f>IF(BI$142="分類不明", 計算_基本取引表!BI73/計算_基本取引表!BI$133, 計算_投入係数表!BI73)</f>
        <v>#DIV/0!</v>
      </c>
      <c r="BJ212" s="200" t="e">
        <f>IF(BJ$142="分類不明", 計算_基本取引表!BJ73/計算_基本取引表!BJ$133, 計算_投入係数表!BJ73)</f>
        <v>#DIV/0!</v>
      </c>
      <c r="BK212" s="200" t="e">
        <f>IF(BK$142="分類不明", 計算_基本取引表!BK73/計算_基本取引表!BK$133, 計算_投入係数表!BK73)</f>
        <v>#DIV/0!</v>
      </c>
      <c r="BL212" s="200" t="e">
        <f>IF(BL$142="分類不明", 計算_基本取引表!BL73/計算_基本取引表!BL$133, 計算_投入係数表!BL73)</f>
        <v>#DIV/0!</v>
      </c>
      <c r="BM212" s="200" t="e">
        <f>IF(BM$142="分類不明", 計算_基本取引表!BM73/計算_基本取引表!BM$133, 計算_投入係数表!BM73)</f>
        <v>#DIV/0!</v>
      </c>
      <c r="BN212" s="200" t="e">
        <f>IF(BN$142="分類不明", 計算_基本取引表!BN73/計算_基本取引表!BN$133, 計算_投入係数表!BN73)</f>
        <v>#DIV/0!</v>
      </c>
      <c r="BO212" s="200" t="e">
        <f>IF(BO$142="分類不明", 計算_基本取引表!BO73/計算_基本取引表!BO$133, 計算_投入係数表!BO73)</f>
        <v>#DIV/0!</v>
      </c>
      <c r="BP212" s="200" t="e">
        <f>IF(BP$142="分類不明", 計算_基本取引表!BP73/計算_基本取引表!BP$133, 計算_投入係数表!BP73)</f>
        <v>#DIV/0!</v>
      </c>
      <c r="BQ212" s="200" t="e">
        <f>IF(BQ$142="分類不明", 計算_基本取引表!BQ73/計算_基本取引表!BQ$133, 計算_投入係数表!BQ73)</f>
        <v>#DIV/0!</v>
      </c>
      <c r="BR212" s="200" t="e">
        <f>IF(BR$142="分類不明", 計算_基本取引表!BR73/計算_基本取引表!BR$133, 計算_投入係数表!BR73)</f>
        <v>#DIV/0!</v>
      </c>
      <c r="BS212" s="200" t="e">
        <f>IF(BS$142="分類不明", 計算_基本取引表!BS73/計算_基本取引表!BS$133, 計算_投入係数表!BS73)</f>
        <v>#DIV/0!</v>
      </c>
      <c r="BT212" s="200" t="e">
        <f>IF(BT$142="分類不明", 計算_基本取引表!BT73/計算_基本取引表!BT$133, 計算_投入係数表!BT73)</f>
        <v>#DIV/0!</v>
      </c>
      <c r="BU212" s="200" t="e">
        <f>IF(BU$142="分類不明", 計算_基本取引表!BU73/計算_基本取引表!BU$133, 計算_投入係数表!BU73)</f>
        <v>#DIV/0!</v>
      </c>
      <c r="BV212" s="200" t="e">
        <f>IF(BV$142="分類不明", 計算_基本取引表!BV73/計算_基本取引表!BV$133, 計算_投入係数表!BV73)</f>
        <v>#DIV/0!</v>
      </c>
      <c r="BW212" s="200" t="e">
        <f>IF(BW$142="分類不明", 計算_基本取引表!BW73/計算_基本取引表!BW$133, 計算_投入係数表!BW73)</f>
        <v>#DIV/0!</v>
      </c>
      <c r="BX212" s="200" t="e">
        <f>IF(BX$142="分類不明", 計算_基本取引表!BX73/計算_基本取引表!BX$133, 計算_投入係数表!BX73)</f>
        <v>#DIV/0!</v>
      </c>
      <c r="BY212" s="200" t="e">
        <f>IF(BY$142="分類不明", 計算_基本取引表!BY73/計算_基本取引表!BY$133, 計算_投入係数表!BY73)</f>
        <v>#DIV/0!</v>
      </c>
      <c r="BZ212" s="200" t="e">
        <f>IF(BZ$142="分類不明", 計算_基本取引表!BZ73/計算_基本取引表!BZ$133, 計算_投入係数表!BZ73)</f>
        <v>#DIV/0!</v>
      </c>
      <c r="CA212" s="200" t="e">
        <f>IF(CA$142="分類不明", 計算_基本取引表!CA73/計算_基本取引表!CA$133, 計算_投入係数表!CA73)</f>
        <v>#DIV/0!</v>
      </c>
      <c r="CB212" s="200" t="e">
        <f>IF(CB$142="分類不明", 計算_基本取引表!CB73/計算_基本取引表!CB$133, 計算_投入係数表!CB73)</f>
        <v>#DIV/0!</v>
      </c>
      <c r="CC212" s="200" t="e">
        <f>IF(CC$142="分類不明", 計算_基本取引表!CC73/計算_基本取引表!CC$133, 計算_投入係数表!CC73)</f>
        <v>#DIV/0!</v>
      </c>
      <c r="CD212" s="200" t="e">
        <f>IF(CD$142="分類不明", 計算_基本取引表!CD73/計算_基本取引表!CD$133, 計算_投入係数表!CD73)</f>
        <v>#DIV/0!</v>
      </c>
      <c r="CE212" s="200" t="e">
        <f>IF(CE$142="分類不明", 計算_基本取引表!CE73/計算_基本取引表!CE$133, 計算_投入係数表!CE73)</f>
        <v>#DIV/0!</v>
      </c>
      <c r="CF212" s="200" t="e">
        <f>IF(CF$142="分類不明", 計算_基本取引表!CF73/計算_基本取引表!CF$133, 計算_投入係数表!CF73)</f>
        <v>#DIV/0!</v>
      </c>
      <c r="CG212" s="200" t="e">
        <f>IF(CG$142="分類不明", 計算_基本取引表!CG73/計算_基本取引表!CG$133, 計算_投入係数表!CG73)</f>
        <v>#DIV/0!</v>
      </c>
      <c r="CH212" s="200" t="e">
        <f>IF(CH$142="分類不明", 計算_基本取引表!CH73/計算_基本取引表!CH$133, 計算_投入係数表!CH73)</f>
        <v>#DIV/0!</v>
      </c>
      <c r="CI212" s="200" t="e">
        <f>IF(CI$142="分類不明", 計算_基本取引表!CI73/計算_基本取引表!CI$133, 計算_投入係数表!CI73)</f>
        <v>#DIV/0!</v>
      </c>
      <c r="CJ212" s="200" t="e">
        <f>IF(CJ$142="分類不明", 計算_基本取引表!CJ73/計算_基本取引表!CJ$133, 計算_投入係数表!CJ73)</f>
        <v>#DIV/0!</v>
      </c>
      <c r="CK212" s="200" t="e">
        <f>IF(CK$142="分類不明", 計算_基本取引表!CK73/計算_基本取引表!CK$133, 計算_投入係数表!CK73)</f>
        <v>#DIV/0!</v>
      </c>
      <c r="CL212" s="200" t="e">
        <f>IF(CL$142="分類不明", 計算_基本取引表!CL73/計算_基本取引表!CL$133, 計算_投入係数表!CL73)</f>
        <v>#DIV/0!</v>
      </c>
      <c r="CM212" s="200" t="e">
        <f>IF(CM$142="分類不明", 計算_基本取引表!CM73/計算_基本取引表!CM$133, 計算_投入係数表!CM73)</f>
        <v>#DIV/0!</v>
      </c>
      <c r="CN212" s="200" t="e">
        <f>IF(CN$142="分類不明", 計算_基本取引表!CN73/計算_基本取引表!CN$133, 計算_投入係数表!CN73)</f>
        <v>#DIV/0!</v>
      </c>
      <c r="CO212" s="200" t="e">
        <f>IF(CO$142="分類不明", 計算_基本取引表!CO73/計算_基本取引表!CO$133, 計算_投入係数表!CO73)</f>
        <v>#DIV/0!</v>
      </c>
      <c r="CP212" s="200" t="e">
        <f>IF(CP$142="分類不明", 計算_基本取引表!CP73/計算_基本取引表!CP$133, 計算_投入係数表!CP73)</f>
        <v>#DIV/0!</v>
      </c>
      <c r="CQ212" s="200" t="e">
        <f>IF(CQ$142="分類不明", 計算_基本取引表!CQ73/計算_基本取引表!CQ$133, 計算_投入係数表!CQ73)</f>
        <v>#DIV/0!</v>
      </c>
      <c r="CR212" s="200" t="e">
        <f>IF(CR$142="分類不明", 計算_基本取引表!CR73/計算_基本取引表!CR$133, 計算_投入係数表!CR73)</f>
        <v>#DIV/0!</v>
      </c>
      <c r="CS212" s="200" t="e">
        <f>IF(CS$142="分類不明", 計算_基本取引表!CS73/計算_基本取引表!CS$133, 計算_投入係数表!CS73)</f>
        <v>#DIV/0!</v>
      </c>
      <c r="CT212" s="200" t="e">
        <f>IF(CT$142="分類不明", 計算_基本取引表!CT73/計算_基本取引表!CT$133, 計算_投入係数表!CT73)</f>
        <v>#DIV/0!</v>
      </c>
      <c r="CU212" s="200" t="e">
        <f>IF(CU$142="分類不明", 計算_基本取引表!CU73/計算_基本取引表!CU$133, 計算_投入係数表!CU73)</f>
        <v>#DIV/0!</v>
      </c>
      <c r="CV212" s="200" t="e">
        <f>IF(CV$142="分類不明", 計算_基本取引表!CV73/計算_基本取引表!CV$133, 計算_投入係数表!CV73)</f>
        <v>#DIV/0!</v>
      </c>
      <c r="CW212" s="200" t="e">
        <f>IF(CW$142="分類不明", 計算_基本取引表!CW73/計算_基本取引表!CW$133, 計算_投入係数表!CW73)</f>
        <v>#DIV/0!</v>
      </c>
      <c r="CX212" s="200" t="e">
        <f>IF(CX$142="分類不明", 計算_基本取引表!CX73/計算_基本取引表!CX$133, 計算_投入係数表!CX73)</f>
        <v>#DIV/0!</v>
      </c>
      <c r="CY212" s="200" t="e">
        <f>IF(CY$142="分類不明", 計算_基本取引表!CY73/計算_基本取引表!CY$133, 計算_投入係数表!CY73)</f>
        <v>#DIV/0!</v>
      </c>
      <c r="CZ212" s="200" t="e">
        <f>IF(CZ$142="分類不明", 計算_基本取引表!CZ73/計算_基本取引表!CZ$133, 計算_投入係数表!CZ73)</f>
        <v>#DIV/0!</v>
      </c>
      <c r="DA212" s="200" t="e">
        <f>IF(DA$142="分類不明", 計算_基本取引表!DA73/計算_基本取引表!DA$133, 計算_投入係数表!DA73)</f>
        <v>#DIV/0!</v>
      </c>
      <c r="DB212" s="200" t="e">
        <f>IF(DB$142="分類不明", 計算_基本取引表!DB73/計算_基本取引表!DB$133, 計算_投入係数表!DB73)</f>
        <v>#DIV/0!</v>
      </c>
      <c r="DC212" s="200" t="e">
        <f>IF(DC$142="分類不明", 計算_基本取引表!DC73/計算_基本取引表!DC$133, 計算_投入係数表!DC73)</f>
        <v>#DIV/0!</v>
      </c>
      <c r="DD212" s="200" t="e">
        <f>IF(DD$142="分類不明", 計算_基本取引表!DD73/計算_基本取引表!DD$133, 計算_投入係数表!DD73)</f>
        <v>#DIV/0!</v>
      </c>
      <c r="DE212" s="200" t="e">
        <f>IF(DE$142="分類不明", 計算_基本取引表!DE73/計算_基本取引表!DE$133, 計算_投入係数表!DE73)</f>
        <v>#DIV/0!</v>
      </c>
      <c r="DF212" s="200" t="e">
        <f>IF(DF$142="分類不明", 計算_基本取引表!DF73/計算_基本取引表!DF$133, 計算_投入係数表!DF73)</f>
        <v>#DIV/0!</v>
      </c>
      <c r="DG212" s="200" t="e">
        <f>IF(DG$142="分類不明", 計算_基本取引表!DG73/計算_基本取引表!DG$133, 計算_投入係数表!DG73)</f>
        <v>#DIV/0!</v>
      </c>
      <c r="DH212" s="200" t="e">
        <f>IF(DH$142="分類不明", 計算_基本取引表!DH73/計算_基本取引表!DH$133, 計算_投入係数表!DH73)</f>
        <v>#DIV/0!</v>
      </c>
      <c r="DI212" s="200" t="e">
        <f>IF(DI$142="分類不明", 計算_基本取引表!DI73/計算_基本取引表!DI$133, 計算_投入係数表!DI73)</f>
        <v>#DIV/0!</v>
      </c>
      <c r="DJ212" s="200" t="e">
        <f>IF(DJ$142="分類不明", 計算_基本取引表!DJ73/計算_基本取引表!DJ$133, 計算_投入係数表!DJ73)</f>
        <v>#DIV/0!</v>
      </c>
      <c r="DK212" s="200" t="e">
        <f>IF(DK$142="分類不明", 計算_基本取引表!DK73/計算_基本取引表!DK$133, 計算_投入係数表!DK73)</f>
        <v>#DIV/0!</v>
      </c>
      <c r="DL212" s="200" t="e">
        <f>IF(DL$142="分類不明", 計算_基本取引表!DL73/計算_基本取引表!DL$133, 計算_投入係数表!DL73)</f>
        <v>#DIV/0!</v>
      </c>
      <c r="DM212" s="200" t="e">
        <f>IF(DM$142="分類不明", 計算_基本取引表!DM73/計算_基本取引表!DM$133, 計算_投入係数表!DM73)</f>
        <v>#DIV/0!</v>
      </c>
      <c r="DN212" s="200" t="e">
        <f>IF(DN$142="分類不明", 計算_基本取引表!DN73/計算_基本取引表!DN$133, 計算_投入係数表!DN73)</f>
        <v>#DIV/0!</v>
      </c>
      <c r="DO212" s="200" t="e">
        <f>IF(DO$142="分類不明", 計算_基本取引表!DO73/計算_基本取引表!DO$133, 計算_投入係数表!DO73)</f>
        <v>#DIV/0!</v>
      </c>
      <c r="DP212" s="200" t="e">
        <f>IF(DP$142="分類不明", 計算_基本取引表!DP73/計算_基本取引表!DP$133, 計算_投入係数表!DP73)</f>
        <v>#DIV/0!</v>
      </c>
      <c r="DQ212" s="200" t="e">
        <f>IF(DQ$142="分類不明", 計算_基本取引表!DQ73/計算_基本取引表!DQ$133, 計算_投入係数表!DQ73)</f>
        <v>#DIV/0!</v>
      </c>
      <c r="DR212" s="200" t="e">
        <f>IF(DR$142="分類不明", 計算_基本取引表!DR73/計算_基本取引表!DR$133, 計算_投入係数表!DR73)</f>
        <v>#DIV/0!</v>
      </c>
      <c r="DS212" s="200" t="e">
        <f>IF(DS$142="分類不明", 計算_基本取引表!DS73/計算_基本取引表!DS$133, 計算_投入係数表!DS73)</f>
        <v>#DIV/0!</v>
      </c>
      <c r="DT212" s="25">
        <f ca="1">計算_基本取引表!DT73/計算_基本取引表!DT$133</f>
        <v>0</v>
      </c>
    </row>
    <row r="213" spans="2:124" x14ac:dyDescent="0.25">
      <c r="B213" s="53">
        <v>71</v>
      </c>
      <c r="C213" s="192" t="str">
        <v>-</v>
      </c>
      <c r="D213" s="193">
        <f>IF(D$142="分類不明", 計算_基本取引表!D74/計算_基本取引表!D$133, 計算_投入係数表!D74)</f>
        <v>0</v>
      </c>
      <c r="E213" s="194">
        <f>IF(E$142="分類不明", 計算_基本取引表!E74/計算_基本取引表!E$133, 計算_投入係数表!E74)</f>
        <v>0</v>
      </c>
      <c r="F213" s="194">
        <f>IF(F$142="分類不明", 計算_基本取引表!F74/計算_基本取引表!F$133, 計算_投入係数表!F74)</f>
        <v>0</v>
      </c>
      <c r="G213" s="194">
        <f>IF(G$142="分類不明", 計算_基本取引表!G74/計算_基本取引表!G$133, 計算_投入係数表!G74)</f>
        <v>0</v>
      </c>
      <c r="H213" s="194">
        <f>IF(H$142="分類不明", 計算_基本取引表!H74/計算_基本取引表!H$133, 計算_投入係数表!H74)</f>
        <v>0</v>
      </c>
      <c r="I213" s="194">
        <f>IF(I$142="分類不明", 計算_基本取引表!I74/計算_基本取引表!I$133, 計算_投入係数表!I74)</f>
        <v>0</v>
      </c>
      <c r="J213" s="194">
        <f>IF(J$142="分類不明", 計算_基本取引表!J74/計算_基本取引表!J$133, 計算_投入係数表!J74)</f>
        <v>0</v>
      </c>
      <c r="K213" s="194">
        <f>IF(K$142="分類不明", 計算_基本取引表!K74/計算_基本取引表!K$133, 計算_投入係数表!K74)</f>
        <v>0</v>
      </c>
      <c r="L213" s="194">
        <f>IF(L$142="分類不明", 計算_基本取引表!L74/計算_基本取引表!L$133, 計算_投入係数表!L74)</f>
        <v>0</v>
      </c>
      <c r="M213" s="194">
        <f>IF(M$142="分類不明", 計算_基本取引表!M74/計算_基本取引表!M$133, 計算_投入係数表!M74)</f>
        <v>0</v>
      </c>
      <c r="N213" s="194">
        <f>IF(N$142="分類不明", 計算_基本取引表!N74/計算_基本取引表!N$133, 計算_投入係数表!N74)</f>
        <v>0</v>
      </c>
      <c r="O213" s="194">
        <f>IF(O$142="分類不明", 計算_基本取引表!O74/計算_基本取引表!O$133, 計算_投入係数表!O74)</f>
        <v>0</v>
      </c>
      <c r="P213" s="194" t="e">
        <f ca="1">IF(P$142="分類不明", 計算_基本取引表!P74/計算_基本取引表!P$133, 計算_投入係数表!P74)</f>
        <v>#DIV/0!</v>
      </c>
      <c r="Q213" s="194" t="e">
        <f>IF(Q$142="分類不明", 計算_基本取引表!Q74/計算_基本取引表!Q$133, 計算_投入係数表!Q74)</f>
        <v>#DIV/0!</v>
      </c>
      <c r="R213" s="194" t="e">
        <f>IF(R$142="分類不明", 計算_基本取引表!R74/計算_基本取引表!R$133, 計算_投入係数表!R74)</f>
        <v>#DIV/0!</v>
      </c>
      <c r="S213" s="194" t="e">
        <f>IF(S$142="分類不明", 計算_基本取引表!S74/計算_基本取引表!S$133, 計算_投入係数表!S74)</f>
        <v>#DIV/0!</v>
      </c>
      <c r="T213" s="194" t="e">
        <f>IF(T$142="分類不明", 計算_基本取引表!T74/計算_基本取引表!T$133, 計算_投入係数表!T74)</f>
        <v>#DIV/0!</v>
      </c>
      <c r="U213" s="194" t="e">
        <f>IF(U$142="分類不明", 計算_基本取引表!U74/計算_基本取引表!U$133, 計算_投入係数表!U74)</f>
        <v>#DIV/0!</v>
      </c>
      <c r="V213" s="194" t="e">
        <f>IF(V$142="分類不明", 計算_基本取引表!V74/計算_基本取引表!V$133, 計算_投入係数表!V74)</f>
        <v>#DIV/0!</v>
      </c>
      <c r="W213" s="194" t="e">
        <f>IF(W$142="分類不明", 計算_基本取引表!W74/計算_基本取引表!W$133, 計算_投入係数表!W74)</f>
        <v>#DIV/0!</v>
      </c>
      <c r="X213" s="194" t="e">
        <f>IF(X$142="分類不明", 計算_基本取引表!X74/計算_基本取引表!X$133, 計算_投入係数表!X74)</f>
        <v>#DIV/0!</v>
      </c>
      <c r="Y213" s="194" t="e">
        <f>IF(Y$142="分類不明", 計算_基本取引表!Y74/計算_基本取引表!Y$133, 計算_投入係数表!Y74)</f>
        <v>#DIV/0!</v>
      </c>
      <c r="Z213" s="194" t="e">
        <f>IF(Z$142="分類不明", 計算_基本取引表!Z74/計算_基本取引表!Z$133, 計算_投入係数表!Z74)</f>
        <v>#DIV/0!</v>
      </c>
      <c r="AA213" s="194" t="e">
        <f>IF(AA$142="分類不明", 計算_基本取引表!AA74/計算_基本取引表!AA$133, 計算_投入係数表!AA74)</f>
        <v>#DIV/0!</v>
      </c>
      <c r="AB213" s="194" t="e">
        <f>IF(AB$142="分類不明", 計算_基本取引表!AB74/計算_基本取引表!AB$133, 計算_投入係数表!AB74)</f>
        <v>#DIV/0!</v>
      </c>
      <c r="AC213" s="194" t="e">
        <f>IF(AC$142="分類不明", 計算_基本取引表!AC74/計算_基本取引表!AC$133, 計算_投入係数表!AC74)</f>
        <v>#DIV/0!</v>
      </c>
      <c r="AD213" s="194" t="e">
        <f>IF(AD$142="分類不明", 計算_基本取引表!AD74/計算_基本取引表!AD$133, 計算_投入係数表!AD74)</f>
        <v>#DIV/0!</v>
      </c>
      <c r="AE213" s="194" t="e">
        <f>IF(AE$142="分類不明", 計算_基本取引表!AE74/計算_基本取引表!AE$133, 計算_投入係数表!AE74)</f>
        <v>#DIV/0!</v>
      </c>
      <c r="AF213" s="194" t="e">
        <f>IF(AF$142="分類不明", 計算_基本取引表!AF74/計算_基本取引表!AF$133, 計算_投入係数表!AF74)</f>
        <v>#DIV/0!</v>
      </c>
      <c r="AG213" s="194" t="e">
        <f>IF(AG$142="分類不明", 計算_基本取引表!AG74/計算_基本取引表!AG$133, 計算_投入係数表!AG74)</f>
        <v>#DIV/0!</v>
      </c>
      <c r="AH213" s="194" t="e">
        <f>IF(AH$142="分類不明", 計算_基本取引表!AH74/計算_基本取引表!AH$133, 計算_投入係数表!AH74)</f>
        <v>#DIV/0!</v>
      </c>
      <c r="AI213" s="194" t="e">
        <f>IF(AI$142="分類不明", 計算_基本取引表!AI74/計算_基本取引表!AI$133, 計算_投入係数表!AI74)</f>
        <v>#DIV/0!</v>
      </c>
      <c r="AJ213" s="194" t="e">
        <f>IF(AJ$142="分類不明", 計算_基本取引表!AJ74/計算_基本取引表!AJ$133, 計算_投入係数表!AJ74)</f>
        <v>#DIV/0!</v>
      </c>
      <c r="AK213" s="194" t="e">
        <f>IF(AK$142="分類不明", 計算_基本取引表!AK74/計算_基本取引表!AK$133, 計算_投入係数表!AK74)</f>
        <v>#DIV/0!</v>
      </c>
      <c r="AL213" s="194" t="e">
        <f>IF(AL$142="分類不明", 計算_基本取引表!AL74/計算_基本取引表!AL$133, 計算_投入係数表!AL74)</f>
        <v>#DIV/0!</v>
      </c>
      <c r="AM213" s="194" t="e">
        <f>IF(AM$142="分類不明", 計算_基本取引表!AM74/計算_基本取引表!AM$133, 計算_投入係数表!AM74)</f>
        <v>#DIV/0!</v>
      </c>
      <c r="AN213" s="194" t="e">
        <f>IF(AN$142="分類不明", 計算_基本取引表!AN74/計算_基本取引表!AN$133, 計算_投入係数表!AN74)</f>
        <v>#DIV/0!</v>
      </c>
      <c r="AO213" s="194" t="e">
        <f>IF(AO$142="分類不明", 計算_基本取引表!AO74/計算_基本取引表!AO$133, 計算_投入係数表!AO74)</f>
        <v>#DIV/0!</v>
      </c>
      <c r="AP213" s="194" t="e">
        <f>IF(AP$142="分類不明", 計算_基本取引表!AP74/計算_基本取引表!AP$133, 計算_投入係数表!AP74)</f>
        <v>#DIV/0!</v>
      </c>
      <c r="AQ213" s="194" t="e">
        <f>IF(AQ$142="分類不明", 計算_基本取引表!AQ74/計算_基本取引表!AQ$133, 計算_投入係数表!AQ74)</f>
        <v>#DIV/0!</v>
      </c>
      <c r="AR213" s="194" t="e">
        <f>IF(AR$142="分類不明", 計算_基本取引表!AR74/計算_基本取引表!AR$133, 計算_投入係数表!AR74)</f>
        <v>#DIV/0!</v>
      </c>
      <c r="AS213" s="194" t="e">
        <f>IF(AS$142="分類不明", 計算_基本取引表!AS74/計算_基本取引表!AS$133, 計算_投入係数表!AS74)</f>
        <v>#DIV/0!</v>
      </c>
      <c r="AT213" s="194" t="e">
        <f>IF(AT$142="分類不明", 計算_基本取引表!AT74/計算_基本取引表!AT$133, 計算_投入係数表!AT74)</f>
        <v>#DIV/0!</v>
      </c>
      <c r="AU213" s="194" t="e">
        <f>IF(AU$142="分類不明", 計算_基本取引表!AU74/計算_基本取引表!AU$133, 計算_投入係数表!AU74)</f>
        <v>#DIV/0!</v>
      </c>
      <c r="AV213" s="194" t="e">
        <f>IF(AV$142="分類不明", 計算_基本取引表!AV74/計算_基本取引表!AV$133, 計算_投入係数表!AV74)</f>
        <v>#DIV/0!</v>
      </c>
      <c r="AW213" s="194" t="e">
        <f>IF(AW$142="分類不明", 計算_基本取引表!AW74/計算_基本取引表!AW$133, 計算_投入係数表!AW74)</f>
        <v>#DIV/0!</v>
      </c>
      <c r="AX213" s="194" t="e">
        <f>IF(AX$142="分類不明", 計算_基本取引表!AX74/計算_基本取引表!AX$133, 計算_投入係数表!AX74)</f>
        <v>#DIV/0!</v>
      </c>
      <c r="AY213" s="194" t="e">
        <f>IF(AY$142="分類不明", 計算_基本取引表!AY74/計算_基本取引表!AY$133, 計算_投入係数表!AY74)</f>
        <v>#DIV/0!</v>
      </c>
      <c r="AZ213" s="194" t="e">
        <f>IF(AZ$142="分類不明", 計算_基本取引表!AZ74/計算_基本取引表!AZ$133, 計算_投入係数表!AZ74)</f>
        <v>#DIV/0!</v>
      </c>
      <c r="BA213" s="194" t="e">
        <f>IF(BA$142="分類不明", 計算_基本取引表!BA74/計算_基本取引表!BA$133, 計算_投入係数表!BA74)</f>
        <v>#DIV/0!</v>
      </c>
      <c r="BB213" s="194" t="e">
        <f>IF(BB$142="分類不明", 計算_基本取引表!BB74/計算_基本取引表!BB$133, 計算_投入係数表!BB74)</f>
        <v>#DIV/0!</v>
      </c>
      <c r="BC213" s="194" t="e">
        <f>IF(BC$142="分類不明", 計算_基本取引表!BC74/計算_基本取引表!BC$133, 計算_投入係数表!BC74)</f>
        <v>#DIV/0!</v>
      </c>
      <c r="BD213" s="194" t="e">
        <f>IF(BD$142="分類不明", 計算_基本取引表!BD74/計算_基本取引表!BD$133, 計算_投入係数表!BD74)</f>
        <v>#DIV/0!</v>
      </c>
      <c r="BE213" s="194" t="e">
        <f>IF(BE$142="分類不明", 計算_基本取引表!BE74/計算_基本取引表!BE$133, 計算_投入係数表!BE74)</f>
        <v>#DIV/0!</v>
      </c>
      <c r="BF213" s="194" t="e">
        <f>IF(BF$142="分類不明", 計算_基本取引表!BF74/計算_基本取引表!BF$133, 計算_投入係数表!BF74)</f>
        <v>#DIV/0!</v>
      </c>
      <c r="BG213" s="194" t="e">
        <f>IF(BG$142="分類不明", 計算_基本取引表!BG74/計算_基本取引表!BG$133, 計算_投入係数表!BG74)</f>
        <v>#DIV/0!</v>
      </c>
      <c r="BH213" s="194" t="e">
        <f>IF(BH$142="分類不明", 計算_基本取引表!BH74/計算_基本取引表!BH$133, 計算_投入係数表!BH74)</f>
        <v>#DIV/0!</v>
      </c>
      <c r="BI213" s="194" t="e">
        <f>IF(BI$142="分類不明", 計算_基本取引表!BI74/計算_基本取引表!BI$133, 計算_投入係数表!BI74)</f>
        <v>#DIV/0!</v>
      </c>
      <c r="BJ213" s="194" t="e">
        <f>IF(BJ$142="分類不明", 計算_基本取引表!BJ74/計算_基本取引表!BJ$133, 計算_投入係数表!BJ74)</f>
        <v>#DIV/0!</v>
      </c>
      <c r="BK213" s="194" t="e">
        <f>IF(BK$142="分類不明", 計算_基本取引表!BK74/計算_基本取引表!BK$133, 計算_投入係数表!BK74)</f>
        <v>#DIV/0!</v>
      </c>
      <c r="BL213" s="194" t="e">
        <f>IF(BL$142="分類不明", 計算_基本取引表!BL74/計算_基本取引表!BL$133, 計算_投入係数表!BL74)</f>
        <v>#DIV/0!</v>
      </c>
      <c r="BM213" s="194" t="e">
        <f>IF(BM$142="分類不明", 計算_基本取引表!BM74/計算_基本取引表!BM$133, 計算_投入係数表!BM74)</f>
        <v>#DIV/0!</v>
      </c>
      <c r="BN213" s="194" t="e">
        <f>IF(BN$142="分類不明", 計算_基本取引表!BN74/計算_基本取引表!BN$133, 計算_投入係数表!BN74)</f>
        <v>#DIV/0!</v>
      </c>
      <c r="BO213" s="194" t="e">
        <f>IF(BO$142="分類不明", 計算_基本取引表!BO74/計算_基本取引表!BO$133, 計算_投入係数表!BO74)</f>
        <v>#DIV/0!</v>
      </c>
      <c r="BP213" s="194" t="e">
        <f>IF(BP$142="分類不明", 計算_基本取引表!BP74/計算_基本取引表!BP$133, 計算_投入係数表!BP74)</f>
        <v>#DIV/0!</v>
      </c>
      <c r="BQ213" s="194" t="e">
        <f>IF(BQ$142="分類不明", 計算_基本取引表!BQ74/計算_基本取引表!BQ$133, 計算_投入係数表!BQ74)</f>
        <v>#DIV/0!</v>
      </c>
      <c r="BR213" s="194" t="e">
        <f>IF(BR$142="分類不明", 計算_基本取引表!BR74/計算_基本取引表!BR$133, 計算_投入係数表!BR74)</f>
        <v>#DIV/0!</v>
      </c>
      <c r="BS213" s="194" t="e">
        <f>IF(BS$142="分類不明", 計算_基本取引表!BS74/計算_基本取引表!BS$133, 計算_投入係数表!BS74)</f>
        <v>#DIV/0!</v>
      </c>
      <c r="BT213" s="194" t="e">
        <f>IF(BT$142="分類不明", 計算_基本取引表!BT74/計算_基本取引表!BT$133, 計算_投入係数表!BT74)</f>
        <v>#DIV/0!</v>
      </c>
      <c r="BU213" s="194" t="e">
        <f>IF(BU$142="分類不明", 計算_基本取引表!BU74/計算_基本取引表!BU$133, 計算_投入係数表!BU74)</f>
        <v>#DIV/0!</v>
      </c>
      <c r="BV213" s="194" t="e">
        <f>IF(BV$142="分類不明", 計算_基本取引表!BV74/計算_基本取引表!BV$133, 計算_投入係数表!BV74)</f>
        <v>#DIV/0!</v>
      </c>
      <c r="BW213" s="194" t="e">
        <f>IF(BW$142="分類不明", 計算_基本取引表!BW74/計算_基本取引表!BW$133, 計算_投入係数表!BW74)</f>
        <v>#DIV/0!</v>
      </c>
      <c r="BX213" s="194" t="e">
        <f>IF(BX$142="分類不明", 計算_基本取引表!BX74/計算_基本取引表!BX$133, 計算_投入係数表!BX74)</f>
        <v>#DIV/0!</v>
      </c>
      <c r="BY213" s="194" t="e">
        <f>IF(BY$142="分類不明", 計算_基本取引表!BY74/計算_基本取引表!BY$133, 計算_投入係数表!BY74)</f>
        <v>#DIV/0!</v>
      </c>
      <c r="BZ213" s="194" t="e">
        <f>IF(BZ$142="分類不明", 計算_基本取引表!BZ74/計算_基本取引表!BZ$133, 計算_投入係数表!BZ74)</f>
        <v>#DIV/0!</v>
      </c>
      <c r="CA213" s="194" t="e">
        <f>IF(CA$142="分類不明", 計算_基本取引表!CA74/計算_基本取引表!CA$133, 計算_投入係数表!CA74)</f>
        <v>#DIV/0!</v>
      </c>
      <c r="CB213" s="194" t="e">
        <f>IF(CB$142="分類不明", 計算_基本取引表!CB74/計算_基本取引表!CB$133, 計算_投入係数表!CB74)</f>
        <v>#DIV/0!</v>
      </c>
      <c r="CC213" s="194" t="e">
        <f>IF(CC$142="分類不明", 計算_基本取引表!CC74/計算_基本取引表!CC$133, 計算_投入係数表!CC74)</f>
        <v>#DIV/0!</v>
      </c>
      <c r="CD213" s="194" t="e">
        <f>IF(CD$142="分類不明", 計算_基本取引表!CD74/計算_基本取引表!CD$133, 計算_投入係数表!CD74)</f>
        <v>#DIV/0!</v>
      </c>
      <c r="CE213" s="194" t="e">
        <f>IF(CE$142="分類不明", 計算_基本取引表!CE74/計算_基本取引表!CE$133, 計算_投入係数表!CE74)</f>
        <v>#DIV/0!</v>
      </c>
      <c r="CF213" s="194" t="e">
        <f>IF(CF$142="分類不明", 計算_基本取引表!CF74/計算_基本取引表!CF$133, 計算_投入係数表!CF74)</f>
        <v>#DIV/0!</v>
      </c>
      <c r="CG213" s="194" t="e">
        <f>IF(CG$142="分類不明", 計算_基本取引表!CG74/計算_基本取引表!CG$133, 計算_投入係数表!CG74)</f>
        <v>#DIV/0!</v>
      </c>
      <c r="CH213" s="194" t="e">
        <f>IF(CH$142="分類不明", 計算_基本取引表!CH74/計算_基本取引表!CH$133, 計算_投入係数表!CH74)</f>
        <v>#DIV/0!</v>
      </c>
      <c r="CI213" s="194" t="e">
        <f>IF(CI$142="分類不明", 計算_基本取引表!CI74/計算_基本取引表!CI$133, 計算_投入係数表!CI74)</f>
        <v>#DIV/0!</v>
      </c>
      <c r="CJ213" s="194" t="e">
        <f>IF(CJ$142="分類不明", 計算_基本取引表!CJ74/計算_基本取引表!CJ$133, 計算_投入係数表!CJ74)</f>
        <v>#DIV/0!</v>
      </c>
      <c r="CK213" s="194" t="e">
        <f>IF(CK$142="分類不明", 計算_基本取引表!CK74/計算_基本取引表!CK$133, 計算_投入係数表!CK74)</f>
        <v>#DIV/0!</v>
      </c>
      <c r="CL213" s="194" t="e">
        <f>IF(CL$142="分類不明", 計算_基本取引表!CL74/計算_基本取引表!CL$133, 計算_投入係数表!CL74)</f>
        <v>#DIV/0!</v>
      </c>
      <c r="CM213" s="194" t="e">
        <f>IF(CM$142="分類不明", 計算_基本取引表!CM74/計算_基本取引表!CM$133, 計算_投入係数表!CM74)</f>
        <v>#DIV/0!</v>
      </c>
      <c r="CN213" s="194" t="e">
        <f>IF(CN$142="分類不明", 計算_基本取引表!CN74/計算_基本取引表!CN$133, 計算_投入係数表!CN74)</f>
        <v>#DIV/0!</v>
      </c>
      <c r="CO213" s="194" t="e">
        <f>IF(CO$142="分類不明", 計算_基本取引表!CO74/計算_基本取引表!CO$133, 計算_投入係数表!CO74)</f>
        <v>#DIV/0!</v>
      </c>
      <c r="CP213" s="194" t="e">
        <f>IF(CP$142="分類不明", 計算_基本取引表!CP74/計算_基本取引表!CP$133, 計算_投入係数表!CP74)</f>
        <v>#DIV/0!</v>
      </c>
      <c r="CQ213" s="194" t="e">
        <f>IF(CQ$142="分類不明", 計算_基本取引表!CQ74/計算_基本取引表!CQ$133, 計算_投入係数表!CQ74)</f>
        <v>#DIV/0!</v>
      </c>
      <c r="CR213" s="194" t="e">
        <f>IF(CR$142="分類不明", 計算_基本取引表!CR74/計算_基本取引表!CR$133, 計算_投入係数表!CR74)</f>
        <v>#DIV/0!</v>
      </c>
      <c r="CS213" s="194" t="e">
        <f>IF(CS$142="分類不明", 計算_基本取引表!CS74/計算_基本取引表!CS$133, 計算_投入係数表!CS74)</f>
        <v>#DIV/0!</v>
      </c>
      <c r="CT213" s="194" t="e">
        <f>IF(CT$142="分類不明", 計算_基本取引表!CT74/計算_基本取引表!CT$133, 計算_投入係数表!CT74)</f>
        <v>#DIV/0!</v>
      </c>
      <c r="CU213" s="194" t="e">
        <f>IF(CU$142="分類不明", 計算_基本取引表!CU74/計算_基本取引表!CU$133, 計算_投入係数表!CU74)</f>
        <v>#DIV/0!</v>
      </c>
      <c r="CV213" s="194" t="e">
        <f>IF(CV$142="分類不明", 計算_基本取引表!CV74/計算_基本取引表!CV$133, 計算_投入係数表!CV74)</f>
        <v>#DIV/0!</v>
      </c>
      <c r="CW213" s="194" t="e">
        <f>IF(CW$142="分類不明", 計算_基本取引表!CW74/計算_基本取引表!CW$133, 計算_投入係数表!CW74)</f>
        <v>#DIV/0!</v>
      </c>
      <c r="CX213" s="194" t="e">
        <f>IF(CX$142="分類不明", 計算_基本取引表!CX74/計算_基本取引表!CX$133, 計算_投入係数表!CX74)</f>
        <v>#DIV/0!</v>
      </c>
      <c r="CY213" s="194" t="e">
        <f>IF(CY$142="分類不明", 計算_基本取引表!CY74/計算_基本取引表!CY$133, 計算_投入係数表!CY74)</f>
        <v>#DIV/0!</v>
      </c>
      <c r="CZ213" s="194" t="e">
        <f>IF(CZ$142="分類不明", 計算_基本取引表!CZ74/計算_基本取引表!CZ$133, 計算_投入係数表!CZ74)</f>
        <v>#DIV/0!</v>
      </c>
      <c r="DA213" s="194" t="e">
        <f>IF(DA$142="分類不明", 計算_基本取引表!DA74/計算_基本取引表!DA$133, 計算_投入係数表!DA74)</f>
        <v>#DIV/0!</v>
      </c>
      <c r="DB213" s="194" t="e">
        <f>IF(DB$142="分類不明", 計算_基本取引表!DB74/計算_基本取引表!DB$133, 計算_投入係数表!DB74)</f>
        <v>#DIV/0!</v>
      </c>
      <c r="DC213" s="194" t="e">
        <f>IF(DC$142="分類不明", 計算_基本取引表!DC74/計算_基本取引表!DC$133, 計算_投入係数表!DC74)</f>
        <v>#DIV/0!</v>
      </c>
      <c r="DD213" s="194" t="e">
        <f>IF(DD$142="分類不明", 計算_基本取引表!DD74/計算_基本取引表!DD$133, 計算_投入係数表!DD74)</f>
        <v>#DIV/0!</v>
      </c>
      <c r="DE213" s="194" t="e">
        <f>IF(DE$142="分類不明", 計算_基本取引表!DE74/計算_基本取引表!DE$133, 計算_投入係数表!DE74)</f>
        <v>#DIV/0!</v>
      </c>
      <c r="DF213" s="194" t="e">
        <f>IF(DF$142="分類不明", 計算_基本取引表!DF74/計算_基本取引表!DF$133, 計算_投入係数表!DF74)</f>
        <v>#DIV/0!</v>
      </c>
      <c r="DG213" s="194" t="e">
        <f>IF(DG$142="分類不明", 計算_基本取引表!DG74/計算_基本取引表!DG$133, 計算_投入係数表!DG74)</f>
        <v>#DIV/0!</v>
      </c>
      <c r="DH213" s="194" t="e">
        <f>IF(DH$142="分類不明", 計算_基本取引表!DH74/計算_基本取引表!DH$133, 計算_投入係数表!DH74)</f>
        <v>#DIV/0!</v>
      </c>
      <c r="DI213" s="194" t="e">
        <f>IF(DI$142="分類不明", 計算_基本取引表!DI74/計算_基本取引表!DI$133, 計算_投入係数表!DI74)</f>
        <v>#DIV/0!</v>
      </c>
      <c r="DJ213" s="194" t="e">
        <f>IF(DJ$142="分類不明", 計算_基本取引表!DJ74/計算_基本取引表!DJ$133, 計算_投入係数表!DJ74)</f>
        <v>#DIV/0!</v>
      </c>
      <c r="DK213" s="194" t="e">
        <f>IF(DK$142="分類不明", 計算_基本取引表!DK74/計算_基本取引表!DK$133, 計算_投入係数表!DK74)</f>
        <v>#DIV/0!</v>
      </c>
      <c r="DL213" s="194" t="e">
        <f>IF(DL$142="分類不明", 計算_基本取引表!DL74/計算_基本取引表!DL$133, 計算_投入係数表!DL74)</f>
        <v>#DIV/0!</v>
      </c>
      <c r="DM213" s="194" t="e">
        <f>IF(DM$142="分類不明", 計算_基本取引表!DM74/計算_基本取引表!DM$133, 計算_投入係数表!DM74)</f>
        <v>#DIV/0!</v>
      </c>
      <c r="DN213" s="194" t="e">
        <f>IF(DN$142="分類不明", 計算_基本取引表!DN74/計算_基本取引表!DN$133, 計算_投入係数表!DN74)</f>
        <v>#DIV/0!</v>
      </c>
      <c r="DO213" s="194" t="e">
        <f>IF(DO$142="分類不明", 計算_基本取引表!DO74/計算_基本取引表!DO$133, 計算_投入係数表!DO74)</f>
        <v>#DIV/0!</v>
      </c>
      <c r="DP213" s="194" t="e">
        <f>IF(DP$142="分類不明", 計算_基本取引表!DP74/計算_基本取引表!DP$133, 計算_投入係数表!DP74)</f>
        <v>#DIV/0!</v>
      </c>
      <c r="DQ213" s="194" t="e">
        <f>IF(DQ$142="分類不明", 計算_基本取引表!DQ74/計算_基本取引表!DQ$133, 計算_投入係数表!DQ74)</f>
        <v>#DIV/0!</v>
      </c>
      <c r="DR213" s="194" t="e">
        <f>IF(DR$142="分類不明", 計算_基本取引表!DR74/計算_基本取引表!DR$133, 計算_投入係数表!DR74)</f>
        <v>#DIV/0!</v>
      </c>
      <c r="DS213" s="194" t="e">
        <f>IF(DS$142="分類不明", 計算_基本取引表!DS74/計算_基本取引表!DS$133, 計算_投入係数表!DS74)</f>
        <v>#DIV/0!</v>
      </c>
      <c r="DT213" s="23">
        <f ca="1">計算_基本取引表!DT74/計算_基本取引表!DT$133</f>
        <v>0</v>
      </c>
    </row>
    <row r="214" spans="2:124" x14ac:dyDescent="0.25">
      <c r="B214" s="53">
        <v>72</v>
      </c>
      <c r="C214" s="192" t="str">
        <v>-</v>
      </c>
      <c r="D214" s="193">
        <f>IF(D$142="分類不明", 計算_基本取引表!D75/計算_基本取引表!D$133, 計算_投入係数表!D75)</f>
        <v>0</v>
      </c>
      <c r="E214" s="194">
        <f>IF(E$142="分類不明", 計算_基本取引表!E75/計算_基本取引表!E$133, 計算_投入係数表!E75)</f>
        <v>0</v>
      </c>
      <c r="F214" s="194">
        <f>IF(F$142="分類不明", 計算_基本取引表!F75/計算_基本取引表!F$133, 計算_投入係数表!F75)</f>
        <v>0</v>
      </c>
      <c r="G214" s="194">
        <f>IF(G$142="分類不明", 計算_基本取引表!G75/計算_基本取引表!G$133, 計算_投入係数表!G75)</f>
        <v>0</v>
      </c>
      <c r="H214" s="194">
        <f>IF(H$142="分類不明", 計算_基本取引表!H75/計算_基本取引表!H$133, 計算_投入係数表!H75)</f>
        <v>0</v>
      </c>
      <c r="I214" s="194">
        <f>IF(I$142="分類不明", 計算_基本取引表!I75/計算_基本取引表!I$133, 計算_投入係数表!I75)</f>
        <v>0</v>
      </c>
      <c r="J214" s="194">
        <f>IF(J$142="分類不明", 計算_基本取引表!J75/計算_基本取引表!J$133, 計算_投入係数表!J75)</f>
        <v>0</v>
      </c>
      <c r="K214" s="194">
        <f>IF(K$142="分類不明", 計算_基本取引表!K75/計算_基本取引表!K$133, 計算_投入係数表!K75)</f>
        <v>0</v>
      </c>
      <c r="L214" s="194">
        <f>IF(L$142="分類不明", 計算_基本取引表!L75/計算_基本取引表!L$133, 計算_投入係数表!L75)</f>
        <v>0</v>
      </c>
      <c r="M214" s="194">
        <f>IF(M$142="分類不明", 計算_基本取引表!M75/計算_基本取引表!M$133, 計算_投入係数表!M75)</f>
        <v>0</v>
      </c>
      <c r="N214" s="194">
        <f>IF(N$142="分類不明", 計算_基本取引表!N75/計算_基本取引表!N$133, 計算_投入係数表!N75)</f>
        <v>0</v>
      </c>
      <c r="O214" s="194">
        <f>IF(O$142="分類不明", 計算_基本取引表!O75/計算_基本取引表!O$133, 計算_投入係数表!O75)</f>
        <v>0</v>
      </c>
      <c r="P214" s="194" t="e">
        <f ca="1">IF(P$142="分類不明", 計算_基本取引表!P75/計算_基本取引表!P$133, 計算_投入係数表!P75)</f>
        <v>#DIV/0!</v>
      </c>
      <c r="Q214" s="194" t="e">
        <f>IF(Q$142="分類不明", 計算_基本取引表!Q75/計算_基本取引表!Q$133, 計算_投入係数表!Q75)</f>
        <v>#DIV/0!</v>
      </c>
      <c r="R214" s="194" t="e">
        <f>IF(R$142="分類不明", 計算_基本取引表!R75/計算_基本取引表!R$133, 計算_投入係数表!R75)</f>
        <v>#DIV/0!</v>
      </c>
      <c r="S214" s="194" t="e">
        <f>IF(S$142="分類不明", 計算_基本取引表!S75/計算_基本取引表!S$133, 計算_投入係数表!S75)</f>
        <v>#DIV/0!</v>
      </c>
      <c r="T214" s="194" t="e">
        <f>IF(T$142="分類不明", 計算_基本取引表!T75/計算_基本取引表!T$133, 計算_投入係数表!T75)</f>
        <v>#DIV/0!</v>
      </c>
      <c r="U214" s="194" t="e">
        <f>IF(U$142="分類不明", 計算_基本取引表!U75/計算_基本取引表!U$133, 計算_投入係数表!U75)</f>
        <v>#DIV/0!</v>
      </c>
      <c r="V214" s="194" t="e">
        <f>IF(V$142="分類不明", 計算_基本取引表!V75/計算_基本取引表!V$133, 計算_投入係数表!V75)</f>
        <v>#DIV/0!</v>
      </c>
      <c r="W214" s="194" t="e">
        <f>IF(W$142="分類不明", 計算_基本取引表!W75/計算_基本取引表!W$133, 計算_投入係数表!W75)</f>
        <v>#DIV/0!</v>
      </c>
      <c r="X214" s="194" t="e">
        <f>IF(X$142="分類不明", 計算_基本取引表!X75/計算_基本取引表!X$133, 計算_投入係数表!X75)</f>
        <v>#DIV/0!</v>
      </c>
      <c r="Y214" s="194" t="e">
        <f>IF(Y$142="分類不明", 計算_基本取引表!Y75/計算_基本取引表!Y$133, 計算_投入係数表!Y75)</f>
        <v>#DIV/0!</v>
      </c>
      <c r="Z214" s="194" t="e">
        <f>IF(Z$142="分類不明", 計算_基本取引表!Z75/計算_基本取引表!Z$133, 計算_投入係数表!Z75)</f>
        <v>#DIV/0!</v>
      </c>
      <c r="AA214" s="194" t="e">
        <f>IF(AA$142="分類不明", 計算_基本取引表!AA75/計算_基本取引表!AA$133, 計算_投入係数表!AA75)</f>
        <v>#DIV/0!</v>
      </c>
      <c r="AB214" s="194" t="e">
        <f>IF(AB$142="分類不明", 計算_基本取引表!AB75/計算_基本取引表!AB$133, 計算_投入係数表!AB75)</f>
        <v>#DIV/0!</v>
      </c>
      <c r="AC214" s="194" t="e">
        <f>IF(AC$142="分類不明", 計算_基本取引表!AC75/計算_基本取引表!AC$133, 計算_投入係数表!AC75)</f>
        <v>#DIV/0!</v>
      </c>
      <c r="AD214" s="194" t="e">
        <f>IF(AD$142="分類不明", 計算_基本取引表!AD75/計算_基本取引表!AD$133, 計算_投入係数表!AD75)</f>
        <v>#DIV/0!</v>
      </c>
      <c r="AE214" s="194" t="e">
        <f>IF(AE$142="分類不明", 計算_基本取引表!AE75/計算_基本取引表!AE$133, 計算_投入係数表!AE75)</f>
        <v>#DIV/0!</v>
      </c>
      <c r="AF214" s="194" t="e">
        <f>IF(AF$142="分類不明", 計算_基本取引表!AF75/計算_基本取引表!AF$133, 計算_投入係数表!AF75)</f>
        <v>#DIV/0!</v>
      </c>
      <c r="AG214" s="194" t="e">
        <f>IF(AG$142="分類不明", 計算_基本取引表!AG75/計算_基本取引表!AG$133, 計算_投入係数表!AG75)</f>
        <v>#DIV/0!</v>
      </c>
      <c r="AH214" s="194" t="e">
        <f>IF(AH$142="分類不明", 計算_基本取引表!AH75/計算_基本取引表!AH$133, 計算_投入係数表!AH75)</f>
        <v>#DIV/0!</v>
      </c>
      <c r="AI214" s="194" t="e">
        <f>IF(AI$142="分類不明", 計算_基本取引表!AI75/計算_基本取引表!AI$133, 計算_投入係数表!AI75)</f>
        <v>#DIV/0!</v>
      </c>
      <c r="AJ214" s="194" t="e">
        <f>IF(AJ$142="分類不明", 計算_基本取引表!AJ75/計算_基本取引表!AJ$133, 計算_投入係数表!AJ75)</f>
        <v>#DIV/0!</v>
      </c>
      <c r="AK214" s="194" t="e">
        <f>IF(AK$142="分類不明", 計算_基本取引表!AK75/計算_基本取引表!AK$133, 計算_投入係数表!AK75)</f>
        <v>#DIV/0!</v>
      </c>
      <c r="AL214" s="194" t="e">
        <f>IF(AL$142="分類不明", 計算_基本取引表!AL75/計算_基本取引表!AL$133, 計算_投入係数表!AL75)</f>
        <v>#DIV/0!</v>
      </c>
      <c r="AM214" s="194" t="e">
        <f>IF(AM$142="分類不明", 計算_基本取引表!AM75/計算_基本取引表!AM$133, 計算_投入係数表!AM75)</f>
        <v>#DIV/0!</v>
      </c>
      <c r="AN214" s="194" t="e">
        <f>IF(AN$142="分類不明", 計算_基本取引表!AN75/計算_基本取引表!AN$133, 計算_投入係数表!AN75)</f>
        <v>#DIV/0!</v>
      </c>
      <c r="AO214" s="194" t="e">
        <f>IF(AO$142="分類不明", 計算_基本取引表!AO75/計算_基本取引表!AO$133, 計算_投入係数表!AO75)</f>
        <v>#DIV/0!</v>
      </c>
      <c r="AP214" s="194" t="e">
        <f>IF(AP$142="分類不明", 計算_基本取引表!AP75/計算_基本取引表!AP$133, 計算_投入係数表!AP75)</f>
        <v>#DIV/0!</v>
      </c>
      <c r="AQ214" s="194" t="e">
        <f>IF(AQ$142="分類不明", 計算_基本取引表!AQ75/計算_基本取引表!AQ$133, 計算_投入係数表!AQ75)</f>
        <v>#DIV/0!</v>
      </c>
      <c r="AR214" s="194" t="e">
        <f>IF(AR$142="分類不明", 計算_基本取引表!AR75/計算_基本取引表!AR$133, 計算_投入係数表!AR75)</f>
        <v>#DIV/0!</v>
      </c>
      <c r="AS214" s="194" t="e">
        <f>IF(AS$142="分類不明", 計算_基本取引表!AS75/計算_基本取引表!AS$133, 計算_投入係数表!AS75)</f>
        <v>#DIV/0!</v>
      </c>
      <c r="AT214" s="194" t="e">
        <f>IF(AT$142="分類不明", 計算_基本取引表!AT75/計算_基本取引表!AT$133, 計算_投入係数表!AT75)</f>
        <v>#DIV/0!</v>
      </c>
      <c r="AU214" s="194" t="e">
        <f>IF(AU$142="分類不明", 計算_基本取引表!AU75/計算_基本取引表!AU$133, 計算_投入係数表!AU75)</f>
        <v>#DIV/0!</v>
      </c>
      <c r="AV214" s="194" t="e">
        <f>IF(AV$142="分類不明", 計算_基本取引表!AV75/計算_基本取引表!AV$133, 計算_投入係数表!AV75)</f>
        <v>#DIV/0!</v>
      </c>
      <c r="AW214" s="194" t="e">
        <f>IF(AW$142="分類不明", 計算_基本取引表!AW75/計算_基本取引表!AW$133, 計算_投入係数表!AW75)</f>
        <v>#DIV/0!</v>
      </c>
      <c r="AX214" s="194" t="e">
        <f>IF(AX$142="分類不明", 計算_基本取引表!AX75/計算_基本取引表!AX$133, 計算_投入係数表!AX75)</f>
        <v>#DIV/0!</v>
      </c>
      <c r="AY214" s="194" t="e">
        <f>IF(AY$142="分類不明", 計算_基本取引表!AY75/計算_基本取引表!AY$133, 計算_投入係数表!AY75)</f>
        <v>#DIV/0!</v>
      </c>
      <c r="AZ214" s="194" t="e">
        <f>IF(AZ$142="分類不明", 計算_基本取引表!AZ75/計算_基本取引表!AZ$133, 計算_投入係数表!AZ75)</f>
        <v>#DIV/0!</v>
      </c>
      <c r="BA214" s="194" t="e">
        <f>IF(BA$142="分類不明", 計算_基本取引表!BA75/計算_基本取引表!BA$133, 計算_投入係数表!BA75)</f>
        <v>#DIV/0!</v>
      </c>
      <c r="BB214" s="194" t="e">
        <f>IF(BB$142="分類不明", 計算_基本取引表!BB75/計算_基本取引表!BB$133, 計算_投入係数表!BB75)</f>
        <v>#DIV/0!</v>
      </c>
      <c r="BC214" s="194" t="e">
        <f>IF(BC$142="分類不明", 計算_基本取引表!BC75/計算_基本取引表!BC$133, 計算_投入係数表!BC75)</f>
        <v>#DIV/0!</v>
      </c>
      <c r="BD214" s="194" t="e">
        <f>IF(BD$142="分類不明", 計算_基本取引表!BD75/計算_基本取引表!BD$133, 計算_投入係数表!BD75)</f>
        <v>#DIV/0!</v>
      </c>
      <c r="BE214" s="194" t="e">
        <f>IF(BE$142="分類不明", 計算_基本取引表!BE75/計算_基本取引表!BE$133, 計算_投入係数表!BE75)</f>
        <v>#DIV/0!</v>
      </c>
      <c r="BF214" s="194" t="e">
        <f>IF(BF$142="分類不明", 計算_基本取引表!BF75/計算_基本取引表!BF$133, 計算_投入係数表!BF75)</f>
        <v>#DIV/0!</v>
      </c>
      <c r="BG214" s="194" t="e">
        <f>IF(BG$142="分類不明", 計算_基本取引表!BG75/計算_基本取引表!BG$133, 計算_投入係数表!BG75)</f>
        <v>#DIV/0!</v>
      </c>
      <c r="BH214" s="194" t="e">
        <f>IF(BH$142="分類不明", 計算_基本取引表!BH75/計算_基本取引表!BH$133, 計算_投入係数表!BH75)</f>
        <v>#DIV/0!</v>
      </c>
      <c r="BI214" s="194" t="e">
        <f>IF(BI$142="分類不明", 計算_基本取引表!BI75/計算_基本取引表!BI$133, 計算_投入係数表!BI75)</f>
        <v>#DIV/0!</v>
      </c>
      <c r="BJ214" s="194" t="e">
        <f>IF(BJ$142="分類不明", 計算_基本取引表!BJ75/計算_基本取引表!BJ$133, 計算_投入係数表!BJ75)</f>
        <v>#DIV/0!</v>
      </c>
      <c r="BK214" s="194" t="e">
        <f>IF(BK$142="分類不明", 計算_基本取引表!BK75/計算_基本取引表!BK$133, 計算_投入係数表!BK75)</f>
        <v>#DIV/0!</v>
      </c>
      <c r="BL214" s="194" t="e">
        <f>IF(BL$142="分類不明", 計算_基本取引表!BL75/計算_基本取引表!BL$133, 計算_投入係数表!BL75)</f>
        <v>#DIV/0!</v>
      </c>
      <c r="BM214" s="194" t="e">
        <f>IF(BM$142="分類不明", 計算_基本取引表!BM75/計算_基本取引表!BM$133, 計算_投入係数表!BM75)</f>
        <v>#DIV/0!</v>
      </c>
      <c r="BN214" s="194" t="e">
        <f>IF(BN$142="分類不明", 計算_基本取引表!BN75/計算_基本取引表!BN$133, 計算_投入係数表!BN75)</f>
        <v>#DIV/0!</v>
      </c>
      <c r="BO214" s="194" t="e">
        <f>IF(BO$142="分類不明", 計算_基本取引表!BO75/計算_基本取引表!BO$133, 計算_投入係数表!BO75)</f>
        <v>#DIV/0!</v>
      </c>
      <c r="BP214" s="194" t="e">
        <f>IF(BP$142="分類不明", 計算_基本取引表!BP75/計算_基本取引表!BP$133, 計算_投入係数表!BP75)</f>
        <v>#DIV/0!</v>
      </c>
      <c r="BQ214" s="194" t="e">
        <f>IF(BQ$142="分類不明", 計算_基本取引表!BQ75/計算_基本取引表!BQ$133, 計算_投入係数表!BQ75)</f>
        <v>#DIV/0!</v>
      </c>
      <c r="BR214" s="194" t="e">
        <f>IF(BR$142="分類不明", 計算_基本取引表!BR75/計算_基本取引表!BR$133, 計算_投入係数表!BR75)</f>
        <v>#DIV/0!</v>
      </c>
      <c r="BS214" s="194" t="e">
        <f>IF(BS$142="分類不明", 計算_基本取引表!BS75/計算_基本取引表!BS$133, 計算_投入係数表!BS75)</f>
        <v>#DIV/0!</v>
      </c>
      <c r="BT214" s="194" t="e">
        <f>IF(BT$142="分類不明", 計算_基本取引表!BT75/計算_基本取引表!BT$133, 計算_投入係数表!BT75)</f>
        <v>#DIV/0!</v>
      </c>
      <c r="BU214" s="194" t="e">
        <f>IF(BU$142="分類不明", 計算_基本取引表!BU75/計算_基本取引表!BU$133, 計算_投入係数表!BU75)</f>
        <v>#DIV/0!</v>
      </c>
      <c r="BV214" s="194" t="e">
        <f>IF(BV$142="分類不明", 計算_基本取引表!BV75/計算_基本取引表!BV$133, 計算_投入係数表!BV75)</f>
        <v>#DIV/0!</v>
      </c>
      <c r="BW214" s="194" t="e">
        <f>IF(BW$142="分類不明", 計算_基本取引表!BW75/計算_基本取引表!BW$133, 計算_投入係数表!BW75)</f>
        <v>#DIV/0!</v>
      </c>
      <c r="BX214" s="194" t="e">
        <f>IF(BX$142="分類不明", 計算_基本取引表!BX75/計算_基本取引表!BX$133, 計算_投入係数表!BX75)</f>
        <v>#DIV/0!</v>
      </c>
      <c r="BY214" s="194" t="e">
        <f>IF(BY$142="分類不明", 計算_基本取引表!BY75/計算_基本取引表!BY$133, 計算_投入係数表!BY75)</f>
        <v>#DIV/0!</v>
      </c>
      <c r="BZ214" s="194" t="e">
        <f>IF(BZ$142="分類不明", 計算_基本取引表!BZ75/計算_基本取引表!BZ$133, 計算_投入係数表!BZ75)</f>
        <v>#DIV/0!</v>
      </c>
      <c r="CA214" s="194" t="e">
        <f>IF(CA$142="分類不明", 計算_基本取引表!CA75/計算_基本取引表!CA$133, 計算_投入係数表!CA75)</f>
        <v>#DIV/0!</v>
      </c>
      <c r="CB214" s="194" t="e">
        <f>IF(CB$142="分類不明", 計算_基本取引表!CB75/計算_基本取引表!CB$133, 計算_投入係数表!CB75)</f>
        <v>#DIV/0!</v>
      </c>
      <c r="CC214" s="194" t="e">
        <f>IF(CC$142="分類不明", 計算_基本取引表!CC75/計算_基本取引表!CC$133, 計算_投入係数表!CC75)</f>
        <v>#DIV/0!</v>
      </c>
      <c r="CD214" s="194" t="e">
        <f>IF(CD$142="分類不明", 計算_基本取引表!CD75/計算_基本取引表!CD$133, 計算_投入係数表!CD75)</f>
        <v>#DIV/0!</v>
      </c>
      <c r="CE214" s="194" t="e">
        <f>IF(CE$142="分類不明", 計算_基本取引表!CE75/計算_基本取引表!CE$133, 計算_投入係数表!CE75)</f>
        <v>#DIV/0!</v>
      </c>
      <c r="CF214" s="194" t="e">
        <f>IF(CF$142="分類不明", 計算_基本取引表!CF75/計算_基本取引表!CF$133, 計算_投入係数表!CF75)</f>
        <v>#DIV/0!</v>
      </c>
      <c r="CG214" s="194" t="e">
        <f>IF(CG$142="分類不明", 計算_基本取引表!CG75/計算_基本取引表!CG$133, 計算_投入係数表!CG75)</f>
        <v>#DIV/0!</v>
      </c>
      <c r="CH214" s="194" t="e">
        <f>IF(CH$142="分類不明", 計算_基本取引表!CH75/計算_基本取引表!CH$133, 計算_投入係数表!CH75)</f>
        <v>#DIV/0!</v>
      </c>
      <c r="CI214" s="194" t="e">
        <f>IF(CI$142="分類不明", 計算_基本取引表!CI75/計算_基本取引表!CI$133, 計算_投入係数表!CI75)</f>
        <v>#DIV/0!</v>
      </c>
      <c r="CJ214" s="194" t="e">
        <f>IF(CJ$142="分類不明", 計算_基本取引表!CJ75/計算_基本取引表!CJ$133, 計算_投入係数表!CJ75)</f>
        <v>#DIV/0!</v>
      </c>
      <c r="CK214" s="194" t="e">
        <f>IF(CK$142="分類不明", 計算_基本取引表!CK75/計算_基本取引表!CK$133, 計算_投入係数表!CK75)</f>
        <v>#DIV/0!</v>
      </c>
      <c r="CL214" s="194" t="e">
        <f>IF(CL$142="分類不明", 計算_基本取引表!CL75/計算_基本取引表!CL$133, 計算_投入係数表!CL75)</f>
        <v>#DIV/0!</v>
      </c>
      <c r="CM214" s="194" t="e">
        <f>IF(CM$142="分類不明", 計算_基本取引表!CM75/計算_基本取引表!CM$133, 計算_投入係数表!CM75)</f>
        <v>#DIV/0!</v>
      </c>
      <c r="CN214" s="194" t="e">
        <f>IF(CN$142="分類不明", 計算_基本取引表!CN75/計算_基本取引表!CN$133, 計算_投入係数表!CN75)</f>
        <v>#DIV/0!</v>
      </c>
      <c r="CO214" s="194" t="e">
        <f>IF(CO$142="分類不明", 計算_基本取引表!CO75/計算_基本取引表!CO$133, 計算_投入係数表!CO75)</f>
        <v>#DIV/0!</v>
      </c>
      <c r="CP214" s="194" t="e">
        <f>IF(CP$142="分類不明", 計算_基本取引表!CP75/計算_基本取引表!CP$133, 計算_投入係数表!CP75)</f>
        <v>#DIV/0!</v>
      </c>
      <c r="CQ214" s="194" t="e">
        <f>IF(CQ$142="分類不明", 計算_基本取引表!CQ75/計算_基本取引表!CQ$133, 計算_投入係数表!CQ75)</f>
        <v>#DIV/0!</v>
      </c>
      <c r="CR214" s="194" t="e">
        <f>IF(CR$142="分類不明", 計算_基本取引表!CR75/計算_基本取引表!CR$133, 計算_投入係数表!CR75)</f>
        <v>#DIV/0!</v>
      </c>
      <c r="CS214" s="194" t="e">
        <f>IF(CS$142="分類不明", 計算_基本取引表!CS75/計算_基本取引表!CS$133, 計算_投入係数表!CS75)</f>
        <v>#DIV/0!</v>
      </c>
      <c r="CT214" s="194" t="e">
        <f>IF(CT$142="分類不明", 計算_基本取引表!CT75/計算_基本取引表!CT$133, 計算_投入係数表!CT75)</f>
        <v>#DIV/0!</v>
      </c>
      <c r="CU214" s="194" t="e">
        <f>IF(CU$142="分類不明", 計算_基本取引表!CU75/計算_基本取引表!CU$133, 計算_投入係数表!CU75)</f>
        <v>#DIV/0!</v>
      </c>
      <c r="CV214" s="194" t="e">
        <f>IF(CV$142="分類不明", 計算_基本取引表!CV75/計算_基本取引表!CV$133, 計算_投入係数表!CV75)</f>
        <v>#DIV/0!</v>
      </c>
      <c r="CW214" s="194" t="e">
        <f>IF(CW$142="分類不明", 計算_基本取引表!CW75/計算_基本取引表!CW$133, 計算_投入係数表!CW75)</f>
        <v>#DIV/0!</v>
      </c>
      <c r="CX214" s="194" t="e">
        <f>IF(CX$142="分類不明", 計算_基本取引表!CX75/計算_基本取引表!CX$133, 計算_投入係数表!CX75)</f>
        <v>#DIV/0!</v>
      </c>
      <c r="CY214" s="194" t="e">
        <f>IF(CY$142="分類不明", 計算_基本取引表!CY75/計算_基本取引表!CY$133, 計算_投入係数表!CY75)</f>
        <v>#DIV/0!</v>
      </c>
      <c r="CZ214" s="194" t="e">
        <f>IF(CZ$142="分類不明", 計算_基本取引表!CZ75/計算_基本取引表!CZ$133, 計算_投入係数表!CZ75)</f>
        <v>#DIV/0!</v>
      </c>
      <c r="DA214" s="194" t="e">
        <f>IF(DA$142="分類不明", 計算_基本取引表!DA75/計算_基本取引表!DA$133, 計算_投入係数表!DA75)</f>
        <v>#DIV/0!</v>
      </c>
      <c r="DB214" s="194" t="e">
        <f>IF(DB$142="分類不明", 計算_基本取引表!DB75/計算_基本取引表!DB$133, 計算_投入係数表!DB75)</f>
        <v>#DIV/0!</v>
      </c>
      <c r="DC214" s="194" t="e">
        <f>IF(DC$142="分類不明", 計算_基本取引表!DC75/計算_基本取引表!DC$133, 計算_投入係数表!DC75)</f>
        <v>#DIV/0!</v>
      </c>
      <c r="DD214" s="194" t="e">
        <f>IF(DD$142="分類不明", 計算_基本取引表!DD75/計算_基本取引表!DD$133, 計算_投入係数表!DD75)</f>
        <v>#DIV/0!</v>
      </c>
      <c r="DE214" s="194" t="e">
        <f>IF(DE$142="分類不明", 計算_基本取引表!DE75/計算_基本取引表!DE$133, 計算_投入係数表!DE75)</f>
        <v>#DIV/0!</v>
      </c>
      <c r="DF214" s="194" t="e">
        <f>IF(DF$142="分類不明", 計算_基本取引表!DF75/計算_基本取引表!DF$133, 計算_投入係数表!DF75)</f>
        <v>#DIV/0!</v>
      </c>
      <c r="DG214" s="194" t="e">
        <f>IF(DG$142="分類不明", 計算_基本取引表!DG75/計算_基本取引表!DG$133, 計算_投入係数表!DG75)</f>
        <v>#DIV/0!</v>
      </c>
      <c r="DH214" s="194" t="e">
        <f>IF(DH$142="分類不明", 計算_基本取引表!DH75/計算_基本取引表!DH$133, 計算_投入係数表!DH75)</f>
        <v>#DIV/0!</v>
      </c>
      <c r="DI214" s="194" t="e">
        <f>IF(DI$142="分類不明", 計算_基本取引表!DI75/計算_基本取引表!DI$133, 計算_投入係数表!DI75)</f>
        <v>#DIV/0!</v>
      </c>
      <c r="DJ214" s="194" t="e">
        <f>IF(DJ$142="分類不明", 計算_基本取引表!DJ75/計算_基本取引表!DJ$133, 計算_投入係数表!DJ75)</f>
        <v>#DIV/0!</v>
      </c>
      <c r="DK214" s="194" t="e">
        <f>IF(DK$142="分類不明", 計算_基本取引表!DK75/計算_基本取引表!DK$133, 計算_投入係数表!DK75)</f>
        <v>#DIV/0!</v>
      </c>
      <c r="DL214" s="194" t="e">
        <f>IF(DL$142="分類不明", 計算_基本取引表!DL75/計算_基本取引表!DL$133, 計算_投入係数表!DL75)</f>
        <v>#DIV/0!</v>
      </c>
      <c r="DM214" s="194" t="e">
        <f>IF(DM$142="分類不明", 計算_基本取引表!DM75/計算_基本取引表!DM$133, 計算_投入係数表!DM75)</f>
        <v>#DIV/0!</v>
      </c>
      <c r="DN214" s="194" t="e">
        <f>IF(DN$142="分類不明", 計算_基本取引表!DN75/計算_基本取引表!DN$133, 計算_投入係数表!DN75)</f>
        <v>#DIV/0!</v>
      </c>
      <c r="DO214" s="194" t="e">
        <f>IF(DO$142="分類不明", 計算_基本取引表!DO75/計算_基本取引表!DO$133, 計算_投入係数表!DO75)</f>
        <v>#DIV/0!</v>
      </c>
      <c r="DP214" s="194" t="e">
        <f>IF(DP$142="分類不明", 計算_基本取引表!DP75/計算_基本取引表!DP$133, 計算_投入係数表!DP75)</f>
        <v>#DIV/0!</v>
      </c>
      <c r="DQ214" s="194" t="e">
        <f>IF(DQ$142="分類不明", 計算_基本取引表!DQ75/計算_基本取引表!DQ$133, 計算_投入係数表!DQ75)</f>
        <v>#DIV/0!</v>
      </c>
      <c r="DR214" s="194" t="e">
        <f>IF(DR$142="分類不明", 計算_基本取引表!DR75/計算_基本取引表!DR$133, 計算_投入係数表!DR75)</f>
        <v>#DIV/0!</v>
      </c>
      <c r="DS214" s="194" t="e">
        <f>IF(DS$142="分類不明", 計算_基本取引表!DS75/計算_基本取引表!DS$133, 計算_投入係数表!DS75)</f>
        <v>#DIV/0!</v>
      </c>
      <c r="DT214" s="23">
        <f ca="1">計算_基本取引表!DT75/計算_基本取引表!DT$133</f>
        <v>0</v>
      </c>
    </row>
    <row r="215" spans="2:124" x14ac:dyDescent="0.25">
      <c r="B215" s="53">
        <v>73</v>
      </c>
      <c r="C215" s="192" t="str">
        <v>-</v>
      </c>
      <c r="D215" s="193">
        <f>IF(D$142="分類不明", 計算_基本取引表!D76/計算_基本取引表!D$133, 計算_投入係数表!D76)</f>
        <v>0</v>
      </c>
      <c r="E215" s="194">
        <f>IF(E$142="分類不明", 計算_基本取引表!E76/計算_基本取引表!E$133, 計算_投入係数表!E76)</f>
        <v>0</v>
      </c>
      <c r="F215" s="194">
        <f>IF(F$142="分類不明", 計算_基本取引表!F76/計算_基本取引表!F$133, 計算_投入係数表!F76)</f>
        <v>0</v>
      </c>
      <c r="G215" s="194">
        <f>IF(G$142="分類不明", 計算_基本取引表!G76/計算_基本取引表!G$133, 計算_投入係数表!G76)</f>
        <v>0</v>
      </c>
      <c r="H215" s="194">
        <f>IF(H$142="分類不明", 計算_基本取引表!H76/計算_基本取引表!H$133, 計算_投入係数表!H76)</f>
        <v>0</v>
      </c>
      <c r="I215" s="194">
        <f>IF(I$142="分類不明", 計算_基本取引表!I76/計算_基本取引表!I$133, 計算_投入係数表!I76)</f>
        <v>0</v>
      </c>
      <c r="J215" s="194">
        <f>IF(J$142="分類不明", 計算_基本取引表!J76/計算_基本取引表!J$133, 計算_投入係数表!J76)</f>
        <v>0</v>
      </c>
      <c r="K215" s="194">
        <f>IF(K$142="分類不明", 計算_基本取引表!K76/計算_基本取引表!K$133, 計算_投入係数表!K76)</f>
        <v>0</v>
      </c>
      <c r="L215" s="194">
        <f>IF(L$142="分類不明", 計算_基本取引表!L76/計算_基本取引表!L$133, 計算_投入係数表!L76)</f>
        <v>0</v>
      </c>
      <c r="M215" s="194">
        <f>IF(M$142="分類不明", 計算_基本取引表!M76/計算_基本取引表!M$133, 計算_投入係数表!M76)</f>
        <v>0</v>
      </c>
      <c r="N215" s="194">
        <f>IF(N$142="分類不明", 計算_基本取引表!N76/計算_基本取引表!N$133, 計算_投入係数表!N76)</f>
        <v>0</v>
      </c>
      <c r="O215" s="194">
        <f>IF(O$142="分類不明", 計算_基本取引表!O76/計算_基本取引表!O$133, 計算_投入係数表!O76)</f>
        <v>0</v>
      </c>
      <c r="P215" s="194" t="e">
        <f ca="1">IF(P$142="分類不明", 計算_基本取引表!P76/計算_基本取引表!P$133, 計算_投入係数表!P76)</f>
        <v>#DIV/0!</v>
      </c>
      <c r="Q215" s="194" t="e">
        <f>IF(Q$142="分類不明", 計算_基本取引表!Q76/計算_基本取引表!Q$133, 計算_投入係数表!Q76)</f>
        <v>#DIV/0!</v>
      </c>
      <c r="R215" s="194" t="e">
        <f>IF(R$142="分類不明", 計算_基本取引表!R76/計算_基本取引表!R$133, 計算_投入係数表!R76)</f>
        <v>#DIV/0!</v>
      </c>
      <c r="S215" s="194" t="e">
        <f>IF(S$142="分類不明", 計算_基本取引表!S76/計算_基本取引表!S$133, 計算_投入係数表!S76)</f>
        <v>#DIV/0!</v>
      </c>
      <c r="T215" s="194" t="e">
        <f>IF(T$142="分類不明", 計算_基本取引表!T76/計算_基本取引表!T$133, 計算_投入係数表!T76)</f>
        <v>#DIV/0!</v>
      </c>
      <c r="U215" s="194" t="e">
        <f>IF(U$142="分類不明", 計算_基本取引表!U76/計算_基本取引表!U$133, 計算_投入係数表!U76)</f>
        <v>#DIV/0!</v>
      </c>
      <c r="V215" s="194" t="e">
        <f>IF(V$142="分類不明", 計算_基本取引表!V76/計算_基本取引表!V$133, 計算_投入係数表!V76)</f>
        <v>#DIV/0!</v>
      </c>
      <c r="W215" s="194" t="e">
        <f>IF(W$142="分類不明", 計算_基本取引表!W76/計算_基本取引表!W$133, 計算_投入係数表!W76)</f>
        <v>#DIV/0!</v>
      </c>
      <c r="X215" s="194" t="e">
        <f>IF(X$142="分類不明", 計算_基本取引表!X76/計算_基本取引表!X$133, 計算_投入係数表!X76)</f>
        <v>#DIV/0!</v>
      </c>
      <c r="Y215" s="194" t="e">
        <f>IF(Y$142="分類不明", 計算_基本取引表!Y76/計算_基本取引表!Y$133, 計算_投入係数表!Y76)</f>
        <v>#DIV/0!</v>
      </c>
      <c r="Z215" s="194" t="e">
        <f>IF(Z$142="分類不明", 計算_基本取引表!Z76/計算_基本取引表!Z$133, 計算_投入係数表!Z76)</f>
        <v>#DIV/0!</v>
      </c>
      <c r="AA215" s="194" t="e">
        <f>IF(AA$142="分類不明", 計算_基本取引表!AA76/計算_基本取引表!AA$133, 計算_投入係数表!AA76)</f>
        <v>#DIV/0!</v>
      </c>
      <c r="AB215" s="194" t="e">
        <f>IF(AB$142="分類不明", 計算_基本取引表!AB76/計算_基本取引表!AB$133, 計算_投入係数表!AB76)</f>
        <v>#DIV/0!</v>
      </c>
      <c r="AC215" s="194" t="e">
        <f>IF(AC$142="分類不明", 計算_基本取引表!AC76/計算_基本取引表!AC$133, 計算_投入係数表!AC76)</f>
        <v>#DIV/0!</v>
      </c>
      <c r="AD215" s="194" t="e">
        <f>IF(AD$142="分類不明", 計算_基本取引表!AD76/計算_基本取引表!AD$133, 計算_投入係数表!AD76)</f>
        <v>#DIV/0!</v>
      </c>
      <c r="AE215" s="194" t="e">
        <f>IF(AE$142="分類不明", 計算_基本取引表!AE76/計算_基本取引表!AE$133, 計算_投入係数表!AE76)</f>
        <v>#DIV/0!</v>
      </c>
      <c r="AF215" s="194" t="e">
        <f>IF(AF$142="分類不明", 計算_基本取引表!AF76/計算_基本取引表!AF$133, 計算_投入係数表!AF76)</f>
        <v>#DIV/0!</v>
      </c>
      <c r="AG215" s="194" t="e">
        <f>IF(AG$142="分類不明", 計算_基本取引表!AG76/計算_基本取引表!AG$133, 計算_投入係数表!AG76)</f>
        <v>#DIV/0!</v>
      </c>
      <c r="AH215" s="194" t="e">
        <f>IF(AH$142="分類不明", 計算_基本取引表!AH76/計算_基本取引表!AH$133, 計算_投入係数表!AH76)</f>
        <v>#DIV/0!</v>
      </c>
      <c r="AI215" s="194" t="e">
        <f>IF(AI$142="分類不明", 計算_基本取引表!AI76/計算_基本取引表!AI$133, 計算_投入係数表!AI76)</f>
        <v>#DIV/0!</v>
      </c>
      <c r="AJ215" s="194" t="e">
        <f>IF(AJ$142="分類不明", 計算_基本取引表!AJ76/計算_基本取引表!AJ$133, 計算_投入係数表!AJ76)</f>
        <v>#DIV/0!</v>
      </c>
      <c r="AK215" s="194" t="e">
        <f>IF(AK$142="分類不明", 計算_基本取引表!AK76/計算_基本取引表!AK$133, 計算_投入係数表!AK76)</f>
        <v>#DIV/0!</v>
      </c>
      <c r="AL215" s="194" t="e">
        <f>IF(AL$142="分類不明", 計算_基本取引表!AL76/計算_基本取引表!AL$133, 計算_投入係数表!AL76)</f>
        <v>#DIV/0!</v>
      </c>
      <c r="AM215" s="194" t="e">
        <f>IF(AM$142="分類不明", 計算_基本取引表!AM76/計算_基本取引表!AM$133, 計算_投入係数表!AM76)</f>
        <v>#DIV/0!</v>
      </c>
      <c r="AN215" s="194" t="e">
        <f>IF(AN$142="分類不明", 計算_基本取引表!AN76/計算_基本取引表!AN$133, 計算_投入係数表!AN76)</f>
        <v>#DIV/0!</v>
      </c>
      <c r="AO215" s="194" t="e">
        <f>IF(AO$142="分類不明", 計算_基本取引表!AO76/計算_基本取引表!AO$133, 計算_投入係数表!AO76)</f>
        <v>#DIV/0!</v>
      </c>
      <c r="AP215" s="194" t="e">
        <f>IF(AP$142="分類不明", 計算_基本取引表!AP76/計算_基本取引表!AP$133, 計算_投入係数表!AP76)</f>
        <v>#DIV/0!</v>
      </c>
      <c r="AQ215" s="194" t="e">
        <f>IF(AQ$142="分類不明", 計算_基本取引表!AQ76/計算_基本取引表!AQ$133, 計算_投入係数表!AQ76)</f>
        <v>#DIV/0!</v>
      </c>
      <c r="AR215" s="194" t="e">
        <f>IF(AR$142="分類不明", 計算_基本取引表!AR76/計算_基本取引表!AR$133, 計算_投入係数表!AR76)</f>
        <v>#DIV/0!</v>
      </c>
      <c r="AS215" s="194" t="e">
        <f>IF(AS$142="分類不明", 計算_基本取引表!AS76/計算_基本取引表!AS$133, 計算_投入係数表!AS76)</f>
        <v>#DIV/0!</v>
      </c>
      <c r="AT215" s="194" t="e">
        <f>IF(AT$142="分類不明", 計算_基本取引表!AT76/計算_基本取引表!AT$133, 計算_投入係数表!AT76)</f>
        <v>#DIV/0!</v>
      </c>
      <c r="AU215" s="194" t="e">
        <f>IF(AU$142="分類不明", 計算_基本取引表!AU76/計算_基本取引表!AU$133, 計算_投入係数表!AU76)</f>
        <v>#DIV/0!</v>
      </c>
      <c r="AV215" s="194" t="e">
        <f>IF(AV$142="分類不明", 計算_基本取引表!AV76/計算_基本取引表!AV$133, 計算_投入係数表!AV76)</f>
        <v>#DIV/0!</v>
      </c>
      <c r="AW215" s="194" t="e">
        <f>IF(AW$142="分類不明", 計算_基本取引表!AW76/計算_基本取引表!AW$133, 計算_投入係数表!AW76)</f>
        <v>#DIV/0!</v>
      </c>
      <c r="AX215" s="194" t="e">
        <f>IF(AX$142="分類不明", 計算_基本取引表!AX76/計算_基本取引表!AX$133, 計算_投入係数表!AX76)</f>
        <v>#DIV/0!</v>
      </c>
      <c r="AY215" s="194" t="e">
        <f>IF(AY$142="分類不明", 計算_基本取引表!AY76/計算_基本取引表!AY$133, 計算_投入係数表!AY76)</f>
        <v>#DIV/0!</v>
      </c>
      <c r="AZ215" s="194" t="e">
        <f>IF(AZ$142="分類不明", 計算_基本取引表!AZ76/計算_基本取引表!AZ$133, 計算_投入係数表!AZ76)</f>
        <v>#DIV/0!</v>
      </c>
      <c r="BA215" s="194" t="e">
        <f>IF(BA$142="分類不明", 計算_基本取引表!BA76/計算_基本取引表!BA$133, 計算_投入係数表!BA76)</f>
        <v>#DIV/0!</v>
      </c>
      <c r="BB215" s="194" t="e">
        <f>IF(BB$142="分類不明", 計算_基本取引表!BB76/計算_基本取引表!BB$133, 計算_投入係数表!BB76)</f>
        <v>#DIV/0!</v>
      </c>
      <c r="BC215" s="194" t="e">
        <f>IF(BC$142="分類不明", 計算_基本取引表!BC76/計算_基本取引表!BC$133, 計算_投入係数表!BC76)</f>
        <v>#DIV/0!</v>
      </c>
      <c r="BD215" s="194" t="e">
        <f>IF(BD$142="分類不明", 計算_基本取引表!BD76/計算_基本取引表!BD$133, 計算_投入係数表!BD76)</f>
        <v>#DIV/0!</v>
      </c>
      <c r="BE215" s="194" t="e">
        <f>IF(BE$142="分類不明", 計算_基本取引表!BE76/計算_基本取引表!BE$133, 計算_投入係数表!BE76)</f>
        <v>#DIV/0!</v>
      </c>
      <c r="BF215" s="194" t="e">
        <f>IF(BF$142="分類不明", 計算_基本取引表!BF76/計算_基本取引表!BF$133, 計算_投入係数表!BF76)</f>
        <v>#DIV/0!</v>
      </c>
      <c r="BG215" s="194" t="e">
        <f>IF(BG$142="分類不明", 計算_基本取引表!BG76/計算_基本取引表!BG$133, 計算_投入係数表!BG76)</f>
        <v>#DIV/0!</v>
      </c>
      <c r="BH215" s="194" t="e">
        <f>IF(BH$142="分類不明", 計算_基本取引表!BH76/計算_基本取引表!BH$133, 計算_投入係数表!BH76)</f>
        <v>#DIV/0!</v>
      </c>
      <c r="BI215" s="194" t="e">
        <f>IF(BI$142="分類不明", 計算_基本取引表!BI76/計算_基本取引表!BI$133, 計算_投入係数表!BI76)</f>
        <v>#DIV/0!</v>
      </c>
      <c r="BJ215" s="194" t="e">
        <f>IF(BJ$142="分類不明", 計算_基本取引表!BJ76/計算_基本取引表!BJ$133, 計算_投入係数表!BJ76)</f>
        <v>#DIV/0!</v>
      </c>
      <c r="BK215" s="194" t="e">
        <f>IF(BK$142="分類不明", 計算_基本取引表!BK76/計算_基本取引表!BK$133, 計算_投入係数表!BK76)</f>
        <v>#DIV/0!</v>
      </c>
      <c r="BL215" s="194" t="e">
        <f>IF(BL$142="分類不明", 計算_基本取引表!BL76/計算_基本取引表!BL$133, 計算_投入係数表!BL76)</f>
        <v>#DIV/0!</v>
      </c>
      <c r="BM215" s="194" t="e">
        <f>IF(BM$142="分類不明", 計算_基本取引表!BM76/計算_基本取引表!BM$133, 計算_投入係数表!BM76)</f>
        <v>#DIV/0!</v>
      </c>
      <c r="BN215" s="194" t="e">
        <f>IF(BN$142="分類不明", 計算_基本取引表!BN76/計算_基本取引表!BN$133, 計算_投入係数表!BN76)</f>
        <v>#DIV/0!</v>
      </c>
      <c r="BO215" s="194" t="e">
        <f>IF(BO$142="分類不明", 計算_基本取引表!BO76/計算_基本取引表!BO$133, 計算_投入係数表!BO76)</f>
        <v>#DIV/0!</v>
      </c>
      <c r="BP215" s="194" t="e">
        <f>IF(BP$142="分類不明", 計算_基本取引表!BP76/計算_基本取引表!BP$133, 計算_投入係数表!BP76)</f>
        <v>#DIV/0!</v>
      </c>
      <c r="BQ215" s="194" t="e">
        <f>IF(BQ$142="分類不明", 計算_基本取引表!BQ76/計算_基本取引表!BQ$133, 計算_投入係数表!BQ76)</f>
        <v>#DIV/0!</v>
      </c>
      <c r="BR215" s="194" t="e">
        <f>IF(BR$142="分類不明", 計算_基本取引表!BR76/計算_基本取引表!BR$133, 計算_投入係数表!BR76)</f>
        <v>#DIV/0!</v>
      </c>
      <c r="BS215" s="194" t="e">
        <f>IF(BS$142="分類不明", 計算_基本取引表!BS76/計算_基本取引表!BS$133, 計算_投入係数表!BS76)</f>
        <v>#DIV/0!</v>
      </c>
      <c r="BT215" s="194" t="e">
        <f>IF(BT$142="分類不明", 計算_基本取引表!BT76/計算_基本取引表!BT$133, 計算_投入係数表!BT76)</f>
        <v>#DIV/0!</v>
      </c>
      <c r="BU215" s="194" t="e">
        <f>IF(BU$142="分類不明", 計算_基本取引表!BU76/計算_基本取引表!BU$133, 計算_投入係数表!BU76)</f>
        <v>#DIV/0!</v>
      </c>
      <c r="BV215" s="194" t="e">
        <f>IF(BV$142="分類不明", 計算_基本取引表!BV76/計算_基本取引表!BV$133, 計算_投入係数表!BV76)</f>
        <v>#DIV/0!</v>
      </c>
      <c r="BW215" s="194" t="e">
        <f>IF(BW$142="分類不明", 計算_基本取引表!BW76/計算_基本取引表!BW$133, 計算_投入係数表!BW76)</f>
        <v>#DIV/0!</v>
      </c>
      <c r="BX215" s="194" t="e">
        <f>IF(BX$142="分類不明", 計算_基本取引表!BX76/計算_基本取引表!BX$133, 計算_投入係数表!BX76)</f>
        <v>#DIV/0!</v>
      </c>
      <c r="BY215" s="194" t="e">
        <f>IF(BY$142="分類不明", 計算_基本取引表!BY76/計算_基本取引表!BY$133, 計算_投入係数表!BY76)</f>
        <v>#DIV/0!</v>
      </c>
      <c r="BZ215" s="194" t="e">
        <f>IF(BZ$142="分類不明", 計算_基本取引表!BZ76/計算_基本取引表!BZ$133, 計算_投入係数表!BZ76)</f>
        <v>#DIV/0!</v>
      </c>
      <c r="CA215" s="194" t="e">
        <f>IF(CA$142="分類不明", 計算_基本取引表!CA76/計算_基本取引表!CA$133, 計算_投入係数表!CA76)</f>
        <v>#DIV/0!</v>
      </c>
      <c r="CB215" s="194" t="e">
        <f>IF(CB$142="分類不明", 計算_基本取引表!CB76/計算_基本取引表!CB$133, 計算_投入係数表!CB76)</f>
        <v>#DIV/0!</v>
      </c>
      <c r="CC215" s="194" t="e">
        <f>IF(CC$142="分類不明", 計算_基本取引表!CC76/計算_基本取引表!CC$133, 計算_投入係数表!CC76)</f>
        <v>#DIV/0!</v>
      </c>
      <c r="CD215" s="194" t="e">
        <f>IF(CD$142="分類不明", 計算_基本取引表!CD76/計算_基本取引表!CD$133, 計算_投入係数表!CD76)</f>
        <v>#DIV/0!</v>
      </c>
      <c r="CE215" s="194" t="e">
        <f>IF(CE$142="分類不明", 計算_基本取引表!CE76/計算_基本取引表!CE$133, 計算_投入係数表!CE76)</f>
        <v>#DIV/0!</v>
      </c>
      <c r="CF215" s="194" t="e">
        <f>IF(CF$142="分類不明", 計算_基本取引表!CF76/計算_基本取引表!CF$133, 計算_投入係数表!CF76)</f>
        <v>#DIV/0!</v>
      </c>
      <c r="CG215" s="194" t="e">
        <f>IF(CG$142="分類不明", 計算_基本取引表!CG76/計算_基本取引表!CG$133, 計算_投入係数表!CG76)</f>
        <v>#DIV/0!</v>
      </c>
      <c r="CH215" s="194" t="e">
        <f>IF(CH$142="分類不明", 計算_基本取引表!CH76/計算_基本取引表!CH$133, 計算_投入係数表!CH76)</f>
        <v>#DIV/0!</v>
      </c>
      <c r="CI215" s="194" t="e">
        <f>IF(CI$142="分類不明", 計算_基本取引表!CI76/計算_基本取引表!CI$133, 計算_投入係数表!CI76)</f>
        <v>#DIV/0!</v>
      </c>
      <c r="CJ215" s="194" t="e">
        <f>IF(CJ$142="分類不明", 計算_基本取引表!CJ76/計算_基本取引表!CJ$133, 計算_投入係数表!CJ76)</f>
        <v>#DIV/0!</v>
      </c>
      <c r="CK215" s="194" t="e">
        <f>IF(CK$142="分類不明", 計算_基本取引表!CK76/計算_基本取引表!CK$133, 計算_投入係数表!CK76)</f>
        <v>#DIV/0!</v>
      </c>
      <c r="CL215" s="194" t="e">
        <f>IF(CL$142="分類不明", 計算_基本取引表!CL76/計算_基本取引表!CL$133, 計算_投入係数表!CL76)</f>
        <v>#DIV/0!</v>
      </c>
      <c r="CM215" s="194" t="e">
        <f>IF(CM$142="分類不明", 計算_基本取引表!CM76/計算_基本取引表!CM$133, 計算_投入係数表!CM76)</f>
        <v>#DIV/0!</v>
      </c>
      <c r="CN215" s="194" t="e">
        <f>IF(CN$142="分類不明", 計算_基本取引表!CN76/計算_基本取引表!CN$133, 計算_投入係数表!CN76)</f>
        <v>#DIV/0!</v>
      </c>
      <c r="CO215" s="194" t="e">
        <f>IF(CO$142="分類不明", 計算_基本取引表!CO76/計算_基本取引表!CO$133, 計算_投入係数表!CO76)</f>
        <v>#DIV/0!</v>
      </c>
      <c r="CP215" s="194" t="e">
        <f>IF(CP$142="分類不明", 計算_基本取引表!CP76/計算_基本取引表!CP$133, 計算_投入係数表!CP76)</f>
        <v>#DIV/0!</v>
      </c>
      <c r="CQ215" s="194" t="e">
        <f>IF(CQ$142="分類不明", 計算_基本取引表!CQ76/計算_基本取引表!CQ$133, 計算_投入係数表!CQ76)</f>
        <v>#DIV/0!</v>
      </c>
      <c r="CR215" s="194" t="e">
        <f>IF(CR$142="分類不明", 計算_基本取引表!CR76/計算_基本取引表!CR$133, 計算_投入係数表!CR76)</f>
        <v>#DIV/0!</v>
      </c>
      <c r="CS215" s="194" t="e">
        <f>IF(CS$142="分類不明", 計算_基本取引表!CS76/計算_基本取引表!CS$133, 計算_投入係数表!CS76)</f>
        <v>#DIV/0!</v>
      </c>
      <c r="CT215" s="194" t="e">
        <f>IF(CT$142="分類不明", 計算_基本取引表!CT76/計算_基本取引表!CT$133, 計算_投入係数表!CT76)</f>
        <v>#DIV/0!</v>
      </c>
      <c r="CU215" s="194" t="e">
        <f>IF(CU$142="分類不明", 計算_基本取引表!CU76/計算_基本取引表!CU$133, 計算_投入係数表!CU76)</f>
        <v>#DIV/0!</v>
      </c>
      <c r="CV215" s="194" t="e">
        <f>IF(CV$142="分類不明", 計算_基本取引表!CV76/計算_基本取引表!CV$133, 計算_投入係数表!CV76)</f>
        <v>#DIV/0!</v>
      </c>
      <c r="CW215" s="194" t="e">
        <f>IF(CW$142="分類不明", 計算_基本取引表!CW76/計算_基本取引表!CW$133, 計算_投入係数表!CW76)</f>
        <v>#DIV/0!</v>
      </c>
      <c r="CX215" s="194" t="e">
        <f>IF(CX$142="分類不明", 計算_基本取引表!CX76/計算_基本取引表!CX$133, 計算_投入係数表!CX76)</f>
        <v>#DIV/0!</v>
      </c>
      <c r="CY215" s="194" t="e">
        <f>IF(CY$142="分類不明", 計算_基本取引表!CY76/計算_基本取引表!CY$133, 計算_投入係数表!CY76)</f>
        <v>#DIV/0!</v>
      </c>
      <c r="CZ215" s="194" t="e">
        <f>IF(CZ$142="分類不明", 計算_基本取引表!CZ76/計算_基本取引表!CZ$133, 計算_投入係数表!CZ76)</f>
        <v>#DIV/0!</v>
      </c>
      <c r="DA215" s="194" t="e">
        <f>IF(DA$142="分類不明", 計算_基本取引表!DA76/計算_基本取引表!DA$133, 計算_投入係数表!DA76)</f>
        <v>#DIV/0!</v>
      </c>
      <c r="DB215" s="194" t="e">
        <f>IF(DB$142="分類不明", 計算_基本取引表!DB76/計算_基本取引表!DB$133, 計算_投入係数表!DB76)</f>
        <v>#DIV/0!</v>
      </c>
      <c r="DC215" s="194" t="e">
        <f>IF(DC$142="分類不明", 計算_基本取引表!DC76/計算_基本取引表!DC$133, 計算_投入係数表!DC76)</f>
        <v>#DIV/0!</v>
      </c>
      <c r="DD215" s="194" t="e">
        <f>IF(DD$142="分類不明", 計算_基本取引表!DD76/計算_基本取引表!DD$133, 計算_投入係数表!DD76)</f>
        <v>#DIV/0!</v>
      </c>
      <c r="DE215" s="194" t="e">
        <f>IF(DE$142="分類不明", 計算_基本取引表!DE76/計算_基本取引表!DE$133, 計算_投入係数表!DE76)</f>
        <v>#DIV/0!</v>
      </c>
      <c r="DF215" s="194" t="e">
        <f>IF(DF$142="分類不明", 計算_基本取引表!DF76/計算_基本取引表!DF$133, 計算_投入係数表!DF76)</f>
        <v>#DIV/0!</v>
      </c>
      <c r="DG215" s="194" t="e">
        <f>IF(DG$142="分類不明", 計算_基本取引表!DG76/計算_基本取引表!DG$133, 計算_投入係数表!DG76)</f>
        <v>#DIV/0!</v>
      </c>
      <c r="DH215" s="194" t="e">
        <f>IF(DH$142="分類不明", 計算_基本取引表!DH76/計算_基本取引表!DH$133, 計算_投入係数表!DH76)</f>
        <v>#DIV/0!</v>
      </c>
      <c r="DI215" s="194" t="e">
        <f>IF(DI$142="分類不明", 計算_基本取引表!DI76/計算_基本取引表!DI$133, 計算_投入係数表!DI76)</f>
        <v>#DIV/0!</v>
      </c>
      <c r="DJ215" s="194" t="e">
        <f>IF(DJ$142="分類不明", 計算_基本取引表!DJ76/計算_基本取引表!DJ$133, 計算_投入係数表!DJ76)</f>
        <v>#DIV/0!</v>
      </c>
      <c r="DK215" s="194" t="e">
        <f>IF(DK$142="分類不明", 計算_基本取引表!DK76/計算_基本取引表!DK$133, 計算_投入係数表!DK76)</f>
        <v>#DIV/0!</v>
      </c>
      <c r="DL215" s="194" t="e">
        <f>IF(DL$142="分類不明", 計算_基本取引表!DL76/計算_基本取引表!DL$133, 計算_投入係数表!DL76)</f>
        <v>#DIV/0!</v>
      </c>
      <c r="DM215" s="194" t="e">
        <f>IF(DM$142="分類不明", 計算_基本取引表!DM76/計算_基本取引表!DM$133, 計算_投入係数表!DM76)</f>
        <v>#DIV/0!</v>
      </c>
      <c r="DN215" s="194" t="e">
        <f>IF(DN$142="分類不明", 計算_基本取引表!DN76/計算_基本取引表!DN$133, 計算_投入係数表!DN76)</f>
        <v>#DIV/0!</v>
      </c>
      <c r="DO215" s="194" t="e">
        <f>IF(DO$142="分類不明", 計算_基本取引表!DO76/計算_基本取引表!DO$133, 計算_投入係数表!DO76)</f>
        <v>#DIV/0!</v>
      </c>
      <c r="DP215" s="194" t="e">
        <f>IF(DP$142="分類不明", 計算_基本取引表!DP76/計算_基本取引表!DP$133, 計算_投入係数表!DP76)</f>
        <v>#DIV/0!</v>
      </c>
      <c r="DQ215" s="194" t="e">
        <f>IF(DQ$142="分類不明", 計算_基本取引表!DQ76/計算_基本取引表!DQ$133, 計算_投入係数表!DQ76)</f>
        <v>#DIV/0!</v>
      </c>
      <c r="DR215" s="194" t="e">
        <f>IF(DR$142="分類不明", 計算_基本取引表!DR76/計算_基本取引表!DR$133, 計算_投入係数表!DR76)</f>
        <v>#DIV/0!</v>
      </c>
      <c r="DS215" s="194" t="e">
        <f>IF(DS$142="分類不明", 計算_基本取引表!DS76/計算_基本取引表!DS$133, 計算_投入係数表!DS76)</f>
        <v>#DIV/0!</v>
      </c>
      <c r="DT215" s="23">
        <f ca="1">計算_基本取引表!DT76/計算_基本取引表!DT$133</f>
        <v>0</v>
      </c>
    </row>
    <row r="216" spans="2:124" x14ac:dyDescent="0.25">
      <c r="B216" s="53">
        <v>74</v>
      </c>
      <c r="C216" s="192" t="str">
        <v>-</v>
      </c>
      <c r="D216" s="193">
        <f>IF(D$142="分類不明", 計算_基本取引表!D77/計算_基本取引表!D$133, 計算_投入係数表!D77)</f>
        <v>0</v>
      </c>
      <c r="E216" s="194">
        <f>IF(E$142="分類不明", 計算_基本取引表!E77/計算_基本取引表!E$133, 計算_投入係数表!E77)</f>
        <v>0</v>
      </c>
      <c r="F216" s="194">
        <f>IF(F$142="分類不明", 計算_基本取引表!F77/計算_基本取引表!F$133, 計算_投入係数表!F77)</f>
        <v>0</v>
      </c>
      <c r="G216" s="194">
        <f>IF(G$142="分類不明", 計算_基本取引表!G77/計算_基本取引表!G$133, 計算_投入係数表!G77)</f>
        <v>0</v>
      </c>
      <c r="H216" s="194">
        <f>IF(H$142="分類不明", 計算_基本取引表!H77/計算_基本取引表!H$133, 計算_投入係数表!H77)</f>
        <v>0</v>
      </c>
      <c r="I216" s="194">
        <f>IF(I$142="分類不明", 計算_基本取引表!I77/計算_基本取引表!I$133, 計算_投入係数表!I77)</f>
        <v>0</v>
      </c>
      <c r="J216" s="194">
        <f>IF(J$142="分類不明", 計算_基本取引表!J77/計算_基本取引表!J$133, 計算_投入係数表!J77)</f>
        <v>0</v>
      </c>
      <c r="K216" s="194">
        <f>IF(K$142="分類不明", 計算_基本取引表!K77/計算_基本取引表!K$133, 計算_投入係数表!K77)</f>
        <v>0</v>
      </c>
      <c r="L216" s="194">
        <f>IF(L$142="分類不明", 計算_基本取引表!L77/計算_基本取引表!L$133, 計算_投入係数表!L77)</f>
        <v>0</v>
      </c>
      <c r="M216" s="194">
        <f>IF(M$142="分類不明", 計算_基本取引表!M77/計算_基本取引表!M$133, 計算_投入係数表!M77)</f>
        <v>0</v>
      </c>
      <c r="N216" s="194">
        <f>IF(N$142="分類不明", 計算_基本取引表!N77/計算_基本取引表!N$133, 計算_投入係数表!N77)</f>
        <v>0</v>
      </c>
      <c r="O216" s="194">
        <f>IF(O$142="分類不明", 計算_基本取引表!O77/計算_基本取引表!O$133, 計算_投入係数表!O77)</f>
        <v>0</v>
      </c>
      <c r="P216" s="194" t="e">
        <f ca="1">IF(P$142="分類不明", 計算_基本取引表!P77/計算_基本取引表!P$133, 計算_投入係数表!P77)</f>
        <v>#DIV/0!</v>
      </c>
      <c r="Q216" s="194" t="e">
        <f>IF(Q$142="分類不明", 計算_基本取引表!Q77/計算_基本取引表!Q$133, 計算_投入係数表!Q77)</f>
        <v>#DIV/0!</v>
      </c>
      <c r="R216" s="194" t="e">
        <f>IF(R$142="分類不明", 計算_基本取引表!R77/計算_基本取引表!R$133, 計算_投入係数表!R77)</f>
        <v>#DIV/0!</v>
      </c>
      <c r="S216" s="194" t="e">
        <f>IF(S$142="分類不明", 計算_基本取引表!S77/計算_基本取引表!S$133, 計算_投入係数表!S77)</f>
        <v>#DIV/0!</v>
      </c>
      <c r="T216" s="194" t="e">
        <f>IF(T$142="分類不明", 計算_基本取引表!T77/計算_基本取引表!T$133, 計算_投入係数表!T77)</f>
        <v>#DIV/0!</v>
      </c>
      <c r="U216" s="194" t="e">
        <f>IF(U$142="分類不明", 計算_基本取引表!U77/計算_基本取引表!U$133, 計算_投入係数表!U77)</f>
        <v>#DIV/0!</v>
      </c>
      <c r="V216" s="194" t="e">
        <f>IF(V$142="分類不明", 計算_基本取引表!V77/計算_基本取引表!V$133, 計算_投入係数表!V77)</f>
        <v>#DIV/0!</v>
      </c>
      <c r="W216" s="194" t="e">
        <f>IF(W$142="分類不明", 計算_基本取引表!W77/計算_基本取引表!W$133, 計算_投入係数表!W77)</f>
        <v>#DIV/0!</v>
      </c>
      <c r="X216" s="194" t="e">
        <f>IF(X$142="分類不明", 計算_基本取引表!X77/計算_基本取引表!X$133, 計算_投入係数表!X77)</f>
        <v>#DIV/0!</v>
      </c>
      <c r="Y216" s="194" t="e">
        <f>IF(Y$142="分類不明", 計算_基本取引表!Y77/計算_基本取引表!Y$133, 計算_投入係数表!Y77)</f>
        <v>#DIV/0!</v>
      </c>
      <c r="Z216" s="194" t="e">
        <f>IF(Z$142="分類不明", 計算_基本取引表!Z77/計算_基本取引表!Z$133, 計算_投入係数表!Z77)</f>
        <v>#DIV/0!</v>
      </c>
      <c r="AA216" s="194" t="e">
        <f>IF(AA$142="分類不明", 計算_基本取引表!AA77/計算_基本取引表!AA$133, 計算_投入係数表!AA77)</f>
        <v>#DIV/0!</v>
      </c>
      <c r="AB216" s="194" t="e">
        <f>IF(AB$142="分類不明", 計算_基本取引表!AB77/計算_基本取引表!AB$133, 計算_投入係数表!AB77)</f>
        <v>#DIV/0!</v>
      </c>
      <c r="AC216" s="194" t="e">
        <f>IF(AC$142="分類不明", 計算_基本取引表!AC77/計算_基本取引表!AC$133, 計算_投入係数表!AC77)</f>
        <v>#DIV/0!</v>
      </c>
      <c r="AD216" s="194" t="e">
        <f>IF(AD$142="分類不明", 計算_基本取引表!AD77/計算_基本取引表!AD$133, 計算_投入係数表!AD77)</f>
        <v>#DIV/0!</v>
      </c>
      <c r="AE216" s="194" t="e">
        <f>IF(AE$142="分類不明", 計算_基本取引表!AE77/計算_基本取引表!AE$133, 計算_投入係数表!AE77)</f>
        <v>#DIV/0!</v>
      </c>
      <c r="AF216" s="194" t="e">
        <f>IF(AF$142="分類不明", 計算_基本取引表!AF77/計算_基本取引表!AF$133, 計算_投入係数表!AF77)</f>
        <v>#DIV/0!</v>
      </c>
      <c r="AG216" s="194" t="e">
        <f>IF(AG$142="分類不明", 計算_基本取引表!AG77/計算_基本取引表!AG$133, 計算_投入係数表!AG77)</f>
        <v>#DIV/0!</v>
      </c>
      <c r="AH216" s="194" t="e">
        <f>IF(AH$142="分類不明", 計算_基本取引表!AH77/計算_基本取引表!AH$133, 計算_投入係数表!AH77)</f>
        <v>#DIV/0!</v>
      </c>
      <c r="AI216" s="194" t="e">
        <f>IF(AI$142="分類不明", 計算_基本取引表!AI77/計算_基本取引表!AI$133, 計算_投入係数表!AI77)</f>
        <v>#DIV/0!</v>
      </c>
      <c r="AJ216" s="194" t="e">
        <f>IF(AJ$142="分類不明", 計算_基本取引表!AJ77/計算_基本取引表!AJ$133, 計算_投入係数表!AJ77)</f>
        <v>#DIV/0!</v>
      </c>
      <c r="AK216" s="194" t="e">
        <f>IF(AK$142="分類不明", 計算_基本取引表!AK77/計算_基本取引表!AK$133, 計算_投入係数表!AK77)</f>
        <v>#DIV/0!</v>
      </c>
      <c r="AL216" s="194" t="e">
        <f>IF(AL$142="分類不明", 計算_基本取引表!AL77/計算_基本取引表!AL$133, 計算_投入係数表!AL77)</f>
        <v>#DIV/0!</v>
      </c>
      <c r="AM216" s="194" t="e">
        <f>IF(AM$142="分類不明", 計算_基本取引表!AM77/計算_基本取引表!AM$133, 計算_投入係数表!AM77)</f>
        <v>#DIV/0!</v>
      </c>
      <c r="AN216" s="194" t="e">
        <f>IF(AN$142="分類不明", 計算_基本取引表!AN77/計算_基本取引表!AN$133, 計算_投入係数表!AN77)</f>
        <v>#DIV/0!</v>
      </c>
      <c r="AO216" s="194" t="e">
        <f>IF(AO$142="分類不明", 計算_基本取引表!AO77/計算_基本取引表!AO$133, 計算_投入係数表!AO77)</f>
        <v>#DIV/0!</v>
      </c>
      <c r="AP216" s="194" t="e">
        <f>IF(AP$142="分類不明", 計算_基本取引表!AP77/計算_基本取引表!AP$133, 計算_投入係数表!AP77)</f>
        <v>#DIV/0!</v>
      </c>
      <c r="AQ216" s="194" t="e">
        <f>IF(AQ$142="分類不明", 計算_基本取引表!AQ77/計算_基本取引表!AQ$133, 計算_投入係数表!AQ77)</f>
        <v>#DIV/0!</v>
      </c>
      <c r="AR216" s="194" t="e">
        <f>IF(AR$142="分類不明", 計算_基本取引表!AR77/計算_基本取引表!AR$133, 計算_投入係数表!AR77)</f>
        <v>#DIV/0!</v>
      </c>
      <c r="AS216" s="194" t="e">
        <f>IF(AS$142="分類不明", 計算_基本取引表!AS77/計算_基本取引表!AS$133, 計算_投入係数表!AS77)</f>
        <v>#DIV/0!</v>
      </c>
      <c r="AT216" s="194" t="e">
        <f>IF(AT$142="分類不明", 計算_基本取引表!AT77/計算_基本取引表!AT$133, 計算_投入係数表!AT77)</f>
        <v>#DIV/0!</v>
      </c>
      <c r="AU216" s="194" t="e">
        <f>IF(AU$142="分類不明", 計算_基本取引表!AU77/計算_基本取引表!AU$133, 計算_投入係数表!AU77)</f>
        <v>#DIV/0!</v>
      </c>
      <c r="AV216" s="194" t="e">
        <f>IF(AV$142="分類不明", 計算_基本取引表!AV77/計算_基本取引表!AV$133, 計算_投入係数表!AV77)</f>
        <v>#DIV/0!</v>
      </c>
      <c r="AW216" s="194" t="e">
        <f>IF(AW$142="分類不明", 計算_基本取引表!AW77/計算_基本取引表!AW$133, 計算_投入係数表!AW77)</f>
        <v>#DIV/0!</v>
      </c>
      <c r="AX216" s="194" t="e">
        <f>IF(AX$142="分類不明", 計算_基本取引表!AX77/計算_基本取引表!AX$133, 計算_投入係数表!AX77)</f>
        <v>#DIV/0!</v>
      </c>
      <c r="AY216" s="194" t="e">
        <f>IF(AY$142="分類不明", 計算_基本取引表!AY77/計算_基本取引表!AY$133, 計算_投入係数表!AY77)</f>
        <v>#DIV/0!</v>
      </c>
      <c r="AZ216" s="194" t="e">
        <f>IF(AZ$142="分類不明", 計算_基本取引表!AZ77/計算_基本取引表!AZ$133, 計算_投入係数表!AZ77)</f>
        <v>#DIV/0!</v>
      </c>
      <c r="BA216" s="194" t="e">
        <f>IF(BA$142="分類不明", 計算_基本取引表!BA77/計算_基本取引表!BA$133, 計算_投入係数表!BA77)</f>
        <v>#DIV/0!</v>
      </c>
      <c r="BB216" s="194" t="e">
        <f>IF(BB$142="分類不明", 計算_基本取引表!BB77/計算_基本取引表!BB$133, 計算_投入係数表!BB77)</f>
        <v>#DIV/0!</v>
      </c>
      <c r="BC216" s="194" t="e">
        <f>IF(BC$142="分類不明", 計算_基本取引表!BC77/計算_基本取引表!BC$133, 計算_投入係数表!BC77)</f>
        <v>#DIV/0!</v>
      </c>
      <c r="BD216" s="194" t="e">
        <f>IF(BD$142="分類不明", 計算_基本取引表!BD77/計算_基本取引表!BD$133, 計算_投入係数表!BD77)</f>
        <v>#DIV/0!</v>
      </c>
      <c r="BE216" s="194" t="e">
        <f>IF(BE$142="分類不明", 計算_基本取引表!BE77/計算_基本取引表!BE$133, 計算_投入係数表!BE77)</f>
        <v>#DIV/0!</v>
      </c>
      <c r="BF216" s="194" t="e">
        <f>IF(BF$142="分類不明", 計算_基本取引表!BF77/計算_基本取引表!BF$133, 計算_投入係数表!BF77)</f>
        <v>#DIV/0!</v>
      </c>
      <c r="BG216" s="194" t="e">
        <f>IF(BG$142="分類不明", 計算_基本取引表!BG77/計算_基本取引表!BG$133, 計算_投入係数表!BG77)</f>
        <v>#DIV/0!</v>
      </c>
      <c r="BH216" s="194" t="e">
        <f>IF(BH$142="分類不明", 計算_基本取引表!BH77/計算_基本取引表!BH$133, 計算_投入係数表!BH77)</f>
        <v>#DIV/0!</v>
      </c>
      <c r="BI216" s="194" t="e">
        <f>IF(BI$142="分類不明", 計算_基本取引表!BI77/計算_基本取引表!BI$133, 計算_投入係数表!BI77)</f>
        <v>#DIV/0!</v>
      </c>
      <c r="BJ216" s="194" t="e">
        <f>IF(BJ$142="分類不明", 計算_基本取引表!BJ77/計算_基本取引表!BJ$133, 計算_投入係数表!BJ77)</f>
        <v>#DIV/0!</v>
      </c>
      <c r="BK216" s="194" t="e">
        <f>IF(BK$142="分類不明", 計算_基本取引表!BK77/計算_基本取引表!BK$133, 計算_投入係数表!BK77)</f>
        <v>#DIV/0!</v>
      </c>
      <c r="BL216" s="194" t="e">
        <f>IF(BL$142="分類不明", 計算_基本取引表!BL77/計算_基本取引表!BL$133, 計算_投入係数表!BL77)</f>
        <v>#DIV/0!</v>
      </c>
      <c r="BM216" s="194" t="e">
        <f>IF(BM$142="分類不明", 計算_基本取引表!BM77/計算_基本取引表!BM$133, 計算_投入係数表!BM77)</f>
        <v>#DIV/0!</v>
      </c>
      <c r="BN216" s="194" t="e">
        <f>IF(BN$142="分類不明", 計算_基本取引表!BN77/計算_基本取引表!BN$133, 計算_投入係数表!BN77)</f>
        <v>#DIV/0!</v>
      </c>
      <c r="BO216" s="194" t="e">
        <f>IF(BO$142="分類不明", 計算_基本取引表!BO77/計算_基本取引表!BO$133, 計算_投入係数表!BO77)</f>
        <v>#DIV/0!</v>
      </c>
      <c r="BP216" s="194" t="e">
        <f>IF(BP$142="分類不明", 計算_基本取引表!BP77/計算_基本取引表!BP$133, 計算_投入係数表!BP77)</f>
        <v>#DIV/0!</v>
      </c>
      <c r="BQ216" s="194" t="e">
        <f>IF(BQ$142="分類不明", 計算_基本取引表!BQ77/計算_基本取引表!BQ$133, 計算_投入係数表!BQ77)</f>
        <v>#DIV/0!</v>
      </c>
      <c r="BR216" s="194" t="e">
        <f>IF(BR$142="分類不明", 計算_基本取引表!BR77/計算_基本取引表!BR$133, 計算_投入係数表!BR77)</f>
        <v>#DIV/0!</v>
      </c>
      <c r="BS216" s="194" t="e">
        <f>IF(BS$142="分類不明", 計算_基本取引表!BS77/計算_基本取引表!BS$133, 計算_投入係数表!BS77)</f>
        <v>#DIV/0!</v>
      </c>
      <c r="BT216" s="194" t="e">
        <f>IF(BT$142="分類不明", 計算_基本取引表!BT77/計算_基本取引表!BT$133, 計算_投入係数表!BT77)</f>
        <v>#DIV/0!</v>
      </c>
      <c r="BU216" s="194" t="e">
        <f>IF(BU$142="分類不明", 計算_基本取引表!BU77/計算_基本取引表!BU$133, 計算_投入係数表!BU77)</f>
        <v>#DIV/0!</v>
      </c>
      <c r="BV216" s="194" t="e">
        <f>IF(BV$142="分類不明", 計算_基本取引表!BV77/計算_基本取引表!BV$133, 計算_投入係数表!BV77)</f>
        <v>#DIV/0!</v>
      </c>
      <c r="BW216" s="194" t="e">
        <f>IF(BW$142="分類不明", 計算_基本取引表!BW77/計算_基本取引表!BW$133, 計算_投入係数表!BW77)</f>
        <v>#DIV/0!</v>
      </c>
      <c r="BX216" s="194" t="e">
        <f>IF(BX$142="分類不明", 計算_基本取引表!BX77/計算_基本取引表!BX$133, 計算_投入係数表!BX77)</f>
        <v>#DIV/0!</v>
      </c>
      <c r="BY216" s="194" t="e">
        <f>IF(BY$142="分類不明", 計算_基本取引表!BY77/計算_基本取引表!BY$133, 計算_投入係数表!BY77)</f>
        <v>#DIV/0!</v>
      </c>
      <c r="BZ216" s="194" t="e">
        <f>IF(BZ$142="分類不明", 計算_基本取引表!BZ77/計算_基本取引表!BZ$133, 計算_投入係数表!BZ77)</f>
        <v>#DIV/0!</v>
      </c>
      <c r="CA216" s="194" t="e">
        <f>IF(CA$142="分類不明", 計算_基本取引表!CA77/計算_基本取引表!CA$133, 計算_投入係数表!CA77)</f>
        <v>#DIV/0!</v>
      </c>
      <c r="CB216" s="194" t="e">
        <f>IF(CB$142="分類不明", 計算_基本取引表!CB77/計算_基本取引表!CB$133, 計算_投入係数表!CB77)</f>
        <v>#DIV/0!</v>
      </c>
      <c r="CC216" s="194" t="e">
        <f>IF(CC$142="分類不明", 計算_基本取引表!CC77/計算_基本取引表!CC$133, 計算_投入係数表!CC77)</f>
        <v>#DIV/0!</v>
      </c>
      <c r="CD216" s="194" t="e">
        <f>IF(CD$142="分類不明", 計算_基本取引表!CD77/計算_基本取引表!CD$133, 計算_投入係数表!CD77)</f>
        <v>#DIV/0!</v>
      </c>
      <c r="CE216" s="194" t="e">
        <f>IF(CE$142="分類不明", 計算_基本取引表!CE77/計算_基本取引表!CE$133, 計算_投入係数表!CE77)</f>
        <v>#DIV/0!</v>
      </c>
      <c r="CF216" s="194" t="e">
        <f>IF(CF$142="分類不明", 計算_基本取引表!CF77/計算_基本取引表!CF$133, 計算_投入係数表!CF77)</f>
        <v>#DIV/0!</v>
      </c>
      <c r="CG216" s="194" t="e">
        <f>IF(CG$142="分類不明", 計算_基本取引表!CG77/計算_基本取引表!CG$133, 計算_投入係数表!CG77)</f>
        <v>#DIV/0!</v>
      </c>
      <c r="CH216" s="194" t="e">
        <f>IF(CH$142="分類不明", 計算_基本取引表!CH77/計算_基本取引表!CH$133, 計算_投入係数表!CH77)</f>
        <v>#DIV/0!</v>
      </c>
      <c r="CI216" s="194" t="e">
        <f>IF(CI$142="分類不明", 計算_基本取引表!CI77/計算_基本取引表!CI$133, 計算_投入係数表!CI77)</f>
        <v>#DIV/0!</v>
      </c>
      <c r="CJ216" s="194" t="e">
        <f>IF(CJ$142="分類不明", 計算_基本取引表!CJ77/計算_基本取引表!CJ$133, 計算_投入係数表!CJ77)</f>
        <v>#DIV/0!</v>
      </c>
      <c r="CK216" s="194" t="e">
        <f>IF(CK$142="分類不明", 計算_基本取引表!CK77/計算_基本取引表!CK$133, 計算_投入係数表!CK77)</f>
        <v>#DIV/0!</v>
      </c>
      <c r="CL216" s="194" t="e">
        <f>IF(CL$142="分類不明", 計算_基本取引表!CL77/計算_基本取引表!CL$133, 計算_投入係数表!CL77)</f>
        <v>#DIV/0!</v>
      </c>
      <c r="CM216" s="194" t="e">
        <f>IF(CM$142="分類不明", 計算_基本取引表!CM77/計算_基本取引表!CM$133, 計算_投入係数表!CM77)</f>
        <v>#DIV/0!</v>
      </c>
      <c r="CN216" s="194" t="e">
        <f>IF(CN$142="分類不明", 計算_基本取引表!CN77/計算_基本取引表!CN$133, 計算_投入係数表!CN77)</f>
        <v>#DIV/0!</v>
      </c>
      <c r="CO216" s="194" t="e">
        <f>IF(CO$142="分類不明", 計算_基本取引表!CO77/計算_基本取引表!CO$133, 計算_投入係数表!CO77)</f>
        <v>#DIV/0!</v>
      </c>
      <c r="CP216" s="194" t="e">
        <f>IF(CP$142="分類不明", 計算_基本取引表!CP77/計算_基本取引表!CP$133, 計算_投入係数表!CP77)</f>
        <v>#DIV/0!</v>
      </c>
      <c r="CQ216" s="194" t="e">
        <f>IF(CQ$142="分類不明", 計算_基本取引表!CQ77/計算_基本取引表!CQ$133, 計算_投入係数表!CQ77)</f>
        <v>#DIV/0!</v>
      </c>
      <c r="CR216" s="194" t="e">
        <f>IF(CR$142="分類不明", 計算_基本取引表!CR77/計算_基本取引表!CR$133, 計算_投入係数表!CR77)</f>
        <v>#DIV/0!</v>
      </c>
      <c r="CS216" s="194" t="e">
        <f>IF(CS$142="分類不明", 計算_基本取引表!CS77/計算_基本取引表!CS$133, 計算_投入係数表!CS77)</f>
        <v>#DIV/0!</v>
      </c>
      <c r="CT216" s="194" t="e">
        <f>IF(CT$142="分類不明", 計算_基本取引表!CT77/計算_基本取引表!CT$133, 計算_投入係数表!CT77)</f>
        <v>#DIV/0!</v>
      </c>
      <c r="CU216" s="194" t="e">
        <f>IF(CU$142="分類不明", 計算_基本取引表!CU77/計算_基本取引表!CU$133, 計算_投入係数表!CU77)</f>
        <v>#DIV/0!</v>
      </c>
      <c r="CV216" s="194" t="e">
        <f>IF(CV$142="分類不明", 計算_基本取引表!CV77/計算_基本取引表!CV$133, 計算_投入係数表!CV77)</f>
        <v>#DIV/0!</v>
      </c>
      <c r="CW216" s="194" t="e">
        <f>IF(CW$142="分類不明", 計算_基本取引表!CW77/計算_基本取引表!CW$133, 計算_投入係数表!CW77)</f>
        <v>#DIV/0!</v>
      </c>
      <c r="CX216" s="194" t="e">
        <f>IF(CX$142="分類不明", 計算_基本取引表!CX77/計算_基本取引表!CX$133, 計算_投入係数表!CX77)</f>
        <v>#DIV/0!</v>
      </c>
      <c r="CY216" s="194" t="e">
        <f>IF(CY$142="分類不明", 計算_基本取引表!CY77/計算_基本取引表!CY$133, 計算_投入係数表!CY77)</f>
        <v>#DIV/0!</v>
      </c>
      <c r="CZ216" s="194" t="e">
        <f>IF(CZ$142="分類不明", 計算_基本取引表!CZ77/計算_基本取引表!CZ$133, 計算_投入係数表!CZ77)</f>
        <v>#DIV/0!</v>
      </c>
      <c r="DA216" s="194" t="e">
        <f>IF(DA$142="分類不明", 計算_基本取引表!DA77/計算_基本取引表!DA$133, 計算_投入係数表!DA77)</f>
        <v>#DIV/0!</v>
      </c>
      <c r="DB216" s="194" t="e">
        <f>IF(DB$142="分類不明", 計算_基本取引表!DB77/計算_基本取引表!DB$133, 計算_投入係数表!DB77)</f>
        <v>#DIV/0!</v>
      </c>
      <c r="DC216" s="194" t="e">
        <f>IF(DC$142="分類不明", 計算_基本取引表!DC77/計算_基本取引表!DC$133, 計算_投入係数表!DC77)</f>
        <v>#DIV/0!</v>
      </c>
      <c r="DD216" s="194" t="e">
        <f>IF(DD$142="分類不明", 計算_基本取引表!DD77/計算_基本取引表!DD$133, 計算_投入係数表!DD77)</f>
        <v>#DIV/0!</v>
      </c>
      <c r="DE216" s="194" t="e">
        <f>IF(DE$142="分類不明", 計算_基本取引表!DE77/計算_基本取引表!DE$133, 計算_投入係数表!DE77)</f>
        <v>#DIV/0!</v>
      </c>
      <c r="DF216" s="194" t="e">
        <f>IF(DF$142="分類不明", 計算_基本取引表!DF77/計算_基本取引表!DF$133, 計算_投入係数表!DF77)</f>
        <v>#DIV/0!</v>
      </c>
      <c r="DG216" s="194" t="e">
        <f>IF(DG$142="分類不明", 計算_基本取引表!DG77/計算_基本取引表!DG$133, 計算_投入係数表!DG77)</f>
        <v>#DIV/0!</v>
      </c>
      <c r="DH216" s="194" t="e">
        <f>IF(DH$142="分類不明", 計算_基本取引表!DH77/計算_基本取引表!DH$133, 計算_投入係数表!DH77)</f>
        <v>#DIV/0!</v>
      </c>
      <c r="DI216" s="194" t="e">
        <f>IF(DI$142="分類不明", 計算_基本取引表!DI77/計算_基本取引表!DI$133, 計算_投入係数表!DI77)</f>
        <v>#DIV/0!</v>
      </c>
      <c r="DJ216" s="194" t="e">
        <f>IF(DJ$142="分類不明", 計算_基本取引表!DJ77/計算_基本取引表!DJ$133, 計算_投入係数表!DJ77)</f>
        <v>#DIV/0!</v>
      </c>
      <c r="DK216" s="194" t="e">
        <f>IF(DK$142="分類不明", 計算_基本取引表!DK77/計算_基本取引表!DK$133, 計算_投入係数表!DK77)</f>
        <v>#DIV/0!</v>
      </c>
      <c r="DL216" s="194" t="e">
        <f>IF(DL$142="分類不明", 計算_基本取引表!DL77/計算_基本取引表!DL$133, 計算_投入係数表!DL77)</f>
        <v>#DIV/0!</v>
      </c>
      <c r="DM216" s="194" t="e">
        <f>IF(DM$142="分類不明", 計算_基本取引表!DM77/計算_基本取引表!DM$133, 計算_投入係数表!DM77)</f>
        <v>#DIV/0!</v>
      </c>
      <c r="DN216" s="194" t="e">
        <f>IF(DN$142="分類不明", 計算_基本取引表!DN77/計算_基本取引表!DN$133, 計算_投入係数表!DN77)</f>
        <v>#DIV/0!</v>
      </c>
      <c r="DO216" s="194" t="e">
        <f>IF(DO$142="分類不明", 計算_基本取引表!DO77/計算_基本取引表!DO$133, 計算_投入係数表!DO77)</f>
        <v>#DIV/0!</v>
      </c>
      <c r="DP216" s="194" t="e">
        <f>IF(DP$142="分類不明", 計算_基本取引表!DP77/計算_基本取引表!DP$133, 計算_投入係数表!DP77)</f>
        <v>#DIV/0!</v>
      </c>
      <c r="DQ216" s="194" t="e">
        <f>IF(DQ$142="分類不明", 計算_基本取引表!DQ77/計算_基本取引表!DQ$133, 計算_投入係数表!DQ77)</f>
        <v>#DIV/0!</v>
      </c>
      <c r="DR216" s="194" t="e">
        <f>IF(DR$142="分類不明", 計算_基本取引表!DR77/計算_基本取引表!DR$133, 計算_投入係数表!DR77)</f>
        <v>#DIV/0!</v>
      </c>
      <c r="DS216" s="194" t="e">
        <f>IF(DS$142="分類不明", 計算_基本取引表!DS77/計算_基本取引表!DS$133, 計算_投入係数表!DS77)</f>
        <v>#DIV/0!</v>
      </c>
      <c r="DT216" s="23">
        <f ca="1">計算_基本取引表!DT77/計算_基本取引表!DT$133</f>
        <v>0</v>
      </c>
    </row>
    <row r="217" spans="2:124" x14ac:dyDescent="0.25">
      <c r="B217" s="53">
        <v>75</v>
      </c>
      <c r="C217" s="192" t="str">
        <v>-</v>
      </c>
      <c r="D217" s="193">
        <f>IF(D$142="分類不明", 計算_基本取引表!D78/計算_基本取引表!D$133, 計算_投入係数表!D78)</f>
        <v>0</v>
      </c>
      <c r="E217" s="194">
        <f>IF(E$142="分類不明", 計算_基本取引表!E78/計算_基本取引表!E$133, 計算_投入係数表!E78)</f>
        <v>0</v>
      </c>
      <c r="F217" s="194">
        <f>IF(F$142="分類不明", 計算_基本取引表!F78/計算_基本取引表!F$133, 計算_投入係数表!F78)</f>
        <v>0</v>
      </c>
      <c r="G217" s="194">
        <f>IF(G$142="分類不明", 計算_基本取引表!G78/計算_基本取引表!G$133, 計算_投入係数表!G78)</f>
        <v>0</v>
      </c>
      <c r="H217" s="194">
        <f>IF(H$142="分類不明", 計算_基本取引表!H78/計算_基本取引表!H$133, 計算_投入係数表!H78)</f>
        <v>0</v>
      </c>
      <c r="I217" s="194">
        <f>IF(I$142="分類不明", 計算_基本取引表!I78/計算_基本取引表!I$133, 計算_投入係数表!I78)</f>
        <v>0</v>
      </c>
      <c r="J217" s="194">
        <f>IF(J$142="分類不明", 計算_基本取引表!J78/計算_基本取引表!J$133, 計算_投入係数表!J78)</f>
        <v>0</v>
      </c>
      <c r="K217" s="194">
        <f>IF(K$142="分類不明", 計算_基本取引表!K78/計算_基本取引表!K$133, 計算_投入係数表!K78)</f>
        <v>0</v>
      </c>
      <c r="L217" s="194">
        <f>IF(L$142="分類不明", 計算_基本取引表!L78/計算_基本取引表!L$133, 計算_投入係数表!L78)</f>
        <v>0</v>
      </c>
      <c r="M217" s="194">
        <f>IF(M$142="分類不明", 計算_基本取引表!M78/計算_基本取引表!M$133, 計算_投入係数表!M78)</f>
        <v>0</v>
      </c>
      <c r="N217" s="194">
        <f>IF(N$142="分類不明", 計算_基本取引表!N78/計算_基本取引表!N$133, 計算_投入係数表!N78)</f>
        <v>0</v>
      </c>
      <c r="O217" s="194">
        <f>IF(O$142="分類不明", 計算_基本取引表!O78/計算_基本取引表!O$133, 計算_投入係数表!O78)</f>
        <v>0</v>
      </c>
      <c r="P217" s="194" t="e">
        <f ca="1">IF(P$142="分類不明", 計算_基本取引表!P78/計算_基本取引表!P$133, 計算_投入係数表!P78)</f>
        <v>#DIV/0!</v>
      </c>
      <c r="Q217" s="194" t="e">
        <f>IF(Q$142="分類不明", 計算_基本取引表!Q78/計算_基本取引表!Q$133, 計算_投入係数表!Q78)</f>
        <v>#DIV/0!</v>
      </c>
      <c r="R217" s="194" t="e">
        <f>IF(R$142="分類不明", 計算_基本取引表!R78/計算_基本取引表!R$133, 計算_投入係数表!R78)</f>
        <v>#DIV/0!</v>
      </c>
      <c r="S217" s="194" t="e">
        <f>IF(S$142="分類不明", 計算_基本取引表!S78/計算_基本取引表!S$133, 計算_投入係数表!S78)</f>
        <v>#DIV/0!</v>
      </c>
      <c r="T217" s="194" t="e">
        <f>IF(T$142="分類不明", 計算_基本取引表!T78/計算_基本取引表!T$133, 計算_投入係数表!T78)</f>
        <v>#DIV/0!</v>
      </c>
      <c r="U217" s="194" t="e">
        <f>IF(U$142="分類不明", 計算_基本取引表!U78/計算_基本取引表!U$133, 計算_投入係数表!U78)</f>
        <v>#DIV/0!</v>
      </c>
      <c r="V217" s="194" t="e">
        <f>IF(V$142="分類不明", 計算_基本取引表!V78/計算_基本取引表!V$133, 計算_投入係数表!V78)</f>
        <v>#DIV/0!</v>
      </c>
      <c r="W217" s="194" t="e">
        <f>IF(W$142="分類不明", 計算_基本取引表!W78/計算_基本取引表!W$133, 計算_投入係数表!W78)</f>
        <v>#DIV/0!</v>
      </c>
      <c r="X217" s="194" t="e">
        <f>IF(X$142="分類不明", 計算_基本取引表!X78/計算_基本取引表!X$133, 計算_投入係数表!X78)</f>
        <v>#DIV/0!</v>
      </c>
      <c r="Y217" s="194" t="e">
        <f>IF(Y$142="分類不明", 計算_基本取引表!Y78/計算_基本取引表!Y$133, 計算_投入係数表!Y78)</f>
        <v>#DIV/0!</v>
      </c>
      <c r="Z217" s="194" t="e">
        <f>IF(Z$142="分類不明", 計算_基本取引表!Z78/計算_基本取引表!Z$133, 計算_投入係数表!Z78)</f>
        <v>#DIV/0!</v>
      </c>
      <c r="AA217" s="194" t="e">
        <f>IF(AA$142="分類不明", 計算_基本取引表!AA78/計算_基本取引表!AA$133, 計算_投入係数表!AA78)</f>
        <v>#DIV/0!</v>
      </c>
      <c r="AB217" s="194" t="e">
        <f>IF(AB$142="分類不明", 計算_基本取引表!AB78/計算_基本取引表!AB$133, 計算_投入係数表!AB78)</f>
        <v>#DIV/0!</v>
      </c>
      <c r="AC217" s="194" t="e">
        <f>IF(AC$142="分類不明", 計算_基本取引表!AC78/計算_基本取引表!AC$133, 計算_投入係数表!AC78)</f>
        <v>#DIV/0!</v>
      </c>
      <c r="AD217" s="194" t="e">
        <f>IF(AD$142="分類不明", 計算_基本取引表!AD78/計算_基本取引表!AD$133, 計算_投入係数表!AD78)</f>
        <v>#DIV/0!</v>
      </c>
      <c r="AE217" s="194" t="e">
        <f>IF(AE$142="分類不明", 計算_基本取引表!AE78/計算_基本取引表!AE$133, 計算_投入係数表!AE78)</f>
        <v>#DIV/0!</v>
      </c>
      <c r="AF217" s="194" t="e">
        <f>IF(AF$142="分類不明", 計算_基本取引表!AF78/計算_基本取引表!AF$133, 計算_投入係数表!AF78)</f>
        <v>#DIV/0!</v>
      </c>
      <c r="AG217" s="194" t="e">
        <f>IF(AG$142="分類不明", 計算_基本取引表!AG78/計算_基本取引表!AG$133, 計算_投入係数表!AG78)</f>
        <v>#DIV/0!</v>
      </c>
      <c r="AH217" s="194" t="e">
        <f>IF(AH$142="分類不明", 計算_基本取引表!AH78/計算_基本取引表!AH$133, 計算_投入係数表!AH78)</f>
        <v>#DIV/0!</v>
      </c>
      <c r="AI217" s="194" t="e">
        <f>IF(AI$142="分類不明", 計算_基本取引表!AI78/計算_基本取引表!AI$133, 計算_投入係数表!AI78)</f>
        <v>#DIV/0!</v>
      </c>
      <c r="AJ217" s="194" t="e">
        <f>IF(AJ$142="分類不明", 計算_基本取引表!AJ78/計算_基本取引表!AJ$133, 計算_投入係数表!AJ78)</f>
        <v>#DIV/0!</v>
      </c>
      <c r="AK217" s="194" t="e">
        <f>IF(AK$142="分類不明", 計算_基本取引表!AK78/計算_基本取引表!AK$133, 計算_投入係数表!AK78)</f>
        <v>#DIV/0!</v>
      </c>
      <c r="AL217" s="194" t="e">
        <f>IF(AL$142="分類不明", 計算_基本取引表!AL78/計算_基本取引表!AL$133, 計算_投入係数表!AL78)</f>
        <v>#DIV/0!</v>
      </c>
      <c r="AM217" s="194" t="e">
        <f>IF(AM$142="分類不明", 計算_基本取引表!AM78/計算_基本取引表!AM$133, 計算_投入係数表!AM78)</f>
        <v>#DIV/0!</v>
      </c>
      <c r="AN217" s="194" t="e">
        <f>IF(AN$142="分類不明", 計算_基本取引表!AN78/計算_基本取引表!AN$133, 計算_投入係数表!AN78)</f>
        <v>#DIV/0!</v>
      </c>
      <c r="AO217" s="194" t="e">
        <f>IF(AO$142="分類不明", 計算_基本取引表!AO78/計算_基本取引表!AO$133, 計算_投入係数表!AO78)</f>
        <v>#DIV/0!</v>
      </c>
      <c r="AP217" s="194" t="e">
        <f>IF(AP$142="分類不明", 計算_基本取引表!AP78/計算_基本取引表!AP$133, 計算_投入係数表!AP78)</f>
        <v>#DIV/0!</v>
      </c>
      <c r="AQ217" s="194" t="e">
        <f>IF(AQ$142="分類不明", 計算_基本取引表!AQ78/計算_基本取引表!AQ$133, 計算_投入係数表!AQ78)</f>
        <v>#DIV/0!</v>
      </c>
      <c r="AR217" s="194" t="e">
        <f>IF(AR$142="分類不明", 計算_基本取引表!AR78/計算_基本取引表!AR$133, 計算_投入係数表!AR78)</f>
        <v>#DIV/0!</v>
      </c>
      <c r="AS217" s="194" t="e">
        <f>IF(AS$142="分類不明", 計算_基本取引表!AS78/計算_基本取引表!AS$133, 計算_投入係数表!AS78)</f>
        <v>#DIV/0!</v>
      </c>
      <c r="AT217" s="194" t="e">
        <f>IF(AT$142="分類不明", 計算_基本取引表!AT78/計算_基本取引表!AT$133, 計算_投入係数表!AT78)</f>
        <v>#DIV/0!</v>
      </c>
      <c r="AU217" s="194" t="e">
        <f>IF(AU$142="分類不明", 計算_基本取引表!AU78/計算_基本取引表!AU$133, 計算_投入係数表!AU78)</f>
        <v>#DIV/0!</v>
      </c>
      <c r="AV217" s="194" t="e">
        <f>IF(AV$142="分類不明", 計算_基本取引表!AV78/計算_基本取引表!AV$133, 計算_投入係数表!AV78)</f>
        <v>#DIV/0!</v>
      </c>
      <c r="AW217" s="194" t="e">
        <f>IF(AW$142="分類不明", 計算_基本取引表!AW78/計算_基本取引表!AW$133, 計算_投入係数表!AW78)</f>
        <v>#DIV/0!</v>
      </c>
      <c r="AX217" s="194" t="e">
        <f>IF(AX$142="分類不明", 計算_基本取引表!AX78/計算_基本取引表!AX$133, 計算_投入係数表!AX78)</f>
        <v>#DIV/0!</v>
      </c>
      <c r="AY217" s="194" t="e">
        <f>IF(AY$142="分類不明", 計算_基本取引表!AY78/計算_基本取引表!AY$133, 計算_投入係数表!AY78)</f>
        <v>#DIV/0!</v>
      </c>
      <c r="AZ217" s="194" t="e">
        <f>IF(AZ$142="分類不明", 計算_基本取引表!AZ78/計算_基本取引表!AZ$133, 計算_投入係数表!AZ78)</f>
        <v>#DIV/0!</v>
      </c>
      <c r="BA217" s="194" t="e">
        <f>IF(BA$142="分類不明", 計算_基本取引表!BA78/計算_基本取引表!BA$133, 計算_投入係数表!BA78)</f>
        <v>#DIV/0!</v>
      </c>
      <c r="BB217" s="194" t="e">
        <f>IF(BB$142="分類不明", 計算_基本取引表!BB78/計算_基本取引表!BB$133, 計算_投入係数表!BB78)</f>
        <v>#DIV/0!</v>
      </c>
      <c r="BC217" s="194" t="e">
        <f>IF(BC$142="分類不明", 計算_基本取引表!BC78/計算_基本取引表!BC$133, 計算_投入係数表!BC78)</f>
        <v>#DIV/0!</v>
      </c>
      <c r="BD217" s="194" t="e">
        <f>IF(BD$142="分類不明", 計算_基本取引表!BD78/計算_基本取引表!BD$133, 計算_投入係数表!BD78)</f>
        <v>#DIV/0!</v>
      </c>
      <c r="BE217" s="194" t="e">
        <f>IF(BE$142="分類不明", 計算_基本取引表!BE78/計算_基本取引表!BE$133, 計算_投入係数表!BE78)</f>
        <v>#DIV/0!</v>
      </c>
      <c r="BF217" s="194" t="e">
        <f>IF(BF$142="分類不明", 計算_基本取引表!BF78/計算_基本取引表!BF$133, 計算_投入係数表!BF78)</f>
        <v>#DIV/0!</v>
      </c>
      <c r="BG217" s="194" t="e">
        <f>IF(BG$142="分類不明", 計算_基本取引表!BG78/計算_基本取引表!BG$133, 計算_投入係数表!BG78)</f>
        <v>#DIV/0!</v>
      </c>
      <c r="BH217" s="194" t="e">
        <f>IF(BH$142="分類不明", 計算_基本取引表!BH78/計算_基本取引表!BH$133, 計算_投入係数表!BH78)</f>
        <v>#DIV/0!</v>
      </c>
      <c r="BI217" s="194" t="e">
        <f>IF(BI$142="分類不明", 計算_基本取引表!BI78/計算_基本取引表!BI$133, 計算_投入係数表!BI78)</f>
        <v>#DIV/0!</v>
      </c>
      <c r="BJ217" s="194" t="e">
        <f>IF(BJ$142="分類不明", 計算_基本取引表!BJ78/計算_基本取引表!BJ$133, 計算_投入係数表!BJ78)</f>
        <v>#DIV/0!</v>
      </c>
      <c r="BK217" s="194" t="e">
        <f>IF(BK$142="分類不明", 計算_基本取引表!BK78/計算_基本取引表!BK$133, 計算_投入係数表!BK78)</f>
        <v>#DIV/0!</v>
      </c>
      <c r="BL217" s="194" t="e">
        <f>IF(BL$142="分類不明", 計算_基本取引表!BL78/計算_基本取引表!BL$133, 計算_投入係数表!BL78)</f>
        <v>#DIV/0!</v>
      </c>
      <c r="BM217" s="194" t="e">
        <f>IF(BM$142="分類不明", 計算_基本取引表!BM78/計算_基本取引表!BM$133, 計算_投入係数表!BM78)</f>
        <v>#DIV/0!</v>
      </c>
      <c r="BN217" s="194" t="e">
        <f>IF(BN$142="分類不明", 計算_基本取引表!BN78/計算_基本取引表!BN$133, 計算_投入係数表!BN78)</f>
        <v>#DIV/0!</v>
      </c>
      <c r="BO217" s="194" t="e">
        <f>IF(BO$142="分類不明", 計算_基本取引表!BO78/計算_基本取引表!BO$133, 計算_投入係数表!BO78)</f>
        <v>#DIV/0!</v>
      </c>
      <c r="BP217" s="194" t="e">
        <f>IF(BP$142="分類不明", 計算_基本取引表!BP78/計算_基本取引表!BP$133, 計算_投入係数表!BP78)</f>
        <v>#DIV/0!</v>
      </c>
      <c r="BQ217" s="194" t="e">
        <f>IF(BQ$142="分類不明", 計算_基本取引表!BQ78/計算_基本取引表!BQ$133, 計算_投入係数表!BQ78)</f>
        <v>#DIV/0!</v>
      </c>
      <c r="BR217" s="194" t="e">
        <f>IF(BR$142="分類不明", 計算_基本取引表!BR78/計算_基本取引表!BR$133, 計算_投入係数表!BR78)</f>
        <v>#DIV/0!</v>
      </c>
      <c r="BS217" s="194" t="e">
        <f>IF(BS$142="分類不明", 計算_基本取引表!BS78/計算_基本取引表!BS$133, 計算_投入係数表!BS78)</f>
        <v>#DIV/0!</v>
      </c>
      <c r="BT217" s="194" t="e">
        <f>IF(BT$142="分類不明", 計算_基本取引表!BT78/計算_基本取引表!BT$133, 計算_投入係数表!BT78)</f>
        <v>#DIV/0!</v>
      </c>
      <c r="BU217" s="194" t="e">
        <f>IF(BU$142="分類不明", 計算_基本取引表!BU78/計算_基本取引表!BU$133, 計算_投入係数表!BU78)</f>
        <v>#DIV/0!</v>
      </c>
      <c r="BV217" s="194" t="e">
        <f>IF(BV$142="分類不明", 計算_基本取引表!BV78/計算_基本取引表!BV$133, 計算_投入係数表!BV78)</f>
        <v>#DIV/0!</v>
      </c>
      <c r="BW217" s="194" t="e">
        <f>IF(BW$142="分類不明", 計算_基本取引表!BW78/計算_基本取引表!BW$133, 計算_投入係数表!BW78)</f>
        <v>#DIV/0!</v>
      </c>
      <c r="BX217" s="194" t="e">
        <f>IF(BX$142="分類不明", 計算_基本取引表!BX78/計算_基本取引表!BX$133, 計算_投入係数表!BX78)</f>
        <v>#DIV/0!</v>
      </c>
      <c r="BY217" s="194" t="e">
        <f>IF(BY$142="分類不明", 計算_基本取引表!BY78/計算_基本取引表!BY$133, 計算_投入係数表!BY78)</f>
        <v>#DIV/0!</v>
      </c>
      <c r="BZ217" s="194" t="e">
        <f>IF(BZ$142="分類不明", 計算_基本取引表!BZ78/計算_基本取引表!BZ$133, 計算_投入係数表!BZ78)</f>
        <v>#DIV/0!</v>
      </c>
      <c r="CA217" s="194" t="e">
        <f>IF(CA$142="分類不明", 計算_基本取引表!CA78/計算_基本取引表!CA$133, 計算_投入係数表!CA78)</f>
        <v>#DIV/0!</v>
      </c>
      <c r="CB217" s="194" t="e">
        <f>IF(CB$142="分類不明", 計算_基本取引表!CB78/計算_基本取引表!CB$133, 計算_投入係数表!CB78)</f>
        <v>#DIV/0!</v>
      </c>
      <c r="CC217" s="194" t="e">
        <f>IF(CC$142="分類不明", 計算_基本取引表!CC78/計算_基本取引表!CC$133, 計算_投入係数表!CC78)</f>
        <v>#DIV/0!</v>
      </c>
      <c r="CD217" s="194" t="e">
        <f>IF(CD$142="分類不明", 計算_基本取引表!CD78/計算_基本取引表!CD$133, 計算_投入係数表!CD78)</f>
        <v>#DIV/0!</v>
      </c>
      <c r="CE217" s="194" t="e">
        <f>IF(CE$142="分類不明", 計算_基本取引表!CE78/計算_基本取引表!CE$133, 計算_投入係数表!CE78)</f>
        <v>#DIV/0!</v>
      </c>
      <c r="CF217" s="194" t="e">
        <f>IF(CF$142="分類不明", 計算_基本取引表!CF78/計算_基本取引表!CF$133, 計算_投入係数表!CF78)</f>
        <v>#DIV/0!</v>
      </c>
      <c r="CG217" s="194" t="e">
        <f>IF(CG$142="分類不明", 計算_基本取引表!CG78/計算_基本取引表!CG$133, 計算_投入係数表!CG78)</f>
        <v>#DIV/0!</v>
      </c>
      <c r="CH217" s="194" t="e">
        <f>IF(CH$142="分類不明", 計算_基本取引表!CH78/計算_基本取引表!CH$133, 計算_投入係数表!CH78)</f>
        <v>#DIV/0!</v>
      </c>
      <c r="CI217" s="194" t="e">
        <f>IF(CI$142="分類不明", 計算_基本取引表!CI78/計算_基本取引表!CI$133, 計算_投入係数表!CI78)</f>
        <v>#DIV/0!</v>
      </c>
      <c r="CJ217" s="194" t="e">
        <f>IF(CJ$142="分類不明", 計算_基本取引表!CJ78/計算_基本取引表!CJ$133, 計算_投入係数表!CJ78)</f>
        <v>#DIV/0!</v>
      </c>
      <c r="CK217" s="194" t="e">
        <f>IF(CK$142="分類不明", 計算_基本取引表!CK78/計算_基本取引表!CK$133, 計算_投入係数表!CK78)</f>
        <v>#DIV/0!</v>
      </c>
      <c r="CL217" s="194" t="e">
        <f>IF(CL$142="分類不明", 計算_基本取引表!CL78/計算_基本取引表!CL$133, 計算_投入係数表!CL78)</f>
        <v>#DIV/0!</v>
      </c>
      <c r="CM217" s="194" t="e">
        <f>IF(CM$142="分類不明", 計算_基本取引表!CM78/計算_基本取引表!CM$133, 計算_投入係数表!CM78)</f>
        <v>#DIV/0!</v>
      </c>
      <c r="CN217" s="194" t="e">
        <f>IF(CN$142="分類不明", 計算_基本取引表!CN78/計算_基本取引表!CN$133, 計算_投入係数表!CN78)</f>
        <v>#DIV/0!</v>
      </c>
      <c r="CO217" s="194" t="e">
        <f>IF(CO$142="分類不明", 計算_基本取引表!CO78/計算_基本取引表!CO$133, 計算_投入係数表!CO78)</f>
        <v>#DIV/0!</v>
      </c>
      <c r="CP217" s="194" t="e">
        <f>IF(CP$142="分類不明", 計算_基本取引表!CP78/計算_基本取引表!CP$133, 計算_投入係数表!CP78)</f>
        <v>#DIV/0!</v>
      </c>
      <c r="CQ217" s="194" t="e">
        <f>IF(CQ$142="分類不明", 計算_基本取引表!CQ78/計算_基本取引表!CQ$133, 計算_投入係数表!CQ78)</f>
        <v>#DIV/0!</v>
      </c>
      <c r="CR217" s="194" t="e">
        <f>IF(CR$142="分類不明", 計算_基本取引表!CR78/計算_基本取引表!CR$133, 計算_投入係数表!CR78)</f>
        <v>#DIV/0!</v>
      </c>
      <c r="CS217" s="194" t="e">
        <f>IF(CS$142="分類不明", 計算_基本取引表!CS78/計算_基本取引表!CS$133, 計算_投入係数表!CS78)</f>
        <v>#DIV/0!</v>
      </c>
      <c r="CT217" s="194" t="e">
        <f>IF(CT$142="分類不明", 計算_基本取引表!CT78/計算_基本取引表!CT$133, 計算_投入係数表!CT78)</f>
        <v>#DIV/0!</v>
      </c>
      <c r="CU217" s="194" t="e">
        <f>IF(CU$142="分類不明", 計算_基本取引表!CU78/計算_基本取引表!CU$133, 計算_投入係数表!CU78)</f>
        <v>#DIV/0!</v>
      </c>
      <c r="CV217" s="194" t="e">
        <f>IF(CV$142="分類不明", 計算_基本取引表!CV78/計算_基本取引表!CV$133, 計算_投入係数表!CV78)</f>
        <v>#DIV/0!</v>
      </c>
      <c r="CW217" s="194" t="e">
        <f>IF(CW$142="分類不明", 計算_基本取引表!CW78/計算_基本取引表!CW$133, 計算_投入係数表!CW78)</f>
        <v>#DIV/0!</v>
      </c>
      <c r="CX217" s="194" t="e">
        <f>IF(CX$142="分類不明", 計算_基本取引表!CX78/計算_基本取引表!CX$133, 計算_投入係数表!CX78)</f>
        <v>#DIV/0!</v>
      </c>
      <c r="CY217" s="194" t="e">
        <f>IF(CY$142="分類不明", 計算_基本取引表!CY78/計算_基本取引表!CY$133, 計算_投入係数表!CY78)</f>
        <v>#DIV/0!</v>
      </c>
      <c r="CZ217" s="194" t="e">
        <f>IF(CZ$142="分類不明", 計算_基本取引表!CZ78/計算_基本取引表!CZ$133, 計算_投入係数表!CZ78)</f>
        <v>#DIV/0!</v>
      </c>
      <c r="DA217" s="194" t="e">
        <f>IF(DA$142="分類不明", 計算_基本取引表!DA78/計算_基本取引表!DA$133, 計算_投入係数表!DA78)</f>
        <v>#DIV/0!</v>
      </c>
      <c r="DB217" s="194" t="e">
        <f>IF(DB$142="分類不明", 計算_基本取引表!DB78/計算_基本取引表!DB$133, 計算_投入係数表!DB78)</f>
        <v>#DIV/0!</v>
      </c>
      <c r="DC217" s="194" t="e">
        <f>IF(DC$142="分類不明", 計算_基本取引表!DC78/計算_基本取引表!DC$133, 計算_投入係数表!DC78)</f>
        <v>#DIV/0!</v>
      </c>
      <c r="DD217" s="194" t="e">
        <f>IF(DD$142="分類不明", 計算_基本取引表!DD78/計算_基本取引表!DD$133, 計算_投入係数表!DD78)</f>
        <v>#DIV/0!</v>
      </c>
      <c r="DE217" s="194" t="e">
        <f>IF(DE$142="分類不明", 計算_基本取引表!DE78/計算_基本取引表!DE$133, 計算_投入係数表!DE78)</f>
        <v>#DIV/0!</v>
      </c>
      <c r="DF217" s="194" t="e">
        <f>IF(DF$142="分類不明", 計算_基本取引表!DF78/計算_基本取引表!DF$133, 計算_投入係数表!DF78)</f>
        <v>#DIV/0!</v>
      </c>
      <c r="DG217" s="194" t="e">
        <f>IF(DG$142="分類不明", 計算_基本取引表!DG78/計算_基本取引表!DG$133, 計算_投入係数表!DG78)</f>
        <v>#DIV/0!</v>
      </c>
      <c r="DH217" s="194" t="e">
        <f>IF(DH$142="分類不明", 計算_基本取引表!DH78/計算_基本取引表!DH$133, 計算_投入係数表!DH78)</f>
        <v>#DIV/0!</v>
      </c>
      <c r="DI217" s="194" t="e">
        <f>IF(DI$142="分類不明", 計算_基本取引表!DI78/計算_基本取引表!DI$133, 計算_投入係数表!DI78)</f>
        <v>#DIV/0!</v>
      </c>
      <c r="DJ217" s="194" t="e">
        <f>IF(DJ$142="分類不明", 計算_基本取引表!DJ78/計算_基本取引表!DJ$133, 計算_投入係数表!DJ78)</f>
        <v>#DIV/0!</v>
      </c>
      <c r="DK217" s="194" t="e">
        <f>IF(DK$142="分類不明", 計算_基本取引表!DK78/計算_基本取引表!DK$133, 計算_投入係数表!DK78)</f>
        <v>#DIV/0!</v>
      </c>
      <c r="DL217" s="194" t="e">
        <f>IF(DL$142="分類不明", 計算_基本取引表!DL78/計算_基本取引表!DL$133, 計算_投入係数表!DL78)</f>
        <v>#DIV/0!</v>
      </c>
      <c r="DM217" s="194" t="e">
        <f>IF(DM$142="分類不明", 計算_基本取引表!DM78/計算_基本取引表!DM$133, 計算_投入係数表!DM78)</f>
        <v>#DIV/0!</v>
      </c>
      <c r="DN217" s="194" t="e">
        <f>IF(DN$142="分類不明", 計算_基本取引表!DN78/計算_基本取引表!DN$133, 計算_投入係数表!DN78)</f>
        <v>#DIV/0!</v>
      </c>
      <c r="DO217" s="194" t="e">
        <f>IF(DO$142="分類不明", 計算_基本取引表!DO78/計算_基本取引表!DO$133, 計算_投入係数表!DO78)</f>
        <v>#DIV/0!</v>
      </c>
      <c r="DP217" s="194" t="e">
        <f>IF(DP$142="分類不明", 計算_基本取引表!DP78/計算_基本取引表!DP$133, 計算_投入係数表!DP78)</f>
        <v>#DIV/0!</v>
      </c>
      <c r="DQ217" s="194" t="e">
        <f>IF(DQ$142="分類不明", 計算_基本取引表!DQ78/計算_基本取引表!DQ$133, 計算_投入係数表!DQ78)</f>
        <v>#DIV/0!</v>
      </c>
      <c r="DR217" s="194" t="e">
        <f>IF(DR$142="分類不明", 計算_基本取引表!DR78/計算_基本取引表!DR$133, 計算_投入係数表!DR78)</f>
        <v>#DIV/0!</v>
      </c>
      <c r="DS217" s="194" t="e">
        <f>IF(DS$142="分類不明", 計算_基本取引表!DS78/計算_基本取引表!DS$133, 計算_投入係数表!DS78)</f>
        <v>#DIV/0!</v>
      </c>
      <c r="DT217" s="23">
        <f ca="1">計算_基本取引表!DT78/計算_基本取引表!DT$133</f>
        <v>0</v>
      </c>
    </row>
    <row r="218" spans="2:124" x14ac:dyDescent="0.25">
      <c r="B218" s="53">
        <v>76</v>
      </c>
      <c r="C218" s="195" t="str">
        <v>-</v>
      </c>
      <c r="D218" s="196">
        <f>IF(D$142="分類不明", 計算_基本取引表!D79/計算_基本取引表!D$133, 計算_投入係数表!D79)</f>
        <v>0</v>
      </c>
      <c r="E218" s="197">
        <f>IF(E$142="分類不明", 計算_基本取引表!E79/計算_基本取引表!E$133, 計算_投入係数表!E79)</f>
        <v>0</v>
      </c>
      <c r="F218" s="197">
        <f>IF(F$142="分類不明", 計算_基本取引表!F79/計算_基本取引表!F$133, 計算_投入係数表!F79)</f>
        <v>0</v>
      </c>
      <c r="G218" s="197">
        <f>IF(G$142="分類不明", 計算_基本取引表!G79/計算_基本取引表!G$133, 計算_投入係数表!G79)</f>
        <v>0</v>
      </c>
      <c r="H218" s="197">
        <f>IF(H$142="分類不明", 計算_基本取引表!H79/計算_基本取引表!H$133, 計算_投入係数表!H79)</f>
        <v>0</v>
      </c>
      <c r="I218" s="197">
        <f>IF(I$142="分類不明", 計算_基本取引表!I79/計算_基本取引表!I$133, 計算_投入係数表!I79)</f>
        <v>0</v>
      </c>
      <c r="J218" s="197">
        <f>IF(J$142="分類不明", 計算_基本取引表!J79/計算_基本取引表!J$133, 計算_投入係数表!J79)</f>
        <v>0</v>
      </c>
      <c r="K218" s="197">
        <f>IF(K$142="分類不明", 計算_基本取引表!K79/計算_基本取引表!K$133, 計算_投入係数表!K79)</f>
        <v>0</v>
      </c>
      <c r="L218" s="197">
        <f>IF(L$142="分類不明", 計算_基本取引表!L79/計算_基本取引表!L$133, 計算_投入係数表!L79)</f>
        <v>0</v>
      </c>
      <c r="M218" s="197">
        <f>IF(M$142="分類不明", 計算_基本取引表!M79/計算_基本取引表!M$133, 計算_投入係数表!M79)</f>
        <v>0</v>
      </c>
      <c r="N218" s="197">
        <f>IF(N$142="分類不明", 計算_基本取引表!N79/計算_基本取引表!N$133, 計算_投入係数表!N79)</f>
        <v>0</v>
      </c>
      <c r="O218" s="197">
        <f>IF(O$142="分類不明", 計算_基本取引表!O79/計算_基本取引表!O$133, 計算_投入係数表!O79)</f>
        <v>0</v>
      </c>
      <c r="P218" s="197" t="e">
        <f ca="1">IF(P$142="分類不明", 計算_基本取引表!P79/計算_基本取引表!P$133, 計算_投入係数表!P79)</f>
        <v>#DIV/0!</v>
      </c>
      <c r="Q218" s="197" t="e">
        <f>IF(Q$142="分類不明", 計算_基本取引表!Q79/計算_基本取引表!Q$133, 計算_投入係数表!Q79)</f>
        <v>#DIV/0!</v>
      </c>
      <c r="R218" s="197" t="e">
        <f>IF(R$142="分類不明", 計算_基本取引表!R79/計算_基本取引表!R$133, 計算_投入係数表!R79)</f>
        <v>#DIV/0!</v>
      </c>
      <c r="S218" s="197" t="e">
        <f>IF(S$142="分類不明", 計算_基本取引表!S79/計算_基本取引表!S$133, 計算_投入係数表!S79)</f>
        <v>#DIV/0!</v>
      </c>
      <c r="T218" s="197" t="e">
        <f>IF(T$142="分類不明", 計算_基本取引表!T79/計算_基本取引表!T$133, 計算_投入係数表!T79)</f>
        <v>#DIV/0!</v>
      </c>
      <c r="U218" s="197" t="e">
        <f>IF(U$142="分類不明", 計算_基本取引表!U79/計算_基本取引表!U$133, 計算_投入係数表!U79)</f>
        <v>#DIV/0!</v>
      </c>
      <c r="V218" s="197" t="e">
        <f>IF(V$142="分類不明", 計算_基本取引表!V79/計算_基本取引表!V$133, 計算_投入係数表!V79)</f>
        <v>#DIV/0!</v>
      </c>
      <c r="W218" s="197" t="e">
        <f>IF(W$142="分類不明", 計算_基本取引表!W79/計算_基本取引表!W$133, 計算_投入係数表!W79)</f>
        <v>#DIV/0!</v>
      </c>
      <c r="X218" s="197" t="e">
        <f>IF(X$142="分類不明", 計算_基本取引表!X79/計算_基本取引表!X$133, 計算_投入係数表!X79)</f>
        <v>#DIV/0!</v>
      </c>
      <c r="Y218" s="197" t="e">
        <f>IF(Y$142="分類不明", 計算_基本取引表!Y79/計算_基本取引表!Y$133, 計算_投入係数表!Y79)</f>
        <v>#DIV/0!</v>
      </c>
      <c r="Z218" s="197" t="e">
        <f>IF(Z$142="分類不明", 計算_基本取引表!Z79/計算_基本取引表!Z$133, 計算_投入係数表!Z79)</f>
        <v>#DIV/0!</v>
      </c>
      <c r="AA218" s="197" t="e">
        <f>IF(AA$142="分類不明", 計算_基本取引表!AA79/計算_基本取引表!AA$133, 計算_投入係数表!AA79)</f>
        <v>#DIV/0!</v>
      </c>
      <c r="AB218" s="197" t="e">
        <f>IF(AB$142="分類不明", 計算_基本取引表!AB79/計算_基本取引表!AB$133, 計算_投入係数表!AB79)</f>
        <v>#DIV/0!</v>
      </c>
      <c r="AC218" s="197" t="e">
        <f>IF(AC$142="分類不明", 計算_基本取引表!AC79/計算_基本取引表!AC$133, 計算_投入係数表!AC79)</f>
        <v>#DIV/0!</v>
      </c>
      <c r="AD218" s="197" t="e">
        <f>IF(AD$142="分類不明", 計算_基本取引表!AD79/計算_基本取引表!AD$133, 計算_投入係数表!AD79)</f>
        <v>#DIV/0!</v>
      </c>
      <c r="AE218" s="197" t="e">
        <f>IF(AE$142="分類不明", 計算_基本取引表!AE79/計算_基本取引表!AE$133, 計算_投入係数表!AE79)</f>
        <v>#DIV/0!</v>
      </c>
      <c r="AF218" s="197" t="e">
        <f>IF(AF$142="分類不明", 計算_基本取引表!AF79/計算_基本取引表!AF$133, 計算_投入係数表!AF79)</f>
        <v>#DIV/0!</v>
      </c>
      <c r="AG218" s="197" t="e">
        <f>IF(AG$142="分類不明", 計算_基本取引表!AG79/計算_基本取引表!AG$133, 計算_投入係数表!AG79)</f>
        <v>#DIV/0!</v>
      </c>
      <c r="AH218" s="197" t="e">
        <f>IF(AH$142="分類不明", 計算_基本取引表!AH79/計算_基本取引表!AH$133, 計算_投入係数表!AH79)</f>
        <v>#DIV/0!</v>
      </c>
      <c r="AI218" s="197" t="e">
        <f>IF(AI$142="分類不明", 計算_基本取引表!AI79/計算_基本取引表!AI$133, 計算_投入係数表!AI79)</f>
        <v>#DIV/0!</v>
      </c>
      <c r="AJ218" s="197" t="e">
        <f>IF(AJ$142="分類不明", 計算_基本取引表!AJ79/計算_基本取引表!AJ$133, 計算_投入係数表!AJ79)</f>
        <v>#DIV/0!</v>
      </c>
      <c r="AK218" s="197" t="e">
        <f>IF(AK$142="分類不明", 計算_基本取引表!AK79/計算_基本取引表!AK$133, 計算_投入係数表!AK79)</f>
        <v>#DIV/0!</v>
      </c>
      <c r="AL218" s="197" t="e">
        <f>IF(AL$142="分類不明", 計算_基本取引表!AL79/計算_基本取引表!AL$133, 計算_投入係数表!AL79)</f>
        <v>#DIV/0!</v>
      </c>
      <c r="AM218" s="197" t="e">
        <f>IF(AM$142="分類不明", 計算_基本取引表!AM79/計算_基本取引表!AM$133, 計算_投入係数表!AM79)</f>
        <v>#DIV/0!</v>
      </c>
      <c r="AN218" s="197" t="e">
        <f>IF(AN$142="分類不明", 計算_基本取引表!AN79/計算_基本取引表!AN$133, 計算_投入係数表!AN79)</f>
        <v>#DIV/0!</v>
      </c>
      <c r="AO218" s="197" t="e">
        <f>IF(AO$142="分類不明", 計算_基本取引表!AO79/計算_基本取引表!AO$133, 計算_投入係数表!AO79)</f>
        <v>#DIV/0!</v>
      </c>
      <c r="AP218" s="197" t="e">
        <f>IF(AP$142="分類不明", 計算_基本取引表!AP79/計算_基本取引表!AP$133, 計算_投入係数表!AP79)</f>
        <v>#DIV/0!</v>
      </c>
      <c r="AQ218" s="197" t="e">
        <f>IF(AQ$142="分類不明", 計算_基本取引表!AQ79/計算_基本取引表!AQ$133, 計算_投入係数表!AQ79)</f>
        <v>#DIV/0!</v>
      </c>
      <c r="AR218" s="197" t="e">
        <f>IF(AR$142="分類不明", 計算_基本取引表!AR79/計算_基本取引表!AR$133, 計算_投入係数表!AR79)</f>
        <v>#DIV/0!</v>
      </c>
      <c r="AS218" s="197" t="e">
        <f>IF(AS$142="分類不明", 計算_基本取引表!AS79/計算_基本取引表!AS$133, 計算_投入係数表!AS79)</f>
        <v>#DIV/0!</v>
      </c>
      <c r="AT218" s="197" t="e">
        <f>IF(AT$142="分類不明", 計算_基本取引表!AT79/計算_基本取引表!AT$133, 計算_投入係数表!AT79)</f>
        <v>#DIV/0!</v>
      </c>
      <c r="AU218" s="197" t="e">
        <f>IF(AU$142="分類不明", 計算_基本取引表!AU79/計算_基本取引表!AU$133, 計算_投入係数表!AU79)</f>
        <v>#DIV/0!</v>
      </c>
      <c r="AV218" s="197" t="e">
        <f>IF(AV$142="分類不明", 計算_基本取引表!AV79/計算_基本取引表!AV$133, 計算_投入係数表!AV79)</f>
        <v>#DIV/0!</v>
      </c>
      <c r="AW218" s="197" t="e">
        <f>IF(AW$142="分類不明", 計算_基本取引表!AW79/計算_基本取引表!AW$133, 計算_投入係数表!AW79)</f>
        <v>#DIV/0!</v>
      </c>
      <c r="AX218" s="197" t="e">
        <f>IF(AX$142="分類不明", 計算_基本取引表!AX79/計算_基本取引表!AX$133, 計算_投入係数表!AX79)</f>
        <v>#DIV/0!</v>
      </c>
      <c r="AY218" s="197" t="e">
        <f>IF(AY$142="分類不明", 計算_基本取引表!AY79/計算_基本取引表!AY$133, 計算_投入係数表!AY79)</f>
        <v>#DIV/0!</v>
      </c>
      <c r="AZ218" s="197" t="e">
        <f>IF(AZ$142="分類不明", 計算_基本取引表!AZ79/計算_基本取引表!AZ$133, 計算_投入係数表!AZ79)</f>
        <v>#DIV/0!</v>
      </c>
      <c r="BA218" s="197" t="e">
        <f>IF(BA$142="分類不明", 計算_基本取引表!BA79/計算_基本取引表!BA$133, 計算_投入係数表!BA79)</f>
        <v>#DIV/0!</v>
      </c>
      <c r="BB218" s="197" t="e">
        <f>IF(BB$142="分類不明", 計算_基本取引表!BB79/計算_基本取引表!BB$133, 計算_投入係数表!BB79)</f>
        <v>#DIV/0!</v>
      </c>
      <c r="BC218" s="197" t="e">
        <f>IF(BC$142="分類不明", 計算_基本取引表!BC79/計算_基本取引表!BC$133, 計算_投入係数表!BC79)</f>
        <v>#DIV/0!</v>
      </c>
      <c r="BD218" s="197" t="e">
        <f>IF(BD$142="分類不明", 計算_基本取引表!BD79/計算_基本取引表!BD$133, 計算_投入係数表!BD79)</f>
        <v>#DIV/0!</v>
      </c>
      <c r="BE218" s="197" t="e">
        <f>IF(BE$142="分類不明", 計算_基本取引表!BE79/計算_基本取引表!BE$133, 計算_投入係数表!BE79)</f>
        <v>#DIV/0!</v>
      </c>
      <c r="BF218" s="197" t="e">
        <f>IF(BF$142="分類不明", 計算_基本取引表!BF79/計算_基本取引表!BF$133, 計算_投入係数表!BF79)</f>
        <v>#DIV/0!</v>
      </c>
      <c r="BG218" s="197" t="e">
        <f>IF(BG$142="分類不明", 計算_基本取引表!BG79/計算_基本取引表!BG$133, 計算_投入係数表!BG79)</f>
        <v>#DIV/0!</v>
      </c>
      <c r="BH218" s="197" t="e">
        <f>IF(BH$142="分類不明", 計算_基本取引表!BH79/計算_基本取引表!BH$133, 計算_投入係数表!BH79)</f>
        <v>#DIV/0!</v>
      </c>
      <c r="BI218" s="197" t="e">
        <f>IF(BI$142="分類不明", 計算_基本取引表!BI79/計算_基本取引表!BI$133, 計算_投入係数表!BI79)</f>
        <v>#DIV/0!</v>
      </c>
      <c r="BJ218" s="197" t="e">
        <f>IF(BJ$142="分類不明", 計算_基本取引表!BJ79/計算_基本取引表!BJ$133, 計算_投入係数表!BJ79)</f>
        <v>#DIV/0!</v>
      </c>
      <c r="BK218" s="197" t="e">
        <f>IF(BK$142="分類不明", 計算_基本取引表!BK79/計算_基本取引表!BK$133, 計算_投入係数表!BK79)</f>
        <v>#DIV/0!</v>
      </c>
      <c r="BL218" s="197" t="e">
        <f>IF(BL$142="分類不明", 計算_基本取引表!BL79/計算_基本取引表!BL$133, 計算_投入係数表!BL79)</f>
        <v>#DIV/0!</v>
      </c>
      <c r="BM218" s="197" t="e">
        <f>IF(BM$142="分類不明", 計算_基本取引表!BM79/計算_基本取引表!BM$133, 計算_投入係数表!BM79)</f>
        <v>#DIV/0!</v>
      </c>
      <c r="BN218" s="197" t="e">
        <f>IF(BN$142="分類不明", 計算_基本取引表!BN79/計算_基本取引表!BN$133, 計算_投入係数表!BN79)</f>
        <v>#DIV/0!</v>
      </c>
      <c r="BO218" s="197" t="e">
        <f>IF(BO$142="分類不明", 計算_基本取引表!BO79/計算_基本取引表!BO$133, 計算_投入係数表!BO79)</f>
        <v>#DIV/0!</v>
      </c>
      <c r="BP218" s="197" t="e">
        <f>IF(BP$142="分類不明", 計算_基本取引表!BP79/計算_基本取引表!BP$133, 計算_投入係数表!BP79)</f>
        <v>#DIV/0!</v>
      </c>
      <c r="BQ218" s="197" t="e">
        <f>IF(BQ$142="分類不明", 計算_基本取引表!BQ79/計算_基本取引表!BQ$133, 計算_投入係数表!BQ79)</f>
        <v>#DIV/0!</v>
      </c>
      <c r="BR218" s="197" t="e">
        <f>IF(BR$142="分類不明", 計算_基本取引表!BR79/計算_基本取引表!BR$133, 計算_投入係数表!BR79)</f>
        <v>#DIV/0!</v>
      </c>
      <c r="BS218" s="197" t="e">
        <f>IF(BS$142="分類不明", 計算_基本取引表!BS79/計算_基本取引表!BS$133, 計算_投入係数表!BS79)</f>
        <v>#DIV/0!</v>
      </c>
      <c r="BT218" s="197" t="e">
        <f>IF(BT$142="分類不明", 計算_基本取引表!BT79/計算_基本取引表!BT$133, 計算_投入係数表!BT79)</f>
        <v>#DIV/0!</v>
      </c>
      <c r="BU218" s="197" t="e">
        <f>IF(BU$142="分類不明", 計算_基本取引表!BU79/計算_基本取引表!BU$133, 計算_投入係数表!BU79)</f>
        <v>#DIV/0!</v>
      </c>
      <c r="BV218" s="197" t="e">
        <f>IF(BV$142="分類不明", 計算_基本取引表!BV79/計算_基本取引表!BV$133, 計算_投入係数表!BV79)</f>
        <v>#DIV/0!</v>
      </c>
      <c r="BW218" s="197" t="e">
        <f>IF(BW$142="分類不明", 計算_基本取引表!BW79/計算_基本取引表!BW$133, 計算_投入係数表!BW79)</f>
        <v>#DIV/0!</v>
      </c>
      <c r="BX218" s="197" t="e">
        <f>IF(BX$142="分類不明", 計算_基本取引表!BX79/計算_基本取引表!BX$133, 計算_投入係数表!BX79)</f>
        <v>#DIV/0!</v>
      </c>
      <c r="BY218" s="197" t="e">
        <f>IF(BY$142="分類不明", 計算_基本取引表!BY79/計算_基本取引表!BY$133, 計算_投入係数表!BY79)</f>
        <v>#DIV/0!</v>
      </c>
      <c r="BZ218" s="197" t="e">
        <f>IF(BZ$142="分類不明", 計算_基本取引表!BZ79/計算_基本取引表!BZ$133, 計算_投入係数表!BZ79)</f>
        <v>#DIV/0!</v>
      </c>
      <c r="CA218" s="197" t="e">
        <f>IF(CA$142="分類不明", 計算_基本取引表!CA79/計算_基本取引表!CA$133, 計算_投入係数表!CA79)</f>
        <v>#DIV/0!</v>
      </c>
      <c r="CB218" s="197" t="e">
        <f>IF(CB$142="分類不明", 計算_基本取引表!CB79/計算_基本取引表!CB$133, 計算_投入係数表!CB79)</f>
        <v>#DIV/0!</v>
      </c>
      <c r="CC218" s="197" t="e">
        <f>IF(CC$142="分類不明", 計算_基本取引表!CC79/計算_基本取引表!CC$133, 計算_投入係数表!CC79)</f>
        <v>#DIV/0!</v>
      </c>
      <c r="CD218" s="197" t="e">
        <f>IF(CD$142="分類不明", 計算_基本取引表!CD79/計算_基本取引表!CD$133, 計算_投入係数表!CD79)</f>
        <v>#DIV/0!</v>
      </c>
      <c r="CE218" s="197" t="e">
        <f>IF(CE$142="分類不明", 計算_基本取引表!CE79/計算_基本取引表!CE$133, 計算_投入係数表!CE79)</f>
        <v>#DIV/0!</v>
      </c>
      <c r="CF218" s="197" t="e">
        <f>IF(CF$142="分類不明", 計算_基本取引表!CF79/計算_基本取引表!CF$133, 計算_投入係数表!CF79)</f>
        <v>#DIV/0!</v>
      </c>
      <c r="CG218" s="197" t="e">
        <f>IF(CG$142="分類不明", 計算_基本取引表!CG79/計算_基本取引表!CG$133, 計算_投入係数表!CG79)</f>
        <v>#DIV/0!</v>
      </c>
      <c r="CH218" s="197" t="e">
        <f>IF(CH$142="分類不明", 計算_基本取引表!CH79/計算_基本取引表!CH$133, 計算_投入係数表!CH79)</f>
        <v>#DIV/0!</v>
      </c>
      <c r="CI218" s="197" t="e">
        <f>IF(CI$142="分類不明", 計算_基本取引表!CI79/計算_基本取引表!CI$133, 計算_投入係数表!CI79)</f>
        <v>#DIV/0!</v>
      </c>
      <c r="CJ218" s="197" t="e">
        <f>IF(CJ$142="分類不明", 計算_基本取引表!CJ79/計算_基本取引表!CJ$133, 計算_投入係数表!CJ79)</f>
        <v>#DIV/0!</v>
      </c>
      <c r="CK218" s="197" t="e">
        <f>IF(CK$142="分類不明", 計算_基本取引表!CK79/計算_基本取引表!CK$133, 計算_投入係数表!CK79)</f>
        <v>#DIV/0!</v>
      </c>
      <c r="CL218" s="197" t="e">
        <f>IF(CL$142="分類不明", 計算_基本取引表!CL79/計算_基本取引表!CL$133, 計算_投入係数表!CL79)</f>
        <v>#DIV/0!</v>
      </c>
      <c r="CM218" s="197" t="e">
        <f>IF(CM$142="分類不明", 計算_基本取引表!CM79/計算_基本取引表!CM$133, 計算_投入係数表!CM79)</f>
        <v>#DIV/0!</v>
      </c>
      <c r="CN218" s="197" t="e">
        <f>IF(CN$142="分類不明", 計算_基本取引表!CN79/計算_基本取引表!CN$133, 計算_投入係数表!CN79)</f>
        <v>#DIV/0!</v>
      </c>
      <c r="CO218" s="197" t="e">
        <f>IF(CO$142="分類不明", 計算_基本取引表!CO79/計算_基本取引表!CO$133, 計算_投入係数表!CO79)</f>
        <v>#DIV/0!</v>
      </c>
      <c r="CP218" s="197" t="e">
        <f>IF(CP$142="分類不明", 計算_基本取引表!CP79/計算_基本取引表!CP$133, 計算_投入係数表!CP79)</f>
        <v>#DIV/0!</v>
      </c>
      <c r="CQ218" s="197" t="e">
        <f>IF(CQ$142="分類不明", 計算_基本取引表!CQ79/計算_基本取引表!CQ$133, 計算_投入係数表!CQ79)</f>
        <v>#DIV/0!</v>
      </c>
      <c r="CR218" s="197" t="e">
        <f>IF(CR$142="分類不明", 計算_基本取引表!CR79/計算_基本取引表!CR$133, 計算_投入係数表!CR79)</f>
        <v>#DIV/0!</v>
      </c>
      <c r="CS218" s="197" t="e">
        <f>IF(CS$142="分類不明", 計算_基本取引表!CS79/計算_基本取引表!CS$133, 計算_投入係数表!CS79)</f>
        <v>#DIV/0!</v>
      </c>
      <c r="CT218" s="197" t="e">
        <f>IF(CT$142="分類不明", 計算_基本取引表!CT79/計算_基本取引表!CT$133, 計算_投入係数表!CT79)</f>
        <v>#DIV/0!</v>
      </c>
      <c r="CU218" s="197" t="e">
        <f>IF(CU$142="分類不明", 計算_基本取引表!CU79/計算_基本取引表!CU$133, 計算_投入係数表!CU79)</f>
        <v>#DIV/0!</v>
      </c>
      <c r="CV218" s="197" t="e">
        <f>IF(CV$142="分類不明", 計算_基本取引表!CV79/計算_基本取引表!CV$133, 計算_投入係数表!CV79)</f>
        <v>#DIV/0!</v>
      </c>
      <c r="CW218" s="197" t="e">
        <f>IF(CW$142="分類不明", 計算_基本取引表!CW79/計算_基本取引表!CW$133, 計算_投入係数表!CW79)</f>
        <v>#DIV/0!</v>
      </c>
      <c r="CX218" s="197" t="e">
        <f>IF(CX$142="分類不明", 計算_基本取引表!CX79/計算_基本取引表!CX$133, 計算_投入係数表!CX79)</f>
        <v>#DIV/0!</v>
      </c>
      <c r="CY218" s="197" t="e">
        <f>IF(CY$142="分類不明", 計算_基本取引表!CY79/計算_基本取引表!CY$133, 計算_投入係数表!CY79)</f>
        <v>#DIV/0!</v>
      </c>
      <c r="CZ218" s="197" t="e">
        <f>IF(CZ$142="分類不明", 計算_基本取引表!CZ79/計算_基本取引表!CZ$133, 計算_投入係数表!CZ79)</f>
        <v>#DIV/0!</v>
      </c>
      <c r="DA218" s="197" t="e">
        <f>IF(DA$142="分類不明", 計算_基本取引表!DA79/計算_基本取引表!DA$133, 計算_投入係数表!DA79)</f>
        <v>#DIV/0!</v>
      </c>
      <c r="DB218" s="197" t="e">
        <f>IF(DB$142="分類不明", 計算_基本取引表!DB79/計算_基本取引表!DB$133, 計算_投入係数表!DB79)</f>
        <v>#DIV/0!</v>
      </c>
      <c r="DC218" s="197" t="e">
        <f>IF(DC$142="分類不明", 計算_基本取引表!DC79/計算_基本取引表!DC$133, 計算_投入係数表!DC79)</f>
        <v>#DIV/0!</v>
      </c>
      <c r="DD218" s="197" t="e">
        <f>IF(DD$142="分類不明", 計算_基本取引表!DD79/計算_基本取引表!DD$133, 計算_投入係数表!DD79)</f>
        <v>#DIV/0!</v>
      </c>
      <c r="DE218" s="197" t="e">
        <f>IF(DE$142="分類不明", 計算_基本取引表!DE79/計算_基本取引表!DE$133, 計算_投入係数表!DE79)</f>
        <v>#DIV/0!</v>
      </c>
      <c r="DF218" s="197" t="e">
        <f>IF(DF$142="分類不明", 計算_基本取引表!DF79/計算_基本取引表!DF$133, 計算_投入係数表!DF79)</f>
        <v>#DIV/0!</v>
      </c>
      <c r="DG218" s="197" t="e">
        <f>IF(DG$142="分類不明", 計算_基本取引表!DG79/計算_基本取引表!DG$133, 計算_投入係数表!DG79)</f>
        <v>#DIV/0!</v>
      </c>
      <c r="DH218" s="197" t="e">
        <f>IF(DH$142="分類不明", 計算_基本取引表!DH79/計算_基本取引表!DH$133, 計算_投入係数表!DH79)</f>
        <v>#DIV/0!</v>
      </c>
      <c r="DI218" s="197" t="e">
        <f>IF(DI$142="分類不明", 計算_基本取引表!DI79/計算_基本取引表!DI$133, 計算_投入係数表!DI79)</f>
        <v>#DIV/0!</v>
      </c>
      <c r="DJ218" s="197" t="e">
        <f>IF(DJ$142="分類不明", 計算_基本取引表!DJ79/計算_基本取引表!DJ$133, 計算_投入係数表!DJ79)</f>
        <v>#DIV/0!</v>
      </c>
      <c r="DK218" s="197" t="e">
        <f>IF(DK$142="分類不明", 計算_基本取引表!DK79/計算_基本取引表!DK$133, 計算_投入係数表!DK79)</f>
        <v>#DIV/0!</v>
      </c>
      <c r="DL218" s="197" t="e">
        <f>IF(DL$142="分類不明", 計算_基本取引表!DL79/計算_基本取引表!DL$133, 計算_投入係数表!DL79)</f>
        <v>#DIV/0!</v>
      </c>
      <c r="DM218" s="197" t="e">
        <f>IF(DM$142="分類不明", 計算_基本取引表!DM79/計算_基本取引表!DM$133, 計算_投入係数表!DM79)</f>
        <v>#DIV/0!</v>
      </c>
      <c r="DN218" s="197" t="e">
        <f>IF(DN$142="分類不明", 計算_基本取引表!DN79/計算_基本取引表!DN$133, 計算_投入係数表!DN79)</f>
        <v>#DIV/0!</v>
      </c>
      <c r="DO218" s="197" t="e">
        <f>IF(DO$142="分類不明", 計算_基本取引表!DO79/計算_基本取引表!DO$133, 計算_投入係数表!DO79)</f>
        <v>#DIV/0!</v>
      </c>
      <c r="DP218" s="197" t="e">
        <f>IF(DP$142="分類不明", 計算_基本取引表!DP79/計算_基本取引表!DP$133, 計算_投入係数表!DP79)</f>
        <v>#DIV/0!</v>
      </c>
      <c r="DQ218" s="197" t="e">
        <f>IF(DQ$142="分類不明", 計算_基本取引表!DQ79/計算_基本取引表!DQ$133, 計算_投入係数表!DQ79)</f>
        <v>#DIV/0!</v>
      </c>
      <c r="DR218" s="197" t="e">
        <f>IF(DR$142="分類不明", 計算_基本取引表!DR79/計算_基本取引表!DR$133, 計算_投入係数表!DR79)</f>
        <v>#DIV/0!</v>
      </c>
      <c r="DS218" s="197" t="e">
        <f>IF(DS$142="分類不明", 計算_基本取引表!DS79/計算_基本取引表!DS$133, 計算_投入係数表!DS79)</f>
        <v>#DIV/0!</v>
      </c>
      <c r="DT218" s="24">
        <f ca="1">計算_基本取引表!DT79/計算_基本取引表!DT$133</f>
        <v>0</v>
      </c>
    </row>
    <row r="219" spans="2:124" x14ac:dyDescent="0.25">
      <c r="B219" s="53">
        <v>77</v>
      </c>
      <c r="C219" s="192" t="str">
        <v>-</v>
      </c>
      <c r="D219" s="193">
        <f>IF(D$142="分類不明", 計算_基本取引表!D80/計算_基本取引表!D$133, 計算_投入係数表!D80)</f>
        <v>0</v>
      </c>
      <c r="E219" s="194">
        <f>IF(E$142="分類不明", 計算_基本取引表!E80/計算_基本取引表!E$133, 計算_投入係数表!E80)</f>
        <v>0</v>
      </c>
      <c r="F219" s="194">
        <f>IF(F$142="分類不明", 計算_基本取引表!F80/計算_基本取引表!F$133, 計算_投入係数表!F80)</f>
        <v>0</v>
      </c>
      <c r="G219" s="194">
        <f>IF(G$142="分類不明", 計算_基本取引表!G80/計算_基本取引表!G$133, 計算_投入係数表!G80)</f>
        <v>0</v>
      </c>
      <c r="H219" s="194">
        <f>IF(H$142="分類不明", 計算_基本取引表!H80/計算_基本取引表!H$133, 計算_投入係数表!H80)</f>
        <v>0</v>
      </c>
      <c r="I219" s="194">
        <f>IF(I$142="分類不明", 計算_基本取引表!I80/計算_基本取引表!I$133, 計算_投入係数表!I80)</f>
        <v>0</v>
      </c>
      <c r="J219" s="194">
        <f>IF(J$142="分類不明", 計算_基本取引表!J80/計算_基本取引表!J$133, 計算_投入係数表!J80)</f>
        <v>0</v>
      </c>
      <c r="K219" s="194">
        <f>IF(K$142="分類不明", 計算_基本取引表!K80/計算_基本取引表!K$133, 計算_投入係数表!K80)</f>
        <v>0</v>
      </c>
      <c r="L219" s="194">
        <f>IF(L$142="分類不明", 計算_基本取引表!L80/計算_基本取引表!L$133, 計算_投入係数表!L80)</f>
        <v>0</v>
      </c>
      <c r="M219" s="194">
        <f>IF(M$142="分類不明", 計算_基本取引表!M80/計算_基本取引表!M$133, 計算_投入係数表!M80)</f>
        <v>0</v>
      </c>
      <c r="N219" s="194">
        <f>IF(N$142="分類不明", 計算_基本取引表!N80/計算_基本取引表!N$133, 計算_投入係数表!N80)</f>
        <v>0</v>
      </c>
      <c r="O219" s="194">
        <f>IF(O$142="分類不明", 計算_基本取引表!O80/計算_基本取引表!O$133, 計算_投入係数表!O80)</f>
        <v>0</v>
      </c>
      <c r="P219" s="194" t="e">
        <f ca="1">IF(P$142="分類不明", 計算_基本取引表!P80/計算_基本取引表!P$133, 計算_投入係数表!P80)</f>
        <v>#DIV/0!</v>
      </c>
      <c r="Q219" s="194" t="e">
        <f>IF(Q$142="分類不明", 計算_基本取引表!Q80/計算_基本取引表!Q$133, 計算_投入係数表!Q80)</f>
        <v>#DIV/0!</v>
      </c>
      <c r="R219" s="194" t="e">
        <f>IF(R$142="分類不明", 計算_基本取引表!R80/計算_基本取引表!R$133, 計算_投入係数表!R80)</f>
        <v>#DIV/0!</v>
      </c>
      <c r="S219" s="194" t="e">
        <f>IF(S$142="分類不明", 計算_基本取引表!S80/計算_基本取引表!S$133, 計算_投入係数表!S80)</f>
        <v>#DIV/0!</v>
      </c>
      <c r="T219" s="194" t="e">
        <f>IF(T$142="分類不明", 計算_基本取引表!T80/計算_基本取引表!T$133, 計算_投入係数表!T80)</f>
        <v>#DIV/0!</v>
      </c>
      <c r="U219" s="194" t="e">
        <f>IF(U$142="分類不明", 計算_基本取引表!U80/計算_基本取引表!U$133, 計算_投入係数表!U80)</f>
        <v>#DIV/0!</v>
      </c>
      <c r="V219" s="194" t="e">
        <f>IF(V$142="分類不明", 計算_基本取引表!V80/計算_基本取引表!V$133, 計算_投入係数表!V80)</f>
        <v>#DIV/0!</v>
      </c>
      <c r="W219" s="194" t="e">
        <f>IF(W$142="分類不明", 計算_基本取引表!W80/計算_基本取引表!W$133, 計算_投入係数表!W80)</f>
        <v>#DIV/0!</v>
      </c>
      <c r="X219" s="194" t="e">
        <f>IF(X$142="分類不明", 計算_基本取引表!X80/計算_基本取引表!X$133, 計算_投入係数表!X80)</f>
        <v>#DIV/0!</v>
      </c>
      <c r="Y219" s="194" t="e">
        <f>IF(Y$142="分類不明", 計算_基本取引表!Y80/計算_基本取引表!Y$133, 計算_投入係数表!Y80)</f>
        <v>#DIV/0!</v>
      </c>
      <c r="Z219" s="194" t="e">
        <f>IF(Z$142="分類不明", 計算_基本取引表!Z80/計算_基本取引表!Z$133, 計算_投入係数表!Z80)</f>
        <v>#DIV/0!</v>
      </c>
      <c r="AA219" s="194" t="e">
        <f>IF(AA$142="分類不明", 計算_基本取引表!AA80/計算_基本取引表!AA$133, 計算_投入係数表!AA80)</f>
        <v>#DIV/0!</v>
      </c>
      <c r="AB219" s="194" t="e">
        <f>IF(AB$142="分類不明", 計算_基本取引表!AB80/計算_基本取引表!AB$133, 計算_投入係数表!AB80)</f>
        <v>#DIV/0!</v>
      </c>
      <c r="AC219" s="194" t="e">
        <f>IF(AC$142="分類不明", 計算_基本取引表!AC80/計算_基本取引表!AC$133, 計算_投入係数表!AC80)</f>
        <v>#DIV/0!</v>
      </c>
      <c r="AD219" s="194" t="e">
        <f>IF(AD$142="分類不明", 計算_基本取引表!AD80/計算_基本取引表!AD$133, 計算_投入係数表!AD80)</f>
        <v>#DIV/0!</v>
      </c>
      <c r="AE219" s="194" t="e">
        <f>IF(AE$142="分類不明", 計算_基本取引表!AE80/計算_基本取引表!AE$133, 計算_投入係数表!AE80)</f>
        <v>#DIV/0!</v>
      </c>
      <c r="AF219" s="194" t="e">
        <f>IF(AF$142="分類不明", 計算_基本取引表!AF80/計算_基本取引表!AF$133, 計算_投入係数表!AF80)</f>
        <v>#DIV/0!</v>
      </c>
      <c r="AG219" s="194" t="e">
        <f>IF(AG$142="分類不明", 計算_基本取引表!AG80/計算_基本取引表!AG$133, 計算_投入係数表!AG80)</f>
        <v>#DIV/0!</v>
      </c>
      <c r="AH219" s="194" t="e">
        <f>IF(AH$142="分類不明", 計算_基本取引表!AH80/計算_基本取引表!AH$133, 計算_投入係数表!AH80)</f>
        <v>#DIV/0!</v>
      </c>
      <c r="AI219" s="194" t="e">
        <f>IF(AI$142="分類不明", 計算_基本取引表!AI80/計算_基本取引表!AI$133, 計算_投入係数表!AI80)</f>
        <v>#DIV/0!</v>
      </c>
      <c r="AJ219" s="194" t="e">
        <f>IF(AJ$142="分類不明", 計算_基本取引表!AJ80/計算_基本取引表!AJ$133, 計算_投入係数表!AJ80)</f>
        <v>#DIV/0!</v>
      </c>
      <c r="AK219" s="194" t="e">
        <f>IF(AK$142="分類不明", 計算_基本取引表!AK80/計算_基本取引表!AK$133, 計算_投入係数表!AK80)</f>
        <v>#DIV/0!</v>
      </c>
      <c r="AL219" s="194" t="e">
        <f>IF(AL$142="分類不明", 計算_基本取引表!AL80/計算_基本取引表!AL$133, 計算_投入係数表!AL80)</f>
        <v>#DIV/0!</v>
      </c>
      <c r="AM219" s="194" t="e">
        <f>IF(AM$142="分類不明", 計算_基本取引表!AM80/計算_基本取引表!AM$133, 計算_投入係数表!AM80)</f>
        <v>#DIV/0!</v>
      </c>
      <c r="AN219" s="194" t="e">
        <f>IF(AN$142="分類不明", 計算_基本取引表!AN80/計算_基本取引表!AN$133, 計算_投入係数表!AN80)</f>
        <v>#DIV/0!</v>
      </c>
      <c r="AO219" s="194" t="e">
        <f>IF(AO$142="分類不明", 計算_基本取引表!AO80/計算_基本取引表!AO$133, 計算_投入係数表!AO80)</f>
        <v>#DIV/0!</v>
      </c>
      <c r="AP219" s="194" t="e">
        <f>IF(AP$142="分類不明", 計算_基本取引表!AP80/計算_基本取引表!AP$133, 計算_投入係数表!AP80)</f>
        <v>#DIV/0!</v>
      </c>
      <c r="AQ219" s="194" t="e">
        <f>IF(AQ$142="分類不明", 計算_基本取引表!AQ80/計算_基本取引表!AQ$133, 計算_投入係数表!AQ80)</f>
        <v>#DIV/0!</v>
      </c>
      <c r="AR219" s="194" t="e">
        <f>IF(AR$142="分類不明", 計算_基本取引表!AR80/計算_基本取引表!AR$133, 計算_投入係数表!AR80)</f>
        <v>#DIV/0!</v>
      </c>
      <c r="AS219" s="194" t="e">
        <f>IF(AS$142="分類不明", 計算_基本取引表!AS80/計算_基本取引表!AS$133, 計算_投入係数表!AS80)</f>
        <v>#DIV/0!</v>
      </c>
      <c r="AT219" s="194" t="e">
        <f>IF(AT$142="分類不明", 計算_基本取引表!AT80/計算_基本取引表!AT$133, 計算_投入係数表!AT80)</f>
        <v>#DIV/0!</v>
      </c>
      <c r="AU219" s="194" t="e">
        <f>IF(AU$142="分類不明", 計算_基本取引表!AU80/計算_基本取引表!AU$133, 計算_投入係数表!AU80)</f>
        <v>#DIV/0!</v>
      </c>
      <c r="AV219" s="194" t="e">
        <f>IF(AV$142="分類不明", 計算_基本取引表!AV80/計算_基本取引表!AV$133, 計算_投入係数表!AV80)</f>
        <v>#DIV/0!</v>
      </c>
      <c r="AW219" s="194" t="e">
        <f>IF(AW$142="分類不明", 計算_基本取引表!AW80/計算_基本取引表!AW$133, 計算_投入係数表!AW80)</f>
        <v>#DIV/0!</v>
      </c>
      <c r="AX219" s="194" t="e">
        <f>IF(AX$142="分類不明", 計算_基本取引表!AX80/計算_基本取引表!AX$133, 計算_投入係数表!AX80)</f>
        <v>#DIV/0!</v>
      </c>
      <c r="AY219" s="194" t="e">
        <f>IF(AY$142="分類不明", 計算_基本取引表!AY80/計算_基本取引表!AY$133, 計算_投入係数表!AY80)</f>
        <v>#DIV/0!</v>
      </c>
      <c r="AZ219" s="194" t="e">
        <f>IF(AZ$142="分類不明", 計算_基本取引表!AZ80/計算_基本取引表!AZ$133, 計算_投入係数表!AZ80)</f>
        <v>#DIV/0!</v>
      </c>
      <c r="BA219" s="194" t="e">
        <f>IF(BA$142="分類不明", 計算_基本取引表!BA80/計算_基本取引表!BA$133, 計算_投入係数表!BA80)</f>
        <v>#DIV/0!</v>
      </c>
      <c r="BB219" s="194" t="e">
        <f>IF(BB$142="分類不明", 計算_基本取引表!BB80/計算_基本取引表!BB$133, 計算_投入係数表!BB80)</f>
        <v>#DIV/0!</v>
      </c>
      <c r="BC219" s="194" t="e">
        <f>IF(BC$142="分類不明", 計算_基本取引表!BC80/計算_基本取引表!BC$133, 計算_投入係数表!BC80)</f>
        <v>#DIV/0!</v>
      </c>
      <c r="BD219" s="194" t="e">
        <f>IF(BD$142="分類不明", 計算_基本取引表!BD80/計算_基本取引表!BD$133, 計算_投入係数表!BD80)</f>
        <v>#DIV/0!</v>
      </c>
      <c r="BE219" s="194" t="e">
        <f>IF(BE$142="分類不明", 計算_基本取引表!BE80/計算_基本取引表!BE$133, 計算_投入係数表!BE80)</f>
        <v>#DIV/0!</v>
      </c>
      <c r="BF219" s="194" t="e">
        <f>IF(BF$142="分類不明", 計算_基本取引表!BF80/計算_基本取引表!BF$133, 計算_投入係数表!BF80)</f>
        <v>#DIV/0!</v>
      </c>
      <c r="BG219" s="194" t="e">
        <f>IF(BG$142="分類不明", 計算_基本取引表!BG80/計算_基本取引表!BG$133, 計算_投入係数表!BG80)</f>
        <v>#DIV/0!</v>
      </c>
      <c r="BH219" s="194" t="e">
        <f>IF(BH$142="分類不明", 計算_基本取引表!BH80/計算_基本取引表!BH$133, 計算_投入係数表!BH80)</f>
        <v>#DIV/0!</v>
      </c>
      <c r="BI219" s="194" t="e">
        <f>IF(BI$142="分類不明", 計算_基本取引表!BI80/計算_基本取引表!BI$133, 計算_投入係数表!BI80)</f>
        <v>#DIV/0!</v>
      </c>
      <c r="BJ219" s="194" t="e">
        <f>IF(BJ$142="分類不明", 計算_基本取引表!BJ80/計算_基本取引表!BJ$133, 計算_投入係数表!BJ80)</f>
        <v>#DIV/0!</v>
      </c>
      <c r="BK219" s="194" t="e">
        <f>IF(BK$142="分類不明", 計算_基本取引表!BK80/計算_基本取引表!BK$133, 計算_投入係数表!BK80)</f>
        <v>#DIV/0!</v>
      </c>
      <c r="BL219" s="194" t="e">
        <f>IF(BL$142="分類不明", 計算_基本取引表!BL80/計算_基本取引表!BL$133, 計算_投入係数表!BL80)</f>
        <v>#DIV/0!</v>
      </c>
      <c r="BM219" s="194" t="e">
        <f>IF(BM$142="分類不明", 計算_基本取引表!BM80/計算_基本取引表!BM$133, 計算_投入係数表!BM80)</f>
        <v>#DIV/0!</v>
      </c>
      <c r="BN219" s="194" t="e">
        <f>IF(BN$142="分類不明", 計算_基本取引表!BN80/計算_基本取引表!BN$133, 計算_投入係数表!BN80)</f>
        <v>#DIV/0!</v>
      </c>
      <c r="BO219" s="194" t="e">
        <f>IF(BO$142="分類不明", 計算_基本取引表!BO80/計算_基本取引表!BO$133, 計算_投入係数表!BO80)</f>
        <v>#DIV/0!</v>
      </c>
      <c r="BP219" s="194" t="e">
        <f>IF(BP$142="分類不明", 計算_基本取引表!BP80/計算_基本取引表!BP$133, 計算_投入係数表!BP80)</f>
        <v>#DIV/0!</v>
      </c>
      <c r="BQ219" s="194" t="e">
        <f>IF(BQ$142="分類不明", 計算_基本取引表!BQ80/計算_基本取引表!BQ$133, 計算_投入係数表!BQ80)</f>
        <v>#DIV/0!</v>
      </c>
      <c r="BR219" s="194" t="e">
        <f>IF(BR$142="分類不明", 計算_基本取引表!BR80/計算_基本取引表!BR$133, 計算_投入係数表!BR80)</f>
        <v>#DIV/0!</v>
      </c>
      <c r="BS219" s="194" t="e">
        <f>IF(BS$142="分類不明", 計算_基本取引表!BS80/計算_基本取引表!BS$133, 計算_投入係数表!BS80)</f>
        <v>#DIV/0!</v>
      </c>
      <c r="BT219" s="194" t="e">
        <f>IF(BT$142="分類不明", 計算_基本取引表!BT80/計算_基本取引表!BT$133, 計算_投入係数表!BT80)</f>
        <v>#DIV/0!</v>
      </c>
      <c r="BU219" s="194" t="e">
        <f>IF(BU$142="分類不明", 計算_基本取引表!BU80/計算_基本取引表!BU$133, 計算_投入係数表!BU80)</f>
        <v>#DIV/0!</v>
      </c>
      <c r="BV219" s="194" t="e">
        <f>IF(BV$142="分類不明", 計算_基本取引表!BV80/計算_基本取引表!BV$133, 計算_投入係数表!BV80)</f>
        <v>#DIV/0!</v>
      </c>
      <c r="BW219" s="194" t="e">
        <f>IF(BW$142="分類不明", 計算_基本取引表!BW80/計算_基本取引表!BW$133, 計算_投入係数表!BW80)</f>
        <v>#DIV/0!</v>
      </c>
      <c r="BX219" s="194" t="e">
        <f>IF(BX$142="分類不明", 計算_基本取引表!BX80/計算_基本取引表!BX$133, 計算_投入係数表!BX80)</f>
        <v>#DIV/0!</v>
      </c>
      <c r="BY219" s="194" t="e">
        <f>IF(BY$142="分類不明", 計算_基本取引表!BY80/計算_基本取引表!BY$133, 計算_投入係数表!BY80)</f>
        <v>#DIV/0!</v>
      </c>
      <c r="BZ219" s="194" t="e">
        <f>IF(BZ$142="分類不明", 計算_基本取引表!BZ80/計算_基本取引表!BZ$133, 計算_投入係数表!BZ80)</f>
        <v>#DIV/0!</v>
      </c>
      <c r="CA219" s="194" t="e">
        <f>IF(CA$142="分類不明", 計算_基本取引表!CA80/計算_基本取引表!CA$133, 計算_投入係数表!CA80)</f>
        <v>#DIV/0!</v>
      </c>
      <c r="CB219" s="194" t="e">
        <f>IF(CB$142="分類不明", 計算_基本取引表!CB80/計算_基本取引表!CB$133, 計算_投入係数表!CB80)</f>
        <v>#DIV/0!</v>
      </c>
      <c r="CC219" s="194" t="e">
        <f>IF(CC$142="分類不明", 計算_基本取引表!CC80/計算_基本取引表!CC$133, 計算_投入係数表!CC80)</f>
        <v>#DIV/0!</v>
      </c>
      <c r="CD219" s="194" t="e">
        <f>IF(CD$142="分類不明", 計算_基本取引表!CD80/計算_基本取引表!CD$133, 計算_投入係数表!CD80)</f>
        <v>#DIV/0!</v>
      </c>
      <c r="CE219" s="194" t="e">
        <f>IF(CE$142="分類不明", 計算_基本取引表!CE80/計算_基本取引表!CE$133, 計算_投入係数表!CE80)</f>
        <v>#DIV/0!</v>
      </c>
      <c r="CF219" s="194" t="e">
        <f>IF(CF$142="分類不明", 計算_基本取引表!CF80/計算_基本取引表!CF$133, 計算_投入係数表!CF80)</f>
        <v>#DIV/0!</v>
      </c>
      <c r="CG219" s="194" t="e">
        <f>IF(CG$142="分類不明", 計算_基本取引表!CG80/計算_基本取引表!CG$133, 計算_投入係数表!CG80)</f>
        <v>#DIV/0!</v>
      </c>
      <c r="CH219" s="194" t="e">
        <f>IF(CH$142="分類不明", 計算_基本取引表!CH80/計算_基本取引表!CH$133, 計算_投入係数表!CH80)</f>
        <v>#DIV/0!</v>
      </c>
      <c r="CI219" s="194" t="e">
        <f>IF(CI$142="分類不明", 計算_基本取引表!CI80/計算_基本取引表!CI$133, 計算_投入係数表!CI80)</f>
        <v>#DIV/0!</v>
      </c>
      <c r="CJ219" s="194" t="e">
        <f>IF(CJ$142="分類不明", 計算_基本取引表!CJ80/計算_基本取引表!CJ$133, 計算_投入係数表!CJ80)</f>
        <v>#DIV/0!</v>
      </c>
      <c r="CK219" s="194" t="e">
        <f>IF(CK$142="分類不明", 計算_基本取引表!CK80/計算_基本取引表!CK$133, 計算_投入係数表!CK80)</f>
        <v>#DIV/0!</v>
      </c>
      <c r="CL219" s="194" t="e">
        <f>IF(CL$142="分類不明", 計算_基本取引表!CL80/計算_基本取引表!CL$133, 計算_投入係数表!CL80)</f>
        <v>#DIV/0!</v>
      </c>
      <c r="CM219" s="194" t="e">
        <f>IF(CM$142="分類不明", 計算_基本取引表!CM80/計算_基本取引表!CM$133, 計算_投入係数表!CM80)</f>
        <v>#DIV/0!</v>
      </c>
      <c r="CN219" s="194" t="e">
        <f>IF(CN$142="分類不明", 計算_基本取引表!CN80/計算_基本取引表!CN$133, 計算_投入係数表!CN80)</f>
        <v>#DIV/0!</v>
      </c>
      <c r="CO219" s="194" t="e">
        <f>IF(CO$142="分類不明", 計算_基本取引表!CO80/計算_基本取引表!CO$133, 計算_投入係数表!CO80)</f>
        <v>#DIV/0!</v>
      </c>
      <c r="CP219" s="194" t="e">
        <f>IF(CP$142="分類不明", 計算_基本取引表!CP80/計算_基本取引表!CP$133, 計算_投入係数表!CP80)</f>
        <v>#DIV/0!</v>
      </c>
      <c r="CQ219" s="194" t="e">
        <f>IF(CQ$142="分類不明", 計算_基本取引表!CQ80/計算_基本取引表!CQ$133, 計算_投入係数表!CQ80)</f>
        <v>#DIV/0!</v>
      </c>
      <c r="CR219" s="194" t="e">
        <f>IF(CR$142="分類不明", 計算_基本取引表!CR80/計算_基本取引表!CR$133, 計算_投入係数表!CR80)</f>
        <v>#DIV/0!</v>
      </c>
      <c r="CS219" s="194" t="e">
        <f>IF(CS$142="分類不明", 計算_基本取引表!CS80/計算_基本取引表!CS$133, 計算_投入係数表!CS80)</f>
        <v>#DIV/0!</v>
      </c>
      <c r="CT219" s="194" t="e">
        <f>IF(CT$142="分類不明", 計算_基本取引表!CT80/計算_基本取引表!CT$133, 計算_投入係数表!CT80)</f>
        <v>#DIV/0!</v>
      </c>
      <c r="CU219" s="194" t="e">
        <f>IF(CU$142="分類不明", 計算_基本取引表!CU80/計算_基本取引表!CU$133, 計算_投入係数表!CU80)</f>
        <v>#DIV/0!</v>
      </c>
      <c r="CV219" s="194" t="e">
        <f>IF(CV$142="分類不明", 計算_基本取引表!CV80/計算_基本取引表!CV$133, 計算_投入係数表!CV80)</f>
        <v>#DIV/0!</v>
      </c>
      <c r="CW219" s="194" t="e">
        <f>IF(CW$142="分類不明", 計算_基本取引表!CW80/計算_基本取引表!CW$133, 計算_投入係数表!CW80)</f>
        <v>#DIV/0!</v>
      </c>
      <c r="CX219" s="194" t="e">
        <f>IF(CX$142="分類不明", 計算_基本取引表!CX80/計算_基本取引表!CX$133, 計算_投入係数表!CX80)</f>
        <v>#DIV/0!</v>
      </c>
      <c r="CY219" s="194" t="e">
        <f>IF(CY$142="分類不明", 計算_基本取引表!CY80/計算_基本取引表!CY$133, 計算_投入係数表!CY80)</f>
        <v>#DIV/0!</v>
      </c>
      <c r="CZ219" s="194" t="e">
        <f>IF(CZ$142="分類不明", 計算_基本取引表!CZ80/計算_基本取引表!CZ$133, 計算_投入係数表!CZ80)</f>
        <v>#DIV/0!</v>
      </c>
      <c r="DA219" s="194" t="e">
        <f>IF(DA$142="分類不明", 計算_基本取引表!DA80/計算_基本取引表!DA$133, 計算_投入係数表!DA80)</f>
        <v>#DIV/0!</v>
      </c>
      <c r="DB219" s="194" t="e">
        <f>IF(DB$142="分類不明", 計算_基本取引表!DB80/計算_基本取引表!DB$133, 計算_投入係数表!DB80)</f>
        <v>#DIV/0!</v>
      </c>
      <c r="DC219" s="194" t="e">
        <f>IF(DC$142="分類不明", 計算_基本取引表!DC80/計算_基本取引表!DC$133, 計算_投入係数表!DC80)</f>
        <v>#DIV/0!</v>
      </c>
      <c r="DD219" s="194" t="e">
        <f>IF(DD$142="分類不明", 計算_基本取引表!DD80/計算_基本取引表!DD$133, 計算_投入係数表!DD80)</f>
        <v>#DIV/0!</v>
      </c>
      <c r="DE219" s="194" t="e">
        <f>IF(DE$142="分類不明", 計算_基本取引表!DE80/計算_基本取引表!DE$133, 計算_投入係数表!DE80)</f>
        <v>#DIV/0!</v>
      </c>
      <c r="DF219" s="194" t="e">
        <f>IF(DF$142="分類不明", 計算_基本取引表!DF80/計算_基本取引表!DF$133, 計算_投入係数表!DF80)</f>
        <v>#DIV/0!</v>
      </c>
      <c r="DG219" s="194" t="e">
        <f>IF(DG$142="分類不明", 計算_基本取引表!DG80/計算_基本取引表!DG$133, 計算_投入係数表!DG80)</f>
        <v>#DIV/0!</v>
      </c>
      <c r="DH219" s="194" t="e">
        <f>IF(DH$142="分類不明", 計算_基本取引表!DH80/計算_基本取引表!DH$133, 計算_投入係数表!DH80)</f>
        <v>#DIV/0!</v>
      </c>
      <c r="DI219" s="194" t="e">
        <f>IF(DI$142="分類不明", 計算_基本取引表!DI80/計算_基本取引表!DI$133, 計算_投入係数表!DI80)</f>
        <v>#DIV/0!</v>
      </c>
      <c r="DJ219" s="194" t="e">
        <f>IF(DJ$142="分類不明", 計算_基本取引表!DJ80/計算_基本取引表!DJ$133, 計算_投入係数表!DJ80)</f>
        <v>#DIV/0!</v>
      </c>
      <c r="DK219" s="194" t="e">
        <f>IF(DK$142="分類不明", 計算_基本取引表!DK80/計算_基本取引表!DK$133, 計算_投入係数表!DK80)</f>
        <v>#DIV/0!</v>
      </c>
      <c r="DL219" s="194" t="e">
        <f>IF(DL$142="分類不明", 計算_基本取引表!DL80/計算_基本取引表!DL$133, 計算_投入係数表!DL80)</f>
        <v>#DIV/0!</v>
      </c>
      <c r="DM219" s="194" t="e">
        <f>IF(DM$142="分類不明", 計算_基本取引表!DM80/計算_基本取引表!DM$133, 計算_投入係数表!DM80)</f>
        <v>#DIV/0!</v>
      </c>
      <c r="DN219" s="194" t="e">
        <f>IF(DN$142="分類不明", 計算_基本取引表!DN80/計算_基本取引表!DN$133, 計算_投入係数表!DN80)</f>
        <v>#DIV/0!</v>
      </c>
      <c r="DO219" s="194" t="e">
        <f>IF(DO$142="分類不明", 計算_基本取引表!DO80/計算_基本取引表!DO$133, 計算_投入係数表!DO80)</f>
        <v>#DIV/0!</v>
      </c>
      <c r="DP219" s="194" t="e">
        <f>IF(DP$142="分類不明", 計算_基本取引表!DP80/計算_基本取引表!DP$133, 計算_投入係数表!DP80)</f>
        <v>#DIV/0!</v>
      </c>
      <c r="DQ219" s="194" t="e">
        <f>IF(DQ$142="分類不明", 計算_基本取引表!DQ80/計算_基本取引表!DQ$133, 計算_投入係数表!DQ80)</f>
        <v>#DIV/0!</v>
      </c>
      <c r="DR219" s="194" t="e">
        <f>IF(DR$142="分類不明", 計算_基本取引表!DR80/計算_基本取引表!DR$133, 計算_投入係数表!DR80)</f>
        <v>#DIV/0!</v>
      </c>
      <c r="DS219" s="194" t="e">
        <f>IF(DS$142="分類不明", 計算_基本取引表!DS80/計算_基本取引表!DS$133, 計算_投入係数表!DS80)</f>
        <v>#DIV/0!</v>
      </c>
      <c r="DT219" s="23">
        <f ca="1">計算_基本取引表!DT80/計算_基本取引表!DT$133</f>
        <v>0</v>
      </c>
    </row>
    <row r="220" spans="2:124" x14ac:dyDescent="0.25">
      <c r="B220" s="53">
        <v>78</v>
      </c>
      <c r="C220" s="192" t="str">
        <v>-</v>
      </c>
      <c r="D220" s="193">
        <f>IF(D$142="分類不明", 計算_基本取引表!D81/計算_基本取引表!D$133, 計算_投入係数表!D81)</f>
        <v>0</v>
      </c>
      <c r="E220" s="194">
        <f>IF(E$142="分類不明", 計算_基本取引表!E81/計算_基本取引表!E$133, 計算_投入係数表!E81)</f>
        <v>0</v>
      </c>
      <c r="F220" s="194">
        <f>IF(F$142="分類不明", 計算_基本取引表!F81/計算_基本取引表!F$133, 計算_投入係数表!F81)</f>
        <v>0</v>
      </c>
      <c r="G220" s="194">
        <f>IF(G$142="分類不明", 計算_基本取引表!G81/計算_基本取引表!G$133, 計算_投入係数表!G81)</f>
        <v>0</v>
      </c>
      <c r="H220" s="194">
        <f>IF(H$142="分類不明", 計算_基本取引表!H81/計算_基本取引表!H$133, 計算_投入係数表!H81)</f>
        <v>0</v>
      </c>
      <c r="I220" s="194">
        <f>IF(I$142="分類不明", 計算_基本取引表!I81/計算_基本取引表!I$133, 計算_投入係数表!I81)</f>
        <v>0</v>
      </c>
      <c r="J220" s="194">
        <f>IF(J$142="分類不明", 計算_基本取引表!J81/計算_基本取引表!J$133, 計算_投入係数表!J81)</f>
        <v>0</v>
      </c>
      <c r="K220" s="194">
        <f>IF(K$142="分類不明", 計算_基本取引表!K81/計算_基本取引表!K$133, 計算_投入係数表!K81)</f>
        <v>0</v>
      </c>
      <c r="L220" s="194">
        <f>IF(L$142="分類不明", 計算_基本取引表!L81/計算_基本取引表!L$133, 計算_投入係数表!L81)</f>
        <v>0</v>
      </c>
      <c r="M220" s="194">
        <f>IF(M$142="分類不明", 計算_基本取引表!M81/計算_基本取引表!M$133, 計算_投入係数表!M81)</f>
        <v>0</v>
      </c>
      <c r="N220" s="194">
        <f>IF(N$142="分類不明", 計算_基本取引表!N81/計算_基本取引表!N$133, 計算_投入係数表!N81)</f>
        <v>0</v>
      </c>
      <c r="O220" s="194">
        <f>IF(O$142="分類不明", 計算_基本取引表!O81/計算_基本取引表!O$133, 計算_投入係数表!O81)</f>
        <v>0</v>
      </c>
      <c r="P220" s="194" t="e">
        <f ca="1">IF(P$142="分類不明", 計算_基本取引表!P81/計算_基本取引表!P$133, 計算_投入係数表!P81)</f>
        <v>#DIV/0!</v>
      </c>
      <c r="Q220" s="194" t="e">
        <f>IF(Q$142="分類不明", 計算_基本取引表!Q81/計算_基本取引表!Q$133, 計算_投入係数表!Q81)</f>
        <v>#DIV/0!</v>
      </c>
      <c r="R220" s="194" t="e">
        <f>IF(R$142="分類不明", 計算_基本取引表!R81/計算_基本取引表!R$133, 計算_投入係数表!R81)</f>
        <v>#DIV/0!</v>
      </c>
      <c r="S220" s="194" t="e">
        <f>IF(S$142="分類不明", 計算_基本取引表!S81/計算_基本取引表!S$133, 計算_投入係数表!S81)</f>
        <v>#DIV/0!</v>
      </c>
      <c r="T220" s="194" t="e">
        <f>IF(T$142="分類不明", 計算_基本取引表!T81/計算_基本取引表!T$133, 計算_投入係数表!T81)</f>
        <v>#DIV/0!</v>
      </c>
      <c r="U220" s="194" t="e">
        <f>IF(U$142="分類不明", 計算_基本取引表!U81/計算_基本取引表!U$133, 計算_投入係数表!U81)</f>
        <v>#DIV/0!</v>
      </c>
      <c r="V220" s="194" t="e">
        <f>IF(V$142="分類不明", 計算_基本取引表!V81/計算_基本取引表!V$133, 計算_投入係数表!V81)</f>
        <v>#DIV/0!</v>
      </c>
      <c r="W220" s="194" t="e">
        <f>IF(W$142="分類不明", 計算_基本取引表!W81/計算_基本取引表!W$133, 計算_投入係数表!W81)</f>
        <v>#DIV/0!</v>
      </c>
      <c r="X220" s="194" t="e">
        <f>IF(X$142="分類不明", 計算_基本取引表!X81/計算_基本取引表!X$133, 計算_投入係数表!X81)</f>
        <v>#DIV/0!</v>
      </c>
      <c r="Y220" s="194" t="e">
        <f>IF(Y$142="分類不明", 計算_基本取引表!Y81/計算_基本取引表!Y$133, 計算_投入係数表!Y81)</f>
        <v>#DIV/0!</v>
      </c>
      <c r="Z220" s="194" t="e">
        <f>IF(Z$142="分類不明", 計算_基本取引表!Z81/計算_基本取引表!Z$133, 計算_投入係数表!Z81)</f>
        <v>#DIV/0!</v>
      </c>
      <c r="AA220" s="194" t="e">
        <f>IF(AA$142="分類不明", 計算_基本取引表!AA81/計算_基本取引表!AA$133, 計算_投入係数表!AA81)</f>
        <v>#DIV/0!</v>
      </c>
      <c r="AB220" s="194" t="e">
        <f>IF(AB$142="分類不明", 計算_基本取引表!AB81/計算_基本取引表!AB$133, 計算_投入係数表!AB81)</f>
        <v>#DIV/0!</v>
      </c>
      <c r="AC220" s="194" t="e">
        <f>IF(AC$142="分類不明", 計算_基本取引表!AC81/計算_基本取引表!AC$133, 計算_投入係数表!AC81)</f>
        <v>#DIV/0!</v>
      </c>
      <c r="AD220" s="194" t="e">
        <f>IF(AD$142="分類不明", 計算_基本取引表!AD81/計算_基本取引表!AD$133, 計算_投入係数表!AD81)</f>
        <v>#DIV/0!</v>
      </c>
      <c r="AE220" s="194" t="e">
        <f>IF(AE$142="分類不明", 計算_基本取引表!AE81/計算_基本取引表!AE$133, 計算_投入係数表!AE81)</f>
        <v>#DIV/0!</v>
      </c>
      <c r="AF220" s="194" t="e">
        <f>IF(AF$142="分類不明", 計算_基本取引表!AF81/計算_基本取引表!AF$133, 計算_投入係数表!AF81)</f>
        <v>#DIV/0!</v>
      </c>
      <c r="AG220" s="194" t="e">
        <f>IF(AG$142="分類不明", 計算_基本取引表!AG81/計算_基本取引表!AG$133, 計算_投入係数表!AG81)</f>
        <v>#DIV/0!</v>
      </c>
      <c r="AH220" s="194" t="e">
        <f>IF(AH$142="分類不明", 計算_基本取引表!AH81/計算_基本取引表!AH$133, 計算_投入係数表!AH81)</f>
        <v>#DIV/0!</v>
      </c>
      <c r="AI220" s="194" t="e">
        <f>IF(AI$142="分類不明", 計算_基本取引表!AI81/計算_基本取引表!AI$133, 計算_投入係数表!AI81)</f>
        <v>#DIV/0!</v>
      </c>
      <c r="AJ220" s="194" t="e">
        <f>IF(AJ$142="分類不明", 計算_基本取引表!AJ81/計算_基本取引表!AJ$133, 計算_投入係数表!AJ81)</f>
        <v>#DIV/0!</v>
      </c>
      <c r="AK220" s="194" t="e">
        <f>IF(AK$142="分類不明", 計算_基本取引表!AK81/計算_基本取引表!AK$133, 計算_投入係数表!AK81)</f>
        <v>#DIV/0!</v>
      </c>
      <c r="AL220" s="194" t="e">
        <f>IF(AL$142="分類不明", 計算_基本取引表!AL81/計算_基本取引表!AL$133, 計算_投入係数表!AL81)</f>
        <v>#DIV/0!</v>
      </c>
      <c r="AM220" s="194" t="e">
        <f>IF(AM$142="分類不明", 計算_基本取引表!AM81/計算_基本取引表!AM$133, 計算_投入係数表!AM81)</f>
        <v>#DIV/0!</v>
      </c>
      <c r="AN220" s="194" t="e">
        <f>IF(AN$142="分類不明", 計算_基本取引表!AN81/計算_基本取引表!AN$133, 計算_投入係数表!AN81)</f>
        <v>#DIV/0!</v>
      </c>
      <c r="AO220" s="194" t="e">
        <f>IF(AO$142="分類不明", 計算_基本取引表!AO81/計算_基本取引表!AO$133, 計算_投入係数表!AO81)</f>
        <v>#DIV/0!</v>
      </c>
      <c r="AP220" s="194" t="e">
        <f>IF(AP$142="分類不明", 計算_基本取引表!AP81/計算_基本取引表!AP$133, 計算_投入係数表!AP81)</f>
        <v>#DIV/0!</v>
      </c>
      <c r="AQ220" s="194" t="e">
        <f>IF(AQ$142="分類不明", 計算_基本取引表!AQ81/計算_基本取引表!AQ$133, 計算_投入係数表!AQ81)</f>
        <v>#DIV/0!</v>
      </c>
      <c r="AR220" s="194" t="e">
        <f>IF(AR$142="分類不明", 計算_基本取引表!AR81/計算_基本取引表!AR$133, 計算_投入係数表!AR81)</f>
        <v>#DIV/0!</v>
      </c>
      <c r="AS220" s="194" t="e">
        <f>IF(AS$142="分類不明", 計算_基本取引表!AS81/計算_基本取引表!AS$133, 計算_投入係数表!AS81)</f>
        <v>#DIV/0!</v>
      </c>
      <c r="AT220" s="194" t="e">
        <f>IF(AT$142="分類不明", 計算_基本取引表!AT81/計算_基本取引表!AT$133, 計算_投入係数表!AT81)</f>
        <v>#DIV/0!</v>
      </c>
      <c r="AU220" s="194" t="e">
        <f>IF(AU$142="分類不明", 計算_基本取引表!AU81/計算_基本取引表!AU$133, 計算_投入係数表!AU81)</f>
        <v>#DIV/0!</v>
      </c>
      <c r="AV220" s="194" t="e">
        <f>IF(AV$142="分類不明", 計算_基本取引表!AV81/計算_基本取引表!AV$133, 計算_投入係数表!AV81)</f>
        <v>#DIV/0!</v>
      </c>
      <c r="AW220" s="194" t="e">
        <f>IF(AW$142="分類不明", 計算_基本取引表!AW81/計算_基本取引表!AW$133, 計算_投入係数表!AW81)</f>
        <v>#DIV/0!</v>
      </c>
      <c r="AX220" s="194" t="e">
        <f>IF(AX$142="分類不明", 計算_基本取引表!AX81/計算_基本取引表!AX$133, 計算_投入係数表!AX81)</f>
        <v>#DIV/0!</v>
      </c>
      <c r="AY220" s="194" t="e">
        <f>IF(AY$142="分類不明", 計算_基本取引表!AY81/計算_基本取引表!AY$133, 計算_投入係数表!AY81)</f>
        <v>#DIV/0!</v>
      </c>
      <c r="AZ220" s="194" t="e">
        <f>IF(AZ$142="分類不明", 計算_基本取引表!AZ81/計算_基本取引表!AZ$133, 計算_投入係数表!AZ81)</f>
        <v>#DIV/0!</v>
      </c>
      <c r="BA220" s="194" t="e">
        <f>IF(BA$142="分類不明", 計算_基本取引表!BA81/計算_基本取引表!BA$133, 計算_投入係数表!BA81)</f>
        <v>#DIV/0!</v>
      </c>
      <c r="BB220" s="194" t="e">
        <f>IF(BB$142="分類不明", 計算_基本取引表!BB81/計算_基本取引表!BB$133, 計算_投入係数表!BB81)</f>
        <v>#DIV/0!</v>
      </c>
      <c r="BC220" s="194" t="e">
        <f>IF(BC$142="分類不明", 計算_基本取引表!BC81/計算_基本取引表!BC$133, 計算_投入係数表!BC81)</f>
        <v>#DIV/0!</v>
      </c>
      <c r="BD220" s="194" t="e">
        <f>IF(BD$142="分類不明", 計算_基本取引表!BD81/計算_基本取引表!BD$133, 計算_投入係数表!BD81)</f>
        <v>#DIV/0!</v>
      </c>
      <c r="BE220" s="194" t="e">
        <f>IF(BE$142="分類不明", 計算_基本取引表!BE81/計算_基本取引表!BE$133, 計算_投入係数表!BE81)</f>
        <v>#DIV/0!</v>
      </c>
      <c r="BF220" s="194" t="e">
        <f>IF(BF$142="分類不明", 計算_基本取引表!BF81/計算_基本取引表!BF$133, 計算_投入係数表!BF81)</f>
        <v>#DIV/0!</v>
      </c>
      <c r="BG220" s="194" t="e">
        <f>IF(BG$142="分類不明", 計算_基本取引表!BG81/計算_基本取引表!BG$133, 計算_投入係数表!BG81)</f>
        <v>#DIV/0!</v>
      </c>
      <c r="BH220" s="194" t="e">
        <f>IF(BH$142="分類不明", 計算_基本取引表!BH81/計算_基本取引表!BH$133, 計算_投入係数表!BH81)</f>
        <v>#DIV/0!</v>
      </c>
      <c r="BI220" s="194" t="e">
        <f>IF(BI$142="分類不明", 計算_基本取引表!BI81/計算_基本取引表!BI$133, 計算_投入係数表!BI81)</f>
        <v>#DIV/0!</v>
      </c>
      <c r="BJ220" s="194" t="e">
        <f>IF(BJ$142="分類不明", 計算_基本取引表!BJ81/計算_基本取引表!BJ$133, 計算_投入係数表!BJ81)</f>
        <v>#DIV/0!</v>
      </c>
      <c r="BK220" s="194" t="e">
        <f>IF(BK$142="分類不明", 計算_基本取引表!BK81/計算_基本取引表!BK$133, 計算_投入係数表!BK81)</f>
        <v>#DIV/0!</v>
      </c>
      <c r="BL220" s="194" t="e">
        <f>IF(BL$142="分類不明", 計算_基本取引表!BL81/計算_基本取引表!BL$133, 計算_投入係数表!BL81)</f>
        <v>#DIV/0!</v>
      </c>
      <c r="BM220" s="194" t="e">
        <f>IF(BM$142="分類不明", 計算_基本取引表!BM81/計算_基本取引表!BM$133, 計算_投入係数表!BM81)</f>
        <v>#DIV/0!</v>
      </c>
      <c r="BN220" s="194" t="e">
        <f>IF(BN$142="分類不明", 計算_基本取引表!BN81/計算_基本取引表!BN$133, 計算_投入係数表!BN81)</f>
        <v>#DIV/0!</v>
      </c>
      <c r="BO220" s="194" t="e">
        <f>IF(BO$142="分類不明", 計算_基本取引表!BO81/計算_基本取引表!BO$133, 計算_投入係数表!BO81)</f>
        <v>#DIV/0!</v>
      </c>
      <c r="BP220" s="194" t="e">
        <f>IF(BP$142="分類不明", 計算_基本取引表!BP81/計算_基本取引表!BP$133, 計算_投入係数表!BP81)</f>
        <v>#DIV/0!</v>
      </c>
      <c r="BQ220" s="194" t="e">
        <f>IF(BQ$142="分類不明", 計算_基本取引表!BQ81/計算_基本取引表!BQ$133, 計算_投入係数表!BQ81)</f>
        <v>#DIV/0!</v>
      </c>
      <c r="BR220" s="194" t="e">
        <f>IF(BR$142="分類不明", 計算_基本取引表!BR81/計算_基本取引表!BR$133, 計算_投入係数表!BR81)</f>
        <v>#DIV/0!</v>
      </c>
      <c r="BS220" s="194" t="e">
        <f>IF(BS$142="分類不明", 計算_基本取引表!BS81/計算_基本取引表!BS$133, 計算_投入係数表!BS81)</f>
        <v>#DIV/0!</v>
      </c>
      <c r="BT220" s="194" t="e">
        <f>IF(BT$142="分類不明", 計算_基本取引表!BT81/計算_基本取引表!BT$133, 計算_投入係数表!BT81)</f>
        <v>#DIV/0!</v>
      </c>
      <c r="BU220" s="194" t="e">
        <f>IF(BU$142="分類不明", 計算_基本取引表!BU81/計算_基本取引表!BU$133, 計算_投入係数表!BU81)</f>
        <v>#DIV/0!</v>
      </c>
      <c r="BV220" s="194" t="e">
        <f>IF(BV$142="分類不明", 計算_基本取引表!BV81/計算_基本取引表!BV$133, 計算_投入係数表!BV81)</f>
        <v>#DIV/0!</v>
      </c>
      <c r="BW220" s="194" t="e">
        <f>IF(BW$142="分類不明", 計算_基本取引表!BW81/計算_基本取引表!BW$133, 計算_投入係数表!BW81)</f>
        <v>#DIV/0!</v>
      </c>
      <c r="BX220" s="194" t="e">
        <f>IF(BX$142="分類不明", 計算_基本取引表!BX81/計算_基本取引表!BX$133, 計算_投入係数表!BX81)</f>
        <v>#DIV/0!</v>
      </c>
      <c r="BY220" s="194" t="e">
        <f>IF(BY$142="分類不明", 計算_基本取引表!BY81/計算_基本取引表!BY$133, 計算_投入係数表!BY81)</f>
        <v>#DIV/0!</v>
      </c>
      <c r="BZ220" s="194" t="e">
        <f>IF(BZ$142="分類不明", 計算_基本取引表!BZ81/計算_基本取引表!BZ$133, 計算_投入係数表!BZ81)</f>
        <v>#DIV/0!</v>
      </c>
      <c r="CA220" s="194" t="e">
        <f>IF(CA$142="分類不明", 計算_基本取引表!CA81/計算_基本取引表!CA$133, 計算_投入係数表!CA81)</f>
        <v>#DIV/0!</v>
      </c>
      <c r="CB220" s="194" t="e">
        <f>IF(CB$142="分類不明", 計算_基本取引表!CB81/計算_基本取引表!CB$133, 計算_投入係数表!CB81)</f>
        <v>#DIV/0!</v>
      </c>
      <c r="CC220" s="194" t="e">
        <f>IF(CC$142="分類不明", 計算_基本取引表!CC81/計算_基本取引表!CC$133, 計算_投入係数表!CC81)</f>
        <v>#DIV/0!</v>
      </c>
      <c r="CD220" s="194" t="e">
        <f>IF(CD$142="分類不明", 計算_基本取引表!CD81/計算_基本取引表!CD$133, 計算_投入係数表!CD81)</f>
        <v>#DIV/0!</v>
      </c>
      <c r="CE220" s="194" t="e">
        <f>IF(CE$142="分類不明", 計算_基本取引表!CE81/計算_基本取引表!CE$133, 計算_投入係数表!CE81)</f>
        <v>#DIV/0!</v>
      </c>
      <c r="CF220" s="194" t="e">
        <f>IF(CF$142="分類不明", 計算_基本取引表!CF81/計算_基本取引表!CF$133, 計算_投入係数表!CF81)</f>
        <v>#DIV/0!</v>
      </c>
      <c r="CG220" s="194" t="e">
        <f>IF(CG$142="分類不明", 計算_基本取引表!CG81/計算_基本取引表!CG$133, 計算_投入係数表!CG81)</f>
        <v>#DIV/0!</v>
      </c>
      <c r="CH220" s="194" t="e">
        <f>IF(CH$142="分類不明", 計算_基本取引表!CH81/計算_基本取引表!CH$133, 計算_投入係数表!CH81)</f>
        <v>#DIV/0!</v>
      </c>
      <c r="CI220" s="194" t="e">
        <f>IF(CI$142="分類不明", 計算_基本取引表!CI81/計算_基本取引表!CI$133, 計算_投入係数表!CI81)</f>
        <v>#DIV/0!</v>
      </c>
      <c r="CJ220" s="194" t="e">
        <f>IF(CJ$142="分類不明", 計算_基本取引表!CJ81/計算_基本取引表!CJ$133, 計算_投入係数表!CJ81)</f>
        <v>#DIV/0!</v>
      </c>
      <c r="CK220" s="194" t="e">
        <f>IF(CK$142="分類不明", 計算_基本取引表!CK81/計算_基本取引表!CK$133, 計算_投入係数表!CK81)</f>
        <v>#DIV/0!</v>
      </c>
      <c r="CL220" s="194" t="e">
        <f>IF(CL$142="分類不明", 計算_基本取引表!CL81/計算_基本取引表!CL$133, 計算_投入係数表!CL81)</f>
        <v>#DIV/0!</v>
      </c>
      <c r="CM220" s="194" t="e">
        <f>IF(CM$142="分類不明", 計算_基本取引表!CM81/計算_基本取引表!CM$133, 計算_投入係数表!CM81)</f>
        <v>#DIV/0!</v>
      </c>
      <c r="CN220" s="194" t="e">
        <f>IF(CN$142="分類不明", 計算_基本取引表!CN81/計算_基本取引表!CN$133, 計算_投入係数表!CN81)</f>
        <v>#DIV/0!</v>
      </c>
      <c r="CO220" s="194" t="e">
        <f>IF(CO$142="分類不明", 計算_基本取引表!CO81/計算_基本取引表!CO$133, 計算_投入係数表!CO81)</f>
        <v>#DIV/0!</v>
      </c>
      <c r="CP220" s="194" t="e">
        <f>IF(CP$142="分類不明", 計算_基本取引表!CP81/計算_基本取引表!CP$133, 計算_投入係数表!CP81)</f>
        <v>#DIV/0!</v>
      </c>
      <c r="CQ220" s="194" t="e">
        <f>IF(CQ$142="分類不明", 計算_基本取引表!CQ81/計算_基本取引表!CQ$133, 計算_投入係数表!CQ81)</f>
        <v>#DIV/0!</v>
      </c>
      <c r="CR220" s="194" t="e">
        <f>IF(CR$142="分類不明", 計算_基本取引表!CR81/計算_基本取引表!CR$133, 計算_投入係数表!CR81)</f>
        <v>#DIV/0!</v>
      </c>
      <c r="CS220" s="194" t="e">
        <f>IF(CS$142="分類不明", 計算_基本取引表!CS81/計算_基本取引表!CS$133, 計算_投入係数表!CS81)</f>
        <v>#DIV/0!</v>
      </c>
      <c r="CT220" s="194" t="e">
        <f>IF(CT$142="分類不明", 計算_基本取引表!CT81/計算_基本取引表!CT$133, 計算_投入係数表!CT81)</f>
        <v>#DIV/0!</v>
      </c>
      <c r="CU220" s="194" t="e">
        <f>IF(CU$142="分類不明", 計算_基本取引表!CU81/計算_基本取引表!CU$133, 計算_投入係数表!CU81)</f>
        <v>#DIV/0!</v>
      </c>
      <c r="CV220" s="194" t="e">
        <f>IF(CV$142="分類不明", 計算_基本取引表!CV81/計算_基本取引表!CV$133, 計算_投入係数表!CV81)</f>
        <v>#DIV/0!</v>
      </c>
      <c r="CW220" s="194" t="e">
        <f>IF(CW$142="分類不明", 計算_基本取引表!CW81/計算_基本取引表!CW$133, 計算_投入係数表!CW81)</f>
        <v>#DIV/0!</v>
      </c>
      <c r="CX220" s="194" t="e">
        <f>IF(CX$142="分類不明", 計算_基本取引表!CX81/計算_基本取引表!CX$133, 計算_投入係数表!CX81)</f>
        <v>#DIV/0!</v>
      </c>
      <c r="CY220" s="194" t="e">
        <f>IF(CY$142="分類不明", 計算_基本取引表!CY81/計算_基本取引表!CY$133, 計算_投入係数表!CY81)</f>
        <v>#DIV/0!</v>
      </c>
      <c r="CZ220" s="194" t="e">
        <f>IF(CZ$142="分類不明", 計算_基本取引表!CZ81/計算_基本取引表!CZ$133, 計算_投入係数表!CZ81)</f>
        <v>#DIV/0!</v>
      </c>
      <c r="DA220" s="194" t="e">
        <f>IF(DA$142="分類不明", 計算_基本取引表!DA81/計算_基本取引表!DA$133, 計算_投入係数表!DA81)</f>
        <v>#DIV/0!</v>
      </c>
      <c r="DB220" s="194" t="e">
        <f>IF(DB$142="分類不明", 計算_基本取引表!DB81/計算_基本取引表!DB$133, 計算_投入係数表!DB81)</f>
        <v>#DIV/0!</v>
      </c>
      <c r="DC220" s="194" t="e">
        <f>IF(DC$142="分類不明", 計算_基本取引表!DC81/計算_基本取引表!DC$133, 計算_投入係数表!DC81)</f>
        <v>#DIV/0!</v>
      </c>
      <c r="DD220" s="194" t="e">
        <f>IF(DD$142="分類不明", 計算_基本取引表!DD81/計算_基本取引表!DD$133, 計算_投入係数表!DD81)</f>
        <v>#DIV/0!</v>
      </c>
      <c r="DE220" s="194" t="e">
        <f>IF(DE$142="分類不明", 計算_基本取引表!DE81/計算_基本取引表!DE$133, 計算_投入係数表!DE81)</f>
        <v>#DIV/0!</v>
      </c>
      <c r="DF220" s="194" t="e">
        <f>IF(DF$142="分類不明", 計算_基本取引表!DF81/計算_基本取引表!DF$133, 計算_投入係数表!DF81)</f>
        <v>#DIV/0!</v>
      </c>
      <c r="DG220" s="194" t="e">
        <f>IF(DG$142="分類不明", 計算_基本取引表!DG81/計算_基本取引表!DG$133, 計算_投入係数表!DG81)</f>
        <v>#DIV/0!</v>
      </c>
      <c r="DH220" s="194" t="e">
        <f>IF(DH$142="分類不明", 計算_基本取引表!DH81/計算_基本取引表!DH$133, 計算_投入係数表!DH81)</f>
        <v>#DIV/0!</v>
      </c>
      <c r="DI220" s="194" t="e">
        <f>IF(DI$142="分類不明", 計算_基本取引表!DI81/計算_基本取引表!DI$133, 計算_投入係数表!DI81)</f>
        <v>#DIV/0!</v>
      </c>
      <c r="DJ220" s="194" t="e">
        <f>IF(DJ$142="分類不明", 計算_基本取引表!DJ81/計算_基本取引表!DJ$133, 計算_投入係数表!DJ81)</f>
        <v>#DIV/0!</v>
      </c>
      <c r="DK220" s="194" t="e">
        <f>IF(DK$142="分類不明", 計算_基本取引表!DK81/計算_基本取引表!DK$133, 計算_投入係数表!DK81)</f>
        <v>#DIV/0!</v>
      </c>
      <c r="DL220" s="194" t="e">
        <f>IF(DL$142="分類不明", 計算_基本取引表!DL81/計算_基本取引表!DL$133, 計算_投入係数表!DL81)</f>
        <v>#DIV/0!</v>
      </c>
      <c r="DM220" s="194" t="e">
        <f>IF(DM$142="分類不明", 計算_基本取引表!DM81/計算_基本取引表!DM$133, 計算_投入係数表!DM81)</f>
        <v>#DIV/0!</v>
      </c>
      <c r="DN220" s="194" t="e">
        <f>IF(DN$142="分類不明", 計算_基本取引表!DN81/計算_基本取引表!DN$133, 計算_投入係数表!DN81)</f>
        <v>#DIV/0!</v>
      </c>
      <c r="DO220" s="194" t="e">
        <f>IF(DO$142="分類不明", 計算_基本取引表!DO81/計算_基本取引表!DO$133, 計算_投入係数表!DO81)</f>
        <v>#DIV/0!</v>
      </c>
      <c r="DP220" s="194" t="e">
        <f>IF(DP$142="分類不明", 計算_基本取引表!DP81/計算_基本取引表!DP$133, 計算_投入係数表!DP81)</f>
        <v>#DIV/0!</v>
      </c>
      <c r="DQ220" s="194" t="e">
        <f>IF(DQ$142="分類不明", 計算_基本取引表!DQ81/計算_基本取引表!DQ$133, 計算_投入係数表!DQ81)</f>
        <v>#DIV/0!</v>
      </c>
      <c r="DR220" s="194" t="e">
        <f>IF(DR$142="分類不明", 計算_基本取引表!DR81/計算_基本取引表!DR$133, 計算_投入係数表!DR81)</f>
        <v>#DIV/0!</v>
      </c>
      <c r="DS220" s="194" t="e">
        <f>IF(DS$142="分類不明", 計算_基本取引表!DS81/計算_基本取引表!DS$133, 計算_投入係数表!DS81)</f>
        <v>#DIV/0!</v>
      </c>
      <c r="DT220" s="23">
        <f ca="1">計算_基本取引表!DT81/計算_基本取引表!DT$133</f>
        <v>0</v>
      </c>
    </row>
    <row r="221" spans="2:124" x14ac:dyDescent="0.25">
      <c r="B221" s="53">
        <v>79</v>
      </c>
      <c r="C221" s="192" t="str">
        <v>-</v>
      </c>
      <c r="D221" s="193">
        <f>IF(D$142="分類不明", 計算_基本取引表!D82/計算_基本取引表!D$133, 計算_投入係数表!D82)</f>
        <v>0</v>
      </c>
      <c r="E221" s="194">
        <f>IF(E$142="分類不明", 計算_基本取引表!E82/計算_基本取引表!E$133, 計算_投入係数表!E82)</f>
        <v>0</v>
      </c>
      <c r="F221" s="194">
        <f>IF(F$142="分類不明", 計算_基本取引表!F82/計算_基本取引表!F$133, 計算_投入係数表!F82)</f>
        <v>0</v>
      </c>
      <c r="G221" s="194">
        <f>IF(G$142="分類不明", 計算_基本取引表!G82/計算_基本取引表!G$133, 計算_投入係数表!G82)</f>
        <v>0</v>
      </c>
      <c r="H221" s="194">
        <f>IF(H$142="分類不明", 計算_基本取引表!H82/計算_基本取引表!H$133, 計算_投入係数表!H82)</f>
        <v>0</v>
      </c>
      <c r="I221" s="194">
        <f>IF(I$142="分類不明", 計算_基本取引表!I82/計算_基本取引表!I$133, 計算_投入係数表!I82)</f>
        <v>0</v>
      </c>
      <c r="J221" s="194">
        <f>IF(J$142="分類不明", 計算_基本取引表!J82/計算_基本取引表!J$133, 計算_投入係数表!J82)</f>
        <v>0</v>
      </c>
      <c r="K221" s="194">
        <f>IF(K$142="分類不明", 計算_基本取引表!K82/計算_基本取引表!K$133, 計算_投入係数表!K82)</f>
        <v>0</v>
      </c>
      <c r="L221" s="194">
        <f>IF(L$142="分類不明", 計算_基本取引表!L82/計算_基本取引表!L$133, 計算_投入係数表!L82)</f>
        <v>0</v>
      </c>
      <c r="M221" s="194">
        <f>IF(M$142="分類不明", 計算_基本取引表!M82/計算_基本取引表!M$133, 計算_投入係数表!M82)</f>
        <v>0</v>
      </c>
      <c r="N221" s="194">
        <f>IF(N$142="分類不明", 計算_基本取引表!N82/計算_基本取引表!N$133, 計算_投入係数表!N82)</f>
        <v>0</v>
      </c>
      <c r="O221" s="194">
        <f>IF(O$142="分類不明", 計算_基本取引表!O82/計算_基本取引表!O$133, 計算_投入係数表!O82)</f>
        <v>0</v>
      </c>
      <c r="P221" s="194" t="e">
        <f ca="1">IF(P$142="分類不明", 計算_基本取引表!P82/計算_基本取引表!P$133, 計算_投入係数表!P82)</f>
        <v>#DIV/0!</v>
      </c>
      <c r="Q221" s="194" t="e">
        <f>IF(Q$142="分類不明", 計算_基本取引表!Q82/計算_基本取引表!Q$133, 計算_投入係数表!Q82)</f>
        <v>#DIV/0!</v>
      </c>
      <c r="R221" s="194" t="e">
        <f>IF(R$142="分類不明", 計算_基本取引表!R82/計算_基本取引表!R$133, 計算_投入係数表!R82)</f>
        <v>#DIV/0!</v>
      </c>
      <c r="S221" s="194" t="e">
        <f>IF(S$142="分類不明", 計算_基本取引表!S82/計算_基本取引表!S$133, 計算_投入係数表!S82)</f>
        <v>#DIV/0!</v>
      </c>
      <c r="T221" s="194" t="e">
        <f>IF(T$142="分類不明", 計算_基本取引表!T82/計算_基本取引表!T$133, 計算_投入係数表!T82)</f>
        <v>#DIV/0!</v>
      </c>
      <c r="U221" s="194" t="e">
        <f>IF(U$142="分類不明", 計算_基本取引表!U82/計算_基本取引表!U$133, 計算_投入係数表!U82)</f>
        <v>#DIV/0!</v>
      </c>
      <c r="V221" s="194" t="e">
        <f>IF(V$142="分類不明", 計算_基本取引表!V82/計算_基本取引表!V$133, 計算_投入係数表!V82)</f>
        <v>#DIV/0!</v>
      </c>
      <c r="W221" s="194" t="e">
        <f>IF(W$142="分類不明", 計算_基本取引表!W82/計算_基本取引表!W$133, 計算_投入係数表!W82)</f>
        <v>#DIV/0!</v>
      </c>
      <c r="X221" s="194" t="e">
        <f>IF(X$142="分類不明", 計算_基本取引表!X82/計算_基本取引表!X$133, 計算_投入係数表!X82)</f>
        <v>#DIV/0!</v>
      </c>
      <c r="Y221" s="194" t="e">
        <f>IF(Y$142="分類不明", 計算_基本取引表!Y82/計算_基本取引表!Y$133, 計算_投入係数表!Y82)</f>
        <v>#DIV/0!</v>
      </c>
      <c r="Z221" s="194" t="e">
        <f>IF(Z$142="分類不明", 計算_基本取引表!Z82/計算_基本取引表!Z$133, 計算_投入係数表!Z82)</f>
        <v>#DIV/0!</v>
      </c>
      <c r="AA221" s="194" t="e">
        <f>IF(AA$142="分類不明", 計算_基本取引表!AA82/計算_基本取引表!AA$133, 計算_投入係数表!AA82)</f>
        <v>#DIV/0!</v>
      </c>
      <c r="AB221" s="194" t="e">
        <f>IF(AB$142="分類不明", 計算_基本取引表!AB82/計算_基本取引表!AB$133, 計算_投入係数表!AB82)</f>
        <v>#DIV/0!</v>
      </c>
      <c r="AC221" s="194" t="e">
        <f>IF(AC$142="分類不明", 計算_基本取引表!AC82/計算_基本取引表!AC$133, 計算_投入係数表!AC82)</f>
        <v>#DIV/0!</v>
      </c>
      <c r="AD221" s="194" t="e">
        <f>IF(AD$142="分類不明", 計算_基本取引表!AD82/計算_基本取引表!AD$133, 計算_投入係数表!AD82)</f>
        <v>#DIV/0!</v>
      </c>
      <c r="AE221" s="194" t="e">
        <f>IF(AE$142="分類不明", 計算_基本取引表!AE82/計算_基本取引表!AE$133, 計算_投入係数表!AE82)</f>
        <v>#DIV/0!</v>
      </c>
      <c r="AF221" s="194" t="e">
        <f>IF(AF$142="分類不明", 計算_基本取引表!AF82/計算_基本取引表!AF$133, 計算_投入係数表!AF82)</f>
        <v>#DIV/0!</v>
      </c>
      <c r="AG221" s="194" t="e">
        <f>IF(AG$142="分類不明", 計算_基本取引表!AG82/計算_基本取引表!AG$133, 計算_投入係数表!AG82)</f>
        <v>#DIV/0!</v>
      </c>
      <c r="AH221" s="194" t="e">
        <f>IF(AH$142="分類不明", 計算_基本取引表!AH82/計算_基本取引表!AH$133, 計算_投入係数表!AH82)</f>
        <v>#DIV/0!</v>
      </c>
      <c r="AI221" s="194" t="e">
        <f>IF(AI$142="分類不明", 計算_基本取引表!AI82/計算_基本取引表!AI$133, 計算_投入係数表!AI82)</f>
        <v>#DIV/0!</v>
      </c>
      <c r="AJ221" s="194" t="e">
        <f>IF(AJ$142="分類不明", 計算_基本取引表!AJ82/計算_基本取引表!AJ$133, 計算_投入係数表!AJ82)</f>
        <v>#DIV/0!</v>
      </c>
      <c r="AK221" s="194" t="e">
        <f>IF(AK$142="分類不明", 計算_基本取引表!AK82/計算_基本取引表!AK$133, 計算_投入係数表!AK82)</f>
        <v>#DIV/0!</v>
      </c>
      <c r="AL221" s="194" t="e">
        <f>IF(AL$142="分類不明", 計算_基本取引表!AL82/計算_基本取引表!AL$133, 計算_投入係数表!AL82)</f>
        <v>#DIV/0!</v>
      </c>
      <c r="AM221" s="194" t="e">
        <f>IF(AM$142="分類不明", 計算_基本取引表!AM82/計算_基本取引表!AM$133, 計算_投入係数表!AM82)</f>
        <v>#DIV/0!</v>
      </c>
      <c r="AN221" s="194" t="e">
        <f>IF(AN$142="分類不明", 計算_基本取引表!AN82/計算_基本取引表!AN$133, 計算_投入係数表!AN82)</f>
        <v>#DIV/0!</v>
      </c>
      <c r="AO221" s="194" t="e">
        <f>IF(AO$142="分類不明", 計算_基本取引表!AO82/計算_基本取引表!AO$133, 計算_投入係数表!AO82)</f>
        <v>#DIV/0!</v>
      </c>
      <c r="AP221" s="194" t="e">
        <f>IF(AP$142="分類不明", 計算_基本取引表!AP82/計算_基本取引表!AP$133, 計算_投入係数表!AP82)</f>
        <v>#DIV/0!</v>
      </c>
      <c r="AQ221" s="194" t="e">
        <f>IF(AQ$142="分類不明", 計算_基本取引表!AQ82/計算_基本取引表!AQ$133, 計算_投入係数表!AQ82)</f>
        <v>#DIV/0!</v>
      </c>
      <c r="AR221" s="194" t="e">
        <f>IF(AR$142="分類不明", 計算_基本取引表!AR82/計算_基本取引表!AR$133, 計算_投入係数表!AR82)</f>
        <v>#DIV/0!</v>
      </c>
      <c r="AS221" s="194" t="e">
        <f>IF(AS$142="分類不明", 計算_基本取引表!AS82/計算_基本取引表!AS$133, 計算_投入係数表!AS82)</f>
        <v>#DIV/0!</v>
      </c>
      <c r="AT221" s="194" t="e">
        <f>IF(AT$142="分類不明", 計算_基本取引表!AT82/計算_基本取引表!AT$133, 計算_投入係数表!AT82)</f>
        <v>#DIV/0!</v>
      </c>
      <c r="AU221" s="194" t="e">
        <f>IF(AU$142="分類不明", 計算_基本取引表!AU82/計算_基本取引表!AU$133, 計算_投入係数表!AU82)</f>
        <v>#DIV/0!</v>
      </c>
      <c r="AV221" s="194" t="e">
        <f>IF(AV$142="分類不明", 計算_基本取引表!AV82/計算_基本取引表!AV$133, 計算_投入係数表!AV82)</f>
        <v>#DIV/0!</v>
      </c>
      <c r="AW221" s="194" t="e">
        <f>IF(AW$142="分類不明", 計算_基本取引表!AW82/計算_基本取引表!AW$133, 計算_投入係数表!AW82)</f>
        <v>#DIV/0!</v>
      </c>
      <c r="AX221" s="194" t="e">
        <f>IF(AX$142="分類不明", 計算_基本取引表!AX82/計算_基本取引表!AX$133, 計算_投入係数表!AX82)</f>
        <v>#DIV/0!</v>
      </c>
      <c r="AY221" s="194" t="e">
        <f>IF(AY$142="分類不明", 計算_基本取引表!AY82/計算_基本取引表!AY$133, 計算_投入係数表!AY82)</f>
        <v>#DIV/0!</v>
      </c>
      <c r="AZ221" s="194" t="e">
        <f>IF(AZ$142="分類不明", 計算_基本取引表!AZ82/計算_基本取引表!AZ$133, 計算_投入係数表!AZ82)</f>
        <v>#DIV/0!</v>
      </c>
      <c r="BA221" s="194" t="e">
        <f>IF(BA$142="分類不明", 計算_基本取引表!BA82/計算_基本取引表!BA$133, 計算_投入係数表!BA82)</f>
        <v>#DIV/0!</v>
      </c>
      <c r="BB221" s="194" t="e">
        <f>IF(BB$142="分類不明", 計算_基本取引表!BB82/計算_基本取引表!BB$133, 計算_投入係数表!BB82)</f>
        <v>#DIV/0!</v>
      </c>
      <c r="BC221" s="194" t="e">
        <f>IF(BC$142="分類不明", 計算_基本取引表!BC82/計算_基本取引表!BC$133, 計算_投入係数表!BC82)</f>
        <v>#DIV/0!</v>
      </c>
      <c r="BD221" s="194" t="e">
        <f>IF(BD$142="分類不明", 計算_基本取引表!BD82/計算_基本取引表!BD$133, 計算_投入係数表!BD82)</f>
        <v>#DIV/0!</v>
      </c>
      <c r="BE221" s="194" t="e">
        <f>IF(BE$142="分類不明", 計算_基本取引表!BE82/計算_基本取引表!BE$133, 計算_投入係数表!BE82)</f>
        <v>#DIV/0!</v>
      </c>
      <c r="BF221" s="194" t="e">
        <f>IF(BF$142="分類不明", 計算_基本取引表!BF82/計算_基本取引表!BF$133, 計算_投入係数表!BF82)</f>
        <v>#DIV/0!</v>
      </c>
      <c r="BG221" s="194" t="e">
        <f>IF(BG$142="分類不明", 計算_基本取引表!BG82/計算_基本取引表!BG$133, 計算_投入係数表!BG82)</f>
        <v>#DIV/0!</v>
      </c>
      <c r="BH221" s="194" t="e">
        <f>IF(BH$142="分類不明", 計算_基本取引表!BH82/計算_基本取引表!BH$133, 計算_投入係数表!BH82)</f>
        <v>#DIV/0!</v>
      </c>
      <c r="BI221" s="194" t="e">
        <f>IF(BI$142="分類不明", 計算_基本取引表!BI82/計算_基本取引表!BI$133, 計算_投入係数表!BI82)</f>
        <v>#DIV/0!</v>
      </c>
      <c r="BJ221" s="194" t="e">
        <f>IF(BJ$142="分類不明", 計算_基本取引表!BJ82/計算_基本取引表!BJ$133, 計算_投入係数表!BJ82)</f>
        <v>#DIV/0!</v>
      </c>
      <c r="BK221" s="194" t="e">
        <f>IF(BK$142="分類不明", 計算_基本取引表!BK82/計算_基本取引表!BK$133, 計算_投入係数表!BK82)</f>
        <v>#DIV/0!</v>
      </c>
      <c r="BL221" s="194" t="e">
        <f>IF(BL$142="分類不明", 計算_基本取引表!BL82/計算_基本取引表!BL$133, 計算_投入係数表!BL82)</f>
        <v>#DIV/0!</v>
      </c>
      <c r="BM221" s="194" t="e">
        <f>IF(BM$142="分類不明", 計算_基本取引表!BM82/計算_基本取引表!BM$133, 計算_投入係数表!BM82)</f>
        <v>#DIV/0!</v>
      </c>
      <c r="BN221" s="194" t="e">
        <f>IF(BN$142="分類不明", 計算_基本取引表!BN82/計算_基本取引表!BN$133, 計算_投入係数表!BN82)</f>
        <v>#DIV/0!</v>
      </c>
      <c r="BO221" s="194" t="e">
        <f>IF(BO$142="分類不明", 計算_基本取引表!BO82/計算_基本取引表!BO$133, 計算_投入係数表!BO82)</f>
        <v>#DIV/0!</v>
      </c>
      <c r="BP221" s="194" t="e">
        <f>IF(BP$142="分類不明", 計算_基本取引表!BP82/計算_基本取引表!BP$133, 計算_投入係数表!BP82)</f>
        <v>#DIV/0!</v>
      </c>
      <c r="BQ221" s="194" t="e">
        <f>IF(BQ$142="分類不明", 計算_基本取引表!BQ82/計算_基本取引表!BQ$133, 計算_投入係数表!BQ82)</f>
        <v>#DIV/0!</v>
      </c>
      <c r="BR221" s="194" t="e">
        <f>IF(BR$142="分類不明", 計算_基本取引表!BR82/計算_基本取引表!BR$133, 計算_投入係数表!BR82)</f>
        <v>#DIV/0!</v>
      </c>
      <c r="BS221" s="194" t="e">
        <f>IF(BS$142="分類不明", 計算_基本取引表!BS82/計算_基本取引表!BS$133, 計算_投入係数表!BS82)</f>
        <v>#DIV/0!</v>
      </c>
      <c r="BT221" s="194" t="e">
        <f>IF(BT$142="分類不明", 計算_基本取引表!BT82/計算_基本取引表!BT$133, 計算_投入係数表!BT82)</f>
        <v>#DIV/0!</v>
      </c>
      <c r="BU221" s="194" t="e">
        <f>IF(BU$142="分類不明", 計算_基本取引表!BU82/計算_基本取引表!BU$133, 計算_投入係数表!BU82)</f>
        <v>#DIV/0!</v>
      </c>
      <c r="BV221" s="194" t="e">
        <f>IF(BV$142="分類不明", 計算_基本取引表!BV82/計算_基本取引表!BV$133, 計算_投入係数表!BV82)</f>
        <v>#DIV/0!</v>
      </c>
      <c r="BW221" s="194" t="e">
        <f>IF(BW$142="分類不明", 計算_基本取引表!BW82/計算_基本取引表!BW$133, 計算_投入係数表!BW82)</f>
        <v>#DIV/0!</v>
      </c>
      <c r="BX221" s="194" t="e">
        <f>IF(BX$142="分類不明", 計算_基本取引表!BX82/計算_基本取引表!BX$133, 計算_投入係数表!BX82)</f>
        <v>#DIV/0!</v>
      </c>
      <c r="BY221" s="194" t="e">
        <f>IF(BY$142="分類不明", 計算_基本取引表!BY82/計算_基本取引表!BY$133, 計算_投入係数表!BY82)</f>
        <v>#DIV/0!</v>
      </c>
      <c r="BZ221" s="194" t="e">
        <f>IF(BZ$142="分類不明", 計算_基本取引表!BZ82/計算_基本取引表!BZ$133, 計算_投入係数表!BZ82)</f>
        <v>#DIV/0!</v>
      </c>
      <c r="CA221" s="194" t="e">
        <f>IF(CA$142="分類不明", 計算_基本取引表!CA82/計算_基本取引表!CA$133, 計算_投入係数表!CA82)</f>
        <v>#DIV/0!</v>
      </c>
      <c r="CB221" s="194" t="e">
        <f>IF(CB$142="分類不明", 計算_基本取引表!CB82/計算_基本取引表!CB$133, 計算_投入係数表!CB82)</f>
        <v>#DIV/0!</v>
      </c>
      <c r="CC221" s="194" t="e">
        <f>IF(CC$142="分類不明", 計算_基本取引表!CC82/計算_基本取引表!CC$133, 計算_投入係数表!CC82)</f>
        <v>#DIV/0!</v>
      </c>
      <c r="CD221" s="194" t="e">
        <f>IF(CD$142="分類不明", 計算_基本取引表!CD82/計算_基本取引表!CD$133, 計算_投入係数表!CD82)</f>
        <v>#DIV/0!</v>
      </c>
      <c r="CE221" s="194" t="e">
        <f>IF(CE$142="分類不明", 計算_基本取引表!CE82/計算_基本取引表!CE$133, 計算_投入係数表!CE82)</f>
        <v>#DIV/0!</v>
      </c>
      <c r="CF221" s="194" t="e">
        <f>IF(CF$142="分類不明", 計算_基本取引表!CF82/計算_基本取引表!CF$133, 計算_投入係数表!CF82)</f>
        <v>#DIV/0!</v>
      </c>
      <c r="CG221" s="194" t="e">
        <f>IF(CG$142="分類不明", 計算_基本取引表!CG82/計算_基本取引表!CG$133, 計算_投入係数表!CG82)</f>
        <v>#DIV/0!</v>
      </c>
      <c r="CH221" s="194" t="e">
        <f>IF(CH$142="分類不明", 計算_基本取引表!CH82/計算_基本取引表!CH$133, 計算_投入係数表!CH82)</f>
        <v>#DIV/0!</v>
      </c>
      <c r="CI221" s="194" t="e">
        <f>IF(CI$142="分類不明", 計算_基本取引表!CI82/計算_基本取引表!CI$133, 計算_投入係数表!CI82)</f>
        <v>#DIV/0!</v>
      </c>
      <c r="CJ221" s="194" t="e">
        <f>IF(CJ$142="分類不明", 計算_基本取引表!CJ82/計算_基本取引表!CJ$133, 計算_投入係数表!CJ82)</f>
        <v>#DIV/0!</v>
      </c>
      <c r="CK221" s="194" t="e">
        <f>IF(CK$142="分類不明", 計算_基本取引表!CK82/計算_基本取引表!CK$133, 計算_投入係数表!CK82)</f>
        <v>#DIV/0!</v>
      </c>
      <c r="CL221" s="194" t="e">
        <f>IF(CL$142="分類不明", 計算_基本取引表!CL82/計算_基本取引表!CL$133, 計算_投入係数表!CL82)</f>
        <v>#DIV/0!</v>
      </c>
      <c r="CM221" s="194" t="e">
        <f>IF(CM$142="分類不明", 計算_基本取引表!CM82/計算_基本取引表!CM$133, 計算_投入係数表!CM82)</f>
        <v>#DIV/0!</v>
      </c>
      <c r="CN221" s="194" t="e">
        <f>IF(CN$142="分類不明", 計算_基本取引表!CN82/計算_基本取引表!CN$133, 計算_投入係数表!CN82)</f>
        <v>#DIV/0!</v>
      </c>
      <c r="CO221" s="194" t="e">
        <f>IF(CO$142="分類不明", 計算_基本取引表!CO82/計算_基本取引表!CO$133, 計算_投入係数表!CO82)</f>
        <v>#DIV/0!</v>
      </c>
      <c r="CP221" s="194" t="e">
        <f>IF(CP$142="分類不明", 計算_基本取引表!CP82/計算_基本取引表!CP$133, 計算_投入係数表!CP82)</f>
        <v>#DIV/0!</v>
      </c>
      <c r="CQ221" s="194" t="e">
        <f>IF(CQ$142="分類不明", 計算_基本取引表!CQ82/計算_基本取引表!CQ$133, 計算_投入係数表!CQ82)</f>
        <v>#DIV/0!</v>
      </c>
      <c r="CR221" s="194" t="e">
        <f>IF(CR$142="分類不明", 計算_基本取引表!CR82/計算_基本取引表!CR$133, 計算_投入係数表!CR82)</f>
        <v>#DIV/0!</v>
      </c>
      <c r="CS221" s="194" t="e">
        <f>IF(CS$142="分類不明", 計算_基本取引表!CS82/計算_基本取引表!CS$133, 計算_投入係数表!CS82)</f>
        <v>#DIV/0!</v>
      </c>
      <c r="CT221" s="194" t="e">
        <f>IF(CT$142="分類不明", 計算_基本取引表!CT82/計算_基本取引表!CT$133, 計算_投入係数表!CT82)</f>
        <v>#DIV/0!</v>
      </c>
      <c r="CU221" s="194" t="e">
        <f>IF(CU$142="分類不明", 計算_基本取引表!CU82/計算_基本取引表!CU$133, 計算_投入係数表!CU82)</f>
        <v>#DIV/0!</v>
      </c>
      <c r="CV221" s="194" t="e">
        <f>IF(CV$142="分類不明", 計算_基本取引表!CV82/計算_基本取引表!CV$133, 計算_投入係数表!CV82)</f>
        <v>#DIV/0!</v>
      </c>
      <c r="CW221" s="194" t="e">
        <f>IF(CW$142="分類不明", 計算_基本取引表!CW82/計算_基本取引表!CW$133, 計算_投入係数表!CW82)</f>
        <v>#DIV/0!</v>
      </c>
      <c r="CX221" s="194" t="e">
        <f>IF(CX$142="分類不明", 計算_基本取引表!CX82/計算_基本取引表!CX$133, 計算_投入係数表!CX82)</f>
        <v>#DIV/0!</v>
      </c>
      <c r="CY221" s="194" t="e">
        <f>IF(CY$142="分類不明", 計算_基本取引表!CY82/計算_基本取引表!CY$133, 計算_投入係数表!CY82)</f>
        <v>#DIV/0!</v>
      </c>
      <c r="CZ221" s="194" t="e">
        <f>IF(CZ$142="分類不明", 計算_基本取引表!CZ82/計算_基本取引表!CZ$133, 計算_投入係数表!CZ82)</f>
        <v>#DIV/0!</v>
      </c>
      <c r="DA221" s="194" t="e">
        <f>IF(DA$142="分類不明", 計算_基本取引表!DA82/計算_基本取引表!DA$133, 計算_投入係数表!DA82)</f>
        <v>#DIV/0!</v>
      </c>
      <c r="DB221" s="194" t="e">
        <f>IF(DB$142="分類不明", 計算_基本取引表!DB82/計算_基本取引表!DB$133, 計算_投入係数表!DB82)</f>
        <v>#DIV/0!</v>
      </c>
      <c r="DC221" s="194" t="e">
        <f>IF(DC$142="分類不明", 計算_基本取引表!DC82/計算_基本取引表!DC$133, 計算_投入係数表!DC82)</f>
        <v>#DIV/0!</v>
      </c>
      <c r="DD221" s="194" t="e">
        <f>IF(DD$142="分類不明", 計算_基本取引表!DD82/計算_基本取引表!DD$133, 計算_投入係数表!DD82)</f>
        <v>#DIV/0!</v>
      </c>
      <c r="DE221" s="194" t="e">
        <f>IF(DE$142="分類不明", 計算_基本取引表!DE82/計算_基本取引表!DE$133, 計算_投入係数表!DE82)</f>
        <v>#DIV/0!</v>
      </c>
      <c r="DF221" s="194" t="e">
        <f>IF(DF$142="分類不明", 計算_基本取引表!DF82/計算_基本取引表!DF$133, 計算_投入係数表!DF82)</f>
        <v>#DIV/0!</v>
      </c>
      <c r="DG221" s="194" t="e">
        <f>IF(DG$142="分類不明", 計算_基本取引表!DG82/計算_基本取引表!DG$133, 計算_投入係数表!DG82)</f>
        <v>#DIV/0!</v>
      </c>
      <c r="DH221" s="194" t="e">
        <f>IF(DH$142="分類不明", 計算_基本取引表!DH82/計算_基本取引表!DH$133, 計算_投入係数表!DH82)</f>
        <v>#DIV/0!</v>
      </c>
      <c r="DI221" s="194" t="e">
        <f>IF(DI$142="分類不明", 計算_基本取引表!DI82/計算_基本取引表!DI$133, 計算_投入係数表!DI82)</f>
        <v>#DIV/0!</v>
      </c>
      <c r="DJ221" s="194" t="e">
        <f>IF(DJ$142="分類不明", 計算_基本取引表!DJ82/計算_基本取引表!DJ$133, 計算_投入係数表!DJ82)</f>
        <v>#DIV/0!</v>
      </c>
      <c r="DK221" s="194" t="e">
        <f>IF(DK$142="分類不明", 計算_基本取引表!DK82/計算_基本取引表!DK$133, 計算_投入係数表!DK82)</f>
        <v>#DIV/0!</v>
      </c>
      <c r="DL221" s="194" t="e">
        <f>IF(DL$142="分類不明", 計算_基本取引表!DL82/計算_基本取引表!DL$133, 計算_投入係数表!DL82)</f>
        <v>#DIV/0!</v>
      </c>
      <c r="DM221" s="194" t="e">
        <f>IF(DM$142="分類不明", 計算_基本取引表!DM82/計算_基本取引表!DM$133, 計算_投入係数表!DM82)</f>
        <v>#DIV/0!</v>
      </c>
      <c r="DN221" s="194" t="e">
        <f>IF(DN$142="分類不明", 計算_基本取引表!DN82/計算_基本取引表!DN$133, 計算_投入係数表!DN82)</f>
        <v>#DIV/0!</v>
      </c>
      <c r="DO221" s="194" t="e">
        <f>IF(DO$142="分類不明", 計算_基本取引表!DO82/計算_基本取引表!DO$133, 計算_投入係数表!DO82)</f>
        <v>#DIV/0!</v>
      </c>
      <c r="DP221" s="194" t="e">
        <f>IF(DP$142="分類不明", 計算_基本取引表!DP82/計算_基本取引表!DP$133, 計算_投入係数表!DP82)</f>
        <v>#DIV/0!</v>
      </c>
      <c r="DQ221" s="194" t="e">
        <f>IF(DQ$142="分類不明", 計算_基本取引表!DQ82/計算_基本取引表!DQ$133, 計算_投入係数表!DQ82)</f>
        <v>#DIV/0!</v>
      </c>
      <c r="DR221" s="194" t="e">
        <f>IF(DR$142="分類不明", 計算_基本取引表!DR82/計算_基本取引表!DR$133, 計算_投入係数表!DR82)</f>
        <v>#DIV/0!</v>
      </c>
      <c r="DS221" s="194" t="e">
        <f>IF(DS$142="分類不明", 計算_基本取引表!DS82/計算_基本取引表!DS$133, 計算_投入係数表!DS82)</f>
        <v>#DIV/0!</v>
      </c>
      <c r="DT221" s="23">
        <f ca="1">計算_基本取引表!DT82/計算_基本取引表!DT$133</f>
        <v>0</v>
      </c>
    </row>
    <row r="222" spans="2:124" x14ac:dyDescent="0.25">
      <c r="B222" s="53">
        <v>80</v>
      </c>
      <c r="C222" s="198" t="str">
        <v>-</v>
      </c>
      <c r="D222" s="199">
        <f>IF(D$142="分類不明", 計算_基本取引表!D83/計算_基本取引表!D$133, 計算_投入係数表!D83)</f>
        <v>0</v>
      </c>
      <c r="E222" s="200">
        <f>IF(E$142="分類不明", 計算_基本取引表!E83/計算_基本取引表!E$133, 計算_投入係数表!E83)</f>
        <v>0</v>
      </c>
      <c r="F222" s="200">
        <f>IF(F$142="分類不明", 計算_基本取引表!F83/計算_基本取引表!F$133, 計算_投入係数表!F83)</f>
        <v>0</v>
      </c>
      <c r="G222" s="200">
        <f>IF(G$142="分類不明", 計算_基本取引表!G83/計算_基本取引表!G$133, 計算_投入係数表!G83)</f>
        <v>0</v>
      </c>
      <c r="H222" s="200">
        <f>IF(H$142="分類不明", 計算_基本取引表!H83/計算_基本取引表!H$133, 計算_投入係数表!H83)</f>
        <v>0</v>
      </c>
      <c r="I222" s="200">
        <f>IF(I$142="分類不明", 計算_基本取引表!I83/計算_基本取引表!I$133, 計算_投入係数表!I83)</f>
        <v>0</v>
      </c>
      <c r="J222" s="200">
        <f>IF(J$142="分類不明", 計算_基本取引表!J83/計算_基本取引表!J$133, 計算_投入係数表!J83)</f>
        <v>0</v>
      </c>
      <c r="K222" s="200">
        <f>IF(K$142="分類不明", 計算_基本取引表!K83/計算_基本取引表!K$133, 計算_投入係数表!K83)</f>
        <v>0</v>
      </c>
      <c r="L222" s="200">
        <f>IF(L$142="分類不明", 計算_基本取引表!L83/計算_基本取引表!L$133, 計算_投入係数表!L83)</f>
        <v>0</v>
      </c>
      <c r="M222" s="200">
        <f>IF(M$142="分類不明", 計算_基本取引表!M83/計算_基本取引表!M$133, 計算_投入係数表!M83)</f>
        <v>0</v>
      </c>
      <c r="N222" s="200">
        <f>IF(N$142="分類不明", 計算_基本取引表!N83/計算_基本取引表!N$133, 計算_投入係数表!N83)</f>
        <v>0</v>
      </c>
      <c r="O222" s="200">
        <f>IF(O$142="分類不明", 計算_基本取引表!O83/計算_基本取引表!O$133, 計算_投入係数表!O83)</f>
        <v>0</v>
      </c>
      <c r="P222" s="200" t="e">
        <f ca="1">IF(P$142="分類不明", 計算_基本取引表!P83/計算_基本取引表!P$133, 計算_投入係数表!P83)</f>
        <v>#DIV/0!</v>
      </c>
      <c r="Q222" s="200" t="e">
        <f>IF(Q$142="分類不明", 計算_基本取引表!Q83/計算_基本取引表!Q$133, 計算_投入係数表!Q83)</f>
        <v>#DIV/0!</v>
      </c>
      <c r="R222" s="200" t="e">
        <f>IF(R$142="分類不明", 計算_基本取引表!R83/計算_基本取引表!R$133, 計算_投入係数表!R83)</f>
        <v>#DIV/0!</v>
      </c>
      <c r="S222" s="200" t="e">
        <f>IF(S$142="分類不明", 計算_基本取引表!S83/計算_基本取引表!S$133, 計算_投入係数表!S83)</f>
        <v>#DIV/0!</v>
      </c>
      <c r="T222" s="200" t="e">
        <f>IF(T$142="分類不明", 計算_基本取引表!T83/計算_基本取引表!T$133, 計算_投入係数表!T83)</f>
        <v>#DIV/0!</v>
      </c>
      <c r="U222" s="200" t="e">
        <f>IF(U$142="分類不明", 計算_基本取引表!U83/計算_基本取引表!U$133, 計算_投入係数表!U83)</f>
        <v>#DIV/0!</v>
      </c>
      <c r="V222" s="200" t="e">
        <f>IF(V$142="分類不明", 計算_基本取引表!V83/計算_基本取引表!V$133, 計算_投入係数表!V83)</f>
        <v>#DIV/0!</v>
      </c>
      <c r="W222" s="200" t="e">
        <f>IF(W$142="分類不明", 計算_基本取引表!W83/計算_基本取引表!W$133, 計算_投入係数表!W83)</f>
        <v>#DIV/0!</v>
      </c>
      <c r="X222" s="200" t="e">
        <f>IF(X$142="分類不明", 計算_基本取引表!X83/計算_基本取引表!X$133, 計算_投入係数表!X83)</f>
        <v>#DIV/0!</v>
      </c>
      <c r="Y222" s="200" t="e">
        <f>IF(Y$142="分類不明", 計算_基本取引表!Y83/計算_基本取引表!Y$133, 計算_投入係数表!Y83)</f>
        <v>#DIV/0!</v>
      </c>
      <c r="Z222" s="200" t="e">
        <f>IF(Z$142="分類不明", 計算_基本取引表!Z83/計算_基本取引表!Z$133, 計算_投入係数表!Z83)</f>
        <v>#DIV/0!</v>
      </c>
      <c r="AA222" s="200" t="e">
        <f>IF(AA$142="分類不明", 計算_基本取引表!AA83/計算_基本取引表!AA$133, 計算_投入係数表!AA83)</f>
        <v>#DIV/0!</v>
      </c>
      <c r="AB222" s="200" t="e">
        <f>IF(AB$142="分類不明", 計算_基本取引表!AB83/計算_基本取引表!AB$133, 計算_投入係数表!AB83)</f>
        <v>#DIV/0!</v>
      </c>
      <c r="AC222" s="200" t="e">
        <f>IF(AC$142="分類不明", 計算_基本取引表!AC83/計算_基本取引表!AC$133, 計算_投入係数表!AC83)</f>
        <v>#DIV/0!</v>
      </c>
      <c r="AD222" s="200" t="e">
        <f>IF(AD$142="分類不明", 計算_基本取引表!AD83/計算_基本取引表!AD$133, 計算_投入係数表!AD83)</f>
        <v>#DIV/0!</v>
      </c>
      <c r="AE222" s="200" t="e">
        <f>IF(AE$142="分類不明", 計算_基本取引表!AE83/計算_基本取引表!AE$133, 計算_投入係数表!AE83)</f>
        <v>#DIV/0!</v>
      </c>
      <c r="AF222" s="200" t="e">
        <f>IF(AF$142="分類不明", 計算_基本取引表!AF83/計算_基本取引表!AF$133, 計算_投入係数表!AF83)</f>
        <v>#DIV/0!</v>
      </c>
      <c r="AG222" s="200" t="e">
        <f>IF(AG$142="分類不明", 計算_基本取引表!AG83/計算_基本取引表!AG$133, 計算_投入係数表!AG83)</f>
        <v>#DIV/0!</v>
      </c>
      <c r="AH222" s="200" t="e">
        <f>IF(AH$142="分類不明", 計算_基本取引表!AH83/計算_基本取引表!AH$133, 計算_投入係数表!AH83)</f>
        <v>#DIV/0!</v>
      </c>
      <c r="AI222" s="200" t="e">
        <f>IF(AI$142="分類不明", 計算_基本取引表!AI83/計算_基本取引表!AI$133, 計算_投入係数表!AI83)</f>
        <v>#DIV/0!</v>
      </c>
      <c r="AJ222" s="200" t="e">
        <f>IF(AJ$142="分類不明", 計算_基本取引表!AJ83/計算_基本取引表!AJ$133, 計算_投入係数表!AJ83)</f>
        <v>#DIV/0!</v>
      </c>
      <c r="AK222" s="200" t="e">
        <f>IF(AK$142="分類不明", 計算_基本取引表!AK83/計算_基本取引表!AK$133, 計算_投入係数表!AK83)</f>
        <v>#DIV/0!</v>
      </c>
      <c r="AL222" s="200" t="e">
        <f>IF(AL$142="分類不明", 計算_基本取引表!AL83/計算_基本取引表!AL$133, 計算_投入係数表!AL83)</f>
        <v>#DIV/0!</v>
      </c>
      <c r="AM222" s="200" t="e">
        <f>IF(AM$142="分類不明", 計算_基本取引表!AM83/計算_基本取引表!AM$133, 計算_投入係数表!AM83)</f>
        <v>#DIV/0!</v>
      </c>
      <c r="AN222" s="200" t="e">
        <f>IF(AN$142="分類不明", 計算_基本取引表!AN83/計算_基本取引表!AN$133, 計算_投入係数表!AN83)</f>
        <v>#DIV/0!</v>
      </c>
      <c r="AO222" s="200" t="e">
        <f>IF(AO$142="分類不明", 計算_基本取引表!AO83/計算_基本取引表!AO$133, 計算_投入係数表!AO83)</f>
        <v>#DIV/0!</v>
      </c>
      <c r="AP222" s="200" t="e">
        <f>IF(AP$142="分類不明", 計算_基本取引表!AP83/計算_基本取引表!AP$133, 計算_投入係数表!AP83)</f>
        <v>#DIV/0!</v>
      </c>
      <c r="AQ222" s="200" t="e">
        <f>IF(AQ$142="分類不明", 計算_基本取引表!AQ83/計算_基本取引表!AQ$133, 計算_投入係数表!AQ83)</f>
        <v>#DIV/0!</v>
      </c>
      <c r="AR222" s="200" t="e">
        <f>IF(AR$142="分類不明", 計算_基本取引表!AR83/計算_基本取引表!AR$133, 計算_投入係数表!AR83)</f>
        <v>#DIV/0!</v>
      </c>
      <c r="AS222" s="200" t="e">
        <f>IF(AS$142="分類不明", 計算_基本取引表!AS83/計算_基本取引表!AS$133, 計算_投入係数表!AS83)</f>
        <v>#DIV/0!</v>
      </c>
      <c r="AT222" s="200" t="e">
        <f>IF(AT$142="分類不明", 計算_基本取引表!AT83/計算_基本取引表!AT$133, 計算_投入係数表!AT83)</f>
        <v>#DIV/0!</v>
      </c>
      <c r="AU222" s="200" t="e">
        <f>IF(AU$142="分類不明", 計算_基本取引表!AU83/計算_基本取引表!AU$133, 計算_投入係数表!AU83)</f>
        <v>#DIV/0!</v>
      </c>
      <c r="AV222" s="200" t="e">
        <f>IF(AV$142="分類不明", 計算_基本取引表!AV83/計算_基本取引表!AV$133, 計算_投入係数表!AV83)</f>
        <v>#DIV/0!</v>
      </c>
      <c r="AW222" s="200" t="e">
        <f>IF(AW$142="分類不明", 計算_基本取引表!AW83/計算_基本取引表!AW$133, 計算_投入係数表!AW83)</f>
        <v>#DIV/0!</v>
      </c>
      <c r="AX222" s="200" t="e">
        <f>IF(AX$142="分類不明", 計算_基本取引表!AX83/計算_基本取引表!AX$133, 計算_投入係数表!AX83)</f>
        <v>#DIV/0!</v>
      </c>
      <c r="AY222" s="200" t="e">
        <f>IF(AY$142="分類不明", 計算_基本取引表!AY83/計算_基本取引表!AY$133, 計算_投入係数表!AY83)</f>
        <v>#DIV/0!</v>
      </c>
      <c r="AZ222" s="200" t="e">
        <f>IF(AZ$142="分類不明", 計算_基本取引表!AZ83/計算_基本取引表!AZ$133, 計算_投入係数表!AZ83)</f>
        <v>#DIV/0!</v>
      </c>
      <c r="BA222" s="200" t="e">
        <f>IF(BA$142="分類不明", 計算_基本取引表!BA83/計算_基本取引表!BA$133, 計算_投入係数表!BA83)</f>
        <v>#DIV/0!</v>
      </c>
      <c r="BB222" s="200" t="e">
        <f>IF(BB$142="分類不明", 計算_基本取引表!BB83/計算_基本取引表!BB$133, 計算_投入係数表!BB83)</f>
        <v>#DIV/0!</v>
      </c>
      <c r="BC222" s="200" t="e">
        <f>IF(BC$142="分類不明", 計算_基本取引表!BC83/計算_基本取引表!BC$133, 計算_投入係数表!BC83)</f>
        <v>#DIV/0!</v>
      </c>
      <c r="BD222" s="200" t="e">
        <f>IF(BD$142="分類不明", 計算_基本取引表!BD83/計算_基本取引表!BD$133, 計算_投入係数表!BD83)</f>
        <v>#DIV/0!</v>
      </c>
      <c r="BE222" s="200" t="e">
        <f>IF(BE$142="分類不明", 計算_基本取引表!BE83/計算_基本取引表!BE$133, 計算_投入係数表!BE83)</f>
        <v>#DIV/0!</v>
      </c>
      <c r="BF222" s="200" t="e">
        <f>IF(BF$142="分類不明", 計算_基本取引表!BF83/計算_基本取引表!BF$133, 計算_投入係数表!BF83)</f>
        <v>#DIV/0!</v>
      </c>
      <c r="BG222" s="200" t="e">
        <f>IF(BG$142="分類不明", 計算_基本取引表!BG83/計算_基本取引表!BG$133, 計算_投入係数表!BG83)</f>
        <v>#DIV/0!</v>
      </c>
      <c r="BH222" s="200" t="e">
        <f>IF(BH$142="分類不明", 計算_基本取引表!BH83/計算_基本取引表!BH$133, 計算_投入係数表!BH83)</f>
        <v>#DIV/0!</v>
      </c>
      <c r="BI222" s="200" t="e">
        <f>IF(BI$142="分類不明", 計算_基本取引表!BI83/計算_基本取引表!BI$133, 計算_投入係数表!BI83)</f>
        <v>#DIV/0!</v>
      </c>
      <c r="BJ222" s="200" t="e">
        <f>IF(BJ$142="分類不明", 計算_基本取引表!BJ83/計算_基本取引表!BJ$133, 計算_投入係数表!BJ83)</f>
        <v>#DIV/0!</v>
      </c>
      <c r="BK222" s="200" t="e">
        <f>IF(BK$142="分類不明", 計算_基本取引表!BK83/計算_基本取引表!BK$133, 計算_投入係数表!BK83)</f>
        <v>#DIV/0!</v>
      </c>
      <c r="BL222" s="200" t="e">
        <f>IF(BL$142="分類不明", 計算_基本取引表!BL83/計算_基本取引表!BL$133, 計算_投入係数表!BL83)</f>
        <v>#DIV/0!</v>
      </c>
      <c r="BM222" s="200" t="e">
        <f>IF(BM$142="分類不明", 計算_基本取引表!BM83/計算_基本取引表!BM$133, 計算_投入係数表!BM83)</f>
        <v>#DIV/0!</v>
      </c>
      <c r="BN222" s="200" t="e">
        <f>IF(BN$142="分類不明", 計算_基本取引表!BN83/計算_基本取引表!BN$133, 計算_投入係数表!BN83)</f>
        <v>#DIV/0!</v>
      </c>
      <c r="BO222" s="200" t="e">
        <f>IF(BO$142="分類不明", 計算_基本取引表!BO83/計算_基本取引表!BO$133, 計算_投入係数表!BO83)</f>
        <v>#DIV/0!</v>
      </c>
      <c r="BP222" s="200" t="e">
        <f>IF(BP$142="分類不明", 計算_基本取引表!BP83/計算_基本取引表!BP$133, 計算_投入係数表!BP83)</f>
        <v>#DIV/0!</v>
      </c>
      <c r="BQ222" s="200" t="e">
        <f>IF(BQ$142="分類不明", 計算_基本取引表!BQ83/計算_基本取引表!BQ$133, 計算_投入係数表!BQ83)</f>
        <v>#DIV/0!</v>
      </c>
      <c r="BR222" s="200" t="e">
        <f>IF(BR$142="分類不明", 計算_基本取引表!BR83/計算_基本取引表!BR$133, 計算_投入係数表!BR83)</f>
        <v>#DIV/0!</v>
      </c>
      <c r="BS222" s="200" t="e">
        <f>IF(BS$142="分類不明", 計算_基本取引表!BS83/計算_基本取引表!BS$133, 計算_投入係数表!BS83)</f>
        <v>#DIV/0!</v>
      </c>
      <c r="BT222" s="200" t="e">
        <f>IF(BT$142="分類不明", 計算_基本取引表!BT83/計算_基本取引表!BT$133, 計算_投入係数表!BT83)</f>
        <v>#DIV/0!</v>
      </c>
      <c r="BU222" s="200" t="e">
        <f>IF(BU$142="分類不明", 計算_基本取引表!BU83/計算_基本取引表!BU$133, 計算_投入係数表!BU83)</f>
        <v>#DIV/0!</v>
      </c>
      <c r="BV222" s="200" t="e">
        <f>IF(BV$142="分類不明", 計算_基本取引表!BV83/計算_基本取引表!BV$133, 計算_投入係数表!BV83)</f>
        <v>#DIV/0!</v>
      </c>
      <c r="BW222" s="200" t="e">
        <f>IF(BW$142="分類不明", 計算_基本取引表!BW83/計算_基本取引表!BW$133, 計算_投入係数表!BW83)</f>
        <v>#DIV/0!</v>
      </c>
      <c r="BX222" s="200" t="e">
        <f>IF(BX$142="分類不明", 計算_基本取引表!BX83/計算_基本取引表!BX$133, 計算_投入係数表!BX83)</f>
        <v>#DIV/0!</v>
      </c>
      <c r="BY222" s="200" t="e">
        <f>IF(BY$142="分類不明", 計算_基本取引表!BY83/計算_基本取引表!BY$133, 計算_投入係数表!BY83)</f>
        <v>#DIV/0!</v>
      </c>
      <c r="BZ222" s="200" t="e">
        <f>IF(BZ$142="分類不明", 計算_基本取引表!BZ83/計算_基本取引表!BZ$133, 計算_投入係数表!BZ83)</f>
        <v>#DIV/0!</v>
      </c>
      <c r="CA222" s="200" t="e">
        <f>IF(CA$142="分類不明", 計算_基本取引表!CA83/計算_基本取引表!CA$133, 計算_投入係数表!CA83)</f>
        <v>#DIV/0!</v>
      </c>
      <c r="CB222" s="200" t="e">
        <f>IF(CB$142="分類不明", 計算_基本取引表!CB83/計算_基本取引表!CB$133, 計算_投入係数表!CB83)</f>
        <v>#DIV/0!</v>
      </c>
      <c r="CC222" s="200" t="e">
        <f>IF(CC$142="分類不明", 計算_基本取引表!CC83/計算_基本取引表!CC$133, 計算_投入係数表!CC83)</f>
        <v>#DIV/0!</v>
      </c>
      <c r="CD222" s="200" t="e">
        <f>IF(CD$142="分類不明", 計算_基本取引表!CD83/計算_基本取引表!CD$133, 計算_投入係数表!CD83)</f>
        <v>#DIV/0!</v>
      </c>
      <c r="CE222" s="200" t="e">
        <f>IF(CE$142="分類不明", 計算_基本取引表!CE83/計算_基本取引表!CE$133, 計算_投入係数表!CE83)</f>
        <v>#DIV/0!</v>
      </c>
      <c r="CF222" s="200" t="e">
        <f>IF(CF$142="分類不明", 計算_基本取引表!CF83/計算_基本取引表!CF$133, 計算_投入係数表!CF83)</f>
        <v>#DIV/0!</v>
      </c>
      <c r="CG222" s="200" t="e">
        <f>IF(CG$142="分類不明", 計算_基本取引表!CG83/計算_基本取引表!CG$133, 計算_投入係数表!CG83)</f>
        <v>#DIV/0!</v>
      </c>
      <c r="CH222" s="200" t="e">
        <f>IF(CH$142="分類不明", 計算_基本取引表!CH83/計算_基本取引表!CH$133, 計算_投入係数表!CH83)</f>
        <v>#DIV/0!</v>
      </c>
      <c r="CI222" s="200" t="e">
        <f>IF(CI$142="分類不明", 計算_基本取引表!CI83/計算_基本取引表!CI$133, 計算_投入係数表!CI83)</f>
        <v>#DIV/0!</v>
      </c>
      <c r="CJ222" s="200" t="e">
        <f>IF(CJ$142="分類不明", 計算_基本取引表!CJ83/計算_基本取引表!CJ$133, 計算_投入係数表!CJ83)</f>
        <v>#DIV/0!</v>
      </c>
      <c r="CK222" s="200" t="e">
        <f>IF(CK$142="分類不明", 計算_基本取引表!CK83/計算_基本取引表!CK$133, 計算_投入係数表!CK83)</f>
        <v>#DIV/0!</v>
      </c>
      <c r="CL222" s="200" t="e">
        <f>IF(CL$142="分類不明", 計算_基本取引表!CL83/計算_基本取引表!CL$133, 計算_投入係数表!CL83)</f>
        <v>#DIV/0!</v>
      </c>
      <c r="CM222" s="200" t="e">
        <f>IF(CM$142="分類不明", 計算_基本取引表!CM83/計算_基本取引表!CM$133, 計算_投入係数表!CM83)</f>
        <v>#DIV/0!</v>
      </c>
      <c r="CN222" s="200" t="e">
        <f>IF(CN$142="分類不明", 計算_基本取引表!CN83/計算_基本取引表!CN$133, 計算_投入係数表!CN83)</f>
        <v>#DIV/0!</v>
      </c>
      <c r="CO222" s="200" t="e">
        <f>IF(CO$142="分類不明", 計算_基本取引表!CO83/計算_基本取引表!CO$133, 計算_投入係数表!CO83)</f>
        <v>#DIV/0!</v>
      </c>
      <c r="CP222" s="200" t="e">
        <f>IF(CP$142="分類不明", 計算_基本取引表!CP83/計算_基本取引表!CP$133, 計算_投入係数表!CP83)</f>
        <v>#DIV/0!</v>
      </c>
      <c r="CQ222" s="200" t="e">
        <f>IF(CQ$142="分類不明", 計算_基本取引表!CQ83/計算_基本取引表!CQ$133, 計算_投入係数表!CQ83)</f>
        <v>#DIV/0!</v>
      </c>
      <c r="CR222" s="200" t="e">
        <f>IF(CR$142="分類不明", 計算_基本取引表!CR83/計算_基本取引表!CR$133, 計算_投入係数表!CR83)</f>
        <v>#DIV/0!</v>
      </c>
      <c r="CS222" s="200" t="e">
        <f>IF(CS$142="分類不明", 計算_基本取引表!CS83/計算_基本取引表!CS$133, 計算_投入係数表!CS83)</f>
        <v>#DIV/0!</v>
      </c>
      <c r="CT222" s="200" t="e">
        <f>IF(CT$142="分類不明", 計算_基本取引表!CT83/計算_基本取引表!CT$133, 計算_投入係数表!CT83)</f>
        <v>#DIV/0!</v>
      </c>
      <c r="CU222" s="200" t="e">
        <f>IF(CU$142="分類不明", 計算_基本取引表!CU83/計算_基本取引表!CU$133, 計算_投入係数表!CU83)</f>
        <v>#DIV/0!</v>
      </c>
      <c r="CV222" s="200" t="e">
        <f>IF(CV$142="分類不明", 計算_基本取引表!CV83/計算_基本取引表!CV$133, 計算_投入係数表!CV83)</f>
        <v>#DIV/0!</v>
      </c>
      <c r="CW222" s="200" t="e">
        <f>IF(CW$142="分類不明", 計算_基本取引表!CW83/計算_基本取引表!CW$133, 計算_投入係数表!CW83)</f>
        <v>#DIV/0!</v>
      </c>
      <c r="CX222" s="200" t="e">
        <f>IF(CX$142="分類不明", 計算_基本取引表!CX83/計算_基本取引表!CX$133, 計算_投入係数表!CX83)</f>
        <v>#DIV/0!</v>
      </c>
      <c r="CY222" s="200" t="e">
        <f>IF(CY$142="分類不明", 計算_基本取引表!CY83/計算_基本取引表!CY$133, 計算_投入係数表!CY83)</f>
        <v>#DIV/0!</v>
      </c>
      <c r="CZ222" s="200" t="e">
        <f>IF(CZ$142="分類不明", 計算_基本取引表!CZ83/計算_基本取引表!CZ$133, 計算_投入係数表!CZ83)</f>
        <v>#DIV/0!</v>
      </c>
      <c r="DA222" s="200" t="e">
        <f>IF(DA$142="分類不明", 計算_基本取引表!DA83/計算_基本取引表!DA$133, 計算_投入係数表!DA83)</f>
        <v>#DIV/0!</v>
      </c>
      <c r="DB222" s="200" t="e">
        <f>IF(DB$142="分類不明", 計算_基本取引表!DB83/計算_基本取引表!DB$133, 計算_投入係数表!DB83)</f>
        <v>#DIV/0!</v>
      </c>
      <c r="DC222" s="200" t="e">
        <f>IF(DC$142="分類不明", 計算_基本取引表!DC83/計算_基本取引表!DC$133, 計算_投入係数表!DC83)</f>
        <v>#DIV/0!</v>
      </c>
      <c r="DD222" s="200" t="e">
        <f>IF(DD$142="分類不明", 計算_基本取引表!DD83/計算_基本取引表!DD$133, 計算_投入係数表!DD83)</f>
        <v>#DIV/0!</v>
      </c>
      <c r="DE222" s="200" t="e">
        <f>IF(DE$142="分類不明", 計算_基本取引表!DE83/計算_基本取引表!DE$133, 計算_投入係数表!DE83)</f>
        <v>#DIV/0!</v>
      </c>
      <c r="DF222" s="200" t="e">
        <f>IF(DF$142="分類不明", 計算_基本取引表!DF83/計算_基本取引表!DF$133, 計算_投入係数表!DF83)</f>
        <v>#DIV/0!</v>
      </c>
      <c r="DG222" s="200" t="e">
        <f>IF(DG$142="分類不明", 計算_基本取引表!DG83/計算_基本取引表!DG$133, 計算_投入係数表!DG83)</f>
        <v>#DIV/0!</v>
      </c>
      <c r="DH222" s="200" t="e">
        <f>IF(DH$142="分類不明", 計算_基本取引表!DH83/計算_基本取引表!DH$133, 計算_投入係数表!DH83)</f>
        <v>#DIV/0!</v>
      </c>
      <c r="DI222" s="200" t="e">
        <f>IF(DI$142="分類不明", 計算_基本取引表!DI83/計算_基本取引表!DI$133, 計算_投入係数表!DI83)</f>
        <v>#DIV/0!</v>
      </c>
      <c r="DJ222" s="200" t="e">
        <f>IF(DJ$142="分類不明", 計算_基本取引表!DJ83/計算_基本取引表!DJ$133, 計算_投入係数表!DJ83)</f>
        <v>#DIV/0!</v>
      </c>
      <c r="DK222" s="200" t="e">
        <f>IF(DK$142="分類不明", 計算_基本取引表!DK83/計算_基本取引表!DK$133, 計算_投入係数表!DK83)</f>
        <v>#DIV/0!</v>
      </c>
      <c r="DL222" s="200" t="e">
        <f>IF(DL$142="分類不明", 計算_基本取引表!DL83/計算_基本取引表!DL$133, 計算_投入係数表!DL83)</f>
        <v>#DIV/0!</v>
      </c>
      <c r="DM222" s="200" t="e">
        <f>IF(DM$142="分類不明", 計算_基本取引表!DM83/計算_基本取引表!DM$133, 計算_投入係数表!DM83)</f>
        <v>#DIV/0!</v>
      </c>
      <c r="DN222" s="200" t="e">
        <f>IF(DN$142="分類不明", 計算_基本取引表!DN83/計算_基本取引表!DN$133, 計算_投入係数表!DN83)</f>
        <v>#DIV/0!</v>
      </c>
      <c r="DO222" s="200" t="e">
        <f>IF(DO$142="分類不明", 計算_基本取引表!DO83/計算_基本取引表!DO$133, 計算_投入係数表!DO83)</f>
        <v>#DIV/0!</v>
      </c>
      <c r="DP222" s="200" t="e">
        <f>IF(DP$142="分類不明", 計算_基本取引表!DP83/計算_基本取引表!DP$133, 計算_投入係数表!DP83)</f>
        <v>#DIV/0!</v>
      </c>
      <c r="DQ222" s="200" t="e">
        <f>IF(DQ$142="分類不明", 計算_基本取引表!DQ83/計算_基本取引表!DQ$133, 計算_投入係数表!DQ83)</f>
        <v>#DIV/0!</v>
      </c>
      <c r="DR222" s="200" t="e">
        <f>IF(DR$142="分類不明", 計算_基本取引表!DR83/計算_基本取引表!DR$133, 計算_投入係数表!DR83)</f>
        <v>#DIV/0!</v>
      </c>
      <c r="DS222" s="200" t="e">
        <f>IF(DS$142="分類不明", 計算_基本取引表!DS83/計算_基本取引表!DS$133, 計算_投入係数表!DS83)</f>
        <v>#DIV/0!</v>
      </c>
      <c r="DT222" s="25">
        <f ca="1">計算_基本取引表!DT83/計算_基本取引表!DT$133</f>
        <v>0</v>
      </c>
    </row>
    <row r="223" spans="2:124" x14ac:dyDescent="0.25">
      <c r="B223" s="53">
        <v>81</v>
      </c>
      <c r="C223" s="192" t="str">
        <v>-</v>
      </c>
      <c r="D223" s="193">
        <f>IF(D$142="分類不明", 計算_基本取引表!D84/計算_基本取引表!D$133, 計算_投入係数表!D84)</f>
        <v>0</v>
      </c>
      <c r="E223" s="194">
        <f>IF(E$142="分類不明", 計算_基本取引表!E84/計算_基本取引表!E$133, 計算_投入係数表!E84)</f>
        <v>0</v>
      </c>
      <c r="F223" s="194">
        <f>IF(F$142="分類不明", 計算_基本取引表!F84/計算_基本取引表!F$133, 計算_投入係数表!F84)</f>
        <v>0</v>
      </c>
      <c r="G223" s="194">
        <f>IF(G$142="分類不明", 計算_基本取引表!G84/計算_基本取引表!G$133, 計算_投入係数表!G84)</f>
        <v>0</v>
      </c>
      <c r="H223" s="194">
        <f>IF(H$142="分類不明", 計算_基本取引表!H84/計算_基本取引表!H$133, 計算_投入係数表!H84)</f>
        <v>0</v>
      </c>
      <c r="I223" s="194">
        <f>IF(I$142="分類不明", 計算_基本取引表!I84/計算_基本取引表!I$133, 計算_投入係数表!I84)</f>
        <v>0</v>
      </c>
      <c r="J223" s="194">
        <f>IF(J$142="分類不明", 計算_基本取引表!J84/計算_基本取引表!J$133, 計算_投入係数表!J84)</f>
        <v>0</v>
      </c>
      <c r="K223" s="194">
        <f>IF(K$142="分類不明", 計算_基本取引表!K84/計算_基本取引表!K$133, 計算_投入係数表!K84)</f>
        <v>0</v>
      </c>
      <c r="L223" s="194">
        <f>IF(L$142="分類不明", 計算_基本取引表!L84/計算_基本取引表!L$133, 計算_投入係数表!L84)</f>
        <v>0</v>
      </c>
      <c r="M223" s="194">
        <f>IF(M$142="分類不明", 計算_基本取引表!M84/計算_基本取引表!M$133, 計算_投入係数表!M84)</f>
        <v>0</v>
      </c>
      <c r="N223" s="194">
        <f>IF(N$142="分類不明", 計算_基本取引表!N84/計算_基本取引表!N$133, 計算_投入係数表!N84)</f>
        <v>0</v>
      </c>
      <c r="O223" s="194">
        <f>IF(O$142="分類不明", 計算_基本取引表!O84/計算_基本取引表!O$133, 計算_投入係数表!O84)</f>
        <v>0</v>
      </c>
      <c r="P223" s="194" t="e">
        <f ca="1">IF(P$142="分類不明", 計算_基本取引表!P84/計算_基本取引表!P$133, 計算_投入係数表!P84)</f>
        <v>#DIV/0!</v>
      </c>
      <c r="Q223" s="194" t="e">
        <f>IF(Q$142="分類不明", 計算_基本取引表!Q84/計算_基本取引表!Q$133, 計算_投入係数表!Q84)</f>
        <v>#DIV/0!</v>
      </c>
      <c r="R223" s="194" t="e">
        <f>IF(R$142="分類不明", 計算_基本取引表!R84/計算_基本取引表!R$133, 計算_投入係数表!R84)</f>
        <v>#DIV/0!</v>
      </c>
      <c r="S223" s="194" t="e">
        <f>IF(S$142="分類不明", 計算_基本取引表!S84/計算_基本取引表!S$133, 計算_投入係数表!S84)</f>
        <v>#DIV/0!</v>
      </c>
      <c r="T223" s="194" t="e">
        <f>IF(T$142="分類不明", 計算_基本取引表!T84/計算_基本取引表!T$133, 計算_投入係数表!T84)</f>
        <v>#DIV/0!</v>
      </c>
      <c r="U223" s="194" t="e">
        <f>IF(U$142="分類不明", 計算_基本取引表!U84/計算_基本取引表!U$133, 計算_投入係数表!U84)</f>
        <v>#DIV/0!</v>
      </c>
      <c r="V223" s="194" t="e">
        <f>IF(V$142="分類不明", 計算_基本取引表!V84/計算_基本取引表!V$133, 計算_投入係数表!V84)</f>
        <v>#DIV/0!</v>
      </c>
      <c r="W223" s="194" t="e">
        <f>IF(W$142="分類不明", 計算_基本取引表!W84/計算_基本取引表!W$133, 計算_投入係数表!W84)</f>
        <v>#DIV/0!</v>
      </c>
      <c r="X223" s="194" t="e">
        <f>IF(X$142="分類不明", 計算_基本取引表!X84/計算_基本取引表!X$133, 計算_投入係数表!X84)</f>
        <v>#DIV/0!</v>
      </c>
      <c r="Y223" s="194" t="e">
        <f>IF(Y$142="分類不明", 計算_基本取引表!Y84/計算_基本取引表!Y$133, 計算_投入係数表!Y84)</f>
        <v>#DIV/0!</v>
      </c>
      <c r="Z223" s="194" t="e">
        <f>IF(Z$142="分類不明", 計算_基本取引表!Z84/計算_基本取引表!Z$133, 計算_投入係数表!Z84)</f>
        <v>#DIV/0!</v>
      </c>
      <c r="AA223" s="194" t="e">
        <f>IF(AA$142="分類不明", 計算_基本取引表!AA84/計算_基本取引表!AA$133, 計算_投入係数表!AA84)</f>
        <v>#DIV/0!</v>
      </c>
      <c r="AB223" s="194" t="e">
        <f>IF(AB$142="分類不明", 計算_基本取引表!AB84/計算_基本取引表!AB$133, 計算_投入係数表!AB84)</f>
        <v>#DIV/0!</v>
      </c>
      <c r="AC223" s="194" t="e">
        <f>IF(AC$142="分類不明", 計算_基本取引表!AC84/計算_基本取引表!AC$133, 計算_投入係数表!AC84)</f>
        <v>#DIV/0!</v>
      </c>
      <c r="AD223" s="194" t="e">
        <f>IF(AD$142="分類不明", 計算_基本取引表!AD84/計算_基本取引表!AD$133, 計算_投入係数表!AD84)</f>
        <v>#DIV/0!</v>
      </c>
      <c r="AE223" s="194" t="e">
        <f>IF(AE$142="分類不明", 計算_基本取引表!AE84/計算_基本取引表!AE$133, 計算_投入係数表!AE84)</f>
        <v>#DIV/0!</v>
      </c>
      <c r="AF223" s="194" t="e">
        <f>IF(AF$142="分類不明", 計算_基本取引表!AF84/計算_基本取引表!AF$133, 計算_投入係数表!AF84)</f>
        <v>#DIV/0!</v>
      </c>
      <c r="AG223" s="194" t="e">
        <f>IF(AG$142="分類不明", 計算_基本取引表!AG84/計算_基本取引表!AG$133, 計算_投入係数表!AG84)</f>
        <v>#DIV/0!</v>
      </c>
      <c r="AH223" s="194" t="e">
        <f>IF(AH$142="分類不明", 計算_基本取引表!AH84/計算_基本取引表!AH$133, 計算_投入係数表!AH84)</f>
        <v>#DIV/0!</v>
      </c>
      <c r="AI223" s="194" t="e">
        <f>IF(AI$142="分類不明", 計算_基本取引表!AI84/計算_基本取引表!AI$133, 計算_投入係数表!AI84)</f>
        <v>#DIV/0!</v>
      </c>
      <c r="AJ223" s="194" t="e">
        <f>IF(AJ$142="分類不明", 計算_基本取引表!AJ84/計算_基本取引表!AJ$133, 計算_投入係数表!AJ84)</f>
        <v>#DIV/0!</v>
      </c>
      <c r="AK223" s="194" t="e">
        <f>IF(AK$142="分類不明", 計算_基本取引表!AK84/計算_基本取引表!AK$133, 計算_投入係数表!AK84)</f>
        <v>#DIV/0!</v>
      </c>
      <c r="AL223" s="194" t="e">
        <f>IF(AL$142="分類不明", 計算_基本取引表!AL84/計算_基本取引表!AL$133, 計算_投入係数表!AL84)</f>
        <v>#DIV/0!</v>
      </c>
      <c r="AM223" s="194" t="e">
        <f>IF(AM$142="分類不明", 計算_基本取引表!AM84/計算_基本取引表!AM$133, 計算_投入係数表!AM84)</f>
        <v>#DIV/0!</v>
      </c>
      <c r="AN223" s="194" t="e">
        <f>IF(AN$142="分類不明", 計算_基本取引表!AN84/計算_基本取引表!AN$133, 計算_投入係数表!AN84)</f>
        <v>#DIV/0!</v>
      </c>
      <c r="AO223" s="194" t="e">
        <f>IF(AO$142="分類不明", 計算_基本取引表!AO84/計算_基本取引表!AO$133, 計算_投入係数表!AO84)</f>
        <v>#DIV/0!</v>
      </c>
      <c r="AP223" s="194" t="e">
        <f>IF(AP$142="分類不明", 計算_基本取引表!AP84/計算_基本取引表!AP$133, 計算_投入係数表!AP84)</f>
        <v>#DIV/0!</v>
      </c>
      <c r="AQ223" s="194" t="e">
        <f>IF(AQ$142="分類不明", 計算_基本取引表!AQ84/計算_基本取引表!AQ$133, 計算_投入係数表!AQ84)</f>
        <v>#DIV/0!</v>
      </c>
      <c r="AR223" s="194" t="e">
        <f>IF(AR$142="分類不明", 計算_基本取引表!AR84/計算_基本取引表!AR$133, 計算_投入係数表!AR84)</f>
        <v>#DIV/0!</v>
      </c>
      <c r="AS223" s="194" t="e">
        <f>IF(AS$142="分類不明", 計算_基本取引表!AS84/計算_基本取引表!AS$133, 計算_投入係数表!AS84)</f>
        <v>#DIV/0!</v>
      </c>
      <c r="AT223" s="194" t="e">
        <f>IF(AT$142="分類不明", 計算_基本取引表!AT84/計算_基本取引表!AT$133, 計算_投入係数表!AT84)</f>
        <v>#DIV/0!</v>
      </c>
      <c r="AU223" s="194" t="e">
        <f>IF(AU$142="分類不明", 計算_基本取引表!AU84/計算_基本取引表!AU$133, 計算_投入係数表!AU84)</f>
        <v>#DIV/0!</v>
      </c>
      <c r="AV223" s="194" t="e">
        <f>IF(AV$142="分類不明", 計算_基本取引表!AV84/計算_基本取引表!AV$133, 計算_投入係数表!AV84)</f>
        <v>#DIV/0!</v>
      </c>
      <c r="AW223" s="194" t="e">
        <f>IF(AW$142="分類不明", 計算_基本取引表!AW84/計算_基本取引表!AW$133, 計算_投入係数表!AW84)</f>
        <v>#DIV/0!</v>
      </c>
      <c r="AX223" s="194" t="e">
        <f>IF(AX$142="分類不明", 計算_基本取引表!AX84/計算_基本取引表!AX$133, 計算_投入係数表!AX84)</f>
        <v>#DIV/0!</v>
      </c>
      <c r="AY223" s="194" t="e">
        <f>IF(AY$142="分類不明", 計算_基本取引表!AY84/計算_基本取引表!AY$133, 計算_投入係数表!AY84)</f>
        <v>#DIV/0!</v>
      </c>
      <c r="AZ223" s="194" t="e">
        <f>IF(AZ$142="分類不明", 計算_基本取引表!AZ84/計算_基本取引表!AZ$133, 計算_投入係数表!AZ84)</f>
        <v>#DIV/0!</v>
      </c>
      <c r="BA223" s="194" t="e">
        <f>IF(BA$142="分類不明", 計算_基本取引表!BA84/計算_基本取引表!BA$133, 計算_投入係数表!BA84)</f>
        <v>#DIV/0!</v>
      </c>
      <c r="BB223" s="194" t="e">
        <f>IF(BB$142="分類不明", 計算_基本取引表!BB84/計算_基本取引表!BB$133, 計算_投入係数表!BB84)</f>
        <v>#DIV/0!</v>
      </c>
      <c r="BC223" s="194" t="e">
        <f>IF(BC$142="分類不明", 計算_基本取引表!BC84/計算_基本取引表!BC$133, 計算_投入係数表!BC84)</f>
        <v>#DIV/0!</v>
      </c>
      <c r="BD223" s="194" t="e">
        <f>IF(BD$142="分類不明", 計算_基本取引表!BD84/計算_基本取引表!BD$133, 計算_投入係数表!BD84)</f>
        <v>#DIV/0!</v>
      </c>
      <c r="BE223" s="194" t="e">
        <f>IF(BE$142="分類不明", 計算_基本取引表!BE84/計算_基本取引表!BE$133, 計算_投入係数表!BE84)</f>
        <v>#DIV/0!</v>
      </c>
      <c r="BF223" s="194" t="e">
        <f>IF(BF$142="分類不明", 計算_基本取引表!BF84/計算_基本取引表!BF$133, 計算_投入係数表!BF84)</f>
        <v>#DIV/0!</v>
      </c>
      <c r="BG223" s="194" t="e">
        <f>IF(BG$142="分類不明", 計算_基本取引表!BG84/計算_基本取引表!BG$133, 計算_投入係数表!BG84)</f>
        <v>#DIV/0!</v>
      </c>
      <c r="BH223" s="194" t="e">
        <f>IF(BH$142="分類不明", 計算_基本取引表!BH84/計算_基本取引表!BH$133, 計算_投入係数表!BH84)</f>
        <v>#DIV/0!</v>
      </c>
      <c r="BI223" s="194" t="e">
        <f>IF(BI$142="分類不明", 計算_基本取引表!BI84/計算_基本取引表!BI$133, 計算_投入係数表!BI84)</f>
        <v>#DIV/0!</v>
      </c>
      <c r="BJ223" s="194" t="e">
        <f>IF(BJ$142="分類不明", 計算_基本取引表!BJ84/計算_基本取引表!BJ$133, 計算_投入係数表!BJ84)</f>
        <v>#DIV/0!</v>
      </c>
      <c r="BK223" s="194" t="e">
        <f>IF(BK$142="分類不明", 計算_基本取引表!BK84/計算_基本取引表!BK$133, 計算_投入係数表!BK84)</f>
        <v>#DIV/0!</v>
      </c>
      <c r="BL223" s="194" t="e">
        <f>IF(BL$142="分類不明", 計算_基本取引表!BL84/計算_基本取引表!BL$133, 計算_投入係数表!BL84)</f>
        <v>#DIV/0!</v>
      </c>
      <c r="BM223" s="194" t="e">
        <f>IF(BM$142="分類不明", 計算_基本取引表!BM84/計算_基本取引表!BM$133, 計算_投入係数表!BM84)</f>
        <v>#DIV/0!</v>
      </c>
      <c r="BN223" s="194" t="e">
        <f>IF(BN$142="分類不明", 計算_基本取引表!BN84/計算_基本取引表!BN$133, 計算_投入係数表!BN84)</f>
        <v>#DIV/0!</v>
      </c>
      <c r="BO223" s="194" t="e">
        <f>IF(BO$142="分類不明", 計算_基本取引表!BO84/計算_基本取引表!BO$133, 計算_投入係数表!BO84)</f>
        <v>#DIV/0!</v>
      </c>
      <c r="BP223" s="194" t="e">
        <f>IF(BP$142="分類不明", 計算_基本取引表!BP84/計算_基本取引表!BP$133, 計算_投入係数表!BP84)</f>
        <v>#DIV/0!</v>
      </c>
      <c r="BQ223" s="194" t="e">
        <f>IF(BQ$142="分類不明", 計算_基本取引表!BQ84/計算_基本取引表!BQ$133, 計算_投入係数表!BQ84)</f>
        <v>#DIV/0!</v>
      </c>
      <c r="BR223" s="194" t="e">
        <f>IF(BR$142="分類不明", 計算_基本取引表!BR84/計算_基本取引表!BR$133, 計算_投入係数表!BR84)</f>
        <v>#DIV/0!</v>
      </c>
      <c r="BS223" s="194" t="e">
        <f>IF(BS$142="分類不明", 計算_基本取引表!BS84/計算_基本取引表!BS$133, 計算_投入係数表!BS84)</f>
        <v>#DIV/0!</v>
      </c>
      <c r="BT223" s="194" t="e">
        <f>IF(BT$142="分類不明", 計算_基本取引表!BT84/計算_基本取引表!BT$133, 計算_投入係数表!BT84)</f>
        <v>#DIV/0!</v>
      </c>
      <c r="BU223" s="194" t="e">
        <f>IF(BU$142="分類不明", 計算_基本取引表!BU84/計算_基本取引表!BU$133, 計算_投入係数表!BU84)</f>
        <v>#DIV/0!</v>
      </c>
      <c r="BV223" s="194" t="e">
        <f>IF(BV$142="分類不明", 計算_基本取引表!BV84/計算_基本取引表!BV$133, 計算_投入係数表!BV84)</f>
        <v>#DIV/0!</v>
      </c>
      <c r="BW223" s="194" t="e">
        <f>IF(BW$142="分類不明", 計算_基本取引表!BW84/計算_基本取引表!BW$133, 計算_投入係数表!BW84)</f>
        <v>#DIV/0!</v>
      </c>
      <c r="BX223" s="194" t="e">
        <f>IF(BX$142="分類不明", 計算_基本取引表!BX84/計算_基本取引表!BX$133, 計算_投入係数表!BX84)</f>
        <v>#DIV/0!</v>
      </c>
      <c r="BY223" s="194" t="e">
        <f>IF(BY$142="分類不明", 計算_基本取引表!BY84/計算_基本取引表!BY$133, 計算_投入係数表!BY84)</f>
        <v>#DIV/0!</v>
      </c>
      <c r="BZ223" s="194" t="e">
        <f>IF(BZ$142="分類不明", 計算_基本取引表!BZ84/計算_基本取引表!BZ$133, 計算_投入係数表!BZ84)</f>
        <v>#DIV/0!</v>
      </c>
      <c r="CA223" s="194" t="e">
        <f>IF(CA$142="分類不明", 計算_基本取引表!CA84/計算_基本取引表!CA$133, 計算_投入係数表!CA84)</f>
        <v>#DIV/0!</v>
      </c>
      <c r="CB223" s="194" t="e">
        <f>IF(CB$142="分類不明", 計算_基本取引表!CB84/計算_基本取引表!CB$133, 計算_投入係数表!CB84)</f>
        <v>#DIV/0!</v>
      </c>
      <c r="CC223" s="194" t="e">
        <f>IF(CC$142="分類不明", 計算_基本取引表!CC84/計算_基本取引表!CC$133, 計算_投入係数表!CC84)</f>
        <v>#DIV/0!</v>
      </c>
      <c r="CD223" s="194" t="e">
        <f>IF(CD$142="分類不明", 計算_基本取引表!CD84/計算_基本取引表!CD$133, 計算_投入係数表!CD84)</f>
        <v>#DIV/0!</v>
      </c>
      <c r="CE223" s="194" t="e">
        <f>IF(CE$142="分類不明", 計算_基本取引表!CE84/計算_基本取引表!CE$133, 計算_投入係数表!CE84)</f>
        <v>#DIV/0!</v>
      </c>
      <c r="CF223" s="194" t="e">
        <f>IF(CF$142="分類不明", 計算_基本取引表!CF84/計算_基本取引表!CF$133, 計算_投入係数表!CF84)</f>
        <v>#DIV/0!</v>
      </c>
      <c r="CG223" s="194" t="e">
        <f>IF(CG$142="分類不明", 計算_基本取引表!CG84/計算_基本取引表!CG$133, 計算_投入係数表!CG84)</f>
        <v>#DIV/0!</v>
      </c>
      <c r="CH223" s="194" t="e">
        <f>IF(CH$142="分類不明", 計算_基本取引表!CH84/計算_基本取引表!CH$133, 計算_投入係数表!CH84)</f>
        <v>#DIV/0!</v>
      </c>
      <c r="CI223" s="194" t="e">
        <f>IF(CI$142="分類不明", 計算_基本取引表!CI84/計算_基本取引表!CI$133, 計算_投入係数表!CI84)</f>
        <v>#DIV/0!</v>
      </c>
      <c r="CJ223" s="194" t="e">
        <f>IF(CJ$142="分類不明", 計算_基本取引表!CJ84/計算_基本取引表!CJ$133, 計算_投入係数表!CJ84)</f>
        <v>#DIV/0!</v>
      </c>
      <c r="CK223" s="194" t="e">
        <f>IF(CK$142="分類不明", 計算_基本取引表!CK84/計算_基本取引表!CK$133, 計算_投入係数表!CK84)</f>
        <v>#DIV/0!</v>
      </c>
      <c r="CL223" s="194" t="e">
        <f>IF(CL$142="分類不明", 計算_基本取引表!CL84/計算_基本取引表!CL$133, 計算_投入係数表!CL84)</f>
        <v>#DIV/0!</v>
      </c>
      <c r="CM223" s="194" t="e">
        <f>IF(CM$142="分類不明", 計算_基本取引表!CM84/計算_基本取引表!CM$133, 計算_投入係数表!CM84)</f>
        <v>#DIV/0!</v>
      </c>
      <c r="CN223" s="194" t="e">
        <f>IF(CN$142="分類不明", 計算_基本取引表!CN84/計算_基本取引表!CN$133, 計算_投入係数表!CN84)</f>
        <v>#DIV/0!</v>
      </c>
      <c r="CO223" s="194" t="e">
        <f>IF(CO$142="分類不明", 計算_基本取引表!CO84/計算_基本取引表!CO$133, 計算_投入係数表!CO84)</f>
        <v>#DIV/0!</v>
      </c>
      <c r="CP223" s="194" t="e">
        <f>IF(CP$142="分類不明", 計算_基本取引表!CP84/計算_基本取引表!CP$133, 計算_投入係数表!CP84)</f>
        <v>#DIV/0!</v>
      </c>
      <c r="CQ223" s="194" t="e">
        <f>IF(CQ$142="分類不明", 計算_基本取引表!CQ84/計算_基本取引表!CQ$133, 計算_投入係数表!CQ84)</f>
        <v>#DIV/0!</v>
      </c>
      <c r="CR223" s="194" t="e">
        <f>IF(CR$142="分類不明", 計算_基本取引表!CR84/計算_基本取引表!CR$133, 計算_投入係数表!CR84)</f>
        <v>#DIV/0!</v>
      </c>
      <c r="CS223" s="194" t="e">
        <f>IF(CS$142="分類不明", 計算_基本取引表!CS84/計算_基本取引表!CS$133, 計算_投入係数表!CS84)</f>
        <v>#DIV/0!</v>
      </c>
      <c r="CT223" s="194" t="e">
        <f>IF(CT$142="分類不明", 計算_基本取引表!CT84/計算_基本取引表!CT$133, 計算_投入係数表!CT84)</f>
        <v>#DIV/0!</v>
      </c>
      <c r="CU223" s="194" t="e">
        <f>IF(CU$142="分類不明", 計算_基本取引表!CU84/計算_基本取引表!CU$133, 計算_投入係数表!CU84)</f>
        <v>#DIV/0!</v>
      </c>
      <c r="CV223" s="194" t="e">
        <f>IF(CV$142="分類不明", 計算_基本取引表!CV84/計算_基本取引表!CV$133, 計算_投入係数表!CV84)</f>
        <v>#DIV/0!</v>
      </c>
      <c r="CW223" s="194" t="e">
        <f>IF(CW$142="分類不明", 計算_基本取引表!CW84/計算_基本取引表!CW$133, 計算_投入係数表!CW84)</f>
        <v>#DIV/0!</v>
      </c>
      <c r="CX223" s="194" t="e">
        <f>IF(CX$142="分類不明", 計算_基本取引表!CX84/計算_基本取引表!CX$133, 計算_投入係数表!CX84)</f>
        <v>#DIV/0!</v>
      </c>
      <c r="CY223" s="194" t="e">
        <f>IF(CY$142="分類不明", 計算_基本取引表!CY84/計算_基本取引表!CY$133, 計算_投入係数表!CY84)</f>
        <v>#DIV/0!</v>
      </c>
      <c r="CZ223" s="194" t="e">
        <f>IF(CZ$142="分類不明", 計算_基本取引表!CZ84/計算_基本取引表!CZ$133, 計算_投入係数表!CZ84)</f>
        <v>#DIV/0!</v>
      </c>
      <c r="DA223" s="194" t="e">
        <f>IF(DA$142="分類不明", 計算_基本取引表!DA84/計算_基本取引表!DA$133, 計算_投入係数表!DA84)</f>
        <v>#DIV/0!</v>
      </c>
      <c r="DB223" s="194" t="e">
        <f>IF(DB$142="分類不明", 計算_基本取引表!DB84/計算_基本取引表!DB$133, 計算_投入係数表!DB84)</f>
        <v>#DIV/0!</v>
      </c>
      <c r="DC223" s="194" t="e">
        <f>IF(DC$142="分類不明", 計算_基本取引表!DC84/計算_基本取引表!DC$133, 計算_投入係数表!DC84)</f>
        <v>#DIV/0!</v>
      </c>
      <c r="DD223" s="194" t="e">
        <f>IF(DD$142="分類不明", 計算_基本取引表!DD84/計算_基本取引表!DD$133, 計算_投入係数表!DD84)</f>
        <v>#DIV/0!</v>
      </c>
      <c r="DE223" s="194" t="e">
        <f>IF(DE$142="分類不明", 計算_基本取引表!DE84/計算_基本取引表!DE$133, 計算_投入係数表!DE84)</f>
        <v>#DIV/0!</v>
      </c>
      <c r="DF223" s="194" t="e">
        <f>IF(DF$142="分類不明", 計算_基本取引表!DF84/計算_基本取引表!DF$133, 計算_投入係数表!DF84)</f>
        <v>#DIV/0!</v>
      </c>
      <c r="DG223" s="194" t="e">
        <f>IF(DG$142="分類不明", 計算_基本取引表!DG84/計算_基本取引表!DG$133, 計算_投入係数表!DG84)</f>
        <v>#DIV/0!</v>
      </c>
      <c r="DH223" s="194" t="e">
        <f>IF(DH$142="分類不明", 計算_基本取引表!DH84/計算_基本取引表!DH$133, 計算_投入係数表!DH84)</f>
        <v>#DIV/0!</v>
      </c>
      <c r="DI223" s="194" t="e">
        <f>IF(DI$142="分類不明", 計算_基本取引表!DI84/計算_基本取引表!DI$133, 計算_投入係数表!DI84)</f>
        <v>#DIV/0!</v>
      </c>
      <c r="DJ223" s="194" t="e">
        <f>IF(DJ$142="分類不明", 計算_基本取引表!DJ84/計算_基本取引表!DJ$133, 計算_投入係数表!DJ84)</f>
        <v>#DIV/0!</v>
      </c>
      <c r="DK223" s="194" t="e">
        <f>IF(DK$142="分類不明", 計算_基本取引表!DK84/計算_基本取引表!DK$133, 計算_投入係数表!DK84)</f>
        <v>#DIV/0!</v>
      </c>
      <c r="DL223" s="194" t="e">
        <f>IF(DL$142="分類不明", 計算_基本取引表!DL84/計算_基本取引表!DL$133, 計算_投入係数表!DL84)</f>
        <v>#DIV/0!</v>
      </c>
      <c r="DM223" s="194" t="e">
        <f>IF(DM$142="分類不明", 計算_基本取引表!DM84/計算_基本取引表!DM$133, 計算_投入係数表!DM84)</f>
        <v>#DIV/0!</v>
      </c>
      <c r="DN223" s="194" t="e">
        <f>IF(DN$142="分類不明", 計算_基本取引表!DN84/計算_基本取引表!DN$133, 計算_投入係数表!DN84)</f>
        <v>#DIV/0!</v>
      </c>
      <c r="DO223" s="194" t="e">
        <f>IF(DO$142="分類不明", 計算_基本取引表!DO84/計算_基本取引表!DO$133, 計算_投入係数表!DO84)</f>
        <v>#DIV/0!</v>
      </c>
      <c r="DP223" s="194" t="e">
        <f>IF(DP$142="分類不明", 計算_基本取引表!DP84/計算_基本取引表!DP$133, 計算_投入係数表!DP84)</f>
        <v>#DIV/0!</v>
      </c>
      <c r="DQ223" s="194" t="e">
        <f>IF(DQ$142="分類不明", 計算_基本取引表!DQ84/計算_基本取引表!DQ$133, 計算_投入係数表!DQ84)</f>
        <v>#DIV/0!</v>
      </c>
      <c r="DR223" s="194" t="e">
        <f>IF(DR$142="分類不明", 計算_基本取引表!DR84/計算_基本取引表!DR$133, 計算_投入係数表!DR84)</f>
        <v>#DIV/0!</v>
      </c>
      <c r="DS223" s="194" t="e">
        <f>IF(DS$142="分類不明", 計算_基本取引表!DS84/計算_基本取引表!DS$133, 計算_投入係数表!DS84)</f>
        <v>#DIV/0!</v>
      </c>
      <c r="DT223" s="23">
        <f ca="1">計算_基本取引表!DT84/計算_基本取引表!DT$133</f>
        <v>0</v>
      </c>
    </row>
    <row r="224" spans="2:124" x14ac:dyDescent="0.25">
      <c r="B224" s="53">
        <v>82</v>
      </c>
      <c r="C224" s="192" t="str">
        <v>-</v>
      </c>
      <c r="D224" s="193">
        <f>IF(D$142="分類不明", 計算_基本取引表!D85/計算_基本取引表!D$133, 計算_投入係数表!D85)</f>
        <v>0</v>
      </c>
      <c r="E224" s="194">
        <f>IF(E$142="分類不明", 計算_基本取引表!E85/計算_基本取引表!E$133, 計算_投入係数表!E85)</f>
        <v>0</v>
      </c>
      <c r="F224" s="194">
        <f>IF(F$142="分類不明", 計算_基本取引表!F85/計算_基本取引表!F$133, 計算_投入係数表!F85)</f>
        <v>0</v>
      </c>
      <c r="G224" s="194">
        <f>IF(G$142="分類不明", 計算_基本取引表!G85/計算_基本取引表!G$133, 計算_投入係数表!G85)</f>
        <v>0</v>
      </c>
      <c r="H224" s="194">
        <f>IF(H$142="分類不明", 計算_基本取引表!H85/計算_基本取引表!H$133, 計算_投入係数表!H85)</f>
        <v>0</v>
      </c>
      <c r="I224" s="194">
        <f>IF(I$142="分類不明", 計算_基本取引表!I85/計算_基本取引表!I$133, 計算_投入係数表!I85)</f>
        <v>0</v>
      </c>
      <c r="J224" s="194">
        <f>IF(J$142="分類不明", 計算_基本取引表!J85/計算_基本取引表!J$133, 計算_投入係数表!J85)</f>
        <v>0</v>
      </c>
      <c r="K224" s="194">
        <f>IF(K$142="分類不明", 計算_基本取引表!K85/計算_基本取引表!K$133, 計算_投入係数表!K85)</f>
        <v>0</v>
      </c>
      <c r="L224" s="194">
        <f>IF(L$142="分類不明", 計算_基本取引表!L85/計算_基本取引表!L$133, 計算_投入係数表!L85)</f>
        <v>0</v>
      </c>
      <c r="M224" s="194">
        <f>IF(M$142="分類不明", 計算_基本取引表!M85/計算_基本取引表!M$133, 計算_投入係数表!M85)</f>
        <v>0</v>
      </c>
      <c r="N224" s="194">
        <f>IF(N$142="分類不明", 計算_基本取引表!N85/計算_基本取引表!N$133, 計算_投入係数表!N85)</f>
        <v>0</v>
      </c>
      <c r="O224" s="194">
        <f>IF(O$142="分類不明", 計算_基本取引表!O85/計算_基本取引表!O$133, 計算_投入係数表!O85)</f>
        <v>0</v>
      </c>
      <c r="P224" s="194" t="e">
        <f ca="1">IF(P$142="分類不明", 計算_基本取引表!P85/計算_基本取引表!P$133, 計算_投入係数表!P85)</f>
        <v>#DIV/0!</v>
      </c>
      <c r="Q224" s="194" t="e">
        <f>IF(Q$142="分類不明", 計算_基本取引表!Q85/計算_基本取引表!Q$133, 計算_投入係数表!Q85)</f>
        <v>#DIV/0!</v>
      </c>
      <c r="R224" s="194" t="e">
        <f>IF(R$142="分類不明", 計算_基本取引表!R85/計算_基本取引表!R$133, 計算_投入係数表!R85)</f>
        <v>#DIV/0!</v>
      </c>
      <c r="S224" s="194" t="e">
        <f>IF(S$142="分類不明", 計算_基本取引表!S85/計算_基本取引表!S$133, 計算_投入係数表!S85)</f>
        <v>#DIV/0!</v>
      </c>
      <c r="T224" s="194" t="e">
        <f>IF(T$142="分類不明", 計算_基本取引表!T85/計算_基本取引表!T$133, 計算_投入係数表!T85)</f>
        <v>#DIV/0!</v>
      </c>
      <c r="U224" s="194" t="e">
        <f>IF(U$142="分類不明", 計算_基本取引表!U85/計算_基本取引表!U$133, 計算_投入係数表!U85)</f>
        <v>#DIV/0!</v>
      </c>
      <c r="V224" s="194" t="e">
        <f>IF(V$142="分類不明", 計算_基本取引表!V85/計算_基本取引表!V$133, 計算_投入係数表!V85)</f>
        <v>#DIV/0!</v>
      </c>
      <c r="W224" s="194" t="e">
        <f>IF(W$142="分類不明", 計算_基本取引表!W85/計算_基本取引表!W$133, 計算_投入係数表!W85)</f>
        <v>#DIV/0!</v>
      </c>
      <c r="X224" s="194" t="e">
        <f>IF(X$142="分類不明", 計算_基本取引表!X85/計算_基本取引表!X$133, 計算_投入係数表!X85)</f>
        <v>#DIV/0!</v>
      </c>
      <c r="Y224" s="194" t="e">
        <f>IF(Y$142="分類不明", 計算_基本取引表!Y85/計算_基本取引表!Y$133, 計算_投入係数表!Y85)</f>
        <v>#DIV/0!</v>
      </c>
      <c r="Z224" s="194" t="e">
        <f>IF(Z$142="分類不明", 計算_基本取引表!Z85/計算_基本取引表!Z$133, 計算_投入係数表!Z85)</f>
        <v>#DIV/0!</v>
      </c>
      <c r="AA224" s="194" t="e">
        <f>IF(AA$142="分類不明", 計算_基本取引表!AA85/計算_基本取引表!AA$133, 計算_投入係数表!AA85)</f>
        <v>#DIV/0!</v>
      </c>
      <c r="AB224" s="194" t="e">
        <f>IF(AB$142="分類不明", 計算_基本取引表!AB85/計算_基本取引表!AB$133, 計算_投入係数表!AB85)</f>
        <v>#DIV/0!</v>
      </c>
      <c r="AC224" s="194" t="e">
        <f>IF(AC$142="分類不明", 計算_基本取引表!AC85/計算_基本取引表!AC$133, 計算_投入係数表!AC85)</f>
        <v>#DIV/0!</v>
      </c>
      <c r="AD224" s="194" t="e">
        <f>IF(AD$142="分類不明", 計算_基本取引表!AD85/計算_基本取引表!AD$133, 計算_投入係数表!AD85)</f>
        <v>#DIV/0!</v>
      </c>
      <c r="AE224" s="194" t="e">
        <f>IF(AE$142="分類不明", 計算_基本取引表!AE85/計算_基本取引表!AE$133, 計算_投入係数表!AE85)</f>
        <v>#DIV/0!</v>
      </c>
      <c r="AF224" s="194" t="e">
        <f>IF(AF$142="分類不明", 計算_基本取引表!AF85/計算_基本取引表!AF$133, 計算_投入係数表!AF85)</f>
        <v>#DIV/0!</v>
      </c>
      <c r="AG224" s="194" t="e">
        <f>IF(AG$142="分類不明", 計算_基本取引表!AG85/計算_基本取引表!AG$133, 計算_投入係数表!AG85)</f>
        <v>#DIV/0!</v>
      </c>
      <c r="AH224" s="194" t="e">
        <f>IF(AH$142="分類不明", 計算_基本取引表!AH85/計算_基本取引表!AH$133, 計算_投入係数表!AH85)</f>
        <v>#DIV/0!</v>
      </c>
      <c r="AI224" s="194" t="e">
        <f>IF(AI$142="分類不明", 計算_基本取引表!AI85/計算_基本取引表!AI$133, 計算_投入係数表!AI85)</f>
        <v>#DIV/0!</v>
      </c>
      <c r="AJ224" s="194" t="e">
        <f>IF(AJ$142="分類不明", 計算_基本取引表!AJ85/計算_基本取引表!AJ$133, 計算_投入係数表!AJ85)</f>
        <v>#DIV/0!</v>
      </c>
      <c r="AK224" s="194" t="e">
        <f>IF(AK$142="分類不明", 計算_基本取引表!AK85/計算_基本取引表!AK$133, 計算_投入係数表!AK85)</f>
        <v>#DIV/0!</v>
      </c>
      <c r="AL224" s="194" t="e">
        <f>IF(AL$142="分類不明", 計算_基本取引表!AL85/計算_基本取引表!AL$133, 計算_投入係数表!AL85)</f>
        <v>#DIV/0!</v>
      </c>
      <c r="AM224" s="194" t="e">
        <f>IF(AM$142="分類不明", 計算_基本取引表!AM85/計算_基本取引表!AM$133, 計算_投入係数表!AM85)</f>
        <v>#DIV/0!</v>
      </c>
      <c r="AN224" s="194" t="e">
        <f>IF(AN$142="分類不明", 計算_基本取引表!AN85/計算_基本取引表!AN$133, 計算_投入係数表!AN85)</f>
        <v>#DIV/0!</v>
      </c>
      <c r="AO224" s="194" t="e">
        <f>IF(AO$142="分類不明", 計算_基本取引表!AO85/計算_基本取引表!AO$133, 計算_投入係数表!AO85)</f>
        <v>#DIV/0!</v>
      </c>
      <c r="AP224" s="194" t="e">
        <f>IF(AP$142="分類不明", 計算_基本取引表!AP85/計算_基本取引表!AP$133, 計算_投入係数表!AP85)</f>
        <v>#DIV/0!</v>
      </c>
      <c r="AQ224" s="194" t="e">
        <f>IF(AQ$142="分類不明", 計算_基本取引表!AQ85/計算_基本取引表!AQ$133, 計算_投入係数表!AQ85)</f>
        <v>#DIV/0!</v>
      </c>
      <c r="AR224" s="194" t="e">
        <f>IF(AR$142="分類不明", 計算_基本取引表!AR85/計算_基本取引表!AR$133, 計算_投入係数表!AR85)</f>
        <v>#DIV/0!</v>
      </c>
      <c r="AS224" s="194" t="e">
        <f>IF(AS$142="分類不明", 計算_基本取引表!AS85/計算_基本取引表!AS$133, 計算_投入係数表!AS85)</f>
        <v>#DIV/0!</v>
      </c>
      <c r="AT224" s="194" t="e">
        <f>IF(AT$142="分類不明", 計算_基本取引表!AT85/計算_基本取引表!AT$133, 計算_投入係数表!AT85)</f>
        <v>#DIV/0!</v>
      </c>
      <c r="AU224" s="194" t="e">
        <f>IF(AU$142="分類不明", 計算_基本取引表!AU85/計算_基本取引表!AU$133, 計算_投入係数表!AU85)</f>
        <v>#DIV/0!</v>
      </c>
      <c r="AV224" s="194" t="e">
        <f>IF(AV$142="分類不明", 計算_基本取引表!AV85/計算_基本取引表!AV$133, 計算_投入係数表!AV85)</f>
        <v>#DIV/0!</v>
      </c>
      <c r="AW224" s="194" t="e">
        <f>IF(AW$142="分類不明", 計算_基本取引表!AW85/計算_基本取引表!AW$133, 計算_投入係数表!AW85)</f>
        <v>#DIV/0!</v>
      </c>
      <c r="AX224" s="194" t="e">
        <f>IF(AX$142="分類不明", 計算_基本取引表!AX85/計算_基本取引表!AX$133, 計算_投入係数表!AX85)</f>
        <v>#DIV/0!</v>
      </c>
      <c r="AY224" s="194" t="e">
        <f>IF(AY$142="分類不明", 計算_基本取引表!AY85/計算_基本取引表!AY$133, 計算_投入係数表!AY85)</f>
        <v>#DIV/0!</v>
      </c>
      <c r="AZ224" s="194" t="e">
        <f>IF(AZ$142="分類不明", 計算_基本取引表!AZ85/計算_基本取引表!AZ$133, 計算_投入係数表!AZ85)</f>
        <v>#DIV/0!</v>
      </c>
      <c r="BA224" s="194" t="e">
        <f>IF(BA$142="分類不明", 計算_基本取引表!BA85/計算_基本取引表!BA$133, 計算_投入係数表!BA85)</f>
        <v>#DIV/0!</v>
      </c>
      <c r="BB224" s="194" t="e">
        <f>IF(BB$142="分類不明", 計算_基本取引表!BB85/計算_基本取引表!BB$133, 計算_投入係数表!BB85)</f>
        <v>#DIV/0!</v>
      </c>
      <c r="BC224" s="194" t="e">
        <f>IF(BC$142="分類不明", 計算_基本取引表!BC85/計算_基本取引表!BC$133, 計算_投入係数表!BC85)</f>
        <v>#DIV/0!</v>
      </c>
      <c r="BD224" s="194" t="e">
        <f>IF(BD$142="分類不明", 計算_基本取引表!BD85/計算_基本取引表!BD$133, 計算_投入係数表!BD85)</f>
        <v>#DIV/0!</v>
      </c>
      <c r="BE224" s="194" t="e">
        <f>IF(BE$142="分類不明", 計算_基本取引表!BE85/計算_基本取引表!BE$133, 計算_投入係数表!BE85)</f>
        <v>#DIV/0!</v>
      </c>
      <c r="BF224" s="194" t="e">
        <f>IF(BF$142="分類不明", 計算_基本取引表!BF85/計算_基本取引表!BF$133, 計算_投入係数表!BF85)</f>
        <v>#DIV/0!</v>
      </c>
      <c r="BG224" s="194" t="e">
        <f>IF(BG$142="分類不明", 計算_基本取引表!BG85/計算_基本取引表!BG$133, 計算_投入係数表!BG85)</f>
        <v>#DIV/0!</v>
      </c>
      <c r="BH224" s="194" t="e">
        <f>IF(BH$142="分類不明", 計算_基本取引表!BH85/計算_基本取引表!BH$133, 計算_投入係数表!BH85)</f>
        <v>#DIV/0!</v>
      </c>
      <c r="BI224" s="194" t="e">
        <f>IF(BI$142="分類不明", 計算_基本取引表!BI85/計算_基本取引表!BI$133, 計算_投入係数表!BI85)</f>
        <v>#DIV/0!</v>
      </c>
      <c r="BJ224" s="194" t="e">
        <f>IF(BJ$142="分類不明", 計算_基本取引表!BJ85/計算_基本取引表!BJ$133, 計算_投入係数表!BJ85)</f>
        <v>#DIV/0!</v>
      </c>
      <c r="BK224" s="194" t="e">
        <f>IF(BK$142="分類不明", 計算_基本取引表!BK85/計算_基本取引表!BK$133, 計算_投入係数表!BK85)</f>
        <v>#DIV/0!</v>
      </c>
      <c r="BL224" s="194" t="e">
        <f>IF(BL$142="分類不明", 計算_基本取引表!BL85/計算_基本取引表!BL$133, 計算_投入係数表!BL85)</f>
        <v>#DIV/0!</v>
      </c>
      <c r="BM224" s="194" t="e">
        <f>IF(BM$142="分類不明", 計算_基本取引表!BM85/計算_基本取引表!BM$133, 計算_投入係数表!BM85)</f>
        <v>#DIV/0!</v>
      </c>
      <c r="BN224" s="194" t="e">
        <f>IF(BN$142="分類不明", 計算_基本取引表!BN85/計算_基本取引表!BN$133, 計算_投入係数表!BN85)</f>
        <v>#DIV/0!</v>
      </c>
      <c r="BO224" s="194" t="e">
        <f>IF(BO$142="分類不明", 計算_基本取引表!BO85/計算_基本取引表!BO$133, 計算_投入係数表!BO85)</f>
        <v>#DIV/0!</v>
      </c>
      <c r="BP224" s="194" t="e">
        <f>IF(BP$142="分類不明", 計算_基本取引表!BP85/計算_基本取引表!BP$133, 計算_投入係数表!BP85)</f>
        <v>#DIV/0!</v>
      </c>
      <c r="BQ224" s="194" t="e">
        <f>IF(BQ$142="分類不明", 計算_基本取引表!BQ85/計算_基本取引表!BQ$133, 計算_投入係数表!BQ85)</f>
        <v>#DIV/0!</v>
      </c>
      <c r="BR224" s="194" t="e">
        <f>IF(BR$142="分類不明", 計算_基本取引表!BR85/計算_基本取引表!BR$133, 計算_投入係数表!BR85)</f>
        <v>#DIV/0!</v>
      </c>
      <c r="BS224" s="194" t="e">
        <f>IF(BS$142="分類不明", 計算_基本取引表!BS85/計算_基本取引表!BS$133, 計算_投入係数表!BS85)</f>
        <v>#DIV/0!</v>
      </c>
      <c r="BT224" s="194" t="e">
        <f>IF(BT$142="分類不明", 計算_基本取引表!BT85/計算_基本取引表!BT$133, 計算_投入係数表!BT85)</f>
        <v>#DIV/0!</v>
      </c>
      <c r="BU224" s="194" t="e">
        <f>IF(BU$142="分類不明", 計算_基本取引表!BU85/計算_基本取引表!BU$133, 計算_投入係数表!BU85)</f>
        <v>#DIV/0!</v>
      </c>
      <c r="BV224" s="194" t="e">
        <f>IF(BV$142="分類不明", 計算_基本取引表!BV85/計算_基本取引表!BV$133, 計算_投入係数表!BV85)</f>
        <v>#DIV/0!</v>
      </c>
      <c r="BW224" s="194" t="e">
        <f>IF(BW$142="分類不明", 計算_基本取引表!BW85/計算_基本取引表!BW$133, 計算_投入係数表!BW85)</f>
        <v>#DIV/0!</v>
      </c>
      <c r="BX224" s="194" t="e">
        <f>IF(BX$142="分類不明", 計算_基本取引表!BX85/計算_基本取引表!BX$133, 計算_投入係数表!BX85)</f>
        <v>#DIV/0!</v>
      </c>
      <c r="BY224" s="194" t="e">
        <f>IF(BY$142="分類不明", 計算_基本取引表!BY85/計算_基本取引表!BY$133, 計算_投入係数表!BY85)</f>
        <v>#DIV/0!</v>
      </c>
      <c r="BZ224" s="194" t="e">
        <f>IF(BZ$142="分類不明", 計算_基本取引表!BZ85/計算_基本取引表!BZ$133, 計算_投入係数表!BZ85)</f>
        <v>#DIV/0!</v>
      </c>
      <c r="CA224" s="194" t="e">
        <f>IF(CA$142="分類不明", 計算_基本取引表!CA85/計算_基本取引表!CA$133, 計算_投入係数表!CA85)</f>
        <v>#DIV/0!</v>
      </c>
      <c r="CB224" s="194" t="e">
        <f>IF(CB$142="分類不明", 計算_基本取引表!CB85/計算_基本取引表!CB$133, 計算_投入係数表!CB85)</f>
        <v>#DIV/0!</v>
      </c>
      <c r="CC224" s="194" t="e">
        <f>IF(CC$142="分類不明", 計算_基本取引表!CC85/計算_基本取引表!CC$133, 計算_投入係数表!CC85)</f>
        <v>#DIV/0!</v>
      </c>
      <c r="CD224" s="194" t="e">
        <f>IF(CD$142="分類不明", 計算_基本取引表!CD85/計算_基本取引表!CD$133, 計算_投入係数表!CD85)</f>
        <v>#DIV/0!</v>
      </c>
      <c r="CE224" s="194" t="e">
        <f>IF(CE$142="分類不明", 計算_基本取引表!CE85/計算_基本取引表!CE$133, 計算_投入係数表!CE85)</f>
        <v>#DIV/0!</v>
      </c>
      <c r="CF224" s="194" t="e">
        <f>IF(CF$142="分類不明", 計算_基本取引表!CF85/計算_基本取引表!CF$133, 計算_投入係数表!CF85)</f>
        <v>#DIV/0!</v>
      </c>
      <c r="CG224" s="194" t="e">
        <f>IF(CG$142="分類不明", 計算_基本取引表!CG85/計算_基本取引表!CG$133, 計算_投入係数表!CG85)</f>
        <v>#DIV/0!</v>
      </c>
      <c r="CH224" s="194" t="e">
        <f>IF(CH$142="分類不明", 計算_基本取引表!CH85/計算_基本取引表!CH$133, 計算_投入係数表!CH85)</f>
        <v>#DIV/0!</v>
      </c>
      <c r="CI224" s="194" t="e">
        <f>IF(CI$142="分類不明", 計算_基本取引表!CI85/計算_基本取引表!CI$133, 計算_投入係数表!CI85)</f>
        <v>#DIV/0!</v>
      </c>
      <c r="CJ224" s="194" t="e">
        <f>IF(CJ$142="分類不明", 計算_基本取引表!CJ85/計算_基本取引表!CJ$133, 計算_投入係数表!CJ85)</f>
        <v>#DIV/0!</v>
      </c>
      <c r="CK224" s="194" t="e">
        <f>IF(CK$142="分類不明", 計算_基本取引表!CK85/計算_基本取引表!CK$133, 計算_投入係数表!CK85)</f>
        <v>#DIV/0!</v>
      </c>
      <c r="CL224" s="194" t="e">
        <f>IF(CL$142="分類不明", 計算_基本取引表!CL85/計算_基本取引表!CL$133, 計算_投入係数表!CL85)</f>
        <v>#DIV/0!</v>
      </c>
      <c r="CM224" s="194" t="e">
        <f>IF(CM$142="分類不明", 計算_基本取引表!CM85/計算_基本取引表!CM$133, 計算_投入係数表!CM85)</f>
        <v>#DIV/0!</v>
      </c>
      <c r="CN224" s="194" t="e">
        <f>IF(CN$142="分類不明", 計算_基本取引表!CN85/計算_基本取引表!CN$133, 計算_投入係数表!CN85)</f>
        <v>#DIV/0!</v>
      </c>
      <c r="CO224" s="194" t="e">
        <f>IF(CO$142="分類不明", 計算_基本取引表!CO85/計算_基本取引表!CO$133, 計算_投入係数表!CO85)</f>
        <v>#DIV/0!</v>
      </c>
      <c r="CP224" s="194" t="e">
        <f>IF(CP$142="分類不明", 計算_基本取引表!CP85/計算_基本取引表!CP$133, 計算_投入係数表!CP85)</f>
        <v>#DIV/0!</v>
      </c>
      <c r="CQ224" s="194" t="e">
        <f>IF(CQ$142="分類不明", 計算_基本取引表!CQ85/計算_基本取引表!CQ$133, 計算_投入係数表!CQ85)</f>
        <v>#DIV/0!</v>
      </c>
      <c r="CR224" s="194" t="e">
        <f>IF(CR$142="分類不明", 計算_基本取引表!CR85/計算_基本取引表!CR$133, 計算_投入係数表!CR85)</f>
        <v>#DIV/0!</v>
      </c>
      <c r="CS224" s="194" t="e">
        <f>IF(CS$142="分類不明", 計算_基本取引表!CS85/計算_基本取引表!CS$133, 計算_投入係数表!CS85)</f>
        <v>#DIV/0!</v>
      </c>
      <c r="CT224" s="194" t="e">
        <f>IF(CT$142="分類不明", 計算_基本取引表!CT85/計算_基本取引表!CT$133, 計算_投入係数表!CT85)</f>
        <v>#DIV/0!</v>
      </c>
      <c r="CU224" s="194" t="e">
        <f>IF(CU$142="分類不明", 計算_基本取引表!CU85/計算_基本取引表!CU$133, 計算_投入係数表!CU85)</f>
        <v>#DIV/0!</v>
      </c>
      <c r="CV224" s="194" t="e">
        <f>IF(CV$142="分類不明", 計算_基本取引表!CV85/計算_基本取引表!CV$133, 計算_投入係数表!CV85)</f>
        <v>#DIV/0!</v>
      </c>
      <c r="CW224" s="194" t="e">
        <f>IF(CW$142="分類不明", 計算_基本取引表!CW85/計算_基本取引表!CW$133, 計算_投入係数表!CW85)</f>
        <v>#DIV/0!</v>
      </c>
      <c r="CX224" s="194" t="e">
        <f>IF(CX$142="分類不明", 計算_基本取引表!CX85/計算_基本取引表!CX$133, 計算_投入係数表!CX85)</f>
        <v>#DIV/0!</v>
      </c>
      <c r="CY224" s="194" t="e">
        <f>IF(CY$142="分類不明", 計算_基本取引表!CY85/計算_基本取引表!CY$133, 計算_投入係数表!CY85)</f>
        <v>#DIV/0!</v>
      </c>
      <c r="CZ224" s="194" t="e">
        <f>IF(CZ$142="分類不明", 計算_基本取引表!CZ85/計算_基本取引表!CZ$133, 計算_投入係数表!CZ85)</f>
        <v>#DIV/0!</v>
      </c>
      <c r="DA224" s="194" t="e">
        <f>IF(DA$142="分類不明", 計算_基本取引表!DA85/計算_基本取引表!DA$133, 計算_投入係数表!DA85)</f>
        <v>#DIV/0!</v>
      </c>
      <c r="DB224" s="194" t="e">
        <f>IF(DB$142="分類不明", 計算_基本取引表!DB85/計算_基本取引表!DB$133, 計算_投入係数表!DB85)</f>
        <v>#DIV/0!</v>
      </c>
      <c r="DC224" s="194" t="e">
        <f>IF(DC$142="分類不明", 計算_基本取引表!DC85/計算_基本取引表!DC$133, 計算_投入係数表!DC85)</f>
        <v>#DIV/0!</v>
      </c>
      <c r="DD224" s="194" t="e">
        <f>IF(DD$142="分類不明", 計算_基本取引表!DD85/計算_基本取引表!DD$133, 計算_投入係数表!DD85)</f>
        <v>#DIV/0!</v>
      </c>
      <c r="DE224" s="194" t="e">
        <f>IF(DE$142="分類不明", 計算_基本取引表!DE85/計算_基本取引表!DE$133, 計算_投入係数表!DE85)</f>
        <v>#DIV/0!</v>
      </c>
      <c r="DF224" s="194" t="e">
        <f>IF(DF$142="分類不明", 計算_基本取引表!DF85/計算_基本取引表!DF$133, 計算_投入係数表!DF85)</f>
        <v>#DIV/0!</v>
      </c>
      <c r="DG224" s="194" t="e">
        <f>IF(DG$142="分類不明", 計算_基本取引表!DG85/計算_基本取引表!DG$133, 計算_投入係数表!DG85)</f>
        <v>#DIV/0!</v>
      </c>
      <c r="DH224" s="194" t="e">
        <f>IF(DH$142="分類不明", 計算_基本取引表!DH85/計算_基本取引表!DH$133, 計算_投入係数表!DH85)</f>
        <v>#DIV/0!</v>
      </c>
      <c r="DI224" s="194" t="e">
        <f>IF(DI$142="分類不明", 計算_基本取引表!DI85/計算_基本取引表!DI$133, 計算_投入係数表!DI85)</f>
        <v>#DIV/0!</v>
      </c>
      <c r="DJ224" s="194" t="e">
        <f>IF(DJ$142="分類不明", 計算_基本取引表!DJ85/計算_基本取引表!DJ$133, 計算_投入係数表!DJ85)</f>
        <v>#DIV/0!</v>
      </c>
      <c r="DK224" s="194" t="e">
        <f>IF(DK$142="分類不明", 計算_基本取引表!DK85/計算_基本取引表!DK$133, 計算_投入係数表!DK85)</f>
        <v>#DIV/0!</v>
      </c>
      <c r="DL224" s="194" t="e">
        <f>IF(DL$142="分類不明", 計算_基本取引表!DL85/計算_基本取引表!DL$133, 計算_投入係数表!DL85)</f>
        <v>#DIV/0!</v>
      </c>
      <c r="DM224" s="194" t="e">
        <f>IF(DM$142="分類不明", 計算_基本取引表!DM85/計算_基本取引表!DM$133, 計算_投入係数表!DM85)</f>
        <v>#DIV/0!</v>
      </c>
      <c r="DN224" s="194" t="e">
        <f>IF(DN$142="分類不明", 計算_基本取引表!DN85/計算_基本取引表!DN$133, 計算_投入係数表!DN85)</f>
        <v>#DIV/0!</v>
      </c>
      <c r="DO224" s="194" t="e">
        <f>IF(DO$142="分類不明", 計算_基本取引表!DO85/計算_基本取引表!DO$133, 計算_投入係数表!DO85)</f>
        <v>#DIV/0!</v>
      </c>
      <c r="DP224" s="194" t="e">
        <f>IF(DP$142="分類不明", 計算_基本取引表!DP85/計算_基本取引表!DP$133, 計算_投入係数表!DP85)</f>
        <v>#DIV/0!</v>
      </c>
      <c r="DQ224" s="194" t="e">
        <f>IF(DQ$142="分類不明", 計算_基本取引表!DQ85/計算_基本取引表!DQ$133, 計算_投入係数表!DQ85)</f>
        <v>#DIV/0!</v>
      </c>
      <c r="DR224" s="194" t="e">
        <f>IF(DR$142="分類不明", 計算_基本取引表!DR85/計算_基本取引表!DR$133, 計算_投入係数表!DR85)</f>
        <v>#DIV/0!</v>
      </c>
      <c r="DS224" s="194" t="e">
        <f>IF(DS$142="分類不明", 計算_基本取引表!DS85/計算_基本取引表!DS$133, 計算_投入係数表!DS85)</f>
        <v>#DIV/0!</v>
      </c>
      <c r="DT224" s="23">
        <f ca="1">計算_基本取引表!DT85/計算_基本取引表!DT$133</f>
        <v>0</v>
      </c>
    </row>
    <row r="225" spans="2:124" x14ac:dyDescent="0.25">
      <c r="B225" s="53">
        <v>83</v>
      </c>
      <c r="C225" s="192" t="str">
        <v>-</v>
      </c>
      <c r="D225" s="193">
        <f>IF(D$142="分類不明", 計算_基本取引表!D86/計算_基本取引表!D$133, 計算_投入係数表!D86)</f>
        <v>0</v>
      </c>
      <c r="E225" s="194">
        <f>IF(E$142="分類不明", 計算_基本取引表!E86/計算_基本取引表!E$133, 計算_投入係数表!E86)</f>
        <v>0</v>
      </c>
      <c r="F225" s="194">
        <f>IF(F$142="分類不明", 計算_基本取引表!F86/計算_基本取引表!F$133, 計算_投入係数表!F86)</f>
        <v>0</v>
      </c>
      <c r="G225" s="194">
        <f>IF(G$142="分類不明", 計算_基本取引表!G86/計算_基本取引表!G$133, 計算_投入係数表!G86)</f>
        <v>0</v>
      </c>
      <c r="H225" s="194">
        <f>IF(H$142="分類不明", 計算_基本取引表!H86/計算_基本取引表!H$133, 計算_投入係数表!H86)</f>
        <v>0</v>
      </c>
      <c r="I225" s="194">
        <f>IF(I$142="分類不明", 計算_基本取引表!I86/計算_基本取引表!I$133, 計算_投入係数表!I86)</f>
        <v>0</v>
      </c>
      <c r="J225" s="194">
        <f>IF(J$142="分類不明", 計算_基本取引表!J86/計算_基本取引表!J$133, 計算_投入係数表!J86)</f>
        <v>0</v>
      </c>
      <c r="K225" s="194">
        <f>IF(K$142="分類不明", 計算_基本取引表!K86/計算_基本取引表!K$133, 計算_投入係数表!K86)</f>
        <v>0</v>
      </c>
      <c r="L225" s="194">
        <f>IF(L$142="分類不明", 計算_基本取引表!L86/計算_基本取引表!L$133, 計算_投入係数表!L86)</f>
        <v>0</v>
      </c>
      <c r="M225" s="194">
        <f>IF(M$142="分類不明", 計算_基本取引表!M86/計算_基本取引表!M$133, 計算_投入係数表!M86)</f>
        <v>0</v>
      </c>
      <c r="N225" s="194">
        <f>IF(N$142="分類不明", 計算_基本取引表!N86/計算_基本取引表!N$133, 計算_投入係数表!N86)</f>
        <v>0</v>
      </c>
      <c r="O225" s="194">
        <f>IF(O$142="分類不明", 計算_基本取引表!O86/計算_基本取引表!O$133, 計算_投入係数表!O86)</f>
        <v>0</v>
      </c>
      <c r="P225" s="194" t="e">
        <f ca="1">IF(P$142="分類不明", 計算_基本取引表!P86/計算_基本取引表!P$133, 計算_投入係数表!P86)</f>
        <v>#DIV/0!</v>
      </c>
      <c r="Q225" s="194" t="e">
        <f>IF(Q$142="分類不明", 計算_基本取引表!Q86/計算_基本取引表!Q$133, 計算_投入係数表!Q86)</f>
        <v>#DIV/0!</v>
      </c>
      <c r="R225" s="194" t="e">
        <f>IF(R$142="分類不明", 計算_基本取引表!R86/計算_基本取引表!R$133, 計算_投入係数表!R86)</f>
        <v>#DIV/0!</v>
      </c>
      <c r="S225" s="194" t="e">
        <f>IF(S$142="分類不明", 計算_基本取引表!S86/計算_基本取引表!S$133, 計算_投入係数表!S86)</f>
        <v>#DIV/0!</v>
      </c>
      <c r="T225" s="194" t="e">
        <f>IF(T$142="分類不明", 計算_基本取引表!T86/計算_基本取引表!T$133, 計算_投入係数表!T86)</f>
        <v>#DIV/0!</v>
      </c>
      <c r="U225" s="194" t="e">
        <f>IF(U$142="分類不明", 計算_基本取引表!U86/計算_基本取引表!U$133, 計算_投入係数表!U86)</f>
        <v>#DIV/0!</v>
      </c>
      <c r="V225" s="194" t="e">
        <f>IF(V$142="分類不明", 計算_基本取引表!V86/計算_基本取引表!V$133, 計算_投入係数表!V86)</f>
        <v>#DIV/0!</v>
      </c>
      <c r="W225" s="194" t="e">
        <f>IF(W$142="分類不明", 計算_基本取引表!W86/計算_基本取引表!W$133, 計算_投入係数表!W86)</f>
        <v>#DIV/0!</v>
      </c>
      <c r="X225" s="194" t="e">
        <f>IF(X$142="分類不明", 計算_基本取引表!X86/計算_基本取引表!X$133, 計算_投入係数表!X86)</f>
        <v>#DIV/0!</v>
      </c>
      <c r="Y225" s="194" t="e">
        <f>IF(Y$142="分類不明", 計算_基本取引表!Y86/計算_基本取引表!Y$133, 計算_投入係数表!Y86)</f>
        <v>#DIV/0!</v>
      </c>
      <c r="Z225" s="194" t="e">
        <f>IF(Z$142="分類不明", 計算_基本取引表!Z86/計算_基本取引表!Z$133, 計算_投入係数表!Z86)</f>
        <v>#DIV/0!</v>
      </c>
      <c r="AA225" s="194" t="e">
        <f>IF(AA$142="分類不明", 計算_基本取引表!AA86/計算_基本取引表!AA$133, 計算_投入係数表!AA86)</f>
        <v>#DIV/0!</v>
      </c>
      <c r="AB225" s="194" t="e">
        <f>IF(AB$142="分類不明", 計算_基本取引表!AB86/計算_基本取引表!AB$133, 計算_投入係数表!AB86)</f>
        <v>#DIV/0!</v>
      </c>
      <c r="AC225" s="194" t="e">
        <f>IF(AC$142="分類不明", 計算_基本取引表!AC86/計算_基本取引表!AC$133, 計算_投入係数表!AC86)</f>
        <v>#DIV/0!</v>
      </c>
      <c r="AD225" s="194" t="e">
        <f>IF(AD$142="分類不明", 計算_基本取引表!AD86/計算_基本取引表!AD$133, 計算_投入係数表!AD86)</f>
        <v>#DIV/0!</v>
      </c>
      <c r="AE225" s="194" t="e">
        <f>IF(AE$142="分類不明", 計算_基本取引表!AE86/計算_基本取引表!AE$133, 計算_投入係数表!AE86)</f>
        <v>#DIV/0!</v>
      </c>
      <c r="AF225" s="194" t="e">
        <f>IF(AF$142="分類不明", 計算_基本取引表!AF86/計算_基本取引表!AF$133, 計算_投入係数表!AF86)</f>
        <v>#DIV/0!</v>
      </c>
      <c r="AG225" s="194" t="e">
        <f>IF(AG$142="分類不明", 計算_基本取引表!AG86/計算_基本取引表!AG$133, 計算_投入係数表!AG86)</f>
        <v>#DIV/0!</v>
      </c>
      <c r="AH225" s="194" t="e">
        <f>IF(AH$142="分類不明", 計算_基本取引表!AH86/計算_基本取引表!AH$133, 計算_投入係数表!AH86)</f>
        <v>#DIV/0!</v>
      </c>
      <c r="AI225" s="194" t="e">
        <f>IF(AI$142="分類不明", 計算_基本取引表!AI86/計算_基本取引表!AI$133, 計算_投入係数表!AI86)</f>
        <v>#DIV/0!</v>
      </c>
      <c r="AJ225" s="194" t="e">
        <f>IF(AJ$142="分類不明", 計算_基本取引表!AJ86/計算_基本取引表!AJ$133, 計算_投入係数表!AJ86)</f>
        <v>#DIV/0!</v>
      </c>
      <c r="AK225" s="194" t="e">
        <f>IF(AK$142="分類不明", 計算_基本取引表!AK86/計算_基本取引表!AK$133, 計算_投入係数表!AK86)</f>
        <v>#DIV/0!</v>
      </c>
      <c r="AL225" s="194" t="e">
        <f>IF(AL$142="分類不明", 計算_基本取引表!AL86/計算_基本取引表!AL$133, 計算_投入係数表!AL86)</f>
        <v>#DIV/0!</v>
      </c>
      <c r="AM225" s="194" t="e">
        <f>IF(AM$142="分類不明", 計算_基本取引表!AM86/計算_基本取引表!AM$133, 計算_投入係数表!AM86)</f>
        <v>#DIV/0!</v>
      </c>
      <c r="AN225" s="194" t="e">
        <f>IF(AN$142="分類不明", 計算_基本取引表!AN86/計算_基本取引表!AN$133, 計算_投入係数表!AN86)</f>
        <v>#DIV/0!</v>
      </c>
      <c r="AO225" s="194" t="e">
        <f>IF(AO$142="分類不明", 計算_基本取引表!AO86/計算_基本取引表!AO$133, 計算_投入係数表!AO86)</f>
        <v>#DIV/0!</v>
      </c>
      <c r="AP225" s="194" t="e">
        <f>IF(AP$142="分類不明", 計算_基本取引表!AP86/計算_基本取引表!AP$133, 計算_投入係数表!AP86)</f>
        <v>#DIV/0!</v>
      </c>
      <c r="AQ225" s="194" t="e">
        <f>IF(AQ$142="分類不明", 計算_基本取引表!AQ86/計算_基本取引表!AQ$133, 計算_投入係数表!AQ86)</f>
        <v>#DIV/0!</v>
      </c>
      <c r="AR225" s="194" t="e">
        <f>IF(AR$142="分類不明", 計算_基本取引表!AR86/計算_基本取引表!AR$133, 計算_投入係数表!AR86)</f>
        <v>#DIV/0!</v>
      </c>
      <c r="AS225" s="194" t="e">
        <f>IF(AS$142="分類不明", 計算_基本取引表!AS86/計算_基本取引表!AS$133, 計算_投入係数表!AS86)</f>
        <v>#DIV/0!</v>
      </c>
      <c r="AT225" s="194" t="e">
        <f>IF(AT$142="分類不明", 計算_基本取引表!AT86/計算_基本取引表!AT$133, 計算_投入係数表!AT86)</f>
        <v>#DIV/0!</v>
      </c>
      <c r="AU225" s="194" t="e">
        <f>IF(AU$142="分類不明", 計算_基本取引表!AU86/計算_基本取引表!AU$133, 計算_投入係数表!AU86)</f>
        <v>#DIV/0!</v>
      </c>
      <c r="AV225" s="194" t="e">
        <f>IF(AV$142="分類不明", 計算_基本取引表!AV86/計算_基本取引表!AV$133, 計算_投入係数表!AV86)</f>
        <v>#DIV/0!</v>
      </c>
      <c r="AW225" s="194" t="e">
        <f>IF(AW$142="分類不明", 計算_基本取引表!AW86/計算_基本取引表!AW$133, 計算_投入係数表!AW86)</f>
        <v>#DIV/0!</v>
      </c>
      <c r="AX225" s="194" t="e">
        <f>IF(AX$142="分類不明", 計算_基本取引表!AX86/計算_基本取引表!AX$133, 計算_投入係数表!AX86)</f>
        <v>#DIV/0!</v>
      </c>
      <c r="AY225" s="194" t="e">
        <f>IF(AY$142="分類不明", 計算_基本取引表!AY86/計算_基本取引表!AY$133, 計算_投入係数表!AY86)</f>
        <v>#DIV/0!</v>
      </c>
      <c r="AZ225" s="194" t="e">
        <f>IF(AZ$142="分類不明", 計算_基本取引表!AZ86/計算_基本取引表!AZ$133, 計算_投入係数表!AZ86)</f>
        <v>#DIV/0!</v>
      </c>
      <c r="BA225" s="194" t="e">
        <f>IF(BA$142="分類不明", 計算_基本取引表!BA86/計算_基本取引表!BA$133, 計算_投入係数表!BA86)</f>
        <v>#DIV/0!</v>
      </c>
      <c r="BB225" s="194" t="e">
        <f>IF(BB$142="分類不明", 計算_基本取引表!BB86/計算_基本取引表!BB$133, 計算_投入係数表!BB86)</f>
        <v>#DIV/0!</v>
      </c>
      <c r="BC225" s="194" t="e">
        <f>IF(BC$142="分類不明", 計算_基本取引表!BC86/計算_基本取引表!BC$133, 計算_投入係数表!BC86)</f>
        <v>#DIV/0!</v>
      </c>
      <c r="BD225" s="194" t="e">
        <f>IF(BD$142="分類不明", 計算_基本取引表!BD86/計算_基本取引表!BD$133, 計算_投入係数表!BD86)</f>
        <v>#DIV/0!</v>
      </c>
      <c r="BE225" s="194" t="e">
        <f>IF(BE$142="分類不明", 計算_基本取引表!BE86/計算_基本取引表!BE$133, 計算_投入係数表!BE86)</f>
        <v>#DIV/0!</v>
      </c>
      <c r="BF225" s="194" t="e">
        <f>IF(BF$142="分類不明", 計算_基本取引表!BF86/計算_基本取引表!BF$133, 計算_投入係数表!BF86)</f>
        <v>#DIV/0!</v>
      </c>
      <c r="BG225" s="194" t="e">
        <f>IF(BG$142="分類不明", 計算_基本取引表!BG86/計算_基本取引表!BG$133, 計算_投入係数表!BG86)</f>
        <v>#DIV/0!</v>
      </c>
      <c r="BH225" s="194" t="e">
        <f>IF(BH$142="分類不明", 計算_基本取引表!BH86/計算_基本取引表!BH$133, 計算_投入係数表!BH86)</f>
        <v>#DIV/0!</v>
      </c>
      <c r="BI225" s="194" t="e">
        <f>IF(BI$142="分類不明", 計算_基本取引表!BI86/計算_基本取引表!BI$133, 計算_投入係数表!BI86)</f>
        <v>#DIV/0!</v>
      </c>
      <c r="BJ225" s="194" t="e">
        <f>IF(BJ$142="分類不明", 計算_基本取引表!BJ86/計算_基本取引表!BJ$133, 計算_投入係数表!BJ86)</f>
        <v>#DIV/0!</v>
      </c>
      <c r="BK225" s="194" t="e">
        <f>IF(BK$142="分類不明", 計算_基本取引表!BK86/計算_基本取引表!BK$133, 計算_投入係数表!BK86)</f>
        <v>#DIV/0!</v>
      </c>
      <c r="BL225" s="194" t="e">
        <f>IF(BL$142="分類不明", 計算_基本取引表!BL86/計算_基本取引表!BL$133, 計算_投入係数表!BL86)</f>
        <v>#DIV/0!</v>
      </c>
      <c r="BM225" s="194" t="e">
        <f>IF(BM$142="分類不明", 計算_基本取引表!BM86/計算_基本取引表!BM$133, 計算_投入係数表!BM86)</f>
        <v>#DIV/0!</v>
      </c>
      <c r="BN225" s="194" t="e">
        <f>IF(BN$142="分類不明", 計算_基本取引表!BN86/計算_基本取引表!BN$133, 計算_投入係数表!BN86)</f>
        <v>#DIV/0!</v>
      </c>
      <c r="BO225" s="194" t="e">
        <f>IF(BO$142="分類不明", 計算_基本取引表!BO86/計算_基本取引表!BO$133, 計算_投入係数表!BO86)</f>
        <v>#DIV/0!</v>
      </c>
      <c r="BP225" s="194" t="e">
        <f>IF(BP$142="分類不明", 計算_基本取引表!BP86/計算_基本取引表!BP$133, 計算_投入係数表!BP86)</f>
        <v>#DIV/0!</v>
      </c>
      <c r="BQ225" s="194" t="e">
        <f>IF(BQ$142="分類不明", 計算_基本取引表!BQ86/計算_基本取引表!BQ$133, 計算_投入係数表!BQ86)</f>
        <v>#DIV/0!</v>
      </c>
      <c r="BR225" s="194" t="e">
        <f>IF(BR$142="分類不明", 計算_基本取引表!BR86/計算_基本取引表!BR$133, 計算_投入係数表!BR86)</f>
        <v>#DIV/0!</v>
      </c>
      <c r="BS225" s="194" t="e">
        <f>IF(BS$142="分類不明", 計算_基本取引表!BS86/計算_基本取引表!BS$133, 計算_投入係数表!BS86)</f>
        <v>#DIV/0!</v>
      </c>
      <c r="BT225" s="194" t="e">
        <f>IF(BT$142="分類不明", 計算_基本取引表!BT86/計算_基本取引表!BT$133, 計算_投入係数表!BT86)</f>
        <v>#DIV/0!</v>
      </c>
      <c r="BU225" s="194" t="e">
        <f>IF(BU$142="分類不明", 計算_基本取引表!BU86/計算_基本取引表!BU$133, 計算_投入係数表!BU86)</f>
        <v>#DIV/0!</v>
      </c>
      <c r="BV225" s="194" t="e">
        <f>IF(BV$142="分類不明", 計算_基本取引表!BV86/計算_基本取引表!BV$133, 計算_投入係数表!BV86)</f>
        <v>#DIV/0!</v>
      </c>
      <c r="BW225" s="194" t="e">
        <f>IF(BW$142="分類不明", 計算_基本取引表!BW86/計算_基本取引表!BW$133, 計算_投入係数表!BW86)</f>
        <v>#DIV/0!</v>
      </c>
      <c r="BX225" s="194" t="e">
        <f>IF(BX$142="分類不明", 計算_基本取引表!BX86/計算_基本取引表!BX$133, 計算_投入係数表!BX86)</f>
        <v>#DIV/0!</v>
      </c>
      <c r="BY225" s="194" t="e">
        <f>IF(BY$142="分類不明", 計算_基本取引表!BY86/計算_基本取引表!BY$133, 計算_投入係数表!BY86)</f>
        <v>#DIV/0!</v>
      </c>
      <c r="BZ225" s="194" t="e">
        <f>IF(BZ$142="分類不明", 計算_基本取引表!BZ86/計算_基本取引表!BZ$133, 計算_投入係数表!BZ86)</f>
        <v>#DIV/0!</v>
      </c>
      <c r="CA225" s="194" t="e">
        <f>IF(CA$142="分類不明", 計算_基本取引表!CA86/計算_基本取引表!CA$133, 計算_投入係数表!CA86)</f>
        <v>#DIV/0!</v>
      </c>
      <c r="CB225" s="194" t="e">
        <f>IF(CB$142="分類不明", 計算_基本取引表!CB86/計算_基本取引表!CB$133, 計算_投入係数表!CB86)</f>
        <v>#DIV/0!</v>
      </c>
      <c r="CC225" s="194" t="e">
        <f>IF(CC$142="分類不明", 計算_基本取引表!CC86/計算_基本取引表!CC$133, 計算_投入係数表!CC86)</f>
        <v>#DIV/0!</v>
      </c>
      <c r="CD225" s="194" t="e">
        <f>IF(CD$142="分類不明", 計算_基本取引表!CD86/計算_基本取引表!CD$133, 計算_投入係数表!CD86)</f>
        <v>#DIV/0!</v>
      </c>
      <c r="CE225" s="194" t="e">
        <f>IF(CE$142="分類不明", 計算_基本取引表!CE86/計算_基本取引表!CE$133, 計算_投入係数表!CE86)</f>
        <v>#DIV/0!</v>
      </c>
      <c r="CF225" s="194" t="e">
        <f>IF(CF$142="分類不明", 計算_基本取引表!CF86/計算_基本取引表!CF$133, 計算_投入係数表!CF86)</f>
        <v>#DIV/0!</v>
      </c>
      <c r="CG225" s="194" t="e">
        <f>IF(CG$142="分類不明", 計算_基本取引表!CG86/計算_基本取引表!CG$133, 計算_投入係数表!CG86)</f>
        <v>#DIV/0!</v>
      </c>
      <c r="CH225" s="194" t="e">
        <f>IF(CH$142="分類不明", 計算_基本取引表!CH86/計算_基本取引表!CH$133, 計算_投入係数表!CH86)</f>
        <v>#DIV/0!</v>
      </c>
      <c r="CI225" s="194" t="e">
        <f>IF(CI$142="分類不明", 計算_基本取引表!CI86/計算_基本取引表!CI$133, 計算_投入係数表!CI86)</f>
        <v>#DIV/0!</v>
      </c>
      <c r="CJ225" s="194" t="e">
        <f>IF(CJ$142="分類不明", 計算_基本取引表!CJ86/計算_基本取引表!CJ$133, 計算_投入係数表!CJ86)</f>
        <v>#DIV/0!</v>
      </c>
      <c r="CK225" s="194" t="e">
        <f>IF(CK$142="分類不明", 計算_基本取引表!CK86/計算_基本取引表!CK$133, 計算_投入係数表!CK86)</f>
        <v>#DIV/0!</v>
      </c>
      <c r="CL225" s="194" t="e">
        <f>IF(CL$142="分類不明", 計算_基本取引表!CL86/計算_基本取引表!CL$133, 計算_投入係数表!CL86)</f>
        <v>#DIV/0!</v>
      </c>
      <c r="CM225" s="194" t="e">
        <f>IF(CM$142="分類不明", 計算_基本取引表!CM86/計算_基本取引表!CM$133, 計算_投入係数表!CM86)</f>
        <v>#DIV/0!</v>
      </c>
      <c r="CN225" s="194" t="e">
        <f>IF(CN$142="分類不明", 計算_基本取引表!CN86/計算_基本取引表!CN$133, 計算_投入係数表!CN86)</f>
        <v>#DIV/0!</v>
      </c>
      <c r="CO225" s="194" t="e">
        <f>IF(CO$142="分類不明", 計算_基本取引表!CO86/計算_基本取引表!CO$133, 計算_投入係数表!CO86)</f>
        <v>#DIV/0!</v>
      </c>
      <c r="CP225" s="194" t="e">
        <f>IF(CP$142="分類不明", 計算_基本取引表!CP86/計算_基本取引表!CP$133, 計算_投入係数表!CP86)</f>
        <v>#DIV/0!</v>
      </c>
      <c r="CQ225" s="194" t="e">
        <f>IF(CQ$142="分類不明", 計算_基本取引表!CQ86/計算_基本取引表!CQ$133, 計算_投入係数表!CQ86)</f>
        <v>#DIV/0!</v>
      </c>
      <c r="CR225" s="194" t="e">
        <f>IF(CR$142="分類不明", 計算_基本取引表!CR86/計算_基本取引表!CR$133, 計算_投入係数表!CR86)</f>
        <v>#DIV/0!</v>
      </c>
      <c r="CS225" s="194" t="e">
        <f>IF(CS$142="分類不明", 計算_基本取引表!CS86/計算_基本取引表!CS$133, 計算_投入係数表!CS86)</f>
        <v>#DIV/0!</v>
      </c>
      <c r="CT225" s="194" t="e">
        <f>IF(CT$142="分類不明", 計算_基本取引表!CT86/計算_基本取引表!CT$133, 計算_投入係数表!CT86)</f>
        <v>#DIV/0!</v>
      </c>
      <c r="CU225" s="194" t="e">
        <f>IF(CU$142="分類不明", 計算_基本取引表!CU86/計算_基本取引表!CU$133, 計算_投入係数表!CU86)</f>
        <v>#DIV/0!</v>
      </c>
      <c r="CV225" s="194" t="e">
        <f>IF(CV$142="分類不明", 計算_基本取引表!CV86/計算_基本取引表!CV$133, 計算_投入係数表!CV86)</f>
        <v>#DIV/0!</v>
      </c>
      <c r="CW225" s="194" t="e">
        <f>IF(CW$142="分類不明", 計算_基本取引表!CW86/計算_基本取引表!CW$133, 計算_投入係数表!CW86)</f>
        <v>#DIV/0!</v>
      </c>
      <c r="CX225" s="194" t="e">
        <f>IF(CX$142="分類不明", 計算_基本取引表!CX86/計算_基本取引表!CX$133, 計算_投入係数表!CX86)</f>
        <v>#DIV/0!</v>
      </c>
      <c r="CY225" s="194" t="e">
        <f>IF(CY$142="分類不明", 計算_基本取引表!CY86/計算_基本取引表!CY$133, 計算_投入係数表!CY86)</f>
        <v>#DIV/0!</v>
      </c>
      <c r="CZ225" s="194" t="e">
        <f>IF(CZ$142="分類不明", 計算_基本取引表!CZ86/計算_基本取引表!CZ$133, 計算_投入係数表!CZ86)</f>
        <v>#DIV/0!</v>
      </c>
      <c r="DA225" s="194" t="e">
        <f>IF(DA$142="分類不明", 計算_基本取引表!DA86/計算_基本取引表!DA$133, 計算_投入係数表!DA86)</f>
        <v>#DIV/0!</v>
      </c>
      <c r="DB225" s="194" t="e">
        <f>IF(DB$142="分類不明", 計算_基本取引表!DB86/計算_基本取引表!DB$133, 計算_投入係数表!DB86)</f>
        <v>#DIV/0!</v>
      </c>
      <c r="DC225" s="194" t="e">
        <f>IF(DC$142="分類不明", 計算_基本取引表!DC86/計算_基本取引表!DC$133, 計算_投入係数表!DC86)</f>
        <v>#DIV/0!</v>
      </c>
      <c r="DD225" s="194" t="e">
        <f>IF(DD$142="分類不明", 計算_基本取引表!DD86/計算_基本取引表!DD$133, 計算_投入係数表!DD86)</f>
        <v>#DIV/0!</v>
      </c>
      <c r="DE225" s="194" t="e">
        <f>IF(DE$142="分類不明", 計算_基本取引表!DE86/計算_基本取引表!DE$133, 計算_投入係数表!DE86)</f>
        <v>#DIV/0!</v>
      </c>
      <c r="DF225" s="194" t="e">
        <f>IF(DF$142="分類不明", 計算_基本取引表!DF86/計算_基本取引表!DF$133, 計算_投入係数表!DF86)</f>
        <v>#DIV/0!</v>
      </c>
      <c r="DG225" s="194" t="e">
        <f>IF(DG$142="分類不明", 計算_基本取引表!DG86/計算_基本取引表!DG$133, 計算_投入係数表!DG86)</f>
        <v>#DIV/0!</v>
      </c>
      <c r="DH225" s="194" t="e">
        <f>IF(DH$142="分類不明", 計算_基本取引表!DH86/計算_基本取引表!DH$133, 計算_投入係数表!DH86)</f>
        <v>#DIV/0!</v>
      </c>
      <c r="DI225" s="194" t="e">
        <f>IF(DI$142="分類不明", 計算_基本取引表!DI86/計算_基本取引表!DI$133, 計算_投入係数表!DI86)</f>
        <v>#DIV/0!</v>
      </c>
      <c r="DJ225" s="194" t="e">
        <f>IF(DJ$142="分類不明", 計算_基本取引表!DJ86/計算_基本取引表!DJ$133, 計算_投入係数表!DJ86)</f>
        <v>#DIV/0!</v>
      </c>
      <c r="DK225" s="194" t="e">
        <f>IF(DK$142="分類不明", 計算_基本取引表!DK86/計算_基本取引表!DK$133, 計算_投入係数表!DK86)</f>
        <v>#DIV/0!</v>
      </c>
      <c r="DL225" s="194" t="e">
        <f>IF(DL$142="分類不明", 計算_基本取引表!DL86/計算_基本取引表!DL$133, 計算_投入係数表!DL86)</f>
        <v>#DIV/0!</v>
      </c>
      <c r="DM225" s="194" t="e">
        <f>IF(DM$142="分類不明", 計算_基本取引表!DM86/計算_基本取引表!DM$133, 計算_投入係数表!DM86)</f>
        <v>#DIV/0!</v>
      </c>
      <c r="DN225" s="194" t="e">
        <f>IF(DN$142="分類不明", 計算_基本取引表!DN86/計算_基本取引表!DN$133, 計算_投入係数表!DN86)</f>
        <v>#DIV/0!</v>
      </c>
      <c r="DO225" s="194" t="e">
        <f>IF(DO$142="分類不明", 計算_基本取引表!DO86/計算_基本取引表!DO$133, 計算_投入係数表!DO86)</f>
        <v>#DIV/0!</v>
      </c>
      <c r="DP225" s="194" t="e">
        <f>IF(DP$142="分類不明", 計算_基本取引表!DP86/計算_基本取引表!DP$133, 計算_投入係数表!DP86)</f>
        <v>#DIV/0!</v>
      </c>
      <c r="DQ225" s="194" t="e">
        <f>IF(DQ$142="分類不明", 計算_基本取引表!DQ86/計算_基本取引表!DQ$133, 計算_投入係数表!DQ86)</f>
        <v>#DIV/0!</v>
      </c>
      <c r="DR225" s="194" t="e">
        <f>IF(DR$142="分類不明", 計算_基本取引表!DR86/計算_基本取引表!DR$133, 計算_投入係数表!DR86)</f>
        <v>#DIV/0!</v>
      </c>
      <c r="DS225" s="194" t="e">
        <f>IF(DS$142="分類不明", 計算_基本取引表!DS86/計算_基本取引表!DS$133, 計算_投入係数表!DS86)</f>
        <v>#DIV/0!</v>
      </c>
      <c r="DT225" s="23">
        <f ca="1">計算_基本取引表!DT86/計算_基本取引表!DT$133</f>
        <v>0</v>
      </c>
    </row>
    <row r="226" spans="2:124" x14ac:dyDescent="0.25">
      <c r="B226" s="53">
        <v>84</v>
      </c>
      <c r="C226" s="192" t="str">
        <v>-</v>
      </c>
      <c r="D226" s="193">
        <f>IF(D$142="分類不明", 計算_基本取引表!D87/計算_基本取引表!D$133, 計算_投入係数表!D87)</f>
        <v>0</v>
      </c>
      <c r="E226" s="194">
        <f>IF(E$142="分類不明", 計算_基本取引表!E87/計算_基本取引表!E$133, 計算_投入係数表!E87)</f>
        <v>0</v>
      </c>
      <c r="F226" s="194">
        <f>IF(F$142="分類不明", 計算_基本取引表!F87/計算_基本取引表!F$133, 計算_投入係数表!F87)</f>
        <v>0</v>
      </c>
      <c r="G226" s="194">
        <f>IF(G$142="分類不明", 計算_基本取引表!G87/計算_基本取引表!G$133, 計算_投入係数表!G87)</f>
        <v>0</v>
      </c>
      <c r="H226" s="194">
        <f>IF(H$142="分類不明", 計算_基本取引表!H87/計算_基本取引表!H$133, 計算_投入係数表!H87)</f>
        <v>0</v>
      </c>
      <c r="I226" s="194">
        <f>IF(I$142="分類不明", 計算_基本取引表!I87/計算_基本取引表!I$133, 計算_投入係数表!I87)</f>
        <v>0</v>
      </c>
      <c r="J226" s="194">
        <f>IF(J$142="分類不明", 計算_基本取引表!J87/計算_基本取引表!J$133, 計算_投入係数表!J87)</f>
        <v>0</v>
      </c>
      <c r="K226" s="194">
        <f>IF(K$142="分類不明", 計算_基本取引表!K87/計算_基本取引表!K$133, 計算_投入係数表!K87)</f>
        <v>0</v>
      </c>
      <c r="L226" s="194">
        <f>IF(L$142="分類不明", 計算_基本取引表!L87/計算_基本取引表!L$133, 計算_投入係数表!L87)</f>
        <v>0</v>
      </c>
      <c r="M226" s="194">
        <f>IF(M$142="分類不明", 計算_基本取引表!M87/計算_基本取引表!M$133, 計算_投入係数表!M87)</f>
        <v>0</v>
      </c>
      <c r="N226" s="194">
        <f>IF(N$142="分類不明", 計算_基本取引表!N87/計算_基本取引表!N$133, 計算_投入係数表!N87)</f>
        <v>0</v>
      </c>
      <c r="O226" s="194">
        <f>IF(O$142="分類不明", 計算_基本取引表!O87/計算_基本取引表!O$133, 計算_投入係数表!O87)</f>
        <v>0</v>
      </c>
      <c r="P226" s="194" t="e">
        <f ca="1">IF(P$142="分類不明", 計算_基本取引表!P87/計算_基本取引表!P$133, 計算_投入係数表!P87)</f>
        <v>#DIV/0!</v>
      </c>
      <c r="Q226" s="194" t="e">
        <f>IF(Q$142="分類不明", 計算_基本取引表!Q87/計算_基本取引表!Q$133, 計算_投入係数表!Q87)</f>
        <v>#DIV/0!</v>
      </c>
      <c r="R226" s="194" t="e">
        <f>IF(R$142="分類不明", 計算_基本取引表!R87/計算_基本取引表!R$133, 計算_投入係数表!R87)</f>
        <v>#DIV/0!</v>
      </c>
      <c r="S226" s="194" t="e">
        <f>IF(S$142="分類不明", 計算_基本取引表!S87/計算_基本取引表!S$133, 計算_投入係数表!S87)</f>
        <v>#DIV/0!</v>
      </c>
      <c r="T226" s="194" t="e">
        <f>IF(T$142="分類不明", 計算_基本取引表!T87/計算_基本取引表!T$133, 計算_投入係数表!T87)</f>
        <v>#DIV/0!</v>
      </c>
      <c r="U226" s="194" t="e">
        <f>IF(U$142="分類不明", 計算_基本取引表!U87/計算_基本取引表!U$133, 計算_投入係数表!U87)</f>
        <v>#DIV/0!</v>
      </c>
      <c r="V226" s="194" t="e">
        <f>IF(V$142="分類不明", 計算_基本取引表!V87/計算_基本取引表!V$133, 計算_投入係数表!V87)</f>
        <v>#DIV/0!</v>
      </c>
      <c r="W226" s="194" t="e">
        <f>IF(W$142="分類不明", 計算_基本取引表!W87/計算_基本取引表!W$133, 計算_投入係数表!W87)</f>
        <v>#DIV/0!</v>
      </c>
      <c r="X226" s="194" t="e">
        <f>IF(X$142="分類不明", 計算_基本取引表!X87/計算_基本取引表!X$133, 計算_投入係数表!X87)</f>
        <v>#DIV/0!</v>
      </c>
      <c r="Y226" s="194" t="e">
        <f>IF(Y$142="分類不明", 計算_基本取引表!Y87/計算_基本取引表!Y$133, 計算_投入係数表!Y87)</f>
        <v>#DIV/0!</v>
      </c>
      <c r="Z226" s="194" t="e">
        <f>IF(Z$142="分類不明", 計算_基本取引表!Z87/計算_基本取引表!Z$133, 計算_投入係数表!Z87)</f>
        <v>#DIV/0!</v>
      </c>
      <c r="AA226" s="194" t="e">
        <f>IF(AA$142="分類不明", 計算_基本取引表!AA87/計算_基本取引表!AA$133, 計算_投入係数表!AA87)</f>
        <v>#DIV/0!</v>
      </c>
      <c r="AB226" s="194" t="e">
        <f>IF(AB$142="分類不明", 計算_基本取引表!AB87/計算_基本取引表!AB$133, 計算_投入係数表!AB87)</f>
        <v>#DIV/0!</v>
      </c>
      <c r="AC226" s="194" t="e">
        <f>IF(AC$142="分類不明", 計算_基本取引表!AC87/計算_基本取引表!AC$133, 計算_投入係数表!AC87)</f>
        <v>#DIV/0!</v>
      </c>
      <c r="AD226" s="194" t="e">
        <f>IF(AD$142="分類不明", 計算_基本取引表!AD87/計算_基本取引表!AD$133, 計算_投入係数表!AD87)</f>
        <v>#DIV/0!</v>
      </c>
      <c r="AE226" s="194" t="e">
        <f>IF(AE$142="分類不明", 計算_基本取引表!AE87/計算_基本取引表!AE$133, 計算_投入係数表!AE87)</f>
        <v>#DIV/0!</v>
      </c>
      <c r="AF226" s="194" t="e">
        <f>IF(AF$142="分類不明", 計算_基本取引表!AF87/計算_基本取引表!AF$133, 計算_投入係数表!AF87)</f>
        <v>#DIV/0!</v>
      </c>
      <c r="AG226" s="194" t="e">
        <f>IF(AG$142="分類不明", 計算_基本取引表!AG87/計算_基本取引表!AG$133, 計算_投入係数表!AG87)</f>
        <v>#DIV/0!</v>
      </c>
      <c r="AH226" s="194" t="e">
        <f>IF(AH$142="分類不明", 計算_基本取引表!AH87/計算_基本取引表!AH$133, 計算_投入係数表!AH87)</f>
        <v>#DIV/0!</v>
      </c>
      <c r="AI226" s="194" t="e">
        <f>IF(AI$142="分類不明", 計算_基本取引表!AI87/計算_基本取引表!AI$133, 計算_投入係数表!AI87)</f>
        <v>#DIV/0!</v>
      </c>
      <c r="AJ226" s="194" t="e">
        <f>IF(AJ$142="分類不明", 計算_基本取引表!AJ87/計算_基本取引表!AJ$133, 計算_投入係数表!AJ87)</f>
        <v>#DIV/0!</v>
      </c>
      <c r="AK226" s="194" t="e">
        <f>IF(AK$142="分類不明", 計算_基本取引表!AK87/計算_基本取引表!AK$133, 計算_投入係数表!AK87)</f>
        <v>#DIV/0!</v>
      </c>
      <c r="AL226" s="194" t="e">
        <f>IF(AL$142="分類不明", 計算_基本取引表!AL87/計算_基本取引表!AL$133, 計算_投入係数表!AL87)</f>
        <v>#DIV/0!</v>
      </c>
      <c r="AM226" s="194" t="e">
        <f>IF(AM$142="分類不明", 計算_基本取引表!AM87/計算_基本取引表!AM$133, 計算_投入係数表!AM87)</f>
        <v>#DIV/0!</v>
      </c>
      <c r="AN226" s="194" t="e">
        <f>IF(AN$142="分類不明", 計算_基本取引表!AN87/計算_基本取引表!AN$133, 計算_投入係数表!AN87)</f>
        <v>#DIV/0!</v>
      </c>
      <c r="AO226" s="194" t="e">
        <f>IF(AO$142="分類不明", 計算_基本取引表!AO87/計算_基本取引表!AO$133, 計算_投入係数表!AO87)</f>
        <v>#DIV/0!</v>
      </c>
      <c r="AP226" s="194" t="e">
        <f>IF(AP$142="分類不明", 計算_基本取引表!AP87/計算_基本取引表!AP$133, 計算_投入係数表!AP87)</f>
        <v>#DIV/0!</v>
      </c>
      <c r="AQ226" s="194" t="e">
        <f>IF(AQ$142="分類不明", 計算_基本取引表!AQ87/計算_基本取引表!AQ$133, 計算_投入係数表!AQ87)</f>
        <v>#DIV/0!</v>
      </c>
      <c r="AR226" s="194" t="e">
        <f>IF(AR$142="分類不明", 計算_基本取引表!AR87/計算_基本取引表!AR$133, 計算_投入係数表!AR87)</f>
        <v>#DIV/0!</v>
      </c>
      <c r="AS226" s="194" t="e">
        <f>IF(AS$142="分類不明", 計算_基本取引表!AS87/計算_基本取引表!AS$133, 計算_投入係数表!AS87)</f>
        <v>#DIV/0!</v>
      </c>
      <c r="AT226" s="194" t="e">
        <f>IF(AT$142="分類不明", 計算_基本取引表!AT87/計算_基本取引表!AT$133, 計算_投入係数表!AT87)</f>
        <v>#DIV/0!</v>
      </c>
      <c r="AU226" s="194" t="e">
        <f>IF(AU$142="分類不明", 計算_基本取引表!AU87/計算_基本取引表!AU$133, 計算_投入係数表!AU87)</f>
        <v>#DIV/0!</v>
      </c>
      <c r="AV226" s="194" t="e">
        <f>IF(AV$142="分類不明", 計算_基本取引表!AV87/計算_基本取引表!AV$133, 計算_投入係数表!AV87)</f>
        <v>#DIV/0!</v>
      </c>
      <c r="AW226" s="194" t="e">
        <f>IF(AW$142="分類不明", 計算_基本取引表!AW87/計算_基本取引表!AW$133, 計算_投入係数表!AW87)</f>
        <v>#DIV/0!</v>
      </c>
      <c r="AX226" s="194" t="e">
        <f>IF(AX$142="分類不明", 計算_基本取引表!AX87/計算_基本取引表!AX$133, 計算_投入係数表!AX87)</f>
        <v>#DIV/0!</v>
      </c>
      <c r="AY226" s="194" t="e">
        <f>IF(AY$142="分類不明", 計算_基本取引表!AY87/計算_基本取引表!AY$133, 計算_投入係数表!AY87)</f>
        <v>#DIV/0!</v>
      </c>
      <c r="AZ226" s="194" t="e">
        <f>IF(AZ$142="分類不明", 計算_基本取引表!AZ87/計算_基本取引表!AZ$133, 計算_投入係数表!AZ87)</f>
        <v>#DIV/0!</v>
      </c>
      <c r="BA226" s="194" t="e">
        <f>IF(BA$142="分類不明", 計算_基本取引表!BA87/計算_基本取引表!BA$133, 計算_投入係数表!BA87)</f>
        <v>#DIV/0!</v>
      </c>
      <c r="BB226" s="194" t="e">
        <f>IF(BB$142="分類不明", 計算_基本取引表!BB87/計算_基本取引表!BB$133, 計算_投入係数表!BB87)</f>
        <v>#DIV/0!</v>
      </c>
      <c r="BC226" s="194" t="e">
        <f>IF(BC$142="分類不明", 計算_基本取引表!BC87/計算_基本取引表!BC$133, 計算_投入係数表!BC87)</f>
        <v>#DIV/0!</v>
      </c>
      <c r="BD226" s="194" t="e">
        <f>IF(BD$142="分類不明", 計算_基本取引表!BD87/計算_基本取引表!BD$133, 計算_投入係数表!BD87)</f>
        <v>#DIV/0!</v>
      </c>
      <c r="BE226" s="194" t="e">
        <f>IF(BE$142="分類不明", 計算_基本取引表!BE87/計算_基本取引表!BE$133, 計算_投入係数表!BE87)</f>
        <v>#DIV/0!</v>
      </c>
      <c r="BF226" s="194" t="e">
        <f>IF(BF$142="分類不明", 計算_基本取引表!BF87/計算_基本取引表!BF$133, 計算_投入係数表!BF87)</f>
        <v>#DIV/0!</v>
      </c>
      <c r="BG226" s="194" t="e">
        <f>IF(BG$142="分類不明", 計算_基本取引表!BG87/計算_基本取引表!BG$133, 計算_投入係数表!BG87)</f>
        <v>#DIV/0!</v>
      </c>
      <c r="BH226" s="194" t="e">
        <f>IF(BH$142="分類不明", 計算_基本取引表!BH87/計算_基本取引表!BH$133, 計算_投入係数表!BH87)</f>
        <v>#DIV/0!</v>
      </c>
      <c r="BI226" s="194" t="e">
        <f>IF(BI$142="分類不明", 計算_基本取引表!BI87/計算_基本取引表!BI$133, 計算_投入係数表!BI87)</f>
        <v>#DIV/0!</v>
      </c>
      <c r="BJ226" s="194" t="e">
        <f>IF(BJ$142="分類不明", 計算_基本取引表!BJ87/計算_基本取引表!BJ$133, 計算_投入係数表!BJ87)</f>
        <v>#DIV/0!</v>
      </c>
      <c r="BK226" s="194" t="e">
        <f>IF(BK$142="分類不明", 計算_基本取引表!BK87/計算_基本取引表!BK$133, 計算_投入係数表!BK87)</f>
        <v>#DIV/0!</v>
      </c>
      <c r="BL226" s="194" t="e">
        <f>IF(BL$142="分類不明", 計算_基本取引表!BL87/計算_基本取引表!BL$133, 計算_投入係数表!BL87)</f>
        <v>#DIV/0!</v>
      </c>
      <c r="BM226" s="194" t="e">
        <f>IF(BM$142="分類不明", 計算_基本取引表!BM87/計算_基本取引表!BM$133, 計算_投入係数表!BM87)</f>
        <v>#DIV/0!</v>
      </c>
      <c r="BN226" s="194" t="e">
        <f>IF(BN$142="分類不明", 計算_基本取引表!BN87/計算_基本取引表!BN$133, 計算_投入係数表!BN87)</f>
        <v>#DIV/0!</v>
      </c>
      <c r="BO226" s="194" t="e">
        <f>IF(BO$142="分類不明", 計算_基本取引表!BO87/計算_基本取引表!BO$133, 計算_投入係数表!BO87)</f>
        <v>#DIV/0!</v>
      </c>
      <c r="BP226" s="194" t="e">
        <f>IF(BP$142="分類不明", 計算_基本取引表!BP87/計算_基本取引表!BP$133, 計算_投入係数表!BP87)</f>
        <v>#DIV/0!</v>
      </c>
      <c r="BQ226" s="194" t="e">
        <f>IF(BQ$142="分類不明", 計算_基本取引表!BQ87/計算_基本取引表!BQ$133, 計算_投入係数表!BQ87)</f>
        <v>#DIV/0!</v>
      </c>
      <c r="BR226" s="194" t="e">
        <f>IF(BR$142="分類不明", 計算_基本取引表!BR87/計算_基本取引表!BR$133, 計算_投入係数表!BR87)</f>
        <v>#DIV/0!</v>
      </c>
      <c r="BS226" s="194" t="e">
        <f>IF(BS$142="分類不明", 計算_基本取引表!BS87/計算_基本取引表!BS$133, 計算_投入係数表!BS87)</f>
        <v>#DIV/0!</v>
      </c>
      <c r="BT226" s="194" t="e">
        <f>IF(BT$142="分類不明", 計算_基本取引表!BT87/計算_基本取引表!BT$133, 計算_投入係数表!BT87)</f>
        <v>#DIV/0!</v>
      </c>
      <c r="BU226" s="194" t="e">
        <f>IF(BU$142="分類不明", 計算_基本取引表!BU87/計算_基本取引表!BU$133, 計算_投入係数表!BU87)</f>
        <v>#DIV/0!</v>
      </c>
      <c r="BV226" s="194" t="e">
        <f>IF(BV$142="分類不明", 計算_基本取引表!BV87/計算_基本取引表!BV$133, 計算_投入係数表!BV87)</f>
        <v>#DIV/0!</v>
      </c>
      <c r="BW226" s="194" t="e">
        <f>IF(BW$142="分類不明", 計算_基本取引表!BW87/計算_基本取引表!BW$133, 計算_投入係数表!BW87)</f>
        <v>#DIV/0!</v>
      </c>
      <c r="BX226" s="194" t="e">
        <f>IF(BX$142="分類不明", 計算_基本取引表!BX87/計算_基本取引表!BX$133, 計算_投入係数表!BX87)</f>
        <v>#DIV/0!</v>
      </c>
      <c r="BY226" s="194" t="e">
        <f>IF(BY$142="分類不明", 計算_基本取引表!BY87/計算_基本取引表!BY$133, 計算_投入係数表!BY87)</f>
        <v>#DIV/0!</v>
      </c>
      <c r="BZ226" s="194" t="e">
        <f>IF(BZ$142="分類不明", 計算_基本取引表!BZ87/計算_基本取引表!BZ$133, 計算_投入係数表!BZ87)</f>
        <v>#DIV/0!</v>
      </c>
      <c r="CA226" s="194" t="e">
        <f>IF(CA$142="分類不明", 計算_基本取引表!CA87/計算_基本取引表!CA$133, 計算_投入係数表!CA87)</f>
        <v>#DIV/0!</v>
      </c>
      <c r="CB226" s="194" t="e">
        <f>IF(CB$142="分類不明", 計算_基本取引表!CB87/計算_基本取引表!CB$133, 計算_投入係数表!CB87)</f>
        <v>#DIV/0!</v>
      </c>
      <c r="CC226" s="194" t="e">
        <f>IF(CC$142="分類不明", 計算_基本取引表!CC87/計算_基本取引表!CC$133, 計算_投入係数表!CC87)</f>
        <v>#DIV/0!</v>
      </c>
      <c r="CD226" s="194" t="e">
        <f>IF(CD$142="分類不明", 計算_基本取引表!CD87/計算_基本取引表!CD$133, 計算_投入係数表!CD87)</f>
        <v>#DIV/0!</v>
      </c>
      <c r="CE226" s="194" t="e">
        <f>IF(CE$142="分類不明", 計算_基本取引表!CE87/計算_基本取引表!CE$133, 計算_投入係数表!CE87)</f>
        <v>#DIV/0!</v>
      </c>
      <c r="CF226" s="194" t="e">
        <f>IF(CF$142="分類不明", 計算_基本取引表!CF87/計算_基本取引表!CF$133, 計算_投入係数表!CF87)</f>
        <v>#DIV/0!</v>
      </c>
      <c r="CG226" s="194" t="e">
        <f>IF(CG$142="分類不明", 計算_基本取引表!CG87/計算_基本取引表!CG$133, 計算_投入係数表!CG87)</f>
        <v>#DIV/0!</v>
      </c>
      <c r="CH226" s="194" t="e">
        <f>IF(CH$142="分類不明", 計算_基本取引表!CH87/計算_基本取引表!CH$133, 計算_投入係数表!CH87)</f>
        <v>#DIV/0!</v>
      </c>
      <c r="CI226" s="194" t="e">
        <f>IF(CI$142="分類不明", 計算_基本取引表!CI87/計算_基本取引表!CI$133, 計算_投入係数表!CI87)</f>
        <v>#DIV/0!</v>
      </c>
      <c r="CJ226" s="194" t="e">
        <f>IF(CJ$142="分類不明", 計算_基本取引表!CJ87/計算_基本取引表!CJ$133, 計算_投入係数表!CJ87)</f>
        <v>#DIV/0!</v>
      </c>
      <c r="CK226" s="194" t="e">
        <f>IF(CK$142="分類不明", 計算_基本取引表!CK87/計算_基本取引表!CK$133, 計算_投入係数表!CK87)</f>
        <v>#DIV/0!</v>
      </c>
      <c r="CL226" s="194" t="e">
        <f>IF(CL$142="分類不明", 計算_基本取引表!CL87/計算_基本取引表!CL$133, 計算_投入係数表!CL87)</f>
        <v>#DIV/0!</v>
      </c>
      <c r="CM226" s="194" t="e">
        <f>IF(CM$142="分類不明", 計算_基本取引表!CM87/計算_基本取引表!CM$133, 計算_投入係数表!CM87)</f>
        <v>#DIV/0!</v>
      </c>
      <c r="CN226" s="194" t="e">
        <f>IF(CN$142="分類不明", 計算_基本取引表!CN87/計算_基本取引表!CN$133, 計算_投入係数表!CN87)</f>
        <v>#DIV/0!</v>
      </c>
      <c r="CO226" s="194" t="e">
        <f>IF(CO$142="分類不明", 計算_基本取引表!CO87/計算_基本取引表!CO$133, 計算_投入係数表!CO87)</f>
        <v>#DIV/0!</v>
      </c>
      <c r="CP226" s="194" t="e">
        <f>IF(CP$142="分類不明", 計算_基本取引表!CP87/計算_基本取引表!CP$133, 計算_投入係数表!CP87)</f>
        <v>#DIV/0!</v>
      </c>
      <c r="CQ226" s="194" t="e">
        <f>IF(CQ$142="分類不明", 計算_基本取引表!CQ87/計算_基本取引表!CQ$133, 計算_投入係数表!CQ87)</f>
        <v>#DIV/0!</v>
      </c>
      <c r="CR226" s="194" t="e">
        <f>IF(CR$142="分類不明", 計算_基本取引表!CR87/計算_基本取引表!CR$133, 計算_投入係数表!CR87)</f>
        <v>#DIV/0!</v>
      </c>
      <c r="CS226" s="194" t="e">
        <f>IF(CS$142="分類不明", 計算_基本取引表!CS87/計算_基本取引表!CS$133, 計算_投入係数表!CS87)</f>
        <v>#DIV/0!</v>
      </c>
      <c r="CT226" s="194" t="e">
        <f>IF(CT$142="分類不明", 計算_基本取引表!CT87/計算_基本取引表!CT$133, 計算_投入係数表!CT87)</f>
        <v>#DIV/0!</v>
      </c>
      <c r="CU226" s="194" t="e">
        <f>IF(CU$142="分類不明", 計算_基本取引表!CU87/計算_基本取引表!CU$133, 計算_投入係数表!CU87)</f>
        <v>#DIV/0!</v>
      </c>
      <c r="CV226" s="194" t="e">
        <f>IF(CV$142="分類不明", 計算_基本取引表!CV87/計算_基本取引表!CV$133, 計算_投入係数表!CV87)</f>
        <v>#DIV/0!</v>
      </c>
      <c r="CW226" s="194" t="e">
        <f>IF(CW$142="分類不明", 計算_基本取引表!CW87/計算_基本取引表!CW$133, 計算_投入係数表!CW87)</f>
        <v>#DIV/0!</v>
      </c>
      <c r="CX226" s="194" t="e">
        <f>IF(CX$142="分類不明", 計算_基本取引表!CX87/計算_基本取引表!CX$133, 計算_投入係数表!CX87)</f>
        <v>#DIV/0!</v>
      </c>
      <c r="CY226" s="194" t="e">
        <f>IF(CY$142="分類不明", 計算_基本取引表!CY87/計算_基本取引表!CY$133, 計算_投入係数表!CY87)</f>
        <v>#DIV/0!</v>
      </c>
      <c r="CZ226" s="194" t="e">
        <f>IF(CZ$142="分類不明", 計算_基本取引表!CZ87/計算_基本取引表!CZ$133, 計算_投入係数表!CZ87)</f>
        <v>#DIV/0!</v>
      </c>
      <c r="DA226" s="194" t="e">
        <f>IF(DA$142="分類不明", 計算_基本取引表!DA87/計算_基本取引表!DA$133, 計算_投入係数表!DA87)</f>
        <v>#DIV/0!</v>
      </c>
      <c r="DB226" s="194" t="e">
        <f>IF(DB$142="分類不明", 計算_基本取引表!DB87/計算_基本取引表!DB$133, 計算_投入係数表!DB87)</f>
        <v>#DIV/0!</v>
      </c>
      <c r="DC226" s="194" t="e">
        <f>IF(DC$142="分類不明", 計算_基本取引表!DC87/計算_基本取引表!DC$133, 計算_投入係数表!DC87)</f>
        <v>#DIV/0!</v>
      </c>
      <c r="DD226" s="194" t="e">
        <f>IF(DD$142="分類不明", 計算_基本取引表!DD87/計算_基本取引表!DD$133, 計算_投入係数表!DD87)</f>
        <v>#DIV/0!</v>
      </c>
      <c r="DE226" s="194" t="e">
        <f>IF(DE$142="分類不明", 計算_基本取引表!DE87/計算_基本取引表!DE$133, 計算_投入係数表!DE87)</f>
        <v>#DIV/0!</v>
      </c>
      <c r="DF226" s="194" t="e">
        <f>IF(DF$142="分類不明", 計算_基本取引表!DF87/計算_基本取引表!DF$133, 計算_投入係数表!DF87)</f>
        <v>#DIV/0!</v>
      </c>
      <c r="DG226" s="194" t="e">
        <f>IF(DG$142="分類不明", 計算_基本取引表!DG87/計算_基本取引表!DG$133, 計算_投入係数表!DG87)</f>
        <v>#DIV/0!</v>
      </c>
      <c r="DH226" s="194" t="e">
        <f>IF(DH$142="分類不明", 計算_基本取引表!DH87/計算_基本取引表!DH$133, 計算_投入係数表!DH87)</f>
        <v>#DIV/0!</v>
      </c>
      <c r="DI226" s="194" t="e">
        <f>IF(DI$142="分類不明", 計算_基本取引表!DI87/計算_基本取引表!DI$133, 計算_投入係数表!DI87)</f>
        <v>#DIV/0!</v>
      </c>
      <c r="DJ226" s="194" t="e">
        <f>IF(DJ$142="分類不明", 計算_基本取引表!DJ87/計算_基本取引表!DJ$133, 計算_投入係数表!DJ87)</f>
        <v>#DIV/0!</v>
      </c>
      <c r="DK226" s="194" t="e">
        <f>IF(DK$142="分類不明", 計算_基本取引表!DK87/計算_基本取引表!DK$133, 計算_投入係数表!DK87)</f>
        <v>#DIV/0!</v>
      </c>
      <c r="DL226" s="194" t="e">
        <f>IF(DL$142="分類不明", 計算_基本取引表!DL87/計算_基本取引表!DL$133, 計算_投入係数表!DL87)</f>
        <v>#DIV/0!</v>
      </c>
      <c r="DM226" s="194" t="e">
        <f>IF(DM$142="分類不明", 計算_基本取引表!DM87/計算_基本取引表!DM$133, 計算_投入係数表!DM87)</f>
        <v>#DIV/0!</v>
      </c>
      <c r="DN226" s="194" t="e">
        <f>IF(DN$142="分類不明", 計算_基本取引表!DN87/計算_基本取引表!DN$133, 計算_投入係数表!DN87)</f>
        <v>#DIV/0!</v>
      </c>
      <c r="DO226" s="194" t="e">
        <f>IF(DO$142="分類不明", 計算_基本取引表!DO87/計算_基本取引表!DO$133, 計算_投入係数表!DO87)</f>
        <v>#DIV/0!</v>
      </c>
      <c r="DP226" s="194" t="e">
        <f>IF(DP$142="分類不明", 計算_基本取引表!DP87/計算_基本取引表!DP$133, 計算_投入係数表!DP87)</f>
        <v>#DIV/0!</v>
      </c>
      <c r="DQ226" s="194" t="e">
        <f>IF(DQ$142="分類不明", 計算_基本取引表!DQ87/計算_基本取引表!DQ$133, 計算_投入係数表!DQ87)</f>
        <v>#DIV/0!</v>
      </c>
      <c r="DR226" s="194" t="e">
        <f>IF(DR$142="分類不明", 計算_基本取引表!DR87/計算_基本取引表!DR$133, 計算_投入係数表!DR87)</f>
        <v>#DIV/0!</v>
      </c>
      <c r="DS226" s="194" t="e">
        <f>IF(DS$142="分類不明", 計算_基本取引表!DS87/計算_基本取引表!DS$133, 計算_投入係数表!DS87)</f>
        <v>#DIV/0!</v>
      </c>
      <c r="DT226" s="23">
        <f ca="1">計算_基本取引表!DT87/計算_基本取引表!DT$133</f>
        <v>0</v>
      </c>
    </row>
    <row r="227" spans="2:124" x14ac:dyDescent="0.25">
      <c r="B227" s="53">
        <v>85</v>
      </c>
      <c r="C227" s="192" t="str">
        <v>-</v>
      </c>
      <c r="D227" s="193">
        <f>IF(D$142="分類不明", 計算_基本取引表!D88/計算_基本取引表!D$133, 計算_投入係数表!D88)</f>
        <v>0</v>
      </c>
      <c r="E227" s="194">
        <f>IF(E$142="分類不明", 計算_基本取引表!E88/計算_基本取引表!E$133, 計算_投入係数表!E88)</f>
        <v>0</v>
      </c>
      <c r="F227" s="194">
        <f>IF(F$142="分類不明", 計算_基本取引表!F88/計算_基本取引表!F$133, 計算_投入係数表!F88)</f>
        <v>0</v>
      </c>
      <c r="G227" s="194">
        <f>IF(G$142="分類不明", 計算_基本取引表!G88/計算_基本取引表!G$133, 計算_投入係数表!G88)</f>
        <v>0</v>
      </c>
      <c r="H227" s="194">
        <f>IF(H$142="分類不明", 計算_基本取引表!H88/計算_基本取引表!H$133, 計算_投入係数表!H88)</f>
        <v>0</v>
      </c>
      <c r="I227" s="194">
        <f>IF(I$142="分類不明", 計算_基本取引表!I88/計算_基本取引表!I$133, 計算_投入係数表!I88)</f>
        <v>0</v>
      </c>
      <c r="J227" s="194">
        <f>IF(J$142="分類不明", 計算_基本取引表!J88/計算_基本取引表!J$133, 計算_投入係数表!J88)</f>
        <v>0</v>
      </c>
      <c r="K227" s="194">
        <f>IF(K$142="分類不明", 計算_基本取引表!K88/計算_基本取引表!K$133, 計算_投入係数表!K88)</f>
        <v>0</v>
      </c>
      <c r="L227" s="194">
        <f>IF(L$142="分類不明", 計算_基本取引表!L88/計算_基本取引表!L$133, 計算_投入係数表!L88)</f>
        <v>0</v>
      </c>
      <c r="M227" s="194">
        <f>IF(M$142="分類不明", 計算_基本取引表!M88/計算_基本取引表!M$133, 計算_投入係数表!M88)</f>
        <v>0</v>
      </c>
      <c r="N227" s="194">
        <f>IF(N$142="分類不明", 計算_基本取引表!N88/計算_基本取引表!N$133, 計算_投入係数表!N88)</f>
        <v>0</v>
      </c>
      <c r="O227" s="194">
        <f>IF(O$142="分類不明", 計算_基本取引表!O88/計算_基本取引表!O$133, 計算_投入係数表!O88)</f>
        <v>0</v>
      </c>
      <c r="P227" s="194" t="e">
        <f ca="1">IF(P$142="分類不明", 計算_基本取引表!P88/計算_基本取引表!P$133, 計算_投入係数表!P88)</f>
        <v>#DIV/0!</v>
      </c>
      <c r="Q227" s="194" t="e">
        <f>IF(Q$142="分類不明", 計算_基本取引表!Q88/計算_基本取引表!Q$133, 計算_投入係数表!Q88)</f>
        <v>#DIV/0!</v>
      </c>
      <c r="R227" s="194" t="e">
        <f>IF(R$142="分類不明", 計算_基本取引表!R88/計算_基本取引表!R$133, 計算_投入係数表!R88)</f>
        <v>#DIV/0!</v>
      </c>
      <c r="S227" s="194" t="e">
        <f>IF(S$142="分類不明", 計算_基本取引表!S88/計算_基本取引表!S$133, 計算_投入係数表!S88)</f>
        <v>#DIV/0!</v>
      </c>
      <c r="T227" s="194" t="e">
        <f>IF(T$142="分類不明", 計算_基本取引表!T88/計算_基本取引表!T$133, 計算_投入係数表!T88)</f>
        <v>#DIV/0!</v>
      </c>
      <c r="U227" s="194" t="e">
        <f>IF(U$142="分類不明", 計算_基本取引表!U88/計算_基本取引表!U$133, 計算_投入係数表!U88)</f>
        <v>#DIV/0!</v>
      </c>
      <c r="V227" s="194" t="e">
        <f>IF(V$142="分類不明", 計算_基本取引表!V88/計算_基本取引表!V$133, 計算_投入係数表!V88)</f>
        <v>#DIV/0!</v>
      </c>
      <c r="W227" s="194" t="e">
        <f>IF(W$142="分類不明", 計算_基本取引表!W88/計算_基本取引表!W$133, 計算_投入係数表!W88)</f>
        <v>#DIV/0!</v>
      </c>
      <c r="X227" s="194" t="e">
        <f>IF(X$142="分類不明", 計算_基本取引表!X88/計算_基本取引表!X$133, 計算_投入係数表!X88)</f>
        <v>#DIV/0!</v>
      </c>
      <c r="Y227" s="194" t="e">
        <f>IF(Y$142="分類不明", 計算_基本取引表!Y88/計算_基本取引表!Y$133, 計算_投入係数表!Y88)</f>
        <v>#DIV/0!</v>
      </c>
      <c r="Z227" s="194" t="e">
        <f>IF(Z$142="分類不明", 計算_基本取引表!Z88/計算_基本取引表!Z$133, 計算_投入係数表!Z88)</f>
        <v>#DIV/0!</v>
      </c>
      <c r="AA227" s="194" t="e">
        <f>IF(AA$142="分類不明", 計算_基本取引表!AA88/計算_基本取引表!AA$133, 計算_投入係数表!AA88)</f>
        <v>#DIV/0!</v>
      </c>
      <c r="AB227" s="194" t="e">
        <f>IF(AB$142="分類不明", 計算_基本取引表!AB88/計算_基本取引表!AB$133, 計算_投入係数表!AB88)</f>
        <v>#DIV/0!</v>
      </c>
      <c r="AC227" s="194" t="e">
        <f>IF(AC$142="分類不明", 計算_基本取引表!AC88/計算_基本取引表!AC$133, 計算_投入係数表!AC88)</f>
        <v>#DIV/0!</v>
      </c>
      <c r="AD227" s="194" t="e">
        <f>IF(AD$142="分類不明", 計算_基本取引表!AD88/計算_基本取引表!AD$133, 計算_投入係数表!AD88)</f>
        <v>#DIV/0!</v>
      </c>
      <c r="AE227" s="194" t="e">
        <f>IF(AE$142="分類不明", 計算_基本取引表!AE88/計算_基本取引表!AE$133, 計算_投入係数表!AE88)</f>
        <v>#DIV/0!</v>
      </c>
      <c r="AF227" s="194" t="e">
        <f>IF(AF$142="分類不明", 計算_基本取引表!AF88/計算_基本取引表!AF$133, 計算_投入係数表!AF88)</f>
        <v>#DIV/0!</v>
      </c>
      <c r="AG227" s="194" t="e">
        <f>IF(AG$142="分類不明", 計算_基本取引表!AG88/計算_基本取引表!AG$133, 計算_投入係数表!AG88)</f>
        <v>#DIV/0!</v>
      </c>
      <c r="AH227" s="194" t="e">
        <f>IF(AH$142="分類不明", 計算_基本取引表!AH88/計算_基本取引表!AH$133, 計算_投入係数表!AH88)</f>
        <v>#DIV/0!</v>
      </c>
      <c r="AI227" s="194" t="e">
        <f>IF(AI$142="分類不明", 計算_基本取引表!AI88/計算_基本取引表!AI$133, 計算_投入係数表!AI88)</f>
        <v>#DIV/0!</v>
      </c>
      <c r="AJ227" s="194" t="e">
        <f>IF(AJ$142="分類不明", 計算_基本取引表!AJ88/計算_基本取引表!AJ$133, 計算_投入係数表!AJ88)</f>
        <v>#DIV/0!</v>
      </c>
      <c r="AK227" s="194" t="e">
        <f>IF(AK$142="分類不明", 計算_基本取引表!AK88/計算_基本取引表!AK$133, 計算_投入係数表!AK88)</f>
        <v>#DIV/0!</v>
      </c>
      <c r="AL227" s="194" t="e">
        <f>IF(AL$142="分類不明", 計算_基本取引表!AL88/計算_基本取引表!AL$133, 計算_投入係数表!AL88)</f>
        <v>#DIV/0!</v>
      </c>
      <c r="AM227" s="194" t="e">
        <f>IF(AM$142="分類不明", 計算_基本取引表!AM88/計算_基本取引表!AM$133, 計算_投入係数表!AM88)</f>
        <v>#DIV/0!</v>
      </c>
      <c r="AN227" s="194" t="e">
        <f>IF(AN$142="分類不明", 計算_基本取引表!AN88/計算_基本取引表!AN$133, 計算_投入係数表!AN88)</f>
        <v>#DIV/0!</v>
      </c>
      <c r="AO227" s="194" t="e">
        <f>IF(AO$142="分類不明", 計算_基本取引表!AO88/計算_基本取引表!AO$133, 計算_投入係数表!AO88)</f>
        <v>#DIV/0!</v>
      </c>
      <c r="AP227" s="194" t="e">
        <f>IF(AP$142="分類不明", 計算_基本取引表!AP88/計算_基本取引表!AP$133, 計算_投入係数表!AP88)</f>
        <v>#DIV/0!</v>
      </c>
      <c r="AQ227" s="194" t="e">
        <f>IF(AQ$142="分類不明", 計算_基本取引表!AQ88/計算_基本取引表!AQ$133, 計算_投入係数表!AQ88)</f>
        <v>#DIV/0!</v>
      </c>
      <c r="AR227" s="194" t="e">
        <f>IF(AR$142="分類不明", 計算_基本取引表!AR88/計算_基本取引表!AR$133, 計算_投入係数表!AR88)</f>
        <v>#DIV/0!</v>
      </c>
      <c r="AS227" s="194" t="e">
        <f>IF(AS$142="分類不明", 計算_基本取引表!AS88/計算_基本取引表!AS$133, 計算_投入係数表!AS88)</f>
        <v>#DIV/0!</v>
      </c>
      <c r="AT227" s="194" t="e">
        <f>IF(AT$142="分類不明", 計算_基本取引表!AT88/計算_基本取引表!AT$133, 計算_投入係数表!AT88)</f>
        <v>#DIV/0!</v>
      </c>
      <c r="AU227" s="194" t="e">
        <f>IF(AU$142="分類不明", 計算_基本取引表!AU88/計算_基本取引表!AU$133, 計算_投入係数表!AU88)</f>
        <v>#DIV/0!</v>
      </c>
      <c r="AV227" s="194" t="e">
        <f>IF(AV$142="分類不明", 計算_基本取引表!AV88/計算_基本取引表!AV$133, 計算_投入係数表!AV88)</f>
        <v>#DIV/0!</v>
      </c>
      <c r="AW227" s="194" t="e">
        <f>IF(AW$142="分類不明", 計算_基本取引表!AW88/計算_基本取引表!AW$133, 計算_投入係数表!AW88)</f>
        <v>#DIV/0!</v>
      </c>
      <c r="AX227" s="194" t="e">
        <f>IF(AX$142="分類不明", 計算_基本取引表!AX88/計算_基本取引表!AX$133, 計算_投入係数表!AX88)</f>
        <v>#DIV/0!</v>
      </c>
      <c r="AY227" s="194" t="e">
        <f>IF(AY$142="分類不明", 計算_基本取引表!AY88/計算_基本取引表!AY$133, 計算_投入係数表!AY88)</f>
        <v>#DIV/0!</v>
      </c>
      <c r="AZ227" s="194" t="e">
        <f>IF(AZ$142="分類不明", 計算_基本取引表!AZ88/計算_基本取引表!AZ$133, 計算_投入係数表!AZ88)</f>
        <v>#DIV/0!</v>
      </c>
      <c r="BA227" s="194" t="e">
        <f>IF(BA$142="分類不明", 計算_基本取引表!BA88/計算_基本取引表!BA$133, 計算_投入係数表!BA88)</f>
        <v>#DIV/0!</v>
      </c>
      <c r="BB227" s="194" t="e">
        <f>IF(BB$142="分類不明", 計算_基本取引表!BB88/計算_基本取引表!BB$133, 計算_投入係数表!BB88)</f>
        <v>#DIV/0!</v>
      </c>
      <c r="BC227" s="194" t="e">
        <f>IF(BC$142="分類不明", 計算_基本取引表!BC88/計算_基本取引表!BC$133, 計算_投入係数表!BC88)</f>
        <v>#DIV/0!</v>
      </c>
      <c r="BD227" s="194" t="e">
        <f>IF(BD$142="分類不明", 計算_基本取引表!BD88/計算_基本取引表!BD$133, 計算_投入係数表!BD88)</f>
        <v>#DIV/0!</v>
      </c>
      <c r="BE227" s="194" t="e">
        <f>IF(BE$142="分類不明", 計算_基本取引表!BE88/計算_基本取引表!BE$133, 計算_投入係数表!BE88)</f>
        <v>#DIV/0!</v>
      </c>
      <c r="BF227" s="194" t="e">
        <f>IF(BF$142="分類不明", 計算_基本取引表!BF88/計算_基本取引表!BF$133, 計算_投入係数表!BF88)</f>
        <v>#DIV/0!</v>
      </c>
      <c r="BG227" s="194" t="e">
        <f>IF(BG$142="分類不明", 計算_基本取引表!BG88/計算_基本取引表!BG$133, 計算_投入係数表!BG88)</f>
        <v>#DIV/0!</v>
      </c>
      <c r="BH227" s="194" t="e">
        <f>IF(BH$142="分類不明", 計算_基本取引表!BH88/計算_基本取引表!BH$133, 計算_投入係数表!BH88)</f>
        <v>#DIV/0!</v>
      </c>
      <c r="BI227" s="194" t="e">
        <f>IF(BI$142="分類不明", 計算_基本取引表!BI88/計算_基本取引表!BI$133, 計算_投入係数表!BI88)</f>
        <v>#DIV/0!</v>
      </c>
      <c r="BJ227" s="194" t="e">
        <f>IF(BJ$142="分類不明", 計算_基本取引表!BJ88/計算_基本取引表!BJ$133, 計算_投入係数表!BJ88)</f>
        <v>#DIV/0!</v>
      </c>
      <c r="BK227" s="194" t="e">
        <f>IF(BK$142="分類不明", 計算_基本取引表!BK88/計算_基本取引表!BK$133, 計算_投入係数表!BK88)</f>
        <v>#DIV/0!</v>
      </c>
      <c r="BL227" s="194" t="e">
        <f>IF(BL$142="分類不明", 計算_基本取引表!BL88/計算_基本取引表!BL$133, 計算_投入係数表!BL88)</f>
        <v>#DIV/0!</v>
      </c>
      <c r="BM227" s="194" t="e">
        <f>IF(BM$142="分類不明", 計算_基本取引表!BM88/計算_基本取引表!BM$133, 計算_投入係数表!BM88)</f>
        <v>#DIV/0!</v>
      </c>
      <c r="BN227" s="194" t="e">
        <f>IF(BN$142="分類不明", 計算_基本取引表!BN88/計算_基本取引表!BN$133, 計算_投入係数表!BN88)</f>
        <v>#DIV/0!</v>
      </c>
      <c r="BO227" s="194" t="e">
        <f>IF(BO$142="分類不明", 計算_基本取引表!BO88/計算_基本取引表!BO$133, 計算_投入係数表!BO88)</f>
        <v>#DIV/0!</v>
      </c>
      <c r="BP227" s="194" t="e">
        <f>IF(BP$142="分類不明", 計算_基本取引表!BP88/計算_基本取引表!BP$133, 計算_投入係数表!BP88)</f>
        <v>#DIV/0!</v>
      </c>
      <c r="BQ227" s="194" t="e">
        <f>IF(BQ$142="分類不明", 計算_基本取引表!BQ88/計算_基本取引表!BQ$133, 計算_投入係数表!BQ88)</f>
        <v>#DIV/0!</v>
      </c>
      <c r="BR227" s="194" t="e">
        <f>IF(BR$142="分類不明", 計算_基本取引表!BR88/計算_基本取引表!BR$133, 計算_投入係数表!BR88)</f>
        <v>#DIV/0!</v>
      </c>
      <c r="BS227" s="194" t="e">
        <f>IF(BS$142="分類不明", 計算_基本取引表!BS88/計算_基本取引表!BS$133, 計算_投入係数表!BS88)</f>
        <v>#DIV/0!</v>
      </c>
      <c r="BT227" s="194" t="e">
        <f>IF(BT$142="分類不明", 計算_基本取引表!BT88/計算_基本取引表!BT$133, 計算_投入係数表!BT88)</f>
        <v>#DIV/0!</v>
      </c>
      <c r="BU227" s="194" t="e">
        <f>IF(BU$142="分類不明", 計算_基本取引表!BU88/計算_基本取引表!BU$133, 計算_投入係数表!BU88)</f>
        <v>#DIV/0!</v>
      </c>
      <c r="BV227" s="194" t="e">
        <f>IF(BV$142="分類不明", 計算_基本取引表!BV88/計算_基本取引表!BV$133, 計算_投入係数表!BV88)</f>
        <v>#DIV/0!</v>
      </c>
      <c r="BW227" s="194" t="e">
        <f>IF(BW$142="分類不明", 計算_基本取引表!BW88/計算_基本取引表!BW$133, 計算_投入係数表!BW88)</f>
        <v>#DIV/0!</v>
      </c>
      <c r="BX227" s="194" t="e">
        <f>IF(BX$142="分類不明", 計算_基本取引表!BX88/計算_基本取引表!BX$133, 計算_投入係数表!BX88)</f>
        <v>#DIV/0!</v>
      </c>
      <c r="BY227" s="194" t="e">
        <f>IF(BY$142="分類不明", 計算_基本取引表!BY88/計算_基本取引表!BY$133, 計算_投入係数表!BY88)</f>
        <v>#DIV/0!</v>
      </c>
      <c r="BZ227" s="194" t="e">
        <f>IF(BZ$142="分類不明", 計算_基本取引表!BZ88/計算_基本取引表!BZ$133, 計算_投入係数表!BZ88)</f>
        <v>#DIV/0!</v>
      </c>
      <c r="CA227" s="194" t="e">
        <f>IF(CA$142="分類不明", 計算_基本取引表!CA88/計算_基本取引表!CA$133, 計算_投入係数表!CA88)</f>
        <v>#DIV/0!</v>
      </c>
      <c r="CB227" s="194" t="e">
        <f>IF(CB$142="分類不明", 計算_基本取引表!CB88/計算_基本取引表!CB$133, 計算_投入係数表!CB88)</f>
        <v>#DIV/0!</v>
      </c>
      <c r="CC227" s="194" t="e">
        <f>IF(CC$142="分類不明", 計算_基本取引表!CC88/計算_基本取引表!CC$133, 計算_投入係数表!CC88)</f>
        <v>#DIV/0!</v>
      </c>
      <c r="CD227" s="194" t="e">
        <f>IF(CD$142="分類不明", 計算_基本取引表!CD88/計算_基本取引表!CD$133, 計算_投入係数表!CD88)</f>
        <v>#DIV/0!</v>
      </c>
      <c r="CE227" s="194" t="e">
        <f>IF(CE$142="分類不明", 計算_基本取引表!CE88/計算_基本取引表!CE$133, 計算_投入係数表!CE88)</f>
        <v>#DIV/0!</v>
      </c>
      <c r="CF227" s="194" t="e">
        <f>IF(CF$142="分類不明", 計算_基本取引表!CF88/計算_基本取引表!CF$133, 計算_投入係数表!CF88)</f>
        <v>#DIV/0!</v>
      </c>
      <c r="CG227" s="194" t="e">
        <f>IF(CG$142="分類不明", 計算_基本取引表!CG88/計算_基本取引表!CG$133, 計算_投入係数表!CG88)</f>
        <v>#DIV/0!</v>
      </c>
      <c r="CH227" s="194" t="e">
        <f>IF(CH$142="分類不明", 計算_基本取引表!CH88/計算_基本取引表!CH$133, 計算_投入係数表!CH88)</f>
        <v>#DIV/0!</v>
      </c>
      <c r="CI227" s="194" t="e">
        <f>IF(CI$142="分類不明", 計算_基本取引表!CI88/計算_基本取引表!CI$133, 計算_投入係数表!CI88)</f>
        <v>#DIV/0!</v>
      </c>
      <c r="CJ227" s="194" t="e">
        <f>IF(CJ$142="分類不明", 計算_基本取引表!CJ88/計算_基本取引表!CJ$133, 計算_投入係数表!CJ88)</f>
        <v>#DIV/0!</v>
      </c>
      <c r="CK227" s="194" t="e">
        <f>IF(CK$142="分類不明", 計算_基本取引表!CK88/計算_基本取引表!CK$133, 計算_投入係数表!CK88)</f>
        <v>#DIV/0!</v>
      </c>
      <c r="CL227" s="194" t="e">
        <f>IF(CL$142="分類不明", 計算_基本取引表!CL88/計算_基本取引表!CL$133, 計算_投入係数表!CL88)</f>
        <v>#DIV/0!</v>
      </c>
      <c r="CM227" s="194" t="e">
        <f>IF(CM$142="分類不明", 計算_基本取引表!CM88/計算_基本取引表!CM$133, 計算_投入係数表!CM88)</f>
        <v>#DIV/0!</v>
      </c>
      <c r="CN227" s="194" t="e">
        <f>IF(CN$142="分類不明", 計算_基本取引表!CN88/計算_基本取引表!CN$133, 計算_投入係数表!CN88)</f>
        <v>#DIV/0!</v>
      </c>
      <c r="CO227" s="194" t="e">
        <f>IF(CO$142="分類不明", 計算_基本取引表!CO88/計算_基本取引表!CO$133, 計算_投入係数表!CO88)</f>
        <v>#DIV/0!</v>
      </c>
      <c r="CP227" s="194" t="e">
        <f>IF(CP$142="分類不明", 計算_基本取引表!CP88/計算_基本取引表!CP$133, 計算_投入係数表!CP88)</f>
        <v>#DIV/0!</v>
      </c>
      <c r="CQ227" s="194" t="e">
        <f>IF(CQ$142="分類不明", 計算_基本取引表!CQ88/計算_基本取引表!CQ$133, 計算_投入係数表!CQ88)</f>
        <v>#DIV/0!</v>
      </c>
      <c r="CR227" s="194" t="e">
        <f>IF(CR$142="分類不明", 計算_基本取引表!CR88/計算_基本取引表!CR$133, 計算_投入係数表!CR88)</f>
        <v>#DIV/0!</v>
      </c>
      <c r="CS227" s="194" t="e">
        <f>IF(CS$142="分類不明", 計算_基本取引表!CS88/計算_基本取引表!CS$133, 計算_投入係数表!CS88)</f>
        <v>#DIV/0!</v>
      </c>
      <c r="CT227" s="194" t="e">
        <f>IF(CT$142="分類不明", 計算_基本取引表!CT88/計算_基本取引表!CT$133, 計算_投入係数表!CT88)</f>
        <v>#DIV/0!</v>
      </c>
      <c r="CU227" s="194" t="e">
        <f>IF(CU$142="分類不明", 計算_基本取引表!CU88/計算_基本取引表!CU$133, 計算_投入係数表!CU88)</f>
        <v>#DIV/0!</v>
      </c>
      <c r="CV227" s="194" t="e">
        <f>IF(CV$142="分類不明", 計算_基本取引表!CV88/計算_基本取引表!CV$133, 計算_投入係数表!CV88)</f>
        <v>#DIV/0!</v>
      </c>
      <c r="CW227" s="194" t="e">
        <f>IF(CW$142="分類不明", 計算_基本取引表!CW88/計算_基本取引表!CW$133, 計算_投入係数表!CW88)</f>
        <v>#DIV/0!</v>
      </c>
      <c r="CX227" s="194" t="e">
        <f>IF(CX$142="分類不明", 計算_基本取引表!CX88/計算_基本取引表!CX$133, 計算_投入係数表!CX88)</f>
        <v>#DIV/0!</v>
      </c>
      <c r="CY227" s="194" t="e">
        <f>IF(CY$142="分類不明", 計算_基本取引表!CY88/計算_基本取引表!CY$133, 計算_投入係数表!CY88)</f>
        <v>#DIV/0!</v>
      </c>
      <c r="CZ227" s="194" t="e">
        <f>IF(CZ$142="分類不明", 計算_基本取引表!CZ88/計算_基本取引表!CZ$133, 計算_投入係数表!CZ88)</f>
        <v>#DIV/0!</v>
      </c>
      <c r="DA227" s="194" t="e">
        <f>IF(DA$142="分類不明", 計算_基本取引表!DA88/計算_基本取引表!DA$133, 計算_投入係数表!DA88)</f>
        <v>#DIV/0!</v>
      </c>
      <c r="DB227" s="194" t="e">
        <f>IF(DB$142="分類不明", 計算_基本取引表!DB88/計算_基本取引表!DB$133, 計算_投入係数表!DB88)</f>
        <v>#DIV/0!</v>
      </c>
      <c r="DC227" s="194" t="e">
        <f>IF(DC$142="分類不明", 計算_基本取引表!DC88/計算_基本取引表!DC$133, 計算_投入係数表!DC88)</f>
        <v>#DIV/0!</v>
      </c>
      <c r="DD227" s="194" t="e">
        <f>IF(DD$142="分類不明", 計算_基本取引表!DD88/計算_基本取引表!DD$133, 計算_投入係数表!DD88)</f>
        <v>#DIV/0!</v>
      </c>
      <c r="DE227" s="194" t="e">
        <f>IF(DE$142="分類不明", 計算_基本取引表!DE88/計算_基本取引表!DE$133, 計算_投入係数表!DE88)</f>
        <v>#DIV/0!</v>
      </c>
      <c r="DF227" s="194" t="e">
        <f>IF(DF$142="分類不明", 計算_基本取引表!DF88/計算_基本取引表!DF$133, 計算_投入係数表!DF88)</f>
        <v>#DIV/0!</v>
      </c>
      <c r="DG227" s="194" t="e">
        <f>IF(DG$142="分類不明", 計算_基本取引表!DG88/計算_基本取引表!DG$133, 計算_投入係数表!DG88)</f>
        <v>#DIV/0!</v>
      </c>
      <c r="DH227" s="194" t="e">
        <f>IF(DH$142="分類不明", 計算_基本取引表!DH88/計算_基本取引表!DH$133, 計算_投入係数表!DH88)</f>
        <v>#DIV/0!</v>
      </c>
      <c r="DI227" s="194" t="e">
        <f>IF(DI$142="分類不明", 計算_基本取引表!DI88/計算_基本取引表!DI$133, 計算_投入係数表!DI88)</f>
        <v>#DIV/0!</v>
      </c>
      <c r="DJ227" s="194" t="e">
        <f>IF(DJ$142="分類不明", 計算_基本取引表!DJ88/計算_基本取引表!DJ$133, 計算_投入係数表!DJ88)</f>
        <v>#DIV/0!</v>
      </c>
      <c r="DK227" s="194" t="e">
        <f>IF(DK$142="分類不明", 計算_基本取引表!DK88/計算_基本取引表!DK$133, 計算_投入係数表!DK88)</f>
        <v>#DIV/0!</v>
      </c>
      <c r="DL227" s="194" t="e">
        <f>IF(DL$142="分類不明", 計算_基本取引表!DL88/計算_基本取引表!DL$133, 計算_投入係数表!DL88)</f>
        <v>#DIV/0!</v>
      </c>
      <c r="DM227" s="194" t="e">
        <f>IF(DM$142="分類不明", 計算_基本取引表!DM88/計算_基本取引表!DM$133, 計算_投入係数表!DM88)</f>
        <v>#DIV/0!</v>
      </c>
      <c r="DN227" s="194" t="e">
        <f>IF(DN$142="分類不明", 計算_基本取引表!DN88/計算_基本取引表!DN$133, 計算_投入係数表!DN88)</f>
        <v>#DIV/0!</v>
      </c>
      <c r="DO227" s="194" t="e">
        <f>IF(DO$142="分類不明", 計算_基本取引表!DO88/計算_基本取引表!DO$133, 計算_投入係数表!DO88)</f>
        <v>#DIV/0!</v>
      </c>
      <c r="DP227" s="194" t="e">
        <f>IF(DP$142="分類不明", 計算_基本取引表!DP88/計算_基本取引表!DP$133, 計算_投入係数表!DP88)</f>
        <v>#DIV/0!</v>
      </c>
      <c r="DQ227" s="194" t="e">
        <f>IF(DQ$142="分類不明", 計算_基本取引表!DQ88/計算_基本取引表!DQ$133, 計算_投入係数表!DQ88)</f>
        <v>#DIV/0!</v>
      </c>
      <c r="DR227" s="194" t="e">
        <f>IF(DR$142="分類不明", 計算_基本取引表!DR88/計算_基本取引表!DR$133, 計算_投入係数表!DR88)</f>
        <v>#DIV/0!</v>
      </c>
      <c r="DS227" s="194" t="e">
        <f>IF(DS$142="分類不明", 計算_基本取引表!DS88/計算_基本取引表!DS$133, 計算_投入係数表!DS88)</f>
        <v>#DIV/0!</v>
      </c>
      <c r="DT227" s="23">
        <f ca="1">計算_基本取引表!DT88/計算_基本取引表!DT$133</f>
        <v>0</v>
      </c>
    </row>
    <row r="228" spans="2:124" x14ac:dyDescent="0.25">
      <c r="B228" s="53">
        <v>86</v>
      </c>
      <c r="C228" s="195" t="str">
        <v>-</v>
      </c>
      <c r="D228" s="196">
        <f>IF(D$142="分類不明", 計算_基本取引表!D89/計算_基本取引表!D$133, 計算_投入係数表!D89)</f>
        <v>0</v>
      </c>
      <c r="E228" s="197">
        <f>IF(E$142="分類不明", 計算_基本取引表!E89/計算_基本取引表!E$133, 計算_投入係数表!E89)</f>
        <v>0</v>
      </c>
      <c r="F228" s="197">
        <f>IF(F$142="分類不明", 計算_基本取引表!F89/計算_基本取引表!F$133, 計算_投入係数表!F89)</f>
        <v>0</v>
      </c>
      <c r="G228" s="197">
        <f>IF(G$142="分類不明", 計算_基本取引表!G89/計算_基本取引表!G$133, 計算_投入係数表!G89)</f>
        <v>0</v>
      </c>
      <c r="H228" s="197">
        <f>IF(H$142="分類不明", 計算_基本取引表!H89/計算_基本取引表!H$133, 計算_投入係数表!H89)</f>
        <v>0</v>
      </c>
      <c r="I228" s="197">
        <f>IF(I$142="分類不明", 計算_基本取引表!I89/計算_基本取引表!I$133, 計算_投入係数表!I89)</f>
        <v>0</v>
      </c>
      <c r="J228" s="197">
        <f>IF(J$142="分類不明", 計算_基本取引表!J89/計算_基本取引表!J$133, 計算_投入係数表!J89)</f>
        <v>0</v>
      </c>
      <c r="K228" s="197">
        <f>IF(K$142="分類不明", 計算_基本取引表!K89/計算_基本取引表!K$133, 計算_投入係数表!K89)</f>
        <v>0</v>
      </c>
      <c r="L228" s="197">
        <f>IF(L$142="分類不明", 計算_基本取引表!L89/計算_基本取引表!L$133, 計算_投入係数表!L89)</f>
        <v>0</v>
      </c>
      <c r="M228" s="197">
        <f>IF(M$142="分類不明", 計算_基本取引表!M89/計算_基本取引表!M$133, 計算_投入係数表!M89)</f>
        <v>0</v>
      </c>
      <c r="N228" s="197">
        <f>IF(N$142="分類不明", 計算_基本取引表!N89/計算_基本取引表!N$133, 計算_投入係数表!N89)</f>
        <v>0</v>
      </c>
      <c r="O228" s="197">
        <f>IF(O$142="分類不明", 計算_基本取引表!O89/計算_基本取引表!O$133, 計算_投入係数表!O89)</f>
        <v>0</v>
      </c>
      <c r="P228" s="197" t="e">
        <f ca="1">IF(P$142="分類不明", 計算_基本取引表!P89/計算_基本取引表!P$133, 計算_投入係数表!P89)</f>
        <v>#DIV/0!</v>
      </c>
      <c r="Q228" s="197" t="e">
        <f>IF(Q$142="分類不明", 計算_基本取引表!Q89/計算_基本取引表!Q$133, 計算_投入係数表!Q89)</f>
        <v>#DIV/0!</v>
      </c>
      <c r="R228" s="197" t="e">
        <f>IF(R$142="分類不明", 計算_基本取引表!R89/計算_基本取引表!R$133, 計算_投入係数表!R89)</f>
        <v>#DIV/0!</v>
      </c>
      <c r="S228" s="197" t="e">
        <f>IF(S$142="分類不明", 計算_基本取引表!S89/計算_基本取引表!S$133, 計算_投入係数表!S89)</f>
        <v>#DIV/0!</v>
      </c>
      <c r="T228" s="197" t="e">
        <f>IF(T$142="分類不明", 計算_基本取引表!T89/計算_基本取引表!T$133, 計算_投入係数表!T89)</f>
        <v>#DIV/0!</v>
      </c>
      <c r="U228" s="197" t="e">
        <f>IF(U$142="分類不明", 計算_基本取引表!U89/計算_基本取引表!U$133, 計算_投入係数表!U89)</f>
        <v>#DIV/0!</v>
      </c>
      <c r="V228" s="197" t="e">
        <f>IF(V$142="分類不明", 計算_基本取引表!V89/計算_基本取引表!V$133, 計算_投入係数表!V89)</f>
        <v>#DIV/0!</v>
      </c>
      <c r="W228" s="197" t="e">
        <f>IF(W$142="分類不明", 計算_基本取引表!W89/計算_基本取引表!W$133, 計算_投入係数表!W89)</f>
        <v>#DIV/0!</v>
      </c>
      <c r="X228" s="197" t="e">
        <f>IF(X$142="分類不明", 計算_基本取引表!X89/計算_基本取引表!X$133, 計算_投入係数表!X89)</f>
        <v>#DIV/0!</v>
      </c>
      <c r="Y228" s="197" t="e">
        <f>IF(Y$142="分類不明", 計算_基本取引表!Y89/計算_基本取引表!Y$133, 計算_投入係数表!Y89)</f>
        <v>#DIV/0!</v>
      </c>
      <c r="Z228" s="197" t="e">
        <f>IF(Z$142="分類不明", 計算_基本取引表!Z89/計算_基本取引表!Z$133, 計算_投入係数表!Z89)</f>
        <v>#DIV/0!</v>
      </c>
      <c r="AA228" s="197" t="e">
        <f>IF(AA$142="分類不明", 計算_基本取引表!AA89/計算_基本取引表!AA$133, 計算_投入係数表!AA89)</f>
        <v>#DIV/0!</v>
      </c>
      <c r="AB228" s="197" t="e">
        <f>IF(AB$142="分類不明", 計算_基本取引表!AB89/計算_基本取引表!AB$133, 計算_投入係数表!AB89)</f>
        <v>#DIV/0!</v>
      </c>
      <c r="AC228" s="197" t="e">
        <f>IF(AC$142="分類不明", 計算_基本取引表!AC89/計算_基本取引表!AC$133, 計算_投入係数表!AC89)</f>
        <v>#DIV/0!</v>
      </c>
      <c r="AD228" s="197" t="e">
        <f>IF(AD$142="分類不明", 計算_基本取引表!AD89/計算_基本取引表!AD$133, 計算_投入係数表!AD89)</f>
        <v>#DIV/0!</v>
      </c>
      <c r="AE228" s="197" t="e">
        <f>IF(AE$142="分類不明", 計算_基本取引表!AE89/計算_基本取引表!AE$133, 計算_投入係数表!AE89)</f>
        <v>#DIV/0!</v>
      </c>
      <c r="AF228" s="197" t="e">
        <f>IF(AF$142="分類不明", 計算_基本取引表!AF89/計算_基本取引表!AF$133, 計算_投入係数表!AF89)</f>
        <v>#DIV/0!</v>
      </c>
      <c r="AG228" s="197" t="e">
        <f>IF(AG$142="分類不明", 計算_基本取引表!AG89/計算_基本取引表!AG$133, 計算_投入係数表!AG89)</f>
        <v>#DIV/0!</v>
      </c>
      <c r="AH228" s="197" t="e">
        <f>IF(AH$142="分類不明", 計算_基本取引表!AH89/計算_基本取引表!AH$133, 計算_投入係数表!AH89)</f>
        <v>#DIV/0!</v>
      </c>
      <c r="AI228" s="197" t="e">
        <f>IF(AI$142="分類不明", 計算_基本取引表!AI89/計算_基本取引表!AI$133, 計算_投入係数表!AI89)</f>
        <v>#DIV/0!</v>
      </c>
      <c r="AJ228" s="197" t="e">
        <f>IF(AJ$142="分類不明", 計算_基本取引表!AJ89/計算_基本取引表!AJ$133, 計算_投入係数表!AJ89)</f>
        <v>#DIV/0!</v>
      </c>
      <c r="AK228" s="197" t="e">
        <f>IF(AK$142="分類不明", 計算_基本取引表!AK89/計算_基本取引表!AK$133, 計算_投入係数表!AK89)</f>
        <v>#DIV/0!</v>
      </c>
      <c r="AL228" s="197" t="e">
        <f>IF(AL$142="分類不明", 計算_基本取引表!AL89/計算_基本取引表!AL$133, 計算_投入係数表!AL89)</f>
        <v>#DIV/0!</v>
      </c>
      <c r="AM228" s="197" t="e">
        <f>IF(AM$142="分類不明", 計算_基本取引表!AM89/計算_基本取引表!AM$133, 計算_投入係数表!AM89)</f>
        <v>#DIV/0!</v>
      </c>
      <c r="AN228" s="197" t="e">
        <f>IF(AN$142="分類不明", 計算_基本取引表!AN89/計算_基本取引表!AN$133, 計算_投入係数表!AN89)</f>
        <v>#DIV/0!</v>
      </c>
      <c r="AO228" s="197" t="e">
        <f>IF(AO$142="分類不明", 計算_基本取引表!AO89/計算_基本取引表!AO$133, 計算_投入係数表!AO89)</f>
        <v>#DIV/0!</v>
      </c>
      <c r="AP228" s="197" t="e">
        <f>IF(AP$142="分類不明", 計算_基本取引表!AP89/計算_基本取引表!AP$133, 計算_投入係数表!AP89)</f>
        <v>#DIV/0!</v>
      </c>
      <c r="AQ228" s="197" t="e">
        <f>IF(AQ$142="分類不明", 計算_基本取引表!AQ89/計算_基本取引表!AQ$133, 計算_投入係数表!AQ89)</f>
        <v>#DIV/0!</v>
      </c>
      <c r="AR228" s="197" t="e">
        <f>IF(AR$142="分類不明", 計算_基本取引表!AR89/計算_基本取引表!AR$133, 計算_投入係数表!AR89)</f>
        <v>#DIV/0!</v>
      </c>
      <c r="AS228" s="197" t="e">
        <f>IF(AS$142="分類不明", 計算_基本取引表!AS89/計算_基本取引表!AS$133, 計算_投入係数表!AS89)</f>
        <v>#DIV/0!</v>
      </c>
      <c r="AT228" s="197" t="e">
        <f>IF(AT$142="分類不明", 計算_基本取引表!AT89/計算_基本取引表!AT$133, 計算_投入係数表!AT89)</f>
        <v>#DIV/0!</v>
      </c>
      <c r="AU228" s="197" t="e">
        <f>IF(AU$142="分類不明", 計算_基本取引表!AU89/計算_基本取引表!AU$133, 計算_投入係数表!AU89)</f>
        <v>#DIV/0!</v>
      </c>
      <c r="AV228" s="197" t="e">
        <f>IF(AV$142="分類不明", 計算_基本取引表!AV89/計算_基本取引表!AV$133, 計算_投入係数表!AV89)</f>
        <v>#DIV/0!</v>
      </c>
      <c r="AW228" s="197" t="e">
        <f>IF(AW$142="分類不明", 計算_基本取引表!AW89/計算_基本取引表!AW$133, 計算_投入係数表!AW89)</f>
        <v>#DIV/0!</v>
      </c>
      <c r="AX228" s="197" t="e">
        <f>IF(AX$142="分類不明", 計算_基本取引表!AX89/計算_基本取引表!AX$133, 計算_投入係数表!AX89)</f>
        <v>#DIV/0!</v>
      </c>
      <c r="AY228" s="197" t="e">
        <f>IF(AY$142="分類不明", 計算_基本取引表!AY89/計算_基本取引表!AY$133, 計算_投入係数表!AY89)</f>
        <v>#DIV/0!</v>
      </c>
      <c r="AZ228" s="197" t="e">
        <f>IF(AZ$142="分類不明", 計算_基本取引表!AZ89/計算_基本取引表!AZ$133, 計算_投入係数表!AZ89)</f>
        <v>#DIV/0!</v>
      </c>
      <c r="BA228" s="197" t="e">
        <f>IF(BA$142="分類不明", 計算_基本取引表!BA89/計算_基本取引表!BA$133, 計算_投入係数表!BA89)</f>
        <v>#DIV/0!</v>
      </c>
      <c r="BB228" s="197" t="e">
        <f>IF(BB$142="分類不明", 計算_基本取引表!BB89/計算_基本取引表!BB$133, 計算_投入係数表!BB89)</f>
        <v>#DIV/0!</v>
      </c>
      <c r="BC228" s="197" t="e">
        <f>IF(BC$142="分類不明", 計算_基本取引表!BC89/計算_基本取引表!BC$133, 計算_投入係数表!BC89)</f>
        <v>#DIV/0!</v>
      </c>
      <c r="BD228" s="197" t="e">
        <f>IF(BD$142="分類不明", 計算_基本取引表!BD89/計算_基本取引表!BD$133, 計算_投入係数表!BD89)</f>
        <v>#DIV/0!</v>
      </c>
      <c r="BE228" s="197" t="e">
        <f>IF(BE$142="分類不明", 計算_基本取引表!BE89/計算_基本取引表!BE$133, 計算_投入係数表!BE89)</f>
        <v>#DIV/0!</v>
      </c>
      <c r="BF228" s="197" t="e">
        <f>IF(BF$142="分類不明", 計算_基本取引表!BF89/計算_基本取引表!BF$133, 計算_投入係数表!BF89)</f>
        <v>#DIV/0!</v>
      </c>
      <c r="BG228" s="197" t="e">
        <f>IF(BG$142="分類不明", 計算_基本取引表!BG89/計算_基本取引表!BG$133, 計算_投入係数表!BG89)</f>
        <v>#DIV/0!</v>
      </c>
      <c r="BH228" s="197" t="e">
        <f>IF(BH$142="分類不明", 計算_基本取引表!BH89/計算_基本取引表!BH$133, 計算_投入係数表!BH89)</f>
        <v>#DIV/0!</v>
      </c>
      <c r="BI228" s="197" t="e">
        <f>IF(BI$142="分類不明", 計算_基本取引表!BI89/計算_基本取引表!BI$133, 計算_投入係数表!BI89)</f>
        <v>#DIV/0!</v>
      </c>
      <c r="BJ228" s="197" t="e">
        <f>IF(BJ$142="分類不明", 計算_基本取引表!BJ89/計算_基本取引表!BJ$133, 計算_投入係数表!BJ89)</f>
        <v>#DIV/0!</v>
      </c>
      <c r="BK228" s="197" t="e">
        <f>IF(BK$142="分類不明", 計算_基本取引表!BK89/計算_基本取引表!BK$133, 計算_投入係数表!BK89)</f>
        <v>#DIV/0!</v>
      </c>
      <c r="BL228" s="197" t="e">
        <f>IF(BL$142="分類不明", 計算_基本取引表!BL89/計算_基本取引表!BL$133, 計算_投入係数表!BL89)</f>
        <v>#DIV/0!</v>
      </c>
      <c r="BM228" s="197" t="e">
        <f>IF(BM$142="分類不明", 計算_基本取引表!BM89/計算_基本取引表!BM$133, 計算_投入係数表!BM89)</f>
        <v>#DIV/0!</v>
      </c>
      <c r="BN228" s="197" t="e">
        <f>IF(BN$142="分類不明", 計算_基本取引表!BN89/計算_基本取引表!BN$133, 計算_投入係数表!BN89)</f>
        <v>#DIV/0!</v>
      </c>
      <c r="BO228" s="197" t="e">
        <f>IF(BO$142="分類不明", 計算_基本取引表!BO89/計算_基本取引表!BO$133, 計算_投入係数表!BO89)</f>
        <v>#DIV/0!</v>
      </c>
      <c r="BP228" s="197" t="e">
        <f>IF(BP$142="分類不明", 計算_基本取引表!BP89/計算_基本取引表!BP$133, 計算_投入係数表!BP89)</f>
        <v>#DIV/0!</v>
      </c>
      <c r="BQ228" s="197" t="e">
        <f>IF(BQ$142="分類不明", 計算_基本取引表!BQ89/計算_基本取引表!BQ$133, 計算_投入係数表!BQ89)</f>
        <v>#DIV/0!</v>
      </c>
      <c r="BR228" s="197" t="e">
        <f>IF(BR$142="分類不明", 計算_基本取引表!BR89/計算_基本取引表!BR$133, 計算_投入係数表!BR89)</f>
        <v>#DIV/0!</v>
      </c>
      <c r="BS228" s="197" t="e">
        <f>IF(BS$142="分類不明", 計算_基本取引表!BS89/計算_基本取引表!BS$133, 計算_投入係数表!BS89)</f>
        <v>#DIV/0!</v>
      </c>
      <c r="BT228" s="197" t="e">
        <f>IF(BT$142="分類不明", 計算_基本取引表!BT89/計算_基本取引表!BT$133, 計算_投入係数表!BT89)</f>
        <v>#DIV/0!</v>
      </c>
      <c r="BU228" s="197" t="e">
        <f>IF(BU$142="分類不明", 計算_基本取引表!BU89/計算_基本取引表!BU$133, 計算_投入係数表!BU89)</f>
        <v>#DIV/0!</v>
      </c>
      <c r="BV228" s="197" t="e">
        <f>IF(BV$142="分類不明", 計算_基本取引表!BV89/計算_基本取引表!BV$133, 計算_投入係数表!BV89)</f>
        <v>#DIV/0!</v>
      </c>
      <c r="BW228" s="197" t="e">
        <f>IF(BW$142="分類不明", 計算_基本取引表!BW89/計算_基本取引表!BW$133, 計算_投入係数表!BW89)</f>
        <v>#DIV/0!</v>
      </c>
      <c r="BX228" s="197" t="e">
        <f>IF(BX$142="分類不明", 計算_基本取引表!BX89/計算_基本取引表!BX$133, 計算_投入係数表!BX89)</f>
        <v>#DIV/0!</v>
      </c>
      <c r="BY228" s="197" t="e">
        <f>IF(BY$142="分類不明", 計算_基本取引表!BY89/計算_基本取引表!BY$133, 計算_投入係数表!BY89)</f>
        <v>#DIV/0!</v>
      </c>
      <c r="BZ228" s="197" t="e">
        <f>IF(BZ$142="分類不明", 計算_基本取引表!BZ89/計算_基本取引表!BZ$133, 計算_投入係数表!BZ89)</f>
        <v>#DIV/0!</v>
      </c>
      <c r="CA228" s="197" t="e">
        <f>IF(CA$142="分類不明", 計算_基本取引表!CA89/計算_基本取引表!CA$133, 計算_投入係数表!CA89)</f>
        <v>#DIV/0!</v>
      </c>
      <c r="CB228" s="197" t="e">
        <f>IF(CB$142="分類不明", 計算_基本取引表!CB89/計算_基本取引表!CB$133, 計算_投入係数表!CB89)</f>
        <v>#DIV/0!</v>
      </c>
      <c r="CC228" s="197" t="e">
        <f>IF(CC$142="分類不明", 計算_基本取引表!CC89/計算_基本取引表!CC$133, 計算_投入係数表!CC89)</f>
        <v>#DIV/0!</v>
      </c>
      <c r="CD228" s="197" t="e">
        <f>IF(CD$142="分類不明", 計算_基本取引表!CD89/計算_基本取引表!CD$133, 計算_投入係数表!CD89)</f>
        <v>#DIV/0!</v>
      </c>
      <c r="CE228" s="197" t="e">
        <f>IF(CE$142="分類不明", 計算_基本取引表!CE89/計算_基本取引表!CE$133, 計算_投入係数表!CE89)</f>
        <v>#DIV/0!</v>
      </c>
      <c r="CF228" s="197" t="e">
        <f>IF(CF$142="分類不明", 計算_基本取引表!CF89/計算_基本取引表!CF$133, 計算_投入係数表!CF89)</f>
        <v>#DIV/0!</v>
      </c>
      <c r="CG228" s="197" t="e">
        <f>IF(CG$142="分類不明", 計算_基本取引表!CG89/計算_基本取引表!CG$133, 計算_投入係数表!CG89)</f>
        <v>#DIV/0!</v>
      </c>
      <c r="CH228" s="197" t="e">
        <f>IF(CH$142="分類不明", 計算_基本取引表!CH89/計算_基本取引表!CH$133, 計算_投入係数表!CH89)</f>
        <v>#DIV/0!</v>
      </c>
      <c r="CI228" s="197" t="e">
        <f>IF(CI$142="分類不明", 計算_基本取引表!CI89/計算_基本取引表!CI$133, 計算_投入係数表!CI89)</f>
        <v>#DIV/0!</v>
      </c>
      <c r="CJ228" s="197" t="e">
        <f>IF(CJ$142="分類不明", 計算_基本取引表!CJ89/計算_基本取引表!CJ$133, 計算_投入係数表!CJ89)</f>
        <v>#DIV/0!</v>
      </c>
      <c r="CK228" s="197" t="e">
        <f>IF(CK$142="分類不明", 計算_基本取引表!CK89/計算_基本取引表!CK$133, 計算_投入係数表!CK89)</f>
        <v>#DIV/0!</v>
      </c>
      <c r="CL228" s="197" t="e">
        <f>IF(CL$142="分類不明", 計算_基本取引表!CL89/計算_基本取引表!CL$133, 計算_投入係数表!CL89)</f>
        <v>#DIV/0!</v>
      </c>
      <c r="CM228" s="197" t="e">
        <f>IF(CM$142="分類不明", 計算_基本取引表!CM89/計算_基本取引表!CM$133, 計算_投入係数表!CM89)</f>
        <v>#DIV/0!</v>
      </c>
      <c r="CN228" s="197" t="e">
        <f>IF(CN$142="分類不明", 計算_基本取引表!CN89/計算_基本取引表!CN$133, 計算_投入係数表!CN89)</f>
        <v>#DIV/0!</v>
      </c>
      <c r="CO228" s="197" t="e">
        <f>IF(CO$142="分類不明", 計算_基本取引表!CO89/計算_基本取引表!CO$133, 計算_投入係数表!CO89)</f>
        <v>#DIV/0!</v>
      </c>
      <c r="CP228" s="197" t="e">
        <f>IF(CP$142="分類不明", 計算_基本取引表!CP89/計算_基本取引表!CP$133, 計算_投入係数表!CP89)</f>
        <v>#DIV/0!</v>
      </c>
      <c r="CQ228" s="197" t="e">
        <f>IF(CQ$142="分類不明", 計算_基本取引表!CQ89/計算_基本取引表!CQ$133, 計算_投入係数表!CQ89)</f>
        <v>#DIV/0!</v>
      </c>
      <c r="CR228" s="197" t="e">
        <f>IF(CR$142="分類不明", 計算_基本取引表!CR89/計算_基本取引表!CR$133, 計算_投入係数表!CR89)</f>
        <v>#DIV/0!</v>
      </c>
      <c r="CS228" s="197" t="e">
        <f>IF(CS$142="分類不明", 計算_基本取引表!CS89/計算_基本取引表!CS$133, 計算_投入係数表!CS89)</f>
        <v>#DIV/0!</v>
      </c>
      <c r="CT228" s="197" t="e">
        <f>IF(CT$142="分類不明", 計算_基本取引表!CT89/計算_基本取引表!CT$133, 計算_投入係数表!CT89)</f>
        <v>#DIV/0!</v>
      </c>
      <c r="CU228" s="197" t="e">
        <f>IF(CU$142="分類不明", 計算_基本取引表!CU89/計算_基本取引表!CU$133, 計算_投入係数表!CU89)</f>
        <v>#DIV/0!</v>
      </c>
      <c r="CV228" s="197" t="e">
        <f>IF(CV$142="分類不明", 計算_基本取引表!CV89/計算_基本取引表!CV$133, 計算_投入係数表!CV89)</f>
        <v>#DIV/0!</v>
      </c>
      <c r="CW228" s="197" t="e">
        <f>IF(CW$142="分類不明", 計算_基本取引表!CW89/計算_基本取引表!CW$133, 計算_投入係数表!CW89)</f>
        <v>#DIV/0!</v>
      </c>
      <c r="CX228" s="197" t="e">
        <f>IF(CX$142="分類不明", 計算_基本取引表!CX89/計算_基本取引表!CX$133, 計算_投入係数表!CX89)</f>
        <v>#DIV/0!</v>
      </c>
      <c r="CY228" s="197" t="e">
        <f>IF(CY$142="分類不明", 計算_基本取引表!CY89/計算_基本取引表!CY$133, 計算_投入係数表!CY89)</f>
        <v>#DIV/0!</v>
      </c>
      <c r="CZ228" s="197" t="e">
        <f>IF(CZ$142="分類不明", 計算_基本取引表!CZ89/計算_基本取引表!CZ$133, 計算_投入係数表!CZ89)</f>
        <v>#DIV/0!</v>
      </c>
      <c r="DA228" s="197" t="e">
        <f>IF(DA$142="分類不明", 計算_基本取引表!DA89/計算_基本取引表!DA$133, 計算_投入係数表!DA89)</f>
        <v>#DIV/0!</v>
      </c>
      <c r="DB228" s="197" t="e">
        <f>IF(DB$142="分類不明", 計算_基本取引表!DB89/計算_基本取引表!DB$133, 計算_投入係数表!DB89)</f>
        <v>#DIV/0!</v>
      </c>
      <c r="DC228" s="197" t="e">
        <f>IF(DC$142="分類不明", 計算_基本取引表!DC89/計算_基本取引表!DC$133, 計算_投入係数表!DC89)</f>
        <v>#DIV/0!</v>
      </c>
      <c r="DD228" s="197" t="e">
        <f>IF(DD$142="分類不明", 計算_基本取引表!DD89/計算_基本取引表!DD$133, 計算_投入係数表!DD89)</f>
        <v>#DIV/0!</v>
      </c>
      <c r="DE228" s="197" t="e">
        <f>IF(DE$142="分類不明", 計算_基本取引表!DE89/計算_基本取引表!DE$133, 計算_投入係数表!DE89)</f>
        <v>#DIV/0!</v>
      </c>
      <c r="DF228" s="197" t="e">
        <f>IF(DF$142="分類不明", 計算_基本取引表!DF89/計算_基本取引表!DF$133, 計算_投入係数表!DF89)</f>
        <v>#DIV/0!</v>
      </c>
      <c r="DG228" s="197" t="e">
        <f>IF(DG$142="分類不明", 計算_基本取引表!DG89/計算_基本取引表!DG$133, 計算_投入係数表!DG89)</f>
        <v>#DIV/0!</v>
      </c>
      <c r="DH228" s="197" t="e">
        <f>IF(DH$142="分類不明", 計算_基本取引表!DH89/計算_基本取引表!DH$133, 計算_投入係数表!DH89)</f>
        <v>#DIV/0!</v>
      </c>
      <c r="DI228" s="197" t="e">
        <f>IF(DI$142="分類不明", 計算_基本取引表!DI89/計算_基本取引表!DI$133, 計算_投入係数表!DI89)</f>
        <v>#DIV/0!</v>
      </c>
      <c r="DJ228" s="197" t="e">
        <f>IF(DJ$142="分類不明", 計算_基本取引表!DJ89/計算_基本取引表!DJ$133, 計算_投入係数表!DJ89)</f>
        <v>#DIV/0!</v>
      </c>
      <c r="DK228" s="197" t="e">
        <f>IF(DK$142="分類不明", 計算_基本取引表!DK89/計算_基本取引表!DK$133, 計算_投入係数表!DK89)</f>
        <v>#DIV/0!</v>
      </c>
      <c r="DL228" s="197" t="e">
        <f>IF(DL$142="分類不明", 計算_基本取引表!DL89/計算_基本取引表!DL$133, 計算_投入係数表!DL89)</f>
        <v>#DIV/0!</v>
      </c>
      <c r="DM228" s="197" t="e">
        <f>IF(DM$142="分類不明", 計算_基本取引表!DM89/計算_基本取引表!DM$133, 計算_投入係数表!DM89)</f>
        <v>#DIV/0!</v>
      </c>
      <c r="DN228" s="197" t="e">
        <f>IF(DN$142="分類不明", 計算_基本取引表!DN89/計算_基本取引表!DN$133, 計算_投入係数表!DN89)</f>
        <v>#DIV/0!</v>
      </c>
      <c r="DO228" s="197" t="e">
        <f>IF(DO$142="分類不明", 計算_基本取引表!DO89/計算_基本取引表!DO$133, 計算_投入係数表!DO89)</f>
        <v>#DIV/0!</v>
      </c>
      <c r="DP228" s="197" t="e">
        <f>IF(DP$142="分類不明", 計算_基本取引表!DP89/計算_基本取引表!DP$133, 計算_投入係数表!DP89)</f>
        <v>#DIV/0!</v>
      </c>
      <c r="DQ228" s="197" t="e">
        <f>IF(DQ$142="分類不明", 計算_基本取引表!DQ89/計算_基本取引表!DQ$133, 計算_投入係数表!DQ89)</f>
        <v>#DIV/0!</v>
      </c>
      <c r="DR228" s="197" t="e">
        <f>IF(DR$142="分類不明", 計算_基本取引表!DR89/計算_基本取引表!DR$133, 計算_投入係数表!DR89)</f>
        <v>#DIV/0!</v>
      </c>
      <c r="DS228" s="197" t="e">
        <f>IF(DS$142="分類不明", 計算_基本取引表!DS89/計算_基本取引表!DS$133, 計算_投入係数表!DS89)</f>
        <v>#DIV/0!</v>
      </c>
      <c r="DT228" s="24">
        <f ca="1">計算_基本取引表!DT89/計算_基本取引表!DT$133</f>
        <v>0</v>
      </c>
    </row>
    <row r="229" spans="2:124" x14ac:dyDescent="0.25">
      <c r="B229" s="53">
        <v>87</v>
      </c>
      <c r="C229" s="192" t="str">
        <v>-</v>
      </c>
      <c r="D229" s="193">
        <f>IF(D$142="分類不明", 計算_基本取引表!D90/計算_基本取引表!D$133, 計算_投入係数表!D90)</f>
        <v>0</v>
      </c>
      <c r="E229" s="194">
        <f>IF(E$142="分類不明", 計算_基本取引表!E90/計算_基本取引表!E$133, 計算_投入係数表!E90)</f>
        <v>0</v>
      </c>
      <c r="F229" s="194">
        <f>IF(F$142="分類不明", 計算_基本取引表!F90/計算_基本取引表!F$133, 計算_投入係数表!F90)</f>
        <v>0</v>
      </c>
      <c r="G229" s="194">
        <f>IF(G$142="分類不明", 計算_基本取引表!G90/計算_基本取引表!G$133, 計算_投入係数表!G90)</f>
        <v>0</v>
      </c>
      <c r="H229" s="194">
        <f>IF(H$142="分類不明", 計算_基本取引表!H90/計算_基本取引表!H$133, 計算_投入係数表!H90)</f>
        <v>0</v>
      </c>
      <c r="I229" s="194">
        <f>IF(I$142="分類不明", 計算_基本取引表!I90/計算_基本取引表!I$133, 計算_投入係数表!I90)</f>
        <v>0</v>
      </c>
      <c r="J229" s="194">
        <f>IF(J$142="分類不明", 計算_基本取引表!J90/計算_基本取引表!J$133, 計算_投入係数表!J90)</f>
        <v>0</v>
      </c>
      <c r="K229" s="194">
        <f>IF(K$142="分類不明", 計算_基本取引表!K90/計算_基本取引表!K$133, 計算_投入係数表!K90)</f>
        <v>0</v>
      </c>
      <c r="L229" s="194">
        <f>IF(L$142="分類不明", 計算_基本取引表!L90/計算_基本取引表!L$133, 計算_投入係数表!L90)</f>
        <v>0</v>
      </c>
      <c r="M229" s="194">
        <f>IF(M$142="分類不明", 計算_基本取引表!M90/計算_基本取引表!M$133, 計算_投入係数表!M90)</f>
        <v>0</v>
      </c>
      <c r="N229" s="194">
        <f>IF(N$142="分類不明", 計算_基本取引表!N90/計算_基本取引表!N$133, 計算_投入係数表!N90)</f>
        <v>0</v>
      </c>
      <c r="O229" s="194">
        <f>IF(O$142="分類不明", 計算_基本取引表!O90/計算_基本取引表!O$133, 計算_投入係数表!O90)</f>
        <v>0</v>
      </c>
      <c r="P229" s="194" t="e">
        <f ca="1">IF(P$142="分類不明", 計算_基本取引表!P90/計算_基本取引表!P$133, 計算_投入係数表!P90)</f>
        <v>#DIV/0!</v>
      </c>
      <c r="Q229" s="194" t="e">
        <f>IF(Q$142="分類不明", 計算_基本取引表!Q90/計算_基本取引表!Q$133, 計算_投入係数表!Q90)</f>
        <v>#DIV/0!</v>
      </c>
      <c r="R229" s="194" t="e">
        <f>IF(R$142="分類不明", 計算_基本取引表!R90/計算_基本取引表!R$133, 計算_投入係数表!R90)</f>
        <v>#DIV/0!</v>
      </c>
      <c r="S229" s="194" t="e">
        <f>IF(S$142="分類不明", 計算_基本取引表!S90/計算_基本取引表!S$133, 計算_投入係数表!S90)</f>
        <v>#DIV/0!</v>
      </c>
      <c r="T229" s="194" t="e">
        <f>IF(T$142="分類不明", 計算_基本取引表!T90/計算_基本取引表!T$133, 計算_投入係数表!T90)</f>
        <v>#DIV/0!</v>
      </c>
      <c r="U229" s="194" t="e">
        <f>IF(U$142="分類不明", 計算_基本取引表!U90/計算_基本取引表!U$133, 計算_投入係数表!U90)</f>
        <v>#DIV/0!</v>
      </c>
      <c r="V229" s="194" t="e">
        <f>IF(V$142="分類不明", 計算_基本取引表!V90/計算_基本取引表!V$133, 計算_投入係数表!V90)</f>
        <v>#DIV/0!</v>
      </c>
      <c r="W229" s="194" t="e">
        <f>IF(W$142="分類不明", 計算_基本取引表!W90/計算_基本取引表!W$133, 計算_投入係数表!W90)</f>
        <v>#DIV/0!</v>
      </c>
      <c r="X229" s="194" t="e">
        <f>IF(X$142="分類不明", 計算_基本取引表!X90/計算_基本取引表!X$133, 計算_投入係数表!X90)</f>
        <v>#DIV/0!</v>
      </c>
      <c r="Y229" s="194" t="e">
        <f>IF(Y$142="分類不明", 計算_基本取引表!Y90/計算_基本取引表!Y$133, 計算_投入係数表!Y90)</f>
        <v>#DIV/0!</v>
      </c>
      <c r="Z229" s="194" t="e">
        <f>IF(Z$142="分類不明", 計算_基本取引表!Z90/計算_基本取引表!Z$133, 計算_投入係数表!Z90)</f>
        <v>#DIV/0!</v>
      </c>
      <c r="AA229" s="194" t="e">
        <f>IF(AA$142="分類不明", 計算_基本取引表!AA90/計算_基本取引表!AA$133, 計算_投入係数表!AA90)</f>
        <v>#DIV/0!</v>
      </c>
      <c r="AB229" s="194" t="e">
        <f>IF(AB$142="分類不明", 計算_基本取引表!AB90/計算_基本取引表!AB$133, 計算_投入係数表!AB90)</f>
        <v>#DIV/0!</v>
      </c>
      <c r="AC229" s="194" t="e">
        <f>IF(AC$142="分類不明", 計算_基本取引表!AC90/計算_基本取引表!AC$133, 計算_投入係数表!AC90)</f>
        <v>#DIV/0!</v>
      </c>
      <c r="AD229" s="194" t="e">
        <f>IF(AD$142="分類不明", 計算_基本取引表!AD90/計算_基本取引表!AD$133, 計算_投入係数表!AD90)</f>
        <v>#DIV/0!</v>
      </c>
      <c r="AE229" s="194" t="e">
        <f>IF(AE$142="分類不明", 計算_基本取引表!AE90/計算_基本取引表!AE$133, 計算_投入係数表!AE90)</f>
        <v>#DIV/0!</v>
      </c>
      <c r="AF229" s="194" t="e">
        <f>IF(AF$142="分類不明", 計算_基本取引表!AF90/計算_基本取引表!AF$133, 計算_投入係数表!AF90)</f>
        <v>#DIV/0!</v>
      </c>
      <c r="AG229" s="194" t="e">
        <f>IF(AG$142="分類不明", 計算_基本取引表!AG90/計算_基本取引表!AG$133, 計算_投入係数表!AG90)</f>
        <v>#DIV/0!</v>
      </c>
      <c r="AH229" s="194" t="e">
        <f>IF(AH$142="分類不明", 計算_基本取引表!AH90/計算_基本取引表!AH$133, 計算_投入係数表!AH90)</f>
        <v>#DIV/0!</v>
      </c>
      <c r="AI229" s="194" t="e">
        <f>IF(AI$142="分類不明", 計算_基本取引表!AI90/計算_基本取引表!AI$133, 計算_投入係数表!AI90)</f>
        <v>#DIV/0!</v>
      </c>
      <c r="AJ229" s="194" t="e">
        <f>IF(AJ$142="分類不明", 計算_基本取引表!AJ90/計算_基本取引表!AJ$133, 計算_投入係数表!AJ90)</f>
        <v>#DIV/0!</v>
      </c>
      <c r="AK229" s="194" t="e">
        <f>IF(AK$142="分類不明", 計算_基本取引表!AK90/計算_基本取引表!AK$133, 計算_投入係数表!AK90)</f>
        <v>#DIV/0!</v>
      </c>
      <c r="AL229" s="194" t="e">
        <f>IF(AL$142="分類不明", 計算_基本取引表!AL90/計算_基本取引表!AL$133, 計算_投入係数表!AL90)</f>
        <v>#DIV/0!</v>
      </c>
      <c r="AM229" s="194" t="e">
        <f>IF(AM$142="分類不明", 計算_基本取引表!AM90/計算_基本取引表!AM$133, 計算_投入係数表!AM90)</f>
        <v>#DIV/0!</v>
      </c>
      <c r="AN229" s="194" t="e">
        <f>IF(AN$142="分類不明", 計算_基本取引表!AN90/計算_基本取引表!AN$133, 計算_投入係数表!AN90)</f>
        <v>#DIV/0!</v>
      </c>
      <c r="AO229" s="194" t="e">
        <f>IF(AO$142="分類不明", 計算_基本取引表!AO90/計算_基本取引表!AO$133, 計算_投入係数表!AO90)</f>
        <v>#DIV/0!</v>
      </c>
      <c r="AP229" s="194" t="e">
        <f>IF(AP$142="分類不明", 計算_基本取引表!AP90/計算_基本取引表!AP$133, 計算_投入係数表!AP90)</f>
        <v>#DIV/0!</v>
      </c>
      <c r="AQ229" s="194" t="e">
        <f>IF(AQ$142="分類不明", 計算_基本取引表!AQ90/計算_基本取引表!AQ$133, 計算_投入係数表!AQ90)</f>
        <v>#DIV/0!</v>
      </c>
      <c r="AR229" s="194" t="e">
        <f>IF(AR$142="分類不明", 計算_基本取引表!AR90/計算_基本取引表!AR$133, 計算_投入係数表!AR90)</f>
        <v>#DIV/0!</v>
      </c>
      <c r="AS229" s="194" t="e">
        <f>IF(AS$142="分類不明", 計算_基本取引表!AS90/計算_基本取引表!AS$133, 計算_投入係数表!AS90)</f>
        <v>#DIV/0!</v>
      </c>
      <c r="AT229" s="194" t="e">
        <f>IF(AT$142="分類不明", 計算_基本取引表!AT90/計算_基本取引表!AT$133, 計算_投入係数表!AT90)</f>
        <v>#DIV/0!</v>
      </c>
      <c r="AU229" s="194" t="e">
        <f>IF(AU$142="分類不明", 計算_基本取引表!AU90/計算_基本取引表!AU$133, 計算_投入係数表!AU90)</f>
        <v>#DIV/0!</v>
      </c>
      <c r="AV229" s="194" t="e">
        <f>IF(AV$142="分類不明", 計算_基本取引表!AV90/計算_基本取引表!AV$133, 計算_投入係数表!AV90)</f>
        <v>#DIV/0!</v>
      </c>
      <c r="AW229" s="194" t="e">
        <f>IF(AW$142="分類不明", 計算_基本取引表!AW90/計算_基本取引表!AW$133, 計算_投入係数表!AW90)</f>
        <v>#DIV/0!</v>
      </c>
      <c r="AX229" s="194" t="e">
        <f>IF(AX$142="分類不明", 計算_基本取引表!AX90/計算_基本取引表!AX$133, 計算_投入係数表!AX90)</f>
        <v>#DIV/0!</v>
      </c>
      <c r="AY229" s="194" t="e">
        <f>IF(AY$142="分類不明", 計算_基本取引表!AY90/計算_基本取引表!AY$133, 計算_投入係数表!AY90)</f>
        <v>#DIV/0!</v>
      </c>
      <c r="AZ229" s="194" t="e">
        <f>IF(AZ$142="分類不明", 計算_基本取引表!AZ90/計算_基本取引表!AZ$133, 計算_投入係数表!AZ90)</f>
        <v>#DIV/0!</v>
      </c>
      <c r="BA229" s="194" t="e">
        <f>IF(BA$142="分類不明", 計算_基本取引表!BA90/計算_基本取引表!BA$133, 計算_投入係数表!BA90)</f>
        <v>#DIV/0!</v>
      </c>
      <c r="BB229" s="194" t="e">
        <f>IF(BB$142="分類不明", 計算_基本取引表!BB90/計算_基本取引表!BB$133, 計算_投入係数表!BB90)</f>
        <v>#DIV/0!</v>
      </c>
      <c r="BC229" s="194" t="e">
        <f>IF(BC$142="分類不明", 計算_基本取引表!BC90/計算_基本取引表!BC$133, 計算_投入係数表!BC90)</f>
        <v>#DIV/0!</v>
      </c>
      <c r="BD229" s="194" t="e">
        <f>IF(BD$142="分類不明", 計算_基本取引表!BD90/計算_基本取引表!BD$133, 計算_投入係数表!BD90)</f>
        <v>#DIV/0!</v>
      </c>
      <c r="BE229" s="194" t="e">
        <f>IF(BE$142="分類不明", 計算_基本取引表!BE90/計算_基本取引表!BE$133, 計算_投入係数表!BE90)</f>
        <v>#DIV/0!</v>
      </c>
      <c r="BF229" s="194" t="e">
        <f>IF(BF$142="分類不明", 計算_基本取引表!BF90/計算_基本取引表!BF$133, 計算_投入係数表!BF90)</f>
        <v>#DIV/0!</v>
      </c>
      <c r="BG229" s="194" t="e">
        <f>IF(BG$142="分類不明", 計算_基本取引表!BG90/計算_基本取引表!BG$133, 計算_投入係数表!BG90)</f>
        <v>#DIV/0!</v>
      </c>
      <c r="BH229" s="194" t="e">
        <f>IF(BH$142="分類不明", 計算_基本取引表!BH90/計算_基本取引表!BH$133, 計算_投入係数表!BH90)</f>
        <v>#DIV/0!</v>
      </c>
      <c r="BI229" s="194" t="e">
        <f>IF(BI$142="分類不明", 計算_基本取引表!BI90/計算_基本取引表!BI$133, 計算_投入係数表!BI90)</f>
        <v>#DIV/0!</v>
      </c>
      <c r="BJ229" s="194" t="e">
        <f>IF(BJ$142="分類不明", 計算_基本取引表!BJ90/計算_基本取引表!BJ$133, 計算_投入係数表!BJ90)</f>
        <v>#DIV/0!</v>
      </c>
      <c r="BK229" s="194" t="e">
        <f>IF(BK$142="分類不明", 計算_基本取引表!BK90/計算_基本取引表!BK$133, 計算_投入係数表!BK90)</f>
        <v>#DIV/0!</v>
      </c>
      <c r="BL229" s="194" t="e">
        <f>IF(BL$142="分類不明", 計算_基本取引表!BL90/計算_基本取引表!BL$133, 計算_投入係数表!BL90)</f>
        <v>#DIV/0!</v>
      </c>
      <c r="BM229" s="194" t="e">
        <f>IF(BM$142="分類不明", 計算_基本取引表!BM90/計算_基本取引表!BM$133, 計算_投入係数表!BM90)</f>
        <v>#DIV/0!</v>
      </c>
      <c r="BN229" s="194" t="e">
        <f>IF(BN$142="分類不明", 計算_基本取引表!BN90/計算_基本取引表!BN$133, 計算_投入係数表!BN90)</f>
        <v>#DIV/0!</v>
      </c>
      <c r="BO229" s="194" t="e">
        <f>IF(BO$142="分類不明", 計算_基本取引表!BO90/計算_基本取引表!BO$133, 計算_投入係数表!BO90)</f>
        <v>#DIV/0!</v>
      </c>
      <c r="BP229" s="194" t="e">
        <f>IF(BP$142="分類不明", 計算_基本取引表!BP90/計算_基本取引表!BP$133, 計算_投入係数表!BP90)</f>
        <v>#DIV/0!</v>
      </c>
      <c r="BQ229" s="194" t="e">
        <f>IF(BQ$142="分類不明", 計算_基本取引表!BQ90/計算_基本取引表!BQ$133, 計算_投入係数表!BQ90)</f>
        <v>#DIV/0!</v>
      </c>
      <c r="BR229" s="194" t="e">
        <f>IF(BR$142="分類不明", 計算_基本取引表!BR90/計算_基本取引表!BR$133, 計算_投入係数表!BR90)</f>
        <v>#DIV/0!</v>
      </c>
      <c r="BS229" s="194" t="e">
        <f>IF(BS$142="分類不明", 計算_基本取引表!BS90/計算_基本取引表!BS$133, 計算_投入係数表!BS90)</f>
        <v>#DIV/0!</v>
      </c>
      <c r="BT229" s="194" t="e">
        <f>IF(BT$142="分類不明", 計算_基本取引表!BT90/計算_基本取引表!BT$133, 計算_投入係数表!BT90)</f>
        <v>#DIV/0!</v>
      </c>
      <c r="BU229" s="194" t="e">
        <f>IF(BU$142="分類不明", 計算_基本取引表!BU90/計算_基本取引表!BU$133, 計算_投入係数表!BU90)</f>
        <v>#DIV/0!</v>
      </c>
      <c r="BV229" s="194" t="e">
        <f>IF(BV$142="分類不明", 計算_基本取引表!BV90/計算_基本取引表!BV$133, 計算_投入係数表!BV90)</f>
        <v>#DIV/0!</v>
      </c>
      <c r="BW229" s="194" t="e">
        <f>IF(BW$142="分類不明", 計算_基本取引表!BW90/計算_基本取引表!BW$133, 計算_投入係数表!BW90)</f>
        <v>#DIV/0!</v>
      </c>
      <c r="BX229" s="194" t="e">
        <f>IF(BX$142="分類不明", 計算_基本取引表!BX90/計算_基本取引表!BX$133, 計算_投入係数表!BX90)</f>
        <v>#DIV/0!</v>
      </c>
      <c r="BY229" s="194" t="e">
        <f>IF(BY$142="分類不明", 計算_基本取引表!BY90/計算_基本取引表!BY$133, 計算_投入係数表!BY90)</f>
        <v>#DIV/0!</v>
      </c>
      <c r="BZ229" s="194" t="e">
        <f>IF(BZ$142="分類不明", 計算_基本取引表!BZ90/計算_基本取引表!BZ$133, 計算_投入係数表!BZ90)</f>
        <v>#DIV/0!</v>
      </c>
      <c r="CA229" s="194" t="e">
        <f>IF(CA$142="分類不明", 計算_基本取引表!CA90/計算_基本取引表!CA$133, 計算_投入係数表!CA90)</f>
        <v>#DIV/0!</v>
      </c>
      <c r="CB229" s="194" t="e">
        <f>IF(CB$142="分類不明", 計算_基本取引表!CB90/計算_基本取引表!CB$133, 計算_投入係数表!CB90)</f>
        <v>#DIV/0!</v>
      </c>
      <c r="CC229" s="194" t="e">
        <f>IF(CC$142="分類不明", 計算_基本取引表!CC90/計算_基本取引表!CC$133, 計算_投入係数表!CC90)</f>
        <v>#DIV/0!</v>
      </c>
      <c r="CD229" s="194" t="e">
        <f>IF(CD$142="分類不明", 計算_基本取引表!CD90/計算_基本取引表!CD$133, 計算_投入係数表!CD90)</f>
        <v>#DIV/0!</v>
      </c>
      <c r="CE229" s="194" t="e">
        <f>IF(CE$142="分類不明", 計算_基本取引表!CE90/計算_基本取引表!CE$133, 計算_投入係数表!CE90)</f>
        <v>#DIV/0!</v>
      </c>
      <c r="CF229" s="194" t="e">
        <f>IF(CF$142="分類不明", 計算_基本取引表!CF90/計算_基本取引表!CF$133, 計算_投入係数表!CF90)</f>
        <v>#DIV/0!</v>
      </c>
      <c r="CG229" s="194" t="e">
        <f>IF(CG$142="分類不明", 計算_基本取引表!CG90/計算_基本取引表!CG$133, 計算_投入係数表!CG90)</f>
        <v>#DIV/0!</v>
      </c>
      <c r="CH229" s="194" t="e">
        <f>IF(CH$142="分類不明", 計算_基本取引表!CH90/計算_基本取引表!CH$133, 計算_投入係数表!CH90)</f>
        <v>#DIV/0!</v>
      </c>
      <c r="CI229" s="194" t="e">
        <f>IF(CI$142="分類不明", 計算_基本取引表!CI90/計算_基本取引表!CI$133, 計算_投入係数表!CI90)</f>
        <v>#DIV/0!</v>
      </c>
      <c r="CJ229" s="194" t="e">
        <f>IF(CJ$142="分類不明", 計算_基本取引表!CJ90/計算_基本取引表!CJ$133, 計算_投入係数表!CJ90)</f>
        <v>#DIV/0!</v>
      </c>
      <c r="CK229" s="194" t="e">
        <f>IF(CK$142="分類不明", 計算_基本取引表!CK90/計算_基本取引表!CK$133, 計算_投入係数表!CK90)</f>
        <v>#DIV/0!</v>
      </c>
      <c r="CL229" s="194" t="e">
        <f>IF(CL$142="分類不明", 計算_基本取引表!CL90/計算_基本取引表!CL$133, 計算_投入係数表!CL90)</f>
        <v>#DIV/0!</v>
      </c>
      <c r="CM229" s="194" t="e">
        <f>IF(CM$142="分類不明", 計算_基本取引表!CM90/計算_基本取引表!CM$133, 計算_投入係数表!CM90)</f>
        <v>#DIV/0!</v>
      </c>
      <c r="CN229" s="194" t="e">
        <f>IF(CN$142="分類不明", 計算_基本取引表!CN90/計算_基本取引表!CN$133, 計算_投入係数表!CN90)</f>
        <v>#DIV/0!</v>
      </c>
      <c r="CO229" s="194" t="e">
        <f>IF(CO$142="分類不明", 計算_基本取引表!CO90/計算_基本取引表!CO$133, 計算_投入係数表!CO90)</f>
        <v>#DIV/0!</v>
      </c>
      <c r="CP229" s="194" t="e">
        <f>IF(CP$142="分類不明", 計算_基本取引表!CP90/計算_基本取引表!CP$133, 計算_投入係数表!CP90)</f>
        <v>#DIV/0!</v>
      </c>
      <c r="CQ229" s="194" t="e">
        <f>IF(CQ$142="分類不明", 計算_基本取引表!CQ90/計算_基本取引表!CQ$133, 計算_投入係数表!CQ90)</f>
        <v>#DIV/0!</v>
      </c>
      <c r="CR229" s="194" t="e">
        <f>IF(CR$142="分類不明", 計算_基本取引表!CR90/計算_基本取引表!CR$133, 計算_投入係数表!CR90)</f>
        <v>#DIV/0!</v>
      </c>
      <c r="CS229" s="194" t="e">
        <f>IF(CS$142="分類不明", 計算_基本取引表!CS90/計算_基本取引表!CS$133, 計算_投入係数表!CS90)</f>
        <v>#DIV/0!</v>
      </c>
      <c r="CT229" s="194" t="e">
        <f>IF(CT$142="分類不明", 計算_基本取引表!CT90/計算_基本取引表!CT$133, 計算_投入係数表!CT90)</f>
        <v>#DIV/0!</v>
      </c>
      <c r="CU229" s="194" t="e">
        <f>IF(CU$142="分類不明", 計算_基本取引表!CU90/計算_基本取引表!CU$133, 計算_投入係数表!CU90)</f>
        <v>#DIV/0!</v>
      </c>
      <c r="CV229" s="194" t="e">
        <f>IF(CV$142="分類不明", 計算_基本取引表!CV90/計算_基本取引表!CV$133, 計算_投入係数表!CV90)</f>
        <v>#DIV/0!</v>
      </c>
      <c r="CW229" s="194" t="e">
        <f>IF(CW$142="分類不明", 計算_基本取引表!CW90/計算_基本取引表!CW$133, 計算_投入係数表!CW90)</f>
        <v>#DIV/0!</v>
      </c>
      <c r="CX229" s="194" t="e">
        <f>IF(CX$142="分類不明", 計算_基本取引表!CX90/計算_基本取引表!CX$133, 計算_投入係数表!CX90)</f>
        <v>#DIV/0!</v>
      </c>
      <c r="CY229" s="194" t="e">
        <f>IF(CY$142="分類不明", 計算_基本取引表!CY90/計算_基本取引表!CY$133, 計算_投入係数表!CY90)</f>
        <v>#DIV/0!</v>
      </c>
      <c r="CZ229" s="194" t="e">
        <f>IF(CZ$142="分類不明", 計算_基本取引表!CZ90/計算_基本取引表!CZ$133, 計算_投入係数表!CZ90)</f>
        <v>#DIV/0!</v>
      </c>
      <c r="DA229" s="194" t="e">
        <f>IF(DA$142="分類不明", 計算_基本取引表!DA90/計算_基本取引表!DA$133, 計算_投入係数表!DA90)</f>
        <v>#DIV/0!</v>
      </c>
      <c r="DB229" s="194" t="e">
        <f>IF(DB$142="分類不明", 計算_基本取引表!DB90/計算_基本取引表!DB$133, 計算_投入係数表!DB90)</f>
        <v>#DIV/0!</v>
      </c>
      <c r="DC229" s="194" t="e">
        <f>IF(DC$142="分類不明", 計算_基本取引表!DC90/計算_基本取引表!DC$133, 計算_投入係数表!DC90)</f>
        <v>#DIV/0!</v>
      </c>
      <c r="DD229" s="194" t="e">
        <f>IF(DD$142="分類不明", 計算_基本取引表!DD90/計算_基本取引表!DD$133, 計算_投入係数表!DD90)</f>
        <v>#DIV/0!</v>
      </c>
      <c r="DE229" s="194" t="e">
        <f>IF(DE$142="分類不明", 計算_基本取引表!DE90/計算_基本取引表!DE$133, 計算_投入係数表!DE90)</f>
        <v>#DIV/0!</v>
      </c>
      <c r="DF229" s="194" t="e">
        <f>IF(DF$142="分類不明", 計算_基本取引表!DF90/計算_基本取引表!DF$133, 計算_投入係数表!DF90)</f>
        <v>#DIV/0!</v>
      </c>
      <c r="DG229" s="194" t="e">
        <f>IF(DG$142="分類不明", 計算_基本取引表!DG90/計算_基本取引表!DG$133, 計算_投入係数表!DG90)</f>
        <v>#DIV/0!</v>
      </c>
      <c r="DH229" s="194" t="e">
        <f>IF(DH$142="分類不明", 計算_基本取引表!DH90/計算_基本取引表!DH$133, 計算_投入係数表!DH90)</f>
        <v>#DIV/0!</v>
      </c>
      <c r="DI229" s="194" t="e">
        <f>IF(DI$142="分類不明", 計算_基本取引表!DI90/計算_基本取引表!DI$133, 計算_投入係数表!DI90)</f>
        <v>#DIV/0!</v>
      </c>
      <c r="DJ229" s="194" t="e">
        <f>IF(DJ$142="分類不明", 計算_基本取引表!DJ90/計算_基本取引表!DJ$133, 計算_投入係数表!DJ90)</f>
        <v>#DIV/0!</v>
      </c>
      <c r="DK229" s="194" t="e">
        <f>IF(DK$142="分類不明", 計算_基本取引表!DK90/計算_基本取引表!DK$133, 計算_投入係数表!DK90)</f>
        <v>#DIV/0!</v>
      </c>
      <c r="DL229" s="194" t="e">
        <f>IF(DL$142="分類不明", 計算_基本取引表!DL90/計算_基本取引表!DL$133, 計算_投入係数表!DL90)</f>
        <v>#DIV/0!</v>
      </c>
      <c r="DM229" s="194" t="e">
        <f>IF(DM$142="分類不明", 計算_基本取引表!DM90/計算_基本取引表!DM$133, 計算_投入係数表!DM90)</f>
        <v>#DIV/0!</v>
      </c>
      <c r="DN229" s="194" t="e">
        <f>IF(DN$142="分類不明", 計算_基本取引表!DN90/計算_基本取引表!DN$133, 計算_投入係数表!DN90)</f>
        <v>#DIV/0!</v>
      </c>
      <c r="DO229" s="194" t="e">
        <f>IF(DO$142="分類不明", 計算_基本取引表!DO90/計算_基本取引表!DO$133, 計算_投入係数表!DO90)</f>
        <v>#DIV/0!</v>
      </c>
      <c r="DP229" s="194" t="e">
        <f>IF(DP$142="分類不明", 計算_基本取引表!DP90/計算_基本取引表!DP$133, 計算_投入係数表!DP90)</f>
        <v>#DIV/0!</v>
      </c>
      <c r="DQ229" s="194" t="e">
        <f>IF(DQ$142="分類不明", 計算_基本取引表!DQ90/計算_基本取引表!DQ$133, 計算_投入係数表!DQ90)</f>
        <v>#DIV/0!</v>
      </c>
      <c r="DR229" s="194" t="e">
        <f>IF(DR$142="分類不明", 計算_基本取引表!DR90/計算_基本取引表!DR$133, 計算_投入係数表!DR90)</f>
        <v>#DIV/0!</v>
      </c>
      <c r="DS229" s="194" t="e">
        <f>IF(DS$142="分類不明", 計算_基本取引表!DS90/計算_基本取引表!DS$133, 計算_投入係数表!DS90)</f>
        <v>#DIV/0!</v>
      </c>
      <c r="DT229" s="23">
        <f ca="1">計算_基本取引表!DT90/計算_基本取引表!DT$133</f>
        <v>0</v>
      </c>
    </row>
    <row r="230" spans="2:124" x14ac:dyDescent="0.25">
      <c r="B230" s="53">
        <v>88</v>
      </c>
      <c r="C230" s="192" t="str">
        <v>-</v>
      </c>
      <c r="D230" s="193">
        <f>IF(D$142="分類不明", 計算_基本取引表!D91/計算_基本取引表!D$133, 計算_投入係数表!D91)</f>
        <v>0</v>
      </c>
      <c r="E230" s="194">
        <f>IF(E$142="分類不明", 計算_基本取引表!E91/計算_基本取引表!E$133, 計算_投入係数表!E91)</f>
        <v>0</v>
      </c>
      <c r="F230" s="194">
        <f>IF(F$142="分類不明", 計算_基本取引表!F91/計算_基本取引表!F$133, 計算_投入係数表!F91)</f>
        <v>0</v>
      </c>
      <c r="G230" s="194">
        <f>IF(G$142="分類不明", 計算_基本取引表!G91/計算_基本取引表!G$133, 計算_投入係数表!G91)</f>
        <v>0</v>
      </c>
      <c r="H230" s="194">
        <f>IF(H$142="分類不明", 計算_基本取引表!H91/計算_基本取引表!H$133, 計算_投入係数表!H91)</f>
        <v>0</v>
      </c>
      <c r="I230" s="194">
        <f>IF(I$142="分類不明", 計算_基本取引表!I91/計算_基本取引表!I$133, 計算_投入係数表!I91)</f>
        <v>0</v>
      </c>
      <c r="J230" s="194">
        <f>IF(J$142="分類不明", 計算_基本取引表!J91/計算_基本取引表!J$133, 計算_投入係数表!J91)</f>
        <v>0</v>
      </c>
      <c r="K230" s="194">
        <f>IF(K$142="分類不明", 計算_基本取引表!K91/計算_基本取引表!K$133, 計算_投入係数表!K91)</f>
        <v>0</v>
      </c>
      <c r="L230" s="194">
        <f>IF(L$142="分類不明", 計算_基本取引表!L91/計算_基本取引表!L$133, 計算_投入係数表!L91)</f>
        <v>0</v>
      </c>
      <c r="M230" s="194">
        <f>IF(M$142="分類不明", 計算_基本取引表!M91/計算_基本取引表!M$133, 計算_投入係数表!M91)</f>
        <v>0</v>
      </c>
      <c r="N230" s="194">
        <f>IF(N$142="分類不明", 計算_基本取引表!N91/計算_基本取引表!N$133, 計算_投入係数表!N91)</f>
        <v>0</v>
      </c>
      <c r="O230" s="194">
        <f>IF(O$142="分類不明", 計算_基本取引表!O91/計算_基本取引表!O$133, 計算_投入係数表!O91)</f>
        <v>0</v>
      </c>
      <c r="P230" s="194" t="e">
        <f ca="1">IF(P$142="分類不明", 計算_基本取引表!P91/計算_基本取引表!P$133, 計算_投入係数表!P91)</f>
        <v>#DIV/0!</v>
      </c>
      <c r="Q230" s="194" t="e">
        <f>IF(Q$142="分類不明", 計算_基本取引表!Q91/計算_基本取引表!Q$133, 計算_投入係数表!Q91)</f>
        <v>#DIV/0!</v>
      </c>
      <c r="R230" s="194" t="e">
        <f>IF(R$142="分類不明", 計算_基本取引表!R91/計算_基本取引表!R$133, 計算_投入係数表!R91)</f>
        <v>#DIV/0!</v>
      </c>
      <c r="S230" s="194" t="e">
        <f>IF(S$142="分類不明", 計算_基本取引表!S91/計算_基本取引表!S$133, 計算_投入係数表!S91)</f>
        <v>#DIV/0!</v>
      </c>
      <c r="T230" s="194" t="e">
        <f>IF(T$142="分類不明", 計算_基本取引表!T91/計算_基本取引表!T$133, 計算_投入係数表!T91)</f>
        <v>#DIV/0!</v>
      </c>
      <c r="U230" s="194" t="e">
        <f>IF(U$142="分類不明", 計算_基本取引表!U91/計算_基本取引表!U$133, 計算_投入係数表!U91)</f>
        <v>#DIV/0!</v>
      </c>
      <c r="V230" s="194" t="e">
        <f>IF(V$142="分類不明", 計算_基本取引表!V91/計算_基本取引表!V$133, 計算_投入係数表!V91)</f>
        <v>#DIV/0!</v>
      </c>
      <c r="W230" s="194" t="e">
        <f>IF(W$142="分類不明", 計算_基本取引表!W91/計算_基本取引表!W$133, 計算_投入係数表!W91)</f>
        <v>#DIV/0!</v>
      </c>
      <c r="X230" s="194" t="e">
        <f>IF(X$142="分類不明", 計算_基本取引表!X91/計算_基本取引表!X$133, 計算_投入係数表!X91)</f>
        <v>#DIV/0!</v>
      </c>
      <c r="Y230" s="194" t="e">
        <f>IF(Y$142="分類不明", 計算_基本取引表!Y91/計算_基本取引表!Y$133, 計算_投入係数表!Y91)</f>
        <v>#DIV/0!</v>
      </c>
      <c r="Z230" s="194" t="e">
        <f>IF(Z$142="分類不明", 計算_基本取引表!Z91/計算_基本取引表!Z$133, 計算_投入係数表!Z91)</f>
        <v>#DIV/0!</v>
      </c>
      <c r="AA230" s="194" t="e">
        <f>IF(AA$142="分類不明", 計算_基本取引表!AA91/計算_基本取引表!AA$133, 計算_投入係数表!AA91)</f>
        <v>#DIV/0!</v>
      </c>
      <c r="AB230" s="194" t="e">
        <f>IF(AB$142="分類不明", 計算_基本取引表!AB91/計算_基本取引表!AB$133, 計算_投入係数表!AB91)</f>
        <v>#DIV/0!</v>
      </c>
      <c r="AC230" s="194" t="e">
        <f>IF(AC$142="分類不明", 計算_基本取引表!AC91/計算_基本取引表!AC$133, 計算_投入係数表!AC91)</f>
        <v>#DIV/0!</v>
      </c>
      <c r="AD230" s="194" t="e">
        <f>IF(AD$142="分類不明", 計算_基本取引表!AD91/計算_基本取引表!AD$133, 計算_投入係数表!AD91)</f>
        <v>#DIV/0!</v>
      </c>
      <c r="AE230" s="194" t="e">
        <f>IF(AE$142="分類不明", 計算_基本取引表!AE91/計算_基本取引表!AE$133, 計算_投入係数表!AE91)</f>
        <v>#DIV/0!</v>
      </c>
      <c r="AF230" s="194" t="e">
        <f>IF(AF$142="分類不明", 計算_基本取引表!AF91/計算_基本取引表!AF$133, 計算_投入係数表!AF91)</f>
        <v>#DIV/0!</v>
      </c>
      <c r="AG230" s="194" t="e">
        <f>IF(AG$142="分類不明", 計算_基本取引表!AG91/計算_基本取引表!AG$133, 計算_投入係数表!AG91)</f>
        <v>#DIV/0!</v>
      </c>
      <c r="AH230" s="194" t="e">
        <f>IF(AH$142="分類不明", 計算_基本取引表!AH91/計算_基本取引表!AH$133, 計算_投入係数表!AH91)</f>
        <v>#DIV/0!</v>
      </c>
      <c r="AI230" s="194" t="e">
        <f>IF(AI$142="分類不明", 計算_基本取引表!AI91/計算_基本取引表!AI$133, 計算_投入係数表!AI91)</f>
        <v>#DIV/0!</v>
      </c>
      <c r="AJ230" s="194" t="e">
        <f>IF(AJ$142="分類不明", 計算_基本取引表!AJ91/計算_基本取引表!AJ$133, 計算_投入係数表!AJ91)</f>
        <v>#DIV/0!</v>
      </c>
      <c r="AK230" s="194" t="e">
        <f>IF(AK$142="分類不明", 計算_基本取引表!AK91/計算_基本取引表!AK$133, 計算_投入係数表!AK91)</f>
        <v>#DIV/0!</v>
      </c>
      <c r="AL230" s="194" t="e">
        <f>IF(AL$142="分類不明", 計算_基本取引表!AL91/計算_基本取引表!AL$133, 計算_投入係数表!AL91)</f>
        <v>#DIV/0!</v>
      </c>
      <c r="AM230" s="194" t="e">
        <f>IF(AM$142="分類不明", 計算_基本取引表!AM91/計算_基本取引表!AM$133, 計算_投入係数表!AM91)</f>
        <v>#DIV/0!</v>
      </c>
      <c r="AN230" s="194" t="e">
        <f>IF(AN$142="分類不明", 計算_基本取引表!AN91/計算_基本取引表!AN$133, 計算_投入係数表!AN91)</f>
        <v>#DIV/0!</v>
      </c>
      <c r="AO230" s="194" t="e">
        <f>IF(AO$142="分類不明", 計算_基本取引表!AO91/計算_基本取引表!AO$133, 計算_投入係数表!AO91)</f>
        <v>#DIV/0!</v>
      </c>
      <c r="AP230" s="194" t="e">
        <f>IF(AP$142="分類不明", 計算_基本取引表!AP91/計算_基本取引表!AP$133, 計算_投入係数表!AP91)</f>
        <v>#DIV/0!</v>
      </c>
      <c r="AQ230" s="194" t="e">
        <f>IF(AQ$142="分類不明", 計算_基本取引表!AQ91/計算_基本取引表!AQ$133, 計算_投入係数表!AQ91)</f>
        <v>#DIV/0!</v>
      </c>
      <c r="AR230" s="194" t="e">
        <f>IF(AR$142="分類不明", 計算_基本取引表!AR91/計算_基本取引表!AR$133, 計算_投入係数表!AR91)</f>
        <v>#DIV/0!</v>
      </c>
      <c r="AS230" s="194" t="e">
        <f>IF(AS$142="分類不明", 計算_基本取引表!AS91/計算_基本取引表!AS$133, 計算_投入係数表!AS91)</f>
        <v>#DIV/0!</v>
      </c>
      <c r="AT230" s="194" t="e">
        <f>IF(AT$142="分類不明", 計算_基本取引表!AT91/計算_基本取引表!AT$133, 計算_投入係数表!AT91)</f>
        <v>#DIV/0!</v>
      </c>
      <c r="AU230" s="194" t="e">
        <f>IF(AU$142="分類不明", 計算_基本取引表!AU91/計算_基本取引表!AU$133, 計算_投入係数表!AU91)</f>
        <v>#DIV/0!</v>
      </c>
      <c r="AV230" s="194" t="e">
        <f>IF(AV$142="分類不明", 計算_基本取引表!AV91/計算_基本取引表!AV$133, 計算_投入係数表!AV91)</f>
        <v>#DIV/0!</v>
      </c>
      <c r="AW230" s="194" t="e">
        <f>IF(AW$142="分類不明", 計算_基本取引表!AW91/計算_基本取引表!AW$133, 計算_投入係数表!AW91)</f>
        <v>#DIV/0!</v>
      </c>
      <c r="AX230" s="194" t="e">
        <f>IF(AX$142="分類不明", 計算_基本取引表!AX91/計算_基本取引表!AX$133, 計算_投入係数表!AX91)</f>
        <v>#DIV/0!</v>
      </c>
      <c r="AY230" s="194" t="e">
        <f>IF(AY$142="分類不明", 計算_基本取引表!AY91/計算_基本取引表!AY$133, 計算_投入係数表!AY91)</f>
        <v>#DIV/0!</v>
      </c>
      <c r="AZ230" s="194" t="e">
        <f>IF(AZ$142="分類不明", 計算_基本取引表!AZ91/計算_基本取引表!AZ$133, 計算_投入係数表!AZ91)</f>
        <v>#DIV/0!</v>
      </c>
      <c r="BA230" s="194" t="e">
        <f>IF(BA$142="分類不明", 計算_基本取引表!BA91/計算_基本取引表!BA$133, 計算_投入係数表!BA91)</f>
        <v>#DIV/0!</v>
      </c>
      <c r="BB230" s="194" t="e">
        <f>IF(BB$142="分類不明", 計算_基本取引表!BB91/計算_基本取引表!BB$133, 計算_投入係数表!BB91)</f>
        <v>#DIV/0!</v>
      </c>
      <c r="BC230" s="194" t="e">
        <f>IF(BC$142="分類不明", 計算_基本取引表!BC91/計算_基本取引表!BC$133, 計算_投入係数表!BC91)</f>
        <v>#DIV/0!</v>
      </c>
      <c r="BD230" s="194" t="e">
        <f>IF(BD$142="分類不明", 計算_基本取引表!BD91/計算_基本取引表!BD$133, 計算_投入係数表!BD91)</f>
        <v>#DIV/0!</v>
      </c>
      <c r="BE230" s="194" t="e">
        <f>IF(BE$142="分類不明", 計算_基本取引表!BE91/計算_基本取引表!BE$133, 計算_投入係数表!BE91)</f>
        <v>#DIV/0!</v>
      </c>
      <c r="BF230" s="194" t="e">
        <f>IF(BF$142="分類不明", 計算_基本取引表!BF91/計算_基本取引表!BF$133, 計算_投入係数表!BF91)</f>
        <v>#DIV/0!</v>
      </c>
      <c r="BG230" s="194" t="e">
        <f>IF(BG$142="分類不明", 計算_基本取引表!BG91/計算_基本取引表!BG$133, 計算_投入係数表!BG91)</f>
        <v>#DIV/0!</v>
      </c>
      <c r="BH230" s="194" t="e">
        <f>IF(BH$142="分類不明", 計算_基本取引表!BH91/計算_基本取引表!BH$133, 計算_投入係数表!BH91)</f>
        <v>#DIV/0!</v>
      </c>
      <c r="BI230" s="194" t="e">
        <f>IF(BI$142="分類不明", 計算_基本取引表!BI91/計算_基本取引表!BI$133, 計算_投入係数表!BI91)</f>
        <v>#DIV/0!</v>
      </c>
      <c r="BJ230" s="194" t="e">
        <f>IF(BJ$142="分類不明", 計算_基本取引表!BJ91/計算_基本取引表!BJ$133, 計算_投入係数表!BJ91)</f>
        <v>#DIV/0!</v>
      </c>
      <c r="BK230" s="194" t="e">
        <f>IF(BK$142="分類不明", 計算_基本取引表!BK91/計算_基本取引表!BK$133, 計算_投入係数表!BK91)</f>
        <v>#DIV/0!</v>
      </c>
      <c r="BL230" s="194" t="e">
        <f>IF(BL$142="分類不明", 計算_基本取引表!BL91/計算_基本取引表!BL$133, 計算_投入係数表!BL91)</f>
        <v>#DIV/0!</v>
      </c>
      <c r="BM230" s="194" t="e">
        <f>IF(BM$142="分類不明", 計算_基本取引表!BM91/計算_基本取引表!BM$133, 計算_投入係数表!BM91)</f>
        <v>#DIV/0!</v>
      </c>
      <c r="BN230" s="194" t="e">
        <f>IF(BN$142="分類不明", 計算_基本取引表!BN91/計算_基本取引表!BN$133, 計算_投入係数表!BN91)</f>
        <v>#DIV/0!</v>
      </c>
      <c r="BO230" s="194" t="e">
        <f>IF(BO$142="分類不明", 計算_基本取引表!BO91/計算_基本取引表!BO$133, 計算_投入係数表!BO91)</f>
        <v>#DIV/0!</v>
      </c>
      <c r="BP230" s="194" t="e">
        <f>IF(BP$142="分類不明", 計算_基本取引表!BP91/計算_基本取引表!BP$133, 計算_投入係数表!BP91)</f>
        <v>#DIV/0!</v>
      </c>
      <c r="BQ230" s="194" t="e">
        <f>IF(BQ$142="分類不明", 計算_基本取引表!BQ91/計算_基本取引表!BQ$133, 計算_投入係数表!BQ91)</f>
        <v>#DIV/0!</v>
      </c>
      <c r="BR230" s="194" t="e">
        <f>IF(BR$142="分類不明", 計算_基本取引表!BR91/計算_基本取引表!BR$133, 計算_投入係数表!BR91)</f>
        <v>#DIV/0!</v>
      </c>
      <c r="BS230" s="194" t="e">
        <f>IF(BS$142="分類不明", 計算_基本取引表!BS91/計算_基本取引表!BS$133, 計算_投入係数表!BS91)</f>
        <v>#DIV/0!</v>
      </c>
      <c r="BT230" s="194" t="e">
        <f>IF(BT$142="分類不明", 計算_基本取引表!BT91/計算_基本取引表!BT$133, 計算_投入係数表!BT91)</f>
        <v>#DIV/0!</v>
      </c>
      <c r="BU230" s="194" t="e">
        <f>IF(BU$142="分類不明", 計算_基本取引表!BU91/計算_基本取引表!BU$133, 計算_投入係数表!BU91)</f>
        <v>#DIV/0!</v>
      </c>
      <c r="BV230" s="194" t="e">
        <f>IF(BV$142="分類不明", 計算_基本取引表!BV91/計算_基本取引表!BV$133, 計算_投入係数表!BV91)</f>
        <v>#DIV/0!</v>
      </c>
      <c r="BW230" s="194" t="e">
        <f>IF(BW$142="分類不明", 計算_基本取引表!BW91/計算_基本取引表!BW$133, 計算_投入係数表!BW91)</f>
        <v>#DIV/0!</v>
      </c>
      <c r="BX230" s="194" t="e">
        <f>IF(BX$142="分類不明", 計算_基本取引表!BX91/計算_基本取引表!BX$133, 計算_投入係数表!BX91)</f>
        <v>#DIV/0!</v>
      </c>
      <c r="BY230" s="194" t="e">
        <f>IF(BY$142="分類不明", 計算_基本取引表!BY91/計算_基本取引表!BY$133, 計算_投入係数表!BY91)</f>
        <v>#DIV/0!</v>
      </c>
      <c r="BZ230" s="194" t="e">
        <f>IF(BZ$142="分類不明", 計算_基本取引表!BZ91/計算_基本取引表!BZ$133, 計算_投入係数表!BZ91)</f>
        <v>#DIV/0!</v>
      </c>
      <c r="CA230" s="194" t="e">
        <f>IF(CA$142="分類不明", 計算_基本取引表!CA91/計算_基本取引表!CA$133, 計算_投入係数表!CA91)</f>
        <v>#DIV/0!</v>
      </c>
      <c r="CB230" s="194" t="e">
        <f>IF(CB$142="分類不明", 計算_基本取引表!CB91/計算_基本取引表!CB$133, 計算_投入係数表!CB91)</f>
        <v>#DIV/0!</v>
      </c>
      <c r="CC230" s="194" t="e">
        <f>IF(CC$142="分類不明", 計算_基本取引表!CC91/計算_基本取引表!CC$133, 計算_投入係数表!CC91)</f>
        <v>#DIV/0!</v>
      </c>
      <c r="CD230" s="194" t="e">
        <f>IF(CD$142="分類不明", 計算_基本取引表!CD91/計算_基本取引表!CD$133, 計算_投入係数表!CD91)</f>
        <v>#DIV/0!</v>
      </c>
      <c r="CE230" s="194" t="e">
        <f>IF(CE$142="分類不明", 計算_基本取引表!CE91/計算_基本取引表!CE$133, 計算_投入係数表!CE91)</f>
        <v>#DIV/0!</v>
      </c>
      <c r="CF230" s="194" t="e">
        <f>IF(CF$142="分類不明", 計算_基本取引表!CF91/計算_基本取引表!CF$133, 計算_投入係数表!CF91)</f>
        <v>#DIV/0!</v>
      </c>
      <c r="CG230" s="194" t="e">
        <f>IF(CG$142="分類不明", 計算_基本取引表!CG91/計算_基本取引表!CG$133, 計算_投入係数表!CG91)</f>
        <v>#DIV/0!</v>
      </c>
      <c r="CH230" s="194" t="e">
        <f>IF(CH$142="分類不明", 計算_基本取引表!CH91/計算_基本取引表!CH$133, 計算_投入係数表!CH91)</f>
        <v>#DIV/0!</v>
      </c>
      <c r="CI230" s="194" t="e">
        <f>IF(CI$142="分類不明", 計算_基本取引表!CI91/計算_基本取引表!CI$133, 計算_投入係数表!CI91)</f>
        <v>#DIV/0!</v>
      </c>
      <c r="CJ230" s="194" t="e">
        <f>IF(CJ$142="分類不明", 計算_基本取引表!CJ91/計算_基本取引表!CJ$133, 計算_投入係数表!CJ91)</f>
        <v>#DIV/0!</v>
      </c>
      <c r="CK230" s="194" t="e">
        <f>IF(CK$142="分類不明", 計算_基本取引表!CK91/計算_基本取引表!CK$133, 計算_投入係数表!CK91)</f>
        <v>#DIV/0!</v>
      </c>
      <c r="CL230" s="194" t="e">
        <f>IF(CL$142="分類不明", 計算_基本取引表!CL91/計算_基本取引表!CL$133, 計算_投入係数表!CL91)</f>
        <v>#DIV/0!</v>
      </c>
      <c r="CM230" s="194" t="e">
        <f>IF(CM$142="分類不明", 計算_基本取引表!CM91/計算_基本取引表!CM$133, 計算_投入係数表!CM91)</f>
        <v>#DIV/0!</v>
      </c>
      <c r="CN230" s="194" t="e">
        <f>IF(CN$142="分類不明", 計算_基本取引表!CN91/計算_基本取引表!CN$133, 計算_投入係数表!CN91)</f>
        <v>#DIV/0!</v>
      </c>
      <c r="CO230" s="194" t="e">
        <f>IF(CO$142="分類不明", 計算_基本取引表!CO91/計算_基本取引表!CO$133, 計算_投入係数表!CO91)</f>
        <v>#DIV/0!</v>
      </c>
      <c r="CP230" s="194" t="e">
        <f>IF(CP$142="分類不明", 計算_基本取引表!CP91/計算_基本取引表!CP$133, 計算_投入係数表!CP91)</f>
        <v>#DIV/0!</v>
      </c>
      <c r="CQ230" s="194" t="e">
        <f>IF(CQ$142="分類不明", 計算_基本取引表!CQ91/計算_基本取引表!CQ$133, 計算_投入係数表!CQ91)</f>
        <v>#DIV/0!</v>
      </c>
      <c r="CR230" s="194" t="e">
        <f>IF(CR$142="分類不明", 計算_基本取引表!CR91/計算_基本取引表!CR$133, 計算_投入係数表!CR91)</f>
        <v>#DIV/0!</v>
      </c>
      <c r="CS230" s="194" t="e">
        <f>IF(CS$142="分類不明", 計算_基本取引表!CS91/計算_基本取引表!CS$133, 計算_投入係数表!CS91)</f>
        <v>#DIV/0!</v>
      </c>
      <c r="CT230" s="194" t="e">
        <f>IF(CT$142="分類不明", 計算_基本取引表!CT91/計算_基本取引表!CT$133, 計算_投入係数表!CT91)</f>
        <v>#DIV/0!</v>
      </c>
      <c r="CU230" s="194" t="e">
        <f>IF(CU$142="分類不明", 計算_基本取引表!CU91/計算_基本取引表!CU$133, 計算_投入係数表!CU91)</f>
        <v>#DIV/0!</v>
      </c>
      <c r="CV230" s="194" t="e">
        <f>IF(CV$142="分類不明", 計算_基本取引表!CV91/計算_基本取引表!CV$133, 計算_投入係数表!CV91)</f>
        <v>#DIV/0!</v>
      </c>
      <c r="CW230" s="194" t="e">
        <f>IF(CW$142="分類不明", 計算_基本取引表!CW91/計算_基本取引表!CW$133, 計算_投入係数表!CW91)</f>
        <v>#DIV/0!</v>
      </c>
      <c r="CX230" s="194" t="e">
        <f>IF(CX$142="分類不明", 計算_基本取引表!CX91/計算_基本取引表!CX$133, 計算_投入係数表!CX91)</f>
        <v>#DIV/0!</v>
      </c>
      <c r="CY230" s="194" t="e">
        <f>IF(CY$142="分類不明", 計算_基本取引表!CY91/計算_基本取引表!CY$133, 計算_投入係数表!CY91)</f>
        <v>#DIV/0!</v>
      </c>
      <c r="CZ230" s="194" t="e">
        <f>IF(CZ$142="分類不明", 計算_基本取引表!CZ91/計算_基本取引表!CZ$133, 計算_投入係数表!CZ91)</f>
        <v>#DIV/0!</v>
      </c>
      <c r="DA230" s="194" t="e">
        <f>IF(DA$142="分類不明", 計算_基本取引表!DA91/計算_基本取引表!DA$133, 計算_投入係数表!DA91)</f>
        <v>#DIV/0!</v>
      </c>
      <c r="DB230" s="194" t="e">
        <f>IF(DB$142="分類不明", 計算_基本取引表!DB91/計算_基本取引表!DB$133, 計算_投入係数表!DB91)</f>
        <v>#DIV/0!</v>
      </c>
      <c r="DC230" s="194" t="e">
        <f>IF(DC$142="分類不明", 計算_基本取引表!DC91/計算_基本取引表!DC$133, 計算_投入係数表!DC91)</f>
        <v>#DIV/0!</v>
      </c>
      <c r="DD230" s="194" t="e">
        <f>IF(DD$142="分類不明", 計算_基本取引表!DD91/計算_基本取引表!DD$133, 計算_投入係数表!DD91)</f>
        <v>#DIV/0!</v>
      </c>
      <c r="DE230" s="194" t="e">
        <f>IF(DE$142="分類不明", 計算_基本取引表!DE91/計算_基本取引表!DE$133, 計算_投入係数表!DE91)</f>
        <v>#DIV/0!</v>
      </c>
      <c r="DF230" s="194" t="e">
        <f>IF(DF$142="分類不明", 計算_基本取引表!DF91/計算_基本取引表!DF$133, 計算_投入係数表!DF91)</f>
        <v>#DIV/0!</v>
      </c>
      <c r="DG230" s="194" t="e">
        <f>IF(DG$142="分類不明", 計算_基本取引表!DG91/計算_基本取引表!DG$133, 計算_投入係数表!DG91)</f>
        <v>#DIV/0!</v>
      </c>
      <c r="DH230" s="194" t="e">
        <f>IF(DH$142="分類不明", 計算_基本取引表!DH91/計算_基本取引表!DH$133, 計算_投入係数表!DH91)</f>
        <v>#DIV/0!</v>
      </c>
      <c r="DI230" s="194" t="e">
        <f>IF(DI$142="分類不明", 計算_基本取引表!DI91/計算_基本取引表!DI$133, 計算_投入係数表!DI91)</f>
        <v>#DIV/0!</v>
      </c>
      <c r="DJ230" s="194" t="e">
        <f>IF(DJ$142="分類不明", 計算_基本取引表!DJ91/計算_基本取引表!DJ$133, 計算_投入係数表!DJ91)</f>
        <v>#DIV/0!</v>
      </c>
      <c r="DK230" s="194" t="e">
        <f>IF(DK$142="分類不明", 計算_基本取引表!DK91/計算_基本取引表!DK$133, 計算_投入係数表!DK91)</f>
        <v>#DIV/0!</v>
      </c>
      <c r="DL230" s="194" t="e">
        <f>IF(DL$142="分類不明", 計算_基本取引表!DL91/計算_基本取引表!DL$133, 計算_投入係数表!DL91)</f>
        <v>#DIV/0!</v>
      </c>
      <c r="DM230" s="194" t="e">
        <f>IF(DM$142="分類不明", 計算_基本取引表!DM91/計算_基本取引表!DM$133, 計算_投入係数表!DM91)</f>
        <v>#DIV/0!</v>
      </c>
      <c r="DN230" s="194" t="e">
        <f>IF(DN$142="分類不明", 計算_基本取引表!DN91/計算_基本取引表!DN$133, 計算_投入係数表!DN91)</f>
        <v>#DIV/0!</v>
      </c>
      <c r="DO230" s="194" t="e">
        <f>IF(DO$142="分類不明", 計算_基本取引表!DO91/計算_基本取引表!DO$133, 計算_投入係数表!DO91)</f>
        <v>#DIV/0!</v>
      </c>
      <c r="DP230" s="194" t="e">
        <f>IF(DP$142="分類不明", 計算_基本取引表!DP91/計算_基本取引表!DP$133, 計算_投入係数表!DP91)</f>
        <v>#DIV/0!</v>
      </c>
      <c r="DQ230" s="194" t="e">
        <f>IF(DQ$142="分類不明", 計算_基本取引表!DQ91/計算_基本取引表!DQ$133, 計算_投入係数表!DQ91)</f>
        <v>#DIV/0!</v>
      </c>
      <c r="DR230" s="194" t="e">
        <f>IF(DR$142="分類不明", 計算_基本取引表!DR91/計算_基本取引表!DR$133, 計算_投入係数表!DR91)</f>
        <v>#DIV/0!</v>
      </c>
      <c r="DS230" s="194" t="e">
        <f>IF(DS$142="分類不明", 計算_基本取引表!DS91/計算_基本取引表!DS$133, 計算_投入係数表!DS91)</f>
        <v>#DIV/0!</v>
      </c>
      <c r="DT230" s="23">
        <f ca="1">計算_基本取引表!DT91/計算_基本取引表!DT$133</f>
        <v>0</v>
      </c>
    </row>
    <row r="231" spans="2:124" x14ac:dyDescent="0.25">
      <c r="B231" s="53">
        <v>89</v>
      </c>
      <c r="C231" s="192" t="str">
        <v>-</v>
      </c>
      <c r="D231" s="193">
        <f>IF(D$142="分類不明", 計算_基本取引表!D92/計算_基本取引表!D$133, 計算_投入係数表!D92)</f>
        <v>0</v>
      </c>
      <c r="E231" s="194">
        <f>IF(E$142="分類不明", 計算_基本取引表!E92/計算_基本取引表!E$133, 計算_投入係数表!E92)</f>
        <v>0</v>
      </c>
      <c r="F231" s="194">
        <f>IF(F$142="分類不明", 計算_基本取引表!F92/計算_基本取引表!F$133, 計算_投入係数表!F92)</f>
        <v>0</v>
      </c>
      <c r="G231" s="194">
        <f>IF(G$142="分類不明", 計算_基本取引表!G92/計算_基本取引表!G$133, 計算_投入係数表!G92)</f>
        <v>0</v>
      </c>
      <c r="H231" s="194">
        <f>IF(H$142="分類不明", 計算_基本取引表!H92/計算_基本取引表!H$133, 計算_投入係数表!H92)</f>
        <v>0</v>
      </c>
      <c r="I231" s="194">
        <f>IF(I$142="分類不明", 計算_基本取引表!I92/計算_基本取引表!I$133, 計算_投入係数表!I92)</f>
        <v>0</v>
      </c>
      <c r="J231" s="194">
        <f>IF(J$142="分類不明", 計算_基本取引表!J92/計算_基本取引表!J$133, 計算_投入係数表!J92)</f>
        <v>0</v>
      </c>
      <c r="K231" s="194">
        <f>IF(K$142="分類不明", 計算_基本取引表!K92/計算_基本取引表!K$133, 計算_投入係数表!K92)</f>
        <v>0</v>
      </c>
      <c r="L231" s="194">
        <f>IF(L$142="分類不明", 計算_基本取引表!L92/計算_基本取引表!L$133, 計算_投入係数表!L92)</f>
        <v>0</v>
      </c>
      <c r="M231" s="194">
        <f>IF(M$142="分類不明", 計算_基本取引表!M92/計算_基本取引表!M$133, 計算_投入係数表!M92)</f>
        <v>0</v>
      </c>
      <c r="N231" s="194">
        <f>IF(N$142="分類不明", 計算_基本取引表!N92/計算_基本取引表!N$133, 計算_投入係数表!N92)</f>
        <v>0</v>
      </c>
      <c r="O231" s="194">
        <f>IF(O$142="分類不明", 計算_基本取引表!O92/計算_基本取引表!O$133, 計算_投入係数表!O92)</f>
        <v>0</v>
      </c>
      <c r="P231" s="194" t="e">
        <f ca="1">IF(P$142="分類不明", 計算_基本取引表!P92/計算_基本取引表!P$133, 計算_投入係数表!P92)</f>
        <v>#DIV/0!</v>
      </c>
      <c r="Q231" s="194" t="e">
        <f>IF(Q$142="分類不明", 計算_基本取引表!Q92/計算_基本取引表!Q$133, 計算_投入係数表!Q92)</f>
        <v>#DIV/0!</v>
      </c>
      <c r="R231" s="194" t="e">
        <f>IF(R$142="分類不明", 計算_基本取引表!R92/計算_基本取引表!R$133, 計算_投入係数表!R92)</f>
        <v>#DIV/0!</v>
      </c>
      <c r="S231" s="194" t="e">
        <f>IF(S$142="分類不明", 計算_基本取引表!S92/計算_基本取引表!S$133, 計算_投入係数表!S92)</f>
        <v>#DIV/0!</v>
      </c>
      <c r="T231" s="194" t="e">
        <f>IF(T$142="分類不明", 計算_基本取引表!T92/計算_基本取引表!T$133, 計算_投入係数表!T92)</f>
        <v>#DIV/0!</v>
      </c>
      <c r="U231" s="194" t="e">
        <f>IF(U$142="分類不明", 計算_基本取引表!U92/計算_基本取引表!U$133, 計算_投入係数表!U92)</f>
        <v>#DIV/0!</v>
      </c>
      <c r="V231" s="194" t="e">
        <f>IF(V$142="分類不明", 計算_基本取引表!V92/計算_基本取引表!V$133, 計算_投入係数表!V92)</f>
        <v>#DIV/0!</v>
      </c>
      <c r="W231" s="194" t="e">
        <f>IF(W$142="分類不明", 計算_基本取引表!W92/計算_基本取引表!W$133, 計算_投入係数表!W92)</f>
        <v>#DIV/0!</v>
      </c>
      <c r="X231" s="194" t="e">
        <f>IF(X$142="分類不明", 計算_基本取引表!X92/計算_基本取引表!X$133, 計算_投入係数表!X92)</f>
        <v>#DIV/0!</v>
      </c>
      <c r="Y231" s="194" t="e">
        <f>IF(Y$142="分類不明", 計算_基本取引表!Y92/計算_基本取引表!Y$133, 計算_投入係数表!Y92)</f>
        <v>#DIV/0!</v>
      </c>
      <c r="Z231" s="194" t="e">
        <f>IF(Z$142="分類不明", 計算_基本取引表!Z92/計算_基本取引表!Z$133, 計算_投入係数表!Z92)</f>
        <v>#DIV/0!</v>
      </c>
      <c r="AA231" s="194" t="e">
        <f>IF(AA$142="分類不明", 計算_基本取引表!AA92/計算_基本取引表!AA$133, 計算_投入係数表!AA92)</f>
        <v>#DIV/0!</v>
      </c>
      <c r="AB231" s="194" t="e">
        <f>IF(AB$142="分類不明", 計算_基本取引表!AB92/計算_基本取引表!AB$133, 計算_投入係数表!AB92)</f>
        <v>#DIV/0!</v>
      </c>
      <c r="AC231" s="194" t="e">
        <f>IF(AC$142="分類不明", 計算_基本取引表!AC92/計算_基本取引表!AC$133, 計算_投入係数表!AC92)</f>
        <v>#DIV/0!</v>
      </c>
      <c r="AD231" s="194" t="e">
        <f>IF(AD$142="分類不明", 計算_基本取引表!AD92/計算_基本取引表!AD$133, 計算_投入係数表!AD92)</f>
        <v>#DIV/0!</v>
      </c>
      <c r="AE231" s="194" t="e">
        <f>IF(AE$142="分類不明", 計算_基本取引表!AE92/計算_基本取引表!AE$133, 計算_投入係数表!AE92)</f>
        <v>#DIV/0!</v>
      </c>
      <c r="AF231" s="194" t="e">
        <f>IF(AF$142="分類不明", 計算_基本取引表!AF92/計算_基本取引表!AF$133, 計算_投入係数表!AF92)</f>
        <v>#DIV/0!</v>
      </c>
      <c r="AG231" s="194" t="e">
        <f>IF(AG$142="分類不明", 計算_基本取引表!AG92/計算_基本取引表!AG$133, 計算_投入係数表!AG92)</f>
        <v>#DIV/0!</v>
      </c>
      <c r="AH231" s="194" t="e">
        <f>IF(AH$142="分類不明", 計算_基本取引表!AH92/計算_基本取引表!AH$133, 計算_投入係数表!AH92)</f>
        <v>#DIV/0!</v>
      </c>
      <c r="AI231" s="194" t="e">
        <f>IF(AI$142="分類不明", 計算_基本取引表!AI92/計算_基本取引表!AI$133, 計算_投入係数表!AI92)</f>
        <v>#DIV/0!</v>
      </c>
      <c r="AJ231" s="194" t="e">
        <f>IF(AJ$142="分類不明", 計算_基本取引表!AJ92/計算_基本取引表!AJ$133, 計算_投入係数表!AJ92)</f>
        <v>#DIV/0!</v>
      </c>
      <c r="AK231" s="194" t="e">
        <f>IF(AK$142="分類不明", 計算_基本取引表!AK92/計算_基本取引表!AK$133, 計算_投入係数表!AK92)</f>
        <v>#DIV/0!</v>
      </c>
      <c r="AL231" s="194" t="e">
        <f>IF(AL$142="分類不明", 計算_基本取引表!AL92/計算_基本取引表!AL$133, 計算_投入係数表!AL92)</f>
        <v>#DIV/0!</v>
      </c>
      <c r="AM231" s="194" t="e">
        <f>IF(AM$142="分類不明", 計算_基本取引表!AM92/計算_基本取引表!AM$133, 計算_投入係数表!AM92)</f>
        <v>#DIV/0!</v>
      </c>
      <c r="AN231" s="194" t="e">
        <f>IF(AN$142="分類不明", 計算_基本取引表!AN92/計算_基本取引表!AN$133, 計算_投入係数表!AN92)</f>
        <v>#DIV/0!</v>
      </c>
      <c r="AO231" s="194" t="e">
        <f>IF(AO$142="分類不明", 計算_基本取引表!AO92/計算_基本取引表!AO$133, 計算_投入係数表!AO92)</f>
        <v>#DIV/0!</v>
      </c>
      <c r="AP231" s="194" t="e">
        <f>IF(AP$142="分類不明", 計算_基本取引表!AP92/計算_基本取引表!AP$133, 計算_投入係数表!AP92)</f>
        <v>#DIV/0!</v>
      </c>
      <c r="AQ231" s="194" t="e">
        <f>IF(AQ$142="分類不明", 計算_基本取引表!AQ92/計算_基本取引表!AQ$133, 計算_投入係数表!AQ92)</f>
        <v>#DIV/0!</v>
      </c>
      <c r="AR231" s="194" t="e">
        <f>IF(AR$142="分類不明", 計算_基本取引表!AR92/計算_基本取引表!AR$133, 計算_投入係数表!AR92)</f>
        <v>#DIV/0!</v>
      </c>
      <c r="AS231" s="194" t="e">
        <f>IF(AS$142="分類不明", 計算_基本取引表!AS92/計算_基本取引表!AS$133, 計算_投入係数表!AS92)</f>
        <v>#DIV/0!</v>
      </c>
      <c r="AT231" s="194" t="e">
        <f>IF(AT$142="分類不明", 計算_基本取引表!AT92/計算_基本取引表!AT$133, 計算_投入係数表!AT92)</f>
        <v>#DIV/0!</v>
      </c>
      <c r="AU231" s="194" t="e">
        <f>IF(AU$142="分類不明", 計算_基本取引表!AU92/計算_基本取引表!AU$133, 計算_投入係数表!AU92)</f>
        <v>#DIV/0!</v>
      </c>
      <c r="AV231" s="194" t="e">
        <f>IF(AV$142="分類不明", 計算_基本取引表!AV92/計算_基本取引表!AV$133, 計算_投入係数表!AV92)</f>
        <v>#DIV/0!</v>
      </c>
      <c r="AW231" s="194" t="e">
        <f>IF(AW$142="分類不明", 計算_基本取引表!AW92/計算_基本取引表!AW$133, 計算_投入係数表!AW92)</f>
        <v>#DIV/0!</v>
      </c>
      <c r="AX231" s="194" t="e">
        <f>IF(AX$142="分類不明", 計算_基本取引表!AX92/計算_基本取引表!AX$133, 計算_投入係数表!AX92)</f>
        <v>#DIV/0!</v>
      </c>
      <c r="AY231" s="194" t="e">
        <f>IF(AY$142="分類不明", 計算_基本取引表!AY92/計算_基本取引表!AY$133, 計算_投入係数表!AY92)</f>
        <v>#DIV/0!</v>
      </c>
      <c r="AZ231" s="194" t="e">
        <f>IF(AZ$142="分類不明", 計算_基本取引表!AZ92/計算_基本取引表!AZ$133, 計算_投入係数表!AZ92)</f>
        <v>#DIV/0!</v>
      </c>
      <c r="BA231" s="194" t="e">
        <f>IF(BA$142="分類不明", 計算_基本取引表!BA92/計算_基本取引表!BA$133, 計算_投入係数表!BA92)</f>
        <v>#DIV/0!</v>
      </c>
      <c r="BB231" s="194" t="e">
        <f>IF(BB$142="分類不明", 計算_基本取引表!BB92/計算_基本取引表!BB$133, 計算_投入係数表!BB92)</f>
        <v>#DIV/0!</v>
      </c>
      <c r="BC231" s="194" t="e">
        <f>IF(BC$142="分類不明", 計算_基本取引表!BC92/計算_基本取引表!BC$133, 計算_投入係数表!BC92)</f>
        <v>#DIV/0!</v>
      </c>
      <c r="BD231" s="194" t="e">
        <f>IF(BD$142="分類不明", 計算_基本取引表!BD92/計算_基本取引表!BD$133, 計算_投入係数表!BD92)</f>
        <v>#DIV/0!</v>
      </c>
      <c r="BE231" s="194" t="e">
        <f>IF(BE$142="分類不明", 計算_基本取引表!BE92/計算_基本取引表!BE$133, 計算_投入係数表!BE92)</f>
        <v>#DIV/0!</v>
      </c>
      <c r="BF231" s="194" t="e">
        <f>IF(BF$142="分類不明", 計算_基本取引表!BF92/計算_基本取引表!BF$133, 計算_投入係数表!BF92)</f>
        <v>#DIV/0!</v>
      </c>
      <c r="BG231" s="194" t="e">
        <f>IF(BG$142="分類不明", 計算_基本取引表!BG92/計算_基本取引表!BG$133, 計算_投入係数表!BG92)</f>
        <v>#DIV/0!</v>
      </c>
      <c r="BH231" s="194" t="e">
        <f>IF(BH$142="分類不明", 計算_基本取引表!BH92/計算_基本取引表!BH$133, 計算_投入係数表!BH92)</f>
        <v>#DIV/0!</v>
      </c>
      <c r="BI231" s="194" t="e">
        <f>IF(BI$142="分類不明", 計算_基本取引表!BI92/計算_基本取引表!BI$133, 計算_投入係数表!BI92)</f>
        <v>#DIV/0!</v>
      </c>
      <c r="BJ231" s="194" t="e">
        <f>IF(BJ$142="分類不明", 計算_基本取引表!BJ92/計算_基本取引表!BJ$133, 計算_投入係数表!BJ92)</f>
        <v>#DIV/0!</v>
      </c>
      <c r="BK231" s="194" t="e">
        <f>IF(BK$142="分類不明", 計算_基本取引表!BK92/計算_基本取引表!BK$133, 計算_投入係数表!BK92)</f>
        <v>#DIV/0!</v>
      </c>
      <c r="BL231" s="194" t="e">
        <f>IF(BL$142="分類不明", 計算_基本取引表!BL92/計算_基本取引表!BL$133, 計算_投入係数表!BL92)</f>
        <v>#DIV/0!</v>
      </c>
      <c r="BM231" s="194" t="e">
        <f>IF(BM$142="分類不明", 計算_基本取引表!BM92/計算_基本取引表!BM$133, 計算_投入係数表!BM92)</f>
        <v>#DIV/0!</v>
      </c>
      <c r="BN231" s="194" t="e">
        <f>IF(BN$142="分類不明", 計算_基本取引表!BN92/計算_基本取引表!BN$133, 計算_投入係数表!BN92)</f>
        <v>#DIV/0!</v>
      </c>
      <c r="BO231" s="194" t="e">
        <f>IF(BO$142="分類不明", 計算_基本取引表!BO92/計算_基本取引表!BO$133, 計算_投入係数表!BO92)</f>
        <v>#DIV/0!</v>
      </c>
      <c r="BP231" s="194" t="e">
        <f>IF(BP$142="分類不明", 計算_基本取引表!BP92/計算_基本取引表!BP$133, 計算_投入係数表!BP92)</f>
        <v>#DIV/0!</v>
      </c>
      <c r="BQ231" s="194" t="e">
        <f>IF(BQ$142="分類不明", 計算_基本取引表!BQ92/計算_基本取引表!BQ$133, 計算_投入係数表!BQ92)</f>
        <v>#DIV/0!</v>
      </c>
      <c r="BR231" s="194" t="e">
        <f>IF(BR$142="分類不明", 計算_基本取引表!BR92/計算_基本取引表!BR$133, 計算_投入係数表!BR92)</f>
        <v>#DIV/0!</v>
      </c>
      <c r="BS231" s="194" t="e">
        <f>IF(BS$142="分類不明", 計算_基本取引表!BS92/計算_基本取引表!BS$133, 計算_投入係数表!BS92)</f>
        <v>#DIV/0!</v>
      </c>
      <c r="BT231" s="194" t="e">
        <f>IF(BT$142="分類不明", 計算_基本取引表!BT92/計算_基本取引表!BT$133, 計算_投入係数表!BT92)</f>
        <v>#DIV/0!</v>
      </c>
      <c r="BU231" s="194" t="e">
        <f>IF(BU$142="分類不明", 計算_基本取引表!BU92/計算_基本取引表!BU$133, 計算_投入係数表!BU92)</f>
        <v>#DIV/0!</v>
      </c>
      <c r="BV231" s="194" t="e">
        <f>IF(BV$142="分類不明", 計算_基本取引表!BV92/計算_基本取引表!BV$133, 計算_投入係数表!BV92)</f>
        <v>#DIV/0!</v>
      </c>
      <c r="BW231" s="194" t="e">
        <f>IF(BW$142="分類不明", 計算_基本取引表!BW92/計算_基本取引表!BW$133, 計算_投入係数表!BW92)</f>
        <v>#DIV/0!</v>
      </c>
      <c r="BX231" s="194" t="e">
        <f>IF(BX$142="分類不明", 計算_基本取引表!BX92/計算_基本取引表!BX$133, 計算_投入係数表!BX92)</f>
        <v>#DIV/0!</v>
      </c>
      <c r="BY231" s="194" t="e">
        <f>IF(BY$142="分類不明", 計算_基本取引表!BY92/計算_基本取引表!BY$133, 計算_投入係数表!BY92)</f>
        <v>#DIV/0!</v>
      </c>
      <c r="BZ231" s="194" t="e">
        <f>IF(BZ$142="分類不明", 計算_基本取引表!BZ92/計算_基本取引表!BZ$133, 計算_投入係数表!BZ92)</f>
        <v>#DIV/0!</v>
      </c>
      <c r="CA231" s="194" t="e">
        <f>IF(CA$142="分類不明", 計算_基本取引表!CA92/計算_基本取引表!CA$133, 計算_投入係数表!CA92)</f>
        <v>#DIV/0!</v>
      </c>
      <c r="CB231" s="194" t="e">
        <f>IF(CB$142="分類不明", 計算_基本取引表!CB92/計算_基本取引表!CB$133, 計算_投入係数表!CB92)</f>
        <v>#DIV/0!</v>
      </c>
      <c r="CC231" s="194" t="e">
        <f>IF(CC$142="分類不明", 計算_基本取引表!CC92/計算_基本取引表!CC$133, 計算_投入係数表!CC92)</f>
        <v>#DIV/0!</v>
      </c>
      <c r="CD231" s="194" t="e">
        <f>IF(CD$142="分類不明", 計算_基本取引表!CD92/計算_基本取引表!CD$133, 計算_投入係数表!CD92)</f>
        <v>#DIV/0!</v>
      </c>
      <c r="CE231" s="194" t="e">
        <f>IF(CE$142="分類不明", 計算_基本取引表!CE92/計算_基本取引表!CE$133, 計算_投入係数表!CE92)</f>
        <v>#DIV/0!</v>
      </c>
      <c r="CF231" s="194" t="e">
        <f>IF(CF$142="分類不明", 計算_基本取引表!CF92/計算_基本取引表!CF$133, 計算_投入係数表!CF92)</f>
        <v>#DIV/0!</v>
      </c>
      <c r="CG231" s="194" t="e">
        <f>IF(CG$142="分類不明", 計算_基本取引表!CG92/計算_基本取引表!CG$133, 計算_投入係数表!CG92)</f>
        <v>#DIV/0!</v>
      </c>
      <c r="CH231" s="194" t="e">
        <f>IF(CH$142="分類不明", 計算_基本取引表!CH92/計算_基本取引表!CH$133, 計算_投入係数表!CH92)</f>
        <v>#DIV/0!</v>
      </c>
      <c r="CI231" s="194" t="e">
        <f>IF(CI$142="分類不明", 計算_基本取引表!CI92/計算_基本取引表!CI$133, 計算_投入係数表!CI92)</f>
        <v>#DIV/0!</v>
      </c>
      <c r="CJ231" s="194" t="e">
        <f>IF(CJ$142="分類不明", 計算_基本取引表!CJ92/計算_基本取引表!CJ$133, 計算_投入係数表!CJ92)</f>
        <v>#DIV/0!</v>
      </c>
      <c r="CK231" s="194" t="e">
        <f>IF(CK$142="分類不明", 計算_基本取引表!CK92/計算_基本取引表!CK$133, 計算_投入係数表!CK92)</f>
        <v>#DIV/0!</v>
      </c>
      <c r="CL231" s="194" t="e">
        <f>IF(CL$142="分類不明", 計算_基本取引表!CL92/計算_基本取引表!CL$133, 計算_投入係数表!CL92)</f>
        <v>#DIV/0!</v>
      </c>
      <c r="CM231" s="194" t="e">
        <f>IF(CM$142="分類不明", 計算_基本取引表!CM92/計算_基本取引表!CM$133, 計算_投入係数表!CM92)</f>
        <v>#DIV/0!</v>
      </c>
      <c r="CN231" s="194" t="e">
        <f>IF(CN$142="分類不明", 計算_基本取引表!CN92/計算_基本取引表!CN$133, 計算_投入係数表!CN92)</f>
        <v>#DIV/0!</v>
      </c>
      <c r="CO231" s="194" t="e">
        <f>IF(CO$142="分類不明", 計算_基本取引表!CO92/計算_基本取引表!CO$133, 計算_投入係数表!CO92)</f>
        <v>#DIV/0!</v>
      </c>
      <c r="CP231" s="194" t="e">
        <f>IF(CP$142="分類不明", 計算_基本取引表!CP92/計算_基本取引表!CP$133, 計算_投入係数表!CP92)</f>
        <v>#DIV/0!</v>
      </c>
      <c r="CQ231" s="194" t="e">
        <f>IF(CQ$142="分類不明", 計算_基本取引表!CQ92/計算_基本取引表!CQ$133, 計算_投入係数表!CQ92)</f>
        <v>#DIV/0!</v>
      </c>
      <c r="CR231" s="194" t="e">
        <f>IF(CR$142="分類不明", 計算_基本取引表!CR92/計算_基本取引表!CR$133, 計算_投入係数表!CR92)</f>
        <v>#DIV/0!</v>
      </c>
      <c r="CS231" s="194" t="e">
        <f>IF(CS$142="分類不明", 計算_基本取引表!CS92/計算_基本取引表!CS$133, 計算_投入係数表!CS92)</f>
        <v>#DIV/0!</v>
      </c>
      <c r="CT231" s="194" t="e">
        <f>IF(CT$142="分類不明", 計算_基本取引表!CT92/計算_基本取引表!CT$133, 計算_投入係数表!CT92)</f>
        <v>#DIV/0!</v>
      </c>
      <c r="CU231" s="194" t="e">
        <f>IF(CU$142="分類不明", 計算_基本取引表!CU92/計算_基本取引表!CU$133, 計算_投入係数表!CU92)</f>
        <v>#DIV/0!</v>
      </c>
      <c r="CV231" s="194" t="e">
        <f>IF(CV$142="分類不明", 計算_基本取引表!CV92/計算_基本取引表!CV$133, 計算_投入係数表!CV92)</f>
        <v>#DIV/0!</v>
      </c>
      <c r="CW231" s="194" t="e">
        <f>IF(CW$142="分類不明", 計算_基本取引表!CW92/計算_基本取引表!CW$133, 計算_投入係数表!CW92)</f>
        <v>#DIV/0!</v>
      </c>
      <c r="CX231" s="194" t="e">
        <f>IF(CX$142="分類不明", 計算_基本取引表!CX92/計算_基本取引表!CX$133, 計算_投入係数表!CX92)</f>
        <v>#DIV/0!</v>
      </c>
      <c r="CY231" s="194" t="e">
        <f>IF(CY$142="分類不明", 計算_基本取引表!CY92/計算_基本取引表!CY$133, 計算_投入係数表!CY92)</f>
        <v>#DIV/0!</v>
      </c>
      <c r="CZ231" s="194" t="e">
        <f>IF(CZ$142="分類不明", 計算_基本取引表!CZ92/計算_基本取引表!CZ$133, 計算_投入係数表!CZ92)</f>
        <v>#DIV/0!</v>
      </c>
      <c r="DA231" s="194" t="e">
        <f>IF(DA$142="分類不明", 計算_基本取引表!DA92/計算_基本取引表!DA$133, 計算_投入係数表!DA92)</f>
        <v>#DIV/0!</v>
      </c>
      <c r="DB231" s="194" t="e">
        <f>IF(DB$142="分類不明", 計算_基本取引表!DB92/計算_基本取引表!DB$133, 計算_投入係数表!DB92)</f>
        <v>#DIV/0!</v>
      </c>
      <c r="DC231" s="194" t="e">
        <f>IF(DC$142="分類不明", 計算_基本取引表!DC92/計算_基本取引表!DC$133, 計算_投入係数表!DC92)</f>
        <v>#DIV/0!</v>
      </c>
      <c r="DD231" s="194" t="e">
        <f>IF(DD$142="分類不明", 計算_基本取引表!DD92/計算_基本取引表!DD$133, 計算_投入係数表!DD92)</f>
        <v>#DIV/0!</v>
      </c>
      <c r="DE231" s="194" t="e">
        <f>IF(DE$142="分類不明", 計算_基本取引表!DE92/計算_基本取引表!DE$133, 計算_投入係数表!DE92)</f>
        <v>#DIV/0!</v>
      </c>
      <c r="DF231" s="194" t="e">
        <f>IF(DF$142="分類不明", 計算_基本取引表!DF92/計算_基本取引表!DF$133, 計算_投入係数表!DF92)</f>
        <v>#DIV/0!</v>
      </c>
      <c r="DG231" s="194" t="e">
        <f>IF(DG$142="分類不明", 計算_基本取引表!DG92/計算_基本取引表!DG$133, 計算_投入係数表!DG92)</f>
        <v>#DIV/0!</v>
      </c>
      <c r="DH231" s="194" t="e">
        <f>IF(DH$142="分類不明", 計算_基本取引表!DH92/計算_基本取引表!DH$133, 計算_投入係数表!DH92)</f>
        <v>#DIV/0!</v>
      </c>
      <c r="DI231" s="194" t="e">
        <f>IF(DI$142="分類不明", 計算_基本取引表!DI92/計算_基本取引表!DI$133, 計算_投入係数表!DI92)</f>
        <v>#DIV/0!</v>
      </c>
      <c r="DJ231" s="194" t="e">
        <f>IF(DJ$142="分類不明", 計算_基本取引表!DJ92/計算_基本取引表!DJ$133, 計算_投入係数表!DJ92)</f>
        <v>#DIV/0!</v>
      </c>
      <c r="DK231" s="194" t="e">
        <f>IF(DK$142="分類不明", 計算_基本取引表!DK92/計算_基本取引表!DK$133, 計算_投入係数表!DK92)</f>
        <v>#DIV/0!</v>
      </c>
      <c r="DL231" s="194" t="e">
        <f>IF(DL$142="分類不明", 計算_基本取引表!DL92/計算_基本取引表!DL$133, 計算_投入係数表!DL92)</f>
        <v>#DIV/0!</v>
      </c>
      <c r="DM231" s="194" t="e">
        <f>IF(DM$142="分類不明", 計算_基本取引表!DM92/計算_基本取引表!DM$133, 計算_投入係数表!DM92)</f>
        <v>#DIV/0!</v>
      </c>
      <c r="DN231" s="194" t="e">
        <f>IF(DN$142="分類不明", 計算_基本取引表!DN92/計算_基本取引表!DN$133, 計算_投入係数表!DN92)</f>
        <v>#DIV/0!</v>
      </c>
      <c r="DO231" s="194" t="e">
        <f>IF(DO$142="分類不明", 計算_基本取引表!DO92/計算_基本取引表!DO$133, 計算_投入係数表!DO92)</f>
        <v>#DIV/0!</v>
      </c>
      <c r="DP231" s="194" t="e">
        <f>IF(DP$142="分類不明", 計算_基本取引表!DP92/計算_基本取引表!DP$133, 計算_投入係数表!DP92)</f>
        <v>#DIV/0!</v>
      </c>
      <c r="DQ231" s="194" t="e">
        <f>IF(DQ$142="分類不明", 計算_基本取引表!DQ92/計算_基本取引表!DQ$133, 計算_投入係数表!DQ92)</f>
        <v>#DIV/0!</v>
      </c>
      <c r="DR231" s="194" t="e">
        <f>IF(DR$142="分類不明", 計算_基本取引表!DR92/計算_基本取引表!DR$133, 計算_投入係数表!DR92)</f>
        <v>#DIV/0!</v>
      </c>
      <c r="DS231" s="194" t="e">
        <f>IF(DS$142="分類不明", 計算_基本取引表!DS92/計算_基本取引表!DS$133, 計算_投入係数表!DS92)</f>
        <v>#DIV/0!</v>
      </c>
      <c r="DT231" s="23">
        <f ca="1">計算_基本取引表!DT92/計算_基本取引表!DT$133</f>
        <v>0</v>
      </c>
    </row>
    <row r="232" spans="2:124" x14ac:dyDescent="0.25">
      <c r="B232" s="53">
        <v>90</v>
      </c>
      <c r="C232" s="198" t="str">
        <v>-</v>
      </c>
      <c r="D232" s="199">
        <f>IF(D$142="分類不明", 計算_基本取引表!D93/計算_基本取引表!D$133, 計算_投入係数表!D93)</f>
        <v>0</v>
      </c>
      <c r="E232" s="200">
        <f>IF(E$142="分類不明", 計算_基本取引表!E93/計算_基本取引表!E$133, 計算_投入係数表!E93)</f>
        <v>0</v>
      </c>
      <c r="F232" s="200">
        <f>IF(F$142="分類不明", 計算_基本取引表!F93/計算_基本取引表!F$133, 計算_投入係数表!F93)</f>
        <v>0</v>
      </c>
      <c r="G232" s="200">
        <f>IF(G$142="分類不明", 計算_基本取引表!G93/計算_基本取引表!G$133, 計算_投入係数表!G93)</f>
        <v>0</v>
      </c>
      <c r="H232" s="200">
        <f>IF(H$142="分類不明", 計算_基本取引表!H93/計算_基本取引表!H$133, 計算_投入係数表!H93)</f>
        <v>0</v>
      </c>
      <c r="I232" s="200">
        <f>IF(I$142="分類不明", 計算_基本取引表!I93/計算_基本取引表!I$133, 計算_投入係数表!I93)</f>
        <v>0</v>
      </c>
      <c r="J232" s="200">
        <f>IF(J$142="分類不明", 計算_基本取引表!J93/計算_基本取引表!J$133, 計算_投入係数表!J93)</f>
        <v>0</v>
      </c>
      <c r="K232" s="200">
        <f>IF(K$142="分類不明", 計算_基本取引表!K93/計算_基本取引表!K$133, 計算_投入係数表!K93)</f>
        <v>0</v>
      </c>
      <c r="L232" s="200">
        <f>IF(L$142="分類不明", 計算_基本取引表!L93/計算_基本取引表!L$133, 計算_投入係数表!L93)</f>
        <v>0</v>
      </c>
      <c r="M232" s="200">
        <f>IF(M$142="分類不明", 計算_基本取引表!M93/計算_基本取引表!M$133, 計算_投入係数表!M93)</f>
        <v>0</v>
      </c>
      <c r="N232" s="200">
        <f>IF(N$142="分類不明", 計算_基本取引表!N93/計算_基本取引表!N$133, 計算_投入係数表!N93)</f>
        <v>0</v>
      </c>
      <c r="O232" s="200">
        <f>IF(O$142="分類不明", 計算_基本取引表!O93/計算_基本取引表!O$133, 計算_投入係数表!O93)</f>
        <v>0</v>
      </c>
      <c r="P232" s="200" t="e">
        <f ca="1">IF(P$142="分類不明", 計算_基本取引表!P93/計算_基本取引表!P$133, 計算_投入係数表!P93)</f>
        <v>#DIV/0!</v>
      </c>
      <c r="Q232" s="200" t="e">
        <f>IF(Q$142="分類不明", 計算_基本取引表!Q93/計算_基本取引表!Q$133, 計算_投入係数表!Q93)</f>
        <v>#DIV/0!</v>
      </c>
      <c r="R232" s="200" t="e">
        <f>IF(R$142="分類不明", 計算_基本取引表!R93/計算_基本取引表!R$133, 計算_投入係数表!R93)</f>
        <v>#DIV/0!</v>
      </c>
      <c r="S232" s="200" t="e">
        <f>IF(S$142="分類不明", 計算_基本取引表!S93/計算_基本取引表!S$133, 計算_投入係数表!S93)</f>
        <v>#DIV/0!</v>
      </c>
      <c r="T232" s="200" t="e">
        <f>IF(T$142="分類不明", 計算_基本取引表!T93/計算_基本取引表!T$133, 計算_投入係数表!T93)</f>
        <v>#DIV/0!</v>
      </c>
      <c r="U232" s="200" t="e">
        <f>IF(U$142="分類不明", 計算_基本取引表!U93/計算_基本取引表!U$133, 計算_投入係数表!U93)</f>
        <v>#DIV/0!</v>
      </c>
      <c r="V232" s="200" t="e">
        <f>IF(V$142="分類不明", 計算_基本取引表!V93/計算_基本取引表!V$133, 計算_投入係数表!V93)</f>
        <v>#DIV/0!</v>
      </c>
      <c r="W232" s="200" t="e">
        <f>IF(W$142="分類不明", 計算_基本取引表!W93/計算_基本取引表!W$133, 計算_投入係数表!W93)</f>
        <v>#DIV/0!</v>
      </c>
      <c r="X232" s="200" t="e">
        <f>IF(X$142="分類不明", 計算_基本取引表!X93/計算_基本取引表!X$133, 計算_投入係数表!X93)</f>
        <v>#DIV/0!</v>
      </c>
      <c r="Y232" s="200" t="e">
        <f>IF(Y$142="分類不明", 計算_基本取引表!Y93/計算_基本取引表!Y$133, 計算_投入係数表!Y93)</f>
        <v>#DIV/0!</v>
      </c>
      <c r="Z232" s="200" t="e">
        <f>IF(Z$142="分類不明", 計算_基本取引表!Z93/計算_基本取引表!Z$133, 計算_投入係数表!Z93)</f>
        <v>#DIV/0!</v>
      </c>
      <c r="AA232" s="200" t="e">
        <f>IF(AA$142="分類不明", 計算_基本取引表!AA93/計算_基本取引表!AA$133, 計算_投入係数表!AA93)</f>
        <v>#DIV/0!</v>
      </c>
      <c r="AB232" s="200" t="e">
        <f>IF(AB$142="分類不明", 計算_基本取引表!AB93/計算_基本取引表!AB$133, 計算_投入係数表!AB93)</f>
        <v>#DIV/0!</v>
      </c>
      <c r="AC232" s="200" t="e">
        <f>IF(AC$142="分類不明", 計算_基本取引表!AC93/計算_基本取引表!AC$133, 計算_投入係数表!AC93)</f>
        <v>#DIV/0!</v>
      </c>
      <c r="AD232" s="200" t="e">
        <f>IF(AD$142="分類不明", 計算_基本取引表!AD93/計算_基本取引表!AD$133, 計算_投入係数表!AD93)</f>
        <v>#DIV/0!</v>
      </c>
      <c r="AE232" s="200" t="e">
        <f>IF(AE$142="分類不明", 計算_基本取引表!AE93/計算_基本取引表!AE$133, 計算_投入係数表!AE93)</f>
        <v>#DIV/0!</v>
      </c>
      <c r="AF232" s="200" t="e">
        <f>IF(AF$142="分類不明", 計算_基本取引表!AF93/計算_基本取引表!AF$133, 計算_投入係数表!AF93)</f>
        <v>#DIV/0!</v>
      </c>
      <c r="AG232" s="200" t="e">
        <f>IF(AG$142="分類不明", 計算_基本取引表!AG93/計算_基本取引表!AG$133, 計算_投入係数表!AG93)</f>
        <v>#DIV/0!</v>
      </c>
      <c r="AH232" s="200" t="e">
        <f>IF(AH$142="分類不明", 計算_基本取引表!AH93/計算_基本取引表!AH$133, 計算_投入係数表!AH93)</f>
        <v>#DIV/0!</v>
      </c>
      <c r="AI232" s="200" t="e">
        <f>IF(AI$142="分類不明", 計算_基本取引表!AI93/計算_基本取引表!AI$133, 計算_投入係数表!AI93)</f>
        <v>#DIV/0!</v>
      </c>
      <c r="AJ232" s="200" t="e">
        <f>IF(AJ$142="分類不明", 計算_基本取引表!AJ93/計算_基本取引表!AJ$133, 計算_投入係数表!AJ93)</f>
        <v>#DIV/0!</v>
      </c>
      <c r="AK232" s="200" t="e">
        <f>IF(AK$142="分類不明", 計算_基本取引表!AK93/計算_基本取引表!AK$133, 計算_投入係数表!AK93)</f>
        <v>#DIV/0!</v>
      </c>
      <c r="AL232" s="200" t="e">
        <f>IF(AL$142="分類不明", 計算_基本取引表!AL93/計算_基本取引表!AL$133, 計算_投入係数表!AL93)</f>
        <v>#DIV/0!</v>
      </c>
      <c r="AM232" s="200" t="e">
        <f>IF(AM$142="分類不明", 計算_基本取引表!AM93/計算_基本取引表!AM$133, 計算_投入係数表!AM93)</f>
        <v>#DIV/0!</v>
      </c>
      <c r="AN232" s="200" t="e">
        <f>IF(AN$142="分類不明", 計算_基本取引表!AN93/計算_基本取引表!AN$133, 計算_投入係数表!AN93)</f>
        <v>#DIV/0!</v>
      </c>
      <c r="AO232" s="200" t="e">
        <f>IF(AO$142="分類不明", 計算_基本取引表!AO93/計算_基本取引表!AO$133, 計算_投入係数表!AO93)</f>
        <v>#DIV/0!</v>
      </c>
      <c r="AP232" s="200" t="e">
        <f>IF(AP$142="分類不明", 計算_基本取引表!AP93/計算_基本取引表!AP$133, 計算_投入係数表!AP93)</f>
        <v>#DIV/0!</v>
      </c>
      <c r="AQ232" s="200" t="e">
        <f>IF(AQ$142="分類不明", 計算_基本取引表!AQ93/計算_基本取引表!AQ$133, 計算_投入係数表!AQ93)</f>
        <v>#DIV/0!</v>
      </c>
      <c r="AR232" s="200" t="e">
        <f>IF(AR$142="分類不明", 計算_基本取引表!AR93/計算_基本取引表!AR$133, 計算_投入係数表!AR93)</f>
        <v>#DIV/0!</v>
      </c>
      <c r="AS232" s="200" t="e">
        <f>IF(AS$142="分類不明", 計算_基本取引表!AS93/計算_基本取引表!AS$133, 計算_投入係数表!AS93)</f>
        <v>#DIV/0!</v>
      </c>
      <c r="AT232" s="200" t="e">
        <f>IF(AT$142="分類不明", 計算_基本取引表!AT93/計算_基本取引表!AT$133, 計算_投入係数表!AT93)</f>
        <v>#DIV/0!</v>
      </c>
      <c r="AU232" s="200" t="e">
        <f>IF(AU$142="分類不明", 計算_基本取引表!AU93/計算_基本取引表!AU$133, 計算_投入係数表!AU93)</f>
        <v>#DIV/0!</v>
      </c>
      <c r="AV232" s="200" t="e">
        <f>IF(AV$142="分類不明", 計算_基本取引表!AV93/計算_基本取引表!AV$133, 計算_投入係数表!AV93)</f>
        <v>#DIV/0!</v>
      </c>
      <c r="AW232" s="200" t="e">
        <f>IF(AW$142="分類不明", 計算_基本取引表!AW93/計算_基本取引表!AW$133, 計算_投入係数表!AW93)</f>
        <v>#DIV/0!</v>
      </c>
      <c r="AX232" s="200" t="e">
        <f>IF(AX$142="分類不明", 計算_基本取引表!AX93/計算_基本取引表!AX$133, 計算_投入係数表!AX93)</f>
        <v>#DIV/0!</v>
      </c>
      <c r="AY232" s="200" t="e">
        <f>IF(AY$142="分類不明", 計算_基本取引表!AY93/計算_基本取引表!AY$133, 計算_投入係数表!AY93)</f>
        <v>#DIV/0!</v>
      </c>
      <c r="AZ232" s="200" t="e">
        <f>IF(AZ$142="分類不明", 計算_基本取引表!AZ93/計算_基本取引表!AZ$133, 計算_投入係数表!AZ93)</f>
        <v>#DIV/0!</v>
      </c>
      <c r="BA232" s="200" t="e">
        <f>IF(BA$142="分類不明", 計算_基本取引表!BA93/計算_基本取引表!BA$133, 計算_投入係数表!BA93)</f>
        <v>#DIV/0!</v>
      </c>
      <c r="BB232" s="200" t="e">
        <f>IF(BB$142="分類不明", 計算_基本取引表!BB93/計算_基本取引表!BB$133, 計算_投入係数表!BB93)</f>
        <v>#DIV/0!</v>
      </c>
      <c r="BC232" s="200" t="e">
        <f>IF(BC$142="分類不明", 計算_基本取引表!BC93/計算_基本取引表!BC$133, 計算_投入係数表!BC93)</f>
        <v>#DIV/0!</v>
      </c>
      <c r="BD232" s="200" t="e">
        <f>IF(BD$142="分類不明", 計算_基本取引表!BD93/計算_基本取引表!BD$133, 計算_投入係数表!BD93)</f>
        <v>#DIV/0!</v>
      </c>
      <c r="BE232" s="200" t="e">
        <f>IF(BE$142="分類不明", 計算_基本取引表!BE93/計算_基本取引表!BE$133, 計算_投入係数表!BE93)</f>
        <v>#DIV/0!</v>
      </c>
      <c r="BF232" s="200" t="e">
        <f>IF(BF$142="分類不明", 計算_基本取引表!BF93/計算_基本取引表!BF$133, 計算_投入係数表!BF93)</f>
        <v>#DIV/0!</v>
      </c>
      <c r="BG232" s="200" t="e">
        <f>IF(BG$142="分類不明", 計算_基本取引表!BG93/計算_基本取引表!BG$133, 計算_投入係数表!BG93)</f>
        <v>#DIV/0!</v>
      </c>
      <c r="BH232" s="200" t="e">
        <f>IF(BH$142="分類不明", 計算_基本取引表!BH93/計算_基本取引表!BH$133, 計算_投入係数表!BH93)</f>
        <v>#DIV/0!</v>
      </c>
      <c r="BI232" s="200" t="e">
        <f>IF(BI$142="分類不明", 計算_基本取引表!BI93/計算_基本取引表!BI$133, 計算_投入係数表!BI93)</f>
        <v>#DIV/0!</v>
      </c>
      <c r="BJ232" s="200" t="e">
        <f>IF(BJ$142="分類不明", 計算_基本取引表!BJ93/計算_基本取引表!BJ$133, 計算_投入係数表!BJ93)</f>
        <v>#DIV/0!</v>
      </c>
      <c r="BK232" s="200" t="e">
        <f>IF(BK$142="分類不明", 計算_基本取引表!BK93/計算_基本取引表!BK$133, 計算_投入係数表!BK93)</f>
        <v>#DIV/0!</v>
      </c>
      <c r="BL232" s="200" t="e">
        <f>IF(BL$142="分類不明", 計算_基本取引表!BL93/計算_基本取引表!BL$133, 計算_投入係数表!BL93)</f>
        <v>#DIV/0!</v>
      </c>
      <c r="BM232" s="200" t="e">
        <f>IF(BM$142="分類不明", 計算_基本取引表!BM93/計算_基本取引表!BM$133, 計算_投入係数表!BM93)</f>
        <v>#DIV/0!</v>
      </c>
      <c r="BN232" s="200" t="e">
        <f>IF(BN$142="分類不明", 計算_基本取引表!BN93/計算_基本取引表!BN$133, 計算_投入係数表!BN93)</f>
        <v>#DIV/0!</v>
      </c>
      <c r="BO232" s="200" t="e">
        <f>IF(BO$142="分類不明", 計算_基本取引表!BO93/計算_基本取引表!BO$133, 計算_投入係数表!BO93)</f>
        <v>#DIV/0!</v>
      </c>
      <c r="BP232" s="200" t="e">
        <f>IF(BP$142="分類不明", 計算_基本取引表!BP93/計算_基本取引表!BP$133, 計算_投入係数表!BP93)</f>
        <v>#DIV/0!</v>
      </c>
      <c r="BQ232" s="200" t="e">
        <f>IF(BQ$142="分類不明", 計算_基本取引表!BQ93/計算_基本取引表!BQ$133, 計算_投入係数表!BQ93)</f>
        <v>#DIV/0!</v>
      </c>
      <c r="BR232" s="200" t="e">
        <f>IF(BR$142="分類不明", 計算_基本取引表!BR93/計算_基本取引表!BR$133, 計算_投入係数表!BR93)</f>
        <v>#DIV/0!</v>
      </c>
      <c r="BS232" s="200" t="e">
        <f>IF(BS$142="分類不明", 計算_基本取引表!BS93/計算_基本取引表!BS$133, 計算_投入係数表!BS93)</f>
        <v>#DIV/0!</v>
      </c>
      <c r="BT232" s="200" t="e">
        <f>IF(BT$142="分類不明", 計算_基本取引表!BT93/計算_基本取引表!BT$133, 計算_投入係数表!BT93)</f>
        <v>#DIV/0!</v>
      </c>
      <c r="BU232" s="200" t="e">
        <f>IF(BU$142="分類不明", 計算_基本取引表!BU93/計算_基本取引表!BU$133, 計算_投入係数表!BU93)</f>
        <v>#DIV/0!</v>
      </c>
      <c r="BV232" s="200" t="e">
        <f>IF(BV$142="分類不明", 計算_基本取引表!BV93/計算_基本取引表!BV$133, 計算_投入係数表!BV93)</f>
        <v>#DIV/0!</v>
      </c>
      <c r="BW232" s="200" t="e">
        <f>IF(BW$142="分類不明", 計算_基本取引表!BW93/計算_基本取引表!BW$133, 計算_投入係数表!BW93)</f>
        <v>#DIV/0!</v>
      </c>
      <c r="BX232" s="200" t="e">
        <f>IF(BX$142="分類不明", 計算_基本取引表!BX93/計算_基本取引表!BX$133, 計算_投入係数表!BX93)</f>
        <v>#DIV/0!</v>
      </c>
      <c r="BY232" s="200" t="e">
        <f>IF(BY$142="分類不明", 計算_基本取引表!BY93/計算_基本取引表!BY$133, 計算_投入係数表!BY93)</f>
        <v>#DIV/0!</v>
      </c>
      <c r="BZ232" s="200" t="e">
        <f>IF(BZ$142="分類不明", 計算_基本取引表!BZ93/計算_基本取引表!BZ$133, 計算_投入係数表!BZ93)</f>
        <v>#DIV/0!</v>
      </c>
      <c r="CA232" s="200" t="e">
        <f>IF(CA$142="分類不明", 計算_基本取引表!CA93/計算_基本取引表!CA$133, 計算_投入係数表!CA93)</f>
        <v>#DIV/0!</v>
      </c>
      <c r="CB232" s="200" t="e">
        <f>IF(CB$142="分類不明", 計算_基本取引表!CB93/計算_基本取引表!CB$133, 計算_投入係数表!CB93)</f>
        <v>#DIV/0!</v>
      </c>
      <c r="CC232" s="200" t="e">
        <f>IF(CC$142="分類不明", 計算_基本取引表!CC93/計算_基本取引表!CC$133, 計算_投入係数表!CC93)</f>
        <v>#DIV/0!</v>
      </c>
      <c r="CD232" s="200" t="e">
        <f>IF(CD$142="分類不明", 計算_基本取引表!CD93/計算_基本取引表!CD$133, 計算_投入係数表!CD93)</f>
        <v>#DIV/0!</v>
      </c>
      <c r="CE232" s="200" t="e">
        <f>IF(CE$142="分類不明", 計算_基本取引表!CE93/計算_基本取引表!CE$133, 計算_投入係数表!CE93)</f>
        <v>#DIV/0!</v>
      </c>
      <c r="CF232" s="200" t="e">
        <f>IF(CF$142="分類不明", 計算_基本取引表!CF93/計算_基本取引表!CF$133, 計算_投入係数表!CF93)</f>
        <v>#DIV/0!</v>
      </c>
      <c r="CG232" s="200" t="e">
        <f>IF(CG$142="分類不明", 計算_基本取引表!CG93/計算_基本取引表!CG$133, 計算_投入係数表!CG93)</f>
        <v>#DIV/0!</v>
      </c>
      <c r="CH232" s="200" t="e">
        <f>IF(CH$142="分類不明", 計算_基本取引表!CH93/計算_基本取引表!CH$133, 計算_投入係数表!CH93)</f>
        <v>#DIV/0!</v>
      </c>
      <c r="CI232" s="200" t="e">
        <f>IF(CI$142="分類不明", 計算_基本取引表!CI93/計算_基本取引表!CI$133, 計算_投入係数表!CI93)</f>
        <v>#DIV/0!</v>
      </c>
      <c r="CJ232" s="200" t="e">
        <f>IF(CJ$142="分類不明", 計算_基本取引表!CJ93/計算_基本取引表!CJ$133, 計算_投入係数表!CJ93)</f>
        <v>#DIV/0!</v>
      </c>
      <c r="CK232" s="200" t="e">
        <f>IF(CK$142="分類不明", 計算_基本取引表!CK93/計算_基本取引表!CK$133, 計算_投入係数表!CK93)</f>
        <v>#DIV/0!</v>
      </c>
      <c r="CL232" s="200" t="e">
        <f>IF(CL$142="分類不明", 計算_基本取引表!CL93/計算_基本取引表!CL$133, 計算_投入係数表!CL93)</f>
        <v>#DIV/0!</v>
      </c>
      <c r="CM232" s="200" t="e">
        <f>IF(CM$142="分類不明", 計算_基本取引表!CM93/計算_基本取引表!CM$133, 計算_投入係数表!CM93)</f>
        <v>#DIV/0!</v>
      </c>
      <c r="CN232" s="200" t="e">
        <f>IF(CN$142="分類不明", 計算_基本取引表!CN93/計算_基本取引表!CN$133, 計算_投入係数表!CN93)</f>
        <v>#DIV/0!</v>
      </c>
      <c r="CO232" s="200" t="e">
        <f>IF(CO$142="分類不明", 計算_基本取引表!CO93/計算_基本取引表!CO$133, 計算_投入係数表!CO93)</f>
        <v>#DIV/0!</v>
      </c>
      <c r="CP232" s="200" t="e">
        <f>IF(CP$142="分類不明", 計算_基本取引表!CP93/計算_基本取引表!CP$133, 計算_投入係数表!CP93)</f>
        <v>#DIV/0!</v>
      </c>
      <c r="CQ232" s="200" t="e">
        <f>IF(CQ$142="分類不明", 計算_基本取引表!CQ93/計算_基本取引表!CQ$133, 計算_投入係数表!CQ93)</f>
        <v>#DIV/0!</v>
      </c>
      <c r="CR232" s="200" t="e">
        <f>IF(CR$142="分類不明", 計算_基本取引表!CR93/計算_基本取引表!CR$133, 計算_投入係数表!CR93)</f>
        <v>#DIV/0!</v>
      </c>
      <c r="CS232" s="200" t="e">
        <f>IF(CS$142="分類不明", 計算_基本取引表!CS93/計算_基本取引表!CS$133, 計算_投入係数表!CS93)</f>
        <v>#DIV/0!</v>
      </c>
      <c r="CT232" s="200" t="e">
        <f>IF(CT$142="分類不明", 計算_基本取引表!CT93/計算_基本取引表!CT$133, 計算_投入係数表!CT93)</f>
        <v>#DIV/0!</v>
      </c>
      <c r="CU232" s="200" t="e">
        <f>IF(CU$142="分類不明", 計算_基本取引表!CU93/計算_基本取引表!CU$133, 計算_投入係数表!CU93)</f>
        <v>#DIV/0!</v>
      </c>
      <c r="CV232" s="200" t="e">
        <f>IF(CV$142="分類不明", 計算_基本取引表!CV93/計算_基本取引表!CV$133, 計算_投入係数表!CV93)</f>
        <v>#DIV/0!</v>
      </c>
      <c r="CW232" s="200" t="e">
        <f>IF(CW$142="分類不明", 計算_基本取引表!CW93/計算_基本取引表!CW$133, 計算_投入係数表!CW93)</f>
        <v>#DIV/0!</v>
      </c>
      <c r="CX232" s="200" t="e">
        <f>IF(CX$142="分類不明", 計算_基本取引表!CX93/計算_基本取引表!CX$133, 計算_投入係数表!CX93)</f>
        <v>#DIV/0!</v>
      </c>
      <c r="CY232" s="200" t="e">
        <f>IF(CY$142="分類不明", 計算_基本取引表!CY93/計算_基本取引表!CY$133, 計算_投入係数表!CY93)</f>
        <v>#DIV/0!</v>
      </c>
      <c r="CZ232" s="200" t="e">
        <f>IF(CZ$142="分類不明", 計算_基本取引表!CZ93/計算_基本取引表!CZ$133, 計算_投入係数表!CZ93)</f>
        <v>#DIV/0!</v>
      </c>
      <c r="DA232" s="200" t="e">
        <f>IF(DA$142="分類不明", 計算_基本取引表!DA93/計算_基本取引表!DA$133, 計算_投入係数表!DA93)</f>
        <v>#DIV/0!</v>
      </c>
      <c r="DB232" s="200" t="e">
        <f>IF(DB$142="分類不明", 計算_基本取引表!DB93/計算_基本取引表!DB$133, 計算_投入係数表!DB93)</f>
        <v>#DIV/0!</v>
      </c>
      <c r="DC232" s="200" t="e">
        <f>IF(DC$142="分類不明", 計算_基本取引表!DC93/計算_基本取引表!DC$133, 計算_投入係数表!DC93)</f>
        <v>#DIV/0!</v>
      </c>
      <c r="DD232" s="200" t="e">
        <f>IF(DD$142="分類不明", 計算_基本取引表!DD93/計算_基本取引表!DD$133, 計算_投入係数表!DD93)</f>
        <v>#DIV/0!</v>
      </c>
      <c r="DE232" s="200" t="e">
        <f>IF(DE$142="分類不明", 計算_基本取引表!DE93/計算_基本取引表!DE$133, 計算_投入係数表!DE93)</f>
        <v>#DIV/0!</v>
      </c>
      <c r="DF232" s="200" t="e">
        <f>IF(DF$142="分類不明", 計算_基本取引表!DF93/計算_基本取引表!DF$133, 計算_投入係数表!DF93)</f>
        <v>#DIV/0!</v>
      </c>
      <c r="DG232" s="200" t="e">
        <f>IF(DG$142="分類不明", 計算_基本取引表!DG93/計算_基本取引表!DG$133, 計算_投入係数表!DG93)</f>
        <v>#DIV/0!</v>
      </c>
      <c r="DH232" s="200" t="e">
        <f>IF(DH$142="分類不明", 計算_基本取引表!DH93/計算_基本取引表!DH$133, 計算_投入係数表!DH93)</f>
        <v>#DIV/0!</v>
      </c>
      <c r="DI232" s="200" t="e">
        <f>IF(DI$142="分類不明", 計算_基本取引表!DI93/計算_基本取引表!DI$133, 計算_投入係数表!DI93)</f>
        <v>#DIV/0!</v>
      </c>
      <c r="DJ232" s="200" t="e">
        <f>IF(DJ$142="分類不明", 計算_基本取引表!DJ93/計算_基本取引表!DJ$133, 計算_投入係数表!DJ93)</f>
        <v>#DIV/0!</v>
      </c>
      <c r="DK232" s="200" t="e">
        <f>IF(DK$142="分類不明", 計算_基本取引表!DK93/計算_基本取引表!DK$133, 計算_投入係数表!DK93)</f>
        <v>#DIV/0!</v>
      </c>
      <c r="DL232" s="200" t="e">
        <f>IF(DL$142="分類不明", 計算_基本取引表!DL93/計算_基本取引表!DL$133, 計算_投入係数表!DL93)</f>
        <v>#DIV/0!</v>
      </c>
      <c r="DM232" s="200" t="e">
        <f>IF(DM$142="分類不明", 計算_基本取引表!DM93/計算_基本取引表!DM$133, 計算_投入係数表!DM93)</f>
        <v>#DIV/0!</v>
      </c>
      <c r="DN232" s="200" t="e">
        <f>IF(DN$142="分類不明", 計算_基本取引表!DN93/計算_基本取引表!DN$133, 計算_投入係数表!DN93)</f>
        <v>#DIV/0!</v>
      </c>
      <c r="DO232" s="200" t="e">
        <f>IF(DO$142="分類不明", 計算_基本取引表!DO93/計算_基本取引表!DO$133, 計算_投入係数表!DO93)</f>
        <v>#DIV/0!</v>
      </c>
      <c r="DP232" s="200" t="e">
        <f>IF(DP$142="分類不明", 計算_基本取引表!DP93/計算_基本取引表!DP$133, 計算_投入係数表!DP93)</f>
        <v>#DIV/0!</v>
      </c>
      <c r="DQ232" s="200" t="e">
        <f>IF(DQ$142="分類不明", 計算_基本取引表!DQ93/計算_基本取引表!DQ$133, 計算_投入係数表!DQ93)</f>
        <v>#DIV/0!</v>
      </c>
      <c r="DR232" s="200" t="e">
        <f>IF(DR$142="分類不明", 計算_基本取引表!DR93/計算_基本取引表!DR$133, 計算_投入係数表!DR93)</f>
        <v>#DIV/0!</v>
      </c>
      <c r="DS232" s="200" t="e">
        <f>IF(DS$142="分類不明", 計算_基本取引表!DS93/計算_基本取引表!DS$133, 計算_投入係数表!DS93)</f>
        <v>#DIV/0!</v>
      </c>
      <c r="DT232" s="25">
        <f ca="1">計算_基本取引表!DT93/計算_基本取引表!DT$133</f>
        <v>0</v>
      </c>
    </row>
    <row r="233" spans="2:124" x14ac:dyDescent="0.25">
      <c r="B233" s="53">
        <v>91</v>
      </c>
      <c r="C233" s="192" t="str">
        <v>-</v>
      </c>
      <c r="D233" s="193">
        <f>IF(D$142="分類不明", 計算_基本取引表!D94/計算_基本取引表!D$133, 計算_投入係数表!D94)</f>
        <v>0</v>
      </c>
      <c r="E233" s="194">
        <f>IF(E$142="分類不明", 計算_基本取引表!E94/計算_基本取引表!E$133, 計算_投入係数表!E94)</f>
        <v>0</v>
      </c>
      <c r="F233" s="194">
        <f>IF(F$142="分類不明", 計算_基本取引表!F94/計算_基本取引表!F$133, 計算_投入係数表!F94)</f>
        <v>0</v>
      </c>
      <c r="G233" s="194">
        <f>IF(G$142="分類不明", 計算_基本取引表!G94/計算_基本取引表!G$133, 計算_投入係数表!G94)</f>
        <v>0</v>
      </c>
      <c r="H233" s="194">
        <f>IF(H$142="分類不明", 計算_基本取引表!H94/計算_基本取引表!H$133, 計算_投入係数表!H94)</f>
        <v>0</v>
      </c>
      <c r="I233" s="194">
        <f>IF(I$142="分類不明", 計算_基本取引表!I94/計算_基本取引表!I$133, 計算_投入係数表!I94)</f>
        <v>0</v>
      </c>
      <c r="J233" s="194">
        <f>IF(J$142="分類不明", 計算_基本取引表!J94/計算_基本取引表!J$133, 計算_投入係数表!J94)</f>
        <v>0</v>
      </c>
      <c r="K233" s="194">
        <f>IF(K$142="分類不明", 計算_基本取引表!K94/計算_基本取引表!K$133, 計算_投入係数表!K94)</f>
        <v>0</v>
      </c>
      <c r="L233" s="194">
        <f>IF(L$142="分類不明", 計算_基本取引表!L94/計算_基本取引表!L$133, 計算_投入係数表!L94)</f>
        <v>0</v>
      </c>
      <c r="M233" s="194">
        <f>IF(M$142="分類不明", 計算_基本取引表!M94/計算_基本取引表!M$133, 計算_投入係数表!M94)</f>
        <v>0</v>
      </c>
      <c r="N233" s="194">
        <f>IF(N$142="分類不明", 計算_基本取引表!N94/計算_基本取引表!N$133, 計算_投入係数表!N94)</f>
        <v>0</v>
      </c>
      <c r="O233" s="194">
        <f>IF(O$142="分類不明", 計算_基本取引表!O94/計算_基本取引表!O$133, 計算_投入係数表!O94)</f>
        <v>0</v>
      </c>
      <c r="P233" s="194" t="e">
        <f ca="1">IF(P$142="分類不明", 計算_基本取引表!P94/計算_基本取引表!P$133, 計算_投入係数表!P94)</f>
        <v>#DIV/0!</v>
      </c>
      <c r="Q233" s="194" t="e">
        <f>IF(Q$142="分類不明", 計算_基本取引表!Q94/計算_基本取引表!Q$133, 計算_投入係数表!Q94)</f>
        <v>#DIV/0!</v>
      </c>
      <c r="R233" s="194" t="e">
        <f>IF(R$142="分類不明", 計算_基本取引表!R94/計算_基本取引表!R$133, 計算_投入係数表!R94)</f>
        <v>#DIV/0!</v>
      </c>
      <c r="S233" s="194" t="e">
        <f>IF(S$142="分類不明", 計算_基本取引表!S94/計算_基本取引表!S$133, 計算_投入係数表!S94)</f>
        <v>#DIV/0!</v>
      </c>
      <c r="T233" s="194" t="e">
        <f>IF(T$142="分類不明", 計算_基本取引表!T94/計算_基本取引表!T$133, 計算_投入係数表!T94)</f>
        <v>#DIV/0!</v>
      </c>
      <c r="U233" s="194" t="e">
        <f>IF(U$142="分類不明", 計算_基本取引表!U94/計算_基本取引表!U$133, 計算_投入係数表!U94)</f>
        <v>#DIV/0!</v>
      </c>
      <c r="V233" s="194" t="e">
        <f>IF(V$142="分類不明", 計算_基本取引表!V94/計算_基本取引表!V$133, 計算_投入係数表!V94)</f>
        <v>#DIV/0!</v>
      </c>
      <c r="W233" s="194" t="e">
        <f>IF(W$142="分類不明", 計算_基本取引表!W94/計算_基本取引表!W$133, 計算_投入係数表!W94)</f>
        <v>#DIV/0!</v>
      </c>
      <c r="X233" s="194" t="e">
        <f>IF(X$142="分類不明", 計算_基本取引表!X94/計算_基本取引表!X$133, 計算_投入係数表!X94)</f>
        <v>#DIV/0!</v>
      </c>
      <c r="Y233" s="194" t="e">
        <f>IF(Y$142="分類不明", 計算_基本取引表!Y94/計算_基本取引表!Y$133, 計算_投入係数表!Y94)</f>
        <v>#DIV/0!</v>
      </c>
      <c r="Z233" s="194" t="e">
        <f>IF(Z$142="分類不明", 計算_基本取引表!Z94/計算_基本取引表!Z$133, 計算_投入係数表!Z94)</f>
        <v>#DIV/0!</v>
      </c>
      <c r="AA233" s="194" t="e">
        <f>IF(AA$142="分類不明", 計算_基本取引表!AA94/計算_基本取引表!AA$133, 計算_投入係数表!AA94)</f>
        <v>#DIV/0!</v>
      </c>
      <c r="AB233" s="194" t="e">
        <f>IF(AB$142="分類不明", 計算_基本取引表!AB94/計算_基本取引表!AB$133, 計算_投入係数表!AB94)</f>
        <v>#DIV/0!</v>
      </c>
      <c r="AC233" s="194" t="e">
        <f>IF(AC$142="分類不明", 計算_基本取引表!AC94/計算_基本取引表!AC$133, 計算_投入係数表!AC94)</f>
        <v>#DIV/0!</v>
      </c>
      <c r="AD233" s="194" t="e">
        <f>IF(AD$142="分類不明", 計算_基本取引表!AD94/計算_基本取引表!AD$133, 計算_投入係数表!AD94)</f>
        <v>#DIV/0!</v>
      </c>
      <c r="AE233" s="194" t="e">
        <f>IF(AE$142="分類不明", 計算_基本取引表!AE94/計算_基本取引表!AE$133, 計算_投入係数表!AE94)</f>
        <v>#DIV/0!</v>
      </c>
      <c r="AF233" s="194" t="e">
        <f>IF(AF$142="分類不明", 計算_基本取引表!AF94/計算_基本取引表!AF$133, 計算_投入係数表!AF94)</f>
        <v>#DIV/0!</v>
      </c>
      <c r="AG233" s="194" t="e">
        <f>IF(AG$142="分類不明", 計算_基本取引表!AG94/計算_基本取引表!AG$133, 計算_投入係数表!AG94)</f>
        <v>#DIV/0!</v>
      </c>
      <c r="AH233" s="194" t="e">
        <f>IF(AH$142="分類不明", 計算_基本取引表!AH94/計算_基本取引表!AH$133, 計算_投入係数表!AH94)</f>
        <v>#DIV/0!</v>
      </c>
      <c r="AI233" s="194" t="e">
        <f>IF(AI$142="分類不明", 計算_基本取引表!AI94/計算_基本取引表!AI$133, 計算_投入係数表!AI94)</f>
        <v>#DIV/0!</v>
      </c>
      <c r="AJ233" s="194" t="e">
        <f>IF(AJ$142="分類不明", 計算_基本取引表!AJ94/計算_基本取引表!AJ$133, 計算_投入係数表!AJ94)</f>
        <v>#DIV/0!</v>
      </c>
      <c r="AK233" s="194" t="e">
        <f>IF(AK$142="分類不明", 計算_基本取引表!AK94/計算_基本取引表!AK$133, 計算_投入係数表!AK94)</f>
        <v>#DIV/0!</v>
      </c>
      <c r="AL233" s="194" t="e">
        <f>IF(AL$142="分類不明", 計算_基本取引表!AL94/計算_基本取引表!AL$133, 計算_投入係数表!AL94)</f>
        <v>#DIV/0!</v>
      </c>
      <c r="AM233" s="194" t="e">
        <f>IF(AM$142="分類不明", 計算_基本取引表!AM94/計算_基本取引表!AM$133, 計算_投入係数表!AM94)</f>
        <v>#DIV/0!</v>
      </c>
      <c r="AN233" s="194" t="e">
        <f>IF(AN$142="分類不明", 計算_基本取引表!AN94/計算_基本取引表!AN$133, 計算_投入係数表!AN94)</f>
        <v>#DIV/0!</v>
      </c>
      <c r="AO233" s="194" t="e">
        <f>IF(AO$142="分類不明", 計算_基本取引表!AO94/計算_基本取引表!AO$133, 計算_投入係数表!AO94)</f>
        <v>#DIV/0!</v>
      </c>
      <c r="AP233" s="194" t="e">
        <f>IF(AP$142="分類不明", 計算_基本取引表!AP94/計算_基本取引表!AP$133, 計算_投入係数表!AP94)</f>
        <v>#DIV/0!</v>
      </c>
      <c r="AQ233" s="194" t="e">
        <f>IF(AQ$142="分類不明", 計算_基本取引表!AQ94/計算_基本取引表!AQ$133, 計算_投入係数表!AQ94)</f>
        <v>#DIV/0!</v>
      </c>
      <c r="AR233" s="194" t="e">
        <f>IF(AR$142="分類不明", 計算_基本取引表!AR94/計算_基本取引表!AR$133, 計算_投入係数表!AR94)</f>
        <v>#DIV/0!</v>
      </c>
      <c r="AS233" s="194" t="e">
        <f>IF(AS$142="分類不明", 計算_基本取引表!AS94/計算_基本取引表!AS$133, 計算_投入係数表!AS94)</f>
        <v>#DIV/0!</v>
      </c>
      <c r="AT233" s="194" t="e">
        <f>IF(AT$142="分類不明", 計算_基本取引表!AT94/計算_基本取引表!AT$133, 計算_投入係数表!AT94)</f>
        <v>#DIV/0!</v>
      </c>
      <c r="AU233" s="194" t="e">
        <f>IF(AU$142="分類不明", 計算_基本取引表!AU94/計算_基本取引表!AU$133, 計算_投入係数表!AU94)</f>
        <v>#DIV/0!</v>
      </c>
      <c r="AV233" s="194" t="e">
        <f>IF(AV$142="分類不明", 計算_基本取引表!AV94/計算_基本取引表!AV$133, 計算_投入係数表!AV94)</f>
        <v>#DIV/0!</v>
      </c>
      <c r="AW233" s="194" t="e">
        <f>IF(AW$142="分類不明", 計算_基本取引表!AW94/計算_基本取引表!AW$133, 計算_投入係数表!AW94)</f>
        <v>#DIV/0!</v>
      </c>
      <c r="AX233" s="194" t="e">
        <f>IF(AX$142="分類不明", 計算_基本取引表!AX94/計算_基本取引表!AX$133, 計算_投入係数表!AX94)</f>
        <v>#DIV/0!</v>
      </c>
      <c r="AY233" s="194" t="e">
        <f>IF(AY$142="分類不明", 計算_基本取引表!AY94/計算_基本取引表!AY$133, 計算_投入係数表!AY94)</f>
        <v>#DIV/0!</v>
      </c>
      <c r="AZ233" s="194" t="e">
        <f>IF(AZ$142="分類不明", 計算_基本取引表!AZ94/計算_基本取引表!AZ$133, 計算_投入係数表!AZ94)</f>
        <v>#DIV/0!</v>
      </c>
      <c r="BA233" s="194" t="e">
        <f>IF(BA$142="分類不明", 計算_基本取引表!BA94/計算_基本取引表!BA$133, 計算_投入係数表!BA94)</f>
        <v>#DIV/0!</v>
      </c>
      <c r="BB233" s="194" t="e">
        <f>IF(BB$142="分類不明", 計算_基本取引表!BB94/計算_基本取引表!BB$133, 計算_投入係数表!BB94)</f>
        <v>#DIV/0!</v>
      </c>
      <c r="BC233" s="194" t="e">
        <f>IF(BC$142="分類不明", 計算_基本取引表!BC94/計算_基本取引表!BC$133, 計算_投入係数表!BC94)</f>
        <v>#DIV/0!</v>
      </c>
      <c r="BD233" s="194" t="e">
        <f>IF(BD$142="分類不明", 計算_基本取引表!BD94/計算_基本取引表!BD$133, 計算_投入係数表!BD94)</f>
        <v>#DIV/0!</v>
      </c>
      <c r="BE233" s="194" t="e">
        <f>IF(BE$142="分類不明", 計算_基本取引表!BE94/計算_基本取引表!BE$133, 計算_投入係数表!BE94)</f>
        <v>#DIV/0!</v>
      </c>
      <c r="BF233" s="194" t="e">
        <f>IF(BF$142="分類不明", 計算_基本取引表!BF94/計算_基本取引表!BF$133, 計算_投入係数表!BF94)</f>
        <v>#DIV/0!</v>
      </c>
      <c r="BG233" s="194" t="e">
        <f>IF(BG$142="分類不明", 計算_基本取引表!BG94/計算_基本取引表!BG$133, 計算_投入係数表!BG94)</f>
        <v>#DIV/0!</v>
      </c>
      <c r="BH233" s="194" t="e">
        <f>IF(BH$142="分類不明", 計算_基本取引表!BH94/計算_基本取引表!BH$133, 計算_投入係数表!BH94)</f>
        <v>#DIV/0!</v>
      </c>
      <c r="BI233" s="194" t="e">
        <f>IF(BI$142="分類不明", 計算_基本取引表!BI94/計算_基本取引表!BI$133, 計算_投入係数表!BI94)</f>
        <v>#DIV/0!</v>
      </c>
      <c r="BJ233" s="194" t="e">
        <f>IF(BJ$142="分類不明", 計算_基本取引表!BJ94/計算_基本取引表!BJ$133, 計算_投入係数表!BJ94)</f>
        <v>#DIV/0!</v>
      </c>
      <c r="BK233" s="194" t="e">
        <f>IF(BK$142="分類不明", 計算_基本取引表!BK94/計算_基本取引表!BK$133, 計算_投入係数表!BK94)</f>
        <v>#DIV/0!</v>
      </c>
      <c r="BL233" s="194" t="e">
        <f>IF(BL$142="分類不明", 計算_基本取引表!BL94/計算_基本取引表!BL$133, 計算_投入係数表!BL94)</f>
        <v>#DIV/0!</v>
      </c>
      <c r="BM233" s="194" t="e">
        <f>IF(BM$142="分類不明", 計算_基本取引表!BM94/計算_基本取引表!BM$133, 計算_投入係数表!BM94)</f>
        <v>#DIV/0!</v>
      </c>
      <c r="BN233" s="194" t="e">
        <f>IF(BN$142="分類不明", 計算_基本取引表!BN94/計算_基本取引表!BN$133, 計算_投入係数表!BN94)</f>
        <v>#DIV/0!</v>
      </c>
      <c r="BO233" s="194" t="e">
        <f>IF(BO$142="分類不明", 計算_基本取引表!BO94/計算_基本取引表!BO$133, 計算_投入係数表!BO94)</f>
        <v>#DIV/0!</v>
      </c>
      <c r="BP233" s="194" t="e">
        <f>IF(BP$142="分類不明", 計算_基本取引表!BP94/計算_基本取引表!BP$133, 計算_投入係数表!BP94)</f>
        <v>#DIV/0!</v>
      </c>
      <c r="BQ233" s="194" t="e">
        <f>IF(BQ$142="分類不明", 計算_基本取引表!BQ94/計算_基本取引表!BQ$133, 計算_投入係数表!BQ94)</f>
        <v>#DIV/0!</v>
      </c>
      <c r="BR233" s="194" t="e">
        <f>IF(BR$142="分類不明", 計算_基本取引表!BR94/計算_基本取引表!BR$133, 計算_投入係数表!BR94)</f>
        <v>#DIV/0!</v>
      </c>
      <c r="BS233" s="194" t="e">
        <f>IF(BS$142="分類不明", 計算_基本取引表!BS94/計算_基本取引表!BS$133, 計算_投入係数表!BS94)</f>
        <v>#DIV/0!</v>
      </c>
      <c r="BT233" s="194" t="e">
        <f>IF(BT$142="分類不明", 計算_基本取引表!BT94/計算_基本取引表!BT$133, 計算_投入係数表!BT94)</f>
        <v>#DIV/0!</v>
      </c>
      <c r="BU233" s="194" t="e">
        <f>IF(BU$142="分類不明", 計算_基本取引表!BU94/計算_基本取引表!BU$133, 計算_投入係数表!BU94)</f>
        <v>#DIV/0!</v>
      </c>
      <c r="BV233" s="194" t="e">
        <f>IF(BV$142="分類不明", 計算_基本取引表!BV94/計算_基本取引表!BV$133, 計算_投入係数表!BV94)</f>
        <v>#DIV/0!</v>
      </c>
      <c r="BW233" s="194" t="e">
        <f>IF(BW$142="分類不明", 計算_基本取引表!BW94/計算_基本取引表!BW$133, 計算_投入係数表!BW94)</f>
        <v>#DIV/0!</v>
      </c>
      <c r="BX233" s="194" t="e">
        <f>IF(BX$142="分類不明", 計算_基本取引表!BX94/計算_基本取引表!BX$133, 計算_投入係数表!BX94)</f>
        <v>#DIV/0!</v>
      </c>
      <c r="BY233" s="194" t="e">
        <f>IF(BY$142="分類不明", 計算_基本取引表!BY94/計算_基本取引表!BY$133, 計算_投入係数表!BY94)</f>
        <v>#DIV/0!</v>
      </c>
      <c r="BZ233" s="194" t="e">
        <f>IF(BZ$142="分類不明", 計算_基本取引表!BZ94/計算_基本取引表!BZ$133, 計算_投入係数表!BZ94)</f>
        <v>#DIV/0!</v>
      </c>
      <c r="CA233" s="194" t="e">
        <f>IF(CA$142="分類不明", 計算_基本取引表!CA94/計算_基本取引表!CA$133, 計算_投入係数表!CA94)</f>
        <v>#DIV/0!</v>
      </c>
      <c r="CB233" s="194" t="e">
        <f>IF(CB$142="分類不明", 計算_基本取引表!CB94/計算_基本取引表!CB$133, 計算_投入係数表!CB94)</f>
        <v>#DIV/0!</v>
      </c>
      <c r="CC233" s="194" t="e">
        <f>IF(CC$142="分類不明", 計算_基本取引表!CC94/計算_基本取引表!CC$133, 計算_投入係数表!CC94)</f>
        <v>#DIV/0!</v>
      </c>
      <c r="CD233" s="194" t="e">
        <f>IF(CD$142="分類不明", 計算_基本取引表!CD94/計算_基本取引表!CD$133, 計算_投入係数表!CD94)</f>
        <v>#DIV/0!</v>
      </c>
      <c r="CE233" s="194" t="e">
        <f>IF(CE$142="分類不明", 計算_基本取引表!CE94/計算_基本取引表!CE$133, 計算_投入係数表!CE94)</f>
        <v>#DIV/0!</v>
      </c>
      <c r="CF233" s="194" t="e">
        <f>IF(CF$142="分類不明", 計算_基本取引表!CF94/計算_基本取引表!CF$133, 計算_投入係数表!CF94)</f>
        <v>#DIV/0!</v>
      </c>
      <c r="CG233" s="194" t="e">
        <f>IF(CG$142="分類不明", 計算_基本取引表!CG94/計算_基本取引表!CG$133, 計算_投入係数表!CG94)</f>
        <v>#DIV/0!</v>
      </c>
      <c r="CH233" s="194" t="e">
        <f>IF(CH$142="分類不明", 計算_基本取引表!CH94/計算_基本取引表!CH$133, 計算_投入係数表!CH94)</f>
        <v>#DIV/0!</v>
      </c>
      <c r="CI233" s="194" t="e">
        <f>IF(CI$142="分類不明", 計算_基本取引表!CI94/計算_基本取引表!CI$133, 計算_投入係数表!CI94)</f>
        <v>#DIV/0!</v>
      </c>
      <c r="CJ233" s="194" t="e">
        <f>IF(CJ$142="分類不明", 計算_基本取引表!CJ94/計算_基本取引表!CJ$133, 計算_投入係数表!CJ94)</f>
        <v>#DIV/0!</v>
      </c>
      <c r="CK233" s="194" t="e">
        <f>IF(CK$142="分類不明", 計算_基本取引表!CK94/計算_基本取引表!CK$133, 計算_投入係数表!CK94)</f>
        <v>#DIV/0!</v>
      </c>
      <c r="CL233" s="194" t="e">
        <f>IF(CL$142="分類不明", 計算_基本取引表!CL94/計算_基本取引表!CL$133, 計算_投入係数表!CL94)</f>
        <v>#DIV/0!</v>
      </c>
      <c r="CM233" s="194" t="e">
        <f>IF(CM$142="分類不明", 計算_基本取引表!CM94/計算_基本取引表!CM$133, 計算_投入係数表!CM94)</f>
        <v>#DIV/0!</v>
      </c>
      <c r="CN233" s="194" t="e">
        <f>IF(CN$142="分類不明", 計算_基本取引表!CN94/計算_基本取引表!CN$133, 計算_投入係数表!CN94)</f>
        <v>#DIV/0!</v>
      </c>
      <c r="CO233" s="194" t="e">
        <f>IF(CO$142="分類不明", 計算_基本取引表!CO94/計算_基本取引表!CO$133, 計算_投入係数表!CO94)</f>
        <v>#DIV/0!</v>
      </c>
      <c r="CP233" s="194" t="e">
        <f>IF(CP$142="分類不明", 計算_基本取引表!CP94/計算_基本取引表!CP$133, 計算_投入係数表!CP94)</f>
        <v>#DIV/0!</v>
      </c>
      <c r="CQ233" s="194" t="e">
        <f>IF(CQ$142="分類不明", 計算_基本取引表!CQ94/計算_基本取引表!CQ$133, 計算_投入係数表!CQ94)</f>
        <v>#DIV/0!</v>
      </c>
      <c r="CR233" s="194" t="e">
        <f>IF(CR$142="分類不明", 計算_基本取引表!CR94/計算_基本取引表!CR$133, 計算_投入係数表!CR94)</f>
        <v>#DIV/0!</v>
      </c>
      <c r="CS233" s="194" t="e">
        <f>IF(CS$142="分類不明", 計算_基本取引表!CS94/計算_基本取引表!CS$133, 計算_投入係数表!CS94)</f>
        <v>#DIV/0!</v>
      </c>
      <c r="CT233" s="194" t="e">
        <f>IF(CT$142="分類不明", 計算_基本取引表!CT94/計算_基本取引表!CT$133, 計算_投入係数表!CT94)</f>
        <v>#DIV/0!</v>
      </c>
      <c r="CU233" s="194" t="e">
        <f>IF(CU$142="分類不明", 計算_基本取引表!CU94/計算_基本取引表!CU$133, 計算_投入係数表!CU94)</f>
        <v>#DIV/0!</v>
      </c>
      <c r="CV233" s="194" t="e">
        <f>IF(CV$142="分類不明", 計算_基本取引表!CV94/計算_基本取引表!CV$133, 計算_投入係数表!CV94)</f>
        <v>#DIV/0!</v>
      </c>
      <c r="CW233" s="194" t="e">
        <f>IF(CW$142="分類不明", 計算_基本取引表!CW94/計算_基本取引表!CW$133, 計算_投入係数表!CW94)</f>
        <v>#DIV/0!</v>
      </c>
      <c r="CX233" s="194" t="e">
        <f>IF(CX$142="分類不明", 計算_基本取引表!CX94/計算_基本取引表!CX$133, 計算_投入係数表!CX94)</f>
        <v>#DIV/0!</v>
      </c>
      <c r="CY233" s="194" t="e">
        <f>IF(CY$142="分類不明", 計算_基本取引表!CY94/計算_基本取引表!CY$133, 計算_投入係数表!CY94)</f>
        <v>#DIV/0!</v>
      </c>
      <c r="CZ233" s="194" t="e">
        <f>IF(CZ$142="分類不明", 計算_基本取引表!CZ94/計算_基本取引表!CZ$133, 計算_投入係数表!CZ94)</f>
        <v>#DIV/0!</v>
      </c>
      <c r="DA233" s="194" t="e">
        <f>IF(DA$142="分類不明", 計算_基本取引表!DA94/計算_基本取引表!DA$133, 計算_投入係数表!DA94)</f>
        <v>#DIV/0!</v>
      </c>
      <c r="DB233" s="194" t="e">
        <f>IF(DB$142="分類不明", 計算_基本取引表!DB94/計算_基本取引表!DB$133, 計算_投入係数表!DB94)</f>
        <v>#DIV/0!</v>
      </c>
      <c r="DC233" s="194" t="e">
        <f>IF(DC$142="分類不明", 計算_基本取引表!DC94/計算_基本取引表!DC$133, 計算_投入係数表!DC94)</f>
        <v>#DIV/0!</v>
      </c>
      <c r="DD233" s="194" t="e">
        <f>IF(DD$142="分類不明", 計算_基本取引表!DD94/計算_基本取引表!DD$133, 計算_投入係数表!DD94)</f>
        <v>#DIV/0!</v>
      </c>
      <c r="DE233" s="194" t="e">
        <f>IF(DE$142="分類不明", 計算_基本取引表!DE94/計算_基本取引表!DE$133, 計算_投入係数表!DE94)</f>
        <v>#DIV/0!</v>
      </c>
      <c r="DF233" s="194" t="e">
        <f>IF(DF$142="分類不明", 計算_基本取引表!DF94/計算_基本取引表!DF$133, 計算_投入係数表!DF94)</f>
        <v>#DIV/0!</v>
      </c>
      <c r="DG233" s="194" t="e">
        <f>IF(DG$142="分類不明", 計算_基本取引表!DG94/計算_基本取引表!DG$133, 計算_投入係数表!DG94)</f>
        <v>#DIV/0!</v>
      </c>
      <c r="DH233" s="194" t="e">
        <f>IF(DH$142="分類不明", 計算_基本取引表!DH94/計算_基本取引表!DH$133, 計算_投入係数表!DH94)</f>
        <v>#DIV/0!</v>
      </c>
      <c r="DI233" s="194" t="e">
        <f>IF(DI$142="分類不明", 計算_基本取引表!DI94/計算_基本取引表!DI$133, 計算_投入係数表!DI94)</f>
        <v>#DIV/0!</v>
      </c>
      <c r="DJ233" s="194" t="e">
        <f>IF(DJ$142="分類不明", 計算_基本取引表!DJ94/計算_基本取引表!DJ$133, 計算_投入係数表!DJ94)</f>
        <v>#DIV/0!</v>
      </c>
      <c r="DK233" s="194" t="e">
        <f>IF(DK$142="分類不明", 計算_基本取引表!DK94/計算_基本取引表!DK$133, 計算_投入係数表!DK94)</f>
        <v>#DIV/0!</v>
      </c>
      <c r="DL233" s="194" t="e">
        <f>IF(DL$142="分類不明", 計算_基本取引表!DL94/計算_基本取引表!DL$133, 計算_投入係数表!DL94)</f>
        <v>#DIV/0!</v>
      </c>
      <c r="DM233" s="194" t="e">
        <f>IF(DM$142="分類不明", 計算_基本取引表!DM94/計算_基本取引表!DM$133, 計算_投入係数表!DM94)</f>
        <v>#DIV/0!</v>
      </c>
      <c r="DN233" s="194" t="e">
        <f>IF(DN$142="分類不明", 計算_基本取引表!DN94/計算_基本取引表!DN$133, 計算_投入係数表!DN94)</f>
        <v>#DIV/0!</v>
      </c>
      <c r="DO233" s="194" t="e">
        <f>IF(DO$142="分類不明", 計算_基本取引表!DO94/計算_基本取引表!DO$133, 計算_投入係数表!DO94)</f>
        <v>#DIV/0!</v>
      </c>
      <c r="DP233" s="194" t="e">
        <f>IF(DP$142="分類不明", 計算_基本取引表!DP94/計算_基本取引表!DP$133, 計算_投入係数表!DP94)</f>
        <v>#DIV/0!</v>
      </c>
      <c r="DQ233" s="194" t="e">
        <f>IF(DQ$142="分類不明", 計算_基本取引表!DQ94/計算_基本取引表!DQ$133, 計算_投入係数表!DQ94)</f>
        <v>#DIV/0!</v>
      </c>
      <c r="DR233" s="194" t="e">
        <f>IF(DR$142="分類不明", 計算_基本取引表!DR94/計算_基本取引表!DR$133, 計算_投入係数表!DR94)</f>
        <v>#DIV/0!</v>
      </c>
      <c r="DS233" s="194" t="e">
        <f>IF(DS$142="分類不明", 計算_基本取引表!DS94/計算_基本取引表!DS$133, 計算_投入係数表!DS94)</f>
        <v>#DIV/0!</v>
      </c>
      <c r="DT233" s="23">
        <f ca="1">計算_基本取引表!DT94/計算_基本取引表!DT$133</f>
        <v>0</v>
      </c>
    </row>
    <row r="234" spans="2:124" x14ac:dyDescent="0.25">
      <c r="B234" s="53">
        <v>92</v>
      </c>
      <c r="C234" s="192" t="str">
        <v>-</v>
      </c>
      <c r="D234" s="193">
        <f>IF(D$142="分類不明", 計算_基本取引表!D95/計算_基本取引表!D$133, 計算_投入係数表!D95)</f>
        <v>0</v>
      </c>
      <c r="E234" s="194">
        <f>IF(E$142="分類不明", 計算_基本取引表!E95/計算_基本取引表!E$133, 計算_投入係数表!E95)</f>
        <v>0</v>
      </c>
      <c r="F234" s="194">
        <f>IF(F$142="分類不明", 計算_基本取引表!F95/計算_基本取引表!F$133, 計算_投入係数表!F95)</f>
        <v>0</v>
      </c>
      <c r="G234" s="194">
        <f>IF(G$142="分類不明", 計算_基本取引表!G95/計算_基本取引表!G$133, 計算_投入係数表!G95)</f>
        <v>0</v>
      </c>
      <c r="H234" s="194">
        <f>IF(H$142="分類不明", 計算_基本取引表!H95/計算_基本取引表!H$133, 計算_投入係数表!H95)</f>
        <v>0</v>
      </c>
      <c r="I234" s="194">
        <f>IF(I$142="分類不明", 計算_基本取引表!I95/計算_基本取引表!I$133, 計算_投入係数表!I95)</f>
        <v>0</v>
      </c>
      <c r="J234" s="194">
        <f>IF(J$142="分類不明", 計算_基本取引表!J95/計算_基本取引表!J$133, 計算_投入係数表!J95)</f>
        <v>0</v>
      </c>
      <c r="K234" s="194">
        <f>IF(K$142="分類不明", 計算_基本取引表!K95/計算_基本取引表!K$133, 計算_投入係数表!K95)</f>
        <v>0</v>
      </c>
      <c r="L234" s="194">
        <f>IF(L$142="分類不明", 計算_基本取引表!L95/計算_基本取引表!L$133, 計算_投入係数表!L95)</f>
        <v>0</v>
      </c>
      <c r="M234" s="194">
        <f>IF(M$142="分類不明", 計算_基本取引表!M95/計算_基本取引表!M$133, 計算_投入係数表!M95)</f>
        <v>0</v>
      </c>
      <c r="N234" s="194">
        <f>IF(N$142="分類不明", 計算_基本取引表!N95/計算_基本取引表!N$133, 計算_投入係数表!N95)</f>
        <v>0</v>
      </c>
      <c r="O234" s="194">
        <f>IF(O$142="分類不明", 計算_基本取引表!O95/計算_基本取引表!O$133, 計算_投入係数表!O95)</f>
        <v>0</v>
      </c>
      <c r="P234" s="194" t="e">
        <f ca="1">IF(P$142="分類不明", 計算_基本取引表!P95/計算_基本取引表!P$133, 計算_投入係数表!P95)</f>
        <v>#DIV/0!</v>
      </c>
      <c r="Q234" s="194" t="e">
        <f>IF(Q$142="分類不明", 計算_基本取引表!Q95/計算_基本取引表!Q$133, 計算_投入係数表!Q95)</f>
        <v>#DIV/0!</v>
      </c>
      <c r="R234" s="194" t="e">
        <f>IF(R$142="分類不明", 計算_基本取引表!R95/計算_基本取引表!R$133, 計算_投入係数表!R95)</f>
        <v>#DIV/0!</v>
      </c>
      <c r="S234" s="194" t="e">
        <f>IF(S$142="分類不明", 計算_基本取引表!S95/計算_基本取引表!S$133, 計算_投入係数表!S95)</f>
        <v>#DIV/0!</v>
      </c>
      <c r="T234" s="194" t="e">
        <f>IF(T$142="分類不明", 計算_基本取引表!T95/計算_基本取引表!T$133, 計算_投入係数表!T95)</f>
        <v>#DIV/0!</v>
      </c>
      <c r="U234" s="194" t="e">
        <f>IF(U$142="分類不明", 計算_基本取引表!U95/計算_基本取引表!U$133, 計算_投入係数表!U95)</f>
        <v>#DIV/0!</v>
      </c>
      <c r="V234" s="194" t="e">
        <f>IF(V$142="分類不明", 計算_基本取引表!V95/計算_基本取引表!V$133, 計算_投入係数表!V95)</f>
        <v>#DIV/0!</v>
      </c>
      <c r="W234" s="194" t="e">
        <f>IF(W$142="分類不明", 計算_基本取引表!W95/計算_基本取引表!W$133, 計算_投入係数表!W95)</f>
        <v>#DIV/0!</v>
      </c>
      <c r="X234" s="194" t="e">
        <f>IF(X$142="分類不明", 計算_基本取引表!X95/計算_基本取引表!X$133, 計算_投入係数表!X95)</f>
        <v>#DIV/0!</v>
      </c>
      <c r="Y234" s="194" t="e">
        <f>IF(Y$142="分類不明", 計算_基本取引表!Y95/計算_基本取引表!Y$133, 計算_投入係数表!Y95)</f>
        <v>#DIV/0!</v>
      </c>
      <c r="Z234" s="194" t="e">
        <f>IF(Z$142="分類不明", 計算_基本取引表!Z95/計算_基本取引表!Z$133, 計算_投入係数表!Z95)</f>
        <v>#DIV/0!</v>
      </c>
      <c r="AA234" s="194" t="e">
        <f>IF(AA$142="分類不明", 計算_基本取引表!AA95/計算_基本取引表!AA$133, 計算_投入係数表!AA95)</f>
        <v>#DIV/0!</v>
      </c>
      <c r="AB234" s="194" t="e">
        <f>IF(AB$142="分類不明", 計算_基本取引表!AB95/計算_基本取引表!AB$133, 計算_投入係数表!AB95)</f>
        <v>#DIV/0!</v>
      </c>
      <c r="AC234" s="194" t="e">
        <f>IF(AC$142="分類不明", 計算_基本取引表!AC95/計算_基本取引表!AC$133, 計算_投入係数表!AC95)</f>
        <v>#DIV/0!</v>
      </c>
      <c r="AD234" s="194" t="e">
        <f>IF(AD$142="分類不明", 計算_基本取引表!AD95/計算_基本取引表!AD$133, 計算_投入係数表!AD95)</f>
        <v>#DIV/0!</v>
      </c>
      <c r="AE234" s="194" t="e">
        <f>IF(AE$142="分類不明", 計算_基本取引表!AE95/計算_基本取引表!AE$133, 計算_投入係数表!AE95)</f>
        <v>#DIV/0!</v>
      </c>
      <c r="AF234" s="194" t="e">
        <f>IF(AF$142="分類不明", 計算_基本取引表!AF95/計算_基本取引表!AF$133, 計算_投入係数表!AF95)</f>
        <v>#DIV/0!</v>
      </c>
      <c r="AG234" s="194" t="e">
        <f>IF(AG$142="分類不明", 計算_基本取引表!AG95/計算_基本取引表!AG$133, 計算_投入係数表!AG95)</f>
        <v>#DIV/0!</v>
      </c>
      <c r="AH234" s="194" t="e">
        <f>IF(AH$142="分類不明", 計算_基本取引表!AH95/計算_基本取引表!AH$133, 計算_投入係数表!AH95)</f>
        <v>#DIV/0!</v>
      </c>
      <c r="AI234" s="194" t="e">
        <f>IF(AI$142="分類不明", 計算_基本取引表!AI95/計算_基本取引表!AI$133, 計算_投入係数表!AI95)</f>
        <v>#DIV/0!</v>
      </c>
      <c r="AJ234" s="194" t="e">
        <f>IF(AJ$142="分類不明", 計算_基本取引表!AJ95/計算_基本取引表!AJ$133, 計算_投入係数表!AJ95)</f>
        <v>#DIV/0!</v>
      </c>
      <c r="AK234" s="194" t="e">
        <f>IF(AK$142="分類不明", 計算_基本取引表!AK95/計算_基本取引表!AK$133, 計算_投入係数表!AK95)</f>
        <v>#DIV/0!</v>
      </c>
      <c r="AL234" s="194" t="e">
        <f>IF(AL$142="分類不明", 計算_基本取引表!AL95/計算_基本取引表!AL$133, 計算_投入係数表!AL95)</f>
        <v>#DIV/0!</v>
      </c>
      <c r="AM234" s="194" t="e">
        <f>IF(AM$142="分類不明", 計算_基本取引表!AM95/計算_基本取引表!AM$133, 計算_投入係数表!AM95)</f>
        <v>#DIV/0!</v>
      </c>
      <c r="AN234" s="194" t="e">
        <f>IF(AN$142="分類不明", 計算_基本取引表!AN95/計算_基本取引表!AN$133, 計算_投入係数表!AN95)</f>
        <v>#DIV/0!</v>
      </c>
      <c r="AO234" s="194" t="e">
        <f>IF(AO$142="分類不明", 計算_基本取引表!AO95/計算_基本取引表!AO$133, 計算_投入係数表!AO95)</f>
        <v>#DIV/0!</v>
      </c>
      <c r="AP234" s="194" t="e">
        <f>IF(AP$142="分類不明", 計算_基本取引表!AP95/計算_基本取引表!AP$133, 計算_投入係数表!AP95)</f>
        <v>#DIV/0!</v>
      </c>
      <c r="AQ234" s="194" t="e">
        <f>IF(AQ$142="分類不明", 計算_基本取引表!AQ95/計算_基本取引表!AQ$133, 計算_投入係数表!AQ95)</f>
        <v>#DIV/0!</v>
      </c>
      <c r="AR234" s="194" t="e">
        <f>IF(AR$142="分類不明", 計算_基本取引表!AR95/計算_基本取引表!AR$133, 計算_投入係数表!AR95)</f>
        <v>#DIV/0!</v>
      </c>
      <c r="AS234" s="194" t="e">
        <f>IF(AS$142="分類不明", 計算_基本取引表!AS95/計算_基本取引表!AS$133, 計算_投入係数表!AS95)</f>
        <v>#DIV/0!</v>
      </c>
      <c r="AT234" s="194" t="e">
        <f>IF(AT$142="分類不明", 計算_基本取引表!AT95/計算_基本取引表!AT$133, 計算_投入係数表!AT95)</f>
        <v>#DIV/0!</v>
      </c>
      <c r="AU234" s="194" t="e">
        <f>IF(AU$142="分類不明", 計算_基本取引表!AU95/計算_基本取引表!AU$133, 計算_投入係数表!AU95)</f>
        <v>#DIV/0!</v>
      </c>
      <c r="AV234" s="194" t="e">
        <f>IF(AV$142="分類不明", 計算_基本取引表!AV95/計算_基本取引表!AV$133, 計算_投入係数表!AV95)</f>
        <v>#DIV/0!</v>
      </c>
      <c r="AW234" s="194" t="e">
        <f>IF(AW$142="分類不明", 計算_基本取引表!AW95/計算_基本取引表!AW$133, 計算_投入係数表!AW95)</f>
        <v>#DIV/0!</v>
      </c>
      <c r="AX234" s="194" t="e">
        <f>IF(AX$142="分類不明", 計算_基本取引表!AX95/計算_基本取引表!AX$133, 計算_投入係数表!AX95)</f>
        <v>#DIV/0!</v>
      </c>
      <c r="AY234" s="194" t="e">
        <f>IF(AY$142="分類不明", 計算_基本取引表!AY95/計算_基本取引表!AY$133, 計算_投入係数表!AY95)</f>
        <v>#DIV/0!</v>
      </c>
      <c r="AZ234" s="194" t="e">
        <f>IF(AZ$142="分類不明", 計算_基本取引表!AZ95/計算_基本取引表!AZ$133, 計算_投入係数表!AZ95)</f>
        <v>#DIV/0!</v>
      </c>
      <c r="BA234" s="194" t="e">
        <f>IF(BA$142="分類不明", 計算_基本取引表!BA95/計算_基本取引表!BA$133, 計算_投入係数表!BA95)</f>
        <v>#DIV/0!</v>
      </c>
      <c r="BB234" s="194" t="e">
        <f>IF(BB$142="分類不明", 計算_基本取引表!BB95/計算_基本取引表!BB$133, 計算_投入係数表!BB95)</f>
        <v>#DIV/0!</v>
      </c>
      <c r="BC234" s="194" t="e">
        <f>IF(BC$142="分類不明", 計算_基本取引表!BC95/計算_基本取引表!BC$133, 計算_投入係数表!BC95)</f>
        <v>#DIV/0!</v>
      </c>
      <c r="BD234" s="194" t="e">
        <f>IF(BD$142="分類不明", 計算_基本取引表!BD95/計算_基本取引表!BD$133, 計算_投入係数表!BD95)</f>
        <v>#DIV/0!</v>
      </c>
      <c r="BE234" s="194" t="e">
        <f>IF(BE$142="分類不明", 計算_基本取引表!BE95/計算_基本取引表!BE$133, 計算_投入係数表!BE95)</f>
        <v>#DIV/0!</v>
      </c>
      <c r="BF234" s="194" t="e">
        <f>IF(BF$142="分類不明", 計算_基本取引表!BF95/計算_基本取引表!BF$133, 計算_投入係数表!BF95)</f>
        <v>#DIV/0!</v>
      </c>
      <c r="BG234" s="194" t="e">
        <f>IF(BG$142="分類不明", 計算_基本取引表!BG95/計算_基本取引表!BG$133, 計算_投入係数表!BG95)</f>
        <v>#DIV/0!</v>
      </c>
      <c r="BH234" s="194" t="e">
        <f>IF(BH$142="分類不明", 計算_基本取引表!BH95/計算_基本取引表!BH$133, 計算_投入係数表!BH95)</f>
        <v>#DIV/0!</v>
      </c>
      <c r="BI234" s="194" t="e">
        <f>IF(BI$142="分類不明", 計算_基本取引表!BI95/計算_基本取引表!BI$133, 計算_投入係数表!BI95)</f>
        <v>#DIV/0!</v>
      </c>
      <c r="BJ234" s="194" t="e">
        <f>IF(BJ$142="分類不明", 計算_基本取引表!BJ95/計算_基本取引表!BJ$133, 計算_投入係数表!BJ95)</f>
        <v>#DIV/0!</v>
      </c>
      <c r="BK234" s="194" t="e">
        <f>IF(BK$142="分類不明", 計算_基本取引表!BK95/計算_基本取引表!BK$133, 計算_投入係数表!BK95)</f>
        <v>#DIV/0!</v>
      </c>
      <c r="BL234" s="194" t="e">
        <f>IF(BL$142="分類不明", 計算_基本取引表!BL95/計算_基本取引表!BL$133, 計算_投入係数表!BL95)</f>
        <v>#DIV/0!</v>
      </c>
      <c r="BM234" s="194" t="e">
        <f>IF(BM$142="分類不明", 計算_基本取引表!BM95/計算_基本取引表!BM$133, 計算_投入係数表!BM95)</f>
        <v>#DIV/0!</v>
      </c>
      <c r="BN234" s="194" t="e">
        <f>IF(BN$142="分類不明", 計算_基本取引表!BN95/計算_基本取引表!BN$133, 計算_投入係数表!BN95)</f>
        <v>#DIV/0!</v>
      </c>
      <c r="BO234" s="194" t="e">
        <f>IF(BO$142="分類不明", 計算_基本取引表!BO95/計算_基本取引表!BO$133, 計算_投入係数表!BO95)</f>
        <v>#DIV/0!</v>
      </c>
      <c r="BP234" s="194" t="e">
        <f>IF(BP$142="分類不明", 計算_基本取引表!BP95/計算_基本取引表!BP$133, 計算_投入係数表!BP95)</f>
        <v>#DIV/0!</v>
      </c>
      <c r="BQ234" s="194" t="e">
        <f>IF(BQ$142="分類不明", 計算_基本取引表!BQ95/計算_基本取引表!BQ$133, 計算_投入係数表!BQ95)</f>
        <v>#DIV/0!</v>
      </c>
      <c r="BR234" s="194" t="e">
        <f>IF(BR$142="分類不明", 計算_基本取引表!BR95/計算_基本取引表!BR$133, 計算_投入係数表!BR95)</f>
        <v>#DIV/0!</v>
      </c>
      <c r="BS234" s="194" t="e">
        <f>IF(BS$142="分類不明", 計算_基本取引表!BS95/計算_基本取引表!BS$133, 計算_投入係数表!BS95)</f>
        <v>#DIV/0!</v>
      </c>
      <c r="BT234" s="194" t="e">
        <f>IF(BT$142="分類不明", 計算_基本取引表!BT95/計算_基本取引表!BT$133, 計算_投入係数表!BT95)</f>
        <v>#DIV/0!</v>
      </c>
      <c r="BU234" s="194" t="e">
        <f>IF(BU$142="分類不明", 計算_基本取引表!BU95/計算_基本取引表!BU$133, 計算_投入係数表!BU95)</f>
        <v>#DIV/0!</v>
      </c>
      <c r="BV234" s="194" t="e">
        <f>IF(BV$142="分類不明", 計算_基本取引表!BV95/計算_基本取引表!BV$133, 計算_投入係数表!BV95)</f>
        <v>#DIV/0!</v>
      </c>
      <c r="BW234" s="194" t="e">
        <f>IF(BW$142="分類不明", 計算_基本取引表!BW95/計算_基本取引表!BW$133, 計算_投入係数表!BW95)</f>
        <v>#DIV/0!</v>
      </c>
      <c r="BX234" s="194" t="e">
        <f>IF(BX$142="分類不明", 計算_基本取引表!BX95/計算_基本取引表!BX$133, 計算_投入係数表!BX95)</f>
        <v>#DIV/0!</v>
      </c>
      <c r="BY234" s="194" t="e">
        <f>IF(BY$142="分類不明", 計算_基本取引表!BY95/計算_基本取引表!BY$133, 計算_投入係数表!BY95)</f>
        <v>#DIV/0!</v>
      </c>
      <c r="BZ234" s="194" t="e">
        <f>IF(BZ$142="分類不明", 計算_基本取引表!BZ95/計算_基本取引表!BZ$133, 計算_投入係数表!BZ95)</f>
        <v>#DIV/0!</v>
      </c>
      <c r="CA234" s="194" t="e">
        <f>IF(CA$142="分類不明", 計算_基本取引表!CA95/計算_基本取引表!CA$133, 計算_投入係数表!CA95)</f>
        <v>#DIV/0!</v>
      </c>
      <c r="CB234" s="194" t="e">
        <f>IF(CB$142="分類不明", 計算_基本取引表!CB95/計算_基本取引表!CB$133, 計算_投入係数表!CB95)</f>
        <v>#DIV/0!</v>
      </c>
      <c r="CC234" s="194" t="e">
        <f>IF(CC$142="分類不明", 計算_基本取引表!CC95/計算_基本取引表!CC$133, 計算_投入係数表!CC95)</f>
        <v>#DIV/0!</v>
      </c>
      <c r="CD234" s="194" t="e">
        <f>IF(CD$142="分類不明", 計算_基本取引表!CD95/計算_基本取引表!CD$133, 計算_投入係数表!CD95)</f>
        <v>#DIV/0!</v>
      </c>
      <c r="CE234" s="194" t="e">
        <f>IF(CE$142="分類不明", 計算_基本取引表!CE95/計算_基本取引表!CE$133, 計算_投入係数表!CE95)</f>
        <v>#DIV/0!</v>
      </c>
      <c r="CF234" s="194" t="e">
        <f>IF(CF$142="分類不明", 計算_基本取引表!CF95/計算_基本取引表!CF$133, 計算_投入係数表!CF95)</f>
        <v>#DIV/0!</v>
      </c>
      <c r="CG234" s="194" t="e">
        <f>IF(CG$142="分類不明", 計算_基本取引表!CG95/計算_基本取引表!CG$133, 計算_投入係数表!CG95)</f>
        <v>#DIV/0!</v>
      </c>
      <c r="CH234" s="194" t="e">
        <f>IF(CH$142="分類不明", 計算_基本取引表!CH95/計算_基本取引表!CH$133, 計算_投入係数表!CH95)</f>
        <v>#DIV/0!</v>
      </c>
      <c r="CI234" s="194" t="e">
        <f>IF(CI$142="分類不明", 計算_基本取引表!CI95/計算_基本取引表!CI$133, 計算_投入係数表!CI95)</f>
        <v>#DIV/0!</v>
      </c>
      <c r="CJ234" s="194" t="e">
        <f>IF(CJ$142="分類不明", 計算_基本取引表!CJ95/計算_基本取引表!CJ$133, 計算_投入係数表!CJ95)</f>
        <v>#DIV/0!</v>
      </c>
      <c r="CK234" s="194" t="e">
        <f>IF(CK$142="分類不明", 計算_基本取引表!CK95/計算_基本取引表!CK$133, 計算_投入係数表!CK95)</f>
        <v>#DIV/0!</v>
      </c>
      <c r="CL234" s="194" t="e">
        <f>IF(CL$142="分類不明", 計算_基本取引表!CL95/計算_基本取引表!CL$133, 計算_投入係数表!CL95)</f>
        <v>#DIV/0!</v>
      </c>
      <c r="CM234" s="194" t="e">
        <f>IF(CM$142="分類不明", 計算_基本取引表!CM95/計算_基本取引表!CM$133, 計算_投入係数表!CM95)</f>
        <v>#DIV/0!</v>
      </c>
      <c r="CN234" s="194" t="e">
        <f>IF(CN$142="分類不明", 計算_基本取引表!CN95/計算_基本取引表!CN$133, 計算_投入係数表!CN95)</f>
        <v>#DIV/0!</v>
      </c>
      <c r="CO234" s="194" t="e">
        <f>IF(CO$142="分類不明", 計算_基本取引表!CO95/計算_基本取引表!CO$133, 計算_投入係数表!CO95)</f>
        <v>#DIV/0!</v>
      </c>
      <c r="CP234" s="194" t="e">
        <f>IF(CP$142="分類不明", 計算_基本取引表!CP95/計算_基本取引表!CP$133, 計算_投入係数表!CP95)</f>
        <v>#DIV/0!</v>
      </c>
      <c r="CQ234" s="194" t="e">
        <f>IF(CQ$142="分類不明", 計算_基本取引表!CQ95/計算_基本取引表!CQ$133, 計算_投入係数表!CQ95)</f>
        <v>#DIV/0!</v>
      </c>
      <c r="CR234" s="194" t="e">
        <f>IF(CR$142="分類不明", 計算_基本取引表!CR95/計算_基本取引表!CR$133, 計算_投入係数表!CR95)</f>
        <v>#DIV/0!</v>
      </c>
      <c r="CS234" s="194" t="e">
        <f>IF(CS$142="分類不明", 計算_基本取引表!CS95/計算_基本取引表!CS$133, 計算_投入係数表!CS95)</f>
        <v>#DIV/0!</v>
      </c>
      <c r="CT234" s="194" t="e">
        <f>IF(CT$142="分類不明", 計算_基本取引表!CT95/計算_基本取引表!CT$133, 計算_投入係数表!CT95)</f>
        <v>#DIV/0!</v>
      </c>
      <c r="CU234" s="194" t="e">
        <f>IF(CU$142="分類不明", 計算_基本取引表!CU95/計算_基本取引表!CU$133, 計算_投入係数表!CU95)</f>
        <v>#DIV/0!</v>
      </c>
      <c r="CV234" s="194" t="e">
        <f>IF(CV$142="分類不明", 計算_基本取引表!CV95/計算_基本取引表!CV$133, 計算_投入係数表!CV95)</f>
        <v>#DIV/0!</v>
      </c>
      <c r="CW234" s="194" t="e">
        <f>IF(CW$142="分類不明", 計算_基本取引表!CW95/計算_基本取引表!CW$133, 計算_投入係数表!CW95)</f>
        <v>#DIV/0!</v>
      </c>
      <c r="CX234" s="194" t="e">
        <f>IF(CX$142="分類不明", 計算_基本取引表!CX95/計算_基本取引表!CX$133, 計算_投入係数表!CX95)</f>
        <v>#DIV/0!</v>
      </c>
      <c r="CY234" s="194" t="e">
        <f>IF(CY$142="分類不明", 計算_基本取引表!CY95/計算_基本取引表!CY$133, 計算_投入係数表!CY95)</f>
        <v>#DIV/0!</v>
      </c>
      <c r="CZ234" s="194" t="e">
        <f>IF(CZ$142="分類不明", 計算_基本取引表!CZ95/計算_基本取引表!CZ$133, 計算_投入係数表!CZ95)</f>
        <v>#DIV/0!</v>
      </c>
      <c r="DA234" s="194" t="e">
        <f>IF(DA$142="分類不明", 計算_基本取引表!DA95/計算_基本取引表!DA$133, 計算_投入係数表!DA95)</f>
        <v>#DIV/0!</v>
      </c>
      <c r="DB234" s="194" t="e">
        <f>IF(DB$142="分類不明", 計算_基本取引表!DB95/計算_基本取引表!DB$133, 計算_投入係数表!DB95)</f>
        <v>#DIV/0!</v>
      </c>
      <c r="DC234" s="194" t="e">
        <f>IF(DC$142="分類不明", 計算_基本取引表!DC95/計算_基本取引表!DC$133, 計算_投入係数表!DC95)</f>
        <v>#DIV/0!</v>
      </c>
      <c r="DD234" s="194" t="e">
        <f>IF(DD$142="分類不明", 計算_基本取引表!DD95/計算_基本取引表!DD$133, 計算_投入係数表!DD95)</f>
        <v>#DIV/0!</v>
      </c>
      <c r="DE234" s="194" t="e">
        <f>IF(DE$142="分類不明", 計算_基本取引表!DE95/計算_基本取引表!DE$133, 計算_投入係数表!DE95)</f>
        <v>#DIV/0!</v>
      </c>
      <c r="DF234" s="194" t="e">
        <f>IF(DF$142="分類不明", 計算_基本取引表!DF95/計算_基本取引表!DF$133, 計算_投入係数表!DF95)</f>
        <v>#DIV/0!</v>
      </c>
      <c r="DG234" s="194" t="e">
        <f>IF(DG$142="分類不明", 計算_基本取引表!DG95/計算_基本取引表!DG$133, 計算_投入係数表!DG95)</f>
        <v>#DIV/0!</v>
      </c>
      <c r="DH234" s="194" t="e">
        <f>IF(DH$142="分類不明", 計算_基本取引表!DH95/計算_基本取引表!DH$133, 計算_投入係数表!DH95)</f>
        <v>#DIV/0!</v>
      </c>
      <c r="DI234" s="194" t="e">
        <f>IF(DI$142="分類不明", 計算_基本取引表!DI95/計算_基本取引表!DI$133, 計算_投入係数表!DI95)</f>
        <v>#DIV/0!</v>
      </c>
      <c r="DJ234" s="194" t="e">
        <f>IF(DJ$142="分類不明", 計算_基本取引表!DJ95/計算_基本取引表!DJ$133, 計算_投入係数表!DJ95)</f>
        <v>#DIV/0!</v>
      </c>
      <c r="DK234" s="194" t="e">
        <f>IF(DK$142="分類不明", 計算_基本取引表!DK95/計算_基本取引表!DK$133, 計算_投入係数表!DK95)</f>
        <v>#DIV/0!</v>
      </c>
      <c r="DL234" s="194" t="e">
        <f>IF(DL$142="分類不明", 計算_基本取引表!DL95/計算_基本取引表!DL$133, 計算_投入係数表!DL95)</f>
        <v>#DIV/0!</v>
      </c>
      <c r="DM234" s="194" t="e">
        <f>IF(DM$142="分類不明", 計算_基本取引表!DM95/計算_基本取引表!DM$133, 計算_投入係数表!DM95)</f>
        <v>#DIV/0!</v>
      </c>
      <c r="DN234" s="194" t="e">
        <f>IF(DN$142="分類不明", 計算_基本取引表!DN95/計算_基本取引表!DN$133, 計算_投入係数表!DN95)</f>
        <v>#DIV/0!</v>
      </c>
      <c r="DO234" s="194" t="e">
        <f>IF(DO$142="分類不明", 計算_基本取引表!DO95/計算_基本取引表!DO$133, 計算_投入係数表!DO95)</f>
        <v>#DIV/0!</v>
      </c>
      <c r="DP234" s="194" t="e">
        <f>IF(DP$142="分類不明", 計算_基本取引表!DP95/計算_基本取引表!DP$133, 計算_投入係数表!DP95)</f>
        <v>#DIV/0!</v>
      </c>
      <c r="DQ234" s="194" t="e">
        <f>IF(DQ$142="分類不明", 計算_基本取引表!DQ95/計算_基本取引表!DQ$133, 計算_投入係数表!DQ95)</f>
        <v>#DIV/0!</v>
      </c>
      <c r="DR234" s="194" t="e">
        <f>IF(DR$142="分類不明", 計算_基本取引表!DR95/計算_基本取引表!DR$133, 計算_投入係数表!DR95)</f>
        <v>#DIV/0!</v>
      </c>
      <c r="DS234" s="194" t="e">
        <f>IF(DS$142="分類不明", 計算_基本取引表!DS95/計算_基本取引表!DS$133, 計算_投入係数表!DS95)</f>
        <v>#DIV/0!</v>
      </c>
      <c r="DT234" s="23">
        <f ca="1">計算_基本取引表!DT95/計算_基本取引表!DT$133</f>
        <v>0</v>
      </c>
    </row>
    <row r="235" spans="2:124" x14ac:dyDescent="0.25">
      <c r="B235" s="53">
        <v>93</v>
      </c>
      <c r="C235" s="192" t="str">
        <v>-</v>
      </c>
      <c r="D235" s="193">
        <f>IF(D$142="分類不明", 計算_基本取引表!D96/計算_基本取引表!D$133, 計算_投入係数表!D96)</f>
        <v>0</v>
      </c>
      <c r="E235" s="194">
        <f>IF(E$142="分類不明", 計算_基本取引表!E96/計算_基本取引表!E$133, 計算_投入係数表!E96)</f>
        <v>0</v>
      </c>
      <c r="F235" s="194">
        <f>IF(F$142="分類不明", 計算_基本取引表!F96/計算_基本取引表!F$133, 計算_投入係数表!F96)</f>
        <v>0</v>
      </c>
      <c r="G235" s="194">
        <f>IF(G$142="分類不明", 計算_基本取引表!G96/計算_基本取引表!G$133, 計算_投入係数表!G96)</f>
        <v>0</v>
      </c>
      <c r="H235" s="194">
        <f>IF(H$142="分類不明", 計算_基本取引表!H96/計算_基本取引表!H$133, 計算_投入係数表!H96)</f>
        <v>0</v>
      </c>
      <c r="I235" s="194">
        <f>IF(I$142="分類不明", 計算_基本取引表!I96/計算_基本取引表!I$133, 計算_投入係数表!I96)</f>
        <v>0</v>
      </c>
      <c r="J235" s="194">
        <f>IF(J$142="分類不明", 計算_基本取引表!J96/計算_基本取引表!J$133, 計算_投入係数表!J96)</f>
        <v>0</v>
      </c>
      <c r="K235" s="194">
        <f>IF(K$142="分類不明", 計算_基本取引表!K96/計算_基本取引表!K$133, 計算_投入係数表!K96)</f>
        <v>0</v>
      </c>
      <c r="L235" s="194">
        <f>IF(L$142="分類不明", 計算_基本取引表!L96/計算_基本取引表!L$133, 計算_投入係数表!L96)</f>
        <v>0</v>
      </c>
      <c r="M235" s="194">
        <f>IF(M$142="分類不明", 計算_基本取引表!M96/計算_基本取引表!M$133, 計算_投入係数表!M96)</f>
        <v>0</v>
      </c>
      <c r="N235" s="194">
        <f>IF(N$142="分類不明", 計算_基本取引表!N96/計算_基本取引表!N$133, 計算_投入係数表!N96)</f>
        <v>0</v>
      </c>
      <c r="O235" s="194">
        <f>IF(O$142="分類不明", 計算_基本取引表!O96/計算_基本取引表!O$133, 計算_投入係数表!O96)</f>
        <v>0</v>
      </c>
      <c r="P235" s="194" t="e">
        <f ca="1">IF(P$142="分類不明", 計算_基本取引表!P96/計算_基本取引表!P$133, 計算_投入係数表!P96)</f>
        <v>#DIV/0!</v>
      </c>
      <c r="Q235" s="194" t="e">
        <f>IF(Q$142="分類不明", 計算_基本取引表!Q96/計算_基本取引表!Q$133, 計算_投入係数表!Q96)</f>
        <v>#DIV/0!</v>
      </c>
      <c r="R235" s="194" t="e">
        <f>IF(R$142="分類不明", 計算_基本取引表!R96/計算_基本取引表!R$133, 計算_投入係数表!R96)</f>
        <v>#DIV/0!</v>
      </c>
      <c r="S235" s="194" t="e">
        <f>IF(S$142="分類不明", 計算_基本取引表!S96/計算_基本取引表!S$133, 計算_投入係数表!S96)</f>
        <v>#DIV/0!</v>
      </c>
      <c r="T235" s="194" t="e">
        <f>IF(T$142="分類不明", 計算_基本取引表!T96/計算_基本取引表!T$133, 計算_投入係数表!T96)</f>
        <v>#DIV/0!</v>
      </c>
      <c r="U235" s="194" t="e">
        <f>IF(U$142="分類不明", 計算_基本取引表!U96/計算_基本取引表!U$133, 計算_投入係数表!U96)</f>
        <v>#DIV/0!</v>
      </c>
      <c r="V235" s="194" t="e">
        <f>IF(V$142="分類不明", 計算_基本取引表!V96/計算_基本取引表!V$133, 計算_投入係数表!V96)</f>
        <v>#DIV/0!</v>
      </c>
      <c r="W235" s="194" t="e">
        <f>IF(W$142="分類不明", 計算_基本取引表!W96/計算_基本取引表!W$133, 計算_投入係数表!W96)</f>
        <v>#DIV/0!</v>
      </c>
      <c r="X235" s="194" t="e">
        <f>IF(X$142="分類不明", 計算_基本取引表!X96/計算_基本取引表!X$133, 計算_投入係数表!X96)</f>
        <v>#DIV/0!</v>
      </c>
      <c r="Y235" s="194" t="e">
        <f>IF(Y$142="分類不明", 計算_基本取引表!Y96/計算_基本取引表!Y$133, 計算_投入係数表!Y96)</f>
        <v>#DIV/0!</v>
      </c>
      <c r="Z235" s="194" t="e">
        <f>IF(Z$142="分類不明", 計算_基本取引表!Z96/計算_基本取引表!Z$133, 計算_投入係数表!Z96)</f>
        <v>#DIV/0!</v>
      </c>
      <c r="AA235" s="194" t="e">
        <f>IF(AA$142="分類不明", 計算_基本取引表!AA96/計算_基本取引表!AA$133, 計算_投入係数表!AA96)</f>
        <v>#DIV/0!</v>
      </c>
      <c r="AB235" s="194" t="e">
        <f>IF(AB$142="分類不明", 計算_基本取引表!AB96/計算_基本取引表!AB$133, 計算_投入係数表!AB96)</f>
        <v>#DIV/0!</v>
      </c>
      <c r="AC235" s="194" t="e">
        <f>IF(AC$142="分類不明", 計算_基本取引表!AC96/計算_基本取引表!AC$133, 計算_投入係数表!AC96)</f>
        <v>#DIV/0!</v>
      </c>
      <c r="AD235" s="194" t="e">
        <f>IF(AD$142="分類不明", 計算_基本取引表!AD96/計算_基本取引表!AD$133, 計算_投入係数表!AD96)</f>
        <v>#DIV/0!</v>
      </c>
      <c r="AE235" s="194" t="e">
        <f>IF(AE$142="分類不明", 計算_基本取引表!AE96/計算_基本取引表!AE$133, 計算_投入係数表!AE96)</f>
        <v>#DIV/0!</v>
      </c>
      <c r="AF235" s="194" t="e">
        <f>IF(AF$142="分類不明", 計算_基本取引表!AF96/計算_基本取引表!AF$133, 計算_投入係数表!AF96)</f>
        <v>#DIV/0!</v>
      </c>
      <c r="AG235" s="194" t="e">
        <f>IF(AG$142="分類不明", 計算_基本取引表!AG96/計算_基本取引表!AG$133, 計算_投入係数表!AG96)</f>
        <v>#DIV/0!</v>
      </c>
      <c r="AH235" s="194" t="e">
        <f>IF(AH$142="分類不明", 計算_基本取引表!AH96/計算_基本取引表!AH$133, 計算_投入係数表!AH96)</f>
        <v>#DIV/0!</v>
      </c>
      <c r="AI235" s="194" t="e">
        <f>IF(AI$142="分類不明", 計算_基本取引表!AI96/計算_基本取引表!AI$133, 計算_投入係数表!AI96)</f>
        <v>#DIV/0!</v>
      </c>
      <c r="AJ235" s="194" t="e">
        <f>IF(AJ$142="分類不明", 計算_基本取引表!AJ96/計算_基本取引表!AJ$133, 計算_投入係数表!AJ96)</f>
        <v>#DIV/0!</v>
      </c>
      <c r="AK235" s="194" t="e">
        <f>IF(AK$142="分類不明", 計算_基本取引表!AK96/計算_基本取引表!AK$133, 計算_投入係数表!AK96)</f>
        <v>#DIV/0!</v>
      </c>
      <c r="AL235" s="194" t="e">
        <f>IF(AL$142="分類不明", 計算_基本取引表!AL96/計算_基本取引表!AL$133, 計算_投入係数表!AL96)</f>
        <v>#DIV/0!</v>
      </c>
      <c r="AM235" s="194" t="e">
        <f>IF(AM$142="分類不明", 計算_基本取引表!AM96/計算_基本取引表!AM$133, 計算_投入係数表!AM96)</f>
        <v>#DIV/0!</v>
      </c>
      <c r="AN235" s="194" t="e">
        <f>IF(AN$142="分類不明", 計算_基本取引表!AN96/計算_基本取引表!AN$133, 計算_投入係数表!AN96)</f>
        <v>#DIV/0!</v>
      </c>
      <c r="AO235" s="194" t="e">
        <f>IF(AO$142="分類不明", 計算_基本取引表!AO96/計算_基本取引表!AO$133, 計算_投入係数表!AO96)</f>
        <v>#DIV/0!</v>
      </c>
      <c r="AP235" s="194" t="e">
        <f>IF(AP$142="分類不明", 計算_基本取引表!AP96/計算_基本取引表!AP$133, 計算_投入係数表!AP96)</f>
        <v>#DIV/0!</v>
      </c>
      <c r="AQ235" s="194" t="e">
        <f>IF(AQ$142="分類不明", 計算_基本取引表!AQ96/計算_基本取引表!AQ$133, 計算_投入係数表!AQ96)</f>
        <v>#DIV/0!</v>
      </c>
      <c r="AR235" s="194" t="e">
        <f>IF(AR$142="分類不明", 計算_基本取引表!AR96/計算_基本取引表!AR$133, 計算_投入係数表!AR96)</f>
        <v>#DIV/0!</v>
      </c>
      <c r="AS235" s="194" t="e">
        <f>IF(AS$142="分類不明", 計算_基本取引表!AS96/計算_基本取引表!AS$133, 計算_投入係数表!AS96)</f>
        <v>#DIV/0!</v>
      </c>
      <c r="AT235" s="194" t="e">
        <f>IF(AT$142="分類不明", 計算_基本取引表!AT96/計算_基本取引表!AT$133, 計算_投入係数表!AT96)</f>
        <v>#DIV/0!</v>
      </c>
      <c r="AU235" s="194" t="e">
        <f>IF(AU$142="分類不明", 計算_基本取引表!AU96/計算_基本取引表!AU$133, 計算_投入係数表!AU96)</f>
        <v>#DIV/0!</v>
      </c>
      <c r="AV235" s="194" t="e">
        <f>IF(AV$142="分類不明", 計算_基本取引表!AV96/計算_基本取引表!AV$133, 計算_投入係数表!AV96)</f>
        <v>#DIV/0!</v>
      </c>
      <c r="AW235" s="194" t="e">
        <f>IF(AW$142="分類不明", 計算_基本取引表!AW96/計算_基本取引表!AW$133, 計算_投入係数表!AW96)</f>
        <v>#DIV/0!</v>
      </c>
      <c r="AX235" s="194" t="e">
        <f>IF(AX$142="分類不明", 計算_基本取引表!AX96/計算_基本取引表!AX$133, 計算_投入係数表!AX96)</f>
        <v>#DIV/0!</v>
      </c>
      <c r="AY235" s="194" t="e">
        <f>IF(AY$142="分類不明", 計算_基本取引表!AY96/計算_基本取引表!AY$133, 計算_投入係数表!AY96)</f>
        <v>#DIV/0!</v>
      </c>
      <c r="AZ235" s="194" t="e">
        <f>IF(AZ$142="分類不明", 計算_基本取引表!AZ96/計算_基本取引表!AZ$133, 計算_投入係数表!AZ96)</f>
        <v>#DIV/0!</v>
      </c>
      <c r="BA235" s="194" t="e">
        <f>IF(BA$142="分類不明", 計算_基本取引表!BA96/計算_基本取引表!BA$133, 計算_投入係数表!BA96)</f>
        <v>#DIV/0!</v>
      </c>
      <c r="BB235" s="194" t="e">
        <f>IF(BB$142="分類不明", 計算_基本取引表!BB96/計算_基本取引表!BB$133, 計算_投入係数表!BB96)</f>
        <v>#DIV/0!</v>
      </c>
      <c r="BC235" s="194" t="e">
        <f>IF(BC$142="分類不明", 計算_基本取引表!BC96/計算_基本取引表!BC$133, 計算_投入係数表!BC96)</f>
        <v>#DIV/0!</v>
      </c>
      <c r="BD235" s="194" t="e">
        <f>IF(BD$142="分類不明", 計算_基本取引表!BD96/計算_基本取引表!BD$133, 計算_投入係数表!BD96)</f>
        <v>#DIV/0!</v>
      </c>
      <c r="BE235" s="194" t="e">
        <f>IF(BE$142="分類不明", 計算_基本取引表!BE96/計算_基本取引表!BE$133, 計算_投入係数表!BE96)</f>
        <v>#DIV/0!</v>
      </c>
      <c r="BF235" s="194" t="e">
        <f>IF(BF$142="分類不明", 計算_基本取引表!BF96/計算_基本取引表!BF$133, 計算_投入係数表!BF96)</f>
        <v>#DIV/0!</v>
      </c>
      <c r="BG235" s="194" t="e">
        <f>IF(BG$142="分類不明", 計算_基本取引表!BG96/計算_基本取引表!BG$133, 計算_投入係数表!BG96)</f>
        <v>#DIV/0!</v>
      </c>
      <c r="BH235" s="194" t="e">
        <f>IF(BH$142="分類不明", 計算_基本取引表!BH96/計算_基本取引表!BH$133, 計算_投入係数表!BH96)</f>
        <v>#DIV/0!</v>
      </c>
      <c r="BI235" s="194" t="e">
        <f>IF(BI$142="分類不明", 計算_基本取引表!BI96/計算_基本取引表!BI$133, 計算_投入係数表!BI96)</f>
        <v>#DIV/0!</v>
      </c>
      <c r="BJ235" s="194" t="e">
        <f>IF(BJ$142="分類不明", 計算_基本取引表!BJ96/計算_基本取引表!BJ$133, 計算_投入係数表!BJ96)</f>
        <v>#DIV/0!</v>
      </c>
      <c r="BK235" s="194" t="e">
        <f>IF(BK$142="分類不明", 計算_基本取引表!BK96/計算_基本取引表!BK$133, 計算_投入係数表!BK96)</f>
        <v>#DIV/0!</v>
      </c>
      <c r="BL235" s="194" t="e">
        <f>IF(BL$142="分類不明", 計算_基本取引表!BL96/計算_基本取引表!BL$133, 計算_投入係数表!BL96)</f>
        <v>#DIV/0!</v>
      </c>
      <c r="BM235" s="194" t="e">
        <f>IF(BM$142="分類不明", 計算_基本取引表!BM96/計算_基本取引表!BM$133, 計算_投入係数表!BM96)</f>
        <v>#DIV/0!</v>
      </c>
      <c r="BN235" s="194" t="e">
        <f>IF(BN$142="分類不明", 計算_基本取引表!BN96/計算_基本取引表!BN$133, 計算_投入係数表!BN96)</f>
        <v>#DIV/0!</v>
      </c>
      <c r="BO235" s="194" t="e">
        <f>IF(BO$142="分類不明", 計算_基本取引表!BO96/計算_基本取引表!BO$133, 計算_投入係数表!BO96)</f>
        <v>#DIV/0!</v>
      </c>
      <c r="BP235" s="194" t="e">
        <f>IF(BP$142="分類不明", 計算_基本取引表!BP96/計算_基本取引表!BP$133, 計算_投入係数表!BP96)</f>
        <v>#DIV/0!</v>
      </c>
      <c r="BQ235" s="194" t="e">
        <f>IF(BQ$142="分類不明", 計算_基本取引表!BQ96/計算_基本取引表!BQ$133, 計算_投入係数表!BQ96)</f>
        <v>#DIV/0!</v>
      </c>
      <c r="BR235" s="194" t="e">
        <f>IF(BR$142="分類不明", 計算_基本取引表!BR96/計算_基本取引表!BR$133, 計算_投入係数表!BR96)</f>
        <v>#DIV/0!</v>
      </c>
      <c r="BS235" s="194" t="e">
        <f>IF(BS$142="分類不明", 計算_基本取引表!BS96/計算_基本取引表!BS$133, 計算_投入係数表!BS96)</f>
        <v>#DIV/0!</v>
      </c>
      <c r="BT235" s="194" t="e">
        <f>IF(BT$142="分類不明", 計算_基本取引表!BT96/計算_基本取引表!BT$133, 計算_投入係数表!BT96)</f>
        <v>#DIV/0!</v>
      </c>
      <c r="BU235" s="194" t="e">
        <f>IF(BU$142="分類不明", 計算_基本取引表!BU96/計算_基本取引表!BU$133, 計算_投入係数表!BU96)</f>
        <v>#DIV/0!</v>
      </c>
      <c r="BV235" s="194" t="e">
        <f>IF(BV$142="分類不明", 計算_基本取引表!BV96/計算_基本取引表!BV$133, 計算_投入係数表!BV96)</f>
        <v>#DIV/0!</v>
      </c>
      <c r="BW235" s="194" t="e">
        <f>IF(BW$142="分類不明", 計算_基本取引表!BW96/計算_基本取引表!BW$133, 計算_投入係数表!BW96)</f>
        <v>#DIV/0!</v>
      </c>
      <c r="BX235" s="194" t="e">
        <f>IF(BX$142="分類不明", 計算_基本取引表!BX96/計算_基本取引表!BX$133, 計算_投入係数表!BX96)</f>
        <v>#DIV/0!</v>
      </c>
      <c r="BY235" s="194" t="e">
        <f>IF(BY$142="分類不明", 計算_基本取引表!BY96/計算_基本取引表!BY$133, 計算_投入係数表!BY96)</f>
        <v>#DIV/0!</v>
      </c>
      <c r="BZ235" s="194" t="e">
        <f>IF(BZ$142="分類不明", 計算_基本取引表!BZ96/計算_基本取引表!BZ$133, 計算_投入係数表!BZ96)</f>
        <v>#DIV/0!</v>
      </c>
      <c r="CA235" s="194" t="e">
        <f>IF(CA$142="分類不明", 計算_基本取引表!CA96/計算_基本取引表!CA$133, 計算_投入係数表!CA96)</f>
        <v>#DIV/0!</v>
      </c>
      <c r="CB235" s="194" t="e">
        <f>IF(CB$142="分類不明", 計算_基本取引表!CB96/計算_基本取引表!CB$133, 計算_投入係数表!CB96)</f>
        <v>#DIV/0!</v>
      </c>
      <c r="CC235" s="194" t="e">
        <f>IF(CC$142="分類不明", 計算_基本取引表!CC96/計算_基本取引表!CC$133, 計算_投入係数表!CC96)</f>
        <v>#DIV/0!</v>
      </c>
      <c r="CD235" s="194" t="e">
        <f>IF(CD$142="分類不明", 計算_基本取引表!CD96/計算_基本取引表!CD$133, 計算_投入係数表!CD96)</f>
        <v>#DIV/0!</v>
      </c>
      <c r="CE235" s="194" t="e">
        <f>IF(CE$142="分類不明", 計算_基本取引表!CE96/計算_基本取引表!CE$133, 計算_投入係数表!CE96)</f>
        <v>#DIV/0!</v>
      </c>
      <c r="CF235" s="194" t="e">
        <f>IF(CF$142="分類不明", 計算_基本取引表!CF96/計算_基本取引表!CF$133, 計算_投入係数表!CF96)</f>
        <v>#DIV/0!</v>
      </c>
      <c r="CG235" s="194" t="e">
        <f>IF(CG$142="分類不明", 計算_基本取引表!CG96/計算_基本取引表!CG$133, 計算_投入係数表!CG96)</f>
        <v>#DIV/0!</v>
      </c>
      <c r="CH235" s="194" t="e">
        <f>IF(CH$142="分類不明", 計算_基本取引表!CH96/計算_基本取引表!CH$133, 計算_投入係数表!CH96)</f>
        <v>#DIV/0!</v>
      </c>
      <c r="CI235" s="194" t="e">
        <f>IF(CI$142="分類不明", 計算_基本取引表!CI96/計算_基本取引表!CI$133, 計算_投入係数表!CI96)</f>
        <v>#DIV/0!</v>
      </c>
      <c r="CJ235" s="194" t="e">
        <f>IF(CJ$142="分類不明", 計算_基本取引表!CJ96/計算_基本取引表!CJ$133, 計算_投入係数表!CJ96)</f>
        <v>#DIV/0!</v>
      </c>
      <c r="CK235" s="194" t="e">
        <f>IF(CK$142="分類不明", 計算_基本取引表!CK96/計算_基本取引表!CK$133, 計算_投入係数表!CK96)</f>
        <v>#DIV/0!</v>
      </c>
      <c r="CL235" s="194" t="e">
        <f>IF(CL$142="分類不明", 計算_基本取引表!CL96/計算_基本取引表!CL$133, 計算_投入係数表!CL96)</f>
        <v>#DIV/0!</v>
      </c>
      <c r="CM235" s="194" t="e">
        <f>IF(CM$142="分類不明", 計算_基本取引表!CM96/計算_基本取引表!CM$133, 計算_投入係数表!CM96)</f>
        <v>#DIV/0!</v>
      </c>
      <c r="CN235" s="194" t="e">
        <f>IF(CN$142="分類不明", 計算_基本取引表!CN96/計算_基本取引表!CN$133, 計算_投入係数表!CN96)</f>
        <v>#DIV/0!</v>
      </c>
      <c r="CO235" s="194" t="e">
        <f>IF(CO$142="分類不明", 計算_基本取引表!CO96/計算_基本取引表!CO$133, 計算_投入係数表!CO96)</f>
        <v>#DIV/0!</v>
      </c>
      <c r="CP235" s="194" t="e">
        <f>IF(CP$142="分類不明", 計算_基本取引表!CP96/計算_基本取引表!CP$133, 計算_投入係数表!CP96)</f>
        <v>#DIV/0!</v>
      </c>
      <c r="CQ235" s="194" t="e">
        <f>IF(CQ$142="分類不明", 計算_基本取引表!CQ96/計算_基本取引表!CQ$133, 計算_投入係数表!CQ96)</f>
        <v>#DIV/0!</v>
      </c>
      <c r="CR235" s="194" t="e">
        <f>IF(CR$142="分類不明", 計算_基本取引表!CR96/計算_基本取引表!CR$133, 計算_投入係数表!CR96)</f>
        <v>#DIV/0!</v>
      </c>
      <c r="CS235" s="194" t="e">
        <f>IF(CS$142="分類不明", 計算_基本取引表!CS96/計算_基本取引表!CS$133, 計算_投入係数表!CS96)</f>
        <v>#DIV/0!</v>
      </c>
      <c r="CT235" s="194" t="e">
        <f>IF(CT$142="分類不明", 計算_基本取引表!CT96/計算_基本取引表!CT$133, 計算_投入係数表!CT96)</f>
        <v>#DIV/0!</v>
      </c>
      <c r="CU235" s="194" t="e">
        <f>IF(CU$142="分類不明", 計算_基本取引表!CU96/計算_基本取引表!CU$133, 計算_投入係数表!CU96)</f>
        <v>#DIV/0!</v>
      </c>
      <c r="CV235" s="194" t="e">
        <f>IF(CV$142="分類不明", 計算_基本取引表!CV96/計算_基本取引表!CV$133, 計算_投入係数表!CV96)</f>
        <v>#DIV/0!</v>
      </c>
      <c r="CW235" s="194" t="e">
        <f>IF(CW$142="分類不明", 計算_基本取引表!CW96/計算_基本取引表!CW$133, 計算_投入係数表!CW96)</f>
        <v>#DIV/0!</v>
      </c>
      <c r="CX235" s="194" t="e">
        <f>IF(CX$142="分類不明", 計算_基本取引表!CX96/計算_基本取引表!CX$133, 計算_投入係数表!CX96)</f>
        <v>#DIV/0!</v>
      </c>
      <c r="CY235" s="194" t="e">
        <f>IF(CY$142="分類不明", 計算_基本取引表!CY96/計算_基本取引表!CY$133, 計算_投入係数表!CY96)</f>
        <v>#DIV/0!</v>
      </c>
      <c r="CZ235" s="194" t="e">
        <f>IF(CZ$142="分類不明", 計算_基本取引表!CZ96/計算_基本取引表!CZ$133, 計算_投入係数表!CZ96)</f>
        <v>#DIV/0!</v>
      </c>
      <c r="DA235" s="194" t="e">
        <f>IF(DA$142="分類不明", 計算_基本取引表!DA96/計算_基本取引表!DA$133, 計算_投入係数表!DA96)</f>
        <v>#DIV/0!</v>
      </c>
      <c r="DB235" s="194" t="e">
        <f>IF(DB$142="分類不明", 計算_基本取引表!DB96/計算_基本取引表!DB$133, 計算_投入係数表!DB96)</f>
        <v>#DIV/0!</v>
      </c>
      <c r="DC235" s="194" t="e">
        <f>IF(DC$142="分類不明", 計算_基本取引表!DC96/計算_基本取引表!DC$133, 計算_投入係数表!DC96)</f>
        <v>#DIV/0!</v>
      </c>
      <c r="DD235" s="194" t="e">
        <f>IF(DD$142="分類不明", 計算_基本取引表!DD96/計算_基本取引表!DD$133, 計算_投入係数表!DD96)</f>
        <v>#DIV/0!</v>
      </c>
      <c r="DE235" s="194" t="e">
        <f>IF(DE$142="分類不明", 計算_基本取引表!DE96/計算_基本取引表!DE$133, 計算_投入係数表!DE96)</f>
        <v>#DIV/0!</v>
      </c>
      <c r="DF235" s="194" t="e">
        <f>IF(DF$142="分類不明", 計算_基本取引表!DF96/計算_基本取引表!DF$133, 計算_投入係数表!DF96)</f>
        <v>#DIV/0!</v>
      </c>
      <c r="DG235" s="194" t="e">
        <f>IF(DG$142="分類不明", 計算_基本取引表!DG96/計算_基本取引表!DG$133, 計算_投入係数表!DG96)</f>
        <v>#DIV/0!</v>
      </c>
      <c r="DH235" s="194" t="e">
        <f>IF(DH$142="分類不明", 計算_基本取引表!DH96/計算_基本取引表!DH$133, 計算_投入係数表!DH96)</f>
        <v>#DIV/0!</v>
      </c>
      <c r="DI235" s="194" t="e">
        <f>IF(DI$142="分類不明", 計算_基本取引表!DI96/計算_基本取引表!DI$133, 計算_投入係数表!DI96)</f>
        <v>#DIV/0!</v>
      </c>
      <c r="DJ235" s="194" t="e">
        <f>IF(DJ$142="分類不明", 計算_基本取引表!DJ96/計算_基本取引表!DJ$133, 計算_投入係数表!DJ96)</f>
        <v>#DIV/0!</v>
      </c>
      <c r="DK235" s="194" t="e">
        <f>IF(DK$142="分類不明", 計算_基本取引表!DK96/計算_基本取引表!DK$133, 計算_投入係数表!DK96)</f>
        <v>#DIV/0!</v>
      </c>
      <c r="DL235" s="194" t="e">
        <f>IF(DL$142="分類不明", 計算_基本取引表!DL96/計算_基本取引表!DL$133, 計算_投入係数表!DL96)</f>
        <v>#DIV/0!</v>
      </c>
      <c r="DM235" s="194" t="e">
        <f>IF(DM$142="分類不明", 計算_基本取引表!DM96/計算_基本取引表!DM$133, 計算_投入係数表!DM96)</f>
        <v>#DIV/0!</v>
      </c>
      <c r="DN235" s="194" t="e">
        <f>IF(DN$142="分類不明", 計算_基本取引表!DN96/計算_基本取引表!DN$133, 計算_投入係数表!DN96)</f>
        <v>#DIV/0!</v>
      </c>
      <c r="DO235" s="194" t="e">
        <f>IF(DO$142="分類不明", 計算_基本取引表!DO96/計算_基本取引表!DO$133, 計算_投入係数表!DO96)</f>
        <v>#DIV/0!</v>
      </c>
      <c r="DP235" s="194" t="e">
        <f>IF(DP$142="分類不明", 計算_基本取引表!DP96/計算_基本取引表!DP$133, 計算_投入係数表!DP96)</f>
        <v>#DIV/0!</v>
      </c>
      <c r="DQ235" s="194" t="e">
        <f>IF(DQ$142="分類不明", 計算_基本取引表!DQ96/計算_基本取引表!DQ$133, 計算_投入係数表!DQ96)</f>
        <v>#DIV/0!</v>
      </c>
      <c r="DR235" s="194" t="e">
        <f>IF(DR$142="分類不明", 計算_基本取引表!DR96/計算_基本取引表!DR$133, 計算_投入係数表!DR96)</f>
        <v>#DIV/0!</v>
      </c>
      <c r="DS235" s="194" t="e">
        <f>IF(DS$142="分類不明", 計算_基本取引表!DS96/計算_基本取引表!DS$133, 計算_投入係数表!DS96)</f>
        <v>#DIV/0!</v>
      </c>
      <c r="DT235" s="23">
        <f ca="1">計算_基本取引表!DT96/計算_基本取引表!DT$133</f>
        <v>0</v>
      </c>
    </row>
    <row r="236" spans="2:124" x14ac:dyDescent="0.25">
      <c r="B236" s="53">
        <v>94</v>
      </c>
      <c r="C236" s="192" t="str">
        <v>-</v>
      </c>
      <c r="D236" s="193">
        <f>IF(D$142="分類不明", 計算_基本取引表!D97/計算_基本取引表!D$133, 計算_投入係数表!D97)</f>
        <v>0</v>
      </c>
      <c r="E236" s="194">
        <f>IF(E$142="分類不明", 計算_基本取引表!E97/計算_基本取引表!E$133, 計算_投入係数表!E97)</f>
        <v>0</v>
      </c>
      <c r="F236" s="194">
        <f>IF(F$142="分類不明", 計算_基本取引表!F97/計算_基本取引表!F$133, 計算_投入係数表!F97)</f>
        <v>0</v>
      </c>
      <c r="G236" s="194">
        <f>IF(G$142="分類不明", 計算_基本取引表!G97/計算_基本取引表!G$133, 計算_投入係数表!G97)</f>
        <v>0</v>
      </c>
      <c r="H236" s="194">
        <f>IF(H$142="分類不明", 計算_基本取引表!H97/計算_基本取引表!H$133, 計算_投入係数表!H97)</f>
        <v>0</v>
      </c>
      <c r="I236" s="194">
        <f>IF(I$142="分類不明", 計算_基本取引表!I97/計算_基本取引表!I$133, 計算_投入係数表!I97)</f>
        <v>0</v>
      </c>
      <c r="J236" s="194">
        <f>IF(J$142="分類不明", 計算_基本取引表!J97/計算_基本取引表!J$133, 計算_投入係数表!J97)</f>
        <v>0</v>
      </c>
      <c r="K236" s="194">
        <f>IF(K$142="分類不明", 計算_基本取引表!K97/計算_基本取引表!K$133, 計算_投入係数表!K97)</f>
        <v>0</v>
      </c>
      <c r="L236" s="194">
        <f>IF(L$142="分類不明", 計算_基本取引表!L97/計算_基本取引表!L$133, 計算_投入係数表!L97)</f>
        <v>0</v>
      </c>
      <c r="M236" s="194">
        <f>IF(M$142="分類不明", 計算_基本取引表!M97/計算_基本取引表!M$133, 計算_投入係数表!M97)</f>
        <v>0</v>
      </c>
      <c r="N236" s="194">
        <f>IF(N$142="分類不明", 計算_基本取引表!N97/計算_基本取引表!N$133, 計算_投入係数表!N97)</f>
        <v>0</v>
      </c>
      <c r="O236" s="194">
        <f>IF(O$142="分類不明", 計算_基本取引表!O97/計算_基本取引表!O$133, 計算_投入係数表!O97)</f>
        <v>0</v>
      </c>
      <c r="P236" s="194" t="e">
        <f ca="1">IF(P$142="分類不明", 計算_基本取引表!P97/計算_基本取引表!P$133, 計算_投入係数表!P97)</f>
        <v>#DIV/0!</v>
      </c>
      <c r="Q236" s="194" t="e">
        <f>IF(Q$142="分類不明", 計算_基本取引表!Q97/計算_基本取引表!Q$133, 計算_投入係数表!Q97)</f>
        <v>#DIV/0!</v>
      </c>
      <c r="R236" s="194" t="e">
        <f>IF(R$142="分類不明", 計算_基本取引表!R97/計算_基本取引表!R$133, 計算_投入係数表!R97)</f>
        <v>#DIV/0!</v>
      </c>
      <c r="S236" s="194" t="e">
        <f>IF(S$142="分類不明", 計算_基本取引表!S97/計算_基本取引表!S$133, 計算_投入係数表!S97)</f>
        <v>#DIV/0!</v>
      </c>
      <c r="T236" s="194" t="e">
        <f>IF(T$142="分類不明", 計算_基本取引表!T97/計算_基本取引表!T$133, 計算_投入係数表!T97)</f>
        <v>#DIV/0!</v>
      </c>
      <c r="U236" s="194" t="e">
        <f>IF(U$142="分類不明", 計算_基本取引表!U97/計算_基本取引表!U$133, 計算_投入係数表!U97)</f>
        <v>#DIV/0!</v>
      </c>
      <c r="V236" s="194" t="e">
        <f>IF(V$142="分類不明", 計算_基本取引表!V97/計算_基本取引表!V$133, 計算_投入係数表!V97)</f>
        <v>#DIV/0!</v>
      </c>
      <c r="W236" s="194" t="e">
        <f>IF(W$142="分類不明", 計算_基本取引表!W97/計算_基本取引表!W$133, 計算_投入係数表!W97)</f>
        <v>#DIV/0!</v>
      </c>
      <c r="X236" s="194" t="e">
        <f>IF(X$142="分類不明", 計算_基本取引表!X97/計算_基本取引表!X$133, 計算_投入係数表!X97)</f>
        <v>#DIV/0!</v>
      </c>
      <c r="Y236" s="194" t="e">
        <f>IF(Y$142="分類不明", 計算_基本取引表!Y97/計算_基本取引表!Y$133, 計算_投入係数表!Y97)</f>
        <v>#DIV/0!</v>
      </c>
      <c r="Z236" s="194" t="e">
        <f>IF(Z$142="分類不明", 計算_基本取引表!Z97/計算_基本取引表!Z$133, 計算_投入係数表!Z97)</f>
        <v>#DIV/0!</v>
      </c>
      <c r="AA236" s="194" t="e">
        <f>IF(AA$142="分類不明", 計算_基本取引表!AA97/計算_基本取引表!AA$133, 計算_投入係数表!AA97)</f>
        <v>#DIV/0!</v>
      </c>
      <c r="AB236" s="194" t="e">
        <f>IF(AB$142="分類不明", 計算_基本取引表!AB97/計算_基本取引表!AB$133, 計算_投入係数表!AB97)</f>
        <v>#DIV/0!</v>
      </c>
      <c r="AC236" s="194" t="e">
        <f>IF(AC$142="分類不明", 計算_基本取引表!AC97/計算_基本取引表!AC$133, 計算_投入係数表!AC97)</f>
        <v>#DIV/0!</v>
      </c>
      <c r="AD236" s="194" t="e">
        <f>IF(AD$142="分類不明", 計算_基本取引表!AD97/計算_基本取引表!AD$133, 計算_投入係数表!AD97)</f>
        <v>#DIV/0!</v>
      </c>
      <c r="AE236" s="194" t="e">
        <f>IF(AE$142="分類不明", 計算_基本取引表!AE97/計算_基本取引表!AE$133, 計算_投入係数表!AE97)</f>
        <v>#DIV/0!</v>
      </c>
      <c r="AF236" s="194" t="e">
        <f>IF(AF$142="分類不明", 計算_基本取引表!AF97/計算_基本取引表!AF$133, 計算_投入係数表!AF97)</f>
        <v>#DIV/0!</v>
      </c>
      <c r="AG236" s="194" t="e">
        <f>IF(AG$142="分類不明", 計算_基本取引表!AG97/計算_基本取引表!AG$133, 計算_投入係数表!AG97)</f>
        <v>#DIV/0!</v>
      </c>
      <c r="AH236" s="194" t="e">
        <f>IF(AH$142="分類不明", 計算_基本取引表!AH97/計算_基本取引表!AH$133, 計算_投入係数表!AH97)</f>
        <v>#DIV/0!</v>
      </c>
      <c r="AI236" s="194" t="e">
        <f>IF(AI$142="分類不明", 計算_基本取引表!AI97/計算_基本取引表!AI$133, 計算_投入係数表!AI97)</f>
        <v>#DIV/0!</v>
      </c>
      <c r="AJ236" s="194" t="e">
        <f>IF(AJ$142="分類不明", 計算_基本取引表!AJ97/計算_基本取引表!AJ$133, 計算_投入係数表!AJ97)</f>
        <v>#DIV/0!</v>
      </c>
      <c r="AK236" s="194" t="e">
        <f>IF(AK$142="分類不明", 計算_基本取引表!AK97/計算_基本取引表!AK$133, 計算_投入係数表!AK97)</f>
        <v>#DIV/0!</v>
      </c>
      <c r="AL236" s="194" t="e">
        <f>IF(AL$142="分類不明", 計算_基本取引表!AL97/計算_基本取引表!AL$133, 計算_投入係数表!AL97)</f>
        <v>#DIV/0!</v>
      </c>
      <c r="AM236" s="194" t="e">
        <f>IF(AM$142="分類不明", 計算_基本取引表!AM97/計算_基本取引表!AM$133, 計算_投入係数表!AM97)</f>
        <v>#DIV/0!</v>
      </c>
      <c r="AN236" s="194" t="e">
        <f>IF(AN$142="分類不明", 計算_基本取引表!AN97/計算_基本取引表!AN$133, 計算_投入係数表!AN97)</f>
        <v>#DIV/0!</v>
      </c>
      <c r="AO236" s="194" t="e">
        <f>IF(AO$142="分類不明", 計算_基本取引表!AO97/計算_基本取引表!AO$133, 計算_投入係数表!AO97)</f>
        <v>#DIV/0!</v>
      </c>
      <c r="AP236" s="194" t="e">
        <f>IF(AP$142="分類不明", 計算_基本取引表!AP97/計算_基本取引表!AP$133, 計算_投入係数表!AP97)</f>
        <v>#DIV/0!</v>
      </c>
      <c r="AQ236" s="194" t="e">
        <f>IF(AQ$142="分類不明", 計算_基本取引表!AQ97/計算_基本取引表!AQ$133, 計算_投入係数表!AQ97)</f>
        <v>#DIV/0!</v>
      </c>
      <c r="AR236" s="194" t="e">
        <f>IF(AR$142="分類不明", 計算_基本取引表!AR97/計算_基本取引表!AR$133, 計算_投入係数表!AR97)</f>
        <v>#DIV/0!</v>
      </c>
      <c r="AS236" s="194" t="e">
        <f>IF(AS$142="分類不明", 計算_基本取引表!AS97/計算_基本取引表!AS$133, 計算_投入係数表!AS97)</f>
        <v>#DIV/0!</v>
      </c>
      <c r="AT236" s="194" t="e">
        <f>IF(AT$142="分類不明", 計算_基本取引表!AT97/計算_基本取引表!AT$133, 計算_投入係数表!AT97)</f>
        <v>#DIV/0!</v>
      </c>
      <c r="AU236" s="194" t="e">
        <f>IF(AU$142="分類不明", 計算_基本取引表!AU97/計算_基本取引表!AU$133, 計算_投入係数表!AU97)</f>
        <v>#DIV/0!</v>
      </c>
      <c r="AV236" s="194" t="e">
        <f>IF(AV$142="分類不明", 計算_基本取引表!AV97/計算_基本取引表!AV$133, 計算_投入係数表!AV97)</f>
        <v>#DIV/0!</v>
      </c>
      <c r="AW236" s="194" t="e">
        <f>IF(AW$142="分類不明", 計算_基本取引表!AW97/計算_基本取引表!AW$133, 計算_投入係数表!AW97)</f>
        <v>#DIV/0!</v>
      </c>
      <c r="AX236" s="194" t="e">
        <f>IF(AX$142="分類不明", 計算_基本取引表!AX97/計算_基本取引表!AX$133, 計算_投入係数表!AX97)</f>
        <v>#DIV/0!</v>
      </c>
      <c r="AY236" s="194" t="e">
        <f>IF(AY$142="分類不明", 計算_基本取引表!AY97/計算_基本取引表!AY$133, 計算_投入係数表!AY97)</f>
        <v>#DIV/0!</v>
      </c>
      <c r="AZ236" s="194" t="e">
        <f>IF(AZ$142="分類不明", 計算_基本取引表!AZ97/計算_基本取引表!AZ$133, 計算_投入係数表!AZ97)</f>
        <v>#DIV/0!</v>
      </c>
      <c r="BA236" s="194" t="e">
        <f>IF(BA$142="分類不明", 計算_基本取引表!BA97/計算_基本取引表!BA$133, 計算_投入係数表!BA97)</f>
        <v>#DIV/0!</v>
      </c>
      <c r="BB236" s="194" t="e">
        <f>IF(BB$142="分類不明", 計算_基本取引表!BB97/計算_基本取引表!BB$133, 計算_投入係数表!BB97)</f>
        <v>#DIV/0!</v>
      </c>
      <c r="BC236" s="194" t="e">
        <f>IF(BC$142="分類不明", 計算_基本取引表!BC97/計算_基本取引表!BC$133, 計算_投入係数表!BC97)</f>
        <v>#DIV/0!</v>
      </c>
      <c r="BD236" s="194" t="e">
        <f>IF(BD$142="分類不明", 計算_基本取引表!BD97/計算_基本取引表!BD$133, 計算_投入係数表!BD97)</f>
        <v>#DIV/0!</v>
      </c>
      <c r="BE236" s="194" t="e">
        <f>IF(BE$142="分類不明", 計算_基本取引表!BE97/計算_基本取引表!BE$133, 計算_投入係数表!BE97)</f>
        <v>#DIV/0!</v>
      </c>
      <c r="BF236" s="194" t="e">
        <f>IF(BF$142="分類不明", 計算_基本取引表!BF97/計算_基本取引表!BF$133, 計算_投入係数表!BF97)</f>
        <v>#DIV/0!</v>
      </c>
      <c r="BG236" s="194" t="e">
        <f>IF(BG$142="分類不明", 計算_基本取引表!BG97/計算_基本取引表!BG$133, 計算_投入係数表!BG97)</f>
        <v>#DIV/0!</v>
      </c>
      <c r="BH236" s="194" t="e">
        <f>IF(BH$142="分類不明", 計算_基本取引表!BH97/計算_基本取引表!BH$133, 計算_投入係数表!BH97)</f>
        <v>#DIV/0!</v>
      </c>
      <c r="BI236" s="194" t="e">
        <f>IF(BI$142="分類不明", 計算_基本取引表!BI97/計算_基本取引表!BI$133, 計算_投入係数表!BI97)</f>
        <v>#DIV/0!</v>
      </c>
      <c r="BJ236" s="194" t="e">
        <f>IF(BJ$142="分類不明", 計算_基本取引表!BJ97/計算_基本取引表!BJ$133, 計算_投入係数表!BJ97)</f>
        <v>#DIV/0!</v>
      </c>
      <c r="BK236" s="194" t="e">
        <f>IF(BK$142="分類不明", 計算_基本取引表!BK97/計算_基本取引表!BK$133, 計算_投入係数表!BK97)</f>
        <v>#DIV/0!</v>
      </c>
      <c r="BL236" s="194" t="e">
        <f>IF(BL$142="分類不明", 計算_基本取引表!BL97/計算_基本取引表!BL$133, 計算_投入係数表!BL97)</f>
        <v>#DIV/0!</v>
      </c>
      <c r="BM236" s="194" t="e">
        <f>IF(BM$142="分類不明", 計算_基本取引表!BM97/計算_基本取引表!BM$133, 計算_投入係数表!BM97)</f>
        <v>#DIV/0!</v>
      </c>
      <c r="BN236" s="194" t="e">
        <f>IF(BN$142="分類不明", 計算_基本取引表!BN97/計算_基本取引表!BN$133, 計算_投入係数表!BN97)</f>
        <v>#DIV/0!</v>
      </c>
      <c r="BO236" s="194" t="e">
        <f>IF(BO$142="分類不明", 計算_基本取引表!BO97/計算_基本取引表!BO$133, 計算_投入係数表!BO97)</f>
        <v>#DIV/0!</v>
      </c>
      <c r="BP236" s="194" t="e">
        <f>IF(BP$142="分類不明", 計算_基本取引表!BP97/計算_基本取引表!BP$133, 計算_投入係数表!BP97)</f>
        <v>#DIV/0!</v>
      </c>
      <c r="BQ236" s="194" t="e">
        <f>IF(BQ$142="分類不明", 計算_基本取引表!BQ97/計算_基本取引表!BQ$133, 計算_投入係数表!BQ97)</f>
        <v>#DIV/0!</v>
      </c>
      <c r="BR236" s="194" t="e">
        <f>IF(BR$142="分類不明", 計算_基本取引表!BR97/計算_基本取引表!BR$133, 計算_投入係数表!BR97)</f>
        <v>#DIV/0!</v>
      </c>
      <c r="BS236" s="194" t="e">
        <f>IF(BS$142="分類不明", 計算_基本取引表!BS97/計算_基本取引表!BS$133, 計算_投入係数表!BS97)</f>
        <v>#DIV/0!</v>
      </c>
      <c r="BT236" s="194" t="e">
        <f>IF(BT$142="分類不明", 計算_基本取引表!BT97/計算_基本取引表!BT$133, 計算_投入係数表!BT97)</f>
        <v>#DIV/0!</v>
      </c>
      <c r="BU236" s="194" t="e">
        <f>IF(BU$142="分類不明", 計算_基本取引表!BU97/計算_基本取引表!BU$133, 計算_投入係数表!BU97)</f>
        <v>#DIV/0!</v>
      </c>
      <c r="BV236" s="194" t="e">
        <f>IF(BV$142="分類不明", 計算_基本取引表!BV97/計算_基本取引表!BV$133, 計算_投入係数表!BV97)</f>
        <v>#DIV/0!</v>
      </c>
      <c r="BW236" s="194" t="e">
        <f>IF(BW$142="分類不明", 計算_基本取引表!BW97/計算_基本取引表!BW$133, 計算_投入係数表!BW97)</f>
        <v>#DIV/0!</v>
      </c>
      <c r="BX236" s="194" t="e">
        <f>IF(BX$142="分類不明", 計算_基本取引表!BX97/計算_基本取引表!BX$133, 計算_投入係数表!BX97)</f>
        <v>#DIV/0!</v>
      </c>
      <c r="BY236" s="194" t="e">
        <f>IF(BY$142="分類不明", 計算_基本取引表!BY97/計算_基本取引表!BY$133, 計算_投入係数表!BY97)</f>
        <v>#DIV/0!</v>
      </c>
      <c r="BZ236" s="194" t="e">
        <f>IF(BZ$142="分類不明", 計算_基本取引表!BZ97/計算_基本取引表!BZ$133, 計算_投入係数表!BZ97)</f>
        <v>#DIV/0!</v>
      </c>
      <c r="CA236" s="194" t="e">
        <f>IF(CA$142="分類不明", 計算_基本取引表!CA97/計算_基本取引表!CA$133, 計算_投入係数表!CA97)</f>
        <v>#DIV/0!</v>
      </c>
      <c r="CB236" s="194" t="e">
        <f>IF(CB$142="分類不明", 計算_基本取引表!CB97/計算_基本取引表!CB$133, 計算_投入係数表!CB97)</f>
        <v>#DIV/0!</v>
      </c>
      <c r="CC236" s="194" t="e">
        <f>IF(CC$142="分類不明", 計算_基本取引表!CC97/計算_基本取引表!CC$133, 計算_投入係数表!CC97)</f>
        <v>#DIV/0!</v>
      </c>
      <c r="CD236" s="194" t="e">
        <f>IF(CD$142="分類不明", 計算_基本取引表!CD97/計算_基本取引表!CD$133, 計算_投入係数表!CD97)</f>
        <v>#DIV/0!</v>
      </c>
      <c r="CE236" s="194" t="e">
        <f>IF(CE$142="分類不明", 計算_基本取引表!CE97/計算_基本取引表!CE$133, 計算_投入係数表!CE97)</f>
        <v>#DIV/0!</v>
      </c>
      <c r="CF236" s="194" t="e">
        <f>IF(CF$142="分類不明", 計算_基本取引表!CF97/計算_基本取引表!CF$133, 計算_投入係数表!CF97)</f>
        <v>#DIV/0!</v>
      </c>
      <c r="CG236" s="194" t="e">
        <f>IF(CG$142="分類不明", 計算_基本取引表!CG97/計算_基本取引表!CG$133, 計算_投入係数表!CG97)</f>
        <v>#DIV/0!</v>
      </c>
      <c r="CH236" s="194" t="e">
        <f>IF(CH$142="分類不明", 計算_基本取引表!CH97/計算_基本取引表!CH$133, 計算_投入係数表!CH97)</f>
        <v>#DIV/0!</v>
      </c>
      <c r="CI236" s="194" t="e">
        <f>IF(CI$142="分類不明", 計算_基本取引表!CI97/計算_基本取引表!CI$133, 計算_投入係数表!CI97)</f>
        <v>#DIV/0!</v>
      </c>
      <c r="CJ236" s="194" t="e">
        <f>IF(CJ$142="分類不明", 計算_基本取引表!CJ97/計算_基本取引表!CJ$133, 計算_投入係数表!CJ97)</f>
        <v>#DIV/0!</v>
      </c>
      <c r="CK236" s="194" t="e">
        <f>IF(CK$142="分類不明", 計算_基本取引表!CK97/計算_基本取引表!CK$133, 計算_投入係数表!CK97)</f>
        <v>#DIV/0!</v>
      </c>
      <c r="CL236" s="194" t="e">
        <f>IF(CL$142="分類不明", 計算_基本取引表!CL97/計算_基本取引表!CL$133, 計算_投入係数表!CL97)</f>
        <v>#DIV/0!</v>
      </c>
      <c r="CM236" s="194" t="e">
        <f>IF(CM$142="分類不明", 計算_基本取引表!CM97/計算_基本取引表!CM$133, 計算_投入係数表!CM97)</f>
        <v>#DIV/0!</v>
      </c>
      <c r="CN236" s="194" t="e">
        <f>IF(CN$142="分類不明", 計算_基本取引表!CN97/計算_基本取引表!CN$133, 計算_投入係数表!CN97)</f>
        <v>#DIV/0!</v>
      </c>
      <c r="CO236" s="194" t="e">
        <f>IF(CO$142="分類不明", 計算_基本取引表!CO97/計算_基本取引表!CO$133, 計算_投入係数表!CO97)</f>
        <v>#DIV/0!</v>
      </c>
      <c r="CP236" s="194" t="e">
        <f>IF(CP$142="分類不明", 計算_基本取引表!CP97/計算_基本取引表!CP$133, 計算_投入係数表!CP97)</f>
        <v>#DIV/0!</v>
      </c>
      <c r="CQ236" s="194" t="e">
        <f>IF(CQ$142="分類不明", 計算_基本取引表!CQ97/計算_基本取引表!CQ$133, 計算_投入係数表!CQ97)</f>
        <v>#DIV/0!</v>
      </c>
      <c r="CR236" s="194" t="e">
        <f>IF(CR$142="分類不明", 計算_基本取引表!CR97/計算_基本取引表!CR$133, 計算_投入係数表!CR97)</f>
        <v>#DIV/0!</v>
      </c>
      <c r="CS236" s="194" t="e">
        <f>IF(CS$142="分類不明", 計算_基本取引表!CS97/計算_基本取引表!CS$133, 計算_投入係数表!CS97)</f>
        <v>#DIV/0!</v>
      </c>
      <c r="CT236" s="194" t="e">
        <f>IF(CT$142="分類不明", 計算_基本取引表!CT97/計算_基本取引表!CT$133, 計算_投入係数表!CT97)</f>
        <v>#DIV/0!</v>
      </c>
      <c r="CU236" s="194" t="e">
        <f>IF(CU$142="分類不明", 計算_基本取引表!CU97/計算_基本取引表!CU$133, 計算_投入係数表!CU97)</f>
        <v>#DIV/0!</v>
      </c>
      <c r="CV236" s="194" t="e">
        <f>IF(CV$142="分類不明", 計算_基本取引表!CV97/計算_基本取引表!CV$133, 計算_投入係数表!CV97)</f>
        <v>#DIV/0!</v>
      </c>
      <c r="CW236" s="194" t="e">
        <f>IF(CW$142="分類不明", 計算_基本取引表!CW97/計算_基本取引表!CW$133, 計算_投入係数表!CW97)</f>
        <v>#DIV/0!</v>
      </c>
      <c r="CX236" s="194" t="e">
        <f>IF(CX$142="分類不明", 計算_基本取引表!CX97/計算_基本取引表!CX$133, 計算_投入係数表!CX97)</f>
        <v>#DIV/0!</v>
      </c>
      <c r="CY236" s="194" t="e">
        <f>IF(CY$142="分類不明", 計算_基本取引表!CY97/計算_基本取引表!CY$133, 計算_投入係数表!CY97)</f>
        <v>#DIV/0!</v>
      </c>
      <c r="CZ236" s="194" t="e">
        <f>IF(CZ$142="分類不明", 計算_基本取引表!CZ97/計算_基本取引表!CZ$133, 計算_投入係数表!CZ97)</f>
        <v>#DIV/0!</v>
      </c>
      <c r="DA236" s="194" t="e">
        <f>IF(DA$142="分類不明", 計算_基本取引表!DA97/計算_基本取引表!DA$133, 計算_投入係数表!DA97)</f>
        <v>#DIV/0!</v>
      </c>
      <c r="DB236" s="194" t="e">
        <f>IF(DB$142="分類不明", 計算_基本取引表!DB97/計算_基本取引表!DB$133, 計算_投入係数表!DB97)</f>
        <v>#DIV/0!</v>
      </c>
      <c r="DC236" s="194" t="e">
        <f>IF(DC$142="分類不明", 計算_基本取引表!DC97/計算_基本取引表!DC$133, 計算_投入係数表!DC97)</f>
        <v>#DIV/0!</v>
      </c>
      <c r="DD236" s="194" t="e">
        <f>IF(DD$142="分類不明", 計算_基本取引表!DD97/計算_基本取引表!DD$133, 計算_投入係数表!DD97)</f>
        <v>#DIV/0!</v>
      </c>
      <c r="DE236" s="194" t="e">
        <f>IF(DE$142="分類不明", 計算_基本取引表!DE97/計算_基本取引表!DE$133, 計算_投入係数表!DE97)</f>
        <v>#DIV/0!</v>
      </c>
      <c r="DF236" s="194" t="e">
        <f>IF(DF$142="分類不明", 計算_基本取引表!DF97/計算_基本取引表!DF$133, 計算_投入係数表!DF97)</f>
        <v>#DIV/0!</v>
      </c>
      <c r="DG236" s="194" t="e">
        <f>IF(DG$142="分類不明", 計算_基本取引表!DG97/計算_基本取引表!DG$133, 計算_投入係数表!DG97)</f>
        <v>#DIV/0!</v>
      </c>
      <c r="DH236" s="194" t="e">
        <f>IF(DH$142="分類不明", 計算_基本取引表!DH97/計算_基本取引表!DH$133, 計算_投入係数表!DH97)</f>
        <v>#DIV/0!</v>
      </c>
      <c r="DI236" s="194" t="e">
        <f>IF(DI$142="分類不明", 計算_基本取引表!DI97/計算_基本取引表!DI$133, 計算_投入係数表!DI97)</f>
        <v>#DIV/0!</v>
      </c>
      <c r="DJ236" s="194" t="e">
        <f>IF(DJ$142="分類不明", 計算_基本取引表!DJ97/計算_基本取引表!DJ$133, 計算_投入係数表!DJ97)</f>
        <v>#DIV/0!</v>
      </c>
      <c r="DK236" s="194" t="e">
        <f>IF(DK$142="分類不明", 計算_基本取引表!DK97/計算_基本取引表!DK$133, 計算_投入係数表!DK97)</f>
        <v>#DIV/0!</v>
      </c>
      <c r="DL236" s="194" t="e">
        <f>IF(DL$142="分類不明", 計算_基本取引表!DL97/計算_基本取引表!DL$133, 計算_投入係数表!DL97)</f>
        <v>#DIV/0!</v>
      </c>
      <c r="DM236" s="194" t="e">
        <f>IF(DM$142="分類不明", 計算_基本取引表!DM97/計算_基本取引表!DM$133, 計算_投入係数表!DM97)</f>
        <v>#DIV/0!</v>
      </c>
      <c r="DN236" s="194" t="e">
        <f>IF(DN$142="分類不明", 計算_基本取引表!DN97/計算_基本取引表!DN$133, 計算_投入係数表!DN97)</f>
        <v>#DIV/0!</v>
      </c>
      <c r="DO236" s="194" t="e">
        <f>IF(DO$142="分類不明", 計算_基本取引表!DO97/計算_基本取引表!DO$133, 計算_投入係数表!DO97)</f>
        <v>#DIV/0!</v>
      </c>
      <c r="DP236" s="194" t="e">
        <f>IF(DP$142="分類不明", 計算_基本取引表!DP97/計算_基本取引表!DP$133, 計算_投入係数表!DP97)</f>
        <v>#DIV/0!</v>
      </c>
      <c r="DQ236" s="194" t="e">
        <f>IF(DQ$142="分類不明", 計算_基本取引表!DQ97/計算_基本取引表!DQ$133, 計算_投入係数表!DQ97)</f>
        <v>#DIV/0!</v>
      </c>
      <c r="DR236" s="194" t="e">
        <f>IF(DR$142="分類不明", 計算_基本取引表!DR97/計算_基本取引表!DR$133, 計算_投入係数表!DR97)</f>
        <v>#DIV/0!</v>
      </c>
      <c r="DS236" s="194" t="e">
        <f>IF(DS$142="分類不明", 計算_基本取引表!DS97/計算_基本取引表!DS$133, 計算_投入係数表!DS97)</f>
        <v>#DIV/0!</v>
      </c>
      <c r="DT236" s="23">
        <f ca="1">計算_基本取引表!DT97/計算_基本取引表!DT$133</f>
        <v>0</v>
      </c>
    </row>
    <row r="237" spans="2:124" x14ac:dyDescent="0.25">
      <c r="B237" s="53">
        <v>95</v>
      </c>
      <c r="C237" s="192" t="str">
        <v>-</v>
      </c>
      <c r="D237" s="193">
        <f>IF(D$142="分類不明", 計算_基本取引表!D98/計算_基本取引表!D$133, 計算_投入係数表!D98)</f>
        <v>0</v>
      </c>
      <c r="E237" s="194">
        <f>IF(E$142="分類不明", 計算_基本取引表!E98/計算_基本取引表!E$133, 計算_投入係数表!E98)</f>
        <v>0</v>
      </c>
      <c r="F237" s="194">
        <f>IF(F$142="分類不明", 計算_基本取引表!F98/計算_基本取引表!F$133, 計算_投入係数表!F98)</f>
        <v>0</v>
      </c>
      <c r="G237" s="194">
        <f>IF(G$142="分類不明", 計算_基本取引表!G98/計算_基本取引表!G$133, 計算_投入係数表!G98)</f>
        <v>0</v>
      </c>
      <c r="H237" s="194">
        <f>IF(H$142="分類不明", 計算_基本取引表!H98/計算_基本取引表!H$133, 計算_投入係数表!H98)</f>
        <v>0</v>
      </c>
      <c r="I237" s="194">
        <f>IF(I$142="分類不明", 計算_基本取引表!I98/計算_基本取引表!I$133, 計算_投入係数表!I98)</f>
        <v>0</v>
      </c>
      <c r="J237" s="194">
        <f>IF(J$142="分類不明", 計算_基本取引表!J98/計算_基本取引表!J$133, 計算_投入係数表!J98)</f>
        <v>0</v>
      </c>
      <c r="K237" s="194">
        <f>IF(K$142="分類不明", 計算_基本取引表!K98/計算_基本取引表!K$133, 計算_投入係数表!K98)</f>
        <v>0</v>
      </c>
      <c r="L237" s="194">
        <f>IF(L$142="分類不明", 計算_基本取引表!L98/計算_基本取引表!L$133, 計算_投入係数表!L98)</f>
        <v>0</v>
      </c>
      <c r="M237" s="194">
        <f>IF(M$142="分類不明", 計算_基本取引表!M98/計算_基本取引表!M$133, 計算_投入係数表!M98)</f>
        <v>0</v>
      </c>
      <c r="N237" s="194">
        <f>IF(N$142="分類不明", 計算_基本取引表!N98/計算_基本取引表!N$133, 計算_投入係数表!N98)</f>
        <v>0</v>
      </c>
      <c r="O237" s="194">
        <f>IF(O$142="分類不明", 計算_基本取引表!O98/計算_基本取引表!O$133, 計算_投入係数表!O98)</f>
        <v>0</v>
      </c>
      <c r="P237" s="194" t="e">
        <f ca="1">IF(P$142="分類不明", 計算_基本取引表!P98/計算_基本取引表!P$133, 計算_投入係数表!P98)</f>
        <v>#DIV/0!</v>
      </c>
      <c r="Q237" s="194" t="e">
        <f>IF(Q$142="分類不明", 計算_基本取引表!Q98/計算_基本取引表!Q$133, 計算_投入係数表!Q98)</f>
        <v>#DIV/0!</v>
      </c>
      <c r="R237" s="194" t="e">
        <f>IF(R$142="分類不明", 計算_基本取引表!R98/計算_基本取引表!R$133, 計算_投入係数表!R98)</f>
        <v>#DIV/0!</v>
      </c>
      <c r="S237" s="194" t="e">
        <f>IF(S$142="分類不明", 計算_基本取引表!S98/計算_基本取引表!S$133, 計算_投入係数表!S98)</f>
        <v>#DIV/0!</v>
      </c>
      <c r="T237" s="194" t="e">
        <f>IF(T$142="分類不明", 計算_基本取引表!T98/計算_基本取引表!T$133, 計算_投入係数表!T98)</f>
        <v>#DIV/0!</v>
      </c>
      <c r="U237" s="194" t="e">
        <f>IF(U$142="分類不明", 計算_基本取引表!U98/計算_基本取引表!U$133, 計算_投入係数表!U98)</f>
        <v>#DIV/0!</v>
      </c>
      <c r="V237" s="194" t="e">
        <f>IF(V$142="分類不明", 計算_基本取引表!V98/計算_基本取引表!V$133, 計算_投入係数表!V98)</f>
        <v>#DIV/0!</v>
      </c>
      <c r="W237" s="194" t="e">
        <f>IF(W$142="分類不明", 計算_基本取引表!W98/計算_基本取引表!W$133, 計算_投入係数表!W98)</f>
        <v>#DIV/0!</v>
      </c>
      <c r="X237" s="194" t="e">
        <f>IF(X$142="分類不明", 計算_基本取引表!X98/計算_基本取引表!X$133, 計算_投入係数表!X98)</f>
        <v>#DIV/0!</v>
      </c>
      <c r="Y237" s="194" t="e">
        <f>IF(Y$142="分類不明", 計算_基本取引表!Y98/計算_基本取引表!Y$133, 計算_投入係数表!Y98)</f>
        <v>#DIV/0!</v>
      </c>
      <c r="Z237" s="194" t="e">
        <f>IF(Z$142="分類不明", 計算_基本取引表!Z98/計算_基本取引表!Z$133, 計算_投入係数表!Z98)</f>
        <v>#DIV/0!</v>
      </c>
      <c r="AA237" s="194" t="e">
        <f>IF(AA$142="分類不明", 計算_基本取引表!AA98/計算_基本取引表!AA$133, 計算_投入係数表!AA98)</f>
        <v>#DIV/0!</v>
      </c>
      <c r="AB237" s="194" t="e">
        <f>IF(AB$142="分類不明", 計算_基本取引表!AB98/計算_基本取引表!AB$133, 計算_投入係数表!AB98)</f>
        <v>#DIV/0!</v>
      </c>
      <c r="AC237" s="194" t="e">
        <f>IF(AC$142="分類不明", 計算_基本取引表!AC98/計算_基本取引表!AC$133, 計算_投入係数表!AC98)</f>
        <v>#DIV/0!</v>
      </c>
      <c r="AD237" s="194" t="e">
        <f>IF(AD$142="分類不明", 計算_基本取引表!AD98/計算_基本取引表!AD$133, 計算_投入係数表!AD98)</f>
        <v>#DIV/0!</v>
      </c>
      <c r="AE237" s="194" t="e">
        <f>IF(AE$142="分類不明", 計算_基本取引表!AE98/計算_基本取引表!AE$133, 計算_投入係数表!AE98)</f>
        <v>#DIV/0!</v>
      </c>
      <c r="AF237" s="194" t="e">
        <f>IF(AF$142="分類不明", 計算_基本取引表!AF98/計算_基本取引表!AF$133, 計算_投入係数表!AF98)</f>
        <v>#DIV/0!</v>
      </c>
      <c r="AG237" s="194" t="e">
        <f>IF(AG$142="分類不明", 計算_基本取引表!AG98/計算_基本取引表!AG$133, 計算_投入係数表!AG98)</f>
        <v>#DIV/0!</v>
      </c>
      <c r="AH237" s="194" t="e">
        <f>IF(AH$142="分類不明", 計算_基本取引表!AH98/計算_基本取引表!AH$133, 計算_投入係数表!AH98)</f>
        <v>#DIV/0!</v>
      </c>
      <c r="AI237" s="194" t="e">
        <f>IF(AI$142="分類不明", 計算_基本取引表!AI98/計算_基本取引表!AI$133, 計算_投入係数表!AI98)</f>
        <v>#DIV/0!</v>
      </c>
      <c r="AJ237" s="194" t="e">
        <f>IF(AJ$142="分類不明", 計算_基本取引表!AJ98/計算_基本取引表!AJ$133, 計算_投入係数表!AJ98)</f>
        <v>#DIV/0!</v>
      </c>
      <c r="AK237" s="194" t="e">
        <f>IF(AK$142="分類不明", 計算_基本取引表!AK98/計算_基本取引表!AK$133, 計算_投入係数表!AK98)</f>
        <v>#DIV/0!</v>
      </c>
      <c r="AL237" s="194" t="e">
        <f>IF(AL$142="分類不明", 計算_基本取引表!AL98/計算_基本取引表!AL$133, 計算_投入係数表!AL98)</f>
        <v>#DIV/0!</v>
      </c>
      <c r="AM237" s="194" t="e">
        <f>IF(AM$142="分類不明", 計算_基本取引表!AM98/計算_基本取引表!AM$133, 計算_投入係数表!AM98)</f>
        <v>#DIV/0!</v>
      </c>
      <c r="AN237" s="194" t="e">
        <f>IF(AN$142="分類不明", 計算_基本取引表!AN98/計算_基本取引表!AN$133, 計算_投入係数表!AN98)</f>
        <v>#DIV/0!</v>
      </c>
      <c r="AO237" s="194" t="e">
        <f>IF(AO$142="分類不明", 計算_基本取引表!AO98/計算_基本取引表!AO$133, 計算_投入係数表!AO98)</f>
        <v>#DIV/0!</v>
      </c>
      <c r="AP237" s="194" t="e">
        <f>IF(AP$142="分類不明", 計算_基本取引表!AP98/計算_基本取引表!AP$133, 計算_投入係数表!AP98)</f>
        <v>#DIV/0!</v>
      </c>
      <c r="AQ237" s="194" t="e">
        <f>IF(AQ$142="分類不明", 計算_基本取引表!AQ98/計算_基本取引表!AQ$133, 計算_投入係数表!AQ98)</f>
        <v>#DIV/0!</v>
      </c>
      <c r="AR237" s="194" t="e">
        <f>IF(AR$142="分類不明", 計算_基本取引表!AR98/計算_基本取引表!AR$133, 計算_投入係数表!AR98)</f>
        <v>#DIV/0!</v>
      </c>
      <c r="AS237" s="194" t="e">
        <f>IF(AS$142="分類不明", 計算_基本取引表!AS98/計算_基本取引表!AS$133, 計算_投入係数表!AS98)</f>
        <v>#DIV/0!</v>
      </c>
      <c r="AT237" s="194" t="e">
        <f>IF(AT$142="分類不明", 計算_基本取引表!AT98/計算_基本取引表!AT$133, 計算_投入係数表!AT98)</f>
        <v>#DIV/0!</v>
      </c>
      <c r="AU237" s="194" t="e">
        <f>IF(AU$142="分類不明", 計算_基本取引表!AU98/計算_基本取引表!AU$133, 計算_投入係数表!AU98)</f>
        <v>#DIV/0!</v>
      </c>
      <c r="AV237" s="194" t="e">
        <f>IF(AV$142="分類不明", 計算_基本取引表!AV98/計算_基本取引表!AV$133, 計算_投入係数表!AV98)</f>
        <v>#DIV/0!</v>
      </c>
      <c r="AW237" s="194" t="e">
        <f>IF(AW$142="分類不明", 計算_基本取引表!AW98/計算_基本取引表!AW$133, 計算_投入係数表!AW98)</f>
        <v>#DIV/0!</v>
      </c>
      <c r="AX237" s="194" t="e">
        <f>IF(AX$142="分類不明", 計算_基本取引表!AX98/計算_基本取引表!AX$133, 計算_投入係数表!AX98)</f>
        <v>#DIV/0!</v>
      </c>
      <c r="AY237" s="194" t="e">
        <f>IF(AY$142="分類不明", 計算_基本取引表!AY98/計算_基本取引表!AY$133, 計算_投入係数表!AY98)</f>
        <v>#DIV/0!</v>
      </c>
      <c r="AZ237" s="194" t="e">
        <f>IF(AZ$142="分類不明", 計算_基本取引表!AZ98/計算_基本取引表!AZ$133, 計算_投入係数表!AZ98)</f>
        <v>#DIV/0!</v>
      </c>
      <c r="BA237" s="194" t="e">
        <f>IF(BA$142="分類不明", 計算_基本取引表!BA98/計算_基本取引表!BA$133, 計算_投入係数表!BA98)</f>
        <v>#DIV/0!</v>
      </c>
      <c r="BB237" s="194" t="e">
        <f>IF(BB$142="分類不明", 計算_基本取引表!BB98/計算_基本取引表!BB$133, 計算_投入係数表!BB98)</f>
        <v>#DIV/0!</v>
      </c>
      <c r="BC237" s="194" t="e">
        <f>IF(BC$142="分類不明", 計算_基本取引表!BC98/計算_基本取引表!BC$133, 計算_投入係数表!BC98)</f>
        <v>#DIV/0!</v>
      </c>
      <c r="BD237" s="194" t="e">
        <f>IF(BD$142="分類不明", 計算_基本取引表!BD98/計算_基本取引表!BD$133, 計算_投入係数表!BD98)</f>
        <v>#DIV/0!</v>
      </c>
      <c r="BE237" s="194" t="e">
        <f>IF(BE$142="分類不明", 計算_基本取引表!BE98/計算_基本取引表!BE$133, 計算_投入係数表!BE98)</f>
        <v>#DIV/0!</v>
      </c>
      <c r="BF237" s="194" t="e">
        <f>IF(BF$142="分類不明", 計算_基本取引表!BF98/計算_基本取引表!BF$133, 計算_投入係数表!BF98)</f>
        <v>#DIV/0!</v>
      </c>
      <c r="BG237" s="194" t="e">
        <f>IF(BG$142="分類不明", 計算_基本取引表!BG98/計算_基本取引表!BG$133, 計算_投入係数表!BG98)</f>
        <v>#DIV/0!</v>
      </c>
      <c r="BH237" s="194" t="e">
        <f>IF(BH$142="分類不明", 計算_基本取引表!BH98/計算_基本取引表!BH$133, 計算_投入係数表!BH98)</f>
        <v>#DIV/0!</v>
      </c>
      <c r="BI237" s="194" t="e">
        <f>IF(BI$142="分類不明", 計算_基本取引表!BI98/計算_基本取引表!BI$133, 計算_投入係数表!BI98)</f>
        <v>#DIV/0!</v>
      </c>
      <c r="BJ237" s="194" t="e">
        <f>IF(BJ$142="分類不明", 計算_基本取引表!BJ98/計算_基本取引表!BJ$133, 計算_投入係数表!BJ98)</f>
        <v>#DIV/0!</v>
      </c>
      <c r="BK237" s="194" t="e">
        <f>IF(BK$142="分類不明", 計算_基本取引表!BK98/計算_基本取引表!BK$133, 計算_投入係数表!BK98)</f>
        <v>#DIV/0!</v>
      </c>
      <c r="BL237" s="194" t="e">
        <f>IF(BL$142="分類不明", 計算_基本取引表!BL98/計算_基本取引表!BL$133, 計算_投入係数表!BL98)</f>
        <v>#DIV/0!</v>
      </c>
      <c r="BM237" s="194" t="e">
        <f>IF(BM$142="分類不明", 計算_基本取引表!BM98/計算_基本取引表!BM$133, 計算_投入係数表!BM98)</f>
        <v>#DIV/0!</v>
      </c>
      <c r="BN237" s="194" t="e">
        <f>IF(BN$142="分類不明", 計算_基本取引表!BN98/計算_基本取引表!BN$133, 計算_投入係数表!BN98)</f>
        <v>#DIV/0!</v>
      </c>
      <c r="BO237" s="194" t="e">
        <f>IF(BO$142="分類不明", 計算_基本取引表!BO98/計算_基本取引表!BO$133, 計算_投入係数表!BO98)</f>
        <v>#DIV/0!</v>
      </c>
      <c r="BP237" s="194" t="e">
        <f>IF(BP$142="分類不明", 計算_基本取引表!BP98/計算_基本取引表!BP$133, 計算_投入係数表!BP98)</f>
        <v>#DIV/0!</v>
      </c>
      <c r="BQ237" s="194" t="e">
        <f>IF(BQ$142="分類不明", 計算_基本取引表!BQ98/計算_基本取引表!BQ$133, 計算_投入係数表!BQ98)</f>
        <v>#DIV/0!</v>
      </c>
      <c r="BR237" s="194" t="e">
        <f>IF(BR$142="分類不明", 計算_基本取引表!BR98/計算_基本取引表!BR$133, 計算_投入係数表!BR98)</f>
        <v>#DIV/0!</v>
      </c>
      <c r="BS237" s="194" t="e">
        <f>IF(BS$142="分類不明", 計算_基本取引表!BS98/計算_基本取引表!BS$133, 計算_投入係数表!BS98)</f>
        <v>#DIV/0!</v>
      </c>
      <c r="BT237" s="194" t="e">
        <f>IF(BT$142="分類不明", 計算_基本取引表!BT98/計算_基本取引表!BT$133, 計算_投入係数表!BT98)</f>
        <v>#DIV/0!</v>
      </c>
      <c r="BU237" s="194" t="e">
        <f>IF(BU$142="分類不明", 計算_基本取引表!BU98/計算_基本取引表!BU$133, 計算_投入係数表!BU98)</f>
        <v>#DIV/0!</v>
      </c>
      <c r="BV237" s="194" t="e">
        <f>IF(BV$142="分類不明", 計算_基本取引表!BV98/計算_基本取引表!BV$133, 計算_投入係数表!BV98)</f>
        <v>#DIV/0!</v>
      </c>
      <c r="BW237" s="194" t="e">
        <f>IF(BW$142="分類不明", 計算_基本取引表!BW98/計算_基本取引表!BW$133, 計算_投入係数表!BW98)</f>
        <v>#DIV/0!</v>
      </c>
      <c r="BX237" s="194" t="e">
        <f>IF(BX$142="分類不明", 計算_基本取引表!BX98/計算_基本取引表!BX$133, 計算_投入係数表!BX98)</f>
        <v>#DIV/0!</v>
      </c>
      <c r="BY237" s="194" t="e">
        <f>IF(BY$142="分類不明", 計算_基本取引表!BY98/計算_基本取引表!BY$133, 計算_投入係数表!BY98)</f>
        <v>#DIV/0!</v>
      </c>
      <c r="BZ237" s="194" t="e">
        <f>IF(BZ$142="分類不明", 計算_基本取引表!BZ98/計算_基本取引表!BZ$133, 計算_投入係数表!BZ98)</f>
        <v>#DIV/0!</v>
      </c>
      <c r="CA237" s="194" t="e">
        <f>IF(CA$142="分類不明", 計算_基本取引表!CA98/計算_基本取引表!CA$133, 計算_投入係数表!CA98)</f>
        <v>#DIV/0!</v>
      </c>
      <c r="CB237" s="194" t="e">
        <f>IF(CB$142="分類不明", 計算_基本取引表!CB98/計算_基本取引表!CB$133, 計算_投入係数表!CB98)</f>
        <v>#DIV/0!</v>
      </c>
      <c r="CC237" s="194" t="e">
        <f>IF(CC$142="分類不明", 計算_基本取引表!CC98/計算_基本取引表!CC$133, 計算_投入係数表!CC98)</f>
        <v>#DIV/0!</v>
      </c>
      <c r="CD237" s="194" t="e">
        <f>IF(CD$142="分類不明", 計算_基本取引表!CD98/計算_基本取引表!CD$133, 計算_投入係数表!CD98)</f>
        <v>#DIV/0!</v>
      </c>
      <c r="CE237" s="194" t="e">
        <f>IF(CE$142="分類不明", 計算_基本取引表!CE98/計算_基本取引表!CE$133, 計算_投入係数表!CE98)</f>
        <v>#DIV/0!</v>
      </c>
      <c r="CF237" s="194" t="e">
        <f>IF(CF$142="分類不明", 計算_基本取引表!CF98/計算_基本取引表!CF$133, 計算_投入係数表!CF98)</f>
        <v>#DIV/0!</v>
      </c>
      <c r="CG237" s="194" t="e">
        <f>IF(CG$142="分類不明", 計算_基本取引表!CG98/計算_基本取引表!CG$133, 計算_投入係数表!CG98)</f>
        <v>#DIV/0!</v>
      </c>
      <c r="CH237" s="194" t="e">
        <f>IF(CH$142="分類不明", 計算_基本取引表!CH98/計算_基本取引表!CH$133, 計算_投入係数表!CH98)</f>
        <v>#DIV/0!</v>
      </c>
      <c r="CI237" s="194" t="e">
        <f>IF(CI$142="分類不明", 計算_基本取引表!CI98/計算_基本取引表!CI$133, 計算_投入係数表!CI98)</f>
        <v>#DIV/0!</v>
      </c>
      <c r="CJ237" s="194" t="e">
        <f>IF(CJ$142="分類不明", 計算_基本取引表!CJ98/計算_基本取引表!CJ$133, 計算_投入係数表!CJ98)</f>
        <v>#DIV/0!</v>
      </c>
      <c r="CK237" s="194" t="e">
        <f>IF(CK$142="分類不明", 計算_基本取引表!CK98/計算_基本取引表!CK$133, 計算_投入係数表!CK98)</f>
        <v>#DIV/0!</v>
      </c>
      <c r="CL237" s="194" t="e">
        <f>IF(CL$142="分類不明", 計算_基本取引表!CL98/計算_基本取引表!CL$133, 計算_投入係数表!CL98)</f>
        <v>#DIV/0!</v>
      </c>
      <c r="CM237" s="194" t="e">
        <f>IF(CM$142="分類不明", 計算_基本取引表!CM98/計算_基本取引表!CM$133, 計算_投入係数表!CM98)</f>
        <v>#DIV/0!</v>
      </c>
      <c r="CN237" s="194" t="e">
        <f>IF(CN$142="分類不明", 計算_基本取引表!CN98/計算_基本取引表!CN$133, 計算_投入係数表!CN98)</f>
        <v>#DIV/0!</v>
      </c>
      <c r="CO237" s="194" t="e">
        <f>IF(CO$142="分類不明", 計算_基本取引表!CO98/計算_基本取引表!CO$133, 計算_投入係数表!CO98)</f>
        <v>#DIV/0!</v>
      </c>
      <c r="CP237" s="194" t="e">
        <f>IF(CP$142="分類不明", 計算_基本取引表!CP98/計算_基本取引表!CP$133, 計算_投入係数表!CP98)</f>
        <v>#DIV/0!</v>
      </c>
      <c r="CQ237" s="194" t="e">
        <f>IF(CQ$142="分類不明", 計算_基本取引表!CQ98/計算_基本取引表!CQ$133, 計算_投入係数表!CQ98)</f>
        <v>#DIV/0!</v>
      </c>
      <c r="CR237" s="194" t="e">
        <f>IF(CR$142="分類不明", 計算_基本取引表!CR98/計算_基本取引表!CR$133, 計算_投入係数表!CR98)</f>
        <v>#DIV/0!</v>
      </c>
      <c r="CS237" s="194" t="e">
        <f>IF(CS$142="分類不明", 計算_基本取引表!CS98/計算_基本取引表!CS$133, 計算_投入係数表!CS98)</f>
        <v>#DIV/0!</v>
      </c>
      <c r="CT237" s="194" t="e">
        <f>IF(CT$142="分類不明", 計算_基本取引表!CT98/計算_基本取引表!CT$133, 計算_投入係数表!CT98)</f>
        <v>#DIV/0!</v>
      </c>
      <c r="CU237" s="194" t="e">
        <f>IF(CU$142="分類不明", 計算_基本取引表!CU98/計算_基本取引表!CU$133, 計算_投入係数表!CU98)</f>
        <v>#DIV/0!</v>
      </c>
      <c r="CV237" s="194" t="e">
        <f>IF(CV$142="分類不明", 計算_基本取引表!CV98/計算_基本取引表!CV$133, 計算_投入係数表!CV98)</f>
        <v>#DIV/0!</v>
      </c>
      <c r="CW237" s="194" t="e">
        <f>IF(CW$142="分類不明", 計算_基本取引表!CW98/計算_基本取引表!CW$133, 計算_投入係数表!CW98)</f>
        <v>#DIV/0!</v>
      </c>
      <c r="CX237" s="194" t="e">
        <f>IF(CX$142="分類不明", 計算_基本取引表!CX98/計算_基本取引表!CX$133, 計算_投入係数表!CX98)</f>
        <v>#DIV/0!</v>
      </c>
      <c r="CY237" s="194" t="e">
        <f>IF(CY$142="分類不明", 計算_基本取引表!CY98/計算_基本取引表!CY$133, 計算_投入係数表!CY98)</f>
        <v>#DIV/0!</v>
      </c>
      <c r="CZ237" s="194" t="e">
        <f>IF(CZ$142="分類不明", 計算_基本取引表!CZ98/計算_基本取引表!CZ$133, 計算_投入係数表!CZ98)</f>
        <v>#DIV/0!</v>
      </c>
      <c r="DA237" s="194" t="e">
        <f>IF(DA$142="分類不明", 計算_基本取引表!DA98/計算_基本取引表!DA$133, 計算_投入係数表!DA98)</f>
        <v>#DIV/0!</v>
      </c>
      <c r="DB237" s="194" t="e">
        <f>IF(DB$142="分類不明", 計算_基本取引表!DB98/計算_基本取引表!DB$133, 計算_投入係数表!DB98)</f>
        <v>#DIV/0!</v>
      </c>
      <c r="DC237" s="194" t="e">
        <f>IF(DC$142="分類不明", 計算_基本取引表!DC98/計算_基本取引表!DC$133, 計算_投入係数表!DC98)</f>
        <v>#DIV/0!</v>
      </c>
      <c r="DD237" s="194" t="e">
        <f>IF(DD$142="分類不明", 計算_基本取引表!DD98/計算_基本取引表!DD$133, 計算_投入係数表!DD98)</f>
        <v>#DIV/0!</v>
      </c>
      <c r="DE237" s="194" t="e">
        <f>IF(DE$142="分類不明", 計算_基本取引表!DE98/計算_基本取引表!DE$133, 計算_投入係数表!DE98)</f>
        <v>#DIV/0!</v>
      </c>
      <c r="DF237" s="194" t="e">
        <f>IF(DF$142="分類不明", 計算_基本取引表!DF98/計算_基本取引表!DF$133, 計算_投入係数表!DF98)</f>
        <v>#DIV/0!</v>
      </c>
      <c r="DG237" s="194" t="e">
        <f>IF(DG$142="分類不明", 計算_基本取引表!DG98/計算_基本取引表!DG$133, 計算_投入係数表!DG98)</f>
        <v>#DIV/0!</v>
      </c>
      <c r="DH237" s="194" t="e">
        <f>IF(DH$142="分類不明", 計算_基本取引表!DH98/計算_基本取引表!DH$133, 計算_投入係数表!DH98)</f>
        <v>#DIV/0!</v>
      </c>
      <c r="DI237" s="194" t="e">
        <f>IF(DI$142="分類不明", 計算_基本取引表!DI98/計算_基本取引表!DI$133, 計算_投入係数表!DI98)</f>
        <v>#DIV/0!</v>
      </c>
      <c r="DJ237" s="194" t="e">
        <f>IF(DJ$142="分類不明", 計算_基本取引表!DJ98/計算_基本取引表!DJ$133, 計算_投入係数表!DJ98)</f>
        <v>#DIV/0!</v>
      </c>
      <c r="DK237" s="194" t="e">
        <f>IF(DK$142="分類不明", 計算_基本取引表!DK98/計算_基本取引表!DK$133, 計算_投入係数表!DK98)</f>
        <v>#DIV/0!</v>
      </c>
      <c r="DL237" s="194" t="e">
        <f>IF(DL$142="分類不明", 計算_基本取引表!DL98/計算_基本取引表!DL$133, 計算_投入係数表!DL98)</f>
        <v>#DIV/0!</v>
      </c>
      <c r="DM237" s="194" t="e">
        <f>IF(DM$142="分類不明", 計算_基本取引表!DM98/計算_基本取引表!DM$133, 計算_投入係数表!DM98)</f>
        <v>#DIV/0!</v>
      </c>
      <c r="DN237" s="194" t="e">
        <f>IF(DN$142="分類不明", 計算_基本取引表!DN98/計算_基本取引表!DN$133, 計算_投入係数表!DN98)</f>
        <v>#DIV/0!</v>
      </c>
      <c r="DO237" s="194" t="e">
        <f>IF(DO$142="分類不明", 計算_基本取引表!DO98/計算_基本取引表!DO$133, 計算_投入係数表!DO98)</f>
        <v>#DIV/0!</v>
      </c>
      <c r="DP237" s="194" t="e">
        <f>IF(DP$142="分類不明", 計算_基本取引表!DP98/計算_基本取引表!DP$133, 計算_投入係数表!DP98)</f>
        <v>#DIV/0!</v>
      </c>
      <c r="DQ237" s="194" t="e">
        <f>IF(DQ$142="分類不明", 計算_基本取引表!DQ98/計算_基本取引表!DQ$133, 計算_投入係数表!DQ98)</f>
        <v>#DIV/0!</v>
      </c>
      <c r="DR237" s="194" t="e">
        <f>IF(DR$142="分類不明", 計算_基本取引表!DR98/計算_基本取引表!DR$133, 計算_投入係数表!DR98)</f>
        <v>#DIV/0!</v>
      </c>
      <c r="DS237" s="194" t="e">
        <f>IF(DS$142="分類不明", 計算_基本取引表!DS98/計算_基本取引表!DS$133, 計算_投入係数表!DS98)</f>
        <v>#DIV/0!</v>
      </c>
      <c r="DT237" s="23">
        <f ca="1">計算_基本取引表!DT98/計算_基本取引表!DT$133</f>
        <v>0</v>
      </c>
    </row>
    <row r="238" spans="2:124" x14ac:dyDescent="0.25">
      <c r="B238" s="53">
        <v>96</v>
      </c>
      <c r="C238" s="195" t="str">
        <v>-</v>
      </c>
      <c r="D238" s="196">
        <f>IF(D$142="分類不明", 計算_基本取引表!D99/計算_基本取引表!D$133, 計算_投入係数表!D99)</f>
        <v>0</v>
      </c>
      <c r="E238" s="197">
        <f>IF(E$142="分類不明", 計算_基本取引表!E99/計算_基本取引表!E$133, 計算_投入係数表!E99)</f>
        <v>0</v>
      </c>
      <c r="F238" s="197">
        <f>IF(F$142="分類不明", 計算_基本取引表!F99/計算_基本取引表!F$133, 計算_投入係数表!F99)</f>
        <v>0</v>
      </c>
      <c r="G238" s="197">
        <f>IF(G$142="分類不明", 計算_基本取引表!G99/計算_基本取引表!G$133, 計算_投入係数表!G99)</f>
        <v>0</v>
      </c>
      <c r="H238" s="197">
        <f>IF(H$142="分類不明", 計算_基本取引表!H99/計算_基本取引表!H$133, 計算_投入係数表!H99)</f>
        <v>0</v>
      </c>
      <c r="I238" s="197">
        <f>IF(I$142="分類不明", 計算_基本取引表!I99/計算_基本取引表!I$133, 計算_投入係数表!I99)</f>
        <v>0</v>
      </c>
      <c r="J238" s="197">
        <f>IF(J$142="分類不明", 計算_基本取引表!J99/計算_基本取引表!J$133, 計算_投入係数表!J99)</f>
        <v>0</v>
      </c>
      <c r="K238" s="197">
        <f>IF(K$142="分類不明", 計算_基本取引表!K99/計算_基本取引表!K$133, 計算_投入係数表!K99)</f>
        <v>0</v>
      </c>
      <c r="L238" s="197">
        <f>IF(L$142="分類不明", 計算_基本取引表!L99/計算_基本取引表!L$133, 計算_投入係数表!L99)</f>
        <v>0</v>
      </c>
      <c r="M238" s="197">
        <f>IF(M$142="分類不明", 計算_基本取引表!M99/計算_基本取引表!M$133, 計算_投入係数表!M99)</f>
        <v>0</v>
      </c>
      <c r="N238" s="197">
        <f>IF(N$142="分類不明", 計算_基本取引表!N99/計算_基本取引表!N$133, 計算_投入係数表!N99)</f>
        <v>0</v>
      </c>
      <c r="O238" s="197">
        <f>IF(O$142="分類不明", 計算_基本取引表!O99/計算_基本取引表!O$133, 計算_投入係数表!O99)</f>
        <v>0</v>
      </c>
      <c r="P238" s="197" t="e">
        <f ca="1">IF(P$142="分類不明", 計算_基本取引表!P99/計算_基本取引表!P$133, 計算_投入係数表!P99)</f>
        <v>#DIV/0!</v>
      </c>
      <c r="Q238" s="197" t="e">
        <f>IF(Q$142="分類不明", 計算_基本取引表!Q99/計算_基本取引表!Q$133, 計算_投入係数表!Q99)</f>
        <v>#DIV/0!</v>
      </c>
      <c r="R238" s="197" t="e">
        <f>IF(R$142="分類不明", 計算_基本取引表!R99/計算_基本取引表!R$133, 計算_投入係数表!R99)</f>
        <v>#DIV/0!</v>
      </c>
      <c r="S238" s="197" t="e">
        <f>IF(S$142="分類不明", 計算_基本取引表!S99/計算_基本取引表!S$133, 計算_投入係数表!S99)</f>
        <v>#DIV/0!</v>
      </c>
      <c r="T238" s="197" t="e">
        <f>IF(T$142="分類不明", 計算_基本取引表!T99/計算_基本取引表!T$133, 計算_投入係数表!T99)</f>
        <v>#DIV/0!</v>
      </c>
      <c r="U238" s="197" t="e">
        <f>IF(U$142="分類不明", 計算_基本取引表!U99/計算_基本取引表!U$133, 計算_投入係数表!U99)</f>
        <v>#DIV/0!</v>
      </c>
      <c r="V238" s="197" t="e">
        <f>IF(V$142="分類不明", 計算_基本取引表!V99/計算_基本取引表!V$133, 計算_投入係数表!V99)</f>
        <v>#DIV/0!</v>
      </c>
      <c r="W238" s="197" t="e">
        <f>IF(W$142="分類不明", 計算_基本取引表!W99/計算_基本取引表!W$133, 計算_投入係数表!W99)</f>
        <v>#DIV/0!</v>
      </c>
      <c r="X238" s="197" t="e">
        <f>IF(X$142="分類不明", 計算_基本取引表!X99/計算_基本取引表!X$133, 計算_投入係数表!X99)</f>
        <v>#DIV/0!</v>
      </c>
      <c r="Y238" s="197" t="e">
        <f>IF(Y$142="分類不明", 計算_基本取引表!Y99/計算_基本取引表!Y$133, 計算_投入係数表!Y99)</f>
        <v>#DIV/0!</v>
      </c>
      <c r="Z238" s="197" t="e">
        <f>IF(Z$142="分類不明", 計算_基本取引表!Z99/計算_基本取引表!Z$133, 計算_投入係数表!Z99)</f>
        <v>#DIV/0!</v>
      </c>
      <c r="AA238" s="197" t="e">
        <f>IF(AA$142="分類不明", 計算_基本取引表!AA99/計算_基本取引表!AA$133, 計算_投入係数表!AA99)</f>
        <v>#DIV/0!</v>
      </c>
      <c r="AB238" s="197" t="e">
        <f>IF(AB$142="分類不明", 計算_基本取引表!AB99/計算_基本取引表!AB$133, 計算_投入係数表!AB99)</f>
        <v>#DIV/0!</v>
      </c>
      <c r="AC238" s="197" t="e">
        <f>IF(AC$142="分類不明", 計算_基本取引表!AC99/計算_基本取引表!AC$133, 計算_投入係数表!AC99)</f>
        <v>#DIV/0!</v>
      </c>
      <c r="AD238" s="197" t="e">
        <f>IF(AD$142="分類不明", 計算_基本取引表!AD99/計算_基本取引表!AD$133, 計算_投入係数表!AD99)</f>
        <v>#DIV/0!</v>
      </c>
      <c r="AE238" s="197" t="e">
        <f>IF(AE$142="分類不明", 計算_基本取引表!AE99/計算_基本取引表!AE$133, 計算_投入係数表!AE99)</f>
        <v>#DIV/0!</v>
      </c>
      <c r="AF238" s="197" t="e">
        <f>IF(AF$142="分類不明", 計算_基本取引表!AF99/計算_基本取引表!AF$133, 計算_投入係数表!AF99)</f>
        <v>#DIV/0!</v>
      </c>
      <c r="AG238" s="197" t="e">
        <f>IF(AG$142="分類不明", 計算_基本取引表!AG99/計算_基本取引表!AG$133, 計算_投入係数表!AG99)</f>
        <v>#DIV/0!</v>
      </c>
      <c r="AH238" s="197" t="e">
        <f>IF(AH$142="分類不明", 計算_基本取引表!AH99/計算_基本取引表!AH$133, 計算_投入係数表!AH99)</f>
        <v>#DIV/0!</v>
      </c>
      <c r="AI238" s="197" t="e">
        <f>IF(AI$142="分類不明", 計算_基本取引表!AI99/計算_基本取引表!AI$133, 計算_投入係数表!AI99)</f>
        <v>#DIV/0!</v>
      </c>
      <c r="AJ238" s="197" t="e">
        <f>IF(AJ$142="分類不明", 計算_基本取引表!AJ99/計算_基本取引表!AJ$133, 計算_投入係数表!AJ99)</f>
        <v>#DIV/0!</v>
      </c>
      <c r="AK238" s="197" t="e">
        <f>IF(AK$142="分類不明", 計算_基本取引表!AK99/計算_基本取引表!AK$133, 計算_投入係数表!AK99)</f>
        <v>#DIV/0!</v>
      </c>
      <c r="AL238" s="197" t="e">
        <f>IF(AL$142="分類不明", 計算_基本取引表!AL99/計算_基本取引表!AL$133, 計算_投入係数表!AL99)</f>
        <v>#DIV/0!</v>
      </c>
      <c r="AM238" s="197" t="e">
        <f>IF(AM$142="分類不明", 計算_基本取引表!AM99/計算_基本取引表!AM$133, 計算_投入係数表!AM99)</f>
        <v>#DIV/0!</v>
      </c>
      <c r="AN238" s="197" t="e">
        <f>IF(AN$142="分類不明", 計算_基本取引表!AN99/計算_基本取引表!AN$133, 計算_投入係数表!AN99)</f>
        <v>#DIV/0!</v>
      </c>
      <c r="AO238" s="197" t="e">
        <f>IF(AO$142="分類不明", 計算_基本取引表!AO99/計算_基本取引表!AO$133, 計算_投入係数表!AO99)</f>
        <v>#DIV/0!</v>
      </c>
      <c r="AP238" s="197" t="e">
        <f>IF(AP$142="分類不明", 計算_基本取引表!AP99/計算_基本取引表!AP$133, 計算_投入係数表!AP99)</f>
        <v>#DIV/0!</v>
      </c>
      <c r="AQ238" s="197" t="e">
        <f>IF(AQ$142="分類不明", 計算_基本取引表!AQ99/計算_基本取引表!AQ$133, 計算_投入係数表!AQ99)</f>
        <v>#DIV/0!</v>
      </c>
      <c r="AR238" s="197" t="e">
        <f>IF(AR$142="分類不明", 計算_基本取引表!AR99/計算_基本取引表!AR$133, 計算_投入係数表!AR99)</f>
        <v>#DIV/0!</v>
      </c>
      <c r="AS238" s="197" t="e">
        <f>IF(AS$142="分類不明", 計算_基本取引表!AS99/計算_基本取引表!AS$133, 計算_投入係数表!AS99)</f>
        <v>#DIV/0!</v>
      </c>
      <c r="AT238" s="197" t="e">
        <f>IF(AT$142="分類不明", 計算_基本取引表!AT99/計算_基本取引表!AT$133, 計算_投入係数表!AT99)</f>
        <v>#DIV/0!</v>
      </c>
      <c r="AU238" s="197" t="e">
        <f>IF(AU$142="分類不明", 計算_基本取引表!AU99/計算_基本取引表!AU$133, 計算_投入係数表!AU99)</f>
        <v>#DIV/0!</v>
      </c>
      <c r="AV238" s="197" t="e">
        <f>IF(AV$142="分類不明", 計算_基本取引表!AV99/計算_基本取引表!AV$133, 計算_投入係数表!AV99)</f>
        <v>#DIV/0!</v>
      </c>
      <c r="AW238" s="197" t="e">
        <f>IF(AW$142="分類不明", 計算_基本取引表!AW99/計算_基本取引表!AW$133, 計算_投入係数表!AW99)</f>
        <v>#DIV/0!</v>
      </c>
      <c r="AX238" s="197" t="e">
        <f>IF(AX$142="分類不明", 計算_基本取引表!AX99/計算_基本取引表!AX$133, 計算_投入係数表!AX99)</f>
        <v>#DIV/0!</v>
      </c>
      <c r="AY238" s="197" t="e">
        <f>IF(AY$142="分類不明", 計算_基本取引表!AY99/計算_基本取引表!AY$133, 計算_投入係数表!AY99)</f>
        <v>#DIV/0!</v>
      </c>
      <c r="AZ238" s="197" t="e">
        <f>IF(AZ$142="分類不明", 計算_基本取引表!AZ99/計算_基本取引表!AZ$133, 計算_投入係数表!AZ99)</f>
        <v>#DIV/0!</v>
      </c>
      <c r="BA238" s="197" t="e">
        <f>IF(BA$142="分類不明", 計算_基本取引表!BA99/計算_基本取引表!BA$133, 計算_投入係数表!BA99)</f>
        <v>#DIV/0!</v>
      </c>
      <c r="BB238" s="197" t="e">
        <f>IF(BB$142="分類不明", 計算_基本取引表!BB99/計算_基本取引表!BB$133, 計算_投入係数表!BB99)</f>
        <v>#DIV/0!</v>
      </c>
      <c r="BC238" s="197" t="e">
        <f>IF(BC$142="分類不明", 計算_基本取引表!BC99/計算_基本取引表!BC$133, 計算_投入係数表!BC99)</f>
        <v>#DIV/0!</v>
      </c>
      <c r="BD238" s="197" t="e">
        <f>IF(BD$142="分類不明", 計算_基本取引表!BD99/計算_基本取引表!BD$133, 計算_投入係数表!BD99)</f>
        <v>#DIV/0!</v>
      </c>
      <c r="BE238" s="197" t="e">
        <f>IF(BE$142="分類不明", 計算_基本取引表!BE99/計算_基本取引表!BE$133, 計算_投入係数表!BE99)</f>
        <v>#DIV/0!</v>
      </c>
      <c r="BF238" s="197" t="e">
        <f>IF(BF$142="分類不明", 計算_基本取引表!BF99/計算_基本取引表!BF$133, 計算_投入係数表!BF99)</f>
        <v>#DIV/0!</v>
      </c>
      <c r="BG238" s="197" t="e">
        <f>IF(BG$142="分類不明", 計算_基本取引表!BG99/計算_基本取引表!BG$133, 計算_投入係数表!BG99)</f>
        <v>#DIV/0!</v>
      </c>
      <c r="BH238" s="197" t="e">
        <f>IF(BH$142="分類不明", 計算_基本取引表!BH99/計算_基本取引表!BH$133, 計算_投入係数表!BH99)</f>
        <v>#DIV/0!</v>
      </c>
      <c r="BI238" s="197" t="e">
        <f>IF(BI$142="分類不明", 計算_基本取引表!BI99/計算_基本取引表!BI$133, 計算_投入係数表!BI99)</f>
        <v>#DIV/0!</v>
      </c>
      <c r="BJ238" s="197" t="e">
        <f>IF(BJ$142="分類不明", 計算_基本取引表!BJ99/計算_基本取引表!BJ$133, 計算_投入係数表!BJ99)</f>
        <v>#DIV/0!</v>
      </c>
      <c r="BK238" s="197" t="e">
        <f>IF(BK$142="分類不明", 計算_基本取引表!BK99/計算_基本取引表!BK$133, 計算_投入係数表!BK99)</f>
        <v>#DIV/0!</v>
      </c>
      <c r="BL238" s="197" t="e">
        <f>IF(BL$142="分類不明", 計算_基本取引表!BL99/計算_基本取引表!BL$133, 計算_投入係数表!BL99)</f>
        <v>#DIV/0!</v>
      </c>
      <c r="BM238" s="197" t="e">
        <f>IF(BM$142="分類不明", 計算_基本取引表!BM99/計算_基本取引表!BM$133, 計算_投入係数表!BM99)</f>
        <v>#DIV/0!</v>
      </c>
      <c r="BN238" s="197" t="e">
        <f>IF(BN$142="分類不明", 計算_基本取引表!BN99/計算_基本取引表!BN$133, 計算_投入係数表!BN99)</f>
        <v>#DIV/0!</v>
      </c>
      <c r="BO238" s="197" t="e">
        <f>IF(BO$142="分類不明", 計算_基本取引表!BO99/計算_基本取引表!BO$133, 計算_投入係数表!BO99)</f>
        <v>#DIV/0!</v>
      </c>
      <c r="BP238" s="197" t="e">
        <f>IF(BP$142="分類不明", 計算_基本取引表!BP99/計算_基本取引表!BP$133, 計算_投入係数表!BP99)</f>
        <v>#DIV/0!</v>
      </c>
      <c r="BQ238" s="197" t="e">
        <f>IF(BQ$142="分類不明", 計算_基本取引表!BQ99/計算_基本取引表!BQ$133, 計算_投入係数表!BQ99)</f>
        <v>#DIV/0!</v>
      </c>
      <c r="BR238" s="197" t="e">
        <f>IF(BR$142="分類不明", 計算_基本取引表!BR99/計算_基本取引表!BR$133, 計算_投入係数表!BR99)</f>
        <v>#DIV/0!</v>
      </c>
      <c r="BS238" s="197" t="e">
        <f>IF(BS$142="分類不明", 計算_基本取引表!BS99/計算_基本取引表!BS$133, 計算_投入係数表!BS99)</f>
        <v>#DIV/0!</v>
      </c>
      <c r="BT238" s="197" t="e">
        <f>IF(BT$142="分類不明", 計算_基本取引表!BT99/計算_基本取引表!BT$133, 計算_投入係数表!BT99)</f>
        <v>#DIV/0!</v>
      </c>
      <c r="BU238" s="197" t="e">
        <f>IF(BU$142="分類不明", 計算_基本取引表!BU99/計算_基本取引表!BU$133, 計算_投入係数表!BU99)</f>
        <v>#DIV/0!</v>
      </c>
      <c r="BV238" s="197" t="e">
        <f>IF(BV$142="分類不明", 計算_基本取引表!BV99/計算_基本取引表!BV$133, 計算_投入係数表!BV99)</f>
        <v>#DIV/0!</v>
      </c>
      <c r="BW238" s="197" t="e">
        <f>IF(BW$142="分類不明", 計算_基本取引表!BW99/計算_基本取引表!BW$133, 計算_投入係数表!BW99)</f>
        <v>#DIV/0!</v>
      </c>
      <c r="BX238" s="197" t="e">
        <f>IF(BX$142="分類不明", 計算_基本取引表!BX99/計算_基本取引表!BX$133, 計算_投入係数表!BX99)</f>
        <v>#DIV/0!</v>
      </c>
      <c r="BY238" s="197" t="e">
        <f>IF(BY$142="分類不明", 計算_基本取引表!BY99/計算_基本取引表!BY$133, 計算_投入係数表!BY99)</f>
        <v>#DIV/0!</v>
      </c>
      <c r="BZ238" s="197" t="e">
        <f>IF(BZ$142="分類不明", 計算_基本取引表!BZ99/計算_基本取引表!BZ$133, 計算_投入係数表!BZ99)</f>
        <v>#DIV/0!</v>
      </c>
      <c r="CA238" s="197" t="e">
        <f>IF(CA$142="分類不明", 計算_基本取引表!CA99/計算_基本取引表!CA$133, 計算_投入係数表!CA99)</f>
        <v>#DIV/0!</v>
      </c>
      <c r="CB238" s="197" t="e">
        <f>IF(CB$142="分類不明", 計算_基本取引表!CB99/計算_基本取引表!CB$133, 計算_投入係数表!CB99)</f>
        <v>#DIV/0!</v>
      </c>
      <c r="CC238" s="197" t="e">
        <f>IF(CC$142="分類不明", 計算_基本取引表!CC99/計算_基本取引表!CC$133, 計算_投入係数表!CC99)</f>
        <v>#DIV/0!</v>
      </c>
      <c r="CD238" s="197" t="e">
        <f>IF(CD$142="分類不明", 計算_基本取引表!CD99/計算_基本取引表!CD$133, 計算_投入係数表!CD99)</f>
        <v>#DIV/0!</v>
      </c>
      <c r="CE238" s="197" t="e">
        <f>IF(CE$142="分類不明", 計算_基本取引表!CE99/計算_基本取引表!CE$133, 計算_投入係数表!CE99)</f>
        <v>#DIV/0!</v>
      </c>
      <c r="CF238" s="197" t="e">
        <f>IF(CF$142="分類不明", 計算_基本取引表!CF99/計算_基本取引表!CF$133, 計算_投入係数表!CF99)</f>
        <v>#DIV/0!</v>
      </c>
      <c r="CG238" s="197" t="e">
        <f>IF(CG$142="分類不明", 計算_基本取引表!CG99/計算_基本取引表!CG$133, 計算_投入係数表!CG99)</f>
        <v>#DIV/0!</v>
      </c>
      <c r="CH238" s="197" t="e">
        <f>IF(CH$142="分類不明", 計算_基本取引表!CH99/計算_基本取引表!CH$133, 計算_投入係数表!CH99)</f>
        <v>#DIV/0!</v>
      </c>
      <c r="CI238" s="197" t="e">
        <f>IF(CI$142="分類不明", 計算_基本取引表!CI99/計算_基本取引表!CI$133, 計算_投入係数表!CI99)</f>
        <v>#DIV/0!</v>
      </c>
      <c r="CJ238" s="197" t="e">
        <f>IF(CJ$142="分類不明", 計算_基本取引表!CJ99/計算_基本取引表!CJ$133, 計算_投入係数表!CJ99)</f>
        <v>#DIV/0!</v>
      </c>
      <c r="CK238" s="197" t="e">
        <f>IF(CK$142="分類不明", 計算_基本取引表!CK99/計算_基本取引表!CK$133, 計算_投入係数表!CK99)</f>
        <v>#DIV/0!</v>
      </c>
      <c r="CL238" s="197" t="e">
        <f>IF(CL$142="分類不明", 計算_基本取引表!CL99/計算_基本取引表!CL$133, 計算_投入係数表!CL99)</f>
        <v>#DIV/0!</v>
      </c>
      <c r="CM238" s="197" t="e">
        <f>IF(CM$142="分類不明", 計算_基本取引表!CM99/計算_基本取引表!CM$133, 計算_投入係数表!CM99)</f>
        <v>#DIV/0!</v>
      </c>
      <c r="CN238" s="197" t="e">
        <f>IF(CN$142="分類不明", 計算_基本取引表!CN99/計算_基本取引表!CN$133, 計算_投入係数表!CN99)</f>
        <v>#DIV/0!</v>
      </c>
      <c r="CO238" s="197" t="e">
        <f>IF(CO$142="分類不明", 計算_基本取引表!CO99/計算_基本取引表!CO$133, 計算_投入係数表!CO99)</f>
        <v>#DIV/0!</v>
      </c>
      <c r="CP238" s="197" t="e">
        <f>IF(CP$142="分類不明", 計算_基本取引表!CP99/計算_基本取引表!CP$133, 計算_投入係数表!CP99)</f>
        <v>#DIV/0!</v>
      </c>
      <c r="CQ238" s="197" t="e">
        <f>IF(CQ$142="分類不明", 計算_基本取引表!CQ99/計算_基本取引表!CQ$133, 計算_投入係数表!CQ99)</f>
        <v>#DIV/0!</v>
      </c>
      <c r="CR238" s="197" t="e">
        <f>IF(CR$142="分類不明", 計算_基本取引表!CR99/計算_基本取引表!CR$133, 計算_投入係数表!CR99)</f>
        <v>#DIV/0!</v>
      </c>
      <c r="CS238" s="197" t="e">
        <f>IF(CS$142="分類不明", 計算_基本取引表!CS99/計算_基本取引表!CS$133, 計算_投入係数表!CS99)</f>
        <v>#DIV/0!</v>
      </c>
      <c r="CT238" s="197" t="e">
        <f>IF(CT$142="分類不明", 計算_基本取引表!CT99/計算_基本取引表!CT$133, 計算_投入係数表!CT99)</f>
        <v>#DIV/0!</v>
      </c>
      <c r="CU238" s="197" t="e">
        <f>IF(CU$142="分類不明", 計算_基本取引表!CU99/計算_基本取引表!CU$133, 計算_投入係数表!CU99)</f>
        <v>#DIV/0!</v>
      </c>
      <c r="CV238" s="197" t="e">
        <f>IF(CV$142="分類不明", 計算_基本取引表!CV99/計算_基本取引表!CV$133, 計算_投入係数表!CV99)</f>
        <v>#DIV/0!</v>
      </c>
      <c r="CW238" s="197" t="e">
        <f>IF(CW$142="分類不明", 計算_基本取引表!CW99/計算_基本取引表!CW$133, 計算_投入係数表!CW99)</f>
        <v>#DIV/0!</v>
      </c>
      <c r="CX238" s="197" t="e">
        <f>IF(CX$142="分類不明", 計算_基本取引表!CX99/計算_基本取引表!CX$133, 計算_投入係数表!CX99)</f>
        <v>#DIV/0!</v>
      </c>
      <c r="CY238" s="197" t="e">
        <f>IF(CY$142="分類不明", 計算_基本取引表!CY99/計算_基本取引表!CY$133, 計算_投入係数表!CY99)</f>
        <v>#DIV/0!</v>
      </c>
      <c r="CZ238" s="197" t="e">
        <f>IF(CZ$142="分類不明", 計算_基本取引表!CZ99/計算_基本取引表!CZ$133, 計算_投入係数表!CZ99)</f>
        <v>#DIV/0!</v>
      </c>
      <c r="DA238" s="197" t="e">
        <f>IF(DA$142="分類不明", 計算_基本取引表!DA99/計算_基本取引表!DA$133, 計算_投入係数表!DA99)</f>
        <v>#DIV/0!</v>
      </c>
      <c r="DB238" s="197" t="e">
        <f>IF(DB$142="分類不明", 計算_基本取引表!DB99/計算_基本取引表!DB$133, 計算_投入係数表!DB99)</f>
        <v>#DIV/0!</v>
      </c>
      <c r="DC238" s="197" t="e">
        <f>IF(DC$142="分類不明", 計算_基本取引表!DC99/計算_基本取引表!DC$133, 計算_投入係数表!DC99)</f>
        <v>#DIV/0!</v>
      </c>
      <c r="DD238" s="197" t="e">
        <f>IF(DD$142="分類不明", 計算_基本取引表!DD99/計算_基本取引表!DD$133, 計算_投入係数表!DD99)</f>
        <v>#DIV/0!</v>
      </c>
      <c r="DE238" s="197" t="e">
        <f>IF(DE$142="分類不明", 計算_基本取引表!DE99/計算_基本取引表!DE$133, 計算_投入係数表!DE99)</f>
        <v>#DIV/0!</v>
      </c>
      <c r="DF238" s="197" t="e">
        <f>IF(DF$142="分類不明", 計算_基本取引表!DF99/計算_基本取引表!DF$133, 計算_投入係数表!DF99)</f>
        <v>#DIV/0!</v>
      </c>
      <c r="DG238" s="197" t="e">
        <f>IF(DG$142="分類不明", 計算_基本取引表!DG99/計算_基本取引表!DG$133, 計算_投入係数表!DG99)</f>
        <v>#DIV/0!</v>
      </c>
      <c r="DH238" s="197" t="e">
        <f>IF(DH$142="分類不明", 計算_基本取引表!DH99/計算_基本取引表!DH$133, 計算_投入係数表!DH99)</f>
        <v>#DIV/0!</v>
      </c>
      <c r="DI238" s="197" t="e">
        <f>IF(DI$142="分類不明", 計算_基本取引表!DI99/計算_基本取引表!DI$133, 計算_投入係数表!DI99)</f>
        <v>#DIV/0!</v>
      </c>
      <c r="DJ238" s="197" t="e">
        <f>IF(DJ$142="分類不明", 計算_基本取引表!DJ99/計算_基本取引表!DJ$133, 計算_投入係数表!DJ99)</f>
        <v>#DIV/0!</v>
      </c>
      <c r="DK238" s="197" t="e">
        <f>IF(DK$142="分類不明", 計算_基本取引表!DK99/計算_基本取引表!DK$133, 計算_投入係数表!DK99)</f>
        <v>#DIV/0!</v>
      </c>
      <c r="DL238" s="197" t="e">
        <f>IF(DL$142="分類不明", 計算_基本取引表!DL99/計算_基本取引表!DL$133, 計算_投入係数表!DL99)</f>
        <v>#DIV/0!</v>
      </c>
      <c r="DM238" s="197" t="e">
        <f>IF(DM$142="分類不明", 計算_基本取引表!DM99/計算_基本取引表!DM$133, 計算_投入係数表!DM99)</f>
        <v>#DIV/0!</v>
      </c>
      <c r="DN238" s="197" t="e">
        <f>IF(DN$142="分類不明", 計算_基本取引表!DN99/計算_基本取引表!DN$133, 計算_投入係数表!DN99)</f>
        <v>#DIV/0!</v>
      </c>
      <c r="DO238" s="197" t="e">
        <f>IF(DO$142="分類不明", 計算_基本取引表!DO99/計算_基本取引表!DO$133, 計算_投入係数表!DO99)</f>
        <v>#DIV/0!</v>
      </c>
      <c r="DP238" s="197" t="e">
        <f>IF(DP$142="分類不明", 計算_基本取引表!DP99/計算_基本取引表!DP$133, 計算_投入係数表!DP99)</f>
        <v>#DIV/0!</v>
      </c>
      <c r="DQ238" s="197" t="e">
        <f>IF(DQ$142="分類不明", 計算_基本取引表!DQ99/計算_基本取引表!DQ$133, 計算_投入係数表!DQ99)</f>
        <v>#DIV/0!</v>
      </c>
      <c r="DR238" s="197" t="e">
        <f>IF(DR$142="分類不明", 計算_基本取引表!DR99/計算_基本取引表!DR$133, 計算_投入係数表!DR99)</f>
        <v>#DIV/0!</v>
      </c>
      <c r="DS238" s="197" t="e">
        <f>IF(DS$142="分類不明", 計算_基本取引表!DS99/計算_基本取引表!DS$133, 計算_投入係数表!DS99)</f>
        <v>#DIV/0!</v>
      </c>
      <c r="DT238" s="24">
        <f ca="1">計算_基本取引表!DT99/計算_基本取引表!DT$133</f>
        <v>0</v>
      </c>
    </row>
    <row r="239" spans="2:124" x14ac:dyDescent="0.25">
      <c r="B239" s="53">
        <v>97</v>
      </c>
      <c r="C239" s="192" t="str">
        <v>-</v>
      </c>
      <c r="D239" s="193">
        <f>IF(D$142="分類不明", 計算_基本取引表!D100/計算_基本取引表!D$133, 計算_投入係数表!D100)</f>
        <v>0</v>
      </c>
      <c r="E239" s="194">
        <f>IF(E$142="分類不明", 計算_基本取引表!E100/計算_基本取引表!E$133, 計算_投入係数表!E100)</f>
        <v>0</v>
      </c>
      <c r="F239" s="194">
        <f>IF(F$142="分類不明", 計算_基本取引表!F100/計算_基本取引表!F$133, 計算_投入係数表!F100)</f>
        <v>0</v>
      </c>
      <c r="G239" s="194">
        <f>IF(G$142="分類不明", 計算_基本取引表!G100/計算_基本取引表!G$133, 計算_投入係数表!G100)</f>
        <v>0</v>
      </c>
      <c r="H239" s="194">
        <f>IF(H$142="分類不明", 計算_基本取引表!H100/計算_基本取引表!H$133, 計算_投入係数表!H100)</f>
        <v>0</v>
      </c>
      <c r="I239" s="194">
        <f>IF(I$142="分類不明", 計算_基本取引表!I100/計算_基本取引表!I$133, 計算_投入係数表!I100)</f>
        <v>0</v>
      </c>
      <c r="J239" s="194">
        <f>IF(J$142="分類不明", 計算_基本取引表!J100/計算_基本取引表!J$133, 計算_投入係数表!J100)</f>
        <v>0</v>
      </c>
      <c r="K239" s="194">
        <f>IF(K$142="分類不明", 計算_基本取引表!K100/計算_基本取引表!K$133, 計算_投入係数表!K100)</f>
        <v>0</v>
      </c>
      <c r="L239" s="194">
        <f>IF(L$142="分類不明", 計算_基本取引表!L100/計算_基本取引表!L$133, 計算_投入係数表!L100)</f>
        <v>0</v>
      </c>
      <c r="M239" s="194">
        <f>IF(M$142="分類不明", 計算_基本取引表!M100/計算_基本取引表!M$133, 計算_投入係数表!M100)</f>
        <v>0</v>
      </c>
      <c r="N239" s="194">
        <f>IF(N$142="分類不明", 計算_基本取引表!N100/計算_基本取引表!N$133, 計算_投入係数表!N100)</f>
        <v>0</v>
      </c>
      <c r="O239" s="194">
        <f>IF(O$142="分類不明", 計算_基本取引表!O100/計算_基本取引表!O$133, 計算_投入係数表!O100)</f>
        <v>0</v>
      </c>
      <c r="P239" s="194" t="e">
        <f ca="1">IF(P$142="分類不明", 計算_基本取引表!P100/計算_基本取引表!P$133, 計算_投入係数表!P100)</f>
        <v>#DIV/0!</v>
      </c>
      <c r="Q239" s="194" t="e">
        <f>IF(Q$142="分類不明", 計算_基本取引表!Q100/計算_基本取引表!Q$133, 計算_投入係数表!Q100)</f>
        <v>#DIV/0!</v>
      </c>
      <c r="R239" s="194" t="e">
        <f>IF(R$142="分類不明", 計算_基本取引表!R100/計算_基本取引表!R$133, 計算_投入係数表!R100)</f>
        <v>#DIV/0!</v>
      </c>
      <c r="S239" s="194" t="e">
        <f>IF(S$142="分類不明", 計算_基本取引表!S100/計算_基本取引表!S$133, 計算_投入係数表!S100)</f>
        <v>#DIV/0!</v>
      </c>
      <c r="T239" s="194" t="e">
        <f>IF(T$142="分類不明", 計算_基本取引表!T100/計算_基本取引表!T$133, 計算_投入係数表!T100)</f>
        <v>#DIV/0!</v>
      </c>
      <c r="U239" s="194" t="e">
        <f>IF(U$142="分類不明", 計算_基本取引表!U100/計算_基本取引表!U$133, 計算_投入係数表!U100)</f>
        <v>#DIV/0!</v>
      </c>
      <c r="V239" s="194" t="e">
        <f>IF(V$142="分類不明", 計算_基本取引表!V100/計算_基本取引表!V$133, 計算_投入係数表!V100)</f>
        <v>#DIV/0!</v>
      </c>
      <c r="W239" s="194" t="e">
        <f>IF(W$142="分類不明", 計算_基本取引表!W100/計算_基本取引表!W$133, 計算_投入係数表!W100)</f>
        <v>#DIV/0!</v>
      </c>
      <c r="X239" s="194" t="e">
        <f>IF(X$142="分類不明", 計算_基本取引表!X100/計算_基本取引表!X$133, 計算_投入係数表!X100)</f>
        <v>#DIV/0!</v>
      </c>
      <c r="Y239" s="194" t="e">
        <f>IF(Y$142="分類不明", 計算_基本取引表!Y100/計算_基本取引表!Y$133, 計算_投入係数表!Y100)</f>
        <v>#DIV/0!</v>
      </c>
      <c r="Z239" s="194" t="e">
        <f>IF(Z$142="分類不明", 計算_基本取引表!Z100/計算_基本取引表!Z$133, 計算_投入係数表!Z100)</f>
        <v>#DIV/0!</v>
      </c>
      <c r="AA239" s="194" t="e">
        <f>IF(AA$142="分類不明", 計算_基本取引表!AA100/計算_基本取引表!AA$133, 計算_投入係数表!AA100)</f>
        <v>#DIV/0!</v>
      </c>
      <c r="AB239" s="194" t="e">
        <f>IF(AB$142="分類不明", 計算_基本取引表!AB100/計算_基本取引表!AB$133, 計算_投入係数表!AB100)</f>
        <v>#DIV/0!</v>
      </c>
      <c r="AC239" s="194" t="e">
        <f>IF(AC$142="分類不明", 計算_基本取引表!AC100/計算_基本取引表!AC$133, 計算_投入係数表!AC100)</f>
        <v>#DIV/0!</v>
      </c>
      <c r="AD239" s="194" t="e">
        <f>IF(AD$142="分類不明", 計算_基本取引表!AD100/計算_基本取引表!AD$133, 計算_投入係数表!AD100)</f>
        <v>#DIV/0!</v>
      </c>
      <c r="AE239" s="194" t="e">
        <f>IF(AE$142="分類不明", 計算_基本取引表!AE100/計算_基本取引表!AE$133, 計算_投入係数表!AE100)</f>
        <v>#DIV/0!</v>
      </c>
      <c r="AF239" s="194" t="e">
        <f>IF(AF$142="分類不明", 計算_基本取引表!AF100/計算_基本取引表!AF$133, 計算_投入係数表!AF100)</f>
        <v>#DIV/0!</v>
      </c>
      <c r="AG239" s="194" t="e">
        <f>IF(AG$142="分類不明", 計算_基本取引表!AG100/計算_基本取引表!AG$133, 計算_投入係数表!AG100)</f>
        <v>#DIV/0!</v>
      </c>
      <c r="AH239" s="194" t="e">
        <f>IF(AH$142="分類不明", 計算_基本取引表!AH100/計算_基本取引表!AH$133, 計算_投入係数表!AH100)</f>
        <v>#DIV/0!</v>
      </c>
      <c r="AI239" s="194" t="e">
        <f>IF(AI$142="分類不明", 計算_基本取引表!AI100/計算_基本取引表!AI$133, 計算_投入係数表!AI100)</f>
        <v>#DIV/0!</v>
      </c>
      <c r="AJ239" s="194" t="e">
        <f>IF(AJ$142="分類不明", 計算_基本取引表!AJ100/計算_基本取引表!AJ$133, 計算_投入係数表!AJ100)</f>
        <v>#DIV/0!</v>
      </c>
      <c r="AK239" s="194" t="e">
        <f>IF(AK$142="分類不明", 計算_基本取引表!AK100/計算_基本取引表!AK$133, 計算_投入係数表!AK100)</f>
        <v>#DIV/0!</v>
      </c>
      <c r="AL239" s="194" t="e">
        <f>IF(AL$142="分類不明", 計算_基本取引表!AL100/計算_基本取引表!AL$133, 計算_投入係数表!AL100)</f>
        <v>#DIV/0!</v>
      </c>
      <c r="AM239" s="194" t="e">
        <f>IF(AM$142="分類不明", 計算_基本取引表!AM100/計算_基本取引表!AM$133, 計算_投入係数表!AM100)</f>
        <v>#DIV/0!</v>
      </c>
      <c r="AN239" s="194" t="e">
        <f>IF(AN$142="分類不明", 計算_基本取引表!AN100/計算_基本取引表!AN$133, 計算_投入係数表!AN100)</f>
        <v>#DIV/0!</v>
      </c>
      <c r="AO239" s="194" t="e">
        <f>IF(AO$142="分類不明", 計算_基本取引表!AO100/計算_基本取引表!AO$133, 計算_投入係数表!AO100)</f>
        <v>#DIV/0!</v>
      </c>
      <c r="AP239" s="194" t="e">
        <f>IF(AP$142="分類不明", 計算_基本取引表!AP100/計算_基本取引表!AP$133, 計算_投入係数表!AP100)</f>
        <v>#DIV/0!</v>
      </c>
      <c r="AQ239" s="194" t="e">
        <f>IF(AQ$142="分類不明", 計算_基本取引表!AQ100/計算_基本取引表!AQ$133, 計算_投入係数表!AQ100)</f>
        <v>#DIV/0!</v>
      </c>
      <c r="AR239" s="194" t="e">
        <f>IF(AR$142="分類不明", 計算_基本取引表!AR100/計算_基本取引表!AR$133, 計算_投入係数表!AR100)</f>
        <v>#DIV/0!</v>
      </c>
      <c r="AS239" s="194" t="e">
        <f>IF(AS$142="分類不明", 計算_基本取引表!AS100/計算_基本取引表!AS$133, 計算_投入係数表!AS100)</f>
        <v>#DIV/0!</v>
      </c>
      <c r="AT239" s="194" t="e">
        <f>IF(AT$142="分類不明", 計算_基本取引表!AT100/計算_基本取引表!AT$133, 計算_投入係数表!AT100)</f>
        <v>#DIV/0!</v>
      </c>
      <c r="AU239" s="194" t="e">
        <f>IF(AU$142="分類不明", 計算_基本取引表!AU100/計算_基本取引表!AU$133, 計算_投入係数表!AU100)</f>
        <v>#DIV/0!</v>
      </c>
      <c r="AV239" s="194" t="e">
        <f>IF(AV$142="分類不明", 計算_基本取引表!AV100/計算_基本取引表!AV$133, 計算_投入係数表!AV100)</f>
        <v>#DIV/0!</v>
      </c>
      <c r="AW239" s="194" t="e">
        <f>IF(AW$142="分類不明", 計算_基本取引表!AW100/計算_基本取引表!AW$133, 計算_投入係数表!AW100)</f>
        <v>#DIV/0!</v>
      </c>
      <c r="AX239" s="194" t="e">
        <f>IF(AX$142="分類不明", 計算_基本取引表!AX100/計算_基本取引表!AX$133, 計算_投入係数表!AX100)</f>
        <v>#DIV/0!</v>
      </c>
      <c r="AY239" s="194" t="e">
        <f>IF(AY$142="分類不明", 計算_基本取引表!AY100/計算_基本取引表!AY$133, 計算_投入係数表!AY100)</f>
        <v>#DIV/0!</v>
      </c>
      <c r="AZ239" s="194" t="e">
        <f>IF(AZ$142="分類不明", 計算_基本取引表!AZ100/計算_基本取引表!AZ$133, 計算_投入係数表!AZ100)</f>
        <v>#DIV/0!</v>
      </c>
      <c r="BA239" s="194" t="e">
        <f>IF(BA$142="分類不明", 計算_基本取引表!BA100/計算_基本取引表!BA$133, 計算_投入係数表!BA100)</f>
        <v>#DIV/0!</v>
      </c>
      <c r="BB239" s="194" t="e">
        <f>IF(BB$142="分類不明", 計算_基本取引表!BB100/計算_基本取引表!BB$133, 計算_投入係数表!BB100)</f>
        <v>#DIV/0!</v>
      </c>
      <c r="BC239" s="194" t="e">
        <f>IF(BC$142="分類不明", 計算_基本取引表!BC100/計算_基本取引表!BC$133, 計算_投入係数表!BC100)</f>
        <v>#DIV/0!</v>
      </c>
      <c r="BD239" s="194" t="e">
        <f>IF(BD$142="分類不明", 計算_基本取引表!BD100/計算_基本取引表!BD$133, 計算_投入係数表!BD100)</f>
        <v>#DIV/0!</v>
      </c>
      <c r="BE239" s="194" t="e">
        <f>IF(BE$142="分類不明", 計算_基本取引表!BE100/計算_基本取引表!BE$133, 計算_投入係数表!BE100)</f>
        <v>#DIV/0!</v>
      </c>
      <c r="BF239" s="194" t="e">
        <f>IF(BF$142="分類不明", 計算_基本取引表!BF100/計算_基本取引表!BF$133, 計算_投入係数表!BF100)</f>
        <v>#DIV/0!</v>
      </c>
      <c r="BG239" s="194" t="e">
        <f>IF(BG$142="分類不明", 計算_基本取引表!BG100/計算_基本取引表!BG$133, 計算_投入係数表!BG100)</f>
        <v>#DIV/0!</v>
      </c>
      <c r="BH239" s="194" t="e">
        <f>IF(BH$142="分類不明", 計算_基本取引表!BH100/計算_基本取引表!BH$133, 計算_投入係数表!BH100)</f>
        <v>#DIV/0!</v>
      </c>
      <c r="BI239" s="194" t="e">
        <f>IF(BI$142="分類不明", 計算_基本取引表!BI100/計算_基本取引表!BI$133, 計算_投入係数表!BI100)</f>
        <v>#DIV/0!</v>
      </c>
      <c r="BJ239" s="194" t="e">
        <f>IF(BJ$142="分類不明", 計算_基本取引表!BJ100/計算_基本取引表!BJ$133, 計算_投入係数表!BJ100)</f>
        <v>#DIV/0!</v>
      </c>
      <c r="BK239" s="194" t="e">
        <f>IF(BK$142="分類不明", 計算_基本取引表!BK100/計算_基本取引表!BK$133, 計算_投入係数表!BK100)</f>
        <v>#DIV/0!</v>
      </c>
      <c r="BL239" s="194" t="e">
        <f>IF(BL$142="分類不明", 計算_基本取引表!BL100/計算_基本取引表!BL$133, 計算_投入係数表!BL100)</f>
        <v>#DIV/0!</v>
      </c>
      <c r="BM239" s="194" t="e">
        <f>IF(BM$142="分類不明", 計算_基本取引表!BM100/計算_基本取引表!BM$133, 計算_投入係数表!BM100)</f>
        <v>#DIV/0!</v>
      </c>
      <c r="BN239" s="194" t="e">
        <f>IF(BN$142="分類不明", 計算_基本取引表!BN100/計算_基本取引表!BN$133, 計算_投入係数表!BN100)</f>
        <v>#DIV/0!</v>
      </c>
      <c r="BO239" s="194" t="e">
        <f>IF(BO$142="分類不明", 計算_基本取引表!BO100/計算_基本取引表!BO$133, 計算_投入係数表!BO100)</f>
        <v>#DIV/0!</v>
      </c>
      <c r="BP239" s="194" t="e">
        <f>IF(BP$142="分類不明", 計算_基本取引表!BP100/計算_基本取引表!BP$133, 計算_投入係数表!BP100)</f>
        <v>#DIV/0!</v>
      </c>
      <c r="BQ239" s="194" t="e">
        <f>IF(BQ$142="分類不明", 計算_基本取引表!BQ100/計算_基本取引表!BQ$133, 計算_投入係数表!BQ100)</f>
        <v>#DIV/0!</v>
      </c>
      <c r="BR239" s="194" t="e">
        <f>IF(BR$142="分類不明", 計算_基本取引表!BR100/計算_基本取引表!BR$133, 計算_投入係数表!BR100)</f>
        <v>#DIV/0!</v>
      </c>
      <c r="BS239" s="194" t="e">
        <f>IF(BS$142="分類不明", 計算_基本取引表!BS100/計算_基本取引表!BS$133, 計算_投入係数表!BS100)</f>
        <v>#DIV/0!</v>
      </c>
      <c r="BT239" s="194" t="e">
        <f>IF(BT$142="分類不明", 計算_基本取引表!BT100/計算_基本取引表!BT$133, 計算_投入係数表!BT100)</f>
        <v>#DIV/0!</v>
      </c>
      <c r="BU239" s="194" t="e">
        <f>IF(BU$142="分類不明", 計算_基本取引表!BU100/計算_基本取引表!BU$133, 計算_投入係数表!BU100)</f>
        <v>#DIV/0!</v>
      </c>
      <c r="BV239" s="194" t="e">
        <f>IF(BV$142="分類不明", 計算_基本取引表!BV100/計算_基本取引表!BV$133, 計算_投入係数表!BV100)</f>
        <v>#DIV/0!</v>
      </c>
      <c r="BW239" s="194" t="e">
        <f>IF(BW$142="分類不明", 計算_基本取引表!BW100/計算_基本取引表!BW$133, 計算_投入係数表!BW100)</f>
        <v>#DIV/0!</v>
      </c>
      <c r="BX239" s="194" t="e">
        <f>IF(BX$142="分類不明", 計算_基本取引表!BX100/計算_基本取引表!BX$133, 計算_投入係数表!BX100)</f>
        <v>#DIV/0!</v>
      </c>
      <c r="BY239" s="194" t="e">
        <f>IF(BY$142="分類不明", 計算_基本取引表!BY100/計算_基本取引表!BY$133, 計算_投入係数表!BY100)</f>
        <v>#DIV/0!</v>
      </c>
      <c r="BZ239" s="194" t="e">
        <f>IF(BZ$142="分類不明", 計算_基本取引表!BZ100/計算_基本取引表!BZ$133, 計算_投入係数表!BZ100)</f>
        <v>#DIV/0!</v>
      </c>
      <c r="CA239" s="194" t="e">
        <f>IF(CA$142="分類不明", 計算_基本取引表!CA100/計算_基本取引表!CA$133, 計算_投入係数表!CA100)</f>
        <v>#DIV/0!</v>
      </c>
      <c r="CB239" s="194" t="e">
        <f>IF(CB$142="分類不明", 計算_基本取引表!CB100/計算_基本取引表!CB$133, 計算_投入係数表!CB100)</f>
        <v>#DIV/0!</v>
      </c>
      <c r="CC239" s="194" t="e">
        <f>IF(CC$142="分類不明", 計算_基本取引表!CC100/計算_基本取引表!CC$133, 計算_投入係数表!CC100)</f>
        <v>#DIV/0!</v>
      </c>
      <c r="CD239" s="194" t="e">
        <f>IF(CD$142="分類不明", 計算_基本取引表!CD100/計算_基本取引表!CD$133, 計算_投入係数表!CD100)</f>
        <v>#DIV/0!</v>
      </c>
      <c r="CE239" s="194" t="e">
        <f>IF(CE$142="分類不明", 計算_基本取引表!CE100/計算_基本取引表!CE$133, 計算_投入係数表!CE100)</f>
        <v>#DIV/0!</v>
      </c>
      <c r="CF239" s="194" t="e">
        <f>IF(CF$142="分類不明", 計算_基本取引表!CF100/計算_基本取引表!CF$133, 計算_投入係数表!CF100)</f>
        <v>#DIV/0!</v>
      </c>
      <c r="CG239" s="194" t="e">
        <f>IF(CG$142="分類不明", 計算_基本取引表!CG100/計算_基本取引表!CG$133, 計算_投入係数表!CG100)</f>
        <v>#DIV/0!</v>
      </c>
      <c r="CH239" s="194" t="e">
        <f>IF(CH$142="分類不明", 計算_基本取引表!CH100/計算_基本取引表!CH$133, 計算_投入係数表!CH100)</f>
        <v>#DIV/0!</v>
      </c>
      <c r="CI239" s="194" t="e">
        <f>IF(CI$142="分類不明", 計算_基本取引表!CI100/計算_基本取引表!CI$133, 計算_投入係数表!CI100)</f>
        <v>#DIV/0!</v>
      </c>
      <c r="CJ239" s="194" t="e">
        <f>IF(CJ$142="分類不明", 計算_基本取引表!CJ100/計算_基本取引表!CJ$133, 計算_投入係数表!CJ100)</f>
        <v>#DIV/0!</v>
      </c>
      <c r="CK239" s="194" t="e">
        <f>IF(CK$142="分類不明", 計算_基本取引表!CK100/計算_基本取引表!CK$133, 計算_投入係数表!CK100)</f>
        <v>#DIV/0!</v>
      </c>
      <c r="CL239" s="194" t="e">
        <f>IF(CL$142="分類不明", 計算_基本取引表!CL100/計算_基本取引表!CL$133, 計算_投入係数表!CL100)</f>
        <v>#DIV/0!</v>
      </c>
      <c r="CM239" s="194" t="e">
        <f>IF(CM$142="分類不明", 計算_基本取引表!CM100/計算_基本取引表!CM$133, 計算_投入係数表!CM100)</f>
        <v>#DIV/0!</v>
      </c>
      <c r="CN239" s="194" t="e">
        <f>IF(CN$142="分類不明", 計算_基本取引表!CN100/計算_基本取引表!CN$133, 計算_投入係数表!CN100)</f>
        <v>#DIV/0!</v>
      </c>
      <c r="CO239" s="194" t="e">
        <f>IF(CO$142="分類不明", 計算_基本取引表!CO100/計算_基本取引表!CO$133, 計算_投入係数表!CO100)</f>
        <v>#DIV/0!</v>
      </c>
      <c r="CP239" s="194" t="e">
        <f>IF(CP$142="分類不明", 計算_基本取引表!CP100/計算_基本取引表!CP$133, 計算_投入係数表!CP100)</f>
        <v>#DIV/0!</v>
      </c>
      <c r="CQ239" s="194" t="e">
        <f>IF(CQ$142="分類不明", 計算_基本取引表!CQ100/計算_基本取引表!CQ$133, 計算_投入係数表!CQ100)</f>
        <v>#DIV/0!</v>
      </c>
      <c r="CR239" s="194" t="e">
        <f>IF(CR$142="分類不明", 計算_基本取引表!CR100/計算_基本取引表!CR$133, 計算_投入係数表!CR100)</f>
        <v>#DIV/0!</v>
      </c>
      <c r="CS239" s="194" t="e">
        <f>IF(CS$142="分類不明", 計算_基本取引表!CS100/計算_基本取引表!CS$133, 計算_投入係数表!CS100)</f>
        <v>#DIV/0!</v>
      </c>
      <c r="CT239" s="194" t="e">
        <f>IF(CT$142="分類不明", 計算_基本取引表!CT100/計算_基本取引表!CT$133, 計算_投入係数表!CT100)</f>
        <v>#DIV/0!</v>
      </c>
      <c r="CU239" s="194" t="e">
        <f>IF(CU$142="分類不明", 計算_基本取引表!CU100/計算_基本取引表!CU$133, 計算_投入係数表!CU100)</f>
        <v>#DIV/0!</v>
      </c>
      <c r="CV239" s="194" t="e">
        <f>IF(CV$142="分類不明", 計算_基本取引表!CV100/計算_基本取引表!CV$133, 計算_投入係数表!CV100)</f>
        <v>#DIV/0!</v>
      </c>
      <c r="CW239" s="194" t="e">
        <f>IF(CW$142="分類不明", 計算_基本取引表!CW100/計算_基本取引表!CW$133, 計算_投入係数表!CW100)</f>
        <v>#DIV/0!</v>
      </c>
      <c r="CX239" s="194" t="e">
        <f>IF(CX$142="分類不明", 計算_基本取引表!CX100/計算_基本取引表!CX$133, 計算_投入係数表!CX100)</f>
        <v>#DIV/0!</v>
      </c>
      <c r="CY239" s="194" t="e">
        <f>IF(CY$142="分類不明", 計算_基本取引表!CY100/計算_基本取引表!CY$133, 計算_投入係数表!CY100)</f>
        <v>#DIV/0!</v>
      </c>
      <c r="CZ239" s="194" t="e">
        <f>IF(CZ$142="分類不明", 計算_基本取引表!CZ100/計算_基本取引表!CZ$133, 計算_投入係数表!CZ100)</f>
        <v>#DIV/0!</v>
      </c>
      <c r="DA239" s="194" t="e">
        <f>IF(DA$142="分類不明", 計算_基本取引表!DA100/計算_基本取引表!DA$133, 計算_投入係数表!DA100)</f>
        <v>#DIV/0!</v>
      </c>
      <c r="DB239" s="194" t="e">
        <f>IF(DB$142="分類不明", 計算_基本取引表!DB100/計算_基本取引表!DB$133, 計算_投入係数表!DB100)</f>
        <v>#DIV/0!</v>
      </c>
      <c r="DC239" s="194" t="e">
        <f>IF(DC$142="分類不明", 計算_基本取引表!DC100/計算_基本取引表!DC$133, 計算_投入係数表!DC100)</f>
        <v>#DIV/0!</v>
      </c>
      <c r="DD239" s="194" t="e">
        <f>IF(DD$142="分類不明", 計算_基本取引表!DD100/計算_基本取引表!DD$133, 計算_投入係数表!DD100)</f>
        <v>#DIV/0!</v>
      </c>
      <c r="DE239" s="194" t="e">
        <f>IF(DE$142="分類不明", 計算_基本取引表!DE100/計算_基本取引表!DE$133, 計算_投入係数表!DE100)</f>
        <v>#DIV/0!</v>
      </c>
      <c r="DF239" s="194" t="e">
        <f>IF(DF$142="分類不明", 計算_基本取引表!DF100/計算_基本取引表!DF$133, 計算_投入係数表!DF100)</f>
        <v>#DIV/0!</v>
      </c>
      <c r="DG239" s="194" t="e">
        <f>IF(DG$142="分類不明", 計算_基本取引表!DG100/計算_基本取引表!DG$133, 計算_投入係数表!DG100)</f>
        <v>#DIV/0!</v>
      </c>
      <c r="DH239" s="194" t="e">
        <f>IF(DH$142="分類不明", 計算_基本取引表!DH100/計算_基本取引表!DH$133, 計算_投入係数表!DH100)</f>
        <v>#DIV/0!</v>
      </c>
      <c r="DI239" s="194" t="e">
        <f>IF(DI$142="分類不明", 計算_基本取引表!DI100/計算_基本取引表!DI$133, 計算_投入係数表!DI100)</f>
        <v>#DIV/0!</v>
      </c>
      <c r="DJ239" s="194" t="e">
        <f>IF(DJ$142="分類不明", 計算_基本取引表!DJ100/計算_基本取引表!DJ$133, 計算_投入係数表!DJ100)</f>
        <v>#DIV/0!</v>
      </c>
      <c r="DK239" s="194" t="e">
        <f>IF(DK$142="分類不明", 計算_基本取引表!DK100/計算_基本取引表!DK$133, 計算_投入係数表!DK100)</f>
        <v>#DIV/0!</v>
      </c>
      <c r="DL239" s="194" t="e">
        <f>IF(DL$142="分類不明", 計算_基本取引表!DL100/計算_基本取引表!DL$133, 計算_投入係数表!DL100)</f>
        <v>#DIV/0!</v>
      </c>
      <c r="DM239" s="194" t="e">
        <f>IF(DM$142="分類不明", 計算_基本取引表!DM100/計算_基本取引表!DM$133, 計算_投入係数表!DM100)</f>
        <v>#DIV/0!</v>
      </c>
      <c r="DN239" s="194" t="e">
        <f>IF(DN$142="分類不明", 計算_基本取引表!DN100/計算_基本取引表!DN$133, 計算_投入係数表!DN100)</f>
        <v>#DIV/0!</v>
      </c>
      <c r="DO239" s="194" t="e">
        <f>IF(DO$142="分類不明", 計算_基本取引表!DO100/計算_基本取引表!DO$133, 計算_投入係数表!DO100)</f>
        <v>#DIV/0!</v>
      </c>
      <c r="DP239" s="194" t="e">
        <f>IF(DP$142="分類不明", 計算_基本取引表!DP100/計算_基本取引表!DP$133, 計算_投入係数表!DP100)</f>
        <v>#DIV/0!</v>
      </c>
      <c r="DQ239" s="194" t="e">
        <f>IF(DQ$142="分類不明", 計算_基本取引表!DQ100/計算_基本取引表!DQ$133, 計算_投入係数表!DQ100)</f>
        <v>#DIV/0!</v>
      </c>
      <c r="DR239" s="194" t="e">
        <f>IF(DR$142="分類不明", 計算_基本取引表!DR100/計算_基本取引表!DR$133, 計算_投入係数表!DR100)</f>
        <v>#DIV/0!</v>
      </c>
      <c r="DS239" s="194" t="e">
        <f>IF(DS$142="分類不明", 計算_基本取引表!DS100/計算_基本取引表!DS$133, 計算_投入係数表!DS100)</f>
        <v>#DIV/0!</v>
      </c>
      <c r="DT239" s="23">
        <f ca="1">計算_基本取引表!DT100/計算_基本取引表!DT$133</f>
        <v>0</v>
      </c>
    </row>
    <row r="240" spans="2:124" x14ac:dyDescent="0.25">
      <c r="B240" s="53">
        <v>98</v>
      </c>
      <c r="C240" s="192" t="str">
        <v>-</v>
      </c>
      <c r="D240" s="193">
        <f>IF(D$142="分類不明", 計算_基本取引表!D101/計算_基本取引表!D$133, 計算_投入係数表!D101)</f>
        <v>0</v>
      </c>
      <c r="E240" s="194">
        <f>IF(E$142="分類不明", 計算_基本取引表!E101/計算_基本取引表!E$133, 計算_投入係数表!E101)</f>
        <v>0</v>
      </c>
      <c r="F240" s="194">
        <f>IF(F$142="分類不明", 計算_基本取引表!F101/計算_基本取引表!F$133, 計算_投入係数表!F101)</f>
        <v>0</v>
      </c>
      <c r="G240" s="194">
        <f>IF(G$142="分類不明", 計算_基本取引表!G101/計算_基本取引表!G$133, 計算_投入係数表!G101)</f>
        <v>0</v>
      </c>
      <c r="H240" s="194">
        <f>IF(H$142="分類不明", 計算_基本取引表!H101/計算_基本取引表!H$133, 計算_投入係数表!H101)</f>
        <v>0</v>
      </c>
      <c r="I240" s="194">
        <f>IF(I$142="分類不明", 計算_基本取引表!I101/計算_基本取引表!I$133, 計算_投入係数表!I101)</f>
        <v>0</v>
      </c>
      <c r="J240" s="194">
        <f>IF(J$142="分類不明", 計算_基本取引表!J101/計算_基本取引表!J$133, 計算_投入係数表!J101)</f>
        <v>0</v>
      </c>
      <c r="K240" s="194">
        <f>IF(K$142="分類不明", 計算_基本取引表!K101/計算_基本取引表!K$133, 計算_投入係数表!K101)</f>
        <v>0</v>
      </c>
      <c r="L240" s="194">
        <f>IF(L$142="分類不明", 計算_基本取引表!L101/計算_基本取引表!L$133, 計算_投入係数表!L101)</f>
        <v>0</v>
      </c>
      <c r="M240" s="194">
        <f>IF(M$142="分類不明", 計算_基本取引表!M101/計算_基本取引表!M$133, 計算_投入係数表!M101)</f>
        <v>0</v>
      </c>
      <c r="N240" s="194">
        <f>IF(N$142="分類不明", 計算_基本取引表!N101/計算_基本取引表!N$133, 計算_投入係数表!N101)</f>
        <v>0</v>
      </c>
      <c r="O240" s="194">
        <f>IF(O$142="分類不明", 計算_基本取引表!O101/計算_基本取引表!O$133, 計算_投入係数表!O101)</f>
        <v>0</v>
      </c>
      <c r="P240" s="194" t="e">
        <f ca="1">IF(P$142="分類不明", 計算_基本取引表!P101/計算_基本取引表!P$133, 計算_投入係数表!P101)</f>
        <v>#DIV/0!</v>
      </c>
      <c r="Q240" s="194" t="e">
        <f>IF(Q$142="分類不明", 計算_基本取引表!Q101/計算_基本取引表!Q$133, 計算_投入係数表!Q101)</f>
        <v>#DIV/0!</v>
      </c>
      <c r="R240" s="194" t="e">
        <f>IF(R$142="分類不明", 計算_基本取引表!R101/計算_基本取引表!R$133, 計算_投入係数表!R101)</f>
        <v>#DIV/0!</v>
      </c>
      <c r="S240" s="194" t="e">
        <f>IF(S$142="分類不明", 計算_基本取引表!S101/計算_基本取引表!S$133, 計算_投入係数表!S101)</f>
        <v>#DIV/0!</v>
      </c>
      <c r="T240" s="194" t="e">
        <f>IF(T$142="分類不明", 計算_基本取引表!T101/計算_基本取引表!T$133, 計算_投入係数表!T101)</f>
        <v>#DIV/0!</v>
      </c>
      <c r="U240" s="194" t="e">
        <f>IF(U$142="分類不明", 計算_基本取引表!U101/計算_基本取引表!U$133, 計算_投入係数表!U101)</f>
        <v>#DIV/0!</v>
      </c>
      <c r="V240" s="194" t="e">
        <f>IF(V$142="分類不明", 計算_基本取引表!V101/計算_基本取引表!V$133, 計算_投入係数表!V101)</f>
        <v>#DIV/0!</v>
      </c>
      <c r="W240" s="194" t="e">
        <f>IF(W$142="分類不明", 計算_基本取引表!W101/計算_基本取引表!W$133, 計算_投入係数表!W101)</f>
        <v>#DIV/0!</v>
      </c>
      <c r="X240" s="194" t="e">
        <f>IF(X$142="分類不明", 計算_基本取引表!X101/計算_基本取引表!X$133, 計算_投入係数表!X101)</f>
        <v>#DIV/0!</v>
      </c>
      <c r="Y240" s="194" t="e">
        <f>IF(Y$142="分類不明", 計算_基本取引表!Y101/計算_基本取引表!Y$133, 計算_投入係数表!Y101)</f>
        <v>#DIV/0!</v>
      </c>
      <c r="Z240" s="194" t="e">
        <f>IF(Z$142="分類不明", 計算_基本取引表!Z101/計算_基本取引表!Z$133, 計算_投入係数表!Z101)</f>
        <v>#DIV/0!</v>
      </c>
      <c r="AA240" s="194" t="e">
        <f>IF(AA$142="分類不明", 計算_基本取引表!AA101/計算_基本取引表!AA$133, 計算_投入係数表!AA101)</f>
        <v>#DIV/0!</v>
      </c>
      <c r="AB240" s="194" t="e">
        <f>IF(AB$142="分類不明", 計算_基本取引表!AB101/計算_基本取引表!AB$133, 計算_投入係数表!AB101)</f>
        <v>#DIV/0!</v>
      </c>
      <c r="AC240" s="194" t="e">
        <f>IF(AC$142="分類不明", 計算_基本取引表!AC101/計算_基本取引表!AC$133, 計算_投入係数表!AC101)</f>
        <v>#DIV/0!</v>
      </c>
      <c r="AD240" s="194" t="e">
        <f>IF(AD$142="分類不明", 計算_基本取引表!AD101/計算_基本取引表!AD$133, 計算_投入係数表!AD101)</f>
        <v>#DIV/0!</v>
      </c>
      <c r="AE240" s="194" t="e">
        <f>IF(AE$142="分類不明", 計算_基本取引表!AE101/計算_基本取引表!AE$133, 計算_投入係数表!AE101)</f>
        <v>#DIV/0!</v>
      </c>
      <c r="AF240" s="194" t="e">
        <f>IF(AF$142="分類不明", 計算_基本取引表!AF101/計算_基本取引表!AF$133, 計算_投入係数表!AF101)</f>
        <v>#DIV/0!</v>
      </c>
      <c r="AG240" s="194" t="e">
        <f>IF(AG$142="分類不明", 計算_基本取引表!AG101/計算_基本取引表!AG$133, 計算_投入係数表!AG101)</f>
        <v>#DIV/0!</v>
      </c>
      <c r="AH240" s="194" t="e">
        <f>IF(AH$142="分類不明", 計算_基本取引表!AH101/計算_基本取引表!AH$133, 計算_投入係数表!AH101)</f>
        <v>#DIV/0!</v>
      </c>
      <c r="AI240" s="194" t="e">
        <f>IF(AI$142="分類不明", 計算_基本取引表!AI101/計算_基本取引表!AI$133, 計算_投入係数表!AI101)</f>
        <v>#DIV/0!</v>
      </c>
      <c r="AJ240" s="194" t="e">
        <f>IF(AJ$142="分類不明", 計算_基本取引表!AJ101/計算_基本取引表!AJ$133, 計算_投入係数表!AJ101)</f>
        <v>#DIV/0!</v>
      </c>
      <c r="AK240" s="194" t="e">
        <f>IF(AK$142="分類不明", 計算_基本取引表!AK101/計算_基本取引表!AK$133, 計算_投入係数表!AK101)</f>
        <v>#DIV/0!</v>
      </c>
      <c r="AL240" s="194" t="e">
        <f>IF(AL$142="分類不明", 計算_基本取引表!AL101/計算_基本取引表!AL$133, 計算_投入係数表!AL101)</f>
        <v>#DIV/0!</v>
      </c>
      <c r="AM240" s="194" t="e">
        <f>IF(AM$142="分類不明", 計算_基本取引表!AM101/計算_基本取引表!AM$133, 計算_投入係数表!AM101)</f>
        <v>#DIV/0!</v>
      </c>
      <c r="AN240" s="194" t="e">
        <f>IF(AN$142="分類不明", 計算_基本取引表!AN101/計算_基本取引表!AN$133, 計算_投入係数表!AN101)</f>
        <v>#DIV/0!</v>
      </c>
      <c r="AO240" s="194" t="e">
        <f>IF(AO$142="分類不明", 計算_基本取引表!AO101/計算_基本取引表!AO$133, 計算_投入係数表!AO101)</f>
        <v>#DIV/0!</v>
      </c>
      <c r="AP240" s="194" t="e">
        <f>IF(AP$142="分類不明", 計算_基本取引表!AP101/計算_基本取引表!AP$133, 計算_投入係数表!AP101)</f>
        <v>#DIV/0!</v>
      </c>
      <c r="AQ240" s="194" t="e">
        <f>IF(AQ$142="分類不明", 計算_基本取引表!AQ101/計算_基本取引表!AQ$133, 計算_投入係数表!AQ101)</f>
        <v>#DIV/0!</v>
      </c>
      <c r="AR240" s="194" t="e">
        <f>IF(AR$142="分類不明", 計算_基本取引表!AR101/計算_基本取引表!AR$133, 計算_投入係数表!AR101)</f>
        <v>#DIV/0!</v>
      </c>
      <c r="AS240" s="194" t="e">
        <f>IF(AS$142="分類不明", 計算_基本取引表!AS101/計算_基本取引表!AS$133, 計算_投入係数表!AS101)</f>
        <v>#DIV/0!</v>
      </c>
      <c r="AT240" s="194" t="e">
        <f>IF(AT$142="分類不明", 計算_基本取引表!AT101/計算_基本取引表!AT$133, 計算_投入係数表!AT101)</f>
        <v>#DIV/0!</v>
      </c>
      <c r="AU240" s="194" t="e">
        <f>IF(AU$142="分類不明", 計算_基本取引表!AU101/計算_基本取引表!AU$133, 計算_投入係数表!AU101)</f>
        <v>#DIV/0!</v>
      </c>
      <c r="AV240" s="194" t="e">
        <f>IF(AV$142="分類不明", 計算_基本取引表!AV101/計算_基本取引表!AV$133, 計算_投入係数表!AV101)</f>
        <v>#DIV/0!</v>
      </c>
      <c r="AW240" s="194" t="e">
        <f>IF(AW$142="分類不明", 計算_基本取引表!AW101/計算_基本取引表!AW$133, 計算_投入係数表!AW101)</f>
        <v>#DIV/0!</v>
      </c>
      <c r="AX240" s="194" t="e">
        <f>IF(AX$142="分類不明", 計算_基本取引表!AX101/計算_基本取引表!AX$133, 計算_投入係数表!AX101)</f>
        <v>#DIV/0!</v>
      </c>
      <c r="AY240" s="194" t="e">
        <f>IF(AY$142="分類不明", 計算_基本取引表!AY101/計算_基本取引表!AY$133, 計算_投入係数表!AY101)</f>
        <v>#DIV/0!</v>
      </c>
      <c r="AZ240" s="194" t="e">
        <f>IF(AZ$142="分類不明", 計算_基本取引表!AZ101/計算_基本取引表!AZ$133, 計算_投入係数表!AZ101)</f>
        <v>#DIV/0!</v>
      </c>
      <c r="BA240" s="194" t="e">
        <f>IF(BA$142="分類不明", 計算_基本取引表!BA101/計算_基本取引表!BA$133, 計算_投入係数表!BA101)</f>
        <v>#DIV/0!</v>
      </c>
      <c r="BB240" s="194" t="e">
        <f>IF(BB$142="分類不明", 計算_基本取引表!BB101/計算_基本取引表!BB$133, 計算_投入係数表!BB101)</f>
        <v>#DIV/0!</v>
      </c>
      <c r="BC240" s="194" t="e">
        <f>IF(BC$142="分類不明", 計算_基本取引表!BC101/計算_基本取引表!BC$133, 計算_投入係数表!BC101)</f>
        <v>#DIV/0!</v>
      </c>
      <c r="BD240" s="194" t="e">
        <f>IF(BD$142="分類不明", 計算_基本取引表!BD101/計算_基本取引表!BD$133, 計算_投入係数表!BD101)</f>
        <v>#DIV/0!</v>
      </c>
      <c r="BE240" s="194" t="e">
        <f>IF(BE$142="分類不明", 計算_基本取引表!BE101/計算_基本取引表!BE$133, 計算_投入係数表!BE101)</f>
        <v>#DIV/0!</v>
      </c>
      <c r="BF240" s="194" t="e">
        <f>IF(BF$142="分類不明", 計算_基本取引表!BF101/計算_基本取引表!BF$133, 計算_投入係数表!BF101)</f>
        <v>#DIV/0!</v>
      </c>
      <c r="BG240" s="194" t="e">
        <f>IF(BG$142="分類不明", 計算_基本取引表!BG101/計算_基本取引表!BG$133, 計算_投入係数表!BG101)</f>
        <v>#DIV/0!</v>
      </c>
      <c r="BH240" s="194" t="e">
        <f>IF(BH$142="分類不明", 計算_基本取引表!BH101/計算_基本取引表!BH$133, 計算_投入係数表!BH101)</f>
        <v>#DIV/0!</v>
      </c>
      <c r="BI240" s="194" t="e">
        <f>IF(BI$142="分類不明", 計算_基本取引表!BI101/計算_基本取引表!BI$133, 計算_投入係数表!BI101)</f>
        <v>#DIV/0!</v>
      </c>
      <c r="BJ240" s="194" t="e">
        <f>IF(BJ$142="分類不明", 計算_基本取引表!BJ101/計算_基本取引表!BJ$133, 計算_投入係数表!BJ101)</f>
        <v>#DIV/0!</v>
      </c>
      <c r="BK240" s="194" t="e">
        <f>IF(BK$142="分類不明", 計算_基本取引表!BK101/計算_基本取引表!BK$133, 計算_投入係数表!BK101)</f>
        <v>#DIV/0!</v>
      </c>
      <c r="BL240" s="194" t="e">
        <f>IF(BL$142="分類不明", 計算_基本取引表!BL101/計算_基本取引表!BL$133, 計算_投入係数表!BL101)</f>
        <v>#DIV/0!</v>
      </c>
      <c r="BM240" s="194" t="e">
        <f>IF(BM$142="分類不明", 計算_基本取引表!BM101/計算_基本取引表!BM$133, 計算_投入係数表!BM101)</f>
        <v>#DIV/0!</v>
      </c>
      <c r="BN240" s="194" t="e">
        <f>IF(BN$142="分類不明", 計算_基本取引表!BN101/計算_基本取引表!BN$133, 計算_投入係数表!BN101)</f>
        <v>#DIV/0!</v>
      </c>
      <c r="BO240" s="194" t="e">
        <f>IF(BO$142="分類不明", 計算_基本取引表!BO101/計算_基本取引表!BO$133, 計算_投入係数表!BO101)</f>
        <v>#DIV/0!</v>
      </c>
      <c r="BP240" s="194" t="e">
        <f>IF(BP$142="分類不明", 計算_基本取引表!BP101/計算_基本取引表!BP$133, 計算_投入係数表!BP101)</f>
        <v>#DIV/0!</v>
      </c>
      <c r="BQ240" s="194" t="e">
        <f>IF(BQ$142="分類不明", 計算_基本取引表!BQ101/計算_基本取引表!BQ$133, 計算_投入係数表!BQ101)</f>
        <v>#DIV/0!</v>
      </c>
      <c r="BR240" s="194" t="e">
        <f>IF(BR$142="分類不明", 計算_基本取引表!BR101/計算_基本取引表!BR$133, 計算_投入係数表!BR101)</f>
        <v>#DIV/0!</v>
      </c>
      <c r="BS240" s="194" t="e">
        <f>IF(BS$142="分類不明", 計算_基本取引表!BS101/計算_基本取引表!BS$133, 計算_投入係数表!BS101)</f>
        <v>#DIV/0!</v>
      </c>
      <c r="BT240" s="194" t="e">
        <f>IF(BT$142="分類不明", 計算_基本取引表!BT101/計算_基本取引表!BT$133, 計算_投入係数表!BT101)</f>
        <v>#DIV/0!</v>
      </c>
      <c r="BU240" s="194" t="e">
        <f>IF(BU$142="分類不明", 計算_基本取引表!BU101/計算_基本取引表!BU$133, 計算_投入係数表!BU101)</f>
        <v>#DIV/0!</v>
      </c>
      <c r="BV240" s="194" t="e">
        <f>IF(BV$142="分類不明", 計算_基本取引表!BV101/計算_基本取引表!BV$133, 計算_投入係数表!BV101)</f>
        <v>#DIV/0!</v>
      </c>
      <c r="BW240" s="194" t="e">
        <f>IF(BW$142="分類不明", 計算_基本取引表!BW101/計算_基本取引表!BW$133, 計算_投入係数表!BW101)</f>
        <v>#DIV/0!</v>
      </c>
      <c r="BX240" s="194" t="e">
        <f>IF(BX$142="分類不明", 計算_基本取引表!BX101/計算_基本取引表!BX$133, 計算_投入係数表!BX101)</f>
        <v>#DIV/0!</v>
      </c>
      <c r="BY240" s="194" t="e">
        <f>IF(BY$142="分類不明", 計算_基本取引表!BY101/計算_基本取引表!BY$133, 計算_投入係数表!BY101)</f>
        <v>#DIV/0!</v>
      </c>
      <c r="BZ240" s="194" t="e">
        <f>IF(BZ$142="分類不明", 計算_基本取引表!BZ101/計算_基本取引表!BZ$133, 計算_投入係数表!BZ101)</f>
        <v>#DIV/0!</v>
      </c>
      <c r="CA240" s="194" t="e">
        <f>IF(CA$142="分類不明", 計算_基本取引表!CA101/計算_基本取引表!CA$133, 計算_投入係数表!CA101)</f>
        <v>#DIV/0!</v>
      </c>
      <c r="CB240" s="194" t="e">
        <f>IF(CB$142="分類不明", 計算_基本取引表!CB101/計算_基本取引表!CB$133, 計算_投入係数表!CB101)</f>
        <v>#DIV/0!</v>
      </c>
      <c r="CC240" s="194" t="e">
        <f>IF(CC$142="分類不明", 計算_基本取引表!CC101/計算_基本取引表!CC$133, 計算_投入係数表!CC101)</f>
        <v>#DIV/0!</v>
      </c>
      <c r="CD240" s="194" t="e">
        <f>IF(CD$142="分類不明", 計算_基本取引表!CD101/計算_基本取引表!CD$133, 計算_投入係数表!CD101)</f>
        <v>#DIV/0!</v>
      </c>
      <c r="CE240" s="194" t="e">
        <f>IF(CE$142="分類不明", 計算_基本取引表!CE101/計算_基本取引表!CE$133, 計算_投入係数表!CE101)</f>
        <v>#DIV/0!</v>
      </c>
      <c r="CF240" s="194" t="e">
        <f>IF(CF$142="分類不明", 計算_基本取引表!CF101/計算_基本取引表!CF$133, 計算_投入係数表!CF101)</f>
        <v>#DIV/0!</v>
      </c>
      <c r="CG240" s="194" t="e">
        <f>IF(CG$142="分類不明", 計算_基本取引表!CG101/計算_基本取引表!CG$133, 計算_投入係数表!CG101)</f>
        <v>#DIV/0!</v>
      </c>
      <c r="CH240" s="194" t="e">
        <f>IF(CH$142="分類不明", 計算_基本取引表!CH101/計算_基本取引表!CH$133, 計算_投入係数表!CH101)</f>
        <v>#DIV/0!</v>
      </c>
      <c r="CI240" s="194" t="e">
        <f>IF(CI$142="分類不明", 計算_基本取引表!CI101/計算_基本取引表!CI$133, 計算_投入係数表!CI101)</f>
        <v>#DIV/0!</v>
      </c>
      <c r="CJ240" s="194" t="e">
        <f>IF(CJ$142="分類不明", 計算_基本取引表!CJ101/計算_基本取引表!CJ$133, 計算_投入係数表!CJ101)</f>
        <v>#DIV/0!</v>
      </c>
      <c r="CK240" s="194" t="e">
        <f>IF(CK$142="分類不明", 計算_基本取引表!CK101/計算_基本取引表!CK$133, 計算_投入係数表!CK101)</f>
        <v>#DIV/0!</v>
      </c>
      <c r="CL240" s="194" t="e">
        <f>IF(CL$142="分類不明", 計算_基本取引表!CL101/計算_基本取引表!CL$133, 計算_投入係数表!CL101)</f>
        <v>#DIV/0!</v>
      </c>
      <c r="CM240" s="194" t="e">
        <f>IF(CM$142="分類不明", 計算_基本取引表!CM101/計算_基本取引表!CM$133, 計算_投入係数表!CM101)</f>
        <v>#DIV/0!</v>
      </c>
      <c r="CN240" s="194" t="e">
        <f>IF(CN$142="分類不明", 計算_基本取引表!CN101/計算_基本取引表!CN$133, 計算_投入係数表!CN101)</f>
        <v>#DIV/0!</v>
      </c>
      <c r="CO240" s="194" t="e">
        <f>IF(CO$142="分類不明", 計算_基本取引表!CO101/計算_基本取引表!CO$133, 計算_投入係数表!CO101)</f>
        <v>#DIV/0!</v>
      </c>
      <c r="CP240" s="194" t="e">
        <f>IF(CP$142="分類不明", 計算_基本取引表!CP101/計算_基本取引表!CP$133, 計算_投入係数表!CP101)</f>
        <v>#DIV/0!</v>
      </c>
      <c r="CQ240" s="194" t="e">
        <f>IF(CQ$142="分類不明", 計算_基本取引表!CQ101/計算_基本取引表!CQ$133, 計算_投入係数表!CQ101)</f>
        <v>#DIV/0!</v>
      </c>
      <c r="CR240" s="194" t="e">
        <f>IF(CR$142="分類不明", 計算_基本取引表!CR101/計算_基本取引表!CR$133, 計算_投入係数表!CR101)</f>
        <v>#DIV/0!</v>
      </c>
      <c r="CS240" s="194" t="e">
        <f>IF(CS$142="分類不明", 計算_基本取引表!CS101/計算_基本取引表!CS$133, 計算_投入係数表!CS101)</f>
        <v>#DIV/0!</v>
      </c>
      <c r="CT240" s="194" t="e">
        <f>IF(CT$142="分類不明", 計算_基本取引表!CT101/計算_基本取引表!CT$133, 計算_投入係数表!CT101)</f>
        <v>#DIV/0!</v>
      </c>
      <c r="CU240" s="194" t="e">
        <f>IF(CU$142="分類不明", 計算_基本取引表!CU101/計算_基本取引表!CU$133, 計算_投入係数表!CU101)</f>
        <v>#DIV/0!</v>
      </c>
      <c r="CV240" s="194" t="e">
        <f>IF(CV$142="分類不明", 計算_基本取引表!CV101/計算_基本取引表!CV$133, 計算_投入係数表!CV101)</f>
        <v>#DIV/0!</v>
      </c>
      <c r="CW240" s="194" t="e">
        <f>IF(CW$142="分類不明", 計算_基本取引表!CW101/計算_基本取引表!CW$133, 計算_投入係数表!CW101)</f>
        <v>#DIV/0!</v>
      </c>
      <c r="CX240" s="194" t="e">
        <f>IF(CX$142="分類不明", 計算_基本取引表!CX101/計算_基本取引表!CX$133, 計算_投入係数表!CX101)</f>
        <v>#DIV/0!</v>
      </c>
      <c r="CY240" s="194" t="e">
        <f>IF(CY$142="分類不明", 計算_基本取引表!CY101/計算_基本取引表!CY$133, 計算_投入係数表!CY101)</f>
        <v>#DIV/0!</v>
      </c>
      <c r="CZ240" s="194" t="e">
        <f>IF(CZ$142="分類不明", 計算_基本取引表!CZ101/計算_基本取引表!CZ$133, 計算_投入係数表!CZ101)</f>
        <v>#DIV/0!</v>
      </c>
      <c r="DA240" s="194" t="e">
        <f>IF(DA$142="分類不明", 計算_基本取引表!DA101/計算_基本取引表!DA$133, 計算_投入係数表!DA101)</f>
        <v>#DIV/0!</v>
      </c>
      <c r="DB240" s="194" t="e">
        <f>IF(DB$142="分類不明", 計算_基本取引表!DB101/計算_基本取引表!DB$133, 計算_投入係数表!DB101)</f>
        <v>#DIV/0!</v>
      </c>
      <c r="DC240" s="194" t="e">
        <f>IF(DC$142="分類不明", 計算_基本取引表!DC101/計算_基本取引表!DC$133, 計算_投入係数表!DC101)</f>
        <v>#DIV/0!</v>
      </c>
      <c r="DD240" s="194" t="e">
        <f>IF(DD$142="分類不明", 計算_基本取引表!DD101/計算_基本取引表!DD$133, 計算_投入係数表!DD101)</f>
        <v>#DIV/0!</v>
      </c>
      <c r="DE240" s="194" t="e">
        <f>IF(DE$142="分類不明", 計算_基本取引表!DE101/計算_基本取引表!DE$133, 計算_投入係数表!DE101)</f>
        <v>#DIV/0!</v>
      </c>
      <c r="DF240" s="194" t="e">
        <f>IF(DF$142="分類不明", 計算_基本取引表!DF101/計算_基本取引表!DF$133, 計算_投入係数表!DF101)</f>
        <v>#DIV/0!</v>
      </c>
      <c r="DG240" s="194" t="e">
        <f>IF(DG$142="分類不明", 計算_基本取引表!DG101/計算_基本取引表!DG$133, 計算_投入係数表!DG101)</f>
        <v>#DIV/0!</v>
      </c>
      <c r="DH240" s="194" t="e">
        <f>IF(DH$142="分類不明", 計算_基本取引表!DH101/計算_基本取引表!DH$133, 計算_投入係数表!DH101)</f>
        <v>#DIV/0!</v>
      </c>
      <c r="DI240" s="194" t="e">
        <f>IF(DI$142="分類不明", 計算_基本取引表!DI101/計算_基本取引表!DI$133, 計算_投入係数表!DI101)</f>
        <v>#DIV/0!</v>
      </c>
      <c r="DJ240" s="194" t="e">
        <f>IF(DJ$142="分類不明", 計算_基本取引表!DJ101/計算_基本取引表!DJ$133, 計算_投入係数表!DJ101)</f>
        <v>#DIV/0!</v>
      </c>
      <c r="DK240" s="194" t="e">
        <f>IF(DK$142="分類不明", 計算_基本取引表!DK101/計算_基本取引表!DK$133, 計算_投入係数表!DK101)</f>
        <v>#DIV/0!</v>
      </c>
      <c r="DL240" s="194" t="e">
        <f>IF(DL$142="分類不明", 計算_基本取引表!DL101/計算_基本取引表!DL$133, 計算_投入係数表!DL101)</f>
        <v>#DIV/0!</v>
      </c>
      <c r="DM240" s="194" t="e">
        <f>IF(DM$142="分類不明", 計算_基本取引表!DM101/計算_基本取引表!DM$133, 計算_投入係数表!DM101)</f>
        <v>#DIV/0!</v>
      </c>
      <c r="DN240" s="194" t="e">
        <f>IF(DN$142="分類不明", 計算_基本取引表!DN101/計算_基本取引表!DN$133, 計算_投入係数表!DN101)</f>
        <v>#DIV/0!</v>
      </c>
      <c r="DO240" s="194" t="e">
        <f>IF(DO$142="分類不明", 計算_基本取引表!DO101/計算_基本取引表!DO$133, 計算_投入係数表!DO101)</f>
        <v>#DIV/0!</v>
      </c>
      <c r="DP240" s="194" t="e">
        <f>IF(DP$142="分類不明", 計算_基本取引表!DP101/計算_基本取引表!DP$133, 計算_投入係数表!DP101)</f>
        <v>#DIV/0!</v>
      </c>
      <c r="DQ240" s="194" t="e">
        <f>IF(DQ$142="分類不明", 計算_基本取引表!DQ101/計算_基本取引表!DQ$133, 計算_投入係数表!DQ101)</f>
        <v>#DIV/0!</v>
      </c>
      <c r="DR240" s="194" t="e">
        <f>IF(DR$142="分類不明", 計算_基本取引表!DR101/計算_基本取引表!DR$133, 計算_投入係数表!DR101)</f>
        <v>#DIV/0!</v>
      </c>
      <c r="DS240" s="194" t="e">
        <f>IF(DS$142="分類不明", 計算_基本取引表!DS101/計算_基本取引表!DS$133, 計算_投入係数表!DS101)</f>
        <v>#DIV/0!</v>
      </c>
      <c r="DT240" s="23">
        <f ca="1">計算_基本取引表!DT101/計算_基本取引表!DT$133</f>
        <v>0</v>
      </c>
    </row>
    <row r="241" spans="2:124" x14ac:dyDescent="0.25">
      <c r="B241" s="53">
        <v>99</v>
      </c>
      <c r="C241" s="192" t="str">
        <v>-</v>
      </c>
      <c r="D241" s="193">
        <f>IF(D$142="分類不明", 計算_基本取引表!D102/計算_基本取引表!D$133, 計算_投入係数表!D102)</f>
        <v>0</v>
      </c>
      <c r="E241" s="194">
        <f>IF(E$142="分類不明", 計算_基本取引表!E102/計算_基本取引表!E$133, 計算_投入係数表!E102)</f>
        <v>0</v>
      </c>
      <c r="F241" s="194">
        <f>IF(F$142="分類不明", 計算_基本取引表!F102/計算_基本取引表!F$133, 計算_投入係数表!F102)</f>
        <v>0</v>
      </c>
      <c r="G241" s="194">
        <f>IF(G$142="分類不明", 計算_基本取引表!G102/計算_基本取引表!G$133, 計算_投入係数表!G102)</f>
        <v>0</v>
      </c>
      <c r="H241" s="194">
        <f>IF(H$142="分類不明", 計算_基本取引表!H102/計算_基本取引表!H$133, 計算_投入係数表!H102)</f>
        <v>0</v>
      </c>
      <c r="I241" s="194">
        <f>IF(I$142="分類不明", 計算_基本取引表!I102/計算_基本取引表!I$133, 計算_投入係数表!I102)</f>
        <v>0</v>
      </c>
      <c r="J241" s="194">
        <f>IF(J$142="分類不明", 計算_基本取引表!J102/計算_基本取引表!J$133, 計算_投入係数表!J102)</f>
        <v>0</v>
      </c>
      <c r="K241" s="194">
        <f>IF(K$142="分類不明", 計算_基本取引表!K102/計算_基本取引表!K$133, 計算_投入係数表!K102)</f>
        <v>0</v>
      </c>
      <c r="L241" s="194">
        <f>IF(L$142="分類不明", 計算_基本取引表!L102/計算_基本取引表!L$133, 計算_投入係数表!L102)</f>
        <v>0</v>
      </c>
      <c r="M241" s="194">
        <f>IF(M$142="分類不明", 計算_基本取引表!M102/計算_基本取引表!M$133, 計算_投入係数表!M102)</f>
        <v>0</v>
      </c>
      <c r="N241" s="194">
        <f>IF(N$142="分類不明", 計算_基本取引表!N102/計算_基本取引表!N$133, 計算_投入係数表!N102)</f>
        <v>0</v>
      </c>
      <c r="O241" s="194">
        <f>IF(O$142="分類不明", 計算_基本取引表!O102/計算_基本取引表!O$133, 計算_投入係数表!O102)</f>
        <v>0</v>
      </c>
      <c r="P241" s="194" t="e">
        <f ca="1">IF(P$142="分類不明", 計算_基本取引表!P102/計算_基本取引表!P$133, 計算_投入係数表!P102)</f>
        <v>#DIV/0!</v>
      </c>
      <c r="Q241" s="194" t="e">
        <f>IF(Q$142="分類不明", 計算_基本取引表!Q102/計算_基本取引表!Q$133, 計算_投入係数表!Q102)</f>
        <v>#DIV/0!</v>
      </c>
      <c r="R241" s="194" t="e">
        <f>IF(R$142="分類不明", 計算_基本取引表!R102/計算_基本取引表!R$133, 計算_投入係数表!R102)</f>
        <v>#DIV/0!</v>
      </c>
      <c r="S241" s="194" t="e">
        <f>IF(S$142="分類不明", 計算_基本取引表!S102/計算_基本取引表!S$133, 計算_投入係数表!S102)</f>
        <v>#DIV/0!</v>
      </c>
      <c r="T241" s="194" t="e">
        <f>IF(T$142="分類不明", 計算_基本取引表!T102/計算_基本取引表!T$133, 計算_投入係数表!T102)</f>
        <v>#DIV/0!</v>
      </c>
      <c r="U241" s="194" t="e">
        <f>IF(U$142="分類不明", 計算_基本取引表!U102/計算_基本取引表!U$133, 計算_投入係数表!U102)</f>
        <v>#DIV/0!</v>
      </c>
      <c r="V241" s="194" t="e">
        <f>IF(V$142="分類不明", 計算_基本取引表!V102/計算_基本取引表!V$133, 計算_投入係数表!V102)</f>
        <v>#DIV/0!</v>
      </c>
      <c r="W241" s="194" t="e">
        <f>IF(W$142="分類不明", 計算_基本取引表!W102/計算_基本取引表!W$133, 計算_投入係数表!W102)</f>
        <v>#DIV/0!</v>
      </c>
      <c r="X241" s="194" t="e">
        <f>IF(X$142="分類不明", 計算_基本取引表!X102/計算_基本取引表!X$133, 計算_投入係数表!X102)</f>
        <v>#DIV/0!</v>
      </c>
      <c r="Y241" s="194" t="e">
        <f>IF(Y$142="分類不明", 計算_基本取引表!Y102/計算_基本取引表!Y$133, 計算_投入係数表!Y102)</f>
        <v>#DIV/0!</v>
      </c>
      <c r="Z241" s="194" t="e">
        <f>IF(Z$142="分類不明", 計算_基本取引表!Z102/計算_基本取引表!Z$133, 計算_投入係数表!Z102)</f>
        <v>#DIV/0!</v>
      </c>
      <c r="AA241" s="194" t="e">
        <f>IF(AA$142="分類不明", 計算_基本取引表!AA102/計算_基本取引表!AA$133, 計算_投入係数表!AA102)</f>
        <v>#DIV/0!</v>
      </c>
      <c r="AB241" s="194" t="e">
        <f>IF(AB$142="分類不明", 計算_基本取引表!AB102/計算_基本取引表!AB$133, 計算_投入係数表!AB102)</f>
        <v>#DIV/0!</v>
      </c>
      <c r="AC241" s="194" t="e">
        <f>IF(AC$142="分類不明", 計算_基本取引表!AC102/計算_基本取引表!AC$133, 計算_投入係数表!AC102)</f>
        <v>#DIV/0!</v>
      </c>
      <c r="AD241" s="194" t="e">
        <f>IF(AD$142="分類不明", 計算_基本取引表!AD102/計算_基本取引表!AD$133, 計算_投入係数表!AD102)</f>
        <v>#DIV/0!</v>
      </c>
      <c r="AE241" s="194" t="e">
        <f>IF(AE$142="分類不明", 計算_基本取引表!AE102/計算_基本取引表!AE$133, 計算_投入係数表!AE102)</f>
        <v>#DIV/0!</v>
      </c>
      <c r="AF241" s="194" t="e">
        <f>IF(AF$142="分類不明", 計算_基本取引表!AF102/計算_基本取引表!AF$133, 計算_投入係数表!AF102)</f>
        <v>#DIV/0!</v>
      </c>
      <c r="AG241" s="194" t="e">
        <f>IF(AG$142="分類不明", 計算_基本取引表!AG102/計算_基本取引表!AG$133, 計算_投入係数表!AG102)</f>
        <v>#DIV/0!</v>
      </c>
      <c r="AH241" s="194" t="e">
        <f>IF(AH$142="分類不明", 計算_基本取引表!AH102/計算_基本取引表!AH$133, 計算_投入係数表!AH102)</f>
        <v>#DIV/0!</v>
      </c>
      <c r="AI241" s="194" t="e">
        <f>IF(AI$142="分類不明", 計算_基本取引表!AI102/計算_基本取引表!AI$133, 計算_投入係数表!AI102)</f>
        <v>#DIV/0!</v>
      </c>
      <c r="AJ241" s="194" t="e">
        <f>IF(AJ$142="分類不明", 計算_基本取引表!AJ102/計算_基本取引表!AJ$133, 計算_投入係数表!AJ102)</f>
        <v>#DIV/0!</v>
      </c>
      <c r="AK241" s="194" t="e">
        <f>IF(AK$142="分類不明", 計算_基本取引表!AK102/計算_基本取引表!AK$133, 計算_投入係数表!AK102)</f>
        <v>#DIV/0!</v>
      </c>
      <c r="AL241" s="194" t="e">
        <f>IF(AL$142="分類不明", 計算_基本取引表!AL102/計算_基本取引表!AL$133, 計算_投入係数表!AL102)</f>
        <v>#DIV/0!</v>
      </c>
      <c r="AM241" s="194" t="e">
        <f>IF(AM$142="分類不明", 計算_基本取引表!AM102/計算_基本取引表!AM$133, 計算_投入係数表!AM102)</f>
        <v>#DIV/0!</v>
      </c>
      <c r="AN241" s="194" t="e">
        <f>IF(AN$142="分類不明", 計算_基本取引表!AN102/計算_基本取引表!AN$133, 計算_投入係数表!AN102)</f>
        <v>#DIV/0!</v>
      </c>
      <c r="AO241" s="194" t="e">
        <f>IF(AO$142="分類不明", 計算_基本取引表!AO102/計算_基本取引表!AO$133, 計算_投入係数表!AO102)</f>
        <v>#DIV/0!</v>
      </c>
      <c r="AP241" s="194" t="e">
        <f>IF(AP$142="分類不明", 計算_基本取引表!AP102/計算_基本取引表!AP$133, 計算_投入係数表!AP102)</f>
        <v>#DIV/0!</v>
      </c>
      <c r="AQ241" s="194" t="e">
        <f>IF(AQ$142="分類不明", 計算_基本取引表!AQ102/計算_基本取引表!AQ$133, 計算_投入係数表!AQ102)</f>
        <v>#DIV/0!</v>
      </c>
      <c r="AR241" s="194" t="e">
        <f>IF(AR$142="分類不明", 計算_基本取引表!AR102/計算_基本取引表!AR$133, 計算_投入係数表!AR102)</f>
        <v>#DIV/0!</v>
      </c>
      <c r="AS241" s="194" t="e">
        <f>IF(AS$142="分類不明", 計算_基本取引表!AS102/計算_基本取引表!AS$133, 計算_投入係数表!AS102)</f>
        <v>#DIV/0!</v>
      </c>
      <c r="AT241" s="194" t="e">
        <f>IF(AT$142="分類不明", 計算_基本取引表!AT102/計算_基本取引表!AT$133, 計算_投入係数表!AT102)</f>
        <v>#DIV/0!</v>
      </c>
      <c r="AU241" s="194" t="e">
        <f>IF(AU$142="分類不明", 計算_基本取引表!AU102/計算_基本取引表!AU$133, 計算_投入係数表!AU102)</f>
        <v>#DIV/0!</v>
      </c>
      <c r="AV241" s="194" t="e">
        <f>IF(AV$142="分類不明", 計算_基本取引表!AV102/計算_基本取引表!AV$133, 計算_投入係数表!AV102)</f>
        <v>#DIV/0!</v>
      </c>
      <c r="AW241" s="194" t="e">
        <f>IF(AW$142="分類不明", 計算_基本取引表!AW102/計算_基本取引表!AW$133, 計算_投入係数表!AW102)</f>
        <v>#DIV/0!</v>
      </c>
      <c r="AX241" s="194" t="e">
        <f>IF(AX$142="分類不明", 計算_基本取引表!AX102/計算_基本取引表!AX$133, 計算_投入係数表!AX102)</f>
        <v>#DIV/0!</v>
      </c>
      <c r="AY241" s="194" t="e">
        <f>IF(AY$142="分類不明", 計算_基本取引表!AY102/計算_基本取引表!AY$133, 計算_投入係数表!AY102)</f>
        <v>#DIV/0!</v>
      </c>
      <c r="AZ241" s="194" t="e">
        <f>IF(AZ$142="分類不明", 計算_基本取引表!AZ102/計算_基本取引表!AZ$133, 計算_投入係数表!AZ102)</f>
        <v>#DIV/0!</v>
      </c>
      <c r="BA241" s="194" t="e">
        <f>IF(BA$142="分類不明", 計算_基本取引表!BA102/計算_基本取引表!BA$133, 計算_投入係数表!BA102)</f>
        <v>#DIV/0!</v>
      </c>
      <c r="BB241" s="194" t="e">
        <f>IF(BB$142="分類不明", 計算_基本取引表!BB102/計算_基本取引表!BB$133, 計算_投入係数表!BB102)</f>
        <v>#DIV/0!</v>
      </c>
      <c r="BC241" s="194" t="e">
        <f>IF(BC$142="分類不明", 計算_基本取引表!BC102/計算_基本取引表!BC$133, 計算_投入係数表!BC102)</f>
        <v>#DIV/0!</v>
      </c>
      <c r="BD241" s="194" t="e">
        <f>IF(BD$142="分類不明", 計算_基本取引表!BD102/計算_基本取引表!BD$133, 計算_投入係数表!BD102)</f>
        <v>#DIV/0!</v>
      </c>
      <c r="BE241" s="194" t="e">
        <f>IF(BE$142="分類不明", 計算_基本取引表!BE102/計算_基本取引表!BE$133, 計算_投入係数表!BE102)</f>
        <v>#DIV/0!</v>
      </c>
      <c r="BF241" s="194" t="e">
        <f>IF(BF$142="分類不明", 計算_基本取引表!BF102/計算_基本取引表!BF$133, 計算_投入係数表!BF102)</f>
        <v>#DIV/0!</v>
      </c>
      <c r="BG241" s="194" t="e">
        <f>IF(BG$142="分類不明", 計算_基本取引表!BG102/計算_基本取引表!BG$133, 計算_投入係数表!BG102)</f>
        <v>#DIV/0!</v>
      </c>
      <c r="BH241" s="194" t="e">
        <f>IF(BH$142="分類不明", 計算_基本取引表!BH102/計算_基本取引表!BH$133, 計算_投入係数表!BH102)</f>
        <v>#DIV/0!</v>
      </c>
      <c r="BI241" s="194" t="e">
        <f>IF(BI$142="分類不明", 計算_基本取引表!BI102/計算_基本取引表!BI$133, 計算_投入係数表!BI102)</f>
        <v>#DIV/0!</v>
      </c>
      <c r="BJ241" s="194" t="e">
        <f>IF(BJ$142="分類不明", 計算_基本取引表!BJ102/計算_基本取引表!BJ$133, 計算_投入係数表!BJ102)</f>
        <v>#DIV/0!</v>
      </c>
      <c r="BK241" s="194" t="e">
        <f>IF(BK$142="分類不明", 計算_基本取引表!BK102/計算_基本取引表!BK$133, 計算_投入係数表!BK102)</f>
        <v>#DIV/0!</v>
      </c>
      <c r="BL241" s="194" t="e">
        <f>IF(BL$142="分類不明", 計算_基本取引表!BL102/計算_基本取引表!BL$133, 計算_投入係数表!BL102)</f>
        <v>#DIV/0!</v>
      </c>
      <c r="BM241" s="194" t="e">
        <f>IF(BM$142="分類不明", 計算_基本取引表!BM102/計算_基本取引表!BM$133, 計算_投入係数表!BM102)</f>
        <v>#DIV/0!</v>
      </c>
      <c r="BN241" s="194" t="e">
        <f>IF(BN$142="分類不明", 計算_基本取引表!BN102/計算_基本取引表!BN$133, 計算_投入係数表!BN102)</f>
        <v>#DIV/0!</v>
      </c>
      <c r="BO241" s="194" t="e">
        <f>IF(BO$142="分類不明", 計算_基本取引表!BO102/計算_基本取引表!BO$133, 計算_投入係数表!BO102)</f>
        <v>#DIV/0!</v>
      </c>
      <c r="BP241" s="194" t="e">
        <f>IF(BP$142="分類不明", 計算_基本取引表!BP102/計算_基本取引表!BP$133, 計算_投入係数表!BP102)</f>
        <v>#DIV/0!</v>
      </c>
      <c r="BQ241" s="194" t="e">
        <f>IF(BQ$142="分類不明", 計算_基本取引表!BQ102/計算_基本取引表!BQ$133, 計算_投入係数表!BQ102)</f>
        <v>#DIV/0!</v>
      </c>
      <c r="BR241" s="194" t="e">
        <f>IF(BR$142="分類不明", 計算_基本取引表!BR102/計算_基本取引表!BR$133, 計算_投入係数表!BR102)</f>
        <v>#DIV/0!</v>
      </c>
      <c r="BS241" s="194" t="e">
        <f>IF(BS$142="分類不明", 計算_基本取引表!BS102/計算_基本取引表!BS$133, 計算_投入係数表!BS102)</f>
        <v>#DIV/0!</v>
      </c>
      <c r="BT241" s="194" t="e">
        <f>IF(BT$142="分類不明", 計算_基本取引表!BT102/計算_基本取引表!BT$133, 計算_投入係数表!BT102)</f>
        <v>#DIV/0!</v>
      </c>
      <c r="BU241" s="194" t="e">
        <f>IF(BU$142="分類不明", 計算_基本取引表!BU102/計算_基本取引表!BU$133, 計算_投入係数表!BU102)</f>
        <v>#DIV/0!</v>
      </c>
      <c r="BV241" s="194" t="e">
        <f>IF(BV$142="分類不明", 計算_基本取引表!BV102/計算_基本取引表!BV$133, 計算_投入係数表!BV102)</f>
        <v>#DIV/0!</v>
      </c>
      <c r="BW241" s="194" t="e">
        <f>IF(BW$142="分類不明", 計算_基本取引表!BW102/計算_基本取引表!BW$133, 計算_投入係数表!BW102)</f>
        <v>#DIV/0!</v>
      </c>
      <c r="BX241" s="194" t="e">
        <f>IF(BX$142="分類不明", 計算_基本取引表!BX102/計算_基本取引表!BX$133, 計算_投入係数表!BX102)</f>
        <v>#DIV/0!</v>
      </c>
      <c r="BY241" s="194" t="e">
        <f>IF(BY$142="分類不明", 計算_基本取引表!BY102/計算_基本取引表!BY$133, 計算_投入係数表!BY102)</f>
        <v>#DIV/0!</v>
      </c>
      <c r="BZ241" s="194" t="e">
        <f>IF(BZ$142="分類不明", 計算_基本取引表!BZ102/計算_基本取引表!BZ$133, 計算_投入係数表!BZ102)</f>
        <v>#DIV/0!</v>
      </c>
      <c r="CA241" s="194" t="e">
        <f>IF(CA$142="分類不明", 計算_基本取引表!CA102/計算_基本取引表!CA$133, 計算_投入係数表!CA102)</f>
        <v>#DIV/0!</v>
      </c>
      <c r="CB241" s="194" t="e">
        <f>IF(CB$142="分類不明", 計算_基本取引表!CB102/計算_基本取引表!CB$133, 計算_投入係数表!CB102)</f>
        <v>#DIV/0!</v>
      </c>
      <c r="CC241" s="194" t="e">
        <f>IF(CC$142="分類不明", 計算_基本取引表!CC102/計算_基本取引表!CC$133, 計算_投入係数表!CC102)</f>
        <v>#DIV/0!</v>
      </c>
      <c r="CD241" s="194" t="e">
        <f>IF(CD$142="分類不明", 計算_基本取引表!CD102/計算_基本取引表!CD$133, 計算_投入係数表!CD102)</f>
        <v>#DIV/0!</v>
      </c>
      <c r="CE241" s="194" t="e">
        <f>IF(CE$142="分類不明", 計算_基本取引表!CE102/計算_基本取引表!CE$133, 計算_投入係数表!CE102)</f>
        <v>#DIV/0!</v>
      </c>
      <c r="CF241" s="194" t="e">
        <f>IF(CF$142="分類不明", 計算_基本取引表!CF102/計算_基本取引表!CF$133, 計算_投入係数表!CF102)</f>
        <v>#DIV/0!</v>
      </c>
      <c r="CG241" s="194" t="e">
        <f>IF(CG$142="分類不明", 計算_基本取引表!CG102/計算_基本取引表!CG$133, 計算_投入係数表!CG102)</f>
        <v>#DIV/0!</v>
      </c>
      <c r="CH241" s="194" t="e">
        <f>IF(CH$142="分類不明", 計算_基本取引表!CH102/計算_基本取引表!CH$133, 計算_投入係数表!CH102)</f>
        <v>#DIV/0!</v>
      </c>
      <c r="CI241" s="194" t="e">
        <f>IF(CI$142="分類不明", 計算_基本取引表!CI102/計算_基本取引表!CI$133, 計算_投入係数表!CI102)</f>
        <v>#DIV/0!</v>
      </c>
      <c r="CJ241" s="194" t="e">
        <f>IF(CJ$142="分類不明", 計算_基本取引表!CJ102/計算_基本取引表!CJ$133, 計算_投入係数表!CJ102)</f>
        <v>#DIV/0!</v>
      </c>
      <c r="CK241" s="194" t="e">
        <f>IF(CK$142="分類不明", 計算_基本取引表!CK102/計算_基本取引表!CK$133, 計算_投入係数表!CK102)</f>
        <v>#DIV/0!</v>
      </c>
      <c r="CL241" s="194" t="e">
        <f>IF(CL$142="分類不明", 計算_基本取引表!CL102/計算_基本取引表!CL$133, 計算_投入係数表!CL102)</f>
        <v>#DIV/0!</v>
      </c>
      <c r="CM241" s="194" t="e">
        <f>IF(CM$142="分類不明", 計算_基本取引表!CM102/計算_基本取引表!CM$133, 計算_投入係数表!CM102)</f>
        <v>#DIV/0!</v>
      </c>
      <c r="CN241" s="194" t="e">
        <f>IF(CN$142="分類不明", 計算_基本取引表!CN102/計算_基本取引表!CN$133, 計算_投入係数表!CN102)</f>
        <v>#DIV/0!</v>
      </c>
      <c r="CO241" s="194" t="e">
        <f>IF(CO$142="分類不明", 計算_基本取引表!CO102/計算_基本取引表!CO$133, 計算_投入係数表!CO102)</f>
        <v>#DIV/0!</v>
      </c>
      <c r="CP241" s="194" t="e">
        <f>IF(CP$142="分類不明", 計算_基本取引表!CP102/計算_基本取引表!CP$133, 計算_投入係数表!CP102)</f>
        <v>#DIV/0!</v>
      </c>
      <c r="CQ241" s="194" t="e">
        <f>IF(CQ$142="分類不明", 計算_基本取引表!CQ102/計算_基本取引表!CQ$133, 計算_投入係数表!CQ102)</f>
        <v>#DIV/0!</v>
      </c>
      <c r="CR241" s="194" t="e">
        <f>IF(CR$142="分類不明", 計算_基本取引表!CR102/計算_基本取引表!CR$133, 計算_投入係数表!CR102)</f>
        <v>#DIV/0!</v>
      </c>
      <c r="CS241" s="194" t="e">
        <f>IF(CS$142="分類不明", 計算_基本取引表!CS102/計算_基本取引表!CS$133, 計算_投入係数表!CS102)</f>
        <v>#DIV/0!</v>
      </c>
      <c r="CT241" s="194" t="e">
        <f>IF(CT$142="分類不明", 計算_基本取引表!CT102/計算_基本取引表!CT$133, 計算_投入係数表!CT102)</f>
        <v>#DIV/0!</v>
      </c>
      <c r="CU241" s="194" t="e">
        <f>IF(CU$142="分類不明", 計算_基本取引表!CU102/計算_基本取引表!CU$133, 計算_投入係数表!CU102)</f>
        <v>#DIV/0!</v>
      </c>
      <c r="CV241" s="194" t="e">
        <f>IF(CV$142="分類不明", 計算_基本取引表!CV102/計算_基本取引表!CV$133, 計算_投入係数表!CV102)</f>
        <v>#DIV/0!</v>
      </c>
      <c r="CW241" s="194" t="e">
        <f>IF(CW$142="分類不明", 計算_基本取引表!CW102/計算_基本取引表!CW$133, 計算_投入係数表!CW102)</f>
        <v>#DIV/0!</v>
      </c>
      <c r="CX241" s="194" t="e">
        <f>IF(CX$142="分類不明", 計算_基本取引表!CX102/計算_基本取引表!CX$133, 計算_投入係数表!CX102)</f>
        <v>#DIV/0!</v>
      </c>
      <c r="CY241" s="194" t="e">
        <f>IF(CY$142="分類不明", 計算_基本取引表!CY102/計算_基本取引表!CY$133, 計算_投入係数表!CY102)</f>
        <v>#DIV/0!</v>
      </c>
      <c r="CZ241" s="194" t="e">
        <f>IF(CZ$142="分類不明", 計算_基本取引表!CZ102/計算_基本取引表!CZ$133, 計算_投入係数表!CZ102)</f>
        <v>#DIV/0!</v>
      </c>
      <c r="DA241" s="194" t="e">
        <f>IF(DA$142="分類不明", 計算_基本取引表!DA102/計算_基本取引表!DA$133, 計算_投入係数表!DA102)</f>
        <v>#DIV/0!</v>
      </c>
      <c r="DB241" s="194" t="e">
        <f>IF(DB$142="分類不明", 計算_基本取引表!DB102/計算_基本取引表!DB$133, 計算_投入係数表!DB102)</f>
        <v>#DIV/0!</v>
      </c>
      <c r="DC241" s="194" t="e">
        <f>IF(DC$142="分類不明", 計算_基本取引表!DC102/計算_基本取引表!DC$133, 計算_投入係数表!DC102)</f>
        <v>#DIV/0!</v>
      </c>
      <c r="DD241" s="194" t="e">
        <f>IF(DD$142="分類不明", 計算_基本取引表!DD102/計算_基本取引表!DD$133, 計算_投入係数表!DD102)</f>
        <v>#DIV/0!</v>
      </c>
      <c r="DE241" s="194" t="e">
        <f>IF(DE$142="分類不明", 計算_基本取引表!DE102/計算_基本取引表!DE$133, 計算_投入係数表!DE102)</f>
        <v>#DIV/0!</v>
      </c>
      <c r="DF241" s="194" t="e">
        <f>IF(DF$142="分類不明", 計算_基本取引表!DF102/計算_基本取引表!DF$133, 計算_投入係数表!DF102)</f>
        <v>#DIV/0!</v>
      </c>
      <c r="DG241" s="194" t="e">
        <f>IF(DG$142="分類不明", 計算_基本取引表!DG102/計算_基本取引表!DG$133, 計算_投入係数表!DG102)</f>
        <v>#DIV/0!</v>
      </c>
      <c r="DH241" s="194" t="e">
        <f>IF(DH$142="分類不明", 計算_基本取引表!DH102/計算_基本取引表!DH$133, 計算_投入係数表!DH102)</f>
        <v>#DIV/0!</v>
      </c>
      <c r="DI241" s="194" t="e">
        <f>IF(DI$142="分類不明", 計算_基本取引表!DI102/計算_基本取引表!DI$133, 計算_投入係数表!DI102)</f>
        <v>#DIV/0!</v>
      </c>
      <c r="DJ241" s="194" t="e">
        <f>IF(DJ$142="分類不明", 計算_基本取引表!DJ102/計算_基本取引表!DJ$133, 計算_投入係数表!DJ102)</f>
        <v>#DIV/0!</v>
      </c>
      <c r="DK241" s="194" t="e">
        <f>IF(DK$142="分類不明", 計算_基本取引表!DK102/計算_基本取引表!DK$133, 計算_投入係数表!DK102)</f>
        <v>#DIV/0!</v>
      </c>
      <c r="DL241" s="194" t="e">
        <f>IF(DL$142="分類不明", 計算_基本取引表!DL102/計算_基本取引表!DL$133, 計算_投入係数表!DL102)</f>
        <v>#DIV/0!</v>
      </c>
      <c r="DM241" s="194" t="e">
        <f>IF(DM$142="分類不明", 計算_基本取引表!DM102/計算_基本取引表!DM$133, 計算_投入係数表!DM102)</f>
        <v>#DIV/0!</v>
      </c>
      <c r="DN241" s="194" t="e">
        <f>IF(DN$142="分類不明", 計算_基本取引表!DN102/計算_基本取引表!DN$133, 計算_投入係数表!DN102)</f>
        <v>#DIV/0!</v>
      </c>
      <c r="DO241" s="194" t="e">
        <f>IF(DO$142="分類不明", 計算_基本取引表!DO102/計算_基本取引表!DO$133, 計算_投入係数表!DO102)</f>
        <v>#DIV/0!</v>
      </c>
      <c r="DP241" s="194" t="e">
        <f>IF(DP$142="分類不明", 計算_基本取引表!DP102/計算_基本取引表!DP$133, 計算_投入係数表!DP102)</f>
        <v>#DIV/0!</v>
      </c>
      <c r="DQ241" s="194" t="e">
        <f>IF(DQ$142="分類不明", 計算_基本取引表!DQ102/計算_基本取引表!DQ$133, 計算_投入係数表!DQ102)</f>
        <v>#DIV/0!</v>
      </c>
      <c r="DR241" s="194" t="e">
        <f>IF(DR$142="分類不明", 計算_基本取引表!DR102/計算_基本取引表!DR$133, 計算_投入係数表!DR102)</f>
        <v>#DIV/0!</v>
      </c>
      <c r="DS241" s="194" t="e">
        <f>IF(DS$142="分類不明", 計算_基本取引表!DS102/計算_基本取引表!DS$133, 計算_投入係数表!DS102)</f>
        <v>#DIV/0!</v>
      </c>
      <c r="DT241" s="23">
        <f ca="1">計算_基本取引表!DT102/計算_基本取引表!DT$133</f>
        <v>0</v>
      </c>
    </row>
    <row r="242" spans="2:124" x14ac:dyDescent="0.25">
      <c r="B242" s="53">
        <v>100</v>
      </c>
      <c r="C242" s="198" t="str">
        <v>-</v>
      </c>
      <c r="D242" s="199">
        <f>IF(D$142="分類不明", 計算_基本取引表!D103/計算_基本取引表!D$133, 計算_投入係数表!D103)</f>
        <v>0</v>
      </c>
      <c r="E242" s="200">
        <f>IF(E$142="分類不明", 計算_基本取引表!E103/計算_基本取引表!E$133, 計算_投入係数表!E103)</f>
        <v>0</v>
      </c>
      <c r="F242" s="200">
        <f>IF(F$142="分類不明", 計算_基本取引表!F103/計算_基本取引表!F$133, 計算_投入係数表!F103)</f>
        <v>0</v>
      </c>
      <c r="G242" s="200">
        <f>IF(G$142="分類不明", 計算_基本取引表!G103/計算_基本取引表!G$133, 計算_投入係数表!G103)</f>
        <v>0</v>
      </c>
      <c r="H242" s="200">
        <f>IF(H$142="分類不明", 計算_基本取引表!H103/計算_基本取引表!H$133, 計算_投入係数表!H103)</f>
        <v>0</v>
      </c>
      <c r="I242" s="200">
        <f>IF(I$142="分類不明", 計算_基本取引表!I103/計算_基本取引表!I$133, 計算_投入係数表!I103)</f>
        <v>0</v>
      </c>
      <c r="J242" s="200">
        <f>IF(J$142="分類不明", 計算_基本取引表!J103/計算_基本取引表!J$133, 計算_投入係数表!J103)</f>
        <v>0</v>
      </c>
      <c r="K242" s="200">
        <f>IF(K$142="分類不明", 計算_基本取引表!K103/計算_基本取引表!K$133, 計算_投入係数表!K103)</f>
        <v>0</v>
      </c>
      <c r="L242" s="200">
        <f>IF(L$142="分類不明", 計算_基本取引表!L103/計算_基本取引表!L$133, 計算_投入係数表!L103)</f>
        <v>0</v>
      </c>
      <c r="M242" s="200">
        <f>IF(M$142="分類不明", 計算_基本取引表!M103/計算_基本取引表!M$133, 計算_投入係数表!M103)</f>
        <v>0</v>
      </c>
      <c r="N242" s="200">
        <f>IF(N$142="分類不明", 計算_基本取引表!N103/計算_基本取引表!N$133, 計算_投入係数表!N103)</f>
        <v>0</v>
      </c>
      <c r="O242" s="200">
        <f>IF(O$142="分類不明", 計算_基本取引表!O103/計算_基本取引表!O$133, 計算_投入係数表!O103)</f>
        <v>0</v>
      </c>
      <c r="P242" s="200" t="e">
        <f ca="1">IF(P$142="分類不明", 計算_基本取引表!P103/計算_基本取引表!P$133, 計算_投入係数表!P103)</f>
        <v>#DIV/0!</v>
      </c>
      <c r="Q242" s="200" t="e">
        <f>IF(Q$142="分類不明", 計算_基本取引表!Q103/計算_基本取引表!Q$133, 計算_投入係数表!Q103)</f>
        <v>#DIV/0!</v>
      </c>
      <c r="R242" s="200" t="e">
        <f>IF(R$142="分類不明", 計算_基本取引表!R103/計算_基本取引表!R$133, 計算_投入係数表!R103)</f>
        <v>#DIV/0!</v>
      </c>
      <c r="S242" s="200" t="e">
        <f>IF(S$142="分類不明", 計算_基本取引表!S103/計算_基本取引表!S$133, 計算_投入係数表!S103)</f>
        <v>#DIV/0!</v>
      </c>
      <c r="T242" s="200" t="e">
        <f>IF(T$142="分類不明", 計算_基本取引表!T103/計算_基本取引表!T$133, 計算_投入係数表!T103)</f>
        <v>#DIV/0!</v>
      </c>
      <c r="U242" s="200" t="e">
        <f>IF(U$142="分類不明", 計算_基本取引表!U103/計算_基本取引表!U$133, 計算_投入係数表!U103)</f>
        <v>#DIV/0!</v>
      </c>
      <c r="V242" s="200" t="e">
        <f>IF(V$142="分類不明", 計算_基本取引表!V103/計算_基本取引表!V$133, 計算_投入係数表!V103)</f>
        <v>#DIV/0!</v>
      </c>
      <c r="W242" s="200" t="e">
        <f>IF(W$142="分類不明", 計算_基本取引表!W103/計算_基本取引表!W$133, 計算_投入係数表!W103)</f>
        <v>#DIV/0!</v>
      </c>
      <c r="X242" s="200" t="e">
        <f>IF(X$142="分類不明", 計算_基本取引表!X103/計算_基本取引表!X$133, 計算_投入係数表!X103)</f>
        <v>#DIV/0!</v>
      </c>
      <c r="Y242" s="200" t="e">
        <f>IF(Y$142="分類不明", 計算_基本取引表!Y103/計算_基本取引表!Y$133, 計算_投入係数表!Y103)</f>
        <v>#DIV/0!</v>
      </c>
      <c r="Z242" s="200" t="e">
        <f>IF(Z$142="分類不明", 計算_基本取引表!Z103/計算_基本取引表!Z$133, 計算_投入係数表!Z103)</f>
        <v>#DIV/0!</v>
      </c>
      <c r="AA242" s="200" t="e">
        <f>IF(AA$142="分類不明", 計算_基本取引表!AA103/計算_基本取引表!AA$133, 計算_投入係数表!AA103)</f>
        <v>#DIV/0!</v>
      </c>
      <c r="AB242" s="200" t="e">
        <f>IF(AB$142="分類不明", 計算_基本取引表!AB103/計算_基本取引表!AB$133, 計算_投入係数表!AB103)</f>
        <v>#DIV/0!</v>
      </c>
      <c r="AC242" s="200" t="e">
        <f>IF(AC$142="分類不明", 計算_基本取引表!AC103/計算_基本取引表!AC$133, 計算_投入係数表!AC103)</f>
        <v>#DIV/0!</v>
      </c>
      <c r="AD242" s="200" t="e">
        <f>IF(AD$142="分類不明", 計算_基本取引表!AD103/計算_基本取引表!AD$133, 計算_投入係数表!AD103)</f>
        <v>#DIV/0!</v>
      </c>
      <c r="AE242" s="200" t="e">
        <f>IF(AE$142="分類不明", 計算_基本取引表!AE103/計算_基本取引表!AE$133, 計算_投入係数表!AE103)</f>
        <v>#DIV/0!</v>
      </c>
      <c r="AF242" s="200" t="e">
        <f>IF(AF$142="分類不明", 計算_基本取引表!AF103/計算_基本取引表!AF$133, 計算_投入係数表!AF103)</f>
        <v>#DIV/0!</v>
      </c>
      <c r="AG242" s="200" t="e">
        <f>IF(AG$142="分類不明", 計算_基本取引表!AG103/計算_基本取引表!AG$133, 計算_投入係数表!AG103)</f>
        <v>#DIV/0!</v>
      </c>
      <c r="AH242" s="200" t="e">
        <f>IF(AH$142="分類不明", 計算_基本取引表!AH103/計算_基本取引表!AH$133, 計算_投入係数表!AH103)</f>
        <v>#DIV/0!</v>
      </c>
      <c r="AI242" s="200" t="e">
        <f>IF(AI$142="分類不明", 計算_基本取引表!AI103/計算_基本取引表!AI$133, 計算_投入係数表!AI103)</f>
        <v>#DIV/0!</v>
      </c>
      <c r="AJ242" s="200" t="e">
        <f>IF(AJ$142="分類不明", 計算_基本取引表!AJ103/計算_基本取引表!AJ$133, 計算_投入係数表!AJ103)</f>
        <v>#DIV/0!</v>
      </c>
      <c r="AK242" s="200" t="e">
        <f>IF(AK$142="分類不明", 計算_基本取引表!AK103/計算_基本取引表!AK$133, 計算_投入係数表!AK103)</f>
        <v>#DIV/0!</v>
      </c>
      <c r="AL242" s="200" t="e">
        <f>IF(AL$142="分類不明", 計算_基本取引表!AL103/計算_基本取引表!AL$133, 計算_投入係数表!AL103)</f>
        <v>#DIV/0!</v>
      </c>
      <c r="AM242" s="200" t="e">
        <f>IF(AM$142="分類不明", 計算_基本取引表!AM103/計算_基本取引表!AM$133, 計算_投入係数表!AM103)</f>
        <v>#DIV/0!</v>
      </c>
      <c r="AN242" s="200" t="e">
        <f>IF(AN$142="分類不明", 計算_基本取引表!AN103/計算_基本取引表!AN$133, 計算_投入係数表!AN103)</f>
        <v>#DIV/0!</v>
      </c>
      <c r="AO242" s="200" t="e">
        <f>IF(AO$142="分類不明", 計算_基本取引表!AO103/計算_基本取引表!AO$133, 計算_投入係数表!AO103)</f>
        <v>#DIV/0!</v>
      </c>
      <c r="AP242" s="200" t="e">
        <f>IF(AP$142="分類不明", 計算_基本取引表!AP103/計算_基本取引表!AP$133, 計算_投入係数表!AP103)</f>
        <v>#DIV/0!</v>
      </c>
      <c r="AQ242" s="200" t="e">
        <f>IF(AQ$142="分類不明", 計算_基本取引表!AQ103/計算_基本取引表!AQ$133, 計算_投入係数表!AQ103)</f>
        <v>#DIV/0!</v>
      </c>
      <c r="AR242" s="200" t="e">
        <f>IF(AR$142="分類不明", 計算_基本取引表!AR103/計算_基本取引表!AR$133, 計算_投入係数表!AR103)</f>
        <v>#DIV/0!</v>
      </c>
      <c r="AS242" s="200" t="e">
        <f>IF(AS$142="分類不明", 計算_基本取引表!AS103/計算_基本取引表!AS$133, 計算_投入係数表!AS103)</f>
        <v>#DIV/0!</v>
      </c>
      <c r="AT242" s="200" t="e">
        <f>IF(AT$142="分類不明", 計算_基本取引表!AT103/計算_基本取引表!AT$133, 計算_投入係数表!AT103)</f>
        <v>#DIV/0!</v>
      </c>
      <c r="AU242" s="200" t="e">
        <f>IF(AU$142="分類不明", 計算_基本取引表!AU103/計算_基本取引表!AU$133, 計算_投入係数表!AU103)</f>
        <v>#DIV/0!</v>
      </c>
      <c r="AV242" s="200" t="e">
        <f>IF(AV$142="分類不明", 計算_基本取引表!AV103/計算_基本取引表!AV$133, 計算_投入係数表!AV103)</f>
        <v>#DIV/0!</v>
      </c>
      <c r="AW242" s="200" t="e">
        <f>IF(AW$142="分類不明", 計算_基本取引表!AW103/計算_基本取引表!AW$133, 計算_投入係数表!AW103)</f>
        <v>#DIV/0!</v>
      </c>
      <c r="AX242" s="200" t="e">
        <f>IF(AX$142="分類不明", 計算_基本取引表!AX103/計算_基本取引表!AX$133, 計算_投入係数表!AX103)</f>
        <v>#DIV/0!</v>
      </c>
      <c r="AY242" s="200" t="e">
        <f>IF(AY$142="分類不明", 計算_基本取引表!AY103/計算_基本取引表!AY$133, 計算_投入係数表!AY103)</f>
        <v>#DIV/0!</v>
      </c>
      <c r="AZ242" s="200" t="e">
        <f>IF(AZ$142="分類不明", 計算_基本取引表!AZ103/計算_基本取引表!AZ$133, 計算_投入係数表!AZ103)</f>
        <v>#DIV/0!</v>
      </c>
      <c r="BA242" s="200" t="e">
        <f>IF(BA$142="分類不明", 計算_基本取引表!BA103/計算_基本取引表!BA$133, 計算_投入係数表!BA103)</f>
        <v>#DIV/0!</v>
      </c>
      <c r="BB242" s="200" t="e">
        <f>IF(BB$142="分類不明", 計算_基本取引表!BB103/計算_基本取引表!BB$133, 計算_投入係数表!BB103)</f>
        <v>#DIV/0!</v>
      </c>
      <c r="BC242" s="200" t="e">
        <f>IF(BC$142="分類不明", 計算_基本取引表!BC103/計算_基本取引表!BC$133, 計算_投入係数表!BC103)</f>
        <v>#DIV/0!</v>
      </c>
      <c r="BD242" s="200" t="e">
        <f>IF(BD$142="分類不明", 計算_基本取引表!BD103/計算_基本取引表!BD$133, 計算_投入係数表!BD103)</f>
        <v>#DIV/0!</v>
      </c>
      <c r="BE242" s="200" t="e">
        <f>IF(BE$142="分類不明", 計算_基本取引表!BE103/計算_基本取引表!BE$133, 計算_投入係数表!BE103)</f>
        <v>#DIV/0!</v>
      </c>
      <c r="BF242" s="200" t="e">
        <f>IF(BF$142="分類不明", 計算_基本取引表!BF103/計算_基本取引表!BF$133, 計算_投入係数表!BF103)</f>
        <v>#DIV/0!</v>
      </c>
      <c r="BG242" s="200" t="e">
        <f>IF(BG$142="分類不明", 計算_基本取引表!BG103/計算_基本取引表!BG$133, 計算_投入係数表!BG103)</f>
        <v>#DIV/0!</v>
      </c>
      <c r="BH242" s="200" t="e">
        <f>IF(BH$142="分類不明", 計算_基本取引表!BH103/計算_基本取引表!BH$133, 計算_投入係数表!BH103)</f>
        <v>#DIV/0!</v>
      </c>
      <c r="BI242" s="200" t="e">
        <f>IF(BI$142="分類不明", 計算_基本取引表!BI103/計算_基本取引表!BI$133, 計算_投入係数表!BI103)</f>
        <v>#DIV/0!</v>
      </c>
      <c r="BJ242" s="200" t="e">
        <f>IF(BJ$142="分類不明", 計算_基本取引表!BJ103/計算_基本取引表!BJ$133, 計算_投入係数表!BJ103)</f>
        <v>#DIV/0!</v>
      </c>
      <c r="BK242" s="200" t="e">
        <f>IF(BK$142="分類不明", 計算_基本取引表!BK103/計算_基本取引表!BK$133, 計算_投入係数表!BK103)</f>
        <v>#DIV/0!</v>
      </c>
      <c r="BL242" s="200" t="e">
        <f>IF(BL$142="分類不明", 計算_基本取引表!BL103/計算_基本取引表!BL$133, 計算_投入係数表!BL103)</f>
        <v>#DIV/0!</v>
      </c>
      <c r="BM242" s="200" t="e">
        <f>IF(BM$142="分類不明", 計算_基本取引表!BM103/計算_基本取引表!BM$133, 計算_投入係数表!BM103)</f>
        <v>#DIV/0!</v>
      </c>
      <c r="BN242" s="200" t="e">
        <f>IF(BN$142="分類不明", 計算_基本取引表!BN103/計算_基本取引表!BN$133, 計算_投入係数表!BN103)</f>
        <v>#DIV/0!</v>
      </c>
      <c r="BO242" s="200" t="e">
        <f>IF(BO$142="分類不明", 計算_基本取引表!BO103/計算_基本取引表!BO$133, 計算_投入係数表!BO103)</f>
        <v>#DIV/0!</v>
      </c>
      <c r="BP242" s="200" t="e">
        <f>IF(BP$142="分類不明", 計算_基本取引表!BP103/計算_基本取引表!BP$133, 計算_投入係数表!BP103)</f>
        <v>#DIV/0!</v>
      </c>
      <c r="BQ242" s="200" t="e">
        <f>IF(BQ$142="分類不明", 計算_基本取引表!BQ103/計算_基本取引表!BQ$133, 計算_投入係数表!BQ103)</f>
        <v>#DIV/0!</v>
      </c>
      <c r="BR242" s="200" t="e">
        <f>IF(BR$142="分類不明", 計算_基本取引表!BR103/計算_基本取引表!BR$133, 計算_投入係数表!BR103)</f>
        <v>#DIV/0!</v>
      </c>
      <c r="BS242" s="200" t="e">
        <f>IF(BS$142="分類不明", 計算_基本取引表!BS103/計算_基本取引表!BS$133, 計算_投入係数表!BS103)</f>
        <v>#DIV/0!</v>
      </c>
      <c r="BT242" s="200" t="e">
        <f>IF(BT$142="分類不明", 計算_基本取引表!BT103/計算_基本取引表!BT$133, 計算_投入係数表!BT103)</f>
        <v>#DIV/0!</v>
      </c>
      <c r="BU242" s="200" t="e">
        <f>IF(BU$142="分類不明", 計算_基本取引表!BU103/計算_基本取引表!BU$133, 計算_投入係数表!BU103)</f>
        <v>#DIV/0!</v>
      </c>
      <c r="BV242" s="200" t="e">
        <f>IF(BV$142="分類不明", 計算_基本取引表!BV103/計算_基本取引表!BV$133, 計算_投入係数表!BV103)</f>
        <v>#DIV/0!</v>
      </c>
      <c r="BW242" s="200" t="e">
        <f>IF(BW$142="分類不明", 計算_基本取引表!BW103/計算_基本取引表!BW$133, 計算_投入係数表!BW103)</f>
        <v>#DIV/0!</v>
      </c>
      <c r="BX242" s="200" t="e">
        <f>IF(BX$142="分類不明", 計算_基本取引表!BX103/計算_基本取引表!BX$133, 計算_投入係数表!BX103)</f>
        <v>#DIV/0!</v>
      </c>
      <c r="BY242" s="200" t="e">
        <f>IF(BY$142="分類不明", 計算_基本取引表!BY103/計算_基本取引表!BY$133, 計算_投入係数表!BY103)</f>
        <v>#DIV/0!</v>
      </c>
      <c r="BZ242" s="200" t="e">
        <f>IF(BZ$142="分類不明", 計算_基本取引表!BZ103/計算_基本取引表!BZ$133, 計算_投入係数表!BZ103)</f>
        <v>#DIV/0!</v>
      </c>
      <c r="CA242" s="200" t="e">
        <f>IF(CA$142="分類不明", 計算_基本取引表!CA103/計算_基本取引表!CA$133, 計算_投入係数表!CA103)</f>
        <v>#DIV/0!</v>
      </c>
      <c r="CB242" s="200" t="e">
        <f>IF(CB$142="分類不明", 計算_基本取引表!CB103/計算_基本取引表!CB$133, 計算_投入係数表!CB103)</f>
        <v>#DIV/0!</v>
      </c>
      <c r="CC242" s="200" t="e">
        <f>IF(CC$142="分類不明", 計算_基本取引表!CC103/計算_基本取引表!CC$133, 計算_投入係数表!CC103)</f>
        <v>#DIV/0!</v>
      </c>
      <c r="CD242" s="200" t="e">
        <f>IF(CD$142="分類不明", 計算_基本取引表!CD103/計算_基本取引表!CD$133, 計算_投入係数表!CD103)</f>
        <v>#DIV/0!</v>
      </c>
      <c r="CE242" s="200" t="e">
        <f>IF(CE$142="分類不明", 計算_基本取引表!CE103/計算_基本取引表!CE$133, 計算_投入係数表!CE103)</f>
        <v>#DIV/0!</v>
      </c>
      <c r="CF242" s="200" t="e">
        <f>IF(CF$142="分類不明", 計算_基本取引表!CF103/計算_基本取引表!CF$133, 計算_投入係数表!CF103)</f>
        <v>#DIV/0!</v>
      </c>
      <c r="CG242" s="200" t="e">
        <f>IF(CG$142="分類不明", 計算_基本取引表!CG103/計算_基本取引表!CG$133, 計算_投入係数表!CG103)</f>
        <v>#DIV/0!</v>
      </c>
      <c r="CH242" s="200" t="e">
        <f>IF(CH$142="分類不明", 計算_基本取引表!CH103/計算_基本取引表!CH$133, 計算_投入係数表!CH103)</f>
        <v>#DIV/0!</v>
      </c>
      <c r="CI242" s="200" t="e">
        <f>IF(CI$142="分類不明", 計算_基本取引表!CI103/計算_基本取引表!CI$133, 計算_投入係数表!CI103)</f>
        <v>#DIV/0!</v>
      </c>
      <c r="CJ242" s="200" t="e">
        <f>IF(CJ$142="分類不明", 計算_基本取引表!CJ103/計算_基本取引表!CJ$133, 計算_投入係数表!CJ103)</f>
        <v>#DIV/0!</v>
      </c>
      <c r="CK242" s="200" t="e">
        <f>IF(CK$142="分類不明", 計算_基本取引表!CK103/計算_基本取引表!CK$133, 計算_投入係数表!CK103)</f>
        <v>#DIV/0!</v>
      </c>
      <c r="CL242" s="200" t="e">
        <f>IF(CL$142="分類不明", 計算_基本取引表!CL103/計算_基本取引表!CL$133, 計算_投入係数表!CL103)</f>
        <v>#DIV/0!</v>
      </c>
      <c r="CM242" s="200" t="e">
        <f>IF(CM$142="分類不明", 計算_基本取引表!CM103/計算_基本取引表!CM$133, 計算_投入係数表!CM103)</f>
        <v>#DIV/0!</v>
      </c>
      <c r="CN242" s="200" t="e">
        <f>IF(CN$142="分類不明", 計算_基本取引表!CN103/計算_基本取引表!CN$133, 計算_投入係数表!CN103)</f>
        <v>#DIV/0!</v>
      </c>
      <c r="CO242" s="200" t="e">
        <f>IF(CO$142="分類不明", 計算_基本取引表!CO103/計算_基本取引表!CO$133, 計算_投入係数表!CO103)</f>
        <v>#DIV/0!</v>
      </c>
      <c r="CP242" s="200" t="e">
        <f>IF(CP$142="分類不明", 計算_基本取引表!CP103/計算_基本取引表!CP$133, 計算_投入係数表!CP103)</f>
        <v>#DIV/0!</v>
      </c>
      <c r="CQ242" s="200" t="e">
        <f>IF(CQ$142="分類不明", 計算_基本取引表!CQ103/計算_基本取引表!CQ$133, 計算_投入係数表!CQ103)</f>
        <v>#DIV/0!</v>
      </c>
      <c r="CR242" s="200" t="e">
        <f>IF(CR$142="分類不明", 計算_基本取引表!CR103/計算_基本取引表!CR$133, 計算_投入係数表!CR103)</f>
        <v>#DIV/0!</v>
      </c>
      <c r="CS242" s="200" t="e">
        <f>IF(CS$142="分類不明", 計算_基本取引表!CS103/計算_基本取引表!CS$133, 計算_投入係数表!CS103)</f>
        <v>#DIV/0!</v>
      </c>
      <c r="CT242" s="200" t="e">
        <f>IF(CT$142="分類不明", 計算_基本取引表!CT103/計算_基本取引表!CT$133, 計算_投入係数表!CT103)</f>
        <v>#DIV/0!</v>
      </c>
      <c r="CU242" s="200" t="e">
        <f>IF(CU$142="分類不明", 計算_基本取引表!CU103/計算_基本取引表!CU$133, 計算_投入係数表!CU103)</f>
        <v>#DIV/0!</v>
      </c>
      <c r="CV242" s="200" t="e">
        <f>IF(CV$142="分類不明", 計算_基本取引表!CV103/計算_基本取引表!CV$133, 計算_投入係数表!CV103)</f>
        <v>#DIV/0!</v>
      </c>
      <c r="CW242" s="200" t="e">
        <f>IF(CW$142="分類不明", 計算_基本取引表!CW103/計算_基本取引表!CW$133, 計算_投入係数表!CW103)</f>
        <v>#DIV/0!</v>
      </c>
      <c r="CX242" s="200" t="e">
        <f>IF(CX$142="分類不明", 計算_基本取引表!CX103/計算_基本取引表!CX$133, 計算_投入係数表!CX103)</f>
        <v>#DIV/0!</v>
      </c>
      <c r="CY242" s="200" t="e">
        <f>IF(CY$142="分類不明", 計算_基本取引表!CY103/計算_基本取引表!CY$133, 計算_投入係数表!CY103)</f>
        <v>#DIV/0!</v>
      </c>
      <c r="CZ242" s="200" t="e">
        <f>IF(CZ$142="分類不明", 計算_基本取引表!CZ103/計算_基本取引表!CZ$133, 計算_投入係数表!CZ103)</f>
        <v>#DIV/0!</v>
      </c>
      <c r="DA242" s="200" t="e">
        <f>IF(DA$142="分類不明", 計算_基本取引表!DA103/計算_基本取引表!DA$133, 計算_投入係数表!DA103)</f>
        <v>#DIV/0!</v>
      </c>
      <c r="DB242" s="200" t="e">
        <f>IF(DB$142="分類不明", 計算_基本取引表!DB103/計算_基本取引表!DB$133, 計算_投入係数表!DB103)</f>
        <v>#DIV/0!</v>
      </c>
      <c r="DC242" s="200" t="e">
        <f>IF(DC$142="分類不明", 計算_基本取引表!DC103/計算_基本取引表!DC$133, 計算_投入係数表!DC103)</f>
        <v>#DIV/0!</v>
      </c>
      <c r="DD242" s="200" t="e">
        <f>IF(DD$142="分類不明", 計算_基本取引表!DD103/計算_基本取引表!DD$133, 計算_投入係数表!DD103)</f>
        <v>#DIV/0!</v>
      </c>
      <c r="DE242" s="200" t="e">
        <f>IF(DE$142="分類不明", 計算_基本取引表!DE103/計算_基本取引表!DE$133, 計算_投入係数表!DE103)</f>
        <v>#DIV/0!</v>
      </c>
      <c r="DF242" s="200" t="e">
        <f>IF(DF$142="分類不明", 計算_基本取引表!DF103/計算_基本取引表!DF$133, 計算_投入係数表!DF103)</f>
        <v>#DIV/0!</v>
      </c>
      <c r="DG242" s="200" t="e">
        <f>IF(DG$142="分類不明", 計算_基本取引表!DG103/計算_基本取引表!DG$133, 計算_投入係数表!DG103)</f>
        <v>#DIV/0!</v>
      </c>
      <c r="DH242" s="200" t="e">
        <f>IF(DH$142="分類不明", 計算_基本取引表!DH103/計算_基本取引表!DH$133, 計算_投入係数表!DH103)</f>
        <v>#DIV/0!</v>
      </c>
      <c r="DI242" s="200" t="e">
        <f>IF(DI$142="分類不明", 計算_基本取引表!DI103/計算_基本取引表!DI$133, 計算_投入係数表!DI103)</f>
        <v>#DIV/0!</v>
      </c>
      <c r="DJ242" s="200" t="e">
        <f>IF(DJ$142="分類不明", 計算_基本取引表!DJ103/計算_基本取引表!DJ$133, 計算_投入係数表!DJ103)</f>
        <v>#DIV/0!</v>
      </c>
      <c r="DK242" s="200" t="e">
        <f>IF(DK$142="分類不明", 計算_基本取引表!DK103/計算_基本取引表!DK$133, 計算_投入係数表!DK103)</f>
        <v>#DIV/0!</v>
      </c>
      <c r="DL242" s="200" t="e">
        <f>IF(DL$142="分類不明", 計算_基本取引表!DL103/計算_基本取引表!DL$133, 計算_投入係数表!DL103)</f>
        <v>#DIV/0!</v>
      </c>
      <c r="DM242" s="200" t="e">
        <f>IF(DM$142="分類不明", 計算_基本取引表!DM103/計算_基本取引表!DM$133, 計算_投入係数表!DM103)</f>
        <v>#DIV/0!</v>
      </c>
      <c r="DN242" s="200" t="e">
        <f>IF(DN$142="分類不明", 計算_基本取引表!DN103/計算_基本取引表!DN$133, 計算_投入係数表!DN103)</f>
        <v>#DIV/0!</v>
      </c>
      <c r="DO242" s="200" t="e">
        <f>IF(DO$142="分類不明", 計算_基本取引表!DO103/計算_基本取引表!DO$133, 計算_投入係数表!DO103)</f>
        <v>#DIV/0!</v>
      </c>
      <c r="DP242" s="200" t="e">
        <f>IF(DP$142="分類不明", 計算_基本取引表!DP103/計算_基本取引表!DP$133, 計算_投入係数表!DP103)</f>
        <v>#DIV/0!</v>
      </c>
      <c r="DQ242" s="200" t="e">
        <f>IF(DQ$142="分類不明", 計算_基本取引表!DQ103/計算_基本取引表!DQ$133, 計算_投入係数表!DQ103)</f>
        <v>#DIV/0!</v>
      </c>
      <c r="DR242" s="200" t="e">
        <f>IF(DR$142="分類不明", 計算_基本取引表!DR103/計算_基本取引表!DR$133, 計算_投入係数表!DR103)</f>
        <v>#DIV/0!</v>
      </c>
      <c r="DS242" s="200" t="e">
        <f>IF(DS$142="分類不明", 計算_基本取引表!DS103/計算_基本取引表!DS$133, 計算_投入係数表!DS103)</f>
        <v>#DIV/0!</v>
      </c>
      <c r="DT242" s="25">
        <f ca="1">計算_基本取引表!DT103/計算_基本取引表!DT$133</f>
        <v>0</v>
      </c>
    </row>
    <row r="243" spans="2:124" x14ac:dyDescent="0.25">
      <c r="B243" s="53">
        <v>101</v>
      </c>
      <c r="C243" s="192" t="str">
        <v>-</v>
      </c>
      <c r="D243" s="193">
        <f>IF(D$142="分類不明", 計算_基本取引表!D104/計算_基本取引表!D$133, 計算_投入係数表!D104)</f>
        <v>0</v>
      </c>
      <c r="E243" s="194">
        <f>IF(E$142="分類不明", 計算_基本取引表!E104/計算_基本取引表!E$133, 計算_投入係数表!E104)</f>
        <v>0</v>
      </c>
      <c r="F243" s="194">
        <f>IF(F$142="分類不明", 計算_基本取引表!F104/計算_基本取引表!F$133, 計算_投入係数表!F104)</f>
        <v>0</v>
      </c>
      <c r="G243" s="194">
        <f>IF(G$142="分類不明", 計算_基本取引表!G104/計算_基本取引表!G$133, 計算_投入係数表!G104)</f>
        <v>0</v>
      </c>
      <c r="H243" s="194">
        <f>IF(H$142="分類不明", 計算_基本取引表!H104/計算_基本取引表!H$133, 計算_投入係数表!H104)</f>
        <v>0</v>
      </c>
      <c r="I243" s="194">
        <f>IF(I$142="分類不明", 計算_基本取引表!I104/計算_基本取引表!I$133, 計算_投入係数表!I104)</f>
        <v>0</v>
      </c>
      <c r="J243" s="194">
        <f>IF(J$142="分類不明", 計算_基本取引表!J104/計算_基本取引表!J$133, 計算_投入係数表!J104)</f>
        <v>0</v>
      </c>
      <c r="K243" s="194">
        <f>IF(K$142="分類不明", 計算_基本取引表!K104/計算_基本取引表!K$133, 計算_投入係数表!K104)</f>
        <v>0</v>
      </c>
      <c r="L243" s="194">
        <f>IF(L$142="分類不明", 計算_基本取引表!L104/計算_基本取引表!L$133, 計算_投入係数表!L104)</f>
        <v>0</v>
      </c>
      <c r="M243" s="194">
        <f>IF(M$142="分類不明", 計算_基本取引表!M104/計算_基本取引表!M$133, 計算_投入係数表!M104)</f>
        <v>0</v>
      </c>
      <c r="N243" s="194">
        <f>IF(N$142="分類不明", 計算_基本取引表!N104/計算_基本取引表!N$133, 計算_投入係数表!N104)</f>
        <v>0</v>
      </c>
      <c r="O243" s="194">
        <f>IF(O$142="分類不明", 計算_基本取引表!O104/計算_基本取引表!O$133, 計算_投入係数表!O104)</f>
        <v>0</v>
      </c>
      <c r="P243" s="194" t="e">
        <f ca="1">IF(P$142="分類不明", 計算_基本取引表!P104/計算_基本取引表!P$133, 計算_投入係数表!P104)</f>
        <v>#DIV/0!</v>
      </c>
      <c r="Q243" s="194" t="e">
        <f>IF(Q$142="分類不明", 計算_基本取引表!Q104/計算_基本取引表!Q$133, 計算_投入係数表!Q104)</f>
        <v>#DIV/0!</v>
      </c>
      <c r="R243" s="194" t="e">
        <f>IF(R$142="分類不明", 計算_基本取引表!R104/計算_基本取引表!R$133, 計算_投入係数表!R104)</f>
        <v>#DIV/0!</v>
      </c>
      <c r="S243" s="194" t="e">
        <f>IF(S$142="分類不明", 計算_基本取引表!S104/計算_基本取引表!S$133, 計算_投入係数表!S104)</f>
        <v>#DIV/0!</v>
      </c>
      <c r="T243" s="194" t="e">
        <f>IF(T$142="分類不明", 計算_基本取引表!T104/計算_基本取引表!T$133, 計算_投入係数表!T104)</f>
        <v>#DIV/0!</v>
      </c>
      <c r="U243" s="194" t="e">
        <f>IF(U$142="分類不明", 計算_基本取引表!U104/計算_基本取引表!U$133, 計算_投入係数表!U104)</f>
        <v>#DIV/0!</v>
      </c>
      <c r="V243" s="194" t="e">
        <f>IF(V$142="分類不明", 計算_基本取引表!V104/計算_基本取引表!V$133, 計算_投入係数表!V104)</f>
        <v>#DIV/0!</v>
      </c>
      <c r="W243" s="194" t="e">
        <f>IF(W$142="分類不明", 計算_基本取引表!W104/計算_基本取引表!W$133, 計算_投入係数表!W104)</f>
        <v>#DIV/0!</v>
      </c>
      <c r="X243" s="194" t="e">
        <f>IF(X$142="分類不明", 計算_基本取引表!X104/計算_基本取引表!X$133, 計算_投入係数表!X104)</f>
        <v>#DIV/0!</v>
      </c>
      <c r="Y243" s="194" t="e">
        <f>IF(Y$142="分類不明", 計算_基本取引表!Y104/計算_基本取引表!Y$133, 計算_投入係数表!Y104)</f>
        <v>#DIV/0!</v>
      </c>
      <c r="Z243" s="194" t="e">
        <f>IF(Z$142="分類不明", 計算_基本取引表!Z104/計算_基本取引表!Z$133, 計算_投入係数表!Z104)</f>
        <v>#DIV/0!</v>
      </c>
      <c r="AA243" s="194" t="e">
        <f>IF(AA$142="分類不明", 計算_基本取引表!AA104/計算_基本取引表!AA$133, 計算_投入係数表!AA104)</f>
        <v>#DIV/0!</v>
      </c>
      <c r="AB243" s="194" t="e">
        <f>IF(AB$142="分類不明", 計算_基本取引表!AB104/計算_基本取引表!AB$133, 計算_投入係数表!AB104)</f>
        <v>#DIV/0!</v>
      </c>
      <c r="AC243" s="194" t="e">
        <f>IF(AC$142="分類不明", 計算_基本取引表!AC104/計算_基本取引表!AC$133, 計算_投入係数表!AC104)</f>
        <v>#DIV/0!</v>
      </c>
      <c r="AD243" s="194" t="e">
        <f>IF(AD$142="分類不明", 計算_基本取引表!AD104/計算_基本取引表!AD$133, 計算_投入係数表!AD104)</f>
        <v>#DIV/0!</v>
      </c>
      <c r="AE243" s="194" t="e">
        <f>IF(AE$142="分類不明", 計算_基本取引表!AE104/計算_基本取引表!AE$133, 計算_投入係数表!AE104)</f>
        <v>#DIV/0!</v>
      </c>
      <c r="AF243" s="194" t="e">
        <f>IF(AF$142="分類不明", 計算_基本取引表!AF104/計算_基本取引表!AF$133, 計算_投入係数表!AF104)</f>
        <v>#DIV/0!</v>
      </c>
      <c r="AG243" s="194" t="e">
        <f>IF(AG$142="分類不明", 計算_基本取引表!AG104/計算_基本取引表!AG$133, 計算_投入係数表!AG104)</f>
        <v>#DIV/0!</v>
      </c>
      <c r="AH243" s="194" t="e">
        <f>IF(AH$142="分類不明", 計算_基本取引表!AH104/計算_基本取引表!AH$133, 計算_投入係数表!AH104)</f>
        <v>#DIV/0!</v>
      </c>
      <c r="AI243" s="194" t="e">
        <f>IF(AI$142="分類不明", 計算_基本取引表!AI104/計算_基本取引表!AI$133, 計算_投入係数表!AI104)</f>
        <v>#DIV/0!</v>
      </c>
      <c r="AJ243" s="194" t="e">
        <f>IF(AJ$142="分類不明", 計算_基本取引表!AJ104/計算_基本取引表!AJ$133, 計算_投入係数表!AJ104)</f>
        <v>#DIV/0!</v>
      </c>
      <c r="AK243" s="194" t="e">
        <f>IF(AK$142="分類不明", 計算_基本取引表!AK104/計算_基本取引表!AK$133, 計算_投入係数表!AK104)</f>
        <v>#DIV/0!</v>
      </c>
      <c r="AL243" s="194" t="e">
        <f>IF(AL$142="分類不明", 計算_基本取引表!AL104/計算_基本取引表!AL$133, 計算_投入係数表!AL104)</f>
        <v>#DIV/0!</v>
      </c>
      <c r="AM243" s="194" t="e">
        <f>IF(AM$142="分類不明", 計算_基本取引表!AM104/計算_基本取引表!AM$133, 計算_投入係数表!AM104)</f>
        <v>#DIV/0!</v>
      </c>
      <c r="AN243" s="194" t="e">
        <f>IF(AN$142="分類不明", 計算_基本取引表!AN104/計算_基本取引表!AN$133, 計算_投入係数表!AN104)</f>
        <v>#DIV/0!</v>
      </c>
      <c r="AO243" s="194" t="e">
        <f>IF(AO$142="分類不明", 計算_基本取引表!AO104/計算_基本取引表!AO$133, 計算_投入係数表!AO104)</f>
        <v>#DIV/0!</v>
      </c>
      <c r="AP243" s="194" t="e">
        <f>IF(AP$142="分類不明", 計算_基本取引表!AP104/計算_基本取引表!AP$133, 計算_投入係数表!AP104)</f>
        <v>#DIV/0!</v>
      </c>
      <c r="AQ243" s="194" t="e">
        <f>IF(AQ$142="分類不明", 計算_基本取引表!AQ104/計算_基本取引表!AQ$133, 計算_投入係数表!AQ104)</f>
        <v>#DIV/0!</v>
      </c>
      <c r="AR243" s="194" t="e">
        <f>IF(AR$142="分類不明", 計算_基本取引表!AR104/計算_基本取引表!AR$133, 計算_投入係数表!AR104)</f>
        <v>#DIV/0!</v>
      </c>
      <c r="AS243" s="194" t="e">
        <f>IF(AS$142="分類不明", 計算_基本取引表!AS104/計算_基本取引表!AS$133, 計算_投入係数表!AS104)</f>
        <v>#DIV/0!</v>
      </c>
      <c r="AT243" s="194" t="e">
        <f>IF(AT$142="分類不明", 計算_基本取引表!AT104/計算_基本取引表!AT$133, 計算_投入係数表!AT104)</f>
        <v>#DIV/0!</v>
      </c>
      <c r="AU243" s="194" t="e">
        <f>IF(AU$142="分類不明", 計算_基本取引表!AU104/計算_基本取引表!AU$133, 計算_投入係数表!AU104)</f>
        <v>#DIV/0!</v>
      </c>
      <c r="AV243" s="194" t="e">
        <f>IF(AV$142="分類不明", 計算_基本取引表!AV104/計算_基本取引表!AV$133, 計算_投入係数表!AV104)</f>
        <v>#DIV/0!</v>
      </c>
      <c r="AW243" s="194" t="e">
        <f>IF(AW$142="分類不明", 計算_基本取引表!AW104/計算_基本取引表!AW$133, 計算_投入係数表!AW104)</f>
        <v>#DIV/0!</v>
      </c>
      <c r="AX243" s="194" t="e">
        <f>IF(AX$142="分類不明", 計算_基本取引表!AX104/計算_基本取引表!AX$133, 計算_投入係数表!AX104)</f>
        <v>#DIV/0!</v>
      </c>
      <c r="AY243" s="194" t="e">
        <f>IF(AY$142="分類不明", 計算_基本取引表!AY104/計算_基本取引表!AY$133, 計算_投入係数表!AY104)</f>
        <v>#DIV/0!</v>
      </c>
      <c r="AZ243" s="194" t="e">
        <f>IF(AZ$142="分類不明", 計算_基本取引表!AZ104/計算_基本取引表!AZ$133, 計算_投入係数表!AZ104)</f>
        <v>#DIV/0!</v>
      </c>
      <c r="BA243" s="194" t="e">
        <f>IF(BA$142="分類不明", 計算_基本取引表!BA104/計算_基本取引表!BA$133, 計算_投入係数表!BA104)</f>
        <v>#DIV/0!</v>
      </c>
      <c r="BB243" s="194" t="e">
        <f>IF(BB$142="分類不明", 計算_基本取引表!BB104/計算_基本取引表!BB$133, 計算_投入係数表!BB104)</f>
        <v>#DIV/0!</v>
      </c>
      <c r="BC243" s="194" t="e">
        <f>IF(BC$142="分類不明", 計算_基本取引表!BC104/計算_基本取引表!BC$133, 計算_投入係数表!BC104)</f>
        <v>#DIV/0!</v>
      </c>
      <c r="BD243" s="194" t="e">
        <f>IF(BD$142="分類不明", 計算_基本取引表!BD104/計算_基本取引表!BD$133, 計算_投入係数表!BD104)</f>
        <v>#DIV/0!</v>
      </c>
      <c r="BE243" s="194" t="e">
        <f>IF(BE$142="分類不明", 計算_基本取引表!BE104/計算_基本取引表!BE$133, 計算_投入係数表!BE104)</f>
        <v>#DIV/0!</v>
      </c>
      <c r="BF243" s="194" t="e">
        <f>IF(BF$142="分類不明", 計算_基本取引表!BF104/計算_基本取引表!BF$133, 計算_投入係数表!BF104)</f>
        <v>#DIV/0!</v>
      </c>
      <c r="BG243" s="194" t="e">
        <f>IF(BG$142="分類不明", 計算_基本取引表!BG104/計算_基本取引表!BG$133, 計算_投入係数表!BG104)</f>
        <v>#DIV/0!</v>
      </c>
      <c r="BH243" s="194" t="e">
        <f>IF(BH$142="分類不明", 計算_基本取引表!BH104/計算_基本取引表!BH$133, 計算_投入係数表!BH104)</f>
        <v>#DIV/0!</v>
      </c>
      <c r="BI243" s="194" t="e">
        <f>IF(BI$142="分類不明", 計算_基本取引表!BI104/計算_基本取引表!BI$133, 計算_投入係数表!BI104)</f>
        <v>#DIV/0!</v>
      </c>
      <c r="BJ243" s="194" t="e">
        <f>IF(BJ$142="分類不明", 計算_基本取引表!BJ104/計算_基本取引表!BJ$133, 計算_投入係数表!BJ104)</f>
        <v>#DIV/0!</v>
      </c>
      <c r="BK243" s="194" t="e">
        <f>IF(BK$142="分類不明", 計算_基本取引表!BK104/計算_基本取引表!BK$133, 計算_投入係数表!BK104)</f>
        <v>#DIV/0!</v>
      </c>
      <c r="BL243" s="194" t="e">
        <f>IF(BL$142="分類不明", 計算_基本取引表!BL104/計算_基本取引表!BL$133, 計算_投入係数表!BL104)</f>
        <v>#DIV/0!</v>
      </c>
      <c r="BM243" s="194" t="e">
        <f>IF(BM$142="分類不明", 計算_基本取引表!BM104/計算_基本取引表!BM$133, 計算_投入係数表!BM104)</f>
        <v>#DIV/0!</v>
      </c>
      <c r="BN243" s="194" t="e">
        <f>IF(BN$142="分類不明", 計算_基本取引表!BN104/計算_基本取引表!BN$133, 計算_投入係数表!BN104)</f>
        <v>#DIV/0!</v>
      </c>
      <c r="BO243" s="194" t="e">
        <f>IF(BO$142="分類不明", 計算_基本取引表!BO104/計算_基本取引表!BO$133, 計算_投入係数表!BO104)</f>
        <v>#DIV/0!</v>
      </c>
      <c r="BP243" s="194" t="e">
        <f>IF(BP$142="分類不明", 計算_基本取引表!BP104/計算_基本取引表!BP$133, 計算_投入係数表!BP104)</f>
        <v>#DIV/0!</v>
      </c>
      <c r="BQ243" s="194" t="e">
        <f>IF(BQ$142="分類不明", 計算_基本取引表!BQ104/計算_基本取引表!BQ$133, 計算_投入係数表!BQ104)</f>
        <v>#DIV/0!</v>
      </c>
      <c r="BR243" s="194" t="e">
        <f>IF(BR$142="分類不明", 計算_基本取引表!BR104/計算_基本取引表!BR$133, 計算_投入係数表!BR104)</f>
        <v>#DIV/0!</v>
      </c>
      <c r="BS243" s="194" t="e">
        <f>IF(BS$142="分類不明", 計算_基本取引表!BS104/計算_基本取引表!BS$133, 計算_投入係数表!BS104)</f>
        <v>#DIV/0!</v>
      </c>
      <c r="BT243" s="194" t="e">
        <f>IF(BT$142="分類不明", 計算_基本取引表!BT104/計算_基本取引表!BT$133, 計算_投入係数表!BT104)</f>
        <v>#DIV/0!</v>
      </c>
      <c r="BU243" s="194" t="e">
        <f>IF(BU$142="分類不明", 計算_基本取引表!BU104/計算_基本取引表!BU$133, 計算_投入係数表!BU104)</f>
        <v>#DIV/0!</v>
      </c>
      <c r="BV243" s="194" t="e">
        <f>IF(BV$142="分類不明", 計算_基本取引表!BV104/計算_基本取引表!BV$133, 計算_投入係数表!BV104)</f>
        <v>#DIV/0!</v>
      </c>
      <c r="BW243" s="194" t="e">
        <f>IF(BW$142="分類不明", 計算_基本取引表!BW104/計算_基本取引表!BW$133, 計算_投入係数表!BW104)</f>
        <v>#DIV/0!</v>
      </c>
      <c r="BX243" s="194" t="e">
        <f>IF(BX$142="分類不明", 計算_基本取引表!BX104/計算_基本取引表!BX$133, 計算_投入係数表!BX104)</f>
        <v>#DIV/0!</v>
      </c>
      <c r="BY243" s="194" t="e">
        <f>IF(BY$142="分類不明", 計算_基本取引表!BY104/計算_基本取引表!BY$133, 計算_投入係数表!BY104)</f>
        <v>#DIV/0!</v>
      </c>
      <c r="BZ243" s="194" t="e">
        <f>IF(BZ$142="分類不明", 計算_基本取引表!BZ104/計算_基本取引表!BZ$133, 計算_投入係数表!BZ104)</f>
        <v>#DIV/0!</v>
      </c>
      <c r="CA243" s="194" t="e">
        <f>IF(CA$142="分類不明", 計算_基本取引表!CA104/計算_基本取引表!CA$133, 計算_投入係数表!CA104)</f>
        <v>#DIV/0!</v>
      </c>
      <c r="CB243" s="194" t="e">
        <f>IF(CB$142="分類不明", 計算_基本取引表!CB104/計算_基本取引表!CB$133, 計算_投入係数表!CB104)</f>
        <v>#DIV/0!</v>
      </c>
      <c r="CC243" s="194" t="e">
        <f>IF(CC$142="分類不明", 計算_基本取引表!CC104/計算_基本取引表!CC$133, 計算_投入係数表!CC104)</f>
        <v>#DIV/0!</v>
      </c>
      <c r="CD243" s="194" t="e">
        <f>IF(CD$142="分類不明", 計算_基本取引表!CD104/計算_基本取引表!CD$133, 計算_投入係数表!CD104)</f>
        <v>#DIV/0!</v>
      </c>
      <c r="CE243" s="194" t="e">
        <f>IF(CE$142="分類不明", 計算_基本取引表!CE104/計算_基本取引表!CE$133, 計算_投入係数表!CE104)</f>
        <v>#DIV/0!</v>
      </c>
      <c r="CF243" s="194" t="e">
        <f>IF(CF$142="分類不明", 計算_基本取引表!CF104/計算_基本取引表!CF$133, 計算_投入係数表!CF104)</f>
        <v>#DIV/0!</v>
      </c>
      <c r="CG243" s="194" t="e">
        <f>IF(CG$142="分類不明", 計算_基本取引表!CG104/計算_基本取引表!CG$133, 計算_投入係数表!CG104)</f>
        <v>#DIV/0!</v>
      </c>
      <c r="CH243" s="194" t="e">
        <f>IF(CH$142="分類不明", 計算_基本取引表!CH104/計算_基本取引表!CH$133, 計算_投入係数表!CH104)</f>
        <v>#DIV/0!</v>
      </c>
      <c r="CI243" s="194" t="e">
        <f>IF(CI$142="分類不明", 計算_基本取引表!CI104/計算_基本取引表!CI$133, 計算_投入係数表!CI104)</f>
        <v>#DIV/0!</v>
      </c>
      <c r="CJ243" s="194" t="e">
        <f>IF(CJ$142="分類不明", 計算_基本取引表!CJ104/計算_基本取引表!CJ$133, 計算_投入係数表!CJ104)</f>
        <v>#DIV/0!</v>
      </c>
      <c r="CK243" s="194" t="e">
        <f>IF(CK$142="分類不明", 計算_基本取引表!CK104/計算_基本取引表!CK$133, 計算_投入係数表!CK104)</f>
        <v>#DIV/0!</v>
      </c>
      <c r="CL243" s="194" t="e">
        <f>IF(CL$142="分類不明", 計算_基本取引表!CL104/計算_基本取引表!CL$133, 計算_投入係数表!CL104)</f>
        <v>#DIV/0!</v>
      </c>
      <c r="CM243" s="194" t="e">
        <f>IF(CM$142="分類不明", 計算_基本取引表!CM104/計算_基本取引表!CM$133, 計算_投入係数表!CM104)</f>
        <v>#DIV/0!</v>
      </c>
      <c r="CN243" s="194" t="e">
        <f>IF(CN$142="分類不明", 計算_基本取引表!CN104/計算_基本取引表!CN$133, 計算_投入係数表!CN104)</f>
        <v>#DIV/0!</v>
      </c>
      <c r="CO243" s="194" t="e">
        <f>IF(CO$142="分類不明", 計算_基本取引表!CO104/計算_基本取引表!CO$133, 計算_投入係数表!CO104)</f>
        <v>#DIV/0!</v>
      </c>
      <c r="CP243" s="194" t="e">
        <f>IF(CP$142="分類不明", 計算_基本取引表!CP104/計算_基本取引表!CP$133, 計算_投入係数表!CP104)</f>
        <v>#DIV/0!</v>
      </c>
      <c r="CQ243" s="194" t="e">
        <f>IF(CQ$142="分類不明", 計算_基本取引表!CQ104/計算_基本取引表!CQ$133, 計算_投入係数表!CQ104)</f>
        <v>#DIV/0!</v>
      </c>
      <c r="CR243" s="194" t="e">
        <f>IF(CR$142="分類不明", 計算_基本取引表!CR104/計算_基本取引表!CR$133, 計算_投入係数表!CR104)</f>
        <v>#DIV/0!</v>
      </c>
      <c r="CS243" s="194" t="e">
        <f>IF(CS$142="分類不明", 計算_基本取引表!CS104/計算_基本取引表!CS$133, 計算_投入係数表!CS104)</f>
        <v>#DIV/0!</v>
      </c>
      <c r="CT243" s="194" t="e">
        <f>IF(CT$142="分類不明", 計算_基本取引表!CT104/計算_基本取引表!CT$133, 計算_投入係数表!CT104)</f>
        <v>#DIV/0!</v>
      </c>
      <c r="CU243" s="194" t="e">
        <f>IF(CU$142="分類不明", 計算_基本取引表!CU104/計算_基本取引表!CU$133, 計算_投入係数表!CU104)</f>
        <v>#DIV/0!</v>
      </c>
      <c r="CV243" s="194" t="e">
        <f>IF(CV$142="分類不明", 計算_基本取引表!CV104/計算_基本取引表!CV$133, 計算_投入係数表!CV104)</f>
        <v>#DIV/0!</v>
      </c>
      <c r="CW243" s="194" t="e">
        <f>IF(CW$142="分類不明", 計算_基本取引表!CW104/計算_基本取引表!CW$133, 計算_投入係数表!CW104)</f>
        <v>#DIV/0!</v>
      </c>
      <c r="CX243" s="194" t="e">
        <f>IF(CX$142="分類不明", 計算_基本取引表!CX104/計算_基本取引表!CX$133, 計算_投入係数表!CX104)</f>
        <v>#DIV/0!</v>
      </c>
      <c r="CY243" s="194" t="e">
        <f>IF(CY$142="分類不明", 計算_基本取引表!CY104/計算_基本取引表!CY$133, 計算_投入係数表!CY104)</f>
        <v>#DIV/0!</v>
      </c>
      <c r="CZ243" s="194" t="e">
        <f>IF(CZ$142="分類不明", 計算_基本取引表!CZ104/計算_基本取引表!CZ$133, 計算_投入係数表!CZ104)</f>
        <v>#DIV/0!</v>
      </c>
      <c r="DA243" s="194" t="e">
        <f>IF(DA$142="分類不明", 計算_基本取引表!DA104/計算_基本取引表!DA$133, 計算_投入係数表!DA104)</f>
        <v>#DIV/0!</v>
      </c>
      <c r="DB243" s="194" t="e">
        <f>IF(DB$142="分類不明", 計算_基本取引表!DB104/計算_基本取引表!DB$133, 計算_投入係数表!DB104)</f>
        <v>#DIV/0!</v>
      </c>
      <c r="DC243" s="194" t="e">
        <f>IF(DC$142="分類不明", 計算_基本取引表!DC104/計算_基本取引表!DC$133, 計算_投入係数表!DC104)</f>
        <v>#DIV/0!</v>
      </c>
      <c r="DD243" s="194" t="e">
        <f>IF(DD$142="分類不明", 計算_基本取引表!DD104/計算_基本取引表!DD$133, 計算_投入係数表!DD104)</f>
        <v>#DIV/0!</v>
      </c>
      <c r="DE243" s="194" t="e">
        <f>IF(DE$142="分類不明", 計算_基本取引表!DE104/計算_基本取引表!DE$133, 計算_投入係数表!DE104)</f>
        <v>#DIV/0!</v>
      </c>
      <c r="DF243" s="194" t="e">
        <f>IF(DF$142="分類不明", 計算_基本取引表!DF104/計算_基本取引表!DF$133, 計算_投入係数表!DF104)</f>
        <v>#DIV/0!</v>
      </c>
      <c r="DG243" s="194" t="e">
        <f>IF(DG$142="分類不明", 計算_基本取引表!DG104/計算_基本取引表!DG$133, 計算_投入係数表!DG104)</f>
        <v>#DIV/0!</v>
      </c>
      <c r="DH243" s="194" t="e">
        <f>IF(DH$142="分類不明", 計算_基本取引表!DH104/計算_基本取引表!DH$133, 計算_投入係数表!DH104)</f>
        <v>#DIV/0!</v>
      </c>
      <c r="DI243" s="194" t="e">
        <f>IF(DI$142="分類不明", 計算_基本取引表!DI104/計算_基本取引表!DI$133, 計算_投入係数表!DI104)</f>
        <v>#DIV/0!</v>
      </c>
      <c r="DJ243" s="194" t="e">
        <f>IF(DJ$142="分類不明", 計算_基本取引表!DJ104/計算_基本取引表!DJ$133, 計算_投入係数表!DJ104)</f>
        <v>#DIV/0!</v>
      </c>
      <c r="DK243" s="194" t="e">
        <f>IF(DK$142="分類不明", 計算_基本取引表!DK104/計算_基本取引表!DK$133, 計算_投入係数表!DK104)</f>
        <v>#DIV/0!</v>
      </c>
      <c r="DL243" s="194" t="e">
        <f>IF(DL$142="分類不明", 計算_基本取引表!DL104/計算_基本取引表!DL$133, 計算_投入係数表!DL104)</f>
        <v>#DIV/0!</v>
      </c>
      <c r="DM243" s="194" t="e">
        <f>IF(DM$142="分類不明", 計算_基本取引表!DM104/計算_基本取引表!DM$133, 計算_投入係数表!DM104)</f>
        <v>#DIV/0!</v>
      </c>
      <c r="DN243" s="194" t="e">
        <f>IF(DN$142="分類不明", 計算_基本取引表!DN104/計算_基本取引表!DN$133, 計算_投入係数表!DN104)</f>
        <v>#DIV/0!</v>
      </c>
      <c r="DO243" s="194" t="e">
        <f>IF(DO$142="分類不明", 計算_基本取引表!DO104/計算_基本取引表!DO$133, 計算_投入係数表!DO104)</f>
        <v>#DIV/0!</v>
      </c>
      <c r="DP243" s="194" t="e">
        <f>IF(DP$142="分類不明", 計算_基本取引表!DP104/計算_基本取引表!DP$133, 計算_投入係数表!DP104)</f>
        <v>#DIV/0!</v>
      </c>
      <c r="DQ243" s="194" t="e">
        <f>IF(DQ$142="分類不明", 計算_基本取引表!DQ104/計算_基本取引表!DQ$133, 計算_投入係数表!DQ104)</f>
        <v>#DIV/0!</v>
      </c>
      <c r="DR243" s="194" t="e">
        <f>IF(DR$142="分類不明", 計算_基本取引表!DR104/計算_基本取引表!DR$133, 計算_投入係数表!DR104)</f>
        <v>#DIV/0!</v>
      </c>
      <c r="DS243" s="194" t="e">
        <f>IF(DS$142="分類不明", 計算_基本取引表!DS104/計算_基本取引表!DS$133, 計算_投入係数表!DS104)</f>
        <v>#DIV/0!</v>
      </c>
      <c r="DT243" s="23">
        <f ca="1">計算_基本取引表!DT104/計算_基本取引表!DT$133</f>
        <v>0</v>
      </c>
    </row>
    <row r="244" spans="2:124" x14ac:dyDescent="0.25">
      <c r="B244" s="53">
        <v>102</v>
      </c>
      <c r="C244" s="192" t="str">
        <v>-</v>
      </c>
      <c r="D244" s="193">
        <f>IF(D$142="分類不明", 計算_基本取引表!D105/計算_基本取引表!D$133, 計算_投入係数表!D105)</f>
        <v>0</v>
      </c>
      <c r="E244" s="194">
        <f>IF(E$142="分類不明", 計算_基本取引表!E105/計算_基本取引表!E$133, 計算_投入係数表!E105)</f>
        <v>0</v>
      </c>
      <c r="F244" s="194">
        <f>IF(F$142="分類不明", 計算_基本取引表!F105/計算_基本取引表!F$133, 計算_投入係数表!F105)</f>
        <v>0</v>
      </c>
      <c r="G244" s="194">
        <f>IF(G$142="分類不明", 計算_基本取引表!G105/計算_基本取引表!G$133, 計算_投入係数表!G105)</f>
        <v>0</v>
      </c>
      <c r="H244" s="194">
        <f>IF(H$142="分類不明", 計算_基本取引表!H105/計算_基本取引表!H$133, 計算_投入係数表!H105)</f>
        <v>0</v>
      </c>
      <c r="I244" s="194">
        <f>IF(I$142="分類不明", 計算_基本取引表!I105/計算_基本取引表!I$133, 計算_投入係数表!I105)</f>
        <v>0</v>
      </c>
      <c r="J244" s="194">
        <f>IF(J$142="分類不明", 計算_基本取引表!J105/計算_基本取引表!J$133, 計算_投入係数表!J105)</f>
        <v>0</v>
      </c>
      <c r="K244" s="194">
        <f>IF(K$142="分類不明", 計算_基本取引表!K105/計算_基本取引表!K$133, 計算_投入係数表!K105)</f>
        <v>0</v>
      </c>
      <c r="L244" s="194">
        <f>IF(L$142="分類不明", 計算_基本取引表!L105/計算_基本取引表!L$133, 計算_投入係数表!L105)</f>
        <v>0</v>
      </c>
      <c r="M244" s="194">
        <f>IF(M$142="分類不明", 計算_基本取引表!M105/計算_基本取引表!M$133, 計算_投入係数表!M105)</f>
        <v>0</v>
      </c>
      <c r="N244" s="194">
        <f>IF(N$142="分類不明", 計算_基本取引表!N105/計算_基本取引表!N$133, 計算_投入係数表!N105)</f>
        <v>0</v>
      </c>
      <c r="O244" s="194">
        <f>IF(O$142="分類不明", 計算_基本取引表!O105/計算_基本取引表!O$133, 計算_投入係数表!O105)</f>
        <v>0</v>
      </c>
      <c r="P244" s="194" t="e">
        <f ca="1">IF(P$142="分類不明", 計算_基本取引表!P105/計算_基本取引表!P$133, 計算_投入係数表!P105)</f>
        <v>#DIV/0!</v>
      </c>
      <c r="Q244" s="194" t="e">
        <f>IF(Q$142="分類不明", 計算_基本取引表!Q105/計算_基本取引表!Q$133, 計算_投入係数表!Q105)</f>
        <v>#DIV/0!</v>
      </c>
      <c r="R244" s="194" t="e">
        <f>IF(R$142="分類不明", 計算_基本取引表!R105/計算_基本取引表!R$133, 計算_投入係数表!R105)</f>
        <v>#DIV/0!</v>
      </c>
      <c r="S244" s="194" t="e">
        <f>IF(S$142="分類不明", 計算_基本取引表!S105/計算_基本取引表!S$133, 計算_投入係数表!S105)</f>
        <v>#DIV/0!</v>
      </c>
      <c r="T244" s="194" t="e">
        <f>IF(T$142="分類不明", 計算_基本取引表!T105/計算_基本取引表!T$133, 計算_投入係数表!T105)</f>
        <v>#DIV/0!</v>
      </c>
      <c r="U244" s="194" t="e">
        <f>IF(U$142="分類不明", 計算_基本取引表!U105/計算_基本取引表!U$133, 計算_投入係数表!U105)</f>
        <v>#DIV/0!</v>
      </c>
      <c r="V244" s="194" t="e">
        <f>IF(V$142="分類不明", 計算_基本取引表!V105/計算_基本取引表!V$133, 計算_投入係数表!V105)</f>
        <v>#DIV/0!</v>
      </c>
      <c r="W244" s="194" t="e">
        <f>IF(W$142="分類不明", 計算_基本取引表!W105/計算_基本取引表!W$133, 計算_投入係数表!W105)</f>
        <v>#DIV/0!</v>
      </c>
      <c r="X244" s="194" t="e">
        <f>IF(X$142="分類不明", 計算_基本取引表!X105/計算_基本取引表!X$133, 計算_投入係数表!X105)</f>
        <v>#DIV/0!</v>
      </c>
      <c r="Y244" s="194" t="e">
        <f>IF(Y$142="分類不明", 計算_基本取引表!Y105/計算_基本取引表!Y$133, 計算_投入係数表!Y105)</f>
        <v>#DIV/0!</v>
      </c>
      <c r="Z244" s="194" t="e">
        <f>IF(Z$142="分類不明", 計算_基本取引表!Z105/計算_基本取引表!Z$133, 計算_投入係数表!Z105)</f>
        <v>#DIV/0!</v>
      </c>
      <c r="AA244" s="194" t="e">
        <f>IF(AA$142="分類不明", 計算_基本取引表!AA105/計算_基本取引表!AA$133, 計算_投入係数表!AA105)</f>
        <v>#DIV/0!</v>
      </c>
      <c r="AB244" s="194" t="e">
        <f>IF(AB$142="分類不明", 計算_基本取引表!AB105/計算_基本取引表!AB$133, 計算_投入係数表!AB105)</f>
        <v>#DIV/0!</v>
      </c>
      <c r="AC244" s="194" t="e">
        <f>IF(AC$142="分類不明", 計算_基本取引表!AC105/計算_基本取引表!AC$133, 計算_投入係数表!AC105)</f>
        <v>#DIV/0!</v>
      </c>
      <c r="AD244" s="194" t="e">
        <f>IF(AD$142="分類不明", 計算_基本取引表!AD105/計算_基本取引表!AD$133, 計算_投入係数表!AD105)</f>
        <v>#DIV/0!</v>
      </c>
      <c r="AE244" s="194" t="e">
        <f>IF(AE$142="分類不明", 計算_基本取引表!AE105/計算_基本取引表!AE$133, 計算_投入係数表!AE105)</f>
        <v>#DIV/0!</v>
      </c>
      <c r="AF244" s="194" t="e">
        <f>IF(AF$142="分類不明", 計算_基本取引表!AF105/計算_基本取引表!AF$133, 計算_投入係数表!AF105)</f>
        <v>#DIV/0!</v>
      </c>
      <c r="AG244" s="194" t="e">
        <f>IF(AG$142="分類不明", 計算_基本取引表!AG105/計算_基本取引表!AG$133, 計算_投入係数表!AG105)</f>
        <v>#DIV/0!</v>
      </c>
      <c r="AH244" s="194" t="e">
        <f>IF(AH$142="分類不明", 計算_基本取引表!AH105/計算_基本取引表!AH$133, 計算_投入係数表!AH105)</f>
        <v>#DIV/0!</v>
      </c>
      <c r="AI244" s="194" t="e">
        <f>IF(AI$142="分類不明", 計算_基本取引表!AI105/計算_基本取引表!AI$133, 計算_投入係数表!AI105)</f>
        <v>#DIV/0!</v>
      </c>
      <c r="AJ244" s="194" t="e">
        <f>IF(AJ$142="分類不明", 計算_基本取引表!AJ105/計算_基本取引表!AJ$133, 計算_投入係数表!AJ105)</f>
        <v>#DIV/0!</v>
      </c>
      <c r="AK244" s="194" t="e">
        <f>IF(AK$142="分類不明", 計算_基本取引表!AK105/計算_基本取引表!AK$133, 計算_投入係数表!AK105)</f>
        <v>#DIV/0!</v>
      </c>
      <c r="AL244" s="194" t="e">
        <f>IF(AL$142="分類不明", 計算_基本取引表!AL105/計算_基本取引表!AL$133, 計算_投入係数表!AL105)</f>
        <v>#DIV/0!</v>
      </c>
      <c r="AM244" s="194" t="e">
        <f>IF(AM$142="分類不明", 計算_基本取引表!AM105/計算_基本取引表!AM$133, 計算_投入係数表!AM105)</f>
        <v>#DIV/0!</v>
      </c>
      <c r="AN244" s="194" t="e">
        <f>IF(AN$142="分類不明", 計算_基本取引表!AN105/計算_基本取引表!AN$133, 計算_投入係数表!AN105)</f>
        <v>#DIV/0!</v>
      </c>
      <c r="AO244" s="194" t="e">
        <f>IF(AO$142="分類不明", 計算_基本取引表!AO105/計算_基本取引表!AO$133, 計算_投入係数表!AO105)</f>
        <v>#DIV/0!</v>
      </c>
      <c r="AP244" s="194" t="e">
        <f>IF(AP$142="分類不明", 計算_基本取引表!AP105/計算_基本取引表!AP$133, 計算_投入係数表!AP105)</f>
        <v>#DIV/0!</v>
      </c>
      <c r="AQ244" s="194" t="e">
        <f>IF(AQ$142="分類不明", 計算_基本取引表!AQ105/計算_基本取引表!AQ$133, 計算_投入係数表!AQ105)</f>
        <v>#DIV/0!</v>
      </c>
      <c r="AR244" s="194" t="e">
        <f>IF(AR$142="分類不明", 計算_基本取引表!AR105/計算_基本取引表!AR$133, 計算_投入係数表!AR105)</f>
        <v>#DIV/0!</v>
      </c>
      <c r="AS244" s="194" t="e">
        <f>IF(AS$142="分類不明", 計算_基本取引表!AS105/計算_基本取引表!AS$133, 計算_投入係数表!AS105)</f>
        <v>#DIV/0!</v>
      </c>
      <c r="AT244" s="194" t="e">
        <f>IF(AT$142="分類不明", 計算_基本取引表!AT105/計算_基本取引表!AT$133, 計算_投入係数表!AT105)</f>
        <v>#DIV/0!</v>
      </c>
      <c r="AU244" s="194" t="e">
        <f>IF(AU$142="分類不明", 計算_基本取引表!AU105/計算_基本取引表!AU$133, 計算_投入係数表!AU105)</f>
        <v>#DIV/0!</v>
      </c>
      <c r="AV244" s="194" t="e">
        <f>IF(AV$142="分類不明", 計算_基本取引表!AV105/計算_基本取引表!AV$133, 計算_投入係数表!AV105)</f>
        <v>#DIV/0!</v>
      </c>
      <c r="AW244" s="194" t="e">
        <f>IF(AW$142="分類不明", 計算_基本取引表!AW105/計算_基本取引表!AW$133, 計算_投入係数表!AW105)</f>
        <v>#DIV/0!</v>
      </c>
      <c r="AX244" s="194" t="e">
        <f>IF(AX$142="分類不明", 計算_基本取引表!AX105/計算_基本取引表!AX$133, 計算_投入係数表!AX105)</f>
        <v>#DIV/0!</v>
      </c>
      <c r="AY244" s="194" t="e">
        <f>IF(AY$142="分類不明", 計算_基本取引表!AY105/計算_基本取引表!AY$133, 計算_投入係数表!AY105)</f>
        <v>#DIV/0!</v>
      </c>
      <c r="AZ244" s="194" t="e">
        <f>IF(AZ$142="分類不明", 計算_基本取引表!AZ105/計算_基本取引表!AZ$133, 計算_投入係数表!AZ105)</f>
        <v>#DIV/0!</v>
      </c>
      <c r="BA244" s="194" t="e">
        <f>IF(BA$142="分類不明", 計算_基本取引表!BA105/計算_基本取引表!BA$133, 計算_投入係数表!BA105)</f>
        <v>#DIV/0!</v>
      </c>
      <c r="BB244" s="194" t="e">
        <f>IF(BB$142="分類不明", 計算_基本取引表!BB105/計算_基本取引表!BB$133, 計算_投入係数表!BB105)</f>
        <v>#DIV/0!</v>
      </c>
      <c r="BC244" s="194" t="e">
        <f>IF(BC$142="分類不明", 計算_基本取引表!BC105/計算_基本取引表!BC$133, 計算_投入係数表!BC105)</f>
        <v>#DIV/0!</v>
      </c>
      <c r="BD244" s="194" t="e">
        <f>IF(BD$142="分類不明", 計算_基本取引表!BD105/計算_基本取引表!BD$133, 計算_投入係数表!BD105)</f>
        <v>#DIV/0!</v>
      </c>
      <c r="BE244" s="194" t="e">
        <f>IF(BE$142="分類不明", 計算_基本取引表!BE105/計算_基本取引表!BE$133, 計算_投入係数表!BE105)</f>
        <v>#DIV/0!</v>
      </c>
      <c r="BF244" s="194" t="e">
        <f>IF(BF$142="分類不明", 計算_基本取引表!BF105/計算_基本取引表!BF$133, 計算_投入係数表!BF105)</f>
        <v>#DIV/0!</v>
      </c>
      <c r="BG244" s="194" t="e">
        <f>IF(BG$142="分類不明", 計算_基本取引表!BG105/計算_基本取引表!BG$133, 計算_投入係数表!BG105)</f>
        <v>#DIV/0!</v>
      </c>
      <c r="BH244" s="194" t="e">
        <f>IF(BH$142="分類不明", 計算_基本取引表!BH105/計算_基本取引表!BH$133, 計算_投入係数表!BH105)</f>
        <v>#DIV/0!</v>
      </c>
      <c r="BI244" s="194" t="e">
        <f>IF(BI$142="分類不明", 計算_基本取引表!BI105/計算_基本取引表!BI$133, 計算_投入係数表!BI105)</f>
        <v>#DIV/0!</v>
      </c>
      <c r="BJ244" s="194" t="e">
        <f>IF(BJ$142="分類不明", 計算_基本取引表!BJ105/計算_基本取引表!BJ$133, 計算_投入係数表!BJ105)</f>
        <v>#DIV/0!</v>
      </c>
      <c r="BK244" s="194" t="e">
        <f>IF(BK$142="分類不明", 計算_基本取引表!BK105/計算_基本取引表!BK$133, 計算_投入係数表!BK105)</f>
        <v>#DIV/0!</v>
      </c>
      <c r="BL244" s="194" t="e">
        <f>IF(BL$142="分類不明", 計算_基本取引表!BL105/計算_基本取引表!BL$133, 計算_投入係数表!BL105)</f>
        <v>#DIV/0!</v>
      </c>
      <c r="BM244" s="194" t="e">
        <f>IF(BM$142="分類不明", 計算_基本取引表!BM105/計算_基本取引表!BM$133, 計算_投入係数表!BM105)</f>
        <v>#DIV/0!</v>
      </c>
      <c r="BN244" s="194" t="e">
        <f>IF(BN$142="分類不明", 計算_基本取引表!BN105/計算_基本取引表!BN$133, 計算_投入係数表!BN105)</f>
        <v>#DIV/0!</v>
      </c>
      <c r="BO244" s="194" t="e">
        <f>IF(BO$142="分類不明", 計算_基本取引表!BO105/計算_基本取引表!BO$133, 計算_投入係数表!BO105)</f>
        <v>#DIV/0!</v>
      </c>
      <c r="BP244" s="194" t="e">
        <f>IF(BP$142="分類不明", 計算_基本取引表!BP105/計算_基本取引表!BP$133, 計算_投入係数表!BP105)</f>
        <v>#DIV/0!</v>
      </c>
      <c r="BQ244" s="194" t="e">
        <f>IF(BQ$142="分類不明", 計算_基本取引表!BQ105/計算_基本取引表!BQ$133, 計算_投入係数表!BQ105)</f>
        <v>#DIV/0!</v>
      </c>
      <c r="BR244" s="194" t="e">
        <f>IF(BR$142="分類不明", 計算_基本取引表!BR105/計算_基本取引表!BR$133, 計算_投入係数表!BR105)</f>
        <v>#DIV/0!</v>
      </c>
      <c r="BS244" s="194" t="e">
        <f>IF(BS$142="分類不明", 計算_基本取引表!BS105/計算_基本取引表!BS$133, 計算_投入係数表!BS105)</f>
        <v>#DIV/0!</v>
      </c>
      <c r="BT244" s="194" t="e">
        <f>IF(BT$142="分類不明", 計算_基本取引表!BT105/計算_基本取引表!BT$133, 計算_投入係数表!BT105)</f>
        <v>#DIV/0!</v>
      </c>
      <c r="BU244" s="194" t="e">
        <f>IF(BU$142="分類不明", 計算_基本取引表!BU105/計算_基本取引表!BU$133, 計算_投入係数表!BU105)</f>
        <v>#DIV/0!</v>
      </c>
      <c r="BV244" s="194" t="e">
        <f>IF(BV$142="分類不明", 計算_基本取引表!BV105/計算_基本取引表!BV$133, 計算_投入係数表!BV105)</f>
        <v>#DIV/0!</v>
      </c>
      <c r="BW244" s="194" t="e">
        <f>IF(BW$142="分類不明", 計算_基本取引表!BW105/計算_基本取引表!BW$133, 計算_投入係数表!BW105)</f>
        <v>#DIV/0!</v>
      </c>
      <c r="BX244" s="194" t="e">
        <f>IF(BX$142="分類不明", 計算_基本取引表!BX105/計算_基本取引表!BX$133, 計算_投入係数表!BX105)</f>
        <v>#DIV/0!</v>
      </c>
      <c r="BY244" s="194" t="e">
        <f>IF(BY$142="分類不明", 計算_基本取引表!BY105/計算_基本取引表!BY$133, 計算_投入係数表!BY105)</f>
        <v>#DIV/0!</v>
      </c>
      <c r="BZ244" s="194" t="e">
        <f>IF(BZ$142="分類不明", 計算_基本取引表!BZ105/計算_基本取引表!BZ$133, 計算_投入係数表!BZ105)</f>
        <v>#DIV/0!</v>
      </c>
      <c r="CA244" s="194" t="e">
        <f>IF(CA$142="分類不明", 計算_基本取引表!CA105/計算_基本取引表!CA$133, 計算_投入係数表!CA105)</f>
        <v>#DIV/0!</v>
      </c>
      <c r="CB244" s="194" t="e">
        <f>IF(CB$142="分類不明", 計算_基本取引表!CB105/計算_基本取引表!CB$133, 計算_投入係数表!CB105)</f>
        <v>#DIV/0!</v>
      </c>
      <c r="CC244" s="194" t="e">
        <f>IF(CC$142="分類不明", 計算_基本取引表!CC105/計算_基本取引表!CC$133, 計算_投入係数表!CC105)</f>
        <v>#DIV/0!</v>
      </c>
      <c r="CD244" s="194" t="e">
        <f>IF(CD$142="分類不明", 計算_基本取引表!CD105/計算_基本取引表!CD$133, 計算_投入係数表!CD105)</f>
        <v>#DIV/0!</v>
      </c>
      <c r="CE244" s="194" t="e">
        <f>IF(CE$142="分類不明", 計算_基本取引表!CE105/計算_基本取引表!CE$133, 計算_投入係数表!CE105)</f>
        <v>#DIV/0!</v>
      </c>
      <c r="CF244" s="194" t="e">
        <f>IF(CF$142="分類不明", 計算_基本取引表!CF105/計算_基本取引表!CF$133, 計算_投入係数表!CF105)</f>
        <v>#DIV/0!</v>
      </c>
      <c r="CG244" s="194" t="e">
        <f>IF(CG$142="分類不明", 計算_基本取引表!CG105/計算_基本取引表!CG$133, 計算_投入係数表!CG105)</f>
        <v>#DIV/0!</v>
      </c>
      <c r="CH244" s="194" t="e">
        <f>IF(CH$142="分類不明", 計算_基本取引表!CH105/計算_基本取引表!CH$133, 計算_投入係数表!CH105)</f>
        <v>#DIV/0!</v>
      </c>
      <c r="CI244" s="194" t="e">
        <f>IF(CI$142="分類不明", 計算_基本取引表!CI105/計算_基本取引表!CI$133, 計算_投入係数表!CI105)</f>
        <v>#DIV/0!</v>
      </c>
      <c r="CJ244" s="194" t="e">
        <f>IF(CJ$142="分類不明", 計算_基本取引表!CJ105/計算_基本取引表!CJ$133, 計算_投入係数表!CJ105)</f>
        <v>#DIV/0!</v>
      </c>
      <c r="CK244" s="194" t="e">
        <f>IF(CK$142="分類不明", 計算_基本取引表!CK105/計算_基本取引表!CK$133, 計算_投入係数表!CK105)</f>
        <v>#DIV/0!</v>
      </c>
      <c r="CL244" s="194" t="e">
        <f>IF(CL$142="分類不明", 計算_基本取引表!CL105/計算_基本取引表!CL$133, 計算_投入係数表!CL105)</f>
        <v>#DIV/0!</v>
      </c>
      <c r="CM244" s="194" t="e">
        <f>IF(CM$142="分類不明", 計算_基本取引表!CM105/計算_基本取引表!CM$133, 計算_投入係数表!CM105)</f>
        <v>#DIV/0!</v>
      </c>
      <c r="CN244" s="194" t="e">
        <f>IF(CN$142="分類不明", 計算_基本取引表!CN105/計算_基本取引表!CN$133, 計算_投入係数表!CN105)</f>
        <v>#DIV/0!</v>
      </c>
      <c r="CO244" s="194" t="e">
        <f>IF(CO$142="分類不明", 計算_基本取引表!CO105/計算_基本取引表!CO$133, 計算_投入係数表!CO105)</f>
        <v>#DIV/0!</v>
      </c>
      <c r="CP244" s="194" t="e">
        <f>IF(CP$142="分類不明", 計算_基本取引表!CP105/計算_基本取引表!CP$133, 計算_投入係数表!CP105)</f>
        <v>#DIV/0!</v>
      </c>
      <c r="CQ244" s="194" t="e">
        <f>IF(CQ$142="分類不明", 計算_基本取引表!CQ105/計算_基本取引表!CQ$133, 計算_投入係数表!CQ105)</f>
        <v>#DIV/0!</v>
      </c>
      <c r="CR244" s="194" t="e">
        <f>IF(CR$142="分類不明", 計算_基本取引表!CR105/計算_基本取引表!CR$133, 計算_投入係数表!CR105)</f>
        <v>#DIV/0!</v>
      </c>
      <c r="CS244" s="194" t="e">
        <f>IF(CS$142="分類不明", 計算_基本取引表!CS105/計算_基本取引表!CS$133, 計算_投入係数表!CS105)</f>
        <v>#DIV/0!</v>
      </c>
      <c r="CT244" s="194" t="e">
        <f>IF(CT$142="分類不明", 計算_基本取引表!CT105/計算_基本取引表!CT$133, 計算_投入係数表!CT105)</f>
        <v>#DIV/0!</v>
      </c>
      <c r="CU244" s="194" t="e">
        <f>IF(CU$142="分類不明", 計算_基本取引表!CU105/計算_基本取引表!CU$133, 計算_投入係数表!CU105)</f>
        <v>#DIV/0!</v>
      </c>
      <c r="CV244" s="194" t="e">
        <f>IF(CV$142="分類不明", 計算_基本取引表!CV105/計算_基本取引表!CV$133, 計算_投入係数表!CV105)</f>
        <v>#DIV/0!</v>
      </c>
      <c r="CW244" s="194" t="e">
        <f>IF(CW$142="分類不明", 計算_基本取引表!CW105/計算_基本取引表!CW$133, 計算_投入係数表!CW105)</f>
        <v>#DIV/0!</v>
      </c>
      <c r="CX244" s="194" t="e">
        <f>IF(CX$142="分類不明", 計算_基本取引表!CX105/計算_基本取引表!CX$133, 計算_投入係数表!CX105)</f>
        <v>#DIV/0!</v>
      </c>
      <c r="CY244" s="194" t="e">
        <f>IF(CY$142="分類不明", 計算_基本取引表!CY105/計算_基本取引表!CY$133, 計算_投入係数表!CY105)</f>
        <v>#DIV/0!</v>
      </c>
      <c r="CZ244" s="194" t="e">
        <f>IF(CZ$142="分類不明", 計算_基本取引表!CZ105/計算_基本取引表!CZ$133, 計算_投入係数表!CZ105)</f>
        <v>#DIV/0!</v>
      </c>
      <c r="DA244" s="194" t="e">
        <f>IF(DA$142="分類不明", 計算_基本取引表!DA105/計算_基本取引表!DA$133, 計算_投入係数表!DA105)</f>
        <v>#DIV/0!</v>
      </c>
      <c r="DB244" s="194" t="e">
        <f>IF(DB$142="分類不明", 計算_基本取引表!DB105/計算_基本取引表!DB$133, 計算_投入係数表!DB105)</f>
        <v>#DIV/0!</v>
      </c>
      <c r="DC244" s="194" t="e">
        <f>IF(DC$142="分類不明", 計算_基本取引表!DC105/計算_基本取引表!DC$133, 計算_投入係数表!DC105)</f>
        <v>#DIV/0!</v>
      </c>
      <c r="DD244" s="194" t="e">
        <f>IF(DD$142="分類不明", 計算_基本取引表!DD105/計算_基本取引表!DD$133, 計算_投入係数表!DD105)</f>
        <v>#DIV/0!</v>
      </c>
      <c r="DE244" s="194" t="e">
        <f>IF(DE$142="分類不明", 計算_基本取引表!DE105/計算_基本取引表!DE$133, 計算_投入係数表!DE105)</f>
        <v>#DIV/0!</v>
      </c>
      <c r="DF244" s="194" t="e">
        <f>IF(DF$142="分類不明", 計算_基本取引表!DF105/計算_基本取引表!DF$133, 計算_投入係数表!DF105)</f>
        <v>#DIV/0!</v>
      </c>
      <c r="DG244" s="194" t="e">
        <f>IF(DG$142="分類不明", 計算_基本取引表!DG105/計算_基本取引表!DG$133, 計算_投入係数表!DG105)</f>
        <v>#DIV/0!</v>
      </c>
      <c r="DH244" s="194" t="e">
        <f>IF(DH$142="分類不明", 計算_基本取引表!DH105/計算_基本取引表!DH$133, 計算_投入係数表!DH105)</f>
        <v>#DIV/0!</v>
      </c>
      <c r="DI244" s="194" t="e">
        <f>IF(DI$142="分類不明", 計算_基本取引表!DI105/計算_基本取引表!DI$133, 計算_投入係数表!DI105)</f>
        <v>#DIV/0!</v>
      </c>
      <c r="DJ244" s="194" t="e">
        <f>IF(DJ$142="分類不明", 計算_基本取引表!DJ105/計算_基本取引表!DJ$133, 計算_投入係数表!DJ105)</f>
        <v>#DIV/0!</v>
      </c>
      <c r="DK244" s="194" t="e">
        <f>IF(DK$142="分類不明", 計算_基本取引表!DK105/計算_基本取引表!DK$133, 計算_投入係数表!DK105)</f>
        <v>#DIV/0!</v>
      </c>
      <c r="DL244" s="194" t="e">
        <f>IF(DL$142="分類不明", 計算_基本取引表!DL105/計算_基本取引表!DL$133, 計算_投入係数表!DL105)</f>
        <v>#DIV/0!</v>
      </c>
      <c r="DM244" s="194" t="e">
        <f>IF(DM$142="分類不明", 計算_基本取引表!DM105/計算_基本取引表!DM$133, 計算_投入係数表!DM105)</f>
        <v>#DIV/0!</v>
      </c>
      <c r="DN244" s="194" t="e">
        <f>IF(DN$142="分類不明", 計算_基本取引表!DN105/計算_基本取引表!DN$133, 計算_投入係数表!DN105)</f>
        <v>#DIV/0!</v>
      </c>
      <c r="DO244" s="194" t="e">
        <f>IF(DO$142="分類不明", 計算_基本取引表!DO105/計算_基本取引表!DO$133, 計算_投入係数表!DO105)</f>
        <v>#DIV/0!</v>
      </c>
      <c r="DP244" s="194" t="e">
        <f>IF(DP$142="分類不明", 計算_基本取引表!DP105/計算_基本取引表!DP$133, 計算_投入係数表!DP105)</f>
        <v>#DIV/0!</v>
      </c>
      <c r="DQ244" s="194" t="e">
        <f>IF(DQ$142="分類不明", 計算_基本取引表!DQ105/計算_基本取引表!DQ$133, 計算_投入係数表!DQ105)</f>
        <v>#DIV/0!</v>
      </c>
      <c r="DR244" s="194" t="e">
        <f>IF(DR$142="分類不明", 計算_基本取引表!DR105/計算_基本取引表!DR$133, 計算_投入係数表!DR105)</f>
        <v>#DIV/0!</v>
      </c>
      <c r="DS244" s="194" t="e">
        <f>IF(DS$142="分類不明", 計算_基本取引表!DS105/計算_基本取引表!DS$133, 計算_投入係数表!DS105)</f>
        <v>#DIV/0!</v>
      </c>
      <c r="DT244" s="23">
        <f ca="1">計算_基本取引表!DT105/計算_基本取引表!DT$133</f>
        <v>0</v>
      </c>
    </row>
    <row r="245" spans="2:124" x14ac:dyDescent="0.25">
      <c r="B245" s="53">
        <v>103</v>
      </c>
      <c r="C245" s="192" t="str">
        <v>-</v>
      </c>
      <c r="D245" s="193">
        <f>IF(D$142="分類不明", 計算_基本取引表!D106/計算_基本取引表!D$133, 計算_投入係数表!D106)</f>
        <v>0</v>
      </c>
      <c r="E245" s="194">
        <f>IF(E$142="分類不明", 計算_基本取引表!E106/計算_基本取引表!E$133, 計算_投入係数表!E106)</f>
        <v>0</v>
      </c>
      <c r="F245" s="194">
        <f>IF(F$142="分類不明", 計算_基本取引表!F106/計算_基本取引表!F$133, 計算_投入係数表!F106)</f>
        <v>0</v>
      </c>
      <c r="G245" s="194">
        <f>IF(G$142="分類不明", 計算_基本取引表!G106/計算_基本取引表!G$133, 計算_投入係数表!G106)</f>
        <v>0</v>
      </c>
      <c r="H245" s="194">
        <f>IF(H$142="分類不明", 計算_基本取引表!H106/計算_基本取引表!H$133, 計算_投入係数表!H106)</f>
        <v>0</v>
      </c>
      <c r="I245" s="194">
        <f>IF(I$142="分類不明", 計算_基本取引表!I106/計算_基本取引表!I$133, 計算_投入係数表!I106)</f>
        <v>0</v>
      </c>
      <c r="J245" s="194">
        <f>IF(J$142="分類不明", 計算_基本取引表!J106/計算_基本取引表!J$133, 計算_投入係数表!J106)</f>
        <v>0</v>
      </c>
      <c r="K245" s="194">
        <f>IF(K$142="分類不明", 計算_基本取引表!K106/計算_基本取引表!K$133, 計算_投入係数表!K106)</f>
        <v>0</v>
      </c>
      <c r="L245" s="194">
        <f>IF(L$142="分類不明", 計算_基本取引表!L106/計算_基本取引表!L$133, 計算_投入係数表!L106)</f>
        <v>0</v>
      </c>
      <c r="M245" s="194">
        <f>IF(M$142="分類不明", 計算_基本取引表!M106/計算_基本取引表!M$133, 計算_投入係数表!M106)</f>
        <v>0</v>
      </c>
      <c r="N245" s="194">
        <f>IF(N$142="分類不明", 計算_基本取引表!N106/計算_基本取引表!N$133, 計算_投入係数表!N106)</f>
        <v>0</v>
      </c>
      <c r="O245" s="194">
        <f>IF(O$142="分類不明", 計算_基本取引表!O106/計算_基本取引表!O$133, 計算_投入係数表!O106)</f>
        <v>0</v>
      </c>
      <c r="P245" s="194" t="e">
        <f ca="1">IF(P$142="分類不明", 計算_基本取引表!P106/計算_基本取引表!P$133, 計算_投入係数表!P106)</f>
        <v>#DIV/0!</v>
      </c>
      <c r="Q245" s="194" t="e">
        <f>IF(Q$142="分類不明", 計算_基本取引表!Q106/計算_基本取引表!Q$133, 計算_投入係数表!Q106)</f>
        <v>#DIV/0!</v>
      </c>
      <c r="R245" s="194" t="e">
        <f>IF(R$142="分類不明", 計算_基本取引表!R106/計算_基本取引表!R$133, 計算_投入係数表!R106)</f>
        <v>#DIV/0!</v>
      </c>
      <c r="S245" s="194" t="e">
        <f>IF(S$142="分類不明", 計算_基本取引表!S106/計算_基本取引表!S$133, 計算_投入係数表!S106)</f>
        <v>#DIV/0!</v>
      </c>
      <c r="T245" s="194" t="e">
        <f>IF(T$142="分類不明", 計算_基本取引表!T106/計算_基本取引表!T$133, 計算_投入係数表!T106)</f>
        <v>#DIV/0!</v>
      </c>
      <c r="U245" s="194" t="e">
        <f>IF(U$142="分類不明", 計算_基本取引表!U106/計算_基本取引表!U$133, 計算_投入係数表!U106)</f>
        <v>#DIV/0!</v>
      </c>
      <c r="V245" s="194" t="e">
        <f>IF(V$142="分類不明", 計算_基本取引表!V106/計算_基本取引表!V$133, 計算_投入係数表!V106)</f>
        <v>#DIV/0!</v>
      </c>
      <c r="W245" s="194" t="e">
        <f>IF(W$142="分類不明", 計算_基本取引表!W106/計算_基本取引表!W$133, 計算_投入係数表!W106)</f>
        <v>#DIV/0!</v>
      </c>
      <c r="X245" s="194" t="e">
        <f>IF(X$142="分類不明", 計算_基本取引表!X106/計算_基本取引表!X$133, 計算_投入係数表!X106)</f>
        <v>#DIV/0!</v>
      </c>
      <c r="Y245" s="194" t="e">
        <f>IF(Y$142="分類不明", 計算_基本取引表!Y106/計算_基本取引表!Y$133, 計算_投入係数表!Y106)</f>
        <v>#DIV/0!</v>
      </c>
      <c r="Z245" s="194" t="e">
        <f>IF(Z$142="分類不明", 計算_基本取引表!Z106/計算_基本取引表!Z$133, 計算_投入係数表!Z106)</f>
        <v>#DIV/0!</v>
      </c>
      <c r="AA245" s="194" t="e">
        <f>IF(AA$142="分類不明", 計算_基本取引表!AA106/計算_基本取引表!AA$133, 計算_投入係数表!AA106)</f>
        <v>#DIV/0!</v>
      </c>
      <c r="AB245" s="194" t="e">
        <f>IF(AB$142="分類不明", 計算_基本取引表!AB106/計算_基本取引表!AB$133, 計算_投入係数表!AB106)</f>
        <v>#DIV/0!</v>
      </c>
      <c r="AC245" s="194" t="e">
        <f>IF(AC$142="分類不明", 計算_基本取引表!AC106/計算_基本取引表!AC$133, 計算_投入係数表!AC106)</f>
        <v>#DIV/0!</v>
      </c>
      <c r="AD245" s="194" t="e">
        <f>IF(AD$142="分類不明", 計算_基本取引表!AD106/計算_基本取引表!AD$133, 計算_投入係数表!AD106)</f>
        <v>#DIV/0!</v>
      </c>
      <c r="AE245" s="194" t="e">
        <f>IF(AE$142="分類不明", 計算_基本取引表!AE106/計算_基本取引表!AE$133, 計算_投入係数表!AE106)</f>
        <v>#DIV/0!</v>
      </c>
      <c r="AF245" s="194" t="e">
        <f>IF(AF$142="分類不明", 計算_基本取引表!AF106/計算_基本取引表!AF$133, 計算_投入係数表!AF106)</f>
        <v>#DIV/0!</v>
      </c>
      <c r="AG245" s="194" t="e">
        <f>IF(AG$142="分類不明", 計算_基本取引表!AG106/計算_基本取引表!AG$133, 計算_投入係数表!AG106)</f>
        <v>#DIV/0!</v>
      </c>
      <c r="AH245" s="194" t="e">
        <f>IF(AH$142="分類不明", 計算_基本取引表!AH106/計算_基本取引表!AH$133, 計算_投入係数表!AH106)</f>
        <v>#DIV/0!</v>
      </c>
      <c r="AI245" s="194" t="e">
        <f>IF(AI$142="分類不明", 計算_基本取引表!AI106/計算_基本取引表!AI$133, 計算_投入係数表!AI106)</f>
        <v>#DIV/0!</v>
      </c>
      <c r="AJ245" s="194" t="e">
        <f>IF(AJ$142="分類不明", 計算_基本取引表!AJ106/計算_基本取引表!AJ$133, 計算_投入係数表!AJ106)</f>
        <v>#DIV/0!</v>
      </c>
      <c r="AK245" s="194" t="e">
        <f>IF(AK$142="分類不明", 計算_基本取引表!AK106/計算_基本取引表!AK$133, 計算_投入係数表!AK106)</f>
        <v>#DIV/0!</v>
      </c>
      <c r="AL245" s="194" t="e">
        <f>IF(AL$142="分類不明", 計算_基本取引表!AL106/計算_基本取引表!AL$133, 計算_投入係数表!AL106)</f>
        <v>#DIV/0!</v>
      </c>
      <c r="AM245" s="194" t="e">
        <f>IF(AM$142="分類不明", 計算_基本取引表!AM106/計算_基本取引表!AM$133, 計算_投入係数表!AM106)</f>
        <v>#DIV/0!</v>
      </c>
      <c r="AN245" s="194" t="e">
        <f>IF(AN$142="分類不明", 計算_基本取引表!AN106/計算_基本取引表!AN$133, 計算_投入係数表!AN106)</f>
        <v>#DIV/0!</v>
      </c>
      <c r="AO245" s="194" t="e">
        <f>IF(AO$142="分類不明", 計算_基本取引表!AO106/計算_基本取引表!AO$133, 計算_投入係数表!AO106)</f>
        <v>#DIV/0!</v>
      </c>
      <c r="AP245" s="194" t="e">
        <f>IF(AP$142="分類不明", 計算_基本取引表!AP106/計算_基本取引表!AP$133, 計算_投入係数表!AP106)</f>
        <v>#DIV/0!</v>
      </c>
      <c r="AQ245" s="194" t="e">
        <f>IF(AQ$142="分類不明", 計算_基本取引表!AQ106/計算_基本取引表!AQ$133, 計算_投入係数表!AQ106)</f>
        <v>#DIV/0!</v>
      </c>
      <c r="AR245" s="194" t="e">
        <f>IF(AR$142="分類不明", 計算_基本取引表!AR106/計算_基本取引表!AR$133, 計算_投入係数表!AR106)</f>
        <v>#DIV/0!</v>
      </c>
      <c r="AS245" s="194" t="e">
        <f>IF(AS$142="分類不明", 計算_基本取引表!AS106/計算_基本取引表!AS$133, 計算_投入係数表!AS106)</f>
        <v>#DIV/0!</v>
      </c>
      <c r="AT245" s="194" t="e">
        <f>IF(AT$142="分類不明", 計算_基本取引表!AT106/計算_基本取引表!AT$133, 計算_投入係数表!AT106)</f>
        <v>#DIV/0!</v>
      </c>
      <c r="AU245" s="194" t="e">
        <f>IF(AU$142="分類不明", 計算_基本取引表!AU106/計算_基本取引表!AU$133, 計算_投入係数表!AU106)</f>
        <v>#DIV/0!</v>
      </c>
      <c r="AV245" s="194" t="e">
        <f>IF(AV$142="分類不明", 計算_基本取引表!AV106/計算_基本取引表!AV$133, 計算_投入係数表!AV106)</f>
        <v>#DIV/0!</v>
      </c>
      <c r="AW245" s="194" t="e">
        <f>IF(AW$142="分類不明", 計算_基本取引表!AW106/計算_基本取引表!AW$133, 計算_投入係数表!AW106)</f>
        <v>#DIV/0!</v>
      </c>
      <c r="AX245" s="194" t="e">
        <f>IF(AX$142="分類不明", 計算_基本取引表!AX106/計算_基本取引表!AX$133, 計算_投入係数表!AX106)</f>
        <v>#DIV/0!</v>
      </c>
      <c r="AY245" s="194" t="e">
        <f>IF(AY$142="分類不明", 計算_基本取引表!AY106/計算_基本取引表!AY$133, 計算_投入係数表!AY106)</f>
        <v>#DIV/0!</v>
      </c>
      <c r="AZ245" s="194" t="e">
        <f>IF(AZ$142="分類不明", 計算_基本取引表!AZ106/計算_基本取引表!AZ$133, 計算_投入係数表!AZ106)</f>
        <v>#DIV/0!</v>
      </c>
      <c r="BA245" s="194" t="e">
        <f>IF(BA$142="分類不明", 計算_基本取引表!BA106/計算_基本取引表!BA$133, 計算_投入係数表!BA106)</f>
        <v>#DIV/0!</v>
      </c>
      <c r="BB245" s="194" t="e">
        <f>IF(BB$142="分類不明", 計算_基本取引表!BB106/計算_基本取引表!BB$133, 計算_投入係数表!BB106)</f>
        <v>#DIV/0!</v>
      </c>
      <c r="BC245" s="194" t="e">
        <f>IF(BC$142="分類不明", 計算_基本取引表!BC106/計算_基本取引表!BC$133, 計算_投入係数表!BC106)</f>
        <v>#DIV/0!</v>
      </c>
      <c r="BD245" s="194" t="e">
        <f>IF(BD$142="分類不明", 計算_基本取引表!BD106/計算_基本取引表!BD$133, 計算_投入係数表!BD106)</f>
        <v>#DIV/0!</v>
      </c>
      <c r="BE245" s="194" t="e">
        <f>IF(BE$142="分類不明", 計算_基本取引表!BE106/計算_基本取引表!BE$133, 計算_投入係数表!BE106)</f>
        <v>#DIV/0!</v>
      </c>
      <c r="BF245" s="194" t="e">
        <f>IF(BF$142="分類不明", 計算_基本取引表!BF106/計算_基本取引表!BF$133, 計算_投入係数表!BF106)</f>
        <v>#DIV/0!</v>
      </c>
      <c r="BG245" s="194" t="e">
        <f>IF(BG$142="分類不明", 計算_基本取引表!BG106/計算_基本取引表!BG$133, 計算_投入係数表!BG106)</f>
        <v>#DIV/0!</v>
      </c>
      <c r="BH245" s="194" t="e">
        <f>IF(BH$142="分類不明", 計算_基本取引表!BH106/計算_基本取引表!BH$133, 計算_投入係数表!BH106)</f>
        <v>#DIV/0!</v>
      </c>
      <c r="BI245" s="194" t="e">
        <f>IF(BI$142="分類不明", 計算_基本取引表!BI106/計算_基本取引表!BI$133, 計算_投入係数表!BI106)</f>
        <v>#DIV/0!</v>
      </c>
      <c r="BJ245" s="194" t="e">
        <f>IF(BJ$142="分類不明", 計算_基本取引表!BJ106/計算_基本取引表!BJ$133, 計算_投入係数表!BJ106)</f>
        <v>#DIV/0!</v>
      </c>
      <c r="BK245" s="194" t="e">
        <f>IF(BK$142="分類不明", 計算_基本取引表!BK106/計算_基本取引表!BK$133, 計算_投入係数表!BK106)</f>
        <v>#DIV/0!</v>
      </c>
      <c r="BL245" s="194" t="e">
        <f>IF(BL$142="分類不明", 計算_基本取引表!BL106/計算_基本取引表!BL$133, 計算_投入係数表!BL106)</f>
        <v>#DIV/0!</v>
      </c>
      <c r="BM245" s="194" t="e">
        <f>IF(BM$142="分類不明", 計算_基本取引表!BM106/計算_基本取引表!BM$133, 計算_投入係数表!BM106)</f>
        <v>#DIV/0!</v>
      </c>
      <c r="BN245" s="194" t="e">
        <f>IF(BN$142="分類不明", 計算_基本取引表!BN106/計算_基本取引表!BN$133, 計算_投入係数表!BN106)</f>
        <v>#DIV/0!</v>
      </c>
      <c r="BO245" s="194" t="e">
        <f>IF(BO$142="分類不明", 計算_基本取引表!BO106/計算_基本取引表!BO$133, 計算_投入係数表!BO106)</f>
        <v>#DIV/0!</v>
      </c>
      <c r="BP245" s="194" t="e">
        <f>IF(BP$142="分類不明", 計算_基本取引表!BP106/計算_基本取引表!BP$133, 計算_投入係数表!BP106)</f>
        <v>#DIV/0!</v>
      </c>
      <c r="BQ245" s="194" t="e">
        <f>IF(BQ$142="分類不明", 計算_基本取引表!BQ106/計算_基本取引表!BQ$133, 計算_投入係数表!BQ106)</f>
        <v>#DIV/0!</v>
      </c>
      <c r="BR245" s="194" t="e">
        <f>IF(BR$142="分類不明", 計算_基本取引表!BR106/計算_基本取引表!BR$133, 計算_投入係数表!BR106)</f>
        <v>#DIV/0!</v>
      </c>
      <c r="BS245" s="194" t="e">
        <f>IF(BS$142="分類不明", 計算_基本取引表!BS106/計算_基本取引表!BS$133, 計算_投入係数表!BS106)</f>
        <v>#DIV/0!</v>
      </c>
      <c r="BT245" s="194" t="e">
        <f>IF(BT$142="分類不明", 計算_基本取引表!BT106/計算_基本取引表!BT$133, 計算_投入係数表!BT106)</f>
        <v>#DIV/0!</v>
      </c>
      <c r="BU245" s="194" t="e">
        <f>IF(BU$142="分類不明", 計算_基本取引表!BU106/計算_基本取引表!BU$133, 計算_投入係数表!BU106)</f>
        <v>#DIV/0!</v>
      </c>
      <c r="BV245" s="194" t="e">
        <f>IF(BV$142="分類不明", 計算_基本取引表!BV106/計算_基本取引表!BV$133, 計算_投入係数表!BV106)</f>
        <v>#DIV/0!</v>
      </c>
      <c r="BW245" s="194" t="e">
        <f>IF(BW$142="分類不明", 計算_基本取引表!BW106/計算_基本取引表!BW$133, 計算_投入係数表!BW106)</f>
        <v>#DIV/0!</v>
      </c>
      <c r="BX245" s="194" t="e">
        <f>IF(BX$142="分類不明", 計算_基本取引表!BX106/計算_基本取引表!BX$133, 計算_投入係数表!BX106)</f>
        <v>#DIV/0!</v>
      </c>
      <c r="BY245" s="194" t="e">
        <f>IF(BY$142="分類不明", 計算_基本取引表!BY106/計算_基本取引表!BY$133, 計算_投入係数表!BY106)</f>
        <v>#DIV/0!</v>
      </c>
      <c r="BZ245" s="194" t="e">
        <f>IF(BZ$142="分類不明", 計算_基本取引表!BZ106/計算_基本取引表!BZ$133, 計算_投入係数表!BZ106)</f>
        <v>#DIV/0!</v>
      </c>
      <c r="CA245" s="194" t="e">
        <f>IF(CA$142="分類不明", 計算_基本取引表!CA106/計算_基本取引表!CA$133, 計算_投入係数表!CA106)</f>
        <v>#DIV/0!</v>
      </c>
      <c r="CB245" s="194" t="e">
        <f>IF(CB$142="分類不明", 計算_基本取引表!CB106/計算_基本取引表!CB$133, 計算_投入係数表!CB106)</f>
        <v>#DIV/0!</v>
      </c>
      <c r="CC245" s="194" t="e">
        <f>IF(CC$142="分類不明", 計算_基本取引表!CC106/計算_基本取引表!CC$133, 計算_投入係数表!CC106)</f>
        <v>#DIV/0!</v>
      </c>
      <c r="CD245" s="194" t="e">
        <f>IF(CD$142="分類不明", 計算_基本取引表!CD106/計算_基本取引表!CD$133, 計算_投入係数表!CD106)</f>
        <v>#DIV/0!</v>
      </c>
      <c r="CE245" s="194" t="e">
        <f>IF(CE$142="分類不明", 計算_基本取引表!CE106/計算_基本取引表!CE$133, 計算_投入係数表!CE106)</f>
        <v>#DIV/0!</v>
      </c>
      <c r="CF245" s="194" t="e">
        <f>IF(CF$142="分類不明", 計算_基本取引表!CF106/計算_基本取引表!CF$133, 計算_投入係数表!CF106)</f>
        <v>#DIV/0!</v>
      </c>
      <c r="CG245" s="194" t="e">
        <f>IF(CG$142="分類不明", 計算_基本取引表!CG106/計算_基本取引表!CG$133, 計算_投入係数表!CG106)</f>
        <v>#DIV/0!</v>
      </c>
      <c r="CH245" s="194" t="e">
        <f>IF(CH$142="分類不明", 計算_基本取引表!CH106/計算_基本取引表!CH$133, 計算_投入係数表!CH106)</f>
        <v>#DIV/0!</v>
      </c>
      <c r="CI245" s="194" t="e">
        <f>IF(CI$142="分類不明", 計算_基本取引表!CI106/計算_基本取引表!CI$133, 計算_投入係数表!CI106)</f>
        <v>#DIV/0!</v>
      </c>
      <c r="CJ245" s="194" t="e">
        <f>IF(CJ$142="分類不明", 計算_基本取引表!CJ106/計算_基本取引表!CJ$133, 計算_投入係数表!CJ106)</f>
        <v>#DIV/0!</v>
      </c>
      <c r="CK245" s="194" t="e">
        <f>IF(CK$142="分類不明", 計算_基本取引表!CK106/計算_基本取引表!CK$133, 計算_投入係数表!CK106)</f>
        <v>#DIV/0!</v>
      </c>
      <c r="CL245" s="194" t="e">
        <f>IF(CL$142="分類不明", 計算_基本取引表!CL106/計算_基本取引表!CL$133, 計算_投入係数表!CL106)</f>
        <v>#DIV/0!</v>
      </c>
      <c r="CM245" s="194" t="e">
        <f>IF(CM$142="分類不明", 計算_基本取引表!CM106/計算_基本取引表!CM$133, 計算_投入係数表!CM106)</f>
        <v>#DIV/0!</v>
      </c>
      <c r="CN245" s="194" t="e">
        <f>IF(CN$142="分類不明", 計算_基本取引表!CN106/計算_基本取引表!CN$133, 計算_投入係数表!CN106)</f>
        <v>#DIV/0!</v>
      </c>
      <c r="CO245" s="194" t="e">
        <f>IF(CO$142="分類不明", 計算_基本取引表!CO106/計算_基本取引表!CO$133, 計算_投入係数表!CO106)</f>
        <v>#DIV/0!</v>
      </c>
      <c r="CP245" s="194" t="e">
        <f>IF(CP$142="分類不明", 計算_基本取引表!CP106/計算_基本取引表!CP$133, 計算_投入係数表!CP106)</f>
        <v>#DIV/0!</v>
      </c>
      <c r="CQ245" s="194" t="e">
        <f>IF(CQ$142="分類不明", 計算_基本取引表!CQ106/計算_基本取引表!CQ$133, 計算_投入係数表!CQ106)</f>
        <v>#DIV/0!</v>
      </c>
      <c r="CR245" s="194" t="e">
        <f>IF(CR$142="分類不明", 計算_基本取引表!CR106/計算_基本取引表!CR$133, 計算_投入係数表!CR106)</f>
        <v>#DIV/0!</v>
      </c>
      <c r="CS245" s="194" t="e">
        <f>IF(CS$142="分類不明", 計算_基本取引表!CS106/計算_基本取引表!CS$133, 計算_投入係数表!CS106)</f>
        <v>#DIV/0!</v>
      </c>
      <c r="CT245" s="194" t="e">
        <f>IF(CT$142="分類不明", 計算_基本取引表!CT106/計算_基本取引表!CT$133, 計算_投入係数表!CT106)</f>
        <v>#DIV/0!</v>
      </c>
      <c r="CU245" s="194" t="e">
        <f>IF(CU$142="分類不明", 計算_基本取引表!CU106/計算_基本取引表!CU$133, 計算_投入係数表!CU106)</f>
        <v>#DIV/0!</v>
      </c>
      <c r="CV245" s="194" t="e">
        <f>IF(CV$142="分類不明", 計算_基本取引表!CV106/計算_基本取引表!CV$133, 計算_投入係数表!CV106)</f>
        <v>#DIV/0!</v>
      </c>
      <c r="CW245" s="194" t="e">
        <f>IF(CW$142="分類不明", 計算_基本取引表!CW106/計算_基本取引表!CW$133, 計算_投入係数表!CW106)</f>
        <v>#DIV/0!</v>
      </c>
      <c r="CX245" s="194" t="e">
        <f>IF(CX$142="分類不明", 計算_基本取引表!CX106/計算_基本取引表!CX$133, 計算_投入係数表!CX106)</f>
        <v>#DIV/0!</v>
      </c>
      <c r="CY245" s="194" t="e">
        <f>IF(CY$142="分類不明", 計算_基本取引表!CY106/計算_基本取引表!CY$133, 計算_投入係数表!CY106)</f>
        <v>#DIV/0!</v>
      </c>
      <c r="CZ245" s="194" t="e">
        <f>IF(CZ$142="分類不明", 計算_基本取引表!CZ106/計算_基本取引表!CZ$133, 計算_投入係数表!CZ106)</f>
        <v>#DIV/0!</v>
      </c>
      <c r="DA245" s="194" t="e">
        <f>IF(DA$142="分類不明", 計算_基本取引表!DA106/計算_基本取引表!DA$133, 計算_投入係数表!DA106)</f>
        <v>#DIV/0!</v>
      </c>
      <c r="DB245" s="194" t="e">
        <f>IF(DB$142="分類不明", 計算_基本取引表!DB106/計算_基本取引表!DB$133, 計算_投入係数表!DB106)</f>
        <v>#DIV/0!</v>
      </c>
      <c r="DC245" s="194" t="e">
        <f>IF(DC$142="分類不明", 計算_基本取引表!DC106/計算_基本取引表!DC$133, 計算_投入係数表!DC106)</f>
        <v>#DIV/0!</v>
      </c>
      <c r="DD245" s="194" t="e">
        <f>IF(DD$142="分類不明", 計算_基本取引表!DD106/計算_基本取引表!DD$133, 計算_投入係数表!DD106)</f>
        <v>#DIV/0!</v>
      </c>
      <c r="DE245" s="194" t="e">
        <f>IF(DE$142="分類不明", 計算_基本取引表!DE106/計算_基本取引表!DE$133, 計算_投入係数表!DE106)</f>
        <v>#DIV/0!</v>
      </c>
      <c r="DF245" s="194" t="e">
        <f>IF(DF$142="分類不明", 計算_基本取引表!DF106/計算_基本取引表!DF$133, 計算_投入係数表!DF106)</f>
        <v>#DIV/0!</v>
      </c>
      <c r="DG245" s="194" t="e">
        <f>IF(DG$142="分類不明", 計算_基本取引表!DG106/計算_基本取引表!DG$133, 計算_投入係数表!DG106)</f>
        <v>#DIV/0!</v>
      </c>
      <c r="DH245" s="194" t="e">
        <f>IF(DH$142="分類不明", 計算_基本取引表!DH106/計算_基本取引表!DH$133, 計算_投入係数表!DH106)</f>
        <v>#DIV/0!</v>
      </c>
      <c r="DI245" s="194" t="e">
        <f>IF(DI$142="分類不明", 計算_基本取引表!DI106/計算_基本取引表!DI$133, 計算_投入係数表!DI106)</f>
        <v>#DIV/0!</v>
      </c>
      <c r="DJ245" s="194" t="e">
        <f>IF(DJ$142="分類不明", 計算_基本取引表!DJ106/計算_基本取引表!DJ$133, 計算_投入係数表!DJ106)</f>
        <v>#DIV/0!</v>
      </c>
      <c r="DK245" s="194" t="e">
        <f>IF(DK$142="分類不明", 計算_基本取引表!DK106/計算_基本取引表!DK$133, 計算_投入係数表!DK106)</f>
        <v>#DIV/0!</v>
      </c>
      <c r="DL245" s="194" t="e">
        <f>IF(DL$142="分類不明", 計算_基本取引表!DL106/計算_基本取引表!DL$133, 計算_投入係数表!DL106)</f>
        <v>#DIV/0!</v>
      </c>
      <c r="DM245" s="194" t="e">
        <f>IF(DM$142="分類不明", 計算_基本取引表!DM106/計算_基本取引表!DM$133, 計算_投入係数表!DM106)</f>
        <v>#DIV/0!</v>
      </c>
      <c r="DN245" s="194" t="e">
        <f>IF(DN$142="分類不明", 計算_基本取引表!DN106/計算_基本取引表!DN$133, 計算_投入係数表!DN106)</f>
        <v>#DIV/0!</v>
      </c>
      <c r="DO245" s="194" t="e">
        <f>IF(DO$142="分類不明", 計算_基本取引表!DO106/計算_基本取引表!DO$133, 計算_投入係数表!DO106)</f>
        <v>#DIV/0!</v>
      </c>
      <c r="DP245" s="194" t="e">
        <f>IF(DP$142="分類不明", 計算_基本取引表!DP106/計算_基本取引表!DP$133, 計算_投入係数表!DP106)</f>
        <v>#DIV/0!</v>
      </c>
      <c r="DQ245" s="194" t="e">
        <f>IF(DQ$142="分類不明", 計算_基本取引表!DQ106/計算_基本取引表!DQ$133, 計算_投入係数表!DQ106)</f>
        <v>#DIV/0!</v>
      </c>
      <c r="DR245" s="194" t="e">
        <f>IF(DR$142="分類不明", 計算_基本取引表!DR106/計算_基本取引表!DR$133, 計算_投入係数表!DR106)</f>
        <v>#DIV/0!</v>
      </c>
      <c r="DS245" s="194" t="e">
        <f>IF(DS$142="分類不明", 計算_基本取引表!DS106/計算_基本取引表!DS$133, 計算_投入係数表!DS106)</f>
        <v>#DIV/0!</v>
      </c>
      <c r="DT245" s="23">
        <f ca="1">計算_基本取引表!DT106/計算_基本取引表!DT$133</f>
        <v>0</v>
      </c>
    </row>
    <row r="246" spans="2:124" x14ac:dyDescent="0.25">
      <c r="B246" s="53">
        <v>104</v>
      </c>
      <c r="C246" s="192" t="str">
        <v>-</v>
      </c>
      <c r="D246" s="193">
        <f>IF(D$142="分類不明", 計算_基本取引表!D107/計算_基本取引表!D$133, 計算_投入係数表!D107)</f>
        <v>0</v>
      </c>
      <c r="E246" s="194">
        <f>IF(E$142="分類不明", 計算_基本取引表!E107/計算_基本取引表!E$133, 計算_投入係数表!E107)</f>
        <v>0</v>
      </c>
      <c r="F246" s="194">
        <f>IF(F$142="分類不明", 計算_基本取引表!F107/計算_基本取引表!F$133, 計算_投入係数表!F107)</f>
        <v>0</v>
      </c>
      <c r="G246" s="194">
        <f>IF(G$142="分類不明", 計算_基本取引表!G107/計算_基本取引表!G$133, 計算_投入係数表!G107)</f>
        <v>0</v>
      </c>
      <c r="H246" s="194">
        <f>IF(H$142="分類不明", 計算_基本取引表!H107/計算_基本取引表!H$133, 計算_投入係数表!H107)</f>
        <v>0</v>
      </c>
      <c r="I246" s="194">
        <f>IF(I$142="分類不明", 計算_基本取引表!I107/計算_基本取引表!I$133, 計算_投入係数表!I107)</f>
        <v>0</v>
      </c>
      <c r="J246" s="194">
        <f>IF(J$142="分類不明", 計算_基本取引表!J107/計算_基本取引表!J$133, 計算_投入係数表!J107)</f>
        <v>0</v>
      </c>
      <c r="K246" s="194">
        <f>IF(K$142="分類不明", 計算_基本取引表!K107/計算_基本取引表!K$133, 計算_投入係数表!K107)</f>
        <v>0</v>
      </c>
      <c r="L246" s="194">
        <f>IF(L$142="分類不明", 計算_基本取引表!L107/計算_基本取引表!L$133, 計算_投入係数表!L107)</f>
        <v>0</v>
      </c>
      <c r="M246" s="194">
        <f>IF(M$142="分類不明", 計算_基本取引表!M107/計算_基本取引表!M$133, 計算_投入係数表!M107)</f>
        <v>0</v>
      </c>
      <c r="N246" s="194">
        <f>IF(N$142="分類不明", 計算_基本取引表!N107/計算_基本取引表!N$133, 計算_投入係数表!N107)</f>
        <v>0</v>
      </c>
      <c r="O246" s="194">
        <f>IF(O$142="分類不明", 計算_基本取引表!O107/計算_基本取引表!O$133, 計算_投入係数表!O107)</f>
        <v>0</v>
      </c>
      <c r="P246" s="194" t="e">
        <f ca="1">IF(P$142="分類不明", 計算_基本取引表!P107/計算_基本取引表!P$133, 計算_投入係数表!P107)</f>
        <v>#DIV/0!</v>
      </c>
      <c r="Q246" s="194" t="e">
        <f>IF(Q$142="分類不明", 計算_基本取引表!Q107/計算_基本取引表!Q$133, 計算_投入係数表!Q107)</f>
        <v>#DIV/0!</v>
      </c>
      <c r="R246" s="194" t="e">
        <f>IF(R$142="分類不明", 計算_基本取引表!R107/計算_基本取引表!R$133, 計算_投入係数表!R107)</f>
        <v>#DIV/0!</v>
      </c>
      <c r="S246" s="194" t="e">
        <f>IF(S$142="分類不明", 計算_基本取引表!S107/計算_基本取引表!S$133, 計算_投入係数表!S107)</f>
        <v>#DIV/0!</v>
      </c>
      <c r="T246" s="194" t="e">
        <f>IF(T$142="分類不明", 計算_基本取引表!T107/計算_基本取引表!T$133, 計算_投入係数表!T107)</f>
        <v>#DIV/0!</v>
      </c>
      <c r="U246" s="194" t="e">
        <f>IF(U$142="分類不明", 計算_基本取引表!U107/計算_基本取引表!U$133, 計算_投入係数表!U107)</f>
        <v>#DIV/0!</v>
      </c>
      <c r="V246" s="194" t="e">
        <f>IF(V$142="分類不明", 計算_基本取引表!V107/計算_基本取引表!V$133, 計算_投入係数表!V107)</f>
        <v>#DIV/0!</v>
      </c>
      <c r="W246" s="194" t="e">
        <f>IF(W$142="分類不明", 計算_基本取引表!W107/計算_基本取引表!W$133, 計算_投入係数表!W107)</f>
        <v>#DIV/0!</v>
      </c>
      <c r="X246" s="194" t="e">
        <f>IF(X$142="分類不明", 計算_基本取引表!X107/計算_基本取引表!X$133, 計算_投入係数表!X107)</f>
        <v>#DIV/0!</v>
      </c>
      <c r="Y246" s="194" t="e">
        <f>IF(Y$142="分類不明", 計算_基本取引表!Y107/計算_基本取引表!Y$133, 計算_投入係数表!Y107)</f>
        <v>#DIV/0!</v>
      </c>
      <c r="Z246" s="194" t="e">
        <f>IF(Z$142="分類不明", 計算_基本取引表!Z107/計算_基本取引表!Z$133, 計算_投入係数表!Z107)</f>
        <v>#DIV/0!</v>
      </c>
      <c r="AA246" s="194" t="e">
        <f>IF(AA$142="分類不明", 計算_基本取引表!AA107/計算_基本取引表!AA$133, 計算_投入係数表!AA107)</f>
        <v>#DIV/0!</v>
      </c>
      <c r="AB246" s="194" t="e">
        <f>IF(AB$142="分類不明", 計算_基本取引表!AB107/計算_基本取引表!AB$133, 計算_投入係数表!AB107)</f>
        <v>#DIV/0!</v>
      </c>
      <c r="AC246" s="194" t="e">
        <f>IF(AC$142="分類不明", 計算_基本取引表!AC107/計算_基本取引表!AC$133, 計算_投入係数表!AC107)</f>
        <v>#DIV/0!</v>
      </c>
      <c r="AD246" s="194" t="e">
        <f>IF(AD$142="分類不明", 計算_基本取引表!AD107/計算_基本取引表!AD$133, 計算_投入係数表!AD107)</f>
        <v>#DIV/0!</v>
      </c>
      <c r="AE246" s="194" t="e">
        <f>IF(AE$142="分類不明", 計算_基本取引表!AE107/計算_基本取引表!AE$133, 計算_投入係数表!AE107)</f>
        <v>#DIV/0!</v>
      </c>
      <c r="AF246" s="194" t="e">
        <f>IF(AF$142="分類不明", 計算_基本取引表!AF107/計算_基本取引表!AF$133, 計算_投入係数表!AF107)</f>
        <v>#DIV/0!</v>
      </c>
      <c r="AG246" s="194" t="e">
        <f>IF(AG$142="分類不明", 計算_基本取引表!AG107/計算_基本取引表!AG$133, 計算_投入係数表!AG107)</f>
        <v>#DIV/0!</v>
      </c>
      <c r="AH246" s="194" t="e">
        <f>IF(AH$142="分類不明", 計算_基本取引表!AH107/計算_基本取引表!AH$133, 計算_投入係数表!AH107)</f>
        <v>#DIV/0!</v>
      </c>
      <c r="AI246" s="194" t="e">
        <f>IF(AI$142="分類不明", 計算_基本取引表!AI107/計算_基本取引表!AI$133, 計算_投入係数表!AI107)</f>
        <v>#DIV/0!</v>
      </c>
      <c r="AJ246" s="194" t="e">
        <f>IF(AJ$142="分類不明", 計算_基本取引表!AJ107/計算_基本取引表!AJ$133, 計算_投入係数表!AJ107)</f>
        <v>#DIV/0!</v>
      </c>
      <c r="AK246" s="194" t="e">
        <f>IF(AK$142="分類不明", 計算_基本取引表!AK107/計算_基本取引表!AK$133, 計算_投入係数表!AK107)</f>
        <v>#DIV/0!</v>
      </c>
      <c r="AL246" s="194" t="e">
        <f>IF(AL$142="分類不明", 計算_基本取引表!AL107/計算_基本取引表!AL$133, 計算_投入係数表!AL107)</f>
        <v>#DIV/0!</v>
      </c>
      <c r="AM246" s="194" t="e">
        <f>IF(AM$142="分類不明", 計算_基本取引表!AM107/計算_基本取引表!AM$133, 計算_投入係数表!AM107)</f>
        <v>#DIV/0!</v>
      </c>
      <c r="AN246" s="194" t="e">
        <f>IF(AN$142="分類不明", 計算_基本取引表!AN107/計算_基本取引表!AN$133, 計算_投入係数表!AN107)</f>
        <v>#DIV/0!</v>
      </c>
      <c r="AO246" s="194" t="e">
        <f>IF(AO$142="分類不明", 計算_基本取引表!AO107/計算_基本取引表!AO$133, 計算_投入係数表!AO107)</f>
        <v>#DIV/0!</v>
      </c>
      <c r="AP246" s="194" t="e">
        <f>IF(AP$142="分類不明", 計算_基本取引表!AP107/計算_基本取引表!AP$133, 計算_投入係数表!AP107)</f>
        <v>#DIV/0!</v>
      </c>
      <c r="AQ246" s="194" t="e">
        <f>IF(AQ$142="分類不明", 計算_基本取引表!AQ107/計算_基本取引表!AQ$133, 計算_投入係数表!AQ107)</f>
        <v>#DIV/0!</v>
      </c>
      <c r="AR246" s="194" t="e">
        <f>IF(AR$142="分類不明", 計算_基本取引表!AR107/計算_基本取引表!AR$133, 計算_投入係数表!AR107)</f>
        <v>#DIV/0!</v>
      </c>
      <c r="AS246" s="194" t="e">
        <f>IF(AS$142="分類不明", 計算_基本取引表!AS107/計算_基本取引表!AS$133, 計算_投入係数表!AS107)</f>
        <v>#DIV/0!</v>
      </c>
      <c r="AT246" s="194" t="e">
        <f>IF(AT$142="分類不明", 計算_基本取引表!AT107/計算_基本取引表!AT$133, 計算_投入係数表!AT107)</f>
        <v>#DIV/0!</v>
      </c>
      <c r="AU246" s="194" t="e">
        <f>IF(AU$142="分類不明", 計算_基本取引表!AU107/計算_基本取引表!AU$133, 計算_投入係数表!AU107)</f>
        <v>#DIV/0!</v>
      </c>
      <c r="AV246" s="194" t="e">
        <f>IF(AV$142="分類不明", 計算_基本取引表!AV107/計算_基本取引表!AV$133, 計算_投入係数表!AV107)</f>
        <v>#DIV/0!</v>
      </c>
      <c r="AW246" s="194" t="e">
        <f>IF(AW$142="分類不明", 計算_基本取引表!AW107/計算_基本取引表!AW$133, 計算_投入係数表!AW107)</f>
        <v>#DIV/0!</v>
      </c>
      <c r="AX246" s="194" t="e">
        <f>IF(AX$142="分類不明", 計算_基本取引表!AX107/計算_基本取引表!AX$133, 計算_投入係数表!AX107)</f>
        <v>#DIV/0!</v>
      </c>
      <c r="AY246" s="194" t="e">
        <f>IF(AY$142="分類不明", 計算_基本取引表!AY107/計算_基本取引表!AY$133, 計算_投入係数表!AY107)</f>
        <v>#DIV/0!</v>
      </c>
      <c r="AZ246" s="194" t="e">
        <f>IF(AZ$142="分類不明", 計算_基本取引表!AZ107/計算_基本取引表!AZ$133, 計算_投入係数表!AZ107)</f>
        <v>#DIV/0!</v>
      </c>
      <c r="BA246" s="194" t="e">
        <f>IF(BA$142="分類不明", 計算_基本取引表!BA107/計算_基本取引表!BA$133, 計算_投入係数表!BA107)</f>
        <v>#DIV/0!</v>
      </c>
      <c r="BB246" s="194" t="e">
        <f>IF(BB$142="分類不明", 計算_基本取引表!BB107/計算_基本取引表!BB$133, 計算_投入係数表!BB107)</f>
        <v>#DIV/0!</v>
      </c>
      <c r="BC246" s="194" t="e">
        <f>IF(BC$142="分類不明", 計算_基本取引表!BC107/計算_基本取引表!BC$133, 計算_投入係数表!BC107)</f>
        <v>#DIV/0!</v>
      </c>
      <c r="BD246" s="194" t="e">
        <f>IF(BD$142="分類不明", 計算_基本取引表!BD107/計算_基本取引表!BD$133, 計算_投入係数表!BD107)</f>
        <v>#DIV/0!</v>
      </c>
      <c r="BE246" s="194" t="e">
        <f>IF(BE$142="分類不明", 計算_基本取引表!BE107/計算_基本取引表!BE$133, 計算_投入係数表!BE107)</f>
        <v>#DIV/0!</v>
      </c>
      <c r="BF246" s="194" t="e">
        <f>IF(BF$142="分類不明", 計算_基本取引表!BF107/計算_基本取引表!BF$133, 計算_投入係数表!BF107)</f>
        <v>#DIV/0!</v>
      </c>
      <c r="BG246" s="194" t="e">
        <f>IF(BG$142="分類不明", 計算_基本取引表!BG107/計算_基本取引表!BG$133, 計算_投入係数表!BG107)</f>
        <v>#DIV/0!</v>
      </c>
      <c r="BH246" s="194" t="e">
        <f>IF(BH$142="分類不明", 計算_基本取引表!BH107/計算_基本取引表!BH$133, 計算_投入係数表!BH107)</f>
        <v>#DIV/0!</v>
      </c>
      <c r="BI246" s="194" t="e">
        <f>IF(BI$142="分類不明", 計算_基本取引表!BI107/計算_基本取引表!BI$133, 計算_投入係数表!BI107)</f>
        <v>#DIV/0!</v>
      </c>
      <c r="BJ246" s="194" t="e">
        <f>IF(BJ$142="分類不明", 計算_基本取引表!BJ107/計算_基本取引表!BJ$133, 計算_投入係数表!BJ107)</f>
        <v>#DIV/0!</v>
      </c>
      <c r="BK246" s="194" t="e">
        <f>IF(BK$142="分類不明", 計算_基本取引表!BK107/計算_基本取引表!BK$133, 計算_投入係数表!BK107)</f>
        <v>#DIV/0!</v>
      </c>
      <c r="BL246" s="194" t="e">
        <f>IF(BL$142="分類不明", 計算_基本取引表!BL107/計算_基本取引表!BL$133, 計算_投入係数表!BL107)</f>
        <v>#DIV/0!</v>
      </c>
      <c r="BM246" s="194" t="e">
        <f>IF(BM$142="分類不明", 計算_基本取引表!BM107/計算_基本取引表!BM$133, 計算_投入係数表!BM107)</f>
        <v>#DIV/0!</v>
      </c>
      <c r="BN246" s="194" t="e">
        <f>IF(BN$142="分類不明", 計算_基本取引表!BN107/計算_基本取引表!BN$133, 計算_投入係数表!BN107)</f>
        <v>#DIV/0!</v>
      </c>
      <c r="BO246" s="194" t="e">
        <f>IF(BO$142="分類不明", 計算_基本取引表!BO107/計算_基本取引表!BO$133, 計算_投入係数表!BO107)</f>
        <v>#DIV/0!</v>
      </c>
      <c r="BP246" s="194" t="e">
        <f>IF(BP$142="分類不明", 計算_基本取引表!BP107/計算_基本取引表!BP$133, 計算_投入係数表!BP107)</f>
        <v>#DIV/0!</v>
      </c>
      <c r="BQ246" s="194" t="e">
        <f>IF(BQ$142="分類不明", 計算_基本取引表!BQ107/計算_基本取引表!BQ$133, 計算_投入係数表!BQ107)</f>
        <v>#DIV/0!</v>
      </c>
      <c r="BR246" s="194" t="e">
        <f>IF(BR$142="分類不明", 計算_基本取引表!BR107/計算_基本取引表!BR$133, 計算_投入係数表!BR107)</f>
        <v>#DIV/0!</v>
      </c>
      <c r="BS246" s="194" t="e">
        <f>IF(BS$142="分類不明", 計算_基本取引表!BS107/計算_基本取引表!BS$133, 計算_投入係数表!BS107)</f>
        <v>#DIV/0!</v>
      </c>
      <c r="BT246" s="194" t="e">
        <f>IF(BT$142="分類不明", 計算_基本取引表!BT107/計算_基本取引表!BT$133, 計算_投入係数表!BT107)</f>
        <v>#DIV/0!</v>
      </c>
      <c r="BU246" s="194" t="e">
        <f>IF(BU$142="分類不明", 計算_基本取引表!BU107/計算_基本取引表!BU$133, 計算_投入係数表!BU107)</f>
        <v>#DIV/0!</v>
      </c>
      <c r="BV246" s="194" t="e">
        <f>IF(BV$142="分類不明", 計算_基本取引表!BV107/計算_基本取引表!BV$133, 計算_投入係数表!BV107)</f>
        <v>#DIV/0!</v>
      </c>
      <c r="BW246" s="194" t="e">
        <f>IF(BW$142="分類不明", 計算_基本取引表!BW107/計算_基本取引表!BW$133, 計算_投入係数表!BW107)</f>
        <v>#DIV/0!</v>
      </c>
      <c r="BX246" s="194" t="e">
        <f>IF(BX$142="分類不明", 計算_基本取引表!BX107/計算_基本取引表!BX$133, 計算_投入係数表!BX107)</f>
        <v>#DIV/0!</v>
      </c>
      <c r="BY246" s="194" t="e">
        <f>IF(BY$142="分類不明", 計算_基本取引表!BY107/計算_基本取引表!BY$133, 計算_投入係数表!BY107)</f>
        <v>#DIV/0!</v>
      </c>
      <c r="BZ246" s="194" t="e">
        <f>IF(BZ$142="分類不明", 計算_基本取引表!BZ107/計算_基本取引表!BZ$133, 計算_投入係数表!BZ107)</f>
        <v>#DIV/0!</v>
      </c>
      <c r="CA246" s="194" t="e">
        <f>IF(CA$142="分類不明", 計算_基本取引表!CA107/計算_基本取引表!CA$133, 計算_投入係数表!CA107)</f>
        <v>#DIV/0!</v>
      </c>
      <c r="CB246" s="194" t="e">
        <f>IF(CB$142="分類不明", 計算_基本取引表!CB107/計算_基本取引表!CB$133, 計算_投入係数表!CB107)</f>
        <v>#DIV/0!</v>
      </c>
      <c r="CC246" s="194" t="e">
        <f>IF(CC$142="分類不明", 計算_基本取引表!CC107/計算_基本取引表!CC$133, 計算_投入係数表!CC107)</f>
        <v>#DIV/0!</v>
      </c>
      <c r="CD246" s="194" t="e">
        <f>IF(CD$142="分類不明", 計算_基本取引表!CD107/計算_基本取引表!CD$133, 計算_投入係数表!CD107)</f>
        <v>#DIV/0!</v>
      </c>
      <c r="CE246" s="194" t="e">
        <f>IF(CE$142="分類不明", 計算_基本取引表!CE107/計算_基本取引表!CE$133, 計算_投入係数表!CE107)</f>
        <v>#DIV/0!</v>
      </c>
      <c r="CF246" s="194" t="e">
        <f>IF(CF$142="分類不明", 計算_基本取引表!CF107/計算_基本取引表!CF$133, 計算_投入係数表!CF107)</f>
        <v>#DIV/0!</v>
      </c>
      <c r="CG246" s="194" t="e">
        <f>IF(CG$142="分類不明", 計算_基本取引表!CG107/計算_基本取引表!CG$133, 計算_投入係数表!CG107)</f>
        <v>#DIV/0!</v>
      </c>
      <c r="CH246" s="194" t="e">
        <f>IF(CH$142="分類不明", 計算_基本取引表!CH107/計算_基本取引表!CH$133, 計算_投入係数表!CH107)</f>
        <v>#DIV/0!</v>
      </c>
      <c r="CI246" s="194" t="e">
        <f>IF(CI$142="分類不明", 計算_基本取引表!CI107/計算_基本取引表!CI$133, 計算_投入係数表!CI107)</f>
        <v>#DIV/0!</v>
      </c>
      <c r="CJ246" s="194" t="e">
        <f>IF(CJ$142="分類不明", 計算_基本取引表!CJ107/計算_基本取引表!CJ$133, 計算_投入係数表!CJ107)</f>
        <v>#DIV/0!</v>
      </c>
      <c r="CK246" s="194" t="e">
        <f>IF(CK$142="分類不明", 計算_基本取引表!CK107/計算_基本取引表!CK$133, 計算_投入係数表!CK107)</f>
        <v>#DIV/0!</v>
      </c>
      <c r="CL246" s="194" t="e">
        <f>IF(CL$142="分類不明", 計算_基本取引表!CL107/計算_基本取引表!CL$133, 計算_投入係数表!CL107)</f>
        <v>#DIV/0!</v>
      </c>
      <c r="CM246" s="194" t="e">
        <f>IF(CM$142="分類不明", 計算_基本取引表!CM107/計算_基本取引表!CM$133, 計算_投入係数表!CM107)</f>
        <v>#DIV/0!</v>
      </c>
      <c r="CN246" s="194" t="e">
        <f>IF(CN$142="分類不明", 計算_基本取引表!CN107/計算_基本取引表!CN$133, 計算_投入係数表!CN107)</f>
        <v>#DIV/0!</v>
      </c>
      <c r="CO246" s="194" t="e">
        <f>IF(CO$142="分類不明", 計算_基本取引表!CO107/計算_基本取引表!CO$133, 計算_投入係数表!CO107)</f>
        <v>#DIV/0!</v>
      </c>
      <c r="CP246" s="194" t="e">
        <f>IF(CP$142="分類不明", 計算_基本取引表!CP107/計算_基本取引表!CP$133, 計算_投入係数表!CP107)</f>
        <v>#DIV/0!</v>
      </c>
      <c r="CQ246" s="194" t="e">
        <f>IF(CQ$142="分類不明", 計算_基本取引表!CQ107/計算_基本取引表!CQ$133, 計算_投入係数表!CQ107)</f>
        <v>#DIV/0!</v>
      </c>
      <c r="CR246" s="194" t="e">
        <f>IF(CR$142="分類不明", 計算_基本取引表!CR107/計算_基本取引表!CR$133, 計算_投入係数表!CR107)</f>
        <v>#DIV/0!</v>
      </c>
      <c r="CS246" s="194" t="e">
        <f>IF(CS$142="分類不明", 計算_基本取引表!CS107/計算_基本取引表!CS$133, 計算_投入係数表!CS107)</f>
        <v>#DIV/0!</v>
      </c>
      <c r="CT246" s="194" t="e">
        <f>IF(CT$142="分類不明", 計算_基本取引表!CT107/計算_基本取引表!CT$133, 計算_投入係数表!CT107)</f>
        <v>#DIV/0!</v>
      </c>
      <c r="CU246" s="194" t="e">
        <f>IF(CU$142="分類不明", 計算_基本取引表!CU107/計算_基本取引表!CU$133, 計算_投入係数表!CU107)</f>
        <v>#DIV/0!</v>
      </c>
      <c r="CV246" s="194" t="e">
        <f>IF(CV$142="分類不明", 計算_基本取引表!CV107/計算_基本取引表!CV$133, 計算_投入係数表!CV107)</f>
        <v>#DIV/0!</v>
      </c>
      <c r="CW246" s="194" t="e">
        <f>IF(CW$142="分類不明", 計算_基本取引表!CW107/計算_基本取引表!CW$133, 計算_投入係数表!CW107)</f>
        <v>#DIV/0!</v>
      </c>
      <c r="CX246" s="194" t="e">
        <f>IF(CX$142="分類不明", 計算_基本取引表!CX107/計算_基本取引表!CX$133, 計算_投入係数表!CX107)</f>
        <v>#DIV/0!</v>
      </c>
      <c r="CY246" s="194" t="e">
        <f>IF(CY$142="分類不明", 計算_基本取引表!CY107/計算_基本取引表!CY$133, 計算_投入係数表!CY107)</f>
        <v>#DIV/0!</v>
      </c>
      <c r="CZ246" s="194" t="e">
        <f>IF(CZ$142="分類不明", 計算_基本取引表!CZ107/計算_基本取引表!CZ$133, 計算_投入係数表!CZ107)</f>
        <v>#DIV/0!</v>
      </c>
      <c r="DA246" s="194" t="e">
        <f>IF(DA$142="分類不明", 計算_基本取引表!DA107/計算_基本取引表!DA$133, 計算_投入係数表!DA107)</f>
        <v>#DIV/0!</v>
      </c>
      <c r="DB246" s="194" t="e">
        <f>IF(DB$142="分類不明", 計算_基本取引表!DB107/計算_基本取引表!DB$133, 計算_投入係数表!DB107)</f>
        <v>#DIV/0!</v>
      </c>
      <c r="DC246" s="194" t="e">
        <f>IF(DC$142="分類不明", 計算_基本取引表!DC107/計算_基本取引表!DC$133, 計算_投入係数表!DC107)</f>
        <v>#DIV/0!</v>
      </c>
      <c r="DD246" s="194" t="e">
        <f>IF(DD$142="分類不明", 計算_基本取引表!DD107/計算_基本取引表!DD$133, 計算_投入係数表!DD107)</f>
        <v>#DIV/0!</v>
      </c>
      <c r="DE246" s="194" t="e">
        <f>IF(DE$142="分類不明", 計算_基本取引表!DE107/計算_基本取引表!DE$133, 計算_投入係数表!DE107)</f>
        <v>#DIV/0!</v>
      </c>
      <c r="DF246" s="194" t="e">
        <f>IF(DF$142="分類不明", 計算_基本取引表!DF107/計算_基本取引表!DF$133, 計算_投入係数表!DF107)</f>
        <v>#DIV/0!</v>
      </c>
      <c r="DG246" s="194" t="e">
        <f>IF(DG$142="分類不明", 計算_基本取引表!DG107/計算_基本取引表!DG$133, 計算_投入係数表!DG107)</f>
        <v>#DIV/0!</v>
      </c>
      <c r="DH246" s="194" t="e">
        <f>IF(DH$142="分類不明", 計算_基本取引表!DH107/計算_基本取引表!DH$133, 計算_投入係数表!DH107)</f>
        <v>#DIV/0!</v>
      </c>
      <c r="DI246" s="194" t="e">
        <f>IF(DI$142="分類不明", 計算_基本取引表!DI107/計算_基本取引表!DI$133, 計算_投入係数表!DI107)</f>
        <v>#DIV/0!</v>
      </c>
      <c r="DJ246" s="194" t="e">
        <f>IF(DJ$142="分類不明", 計算_基本取引表!DJ107/計算_基本取引表!DJ$133, 計算_投入係数表!DJ107)</f>
        <v>#DIV/0!</v>
      </c>
      <c r="DK246" s="194" t="e">
        <f>IF(DK$142="分類不明", 計算_基本取引表!DK107/計算_基本取引表!DK$133, 計算_投入係数表!DK107)</f>
        <v>#DIV/0!</v>
      </c>
      <c r="DL246" s="194" t="e">
        <f>IF(DL$142="分類不明", 計算_基本取引表!DL107/計算_基本取引表!DL$133, 計算_投入係数表!DL107)</f>
        <v>#DIV/0!</v>
      </c>
      <c r="DM246" s="194" t="e">
        <f>IF(DM$142="分類不明", 計算_基本取引表!DM107/計算_基本取引表!DM$133, 計算_投入係数表!DM107)</f>
        <v>#DIV/0!</v>
      </c>
      <c r="DN246" s="194" t="e">
        <f>IF(DN$142="分類不明", 計算_基本取引表!DN107/計算_基本取引表!DN$133, 計算_投入係数表!DN107)</f>
        <v>#DIV/0!</v>
      </c>
      <c r="DO246" s="194" t="e">
        <f>IF(DO$142="分類不明", 計算_基本取引表!DO107/計算_基本取引表!DO$133, 計算_投入係数表!DO107)</f>
        <v>#DIV/0!</v>
      </c>
      <c r="DP246" s="194" t="e">
        <f>IF(DP$142="分類不明", 計算_基本取引表!DP107/計算_基本取引表!DP$133, 計算_投入係数表!DP107)</f>
        <v>#DIV/0!</v>
      </c>
      <c r="DQ246" s="194" t="e">
        <f>IF(DQ$142="分類不明", 計算_基本取引表!DQ107/計算_基本取引表!DQ$133, 計算_投入係数表!DQ107)</f>
        <v>#DIV/0!</v>
      </c>
      <c r="DR246" s="194" t="e">
        <f>IF(DR$142="分類不明", 計算_基本取引表!DR107/計算_基本取引表!DR$133, 計算_投入係数表!DR107)</f>
        <v>#DIV/0!</v>
      </c>
      <c r="DS246" s="194" t="e">
        <f>IF(DS$142="分類不明", 計算_基本取引表!DS107/計算_基本取引表!DS$133, 計算_投入係数表!DS107)</f>
        <v>#DIV/0!</v>
      </c>
      <c r="DT246" s="23">
        <f ca="1">計算_基本取引表!DT107/計算_基本取引表!DT$133</f>
        <v>0</v>
      </c>
    </row>
    <row r="247" spans="2:124" x14ac:dyDescent="0.25">
      <c r="B247" s="53">
        <v>105</v>
      </c>
      <c r="C247" s="192" t="str">
        <v>-</v>
      </c>
      <c r="D247" s="193">
        <f>IF(D$142="分類不明", 計算_基本取引表!D108/計算_基本取引表!D$133, 計算_投入係数表!D108)</f>
        <v>0</v>
      </c>
      <c r="E247" s="194">
        <f>IF(E$142="分類不明", 計算_基本取引表!E108/計算_基本取引表!E$133, 計算_投入係数表!E108)</f>
        <v>0</v>
      </c>
      <c r="F247" s="194">
        <f>IF(F$142="分類不明", 計算_基本取引表!F108/計算_基本取引表!F$133, 計算_投入係数表!F108)</f>
        <v>0</v>
      </c>
      <c r="G247" s="194">
        <f>IF(G$142="分類不明", 計算_基本取引表!G108/計算_基本取引表!G$133, 計算_投入係数表!G108)</f>
        <v>0</v>
      </c>
      <c r="H247" s="194">
        <f>IF(H$142="分類不明", 計算_基本取引表!H108/計算_基本取引表!H$133, 計算_投入係数表!H108)</f>
        <v>0</v>
      </c>
      <c r="I247" s="194">
        <f>IF(I$142="分類不明", 計算_基本取引表!I108/計算_基本取引表!I$133, 計算_投入係数表!I108)</f>
        <v>0</v>
      </c>
      <c r="J247" s="194">
        <f>IF(J$142="分類不明", 計算_基本取引表!J108/計算_基本取引表!J$133, 計算_投入係数表!J108)</f>
        <v>0</v>
      </c>
      <c r="K247" s="194">
        <f>IF(K$142="分類不明", 計算_基本取引表!K108/計算_基本取引表!K$133, 計算_投入係数表!K108)</f>
        <v>0</v>
      </c>
      <c r="L247" s="194">
        <f>IF(L$142="分類不明", 計算_基本取引表!L108/計算_基本取引表!L$133, 計算_投入係数表!L108)</f>
        <v>0</v>
      </c>
      <c r="M247" s="194">
        <f>IF(M$142="分類不明", 計算_基本取引表!M108/計算_基本取引表!M$133, 計算_投入係数表!M108)</f>
        <v>0</v>
      </c>
      <c r="N247" s="194">
        <f>IF(N$142="分類不明", 計算_基本取引表!N108/計算_基本取引表!N$133, 計算_投入係数表!N108)</f>
        <v>0</v>
      </c>
      <c r="O247" s="194">
        <f>IF(O$142="分類不明", 計算_基本取引表!O108/計算_基本取引表!O$133, 計算_投入係数表!O108)</f>
        <v>0</v>
      </c>
      <c r="P247" s="194" t="e">
        <f ca="1">IF(P$142="分類不明", 計算_基本取引表!P108/計算_基本取引表!P$133, 計算_投入係数表!P108)</f>
        <v>#DIV/0!</v>
      </c>
      <c r="Q247" s="194" t="e">
        <f>IF(Q$142="分類不明", 計算_基本取引表!Q108/計算_基本取引表!Q$133, 計算_投入係数表!Q108)</f>
        <v>#DIV/0!</v>
      </c>
      <c r="R247" s="194" t="e">
        <f>IF(R$142="分類不明", 計算_基本取引表!R108/計算_基本取引表!R$133, 計算_投入係数表!R108)</f>
        <v>#DIV/0!</v>
      </c>
      <c r="S247" s="194" t="e">
        <f>IF(S$142="分類不明", 計算_基本取引表!S108/計算_基本取引表!S$133, 計算_投入係数表!S108)</f>
        <v>#DIV/0!</v>
      </c>
      <c r="T247" s="194" t="e">
        <f>IF(T$142="分類不明", 計算_基本取引表!T108/計算_基本取引表!T$133, 計算_投入係数表!T108)</f>
        <v>#DIV/0!</v>
      </c>
      <c r="U247" s="194" t="e">
        <f>IF(U$142="分類不明", 計算_基本取引表!U108/計算_基本取引表!U$133, 計算_投入係数表!U108)</f>
        <v>#DIV/0!</v>
      </c>
      <c r="V247" s="194" t="e">
        <f>IF(V$142="分類不明", 計算_基本取引表!V108/計算_基本取引表!V$133, 計算_投入係数表!V108)</f>
        <v>#DIV/0!</v>
      </c>
      <c r="W247" s="194" t="e">
        <f>IF(W$142="分類不明", 計算_基本取引表!W108/計算_基本取引表!W$133, 計算_投入係数表!W108)</f>
        <v>#DIV/0!</v>
      </c>
      <c r="X247" s="194" t="e">
        <f>IF(X$142="分類不明", 計算_基本取引表!X108/計算_基本取引表!X$133, 計算_投入係数表!X108)</f>
        <v>#DIV/0!</v>
      </c>
      <c r="Y247" s="194" t="e">
        <f>IF(Y$142="分類不明", 計算_基本取引表!Y108/計算_基本取引表!Y$133, 計算_投入係数表!Y108)</f>
        <v>#DIV/0!</v>
      </c>
      <c r="Z247" s="194" t="e">
        <f>IF(Z$142="分類不明", 計算_基本取引表!Z108/計算_基本取引表!Z$133, 計算_投入係数表!Z108)</f>
        <v>#DIV/0!</v>
      </c>
      <c r="AA247" s="194" t="e">
        <f>IF(AA$142="分類不明", 計算_基本取引表!AA108/計算_基本取引表!AA$133, 計算_投入係数表!AA108)</f>
        <v>#DIV/0!</v>
      </c>
      <c r="AB247" s="194" t="e">
        <f>IF(AB$142="分類不明", 計算_基本取引表!AB108/計算_基本取引表!AB$133, 計算_投入係数表!AB108)</f>
        <v>#DIV/0!</v>
      </c>
      <c r="AC247" s="194" t="e">
        <f>IF(AC$142="分類不明", 計算_基本取引表!AC108/計算_基本取引表!AC$133, 計算_投入係数表!AC108)</f>
        <v>#DIV/0!</v>
      </c>
      <c r="AD247" s="194" t="e">
        <f>IF(AD$142="分類不明", 計算_基本取引表!AD108/計算_基本取引表!AD$133, 計算_投入係数表!AD108)</f>
        <v>#DIV/0!</v>
      </c>
      <c r="AE247" s="194" t="e">
        <f>IF(AE$142="分類不明", 計算_基本取引表!AE108/計算_基本取引表!AE$133, 計算_投入係数表!AE108)</f>
        <v>#DIV/0!</v>
      </c>
      <c r="AF247" s="194" t="e">
        <f>IF(AF$142="分類不明", 計算_基本取引表!AF108/計算_基本取引表!AF$133, 計算_投入係数表!AF108)</f>
        <v>#DIV/0!</v>
      </c>
      <c r="AG247" s="194" t="e">
        <f>IF(AG$142="分類不明", 計算_基本取引表!AG108/計算_基本取引表!AG$133, 計算_投入係数表!AG108)</f>
        <v>#DIV/0!</v>
      </c>
      <c r="AH247" s="194" t="e">
        <f>IF(AH$142="分類不明", 計算_基本取引表!AH108/計算_基本取引表!AH$133, 計算_投入係数表!AH108)</f>
        <v>#DIV/0!</v>
      </c>
      <c r="AI247" s="194" t="e">
        <f>IF(AI$142="分類不明", 計算_基本取引表!AI108/計算_基本取引表!AI$133, 計算_投入係数表!AI108)</f>
        <v>#DIV/0!</v>
      </c>
      <c r="AJ247" s="194" t="e">
        <f>IF(AJ$142="分類不明", 計算_基本取引表!AJ108/計算_基本取引表!AJ$133, 計算_投入係数表!AJ108)</f>
        <v>#DIV/0!</v>
      </c>
      <c r="AK247" s="194" t="e">
        <f>IF(AK$142="分類不明", 計算_基本取引表!AK108/計算_基本取引表!AK$133, 計算_投入係数表!AK108)</f>
        <v>#DIV/0!</v>
      </c>
      <c r="AL247" s="194" t="e">
        <f>IF(AL$142="分類不明", 計算_基本取引表!AL108/計算_基本取引表!AL$133, 計算_投入係数表!AL108)</f>
        <v>#DIV/0!</v>
      </c>
      <c r="AM247" s="194" t="e">
        <f>IF(AM$142="分類不明", 計算_基本取引表!AM108/計算_基本取引表!AM$133, 計算_投入係数表!AM108)</f>
        <v>#DIV/0!</v>
      </c>
      <c r="AN247" s="194" t="e">
        <f>IF(AN$142="分類不明", 計算_基本取引表!AN108/計算_基本取引表!AN$133, 計算_投入係数表!AN108)</f>
        <v>#DIV/0!</v>
      </c>
      <c r="AO247" s="194" t="e">
        <f>IF(AO$142="分類不明", 計算_基本取引表!AO108/計算_基本取引表!AO$133, 計算_投入係数表!AO108)</f>
        <v>#DIV/0!</v>
      </c>
      <c r="AP247" s="194" t="e">
        <f>IF(AP$142="分類不明", 計算_基本取引表!AP108/計算_基本取引表!AP$133, 計算_投入係数表!AP108)</f>
        <v>#DIV/0!</v>
      </c>
      <c r="AQ247" s="194" t="e">
        <f>IF(AQ$142="分類不明", 計算_基本取引表!AQ108/計算_基本取引表!AQ$133, 計算_投入係数表!AQ108)</f>
        <v>#DIV/0!</v>
      </c>
      <c r="AR247" s="194" t="e">
        <f>IF(AR$142="分類不明", 計算_基本取引表!AR108/計算_基本取引表!AR$133, 計算_投入係数表!AR108)</f>
        <v>#DIV/0!</v>
      </c>
      <c r="AS247" s="194" t="e">
        <f>IF(AS$142="分類不明", 計算_基本取引表!AS108/計算_基本取引表!AS$133, 計算_投入係数表!AS108)</f>
        <v>#DIV/0!</v>
      </c>
      <c r="AT247" s="194" t="e">
        <f>IF(AT$142="分類不明", 計算_基本取引表!AT108/計算_基本取引表!AT$133, 計算_投入係数表!AT108)</f>
        <v>#DIV/0!</v>
      </c>
      <c r="AU247" s="194" t="e">
        <f>IF(AU$142="分類不明", 計算_基本取引表!AU108/計算_基本取引表!AU$133, 計算_投入係数表!AU108)</f>
        <v>#DIV/0!</v>
      </c>
      <c r="AV247" s="194" t="e">
        <f>IF(AV$142="分類不明", 計算_基本取引表!AV108/計算_基本取引表!AV$133, 計算_投入係数表!AV108)</f>
        <v>#DIV/0!</v>
      </c>
      <c r="AW247" s="194" t="e">
        <f>IF(AW$142="分類不明", 計算_基本取引表!AW108/計算_基本取引表!AW$133, 計算_投入係数表!AW108)</f>
        <v>#DIV/0!</v>
      </c>
      <c r="AX247" s="194" t="e">
        <f>IF(AX$142="分類不明", 計算_基本取引表!AX108/計算_基本取引表!AX$133, 計算_投入係数表!AX108)</f>
        <v>#DIV/0!</v>
      </c>
      <c r="AY247" s="194" t="e">
        <f>IF(AY$142="分類不明", 計算_基本取引表!AY108/計算_基本取引表!AY$133, 計算_投入係数表!AY108)</f>
        <v>#DIV/0!</v>
      </c>
      <c r="AZ247" s="194" t="e">
        <f>IF(AZ$142="分類不明", 計算_基本取引表!AZ108/計算_基本取引表!AZ$133, 計算_投入係数表!AZ108)</f>
        <v>#DIV/0!</v>
      </c>
      <c r="BA247" s="194" t="e">
        <f>IF(BA$142="分類不明", 計算_基本取引表!BA108/計算_基本取引表!BA$133, 計算_投入係数表!BA108)</f>
        <v>#DIV/0!</v>
      </c>
      <c r="BB247" s="194" t="e">
        <f>IF(BB$142="分類不明", 計算_基本取引表!BB108/計算_基本取引表!BB$133, 計算_投入係数表!BB108)</f>
        <v>#DIV/0!</v>
      </c>
      <c r="BC247" s="194" t="e">
        <f>IF(BC$142="分類不明", 計算_基本取引表!BC108/計算_基本取引表!BC$133, 計算_投入係数表!BC108)</f>
        <v>#DIV/0!</v>
      </c>
      <c r="BD247" s="194" t="e">
        <f>IF(BD$142="分類不明", 計算_基本取引表!BD108/計算_基本取引表!BD$133, 計算_投入係数表!BD108)</f>
        <v>#DIV/0!</v>
      </c>
      <c r="BE247" s="194" t="e">
        <f>IF(BE$142="分類不明", 計算_基本取引表!BE108/計算_基本取引表!BE$133, 計算_投入係数表!BE108)</f>
        <v>#DIV/0!</v>
      </c>
      <c r="BF247" s="194" t="e">
        <f>IF(BF$142="分類不明", 計算_基本取引表!BF108/計算_基本取引表!BF$133, 計算_投入係数表!BF108)</f>
        <v>#DIV/0!</v>
      </c>
      <c r="BG247" s="194" t="e">
        <f>IF(BG$142="分類不明", 計算_基本取引表!BG108/計算_基本取引表!BG$133, 計算_投入係数表!BG108)</f>
        <v>#DIV/0!</v>
      </c>
      <c r="BH247" s="194" t="e">
        <f>IF(BH$142="分類不明", 計算_基本取引表!BH108/計算_基本取引表!BH$133, 計算_投入係数表!BH108)</f>
        <v>#DIV/0!</v>
      </c>
      <c r="BI247" s="194" t="e">
        <f>IF(BI$142="分類不明", 計算_基本取引表!BI108/計算_基本取引表!BI$133, 計算_投入係数表!BI108)</f>
        <v>#DIV/0!</v>
      </c>
      <c r="BJ247" s="194" t="e">
        <f>IF(BJ$142="分類不明", 計算_基本取引表!BJ108/計算_基本取引表!BJ$133, 計算_投入係数表!BJ108)</f>
        <v>#DIV/0!</v>
      </c>
      <c r="BK247" s="194" t="e">
        <f>IF(BK$142="分類不明", 計算_基本取引表!BK108/計算_基本取引表!BK$133, 計算_投入係数表!BK108)</f>
        <v>#DIV/0!</v>
      </c>
      <c r="BL247" s="194" t="e">
        <f>IF(BL$142="分類不明", 計算_基本取引表!BL108/計算_基本取引表!BL$133, 計算_投入係数表!BL108)</f>
        <v>#DIV/0!</v>
      </c>
      <c r="BM247" s="194" t="e">
        <f>IF(BM$142="分類不明", 計算_基本取引表!BM108/計算_基本取引表!BM$133, 計算_投入係数表!BM108)</f>
        <v>#DIV/0!</v>
      </c>
      <c r="BN247" s="194" t="e">
        <f>IF(BN$142="分類不明", 計算_基本取引表!BN108/計算_基本取引表!BN$133, 計算_投入係数表!BN108)</f>
        <v>#DIV/0!</v>
      </c>
      <c r="BO247" s="194" t="e">
        <f>IF(BO$142="分類不明", 計算_基本取引表!BO108/計算_基本取引表!BO$133, 計算_投入係数表!BO108)</f>
        <v>#DIV/0!</v>
      </c>
      <c r="BP247" s="194" t="e">
        <f>IF(BP$142="分類不明", 計算_基本取引表!BP108/計算_基本取引表!BP$133, 計算_投入係数表!BP108)</f>
        <v>#DIV/0!</v>
      </c>
      <c r="BQ247" s="194" t="e">
        <f>IF(BQ$142="分類不明", 計算_基本取引表!BQ108/計算_基本取引表!BQ$133, 計算_投入係数表!BQ108)</f>
        <v>#DIV/0!</v>
      </c>
      <c r="BR247" s="194" t="e">
        <f>IF(BR$142="分類不明", 計算_基本取引表!BR108/計算_基本取引表!BR$133, 計算_投入係数表!BR108)</f>
        <v>#DIV/0!</v>
      </c>
      <c r="BS247" s="194" t="e">
        <f>IF(BS$142="分類不明", 計算_基本取引表!BS108/計算_基本取引表!BS$133, 計算_投入係数表!BS108)</f>
        <v>#DIV/0!</v>
      </c>
      <c r="BT247" s="194" t="e">
        <f>IF(BT$142="分類不明", 計算_基本取引表!BT108/計算_基本取引表!BT$133, 計算_投入係数表!BT108)</f>
        <v>#DIV/0!</v>
      </c>
      <c r="BU247" s="194" t="e">
        <f>IF(BU$142="分類不明", 計算_基本取引表!BU108/計算_基本取引表!BU$133, 計算_投入係数表!BU108)</f>
        <v>#DIV/0!</v>
      </c>
      <c r="BV247" s="194" t="e">
        <f>IF(BV$142="分類不明", 計算_基本取引表!BV108/計算_基本取引表!BV$133, 計算_投入係数表!BV108)</f>
        <v>#DIV/0!</v>
      </c>
      <c r="BW247" s="194" t="e">
        <f>IF(BW$142="分類不明", 計算_基本取引表!BW108/計算_基本取引表!BW$133, 計算_投入係数表!BW108)</f>
        <v>#DIV/0!</v>
      </c>
      <c r="BX247" s="194" t="e">
        <f>IF(BX$142="分類不明", 計算_基本取引表!BX108/計算_基本取引表!BX$133, 計算_投入係数表!BX108)</f>
        <v>#DIV/0!</v>
      </c>
      <c r="BY247" s="194" t="e">
        <f>IF(BY$142="分類不明", 計算_基本取引表!BY108/計算_基本取引表!BY$133, 計算_投入係数表!BY108)</f>
        <v>#DIV/0!</v>
      </c>
      <c r="BZ247" s="194" t="e">
        <f>IF(BZ$142="分類不明", 計算_基本取引表!BZ108/計算_基本取引表!BZ$133, 計算_投入係数表!BZ108)</f>
        <v>#DIV/0!</v>
      </c>
      <c r="CA247" s="194" t="e">
        <f>IF(CA$142="分類不明", 計算_基本取引表!CA108/計算_基本取引表!CA$133, 計算_投入係数表!CA108)</f>
        <v>#DIV/0!</v>
      </c>
      <c r="CB247" s="194" t="e">
        <f>IF(CB$142="分類不明", 計算_基本取引表!CB108/計算_基本取引表!CB$133, 計算_投入係数表!CB108)</f>
        <v>#DIV/0!</v>
      </c>
      <c r="CC247" s="194" t="e">
        <f>IF(CC$142="分類不明", 計算_基本取引表!CC108/計算_基本取引表!CC$133, 計算_投入係数表!CC108)</f>
        <v>#DIV/0!</v>
      </c>
      <c r="CD247" s="194" t="e">
        <f>IF(CD$142="分類不明", 計算_基本取引表!CD108/計算_基本取引表!CD$133, 計算_投入係数表!CD108)</f>
        <v>#DIV/0!</v>
      </c>
      <c r="CE247" s="194" t="e">
        <f>IF(CE$142="分類不明", 計算_基本取引表!CE108/計算_基本取引表!CE$133, 計算_投入係数表!CE108)</f>
        <v>#DIV/0!</v>
      </c>
      <c r="CF247" s="194" t="e">
        <f>IF(CF$142="分類不明", 計算_基本取引表!CF108/計算_基本取引表!CF$133, 計算_投入係数表!CF108)</f>
        <v>#DIV/0!</v>
      </c>
      <c r="CG247" s="194" t="e">
        <f>IF(CG$142="分類不明", 計算_基本取引表!CG108/計算_基本取引表!CG$133, 計算_投入係数表!CG108)</f>
        <v>#DIV/0!</v>
      </c>
      <c r="CH247" s="194" t="e">
        <f>IF(CH$142="分類不明", 計算_基本取引表!CH108/計算_基本取引表!CH$133, 計算_投入係数表!CH108)</f>
        <v>#DIV/0!</v>
      </c>
      <c r="CI247" s="194" t="e">
        <f>IF(CI$142="分類不明", 計算_基本取引表!CI108/計算_基本取引表!CI$133, 計算_投入係数表!CI108)</f>
        <v>#DIV/0!</v>
      </c>
      <c r="CJ247" s="194" t="e">
        <f>IF(CJ$142="分類不明", 計算_基本取引表!CJ108/計算_基本取引表!CJ$133, 計算_投入係数表!CJ108)</f>
        <v>#DIV/0!</v>
      </c>
      <c r="CK247" s="194" t="e">
        <f>IF(CK$142="分類不明", 計算_基本取引表!CK108/計算_基本取引表!CK$133, 計算_投入係数表!CK108)</f>
        <v>#DIV/0!</v>
      </c>
      <c r="CL247" s="194" t="e">
        <f>IF(CL$142="分類不明", 計算_基本取引表!CL108/計算_基本取引表!CL$133, 計算_投入係数表!CL108)</f>
        <v>#DIV/0!</v>
      </c>
      <c r="CM247" s="194" t="e">
        <f>IF(CM$142="分類不明", 計算_基本取引表!CM108/計算_基本取引表!CM$133, 計算_投入係数表!CM108)</f>
        <v>#DIV/0!</v>
      </c>
      <c r="CN247" s="194" t="e">
        <f>IF(CN$142="分類不明", 計算_基本取引表!CN108/計算_基本取引表!CN$133, 計算_投入係数表!CN108)</f>
        <v>#DIV/0!</v>
      </c>
      <c r="CO247" s="194" t="e">
        <f>IF(CO$142="分類不明", 計算_基本取引表!CO108/計算_基本取引表!CO$133, 計算_投入係数表!CO108)</f>
        <v>#DIV/0!</v>
      </c>
      <c r="CP247" s="194" t="e">
        <f>IF(CP$142="分類不明", 計算_基本取引表!CP108/計算_基本取引表!CP$133, 計算_投入係数表!CP108)</f>
        <v>#DIV/0!</v>
      </c>
      <c r="CQ247" s="194" t="e">
        <f>IF(CQ$142="分類不明", 計算_基本取引表!CQ108/計算_基本取引表!CQ$133, 計算_投入係数表!CQ108)</f>
        <v>#DIV/0!</v>
      </c>
      <c r="CR247" s="194" t="e">
        <f>IF(CR$142="分類不明", 計算_基本取引表!CR108/計算_基本取引表!CR$133, 計算_投入係数表!CR108)</f>
        <v>#DIV/0!</v>
      </c>
      <c r="CS247" s="194" t="e">
        <f>IF(CS$142="分類不明", 計算_基本取引表!CS108/計算_基本取引表!CS$133, 計算_投入係数表!CS108)</f>
        <v>#DIV/0!</v>
      </c>
      <c r="CT247" s="194" t="e">
        <f>IF(CT$142="分類不明", 計算_基本取引表!CT108/計算_基本取引表!CT$133, 計算_投入係数表!CT108)</f>
        <v>#DIV/0!</v>
      </c>
      <c r="CU247" s="194" t="e">
        <f>IF(CU$142="分類不明", 計算_基本取引表!CU108/計算_基本取引表!CU$133, 計算_投入係数表!CU108)</f>
        <v>#DIV/0!</v>
      </c>
      <c r="CV247" s="194" t="e">
        <f>IF(CV$142="分類不明", 計算_基本取引表!CV108/計算_基本取引表!CV$133, 計算_投入係数表!CV108)</f>
        <v>#DIV/0!</v>
      </c>
      <c r="CW247" s="194" t="e">
        <f>IF(CW$142="分類不明", 計算_基本取引表!CW108/計算_基本取引表!CW$133, 計算_投入係数表!CW108)</f>
        <v>#DIV/0!</v>
      </c>
      <c r="CX247" s="194" t="e">
        <f>IF(CX$142="分類不明", 計算_基本取引表!CX108/計算_基本取引表!CX$133, 計算_投入係数表!CX108)</f>
        <v>#DIV/0!</v>
      </c>
      <c r="CY247" s="194" t="e">
        <f>IF(CY$142="分類不明", 計算_基本取引表!CY108/計算_基本取引表!CY$133, 計算_投入係数表!CY108)</f>
        <v>#DIV/0!</v>
      </c>
      <c r="CZ247" s="194" t="e">
        <f>IF(CZ$142="分類不明", 計算_基本取引表!CZ108/計算_基本取引表!CZ$133, 計算_投入係数表!CZ108)</f>
        <v>#DIV/0!</v>
      </c>
      <c r="DA247" s="194" t="e">
        <f>IF(DA$142="分類不明", 計算_基本取引表!DA108/計算_基本取引表!DA$133, 計算_投入係数表!DA108)</f>
        <v>#DIV/0!</v>
      </c>
      <c r="DB247" s="194" t="e">
        <f>IF(DB$142="分類不明", 計算_基本取引表!DB108/計算_基本取引表!DB$133, 計算_投入係数表!DB108)</f>
        <v>#DIV/0!</v>
      </c>
      <c r="DC247" s="194" t="e">
        <f>IF(DC$142="分類不明", 計算_基本取引表!DC108/計算_基本取引表!DC$133, 計算_投入係数表!DC108)</f>
        <v>#DIV/0!</v>
      </c>
      <c r="DD247" s="194" t="e">
        <f>IF(DD$142="分類不明", 計算_基本取引表!DD108/計算_基本取引表!DD$133, 計算_投入係数表!DD108)</f>
        <v>#DIV/0!</v>
      </c>
      <c r="DE247" s="194" t="e">
        <f>IF(DE$142="分類不明", 計算_基本取引表!DE108/計算_基本取引表!DE$133, 計算_投入係数表!DE108)</f>
        <v>#DIV/0!</v>
      </c>
      <c r="DF247" s="194" t="e">
        <f>IF(DF$142="分類不明", 計算_基本取引表!DF108/計算_基本取引表!DF$133, 計算_投入係数表!DF108)</f>
        <v>#DIV/0!</v>
      </c>
      <c r="DG247" s="194" t="e">
        <f>IF(DG$142="分類不明", 計算_基本取引表!DG108/計算_基本取引表!DG$133, 計算_投入係数表!DG108)</f>
        <v>#DIV/0!</v>
      </c>
      <c r="DH247" s="194" t="e">
        <f>IF(DH$142="分類不明", 計算_基本取引表!DH108/計算_基本取引表!DH$133, 計算_投入係数表!DH108)</f>
        <v>#DIV/0!</v>
      </c>
      <c r="DI247" s="194" t="e">
        <f>IF(DI$142="分類不明", 計算_基本取引表!DI108/計算_基本取引表!DI$133, 計算_投入係数表!DI108)</f>
        <v>#DIV/0!</v>
      </c>
      <c r="DJ247" s="194" t="e">
        <f>IF(DJ$142="分類不明", 計算_基本取引表!DJ108/計算_基本取引表!DJ$133, 計算_投入係数表!DJ108)</f>
        <v>#DIV/0!</v>
      </c>
      <c r="DK247" s="194" t="e">
        <f>IF(DK$142="分類不明", 計算_基本取引表!DK108/計算_基本取引表!DK$133, 計算_投入係数表!DK108)</f>
        <v>#DIV/0!</v>
      </c>
      <c r="DL247" s="194" t="e">
        <f>IF(DL$142="分類不明", 計算_基本取引表!DL108/計算_基本取引表!DL$133, 計算_投入係数表!DL108)</f>
        <v>#DIV/0!</v>
      </c>
      <c r="DM247" s="194" t="e">
        <f>IF(DM$142="分類不明", 計算_基本取引表!DM108/計算_基本取引表!DM$133, 計算_投入係数表!DM108)</f>
        <v>#DIV/0!</v>
      </c>
      <c r="DN247" s="194" t="e">
        <f>IF(DN$142="分類不明", 計算_基本取引表!DN108/計算_基本取引表!DN$133, 計算_投入係数表!DN108)</f>
        <v>#DIV/0!</v>
      </c>
      <c r="DO247" s="194" t="e">
        <f>IF(DO$142="分類不明", 計算_基本取引表!DO108/計算_基本取引表!DO$133, 計算_投入係数表!DO108)</f>
        <v>#DIV/0!</v>
      </c>
      <c r="DP247" s="194" t="e">
        <f>IF(DP$142="分類不明", 計算_基本取引表!DP108/計算_基本取引表!DP$133, 計算_投入係数表!DP108)</f>
        <v>#DIV/0!</v>
      </c>
      <c r="DQ247" s="194" t="e">
        <f>IF(DQ$142="分類不明", 計算_基本取引表!DQ108/計算_基本取引表!DQ$133, 計算_投入係数表!DQ108)</f>
        <v>#DIV/0!</v>
      </c>
      <c r="DR247" s="194" t="e">
        <f>IF(DR$142="分類不明", 計算_基本取引表!DR108/計算_基本取引表!DR$133, 計算_投入係数表!DR108)</f>
        <v>#DIV/0!</v>
      </c>
      <c r="DS247" s="194" t="e">
        <f>IF(DS$142="分類不明", 計算_基本取引表!DS108/計算_基本取引表!DS$133, 計算_投入係数表!DS108)</f>
        <v>#DIV/0!</v>
      </c>
      <c r="DT247" s="23">
        <f ca="1">計算_基本取引表!DT108/計算_基本取引表!DT$133</f>
        <v>0</v>
      </c>
    </row>
    <row r="248" spans="2:124" x14ac:dyDescent="0.25">
      <c r="B248" s="53">
        <v>106</v>
      </c>
      <c r="C248" s="192" t="str">
        <v>-</v>
      </c>
      <c r="D248" s="193">
        <f>IF(D$142="分類不明", 計算_基本取引表!D109/計算_基本取引表!D$133, 計算_投入係数表!D109)</f>
        <v>0</v>
      </c>
      <c r="E248" s="194">
        <f>IF(E$142="分類不明", 計算_基本取引表!E109/計算_基本取引表!E$133, 計算_投入係数表!E109)</f>
        <v>0</v>
      </c>
      <c r="F248" s="194">
        <f>IF(F$142="分類不明", 計算_基本取引表!F109/計算_基本取引表!F$133, 計算_投入係数表!F109)</f>
        <v>0</v>
      </c>
      <c r="G248" s="194">
        <f>IF(G$142="分類不明", 計算_基本取引表!G109/計算_基本取引表!G$133, 計算_投入係数表!G109)</f>
        <v>0</v>
      </c>
      <c r="H248" s="194">
        <f>IF(H$142="分類不明", 計算_基本取引表!H109/計算_基本取引表!H$133, 計算_投入係数表!H109)</f>
        <v>0</v>
      </c>
      <c r="I248" s="194">
        <f>IF(I$142="分類不明", 計算_基本取引表!I109/計算_基本取引表!I$133, 計算_投入係数表!I109)</f>
        <v>0</v>
      </c>
      <c r="J248" s="194">
        <f>IF(J$142="分類不明", 計算_基本取引表!J109/計算_基本取引表!J$133, 計算_投入係数表!J109)</f>
        <v>0</v>
      </c>
      <c r="K248" s="194">
        <f>IF(K$142="分類不明", 計算_基本取引表!K109/計算_基本取引表!K$133, 計算_投入係数表!K109)</f>
        <v>0</v>
      </c>
      <c r="L248" s="194">
        <f>IF(L$142="分類不明", 計算_基本取引表!L109/計算_基本取引表!L$133, 計算_投入係数表!L109)</f>
        <v>0</v>
      </c>
      <c r="M248" s="194">
        <f>IF(M$142="分類不明", 計算_基本取引表!M109/計算_基本取引表!M$133, 計算_投入係数表!M109)</f>
        <v>0</v>
      </c>
      <c r="N248" s="194">
        <f>IF(N$142="分類不明", 計算_基本取引表!N109/計算_基本取引表!N$133, 計算_投入係数表!N109)</f>
        <v>0</v>
      </c>
      <c r="O248" s="194">
        <f>IF(O$142="分類不明", 計算_基本取引表!O109/計算_基本取引表!O$133, 計算_投入係数表!O109)</f>
        <v>0</v>
      </c>
      <c r="P248" s="194" t="e">
        <f ca="1">IF(P$142="分類不明", 計算_基本取引表!P109/計算_基本取引表!P$133, 計算_投入係数表!P109)</f>
        <v>#DIV/0!</v>
      </c>
      <c r="Q248" s="194" t="e">
        <f>IF(Q$142="分類不明", 計算_基本取引表!Q109/計算_基本取引表!Q$133, 計算_投入係数表!Q109)</f>
        <v>#DIV/0!</v>
      </c>
      <c r="R248" s="194" t="e">
        <f>IF(R$142="分類不明", 計算_基本取引表!R109/計算_基本取引表!R$133, 計算_投入係数表!R109)</f>
        <v>#DIV/0!</v>
      </c>
      <c r="S248" s="194" t="e">
        <f>IF(S$142="分類不明", 計算_基本取引表!S109/計算_基本取引表!S$133, 計算_投入係数表!S109)</f>
        <v>#DIV/0!</v>
      </c>
      <c r="T248" s="194" t="e">
        <f>IF(T$142="分類不明", 計算_基本取引表!T109/計算_基本取引表!T$133, 計算_投入係数表!T109)</f>
        <v>#DIV/0!</v>
      </c>
      <c r="U248" s="194" t="e">
        <f>IF(U$142="分類不明", 計算_基本取引表!U109/計算_基本取引表!U$133, 計算_投入係数表!U109)</f>
        <v>#DIV/0!</v>
      </c>
      <c r="V248" s="194" t="e">
        <f>IF(V$142="分類不明", 計算_基本取引表!V109/計算_基本取引表!V$133, 計算_投入係数表!V109)</f>
        <v>#DIV/0!</v>
      </c>
      <c r="W248" s="194" t="e">
        <f>IF(W$142="分類不明", 計算_基本取引表!W109/計算_基本取引表!W$133, 計算_投入係数表!W109)</f>
        <v>#DIV/0!</v>
      </c>
      <c r="X248" s="194" t="e">
        <f>IF(X$142="分類不明", 計算_基本取引表!X109/計算_基本取引表!X$133, 計算_投入係数表!X109)</f>
        <v>#DIV/0!</v>
      </c>
      <c r="Y248" s="194" t="e">
        <f>IF(Y$142="分類不明", 計算_基本取引表!Y109/計算_基本取引表!Y$133, 計算_投入係数表!Y109)</f>
        <v>#DIV/0!</v>
      </c>
      <c r="Z248" s="194" t="e">
        <f>IF(Z$142="分類不明", 計算_基本取引表!Z109/計算_基本取引表!Z$133, 計算_投入係数表!Z109)</f>
        <v>#DIV/0!</v>
      </c>
      <c r="AA248" s="194" t="e">
        <f>IF(AA$142="分類不明", 計算_基本取引表!AA109/計算_基本取引表!AA$133, 計算_投入係数表!AA109)</f>
        <v>#DIV/0!</v>
      </c>
      <c r="AB248" s="194" t="e">
        <f>IF(AB$142="分類不明", 計算_基本取引表!AB109/計算_基本取引表!AB$133, 計算_投入係数表!AB109)</f>
        <v>#DIV/0!</v>
      </c>
      <c r="AC248" s="194" t="e">
        <f>IF(AC$142="分類不明", 計算_基本取引表!AC109/計算_基本取引表!AC$133, 計算_投入係数表!AC109)</f>
        <v>#DIV/0!</v>
      </c>
      <c r="AD248" s="194" t="e">
        <f>IF(AD$142="分類不明", 計算_基本取引表!AD109/計算_基本取引表!AD$133, 計算_投入係数表!AD109)</f>
        <v>#DIV/0!</v>
      </c>
      <c r="AE248" s="194" t="e">
        <f>IF(AE$142="分類不明", 計算_基本取引表!AE109/計算_基本取引表!AE$133, 計算_投入係数表!AE109)</f>
        <v>#DIV/0!</v>
      </c>
      <c r="AF248" s="194" t="e">
        <f>IF(AF$142="分類不明", 計算_基本取引表!AF109/計算_基本取引表!AF$133, 計算_投入係数表!AF109)</f>
        <v>#DIV/0!</v>
      </c>
      <c r="AG248" s="194" t="e">
        <f>IF(AG$142="分類不明", 計算_基本取引表!AG109/計算_基本取引表!AG$133, 計算_投入係数表!AG109)</f>
        <v>#DIV/0!</v>
      </c>
      <c r="AH248" s="194" t="e">
        <f>IF(AH$142="分類不明", 計算_基本取引表!AH109/計算_基本取引表!AH$133, 計算_投入係数表!AH109)</f>
        <v>#DIV/0!</v>
      </c>
      <c r="AI248" s="194" t="e">
        <f>IF(AI$142="分類不明", 計算_基本取引表!AI109/計算_基本取引表!AI$133, 計算_投入係数表!AI109)</f>
        <v>#DIV/0!</v>
      </c>
      <c r="AJ248" s="194" t="e">
        <f>IF(AJ$142="分類不明", 計算_基本取引表!AJ109/計算_基本取引表!AJ$133, 計算_投入係数表!AJ109)</f>
        <v>#DIV/0!</v>
      </c>
      <c r="AK248" s="194" t="e">
        <f>IF(AK$142="分類不明", 計算_基本取引表!AK109/計算_基本取引表!AK$133, 計算_投入係数表!AK109)</f>
        <v>#DIV/0!</v>
      </c>
      <c r="AL248" s="194" t="e">
        <f>IF(AL$142="分類不明", 計算_基本取引表!AL109/計算_基本取引表!AL$133, 計算_投入係数表!AL109)</f>
        <v>#DIV/0!</v>
      </c>
      <c r="AM248" s="194" t="e">
        <f>IF(AM$142="分類不明", 計算_基本取引表!AM109/計算_基本取引表!AM$133, 計算_投入係数表!AM109)</f>
        <v>#DIV/0!</v>
      </c>
      <c r="AN248" s="194" t="e">
        <f>IF(AN$142="分類不明", 計算_基本取引表!AN109/計算_基本取引表!AN$133, 計算_投入係数表!AN109)</f>
        <v>#DIV/0!</v>
      </c>
      <c r="AO248" s="194" t="e">
        <f>IF(AO$142="分類不明", 計算_基本取引表!AO109/計算_基本取引表!AO$133, 計算_投入係数表!AO109)</f>
        <v>#DIV/0!</v>
      </c>
      <c r="AP248" s="194" t="e">
        <f>IF(AP$142="分類不明", 計算_基本取引表!AP109/計算_基本取引表!AP$133, 計算_投入係数表!AP109)</f>
        <v>#DIV/0!</v>
      </c>
      <c r="AQ248" s="194" t="e">
        <f>IF(AQ$142="分類不明", 計算_基本取引表!AQ109/計算_基本取引表!AQ$133, 計算_投入係数表!AQ109)</f>
        <v>#DIV/0!</v>
      </c>
      <c r="AR248" s="194" t="e">
        <f>IF(AR$142="分類不明", 計算_基本取引表!AR109/計算_基本取引表!AR$133, 計算_投入係数表!AR109)</f>
        <v>#DIV/0!</v>
      </c>
      <c r="AS248" s="194" t="e">
        <f>IF(AS$142="分類不明", 計算_基本取引表!AS109/計算_基本取引表!AS$133, 計算_投入係数表!AS109)</f>
        <v>#DIV/0!</v>
      </c>
      <c r="AT248" s="194" t="e">
        <f>IF(AT$142="分類不明", 計算_基本取引表!AT109/計算_基本取引表!AT$133, 計算_投入係数表!AT109)</f>
        <v>#DIV/0!</v>
      </c>
      <c r="AU248" s="194" t="e">
        <f>IF(AU$142="分類不明", 計算_基本取引表!AU109/計算_基本取引表!AU$133, 計算_投入係数表!AU109)</f>
        <v>#DIV/0!</v>
      </c>
      <c r="AV248" s="194" t="e">
        <f>IF(AV$142="分類不明", 計算_基本取引表!AV109/計算_基本取引表!AV$133, 計算_投入係数表!AV109)</f>
        <v>#DIV/0!</v>
      </c>
      <c r="AW248" s="194" t="e">
        <f>IF(AW$142="分類不明", 計算_基本取引表!AW109/計算_基本取引表!AW$133, 計算_投入係数表!AW109)</f>
        <v>#DIV/0!</v>
      </c>
      <c r="AX248" s="194" t="e">
        <f>IF(AX$142="分類不明", 計算_基本取引表!AX109/計算_基本取引表!AX$133, 計算_投入係数表!AX109)</f>
        <v>#DIV/0!</v>
      </c>
      <c r="AY248" s="194" t="e">
        <f>IF(AY$142="分類不明", 計算_基本取引表!AY109/計算_基本取引表!AY$133, 計算_投入係数表!AY109)</f>
        <v>#DIV/0!</v>
      </c>
      <c r="AZ248" s="194" t="e">
        <f>IF(AZ$142="分類不明", 計算_基本取引表!AZ109/計算_基本取引表!AZ$133, 計算_投入係数表!AZ109)</f>
        <v>#DIV/0!</v>
      </c>
      <c r="BA248" s="194" t="e">
        <f>IF(BA$142="分類不明", 計算_基本取引表!BA109/計算_基本取引表!BA$133, 計算_投入係数表!BA109)</f>
        <v>#DIV/0!</v>
      </c>
      <c r="BB248" s="194" t="e">
        <f>IF(BB$142="分類不明", 計算_基本取引表!BB109/計算_基本取引表!BB$133, 計算_投入係数表!BB109)</f>
        <v>#DIV/0!</v>
      </c>
      <c r="BC248" s="194" t="e">
        <f>IF(BC$142="分類不明", 計算_基本取引表!BC109/計算_基本取引表!BC$133, 計算_投入係数表!BC109)</f>
        <v>#DIV/0!</v>
      </c>
      <c r="BD248" s="194" t="e">
        <f>IF(BD$142="分類不明", 計算_基本取引表!BD109/計算_基本取引表!BD$133, 計算_投入係数表!BD109)</f>
        <v>#DIV/0!</v>
      </c>
      <c r="BE248" s="194" t="e">
        <f>IF(BE$142="分類不明", 計算_基本取引表!BE109/計算_基本取引表!BE$133, 計算_投入係数表!BE109)</f>
        <v>#DIV/0!</v>
      </c>
      <c r="BF248" s="194" t="e">
        <f>IF(BF$142="分類不明", 計算_基本取引表!BF109/計算_基本取引表!BF$133, 計算_投入係数表!BF109)</f>
        <v>#DIV/0!</v>
      </c>
      <c r="BG248" s="194" t="e">
        <f>IF(BG$142="分類不明", 計算_基本取引表!BG109/計算_基本取引表!BG$133, 計算_投入係数表!BG109)</f>
        <v>#DIV/0!</v>
      </c>
      <c r="BH248" s="194" t="e">
        <f>IF(BH$142="分類不明", 計算_基本取引表!BH109/計算_基本取引表!BH$133, 計算_投入係数表!BH109)</f>
        <v>#DIV/0!</v>
      </c>
      <c r="BI248" s="194" t="e">
        <f>IF(BI$142="分類不明", 計算_基本取引表!BI109/計算_基本取引表!BI$133, 計算_投入係数表!BI109)</f>
        <v>#DIV/0!</v>
      </c>
      <c r="BJ248" s="194" t="e">
        <f>IF(BJ$142="分類不明", 計算_基本取引表!BJ109/計算_基本取引表!BJ$133, 計算_投入係数表!BJ109)</f>
        <v>#DIV/0!</v>
      </c>
      <c r="BK248" s="194" t="e">
        <f>IF(BK$142="分類不明", 計算_基本取引表!BK109/計算_基本取引表!BK$133, 計算_投入係数表!BK109)</f>
        <v>#DIV/0!</v>
      </c>
      <c r="BL248" s="194" t="e">
        <f>IF(BL$142="分類不明", 計算_基本取引表!BL109/計算_基本取引表!BL$133, 計算_投入係数表!BL109)</f>
        <v>#DIV/0!</v>
      </c>
      <c r="BM248" s="194" t="e">
        <f>IF(BM$142="分類不明", 計算_基本取引表!BM109/計算_基本取引表!BM$133, 計算_投入係数表!BM109)</f>
        <v>#DIV/0!</v>
      </c>
      <c r="BN248" s="194" t="e">
        <f>IF(BN$142="分類不明", 計算_基本取引表!BN109/計算_基本取引表!BN$133, 計算_投入係数表!BN109)</f>
        <v>#DIV/0!</v>
      </c>
      <c r="BO248" s="194" t="e">
        <f>IF(BO$142="分類不明", 計算_基本取引表!BO109/計算_基本取引表!BO$133, 計算_投入係数表!BO109)</f>
        <v>#DIV/0!</v>
      </c>
      <c r="BP248" s="194" t="e">
        <f>IF(BP$142="分類不明", 計算_基本取引表!BP109/計算_基本取引表!BP$133, 計算_投入係数表!BP109)</f>
        <v>#DIV/0!</v>
      </c>
      <c r="BQ248" s="194" t="e">
        <f>IF(BQ$142="分類不明", 計算_基本取引表!BQ109/計算_基本取引表!BQ$133, 計算_投入係数表!BQ109)</f>
        <v>#DIV/0!</v>
      </c>
      <c r="BR248" s="194" t="e">
        <f>IF(BR$142="分類不明", 計算_基本取引表!BR109/計算_基本取引表!BR$133, 計算_投入係数表!BR109)</f>
        <v>#DIV/0!</v>
      </c>
      <c r="BS248" s="194" t="e">
        <f>IF(BS$142="分類不明", 計算_基本取引表!BS109/計算_基本取引表!BS$133, 計算_投入係数表!BS109)</f>
        <v>#DIV/0!</v>
      </c>
      <c r="BT248" s="194" t="e">
        <f>IF(BT$142="分類不明", 計算_基本取引表!BT109/計算_基本取引表!BT$133, 計算_投入係数表!BT109)</f>
        <v>#DIV/0!</v>
      </c>
      <c r="BU248" s="194" t="e">
        <f>IF(BU$142="分類不明", 計算_基本取引表!BU109/計算_基本取引表!BU$133, 計算_投入係数表!BU109)</f>
        <v>#DIV/0!</v>
      </c>
      <c r="BV248" s="194" t="e">
        <f>IF(BV$142="分類不明", 計算_基本取引表!BV109/計算_基本取引表!BV$133, 計算_投入係数表!BV109)</f>
        <v>#DIV/0!</v>
      </c>
      <c r="BW248" s="194" t="e">
        <f>IF(BW$142="分類不明", 計算_基本取引表!BW109/計算_基本取引表!BW$133, 計算_投入係数表!BW109)</f>
        <v>#DIV/0!</v>
      </c>
      <c r="BX248" s="194" t="e">
        <f>IF(BX$142="分類不明", 計算_基本取引表!BX109/計算_基本取引表!BX$133, 計算_投入係数表!BX109)</f>
        <v>#DIV/0!</v>
      </c>
      <c r="BY248" s="194" t="e">
        <f>IF(BY$142="分類不明", 計算_基本取引表!BY109/計算_基本取引表!BY$133, 計算_投入係数表!BY109)</f>
        <v>#DIV/0!</v>
      </c>
      <c r="BZ248" s="194" t="e">
        <f>IF(BZ$142="分類不明", 計算_基本取引表!BZ109/計算_基本取引表!BZ$133, 計算_投入係数表!BZ109)</f>
        <v>#DIV/0!</v>
      </c>
      <c r="CA248" s="194" t="e">
        <f>IF(CA$142="分類不明", 計算_基本取引表!CA109/計算_基本取引表!CA$133, 計算_投入係数表!CA109)</f>
        <v>#DIV/0!</v>
      </c>
      <c r="CB248" s="194" t="e">
        <f>IF(CB$142="分類不明", 計算_基本取引表!CB109/計算_基本取引表!CB$133, 計算_投入係数表!CB109)</f>
        <v>#DIV/0!</v>
      </c>
      <c r="CC248" s="194" t="e">
        <f>IF(CC$142="分類不明", 計算_基本取引表!CC109/計算_基本取引表!CC$133, 計算_投入係数表!CC109)</f>
        <v>#DIV/0!</v>
      </c>
      <c r="CD248" s="194" t="e">
        <f>IF(CD$142="分類不明", 計算_基本取引表!CD109/計算_基本取引表!CD$133, 計算_投入係数表!CD109)</f>
        <v>#DIV/0!</v>
      </c>
      <c r="CE248" s="194" t="e">
        <f>IF(CE$142="分類不明", 計算_基本取引表!CE109/計算_基本取引表!CE$133, 計算_投入係数表!CE109)</f>
        <v>#DIV/0!</v>
      </c>
      <c r="CF248" s="194" t="e">
        <f>IF(CF$142="分類不明", 計算_基本取引表!CF109/計算_基本取引表!CF$133, 計算_投入係数表!CF109)</f>
        <v>#DIV/0!</v>
      </c>
      <c r="CG248" s="194" t="e">
        <f>IF(CG$142="分類不明", 計算_基本取引表!CG109/計算_基本取引表!CG$133, 計算_投入係数表!CG109)</f>
        <v>#DIV/0!</v>
      </c>
      <c r="CH248" s="194" t="e">
        <f>IF(CH$142="分類不明", 計算_基本取引表!CH109/計算_基本取引表!CH$133, 計算_投入係数表!CH109)</f>
        <v>#DIV/0!</v>
      </c>
      <c r="CI248" s="194" t="e">
        <f>IF(CI$142="分類不明", 計算_基本取引表!CI109/計算_基本取引表!CI$133, 計算_投入係数表!CI109)</f>
        <v>#DIV/0!</v>
      </c>
      <c r="CJ248" s="194" t="e">
        <f>IF(CJ$142="分類不明", 計算_基本取引表!CJ109/計算_基本取引表!CJ$133, 計算_投入係数表!CJ109)</f>
        <v>#DIV/0!</v>
      </c>
      <c r="CK248" s="194" t="e">
        <f>IF(CK$142="分類不明", 計算_基本取引表!CK109/計算_基本取引表!CK$133, 計算_投入係数表!CK109)</f>
        <v>#DIV/0!</v>
      </c>
      <c r="CL248" s="194" t="e">
        <f>IF(CL$142="分類不明", 計算_基本取引表!CL109/計算_基本取引表!CL$133, 計算_投入係数表!CL109)</f>
        <v>#DIV/0!</v>
      </c>
      <c r="CM248" s="194" t="e">
        <f>IF(CM$142="分類不明", 計算_基本取引表!CM109/計算_基本取引表!CM$133, 計算_投入係数表!CM109)</f>
        <v>#DIV/0!</v>
      </c>
      <c r="CN248" s="194" t="e">
        <f>IF(CN$142="分類不明", 計算_基本取引表!CN109/計算_基本取引表!CN$133, 計算_投入係数表!CN109)</f>
        <v>#DIV/0!</v>
      </c>
      <c r="CO248" s="194" t="e">
        <f>IF(CO$142="分類不明", 計算_基本取引表!CO109/計算_基本取引表!CO$133, 計算_投入係数表!CO109)</f>
        <v>#DIV/0!</v>
      </c>
      <c r="CP248" s="194" t="e">
        <f>IF(CP$142="分類不明", 計算_基本取引表!CP109/計算_基本取引表!CP$133, 計算_投入係数表!CP109)</f>
        <v>#DIV/0!</v>
      </c>
      <c r="CQ248" s="194" t="e">
        <f>IF(CQ$142="分類不明", 計算_基本取引表!CQ109/計算_基本取引表!CQ$133, 計算_投入係数表!CQ109)</f>
        <v>#DIV/0!</v>
      </c>
      <c r="CR248" s="194" t="e">
        <f>IF(CR$142="分類不明", 計算_基本取引表!CR109/計算_基本取引表!CR$133, 計算_投入係数表!CR109)</f>
        <v>#DIV/0!</v>
      </c>
      <c r="CS248" s="194" t="e">
        <f>IF(CS$142="分類不明", 計算_基本取引表!CS109/計算_基本取引表!CS$133, 計算_投入係数表!CS109)</f>
        <v>#DIV/0!</v>
      </c>
      <c r="CT248" s="194" t="e">
        <f>IF(CT$142="分類不明", 計算_基本取引表!CT109/計算_基本取引表!CT$133, 計算_投入係数表!CT109)</f>
        <v>#DIV/0!</v>
      </c>
      <c r="CU248" s="194" t="e">
        <f>IF(CU$142="分類不明", 計算_基本取引表!CU109/計算_基本取引表!CU$133, 計算_投入係数表!CU109)</f>
        <v>#DIV/0!</v>
      </c>
      <c r="CV248" s="194" t="e">
        <f>IF(CV$142="分類不明", 計算_基本取引表!CV109/計算_基本取引表!CV$133, 計算_投入係数表!CV109)</f>
        <v>#DIV/0!</v>
      </c>
      <c r="CW248" s="194" t="e">
        <f>IF(CW$142="分類不明", 計算_基本取引表!CW109/計算_基本取引表!CW$133, 計算_投入係数表!CW109)</f>
        <v>#DIV/0!</v>
      </c>
      <c r="CX248" s="194" t="e">
        <f>IF(CX$142="分類不明", 計算_基本取引表!CX109/計算_基本取引表!CX$133, 計算_投入係数表!CX109)</f>
        <v>#DIV/0!</v>
      </c>
      <c r="CY248" s="194" t="e">
        <f>IF(CY$142="分類不明", 計算_基本取引表!CY109/計算_基本取引表!CY$133, 計算_投入係数表!CY109)</f>
        <v>#DIV/0!</v>
      </c>
      <c r="CZ248" s="194" t="e">
        <f>IF(CZ$142="分類不明", 計算_基本取引表!CZ109/計算_基本取引表!CZ$133, 計算_投入係数表!CZ109)</f>
        <v>#DIV/0!</v>
      </c>
      <c r="DA248" s="194" t="e">
        <f>IF(DA$142="分類不明", 計算_基本取引表!DA109/計算_基本取引表!DA$133, 計算_投入係数表!DA109)</f>
        <v>#DIV/0!</v>
      </c>
      <c r="DB248" s="194" t="e">
        <f>IF(DB$142="分類不明", 計算_基本取引表!DB109/計算_基本取引表!DB$133, 計算_投入係数表!DB109)</f>
        <v>#DIV/0!</v>
      </c>
      <c r="DC248" s="194" t="e">
        <f>IF(DC$142="分類不明", 計算_基本取引表!DC109/計算_基本取引表!DC$133, 計算_投入係数表!DC109)</f>
        <v>#DIV/0!</v>
      </c>
      <c r="DD248" s="194" t="e">
        <f>IF(DD$142="分類不明", 計算_基本取引表!DD109/計算_基本取引表!DD$133, 計算_投入係数表!DD109)</f>
        <v>#DIV/0!</v>
      </c>
      <c r="DE248" s="194" t="e">
        <f>IF(DE$142="分類不明", 計算_基本取引表!DE109/計算_基本取引表!DE$133, 計算_投入係数表!DE109)</f>
        <v>#DIV/0!</v>
      </c>
      <c r="DF248" s="194" t="e">
        <f>IF(DF$142="分類不明", 計算_基本取引表!DF109/計算_基本取引表!DF$133, 計算_投入係数表!DF109)</f>
        <v>#DIV/0!</v>
      </c>
      <c r="DG248" s="194" t="e">
        <f>IF(DG$142="分類不明", 計算_基本取引表!DG109/計算_基本取引表!DG$133, 計算_投入係数表!DG109)</f>
        <v>#DIV/0!</v>
      </c>
      <c r="DH248" s="194" t="e">
        <f>IF(DH$142="分類不明", 計算_基本取引表!DH109/計算_基本取引表!DH$133, 計算_投入係数表!DH109)</f>
        <v>#DIV/0!</v>
      </c>
      <c r="DI248" s="194" t="e">
        <f>IF(DI$142="分類不明", 計算_基本取引表!DI109/計算_基本取引表!DI$133, 計算_投入係数表!DI109)</f>
        <v>#DIV/0!</v>
      </c>
      <c r="DJ248" s="194" t="e">
        <f>IF(DJ$142="分類不明", 計算_基本取引表!DJ109/計算_基本取引表!DJ$133, 計算_投入係数表!DJ109)</f>
        <v>#DIV/0!</v>
      </c>
      <c r="DK248" s="194" t="e">
        <f>IF(DK$142="分類不明", 計算_基本取引表!DK109/計算_基本取引表!DK$133, 計算_投入係数表!DK109)</f>
        <v>#DIV/0!</v>
      </c>
      <c r="DL248" s="194" t="e">
        <f>IF(DL$142="分類不明", 計算_基本取引表!DL109/計算_基本取引表!DL$133, 計算_投入係数表!DL109)</f>
        <v>#DIV/0!</v>
      </c>
      <c r="DM248" s="194" t="e">
        <f>IF(DM$142="分類不明", 計算_基本取引表!DM109/計算_基本取引表!DM$133, 計算_投入係数表!DM109)</f>
        <v>#DIV/0!</v>
      </c>
      <c r="DN248" s="194" t="e">
        <f>IF(DN$142="分類不明", 計算_基本取引表!DN109/計算_基本取引表!DN$133, 計算_投入係数表!DN109)</f>
        <v>#DIV/0!</v>
      </c>
      <c r="DO248" s="194" t="e">
        <f>IF(DO$142="分類不明", 計算_基本取引表!DO109/計算_基本取引表!DO$133, 計算_投入係数表!DO109)</f>
        <v>#DIV/0!</v>
      </c>
      <c r="DP248" s="194" t="e">
        <f>IF(DP$142="分類不明", 計算_基本取引表!DP109/計算_基本取引表!DP$133, 計算_投入係数表!DP109)</f>
        <v>#DIV/0!</v>
      </c>
      <c r="DQ248" s="194" t="e">
        <f>IF(DQ$142="分類不明", 計算_基本取引表!DQ109/計算_基本取引表!DQ$133, 計算_投入係数表!DQ109)</f>
        <v>#DIV/0!</v>
      </c>
      <c r="DR248" s="194" t="e">
        <f>IF(DR$142="分類不明", 計算_基本取引表!DR109/計算_基本取引表!DR$133, 計算_投入係数表!DR109)</f>
        <v>#DIV/0!</v>
      </c>
      <c r="DS248" s="194" t="e">
        <f>IF(DS$142="分類不明", 計算_基本取引表!DS109/計算_基本取引表!DS$133, 計算_投入係数表!DS109)</f>
        <v>#DIV/0!</v>
      </c>
      <c r="DT248" s="23">
        <f ca="1">計算_基本取引表!DT109/計算_基本取引表!DT$133</f>
        <v>0</v>
      </c>
    </row>
    <row r="249" spans="2:124" x14ac:dyDescent="0.25">
      <c r="B249" s="53">
        <v>107</v>
      </c>
      <c r="C249" s="192" t="str">
        <v>-</v>
      </c>
      <c r="D249" s="193">
        <f>IF(D$142="分類不明", 計算_基本取引表!D110/計算_基本取引表!D$133, 計算_投入係数表!D110)</f>
        <v>0</v>
      </c>
      <c r="E249" s="194">
        <f>IF(E$142="分類不明", 計算_基本取引表!E110/計算_基本取引表!E$133, 計算_投入係数表!E110)</f>
        <v>0</v>
      </c>
      <c r="F249" s="194">
        <f>IF(F$142="分類不明", 計算_基本取引表!F110/計算_基本取引表!F$133, 計算_投入係数表!F110)</f>
        <v>0</v>
      </c>
      <c r="G249" s="194">
        <f>IF(G$142="分類不明", 計算_基本取引表!G110/計算_基本取引表!G$133, 計算_投入係数表!G110)</f>
        <v>0</v>
      </c>
      <c r="H249" s="194">
        <f>IF(H$142="分類不明", 計算_基本取引表!H110/計算_基本取引表!H$133, 計算_投入係数表!H110)</f>
        <v>0</v>
      </c>
      <c r="I249" s="194">
        <f>IF(I$142="分類不明", 計算_基本取引表!I110/計算_基本取引表!I$133, 計算_投入係数表!I110)</f>
        <v>0</v>
      </c>
      <c r="J249" s="194">
        <f>IF(J$142="分類不明", 計算_基本取引表!J110/計算_基本取引表!J$133, 計算_投入係数表!J110)</f>
        <v>0</v>
      </c>
      <c r="K249" s="194">
        <f>IF(K$142="分類不明", 計算_基本取引表!K110/計算_基本取引表!K$133, 計算_投入係数表!K110)</f>
        <v>0</v>
      </c>
      <c r="L249" s="194">
        <f>IF(L$142="分類不明", 計算_基本取引表!L110/計算_基本取引表!L$133, 計算_投入係数表!L110)</f>
        <v>0</v>
      </c>
      <c r="M249" s="194">
        <f>IF(M$142="分類不明", 計算_基本取引表!M110/計算_基本取引表!M$133, 計算_投入係数表!M110)</f>
        <v>0</v>
      </c>
      <c r="N249" s="194">
        <f>IF(N$142="分類不明", 計算_基本取引表!N110/計算_基本取引表!N$133, 計算_投入係数表!N110)</f>
        <v>0</v>
      </c>
      <c r="O249" s="194">
        <f>IF(O$142="分類不明", 計算_基本取引表!O110/計算_基本取引表!O$133, 計算_投入係数表!O110)</f>
        <v>0</v>
      </c>
      <c r="P249" s="194" t="e">
        <f ca="1">IF(P$142="分類不明", 計算_基本取引表!P110/計算_基本取引表!P$133, 計算_投入係数表!P110)</f>
        <v>#DIV/0!</v>
      </c>
      <c r="Q249" s="194" t="e">
        <f>IF(Q$142="分類不明", 計算_基本取引表!Q110/計算_基本取引表!Q$133, 計算_投入係数表!Q110)</f>
        <v>#DIV/0!</v>
      </c>
      <c r="R249" s="194" t="e">
        <f>IF(R$142="分類不明", 計算_基本取引表!R110/計算_基本取引表!R$133, 計算_投入係数表!R110)</f>
        <v>#DIV/0!</v>
      </c>
      <c r="S249" s="194" t="e">
        <f>IF(S$142="分類不明", 計算_基本取引表!S110/計算_基本取引表!S$133, 計算_投入係数表!S110)</f>
        <v>#DIV/0!</v>
      </c>
      <c r="T249" s="194" t="e">
        <f>IF(T$142="分類不明", 計算_基本取引表!T110/計算_基本取引表!T$133, 計算_投入係数表!T110)</f>
        <v>#DIV/0!</v>
      </c>
      <c r="U249" s="194" t="e">
        <f>IF(U$142="分類不明", 計算_基本取引表!U110/計算_基本取引表!U$133, 計算_投入係数表!U110)</f>
        <v>#DIV/0!</v>
      </c>
      <c r="V249" s="194" t="e">
        <f>IF(V$142="分類不明", 計算_基本取引表!V110/計算_基本取引表!V$133, 計算_投入係数表!V110)</f>
        <v>#DIV/0!</v>
      </c>
      <c r="W249" s="194" t="e">
        <f>IF(W$142="分類不明", 計算_基本取引表!W110/計算_基本取引表!W$133, 計算_投入係数表!W110)</f>
        <v>#DIV/0!</v>
      </c>
      <c r="X249" s="194" t="e">
        <f>IF(X$142="分類不明", 計算_基本取引表!X110/計算_基本取引表!X$133, 計算_投入係数表!X110)</f>
        <v>#DIV/0!</v>
      </c>
      <c r="Y249" s="194" t="e">
        <f>IF(Y$142="分類不明", 計算_基本取引表!Y110/計算_基本取引表!Y$133, 計算_投入係数表!Y110)</f>
        <v>#DIV/0!</v>
      </c>
      <c r="Z249" s="194" t="e">
        <f>IF(Z$142="分類不明", 計算_基本取引表!Z110/計算_基本取引表!Z$133, 計算_投入係数表!Z110)</f>
        <v>#DIV/0!</v>
      </c>
      <c r="AA249" s="194" t="e">
        <f>IF(AA$142="分類不明", 計算_基本取引表!AA110/計算_基本取引表!AA$133, 計算_投入係数表!AA110)</f>
        <v>#DIV/0!</v>
      </c>
      <c r="AB249" s="194" t="e">
        <f>IF(AB$142="分類不明", 計算_基本取引表!AB110/計算_基本取引表!AB$133, 計算_投入係数表!AB110)</f>
        <v>#DIV/0!</v>
      </c>
      <c r="AC249" s="194" t="e">
        <f>IF(AC$142="分類不明", 計算_基本取引表!AC110/計算_基本取引表!AC$133, 計算_投入係数表!AC110)</f>
        <v>#DIV/0!</v>
      </c>
      <c r="AD249" s="194" t="e">
        <f>IF(AD$142="分類不明", 計算_基本取引表!AD110/計算_基本取引表!AD$133, 計算_投入係数表!AD110)</f>
        <v>#DIV/0!</v>
      </c>
      <c r="AE249" s="194" t="e">
        <f>IF(AE$142="分類不明", 計算_基本取引表!AE110/計算_基本取引表!AE$133, 計算_投入係数表!AE110)</f>
        <v>#DIV/0!</v>
      </c>
      <c r="AF249" s="194" t="e">
        <f>IF(AF$142="分類不明", 計算_基本取引表!AF110/計算_基本取引表!AF$133, 計算_投入係数表!AF110)</f>
        <v>#DIV/0!</v>
      </c>
      <c r="AG249" s="194" t="e">
        <f>IF(AG$142="分類不明", 計算_基本取引表!AG110/計算_基本取引表!AG$133, 計算_投入係数表!AG110)</f>
        <v>#DIV/0!</v>
      </c>
      <c r="AH249" s="194" t="e">
        <f>IF(AH$142="分類不明", 計算_基本取引表!AH110/計算_基本取引表!AH$133, 計算_投入係数表!AH110)</f>
        <v>#DIV/0!</v>
      </c>
      <c r="AI249" s="194" t="e">
        <f>IF(AI$142="分類不明", 計算_基本取引表!AI110/計算_基本取引表!AI$133, 計算_投入係数表!AI110)</f>
        <v>#DIV/0!</v>
      </c>
      <c r="AJ249" s="194" t="e">
        <f>IF(AJ$142="分類不明", 計算_基本取引表!AJ110/計算_基本取引表!AJ$133, 計算_投入係数表!AJ110)</f>
        <v>#DIV/0!</v>
      </c>
      <c r="AK249" s="194" t="e">
        <f>IF(AK$142="分類不明", 計算_基本取引表!AK110/計算_基本取引表!AK$133, 計算_投入係数表!AK110)</f>
        <v>#DIV/0!</v>
      </c>
      <c r="AL249" s="194" t="e">
        <f>IF(AL$142="分類不明", 計算_基本取引表!AL110/計算_基本取引表!AL$133, 計算_投入係数表!AL110)</f>
        <v>#DIV/0!</v>
      </c>
      <c r="AM249" s="194" t="e">
        <f>IF(AM$142="分類不明", 計算_基本取引表!AM110/計算_基本取引表!AM$133, 計算_投入係数表!AM110)</f>
        <v>#DIV/0!</v>
      </c>
      <c r="AN249" s="194" t="e">
        <f>IF(AN$142="分類不明", 計算_基本取引表!AN110/計算_基本取引表!AN$133, 計算_投入係数表!AN110)</f>
        <v>#DIV/0!</v>
      </c>
      <c r="AO249" s="194" t="e">
        <f>IF(AO$142="分類不明", 計算_基本取引表!AO110/計算_基本取引表!AO$133, 計算_投入係数表!AO110)</f>
        <v>#DIV/0!</v>
      </c>
      <c r="AP249" s="194" t="e">
        <f>IF(AP$142="分類不明", 計算_基本取引表!AP110/計算_基本取引表!AP$133, 計算_投入係数表!AP110)</f>
        <v>#DIV/0!</v>
      </c>
      <c r="AQ249" s="194" t="e">
        <f>IF(AQ$142="分類不明", 計算_基本取引表!AQ110/計算_基本取引表!AQ$133, 計算_投入係数表!AQ110)</f>
        <v>#DIV/0!</v>
      </c>
      <c r="AR249" s="194" t="e">
        <f>IF(AR$142="分類不明", 計算_基本取引表!AR110/計算_基本取引表!AR$133, 計算_投入係数表!AR110)</f>
        <v>#DIV/0!</v>
      </c>
      <c r="AS249" s="194" t="e">
        <f>IF(AS$142="分類不明", 計算_基本取引表!AS110/計算_基本取引表!AS$133, 計算_投入係数表!AS110)</f>
        <v>#DIV/0!</v>
      </c>
      <c r="AT249" s="194" t="e">
        <f>IF(AT$142="分類不明", 計算_基本取引表!AT110/計算_基本取引表!AT$133, 計算_投入係数表!AT110)</f>
        <v>#DIV/0!</v>
      </c>
      <c r="AU249" s="194" t="e">
        <f>IF(AU$142="分類不明", 計算_基本取引表!AU110/計算_基本取引表!AU$133, 計算_投入係数表!AU110)</f>
        <v>#DIV/0!</v>
      </c>
      <c r="AV249" s="194" t="e">
        <f>IF(AV$142="分類不明", 計算_基本取引表!AV110/計算_基本取引表!AV$133, 計算_投入係数表!AV110)</f>
        <v>#DIV/0!</v>
      </c>
      <c r="AW249" s="194" t="e">
        <f>IF(AW$142="分類不明", 計算_基本取引表!AW110/計算_基本取引表!AW$133, 計算_投入係数表!AW110)</f>
        <v>#DIV/0!</v>
      </c>
      <c r="AX249" s="194" t="e">
        <f>IF(AX$142="分類不明", 計算_基本取引表!AX110/計算_基本取引表!AX$133, 計算_投入係数表!AX110)</f>
        <v>#DIV/0!</v>
      </c>
      <c r="AY249" s="194" t="e">
        <f>IF(AY$142="分類不明", 計算_基本取引表!AY110/計算_基本取引表!AY$133, 計算_投入係数表!AY110)</f>
        <v>#DIV/0!</v>
      </c>
      <c r="AZ249" s="194" t="e">
        <f>IF(AZ$142="分類不明", 計算_基本取引表!AZ110/計算_基本取引表!AZ$133, 計算_投入係数表!AZ110)</f>
        <v>#DIV/0!</v>
      </c>
      <c r="BA249" s="194" t="e">
        <f>IF(BA$142="分類不明", 計算_基本取引表!BA110/計算_基本取引表!BA$133, 計算_投入係数表!BA110)</f>
        <v>#DIV/0!</v>
      </c>
      <c r="BB249" s="194" t="e">
        <f>IF(BB$142="分類不明", 計算_基本取引表!BB110/計算_基本取引表!BB$133, 計算_投入係数表!BB110)</f>
        <v>#DIV/0!</v>
      </c>
      <c r="BC249" s="194" t="e">
        <f>IF(BC$142="分類不明", 計算_基本取引表!BC110/計算_基本取引表!BC$133, 計算_投入係数表!BC110)</f>
        <v>#DIV/0!</v>
      </c>
      <c r="BD249" s="194" t="e">
        <f>IF(BD$142="分類不明", 計算_基本取引表!BD110/計算_基本取引表!BD$133, 計算_投入係数表!BD110)</f>
        <v>#DIV/0!</v>
      </c>
      <c r="BE249" s="194" t="e">
        <f>IF(BE$142="分類不明", 計算_基本取引表!BE110/計算_基本取引表!BE$133, 計算_投入係数表!BE110)</f>
        <v>#DIV/0!</v>
      </c>
      <c r="BF249" s="194" t="e">
        <f>IF(BF$142="分類不明", 計算_基本取引表!BF110/計算_基本取引表!BF$133, 計算_投入係数表!BF110)</f>
        <v>#DIV/0!</v>
      </c>
      <c r="BG249" s="194" t="e">
        <f>IF(BG$142="分類不明", 計算_基本取引表!BG110/計算_基本取引表!BG$133, 計算_投入係数表!BG110)</f>
        <v>#DIV/0!</v>
      </c>
      <c r="BH249" s="194" t="e">
        <f>IF(BH$142="分類不明", 計算_基本取引表!BH110/計算_基本取引表!BH$133, 計算_投入係数表!BH110)</f>
        <v>#DIV/0!</v>
      </c>
      <c r="BI249" s="194" t="e">
        <f>IF(BI$142="分類不明", 計算_基本取引表!BI110/計算_基本取引表!BI$133, 計算_投入係数表!BI110)</f>
        <v>#DIV/0!</v>
      </c>
      <c r="BJ249" s="194" t="e">
        <f>IF(BJ$142="分類不明", 計算_基本取引表!BJ110/計算_基本取引表!BJ$133, 計算_投入係数表!BJ110)</f>
        <v>#DIV/0!</v>
      </c>
      <c r="BK249" s="194" t="e">
        <f>IF(BK$142="分類不明", 計算_基本取引表!BK110/計算_基本取引表!BK$133, 計算_投入係数表!BK110)</f>
        <v>#DIV/0!</v>
      </c>
      <c r="BL249" s="194" t="e">
        <f>IF(BL$142="分類不明", 計算_基本取引表!BL110/計算_基本取引表!BL$133, 計算_投入係数表!BL110)</f>
        <v>#DIV/0!</v>
      </c>
      <c r="BM249" s="194" t="e">
        <f>IF(BM$142="分類不明", 計算_基本取引表!BM110/計算_基本取引表!BM$133, 計算_投入係数表!BM110)</f>
        <v>#DIV/0!</v>
      </c>
      <c r="BN249" s="194" t="e">
        <f>IF(BN$142="分類不明", 計算_基本取引表!BN110/計算_基本取引表!BN$133, 計算_投入係数表!BN110)</f>
        <v>#DIV/0!</v>
      </c>
      <c r="BO249" s="194" t="e">
        <f>IF(BO$142="分類不明", 計算_基本取引表!BO110/計算_基本取引表!BO$133, 計算_投入係数表!BO110)</f>
        <v>#DIV/0!</v>
      </c>
      <c r="BP249" s="194" t="e">
        <f>IF(BP$142="分類不明", 計算_基本取引表!BP110/計算_基本取引表!BP$133, 計算_投入係数表!BP110)</f>
        <v>#DIV/0!</v>
      </c>
      <c r="BQ249" s="194" t="e">
        <f>IF(BQ$142="分類不明", 計算_基本取引表!BQ110/計算_基本取引表!BQ$133, 計算_投入係数表!BQ110)</f>
        <v>#DIV/0!</v>
      </c>
      <c r="BR249" s="194" t="e">
        <f>IF(BR$142="分類不明", 計算_基本取引表!BR110/計算_基本取引表!BR$133, 計算_投入係数表!BR110)</f>
        <v>#DIV/0!</v>
      </c>
      <c r="BS249" s="194" t="e">
        <f>IF(BS$142="分類不明", 計算_基本取引表!BS110/計算_基本取引表!BS$133, 計算_投入係数表!BS110)</f>
        <v>#DIV/0!</v>
      </c>
      <c r="BT249" s="194" t="e">
        <f>IF(BT$142="分類不明", 計算_基本取引表!BT110/計算_基本取引表!BT$133, 計算_投入係数表!BT110)</f>
        <v>#DIV/0!</v>
      </c>
      <c r="BU249" s="194" t="e">
        <f>IF(BU$142="分類不明", 計算_基本取引表!BU110/計算_基本取引表!BU$133, 計算_投入係数表!BU110)</f>
        <v>#DIV/0!</v>
      </c>
      <c r="BV249" s="194" t="e">
        <f>IF(BV$142="分類不明", 計算_基本取引表!BV110/計算_基本取引表!BV$133, 計算_投入係数表!BV110)</f>
        <v>#DIV/0!</v>
      </c>
      <c r="BW249" s="194" t="e">
        <f>IF(BW$142="分類不明", 計算_基本取引表!BW110/計算_基本取引表!BW$133, 計算_投入係数表!BW110)</f>
        <v>#DIV/0!</v>
      </c>
      <c r="BX249" s="194" t="e">
        <f>IF(BX$142="分類不明", 計算_基本取引表!BX110/計算_基本取引表!BX$133, 計算_投入係数表!BX110)</f>
        <v>#DIV/0!</v>
      </c>
      <c r="BY249" s="194" t="e">
        <f>IF(BY$142="分類不明", 計算_基本取引表!BY110/計算_基本取引表!BY$133, 計算_投入係数表!BY110)</f>
        <v>#DIV/0!</v>
      </c>
      <c r="BZ249" s="194" t="e">
        <f>IF(BZ$142="分類不明", 計算_基本取引表!BZ110/計算_基本取引表!BZ$133, 計算_投入係数表!BZ110)</f>
        <v>#DIV/0!</v>
      </c>
      <c r="CA249" s="194" t="e">
        <f>IF(CA$142="分類不明", 計算_基本取引表!CA110/計算_基本取引表!CA$133, 計算_投入係数表!CA110)</f>
        <v>#DIV/0!</v>
      </c>
      <c r="CB249" s="194" t="e">
        <f>IF(CB$142="分類不明", 計算_基本取引表!CB110/計算_基本取引表!CB$133, 計算_投入係数表!CB110)</f>
        <v>#DIV/0!</v>
      </c>
      <c r="CC249" s="194" t="e">
        <f>IF(CC$142="分類不明", 計算_基本取引表!CC110/計算_基本取引表!CC$133, 計算_投入係数表!CC110)</f>
        <v>#DIV/0!</v>
      </c>
      <c r="CD249" s="194" t="e">
        <f>IF(CD$142="分類不明", 計算_基本取引表!CD110/計算_基本取引表!CD$133, 計算_投入係数表!CD110)</f>
        <v>#DIV/0!</v>
      </c>
      <c r="CE249" s="194" t="e">
        <f>IF(CE$142="分類不明", 計算_基本取引表!CE110/計算_基本取引表!CE$133, 計算_投入係数表!CE110)</f>
        <v>#DIV/0!</v>
      </c>
      <c r="CF249" s="194" t="e">
        <f>IF(CF$142="分類不明", 計算_基本取引表!CF110/計算_基本取引表!CF$133, 計算_投入係数表!CF110)</f>
        <v>#DIV/0!</v>
      </c>
      <c r="CG249" s="194" t="e">
        <f>IF(CG$142="分類不明", 計算_基本取引表!CG110/計算_基本取引表!CG$133, 計算_投入係数表!CG110)</f>
        <v>#DIV/0!</v>
      </c>
      <c r="CH249" s="194" t="e">
        <f>IF(CH$142="分類不明", 計算_基本取引表!CH110/計算_基本取引表!CH$133, 計算_投入係数表!CH110)</f>
        <v>#DIV/0!</v>
      </c>
      <c r="CI249" s="194" t="e">
        <f>IF(CI$142="分類不明", 計算_基本取引表!CI110/計算_基本取引表!CI$133, 計算_投入係数表!CI110)</f>
        <v>#DIV/0!</v>
      </c>
      <c r="CJ249" s="194" t="e">
        <f>IF(CJ$142="分類不明", 計算_基本取引表!CJ110/計算_基本取引表!CJ$133, 計算_投入係数表!CJ110)</f>
        <v>#DIV/0!</v>
      </c>
      <c r="CK249" s="194" t="e">
        <f>IF(CK$142="分類不明", 計算_基本取引表!CK110/計算_基本取引表!CK$133, 計算_投入係数表!CK110)</f>
        <v>#DIV/0!</v>
      </c>
      <c r="CL249" s="194" t="e">
        <f>IF(CL$142="分類不明", 計算_基本取引表!CL110/計算_基本取引表!CL$133, 計算_投入係数表!CL110)</f>
        <v>#DIV/0!</v>
      </c>
      <c r="CM249" s="194" t="e">
        <f>IF(CM$142="分類不明", 計算_基本取引表!CM110/計算_基本取引表!CM$133, 計算_投入係数表!CM110)</f>
        <v>#DIV/0!</v>
      </c>
      <c r="CN249" s="194" t="e">
        <f>IF(CN$142="分類不明", 計算_基本取引表!CN110/計算_基本取引表!CN$133, 計算_投入係数表!CN110)</f>
        <v>#DIV/0!</v>
      </c>
      <c r="CO249" s="194" t="e">
        <f>IF(CO$142="分類不明", 計算_基本取引表!CO110/計算_基本取引表!CO$133, 計算_投入係数表!CO110)</f>
        <v>#DIV/0!</v>
      </c>
      <c r="CP249" s="194" t="e">
        <f>IF(CP$142="分類不明", 計算_基本取引表!CP110/計算_基本取引表!CP$133, 計算_投入係数表!CP110)</f>
        <v>#DIV/0!</v>
      </c>
      <c r="CQ249" s="194" t="e">
        <f>IF(CQ$142="分類不明", 計算_基本取引表!CQ110/計算_基本取引表!CQ$133, 計算_投入係数表!CQ110)</f>
        <v>#DIV/0!</v>
      </c>
      <c r="CR249" s="194" t="e">
        <f>IF(CR$142="分類不明", 計算_基本取引表!CR110/計算_基本取引表!CR$133, 計算_投入係数表!CR110)</f>
        <v>#DIV/0!</v>
      </c>
      <c r="CS249" s="194" t="e">
        <f>IF(CS$142="分類不明", 計算_基本取引表!CS110/計算_基本取引表!CS$133, 計算_投入係数表!CS110)</f>
        <v>#DIV/0!</v>
      </c>
      <c r="CT249" s="194" t="e">
        <f>IF(CT$142="分類不明", 計算_基本取引表!CT110/計算_基本取引表!CT$133, 計算_投入係数表!CT110)</f>
        <v>#DIV/0!</v>
      </c>
      <c r="CU249" s="194" t="e">
        <f>IF(CU$142="分類不明", 計算_基本取引表!CU110/計算_基本取引表!CU$133, 計算_投入係数表!CU110)</f>
        <v>#DIV/0!</v>
      </c>
      <c r="CV249" s="194" t="e">
        <f>IF(CV$142="分類不明", 計算_基本取引表!CV110/計算_基本取引表!CV$133, 計算_投入係数表!CV110)</f>
        <v>#DIV/0!</v>
      </c>
      <c r="CW249" s="194" t="e">
        <f>IF(CW$142="分類不明", 計算_基本取引表!CW110/計算_基本取引表!CW$133, 計算_投入係数表!CW110)</f>
        <v>#DIV/0!</v>
      </c>
      <c r="CX249" s="194" t="e">
        <f>IF(CX$142="分類不明", 計算_基本取引表!CX110/計算_基本取引表!CX$133, 計算_投入係数表!CX110)</f>
        <v>#DIV/0!</v>
      </c>
      <c r="CY249" s="194" t="e">
        <f>IF(CY$142="分類不明", 計算_基本取引表!CY110/計算_基本取引表!CY$133, 計算_投入係数表!CY110)</f>
        <v>#DIV/0!</v>
      </c>
      <c r="CZ249" s="194" t="e">
        <f>IF(CZ$142="分類不明", 計算_基本取引表!CZ110/計算_基本取引表!CZ$133, 計算_投入係数表!CZ110)</f>
        <v>#DIV/0!</v>
      </c>
      <c r="DA249" s="194" t="e">
        <f>IF(DA$142="分類不明", 計算_基本取引表!DA110/計算_基本取引表!DA$133, 計算_投入係数表!DA110)</f>
        <v>#DIV/0!</v>
      </c>
      <c r="DB249" s="194" t="e">
        <f>IF(DB$142="分類不明", 計算_基本取引表!DB110/計算_基本取引表!DB$133, 計算_投入係数表!DB110)</f>
        <v>#DIV/0!</v>
      </c>
      <c r="DC249" s="194" t="e">
        <f>IF(DC$142="分類不明", 計算_基本取引表!DC110/計算_基本取引表!DC$133, 計算_投入係数表!DC110)</f>
        <v>#DIV/0!</v>
      </c>
      <c r="DD249" s="194" t="e">
        <f>IF(DD$142="分類不明", 計算_基本取引表!DD110/計算_基本取引表!DD$133, 計算_投入係数表!DD110)</f>
        <v>#DIV/0!</v>
      </c>
      <c r="DE249" s="194" t="e">
        <f>IF(DE$142="分類不明", 計算_基本取引表!DE110/計算_基本取引表!DE$133, 計算_投入係数表!DE110)</f>
        <v>#DIV/0!</v>
      </c>
      <c r="DF249" s="194" t="e">
        <f>IF(DF$142="分類不明", 計算_基本取引表!DF110/計算_基本取引表!DF$133, 計算_投入係数表!DF110)</f>
        <v>#DIV/0!</v>
      </c>
      <c r="DG249" s="194" t="e">
        <f>IF(DG$142="分類不明", 計算_基本取引表!DG110/計算_基本取引表!DG$133, 計算_投入係数表!DG110)</f>
        <v>#DIV/0!</v>
      </c>
      <c r="DH249" s="194" t="e">
        <f>IF(DH$142="分類不明", 計算_基本取引表!DH110/計算_基本取引表!DH$133, 計算_投入係数表!DH110)</f>
        <v>#DIV/0!</v>
      </c>
      <c r="DI249" s="194" t="e">
        <f>IF(DI$142="分類不明", 計算_基本取引表!DI110/計算_基本取引表!DI$133, 計算_投入係数表!DI110)</f>
        <v>#DIV/0!</v>
      </c>
      <c r="DJ249" s="194" t="e">
        <f>IF(DJ$142="分類不明", 計算_基本取引表!DJ110/計算_基本取引表!DJ$133, 計算_投入係数表!DJ110)</f>
        <v>#DIV/0!</v>
      </c>
      <c r="DK249" s="194" t="e">
        <f>IF(DK$142="分類不明", 計算_基本取引表!DK110/計算_基本取引表!DK$133, 計算_投入係数表!DK110)</f>
        <v>#DIV/0!</v>
      </c>
      <c r="DL249" s="194" t="e">
        <f>IF(DL$142="分類不明", 計算_基本取引表!DL110/計算_基本取引表!DL$133, 計算_投入係数表!DL110)</f>
        <v>#DIV/0!</v>
      </c>
      <c r="DM249" s="194" t="e">
        <f>IF(DM$142="分類不明", 計算_基本取引表!DM110/計算_基本取引表!DM$133, 計算_投入係数表!DM110)</f>
        <v>#DIV/0!</v>
      </c>
      <c r="DN249" s="194" t="e">
        <f>IF(DN$142="分類不明", 計算_基本取引表!DN110/計算_基本取引表!DN$133, 計算_投入係数表!DN110)</f>
        <v>#DIV/0!</v>
      </c>
      <c r="DO249" s="194" t="e">
        <f>IF(DO$142="分類不明", 計算_基本取引表!DO110/計算_基本取引表!DO$133, 計算_投入係数表!DO110)</f>
        <v>#DIV/0!</v>
      </c>
      <c r="DP249" s="194" t="e">
        <f>IF(DP$142="分類不明", 計算_基本取引表!DP110/計算_基本取引表!DP$133, 計算_投入係数表!DP110)</f>
        <v>#DIV/0!</v>
      </c>
      <c r="DQ249" s="194" t="e">
        <f>IF(DQ$142="分類不明", 計算_基本取引表!DQ110/計算_基本取引表!DQ$133, 計算_投入係数表!DQ110)</f>
        <v>#DIV/0!</v>
      </c>
      <c r="DR249" s="194" t="e">
        <f>IF(DR$142="分類不明", 計算_基本取引表!DR110/計算_基本取引表!DR$133, 計算_投入係数表!DR110)</f>
        <v>#DIV/0!</v>
      </c>
      <c r="DS249" s="194" t="e">
        <f>IF(DS$142="分類不明", 計算_基本取引表!DS110/計算_基本取引表!DS$133, 計算_投入係数表!DS110)</f>
        <v>#DIV/0!</v>
      </c>
      <c r="DT249" s="23">
        <f ca="1">計算_基本取引表!DT110/計算_基本取引表!DT$133</f>
        <v>0</v>
      </c>
    </row>
    <row r="250" spans="2:124" x14ac:dyDescent="0.25">
      <c r="B250" s="53">
        <v>108</v>
      </c>
      <c r="C250" s="192" t="str">
        <v>-</v>
      </c>
      <c r="D250" s="193">
        <f>IF(D$142="分類不明", 計算_基本取引表!D111/計算_基本取引表!D$133, 計算_投入係数表!D111)</f>
        <v>0</v>
      </c>
      <c r="E250" s="194">
        <f>IF(E$142="分類不明", 計算_基本取引表!E111/計算_基本取引表!E$133, 計算_投入係数表!E111)</f>
        <v>0</v>
      </c>
      <c r="F250" s="194">
        <f>IF(F$142="分類不明", 計算_基本取引表!F111/計算_基本取引表!F$133, 計算_投入係数表!F111)</f>
        <v>0</v>
      </c>
      <c r="G250" s="194">
        <f>IF(G$142="分類不明", 計算_基本取引表!G111/計算_基本取引表!G$133, 計算_投入係数表!G111)</f>
        <v>0</v>
      </c>
      <c r="H250" s="194">
        <f>IF(H$142="分類不明", 計算_基本取引表!H111/計算_基本取引表!H$133, 計算_投入係数表!H111)</f>
        <v>0</v>
      </c>
      <c r="I250" s="194">
        <f>IF(I$142="分類不明", 計算_基本取引表!I111/計算_基本取引表!I$133, 計算_投入係数表!I111)</f>
        <v>0</v>
      </c>
      <c r="J250" s="194">
        <f>IF(J$142="分類不明", 計算_基本取引表!J111/計算_基本取引表!J$133, 計算_投入係数表!J111)</f>
        <v>0</v>
      </c>
      <c r="K250" s="194">
        <f>IF(K$142="分類不明", 計算_基本取引表!K111/計算_基本取引表!K$133, 計算_投入係数表!K111)</f>
        <v>0</v>
      </c>
      <c r="L250" s="194">
        <f>IF(L$142="分類不明", 計算_基本取引表!L111/計算_基本取引表!L$133, 計算_投入係数表!L111)</f>
        <v>0</v>
      </c>
      <c r="M250" s="194">
        <f>IF(M$142="分類不明", 計算_基本取引表!M111/計算_基本取引表!M$133, 計算_投入係数表!M111)</f>
        <v>0</v>
      </c>
      <c r="N250" s="194">
        <f>IF(N$142="分類不明", 計算_基本取引表!N111/計算_基本取引表!N$133, 計算_投入係数表!N111)</f>
        <v>0</v>
      </c>
      <c r="O250" s="194">
        <f>IF(O$142="分類不明", 計算_基本取引表!O111/計算_基本取引表!O$133, 計算_投入係数表!O111)</f>
        <v>0</v>
      </c>
      <c r="P250" s="194" t="e">
        <f ca="1">IF(P$142="分類不明", 計算_基本取引表!P111/計算_基本取引表!P$133, 計算_投入係数表!P111)</f>
        <v>#DIV/0!</v>
      </c>
      <c r="Q250" s="194" t="e">
        <f>IF(Q$142="分類不明", 計算_基本取引表!Q111/計算_基本取引表!Q$133, 計算_投入係数表!Q111)</f>
        <v>#DIV/0!</v>
      </c>
      <c r="R250" s="194" t="e">
        <f>IF(R$142="分類不明", 計算_基本取引表!R111/計算_基本取引表!R$133, 計算_投入係数表!R111)</f>
        <v>#DIV/0!</v>
      </c>
      <c r="S250" s="194" t="e">
        <f>IF(S$142="分類不明", 計算_基本取引表!S111/計算_基本取引表!S$133, 計算_投入係数表!S111)</f>
        <v>#DIV/0!</v>
      </c>
      <c r="T250" s="194" t="e">
        <f>IF(T$142="分類不明", 計算_基本取引表!T111/計算_基本取引表!T$133, 計算_投入係数表!T111)</f>
        <v>#DIV/0!</v>
      </c>
      <c r="U250" s="194" t="e">
        <f>IF(U$142="分類不明", 計算_基本取引表!U111/計算_基本取引表!U$133, 計算_投入係数表!U111)</f>
        <v>#DIV/0!</v>
      </c>
      <c r="V250" s="194" t="e">
        <f>IF(V$142="分類不明", 計算_基本取引表!V111/計算_基本取引表!V$133, 計算_投入係数表!V111)</f>
        <v>#DIV/0!</v>
      </c>
      <c r="W250" s="194" t="e">
        <f>IF(W$142="分類不明", 計算_基本取引表!W111/計算_基本取引表!W$133, 計算_投入係数表!W111)</f>
        <v>#DIV/0!</v>
      </c>
      <c r="X250" s="194" t="e">
        <f>IF(X$142="分類不明", 計算_基本取引表!X111/計算_基本取引表!X$133, 計算_投入係数表!X111)</f>
        <v>#DIV/0!</v>
      </c>
      <c r="Y250" s="194" t="e">
        <f>IF(Y$142="分類不明", 計算_基本取引表!Y111/計算_基本取引表!Y$133, 計算_投入係数表!Y111)</f>
        <v>#DIV/0!</v>
      </c>
      <c r="Z250" s="194" t="e">
        <f>IF(Z$142="分類不明", 計算_基本取引表!Z111/計算_基本取引表!Z$133, 計算_投入係数表!Z111)</f>
        <v>#DIV/0!</v>
      </c>
      <c r="AA250" s="194" t="e">
        <f>IF(AA$142="分類不明", 計算_基本取引表!AA111/計算_基本取引表!AA$133, 計算_投入係数表!AA111)</f>
        <v>#DIV/0!</v>
      </c>
      <c r="AB250" s="194" t="e">
        <f>IF(AB$142="分類不明", 計算_基本取引表!AB111/計算_基本取引表!AB$133, 計算_投入係数表!AB111)</f>
        <v>#DIV/0!</v>
      </c>
      <c r="AC250" s="194" t="e">
        <f>IF(AC$142="分類不明", 計算_基本取引表!AC111/計算_基本取引表!AC$133, 計算_投入係数表!AC111)</f>
        <v>#DIV/0!</v>
      </c>
      <c r="AD250" s="194" t="e">
        <f>IF(AD$142="分類不明", 計算_基本取引表!AD111/計算_基本取引表!AD$133, 計算_投入係数表!AD111)</f>
        <v>#DIV/0!</v>
      </c>
      <c r="AE250" s="194" t="e">
        <f>IF(AE$142="分類不明", 計算_基本取引表!AE111/計算_基本取引表!AE$133, 計算_投入係数表!AE111)</f>
        <v>#DIV/0!</v>
      </c>
      <c r="AF250" s="194" t="e">
        <f>IF(AF$142="分類不明", 計算_基本取引表!AF111/計算_基本取引表!AF$133, 計算_投入係数表!AF111)</f>
        <v>#DIV/0!</v>
      </c>
      <c r="AG250" s="194" t="e">
        <f>IF(AG$142="分類不明", 計算_基本取引表!AG111/計算_基本取引表!AG$133, 計算_投入係数表!AG111)</f>
        <v>#DIV/0!</v>
      </c>
      <c r="AH250" s="194" t="e">
        <f>IF(AH$142="分類不明", 計算_基本取引表!AH111/計算_基本取引表!AH$133, 計算_投入係数表!AH111)</f>
        <v>#DIV/0!</v>
      </c>
      <c r="AI250" s="194" t="e">
        <f>IF(AI$142="分類不明", 計算_基本取引表!AI111/計算_基本取引表!AI$133, 計算_投入係数表!AI111)</f>
        <v>#DIV/0!</v>
      </c>
      <c r="AJ250" s="194" t="e">
        <f>IF(AJ$142="分類不明", 計算_基本取引表!AJ111/計算_基本取引表!AJ$133, 計算_投入係数表!AJ111)</f>
        <v>#DIV/0!</v>
      </c>
      <c r="AK250" s="194" t="e">
        <f>IF(AK$142="分類不明", 計算_基本取引表!AK111/計算_基本取引表!AK$133, 計算_投入係数表!AK111)</f>
        <v>#DIV/0!</v>
      </c>
      <c r="AL250" s="194" t="e">
        <f>IF(AL$142="分類不明", 計算_基本取引表!AL111/計算_基本取引表!AL$133, 計算_投入係数表!AL111)</f>
        <v>#DIV/0!</v>
      </c>
      <c r="AM250" s="194" t="e">
        <f>IF(AM$142="分類不明", 計算_基本取引表!AM111/計算_基本取引表!AM$133, 計算_投入係数表!AM111)</f>
        <v>#DIV/0!</v>
      </c>
      <c r="AN250" s="194" t="e">
        <f>IF(AN$142="分類不明", 計算_基本取引表!AN111/計算_基本取引表!AN$133, 計算_投入係数表!AN111)</f>
        <v>#DIV/0!</v>
      </c>
      <c r="AO250" s="194" t="e">
        <f>IF(AO$142="分類不明", 計算_基本取引表!AO111/計算_基本取引表!AO$133, 計算_投入係数表!AO111)</f>
        <v>#DIV/0!</v>
      </c>
      <c r="AP250" s="194" t="e">
        <f>IF(AP$142="分類不明", 計算_基本取引表!AP111/計算_基本取引表!AP$133, 計算_投入係数表!AP111)</f>
        <v>#DIV/0!</v>
      </c>
      <c r="AQ250" s="194" t="e">
        <f>IF(AQ$142="分類不明", 計算_基本取引表!AQ111/計算_基本取引表!AQ$133, 計算_投入係数表!AQ111)</f>
        <v>#DIV/0!</v>
      </c>
      <c r="AR250" s="194" t="e">
        <f>IF(AR$142="分類不明", 計算_基本取引表!AR111/計算_基本取引表!AR$133, 計算_投入係数表!AR111)</f>
        <v>#DIV/0!</v>
      </c>
      <c r="AS250" s="194" t="e">
        <f>IF(AS$142="分類不明", 計算_基本取引表!AS111/計算_基本取引表!AS$133, 計算_投入係数表!AS111)</f>
        <v>#DIV/0!</v>
      </c>
      <c r="AT250" s="194" t="e">
        <f>IF(AT$142="分類不明", 計算_基本取引表!AT111/計算_基本取引表!AT$133, 計算_投入係数表!AT111)</f>
        <v>#DIV/0!</v>
      </c>
      <c r="AU250" s="194" t="e">
        <f>IF(AU$142="分類不明", 計算_基本取引表!AU111/計算_基本取引表!AU$133, 計算_投入係数表!AU111)</f>
        <v>#DIV/0!</v>
      </c>
      <c r="AV250" s="194" t="e">
        <f>IF(AV$142="分類不明", 計算_基本取引表!AV111/計算_基本取引表!AV$133, 計算_投入係数表!AV111)</f>
        <v>#DIV/0!</v>
      </c>
      <c r="AW250" s="194" t="e">
        <f>IF(AW$142="分類不明", 計算_基本取引表!AW111/計算_基本取引表!AW$133, 計算_投入係数表!AW111)</f>
        <v>#DIV/0!</v>
      </c>
      <c r="AX250" s="194" t="e">
        <f>IF(AX$142="分類不明", 計算_基本取引表!AX111/計算_基本取引表!AX$133, 計算_投入係数表!AX111)</f>
        <v>#DIV/0!</v>
      </c>
      <c r="AY250" s="194" t="e">
        <f>IF(AY$142="分類不明", 計算_基本取引表!AY111/計算_基本取引表!AY$133, 計算_投入係数表!AY111)</f>
        <v>#DIV/0!</v>
      </c>
      <c r="AZ250" s="194" t="e">
        <f>IF(AZ$142="分類不明", 計算_基本取引表!AZ111/計算_基本取引表!AZ$133, 計算_投入係数表!AZ111)</f>
        <v>#DIV/0!</v>
      </c>
      <c r="BA250" s="194" t="e">
        <f>IF(BA$142="分類不明", 計算_基本取引表!BA111/計算_基本取引表!BA$133, 計算_投入係数表!BA111)</f>
        <v>#DIV/0!</v>
      </c>
      <c r="BB250" s="194" t="e">
        <f>IF(BB$142="分類不明", 計算_基本取引表!BB111/計算_基本取引表!BB$133, 計算_投入係数表!BB111)</f>
        <v>#DIV/0!</v>
      </c>
      <c r="BC250" s="194" t="e">
        <f>IF(BC$142="分類不明", 計算_基本取引表!BC111/計算_基本取引表!BC$133, 計算_投入係数表!BC111)</f>
        <v>#DIV/0!</v>
      </c>
      <c r="BD250" s="194" t="e">
        <f>IF(BD$142="分類不明", 計算_基本取引表!BD111/計算_基本取引表!BD$133, 計算_投入係数表!BD111)</f>
        <v>#DIV/0!</v>
      </c>
      <c r="BE250" s="194" t="e">
        <f>IF(BE$142="分類不明", 計算_基本取引表!BE111/計算_基本取引表!BE$133, 計算_投入係数表!BE111)</f>
        <v>#DIV/0!</v>
      </c>
      <c r="BF250" s="194" t="e">
        <f>IF(BF$142="分類不明", 計算_基本取引表!BF111/計算_基本取引表!BF$133, 計算_投入係数表!BF111)</f>
        <v>#DIV/0!</v>
      </c>
      <c r="BG250" s="194" t="e">
        <f>IF(BG$142="分類不明", 計算_基本取引表!BG111/計算_基本取引表!BG$133, 計算_投入係数表!BG111)</f>
        <v>#DIV/0!</v>
      </c>
      <c r="BH250" s="194" t="e">
        <f>IF(BH$142="分類不明", 計算_基本取引表!BH111/計算_基本取引表!BH$133, 計算_投入係数表!BH111)</f>
        <v>#DIV/0!</v>
      </c>
      <c r="BI250" s="194" t="e">
        <f>IF(BI$142="分類不明", 計算_基本取引表!BI111/計算_基本取引表!BI$133, 計算_投入係数表!BI111)</f>
        <v>#DIV/0!</v>
      </c>
      <c r="BJ250" s="194" t="e">
        <f>IF(BJ$142="分類不明", 計算_基本取引表!BJ111/計算_基本取引表!BJ$133, 計算_投入係数表!BJ111)</f>
        <v>#DIV/0!</v>
      </c>
      <c r="BK250" s="194" t="e">
        <f>IF(BK$142="分類不明", 計算_基本取引表!BK111/計算_基本取引表!BK$133, 計算_投入係数表!BK111)</f>
        <v>#DIV/0!</v>
      </c>
      <c r="BL250" s="194" t="e">
        <f>IF(BL$142="分類不明", 計算_基本取引表!BL111/計算_基本取引表!BL$133, 計算_投入係数表!BL111)</f>
        <v>#DIV/0!</v>
      </c>
      <c r="BM250" s="194" t="e">
        <f>IF(BM$142="分類不明", 計算_基本取引表!BM111/計算_基本取引表!BM$133, 計算_投入係数表!BM111)</f>
        <v>#DIV/0!</v>
      </c>
      <c r="BN250" s="194" t="e">
        <f>IF(BN$142="分類不明", 計算_基本取引表!BN111/計算_基本取引表!BN$133, 計算_投入係数表!BN111)</f>
        <v>#DIV/0!</v>
      </c>
      <c r="BO250" s="194" t="e">
        <f>IF(BO$142="分類不明", 計算_基本取引表!BO111/計算_基本取引表!BO$133, 計算_投入係数表!BO111)</f>
        <v>#DIV/0!</v>
      </c>
      <c r="BP250" s="194" t="e">
        <f>IF(BP$142="分類不明", 計算_基本取引表!BP111/計算_基本取引表!BP$133, 計算_投入係数表!BP111)</f>
        <v>#DIV/0!</v>
      </c>
      <c r="BQ250" s="194" t="e">
        <f>IF(BQ$142="分類不明", 計算_基本取引表!BQ111/計算_基本取引表!BQ$133, 計算_投入係数表!BQ111)</f>
        <v>#DIV/0!</v>
      </c>
      <c r="BR250" s="194" t="e">
        <f>IF(BR$142="分類不明", 計算_基本取引表!BR111/計算_基本取引表!BR$133, 計算_投入係数表!BR111)</f>
        <v>#DIV/0!</v>
      </c>
      <c r="BS250" s="194" t="e">
        <f>IF(BS$142="分類不明", 計算_基本取引表!BS111/計算_基本取引表!BS$133, 計算_投入係数表!BS111)</f>
        <v>#DIV/0!</v>
      </c>
      <c r="BT250" s="194" t="e">
        <f>IF(BT$142="分類不明", 計算_基本取引表!BT111/計算_基本取引表!BT$133, 計算_投入係数表!BT111)</f>
        <v>#DIV/0!</v>
      </c>
      <c r="BU250" s="194" t="e">
        <f>IF(BU$142="分類不明", 計算_基本取引表!BU111/計算_基本取引表!BU$133, 計算_投入係数表!BU111)</f>
        <v>#DIV/0!</v>
      </c>
      <c r="BV250" s="194" t="e">
        <f>IF(BV$142="分類不明", 計算_基本取引表!BV111/計算_基本取引表!BV$133, 計算_投入係数表!BV111)</f>
        <v>#DIV/0!</v>
      </c>
      <c r="BW250" s="194" t="e">
        <f>IF(BW$142="分類不明", 計算_基本取引表!BW111/計算_基本取引表!BW$133, 計算_投入係数表!BW111)</f>
        <v>#DIV/0!</v>
      </c>
      <c r="BX250" s="194" t="e">
        <f>IF(BX$142="分類不明", 計算_基本取引表!BX111/計算_基本取引表!BX$133, 計算_投入係数表!BX111)</f>
        <v>#DIV/0!</v>
      </c>
      <c r="BY250" s="194" t="e">
        <f>IF(BY$142="分類不明", 計算_基本取引表!BY111/計算_基本取引表!BY$133, 計算_投入係数表!BY111)</f>
        <v>#DIV/0!</v>
      </c>
      <c r="BZ250" s="194" t="e">
        <f>IF(BZ$142="分類不明", 計算_基本取引表!BZ111/計算_基本取引表!BZ$133, 計算_投入係数表!BZ111)</f>
        <v>#DIV/0!</v>
      </c>
      <c r="CA250" s="194" t="e">
        <f>IF(CA$142="分類不明", 計算_基本取引表!CA111/計算_基本取引表!CA$133, 計算_投入係数表!CA111)</f>
        <v>#DIV/0!</v>
      </c>
      <c r="CB250" s="194" t="e">
        <f>IF(CB$142="分類不明", 計算_基本取引表!CB111/計算_基本取引表!CB$133, 計算_投入係数表!CB111)</f>
        <v>#DIV/0!</v>
      </c>
      <c r="CC250" s="194" t="e">
        <f>IF(CC$142="分類不明", 計算_基本取引表!CC111/計算_基本取引表!CC$133, 計算_投入係数表!CC111)</f>
        <v>#DIV/0!</v>
      </c>
      <c r="CD250" s="194" t="e">
        <f>IF(CD$142="分類不明", 計算_基本取引表!CD111/計算_基本取引表!CD$133, 計算_投入係数表!CD111)</f>
        <v>#DIV/0!</v>
      </c>
      <c r="CE250" s="194" t="e">
        <f>IF(CE$142="分類不明", 計算_基本取引表!CE111/計算_基本取引表!CE$133, 計算_投入係数表!CE111)</f>
        <v>#DIV/0!</v>
      </c>
      <c r="CF250" s="194" t="e">
        <f>IF(CF$142="分類不明", 計算_基本取引表!CF111/計算_基本取引表!CF$133, 計算_投入係数表!CF111)</f>
        <v>#DIV/0!</v>
      </c>
      <c r="CG250" s="194" t="e">
        <f>IF(CG$142="分類不明", 計算_基本取引表!CG111/計算_基本取引表!CG$133, 計算_投入係数表!CG111)</f>
        <v>#DIV/0!</v>
      </c>
      <c r="CH250" s="194" t="e">
        <f>IF(CH$142="分類不明", 計算_基本取引表!CH111/計算_基本取引表!CH$133, 計算_投入係数表!CH111)</f>
        <v>#DIV/0!</v>
      </c>
      <c r="CI250" s="194" t="e">
        <f>IF(CI$142="分類不明", 計算_基本取引表!CI111/計算_基本取引表!CI$133, 計算_投入係数表!CI111)</f>
        <v>#DIV/0!</v>
      </c>
      <c r="CJ250" s="194" t="e">
        <f>IF(CJ$142="分類不明", 計算_基本取引表!CJ111/計算_基本取引表!CJ$133, 計算_投入係数表!CJ111)</f>
        <v>#DIV/0!</v>
      </c>
      <c r="CK250" s="194" t="e">
        <f>IF(CK$142="分類不明", 計算_基本取引表!CK111/計算_基本取引表!CK$133, 計算_投入係数表!CK111)</f>
        <v>#DIV/0!</v>
      </c>
      <c r="CL250" s="194" t="e">
        <f>IF(CL$142="分類不明", 計算_基本取引表!CL111/計算_基本取引表!CL$133, 計算_投入係数表!CL111)</f>
        <v>#DIV/0!</v>
      </c>
      <c r="CM250" s="194" t="e">
        <f>IF(CM$142="分類不明", 計算_基本取引表!CM111/計算_基本取引表!CM$133, 計算_投入係数表!CM111)</f>
        <v>#DIV/0!</v>
      </c>
      <c r="CN250" s="194" t="e">
        <f>IF(CN$142="分類不明", 計算_基本取引表!CN111/計算_基本取引表!CN$133, 計算_投入係数表!CN111)</f>
        <v>#DIV/0!</v>
      </c>
      <c r="CO250" s="194" t="e">
        <f>IF(CO$142="分類不明", 計算_基本取引表!CO111/計算_基本取引表!CO$133, 計算_投入係数表!CO111)</f>
        <v>#DIV/0!</v>
      </c>
      <c r="CP250" s="194" t="e">
        <f>IF(CP$142="分類不明", 計算_基本取引表!CP111/計算_基本取引表!CP$133, 計算_投入係数表!CP111)</f>
        <v>#DIV/0!</v>
      </c>
      <c r="CQ250" s="194" t="e">
        <f>IF(CQ$142="分類不明", 計算_基本取引表!CQ111/計算_基本取引表!CQ$133, 計算_投入係数表!CQ111)</f>
        <v>#DIV/0!</v>
      </c>
      <c r="CR250" s="194" t="e">
        <f>IF(CR$142="分類不明", 計算_基本取引表!CR111/計算_基本取引表!CR$133, 計算_投入係数表!CR111)</f>
        <v>#DIV/0!</v>
      </c>
      <c r="CS250" s="194" t="e">
        <f>IF(CS$142="分類不明", 計算_基本取引表!CS111/計算_基本取引表!CS$133, 計算_投入係数表!CS111)</f>
        <v>#DIV/0!</v>
      </c>
      <c r="CT250" s="194" t="e">
        <f>IF(CT$142="分類不明", 計算_基本取引表!CT111/計算_基本取引表!CT$133, 計算_投入係数表!CT111)</f>
        <v>#DIV/0!</v>
      </c>
      <c r="CU250" s="194" t="e">
        <f>IF(CU$142="分類不明", 計算_基本取引表!CU111/計算_基本取引表!CU$133, 計算_投入係数表!CU111)</f>
        <v>#DIV/0!</v>
      </c>
      <c r="CV250" s="194" t="e">
        <f>IF(CV$142="分類不明", 計算_基本取引表!CV111/計算_基本取引表!CV$133, 計算_投入係数表!CV111)</f>
        <v>#DIV/0!</v>
      </c>
      <c r="CW250" s="194" t="e">
        <f>IF(CW$142="分類不明", 計算_基本取引表!CW111/計算_基本取引表!CW$133, 計算_投入係数表!CW111)</f>
        <v>#DIV/0!</v>
      </c>
      <c r="CX250" s="194" t="e">
        <f>IF(CX$142="分類不明", 計算_基本取引表!CX111/計算_基本取引表!CX$133, 計算_投入係数表!CX111)</f>
        <v>#DIV/0!</v>
      </c>
      <c r="CY250" s="194" t="e">
        <f>IF(CY$142="分類不明", 計算_基本取引表!CY111/計算_基本取引表!CY$133, 計算_投入係数表!CY111)</f>
        <v>#DIV/0!</v>
      </c>
      <c r="CZ250" s="194" t="e">
        <f>IF(CZ$142="分類不明", 計算_基本取引表!CZ111/計算_基本取引表!CZ$133, 計算_投入係数表!CZ111)</f>
        <v>#DIV/0!</v>
      </c>
      <c r="DA250" s="194" t="e">
        <f>IF(DA$142="分類不明", 計算_基本取引表!DA111/計算_基本取引表!DA$133, 計算_投入係数表!DA111)</f>
        <v>#DIV/0!</v>
      </c>
      <c r="DB250" s="194" t="e">
        <f>IF(DB$142="分類不明", 計算_基本取引表!DB111/計算_基本取引表!DB$133, 計算_投入係数表!DB111)</f>
        <v>#DIV/0!</v>
      </c>
      <c r="DC250" s="194" t="e">
        <f>IF(DC$142="分類不明", 計算_基本取引表!DC111/計算_基本取引表!DC$133, 計算_投入係数表!DC111)</f>
        <v>#DIV/0!</v>
      </c>
      <c r="DD250" s="194" t="e">
        <f>IF(DD$142="分類不明", 計算_基本取引表!DD111/計算_基本取引表!DD$133, 計算_投入係数表!DD111)</f>
        <v>#DIV/0!</v>
      </c>
      <c r="DE250" s="194" t="e">
        <f>IF(DE$142="分類不明", 計算_基本取引表!DE111/計算_基本取引表!DE$133, 計算_投入係数表!DE111)</f>
        <v>#DIV/0!</v>
      </c>
      <c r="DF250" s="194" t="e">
        <f>IF(DF$142="分類不明", 計算_基本取引表!DF111/計算_基本取引表!DF$133, 計算_投入係数表!DF111)</f>
        <v>#DIV/0!</v>
      </c>
      <c r="DG250" s="194" t="e">
        <f>IF(DG$142="分類不明", 計算_基本取引表!DG111/計算_基本取引表!DG$133, 計算_投入係数表!DG111)</f>
        <v>#DIV/0!</v>
      </c>
      <c r="DH250" s="194" t="e">
        <f>IF(DH$142="分類不明", 計算_基本取引表!DH111/計算_基本取引表!DH$133, 計算_投入係数表!DH111)</f>
        <v>#DIV/0!</v>
      </c>
      <c r="DI250" s="194" t="e">
        <f>IF(DI$142="分類不明", 計算_基本取引表!DI111/計算_基本取引表!DI$133, 計算_投入係数表!DI111)</f>
        <v>#DIV/0!</v>
      </c>
      <c r="DJ250" s="194" t="e">
        <f>IF(DJ$142="分類不明", 計算_基本取引表!DJ111/計算_基本取引表!DJ$133, 計算_投入係数表!DJ111)</f>
        <v>#DIV/0!</v>
      </c>
      <c r="DK250" s="194" t="e">
        <f>IF(DK$142="分類不明", 計算_基本取引表!DK111/計算_基本取引表!DK$133, 計算_投入係数表!DK111)</f>
        <v>#DIV/0!</v>
      </c>
      <c r="DL250" s="194" t="e">
        <f>IF(DL$142="分類不明", 計算_基本取引表!DL111/計算_基本取引表!DL$133, 計算_投入係数表!DL111)</f>
        <v>#DIV/0!</v>
      </c>
      <c r="DM250" s="194" t="e">
        <f>IF(DM$142="分類不明", 計算_基本取引表!DM111/計算_基本取引表!DM$133, 計算_投入係数表!DM111)</f>
        <v>#DIV/0!</v>
      </c>
      <c r="DN250" s="194" t="e">
        <f>IF(DN$142="分類不明", 計算_基本取引表!DN111/計算_基本取引表!DN$133, 計算_投入係数表!DN111)</f>
        <v>#DIV/0!</v>
      </c>
      <c r="DO250" s="194" t="e">
        <f>IF(DO$142="分類不明", 計算_基本取引表!DO111/計算_基本取引表!DO$133, 計算_投入係数表!DO111)</f>
        <v>#DIV/0!</v>
      </c>
      <c r="DP250" s="194" t="e">
        <f>IF(DP$142="分類不明", 計算_基本取引表!DP111/計算_基本取引表!DP$133, 計算_投入係数表!DP111)</f>
        <v>#DIV/0!</v>
      </c>
      <c r="DQ250" s="194" t="e">
        <f>IF(DQ$142="分類不明", 計算_基本取引表!DQ111/計算_基本取引表!DQ$133, 計算_投入係数表!DQ111)</f>
        <v>#DIV/0!</v>
      </c>
      <c r="DR250" s="194" t="e">
        <f>IF(DR$142="分類不明", 計算_基本取引表!DR111/計算_基本取引表!DR$133, 計算_投入係数表!DR111)</f>
        <v>#DIV/0!</v>
      </c>
      <c r="DS250" s="194" t="e">
        <f>IF(DS$142="分類不明", 計算_基本取引表!DS111/計算_基本取引表!DS$133, 計算_投入係数表!DS111)</f>
        <v>#DIV/0!</v>
      </c>
      <c r="DT250" s="23">
        <f ca="1">計算_基本取引表!DT111/計算_基本取引表!DT$133</f>
        <v>0</v>
      </c>
    </row>
    <row r="251" spans="2:124" x14ac:dyDescent="0.25">
      <c r="B251" s="53">
        <v>109</v>
      </c>
      <c r="C251" s="192" t="str">
        <v>-</v>
      </c>
      <c r="D251" s="193">
        <f>IF(D$142="分類不明", 計算_基本取引表!D112/計算_基本取引表!D$133, 計算_投入係数表!D112)</f>
        <v>0</v>
      </c>
      <c r="E251" s="194">
        <f>IF(E$142="分類不明", 計算_基本取引表!E112/計算_基本取引表!E$133, 計算_投入係数表!E112)</f>
        <v>0</v>
      </c>
      <c r="F251" s="194">
        <f>IF(F$142="分類不明", 計算_基本取引表!F112/計算_基本取引表!F$133, 計算_投入係数表!F112)</f>
        <v>0</v>
      </c>
      <c r="G251" s="194">
        <f>IF(G$142="分類不明", 計算_基本取引表!G112/計算_基本取引表!G$133, 計算_投入係数表!G112)</f>
        <v>0</v>
      </c>
      <c r="H251" s="194">
        <f>IF(H$142="分類不明", 計算_基本取引表!H112/計算_基本取引表!H$133, 計算_投入係数表!H112)</f>
        <v>0</v>
      </c>
      <c r="I251" s="194">
        <f>IF(I$142="分類不明", 計算_基本取引表!I112/計算_基本取引表!I$133, 計算_投入係数表!I112)</f>
        <v>0</v>
      </c>
      <c r="J251" s="194">
        <f>IF(J$142="分類不明", 計算_基本取引表!J112/計算_基本取引表!J$133, 計算_投入係数表!J112)</f>
        <v>0</v>
      </c>
      <c r="K251" s="194">
        <f>IF(K$142="分類不明", 計算_基本取引表!K112/計算_基本取引表!K$133, 計算_投入係数表!K112)</f>
        <v>0</v>
      </c>
      <c r="L251" s="194">
        <f>IF(L$142="分類不明", 計算_基本取引表!L112/計算_基本取引表!L$133, 計算_投入係数表!L112)</f>
        <v>0</v>
      </c>
      <c r="M251" s="194">
        <f>IF(M$142="分類不明", 計算_基本取引表!M112/計算_基本取引表!M$133, 計算_投入係数表!M112)</f>
        <v>0</v>
      </c>
      <c r="N251" s="194">
        <f>IF(N$142="分類不明", 計算_基本取引表!N112/計算_基本取引表!N$133, 計算_投入係数表!N112)</f>
        <v>0</v>
      </c>
      <c r="O251" s="194">
        <f>IF(O$142="分類不明", 計算_基本取引表!O112/計算_基本取引表!O$133, 計算_投入係数表!O112)</f>
        <v>0</v>
      </c>
      <c r="P251" s="194" t="e">
        <f ca="1">IF(P$142="分類不明", 計算_基本取引表!P112/計算_基本取引表!P$133, 計算_投入係数表!P112)</f>
        <v>#DIV/0!</v>
      </c>
      <c r="Q251" s="194" t="e">
        <f>IF(Q$142="分類不明", 計算_基本取引表!Q112/計算_基本取引表!Q$133, 計算_投入係数表!Q112)</f>
        <v>#DIV/0!</v>
      </c>
      <c r="R251" s="194" t="e">
        <f>IF(R$142="分類不明", 計算_基本取引表!R112/計算_基本取引表!R$133, 計算_投入係数表!R112)</f>
        <v>#DIV/0!</v>
      </c>
      <c r="S251" s="194" t="e">
        <f>IF(S$142="分類不明", 計算_基本取引表!S112/計算_基本取引表!S$133, 計算_投入係数表!S112)</f>
        <v>#DIV/0!</v>
      </c>
      <c r="T251" s="194" t="e">
        <f>IF(T$142="分類不明", 計算_基本取引表!T112/計算_基本取引表!T$133, 計算_投入係数表!T112)</f>
        <v>#DIV/0!</v>
      </c>
      <c r="U251" s="194" t="e">
        <f>IF(U$142="分類不明", 計算_基本取引表!U112/計算_基本取引表!U$133, 計算_投入係数表!U112)</f>
        <v>#DIV/0!</v>
      </c>
      <c r="V251" s="194" t="e">
        <f>IF(V$142="分類不明", 計算_基本取引表!V112/計算_基本取引表!V$133, 計算_投入係数表!V112)</f>
        <v>#DIV/0!</v>
      </c>
      <c r="W251" s="194" t="e">
        <f>IF(W$142="分類不明", 計算_基本取引表!W112/計算_基本取引表!W$133, 計算_投入係数表!W112)</f>
        <v>#DIV/0!</v>
      </c>
      <c r="X251" s="194" t="e">
        <f>IF(X$142="分類不明", 計算_基本取引表!X112/計算_基本取引表!X$133, 計算_投入係数表!X112)</f>
        <v>#DIV/0!</v>
      </c>
      <c r="Y251" s="194" t="e">
        <f>IF(Y$142="分類不明", 計算_基本取引表!Y112/計算_基本取引表!Y$133, 計算_投入係数表!Y112)</f>
        <v>#DIV/0!</v>
      </c>
      <c r="Z251" s="194" t="e">
        <f>IF(Z$142="分類不明", 計算_基本取引表!Z112/計算_基本取引表!Z$133, 計算_投入係数表!Z112)</f>
        <v>#DIV/0!</v>
      </c>
      <c r="AA251" s="194" t="e">
        <f>IF(AA$142="分類不明", 計算_基本取引表!AA112/計算_基本取引表!AA$133, 計算_投入係数表!AA112)</f>
        <v>#DIV/0!</v>
      </c>
      <c r="AB251" s="194" t="e">
        <f>IF(AB$142="分類不明", 計算_基本取引表!AB112/計算_基本取引表!AB$133, 計算_投入係数表!AB112)</f>
        <v>#DIV/0!</v>
      </c>
      <c r="AC251" s="194" t="e">
        <f>IF(AC$142="分類不明", 計算_基本取引表!AC112/計算_基本取引表!AC$133, 計算_投入係数表!AC112)</f>
        <v>#DIV/0!</v>
      </c>
      <c r="AD251" s="194" t="e">
        <f>IF(AD$142="分類不明", 計算_基本取引表!AD112/計算_基本取引表!AD$133, 計算_投入係数表!AD112)</f>
        <v>#DIV/0!</v>
      </c>
      <c r="AE251" s="194" t="e">
        <f>IF(AE$142="分類不明", 計算_基本取引表!AE112/計算_基本取引表!AE$133, 計算_投入係数表!AE112)</f>
        <v>#DIV/0!</v>
      </c>
      <c r="AF251" s="194" t="e">
        <f>IF(AF$142="分類不明", 計算_基本取引表!AF112/計算_基本取引表!AF$133, 計算_投入係数表!AF112)</f>
        <v>#DIV/0!</v>
      </c>
      <c r="AG251" s="194" t="e">
        <f>IF(AG$142="分類不明", 計算_基本取引表!AG112/計算_基本取引表!AG$133, 計算_投入係数表!AG112)</f>
        <v>#DIV/0!</v>
      </c>
      <c r="AH251" s="194" t="e">
        <f>IF(AH$142="分類不明", 計算_基本取引表!AH112/計算_基本取引表!AH$133, 計算_投入係数表!AH112)</f>
        <v>#DIV/0!</v>
      </c>
      <c r="AI251" s="194" t="e">
        <f>IF(AI$142="分類不明", 計算_基本取引表!AI112/計算_基本取引表!AI$133, 計算_投入係数表!AI112)</f>
        <v>#DIV/0!</v>
      </c>
      <c r="AJ251" s="194" t="e">
        <f>IF(AJ$142="分類不明", 計算_基本取引表!AJ112/計算_基本取引表!AJ$133, 計算_投入係数表!AJ112)</f>
        <v>#DIV/0!</v>
      </c>
      <c r="AK251" s="194" t="e">
        <f>IF(AK$142="分類不明", 計算_基本取引表!AK112/計算_基本取引表!AK$133, 計算_投入係数表!AK112)</f>
        <v>#DIV/0!</v>
      </c>
      <c r="AL251" s="194" t="e">
        <f>IF(AL$142="分類不明", 計算_基本取引表!AL112/計算_基本取引表!AL$133, 計算_投入係数表!AL112)</f>
        <v>#DIV/0!</v>
      </c>
      <c r="AM251" s="194" t="e">
        <f>IF(AM$142="分類不明", 計算_基本取引表!AM112/計算_基本取引表!AM$133, 計算_投入係数表!AM112)</f>
        <v>#DIV/0!</v>
      </c>
      <c r="AN251" s="194" t="e">
        <f>IF(AN$142="分類不明", 計算_基本取引表!AN112/計算_基本取引表!AN$133, 計算_投入係数表!AN112)</f>
        <v>#DIV/0!</v>
      </c>
      <c r="AO251" s="194" t="e">
        <f>IF(AO$142="分類不明", 計算_基本取引表!AO112/計算_基本取引表!AO$133, 計算_投入係数表!AO112)</f>
        <v>#DIV/0!</v>
      </c>
      <c r="AP251" s="194" t="e">
        <f>IF(AP$142="分類不明", 計算_基本取引表!AP112/計算_基本取引表!AP$133, 計算_投入係数表!AP112)</f>
        <v>#DIV/0!</v>
      </c>
      <c r="AQ251" s="194" t="e">
        <f>IF(AQ$142="分類不明", 計算_基本取引表!AQ112/計算_基本取引表!AQ$133, 計算_投入係数表!AQ112)</f>
        <v>#DIV/0!</v>
      </c>
      <c r="AR251" s="194" t="e">
        <f>IF(AR$142="分類不明", 計算_基本取引表!AR112/計算_基本取引表!AR$133, 計算_投入係数表!AR112)</f>
        <v>#DIV/0!</v>
      </c>
      <c r="AS251" s="194" t="e">
        <f>IF(AS$142="分類不明", 計算_基本取引表!AS112/計算_基本取引表!AS$133, 計算_投入係数表!AS112)</f>
        <v>#DIV/0!</v>
      </c>
      <c r="AT251" s="194" t="e">
        <f>IF(AT$142="分類不明", 計算_基本取引表!AT112/計算_基本取引表!AT$133, 計算_投入係数表!AT112)</f>
        <v>#DIV/0!</v>
      </c>
      <c r="AU251" s="194" t="e">
        <f>IF(AU$142="分類不明", 計算_基本取引表!AU112/計算_基本取引表!AU$133, 計算_投入係数表!AU112)</f>
        <v>#DIV/0!</v>
      </c>
      <c r="AV251" s="194" t="e">
        <f>IF(AV$142="分類不明", 計算_基本取引表!AV112/計算_基本取引表!AV$133, 計算_投入係数表!AV112)</f>
        <v>#DIV/0!</v>
      </c>
      <c r="AW251" s="194" t="e">
        <f>IF(AW$142="分類不明", 計算_基本取引表!AW112/計算_基本取引表!AW$133, 計算_投入係数表!AW112)</f>
        <v>#DIV/0!</v>
      </c>
      <c r="AX251" s="194" t="e">
        <f>IF(AX$142="分類不明", 計算_基本取引表!AX112/計算_基本取引表!AX$133, 計算_投入係数表!AX112)</f>
        <v>#DIV/0!</v>
      </c>
      <c r="AY251" s="194" t="e">
        <f>IF(AY$142="分類不明", 計算_基本取引表!AY112/計算_基本取引表!AY$133, 計算_投入係数表!AY112)</f>
        <v>#DIV/0!</v>
      </c>
      <c r="AZ251" s="194" t="e">
        <f>IF(AZ$142="分類不明", 計算_基本取引表!AZ112/計算_基本取引表!AZ$133, 計算_投入係数表!AZ112)</f>
        <v>#DIV/0!</v>
      </c>
      <c r="BA251" s="194" t="e">
        <f>IF(BA$142="分類不明", 計算_基本取引表!BA112/計算_基本取引表!BA$133, 計算_投入係数表!BA112)</f>
        <v>#DIV/0!</v>
      </c>
      <c r="BB251" s="194" t="e">
        <f>IF(BB$142="分類不明", 計算_基本取引表!BB112/計算_基本取引表!BB$133, 計算_投入係数表!BB112)</f>
        <v>#DIV/0!</v>
      </c>
      <c r="BC251" s="194" t="e">
        <f>IF(BC$142="分類不明", 計算_基本取引表!BC112/計算_基本取引表!BC$133, 計算_投入係数表!BC112)</f>
        <v>#DIV/0!</v>
      </c>
      <c r="BD251" s="194" t="e">
        <f>IF(BD$142="分類不明", 計算_基本取引表!BD112/計算_基本取引表!BD$133, 計算_投入係数表!BD112)</f>
        <v>#DIV/0!</v>
      </c>
      <c r="BE251" s="194" t="e">
        <f>IF(BE$142="分類不明", 計算_基本取引表!BE112/計算_基本取引表!BE$133, 計算_投入係数表!BE112)</f>
        <v>#DIV/0!</v>
      </c>
      <c r="BF251" s="194" t="e">
        <f>IF(BF$142="分類不明", 計算_基本取引表!BF112/計算_基本取引表!BF$133, 計算_投入係数表!BF112)</f>
        <v>#DIV/0!</v>
      </c>
      <c r="BG251" s="194" t="e">
        <f>IF(BG$142="分類不明", 計算_基本取引表!BG112/計算_基本取引表!BG$133, 計算_投入係数表!BG112)</f>
        <v>#DIV/0!</v>
      </c>
      <c r="BH251" s="194" t="e">
        <f>IF(BH$142="分類不明", 計算_基本取引表!BH112/計算_基本取引表!BH$133, 計算_投入係数表!BH112)</f>
        <v>#DIV/0!</v>
      </c>
      <c r="BI251" s="194" t="e">
        <f>IF(BI$142="分類不明", 計算_基本取引表!BI112/計算_基本取引表!BI$133, 計算_投入係数表!BI112)</f>
        <v>#DIV/0!</v>
      </c>
      <c r="BJ251" s="194" t="e">
        <f>IF(BJ$142="分類不明", 計算_基本取引表!BJ112/計算_基本取引表!BJ$133, 計算_投入係数表!BJ112)</f>
        <v>#DIV/0!</v>
      </c>
      <c r="BK251" s="194" t="e">
        <f>IF(BK$142="分類不明", 計算_基本取引表!BK112/計算_基本取引表!BK$133, 計算_投入係数表!BK112)</f>
        <v>#DIV/0!</v>
      </c>
      <c r="BL251" s="194" t="e">
        <f>IF(BL$142="分類不明", 計算_基本取引表!BL112/計算_基本取引表!BL$133, 計算_投入係数表!BL112)</f>
        <v>#DIV/0!</v>
      </c>
      <c r="BM251" s="194" t="e">
        <f>IF(BM$142="分類不明", 計算_基本取引表!BM112/計算_基本取引表!BM$133, 計算_投入係数表!BM112)</f>
        <v>#DIV/0!</v>
      </c>
      <c r="BN251" s="194" t="e">
        <f>IF(BN$142="分類不明", 計算_基本取引表!BN112/計算_基本取引表!BN$133, 計算_投入係数表!BN112)</f>
        <v>#DIV/0!</v>
      </c>
      <c r="BO251" s="194" t="e">
        <f>IF(BO$142="分類不明", 計算_基本取引表!BO112/計算_基本取引表!BO$133, 計算_投入係数表!BO112)</f>
        <v>#DIV/0!</v>
      </c>
      <c r="BP251" s="194" t="e">
        <f>IF(BP$142="分類不明", 計算_基本取引表!BP112/計算_基本取引表!BP$133, 計算_投入係数表!BP112)</f>
        <v>#DIV/0!</v>
      </c>
      <c r="BQ251" s="194" t="e">
        <f>IF(BQ$142="分類不明", 計算_基本取引表!BQ112/計算_基本取引表!BQ$133, 計算_投入係数表!BQ112)</f>
        <v>#DIV/0!</v>
      </c>
      <c r="BR251" s="194" t="e">
        <f>IF(BR$142="分類不明", 計算_基本取引表!BR112/計算_基本取引表!BR$133, 計算_投入係数表!BR112)</f>
        <v>#DIV/0!</v>
      </c>
      <c r="BS251" s="194" t="e">
        <f>IF(BS$142="分類不明", 計算_基本取引表!BS112/計算_基本取引表!BS$133, 計算_投入係数表!BS112)</f>
        <v>#DIV/0!</v>
      </c>
      <c r="BT251" s="194" t="e">
        <f>IF(BT$142="分類不明", 計算_基本取引表!BT112/計算_基本取引表!BT$133, 計算_投入係数表!BT112)</f>
        <v>#DIV/0!</v>
      </c>
      <c r="BU251" s="194" t="e">
        <f>IF(BU$142="分類不明", 計算_基本取引表!BU112/計算_基本取引表!BU$133, 計算_投入係数表!BU112)</f>
        <v>#DIV/0!</v>
      </c>
      <c r="BV251" s="194" t="e">
        <f>IF(BV$142="分類不明", 計算_基本取引表!BV112/計算_基本取引表!BV$133, 計算_投入係数表!BV112)</f>
        <v>#DIV/0!</v>
      </c>
      <c r="BW251" s="194" t="e">
        <f>IF(BW$142="分類不明", 計算_基本取引表!BW112/計算_基本取引表!BW$133, 計算_投入係数表!BW112)</f>
        <v>#DIV/0!</v>
      </c>
      <c r="BX251" s="194" t="e">
        <f>IF(BX$142="分類不明", 計算_基本取引表!BX112/計算_基本取引表!BX$133, 計算_投入係数表!BX112)</f>
        <v>#DIV/0!</v>
      </c>
      <c r="BY251" s="194" t="e">
        <f>IF(BY$142="分類不明", 計算_基本取引表!BY112/計算_基本取引表!BY$133, 計算_投入係数表!BY112)</f>
        <v>#DIV/0!</v>
      </c>
      <c r="BZ251" s="194" t="e">
        <f>IF(BZ$142="分類不明", 計算_基本取引表!BZ112/計算_基本取引表!BZ$133, 計算_投入係数表!BZ112)</f>
        <v>#DIV/0!</v>
      </c>
      <c r="CA251" s="194" t="e">
        <f>IF(CA$142="分類不明", 計算_基本取引表!CA112/計算_基本取引表!CA$133, 計算_投入係数表!CA112)</f>
        <v>#DIV/0!</v>
      </c>
      <c r="CB251" s="194" t="e">
        <f>IF(CB$142="分類不明", 計算_基本取引表!CB112/計算_基本取引表!CB$133, 計算_投入係数表!CB112)</f>
        <v>#DIV/0!</v>
      </c>
      <c r="CC251" s="194" t="e">
        <f>IF(CC$142="分類不明", 計算_基本取引表!CC112/計算_基本取引表!CC$133, 計算_投入係数表!CC112)</f>
        <v>#DIV/0!</v>
      </c>
      <c r="CD251" s="194" t="e">
        <f>IF(CD$142="分類不明", 計算_基本取引表!CD112/計算_基本取引表!CD$133, 計算_投入係数表!CD112)</f>
        <v>#DIV/0!</v>
      </c>
      <c r="CE251" s="194" t="e">
        <f>IF(CE$142="分類不明", 計算_基本取引表!CE112/計算_基本取引表!CE$133, 計算_投入係数表!CE112)</f>
        <v>#DIV/0!</v>
      </c>
      <c r="CF251" s="194" t="e">
        <f>IF(CF$142="分類不明", 計算_基本取引表!CF112/計算_基本取引表!CF$133, 計算_投入係数表!CF112)</f>
        <v>#DIV/0!</v>
      </c>
      <c r="CG251" s="194" t="e">
        <f>IF(CG$142="分類不明", 計算_基本取引表!CG112/計算_基本取引表!CG$133, 計算_投入係数表!CG112)</f>
        <v>#DIV/0!</v>
      </c>
      <c r="CH251" s="194" t="e">
        <f>IF(CH$142="分類不明", 計算_基本取引表!CH112/計算_基本取引表!CH$133, 計算_投入係数表!CH112)</f>
        <v>#DIV/0!</v>
      </c>
      <c r="CI251" s="194" t="e">
        <f>IF(CI$142="分類不明", 計算_基本取引表!CI112/計算_基本取引表!CI$133, 計算_投入係数表!CI112)</f>
        <v>#DIV/0!</v>
      </c>
      <c r="CJ251" s="194" t="e">
        <f>IF(CJ$142="分類不明", 計算_基本取引表!CJ112/計算_基本取引表!CJ$133, 計算_投入係数表!CJ112)</f>
        <v>#DIV/0!</v>
      </c>
      <c r="CK251" s="194" t="e">
        <f>IF(CK$142="分類不明", 計算_基本取引表!CK112/計算_基本取引表!CK$133, 計算_投入係数表!CK112)</f>
        <v>#DIV/0!</v>
      </c>
      <c r="CL251" s="194" t="e">
        <f>IF(CL$142="分類不明", 計算_基本取引表!CL112/計算_基本取引表!CL$133, 計算_投入係数表!CL112)</f>
        <v>#DIV/0!</v>
      </c>
      <c r="CM251" s="194" t="e">
        <f>IF(CM$142="分類不明", 計算_基本取引表!CM112/計算_基本取引表!CM$133, 計算_投入係数表!CM112)</f>
        <v>#DIV/0!</v>
      </c>
      <c r="CN251" s="194" t="e">
        <f>IF(CN$142="分類不明", 計算_基本取引表!CN112/計算_基本取引表!CN$133, 計算_投入係数表!CN112)</f>
        <v>#DIV/0!</v>
      </c>
      <c r="CO251" s="194" t="e">
        <f>IF(CO$142="分類不明", 計算_基本取引表!CO112/計算_基本取引表!CO$133, 計算_投入係数表!CO112)</f>
        <v>#DIV/0!</v>
      </c>
      <c r="CP251" s="194" t="e">
        <f>IF(CP$142="分類不明", 計算_基本取引表!CP112/計算_基本取引表!CP$133, 計算_投入係数表!CP112)</f>
        <v>#DIV/0!</v>
      </c>
      <c r="CQ251" s="194" t="e">
        <f>IF(CQ$142="分類不明", 計算_基本取引表!CQ112/計算_基本取引表!CQ$133, 計算_投入係数表!CQ112)</f>
        <v>#DIV/0!</v>
      </c>
      <c r="CR251" s="194" t="e">
        <f>IF(CR$142="分類不明", 計算_基本取引表!CR112/計算_基本取引表!CR$133, 計算_投入係数表!CR112)</f>
        <v>#DIV/0!</v>
      </c>
      <c r="CS251" s="194" t="e">
        <f>IF(CS$142="分類不明", 計算_基本取引表!CS112/計算_基本取引表!CS$133, 計算_投入係数表!CS112)</f>
        <v>#DIV/0!</v>
      </c>
      <c r="CT251" s="194" t="e">
        <f>IF(CT$142="分類不明", 計算_基本取引表!CT112/計算_基本取引表!CT$133, 計算_投入係数表!CT112)</f>
        <v>#DIV/0!</v>
      </c>
      <c r="CU251" s="194" t="e">
        <f>IF(CU$142="分類不明", 計算_基本取引表!CU112/計算_基本取引表!CU$133, 計算_投入係数表!CU112)</f>
        <v>#DIV/0!</v>
      </c>
      <c r="CV251" s="194" t="e">
        <f>IF(CV$142="分類不明", 計算_基本取引表!CV112/計算_基本取引表!CV$133, 計算_投入係数表!CV112)</f>
        <v>#DIV/0!</v>
      </c>
      <c r="CW251" s="194" t="e">
        <f>IF(CW$142="分類不明", 計算_基本取引表!CW112/計算_基本取引表!CW$133, 計算_投入係数表!CW112)</f>
        <v>#DIV/0!</v>
      </c>
      <c r="CX251" s="194" t="e">
        <f>IF(CX$142="分類不明", 計算_基本取引表!CX112/計算_基本取引表!CX$133, 計算_投入係数表!CX112)</f>
        <v>#DIV/0!</v>
      </c>
      <c r="CY251" s="194" t="e">
        <f>IF(CY$142="分類不明", 計算_基本取引表!CY112/計算_基本取引表!CY$133, 計算_投入係数表!CY112)</f>
        <v>#DIV/0!</v>
      </c>
      <c r="CZ251" s="194" t="e">
        <f>IF(CZ$142="分類不明", 計算_基本取引表!CZ112/計算_基本取引表!CZ$133, 計算_投入係数表!CZ112)</f>
        <v>#DIV/0!</v>
      </c>
      <c r="DA251" s="194" t="e">
        <f>IF(DA$142="分類不明", 計算_基本取引表!DA112/計算_基本取引表!DA$133, 計算_投入係数表!DA112)</f>
        <v>#DIV/0!</v>
      </c>
      <c r="DB251" s="194" t="e">
        <f>IF(DB$142="分類不明", 計算_基本取引表!DB112/計算_基本取引表!DB$133, 計算_投入係数表!DB112)</f>
        <v>#DIV/0!</v>
      </c>
      <c r="DC251" s="194" t="e">
        <f>IF(DC$142="分類不明", 計算_基本取引表!DC112/計算_基本取引表!DC$133, 計算_投入係数表!DC112)</f>
        <v>#DIV/0!</v>
      </c>
      <c r="DD251" s="194" t="e">
        <f>IF(DD$142="分類不明", 計算_基本取引表!DD112/計算_基本取引表!DD$133, 計算_投入係数表!DD112)</f>
        <v>#DIV/0!</v>
      </c>
      <c r="DE251" s="194" t="e">
        <f>IF(DE$142="分類不明", 計算_基本取引表!DE112/計算_基本取引表!DE$133, 計算_投入係数表!DE112)</f>
        <v>#DIV/0!</v>
      </c>
      <c r="DF251" s="194" t="e">
        <f>IF(DF$142="分類不明", 計算_基本取引表!DF112/計算_基本取引表!DF$133, 計算_投入係数表!DF112)</f>
        <v>#DIV/0!</v>
      </c>
      <c r="DG251" s="194" t="e">
        <f>IF(DG$142="分類不明", 計算_基本取引表!DG112/計算_基本取引表!DG$133, 計算_投入係数表!DG112)</f>
        <v>#DIV/0!</v>
      </c>
      <c r="DH251" s="194" t="e">
        <f>IF(DH$142="分類不明", 計算_基本取引表!DH112/計算_基本取引表!DH$133, 計算_投入係数表!DH112)</f>
        <v>#DIV/0!</v>
      </c>
      <c r="DI251" s="194" t="e">
        <f>IF(DI$142="分類不明", 計算_基本取引表!DI112/計算_基本取引表!DI$133, 計算_投入係数表!DI112)</f>
        <v>#DIV/0!</v>
      </c>
      <c r="DJ251" s="194" t="e">
        <f>IF(DJ$142="分類不明", 計算_基本取引表!DJ112/計算_基本取引表!DJ$133, 計算_投入係数表!DJ112)</f>
        <v>#DIV/0!</v>
      </c>
      <c r="DK251" s="194" t="e">
        <f>IF(DK$142="分類不明", 計算_基本取引表!DK112/計算_基本取引表!DK$133, 計算_投入係数表!DK112)</f>
        <v>#DIV/0!</v>
      </c>
      <c r="DL251" s="194" t="e">
        <f>IF(DL$142="分類不明", 計算_基本取引表!DL112/計算_基本取引表!DL$133, 計算_投入係数表!DL112)</f>
        <v>#DIV/0!</v>
      </c>
      <c r="DM251" s="194" t="e">
        <f>IF(DM$142="分類不明", 計算_基本取引表!DM112/計算_基本取引表!DM$133, 計算_投入係数表!DM112)</f>
        <v>#DIV/0!</v>
      </c>
      <c r="DN251" s="194" t="e">
        <f>IF(DN$142="分類不明", 計算_基本取引表!DN112/計算_基本取引表!DN$133, 計算_投入係数表!DN112)</f>
        <v>#DIV/0!</v>
      </c>
      <c r="DO251" s="194" t="e">
        <f>IF(DO$142="分類不明", 計算_基本取引表!DO112/計算_基本取引表!DO$133, 計算_投入係数表!DO112)</f>
        <v>#DIV/0!</v>
      </c>
      <c r="DP251" s="194" t="e">
        <f>IF(DP$142="分類不明", 計算_基本取引表!DP112/計算_基本取引表!DP$133, 計算_投入係数表!DP112)</f>
        <v>#DIV/0!</v>
      </c>
      <c r="DQ251" s="194" t="e">
        <f>IF(DQ$142="分類不明", 計算_基本取引表!DQ112/計算_基本取引表!DQ$133, 計算_投入係数表!DQ112)</f>
        <v>#DIV/0!</v>
      </c>
      <c r="DR251" s="194" t="e">
        <f>IF(DR$142="分類不明", 計算_基本取引表!DR112/計算_基本取引表!DR$133, 計算_投入係数表!DR112)</f>
        <v>#DIV/0!</v>
      </c>
      <c r="DS251" s="194" t="e">
        <f>IF(DS$142="分類不明", 計算_基本取引表!DS112/計算_基本取引表!DS$133, 計算_投入係数表!DS112)</f>
        <v>#DIV/0!</v>
      </c>
      <c r="DT251" s="23">
        <f ca="1">計算_基本取引表!DT112/計算_基本取引表!DT$133</f>
        <v>0</v>
      </c>
    </row>
    <row r="252" spans="2:124" x14ac:dyDescent="0.25">
      <c r="B252" s="53">
        <v>110</v>
      </c>
      <c r="C252" s="192" t="str">
        <v>-</v>
      </c>
      <c r="D252" s="193">
        <f>IF(D$142="分類不明", 計算_基本取引表!D113/計算_基本取引表!D$133, 計算_投入係数表!D113)</f>
        <v>0</v>
      </c>
      <c r="E252" s="194">
        <f>IF(E$142="分類不明", 計算_基本取引表!E113/計算_基本取引表!E$133, 計算_投入係数表!E113)</f>
        <v>0</v>
      </c>
      <c r="F252" s="194">
        <f>IF(F$142="分類不明", 計算_基本取引表!F113/計算_基本取引表!F$133, 計算_投入係数表!F113)</f>
        <v>0</v>
      </c>
      <c r="G252" s="194">
        <f>IF(G$142="分類不明", 計算_基本取引表!G113/計算_基本取引表!G$133, 計算_投入係数表!G113)</f>
        <v>0</v>
      </c>
      <c r="H252" s="194">
        <f>IF(H$142="分類不明", 計算_基本取引表!H113/計算_基本取引表!H$133, 計算_投入係数表!H113)</f>
        <v>0</v>
      </c>
      <c r="I252" s="194">
        <f>IF(I$142="分類不明", 計算_基本取引表!I113/計算_基本取引表!I$133, 計算_投入係数表!I113)</f>
        <v>0</v>
      </c>
      <c r="J252" s="194">
        <f>IF(J$142="分類不明", 計算_基本取引表!J113/計算_基本取引表!J$133, 計算_投入係数表!J113)</f>
        <v>0</v>
      </c>
      <c r="K252" s="194">
        <f>IF(K$142="分類不明", 計算_基本取引表!K113/計算_基本取引表!K$133, 計算_投入係数表!K113)</f>
        <v>0</v>
      </c>
      <c r="L252" s="194">
        <f>IF(L$142="分類不明", 計算_基本取引表!L113/計算_基本取引表!L$133, 計算_投入係数表!L113)</f>
        <v>0</v>
      </c>
      <c r="M252" s="194">
        <f>IF(M$142="分類不明", 計算_基本取引表!M113/計算_基本取引表!M$133, 計算_投入係数表!M113)</f>
        <v>0</v>
      </c>
      <c r="N252" s="194">
        <f>IF(N$142="分類不明", 計算_基本取引表!N113/計算_基本取引表!N$133, 計算_投入係数表!N113)</f>
        <v>0</v>
      </c>
      <c r="O252" s="194">
        <f>IF(O$142="分類不明", 計算_基本取引表!O113/計算_基本取引表!O$133, 計算_投入係数表!O113)</f>
        <v>0</v>
      </c>
      <c r="P252" s="194" t="e">
        <f ca="1">IF(P$142="分類不明", 計算_基本取引表!P113/計算_基本取引表!P$133, 計算_投入係数表!P113)</f>
        <v>#DIV/0!</v>
      </c>
      <c r="Q252" s="194" t="e">
        <f>IF(Q$142="分類不明", 計算_基本取引表!Q113/計算_基本取引表!Q$133, 計算_投入係数表!Q113)</f>
        <v>#DIV/0!</v>
      </c>
      <c r="R252" s="194" t="e">
        <f>IF(R$142="分類不明", 計算_基本取引表!R113/計算_基本取引表!R$133, 計算_投入係数表!R113)</f>
        <v>#DIV/0!</v>
      </c>
      <c r="S252" s="194" t="e">
        <f>IF(S$142="分類不明", 計算_基本取引表!S113/計算_基本取引表!S$133, 計算_投入係数表!S113)</f>
        <v>#DIV/0!</v>
      </c>
      <c r="T252" s="194" t="e">
        <f>IF(T$142="分類不明", 計算_基本取引表!T113/計算_基本取引表!T$133, 計算_投入係数表!T113)</f>
        <v>#DIV/0!</v>
      </c>
      <c r="U252" s="194" t="e">
        <f>IF(U$142="分類不明", 計算_基本取引表!U113/計算_基本取引表!U$133, 計算_投入係数表!U113)</f>
        <v>#DIV/0!</v>
      </c>
      <c r="V252" s="194" t="e">
        <f>IF(V$142="分類不明", 計算_基本取引表!V113/計算_基本取引表!V$133, 計算_投入係数表!V113)</f>
        <v>#DIV/0!</v>
      </c>
      <c r="W252" s="194" t="e">
        <f>IF(W$142="分類不明", 計算_基本取引表!W113/計算_基本取引表!W$133, 計算_投入係数表!W113)</f>
        <v>#DIV/0!</v>
      </c>
      <c r="X252" s="194" t="e">
        <f>IF(X$142="分類不明", 計算_基本取引表!X113/計算_基本取引表!X$133, 計算_投入係数表!X113)</f>
        <v>#DIV/0!</v>
      </c>
      <c r="Y252" s="194" t="e">
        <f>IF(Y$142="分類不明", 計算_基本取引表!Y113/計算_基本取引表!Y$133, 計算_投入係数表!Y113)</f>
        <v>#DIV/0!</v>
      </c>
      <c r="Z252" s="194" t="e">
        <f>IF(Z$142="分類不明", 計算_基本取引表!Z113/計算_基本取引表!Z$133, 計算_投入係数表!Z113)</f>
        <v>#DIV/0!</v>
      </c>
      <c r="AA252" s="194" t="e">
        <f>IF(AA$142="分類不明", 計算_基本取引表!AA113/計算_基本取引表!AA$133, 計算_投入係数表!AA113)</f>
        <v>#DIV/0!</v>
      </c>
      <c r="AB252" s="194" t="e">
        <f>IF(AB$142="分類不明", 計算_基本取引表!AB113/計算_基本取引表!AB$133, 計算_投入係数表!AB113)</f>
        <v>#DIV/0!</v>
      </c>
      <c r="AC252" s="194" t="e">
        <f>IF(AC$142="分類不明", 計算_基本取引表!AC113/計算_基本取引表!AC$133, 計算_投入係数表!AC113)</f>
        <v>#DIV/0!</v>
      </c>
      <c r="AD252" s="194" t="e">
        <f>IF(AD$142="分類不明", 計算_基本取引表!AD113/計算_基本取引表!AD$133, 計算_投入係数表!AD113)</f>
        <v>#DIV/0!</v>
      </c>
      <c r="AE252" s="194" t="e">
        <f>IF(AE$142="分類不明", 計算_基本取引表!AE113/計算_基本取引表!AE$133, 計算_投入係数表!AE113)</f>
        <v>#DIV/0!</v>
      </c>
      <c r="AF252" s="194" t="e">
        <f>IF(AF$142="分類不明", 計算_基本取引表!AF113/計算_基本取引表!AF$133, 計算_投入係数表!AF113)</f>
        <v>#DIV/0!</v>
      </c>
      <c r="AG252" s="194" t="e">
        <f>IF(AG$142="分類不明", 計算_基本取引表!AG113/計算_基本取引表!AG$133, 計算_投入係数表!AG113)</f>
        <v>#DIV/0!</v>
      </c>
      <c r="AH252" s="194" t="e">
        <f>IF(AH$142="分類不明", 計算_基本取引表!AH113/計算_基本取引表!AH$133, 計算_投入係数表!AH113)</f>
        <v>#DIV/0!</v>
      </c>
      <c r="AI252" s="194" t="e">
        <f>IF(AI$142="分類不明", 計算_基本取引表!AI113/計算_基本取引表!AI$133, 計算_投入係数表!AI113)</f>
        <v>#DIV/0!</v>
      </c>
      <c r="AJ252" s="194" t="e">
        <f>IF(AJ$142="分類不明", 計算_基本取引表!AJ113/計算_基本取引表!AJ$133, 計算_投入係数表!AJ113)</f>
        <v>#DIV/0!</v>
      </c>
      <c r="AK252" s="194" t="e">
        <f>IF(AK$142="分類不明", 計算_基本取引表!AK113/計算_基本取引表!AK$133, 計算_投入係数表!AK113)</f>
        <v>#DIV/0!</v>
      </c>
      <c r="AL252" s="194" t="e">
        <f>IF(AL$142="分類不明", 計算_基本取引表!AL113/計算_基本取引表!AL$133, 計算_投入係数表!AL113)</f>
        <v>#DIV/0!</v>
      </c>
      <c r="AM252" s="194" t="e">
        <f>IF(AM$142="分類不明", 計算_基本取引表!AM113/計算_基本取引表!AM$133, 計算_投入係数表!AM113)</f>
        <v>#DIV/0!</v>
      </c>
      <c r="AN252" s="194" t="e">
        <f>IF(AN$142="分類不明", 計算_基本取引表!AN113/計算_基本取引表!AN$133, 計算_投入係数表!AN113)</f>
        <v>#DIV/0!</v>
      </c>
      <c r="AO252" s="194" t="e">
        <f>IF(AO$142="分類不明", 計算_基本取引表!AO113/計算_基本取引表!AO$133, 計算_投入係数表!AO113)</f>
        <v>#DIV/0!</v>
      </c>
      <c r="AP252" s="194" t="e">
        <f>IF(AP$142="分類不明", 計算_基本取引表!AP113/計算_基本取引表!AP$133, 計算_投入係数表!AP113)</f>
        <v>#DIV/0!</v>
      </c>
      <c r="AQ252" s="194" t="e">
        <f>IF(AQ$142="分類不明", 計算_基本取引表!AQ113/計算_基本取引表!AQ$133, 計算_投入係数表!AQ113)</f>
        <v>#DIV/0!</v>
      </c>
      <c r="AR252" s="194" t="e">
        <f>IF(AR$142="分類不明", 計算_基本取引表!AR113/計算_基本取引表!AR$133, 計算_投入係数表!AR113)</f>
        <v>#DIV/0!</v>
      </c>
      <c r="AS252" s="194" t="e">
        <f>IF(AS$142="分類不明", 計算_基本取引表!AS113/計算_基本取引表!AS$133, 計算_投入係数表!AS113)</f>
        <v>#DIV/0!</v>
      </c>
      <c r="AT252" s="194" t="e">
        <f>IF(AT$142="分類不明", 計算_基本取引表!AT113/計算_基本取引表!AT$133, 計算_投入係数表!AT113)</f>
        <v>#DIV/0!</v>
      </c>
      <c r="AU252" s="194" t="e">
        <f>IF(AU$142="分類不明", 計算_基本取引表!AU113/計算_基本取引表!AU$133, 計算_投入係数表!AU113)</f>
        <v>#DIV/0!</v>
      </c>
      <c r="AV252" s="194" t="e">
        <f>IF(AV$142="分類不明", 計算_基本取引表!AV113/計算_基本取引表!AV$133, 計算_投入係数表!AV113)</f>
        <v>#DIV/0!</v>
      </c>
      <c r="AW252" s="194" t="e">
        <f>IF(AW$142="分類不明", 計算_基本取引表!AW113/計算_基本取引表!AW$133, 計算_投入係数表!AW113)</f>
        <v>#DIV/0!</v>
      </c>
      <c r="AX252" s="194" t="e">
        <f>IF(AX$142="分類不明", 計算_基本取引表!AX113/計算_基本取引表!AX$133, 計算_投入係数表!AX113)</f>
        <v>#DIV/0!</v>
      </c>
      <c r="AY252" s="194" t="e">
        <f>IF(AY$142="分類不明", 計算_基本取引表!AY113/計算_基本取引表!AY$133, 計算_投入係数表!AY113)</f>
        <v>#DIV/0!</v>
      </c>
      <c r="AZ252" s="194" t="e">
        <f>IF(AZ$142="分類不明", 計算_基本取引表!AZ113/計算_基本取引表!AZ$133, 計算_投入係数表!AZ113)</f>
        <v>#DIV/0!</v>
      </c>
      <c r="BA252" s="194" t="e">
        <f>IF(BA$142="分類不明", 計算_基本取引表!BA113/計算_基本取引表!BA$133, 計算_投入係数表!BA113)</f>
        <v>#DIV/0!</v>
      </c>
      <c r="BB252" s="194" t="e">
        <f>IF(BB$142="分類不明", 計算_基本取引表!BB113/計算_基本取引表!BB$133, 計算_投入係数表!BB113)</f>
        <v>#DIV/0!</v>
      </c>
      <c r="BC252" s="194" t="e">
        <f>IF(BC$142="分類不明", 計算_基本取引表!BC113/計算_基本取引表!BC$133, 計算_投入係数表!BC113)</f>
        <v>#DIV/0!</v>
      </c>
      <c r="BD252" s="194" t="e">
        <f>IF(BD$142="分類不明", 計算_基本取引表!BD113/計算_基本取引表!BD$133, 計算_投入係数表!BD113)</f>
        <v>#DIV/0!</v>
      </c>
      <c r="BE252" s="194" t="e">
        <f>IF(BE$142="分類不明", 計算_基本取引表!BE113/計算_基本取引表!BE$133, 計算_投入係数表!BE113)</f>
        <v>#DIV/0!</v>
      </c>
      <c r="BF252" s="194" t="e">
        <f>IF(BF$142="分類不明", 計算_基本取引表!BF113/計算_基本取引表!BF$133, 計算_投入係数表!BF113)</f>
        <v>#DIV/0!</v>
      </c>
      <c r="BG252" s="194" t="e">
        <f>IF(BG$142="分類不明", 計算_基本取引表!BG113/計算_基本取引表!BG$133, 計算_投入係数表!BG113)</f>
        <v>#DIV/0!</v>
      </c>
      <c r="BH252" s="194" t="e">
        <f>IF(BH$142="分類不明", 計算_基本取引表!BH113/計算_基本取引表!BH$133, 計算_投入係数表!BH113)</f>
        <v>#DIV/0!</v>
      </c>
      <c r="BI252" s="194" t="e">
        <f>IF(BI$142="分類不明", 計算_基本取引表!BI113/計算_基本取引表!BI$133, 計算_投入係数表!BI113)</f>
        <v>#DIV/0!</v>
      </c>
      <c r="BJ252" s="194" t="e">
        <f>IF(BJ$142="分類不明", 計算_基本取引表!BJ113/計算_基本取引表!BJ$133, 計算_投入係数表!BJ113)</f>
        <v>#DIV/0!</v>
      </c>
      <c r="BK252" s="194" t="e">
        <f>IF(BK$142="分類不明", 計算_基本取引表!BK113/計算_基本取引表!BK$133, 計算_投入係数表!BK113)</f>
        <v>#DIV/0!</v>
      </c>
      <c r="BL252" s="194" t="e">
        <f>IF(BL$142="分類不明", 計算_基本取引表!BL113/計算_基本取引表!BL$133, 計算_投入係数表!BL113)</f>
        <v>#DIV/0!</v>
      </c>
      <c r="BM252" s="194" t="e">
        <f>IF(BM$142="分類不明", 計算_基本取引表!BM113/計算_基本取引表!BM$133, 計算_投入係数表!BM113)</f>
        <v>#DIV/0!</v>
      </c>
      <c r="BN252" s="194" t="e">
        <f>IF(BN$142="分類不明", 計算_基本取引表!BN113/計算_基本取引表!BN$133, 計算_投入係数表!BN113)</f>
        <v>#DIV/0!</v>
      </c>
      <c r="BO252" s="194" t="e">
        <f>IF(BO$142="分類不明", 計算_基本取引表!BO113/計算_基本取引表!BO$133, 計算_投入係数表!BO113)</f>
        <v>#DIV/0!</v>
      </c>
      <c r="BP252" s="194" t="e">
        <f>IF(BP$142="分類不明", 計算_基本取引表!BP113/計算_基本取引表!BP$133, 計算_投入係数表!BP113)</f>
        <v>#DIV/0!</v>
      </c>
      <c r="BQ252" s="194" t="e">
        <f>IF(BQ$142="分類不明", 計算_基本取引表!BQ113/計算_基本取引表!BQ$133, 計算_投入係数表!BQ113)</f>
        <v>#DIV/0!</v>
      </c>
      <c r="BR252" s="194" t="e">
        <f>IF(BR$142="分類不明", 計算_基本取引表!BR113/計算_基本取引表!BR$133, 計算_投入係数表!BR113)</f>
        <v>#DIV/0!</v>
      </c>
      <c r="BS252" s="194" t="e">
        <f>IF(BS$142="分類不明", 計算_基本取引表!BS113/計算_基本取引表!BS$133, 計算_投入係数表!BS113)</f>
        <v>#DIV/0!</v>
      </c>
      <c r="BT252" s="194" t="e">
        <f>IF(BT$142="分類不明", 計算_基本取引表!BT113/計算_基本取引表!BT$133, 計算_投入係数表!BT113)</f>
        <v>#DIV/0!</v>
      </c>
      <c r="BU252" s="194" t="e">
        <f>IF(BU$142="分類不明", 計算_基本取引表!BU113/計算_基本取引表!BU$133, 計算_投入係数表!BU113)</f>
        <v>#DIV/0!</v>
      </c>
      <c r="BV252" s="194" t="e">
        <f>IF(BV$142="分類不明", 計算_基本取引表!BV113/計算_基本取引表!BV$133, 計算_投入係数表!BV113)</f>
        <v>#DIV/0!</v>
      </c>
      <c r="BW252" s="194" t="e">
        <f>IF(BW$142="分類不明", 計算_基本取引表!BW113/計算_基本取引表!BW$133, 計算_投入係数表!BW113)</f>
        <v>#DIV/0!</v>
      </c>
      <c r="BX252" s="194" t="e">
        <f>IF(BX$142="分類不明", 計算_基本取引表!BX113/計算_基本取引表!BX$133, 計算_投入係数表!BX113)</f>
        <v>#DIV/0!</v>
      </c>
      <c r="BY252" s="194" t="e">
        <f>IF(BY$142="分類不明", 計算_基本取引表!BY113/計算_基本取引表!BY$133, 計算_投入係数表!BY113)</f>
        <v>#DIV/0!</v>
      </c>
      <c r="BZ252" s="194" t="e">
        <f>IF(BZ$142="分類不明", 計算_基本取引表!BZ113/計算_基本取引表!BZ$133, 計算_投入係数表!BZ113)</f>
        <v>#DIV/0!</v>
      </c>
      <c r="CA252" s="194" t="e">
        <f>IF(CA$142="分類不明", 計算_基本取引表!CA113/計算_基本取引表!CA$133, 計算_投入係数表!CA113)</f>
        <v>#DIV/0!</v>
      </c>
      <c r="CB252" s="194" t="e">
        <f>IF(CB$142="分類不明", 計算_基本取引表!CB113/計算_基本取引表!CB$133, 計算_投入係数表!CB113)</f>
        <v>#DIV/0!</v>
      </c>
      <c r="CC252" s="194" t="e">
        <f>IF(CC$142="分類不明", 計算_基本取引表!CC113/計算_基本取引表!CC$133, 計算_投入係数表!CC113)</f>
        <v>#DIV/0!</v>
      </c>
      <c r="CD252" s="194" t="e">
        <f>IF(CD$142="分類不明", 計算_基本取引表!CD113/計算_基本取引表!CD$133, 計算_投入係数表!CD113)</f>
        <v>#DIV/0!</v>
      </c>
      <c r="CE252" s="194" t="e">
        <f>IF(CE$142="分類不明", 計算_基本取引表!CE113/計算_基本取引表!CE$133, 計算_投入係数表!CE113)</f>
        <v>#DIV/0!</v>
      </c>
      <c r="CF252" s="194" t="e">
        <f>IF(CF$142="分類不明", 計算_基本取引表!CF113/計算_基本取引表!CF$133, 計算_投入係数表!CF113)</f>
        <v>#DIV/0!</v>
      </c>
      <c r="CG252" s="194" t="e">
        <f>IF(CG$142="分類不明", 計算_基本取引表!CG113/計算_基本取引表!CG$133, 計算_投入係数表!CG113)</f>
        <v>#DIV/0!</v>
      </c>
      <c r="CH252" s="194" t="e">
        <f>IF(CH$142="分類不明", 計算_基本取引表!CH113/計算_基本取引表!CH$133, 計算_投入係数表!CH113)</f>
        <v>#DIV/0!</v>
      </c>
      <c r="CI252" s="194" t="e">
        <f>IF(CI$142="分類不明", 計算_基本取引表!CI113/計算_基本取引表!CI$133, 計算_投入係数表!CI113)</f>
        <v>#DIV/0!</v>
      </c>
      <c r="CJ252" s="194" t="e">
        <f>IF(CJ$142="分類不明", 計算_基本取引表!CJ113/計算_基本取引表!CJ$133, 計算_投入係数表!CJ113)</f>
        <v>#DIV/0!</v>
      </c>
      <c r="CK252" s="194" t="e">
        <f>IF(CK$142="分類不明", 計算_基本取引表!CK113/計算_基本取引表!CK$133, 計算_投入係数表!CK113)</f>
        <v>#DIV/0!</v>
      </c>
      <c r="CL252" s="194" t="e">
        <f>IF(CL$142="分類不明", 計算_基本取引表!CL113/計算_基本取引表!CL$133, 計算_投入係数表!CL113)</f>
        <v>#DIV/0!</v>
      </c>
      <c r="CM252" s="194" t="e">
        <f>IF(CM$142="分類不明", 計算_基本取引表!CM113/計算_基本取引表!CM$133, 計算_投入係数表!CM113)</f>
        <v>#DIV/0!</v>
      </c>
      <c r="CN252" s="194" t="e">
        <f>IF(CN$142="分類不明", 計算_基本取引表!CN113/計算_基本取引表!CN$133, 計算_投入係数表!CN113)</f>
        <v>#DIV/0!</v>
      </c>
      <c r="CO252" s="194" t="e">
        <f>IF(CO$142="分類不明", 計算_基本取引表!CO113/計算_基本取引表!CO$133, 計算_投入係数表!CO113)</f>
        <v>#DIV/0!</v>
      </c>
      <c r="CP252" s="194" t="e">
        <f>IF(CP$142="分類不明", 計算_基本取引表!CP113/計算_基本取引表!CP$133, 計算_投入係数表!CP113)</f>
        <v>#DIV/0!</v>
      </c>
      <c r="CQ252" s="194" t="e">
        <f>IF(CQ$142="分類不明", 計算_基本取引表!CQ113/計算_基本取引表!CQ$133, 計算_投入係数表!CQ113)</f>
        <v>#DIV/0!</v>
      </c>
      <c r="CR252" s="194" t="e">
        <f>IF(CR$142="分類不明", 計算_基本取引表!CR113/計算_基本取引表!CR$133, 計算_投入係数表!CR113)</f>
        <v>#DIV/0!</v>
      </c>
      <c r="CS252" s="194" t="e">
        <f>IF(CS$142="分類不明", 計算_基本取引表!CS113/計算_基本取引表!CS$133, 計算_投入係数表!CS113)</f>
        <v>#DIV/0!</v>
      </c>
      <c r="CT252" s="194" t="e">
        <f>IF(CT$142="分類不明", 計算_基本取引表!CT113/計算_基本取引表!CT$133, 計算_投入係数表!CT113)</f>
        <v>#DIV/0!</v>
      </c>
      <c r="CU252" s="194" t="e">
        <f>IF(CU$142="分類不明", 計算_基本取引表!CU113/計算_基本取引表!CU$133, 計算_投入係数表!CU113)</f>
        <v>#DIV/0!</v>
      </c>
      <c r="CV252" s="194" t="e">
        <f>IF(CV$142="分類不明", 計算_基本取引表!CV113/計算_基本取引表!CV$133, 計算_投入係数表!CV113)</f>
        <v>#DIV/0!</v>
      </c>
      <c r="CW252" s="194" t="e">
        <f>IF(CW$142="分類不明", 計算_基本取引表!CW113/計算_基本取引表!CW$133, 計算_投入係数表!CW113)</f>
        <v>#DIV/0!</v>
      </c>
      <c r="CX252" s="194" t="e">
        <f>IF(CX$142="分類不明", 計算_基本取引表!CX113/計算_基本取引表!CX$133, 計算_投入係数表!CX113)</f>
        <v>#DIV/0!</v>
      </c>
      <c r="CY252" s="194" t="e">
        <f>IF(CY$142="分類不明", 計算_基本取引表!CY113/計算_基本取引表!CY$133, 計算_投入係数表!CY113)</f>
        <v>#DIV/0!</v>
      </c>
      <c r="CZ252" s="194" t="e">
        <f>IF(CZ$142="分類不明", 計算_基本取引表!CZ113/計算_基本取引表!CZ$133, 計算_投入係数表!CZ113)</f>
        <v>#DIV/0!</v>
      </c>
      <c r="DA252" s="194" t="e">
        <f>IF(DA$142="分類不明", 計算_基本取引表!DA113/計算_基本取引表!DA$133, 計算_投入係数表!DA113)</f>
        <v>#DIV/0!</v>
      </c>
      <c r="DB252" s="194" t="e">
        <f>IF(DB$142="分類不明", 計算_基本取引表!DB113/計算_基本取引表!DB$133, 計算_投入係数表!DB113)</f>
        <v>#DIV/0!</v>
      </c>
      <c r="DC252" s="194" t="e">
        <f>IF(DC$142="分類不明", 計算_基本取引表!DC113/計算_基本取引表!DC$133, 計算_投入係数表!DC113)</f>
        <v>#DIV/0!</v>
      </c>
      <c r="DD252" s="194" t="e">
        <f>IF(DD$142="分類不明", 計算_基本取引表!DD113/計算_基本取引表!DD$133, 計算_投入係数表!DD113)</f>
        <v>#DIV/0!</v>
      </c>
      <c r="DE252" s="194" t="e">
        <f>IF(DE$142="分類不明", 計算_基本取引表!DE113/計算_基本取引表!DE$133, 計算_投入係数表!DE113)</f>
        <v>#DIV/0!</v>
      </c>
      <c r="DF252" s="194" t="e">
        <f>IF(DF$142="分類不明", 計算_基本取引表!DF113/計算_基本取引表!DF$133, 計算_投入係数表!DF113)</f>
        <v>#DIV/0!</v>
      </c>
      <c r="DG252" s="194" t="e">
        <f>IF(DG$142="分類不明", 計算_基本取引表!DG113/計算_基本取引表!DG$133, 計算_投入係数表!DG113)</f>
        <v>#DIV/0!</v>
      </c>
      <c r="DH252" s="194" t="e">
        <f>IF(DH$142="分類不明", 計算_基本取引表!DH113/計算_基本取引表!DH$133, 計算_投入係数表!DH113)</f>
        <v>#DIV/0!</v>
      </c>
      <c r="DI252" s="194" t="e">
        <f>IF(DI$142="分類不明", 計算_基本取引表!DI113/計算_基本取引表!DI$133, 計算_投入係数表!DI113)</f>
        <v>#DIV/0!</v>
      </c>
      <c r="DJ252" s="194" t="e">
        <f>IF(DJ$142="分類不明", 計算_基本取引表!DJ113/計算_基本取引表!DJ$133, 計算_投入係数表!DJ113)</f>
        <v>#DIV/0!</v>
      </c>
      <c r="DK252" s="194" t="e">
        <f>IF(DK$142="分類不明", 計算_基本取引表!DK113/計算_基本取引表!DK$133, 計算_投入係数表!DK113)</f>
        <v>#DIV/0!</v>
      </c>
      <c r="DL252" s="194" t="e">
        <f>IF(DL$142="分類不明", 計算_基本取引表!DL113/計算_基本取引表!DL$133, 計算_投入係数表!DL113)</f>
        <v>#DIV/0!</v>
      </c>
      <c r="DM252" s="194" t="e">
        <f>IF(DM$142="分類不明", 計算_基本取引表!DM113/計算_基本取引表!DM$133, 計算_投入係数表!DM113)</f>
        <v>#DIV/0!</v>
      </c>
      <c r="DN252" s="194" t="e">
        <f>IF(DN$142="分類不明", 計算_基本取引表!DN113/計算_基本取引表!DN$133, 計算_投入係数表!DN113)</f>
        <v>#DIV/0!</v>
      </c>
      <c r="DO252" s="194" t="e">
        <f>IF(DO$142="分類不明", 計算_基本取引表!DO113/計算_基本取引表!DO$133, 計算_投入係数表!DO113)</f>
        <v>#DIV/0!</v>
      </c>
      <c r="DP252" s="194" t="e">
        <f>IF(DP$142="分類不明", 計算_基本取引表!DP113/計算_基本取引表!DP$133, 計算_投入係数表!DP113)</f>
        <v>#DIV/0!</v>
      </c>
      <c r="DQ252" s="194" t="e">
        <f>IF(DQ$142="分類不明", 計算_基本取引表!DQ113/計算_基本取引表!DQ$133, 計算_投入係数表!DQ113)</f>
        <v>#DIV/0!</v>
      </c>
      <c r="DR252" s="194" t="e">
        <f>IF(DR$142="分類不明", 計算_基本取引表!DR113/計算_基本取引表!DR$133, 計算_投入係数表!DR113)</f>
        <v>#DIV/0!</v>
      </c>
      <c r="DS252" s="194" t="e">
        <f>IF(DS$142="分類不明", 計算_基本取引表!DS113/計算_基本取引表!DS$133, 計算_投入係数表!DS113)</f>
        <v>#DIV/0!</v>
      </c>
      <c r="DT252" s="23">
        <f ca="1">計算_基本取引表!DT113/計算_基本取引表!DT$133</f>
        <v>0</v>
      </c>
    </row>
    <row r="253" spans="2:124" x14ac:dyDescent="0.25">
      <c r="B253" s="53">
        <v>111</v>
      </c>
      <c r="C253" s="192" t="str">
        <v>-</v>
      </c>
      <c r="D253" s="193">
        <f>IF(D$142="分類不明", 計算_基本取引表!D114/計算_基本取引表!D$133, 計算_投入係数表!D114)</f>
        <v>0</v>
      </c>
      <c r="E253" s="194">
        <f>IF(E$142="分類不明", 計算_基本取引表!E114/計算_基本取引表!E$133, 計算_投入係数表!E114)</f>
        <v>0</v>
      </c>
      <c r="F253" s="194">
        <f>IF(F$142="分類不明", 計算_基本取引表!F114/計算_基本取引表!F$133, 計算_投入係数表!F114)</f>
        <v>0</v>
      </c>
      <c r="G253" s="194">
        <f>IF(G$142="分類不明", 計算_基本取引表!G114/計算_基本取引表!G$133, 計算_投入係数表!G114)</f>
        <v>0</v>
      </c>
      <c r="H253" s="194">
        <f>IF(H$142="分類不明", 計算_基本取引表!H114/計算_基本取引表!H$133, 計算_投入係数表!H114)</f>
        <v>0</v>
      </c>
      <c r="I253" s="194">
        <f>IF(I$142="分類不明", 計算_基本取引表!I114/計算_基本取引表!I$133, 計算_投入係数表!I114)</f>
        <v>0</v>
      </c>
      <c r="J253" s="194">
        <f>IF(J$142="分類不明", 計算_基本取引表!J114/計算_基本取引表!J$133, 計算_投入係数表!J114)</f>
        <v>0</v>
      </c>
      <c r="K253" s="194">
        <f>IF(K$142="分類不明", 計算_基本取引表!K114/計算_基本取引表!K$133, 計算_投入係数表!K114)</f>
        <v>0</v>
      </c>
      <c r="L253" s="194">
        <f>IF(L$142="分類不明", 計算_基本取引表!L114/計算_基本取引表!L$133, 計算_投入係数表!L114)</f>
        <v>0</v>
      </c>
      <c r="M253" s="194">
        <f>IF(M$142="分類不明", 計算_基本取引表!M114/計算_基本取引表!M$133, 計算_投入係数表!M114)</f>
        <v>0</v>
      </c>
      <c r="N253" s="194">
        <f>IF(N$142="分類不明", 計算_基本取引表!N114/計算_基本取引表!N$133, 計算_投入係数表!N114)</f>
        <v>0</v>
      </c>
      <c r="O253" s="194">
        <f>IF(O$142="分類不明", 計算_基本取引表!O114/計算_基本取引表!O$133, 計算_投入係数表!O114)</f>
        <v>0</v>
      </c>
      <c r="P253" s="194" t="e">
        <f ca="1">IF(P$142="分類不明", 計算_基本取引表!P114/計算_基本取引表!P$133, 計算_投入係数表!P114)</f>
        <v>#DIV/0!</v>
      </c>
      <c r="Q253" s="194" t="e">
        <f>IF(Q$142="分類不明", 計算_基本取引表!Q114/計算_基本取引表!Q$133, 計算_投入係数表!Q114)</f>
        <v>#DIV/0!</v>
      </c>
      <c r="R253" s="194" t="e">
        <f>IF(R$142="分類不明", 計算_基本取引表!R114/計算_基本取引表!R$133, 計算_投入係数表!R114)</f>
        <v>#DIV/0!</v>
      </c>
      <c r="S253" s="194" t="e">
        <f>IF(S$142="分類不明", 計算_基本取引表!S114/計算_基本取引表!S$133, 計算_投入係数表!S114)</f>
        <v>#DIV/0!</v>
      </c>
      <c r="T253" s="194" t="e">
        <f>IF(T$142="分類不明", 計算_基本取引表!T114/計算_基本取引表!T$133, 計算_投入係数表!T114)</f>
        <v>#DIV/0!</v>
      </c>
      <c r="U253" s="194" t="e">
        <f>IF(U$142="分類不明", 計算_基本取引表!U114/計算_基本取引表!U$133, 計算_投入係数表!U114)</f>
        <v>#DIV/0!</v>
      </c>
      <c r="V253" s="194" t="e">
        <f>IF(V$142="分類不明", 計算_基本取引表!V114/計算_基本取引表!V$133, 計算_投入係数表!V114)</f>
        <v>#DIV/0!</v>
      </c>
      <c r="W253" s="194" t="e">
        <f>IF(W$142="分類不明", 計算_基本取引表!W114/計算_基本取引表!W$133, 計算_投入係数表!W114)</f>
        <v>#DIV/0!</v>
      </c>
      <c r="X253" s="194" t="e">
        <f>IF(X$142="分類不明", 計算_基本取引表!X114/計算_基本取引表!X$133, 計算_投入係数表!X114)</f>
        <v>#DIV/0!</v>
      </c>
      <c r="Y253" s="194" t="e">
        <f>IF(Y$142="分類不明", 計算_基本取引表!Y114/計算_基本取引表!Y$133, 計算_投入係数表!Y114)</f>
        <v>#DIV/0!</v>
      </c>
      <c r="Z253" s="194" t="e">
        <f>IF(Z$142="分類不明", 計算_基本取引表!Z114/計算_基本取引表!Z$133, 計算_投入係数表!Z114)</f>
        <v>#DIV/0!</v>
      </c>
      <c r="AA253" s="194" t="e">
        <f>IF(AA$142="分類不明", 計算_基本取引表!AA114/計算_基本取引表!AA$133, 計算_投入係数表!AA114)</f>
        <v>#DIV/0!</v>
      </c>
      <c r="AB253" s="194" t="e">
        <f>IF(AB$142="分類不明", 計算_基本取引表!AB114/計算_基本取引表!AB$133, 計算_投入係数表!AB114)</f>
        <v>#DIV/0!</v>
      </c>
      <c r="AC253" s="194" t="e">
        <f>IF(AC$142="分類不明", 計算_基本取引表!AC114/計算_基本取引表!AC$133, 計算_投入係数表!AC114)</f>
        <v>#DIV/0!</v>
      </c>
      <c r="AD253" s="194" t="e">
        <f>IF(AD$142="分類不明", 計算_基本取引表!AD114/計算_基本取引表!AD$133, 計算_投入係数表!AD114)</f>
        <v>#DIV/0!</v>
      </c>
      <c r="AE253" s="194" t="e">
        <f>IF(AE$142="分類不明", 計算_基本取引表!AE114/計算_基本取引表!AE$133, 計算_投入係数表!AE114)</f>
        <v>#DIV/0!</v>
      </c>
      <c r="AF253" s="194" t="e">
        <f>IF(AF$142="分類不明", 計算_基本取引表!AF114/計算_基本取引表!AF$133, 計算_投入係数表!AF114)</f>
        <v>#DIV/0!</v>
      </c>
      <c r="AG253" s="194" t="e">
        <f>IF(AG$142="分類不明", 計算_基本取引表!AG114/計算_基本取引表!AG$133, 計算_投入係数表!AG114)</f>
        <v>#DIV/0!</v>
      </c>
      <c r="AH253" s="194" t="e">
        <f>IF(AH$142="分類不明", 計算_基本取引表!AH114/計算_基本取引表!AH$133, 計算_投入係数表!AH114)</f>
        <v>#DIV/0!</v>
      </c>
      <c r="AI253" s="194" t="e">
        <f>IF(AI$142="分類不明", 計算_基本取引表!AI114/計算_基本取引表!AI$133, 計算_投入係数表!AI114)</f>
        <v>#DIV/0!</v>
      </c>
      <c r="AJ253" s="194" t="e">
        <f>IF(AJ$142="分類不明", 計算_基本取引表!AJ114/計算_基本取引表!AJ$133, 計算_投入係数表!AJ114)</f>
        <v>#DIV/0!</v>
      </c>
      <c r="AK253" s="194" t="e">
        <f>IF(AK$142="分類不明", 計算_基本取引表!AK114/計算_基本取引表!AK$133, 計算_投入係数表!AK114)</f>
        <v>#DIV/0!</v>
      </c>
      <c r="AL253" s="194" t="e">
        <f>IF(AL$142="分類不明", 計算_基本取引表!AL114/計算_基本取引表!AL$133, 計算_投入係数表!AL114)</f>
        <v>#DIV/0!</v>
      </c>
      <c r="AM253" s="194" t="e">
        <f>IF(AM$142="分類不明", 計算_基本取引表!AM114/計算_基本取引表!AM$133, 計算_投入係数表!AM114)</f>
        <v>#DIV/0!</v>
      </c>
      <c r="AN253" s="194" t="e">
        <f>IF(AN$142="分類不明", 計算_基本取引表!AN114/計算_基本取引表!AN$133, 計算_投入係数表!AN114)</f>
        <v>#DIV/0!</v>
      </c>
      <c r="AO253" s="194" t="e">
        <f>IF(AO$142="分類不明", 計算_基本取引表!AO114/計算_基本取引表!AO$133, 計算_投入係数表!AO114)</f>
        <v>#DIV/0!</v>
      </c>
      <c r="AP253" s="194" t="e">
        <f>IF(AP$142="分類不明", 計算_基本取引表!AP114/計算_基本取引表!AP$133, 計算_投入係数表!AP114)</f>
        <v>#DIV/0!</v>
      </c>
      <c r="AQ253" s="194" t="e">
        <f>IF(AQ$142="分類不明", 計算_基本取引表!AQ114/計算_基本取引表!AQ$133, 計算_投入係数表!AQ114)</f>
        <v>#DIV/0!</v>
      </c>
      <c r="AR253" s="194" t="e">
        <f>IF(AR$142="分類不明", 計算_基本取引表!AR114/計算_基本取引表!AR$133, 計算_投入係数表!AR114)</f>
        <v>#DIV/0!</v>
      </c>
      <c r="AS253" s="194" t="e">
        <f>IF(AS$142="分類不明", 計算_基本取引表!AS114/計算_基本取引表!AS$133, 計算_投入係数表!AS114)</f>
        <v>#DIV/0!</v>
      </c>
      <c r="AT253" s="194" t="e">
        <f>IF(AT$142="分類不明", 計算_基本取引表!AT114/計算_基本取引表!AT$133, 計算_投入係数表!AT114)</f>
        <v>#DIV/0!</v>
      </c>
      <c r="AU253" s="194" t="e">
        <f>IF(AU$142="分類不明", 計算_基本取引表!AU114/計算_基本取引表!AU$133, 計算_投入係数表!AU114)</f>
        <v>#DIV/0!</v>
      </c>
      <c r="AV253" s="194" t="e">
        <f>IF(AV$142="分類不明", 計算_基本取引表!AV114/計算_基本取引表!AV$133, 計算_投入係数表!AV114)</f>
        <v>#DIV/0!</v>
      </c>
      <c r="AW253" s="194" t="e">
        <f>IF(AW$142="分類不明", 計算_基本取引表!AW114/計算_基本取引表!AW$133, 計算_投入係数表!AW114)</f>
        <v>#DIV/0!</v>
      </c>
      <c r="AX253" s="194" t="e">
        <f>IF(AX$142="分類不明", 計算_基本取引表!AX114/計算_基本取引表!AX$133, 計算_投入係数表!AX114)</f>
        <v>#DIV/0!</v>
      </c>
      <c r="AY253" s="194" t="e">
        <f>IF(AY$142="分類不明", 計算_基本取引表!AY114/計算_基本取引表!AY$133, 計算_投入係数表!AY114)</f>
        <v>#DIV/0!</v>
      </c>
      <c r="AZ253" s="194" t="e">
        <f>IF(AZ$142="分類不明", 計算_基本取引表!AZ114/計算_基本取引表!AZ$133, 計算_投入係数表!AZ114)</f>
        <v>#DIV/0!</v>
      </c>
      <c r="BA253" s="194" t="e">
        <f>IF(BA$142="分類不明", 計算_基本取引表!BA114/計算_基本取引表!BA$133, 計算_投入係数表!BA114)</f>
        <v>#DIV/0!</v>
      </c>
      <c r="BB253" s="194" t="e">
        <f>IF(BB$142="分類不明", 計算_基本取引表!BB114/計算_基本取引表!BB$133, 計算_投入係数表!BB114)</f>
        <v>#DIV/0!</v>
      </c>
      <c r="BC253" s="194" t="e">
        <f>IF(BC$142="分類不明", 計算_基本取引表!BC114/計算_基本取引表!BC$133, 計算_投入係数表!BC114)</f>
        <v>#DIV/0!</v>
      </c>
      <c r="BD253" s="194" t="e">
        <f>IF(BD$142="分類不明", 計算_基本取引表!BD114/計算_基本取引表!BD$133, 計算_投入係数表!BD114)</f>
        <v>#DIV/0!</v>
      </c>
      <c r="BE253" s="194" t="e">
        <f>IF(BE$142="分類不明", 計算_基本取引表!BE114/計算_基本取引表!BE$133, 計算_投入係数表!BE114)</f>
        <v>#DIV/0!</v>
      </c>
      <c r="BF253" s="194" t="e">
        <f>IF(BF$142="分類不明", 計算_基本取引表!BF114/計算_基本取引表!BF$133, 計算_投入係数表!BF114)</f>
        <v>#DIV/0!</v>
      </c>
      <c r="BG253" s="194" t="e">
        <f>IF(BG$142="分類不明", 計算_基本取引表!BG114/計算_基本取引表!BG$133, 計算_投入係数表!BG114)</f>
        <v>#DIV/0!</v>
      </c>
      <c r="BH253" s="194" t="e">
        <f>IF(BH$142="分類不明", 計算_基本取引表!BH114/計算_基本取引表!BH$133, 計算_投入係数表!BH114)</f>
        <v>#DIV/0!</v>
      </c>
      <c r="BI253" s="194" t="e">
        <f>IF(BI$142="分類不明", 計算_基本取引表!BI114/計算_基本取引表!BI$133, 計算_投入係数表!BI114)</f>
        <v>#DIV/0!</v>
      </c>
      <c r="BJ253" s="194" t="e">
        <f>IF(BJ$142="分類不明", 計算_基本取引表!BJ114/計算_基本取引表!BJ$133, 計算_投入係数表!BJ114)</f>
        <v>#DIV/0!</v>
      </c>
      <c r="BK253" s="194" t="e">
        <f>IF(BK$142="分類不明", 計算_基本取引表!BK114/計算_基本取引表!BK$133, 計算_投入係数表!BK114)</f>
        <v>#DIV/0!</v>
      </c>
      <c r="BL253" s="194" t="e">
        <f>IF(BL$142="分類不明", 計算_基本取引表!BL114/計算_基本取引表!BL$133, 計算_投入係数表!BL114)</f>
        <v>#DIV/0!</v>
      </c>
      <c r="BM253" s="194" t="e">
        <f>IF(BM$142="分類不明", 計算_基本取引表!BM114/計算_基本取引表!BM$133, 計算_投入係数表!BM114)</f>
        <v>#DIV/0!</v>
      </c>
      <c r="BN253" s="194" t="e">
        <f>IF(BN$142="分類不明", 計算_基本取引表!BN114/計算_基本取引表!BN$133, 計算_投入係数表!BN114)</f>
        <v>#DIV/0!</v>
      </c>
      <c r="BO253" s="194" t="e">
        <f>IF(BO$142="分類不明", 計算_基本取引表!BO114/計算_基本取引表!BO$133, 計算_投入係数表!BO114)</f>
        <v>#DIV/0!</v>
      </c>
      <c r="BP253" s="194" t="e">
        <f>IF(BP$142="分類不明", 計算_基本取引表!BP114/計算_基本取引表!BP$133, 計算_投入係数表!BP114)</f>
        <v>#DIV/0!</v>
      </c>
      <c r="BQ253" s="194" t="e">
        <f>IF(BQ$142="分類不明", 計算_基本取引表!BQ114/計算_基本取引表!BQ$133, 計算_投入係数表!BQ114)</f>
        <v>#DIV/0!</v>
      </c>
      <c r="BR253" s="194" t="e">
        <f>IF(BR$142="分類不明", 計算_基本取引表!BR114/計算_基本取引表!BR$133, 計算_投入係数表!BR114)</f>
        <v>#DIV/0!</v>
      </c>
      <c r="BS253" s="194" t="e">
        <f>IF(BS$142="分類不明", 計算_基本取引表!BS114/計算_基本取引表!BS$133, 計算_投入係数表!BS114)</f>
        <v>#DIV/0!</v>
      </c>
      <c r="BT253" s="194" t="e">
        <f>IF(BT$142="分類不明", 計算_基本取引表!BT114/計算_基本取引表!BT$133, 計算_投入係数表!BT114)</f>
        <v>#DIV/0!</v>
      </c>
      <c r="BU253" s="194" t="e">
        <f>IF(BU$142="分類不明", 計算_基本取引表!BU114/計算_基本取引表!BU$133, 計算_投入係数表!BU114)</f>
        <v>#DIV/0!</v>
      </c>
      <c r="BV253" s="194" t="e">
        <f>IF(BV$142="分類不明", 計算_基本取引表!BV114/計算_基本取引表!BV$133, 計算_投入係数表!BV114)</f>
        <v>#DIV/0!</v>
      </c>
      <c r="BW253" s="194" t="e">
        <f>IF(BW$142="分類不明", 計算_基本取引表!BW114/計算_基本取引表!BW$133, 計算_投入係数表!BW114)</f>
        <v>#DIV/0!</v>
      </c>
      <c r="BX253" s="194" t="e">
        <f>IF(BX$142="分類不明", 計算_基本取引表!BX114/計算_基本取引表!BX$133, 計算_投入係数表!BX114)</f>
        <v>#DIV/0!</v>
      </c>
      <c r="BY253" s="194" t="e">
        <f>IF(BY$142="分類不明", 計算_基本取引表!BY114/計算_基本取引表!BY$133, 計算_投入係数表!BY114)</f>
        <v>#DIV/0!</v>
      </c>
      <c r="BZ253" s="194" t="e">
        <f>IF(BZ$142="分類不明", 計算_基本取引表!BZ114/計算_基本取引表!BZ$133, 計算_投入係数表!BZ114)</f>
        <v>#DIV/0!</v>
      </c>
      <c r="CA253" s="194" t="e">
        <f>IF(CA$142="分類不明", 計算_基本取引表!CA114/計算_基本取引表!CA$133, 計算_投入係数表!CA114)</f>
        <v>#DIV/0!</v>
      </c>
      <c r="CB253" s="194" t="e">
        <f>IF(CB$142="分類不明", 計算_基本取引表!CB114/計算_基本取引表!CB$133, 計算_投入係数表!CB114)</f>
        <v>#DIV/0!</v>
      </c>
      <c r="CC253" s="194" t="e">
        <f>IF(CC$142="分類不明", 計算_基本取引表!CC114/計算_基本取引表!CC$133, 計算_投入係数表!CC114)</f>
        <v>#DIV/0!</v>
      </c>
      <c r="CD253" s="194" t="e">
        <f>IF(CD$142="分類不明", 計算_基本取引表!CD114/計算_基本取引表!CD$133, 計算_投入係数表!CD114)</f>
        <v>#DIV/0!</v>
      </c>
      <c r="CE253" s="194" t="e">
        <f>IF(CE$142="分類不明", 計算_基本取引表!CE114/計算_基本取引表!CE$133, 計算_投入係数表!CE114)</f>
        <v>#DIV/0!</v>
      </c>
      <c r="CF253" s="194" t="e">
        <f>IF(CF$142="分類不明", 計算_基本取引表!CF114/計算_基本取引表!CF$133, 計算_投入係数表!CF114)</f>
        <v>#DIV/0!</v>
      </c>
      <c r="CG253" s="194" t="e">
        <f>IF(CG$142="分類不明", 計算_基本取引表!CG114/計算_基本取引表!CG$133, 計算_投入係数表!CG114)</f>
        <v>#DIV/0!</v>
      </c>
      <c r="CH253" s="194" t="e">
        <f>IF(CH$142="分類不明", 計算_基本取引表!CH114/計算_基本取引表!CH$133, 計算_投入係数表!CH114)</f>
        <v>#DIV/0!</v>
      </c>
      <c r="CI253" s="194" t="e">
        <f>IF(CI$142="分類不明", 計算_基本取引表!CI114/計算_基本取引表!CI$133, 計算_投入係数表!CI114)</f>
        <v>#DIV/0!</v>
      </c>
      <c r="CJ253" s="194" t="e">
        <f>IF(CJ$142="分類不明", 計算_基本取引表!CJ114/計算_基本取引表!CJ$133, 計算_投入係数表!CJ114)</f>
        <v>#DIV/0!</v>
      </c>
      <c r="CK253" s="194" t="e">
        <f>IF(CK$142="分類不明", 計算_基本取引表!CK114/計算_基本取引表!CK$133, 計算_投入係数表!CK114)</f>
        <v>#DIV/0!</v>
      </c>
      <c r="CL253" s="194" t="e">
        <f>IF(CL$142="分類不明", 計算_基本取引表!CL114/計算_基本取引表!CL$133, 計算_投入係数表!CL114)</f>
        <v>#DIV/0!</v>
      </c>
      <c r="CM253" s="194" t="e">
        <f>IF(CM$142="分類不明", 計算_基本取引表!CM114/計算_基本取引表!CM$133, 計算_投入係数表!CM114)</f>
        <v>#DIV/0!</v>
      </c>
      <c r="CN253" s="194" t="e">
        <f>IF(CN$142="分類不明", 計算_基本取引表!CN114/計算_基本取引表!CN$133, 計算_投入係数表!CN114)</f>
        <v>#DIV/0!</v>
      </c>
      <c r="CO253" s="194" t="e">
        <f>IF(CO$142="分類不明", 計算_基本取引表!CO114/計算_基本取引表!CO$133, 計算_投入係数表!CO114)</f>
        <v>#DIV/0!</v>
      </c>
      <c r="CP253" s="194" t="e">
        <f>IF(CP$142="分類不明", 計算_基本取引表!CP114/計算_基本取引表!CP$133, 計算_投入係数表!CP114)</f>
        <v>#DIV/0!</v>
      </c>
      <c r="CQ253" s="194" t="e">
        <f>IF(CQ$142="分類不明", 計算_基本取引表!CQ114/計算_基本取引表!CQ$133, 計算_投入係数表!CQ114)</f>
        <v>#DIV/0!</v>
      </c>
      <c r="CR253" s="194" t="e">
        <f>IF(CR$142="分類不明", 計算_基本取引表!CR114/計算_基本取引表!CR$133, 計算_投入係数表!CR114)</f>
        <v>#DIV/0!</v>
      </c>
      <c r="CS253" s="194" t="e">
        <f>IF(CS$142="分類不明", 計算_基本取引表!CS114/計算_基本取引表!CS$133, 計算_投入係数表!CS114)</f>
        <v>#DIV/0!</v>
      </c>
      <c r="CT253" s="194" t="e">
        <f>IF(CT$142="分類不明", 計算_基本取引表!CT114/計算_基本取引表!CT$133, 計算_投入係数表!CT114)</f>
        <v>#DIV/0!</v>
      </c>
      <c r="CU253" s="194" t="e">
        <f>IF(CU$142="分類不明", 計算_基本取引表!CU114/計算_基本取引表!CU$133, 計算_投入係数表!CU114)</f>
        <v>#DIV/0!</v>
      </c>
      <c r="CV253" s="194" t="e">
        <f>IF(CV$142="分類不明", 計算_基本取引表!CV114/計算_基本取引表!CV$133, 計算_投入係数表!CV114)</f>
        <v>#DIV/0!</v>
      </c>
      <c r="CW253" s="194" t="e">
        <f>IF(CW$142="分類不明", 計算_基本取引表!CW114/計算_基本取引表!CW$133, 計算_投入係数表!CW114)</f>
        <v>#DIV/0!</v>
      </c>
      <c r="CX253" s="194" t="e">
        <f>IF(CX$142="分類不明", 計算_基本取引表!CX114/計算_基本取引表!CX$133, 計算_投入係数表!CX114)</f>
        <v>#DIV/0!</v>
      </c>
      <c r="CY253" s="194" t="e">
        <f>IF(CY$142="分類不明", 計算_基本取引表!CY114/計算_基本取引表!CY$133, 計算_投入係数表!CY114)</f>
        <v>#DIV/0!</v>
      </c>
      <c r="CZ253" s="194" t="e">
        <f>IF(CZ$142="分類不明", 計算_基本取引表!CZ114/計算_基本取引表!CZ$133, 計算_投入係数表!CZ114)</f>
        <v>#DIV/0!</v>
      </c>
      <c r="DA253" s="194" t="e">
        <f>IF(DA$142="分類不明", 計算_基本取引表!DA114/計算_基本取引表!DA$133, 計算_投入係数表!DA114)</f>
        <v>#DIV/0!</v>
      </c>
      <c r="DB253" s="194" t="e">
        <f>IF(DB$142="分類不明", 計算_基本取引表!DB114/計算_基本取引表!DB$133, 計算_投入係数表!DB114)</f>
        <v>#DIV/0!</v>
      </c>
      <c r="DC253" s="194" t="e">
        <f>IF(DC$142="分類不明", 計算_基本取引表!DC114/計算_基本取引表!DC$133, 計算_投入係数表!DC114)</f>
        <v>#DIV/0!</v>
      </c>
      <c r="DD253" s="194" t="e">
        <f>IF(DD$142="分類不明", 計算_基本取引表!DD114/計算_基本取引表!DD$133, 計算_投入係数表!DD114)</f>
        <v>#DIV/0!</v>
      </c>
      <c r="DE253" s="194" t="e">
        <f>IF(DE$142="分類不明", 計算_基本取引表!DE114/計算_基本取引表!DE$133, 計算_投入係数表!DE114)</f>
        <v>#DIV/0!</v>
      </c>
      <c r="DF253" s="194" t="e">
        <f>IF(DF$142="分類不明", 計算_基本取引表!DF114/計算_基本取引表!DF$133, 計算_投入係数表!DF114)</f>
        <v>#DIV/0!</v>
      </c>
      <c r="DG253" s="194" t="e">
        <f>IF(DG$142="分類不明", 計算_基本取引表!DG114/計算_基本取引表!DG$133, 計算_投入係数表!DG114)</f>
        <v>#DIV/0!</v>
      </c>
      <c r="DH253" s="194" t="e">
        <f>IF(DH$142="分類不明", 計算_基本取引表!DH114/計算_基本取引表!DH$133, 計算_投入係数表!DH114)</f>
        <v>#DIV/0!</v>
      </c>
      <c r="DI253" s="194" t="e">
        <f>IF(DI$142="分類不明", 計算_基本取引表!DI114/計算_基本取引表!DI$133, 計算_投入係数表!DI114)</f>
        <v>#DIV/0!</v>
      </c>
      <c r="DJ253" s="194" t="e">
        <f>IF(DJ$142="分類不明", 計算_基本取引表!DJ114/計算_基本取引表!DJ$133, 計算_投入係数表!DJ114)</f>
        <v>#DIV/0!</v>
      </c>
      <c r="DK253" s="194" t="e">
        <f>IF(DK$142="分類不明", 計算_基本取引表!DK114/計算_基本取引表!DK$133, 計算_投入係数表!DK114)</f>
        <v>#DIV/0!</v>
      </c>
      <c r="DL253" s="194" t="e">
        <f>IF(DL$142="分類不明", 計算_基本取引表!DL114/計算_基本取引表!DL$133, 計算_投入係数表!DL114)</f>
        <v>#DIV/0!</v>
      </c>
      <c r="DM253" s="194" t="e">
        <f>IF(DM$142="分類不明", 計算_基本取引表!DM114/計算_基本取引表!DM$133, 計算_投入係数表!DM114)</f>
        <v>#DIV/0!</v>
      </c>
      <c r="DN253" s="194" t="e">
        <f>IF(DN$142="分類不明", 計算_基本取引表!DN114/計算_基本取引表!DN$133, 計算_投入係数表!DN114)</f>
        <v>#DIV/0!</v>
      </c>
      <c r="DO253" s="194" t="e">
        <f>IF(DO$142="分類不明", 計算_基本取引表!DO114/計算_基本取引表!DO$133, 計算_投入係数表!DO114)</f>
        <v>#DIV/0!</v>
      </c>
      <c r="DP253" s="194" t="e">
        <f>IF(DP$142="分類不明", 計算_基本取引表!DP114/計算_基本取引表!DP$133, 計算_投入係数表!DP114)</f>
        <v>#DIV/0!</v>
      </c>
      <c r="DQ253" s="194" t="e">
        <f>IF(DQ$142="分類不明", 計算_基本取引表!DQ114/計算_基本取引表!DQ$133, 計算_投入係数表!DQ114)</f>
        <v>#DIV/0!</v>
      </c>
      <c r="DR253" s="194" t="e">
        <f>IF(DR$142="分類不明", 計算_基本取引表!DR114/計算_基本取引表!DR$133, 計算_投入係数表!DR114)</f>
        <v>#DIV/0!</v>
      </c>
      <c r="DS253" s="194" t="e">
        <f>IF(DS$142="分類不明", 計算_基本取引表!DS114/計算_基本取引表!DS$133, 計算_投入係数表!DS114)</f>
        <v>#DIV/0!</v>
      </c>
      <c r="DT253" s="23">
        <f ca="1">計算_基本取引表!DT114/計算_基本取引表!DT$133</f>
        <v>0</v>
      </c>
    </row>
    <row r="254" spans="2:124" x14ac:dyDescent="0.25">
      <c r="B254" s="53">
        <v>112</v>
      </c>
      <c r="C254" s="192" t="str">
        <v>-</v>
      </c>
      <c r="D254" s="193">
        <f>IF(D$142="分類不明", 計算_基本取引表!D115/計算_基本取引表!D$133, 計算_投入係数表!D115)</f>
        <v>0</v>
      </c>
      <c r="E254" s="194">
        <f>IF(E$142="分類不明", 計算_基本取引表!E115/計算_基本取引表!E$133, 計算_投入係数表!E115)</f>
        <v>0</v>
      </c>
      <c r="F254" s="194">
        <f>IF(F$142="分類不明", 計算_基本取引表!F115/計算_基本取引表!F$133, 計算_投入係数表!F115)</f>
        <v>0</v>
      </c>
      <c r="G254" s="194">
        <f>IF(G$142="分類不明", 計算_基本取引表!G115/計算_基本取引表!G$133, 計算_投入係数表!G115)</f>
        <v>0</v>
      </c>
      <c r="H254" s="194">
        <f>IF(H$142="分類不明", 計算_基本取引表!H115/計算_基本取引表!H$133, 計算_投入係数表!H115)</f>
        <v>0</v>
      </c>
      <c r="I254" s="194">
        <f>IF(I$142="分類不明", 計算_基本取引表!I115/計算_基本取引表!I$133, 計算_投入係数表!I115)</f>
        <v>0</v>
      </c>
      <c r="J254" s="194">
        <f>IF(J$142="分類不明", 計算_基本取引表!J115/計算_基本取引表!J$133, 計算_投入係数表!J115)</f>
        <v>0</v>
      </c>
      <c r="K254" s="194">
        <f>IF(K$142="分類不明", 計算_基本取引表!K115/計算_基本取引表!K$133, 計算_投入係数表!K115)</f>
        <v>0</v>
      </c>
      <c r="L254" s="194">
        <f>IF(L$142="分類不明", 計算_基本取引表!L115/計算_基本取引表!L$133, 計算_投入係数表!L115)</f>
        <v>0</v>
      </c>
      <c r="M254" s="194">
        <f>IF(M$142="分類不明", 計算_基本取引表!M115/計算_基本取引表!M$133, 計算_投入係数表!M115)</f>
        <v>0</v>
      </c>
      <c r="N254" s="194">
        <f>IF(N$142="分類不明", 計算_基本取引表!N115/計算_基本取引表!N$133, 計算_投入係数表!N115)</f>
        <v>0</v>
      </c>
      <c r="O254" s="194">
        <f>IF(O$142="分類不明", 計算_基本取引表!O115/計算_基本取引表!O$133, 計算_投入係数表!O115)</f>
        <v>0</v>
      </c>
      <c r="P254" s="194" t="e">
        <f ca="1">IF(P$142="分類不明", 計算_基本取引表!P115/計算_基本取引表!P$133, 計算_投入係数表!P115)</f>
        <v>#DIV/0!</v>
      </c>
      <c r="Q254" s="194" t="e">
        <f>IF(Q$142="分類不明", 計算_基本取引表!Q115/計算_基本取引表!Q$133, 計算_投入係数表!Q115)</f>
        <v>#DIV/0!</v>
      </c>
      <c r="R254" s="194" t="e">
        <f>IF(R$142="分類不明", 計算_基本取引表!R115/計算_基本取引表!R$133, 計算_投入係数表!R115)</f>
        <v>#DIV/0!</v>
      </c>
      <c r="S254" s="194" t="e">
        <f>IF(S$142="分類不明", 計算_基本取引表!S115/計算_基本取引表!S$133, 計算_投入係数表!S115)</f>
        <v>#DIV/0!</v>
      </c>
      <c r="T254" s="194" t="e">
        <f>IF(T$142="分類不明", 計算_基本取引表!T115/計算_基本取引表!T$133, 計算_投入係数表!T115)</f>
        <v>#DIV/0!</v>
      </c>
      <c r="U254" s="194" t="e">
        <f>IF(U$142="分類不明", 計算_基本取引表!U115/計算_基本取引表!U$133, 計算_投入係数表!U115)</f>
        <v>#DIV/0!</v>
      </c>
      <c r="V254" s="194" t="e">
        <f>IF(V$142="分類不明", 計算_基本取引表!V115/計算_基本取引表!V$133, 計算_投入係数表!V115)</f>
        <v>#DIV/0!</v>
      </c>
      <c r="W254" s="194" t="e">
        <f>IF(W$142="分類不明", 計算_基本取引表!W115/計算_基本取引表!W$133, 計算_投入係数表!W115)</f>
        <v>#DIV/0!</v>
      </c>
      <c r="X254" s="194" t="e">
        <f>IF(X$142="分類不明", 計算_基本取引表!X115/計算_基本取引表!X$133, 計算_投入係数表!X115)</f>
        <v>#DIV/0!</v>
      </c>
      <c r="Y254" s="194" t="e">
        <f>IF(Y$142="分類不明", 計算_基本取引表!Y115/計算_基本取引表!Y$133, 計算_投入係数表!Y115)</f>
        <v>#DIV/0!</v>
      </c>
      <c r="Z254" s="194" t="e">
        <f>IF(Z$142="分類不明", 計算_基本取引表!Z115/計算_基本取引表!Z$133, 計算_投入係数表!Z115)</f>
        <v>#DIV/0!</v>
      </c>
      <c r="AA254" s="194" t="e">
        <f>IF(AA$142="分類不明", 計算_基本取引表!AA115/計算_基本取引表!AA$133, 計算_投入係数表!AA115)</f>
        <v>#DIV/0!</v>
      </c>
      <c r="AB254" s="194" t="e">
        <f>IF(AB$142="分類不明", 計算_基本取引表!AB115/計算_基本取引表!AB$133, 計算_投入係数表!AB115)</f>
        <v>#DIV/0!</v>
      </c>
      <c r="AC254" s="194" t="e">
        <f>IF(AC$142="分類不明", 計算_基本取引表!AC115/計算_基本取引表!AC$133, 計算_投入係数表!AC115)</f>
        <v>#DIV/0!</v>
      </c>
      <c r="AD254" s="194" t="e">
        <f>IF(AD$142="分類不明", 計算_基本取引表!AD115/計算_基本取引表!AD$133, 計算_投入係数表!AD115)</f>
        <v>#DIV/0!</v>
      </c>
      <c r="AE254" s="194" t="e">
        <f>IF(AE$142="分類不明", 計算_基本取引表!AE115/計算_基本取引表!AE$133, 計算_投入係数表!AE115)</f>
        <v>#DIV/0!</v>
      </c>
      <c r="AF254" s="194" t="e">
        <f>IF(AF$142="分類不明", 計算_基本取引表!AF115/計算_基本取引表!AF$133, 計算_投入係数表!AF115)</f>
        <v>#DIV/0!</v>
      </c>
      <c r="AG254" s="194" t="e">
        <f>IF(AG$142="分類不明", 計算_基本取引表!AG115/計算_基本取引表!AG$133, 計算_投入係数表!AG115)</f>
        <v>#DIV/0!</v>
      </c>
      <c r="AH254" s="194" t="e">
        <f>IF(AH$142="分類不明", 計算_基本取引表!AH115/計算_基本取引表!AH$133, 計算_投入係数表!AH115)</f>
        <v>#DIV/0!</v>
      </c>
      <c r="AI254" s="194" t="e">
        <f>IF(AI$142="分類不明", 計算_基本取引表!AI115/計算_基本取引表!AI$133, 計算_投入係数表!AI115)</f>
        <v>#DIV/0!</v>
      </c>
      <c r="AJ254" s="194" t="e">
        <f>IF(AJ$142="分類不明", 計算_基本取引表!AJ115/計算_基本取引表!AJ$133, 計算_投入係数表!AJ115)</f>
        <v>#DIV/0!</v>
      </c>
      <c r="AK254" s="194" t="e">
        <f>IF(AK$142="分類不明", 計算_基本取引表!AK115/計算_基本取引表!AK$133, 計算_投入係数表!AK115)</f>
        <v>#DIV/0!</v>
      </c>
      <c r="AL254" s="194" t="e">
        <f>IF(AL$142="分類不明", 計算_基本取引表!AL115/計算_基本取引表!AL$133, 計算_投入係数表!AL115)</f>
        <v>#DIV/0!</v>
      </c>
      <c r="AM254" s="194" t="e">
        <f>IF(AM$142="分類不明", 計算_基本取引表!AM115/計算_基本取引表!AM$133, 計算_投入係数表!AM115)</f>
        <v>#DIV/0!</v>
      </c>
      <c r="AN254" s="194" t="e">
        <f>IF(AN$142="分類不明", 計算_基本取引表!AN115/計算_基本取引表!AN$133, 計算_投入係数表!AN115)</f>
        <v>#DIV/0!</v>
      </c>
      <c r="AO254" s="194" t="e">
        <f>IF(AO$142="分類不明", 計算_基本取引表!AO115/計算_基本取引表!AO$133, 計算_投入係数表!AO115)</f>
        <v>#DIV/0!</v>
      </c>
      <c r="AP254" s="194" t="e">
        <f>IF(AP$142="分類不明", 計算_基本取引表!AP115/計算_基本取引表!AP$133, 計算_投入係数表!AP115)</f>
        <v>#DIV/0!</v>
      </c>
      <c r="AQ254" s="194" t="e">
        <f>IF(AQ$142="分類不明", 計算_基本取引表!AQ115/計算_基本取引表!AQ$133, 計算_投入係数表!AQ115)</f>
        <v>#DIV/0!</v>
      </c>
      <c r="AR254" s="194" t="e">
        <f>IF(AR$142="分類不明", 計算_基本取引表!AR115/計算_基本取引表!AR$133, 計算_投入係数表!AR115)</f>
        <v>#DIV/0!</v>
      </c>
      <c r="AS254" s="194" t="e">
        <f>IF(AS$142="分類不明", 計算_基本取引表!AS115/計算_基本取引表!AS$133, 計算_投入係数表!AS115)</f>
        <v>#DIV/0!</v>
      </c>
      <c r="AT254" s="194" t="e">
        <f>IF(AT$142="分類不明", 計算_基本取引表!AT115/計算_基本取引表!AT$133, 計算_投入係数表!AT115)</f>
        <v>#DIV/0!</v>
      </c>
      <c r="AU254" s="194" t="e">
        <f>IF(AU$142="分類不明", 計算_基本取引表!AU115/計算_基本取引表!AU$133, 計算_投入係数表!AU115)</f>
        <v>#DIV/0!</v>
      </c>
      <c r="AV254" s="194" t="e">
        <f>IF(AV$142="分類不明", 計算_基本取引表!AV115/計算_基本取引表!AV$133, 計算_投入係数表!AV115)</f>
        <v>#DIV/0!</v>
      </c>
      <c r="AW254" s="194" t="e">
        <f>IF(AW$142="分類不明", 計算_基本取引表!AW115/計算_基本取引表!AW$133, 計算_投入係数表!AW115)</f>
        <v>#DIV/0!</v>
      </c>
      <c r="AX254" s="194" t="e">
        <f>IF(AX$142="分類不明", 計算_基本取引表!AX115/計算_基本取引表!AX$133, 計算_投入係数表!AX115)</f>
        <v>#DIV/0!</v>
      </c>
      <c r="AY254" s="194" t="e">
        <f>IF(AY$142="分類不明", 計算_基本取引表!AY115/計算_基本取引表!AY$133, 計算_投入係数表!AY115)</f>
        <v>#DIV/0!</v>
      </c>
      <c r="AZ254" s="194" t="e">
        <f>IF(AZ$142="分類不明", 計算_基本取引表!AZ115/計算_基本取引表!AZ$133, 計算_投入係数表!AZ115)</f>
        <v>#DIV/0!</v>
      </c>
      <c r="BA254" s="194" t="e">
        <f>IF(BA$142="分類不明", 計算_基本取引表!BA115/計算_基本取引表!BA$133, 計算_投入係数表!BA115)</f>
        <v>#DIV/0!</v>
      </c>
      <c r="BB254" s="194" t="e">
        <f>IF(BB$142="分類不明", 計算_基本取引表!BB115/計算_基本取引表!BB$133, 計算_投入係数表!BB115)</f>
        <v>#DIV/0!</v>
      </c>
      <c r="BC254" s="194" t="e">
        <f>IF(BC$142="分類不明", 計算_基本取引表!BC115/計算_基本取引表!BC$133, 計算_投入係数表!BC115)</f>
        <v>#DIV/0!</v>
      </c>
      <c r="BD254" s="194" t="e">
        <f>IF(BD$142="分類不明", 計算_基本取引表!BD115/計算_基本取引表!BD$133, 計算_投入係数表!BD115)</f>
        <v>#DIV/0!</v>
      </c>
      <c r="BE254" s="194" t="e">
        <f>IF(BE$142="分類不明", 計算_基本取引表!BE115/計算_基本取引表!BE$133, 計算_投入係数表!BE115)</f>
        <v>#DIV/0!</v>
      </c>
      <c r="BF254" s="194" t="e">
        <f>IF(BF$142="分類不明", 計算_基本取引表!BF115/計算_基本取引表!BF$133, 計算_投入係数表!BF115)</f>
        <v>#DIV/0!</v>
      </c>
      <c r="BG254" s="194" t="e">
        <f>IF(BG$142="分類不明", 計算_基本取引表!BG115/計算_基本取引表!BG$133, 計算_投入係数表!BG115)</f>
        <v>#DIV/0!</v>
      </c>
      <c r="BH254" s="194" t="e">
        <f>IF(BH$142="分類不明", 計算_基本取引表!BH115/計算_基本取引表!BH$133, 計算_投入係数表!BH115)</f>
        <v>#DIV/0!</v>
      </c>
      <c r="BI254" s="194" t="e">
        <f>IF(BI$142="分類不明", 計算_基本取引表!BI115/計算_基本取引表!BI$133, 計算_投入係数表!BI115)</f>
        <v>#DIV/0!</v>
      </c>
      <c r="BJ254" s="194" t="e">
        <f>IF(BJ$142="分類不明", 計算_基本取引表!BJ115/計算_基本取引表!BJ$133, 計算_投入係数表!BJ115)</f>
        <v>#DIV/0!</v>
      </c>
      <c r="BK254" s="194" t="e">
        <f>IF(BK$142="分類不明", 計算_基本取引表!BK115/計算_基本取引表!BK$133, 計算_投入係数表!BK115)</f>
        <v>#DIV/0!</v>
      </c>
      <c r="BL254" s="194" t="e">
        <f>IF(BL$142="分類不明", 計算_基本取引表!BL115/計算_基本取引表!BL$133, 計算_投入係数表!BL115)</f>
        <v>#DIV/0!</v>
      </c>
      <c r="BM254" s="194" t="e">
        <f>IF(BM$142="分類不明", 計算_基本取引表!BM115/計算_基本取引表!BM$133, 計算_投入係数表!BM115)</f>
        <v>#DIV/0!</v>
      </c>
      <c r="BN254" s="194" t="e">
        <f>IF(BN$142="分類不明", 計算_基本取引表!BN115/計算_基本取引表!BN$133, 計算_投入係数表!BN115)</f>
        <v>#DIV/0!</v>
      </c>
      <c r="BO254" s="194" t="e">
        <f>IF(BO$142="分類不明", 計算_基本取引表!BO115/計算_基本取引表!BO$133, 計算_投入係数表!BO115)</f>
        <v>#DIV/0!</v>
      </c>
      <c r="BP254" s="194" t="e">
        <f>IF(BP$142="分類不明", 計算_基本取引表!BP115/計算_基本取引表!BP$133, 計算_投入係数表!BP115)</f>
        <v>#DIV/0!</v>
      </c>
      <c r="BQ254" s="194" t="e">
        <f>IF(BQ$142="分類不明", 計算_基本取引表!BQ115/計算_基本取引表!BQ$133, 計算_投入係数表!BQ115)</f>
        <v>#DIV/0!</v>
      </c>
      <c r="BR254" s="194" t="e">
        <f>IF(BR$142="分類不明", 計算_基本取引表!BR115/計算_基本取引表!BR$133, 計算_投入係数表!BR115)</f>
        <v>#DIV/0!</v>
      </c>
      <c r="BS254" s="194" t="e">
        <f>IF(BS$142="分類不明", 計算_基本取引表!BS115/計算_基本取引表!BS$133, 計算_投入係数表!BS115)</f>
        <v>#DIV/0!</v>
      </c>
      <c r="BT254" s="194" t="e">
        <f>IF(BT$142="分類不明", 計算_基本取引表!BT115/計算_基本取引表!BT$133, 計算_投入係数表!BT115)</f>
        <v>#DIV/0!</v>
      </c>
      <c r="BU254" s="194" t="e">
        <f>IF(BU$142="分類不明", 計算_基本取引表!BU115/計算_基本取引表!BU$133, 計算_投入係数表!BU115)</f>
        <v>#DIV/0!</v>
      </c>
      <c r="BV254" s="194" t="e">
        <f>IF(BV$142="分類不明", 計算_基本取引表!BV115/計算_基本取引表!BV$133, 計算_投入係数表!BV115)</f>
        <v>#DIV/0!</v>
      </c>
      <c r="BW254" s="194" t="e">
        <f>IF(BW$142="分類不明", 計算_基本取引表!BW115/計算_基本取引表!BW$133, 計算_投入係数表!BW115)</f>
        <v>#DIV/0!</v>
      </c>
      <c r="BX254" s="194" t="e">
        <f>IF(BX$142="分類不明", 計算_基本取引表!BX115/計算_基本取引表!BX$133, 計算_投入係数表!BX115)</f>
        <v>#DIV/0!</v>
      </c>
      <c r="BY254" s="194" t="e">
        <f>IF(BY$142="分類不明", 計算_基本取引表!BY115/計算_基本取引表!BY$133, 計算_投入係数表!BY115)</f>
        <v>#DIV/0!</v>
      </c>
      <c r="BZ254" s="194" t="e">
        <f>IF(BZ$142="分類不明", 計算_基本取引表!BZ115/計算_基本取引表!BZ$133, 計算_投入係数表!BZ115)</f>
        <v>#DIV/0!</v>
      </c>
      <c r="CA254" s="194" t="e">
        <f>IF(CA$142="分類不明", 計算_基本取引表!CA115/計算_基本取引表!CA$133, 計算_投入係数表!CA115)</f>
        <v>#DIV/0!</v>
      </c>
      <c r="CB254" s="194" t="e">
        <f>IF(CB$142="分類不明", 計算_基本取引表!CB115/計算_基本取引表!CB$133, 計算_投入係数表!CB115)</f>
        <v>#DIV/0!</v>
      </c>
      <c r="CC254" s="194" t="e">
        <f>IF(CC$142="分類不明", 計算_基本取引表!CC115/計算_基本取引表!CC$133, 計算_投入係数表!CC115)</f>
        <v>#DIV/0!</v>
      </c>
      <c r="CD254" s="194" t="e">
        <f>IF(CD$142="分類不明", 計算_基本取引表!CD115/計算_基本取引表!CD$133, 計算_投入係数表!CD115)</f>
        <v>#DIV/0!</v>
      </c>
      <c r="CE254" s="194" t="e">
        <f>IF(CE$142="分類不明", 計算_基本取引表!CE115/計算_基本取引表!CE$133, 計算_投入係数表!CE115)</f>
        <v>#DIV/0!</v>
      </c>
      <c r="CF254" s="194" t="e">
        <f>IF(CF$142="分類不明", 計算_基本取引表!CF115/計算_基本取引表!CF$133, 計算_投入係数表!CF115)</f>
        <v>#DIV/0!</v>
      </c>
      <c r="CG254" s="194" t="e">
        <f>IF(CG$142="分類不明", 計算_基本取引表!CG115/計算_基本取引表!CG$133, 計算_投入係数表!CG115)</f>
        <v>#DIV/0!</v>
      </c>
      <c r="CH254" s="194" t="e">
        <f>IF(CH$142="分類不明", 計算_基本取引表!CH115/計算_基本取引表!CH$133, 計算_投入係数表!CH115)</f>
        <v>#DIV/0!</v>
      </c>
      <c r="CI254" s="194" t="e">
        <f>IF(CI$142="分類不明", 計算_基本取引表!CI115/計算_基本取引表!CI$133, 計算_投入係数表!CI115)</f>
        <v>#DIV/0!</v>
      </c>
      <c r="CJ254" s="194" t="e">
        <f>IF(CJ$142="分類不明", 計算_基本取引表!CJ115/計算_基本取引表!CJ$133, 計算_投入係数表!CJ115)</f>
        <v>#DIV/0!</v>
      </c>
      <c r="CK254" s="194" t="e">
        <f>IF(CK$142="分類不明", 計算_基本取引表!CK115/計算_基本取引表!CK$133, 計算_投入係数表!CK115)</f>
        <v>#DIV/0!</v>
      </c>
      <c r="CL254" s="194" t="e">
        <f>IF(CL$142="分類不明", 計算_基本取引表!CL115/計算_基本取引表!CL$133, 計算_投入係数表!CL115)</f>
        <v>#DIV/0!</v>
      </c>
      <c r="CM254" s="194" t="e">
        <f>IF(CM$142="分類不明", 計算_基本取引表!CM115/計算_基本取引表!CM$133, 計算_投入係数表!CM115)</f>
        <v>#DIV/0!</v>
      </c>
      <c r="CN254" s="194" t="e">
        <f>IF(CN$142="分類不明", 計算_基本取引表!CN115/計算_基本取引表!CN$133, 計算_投入係数表!CN115)</f>
        <v>#DIV/0!</v>
      </c>
      <c r="CO254" s="194" t="e">
        <f>IF(CO$142="分類不明", 計算_基本取引表!CO115/計算_基本取引表!CO$133, 計算_投入係数表!CO115)</f>
        <v>#DIV/0!</v>
      </c>
      <c r="CP254" s="194" t="e">
        <f>IF(CP$142="分類不明", 計算_基本取引表!CP115/計算_基本取引表!CP$133, 計算_投入係数表!CP115)</f>
        <v>#DIV/0!</v>
      </c>
      <c r="CQ254" s="194" t="e">
        <f>IF(CQ$142="分類不明", 計算_基本取引表!CQ115/計算_基本取引表!CQ$133, 計算_投入係数表!CQ115)</f>
        <v>#DIV/0!</v>
      </c>
      <c r="CR254" s="194" t="e">
        <f>IF(CR$142="分類不明", 計算_基本取引表!CR115/計算_基本取引表!CR$133, 計算_投入係数表!CR115)</f>
        <v>#DIV/0!</v>
      </c>
      <c r="CS254" s="194" t="e">
        <f>IF(CS$142="分類不明", 計算_基本取引表!CS115/計算_基本取引表!CS$133, 計算_投入係数表!CS115)</f>
        <v>#DIV/0!</v>
      </c>
      <c r="CT254" s="194" t="e">
        <f>IF(CT$142="分類不明", 計算_基本取引表!CT115/計算_基本取引表!CT$133, 計算_投入係数表!CT115)</f>
        <v>#DIV/0!</v>
      </c>
      <c r="CU254" s="194" t="e">
        <f>IF(CU$142="分類不明", 計算_基本取引表!CU115/計算_基本取引表!CU$133, 計算_投入係数表!CU115)</f>
        <v>#DIV/0!</v>
      </c>
      <c r="CV254" s="194" t="e">
        <f>IF(CV$142="分類不明", 計算_基本取引表!CV115/計算_基本取引表!CV$133, 計算_投入係数表!CV115)</f>
        <v>#DIV/0!</v>
      </c>
      <c r="CW254" s="194" t="e">
        <f>IF(CW$142="分類不明", 計算_基本取引表!CW115/計算_基本取引表!CW$133, 計算_投入係数表!CW115)</f>
        <v>#DIV/0!</v>
      </c>
      <c r="CX254" s="194" t="e">
        <f>IF(CX$142="分類不明", 計算_基本取引表!CX115/計算_基本取引表!CX$133, 計算_投入係数表!CX115)</f>
        <v>#DIV/0!</v>
      </c>
      <c r="CY254" s="194" t="e">
        <f>IF(CY$142="分類不明", 計算_基本取引表!CY115/計算_基本取引表!CY$133, 計算_投入係数表!CY115)</f>
        <v>#DIV/0!</v>
      </c>
      <c r="CZ254" s="194" t="e">
        <f>IF(CZ$142="分類不明", 計算_基本取引表!CZ115/計算_基本取引表!CZ$133, 計算_投入係数表!CZ115)</f>
        <v>#DIV/0!</v>
      </c>
      <c r="DA254" s="194" t="e">
        <f>IF(DA$142="分類不明", 計算_基本取引表!DA115/計算_基本取引表!DA$133, 計算_投入係数表!DA115)</f>
        <v>#DIV/0!</v>
      </c>
      <c r="DB254" s="194" t="e">
        <f>IF(DB$142="分類不明", 計算_基本取引表!DB115/計算_基本取引表!DB$133, 計算_投入係数表!DB115)</f>
        <v>#DIV/0!</v>
      </c>
      <c r="DC254" s="194" t="e">
        <f>IF(DC$142="分類不明", 計算_基本取引表!DC115/計算_基本取引表!DC$133, 計算_投入係数表!DC115)</f>
        <v>#DIV/0!</v>
      </c>
      <c r="DD254" s="194" t="e">
        <f>IF(DD$142="分類不明", 計算_基本取引表!DD115/計算_基本取引表!DD$133, 計算_投入係数表!DD115)</f>
        <v>#DIV/0!</v>
      </c>
      <c r="DE254" s="194" t="e">
        <f>IF(DE$142="分類不明", 計算_基本取引表!DE115/計算_基本取引表!DE$133, 計算_投入係数表!DE115)</f>
        <v>#DIV/0!</v>
      </c>
      <c r="DF254" s="194" t="e">
        <f>IF(DF$142="分類不明", 計算_基本取引表!DF115/計算_基本取引表!DF$133, 計算_投入係数表!DF115)</f>
        <v>#DIV/0!</v>
      </c>
      <c r="DG254" s="194" t="e">
        <f>IF(DG$142="分類不明", 計算_基本取引表!DG115/計算_基本取引表!DG$133, 計算_投入係数表!DG115)</f>
        <v>#DIV/0!</v>
      </c>
      <c r="DH254" s="194" t="e">
        <f>IF(DH$142="分類不明", 計算_基本取引表!DH115/計算_基本取引表!DH$133, 計算_投入係数表!DH115)</f>
        <v>#DIV/0!</v>
      </c>
      <c r="DI254" s="194" t="e">
        <f>IF(DI$142="分類不明", 計算_基本取引表!DI115/計算_基本取引表!DI$133, 計算_投入係数表!DI115)</f>
        <v>#DIV/0!</v>
      </c>
      <c r="DJ254" s="194" t="e">
        <f>IF(DJ$142="分類不明", 計算_基本取引表!DJ115/計算_基本取引表!DJ$133, 計算_投入係数表!DJ115)</f>
        <v>#DIV/0!</v>
      </c>
      <c r="DK254" s="194" t="e">
        <f>IF(DK$142="分類不明", 計算_基本取引表!DK115/計算_基本取引表!DK$133, 計算_投入係数表!DK115)</f>
        <v>#DIV/0!</v>
      </c>
      <c r="DL254" s="194" t="e">
        <f>IF(DL$142="分類不明", 計算_基本取引表!DL115/計算_基本取引表!DL$133, 計算_投入係数表!DL115)</f>
        <v>#DIV/0!</v>
      </c>
      <c r="DM254" s="194" t="e">
        <f>IF(DM$142="分類不明", 計算_基本取引表!DM115/計算_基本取引表!DM$133, 計算_投入係数表!DM115)</f>
        <v>#DIV/0!</v>
      </c>
      <c r="DN254" s="194" t="e">
        <f>IF(DN$142="分類不明", 計算_基本取引表!DN115/計算_基本取引表!DN$133, 計算_投入係数表!DN115)</f>
        <v>#DIV/0!</v>
      </c>
      <c r="DO254" s="194" t="e">
        <f>IF(DO$142="分類不明", 計算_基本取引表!DO115/計算_基本取引表!DO$133, 計算_投入係数表!DO115)</f>
        <v>#DIV/0!</v>
      </c>
      <c r="DP254" s="194" t="e">
        <f>IF(DP$142="分類不明", 計算_基本取引表!DP115/計算_基本取引表!DP$133, 計算_投入係数表!DP115)</f>
        <v>#DIV/0!</v>
      </c>
      <c r="DQ254" s="194" t="e">
        <f>IF(DQ$142="分類不明", 計算_基本取引表!DQ115/計算_基本取引表!DQ$133, 計算_投入係数表!DQ115)</f>
        <v>#DIV/0!</v>
      </c>
      <c r="DR254" s="194" t="e">
        <f>IF(DR$142="分類不明", 計算_基本取引表!DR115/計算_基本取引表!DR$133, 計算_投入係数表!DR115)</f>
        <v>#DIV/0!</v>
      </c>
      <c r="DS254" s="194" t="e">
        <f>IF(DS$142="分類不明", 計算_基本取引表!DS115/計算_基本取引表!DS$133, 計算_投入係数表!DS115)</f>
        <v>#DIV/0!</v>
      </c>
      <c r="DT254" s="23">
        <f ca="1">計算_基本取引表!DT115/計算_基本取引表!DT$133</f>
        <v>0</v>
      </c>
    </row>
    <row r="255" spans="2:124" x14ac:dyDescent="0.25">
      <c r="B255" s="53">
        <v>113</v>
      </c>
      <c r="C255" s="192" t="str">
        <v>-</v>
      </c>
      <c r="D255" s="193">
        <f>IF(D$142="分類不明", 計算_基本取引表!D116/計算_基本取引表!D$133, 計算_投入係数表!D116)</f>
        <v>0</v>
      </c>
      <c r="E255" s="194">
        <f>IF(E$142="分類不明", 計算_基本取引表!E116/計算_基本取引表!E$133, 計算_投入係数表!E116)</f>
        <v>0</v>
      </c>
      <c r="F255" s="194">
        <f>IF(F$142="分類不明", 計算_基本取引表!F116/計算_基本取引表!F$133, 計算_投入係数表!F116)</f>
        <v>0</v>
      </c>
      <c r="G255" s="194">
        <f>IF(G$142="分類不明", 計算_基本取引表!G116/計算_基本取引表!G$133, 計算_投入係数表!G116)</f>
        <v>0</v>
      </c>
      <c r="H255" s="194">
        <f>IF(H$142="分類不明", 計算_基本取引表!H116/計算_基本取引表!H$133, 計算_投入係数表!H116)</f>
        <v>0</v>
      </c>
      <c r="I255" s="194">
        <f>IF(I$142="分類不明", 計算_基本取引表!I116/計算_基本取引表!I$133, 計算_投入係数表!I116)</f>
        <v>0</v>
      </c>
      <c r="J255" s="194">
        <f>IF(J$142="分類不明", 計算_基本取引表!J116/計算_基本取引表!J$133, 計算_投入係数表!J116)</f>
        <v>0</v>
      </c>
      <c r="K255" s="194">
        <f>IF(K$142="分類不明", 計算_基本取引表!K116/計算_基本取引表!K$133, 計算_投入係数表!K116)</f>
        <v>0</v>
      </c>
      <c r="L255" s="194">
        <f>IF(L$142="分類不明", 計算_基本取引表!L116/計算_基本取引表!L$133, 計算_投入係数表!L116)</f>
        <v>0</v>
      </c>
      <c r="M255" s="194">
        <f>IF(M$142="分類不明", 計算_基本取引表!M116/計算_基本取引表!M$133, 計算_投入係数表!M116)</f>
        <v>0</v>
      </c>
      <c r="N255" s="194">
        <f>IF(N$142="分類不明", 計算_基本取引表!N116/計算_基本取引表!N$133, 計算_投入係数表!N116)</f>
        <v>0</v>
      </c>
      <c r="O255" s="194">
        <f>IF(O$142="分類不明", 計算_基本取引表!O116/計算_基本取引表!O$133, 計算_投入係数表!O116)</f>
        <v>0</v>
      </c>
      <c r="P255" s="194" t="e">
        <f ca="1">IF(P$142="分類不明", 計算_基本取引表!P116/計算_基本取引表!P$133, 計算_投入係数表!P116)</f>
        <v>#DIV/0!</v>
      </c>
      <c r="Q255" s="194" t="e">
        <f>IF(Q$142="分類不明", 計算_基本取引表!Q116/計算_基本取引表!Q$133, 計算_投入係数表!Q116)</f>
        <v>#DIV/0!</v>
      </c>
      <c r="R255" s="194" t="e">
        <f>IF(R$142="分類不明", 計算_基本取引表!R116/計算_基本取引表!R$133, 計算_投入係数表!R116)</f>
        <v>#DIV/0!</v>
      </c>
      <c r="S255" s="194" t="e">
        <f>IF(S$142="分類不明", 計算_基本取引表!S116/計算_基本取引表!S$133, 計算_投入係数表!S116)</f>
        <v>#DIV/0!</v>
      </c>
      <c r="T255" s="194" t="e">
        <f>IF(T$142="分類不明", 計算_基本取引表!T116/計算_基本取引表!T$133, 計算_投入係数表!T116)</f>
        <v>#DIV/0!</v>
      </c>
      <c r="U255" s="194" t="e">
        <f>IF(U$142="分類不明", 計算_基本取引表!U116/計算_基本取引表!U$133, 計算_投入係数表!U116)</f>
        <v>#DIV/0!</v>
      </c>
      <c r="V255" s="194" t="e">
        <f>IF(V$142="分類不明", 計算_基本取引表!V116/計算_基本取引表!V$133, 計算_投入係数表!V116)</f>
        <v>#DIV/0!</v>
      </c>
      <c r="W255" s="194" t="e">
        <f>IF(W$142="分類不明", 計算_基本取引表!W116/計算_基本取引表!W$133, 計算_投入係数表!W116)</f>
        <v>#DIV/0!</v>
      </c>
      <c r="X255" s="194" t="e">
        <f>IF(X$142="分類不明", 計算_基本取引表!X116/計算_基本取引表!X$133, 計算_投入係数表!X116)</f>
        <v>#DIV/0!</v>
      </c>
      <c r="Y255" s="194" t="e">
        <f>IF(Y$142="分類不明", 計算_基本取引表!Y116/計算_基本取引表!Y$133, 計算_投入係数表!Y116)</f>
        <v>#DIV/0!</v>
      </c>
      <c r="Z255" s="194" t="e">
        <f>IF(Z$142="分類不明", 計算_基本取引表!Z116/計算_基本取引表!Z$133, 計算_投入係数表!Z116)</f>
        <v>#DIV/0!</v>
      </c>
      <c r="AA255" s="194" t="e">
        <f>IF(AA$142="分類不明", 計算_基本取引表!AA116/計算_基本取引表!AA$133, 計算_投入係数表!AA116)</f>
        <v>#DIV/0!</v>
      </c>
      <c r="AB255" s="194" t="e">
        <f>IF(AB$142="分類不明", 計算_基本取引表!AB116/計算_基本取引表!AB$133, 計算_投入係数表!AB116)</f>
        <v>#DIV/0!</v>
      </c>
      <c r="AC255" s="194" t="e">
        <f>IF(AC$142="分類不明", 計算_基本取引表!AC116/計算_基本取引表!AC$133, 計算_投入係数表!AC116)</f>
        <v>#DIV/0!</v>
      </c>
      <c r="AD255" s="194" t="e">
        <f>IF(AD$142="分類不明", 計算_基本取引表!AD116/計算_基本取引表!AD$133, 計算_投入係数表!AD116)</f>
        <v>#DIV/0!</v>
      </c>
      <c r="AE255" s="194" t="e">
        <f>IF(AE$142="分類不明", 計算_基本取引表!AE116/計算_基本取引表!AE$133, 計算_投入係数表!AE116)</f>
        <v>#DIV/0!</v>
      </c>
      <c r="AF255" s="194" t="e">
        <f>IF(AF$142="分類不明", 計算_基本取引表!AF116/計算_基本取引表!AF$133, 計算_投入係数表!AF116)</f>
        <v>#DIV/0!</v>
      </c>
      <c r="AG255" s="194" t="e">
        <f>IF(AG$142="分類不明", 計算_基本取引表!AG116/計算_基本取引表!AG$133, 計算_投入係数表!AG116)</f>
        <v>#DIV/0!</v>
      </c>
      <c r="AH255" s="194" t="e">
        <f>IF(AH$142="分類不明", 計算_基本取引表!AH116/計算_基本取引表!AH$133, 計算_投入係数表!AH116)</f>
        <v>#DIV/0!</v>
      </c>
      <c r="AI255" s="194" t="e">
        <f>IF(AI$142="分類不明", 計算_基本取引表!AI116/計算_基本取引表!AI$133, 計算_投入係数表!AI116)</f>
        <v>#DIV/0!</v>
      </c>
      <c r="AJ255" s="194" t="e">
        <f>IF(AJ$142="分類不明", 計算_基本取引表!AJ116/計算_基本取引表!AJ$133, 計算_投入係数表!AJ116)</f>
        <v>#DIV/0!</v>
      </c>
      <c r="AK255" s="194" t="e">
        <f>IF(AK$142="分類不明", 計算_基本取引表!AK116/計算_基本取引表!AK$133, 計算_投入係数表!AK116)</f>
        <v>#DIV/0!</v>
      </c>
      <c r="AL255" s="194" t="e">
        <f>IF(AL$142="分類不明", 計算_基本取引表!AL116/計算_基本取引表!AL$133, 計算_投入係数表!AL116)</f>
        <v>#DIV/0!</v>
      </c>
      <c r="AM255" s="194" t="e">
        <f>IF(AM$142="分類不明", 計算_基本取引表!AM116/計算_基本取引表!AM$133, 計算_投入係数表!AM116)</f>
        <v>#DIV/0!</v>
      </c>
      <c r="AN255" s="194" t="e">
        <f>IF(AN$142="分類不明", 計算_基本取引表!AN116/計算_基本取引表!AN$133, 計算_投入係数表!AN116)</f>
        <v>#DIV/0!</v>
      </c>
      <c r="AO255" s="194" t="e">
        <f>IF(AO$142="分類不明", 計算_基本取引表!AO116/計算_基本取引表!AO$133, 計算_投入係数表!AO116)</f>
        <v>#DIV/0!</v>
      </c>
      <c r="AP255" s="194" t="e">
        <f>IF(AP$142="分類不明", 計算_基本取引表!AP116/計算_基本取引表!AP$133, 計算_投入係数表!AP116)</f>
        <v>#DIV/0!</v>
      </c>
      <c r="AQ255" s="194" t="e">
        <f>IF(AQ$142="分類不明", 計算_基本取引表!AQ116/計算_基本取引表!AQ$133, 計算_投入係数表!AQ116)</f>
        <v>#DIV/0!</v>
      </c>
      <c r="AR255" s="194" t="e">
        <f>IF(AR$142="分類不明", 計算_基本取引表!AR116/計算_基本取引表!AR$133, 計算_投入係数表!AR116)</f>
        <v>#DIV/0!</v>
      </c>
      <c r="AS255" s="194" t="e">
        <f>IF(AS$142="分類不明", 計算_基本取引表!AS116/計算_基本取引表!AS$133, 計算_投入係数表!AS116)</f>
        <v>#DIV/0!</v>
      </c>
      <c r="AT255" s="194" t="e">
        <f>IF(AT$142="分類不明", 計算_基本取引表!AT116/計算_基本取引表!AT$133, 計算_投入係数表!AT116)</f>
        <v>#DIV/0!</v>
      </c>
      <c r="AU255" s="194" t="e">
        <f>IF(AU$142="分類不明", 計算_基本取引表!AU116/計算_基本取引表!AU$133, 計算_投入係数表!AU116)</f>
        <v>#DIV/0!</v>
      </c>
      <c r="AV255" s="194" t="e">
        <f>IF(AV$142="分類不明", 計算_基本取引表!AV116/計算_基本取引表!AV$133, 計算_投入係数表!AV116)</f>
        <v>#DIV/0!</v>
      </c>
      <c r="AW255" s="194" t="e">
        <f>IF(AW$142="分類不明", 計算_基本取引表!AW116/計算_基本取引表!AW$133, 計算_投入係数表!AW116)</f>
        <v>#DIV/0!</v>
      </c>
      <c r="AX255" s="194" t="e">
        <f>IF(AX$142="分類不明", 計算_基本取引表!AX116/計算_基本取引表!AX$133, 計算_投入係数表!AX116)</f>
        <v>#DIV/0!</v>
      </c>
      <c r="AY255" s="194" t="e">
        <f>IF(AY$142="分類不明", 計算_基本取引表!AY116/計算_基本取引表!AY$133, 計算_投入係数表!AY116)</f>
        <v>#DIV/0!</v>
      </c>
      <c r="AZ255" s="194" t="e">
        <f>IF(AZ$142="分類不明", 計算_基本取引表!AZ116/計算_基本取引表!AZ$133, 計算_投入係数表!AZ116)</f>
        <v>#DIV/0!</v>
      </c>
      <c r="BA255" s="194" t="e">
        <f>IF(BA$142="分類不明", 計算_基本取引表!BA116/計算_基本取引表!BA$133, 計算_投入係数表!BA116)</f>
        <v>#DIV/0!</v>
      </c>
      <c r="BB255" s="194" t="e">
        <f>IF(BB$142="分類不明", 計算_基本取引表!BB116/計算_基本取引表!BB$133, 計算_投入係数表!BB116)</f>
        <v>#DIV/0!</v>
      </c>
      <c r="BC255" s="194" t="e">
        <f>IF(BC$142="分類不明", 計算_基本取引表!BC116/計算_基本取引表!BC$133, 計算_投入係数表!BC116)</f>
        <v>#DIV/0!</v>
      </c>
      <c r="BD255" s="194" t="e">
        <f>IF(BD$142="分類不明", 計算_基本取引表!BD116/計算_基本取引表!BD$133, 計算_投入係数表!BD116)</f>
        <v>#DIV/0!</v>
      </c>
      <c r="BE255" s="194" t="e">
        <f>IF(BE$142="分類不明", 計算_基本取引表!BE116/計算_基本取引表!BE$133, 計算_投入係数表!BE116)</f>
        <v>#DIV/0!</v>
      </c>
      <c r="BF255" s="194" t="e">
        <f>IF(BF$142="分類不明", 計算_基本取引表!BF116/計算_基本取引表!BF$133, 計算_投入係数表!BF116)</f>
        <v>#DIV/0!</v>
      </c>
      <c r="BG255" s="194" t="e">
        <f>IF(BG$142="分類不明", 計算_基本取引表!BG116/計算_基本取引表!BG$133, 計算_投入係数表!BG116)</f>
        <v>#DIV/0!</v>
      </c>
      <c r="BH255" s="194" t="e">
        <f>IF(BH$142="分類不明", 計算_基本取引表!BH116/計算_基本取引表!BH$133, 計算_投入係数表!BH116)</f>
        <v>#DIV/0!</v>
      </c>
      <c r="BI255" s="194" t="e">
        <f>IF(BI$142="分類不明", 計算_基本取引表!BI116/計算_基本取引表!BI$133, 計算_投入係数表!BI116)</f>
        <v>#DIV/0!</v>
      </c>
      <c r="BJ255" s="194" t="e">
        <f>IF(BJ$142="分類不明", 計算_基本取引表!BJ116/計算_基本取引表!BJ$133, 計算_投入係数表!BJ116)</f>
        <v>#DIV/0!</v>
      </c>
      <c r="BK255" s="194" t="e">
        <f>IF(BK$142="分類不明", 計算_基本取引表!BK116/計算_基本取引表!BK$133, 計算_投入係数表!BK116)</f>
        <v>#DIV/0!</v>
      </c>
      <c r="BL255" s="194" t="e">
        <f>IF(BL$142="分類不明", 計算_基本取引表!BL116/計算_基本取引表!BL$133, 計算_投入係数表!BL116)</f>
        <v>#DIV/0!</v>
      </c>
      <c r="BM255" s="194" t="e">
        <f>IF(BM$142="分類不明", 計算_基本取引表!BM116/計算_基本取引表!BM$133, 計算_投入係数表!BM116)</f>
        <v>#DIV/0!</v>
      </c>
      <c r="BN255" s="194" t="e">
        <f>IF(BN$142="分類不明", 計算_基本取引表!BN116/計算_基本取引表!BN$133, 計算_投入係数表!BN116)</f>
        <v>#DIV/0!</v>
      </c>
      <c r="BO255" s="194" t="e">
        <f>IF(BO$142="分類不明", 計算_基本取引表!BO116/計算_基本取引表!BO$133, 計算_投入係数表!BO116)</f>
        <v>#DIV/0!</v>
      </c>
      <c r="BP255" s="194" t="e">
        <f>IF(BP$142="分類不明", 計算_基本取引表!BP116/計算_基本取引表!BP$133, 計算_投入係数表!BP116)</f>
        <v>#DIV/0!</v>
      </c>
      <c r="BQ255" s="194" t="e">
        <f>IF(BQ$142="分類不明", 計算_基本取引表!BQ116/計算_基本取引表!BQ$133, 計算_投入係数表!BQ116)</f>
        <v>#DIV/0!</v>
      </c>
      <c r="BR255" s="194" t="e">
        <f>IF(BR$142="分類不明", 計算_基本取引表!BR116/計算_基本取引表!BR$133, 計算_投入係数表!BR116)</f>
        <v>#DIV/0!</v>
      </c>
      <c r="BS255" s="194" t="e">
        <f>IF(BS$142="分類不明", 計算_基本取引表!BS116/計算_基本取引表!BS$133, 計算_投入係数表!BS116)</f>
        <v>#DIV/0!</v>
      </c>
      <c r="BT255" s="194" t="e">
        <f>IF(BT$142="分類不明", 計算_基本取引表!BT116/計算_基本取引表!BT$133, 計算_投入係数表!BT116)</f>
        <v>#DIV/0!</v>
      </c>
      <c r="BU255" s="194" t="e">
        <f>IF(BU$142="分類不明", 計算_基本取引表!BU116/計算_基本取引表!BU$133, 計算_投入係数表!BU116)</f>
        <v>#DIV/0!</v>
      </c>
      <c r="BV255" s="194" t="e">
        <f>IF(BV$142="分類不明", 計算_基本取引表!BV116/計算_基本取引表!BV$133, 計算_投入係数表!BV116)</f>
        <v>#DIV/0!</v>
      </c>
      <c r="BW255" s="194" t="e">
        <f>IF(BW$142="分類不明", 計算_基本取引表!BW116/計算_基本取引表!BW$133, 計算_投入係数表!BW116)</f>
        <v>#DIV/0!</v>
      </c>
      <c r="BX255" s="194" t="e">
        <f>IF(BX$142="分類不明", 計算_基本取引表!BX116/計算_基本取引表!BX$133, 計算_投入係数表!BX116)</f>
        <v>#DIV/0!</v>
      </c>
      <c r="BY255" s="194" t="e">
        <f>IF(BY$142="分類不明", 計算_基本取引表!BY116/計算_基本取引表!BY$133, 計算_投入係数表!BY116)</f>
        <v>#DIV/0!</v>
      </c>
      <c r="BZ255" s="194" t="e">
        <f>IF(BZ$142="分類不明", 計算_基本取引表!BZ116/計算_基本取引表!BZ$133, 計算_投入係数表!BZ116)</f>
        <v>#DIV/0!</v>
      </c>
      <c r="CA255" s="194" t="e">
        <f>IF(CA$142="分類不明", 計算_基本取引表!CA116/計算_基本取引表!CA$133, 計算_投入係数表!CA116)</f>
        <v>#DIV/0!</v>
      </c>
      <c r="CB255" s="194" t="e">
        <f>IF(CB$142="分類不明", 計算_基本取引表!CB116/計算_基本取引表!CB$133, 計算_投入係数表!CB116)</f>
        <v>#DIV/0!</v>
      </c>
      <c r="CC255" s="194" t="e">
        <f>IF(CC$142="分類不明", 計算_基本取引表!CC116/計算_基本取引表!CC$133, 計算_投入係数表!CC116)</f>
        <v>#DIV/0!</v>
      </c>
      <c r="CD255" s="194" t="e">
        <f>IF(CD$142="分類不明", 計算_基本取引表!CD116/計算_基本取引表!CD$133, 計算_投入係数表!CD116)</f>
        <v>#DIV/0!</v>
      </c>
      <c r="CE255" s="194" t="e">
        <f>IF(CE$142="分類不明", 計算_基本取引表!CE116/計算_基本取引表!CE$133, 計算_投入係数表!CE116)</f>
        <v>#DIV/0!</v>
      </c>
      <c r="CF255" s="194" t="e">
        <f>IF(CF$142="分類不明", 計算_基本取引表!CF116/計算_基本取引表!CF$133, 計算_投入係数表!CF116)</f>
        <v>#DIV/0!</v>
      </c>
      <c r="CG255" s="194" t="e">
        <f>IF(CG$142="分類不明", 計算_基本取引表!CG116/計算_基本取引表!CG$133, 計算_投入係数表!CG116)</f>
        <v>#DIV/0!</v>
      </c>
      <c r="CH255" s="194" t="e">
        <f>IF(CH$142="分類不明", 計算_基本取引表!CH116/計算_基本取引表!CH$133, 計算_投入係数表!CH116)</f>
        <v>#DIV/0!</v>
      </c>
      <c r="CI255" s="194" t="e">
        <f>IF(CI$142="分類不明", 計算_基本取引表!CI116/計算_基本取引表!CI$133, 計算_投入係数表!CI116)</f>
        <v>#DIV/0!</v>
      </c>
      <c r="CJ255" s="194" t="e">
        <f>IF(CJ$142="分類不明", 計算_基本取引表!CJ116/計算_基本取引表!CJ$133, 計算_投入係数表!CJ116)</f>
        <v>#DIV/0!</v>
      </c>
      <c r="CK255" s="194" t="e">
        <f>IF(CK$142="分類不明", 計算_基本取引表!CK116/計算_基本取引表!CK$133, 計算_投入係数表!CK116)</f>
        <v>#DIV/0!</v>
      </c>
      <c r="CL255" s="194" t="e">
        <f>IF(CL$142="分類不明", 計算_基本取引表!CL116/計算_基本取引表!CL$133, 計算_投入係数表!CL116)</f>
        <v>#DIV/0!</v>
      </c>
      <c r="CM255" s="194" t="e">
        <f>IF(CM$142="分類不明", 計算_基本取引表!CM116/計算_基本取引表!CM$133, 計算_投入係数表!CM116)</f>
        <v>#DIV/0!</v>
      </c>
      <c r="CN255" s="194" t="e">
        <f>IF(CN$142="分類不明", 計算_基本取引表!CN116/計算_基本取引表!CN$133, 計算_投入係数表!CN116)</f>
        <v>#DIV/0!</v>
      </c>
      <c r="CO255" s="194" t="e">
        <f>IF(CO$142="分類不明", 計算_基本取引表!CO116/計算_基本取引表!CO$133, 計算_投入係数表!CO116)</f>
        <v>#DIV/0!</v>
      </c>
      <c r="CP255" s="194" t="e">
        <f>IF(CP$142="分類不明", 計算_基本取引表!CP116/計算_基本取引表!CP$133, 計算_投入係数表!CP116)</f>
        <v>#DIV/0!</v>
      </c>
      <c r="CQ255" s="194" t="e">
        <f>IF(CQ$142="分類不明", 計算_基本取引表!CQ116/計算_基本取引表!CQ$133, 計算_投入係数表!CQ116)</f>
        <v>#DIV/0!</v>
      </c>
      <c r="CR255" s="194" t="e">
        <f>IF(CR$142="分類不明", 計算_基本取引表!CR116/計算_基本取引表!CR$133, 計算_投入係数表!CR116)</f>
        <v>#DIV/0!</v>
      </c>
      <c r="CS255" s="194" t="e">
        <f>IF(CS$142="分類不明", 計算_基本取引表!CS116/計算_基本取引表!CS$133, 計算_投入係数表!CS116)</f>
        <v>#DIV/0!</v>
      </c>
      <c r="CT255" s="194" t="e">
        <f>IF(CT$142="分類不明", 計算_基本取引表!CT116/計算_基本取引表!CT$133, 計算_投入係数表!CT116)</f>
        <v>#DIV/0!</v>
      </c>
      <c r="CU255" s="194" t="e">
        <f>IF(CU$142="分類不明", 計算_基本取引表!CU116/計算_基本取引表!CU$133, 計算_投入係数表!CU116)</f>
        <v>#DIV/0!</v>
      </c>
      <c r="CV255" s="194" t="e">
        <f>IF(CV$142="分類不明", 計算_基本取引表!CV116/計算_基本取引表!CV$133, 計算_投入係数表!CV116)</f>
        <v>#DIV/0!</v>
      </c>
      <c r="CW255" s="194" t="e">
        <f>IF(CW$142="分類不明", 計算_基本取引表!CW116/計算_基本取引表!CW$133, 計算_投入係数表!CW116)</f>
        <v>#DIV/0!</v>
      </c>
      <c r="CX255" s="194" t="e">
        <f>IF(CX$142="分類不明", 計算_基本取引表!CX116/計算_基本取引表!CX$133, 計算_投入係数表!CX116)</f>
        <v>#DIV/0!</v>
      </c>
      <c r="CY255" s="194" t="e">
        <f>IF(CY$142="分類不明", 計算_基本取引表!CY116/計算_基本取引表!CY$133, 計算_投入係数表!CY116)</f>
        <v>#DIV/0!</v>
      </c>
      <c r="CZ255" s="194" t="e">
        <f>IF(CZ$142="分類不明", 計算_基本取引表!CZ116/計算_基本取引表!CZ$133, 計算_投入係数表!CZ116)</f>
        <v>#DIV/0!</v>
      </c>
      <c r="DA255" s="194" t="e">
        <f>IF(DA$142="分類不明", 計算_基本取引表!DA116/計算_基本取引表!DA$133, 計算_投入係数表!DA116)</f>
        <v>#DIV/0!</v>
      </c>
      <c r="DB255" s="194" t="e">
        <f>IF(DB$142="分類不明", 計算_基本取引表!DB116/計算_基本取引表!DB$133, 計算_投入係数表!DB116)</f>
        <v>#DIV/0!</v>
      </c>
      <c r="DC255" s="194" t="e">
        <f>IF(DC$142="分類不明", 計算_基本取引表!DC116/計算_基本取引表!DC$133, 計算_投入係数表!DC116)</f>
        <v>#DIV/0!</v>
      </c>
      <c r="DD255" s="194" t="e">
        <f>IF(DD$142="分類不明", 計算_基本取引表!DD116/計算_基本取引表!DD$133, 計算_投入係数表!DD116)</f>
        <v>#DIV/0!</v>
      </c>
      <c r="DE255" s="194" t="e">
        <f>IF(DE$142="分類不明", 計算_基本取引表!DE116/計算_基本取引表!DE$133, 計算_投入係数表!DE116)</f>
        <v>#DIV/0!</v>
      </c>
      <c r="DF255" s="194" t="e">
        <f>IF(DF$142="分類不明", 計算_基本取引表!DF116/計算_基本取引表!DF$133, 計算_投入係数表!DF116)</f>
        <v>#DIV/0!</v>
      </c>
      <c r="DG255" s="194" t="e">
        <f>IF(DG$142="分類不明", 計算_基本取引表!DG116/計算_基本取引表!DG$133, 計算_投入係数表!DG116)</f>
        <v>#DIV/0!</v>
      </c>
      <c r="DH255" s="194" t="e">
        <f>IF(DH$142="分類不明", 計算_基本取引表!DH116/計算_基本取引表!DH$133, 計算_投入係数表!DH116)</f>
        <v>#DIV/0!</v>
      </c>
      <c r="DI255" s="194" t="e">
        <f>IF(DI$142="分類不明", 計算_基本取引表!DI116/計算_基本取引表!DI$133, 計算_投入係数表!DI116)</f>
        <v>#DIV/0!</v>
      </c>
      <c r="DJ255" s="194" t="e">
        <f>IF(DJ$142="分類不明", 計算_基本取引表!DJ116/計算_基本取引表!DJ$133, 計算_投入係数表!DJ116)</f>
        <v>#DIV/0!</v>
      </c>
      <c r="DK255" s="194" t="e">
        <f>IF(DK$142="分類不明", 計算_基本取引表!DK116/計算_基本取引表!DK$133, 計算_投入係数表!DK116)</f>
        <v>#DIV/0!</v>
      </c>
      <c r="DL255" s="194" t="e">
        <f>IF(DL$142="分類不明", 計算_基本取引表!DL116/計算_基本取引表!DL$133, 計算_投入係数表!DL116)</f>
        <v>#DIV/0!</v>
      </c>
      <c r="DM255" s="194" t="e">
        <f>IF(DM$142="分類不明", 計算_基本取引表!DM116/計算_基本取引表!DM$133, 計算_投入係数表!DM116)</f>
        <v>#DIV/0!</v>
      </c>
      <c r="DN255" s="194" t="e">
        <f>IF(DN$142="分類不明", 計算_基本取引表!DN116/計算_基本取引表!DN$133, 計算_投入係数表!DN116)</f>
        <v>#DIV/0!</v>
      </c>
      <c r="DO255" s="194" t="e">
        <f>IF(DO$142="分類不明", 計算_基本取引表!DO116/計算_基本取引表!DO$133, 計算_投入係数表!DO116)</f>
        <v>#DIV/0!</v>
      </c>
      <c r="DP255" s="194" t="e">
        <f>IF(DP$142="分類不明", 計算_基本取引表!DP116/計算_基本取引表!DP$133, 計算_投入係数表!DP116)</f>
        <v>#DIV/0!</v>
      </c>
      <c r="DQ255" s="194" t="e">
        <f>IF(DQ$142="分類不明", 計算_基本取引表!DQ116/計算_基本取引表!DQ$133, 計算_投入係数表!DQ116)</f>
        <v>#DIV/0!</v>
      </c>
      <c r="DR255" s="194" t="e">
        <f>IF(DR$142="分類不明", 計算_基本取引表!DR116/計算_基本取引表!DR$133, 計算_投入係数表!DR116)</f>
        <v>#DIV/0!</v>
      </c>
      <c r="DS255" s="194" t="e">
        <f>IF(DS$142="分類不明", 計算_基本取引表!DS116/計算_基本取引表!DS$133, 計算_投入係数表!DS116)</f>
        <v>#DIV/0!</v>
      </c>
      <c r="DT255" s="23">
        <f ca="1">計算_基本取引表!DT116/計算_基本取引表!DT$133</f>
        <v>0</v>
      </c>
    </row>
    <row r="256" spans="2:124" x14ac:dyDescent="0.25">
      <c r="B256" s="53">
        <v>114</v>
      </c>
      <c r="C256" s="192" t="str">
        <v>-</v>
      </c>
      <c r="D256" s="193">
        <f>IF(D$142="分類不明", 計算_基本取引表!D117/計算_基本取引表!D$133, 計算_投入係数表!D117)</f>
        <v>0</v>
      </c>
      <c r="E256" s="194">
        <f>IF(E$142="分類不明", 計算_基本取引表!E117/計算_基本取引表!E$133, 計算_投入係数表!E117)</f>
        <v>0</v>
      </c>
      <c r="F256" s="194">
        <f>IF(F$142="分類不明", 計算_基本取引表!F117/計算_基本取引表!F$133, 計算_投入係数表!F117)</f>
        <v>0</v>
      </c>
      <c r="G256" s="194">
        <f>IF(G$142="分類不明", 計算_基本取引表!G117/計算_基本取引表!G$133, 計算_投入係数表!G117)</f>
        <v>0</v>
      </c>
      <c r="H256" s="194">
        <f>IF(H$142="分類不明", 計算_基本取引表!H117/計算_基本取引表!H$133, 計算_投入係数表!H117)</f>
        <v>0</v>
      </c>
      <c r="I256" s="194">
        <f>IF(I$142="分類不明", 計算_基本取引表!I117/計算_基本取引表!I$133, 計算_投入係数表!I117)</f>
        <v>0</v>
      </c>
      <c r="J256" s="194">
        <f>IF(J$142="分類不明", 計算_基本取引表!J117/計算_基本取引表!J$133, 計算_投入係数表!J117)</f>
        <v>0</v>
      </c>
      <c r="K256" s="194">
        <f>IF(K$142="分類不明", 計算_基本取引表!K117/計算_基本取引表!K$133, 計算_投入係数表!K117)</f>
        <v>0</v>
      </c>
      <c r="L256" s="194">
        <f>IF(L$142="分類不明", 計算_基本取引表!L117/計算_基本取引表!L$133, 計算_投入係数表!L117)</f>
        <v>0</v>
      </c>
      <c r="M256" s="194">
        <f>IF(M$142="分類不明", 計算_基本取引表!M117/計算_基本取引表!M$133, 計算_投入係数表!M117)</f>
        <v>0</v>
      </c>
      <c r="N256" s="194">
        <f>IF(N$142="分類不明", 計算_基本取引表!N117/計算_基本取引表!N$133, 計算_投入係数表!N117)</f>
        <v>0</v>
      </c>
      <c r="O256" s="194">
        <f>IF(O$142="分類不明", 計算_基本取引表!O117/計算_基本取引表!O$133, 計算_投入係数表!O117)</f>
        <v>0</v>
      </c>
      <c r="P256" s="194" t="e">
        <f ca="1">IF(P$142="分類不明", 計算_基本取引表!P117/計算_基本取引表!P$133, 計算_投入係数表!P117)</f>
        <v>#DIV/0!</v>
      </c>
      <c r="Q256" s="194" t="e">
        <f>IF(Q$142="分類不明", 計算_基本取引表!Q117/計算_基本取引表!Q$133, 計算_投入係数表!Q117)</f>
        <v>#DIV/0!</v>
      </c>
      <c r="R256" s="194" t="e">
        <f>IF(R$142="分類不明", 計算_基本取引表!R117/計算_基本取引表!R$133, 計算_投入係数表!R117)</f>
        <v>#DIV/0!</v>
      </c>
      <c r="S256" s="194" t="e">
        <f>IF(S$142="分類不明", 計算_基本取引表!S117/計算_基本取引表!S$133, 計算_投入係数表!S117)</f>
        <v>#DIV/0!</v>
      </c>
      <c r="T256" s="194" t="e">
        <f>IF(T$142="分類不明", 計算_基本取引表!T117/計算_基本取引表!T$133, 計算_投入係数表!T117)</f>
        <v>#DIV/0!</v>
      </c>
      <c r="U256" s="194" t="e">
        <f>IF(U$142="分類不明", 計算_基本取引表!U117/計算_基本取引表!U$133, 計算_投入係数表!U117)</f>
        <v>#DIV/0!</v>
      </c>
      <c r="V256" s="194" t="e">
        <f>IF(V$142="分類不明", 計算_基本取引表!V117/計算_基本取引表!V$133, 計算_投入係数表!V117)</f>
        <v>#DIV/0!</v>
      </c>
      <c r="W256" s="194" t="e">
        <f>IF(W$142="分類不明", 計算_基本取引表!W117/計算_基本取引表!W$133, 計算_投入係数表!W117)</f>
        <v>#DIV/0!</v>
      </c>
      <c r="X256" s="194" t="e">
        <f>IF(X$142="分類不明", 計算_基本取引表!X117/計算_基本取引表!X$133, 計算_投入係数表!X117)</f>
        <v>#DIV/0!</v>
      </c>
      <c r="Y256" s="194" t="e">
        <f>IF(Y$142="分類不明", 計算_基本取引表!Y117/計算_基本取引表!Y$133, 計算_投入係数表!Y117)</f>
        <v>#DIV/0!</v>
      </c>
      <c r="Z256" s="194" t="e">
        <f>IF(Z$142="分類不明", 計算_基本取引表!Z117/計算_基本取引表!Z$133, 計算_投入係数表!Z117)</f>
        <v>#DIV/0!</v>
      </c>
      <c r="AA256" s="194" t="e">
        <f>IF(AA$142="分類不明", 計算_基本取引表!AA117/計算_基本取引表!AA$133, 計算_投入係数表!AA117)</f>
        <v>#DIV/0!</v>
      </c>
      <c r="AB256" s="194" t="e">
        <f>IF(AB$142="分類不明", 計算_基本取引表!AB117/計算_基本取引表!AB$133, 計算_投入係数表!AB117)</f>
        <v>#DIV/0!</v>
      </c>
      <c r="AC256" s="194" t="e">
        <f>IF(AC$142="分類不明", 計算_基本取引表!AC117/計算_基本取引表!AC$133, 計算_投入係数表!AC117)</f>
        <v>#DIV/0!</v>
      </c>
      <c r="AD256" s="194" t="e">
        <f>IF(AD$142="分類不明", 計算_基本取引表!AD117/計算_基本取引表!AD$133, 計算_投入係数表!AD117)</f>
        <v>#DIV/0!</v>
      </c>
      <c r="AE256" s="194" t="e">
        <f>IF(AE$142="分類不明", 計算_基本取引表!AE117/計算_基本取引表!AE$133, 計算_投入係数表!AE117)</f>
        <v>#DIV/0!</v>
      </c>
      <c r="AF256" s="194" t="e">
        <f>IF(AF$142="分類不明", 計算_基本取引表!AF117/計算_基本取引表!AF$133, 計算_投入係数表!AF117)</f>
        <v>#DIV/0!</v>
      </c>
      <c r="AG256" s="194" t="e">
        <f>IF(AG$142="分類不明", 計算_基本取引表!AG117/計算_基本取引表!AG$133, 計算_投入係数表!AG117)</f>
        <v>#DIV/0!</v>
      </c>
      <c r="AH256" s="194" t="e">
        <f>IF(AH$142="分類不明", 計算_基本取引表!AH117/計算_基本取引表!AH$133, 計算_投入係数表!AH117)</f>
        <v>#DIV/0!</v>
      </c>
      <c r="AI256" s="194" t="e">
        <f>IF(AI$142="分類不明", 計算_基本取引表!AI117/計算_基本取引表!AI$133, 計算_投入係数表!AI117)</f>
        <v>#DIV/0!</v>
      </c>
      <c r="AJ256" s="194" t="e">
        <f>IF(AJ$142="分類不明", 計算_基本取引表!AJ117/計算_基本取引表!AJ$133, 計算_投入係数表!AJ117)</f>
        <v>#DIV/0!</v>
      </c>
      <c r="AK256" s="194" t="e">
        <f>IF(AK$142="分類不明", 計算_基本取引表!AK117/計算_基本取引表!AK$133, 計算_投入係数表!AK117)</f>
        <v>#DIV/0!</v>
      </c>
      <c r="AL256" s="194" t="e">
        <f>IF(AL$142="分類不明", 計算_基本取引表!AL117/計算_基本取引表!AL$133, 計算_投入係数表!AL117)</f>
        <v>#DIV/0!</v>
      </c>
      <c r="AM256" s="194" t="e">
        <f>IF(AM$142="分類不明", 計算_基本取引表!AM117/計算_基本取引表!AM$133, 計算_投入係数表!AM117)</f>
        <v>#DIV/0!</v>
      </c>
      <c r="AN256" s="194" t="e">
        <f>IF(AN$142="分類不明", 計算_基本取引表!AN117/計算_基本取引表!AN$133, 計算_投入係数表!AN117)</f>
        <v>#DIV/0!</v>
      </c>
      <c r="AO256" s="194" t="e">
        <f>IF(AO$142="分類不明", 計算_基本取引表!AO117/計算_基本取引表!AO$133, 計算_投入係数表!AO117)</f>
        <v>#DIV/0!</v>
      </c>
      <c r="AP256" s="194" t="e">
        <f>IF(AP$142="分類不明", 計算_基本取引表!AP117/計算_基本取引表!AP$133, 計算_投入係数表!AP117)</f>
        <v>#DIV/0!</v>
      </c>
      <c r="AQ256" s="194" t="e">
        <f>IF(AQ$142="分類不明", 計算_基本取引表!AQ117/計算_基本取引表!AQ$133, 計算_投入係数表!AQ117)</f>
        <v>#DIV/0!</v>
      </c>
      <c r="AR256" s="194" t="e">
        <f>IF(AR$142="分類不明", 計算_基本取引表!AR117/計算_基本取引表!AR$133, 計算_投入係数表!AR117)</f>
        <v>#DIV/0!</v>
      </c>
      <c r="AS256" s="194" t="e">
        <f>IF(AS$142="分類不明", 計算_基本取引表!AS117/計算_基本取引表!AS$133, 計算_投入係数表!AS117)</f>
        <v>#DIV/0!</v>
      </c>
      <c r="AT256" s="194" t="e">
        <f>IF(AT$142="分類不明", 計算_基本取引表!AT117/計算_基本取引表!AT$133, 計算_投入係数表!AT117)</f>
        <v>#DIV/0!</v>
      </c>
      <c r="AU256" s="194" t="e">
        <f>IF(AU$142="分類不明", 計算_基本取引表!AU117/計算_基本取引表!AU$133, 計算_投入係数表!AU117)</f>
        <v>#DIV/0!</v>
      </c>
      <c r="AV256" s="194" t="e">
        <f>IF(AV$142="分類不明", 計算_基本取引表!AV117/計算_基本取引表!AV$133, 計算_投入係数表!AV117)</f>
        <v>#DIV/0!</v>
      </c>
      <c r="AW256" s="194" t="e">
        <f>IF(AW$142="分類不明", 計算_基本取引表!AW117/計算_基本取引表!AW$133, 計算_投入係数表!AW117)</f>
        <v>#DIV/0!</v>
      </c>
      <c r="AX256" s="194" t="e">
        <f>IF(AX$142="分類不明", 計算_基本取引表!AX117/計算_基本取引表!AX$133, 計算_投入係数表!AX117)</f>
        <v>#DIV/0!</v>
      </c>
      <c r="AY256" s="194" t="e">
        <f>IF(AY$142="分類不明", 計算_基本取引表!AY117/計算_基本取引表!AY$133, 計算_投入係数表!AY117)</f>
        <v>#DIV/0!</v>
      </c>
      <c r="AZ256" s="194" t="e">
        <f>IF(AZ$142="分類不明", 計算_基本取引表!AZ117/計算_基本取引表!AZ$133, 計算_投入係数表!AZ117)</f>
        <v>#DIV/0!</v>
      </c>
      <c r="BA256" s="194" t="e">
        <f>IF(BA$142="分類不明", 計算_基本取引表!BA117/計算_基本取引表!BA$133, 計算_投入係数表!BA117)</f>
        <v>#DIV/0!</v>
      </c>
      <c r="BB256" s="194" t="e">
        <f>IF(BB$142="分類不明", 計算_基本取引表!BB117/計算_基本取引表!BB$133, 計算_投入係数表!BB117)</f>
        <v>#DIV/0!</v>
      </c>
      <c r="BC256" s="194" t="e">
        <f>IF(BC$142="分類不明", 計算_基本取引表!BC117/計算_基本取引表!BC$133, 計算_投入係数表!BC117)</f>
        <v>#DIV/0!</v>
      </c>
      <c r="BD256" s="194" t="e">
        <f>IF(BD$142="分類不明", 計算_基本取引表!BD117/計算_基本取引表!BD$133, 計算_投入係数表!BD117)</f>
        <v>#DIV/0!</v>
      </c>
      <c r="BE256" s="194" t="e">
        <f>IF(BE$142="分類不明", 計算_基本取引表!BE117/計算_基本取引表!BE$133, 計算_投入係数表!BE117)</f>
        <v>#DIV/0!</v>
      </c>
      <c r="BF256" s="194" t="e">
        <f>IF(BF$142="分類不明", 計算_基本取引表!BF117/計算_基本取引表!BF$133, 計算_投入係数表!BF117)</f>
        <v>#DIV/0!</v>
      </c>
      <c r="BG256" s="194" t="e">
        <f>IF(BG$142="分類不明", 計算_基本取引表!BG117/計算_基本取引表!BG$133, 計算_投入係数表!BG117)</f>
        <v>#DIV/0!</v>
      </c>
      <c r="BH256" s="194" t="e">
        <f>IF(BH$142="分類不明", 計算_基本取引表!BH117/計算_基本取引表!BH$133, 計算_投入係数表!BH117)</f>
        <v>#DIV/0!</v>
      </c>
      <c r="BI256" s="194" t="e">
        <f>IF(BI$142="分類不明", 計算_基本取引表!BI117/計算_基本取引表!BI$133, 計算_投入係数表!BI117)</f>
        <v>#DIV/0!</v>
      </c>
      <c r="BJ256" s="194" t="e">
        <f>IF(BJ$142="分類不明", 計算_基本取引表!BJ117/計算_基本取引表!BJ$133, 計算_投入係数表!BJ117)</f>
        <v>#DIV/0!</v>
      </c>
      <c r="BK256" s="194" t="e">
        <f>IF(BK$142="分類不明", 計算_基本取引表!BK117/計算_基本取引表!BK$133, 計算_投入係数表!BK117)</f>
        <v>#DIV/0!</v>
      </c>
      <c r="BL256" s="194" t="e">
        <f>IF(BL$142="分類不明", 計算_基本取引表!BL117/計算_基本取引表!BL$133, 計算_投入係数表!BL117)</f>
        <v>#DIV/0!</v>
      </c>
      <c r="BM256" s="194" t="e">
        <f>IF(BM$142="分類不明", 計算_基本取引表!BM117/計算_基本取引表!BM$133, 計算_投入係数表!BM117)</f>
        <v>#DIV/0!</v>
      </c>
      <c r="BN256" s="194" t="e">
        <f>IF(BN$142="分類不明", 計算_基本取引表!BN117/計算_基本取引表!BN$133, 計算_投入係数表!BN117)</f>
        <v>#DIV/0!</v>
      </c>
      <c r="BO256" s="194" t="e">
        <f>IF(BO$142="分類不明", 計算_基本取引表!BO117/計算_基本取引表!BO$133, 計算_投入係数表!BO117)</f>
        <v>#DIV/0!</v>
      </c>
      <c r="BP256" s="194" t="e">
        <f>IF(BP$142="分類不明", 計算_基本取引表!BP117/計算_基本取引表!BP$133, 計算_投入係数表!BP117)</f>
        <v>#DIV/0!</v>
      </c>
      <c r="BQ256" s="194" t="e">
        <f>IF(BQ$142="分類不明", 計算_基本取引表!BQ117/計算_基本取引表!BQ$133, 計算_投入係数表!BQ117)</f>
        <v>#DIV/0!</v>
      </c>
      <c r="BR256" s="194" t="e">
        <f>IF(BR$142="分類不明", 計算_基本取引表!BR117/計算_基本取引表!BR$133, 計算_投入係数表!BR117)</f>
        <v>#DIV/0!</v>
      </c>
      <c r="BS256" s="194" t="e">
        <f>IF(BS$142="分類不明", 計算_基本取引表!BS117/計算_基本取引表!BS$133, 計算_投入係数表!BS117)</f>
        <v>#DIV/0!</v>
      </c>
      <c r="BT256" s="194" t="e">
        <f>IF(BT$142="分類不明", 計算_基本取引表!BT117/計算_基本取引表!BT$133, 計算_投入係数表!BT117)</f>
        <v>#DIV/0!</v>
      </c>
      <c r="BU256" s="194" t="e">
        <f>IF(BU$142="分類不明", 計算_基本取引表!BU117/計算_基本取引表!BU$133, 計算_投入係数表!BU117)</f>
        <v>#DIV/0!</v>
      </c>
      <c r="BV256" s="194" t="e">
        <f>IF(BV$142="分類不明", 計算_基本取引表!BV117/計算_基本取引表!BV$133, 計算_投入係数表!BV117)</f>
        <v>#DIV/0!</v>
      </c>
      <c r="BW256" s="194" t="e">
        <f>IF(BW$142="分類不明", 計算_基本取引表!BW117/計算_基本取引表!BW$133, 計算_投入係数表!BW117)</f>
        <v>#DIV/0!</v>
      </c>
      <c r="BX256" s="194" t="e">
        <f>IF(BX$142="分類不明", 計算_基本取引表!BX117/計算_基本取引表!BX$133, 計算_投入係数表!BX117)</f>
        <v>#DIV/0!</v>
      </c>
      <c r="BY256" s="194" t="e">
        <f>IF(BY$142="分類不明", 計算_基本取引表!BY117/計算_基本取引表!BY$133, 計算_投入係数表!BY117)</f>
        <v>#DIV/0!</v>
      </c>
      <c r="BZ256" s="194" t="e">
        <f>IF(BZ$142="分類不明", 計算_基本取引表!BZ117/計算_基本取引表!BZ$133, 計算_投入係数表!BZ117)</f>
        <v>#DIV/0!</v>
      </c>
      <c r="CA256" s="194" t="e">
        <f>IF(CA$142="分類不明", 計算_基本取引表!CA117/計算_基本取引表!CA$133, 計算_投入係数表!CA117)</f>
        <v>#DIV/0!</v>
      </c>
      <c r="CB256" s="194" t="e">
        <f>IF(CB$142="分類不明", 計算_基本取引表!CB117/計算_基本取引表!CB$133, 計算_投入係数表!CB117)</f>
        <v>#DIV/0!</v>
      </c>
      <c r="CC256" s="194" t="e">
        <f>IF(CC$142="分類不明", 計算_基本取引表!CC117/計算_基本取引表!CC$133, 計算_投入係数表!CC117)</f>
        <v>#DIV/0!</v>
      </c>
      <c r="CD256" s="194" t="e">
        <f>IF(CD$142="分類不明", 計算_基本取引表!CD117/計算_基本取引表!CD$133, 計算_投入係数表!CD117)</f>
        <v>#DIV/0!</v>
      </c>
      <c r="CE256" s="194" t="e">
        <f>IF(CE$142="分類不明", 計算_基本取引表!CE117/計算_基本取引表!CE$133, 計算_投入係数表!CE117)</f>
        <v>#DIV/0!</v>
      </c>
      <c r="CF256" s="194" t="e">
        <f>IF(CF$142="分類不明", 計算_基本取引表!CF117/計算_基本取引表!CF$133, 計算_投入係数表!CF117)</f>
        <v>#DIV/0!</v>
      </c>
      <c r="CG256" s="194" t="e">
        <f>IF(CG$142="分類不明", 計算_基本取引表!CG117/計算_基本取引表!CG$133, 計算_投入係数表!CG117)</f>
        <v>#DIV/0!</v>
      </c>
      <c r="CH256" s="194" t="e">
        <f>IF(CH$142="分類不明", 計算_基本取引表!CH117/計算_基本取引表!CH$133, 計算_投入係数表!CH117)</f>
        <v>#DIV/0!</v>
      </c>
      <c r="CI256" s="194" t="e">
        <f>IF(CI$142="分類不明", 計算_基本取引表!CI117/計算_基本取引表!CI$133, 計算_投入係数表!CI117)</f>
        <v>#DIV/0!</v>
      </c>
      <c r="CJ256" s="194" t="e">
        <f>IF(CJ$142="分類不明", 計算_基本取引表!CJ117/計算_基本取引表!CJ$133, 計算_投入係数表!CJ117)</f>
        <v>#DIV/0!</v>
      </c>
      <c r="CK256" s="194" t="e">
        <f>IF(CK$142="分類不明", 計算_基本取引表!CK117/計算_基本取引表!CK$133, 計算_投入係数表!CK117)</f>
        <v>#DIV/0!</v>
      </c>
      <c r="CL256" s="194" t="e">
        <f>IF(CL$142="分類不明", 計算_基本取引表!CL117/計算_基本取引表!CL$133, 計算_投入係数表!CL117)</f>
        <v>#DIV/0!</v>
      </c>
      <c r="CM256" s="194" t="e">
        <f>IF(CM$142="分類不明", 計算_基本取引表!CM117/計算_基本取引表!CM$133, 計算_投入係数表!CM117)</f>
        <v>#DIV/0!</v>
      </c>
      <c r="CN256" s="194" t="e">
        <f>IF(CN$142="分類不明", 計算_基本取引表!CN117/計算_基本取引表!CN$133, 計算_投入係数表!CN117)</f>
        <v>#DIV/0!</v>
      </c>
      <c r="CO256" s="194" t="e">
        <f>IF(CO$142="分類不明", 計算_基本取引表!CO117/計算_基本取引表!CO$133, 計算_投入係数表!CO117)</f>
        <v>#DIV/0!</v>
      </c>
      <c r="CP256" s="194" t="e">
        <f>IF(CP$142="分類不明", 計算_基本取引表!CP117/計算_基本取引表!CP$133, 計算_投入係数表!CP117)</f>
        <v>#DIV/0!</v>
      </c>
      <c r="CQ256" s="194" t="e">
        <f>IF(CQ$142="分類不明", 計算_基本取引表!CQ117/計算_基本取引表!CQ$133, 計算_投入係数表!CQ117)</f>
        <v>#DIV/0!</v>
      </c>
      <c r="CR256" s="194" t="e">
        <f>IF(CR$142="分類不明", 計算_基本取引表!CR117/計算_基本取引表!CR$133, 計算_投入係数表!CR117)</f>
        <v>#DIV/0!</v>
      </c>
      <c r="CS256" s="194" t="e">
        <f>IF(CS$142="分類不明", 計算_基本取引表!CS117/計算_基本取引表!CS$133, 計算_投入係数表!CS117)</f>
        <v>#DIV/0!</v>
      </c>
      <c r="CT256" s="194" t="e">
        <f>IF(CT$142="分類不明", 計算_基本取引表!CT117/計算_基本取引表!CT$133, 計算_投入係数表!CT117)</f>
        <v>#DIV/0!</v>
      </c>
      <c r="CU256" s="194" t="e">
        <f>IF(CU$142="分類不明", 計算_基本取引表!CU117/計算_基本取引表!CU$133, 計算_投入係数表!CU117)</f>
        <v>#DIV/0!</v>
      </c>
      <c r="CV256" s="194" t="e">
        <f>IF(CV$142="分類不明", 計算_基本取引表!CV117/計算_基本取引表!CV$133, 計算_投入係数表!CV117)</f>
        <v>#DIV/0!</v>
      </c>
      <c r="CW256" s="194" t="e">
        <f>IF(CW$142="分類不明", 計算_基本取引表!CW117/計算_基本取引表!CW$133, 計算_投入係数表!CW117)</f>
        <v>#DIV/0!</v>
      </c>
      <c r="CX256" s="194" t="e">
        <f>IF(CX$142="分類不明", 計算_基本取引表!CX117/計算_基本取引表!CX$133, 計算_投入係数表!CX117)</f>
        <v>#DIV/0!</v>
      </c>
      <c r="CY256" s="194" t="e">
        <f>IF(CY$142="分類不明", 計算_基本取引表!CY117/計算_基本取引表!CY$133, 計算_投入係数表!CY117)</f>
        <v>#DIV/0!</v>
      </c>
      <c r="CZ256" s="194" t="e">
        <f>IF(CZ$142="分類不明", 計算_基本取引表!CZ117/計算_基本取引表!CZ$133, 計算_投入係数表!CZ117)</f>
        <v>#DIV/0!</v>
      </c>
      <c r="DA256" s="194" t="e">
        <f>IF(DA$142="分類不明", 計算_基本取引表!DA117/計算_基本取引表!DA$133, 計算_投入係数表!DA117)</f>
        <v>#DIV/0!</v>
      </c>
      <c r="DB256" s="194" t="e">
        <f>IF(DB$142="分類不明", 計算_基本取引表!DB117/計算_基本取引表!DB$133, 計算_投入係数表!DB117)</f>
        <v>#DIV/0!</v>
      </c>
      <c r="DC256" s="194" t="e">
        <f>IF(DC$142="分類不明", 計算_基本取引表!DC117/計算_基本取引表!DC$133, 計算_投入係数表!DC117)</f>
        <v>#DIV/0!</v>
      </c>
      <c r="DD256" s="194" t="e">
        <f>IF(DD$142="分類不明", 計算_基本取引表!DD117/計算_基本取引表!DD$133, 計算_投入係数表!DD117)</f>
        <v>#DIV/0!</v>
      </c>
      <c r="DE256" s="194" t="e">
        <f>IF(DE$142="分類不明", 計算_基本取引表!DE117/計算_基本取引表!DE$133, 計算_投入係数表!DE117)</f>
        <v>#DIV/0!</v>
      </c>
      <c r="DF256" s="194" t="e">
        <f>IF(DF$142="分類不明", 計算_基本取引表!DF117/計算_基本取引表!DF$133, 計算_投入係数表!DF117)</f>
        <v>#DIV/0!</v>
      </c>
      <c r="DG256" s="194" t="e">
        <f>IF(DG$142="分類不明", 計算_基本取引表!DG117/計算_基本取引表!DG$133, 計算_投入係数表!DG117)</f>
        <v>#DIV/0!</v>
      </c>
      <c r="DH256" s="194" t="e">
        <f>IF(DH$142="分類不明", 計算_基本取引表!DH117/計算_基本取引表!DH$133, 計算_投入係数表!DH117)</f>
        <v>#DIV/0!</v>
      </c>
      <c r="DI256" s="194" t="e">
        <f>IF(DI$142="分類不明", 計算_基本取引表!DI117/計算_基本取引表!DI$133, 計算_投入係数表!DI117)</f>
        <v>#DIV/0!</v>
      </c>
      <c r="DJ256" s="194" t="e">
        <f>IF(DJ$142="分類不明", 計算_基本取引表!DJ117/計算_基本取引表!DJ$133, 計算_投入係数表!DJ117)</f>
        <v>#DIV/0!</v>
      </c>
      <c r="DK256" s="194" t="e">
        <f>IF(DK$142="分類不明", 計算_基本取引表!DK117/計算_基本取引表!DK$133, 計算_投入係数表!DK117)</f>
        <v>#DIV/0!</v>
      </c>
      <c r="DL256" s="194" t="e">
        <f>IF(DL$142="分類不明", 計算_基本取引表!DL117/計算_基本取引表!DL$133, 計算_投入係数表!DL117)</f>
        <v>#DIV/0!</v>
      </c>
      <c r="DM256" s="194" t="e">
        <f>IF(DM$142="分類不明", 計算_基本取引表!DM117/計算_基本取引表!DM$133, 計算_投入係数表!DM117)</f>
        <v>#DIV/0!</v>
      </c>
      <c r="DN256" s="194" t="e">
        <f>IF(DN$142="分類不明", 計算_基本取引表!DN117/計算_基本取引表!DN$133, 計算_投入係数表!DN117)</f>
        <v>#DIV/0!</v>
      </c>
      <c r="DO256" s="194" t="e">
        <f>IF(DO$142="分類不明", 計算_基本取引表!DO117/計算_基本取引表!DO$133, 計算_投入係数表!DO117)</f>
        <v>#DIV/0!</v>
      </c>
      <c r="DP256" s="194" t="e">
        <f>IF(DP$142="分類不明", 計算_基本取引表!DP117/計算_基本取引表!DP$133, 計算_投入係数表!DP117)</f>
        <v>#DIV/0!</v>
      </c>
      <c r="DQ256" s="194" t="e">
        <f>IF(DQ$142="分類不明", 計算_基本取引表!DQ117/計算_基本取引表!DQ$133, 計算_投入係数表!DQ117)</f>
        <v>#DIV/0!</v>
      </c>
      <c r="DR256" s="194" t="e">
        <f>IF(DR$142="分類不明", 計算_基本取引表!DR117/計算_基本取引表!DR$133, 計算_投入係数表!DR117)</f>
        <v>#DIV/0!</v>
      </c>
      <c r="DS256" s="194" t="e">
        <f>IF(DS$142="分類不明", 計算_基本取引表!DS117/計算_基本取引表!DS$133, 計算_投入係数表!DS117)</f>
        <v>#DIV/0!</v>
      </c>
      <c r="DT256" s="23">
        <f ca="1">計算_基本取引表!DT117/計算_基本取引表!DT$133</f>
        <v>0</v>
      </c>
    </row>
    <row r="257" spans="2:124" x14ac:dyDescent="0.25">
      <c r="B257" s="53">
        <v>115</v>
      </c>
      <c r="C257" s="192" t="str">
        <v>-</v>
      </c>
      <c r="D257" s="193">
        <f>IF(D$142="分類不明", 計算_基本取引表!D118/計算_基本取引表!D$133, 計算_投入係数表!D118)</f>
        <v>0</v>
      </c>
      <c r="E257" s="194">
        <f>IF(E$142="分類不明", 計算_基本取引表!E118/計算_基本取引表!E$133, 計算_投入係数表!E118)</f>
        <v>0</v>
      </c>
      <c r="F257" s="194">
        <f>IF(F$142="分類不明", 計算_基本取引表!F118/計算_基本取引表!F$133, 計算_投入係数表!F118)</f>
        <v>0</v>
      </c>
      <c r="G257" s="194">
        <f>IF(G$142="分類不明", 計算_基本取引表!G118/計算_基本取引表!G$133, 計算_投入係数表!G118)</f>
        <v>0</v>
      </c>
      <c r="H257" s="194">
        <f>IF(H$142="分類不明", 計算_基本取引表!H118/計算_基本取引表!H$133, 計算_投入係数表!H118)</f>
        <v>0</v>
      </c>
      <c r="I257" s="194">
        <f>IF(I$142="分類不明", 計算_基本取引表!I118/計算_基本取引表!I$133, 計算_投入係数表!I118)</f>
        <v>0</v>
      </c>
      <c r="J257" s="194">
        <f>IF(J$142="分類不明", 計算_基本取引表!J118/計算_基本取引表!J$133, 計算_投入係数表!J118)</f>
        <v>0</v>
      </c>
      <c r="K257" s="194">
        <f>IF(K$142="分類不明", 計算_基本取引表!K118/計算_基本取引表!K$133, 計算_投入係数表!K118)</f>
        <v>0</v>
      </c>
      <c r="L257" s="194">
        <f>IF(L$142="分類不明", 計算_基本取引表!L118/計算_基本取引表!L$133, 計算_投入係数表!L118)</f>
        <v>0</v>
      </c>
      <c r="M257" s="194">
        <f>IF(M$142="分類不明", 計算_基本取引表!M118/計算_基本取引表!M$133, 計算_投入係数表!M118)</f>
        <v>0</v>
      </c>
      <c r="N257" s="194">
        <f>IF(N$142="分類不明", 計算_基本取引表!N118/計算_基本取引表!N$133, 計算_投入係数表!N118)</f>
        <v>0</v>
      </c>
      <c r="O257" s="194">
        <f>IF(O$142="分類不明", 計算_基本取引表!O118/計算_基本取引表!O$133, 計算_投入係数表!O118)</f>
        <v>0</v>
      </c>
      <c r="P257" s="194" t="e">
        <f ca="1">IF(P$142="分類不明", 計算_基本取引表!P118/計算_基本取引表!P$133, 計算_投入係数表!P118)</f>
        <v>#DIV/0!</v>
      </c>
      <c r="Q257" s="194" t="e">
        <f>IF(Q$142="分類不明", 計算_基本取引表!Q118/計算_基本取引表!Q$133, 計算_投入係数表!Q118)</f>
        <v>#DIV/0!</v>
      </c>
      <c r="R257" s="194" t="e">
        <f>IF(R$142="分類不明", 計算_基本取引表!R118/計算_基本取引表!R$133, 計算_投入係数表!R118)</f>
        <v>#DIV/0!</v>
      </c>
      <c r="S257" s="194" t="e">
        <f>IF(S$142="分類不明", 計算_基本取引表!S118/計算_基本取引表!S$133, 計算_投入係数表!S118)</f>
        <v>#DIV/0!</v>
      </c>
      <c r="T257" s="194" t="e">
        <f>IF(T$142="分類不明", 計算_基本取引表!T118/計算_基本取引表!T$133, 計算_投入係数表!T118)</f>
        <v>#DIV/0!</v>
      </c>
      <c r="U257" s="194" t="e">
        <f>IF(U$142="分類不明", 計算_基本取引表!U118/計算_基本取引表!U$133, 計算_投入係数表!U118)</f>
        <v>#DIV/0!</v>
      </c>
      <c r="V257" s="194" t="e">
        <f>IF(V$142="分類不明", 計算_基本取引表!V118/計算_基本取引表!V$133, 計算_投入係数表!V118)</f>
        <v>#DIV/0!</v>
      </c>
      <c r="W257" s="194" t="e">
        <f>IF(W$142="分類不明", 計算_基本取引表!W118/計算_基本取引表!W$133, 計算_投入係数表!W118)</f>
        <v>#DIV/0!</v>
      </c>
      <c r="X257" s="194" t="e">
        <f>IF(X$142="分類不明", 計算_基本取引表!X118/計算_基本取引表!X$133, 計算_投入係数表!X118)</f>
        <v>#DIV/0!</v>
      </c>
      <c r="Y257" s="194" t="e">
        <f>IF(Y$142="分類不明", 計算_基本取引表!Y118/計算_基本取引表!Y$133, 計算_投入係数表!Y118)</f>
        <v>#DIV/0!</v>
      </c>
      <c r="Z257" s="194" t="e">
        <f>IF(Z$142="分類不明", 計算_基本取引表!Z118/計算_基本取引表!Z$133, 計算_投入係数表!Z118)</f>
        <v>#DIV/0!</v>
      </c>
      <c r="AA257" s="194" t="e">
        <f>IF(AA$142="分類不明", 計算_基本取引表!AA118/計算_基本取引表!AA$133, 計算_投入係数表!AA118)</f>
        <v>#DIV/0!</v>
      </c>
      <c r="AB257" s="194" t="e">
        <f>IF(AB$142="分類不明", 計算_基本取引表!AB118/計算_基本取引表!AB$133, 計算_投入係数表!AB118)</f>
        <v>#DIV/0!</v>
      </c>
      <c r="AC257" s="194" t="e">
        <f>IF(AC$142="分類不明", 計算_基本取引表!AC118/計算_基本取引表!AC$133, 計算_投入係数表!AC118)</f>
        <v>#DIV/0!</v>
      </c>
      <c r="AD257" s="194" t="e">
        <f>IF(AD$142="分類不明", 計算_基本取引表!AD118/計算_基本取引表!AD$133, 計算_投入係数表!AD118)</f>
        <v>#DIV/0!</v>
      </c>
      <c r="AE257" s="194" t="e">
        <f>IF(AE$142="分類不明", 計算_基本取引表!AE118/計算_基本取引表!AE$133, 計算_投入係数表!AE118)</f>
        <v>#DIV/0!</v>
      </c>
      <c r="AF257" s="194" t="e">
        <f>IF(AF$142="分類不明", 計算_基本取引表!AF118/計算_基本取引表!AF$133, 計算_投入係数表!AF118)</f>
        <v>#DIV/0!</v>
      </c>
      <c r="AG257" s="194" t="e">
        <f>IF(AG$142="分類不明", 計算_基本取引表!AG118/計算_基本取引表!AG$133, 計算_投入係数表!AG118)</f>
        <v>#DIV/0!</v>
      </c>
      <c r="AH257" s="194" t="e">
        <f>IF(AH$142="分類不明", 計算_基本取引表!AH118/計算_基本取引表!AH$133, 計算_投入係数表!AH118)</f>
        <v>#DIV/0!</v>
      </c>
      <c r="AI257" s="194" t="e">
        <f>IF(AI$142="分類不明", 計算_基本取引表!AI118/計算_基本取引表!AI$133, 計算_投入係数表!AI118)</f>
        <v>#DIV/0!</v>
      </c>
      <c r="AJ257" s="194" t="e">
        <f>IF(AJ$142="分類不明", 計算_基本取引表!AJ118/計算_基本取引表!AJ$133, 計算_投入係数表!AJ118)</f>
        <v>#DIV/0!</v>
      </c>
      <c r="AK257" s="194" t="e">
        <f>IF(AK$142="分類不明", 計算_基本取引表!AK118/計算_基本取引表!AK$133, 計算_投入係数表!AK118)</f>
        <v>#DIV/0!</v>
      </c>
      <c r="AL257" s="194" t="e">
        <f>IF(AL$142="分類不明", 計算_基本取引表!AL118/計算_基本取引表!AL$133, 計算_投入係数表!AL118)</f>
        <v>#DIV/0!</v>
      </c>
      <c r="AM257" s="194" t="e">
        <f>IF(AM$142="分類不明", 計算_基本取引表!AM118/計算_基本取引表!AM$133, 計算_投入係数表!AM118)</f>
        <v>#DIV/0!</v>
      </c>
      <c r="AN257" s="194" t="e">
        <f>IF(AN$142="分類不明", 計算_基本取引表!AN118/計算_基本取引表!AN$133, 計算_投入係数表!AN118)</f>
        <v>#DIV/0!</v>
      </c>
      <c r="AO257" s="194" t="e">
        <f>IF(AO$142="分類不明", 計算_基本取引表!AO118/計算_基本取引表!AO$133, 計算_投入係数表!AO118)</f>
        <v>#DIV/0!</v>
      </c>
      <c r="AP257" s="194" t="e">
        <f>IF(AP$142="分類不明", 計算_基本取引表!AP118/計算_基本取引表!AP$133, 計算_投入係数表!AP118)</f>
        <v>#DIV/0!</v>
      </c>
      <c r="AQ257" s="194" t="e">
        <f>IF(AQ$142="分類不明", 計算_基本取引表!AQ118/計算_基本取引表!AQ$133, 計算_投入係数表!AQ118)</f>
        <v>#DIV/0!</v>
      </c>
      <c r="AR257" s="194" t="e">
        <f>IF(AR$142="分類不明", 計算_基本取引表!AR118/計算_基本取引表!AR$133, 計算_投入係数表!AR118)</f>
        <v>#DIV/0!</v>
      </c>
      <c r="AS257" s="194" t="e">
        <f>IF(AS$142="分類不明", 計算_基本取引表!AS118/計算_基本取引表!AS$133, 計算_投入係数表!AS118)</f>
        <v>#DIV/0!</v>
      </c>
      <c r="AT257" s="194" t="e">
        <f>IF(AT$142="分類不明", 計算_基本取引表!AT118/計算_基本取引表!AT$133, 計算_投入係数表!AT118)</f>
        <v>#DIV/0!</v>
      </c>
      <c r="AU257" s="194" t="e">
        <f>IF(AU$142="分類不明", 計算_基本取引表!AU118/計算_基本取引表!AU$133, 計算_投入係数表!AU118)</f>
        <v>#DIV/0!</v>
      </c>
      <c r="AV257" s="194" t="e">
        <f>IF(AV$142="分類不明", 計算_基本取引表!AV118/計算_基本取引表!AV$133, 計算_投入係数表!AV118)</f>
        <v>#DIV/0!</v>
      </c>
      <c r="AW257" s="194" t="e">
        <f>IF(AW$142="分類不明", 計算_基本取引表!AW118/計算_基本取引表!AW$133, 計算_投入係数表!AW118)</f>
        <v>#DIV/0!</v>
      </c>
      <c r="AX257" s="194" t="e">
        <f>IF(AX$142="分類不明", 計算_基本取引表!AX118/計算_基本取引表!AX$133, 計算_投入係数表!AX118)</f>
        <v>#DIV/0!</v>
      </c>
      <c r="AY257" s="194" t="e">
        <f>IF(AY$142="分類不明", 計算_基本取引表!AY118/計算_基本取引表!AY$133, 計算_投入係数表!AY118)</f>
        <v>#DIV/0!</v>
      </c>
      <c r="AZ257" s="194" t="e">
        <f>IF(AZ$142="分類不明", 計算_基本取引表!AZ118/計算_基本取引表!AZ$133, 計算_投入係数表!AZ118)</f>
        <v>#DIV/0!</v>
      </c>
      <c r="BA257" s="194" t="e">
        <f>IF(BA$142="分類不明", 計算_基本取引表!BA118/計算_基本取引表!BA$133, 計算_投入係数表!BA118)</f>
        <v>#DIV/0!</v>
      </c>
      <c r="BB257" s="194" t="e">
        <f>IF(BB$142="分類不明", 計算_基本取引表!BB118/計算_基本取引表!BB$133, 計算_投入係数表!BB118)</f>
        <v>#DIV/0!</v>
      </c>
      <c r="BC257" s="194" t="e">
        <f>IF(BC$142="分類不明", 計算_基本取引表!BC118/計算_基本取引表!BC$133, 計算_投入係数表!BC118)</f>
        <v>#DIV/0!</v>
      </c>
      <c r="BD257" s="194" t="e">
        <f>IF(BD$142="分類不明", 計算_基本取引表!BD118/計算_基本取引表!BD$133, 計算_投入係数表!BD118)</f>
        <v>#DIV/0!</v>
      </c>
      <c r="BE257" s="194" t="e">
        <f>IF(BE$142="分類不明", 計算_基本取引表!BE118/計算_基本取引表!BE$133, 計算_投入係数表!BE118)</f>
        <v>#DIV/0!</v>
      </c>
      <c r="BF257" s="194" t="e">
        <f>IF(BF$142="分類不明", 計算_基本取引表!BF118/計算_基本取引表!BF$133, 計算_投入係数表!BF118)</f>
        <v>#DIV/0!</v>
      </c>
      <c r="BG257" s="194" t="e">
        <f>IF(BG$142="分類不明", 計算_基本取引表!BG118/計算_基本取引表!BG$133, 計算_投入係数表!BG118)</f>
        <v>#DIV/0!</v>
      </c>
      <c r="BH257" s="194" t="e">
        <f>IF(BH$142="分類不明", 計算_基本取引表!BH118/計算_基本取引表!BH$133, 計算_投入係数表!BH118)</f>
        <v>#DIV/0!</v>
      </c>
      <c r="BI257" s="194" t="e">
        <f>IF(BI$142="分類不明", 計算_基本取引表!BI118/計算_基本取引表!BI$133, 計算_投入係数表!BI118)</f>
        <v>#DIV/0!</v>
      </c>
      <c r="BJ257" s="194" t="e">
        <f>IF(BJ$142="分類不明", 計算_基本取引表!BJ118/計算_基本取引表!BJ$133, 計算_投入係数表!BJ118)</f>
        <v>#DIV/0!</v>
      </c>
      <c r="BK257" s="194" t="e">
        <f>IF(BK$142="分類不明", 計算_基本取引表!BK118/計算_基本取引表!BK$133, 計算_投入係数表!BK118)</f>
        <v>#DIV/0!</v>
      </c>
      <c r="BL257" s="194" t="e">
        <f>IF(BL$142="分類不明", 計算_基本取引表!BL118/計算_基本取引表!BL$133, 計算_投入係数表!BL118)</f>
        <v>#DIV/0!</v>
      </c>
      <c r="BM257" s="194" t="e">
        <f>IF(BM$142="分類不明", 計算_基本取引表!BM118/計算_基本取引表!BM$133, 計算_投入係数表!BM118)</f>
        <v>#DIV/0!</v>
      </c>
      <c r="BN257" s="194" t="e">
        <f>IF(BN$142="分類不明", 計算_基本取引表!BN118/計算_基本取引表!BN$133, 計算_投入係数表!BN118)</f>
        <v>#DIV/0!</v>
      </c>
      <c r="BO257" s="194" t="e">
        <f>IF(BO$142="分類不明", 計算_基本取引表!BO118/計算_基本取引表!BO$133, 計算_投入係数表!BO118)</f>
        <v>#DIV/0!</v>
      </c>
      <c r="BP257" s="194" t="e">
        <f>IF(BP$142="分類不明", 計算_基本取引表!BP118/計算_基本取引表!BP$133, 計算_投入係数表!BP118)</f>
        <v>#DIV/0!</v>
      </c>
      <c r="BQ257" s="194" t="e">
        <f>IF(BQ$142="分類不明", 計算_基本取引表!BQ118/計算_基本取引表!BQ$133, 計算_投入係数表!BQ118)</f>
        <v>#DIV/0!</v>
      </c>
      <c r="BR257" s="194" t="e">
        <f>IF(BR$142="分類不明", 計算_基本取引表!BR118/計算_基本取引表!BR$133, 計算_投入係数表!BR118)</f>
        <v>#DIV/0!</v>
      </c>
      <c r="BS257" s="194" t="e">
        <f>IF(BS$142="分類不明", 計算_基本取引表!BS118/計算_基本取引表!BS$133, 計算_投入係数表!BS118)</f>
        <v>#DIV/0!</v>
      </c>
      <c r="BT257" s="194" t="e">
        <f>IF(BT$142="分類不明", 計算_基本取引表!BT118/計算_基本取引表!BT$133, 計算_投入係数表!BT118)</f>
        <v>#DIV/0!</v>
      </c>
      <c r="BU257" s="194" t="e">
        <f>IF(BU$142="分類不明", 計算_基本取引表!BU118/計算_基本取引表!BU$133, 計算_投入係数表!BU118)</f>
        <v>#DIV/0!</v>
      </c>
      <c r="BV257" s="194" t="e">
        <f>IF(BV$142="分類不明", 計算_基本取引表!BV118/計算_基本取引表!BV$133, 計算_投入係数表!BV118)</f>
        <v>#DIV/0!</v>
      </c>
      <c r="BW257" s="194" t="e">
        <f>IF(BW$142="分類不明", 計算_基本取引表!BW118/計算_基本取引表!BW$133, 計算_投入係数表!BW118)</f>
        <v>#DIV/0!</v>
      </c>
      <c r="BX257" s="194" t="e">
        <f>IF(BX$142="分類不明", 計算_基本取引表!BX118/計算_基本取引表!BX$133, 計算_投入係数表!BX118)</f>
        <v>#DIV/0!</v>
      </c>
      <c r="BY257" s="194" t="e">
        <f>IF(BY$142="分類不明", 計算_基本取引表!BY118/計算_基本取引表!BY$133, 計算_投入係数表!BY118)</f>
        <v>#DIV/0!</v>
      </c>
      <c r="BZ257" s="194" t="e">
        <f>IF(BZ$142="分類不明", 計算_基本取引表!BZ118/計算_基本取引表!BZ$133, 計算_投入係数表!BZ118)</f>
        <v>#DIV/0!</v>
      </c>
      <c r="CA257" s="194" t="e">
        <f>IF(CA$142="分類不明", 計算_基本取引表!CA118/計算_基本取引表!CA$133, 計算_投入係数表!CA118)</f>
        <v>#DIV/0!</v>
      </c>
      <c r="CB257" s="194" t="e">
        <f>IF(CB$142="分類不明", 計算_基本取引表!CB118/計算_基本取引表!CB$133, 計算_投入係数表!CB118)</f>
        <v>#DIV/0!</v>
      </c>
      <c r="CC257" s="194" t="e">
        <f>IF(CC$142="分類不明", 計算_基本取引表!CC118/計算_基本取引表!CC$133, 計算_投入係数表!CC118)</f>
        <v>#DIV/0!</v>
      </c>
      <c r="CD257" s="194" t="e">
        <f>IF(CD$142="分類不明", 計算_基本取引表!CD118/計算_基本取引表!CD$133, 計算_投入係数表!CD118)</f>
        <v>#DIV/0!</v>
      </c>
      <c r="CE257" s="194" t="e">
        <f>IF(CE$142="分類不明", 計算_基本取引表!CE118/計算_基本取引表!CE$133, 計算_投入係数表!CE118)</f>
        <v>#DIV/0!</v>
      </c>
      <c r="CF257" s="194" t="e">
        <f>IF(CF$142="分類不明", 計算_基本取引表!CF118/計算_基本取引表!CF$133, 計算_投入係数表!CF118)</f>
        <v>#DIV/0!</v>
      </c>
      <c r="CG257" s="194" t="e">
        <f>IF(CG$142="分類不明", 計算_基本取引表!CG118/計算_基本取引表!CG$133, 計算_投入係数表!CG118)</f>
        <v>#DIV/0!</v>
      </c>
      <c r="CH257" s="194" t="e">
        <f>IF(CH$142="分類不明", 計算_基本取引表!CH118/計算_基本取引表!CH$133, 計算_投入係数表!CH118)</f>
        <v>#DIV/0!</v>
      </c>
      <c r="CI257" s="194" t="e">
        <f>IF(CI$142="分類不明", 計算_基本取引表!CI118/計算_基本取引表!CI$133, 計算_投入係数表!CI118)</f>
        <v>#DIV/0!</v>
      </c>
      <c r="CJ257" s="194" t="e">
        <f>IF(CJ$142="分類不明", 計算_基本取引表!CJ118/計算_基本取引表!CJ$133, 計算_投入係数表!CJ118)</f>
        <v>#DIV/0!</v>
      </c>
      <c r="CK257" s="194" t="e">
        <f>IF(CK$142="分類不明", 計算_基本取引表!CK118/計算_基本取引表!CK$133, 計算_投入係数表!CK118)</f>
        <v>#DIV/0!</v>
      </c>
      <c r="CL257" s="194" t="e">
        <f>IF(CL$142="分類不明", 計算_基本取引表!CL118/計算_基本取引表!CL$133, 計算_投入係数表!CL118)</f>
        <v>#DIV/0!</v>
      </c>
      <c r="CM257" s="194" t="e">
        <f>IF(CM$142="分類不明", 計算_基本取引表!CM118/計算_基本取引表!CM$133, 計算_投入係数表!CM118)</f>
        <v>#DIV/0!</v>
      </c>
      <c r="CN257" s="194" t="e">
        <f>IF(CN$142="分類不明", 計算_基本取引表!CN118/計算_基本取引表!CN$133, 計算_投入係数表!CN118)</f>
        <v>#DIV/0!</v>
      </c>
      <c r="CO257" s="194" t="e">
        <f>IF(CO$142="分類不明", 計算_基本取引表!CO118/計算_基本取引表!CO$133, 計算_投入係数表!CO118)</f>
        <v>#DIV/0!</v>
      </c>
      <c r="CP257" s="194" t="e">
        <f>IF(CP$142="分類不明", 計算_基本取引表!CP118/計算_基本取引表!CP$133, 計算_投入係数表!CP118)</f>
        <v>#DIV/0!</v>
      </c>
      <c r="CQ257" s="194" t="e">
        <f>IF(CQ$142="分類不明", 計算_基本取引表!CQ118/計算_基本取引表!CQ$133, 計算_投入係数表!CQ118)</f>
        <v>#DIV/0!</v>
      </c>
      <c r="CR257" s="194" t="e">
        <f>IF(CR$142="分類不明", 計算_基本取引表!CR118/計算_基本取引表!CR$133, 計算_投入係数表!CR118)</f>
        <v>#DIV/0!</v>
      </c>
      <c r="CS257" s="194" t="e">
        <f>IF(CS$142="分類不明", 計算_基本取引表!CS118/計算_基本取引表!CS$133, 計算_投入係数表!CS118)</f>
        <v>#DIV/0!</v>
      </c>
      <c r="CT257" s="194" t="e">
        <f>IF(CT$142="分類不明", 計算_基本取引表!CT118/計算_基本取引表!CT$133, 計算_投入係数表!CT118)</f>
        <v>#DIV/0!</v>
      </c>
      <c r="CU257" s="194" t="e">
        <f>IF(CU$142="分類不明", 計算_基本取引表!CU118/計算_基本取引表!CU$133, 計算_投入係数表!CU118)</f>
        <v>#DIV/0!</v>
      </c>
      <c r="CV257" s="194" t="e">
        <f>IF(CV$142="分類不明", 計算_基本取引表!CV118/計算_基本取引表!CV$133, 計算_投入係数表!CV118)</f>
        <v>#DIV/0!</v>
      </c>
      <c r="CW257" s="194" t="e">
        <f>IF(CW$142="分類不明", 計算_基本取引表!CW118/計算_基本取引表!CW$133, 計算_投入係数表!CW118)</f>
        <v>#DIV/0!</v>
      </c>
      <c r="CX257" s="194" t="e">
        <f>IF(CX$142="分類不明", 計算_基本取引表!CX118/計算_基本取引表!CX$133, 計算_投入係数表!CX118)</f>
        <v>#DIV/0!</v>
      </c>
      <c r="CY257" s="194" t="e">
        <f>IF(CY$142="分類不明", 計算_基本取引表!CY118/計算_基本取引表!CY$133, 計算_投入係数表!CY118)</f>
        <v>#DIV/0!</v>
      </c>
      <c r="CZ257" s="194" t="e">
        <f>IF(CZ$142="分類不明", 計算_基本取引表!CZ118/計算_基本取引表!CZ$133, 計算_投入係数表!CZ118)</f>
        <v>#DIV/0!</v>
      </c>
      <c r="DA257" s="194" t="e">
        <f>IF(DA$142="分類不明", 計算_基本取引表!DA118/計算_基本取引表!DA$133, 計算_投入係数表!DA118)</f>
        <v>#DIV/0!</v>
      </c>
      <c r="DB257" s="194" t="e">
        <f>IF(DB$142="分類不明", 計算_基本取引表!DB118/計算_基本取引表!DB$133, 計算_投入係数表!DB118)</f>
        <v>#DIV/0!</v>
      </c>
      <c r="DC257" s="194" t="e">
        <f>IF(DC$142="分類不明", 計算_基本取引表!DC118/計算_基本取引表!DC$133, 計算_投入係数表!DC118)</f>
        <v>#DIV/0!</v>
      </c>
      <c r="DD257" s="194" t="e">
        <f>IF(DD$142="分類不明", 計算_基本取引表!DD118/計算_基本取引表!DD$133, 計算_投入係数表!DD118)</f>
        <v>#DIV/0!</v>
      </c>
      <c r="DE257" s="194" t="e">
        <f>IF(DE$142="分類不明", 計算_基本取引表!DE118/計算_基本取引表!DE$133, 計算_投入係数表!DE118)</f>
        <v>#DIV/0!</v>
      </c>
      <c r="DF257" s="194" t="e">
        <f>IF(DF$142="分類不明", 計算_基本取引表!DF118/計算_基本取引表!DF$133, 計算_投入係数表!DF118)</f>
        <v>#DIV/0!</v>
      </c>
      <c r="DG257" s="194" t="e">
        <f>IF(DG$142="分類不明", 計算_基本取引表!DG118/計算_基本取引表!DG$133, 計算_投入係数表!DG118)</f>
        <v>#DIV/0!</v>
      </c>
      <c r="DH257" s="194" t="e">
        <f>IF(DH$142="分類不明", 計算_基本取引表!DH118/計算_基本取引表!DH$133, 計算_投入係数表!DH118)</f>
        <v>#DIV/0!</v>
      </c>
      <c r="DI257" s="194" t="e">
        <f>IF(DI$142="分類不明", 計算_基本取引表!DI118/計算_基本取引表!DI$133, 計算_投入係数表!DI118)</f>
        <v>#DIV/0!</v>
      </c>
      <c r="DJ257" s="194" t="e">
        <f>IF(DJ$142="分類不明", 計算_基本取引表!DJ118/計算_基本取引表!DJ$133, 計算_投入係数表!DJ118)</f>
        <v>#DIV/0!</v>
      </c>
      <c r="DK257" s="194" t="e">
        <f>IF(DK$142="分類不明", 計算_基本取引表!DK118/計算_基本取引表!DK$133, 計算_投入係数表!DK118)</f>
        <v>#DIV/0!</v>
      </c>
      <c r="DL257" s="194" t="e">
        <f>IF(DL$142="分類不明", 計算_基本取引表!DL118/計算_基本取引表!DL$133, 計算_投入係数表!DL118)</f>
        <v>#DIV/0!</v>
      </c>
      <c r="DM257" s="194" t="e">
        <f>IF(DM$142="分類不明", 計算_基本取引表!DM118/計算_基本取引表!DM$133, 計算_投入係数表!DM118)</f>
        <v>#DIV/0!</v>
      </c>
      <c r="DN257" s="194" t="e">
        <f>IF(DN$142="分類不明", 計算_基本取引表!DN118/計算_基本取引表!DN$133, 計算_投入係数表!DN118)</f>
        <v>#DIV/0!</v>
      </c>
      <c r="DO257" s="194" t="e">
        <f>IF(DO$142="分類不明", 計算_基本取引表!DO118/計算_基本取引表!DO$133, 計算_投入係数表!DO118)</f>
        <v>#DIV/0!</v>
      </c>
      <c r="DP257" s="194" t="e">
        <f>IF(DP$142="分類不明", 計算_基本取引表!DP118/計算_基本取引表!DP$133, 計算_投入係数表!DP118)</f>
        <v>#DIV/0!</v>
      </c>
      <c r="DQ257" s="194" t="e">
        <f>IF(DQ$142="分類不明", 計算_基本取引表!DQ118/計算_基本取引表!DQ$133, 計算_投入係数表!DQ118)</f>
        <v>#DIV/0!</v>
      </c>
      <c r="DR257" s="194" t="e">
        <f>IF(DR$142="分類不明", 計算_基本取引表!DR118/計算_基本取引表!DR$133, 計算_投入係数表!DR118)</f>
        <v>#DIV/0!</v>
      </c>
      <c r="DS257" s="194" t="e">
        <f>IF(DS$142="分類不明", 計算_基本取引表!DS118/計算_基本取引表!DS$133, 計算_投入係数表!DS118)</f>
        <v>#DIV/0!</v>
      </c>
      <c r="DT257" s="23">
        <f ca="1">計算_基本取引表!DT118/計算_基本取引表!DT$133</f>
        <v>0</v>
      </c>
    </row>
    <row r="258" spans="2:124" x14ac:dyDescent="0.25">
      <c r="B258" s="53">
        <v>116</v>
      </c>
      <c r="C258" s="192" t="str">
        <v>-</v>
      </c>
      <c r="D258" s="193">
        <f>IF(D$142="分類不明", 計算_基本取引表!D119/計算_基本取引表!D$133, 計算_投入係数表!D119)</f>
        <v>0</v>
      </c>
      <c r="E258" s="194">
        <f>IF(E$142="分類不明", 計算_基本取引表!E119/計算_基本取引表!E$133, 計算_投入係数表!E119)</f>
        <v>0</v>
      </c>
      <c r="F258" s="194">
        <f>IF(F$142="分類不明", 計算_基本取引表!F119/計算_基本取引表!F$133, 計算_投入係数表!F119)</f>
        <v>0</v>
      </c>
      <c r="G258" s="194">
        <f>IF(G$142="分類不明", 計算_基本取引表!G119/計算_基本取引表!G$133, 計算_投入係数表!G119)</f>
        <v>0</v>
      </c>
      <c r="H258" s="194">
        <f>IF(H$142="分類不明", 計算_基本取引表!H119/計算_基本取引表!H$133, 計算_投入係数表!H119)</f>
        <v>0</v>
      </c>
      <c r="I258" s="194">
        <f>IF(I$142="分類不明", 計算_基本取引表!I119/計算_基本取引表!I$133, 計算_投入係数表!I119)</f>
        <v>0</v>
      </c>
      <c r="J258" s="194">
        <f>IF(J$142="分類不明", 計算_基本取引表!J119/計算_基本取引表!J$133, 計算_投入係数表!J119)</f>
        <v>0</v>
      </c>
      <c r="K258" s="194">
        <f>IF(K$142="分類不明", 計算_基本取引表!K119/計算_基本取引表!K$133, 計算_投入係数表!K119)</f>
        <v>0</v>
      </c>
      <c r="L258" s="194">
        <f>IF(L$142="分類不明", 計算_基本取引表!L119/計算_基本取引表!L$133, 計算_投入係数表!L119)</f>
        <v>0</v>
      </c>
      <c r="M258" s="194">
        <f>IF(M$142="分類不明", 計算_基本取引表!M119/計算_基本取引表!M$133, 計算_投入係数表!M119)</f>
        <v>0</v>
      </c>
      <c r="N258" s="194">
        <f>IF(N$142="分類不明", 計算_基本取引表!N119/計算_基本取引表!N$133, 計算_投入係数表!N119)</f>
        <v>0</v>
      </c>
      <c r="O258" s="194">
        <f>IF(O$142="分類不明", 計算_基本取引表!O119/計算_基本取引表!O$133, 計算_投入係数表!O119)</f>
        <v>0</v>
      </c>
      <c r="P258" s="194" t="e">
        <f ca="1">IF(P$142="分類不明", 計算_基本取引表!P119/計算_基本取引表!P$133, 計算_投入係数表!P119)</f>
        <v>#DIV/0!</v>
      </c>
      <c r="Q258" s="194" t="e">
        <f>IF(Q$142="分類不明", 計算_基本取引表!Q119/計算_基本取引表!Q$133, 計算_投入係数表!Q119)</f>
        <v>#DIV/0!</v>
      </c>
      <c r="R258" s="194" t="e">
        <f>IF(R$142="分類不明", 計算_基本取引表!R119/計算_基本取引表!R$133, 計算_投入係数表!R119)</f>
        <v>#DIV/0!</v>
      </c>
      <c r="S258" s="194" t="e">
        <f>IF(S$142="分類不明", 計算_基本取引表!S119/計算_基本取引表!S$133, 計算_投入係数表!S119)</f>
        <v>#DIV/0!</v>
      </c>
      <c r="T258" s="194" t="e">
        <f>IF(T$142="分類不明", 計算_基本取引表!T119/計算_基本取引表!T$133, 計算_投入係数表!T119)</f>
        <v>#DIV/0!</v>
      </c>
      <c r="U258" s="194" t="e">
        <f>IF(U$142="分類不明", 計算_基本取引表!U119/計算_基本取引表!U$133, 計算_投入係数表!U119)</f>
        <v>#DIV/0!</v>
      </c>
      <c r="V258" s="194" t="e">
        <f>IF(V$142="分類不明", 計算_基本取引表!V119/計算_基本取引表!V$133, 計算_投入係数表!V119)</f>
        <v>#DIV/0!</v>
      </c>
      <c r="W258" s="194" t="e">
        <f>IF(W$142="分類不明", 計算_基本取引表!W119/計算_基本取引表!W$133, 計算_投入係数表!W119)</f>
        <v>#DIV/0!</v>
      </c>
      <c r="X258" s="194" t="e">
        <f>IF(X$142="分類不明", 計算_基本取引表!X119/計算_基本取引表!X$133, 計算_投入係数表!X119)</f>
        <v>#DIV/0!</v>
      </c>
      <c r="Y258" s="194" t="e">
        <f>IF(Y$142="分類不明", 計算_基本取引表!Y119/計算_基本取引表!Y$133, 計算_投入係数表!Y119)</f>
        <v>#DIV/0!</v>
      </c>
      <c r="Z258" s="194" t="e">
        <f>IF(Z$142="分類不明", 計算_基本取引表!Z119/計算_基本取引表!Z$133, 計算_投入係数表!Z119)</f>
        <v>#DIV/0!</v>
      </c>
      <c r="AA258" s="194" t="e">
        <f>IF(AA$142="分類不明", 計算_基本取引表!AA119/計算_基本取引表!AA$133, 計算_投入係数表!AA119)</f>
        <v>#DIV/0!</v>
      </c>
      <c r="AB258" s="194" t="e">
        <f>IF(AB$142="分類不明", 計算_基本取引表!AB119/計算_基本取引表!AB$133, 計算_投入係数表!AB119)</f>
        <v>#DIV/0!</v>
      </c>
      <c r="AC258" s="194" t="e">
        <f>IF(AC$142="分類不明", 計算_基本取引表!AC119/計算_基本取引表!AC$133, 計算_投入係数表!AC119)</f>
        <v>#DIV/0!</v>
      </c>
      <c r="AD258" s="194" t="e">
        <f>IF(AD$142="分類不明", 計算_基本取引表!AD119/計算_基本取引表!AD$133, 計算_投入係数表!AD119)</f>
        <v>#DIV/0!</v>
      </c>
      <c r="AE258" s="194" t="e">
        <f>IF(AE$142="分類不明", 計算_基本取引表!AE119/計算_基本取引表!AE$133, 計算_投入係数表!AE119)</f>
        <v>#DIV/0!</v>
      </c>
      <c r="AF258" s="194" t="e">
        <f>IF(AF$142="分類不明", 計算_基本取引表!AF119/計算_基本取引表!AF$133, 計算_投入係数表!AF119)</f>
        <v>#DIV/0!</v>
      </c>
      <c r="AG258" s="194" t="e">
        <f>IF(AG$142="分類不明", 計算_基本取引表!AG119/計算_基本取引表!AG$133, 計算_投入係数表!AG119)</f>
        <v>#DIV/0!</v>
      </c>
      <c r="AH258" s="194" t="e">
        <f>IF(AH$142="分類不明", 計算_基本取引表!AH119/計算_基本取引表!AH$133, 計算_投入係数表!AH119)</f>
        <v>#DIV/0!</v>
      </c>
      <c r="AI258" s="194" t="e">
        <f>IF(AI$142="分類不明", 計算_基本取引表!AI119/計算_基本取引表!AI$133, 計算_投入係数表!AI119)</f>
        <v>#DIV/0!</v>
      </c>
      <c r="AJ258" s="194" t="e">
        <f>IF(AJ$142="分類不明", 計算_基本取引表!AJ119/計算_基本取引表!AJ$133, 計算_投入係数表!AJ119)</f>
        <v>#DIV/0!</v>
      </c>
      <c r="AK258" s="194" t="e">
        <f>IF(AK$142="分類不明", 計算_基本取引表!AK119/計算_基本取引表!AK$133, 計算_投入係数表!AK119)</f>
        <v>#DIV/0!</v>
      </c>
      <c r="AL258" s="194" t="e">
        <f>IF(AL$142="分類不明", 計算_基本取引表!AL119/計算_基本取引表!AL$133, 計算_投入係数表!AL119)</f>
        <v>#DIV/0!</v>
      </c>
      <c r="AM258" s="194" t="e">
        <f>IF(AM$142="分類不明", 計算_基本取引表!AM119/計算_基本取引表!AM$133, 計算_投入係数表!AM119)</f>
        <v>#DIV/0!</v>
      </c>
      <c r="AN258" s="194" t="e">
        <f>IF(AN$142="分類不明", 計算_基本取引表!AN119/計算_基本取引表!AN$133, 計算_投入係数表!AN119)</f>
        <v>#DIV/0!</v>
      </c>
      <c r="AO258" s="194" t="e">
        <f>IF(AO$142="分類不明", 計算_基本取引表!AO119/計算_基本取引表!AO$133, 計算_投入係数表!AO119)</f>
        <v>#DIV/0!</v>
      </c>
      <c r="AP258" s="194" t="e">
        <f>IF(AP$142="分類不明", 計算_基本取引表!AP119/計算_基本取引表!AP$133, 計算_投入係数表!AP119)</f>
        <v>#DIV/0!</v>
      </c>
      <c r="AQ258" s="194" t="e">
        <f>IF(AQ$142="分類不明", 計算_基本取引表!AQ119/計算_基本取引表!AQ$133, 計算_投入係数表!AQ119)</f>
        <v>#DIV/0!</v>
      </c>
      <c r="AR258" s="194" t="e">
        <f>IF(AR$142="分類不明", 計算_基本取引表!AR119/計算_基本取引表!AR$133, 計算_投入係数表!AR119)</f>
        <v>#DIV/0!</v>
      </c>
      <c r="AS258" s="194" t="e">
        <f>IF(AS$142="分類不明", 計算_基本取引表!AS119/計算_基本取引表!AS$133, 計算_投入係数表!AS119)</f>
        <v>#DIV/0!</v>
      </c>
      <c r="AT258" s="194" t="e">
        <f>IF(AT$142="分類不明", 計算_基本取引表!AT119/計算_基本取引表!AT$133, 計算_投入係数表!AT119)</f>
        <v>#DIV/0!</v>
      </c>
      <c r="AU258" s="194" t="e">
        <f>IF(AU$142="分類不明", 計算_基本取引表!AU119/計算_基本取引表!AU$133, 計算_投入係数表!AU119)</f>
        <v>#DIV/0!</v>
      </c>
      <c r="AV258" s="194" t="e">
        <f>IF(AV$142="分類不明", 計算_基本取引表!AV119/計算_基本取引表!AV$133, 計算_投入係数表!AV119)</f>
        <v>#DIV/0!</v>
      </c>
      <c r="AW258" s="194" t="e">
        <f>IF(AW$142="分類不明", 計算_基本取引表!AW119/計算_基本取引表!AW$133, 計算_投入係数表!AW119)</f>
        <v>#DIV/0!</v>
      </c>
      <c r="AX258" s="194" t="e">
        <f>IF(AX$142="分類不明", 計算_基本取引表!AX119/計算_基本取引表!AX$133, 計算_投入係数表!AX119)</f>
        <v>#DIV/0!</v>
      </c>
      <c r="AY258" s="194" t="e">
        <f>IF(AY$142="分類不明", 計算_基本取引表!AY119/計算_基本取引表!AY$133, 計算_投入係数表!AY119)</f>
        <v>#DIV/0!</v>
      </c>
      <c r="AZ258" s="194" t="e">
        <f>IF(AZ$142="分類不明", 計算_基本取引表!AZ119/計算_基本取引表!AZ$133, 計算_投入係数表!AZ119)</f>
        <v>#DIV/0!</v>
      </c>
      <c r="BA258" s="194" t="e">
        <f>IF(BA$142="分類不明", 計算_基本取引表!BA119/計算_基本取引表!BA$133, 計算_投入係数表!BA119)</f>
        <v>#DIV/0!</v>
      </c>
      <c r="BB258" s="194" t="e">
        <f>IF(BB$142="分類不明", 計算_基本取引表!BB119/計算_基本取引表!BB$133, 計算_投入係数表!BB119)</f>
        <v>#DIV/0!</v>
      </c>
      <c r="BC258" s="194" t="e">
        <f>IF(BC$142="分類不明", 計算_基本取引表!BC119/計算_基本取引表!BC$133, 計算_投入係数表!BC119)</f>
        <v>#DIV/0!</v>
      </c>
      <c r="BD258" s="194" t="e">
        <f>IF(BD$142="分類不明", 計算_基本取引表!BD119/計算_基本取引表!BD$133, 計算_投入係数表!BD119)</f>
        <v>#DIV/0!</v>
      </c>
      <c r="BE258" s="194" t="e">
        <f>IF(BE$142="分類不明", 計算_基本取引表!BE119/計算_基本取引表!BE$133, 計算_投入係数表!BE119)</f>
        <v>#DIV/0!</v>
      </c>
      <c r="BF258" s="194" t="e">
        <f>IF(BF$142="分類不明", 計算_基本取引表!BF119/計算_基本取引表!BF$133, 計算_投入係数表!BF119)</f>
        <v>#DIV/0!</v>
      </c>
      <c r="BG258" s="194" t="e">
        <f>IF(BG$142="分類不明", 計算_基本取引表!BG119/計算_基本取引表!BG$133, 計算_投入係数表!BG119)</f>
        <v>#DIV/0!</v>
      </c>
      <c r="BH258" s="194" t="e">
        <f>IF(BH$142="分類不明", 計算_基本取引表!BH119/計算_基本取引表!BH$133, 計算_投入係数表!BH119)</f>
        <v>#DIV/0!</v>
      </c>
      <c r="BI258" s="194" t="e">
        <f>IF(BI$142="分類不明", 計算_基本取引表!BI119/計算_基本取引表!BI$133, 計算_投入係数表!BI119)</f>
        <v>#DIV/0!</v>
      </c>
      <c r="BJ258" s="194" t="e">
        <f>IF(BJ$142="分類不明", 計算_基本取引表!BJ119/計算_基本取引表!BJ$133, 計算_投入係数表!BJ119)</f>
        <v>#DIV/0!</v>
      </c>
      <c r="BK258" s="194" t="e">
        <f>IF(BK$142="分類不明", 計算_基本取引表!BK119/計算_基本取引表!BK$133, 計算_投入係数表!BK119)</f>
        <v>#DIV/0!</v>
      </c>
      <c r="BL258" s="194" t="e">
        <f>IF(BL$142="分類不明", 計算_基本取引表!BL119/計算_基本取引表!BL$133, 計算_投入係数表!BL119)</f>
        <v>#DIV/0!</v>
      </c>
      <c r="BM258" s="194" t="e">
        <f>IF(BM$142="分類不明", 計算_基本取引表!BM119/計算_基本取引表!BM$133, 計算_投入係数表!BM119)</f>
        <v>#DIV/0!</v>
      </c>
      <c r="BN258" s="194" t="e">
        <f>IF(BN$142="分類不明", 計算_基本取引表!BN119/計算_基本取引表!BN$133, 計算_投入係数表!BN119)</f>
        <v>#DIV/0!</v>
      </c>
      <c r="BO258" s="194" t="e">
        <f>IF(BO$142="分類不明", 計算_基本取引表!BO119/計算_基本取引表!BO$133, 計算_投入係数表!BO119)</f>
        <v>#DIV/0!</v>
      </c>
      <c r="BP258" s="194" t="e">
        <f>IF(BP$142="分類不明", 計算_基本取引表!BP119/計算_基本取引表!BP$133, 計算_投入係数表!BP119)</f>
        <v>#DIV/0!</v>
      </c>
      <c r="BQ258" s="194" t="e">
        <f>IF(BQ$142="分類不明", 計算_基本取引表!BQ119/計算_基本取引表!BQ$133, 計算_投入係数表!BQ119)</f>
        <v>#DIV/0!</v>
      </c>
      <c r="BR258" s="194" t="e">
        <f>IF(BR$142="分類不明", 計算_基本取引表!BR119/計算_基本取引表!BR$133, 計算_投入係数表!BR119)</f>
        <v>#DIV/0!</v>
      </c>
      <c r="BS258" s="194" t="e">
        <f>IF(BS$142="分類不明", 計算_基本取引表!BS119/計算_基本取引表!BS$133, 計算_投入係数表!BS119)</f>
        <v>#DIV/0!</v>
      </c>
      <c r="BT258" s="194" t="e">
        <f>IF(BT$142="分類不明", 計算_基本取引表!BT119/計算_基本取引表!BT$133, 計算_投入係数表!BT119)</f>
        <v>#DIV/0!</v>
      </c>
      <c r="BU258" s="194" t="e">
        <f>IF(BU$142="分類不明", 計算_基本取引表!BU119/計算_基本取引表!BU$133, 計算_投入係数表!BU119)</f>
        <v>#DIV/0!</v>
      </c>
      <c r="BV258" s="194" t="e">
        <f>IF(BV$142="分類不明", 計算_基本取引表!BV119/計算_基本取引表!BV$133, 計算_投入係数表!BV119)</f>
        <v>#DIV/0!</v>
      </c>
      <c r="BW258" s="194" t="e">
        <f>IF(BW$142="分類不明", 計算_基本取引表!BW119/計算_基本取引表!BW$133, 計算_投入係数表!BW119)</f>
        <v>#DIV/0!</v>
      </c>
      <c r="BX258" s="194" t="e">
        <f>IF(BX$142="分類不明", 計算_基本取引表!BX119/計算_基本取引表!BX$133, 計算_投入係数表!BX119)</f>
        <v>#DIV/0!</v>
      </c>
      <c r="BY258" s="194" t="e">
        <f>IF(BY$142="分類不明", 計算_基本取引表!BY119/計算_基本取引表!BY$133, 計算_投入係数表!BY119)</f>
        <v>#DIV/0!</v>
      </c>
      <c r="BZ258" s="194" t="e">
        <f>IF(BZ$142="分類不明", 計算_基本取引表!BZ119/計算_基本取引表!BZ$133, 計算_投入係数表!BZ119)</f>
        <v>#DIV/0!</v>
      </c>
      <c r="CA258" s="194" t="e">
        <f>IF(CA$142="分類不明", 計算_基本取引表!CA119/計算_基本取引表!CA$133, 計算_投入係数表!CA119)</f>
        <v>#DIV/0!</v>
      </c>
      <c r="CB258" s="194" t="e">
        <f>IF(CB$142="分類不明", 計算_基本取引表!CB119/計算_基本取引表!CB$133, 計算_投入係数表!CB119)</f>
        <v>#DIV/0!</v>
      </c>
      <c r="CC258" s="194" t="e">
        <f>IF(CC$142="分類不明", 計算_基本取引表!CC119/計算_基本取引表!CC$133, 計算_投入係数表!CC119)</f>
        <v>#DIV/0!</v>
      </c>
      <c r="CD258" s="194" t="e">
        <f>IF(CD$142="分類不明", 計算_基本取引表!CD119/計算_基本取引表!CD$133, 計算_投入係数表!CD119)</f>
        <v>#DIV/0!</v>
      </c>
      <c r="CE258" s="194" t="e">
        <f>IF(CE$142="分類不明", 計算_基本取引表!CE119/計算_基本取引表!CE$133, 計算_投入係数表!CE119)</f>
        <v>#DIV/0!</v>
      </c>
      <c r="CF258" s="194" t="e">
        <f>IF(CF$142="分類不明", 計算_基本取引表!CF119/計算_基本取引表!CF$133, 計算_投入係数表!CF119)</f>
        <v>#DIV/0!</v>
      </c>
      <c r="CG258" s="194" t="e">
        <f>IF(CG$142="分類不明", 計算_基本取引表!CG119/計算_基本取引表!CG$133, 計算_投入係数表!CG119)</f>
        <v>#DIV/0!</v>
      </c>
      <c r="CH258" s="194" t="e">
        <f>IF(CH$142="分類不明", 計算_基本取引表!CH119/計算_基本取引表!CH$133, 計算_投入係数表!CH119)</f>
        <v>#DIV/0!</v>
      </c>
      <c r="CI258" s="194" t="e">
        <f>IF(CI$142="分類不明", 計算_基本取引表!CI119/計算_基本取引表!CI$133, 計算_投入係数表!CI119)</f>
        <v>#DIV/0!</v>
      </c>
      <c r="CJ258" s="194" t="e">
        <f>IF(CJ$142="分類不明", 計算_基本取引表!CJ119/計算_基本取引表!CJ$133, 計算_投入係数表!CJ119)</f>
        <v>#DIV/0!</v>
      </c>
      <c r="CK258" s="194" t="e">
        <f>IF(CK$142="分類不明", 計算_基本取引表!CK119/計算_基本取引表!CK$133, 計算_投入係数表!CK119)</f>
        <v>#DIV/0!</v>
      </c>
      <c r="CL258" s="194" t="e">
        <f>IF(CL$142="分類不明", 計算_基本取引表!CL119/計算_基本取引表!CL$133, 計算_投入係数表!CL119)</f>
        <v>#DIV/0!</v>
      </c>
      <c r="CM258" s="194" t="e">
        <f>IF(CM$142="分類不明", 計算_基本取引表!CM119/計算_基本取引表!CM$133, 計算_投入係数表!CM119)</f>
        <v>#DIV/0!</v>
      </c>
      <c r="CN258" s="194" t="e">
        <f>IF(CN$142="分類不明", 計算_基本取引表!CN119/計算_基本取引表!CN$133, 計算_投入係数表!CN119)</f>
        <v>#DIV/0!</v>
      </c>
      <c r="CO258" s="194" t="e">
        <f>IF(CO$142="分類不明", 計算_基本取引表!CO119/計算_基本取引表!CO$133, 計算_投入係数表!CO119)</f>
        <v>#DIV/0!</v>
      </c>
      <c r="CP258" s="194" t="e">
        <f>IF(CP$142="分類不明", 計算_基本取引表!CP119/計算_基本取引表!CP$133, 計算_投入係数表!CP119)</f>
        <v>#DIV/0!</v>
      </c>
      <c r="CQ258" s="194" t="e">
        <f>IF(CQ$142="分類不明", 計算_基本取引表!CQ119/計算_基本取引表!CQ$133, 計算_投入係数表!CQ119)</f>
        <v>#DIV/0!</v>
      </c>
      <c r="CR258" s="194" t="e">
        <f>IF(CR$142="分類不明", 計算_基本取引表!CR119/計算_基本取引表!CR$133, 計算_投入係数表!CR119)</f>
        <v>#DIV/0!</v>
      </c>
      <c r="CS258" s="194" t="e">
        <f>IF(CS$142="分類不明", 計算_基本取引表!CS119/計算_基本取引表!CS$133, 計算_投入係数表!CS119)</f>
        <v>#DIV/0!</v>
      </c>
      <c r="CT258" s="194" t="e">
        <f>IF(CT$142="分類不明", 計算_基本取引表!CT119/計算_基本取引表!CT$133, 計算_投入係数表!CT119)</f>
        <v>#DIV/0!</v>
      </c>
      <c r="CU258" s="194" t="e">
        <f>IF(CU$142="分類不明", 計算_基本取引表!CU119/計算_基本取引表!CU$133, 計算_投入係数表!CU119)</f>
        <v>#DIV/0!</v>
      </c>
      <c r="CV258" s="194" t="e">
        <f>IF(CV$142="分類不明", 計算_基本取引表!CV119/計算_基本取引表!CV$133, 計算_投入係数表!CV119)</f>
        <v>#DIV/0!</v>
      </c>
      <c r="CW258" s="194" t="e">
        <f>IF(CW$142="分類不明", 計算_基本取引表!CW119/計算_基本取引表!CW$133, 計算_投入係数表!CW119)</f>
        <v>#DIV/0!</v>
      </c>
      <c r="CX258" s="194" t="e">
        <f>IF(CX$142="分類不明", 計算_基本取引表!CX119/計算_基本取引表!CX$133, 計算_投入係数表!CX119)</f>
        <v>#DIV/0!</v>
      </c>
      <c r="CY258" s="194" t="e">
        <f>IF(CY$142="分類不明", 計算_基本取引表!CY119/計算_基本取引表!CY$133, 計算_投入係数表!CY119)</f>
        <v>#DIV/0!</v>
      </c>
      <c r="CZ258" s="194" t="e">
        <f>IF(CZ$142="分類不明", 計算_基本取引表!CZ119/計算_基本取引表!CZ$133, 計算_投入係数表!CZ119)</f>
        <v>#DIV/0!</v>
      </c>
      <c r="DA258" s="194" t="e">
        <f>IF(DA$142="分類不明", 計算_基本取引表!DA119/計算_基本取引表!DA$133, 計算_投入係数表!DA119)</f>
        <v>#DIV/0!</v>
      </c>
      <c r="DB258" s="194" t="e">
        <f>IF(DB$142="分類不明", 計算_基本取引表!DB119/計算_基本取引表!DB$133, 計算_投入係数表!DB119)</f>
        <v>#DIV/0!</v>
      </c>
      <c r="DC258" s="194" t="e">
        <f>IF(DC$142="分類不明", 計算_基本取引表!DC119/計算_基本取引表!DC$133, 計算_投入係数表!DC119)</f>
        <v>#DIV/0!</v>
      </c>
      <c r="DD258" s="194" t="e">
        <f>IF(DD$142="分類不明", 計算_基本取引表!DD119/計算_基本取引表!DD$133, 計算_投入係数表!DD119)</f>
        <v>#DIV/0!</v>
      </c>
      <c r="DE258" s="194" t="e">
        <f>IF(DE$142="分類不明", 計算_基本取引表!DE119/計算_基本取引表!DE$133, 計算_投入係数表!DE119)</f>
        <v>#DIV/0!</v>
      </c>
      <c r="DF258" s="194" t="e">
        <f>IF(DF$142="分類不明", 計算_基本取引表!DF119/計算_基本取引表!DF$133, 計算_投入係数表!DF119)</f>
        <v>#DIV/0!</v>
      </c>
      <c r="DG258" s="194" t="e">
        <f>IF(DG$142="分類不明", 計算_基本取引表!DG119/計算_基本取引表!DG$133, 計算_投入係数表!DG119)</f>
        <v>#DIV/0!</v>
      </c>
      <c r="DH258" s="194" t="e">
        <f>IF(DH$142="分類不明", 計算_基本取引表!DH119/計算_基本取引表!DH$133, 計算_投入係数表!DH119)</f>
        <v>#DIV/0!</v>
      </c>
      <c r="DI258" s="194" t="e">
        <f>IF(DI$142="分類不明", 計算_基本取引表!DI119/計算_基本取引表!DI$133, 計算_投入係数表!DI119)</f>
        <v>#DIV/0!</v>
      </c>
      <c r="DJ258" s="194" t="e">
        <f>IF(DJ$142="分類不明", 計算_基本取引表!DJ119/計算_基本取引表!DJ$133, 計算_投入係数表!DJ119)</f>
        <v>#DIV/0!</v>
      </c>
      <c r="DK258" s="194" t="e">
        <f>IF(DK$142="分類不明", 計算_基本取引表!DK119/計算_基本取引表!DK$133, 計算_投入係数表!DK119)</f>
        <v>#DIV/0!</v>
      </c>
      <c r="DL258" s="194" t="e">
        <f>IF(DL$142="分類不明", 計算_基本取引表!DL119/計算_基本取引表!DL$133, 計算_投入係数表!DL119)</f>
        <v>#DIV/0!</v>
      </c>
      <c r="DM258" s="194" t="e">
        <f>IF(DM$142="分類不明", 計算_基本取引表!DM119/計算_基本取引表!DM$133, 計算_投入係数表!DM119)</f>
        <v>#DIV/0!</v>
      </c>
      <c r="DN258" s="194" t="e">
        <f>IF(DN$142="分類不明", 計算_基本取引表!DN119/計算_基本取引表!DN$133, 計算_投入係数表!DN119)</f>
        <v>#DIV/0!</v>
      </c>
      <c r="DO258" s="194" t="e">
        <f>IF(DO$142="分類不明", 計算_基本取引表!DO119/計算_基本取引表!DO$133, 計算_投入係数表!DO119)</f>
        <v>#DIV/0!</v>
      </c>
      <c r="DP258" s="194" t="e">
        <f>IF(DP$142="分類不明", 計算_基本取引表!DP119/計算_基本取引表!DP$133, 計算_投入係数表!DP119)</f>
        <v>#DIV/0!</v>
      </c>
      <c r="DQ258" s="194" t="e">
        <f>IF(DQ$142="分類不明", 計算_基本取引表!DQ119/計算_基本取引表!DQ$133, 計算_投入係数表!DQ119)</f>
        <v>#DIV/0!</v>
      </c>
      <c r="DR258" s="194" t="e">
        <f>IF(DR$142="分類不明", 計算_基本取引表!DR119/計算_基本取引表!DR$133, 計算_投入係数表!DR119)</f>
        <v>#DIV/0!</v>
      </c>
      <c r="DS258" s="194" t="e">
        <f>IF(DS$142="分類不明", 計算_基本取引表!DS119/計算_基本取引表!DS$133, 計算_投入係数表!DS119)</f>
        <v>#DIV/0!</v>
      </c>
      <c r="DT258" s="23">
        <f ca="1">計算_基本取引表!DT119/計算_基本取引表!DT$133</f>
        <v>0</v>
      </c>
    </row>
    <row r="259" spans="2:124" x14ac:dyDescent="0.25">
      <c r="B259" s="53">
        <v>117</v>
      </c>
      <c r="C259" s="192" t="str">
        <v>-</v>
      </c>
      <c r="D259" s="193">
        <f>IF(D$142="分類不明", 計算_基本取引表!D120/計算_基本取引表!D$133, 計算_投入係数表!D120)</f>
        <v>0</v>
      </c>
      <c r="E259" s="194">
        <f>IF(E$142="分類不明", 計算_基本取引表!E120/計算_基本取引表!E$133, 計算_投入係数表!E120)</f>
        <v>0</v>
      </c>
      <c r="F259" s="194">
        <f>IF(F$142="分類不明", 計算_基本取引表!F120/計算_基本取引表!F$133, 計算_投入係数表!F120)</f>
        <v>0</v>
      </c>
      <c r="G259" s="194">
        <f>IF(G$142="分類不明", 計算_基本取引表!G120/計算_基本取引表!G$133, 計算_投入係数表!G120)</f>
        <v>0</v>
      </c>
      <c r="H259" s="194">
        <f>IF(H$142="分類不明", 計算_基本取引表!H120/計算_基本取引表!H$133, 計算_投入係数表!H120)</f>
        <v>0</v>
      </c>
      <c r="I259" s="194">
        <f>IF(I$142="分類不明", 計算_基本取引表!I120/計算_基本取引表!I$133, 計算_投入係数表!I120)</f>
        <v>0</v>
      </c>
      <c r="J259" s="194">
        <f>IF(J$142="分類不明", 計算_基本取引表!J120/計算_基本取引表!J$133, 計算_投入係数表!J120)</f>
        <v>0</v>
      </c>
      <c r="K259" s="194">
        <f>IF(K$142="分類不明", 計算_基本取引表!K120/計算_基本取引表!K$133, 計算_投入係数表!K120)</f>
        <v>0</v>
      </c>
      <c r="L259" s="194">
        <f>IF(L$142="分類不明", 計算_基本取引表!L120/計算_基本取引表!L$133, 計算_投入係数表!L120)</f>
        <v>0</v>
      </c>
      <c r="M259" s="194">
        <f>IF(M$142="分類不明", 計算_基本取引表!M120/計算_基本取引表!M$133, 計算_投入係数表!M120)</f>
        <v>0</v>
      </c>
      <c r="N259" s="194">
        <f>IF(N$142="分類不明", 計算_基本取引表!N120/計算_基本取引表!N$133, 計算_投入係数表!N120)</f>
        <v>0</v>
      </c>
      <c r="O259" s="194">
        <f>IF(O$142="分類不明", 計算_基本取引表!O120/計算_基本取引表!O$133, 計算_投入係数表!O120)</f>
        <v>0</v>
      </c>
      <c r="P259" s="194" t="e">
        <f ca="1">IF(P$142="分類不明", 計算_基本取引表!P120/計算_基本取引表!P$133, 計算_投入係数表!P120)</f>
        <v>#DIV/0!</v>
      </c>
      <c r="Q259" s="194" t="e">
        <f>IF(Q$142="分類不明", 計算_基本取引表!Q120/計算_基本取引表!Q$133, 計算_投入係数表!Q120)</f>
        <v>#DIV/0!</v>
      </c>
      <c r="R259" s="194" t="e">
        <f>IF(R$142="分類不明", 計算_基本取引表!R120/計算_基本取引表!R$133, 計算_投入係数表!R120)</f>
        <v>#DIV/0!</v>
      </c>
      <c r="S259" s="194" t="e">
        <f>IF(S$142="分類不明", 計算_基本取引表!S120/計算_基本取引表!S$133, 計算_投入係数表!S120)</f>
        <v>#DIV/0!</v>
      </c>
      <c r="T259" s="194" t="e">
        <f>IF(T$142="分類不明", 計算_基本取引表!T120/計算_基本取引表!T$133, 計算_投入係数表!T120)</f>
        <v>#DIV/0!</v>
      </c>
      <c r="U259" s="194" t="e">
        <f>IF(U$142="分類不明", 計算_基本取引表!U120/計算_基本取引表!U$133, 計算_投入係数表!U120)</f>
        <v>#DIV/0!</v>
      </c>
      <c r="V259" s="194" t="e">
        <f>IF(V$142="分類不明", 計算_基本取引表!V120/計算_基本取引表!V$133, 計算_投入係数表!V120)</f>
        <v>#DIV/0!</v>
      </c>
      <c r="W259" s="194" t="e">
        <f>IF(W$142="分類不明", 計算_基本取引表!W120/計算_基本取引表!W$133, 計算_投入係数表!W120)</f>
        <v>#DIV/0!</v>
      </c>
      <c r="X259" s="194" t="e">
        <f>IF(X$142="分類不明", 計算_基本取引表!X120/計算_基本取引表!X$133, 計算_投入係数表!X120)</f>
        <v>#DIV/0!</v>
      </c>
      <c r="Y259" s="194" t="e">
        <f>IF(Y$142="分類不明", 計算_基本取引表!Y120/計算_基本取引表!Y$133, 計算_投入係数表!Y120)</f>
        <v>#DIV/0!</v>
      </c>
      <c r="Z259" s="194" t="e">
        <f>IF(Z$142="分類不明", 計算_基本取引表!Z120/計算_基本取引表!Z$133, 計算_投入係数表!Z120)</f>
        <v>#DIV/0!</v>
      </c>
      <c r="AA259" s="194" t="e">
        <f>IF(AA$142="分類不明", 計算_基本取引表!AA120/計算_基本取引表!AA$133, 計算_投入係数表!AA120)</f>
        <v>#DIV/0!</v>
      </c>
      <c r="AB259" s="194" t="e">
        <f>IF(AB$142="分類不明", 計算_基本取引表!AB120/計算_基本取引表!AB$133, 計算_投入係数表!AB120)</f>
        <v>#DIV/0!</v>
      </c>
      <c r="AC259" s="194" t="e">
        <f>IF(AC$142="分類不明", 計算_基本取引表!AC120/計算_基本取引表!AC$133, 計算_投入係数表!AC120)</f>
        <v>#DIV/0!</v>
      </c>
      <c r="AD259" s="194" t="e">
        <f>IF(AD$142="分類不明", 計算_基本取引表!AD120/計算_基本取引表!AD$133, 計算_投入係数表!AD120)</f>
        <v>#DIV/0!</v>
      </c>
      <c r="AE259" s="194" t="e">
        <f>IF(AE$142="分類不明", 計算_基本取引表!AE120/計算_基本取引表!AE$133, 計算_投入係数表!AE120)</f>
        <v>#DIV/0!</v>
      </c>
      <c r="AF259" s="194" t="e">
        <f>IF(AF$142="分類不明", 計算_基本取引表!AF120/計算_基本取引表!AF$133, 計算_投入係数表!AF120)</f>
        <v>#DIV/0!</v>
      </c>
      <c r="AG259" s="194" t="e">
        <f>IF(AG$142="分類不明", 計算_基本取引表!AG120/計算_基本取引表!AG$133, 計算_投入係数表!AG120)</f>
        <v>#DIV/0!</v>
      </c>
      <c r="AH259" s="194" t="e">
        <f>IF(AH$142="分類不明", 計算_基本取引表!AH120/計算_基本取引表!AH$133, 計算_投入係数表!AH120)</f>
        <v>#DIV/0!</v>
      </c>
      <c r="AI259" s="194" t="e">
        <f>IF(AI$142="分類不明", 計算_基本取引表!AI120/計算_基本取引表!AI$133, 計算_投入係数表!AI120)</f>
        <v>#DIV/0!</v>
      </c>
      <c r="AJ259" s="194" t="e">
        <f>IF(AJ$142="分類不明", 計算_基本取引表!AJ120/計算_基本取引表!AJ$133, 計算_投入係数表!AJ120)</f>
        <v>#DIV/0!</v>
      </c>
      <c r="AK259" s="194" t="e">
        <f>IF(AK$142="分類不明", 計算_基本取引表!AK120/計算_基本取引表!AK$133, 計算_投入係数表!AK120)</f>
        <v>#DIV/0!</v>
      </c>
      <c r="AL259" s="194" t="e">
        <f>IF(AL$142="分類不明", 計算_基本取引表!AL120/計算_基本取引表!AL$133, 計算_投入係数表!AL120)</f>
        <v>#DIV/0!</v>
      </c>
      <c r="AM259" s="194" t="e">
        <f>IF(AM$142="分類不明", 計算_基本取引表!AM120/計算_基本取引表!AM$133, 計算_投入係数表!AM120)</f>
        <v>#DIV/0!</v>
      </c>
      <c r="AN259" s="194" t="e">
        <f>IF(AN$142="分類不明", 計算_基本取引表!AN120/計算_基本取引表!AN$133, 計算_投入係数表!AN120)</f>
        <v>#DIV/0!</v>
      </c>
      <c r="AO259" s="194" t="e">
        <f>IF(AO$142="分類不明", 計算_基本取引表!AO120/計算_基本取引表!AO$133, 計算_投入係数表!AO120)</f>
        <v>#DIV/0!</v>
      </c>
      <c r="AP259" s="194" t="e">
        <f>IF(AP$142="分類不明", 計算_基本取引表!AP120/計算_基本取引表!AP$133, 計算_投入係数表!AP120)</f>
        <v>#DIV/0!</v>
      </c>
      <c r="AQ259" s="194" t="e">
        <f>IF(AQ$142="分類不明", 計算_基本取引表!AQ120/計算_基本取引表!AQ$133, 計算_投入係数表!AQ120)</f>
        <v>#DIV/0!</v>
      </c>
      <c r="AR259" s="194" t="e">
        <f>IF(AR$142="分類不明", 計算_基本取引表!AR120/計算_基本取引表!AR$133, 計算_投入係数表!AR120)</f>
        <v>#DIV/0!</v>
      </c>
      <c r="AS259" s="194" t="e">
        <f>IF(AS$142="分類不明", 計算_基本取引表!AS120/計算_基本取引表!AS$133, 計算_投入係数表!AS120)</f>
        <v>#DIV/0!</v>
      </c>
      <c r="AT259" s="194" t="e">
        <f>IF(AT$142="分類不明", 計算_基本取引表!AT120/計算_基本取引表!AT$133, 計算_投入係数表!AT120)</f>
        <v>#DIV/0!</v>
      </c>
      <c r="AU259" s="194" t="e">
        <f>IF(AU$142="分類不明", 計算_基本取引表!AU120/計算_基本取引表!AU$133, 計算_投入係数表!AU120)</f>
        <v>#DIV/0!</v>
      </c>
      <c r="AV259" s="194" t="e">
        <f>IF(AV$142="分類不明", 計算_基本取引表!AV120/計算_基本取引表!AV$133, 計算_投入係数表!AV120)</f>
        <v>#DIV/0!</v>
      </c>
      <c r="AW259" s="194" t="e">
        <f>IF(AW$142="分類不明", 計算_基本取引表!AW120/計算_基本取引表!AW$133, 計算_投入係数表!AW120)</f>
        <v>#DIV/0!</v>
      </c>
      <c r="AX259" s="194" t="e">
        <f>IF(AX$142="分類不明", 計算_基本取引表!AX120/計算_基本取引表!AX$133, 計算_投入係数表!AX120)</f>
        <v>#DIV/0!</v>
      </c>
      <c r="AY259" s="194" t="e">
        <f>IF(AY$142="分類不明", 計算_基本取引表!AY120/計算_基本取引表!AY$133, 計算_投入係数表!AY120)</f>
        <v>#DIV/0!</v>
      </c>
      <c r="AZ259" s="194" t="e">
        <f>IF(AZ$142="分類不明", 計算_基本取引表!AZ120/計算_基本取引表!AZ$133, 計算_投入係数表!AZ120)</f>
        <v>#DIV/0!</v>
      </c>
      <c r="BA259" s="194" t="e">
        <f>IF(BA$142="分類不明", 計算_基本取引表!BA120/計算_基本取引表!BA$133, 計算_投入係数表!BA120)</f>
        <v>#DIV/0!</v>
      </c>
      <c r="BB259" s="194" t="e">
        <f>IF(BB$142="分類不明", 計算_基本取引表!BB120/計算_基本取引表!BB$133, 計算_投入係数表!BB120)</f>
        <v>#DIV/0!</v>
      </c>
      <c r="BC259" s="194" t="e">
        <f>IF(BC$142="分類不明", 計算_基本取引表!BC120/計算_基本取引表!BC$133, 計算_投入係数表!BC120)</f>
        <v>#DIV/0!</v>
      </c>
      <c r="BD259" s="194" t="e">
        <f>IF(BD$142="分類不明", 計算_基本取引表!BD120/計算_基本取引表!BD$133, 計算_投入係数表!BD120)</f>
        <v>#DIV/0!</v>
      </c>
      <c r="BE259" s="194" t="e">
        <f>IF(BE$142="分類不明", 計算_基本取引表!BE120/計算_基本取引表!BE$133, 計算_投入係数表!BE120)</f>
        <v>#DIV/0!</v>
      </c>
      <c r="BF259" s="194" t="e">
        <f>IF(BF$142="分類不明", 計算_基本取引表!BF120/計算_基本取引表!BF$133, 計算_投入係数表!BF120)</f>
        <v>#DIV/0!</v>
      </c>
      <c r="BG259" s="194" t="e">
        <f>IF(BG$142="分類不明", 計算_基本取引表!BG120/計算_基本取引表!BG$133, 計算_投入係数表!BG120)</f>
        <v>#DIV/0!</v>
      </c>
      <c r="BH259" s="194" t="e">
        <f>IF(BH$142="分類不明", 計算_基本取引表!BH120/計算_基本取引表!BH$133, 計算_投入係数表!BH120)</f>
        <v>#DIV/0!</v>
      </c>
      <c r="BI259" s="194" t="e">
        <f>IF(BI$142="分類不明", 計算_基本取引表!BI120/計算_基本取引表!BI$133, 計算_投入係数表!BI120)</f>
        <v>#DIV/0!</v>
      </c>
      <c r="BJ259" s="194" t="e">
        <f>IF(BJ$142="分類不明", 計算_基本取引表!BJ120/計算_基本取引表!BJ$133, 計算_投入係数表!BJ120)</f>
        <v>#DIV/0!</v>
      </c>
      <c r="BK259" s="194" t="e">
        <f>IF(BK$142="分類不明", 計算_基本取引表!BK120/計算_基本取引表!BK$133, 計算_投入係数表!BK120)</f>
        <v>#DIV/0!</v>
      </c>
      <c r="BL259" s="194" t="e">
        <f>IF(BL$142="分類不明", 計算_基本取引表!BL120/計算_基本取引表!BL$133, 計算_投入係数表!BL120)</f>
        <v>#DIV/0!</v>
      </c>
      <c r="BM259" s="194" t="e">
        <f>IF(BM$142="分類不明", 計算_基本取引表!BM120/計算_基本取引表!BM$133, 計算_投入係数表!BM120)</f>
        <v>#DIV/0!</v>
      </c>
      <c r="BN259" s="194" t="e">
        <f>IF(BN$142="分類不明", 計算_基本取引表!BN120/計算_基本取引表!BN$133, 計算_投入係数表!BN120)</f>
        <v>#DIV/0!</v>
      </c>
      <c r="BO259" s="194" t="e">
        <f>IF(BO$142="分類不明", 計算_基本取引表!BO120/計算_基本取引表!BO$133, 計算_投入係数表!BO120)</f>
        <v>#DIV/0!</v>
      </c>
      <c r="BP259" s="194" t="e">
        <f>IF(BP$142="分類不明", 計算_基本取引表!BP120/計算_基本取引表!BP$133, 計算_投入係数表!BP120)</f>
        <v>#DIV/0!</v>
      </c>
      <c r="BQ259" s="194" t="e">
        <f>IF(BQ$142="分類不明", 計算_基本取引表!BQ120/計算_基本取引表!BQ$133, 計算_投入係数表!BQ120)</f>
        <v>#DIV/0!</v>
      </c>
      <c r="BR259" s="194" t="e">
        <f>IF(BR$142="分類不明", 計算_基本取引表!BR120/計算_基本取引表!BR$133, 計算_投入係数表!BR120)</f>
        <v>#DIV/0!</v>
      </c>
      <c r="BS259" s="194" t="e">
        <f>IF(BS$142="分類不明", 計算_基本取引表!BS120/計算_基本取引表!BS$133, 計算_投入係数表!BS120)</f>
        <v>#DIV/0!</v>
      </c>
      <c r="BT259" s="194" t="e">
        <f>IF(BT$142="分類不明", 計算_基本取引表!BT120/計算_基本取引表!BT$133, 計算_投入係数表!BT120)</f>
        <v>#DIV/0!</v>
      </c>
      <c r="BU259" s="194" t="e">
        <f>IF(BU$142="分類不明", 計算_基本取引表!BU120/計算_基本取引表!BU$133, 計算_投入係数表!BU120)</f>
        <v>#DIV/0!</v>
      </c>
      <c r="BV259" s="194" t="e">
        <f>IF(BV$142="分類不明", 計算_基本取引表!BV120/計算_基本取引表!BV$133, 計算_投入係数表!BV120)</f>
        <v>#DIV/0!</v>
      </c>
      <c r="BW259" s="194" t="e">
        <f>IF(BW$142="分類不明", 計算_基本取引表!BW120/計算_基本取引表!BW$133, 計算_投入係数表!BW120)</f>
        <v>#DIV/0!</v>
      </c>
      <c r="BX259" s="194" t="e">
        <f>IF(BX$142="分類不明", 計算_基本取引表!BX120/計算_基本取引表!BX$133, 計算_投入係数表!BX120)</f>
        <v>#DIV/0!</v>
      </c>
      <c r="BY259" s="194" t="e">
        <f>IF(BY$142="分類不明", 計算_基本取引表!BY120/計算_基本取引表!BY$133, 計算_投入係数表!BY120)</f>
        <v>#DIV/0!</v>
      </c>
      <c r="BZ259" s="194" t="e">
        <f>IF(BZ$142="分類不明", 計算_基本取引表!BZ120/計算_基本取引表!BZ$133, 計算_投入係数表!BZ120)</f>
        <v>#DIV/0!</v>
      </c>
      <c r="CA259" s="194" t="e">
        <f>IF(CA$142="分類不明", 計算_基本取引表!CA120/計算_基本取引表!CA$133, 計算_投入係数表!CA120)</f>
        <v>#DIV/0!</v>
      </c>
      <c r="CB259" s="194" t="e">
        <f>IF(CB$142="分類不明", 計算_基本取引表!CB120/計算_基本取引表!CB$133, 計算_投入係数表!CB120)</f>
        <v>#DIV/0!</v>
      </c>
      <c r="CC259" s="194" t="e">
        <f>IF(CC$142="分類不明", 計算_基本取引表!CC120/計算_基本取引表!CC$133, 計算_投入係数表!CC120)</f>
        <v>#DIV/0!</v>
      </c>
      <c r="CD259" s="194" t="e">
        <f>IF(CD$142="分類不明", 計算_基本取引表!CD120/計算_基本取引表!CD$133, 計算_投入係数表!CD120)</f>
        <v>#DIV/0!</v>
      </c>
      <c r="CE259" s="194" t="e">
        <f>IF(CE$142="分類不明", 計算_基本取引表!CE120/計算_基本取引表!CE$133, 計算_投入係数表!CE120)</f>
        <v>#DIV/0!</v>
      </c>
      <c r="CF259" s="194" t="e">
        <f>IF(CF$142="分類不明", 計算_基本取引表!CF120/計算_基本取引表!CF$133, 計算_投入係数表!CF120)</f>
        <v>#DIV/0!</v>
      </c>
      <c r="CG259" s="194" t="e">
        <f>IF(CG$142="分類不明", 計算_基本取引表!CG120/計算_基本取引表!CG$133, 計算_投入係数表!CG120)</f>
        <v>#DIV/0!</v>
      </c>
      <c r="CH259" s="194" t="e">
        <f>IF(CH$142="分類不明", 計算_基本取引表!CH120/計算_基本取引表!CH$133, 計算_投入係数表!CH120)</f>
        <v>#DIV/0!</v>
      </c>
      <c r="CI259" s="194" t="e">
        <f>IF(CI$142="分類不明", 計算_基本取引表!CI120/計算_基本取引表!CI$133, 計算_投入係数表!CI120)</f>
        <v>#DIV/0!</v>
      </c>
      <c r="CJ259" s="194" t="e">
        <f>IF(CJ$142="分類不明", 計算_基本取引表!CJ120/計算_基本取引表!CJ$133, 計算_投入係数表!CJ120)</f>
        <v>#DIV/0!</v>
      </c>
      <c r="CK259" s="194" t="e">
        <f>IF(CK$142="分類不明", 計算_基本取引表!CK120/計算_基本取引表!CK$133, 計算_投入係数表!CK120)</f>
        <v>#DIV/0!</v>
      </c>
      <c r="CL259" s="194" t="e">
        <f>IF(CL$142="分類不明", 計算_基本取引表!CL120/計算_基本取引表!CL$133, 計算_投入係数表!CL120)</f>
        <v>#DIV/0!</v>
      </c>
      <c r="CM259" s="194" t="e">
        <f>IF(CM$142="分類不明", 計算_基本取引表!CM120/計算_基本取引表!CM$133, 計算_投入係数表!CM120)</f>
        <v>#DIV/0!</v>
      </c>
      <c r="CN259" s="194" t="e">
        <f>IF(CN$142="分類不明", 計算_基本取引表!CN120/計算_基本取引表!CN$133, 計算_投入係数表!CN120)</f>
        <v>#DIV/0!</v>
      </c>
      <c r="CO259" s="194" t="e">
        <f>IF(CO$142="分類不明", 計算_基本取引表!CO120/計算_基本取引表!CO$133, 計算_投入係数表!CO120)</f>
        <v>#DIV/0!</v>
      </c>
      <c r="CP259" s="194" t="e">
        <f>IF(CP$142="分類不明", 計算_基本取引表!CP120/計算_基本取引表!CP$133, 計算_投入係数表!CP120)</f>
        <v>#DIV/0!</v>
      </c>
      <c r="CQ259" s="194" t="e">
        <f>IF(CQ$142="分類不明", 計算_基本取引表!CQ120/計算_基本取引表!CQ$133, 計算_投入係数表!CQ120)</f>
        <v>#DIV/0!</v>
      </c>
      <c r="CR259" s="194" t="e">
        <f>IF(CR$142="分類不明", 計算_基本取引表!CR120/計算_基本取引表!CR$133, 計算_投入係数表!CR120)</f>
        <v>#DIV/0!</v>
      </c>
      <c r="CS259" s="194" t="e">
        <f>IF(CS$142="分類不明", 計算_基本取引表!CS120/計算_基本取引表!CS$133, 計算_投入係数表!CS120)</f>
        <v>#DIV/0!</v>
      </c>
      <c r="CT259" s="194" t="e">
        <f>IF(CT$142="分類不明", 計算_基本取引表!CT120/計算_基本取引表!CT$133, 計算_投入係数表!CT120)</f>
        <v>#DIV/0!</v>
      </c>
      <c r="CU259" s="194" t="e">
        <f>IF(CU$142="分類不明", 計算_基本取引表!CU120/計算_基本取引表!CU$133, 計算_投入係数表!CU120)</f>
        <v>#DIV/0!</v>
      </c>
      <c r="CV259" s="194" t="e">
        <f>IF(CV$142="分類不明", 計算_基本取引表!CV120/計算_基本取引表!CV$133, 計算_投入係数表!CV120)</f>
        <v>#DIV/0!</v>
      </c>
      <c r="CW259" s="194" t="e">
        <f>IF(CW$142="分類不明", 計算_基本取引表!CW120/計算_基本取引表!CW$133, 計算_投入係数表!CW120)</f>
        <v>#DIV/0!</v>
      </c>
      <c r="CX259" s="194" t="e">
        <f>IF(CX$142="分類不明", 計算_基本取引表!CX120/計算_基本取引表!CX$133, 計算_投入係数表!CX120)</f>
        <v>#DIV/0!</v>
      </c>
      <c r="CY259" s="194" t="e">
        <f>IF(CY$142="分類不明", 計算_基本取引表!CY120/計算_基本取引表!CY$133, 計算_投入係数表!CY120)</f>
        <v>#DIV/0!</v>
      </c>
      <c r="CZ259" s="194" t="e">
        <f>IF(CZ$142="分類不明", 計算_基本取引表!CZ120/計算_基本取引表!CZ$133, 計算_投入係数表!CZ120)</f>
        <v>#DIV/0!</v>
      </c>
      <c r="DA259" s="194" t="e">
        <f>IF(DA$142="分類不明", 計算_基本取引表!DA120/計算_基本取引表!DA$133, 計算_投入係数表!DA120)</f>
        <v>#DIV/0!</v>
      </c>
      <c r="DB259" s="194" t="e">
        <f>IF(DB$142="分類不明", 計算_基本取引表!DB120/計算_基本取引表!DB$133, 計算_投入係数表!DB120)</f>
        <v>#DIV/0!</v>
      </c>
      <c r="DC259" s="194" t="e">
        <f>IF(DC$142="分類不明", 計算_基本取引表!DC120/計算_基本取引表!DC$133, 計算_投入係数表!DC120)</f>
        <v>#DIV/0!</v>
      </c>
      <c r="DD259" s="194" t="e">
        <f>IF(DD$142="分類不明", 計算_基本取引表!DD120/計算_基本取引表!DD$133, 計算_投入係数表!DD120)</f>
        <v>#DIV/0!</v>
      </c>
      <c r="DE259" s="194" t="e">
        <f>IF(DE$142="分類不明", 計算_基本取引表!DE120/計算_基本取引表!DE$133, 計算_投入係数表!DE120)</f>
        <v>#DIV/0!</v>
      </c>
      <c r="DF259" s="194" t="e">
        <f>IF(DF$142="分類不明", 計算_基本取引表!DF120/計算_基本取引表!DF$133, 計算_投入係数表!DF120)</f>
        <v>#DIV/0!</v>
      </c>
      <c r="DG259" s="194" t="e">
        <f>IF(DG$142="分類不明", 計算_基本取引表!DG120/計算_基本取引表!DG$133, 計算_投入係数表!DG120)</f>
        <v>#DIV/0!</v>
      </c>
      <c r="DH259" s="194" t="e">
        <f>IF(DH$142="分類不明", 計算_基本取引表!DH120/計算_基本取引表!DH$133, 計算_投入係数表!DH120)</f>
        <v>#DIV/0!</v>
      </c>
      <c r="DI259" s="194" t="e">
        <f>IF(DI$142="分類不明", 計算_基本取引表!DI120/計算_基本取引表!DI$133, 計算_投入係数表!DI120)</f>
        <v>#DIV/0!</v>
      </c>
      <c r="DJ259" s="194" t="e">
        <f>IF(DJ$142="分類不明", 計算_基本取引表!DJ120/計算_基本取引表!DJ$133, 計算_投入係数表!DJ120)</f>
        <v>#DIV/0!</v>
      </c>
      <c r="DK259" s="194" t="e">
        <f>IF(DK$142="分類不明", 計算_基本取引表!DK120/計算_基本取引表!DK$133, 計算_投入係数表!DK120)</f>
        <v>#DIV/0!</v>
      </c>
      <c r="DL259" s="194" t="e">
        <f>IF(DL$142="分類不明", 計算_基本取引表!DL120/計算_基本取引表!DL$133, 計算_投入係数表!DL120)</f>
        <v>#DIV/0!</v>
      </c>
      <c r="DM259" s="194" t="e">
        <f>IF(DM$142="分類不明", 計算_基本取引表!DM120/計算_基本取引表!DM$133, 計算_投入係数表!DM120)</f>
        <v>#DIV/0!</v>
      </c>
      <c r="DN259" s="194" t="e">
        <f>IF(DN$142="分類不明", 計算_基本取引表!DN120/計算_基本取引表!DN$133, 計算_投入係数表!DN120)</f>
        <v>#DIV/0!</v>
      </c>
      <c r="DO259" s="194" t="e">
        <f>IF(DO$142="分類不明", 計算_基本取引表!DO120/計算_基本取引表!DO$133, 計算_投入係数表!DO120)</f>
        <v>#DIV/0!</v>
      </c>
      <c r="DP259" s="194" t="e">
        <f>IF(DP$142="分類不明", 計算_基本取引表!DP120/計算_基本取引表!DP$133, 計算_投入係数表!DP120)</f>
        <v>#DIV/0!</v>
      </c>
      <c r="DQ259" s="194" t="e">
        <f>IF(DQ$142="分類不明", 計算_基本取引表!DQ120/計算_基本取引表!DQ$133, 計算_投入係数表!DQ120)</f>
        <v>#DIV/0!</v>
      </c>
      <c r="DR259" s="194" t="e">
        <f>IF(DR$142="分類不明", 計算_基本取引表!DR120/計算_基本取引表!DR$133, 計算_投入係数表!DR120)</f>
        <v>#DIV/0!</v>
      </c>
      <c r="DS259" s="194" t="e">
        <f>IF(DS$142="分類不明", 計算_基本取引表!DS120/計算_基本取引表!DS$133, 計算_投入係数表!DS120)</f>
        <v>#DIV/0!</v>
      </c>
      <c r="DT259" s="23">
        <f ca="1">計算_基本取引表!DT120/計算_基本取引表!DT$133</f>
        <v>0</v>
      </c>
    </row>
    <row r="260" spans="2:124" x14ac:dyDescent="0.25">
      <c r="B260" s="53">
        <v>118</v>
      </c>
      <c r="C260" s="192" t="str">
        <v>-</v>
      </c>
      <c r="D260" s="193">
        <f>IF(D$142="分類不明", 計算_基本取引表!D121/計算_基本取引表!D$133, 計算_投入係数表!D121)</f>
        <v>0</v>
      </c>
      <c r="E260" s="194">
        <f>IF(E$142="分類不明", 計算_基本取引表!E121/計算_基本取引表!E$133, 計算_投入係数表!E121)</f>
        <v>0</v>
      </c>
      <c r="F260" s="194">
        <f>IF(F$142="分類不明", 計算_基本取引表!F121/計算_基本取引表!F$133, 計算_投入係数表!F121)</f>
        <v>0</v>
      </c>
      <c r="G260" s="194">
        <f>IF(G$142="分類不明", 計算_基本取引表!G121/計算_基本取引表!G$133, 計算_投入係数表!G121)</f>
        <v>0</v>
      </c>
      <c r="H260" s="194">
        <f>IF(H$142="分類不明", 計算_基本取引表!H121/計算_基本取引表!H$133, 計算_投入係数表!H121)</f>
        <v>0</v>
      </c>
      <c r="I260" s="194">
        <f>IF(I$142="分類不明", 計算_基本取引表!I121/計算_基本取引表!I$133, 計算_投入係数表!I121)</f>
        <v>0</v>
      </c>
      <c r="J260" s="194">
        <f>IF(J$142="分類不明", 計算_基本取引表!J121/計算_基本取引表!J$133, 計算_投入係数表!J121)</f>
        <v>0</v>
      </c>
      <c r="K260" s="194">
        <f>IF(K$142="分類不明", 計算_基本取引表!K121/計算_基本取引表!K$133, 計算_投入係数表!K121)</f>
        <v>0</v>
      </c>
      <c r="L260" s="194">
        <f>IF(L$142="分類不明", 計算_基本取引表!L121/計算_基本取引表!L$133, 計算_投入係数表!L121)</f>
        <v>0</v>
      </c>
      <c r="M260" s="194">
        <f>IF(M$142="分類不明", 計算_基本取引表!M121/計算_基本取引表!M$133, 計算_投入係数表!M121)</f>
        <v>0</v>
      </c>
      <c r="N260" s="194">
        <f>IF(N$142="分類不明", 計算_基本取引表!N121/計算_基本取引表!N$133, 計算_投入係数表!N121)</f>
        <v>0</v>
      </c>
      <c r="O260" s="194">
        <f>IF(O$142="分類不明", 計算_基本取引表!O121/計算_基本取引表!O$133, 計算_投入係数表!O121)</f>
        <v>0</v>
      </c>
      <c r="P260" s="194" t="e">
        <f ca="1">IF(P$142="分類不明", 計算_基本取引表!P121/計算_基本取引表!P$133, 計算_投入係数表!P121)</f>
        <v>#DIV/0!</v>
      </c>
      <c r="Q260" s="194" t="e">
        <f>IF(Q$142="分類不明", 計算_基本取引表!Q121/計算_基本取引表!Q$133, 計算_投入係数表!Q121)</f>
        <v>#DIV/0!</v>
      </c>
      <c r="R260" s="194" t="e">
        <f>IF(R$142="分類不明", 計算_基本取引表!R121/計算_基本取引表!R$133, 計算_投入係数表!R121)</f>
        <v>#DIV/0!</v>
      </c>
      <c r="S260" s="194" t="e">
        <f>IF(S$142="分類不明", 計算_基本取引表!S121/計算_基本取引表!S$133, 計算_投入係数表!S121)</f>
        <v>#DIV/0!</v>
      </c>
      <c r="T260" s="194" t="e">
        <f>IF(T$142="分類不明", 計算_基本取引表!T121/計算_基本取引表!T$133, 計算_投入係数表!T121)</f>
        <v>#DIV/0!</v>
      </c>
      <c r="U260" s="194" t="e">
        <f>IF(U$142="分類不明", 計算_基本取引表!U121/計算_基本取引表!U$133, 計算_投入係数表!U121)</f>
        <v>#DIV/0!</v>
      </c>
      <c r="V260" s="194" t="e">
        <f>IF(V$142="分類不明", 計算_基本取引表!V121/計算_基本取引表!V$133, 計算_投入係数表!V121)</f>
        <v>#DIV/0!</v>
      </c>
      <c r="W260" s="194" t="e">
        <f>IF(W$142="分類不明", 計算_基本取引表!W121/計算_基本取引表!W$133, 計算_投入係数表!W121)</f>
        <v>#DIV/0!</v>
      </c>
      <c r="X260" s="194" t="e">
        <f>IF(X$142="分類不明", 計算_基本取引表!X121/計算_基本取引表!X$133, 計算_投入係数表!X121)</f>
        <v>#DIV/0!</v>
      </c>
      <c r="Y260" s="194" t="e">
        <f>IF(Y$142="分類不明", 計算_基本取引表!Y121/計算_基本取引表!Y$133, 計算_投入係数表!Y121)</f>
        <v>#DIV/0!</v>
      </c>
      <c r="Z260" s="194" t="e">
        <f>IF(Z$142="分類不明", 計算_基本取引表!Z121/計算_基本取引表!Z$133, 計算_投入係数表!Z121)</f>
        <v>#DIV/0!</v>
      </c>
      <c r="AA260" s="194" t="e">
        <f>IF(AA$142="分類不明", 計算_基本取引表!AA121/計算_基本取引表!AA$133, 計算_投入係数表!AA121)</f>
        <v>#DIV/0!</v>
      </c>
      <c r="AB260" s="194" t="e">
        <f>IF(AB$142="分類不明", 計算_基本取引表!AB121/計算_基本取引表!AB$133, 計算_投入係数表!AB121)</f>
        <v>#DIV/0!</v>
      </c>
      <c r="AC260" s="194" t="e">
        <f>IF(AC$142="分類不明", 計算_基本取引表!AC121/計算_基本取引表!AC$133, 計算_投入係数表!AC121)</f>
        <v>#DIV/0!</v>
      </c>
      <c r="AD260" s="194" t="e">
        <f>IF(AD$142="分類不明", 計算_基本取引表!AD121/計算_基本取引表!AD$133, 計算_投入係数表!AD121)</f>
        <v>#DIV/0!</v>
      </c>
      <c r="AE260" s="194" t="e">
        <f>IF(AE$142="分類不明", 計算_基本取引表!AE121/計算_基本取引表!AE$133, 計算_投入係数表!AE121)</f>
        <v>#DIV/0!</v>
      </c>
      <c r="AF260" s="194" t="e">
        <f>IF(AF$142="分類不明", 計算_基本取引表!AF121/計算_基本取引表!AF$133, 計算_投入係数表!AF121)</f>
        <v>#DIV/0!</v>
      </c>
      <c r="AG260" s="194" t="e">
        <f>IF(AG$142="分類不明", 計算_基本取引表!AG121/計算_基本取引表!AG$133, 計算_投入係数表!AG121)</f>
        <v>#DIV/0!</v>
      </c>
      <c r="AH260" s="194" t="e">
        <f>IF(AH$142="分類不明", 計算_基本取引表!AH121/計算_基本取引表!AH$133, 計算_投入係数表!AH121)</f>
        <v>#DIV/0!</v>
      </c>
      <c r="AI260" s="194" t="e">
        <f>IF(AI$142="分類不明", 計算_基本取引表!AI121/計算_基本取引表!AI$133, 計算_投入係数表!AI121)</f>
        <v>#DIV/0!</v>
      </c>
      <c r="AJ260" s="194" t="e">
        <f>IF(AJ$142="分類不明", 計算_基本取引表!AJ121/計算_基本取引表!AJ$133, 計算_投入係数表!AJ121)</f>
        <v>#DIV/0!</v>
      </c>
      <c r="AK260" s="194" t="e">
        <f>IF(AK$142="分類不明", 計算_基本取引表!AK121/計算_基本取引表!AK$133, 計算_投入係数表!AK121)</f>
        <v>#DIV/0!</v>
      </c>
      <c r="AL260" s="194" t="e">
        <f>IF(AL$142="分類不明", 計算_基本取引表!AL121/計算_基本取引表!AL$133, 計算_投入係数表!AL121)</f>
        <v>#DIV/0!</v>
      </c>
      <c r="AM260" s="194" t="e">
        <f>IF(AM$142="分類不明", 計算_基本取引表!AM121/計算_基本取引表!AM$133, 計算_投入係数表!AM121)</f>
        <v>#DIV/0!</v>
      </c>
      <c r="AN260" s="194" t="e">
        <f>IF(AN$142="分類不明", 計算_基本取引表!AN121/計算_基本取引表!AN$133, 計算_投入係数表!AN121)</f>
        <v>#DIV/0!</v>
      </c>
      <c r="AO260" s="194" t="e">
        <f>IF(AO$142="分類不明", 計算_基本取引表!AO121/計算_基本取引表!AO$133, 計算_投入係数表!AO121)</f>
        <v>#DIV/0!</v>
      </c>
      <c r="AP260" s="194" t="e">
        <f>IF(AP$142="分類不明", 計算_基本取引表!AP121/計算_基本取引表!AP$133, 計算_投入係数表!AP121)</f>
        <v>#DIV/0!</v>
      </c>
      <c r="AQ260" s="194" t="e">
        <f>IF(AQ$142="分類不明", 計算_基本取引表!AQ121/計算_基本取引表!AQ$133, 計算_投入係数表!AQ121)</f>
        <v>#DIV/0!</v>
      </c>
      <c r="AR260" s="194" t="e">
        <f>IF(AR$142="分類不明", 計算_基本取引表!AR121/計算_基本取引表!AR$133, 計算_投入係数表!AR121)</f>
        <v>#DIV/0!</v>
      </c>
      <c r="AS260" s="194" t="e">
        <f>IF(AS$142="分類不明", 計算_基本取引表!AS121/計算_基本取引表!AS$133, 計算_投入係数表!AS121)</f>
        <v>#DIV/0!</v>
      </c>
      <c r="AT260" s="194" t="e">
        <f>IF(AT$142="分類不明", 計算_基本取引表!AT121/計算_基本取引表!AT$133, 計算_投入係数表!AT121)</f>
        <v>#DIV/0!</v>
      </c>
      <c r="AU260" s="194" t="e">
        <f>IF(AU$142="分類不明", 計算_基本取引表!AU121/計算_基本取引表!AU$133, 計算_投入係数表!AU121)</f>
        <v>#DIV/0!</v>
      </c>
      <c r="AV260" s="194" t="e">
        <f>IF(AV$142="分類不明", 計算_基本取引表!AV121/計算_基本取引表!AV$133, 計算_投入係数表!AV121)</f>
        <v>#DIV/0!</v>
      </c>
      <c r="AW260" s="194" t="e">
        <f>IF(AW$142="分類不明", 計算_基本取引表!AW121/計算_基本取引表!AW$133, 計算_投入係数表!AW121)</f>
        <v>#DIV/0!</v>
      </c>
      <c r="AX260" s="194" t="e">
        <f>IF(AX$142="分類不明", 計算_基本取引表!AX121/計算_基本取引表!AX$133, 計算_投入係数表!AX121)</f>
        <v>#DIV/0!</v>
      </c>
      <c r="AY260" s="194" t="e">
        <f>IF(AY$142="分類不明", 計算_基本取引表!AY121/計算_基本取引表!AY$133, 計算_投入係数表!AY121)</f>
        <v>#DIV/0!</v>
      </c>
      <c r="AZ260" s="194" t="e">
        <f>IF(AZ$142="分類不明", 計算_基本取引表!AZ121/計算_基本取引表!AZ$133, 計算_投入係数表!AZ121)</f>
        <v>#DIV/0!</v>
      </c>
      <c r="BA260" s="194" t="e">
        <f>IF(BA$142="分類不明", 計算_基本取引表!BA121/計算_基本取引表!BA$133, 計算_投入係数表!BA121)</f>
        <v>#DIV/0!</v>
      </c>
      <c r="BB260" s="194" t="e">
        <f>IF(BB$142="分類不明", 計算_基本取引表!BB121/計算_基本取引表!BB$133, 計算_投入係数表!BB121)</f>
        <v>#DIV/0!</v>
      </c>
      <c r="BC260" s="194" t="e">
        <f>IF(BC$142="分類不明", 計算_基本取引表!BC121/計算_基本取引表!BC$133, 計算_投入係数表!BC121)</f>
        <v>#DIV/0!</v>
      </c>
      <c r="BD260" s="194" t="e">
        <f>IF(BD$142="分類不明", 計算_基本取引表!BD121/計算_基本取引表!BD$133, 計算_投入係数表!BD121)</f>
        <v>#DIV/0!</v>
      </c>
      <c r="BE260" s="194" t="e">
        <f>IF(BE$142="分類不明", 計算_基本取引表!BE121/計算_基本取引表!BE$133, 計算_投入係数表!BE121)</f>
        <v>#DIV/0!</v>
      </c>
      <c r="BF260" s="194" t="e">
        <f>IF(BF$142="分類不明", 計算_基本取引表!BF121/計算_基本取引表!BF$133, 計算_投入係数表!BF121)</f>
        <v>#DIV/0!</v>
      </c>
      <c r="BG260" s="194" t="e">
        <f>IF(BG$142="分類不明", 計算_基本取引表!BG121/計算_基本取引表!BG$133, 計算_投入係数表!BG121)</f>
        <v>#DIV/0!</v>
      </c>
      <c r="BH260" s="194" t="e">
        <f>IF(BH$142="分類不明", 計算_基本取引表!BH121/計算_基本取引表!BH$133, 計算_投入係数表!BH121)</f>
        <v>#DIV/0!</v>
      </c>
      <c r="BI260" s="194" t="e">
        <f>IF(BI$142="分類不明", 計算_基本取引表!BI121/計算_基本取引表!BI$133, 計算_投入係数表!BI121)</f>
        <v>#DIV/0!</v>
      </c>
      <c r="BJ260" s="194" t="e">
        <f>IF(BJ$142="分類不明", 計算_基本取引表!BJ121/計算_基本取引表!BJ$133, 計算_投入係数表!BJ121)</f>
        <v>#DIV/0!</v>
      </c>
      <c r="BK260" s="194" t="e">
        <f>IF(BK$142="分類不明", 計算_基本取引表!BK121/計算_基本取引表!BK$133, 計算_投入係数表!BK121)</f>
        <v>#DIV/0!</v>
      </c>
      <c r="BL260" s="194" t="e">
        <f>IF(BL$142="分類不明", 計算_基本取引表!BL121/計算_基本取引表!BL$133, 計算_投入係数表!BL121)</f>
        <v>#DIV/0!</v>
      </c>
      <c r="BM260" s="194" t="e">
        <f>IF(BM$142="分類不明", 計算_基本取引表!BM121/計算_基本取引表!BM$133, 計算_投入係数表!BM121)</f>
        <v>#DIV/0!</v>
      </c>
      <c r="BN260" s="194" t="e">
        <f>IF(BN$142="分類不明", 計算_基本取引表!BN121/計算_基本取引表!BN$133, 計算_投入係数表!BN121)</f>
        <v>#DIV/0!</v>
      </c>
      <c r="BO260" s="194" t="e">
        <f>IF(BO$142="分類不明", 計算_基本取引表!BO121/計算_基本取引表!BO$133, 計算_投入係数表!BO121)</f>
        <v>#DIV/0!</v>
      </c>
      <c r="BP260" s="194" t="e">
        <f>IF(BP$142="分類不明", 計算_基本取引表!BP121/計算_基本取引表!BP$133, 計算_投入係数表!BP121)</f>
        <v>#DIV/0!</v>
      </c>
      <c r="BQ260" s="194" t="e">
        <f>IF(BQ$142="分類不明", 計算_基本取引表!BQ121/計算_基本取引表!BQ$133, 計算_投入係数表!BQ121)</f>
        <v>#DIV/0!</v>
      </c>
      <c r="BR260" s="194" t="e">
        <f>IF(BR$142="分類不明", 計算_基本取引表!BR121/計算_基本取引表!BR$133, 計算_投入係数表!BR121)</f>
        <v>#DIV/0!</v>
      </c>
      <c r="BS260" s="194" t="e">
        <f>IF(BS$142="分類不明", 計算_基本取引表!BS121/計算_基本取引表!BS$133, 計算_投入係数表!BS121)</f>
        <v>#DIV/0!</v>
      </c>
      <c r="BT260" s="194" t="e">
        <f>IF(BT$142="分類不明", 計算_基本取引表!BT121/計算_基本取引表!BT$133, 計算_投入係数表!BT121)</f>
        <v>#DIV/0!</v>
      </c>
      <c r="BU260" s="194" t="e">
        <f>IF(BU$142="分類不明", 計算_基本取引表!BU121/計算_基本取引表!BU$133, 計算_投入係数表!BU121)</f>
        <v>#DIV/0!</v>
      </c>
      <c r="BV260" s="194" t="e">
        <f>IF(BV$142="分類不明", 計算_基本取引表!BV121/計算_基本取引表!BV$133, 計算_投入係数表!BV121)</f>
        <v>#DIV/0!</v>
      </c>
      <c r="BW260" s="194" t="e">
        <f>IF(BW$142="分類不明", 計算_基本取引表!BW121/計算_基本取引表!BW$133, 計算_投入係数表!BW121)</f>
        <v>#DIV/0!</v>
      </c>
      <c r="BX260" s="194" t="e">
        <f>IF(BX$142="分類不明", 計算_基本取引表!BX121/計算_基本取引表!BX$133, 計算_投入係数表!BX121)</f>
        <v>#DIV/0!</v>
      </c>
      <c r="BY260" s="194" t="e">
        <f>IF(BY$142="分類不明", 計算_基本取引表!BY121/計算_基本取引表!BY$133, 計算_投入係数表!BY121)</f>
        <v>#DIV/0!</v>
      </c>
      <c r="BZ260" s="194" t="e">
        <f>IF(BZ$142="分類不明", 計算_基本取引表!BZ121/計算_基本取引表!BZ$133, 計算_投入係数表!BZ121)</f>
        <v>#DIV/0!</v>
      </c>
      <c r="CA260" s="194" t="e">
        <f>IF(CA$142="分類不明", 計算_基本取引表!CA121/計算_基本取引表!CA$133, 計算_投入係数表!CA121)</f>
        <v>#DIV/0!</v>
      </c>
      <c r="CB260" s="194" t="e">
        <f>IF(CB$142="分類不明", 計算_基本取引表!CB121/計算_基本取引表!CB$133, 計算_投入係数表!CB121)</f>
        <v>#DIV/0!</v>
      </c>
      <c r="CC260" s="194" t="e">
        <f>IF(CC$142="分類不明", 計算_基本取引表!CC121/計算_基本取引表!CC$133, 計算_投入係数表!CC121)</f>
        <v>#DIV/0!</v>
      </c>
      <c r="CD260" s="194" t="e">
        <f>IF(CD$142="分類不明", 計算_基本取引表!CD121/計算_基本取引表!CD$133, 計算_投入係数表!CD121)</f>
        <v>#DIV/0!</v>
      </c>
      <c r="CE260" s="194" t="e">
        <f>IF(CE$142="分類不明", 計算_基本取引表!CE121/計算_基本取引表!CE$133, 計算_投入係数表!CE121)</f>
        <v>#DIV/0!</v>
      </c>
      <c r="CF260" s="194" t="e">
        <f>IF(CF$142="分類不明", 計算_基本取引表!CF121/計算_基本取引表!CF$133, 計算_投入係数表!CF121)</f>
        <v>#DIV/0!</v>
      </c>
      <c r="CG260" s="194" t="e">
        <f>IF(CG$142="分類不明", 計算_基本取引表!CG121/計算_基本取引表!CG$133, 計算_投入係数表!CG121)</f>
        <v>#DIV/0!</v>
      </c>
      <c r="CH260" s="194" t="e">
        <f>IF(CH$142="分類不明", 計算_基本取引表!CH121/計算_基本取引表!CH$133, 計算_投入係数表!CH121)</f>
        <v>#DIV/0!</v>
      </c>
      <c r="CI260" s="194" t="e">
        <f>IF(CI$142="分類不明", 計算_基本取引表!CI121/計算_基本取引表!CI$133, 計算_投入係数表!CI121)</f>
        <v>#DIV/0!</v>
      </c>
      <c r="CJ260" s="194" t="e">
        <f>IF(CJ$142="分類不明", 計算_基本取引表!CJ121/計算_基本取引表!CJ$133, 計算_投入係数表!CJ121)</f>
        <v>#DIV/0!</v>
      </c>
      <c r="CK260" s="194" t="e">
        <f>IF(CK$142="分類不明", 計算_基本取引表!CK121/計算_基本取引表!CK$133, 計算_投入係数表!CK121)</f>
        <v>#DIV/0!</v>
      </c>
      <c r="CL260" s="194" t="e">
        <f>IF(CL$142="分類不明", 計算_基本取引表!CL121/計算_基本取引表!CL$133, 計算_投入係数表!CL121)</f>
        <v>#DIV/0!</v>
      </c>
      <c r="CM260" s="194" t="e">
        <f>IF(CM$142="分類不明", 計算_基本取引表!CM121/計算_基本取引表!CM$133, 計算_投入係数表!CM121)</f>
        <v>#DIV/0!</v>
      </c>
      <c r="CN260" s="194" t="e">
        <f>IF(CN$142="分類不明", 計算_基本取引表!CN121/計算_基本取引表!CN$133, 計算_投入係数表!CN121)</f>
        <v>#DIV/0!</v>
      </c>
      <c r="CO260" s="194" t="e">
        <f>IF(CO$142="分類不明", 計算_基本取引表!CO121/計算_基本取引表!CO$133, 計算_投入係数表!CO121)</f>
        <v>#DIV/0!</v>
      </c>
      <c r="CP260" s="194" t="e">
        <f>IF(CP$142="分類不明", 計算_基本取引表!CP121/計算_基本取引表!CP$133, 計算_投入係数表!CP121)</f>
        <v>#DIV/0!</v>
      </c>
      <c r="CQ260" s="194" t="e">
        <f>IF(CQ$142="分類不明", 計算_基本取引表!CQ121/計算_基本取引表!CQ$133, 計算_投入係数表!CQ121)</f>
        <v>#DIV/0!</v>
      </c>
      <c r="CR260" s="194" t="e">
        <f>IF(CR$142="分類不明", 計算_基本取引表!CR121/計算_基本取引表!CR$133, 計算_投入係数表!CR121)</f>
        <v>#DIV/0!</v>
      </c>
      <c r="CS260" s="194" t="e">
        <f>IF(CS$142="分類不明", 計算_基本取引表!CS121/計算_基本取引表!CS$133, 計算_投入係数表!CS121)</f>
        <v>#DIV/0!</v>
      </c>
      <c r="CT260" s="194" t="e">
        <f>IF(CT$142="分類不明", 計算_基本取引表!CT121/計算_基本取引表!CT$133, 計算_投入係数表!CT121)</f>
        <v>#DIV/0!</v>
      </c>
      <c r="CU260" s="194" t="e">
        <f>IF(CU$142="分類不明", 計算_基本取引表!CU121/計算_基本取引表!CU$133, 計算_投入係数表!CU121)</f>
        <v>#DIV/0!</v>
      </c>
      <c r="CV260" s="194" t="e">
        <f>IF(CV$142="分類不明", 計算_基本取引表!CV121/計算_基本取引表!CV$133, 計算_投入係数表!CV121)</f>
        <v>#DIV/0!</v>
      </c>
      <c r="CW260" s="194" t="e">
        <f>IF(CW$142="分類不明", 計算_基本取引表!CW121/計算_基本取引表!CW$133, 計算_投入係数表!CW121)</f>
        <v>#DIV/0!</v>
      </c>
      <c r="CX260" s="194" t="e">
        <f>IF(CX$142="分類不明", 計算_基本取引表!CX121/計算_基本取引表!CX$133, 計算_投入係数表!CX121)</f>
        <v>#DIV/0!</v>
      </c>
      <c r="CY260" s="194" t="e">
        <f>IF(CY$142="分類不明", 計算_基本取引表!CY121/計算_基本取引表!CY$133, 計算_投入係数表!CY121)</f>
        <v>#DIV/0!</v>
      </c>
      <c r="CZ260" s="194" t="e">
        <f>IF(CZ$142="分類不明", 計算_基本取引表!CZ121/計算_基本取引表!CZ$133, 計算_投入係数表!CZ121)</f>
        <v>#DIV/0!</v>
      </c>
      <c r="DA260" s="194" t="e">
        <f>IF(DA$142="分類不明", 計算_基本取引表!DA121/計算_基本取引表!DA$133, 計算_投入係数表!DA121)</f>
        <v>#DIV/0!</v>
      </c>
      <c r="DB260" s="194" t="e">
        <f>IF(DB$142="分類不明", 計算_基本取引表!DB121/計算_基本取引表!DB$133, 計算_投入係数表!DB121)</f>
        <v>#DIV/0!</v>
      </c>
      <c r="DC260" s="194" t="e">
        <f>IF(DC$142="分類不明", 計算_基本取引表!DC121/計算_基本取引表!DC$133, 計算_投入係数表!DC121)</f>
        <v>#DIV/0!</v>
      </c>
      <c r="DD260" s="194" t="e">
        <f>IF(DD$142="分類不明", 計算_基本取引表!DD121/計算_基本取引表!DD$133, 計算_投入係数表!DD121)</f>
        <v>#DIV/0!</v>
      </c>
      <c r="DE260" s="194" t="e">
        <f>IF(DE$142="分類不明", 計算_基本取引表!DE121/計算_基本取引表!DE$133, 計算_投入係数表!DE121)</f>
        <v>#DIV/0!</v>
      </c>
      <c r="DF260" s="194" t="e">
        <f>IF(DF$142="分類不明", 計算_基本取引表!DF121/計算_基本取引表!DF$133, 計算_投入係数表!DF121)</f>
        <v>#DIV/0!</v>
      </c>
      <c r="DG260" s="194" t="e">
        <f>IF(DG$142="分類不明", 計算_基本取引表!DG121/計算_基本取引表!DG$133, 計算_投入係数表!DG121)</f>
        <v>#DIV/0!</v>
      </c>
      <c r="DH260" s="194" t="e">
        <f>IF(DH$142="分類不明", 計算_基本取引表!DH121/計算_基本取引表!DH$133, 計算_投入係数表!DH121)</f>
        <v>#DIV/0!</v>
      </c>
      <c r="DI260" s="194" t="e">
        <f>IF(DI$142="分類不明", 計算_基本取引表!DI121/計算_基本取引表!DI$133, 計算_投入係数表!DI121)</f>
        <v>#DIV/0!</v>
      </c>
      <c r="DJ260" s="194" t="e">
        <f>IF(DJ$142="分類不明", 計算_基本取引表!DJ121/計算_基本取引表!DJ$133, 計算_投入係数表!DJ121)</f>
        <v>#DIV/0!</v>
      </c>
      <c r="DK260" s="194" t="e">
        <f>IF(DK$142="分類不明", 計算_基本取引表!DK121/計算_基本取引表!DK$133, 計算_投入係数表!DK121)</f>
        <v>#DIV/0!</v>
      </c>
      <c r="DL260" s="194" t="e">
        <f>IF(DL$142="分類不明", 計算_基本取引表!DL121/計算_基本取引表!DL$133, 計算_投入係数表!DL121)</f>
        <v>#DIV/0!</v>
      </c>
      <c r="DM260" s="194" t="e">
        <f>IF(DM$142="分類不明", 計算_基本取引表!DM121/計算_基本取引表!DM$133, 計算_投入係数表!DM121)</f>
        <v>#DIV/0!</v>
      </c>
      <c r="DN260" s="194" t="e">
        <f>IF(DN$142="分類不明", 計算_基本取引表!DN121/計算_基本取引表!DN$133, 計算_投入係数表!DN121)</f>
        <v>#DIV/0!</v>
      </c>
      <c r="DO260" s="194" t="e">
        <f>IF(DO$142="分類不明", 計算_基本取引表!DO121/計算_基本取引表!DO$133, 計算_投入係数表!DO121)</f>
        <v>#DIV/0!</v>
      </c>
      <c r="DP260" s="194" t="e">
        <f>IF(DP$142="分類不明", 計算_基本取引表!DP121/計算_基本取引表!DP$133, 計算_投入係数表!DP121)</f>
        <v>#DIV/0!</v>
      </c>
      <c r="DQ260" s="194" t="e">
        <f>IF(DQ$142="分類不明", 計算_基本取引表!DQ121/計算_基本取引表!DQ$133, 計算_投入係数表!DQ121)</f>
        <v>#DIV/0!</v>
      </c>
      <c r="DR260" s="194" t="e">
        <f>IF(DR$142="分類不明", 計算_基本取引表!DR121/計算_基本取引表!DR$133, 計算_投入係数表!DR121)</f>
        <v>#DIV/0!</v>
      </c>
      <c r="DS260" s="194" t="e">
        <f>IF(DS$142="分類不明", 計算_基本取引表!DS121/計算_基本取引表!DS$133, 計算_投入係数表!DS121)</f>
        <v>#DIV/0!</v>
      </c>
      <c r="DT260" s="23">
        <f ca="1">計算_基本取引表!DT121/計算_基本取引表!DT$133</f>
        <v>0</v>
      </c>
    </row>
    <row r="261" spans="2:124" x14ac:dyDescent="0.25">
      <c r="B261" s="53">
        <v>119</v>
      </c>
      <c r="C261" s="192" t="str">
        <v>-</v>
      </c>
      <c r="D261" s="193">
        <f>IF(D$142="分類不明", 計算_基本取引表!D122/計算_基本取引表!D$133, 計算_投入係数表!D122)</f>
        <v>0</v>
      </c>
      <c r="E261" s="194">
        <f>IF(E$142="分類不明", 計算_基本取引表!E122/計算_基本取引表!E$133, 計算_投入係数表!E122)</f>
        <v>0</v>
      </c>
      <c r="F261" s="194">
        <f>IF(F$142="分類不明", 計算_基本取引表!F122/計算_基本取引表!F$133, 計算_投入係数表!F122)</f>
        <v>0</v>
      </c>
      <c r="G261" s="194">
        <f>IF(G$142="分類不明", 計算_基本取引表!G122/計算_基本取引表!G$133, 計算_投入係数表!G122)</f>
        <v>0</v>
      </c>
      <c r="H261" s="194">
        <f>IF(H$142="分類不明", 計算_基本取引表!H122/計算_基本取引表!H$133, 計算_投入係数表!H122)</f>
        <v>0</v>
      </c>
      <c r="I261" s="194">
        <f>IF(I$142="分類不明", 計算_基本取引表!I122/計算_基本取引表!I$133, 計算_投入係数表!I122)</f>
        <v>0</v>
      </c>
      <c r="J261" s="194">
        <f>IF(J$142="分類不明", 計算_基本取引表!J122/計算_基本取引表!J$133, 計算_投入係数表!J122)</f>
        <v>0</v>
      </c>
      <c r="K261" s="194">
        <f>IF(K$142="分類不明", 計算_基本取引表!K122/計算_基本取引表!K$133, 計算_投入係数表!K122)</f>
        <v>0</v>
      </c>
      <c r="L261" s="194">
        <f>IF(L$142="分類不明", 計算_基本取引表!L122/計算_基本取引表!L$133, 計算_投入係数表!L122)</f>
        <v>0</v>
      </c>
      <c r="M261" s="194">
        <f>IF(M$142="分類不明", 計算_基本取引表!M122/計算_基本取引表!M$133, 計算_投入係数表!M122)</f>
        <v>0</v>
      </c>
      <c r="N261" s="194">
        <f>IF(N$142="分類不明", 計算_基本取引表!N122/計算_基本取引表!N$133, 計算_投入係数表!N122)</f>
        <v>0</v>
      </c>
      <c r="O261" s="194">
        <f>IF(O$142="分類不明", 計算_基本取引表!O122/計算_基本取引表!O$133, 計算_投入係数表!O122)</f>
        <v>0</v>
      </c>
      <c r="P261" s="194" t="e">
        <f ca="1">IF(P$142="分類不明", 計算_基本取引表!P122/計算_基本取引表!P$133, 計算_投入係数表!P122)</f>
        <v>#DIV/0!</v>
      </c>
      <c r="Q261" s="194" t="e">
        <f>IF(Q$142="分類不明", 計算_基本取引表!Q122/計算_基本取引表!Q$133, 計算_投入係数表!Q122)</f>
        <v>#DIV/0!</v>
      </c>
      <c r="R261" s="194" t="e">
        <f>IF(R$142="分類不明", 計算_基本取引表!R122/計算_基本取引表!R$133, 計算_投入係数表!R122)</f>
        <v>#DIV/0!</v>
      </c>
      <c r="S261" s="194" t="e">
        <f>IF(S$142="分類不明", 計算_基本取引表!S122/計算_基本取引表!S$133, 計算_投入係数表!S122)</f>
        <v>#DIV/0!</v>
      </c>
      <c r="T261" s="194" t="e">
        <f>IF(T$142="分類不明", 計算_基本取引表!T122/計算_基本取引表!T$133, 計算_投入係数表!T122)</f>
        <v>#DIV/0!</v>
      </c>
      <c r="U261" s="194" t="e">
        <f>IF(U$142="分類不明", 計算_基本取引表!U122/計算_基本取引表!U$133, 計算_投入係数表!U122)</f>
        <v>#DIV/0!</v>
      </c>
      <c r="V261" s="194" t="e">
        <f>IF(V$142="分類不明", 計算_基本取引表!V122/計算_基本取引表!V$133, 計算_投入係数表!V122)</f>
        <v>#DIV/0!</v>
      </c>
      <c r="W261" s="194" t="e">
        <f>IF(W$142="分類不明", 計算_基本取引表!W122/計算_基本取引表!W$133, 計算_投入係数表!W122)</f>
        <v>#DIV/0!</v>
      </c>
      <c r="X261" s="194" t="e">
        <f>IF(X$142="分類不明", 計算_基本取引表!X122/計算_基本取引表!X$133, 計算_投入係数表!X122)</f>
        <v>#DIV/0!</v>
      </c>
      <c r="Y261" s="194" t="e">
        <f>IF(Y$142="分類不明", 計算_基本取引表!Y122/計算_基本取引表!Y$133, 計算_投入係数表!Y122)</f>
        <v>#DIV/0!</v>
      </c>
      <c r="Z261" s="194" t="e">
        <f>IF(Z$142="分類不明", 計算_基本取引表!Z122/計算_基本取引表!Z$133, 計算_投入係数表!Z122)</f>
        <v>#DIV/0!</v>
      </c>
      <c r="AA261" s="194" t="e">
        <f>IF(AA$142="分類不明", 計算_基本取引表!AA122/計算_基本取引表!AA$133, 計算_投入係数表!AA122)</f>
        <v>#DIV/0!</v>
      </c>
      <c r="AB261" s="194" t="e">
        <f>IF(AB$142="分類不明", 計算_基本取引表!AB122/計算_基本取引表!AB$133, 計算_投入係数表!AB122)</f>
        <v>#DIV/0!</v>
      </c>
      <c r="AC261" s="194" t="e">
        <f>IF(AC$142="分類不明", 計算_基本取引表!AC122/計算_基本取引表!AC$133, 計算_投入係数表!AC122)</f>
        <v>#DIV/0!</v>
      </c>
      <c r="AD261" s="194" t="e">
        <f>IF(AD$142="分類不明", 計算_基本取引表!AD122/計算_基本取引表!AD$133, 計算_投入係数表!AD122)</f>
        <v>#DIV/0!</v>
      </c>
      <c r="AE261" s="194" t="e">
        <f>IF(AE$142="分類不明", 計算_基本取引表!AE122/計算_基本取引表!AE$133, 計算_投入係数表!AE122)</f>
        <v>#DIV/0!</v>
      </c>
      <c r="AF261" s="194" t="e">
        <f>IF(AF$142="分類不明", 計算_基本取引表!AF122/計算_基本取引表!AF$133, 計算_投入係数表!AF122)</f>
        <v>#DIV/0!</v>
      </c>
      <c r="AG261" s="194" t="e">
        <f>IF(AG$142="分類不明", 計算_基本取引表!AG122/計算_基本取引表!AG$133, 計算_投入係数表!AG122)</f>
        <v>#DIV/0!</v>
      </c>
      <c r="AH261" s="194" t="e">
        <f>IF(AH$142="分類不明", 計算_基本取引表!AH122/計算_基本取引表!AH$133, 計算_投入係数表!AH122)</f>
        <v>#DIV/0!</v>
      </c>
      <c r="AI261" s="194" t="e">
        <f>IF(AI$142="分類不明", 計算_基本取引表!AI122/計算_基本取引表!AI$133, 計算_投入係数表!AI122)</f>
        <v>#DIV/0!</v>
      </c>
      <c r="AJ261" s="194" t="e">
        <f>IF(AJ$142="分類不明", 計算_基本取引表!AJ122/計算_基本取引表!AJ$133, 計算_投入係数表!AJ122)</f>
        <v>#DIV/0!</v>
      </c>
      <c r="AK261" s="194" t="e">
        <f>IF(AK$142="分類不明", 計算_基本取引表!AK122/計算_基本取引表!AK$133, 計算_投入係数表!AK122)</f>
        <v>#DIV/0!</v>
      </c>
      <c r="AL261" s="194" t="e">
        <f>IF(AL$142="分類不明", 計算_基本取引表!AL122/計算_基本取引表!AL$133, 計算_投入係数表!AL122)</f>
        <v>#DIV/0!</v>
      </c>
      <c r="AM261" s="194" t="e">
        <f>IF(AM$142="分類不明", 計算_基本取引表!AM122/計算_基本取引表!AM$133, 計算_投入係数表!AM122)</f>
        <v>#DIV/0!</v>
      </c>
      <c r="AN261" s="194" t="e">
        <f>IF(AN$142="分類不明", 計算_基本取引表!AN122/計算_基本取引表!AN$133, 計算_投入係数表!AN122)</f>
        <v>#DIV/0!</v>
      </c>
      <c r="AO261" s="194" t="e">
        <f>IF(AO$142="分類不明", 計算_基本取引表!AO122/計算_基本取引表!AO$133, 計算_投入係数表!AO122)</f>
        <v>#DIV/0!</v>
      </c>
      <c r="AP261" s="194" t="e">
        <f>IF(AP$142="分類不明", 計算_基本取引表!AP122/計算_基本取引表!AP$133, 計算_投入係数表!AP122)</f>
        <v>#DIV/0!</v>
      </c>
      <c r="AQ261" s="194" t="e">
        <f>IF(AQ$142="分類不明", 計算_基本取引表!AQ122/計算_基本取引表!AQ$133, 計算_投入係数表!AQ122)</f>
        <v>#DIV/0!</v>
      </c>
      <c r="AR261" s="194" t="e">
        <f>IF(AR$142="分類不明", 計算_基本取引表!AR122/計算_基本取引表!AR$133, 計算_投入係数表!AR122)</f>
        <v>#DIV/0!</v>
      </c>
      <c r="AS261" s="194" t="e">
        <f>IF(AS$142="分類不明", 計算_基本取引表!AS122/計算_基本取引表!AS$133, 計算_投入係数表!AS122)</f>
        <v>#DIV/0!</v>
      </c>
      <c r="AT261" s="194" t="e">
        <f>IF(AT$142="分類不明", 計算_基本取引表!AT122/計算_基本取引表!AT$133, 計算_投入係数表!AT122)</f>
        <v>#DIV/0!</v>
      </c>
      <c r="AU261" s="194" t="e">
        <f>IF(AU$142="分類不明", 計算_基本取引表!AU122/計算_基本取引表!AU$133, 計算_投入係数表!AU122)</f>
        <v>#DIV/0!</v>
      </c>
      <c r="AV261" s="194" t="e">
        <f>IF(AV$142="分類不明", 計算_基本取引表!AV122/計算_基本取引表!AV$133, 計算_投入係数表!AV122)</f>
        <v>#DIV/0!</v>
      </c>
      <c r="AW261" s="194" t="e">
        <f>IF(AW$142="分類不明", 計算_基本取引表!AW122/計算_基本取引表!AW$133, 計算_投入係数表!AW122)</f>
        <v>#DIV/0!</v>
      </c>
      <c r="AX261" s="194" t="e">
        <f>IF(AX$142="分類不明", 計算_基本取引表!AX122/計算_基本取引表!AX$133, 計算_投入係数表!AX122)</f>
        <v>#DIV/0!</v>
      </c>
      <c r="AY261" s="194" t="e">
        <f>IF(AY$142="分類不明", 計算_基本取引表!AY122/計算_基本取引表!AY$133, 計算_投入係数表!AY122)</f>
        <v>#DIV/0!</v>
      </c>
      <c r="AZ261" s="194" t="e">
        <f>IF(AZ$142="分類不明", 計算_基本取引表!AZ122/計算_基本取引表!AZ$133, 計算_投入係数表!AZ122)</f>
        <v>#DIV/0!</v>
      </c>
      <c r="BA261" s="194" t="e">
        <f>IF(BA$142="分類不明", 計算_基本取引表!BA122/計算_基本取引表!BA$133, 計算_投入係数表!BA122)</f>
        <v>#DIV/0!</v>
      </c>
      <c r="BB261" s="194" t="e">
        <f>IF(BB$142="分類不明", 計算_基本取引表!BB122/計算_基本取引表!BB$133, 計算_投入係数表!BB122)</f>
        <v>#DIV/0!</v>
      </c>
      <c r="BC261" s="194" t="e">
        <f>IF(BC$142="分類不明", 計算_基本取引表!BC122/計算_基本取引表!BC$133, 計算_投入係数表!BC122)</f>
        <v>#DIV/0!</v>
      </c>
      <c r="BD261" s="194" t="e">
        <f>IF(BD$142="分類不明", 計算_基本取引表!BD122/計算_基本取引表!BD$133, 計算_投入係数表!BD122)</f>
        <v>#DIV/0!</v>
      </c>
      <c r="BE261" s="194" t="e">
        <f>IF(BE$142="分類不明", 計算_基本取引表!BE122/計算_基本取引表!BE$133, 計算_投入係数表!BE122)</f>
        <v>#DIV/0!</v>
      </c>
      <c r="BF261" s="194" t="e">
        <f>IF(BF$142="分類不明", 計算_基本取引表!BF122/計算_基本取引表!BF$133, 計算_投入係数表!BF122)</f>
        <v>#DIV/0!</v>
      </c>
      <c r="BG261" s="194" t="e">
        <f>IF(BG$142="分類不明", 計算_基本取引表!BG122/計算_基本取引表!BG$133, 計算_投入係数表!BG122)</f>
        <v>#DIV/0!</v>
      </c>
      <c r="BH261" s="194" t="e">
        <f>IF(BH$142="分類不明", 計算_基本取引表!BH122/計算_基本取引表!BH$133, 計算_投入係数表!BH122)</f>
        <v>#DIV/0!</v>
      </c>
      <c r="BI261" s="194" t="e">
        <f>IF(BI$142="分類不明", 計算_基本取引表!BI122/計算_基本取引表!BI$133, 計算_投入係数表!BI122)</f>
        <v>#DIV/0!</v>
      </c>
      <c r="BJ261" s="194" t="e">
        <f>IF(BJ$142="分類不明", 計算_基本取引表!BJ122/計算_基本取引表!BJ$133, 計算_投入係数表!BJ122)</f>
        <v>#DIV/0!</v>
      </c>
      <c r="BK261" s="194" t="e">
        <f>IF(BK$142="分類不明", 計算_基本取引表!BK122/計算_基本取引表!BK$133, 計算_投入係数表!BK122)</f>
        <v>#DIV/0!</v>
      </c>
      <c r="BL261" s="194" t="e">
        <f>IF(BL$142="分類不明", 計算_基本取引表!BL122/計算_基本取引表!BL$133, 計算_投入係数表!BL122)</f>
        <v>#DIV/0!</v>
      </c>
      <c r="BM261" s="194" t="e">
        <f>IF(BM$142="分類不明", 計算_基本取引表!BM122/計算_基本取引表!BM$133, 計算_投入係数表!BM122)</f>
        <v>#DIV/0!</v>
      </c>
      <c r="BN261" s="194" t="e">
        <f>IF(BN$142="分類不明", 計算_基本取引表!BN122/計算_基本取引表!BN$133, 計算_投入係数表!BN122)</f>
        <v>#DIV/0!</v>
      </c>
      <c r="BO261" s="194" t="e">
        <f>IF(BO$142="分類不明", 計算_基本取引表!BO122/計算_基本取引表!BO$133, 計算_投入係数表!BO122)</f>
        <v>#DIV/0!</v>
      </c>
      <c r="BP261" s="194" t="e">
        <f>IF(BP$142="分類不明", 計算_基本取引表!BP122/計算_基本取引表!BP$133, 計算_投入係数表!BP122)</f>
        <v>#DIV/0!</v>
      </c>
      <c r="BQ261" s="194" t="e">
        <f>IF(BQ$142="分類不明", 計算_基本取引表!BQ122/計算_基本取引表!BQ$133, 計算_投入係数表!BQ122)</f>
        <v>#DIV/0!</v>
      </c>
      <c r="BR261" s="194" t="e">
        <f>IF(BR$142="分類不明", 計算_基本取引表!BR122/計算_基本取引表!BR$133, 計算_投入係数表!BR122)</f>
        <v>#DIV/0!</v>
      </c>
      <c r="BS261" s="194" t="e">
        <f>IF(BS$142="分類不明", 計算_基本取引表!BS122/計算_基本取引表!BS$133, 計算_投入係数表!BS122)</f>
        <v>#DIV/0!</v>
      </c>
      <c r="BT261" s="194" t="e">
        <f>IF(BT$142="分類不明", 計算_基本取引表!BT122/計算_基本取引表!BT$133, 計算_投入係数表!BT122)</f>
        <v>#DIV/0!</v>
      </c>
      <c r="BU261" s="194" t="e">
        <f>IF(BU$142="分類不明", 計算_基本取引表!BU122/計算_基本取引表!BU$133, 計算_投入係数表!BU122)</f>
        <v>#DIV/0!</v>
      </c>
      <c r="BV261" s="194" t="e">
        <f>IF(BV$142="分類不明", 計算_基本取引表!BV122/計算_基本取引表!BV$133, 計算_投入係数表!BV122)</f>
        <v>#DIV/0!</v>
      </c>
      <c r="BW261" s="194" t="e">
        <f>IF(BW$142="分類不明", 計算_基本取引表!BW122/計算_基本取引表!BW$133, 計算_投入係数表!BW122)</f>
        <v>#DIV/0!</v>
      </c>
      <c r="BX261" s="194" t="e">
        <f>IF(BX$142="分類不明", 計算_基本取引表!BX122/計算_基本取引表!BX$133, 計算_投入係数表!BX122)</f>
        <v>#DIV/0!</v>
      </c>
      <c r="BY261" s="194" t="e">
        <f>IF(BY$142="分類不明", 計算_基本取引表!BY122/計算_基本取引表!BY$133, 計算_投入係数表!BY122)</f>
        <v>#DIV/0!</v>
      </c>
      <c r="BZ261" s="194" t="e">
        <f>IF(BZ$142="分類不明", 計算_基本取引表!BZ122/計算_基本取引表!BZ$133, 計算_投入係数表!BZ122)</f>
        <v>#DIV/0!</v>
      </c>
      <c r="CA261" s="194" t="e">
        <f>IF(CA$142="分類不明", 計算_基本取引表!CA122/計算_基本取引表!CA$133, 計算_投入係数表!CA122)</f>
        <v>#DIV/0!</v>
      </c>
      <c r="CB261" s="194" t="e">
        <f>IF(CB$142="分類不明", 計算_基本取引表!CB122/計算_基本取引表!CB$133, 計算_投入係数表!CB122)</f>
        <v>#DIV/0!</v>
      </c>
      <c r="CC261" s="194" t="e">
        <f>IF(CC$142="分類不明", 計算_基本取引表!CC122/計算_基本取引表!CC$133, 計算_投入係数表!CC122)</f>
        <v>#DIV/0!</v>
      </c>
      <c r="CD261" s="194" t="e">
        <f>IF(CD$142="分類不明", 計算_基本取引表!CD122/計算_基本取引表!CD$133, 計算_投入係数表!CD122)</f>
        <v>#DIV/0!</v>
      </c>
      <c r="CE261" s="194" t="e">
        <f>IF(CE$142="分類不明", 計算_基本取引表!CE122/計算_基本取引表!CE$133, 計算_投入係数表!CE122)</f>
        <v>#DIV/0!</v>
      </c>
      <c r="CF261" s="194" t="e">
        <f>IF(CF$142="分類不明", 計算_基本取引表!CF122/計算_基本取引表!CF$133, 計算_投入係数表!CF122)</f>
        <v>#DIV/0!</v>
      </c>
      <c r="CG261" s="194" t="e">
        <f>IF(CG$142="分類不明", 計算_基本取引表!CG122/計算_基本取引表!CG$133, 計算_投入係数表!CG122)</f>
        <v>#DIV/0!</v>
      </c>
      <c r="CH261" s="194" t="e">
        <f>IF(CH$142="分類不明", 計算_基本取引表!CH122/計算_基本取引表!CH$133, 計算_投入係数表!CH122)</f>
        <v>#DIV/0!</v>
      </c>
      <c r="CI261" s="194" t="e">
        <f>IF(CI$142="分類不明", 計算_基本取引表!CI122/計算_基本取引表!CI$133, 計算_投入係数表!CI122)</f>
        <v>#DIV/0!</v>
      </c>
      <c r="CJ261" s="194" t="e">
        <f>IF(CJ$142="分類不明", 計算_基本取引表!CJ122/計算_基本取引表!CJ$133, 計算_投入係数表!CJ122)</f>
        <v>#DIV/0!</v>
      </c>
      <c r="CK261" s="194" t="e">
        <f>IF(CK$142="分類不明", 計算_基本取引表!CK122/計算_基本取引表!CK$133, 計算_投入係数表!CK122)</f>
        <v>#DIV/0!</v>
      </c>
      <c r="CL261" s="194" t="e">
        <f>IF(CL$142="分類不明", 計算_基本取引表!CL122/計算_基本取引表!CL$133, 計算_投入係数表!CL122)</f>
        <v>#DIV/0!</v>
      </c>
      <c r="CM261" s="194" t="e">
        <f>IF(CM$142="分類不明", 計算_基本取引表!CM122/計算_基本取引表!CM$133, 計算_投入係数表!CM122)</f>
        <v>#DIV/0!</v>
      </c>
      <c r="CN261" s="194" t="e">
        <f>IF(CN$142="分類不明", 計算_基本取引表!CN122/計算_基本取引表!CN$133, 計算_投入係数表!CN122)</f>
        <v>#DIV/0!</v>
      </c>
      <c r="CO261" s="194" t="e">
        <f>IF(CO$142="分類不明", 計算_基本取引表!CO122/計算_基本取引表!CO$133, 計算_投入係数表!CO122)</f>
        <v>#DIV/0!</v>
      </c>
      <c r="CP261" s="194" t="e">
        <f>IF(CP$142="分類不明", 計算_基本取引表!CP122/計算_基本取引表!CP$133, 計算_投入係数表!CP122)</f>
        <v>#DIV/0!</v>
      </c>
      <c r="CQ261" s="194" t="e">
        <f>IF(CQ$142="分類不明", 計算_基本取引表!CQ122/計算_基本取引表!CQ$133, 計算_投入係数表!CQ122)</f>
        <v>#DIV/0!</v>
      </c>
      <c r="CR261" s="194" t="e">
        <f>IF(CR$142="分類不明", 計算_基本取引表!CR122/計算_基本取引表!CR$133, 計算_投入係数表!CR122)</f>
        <v>#DIV/0!</v>
      </c>
      <c r="CS261" s="194" t="e">
        <f>IF(CS$142="分類不明", 計算_基本取引表!CS122/計算_基本取引表!CS$133, 計算_投入係数表!CS122)</f>
        <v>#DIV/0!</v>
      </c>
      <c r="CT261" s="194" t="e">
        <f>IF(CT$142="分類不明", 計算_基本取引表!CT122/計算_基本取引表!CT$133, 計算_投入係数表!CT122)</f>
        <v>#DIV/0!</v>
      </c>
      <c r="CU261" s="194" t="e">
        <f>IF(CU$142="分類不明", 計算_基本取引表!CU122/計算_基本取引表!CU$133, 計算_投入係数表!CU122)</f>
        <v>#DIV/0!</v>
      </c>
      <c r="CV261" s="194" t="e">
        <f>IF(CV$142="分類不明", 計算_基本取引表!CV122/計算_基本取引表!CV$133, 計算_投入係数表!CV122)</f>
        <v>#DIV/0!</v>
      </c>
      <c r="CW261" s="194" t="e">
        <f>IF(CW$142="分類不明", 計算_基本取引表!CW122/計算_基本取引表!CW$133, 計算_投入係数表!CW122)</f>
        <v>#DIV/0!</v>
      </c>
      <c r="CX261" s="194" t="e">
        <f>IF(CX$142="分類不明", 計算_基本取引表!CX122/計算_基本取引表!CX$133, 計算_投入係数表!CX122)</f>
        <v>#DIV/0!</v>
      </c>
      <c r="CY261" s="194" t="e">
        <f>IF(CY$142="分類不明", 計算_基本取引表!CY122/計算_基本取引表!CY$133, 計算_投入係数表!CY122)</f>
        <v>#DIV/0!</v>
      </c>
      <c r="CZ261" s="194" t="e">
        <f>IF(CZ$142="分類不明", 計算_基本取引表!CZ122/計算_基本取引表!CZ$133, 計算_投入係数表!CZ122)</f>
        <v>#DIV/0!</v>
      </c>
      <c r="DA261" s="194" t="e">
        <f>IF(DA$142="分類不明", 計算_基本取引表!DA122/計算_基本取引表!DA$133, 計算_投入係数表!DA122)</f>
        <v>#DIV/0!</v>
      </c>
      <c r="DB261" s="194" t="e">
        <f>IF(DB$142="分類不明", 計算_基本取引表!DB122/計算_基本取引表!DB$133, 計算_投入係数表!DB122)</f>
        <v>#DIV/0!</v>
      </c>
      <c r="DC261" s="194" t="e">
        <f>IF(DC$142="分類不明", 計算_基本取引表!DC122/計算_基本取引表!DC$133, 計算_投入係数表!DC122)</f>
        <v>#DIV/0!</v>
      </c>
      <c r="DD261" s="194" t="e">
        <f>IF(DD$142="分類不明", 計算_基本取引表!DD122/計算_基本取引表!DD$133, 計算_投入係数表!DD122)</f>
        <v>#DIV/0!</v>
      </c>
      <c r="DE261" s="194" t="e">
        <f>IF(DE$142="分類不明", 計算_基本取引表!DE122/計算_基本取引表!DE$133, 計算_投入係数表!DE122)</f>
        <v>#DIV/0!</v>
      </c>
      <c r="DF261" s="194" t="e">
        <f>IF(DF$142="分類不明", 計算_基本取引表!DF122/計算_基本取引表!DF$133, 計算_投入係数表!DF122)</f>
        <v>#DIV/0!</v>
      </c>
      <c r="DG261" s="194" t="e">
        <f>IF(DG$142="分類不明", 計算_基本取引表!DG122/計算_基本取引表!DG$133, 計算_投入係数表!DG122)</f>
        <v>#DIV/0!</v>
      </c>
      <c r="DH261" s="194" t="e">
        <f>IF(DH$142="分類不明", 計算_基本取引表!DH122/計算_基本取引表!DH$133, 計算_投入係数表!DH122)</f>
        <v>#DIV/0!</v>
      </c>
      <c r="DI261" s="194" t="e">
        <f>IF(DI$142="分類不明", 計算_基本取引表!DI122/計算_基本取引表!DI$133, 計算_投入係数表!DI122)</f>
        <v>#DIV/0!</v>
      </c>
      <c r="DJ261" s="194" t="e">
        <f>IF(DJ$142="分類不明", 計算_基本取引表!DJ122/計算_基本取引表!DJ$133, 計算_投入係数表!DJ122)</f>
        <v>#DIV/0!</v>
      </c>
      <c r="DK261" s="194" t="e">
        <f>IF(DK$142="分類不明", 計算_基本取引表!DK122/計算_基本取引表!DK$133, 計算_投入係数表!DK122)</f>
        <v>#DIV/0!</v>
      </c>
      <c r="DL261" s="194" t="e">
        <f>IF(DL$142="分類不明", 計算_基本取引表!DL122/計算_基本取引表!DL$133, 計算_投入係数表!DL122)</f>
        <v>#DIV/0!</v>
      </c>
      <c r="DM261" s="194" t="e">
        <f>IF(DM$142="分類不明", 計算_基本取引表!DM122/計算_基本取引表!DM$133, 計算_投入係数表!DM122)</f>
        <v>#DIV/0!</v>
      </c>
      <c r="DN261" s="194" t="e">
        <f>IF(DN$142="分類不明", 計算_基本取引表!DN122/計算_基本取引表!DN$133, 計算_投入係数表!DN122)</f>
        <v>#DIV/0!</v>
      </c>
      <c r="DO261" s="194" t="e">
        <f>IF(DO$142="分類不明", 計算_基本取引表!DO122/計算_基本取引表!DO$133, 計算_投入係数表!DO122)</f>
        <v>#DIV/0!</v>
      </c>
      <c r="DP261" s="194" t="e">
        <f>IF(DP$142="分類不明", 計算_基本取引表!DP122/計算_基本取引表!DP$133, 計算_投入係数表!DP122)</f>
        <v>#DIV/0!</v>
      </c>
      <c r="DQ261" s="194" t="e">
        <f>IF(DQ$142="分類不明", 計算_基本取引表!DQ122/計算_基本取引表!DQ$133, 計算_投入係数表!DQ122)</f>
        <v>#DIV/0!</v>
      </c>
      <c r="DR261" s="194" t="e">
        <f>IF(DR$142="分類不明", 計算_基本取引表!DR122/計算_基本取引表!DR$133, 計算_投入係数表!DR122)</f>
        <v>#DIV/0!</v>
      </c>
      <c r="DS261" s="194" t="e">
        <f>IF(DS$142="分類不明", 計算_基本取引表!DS122/計算_基本取引表!DS$133, 計算_投入係数表!DS122)</f>
        <v>#DIV/0!</v>
      </c>
      <c r="DT261" s="23">
        <f ca="1">計算_基本取引表!DT122/計算_基本取引表!DT$133</f>
        <v>0</v>
      </c>
    </row>
    <row r="262" spans="2:124" x14ac:dyDescent="0.25">
      <c r="B262" s="54">
        <v>120</v>
      </c>
      <c r="C262" s="192" t="str">
        <v>-</v>
      </c>
      <c r="D262" s="193">
        <f>IF(D$142="分類不明", 計算_基本取引表!D123/計算_基本取引表!D$133, 計算_投入係数表!D123)</f>
        <v>0</v>
      </c>
      <c r="E262" s="194">
        <f>IF(E$142="分類不明", 計算_基本取引表!E123/計算_基本取引表!E$133, 計算_投入係数表!E123)</f>
        <v>0</v>
      </c>
      <c r="F262" s="194">
        <f>IF(F$142="分類不明", 計算_基本取引表!F123/計算_基本取引表!F$133, 計算_投入係数表!F123)</f>
        <v>0</v>
      </c>
      <c r="G262" s="194">
        <f>IF(G$142="分類不明", 計算_基本取引表!G123/計算_基本取引表!G$133, 計算_投入係数表!G123)</f>
        <v>0</v>
      </c>
      <c r="H262" s="194">
        <f>IF(H$142="分類不明", 計算_基本取引表!H123/計算_基本取引表!H$133, 計算_投入係数表!H123)</f>
        <v>0</v>
      </c>
      <c r="I262" s="194">
        <f>IF(I$142="分類不明", 計算_基本取引表!I123/計算_基本取引表!I$133, 計算_投入係数表!I123)</f>
        <v>0</v>
      </c>
      <c r="J262" s="194">
        <f>IF(J$142="分類不明", 計算_基本取引表!J123/計算_基本取引表!J$133, 計算_投入係数表!J123)</f>
        <v>0</v>
      </c>
      <c r="K262" s="194">
        <f>IF(K$142="分類不明", 計算_基本取引表!K123/計算_基本取引表!K$133, 計算_投入係数表!K123)</f>
        <v>0</v>
      </c>
      <c r="L262" s="194">
        <f>IF(L$142="分類不明", 計算_基本取引表!L123/計算_基本取引表!L$133, 計算_投入係数表!L123)</f>
        <v>0</v>
      </c>
      <c r="M262" s="194">
        <f>IF(M$142="分類不明", 計算_基本取引表!M123/計算_基本取引表!M$133, 計算_投入係数表!M123)</f>
        <v>0</v>
      </c>
      <c r="N262" s="194">
        <f>IF(N$142="分類不明", 計算_基本取引表!N123/計算_基本取引表!N$133, 計算_投入係数表!N123)</f>
        <v>0</v>
      </c>
      <c r="O262" s="194">
        <f>IF(O$142="分類不明", 計算_基本取引表!O123/計算_基本取引表!O$133, 計算_投入係数表!O123)</f>
        <v>0</v>
      </c>
      <c r="P262" s="194" t="e">
        <f ca="1">IF(P$142="分類不明", 計算_基本取引表!P123/計算_基本取引表!P$133, 計算_投入係数表!P123)</f>
        <v>#DIV/0!</v>
      </c>
      <c r="Q262" s="194" t="e">
        <f>IF(Q$142="分類不明", 計算_基本取引表!Q123/計算_基本取引表!Q$133, 計算_投入係数表!Q123)</f>
        <v>#DIV/0!</v>
      </c>
      <c r="R262" s="194" t="e">
        <f>IF(R$142="分類不明", 計算_基本取引表!R123/計算_基本取引表!R$133, 計算_投入係数表!R123)</f>
        <v>#DIV/0!</v>
      </c>
      <c r="S262" s="194" t="e">
        <f>IF(S$142="分類不明", 計算_基本取引表!S123/計算_基本取引表!S$133, 計算_投入係数表!S123)</f>
        <v>#DIV/0!</v>
      </c>
      <c r="T262" s="194" t="e">
        <f>IF(T$142="分類不明", 計算_基本取引表!T123/計算_基本取引表!T$133, 計算_投入係数表!T123)</f>
        <v>#DIV/0!</v>
      </c>
      <c r="U262" s="194" t="e">
        <f>IF(U$142="分類不明", 計算_基本取引表!U123/計算_基本取引表!U$133, 計算_投入係数表!U123)</f>
        <v>#DIV/0!</v>
      </c>
      <c r="V262" s="194" t="e">
        <f>IF(V$142="分類不明", 計算_基本取引表!V123/計算_基本取引表!V$133, 計算_投入係数表!V123)</f>
        <v>#DIV/0!</v>
      </c>
      <c r="W262" s="194" t="e">
        <f>IF(W$142="分類不明", 計算_基本取引表!W123/計算_基本取引表!W$133, 計算_投入係数表!W123)</f>
        <v>#DIV/0!</v>
      </c>
      <c r="X262" s="194" t="e">
        <f>IF(X$142="分類不明", 計算_基本取引表!X123/計算_基本取引表!X$133, 計算_投入係数表!X123)</f>
        <v>#DIV/0!</v>
      </c>
      <c r="Y262" s="194" t="e">
        <f>IF(Y$142="分類不明", 計算_基本取引表!Y123/計算_基本取引表!Y$133, 計算_投入係数表!Y123)</f>
        <v>#DIV/0!</v>
      </c>
      <c r="Z262" s="194" t="e">
        <f>IF(Z$142="分類不明", 計算_基本取引表!Z123/計算_基本取引表!Z$133, 計算_投入係数表!Z123)</f>
        <v>#DIV/0!</v>
      </c>
      <c r="AA262" s="194" t="e">
        <f>IF(AA$142="分類不明", 計算_基本取引表!AA123/計算_基本取引表!AA$133, 計算_投入係数表!AA123)</f>
        <v>#DIV/0!</v>
      </c>
      <c r="AB262" s="194" t="e">
        <f>IF(AB$142="分類不明", 計算_基本取引表!AB123/計算_基本取引表!AB$133, 計算_投入係数表!AB123)</f>
        <v>#DIV/0!</v>
      </c>
      <c r="AC262" s="194" t="e">
        <f>IF(AC$142="分類不明", 計算_基本取引表!AC123/計算_基本取引表!AC$133, 計算_投入係数表!AC123)</f>
        <v>#DIV/0!</v>
      </c>
      <c r="AD262" s="194" t="e">
        <f>IF(AD$142="分類不明", 計算_基本取引表!AD123/計算_基本取引表!AD$133, 計算_投入係数表!AD123)</f>
        <v>#DIV/0!</v>
      </c>
      <c r="AE262" s="194" t="e">
        <f>IF(AE$142="分類不明", 計算_基本取引表!AE123/計算_基本取引表!AE$133, 計算_投入係数表!AE123)</f>
        <v>#DIV/0!</v>
      </c>
      <c r="AF262" s="194" t="e">
        <f>IF(AF$142="分類不明", 計算_基本取引表!AF123/計算_基本取引表!AF$133, 計算_投入係数表!AF123)</f>
        <v>#DIV/0!</v>
      </c>
      <c r="AG262" s="194" t="e">
        <f>IF(AG$142="分類不明", 計算_基本取引表!AG123/計算_基本取引表!AG$133, 計算_投入係数表!AG123)</f>
        <v>#DIV/0!</v>
      </c>
      <c r="AH262" s="194" t="e">
        <f>IF(AH$142="分類不明", 計算_基本取引表!AH123/計算_基本取引表!AH$133, 計算_投入係数表!AH123)</f>
        <v>#DIV/0!</v>
      </c>
      <c r="AI262" s="194" t="e">
        <f>IF(AI$142="分類不明", 計算_基本取引表!AI123/計算_基本取引表!AI$133, 計算_投入係数表!AI123)</f>
        <v>#DIV/0!</v>
      </c>
      <c r="AJ262" s="194" t="e">
        <f>IF(AJ$142="分類不明", 計算_基本取引表!AJ123/計算_基本取引表!AJ$133, 計算_投入係数表!AJ123)</f>
        <v>#DIV/0!</v>
      </c>
      <c r="AK262" s="194" t="e">
        <f>IF(AK$142="分類不明", 計算_基本取引表!AK123/計算_基本取引表!AK$133, 計算_投入係数表!AK123)</f>
        <v>#DIV/0!</v>
      </c>
      <c r="AL262" s="194" t="e">
        <f>IF(AL$142="分類不明", 計算_基本取引表!AL123/計算_基本取引表!AL$133, 計算_投入係数表!AL123)</f>
        <v>#DIV/0!</v>
      </c>
      <c r="AM262" s="194" t="e">
        <f>IF(AM$142="分類不明", 計算_基本取引表!AM123/計算_基本取引表!AM$133, 計算_投入係数表!AM123)</f>
        <v>#DIV/0!</v>
      </c>
      <c r="AN262" s="194" t="e">
        <f>IF(AN$142="分類不明", 計算_基本取引表!AN123/計算_基本取引表!AN$133, 計算_投入係数表!AN123)</f>
        <v>#DIV/0!</v>
      </c>
      <c r="AO262" s="194" t="e">
        <f>IF(AO$142="分類不明", 計算_基本取引表!AO123/計算_基本取引表!AO$133, 計算_投入係数表!AO123)</f>
        <v>#DIV/0!</v>
      </c>
      <c r="AP262" s="194" t="e">
        <f>IF(AP$142="分類不明", 計算_基本取引表!AP123/計算_基本取引表!AP$133, 計算_投入係数表!AP123)</f>
        <v>#DIV/0!</v>
      </c>
      <c r="AQ262" s="194" t="e">
        <f>IF(AQ$142="分類不明", 計算_基本取引表!AQ123/計算_基本取引表!AQ$133, 計算_投入係数表!AQ123)</f>
        <v>#DIV/0!</v>
      </c>
      <c r="AR262" s="194" t="e">
        <f>IF(AR$142="分類不明", 計算_基本取引表!AR123/計算_基本取引表!AR$133, 計算_投入係数表!AR123)</f>
        <v>#DIV/0!</v>
      </c>
      <c r="AS262" s="194" t="e">
        <f>IF(AS$142="分類不明", 計算_基本取引表!AS123/計算_基本取引表!AS$133, 計算_投入係数表!AS123)</f>
        <v>#DIV/0!</v>
      </c>
      <c r="AT262" s="194" t="e">
        <f>IF(AT$142="分類不明", 計算_基本取引表!AT123/計算_基本取引表!AT$133, 計算_投入係数表!AT123)</f>
        <v>#DIV/0!</v>
      </c>
      <c r="AU262" s="194" t="e">
        <f>IF(AU$142="分類不明", 計算_基本取引表!AU123/計算_基本取引表!AU$133, 計算_投入係数表!AU123)</f>
        <v>#DIV/0!</v>
      </c>
      <c r="AV262" s="194" t="e">
        <f>IF(AV$142="分類不明", 計算_基本取引表!AV123/計算_基本取引表!AV$133, 計算_投入係数表!AV123)</f>
        <v>#DIV/0!</v>
      </c>
      <c r="AW262" s="194" t="e">
        <f>IF(AW$142="分類不明", 計算_基本取引表!AW123/計算_基本取引表!AW$133, 計算_投入係数表!AW123)</f>
        <v>#DIV/0!</v>
      </c>
      <c r="AX262" s="194" t="e">
        <f>IF(AX$142="分類不明", 計算_基本取引表!AX123/計算_基本取引表!AX$133, 計算_投入係数表!AX123)</f>
        <v>#DIV/0!</v>
      </c>
      <c r="AY262" s="194" t="e">
        <f>IF(AY$142="分類不明", 計算_基本取引表!AY123/計算_基本取引表!AY$133, 計算_投入係数表!AY123)</f>
        <v>#DIV/0!</v>
      </c>
      <c r="AZ262" s="194" t="e">
        <f>IF(AZ$142="分類不明", 計算_基本取引表!AZ123/計算_基本取引表!AZ$133, 計算_投入係数表!AZ123)</f>
        <v>#DIV/0!</v>
      </c>
      <c r="BA262" s="194" t="e">
        <f>IF(BA$142="分類不明", 計算_基本取引表!BA123/計算_基本取引表!BA$133, 計算_投入係数表!BA123)</f>
        <v>#DIV/0!</v>
      </c>
      <c r="BB262" s="194" t="e">
        <f>IF(BB$142="分類不明", 計算_基本取引表!BB123/計算_基本取引表!BB$133, 計算_投入係数表!BB123)</f>
        <v>#DIV/0!</v>
      </c>
      <c r="BC262" s="194" t="e">
        <f>IF(BC$142="分類不明", 計算_基本取引表!BC123/計算_基本取引表!BC$133, 計算_投入係数表!BC123)</f>
        <v>#DIV/0!</v>
      </c>
      <c r="BD262" s="194" t="e">
        <f>IF(BD$142="分類不明", 計算_基本取引表!BD123/計算_基本取引表!BD$133, 計算_投入係数表!BD123)</f>
        <v>#DIV/0!</v>
      </c>
      <c r="BE262" s="194" t="e">
        <f>IF(BE$142="分類不明", 計算_基本取引表!BE123/計算_基本取引表!BE$133, 計算_投入係数表!BE123)</f>
        <v>#DIV/0!</v>
      </c>
      <c r="BF262" s="194" t="e">
        <f>IF(BF$142="分類不明", 計算_基本取引表!BF123/計算_基本取引表!BF$133, 計算_投入係数表!BF123)</f>
        <v>#DIV/0!</v>
      </c>
      <c r="BG262" s="194" t="e">
        <f>IF(BG$142="分類不明", 計算_基本取引表!BG123/計算_基本取引表!BG$133, 計算_投入係数表!BG123)</f>
        <v>#DIV/0!</v>
      </c>
      <c r="BH262" s="194" t="e">
        <f>IF(BH$142="分類不明", 計算_基本取引表!BH123/計算_基本取引表!BH$133, 計算_投入係数表!BH123)</f>
        <v>#DIV/0!</v>
      </c>
      <c r="BI262" s="194" t="e">
        <f>IF(BI$142="分類不明", 計算_基本取引表!BI123/計算_基本取引表!BI$133, 計算_投入係数表!BI123)</f>
        <v>#DIV/0!</v>
      </c>
      <c r="BJ262" s="194" t="e">
        <f>IF(BJ$142="分類不明", 計算_基本取引表!BJ123/計算_基本取引表!BJ$133, 計算_投入係数表!BJ123)</f>
        <v>#DIV/0!</v>
      </c>
      <c r="BK262" s="194" t="e">
        <f>IF(BK$142="分類不明", 計算_基本取引表!BK123/計算_基本取引表!BK$133, 計算_投入係数表!BK123)</f>
        <v>#DIV/0!</v>
      </c>
      <c r="BL262" s="194" t="e">
        <f>IF(BL$142="分類不明", 計算_基本取引表!BL123/計算_基本取引表!BL$133, 計算_投入係数表!BL123)</f>
        <v>#DIV/0!</v>
      </c>
      <c r="BM262" s="194" t="e">
        <f>IF(BM$142="分類不明", 計算_基本取引表!BM123/計算_基本取引表!BM$133, 計算_投入係数表!BM123)</f>
        <v>#DIV/0!</v>
      </c>
      <c r="BN262" s="194" t="e">
        <f>IF(BN$142="分類不明", 計算_基本取引表!BN123/計算_基本取引表!BN$133, 計算_投入係数表!BN123)</f>
        <v>#DIV/0!</v>
      </c>
      <c r="BO262" s="194" t="e">
        <f>IF(BO$142="分類不明", 計算_基本取引表!BO123/計算_基本取引表!BO$133, 計算_投入係数表!BO123)</f>
        <v>#DIV/0!</v>
      </c>
      <c r="BP262" s="194" t="e">
        <f>IF(BP$142="分類不明", 計算_基本取引表!BP123/計算_基本取引表!BP$133, 計算_投入係数表!BP123)</f>
        <v>#DIV/0!</v>
      </c>
      <c r="BQ262" s="194" t="e">
        <f>IF(BQ$142="分類不明", 計算_基本取引表!BQ123/計算_基本取引表!BQ$133, 計算_投入係数表!BQ123)</f>
        <v>#DIV/0!</v>
      </c>
      <c r="BR262" s="194" t="e">
        <f>IF(BR$142="分類不明", 計算_基本取引表!BR123/計算_基本取引表!BR$133, 計算_投入係数表!BR123)</f>
        <v>#DIV/0!</v>
      </c>
      <c r="BS262" s="194" t="e">
        <f>IF(BS$142="分類不明", 計算_基本取引表!BS123/計算_基本取引表!BS$133, 計算_投入係数表!BS123)</f>
        <v>#DIV/0!</v>
      </c>
      <c r="BT262" s="194" t="e">
        <f>IF(BT$142="分類不明", 計算_基本取引表!BT123/計算_基本取引表!BT$133, 計算_投入係数表!BT123)</f>
        <v>#DIV/0!</v>
      </c>
      <c r="BU262" s="194" t="e">
        <f>IF(BU$142="分類不明", 計算_基本取引表!BU123/計算_基本取引表!BU$133, 計算_投入係数表!BU123)</f>
        <v>#DIV/0!</v>
      </c>
      <c r="BV262" s="194" t="e">
        <f>IF(BV$142="分類不明", 計算_基本取引表!BV123/計算_基本取引表!BV$133, 計算_投入係数表!BV123)</f>
        <v>#DIV/0!</v>
      </c>
      <c r="BW262" s="194" t="e">
        <f>IF(BW$142="分類不明", 計算_基本取引表!BW123/計算_基本取引表!BW$133, 計算_投入係数表!BW123)</f>
        <v>#DIV/0!</v>
      </c>
      <c r="BX262" s="194" t="e">
        <f>IF(BX$142="分類不明", 計算_基本取引表!BX123/計算_基本取引表!BX$133, 計算_投入係数表!BX123)</f>
        <v>#DIV/0!</v>
      </c>
      <c r="BY262" s="194" t="e">
        <f>IF(BY$142="分類不明", 計算_基本取引表!BY123/計算_基本取引表!BY$133, 計算_投入係数表!BY123)</f>
        <v>#DIV/0!</v>
      </c>
      <c r="BZ262" s="194" t="e">
        <f>IF(BZ$142="分類不明", 計算_基本取引表!BZ123/計算_基本取引表!BZ$133, 計算_投入係数表!BZ123)</f>
        <v>#DIV/0!</v>
      </c>
      <c r="CA262" s="194" t="e">
        <f>IF(CA$142="分類不明", 計算_基本取引表!CA123/計算_基本取引表!CA$133, 計算_投入係数表!CA123)</f>
        <v>#DIV/0!</v>
      </c>
      <c r="CB262" s="194" t="e">
        <f>IF(CB$142="分類不明", 計算_基本取引表!CB123/計算_基本取引表!CB$133, 計算_投入係数表!CB123)</f>
        <v>#DIV/0!</v>
      </c>
      <c r="CC262" s="194" t="e">
        <f>IF(CC$142="分類不明", 計算_基本取引表!CC123/計算_基本取引表!CC$133, 計算_投入係数表!CC123)</f>
        <v>#DIV/0!</v>
      </c>
      <c r="CD262" s="194" t="e">
        <f>IF(CD$142="分類不明", 計算_基本取引表!CD123/計算_基本取引表!CD$133, 計算_投入係数表!CD123)</f>
        <v>#DIV/0!</v>
      </c>
      <c r="CE262" s="194" t="e">
        <f>IF(CE$142="分類不明", 計算_基本取引表!CE123/計算_基本取引表!CE$133, 計算_投入係数表!CE123)</f>
        <v>#DIV/0!</v>
      </c>
      <c r="CF262" s="194" t="e">
        <f>IF(CF$142="分類不明", 計算_基本取引表!CF123/計算_基本取引表!CF$133, 計算_投入係数表!CF123)</f>
        <v>#DIV/0!</v>
      </c>
      <c r="CG262" s="194" t="e">
        <f>IF(CG$142="分類不明", 計算_基本取引表!CG123/計算_基本取引表!CG$133, 計算_投入係数表!CG123)</f>
        <v>#DIV/0!</v>
      </c>
      <c r="CH262" s="194" t="e">
        <f>IF(CH$142="分類不明", 計算_基本取引表!CH123/計算_基本取引表!CH$133, 計算_投入係数表!CH123)</f>
        <v>#DIV/0!</v>
      </c>
      <c r="CI262" s="194" t="e">
        <f>IF(CI$142="分類不明", 計算_基本取引表!CI123/計算_基本取引表!CI$133, 計算_投入係数表!CI123)</f>
        <v>#DIV/0!</v>
      </c>
      <c r="CJ262" s="194" t="e">
        <f>IF(CJ$142="分類不明", 計算_基本取引表!CJ123/計算_基本取引表!CJ$133, 計算_投入係数表!CJ123)</f>
        <v>#DIV/0!</v>
      </c>
      <c r="CK262" s="194" t="e">
        <f>IF(CK$142="分類不明", 計算_基本取引表!CK123/計算_基本取引表!CK$133, 計算_投入係数表!CK123)</f>
        <v>#DIV/0!</v>
      </c>
      <c r="CL262" s="194" t="e">
        <f>IF(CL$142="分類不明", 計算_基本取引表!CL123/計算_基本取引表!CL$133, 計算_投入係数表!CL123)</f>
        <v>#DIV/0!</v>
      </c>
      <c r="CM262" s="194" t="e">
        <f>IF(CM$142="分類不明", 計算_基本取引表!CM123/計算_基本取引表!CM$133, 計算_投入係数表!CM123)</f>
        <v>#DIV/0!</v>
      </c>
      <c r="CN262" s="194" t="e">
        <f>IF(CN$142="分類不明", 計算_基本取引表!CN123/計算_基本取引表!CN$133, 計算_投入係数表!CN123)</f>
        <v>#DIV/0!</v>
      </c>
      <c r="CO262" s="194" t="e">
        <f>IF(CO$142="分類不明", 計算_基本取引表!CO123/計算_基本取引表!CO$133, 計算_投入係数表!CO123)</f>
        <v>#DIV/0!</v>
      </c>
      <c r="CP262" s="194" t="e">
        <f>IF(CP$142="分類不明", 計算_基本取引表!CP123/計算_基本取引表!CP$133, 計算_投入係数表!CP123)</f>
        <v>#DIV/0!</v>
      </c>
      <c r="CQ262" s="194" t="e">
        <f>IF(CQ$142="分類不明", 計算_基本取引表!CQ123/計算_基本取引表!CQ$133, 計算_投入係数表!CQ123)</f>
        <v>#DIV/0!</v>
      </c>
      <c r="CR262" s="194" t="e">
        <f>IF(CR$142="分類不明", 計算_基本取引表!CR123/計算_基本取引表!CR$133, 計算_投入係数表!CR123)</f>
        <v>#DIV/0!</v>
      </c>
      <c r="CS262" s="194" t="e">
        <f>IF(CS$142="分類不明", 計算_基本取引表!CS123/計算_基本取引表!CS$133, 計算_投入係数表!CS123)</f>
        <v>#DIV/0!</v>
      </c>
      <c r="CT262" s="194" t="e">
        <f>IF(CT$142="分類不明", 計算_基本取引表!CT123/計算_基本取引表!CT$133, 計算_投入係数表!CT123)</f>
        <v>#DIV/0!</v>
      </c>
      <c r="CU262" s="194" t="e">
        <f>IF(CU$142="分類不明", 計算_基本取引表!CU123/計算_基本取引表!CU$133, 計算_投入係数表!CU123)</f>
        <v>#DIV/0!</v>
      </c>
      <c r="CV262" s="194" t="e">
        <f>IF(CV$142="分類不明", 計算_基本取引表!CV123/計算_基本取引表!CV$133, 計算_投入係数表!CV123)</f>
        <v>#DIV/0!</v>
      </c>
      <c r="CW262" s="194" t="e">
        <f>IF(CW$142="分類不明", 計算_基本取引表!CW123/計算_基本取引表!CW$133, 計算_投入係数表!CW123)</f>
        <v>#DIV/0!</v>
      </c>
      <c r="CX262" s="194" t="e">
        <f>IF(CX$142="分類不明", 計算_基本取引表!CX123/計算_基本取引表!CX$133, 計算_投入係数表!CX123)</f>
        <v>#DIV/0!</v>
      </c>
      <c r="CY262" s="194" t="e">
        <f>IF(CY$142="分類不明", 計算_基本取引表!CY123/計算_基本取引表!CY$133, 計算_投入係数表!CY123)</f>
        <v>#DIV/0!</v>
      </c>
      <c r="CZ262" s="194" t="e">
        <f>IF(CZ$142="分類不明", 計算_基本取引表!CZ123/計算_基本取引表!CZ$133, 計算_投入係数表!CZ123)</f>
        <v>#DIV/0!</v>
      </c>
      <c r="DA262" s="194" t="e">
        <f>IF(DA$142="分類不明", 計算_基本取引表!DA123/計算_基本取引表!DA$133, 計算_投入係数表!DA123)</f>
        <v>#DIV/0!</v>
      </c>
      <c r="DB262" s="194" t="e">
        <f>IF(DB$142="分類不明", 計算_基本取引表!DB123/計算_基本取引表!DB$133, 計算_投入係数表!DB123)</f>
        <v>#DIV/0!</v>
      </c>
      <c r="DC262" s="194" t="e">
        <f>IF(DC$142="分類不明", 計算_基本取引表!DC123/計算_基本取引表!DC$133, 計算_投入係数表!DC123)</f>
        <v>#DIV/0!</v>
      </c>
      <c r="DD262" s="194" t="e">
        <f>IF(DD$142="分類不明", 計算_基本取引表!DD123/計算_基本取引表!DD$133, 計算_投入係数表!DD123)</f>
        <v>#DIV/0!</v>
      </c>
      <c r="DE262" s="194" t="e">
        <f>IF(DE$142="分類不明", 計算_基本取引表!DE123/計算_基本取引表!DE$133, 計算_投入係数表!DE123)</f>
        <v>#DIV/0!</v>
      </c>
      <c r="DF262" s="194" t="e">
        <f>IF(DF$142="分類不明", 計算_基本取引表!DF123/計算_基本取引表!DF$133, 計算_投入係数表!DF123)</f>
        <v>#DIV/0!</v>
      </c>
      <c r="DG262" s="194" t="e">
        <f>IF(DG$142="分類不明", 計算_基本取引表!DG123/計算_基本取引表!DG$133, 計算_投入係数表!DG123)</f>
        <v>#DIV/0!</v>
      </c>
      <c r="DH262" s="194" t="e">
        <f>IF(DH$142="分類不明", 計算_基本取引表!DH123/計算_基本取引表!DH$133, 計算_投入係数表!DH123)</f>
        <v>#DIV/0!</v>
      </c>
      <c r="DI262" s="194" t="e">
        <f>IF(DI$142="分類不明", 計算_基本取引表!DI123/計算_基本取引表!DI$133, 計算_投入係数表!DI123)</f>
        <v>#DIV/0!</v>
      </c>
      <c r="DJ262" s="194" t="e">
        <f>IF(DJ$142="分類不明", 計算_基本取引表!DJ123/計算_基本取引表!DJ$133, 計算_投入係数表!DJ123)</f>
        <v>#DIV/0!</v>
      </c>
      <c r="DK262" s="194" t="e">
        <f>IF(DK$142="分類不明", 計算_基本取引表!DK123/計算_基本取引表!DK$133, 計算_投入係数表!DK123)</f>
        <v>#DIV/0!</v>
      </c>
      <c r="DL262" s="194" t="e">
        <f>IF(DL$142="分類不明", 計算_基本取引表!DL123/計算_基本取引表!DL$133, 計算_投入係数表!DL123)</f>
        <v>#DIV/0!</v>
      </c>
      <c r="DM262" s="194" t="e">
        <f>IF(DM$142="分類不明", 計算_基本取引表!DM123/計算_基本取引表!DM$133, 計算_投入係数表!DM123)</f>
        <v>#DIV/0!</v>
      </c>
      <c r="DN262" s="194" t="e">
        <f>IF(DN$142="分類不明", 計算_基本取引表!DN123/計算_基本取引表!DN$133, 計算_投入係数表!DN123)</f>
        <v>#DIV/0!</v>
      </c>
      <c r="DO262" s="194" t="e">
        <f>IF(DO$142="分類不明", 計算_基本取引表!DO123/計算_基本取引表!DO$133, 計算_投入係数表!DO123)</f>
        <v>#DIV/0!</v>
      </c>
      <c r="DP262" s="194" t="e">
        <f>IF(DP$142="分類不明", 計算_基本取引表!DP123/計算_基本取引表!DP$133, 計算_投入係数表!DP123)</f>
        <v>#DIV/0!</v>
      </c>
      <c r="DQ262" s="194" t="e">
        <f>IF(DQ$142="分類不明", 計算_基本取引表!DQ123/計算_基本取引表!DQ$133, 計算_投入係数表!DQ123)</f>
        <v>#DIV/0!</v>
      </c>
      <c r="DR262" s="194" t="e">
        <f>IF(DR$142="分類不明", 計算_基本取引表!DR123/計算_基本取引表!DR$133, 計算_投入係数表!DR123)</f>
        <v>#DIV/0!</v>
      </c>
      <c r="DS262" s="194" t="e">
        <f>IF(DS$142="分類不明", 計算_基本取引表!DS123/計算_基本取引表!DS$133, 計算_投入係数表!DS123)</f>
        <v>#DIV/0!</v>
      </c>
      <c r="DT262" s="23">
        <f ca="1">計算_基本取引表!DT123/計算_基本取引表!DT$133</f>
        <v>0</v>
      </c>
    </row>
    <row r="263" spans="2:124" x14ac:dyDescent="0.25">
      <c r="B263" s="55"/>
      <c r="C263" s="204"/>
      <c r="D263" s="533">
        <f>_xlfn.AGGREGATE(9, 6, D143:D262)</f>
        <v>0.56763920487333652</v>
      </c>
      <c r="E263" s="534">
        <f t="shared" ref="E263:BP263" si="362">_xlfn.AGGREGATE(9, 6, E143:E262)</f>
        <v>0.38161100450615554</v>
      </c>
      <c r="F263" s="534">
        <f t="shared" si="362"/>
        <v>0.45988839617237065</v>
      </c>
      <c r="G263" s="534">
        <f t="shared" si="362"/>
        <v>0.48308897593732514</v>
      </c>
      <c r="H263" s="534">
        <f t="shared" si="362"/>
        <v>0.70719943637836913</v>
      </c>
      <c r="I263" s="534">
        <f t="shared" si="362"/>
        <v>0.54303866481505214</v>
      </c>
      <c r="J263" s="534">
        <f t="shared" si="362"/>
        <v>0.52208553905665811</v>
      </c>
      <c r="K263" s="534">
        <f t="shared" si="362"/>
        <v>0.30428923198445995</v>
      </c>
      <c r="L263" s="534">
        <f t="shared" si="362"/>
        <v>0.22581475709380774</v>
      </c>
      <c r="M263" s="534">
        <f t="shared" si="362"/>
        <v>0.4243299202486322</v>
      </c>
      <c r="N263" s="534">
        <f t="shared" si="362"/>
        <v>0.30284047771028194</v>
      </c>
      <c r="O263" s="534">
        <f t="shared" si="362"/>
        <v>0.38380773856605738</v>
      </c>
      <c r="P263" s="534">
        <f t="shared" ca="1" si="362"/>
        <v>0.52206489170607107</v>
      </c>
      <c r="Q263" s="534">
        <f t="shared" si="362"/>
        <v>0</v>
      </c>
      <c r="R263" s="534">
        <f t="shared" si="362"/>
        <v>0</v>
      </c>
      <c r="S263" s="534">
        <f t="shared" si="362"/>
        <v>0</v>
      </c>
      <c r="T263" s="534">
        <f t="shared" si="362"/>
        <v>0</v>
      </c>
      <c r="U263" s="534">
        <f t="shared" si="362"/>
        <v>0</v>
      </c>
      <c r="V263" s="534">
        <f t="shared" si="362"/>
        <v>0</v>
      </c>
      <c r="W263" s="534">
        <f t="shared" si="362"/>
        <v>0</v>
      </c>
      <c r="X263" s="534">
        <f t="shared" si="362"/>
        <v>0</v>
      </c>
      <c r="Y263" s="534">
        <f t="shared" si="362"/>
        <v>0</v>
      </c>
      <c r="Z263" s="534">
        <f t="shared" si="362"/>
        <v>0</v>
      </c>
      <c r="AA263" s="534">
        <f t="shared" si="362"/>
        <v>0</v>
      </c>
      <c r="AB263" s="534">
        <f t="shared" si="362"/>
        <v>0</v>
      </c>
      <c r="AC263" s="534">
        <f t="shared" si="362"/>
        <v>0</v>
      </c>
      <c r="AD263" s="534">
        <f t="shared" si="362"/>
        <v>0</v>
      </c>
      <c r="AE263" s="534">
        <f t="shared" si="362"/>
        <v>0</v>
      </c>
      <c r="AF263" s="534">
        <f t="shared" si="362"/>
        <v>0</v>
      </c>
      <c r="AG263" s="534">
        <f t="shared" si="362"/>
        <v>0</v>
      </c>
      <c r="AH263" s="534">
        <f t="shared" si="362"/>
        <v>0</v>
      </c>
      <c r="AI263" s="534">
        <f t="shared" si="362"/>
        <v>0</v>
      </c>
      <c r="AJ263" s="534">
        <f t="shared" si="362"/>
        <v>0</v>
      </c>
      <c r="AK263" s="534">
        <f t="shared" si="362"/>
        <v>0</v>
      </c>
      <c r="AL263" s="534">
        <f t="shared" si="362"/>
        <v>0</v>
      </c>
      <c r="AM263" s="534">
        <f t="shared" si="362"/>
        <v>0</v>
      </c>
      <c r="AN263" s="534">
        <f t="shared" si="362"/>
        <v>0</v>
      </c>
      <c r="AO263" s="534">
        <f t="shared" si="362"/>
        <v>0</v>
      </c>
      <c r="AP263" s="534">
        <f t="shared" si="362"/>
        <v>0</v>
      </c>
      <c r="AQ263" s="534">
        <f t="shared" si="362"/>
        <v>0</v>
      </c>
      <c r="AR263" s="534">
        <f t="shared" si="362"/>
        <v>0</v>
      </c>
      <c r="AS263" s="534">
        <f t="shared" si="362"/>
        <v>0</v>
      </c>
      <c r="AT263" s="534">
        <f t="shared" si="362"/>
        <v>0</v>
      </c>
      <c r="AU263" s="534">
        <f t="shared" si="362"/>
        <v>0</v>
      </c>
      <c r="AV263" s="534">
        <f t="shared" si="362"/>
        <v>0</v>
      </c>
      <c r="AW263" s="534">
        <f t="shared" si="362"/>
        <v>0</v>
      </c>
      <c r="AX263" s="534">
        <f t="shared" si="362"/>
        <v>0</v>
      </c>
      <c r="AY263" s="534">
        <f t="shared" si="362"/>
        <v>0</v>
      </c>
      <c r="AZ263" s="534">
        <f t="shared" si="362"/>
        <v>0</v>
      </c>
      <c r="BA263" s="534">
        <f t="shared" si="362"/>
        <v>0</v>
      </c>
      <c r="BB263" s="534">
        <f t="shared" si="362"/>
        <v>0</v>
      </c>
      <c r="BC263" s="534">
        <f t="shared" si="362"/>
        <v>0</v>
      </c>
      <c r="BD263" s="534">
        <f t="shared" si="362"/>
        <v>0</v>
      </c>
      <c r="BE263" s="534">
        <f t="shared" si="362"/>
        <v>0</v>
      </c>
      <c r="BF263" s="534">
        <f t="shared" si="362"/>
        <v>0</v>
      </c>
      <c r="BG263" s="534">
        <f t="shared" si="362"/>
        <v>0</v>
      </c>
      <c r="BH263" s="534">
        <f t="shared" si="362"/>
        <v>0</v>
      </c>
      <c r="BI263" s="534">
        <f t="shared" si="362"/>
        <v>0</v>
      </c>
      <c r="BJ263" s="534">
        <f t="shared" si="362"/>
        <v>0</v>
      </c>
      <c r="BK263" s="534">
        <f t="shared" si="362"/>
        <v>0</v>
      </c>
      <c r="BL263" s="534">
        <f t="shared" si="362"/>
        <v>0</v>
      </c>
      <c r="BM263" s="534">
        <f t="shared" si="362"/>
        <v>0</v>
      </c>
      <c r="BN263" s="534">
        <f t="shared" si="362"/>
        <v>0</v>
      </c>
      <c r="BO263" s="534">
        <f t="shared" si="362"/>
        <v>0</v>
      </c>
      <c r="BP263" s="534">
        <f t="shared" si="362"/>
        <v>0</v>
      </c>
      <c r="BQ263" s="534">
        <f t="shared" ref="BQ263:DT263" si="363">_xlfn.AGGREGATE(9, 6, BQ143:BQ262)</f>
        <v>0</v>
      </c>
      <c r="BR263" s="534">
        <f t="shared" si="363"/>
        <v>0</v>
      </c>
      <c r="BS263" s="534">
        <f t="shared" si="363"/>
        <v>0</v>
      </c>
      <c r="BT263" s="534">
        <f t="shared" si="363"/>
        <v>0</v>
      </c>
      <c r="BU263" s="534">
        <f t="shared" si="363"/>
        <v>0</v>
      </c>
      <c r="BV263" s="534">
        <f t="shared" si="363"/>
        <v>0</v>
      </c>
      <c r="BW263" s="534">
        <f t="shared" si="363"/>
        <v>0</v>
      </c>
      <c r="BX263" s="534">
        <f t="shared" si="363"/>
        <v>0</v>
      </c>
      <c r="BY263" s="534">
        <f t="shared" si="363"/>
        <v>0</v>
      </c>
      <c r="BZ263" s="534">
        <f t="shared" si="363"/>
        <v>0</v>
      </c>
      <c r="CA263" s="534">
        <f t="shared" si="363"/>
        <v>0</v>
      </c>
      <c r="CB263" s="534">
        <f t="shared" si="363"/>
        <v>0</v>
      </c>
      <c r="CC263" s="534">
        <f t="shared" si="363"/>
        <v>0</v>
      </c>
      <c r="CD263" s="534">
        <f t="shared" si="363"/>
        <v>0</v>
      </c>
      <c r="CE263" s="534">
        <f t="shared" si="363"/>
        <v>0</v>
      </c>
      <c r="CF263" s="534">
        <f t="shared" si="363"/>
        <v>0</v>
      </c>
      <c r="CG263" s="534">
        <f t="shared" si="363"/>
        <v>0</v>
      </c>
      <c r="CH263" s="534">
        <f t="shared" si="363"/>
        <v>0</v>
      </c>
      <c r="CI263" s="534">
        <f t="shared" si="363"/>
        <v>0</v>
      </c>
      <c r="CJ263" s="534">
        <f t="shared" si="363"/>
        <v>0</v>
      </c>
      <c r="CK263" s="534">
        <f t="shared" si="363"/>
        <v>0</v>
      </c>
      <c r="CL263" s="534">
        <f t="shared" si="363"/>
        <v>0</v>
      </c>
      <c r="CM263" s="534">
        <f t="shared" si="363"/>
        <v>0</v>
      </c>
      <c r="CN263" s="534">
        <f t="shared" si="363"/>
        <v>0</v>
      </c>
      <c r="CO263" s="534">
        <f t="shared" si="363"/>
        <v>0</v>
      </c>
      <c r="CP263" s="534">
        <f t="shared" si="363"/>
        <v>0</v>
      </c>
      <c r="CQ263" s="534">
        <f t="shared" si="363"/>
        <v>0</v>
      </c>
      <c r="CR263" s="534">
        <f t="shared" si="363"/>
        <v>0</v>
      </c>
      <c r="CS263" s="534">
        <f t="shared" si="363"/>
        <v>0</v>
      </c>
      <c r="CT263" s="534">
        <f t="shared" si="363"/>
        <v>0</v>
      </c>
      <c r="CU263" s="534">
        <f t="shared" si="363"/>
        <v>0</v>
      </c>
      <c r="CV263" s="534">
        <f t="shared" si="363"/>
        <v>0</v>
      </c>
      <c r="CW263" s="534">
        <f t="shared" si="363"/>
        <v>0</v>
      </c>
      <c r="CX263" s="534">
        <f t="shared" si="363"/>
        <v>0</v>
      </c>
      <c r="CY263" s="534">
        <f t="shared" si="363"/>
        <v>0</v>
      </c>
      <c r="CZ263" s="534">
        <f t="shared" si="363"/>
        <v>0</v>
      </c>
      <c r="DA263" s="534">
        <f t="shared" si="363"/>
        <v>0</v>
      </c>
      <c r="DB263" s="534">
        <f t="shared" si="363"/>
        <v>0</v>
      </c>
      <c r="DC263" s="534">
        <f t="shared" si="363"/>
        <v>0</v>
      </c>
      <c r="DD263" s="534">
        <f t="shared" si="363"/>
        <v>0</v>
      </c>
      <c r="DE263" s="534">
        <f t="shared" si="363"/>
        <v>0</v>
      </c>
      <c r="DF263" s="534">
        <f t="shared" si="363"/>
        <v>0</v>
      </c>
      <c r="DG263" s="534">
        <f t="shared" si="363"/>
        <v>0</v>
      </c>
      <c r="DH263" s="534">
        <f t="shared" si="363"/>
        <v>0</v>
      </c>
      <c r="DI263" s="534">
        <f t="shared" si="363"/>
        <v>0</v>
      </c>
      <c r="DJ263" s="534">
        <f t="shared" si="363"/>
        <v>0</v>
      </c>
      <c r="DK263" s="534">
        <f t="shared" si="363"/>
        <v>0</v>
      </c>
      <c r="DL263" s="534">
        <f t="shared" si="363"/>
        <v>0</v>
      </c>
      <c r="DM263" s="534">
        <f t="shared" si="363"/>
        <v>0</v>
      </c>
      <c r="DN263" s="534">
        <f t="shared" si="363"/>
        <v>0</v>
      </c>
      <c r="DO263" s="534">
        <f t="shared" si="363"/>
        <v>0</v>
      </c>
      <c r="DP263" s="534">
        <f t="shared" si="363"/>
        <v>0</v>
      </c>
      <c r="DQ263" s="534">
        <f t="shared" si="363"/>
        <v>0</v>
      </c>
      <c r="DR263" s="534">
        <f t="shared" si="363"/>
        <v>0</v>
      </c>
      <c r="DS263" s="534">
        <f t="shared" si="363"/>
        <v>0</v>
      </c>
      <c r="DT263" s="535">
        <f t="shared" ca="1" si="363"/>
        <v>0.43408203452953592</v>
      </c>
    </row>
    <row r="264" spans="2:124" customFormat="1" x14ac:dyDescent="0.25">
      <c r="B264" s="21"/>
      <c r="C264" s="192" t="s">
        <v>220</v>
      </c>
      <c r="D264" s="193">
        <f>IF(D$142="分類不明", 計算_基本取引表!D125/計算_基本取引表!D$133, 計算_投入係数表!D125)</f>
        <v>1.7667900389405269E-3</v>
      </c>
      <c r="E264" s="194">
        <f>IF(E$142="分類不明", 計算_基本取引表!E125/計算_基本取引表!E$133, 計算_投入係数表!E125)</f>
        <v>1.0532330048942455E-2</v>
      </c>
      <c r="F264" s="194">
        <f>IF(F$142="分類不明", 計算_基本取引表!F125/計算_基本取引表!F$133, 計算_投入係数表!F125)</f>
        <v>2.8749655216311981E-2</v>
      </c>
      <c r="G264" s="194">
        <f>IF(G$142="分類不明", 計算_基本取引表!G125/計算_基本取引表!G$133, 計算_投入係数表!G125)</f>
        <v>4.3950755456071626E-2</v>
      </c>
      <c r="H264" s="194">
        <f>IF(H$142="分類不明", 計算_基本取引表!H125/計算_基本取引表!H$133, 計算_投入係数表!H125)</f>
        <v>9.9154848365999616E-3</v>
      </c>
      <c r="I264" s="194">
        <f>IF(I$142="分類不明", 計算_基本取引表!I125/計算_基本取引表!I$133, 計算_投入係数表!I125)</f>
        <v>1.6578580144129326E-2</v>
      </c>
      <c r="J264" s="194">
        <f>IF(J$142="分類不明", 計算_基本取引表!J125/計算_基本取引表!J$133, 計算_投入係数表!J125)</f>
        <v>1.6261275261904309E-2</v>
      </c>
      <c r="K264" s="194">
        <f>IF(K$142="分類不明", 計算_基本取引表!K125/計算_基本取引表!K$133, 計算_投入係数表!K125)</f>
        <v>2.1929637197255773E-2</v>
      </c>
      <c r="L264" s="194">
        <f>IF(L$142="分類不明", 計算_基本取引表!L125/計算_基本取引表!L$133, 計算_投入係数表!L125)</f>
        <v>1.0435011288257639E-2</v>
      </c>
      <c r="M264" s="194">
        <f>IF(M$142="分類不明", 計算_基本取引表!M125/計算_基本取引表!M$133, 計算_投入係数表!M125)</f>
        <v>1.8674637679366345E-2</v>
      </c>
      <c r="N264" s="194">
        <f>IF(N$142="分類不明", 計算_基本取引表!N125/計算_基本取引表!N$133, 計算_投入係数表!N125)</f>
        <v>1.083924347097614E-2</v>
      </c>
      <c r="O264" s="194">
        <f>IF(O$142="分類不明", 計算_基本取引表!O125/計算_基本取引表!O$133, 計算_投入係数表!O125)</f>
        <v>1.4892440240621415E-2</v>
      </c>
      <c r="P264" s="194">
        <f ca="1">IF(P$142="分類不明", 計算_基本取引表!P125/計算_基本取引表!P$133, 計算_投入係数表!P125)</f>
        <v>3.3511403865317327E-3</v>
      </c>
      <c r="Q264" s="194" t="e">
        <f>IF(Q$142="分類不明", 計算_基本取引表!Q125/計算_基本取引表!Q$133, 計算_投入係数表!Q125)</f>
        <v>#DIV/0!</v>
      </c>
      <c r="R264" s="194" t="e">
        <f>IF(R$142="分類不明", 計算_基本取引表!R125/計算_基本取引表!R$133, 計算_投入係数表!R125)</f>
        <v>#DIV/0!</v>
      </c>
      <c r="S264" s="194" t="e">
        <f>IF(S$142="分類不明", 計算_基本取引表!S125/計算_基本取引表!S$133, 計算_投入係数表!S125)</f>
        <v>#DIV/0!</v>
      </c>
      <c r="T264" s="194" t="e">
        <f>IF(T$142="分類不明", 計算_基本取引表!T125/計算_基本取引表!T$133, 計算_投入係数表!T125)</f>
        <v>#DIV/0!</v>
      </c>
      <c r="U264" s="194" t="e">
        <f>IF(U$142="分類不明", 計算_基本取引表!U125/計算_基本取引表!U$133, 計算_投入係数表!U125)</f>
        <v>#DIV/0!</v>
      </c>
      <c r="V264" s="194" t="e">
        <f>IF(V$142="分類不明", 計算_基本取引表!V125/計算_基本取引表!V$133, 計算_投入係数表!V125)</f>
        <v>#DIV/0!</v>
      </c>
      <c r="W264" s="194" t="e">
        <f>IF(W$142="分類不明", 計算_基本取引表!W125/計算_基本取引表!W$133, 計算_投入係数表!W125)</f>
        <v>#DIV/0!</v>
      </c>
      <c r="X264" s="194" t="e">
        <f>IF(X$142="分類不明", 計算_基本取引表!X125/計算_基本取引表!X$133, 計算_投入係数表!X125)</f>
        <v>#DIV/0!</v>
      </c>
      <c r="Y264" s="194" t="e">
        <f>IF(Y$142="分類不明", 計算_基本取引表!Y125/計算_基本取引表!Y$133, 計算_投入係数表!Y125)</f>
        <v>#DIV/0!</v>
      </c>
      <c r="Z264" s="194" t="e">
        <f>IF(Z$142="分類不明", 計算_基本取引表!Z125/計算_基本取引表!Z$133, 計算_投入係数表!Z125)</f>
        <v>#DIV/0!</v>
      </c>
      <c r="AA264" s="194" t="e">
        <f>IF(AA$142="分類不明", 計算_基本取引表!AA125/計算_基本取引表!AA$133, 計算_投入係数表!AA125)</f>
        <v>#DIV/0!</v>
      </c>
      <c r="AB264" s="194" t="e">
        <f>IF(AB$142="分類不明", 計算_基本取引表!AB125/計算_基本取引表!AB$133, 計算_投入係数表!AB125)</f>
        <v>#DIV/0!</v>
      </c>
      <c r="AC264" s="194" t="e">
        <f>IF(AC$142="分類不明", 計算_基本取引表!AC125/計算_基本取引表!AC$133, 計算_投入係数表!AC125)</f>
        <v>#DIV/0!</v>
      </c>
      <c r="AD264" s="194" t="e">
        <f>IF(AD$142="分類不明", 計算_基本取引表!AD125/計算_基本取引表!AD$133, 計算_投入係数表!AD125)</f>
        <v>#DIV/0!</v>
      </c>
      <c r="AE264" s="194" t="e">
        <f>IF(AE$142="分類不明", 計算_基本取引表!AE125/計算_基本取引表!AE$133, 計算_投入係数表!AE125)</f>
        <v>#DIV/0!</v>
      </c>
      <c r="AF264" s="194" t="e">
        <f>IF(AF$142="分類不明", 計算_基本取引表!AF125/計算_基本取引表!AF$133, 計算_投入係数表!AF125)</f>
        <v>#DIV/0!</v>
      </c>
      <c r="AG264" s="194" t="e">
        <f>IF(AG$142="分類不明", 計算_基本取引表!AG125/計算_基本取引表!AG$133, 計算_投入係数表!AG125)</f>
        <v>#DIV/0!</v>
      </c>
      <c r="AH264" s="194" t="e">
        <f>IF(AH$142="分類不明", 計算_基本取引表!AH125/計算_基本取引表!AH$133, 計算_投入係数表!AH125)</f>
        <v>#DIV/0!</v>
      </c>
      <c r="AI264" s="194" t="e">
        <f>IF(AI$142="分類不明", 計算_基本取引表!AI125/計算_基本取引表!AI$133, 計算_投入係数表!AI125)</f>
        <v>#DIV/0!</v>
      </c>
      <c r="AJ264" s="194" t="e">
        <f>IF(AJ$142="分類不明", 計算_基本取引表!AJ125/計算_基本取引表!AJ$133, 計算_投入係数表!AJ125)</f>
        <v>#DIV/0!</v>
      </c>
      <c r="AK264" s="194" t="e">
        <f>IF(AK$142="分類不明", 計算_基本取引表!AK125/計算_基本取引表!AK$133, 計算_投入係数表!AK125)</f>
        <v>#DIV/0!</v>
      </c>
      <c r="AL264" s="194" t="e">
        <f>IF(AL$142="分類不明", 計算_基本取引表!AL125/計算_基本取引表!AL$133, 計算_投入係数表!AL125)</f>
        <v>#DIV/0!</v>
      </c>
      <c r="AM264" s="194" t="e">
        <f>IF(AM$142="分類不明", 計算_基本取引表!AM125/計算_基本取引表!AM$133, 計算_投入係数表!AM125)</f>
        <v>#DIV/0!</v>
      </c>
      <c r="AN264" s="194" t="e">
        <f>IF(AN$142="分類不明", 計算_基本取引表!AN125/計算_基本取引表!AN$133, 計算_投入係数表!AN125)</f>
        <v>#DIV/0!</v>
      </c>
      <c r="AO264" s="194" t="e">
        <f>IF(AO$142="分類不明", 計算_基本取引表!AO125/計算_基本取引表!AO$133, 計算_投入係数表!AO125)</f>
        <v>#DIV/0!</v>
      </c>
      <c r="AP264" s="194" t="e">
        <f>IF(AP$142="分類不明", 計算_基本取引表!AP125/計算_基本取引表!AP$133, 計算_投入係数表!AP125)</f>
        <v>#DIV/0!</v>
      </c>
      <c r="AQ264" s="194" t="e">
        <f>IF(AQ$142="分類不明", 計算_基本取引表!AQ125/計算_基本取引表!AQ$133, 計算_投入係数表!AQ125)</f>
        <v>#DIV/0!</v>
      </c>
      <c r="AR264" s="194" t="e">
        <f>IF(AR$142="分類不明", 計算_基本取引表!AR125/計算_基本取引表!AR$133, 計算_投入係数表!AR125)</f>
        <v>#DIV/0!</v>
      </c>
      <c r="AS264" s="194" t="e">
        <f>IF(AS$142="分類不明", 計算_基本取引表!AS125/計算_基本取引表!AS$133, 計算_投入係数表!AS125)</f>
        <v>#DIV/0!</v>
      </c>
      <c r="AT264" s="194" t="e">
        <f>IF(AT$142="分類不明", 計算_基本取引表!AT125/計算_基本取引表!AT$133, 計算_投入係数表!AT125)</f>
        <v>#DIV/0!</v>
      </c>
      <c r="AU264" s="194" t="e">
        <f>IF(AU$142="分類不明", 計算_基本取引表!AU125/計算_基本取引表!AU$133, 計算_投入係数表!AU125)</f>
        <v>#DIV/0!</v>
      </c>
      <c r="AV264" s="194" t="e">
        <f>IF(AV$142="分類不明", 計算_基本取引表!AV125/計算_基本取引表!AV$133, 計算_投入係数表!AV125)</f>
        <v>#DIV/0!</v>
      </c>
      <c r="AW264" s="194" t="e">
        <f>IF(AW$142="分類不明", 計算_基本取引表!AW125/計算_基本取引表!AW$133, 計算_投入係数表!AW125)</f>
        <v>#DIV/0!</v>
      </c>
      <c r="AX264" s="194" t="e">
        <f>IF(AX$142="分類不明", 計算_基本取引表!AX125/計算_基本取引表!AX$133, 計算_投入係数表!AX125)</f>
        <v>#DIV/0!</v>
      </c>
      <c r="AY264" s="194" t="e">
        <f>IF(AY$142="分類不明", 計算_基本取引表!AY125/計算_基本取引表!AY$133, 計算_投入係数表!AY125)</f>
        <v>#DIV/0!</v>
      </c>
      <c r="AZ264" s="194" t="e">
        <f>IF(AZ$142="分類不明", 計算_基本取引表!AZ125/計算_基本取引表!AZ$133, 計算_投入係数表!AZ125)</f>
        <v>#DIV/0!</v>
      </c>
      <c r="BA264" s="194" t="e">
        <f>IF(BA$142="分類不明", 計算_基本取引表!BA125/計算_基本取引表!BA$133, 計算_投入係数表!BA125)</f>
        <v>#DIV/0!</v>
      </c>
      <c r="BB264" s="194" t="e">
        <f>IF(BB$142="分類不明", 計算_基本取引表!BB125/計算_基本取引表!BB$133, 計算_投入係数表!BB125)</f>
        <v>#DIV/0!</v>
      </c>
      <c r="BC264" s="194" t="e">
        <f>IF(BC$142="分類不明", 計算_基本取引表!BC125/計算_基本取引表!BC$133, 計算_投入係数表!BC125)</f>
        <v>#DIV/0!</v>
      </c>
      <c r="BD264" s="194" t="e">
        <f>IF(BD$142="分類不明", 計算_基本取引表!BD125/計算_基本取引表!BD$133, 計算_投入係数表!BD125)</f>
        <v>#DIV/0!</v>
      </c>
      <c r="BE264" s="194" t="e">
        <f>IF(BE$142="分類不明", 計算_基本取引表!BE125/計算_基本取引表!BE$133, 計算_投入係数表!BE125)</f>
        <v>#DIV/0!</v>
      </c>
      <c r="BF264" s="194" t="e">
        <f>IF(BF$142="分類不明", 計算_基本取引表!BF125/計算_基本取引表!BF$133, 計算_投入係数表!BF125)</f>
        <v>#DIV/0!</v>
      </c>
      <c r="BG264" s="194" t="e">
        <f>IF(BG$142="分類不明", 計算_基本取引表!BG125/計算_基本取引表!BG$133, 計算_投入係数表!BG125)</f>
        <v>#DIV/0!</v>
      </c>
      <c r="BH264" s="194" t="e">
        <f>IF(BH$142="分類不明", 計算_基本取引表!BH125/計算_基本取引表!BH$133, 計算_投入係数表!BH125)</f>
        <v>#DIV/0!</v>
      </c>
      <c r="BI264" s="194" t="e">
        <f>IF(BI$142="分類不明", 計算_基本取引表!BI125/計算_基本取引表!BI$133, 計算_投入係数表!BI125)</f>
        <v>#DIV/0!</v>
      </c>
      <c r="BJ264" s="194" t="e">
        <f>IF(BJ$142="分類不明", 計算_基本取引表!BJ125/計算_基本取引表!BJ$133, 計算_投入係数表!BJ125)</f>
        <v>#DIV/0!</v>
      </c>
      <c r="BK264" s="194" t="e">
        <f>IF(BK$142="分類不明", 計算_基本取引表!BK125/計算_基本取引表!BK$133, 計算_投入係数表!BK125)</f>
        <v>#DIV/0!</v>
      </c>
      <c r="BL264" s="194" t="e">
        <f>IF(BL$142="分類不明", 計算_基本取引表!BL125/計算_基本取引表!BL$133, 計算_投入係数表!BL125)</f>
        <v>#DIV/0!</v>
      </c>
      <c r="BM264" s="194" t="e">
        <f>IF(BM$142="分類不明", 計算_基本取引表!BM125/計算_基本取引表!BM$133, 計算_投入係数表!BM125)</f>
        <v>#DIV/0!</v>
      </c>
      <c r="BN264" s="194" t="e">
        <f>IF(BN$142="分類不明", 計算_基本取引表!BN125/計算_基本取引表!BN$133, 計算_投入係数表!BN125)</f>
        <v>#DIV/0!</v>
      </c>
      <c r="BO264" s="194" t="e">
        <f>IF(BO$142="分類不明", 計算_基本取引表!BO125/計算_基本取引表!BO$133, 計算_投入係数表!BO125)</f>
        <v>#DIV/0!</v>
      </c>
      <c r="BP264" s="194" t="e">
        <f>IF(BP$142="分類不明", 計算_基本取引表!BP125/計算_基本取引表!BP$133, 計算_投入係数表!BP125)</f>
        <v>#DIV/0!</v>
      </c>
      <c r="BQ264" s="194" t="e">
        <f>IF(BQ$142="分類不明", 計算_基本取引表!BQ125/計算_基本取引表!BQ$133, 計算_投入係数表!BQ125)</f>
        <v>#DIV/0!</v>
      </c>
      <c r="BR264" s="194" t="e">
        <f>IF(BR$142="分類不明", 計算_基本取引表!BR125/計算_基本取引表!BR$133, 計算_投入係数表!BR125)</f>
        <v>#DIV/0!</v>
      </c>
      <c r="BS264" s="194" t="e">
        <f>IF(BS$142="分類不明", 計算_基本取引表!BS125/計算_基本取引表!BS$133, 計算_投入係数表!BS125)</f>
        <v>#DIV/0!</v>
      </c>
      <c r="BT264" s="194" t="e">
        <f>IF(BT$142="分類不明", 計算_基本取引表!BT125/計算_基本取引表!BT$133, 計算_投入係数表!BT125)</f>
        <v>#DIV/0!</v>
      </c>
      <c r="BU264" s="194" t="e">
        <f>IF(BU$142="分類不明", 計算_基本取引表!BU125/計算_基本取引表!BU$133, 計算_投入係数表!BU125)</f>
        <v>#DIV/0!</v>
      </c>
      <c r="BV264" s="194" t="e">
        <f>IF(BV$142="分類不明", 計算_基本取引表!BV125/計算_基本取引表!BV$133, 計算_投入係数表!BV125)</f>
        <v>#DIV/0!</v>
      </c>
      <c r="BW264" s="194" t="e">
        <f>IF(BW$142="分類不明", 計算_基本取引表!BW125/計算_基本取引表!BW$133, 計算_投入係数表!BW125)</f>
        <v>#DIV/0!</v>
      </c>
      <c r="BX264" s="194" t="e">
        <f>IF(BX$142="分類不明", 計算_基本取引表!BX125/計算_基本取引表!BX$133, 計算_投入係数表!BX125)</f>
        <v>#DIV/0!</v>
      </c>
      <c r="BY264" s="194" t="e">
        <f>IF(BY$142="分類不明", 計算_基本取引表!BY125/計算_基本取引表!BY$133, 計算_投入係数表!BY125)</f>
        <v>#DIV/0!</v>
      </c>
      <c r="BZ264" s="194" t="e">
        <f>IF(BZ$142="分類不明", 計算_基本取引表!BZ125/計算_基本取引表!BZ$133, 計算_投入係数表!BZ125)</f>
        <v>#DIV/0!</v>
      </c>
      <c r="CA264" s="194" t="e">
        <f>IF(CA$142="分類不明", 計算_基本取引表!CA125/計算_基本取引表!CA$133, 計算_投入係数表!CA125)</f>
        <v>#DIV/0!</v>
      </c>
      <c r="CB264" s="194" t="e">
        <f>IF(CB$142="分類不明", 計算_基本取引表!CB125/計算_基本取引表!CB$133, 計算_投入係数表!CB125)</f>
        <v>#DIV/0!</v>
      </c>
      <c r="CC264" s="194" t="e">
        <f>IF(CC$142="分類不明", 計算_基本取引表!CC125/計算_基本取引表!CC$133, 計算_投入係数表!CC125)</f>
        <v>#DIV/0!</v>
      </c>
      <c r="CD264" s="194" t="e">
        <f>IF(CD$142="分類不明", 計算_基本取引表!CD125/計算_基本取引表!CD$133, 計算_投入係数表!CD125)</f>
        <v>#DIV/0!</v>
      </c>
      <c r="CE264" s="194" t="e">
        <f>IF(CE$142="分類不明", 計算_基本取引表!CE125/計算_基本取引表!CE$133, 計算_投入係数表!CE125)</f>
        <v>#DIV/0!</v>
      </c>
      <c r="CF264" s="194" t="e">
        <f>IF(CF$142="分類不明", 計算_基本取引表!CF125/計算_基本取引表!CF$133, 計算_投入係数表!CF125)</f>
        <v>#DIV/0!</v>
      </c>
      <c r="CG264" s="194" t="e">
        <f>IF(CG$142="分類不明", 計算_基本取引表!CG125/計算_基本取引表!CG$133, 計算_投入係数表!CG125)</f>
        <v>#DIV/0!</v>
      </c>
      <c r="CH264" s="194" t="e">
        <f>IF(CH$142="分類不明", 計算_基本取引表!CH125/計算_基本取引表!CH$133, 計算_投入係数表!CH125)</f>
        <v>#DIV/0!</v>
      </c>
      <c r="CI264" s="194" t="e">
        <f>IF(CI$142="分類不明", 計算_基本取引表!CI125/計算_基本取引表!CI$133, 計算_投入係数表!CI125)</f>
        <v>#DIV/0!</v>
      </c>
      <c r="CJ264" s="194" t="e">
        <f>IF(CJ$142="分類不明", 計算_基本取引表!CJ125/計算_基本取引表!CJ$133, 計算_投入係数表!CJ125)</f>
        <v>#DIV/0!</v>
      </c>
      <c r="CK264" s="194" t="e">
        <f>IF(CK$142="分類不明", 計算_基本取引表!CK125/計算_基本取引表!CK$133, 計算_投入係数表!CK125)</f>
        <v>#DIV/0!</v>
      </c>
      <c r="CL264" s="194" t="e">
        <f>IF(CL$142="分類不明", 計算_基本取引表!CL125/計算_基本取引表!CL$133, 計算_投入係数表!CL125)</f>
        <v>#DIV/0!</v>
      </c>
      <c r="CM264" s="194" t="e">
        <f>IF(CM$142="分類不明", 計算_基本取引表!CM125/計算_基本取引表!CM$133, 計算_投入係数表!CM125)</f>
        <v>#DIV/0!</v>
      </c>
      <c r="CN264" s="194" t="e">
        <f>IF(CN$142="分類不明", 計算_基本取引表!CN125/計算_基本取引表!CN$133, 計算_投入係数表!CN125)</f>
        <v>#DIV/0!</v>
      </c>
      <c r="CO264" s="194" t="e">
        <f>IF(CO$142="分類不明", 計算_基本取引表!CO125/計算_基本取引表!CO$133, 計算_投入係数表!CO125)</f>
        <v>#DIV/0!</v>
      </c>
      <c r="CP264" s="194" t="e">
        <f>IF(CP$142="分類不明", 計算_基本取引表!CP125/計算_基本取引表!CP$133, 計算_投入係数表!CP125)</f>
        <v>#DIV/0!</v>
      </c>
      <c r="CQ264" s="194" t="e">
        <f>IF(CQ$142="分類不明", 計算_基本取引表!CQ125/計算_基本取引表!CQ$133, 計算_投入係数表!CQ125)</f>
        <v>#DIV/0!</v>
      </c>
      <c r="CR264" s="194" t="e">
        <f>IF(CR$142="分類不明", 計算_基本取引表!CR125/計算_基本取引表!CR$133, 計算_投入係数表!CR125)</f>
        <v>#DIV/0!</v>
      </c>
      <c r="CS264" s="194" t="e">
        <f>IF(CS$142="分類不明", 計算_基本取引表!CS125/計算_基本取引表!CS$133, 計算_投入係数表!CS125)</f>
        <v>#DIV/0!</v>
      </c>
      <c r="CT264" s="194" t="e">
        <f>IF(CT$142="分類不明", 計算_基本取引表!CT125/計算_基本取引表!CT$133, 計算_投入係数表!CT125)</f>
        <v>#DIV/0!</v>
      </c>
      <c r="CU264" s="194" t="e">
        <f>IF(CU$142="分類不明", 計算_基本取引表!CU125/計算_基本取引表!CU$133, 計算_投入係数表!CU125)</f>
        <v>#DIV/0!</v>
      </c>
      <c r="CV264" s="194" t="e">
        <f>IF(CV$142="分類不明", 計算_基本取引表!CV125/計算_基本取引表!CV$133, 計算_投入係数表!CV125)</f>
        <v>#DIV/0!</v>
      </c>
      <c r="CW264" s="194" t="e">
        <f>IF(CW$142="分類不明", 計算_基本取引表!CW125/計算_基本取引表!CW$133, 計算_投入係数表!CW125)</f>
        <v>#DIV/0!</v>
      </c>
      <c r="CX264" s="194" t="e">
        <f>IF(CX$142="分類不明", 計算_基本取引表!CX125/計算_基本取引表!CX$133, 計算_投入係数表!CX125)</f>
        <v>#DIV/0!</v>
      </c>
      <c r="CY264" s="194" t="e">
        <f>IF(CY$142="分類不明", 計算_基本取引表!CY125/計算_基本取引表!CY$133, 計算_投入係数表!CY125)</f>
        <v>#DIV/0!</v>
      </c>
      <c r="CZ264" s="194" t="e">
        <f>IF(CZ$142="分類不明", 計算_基本取引表!CZ125/計算_基本取引表!CZ$133, 計算_投入係数表!CZ125)</f>
        <v>#DIV/0!</v>
      </c>
      <c r="DA264" s="194" t="e">
        <f>IF(DA$142="分類不明", 計算_基本取引表!DA125/計算_基本取引表!DA$133, 計算_投入係数表!DA125)</f>
        <v>#DIV/0!</v>
      </c>
      <c r="DB264" s="194" t="e">
        <f>IF(DB$142="分類不明", 計算_基本取引表!DB125/計算_基本取引表!DB$133, 計算_投入係数表!DB125)</f>
        <v>#DIV/0!</v>
      </c>
      <c r="DC264" s="194" t="e">
        <f>IF(DC$142="分類不明", 計算_基本取引表!DC125/計算_基本取引表!DC$133, 計算_投入係数表!DC125)</f>
        <v>#DIV/0!</v>
      </c>
      <c r="DD264" s="194" t="e">
        <f>IF(DD$142="分類不明", 計算_基本取引表!DD125/計算_基本取引表!DD$133, 計算_投入係数表!DD125)</f>
        <v>#DIV/0!</v>
      </c>
      <c r="DE264" s="194" t="e">
        <f>IF(DE$142="分類不明", 計算_基本取引表!DE125/計算_基本取引表!DE$133, 計算_投入係数表!DE125)</f>
        <v>#DIV/0!</v>
      </c>
      <c r="DF264" s="194" t="e">
        <f>IF(DF$142="分類不明", 計算_基本取引表!DF125/計算_基本取引表!DF$133, 計算_投入係数表!DF125)</f>
        <v>#DIV/0!</v>
      </c>
      <c r="DG264" s="194" t="e">
        <f>IF(DG$142="分類不明", 計算_基本取引表!DG125/計算_基本取引表!DG$133, 計算_投入係数表!DG125)</f>
        <v>#DIV/0!</v>
      </c>
      <c r="DH264" s="194" t="e">
        <f>IF(DH$142="分類不明", 計算_基本取引表!DH125/計算_基本取引表!DH$133, 計算_投入係数表!DH125)</f>
        <v>#DIV/0!</v>
      </c>
      <c r="DI264" s="194" t="e">
        <f>IF(DI$142="分類不明", 計算_基本取引表!DI125/計算_基本取引表!DI$133, 計算_投入係数表!DI125)</f>
        <v>#DIV/0!</v>
      </c>
      <c r="DJ264" s="194" t="e">
        <f>IF(DJ$142="分類不明", 計算_基本取引表!DJ125/計算_基本取引表!DJ$133, 計算_投入係数表!DJ125)</f>
        <v>#DIV/0!</v>
      </c>
      <c r="DK264" s="194" t="e">
        <f>IF(DK$142="分類不明", 計算_基本取引表!DK125/計算_基本取引表!DK$133, 計算_投入係数表!DK125)</f>
        <v>#DIV/0!</v>
      </c>
      <c r="DL264" s="194" t="e">
        <f>IF(DL$142="分類不明", 計算_基本取引表!DL125/計算_基本取引表!DL$133, 計算_投入係数表!DL125)</f>
        <v>#DIV/0!</v>
      </c>
      <c r="DM264" s="194" t="e">
        <f>IF(DM$142="分類不明", 計算_基本取引表!DM125/計算_基本取引表!DM$133, 計算_投入係数表!DM125)</f>
        <v>#DIV/0!</v>
      </c>
      <c r="DN264" s="194" t="e">
        <f>IF(DN$142="分類不明", 計算_基本取引表!DN125/計算_基本取引表!DN$133, 計算_投入係数表!DN125)</f>
        <v>#DIV/0!</v>
      </c>
      <c r="DO264" s="194" t="e">
        <f>IF(DO$142="分類不明", 計算_基本取引表!DO125/計算_基本取引表!DO$133, 計算_投入係数表!DO125)</f>
        <v>#DIV/0!</v>
      </c>
      <c r="DP264" s="194" t="e">
        <f>IF(DP$142="分類不明", 計算_基本取引表!DP125/計算_基本取引表!DP$133, 計算_投入係数表!DP125)</f>
        <v>#DIV/0!</v>
      </c>
      <c r="DQ264" s="194" t="e">
        <f>IF(DQ$142="分類不明", 計算_基本取引表!DQ125/計算_基本取引表!DQ$133, 計算_投入係数表!DQ125)</f>
        <v>#DIV/0!</v>
      </c>
      <c r="DR264" s="194" t="e">
        <f>IF(DR$142="分類不明", 計算_基本取引表!DR125/計算_基本取引表!DR$133, 計算_投入係数表!DR125)</f>
        <v>#DIV/0!</v>
      </c>
      <c r="DS264" s="194" t="e">
        <f>IF(DS$142="分類不明", 計算_基本取引表!DS125/計算_基本取引表!DS$133, 計算_投入係数表!DS125)</f>
        <v>#DIV/0!</v>
      </c>
      <c r="DT264" s="23">
        <f ca="1">計算_基本取引表!DT125/計算_基本取引表!DT$133</f>
        <v>1.4145439117483574E-2</v>
      </c>
    </row>
    <row r="265" spans="2:124" customFormat="1" x14ac:dyDescent="0.25">
      <c r="B265" s="21"/>
      <c r="C265" s="192" t="s">
        <v>221</v>
      </c>
      <c r="D265" s="193">
        <f>IF(D$142="分類不明", 計算_基本取引表!D126/計算_基本取引表!D$133, 計算_投入係数表!D126)</f>
        <v>8.4689716886718322E-2</v>
      </c>
      <c r="E265" s="194">
        <f>IF(E$142="分類不明", 計算_基本取引表!E126/計算_基本取引表!E$133, 計算_投入係数表!E126)</f>
        <v>0.2310536642159505</v>
      </c>
      <c r="F265" s="194">
        <f>IF(F$142="分類不明", 計算_基本取引表!F126/計算_基本取引表!F$133, 計算_投入係数表!F126)</f>
        <v>0.20075958498652691</v>
      </c>
      <c r="G265" s="194">
        <f>IF(G$142="分類不明", 計算_基本取引表!G126/計算_基本取引表!G$133, 計算_投入係数表!G126)</f>
        <v>0.18968102965864578</v>
      </c>
      <c r="H265" s="194">
        <f>IF(H$142="分類不明", 計算_基本取引表!H126/計算_基本取引表!H$133, 計算_投入係数表!H126)</f>
        <v>0.11621154781595058</v>
      </c>
      <c r="I265" s="194">
        <f>IF(I$142="分類不明", 計算_基本取引表!I126/計算_基本取引表!I$133, 計算_投入係数表!I126)</f>
        <v>0.35233696128462511</v>
      </c>
      <c r="J265" s="194">
        <f>IF(J$142="分類不明", 計算_基本取引表!J126/計算_基本取引表!J$133, 計算_投入係数表!J126)</f>
        <v>0.18349172219964169</v>
      </c>
      <c r="K265" s="194">
        <f>IF(K$142="分類不明", 計算_基本取引表!K126/計算_基本取引表!K$133, 計算_投入係数表!K126)</f>
        <v>0.41240060773859183</v>
      </c>
      <c r="L265" s="194">
        <f>IF(L$142="分類不明", 計算_基本取引表!L126/計算_基本取引表!L$133, 計算_投入係数表!L126)</f>
        <v>0.12358450603308947</v>
      </c>
      <c r="M265" s="194">
        <f>IF(M$142="分類不明", 計算_基本取引表!M126/計算_基本取引表!M$133, 計算_投入係数表!M126)</f>
        <v>0.30314334955744549</v>
      </c>
      <c r="N265" s="194">
        <f>IF(N$142="分類不明", 計算_基本取引表!N126/計算_基本取引表!N$133, 計算_投入係数表!N126)</f>
        <v>0.37923062609379748</v>
      </c>
      <c r="O265" s="194">
        <f>IF(O$142="分類不明", 計算_基本取引表!O126/計算_基本取引表!O$133, 計算_投入係数表!O126)</f>
        <v>0.42778709599424097</v>
      </c>
      <c r="P265" s="194">
        <f ca="1">IF(P$142="分類不明", 計算_基本取引表!P126/計算_基本取引表!P$133, 計算_投入係数表!P126)</f>
        <v>3.4687868043567834E-2</v>
      </c>
      <c r="Q265" s="194" t="e">
        <f>IF(Q$142="分類不明", 計算_基本取引表!Q126/計算_基本取引表!Q$133, 計算_投入係数表!Q126)</f>
        <v>#DIV/0!</v>
      </c>
      <c r="R265" s="194" t="e">
        <f>IF(R$142="分類不明", 計算_基本取引表!R126/計算_基本取引表!R$133, 計算_投入係数表!R126)</f>
        <v>#DIV/0!</v>
      </c>
      <c r="S265" s="194" t="e">
        <f>IF(S$142="分類不明", 計算_基本取引表!S126/計算_基本取引表!S$133, 計算_投入係数表!S126)</f>
        <v>#DIV/0!</v>
      </c>
      <c r="T265" s="194" t="e">
        <f>IF(T$142="分類不明", 計算_基本取引表!T126/計算_基本取引表!T$133, 計算_投入係数表!T126)</f>
        <v>#DIV/0!</v>
      </c>
      <c r="U265" s="194" t="e">
        <f>IF(U$142="分類不明", 計算_基本取引表!U126/計算_基本取引表!U$133, 計算_投入係数表!U126)</f>
        <v>#DIV/0!</v>
      </c>
      <c r="V265" s="194" t="e">
        <f>IF(V$142="分類不明", 計算_基本取引表!V126/計算_基本取引表!V$133, 計算_投入係数表!V126)</f>
        <v>#DIV/0!</v>
      </c>
      <c r="W265" s="194" t="e">
        <f>IF(W$142="分類不明", 計算_基本取引表!W126/計算_基本取引表!W$133, 計算_投入係数表!W126)</f>
        <v>#DIV/0!</v>
      </c>
      <c r="X265" s="194" t="e">
        <f>IF(X$142="分類不明", 計算_基本取引表!X126/計算_基本取引表!X$133, 計算_投入係数表!X126)</f>
        <v>#DIV/0!</v>
      </c>
      <c r="Y265" s="194" t="e">
        <f>IF(Y$142="分類不明", 計算_基本取引表!Y126/計算_基本取引表!Y$133, 計算_投入係数表!Y126)</f>
        <v>#DIV/0!</v>
      </c>
      <c r="Z265" s="194" t="e">
        <f>IF(Z$142="分類不明", 計算_基本取引表!Z126/計算_基本取引表!Z$133, 計算_投入係数表!Z126)</f>
        <v>#DIV/0!</v>
      </c>
      <c r="AA265" s="194" t="e">
        <f>IF(AA$142="分類不明", 計算_基本取引表!AA126/計算_基本取引表!AA$133, 計算_投入係数表!AA126)</f>
        <v>#DIV/0!</v>
      </c>
      <c r="AB265" s="194" t="e">
        <f>IF(AB$142="分類不明", 計算_基本取引表!AB126/計算_基本取引表!AB$133, 計算_投入係数表!AB126)</f>
        <v>#DIV/0!</v>
      </c>
      <c r="AC265" s="194" t="e">
        <f>IF(AC$142="分類不明", 計算_基本取引表!AC126/計算_基本取引表!AC$133, 計算_投入係数表!AC126)</f>
        <v>#DIV/0!</v>
      </c>
      <c r="AD265" s="194" t="e">
        <f>IF(AD$142="分類不明", 計算_基本取引表!AD126/計算_基本取引表!AD$133, 計算_投入係数表!AD126)</f>
        <v>#DIV/0!</v>
      </c>
      <c r="AE265" s="194" t="e">
        <f>IF(AE$142="分類不明", 計算_基本取引表!AE126/計算_基本取引表!AE$133, 計算_投入係数表!AE126)</f>
        <v>#DIV/0!</v>
      </c>
      <c r="AF265" s="194" t="e">
        <f>IF(AF$142="分類不明", 計算_基本取引表!AF126/計算_基本取引表!AF$133, 計算_投入係数表!AF126)</f>
        <v>#DIV/0!</v>
      </c>
      <c r="AG265" s="194" t="e">
        <f>IF(AG$142="分類不明", 計算_基本取引表!AG126/計算_基本取引表!AG$133, 計算_投入係数表!AG126)</f>
        <v>#DIV/0!</v>
      </c>
      <c r="AH265" s="194" t="e">
        <f>IF(AH$142="分類不明", 計算_基本取引表!AH126/計算_基本取引表!AH$133, 計算_投入係数表!AH126)</f>
        <v>#DIV/0!</v>
      </c>
      <c r="AI265" s="194" t="e">
        <f>IF(AI$142="分類不明", 計算_基本取引表!AI126/計算_基本取引表!AI$133, 計算_投入係数表!AI126)</f>
        <v>#DIV/0!</v>
      </c>
      <c r="AJ265" s="194" t="e">
        <f>IF(AJ$142="分類不明", 計算_基本取引表!AJ126/計算_基本取引表!AJ$133, 計算_投入係数表!AJ126)</f>
        <v>#DIV/0!</v>
      </c>
      <c r="AK265" s="194" t="e">
        <f>IF(AK$142="分類不明", 計算_基本取引表!AK126/計算_基本取引表!AK$133, 計算_投入係数表!AK126)</f>
        <v>#DIV/0!</v>
      </c>
      <c r="AL265" s="194" t="e">
        <f>IF(AL$142="分類不明", 計算_基本取引表!AL126/計算_基本取引表!AL$133, 計算_投入係数表!AL126)</f>
        <v>#DIV/0!</v>
      </c>
      <c r="AM265" s="194" t="e">
        <f>IF(AM$142="分類不明", 計算_基本取引表!AM126/計算_基本取引表!AM$133, 計算_投入係数表!AM126)</f>
        <v>#DIV/0!</v>
      </c>
      <c r="AN265" s="194" t="e">
        <f>IF(AN$142="分類不明", 計算_基本取引表!AN126/計算_基本取引表!AN$133, 計算_投入係数表!AN126)</f>
        <v>#DIV/0!</v>
      </c>
      <c r="AO265" s="194" t="e">
        <f>IF(AO$142="分類不明", 計算_基本取引表!AO126/計算_基本取引表!AO$133, 計算_投入係数表!AO126)</f>
        <v>#DIV/0!</v>
      </c>
      <c r="AP265" s="194" t="e">
        <f>IF(AP$142="分類不明", 計算_基本取引表!AP126/計算_基本取引表!AP$133, 計算_投入係数表!AP126)</f>
        <v>#DIV/0!</v>
      </c>
      <c r="AQ265" s="194" t="e">
        <f>IF(AQ$142="分類不明", 計算_基本取引表!AQ126/計算_基本取引表!AQ$133, 計算_投入係数表!AQ126)</f>
        <v>#DIV/0!</v>
      </c>
      <c r="AR265" s="194" t="e">
        <f>IF(AR$142="分類不明", 計算_基本取引表!AR126/計算_基本取引表!AR$133, 計算_投入係数表!AR126)</f>
        <v>#DIV/0!</v>
      </c>
      <c r="AS265" s="194" t="e">
        <f>IF(AS$142="分類不明", 計算_基本取引表!AS126/計算_基本取引表!AS$133, 計算_投入係数表!AS126)</f>
        <v>#DIV/0!</v>
      </c>
      <c r="AT265" s="194" t="e">
        <f>IF(AT$142="分類不明", 計算_基本取引表!AT126/計算_基本取引表!AT$133, 計算_投入係数表!AT126)</f>
        <v>#DIV/0!</v>
      </c>
      <c r="AU265" s="194" t="e">
        <f>IF(AU$142="分類不明", 計算_基本取引表!AU126/計算_基本取引表!AU$133, 計算_投入係数表!AU126)</f>
        <v>#DIV/0!</v>
      </c>
      <c r="AV265" s="194" t="e">
        <f>IF(AV$142="分類不明", 計算_基本取引表!AV126/計算_基本取引表!AV$133, 計算_投入係数表!AV126)</f>
        <v>#DIV/0!</v>
      </c>
      <c r="AW265" s="194" t="e">
        <f>IF(AW$142="分類不明", 計算_基本取引表!AW126/計算_基本取引表!AW$133, 計算_投入係数表!AW126)</f>
        <v>#DIV/0!</v>
      </c>
      <c r="AX265" s="194" t="e">
        <f>IF(AX$142="分類不明", 計算_基本取引表!AX126/計算_基本取引表!AX$133, 計算_投入係数表!AX126)</f>
        <v>#DIV/0!</v>
      </c>
      <c r="AY265" s="194" t="e">
        <f>IF(AY$142="分類不明", 計算_基本取引表!AY126/計算_基本取引表!AY$133, 計算_投入係数表!AY126)</f>
        <v>#DIV/0!</v>
      </c>
      <c r="AZ265" s="194" t="e">
        <f>IF(AZ$142="分類不明", 計算_基本取引表!AZ126/計算_基本取引表!AZ$133, 計算_投入係数表!AZ126)</f>
        <v>#DIV/0!</v>
      </c>
      <c r="BA265" s="194" t="e">
        <f>IF(BA$142="分類不明", 計算_基本取引表!BA126/計算_基本取引表!BA$133, 計算_投入係数表!BA126)</f>
        <v>#DIV/0!</v>
      </c>
      <c r="BB265" s="194" t="e">
        <f>IF(BB$142="分類不明", 計算_基本取引表!BB126/計算_基本取引表!BB$133, 計算_投入係数表!BB126)</f>
        <v>#DIV/0!</v>
      </c>
      <c r="BC265" s="194" t="e">
        <f>IF(BC$142="分類不明", 計算_基本取引表!BC126/計算_基本取引表!BC$133, 計算_投入係数表!BC126)</f>
        <v>#DIV/0!</v>
      </c>
      <c r="BD265" s="194" t="e">
        <f>IF(BD$142="分類不明", 計算_基本取引表!BD126/計算_基本取引表!BD$133, 計算_投入係数表!BD126)</f>
        <v>#DIV/0!</v>
      </c>
      <c r="BE265" s="194" t="e">
        <f>IF(BE$142="分類不明", 計算_基本取引表!BE126/計算_基本取引表!BE$133, 計算_投入係数表!BE126)</f>
        <v>#DIV/0!</v>
      </c>
      <c r="BF265" s="194" t="e">
        <f>IF(BF$142="分類不明", 計算_基本取引表!BF126/計算_基本取引表!BF$133, 計算_投入係数表!BF126)</f>
        <v>#DIV/0!</v>
      </c>
      <c r="BG265" s="194" t="e">
        <f>IF(BG$142="分類不明", 計算_基本取引表!BG126/計算_基本取引表!BG$133, 計算_投入係数表!BG126)</f>
        <v>#DIV/0!</v>
      </c>
      <c r="BH265" s="194" t="e">
        <f>IF(BH$142="分類不明", 計算_基本取引表!BH126/計算_基本取引表!BH$133, 計算_投入係数表!BH126)</f>
        <v>#DIV/0!</v>
      </c>
      <c r="BI265" s="194" t="e">
        <f>IF(BI$142="分類不明", 計算_基本取引表!BI126/計算_基本取引表!BI$133, 計算_投入係数表!BI126)</f>
        <v>#DIV/0!</v>
      </c>
      <c r="BJ265" s="194" t="e">
        <f>IF(BJ$142="分類不明", 計算_基本取引表!BJ126/計算_基本取引表!BJ$133, 計算_投入係数表!BJ126)</f>
        <v>#DIV/0!</v>
      </c>
      <c r="BK265" s="194" t="e">
        <f>IF(BK$142="分類不明", 計算_基本取引表!BK126/計算_基本取引表!BK$133, 計算_投入係数表!BK126)</f>
        <v>#DIV/0!</v>
      </c>
      <c r="BL265" s="194" t="e">
        <f>IF(BL$142="分類不明", 計算_基本取引表!BL126/計算_基本取引表!BL$133, 計算_投入係数表!BL126)</f>
        <v>#DIV/0!</v>
      </c>
      <c r="BM265" s="194" t="e">
        <f>IF(BM$142="分類不明", 計算_基本取引表!BM126/計算_基本取引表!BM$133, 計算_投入係数表!BM126)</f>
        <v>#DIV/0!</v>
      </c>
      <c r="BN265" s="194" t="e">
        <f>IF(BN$142="分類不明", 計算_基本取引表!BN126/計算_基本取引表!BN$133, 計算_投入係数表!BN126)</f>
        <v>#DIV/0!</v>
      </c>
      <c r="BO265" s="194" t="e">
        <f>IF(BO$142="分類不明", 計算_基本取引表!BO126/計算_基本取引表!BO$133, 計算_投入係数表!BO126)</f>
        <v>#DIV/0!</v>
      </c>
      <c r="BP265" s="194" t="e">
        <f>IF(BP$142="分類不明", 計算_基本取引表!BP126/計算_基本取引表!BP$133, 計算_投入係数表!BP126)</f>
        <v>#DIV/0!</v>
      </c>
      <c r="BQ265" s="194" t="e">
        <f>IF(BQ$142="分類不明", 計算_基本取引表!BQ126/計算_基本取引表!BQ$133, 計算_投入係数表!BQ126)</f>
        <v>#DIV/0!</v>
      </c>
      <c r="BR265" s="194" t="e">
        <f>IF(BR$142="分類不明", 計算_基本取引表!BR126/計算_基本取引表!BR$133, 計算_投入係数表!BR126)</f>
        <v>#DIV/0!</v>
      </c>
      <c r="BS265" s="194" t="e">
        <f>IF(BS$142="分類不明", 計算_基本取引表!BS126/計算_基本取引表!BS$133, 計算_投入係数表!BS126)</f>
        <v>#DIV/0!</v>
      </c>
      <c r="BT265" s="194" t="e">
        <f>IF(BT$142="分類不明", 計算_基本取引表!BT126/計算_基本取引表!BT$133, 計算_投入係数表!BT126)</f>
        <v>#DIV/0!</v>
      </c>
      <c r="BU265" s="194" t="e">
        <f>IF(BU$142="分類不明", 計算_基本取引表!BU126/計算_基本取引表!BU$133, 計算_投入係数表!BU126)</f>
        <v>#DIV/0!</v>
      </c>
      <c r="BV265" s="194" t="e">
        <f>IF(BV$142="分類不明", 計算_基本取引表!BV126/計算_基本取引表!BV$133, 計算_投入係数表!BV126)</f>
        <v>#DIV/0!</v>
      </c>
      <c r="BW265" s="194" t="e">
        <f>IF(BW$142="分類不明", 計算_基本取引表!BW126/計算_基本取引表!BW$133, 計算_投入係数表!BW126)</f>
        <v>#DIV/0!</v>
      </c>
      <c r="BX265" s="194" t="e">
        <f>IF(BX$142="分類不明", 計算_基本取引表!BX126/計算_基本取引表!BX$133, 計算_投入係数表!BX126)</f>
        <v>#DIV/0!</v>
      </c>
      <c r="BY265" s="194" t="e">
        <f>IF(BY$142="分類不明", 計算_基本取引表!BY126/計算_基本取引表!BY$133, 計算_投入係数表!BY126)</f>
        <v>#DIV/0!</v>
      </c>
      <c r="BZ265" s="194" t="e">
        <f>IF(BZ$142="分類不明", 計算_基本取引表!BZ126/計算_基本取引表!BZ$133, 計算_投入係数表!BZ126)</f>
        <v>#DIV/0!</v>
      </c>
      <c r="CA265" s="194" t="e">
        <f>IF(CA$142="分類不明", 計算_基本取引表!CA126/計算_基本取引表!CA$133, 計算_投入係数表!CA126)</f>
        <v>#DIV/0!</v>
      </c>
      <c r="CB265" s="194" t="e">
        <f>IF(CB$142="分類不明", 計算_基本取引表!CB126/計算_基本取引表!CB$133, 計算_投入係数表!CB126)</f>
        <v>#DIV/0!</v>
      </c>
      <c r="CC265" s="194" t="e">
        <f>IF(CC$142="分類不明", 計算_基本取引表!CC126/計算_基本取引表!CC$133, 計算_投入係数表!CC126)</f>
        <v>#DIV/0!</v>
      </c>
      <c r="CD265" s="194" t="e">
        <f>IF(CD$142="分類不明", 計算_基本取引表!CD126/計算_基本取引表!CD$133, 計算_投入係数表!CD126)</f>
        <v>#DIV/0!</v>
      </c>
      <c r="CE265" s="194" t="e">
        <f>IF(CE$142="分類不明", 計算_基本取引表!CE126/計算_基本取引表!CE$133, 計算_投入係数表!CE126)</f>
        <v>#DIV/0!</v>
      </c>
      <c r="CF265" s="194" t="e">
        <f>IF(CF$142="分類不明", 計算_基本取引表!CF126/計算_基本取引表!CF$133, 計算_投入係数表!CF126)</f>
        <v>#DIV/0!</v>
      </c>
      <c r="CG265" s="194" t="e">
        <f>IF(CG$142="分類不明", 計算_基本取引表!CG126/計算_基本取引表!CG$133, 計算_投入係数表!CG126)</f>
        <v>#DIV/0!</v>
      </c>
      <c r="CH265" s="194" t="e">
        <f>IF(CH$142="分類不明", 計算_基本取引表!CH126/計算_基本取引表!CH$133, 計算_投入係数表!CH126)</f>
        <v>#DIV/0!</v>
      </c>
      <c r="CI265" s="194" t="e">
        <f>IF(CI$142="分類不明", 計算_基本取引表!CI126/計算_基本取引表!CI$133, 計算_投入係数表!CI126)</f>
        <v>#DIV/0!</v>
      </c>
      <c r="CJ265" s="194" t="e">
        <f>IF(CJ$142="分類不明", 計算_基本取引表!CJ126/計算_基本取引表!CJ$133, 計算_投入係数表!CJ126)</f>
        <v>#DIV/0!</v>
      </c>
      <c r="CK265" s="194" t="e">
        <f>IF(CK$142="分類不明", 計算_基本取引表!CK126/計算_基本取引表!CK$133, 計算_投入係数表!CK126)</f>
        <v>#DIV/0!</v>
      </c>
      <c r="CL265" s="194" t="e">
        <f>IF(CL$142="分類不明", 計算_基本取引表!CL126/計算_基本取引表!CL$133, 計算_投入係数表!CL126)</f>
        <v>#DIV/0!</v>
      </c>
      <c r="CM265" s="194" t="e">
        <f>IF(CM$142="分類不明", 計算_基本取引表!CM126/計算_基本取引表!CM$133, 計算_投入係数表!CM126)</f>
        <v>#DIV/0!</v>
      </c>
      <c r="CN265" s="194" t="e">
        <f>IF(CN$142="分類不明", 計算_基本取引表!CN126/計算_基本取引表!CN$133, 計算_投入係数表!CN126)</f>
        <v>#DIV/0!</v>
      </c>
      <c r="CO265" s="194" t="e">
        <f>IF(CO$142="分類不明", 計算_基本取引表!CO126/計算_基本取引表!CO$133, 計算_投入係数表!CO126)</f>
        <v>#DIV/0!</v>
      </c>
      <c r="CP265" s="194" t="e">
        <f>IF(CP$142="分類不明", 計算_基本取引表!CP126/計算_基本取引表!CP$133, 計算_投入係数表!CP126)</f>
        <v>#DIV/0!</v>
      </c>
      <c r="CQ265" s="194" t="e">
        <f>IF(CQ$142="分類不明", 計算_基本取引表!CQ126/計算_基本取引表!CQ$133, 計算_投入係数表!CQ126)</f>
        <v>#DIV/0!</v>
      </c>
      <c r="CR265" s="194" t="e">
        <f>IF(CR$142="分類不明", 計算_基本取引表!CR126/計算_基本取引表!CR$133, 計算_投入係数表!CR126)</f>
        <v>#DIV/0!</v>
      </c>
      <c r="CS265" s="194" t="e">
        <f>IF(CS$142="分類不明", 計算_基本取引表!CS126/計算_基本取引表!CS$133, 計算_投入係数表!CS126)</f>
        <v>#DIV/0!</v>
      </c>
      <c r="CT265" s="194" t="e">
        <f>IF(CT$142="分類不明", 計算_基本取引表!CT126/計算_基本取引表!CT$133, 計算_投入係数表!CT126)</f>
        <v>#DIV/0!</v>
      </c>
      <c r="CU265" s="194" t="e">
        <f>IF(CU$142="分類不明", 計算_基本取引表!CU126/計算_基本取引表!CU$133, 計算_投入係数表!CU126)</f>
        <v>#DIV/0!</v>
      </c>
      <c r="CV265" s="194" t="e">
        <f>IF(CV$142="分類不明", 計算_基本取引表!CV126/計算_基本取引表!CV$133, 計算_投入係数表!CV126)</f>
        <v>#DIV/0!</v>
      </c>
      <c r="CW265" s="194" t="e">
        <f>IF(CW$142="分類不明", 計算_基本取引表!CW126/計算_基本取引表!CW$133, 計算_投入係数表!CW126)</f>
        <v>#DIV/0!</v>
      </c>
      <c r="CX265" s="194" t="e">
        <f>IF(CX$142="分類不明", 計算_基本取引表!CX126/計算_基本取引表!CX$133, 計算_投入係数表!CX126)</f>
        <v>#DIV/0!</v>
      </c>
      <c r="CY265" s="194" t="e">
        <f>IF(CY$142="分類不明", 計算_基本取引表!CY126/計算_基本取引表!CY$133, 計算_投入係数表!CY126)</f>
        <v>#DIV/0!</v>
      </c>
      <c r="CZ265" s="194" t="e">
        <f>IF(CZ$142="分類不明", 計算_基本取引表!CZ126/計算_基本取引表!CZ$133, 計算_投入係数表!CZ126)</f>
        <v>#DIV/0!</v>
      </c>
      <c r="DA265" s="194" t="e">
        <f>IF(DA$142="分類不明", 計算_基本取引表!DA126/計算_基本取引表!DA$133, 計算_投入係数表!DA126)</f>
        <v>#DIV/0!</v>
      </c>
      <c r="DB265" s="194" t="e">
        <f>IF(DB$142="分類不明", 計算_基本取引表!DB126/計算_基本取引表!DB$133, 計算_投入係数表!DB126)</f>
        <v>#DIV/0!</v>
      </c>
      <c r="DC265" s="194" t="e">
        <f>IF(DC$142="分類不明", 計算_基本取引表!DC126/計算_基本取引表!DC$133, 計算_投入係数表!DC126)</f>
        <v>#DIV/0!</v>
      </c>
      <c r="DD265" s="194" t="e">
        <f>IF(DD$142="分類不明", 計算_基本取引表!DD126/計算_基本取引表!DD$133, 計算_投入係数表!DD126)</f>
        <v>#DIV/0!</v>
      </c>
      <c r="DE265" s="194" t="e">
        <f>IF(DE$142="分類不明", 計算_基本取引表!DE126/計算_基本取引表!DE$133, 計算_投入係数表!DE126)</f>
        <v>#DIV/0!</v>
      </c>
      <c r="DF265" s="194" t="e">
        <f>IF(DF$142="分類不明", 計算_基本取引表!DF126/計算_基本取引表!DF$133, 計算_投入係数表!DF126)</f>
        <v>#DIV/0!</v>
      </c>
      <c r="DG265" s="194" t="e">
        <f>IF(DG$142="分類不明", 計算_基本取引表!DG126/計算_基本取引表!DG$133, 計算_投入係数表!DG126)</f>
        <v>#DIV/0!</v>
      </c>
      <c r="DH265" s="194" t="e">
        <f>IF(DH$142="分類不明", 計算_基本取引表!DH126/計算_基本取引表!DH$133, 計算_投入係数表!DH126)</f>
        <v>#DIV/0!</v>
      </c>
      <c r="DI265" s="194" t="e">
        <f>IF(DI$142="分類不明", 計算_基本取引表!DI126/計算_基本取引表!DI$133, 計算_投入係数表!DI126)</f>
        <v>#DIV/0!</v>
      </c>
      <c r="DJ265" s="194" t="e">
        <f>IF(DJ$142="分類不明", 計算_基本取引表!DJ126/計算_基本取引表!DJ$133, 計算_投入係数表!DJ126)</f>
        <v>#DIV/0!</v>
      </c>
      <c r="DK265" s="194" t="e">
        <f>IF(DK$142="分類不明", 計算_基本取引表!DK126/計算_基本取引表!DK$133, 計算_投入係数表!DK126)</f>
        <v>#DIV/0!</v>
      </c>
      <c r="DL265" s="194" t="e">
        <f>IF(DL$142="分類不明", 計算_基本取引表!DL126/計算_基本取引表!DL$133, 計算_投入係数表!DL126)</f>
        <v>#DIV/0!</v>
      </c>
      <c r="DM265" s="194" t="e">
        <f>IF(DM$142="分類不明", 計算_基本取引表!DM126/計算_基本取引表!DM$133, 計算_投入係数表!DM126)</f>
        <v>#DIV/0!</v>
      </c>
      <c r="DN265" s="194" t="e">
        <f>IF(DN$142="分類不明", 計算_基本取引表!DN126/計算_基本取引表!DN$133, 計算_投入係数表!DN126)</f>
        <v>#DIV/0!</v>
      </c>
      <c r="DO265" s="194" t="e">
        <f>IF(DO$142="分類不明", 計算_基本取引表!DO126/計算_基本取引表!DO$133, 計算_投入係数表!DO126)</f>
        <v>#DIV/0!</v>
      </c>
      <c r="DP265" s="194" t="e">
        <f>IF(DP$142="分類不明", 計算_基本取引表!DP126/計算_基本取引表!DP$133, 計算_投入係数表!DP126)</f>
        <v>#DIV/0!</v>
      </c>
      <c r="DQ265" s="194" t="e">
        <f>IF(DQ$142="分類不明", 計算_基本取引表!DQ126/計算_基本取引表!DQ$133, 計算_投入係数表!DQ126)</f>
        <v>#DIV/0!</v>
      </c>
      <c r="DR265" s="194" t="e">
        <f>IF(DR$142="分類不明", 計算_基本取引表!DR126/計算_基本取引表!DR$133, 計算_投入係数表!DR126)</f>
        <v>#DIV/0!</v>
      </c>
      <c r="DS265" s="194" t="e">
        <f>IF(DS$142="分類不明", 計算_基本取引表!DS126/計算_基本取引表!DS$133, 計算_投入係数表!DS126)</f>
        <v>#DIV/0!</v>
      </c>
      <c r="DT265" s="23">
        <f ca="1">計算_基本取引表!DT126/計算_基本取引表!DT$133</f>
        <v>0.29469601320073963</v>
      </c>
    </row>
    <row r="266" spans="2:124" customFormat="1" x14ac:dyDescent="0.25">
      <c r="B266" s="21"/>
      <c r="C266" s="192" t="s">
        <v>222</v>
      </c>
      <c r="D266" s="193">
        <f>IF(D$142="分類不明", 計算_基本取引表!D127/計算_基本取引表!D$133, 計算_投入係数表!D127)</f>
        <v>0.29861992749441507</v>
      </c>
      <c r="E266" s="194">
        <f>IF(E$142="分類不明", 計算_基本取引表!E127/計算_基本取引表!E$133, 計算_投入係数表!E127)</f>
        <v>0.37618852547379317</v>
      </c>
      <c r="F266" s="194">
        <f>IF(F$142="分類不明", 計算_基本取引表!F127/計算_基本取引表!F$133, 計算_投入係数表!F127)</f>
        <v>0.12004483956065717</v>
      </c>
      <c r="G266" s="194">
        <f>IF(G$142="分類不明", 計算_基本取引表!G127/計算_基本取引表!G$133, 計算_投入係数表!G127)</f>
        <v>9.899272523782876E-2</v>
      </c>
      <c r="H266" s="194">
        <f>IF(H$142="分類不明", 計算_基本取引表!H127/計算_基本取引表!H$133, 計算_投入係数表!H127)</f>
        <v>4.758240829057965E-2</v>
      </c>
      <c r="I266" s="194">
        <f>IF(I$142="分類不明", 計算_基本取引表!I127/計算_基本取引表!I$133, 計算_投入係数表!I127)</f>
        <v>2.4499625856989733E-2</v>
      </c>
      <c r="J266" s="194">
        <f>IF(J$142="分類不明", 計算_基本取引表!J127/計算_基本取引表!J$133, 計算_投入係数表!J127)</f>
        <v>-1.77510402384943E-2</v>
      </c>
      <c r="K266" s="194">
        <f>IF(K$142="分類不明", 計算_基本取引表!K127/計算_基本取引表!K$133, 計算_投入係数表!K127)</f>
        <v>0.15554050986097509</v>
      </c>
      <c r="L266" s="194">
        <f>IF(L$142="分類不明", 計算_基本取引表!L127/計算_基本取引表!L$133, 計算_投入係数表!L127)</f>
        <v>0.3729964720586097</v>
      </c>
      <c r="M266" s="194">
        <f>IF(M$142="分類不明", 計算_基本取引表!M127/計算_基本取引表!M$133, 計算_投入係数表!M127)</f>
        <v>0.11870470218815186</v>
      </c>
      <c r="N266" s="194">
        <f>IF(N$142="分類不明", 計算_基本取引表!N127/計算_基本取引表!N$133, 計算_投入係数表!N127)</f>
        <v>0</v>
      </c>
      <c r="O266" s="194">
        <f>IF(O$142="分類不明", 計算_基本取引表!O127/計算_基本取引表!O$133, 計算_投入係数表!O127)</f>
        <v>6.5034644326646823E-2</v>
      </c>
      <c r="P266" s="194">
        <f ca="1">IF(P$142="分類不明", 計算_基本取引表!P127/計算_基本取引表!P$133, 計算_投入係数表!P127)</f>
        <v>0.37497121899511449</v>
      </c>
      <c r="Q266" s="194" t="e">
        <f>IF(Q$142="分類不明", 計算_基本取引表!Q127/計算_基本取引表!Q$133, 計算_投入係数表!Q127)</f>
        <v>#DIV/0!</v>
      </c>
      <c r="R266" s="194" t="e">
        <f>IF(R$142="分類不明", 計算_基本取引表!R127/計算_基本取引表!R$133, 計算_投入係数表!R127)</f>
        <v>#DIV/0!</v>
      </c>
      <c r="S266" s="194" t="e">
        <f>IF(S$142="分類不明", 計算_基本取引表!S127/計算_基本取引表!S$133, 計算_投入係数表!S127)</f>
        <v>#DIV/0!</v>
      </c>
      <c r="T266" s="194" t="e">
        <f>IF(T$142="分類不明", 計算_基本取引表!T127/計算_基本取引表!T$133, 計算_投入係数表!T127)</f>
        <v>#DIV/0!</v>
      </c>
      <c r="U266" s="194" t="e">
        <f>IF(U$142="分類不明", 計算_基本取引表!U127/計算_基本取引表!U$133, 計算_投入係数表!U127)</f>
        <v>#DIV/0!</v>
      </c>
      <c r="V266" s="194" t="e">
        <f>IF(V$142="分類不明", 計算_基本取引表!V127/計算_基本取引表!V$133, 計算_投入係数表!V127)</f>
        <v>#DIV/0!</v>
      </c>
      <c r="W266" s="194" t="e">
        <f>IF(W$142="分類不明", 計算_基本取引表!W127/計算_基本取引表!W$133, 計算_投入係数表!W127)</f>
        <v>#DIV/0!</v>
      </c>
      <c r="X266" s="194" t="e">
        <f>IF(X$142="分類不明", 計算_基本取引表!X127/計算_基本取引表!X$133, 計算_投入係数表!X127)</f>
        <v>#DIV/0!</v>
      </c>
      <c r="Y266" s="194" t="e">
        <f>IF(Y$142="分類不明", 計算_基本取引表!Y127/計算_基本取引表!Y$133, 計算_投入係数表!Y127)</f>
        <v>#DIV/0!</v>
      </c>
      <c r="Z266" s="194" t="e">
        <f>IF(Z$142="分類不明", 計算_基本取引表!Z127/計算_基本取引表!Z$133, 計算_投入係数表!Z127)</f>
        <v>#DIV/0!</v>
      </c>
      <c r="AA266" s="194" t="e">
        <f>IF(AA$142="分類不明", 計算_基本取引表!AA127/計算_基本取引表!AA$133, 計算_投入係数表!AA127)</f>
        <v>#DIV/0!</v>
      </c>
      <c r="AB266" s="194" t="e">
        <f>IF(AB$142="分類不明", 計算_基本取引表!AB127/計算_基本取引表!AB$133, 計算_投入係数表!AB127)</f>
        <v>#DIV/0!</v>
      </c>
      <c r="AC266" s="194" t="e">
        <f>IF(AC$142="分類不明", 計算_基本取引表!AC127/計算_基本取引表!AC$133, 計算_投入係数表!AC127)</f>
        <v>#DIV/0!</v>
      </c>
      <c r="AD266" s="194" t="e">
        <f>IF(AD$142="分類不明", 計算_基本取引表!AD127/計算_基本取引表!AD$133, 計算_投入係数表!AD127)</f>
        <v>#DIV/0!</v>
      </c>
      <c r="AE266" s="194" t="e">
        <f>IF(AE$142="分類不明", 計算_基本取引表!AE127/計算_基本取引表!AE$133, 計算_投入係数表!AE127)</f>
        <v>#DIV/0!</v>
      </c>
      <c r="AF266" s="194" t="e">
        <f>IF(AF$142="分類不明", 計算_基本取引表!AF127/計算_基本取引表!AF$133, 計算_投入係数表!AF127)</f>
        <v>#DIV/0!</v>
      </c>
      <c r="AG266" s="194" t="e">
        <f>IF(AG$142="分類不明", 計算_基本取引表!AG127/計算_基本取引表!AG$133, 計算_投入係数表!AG127)</f>
        <v>#DIV/0!</v>
      </c>
      <c r="AH266" s="194" t="e">
        <f>IF(AH$142="分類不明", 計算_基本取引表!AH127/計算_基本取引表!AH$133, 計算_投入係数表!AH127)</f>
        <v>#DIV/0!</v>
      </c>
      <c r="AI266" s="194" t="e">
        <f>IF(AI$142="分類不明", 計算_基本取引表!AI127/計算_基本取引表!AI$133, 計算_投入係数表!AI127)</f>
        <v>#DIV/0!</v>
      </c>
      <c r="AJ266" s="194" t="e">
        <f>IF(AJ$142="分類不明", 計算_基本取引表!AJ127/計算_基本取引表!AJ$133, 計算_投入係数表!AJ127)</f>
        <v>#DIV/0!</v>
      </c>
      <c r="AK266" s="194" t="e">
        <f>IF(AK$142="分類不明", 計算_基本取引表!AK127/計算_基本取引表!AK$133, 計算_投入係数表!AK127)</f>
        <v>#DIV/0!</v>
      </c>
      <c r="AL266" s="194" t="e">
        <f>IF(AL$142="分類不明", 計算_基本取引表!AL127/計算_基本取引表!AL$133, 計算_投入係数表!AL127)</f>
        <v>#DIV/0!</v>
      </c>
      <c r="AM266" s="194" t="e">
        <f>IF(AM$142="分類不明", 計算_基本取引表!AM127/計算_基本取引表!AM$133, 計算_投入係数表!AM127)</f>
        <v>#DIV/0!</v>
      </c>
      <c r="AN266" s="194" t="e">
        <f>IF(AN$142="分類不明", 計算_基本取引表!AN127/計算_基本取引表!AN$133, 計算_投入係数表!AN127)</f>
        <v>#DIV/0!</v>
      </c>
      <c r="AO266" s="194" t="e">
        <f>IF(AO$142="分類不明", 計算_基本取引表!AO127/計算_基本取引表!AO$133, 計算_投入係数表!AO127)</f>
        <v>#DIV/0!</v>
      </c>
      <c r="AP266" s="194" t="e">
        <f>IF(AP$142="分類不明", 計算_基本取引表!AP127/計算_基本取引表!AP$133, 計算_投入係数表!AP127)</f>
        <v>#DIV/0!</v>
      </c>
      <c r="AQ266" s="194" t="e">
        <f>IF(AQ$142="分類不明", 計算_基本取引表!AQ127/計算_基本取引表!AQ$133, 計算_投入係数表!AQ127)</f>
        <v>#DIV/0!</v>
      </c>
      <c r="AR266" s="194" t="e">
        <f>IF(AR$142="分類不明", 計算_基本取引表!AR127/計算_基本取引表!AR$133, 計算_投入係数表!AR127)</f>
        <v>#DIV/0!</v>
      </c>
      <c r="AS266" s="194" t="e">
        <f>IF(AS$142="分類不明", 計算_基本取引表!AS127/計算_基本取引表!AS$133, 計算_投入係数表!AS127)</f>
        <v>#DIV/0!</v>
      </c>
      <c r="AT266" s="194" t="e">
        <f>IF(AT$142="分類不明", 計算_基本取引表!AT127/計算_基本取引表!AT$133, 計算_投入係数表!AT127)</f>
        <v>#DIV/0!</v>
      </c>
      <c r="AU266" s="194" t="e">
        <f>IF(AU$142="分類不明", 計算_基本取引表!AU127/計算_基本取引表!AU$133, 計算_投入係数表!AU127)</f>
        <v>#DIV/0!</v>
      </c>
      <c r="AV266" s="194" t="e">
        <f>IF(AV$142="分類不明", 計算_基本取引表!AV127/計算_基本取引表!AV$133, 計算_投入係数表!AV127)</f>
        <v>#DIV/0!</v>
      </c>
      <c r="AW266" s="194" t="e">
        <f>IF(AW$142="分類不明", 計算_基本取引表!AW127/計算_基本取引表!AW$133, 計算_投入係数表!AW127)</f>
        <v>#DIV/0!</v>
      </c>
      <c r="AX266" s="194" t="e">
        <f>IF(AX$142="分類不明", 計算_基本取引表!AX127/計算_基本取引表!AX$133, 計算_投入係数表!AX127)</f>
        <v>#DIV/0!</v>
      </c>
      <c r="AY266" s="194" t="e">
        <f>IF(AY$142="分類不明", 計算_基本取引表!AY127/計算_基本取引表!AY$133, 計算_投入係数表!AY127)</f>
        <v>#DIV/0!</v>
      </c>
      <c r="AZ266" s="194" t="e">
        <f>IF(AZ$142="分類不明", 計算_基本取引表!AZ127/計算_基本取引表!AZ$133, 計算_投入係数表!AZ127)</f>
        <v>#DIV/0!</v>
      </c>
      <c r="BA266" s="194" t="e">
        <f>IF(BA$142="分類不明", 計算_基本取引表!BA127/計算_基本取引表!BA$133, 計算_投入係数表!BA127)</f>
        <v>#DIV/0!</v>
      </c>
      <c r="BB266" s="194" t="e">
        <f>IF(BB$142="分類不明", 計算_基本取引表!BB127/計算_基本取引表!BB$133, 計算_投入係数表!BB127)</f>
        <v>#DIV/0!</v>
      </c>
      <c r="BC266" s="194" t="e">
        <f>IF(BC$142="分類不明", 計算_基本取引表!BC127/計算_基本取引表!BC$133, 計算_投入係数表!BC127)</f>
        <v>#DIV/0!</v>
      </c>
      <c r="BD266" s="194" t="e">
        <f>IF(BD$142="分類不明", 計算_基本取引表!BD127/計算_基本取引表!BD$133, 計算_投入係数表!BD127)</f>
        <v>#DIV/0!</v>
      </c>
      <c r="BE266" s="194" t="e">
        <f>IF(BE$142="分類不明", 計算_基本取引表!BE127/計算_基本取引表!BE$133, 計算_投入係数表!BE127)</f>
        <v>#DIV/0!</v>
      </c>
      <c r="BF266" s="194" t="e">
        <f>IF(BF$142="分類不明", 計算_基本取引表!BF127/計算_基本取引表!BF$133, 計算_投入係数表!BF127)</f>
        <v>#DIV/0!</v>
      </c>
      <c r="BG266" s="194" t="e">
        <f>IF(BG$142="分類不明", 計算_基本取引表!BG127/計算_基本取引表!BG$133, 計算_投入係数表!BG127)</f>
        <v>#DIV/0!</v>
      </c>
      <c r="BH266" s="194" t="e">
        <f>IF(BH$142="分類不明", 計算_基本取引表!BH127/計算_基本取引表!BH$133, 計算_投入係数表!BH127)</f>
        <v>#DIV/0!</v>
      </c>
      <c r="BI266" s="194" t="e">
        <f>IF(BI$142="分類不明", 計算_基本取引表!BI127/計算_基本取引表!BI$133, 計算_投入係数表!BI127)</f>
        <v>#DIV/0!</v>
      </c>
      <c r="BJ266" s="194" t="e">
        <f>IF(BJ$142="分類不明", 計算_基本取引表!BJ127/計算_基本取引表!BJ$133, 計算_投入係数表!BJ127)</f>
        <v>#DIV/0!</v>
      </c>
      <c r="BK266" s="194" t="e">
        <f>IF(BK$142="分類不明", 計算_基本取引表!BK127/計算_基本取引表!BK$133, 計算_投入係数表!BK127)</f>
        <v>#DIV/0!</v>
      </c>
      <c r="BL266" s="194" t="e">
        <f>IF(BL$142="分類不明", 計算_基本取引表!BL127/計算_基本取引表!BL$133, 計算_投入係数表!BL127)</f>
        <v>#DIV/0!</v>
      </c>
      <c r="BM266" s="194" t="e">
        <f>IF(BM$142="分類不明", 計算_基本取引表!BM127/計算_基本取引表!BM$133, 計算_投入係数表!BM127)</f>
        <v>#DIV/0!</v>
      </c>
      <c r="BN266" s="194" t="e">
        <f>IF(BN$142="分類不明", 計算_基本取引表!BN127/計算_基本取引表!BN$133, 計算_投入係数表!BN127)</f>
        <v>#DIV/0!</v>
      </c>
      <c r="BO266" s="194" t="e">
        <f>IF(BO$142="分類不明", 計算_基本取引表!BO127/計算_基本取引表!BO$133, 計算_投入係数表!BO127)</f>
        <v>#DIV/0!</v>
      </c>
      <c r="BP266" s="194" t="e">
        <f>IF(BP$142="分類不明", 計算_基本取引表!BP127/計算_基本取引表!BP$133, 計算_投入係数表!BP127)</f>
        <v>#DIV/0!</v>
      </c>
      <c r="BQ266" s="194" t="e">
        <f>IF(BQ$142="分類不明", 計算_基本取引表!BQ127/計算_基本取引表!BQ$133, 計算_投入係数表!BQ127)</f>
        <v>#DIV/0!</v>
      </c>
      <c r="BR266" s="194" t="e">
        <f>IF(BR$142="分類不明", 計算_基本取引表!BR127/計算_基本取引表!BR$133, 計算_投入係数表!BR127)</f>
        <v>#DIV/0!</v>
      </c>
      <c r="BS266" s="194" t="e">
        <f>IF(BS$142="分類不明", 計算_基本取引表!BS127/計算_基本取引表!BS$133, 計算_投入係数表!BS127)</f>
        <v>#DIV/0!</v>
      </c>
      <c r="BT266" s="194" t="e">
        <f>IF(BT$142="分類不明", 計算_基本取引表!BT127/計算_基本取引表!BT$133, 計算_投入係数表!BT127)</f>
        <v>#DIV/0!</v>
      </c>
      <c r="BU266" s="194" t="e">
        <f>IF(BU$142="分類不明", 計算_基本取引表!BU127/計算_基本取引表!BU$133, 計算_投入係数表!BU127)</f>
        <v>#DIV/0!</v>
      </c>
      <c r="BV266" s="194" t="e">
        <f>IF(BV$142="分類不明", 計算_基本取引表!BV127/計算_基本取引表!BV$133, 計算_投入係数表!BV127)</f>
        <v>#DIV/0!</v>
      </c>
      <c r="BW266" s="194" t="e">
        <f>IF(BW$142="分類不明", 計算_基本取引表!BW127/計算_基本取引表!BW$133, 計算_投入係数表!BW127)</f>
        <v>#DIV/0!</v>
      </c>
      <c r="BX266" s="194" t="e">
        <f>IF(BX$142="分類不明", 計算_基本取引表!BX127/計算_基本取引表!BX$133, 計算_投入係数表!BX127)</f>
        <v>#DIV/0!</v>
      </c>
      <c r="BY266" s="194" t="e">
        <f>IF(BY$142="分類不明", 計算_基本取引表!BY127/計算_基本取引表!BY$133, 計算_投入係数表!BY127)</f>
        <v>#DIV/0!</v>
      </c>
      <c r="BZ266" s="194" t="e">
        <f>IF(BZ$142="分類不明", 計算_基本取引表!BZ127/計算_基本取引表!BZ$133, 計算_投入係数表!BZ127)</f>
        <v>#DIV/0!</v>
      </c>
      <c r="CA266" s="194" t="e">
        <f>IF(CA$142="分類不明", 計算_基本取引表!CA127/計算_基本取引表!CA$133, 計算_投入係数表!CA127)</f>
        <v>#DIV/0!</v>
      </c>
      <c r="CB266" s="194" t="e">
        <f>IF(CB$142="分類不明", 計算_基本取引表!CB127/計算_基本取引表!CB$133, 計算_投入係数表!CB127)</f>
        <v>#DIV/0!</v>
      </c>
      <c r="CC266" s="194" t="e">
        <f>IF(CC$142="分類不明", 計算_基本取引表!CC127/計算_基本取引表!CC$133, 計算_投入係数表!CC127)</f>
        <v>#DIV/0!</v>
      </c>
      <c r="CD266" s="194" t="e">
        <f>IF(CD$142="分類不明", 計算_基本取引表!CD127/計算_基本取引表!CD$133, 計算_投入係数表!CD127)</f>
        <v>#DIV/0!</v>
      </c>
      <c r="CE266" s="194" t="e">
        <f>IF(CE$142="分類不明", 計算_基本取引表!CE127/計算_基本取引表!CE$133, 計算_投入係数表!CE127)</f>
        <v>#DIV/0!</v>
      </c>
      <c r="CF266" s="194" t="e">
        <f>IF(CF$142="分類不明", 計算_基本取引表!CF127/計算_基本取引表!CF$133, 計算_投入係数表!CF127)</f>
        <v>#DIV/0!</v>
      </c>
      <c r="CG266" s="194" t="e">
        <f>IF(CG$142="分類不明", 計算_基本取引表!CG127/計算_基本取引表!CG$133, 計算_投入係数表!CG127)</f>
        <v>#DIV/0!</v>
      </c>
      <c r="CH266" s="194" t="e">
        <f>IF(CH$142="分類不明", 計算_基本取引表!CH127/計算_基本取引表!CH$133, 計算_投入係数表!CH127)</f>
        <v>#DIV/0!</v>
      </c>
      <c r="CI266" s="194" t="e">
        <f>IF(CI$142="分類不明", 計算_基本取引表!CI127/計算_基本取引表!CI$133, 計算_投入係数表!CI127)</f>
        <v>#DIV/0!</v>
      </c>
      <c r="CJ266" s="194" t="e">
        <f>IF(CJ$142="分類不明", 計算_基本取引表!CJ127/計算_基本取引表!CJ$133, 計算_投入係数表!CJ127)</f>
        <v>#DIV/0!</v>
      </c>
      <c r="CK266" s="194" t="e">
        <f>IF(CK$142="分類不明", 計算_基本取引表!CK127/計算_基本取引表!CK$133, 計算_投入係数表!CK127)</f>
        <v>#DIV/0!</v>
      </c>
      <c r="CL266" s="194" t="e">
        <f>IF(CL$142="分類不明", 計算_基本取引表!CL127/計算_基本取引表!CL$133, 計算_投入係数表!CL127)</f>
        <v>#DIV/0!</v>
      </c>
      <c r="CM266" s="194" t="e">
        <f>IF(CM$142="分類不明", 計算_基本取引表!CM127/計算_基本取引表!CM$133, 計算_投入係数表!CM127)</f>
        <v>#DIV/0!</v>
      </c>
      <c r="CN266" s="194" t="e">
        <f>IF(CN$142="分類不明", 計算_基本取引表!CN127/計算_基本取引表!CN$133, 計算_投入係数表!CN127)</f>
        <v>#DIV/0!</v>
      </c>
      <c r="CO266" s="194" t="e">
        <f>IF(CO$142="分類不明", 計算_基本取引表!CO127/計算_基本取引表!CO$133, 計算_投入係数表!CO127)</f>
        <v>#DIV/0!</v>
      </c>
      <c r="CP266" s="194" t="e">
        <f>IF(CP$142="分類不明", 計算_基本取引表!CP127/計算_基本取引表!CP$133, 計算_投入係数表!CP127)</f>
        <v>#DIV/0!</v>
      </c>
      <c r="CQ266" s="194" t="e">
        <f>IF(CQ$142="分類不明", 計算_基本取引表!CQ127/計算_基本取引表!CQ$133, 計算_投入係数表!CQ127)</f>
        <v>#DIV/0!</v>
      </c>
      <c r="CR266" s="194" t="e">
        <f>IF(CR$142="分類不明", 計算_基本取引表!CR127/計算_基本取引表!CR$133, 計算_投入係数表!CR127)</f>
        <v>#DIV/0!</v>
      </c>
      <c r="CS266" s="194" t="e">
        <f>IF(CS$142="分類不明", 計算_基本取引表!CS127/計算_基本取引表!CS$133, 計算_投入係数表!CS127)</f>
        <v>#DIV/0!</v>
      </c>
      <c r="CT266" s="194" t="e">
        <f>IF(CT$142="分類不明", 計算_基本取引表!CT127/計算_基本取引表!CT$133, 計算_投入係数表!CT127)</f>
        <v>#DIV/0!</v>
      </c>
      <c r="CU266" s="194" t="e">
        <f>IF(CU$142="分類不明", 計算_基本取引表!CU127/計算_基本取引表!CU$133, 計算_投入係数表!CU127)</f>
        <v>#DIV/0!</v>
      </c>
      <c r="CV266" s="194" t="e">
        <f>IF(CV$142="分類不明", 計算_基本取引表!CV127/計算_基本取引表!CV$133, 計算_投入係数表!CV127)</f>
        <v>#DIV/0!</v>
      </c>
      <c r="CW266" s="194" t="e">
        <f>IF(CW$142="分類不明", 計算_基本取引表!CW127/計算_基本取引表!CW$133, 計算_投入係数表!CW127)</f>
        <v>#DIV/0!</v>
      </c>
      <c r="CX266" s="194" t="e">
        <f>IF(CX$142="分類不明", 計算_基本取引表!CX127/計算_基本取引表!CX$133, 計算_投入係数表!CX127)</f>
        <v>#DIV/0!</v>
      </c>
      <c r="CY266" s="194" t="e">
        <f>IF(CY$142="分類不明", 計算_基本取引表!CY127/計算_基本取引表!CY$133, 計算_投入係数表!CY127)</f>
        <v>#DIV/0!</v>
      </c>
      <c r="CZ266" s="194" t="e">
        <f>IF(CZ$142="分類不明", 計算_基本取引表!CZ127/計算_基本取引表!CZ$133, 計算_投入係数表!CZ127)</f>
        <v>#DIV/0!</v>
      </c>
      <c r="DA266" s="194" t="e">
        <f>IF(DA$142="分類不明", 計算_基本取引表!DA127/計算_基本取引表!DA$133, 計算_投入係数表!DA127)</f>
        <v>#DIV/0!</v>
      </c>
      <c r="DB266" s="194" t="e">
        <f>IF(DB$142="分類不明", 計算_基本取引表!DB127/計算_基本取引表!DB$133, 計算_投入係数表!DB127)</f>
        <v>#DIV/0!</v>
      </c>
      <c r="DC266" s="194" t="e">
        <f>IF(DC$142="分類不明", 計算_基本取引表!DC127/計算_基本取引表!DC$133, 計算_投入係数表!DC127)</f>
        <v>#DIV/0!</v>
      </c>
      <c r="DD266" s="194" t="e">
        <f>IF(DD$142="分類不明", 計算_基本取引表!DD127/計算_基本取引表!DD$133, 計算_投入係数表!DD127)</f>
        <v>#DIV/0!</v>
      </c>
      <c r="DE266" s="194" t="e">
        <f>IF(DE$142="分類不明", 計算_基本取引表!DE127/計算_基本取引表!DE$133, 計算_投入係数表!DE127)</f>
        <v>#DIV/0!</v>
      </c>
      <c r="DF266" s="194" t="e">
        <f>IF(DF$142="分類不明", 計算_基本取引表!DF127/計算_基本取引表!DF$133, 計算_投入係数表!DF127)</f>
        <v>#DIV/0!</v>
      </c>
      <c r="DG266" s="194" t="e">
        <f>IF(DG$142="分類不明", 計算_基本取引表!DG127/計算_基本取引表!DG$133, 計算_投入係数表!DG127)</f>
        <v>#DIV/0!</v>
      </c>
      <c r="DH266" s="194" t="e">
        <f>IF(DH$142="分類不明", 計算_基本取引表!DH127/計算_基本取引表!DH$133, 計算_投入係数表!DH127)</f>
        <v>#DIV/0!</v>
      </c>
      <c r="DI266" s="194" t="e">
        <f>IF(DI$142="分類不明", 計算_基本取引表!DI127/計算_基本取引表!DI$133, 計算_投入係数表!DI127)</f>
        <v>#DIV/0!</v>
      </c>
      <c r="DJ266" s="194" t="e">
        <f>IF(DJ$142="分類不明", 計算_基本取引表!DJ127/計算_基本取引表!DJ$133, 計算_投入係数表!DJ127)</f>
        <v>#DIV/0!</v>
      </c>
      <c r="DK266" s="194" t="e">
        <f>IF(DK$142="分類不明", 計算_基本取引表!DK127/計算_基本取引表!DK$133, 計算_投入係数表!DK127)</f>
        <v>#DIV/0!</v>
      </c>
      <c r="DL266" s="194" t="e">
        <f>IF(DL$142="分類不明", 計算_基本取引表!DL127/計算_基本取引表!DL$133, 計算_投入係数表!DL127)</f>
        <v>#DIV/0!</v>
      </c>
      <c r="DM266" s="194" t="e">
        <f>IF(DM$142="分類不明", 計算_基本取引表!DM127/計算_基本取引表!DM$133, 計算_投入係数表!DM127)</f>
        <v>#DIV/0!</v>
      </c>
      <c r="DN266" s="194" t="e">
        <f>IF(DN$142="分類不明", 計算_基本取引表!DN127/計算_基本取引表!DN$133, 計算_投入係数表!DN127)</f>
        <v>#DIV/0!</v>
      </c>
      <c r="DO266" s="194" t="e">
        <f>IF(DO$142="分類不明", 計算_基本取引表!DO127/計算_基本取引表!DO$133, 計算_投入係数表!DO127)</f>
        <v>#DIV/0!</v>
      </c>
      <c r="DP266" s="194" t="e">
        <f>IF(DP$142="分類不明", 計算_基本取引表!DP127/計算_基本取引表!DP$133, 計算_投入係数表!DP127)</f>
        <v>#DIV/0!</v>
      </c>
      <c r="DQ266" s="194" t="e">
        <f>IF(DQ$142="分類不明", 計算_基本取引表!DQ127/計算_基本取引表!DQ$133, 計算_投入係数表!DQ127)</f>
        <v>#DIV/0!</v>
      </c>
      <c r="DR266" s="194" t="e">
        <f>IF(DR$142="分類不明", 計算_基本取引表!DR127/計算_基本取引表!DR$133, 計算_投入係数表!DR127)</f>
        <v>#DIV/0!</v>
      </c>
      <c r="DS266" s="194" t="e">
        <f>IF(DS$142="分類不明", 計算_基本取引表!DS127/計算_基本取引表!DS$133, 計算_投入係数表!DS127)</f>
        <v>#DIV/0!</v>
      </c>
      <c r="DT266" s="23">
        <f ca="1">計算_基本取引表!DT127/計算_基本取引表!DT$133</f>
        <v>9.8878334667839893E-2</v>
      </c>
    </row>
    <row r="267" spans="2:124" customFormat="1" x14ac:dyDescent="0.25">
      <c r="B267" s="21"/>
      <c r="C267" s="192" t="s">
        <v>223</v>
      </c>
      <c r="D267" s="193">
        <f>IF(D$142="分類不明", 計算_基本取引表!D128/計算_基本取引表!D$133, 計算_投入係数表!D128)</f>
        <v>0.18395881126255528</v>
      </c>
      <c r="E267" s="194">
        <f>IF(E$142="分類不明", 計算_基本取引表!E128/計算_基本取引表!E$133, 計算_投入係数表!E128)</f>
        <v>7.1074362346650571E-2</v>
      </c>
      <c r="F267" s="194">
        <f>IF(F$142="分類不明", 計算_基本取引表!F128/計算_基本取引表!F$133, 計算_投入係数表!F128)</f>
        <v>0.14043835267658228</v>
      </c>
      <c r="G267" s="194">
        <f>IF(G$142="分類不明", 計算_基本取引表!G128/計算_基本取引表!G$133, 計算_投入係数表!G128)</f>
        <v>0.11405707890318971</v>
      </c>
      <c r="H267" s="194">
        <f>IF(H$142="分類不明", 計算_基本取引表!H128/計算_基本取引表!H$133, 計算_投入係数表!H128)</f>
        <v>4.7188022915537566E-2</v>
      </c>
      <c r="I267" s="194">
        <f>IF(I$142="分類不明", 計算_基本取引表!I128/計算_基本取引表!I$133, 計算_投入係数表!I128)</f>
        <v>3.4872825083086714E-2</v>
      </c>
      <c r="J267" s="194">
        <f>IF(J$142="分類不明", 計算_基本取引表!J128/計算_基本取引表!J$133, 計算_投入係数表!J128)</f>
        <v>0.23612980989213839</v>
      </c>
      <c r="K267" s="194">
        <f>IF(K$142="分類不明", 計算_基本取引表!K128/計算_基本取引表!K$133, 計算_投入係数表!K128)</f>
        <v>6.9776289328706775E-2</v>
      </c>
      <c r="L267" s="194">
        <f>IF(L$142="分類不明", 計算_基本取引表!L128/計算_基本取引表!L$133, 計算_投入係数表!L128)</f>
        <v>0.22810521569469369</v>
      </c>
      <c r="M267" s="194">
        <f>IF(M$142="分類不明", 計算_基本取引表!M128/計算_基本取引表!M$133, 計算_投入係数表!M128)</f>
        <v>0.10643918679834015</v>
      </c>
      <c r="N267" s="194">
        <f>IF(N$142="分類不明", 計算_基本取引表!N128/計算_基本取引表!N$133, 計算_投入係数表!N128)</f>
        <v>0</v>
      </c>
      <c r="O267" s="194">
        <f>IF(O$142="分類不明", 計算_基本取引表!O128/計算_基本取引表!O$133, 計算_投入係数表!O128)</f>
        <v>8.2105587127380072E-2</v>
      </c>
      <c r="P267" s="194">
        <f ca="1">IF(P$142="分類不明", 計算_基本取引表!P128/計算_基本取引表!P$133, 計算_投入係数表!P128)</f>
        <v>5.6887899874710414E-2</v>
      </c>
      <c r="Q267" s="194" t="e">
        <f>IF(Q$142="分類不明", 計算_基本取引表!Q128/計算_基本取引表!Q$133, 計算_投入係数表!Q128)</f>
        <v>#DIV/0!</v>
      </c>
      <c r="R267" s="194" t="e">
        <f>IF(R$142="分類不明", 計算_基本取引表!R128/計算_基本取引表!R$133, 計算_投入係数表!R128)</f>
        <v>#DIV/0!</v>
      </c>
      <c r="S267" s="194" t="e">
        <f>IF(S$142="分類不明", 計算_基本取引表!S128/計算_基本取引表!S$133, 計算_投入係数表!S128)</f>
        <v>#DIV/0!</v>
      </c>
      <c r="T267" s="194" t="e">
        <f>IF(T$142="分類不明", 計算_基本取引表!T128/計算_基本取引表!T$133, 計算_投入係数表!T128)</f>
        <v>#DIV/0!</v>
      </c>
      <c r="U267" s="194" t="e">
        <f>IF(U$142="分類不明", 計算_基本取引表!U128/計算_基本取引表!U$133, 計算_投入係数表!U128)</f>
        <v>#DIV/0!</v>
      </c>
      <c r="V267" s="194" t="e">
        <f>IF(V$142="分類不明", 計算_基本取引表!V128/計算_基本取引表!V$133, 計算_投入係数表!V128)</f>
        <v>#DIV/0!</v>
      </c>
      <c r="W267" s="194" t="e">
        <f>IF(W$142="分類不明", 計算_基本取引表!W128/計算_基本取引表!W$133, 計算_投入係数表!W128)</f>
        <v>#DIV/0!</v>
      </c>
      <c r="X267" s="194" t="e">
        <f>IF(X$142="分類不明", 計算_基本取引表!X128/計算_基本取引表!X$133, 計算_投入係数表!X128)</f>
        <v>#DIV/0!</v>
      </c>
      <c r="Y267" s="194" t="e">
        <f>IF(Y$142="分類不明", 計算_基本取引表!Y128/計算_基本取引表!Y$133, 計算_投入係数表!Y128)</f>
        <v>#DIV/0!</v>
      </c>
      <c r="Z267" s="194" t="e">
        <f>IF(Z$142="分類不明", 計算_基本取引表!Z128/計算_基本取引表!Z$133, 計算_投入係数表!Z128)</f>
        <v>#DIV/0!</v>
      </c>
      <c r="AA267" s="194" t="e">
        <f>IF(AA$142="分類不明", 計算_基本取引表!AA128/計算_基本取引表!AA$133, 計算_投入係数表!AA128)</f>
        <v>#DIV/0!</v>
      </c>
      <c r="AB267" s="194" t="e">
        <f>IF(AB$142="分類不明", 計算_基本取引表!AB128/計算_基本取引表!AB$133, 計算_投入係数表!AB128)</f>
        <v>#DIV/0!</v>
      </c>
      <c r="AC267" s="194" t="e">
        <f>IF(AC$142="分類不明", 計算_基本取引表!AC128/計算_基本取引表!AC$133, 計算_投入係数表!AC128)</f>
        <v>#DIV/0!</v>
      </c>
      <c r="AD267" s="194" t="e">
        <f>IF(AD$142="分類不明", 計算_基本取引表!AD128/計算_基本取引表!AD$133, 計算_投入係数表!AD128)</f>
        <v>#DIV/0!</v>
      </c>
      <c r="AE267" s="194" t="e">
        <f>IF(AE$142="分類不明", 計算_基本取引表!AE128/計算_基本取引表!AE$133, 計算_投入係数表!AE128)</f>
        <v>#DIV/0!</v>
      </c>
      <c r="AF267" s="194" t="e">
        <f>IF(AF$142="分類不明", 計算_基本取引表!AF128/計算_基本取引表!AF$133, 計算_投入係数表!AF128)</f>
        <v>#DIV/0!</v>
      </c>
      <c r="AG267" s="194" t="e">
        <f>IF(AG$142="分類不明", 計算_基本取引表!AG128/計算_基本取引表!AG$133, 計算_投入係数表!AG128)</f>
        <v>#DIV/0!</v>
      </c>
      <c r="AH267" s="194" t="e">
        <f>IF(AH$142="分類不明", 計算_基本取引表!AH128/計算_基本取引表!AH$133, 計算_投入係数表!AH128)</f>
        <v>#DIV/0!</v>
      </c>
      <c r="AI267" s="194" t="e">
        <f>IF(AI$142="分類不明", 計算_基本取引表!AI128/計算_基本取引表!AI$133, 計算_投入係数表!AI128)</f>
        <v>#DIV/0!</v>
      </c>
      <c r="AJ267" s="194" t="e">
        <f>IF(AJ$142="分類不明", 計算_基本取引表!AJ128/計算_基本取引表!AJ$133, 計算_投入係数表!AJ128)</f>
        <v>#DIV/0!</v>
      </c>
      <c r="AK267" s="194" t="e">
        <f>IF(AK$142="分類不明", 計算_基本取引表!AK128/計算_基本取引表!AK$133, 計算_投入係数表!AK128)</f>
        <v>#DIV/0!</v>
      </c>
      <c r="AL267" s="194" t="e">
        <f>IF(AL$142="分類不明", 計算_基本取引表!AL128/計算_基本取引表!AL$133, 計算_投入係数表!AL128)</f>
        <v>#DIV/0!</v>
      </c>
      <c r="AM267" s="194" t="e">
        <f>IF(AM$142="分類不明", 計算_基本取引表!AM128/計算_基本取引表!AM$133, 計算_投入係数表!AM128)</f>
        <v>#DIV/0!</v>
      </c>
      <c r="AN267" s="194" t="e">
        <f>IF(AN$142="分類不明", 計算_基本取引表!AN128/計算_基本取引表!AN$133, 計算_投入係数表!AN128)</f>
        <v>#DIV/0!</v>
      </c>
      <c r="AO267" s="194" t="e">
        <f>IF(AO$142="分類不明", 計算_基本取引表!AO128/計算_基本取引表!AO$133, 計算_投入係数表!AO128)</f>
        <v>#DIV/0!</v>
      </c>
      <c r="AP267" s="194" t="e">
        <f>IF(AP$142="分類不明", 計算_基本取引表!AP128/計算_基本取引表!AP$133, 計算_投入係数表!AP128)</f>
        <v>#DIV/0!</v>
      </c>
      <c r="AQ267" s="194" t="e">
        <f>IF(AQ$142="分類不明", 計算_基本取引表!AQ128/計算_基本取引表!AQ$133, 計算_投入係数表!AQ128)</f>
        <v>#DIV/0!</v>
      </c>
      <c r="AR267" s="194" t="e">
        <f>IF(AR$142="分類不明", 計算_基本取引表!AR128/計算_基本取引表!AR$133, 計算_投入係数表!AR128)</f>
        <v>#DIV/0!</v>
      </c>
      <c r="AS267" s="194" t="e">
        <f>IF(AS$142="分類不明", 計算_基本取引表!AS128/計算_基本取引表!AS$133, 計算_投入係数表!AS128)</f>
        <v>#DIV/0!</v>
      </c>
      <c r="AT267" s="194" t="e">
        <f>IF(AT$142="分類不明", 計算_基本取引表!AT128/計算_基本取引表!AT$133, 計算_投入係数表!AT128)</f>
        <v>#DIV/0!</v>
      </c>
      <c r="AU267" s="194" t="e">
        <f>IF(AU$142="分類不明", 計算_基本取引表!AU128/計算_基本取引表!AU$133, 計算_投入係数表!AU128)</f>
        <v>#DIV/0!</v>
      </c>
      <c r="AV267" s="194" t="e">
        <f>IF(AV$142="分類不明", 計算_基本取引表!AV128/計算_基本取引表!AV$133, 計算_投入係数表!AV128)</f>
        <v>#DIV/0!</v>
      </c>
      <c r="AW267" s="194" t="e">
        <f>IF(AW$142="分類不明", 計算_基本取引表!AW128/計算_基本取引表!AW$133, 計算_投入係数表!AW128)</f>
        <v>#DIV/0!</v>
      </c>
      <c r="AX267" s="194" t="e">
        <f>IF(AX$142="分類不明", 計算_基本取引表!AX128/計算_基本取引表!AX$133, 計算_投入係数表!AX128)</f>
        <v>#DIV/0!</v>
      </c>
      <c r="AY267" s="194" t="e">
        <f>IF(AY$142="分類不明", 計算_基本取引表!AY128/計算_基本取引表!AY$133, 計算_投入係数表!AY128)</f>
        <v>#DIV/0!</v>
      </c>
      <c r="AZ267" s="194" t="e">
        <f>IF(AZ$142="分類不明", 計算_基本取引表!AZ128/計算_基本取引表!AZ$133, 計算_投入係数表!AZ128)</f>
        <v>#DIV/0!</v>
      </c>
      <c r="BA267" s="194" t="e">
        <f>IF(BA$142="分類不明", 計算_基本取引表!BA128/計算_基本取引表!BA$133, 計算_投入係数表!BA128)</f>
        <v>#DIV/0!</v>
      </c>
      <c r="BB267" s="194" t="e">
        <f>IF(BB$142="分類不明", 計算_基本取引表!BB128/計算_基本取引表!BB$133, 計算_投入係数表!BB128)</f>
        <v>#DIV/0!</v>
      </c>
      <c r="BC267" s="194" t="e">
        <f>IF(BC$142="分類不明", 計算_基本取引表!BC128/計算_基本取引表!BC$133, 計算_投入係数表!BC128)</f>
        <v>#DIV/0!</v>
      </c>
      <c r="BD267" s="194" t="e">
        <f>IF(BD$142="分類不明", 計算_基本取引表!BD128/計算_基本取引表!BD$133, 計算_投入係数表!BD128)</f>
        <v>#DIV/0!</v>
      </c>
      <c r="BE267" s="194" t="e">
        <f>IF(BE$142="分類不明", 計算_基本取引表!BE128/計算_基本取引表!BE$133, 計算_投入係数表!BE128)</f>
        <v>#DIV/0!</v>
      </c>
      <c r="BF267" s="194" t="e">
        <f>IF(BF$142="分類不明", 計算_基本取引表!BF128/計算_基本取引表!BF$133, 計算_投入係数表!BF128)</f>
        <v>#DIV/0!</v>
      </c>
      <c r="BG267" s="194" t="e">
        <f>IF(BG$142="分類不明", 計算_基本取引表!BG128/計算_基本取引表!BG$133, 計算_投入係数表!BG128)</f>
        <v>#DIV/0!</v>
      </c>
      <c r="BH267" s="194" t="e">
        <f>IF(BH$142="分類不明", 計算_基本取引表!BH128/計算_基本取引表!BH$133, 計算_投入係数表!BH128)</f>
        <v>#DIV/0!</v>
      </c>
      <c r="BI267" s="194" t="e">
        <f>IF(BI$142="分類不明", 計算_基本取引表!BI128/計算_基本取引表!BI$133, 計算_投入係数表!BI128)</f>
        <v>#DIV/0!</v>
      </c>
      <c r="BJ267" s="194" t="e">
        <f>IF(BJ$142="分類不明", 計算_基本取引表!BJ128/計算_基本取引表!BJ$133, 計算_投入係数表!BJ128)</f>
        <v>#DIV/0!</v>
      </c>
      <c r="BK267" s="194" t="e">
        <f>IF(BK$142="分類不明", 計算_基本取引表!BK128/計算_基本取引表!BK$133, 計算_投入係数表!BK128)</f>
        <v>#DIV/0!</v>
      </c>
      <c r="BL267" s="194" t="e">
        <f>IF(BL$142="分類不明", 計算_基本取引表!BL128/計算_基本取引表!BL$133, 計算_投入係数表!BL128)</f>
        <v>#DIV/0!</v>
      </c>
      <c r="BM267" s="194" t="e">
        <f>IF(BM$142="分類不明", 計算_基本取引表!BM128/計算_基本取引表!BM$133, 計算_投入係数表!BM128)</f>
        <v>#DIV/0!</v>
      </c>
      <c r="BN267" s="194" t="e">
        <f>IF(BN$142="分類不明", 計算_基本取引表!BN128/計算_基本取引表!BN$133, 計算_投入係数表!BN128)</f>
        <v>#DIV/0!</v>
      </c>
      <c r="BO267" s="194" t="e">
        <f>IF(BO$142="分類不明", 計算_基本取引表!BO128/計算_基本取引表!BO$133, 計算_投入係数表!BO128)</f>
        <v>#DIV/0!</v>
      </c>
      <c r="BP267" s="194" t="e">
        <f>IF(BP$142="分類不明", 計算_基本取引表!BP128/計算_基本取引表!BP$133, 計算_投入係数表!BP128)</f>
        <v>#DIV/0!</v>
      </c>
      <c r="BQ267" s="194" t="e">
        <f>IF(BQ$142="分類不明", 計算_基本取引表!BQ128/計算_基本取引表!BQ$133, 計算_投入係数表!BQ128)</f>
        <v>#DIV/0!</v>
      </c>
      <c r="BR267" s="194" t="e">
        <f>IF(BR$142="分類不明", 計算_基本取引表!BR128/計算_基本取引表!BR$133, 計算_投入係数表!BR128)</f>
        <v>#DIV/0!</v>
      </c>
      <c r="BS267" s="194" t="e">
        <f>IF(BS$142="分類不明", 計算_基本取引表!BS128/計算_基本取引表!BS$133, 計算_投入係数表!BS128)</f>
        <v>#DIV/0!</v>
      </c>
      <c r="BT267" s="194" t="e">
        <f>IF(BT$142="分類不明", 計算_基本取引表!BT128/計算_基本取引表!BT$133, 計算_投入係数表!BT128)</f>
        <v>#DIV/0!</v>
      </c>
      <c r="BU267" s="194" t="e">
        <f>IF(BU$142="分類不明", 計算_基本取引表!BU128/計算_基本取引表!BU$133, 計算_投入係数表!BU128)</f>
        <v>#DIV/0!</v>
      </c>
      <c r="BV267" s="194" t="e">
        <f>IF(BV$142="分類不明", 計算_基本取引表!BV128/計算_基本取引表!BV$133, 計算_投入係数表!BV128)</f>
        <v>#DIV/0!</v>
      </c>
      <c r="BW267" s="194" t="e">
        <f>IF(BW$142="分類不明", 計算_基本取引表!BW128/計算_基本取引表!BW$133, 計算_投入係数表!BW128)</f>
        <v>#DIV/0!</v>
      </c>
      <c r="BX267" s="194" t="e">
        <f>IF(BX$142="分類不明", 計算_基本取引表!BX128/計算_基本取引表!BX$133, 計算_投入係数表!BX128)</f>
        <v>#DIV/0!</v>
      </c>
      <c r="BY267" s="194" t="e">
        <f>IF(BY$142="分類不明", 計算_基本取引表!BY128/計算_基本取引表!BY$133, 計算_投入係数表!BY128)</f>
        <v>#DIV/0!</v>
      </c>
      <c r="BZ267" s="194" t="e">
        <f>IF(BZ$142="分類不明", 計算_基本取引表!BZ128/計算_基本取引表!BZ$133, 計算_投入係数表!BZ128)</f>
        <v>#DIV/0!</v>
      </c>
      <c r="CA267" s="194" t="e">
        <f>IF(CA$142="分類不明", 計算_基本取引表!CA128/計算_基本取引表!CA$133, 計算_投入係数表!CA128)</f>
        <v>#DIV/0!</v>
      </c>
      <c r="CB267" s="194" t="e">
        <f>IF(CB$142="分類不明", 計算_基本取引表!CB128/計算_基本取引表!CB$133, 計算_投入係数表!CB128)</f>
        <v>#DIV/0!</v>
      </c>
      <c r="CC267" s="194" t="e">
        <f>IF(CC$142="分類不明", 計算_基本取引表!CC128/計算_基本取引表!CC$133, 計算_投入係数表!CC128)</f>
        <v>#DIV/0!</v>
      </c>
      <c r="CD267" s="194" t="e">
        <f>IF(CD$142="分類不明", 計算_基本取引表!CD128/計算_基本取引表!CD$133, 計算_投入係数表!CD128)</f>
        <v>#DIV/0!</v>
      </c>
      <c r="CE267" s="194" t="e">
        <f>IF(CE$142="分類不明", 計算_基本取引表!CE128/計算_基本取引表!CE$133, 計算_投入係数表!CE128)</f>
        <v>#DIV/0!</v>
      </c>
      <c r="CF267" s="194" t="e">
        <f>IF(CF$142="分類不明", 計算_基本取引表!CF128/計算_基本取引表!CF$133, 計算_投入係数表!CF128)</f>
        <v>#DIV/0!</v>
      </c>
      <c r="CG267" s="194" t="e">
        <f>IF(CG$142="分類不明", 計算_基本取引表!CG128/計算_基本取引表!CG$133, 計算_投入係数表!CG128)</f>
        <v>#DIV/0!</v>
      </c>
      <c r="CH267" s="194" t="e">
        <f>IF(CH$142="分類不明", 計算_基本取引表!CH128/計算_基本取引表!CH$133, 計算_投入係数表!CH128)</f>
        <v>#DIV/0!</v>
      </c>
      <c r="CI267" s="194" t="e">
        <f>IF(CI$142="分類不明", 計算_基本取引表!CI128/計算_基本取引表!CI$133, 計算_投入係数表!CI128)</f>
        <v>#DIV/0!</v>
      </c>
      <c r="CJ267" s="194" t="e">
        <f>IF(CJ$142="分類不明", 計算_基本取引表!CJ128/計算_基本取引表!CJ$133, 計算_投入係数表!CJ128)</f>
        <v>#DIV/0!</v>
      </c>
      <c r="CK267" s="194" t="e">
        <f>IF(CK$142="分類不明", 計算_基本取引表!CK128/計算_基本取引表!CK$133, 計算_投入係数表!CK128)</f>
        <v>#DIV/0!</v>
      </c>
      <c r="CL267" s="194" t="e">
        <f>IF(CL$142="分類不明", 計算_基本取引表!CL128/計算_基本取引表!CL$133, 計算_投入係数表!CL128)</f>
        <v>#DIV/0!</v>
      </c>
      <c r="CM267" s="194" t="e">
        <f>IF(CM$142="分類不明", 計算_基本取引表!CM128/計算_基本取引表!CM$133, 計算_投入係数表!CM128)</f>
        <v>#DIV/0!</v>
      </c>
      <c r="CN267" s="194" t="e">
        <f>IF(CN$142="分類不明", 計算_基本取引表!CN128/計算_基本取引表!CN$133, 計算_投入係数表!CN128)</f>
        <v>#DIV/0!</v>
      </c>
      <c r="CO267" s="194" t="e">
        <f>IF(CO$142="分類不明", 計算_基本取引表!CO128/計算_基本取引表!CO$133, 計算_投入係数表!CO128)</f>
        <v>#DIV/0!</v>
      </c>
      <c r="CP267" s="194" t="e">
        <f>IF(CP$142="分類不明", 計算_基本取引表!CP128/計算_基本取引表!CP$133, 計算_投入係数表!CP128)</f>
        <v>#DIV/0!</v>
      </c>
      <c r="CQ267" s="194" t="e">
        <f>IF(CQ$142="分類不明", 計算_基本取引表!CQ128/計算_基本取引表!CQ$133, 計算_投入係数表!CQ128)</f>
        <v>#DIV/0!</v>
      </c>
      <c r="CR267" s="194" t="e">
        <f>IF(CR$142="分類不明", 計算_基本取引表!CR128/計算_基本取引表!CR$133, 計算_投入係数表!CR128)</f>
        <v>#DIV/0!</v>
      </c>
      <c r="CS267" s="194" t="e">
        <f>IF(CS$142="分類不明", 計算_基本取引表!CS128/計算_基本取引表!CS$133, 計算_投入係数表!CS128)</f>
        <v>#DIV/0!</v>
      </c>
      <c r="CT267" s="194" t="e">
        <f>IF(CT$142="分類不明", 計算_基本取引表!CT128/計算_基本取引表!CT$133, 計算_投入係数表!CT128)</f>
        <v>#DIV/0!</v>
      </c>
      <c r="CU267" s="194" t="e">
        <f>IF(CU$142="分類不明", 計算_基本取引表!CU128/計算_基本取引表!CU$133, 計算_投入係数表!CU128)</f>
        <v>#DIV/0!</v>
      </c>
      <c r="CV267" s="194" t="e">
        <f>IF(CV$142="分類不明", 計算_基本取引表!CV128/計算_基本取引表!CV$133, 計算_投入係数表!CV128)</f>
        <v>#DIV/0!</v>
      </c>
      <c r="CW267" s="194" t="e">
        <f>IF(CW$142="分類不明", 計算_基本取引表!CW128/計算_基本取引表!CW$133, 計算_投入係数表!CW128)</f>
        <v>#DIV/0!</v>
      </c>
      <c r="CX267" s="194" t="e">
        <f>IF(CX$142="分類不明", 計算_基本取引表!CX128/計算_基本取引表!CX$133, 計算_投入係数表!CX128)</f>
        <v>#DIV/0!</v>
      </c>
      <c r="CY267" s="194" t="e">
        <f>IF(CY$142="分類不明", 計算_基本取引表!CY128/計算_基本取引表!CY$133, 計算_投入係数表!CY128)</f>
        <v>#DIV/0!</v>
      </c>
      <c r="CZ267" s="194" t="e">
        <f>IF(CZ$142="分類不明", 計算_基本取引表!CZ128/計算_基本取引表!CZ$133, 計算_投入係数表!CZ128)</f>
        <v>#DIV/0!</v>
      </c>
      <c r="DA267" s="194" t="e">
        <f>IF(DA$142="分類不明", 計算_基本取引表!DA128/計算_基本取引表!DA$133, 計算_投入係数表!DA128)</f>
        <v>#DIV/0!</v>
      </c>
      <c r="DB267" s="194" t="e">
        <f>IF(DB$142="分類不明", 計算_基本取引表!DB128/計算_基本取引表!DB$133, 計算_投入係数表!DB128)</f>
        <v>#DIV/0!</v>
      </c>
      <c r="DC267" s="194" t="e">
        <f>IF(DC$142="分類不明", 計算_基本取引表!DC128/計算_基本取引表!DC$133, 計算_投入係数表!DC128)</f>
        <v>#DIV/0!</v>
      </c>
      <c r="DD267" s="194" t="e">
        <f>IF(DD$142="分類不明", 計算_基本取引表!DD128/計算_基本取引表!DD$133, 計算_投入係数表!DD128)</f>
        <v>#DIV/0!</v>
      </c>
      <c r="DE267" s="194" t="e">
        <f>IF(DE$142="分類不明", 計算_基本取引表!DE128/計算_基本取引表!DE$133, 計算_投入係数表!DE128)</f>
        <v>#DIV/0!</v>
      </c>
      <c r="DF267" s="194" t="e">
        <f>IF(DF$142="分類不明", 計算_基本取引表!DF128/計算_基本取引表!DF$133, 計算_投入係数表!DF128)</f>
        <v>#DIV/0!</v>
      </c>
      <c r="DG267" s="194" t="e">
        <f>IF(DG$142="分類不明", 計算_基本取引表!DG128/計算_基本取引表!DG$133, 計算_投入係数表!DG128)</f>
        <v>#DIV/0!</v>
      </c>
      <c r="DH267" s="194" t="e">
        <f>IF(DH$142="分類不明", 計算_基本取引表!DH128/計算_基本取引表!DH$133, 計算_投入係数表!DH128)</f>
        <v>#DIV/0!</v>
      </c>
      <c r="DI267" s="194" t="e">
        <f>IF(DI$142="分類不明", 計算_基本取引表!DI128/計算_基本取引表!DI$133, 計算_投入係数表!DI128)</f>
        <v>#DIV/0!</v>
      </c>
      <c r="DJ267" s="194" t="e">
        <f>IF(DJ$142="分類不明", 計算_基本取引表!DJ128/計算_基本取引表!DJ$133, 計算_投入係数表!DJ128)</f>
        <v>#DIV/0!</v>
      </c>
      <c r="DK267" s="194" t="e">
        <f>IF(DK$142="分類不明", 計算_基本取引表!DK128/計算_基本取引表!DK$133, 計算_投入係数表!DK128)</f>
        <v>#DIV/0!</v>
      </c>
      <c r="DL267" s="194" t="e">
        <f>IF(DL$142="分類不明", 計算_基本取引表!DL128/計算_基本取引表!DL$133, 計算_投入係数表!DL128)</f>
        <v>#DIV/0!</v>
      </c>
      <c r="DM267" s="194" t="e">
        <f>IF(DM$142="分類不明", 計算_基本取引表!DM128/計算_基本取引表!DM$133, 計算_投入係数表!DM128)</f>
        <v>#DIV/0!</v>
      </c>
      <c r="DN267" s="194" t="e">
        <f>IF(DN$142="分類不明", 計算_基本取引表!DN128/計算_基本取引表!DN$133, 計算_投入係数表!DN128)</f>
        <v>#DIV/0!</v>
      </c>
      <c r="DO267" s="194" t="e">
        <f>IF(DO$142="分類不明", 計算_基本取引表!DO128/計算_基本取引表!DO$133, 計算_投入係数表!DO128)</f>
        <v>#DIV/0!</v>
      </c>
      <c r="DP267" s="194" t="e">
        <f>IF(DP$142="分類不明", 計算_基本取引表!DP128/計算_基本取引表!DP$133, 計算_投入係数表!DP128)</f>
        <v>#DIV/0!</v>
      </c>
      <c r="DQ267" s="194" t="e">
        <f>IF(DQ$142="分類不明", 計算_基本取引表!DQ128/計算_基本取引表!DQ$133, 計算_投入係数表!DQ128)</f>
        <v>#DIV/0!</v>
      </c>
      <c r="DR267" s="194" t="e">
        <f>IF(DR$142="分類不明", 計算_基本取引表!DR128/計算_基本取引表!DR$133, 計算_投入係数表!DR128)</f>
        <v>#DIV/0!</v>
      </c>
      <c r="DS267" s="194" t="e">
        <f>IF(DS$142="分類不明", 計算_基本取引表!DS128/計算_基本取引表!DS$133, 計算_投入係数表!DS128)</f>
        <v>#DIV/0!</v>
      </c>
      <c r="DT267" s="23">
        <f ca="1">計算_基本取引表!DT128/計算_基本取引表!DT$133</f>
        <v>9.1433287599612015E-2</v>
      </c>
    </row>
    <row r="268" spans="2:124" customFormat="1" x14ac:dyDescent="0.25">
      <c r="B268" s="21"/>
      <c r="C268" s="192" t="s">
        <v>224</v>
      </c>
      <c r="D268" s="193">
        <f>IF(D$142="分類不明", 計算_基本取引表!D129/計算_基本取引表!D$133, 計算_投入係数表!D129)</f>
        <v>0</v>
      </c>
      <c r="E268" s="194">
        <f>IF(E$142="分類不明", 計算_基本取引表!E129/計算_基本取引表!E$133, 計算_投入係数表!E129)</f>
        <v>0</v>
      </c>
      <c r="F268" s="194">
        <f>IF(F$142="分類不明", 計算_基本取引表!F129/計算_基本取引表!F$133, 計算_投入係数表!F129)</f>
        <v>0</v>
      </c>
      <c r="G268" s="194">
        <f>IF(G$142="分類不明", 計算_基本取引表!G129/計算_基本取引表!G$133, 計算_投入係数表!G129)</f>
        <v>0</v>
      </c>
      <c r="H268" s="194">
        <f>IF(H$142="分類不明", 計算_基本取引表!H129/計算_基本取引表!H$133, 計算_投入係数表!H129)</f>
        <v>5.4290391817501909E-5</v>
      </c>
      <c r="I268" s="194">
        <f>IF(I$142="分類不明", 計算_基本取引表!I129/計算_基本取引表!I$133, 計算_投入係数表!I129)</f>
        <v>0</v>
      </c>
      <c r="J268" s="194">
        <f>IF(J$142="分類不明", 計算_基本取引表!J129/計算_基本取引表!J$133, 計算_投入係数表!J129)</f>
        <v>1.1926364223215765E-2</v>
      </c>
      <c r="K268" s="194">
        <f>IF(K$142="分類不明", 計算_基本取引表!K129/計算_基本取引表!K$133, 計算_投入係数表!K129)</f>
        <v>0</v>
      </c>
      <c r="L268" s="194">
        <f>IF(L$142="分類不明", 計算_基本取引表!L129/計算_基本取引表!L$133, 計算_投入係数表!L129)</f>
        <v>0</v>
      </c>
      <c r="M268" s="194">
        <f>IF(M$142="分類不明", 計算_基本取引表!M129/計算_基本取引表!M$133, 計算_投入係数表!M129)</f>
        <v>9.1554471198695471E-5</v>
      </c>
      <c r="N268" s="194">
        <f>IF(N$142="分類不明", 計算_基本取引表!N129/計算_基本取引表!N$133, 計算_投入係数表!N129)</f>
        <v>0.30270621885449717</v>
      </c>
      <c r="O268" s="194">
        <f>IF(O$142="分類不明", 計算_基本取引表!O129/計算_基本取引表!O$133, 計算_投入係数表!O129)</f>
        <v>5.9325053789923638E-3</v>
      </c>
      <c r="P268" s="194">
        <f ca="1">IF(P$142="分類不明", 計算_基本取引表!P129/計算_基本取引表!P$133, 計算_投入係数表!P129)</f>
        <v>0</v>
      </c>
      <c r="Q268" s="194" t="e">
        <f>IF(Q$142="分類不明", 計算_基本取引表!Q129/計算_基本取引表!Q$133, 計算_投入係数表!Q129)</f>
        <v>#DIV/0!</v>
      </c>
      <c r="R268" s="194" t="e">
        <f>IF(R$142="分類不明", 計算_基本取引表!R129/計算_基本取引表!R$133, 計算_投入係数表!R129)</f>
        <v>#DIV/0!</v>
      </c>
      <c r="S268" s="194" t="e">
        <f>IF(S$142="分類不明", 計算_基本取引表!S129/計算_基本取引表!S$133, 計算_投入係数表!S129)</f>
        <v>#DIV/0!</v>
      </c>
      <c r="T268" s="194" t="e">
        <f>IF(T$142="分類不明", 計算_基本取引表!T129/計算_基本取引表!T$133, 計算_投入係数表!T129)</f>
        <v>#DIV/0!</v>
      </c>
      <c r="U268" s="194" t="e">
        <f>IF(U$142="分類不明", 計算_基本取引表!U129/計算_基本取引表!U$133, 計算_投入係数表!U129)</f>
        <v>#DIV/0!</v>
      </c>
      <c r="V268" s="194" t="e">
        <f>IF(V$142="分類不明", 計算_基本取引表!V129/計算_基本取引表!V$133, 計算_投入係数表!V129)</f>
        <v>#DIV/0!</v>
      </c>
      <c r="W268" s="194" t="e">
        <f>IF(W$142="分類不明", 計算_基本取引表!W129/計算_基本取引表!W$133, 計算_投入係数表!W129)</f>
        <v>#DIV/0!</v>
      </c>
      <c r="X268" s="194" t="e">
        <f>IF(X$142="分類不明", 計算_基本取引表!X129/計算_基本取引表!X$133, 計算_投入係数表!X129)</f>
        <v>#DIV/0!</v>
      </c>
      <c r="Y268" s="194" t="e">
        <f>IF(Y$142="分類不明", 計算_基本取引表!Y129/計算_基本取引表!Y$133, 計算_投入係数表!Y129)</f>
        <v>#DIV/0!</v>
      </c>
      <c r="Z268" s="194" t="e">
        <f>IF(Z$142="分類不明", 計算_基本取引表!Z129/計算_基本取引表!Z$133, 計算_投入係数表!Z129)</f>
        <v>#DIV/0!</v>
      </c>
      <c r="AA268" s="194" t="e">
        <f>IF(AA$142="分類不明", 計算_基本取引表!AA129/計算_基本取引表!AA$133, 計算_投入係数表!AA129)</f>
        <v>#DIV/0!</v>
      </c>
      <c r="AB268" s="194" t="e">
        <f>IF(AB$142="分類不明", 計算_基本取引表!AB129/計算_基本取引表!AB$133, 計算_投入係数表!AB129)</f>
        <v>#DIV/0!</v>
      </c>
      <c r="AC268" s="194" t="e">
        <f>IF(AC$142="分類不明", 計算_基本取引表!AC129/計算_基本取引表!AC$133, 計算_投入係数表!AC129)</f>
        <v>#DIV/0!</v>
      </c>
      <c r="AD268" s="194" t="e">
        <f>IF(AD$142="分類不明", 計算_基本取引表!AD129/計算_基本取引表!AD$133, 計算_投入係数表!AD129)</f>
        <v>#DIV/0!</v>
      </c>
      <c r="AE268" s="194" t="e">
        <f>IF(AE$142="分類不明", 計算_基本取引表!AE129/計算_基本取引表!AE$133, 計算_投入係数表!AE129)</f>
        <v>#DIV/0!</v>
      </c>
      <c r="AF268" s="194" t="e">
        <f>IF(AF$142="分類不明", 計算_基本取引表!AF129/計算_基本取引表!AF$133, 計算_投入係数表!AF129)</f>
        <v>#DIV/0!</v>
      </c>
      <c r="AG268" s="194" t="e">
        <f>IF(AG$142="分類不明", 計算_基本取引表!AG129/計算_基本取引表!AG$133, 計算_投入係数表!AG129)</f>
        <v>#DIV/0!</v>
      </c>
      <c r="AH268" s="194" t="e">
        <f>IF(AH$142="分類不明", 計算_基本取引表!AH129/計算_基本取引表!AH$133, 計算_投入係数表!AH129)</f>
        <v>#DIV/0!</v>
      </c>
      <c r="AI268" s="194" t="e">
        <f>IF(AI$142="分類不明", 計算_基本取引表!AI129/計算_基本取引表!AI$133, 計算_投入係数表!AI129)</f>
        <v>#DIV/0!</v>
      </c>
      <c r="AJ268" s="194" t="e">
        <f>IF(AJ$142="分類不明", 計算_基本取引表!AJ129/計算_基本取引表!AJ$133, 計算_投入係数表!AJ129)</f>
        <v>#DIV/0!</v>
      </c>
      <c r="AK268" s="194" t="e">
        <f>IF(AK$142="分類不明", 計算_基本取引表!AK129/計算_基本取引表!AK$133, 計算_投入係数表!AK129)</f>
        <v>#DIV/0!</v>
      </c>
      <c r="AL268" s="194" t="e">
        <f>IF(AL$142="分類不明", 計算_基本取引表!AL129/計算_基本取引表!AL$133, 計算_投入係数表!AL129)</f>
        <v>#DIV/0!</v>
      </c>
      <c r="AM268" s="194" t="e">
        <f>IF(AM$142="分類不明", 計算_基本取引表!AM129/計算_基本取引表!AM$133, 計算_投入係数表!AM129)</f>
        <v>#DIV/0!</v>
      </c>
      <c r="AN268" s="194" t="e">
        <f>IF(AN$142="分類不明", 計算_基本取引表!AN129/計算_基本取引表!AN$133, 計算_投入係数表!AN129)</f>
        <v>#DIV/0!</v>
      </c>
      <c r="AO268" s="194" t="e">
        <f>IF(AO$142="分類不明", 計算_基本取引表!AO129/計算_基本取引表!AO$133, 計算_投入係数表!AO129)</f>
        <v>#DIV/0!</v>
      </c>
      <c r="AP268" s="194" t="e">
        <f>IF(AP$142="分類不明", 計算_基本取引表!AP129/計算_基本取引表!AP$133, 計算_投入係数表!AP129)</f>
        <v>#DIV/0!</v>
      </c>
      <c r="AQ268" s="194" t="e">
        <f>IF(AQ$142="分類不明", 計算_基本取引表!AQ129/計算_基本取引表!AQ$133, 計算_投入係数表!AQ129)</f>
        <v>#DIV/0!</v>
      </c>
      <c r="AR268" s="194" t="e">
        <f>IF(AR$142="分類不明", 計算_基本取引表!AR129/計算_基本取引表!AR$133, 計算_投入係数表!AR129)</f>
        <v>#DIV/0!</v>
      </c>
      <c r="AS268" s="194" t="e">
        <f>IF(AS$142="分類不明", 計算_基本取引表!AS129/計算_基本取引表!AS$133, 計算_投入係数表!AS129)</f>
        <v>#DIV/0!</v>
      </c>
      <c r="AT268" s="194" t="e">
        <f>IF(AT$142="分類不明", 計算_基本取引表!AT129/計算_基本取引表!AT$133, 計算_投入係数表!AT129)</f>
        <v>#DIV/0!</v>
      </c>
      <c r="AU268" s="194" t="e">
        <f>IF(AU$142="分類不明", 計算_基本取引表!AU129/計算_基本取引表!AU$133, 計算_投入係数表!AU129)</f>
        <v>#DIV/0!</v>
      </c>
      <c r="AV268" s="194" t="e">
        <f>IF(AV$142="分類不明", 計算_基本取引表!AV129/計算_基本取引表!AV$133, 計算_投入係数表!AV129)</f>
        <v>#DIV/0!</v>
      </c>
      <c r="AW268" s="194" t="e">
        <f>IF(AW$142="分類不明", 計算_基本取引表!AW129/計算_基本取引表!AW$133, 計算_投入係数表!AW129)</f>
        <v>#DIV/0!</v>
      </c>
      <c r="AX268" s="194" t="e">
        <f>IF(AX$142="分類不明", 計算_基本取引表!AX129/計算_基本取引表!AX$133, 計算_投入係数表!AX129)</f>
        <v>#DIV/0!</v>
      </c>
      <c r="AY268" s="194" t="e">
        <f>IF(AY$142="分類不明", 計算_基本取引表!AY129/計算_基本取引表!AY$133, 計算_投入係数表!AY129)</f>
        <v>#DIV/0!</v>
      </c>
      <c r="AZ268" s="194" t="e">
        <f>IF(AZ$142="分類不明", 計算_基本取引表!AZ129/計算_基本取引表!AZ$133, 計算_投入係数表!AZ129)</f>
        <v>#DIV/0!</v>
      </c>
      <c r="BA268" s="194" t="e">
        <f>IF(BA$142="分類不明", 計算_基本取引表!BA129/計算_基本取引表!BA$133, 計算_投入係数表!BA129)</f>
        <v>#DIV/0!</v>
      </c>
      <c r="BB268" s="194" t="e">
        <f>IF(BB$142="分類不明", 計算_基本取引表!BB129/計算_基本取引表!BB$133, 計算_投入係数表!BB129)</f>
        <v>#DIV/0!</v>
      </c>
      <c r="BC268" s="194" t="e">
        <f>IF(BC$142="分類不明", 計算_基本取引表!BC129/計算_基本取引表!BC$133, 計算_投入係数表!BC129)</f>
        <v>#DIV/0!</v>
      </c>
      <c r="BD268" s="194" t="e">
        <f>IF(BD$142="分類不明", 計算_基本取引表!BD129/計算_基本取引表!BD$133, 計算_投入係数表!BD129)</f>
        <v>#DIV/0!</v>
      </c>
      <c r="BE268" s="194" t="e">
        <f>IF(BE$142="分類不明", 計算_基本取引表!BE129/計算_基本取引表!BE$133, 計算_投入係数表!BE129)</f>
        <v>#DIV/0!</v>
      </c>
      <c r="BF268" s="194" t="e">
        <f>IF(BF$142="分類不明", 計算_基本取引表!BF129/計算_基本取引表!BF$133, 計算_投入係数表!BF129)</f>
        <v>#DIV/0!</v>
      </c>
      <c r="BG268" s="194" t="e">
        <f>IF(BG$142="分類不明", 計算_基本取引表!BG129/計算_基本取引表!BG$133, 計算_投入係数表!BG129)</f>
        <v>#DIV/0!</v>
      </c>
      <c r="BH268" s="194" t="e">
        <f>IF(BH$142="分類不明", 計算_基本取引表!BH129/計算_基本取引表!BH$133, 計算_投入係数表!BH129)</f>
        <v>#DIV/0!</v>
      </c>
      <c r="BI268" s="194" t="e">
        <f>IF(BI$142="分類不明", 計算_基本取引表!BI129/計算_基本取引表!BI$133, 計算_投入係数表!BI129)</f>
        <v>#DIV/0!</v>
      </c>
      <c r="BJ268" s="194" t="e">
        <f>IF(BJ$142="分類不明", 計算_基本取引表!BJ129/計算_基本取引表!BJ$133, 計算_投入係数表!BJ129)</f>
        <v>#DIV/0!</v>
      </c>
      <c r="BK268" s="194" t="e">
        <f>IF(BK$142="分類不明", 計算_基本取引表!BK129/計算_基本取引表!BK$133, 計算_投入係数表!BK129)</f>
        <v>#DIV/0!</v>
      </c>
      <c r="BL268" s="194" t="e">
        <f>IF(BL$142="分類不明", 計算_基本取引表!BL129/計算_基本取引表!BL$133, 計算_投入係数表!BL129)</f>
        <v>#DIV/0!</v>
      </c>
      <c r="BM268" s="194" t="e">
        <f>IF(BM$142="分類不明", 計算_基本取引表!BM129/計算_基本取引表!BM$133, 計算_投入係数表!BM129)</f>
        <v>#DIV/0!</v>
      </c>
      <c r="BN268" s="194" t="e">
        <f>IF(BN$142="分類不明", 計算_基本取引表!BN129/計算_基本取引表!BN$133, 計算_投入係数表!BN129)</f>
        <v>#DIV/0!</v>
      </c>
      <c r="BO268" s="194" t="e">
        <f>IF(BO$142="分類不明", 計算_基本取引表!BO129/計算_基本取引表!BO$133, 計算_投入係数表!BO129)</f>
        <v>#DIV/0!</v>
      </c>
      <c r="BP268" s="194" t="e">
        <f>IF(BP$142="分類不明", 計算_基本取引表!BP129/計算_基本取引表!BP$133, 計算_投入係数表!BP129)</f>
        <v>#DIV/0!</v>
      </c>
      <c r="BQ268" s="194" t="e">
        <f>IF(BQ$142="分類不明", 計算_基本取引表!BQ129/計算_基本取引表!BQ$133, 計算_投入係数表!BQ129)</f>
        <v>#DIV/0!</v>
      </c>
      <c r="BR268" s="194" t="e">
        <f>IF(BR$142="分類不明", 計算_基本取引表!BR129/計算_基本取引表!BR$133, 計算_投入係数表!BR129)</f>
        <v>#DIV/0!</v>
      </c>
      <c r="BS268" s="194" t="e">
        <f>IF(BS$142="分類不明", 計算_基本取引表!BS129/計算_基本取引表!BS$133, 計算_投入係数表!BS129)</f>
        <v>#DIV/0!</v>
      </c>
      <c r="BT268" s="194" t="e">
        <f>IF(BT$142="分類不明", 計算_基本取引表!BT129/計算_基本取引表!BT$133, 計算_投入係数表!BT129)</f>
        <v>#DIV/0!</v>
      </c>
      <c r="BU268" s="194" t="e">
        <f>IF(BU$142="分類不明", 計算_基本取引表!BU129/計算_基本取引表!BU$133, 計算_投入係数表!BU129)</f>
        <v>#DIV/0!</v>
      </c>
      <c r="BV268" s="194" t="e">
        <f>IF(BV$142="分類不明", 計算_基本取引表!BV129/計算_基本取引表!BV$133, 計算_投入係数表!BV129)</f>
        <v>#DIV/0!</v>
      </c>
      <c r="BW268" s="194" t="e">
        <f>IF(BW$142="分類不明", 計算_基本取引表!BW129/計算_基本取引表!BW$133, 計算_投入係数表!BW129)</f>
        <v>#DIV/0!</v>
      </c>
      <c r="BX268" s="194" t="e">
        <f>IF(BX$142="分類不明", 計算_基本取引表!BX129/計算_基本取引表!BX$133, 計算_投入係数表!BX129)</f>
        <v>#DIV/0!</v>
      </c>
      <c r="BY268" s="194" t="e">
        <f>IF(BY$142="分類不明", 計算_基本取引表!BY129/計算_基本取引表!BY$133, 計算_投入係数表!BY129)</f>
        <v>#DIV/0!</v>
      </c>
      <c r="BZ268" s="194" t="e">
        <f>IF(BZ$142="分類不明", 計算_基本取引表!BZ129/計算_基本取引表!BZ$133, 計算_投入係数表!BZ129)</f>
        <v>#DIV/0!</v>
      </c>
      <c r="CA268" s="194" t="e">
        <f>IF(CA$142="分類不明", 計算_基本取引表!CA129/計算_基本取引表!CA$133, 計算_投入係数表!CA129)</f>
        <v>#DIV/0!</v>
      </c>
      <c r="CB268" s="194" t="e">
        <f>IF(CB$142="分類不明", 計算_基本取引表!CB129/計算_基本取引表!CB$133, 計算_投入係数表!CB129)</f>
        <v>#DIV/0!</v>
      </c>
      <c r="CC268" s="194" t="e">
        <f>IF(CC$142="分類不明", 計算_基本取引表!CC129/計算_基本取引表!CC$133, 計算_投入係数表!CC129)</f>
        <v>#DIV/0!</v>
      </c>
      <c r="CD268" s="194" t="e">
        <f>IF(CD$142="分類不明", 計算_基本取引表!CD129/計算_基本取引表!CD$133, 計算_投入係数表!CD129)</f>
        <v>#DIV/0!</v>
      </c>
      <c r="CE268" s="194" t="e">
        <f>IF(CE$142="分類不明", 計算_基本取引表!CE129/計算_基本取引表!CE$133, 計算_投入係数表!CE129)</f>
        <v>#DIV/0!</v>
      </c>
      <c r="CF268" s="194" t="e">
        <f>IF(CF$142="分類不明", 計算_基本取引表!CF129/計算_基本取引表!CF$133, 計算_投入係数表!CF129)</f>
        <v>#DIV/0!</v>
      </c>
      <c r="CG268" s="194" t="e">
        <f>IF(CG$142="分類不明", 計算_基本取引表!CG129/計算_基本取引表!CG$133, 計算_投入係数表!CG129)</f>
        <v>#DIV/0!</v>
      </c>
      <c r="CH268" s="194" t="e">
        <f>IF(CH$142="分類不明", 計算_基本取引表!CH129/計算_基本取引表!CH$133, 計算_投入係数表!CH129)</f>
        <v>#DIV/0!</v>
      </c>
      <c r="CI268" s="194" t="e">
        <f>IF(CI$142="分類不明", 計算_基本取引表!CI129/計算_基本取引表!CI$133, 計算_投入係数表!CI129)</f>
        <v>#DIV/0!</v>
      </c>
      <c r="CJ268" s="194" t="e">
        <f>IF(CJ$142="分類不明", 計算_基本取引表!CJ129/計算_基本取引表!CJ$133, 計算_投入係数表!CJ129)</f>
        <v>#DIV/0!</v>
      </c>
      <c r="CK268" s="194" t="e">
        <f>IF(CK$142="分類不明", 計算_基本取引表!CK129/計算_基本取引表!CK$133, 計算_投入係数表!CK129)</f>
        <v>#DIV/0!</v>
      </c>
      <c r="CL268" s="194" t="e">
        <f>IF(CL$142="分類不明", 計算_基本取引表!CL129/計算_基本取引表!CL$133, 計算_投入係数表!CL129)</f>
        <v>#DIV/0!</v>
      </c>
      <c r="CM268" s="194" t="e">
        <f>IF(CM$142="分類不明", 計算_基本取引表!CM129/計算_基本取引表!CM$133, 計算_投入係数表!CM129)</f>
        <v>#DIV/0!</v>
      </c>
      <c r="CN268" s="194" t="e">
        <f>IF(CN$142="分類不明", 計算_基本取引表!CN129/計算_基本取引表!CN$133, 計算_投入係数表!CN129)</f>
        <v>#DIV/0!</v>
      </c>
      <c r="CO268" s="194" t="e">
        <f>IF(CO$142="分類不明", 計算_基本取引表!CO129/計算_基本取引表!CO$133, 計算_投入係数表!CO129)</f>
        <v>#DIV/0!</v>
      </c>
      <c r="CP268" s="194" t="e">
        <f>IF(CP$142="分類不明", 計算_基本取引表!CP129/計算_基本取引表!CP$133, 計算_投入係数表!CP129)</f>
        <v>#DIV/0!</v>
      </c>
      <c r="CQ268" s="194" t="e">
        <f>IF(CQ$142="分類不明", 計算_基本取引表!CQ129/計算_基本取引表!CQ$133, 計算_投入係数表!CQ129)</f>
        <v>#DIV/0!</v>
      </c>
      <c r="CR268" s="194" t="e">
        <f>IF(CR$142="分類不明", 計算_基本取引表!CR129/計算_基本取引表!CR$133, 計算_投入係数表!CR129)</f>
        <v>#DIV/0!</v>
      </c>
      <c r="CS268" s="194" t="e">
        <f>IF(CS$142="分類不明", 計算_基本取引表!CS129/計算_基本取引表!CS$133, 計算_投入係数表!CS129)</f>
        <v>#DIV/0!</v>
      </c>
      <c r="CT268" s="194" t="e">
        <f>IF(CT$142="分類不明", 計算_基本取引表!CT129/計算_基本取引表!CT$133, 計算_投入係数表!CT129)</f>
        <v>#DIV/0!</v>
      </c>
      <c r="CU268" s="194" t="e">
        <f>IF(CU$142="分類不明", 計算_基本取引表!CU129/計算_基本取引表!CU$133, 計算_投入係数表!CU129)</f>
        <v>#DIV/0!</v>
      </c>
      <c r="CV268" s="194" t="e">
        <f>IF(CV$142="分類不明", 計算_基本取引表!CV129/計算_基本取引表!CV$133, 計算_投入係数表!CV129)</f>
        <v>#DIV/0!</v>
      </c>
      <c r="CW268" s="194" t="e">
        <f>IF(CW$142="分類不明", 計算_基本取引表!CW129/計算_基本取引表!CW$133, 計算_投入係数表!CW129)</f>
        <v>#DIV/0!</v>
      </c>
      <c r="CX268" s="194" t="e">
        <f>IF(CX$142="分類不明", 計算_基本取引表!CX129/計算_基本取引表!CX$133, 計算_投入係数表!CX129)</f>
        <v>#DIV/0!</v>
      </c>
      <c r="CY268" s="194" t="e">
        <f>IF(CY$142="分類不明", 計算_基本取引表!CY129/計算_基本取引表!CY$133, 計算_投入係数表!CY129)</f>
        <v>#DIV/0!</v>
      </c>
      <c r="CZ268" s="194" t="e">
        <f>IF(CZ$142="分類不明", 計算_基本取引表!CZ129/計算_基本取引表!CZ$133, 計算_投入係数表!CZ129)</f>
        <v>#DIV/0!</v>
      </c>
      <c r="DA268" s="194" t="e">
        <f>IF(DA$142="分類不明", 計算_基本取引表!DA129/計算_基本取引表!DA$133, 計算_投入係数表!DA129)</f>
        <v>#DIV/0!</v>
      </c>
      <c r="DB268" s="194" t="e">
        <f>IF(DB$142="分類不明", 計算_基本取引表!DB129/計算_基本取引表!DB$133, 計算_投入係数表!DB129)</f>
        <v>#DIV/0!</v>
      </c>
      <c r="DC268" s="194" t="e">
        <f>IF(DC$142="分類不明", 計算_基本取引表!DC129/計算_基本取引表!DC$133, 計算_投入係数表!DC129)</f>
        <v>#DIV/0!</v>
      </c>
      <c r="DD268" s="194" t="e">
        <f>IF(DD$142="分類不明", 計算_基本取引表!DD129/計算_基本取引表!DD$133, 計算_投入係数表!DD129)</f>
        <v>#DIV/0!</v>
      </c>
      <c r="DE268" s="194" t="e">
        <f>IF(DE$142="分類不明", 計算_基本取引表!DE129/計算_基本取引表!DE$133, 計算_投入係数表!DE129)</f>
        <v>#DIV/0!</v>
      </c>
      <c r="DF268" s="194" t="e">
        <f>IF(DF$142="分類不明", 計算_基本取引表!DF129/計算_基本取引表!DF$133, 計算_投入係数表!DF129)</f>
        <v>#DIV/0!</v>
      </c>
      <c r="DG268" s="194" t="e">
        <f>IF(DG$142="分類不明", 計算_基本取引表!DG129/計算_基本取引表!DG$133, 計算_投入係数表!DG129)</f>
        <v>#DIV/0!</v>
      </c>
      <c r="DH268" s="194" t="e">
        <f>IF(DH$142="分類不明", 計算_基本取引表!DH129/計算_基本取引表!DH$133, 計算_投入係数表!DH129)</f>
        <v>#DIV/0!</v>
      </c>
      <c r="DI268" s="194" t="e">
        <f>IF(DI$142="分類不明", 計算_基本取引表!DI129/計算_基本取引表!DI$133, 計算_投入係数表!DI129)</f>
        <v>#DIV/0!</v>
      </c>
      <c r="DJ268" s="194" t="e">
        <f>IF(DJ$142="分類不明", 計算_基本取引表!DJ129/計算_基本取引表!DJ$133, 計算_投入係数表!DJ129)</f>
        <v>#DIV/0!</v>
      </c>
      <c r="DK268" s="194" t="e">
        <f>IF(DK$142="分類不明", 計算_基本取引表!DK129/計算_基本取引表!DK$133, 計算_投入係数表!DK129)</f>
        <v>#DIV/0!</v>
      </c>
      <c r="DL268" s="194" t="e">
        <f>IF(DL$142="分類不明", 計算_基本取引表!DL129/計算_基本取引表!DL$133, 計算_投入係数表!DL129)</f>
        <v>#DIV/0!</v>
      </c>
      <c r="DM268" s="194" t="e">
        <f>IF(DM$142="分類不明", 計算_基本取引表!DM129/計算_基本取引表!DM$133, 計算_投入係数表!DM129)</f>
        <v>#DIV/0!</v>
      </c>
      <c r="DN268" s="194" t="e">
        <f>IF(DN$142="分類不明", 計算_基本取引表!DN129/計算_基本取引表!DN$133, 計算_投入係数表!DN129)</f>
        <v>#DIV/0!</v>
      </c>
      <c r="DO268" s="194" t="e">
        <f>IF(DO$142="分類不明", 計算_基本取引表!DO129/計算_基本取引表!DO$133, 計算_投入係数表!DO129)</f>
        <v>#DIV/0!</v>
      </c>
      <c r="DP268" s="194" t="e">
        <f>IF(DP$142="分類不明", 計算_基本取引表!DP129/計算_基本取引表!DP$133, 計算_投入係数表!DP129)</f>
        <v>#DIV/0!</v>
      </c>
      <c r="DQ268" s="194" t="e">
        <f>IF(DQ$142="分類不明", 計算_基本取引表!DQ129/計算_基本取引表!DQ$133, 計算_投入係数表!DQ129)</f>
        <v>#DIV/0!</v>
      </c>
      <c r="DR268" s="194" t="e">
        <f>IF(DR$142="分類不明", 計算_基本取引表!DR129/計算_基本取引表!DR$133, 計算_投入係数表!DR129)</f>
        <v>#DIV/0!</v>
      </c>
      <c r="DS268" s="194" t="e">
        <f>IF(DS$142="分類不明", 計算_基本取引表!DS129/計算_基本取引表!DS$133, 計算_投入係数表!DS129)</f>
        <v>#DIV/0!</v>
      </c>
      <c r="DT268" s="23">
        <f ca="1">計算_基本取引表!DT129/計算_基本取引表!DT$133</f>
        <v>4.3000954770362962E-2</v>
      </c>
    </row>
    <row r="269" spans="2:124" customFormat="1" x14ac:dyDescent="0.25">
      <c r="B269" s="21"/>
      <c r="C269" s="192" t="s">
        <v>225</v>
      </c>
      <c r="D269" s="193">
        <f>IF(D$142="分類不明", 計算_基本取引表!D130/計算_基本取引表!D$133, 計算_投入係数表!D130)</f>
        <v>4.0999805534519207E-2</v>
      </c>
      <c r="E269" s="194">
        <f>IF(E$142="分類不明", 計算_基本取引表!E130/計算_基本取引表!E$133, 計算_投入係数表!E130)</f>
        <v>2.7899355339470903E-2</v>
      </c>
      <c r="F269" s="194">
        <f>IF(F$142="分類不明", 計算_基本取引表!F130/計算_基本取引表!F$133, 計算_投入係数表!F130)</f>
        <v>5.029951977820684E-2</v>
      </c>
      <c r="G269" s="194">
        <f>IF(G$142="分類不明", 計算_基本取引表!G130/計算_基本取引表!G$133, 計算_投入係数表!G130)</f>
        <v>7.5053161723559039E-2</v>
      </c>
      <c r="H269" s="194">
        <f>IF(H$142="分類不明", 計算_基本取引表!H130/計算_基本取引表!H$133, 計算_投入係数表!H130)</f>
        <v>7.6283148730400471E-2</v>
      </c>
      <c r="I269" s="194">
        <f>IF(I$142="分類不明", 計算_基本取引表!I130/計算_基本取引表!I$133, 計算_投入係数表!I130)</f>
        <v>3.6448186249064644E-2</v>
      </c>
      <c r="J269" s="194">
        <f>IF(J$142="分類不明", 計算_基本取引表!J130/計算_基本取引表!J$133, 計算_投入係数表!J130)</f>
        <v>5.626810163379483E-2</v>
      </c>
      <c r="K269" s="194">
        <f>IF(K$142="分類不明", 計算_基本取引表!K130/計算_基本取引表!K$133, 計算_投入係数表!K130)</f>
        <v>3.6881833532823122E-2</v>
      </c>
      <c r="L269" s="194">
        <f>IF(L$142="分類不明", 計算_基本取引表!L130/計算_基本取引表!L$133, 計算_投入係数表!L130)</f>
        <v>4.7133790392724285E-2</v>
      </c>
      <c r="M269" s="194">
        <f>IF(M$142="分類不明", 計算_基本取引表!M130/計算_基本取引表!M$133, 計算_投入係数表!M130)</f>
        <v>3.2448018093143065E-2</v>
      </c>
      <c r="N269" s="194">
        <f>IF(N$142="分類不明", 計算_基本取引表!N130/計算_基本取引表!N$133, 計算_投入係数表!N130)</f>
        <v>4.3834338704472706E-3</v>
      </c>
      <c r="O269" s="194">
        <f>IF(O$142="分類不明", 計算_基本取引表!O130/計算_基本取引表!O$133, 計算_投入係数表!O130)</f>
        <v>2.7392715688371625E-2</v>
      </c>
      <c r="P269" s="194">
        <f ca="1">IF(P$142="分類不明", 計算_基本取引表!P130/計算_基本取引表!P$133, 計算_投入係数表!P130)</f>
        <v>1.0796987263597681E-2</v>
      </c>
      <c r="Q269" s="194" t="e">
        <f>IF(Q$142="分類不明", 計算_基本取引表!Q130/計算_基本取引表!Q$133, 計算_投入係数表!Q130)</f>
        <v>#DIV/0!</v>
      </c>
      <c r="R269" s="194" t="e">
        <f>IF(R$142="分類不明", 計算_基本取引表!R130/計算_基本取引表!R$133, 計算_投入係数表!R130)</f>
        <v>#DIV/0!</v>
      </c>
      <c r="S269" s="194" t="e">
        <f>IF(S$142="分類不明", 計算_基本取引表!S130/計算_基本取引表!S$133, 計算_投入係数表!S130)</f>
        <v>#DIV/0!</v>
      </c>
      <c r="T269" s="194" t="e">
        <f>IF(T$142="分類不明", 計算_基本取引表!T130/計算_基本取引表!T$133, 計算_投入係数表!T130)</f>
        <v>#DIV/0!</v>
      </c>
      <c r="U269" s="194" t="e">
        <f>IF(U$142="分類不明", 計算_基本取引表!U130/計算_基本取引表!U$133, 計算_投入係数表!U130)</f>
        <v>#DIV/0!</v>
      </c>
      <c r="V269" s="194" t="e">
        <f>IF(V$142="分類不明", 計算_基本取引表!V130/計算_基本取引表!V$133, 計算_投入係数表!V130)</f>
        <v>#DIV/0!</v>
      </c>
      <c r="W269" s="194" t="e">
        <f>IF(W$142="分類不明", 計算_基本取引表!W130/計算_基本取引表!W$133, 計算_投入係数表!W130)</f>
        <v>#DIV/0!</v>
      </c>
      <c r="X269" s="194" t="e">
        <f>IF(X$142="分類不明", 計算_基本取引表!X130/計算_基本取引表!X$133, 計算_投入係数表!X130)</f>
        <v>#DIV/0!</v>
      </c>
      <c r="Y269" s="194" t="e">
        <f>IF(Y$142="分類不明", 計算_基本取引表!Y130/計算_基本取引表!Y$133, 計算_投入係数表!Y130)</f>
        <v>#DIV/0!</v>
      </c>
      <c r="Z269" s="194" t="e">
        <f>IF(Z$142="分類不明", 計算_基本取引表!Z130/計算_基本取引表!Z$133, 計算_投入係数表!Z130)</f>
        <v>#DIV/0!</v>
      </c>
      <c r="AA269" s="194" t="e">
        <f>IF(AA$142="分類不明", 計算_基本取引表!AA130/計算_基本取引表!AA$133, 計算_投入係数表!AA130)</f>
        <v>#DIV/0!</v>
      </c>
      <c r="AB269" s="194" t="e">
        <f>IF(AB$142="分類不明", 計算_基本取引表!AB130/計算_基本取引表!AB$133, 計算_投入係数表!AB130)</f>
        <v>#DIV/0!</v>
      </c>
      <c r="AC269" s="194" t="e">
        <f>IF(AC$142="分類不明", 計算_基本取引表!AC130/計算_基本取引表!AC$133, 計算_投入係数表!AC130)</f>
        <v>#DIV/0!</v>
      </c>
      <c r="AD269" s="194" t="e">
        <f>IF(AD$142="分類不明", 計算_基本取引表!AD130/計算_基本取引表!AD$133, 計算_投入係数表!AD130)</f>
        <v>#DIV/0!</v>
      </c>
      <c r="AE269" s="194" t="e">
        <f>IF(AE$142="分類不明", 計算_基本取引表!AE130/計算_基本取引表!AE$133, 計算_投入係数表!AE130)</f>
        <v>#DIV/0!</v>
      </c>
      <c r="AF269" s="194" t="e">
        <f>IF(AF$142="分類不明", 計算_基本取引表!AF130/計算_基本取引表!AF$133, 計算_投入係数表!AF130)</f>
        <v>#DIV/0!</v>
      </c>
      <c r="AG269" s="194" t="e">
        <f>IF(AG$142="分類不明", 計算_基本取引表!AG130/計算_基本取引表!AG$133, 計算_投入係数表!AG130)</f>
        <v>#DIV/0!</v>
      </c>
      <c r="AH269" s="194" t="e">
        <f>IF(AH$142="分類不明", 計算_基本取引表!AH130/計算_基本取引表!AH$133, 計算_投入係数表!AH130)</f>
        <v>#DIV/0!</v>
      </c>
      <c r="AI269" s="194" t="e">
        <f>IF(AI$142="分類不明", 計算_基本取引表!AI130/計算_基本取引表!AI$133, 計算_投入係数表!AI130)</f>
        <v>#DIV/0!</v>
      </c>
      <c r="AJ269" s="194" t="e">
        <f>IF(AJ$142="分類不明", 計算_基本取引表!AJ130/計算_基本取引表!AJ$133, 計算_投入係数表!AJ130)</f>
        <v>#DIV/0!</v>
      </c>
      <c r="AK269" s="194" t="e">
        <f>IF(AK$142="分類不明", 計算_基本取引表!AK130/計算_基本取引表!AK$133, 計算_投入係数表!AK130)</f>
        <v>#DIV/0!</v>
      </c>
      <c r="AL269" s="194" t="e">
        <f>IF(AL$142="分類不明", 計算_基本取引表!AL130/計算_基本取引表!AL$133, 計算_投入係数表!AL130)</f>
        <v>#DIV/0!</v>
      </c>
      <c r="AM269" s="194" t="e">
        <f>IF(AM$142="分類不明", 計算_基本取引表!AM130/計算_基本取引表!AM$133, 計算_投入係数表!AM130)</f>
        <v>#DIV/0!</v>
      </c>
      <c r="AN269" s="194" t="e">
        <f>IF(AN$142="分類不明", 計算_基本取引表!AN130/計算_基本取引表!AN$133, 計算_投入係数表!AN130)</f>
        <v>#DIV/0!</v>
      </c>
      <c r="AO269" s="194" t="e">
        <f>IF(AO$142="分類不明", 計算_基本取引表!AO130/計算_基本取引表!AO$133, 計算_投入係数表!AO130)</f>
        <v>#DIV/0!</v>
      </c>
      <c r="AP269" s="194" t="e">
        <f>IF(AP$142="分類不明", 計算_基本取引表!AP130/計算_基本取引表!AP$133, 計算_投入係数表!AP130)</f>
        <v>#DIV/0!</v>
      </c>
      <c r="AQ269" s="194" t="e">
        <f>IF(AQ$142="分類不明", 計算_基本取引表!AQ130/計算_基本取引表!AQ$133, 計算_投入係数表!AQ130)</f>
        <v>#DIV/0!</v>
      </c>
      <c r="AR269" s="194" t="e">
        <f>IF(AR$142="分類不明", 計算_基本取引表!AR130/計算_基本取引表!AR$133, 計算_投入係数表!AR130)</f>
        <v>#DIV/0!</v>
      </c>
      <c r="AS269" s="194" t="e">
        <f>IF(AS$142="分類不明", 計算_基本取引表!AS130/計算_基本取引表!AS$133, 計算_投入係数表!AS130)</f>
        <v>#DIV/0!</v>
      </c>
      <c r="AT269" s="194" t="e">
        <f>IF(AT$142="分類不明", 計算_基本取引表!AT130/計算_基本取引表!AT$133, 計算_投入係数表!AT130)</f>
        <v>#DIV/0!</v>
      </c>
      <c r="AU269" s="194" t="e">
        <f>IF(AU$142="分類不明", 計算_基本取引表!AU130/計算_基本取引表!AU$133, 計算_投入係数表!AU130)</f>
        <v>#DIV/0!</v>
      </c>
      <c r="AV269" s="194" t="e">
        <f>IF(AV$142="分類不明", 計算_基本取引表!AV130/計算_基本取引表!AV$133, 計算_投入係数表!AV130)</f>
        <v>#DIV/0!</v>
      </c>
      <c r="AW269" s="194" t="e">
        <f>IF(AW$142="分類不明", 計算_基本取引表!AW130/計算_基本取引表!AW$133, 計算_投入係数表!AW130)</f>
        <v>#DIV/0!</v>
      </c>
      <c r="AX269" s="194" t="e">
        <f>IF(AX$142="分類不明", 計算_基本取引表!AX130/計算_基本取引表!AX$133, 計算_投入係数表!AX130)</f>
        <v>#DIV/0!</v>
      </c>
      <c r="AY269" s="194" t="e">
        <f>IF(AY$142="分類不明", 計算_基本取引表!AY130/計算_基本取引表!AY$133, 計算_投入係数表!AY130)</f>
        <v>#DIV/0!</v>
      </c>
      <c r="AZ269" s="194" t="e">
        <f>IF(AZ$142="分類不明", 計算_基本取引表!AZ130/計算_基本取引表!AZ$133, 計算_投入係数表!AZ130)</f>
        <v>#DIV/0!</v>
      </c>
      <c r="BA269" s="194" t="e">
        <f>IF(BA$142="分類不明", 計算_基本取引表!BA130/計算_基本取引表!BA$133, 計算_投入係数表!BA130)</f>
        <v>#DIV/0!</v>
      </c>
      <c r="BB269" s="194" t="e">
        <f>IF(BB$142="分類不明", 計算_基本取引表!BB130/計算_基本取引表!BB$133, 計算_投入係数表!BB130)</f>
        <v>#DIV/0!</v>
      </c>
      <c r="BC269" s="194" t="e">
        <f>IF(BC$142="分類不明", 計算_基本取引表!BC130/計算_基本取引表!BC$133, 計算_投入係数表!BC130)</f>
        <v>#DIV/0!</v>
      </c>
      <c r="BD269" s="194" t="e">
        <f>IF(BD$142="分類不明", 計算_基本取引表!BD130/計算_基本取引表!BD$133, 計算_投入係数表!BD130)</f>
        <v>#DIV/0!</v>
      </c>
      <c r="BE269" s="194" t="e">
        <f>IF(BE$142="分類不明", 計算_基本取引表!BE130/計算_基本取引表!BE$133, 計算_投入係数表!BE130)</f>
        <v>#DIV/0!</v>
      </c>
      <c r="BF269" s="194" t="e">
        <f>IF(BF$142="分類不明", 計算_基本取引表!BF130/計算_基本取引表!BF$133, 計算_投入係数表!BF130)</f>
        <v>#DIV/0!</v>
      </c>
      <c r="BG269" s="194" t="e">
        <f>IF(BG$142="分類不明", 計算_基本取引表!BG130/計算_基本取引表!BG$133, 計算_投入係数表!BG130)</f>
        <v>#DIV/0!</v>
      </c>
      <c r="BH269" s="194" t="e">
        <f>IF(BH$142="分類不明", 計算_基本取引表!BH130/計算_基本取引表!BH$133, 計算_投入係数表!BH130)</f>
        <v>#DIV/0!</v>
      </c>
      <c r="BI269" s="194" t="e">
        <f>IF(BI$142="分類不明", 計算_基本取引表!BI130/計算_基本取引表!BI$133, 計算_投入係数表!BI130)</f>
        <v>#DIV/0!</v>
      </c>
      <c r="BJ269" s="194" t="e">
        <f>IF(BJ$142="分類不明", 計算_基本取引表!BJ130/計算_基本取引表!BJ$133, 計算_投入係数表!BJ130)</f>
        <v>#DIV/0!</v>
      </c>
      <c r="BK269" s="194" t="e">
        <f>IF(BK$142="分類不明", 計算_基本取引表!BK130/計算_基本取引表!BK$133, 計算_投入係数表!BK130)</f>
        <v>#DIV/0!</v>
      </c>
      <c r="BL269" s="194" t="e">
        <f>IF(BL$142="分類不明", 計算_基本取引表!BL130/計算_基本取引表!BL$133, 計算_投入係数表!BL130)</f>
        <v>#DIV/0!</v>
      </c>
      <c r="BM269" s="194" t="e">
        <f>IF(BM$142="分類不明", 計算_基本取引表!BM130/計算_基本取引表!BM$133, 計算_投入係数表!BM130)</f>
        <v>#DIV/0!</v>
      </c>
      <c r="BN269" s="194" t="e">
        <f>IF(BN$142="分類不明", 計算_基本取引表!BN130/計算_基本取引表!BN$133, 計算_投入係数表!BN130)</f>
        <v>#DIV/0!</v>
      </c>
      <c r="BO269" s="194" t="e">
        <f>IF(BO$142="分類不明", 計算_基本取引表!BO130/計算_基本取引表!BO$133, 計算_投入係数表!BO130)</f>
        <v>#DIV/0!</v>
      </c>
      <c r="BP269" s="194" t="e">
        <f>IF(BP$142="分類不明", 計算_基本取引表!BP130/計算_基本取引表!BP$133, 計算_投入係数表!BP130)</f>
        <v>#DIV/0!</v>
      </c>
      <c r="BQ269" s="194" t="e">
        <f>IF(BQ$142="分類不明", 計算_基本取引表!BQ130/計算_基本取引表!BQ$133, 計算_投入係数表!BQ130)</f>
        <v>#DIV/0!</v>
      </c>
      <c r="BR269" s="194" t="e">
        <f>IF(BR$142="分類不明", 計算_基本取引表!BR130/計算_基本取引表!BR$133, 計算_投入係数表!BR130)</f>
        <v>#DIV/0!</v>
      </c>
      <c r="BS269" s="194" t="e">
        <f>IF(BS$142="分類不明", 計算_基本取引表!BS130/計算_基本取引表!BS$133, 計算_投入係数表!BS130)</f>
        <v>#DIV/0!</v>
      </c>
      <c r="BT269" s="194" t="e">
        <f>IF(BT$142="分類不明", 計算_基本取引表!BT130/計算_基本取引表!BT$133, 計算_投入係数表!BT130)</f>
        <v>#DIV/0!</v>
      </c>
      <c r="BU269" s="194" t="e">
        <f>IF(BU$142="分類不明", 計算_基本取引表!BU130/計算_基本取引表!BU$133, 計算_投入係数表!BU130)</f>
        <v>#DIV/0!</v>
      </c>
      <c r="BV269" s="194" t="e">
        <f>IF(BV$142="分類不明", 計算_基本取引表!BV130/計算_基本取引表!BV$133, 計算_投入係数表!BV130)</f>
        <v>#DIV/0!</v>
      </c>
      <c r="BW269" s="194" t="e">
        <f>IF(BW$142="分類不明", 計算_基本取引表!BW130/計算_基本取引表!BW$133, 計算_投入係数表!BW130)</f>
        <v>#DIV/0!</v>
      </c>
      <c r="BX269" s="194" t="e">
        <f>IF(BX$142="分類不明", 計算_基本取引表!BX130/計算_基本取引表!BX$133, 計算_投入係数表!BX130)</f>
        <v>#DIV/0!</v>
      </c>
      <c r="BY269" s="194" t="e">
        <f>IF(BY$142="分類不明", 計算_基本取引表!BY130/計算_基本取引表!BY$133, 計算_投入係数表!BY130)</f>
        <v>#DIV/0!</v>
      </c>
      <c r="BZ269" s="194" t="e">
        <f>IF(BZ$142="分類不明", 計算_基本取引表!BZ130/計算_基本取引表!BZ$133, 計算_投入係数表!BZ130)</f>
        <v>#DIV/0!</v>
      </c>
      <c r="CA269" s="194" t="e">
        <f>IF(CA$142="分類不明", 計算_基本取引表!CA130/計算_基本取引表!CA$133, 計算_投入係数表!CA130)</f>
        <v>#DIV/0!</v>
      </c>
      <c r="CB269" s="194" t="e">
        <f>IF(CB$142="分類不明", 計算_基本取引表!CB130/計算_基本取引表!CB$133, 計算_投入係数表!CB130)</f>
        <v>#DIV/0!</v>
      </c>
      <c r="CC269" s="194" t="e">
        <f>IF(CC$142="分類不明", 計算_基本取引表!CC130/計算_基本取引表!CC$133, 計算_投入係数表!CC130)</f>
        <v>#DIV/0!</v>
      </c>
      <c r="CD269" s="194" t="e">
        <f>IF(CD$142="分類不明", 計算_基本取引表!CD130/計算_基本取引表!CD$133, 計算_投入係数表!CD130)</f>
        <v>#DIV/0!</v>
      </c>
      <c r="CE269" s="194" t="e">
        <f>IF(CE$142="分類不明", 計算_基本取引表!CE130/計算_基本取引表!CE$133, 計算_投入係数表!CE130)</f>
        <v>#DIV/0!</v>
      </c>
      <c r="CF269" s="194" t="e">
        <f>IF(CF$142="分類不明", 計算_基本取引表!CF130/計算_基本取引表!CF$133, 計算_投入係数表!CF130)</f>
        <v>#DIV/0!</v>
      </c>
      <c r="CG269" s="194" t="e">
        <f>IF(CG$142="分類不明", 計算_基本取引表!CG130/計算_基本取引表!CG$133, 計算_投入係数表!CG130)</f>
        <v>#DIV/0!</v>
      </c>
      <c r="CH269" s="194" t="e">
        <f>IF(CH$142="分類不明", 計算_基本取引表!CH130/計算_基本取引表!CH$133, 計算_投入係数表!CH130)</f>
        <v>#DIV/0!</v>
      </c>
      <c r="CI269" s="194" t="e">
        <f>IF(CI$142="分類不明", 計算_基本取引表!CI130/計算_基本取引表!CI$133, 計算_投入係数表!CI130)</f>
        <v>#DIV/0!</v>
      </c>
      <c r="CJ269" s="194" t="e">
        <f>IF(CJ$142="分類不明", 計算_基本取引表!CJ130/計算_基本取引表!CJ$133, 計算_投入係数表!CJ130)</f>
        <v>#DIV/0!</v>
      </c>
      <c r="CK269" s="194" t="e">
        <f>IF(CK$142="分類不明", 計算_基本取引表!CK130/計算_基本取引表!CK$133, 計算_投入係数表!CK130)</f>
        <v>#DIV/0!</v>
      </c>
      <c r="CL269" s="194" t="e">
        <f>IF(CL$142="分類不明", 計算_基本取引表!CL130/計算_基本取引表!CL$133, 計算_投入係数表!CL130)</f>
        <v>#DIV/0!</v>
      </c>
      <c r="CM269" s="194" t="e">
        <f>IF(CM$142="分類不明", 計算_基本取引表!CM130/計算_基本取引表!CM$133, 計算_投入係数表!CM130)</f>
        <v>#DIV/0!</v>
      </c>
      <c r="CN269" s="194" t="e">
        <f>IF(CN$142="分類不明", 計算_基本取引表!CN130/計算_基本取引表!CN$133, 計算_投入係数表!CN130)</f>
        <v>#DIV/0!</v>
      </c>
      <c r="CO269" s="194" t="e">
        <f>IF(CO$142="分類不明", 計算_基本取引表!CO130/計算_基本取引表!CO$133, 計算_投入係数表!CO130)</f>
        <v>#DIV/0!</v>
      </c>
      <c r="CP269" s="194" t="e">
        <f>IF(CP$142="分類不明", 計算_基本取引表!CP130/計算_基本取引表!CP$133, 計算_投入係数表!CP130)</f>
        <v>#DIV/0!</v>
      </c>
      <c r="CQ269" s="194" t="e">
        <f>IF(CQ$142="分類不明", 計算_基本取引表!CQ130/計算_基本取引表!CQ$133, 計算_投入係数表!CQ130)</f>
        <v>#DIV/0!</v>
      </c>
      <c r="CR269" s="194" t="e">
        <f>IF(CR$142="分類不明", 計算_基本取引表!CR130/計算_基本取引表!CR$133, 計算_投入係数表!CR130)</f>
        <v>#DIV/0!</v>
      </c>
      <c r="CS269" s="194" t="e">
        <f>IF(CS$142="分類不明", 計算_基本取引表!CS130/計算_基本取引表!CS$133, 計算_投入係数表!CS130)</f>
        <v>#DIV/0!</v>
      </c>
      <c r="CT269" s="194" t="e">
        <f>IF(CT$142="分類不明", 計算_基本取引表!CT130/計算_基本取引表!CT$133, 計算_投入係数表!CT130)</f>
        <v>#DIV/0!</v>
      </c>
      <c r="CU269" s="194" t="e">
        <f>IF(CU$142="分類不明", 計算_基本取引表!CU130/計算_基本取引表!CU$133, 計算_投入係数表!CU130)</f>
        <v>#DIV/0!</v>
      </c>
      <c r="CV269" s="194" t="e">
        <f>IF(CV$142="分類不明", 計算_基本取引表!CV130/計算_基本取引表!CV$133, 計算_投入係数表!CV130)</f>
        <v>#DIV/0!</v>
      </c>
      <c r="CW269" s="194" t="e">
        <f>IF(CW$142="分類不明", 計算_基本取引表!CW130/計算_基本取引表!CW$133, 計算_投入係数表!CW130)</f>
        <v>#DIV/0!</v>
      </c>
      <c r="CX269" s="194" t="e">
        <f>IF(CX$142="分類不明", 計算_基本取引表!CX130/計算_基本取引表!CX$133, 計算_投入係数表!CX130)</f>
        <v>#DIV/0!</v>
      </c>
      <c r="CY269" s="194" t="e">
        <f>IF(CY$142="分類不明", 計算_基本取引表!CY130/計算_基本取引表!CY$133, 計算_投入係数表!CY130)</f>
        <v>#DIV/0!</v>
      </c>
      <c r="CZ269" s="194" t="e">
        <f>IF(CZ$142="分類不明", 計算_基本取引表!CZ130/計算_基本取引表!CZ$133, 計算_投入係数表!CZ130)</f>
        <v>#DIV/0!</v>
      </c>
      <c r="DA269" s="194" t="e">
        <f>IF(DA$142="分類不明", 計算_基本取引表!DA130/計算_基本取引表!DA$133, 計算_投入係数表!DA130)</f>
        <v>#DIV/0!</v>
      </c>
      <c r="DB269" s="194" t="e">
        <f>IF(DB$142="分類不明", 計算_基本取引表!DB130/計算_基本取引表!DB$133, 計算_投入係数表!DB130)</f>
        <v>#DIV/0!</v>
      </c>
      <c r="DC269" s="194" t="e">
        <f>IF(DC$142="分類不明", 計算_基本取引表!DC130/計算_基本取引表!DC$133, 計算_投入係数表!DC130)</f>
        <v>#DIV/0!</v>
      </c>
      <c r="DD269" s="194" t="e">
        <f>IF(DD$142="分類不明", 計算_基本取引表!DD130/計算_基本取引表!DD$133, 計算_投入係数表!DD130)</f>
        <v>#DIV/0!</v>
      </c>
      <c r="DE269" s="194" t="e">
        <f>IF(DE$142="分類不明", 計算_基本取引表!DE130/計算_基本取引表!DE$133, 計算_投入係数表!DE130)</f>
        <v>#DIV/0!</v>
      </c>
      <c r="DF269" s="194" t="e">
        <f>IF(DF$142="分類不明", 計算_基本取引表!DF130/計算_基本取引表!DF$133, 計算_投入係数表!DF130)</f>
        <v>#DIV/0!</v>
      </c>
      <c r="DG269" s="194" t="e">
        <f>IF(DG$142="分類不明", 計算_基本取引表!DG130/計算_基本取引表!DG$133, 計算_投入係数表!DG130)</f>
        <v>#DIV/0!</v>
      </c>
      <c r="DH269" s="194" t="e">
        <f>IF(DH$142="分類不明", 計算_基本取引表!DH130/計算_基本取引表!DH$133, 計算_投入係数表!DH130)</f>
        <v>#DIV/0!</v>
      </c>
      <c r="DI269" s="194" t="e">
        <f>IF(DI$142="分類不明", 計算_基本取引表!DI130/計算_基本取引表!DI$133, 計算_投入係数表!DI130)</f>
        <v>#DIV/0!</v>
      </c>
      <c r="DJ269" s="194" t="e">
        <f>IF(DJ$142="分類不明", 計算_基本取引表!DJ130/計算_基本取引表!DJ$133, 計算_投入係数表!DJ130)</f>
        <v>#DIV/0!</v>
      </c>
      <c r="DK269" s="194" t="e">
        <f>IF(DK$142="分類不明", 計算_基本取引表!DK130/計算_基本取引表!DK$133, 計算_投入係数表!DK130)</f>
        <v>#DIV/0!</v>
      </c>
      <c r="DL269" s="194" t="e">
        <f>IF(DL$142="分類不明", 計算_基本取引表!DL130/計算_基本取引表!DL$133, 計算_投入係数表!DL130)</f>
        <v>#DIV/0!</v>
      </c>
      <c r="DM269" s="194" t="e">
        <f>IF(DM$142="分類不明", 計算_基本取引表!DM130/計算_基本取引表!DM$133, 計算_投入係数表!DM130)</f>
        <v>#DIV/0!</v>
      </c>
      <c r="DN269" s="194" t="e">
        <f>IF(DN$142="分類不明", 計算_基本取引表!DN130/計算_基本取引表!DN$133, 計算_投入係数表!DN130)</f>
        <v>#DIV/0!</v>
      </c>
      <c r="DO269" s="194" t="e">
        <f>IF(DO$142="分類不明", 計算_基本取引表!DO130/計算_基本取引表!DO$133, 計算_投入係数表!DO130)</f>
        <v>#DIV/0!</v>
      </c>
      <c r="DP269" s="194" t="e">
        <f>IF(DP$142="分類不明", 計算_基本取引表!DP130/計算_基本取引表!DP$133, 計算_投入係数表!DP130)</f>
        <v>#DIV/0!</v>
      </c>
      <c r="DQ269" s="194" t="e">
        <f>IF(DQ$142="分類不明", 計算_基本取引表!DQ130/計算_基本取引表!DQ$133, 計算_投入係数表!DQ130)</f>
        <v>#DIV/0!</v>
      </c>
      <c r="DR269" s="194" t="e">
        <f>IF(DR$142="分類不明", 計算_基本取引表!DR130/計算_基本取引表!DR$133, 計算_投入係数表!DR130)</f>
        <v>#DIV/0!</v>
      </c>
      <c r="DS269" s="194" t="e">
        <f>IF(DS$142="分類不明", 計算_基本取引表!DS130/計算_基本取引表!DS$133, 計算_投入係数表!DS130)</f>
        <v>#DIV/0!</v>
      </c>
      <c r="DT269" s="23">
        <f ca="1">計算_基本取引表!DT130/計算_基本取引表!DT$133</f>
        <v>3.8198776542693033E-2</v>
      </c>
    </row>
    <row r="270" spans="2:124" customFormat="1" x14ac:dyDescent="0.25">
      <c r="B270" s="21"/>
      <c r="C270" s="192" t="s">
        <v>226</v>
      </c>
      <c r="D270" s="193">
        <f>IF(D$142="分類不明", 計算_基本取引表!D131/計算_基本取引表!D$133, 計算_投入係数表!D131)</f>
        <v>-0.17767425609048496</v>
      </c>
      <c r="E270" s="194">
        <f>IF(E$142="分類不明", 計算_基本取引表!E131/計算_基本取引表!E$133, 計算_投入係数表!E131)</f>
        <v>-9.8359241930963112E-2</v>
      </c>
      <c r="F270" s="194">
        <f>IF(F$142="分類不明", 計算_基本取引表!F131/計算_基本取引表!F$133, 計算_投入係数表!F131)</f>
        <v>-1.8034839065583162E-4</v>
      </c>
      <c r="G270" s="194">
        <f>IF(G$142="分類不明", 計算_基本取引表!G131/計算_基本取引表!G$133, 計算_投入係数表!G131)</f>
        <v>-4.8237269166200338E-3</v>
      </c>
      <c r="H270" s="194">
        <f>IF(H$142="分類不明", 計算_基本取引表!H131/計算_基本取引表!H$133, 計算_投入係数表!H131)</f>
        <v>-4.4343393592548115E-3</v>
      </c>
      <c r="I270" s="194">
        <f>IF(I$142="分類不明", 計算_基本取引表!I131/計算_基本取引表!I$133, 計算_投入係数表!I131)</f>
        <v>-7.7748434329475051E-3</v>
      </c>
      <c r="J270" s="194">
        <f>IF(J$142="分類不明", 計算_基本取引表!J131/計算_基本取引表!J$133, 計算_投入係数表!J131)</f>
        <v>-8.4117720288587345E-3</v>
      </c>
      <c r="K270" s="194">
        <f>IF(K$142="分類不明", 計算_基本取引表!K131/計算_基本取引表!K$133, 計算_投入係数表!K131)</f>
        <v>-8.1810964281252394E-4</v>
      </c>
      <c r="L270" s="194">
        <f>IF(L$142="分類不明", 計算_基本取引表!L131/計算_基本取引表!L$133, 計算_投入係数表!L131)</f>
        <v>-8.0697525611825669E-3</v>
      </c>
      <c r="M270" s="194">
        <f>IF(M$142="分類不明", 計算_基本取引表!M131/計算_基本取引表!M$133, 計算_投入係数表!M131)</f>
        <v>-3.8313690362778408E-3</v>
      </c>
      <c r="N270" s="194">
        <f>IF(N$142="分類不明", 計算_基本取引表!N131/計算_基本取引表!N$133, 計算_投入係数表!N131)</f>
        <v>0</v>
      </c>
      <c r="O270" s="194">
        <f>IF(O$142="分類不明", 計算_基本取引表!O131/計算_基本取引表!O$133, 計算_投入係数表!O131)</f>
        <v>-6.9527273223106345E-3</v>
      </c>
      <c r="P270" s="194">
        <f ca="1">IF(P$142="分類不明", 計算_基本取引表!P131/計算_基本取引表!P$133, 計算_投入係数表!P131)</f>
        <v>-5.0929185205649441E-6</v>
      </c>
      <c r="Q270" s="194" t="e">
        <f>IF(Q$142="分類不明", 計算_基本取引表!Q131/計算_基本取引表!Q$133, 計算_投入係数表!Q131)</f>
        <v>#DIV/0!</v>
      </c>
      <c r="R270" s="194" t="e">
        <f>IF(R$142="分類不明", 計算_基本取引表!R131/計算_基本取引表!R$133, 計算_投入係数表!R131)</f>
        <v>#DIV/0!</v>
      </c>
      <c r="S270" s="194" t="e">
        <f>IF(S$142="分類不明", 計算_基本取引表!S131/計算_基本取引表!S$133, 計算_投入係数表!S131)</f>
        <v>#DIV/0!</v>
      </c>
      <c r="T270" s="194" t="e">
        <f>IF(T$142="分類不明", 計算_基本取引表!T131/計算_基本取引表!T$133, 計算_投入係数表!T131)</f>
        <v>#DIV/0!</v>
      </c>
      <c r="U270" s="194" t="e">
        <f>IF(U$142="分類不明", 計算_基本取引表!U131/計算_基本取引表!U$133, 計算_投入係数表!U131)</f>
        <v>#DIV/0!</v>
      </c>
      <c r="V270" s="194" t="e">
        <f>IF(V$142="分類不明", 計算_基本取引表!V131/計算_基本取引表!V$133, 計算_投入係数表!V131)</f>
        <v>#DIV/0!</v>
      </c>
      <c r="W270" s="194" t="e">
        <f>IF(W$142="分類不明", 計算_基本取引表!W131/計算_基本取引表!W$133, 計算_投入係数表!W131)</f>
        <v>#DIV/0!</v>
      </c>
      <c r="X270" s="194" t="e">
        <f>IF(X$142="分類不明", 計算_基本取引表!X131/計算_基本取引表!X$133, 計算_投入係数表!X131)</f>
        <v>#DIV/0!</v>
      </c>
      <c r="Y270" s="194" t="e">
        <f>IF(Y$142="分類不明", 計算_基本取引表!Y131/計算_基本取引表!Y$133, 計算_投入係数表!Y131)</f>
        <v>#DIV/0!</v>
      </c>
      <c r="Z270" s="194" t="e">
        <f>IF(Z$142="分類不明", 計算_基本取引表!Z131/計算_基本取引表!Z$133, 計算_投入係数表!Z131)</f>
        <v>#DIV/0!</v>
      </c>
      <c r="AA270" s="194" t="e">
        <f>IF(AA$142="分類不明", 計算_基本取引表!AA131/計算_基本取引表!AA$133, 計算_投入係数表!AA131)</f>
        <v>#DIV/0!</v>
      </c>
      <c r="AB270" s="194" t="e">
        <f>IF(AB$142="分類不明", 計算_基本取引表!AB131/計算_基本取引表!AB$133, 計算_投入係数表!AB131)</f>
        <v>#DIV/0!</v>
      </c>
      <c r="AC270" s="194" t="e">
        <f>IF(AC$142="分類不明", 計算_基本取引表!AC131/計算_基本取引表!AC$133, 計算_投入係数表!AC131)</f>
        <v>#DIV/0!</v>
      </c>
      <c r="AD270" s="194" t="e">
        <f>IF(AD$142="分類不明", 計算_基本取引表!AD131/計算_基本取引表!AD$133, 計算_投入係数表!AD131)</f>
        <v>#DIV/0!</v>
      </c>
      <c r="AE270" s="194" t="e">
        <f>IF(AE$142="分類不明", 計算_基本取引表!AE131/計算_基本取引表!AE$133, 計算_投入係数表!AE131)</f>
        <v>#DIV/0!</v>
      </c>
      <c r="AF270" s="194" t="e">
        <f>IF(AF$142="分類不明", 計算_基本取引表!AF131/計算_基本取引表!AF$133, 計算_投入係数表!AF131)</f>
        <v>#DIV/0!</v>
      </c>
      <c r="AG270" s="194" t="e">
        <f>IF(AG$142="分類不明", 計算_基本取引表!AG131/計算_基本取引表!AG$133, 計算_投入係数表!AG131)</f>
        <v>#DIV/0!</v>
      </c>
      <c r="AH270" s="194" t="e">
        <f>IF(AH$142="分類不明", 計算_基本取引表!AH131/計算_基本取引表!AH$133, 計算_投入係数表!AH131)</f>
        <v>#DIV/0!</v>
      </c>
      <c r="AI270" s="194" t="e">
        <f>IF(AI$142="分類不明", 計算_基本取引表!AI131/計算_基本取引表!AI$133, 計算_投入係数表!AI131)</f>
        <v>#DIV/0!</v>
      </c>
      <c r="AJ270" s="194" t="e">
        <f>IF(AJ$142="分類不明", 計算_基本取引表!AJ131/計算_基本取引表!AJ$133, 計算_投入係数表!AJ131)</f>
        <v>#DIV/0!</v>
      </c>
      <c r="AK270" s="194" t="e">
        <f>IF(AK$142="分類不明", 計算_基本取引表!AK131/計算_基本取引表!AK$133, 計算_投入係数表!AK131)</f>
        <v>#DIV/0!</v>
      </c>
      <c r="AL270" s="194" t="e">
        <f>IF(AL$142="分類不明", 計算_基本取引表!AL131/計算_基本取引表!AL$133, 計算_投入係数表!AL131)</f>
        <v>#DIV/0!</v>
      </c>
      <c r="AM270" s="194" t="e">
        <f>IF(AM$142="分類不明", 計算_基本取引表!AM131/計算_基本取引表!AM$133, 計算_投入係数表!AM131)</f>
        <v>#DIV/0!</v>
      </c>
      <c r="AN270" s="194" t="e">
        <f>IF(AN$142="分類不明", 計算_基本取引表!AN131/計算_基本取引表!AN$133, 計算_投入係数表!AN131)</f>
        <v>#DIV/0!</v>
      </c>
      <c r="AO270" s="194" t="e">
        <f>IF(AO$142="分類不明", 計算_基本取引表!AO131/計算_基本取引表!AO$133, 計算_投入係数表!AO131)</f>
        <v>#DIV/0!</v>
      </c>
      <c r="AP270" s="194" t="e">
        <f>IF(AP$142="分類不明", 計算_基本取引表!AP131/計算_基本取引表!AP$133, 計算_投入係数表!AP131)</f>
        <v>#DIV/0!</v>
      </c>
      <c r="AQ270" s="194" t="e">
        <f>IF(AQ$142="分類不明", 計算_基本取引表!AQ131/計算_基本取引表!AQ$133, 計算_投入係数表!AQ131)</f>
        <v>#DIV/0!</v>
      </c>
      <c r="AR270" s="194" t="e">
        <f>IF(AR$142="分類不明", 計算_基本取引表!AR131/計算_基本取引表!AR$133, 計算_投入係数表!AR131)</f>
        <v>#DIV/0!</v>
      </c>
      <c r="AS270" s="194" t="e">
        <f>IF(AS$142="分類不明", 計算_基本取引表!AS131/計算_基本取引表!AS$133, 計算_投入係数表!AS131)</f>
        <v>#DIV/0!</v>
      </c>
      <c r="AT270" s="194" t="e">
        <f>IF(AT$142="分類不明", 計算_基本取引表!AT131/計算_基本取引表!AT$133, 計算_投入係数表!AT131)</f>
        <v>#DIV/0!</v>
      </c>
      <c r="AU270" s="194" t="e">
        <f>IF(AU$142="分類不明", 計算_基本取引表!AU131/計算_基本取引表!AU$133, 計算_投入係数表!AU131)</f>
        <v>#DIV/0!</v>
      </c>
      <c r="AV270" s="194" t="e">
        <f>IF(AV$142="分類不明", 計算_基本取引表!AV131/計算_基本取引表!AV$133, 計算_投入係数表!AV131)</f>
        <v>#DIV/0!</v>
      </c>
      <c r="AW270" s="194" t="e">
        <f>IF(AW$142="分類不明", 計算_基本取引表!AW131/計算_基本取引表!AW$133, 計算_投入係数表!AW131)</f>
        <v>#DIV/0!</v>
      </c>
      <c r="AX270" s="194" t="e">
        <f>IF(AX$142="分類不明", 計算_基本取引表!AX131/計算_基本取引表!AX$133, 計算_投入係数表!AX131)</f>
        <v>#DIV/0!</v>
      </c>
      <c r="AY270" s="194" t="e">
        <f>IF(AY$142="分類不明", 計算_基本取引表!AY131/計算_基本取引表!AY$133, 計算_投入係数表!AY131)</f>
        <v>#DIV/0!</v>
      </c>
      <c r="AZ270" s="194" t="e">
        <f>IF(AZ$142="分類不明", 計算_基本取引表!AZ131/計算_基本取引表!AZ$133, 計算_投入係数表!AZ131)</f>
        <v>#DIV/0!</v>
      </c>
      <c r="BA270" s="194" t="e">
        <f>IF(BA$142="分類不明", 計算_基本取引表!BA131/計算_基本取引表!BA$133, 計算_投入係数表!BA131)</f>
        <v>#DIV/0!</v>
      </c>
      <c r="BB270" s="194" t="e">
        <f>IF(BB$142="分類不明", 計算_基本取引表!BB131/計算_基本取引表!BB$133, 計算_投入係数表!BB131)</f>
        <v>#DIV/0!</v>
      </c>
      <c r="BC270" s="194" t="e">
        <f>IF(BC$142="分類不明", 計算_基本取引表!BC131/計算_基本取引表!BC$133, 計算_投入係数表!BC131)</f>
        <v>#DIV/0!</v>
      </c>
      <c r="BD270" s="194" t="e">
        <f>IF(BD$142="分類不明", 計算_基本取引表!BD131/計算_基本取引表!BD$133, 計算_投入係数表!BD131)</f>
        <v>#DIV/0!</v>
      </c>
      <c r="BE270" s="194" t="e">
        <f>IF(BE$142="分類不明", 計算_基本取引表!BE131/計算_基本取引表!BE$133, 計算_投入係数表!BE131)</f>
        <v>#DIV/0!</v>
      </c>
      <c r="BF270" s="194" t="e">
        <f>IF(BF$142="分類不明", 計算_基本取引表!BF131/計算_基本取引表!BF$133, 計算_投入係数表!BF131)</f>
        <v>#DIV/0!</v>
      </c>
      <c r="BG270" s="194" t="e">
        <f>IF(BG$142="分類不明", 計算_基本取引表!BG131/計算_基本取引表!BG$133, 計算_投入係数表!BG131)</f>
        <v>#DIV/0!</v>
      </c>
      <c r="BH270" s="194" t="e">
        <f>IF(BH$142="分類不明", 計算_基本取引表!BH131/計算_基本取引表!BH$133, 計算_投入係数表!BH131)</f>
        <v>#DIV/0!</v>
      </c>
      <c r="BI270" s="194" t="e">
        <f>IF(BI$142="分類不明", 計算_基本取引表!BI131/計算_基本取引表!BI$133, 計算_投入係数表!BI131)</f>
        <v>#DIV/0!</v>
      </c>
      <c r="BJ270" s="194" t="e">
        <f>IF(BJ$142="分類不明", 計算_基本取引表!BJ131/計算_基本取引表!BJ$133, 計算_投入係数表!BJ131)</f>
        <v>#DIV/0!</v>
      </c>
      <c r="BK270" s="194" t="e">
        <f>IF(BK$142="分類不明", 計算_基本取引表!BK131/計算_基本取引表!BK$133, 計算_投入係数表!BK131)</f>
        <v>#DIV/0!</v>
      </c>
      <c r="BL270" s="194" t="e">
        <f>IF(BL$142="分類不明", 計算_基本取引表!BL131/計算_基本取引表!BL$133, 計算_投入係数表!BL131)</f>
        <v>#DIV/0!</v>
      </c>
      <c r="BM270" s="194" t="e">
        <f>IF(BM$142="分類不明", 計算_基本取引表!BM131/計算_基本取引表!BM$133, 計算_投入係数表!BM131)</f>
        <v>#DIV/0!</v>
      </c>
      <c r="BN270" s="194" t="e">
        <f>IF(BN$142="分類不明", 計算_基本取引表!BN131/計算_基本取引表!BN$133, 計算_投入係数表!BN131)</f>
        <v>#DIV/0!</v>
      </c>
      <c r="BO270" s="194" t="e">
        <f>IF(BO$142="分類不明", 計算_基本取引表!BO131/計算_基本取引表!BO$133, 計算_投入係数表!BO131)</f>
        <v>#DIV/0!</v>
      </c>
      <c r="BP270" s="194" t="e">
        <f>IF(BP$142="分類不明", 計算_基本取引表!BP131/計算_基本取引表!BP$133, 計算_投入係数表!BP131)</f>
        <v>#DIV/0!</v>
      </c>
      <c r="BQ270" s="194" t="e">
        <f>IF(BQ$142="分類不明", 計算_基本取引表!BQ131/計算_基本取引表!BQ$133, 計算_投入係数表!BQ131)</f>
        <v>#DIV/0!</v>
      </c>
      <c r="BR270" s="194" t="e">
        <f>IF(BR$142="分類不明", 計算_基本取引表!BR131/計算_基本取引表!BR$133, 計算_投入係数表!BR131)</f>
        <v>#DIV/0!</v>
      </c>
      <c r="BS270" s="194" t="e">
        <f>IF(BS$142="分類不明", 計算_基本取引表!BS131/計算_基本取引表!BS$133, 計算_投入係数表!BS131)</f>
        <v>#DIV/0!</v>
      </c>
      <c r="BT270" s="194" t="e">
        <f>IF(BT$142="分類不明", 計算_基本取引表!BT131/計算_基本取引表!BT$133, 計算_投入係数表!BT131)</f>
        <v>#DIV/0!</v>
      </c>
      <c r="BU270" s="194" t="e">
        <f>IF(BU$142="分類不明", 計算_基本取引表!BU131/計算_基本取引表!BU$133, 計算_投入係数表!BU131)</f>
        <v>#DIV/0!</v>
      </c>
      <c r="BV270" s="194" t="e">
        <f>IF(BV$142="分類不明", 計算_基本取引表!BV131/計算_基本取引表!BV$133, 計算_投入係数表!BV131)</f>
        <v>#DIV/0!</v>
      </c>
      <c r="BW270" s="194" t="e">
        <f>IF(BW$142="分類不明", 計算_基本取引表!BW131/計算_基本取引表!BW$133, 計算_投入係数表!BW131)</f>
        <v>#DIV/0!</v>
      </c>
      <c r="BX270" s="194" t="e">
        <f>IF(BX$142="分類不明", 計算_基本取引表!BX131/計算_基本取引表!BX$133, 計算_投入係数表!BX131)</f>
        <v>#DIV/0!</v>
      </c>
      <c r="BY270" s="194" t="e">
        <f>IF(BY$142="分類不明", 計算_基本取引表!BY131/計算_基本取引表!BY$133, 計算_投入係数表!BY131)</f>
        <v>#DIV/0!</v>
      </c>
      <c r="BZ270" s="194" t="e">
        <f>IF(BZ$142="分類不明", 計算_基本取引表!BZ131/計算_基本取引表!BZ$133, 計算_投入係数表!BZ131)</f>
        <v>#DIV/0!</v>
      </c>
      <c r="CA270" s="194" t="e">
        <f>IF(CA$142="分類不明", 計算_基本取引表!CA131/計算_基本取引表!CA$133, 計算_投入係数表!CA131)</f>
        <v>#DIV/0!</v>
      </c>
      <c r="CB270" s="194" t="e">
        <f>IF(CB$142="分類不明", 計算_基本取引表!CB131/計算_基本取引表!CB$133, 計算_投入係数表!CB131)</f>
        <v>#DIV/0!</v>
      </c>
      <c r="CC270" s="194" t="e">
        <f>IF(CC$142="分類不明", 計算_基本取引表!CC131/計算_基本取引表!CC$133, 計算_投入係数表!CC131)</f>
        <v>#DIV/0!</v>
      </c>
      <c r="CD270" s="194" t="e">
        <f>IF(CD$142="分類不明", 計算_基本取引表!CD131/計算_基本取引表!CD$133, 計算_投入係数表!CD131)</f>
        <v>#DIV/0!</v>
      </c>
      <c r="CE270" s="194" t="e">
        <f>IF(CE$142="分類不明", 計算_基本取引表!CE131/計算_基本取引表!CE$133, 計算_投入係数表!CE131)</f>
        <v>#DIV/0!</v>
      </c>
      <c r="CF270" s="194" t="e">
        <f>IF(CF$142="分類不明", 計算_基本取引表!CF131/計算_基本取引表!CF$133, 計算_投入係数表!CF131)</f>
        <v>#DIV/0!</v>
      </c>
      <c r="CG270" s="194" t="e">
        <f>IF(CG$142="分類不明", 計算_基本取引表!CG131/計算_基本取引表!CG$133, 計算_投入係数表!CG131)</f>
        <v>#DIV/0!</v>
      </c>
      <c r="CH270" s="194" t="e">
        <f>IF(CH$142="分類不明", 計算_基本取引表!CH131/計算_基本取引表!CH$133, 計算_投入係数表!CH131)</f>
        <v>#DIV/0!</v>
      </c>
      <c r="CI270" s="194" t="e">
        <f>IF(CI$142="分類不明", 計算_基本取引表!CI131/計算_基本取引表!CI$133, 計算_投入係数表!CI131)</f>
        <v>#DIV/0!</v>
      </c>
      <c r="CJ270" s="194" t="e">
        <f>IF(CJ$142="分類不明", 計算_基本取引表!CJ131/計算_基本取引表!CJ$133, 計算_投入係数表!CJ131)</f>
        <v>#DIV/0!</v>
      </c>
      <c r="CK270" s="194" t="e">
        <f>IF(CK$142="分類不明", 計算_基本取引表!CK131/計算_基本取引表!CK$133, 計算_投入係数表!CK131)</f>
        <v>#DIV/0!</v>
      </c>
      <c r="CL270" s="194" t="e">
        <f>IF(CL$142="分類不明", 計算_基本取引表!CL131/計算_基本取引表!CL$133, 計算_投入係数表!CL131)</f>
        <v>#DIV/0!</v>
      </c>
      <c r="CM270" s="194" t="e">
        <f>IF(CM$142="分類不明", 計算_基本取引表!CM131/計算_基本取引表!CM$133, 計算_投入係数表!CM131)</f>
        <v>#DIV/0!</v>
      </c>
      <c r="CN270" s="194" t="e">
        <f>IF(CN$142="分類不明", 計算_基本取引表!CN131/計算_基本取引表!CN$133, 計算_投入係数表!CN131)</f>
        <v>#DIV/0!</v>
      </c>
      <c r="CO270" s="194" t="e">
        <f>IF(CO$142="分類不明", 計算_基本取引表!CO131/計算_基本取引表!CO$133, 計算_投入係数表!CO131)</f>
        <v>#DIV/0!</v>
      </c>
      <c r="CP270" s="194" t="e">
        <f>IF(CP$142="分類不明", 計算_基本取引表!CP131/計算_基本取引表!CP$133, 計算_投入係数表!CP131)</f>
        <v>#DIV/0!</v>
      </c>
      <c r="CQ270" s="194" t="e">
        <f>IF(CQ$142="分類不明", 計算_基本取引表!CQ131/計算_基本取引表!CQ$133, 計算_投入係数表!CQ131)</f>
        <v>#DIV/0!</v>
      </c>
      <c r="CR270" s="194" t="e">
        <f>IF(CR$142="分類不明", 計算_基本取引表!CR131/計算_基本取引表!CR$133, 計算_投入係数表!CR131)</f>
        <v>#DIV/0!</v>
      </c>
      <c r="CS270" s="194" t="e">
        <f>IF(CS$142="分類不明", 計算_基本取引表!CS131/計算_基本取引表!CS$133, 計算_投入係数表!CS131)</f>
        <v>#DIV/0!</v>
      </c>
      <c r="CT270" s="194" t="e">
        <f>IF(CT$142="分類不明", 計算_基本取引表!CT131/計算_基本取引表!CT$133, 計算_投入係数表!CT131)</f>
        <v>#DIV/0!</v>
      </c>
      <c r="CU270" s="194" t="e">
        <f>IF(CU$142="分類不明", 計算_基本取引表!CU131/計算_基本取引表!CU$133, 計算_投入係数表!CU131)</f>
        <v>#DIV/0!</v>
      </c>
      <c r="CV270" s="194" t="e">
        <f>IF(CV$142="分類不明", 計算_基本取引表!CV131/計算_基本取引表!CV$133, 計算_投入係数表!CV131)</f>
        <v>#DIV/0!</v>
      </c>
      <c r="CW270" s="194" t="e">
        <f>IF(CW$142="分類不明", 計算_基本取引表!CW131/計算_基本取引表!CW$133, 計算_投入係数表!CW131)</f>
        <v>#DIV/0!</v>
      </c>
      <c r="CX270" s="194" t="e">
        <f>IF(CX$142="分類不明", 計算_基本取引表!CX131/計算_基本取引表!CX$133, 計算_投入係数表!CX131)</f>
        <v>#DIV/0!</v>
      </c>
      <c r="CY270" s="194" t="e">
        <f>IF(CY$142="分類不明", 計算_基本取引表!CY131/計算_基本取引表!CY$133, 計算_投入係数表!CY131)</f>
        <v>#DIV/0!</v>
      </c>
      <c r="CZ270" s="194" t="e">
        <f>IF(CZ$142="分類不明", 計算_基本取引表!CZ131/計算_基本取引表!CZ$133, 計算_投入係数表!CZ131)</f>
        <v>#DIV/0!</v>
      </c>
      <c r="DA270" s="194" t="e">
        <f>IF(DA$142="分類不明", 計算_基本取引表!DA131/計算_基本取引表!DA$133, 計算_投入係数表!DA131)</f>
        <v>#DIV/0!</v>
      </c>
      <c r="DB270" s="194" t="e">
        <f>IF(DB$142="分類不明", 計算_基本取引表!DB131/計算_基本取引表!DB$133, 計算_投入係数表!DB131)</f>
        <v>#DIV/0!</v>
      </c>
      <c r="DC270" s="194" t="e">
        <f>IF(DC$142="分類不明", 計算_基本取引表!DC131/計算_基本取引表!DC$133, 計算_投入係数表!DC131)</f>
        <v>#DIV/0!</v>
      </c>
      <c r="DD270" s="194" t="e">
        <f>IF(DD$142="分類不明", 計算_基本取引表!DD131/計算_基本取引表!DD$133, 計算_投入係数表!DD131)</f>
        <v>#DIV/0!</v>
      </c>
      <c r="DE270" s="194" t="e">
        <f>IF(DE$142="分類不明", 計算_基本取引表!DE131/計算_基本取引表!DE$133, 計算_投入係数表!DE131)</f>
        <v>#DIV/0!</v>
      </c>
      <c r="DF270" s="194" t="e">
        <f>IF(DF$142="分類不明", 計算_基本取引表!DF131/計算_基本取引表!DF$133, 計算_投入係数表!DF131)</f>
        <v>#DIV/0!</v>
      </c>
      <c r="DG270" s="194" t="e">
        <f>IF(DG$142="分類不明", 計算_基本取引表!DG131/計算_基本取引表!DG$133, 計算_投入係数表!DG131)</f>
        <v>#DIV/0!</v>
      </c>
      <c r="DH270" s="194" t="e">
        <f>IF(DH$142="分類不明", 計算_基本取引表!DH131/計算_基本取引表!DH$133, 計算_投入係数表!DH131)</f>
        <v>#DIV/0!</v>
      </c>
      <c r="DI270" s="194" t="e">
        <f>IF(DI$142="分類不明", 計算_基本取引表!DI131/計算_基本取引表!DI$133, 計算_投入係数表!DI131)</f>
        <v>#DIV/0!</v>
      </c>
      <c r="DJ270" s="194" t="e">
        <f>IF(DJ$142="分類不明", 計算_基本取引表!DJ131/計算_基本取引表!DJ$133, 計算_投入係数表!DJ131)</f>
        <v>#DIV/0!</v>
      </c>
      <c r="DK270" s="194" t="e">
        <f>IF(DK$142="分類不明", 計算_基本取引表!DK131/計算_基本取引表!DK$133, 計算_投入係数表!DK131)</f>
        <v>#DIV/0!</v>
      </c>
      <c r="DL270" s="194" t="e">
        <f>IF(DL$142="分類不明", 計算_基本取引表!DL131/計算_基本取引表!DL$133, 計算_投入係数表!DL131)</f>
        <v>#DIV/0!</v>
      </c>
      <c r="DM270" s="194" t="e">
        <f>IF(DM$142="分類不明", 計算_基本取引表!DM131/計算_基本取引表!DM$133, 計算_投入係数表!DM131)</f>
        <v>#DIV/0!</v>
      </c>
      <c r="DN270" s="194" t="e">
        <f>IF(DN$142="分類不明", 計算_基本取引表!DN131/計算_基本取引表!DN$133, 計算_投入係数表!DN131)</f>
        <v>#DIV/0!</v>
      </c>
      <c r="DO270" s="194" t="e">
        <f>IF(DO$142="分類不明", 計算_基本取引表!DO131/計算_基本取引表!DO$133, 計算_投入係数表!DO131)</f>
        <v>#DIV/0!</v>
      </c>
      <c r="DP270" s="194" t="e">
        <f>IF(DP$142="分類不明", 計算_基本取引表!DP131/計算_基本取引表!DP$133, 計算_投入係数表!DP131)</f>
        <v>#DIV/0!</v>
      </c>
      <c r="DQ270" s="194" t="e">
        <f>IF(DQ$142="分類不明", 計算_基本取引表!DQ131/計算_基本取引表!DQ$133, 計算_投入係数表!DQ131)</f>
        <v>#DIV/0!</v>
      </c>
      <c r="DR270" s="194" t="e">
        <f>IF(DR$142="分類不明", 計算_基本取引表!DR131/計算_基本取引表!DR$133, 計算_投入係数表!DR131)</f>
        <v>#DIV/0!</v>
      </c>
      <c r="DS270" s="194" t="e">
        <f>IF(DS$142="分類不明", 計算_基本取引表!DS131/計算_基本取引表!DS$133, 計算_投入係数表!DS131)</f>
        <v>#DIV/0!</v>
      </c>
      <c r="DT270" s="23">
        <f ca="1">計算_基本取引表!DT131/計算_基本取引表!DT$133</f>
        <v>-1.4419833333182619E-2</v>
      </c>
    </row>
    <row r="271" spans="2:124" customFormat="1" x14ac:dyDescent="0.25">
      <c r="B271" s="55"/>
      <c r="C271" s="47"/>
      <c r="D271" s="26">
        <f>_xlfn.AGGREGATE(9, 6, D264:D270)</f>
        <v>0.43236079512666348</v>
      </c>
      <c r="E271" s="27">
        <f t="shared" ref="E271:BP271" si="364">_xlfn.AGGREGATE(9, 6, E264:E270)</f>
        <v>0.61838899549384441</v>
      </c>
      <c r="F271" s="27">
        <f t="shared" si="364"/>
        <v>0.54011160382762935</v>
      </c>
      <c r="G271" s="27">
        <f t="shared" si="364"/>
        <v>0.51691102406267486</v>
      </c>
      <c r="H271" s="27">
        <f t="shared" si="364"/>
        <v>0.29280056362163093</v>
      </c>
      <c r="I271" s="27">
        <f t="shared" si="364"/>
        <v>0.45696133518494803</v>
      </c>
      <c r="J271" s="27">
        <f t="shared" si="364"/>
        <v>0.47791446094334189</v>
      </c>
      <c r="K271" s="27">
        <f t="shared" si="364"/>
        <v>0.69571076801554022</v>
      </c>
      <c r="L271" s="27">
        <f t="shared" si="364"/>
        <v>0.77418524290619217</v>
      </c>
      <c r="M271" s="27">
        <f t="shared" si="364"/>
        <v>0.57567007975136775</v>
      </c>
      <c r="N271" s="27">
        <f t="shared" si="364"/>
        <v>0.69715952228971811</v>
      </c>
      <c r="O271" s="27">
        <f t="shared" si="364"/>
        <v>0.61619226143394257</v>
      </c>
      <c r="P271" s="27">
        <f t="shared" ca="1" si="364"/>
        <v>0.48069002164500158</v>
      </c>
      <c r="Q271" s="27">
        <f t="shared" si="364"/>
        <v>0</v>
      </c>
      <c r="R271" s="27">
        <f t="shared" si="364"/>
        <v>0</v>
      </c>
      <c r="S271" s="27">
        <f t="shared" si="364"/>
        <v>0</v>
      </c>
      <c r="T271" s="27">
        <f t="shared" si="364"/>
        <v>0</v>
      </c>
      <c r="U271" s="27">
        <f t="shared" si="364"/>
        <v>0</v>
      </c>
      <c r="V271" s="27">
        <f t="shared" si="364"/>
        <v>0</v>
      </c>
      <c r="W271" s="27">
        <f t="shared" si="364"/>
        <v>0</v>
      </c>
      <c r="X271" s="27">
        <f t="shared" si="364"/>
        <v>0</v>
      </c>
      <c r="Y271" s="27">
        <f t="shared" si="364"/>
        <v>0</v>
      </c>
      <c r="Z271" s="27">
        <f t="shared" si="364"/>
        <v>0</v>
      </c>
      <c r="AA271" s="27">
        <f t="shared" si="364"/>
        <v>0</v>
      </c>
      <c r="AB271" s="27">
        <f t="shared" si="364"/>
        <v>0</v>
      </c>
      <c r="AC271" s="27">
        <f t="shared" si="364"/>
        <v>0</v>
      </c>
      <c r="AD271" s="27">
        <f t="shared" si="364"/>
        <v>0</v>
      </c>
      <c r="AE271" s="27">
        <f t="shared" si="364"/>
        <v>0</v>
      </c>
      <c r="AF271" s="27">
        <f t="shared" si="364"/>
        <v>0</v>
      </c>
      <c r="AG271" s="27">
        <f t="shared" si="364"/>
        <v>0</v>
      </c>
      <c r="AH271" s="27">
        <f t="shared" si="364"/>
        <v>0</v>
      </c>
      <c r="AI271" s="27">
        <f t="shared" si="364"/>
        <v>0</v>
      </c>
      <c r="AJ271" s="27">
        <f t="shared" si="364"/>
        <v>0</v>
      </c>
      <c r="AK271" s="27">
        <f t="shared" si="364"/>
        <v>0</v>
      </c>
      <c r="AL271" s="27">
        <f t="shared" si="364"/>
        <v>0</v>
      </c>
      <c r="AM271" s="27">
        <f t="shared" si="364"/>
        <v>0</v>
      </c>
      <c r="AN271" s="27">
        <f t="shared" si="364"/>
        <v>0</v>
      </c>
      <c r="AO271" s="27">
        <f t="shared" si="364"/>
        <v>0</v>
      </c>
      <c r="AP271" s="27">
        <f t="shared" si="364"/>
        <v>0</v>
      </c>
      <c r="AQ271" s="27">
        <f t="shared" si="364"/>
        <v>0</v>
      </c>
      <c r="AR271" s="27">
        <f t="shared" si="364"/>
        <v>0</v>
      </c>
      <c r="AS271" s="27">
        <f t="shared" si="364"/>
        <v>0</v>
      </c>
      <c r="AT271" s="27">
        <f t="shared" si="364"/>
        <v>0</v>
      </c>
      <c r="AU271" s="27">
        <f t="shared" si="364"/>
        <v>0</v>
      </c>
      <c r="AV271" s="27">
        <f t="shared" si="364"/>
        <v>0</v>
      </c>
      <c r="AW271" s="27">
        <f t="shared" si="364"/>
        <v>0</v>
      </c>
      <c r="AX271" s="27">
        <f t="shared" si="364"/>
        <v>0</v>
      </c>
      <c r="AY271" s="27">
        <f t="shared" si="364"/>
        <v>0</v>
      </c>
      <c r="AZ271" s="27">
        <f t="shared" si="364"/>
        <v>0</v>
      </c>
      <c r="BA271" s="27">
        <f t="shared" si="364"/>
        <v>0</v>
      </c>
      <c r="BB271" s="27">
        <f t="shared" si="364"/>
        <v>0</v>
      </c>
      <c r="BC271" s="27">
        <f t="shared" si="364"/>
        <v>0</v>
      </c>
      <c r="BD271" s="27">
        <f t="shared" si="364"/>
        <v>0</v>
      </c>
      <c r="BE271" s="27">
        <f t="shared" si="364"/>
        <v>0</v>
      </c>
      <c r="BF271" s="27">
        <f t="shared" si="364"/>
        <v>0</v>
      </c>
      <c r="BG271" s="27">
        <f t="shared" si="364"/>
        <v>0</v>
      </c>
      <c r="BH271" s="27">
        <f t="shared" si="364"/>
        <v>0</v>
      </c>
      <c r="BI271" s="27">
        <f t="shared" si="364"/>
        <v>0</v>
      </c>
      <c r="BJ271" s="27">
        <f t="shared" si="364"/>
        <v>0</v>
      </c>
      <c r="BK271" s="27">
        <f t="shared" si="364"/>
        <v>0</v>
      </c>
      <c r="BL271" s="27">
        <f t="shared" si="364"/>
        <v>0</v>
      </c>
      <c r="BM271" s="27">
        <f t="shared" si="364"/>
        <v>0</v>
      </c>
      <c r="BN271" s="27">
        <f t="shared" si="364"/>
        <v>0</v>
      </c>
      <c r="BO271" s="27">
        <f t="shared" si="364"/>
        <v>0</v>
      </c>
      <c r="BP271" s="27">
        <f t="shared" si="364"/>
        <v>0</v>
      </c>
      <c r="BQ271" s="27">
        <f t="shared" ref="BQ271:DT271" si="365">_xlfn.AGGREGATE(9, 6, BQ264:BQ270)</f>
        <v>0</v>
      </c>
      <c r="BR271" s="27">
        <f t="shared" si="365"/>
        <v>0</v>
      </c>
      <c r="BS271" s="27">
        <f t="shared" si="365"/>
        <v>0</v>
      </c>
      <c r="BT271" s="27">
        <f t="shared" si="365"/>
        <v>0</v>
      </c>
      <c r="BU271" s="27">
        <f t="shared" si="365"/>
        <v>0</v>
      </c>
      <c r="BV271" s="27">
        <f t="shared" si="365"/>
        <v>0</v>
      </c>
      <c r="BW271" s="27">
        <f t="shared" si="365"/>
        <v>0</v>
      </c>
      <c r="BX271" s="27">
        <f t="shared" si="365"/>
        <v>0</v>
      </c>
      <c r="BY271" s="27">
        <f t="shared" si="365"/>
        <v>0</v>
      </c>
      <c r="BZ271" s="27">
        <f t="shared" si="365"/>
        <v>0</v>
      </c>
      <c r="CA271" s="27">
        <f t="shared" si="365"/>
        <v>0</v>
      </c>
      <c r="CB271" s="27">
        <f t="shared" si="365"/>
        <v>0</v>
      </c>
      <c r="CC271" s="27">
        <f t="shared" si="365"/>
        <v>0</v>
      </c>
      <c r="CD271" s="27">
        <f t="shared" si="365"/>
        <v>0</v>
      </c>
      <c r="CE271" s="27">
        <f t="shared" si="365"/>
        <v>0</v>
      </c>
      <c r="CF271" s="27">
        <f t="shared" si="365"/>
        <v>0</v>
      </c>
      <c r="CG271" s="27">
        <f t="shared" si="365"/>
        <v>0</v>
      </c>
      <c r="CH271" s="27">
        <f t="shared" si="365"/>
        <v>0</v>
      </c>
      <c r="CI271" s="27">
        <f t="shared" si="365"/>
        <v>0</v>
      </c>
      <c r="CJ271" s="27">
        <f t="shared" si="365"/>
        <v>0</v>
      </c>
      <c r="CK271" s="27">
        <f t="shared" si="365"/>
        <v>0</v>
      </c>
      <c r="CL271" s="27">
        <f t="shared" si="365"/>
        <v>0</v>
      </c>
      <c r="CM271" s="27">
        <f t="shared" si="365"/>
        <v>0</v>
      </c>
      <c r="CN271" s="27">
        <f t="shared" si="365"/>
        <v>0</v>
      </c>
      <c r="CO271" s="27">
        <f t="shared" si="365"/>
        <v>0</v>
      </c>
      <c r="CP271" s="27">
        <f t="shared" si="365"/>
        <v>0</v>
      </c>
      <c r="CQ271" s="27">
        <f t="shared" si="365"/>
        <v>0</v>
      </c>
      <c r="CR271" s="27">
        <f t="shared" si="365"/>
        <v>0</v>
      </c>
      <c r="CS271" s="27">
        <f t="shared" si="365"/>
        <v>0</v>
      </c>
      <c r="CT271" s="27">
        <f t="shared" si="365"/>
        <v>0</v>
      </c>
      <c r="CU271" s="27">
        <f t="shared" si="365"/>
        <v>0</v>
      </c>
      <c r="CV271" s="27">
        <f t="shared" si="365"/>
        <v>0</v>
      </c>
      <c r="CW271" s="27">
        <f t="shared" si="365"/>
        <v>0</v>
      </c>
      <c r="CX271" s="27">
        <f t="shared" si="365"/>
        <v>0</v>
      </c>
      <c r="CY271" s="27">
        <f t="shared" si="365"/>
        <v>0</v>
      </c>
      <c r="CZ271" s="27">
        <f t="shared" si="365"/>
        <v>0</v>
      </c>
      <c r="DA271" s="27">
        <f t="shared" si="365"/>
        <v>0</v>
      </c>
      <c r="DB271" s="27">
        <f t="shared" si="365"/>
        <v>0</v>
      </c>
      <c r="DC271" s="27">
        <f t="shared" si="365"/>
        <v>0</v>
      </c>
      <c r="DD271" s="27">
        <f t="shared" si="365"/>
        <v>0</v>
      </c>
      <c r="DE271" s="27">
        <f t="shared" si="365"/>
        <v>0</v>
      </c>
      <c r="DF271" s="27">
        <f t="shared" si="365"/>
        <v>0</v>
      </c>
      <c r="DG271" s="27">
        <f t="shared" si="365"/>
        <v>0</v>
      </c>
      <c r="DH271" s="27">
        <f t="shared" si="365"/>
        <v>0</v>
      </c>
      <c r="DI271" s="27">
        <f t="shared" si="365"/>
        <v>0</v>
      </c>
      <c r="DJ271" s="27">
        <f t="shared" si="365"/>
        <v>0</v>
      </c>
      <c r="DK271" s="27">
        <f t="shared" si="365"/>
        <v>0</v>
      </c>
      <c r="DL271" s="27">
        <f t="shared" si="365"/>
        <v>0</v>
      </c>
      <c r="DM271" s="27">
        <f t="shared" si="365"/>
        <v>0</v>
      </c>
      <c r="DN271" s="27">
        <f t="shared" si="365"/>
        <v>0</v>
      </c>
      <c r="DO271" s="27">
        <f t="shared" si="365"/>
        <v>0</v>
      </c>
      <c r="DP271" s="27">
        <f t="shared" si="365"/>
        <v>0</v>
      </c>
      <c r="DQ271" s="27">
        <f t="shared" si="365"/>
        <v>0</v>
      </c>
      <c r="DR271" s="27">
        <f t="shared" si="365"/>
        <v>0</v>
      </c>
      <c r="DS271" s="27">
        <f t="shared" si="365"/>
        <v>0</v>
      </c>
      <c r="DT271" s="28">
        <f t="shared" ca="1" si="365"/>
        <v>0.56593297256554842</v>
      </c>
    </row>
    <row r="272" spans="2:124" customFormat="1" x14ac:dyDescent="0.25">
      <c r="B272" s="56"/>
      <c r="C272" s="48"/>
      <c r="D272" s="29">
        <f>SUM(D263,D271)</f>
        <v>1</v>
      </c>
      <c r="E272" s="30">
        <f t="shared" ref="E272:BP272" si="366">SUM(E263,E271)</f>
        <v>1</v>
      </c>
      <c r="F272" s="30">
        <f t="shared" si="366"/>
        <v>1</v>
      </c>
      <c r="G272" s="30">
        <f t="shared" si="366"/>
        <v>1</v>
      </c>
      <c r="H272" s="30">
        <f t="shared" si="366"/>
        <v>1</v>
      </c>
      <c r="I272" s="30">
        <f t="shared" si="366"/>
        <v>1.0000000000000002</v>
      </c>
      <c r="J272" s="30">
        <f t="shared" si="366"/>
        <v>1</v>
      </c>
      <c r="K272" s="30">
        <f t="shared" si="366"/>
        <v>1.0000000000000002</v>
      </c>
      <c r="L272" s="30">
        <f t="shared" si="366"/>
        <v>0.99999999999999989</v>
      </c>
      <c r="M272" s="30">
        <f t="shared" si="366"/>
        <v>1</v>
      </c>
      <c r="N272" s="30">
        <f t="shared" si="366"/>
        <v>1</v>
      </c>
      <c r="O272" s="30">
        <f t="shared" si="366"/>
        <v>1</v>
      </c>
      <c r="P272" s="30">
        <f t="shared" ca="1" si="366"/>
        <v>1.0027549133510727</v>
      </c>
      <c r="Q272" s="30">
        <f t="shared" si="366"/>
        <v>0</v>
      </c>
      <c r="R272" s="30">
        <f t="shared" si="366"/>
        <v>0</v>
      </c>
      <c r="S272" s="30">
        <f t="shared" si="366"/>
        <v>0</v>
      </c>
      <c r="T272" s="30">
        <f t="shared" si="366"/>
        <v>0</v>
      </c>
      <c r="U272" s="30">
        <f t="shared" si="366"/>
        <v>0</v>
      </c>
      <c r="V272" s="30">
        <f t="shared" si="366"/>
        <v>0</v>
      </c>
      <c r="W272" s="30">
        <f t="shared" si="366"/>
        <v>0</v>
      </c>
      <c r="X272" s="30">
        <f t="shared" si="366"/>
        <v>0</v>
      </c>
      <c r="Y272" s="30">
        <f t="shared" si="366"/>
        <v>0</v>
      </c>
      <c r="Z272" s="30">
        <f t="shared" si="366"/>
        <v>0</v>
      </c>
      <c r="AA272" s="30">
        <f t="shared" si="366"/>
        <v>0</v>
      </c>
      <c r="AB272" s="30">
        <f t="shared" si="366"/>
        <v>0</v>
      </c>
      <c r="AC272" s="30">
        <f t="shared" si="366"/>
        <v>0</v>
      </c>
      <c r="AD272" s="30">
        <f t="shared" si="366"/>
        <v>0</v>
      </c>
      <c r="AE272" s="30">
        <f t="shared" si="366"/>
        <v>0</v>
      </c>
      <c r="AF272" s="30">
        <f t="shared" si="366"/>
        <v>0</v>
      </c>
      <c r="AG272" s="30">
        <f t="shared" si="366"/>
        <v>0</v>
      </c>
      <c r="AH272" s="30">
        <f t="shared" si="366"/>
        <v>0</v>
      </c>
      <c r="AI272" s="30">
        <f t="shared" si="366"/>
        <v>0</v>
      </c>
      <c r="AJ272" s="30">
        <f t="shared" si="366"/>
        <v>0</v>
      </c>
      <c r="AK272" s="30">
        <f t="shared" si="366"/>
        <v>0</v>
      </c>
      <c r="AL272" s="30">
        <f t="shared" si="366"/>
        <v>0</v>
      </c>
      <c r="AM272" s="30">
        <f t="shared" si="366"/>
        <v>0</v>
      </c>
      <c r="AN272" s="30">
        <f t="shared" si="366"/>
        <v>0</v>
      </c>
      <c r="AO272" s="30">
        <f t="shared" si="366"/>
        <v>0</v>
      </c>
      <c r="AP272" s="30">
        <f t="shared" si="366"/>
        <v>0</v>
      </c>
      <c r="AQ272" s="30">
        <f t="shared" si="366"/>
        <v>0</v>
      </c>
      <c r="AR272" s="30">
        <f t="shared" si="366"/>
        <v>0</v>
      </c>
      <c r="AS272" s="30">
        <f t="shared" si="366"/>
        <v>0</v>
      </c>
      <c r="AT272" s="30">
        <f t="shared" si="366"/>
        <v>0</v>
      </c>
      <c r="AU272" s="30">
        <f t="shared" si="366"/>
        <v>0</v>
      </c>
      <c r="AV272" s="30">
        <f t="shared" si="366"/>
        <v>0</v>
      </c>
      <c r="AW272" s="30">
        <f t="shared" si="366"/>
        <v>0</v>
      </c>
      <c r="AX272" s="30">
        <f t="shared" si="366"/>
        <v>0</v>
      </c>
      <c r="AY272" s="30">
        <f t="shared" si="366"/>
        <v>0</v>
      </c>
      <c r="AZ272" s="30">
        <f t="shared" si="366"/>
        <v>0</v>
      </c>
      <c r="BA272" s="30">
        <f t="shared" si="366"/>
        <v>0</v>
      </c>
      <c r="BB272" s="30">
        <f t="shared" si="366"/>
        <v>0</v>
      </c>
      <c r="BC272" s="30">
        <f t="shared" si="366"/>
        <v>0</v>
      </c>
      <c r="BD272" s="30">
        <f t="shared" si="366"/>
        <v>0</v>
      </c>
      <c r="BE272" s="30">
        <f t="shared" si="366"/>
        <v>0</v>
      </c>
      <c r="BF272" s="30">
        <f t="shared" si="366"/>
        <v>0</v>
      </c>
      <c r="BG272" s="30">
        <f t="shared" si="366"/>
        <v>0</v>
      </c>
      <c r="BH272" s="30">
        <f t="shared" si="366"/>
        <v>0</v>
      </c>
      <c r="BI272" s="30">
        <f t="shared" si="366"/>
        <v>0</v>
      </c>
      <c r="BJ272" s="30">
        <f t="shared" si="366"/>
        <v>0</v>
      </c>
      <c r="BK272" s="30">
        <f t="shared" si="366"/>
        <v>0</v>
      </c>
      <c r="BL272" s="30">
        <f t="shared" si="366"/>
        <v>0</v>
      </c>
      <c r="BM272" s="30">
        <f t="shared" si="366"/>
        <v>0</v>
      </c>
      <c r="BN272" s="30">
        <f t="shared" si="366"/>
        <v>0</v>
      </c>
      <c r="BO272" s="30">
        <f t="shared" si="366"/>
        <v>0</v>
      </c>
      <c r="BP272" s="30">
        <f t="shared" si="366"/>
        <v>0</v>
      </c>
      <c r="BQ272" s="30">
        <f t="shared" ref="BQ272:DT272" si="367">SUM(BQ263,BQ271)</f>
        <v>0</v>
      </c>
      <c r="BR272" s="30">
        <f t="shared" si="367"/>
        <v>0</v>
      </c>
      <c r="BS272" s="30">
        <f t="shared" si="367"/>
        <v>0</v>
      </c>
      <c r="BT272" s="30">
        <f t="shared" si="367"/>
        <v>0</v>
      </c>
      <c r="BU272" s="30">
        <f t="shared" si="367"/>
        <v>0</v>
      </c>
      <c r="BV272" s="30">
        <f t="shared" si="367"/>
        <v>0</v>
      </c>
      <c r="BW272" s="30">
        <f t="shared" si="367"/>
        <v>0</v>
      </c>
      <c r="BX272" s="30">
        <f t="shared" si="367"/>
        <v>0</v>
      </c>
      <c r="BY272" s="30">
        <f t="shared" si="367"/>
        <v>0</v>
      </c>
      <c r="BZ272" s="30">
        <f t="shared" si="367"/>
        <v>0</v>
      </c>
      <c r="CA272" s="30">
        <f t="shared" si="367"/>
        <v>0</v>
      </c>
      <c r="CB272" s="30">
        <f t="shared" si="367"/>
        <v>0</v>
      </c>
      <c r="CC272" s="30">
        <f t="shared" si="367"/>
        <v>0</v>
      </c>
      <c r="CD272" s="30">
        <f t="shared" si="367"/>
        <v>0</v>
      </c>
      <c r="CE272" s="30">
        <f t="shared" si="367"/>
        <v>0</v>
      </c>
      <c r="CF272" s="30">
        <f t="shared" si="367"/>
        <v>0</v>
      </c>
      <c r="CG272" s="30">
        <f t="shared" si="367"/>
        <v>0</v>
      </c>
      <c r="CH272" s="30">
        <f t="shared" si="367"/>
        <v>0</v>
      </c>
      <c r="CI272" s="30">
        <f t="shared" si="367"/>
        <v>0</v>
      </c>
      <c r="CJ272" s="30">
        <f t="shared" si="367"/>
        <v>0</v>
      </c>
      <c r="CK272" s="30">
        <f t="shared" si="367"/>
        <v>0</v>
      </c>
      <c r="CL272" s="30">
        <f t="shared" si="367"/>
        <v>0</v>
      </c>
      <c r="CM272" s="30">
        <f t="shared" si="367"/>
        <v>0</v>
      </c>
      <c r="CN272" s="30">
        <f t="shared" si="367"/>
        <v>0</v>
      </c>
      <c r="CO272" s="30">
        <f t="shared" si="367"/>
        <v>0</v>
      </c>
      <c r="CP272" s="30">
        <f t="shared" si="367"/>
        <v>0</v>
      </c>
      <c r="CQ272" s="30">
        <f t="shared" si="367"/>
        <v>0</v>
      </c>
      <c r="CR272" s="30">
        <f t="shared" si="367"/>
        <v>0</v>
      </c>
      <c r="CS272" s="30">
        <f t="shared" si="367"/>
        <v>0</v>
      </c>
      <c r="CT272" s="30">
        <f t="shared" si="367"/>
        <v>0</v>
      </c>
      <c r="CU272" s="30">
        <f t="shared" si="367"/>
        <v>0</v>
      </c>
      <c r="CV272" s="30">
        <f t="shared" si="367"/>
        <v>0</v>
      </c>
      <c r="CW272" s="30">
        <f t="shared" si="367"/>
        <v>0</v>
      </c>
      <c r="CX272" s="30">
        <f t="shared" si="367"/>
        <v>0</v>
      </c>
      <c r="CY272" s="30">
        <f t="shared" si="367"/>
        <v>0</v>
      </c>
      <c r="CZ272" s="30">
        <f t="shared" si="367"/>
        <v>0</v>
      </c>
      <c r="DA272" s="30">
        <f t="shared" si="367"/>
        <v>0</v>
      </c>
      <c r="DB272" s="30">
        <f t="shared" si="367"/>
        <v>0</v>
      </c>
      <c r="DC272" s="30">
        <f t="shared" si="367"/>
        <v>0</v>
      </c>
      <c r="DD272" s="30">
        <f t="shared" si="367"/>
        <v>0</v>
      </c>
      <c r="DE272" s="30">
        <f t="shared" si="367"/>
        <v>0</v>
      </c>
      <c r="DF272" s="30">
        <f t="shared" si="367"/>
        <v>0</v>
      </c>
      <c r="DG272" s="30">
        <f t="shared" si="367"/>
        <v>0</v>
      </c>
      <c r="DH272" s="30">
        <f t="shared" si="367"/>
        <v>0</v>
      </c>
      <c r="DI272" s="30">
        <f t="shared" si="367"/>
        <v>0</v>
      </c>
      <c r="DJ272" s="30">
        <f t="shared" si="367"/>
        <v>0</v>
      </c>
      <c r="DK272" s="30">
        <f t="shared" si="367"/>
        <v>0</v>
      </c>
      <c r="DL272" s="30">
        <f t="shared" si="367"/>
        <v>0</v>
      </c>
      <c r="DM272" s="30">
        <f t="shared" si="367"/>
        <v>0</v>
      </c>
      <c r="DN272" s="30">
        <f t="shared" si="367"/>
        <v>0</v>
      </c>
      <c r="DO272" s="30">
        <f t="shared" si="367"/>
        <v>0</v>
      </c>
      <c r="DP272" s="30">
        <f t="shared" si="367"/>
        <v>0</v>
      </c>
      <c r="DQ272" s="30">
        <f t="shared" si="367"/>
        <v>0</v>
      </c>
      <c r="DR272" s="30">
        <f t="shared" si="367"/>
        <v>0</v>
      </c>
      <c r="DS272" s="30">
        <f t="shared" si="367"/>
        <v>0</v>
      </c>
      <c r="DT272" s="31">
        <f t="shared" ca="1" si="367"/>
        <v>1.0000150070950844</v>
      </c>
    </row>
    <row r="273" customFormat="1" x14ac:dyDescent="0.25"/>
    <row r="274" customFormat="1" x14ac:dyDescent="0.25"/>
    <row r="275" customFormat="1" x14ac:dyDescent="0.25"/>
    <row r="276" customFormat="1" x14ac:dyDescent="0.25"/>
    <row r="277" customFormat="1" x14ac:dyDescent="0.25"/>
    <row r="278" customFormat="1" x14ac:dyDescent="0.25"/>
    <row r="279" customFormat="1" x14ac:dyDescent="0.25"/>
    <row r="280" customFormat="1" x14ac:dyDescent="0.25"/>
    <row r="281" customFormat="1" x14ac:dyDescent="0.25"/>
    <row r="282" customFormat="1" x14ac:dyDescent="0.25"/>
    <row r="283" customFormat="1" x14ac:dyDescent="0.25"/>
    <row r="284" customFormat="1" x14ac:dyDescent="0.25"/>
    <row r="285" customFormat="1" x14ac:dyDescent="0.25"/>
    <row r="286" customFormat="1" x14ac:dyDescent="0.25"/>
    <row r="287" customFormat="1" x14ac:dyDescent="0.25"/>
    <row r="288" customFormat="1" x14ac:dyDescent="0.25"/>
    <row r="289" customFormat="1" x14ac:dyDescent="0.25"/>
    <row r="290" customFormat="1" x14ac:dyDescent="0.25"/>
    <row r="291" customFormat="1" x14ac:dyDescent="0.25"/>
    <row r="292" customFormat="1" x14ac:dyDescent="0.25"/>
    <row r="293" customFormat="1" x14ac:dyDescent="0.25"/>
    <row r="294" customFormat="1" x14ac:dyDescent="0.25"/>
    <row r="295" customFormat="1" x14ac:dyDescent="0.25"/>
    <row r="296" customFormat="1" x14ac:dyDescent="0.25"/>
    <row r="297" customFormat="1" x14ac:dyDescent="0.25"/>
    <row r="298" customFormat="1" x14ac:dyDescent="0.25"/>
    <row r="299" customFormat="1" x14ac:dyDescent="0.25"/>
    <row r="300" customFormat="1" x14ac:dyDescent="0.25"/>
    <row r="301" customFormat="1" x14ac:dyDescent="0.25"/>
    <row r="302" customFormat="1" x14ac:dyDescent="0.25"/>
    <row r="303" customFormat="1" x14ac:dyDescent="0.25"/>
    <row r="304" customFormat="1" x14ac:dyDescent="0.25"/>
    <row r="305" customFormat="1" x14ac:dyDescent="0.25"/>
    <row r="306" customFormat="1" x14ac:dyDescent="0.25"/>
    <row r="307" customFormat="1" x14ac:dyDescent="0.25"/>
    <row r="308" customFormat="1" x14ac:dyDescent="0.25"/>
    <row r="309" customFormat="1" x14ac:dyDescent="0.25"/>
    <row r="310" customFormat="1" x14ac:dyDescent="0.25"/>
    <row r="311" customFormat="1" x14ac:dyDescent="0.25"/>
    <row r="312" customFormat="1" x14ac:dyDescent="0.25"/>
    <row r="313" customFormat="1" x14ac:dyDescent="0.25"/>
    <row r="314" customFormat="1" x14ac:dyDescent="0.25"/>
    <row r="315" customFormat="1" x14ac:dyDescent="0.25"/>
    <row r="316" customFormat="1" x14ac:dyDescent="0.25"/>
    <row r="317" customFormat="1" x14ac:dyDescent="0.25"/>
    <row r="318" customFormat="1" x14ac:dyDescent="0.25"/>
    <row r="319" customFormat="1" x14ac:dyDescent="0.25"/>
    <row r="320" customFormat="1" x14ac:dyDescent="0.25"/>
    <row r="321" customFormat="1" x14ac:dyDescent="0.25"/>
    <row r="322" customFormat="1" x14ac:dyDescent="0.25"/>
    <row r="323" customFormat="1" x14ac:dyDescent="0.25"/>
    <row r="324" customFormat="1" x14ac:dyDescent="0.25"/>
    <row r="325" customFormat="1" x14ac:dyDescent="0.25"/>
    <row r="326" customFormat="1" x14ac:dyDescent="0.25"/>
    <row r="327" customFormat="1" x14ac:dyDescent="0.25"/>
    <row r="328" customFormat="1" x14ac:dyDescent="0.25"/>
    <row r="329" customFormat="1" x14ac:dyDescent="0.25"/>
    <row r="330" customFormat="1" x14ac:dyDescent="0.25"/>
    <row r="331" customFormat="1" x14ac:dyDescent="0.25"/>
    <row r="332" customFormat="1" x14ac:dyDescent="0.25"/>
    <row r="333" customFormat="1" x14ac:dyDescent="0.25"/>
    <row r="334" customFormat="1" x14ac:dyDescent="0.25"/>
    <row r="335" customFormat="1" x14ac:dyDescent="0.25"/>
    <row r="336" customFormat="1" x14ac:dyDescent="0.25"/>
    <row r="337" customFormat="1" x14ac:dyDescent="0.25"/>
    <row r="338" customFormat="1" x14ac:dyDescent="0.25"/>
    <row r="339" customFormat="1" x14ac:dyDescent="0.25"/>
    <row r="340" customFormat="1" x14ac:dyDescent="0.25"/>
    <row r="341" customFormat="1" x14ac:dyDescent="0.25"/>
    <row r="342" customFormat="1" x14ac:dyDescent="0.25"/>
    <row r="343" customFormat="1" x14ac:dyDescent="0.25"/>
    <row r="344" customFormat="1" x14ac:dyDescent="0.25"/>
    <row r="345" customFormat="1" x14ac:dyDescent="0.25"/>
    <row r="346" customFormat="1" x14ac:dyDescent="0.25"/>
    <row r="347" customFormat="1" x14ac:dyDescent="0.25"/>
    <row r="348" customFormat="1" x14ac:dyDescent="0.25"/>
    <row r="349" customFormat="1" x14ac:dyDescent="0.25"/>
    <row r="350" customFormat="1" x14ac:dyDescent="0.25"/>
    <row r="351" customFormat="1" x14ac:dyDescent="0.25"/>
    <row r="352" customFormat="1" x14ac:dyDescent="0.25"/>
    <row r="353" customFormat="1" x14ac:dyDescent="0.25"/>
    <row r="354" customFormat="1" x14ac:dyDescent="0.25"/>
    <row r="355" customFormat="1" x14ac:dyDescent="0.25"/>
    <row r="356" customFormat="1" x14ac:dyDescent="0.25"/>
    <row r="357" customFormat="1" x14ac:dyDescent="0.25"/>
    <row r="358" customFormat="1" x14ac:dyDescent="0.25"/>
    <row r="359" customFormat="1" x14ac:dyDescent="0.25"/>
    <row r="360" customFormat="1" x14ac:dyDescent="0.25"/>
    <row r="361" customFormat="1" x14ac:dyDescent="0.25"/>
    <row r="362" customFormat="1" x14ac:dyDescent="0.25"/>
    <row r="363" customFormat="1" x14ac:dyDescent="0.25"/>
    <row r="364" customFormat="1" x14ac:dyDescent="0.25"/>
    <row r="365" customFormat="1" x14ac:dyDescent="0.25"/>
    <row r="366" customFormat="1" x14ac:dyDescent="0.25"/>
    <row r="367" customFormat="1" x14ac:dyDescent="0.25"/>
  </sheetData>
  <phoneticPr fontId="6"/>
  <conditionalFormatting sqref="D4:DT133">
    <cfRule type="expression" dxfId="54" priority="6">
      <formula>D4=0</formula>
    </cfRule>
  </conditionalFormatting>
  <conditionalFormatting sqref="B4:DT123">
    <cfRule type="expression" dxfId="53" priority="5">
      <formula>ISERROR($C4)</formula>
    </cfRule>
  </conditionalFormatting>
  <conditionalFormatting sqref="D2:DS133">
    <cfRule type="expression" dxfId="52" priority="4">
      <formula>ISERROR(D$3)</formula>
    </cfRule>
  </conditionalFormatting>
  <conditionalFormatting sqref="D143:DT272">
    <cfRule type="expression" dxfId="51" priority="3">
      <formula>D143=0</formula>
    </cfRule>
  </conditionalFormatting>
  <conditionalFormatting sqref="B143:DT262">
    <cfRule type="expression" dxfId="50" priority="2">
      <formula>ISERROR($C143)</formula>
    </cfRule>
  </conditionalFormatting>
  <conditionalFormatting sqref="D141:DS272">
    <cfRule type="expression" dxfId="49" priority="1">
      <formula>ISERROR(D$3)</formula>
    </cfRule>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B30:I37"/>
  <sheetViews>
    <sheetView showGridLines="0" zoomScaleNormal="100" zoomScaleSheetLayoutView="80" workbookViewId="0"/>
  </sheetViews>
  <sheetFormatPr defaultRowHeight="15.75" x14ac:dyDescent="0.25"/>
  <cols>
    <col min="2" max="2" width="11.77734375" customWidth="1"/>
    <col min="3" max="9" width="10.77734375" customWidth="1"/>
    <col min="10" max="10" width="11.33203125" customWidth="1"/>
  </cols>
  <sheetData>
    <row r="30" spans="2:9" x14ac:dyDescent="0.25">
      <c r="B30" s="824" t="s">
        <v>504</v>
      </c>
      <c r="C30" s="168" t="s">
        <v>505</v>
      </c>
      <c r="D30" s="169" t="s">
        <v>506</v>
      </c>
      <c r="E30" s="169"/>
      <c r="F30" s="169"/>
      <c r="G30" s="170"/>
      <c r="H30" s="826" t="s">
        <v>507</v>
      </c>
      <c r="I30" s="826" t="s">
        <v>508</v>
      </c>
    </row>
    <row r="31" spans="2:9" ht="27" x14ac:dyDescent="0.25">
      <c r="B31" s="825"/>
      <c r="C31" s="171" t="s">
        <v>370</v>
      </c>
      <c r="D31" s="171" t="s">
        <v>503</v>
      </c>
      <c r="E31" s="171" t="s">
        <v>509</v>
      </c>
      <c r="F31" s="171" t="s">
        <v>510</v>
      </c>
      <c r="G31" s="171" t="s">
        <v>511</v>
      </c>
      <c r="H31" s="827"/>
      <c r="I31" s="827"/>
    </row>
    <row r="32" spans="2:9" x14ac:dyDescent="0.25">
      <c r="B32" s="172"/>
      <c r="C32" s="173"/>
      <c r="D32" s="173"/>
      <c r="E32" s="173"/>
      <c r="F32" s="173"/>
      <c r="G32" s="173"/>
      <c r="H32" s="174"/>
      <c r="I32" s="174"/>
    </row>
    <row r="33" spans="2:9" x14ac:dyDescent="0.25">
      <c r="B33" s="175" t="str">
        <f>結果_生産誘発!B247</f>
        <v>合　計</v>
      </c>
      <c r="C33" s="176">
        <f>結果_生産誘発!C$247</f>
        <v>8805.4359334553592</v>
      </c>
      <c r="D33" s="176">
        <f ca="1">結果_生産誘発!D$247</f>
        <v>7787.457007857829</v>
      </c>
      <c r="E33" s="176">
        <f ca="1">結果_生産誘発!E$247</f>
        <v>2193.5328400423668</v>
      </c>
      <c r="F33" s="176">
        <f ca="1">結果_生産誘発!F$247</f>
        <v>1779.060842833125</v>
      </c>
      <c r="G33" s="176">
        <f ca="1">結果_生産誘発!G$247</f>
        <v>11760.05069073332</v>
      </c>
      <c r="H33" s="176">
        <f ca="1">結果_生産誘発!H$247</f>
        <v>6812.9121037945697</v>
      </c>
      <c r="I33" s="176">
        <f ca="1">結果_生産誘発!I$247</f>
        <v>3751.8096045172883</v>
      </c>
    </row>
    <row r="37" spans="2:9" ht="13.5" customHeight="1" x14ac:dyDescent="0.25"/>
  </sheetData>
  <mergeCells count="3">
    <mergeCell ref="B30:B31"/>
    <mergeCell ref="H30:H31"/>
    <mergeCell ref="I30:I31"/>
  </mergeCells>
  <phoneticPr fontId="3"/>
  <pageMargins left="0.7" right="0.7" top="0.75" bottom="0.75" header="0.3" footer="0.3"/>
  <drawing r:id="rId1"/>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FFC000"/>
  </sheetPr>
  <dimension ref="B1:ER1869"/>
  <sheetViews>
    <sheetView zoomScale="80" zoomScaleNormal="80" workbookViewId="0"/>
  </sheetViews>
  <sheetFormatPr defaultColWidth="9.109375" defaultRowHeight="15.75" x14ac:dyDescent="0.25"/>
  <cols>
    <col min="1" max="1" width="2.6640625" style="4" customWidth="1"/>
    <col min="2" max="2" width="3.109375" style="3" customWidth="1"/>
    <col min="3" max="3" width="22.88671875" style="4" customWidth="1"/>
    <col min="4" max="41" width="8.77734375" style="4" customWidth="1"/>
    <col min="42" max="107" width="9.33203125" style="5" customWidth="1"/>
    <col min="108" max="123" width="10" style="5" customWidth="1"/>
    <col min="124" max="124" width="9.33203125" style="5" customWidth="1"/>
    <col min="125" max="140" width="9.33203125" style="62" customWidth="1"/>
    <col min="141" max="141" width="9.109375" style="5"/>
    <col min="142" max="142" width="12.5546875" style="4" customWidth="1"/>
    <col min="143" max="16384" width="9.109375" style="4"/>
  </cols>
  <sheetData>
    <row r="1" spans="2:148" ht="18.75" customHeight="1" x14ac:dyDescent="0.25">
      <c r="C1" s="122" t="s">
        <v>383</v>
      </c>
      <c r="D1" s="4" t="s">
        <v>555</v>
      </c>
      <c r="AP1" s="4"/>
    </row>
    <row r="2" spans="2:148" s="3" customFormat="1" ht="12" x14ac:dyDescent="0.25">
      <c r="B2" s="51"/>
      <c r="C2" s="45"/>
      <c r="D2" s="18">
        <v>1</v>
      </c>
      <c r="E2" s="19">
        <v>2</v>
      </c>
      <c r="F2" s="19">
        <v>3</v>
      </c>
      <c r="G2" s="19">
        <v>4</v>
      </c>
      <c r="H2" s="19">
        <v>5</v>
      </c>
      <c r="I2" s="19">
        <v>6</v>
      </c>
      <c r="J2" s="19">
        <v>7</v>
      </c>
      <c r="K2" s="19">
        <v>8</v>
      </c>
      <c r="L2" s="19">
        <v>9</v>
      </c>
      <c r="M2" s="19">
        <v>10</v>
      </c>
      <c r="N2" s="19">
        <v>11</v>
      </c>
      <c r="O2" s="19">
        <v>12</v>
      </c>
      <c r="P2" s="19">
        <v>13</v>
      </c>
      <c r="Q2" s="19">
        <v>14</v>
      </c>
      <c r="R2" s="19">
        <v>15</v>
      </c>
      <c r="S2" s="19">
        <v>16</v>
      </c>
      <c r="T2" s="19">
        <v>17</v>
      </c>
      <c r="U2" s="19">
        <v>18</v>
      </c>
      <c r="V2" s="19">
        <v>19</v>
      </c>
      <c r="W2" s="19">
        <v>20</v>
      </c>
      <c r="X2" s="19">
        <v>21</v>
      </c>
      <c r="Y2" s="19">
        <v>22</v>
      </c>
      <c r="Z2" s="19">
        <v>23</v>
      </c>
      <c r="AA2" s="19">
        <v>24</v>
      </c>
      <c r="AB2" s="19">
        <v>25</v>
      </c>
      <c r="AC2" s="19">
        <v>26</v>
      </c>
      <c r="AD2" s="19">
        <v>27</v>
      </c>
      <c r="AE2" s="19">
        <v>28</v>
      </c>
      <c r="AF2" s="19">
        <v>29</v>
      </c>
      <c r="AG2" s="19">
        <v>30</v>
      </c>
      <c r="AH2" s="19">
        <v>31</v>
      </c>
      <c r="AI2" s="19">
        <v>32</v>
      </c>
      <c r="AJ2" s="19">
        <v>33</v>
      </c>
      <c r="AK2" s="19">
        <v>34</v>
      </c>
      <c r="AL2" s="19">
        <v>35</v>
      </c>
      <c r="AM2" s="19">
        <v>36</v>
      </c>
      <c r="AN2" s="19">
        <v>37</v>
      </c>
      <c r="AO2" s="19">
        <v>38</v>
      </c>
      <c r="AP2" s="19">
        <v>39</v>
      </c>
      <c r="AQ2" s="19">
        <v>40</v>
      </c>
      <c r="AR2" s="19">
        <v>41</v>
      </c>
      <c r="AS2" s="19">
        <v>42</v>
      </c>
      <c r="AT2" s="19">
        <v>43</v>
      </c>
      <c r="AU2" s="19">
        <v>44</v>
      </c>
      <c r="AV2" s="19">
        <v>45</v>
      </c>
      <c r="AW2" s="19">
        <v>46</v>
      </c>
      <c r="AX2" s="19">
        <v>47</v>
      </c>
      <c r="AY2" s="19">
        <v>48</v>
      </c>
      <c r="AZ2" s="19">
        <v>49</v>
      </c>
      <c r="BA2" s="19">
        <v>50</v>
      </c>
      <c r="BB2" s="19">
        <v>51</v>
      </c>
      <c r="BC2" s="19">
        <v>52</v>
      </c>
      <c r="BD2" s="19">
        <v>53</v>
      </c>
      <c r="BE2" s="19">
        <v>54</v>
      </c>
      <c r="BF2" s="19">
        <v>55</v>
      </c>
      <c r="BG2" s="19">
        <v>56</v>
      </c>
      <c r="BH2" s="19">
        <v>57</v>
      </c>
      <c r="BI2" s="19">
        <v>58</v>
      </c>
      <c r="BJ2" s="19">
        <v>59</v>
      </c>
      <c r="BK2" s="19">
        <v>60</v>
      </c>
      <c r="BL2" s="19">
        <v>61</v>
      </c>
      <c r="BM2" s="19">
        <v>62</v>
      </c>
      <c r="BN2" s="19">
        <v>63</v>
      </c>
      <c r="BO2" s="19">
        <v>64</v>
      </c>
      <c r="BP2" s="19">
        <v>65</v>
      </c>
      <c r="BQ2" s="19">
        <v>66</v>
      </c>
      <c r="BR2" s="19">
        <v>67</v>
      </c>
      <c r="BS2" s="19">
        <v>68</v>
      </c>
      <c r="BT2" s="19">
        <v>69</v>
      </c>
      <c r="BU2" s="19">
        <v>70</v>
      </c>
      <c r="BV2" s="19">
        <v>71</v>
      </c>
      <c r="BW2" s="19">
        <v>72</v>
      </c>
      <c r="BX2" s="19">
        <v>73</v>
      </c>
      <c r="BY2" s="19">
        <v>74</v>
      </c>
      <c r="BZ2" s="19">
        <v>75</v>
      </c>
      <c r="CA2" s="19">
        <v>76</v>
      </c>
      <c r="CB2" s="19">
        <v>77</v>
      </c>
      <c r="CC2" s="19">
        <v>78</v>
      </c>
      <c r="CD2" s="19">
        <v>79</v>
      </c>
      <c r="CE2" s="19">
        <v>80</v>
      </c>
      <c r="CF2" s="19">
        <v>81</v>
      </c>
      <c r="CG2" s="19">
        <v>82</v>
      </c>
      <c r="CH2" s="19">
        <v>83</v>
      </c>
      <c r="CI2" s="19">
        <v>84</v>
      </c>
      <c r="CJ2" s="19">
        <v>85</v>
      </c>
      <c r="CK2" s="19">
        <v>86</v>
      </c>
      <c r="CL2" s="19">
        <v>87</v>
      </c>
      <c r="CM2" s="19">
        <v>88</v>
      </c>
      <c r="CN2" s="19">
        <v>89</v>
      </c>
      <c r="CO2" s="19">
        <v>90</v>
      </c>
      <c r="CP2" s="19">
        <v>91</v>
      </c>
      <c r="CQ2" s="19">
        <v>92</v>
      </c>
      <c r="CR2" s="19">
        <v>93</v>
      </c>
      <c r="CS2" s="19">
        <v>94</v>
      </c>
      <c r="CT2" s="19">
        <v>95</v>
      </c>
      <c r="CU2" s="19">
        <v>96</v>
      </c>
      <c r="CV2" s="19">
        <v>97</v>
      </c>
      <c r="CW2" s="19">
        <v>98</v>
      </c>
      <c r="CX2" s="19">
        <v>99</v>
      </c>
      <c r="CY2" s="19">
        <v>100</v>
      </c>
      <c r="CZ2" s="19">
        <v>101</v>
      </c>
      <c r="DA2" s="19">
        <v>102</v>
      </c>
      <c r="DB2" s="19">
        <v>103</v>
      </c>
      <c r="DC2" s="19">
        <v>104</v>
      </c>
      <c r="DD2" s="364">
        <v>105</v>
      </c>
      <c r="DE2" s="364">
        <v>106</v>
      </c>
      <c r="DF2" s="364">
        <v>107</v>
      </c>
      <c r="DG2" s="364">
        <v>108</v>
      </c>
      <c r="DH2" s="364">
        <v>109</v>
      </c>
      <c r="DI2" s="364">
        <v>110</v>
      </c>
      <c r="DJ2" s="364">
        <v>111</v>
      </c>
      <c r="DK2" s="364">
        <v>112</v>
      </c>
      <c r="DL2" s="364">
        <v>113</v>
      </c>
      <c r="DM2" s="364">
        <v>114</v>
      </c>
      <c r="DN2" s="364">
        <v>115</v>
      </c>
      <c r="DO2" s="364">
        <v>116</v>
      </c>
      <c r="DP2" s="364">
        <v>117</v>
      </c>
      <c r="DQ2" s="364">
        <v>118</v>
      </c>
      <c r="DR2" s="364">
        <v>119</v>
      </c>
      <c r="DS2" s="364">
        <v>120</v>
      </c>
      <c r="DT2" s="20"/>
      <c r="DU2" s="143"/>
      <c r="DV2" s="144"/>
      <c r="DW2" s="144"/>
      <c r="DX2" s="144"/>
      <c r="DY2" s="144"/>
      <c r="DZ2" s="144"/>
      <c r="EA2" s="145"/>
      <c r="EB2" s="145"/>
      <c r="EC2" s="83"/>
      <c r="ED2" s="124"/>
      <c r="EE2" s="64"/>
      <c r="EF2" s="124"/>
      <c r="EG2" s="65"/>
      <c r="EH2" s="84"/>
      <c r="EI2" s="124"/>
      <c r="EJ2" s="124"/>
      <c r="EK2" s="66"/>
      <c r="EL2" s="147"/>
    </row>
    <row r="3" spans="2:148" s="3" customFormat="1" ht="36" x14ac:dyDescent="0.25">
      <c r="B3" s="52"/>
      <c r="C3" s="202"/>
      <c r="D3" s="203" t="str">
        <f t="array" ref="D3:DS3">TRANSPOSE(分類_出力)</f>
        <v>農業</v>
      </c>
      <c r="E3" s="203" t="str">
        <v>林業</v>
      </c>
      <c r="F3" s="203" t="str">
        <v>漁業</v>
      </c>
      <c r="G3" s="203" t="str">
        <v>鉱業</v>
      </c>
      <c r="H3" s="203" t="str">
        <v>製造業</v>
      </c>
      <c r="I3" s="203" t="str">
        <v>建設業</v>
      </c>
      <c r="J3" s="203" t="str">
        <v>電気・ガス・水道</v>
      </c>
      <c r="K3" s="203" t="str">
        <v>商業</v>
      </c>
      <c r="L3" s="203" t="str">
        <v>金融・保険・不動産</v>
      </c>
      <c r="M3" s="203" t="str">
        <v>運輸・情報通信</v>
      </c>
      <c r="N3" s="203" t="str">
        <v>公務</v>
      </c>
      <c r="O3" s="203" t="str">
        <v>サービス業</v>
      </c>
      <c r="P3" s="203" t="str">
        <v>分類不明</v>
      </c>
      <c r="Q3" s="203" t="str">
        <v>-</v>
      </c>
      <c r="R3" s="203" t="str">
        <v>-</v>
      </c>
      <c r="S3" s="203" t="str">
        <v>-</v>
      </c>
      <c r="T3" s="203" t="str">
        <v>-</v>
      </c>
      <c r="U3" s="203" t="str">
        <v>-</v>
      </c>
      <c r="V3" s="203" t="str">
        <v>-</v>
      </c>
      <c r="W3" s="203" t="str">
        <v>-</v>
      </c>
      <c r="X3" s="203" t="str">
        <v>-</v>
      </c>
      <c r="Y3" s="203" t="str">
        <v>-</v>
      </c>
      <c r="Z3" s="203" t="str">
        <v>-</v>
      </c>
      <c r="AA3" s="203" t="str">
        <v>-</v>
      </c>
      <c r="AB3" s="203" t="str">
        <v>-</v>
      </c>
      <c r="AC3" s="203" t="str">
        <v>-</v>
      </c>
      <c r="AD3" s="203" t="str">
        <v>-</v>
      </c>
      <c r="AE3" s="203" t="str">
        <v>-</v>
      </c>
      <c r="AF3" s="203" t="str">
        <v>-</v>
      </c>
      <c r="AG3" s="203" t="str">
        <v>-</v>
      </c>
      <c r="AH3" s="203" t="str">
        <v>-</v>
      </c>
      <c r="AI3" s="203" t="str">
        <v>-</v>
      </c>
      <c r="AJ3" s="203" t="str">
        <v>-</v>
      </c>
      <c r="AK3" s="203" t="str">
        <v>-</v>
      </c>
      <c r="AL3" s="203" t="str">
        <v>-</v>
      </c>
      <c r="AM3" s="203" t="str">
        <v>-</v>
      </c>
      <c r="AN3" s="203" t="str">
        <v>-</v>
      </c>
      <c r="AO3" s="203" t="str">
        <v>-</v>
      </c>
      <c r="AP3" s="203" t="str">
        <v>-</v>
      </c>
      <c r="AQ3" s="203" t="str">
        <v>-</v>
      </c>
      <c r="AR3" s="203" t="str">
        <v>-</v>
      </c>
      <c r="AS3" s="203" t="str">
        <v>-</v>
      </c>
      <c r="AT3" s="203" t="str">
        <v>-</v>
      </c>
      <c r="AU3" s="203" t="str">
        <v>-</v>
      </c>
      <c r="AV3" s="203" t="str">
        <v>-</v>
      </c>
      <c r="AW3" s="203" t="str">
        <v>-</v>
      </c>
      <c r="AX3" s="203" t="str">
        <v>-</v>
      </c>
      <c r="AY3" s="203" t="str">
        <v>-</v>
      </c>
      <c r="AZ3" s="203" t="str">
        <v>-</v>
      </c>
      <c r="BA3" s="203" t="str">
        <v>-</v>
      </c>
      <c r="BB3" s="203" t="str">
        <v>-</v>
      </c>
      <c r="BC3" s="203" t="str">
        <v>-</v>
      </c>
      <c r="BD3" s="203" t="str">
        <v>-</v>
      </c>
      <c r="BE3" s="203" t="str">
        <v>-</v>
      </c>
      <c r="BF3" s="203" t="str">
        <v>-</v>
      </c>
      <c r="BG3" s="203" t="str">
        <v>-</v>
      </c>
      <c r="BH3" s="203" t="str">
        <v>-</v>
      </c>
      <c r="BI3" s="203" t="str">
        <v>-</v>
      </c>
      <c r="BJ3" s="203" t="str">
        <v>-</v>
      </c>
      <c r="BK3" s="203" t="str">
        <v>-</v>
      </c>
      <c r="BL3" s="203" t="str">
        <v>-</v>
      </c>
      <c r="BM3" s="203" t="str">
        <v>-</v>
      </c>
      <c r="BN3" s="203" t="str">
        <v>-</v>
      </c>
      <c r="BO3" s="203" t="str">
        <v>-</v>
      </c>
      <c r="BP3" s="203" t="str">
        <v>-</v>
      </c>
      <c r="BQ3" s="203" t="str">
        <v>-</v>
      </c>
      <c r="BR3" s="203" t="str">
        <v>-</v>
      </c>
      <c r="BS3" s="203" t="str">
        <v>-</v>
      </c>
      <c r="BT3" s="203" t="str">
        <v>-</v>
      </c>
      <c r="BU3" s="203" t="str">
        <v>-</v>
      </c>
      <c r="BV3" s="203" t="str">
        <v>-</v>
      </c>
      <c r="BW3" s="203" t="str">
        <v>-</v>
      </c>
      <c r="BX3" s="203" t="str">
        <v>-</v>
      </c>
      <c r="BY3" s="203" t="str">
        <v>-</v>
      </c>
      <c r="BZ3" s="203" t="str">
        <v>-</v>
      </c>
      <c r="CA3" s="203" t="str">
        <v>-</v>
      </c>
      <c r="CB3" s="203" t="str">
        <v>-</v>
      </c>
      <c r="CC3" s="203" t="str">
        <v>-</v>
      </c>
      <c r="CD3" s="203" t="str">
        <v>-</v>
      </c>
      <c r="CE3" s="203" t="str">
        <v>-</v>
      </c>
      <c r="CF3" s="203" t="str">
        <v>-</v>
      </c>
      <c r="CG3" s="203" t="str">
        <v>-</v>
      </c>
      <c r="CH3" s="203" t="str">
        <v>-</v>
      </c>
      <c r="CI3" s="203" t="str">
        <v>-</v>
      </c>
      <c r="CJ3" s="203" t="str">
        <v>-</v>
      </c>
      <c r="CK3" s="203" t="str">
        <v>-</v>
      </c>
      <c r="CL3" s="203" t="str">
        <v>-</v>
      </c>
      <c r="CM3" s="203" t="str">
        <v>-</v>
      </c>
      <c r="CN3" s="203" t="str">
        <v>-</v>
      </c>
      <c r="CO3" s="203" t="str">
        <v>-</v>
      </c>
      <c r="CP3" s="203" t="str">
        <v>-</v>
      </c>
      <c r="CQ3" s="203" t="str">
        <v>-</v>
      </c>
      <c r="CR3" s="203" t="str">
        <v>-</v>
      </c>
      <c r="CS3" s="203" t="str">
        <v>-</v>
      </c>
      <c r="CT3" s="203" t="str">
        <v>-</v>
      </c>
      <c r="CU3" s="203" t="str">
        <v>-</v>
      </c>
      <c r="CV3" s="203" t="str">
        <v>-</v>
      </c>
      <c r="CW3" s="203" t="str">
        <v>-</v>
      </c>
      <c r="CX3" s="203" t="str">
        <v>-</v>
      </c>
      <c r="CY3" s="203" t="str">
        <v>-</v>
      </c>
      <c r="CZ3" s="203" t="str">
        <v>-</v>
      </c>
      <c r="DA3" s="203" t="str">
        <v>-</v>
      </c>
      <c r="DB3" s="203" t="str">
        <v>-</v>
      </c>
      <c r="DC3" s="203" t="str">
        <v>-</v>
      </c>
      <c r="DD3" s="300" t="str">
        <v>-</v>
      </c>
      <c r="DE3" s="300" t="str">
        <v>-</v>
      </c>
      <c r="DF3" s="300" t="str">
        <v>-</v>
      </c>
      <c r="DG3" s="300" t="str">
        <v>-</v>
      </c>
      <c r="DH3" s="300" t="str">
        <v>-</v>
      </c>
      <c r="DI3" s="300" t="str">
        <v>-</v>
      </c>
      <c r="DJ3" s="300" t="str">
        <v>-</v>
      </c>
      <c r="DK3" s="300" t="str">
        <v>-</v>
      </c>
      <c r="DL3" s="300" t="str">
        <v>-</v>
      </c>
      <c r="DM3" s="300" t="str">
        <v>-</v>
      </c>
      <c r="DN3" s="300" t="str">
        <v>-</v>
      </c>
      <c r="DO3" s="300" t="str">
        <v>-</v>
      </c>
      <c r="DP3" s="300" t="str">
        <v>-</v>
      </c>
      <c r="DQ3" s="300" t="str">
        <v>-</v>
      </c>
      <c r="DR3" s="300" t="str">
        <v>-</v>
      </c>
      <c r="DS3" s="300" t="str">
        <v>-</v>
      </c>
      <c r="DT3" s="207" t="s">
        <v>494</v>
      </c>
      <c r="DU3" s="208" t="s">
        <v>335</v>
      </c>
      <c r="DV3" s="208" t="s">
        <v>336</v>
      </c>
      <c r="DW3" s="208" t="s">
        <v>332</v>
      </c>
      <c r="DX3" s="208" t="s">
        <v>333</v>
      </c>
      <c r="DY3" s="208" t="s">
        <v>344</v>
      </c>
      <c r="DZ3" s="208" t="s">
        <v>345</v>
      </c>
      <c r="EA3" s="208" t="s">
        <v>257</v>
      </c>
      <c r="EB3" s="208" t="s">
        <v>258</v>
      </c>
      <c r="EC3" s="209" t="s">
        <v>346</v>
      </c>
      <c r="ED3" s="210" t="s">
        <v>347</v>
      </c>
      <c r="EE3" s="208" t="s">
        <v>260</v>
      </c>
      <c r="EF3" s="210" t="s">
        <v>334</v>
      </c>
      <c r="EG3" s="210" t="s">
        <v>259</v>
      </c>
      <c r="EH3" s="208" t="s">
        <v>342</v>
      </c>
      <c r="EI3" s="210" t="s">
        <v>343</v>
      </c>
      <c r="EJ3" s="210" t="s">
        <v>348</v>
      </c>
    </row>
    <row r="4" spans="2:148" s="6" customFormat="1" x14ac:dyDescent="0.25">
      <c r="B4" s="53">
        <v>1</v>
      </c>
      <c r="C4" s="192" t="str">
        <f t="array" ref="C4:C123">分類_出力</f>
        <v>農業</v>
      </c>
      <c r="D4" s="211">
        <f>D$133*計算_投入係数表!D4</f>
        <v>2048.369648371226</v>
      </c>
      <c r="E4" s="212">
        <f>E$133*計算_投入係数表!E4</f>
        <v>1.6384330349132599</v>
      </c>
      <c r="F4" s="212">
        <f>F$133*計算_投入係数表!F4</f>
        <v>0</v>
      </c>
      <c r="G4" s="212">
        <f>G$133*計算_投入係数表!G4</f>
        <v>0</v>
      </c>
      <c r="H4" s="212">
        <f>H$133*計算_投入係数表!H4</f>
        <v>2054.3900898486149</v>
      </c>
      <c r="I4" s="212">
        <f>I$133*計算_投入係数表!I4</f>
        <v>21.387964460151863</v>
      </c>
      <c r="J4" s="212">
        <f>J$133*計算_投入係数表!J4</f>
        <v>0</v>
      </c>
      <c r="K4" s="212">
        <f>K$133*計算_投入係数表!K4</f>
        <v>2.5713667486197052</v>
      </c>
      <c r="L4" s="212">
        <f>L$133*計算_投入係数表!L4</f>
        <v>3.9322122799125114E-2</v>
      </c>
      <c r="M4" s="212">
        <f>M$133*計算_投入係数表!M4</f>
        <v>1.7426170793403755</v>
      </c>
      <c r="N4" s="212">
        <f>N$133*計算_投入係数表!N4</f>
        <v>2.0788572114897774</v>
      </c>
      <c r="O4" s="212">
        <f>O$133*計算_投入係数表!O4</f>
        <v>216.82388862128775</v>
      </c>
      <c r="P4" s="212">
        <f>P$133*計算_投入係数表!P4</f>
        <v>0</v>
      </c>
      <c r="Q4" s="212" t="e">
        <f>Q$133*計算_投入係数表!Q4</f>
        <v>#DIV/0!</v>
      </c>
      <c r="R4" s="212" t="e">
        <f>R$133*計算_投入係数表!R4</f>
        <v>#DIV/0!</v>
      </c>
      <c r="S4" s="212" t="e">
        <f>S$133*計算_投入係数表!S4</f>
        <v>#DIV/0!</v>
      </c>
      <c r="T4" s="212" t="e">
        <f>T$133*計算_投入係数表!T4</f>
        <v>#DIV/0!</v>
      </c>
      <c r="U4" s="212" t="e">
        <f>U$133*計算_投入係数表!U4</f>
        <v>#DIV/0!</v>
      </c>
      <c r="V4" s="212" t="e">
        <f>V$133*計算_投入係数表!V4</f>
        <v>#DIV/0!</v>
      </c>
      <c r="W4" s="212" t="e">
        <f>W$133*計算_投入係数表!W4</f>
        <v>#DIV/0!</v>
      </c>
      <c r="X4" s="212" t="e">
        <f>X$133*計算_投入係数表!X4</f>
        <v>#DIV/0!</v>
      </c>
      <c r="Y4" s="212" t="e">
        <f>Y$133*計算_投入係数表!Y4</f>
        <v>#DIV/0!</v>
      </c>
      <c r="Z4" s="212" t="e">
        <f>Z$133*計算_投入係数表!Z4</f>
        <v>#DIV/0!</v>
      </c>
      <c r="AA4" s="212" t="e">
        <f>AA$133*計算_投入係数表!AA4</f>
        <v>#DIV/0!</v>
      </c>
      <c r="AB4" s="212" t="e">
        <f>AB$133*計算_投入係数表!AB4</f>
        <v>#DIV/0!</v>
      </c>
      <c r="AC4" s="212" t="e">
        <f>AC$133*計算_投入係数表!AC4</f>
        <v>#DIV/0!</v>
      </c>
      <c r="AD4" s="212" t="e">
        <f>AD$133*計算_投入係数表!AD4</f>
        <v>#DIV/0!</v>
      </c>
      <c r="AE4" s="212" t="e">
        <f>AE$133*計算_投入係数表!AE4</f>
        <v>#DIV/0!</v>
      </c>
      <c r="AF4" s="212" t="e">
        <f>AF$133*計算_投入係数表!AF4</f>
        <v>#DIV/0!</v>
      </c>
      <c r="AG4" s="212" t="e">
        <f>AG$133*計算_投入係数表!AG4</f>
        <v>#DIV/0!</v>
      </c>
      <c r="AH4" s="212" t="e">
        <f>AH$133*計算_投入係数表!AH4</f>
        <v>#DIV/0!</v>
      </c>
      <c r="AI4" s="212" t="e">
        <f>AI$133*計算_投入係数表!AI4</f>
        <v>#DIV/0!</v>
      </c>
      <c r="AJ4" s="212" t="e">
        <f>AJ$133*計算_投入係数表!AJ4</f>
        <v>#DIV/0!</v>
      </c>
      <c r="AK4" s="212" t="e">
        <f>AK$133*計算_投入係数表!AK4</f>
        <v>#DIV/0!</v>
      </c>
      <c r="AL4" s="212" t="e">
        <f>AL$133*計算_投入係数表!AL4</f>
        <v>#DIV/0!</v>
      </c>
      <c r="AM4" s="212" t="e">
        <f>AM$133*計算_投入係数表!AM4</f>
        <v>#DIV/0!</v>
      </c>
      <c r="AN4" s="212" t="e">
        <f>AN$133*計算_投入係数表!AN4</f>
        <v>#DIV/0!</v>
      </c>
      <c r="AO4" s="212" t="e">
        <f>AO$133*計算_投入係数表!AO4</f>
        <v>#DIV/0!</v>
      </c>
      <c r="AP4" s="212" t="e">
        <f>AP$133*計算_投入係数表!AP4</f>
        <v>#DIV/0!</v>
      </c>
      <c r="AQ4" s="212" t="e">
        <f>AQ$133*計算_投入係数表!AQ4</f>
        <v>#DIV/0!</v>
      </c>
      <c r="AR4" s="212" t="e">
        <f>AR$133*計算_投入係数表!AR4</f>
        <v>#DIV/0!</v>
      </c>
      <c r="AS4" s="212" t="e">
        <f>AS$133*計算_投入係数表!AS4</f>
        <v>#DIV/0!</v>
      </c>
      <c r="AT4" s="212" t="e">
        <f>AT$133*計算_投入係数表!AT4</f>
        <v>#DIV/0!</v>
      </c>
      <c r="AU4" s="212" t="e">
        <f>AU$133*計算_投入係数表!AU4</f>
        <v>#DIV/0!</v>
      </c>
      <c r="AV4" s="212" t="e">
        <f>AV$133*計算_投入係数表!AV4</f>
        <v>#DIV/0!</v>
      </c>
      <c r="AW4" s="212" t="e">
        <f>AW$133*計算_投入係数表!AW4</f>
        <v>#DIV/0!</v>
      </c>
      <c r="AX4" s="212" t="e">
        <f>AX$133*計算_投入係数表!AX4</f>
        <v>#DIV/0!</v>
      </c>
      <c r="AY4" s="212" t="e">
        <f>AY$133*計算_投入係数表!AY4</f>
        <v>#DIV/0!</v>
      </c>
      <c r="AZ4" s="212" t="e">
        <f>AZ$133*計算_投入係数表!AZ4</f>
        <v>#DIV/0!</v>
      </c>
      <c r="BA4" s="212" t="e">
        <f>BA$133*計算_投入係数表!BA4</f>
        <v>#DIV/0!</v>
      </c>
      <c r="BB4" s="212" t="e">
        <f>BB$133*計算_投入係数表!BB4</f>
        <v>#DIV/0!</v>
      </c>
      <c r="BC4" s="212" t="e">
        <f>BC$133*計算_投入係数表!BC4</f>
        <v>#DIV/0!</v>
      </c>
      <c r="BD4" s="212" t="e">
        <f>BD$133*計算_投入係数表!BD4</f>
        <v>#DIV/0!</v>
      </c>
      <c r="BE4" s="212" t="e">
        <f>BE$133*計算_投入係数表!BE4</f>
        <v>#DIV/0!</v>
      </c>
      <c r="BF4" s="212" t="e">
        <f>BF$133*計算_投入係数表!BF4</f>
        <v>#DIV/0!</v>
      </c>
      <c r="BG4" s="212" t="e">
        <f>BG$133*計算_投入係数表!BG4</f>
        <v>#DIV/0!</v>
      </c>
      <c r="BH4" s="212" t="e">
        <f>BH$133*計算_投入係数表!BH4</f>
        <v>#DIV/0!</v>
      </c>
      <c r="BI4" s="212" t="e">
        <f>BI$133*計算_投入係数表!BI4</f>
        <v>#DIV/0!</v>
      </c>
      <c r="BJ4" s="212" t="e">
        <f>BJ$133*計算_投入係数表!BJ4</f>
        <v>#DIV/0!</v>
      </c>
      <c r="BK4" s="212" t="e">
        <f>BK$133*計算_投入係数表!BK4</f>
        <v>#DIV/0!</v>
      </c>
      <c r="BL4" s="212" t="e">
        <f>BL$133*計算_投入係数表!BL4</f>
        <v>#DIV/0!</v>
      </c>
      <c r="BM4" s="212" t="e">
        <f>BM$133*計算_投入係数表!BM4</f>
        <v>#DIV/0!</v>
      </c>
      <c r="BN4" s="212" t="e">
        <f>BN$133*計算_投入係数表!BN4</f>
        <v>#DIV/0!</v>
      </c>
      <c r="BO4" s="212" t="e">
        <f>BO$133*計算_投入係数表!BO4</f>
        <v>#DIV/0!</v>
      </c>
      <c r="BP4" s="212" t="e">
        <f>BP$133*計算_投入係数表!BP4</f>
        <v>#DIV/0!</v>
      </c>
      <c r="BQ4" s="212" t="e">
        <f>BQ$133*計算_投入係数表!BQ4</f>
        <v>#DIV/0!</v>
      </c>
      <c r="BR4" s="212" t="e">
        <f>BR$133*計算_投入係数表!BR4</f>
        <v>#DIV/0!</v>
      </c>
      <c r="BS4" s="212" t="e">
        <f>BS$133*計算_投入係数表!BS4</f>
        <v>#DIV/0!</v>
      </c>
      <c r="BT4" s="212" t="e">
        <f>BT$133*計算_投入係数表!BT4</f>
        <v>#DIV/0!</v>
      </c>
      <c r="BU4" s="212" t="e">
        <f>BU$133*計算_投入係数表!BU4</f>
        <v>#DIV/0!</v>
      </c>
      <c r="BV4" s="212" t="e">
        <f>BV$133*計算_投入係数表!BV4</f>
        <v>#DIV/0!</v>
      </c>
      <c r="BW4" s="212" t="e">
        <f>BW$133*計算_投入係数表!BW4</f>
        <v>#DIV/0!</v>
      </c>
      <c r="BX4" s="212" t="e">
        <f>BX$133*計算_投入係数表!BX4</f>
        <v>#DIV/0!</v>
      </c>
      <c r="BY4" s="212" t="e">
        <f>BY$133*計算_投入係数表!BY4</f>
        <v>#DIV/0!</v>
      </c>
      <c r="BZ4" s="212" t="e">
        <f>BZ$133*計算_投入係数表!BZ4</f>
        <v>#DIV/0!</v>
      </c>
      <c r="CA4" s="212" t="e">
        <f>CA$133*計算_投入係数表!CA4</f>
        <v>#DIV/0!</v>
      </c>
      <c r="CB4" s="212" t="e">
        <f>CB$133*計算_投入係数表!CB4</f>
        <v>#DIV/0!</v>
      </c>
      <c r="CC4" s="212" t="e">
        <f>CC$133*計算_投入係数表!CC4</f>
        <v>#DIV/0!</v>
      </c>
      <c r="CD4" s="212" t="e">
        <f>CD$133*計算_投入係数表!CD4</f>
        <v>#DIV/0!</v>
      </c>
      <c r="CE4" s="212" t="e">
        <f>CE$133*計算_投入係数表!CE4</f>
        <v>#DIV/0!</v>
      </c>
      <c r="CF4" s="212" t="e">
        <f>CF$133*計算_投入係数表!CF4</f>
        <v>#DIV/0!</v>
      </c>
      <c r="CG4" s="212" t="e">
        <f>CG$133*計算_投入係数表!CG4</f>
        <v>#DIV/0!</v>
      </c>
      <c r="CH4" s="212" t="e">
        <f>CH$133*計算_投入係数表!CH4</f>
        <v>#DIV/0!</v>
      </c>
      <c r="CI4" s="212" t="e">
        <f>CI$133*計算_投入係数表!CI4</f>
        <v>#DIV/0!</v>
      </c>
      <c r="CJ4" s="212" t="e">
        <f>CJ$133*計算_投入係数表!CJ4</f>
        <v>#DIV/0!</v>
      </c>
      <c r="CK4" s="212" t="e">
        <f>CK$133*計算_投入係数表!CK4</f>
        <v>#DIV/0!</v>
      </c>
      <c r="CL4" s="212" t="e">
        <f>CL$133*計算_投入係数表!CL4</f>
        <v>#DIV/0!</v>
      </c>
      <c r="CM4" s="212" t="e">
        <f>CM$133*計算_投入係数表!CM4</f>
        <v>#DIV/0!</v>
      </c>
      <c r="CN4" s="212" t="e">
        <f>CN$133*計算_投入係数表!CN4</f>
        <v>#DIV/0!</v>
      </c>
      <c r="CO4" s="212" t="e">
        <f>CO$133*計算_投入係数表!CO4</f>
        <v>#DIV/0!</v>
      </c>
      <c r="CP4" s="212" t="e">
        <f>CP$133*計算_投入係数表!CP4</f>
        <v>#DIV/0!</v>
      </c>
      <c r="CQ4" s="212" t="e">
        <f>CQ$133*計算_投入係数表!CQ4</f>
        <v>#DIV/0!</v>
      </c>
      <c r="CR4" s="212" t="e">
        <f>CR$133*計算_投入係数表!CR4</f>
        <v>#DIV/0!</v>
      </c>
      <c r="CS4" s="212" t="e">
        <f>CS$133*計算_投入係数表!CS4</f>
        <v>#DIV/0!</v>
      </c>
      <c r="CT4" s="212" t="e">
        <f>CT$133*計算_投入係数表!CT4</f>
        <v>#DIV/0!</v>
      </c>
      <c r="CU4" s="212" t="e">
        <f>CU$133*計算_投入係数表!CU4</f>
        <v>#DIV/0!</v>
      </c>
      <c r="CV4" s="212" t="e">
        <f>CV$133*計算_投入係数表!CV4</f>
        <v>#DIV/0!</v>
      </c>
      <c r="CW4" s="212" t="e">
        <f>CW$133*計算_投入係数表!CW4</f>
        <v>#DIV/0!</v>
      </c>
      <c r="CX4" s="212" t="e">
        <f>CX$133*計算_投入係数表!CX4</f>
        <v>#DIV/0!</v>
      </c>
      <c r="CY4" s="212" t="e">
        <f>CY$133*計算_投入係数表!CY4</f>
        <v>#DIV/0!</v>
      </c>
      <c r="CZ4" s="212" t="e">
        <f>CZ$133*計算_投入係数表!CZ4</f>
        <v>#DIV/0!</v>
      </c>
      <c r="DA4" s="212" t="e">
        <f>DA$133*計算_投入係数表!DA4</f>
        <v>#DIV/0!</v>
      </c>
      <c r="DB4" s="212" t="e">
        <f>DB$133*計算_投入係数表!DB4</f>
        <v>#DIV/0!</v>
      </c>
      <c r="DC4" s="212" t="e">
        <f>DC$133*計算_投入係数表!DC4</f>
        <v>#DIV/0!</v>
      </c>
      <c r="DD4" s="290" t="e">
        <f>DD$133*計算_投入係数表!DD4</f>
        <v>#DIV/0!</v>
      </c>
      <c r="DE4" s="290" t="e">
        <f>DE$133*計算_投入係数表!DE4</f>
        <v>#DIV/0!</v>
      </c>
      <c r="DF4" s="290" t="e">
        <f>DF$133*計算_投入係数表!DF4</f>
        <v>#DIV/0!</v>
      </c>
      <c r="DG4" s="290" t="e">
        <f>DG$133*計算_投入係数表!DG4</f>
        <v>#DIV/0!</v>
      </c>
      <c r="DH4" s="290" t="e">
        <f>DH$133*計算_投入係数表!DH4</f>
        <v>#DIV/0!</v>
      </c>
      <c r="DI4" s="290" t="e">
        <f>DI$133*計算_投入係数表!DI4</f>
        <v>#DIV/0!</v>
      </c>
      <c r="DJ4" s="290" t="e">
        <f>DJ$133*計算_投入係数表!DJ4</f>
        <v>#DIV/0!</v>
      </c>
      <c r="DK4" s="290" t="e">
        <f>DK$133*計算_投入係数表!DK4</f>
        <v>#DIV/0!</v>
      </c>
      <c r="DL4" s="290" t="e">
        <f>DL$133*計算_投入係数表!DL4</f>
        <v>#DIV/0!</v>
      </c>
      <c r="DM4" s="290" t="e">
        <f>DM$133*計算_投入係数表!DM4</f>
        <v>#DIV/0!</v>
      </c>
      <c r="DN4" s="290" t="e">
        <f>DN$133*計算_投入係数表!DN4</f>
        <v>#DIV/0!</v>
      </c>
      <c r="DO4" s="290" t="e">
        <f>DO$133*計算_投入係数表!DO4</f>
        <v>#DIV/0!</v>
      </c>
      <c r="DP4" s="290" t="e">
        <f>DP$133*計算_投入係数表!DP4</f>
        <v>#DIV/0!</v>
      </c>
      <c r="DQ4" s="290" t="e">
        <f>DQ$133*計算_投入係数表!DQ4</f>
        <v>#DIV/0!</v>
      </c>
      <c r="DR4" s="290" t="e">
        <f>DR$133*計算_投入係数表!DR4</f>
        <v>#DIV/0!</v>
      </c>
      <c r="DS4" s="290" t="e">
        <f>DS$133*計算_投入係数表!DS4</f>
        <v>#DIV/0!</v>
      </c>
      <c r="DT4" s="213">
        <f>_xlfn.AGGREGATE(9, 6, $D4:$DS4)</f>
        <v>4349.0421874984422</v>
      </c>
      <c r="DU4" s="214">
        <f>SUMIF(振分, $C4, 入力_北海道基本取引表!DU$4:DU$124)*($DV$140/$DW$140)</f>
        <v>9.0379356966769659</v>
      </c>
      <c r="DV4" s="214">
        <f>SUMIF(振分, $C4, 入力_北海道基本取引表!DV$4:DV$124)*(入力!$D$718/入力!$F$718)</f>
        <v>730.69399763979368</v>
      </c>
      <c r="DW4" s="214">
        <f>SUMIF(振分, $C4, 入力_北海道基本取引表!DW$4:DW$124)*(計算_基本取引表_調整前!$DV$141/計算_基本取引表_調整前!$DW$141)</f>
        <v>0</v>
      </c>
      <c r="DX4" s="214">
        <f>SUMIF(振分, $C4, 入力_北海道基本取引表!DX$4:DX$124)*(計算_基本取引表_調整前!$DV$142/計算_基本取引表_調整前!$DW$142)</f>
        <v>0</v>
      </c>
      <c r="DY4" s="214">
        <f>SUMIF(振分, $C4, 入力_北海道基本取引表!DY$4:DY$124)*(入力!$D$700/入力!$F$700)</f>
        <v>0</v>
      </c>
      <c r="DZ4" s="214">
        <f>SUMIF(振分, $C4, 入力_北海道基本取引表!DZ$4:DZ$124)*($DV$140/$DW$140)</f>
        <v>214.9539583132696</v>
      </c>
      <c r="EA4" s="214">
        <f>SUMIF(振分, $C4, 入力_北海道基本取引表!EA$4:EA$124)*($EJ4/SUMIF(振分, $C4, 入力_北海道基本取引表!$EO$4:$EO$124))</f>
        <v>-14.30391288082197</v>
      </c>
      <c r="EB4" s="476"/>
      <c r="EC4" s="215">
        <f>SUM($DU4:$EA4)</f>
        <v>940.38197876891832</v>
      </c>
      <c r="ED4" s="216">
        <f>$DT4+$EC4</f>
        <v>5289.4241662673603</v>
      </c>
      <c r="EE4" s="214"/>
      <c r="EF4" s="216"/>
      <c r="EG4" s="216"/>
      <c r="EH4" s="214"/>
      <c r="EI4" s="216"/>
      <c r="EJ4" s="216">
        <f t="array" ref="EJ4:EJ123">TRANSPOSE(生産額_出力分類)</f>
        <v>10399.158400986826</v>
      </c>
      <c r="EL4" s="255"/>
      <c r="EN4" s="279"/>
      <c r="EP4" s="279"/>
      <c r="EQ4" s="291"/>
    </row>
    <row r="5" spans="2:148" s="6" customFormat="1" x14ac:dyDescent="0.25">
      <c r="B5" s="53">
        <v>2</v>
      </c>
      <c r="C5" s="192" t="str">
        <v>林業</v>
      </c>
      <c r="D5" s="211">
        <f>D$133*計算_投入係数表!D5</f>
        <v>1.6934517548559342</v>
      </c>
      <c r="E5" s="212">
        <f>E$133*計算_投入係数表!E5</f>
        <v>212.70846170826607</v>
      </c>
      <c r="F5" s="212">
        <f>F$133*計算_投入係数表!F5</f>
        <v>0.27318532534415968</v>
      </c>
      <c r="G5" s="212">
        <f>G$133*計算_投入係数表!G5</f>
        <v>0.1457666742266962</v>
      </c>
      <c r="H5" s="212">
        <f>H$133*計算_投入係数表!H5</f>
        <v>162.35617478805548</v>
      </c>
      <c r="I5" s="212">
        <f>I$133*計算_投入係数表!I5</f>
        <v>0.6006557312205103</v>
      </c>
      <c r="J5" s="212">
        <f>J$133*計算_投入係数表!J5</f>
        <v>0</v>
      </c>
      <c r="K5" s="212">
        <f>K$133*計算_投入係数表!K5</f>
        <v>0</v>
      </c>
      <c r="L5" s="212">
        <f>L$133*計算_投入係数表!L5</f>
        <v>0</v>
      </c>
      <c r="M5" s="212">
        <f>M$133*計算_投入係数表!M5</f>
        <v>0</v>
      </c>
      <c r="N5" s="212">
        <f>N$133*計算_投入係数表!N5</f>
        <v>0.2385573849250564</v>
      </c>
      <c r="O5" s="212">
        <f>O$133*計算_投入係数表!O5</f>
        <v>19.046651331288377</v>
      </c>
      <c r="P5" s="212">
        <f>P$133*計算_投入係数表!P5</f>
        <v>0</v>
      </c>
      <c r="Q5" s="212" t="e">
        <f>Q$133*計算_投入係数表!Q5</f>
        <v>#DIV/0!</v>
      </c>
      <c r="R5" s="212" t="e">
        <f>R$133*計算_投入係数表!R5</f>
        <v>#DIV/0!</v>
      </c>
      <c r="S5" s="212" t="e">
        <f>S$133*計算_投入係数表!S5</f>
        <v>#DIV/0!</v>
      </c>
      <c r="T5" s="212" t="e">
        <f>T$133*計算_投入係数表!T5</f>
        <v>#DIV/0!</v>
      </c>
      <c r="U5" s="212" t="e">
        <f>U$133*計算_投入係数表!U5</f>
        <v>#DIV/0!</v>
      </c>
      <c r="V5" s="212" t="e">
        <f>V$133*計算_投入係数表!V5</f>
        <v>#DIV/0!</v>
      </c>
      <c r="W5" s="212" t="e">
        <f>W$133*計算_投入係数表!W5</f>
        <v>#DIV/0!</v>
      </c>
      <c r="X5" s="212" t="e">
        <f>X$133*計算_投入係数表!X5</f>
        <v>#DIV/0!</v>
      </c>
      <c r="Y5" s="212" t="e">
        <f>Y$133*計算_投入係数表!Y5</f>
        <v>#DIV/0!</v>
      </c>
      <c r="Z5" s="212" t="e">
        <f>Z$133*計算_投入係数表!Z5</f>
        <v>#DIV/0!</v>
      </c>
      <c r="AA5" s="212" t="e">
        <f>AA$133*計算_投入係数表!AA5</f>
        <v>#DIV/0!</v>
      </c>
      <c r="AB5" s="212" t="e">
        <f>AB$133*計算_投入係数表!AB5</f>
        <v>#DIV/0!</v>
      </c>
      <c r="AC5" s="212" t="e">
        <f>AC$133*計算_投入係数表!AC5</f>
        <v>#DIV/0!</v>
      </c>
      <c r="AD5" s="212" t="e">
        <f>AD$133*計算_投入係数表!AD5</f>
        <v>#DIV/0!</v>
      </c>
      <c r="AE5" s="212" t="e">
        <f>AE$133*計算_投入係数表!AE5</f>
        <v>#DIV/0!</v>
      </c>
      <c r="AF5" s="212" t="e">
        <f>AF$133*計算_投入係数表!AF5</f>
        <v>#DIV/0!</v>
      </c>
      <c r="AG5" s="212" t="e">
        <f>AG$133*計算_投入係数表!AG5</f>
        <v>#DIV/0!</v>
      </c>
      <c r="AH5" s="212" t="e">
        <f>AH$133*計算_投入係数表!AH5</f>
        <v>#DIV/0!</v>
      </c>
      <c r="AI5" s="212" t="e">
        <f>AI$133*計算_投入係数表!AI5</f>
        <v>#DIV/0!</v>
      </c>
      <c r="AJ5" s="212" t="e">
        <f>AJ$133*計算_投入係数表!AJ5</f>
        <v>#DIV/0!</v>
      </c>
      <c r="AK5" s="212" t="e">
        <f>AK$133*計算_投入係数表!AK5</f>
        <v>#DIV/0!</v>
      </c>
      <c r="AL5" s="212" t="e">
        <f>AL$133*計算_投入係数表!AL5</f>
        <v>#DIV/0!</v>
      </c>
      <c r="AM5" s="212" t="e">
        <f>AM$133*計算_投入係数表!AM5</f>
        <v>#DIV/0!</v>
      </c>
      <c r="AN5" s="212" t="e">
        <f>AN$133*計算_投入係数表!AN5</f>
        <v>#DIV/0!</v>
      </c>
      <c r="AO5" s="212" t="e">
        <f>AO$133*計算_投入係数表!AO5</f>
        <v>#DIV/0!</v>
      </c>
      <c r="AP5" s="212" t="e">
        <f>AP$133*計算_投入係数表!AP5</f>
        <v>#DIV/0!</v>
      </c>
      <c r="AQ5" s="212" t="e">
        <f>AQ$133*計算_投入係数表!AQ5</f>
        <v>#DIV/0!</v>
      </c>
      <c r="AR5" s="212" t="e">
        <f>AR$133*計算_投入係数表!AR5</f>
        <v>#DIV/0!</v>
      </c>
      <c r="AS5" s="212" t="e">
        <f>AS$133*計算_投入係数表!AS5</f>
        <v>#DIV/0!</v>
      </c>
      <c r="AT5" s="212" t="e">
        <f>AT$133*計算_投入係数表!AT5</f>
        <v>#DIV/0!</v>
      </c>
      <c r="AU5" s="212" t="e">
        <f>AU$133*計算_投入係数表!AU5</f>
        <v>#DIV/0!</v>
      </c>
      <c r="AV5" s="212" t="e">
        <f>AV$133*計算_投入係数表!AV5</f>
        <v>#DIV/0!</v>
      </c>
      <c r="AW5" s="212" t="e">
        <f>AW$133*計算_投入係数表!AW5</f>
        <v>#DIV/0!</v>
      </c>
      <c r="AX5" s="212" t="e">
        <f>AX$133*計算_投入係数表!AX5</f>
        <v>#DIV/0!</v>
      </c>
      <c r="AY5" s="212" t="e">
        <f>AY$133*計算_投入係数表!AY5</f>
        <v>#DIV/0!</v>
      </c>
      <c r="AZ5" s="212" t="e">
        <f>AZ$133*計算_投入係数表!AZ5</f>
        <v>#DIV/0!</v>
      </c>
      <c r="BA5" s="212" t="e">
        <f>BA$133*計算_投入係数表!BA5</f>
        <v>#DIV/0!</v>
      </c>
      <c r="BB5" s="212" t="e">
        <f>BB$133*計算_投入係数表!BB5</f>
        <v>#DIV/0!</v>
      </c>
      <c r="BC5" s="212" t="e">
        <f>BC$133*計算_投入係数表!BC5</f>
        <v>#DIV/0!</v>
      </c>
      <c r="BD5" s="212" t="e">
        <f>BD$133*計算_投入係数表!BD5</f>
        <v>#DIV/0!</v>
      </c>
      <c r="BE5" s="212" t="e">
        <f>BE$133*計算_投入係数表!BE5</f>
        <v>#DIV/0!</v>
      </c>
      <c r="BF5" s="212" t="e">
        <f>BF$133*計算_投入係数表!BF5</f>
        <v>#DIV/0!</v>
      </c>
      <c r="BG5" s="212" t="e">
        <f>BG$133*計算_投入係数表!BG5</f>
        <v>#DIV/0!</v>
      </c>
      <c r="BH5" s="212" t="e">
        <f>BH$133*計算_投入係数表!BH5</f>
        <v>#DIV/0!</v>
      </c>
      <c r="BI5" s="212" t="e">
        <f>BI$133*計算_投入係数表!BI5</f>
        <v>#DIV/0!</v>
      </c>
      <c r="BJ5" s="212" t="e">
        <f>BJ$133*計算_投入係数表!BJ5</f>
        <v>#DIV/0!</v>
      </c>
      <c r="BK5" s="212" t="e">
        <f>BK$133*計算_投入係数表!BK5</f>
        <v>#DIV/0!</v>
      </c>
      <c r="BL5" s="212" t="e">
        <f>BL$133*計算_投入係数表!BL5</f>
        <v>#DIV/0!</v>
      </c>
      <c r="BM5" s="212" t="e">
        <f>BM$133*計算_投入係数表!BM5</f>
        <v>#DIV/0!</v>
      </c>
      <c r="BN5" s="212" t="e">
        <f>BN$133*計算_投入係数表!BN5</f>
        <v>#DIV/0!</v>
      </c>
      <c r="BO5" s="212" t="e">
        <f>BO$133*計算_投入係数表!BO5</f>
        <v>#DIV/0!</v>
      </c>
      <c r="BP5" s="212" t="e">
        <f>BP$133*計算_投入係数表!BP5</f>
        <v>#DIV/0!</v>
      </c>
      <c r="BQ5" s="212" t="e">
        <f>BQ$133*計算_投入係数表!BQ5</f>
        <v>#DIV/0!</v>
      </c>
      <c r="BR5" s="212" t="e">
        <f>BR$133*計算_投入係数表!BR5</f>
        <v>#DIV/0!</v>
      </c>
      <c r="BS5" s="212" t="e">
        <f>BS$133*計算_投入係数表!BS5</f>
        <v>#DIV/0!</v>
      </c>
      <c r="BT5" s="212" t="e">
        <f>BT$133*計算_投入係数表!BT5</f>
        <v>#DIV/0!</v>
      </c>
      <c r="BU5" s="212" t="e">
        <f>BU$133*計算_投入係数表!BU5</f>
        <v>#DIV/0!</v>
      </c>
      <c r="BV5" s="212" t="e">
        <f>BV$133*計算_投入係数表!BV5</f>
        <v>#DIV/0!</v>
      </c>
      <c r="BW5" s="212" t="e">
        <f>BW$133*計算_投入係数表!BW5</f>
        <v>#DIV/0!</v>
      </c>
      <c r="BX5" s="212" t="e">
        <f>BX$133*計算_投入係数表!BX5</f>
        <v>#DIV/0!</v>
      </c>
      <c r="BY5" s="212" t="e">
        <f>BY$133*計算_投入係数表!BY5</f>
        <v>#DIV/0!</v>
      </c>
      <c r="BZ5" s="212" t="e">
        <f>BZ$133*計算_投入係数表!BZ5</f>
        <v>#DIV/0!</v>
      </c>
      <c r="CA5" s="212" t="e">
        <f>CA$133*計算_投入係数表!CA5</f>
        <v>#DIV/0!</v>
      </c>
      <c r="CB5" s="212" t="e">
        <f>CB$133*計算_投入係数表!CB5</f>
        <v>#DIV/0!</v>
      </c>
      <c r="CC5" s="212" t="e">
        <f>CC$133*計算_投入係数表!CC5</f>
        <v>#DIV/0!</v>
      </c>
      <c r="CD5" s="212" t="e">
        <f>CD$133*計算_投入係数表!CD5</f>
        <v>#DIV/0!</v>
      </c>
      <c r="CE5" s="212" t="e">
        <f>CE$133*計算_投入係数表!CE5</f>
        <v>#DIV/0!</v>
      </c>
      <c r="CF5" s="212" t="e">
        <f>CF$133*計算_投入係数表!CF5</f>
        <v>#DIV/0!</v>
      </c>
      <c r="CG5" s="212" t="e">
        <f>CG$133*計算_投入係数表!CG5</f>
        <v>#DIV/0!</v>
      </c>
      <c r="CH5" s="212" t="e">
        <f>CH$133*計算_投入係数表!CH5</f>
        <v>#DIV/0!</v>
      </c>
      <c r="CI5" s="212" t="e">
        <f>CI$133*計算_投入係数表!CI5</f>
        <v>#DIV/0!</v>
      </c>
      <c r="CJ5" s="212" t="e">
        <f>CJ$133*計算_投入係数表!CJ5</f>
        <v>#DIV/0!</v>
      </c>
      <c r="CK5" s="212" t="e">
        <f>CK$133*計算_投入係数表!CK5</f>
        <v>#DIV/0!</v>
      </c>
      <c r="CL5" s="212" t="e">
        <f>CL$133*計算_投入係数表!CL5</f>
        <v>#DIV/0!</v>
      </c>
      <c r="CM5" s="212" t="e">
        <f>CM$133*計算_投入係数表!CM5</f>
        <v>#DIV/0!</v>
      </c>
      <c r="CN5" s="212" t="e">
        <f>CN$133*計算_投入係数表!CN5</f>
        <v>#DIV/0!</v>
      </c>
      <c r="CO5" s="212" t="e">
        <f>CO$133*計算_投入係数表!CO5</f>
        <v>#DIV/0!</v>
      </c>
      <c r="CP5" s="212" t="e">
        <f>CP$133*計算_投入係数表!CP5</f>
        <v>#DIV/0!</v>
      </c>
      <c r="CQ5" s="212" t="e">
        <f>CQ$133*計算_投入係数表!CQ5</f>
        <v>#DIV/0!</v>
      </c>
      <c r="CR5" s="212" t="e">
        <f>CR$133*計算_投入係数表!CR5</f>
        <v>#DIV/0!</v>
      </c>
      <c r="CS5" s="212" t="e">
        <f>CS$133*計算_投入係数表!CS5</f>
        <v>#DIV/0!</v>
      </c>
      <c r="CT5" s="212" t="e">
        <f>CT$133*計算_投入係数表!CT5</f>
        <v>#DIV/0!</v>
      </c>
      <c r="CU5" s="212" t="e">
        <f>CU$133*計算_投入係数表!CU5</f>
        <v>#DIV/0!</v>
      </c>
      <c r="CV5" s="212" t="e">
        <f>CV$133*計算_投入係数表!CV5</f>
        <v>#DIV/0!</v>
      </c>
      <c r="CW5" s="212" t="e">
        <f>CW$133*計算_投入係数表!CW5</f>
        <v>#DIV/0!</v>
      </c>
      <c r="CX5" s="212" t="e">
        <f>CX$133*計算_投入係数表!CX5</f>
        <v>#DIV/0!</v>
      </c>
      <c r="CY5" s="212" t="e">
        <f>CY$133*計算_投入係数表!CY5</f>
        <v>#DIV/0!</v>
      </c>
      <c r="CZ5" s="212" t="e">
        <f>CZ$133*計算_投入係数表!CZ5</f>
        <v>#DIV/0!</v>
      </c>
      <c r="DA5" s="212" t="e">
        <f>DA$133*計算_投入係数表!DA5</f>
        <v>#DIV/0!</v>
      </c>
      <c r="DB5" s="212" t="e">
        <f>DB$133*計算_投入係数表!DB5</f>
        <v>#DIV/0!</v>
      </c>
      <c r="DC5" s="212" t="e">
        <f>DC$133*計算_投入係数表!DC5</f>
        <v>#DIV/0!</v>
      </c>
      <c r="DD5" s="212" t="e">
        <f>DD$133*計算_投入係数表!DD5</f>
        <v>#DIV/0!</v>
      </c>
      <c r="DE5" s="212" t="e">
        <f>DE$133*計算_投入係数表!DE5</f>
        <v>#DIV/0!</v>
      </c>
      <c r="DF5" s="212" t="e">
        <f>DF$133*計算_投入係数表!DF5</f>
        <v>#DIV/0!</v>
      </c>
      <c r="DG5" s="212" t="e">
        <f>DG$133*計算_投入係数表!DG5</f>
        <v>#DIV/0!</v>
      </c>
      <c r="DH5" s="212" t="e">
        <f>DH$133*計算_投入係数表!DH5</f>
        <v>#DIV/0!</v>
      </c>
      <c r="DI5" s="212" t="e">
        <f>DI$133*計算_投入係数表!DI5</f>
        <v>#DIV/0!</v>
      </c>
      <c r="DJ5" s="212" t="e">
        <f>DJ$133*計算_投入係数表!DJ5</f>
        <v>#DIV/0!</v>
      </c>
      <c r="DK5" s="212" t="e">
        <f>DK$133*計算_投入係数表!DK5</f>
        <v>#DIV/0!</v>
      </c>
      <c r="DL5" s="212" t="e">
        <f>DL$133*計算_投入係数表!DL5</f>
        <v>#DIV/0!</v>
      </c>
      <c r="DM5" s="212" t="e">
        <f>DM$133*計算_投入係数表!DM5</f>
        <v>#DIV/0!</v>
      </c>
      <c r="DN5" s="212" t="e">
        <f>DN$133*計算_投入係数表!DN5</f>
        <v>#DIV/0!</v>
      </c>
      <c r="DO5" s="212" t="e">
        <f>DO$133*計算_投入係数表!DO5</f>
        <v>#DIV/0!</v>
      </c>
      <c r="DP5" s="212" t="e">
        <f>DP$133*計算_投入係数表!DP5</f>
        <v>#DIV/0!</v>
      </c>
      <c r="DQ5" s="212" t="e">
        <f>DQ$133*計算_投入係数表!DQ5</f>
        <v>#DIV/0!</v>
      </c>
      <c r="DR5" s="212" t="e">
        <f>DR$133*計算_投入係数表!DR5</f>
        <v>#DIV/0!</v>
      </c>
      <c r="DS5" s="212" t="e">
        <f>DS$133*計算_投入係数表!DS5</f>
        <v>#DIV/0!</v>
      </c>
      <c r="DT5" s="213">
        <f t="shared" ref="DT5:DT68" si="0">_xlfn.AGGREGATE(9, 6, $D5:$DS5)</f>
        <v>397.06290469818236</v>
      </c>
      <c r="DU5" s="214">
        <f>SUMIF(振分, $C5, 入力_北海道基本取引表!DU$4:DU$124)*($DV$140/$DW$140)</f>
        <v>0.61412311107907225</v>
      </c>
      <c r="DV5" s="214">
        <f>SUMIF(振分, $C5, 入力_北海道基本取引表!DV$4:DV$124)*(入力!$D$718/入力!$F$718)</f>
        <v>43.85947797856192</v>
      </c>
      <c r="DW5" s="214">
        <f>SUMIF(振分, $C5, 入力_北海道基本取引表!DW$4:DW$124)*(計算_基本取引表_調整前!$DV$141/計算_基本取引表_調整前!$DW$141)</f>
        <v>0</v>
      </c>
      <c r="DX5" s="214">
        <f>SUMIF(振分, $C5, 入力_北海道基本取引表!DX$4:DX$124)*(計算_基本取引表_調整前!$DV$142/計算_基本取引表_調整前!$DW$142)</f>
        <v>0</v>
      </c>
      <c r="DY5" s="214">
        <f>SUMIF(振分, $C5, 入力_北海道基本取引表!DY$4:DY$124)*(入力!$D$700/入力!$F$700)</f>
        <v>0</v>
      </c>
      <c r="DZ5" s="214">
        <f>SUMIF(振分, $C5, 入力_北海道基本取引表!DZ$4:DZ$124)*($DV$140/$DW$140)</f>
        <v>0</v>
      </c>
      <c r="EA5" s="214">
        <f>SUMIF(振分, $C5, 入力_北海道基本取引表!EA$4:EA$124)*($EJ5/SUMIF(振分, $C5, 入力_北海道基本取引表!$EO$4:$EO$124))</f>
        <v>328.7050923827332</v>
      </c>
      <c r="EB5" s="476"/>
      <c r="EC5" s="215">
        <f t="shared" ref="EC5:EC68" si="1">SUM($DU5:$EA5)</f>
        <v>373.17869347237422</v>
      </c>
      <c r="ED5" s="216">
        <f t="shared" ref="ED5:ED68" si="2">$DT5+$EC5</f>
        <v>770.24159817055659</v>
      </c>
      <c r="EE5" s="214"/>
      <c r="EF5" s="216"/>
      <c r="EG5" s="216"/>
      <c r="EH5" s="214"/>
      <c r="EI5" s="216"/>
      <c r="EJ5" s="216">
        <v>1026.921116112323</v>
      </c>
      <c r="EL5" s="255"/>
      <c r="EN5" s="279"/>
      <c r="EO5"/>
      <c r="EP5" s="279"/>
      <c r="EQ5" s="291"/>
      <c r="ER5" s="132"/>
    </row>
    <row r="6" spans="2:148" s="6" customFormat="1" x14ac:dyDescent="0.25">
      <c r="B6" s="53">
        <v>3</v>
      </c>
      <c r="C6" s="192" t="str">
        <v>漁業</v>
      </c>
      <c r="D6" s="211">
        <f>D$133*計算_投入係数表!D6</f>
        <v>0</v>
      </c>
      <c r="E6" s="212">
        <f>E$133*計算_投入係数表!E6</f>
        <v>0</v>
      </c>
      <c r="F6" s="212">
        <f>F$133*計算_投入係数表!F6</f>
        <v>36.834488033904201</v>
      </c>
      <c r="G6" s="212">
        <f>G$133*計算_投入係数表!G6</f>
        <v>0</v>
      </c>
      <c r="H6" s="212">
        <f>H$133*計算_投入係数表!H6</f>
        <v>954.5178790662701</v>
      </c>
      <c r="I6" s="212">
        <f>I$133*計算_投入係数表!I6</f>
        <v>0</v>
      </c>
      <c r="J6" s="212">
        <f>J$133*計算_投入係数表!J6</f>
        <v>0</v>
      </c>
      <c r="K6" s="212">
        <f>K$133*計算_投入係数表!K6</f>
        <v>0</v>
      </c>
      <c r="L6" s="212">
        <f>L$133*計算_投入係数表!L6</f>
        <v>0</v>
      </c>
      <c r="M6" s="212">
        <f>M$133*計算_投入係数表!M6</f>
        <v>0.16720206518191233</v>
      </c>
      <c r="N6" s="212">
        <f>N$133*計算_投入係数表!N6</f>
        <v>0.2300374783205901</v>
      </c>
      <c r="O6" s="212">
        <f>O$133*計算_投入係数表!O6</f>
        <v>50.294457906202311</v>
      </c>
      <c r="P6" s="212">
        <f>P$133*計算_投入係数表!P6</f>
        <v>0</v>
      </c>
      <c r="Q6" s="212" t="e">
        <f>Q$133*計算_投入係数表!Q6</f>
        <v>#DIV/0!</v>
      </c>
      <c r="R6" s="212" t="e">
        <f>R$133*計算_投入係数表!R6</f>
        <v>#DIV/0!</v>
      </c>
      <c r="S6" s="212" t="e">
        <f>S$133*計算_投入係数表!S6</f>
        <v>#DIV/0!</v>
      </c>
      <c r="T6" s="212" t="e">
        <f>T$133*計算_投入係数表!T6</f>
        <v>#DIV/0!</v>
      </c>
      <c r="U6" s="212" t="e">
        <f>U$133*計算_投入係数表!U6</f>
        <v>#DIV/0!</v>
      </c>
      <c r="V6" s="212" t="e">
        <f>V$133*計算_投入係数表!V6</f>
        <v>#DIV/0!</v>
      </c>
      <c r="W6" s="212" t="e">
        <f>W$133*計算_投入係数表!W6</f>
        <v>#DIV/0!</v>
      </c>
      <c r="X6" s="212" t="e">
        <f>X$133*計算_投入係数表!X6</f>
        <v>#DIV/0!</v>
      </c>
      <c r="Y6" s="212" t="e">
        <f>Y$133*計算_投入係数表!Y6</f>
        <v>#DIV/0!</v>
      </c>
      <c r="Z6" s="212" t="e">
        <f>Z$133*計算_投入係数表!Z6</f>
        <v>#DIV/0!</v>
      </c>
      <c r="AA6" s="212" t="e">
        <f>AA$133*計算_投入係数表!AA6</f>
        <v>#DIV/0!</v>
      </c>
      <c r="AB6" s="212" t="e">
        <f>AB$133*計算_投入係数表!AB6</f>
        <v>#DIV/0!</v>
      </c>
      <c r="AC6" s="212" t="e">
        <f>AC$133*計算_投入係数表!AC6</f>
        <v>#DIV/0!</v>
      </c>
      <c r="AD6" s="212" t="e">
        <f>AD$133*計算_投入係数表!AD6</f>
        <v>#DIV/0!</v>
      </c>
      <c r="AE6" s="212" t="e">
        <f>AE$133*計算_投入係数表!AE6</f>
        <v>#DIV/0!</v>
      </c>
      <c r="AF6" s="212" t="e">
        <f>AF$133*計算_投入係数表!AF6</f>
        <v>#DIV/0!</v>
      </c>
      <c r="AG6" s="212" t="e">
        <f>AG$133*計算_投入係数表!AG6</f>
        <v>#DIV/0!</v>
      </c>
      <c r="AH6" s="212" t="e">
        <f>AH$133*計算_投入係数表!AH6</f>
        <v>#DIV/0!</v>
      </c>
      <c r="AI6" s="212" t="e">
        <f>AI$133*計算_投入係数表!AI6</f>
        <v>#DIV/0!</v>
      </c>
      <c r="AJ6" s="212" t="e">
        <f>AJ$133*計算_投入係数表!AJ6</f>
        <v>#DIV/0!</v>
      </c>
      <c r="AK6" s="212" t="e">
        <f>AK$133*計算_投入係数表!AK6</f>
        <v>#DIV/0!</v>
      </c>
      <c r="AL6" s="212" t="e">
        <f>AL$133*計算_投入係数表!AL6</f>
        <v>#DIV/0!</v>
      </c>
      <c r="AM6" s="212" t="e">
        <f>AM$133*計算_投入係数表!AM6</f>
        <v>#DIV/0!</v>
      </c>
      <c r="AN6" s="212" t="e">
        <f>AN$133*計算_投入係数表!AN6</f>
        <v>#DIV/0!</v>
      </c>
      <c r="AO6" s="212" t="e">
        <f>AO$133*計算_投入係数表!AO6</f>
        <v>#DIV/0!</v>
      </c>
      <c r="AP6" s="212" t="e">
        <f>AP$133*計算_投入係数表!AP6</f>
        <v>#DIV/0!</v>
      </c>
      <c r="AQ6" s="212" t="e">
        <f>AQ$133*計算_投入係数表!AQ6</f>
        <v>#DIV/0!</v>
      </c>
      <c r="AR6" s="212" t="e">
        <f>AR$133*計算_投入係数表!AR6</f>
        <v>#DIV/0!</v>
      </c>
      <c r="AS6" s="212" t="e">
        <f>AS$133*計算_投入係数表!AS6</f>
        <v>#DIV/0!</v>
      </c>
      <c r="AT6" s="212" t="e">
        <f>AT$133*計算_投入係数表!AT6</f>
        <v>#DIV/0!</v>
      </c>
      <c r="AU6" s="212" t="e">
        <f>AU$133*計算_投入係数表!AU6</f>
        <v>#DIV/0!</v>
      </c>
      <c r="AV6" s="212" t="e">
        <f>AV$133*計算_投入係数表!AV6</f>
        <v>#DIV/0!</v>
      </c>
      <c r="AW6" s="212" t="e">
        <f>AW$133*計算_投入係数表!AW6</f>
        <v>#DIV/0!</v>
      </c>
      <c r="AX6" s="212" t="e">
        <f>AX$133*計算_投入係数表!AX6</f>
        <v>#DIV/0!</v>
      </c>
      <c r="AY6" s="212" t="e">
        <f>AY$133*計算_投入係数表!AY6</f>
        <v>#DIV/0!</v>
      </c>
      <c r="AZ6" s="212" t="e">
        <f>AZ$133*計算_投入係数表!AZ6</f>
        <v>#DIV/0!</v>
      </c>
      <c r="BA6" s="212" t="e">
        <f>BA$133*計算_投入係数表!BA6</f>
        <v>#DIV/0!</v>
      </c>
      <c r="BB6" s="212" t="e">
        <f>BB$133*計算_投入係数表!BB6</f>
        <v>#DIV/0!</v>
      </c>
      <c r="BC6" s="212" t="e">
        <f>BC$133*計算_投入係数表!BC6</f>
        <v>#DIV/0!</v>
      </c>
      <c r="BD6" s="212" t="e">
        <f>BD$133*計算_投入係数表!BD6</f>
        <v>#DIV/0!</v>
      </c>
      <c r="BE6" s="212" t="e">
        <f>BE$133*計算_投入係数表!BE6</f>
        <v>#DIV/0!</v>
      </c>
      <c r="BF6" s="212" t="e">
        <f>BF$133*計算_投入係数表!BF6</f>
        <v>#DIV/0!</v>
      </c>
      <c r="BG6" s="212" t="e">
        <f>BG$133*計算_投入係数表!BG6</f>
        <v>#DIV/0!</v>
      </c>
      <c r="BH6" s="212" t="e">
        <f>BH$133*計算_投入係数表!BH6</f>
        <v>#DIV/0!</v>
      </c>
      <c r="BI6" s="212" t="e">
        <f>BI$133*計算_投入係数表!BI6</f>
        <v>#DIV/0!</v>
      </c>
      <c r="BJ6" s="212" t="e">
        <f>BJ$133*計算_投入係数表!BJ6</f>
        <v>#DIV/0!</v>
      </c>
      <c r="BK6" s="212" t="e">
        <f>BK$133*計算_投入係数表!BK6</f>
        <v>#DIV/0!</v>
      </c>
      <c r="BL6" s="212" t="e">
        <f>BL$133*計算_投入係数表!BL6</f>
        <v>#DIV/0!</v>
      </c>
      <c r="BM6" s="212" t="e">
        <f>BM$133*計算_投入係数表!BM6</f>
        <v>#DIV/0!</v>
      </c>
      <c r="BN6" s="212" t="e">
        <f>BN$133*計算_投入係数表!BN6</f>
        <v>#DIV/0!</v>
      </c>
      <c r="BO6" s="212" t="e">
        <f>BO$133*計算_投入係数表!BO6</f>
        <v>#DIV/0!</v>
      </c>
      <c r="BP6" s="212" t="e">
        <f>BP$133*計算_投入係数表!BP6</f>
        <v>#DIV/0!</v>
      </c>
      <c r="BQ6" s="212" t="e">
        <f>BQ$133*計算_投入係数表!BQ6</f>
        <v>#DIV/0!</v>
      </c>
      <c r="BR6" s="212" t="e">
        <f>BR$133*計算_投入係数表!BR6</f>
        <v>#DIV/0!</v>
      </c>
      <c r="BS6" s="212" t="e">
        <f>BS$133*計算_投入係数表!BS6</f>
        <v>#DIV/0!</v>
      </c>
      <c r="BT6" s="212" t="e">
        <f>BT$133*計算_投入係数表!BT6</f>
        <v>#DIV/0!</v>
      </c>
      <c r="BU6" s="212" t="e">
        <f>BU$133*計算_投入係数表!BU6</f>
        <v>#DIV/0!</v>
      </c>
      <c r="BV6" s="212" t="e">
        <f>BV$133*計算_投入係数表!BV6</f>
        <v>#DIV/0!</v>
      </c>
      <c r="BW6" s="212" t="e">
        <f>BW$133*計算_投入係数表!BW6</f>
        <v>#DIV/0!</v>
      </c>
      <c r="BX6" s="212" t="e">
        <f>BX$133*計算_投入係数表!BX6</f>
        <v>#DIV/0!</v>
      </c>
      <c r="BY6" s="212" t="e">
        <f>BY$133*計算_投入係数表!BY6</f>
        <v>#DIV/0!</v>
      </c>
      <c r="BZ6" s="212" t="e">
        <f>BZ$133*計算_投入係数表!BZ6</f>
        <v>#DIV/0!</v>
      </c>
      <c r="CA6" s="212" t="e">
        <f>CA$133*計算_投入係数表!CA6</f>
        <v>#DIV/0!</v>
      </c>
      <c r="CB6" s="212" t="e">
        <f>CB$133*計算_投入係数表!CB6</f>
        <v>#DIV/0!</v>
      </c>
      <c r="CC6" s="212" t="e">
        <f>CC$133*計算_投入係数表!CC6</f>
        <v>#DIV/0!</v>
      </c>
      <c r="CD6" s="212" t="e">
        <f>CD$133*計算_投入係数表!CD6</f>
        <v>#DIV/0!</v>
      </c>
      <c r="CE6" s="212" t="e">
        <f>CE$133*計算_投入係数表!CE6</f>
        <v>#DIV/0!</v>
      </c>
      <c r="CF6" s="212" t="e">
        <f>CF$133*計算_投入係数表!CF6</f>
        <v>#DIV/0!</v>
      </c>
      <c r="CG6" s="212" t="e">
        <f>CG$133*計算_投入係数表!CG6</f>
        <v>#DIV/0!</v>
      </c>
      <c r="CH6" s="212" t="e">
        <f>CH$133*計算_投入係数表!CH6</f>
        <v>#DIV/0!</v>
      </c>
      <c r="CI6" s="212" t="e">
        <f>CI$133*計算_投入係数表!CI6</f>
        <v>#DIV/0!</v>
      </c>
      <c r="CJ6" s="212" t="e">
        <f>CJ$133*計算_投入係数表!CJ6</f>
        <v>#DIV/0!</v>
      </c>
      <c r="CK6" s="212" t="e">
        <f>CK$133*計算_投入係数表!CK6</f>
        <v>#DIV/0!</v>
      </c>
      <c r="CL6" s="212" t="e">
        <f>CL$133*計算_投入係数表!CL6</f>
        <v>#DIV/0!</v>
      </c>
      <c r="CM6" s="212" t="e">
        <f>CM$133*計算_投入係数表!CM6</f>
        <v>#DIV/0!</v>
      </c>
      <c r="CN6" s="212" t="e">
        <f>CN$133*計算_投入係数表!CN6</f>
        <v>#DIV/0!</v>
      </c>
      <c r="CO6" s="212" t="e">
        <f>CO$133*計算_投入係数表!CO6</f>
        <v>#DIV/0!</v>
      </c>
      <c r="CP6" s="212" t="e">
        <f>CP$133*計算_投入係数表!CP6</f>
        <v>#DIV/0!</v>
      </c>
      <c r="CQ6" s="212" t="e">
        <f>CQ$133*計算_投入係数表!CQ6</f>
        <v>#DIV/0!</v>
      </c>
      <c r="CR6" s="212" t="e">
        <f>CR$133*計算_投入係数表!CR6</f>
        <v>#DIV/0!</v>
      </c>
      <c r="CS6" s="212" t="e">
        <f>CS$133*計算_投入係数表!CS6</f>
        <v>#DIV/0!</v>
      </c>
      <c r="CT6" s="212" t="e">
        <f>CT$133*計算_投入係数表!CT6</f>
        <v>#DIV/0!</v>
      </c>
      <c r="CU6" s="212" t="e">
        <f>CU$133*計算_投入係数表!CU6</f>
        <v>#DIV/0!</v>
      </c>
      <c r="CV6" s="212" t="e">
        <f>CV$133*計算_投入係数表!CV6</f>
        <v>#DIV/0!</v>
      </c>
      <c r="CW6" s="212" t="e">
        <f>CW$133*計算_投入係数表!CW6</f>
        <v>#DIV/0!</v>
      </c>
      <c r="CX6" s="212" t="e">
        <f>CX$133*計算_投入係数表!CX6</f>
        <v>#DIV/0!</v>
      </c>
      <c r="CY6" s="212" t="e">
        <f>CY$133*計算_投入係数表!CY6</f>
        <v>#DIV/0!</v>
      </c>
      <c r="CZ6" s="212" t="e">
        <f>CZ$133*計算_投入係数表!CZ6</f>
        <v>#DIV/0!</v>
      </c>
      <c r="DA6" s="212" t="e">
        <f>DA$133*計算_投入係数表!DA6</f>
        <v>#DIV/0!</v>
      </c>
      <c r="DB6" s="212" t="e">
        <f>DB$133*計算_投入係数表!DB6</f>
        <v>#DIV/0!</v>
      </c>
      <c r="DC6" s="212" t="e">
        <f>DC$133*計算_投入係数表!DC6</f>
        <v>#DIV/0!</v>
      </c>
      <c r="DD6" s="212" t="e">
        <f>DD$133*計算_投入係数表!DD6</f>
        <v>#DIV/0!</v>
      </c>
      <c r="DE6" s="212" t="e">
        <f>DE$133*計算_投入係数表!DE6</f>
        <v>#DIV/0!</v>
      </c>
      <c r="DF6" s="212" t="e">
        <f>DF$133*計算_投入係数表!DF6</f>
        <v>#DIV/0!</v>
      </c>
      <c r="DG6" s="212" t="e">
        <f>DG$133*計算_投入係数表!DG6</f>
        <v>#DIV/0!</v>
      </c>
      <c r="DH6" s="212" t="e">
        <f>DH$133*計算_投入係数表!DH6</f>
        <v>#DIV/0!</v>
      </c>
      <c r="DI6" s="212" t="e">
        <f>DI$133*計算_投入係数表!DI6</f>
        <v>#DIV/0!</v>
      </c>
      <c r="DJ6" s="212" t="e">
        <f>DJ$133*計算_投入係数表!DJ6</f>
        <v>#DIV/0!</v>
      </c>
      <c r="DK6" s="212" t="e">
        <f>DK$133*計算_投入係数表!DK6</f>
        <v>#DIV/0!</v>
      </c>
      <c r="DL6" s="212" t="e">
        <f>DL$133*計算_投入係数表!DL6</f>
        <v>#DIV/0!</v>
      </c>
      <c r="DM6" s="212" t="e">
        <f>DM$133*計算_投入係数表!DM6</f>
        <v>#DIV/0!</v>
      </c>
      <c r="DN6" s="212" t="e">
        <f>DN$133*計算_投入係数表!DN6</f>
        <v>#DIV/0!</v>
      </c>
      <c r="DO6" s="212" t="e">
        <f>DO$133*計算_投入係数表!DO6</f>
        <v>#DIV/0!</v>
      </c>
      <c r="DP6" s="212" t="e">
        <f>DP$133*計算_投入係数表!DP6</f>
        <v>#DIV/0!</v>
      </c>
      <c r="DQ6" s="212" t="e">
        <f>DQ$133*計算_投入係数表!DQ6</f>
        <v>#DIV/0!</v>
      </c>
      <c r="DR6" s="212" t="e">
        <f>DR$133*計算_投入係数表!DR6</f>
        <v>#DIV/0!</v>
      </c>
      <c r="DS6" s="212" t="e">
        <f>DS$133*計算_投入係数表!DS6</f>
        <v>#DIV/0!</v>
      </c>
      <c r="DT6" s="213">
        <f t="shared" si="0"/>
        <v>1042.0440645498791</v>
      </c>
      <c r="DU6" s="214">
        <f>SUMIF(振分, $C6, 入力_北海道基本取引表!DU$4:DU$124)*($DV$140/$DW$140)</f>
        <v>2.6304034138254067</v>
      </c>
      <c r="DV6" s="214">
        <f>SUMIF(振分, $C6, 入力_北海道基本取引表!DV$4:DV$124)*(入力!$D$718/入力!$F$718)</f>
        <v>81.230339743721956</v>
      </c>
      <c r="DW6" s="214">
        <f>SUMIF(振分, $C6, 入力_北海道基本取引表!DW$4:DW$124)*(計算_基本取引表_調整前!$DV$141/計算_基本取引表_調整前!$DW$141)</f>
        <v>0</v>
      </c>
      <c r="DX6" s="214">
        <f>SUMIF(振分, $C6, 入力_北海道基本取引表!DX$4:DX$124)*(計算_基本取引表_調整前!$DV$142/計算_基本取引表_調整前!$DW$142)</f>
        <v>0</v>
      </c>
      <c r="DY6" s="214">
        <f>SUMIF(振分, $C6, 入力_北海道基本取引表!DY$4:DY$124)*(入力!$D$700/入力!$F$700)</f>
        <v>0</v>
      </c>
      <c r="DZ6" s="214">
        <f>SUMIF(振分, $C6, 入力_北海道基本取引表!DZ$4:DZ$124)*($DV$140/$DW$140)</f>
        <v>0</v>
      </c>
      <c r="EA6" s="214">
        <f>SUMIF(振分, $C6, 入力_北海道基本取引表!EA$4:EA$124)*($EJ6/SUMIF(振分, $C6, 入力_北海道基本取引表!$EO$4:$EO$124))</f>
        <v>8.1136041627215434</v>
      </c>
      <c r="EB6" s="476"/>
      <c r="EC6" s="215">
        <f t="shared" si="1"/>
        <v>91.974347320268905</v>
      </c>
      <c r="ED6" s="216">
        <f t="shared" si="2"/>
        <v>1134.0184118701479</v>
      </c>
      <c r="EE6" s="214"/>
      <c r="EF6" s="216"/>
      <c r="EG6" s="216"/>
      <c r="EH6" s="214"/>
      <c r="EI6" s="216"/>
      <c r="EJ6" s="216">
        <v>2575.0995137591181</v>
      </c>
      <c r="EL6" s="255"/>
      <c r="EN6" s="279"/>
      <c r="EO6"/>
      <c r="EP6" s="279"/>
      <c r="EQ6" s="291"/>
      <c r="ER6"/>
    </row>
    <row r="7" spans="2:148" s="6" customFormat="1" x14ac:dyDescent="0.25">
      <c r="B7" s="53">
        <v>4</v>
      </c>
      <c r="C7" s="192" t="str">
        <v>鉱業</v>
      </c>
      <c r="D7" s="211">
        <f>D$133*計算_投入係数表!D7</f>
        <v>0</v>
      </c>
      <c r="E7" s="212">
        <f>E$133*計算_投入係数表!E7</f>
        <v>0.18819838914544201</v>
      </c>
      <c r="F7" s="212">
        <f>F$133*計算_投入係数表!F7</f>
        <v>0</v>
      </c>
      <c r="G7" s="212">
        <f>G$133*計算_投入係数表!G7</f>
        <v>1.1453095832097557</v>
      </c>
      <c r="H7" s="212">
        <f>H$133*計算_投入係数表!H7</f>
        <v>3647.1820806503824</v>
      </c>
      <c r="I7" s="212">
        <f>I$133*計算_投入係数表!I7</f>
        <v>144.75341079544131</v>
      </c>
      <c r="J7" s="212">
        <f>J$133*計算_投入係数表!J7</f>
        <v>1023.4844308023703</v>
      </c>
      <c r="K7" s="212">
        <f>K$133*計算_投入係数表!K7</f>
        <v>0</v>
      </c>
      <c r="L7" s="212">
        <f>L$133*計算_投入係数表!L7</f>
        <v>0</v>
      </c>
      <c r="M7" s="212">
        <f>M$133*計算_投入係数表!M7</f>
        <v>4.4587217381843292E-2</v>
      </c>
      <c r="N7" s="212">
        <f>N$133*計算_投入係数表!N7</f>
        <v>0.33227635757418572</v>
      </c>
      <c r="O7" s="212">
        <f>O$133*計算_投入係数表!O7</f>
        <v>-2.9514669403901708E-17</v>
      </c>
      <c r="P7" s="212">
        <f>P$133*計算_投入係数表!P7</f>
        <v>0.15724999597595757</v>
      </c>
      <c r="Q7" s="212" t="e">
        <f>Q$133*計算_投入係数表!Q7</f>
        <v>#DIV/0!</v>
      </c>
      <c r="R7" s="212" t="e">
        <f>R$133*計算_投入係数表!R7</f>
        <v>#DIV/0!</v>
      </c>
      <c r="S7" s="212" t="e">
        <f>S$133*計算_投入係数表!S7</f>
        <v>#DIV/0!</v>
      </c>
      <c r="T7" s="212" t="e">
        <f>T$133*計算_投入係数表!T7</f>
        <v>#DIV/0!</v>
      </c>
      <c r="U7" s="212" t="e">
        <f>U$133*計算_投入係数表!U7</f>
        <v>#DIV/0!</v>
      </c>
      <c r="V7" s="212" t="e">
        <f>V$133*計算_投入係数表!V7</f>
        <v>#DIV/0!</v>
      </c>
      <c r="W7" s="212" t="e">
        <f>W$133*計算_投入係数表!W7</f>
        <v>#DIV/0!</v>
      </c>
      <c r="X7" s="212" t="e">
        <f>X$133*計算_投入係数表!X7</f>
        <v>#DIV/0!</v>
      </c>
      <c r="Y7" s="212" t="e">
        <f>Y$133*計算_投入係数表!Y7</f>
        <v>#DIV/0!</v>
      </c>
      <c r="Z7" s="212" t="e">
        <f>Z$133*計算_投入係数表!Z7</f>
        <v>#DIV/0!</v>
      </c>
      <c r="AA7" s="212" t="e">
        <f>AA$133*計算_投入係数表!AA7</f>
        <v>#DIV/0!</v>
      </c>
      <c r="AB7" s="212" t="e">
        <f>AB$133*計算_投入係数表!AB7</f>
        <v>#DIV/0!</v>
      </c>
      <c r="AC7" s="212" t="e">
        <f>AC$133*計算_投入係数表!AC7</f>
        <v>#DIV/0!</v>
      </c>
      <c r="AD7" s="212" t="e">
        <f>AD$133*計算_投入係数表!AD7</f>
        <v>#DIV/0!</v>
      </c>
      <c r="AE7" s="212" t="e">
        <f>AE$133*計算_投入係数表!AE7</f>
        <v>#DIV/0!</v>
      </c>
      <c r="AF7" s="212" t="e">
        <f>AF$133*計算_投入係数表!AF7</f>
        <v>#DIV/0!</v>
      </c>
      <c r="AG7" s="212" t="e">
        <f>AG$133*計算_投入係数表!AG7</f>
        <v>#DIV/0!</v>
      </c>
      <c r="AH7" s="212" t="e">
        <f>AH$133*計算_投入係数表!AH7</f>
        <v>#DIV/0!</v>
      </c>
      <c r="AI7" s="212" t="e">
        <f>AI$133*計算_投入係数表!AI7</f>
        <v>#DIV/0!</v>
      </c>
      <c r="AJ7" s="212" t="e">
        <f>AJ$133*計算_投入係数表!AJ7</f>
        <v>#DIV/0!</v>
      </c>
      <c r="AK7" s="212" t="e">
        <f>AK$133*計算_投入係数表!AK7</f>
        <v>#DIV/0!</v>
      </c>
      <c r="AL7" s="212" t="e">
        <f>AL$133*計算_投入係数表!AL7</f>
        <v>#DIV/0!</v>
      </c>
      <c r="AM7" s="212" t="e">
        <f>AM$133*計算_投入係数表!AM7</f>
        <v>#DIV/0!</v>
      </c>
      <c r="AN7" s="212" t="e">
        <f>AN$133*計算_投入係数表!AN7</f>
        <v>#DIV/0!</v>
      </c>
      <c r="AO7" s="212" t="e">
        <f>AO$133*計算_投入係数表!AO7</f>
        <v>#DIV/0!</v>
      </c>
      <c r="AP7" s="212" t="e">
        <f>AP$133*計算_投入係数表!AP7</f>
        <v>#DIV/0!</v>
      </c>
      <c r="AQ7" s="212" t="e">
        <f>AQ$133*計算_投入係数表!AQ7</f>
        <v>#DIV/0!</v>
      </c>
      <c r="AR7" s="212" t="e">
        <f>AR$133*計算_投入係数表!AR7</f>
        <v>#DIV/0!</v>
      </c>
      <c r="AS7" s="212" t="e">
        <f>AS$133*計算_投入係数表!AS7</f>
        <v>#DIV/0!</v>
      </c>
      <c r="AT7" s="212" t="e">
        <f>AT$133*計算_投入係数表!AT7</f>
        <v>#DIV/0!</v>
      </c>
      <c r="AU7" s="212" t="e">
        <f>AU$133*計算_投入係数表!AU7</f>
        <v>#DIV/0!</v>
      </c>
      <c r="AV7" s="212" t="e">
        <f>AV$133*計算_投入係数表!AV7</f>
        <v>#DIV/0!</v>
      </c>
      <c r="AW7" s="212" t="e">
        <f>AW$133*計算_投入係数表!AW7</f>
        <v>#DIV/0!</v>
      </c>
      <c r="AX7" s="212" t="e">
        <f>AX$133*計算_投入係数表!AX7</f>
        <v>#DIV/0!</v>
      </c>
      <c r="AY7" s="212" t="e">
        <f>AY$133*計算_投入係数表!AY7</f>
        <v>#DIV/0!</v>
      </c>
      <c r="AZ7" s="212" t="e">
        <f>AZ$133*計算_投入係数表!AZ7</f>
        <v>#DIV/0!</v>
      </c>
      <c r="BA7" s="212" t="e">
        <f>BA$133*計算_投入係数表!BA7</f>
        <v>#DIV/0!</v>
      </c>
      <c r="BB7" s="212" t="e">
        <f>BB$133*計算_投入係数表!BB7</f>
        <v>#DIV/0!</v>
      </c>
      <c r="BC7" s="212" t="e">
        <f>BC$133*計算_投入係数表!BC7</f>
        <v>#DIV/0!</v>
      </c>
      <c r="BD7" s="212" t="e">
        <f>BD$133*計算_投入係数表!BD7</f>
        <v>#DIV/0!</v>
      </c>
      <c r="BE7" s="212" t="e">
        <f>BE$133*計算_投入係数表!BE7</f>
        <v>#DIV/0!</v>
      </c>
      <c r="BF7" s="212" t="e">
        <f>BF$133*計算_投入係数表!BF7</f>
        <v>#DIV/0!</v>
      </c>
      <c r="BG7" s="212" t="e">
        <f>BG$133*計算_投入係数表!BG7</f>
        <v>#DIV/0!</v>
      </c>
      <c r="BH7" s="212" t="e">
        <f>BH$133*計算_投入係数表!BH7</f>
        <v>#DIV/0!</v>
      </c>
      <c r="BI7" s="212" t="e">
        <f>BI$133*計算_投入係数表!BI7</f>
        <v>#DIV/0!</v>
      </c>
      <c r="BJ7" s="212" t="e">
        <f>BJ$133*計算_投入係数表!BJ7</f>
        <v>#DIV/0!</v>
      </c>
      <c r="BK7" s="212" t="e">
        <f>BK$133*計算_投入係数表!BK7</f>
        <v>#DIV/0!</v>
      </c>
      <c r="BL7" s="212" t="e">
        <f>BL$133*計算_投入係数表!BL7</f>
        <v>#DIV/0!</v>
      </c>
      <c r="BM7" s="212" t="e">
        <f>BM$133*計算_投入係数表!BM7</f>
        <v>#DIV/0!</v>
      </c>
      <c r="BN7" s="212" t="e">
        <f>BN$133*計算_投入係数表!BN7</f>
        <v>#DIV/0!</v>
      </c>
      <c r="BO7" s="212" t="e">
        <f>BO$133*計算_投入係数表!BO7</f>
        <v>#DIV/0!</v>
      </c>
      <c r="BP7" s="212" t="e">
        <f>BP$133*計算_投入係数表!BP7</f>
        <v>#DIV/0!</v>
      </c>
      <c r="BQ7" s="212" t="e">
        <f>BQ$133*計算_投入係数表!BQ7</f>
        <v>#DIV/0!</v>
      </c>
      <c r="BR7" s="212" t="e">
        <f>BR$133*計算_投入係数表!BR7</f>
        <v>#DIV/0!</v>
      </c>
      <c r="BS7" s="212" t="e">
        <f>BS$133*計算_投入係数表!BS7</f>
        <v>#DIV/0!</v>
      </c>
      <c r="BT7" s="212" t="e">
        <f>BT$133*計算_投入係数表!BT7</f>
        <v>#DIV/0!</v>
      </c>
      <c r="BU7" s="212" t="e">
        <f>BU$133*計算_投入係数表!BU7</f>
        <v>#DIV/0!</v>
      </c>
      <c r="BV7" s="212" t="e">
        <f>BV$133*計算_投入係数表!BV7</f>
        <v>#DIV/0!</v>
      </c>
      <c r="BW7" s="212" t="e">
        <f>BW$133*計算_投入係数表!BW7</f>
        <v>#DIV/0!</v>
      </c>
      <c r="BX7" s="212" t="e">
        <f>BX$133*計算_投入係数表!BX7</f>
        <v>#DIV/0!</v>
      </c>
      <c r="BY7" s="212" t="e">
        <f>BY$133*計算_投入係数表!BY7</f>
        <v>#DIV/0!</v>
      </c>
      <c r="BZ7" s="212" t="e">
        <f>BZ$133*計算_投入係数表!BZ7</f>
        <v>#DIV/0!</v>
      </c>
      <c r="CA7" s="212" t="e">
        <f>CA$133*計算_投入係数表!CA7</f>
        <v>#DIV/0!</v>
      </c>
      <c r="CB7" s="212" t="e">
        <f>CB$133*計算_投入係数表!CB7</f>
        <v>#DIV/0!</v>
      </c>
      <c r="CC7" s="212" t="e">
        <f>CC$133*計算_投入係数表!CC7</f>
        <v>#DIV/0!</v>
      </c>
      <c r="CD7" s="212" t="e">
        <f>CD$133*計算_投入係数表!CD7</f>
        <v>#DIV/0!</v>
      </c>
      <c r="CE7" s="212" t="e">
        <f>CE$133*計算_投入係数表!CE7</f>
        <v>#DIV/0!</v>
      </c>
      <c r="CF7" s="212" t="e">
        <f>CF$133*計算_投入係数表!CF7</f>
        <v>#DIV/0!</v>
      </c>
      <c r="CG7" s="212" t="e">
        <f>CG$133*計算_投入係数表!CG7</f>
        <v>#DIV/0!</v>
      </c>
      <c r="CH7" s="212" t="e">
        <f>CH$133*計算_投入係数表!CH7</f>
        <v>#DIV/0!</v>
      </c>
      <c r="CI7" s="212" t="e">
        <f>CI$133*計算_投入係数表!CI7</f>
        <v>#DIV/0!</v>
      </c>
      <c r="CJ7" s="212" t="e">
        <f>CJ$133*計算_投入係数表!CJ7</f>
        <v>#DIV/0!</v>
      </c>
      <c r="CK7" s="212" t="e">
        <f>CK$133*計算_投入係数表!CK7</f>
        <v>#DIV/0!</v>
      </c>
      <c r="CL7" s="212" t="e">
        <f>CL$133*計算_投入係数表!CL7</f>
        <v>#DIV/0!</v>
      </c>
      <c r="CM7" s="212" t="e">
        <f>CM$133*計算_投入係数表!CM7</f>
        <v>#DIV/0!</v>
      </c>
      <c r="CN7" s="212" t="e">
        <f>CN$133*計算_投入係数表!CN7</f>
        <v>#DIV/0!</v>
      </c>
      <c r="CO7" s="212" t="e">
        <f>CO$133*計算_投入係数表!CO7</f>
        <v>#DIV/0!</v>
      </c>
      <c r="CP7" s="212" t="e">
        <f>CP$133*計算_投入係数表!CP7</f>
        <v>#DIV/0!</v>
      </c>
      <c r="CQ7" s="212" t="e">
        <f>CQ$133*計算_投入係数表!CQ7</f>
        <v>#DIV/0!</v>
      </c>
      <c r="CR7" s="212" t="e">
        <f>CR$133*計算_投入係数表!CR7</f>
        <v>#DIV/0!</v>
      </c>
      <c r="CS7" s="212" t="e">
        <f>CS$133*計算_投入係数表!CS7</f>
        <v>#DIV/0!</v>
      </c>
      <c r="CT7" s="212" t="e">
        <f>CT$133*計算_投入係数表!CT7</f>
        <v>#DIV/0!</v>
      </c>
      <c r="CU7" s="212" t="e">
        <f>CU$133*計算_投入係数表!CU7</f>
        <v>#DIV/0!</v>
      </c>
      <c r="CV7" s="212" t="e">
        <f>CV$133*計算_投入係数表!CV7</f>
        <v>#DIV/0!</v>
      </c>
      <c r="CW7" s="212" t="e">
        <f>CW$133*計算_投入係数表!CW7</f>
        <v>#DIV/0!</v>
      </c>
      <c r="CX7" s="212" t="e">
        <f>CX$133*計算_投入係数表!CX7</f>
        <v>#DIV/0!</v>
      </c>
      <c r="CY7" s="212" t="e">
        <f>CY$133*計算_投入係数表!CY7</f>
        <v>#DIV/0!</v>
      </c>
      <c r="CZ7" s="212" t="e">
        <f>CZ$133*計算_投入係数表!CZ7</f>
        <v>#DIV/0!</v>
      </c>
      <c r="DA7" s="212" t="e">
        <f>DA$133*計算_投入係数表!DA7</f>
        <v>#DIV/0!</v>
      </c>
      <c r="DB7" s="212" t="e">
        <f>DB$133*計算_投入係数表!DB7</f>
        <v>#DIV/0!</v>
      </c>
      <c r="DC7" s="212" t="e">
        <f>DC$133*計算_投入係数表!DC7</f>
        <v>#DIV/0!</v>
      </c>
      <c r="DD7" s="212" t="e">
        <f>DD$133*計算_投入係数表!DD7</f>
        <v>#DIV/0!</v>
      </c>
      <c r="DE7" s="212" t="e">
        <f>DE$133*計算_投入係数表!DE7</f>
        <v>#DIV/0!</v>
      </c>
      <c r="DF7" s="212" t="e">
        <f>DF$133*計算_投入係数表!DF7</f>
        <v>#DIV/0!</v>
      </c>
      <c r="DG7" s="212" t="e">
        <f>DG$133*計算_投入係数表!DG7</f>
        <v>#DIV/0!</v>
      </c>
      <c r="DH7" s="212" t="e">
        <f>DH$133*計算_投入係数表!DH7</f>
        <v>#DIV/0!</v>
      </c>
      <c r="DI7" s="212" t="e">
        <f>DI$133*計算_投入係数表!DI7</f>
        <v>#DIV/0!</v>
      </c>
      <c r="DJ7" s="212" t="e">
        <f>DJ$133*計算_投入係数表!DJ7</f>
        <v>#DIV/0!</v>
      </c>
      <c r="DK7" s="212" t="e">
        <f>DK$133*計算_投入係数表!DK7</f>
        <v>#DIV/0!</v>
      </c>
      <c r="DL7" s="212" t="e">
        <f>DL$133*計算_投入係数表!DL7</f>
        <v>#DIV/0!</v>
      </c>
      <c r="DM7" s="212" t="e">
        <f>DM$133*計算_投入係数表!DM7</f>
        <v>#DIV/0!</v>
      </c>
      <c r="DN7" s="212" t="e">
        <f>DN$133*計算_投入係数表!DN7</f>
        <v>#DIV/0!</v>
      </c>
      <c r="DO7" s="212" t="e">
        <f>DO$133*計算_投入係数表!DO7</f>
        <v>#DIV/0!</v>
      </c>
      <c r="DP7" s="212" t="e">
        <f>DP$133*計算_投入係数表!DP7</f>
        <v>#DIV/0!</v>
      </c>
      <c r="DQ7" s="212" t="e">
        <f>DQ$133*計算_投入係数表!DQ7</f>
        <v>#DIV/0!</v>
      </c>
      <c r="DR7" s="212" t="e">
        <f>DR$133*計算_投入係数表!DR7</f>
        <v>#DIV/0!</v>
      </c>
      <c r="DS7" s="212" t="e">
        <f>DS$133*計算_投入係数表!DS7</f>
        <v>#DIV/0!</v>
      </c>
      <c r="DT7" s="213">
        <f t="shared" si="0"/>
        <v>4817.2875437914818</v>
      </c>
      <c r="DU7" s="214">
        <f>SUMIF(振分, $C7, 入力_北海道基本取引表!DU$4:DU$124)*($DV$140/$DW$140)</f>
        <v>-1.0434658170547069</v>
      </c>
      <c r="DV7" s="214">
        <f>SUMIF(振分, $C7, 入力_北海道基本取引表!DV$4:DV$124)*(入力!$D$718/入力!$F$718)</f>
        <v>-1.2263707619831752</v>
      </c>
      <c r="DW7" s="214">
        <f>SUMIF(振分, $C7, 入力_北海道基本取引表!DW$4:DW$124)*(計算_基本取引表_調整前!$DV$141/計算_基本取引表_調整前!$DW$141)</f>
        <v>0</v>
      </c>
      <c r="DX7" s="214">
        <f>SUMIF(振分, $C7, 入力_北海道基本取引表!DX$4:DX$124)*(計算_基本取引表_調整前!$DV$142/計算_基本取引表_調整前!$DW$142)</f>
        <v>0</v>
      </c>
      <c r="DY7" s="214">
        <f>SUMIF(振分, $C7, 入力_北海道基本取引表!DY$4:DY$124)*(入力!$D$700/入力!$F$700)</f>
        <v>0</v>
      </c>
      <c r="DZ7" s="214">
        <f>SUMIF(振分, $C7, 入力_北海道基本取引表!DZ$4:DZ$124)*($DV$140/$DW$140)</f>
        <v>-0.56521065090463285</v>
      </c>
      <c r="EA7" s="214">
        <f>SUMIF(振分, $C7, 入力_北海道基本取引表!EA$4:EA$124)*($EJ7/SUMIF(振分, $C7, 入力_北海道基本取引表!$EO$4:$EO$124))</f>
        <v>-17.210879464052059</v>
      </c>
      <c r="EB7" s="476"/>
      <c r="EC7" s="215">
        <f t="shared" si="1"/>
        <v>-20.045926693994573</v>
      </c>
      <c r="ED7" s="216">
        <f t="shared" si="2"/>
        <v>4797.2416170974875</v>
      </c>
      <c r="EE7" s="214"/>
      <c r="EF7" s="216"/>
      <c r="EG7" s="216"/>
      <c r="EH7" s="214"/>
      <c r="EI7" s="216"/>
      <c r="EJ7" s="216">
        <v>930.30373872537893</v>
      </c>
      <c r="EL7" s="255"/>
      <c r="EN7" s="279"/>
      <c r="EP7" s="279"/>
      <c r="EQ7" s="291"/>
    </row>
    <row r="8" spans="2:148" s="6" customFormat="1" x14ac:dyDescent="0.25">
      <c r="B8" s="53">
        <v>5</v>
      </c>
      <c r="C8" s="192" t="str">
        <v>製造業</v>
      </c>
      <c r="D8" s="211">
        <f>D$133*計算_投入係数表!D8</f>
        <v>2206.501871460589</v>
      </c>
      <c r="E8" s="212">
        <f>E$133*計算_投入係数表!E8</f>
        <v>63.002178389806495</v>
      </c>
      <c r="F8" s="212">
        <f>F$133*計算_投入係数表!F8</f>
        <v>770.76507692601206</v>
      </c>
      <c r="G8" s="212">
        <f>G$133*計算_投入係数表!G8</f>
        <v>131.5335996789895</v>
      </c>
      <c r="H8" s="212">
        <f>H$133*計算_投入係数表!H8</f>
        <v>8581.6188459302011</v>
      </c>
      <c r="I8" s="212">
        <f>I$133*計算_投入係数表!I8</f>
        <v>2721.1783817204887</v>
      </c>
      <c r="J8" s="212">
        <f>J$133*計算_投入係数表!J8</f>
        <v>1734.7642965583434</v>
      </c>
      <c r="K8" s="212">
        <f>K$133*計算_投入係数表!K8</f>
        <v>1155.6124533753953</v>
      </c>
      <c r="L8" s="212">
        <f>L$133*計算_投入係数表!L8</f>
        <v>181.95132661611177</v>
      </c>
      <c r="M8" s="212">
        <f>M$133*計算_投入係数表!M8</f>
        <v>1098.8482567740793</v>
      </c>
      <c r="N8" s="212">
        <f>N$133*計算_投入係数表!N8</f>
        <v>1989.883826819336</v>
      </c>
      <c r="O8" s="212">
        <f>O$133*計算_投入係数表!O8</f>
        <v>6717.2427277097377</v>
      </c>
      <c r="P8" s="212">
        <f>P$133*計算_投入係数表!P8</f>
        <v>105.94854039221499</v>
      </c>
      <c r="Q8" s="212" t="e">
        <f>Q$133*計算_投入係数表!Q8</f>
        <v>#DIV/0!</v>
      </c>
      <c r="R8" s="212" t="e">
        <f>R$133*計算_投入係数表!R8</f>
        <v>#DIV/0!</v>
      </c>
      <c r="S8" s="212" t="e">
        <f>S$133*計算_投入係数表!S8</f>
        <v>#DIV/0!</v>
      </c>
      <c r="T8" s="212" t="e">
        <f>T$133*計算_投入係数表!T8</f>
        <v>#DIV/0!</v>
      </c>
      <c r="U8" s="212" t="e">
        <f>U$133*計算_投入係数表!U8</f>
        <v>#DIV/0!</v>
      </c>
      <c r="V8" s="212" t="e">
        <f>V$133*計算_投入係数表!V8</f>
        <v>#DIV/0!</v>
      </c>
      <c r="W8" s="212" t="e">
        <f>W$133*計算_投入係数表!W8</f>
        <v>#DIV/0!</v>
      </c>
      <c r="X8" s="212" t="e">
        <f>X$133*計算_投入係数表!X8</f>
        <v>#DIV/0!</v>
      </c>
      <c r="Y8" s="212" t="e">
        <f>Y$133*計算_投入係数表!Y8</f>
        <v>#DIV/0!</v>
      </c>
      <c r="Z8" s="212" t="e">
        <f>Z$133*計算_投入係数表!Z8</f>
        <v>#DIV/0!</v>
      </c>
      <c r="AA8" s="212" t="e">
        <f>AA$133*計算_投入係数表!AA8</f>
        <v>#DIV/0!</v>
      </c>
      <c r="AB8" s="212" t="e">
        <f>AB$133*計算_投入係数表!AB8</f>
        <v>#DIV/0!</v>
      </c>
      <c r="AC8" s="212" t="e">
        <f>AC$133*計算_投入係数表!AC8</f>
        <v>#DIV/0!</v>
      </c>
      <c r="AD8" s="212" t="e">
        <f>AD$133*計算_投入係数表!AD8</f>
        <v>#DIV/0!</v>
      </c>
      <c r="AE8" s="212" t="e">
        <f>AE$133*計算_投入係数表!AE8</f>
        <v>#DIV/0!</v>
      </c>
      <c r="AF8" s="212" t="e">
        <f>AF$133*計算_投入係数表!AF8</f>
        <v>#DIV/0!</v>
      </c>
      <c r="AG8" s="212" t="e">
        <f>AG$133*計算_投入係数表!AG8</f>
        <v>#DIV/0!</v>
      </c>
      <c r="AH8" s="212" t="e">
        <f>AH$133*計算_投入係数表!AH8</f>
        <v>#DIV/0!</v>
      </c>
      <c r="AI8" s="212" t="e">
        <f>AI$133*計算_投入係数表!AI8</f>
        <v>#DIV/0!</v>
      </c>
      <c r="AJ8" s="212" t="e">
        <f>AJ$133*計算_投入係数表!AJ8</f>
        <v>#DIV/0!</v>
      </c>
      <c r="AK8" s="212" t="e">
        <f>AK$133*計算_投入係数表!AK8</f>
        <v>#DIV/0!</v>
      </c>
      <c r="AL8" s="212" t="e">
        <f>AL$133*計算_投入係数表!AL8</f>
        <v>#DIV/0!</v>
      </c>
      <c r="AM8" s="212" t="e">
        <f>AM$133*計算_投入係数表!AM8</f>
        <v>#DIV/0!</v>
      </c>
      <c r="AN8" s="212" t="e">
        <f>AN$133*計算_投入係数表!AN8</f>
        <v>#DIV/0!</v>
      </c>
      <c r="AO8" s="212" t="e">
        <f>AO$133*計算_投入係数表!AO8</f>
        <v>#DIV/0!</v>
      </c>
      <c r="AP8" s="212" t="e">
        <f>AP$133*計算_投入係数表!AP8</f>
        <v>#DIV/0!</v>
      </c>
      <c r="AQ8" s="212" t="e">
        <f>AQ$133*計算_投入係数表!AQ8</f>
        <v>#DIV/0!</v>
      </c>
      <c r="AR8" s="212" t="e">
        <f>AR$133*計算_投入係数表!AR8</f>
        <v>#DIV/0!</v>
      </c>
      <c r="AS8" s="212" t="e">
        <f>AS$133*計算_投入係数表!AS8</f>
        <v>#DIV/0!</v>
      </c>
      <c r="AT8" s="212" t="e">
        <f>AT$133*計算_投入係数表!AT8</f>
        <v>#DIV/0!</v>
      </c>
      <c r="AU8" s="212" t="e">
        <f>AU$133*計算_投入係数表!AU8</f>
        <v>#DIV/0!</v>
      </c>
      <c r="AV8" s="212" t="e">
        <f>AV$133*計算_投入係数表!AV8</f>
        <v>#DIV/0!</v>
      </c>
      <c r="AW8" s="212" t="e">
        <f>AW$133*計算_投入係数表!AW8</f>
        <v>#DIV/0!</v>
      </c>
      <c r="AX8" s="212" t="e">
        <f>AX$133*計算_投入係数表!AX8</f>
        <v>#DIV/0!</v>
      </c>
      <c r="AY8" s="212" t="e">
        <f>AY$133*計算_投入係数表!AY8</f>
        <v>#DIV/0!</v>
      </c>
      <c r="AZ8" s="212" t="e">
        <f>AZ$133*計算_投入係数表!AZ8</f>
        <v>#DIV/0!</v>
      </c>
      <c r="BA8" s="212" t="e">
        <f>BA$133*計算_投入係数表!BA8</f>
        <v>#DIV/0!</v>
      </c>
      <c r="BB8" s="212" t="e">
        <f>BB$133*計算_投入係数表!BB8</f>
        <v>#DIV/0!</v>
      </c>
      <c r="BC8" s="212" t="e">
        <f>BC$133*計算_投入係数表!BC8</f>
        <v>#DIV/0!</v>
      </c>
      <c r="BD8" s="212" t="e">
        <f>BD$133*計算_投入係数表!BD8</f>
        <v>#DIV/0!</v>
      </c>
      <c r="BE8" s="212" t="e">
        <f>BE$133*計算_投入係数表!BE8</f>
        <v>#DIV/0!</v>
      </c>
      <c r="BF8" s="212" t="e">
        <f>BF$133*計算_投入係数表!BF8</f>
        <v>#DIV/0!</v>
      </c>
      <c r="BG8" s="212" t="e">
        <f>BG$133*計算_投入係数表!BG8</f>
        <v>#DIV/0!</v>
      </c>
      <c r="BH8" s="212" t="e">
        <f>BH$133*計算_投入係数表!BH8</f>
        <v>#DIV/0!</v>
      </c>
      <c r="BI8" s="212" t="e">
        <f>BI$133*計算_投入係数表!BI8</f>
        <v>#DIV/0!</v>
      </c>
      <c r="BJ8" s="212" t="e">
        <f>BJ$133*計算_投入係数表!BJ8</f>
        <v>#DIV/0!</v>
      </c>
      <c r="BK8" s="212" t="e">
        <f>BK$133*計算_投入係数表!BK8</f>
        <v>#DIV/0!</v>
      </c>
      <c r="BL8" s="212" t="e">
        <f>BL$133*計算_投入係数表!BL8</f>
        <v>#DIV/0!</v>
      </c>
      <c r="BM8" s="212" t="e">
        <f>BM$133*計算_投入係数表!BM8</f>
        <v>#DIV/0!</v>
      </c>
      <c r="BN8" s="212" t="e">
        <f>BN$133*計算_投入係数表!BN8</f>
        <v>#DIV/0!</v>
      </c>
      <c r="BO8" s="212" t="e">
        <f>BO$133*計算_投入係数表!BO8</f>
        <v>#DIV/0!</v>
      </c>
      <c r="BP8" s="212" t="e">
        <f>BP$133*計算_投入係数表!BP8</f>
        <v>#DIV/0!</v>
      </c>
      <c r="BQ8" s="212" t="e">
        <f>BQ$133*計算_投入係数表!BQ8</f>
        <v>#DIV/0!</v>
      </c>
      <c r="BR8" s="212" t="e">
        <f>BR$133*計算_投入係数表!BR8</f>
        <v>#DIV/0!</v>
      </c>
      <c r="BS8" s="212" t="e">
        <f>BS$133*計算_投入係数表!BS8</f>
        <v>#DIV/0!</v>
      </c>
      <c r="BT8" s="212" t="e">
        <f>BT$133*計算_投入係数表!BT8</f>
        <v>#DIV/0!</v>
      </c>
      <c r="BU8" s="212" t="e">
        <f>BU$133*計算_投入係数表!BU8</f>
        <v>#DIV/0!</v>
      </c>
      <c r="BV8" s="212" t="e">
        <f>BV$133*計算_投入係数表!BV8</f>
        <v>#DIV/0!</v>
      </c>
      <c r="BW8" s="212" t="e">
        <f>BW$133*計算_投入係数表!BW8</f>
        <v>#DIV/0!</v>
      </c>
      <c r="BX8" s="212" t="e">
        <f>BX$133*計算_投入係数表!BX8</f>
        <v>#DIV/0!</v>
      </c>
      <c r="BY8" s="212" t="e">
        <f>BY$133*計算_投入係数表!BY8</f>
        <v>#DIV/0!</v>
      </c>
      <c r="BZ8" s="212" t="e">
        <f>BZ$133*計算_投入係数表!BZ8</f>
        <v>#DIV/0!</v>
      </c>
      <c r="CA8" s="212" t="e">
        <f>CA$133*計算_投入係数表!CA8</f>
        <v>#DIV/0!</v>
      </c>
      <c r="CB8" s="212" t="e">
        <f>CB$133*計算_投入係数表!CB8</f>
        <v>#DIV/0!</v>
      </c>
      <c r="CC8" s="212" t="e">
        <f>CC$133*計算_投入係数表!CC8</f>
        <v>#DIV/0!</v>
      </c>
      <c r="CD8" s="212" t="e">
        <f>CD$133*計算_投入係数表!CD8</f>
        <v>#DIV/0!</v>
      </c>
      <c r="CE8" s="212" t="e">
        <f>CE$133*計算_投入係数表!CE8</f>
        <v>#DIV/0!</v>
      </c>
      <c r="CF8" s="212" t="e">
        <f>CF$133*計算_投入係数表!CF8</f>
        <v>#DIV/0!</v>
      </c>
      <c r="CG8" s="212" t="e">
        <f>CG$133*計算_投入係数表!CG8</f>
        <v>#DIV/0!</v>
      </c>
      <c r="CH8" s="212" t="e">
        <f>CH$133*計算_投入係数表!CH8</f>
        <v>#DIV/0!</v>
      </c>
      <c r="CI8" s="212" t="e">
        <f>CI$133*計算_投入係数表!CI8</f>
        <v>#DIV/0!</v>
      </c>
      <c r="CJ8" s="212" t="e">
        <f>CJ$133*計算_投入係数表!CJ8</f>
        <v>#DIV/0!</v>
      </c>
      <c r="CK8" s="212" t="e">
        <f>CK$133*計算_投入係数表!CK8</f>
        <v>#DIV/0!</v>
      </c>
      <c r="CL8" s="212" t="e">
        <f>CL$133*計算_投入係数表!CL8</f>
        <v>#DIV/0!</v>
      </c>
      <c r="CM8" s="212" t="e">
        <f>CM$133*計算_投入係数表!CM8</f>
        <v>#DIV/0!</v>
      </c>
      <c r="CN8" s="212" t="e">
        <f>CN$133*計算_投入係数表!CN8</f>
        <v>#DIV/0!</v>
      </c>
      <c r="CO8" s="212" t="e">
        <f>CO$133*計算_投入係数表!CO8</f>
        <v>#DIV/0!</v>
      </c>
      <c r="CP8" s="212" t="e">
        <f>CP$133*計算_投入係数表!CP8</f>
        <v>#DIV/0!</v>
      </c>
      <c r="CQ8" s="212" t="e">
        <f>CQ$133*計算_投入係数表!CQ8</f>
        <v>#DIV/0!</v>
      </c>
      <c r="CR8" s="212" t="e">
        <f>CR$133*計算_投入係数表!CR8</f>
        <v>#DIV/0!</v>
      </c>
      <c r="CS8" s="212" t="e">
        <f>CS$133*計算_投入係数表!CS8</f>
        <v>#DIV/0!</v>
      </c>
      <c r="CT8" s="212" t="e">
        <f>CT$133*計算_投入係数表!CT8</f>
        <v>#DIV/0!</v>
      </c>
      <c r="CU8" s="212" t="e">
        <f>CU$133*計算_投入係数表!CU8</f>
        <v>#DIV/0!</v>
      </c>
      <c r="CV8" s="212" t="e">
        <f>CV$133*計算_投入係数表!CV8</f>
        <v>#DIV/0!</v>
      </c>
      <c r="CW8" s="212" t="e">
        <f>CW$133*計算_投入係数表!CW8</f>
        <v>#DIV/0!</v>
      </c>
      <c r="CX8" s="212" t="e">
        <f>CX$133*計算_投入係数表!CX8</f>
        <v>#DIV/0!</v>
      </c>
      <c r="CY8" s="212" t="e">
        <f>CY$133*計算_投入係数表!CY8</f>
        <v>#DIV/0!</v>
      </c>
      <c r="CZ8" s="212" t="e">
        <f>CZ$133*計算_投入係数表!CZ8</f>
        <v>#DIV/0!</v>
      </c>
      <c r="DA8" s="212" t="e">
        <f>DA$133*計算_投入係数表!DA8</f>
        <v>#DIV/0!</v>
      </c>
      <c r="DB8" s="212" t="e">
        <f>DB$133*計算_投入係数表!DB8</f>
        <v>#DIV/0!</v>
      </c>
      <c r="DC8" s="212" t="e">
        <f>DC$133*計算_投入係数表!DC8</f>
        <v>#DIV/0!</v>
      </c>
      <c r="DD8" s="212" t="e">
        <f>DD$133*計算_投入係数表!DD8</f>
        <v>#DIV/0!</v>
      </c>
      <c r="DE8" s="212" t="e">
        <f>DE$133*計算_投入係数表!DE8</f>
        <v>#DIV/0!</v>
      </c>
      <c r="DF8" s="212" t="e">
        <f>DF$133*計算_投入係数表!DF8</f>
        <v>#DIV/0!</v>
      </c>
      <c r="DG8" s="212" t="e">
        <f>DG$133*計算_投入係数表!DG8</f>
        <v>#DIV/0!</v>
      </c>
      <c r="DH8" s="212" t="e">
        <f>DH$133*計算_投入係数表!DH8</f>
        <v>#DIV/0!</v>
      </c>
      <c r="DI8" s="212" t="e">
        <f>DI$133*計算_投入係数表!DI8</f>
        <v>#DIV/0!</v>
      </c>
      <c r="DJ8" s="212" t="e">
        <f>DJ$133*計算_投入係数表!DJ8</f>
        <v>#DIV/0!</v>
      </c>
      <c r="DK8" s="212" t="e">
        <f>DK$133*計算_投入係数表!DK8</f>
        <v>#DIV/0!</v>
      </c>
      <c r="DL8" s="212" t="e">
        <f>DL$133*計算_投入係数表!DL8</f>
        <v>#DIV/0!</v>
      </c>
      <c r="DM8" s="212" t="e">
        <f>DM$133*計算_投入係数表!DM8</f>
        <v>#DIV/0!</v>
      </c>
      <c r="DN8" s="212" t="e">
        <f>DN$133*計算_投入係数表!DN8</f>
        <v>#DIV/0!</v>
      </c>
      <c r="DO8" s="212" t="e">
        <f>DO$133*計算_投入係数表!DO8</f>
        <v>#DIV/0!</v>
      </c>
      <c r="DP8" s="212" t="e">
        <f>DP$133*計算_投入係数表!DP8</f>
        <v>#DIV/0!</v>
      </c>
      <c r="DQ8" s="212" t="e">
        <f>DQ$133*計算_投入係数表!DQ8</f>
        <v>#DIV/0!</v>
      </c>
      <c r="DR8" s="212" t="e">
        <f>DR$133*計算_投入係数表!DR8</f>
        <v>#DIV/0!</v>
      </c>
      <c r="DS8" s="212" t="e">
        <f>DS$133*計算_投入係数表!DS8</f>
        <v>#DIV/0!</v>
      </c>
      <c r="DT8" s="213">
        <f t="shared" si="0"/>
        <v>27458.851382351306</v>
      </c>
      <c r="DU8" s="214">
        <f>SUMIF(振分, $C8, 入力_北海道基本取引表!DU$4:DU$124)*($DV$140/$DW$140)</f>
        <v>317.53969145246049</v>
      </c>
      <c r="DV8" s="214">
        <f>SUMIF(振分, $C8, 入力_北海道基本取引表!DV$4:DV$124)*(入力!$D$718/入力!$F$718)</f>
        <v>14667.6117154084</v>
      </c>
      <c r="DW8" s="214">
        <f>SUMIF(振分, $C8, 入力_北海道基本取引表!DW$4:DW$124)*(計算_基本取引表_調整前!$DV$141/計算_基本取引表_調整前!$DW$141)</f>
        <v>106.35466758826604</v>
      </c>
      <c r="DX8" s="214">
        <f>SUMIF(振分, $C8, 入力_北海道基本取引表!DX$4:DX$124)*(計算_基本取引表_調整前!$DV$142/計算_基本取引表_調整前!$DW$142)</f>
        <v>3.4063336372459632</v>
      </c>
      <c r="DY8" s="214">
        <f>SUMIF(振分, $C8, 入力_北海道基本取引表!DY$4:DY$124)*(入力!$D$700/入力!$F$700)</f>
        <v>939.8993628194047</v>
      </c>
      <c r="DZ8" s="214">
        <f>SUMIF(振分, $C8, 入力_北海道基本取引表!DZ$4:DZ$124)*($DV$140/$DW$140)</f>
        <v>3393.7638756144906</v>
      </c>
      <c r="EA8" s="214">
        <f>SUMIF(振分, $C8, 入力_北海道基本取引表!EA$4:EA$124)*($EJ8/SUMIF(振分, $C8, 入力_北海道基本取引表!$EO$4:$EO$124))</f>
        <v>74.621835202562565</v>
      </c>
      <c r="EB8" s="476"/>
      <c r="EC8" s="215">
        <f t="shared" si="1"/>
        <v>19503.197481722829</v>
      </c>
      <c r="ED8" s="216">
        <f t="shared" si="2"/>
        <v>46962.048864074139</v>
      </c>
      <c r="EE8" s="214"/>
      <c r="EF8" s="216"/>
      <c r="EG8" s="216"/>
      <c r="EH8" s="214"/>
      <c r="EI8" s="216"/>
      <c r="EJ8" s="216">
        <v>27639.201634156409</v>
      </c>
      <c r="EL8" s="255"/>
      <c r="EN8" s="279"/>
      <c r="EP8" s="279"/>
      <c r="EQ8" s="291"/>
    </row>
    <row r="9" spans="2:148" s="6" customFormat="1" x14ac:dyDescent="0.25">
      <c r="B9" s="53">
        <v>6</v>
      </c>
      <c r="C9" s="195" t="str">
        <v>建設業</v>
      </c>
      <c r="D9" s="217">
        <f>D$133*計算_投入係数表!D9</f>
        <v>37.847824657071463</v>
      </c>
      <c r="E9" s="218">
        <f>E$133*計算_投入係数表!E9</f>
        <v>2.6237069545570444</v>
      </c>
      <c r="F9" s="218">
        <f>F$133*計算_投入係数表!F9</f>
        <v>1.2293339640487186</v>
      </c>
      <c r="G9" s="218">
        <f>G$133*計算_投入係数表!G9</f>
        <v>6.1222003175212407</v>
      </c>
      <c r="H9" s="218">
        <f>H$133*計算_投入係数表!H9</f>
        <v>64.118033598873538</v>
      </c>
      <c r="I9" s="218">
        <f>I$133*計算_投入係数表!I9</f>
        <v>10.474511866745361</v>
      </c>
      <c r="J9" s="218">
        <f>J$133*計算_投入係数表!J9</f>
        <v>386.08946908982273</v>
      </c>
      <c r="K9" s="218">
        <f>K$133*計算_投入係数表!K9</f>
        <v>145.90148688317237</v>
      </c>
      <c r="L9" s="218">
        <f>L$133*計算_投入係数表!L9</f>
        <v>494.66444038843417</v>
      </c>
      <c r="M9" s="218">
        <f>M$133*計算_投入係数表!M9</f>
        <v>71.120327325488546</v>
      </c>
      <c r="N9" s="218">
        <f>N$133*計算_投入係数表!N9</f>
        <v>124.98702988752063</v>
      </c>
      <c r="O9" s="218">
        <f>O$133*計算_投入係数表!O9</f>
        <v>190.64374298505626</v>
      </c>
      <c r="P9" s="218">
        <f>P$133*計算_投入係数表!P9</f>
        <v>0.88385342565796832</v>
      </c>
      <c r="Q9" s="218" t="e">
        <f>Q$133*計算_投入係数表!Q9</f>
        <v>#DIV/0!</v>
      </c>
      <c r="R9" s="218" t="e">
        <f>R$133*計算_投入係数表!R9</f>
        <v>#DIV/0!</v>
      </c>
      <c r="S9" s="218" t="e">
        <f>S$133*計算_投入係数表!S9</f>
        <v>#DIV/0!</v>
      </c>
      <c r="T9" s="218" t="e">
        <f>T$133*計算_投入係数表!T9</f>
        <v>#DIV/0!</v>
      </c>
      <c r="U9" s="218" t="e">
        <f>U$133*計算_投入係数表!U9</f>
        <v>#DIV/0!</v>
      </c>
      <c r="V9" s="218" t="e">
        <f>V$133*計算_投入係数表!V9</f>
        <v>#DIV/0!</v>
      </c>
      <c r="W9" s="218" t="e">
        <f>W$133*計算_投入係数表!W9</f>
        <v>#DIV/0!</v>
      </c>
      <c r="X9" s="218" t="e">
        <f>X$133*計算_投入係数表!X9</f>
        <v>#DIV/0!</v>
      </c>
      <c r="Y9" s="218" t="e">
        <f>Y$133*計算_投入係数表!Y9</f>
        <v>#DIV/0!</v>
      </c>
      <c r="Z9" s="218" t="e">
        <f>Z$133*計算_投入係数表!Z9</f>
        <v>#DIV/0!</v>
      </c>
      <c r="AA9" s="218" t="e">
        <f>AA$133*計算_投入係数表!AA9</f>
        <v>#DIV/0!</v>
      </c>
      <c r="AB9" s="218" t="e">
        <f>AB$133*計算_投入係数表!AB9</f>
        <v>#DIV/0!</v>
      </c>
      <c r="AC9" s="218" t="e">
        <f>AC$133*計算_投入係数表!AC9</f>
        <v>#DIV/0!</v>
      </c>
      <c r="AD9" s="218" t="e">
        <f>AD$133*計算_投入係数表!AD9</f>
        <v>#DIV/0!</v>
      </c>
      <c r="AE9" s="218" t="e">
        <f>AE$133*計算_投入係数表!AE9</f>
        <v>#DIV/0!</v>
      </c>
      <c r="AF9" s="218" t="e">
        <f>AF$133*計算_投入係数表!AF9</f>
        <v>#DIV/0!</v>
      </c>
      <c r="AG9" s="218" t="e">
        <f>AG$133*計算_投入係数表!AG9</f>
        <v>#DIV/0!</v>
      </c>
      <c r="AH9" s="218" t="e">
        <f>AH$133*計算_投入係数表!AH9</f>
        <v>#DIV/0!</v>
      </c>
      <c r="AI9" s="218" t="e">
        <f>AI$133*計算_投入係数表!AI9</f>
        <v>#DIV/0!</v>
      </c>
      <c r="AJ9" s="218" t="e">
        <f>AJ$133*計算_投入係数表!AJ9</f>
        <v>#DIV/0!</v>
      </c>
      <c r="AK9" s="218" t="e">
        <f>AK$133*計算_投入係数表!AK9</f>
        <v>#DIV/0!</v>
      </c>
      <c r="AL9" s="218" t="e">
        <f>AL$133*計算_投入係数表!AL9</f>
        <v>#DIV/0!</v>
      </c>
      <c r="AM9" s="218" t="e">
        <f>AM$133*計算_投入係数表!AM9</f>
        <v>#DIV/0!</v>
      </c>
      <c r="AN9" s="218" t="e">
        <f>AN$133*計算_投入係数表!AN9</f>
        <v>#DIV/0!</v>
      </c>
      <c r="AO9" s="218" t="e">
        <f>AO$133*計算_投入係数表!AO9</f>
        <v>#DIV/0!</v>
      </c>
      <c r="AP9" s="218" t="e">
        <f>AP$133*計算_投入係数表!AP9</f>
        <v>#DIV/0!</v>
      </c>
      <c r="AQ9" s="218" t="e">
        <f>AQ$133*計算_投入係数表!AQ9</f>
        <v>#DIV/0!</v>
      </c>
      <c r="AR9" s="218" t="e">
        <f>AR$133*計算_投入係数表!AR9</f>
        <v>#DIV/0!</v>
      </c>
      <c r="AS9" s="218" t="e">
        <f>AS$133*計算_投入係数表!AS9</f>
        <v>#DIV/0!</v>
      </c>
      <c r="AT9" s="218" t="e">
        <f>AT$133*計算_投入係数表!AT9</f>
        <v>#DIV/0!</v>
      </c>
      <c r="AU9" s="218" t="e">
        <f>AU$133*計算_投入係数表!AU9</f>
        <v>#DIV/0!</v>
      </c>
      <c r="AV9" s="218" t="e">
        <f>AV$133*計算_投入係数表!AV9</f>
        <v>#DIV/0!</v>
      </c>
      <c r="AW9" s="218" t="e">
        <f>AW$133*計算_投入係数表!AW9</f>
        <v>#DIV/0!</v>
      </c>
      <c r="AX9" s="218" t="e">
        <f>AX$133*計算_投入係数表!AX9</f>
        <v>#DIV/0!</v>
      </c>
      <c r="AY9" s="218" t="e">
        <f>AY$133*計算_投入係数表!AY9</f>
        <v>#DIV/0!</v>
      </c>
      <c r="AZ9" s="218" t="e">
        <f>AZ$133*計算_投入係数表!AZ9</f>
        <v>#DIV/0!</v>
      </c>
      <c r="BA9" s="218" t="e">
        <f>BA$133*計算_投入係数表!BA9</f>
        <v>#DIV/0!</v>
      </c>
      <c r="BB9" s="218" t="e">
        <f>BB$133*計算_投入係数表!BB9</f>
        <v>#DIV/0!</v>
      </c>
      <c r="BC9" s="218" t="e">
        <f>BC$133*計算_投入係数表!BC9</f>
        <v>#DIV/0!</v>
      </c>
      <c r="BD9" s="218" t="e">
        <f>BD$133*計算_投入係数表!BD9</f>
        <v>#DIV/0!</v>
      </c>
      <c r="BE9" s="218" t="e">
        <f>BE$133*計算_投入係数表!BE9</f>
        <v>#DIV/0!</v>
      </c>
      <c r="BF9" s="218" t="e">
        <f>BF$133*計算_投入係数表!BF9</f>
        <v>#DIV/0!</v>
      </c>
      <c r="BG9" s="218" t="e">
        <f>BG$133*計算_投入係数表!BG9</f>
        <v>#DIV/0!</v>
      </c>
      <c r="BH9" s="218" t="e">
        <f>BH$133*計算_投入係数表!BH9</f>
        <v>#DIV/0!</v>
      </c>
      <c r="BI9" s="218" t="e">
        <f>BI$133*計算_投入係数表!BI9</f>
        <v>#DIV/0!</v>
      </c>
      <c r="BJ9" s="218" t="e">
        <f>BJ$133*計算_投入係数表!BJ9</f>
        <v>#DIV/0!</v>
      </c>
      <c r="BK9" s="218" t="e">
        <f>BK$133*計算_投入係数表!BK9</f>
        <v>#DIV/0!</v>
      </c>
      <c r="BL9" s="218" t="e">
        <f>BL$133*計算_投入係数表!BL9</f>
        <v>#DIV/0!</v>
      </c>
      <c r="BM9" s="218" t="e">
        <f>BM$133*計算_投入係数表!BM9</f>
        <v>#DIV/0!</v>
      </c>
      <c r="BN9" s="218" t="e">
        <f>BN$133*計算_投入係数表!BN9</f>
        <v>#DIV/0!</v>
      </c>
      <c r="BO9" s="218" t="e">
        <f>BO$133*計算_投入係数表!BO9</f>
        <v>#DIV/0!</v>
      </c>
      <c r="BP9" s="218" t="e">
        <f>BP$133*計算_投入係数表!BP9</f>
        <v>#DIV/0!</v>
      </c>
      <c r="BQ9" s="218" t="e">
        <f>BQ$133*計算_投入係数表!BQ9</f>
        <v>#DIV/0!</v>
      </c>
      <c r="BR9" s="218" t="e">
        <f>BR$133*計算_投入係数表!BR9</f>
        <v>#DIV/0!</v>
      </c>
      <c r="BS9" s="218" t="e">
        <f>BS$133*計算_投入係数表!BS9</f>
        <v>#DIV/0!</v>
      </c>
      <c r="BT9" s="218" t="e">
        <f>BT$133*計算_投入係数表!BT9</f>
        <v>#DIV/0!</v>
      </c>
      <c r="BU9" s="218" t="e">
        <f>BU$133*計算_投入係数表!BU9</f>
        <v>#DIV/0!</v>
      </c>
      <c r="BV9" s="218" t="e">
        <f>BV$133*計算_投入係数表!BV9</f>
        <v>#DIV/0!</v>
      </c>
      <c r="BW9" s="218" t="e">
        <f>BW$133*計算_投入係数表!BW9</f>
        <v>#DIV/0!</v>
      </c>
      <c r="BX9" s="218" t="e">
        <f>BX$133*計算_投入係数表!BX9</f>
        <v>#DIV/0!</v>
      </c>
      <c r="BY9" s="218" t="e">
        <f>BY$133*計算_投入係数表!BY9</f>
        <v>#DIV/0!</v>
      </c>
      <c r="BZ9" s="218" t="e">
        <f>BZ$133*計算_投入係数表!BZ9</f>
        <v>#DIV/0!</v>
      </c>
      <c r="CA9" s="218" t="e">
        <f>CA$133*計算_投入係数表!CA9</f>
        <v>#DIV/0!</v>
      </c>
      <c r="CB9" s="218" t="e">
        <f>CB$133*計算_投入係数表!CB9</f>
        <v>#DIV/0!</v>
      </c>
      <c r="CC9" s="218" t="e">
        <f>CC$133*計算_投入係数表!CC9</f>
        <v>#DIV/0!</v>
      </c>
      <c r="CD9" s="218" t="e">
        <f>CD$133*計算_投入係数表!CD9</f>
        <v>#DIV/0!</v>
      </c>
      <c r="CE9" s="218" t="e">
        <f>CE$133*計算_投入係数表!CE9</f>
        <v>#DIV/0!</v>
      </c>
      <c r="CF9" s="218" t="e">
        <f>CF$133*計算_投入係数表!CF9</f>
        <v>#DIV/0!</v>
      </c>
      <c r="CG9" s="218" t="e">
        <f>CG$133*計算_投入係数表!CG9</f>
        <v>#DIV/0!</v>
      </c>
      <c r="CH9" s="218" t="e">
        <f>CH$133*計算_投入係数表!CH9</f>
        <v>#DIV/0!</v>
      </c>
      <c r="CI9" s="218" t="e">
        <f>CI$133*計算_投入係数表!CI9</f>
        <v>#DIV/0!</v>
      </c>
      <c r="CJ9" s="218" t="e">
        <f>CJ$133*計算_投入係数表!CJ9</f>
        <v>#DIV/0!</v>
      </c>
      <c r="CK9" s="218" t="e">
        <f>CK$133*計算_投入係数表!CK9</f>
        <v>#DIV/0!</v>
      </c>
      <c r="CL9" s="218" t="e">
        <f>CL$133*計算_投入係数表!CL9</f>
        <v>#DIV/0!</v>
      </c>
      <c r="CM9" s="218" t="e">
        <f>CM$133*計算_投入係数表!CM9</f>
        <v>#DIV/0!</v>
      </c>
      <c r="CN9" s="218" t="e">
        <f>CN$133*計算_投入係数表!CN9</f>
        <v>#DIV/0!</v>
      </c>
      <c r="CO9" s="218" t="e">
        <f>CO$133*計算_投入係数表!CO9</f>
        <v>#DIV/0!</v>
      </c>
      <c r="CP9" s="218" t="e">
        <f>CP$133*計算_投入係数表!CP9</f>
        <v>#DIV/0!</v>
      </c>
      <c r="CQ9" s="218" t="e">
        <f>CQ$133*計算_投入係数表!CQ9</f>
        <v>#DIV/0!</v>
      </c>
      <c r="CR9" s="218" t="e">
        <f>CR$133*計算_投入係数表!CR9</f>
        <v>#DIV/0!</v>
      </c>
      <c r="CS9" s="218" t="e">
        <f>CS$133*計算_投入係数表!CS9</f>
        <v>#DIV/0!</v>
      </c>
      <c r="CT9" s="218" t="e">
        <f>CT$133*計算_投入係数表!CT9</f>
        <v>#DIV/0!</v>
      </c>
      <c r="CU9" s="218" t="e">
        <f>CU$133*計算_投入係数表!CU9</f>
        <v>#DIV/0!</v>
      </c>
      <c r="CV9" s="218" t="e">
        <f>CV$133*計算_投入係数表!CV9</f>
        <v>#DIV/0!</v>
      </c>
      <c r="CW9" s="218" t="e">
        <f>CW$133*計算_投入係数表!CW9</f>
        <v>#DIV/0!</v>
      </c>
      <c r="CX9" s="218" t="e">
        <f>CX$133*計算_投入係数表!CX9</f>
        <v>#DIV/0!</v>
      </c>
      <c r="CY9" s="218" t="e">
        <f>CY$133*計算_投入係数表!CY9</f>
        <v>#DIV/0!</v>
      </c>
      <c r="CZ9" s="218" t="e">
        <f>CZ$133*計算_投入係数表!CZ9</f>
        <v>#DIV/0!</v>
      </c>
      <c r="DA9" s="218" t="e">
        <f>DA$133*計算_投入係数表!DA9</f>
        <v>#DIV/0!</v>
      </c>
      <c r="DB9" s="218" t="e">
        <f>DB$133*計算_投入係数表!DB9</f>
        <v>#DIV/0!</v>
      </c>
      <c r="DC9" s="218" t="e">
        <f>DC$133*計算_投入係数表!DC9</f>
        <v>#DIV/0!</v>
      </c>
      <c r="DD9" s="218" t="e">
        <f>DD$133*計算_投入係数表!DD9</f>
        <v>#DIV/0!</v>
      </c>
      <c r="DE9" s="218" t="e">
        <f>DE$133*計算_投入係数表!DE9</f>
        <v>#DIV/0!</v>
      </c>
      <c r="DF9" s="218" t="e">
        <f>DF$133*計算_投入係数表!DF9</f>
        <v>#DIV/0!</v>
      </c>
      <c r="DG9" s="218" t="e">
        <f>DG$133*計算_投入係数表!DG9</f>
        <v>#DIV/0!</v>
      </c>
      <c r="DH9" s="218" t="e">
        <f>DH$133*計算_投入係数表!DH9</f>
        <v>#DIV/0!</v>
      </c>
      <c r="DI9" s="218" t="e">
        <f>DI$133*計算_投入係数表!DI9</f>
        <v>#DIV/0!</v>
      </c>
      <c r="DJ9" s="218" t="e">
        <f>DJ$133*計算_投入係数表!DJ9</f>
        <v>#DIV/0!</v>
      </c>
      <c r="DK9" s="218" t="e">
        <f>DK$133*計算_投入係数表!DK9</f>
        <v>#DIV/0!</v>
      </c>
      <c r="DL9" s="218" t="e">
        <f>DL$133*計算_投入係数表!DL9</f>
        <v>#DIV/0!</v>
      </c>
      <c r="DM9" s="218" t="e">
        <f>DM$133*計算_投入係数表!DM9</f>
        <v>#DIV/0!</v>
      </c>
      <c r="DN9" s="218" t="e">
        <f>DN$133*計算_投入係数表!DN9</f>
        <v>#DIV/0!</v>
      </c>
      <c r="DO9" s="218" t="e">
        <f>DO$133*計算_投入係数表!DO9</f>
        <v>#DIV/0!</v>
      </c>
      <c r="DP9" s="218" t="e">
        <f>DP$133*計算_投入係数表!DP9</f>
        <v>#DIV/0!</v>
      </c>
      <c r="DQ9" s="218" t="e">
        <f>DQ$133*計算_投入係数表!DQ9</f>
        <v>#DIV/0!</v>
      </c>
      <c r="DR9" s="218" t="e">
        <f>DR$133*計算_投入係数表!DR9</f>
        <v>#DIV/0!</v>
      </c>
      <c r="DS9" s="218" t="e">
        <f>DS$133*計算_投入係数表!DS9</f>
        <v>#DIV/0!</v>
      </c>
      <c r="DT9" s="219">
        <f t="shared" si="0"/>
        <v>1536.7059613439696</v>
      </c>
      <c r="DU9" s="220">
        <f>SUMIF(振分, $C9, 入力_北海道基本取引表!DU$4:DU$124)*($DV$140/$DW$140)</f>
        <v>0</v>
      </c>
      <c r="DV9" s="220">
        <f>SUMIF(振分, $C9, 入力_北海道基本取引表!DV$4:DV$124)*(入力!$D$718/入力!$F$718)</f>
        <v>0</v>
      </c>
      <c r="DW9" s="220">
        <f>SUMIF(振分, $C9, 入力_北海道基本取引表!DW$4:DW$124)*(計算_基本取引表_調整前!$DV$141/計算_基本取引表_調整前!$DW$141)</f>
        <v>0</v>
      </c>
      <c r="DX9" s="220">
        <f>SUMIF(振分, $C9, 入力_北海道基本取引表!DX$4:DX$124)*(計算_基本取引表_調整前!$DV$142/計算_基本取引表_調整前!$DW$142)</f>
        <v>0</v>
      </c>
      <c r="DY9" s="220">
        <f>SUMIF(振分, $C9, 入力_北海道基本取引表!DY$4:DY$124)*(入力!$D$700/入力!$F$700)</f>
        <v>8187.7504528021609</v>
      </c>
      <c r="DZ9" s="220">
        <f>SUMIF(振分, $C9, 入力_北海道基本取引表!DZ$4:DZ$124)*($DV$140/$DW$140)</f>
        <v>5211.5737191263415</v>
      </c>
      <c r="EA9" s="220">
        <f>SUMIF(振分, $C9, 入力_北海道基本取引表!EA$4:EA$124)*($EJ9/SUMIF(振分, $C9, 入力_北海道基本取引表!$EO$4:$EO$124))</f>
        <v>0</v>
      </c>
      <c r="EB9" s="477"/>
      <c r="EC9" s="221">
        <f t="shared" si="1"/>
        <v>13399.324171928503</v>
      </c>
      <c r="ED9" s="222">
        <f t="shared" si="2"/>
        <v>14936.030133272474</v>
      </c>
      <c r="EE9" s="220"/>
      <c r="EF9" s="222"/>
      <c r="EG9" s="222"/>
      <c r="EH9" s="220"/>
      <c r="EI9" s="222"/>
      <c r="EJ9" s="216">
        <v>10966.236370894681</v>
      </c>
      <c r="EL9" s="255"/>
      <c r="EN9" s="279"/>
      <c r="EP9" s="279"/>
      <c r="EQ9" s="291"/>
    </row>
    <row r="10" spans="2:148" s="6" customFormat="1" x14ac:dyDescent="0.25">
      <c r="B10" s="53">
        <v>7</v>
      </c>
      <c r="C10" s="192" t="str">
        <v>電気・ガス・水道</v>
      </c>
      <c r="D10" s="211">
        <f>D$133*計算_投入係数表!D10</f>
        <v>140.75379100312284</v>
      </c>
      <c r="E10" s="212">
        <f>E$133*計算_投入係数表!E10</f>
        <v>5.3581188439055252</v>
      </c>
      <c r="F10" s="212">
        <f>F$133*計算_投入係数表!F10</f>
        <v>6.4744922106565843</v>
      </c>
      <c r="G10" s="212">
        <f>G$133*計算_投入係数表!G10</f>
        <v>48.821423960641312</v>
      </c>
      <c r="H10" s="212">
        <f>H$133*計算_投入係数表!H10</f>
        <v>559.41798541026594</v>
      </c>
      <c r="I10" s="212">
        <f>I$133*計算_投入係数表!I10</f>
        <v>70.553946274901477</v>
      </c>
      <c r="J10" s="212">
        <f>J$133*計算_投入係数表!J10</f>
        <v>1850.6080805884287</v>
      </c>
      <c r="K10" s="212">
        <f>K$133*計算_投入係数表!K10</f>
        <v>656.91819118954618</v>
      </c>
      <c r="L10" s="212">
        <f>L$133*計算_投入係数表!L10</f>
        <v>124.96570625561964</v>
      </c>
      <c r="M10" s="212">
        <f>M$133*計算_投入係数表!M10</f>
        <v>181.13185501228989</v>
      </c>
      <c r="N10" s="212">
        <f>N$133*計算_投入係数表!N10</f>
        <v>549.10798065785309</v>
      </c>
      <c r="O10" s="212">
        <f>O$133*計算_投入係数表!O10</f>
        <v>1249.9288782783235</v>
      </c>
      <c r="P10" s="212">
        <f>P$133*計算_投入係数表!P10</f>
        <v>23.386870091182924</v>
      </c>
      <c r="Q10" s="212" t="e">
        <f>Q$133*計算_投入係数表!Q10</f>
        <v>#DIV/0!</v>
      </c>
      <c r="R10" s="212" t="e">
        <f>R$133*計算_投入係数表!R10</f>
        <v>#DIV/0!</v>
      </c>
      <c r="S10" s="212" t="e">
        <f>S$133*計算_投入係数表!S10</f>
        <v>#DIV/0!</v>
      </c>
      <c r="T10" s="212" t="e">
        <f>T$133*計算_投入係数表!T10</f>
        <v>#DIV/0!</v>
      </c>
      <c r="U10" s="212" t="e">
        <f>U$133*計算_投入係数表!U10</f>
        <v>#DIV/0!</v>
      </c>
      <c r="V10" s="212" t="e">
        <f>V$133*計算_投入係数表!V10</f>
        <v>#DIV/0!</v>
      </c>
      <c r="W10" s="212" t="e">
        <f>W$133*計算_投入係数表!W10</f>
        <v>#DIV/0!</v>
      </c>
      <c r="X10" s="212" t="e">
        <f>X$133*計算_投入係数表!X10</f>
        <v>#DIV/0!</v>
      </c>
      <c r="Y10" s="212" t="e">
        <f>Y$133*計算_投入係数表!Y10</f>
        <v>#DIV/0!</v>
      </c>
      <c r="Z10" s="212" t="e">
        <f>Z$133*計算_投入係数表!Z10</f>
        <v>#DIV/0!</v>
      </c>
      <c r="AA10" s="212" t="e">
        <f>AA$133*計算_投入係数表!AA10</f>
        <v>#DIV/0!</v>
      </c>
      <c r="AB10" s="212" t="e">
        <f>AB$133*計算_投入係数表!AB10</f>
        <v>#DIV/0!</v>
      </c>
      <c r="AC10" s="212" t="e">
        <f>AC$133*計算_投入係数表!AC10</f>
        <v>#DIV/0!</v>
      </c>
      <c r="AD10" s="212" t="e">
        <f>AD$133*計算_投入係数表!AD10</f>
        <v>#DIV/0!</v>
      </c>
      <c r="AE10" s="212" t="e">
        <f>AE$133*計算_投入係数表!AE10</f>
        <v>#DIV/0!</v>
      </c>
      <c r="AF10" s="212" t="e">
        <f>AF$133*計算_投入係数表!AF10</f>
        <v>#DIV/0!</v>
      </c>
      <c r="AG10" s="212" t="e">
        <f>AG$133*計算_投入係数表!AG10</f>
        <v>#DIV/0!</v>
      </c>
      <c r="AH10" s="212" t="e">
        <f>AH$133*計算_投入係数表!AH10</f>
        <v>#DIV/0!</v>
      </c>
      <c r="AI10" s="212" t="e">
        <f>AI$133*計算_投入係数表!AI10</f>
        <v>#DIV/0!</v>
      </c>
      <c r="AJ10" s="212" t="e">
        <f>AJ$133*計算_投入係数表!AJ10</f>
        <v>#DIV/0!</v>
      </c>
      <c r="AK10" s="212" t="e">
        <f>AK$133*計算_投入係数表!AK10</f>
        <v>#DIV/0!</v>
      </c>
      <c r="AL10" s="212" t="e">
        <f>AL$133*計算_投入係数表!AL10</f>
        <v>#DIV/0!</v>
      </c>
      <c r="AM10" s="212" t="e">
        <f>AM$133*計算_投入係数表!AM10</f>
        <v>#DIV/0!</v>
      </c>
      <c r="AN10" s="212" t="e">
        <f>AN$133*計算_投入係数表!AN10</f>
        <v>#DIV/0!</v>
      </c>
      <c r="AO10" s="212" t="e">
        <f>AO$133*計算_投入係数表!AO10</f>
        <v>#DIV/0!</v>
      </c>
      <c r="AP10" s="212" t="e">
        <f>AP$133*計算_投入係数表!AP10</f>
        <v>#DIV/0!</v>
      </c>
      <c r="AQ10" s="212" t="e">
        <f>AQ$133*計算_投入係数表!AQ10</f>
        <v>#DIV/0!</v>
      </c>
      <c r="AR10" s="212" t="e">
        <f>AR$133*計算_投入係数表!AR10</f>
        <v>#DIV/0!</v>
      </c>
      <c r="AS10" s="212" t="e">
        <f>AS$133*計算_投入係数表!AS10</f>
        <v>#DIV/0!</v>
      </c>
      <c r="AT10" s="212" t="e">
        <f>AT$133*計算_投入係数表!AT10</f>
        <v>#DIV/0!</v>
      </c>
      <c r="AU10" s="212" t="e">
        <f>AU$133*計算_投入係数表!AU10</f>
        <v>#DIV/0!</v>
      </c>
      <c r="AV10" s="212" t="e">
        <f>AV$133*計算_投入係数表!AV10</f>
        <v>#DIV/0!</v>
      </c>
      <c r="AW10" s="212" t="e">
        <f>AW$133*計算_投入係数表!AW10</f>
        <v>#DIV/0!</v>
      </c>
      <c r="AX10" s="212" t="e">
        <f>AX$133*計算_投入係数表!AX10</f>
        <v>#DIV/0!</v>
      </c>
      <c r="AY10" s="212" t="e">
        <f>AY$133*計算_投入係数表!AY10</f>
        <v>#DIV/0!</v>
      </c>
      <c r="AZ10" s="212" t="e">
        <f>AZ$133*計算_投入係数表!AZ10</f>
        <v>#DIV/0!</v>
      </c>
      <c r="BA10" s="212" t="e">
        <f>BA$133*計算_投入係数表!BA10</f>
        <v>#DIV/0!</v>
      </c>
      <c r="BB10" s="212" t="e">
        <f>BB$133*計算_投入係数表!BB10</f>
        <v>#DIV/0!</v>
      </c>
      <c r="BC10" s="212" t="e">
        <f>BC$133*計算_投入係数表!BC10</f>
        <v>#DIV/0!</v>
      </c>
      <c r="BD10" s="212" t="e">
        <f>BD$133*計算_投入係数表!BD10</f>
        <v>#DIV/0!</v>
      </c>
      <c r="BE10" s="212" t="e">
        <f>BE$133*計算_投入係数表!BE10</f>
        <v>#DIV/0!</v>
      </c>
      <c r="BF10" s="212" t="e">
        <f>BF$133*計算_投入係数表!BF10</f>
        <v>#DIV/0!</v>
      </c>
      <c r="BG10" s="212" t="e">
        <f>BG$133*計算_投入係数表!BG10</f>
        <v>#DIV/0!</v>
      </c>
      <c r="BH10" s="212" t="e">
        <f>BH$133*計算_投入係数表!BH10</f>
        <v>#DIV/0!</v>
      </c>
      <c r="BI10" s="212" t="e">
        <f>BI$133*計算_投入係数表!BI10</f>
        <v>#DIV/0!</v>
      </c>
      <c r="BJ10" s="212" t="e">
        <f>BJ$133*計算_投入係数表!BJ10</f>
        <v>#DIV/0!</v>
      </c>
      <c r="BK10" s="212" t="e">
        <f>BK$133*計算_投入係数表!BK10</f>
        <v>#DIV/0!</v>
      </c>
      <c r="BL10" s="212" t="e">
        <f>BL$133*計算_投入係数表!BL10</f>
        <v>#DIV/0!</v>
      </c>
      <c r="BM10" s="212" t="e">
        <f>BM$133*計算_投入係数表!BM10</f>
        <v>#DIV/0!</v>
      </c>
      <c r="BN10" s="212" t="e">
        <f>BN$133*計算_投入係数表!BN10</f>
        <v>#DIV/0!</v>
      </c>
      <c r="BO10" s="212" t="e">
        <f>BO$133*計算_投入係数表!BO10</f>
        <v>#DIV/0!</v>
      </c>
      <c r="BP10" s="212" t="e">
        <f>BP$133*計算_投入係数表!BP10</f>
        <v>#DIV/0!</v>
      </c>
      <c r="BQ10" s="212" t="e">
        <f>BQ$133*計算_投入係数表!BQ10</f>
        <v>#DIV/0!</v>
      </c>
      <c r="BR10" s="212" t="e">
        <f>BR$133*計算_投入係数表!BR10</f>
        <v>#DIV/0!</v>
      </c>
      <c r="BS10" s="212" t="e">
        <f>BS$133*計算_投入係数表!BS10</f>
        <v>#DIV/0!</v>
      </c>
      <c r="BT10" s="212" t="e">
        <f>BT$133*計算_投入係数表!BT10</f>
        <v>#DIV/0!</v>
      </c>
      <c r="BU10" s="212" t="e">
        <f>BU$133*計算_投入係数表!BU10</f>
        <v>#DIV/0!</v>
      </c>
      <c r="BV10" s="212" t="e">
        <f>BV$133*計算_投入係数表!BV10</f>
        <v>#DIV/0!</v>
      </c>
      <c r="BW10" s="212" t="e">
        <f>BW$133*計算_投入係数表!BW10</f>
        <v>#DIV/0!</v>
      </c>
      <c r="BX10" s="212" t="e">
        <f>BX$133*計算_投入係数表!BX10</f>
        <v>#DIV/0!</v>
      </c>
      <c r="BY10" s="212" t="e">
        <f>BY$133*計算_投入係数表!BY10</f>
        <v>#DIV/0!</v>
      </c>
      <c r="BZ10" s="212" t="e">
        <f>BZ$133*計算_投入係数表!BZ10</f>
        <v>#DIV/0!</v>
      </c>
      <c r="CA10" s="212" t="e">
        <f>CA$133*計算_投入係数表!CA10</f>
        <v>#DIV/0!</v>
      </c>
      <c r="CB10" s="212" t="e">
        <f>CB$133*計算_投入係数表!CB10</f>
        <v>#DIV/0!</v>
      </c>
      <c r="CC10" s="212" t="e">
        <f>CC$133*計算_投入係数表!CC10</f>
        <v>#DIV/0!</v>
      </c>
      <c r="CD10" s="212" t="e">
        <f>CD$133*計算_投入係数表!CD10</f>
        <v>#DIV/0!</v>
      </c>
      <c r="CE10" s="212" t="e">
        <f>CE$133*計算_投入係数表!CE10</f>
        <v>#DIV/0!</v>
      </c>
      <c r="CF10" s="212" t="e">
        <f>CF$133*計算_投入係数表!CF10</f>
        <v>#DIV/0!</v>
      </c>
      <c r="CG10" s="212" t="e">
        <f>CG$133*計算_投入係数表!CG10</f>
        <v>#DIV/0!</v>
      </c>
      <c r="CH10" s="212" t="e">
        <f>CH$133*計算_投入係数表!CH10</f>
        <v>#DIV/0!</v>
      </c>
      <c r="CI10" s="212" t="e">
        <f>CI$133*計算_投入係数表!CI10</f>
        <v>#DIV/0!</v>
      </c>
      <c r="CJ10" s="212" t="e">
        <f>CJ$133*計算_投入係数表!CJ10</f>
        <v>#DIV/0!</v>
      </c>
      <c r="CK10" s="212" t="e">
        <f>CK$133*計算_投入係数表!CK10</f>
        <v>#DIV/0!</v>
      </c>
      <c r="CL10" s="212" t="e">
        <f>CL$133*計算_投入係数表!CL10</f>
        <v>#DIV/0!</v>
      </c>
      <c r="CM10" s="212" t="e">
        <f>CM$133*計算_投入係数表!CM10</f>
        <v>#DIV/0!</v>
      </c>
      <c r="CN10" s="212" t="e">
        <f>CN$133*計算_投入係数表!CN10</f>
        <v>#DIV/0!</v>
      </c>
      <c r="CO10" s="212" t="e">
        <f>CO$133*計算_投入係数表!CO10</f>
        <v>#DIV/0!</v>
      </c>
      <c r="CP10" s="212" t="e">
        <f>CP$133*計算_投入係数表!CP10</f>
        <v>#DIV/0!</v>
      </c>
      <c r="CQ10" s="212" t="e">
        <f>CQ$133*計算_投入係数表!CQ10</f>
        <v>#DIV/0!</v>
      </c>
      <c r="CR10" s="212" t="e">
        <f>CR$133*計算_投入係数表!CR10</f>
        <v>#DIV/0!</v>
      </c>
      <c r="CS10" s="212" t="e">
        <f>CS$133*計算_投入係数表!CS10</f>
        <v>#DIV/0!</v>
      </c>
      <c r="CT10" s="212" t="e">
        <f>CT$133*計算_投入係数表!CT10</f>
        <v>#DIV/0!</v>
      </c>
      <c r="CU10" s="212" t="e">
        <f>CU$133*計算_投入係数表!CU10</f>
        <v>#DIV/0!</v>
      </c>
      <c r="CV10" s="212" t="e">
        <f>CV$133*計算_投入係数表!CV10</f>
        <v>#DIV/0!</v>
      </c>
      <c r="CW10" s="212" t="e">
        <f>CW$133*計算_投入係数表!CW10</f>
        <v>#DIV/0!</v>
      </c>
      <c r="CX10" s="212" t="e">
        <f>CX$133*計算_投入係数表!CX10</f>
        <v>#DIV/0!</v>
      </c>
      <c r="CY10" s="212" t="e">
        <f>CY$133*計算_投入係数表!CY10</f>
        <v>#DIV/0!</v>
      </c>
      <c r="CZ10" s="212" t="e">
        <f>CZ$133*計算_投入係数表!CZ10</f>
        <v>#DIV/0!</v>
      </c>
      <c r="DA10" s="212" t="e">
        <f>DA$133*計算_投入係数表!DA10</f>
        <v>#DIV/0!</v>
      </c>
      <c r="DB10" s="212" t="e">
        <f>DB$133*計算_投入係数表!DB10</f>
        <v>#DIV/0!</v>
      </c>
      <c r="DC10" s="212" t="e">
        <f>DC$133*計算_投入係数表!DC10</f>
        <v>#DIV/0!</v>
      </c>
      <c r="DD10" s="212" t="e">
        <f>DD$133*計算_投入係数表!DD10</f>
        <v>#DIV/0!</v>
      </c>
      <c r="DE10" s="212" t="e">
        <f>DE$133*計算_投入係数表!DE10</f>
        <v>#DIV/0!</v>
      </c>
      <c r="DF10" s="212" t="e">
        <f>DF$133*計算_投入係数表!DF10</f>
        <v>#DIV/0!</v>
      </c>
      <c r="DG10" s="212" t="e">
        <f>DG$133*計算_投入係数表!DG10</f>
        <v>#DIV/0!</v>
      </c>
      <c r="DH10" s="212" t="e">
        <f>DH$133*計算_投入係数表!DH10</f>
        <v>#DIV/0!</v>
      </c>
      <c r="DI10" s="212" t="e">
        <f>DI$133*計算_投入係数表!DI10</f>
        <v>#DIV/0!</v>
      </c>
      <c r="DJ10" s="212" t="e">
        <f>DJ$133*計算_投入係数表!DJ10</f>
        <v>#DIV/0!</v>
      </c>
      <c r="DK10" s="212" t="e">
        <f>DK$133*計算_投入係数表!DK10</f>
        <v>#DIV/0!</v>
      </c>
      <c r="DL10" s="212" t="e">
        <f>DL$133*計算_投入係数表!DL10</f>
        <v>#DIV/0!</v>
      </c>
      <c r="DM10" s="212" t="e">
        <f>DM$133*計算_投入係数表!DM10</f>
        <v>#DIV/0!</v>
      </c>
      <c r="DN10" s="212" t="e">
        <f>DN$133*計算_投入係数表!DN10</f>
        <v>#DIV/0!</v>
      </c>
      <c r="DO10" s="212" t="e">
        <f>DO$133*計算_投入係数表!DO10</f>
        <v>#DIV/0!</v>
      </c>
      <c r="DP10" s="212" t="e">
        <f>DP$133*計算_投入係数表!DP10</f>
        <v>#DIV/0!</v>
      </c>
      <c r="DQ10" s="212" t="e">
        <f>DQ$133*計算_投入係数表!DQ10</f>
        <v>#DIV/0!</v>
      </c>
      <c r="DR10" s="212" t="e">
        <f>DR$133*計算_投入係数表!DR10</f>
        <v>#DIV/0!</v>
      </c>
      <c r="DS10" s="212" t="e">
        <f>DS$133*計算_投入係数表!DS10</f>
        <v>#DIV/0!</v>
      </c>
      <c r="DT10" s="213">
        <f t="shared" si="0"/>
        <v>5467.427319776737</v>
      </c>
      <c r="DU10" s="214">
        <f>SUMIF(振分, $C10, 入力_北海道基本取引表!DU$4:DU$124)*($DV$140/$DW$140)</f>
        <v>1.5271557010019408</v>
      </c>
      <c r="DV10" s="214">
        <f>SUMIF(振分, $C10, 入力_北海道基本取引表!DV$4:DV$124)*(入力!$D$718/入力!$F$718)</f>
        <v>2051.1552691298507</v>
      </c>
      <c r="DW10" s="214">
        <f>SUMIF(振分, $C10, 入力_北海道基本取引表!DW$4:DW$124)*(計算_基本取引表_調整前!$DV$141/計算_基本取引表_調整前!$DW$141)</f>
        <v>324.94279617193649</v>
      </c>
      <c r="DX10" s="214">
        <f>SUMIF(振分, $C10, 入力_北海道基本取引表!DX$4:DX$124)*(計算_基本取引表_調整前!$DV$142/計算_基本取引表_調整前!$DW$142)</f>
        <v>141.59776550689685</v>
      </c>
      <c r="DY10" s="214">
        <f>SUMIF(振分, $C10, 入力_北海道基本取引表!DY$4:DY$124)*(入力!$D$700/入力!$F$700)</f>
        <v>0</v>
      </c>
      <c r="DZ10" s="214">
        <f>SUMIF(振分, $C10, 入力_北海道基本取引表!DZ$4:DZ$124)*($DV$140/$DW$140)</f>
        <v>0</v>
      </c>
      <c r="EA10" s="214">
        <f>SUMIF(振分, $C10, 入力_北海道基本取引表!EA$4:EA$124)*($EJ10/SUMIF(振分, $C10, 入力_北海道基本取引表!$EO$4:$EO$124))</f>
        <v>0</v>
      </c>
      <c r="EB10" s="476"/>
      <c r="EC10" s="215">
        <f t="shared" si="1"/>
        <v>2519.2229865096861</v>
      </c>
      <c r="ED10" s="216">
        <f t="shared" si="2"/>
        <v>7986.6503062864231</v>
      </c>
      <c r="EE10" s="214"/>
      <c r="EF10" s="216"/>
      <c r="EG10" s="216"/>
      <c r="EH10" s="214"/>
      <c r="EI10" s="216"/>
      <c r="EJ10" s="216">
        <v>14679.472099122839</v>
      </c>
      <c r="EL10" s="255"/>
      <c r="EN10" s="279"/>
      <c r="EP10" s="279"/>
      <c r="EQ10" s="291"/>
    </row>
    <row r="11" spans="2:148" s="6" customFormat="1" x14ac:dyDescent="0.25">
      <c r="B11" s="53">
        <v>8</v>
      </c>
      <c r="C11" s="192" t="str">
        <v>商業</v>
      </c>
      <c r="D11" s="211">
        <f>D$133*計算_投入係数表!D11</f>
        <v>571.86057220775831</v>
      </c>
      <c r="E11" s="212">
        <f>E$133*計算_投入係数表!E11</f>
        <v>17.402815749213815</v>
      </c>
      <c r="F11" s="212">
        <f>F$133*計算_投入係数表!F11</f>
        <v>162.70007359747007</v>
      </c>
      <c r="G11" s="212">
        <f>G$133*計算_投入係数表!G11</f>
        <v>26.290060887314851</v>
      </c>
      <c r="H11" s="212">
        <f>H$133*計算_投入係数表!H11</f>
        <v>1426.2101487018836</v>
      </c>
      <c r="I11" s="212">
        <f>I$133*計算_投入係数表!I11</f>
        <v>778.1633610822762</v>
      </c>
      <c r="J11" s="212">
        <f>J$133*計算_投入係数表!J11</f>
        <v>210.58105329330181</v>
      </c>
      <c r="K11" s="212">
        <f>K$133*計算_投入係数表!K11</f>
        <v>545.75215977366929</v>
      </c>
      <c r="L11" s="212">
        <f>L$133*計算_投入係数表!L11</f>
        <v>52.664119064868274</v>
      </c>
      <c r="M11" s="212">
        <f>M$133*計算_投入係数表!M11</f>
        <v>153.28342215588026</v>
      </c>
      <c r="N11" s="212">
        <f>N$133*計算_投入係数表!N11</f>
        <v>296.35643132975582</v>
      </c>
      <c r="O11" s="212">
        <f>O$133*計算_投入係数表!O11</f>
        <v>1998.458398698878</v>
      </c>
      <c r="P11" s="212">
        <f>P$133*計算_投入係数表!P11</f>
        <v>15.94189614376949</v>
      </c>
      <c r="Q11" s="212" t="e">
        <f>Q$133*計算_投入係数表!Q11</f>
        <v>#DIV/0!</v>
      </c>
      <c r="R11" s="212" t="e">
        <f>R$133*計算_投入係数表!R11</f>
        <v>#DIV/0!</v>
      </c>
      <c r="S11" s="212" t="e">
        <f>S$133*計算_投入係数表!S11</f>
        <v>#DIV/0!</v>
      </c>
      <c r="T11" s="212" t="e">
        <f>T$133*計算_投入係数表!T11</f>
        <v>#DIV/0!</v>
      </c>
      <c r="U11" s="212" t="e">
        <f>U$133*計算_投入係数表!U11</f>
        <v>#DIV/0!</v>
      </c>
      <c r="V11" s="212" t="e">
        <f>V$133*計算_投入係数表!V11</f>
        <v>#DIV/0!</v>
      </c>
      <c r="W11" s="212" t="e">
        <f>W$133*計算_投入係数表!W11</f>
        <v>#DIV/0!</v>
      </c>
      <c r="X11" s="212" t="e">
        <f>X$133*計算_投入係数表!X11</f>
        <v>#DIV/0!</v>
      </c>
      <c r="Y11" s="212" t="e">
        <f>Y$133*計算_投入係数表!Y11</f>
        <v>#DIV/0!</v>
      </c>
      <c r="Z11" s="212" t="e">
        <f>Z$133*計算_投入係数表!Z11</f>
        <v>#DIV/0!</v>
      </c>
      <c r="AA11" s="212" t="e">
        <f>AA$133*計算_投入係数表!AA11</f>
        <v>#DIV/0!</v>
      </c>
      <c r="AB11" s="212" t="e">
        <f>AB$133*計算_投入係数表!AB11</f>
        <v>#DIV/0!</v>
      </c>
      <c r="AC11" s="212" t="e">
        <f>AC$133*計算_投入係数表!AC11</f>
        <v>#DIV/0!</v>
      </c>
      <c r="AD11" s="212" t="e">
        <f>AD$133*計算_投入係数表!AD11</f>
        <v>#DIV/0!</v>
      </c>
      <c r="AE11" s="212" t="e">
        <f>AE$133*計算_投入係数表!AE11</f>
        <v>#DIV/0!</v>
      </c>
      <c r="AF11" s="212" t="e">
        <f>AF$133*計算_投入係数表!AF11</f>
        <v>#DIV/0!</v>
      </c>
      <c r="AG11" s="212" t="e">
        <f>AG$133*計算_投入係数表!AG11</f>
        <v>#DIV/0!</v>
      </c>
      <c r="AH11" s="212" t="e">
        <f>AH$133*計算_投入係数表!AH11</f>
        <v>#DIV/0!</v>
      </c>
      <c r="AI11" s="212" t="e">
        <f>AI$133*計算_投入係数表!AI11</f>
        <v>#DIV/0!</v>
      </c>
      <c r="AJ11" s="212" t="e">
        <f>AJ$133*計算_投入係数表!AJ11</f>
        <v>#DIV/0!</v>
      </c>
      <c r="AK11" s="212" t="e">
        <f>AK$133*計算_投入係数表!AK11</f>
        <v>#DIV/0!</v>
      </c>
      <c r="AL11" s="212" t="e">
        <f>AL$133*計算_投入係数表!AL11</f>
        <v>#DIV/0!</v>
      </c>
      <c r="AM11" s="212" t="e">
        <f>AM$133*計算_投入係数表!AM11</f>
        <v>#DIV/0!</v>
      </c>
      <c r="AN11" s="212" t="e">
        <f>AN$133*計算_投入係数表!AN11</f>
        <v>#DIV/0!</v>
      </c>
      <c r="AO11" s="212" t="e">
        <f>AO$133*計算_投入係数表!AO11</f>
        <v>#DIV/0!</v>
      </c>
      <c r="AP11" s="212" t="e">
        <f>AP$133*計算_投入係数表!AP11</f>
        <v>#DIV/0!</v>
      </c>
      <c r="AQ11" s="212" t="e">
        <f>AQ$133*計算_投入係数表!AQ11</f>
        <v>#DIV/0!</v>
      </c>
      <c r="AR11" s="212" t="e">
        <f>AR$133*計算_投入係数表!AR11</f>
        <v>#DIV/0!</v>
      </c>
      <c r="AS11" s="212" t="e">
        <f>AS$133*計算_投入係数表!AS11</f>
        <v>#DIV/0!</v>
      </c>
      <c r="AT11" s="212" t="e">
        <f>AT$133*計算_投入係数表!AT11</f>
        <v>#DIV/0!</v>
      </c>
      <c r="AU11" s="212" t="e">
        <f>AU$133*計算_投入係数表!AU11</f>
        <v>#DIV/0!</v>
      </c>
      <c r="AV11" s="212" t="e">
        <f>AV$133*計算_投入係数表!AV11</f>
        <v>#DIV/0!</v>
      </c>
      <c r="AW11" s="212" t="e">
        <f>AW$133*計算_投入係数表!AW11</f>
        <v>#DIV/0!</v>
      </c>
      <c r="AX11" s="212" t="e">
        <f>AX$133*計算_投入係数表!AX11</f>
        <v>#DIV/0!</v>
      </c>
      <c r="AY11" s="212" t="e">
        <f>AY$133*計算_投入係数表!AY11</f>
        <v>#DIV/0!</v>
      </c>
      <c r="AZ11" s="212" t="e">
        <f>AZ$133*計算_投入係数表!AZ11</f>
        <v>#DIV/0!</v>
      </c>
      <c r="BA11" s="212" t="e">
        <f>BA$133*計算_投入係数表!BA11</f>
        <v>#DIV/0!</v>
      </c>
      <c r="BB11" s="212" t="e">
        <f>BB$133*計算_投入係数表!BB11</f>
        <v>#DIV/0!</v>
      </c>
      <c r="BC11" s="212" t="e">
        <f>BC$133*計算_投入係数表!BC11</f>
        <v>#DIV/0!</v>
      </c>
      <c r="BD11" s="212" t="e">
        <f>BD$133*計算_投入係数表!BD11</f>
        <v>#DIV/0!</v>
      </c>
      <c r="BE11" s="212" t="e">
        <f>BE$133*計算_投入係数表!BE11</f>
        <v>#DIV/0!</v>
      </c>
      <c r="BF11" s="212" t="e">
        <f>BF$133*計算_投入係数表!BF11</f>
        <v>#DIV/0!</v>
      </c>
      <c r="BG11" s="212" t="e">
        <f>BG$133*計算_投入係数表!BG11</f>
        <v>#DIV/0!</v>
      </c>
      <c r="BH11" s="212" t="e">
        <f>BH$133*計算_投入係数表!BH11</f>
        <v>#DIV/0!</v>
      </c>
      <c r="BI11" s="212" t="e">
        <f>BI$133*計算_投入係数表!BI11</f>
        <v>#DIV/0!</v>
      </c>
      <c r="BJ11" s="212" t="e">
        <f>BJ$133*計算_投入係数表!BJ11</f>
        <v>#DIV/0!</v>
      </c>
      <c r="BK11" s="212" t="e">
        <f>BK$133*計算_投入係数表!BK11</f>
        <v>#DIV/0!</v>
      </c>
      <c r="BL11" s="212" t="e">
        <f>BL$133*計算_投入係数表!BL11</f>
        <v>#DIV/0!</v>
      </c>
      <c r="BM11" s="212" t="e">
        <f>BM$133*計算_投入係数表!BM11</f>
        <v>#DIV/0!</v>
      </c>
      <c r="BN11" s="212" t="e">
        <f>BN$133*計算_投入係数表!BN11</f>
        <v>#DIV/0!</v>
      </c>
      <c r="BO11" s="212" t="e">
        <f>BO$133*計算_投入係数表!BO11</f>
        <v>#DIV/0!</v>
      </c>
      <c r="BP11" s="212" t="e">
        <f>BP$133*計算_投入係数表!BP11</f>
        <v>#DIV/0!</v>
      </c>
      <c r="BQ11" s="212" t="e">
        <f>BQ$133*計算_投入係数表!BQ11</f>
        <v>#DIV/0!</v>
      </c>
      <c r="BR11" s="212" t="e">
        <f>BR$133*計算_投入係数表!BR11</f>
        <v>#DIV/0!</v>
      </c>
      <c r="BS11" s="212" t="e">
        <f>BS$133*計算_投入係数表!BS11</f>
        <v>#DIV/0!</v>
      </c>
      <c r="BT11" s="212" t="e">
        <f>BT$133*計算_投入係数表!BT11</f>
        <v>#DIV/0!</v>
      </c>
      <c r="BU11" s="212" t="e">
        <f>BU$133*計算_投入係数表!BU11</f>
        <v>#DIV/0!</v>
      </c>
      <c r="BV11" s="212" t="e">
        <f>BV$133*計算_投入係数表!BV11</f>
        <v>#DIV/0!</v>
      </c>
      <c r="BW11" s="212" t="e">
        <f>BW$133*計算_投入係数表!BW11</f>
        <v>#DIV/0!</v>
      </c>
      <c r="BX11" s="212" t="e">
        <f>BX$133*計算_投入係数表!BX11</f>
        <v>#DIV/0!</v>
      </c>
      <c r="BY11" s="212" t="e">
        <f>BY$133*計算_投入係数表!BY11</f>
        <v>#DIV/0!</v>
      </c>
      <c r="BZ11" s="212" t="e">
        <f>BZ$133*計算_投入係数表!BZ11</f>
        <v>#DIV/0!</v>
      </c>
      <c r="CA11" s="212" t="e">
        <f>CA$133*計算_投入係数表!CA11</f>
        <v>#DIV/0!</v>
      </c>
      <c r="CB11" s="212" t="e">
        <f>CB$133*計算_投入係数表!CB11</f>
        <v>#DIV/0!</v>
      </c>
      <c r="CC11" s="212" t="e">
        <f>CC$133*計算_投入係数表!CC11</f>
        <v>#DIV/0!</v>
      </c>
      <c r="CD11" s="212" t="e">
        <f>CD$133*計算_投入係数表!CD11</f>
        <v>#DIV/0!</v>
      </c>
      <c r="CE11" s="212" t="e">
        <f>CE$133*計算_投入係数表!CE11</f>
        <v>#DIV/0!</v>
      </c>
      <c r="CF11" s="212" t="e">
        <f>CF$133*計算_投入係数表!CF11</f>
        <v>#DIV/0!</v>
      </c>
      <c r="CG11" s="212" t="e">
        <f>CG$133*計算_投入係数表!CG11</f>
        <v>#DIV/0!</v>
      </c>
      <c r="CH11" s="212" t="e">
        <f>CH$133*計算_投入係数表!CH11</f>
        <v>#DIV/0!</v>
      </c>
      <c r="CI11" s="212" t="e">
        <f>CI$133*計算_投入係数表!CI11</f>
        <v>#DIV/0!</v>
      </c>
      <c r="CJ11" s="212" t="e">
        <f>CJ$133*計算_投入係数表!CJ11</f>
        <v>#DIV/0!</v>
      </c>
      <c r="CK11" s="212" t="e">
        <f>CK$133*計算_投入係数表!CK11</f>
        <v>#DIV/0!</v>
      </c>
      <c r="CL11" s="212" t="e">
        <f>CL$133*計算_投入係数表!CL11</f>
        <v>#DIV/0!</v>
      </c>
      <c r="CM11" s="212" t="e">
        <f>CM$133*計算_投入係数表!CM11</f>
        <v>#DIV/0!</v>
      </c>
      <c r="CN11" s="212" t="e">
        <f>CN$133*計算_投入係数表!CN11</f>
        <v>#DIV/0!</v>
      </c>
      <c r="CO11" s="212" t="e">
        <f>CO$133*計算_投入係数表!CO11</f>
        <v>#DIV/0!</v>
      </c>
      <c r="CP11" s="212" t="e">
        <f>CP$133*計算_投入係数表!CP11</f>
        <v>#DIV/0!</v>
      </c>
      <c r="CQ11" s="212" t="e">
        <f>CQ$133*計算_投入係数表!CQ11</f>
        <v>#DIV/0!</v>
      </c>
      <c r="CR11" s="212" t="e">
        <f>CR$133*計算_投入係数表!CR11</f>
        <v>#DIV/0!</v>
      </c>
      <c r="CS11" s="212" t="e">
        <f>CS$133*計算_投入係数表!CS11</f>
        <v>#DIV/0!</v>
      </c>
      <c r="CT11" s="212" t="e">
        <f>CT$133*計算_投入係数表!CT11</f>
        <v>#DIV/0!</v>
      </c>
      <c r="CU11" s="212" t="e">
        <f>CU$133*計算_投入係数表!CU11</f>
        <v>#DIV/0!</v>
      </c>
      <c r="CV11" s="212" t="e">
        <f>CV$133*計算_投入係数表!CV11</f>
        <v>#DIV/0!</v>
      </c>
      <c r="CW11" s="212" t="e">
        <f>CW$133*計算_投入係数表!CW11</f>
        <v>#DIV/0!</v>
      </c>
      <c r="CX11" s="212" t="e">
        <f>CX$133*計算_投入係数表!CX11</f>
        <v>#DIV/0!</v>
      </c>
      <c r="CY11" s="212" t="e">
        <f>CY$133*計算_投入係数表!CY11</f>
        <v>#DIV/0!</v>
      </c>
      <c r="CZ11" s="212" t="e">
        <f>CZ$133*計算_投入係数表!CZ11</f>
        <v>#DIV/0!</v>
      </c>
      <c r="DA11" s="212" t="e">
        <f>DA$133*計算_投入係数表!DA11</f>
        <v>#DIV/0!</v>
      </c>
      <c r="DB11" s="212" t="e">
        <f>DB$133*計算_投入係数表!DB11</f>
        <v>#DIV/0!</v>
      </c>
      <c r="DC11" s="212" t="e">
        <f>DC$133*計算_投入係数表!DC11</f>
        <v>#DIV/0!</v>
      </c>
      <c r="DD11" s="212" t="e">
        <f>DD$133*計算_投入係数表!DD11</f>
        <v>#DIV/0!</v>
      </c>
      <c r="DE11" s="212" t="e">
        <f>DE$133*計算_投入係数表!DE11</f>
        <v>#DIV/0!</v>
      </c>
      <c r="DF11" s="212" t="e">
        <f>DF$133*計算_投入係数表!DF11</f>
        <v>#DIV/0!</v>
      </c>
      <c r="DG11" s="212" t="e">
        <f>DG$133*計算_投入係数表!DG11</f>
        <v>#DIV/0!</v>
      </c>
      <c r="DH11" s="212" t="e">
        <f>DH$133*計算_投入係数表!DH11</f>
        <v>#DIV/0!</v>
      </c>
      <c r="DI11" s="212" t="e">
        <f>DI$133*計算_投入係数表!DI11</f>
        <v>#DIV/0!</v>
      </c>
      <c r="DJ11" s="212" t="e">
        <f>DJ$133*計算_投入係数表!DJ11</f>
        <v>#DIV/0!</v>
      </c>
      <c r="DK11" s="212" t="e">
        <f>DK$133*計算_投入係数表!DK11</f>
        <v>#DIV/0!</v>
      </c>
      <c r="DL11" s="212" t="e">
        <f>DL$133*計算_投入係数表!DL11</f>
        <v>#DIV/0!</v>
      </c>
      <c r="DM11" s="212" t="e">
        <f>DM$133*計算_投入係数表!DM11</f>
        <v>#DIV/0!</v>
      </c>
      <c r="DN11" s="212" t="e">
        <f>DN$133*計算_投入係数表!DN11</f>
        <v>#DIV/0!</v>
      </c>
      <c r="DO11" s="212" t="e">
        <f>DO$133*計算_投入係数表!DO11</f>
        <v>#DIV/0!</v>
      </c>
      <c r="DP11" s="212" t="e">
        <f>DP$133*計算_投入係数表!DP11</f>
        <v>#DIV/0!</v>
      </c>
      <c r="DQ11" s="212" t="e">
        <f>DQ$133*計算_投入係数表!DQ11</f>
        <v>#DIV/0!</v>
      </c>
      <c r="DR11" s="212" t="e">
        <f>DR$133*計算_投入係数表!DR11</f>
        <v>#DIV/0!</v>
      </c>
      <c r="DS11" s="212" t="e">
        <f>DS$133*計算_投入係数表!DS11</f>
        <v>#DIV/0!</v>
      </c>
      <c r="DT11" s="213">
        <f t="shared" si="0"/>
        <v>6255.6645126860403</v>
      </c>
      <c r="DU11" s="214">
        <f>SUMIF(振分, $C11, 入力_北海道基本取引表!DU$4:DU$124)*($DV$140/$DW$140)</f>
        <v>300.72467458804766</v>
      </c>
      <c r="DV11" s="214">
        <f>SUMIF(振分, $C11, 入力_北海道基本取引表!DV$4:DV$124)*(入力!$D$718/入力!$F$718)</f>
        <v>13085.704920701193</v>
      </c>
      <c r="DW11" s="214">
        <f>SUMIF(振分, $C11, 入力_北海道基本取引表!DW$4:DW$124)*(計算_基本取引表_調整前!$DV$141/計算_基本取引表_調整前!$DW$141)</f>
        <v>4.784565437196556</v>
      </c>
      <c r="DX11" s="214">
        <f>SUMIF(振分, $C11, 入力_北海道基本取引表!DX$4:DX$124)*(計算_基本取引表_調整前!$DV$142/計算_基本取引表_調整前!$DW$142)</f>
        <v>0</v>
      </c>
      <c r="DY11" s="214">
        <f>SUMIF(振分, $C11, 入力_北海道基本取引表!DY$4:DY$124)*(入力!$D$700/入力!$F$700)</f>
        <v>194.05862756425012</v>
      </c>
      <c r="DZ11" s="214">
        <f>SUMIF(振分, $C11, 入力_北海道基本取引表!DZ$4:DZ$124)*($DV$140/$DW$140)</f>
        <v>814.75658799682537</v>
      </c>
      <c r="EA11" s="214">
        <f>SUMIF(振分, $C11, 入力_北海道基本取引表!EA$4:EA$124)*($EJ11/SUMIF(振分, $C11, 入力_北海道基本取引表!$EO$4:$EO$124))</f>
        <v>82.874710220794512</v>
      </c>
      <c r="EB11" s="476"/>
      <c r="EC11" s="215">
        <f t="shared" si="1"/>
        <v>14482.904086508308</v>
      </c>
      <c r="ED11" s="216">
        <f t="shared" si="2"/>
        <v>20738.568599194346</v>
      </c>
      <c r="EE11" s="214"/>
      <c r="EF11" s="216"/>
      <c r="EG11" s="216"/>
      <c r="EH11" s="214"/>
      <c r="EI11" s="216"/>
      <c r="EJ11" s="216">
        <v>23400.034673664548</v>
      </c>
      <c r="EL11" s="255"/>
      <c r="EN11" s="279"/>
      <c r="EP11" s="279"/>
      <c r="EQ11" s="291"/>
    </row>
    <row r="12" spans="2:148" s="6" customFormat="1" x14ac:dyDescent="0.25">
      <c r="B12" s="53">
        <v>9</v>
      </c>
      <c r="C12" s="192" t="str">
        <v>金融・保険・不動産</v>
      </c>
      <c r="D12" s="211">
        <f>D$133*計算_投入係数表!D12</f>
        <v>75.670987395382895</v>
      </c>
      <c r="E12" s="212">
        <f>E$133*計算_投入係数表!E12</f>
        <v>6.7862125027150553</v>
      </c>
      <c r="F12" s="212">
        <f>F$133*計算_投入係数表!F12</f>
        <v>20.552642643392282</v>
      </c>
      <c r="G12" s="212">
        <f>G$133*計算_投入係数表!G12</f>
        <v>40.804256878173028</v>
      </c>
      <c r="H12" s="212">
        <f>H$133*計算_投入係数表!H12</f>
        <v>170.99723325020361</v>
      </c>
      <c r="I12" s="212">
        <f>I$133*計算_投入係数表!I12</f>
        <v>201.4044871069388</v>
      </c>
      <c r="J12" s="212">
        <f>J$133*計算_投入係数表!J12</f>
        <v>323.26612152398764</v>
      </c>
      <c r="K12" s="212">
        <f>K$133*計算_投入係数表!K12</f>
        <v>1227.6295832175438</v>
      </c>
      <c r="L12" s="212">
        <f>L$133*計算_投入係数表!L12</f>
        <v>1305.6163755116313</v>
      </c>
      <c r="M12" s="212">
        <f>M$133*計算_投入係数表!M12</f>
        <v>381.33589225966324</v>
      </c>
      <c r="N12" s="212">
        <f>N$133*計算_投入係数表!N12</f>
        <v>1038.5084558316062</v>
      </c>
      <c r="O12" s="212">
        <f>O$133*計算_投入係数表!O12</f>
        <v>966.6494010196036</v>
      </c>
      <c r="P12" s="212">
        <f>P$133*計算_投入係数表!P12</f>
        <v>47.625059126097767</v>
      </c>
      <c r="Q12" s="212" t="e">
        <f>Q$133*計算_投入係数表!Q12</f>
        <v>#DIV/0!</v>
      </c>
      <c r="R12" s="212" t="e">
        <f>R$133*計算_投入係数表!R12</f>
        <v>#DIV/0!</v>
      </c>
      <c r="S12" s="212" t="e">
        <f>S$133*計算_投入係数表!S12</f>
        <v>#DIV/0!</v>
      </c>
      <c r="T12" s="212" t="e">
        <f>T$133*計算_投入係数表!T12</f>
        <v>#DIV/0!</v>
      </c>
      <c r="U12" s="212" t="e">
        <f>U$133*計算_投入係数表!U12</f>
        <v>#DIV/0!</v>
      </c>
      <c r="V12" s="212" t="e">
        <f>V$133*計算_投入係数表!V12</f>
        <v>#DIV/0!</v>
      </c>
      <c r="W12" s="212" t="e">
        <f>W$133*計算_投入係数表!W12</f>
        <v>#DIV/0!</v>
      </c>
      <c r="X12" s="212" t="e">
        <f>X$133*計算_投入係数表!X12</f>
        <v>#DIV/0!</v>
      </c>
      <c r="Y12" s="212" t="e">
        <f>Y$133*計算_投入係数表!Y12</f>
        <v>#DIV/0!</v>
      </c>
      <c r="Z12" s="212" t="e">
        <f>Z$133*計算_投入係数表!Z12</f>
        <v>#DIV/0!</v>
      </c>
      <c r="AA12" s="212" t="e">
        <f>AA$133*計算_投入係数表!AA12</f>
        <v>#DIV/0!</v>
      </c>
      <c r="AB12" s="212" t="e">
        <f>AB$133*計算_投入係数表!AB12</f>
        <v>#DIV/0!</v>
      </c>
      <c r="AC12" s="212" t="e">
        <f>AC$133*計算_投入係数表!AC12</f>
        <v>#DIV/0!</v>
      </c>
      <c r="AD12" s="212" t="e">
        <f>AD$133*計算_投入係数表!AD12</f>
        <v>#DIV/0!</v>
      </c>
      <c r="AE12" s="212" t="e">
        <f>AE$133*計算_投入係数表!AE12</f>
        <v>#DIV/0!</v>
      </c>
      <c r="AF12" s="212" t="e">
        <f>AF$133*計算_投入係数表!AF12</f>
        <v>#DIV/0!</v>
      </c>
      <c r="AG12" s="212" t="e">
        <f>AG$133*計算_投入係数表!AG12</f>
        <v>#DIV/0!</v>
      </c>
      <c r="AH12" s="212" t="e">
        <f>AH$133*計算_投入係数表!AH12</f>
        <v>#DIV/0!</v>
      </c>
      <c r="AI12" s="212" t="e">
        <f>AI$133*計算_投入係数表!AI12</f>
        <v>#DIV/0!</v>
      </c>
      <c r="AJ12" s="212" t="e">
        <f>AJ$133*計算_投入係数表!AJ12</f>
        <v>#DIV/0!</v>
      </c>
      <c r="AK12" s="212" t="e">
        <f>AK$133*計算_投入係数表!AK12</f>
        <v>#DIV/0!</v>
      </c>
      <c r="AL12" s="212" t="e">
        <f>AL$133*計算_投入係数表!AL12</f>
        <v>#DIV/0!</v>
      </c>
      <c r="AM12" s="212" t="e">
        <f>AM$133*計算_投入係数表!AM12</f>
        <v>#DIV/0!</v>
      </c>
      <c r="AN12" s="212" t="e">
        <f>AN$133*計算_投入係数表!AN12</f>
        <v>#DIV/0!</v>
      </c>
      <c r="AO12" s="212" t="e">
        <f>AO$133*計算_投入係数表!AO12</f>
        <v>#DIV/0!</v>
      </c>
      <c r="AP12" s="212" t="e">
        <f>AP$133*計算_投入係数表!AP12</f>
        <v>#DIV/0!</v>
      </c>
      <c r="AQ12" s="212" t="e">
        <f>AQ$133*計算_投入係数表!AQ12</f>
        <v>#DIV/0!</v>
      </c>
      <c r="AR12" s="212" t="e">
        <f>AR$133*計算_投入係数表!AR12</f>
        <v>#DIV/0!</v>
      </c>
      <c r="AS12" s="212" t="e">
        <f>AS$133*計算_投入係数表!AS12</f>
        <v>#DIV/0!</v>
      </c>
      <c r="AT12" s="212" t="e">
        <f>AT$133*計算_投入係数表!AT12</f>
        <v>#DIV/0!</v>
      </c>
      <c r="AU12" s="212" t="e">
        <f>AU$133*計算_投入係数表!AU12</f>
        <v>#DIV/0!</v>
      </c>
      <c r="AV12" s="212" t="e">
        <f>AV$133*計算_投入係数表!AV12</f>
        <v>#DIV/0!</v>
      </c>
      <c r="AW12" s="212" t="e">
        <f>AW$133*計算_投入係数表!AW12</f>
        <v>#DIV/0!</v>
      </c>
      <c r="AX12" s="212" t="e">
        <f>AX$133*計算_投入係数表!AX12</f>
        <v>#DIV/0!</v>
      </c>
      <c r="AY12" s="212" t="e">
        <f>AY$133*計算_投入係数表!AY12</f>
        <v>#DIV/0!</v>
      </c>
      <c r="AZ12" s="212" t="e">
        <f>AZ$133*計算_投入係数表!AZ12</f>
        <v>#DIV/0!</v>
      </c>
      <c r="BA12" s="212" t="e">
        <f>BA$133*計算_投入係数表!BA12</f>
        <v>#DIV/0!</v>
      </c>
      <c r="BB12" s="212" t="e">
        <f>BB$133*計算_投入係数表!BB12</f>
        <v>#DIV/0!</v>
      </c>
      <c r="BC12" s="212" t="e">
        <f>BC$133*計算_投入係数表!BC12</f>
        <v>#DIV/0!</v>
      </c>
      <c r="BD12" s="212" t="e">
        <f>BD$133*計算_投入係数表!BD12</f>
        <v>#DIV/0!</v>
      </c>
      <c r="BE12" s="212" t="e">
        <f>BE$133*計算_投入係数表!BE12</f>
        <v>#DIV/0!</v>
      </c>
      <c r="BF12" s="212" t="e">
        <f>BF$133*計算_投入係数表!BF12</f>
        <v>#DIV/0!</v>
      </c>
      <c r="BG12" s="212" t="e">
        <f>BG$133*計算_投入係数表!BG12</f>
        <v>#DIV/0!</v>
      </c>
      <c r="BH12" s="212" t="e">
        <f>BH$133*計算_投入係数表!BH12</f>
        <v>#DIV/0!</v>
      </c>
      <c r="BI12" s="212" t="e">
        <f>BI$133*計算_投入係数表!BI12</f>
        <v>#DIV/0!</v>
      </c>
      <c r="BJ12" s="212" t="e">
        <f>BJ$133*計算_投入係数表!BJ12</f>
        <v>#DIV/0!</v>
      </c>
      <c r="BK12" s="212" t="e">
        <f>BK$133*計算_投入係数表!BK12</f>
        <v>#DIV/0!</v>
      </c>
      <c r="BL12" s="212" t="e">
        <f>BL$133*計算_投入係数表!BL12</f>
        <v>#DIV/0!</v>
      </c>
      <c r="BM12" s="212" t="e">
        <f>BM$133*計算_投入係数表!BM12</f>
        <v>#DIV/0!</v>
      </c>
      <c r="BN12" s="212" t="e">
        <f>BN$133*計算_投入係数表!BN12</f>
        <v>#DIV/0!</v>
      </c>
      <c r="BO12" s="212" t="e">
        <f>BO$133*計算_投入係数表!BO12</f>
        <v>#DIV/0!</v>
      </c>
      <c r="BP12" s="212" t="e">
        <f>BP$133*計算_投入係数表!BP12</f>
        <v>#DIV/0!</v>
      </c>
      <c r="BQ12" s="212" t="e">
        <f>BQ$133*計算_投入係数表!BQ12</f>
        <v>#DIV/0!</v>
      </c>
      <c r="BR12" s="212" t="e">
        <f>BR$133*計算_投入係数表!BR12</f>
        <v>#DIV/0!</v>
      </c>
      <c r="BS12" s="212" t="e">
        <f>BS$133*計算_投入係数表!BS12</f>
        <v>#DIV/0!</v>
      </c>
      <c r="BT12" s="212" t="e">
        <f>BT$133*計算_投入係数表!BT12</f>
        <v>#DIV/0!</v>
      </c>
      <c r="BU12" s="212" t="e">
        <f>BU$133*計算_投入係数表!BU12</f>
        <v>#DIV/0!</v>
      </c>
      <c r="BV12" s="212" t="e">
        <f>BV$133*計算_投入係数表!BV12</f>
        <v>#DIV/0!</v>
      </c>
      <c r="BW12" s="212" t="e">
        <f>BW$133*計算_投入係数表!BW12</f>
        <v>#DIV/0!</v>
      </c>
      <c r="BX12" s="212" t="e">
        <f>BX$133*計算_投入係数表!BX12</f>
        <v>#DIV/0!</v>
      </c>
      <c r="BY12" s="212" t="e">
        <f>BY$133*計算_投入係数表!BY12</f>
        <v>#DIV/0!</v>
      </c>
      <c r="BZ12" s="212" t="e">
        <f>BZ$133*計算_投入係数表!BZ12</f>
        <v>#DIV/0!</v>
      </c>
      <c r="CA12" s="212" t="e">
        <f>CA$133*計算_投入係数表!CA12</f>
        <v>#DIV/0!</v>
      </c>
      <c r="CB12" s="212" t="e">
        <f>CB$133*計算_投入係数表!CB12</f>
        <v>#DIV/0!</v>
      </c>
      <c r="CC12" s="212" t="e">
        <f>CC$133*計算_投入係数表!CC12</f>
        <v>#DIV/0!</v>
      </c>
      <c r="CD12" s="212" t="e">
        <f>CD$133*計算_投入係数表!CD12</f>
        <v>#DIV/0!</v>
      </c>
      <c r="CE12" s="212" t="e">
        <f>CE$133*計算_投入係数表!CE12</f>
        <v>#DIV/0!</v>
      </c>
      <c r="CF12" s="212" t="e">
        <f>CF$133*計算_投入係数表!CF12</f>
        <v>#DIV/0!</v>
      </c>
      <c r="CG12" s="212" t="e">
        <f>CG$133*計算_投入係数表!CG12</f>
        <v>#DIV/0!</v>
      </c>
      <c r="CH12" s="212" t="e">
        <f>CH$133*計算_投入係数表!CH12</f>
        <v>#DIV/0!</v>
      </c>
      <c r="CI12" s="212" t="e">
        <f>CI$133*計算_投入係数表!CI12</f>
        <v>#DIV/0!</v>
      </c>
      <c r="CJ12" s="212" t="e">
        <f>CJ$133*計算_投入係数表!CJ12</f>
        <v>#DIV/0!</v>
      </c>
      <c r="CK12" s="212" t="e">
        <f>CK$133*計算_投入係数表!CK12</f>
        <v>#DIV/0!</v>
      </c>
      <c r="CL12" s="212" t="e">
        <f>CL$133*計算_投入係数表!CL12</f>
        <v>#DIV/0!</v>
      </c>
      <c r="CM12" s="212" t="e">
        <f>CM$133*計算_投入係数表!CM12</f>
        <v>#DIV/0!</v>
      </c>
      <c r="CN12" s="212" t="e">
        <f>CN$133*計算_投入係数表!CN12</f>
        <v>#DIV/0!</v>
      </c>
      <c r="CO12" s="212" t="e">
        <f>CO$133*計算_投入係数表!CO12</f>
        <v>#DIV/0!</v>
      </c>
      <c r="CP12" s="212" t="e">
        <f>CP$133*計算_投入係数表!CP12</f>
        <v>#DIV/0!</v>
      </c>
      <c r="CQ12" s="212" t="e">
        <f>CQ$133*計算_投入係数表!CQ12</f>
        <v>#DIV/0!</v>
      </c>
      <c r="CR12" s="212" t="e">
        <f>CR$133*計算_投入係数表!CR12</f>
        <v>#DIV/0!</v>
      </c>
      <c r="CS12" s="212" t="e">
        <f>CS$133*計算_投入係数表!CS12</f>
        <v>#DIV/0!</v>
      </c>
      <c r="CT12" s="212" t="e">
        <f>CT$133*計算_投入係数表!CT12</f>
        <v>#DIV/0!</v>
      </c>
      <c r="CU12" s="212" t="e">
        <f>CU$133*計算_投入係数表!CU12</f>
        <v>#DIV/0!</v>
      </c>
      <c r="CV12" s="212" t="e">
        <f>CV$133*計算_投入係数表!CV12</f>
        <v>#DIV/0!</v>
      </c>
      <c r="CW12" s="212" t="e">
        <f>CW$133*計算_投入係数表!CW12</f>
        <v>#DIV/0!</v>
      </c>
      <c r="CX12" s="212" t="e">
        <f>CX$133*計算_投入係数表!CX12</f>
        <v>#DIV/0!</v>
      </c>
      <c r="CY12" s="212" t="e">
        <f>CY$133*計算_投入係数表!CY12</f>
        <v>#DIV/0!</v>
      </c>
      <c r="CZ12" s="212" t="e">
        <f>CZ$133*計算_投入係数表!CZ12</f>
        <v>#DIV/0!</v>
      </c>
      <c r="DA12" s="212" t="e">
        <f>DA$133*計算_投入係数表!DA12</f>
        <v>#DIV/0!</v>
      </c>
      <c r="DB12" s="212" t="e">
        <f>DB$133*計算_投入係数表!DB12</f>
        <v>#DIV/0!</v>
      </c>
      <c r="DC12" s="212" t="e">
        <f>DC$133*計算_投入係数表!DC12</f>
        <v>#DIV/0!</v>
      </c>
      <c r="DD12" s="212" t="e">
        <f>DD$133*計算_投入係数表!DD12</f>
        <v>#DIV/0!</v>
      </c>
      <c r="DE12" s="212" t="e">
        <f>DE$133*計算_投入係数表!DE12</f>
        <v>#DIV/0!</v>
      </c>
      <c r="DF12" s="212" t="e">
        <f>DF$133*計算_投入係数表!DF12</f>
        <v>#DIV/0!</v>
      </c>
      <c r="DG12" s="212" t="e">
        <f>DG$133*計算_投入係数表!DG12</f>
        <v>#DIV/0!</v>
      </c>
      <c r="DH12" s="212" t="e">
        <f>DH$133*計算_投入係数表!DH12</f>
        <v>#DIV/0!</v>
      </c>
      <c r="DI12" s="212" t="e">
        <f>DI$133*計算_投入係数表!DI12</f>
        <v>#DIV/0!</v>
      </c>
      <c r="DJ12" s="212" t="e">
        <f>DJ$133*計算_投入係数表!DJ12</f>
        <v>#DIV/0!</v>
      </c>
      <c r="DK12" s="212" t="e">
        <f>DK$133*計算_投入係数表!DK12</f>
        <v>#DIV/0!</v>
      </c>
      <c r="DL12" s="212" t="e">
        <f>DL$133*計算_投入係数表!DL12</f>
        <v>#DIV/0!</v>
      </c>
      <c r="DM12" s="212" t="e">
        <f>DM$133*計算_投入係数表!DM12</f>
        <v>#DIV/0!</v>
      </c>
      <c r="DN12" s="212" t="e">
        <f>DN$133*計算_投入係数表!DN12</f>
        <v>#DIV/0!</v>
      </c>
      <c r="DO12" s="212" t="e">
        <f>DO$133*計算_投入係数表!DO12</f>
        <v>#DIV/0!</v>
      </c>
      <c r="DP12" s="212" t="e">
        <f>DP$133*計算_投入係数表!DP12</f>
        <v>#DIV/0!</v>
      </c>
      <c r="DQ12" s="212" t="e">
        <f>DQ$133*計算_投入係数表!DQ12</f>
        <v>#DIV/0!</v>
      </c>
      <c r="DR12" s="212" t="e">
        <f>DR$133*計算_投入係数表!DR12</f>
        <v>#DIV/0!</v>
      </c>
      <c r="DS12" s="212" t="e">
        <f>DS$133*計算_投入係数表!DS12</f>
        <v>#DIV/0!</v>
      </c>
      <c r="DT12" s="213">
        <f t="shared" si="0"/>
        <v>5806.8467082669395</v>
      </c>
      <c r="DU12" s="214">
        <f>SUMIF(振分, $C12, 入力_北海道基本取引表!DU$4:DU$124)*($DV$140/$DW$140)</f>
        <v>3.260830678295959E-2</v>
      </c>
      <c r="DV12" s="214">
        <f>SUMIF(振分, $C12, 入力_北海道基本取引表!DV$4:DV$124)*(入力!$D$718/入力!$F$718)</f>
        <v>16553.875861177057</v>
      </c>
      <c r="DW12" s="214">
        <f>SUMIF(振分, $C12, 入力_北海道基本取引表!DW$4:DW$124)*(計算_基本取引表_調整前!$DV$141/計算_基本取引表_調整前!$DW$141)</f>
        <v>20.736692802916913</v>
      </c>
      <c r="DX12" s="214">
        <f>SUMIF(振分, $C12, 入力_北海道基本取引表!DX$4:DX$124)*(計算_基本取引表_調整前!$DV$142/計算_基本取引表_調整前!$DW$142)</f>
        <v>0</v>
      </c>
      <c r="DY12" s="214">
        <f>SUMIF(振分, $C12, 入力_北海道基本取引表!DY$4:DY$124)*(入力!$D$700/入力!$F$700)</f>
        <v>0</v>
      </c>
      <c r="DZ12" s="214">
        <f>SUMIF(振分, $C12, 入力_北海道基本取引表!DZ$4:DZ$124)*($DV$140/$DW$140)</f>
        <v>0</v>
      </c>
      <c r="EA12" s="214">
        <f>SUMIF(振分, $C12, 入力_北海道基本取引表!EA$4:EA$124)*($EJ12/SUMIF(振分, $C12, 入力_北海道基本取引表!$EO$4:$EO$124))</f>
        <v>0</v>
      </c>
      <c r="EB12" s="476"/>
      <c r="EC12" s="215">
        <f t="shared" si="1"/>
        <v>16574.645162286757</v>
      </c>
      <c r="ED12" s="216">
        <f t="shared" si="2"/>
        <v>22381.491870553698</v>
      </c>
      <c r="EE12" s="214"/>
      <c r="EF12" s="216"/>
      <c r="EG12" s="216"/>
      <c r="EH12" s="214"/>
      <c r="EI12" s="216"/>
      <c r="EJ12" s="216">
        <v>14982.334347157777</v>
      </c>
      <c r="EL12" s="255"/>
      <c r="EN12" s="279"/>
      <c r="EP12" s="279"/>
      <c r="EQ12" s="291"/>
    </row>
    <row r="13" spans="2:148" s="6" customFormat="1" x14ac:dyDescent="0.25">
      <c r="B13" s="53">
        <v>10</v>
      </c>
      <c r="C13" s="198" t="str">
        <v>運輸・情報通信</v>
      </c>
      <c r="D13" s="223">
        <f>D$133*計算_投入係数表!D13</f>
        <v>310.39490951383681</v>
      </c>
      <c r="E13" s="224">
        <f>E$133*計算_投入係数表!E13</f>
        <v>26.613466323861328</v>
      </c>
      <c r="F13" s="224">
        <f>F$133*計算_投入係数表!F13</f>
        <v>72.712827429103839</v>
      </c>
      <c r="G13" s="224">
        <f>G$133*計算_投入係数表!G13</f>
        <v>42.876226033252493</v>
      </c>
      <c r="H13" s="224">
        <f>H$133*計算_投入係数表!H13</f>
        <v>949.64111403598599</v>
      </c>
      <c r="I13" s="224">
        <f>I$133*計算_投入係数表!I13</f>
        <v>502.39769445023825</v>
      </c>
      <c r="J13" s="224">
        <f>J$133*計算_投入係数表!J13</f>
        <v>538.84544924315924</v>
      </c>
      <c r="K13" s="224">
        <f>K$133*計算_投入係数表!K13</f>
        <v>1324.3041712212728</v>
      </c>
      <c r="L13" s="224">
        <f>L$133*計算_投入係数表!L13</f>
        <v>359.67159281903764</v>
      </c>
      <c r="M13" s="224">
        <f>M$133*計算_投入係数表!M13</f>
        <v>1872.9120753344669</v>
      </c>
      <c r="N13" s="224">
        <f>N$133*計算_投入係数表!N13</f>
        <v>1139.8527448917328</v>
      </c>
      <c r="O13" s="224">
        <f>O$133*計算_投入係数表!O13</f>
        <v>1914.0139983359368</v>
      </c>
      <c r="P13" s="224">
        <f>P$133*計算_投入係数表!P13</f>
        <v>127.02003985299329</v>
      </c>
      <c r="Q13" s="224" t="e">
        <f>Q$133*計算_投入係数表!Q13</f>
        <v>#DIV/0!</v>
      </c>
      <c r="R13" s="224" t="e">
        <f>R$133*計算_投入係数表!R13</f>
        <v>#DIV/0!</v>
      </c>
      <c r="S13" s="224" t="e">
        <f>S$133*計算_投入係数表!S13</f>
        <v>#DIV/0!</v>
      </c>
      <c r="T13" s="224" t="e">
        <f>T$133*計算_投入係数表!T13</f>
        <v>#DIV/0!</v>
      </c>
      <c r="U13" s="224" t="e">
        <f>U$133*計算_投入係数表!U13</f>
        <v>#DIV/0!</v>
      </c>
      <c r="V13" s="224" t="e">
        <f>V$133*計算_投入係数表!V13</f>
        <v>#DIV/0!</v>
      </c>
      <c r="W13" s="224" t="e">
        <f>W$133*計算_投入係数表!W13</f>
        <v>#DIV/0!</v>
      </c>
      <c r="X13" s="224" t="e">
        <f>X$133*計算_投入係数表!X13</f>
        <v>#DIV/0!</v>
      </c>
      <c r="Y13" s="224" t="e">
        <f>Y$133*計算_投入係数表!Y13</f>
        <v>#DIV/0!</v>
      </c>
      <c r="Z13" s="224" t="e">
        <f>Z$133*計算_投入係数表!Z13</f>
        <v>#DIV/0!</v>
      </c>
      <c r="AA13" s="224" t="e">
        <f>AA$133*計算_投入係数表!AA13</f>
        <v>#DIV/0!</v>
      </c>
      <c r="AB13" s="224" t="e">
        <f>AB$133*計算_投入係数表!AB13</f>
        <v>#DIV/0!</v>
      </c>
      <c r="AC13" s="224" t="e">
        <f>AC$133*計算_投入係数表!AC13</f>
        <v>#DIV/0!</v>
      </c>
      <c r="AD13" s="224" t="e">
        <f>AD$133*計算_投入係数表!AD13</f>
        <v>#DIV/0!</v>
      </c>
      <c r="AE13" s="224" t="e">
        <f>AE$133*計算_投入係数表!AE13</f>
        <v>#DIV/0!</v>
      </c>
      <c r="AF13" s="224" t="e">
        <f>AF$133*計算_投入係数表!AF13</f>
        <v>#DIV/0!</v>
      </c>
      <c r="AG13" s="224" t="e">
        <f>AG$133*計算_投入係数表!AG13</f>
        <v>#DIV/0!</v>
      </c>
      <c r="AH13" s="224" t="e">
        <f>AH$133*計算_投入係数表!AH13</f>
        <v>#DIV/0!</v>
      </c>
      <c r="AI13" s="224" t="e">
        <f>AI$133*計算_投入係数表!AI13</f>
        <v>#DIV/0!</v>
      </c>
      <c r="AJ13" s="224" t="e">
        <f>AJ$133*計算_投入係数表!AJ13</f>
        <v>#DIV/0!</v>
      </c>
      <c r="AK13" s="224" t="e">
        <f>AK$133*計算_投入係数表!AK13</f>
        <v>#DIV/0!</v>
      </c>
      <c r="AL13" s="224" t="e">
        <f>AL$133*計算_投入係数表!AL13</f>
        <v>#DIV/0!</v>
      </c>
      <c r="AM13" s="224" t="e">
        <f>AM$133*計算_投入係数表!AM13</f>
        <v>#DIV/0!</v>
      </c>
      <c r="AN13" s="224" t="e">
        <f>AN$133*計算_投入係数表!AN13</f>
        <v>#DIV/0!</v>
      </c>
      <c r="AO13" s="224" t="e">
        <f>AO$133*計算_投入係数表!AO13</f>
        <v>#DIV/0!</v>
      </c>
      <c r="AP13" s="224" t="e">
        <f>AP$133*計算_投入係数表!AP13</f>
        <v>#DIV/0!</v>
      </c>
      <c r="AQ13" s="224" t="e">
        <f>AQ$133*計算_投入係数表!AQ13</f>
        <v>#DIV/0!</v>
      </c>
      <c r="AR13" s="224" t="e">
        <f>AR$133*計算_投入係数表!AR13</f>
        <v>#DIV/0!</v>
      </c>
      <c r="AS13" s="224" t="e">
        <f>AS$133*計算_投入係数表!AS13</f>
        <v>#DIV/0!</v>
      </c>
      <c r="AT13" s="224" t="e">
        <f>AT$133*計算_投入係数表!AT13</f>
        <v>#DIV/0!</v>
      </c>
      <c r="AU13" s="224" t="e">
        <f>AU$133*計算_投入係数表!AU13</f>
        <v>#DIV/0!</v>
      </c>
      <c r="AV13" s="224" t="e">
        <f>AV$133*計算_投入係数表!AV13</f>
        <v>#DIV/0!</v>
      </c>
      <c r="AW13" s="224" t="e">
        <f>AW$133*計算_投入係数表!AW13</f>
        <v>#DIV/0!</v>
      </c>
      <c r="AX13" s="224" t="e">
        <f>AX$133*計算_投入係数表!AX13</f>
        <v>#DIV/0!</v>
      </c>
      <c r="AY13" s="224" t="e">
        <f>AY$133*計算_投入係数表!AY13</f>
        <v>#DIV/0!</v>
      </c>
      <c r="AZ13" s="224" t="e">
        <f>AZ$133*計算_投入係数表!AZ13</f>
        <v>#DIV/0!</v>
      </c>
      <c r="BA13" s="224" t="e">
        <f>BA$133*計算_投入係数表!BA13</f>
        <v>#DIV/0!</v>
      </c>
      <c r="BB13" s="224" t="e">
        <f>BB$133*計算_投入係数表!BB13</f>
        <v>#DIV/0!</v>
      </c>
      <c r="BC13" s="224" t="e">
        <f>BC$133*計算_投入係数表!BC13</f>
        <v>#DIV/0!</v>
      </c>
      <c r="BD13" s="224" t="e">
        <f>BD$133*計算_投入係数表!BD13</f>
        <v>#DIV/0!</v>
      </c>
      <c r="BE13" s="224" t="e">
        <f>BE$133*計算_投入係数表!BE13</f>
        <v>#DIV/0!</v>
      </c>
      <c r="BF13" s="224" t="e">
        <f>BF$133*計算_投入係数表!BF13</f>
        <v>#DIV/0!</v>
      </c>
      <c r="BG13" s="224" t="e">
        <f>BG$133*計算_投入係数表!BG13</f>
        <v>#DIV/0!</v>
      </c>
      <c r="BH13" s="224" t="e">
        <f>BH$133*計算_投入係数表!BH13</f>
        <v>#DIV/0!</v>
      </c>
      <c r="BI13" s="224" t="e">
        <f>BI$133*計算_投入係数表!BI13</f>
        <v>#DIV/0!</v>
      </c>
      <c r="BJ13" s="224" t="e">
        <f>BJ$133*計算_投入係数表!BJ13</f>
        <v>#DIV/0!</v>
      </c>
      <c r="BK13" s="224" t="e">
        <f>BK$133*計算_投入係数表!BK13</f>
        <v>#DIV/0!</v>
      </c>
      <c r="BL13" s="224" t="e">
        <f>BL$133*計算_投入係数表!BL13</f>
        <v>#DIV/0!</v>
      </c>
      <c r="BM13" s="224" t="e">
        <f>BM$133*計算_投入係数表!BM13</f>
        <v>#DIV/0!</v>
      </c>
      <c r="BN13" s="224" t="e">
        <f>BN$133*計算_投入係数表!BN13</f>
        <v>#DIV/0!</v>
      </c>
      <c r="BO13" s="224" t="e">
        <f>BO$133*計算_投入係数表!BO13</f>
        <v>#DIV/0!</v>
      </c>
      <c r="BP13" s="224" t="e">
        <f>BP$133*計算_投入係数表!BP13</f>
        <v>#DIV/0!</v>
      </c>
      <c r="BQ13" s="224" t="e">
        <f>BQ$133*計算_投入係数表!BQ13</f>
        <v>#DIV/0!</v>
      </c>
      <c r="BR13" s="224" t="e">
        <f>BR$133*計算_投入係数表!BR13</f>
        <v>#DIV/0!</v>
      </c>
      <c r="BS13" s="224" t="e">
        <f>BS$133*計算_投入係数表!BS13</f>
        <v>#DIV/0!</v>
      </c>
      <c r="BT13" s="224" t="e">
        <f>BT$133*計算_投入係数表!BT13</f>
        <v>#DIV/0!</v>
      </c>
      <c r="BU13" s="224" t="e">
        <f>BU$133*計算_投入係数表!BU13</f>
        <v>#DIV/0!</v>
      </c>
      <c r="BV13" s="224" t="e">
        <f>BV$133*計算_投入係数表!BV13</f>
        <v>#DIV/0!</v>
      </c>
      <c r="BW13" s="224" t="e">
        <f>BW$133*計算_投入係数表!BW13</f>
        <v>#DIV/0!</v>
      </c>
      <c r="BX13" s="224" t="e">
        <f>BX$133*計算_投入係数表!BX13</f>
        <v>#DIV/0!</v>
      </c>
      <c r="BY13" s="224" t="e">
        <f>BY$133*計算_投入係数表!BY13</f>
        <v>#DIV/0!</v>
      </c>
      <c r="BZ13" s="224" t="e">
        <f>BZ$133*計算_投入係数表!BZ13</f>
        <v>#DIV/0!</v>
      </c>
      <c r="CA13" s="224" t="e">
        <f>CA$133*計算_投入係数表!CA13</f>
        <v>#DIV/0!</v>
      </c>
      <c r="CB13" s="224" t="e">
        <f>CB$133*計算_投入係数表!CB13</f>
        <v>#DIV/0!</v>
      </c>
      <c r="CC13" s="224" t="e">
        <f>CC$133*計算_投入係数表!CC13</f>
        <v>#DIV/0!</v>
      </c>
      <c r="CD13" s="224" t="e">
        <f>CD$133*計算_投入係数表!CD13</f>
        <v>#DIV/0!</v>
      </c>
      <c r="CE13" s="224" t="e">
        <f>CE$133*計算_投入係数表!CE13</f>
        <v>#DIV/0!</v>
      </c>
      <c r="CF13" s="224" t="e">
        <f>CF$133*計算_投入係数表!CF13</f>
        <v>#DIV/0!</v>
      </c>
      <c r="CG13" s="224" t="e">
        <f>CG$133*計算_投入係数表!CG13</f>
        <v>#DIV/0!</v>
      </c>
      <c r="CH13" s="224" t="e">
        <f>CH$133*計算_投入係数表!CH13</f>
        <v>#DIV/0!</v>
      </c>
      <c r="CI13" s="224" t="e">
        <f>CI$133*計算_投入係数表!CI13</f>
        <v>#DIV/0!</v>
      </c>
      <c r="CJ13" s="224" t="e">
        <f>CJ$133*計算_投入係数表!CJ13</f>
        <v>#DIV/0!</v>
      </c>
      <c r="CK13" s="224" t="e">
        <f>CK$133*計算_投入係数表!CK13</f>
        <v>#DIV/0!</v>
      </c>
      <c r="CL13" s="224" t="e">
        <f>CL$133*計算_投入係数表!CL13</f>
        <v>#DIV/0!</v>
      </c>
      <c r="CM13" s="224" t="e">
        <f>CM$133*計算_投入係数表!CM13</f>
        <v>#DIV/0!</v>
      </c>
      <c r="CN13" s="224" t="e">
        <f>CN$133*計算_投入係数表!CN13</f>
        <v>#DIV/0!</v>
      </c>
      <c r="CO13" s="224" t="e">
        <f>CO$133*計算_投入係数表!CO13</f>
        <v>#DIV/0!</v>
      </c>
      <c r="CP13" s="224" t="e">
        <f>CP$133*計算_投入係数表!CP13</f>
        <v>#DIV/0!</v>
      </c>
      <c r="CQ13" s="224" t="e">
        <f>CQ$133*計算_投入係数表!CQ13</f>
        <v>#DIV/0!</v>
      </c>
      <c r="CR13" s="224" t="e">
        <f>CR$133*計算_投入係数表!CR13</f>
        <v>#DIV/0!</v>
      </c>
      <c r="CS13" s="224" t="e">
        <f>CS$133*計算_投入係数表!CS13</f>
        <v>#DIV/0!</v>
      </c>
      <c r="CT13" s="224" t="e">
        <f>CT$133*計算_投入係数表!CT13</f>
        <v>#DIV/0!</v>
      </c>
      <c r="CU13" s="224" t="e">
        <f>CU$133*計算_投入係数表!CU13</f>
        <v>#DIV/0!</v>
      </c>
      <c r="CV13" s="224" t="e">
        <f>CV$133*計算_投入係数表!CV13</f>
        <v>#DIV/0!</v>
      </c>
      <c r="CW13" s="224" t="e">
        <f>CW$133*計算_投入係数表!CW13</f>
        <v>#DIV/0!</v>
      </c>
      <c r="CX13" s="224" t="e">
        <f>CX$133*計算_投入係数表!CX13</f>
        <v>#DIV/0!</v>
      </c>
      <c r="CY13" s="224" t="e">
        <f>CY$133*計算_投入係数表!CY13</f>
        <v>#DIV/0!</v>
      </c>
      <c r="CZ13" s="224" t="e">
        <f>CZ$133*計算_投入係数表!CZ13</f>
        <v>#DIV/0!</v>
      </c>
      <c r="DA13" s="224" t="e">
        <f>DA$133*計算_投入係数表!DA13</f>
        <v>#DIV/0!</v>
      </c>
      <c r="DB13" s="224" t="e">
        <f>DB$133*計算_投入係数表!DB13</f>
        <v>#DIV/0!</v>
      </c>
      <c r="DC13" s="224" t="e">
        <f>DC$133*計算_投入係数表!DC13</f>
        <v>#DIV/0!</v>
      </c>
      <c r="DD13" s="224" t="e">
        <f>DD$133*計算_投入係数表!DD13</f>
        <v>#DIV/0!</v>
      </c>
      <c r="DE13" s="224" t="e">
        <f>DE$133*計算_投入係数表!DE13</f>
        <v>#DIV/0!</v>
      </c>
      <c r="DF13" s="224" t="e">
        <f>DF$133*計算_投入係数表!DF13</f>
        <v>#DIV/0!</v>
      </c>
      <c r="DG13" s="224" t="e">
        <f>DG$133*計算_投入係数表!DG13</f>
        <v>#DIV/0!</v>
      </c>
      <c r="DH13" s="224" t="e">
        <f>DH$133*計算_投入係数表!DH13</f>
        <v>#DIV/0!</v>
      </c>
      <c r="DI13" s="224" t="e">
        <f>DI$133*計算_投入係数表!DI13</f>
        <v>#DIV/0!</v>
      </c>
      <c r="DJ13" s="224" t="e">
        <f>DJ$133*計算_投入係数表!DJ13</f>
        <v>#DIV/0!</v>
      </c>
      <c r="DK13" s="224" t="e">
        <f>DK$133*計算_投入係数表!DK13</f>
        <v>#DIV/0!</v>
      </c>
      <c r="DL13" s="224" t="e">
        <f>DL$133*計算_投入係数表!DL13</f>
        <v>#DIV/0!</v>
      </c>
      <c r="DM13" s="224" t="e">
        <f>DM$133*計算_投入係数表!DM13</f>
        <v>#DIV/0!</v>
      </c>
      <c r="DN13" s="224" t="e">
        <f>DN$133*計算_投入係数表!DN13</f>
        <v>#DIV/0!</v>
      </c>
      <c r="DO13" s="224" t="e">
        <f>DO$133*計算_投入係数表!DO13</f>
        <v>#DIV/0!</v>
      </c>
      <c r="DP13" s="224" t="e">
        <f>DP$133*計算_投入係数表!DP13</f>
        <v>#DIV/0!</v>
      </c>
      <c r="DQ13" s="224" t="e">
        <f>DQ$133*計算_投入係数表!DQ13</f>
        <v>#DIV/0!</v>
      </c>
      <c r="DR13" s="224" t="e">
        <f>DR$133*計算_投入係数表!DR13</f>
        <v>#DIV/0!</v>
      </c>
      <c r="DS13" s="224" t="e">
        <f>DS$133*計算_投入係数表!DS13</f>
        <v>#DIV/0!</v>
      </c>
      <c r="DT13" s="225">
        <f t="shared" si="0"/>
        <v>9181.2563094848792</v>
      </c>
      <c r="DU13" s="226">
        <f>SUMIF(振分, $C13, 入力_北海道基本取引表!DU$4:DU$124)*($DV$140/$DW$140)</f>
        <v>108.58566158725543</v>
      </c>
      <c r="DV13" s="226">
        <f>SUMIF(振分, $C13, 入力_北海道基本取引表!DV$4:DV$124)*(入力!$D$718/入力!$F$718)</f>
        <v>6151.7154418474493</v>
      </c>
      <c r="DW13" s="226">
        <f>SUMIF(振分, $C13, 入力_北海道基本取引表!DW$4:DW$124)*(計算_基本取引表_調整前!$DV$141/計算_基本取引表_調整前!$DW$141)</f>
        <v>-80.608127119046912</v>
      </c>
      <c r="DX13" s="226">
        <f>SUMIF(振分, $C13, 入力_北海道基本取引表!DX$4:DX$124)*(計算_基本取引表_調整前!$DV$142/計算_基本取引表_調整前!$DW$142)</f>
        <v>2.8973412546689801</v>
      </c>
      <c r="DY13" s="226">
        <f>SUMIF(振分, $C13, 入力_北海道基本取引表!DY$4:DY$124)*(入力!$D$700/入力!$F$700)</f>
        <v>156.86369894845657</v>
      </c>
      <c r="DZ13" s="226">
        <f>SUMIF(振分, $C13, 入力_北海道基本取引表!DZ$4:DZ$124)*($DV$140/$DW$140)</f>
        <v>609.96011724644768</v>
      </c>
      <c r="EA13" s="226">
        <f>SUMIF(振分, $C13, 入力_北海道基本取引表!EA$4:EA$124)*($EJ13/SUMIF(振分, $C13, 入力_北海道基本取引表!$EO$4:$EO$124))</f>
        <v>8.9025810705747102</v>
      </c>
      <c r="EB13" s="478"/>
      <c r="EC13" s="227">
        <f t="shared" si="1"/>
        <v>6958.3167148358052</v>
      </c>
      <c r="ED13" s="228">
        <f t="shared" si="2"/>
        <v>16139.573024320685</v>
      </c>
      <c r="EE13" s="226"/>
      <c r="EF13" s="228"/>
      <c r="EG13" s="228"/>
      <c r="EH13" s="226"/>
      <c r="EI13" s="228"/>
      <c r="EJ13" s="216">
        <v>12012.717831827807</v>
      </c>
      <c r="EL13" s="255"/>
      <c r="EN13" s="279"/>
      <c r="EP13" s="279"/>
      <c r="EQ13" s="291"/>
    </row>
    <row r="14" spans="2:148" s="6" customFormat="1" x14ac:dyDescent="0.25">
      <c r="B14" s="53">
        <v>11</v>
      </c>
      <c r="C14" s="192" t="str">
        <v>公務</v>
      </c>
      <c r="D14" s="211">
        <f>D$133*計算_投入係数表!D14</f>
        <v>0</v>
      </c>
      <c r="E14" s="212">
        <f>E$133*計算_投入係数表!E14</f>
        <v>0</v>
      </c>
      <c r="F14" s="212">
        <f>F$133*計算_投入係数表!F14</f>
        <v>0</v>
      </c>
      <c r="G14" s="212">
        <f>G$133*計算_投入係数表!G14</f>
        <v>0</v>
      </c>
      <c r="H14" s="212">
        <f>H$133*計算_投入係数表!H14</f>
        <v>0</v>
      </c>
      <c r="I14" s="212">
        <f>I$133*計算_投入係数表!I14</f>
        <v>0</v>
      </c>
      <c r="J14" s="212">
        <f>J$133*計算_投入係数表!J14</f>
        <v>0</v>
      </c>
      <c r="K14" s="212">
        <f>K$133*計算_投入係数表!K14</f>
        <v>0</v>
      </c>
      <c r="L14" s="212">
        <f>L$133*計算_投入係数表!L14</f>
        <v>0</v>
      </c>
      <c r="M14" s="212">
        <f>M$133*計算_投入係数表!M14</f>
        <v>0</v>
      </c>
      <c r="N14" s="212">
        <f>N$133*計算_投入係数表!N14</f>
        <v>0</v>
      </c>
      <c r="O14" s="212">
        <f>O$133*計算_投入係数表!O14</f>
        <v>0</v>
      </c>
      <c r="P14" s="212">
        <f>P$133*計算_投入係数表!P14</f>
        <v>137.43107406933257</v>
      </c>
      <c r="Q14" s="212" t="e">
        <f>Q$133*計算_投入係数表!Q14</f>
        <v>#DIV/0!</v>
      </c>
      <c r="R14" s="212" t="e">
        <f>R$133*計算_投入係数表!R14</f>
        <v>#DIV/0!</v>
      </c>
      <c r="S14" s="212" t="e">
        <f>S$133*計算_投入係数表!S14</f>
        <v>#DIV/0!</v>
      </c>
      <c r="T14" s="212" t="e">
        <f>T$133*計算_投入係数表!T14</f>
        <v>#DIV/0!</v>
      </c>
      <c r="U14" s="212" t="e">
        <f>U$133*計算_投入係数表!U14</f>
        <v>#DIV/0!</v>
      </c>
      <c r="V14" s="212" t="e">
        <f>V$133*計算_投入係数表!V14</f>
        <v>#DIV/0!</v>
      </c>
      <c r="W14" s="212" t="e">
        <f>W$133*計算_投入係数表!W14</f>
        <v>#DIV/0!</v>
      </c>
      <c r="X14" s="212" t="e">
        <f>X$133*計算_投入係数表!X14</f>
        <v>#DIV/0!</v>
      </c>
      <c r="Y14" s="212" t="e">
        <f>Y$133*計算_投入係数表!Y14</f>
        <v>#DIV/0!</v>
      </c>
      <c r="Z14" s="212" t="e">
        <f>Z$133*計算_投入係数表!Z14</f>
        <v>#DIV/0!</v>
      </c>
      <c r="AA14" s="212" t="e">
        <f>AA$133*計算_投入係数表!AA14</f>
        <v>#DIV/0!</v>
      </c>
      <c r="AB14" s="212" t="e">
        <f>AB$133*計算_投入係数表!AB14</f>
        <v>#DIV/0!</v>
      </c>
      <c r="AC14" s="212" t="e">
        <f>AC$133*計算_投入係数表!AC14</f>
        <v>#DIV/0!</v>
      </c>
      <c r="AD14" s="212" t="e">
        <f>AD$133*計算_投入係数表!AD14</f>
        <v>#DIV/0!</v>
      </c>
      <c r="AE14" s="212" t="e">
        <f>AE$133*計算_投入係数表!AE14</f>
        <v>#DIV/0!</v>
      </c>
      <c r="AF14" s="212" t="e">
        <f>AF$133*計算_投入係数表!AF14</f>
        <v>#DIV/0!</v>
      </c>
      <c r="AG14" s="212" t="e">
        <f>AG$133*計算_投入係数表!AG14</f>
        <v>#DIV/0!</v>
      </c>
      <c r="AH14" s="212" t="e">
        <f>AH$133*計算_投入係数表!AH14</f>
        <v>#DIV/0!</v>
      </c>
      <c r="AI14" s="212" t="e">
        <f>AI$133*計算_投入係数表!AI14</f>
        <v>#DIV/0!</v>
      </c>
      <c r="AJ14" s="212" t="e">
        <f>AJ$133*計算_投入係数表!AJ14</f>
        <v>#DIV/0!</v>
      </c>
      <c r="AK14" s="212" t="e">
        <f>AK$133*計算_投入係数表!AK14</f>
        <v>#DIV/0!</v>
      </c>
      <c r="AL14" s="212" t="e">
        <f>AL$133*計算_投入係数表!AL14</f>
        <v>#DIV/0!</v>
      </c>
      <c r="AM14" s="212" t="e">
        <f>AM$133*計算_投入係数表!AM14</f>
        <v>#DIV/0!</v>
      </c>
      <c r="AN14" s="212" t="e">
        <f>AN$133*計算_投入係数表!AN14</f>
        <v>#DIV/0!</v>
      </c>
      <c r="AO14" s="212" t="e">
        <f>AO$133*計算_投入係数表!AO14</f>
        <v>#DIV/0!</v>
      </c>
      <c r="AP14" s="212" t="e">
        <f>AP$133*計算_投入係数表!AP14</f>
        <v>#DIV/0!</v>
      </c>
      <c r="AQ14" s="212" t="e">
        <f>AQ$133*計算_投入係数表!AQ14</f>
        <v>#DIV/0!</v>
      </c>
      <c r="AR14" s="212" t="e">
        <f>AR$133*計算_投入係数表!AR14</f>
        <v>#DIV/0!</v>
      </c>
      <c r="AS14" s="212" t="e">
        <f>AS$133*計算_投入係数表!AS14</f>
        <v>#DIV/0!</v>
      </c>
      <c r="AT14" s="212" t="e">
        <f>AT$133*計算_投入係数表!AT14</f>
        <v>#DIV/0!</v>
      </c>
      <c r="AU14" s="212" t="e">
        <f>AU$133*計算_投入係数表!AU14</f>
        <v>#DIV/0!</v>
      </c>
      <c r="AV14" s="212" t="e">
        <f>AV$133*計算_投入係数表!AV14</f>
        <v>#DIV/0!</v>
      </c>
      <c r="AW14" s="212" t="e">
        <f>AW$133*計算_投入係数表!AW14</f>
        <v>#DIV/0!</v>
      </c>
      <c r="AX14" s="212" t="e">
        <f>AX$133*計算_投入係数表!AX14</f>
        <v>#DIV/0!</v>
      </c>
      <c r="AY14" s="212" t="e">
        <f>AY$133*計算_投入係数表!AY14</f>
        <v>#DIV/0!</v>
      </c>
      <c r="AZ14" s="212" t="e">
        <f>AZ$133*計算_投入係数表!AZ14</f>
        <v>#DIV/0!</v>
      </c>
      <c r="BA14" s="212" t="e">
        <f>BA$133*計算_投入係数表!BA14</f>
        <v>#DIV/0!</v>
      </c>
      <c r="BB14" s="212" t="e">
        <f>BB$133*計算_投入係数表!BB14</f>
        <v>#DIV/0!</v>
      </c>
      <c r="BC14" s="212" t="e">
        <f>BC$133*計算_投入係数表!BC14</f>
        <v>#DIV/0!</v>
      </c>
      <c r="BD14" s="212" t="e">
        <f>BD$133*計算_投入係数表!BD14</f>
        <v>#DIV/0!</v>
      </c>
      <c r="BE14" s="212" t="e">
        <f>BE$133*計算_投入係数表!BE14</f>
        <v>#DIV/0!</v>
      </c>
      <c r="BF14" s="212" t="e">
        <f>BF$133*計算_投入係数表!BF14</f>
        <v>#DIV/0!</v>
      </c>
      <c r="BG14" s="212" t="e">
        <f>BG$133*計算_投入係数表!BG14</f>
        <v>#DIV/0!</v>
      </c>
      <c r="BH14" s="212" t="e">
        <f>BH$133*計算_投入係数表!BH14</f>
        <v>#DIV/0!</v>
      </c>
      <c r="BI14" s="212" t="e">
        <f>BI$133*計算_投入係数表!BI14</f>
        <v>#DIV/0!</v>
      </c>
      <c r="BJ14" s="212" t="e">
        <f>BJ$133*計算_投入係数表!BJ14</f>
        <v>#DIV/0!</v>
      </c>
      <c r="BK14" s="212" t="e">
        <f>BK$133*計算_投入係数表!BK14</f>
        <v>#DIV/0!</v>
      </c>
      <c r="BL14" s="212" t="e">
        <f>BL$133*計算_投入係数表!BL14</f>
        <v>#DIV/0!</v>
      </c>
      <c r="BM14" s="212" t="e">
        <f>BM$133*計算_投入係数表!BM14</f>
        <v>#DIV/0!</v>
      </c>
      <c r="BN14" s="212" t="e">
        <f>BN$133*計算_投入係数表!BN14</f>
        <v>#DIV/0!</v>
      </c>
      <c r="BO14" s="212" t="e">
        <f>BO$133*計算_投入係数表!BO14</f>
        <v>#DIV/0!</v>
      </c>
      <c r="BP14" s="212" t="e">
        <f>BP$133*計算_投入係数表!BP14</f>
        <v>#DIV/0!</v>
      </c>
      <c r="BQ14" s="212" t="e">
        <f>BQ$133*計算_投入係数表!BQ14</f>
        <v>#DIV/0!</v>
      </c>
      <c r="BR14" s="212" t="e">
        <f>BR$133*計算_投入係数表!BR14</f>
        <v>#DIV/0!</v>
      </c>
      <c r="BS14" s="212" t="e">
        <f>BS$133*計算_投入係数表!BS14</f>
        <v>#DIV/0!</v>
      </c>
      <c r="BT14" s="212" t="e">
        <f>BT$133*計算_投入係数表!BT14</f>
        <v>#DIV/0!</v>
      </c>
      <c r="BU14" s="212" t="e">
        <f>BU$133*計算_投入係数表!BU14</f>
        <v>#DIV/0!</v>
      </c>
      <c r="BV14" s="212" t="e">
        <f>BV$133*計算_投入係数表!BV14</f>
        <v>#DIV/0!</v>
      </c>
      <c r="BW14" s="212" t="e">
        <f>BW$133*計算_投入係数表!BW14</f>
        <v>#DIV/0!</v>
      </c>
      <c r="BX14" s="212" t="e">
        <f>BX$133*計算_投入係数表!BX14</f>
        <v>#DIV/0!</v>
      </c>
      <c r="BY14" s="212" t="e">
        <f>BY$133*計算_投入係数表!BY14</f>
        <v>#DIV/0!</v>
      </c>
      <c r="BZ14" s="212" t="e">
        <f>BZ$133*計算_投入係数表!BZ14</f>
        <v>#DIV/0!</v>
      </c>
      <c r="CA14" s="212" t="e">
        <f>CA$133*計算_投入係数表!CA14</f>
        <v>#DIV/0!</v>
      </c>
      <c r="CB14" s="212" t="e">
        <f>CB$133*計算_投入係数表!CB14</f>
        <v>#DIV/0!</v>
      </c>
      <c r="CC14" s="212" t="e">
        <f>CC$133*計算_投入係数表!CC14</f>
        <v>#DIV/0!</v>
      </c>
      <c r="CD14" s="212" t="e">
        <f>CD$133*計算_投入係数表!CD14</f>
        <v>#DIV/0!</v>
      </c>
      <c r="CE14" s="212" t="e">
        <f>CE$133*計算_投入係数表!CE14</f>
        <v>#DIV/0!</v>
      </c>
      <c r="CF14" s="212" t="e">
        <f>CF$133*計算_投入係数表!CF14</f>
        <v>#DIV/0!</v>
      </c>
      <c r="CG14" s="212" t="e">
        <f>CG$133*計算_投入係数表!CG14</f>
        <v>#DIV/0!</v>
      </c>
      <c r="CH14" s="212" t="e">
        <f>CH$133*計算_投入係数表!CH14</f>
        <v>#DIV/0!</v>
      </c>
      <c r="CI14" s="212" t="e">
        <f>CI$133*計算_投入係数表!CI14</f>
        <v>#DIV/0!</v>
      </c>
      <c r="CJ14" s="212" t="e">
        <f>CJ$133*計算_投入係数表!CJ14</f>
        <v>#DIV/0!</v>
      </c>
      <c r="CK14" s="212" t="e">
        <f>CK$133*計算_投入係数表!CK14</f>
        <v>#DIV/0!</v>
      </c>
      <c r="CL14" s="212" t="e">
        <f>CL$133*計算_投入係数表!CL14</f>
        <v>#DIV/0!</v>
      </c>
      <c r="CM14" s="212" t="e">
        <f>CM$133*計算_投入係数表!CM14</f>
        <v>#DIV/0!</v>
      </c>
      <c r="CN14" s="212" t="e">
        <f>CN$133*計算_投入係数表!CN14</f>
        <v>#DIV/0!</v>
      </c>
      <c r="CO14" s="212" t="e">
        <f>CO$133*計算_投入係数表!CO14</f>
        <v>#DIV/0!</v>
      </c>
      <c r="CP14" s="212" t="e">
        <f>CP$133*計算_投入係数表!CP14</f>
        <v>#DIV/0!</v>
      </c>
      <c r="CQ14" s="212" t="e">
        <f>CQ$133*計算_投入係数表!CQ14</f>
        <v>#DIV/0!</v>
      </c>
      <c r="CR14" s="212" t="e">
        <f>CR$133*計算_投入係数表!CR14</f>
        <v>#DIV/0!</v>
      </c>
      <c r="CS14" s="212" t="e">
        <f>CS$133*計算_投入係数表!CS14</f>
        <v>#DIV/0!</v>
      </c>
      <c r="CT14" s="212" t="e">
        <f>CT$133*計算_投入係数表!CT14</f>
        <v>#DIV/0!</v>
      </c>
      <c r="CU14" s="212" t="e">
        <f>CU$133*計算_投入係数表!CU14</f>
        <v>#DIV/0!</v>
      </c>
      <c r="CV14" s="212" t="e">
        <f>CV$133*計算_投入係数表!CV14</f>
        <v>#DIV/0!</v>
      </c>
      <c r="CW14" s="212" t="e">
        <f>CW$133*計算_投入係数表!CW14</f>
        <v>#DIV/0!</v>
      </c>
      <c r="CX14" s="212" t="e">
        <f>CX$133*計算_投入係数表!CX14</f>
        <v>#DIV/0!</v>
      </c>
      <c r="CY14" s="212" t="e">
        <f>CY$133*計算_投入係数表!CY14</f>
        <v>#DIV/0!</v>
      </c>
      <c r="CZ14" s="212" t="e">
        <f>CZ$133*計算_投入係数表!CZ14</f>
        <v>#DIV/0!</v>
      </c>
      <c r="DA14" s="212" t="e">
        <f>DA$133*計算_投入係数表!DA14</f>
        <v>#DIV/0!</v>
      </c>
      <c r="DB14" s="212" t="e">
        <f>DB$133*計算_投入係数表!DB14</f>
        <v>#DIV/0!</v>
      </c>
      <c r="DC14" s="212" t="e">
        <f>DC$133*計算_投入係数表!DC14</f>
        <v>#DIV/0!</v>
      </c>
      <c r="DD14" s="212" t="e">
        <f>DD$133*計算_投入係数表!DD14</f>
        <v>#DIV/0!</v>
      </c>
      <c r="DE14" s="212" t="e">
        <f>DE$133*計算_投入係数表!DE14</f>
        <v>#DIV/0!</v>
      </c>
      <c r="DF14" s="212" t="e">
        <f>DF$133*計算_投入係数表!DF14</f>
        <v>#DIV/0!</v>
      </c>
      <c r="DG14" s="212" t="e">
        <f>DG$133*計算_投入係数表!DG14</f>
        <v>#DIV/0!</v>
      </c>
      <c r="DH14" s="212" t="e">
        <f>DH$133*計算_投入係数表!DH14</f>
        <v>#DIV/0!</v>
      </c>
      <c r="DI14" s="212" t="e">
        <f>DI$133*計算_投入係数表!DI14</f>
        <v>#DIV/0!</v>
      </c>
      <c r="DJ14" s="212" t="e">
        <f>DJ$133*計算_投入係数表!DJ14</f>
        <v>#DIV/0!</v>
      </c>
      <c r="DK14" s="212" t="e">
        <f>DK$133*計算_投入係数表!DK14</f>
        <v>#DIV/0!</v>
      </c>
      <c r="DL14" s="212" t="e">
        <f>DL$133*計算_投入係数表!DL14</f>
        <v>#DIV/0!</v>
      </c>
      <c r="DM14" s="212" t="e">
        <f>DM$133*計算_投入係数表!DM14</f>
        <v>#DIV/0!</v>
      </c>
      <c r="DN14" s="212" t="e">
        <f>DN$133*計算_投入係数表!DN14</f>
        <v>#DIV/0!</v>
      </c>
      <c r="DO14" s="212" t="e">
        <f>DO$133*計算_投入係数表!DO14</f>
        <v>#DIV/0!</v>
      </c>
      <c r="DP14" s="212" t="e">
        <f>DP$133*計算_投入係数表!DP14</f>
        <v>#DIV/0!</v>
      </c>
      <c r="DQ14" s="212" t="e">
        <f>DQ$133*計算_投入係数表!DQ14</f>
        <v>#DIV/0!</v>
      </c>
      <c r="DR14" s="212" t="e">
        <f>DR$133*計算_投入係数表!DR14</f>
        <v>#DIV/0!</v>
      </c>
      <c r="DS14" s="212" t="e">
        <f>DS$133*計算_投入係数表!DS14</f>
        <v>#DIV/0!</v>
      </c>
      <c r="DT14" s="213">
        <f t="shared" si="0"/>
        <v>137.43107406933257</v>
      </c>
      <c r="DU14" s="214">
        <f>SUMIF(振分, $C14, 入力_北海道基本取引表!DU$4:DU$124)*($DV$140/$DW$140)</f>
        <v>0</v>
      </c>
      <c r="DV14" s="214">
        <f>SUMIF(振分, $C14, 入力_北海道基本取引表!DV$4:DV$124)*(入力!$D$718/入力!$F$718)</f>
        <v>196.70429580954684</v>
      </c>
      <c r="DW14" s="214">
        <f>SUMIF(振分, $C14, 入力_北海道基本取引表!DW$4:DW$124)*(計算_基本取引表_調整前!$DV$141/計算_基本取引表_調整前!$DW$141)</f>
        <v>18404.453162237893</v>
      </c>
      <c r="DX14" s="214">
        <f>SUMIF(振分, $C14, 入力_北海道基本取引表!DX$4:DX$124)*(計算_基本取引表_調整前!$DV$142/計算_基本取引表_調整前!$DW$142)</f>
        <v>7547.6620632481399</v>
      </c>
      <c r="DY14" s="214">
        <f>SUMIF(振分, $C14, 入力_北海道基本取引表!DY$4:DY$124)*(入力!$D$700/入力!$F$700)</f>
        <v>0</v>
      </c>
      <c r="DZ14" s="214">
        <f>SUMIF(振分, $C14, 入力_北海道基本取引表!DZ$4:DZ$124)*($DV$140/$DW$140)</f>
        <v>0</v>
      </c>
      <c r="EA14" s="214">
        <f>SUMIF(振分, $C14, 入力_北海道基本取引表!EA$4:EA$124)*($EJ14/SUMIF(振分, $C14, 入力_北海道基本取引表!$EO$4:$EO$124))</f>
        <v>0</v>
      </c>
      <c r="EB14" s="476"/>
      <c r="EC14" s="215">
        <f t="shared" si="1"/>
        <v>26148.81952129558</v>
      </c>
      <c r="ED14" s="216">
        <f t="shared" si="2"/>
        <v>26286.250595364912</v>
      </c>
      <c r="EE14" s="214"/>
      <c r="EF14" s="216"/>
      <c r="EG14" s="216"/>
      <c r="EH14" s="214"/>
      <c r="EI14" s="216"/>
      <c r="EJ14" s="216">
        <v>21702.911451875887</v>
      </c>
      <c r="EL14" s="255"/>
      <c r="EN14" s="279"/>
      <c r="EP14" s="279"/>
      <c r="EQ14" s="291"/>
    </row>
    <row r="15" spans="2:148" s="6" customFormat="1" x14ac:dyDescent="0.25">
      <c r="B15" s="53">
        <v>12</v>
      </c>
      <c r="C15" s="192" t="str">
        <v>サービス業</v>
      </c>
      <c r="D15" s="211">
        <f>D$133*計算_投入係数表!D15</f>
        <v>399.82724757732075</v>
      </c>
      <c r="E15" s="212">
        <f>E$133*計算_投入係数表!E15</f>
        <v>39.698789616209119</v>
      </c>
      <c r="F15" s="212">
        <f>F$133*計算_投入係数表!F15</f>
        <v>73.159030127165977</v>
      </c>
      <c r="G15" s="212">
        <f>G$133*計算_投入係数表!G15</f>
        <v>141.67479544304678</v>
      </c>
      <c r="H15" s="212">
        <f>H$133*計算_投入係数表!H15</f>
        <v>908.56159109742055</v>
      </c>
      <c r="I15" s="212">
        <f>I$133*計算_投入係数表!I15</f>
        <v>1338.5982604545209</v>
      </c>
      <c r="J15" s="212">
        <f>J$133*計算_投入係数表!J15</f>
        <v>1500.7530754963157</v>
      </c>
      <c r="K15" s="212">
        <f>K$133*計算_投入係数表!K15</f>
        <v>1865.2908151136371</v>
      </c>
      <c r="L15" s="212">
        <f>L$133*計算_投入係数表!L15</f>
        <v>819.21744533557319</v>
      </c>
      <c r="M15" s="212">
        <f>M$133*計算_投入係数表!M15</f>
        <v>1231.0567875141417</v>
      </c>
      <c r="N15" s="212">
        <f>N$133*計算_投入係数表!N15</f>
        <v>1414.7049319518155</v>
      </c>
      <c r="O15" s="212">
        <f>O$133*計算_投入係数表!O15</f>
        <v>3896.4884959757578</v>
      </c>
      <c r="P15" s="212">
        <f>P$133*計算_投入係数表!P15</f>
        <v>98.330049207862544</v>
      </c>
      <c r="Q15" s="212" t="e">
        <f>Q$133*計算_投入係数表!Q15</f>
        <v>#DIV/0!</v>
      </c>
      <c r="R15" s="212" t="e">
        <f>R$133*計算_投入係数表!R15</f>
        <v>#DIV/0!</v>
      </c>
      <c r="S15" s="212" t="e">
        <f>S$133*計算_投入係数表!S15</f>
        <v>#DIV/0!</v>
      </c>
      <c r="T15" s="212" t="e">
        <f>T$133*計算_投入係数表!T15</f>
        <v>#DIV/0!</v>
      </c>
      <c r="U15" s="212" t="e">
        <f>U$133*計算_投入係数表!U15</f>
        <v>#DIV/0!</v>
      </c>
      <c r="V15" s="212" t="e">
        <f>V$133*計算_投入係数表!V15</f>
        <v>#DIV/0!</v>
      </c>
      <c r="W15" s="212" t="e">
        <f>W$133*計算_投入係数表!W15</f>
        <v>#DIV/0!</v>
      </c>
      <c r="X15" s="212" t="e">
        <f>X$133*計算_投入係数表!X15</f>
        <v>#DIV/0!</v>
      </c>
      <c r="Y15" s="212" t="e">
        <f>Y$133*計算_投入係数表!Y15</f>
        <v>#DIV/0!</v>
      </c>
      <c r="Z15" s="212" t="e">
        <f>Z$133*計算_投入係数表!Z15</f>
        <v>#DIV/0!</v>
      </c>
      <c r="AA15" s="212" t="e">
        <f>AA$133*計算_投入係数表!AA15</f>
        <v>#DIV/0!</v>
      </c>
      <c r="AB15" s="212" t="e">
        <f>AB$133*計算_投入係数表!AB15</f>
        <v>#DIV/0!</v>
      </c>
      <c r="AC15" s="212" t="e">
        <f>AC$133*計算_投入係数表!AC15</f>
        <v>#DIV/0!</v>
      </c>
      <c r="AD15" s="212" t="e">
        <f>AD$133*計算_投入係数表!AD15</f>
        <v>#DIV/0!</v>
      </c>
      <c r="AE15" s="212" t="e">
        <f>AE$133*計算_投入係数表!AE15</f>
        <v>#DIV/0!</v>
      </c>
      <c r="AF15" s="212" t="e">
        <f>AF$133*計算_投入係数表!AF15</f>
        <v>#DIV/0!</v>
      </c>
      <c r="AG15" s="212" t="e">
        <f>AG$133*計算_投入係数表!AG15</f>
        <v>#DIV/0!</v>
      </c>
      <c r="AH15" s="212" t="e">
        <f>AH$133*計算_投入係数表!AH15</f>
        <v>#DIV/0!</v>
      </c>
      <c r="AI15" s="212" t="e">
        <f>AI$133*計算_投入係数表!AI15</f>
        <v>#DIV/0!</v>
      </c>
      <c r="AJ15" s="212" t="e">
        <f>AJ$133*計算_投入係数表!AJ15</f>
        <v>#DIV/0!</v>
      </c>
      <c r="AK15" s="212" t="e">
        <f>AK$133*計算_投入係数表!AK15</f>
        <v>#DIV/0!</v>
      </c>
      <c r="AL15" s="212" t="e">
        <f>AL$133*計算_投入係数表!AL15</f>
        <v>#DIV/0!</v>
      </c>
      <c r="AM15" s="212" t="e">
        <f>AM$133*計算_投入係数表!AM15</f>
        <v>#DIV/0!</v>
      </c>
      <c r="AN15" s="212" t="e">
        <f>AN$133*計算_投入係数表!AN15</f>
        <v>#DIV/0!</v>
      </c>
      <c r="AO15" s="212" t="e">
        <f>AO$133*計算_投入係数表!AO15</f>
        <v>#DIV/0!</v>
      </c>
      <c r="AP15" s="212" t="e">
        <f>AP$133*計算_投入係数表!AP15</f>
        <v>#DIV/0!</v>
      </c>
      <c r="AQ15" s="212" t="e">
        <f>AQ$133*計算_投入係数表!AQ15</f>
        <v>#DIV/0!</v>
      </c>
      <c r="AR15" s="212" t="e">
        <f>AR$133*計算_投入係数表!AR15</f>
        <v>#DIV/0!</v>
      </c>
      <c r="AS15" s="212" t="e">
        <f>AS$133*計算_投入係数表!AS15</f>
        <v>#DIV/0!</v>
      </c>
      <c r="AT15" s="212" t="e">
        <f>AT$133*計算_投入係数表!AT15</f>
        <v>#DIV/0!</v>
      </c>
      <c r="AU15" s="212" t="e">
        <f>AU$133*計算_投入係数表!AU15</f>
        <v>#DIV/0!</v>
      </c>
      <c r="AV15" s="212" t="e">
        <f>AV$133*計算_投入係数表!AV15</f>
        <v>#DIV/0!</v>
      </c>
      <c r="AW15" s="212" t="e">
        <f>AW$133*計算_投入係数表!AW15</f>
        <v>#DIV/0!</v>
      </c>
      <c r="AX15" s="212" t="e">
        <f>AX$133*計算_投入係数表!AX15</f>
        <v>#DIV/0!</v>
      </c>
      <c r="AY15" s="212" t="e">
        <f>AY$133*計算_投入係数表!AY15</f>
        <v>#DIV/0!</v>
      </c>
      <c r="AZ15" s="212" t="e">
        <f>AZ$133*計算_投入係数表!AZ15</f>
        <v>#DIV/0!</v>
      </c>
      <c r="BA15" s="212" t="e">
        <f>BA$133*計算_投入係数表!BA15</f>
        <v>#DIV/0!</v>
      </c>
      <c r="BB15" s="212" t="e">
        <f>BB$133*計算_投入係数表!BB15</f>
        <v>#DIV/0!</v>
      </c>
      <c r="BC15" s="212" t="e">
        <f>BC$133*計算_投入係数表!BC15</f>
        <v>#DIV/0!</v>
      </c>
      <c r="BD15" s="212" t="e">
        <f>BD$133*計算_投入係数表!BD15</f>
        <v>#DIV/0!</v>
      </c>
      <c r="BE15" s="212" t="e">
        <f>BE$133*計算_投入係数表!BE15</f>
        <v>#DIV/0!</v>
      </c>
      <c r="BF15" s="212" t="e">
        <f>BF$133*計算_投入係数表!BF15</f>
        <v>#DIV/0!</v>
      </c>
      <c r="BG15" s="212" t="e">
        <f>BG$133*計算_投入係数表!BG15</f>
        <v>#DIV/0!</v>
      </c>
      <c r="BH15" s="212" t="e">
        <f>BH$133*計算_投入係数表!BH15</f>
        <v>#DIV/0!</v>
      </c>
      <c r="BI15" s="212" t="e">
        <f>BI$133*計算_投入係数表!BI15</f>
        <v>#DIV/0!</v>
      </c>
      <c r="BJ15" s="212" t="e">
        <f>BJ$133*計算_投入係数表!BJ15</f>
        <v>#DIV/0!</v>
      </c>
      <c r="BK15" s="212" t="e">
        <f>BK$133*計算_投入係数表!BK15</f>
        <v>#DIV/0!</v>
      </c>
      <c r="BL15" s="212" t="e">
        <f>BL$133*計算_投入係数表!BL15</f>
        <v>#DIV/0!</v>
      </c>
      <c r="BM15" s="212" t="e">
        <f>BM$133*計算_投入係数表!BM15</f>
        <v>#DIV/0!</v>
      </c>
      <c r="BN15" s="212" t="e">
        <f>BN$133*計算_投入係数表!BN15</f>
        <v>#DIV/0!</v>
      </c>
      <c r="BO15" s="212" t="e">
        <f>BO$133*計算_投入係数表!BO15</f>
        <v>#DIV/0!</v>
      </c>
      <c r="BP15" s="212" t="e">
        <f>BP$133*計算_投入係数表!BP15</f>
        <v>#DIV/0!</v>
      </c>
      <c r="BQ15" s="212" t="e">
        <f>BQ$133*計算_投入係数表!BQ15</f>
        <v>#DIV/0!</v>
      </c>
      <c r="BR15" s="212" t="e">
        <f>BR$133*計算_投入係数表!BR15</f>
        <v>#DIV/0!</v>
      </c>
      <c r="BS15" s="212" t="e">
        <f>BS$133*計算_投入係数表!BS15</f>
        <v>#DIV/0!</v>
      </c>
      <c r="BT15" s="212" t="e">
        <f>BT$133*計算_投入係数表!BT15</f>
        <v>#DIV/0!</v>
      </c>
      <c r="BU15" s="212" t="e">
        <f>BU$133*計算_投入係数表!BU15</f>
        <v>#DIV/0!</v>
      </c>
      <c r="BV15" s="212" t="e">
        <f>BV$133*計算_投入係数表!BV15</f>
        <v>#DIV/0!</v>
      </c>
      <c r="BW15" s="212" t="e">
        <f>BW$133*計算_投入係数表!BW15</f>
        <v>#DIV/0!</v>
      </c>
      <c r="BX15" s="212" t="e">
        <f>BX$133*計算_投入係数表!BX15</f>
        <v>#DIV/0!</v>
      </c>
      <c r="BY15" s="212" t="e">
        <f>BY$133*計算_投入係数表!BY15</f>
        <v>#DIV/0!</v>
      </c>
      <c r="BZ15" s="212" t="e">
        <f>BZ$133*計算_投入係数表!BZ15</f>
        <v>#DIV/0!</v>
      </c>
      <c r="CA15" s="212" t="e">
        <f>CA$133*計算_投入係数表!CA15</f>
        <v>#DIV/0!</v>
      </c>
      <c r="CB15" s="212" t="e">
        <f>CB$133*計算_投入係数表!CB15</f>
        <v>#DIV/0!</v>
      </c>
      <c r="CC15" s="212" t="e">
        <f>CC$133*計算_投入係数表!CC15</f>
        <v>#DIV/0!</v>
      </c>
      <c r="CD15" s="212" t="e">
        <f>CD$133*計算_投入係数表!CD15</f>
        <v>#DIV/0!</v>
      </c>
      <c r="CE15" s="212" t="e">
        <f>CE$133*計算_投入係数表!CE15</f>
        <v>#DIV/0!</v>
      </c>
      <c r="CF15" s="212" t="e">
        <f>CF$133*計算_投入係数表!CF15</f>
        <v>#DIV/0!</v>
      </c>
      <c r="CG15" s="212" t="e">
        <f>CG$133*計算_投入係数表!CG15</f>
        <v>#DIV/0!</v>
      </c>
      <c r="CH15" s="212" t="e">
        <f>CH$133*計算_投入係数表!CH15</f>
        <v>#DIV/0!</v>
      </c>
      <c r="CI15" s="212" t="e">
        <f>CI$133*計算_投入係数表!CI15</f>
        <v>#DIV/0!</v>
      </c>
      <c r="CJ15" s="212" t="e">
        <f>CJ$133*計算_投入係数表!CJ15</f>
        <v>#DIV/0!</v>
      </c>
      <c r="CK15" s="212" t="e">
        <f>CK$133*計算_投入係数表!CK15</f>
        <v>#DIV/0!</v>
      </c>
      <c r="CL15" s="212" t="e">
        <f>CL$133*計算_投入係数表!CL15</f>
        <v>#DIV/0!</v>
      </c>
      <c r="CM15" s="212" t="e">
        <f>CM$133*計算_投入係数表!CM15</f>
        <v>#DIV/0!</v>
      </c>
      <c r="CN15" s="212" t="e">
        <f>CN$133*計算_投入係数表!CN15</f>
        <v>#DIV/0!</v>
      </c>
      <c r="CO15" s="212" t="e">
        <f>CO$133*計算_投入係数表!CO15</f>
        <v>#DIV/0!</v>
      </c>
      <c r="CP15" s="212" t="e">
        <f>CP$133*計算_投入係数表!CP15</f>
        <v>#DIV/0!</v>
      </c>
      <c r="CQ15" s="212" t="e">
        <f>CQ$133*計算_投入係数表!CQ15</f>
        <v>#DIV/0!</v>
      </c>
      <c r="CR15" s="212" t="e">
        <f>CR$133*計算_投入係数表!CR15</f>
        <v>#DIV/0!</v>
      </c>
      <c r="CS15" s="212" t="e">
        <f>CS$133*計算_投入係数表!CS15</f>
        <v>#DIV/0!</v>
      </c>
      <c r="CT15" s="212" t="e">
        <f>CT$133*計算_投入係数表!CT15</f>
        <v>#DIV/0!</v>
      </c>
      <c r="CU15" s="212" t="e">
        <f>CU$133*計算_投入係数表!CU15</f>
        <v>#DIV/0!</v>
      </c>
      <c r="CV15" s="212" t="e">
        <f>CV$133*計算_投入係数表!CV15</f>
        <v>#DIV/0!</v>
      </c>
      <c r="CW15" s="212" t="e">
        <f>CW$133*計算_投入係数表!CW15</f>
        <v>#DIV/0!</v>
      </c>
      <c r="CX15" s="212" t="e">
        <f>CX$133*計算_投入係数表!CX15</f>
        <v>#DIV/0!</v>
      </c>
      <c r="CY15" s="212" t="e">
        <f>CY$133*計算_投入係数表!CY15</f>
        <v>#DIV/0!</v>
      </c>
      <c r="CZ15" s="212" t="e">
        <f>CZ$133*計算_投入係数表!CZ15</f>
        <v>#DIV/0!</v>
      </c>
      <c r="DA15" s="212" t="e">
        <f>DA$133*計算_投入係数表!DA15</f>
        <v>#DIV/0!</v>
      </c>
      <c r="DB15" s="212" t="e">
        <f>DB$133*計算_投入係数表!DB15</f>
        <v>#DIV/0!</v>
      </c>
      <c r="DC15" s="212" t="e">
        <f>DC$133*計算_投入係数表!DC15</f>
        <v>#DIV/0!</v>
      </c>
      <c r="DD15" s="212" t="e">
        <f>DD$133*計算_投入係数表!DD15</f>
        <v>#DIV/0!</v>
      </c>
      <c r="DE15" s="212" t="e">
        <f>DE$133*計算_投入係数表!DE15</f>
        <v>#DIV/0!</v>
      </c>
      <c r="DF15" s="212" t="e">
        <f>DF$133*計算_投入係数表!DF15</f>
        <v>#DIV/0!</v>
      </c>
      <c r="DG15" s="212" t="e">
        <f>DG$133*計算_投入係数表!DG15</f>
        <v>#DIV/0!</v>
      </c>
      <c r="DH15" s="212" t="e">
        <f>DH$133*計算_投入係数表!DH15</f>
        <v>#DIV/0!</v>
      </c>
      <c r="DI15" s="212" t="e">
        <f>DI$133*計算_投入係数表!DI15</f>
        <v>#DIV/0!</v>
      </c>
      <c r="DJ15" s="212" t="e">
        <f>DJ$133*計算_投入係数表!DJ15</f>
        <v>#DIV/0!</v>
      </c>
      <c r="DK15" s="212" t="e">
        <f>DK$133*計算_投入係数表!DK15</f>
        <v>#DIV/0!</v>
      </c>
      <c r="DL15" s="212" t="e">
        <f>DL$133*計算_投入係数表!DL15</f>
        <v>#DIV/0!</v>
      </c>
      <c r="DM15" s="212" t="e">
        <f>DM$133*計算_投入係数表!DM15</f>
        <v>#DIV/0!</v>
      </c>
      <c r="DN15" s="212" t="e">
        <f>DN$133*計算_投入係数表!DN15</f>
        <v>#DIV/0!</v>
      </c>
      <c r="DO15" s="212" t="e">
        <f>DO$133*計算_投入係数表!DO15</f>
        <v>#DIV/0!</v>
      </c>
      <c r="DP15" s="212" t="e">
        <f>DP$133*計算_投入係数表!DP15</f>
        <v>#DIV/0!</v>
      </c>
      <c r="DQ15" s="212" t="e">
        <f>DQ$133*計算_投入係数表!DQ15</f>
        <v>#DIV/0!</v>
      </c>
      <c r="DR15" s="212" t="e">
        <f>DR$133*計算_投入係数表!DR15</f>
        <v>#DIV/0!</v>
      </c>
      <c r="DS15" s="212" t="e">
        <f>DS$133*計算_投入係数表!DS15</f>
        <v>#DIV/0!</v>
      </c>
      <c r="DT15" s="213">
        <f t="shared" si="0"/>
        <v>13727.361314910788</v>
      </c>
      <c r="DU15" s="214">
        <f>SUMIF(振分, $C15, 入力_北海道基本取引表!DU$4:DU$124)*($DV$140/$DW$140)</f>
        <v>1816.0272560743824</v>
      </c>
      <c r="DV15" s="214">
        <f>SUMIF(振分, $C15, 入力_北海道基本取引表!DV$4:DV$124)*(入力!$D$718/入力!$F$718)</f>
        <v>14279.130904487458</v>
      </c>
      <c r="DW15" s="214">
        <f>SUMIF(振分, $C15, 入力_北海道基本取引表!DW$4:DW$124)*(計算_基本取引表_調整前!$DV$141/計算_基本取引表_調整前!$DW$141)</f>
        <v>31587.690288646467</v>
      </c>
      <c r="DX15" s="214">
        <f>SUMIF(振分, $C15, 入力_北海道基本取引表!DX$4:DX$124)*(計算_基本取引表_調整前!$DV$142/計算_基本取引表_調整前!$DW$142)</f>
        <v>476.9748040498809</v>
      </c>
      <c r="DY15" s="214">
        <f>SUMIF(振分, $C15, 入力_北海道基本取引表!DY$4:DY$124)*(入力!$D$700/入力!$F$700)</f>
        <v>91.403491245824881</v>
      </c>
      <c r="DZ15" s="214">
        <f>SUMIF(振分, $C15, 入力_北海道基本取引表!DZ$4:DZ$124)*($DV$140/$DW$140)</f>
        <v>260.98601805521423</v>
      </c>
      <c r="EA15" s="214">
        <f>SUMIF(振分, $C15, 入力_北海道基本取引表!EA$4:EA$124)*($EJ15/SUMIF(振分, $C15, 入力_北海道基本取引表!$EO$4:$EO$124))</f>
        <v>0</v>
      </c>
      <c r="EB15" s="476"/>
      <c r="EC15" s="215">
        <f t="shared" si="1"/>
        <v>48512.212762559226</v>
      </c>
      <c r="ED15" s="216">
        <f t="shared" si="2"/>
        <v>62239.57407747001</v>
      </c>
      <c r="EE15" s="214"/>
      <c r="EF15" s="216"/>
      <c r="EG15" s="216"/>
      <c r="EH15" s="214"/>
      <c r="EI15" s="216"/>
      <c r="EJ15" s="216">
        <v>45492.082094625839</v>
      </c>
      <c r="EL15" s="255"/>
      <c r="EN15" s="279"/>
      <c r="EP15" s="279"/>
      <c r="EQ15" s="291"/>
    </row>
    <row r="16" spans="2:148" s="6" customFormat="1" x14ac:dyDescent="0.25">
      <c r="B16" s="53">
        <v>13</v>
      </c>
      <c r="C16" s="192" t="str">
        <v>分類不明</v>
      </c>
      <c r="D16" s="211">
        <f>D$133*計算_投入係数表!D16</f>
        <v>110.0497021468757</v>
      </c>
      <c r="E16" s="212">
        <f>E$133*計算_投入係数表!E16</f>
        <v>15.864017155612848</v>
      </c>
      <c r="F16" s="212">
        <f>F$133*計算_投入係数表!F16</f>
        <v>39.557235109834323</v>
      </c>
      <c r="G16" s="212">
        <f>G$133*計算_投入係数表!G16</f>
        <v>10.005840995132504</v>
      </c>
      <c r="H16" s="212">
        <f>H$133*計算_投入係数表!H16</f>
        <v>67.416641245352238</v>
      </c>
      <c r="I16" s="212">
        <f>I$133*計算_投入係数表!I16</f>
        <v>165.57768295398623</v>
      </c>
      <c r="J16" s="212">
        <f>J$133*計算_投入係数表!J16</f>
        <v>95.548127341989542</v>
      </c>
      <c r="K16" s="212">
        <f>K$133*計算_投入係数表!K16</f>
        <v>196.39835173626156</v>
      </c>
      <c r="L16" s="212">
        <f>L$133*計算_投入係数表!L16</f>
        <v>44.441863187571215</v>
      </c>
      <c r="M16" s="212">
        <f>M$133*計算_投入係数表!M16</f>
        <v>105.71257681090195</v>
      </c>
      <c r="N16" s="212">
        <f>N$133*計算_投入係数表!N16</f>
        <v>16.238941988112767</v>
      </c>
      <c r="O16" s="212">
        <f>O$133*計算_投入係数表!O16</f>
        <v>240.62251053770132</v>
      </c>
      <c r="P16" s="212">
        <f>P$133*計算_投入係数表!P16</f>
        <v>0</v>
      </c>
      <c r="Q16" s="212" t="e">
        <f>Q$133*計算_投入係数表!Q16</f>
        <v>#DIV/0!</v>
      </c>
      <c r="R16" s="212" t="e">
        <f>R$133*計算_投入係数表!R16</f>
        <v>#DIV/0!</v>
      </c>
      <c r="S16" s="212" t="e">
        <f>S$133*計算_投入係数表!S16</f>
        <v>#DIV/0!</v>
      </c>
      <c r="T16" s="212" t="e">
        <f>T$133*計算_投入係数表!T16</f>
        <v>#DIV/0!</v>
      </c>
      <c r="U16" s="212" t="e">
        <f>U$133*計算_投入係数表!U16</f>
        <v>#DIV/0!</v>
      </c>
      <c r="V16" s="212" t="e">
        <f>V$133*計算_投入係数表!V16</f>
        <v>#DIV/0!</v>
      </c>
      <c r="W16" s="212" t="e">
        <f>W$133*計算_投入係数表!W16</f>
        <v>#DIV/0!</v>
      </c>
      <c r="X16" s="212" t="e">
        <f>X$133*計算_投入係数表!X16</f>
        <v>#DIV/0!</v>
      </c>
      <c r="Y16" s="212" t="e">
        <f>Y$133*計算_投入係数表!Y16</f>
        <v>#DIV/0!</v>
      </c>
      <c r="Z16" s="212" t="e">
        <f>Z$133*計算_投入係数表!Z16</f>
        <v>#DIV/0!</v>
      </c>
      <c r="AA16" s="212" t="e">
        <f>AA$133*計算_投入係数表!AA16</f>
        <v>#DIV/0!</v>
      </c>
      <c r="AB16" s="212" t="e">
        <f>AB$133*計算_投入係数表!AB16</f>
        <v>#DIV/0!</v>
      </c>
      <c r="AC16" s="212" t="e">
        <f>AC$133*計算_投入係数表!AC16</f>
        <v>#DIV/0!</v>
      </c>
      <c r="AD16" s="212" t="e">
        <f>AD$133*計算_投入係数表!AD16</f>
        <v>#DIV/0!</v>
      </c>
      <c r="AE16" s="212" t="e">
        <f>AE$133*計算_投入係数表!AE16</f>
        <v>#DIV/0!</v>
      </c>
      <c r="AF16" s="212" t="e">
        <f>AF$133*計算_投入係数表!AF16</f>
        <v>#DIV/0!</v>
      </c>
      <c r="AG16" s="212" t="e">
        <f>AG$133*計算_投入係数表!AG16</f>
        <v>#DIV/0!</v>
      </c>
      <c r="AH16" s="212" t="e">
        <f>AH$133*計算_投入係数表!AH16</f>
        <v>#DIV/0!</v>
      </c>
      <c r="AI16" s="212" t="e">
        <f>AI$133*計算_投入係数表!AI16</f>
        <v>#DIV/0!</v>
      </c>
      <c r="AJ16" s="212" t="e">
        <f>AJ$133*計算_投入係数表!AJ16</f>
        <v>#DIV/0!</v>
      </c>
      <c r="AK16" s="212" t="e">
        <f>AK$133*計算_投入係数表!AK16</f>
        <v>#DIV/0!</v>
      </c>
      <c r="AL16" s="212" t="e">
        <f>AL$133*計算_投入係数表!AL16</f>
        <v>#DIV/0!</v>
      </c>
      <c r="AM16" s="212" t="e">
        <f>AM$133*計算_投入係数表!AM16</f>
        <v>#DIV/0!</v>
      </c>
      <c r="AN16" s="212" t="e">
        <f>AN$133*計算_投入係数表!AN16</f>
        <v>#DIV/0!</v>
      </c>
      <c r="AO16" s="212" t="e">
        <f>AO$133*計算_投入係数表!AO16</f>
        <v>#DIV/0!</v>
      </c>
      <c r="AP16" s="212" t="e">
        <f>AP$133*計算_投入係数表!AP16</f>
        <v>#DIV/0!</v>
      </c>
      <c r="AQ16" s="212" t="e">
        <f>AQ$133*計算_投入係数表!AQ16</f>
        <v>#DIV/0!</v>
      </c>
      <c r="AR16" s="212" t="e">
        <f>AR$133*計算_投入係数表!AR16</f>
        <v>#DIV/0!</v>
      </c>
      <c r="AS16" s="212" t="e">
        <f>AS$133*計算_投入係数表!AS16</f>
        <v>#DIV/0!</v>
      </c>
      <c r="AT16" s="212" t="e">
        <f>AT$133*計算_投入係数表!AT16</f>
        <v>#DIV/0!</v>
      </c>
      <c r="AU16" s="212" t="e">
        <f>AU$133*計算_投入係数表!AU16</f>
        <v>#DIV/0!</v>
      </c>
      <c r="AV16" s="212" t="e">
        <f>AV$133*計算_投入係数表!AV16</f>
        <v>#DIV/0!</v>
      </c>
      <c r="AW16" s="212" t="e">
        <f>AW$133*計算_投入係数表!AW16</f>
        <v>#DIV/0!</v>
      </c>
      <c r="AX16" s="212" t="e">
        <f>AX$133*計算_投入係数表!AX16</f>
        <v>#DIV/0!</v>
      </c>
      <c r="AY16" s="212" t="e">
        <f>AY$133*計算_投入係数表!AY16</f>
        <v>#DIV/0!</v>
      </c>
      <c r="AZ16" s="212" t="e">
        <f>AZ$133*計算_投入係数表!AZ16</f>
        <v>#DIV/0!</v>
      </c>
      <c r="BA16" s="212" t="e">
        <f>BA$133*計算_投入係数表!BA16</f>
        <v>#DIV/0!</v>
      </c>
      <c r="BB16" s="212" t="e">
        <f>BB$133*計算_投入係数表!BB16</f>
        <v>#DIV/0!</v>
      </c>
      <c r="BC16" s="212" t="e">
        <f>BC$133*計算_投入係数表!BC16</f>
        <v>#DIV/0!</v>
      </c>
      <c r="BD16" s="212" t="e">
        <f>BD$133*計算_投入係数表!BD16</f>
        <v>#DIV/0!</v>
      </c>
      <c r="BE16" s="212" t="e">
        <f>BE$133*計算_投入係数表!BE16</f>
        <v>#DIV/0!</v>
      </c>
      <c r="BF16" s="212" t="e">
        <f>BF$133*計算_投入係数表!BF16</f>
        <v>#DIV/0!</v>
      </c>
      <c r="BG16" s="212" t="e">
        <f>BG$133*計算_投入係数表!BG16</f>
        <v>#DIV/0!</v>
      </c>
      <c r="BH16" s="212" t="e">
        <f>BH$133*計算_投入係数表!BH16</f>
        <v>#DIV/0!</v>
      </c>
      <c r="BI16" s="212" t="e">
        <f>BI$133*計算_投入係数表!BI16</f>
        <v>#DIV/0!</v>
      </c>
      <c r="BJ16" s="212" t="e">
        <f>BJ$133*計算_投入係数表!BJ16</f>
        <v>#DIV/0!</v>
      </c>
      <c r="BK16" s="212" t="e">
        <f>BK$133*計算_投入係数表!BK16</f>
        <v>#DIV/0!</v>
      </c>
      <c r="BL16" s="212" t="e">
        <f>BL$133*計算_投入係数表!BL16</f>
        <v>#DIV/0!</v>
      </c>
      <c r="BM16" s="212" t="e">
        <f>BM$133*計算_投入係数表!BM16</f>
        <v>#DIV/0!</v>
      </c>
      <c r="BN16" s="212" t="e">
        <f>BN$133*計算_投入係数表!BN16</f>
        <v>#DIV/0!</v>
      </c>
      <c r="BO16" s="212" t="e">
        <f>BO$133*計算_投入係数表!BO16</f>
        <v>#DIV/0!</v>
      </c>
      <c r="BP16" s="212" t="e">
        <f>BP$133*計算_投入係数表!BP16</f>
        <v>#DIV/0!</v>
      </c>
      <c r="BQ16" s="212" t="e">
        <f>BQ$133*計算_投入係数表!BQ16</f>
        <v>#DIV/0!</v>
      </c>
      <c r="BR16" s="212" t="e">
        <f>BR$133*計算_投入係数表!BR16</f>
        <v>#DIV/0!</v>
      </c>
      <c r="BS16" s="212" t="e">
        <f>BS$133*計算_投入係数表!BS16</f>
        <v>#DIV/0!</v>
      </c>
      <c r="BT16" s="212" t="e">
        <f>BT$133*計算_投入係数表!BT16</f>
        <v>#DIV/0!</v>
      </c>
      <c r="BU16" s="212" t="e">
        <f>BU$133*計算_投入係数表!BU16</f>
        <v>#DIV/0!</v>
      </c>
      <c r="BV16" s="212" t="e">
        <f>BV$133*計算_投入係数表!BV16</f>
        <v>#DIV/0!</v>
      </c>
      <c r="BW16" s="212" t="e">
        <f>BW$133*計算_投入係数表!BW16</f>
        <v>#DIV/0!</v>
      </c>
      <c r="BX16" s="212" t="e">
        <f>BX$133*計算_投入係数表!BX16</f>
        <v>#DIV/0!</v>
      </c>
      <c r="BY16" s="212" t="e">
        <f>BY$133*計算_投入係数表!BY16</f>
        <v>#DIV/0!</v>
      </c>
      <c r="BZ16" s="212" t="e">
        <f>BZ$133*計算_投入係数表!BZ16</f>
        <v>#DIV/0!</v>
      </c>
      <c r="CA16" s="212" t="e">
        <f>CA$133*計算_投入係数表!CA16</f>
        <v>#DIV/0!</v>
      </c>
      <c r="CB16" s="212" t="e">
        <f>CB$133*計算_投入係数表!CB16</f>
        <v>#DIV/0!</v>
      </c>
      <c r="CC16" s="212" t="e">
        <f>CC$133*計算_投入係数表!CC16</f>
        <v>#DIV/0!</v>
      </c>
      <c r="CD16" s="212" t="e">
        <f>CD$133*計算_投入係数表!CD16</f>
        <v>#DIV/0!</v>
      </c>
      <c r="CE16" s="212" t="e">
        <f>CE$133*計算_投入係数表!CE16</f>
        <v>#DIV/0!</v>
      </c>
      <c r="CF16" s="212" t="e">
        <f>CF$133*計算_投入係数表!CF16</f>
        <v>#DIV/0!</v>
      </c>
      <c r="CG16" s="212" t="e">
        <f>CG$133*計算_投入係数表!CG16</f>
        <v>#DIV/0!</v>
      </c>
      <c r="CH16" s="212" t="e">
        <f>CH$133*計算_投入係数表!CH16</f>
        <v>#DIV/0!</v>
      </c>
      <c r="CI16" s="212" t="e">
        <f>CI$133*計算_投入係数表!CI16</f>
        <v>#DIV/0!</v>
      </c>
      <c r="CJ16" s="212" t="e">
        <f>CJ$133*計算_投入係数表!CJ16</f>
        <v>#DIV/0!</v>
      </c>
      <c r="CK16" s="212" t="e">
        <f>CK$133*計算_投入係数表!CK16</f>
        <v>#DIV/0!</v>
      </c>
      <c r="CL16" s="212" t="e">
        <f>CL$133*計算_投入係数表!CL16</f>
        <v>#DIV/0!</v>
      </c>
      <c r="CM16" s="212" t="e">
        <f>CM$133*計算_投入係数表!CM16</f>
        <v>#DIV/0!</v>
      </c>
      <c r="CN16" s="212" t="e">
        <f>CN$133*計算_投入係数表!CN16</f>
        <v>#DIV/0!</v>
      </c>
      <c r="CO16" s="212" t="e">
        <f>CO$133*計算_投入係数表!CO16</f>
        <v>#DIV/0!</v>
      </c>
      <c r="CP16" s="212" t="e">
        <f>CP$133*計算_投入係数表!CP16</f>
        <v>#DIV/0!</v>
      </c>
      <c r="CQ16" s="212" t="e">
        <f>CQ$133*計算_投入係数表!CQ16</f>
        <v>#DIV/0!</v>
      </c>
      <c r="CR16" s="212" t="e">
        <f>CR$133*計算_投入係数表!CR16</f>
        <v>#DIV/0!</v>
      </c>
      <c r="CS16" s="212" t="e">
        <f>CS$133*計算_投入係数表!CS16</f>
        <v>#DIV/0!</v>
      </c>
      <c r="CT16" s="212" t="e">
        <f>CT$133*計算_投入係数表!CT16</f>
        <v>#DIV/0!</v>
      </c>
      <c r="CU16" s="212" t="e">
        <f>CU$133*計算_投入係数表!CU16</f>
        <v>#DIV/0!</v>
      </c>
      <c r="CV16" s="212" t="e">
        <f>CV$133*計算_投入係数表!CV16</f>
        <v>#DIV/0!</v>
      </c>
      <c r="CW16" s="212" t="e">
        <f>CW$133*計算_投入係数表!CW16</f>
        <v>#DIV/0!</v>
      </c>
      <c r="CX16" s="212" t="e">
        <f>CX$133*計算_投入係数表!CX16</f>
        <v>#DIV/0!</v>
      </c>
      <c r="CY16" s="212" t="e">
        <f>CY$133*計算_投入係数表!CY16</f>
        <v>#DIV/0!</v>
      </c>
      <c r="CZ16" s="212" t="e">
        <f>CZ$133*計算_投入係数表!CZ16</f>
        <v>#DIV/0!</v>
      </c>
      <c r="DA16" s="212" t="e">
        <f>DA$133*計算_投入係数表!DA16</f>
        <v>#DIV/0!</v>
      </c>
      <c r="DB16" s="212" t="e">
        <f>DB$133*計算_投入係数表!DB16</f>
        <v>#DIV/0!</v>
      </c>
      <c r="DC16" s="212" t="e">
        <f>DC$133*計算_投入係数表!DC16</f>
        <v>#DIV/0!</v>
      </c>
      <c r="DD16" s="212" t="e">
        <f>DD$133*計算_投入係数表!DD16</f>
        <v>#DIV/0!</v>
      </c>
      <c r="DE16" s="212" t="e">
        <f>DE$133*計算_投入係数表!DE16</f>
        <v>#DIV/0!</v>
      </c>
      <c r="DF16" s="212" t="e">
        <f>DF$133*計算_投入係数表!DF16</f>
        <v>#DIV/0!</v>
      </c>
      <c r="DG16" s="212" t="e">
        <f>DG$133*計算_投入係数表!DG16</f>
        <v>#DIV/0!</v>
      </c>
      <c r="DH16" s="212" t="e">
        <f>DH$133*計算_投入係数表!DH16</f>
        <v>#DIV/0!</v>
      </c>
      <c r="DI16" s="212" t="e">
        <f>DI$133*計算_投入係数表!DI16</f>
        <v>#DIV/0!</v>
      </c>
      <c r="DJ16" s="212" t="e">
        <f>DJ$133*計算_投入係数表!DJ16</f>
        <v>#DIV/0!</v>
      </c>
      <c r="DK16" s="212" t="e">
        <f>DK$133*計算_投入係数表!DK16</f>
        <v>#DIV/0!</v>
      </c>
      <c r="DL16" s="212" t="e">
        <f>DL$133*計算_投入係数表!DL16</f>
        <v>#DIV/0!</v>
      </c>
      <c r="DM16" s="212" t="e">
        <f>DM$133*計算_投入係数表!DM16</f>
        <v>#DIV/0!</v>
      </c>
      <c r="DN16" s="212" t="e">
        <f>DN$133*計算_投入係数表!DN16</f>
        <v>#DIV/0!</v>
      </c>
      <c r="DO16" s="212" t="e">
        <f>DO$133*計算_投入係数表!DO16</f>
        <v>#DIV/0!</v>
      </c>
      <c r="DP16" s="212" t="e">
        <f>DP$133*計算_投入係数表!DP16</f>
        <v>#DIV/0!</v>
      </c>
      <c r="DQ16" s="212" t="e">
        <f>DQ$133*計算_投入係数表!DQ16</f>
        <v>#DIV/0!</v>
      </c>
      <c r="DR16" s="212" t="e">
        <f>DR$133*計算_投入係数表!DR16</f>
        <v>#DIV/0!</v>
      </c>
      <c r="DS16" s="212" t="e">
        <f>DS$133*計算_投入係数表!DS16</f>
        <v>#DIV/0!</v>
      </c>
      <c r="DT16" s="213">
        <f t="shared" si="0"/>
        <v>1107.4334912093323</v>
      </c>
      <c r="DU16" s="214">
        <f>SUMIF(振分, $C16, 入力_北海道基本取引表!DU$4:DU$124)*($DV$140/$DW$140)</f>
        <v>0</v>
      </c>
      <c r="DV16" s="214">
        <f>SUMIF(振分, $C16, 入力_北海道基本取引表!DV$4:DV$124)*(入力!$D$718/入力!$F$718)</f>
        <v>4.9110574604871697</v>
      </c>
      <c r="DW16" s="214">
        <f>SUMIF(振分, $C16, 入力_北海道基本取引表!DW$4:DW$124)*(計算_基本取引表_調整前!$DV$141/計算_基本取引表_調整前!$DW$141)</f>
        <v>0</v>
      </c>
      <c r="DX16" s="214">
        <f>SUMIF(振分, $C16, 入力_北海道基本取引表!DX$4:DX$124)*(計算_基本取引表_調整前!$DV$142/計算_基本取引表_調整前!$DW$142)</f>
        <v>0</v>
      </c>
      <c r="DY16" s="214">
        <f>SUMIF(振分, $C16, 入力_北海道基本取引表!DY$4:DY$124)*(入力!$D$700/入力!$F$700)</f>
        <v>0</v>
      </c>
      <c r="DZ16" s="214">
        <f>SUMIF(振分, $C16, 入力_北海道基本取引表!DZ$4:DZ$124)*($DV$140/$DW$140)</f>
        <v>0</v>
      </c>
      <c r="EA16" s="214">
        <f>SUMIF(振分, $C16, 入力_北海道基本取引表!EA$4:EA$124)*($EJ16/SUMIF(振分, $C16, 入力_北海道基本取引表!$EO$4:$EO$124))</f>
        <v>0</v>
      </c>
      <c r="EB16" s="476"/>
      <c r="EC16" s="215">
        <f t="shared" si="1"/>
        <v>4.9110574604871697</v>
      </c>
      <c r="ED16" s="216">
        <f t="shared" si="2"/>
        <v>1112.3445486698195</v>
      </c>
      <c r="EE16" s="214"/>
      <c r="EF16" s="216"/>
      <c r="EG16" s="216"/>
      <c r="EH16" s="214"/>
      <c r="EI16" s="216"/>
      <c r="EJ16" s="216">
        <v>1068.5137226566317</v>
      </c>
      <c r="EL16" s="255"/>
      <c r="EN16" s="279"/>
      <c r="EP16" s="279"/>
      <c r="EQ16" s="291"/>
    </row>
    <row r="17" spans="2:140" s="6" customFormat="1" ht="12" x14ac:dyDescent="0.25">
      <c r="B17" s="53">
        <v>14</v>
      </c>
      <c r="C17" s="201" t="str">
        <v>-</v>
      </c>
      <c r="D17" s="211">
        <f>D$133*計算_投入係数表!D17</f>
        <v>0</v>
      </c>
      <c r="E17" s="212">
        <f>E$133*計算_投入係数表!E17</f>
        <v>0</v>
      </c>
      <c r="F17" s="212">
        <f>F$133*計算_投入係数表!F17</f>
        <v>0</v>
      </c>
      <c r="G17" s="212">
        <f>G$133*計算_投入係数表!G17</f>
        <v>0</v>
      </c>
      <c r="H17" s="212">
        <f>H$133*計算_投入係数表!H17</f>
        <v>0</v>
      </c>
      <c r="I17" s="212">
        <f>I$133*計算_投入係数表!I17</f>
        <v>0</v>
      </c>
      <c r="J17" s="212">
        <f>J$133*計算_投入係数表!J17</f>
        <v>0</v>
      </c>
      <c r="K17" s="212">
        <f>K$133*計算_投入係数表!K17</f>
        <v>0</v>
      </c>
      <c r="L17" s="212">
        <f>L$133*計算_投入係数表!L17</f>
        <v>0</v>
      </c>
      <c r="M17" s="212">
        <f>M$133*計算_投入係数表!M17</f>
        <v>0</v>
      </c>
      <c r="N17" s="212">
        <f>N$133*計算_投入係数表!N17</f>
        <v>0</v>
      </c>
      <c r="O17" s="212">
        <f>O$133*計算_投入係数表!O17</f>
        <v>0</v>
      </c>
      <c r="P17" s="212">
        <f>P$133*計算_投入係数表!P17</f>
        <v>0</v>
      </c>
      <c r="Q17" s="212" t="e">
        <f>Q$133*計算_投入係数表!Q17</f>
        <v>#DIV/0!</v>
      </c>
      <c r="R17" s="212" t="e">
        <f>R$133*計算_投入係数表!R17</f>
        <v>#DIV/0!</v>
      </c>
      <c r="S17" s="212" t="e">
        <f>S$133*計算_投入係数表!S17</f>
        <v>#DIV/0!</v>
      </c>
      <c r="T17" s="212" t="e">
        <f>T$133*計算_投入係数表!T17</f>
        <v>#DIV/0!</v>
      </c>
      <c r="U17" s="212" t="e">
        <f>U$133*計算_投入係数表!U17</f>
        <v>#DIV/0!</v>
      </c>
      <c r="V17" s="212" t="e">
        <f>V$133*計算_投入係数表!V17</f>
        <v>#DIV/0!</v>
      </c>
      <c r="W17" s="212" t="e">
        <f>W$133*計算_投入係数表!W17</f>
        <v>#DIV/0!</v>
      </c>
      <c r="X17" s="212" t="e">
        <f>X$133*計算_投入係数表!X17</f>
        <v>#DIV/0!</v>
      </c>
      <c r="Y17" s="212" t="e">
        <f>Y$133*計算_投入係数表!Y17</f>
        <v>#DIV/0!</v>
      </c>
      <c r="Z17" s="212" t="e">
        <f>Z$133*計算_投入係数表!Z17</f>
        <v>#DIV/0!</v>
      </c>
      <c r="AA17" s="212" t="e">
        <f>AA$133*計算_投入係数表!AA17</f>
        <v>#DIV/0!</v>
      </c>
      <c r="AB17" s="212" t="e">
        <f>AB$133*計算_投入係数表!AB17</f>
        <v>#DIV/0!</v>
      </c>
      <c r="AC17" s="212" t="e">
        <f>AC$133*計算_投入係数表!AC17</f>
        <v>#DIV/0!</v>
      </c>
      <c r="AD17" s="212" t="e">
        <f>AD$133*計算_投入係数表!AD17</f>
        <v>#DIV/0!</v>
      </c>
      <c r="AE17" s="212" t="e">
        <f>AE$133*計算_投入係数表!AE17</f>
        <v>#DIV/0!</v>
      </c>
      <c r="AF17" s="212" t="e">
        <f>AF$133*計算_投入係数表!AF17</f>
        <v>#DIV/0!</v>
      </c>
      <c r="AG17" s="212" t="e">
        <f>AG$133*計算_投入係数表!AG17</f>
        <v>#DIV/0!</v>
      </c>
      <c r="AH17" s="212" t="e">
        <f>AH$133*計算_投入係数表!AH17</f>
        <v>#DIV/0!</v>
      </c>
      <c r="AI17" s="212" t="e">
        <f>AI$133*計算_投入係数表!AI17</f>
        <v>#DIV/0!</v>
      </c>
      <c r="AJ17" s="212" t="e">
        <f>AJ$133*計算_投入係数表!AJ17</f>
        <v>#DIV/0!</v>
      </c>
      <c r="AK17" s="212" t="e">
        <f>AK$133*計算_投入係数表!AK17</f>
        <v>#DIV/0!</v>
      </c>
      <c r="AL17" s="212" t="e">
        <f>AL$133*計算_投入係数表!AL17</f>
        <v>#DIV/0!</v>
      </c>
      <c r="AM17" s="212" t="e">
        <f>AM$133*計算_投入係数表!AM17</f>
        <v>#DIV/0!</v>
      </c>
      <c r="AN17" s="212" t="e">
        <f>AN$133*計算_投入係数表!AN17</f>
        <v>#DIV/0!</v>
      </c>
      <c r="AO17" s="212" t="e">
        <f>AO$133*計算_投入係数表!AO17</f>
        <v>#DIV/0!</v>
      </c>
      <c r="AP17" s="212" t="e">
        <f>AP$133*計算_投入係数表!AP17</f>
        <v>#DIV/0!</v>
      </c>
      <c r="AQ17" s="212" t="e">
        <f>AQ$133*計算_投入係数表!AQ17</f>
        <v>#DIV/0!</v>
      </c>
      <c r="AR17" s="212" t="e">
        <f>AR$133*計算_投入係数表!AR17</f>
        <v>#DIV/0!</v>
      </c>
      <c r="AS17" s="212" t="e">
        <f>AS$133*計算_投入係数表!AS17</f>
        <v>#DIV/0!</v>
      </c>
      <c r="AT17" s="212" t="e">
        <f>AT$133*計算_投入係数表!AT17</f>
        <v>#DIV/0!</v>
      </c>
      <c r="AU17" s="212" t="e">
        <f>AU$133*計算_投入係数表!AU17</f>
        <v>#DIV/0!</v>
      </c>
      <c r="AV17" s="212" t="e">
        <f>AV$133*計算_投入係数表!AV17</f>
        <v>#DIV/0!</v>
      </c>
      <c r="AW17" s="212" t="e">
        <f>AW$133*計算_投入係数表!AW17</f>
        <v>#DIV/0!</v>
      </c>
      <c r="AX17" s="212" t="e">
        <f>AX$133*計算_投入係数表!AX17</f>
        <v>#DIV/0!</v>
      </c>
      <c r="AY17" s="212" t="e">
        <f>AY$133*計算_投入係数表!AY17</f>
        <v>#DIV/0!</v>
      </c>
      <c r="AZ17" s="212" t="e">
        <f>AZ$133*計算_投入係数表!AZ17</f>
        <v>#DIV/0!</v>
      </c>
      <c r="BA17" s="212" t="e">
        <f>BA$133*計算_投入係数表!BA17</f>
        <v>#DIV/0!</v>
      </c>
      <c r="BB17" s="212" t="e">
        <f>BB$133*計算_投入係数表!BB17</f>
        <v>#DIV/0!</v>
      </c>
      <c r="BC17" s="212" t="e">
        <f>BC$133*計算_投入係数表!BC17</f>
        <v>#DIV/0!</v>
      </c>
      <c r="BD17" s="212" t="e">
        <f>BD$133*計算_投入係数表!BD17</f>
        <v>#DIV/0!</v>
      </c>
      <c r="BE17" s="212" t="e">
        <f>BE$133*計算_投入係数表!BE17</f>
        <v>#DIV/0!</v>
      </c>
      <c r="BF17" s="212" t="e">
        <f>BF$133*計算_投入係数表!BF17</f>
        <v>#DIV/0!</v>
      </c>
      <c r="BG17" s="212" t="e">
        <f>BG$133*計算_投入係数表!BG17</f>
        <v>#DIV/0!</v>
      </c>
      <c r="BH17" s="212" t="e">
        <f>BH$133*計算_投入係数表!BH17</f>
        <v>#DIV/0!</v>
      </c>
      <c r="BI17" s="212" t="e">
        <f>BI$133*計算_投入係数表!BI17</f>
        <v>#DIV/0!</v>
      </c>
      <c r="BJ17" s="212" t="e">
        <f>BJ$133*計算_投入係数表!BJ17</f>
        <v>#DIV/0!</v>
      </c>
      <c r="BK17" s="212" t="e">
        <f>BK$133*計算_投入係数表!BK17</f>
        <v>#DIV/0!</v>
      </c>
      <c r="BL17" s="212" t="e">
        <f>BL$133*計算_投入係数表!BL17</f>
        <v>#DIV/0!</v>
      </c>
      <c r="BM17" s="212" t="e">
        <f>BM$133*計算_投入係数表!BM17</f>
        <v>#DIV/0!</v>
      </c>
      <c r="BN17" s="212" t="e">
        <f>BN$133*計算_投入係数表!BN17</f>
        <v>#DIV/0!</v>
      </c>
      <c r="BO17" s="212" t="e">
        <f>BO$133*計算_投入係数表!BO17</f>
        <v>#DIV/0!</v>
      </c>
      <c r="BP17" s="212" t="e">
        <f>BP$133*計算_投入係数表!BP17</f>
        <v>#DIV/0!</v>
      </c>
      <c r="BQ17" s="212" t="e">
        <f>BQ$133*計算_投入係数表!BQ17</f>
        <v>#DIV/0!</v>
      </c>
      <c r="BR17" s="212" t="e">
        <f>BR$133*計算_投入係数表!BR17</f>
        <v>#DIV/0!</v>
      </c>
      <c r="BS17" s="212" t="e">
        <f>BS$133*計算_投入係数表!BS17</f>
        <v>#DIV/0!</v>
      </c>
      <c r="BT17" s="212" t="e">
        <f>BT$133*計算_投入係数表!BT17</f>
        <v>#DIV/0!</v>
      </c>
      <c r="BU17" s="212" t="e">
        <f>BU$133*計算_投入係数表!BU17</f>
        <v>#DIV/0!</v>
      </c>
      <c r="BV17" s="212" t="e">
        <f>BV$133*計算_投入係数表!BV17</f>
        <v>#DIV/0!</v>
      </c>
      <c r="BW17" s="212" t="e">
        <f>BW$133*計算_投入係数表!BW17</f>
        <v>#DIV/0!</v>
      </c>
      <c r="BX17" s="212" t="e">
        <f>BX$133*計算_投入係数表!BX17</f>
        <v>#DIV/0!</v>
      </c>
      <c r="BY17" s="212" t="e">
        <f>BY$133*計算_投入係数表!BY17</f>
        <v>#DIV/0!</v>
      </c>
      <c r="BZ17" s="212" t="e">
        <f>BZ$133*計算_投入係数表!BZ17</f>
        <v>#DIV/0!</v>
      </c>
      <c r="CA17" s="212" t="e">
        <f>CA$133*計算_投入係数表!CA17</f>
        <v>#DIV/0!</v>
      </c>
      <c r="CB17" s="212" t="e">
        <f>CB$133*計算_投入係数表!CB17</f>
        <v>#DIV/0!</v>
      </c>
      <c r="CC17" s="212" t="e">
        <f>CC$133*計算_投入係数表!CC17</f>
        <v>#DIV/0!</v>
      </c>
      <c r="CD17" s="212" t="e">
        <f>CD$133*計算_投入係数表!CD17</f>
        <v>#DIV/0!</v>
      </c>
      <c r="CE17" s="212" t="e">
        <f>CE$133*計算_投入係数表!CE17</f>
        <v>#DIV/0!</v>
      </c>
      <c r="CF17" s="212" t="e">
        <f>CF$133*計算_投入係数表!CF17</f>
        <v>#DIV/0!</v>
      </c>
      <c r="CG17" s="212" t="e">
        <f>CG$133*計算_投入係数表!CG17</f>
        <v>#DIV/0!</v>
      </c>
      <c r="CH17" s="212" t="e">
        <f>CH$133*計算_投入係数表!CH17</f>
        <v>#DIV/0!</v>
      </c>
      <c r="CI17" s="212" t="e">
        <f>CI$133*計算_投入係数表!CI17</f>
        <v>#DIV/0!</v>
      </c>
      <c r="CJ17" s="212" t="e">
        <f>CJ$133*計算_投入係数表!CJ17</f>
        <v>#DIV/0!</v>
      </c>
      <c r="CK17" s="212" t="e">
        <f>CK$133*計算_投入係数表!CK17</f>
        <v>#DIV/0!</v>
      </c>
      <c r="CL17" s="212" t="e">
        <f>CL$133*計算_投入係数表!CL17</f>
        <v>#DIV/0!</v>
      </c>
      <c r="CM17" s="212" t="e">
        <f>CM$133*計算_投入係数表!CM17</f>
        <v>#DIV/0!</v>
      </c>
      <c r="CN17" s="212" t="e">
        <f>CN$133*計算_投入係数表!CN17</f>
        <v>#DIV/0!</v>
      </c>
      <c r="CO17" s="212" t="e">
        <f>CO$133*計算_投入係数表!CO17</f>
        <v>#DIV/0!</v>
      </c>
      <c r="CP17" s="212" t="e">
        <f>CP$133*計算_投入係数表!CP17</f>
        <v>#DIV/0!</v>
      </c>
      <c r="CQ17" s="212" t="e">
        <f>CQ$133*計算_投入係数表!CQ17</f>
        <v>#DIV/0!</v>
      </c>
      <c r="CR17" s="212" t="e">
        <f>CR$133*計算_投入係数表!CR17</f>
        <v>#DIV/0!</v>
      </c>
      <c r="CS17" s="212" t="e">
        <f>CS$133*計算_投入係数表!CS17</f>
        <v>#DIV/0!</v>
      </c>
      <c r="CT17" s="212" t="e">
        <f>CT$133*計算_投入係数表!CT17</f>
        <v>#DIV/0!</v>
      </c>
      <c r="CU17" s="212" t="e">
        <f>CU$133*計算_投入係数表!CU17</f>
        <v>#DIV/0!</v>
      </c>
      <c r="CV17" s="212" t="e">
        <f>CV$133*計算_投入係数表!CV17</f>
        <v>#DIV/0!</v>
      </c>
      <c r="CW17" s="212" t="e">
        <f>CW$133*計算_投入係数表!CW17</f>
        <v>#DIV/0!</v>
      </c>
      <c r="CX17" s="212" t="e">
        <f>CX$133*計算_投入係数表!CX17</f>
        <v>#DIV/0!</v>
      </c>
      <c r="CY17" s="212" t="e">
        <f>CY$133*計算_投入係数表!CY17</f>
        <v>#DIV/0!</v>
      </c>
      <c r="CZ17" s="212" t="e">
        <f>CZ$133*計算_投入係数表!CZ17</f>
        <v>#DIV/0!</v>
      </c>
      <c r="DA17" s="212" t="e">
        <f>DA$133*計算_投入係数表!DA17</f>
        <v>#DIV/0!</v>
      </c>
      <c r="DB17" s="212" t="e">
        <f>DB$133*計算_投入係数表!DB17</f>
        <v>#DIV/0!</v>
      </c>
      <c r="DC17" s="212" t="e">
        <f>DC$133*計算_投入係数表!DC17</f>
        <v>#DIV/0!</v>
      </c>
      <c r="DD17" s="212" t="e">
        <f>DD$133*計算_投入係数表!DD17</f>
        <v>#DIV/0!</v>
      </c>
      <c r="DE17" s="212" t="e">
        <f>DE$133*計算_投入係数表!DE17</f>
        <v>#DIV/0!</v>
      </c>
      <c r="DF17" s="212" t="e">
        <f>DF$133*計算_投入係数表!DF17</f>
        <v>#DIV/0!</v>
      </c>
      <c r="DG17" s="212" t="e">
        <f>DG$133*計算_投入係数表!DG17</f>
        <v>#DIV/0!</v>
      </c>
      <c r="DH17" s="212" t="e">
        <f>DH$133*計算_投入係数表!DH17</f>
        <v>#DIV/0!</v>
      </c>
      <c r="DI17" s="212" t="e">
        <f>DI$133*計算_投入係数表!DI17</f>
        <v>#DIV/0!</v>
      </c>
      <c r="DJ17" s="212" t="e">
        <f>DJ$133*計算_投入係数表!DJ17</f>
        <v>#DIV/0!</v>
      </c>
      <c r="DK17" s="212" t="e">
        <f>DK$133*計算_投入係数表!DK17</f>
        <v>#DIV/0!</v>
      </c>
      <c r="DL17" s="212" t="e">
        <f>DL$133*計算_投入係数表!DL17</f>
        <v>#DIV/0!</v>
      </c>
      <c r="DM17" s="212" t="e">
        <f>DM$133*計算_投入係数表!DM17</f>
        <v>#DIV/0!</v>
      </c>
      <c r="DN17" s="212" t="e">
        <f>DN$133*計算_投入係数表!DN17</f>
        <v>#DIV/0!</v>
      </c>
      <c r="DO17" s="212" t="e">
        <f>DO$133*計算_投入係数表!DO17</f>
        <v>#DIV/0!</v>
      </c>
      <c r="DP17" s="212" t="e">
        <f>DP$133*計算_投入係数表!DP17</f>
        <v>#DIV/0!</v>
      </c>
      <c r="DQ17" s="212" t="e">
        <f>DQ$133*計算_投入係数表!DQ17</f>
        <v>#DIV/0!</v>
      </c>
      <c r="DR17" s="212" t="e">
        <f>DR$133*計算_投入係数表!DR17</f>
        <v>#DIV/0!</v>
      </c>
      <c r="DS17" s="212" t="e">
        <f>DS$133*計算_投入係数表!DS17</f>
        <v>#DIV/0!</v>
      </c>
      <c r="DT17" s="213">
        <f t="shared" si="0"/>
        <v>0</v>
      </c>
      <c r="DU17" s="214">
        <f>SUMIF(振分, $C17, 入力_北海道基本取引表!DU$4:DU$124)*($DV$140/$DW$140)</f>
        <v>0</v>
      </c>
      <c r="DV17" s="214">
        <f>SUMIF(振分, $C17, 入力_北海道基本取引表!DV$4:DV$124)*(入力!$D$718/入力!$F$718)</f>
        <v>0</v>
      </c>
      <c r="DW17" s="214">
        <f>SUMIF(振分, $C17, 入力_北海道基本取引表!DW$4:DW$124)*(計算_基本取引表_調整前!$DV$141/計算_基本取引表_調整前!$DW$141)</f>
        <v>0</v>
      </c>
      <c r="DX17" s="214">
        <f>SUMIF(振分, $C17, 入力_北海道基本取引表!DX$4:DX$124)*(計算_基本取引表_調整前!$DV$142/計算_基本取引表_調整前!$DW$142)</f>
        <v>0</v>
      </c>
      <c r="DY17" s="214">
        <f>SUMIF(振分, $C17, 入力_北海道基本取引表!DY$4:DY$124)*(入力!$D$700/入力!$F$700)</f>
        <v>0</v>
      </c>
      <c r="DZ17" s="214">
        <f>SUMIF(振分, $C17, 入力_北海道基本取引表!DZ$4:DZ$124)*($DV$140/$DW$140)</f>
        <v>0</v>
      </c>
      <c r="EA17" s="214" t="e">
        <f>SUMIF(振分, $C17, 入力_北海道基本取引表!EA$4:EA$124)*($EJ17/SUMIF(振分, $C17, 入力_北海道基本取引表!$EO$4:$EO$124))</f>
        <v>#DIV/0!</v>
      </c>
      <c r="EB17" s="214"/>
      <c r="EC17" s="215" t="e">
        <f t="shared" si="1"/>
        <v>#DIV/0!</v>
      </c>
      <c r="ED17" s="216" t="e">
        <f t="shared" si="2"/>
        <v>#DIV/0!</v>
      </c>
      <c r="EE17" s="214"/>
      <c r="EF17" s="216"/>
      <c r="EG17" s="216"/>
      <c r="EH17" s="214"/>
      <c r="EI17" s="216"/>
      <c r="EJ17" s="216">
        <v>0</v>
      </c>
    </row>
    <row r="18" spans="2:140" s="6" customFormat="1" ht="12" x14ac:dyDescent="0.25">
      <c r="B18" s="53">
        <v>15</v>
      </c>
      <c r="C18" s="192" t="str">
        <v>-</v>
      </c>
      <c r="D18" s="211">
        <f>D$133*計算_投入係数表!D18</f>
        <v>0</v>
      </c>
      <c r="E18" s="212">
        <f>E$133*計算_投入係数表!E18</f>
        <v>0</v>
      </c>
      <c r="F18" s="212">
        <f>F$133*計算_投入係数表!F18</f>
        <v>0</v>
      </c>
      <c r="G18" s="212">
        <f>G$133*計算_投入係数表!G18</f>
        <v>0</v>
      </c>
      <c r="H18" s="212">
        <f>H$133*計算_投入係数表!H18</f>
        <v>0</v>
      </c>
      <c r="I18" s="212">
        <f>I$133*計算_投入係数表!I18</f>
        <v>0</v>
      </c>
      <c r="J18" s="212">
        <f>J$133*計算_投入係数表!J18</f>
        <v>0</v>
      </c>
      <c r="K18" s="212">
        <f>K$133*計算_投入係数表!K18</f>
        <v>0</v>
      </c>
      <c r="L18" s="212">
        <f>L$133*計算_投入係数表!L18</f>
        <v>0</v>
      </c>
      <c r="M18" s="212">
        <f>M$133*計算_投入係数表!M18</f>
        <v>0</v>
      </c>
      <c r="N18" s="212">
        <f>N$133*計算_投入係数表!N18</f>
        <v>0</v>
      </c>
      <c r="O18" s="212">
        <f>O$133*計算_投入係数表!O18</f>
        <v>0</v>
      </c>
      <c r="P18" s="212">
        <f>P$133*計算_投入係数表!P18</f>
        <v>0</v>
      </c>
      <c r="Q18" s="212" t="e">
        <f>Q$133*計算_投入係数表!Q18</f>
        <v>#DIV/0!</v>
      </c>
      <c r="R18" s="212" t="e">
        <f>R$133*計算_投入係数表!R18</f>
        <v>#DIV/0!</v>
      </c>
      <c r="S18" s="212" t="e">
        <f>S$133*計算_投入係数表!S18</f>
        <v>#DIV/0!</v>
      </c>
      <c r="T18" s="212" t="e">
        <f>T$133*計算_投入係数表!T18</f>
        <v>#DIV/0!</v>
      </c>
      <c r="U18" s="212" t="e">
        <f>U$133*計算_投入係数表!U18</f>
        <v>#DIV/0!</v>
      </c>
      <c r="V18" s="212" t="e">
        <f>V$133*計算_投入係数表!V18</f>
        <v>#DIV/0!</v>
      </c>
      <c r="W18" s="212" t="e">
        <f>W$133*計算_投入係数表!W18</f>
        <v>#DIV/0!</v>
      </c>
      <c r="X18" s="212" t="e">
        <f>X$133*計算_投入係数表!X18</f>
        <v>#DIV/0!</v>
      </c>
      <c r="Y18" s="212" t="e">
        <f>Y$133*計算_投入係数表!Y18</f>
        <v>#DIV/0!</v>
      </c>
      <c r="Z18" s="212" t="e">
        <f>Z$133*計算_投入係数表!Z18</f>
        <v>#DIV/0!</v>
      </c>
      <c r="AA18" s="212" t="e">
        <f>AA$133*計算_投入係数表!AA18</f>
        <v>#DIV/0!</v>
      </c>
      <c r="AB18" s="212" t="e">
        <f>AB$133*計算_投入係数表!AB18</f>
        <v>#DIV/0!</v>
      </c>
      <c r="AC18" s="212" t="e">
        <f>AC$133*計算_投入係数表!AC18</f>
        <v>#DIV/0!</v>
      </c>
      <c r="AD18" s="212" t="e">
        <f>AD$133*計算_投入係数表!AD18</f>
        <v>#DIV/0!</v>
      </c>
      <c r="AE18" s="212" t="e">
        <f>AE$133*計算_投入係数表!AE18</f>
        <v>#DIV/0!</v>
      </c>
      <c r="AF18" s="212" t="e">
        <f>AF$133*計算_投入係数表!AF18</f>
        <v>#DIV/0!</v>
      </c>
      <c r="AG18" s="212" t="e">
        <f>AG$133*計算_投入係数表!AG18</f>
        <v>#DIV/0!</v>
      </c>
      <c r="AH18" s="212" t="e">
        <f>AH$133*計算_投入係数表!AH18</f>
        <v>#DIV/0!</v>
      </c>
      <c r="AI18" s="212" t="e">
        <f>AI$133*計算_投入係数表!AI18</f>
        <v>#DIV/0!</v>
      </c>
      <c r="AJ18" s="212" t="e">
        <f>AJ$133*計算_投入係数表!AJ18</f>
        <v>#DIV/0!</v>
      </c>
      <c r="AK18" s="212" t="e">
        <f>AK$133*計算_投入係数表!AK18</f>
        <v>#DIV/0!</v>
      </c>
      <c r="AL18" s="212" t="e">
        <f>AL$133*計算_投入係数表!AL18</f>
        <v>#DIV/0!</v>
      </c>
      <c r="AM18" s="212" t="e">
        <f>AM$133*計算_投入係数表!AM18</f>
        <v>#DIV/0!</v>
      </c>
      <c r="AN18" s="212" t="e">
        <f>AN$133*計算_投入係数表!AN18</f>
        <v>#DIV/0!</v>
      </c>
      <c r="AO18" s="212" t="e">
        <f>AO$133*計算_投入係数表!AO18</f>
        <v>#DIV/0!</v>
      </c>
      <c r="AP18" s="212" t="e">
        <f>AP$133*計算_投入係数表!AP18</f>
        <v>#DIV/0!</v>
      </c>
      <c r="AQ18" s="212" t="e">
        <f>AQ$133*計算_投入係数表!AQ18</f>
        <v>#DIV/0!</v>
      </c>
      <c r="AR18" s="212" t="e">
        <f>AR$133*計算_投入係数表!AR18</f>
        <v>#DIV/0!</v>
      </c>
      <c r="AS18" s="212" t="e">
        <f>AS$133*計算_投入係数表!AS18</f>
        <v>#DIV/0!</v>
      </c>
      <c r="AT18" s="212" t="e">
        <f>AT$133*計算_投入係数表!AT18</f>
        <v>#DIV/0!</v>
      </c>
      <c r="AU18" s="212" t="e">
        <f>AU$133*計算_投入係数表!AU18</f>
        <v>#DIV/0!</v>
      </c>
      <c r="AV18" s="212" t="e">
        <f>AV$133*計算_投入係数表!AV18</f>
        <v>#DIV/0!</v>
      </c>
      <c r="AW18" s="212" t="e">
        <f>AW$133*計算_投入係数表!AW18</f>
        <v>#DIV/0!</v>
      </c>
      <c r="AX18" s="212" t="e">
        <f>AX$133*計算_投入係数表!AX18</f>
        <v>#DIV/0!</v>
      </c>
      <c r="AY18" s="212" t="e">
        <f>AY$133*計算_投入係数表!AY18</f>
        <v>#DIV/0!</v>
      </c>
      <c r="AZ18" s="212" t="e">
        <f>AZ$133*計算_投入係数表!AZ18</f>
        <v>#DIV/0!</v>
      </c>
      <c r="BA18" s="212" t="e">
        <f>BA$133*計算_投入係数表!BA18</f>
        <v>#DIV/0!</v>
      </c>
      <c r="BB18" s="212" t="e">
        <f>BB$133*計算_投入係数表!BB18</f>
        <v>#DIV/0!</v>
      </c>
      <c r="BC18" s="212" t="e">
        <f>BC$133*計算_投入係数表!BC18</f>
        <v>#DIV/0!</v>
      </c>
      <c r="BD18" s="212" t="e">
        <f>BD$133*計算_投入係数表!BD18</f>
        <v>#DIV/0!</v>
      </c>
      <c r="BE18" s="212" t="e">
        <f>BE$133*計算_投入係数表!BE18</f>
        <v>#DIV/0!</v>
      </c>
      <c r="BF18" s="212" t="e">
        <f>BF$133*計算_投入係数表!BF18</f>
        <v>#DIV/0!</v>
      </c>
      <c r="BG18" s="212" t="e">
        <f>BG$133*計算_投入係数表!BG18</f>
        <v>#DIV/0!</v>
      </c>
      <c r="BH18" s="212" t="e">
        <f>BH$133*計算_投入係数表!BH18</f>
        <v>#DIV/0!</v>
      </c>
      <c r="BI18" s="212" t="e">
        <f>BI$133*計算_投入係数表!BI18</f>
        <v>#DIV/0!</v>
      </c>
      <c r="BJ18" s="212" t="e">
        <f>BJ$133*計算_投入係数表!BJ18</f>
        <v>#DIV/0!</v>
      </c>
      <c r="BK18" s="212" t="e">
        <f>BK$133*計算_投入係数表!BK18</f>
        <v>#DIV/0!</v>
      </c>
      <c r="BL18" s="212" t="e">
        <f>BL$133*計算_投入係数表!BL18</f>
        <v>#DIV/0!</v>
      </c>
      <c r="BM18" s="212" t="e">
        <f>BM$133*計算_投入係数表!BM18</f>
        <v>#DIV/0!</v>
      </c>
      <c r="BN18" s="212" t="e">
        <f>BN$133*計算_投入係数表!BN18</f>
        <v>#DIV/0!</v>
      </c>
      <c r="BO18" s="212" t="e">
        <f>BO$133*計算_投入係数表!BO18</f>
        <v>#DIV/0!</v>
      </c>
      <c r="BP18" s="212" t="e">
        <f>BP$133*計算_投入係数表!BP18</f>
        <v>#DIV/0!</v>
      </c>
      <c r="BQ18" s="212" t="e">
        <f>BQ$133*計算_投入係数表!BQ18</f>
        <v>#DIV/0!</v>
      </c>
      <c r="BR18" s="212" t="e">
        <f>BR$133*計算_投入係数表!BR18</f>
        <v>#DIV/0!</v>
      </c>
      <c r="BS18" s="212" t="e">
        <f>BS$133*計算_投入係数表!BS18</f>
        <v>#DIV/0!</v>
      </c>
      <c r="BT18" s="212" t="e">
        <f>BT$133*計算_投入係数表!BT18</f>
        <v>#DIV/0!</v>
      </c>
      <c r="BU18" s="212" t="e">
        <f>BU$133*計算_投入係数表!BU18</f>
        <v>#DIV/0!</v>
      </c>
      <c r="BV18" s="212" t="e">
        <f>BV$133*計算_投入係数表!BV18</f>
        <v>#DIV/0!</v>
      </c>
      <c r="BW18" s="212" t="e">
        <f>BW$133*計算_投入係数表!BW18</f>
        <v>#DIV/0!</v>
      </c>
      <c r="BX18" s="212" t="e">
        <f>BX$133*計算_投入係数表!BX18</f>
        <v>#DIV/0!</v>
      </c>
      <c r="BY18" s="212" t="e">
        <f>BY$133*計算_投入係数表!BY18</f>
        <v>#DIV/0!</v>
      </c>
      <c r="BZ18" s="212" t="e">
        <f>BZ$133*計算_投入係数表!BZ18</f>
        <v>#DIV/0!</v>
      </c>
      <c r="CA18" s="212" t="e">
        <f>CA$133*計算_投入係数表!CA18</f>
        <v>#DIV/0!</v>
      </c>
      <c r="CB18" s="212" t="e">
        <f>CB$133*計算_投入係数表!CB18</f>
        <v>#DIV/0!</v>
      </c>
      <c r="CC18" s="212" t="e">
        <f>CC$133*計算_投入係数表!CC18</f>
        <v>#DIV/0!</v>
      </c>
      <c r="CD18" s="212" t="e">
        <f>CD$133*計算_投入係数表!CD18</f>
        <v>#DIV/0!</v>
      </c>
      <c r="CE18" s="212" t="e">
        <f>CE$133*計算_投入係数表!CE18</f>
        <v>#DIV/0!</v>
      </c>
      <c r="CF18" s="212" t="e">
        <f>CF$133*計算_投入係数表!CF18</f>
        <v>#DIV/0!</v>
      </c>
      <c r="CG18" s="212" t="e">
        <f>CG$133*計算_投入係数表!CG18</f>
        <v>#DIV/0!</v>
      </c>
      <c r="CH18" s="212" t="e">
        <f>CH$133*計算_投入係数表!CH18</f>
        <v>#DIV/0!</v>
      </c>
      <c r="CI18" s="212" t="e">
        <f>CI$133*計算_投入係数表!CI18</f>
        <v>#DIV/0!</v>
      </c>
      <c r="CJ18" s="212" t="e">
        <f>CJ$133*計算_投入係数表!CJ18</f>
        <v>#DIV/0!</v>
      </c>
      <c r="CK18" s="212" t="e">
        <f>CK$133*計算_投入係数表!CK18</f>
        <v>#DIV/0!</v>
      </c>
      <c r="CL18" s="212" t="e">
        <f>CL$133*計算_投入係数表!CL18</f>
        <v>#DIV/0!</v>
      </c>
      <c r="CM18" s="212" t="e">
        <f>CM$133*計算_投入係数表!CM18</f>
        <v>#DIV/0!</v>
      </c>
      <c r="CN18" s="212" t="e">
        <f>CN$133*計算_投入係数表!CN18</f>
        <v>#DIV/0!</v>
      </c>
      <c r="CO18" s="212" t="e">
        <f>CO$133*計算_投入係数表!CO18</f>
        <v>#DIV/0!</v>
      </c>
      <c r="CP18" s="212" t="e">
        <f>CP$133*計算_投入係数表!CP18</f>
        <v>#DIV/0!</v>
      </c>
      <c r="CQ18" s="212" t="e">
        <f>CQ$133*計算_投入係数表!CQ18</f>
        <v>#DIV/0!</v>
      </c>
      <c r="CR18" s="212" t="e">
        <f>CR$133*計算_投入係数表!CR18</f>
        <v>#DIV/0!</v>
      </c>
      <c r="CS18" s="212" t="e">
        <f>CS$133*計算_投入係数表!CS18</f>
        <v>#DIV/0!</v>
      </c>
      <c r="CT18" s="212" t="e">
        <f>CT$133*計算_投入係数表!CT18</f>
        <v>#DIV/0!</v>
      </c>
      <c r="CU18" s="212" t="e">
        <f>CU$133*計算_投入係数表!CU18</f>
        <v>#DIV/0!</v>
      </c>
      <c r="CV18" s="212" t="e">
        <f>CV$133*計算_投入係数表!CV18</f>
        <v>#DIV/0!</v>
      </c>
      <c r="CW18" s="212" t="e">
        <f>CW$133*計算_投入係数表!CW18</f>
        <v>#DIV/0!</v>
      </c>
      <c r="CX18" s="212" t="e">
        <f>CX$133*計算_投入係数表!CX18</f>
        <v>#DIV/0!</v>
      </c>
      <c r="CY18" s="212" t="e">
        <f>CY$133*計算_投入係数表!CY18</f>
        <v>#DIV/0!</v>
      </c>
      <c r="CZ18" s="212" t="e">
        <f>CZ$133*計算_投入係数表!CZ18</f>
        <v>#DIV/0!</v>
      </c>
      <c r="DA18" s="212" t="e">
        <f>DA$133*計算_投入係数表!DA18</f>
        <v>#DIV/0!</v>
      </c>
      <c r="DB18" s="212" t="e">
        <f>DB$133*計算_投入係数表!DB18</f>
        <v>#DIV/0!</v>
      </c>
      <c r="DC18" s="212" t="e">
        <f>DC$133*計算_投入係数表!DC18</f>
        <v>#DIV/0!</v>
      </c>
      <c r="DD18" s="212" t="e">
        <f>DD$133*計算_投入係数表!DD18</f>
        <v>#DIV/0!</v>
      </c>
      <c r="DE18" s="212" t="e">
        <f>DE$133*計算_投入係数表!DE18</f>
        <v>#DIV/0!</v>
      </c>
      <c r="DF18" s="212" t="e">
        <f>DF$133*計算_投入係数表!DF18</f>
        <v>#DIV/0!</v>
      </c>
      <c r="DG18" s="212" t="e">
        <f>DG$133*計算_投入係数表!DG18</f>
        <v>#DIV/0!</v>
      </c>
      <c r="DH18" s="212" t="e">
        <f>DH$133*計算_投入係数表!DH18</f>
        <v>#DIV/0!</v>
      </c>
      <c r="DI18" s="212" t="e">
        <f>DI$133*計算_投入係数表!DI18</f>
        <v>#DIV/0!</v>
      </c>
      <c r="DJ18" s="212" t="e">
        <f>DJ$133*計算_投入係数表!DJ18</f>
        <v>#DIV/0!</v>
      </c>
      <c r="DK18" s="212" t="e">
        <f>DK$133*計算_投入係数表!DK18</f>
        <v>#DIV/0!</v>
      </c>
      <c r="DL18" s="212" t="e">
        <f>DL$133*計算_投入係数表!DL18</f>
        <v>#DIV/0!</v>
      </c>
      <c r="DM18" s="212" t="e">
        <f>DM$133*計算_投入係数表!DM18</f>
        <v>#DIV/0!</v>
      </c>
      <c r="DN18" s="212" t="e">
        <f>DN$133*計算_投入係数表!DN18</f>
        <v>#DIV/0!</v>
      </c>
      <c r="DO18" s="212" t="e">
        <f>DO$133*計算_投入係数表!DO18</f>
        <v>#DIV/0!</v>
      </c>
      <c r="DP18" s="212" t="e">
        <f>DP$133*計算_投入係数表!DP18</f>
        <v>#DIV/0!</v>
      </c>
      <c r="DQ18" s="212" t="e">
        <f>DQ$133*計算_投入係数表!DQ18</f>
        <v>#DIV/0!</v>
      </c>
      <c r="DR18" s="212" t="e">
        <f>DR$133*計算_投入係数表!DR18</f>
        <v>#DIV/0!</v>
      </c>
      <c r="DS18" s="212" t="e">
        <f>DS$133*計算_投入係数表!DS18</f>
        <v>#DIV/0!</v>
      </c>
      <c r="DT18" s="213">
        <f t="shared" si="0"/>
        <v>0</v>
      </c>
      <c r="DU18" s="214">
        <f>SUMIF(振分, $C18, 入力_北海道基本取引表!DU$4:DU$124)*($DV$140/$DW$140)</f>
        <v>0</v>
      </c>
      <c r="DV18" s="214">
        <f>SUMIF(振分, $C18, 入力_北海道基本取引表!DV$4:DV$124)*(入力!$D$718/入力!$F$718)</f>
        <v>0</v>
      </c>
      <c r="DW18" s="214">
        <f>SUMIF(振分, $C18, 入力_北海道基本取引表!DW$4:DW$124)*(計算_基本取引表_調整前!$DV$141/計算_基本取引表_調整前!$DW$141)</f>
        <v>0</v>
      </c>
      <c r="DX18" s="214">
        <f>SUMIF(振分, $C18, 入力_北海道基本取引表!DX$4:DX$124)*(計算_基本取引表_調整前!$DV$142/計算_基本取引表_調整前!$DW$142)</f>
        <v>0</v>
      </c>
      <c r="DY18" s="214">
        <f>SUMIF(振分, $C18, 入力_北海道基本取引表!DY$4:DY$124)*(入力!$D$700/入力!$F$700)</f>
        <v>0</v>
      </c>
      <c r="DZ18" s="214">
        <f>SUMIF(振分, $C18, 入力_北海道基本取引表!DZ$4:DZ$124)*($DV$140/$DW$140)</f>
        <v>0</v>
      </c>
      <c r="EA18" s="214" t="e">
        <f>SUMIF(振分, $C18, 入力_北海道基本取引表!EA$4:EA$124)*($EJ18/SUMIF(振分, $C18, 入力_北海道基本取引表!$EO$4:$EO$124))</f>
        <v>#DIV/0!</v>
      </c>
      <c r="EB18" s="214"/>
      <c r="EC18" s="215" t="e">
        <f t="shared" si="1"/>
        <v>#DIV/0!</v>
      </c>
      <c r="ED18" s="216" t="e">
        <f t="shared" si="2"/>
        <v>#DIV/0!</v>
      </c>
      <c r="EE18" s="214"/>
      <c r="EF18" s="216"/>
      <c r="EG18" s="216"/>
      <c r="EH18" s="214"/>
      <c r="EI18" s="216"/>
      <c r="EJ18" s="216">
        <v>0</v>
      </c>
    </row>
    <row r="19" spans="2:140" s="6" customFormat="1" ht="12" x14ac:dyDescent="0.25">
      <c r="B19" s="53">
        <v>16</v>
      </c>
      <c r="C19" s="195" t="str">
        <v>-</v>
      </c>
      <c r="D19" s="217">
        <f>D$133*計算_投入係数表!D19</f>
        <v>0</v>
      </c>
      <c r="E19" s="218">
        <f>E$133*計算_投入係数表!E19</f>
        <v>0</v>
      </c>
      <c r="F19" s="218">
        <f>F$133*計算_投入係数表!F19</f>
        <v>0</v>
      </c>
      <c r="G19" s="218">
        <f>G$133*計算_投入係数表!G19</f>
        <v>0</v>
      </c>
      <c r="H19" s="218">
        <f>H$133*計算_投入係数表!H19</f>
        <v>0</v>
      </c>
      <c r="I19" s="218">
        <f>I$133*計算_投入係数表!I19</f>
        <v>0</v>
      </c>
      <c r="J19" s="218">
        <f>J$133*計算_投入係数表!J19</f>
        <v>0</v>
      </c>
      <c r="K19" s="218">
        <f>K$133*計算_投入係数表!K19</f>
        <v>0</v>
      </c>
      <c r="L19" s="218">
        <f>L$133*計算_投入係数表!L19</f>
        <v>0</v>
      </c>
      <c r="M19" s="218">
        <f>M$133*計算_投入係数表!M19</f>
        <v>0</v>
      </c>
      <c r="N19" s="218">
        <f>N$133*計算_投入係数表!N19</f>
        <v>0</v>
      </c>
      <c r="O19" s="218">
        <f>O$133*計算_投入係数表!O19</f>
        <v>0</v>
      </c>
      <c r="P19" s="218">
        <f>P$133*計算_投入係数表!P19</f>
        <v>0</v>
      </c>
      <c r="Q19" s="218" t="e">
        <f>Q$133*計算_投入係数表!Q19</f>
        <v>#DIV/0!</v>
      </c>
      <c r="R19" s="218" t="e">
        <f>R$133*計算_投入係数表!R19</f>
        <v>#DIV/0!</v>
      </c>
      <c r="S19" s="218" t="e">
        <f>S$133*計算_投入係数表!S19</f>
        <v>#DIV/0!</v>
      </c>
      <c r="T19" s="218" t="e">
        <f>T$133*計算_投入係数表!T19</f>
        <v>#DIV/0!</v>
      </c>
      <c r="U19" s="218" t="e">
        <f>U$133*計算_投入係数表!U19</f>
        <v>#DIV/0!</v>
      </c>
      <c r="V19" s="218" t="e">
        <f>V$133*計算_投入係数表!V19</f>
        <v>#DIV/0!</v>
      </c>
      <c r="W19" s="218" t="e">
        <f>W$133*計算_投入係数表!W19</f>
        <v>#DIV/0!</v>
      </c>
      <c r="X19" s="218" t="e">
        <f>X$133*計算_投入係数表!X19</f>
        <v>#DIV/0!</v>
      </c>
      <c r="Y19" s="218" t="e">
        <f>Y$133*計算_投入係数表!Y19</f>
        <v>#DIV/0!</v>
      </c>
      <c r="Z19" s="218" t="e">
        <f>Z$133*計算_投入係数表!Z19</f>
        <v>#DIV/0!</v>
      </c>
      <c r="AA19" s="218" t="e">
        <f>AA$133*計算_投入係数表!AA19</f>
        <v>#DIV/0!</v>
      </c>
      <c r="AB19" s="218" t="e">
        <f>AB$133*計算_投入係数表!AB19</f>
        <v>#DIV/0!</v>
      </c>
      <c r="AC19" s="218" t="e">
        <f>AC$133*計算_投入係数表!AC19</f>
        <v>#DIV/0!</v>
      </c>
      <c r="AD19" s="218" t="e">
        <f>AD$133*計算_投入係数表!AD19</f>
        <v>#DIV/0!</v>
      </c>
      <c r="AE19" s="218" t="e">
        <f>AE$133*計算_投入係数表!AE19</f>
        <v>#DIV/0!</v>
      </c>
      <c r="AF19" s="218" t="e">
        <f>AF$133*計算_投入係数表!AF19</f>
        <v>#DIV/0!</v>
      </c>
      <c r="AG19" s="218" t="e">
        <f>AG$133*計算_投入係数表!AG19</f>
        <v>#DIV/0!</v>
      </c>
      <c r="AH19" s="218" t="e">
        <f>AH$133*計算_投入係数表!AH19</f>
        <v>#DIV/0!</v>
      </c>
      <c r="AI19" s="218" t="e">
        <f>AI$133*計算_投入係数表!AI19</f>
        <v>#DIV/0!</v>
      </c>
      <c r="AJ19" s="218" t="e">
        <f>AJ$133*計算_投入係数表!AJ19</f>
        <v>#DIV/0!</v>
      </c>
      <c r="AK19" s="218" t="e">
        <f>AK$133*計算_投入係数表!AK19</f>
        <v>#DIV/0!</v>
      </c>
      <c r="AL19" s="218" t="e">
        <f>AL$133*計算_投入係数表!AL19</f>
        <v>#DIV/0!</v>
      </c>
      <c r="AM19" s="218" t="e">
        <f>AM$133*計算_投入係数表!AM19</f>
        <v>#DIV/0!</v>
      </c>
      <c r="AN19" s="218" t="e">
        <f>AN$133*計算_投入係数表!AN19</f>
        <v>#DIV/0!</v>
      </c>
      <c r="AO19" s="218" t="e">
        <f>AO$133*計算_投入係数表!AO19</f>
        <v>#DIV/0!</v>
      </c>
      <c r="AP19" s="218" t="e">
        <f>AP$133*計算_投入係数表!AP19</f>
        <v>#DIV/0!</v>
      </c>
      <c r="AQ19" s="218" t="e">
        <f>AQ$133*計算_投入係数表!AQ19</f>
        <v>#DIV/0!</v>
      </c>
      <c r="AR19" s="218" t="e">
        <f>AR$133*計算_投入係数表!AR19</f>
        <v>#DIV/0!</v>
      </c>
      <c r="AS19" s="218" t="e">
        <f>AS$133*計算_投入係数表!AS19</f>
        <v>#DIV/0!</v>
      </c>
      <c r="AT19" s="218" t="e">
        <f>AT$133*計算_投入係数表!AT19</f>
        <v>#DIV/0!</v>
      </c>
      <c r="AU19" s="218" t="e">
        <f>AU$133*計算_投入係数表!AU19</f>
        <v>#DIV/0!</v>
      </c>
      <c r="AV19" s="218" t="e">
        <f>AV$133*計算_投入係数表!AV19</f>
        <v>#DIV/0!</v>
      </c>
      <c r="AW19" s="218" t="e">
        <f>AW$133*計算_投入係数表!AW19</f>
        <v>#DIV/0!</v>
      </c>
      <c r="AX19" s="218" t="e">
        <f>AX$133*計算_投入係数表!AX19</f>
        <v>#DIV/0!</v>
      </c>
      <c r="AY19" s="218" t="e">
        <f>AY$133*計算_投入係数表!AY19</f>
        <v>#DIV/0!</v>
      </c>
      <c r="AZ19" s="218" t="e">
        <f>AZ$133*計算_投入係数表!AZ19</f>
        <v>#DIV/0!</v>
      </c>
      <c r="BA19" s="218" t="e">
        <f>BA$133*計算_投入係数表!BA19</f>
        <v>#DIV/0!</v>
      </c>
      <c r="BB19" s="218" t="e">
        <f>BB$133*計算_投入係数表!BB19</f>
        <v>#DIV/0!</v>
      </c>
      <c r="BC19" s="218" t="e">
        <f>BC$133*計算_投入係数表!BC19</f>
        <v>#DIV/0!</v>
      </c>
      <c r="BD19" s="218" t="e">
        <f>BD$133*計算_投入係数表!BD19</f>
        <v>#DIV/0!</v>
      </c>
      <c r="BE19" s="218" t="e">
        <f>BE$133*計算_投入係数表!BE19</f>
        <v>#DIV/0!</v>
      </c>
      <c r="BF19" s="218" t="e">
        <f>BF$133*計算_投入係数表!BF19</f>
        <v>#DIV/0!</v>
      </c>
      <c r="BG19" s="218" t="e">
        <f>BG$133*計算_投入係数表!BG19</f>
        <v>#DIV/0!</v>
      </c>
      <c r="BH19" s="218" t="e">
        <f>BH$133*計算_投入係数表!BH19</f>
        <v>#DIV/0!</v>
      </c>
      <c r="BI19" s="218" t="e">
        <f>BI$133*計算_投入係数表!BI19</f>
        <v>#DIV/0!</v>
      </c>
      <c r="BJ19" s="218" t="e">
        <f>BJ$133*計算_投入係数表!BJ19</f>
        <v>#DIV/0!</v>
      </c>
      <c r="BK19" s="218" t="e">
        <f>BK$133*計算_投入係数表!BK19</f>
        <v>#DIV/0!</v>
      </c>
      <c r="BL19" s="218" t="e">
        <f>BL$133*計算_投入係数表!BL19</f>
        <v>#DIV/0!</v>
      </c>
      <c r="BM19" s="218" t="e">
        <f>BM$133*計算_投入係数表!BM19</f>
        <v>#DIV/0!</v>
      </c>
      <c r="BN19" s="218" t="e">
        <f>BN$133*計算_投入係数表!BN19</f>
        <v>#DIV/0!</v>
      </c>
      <c r="BO19" s="218" t="e">
        <f>BO$133*計算_投入係数表!BO19</f>
        <v>#DIV/0!</v>
      </c>
      <c r="BP19" s="218" t="e">
        <f>BP$133*計算_投入係数表!BP19</f>
        <v>#DIV/0!</v>
      </c>
      <c r="BQ19" s="218" t="e">
        <f>BQ$133*計算_投入係数表!BQ19</f>
        <v>#DIV/0!</v>
      </c>
      <c r="BR19" s="218" t="e">
        <f>BR$133*計算_投入係数表!BR19</f>
        <v>#DIV/0!</v>
      </c>
      <c r="BS19" s="218" t="e">
        <f>BS$133*計算_投入係数表!BS19</f>
        <v>#DIV/0!</v>
      </c>
      <c r="BT19" s="218" t="e">
        <f>BT$133*計算_投入係数表!BT19</f>
        <v>#DIV/0!</v>
      </c>
      <c r="BU19" s="218" t="e">
        <f>BU$133*計算_投入係数表!BU19</f>
        <v>#DIV/0!</v>
      </c>
      <c r="BV19" s="218" t="e">
        <f>BV$133*計算_投入係数表!BV19</f>
        <v>#DIV/0!</v>
      </c>
      <c r="BW19" s="218" t="e">
        <f>BW$133*計算_投入係数表!BW19</f>
        <v>#DIV/0!</v>
      </c>
      <c r="BX19" s="218" t="e">
        <f>BX$133*計算_投入係数表!BX19</f>
        <v>#DIV/0!</v>
      </c>
      <c r="BY19" s="218" t="e">
        <f>BY$133*計算_投入係数表!BY19</f>
        <v>#DIV/0!</v>
      </c>
      <c r="BZ19" s="218" t="e">
        <f>BZ$133*計算_投入係数表!BZ19</f>
        <v>#DIV/0!</v>
      </c>
      <c r="CA19" s="218" t="e">
        <f>CA$133*計算_投入係数表!CA19</f>
        <v>#DIV/0!</v>
      </c>
      <c r="CB19" s="218" t="e">
        <f>CB$133*計算_投入係数表!CB19</f>
        <v>#DIV/0!</v>
      </c>
      <c r="CC19" s="218" t="e">
        <f>CC$133*計算_投入係数表!CC19</f>
        <v>#DIV/0!</v>
      </c>
      <c r="CD19" s="218" t="e">
        <f>CD$133*計算_投入係数表!CD19</f>
        <v>#DIV/0!</v>
      </c>
      <c r="CE19" s="218" t="e">
        <f>CE$133*計算_投入係数表!CE19</f>
        <v>#DIV/0!</v>
      </c>
      <c r="CF19" s="218" t="e">
        <f>CF$133*計算_投入係数表!CF19</f>
        <v>#DIV/0!</v>
      </c>
      <c r="CG19" s="218" t="e">
        <f>CG$133*計算_投入係数表!CG19</f>
        <v>#DIV/0!</v>
      </c>
      <c r="CH19" s="218" t="e">
        <f>CH$133*計算_投入係数表!CH19</f>
        <v>#DIV/0!</v>
      </c>
      <c r="CI19" s="218" t="e">
        <f>CI$133*計算_投入係数表!CI19</f>
        <v>#DIV/0!</v>
      </c>
      <c r="CJ19" s="218" t="e">
        <f>CJ$133*計算_投入係数表!CJ19</f>
        <v>#DIV/0!</v>
      </c>
      <c r="CK19" s="218" t="e">
        <f>CK$133*計算_投入係数表!CK19</f>
        <v>#DIV/0!</v>
      </c>
      <c r="CL19" s="218" t="e">
        <f>CL$133*計算_投入係数表!CL19</f>
        <v>#DIV/0!</v>
      </c>
      <c r="CM19" s="218" t="e">
        <f>CM$133*計算_投入係数表!CM19</f>
        <v>#DIV/0!</v>
      </c>
      <c r="CN19" s="218" t="e">
        <f>CN$133*計算_投入係数表!CN19</f>
        <v>#DIV/0!</v>
      </c>
      <c r="CO19" s="218" t="e">
        <f>CO$133*計算_投入係数表!CO19</f>
        <v>#DIV/0!</v>
      </c>
      <c r="CP19" s="218" t="e">
        <f>CP$133*計算_投入係数表!CP19</f>
        <v>#DIV/0!</v>
      </c>
      <c r="CQ19" s="218" t="e">
        <f>CQ$133*計算_投入係数表!CQ19</f>
        <v>#DIV/0!</v>
      </c>
      <c r="CR19" s="218" t="e">
        <f>CR$133*計算_投入係数表!CR19</f>
        <v>#DIV/0!</v>
      </c>
      <c r="CS19" s="218" t="e">
        <f>CS$133*計算_投入係数表!CS19</f>
        <v>#DIV/0!</v>
      </c>
      <c r="CT19" s="218" t="e">
        <f>CT$133*計算_投入係数表!CT19</f>
        <v>#DIV/0!</v>
      </c>
      <c r="CU19" s="218" t="e">
        <f>CU$133*計算_投入係数表!CU19</f>
        <v>#DIV/0!</v>
      </c>
      <c r="CV19" s="218" t="e">
        <f>CV$133*計算_投入係数表!CV19</f>
        <v>#DIV/0!</v>
      </c>
      <c r="CW19" s="218" t="e">
        <f>CW$133*計算_投入係数表!CW19</f>
        <v>#DIV/0!</v>
      </c>
      <c r="CX19" s="218" t="e">
        <f>CX$133*計算_投入係数表!CX19</f>
        <v>#DIV/0!</v>
      </c>
      <c r="CY19" s="218" t="e">
        <f>CY$133*計算_投入係数表!CY19</f>
        <v>#DIV/0!</v>
      </c>
      <c r="CZ19" s="218" t="e">
        <f>CZ$133*計算_投入係数表!CZ19</f>
        <v>#DIV/0!</v>
      </c>
      <c r="DA19" s="218" t="e">
        <f>DA$133*計算_投入係数表!DA19</f>
        <v>#DIV/0!</v>
      </c>
      <c r="DB19" s="218" t="e">
        <f>DB$133*計算_投入係数表!DB19</f>
        <v>#DIV/0!</v>
      </c>
      <c r="DC19" s="218" t="e">
        <f>DC$133*計算_投入係数表!DC19</f>
        <v>#DIV/0!</v>
      </c>
      <c r="DD19" s="218" t="e">
        <f>DD$133*計算_投入係数表!DD19</f>
        <v>#DIV/0!</v>
      </c>
      <c r="DE19" s="218" t="e">
        <f>DE$133*計算_投入係数表!DE19</f>
        <v>#DIV/0!</v>
      </c>
      <c r="DF19" s="218" t="e">
        <f>DF$133*計算_投入係数表!DF19</f>
        <v>#DIV/0!</v>
      </c>
      <c r="DG19" s="218" t="e">
        <f>DG$133*計算_投入係数表!DG19</f>
        <v>#DIV/0!</v>
      </c>
      <c r="DH19" s="218" t="e">
        <f>DH$133*計算_投入係数表!DH19</f>
        <v>#DIV/0!</v>
      </c>
      <c r="DI19" s="218" t="e">
        <f>DI$133*計算_投入係数表!DI19</f>
        <v>#DIV/0!</v>
      </c>
      <c r="DJ19" s="218" t="e">
        <f>DJ$133*計算_投入係数表!DJ19</f>
        <v>#DIV/0!</v>
      </c>
      <c r="DK19" s="218" t="e">
        <f>DK$133*計算_投入係数表!DK19</f>
        <v>#DIV/0!</v>
      </c>
      <c r="DL19" s="218" t="e">
        <f>DL$133*計算_投入係数表!DL19</f>
        <v>#DIV/0!</v>
      </c>
      <c r="DM19" s="218" t="e">
        <f>DM$133*計算_投入係数表!DM19</f>
        <v>#DIV/0!</v>
      </c>
      <c r="DN19" s="218" t="e">
        <f>DN$133*計算_投入係数表!DN19</f>
        <v>#DIV/0!</v>
      </c>
      <c r="DO19" s="218" t="e">
        <f>DO$133*計算_投入係数表!DO19</f>
        <v>#DIV/0!</v>
      </c>
      <c r="DP19" s="218" t="e">
        <f>DP$133*計算_投入係数表!DP19</f>
        <v>#DIV/0!</v>
      </c>
      <c r="DQ19" s="218" t="e">
        <f>DQ$133*計算_投入係数表!DQ19</f>
        <v>#DIV/0!</v>
      </c>
      <c r="DR19" s="218" t="e">
        <f>DR$133*計算_投入係数表!DR19</f>
        <v>#DIV/0!</v>
      </c>
      <c r="DS19" s="218" t="e">
        <f>DS$133*計算_投入係数表!DS19</f>
        <v>#DIV/0!</v>
      </c>
      <c r="DT19" s="219">
        <f t="shared" si="0"/>
        <v>0</v>
      </c>
      <c r="DU19" s="220">
        <f>SUMIF(振分, $C19, 入力_北海道基本取引表!DU$4:DU$124)*($DV$140/$DW$140)</f>
        <v>0</v>
      </c>
      <c r="DV19" s="220">
        <f>SUMIF(振分, $C19, 入力_北海道基本取引表!DV$4:DV$124)*(入力!$D$718/入力!$F$718)</f>
        <v>0</v>
      </c>
      <c r="DW19" s="220">
        <f>SUMIF(振分, $C19, 入力_北海道基本取引表!DW$4:DW$124)*(計算_基本取引表_調整前!$DV$141/計算_基本取引表_調整前!$DW$141)</f>
        <v>0</v>
      </c>
      <c r="DX19" s="220">
        <f>SUMIF(振分, $C19, 入力_北海道基本取引表!DX$4:DX$124)*(計算_基本取引表_調整前!$DV$142/計算_基本取引表_調整前!$DW$142)</f>
        <v>0</v>
      </c>
      <c r="DY19" s="220">
        <f>SUMIF(振分, $C19, 入力_北海道基本取引表!DY$4:DY$124)*(入力!$D$700/入力!$F$700)</f>
        <v>0</v>
      </c>
      <c r="DZ19" s="220">
        <f>SUMIF(振分, $C19, 入力_北海道基本取引表!DZ$4:DZ$124)*($DV$140/$DW$140)</f>
        <v>0</v>
      </c>
      <c r="EA19" s="220" t="e">
        <f>SUMIF(振分, $C19, 入力_北海道基本取引表!EA$4:EA$124)*($EJ19/SUMIF(振分, $C19, 入力_北海道基本取引表!$EO$4:$EO$124))</f>
        <v>#DIV/0!</v>
      </c>
      <c r="EB19" s="220"/>
      <c r="EC19" s="221" t="e">
        <f t="shared" si="1"/>
        <v>#DIV/0!</v>
      </c>
      <c r="ED19" s="222" t="e">
        <f t="shared" si="2"/>
        <v>#DIV/0!</v>
      </c>
      <c r="EE19" s="220"/>
      <c r="EF19" s="222"/>
      <c r="EG19" s="222"/>
      <c r="EH19" s="220"/>
      <c r="EI19" s="222"/>
      <c r="EJ19" s="216">
        <v>0</v>
      </c>
    </row>
    <row r="20" spans="2:140" s="6" customFormat="1" ht="12" x14ac:dyDescent="0.25">
      <c r="B20" s="53">
        <v>17</v>
      </c>
      <c r="C20" s="192" t="str">
        <v>-</v>
      </c>
      <c r="D20" s="211">
        <f>D$133*計算_投入係数表!D20</f>
        <v>0</v>
      </c>
      <c r="E20" s="212">
        <f>E$133*計算_投入係数表!E20</f>
        <v>0</v>
      </c>
      <c r="F20" s="212">
        <f>F$133*計算_投入係数表!F20</f>
        <v>0</v>
      </c>
      <c r="G20" s="212">
        <f>G$133*計算_投入係数表!G20</f>
        <v>0</v>
      </c>
      <c r="H20" s="212">
        <f>H$133*計算_投入係数表!H20</f>
        <v>0</v>
      </c>
      <c r="I20" s="212">
        <f>I$133*計算_投入係数表!I20</f>
        <v>0</v>
      </c>
      <c r="J20" s="212">
        <f>J$133*計算_投入係数表!J20</f>
        <v>0</v>
      </c>
      <c r="K20" s="212">
        <f>K$133*計算_投入係数表!K20</f>
        <v>0</v>
      </c>
      <c r="L20" s="212">
        <f>L$133*計算_投入係数表!L20</f>
        <v>0</v>
      </c>
      <c r="M20" s="212">
        <f>M$133*計算_投入係数表!M20</f>
        <v>0</v>
      </c>
      <c r="N20" s="212">
        <f>N$133*計算_投入係数表!N20</f>
        <v>0</v>
      </c>
      <c r="O20" s="212">
        <f>O$133*計算_投入係数表!O20</f>
        <v>0</v>
      </c>
      <c r="P20" s="212">
        <f>P$133*計算_投入係数表!P20</f>
        <v>0</v>
      </c>
      <c r="Q20" s="212" t="e">
        <f>Q$133*計算_投入係数表!Q20</f>
        <v>#DIV/0!</v>
      </c>
      <c r="R20" s="212" t="e">
        <f>R$133*計算_投入係数表!R20</f>
        <v>#DIV/0!</v>
      </c>
      <c r="S20" s="212" t="e">
        <f>S$133*計算_投入係数表!S20</f>
        <v>#DIV/0!</v>
      </c>
      <c r="T20" s="212" t="e">
        <f>T$133*計算_投入係数表!T20</f>
        <v>#DIV/0!</v>
      </c>
      <c r="U20" s="212" t="e">
        <f>U$133*計算_投入係数表!U20</f>
        <v>#DIV/0!</v>
      </c>
      <c r="V20" s="212" t="e">
        <f>V$133*計算_投入係数表!V20</f>
        <v>#DIV/0!</v>
      </c>
      <c r="W20" s="212" t="e">
        <f>W$133*計算_投入係数表!W20</f>
        <v>#DIV/0!</v>
      </c>
      <c r="X20" s="212" t="e">
        <f>X$133*計算_投入係数表!X20</f>
        <v>#DIV/0!</v>
      </c>
      <c r="Y20" s="212" t="e">
        <f>Y$133*計算_投入係数表!Y20</f>
        <v>#DIV/0!</v>
      </c>
      <c r="Z20" s="212" t="e">
        <f>Z$133*計算_投入係数表!Z20</f>
        <v>#DIV/0!</v>
      </c>
      <c r="AA20" s="212" t="e">
        <f>AA$133*計算_投入係数表!AA20</f>
        <v>#DIV/0!</v>
      </c>
      <c r="AB20" s="212" t="e">
        <f>AB$133*計算_投入係数表!AB20</f>
        <v>#DIV/0!</v>
      </c>
      <c r="AC20" s="212" t="e">
        <f>AC$133*計算_投入係数表!AC20</f>
        <v>#DIV/0!</v>
      </c>
      <c r="AD20" s="212" t="e">
        <f>AD$133*計算_投入係数表!AD20</f>
        <v>#DIV/0!</v>
      </c>
      <c r="AE20" s="212" t="e">
        <f>AE$133*計算_投入係数表!AE20</f>
        <v>#DIV/0!</v>
      </c>
      <c r="AF20" s="212" t="e">
        <f>AF$133*計算_投入係数表!AF20</f>
        <v>#DIV/0!</v>
      </c>
      <c r="AG20" s="212" t="e">
        <f>AG$133*計算_投入係数表!AG20</f>
        <v>#DIV/0!</v>
      </c>
      <c r="AH20" s="212" t="e">
        <f>AH$133*計算_投入係数表!AH20</f>
        <v>#DIV/0!</v>
      </c>
      <c r="AI20" s="212" t="e">
        <f>AI$133*計算_投入係数表!AI20</f>
        <v>#DIV/0!</v>
      </c>
      <c r="AJ20" s="212" t="e">
        <f>AJ$133*計算_投入係数表!AJ20</f>
        <v>#DIV/0!</v>
      </c>
      <c r="AK20" s="212" t="e">
        <f>AK$133*計算_投入係数表!AK20</f>
        <v>#DIV/0!</v>
      </c>
      <c r="AL20" s="212" t="e">
        <f>AL$133*計算_投入係数表!AL20</f>
        <v>#DIV/0!</v>
      </c>
      <c r="AM20" s="212" t="e">
        <f>AM$133*計算_投入係数表!AM20</f>
        <v>#DIV/0!</v>
      </c>
      <c r="AN20" s="212" t="e">
        <f>AN$133*計算_投入係数表!AN20</f>
        <v>#DIV/0!</v>
      </c>
      <c r="AO20" s="212" t="e">
        <f>AO$133*計算_投入係数表!AO20</f>
        <v>#DIV/0!</v>
      </c>
      <c r="AP20" s="212" t="e">
        <f>AP$133*計算_投入係数表!AP20</f>
        <v>#DIV/0!</v>
      </c>
      <c r="AQ20" s="212" t="e">
        <f>AQ$133*計算_投入係数表!AQ20</f>
        <v>#DIV/0!</v>
      </c>
      <c r="AR20" s="212" t="e">
        <f>AR$133*計算_投入係数表!AR20</f>
        <v>#DIV/0!</v>
      </c>
      <c r="AS20" s="212" t="e">
        <f>AS$133*計算_投入係数表!AS20</f>
        <v>#DIV/0!</v>
      </c>
      <c r="AT20" s="212" t="e">
        <f>AT$133*計算_投入係数表!AT20</f>
        <v>#DIV/0!</v>
      </c>
      <c r="AU20" s="212" t="e">
        <f>AU$133*計算_投入係数表!AU20</f>
        <v>#DIV/0!</v>
      </c>
      <c r="AV20" s="212" t="e">
        <f>AV$133*計算_投入係数表!AV20</f>
        <v>#DIV/0!</v>
      </c>
      <c r="AW20" s="212" t="e">
        <f>AW$133*計算_投入係数表!AW20</f>
        <v>#DIV/0!</v>
      </c>
      <c r="AX20" s="212" t="e">
        <f>AX$133*計算_投入係数表!AX20</f>
        <v>#DIV/0!</v>
      </c>
      <c r="AY20" s="212" t="e">
        <f>AY$133*計算_投入係数表!AY20</f>
        <v>#DIV/0!</v>
      </c>
      <c r="AZ20" s="212" t="e">
        <f>AZ$133*計算_投入係数表!AZ20</f>
        <v>#DIV/0!</v>
      </c>
      <c r="BA20" s="212" t="e">
        <f>BA$133*計算_投入係数表!BA20</f>
        <v>#DIV/0!</v>
      </c>
      <c r="BB20" s="212" t="e">
        <f>BB$133*計算_投入係数表!BB20</f>
        <v>#DIV/0!</v>
      </c>
      <c r="BC20" s="212" t="e">
        <f>BC$133*計算_投入係数表!BC20</f>
        <v>#DIV/0!</v>
      </c>
      <c r="BD20" s="212" t="e">
        <f>BD$133*計算_投入係数表!BD20</f>
        <v>#DIV/0!</v>
      </c>
      <c r="BE20" s="212" t="e">
        <f>BE$133*計算_投入係数表!BE20</f>
        <v>#DIV/0!</v>
      </c>
      <c r="BF20" s="212" t="e">
        <f>BF$133*計算_投入係数表!BF20</f>
        <v>#DIV/0!</v>
      </c>
      <c r="BG20" s="212" t="e">
        <f>BG$133*計算_投入係数表!BG20</f>
        <v>#DIV/0!</v>
      </c>
      <c r="BH20" s="212" t="e">
        <f>BH$133*計算_投入係数表!BH20</f>
        <v>#DIV/0!</v>
      </c>
      <c r="BI20" s="212" t="e">
        <f>BI$133*計算_投入係数表!BI20</f>
        <v>#DIV/0!</v>
      </c>
      <c r="BJ20" s="212" t="e">
        <f>BJ$133*計算_投入係数表!BJ20</f>
        <v>#DIV/0!</v>
      </c>
      <c r="BK20" s="212" t="e">
        <f>BK$133*計算_投入係数表!BK20</f>
        <v>#DIV/0!</v>
      </c>
      <c r="BL20" s="212" t="e">
        <f>BL$133*計算_投入係数表!BL20</f>
        <v>#DIV/0!</v>
      </c>
      <c r="BM20" s="212" t="e">
        <f>BM$133*計算_投入係数表!BM20</f>
        <v>#DIV/0!</v>
      </c>
      <c r="BN20" s="212" t="e">
        <f>BN$133*計算_投入係数表!BN20</f>
        <v>#DIV/0!</v>
      </c>
      <c r="BO20" s="212" t="e">
        <f>BO$133*計算_投入係数表!BO20</f>
        <v>#DIV/0!</v>
      </c>
      <c r="BP20" s="212" t="e">
        <f>BP$133*計算_投入係数表!BP20</f>
        <v>#DIV/0!</v>
      </c>
      <c r="BQ20" s="212" t="e">
        <f>BQ$133*計算_投入係数表!BQ20</f>
        <v>#DIV/0!</v>
      </c>
      <c r="BR20" s="212" t="e">
        <f>BR$133*計算_投入係数表!BR20</f>
        <v>#DIV/0!</v>
      </c>
      <c r="BS20" s="212" t="e">
        <f>BS$133*計算_投入係数表!BS20</f>
        <v>#DIV/0!</v>
      </c>
      <c r="BT20" s="212" t="e">
        <f>BT$133*計算_投入係数表!BT20</f>
        <v>#DIV/0!</v>
      </c>
      <c r="BU20" s="212" t="e">
        <f>BU$133*計算_投入係数表!BU20</f>
        <v>#DIV/0!</v>
      </c>
      <c r="BV20" s="212" t="e">
        <f>BV$133*計算_投入係数表!BV20</f>
        <v>#DIV/0!</v>
      </c>
      <c r="BW20" s="212" t="e">
        <f>BW$133*計算_投入係数表!BW20</f>
        <v>#DIV/0!</v>
      </c>
      <c r="BX20" s="212" t="e">
        <f>BX$133*計算_投入係数表!BX20</f>
        <v>#DIV/0!</v>
      </c>
      <c r="BY20" s="212" t="e">
        <f>BY$133*計算_投入係数表!BY20</f>
        <v>#DIV/0!</v>
      </c>
      <c r="BZ20" s="212" t="e">
        <f>BZ$133*計算_投入係数表!BZ20</f>
        <v>#DIV/0!</v>
      </c>
      <c r="CA20" s="212" t="e">
        <f>CA$133*計算_投入係数表!CA20</f>
        <v>#DIV/0!</v>
      </c>
      <c r="CB20" s="212" t="e">
        <f>CB$133*計算_投入係数表!CB20</f>
        <v>#DIV/0!</v>
      </c>
      <c r="CC20" s="212" t="e">
        <f>CC$133*計算_投入係数表!CC20</f>
        <v>#DIV/0!</v>
      </c>
      <c r="CD20" s="212" t="e">
        <f>CD$133*計算_投入係数表!CD20</f>
        <v>#DIV/0!</v>
      </c>
      <c r="CE20" s="212" t="e">
        <f>CE$133*計算_投入係数表!CE20</f>
        <v>#DIV/0!</v>
      </c>
      <c r="CF20" s="212" t="e">
        <f>CF$133*計算_投入係数表!CF20</f>
        <v>#DIV/0!</v>
      </c>
      <c r="CG20" s="212" t="e">
        <f>CG$133*計算_投入係数表!CG20</f>
        <v>#DIV/0!</v>
      </c>
      <c r="CH20" s="212" t="e">
        <f>CH$133*計算_投入係数表!CH20</f>
        <v>#DIV/0!</v>
      </c>
      <c r="CI20" s="212" t="e">
        <f>CI$133*計算_投入係数表!CI20</f>
        <v>#DIV/0!</v>
      </c>
      <c r="CJ20" s="212" t="e">
        <f>CJ$133*計算_投入係数表!CJ20</f>
        <v>#DIV/0!</v>
      </c>
      <c r="CK20" s="212" t="e">
        <f>CK$133*計算_投入係数表!CK20</f>
        <v>#DIV/0!</v>
      </c>
      <c r="CL20" s="212" t="e">
        <f>CL$133*計算_投入係数表!CL20</f>
        <v>#DIV/0!</v>
      </c>
      <c r="CM20" s="212" t="e">
        <f>CM$133*計算_投入係数表!CM20</f>
        <v>#DIV/0!</v>
      </c>
      <c r="CN20" s="212" t="e">
        <f>CN$133*計算_投入係数表!CN20</f>
        <v>#DIV/0!</v>
      </c>
      <c r="CO20" s="212" t="e">
        <f>CO$133*計算_投入係数表!CO20</f>
        <v>#DIV/0!</v>
      </c>
      <c r="CP20" s="212" t="e">
        <f>CP$133*計算_投入係数表!CP20</f>
        <v>#DIV/0!</v>
      </c>
      <c r="CQ20" s="212" t="e">
        <f>CQ$133*計算_投入係数表!CQ20</f>
        <v>#DIV/0!</v>
      </c>
      <c r="CR20" s="212" t="e">
        <f>CR$133*計算_投入係数表!CR20</f>
        <v>#DIV/0!</v>
      </c>
      <c r="CS20" s="212" t="e">
        <f>CS$133*計算_投入係数表!CS20</f>
        <v>#DIV/0!</v>
      </c>
      <c r="CT20" s="212" t="e">
        <f>CT$133*計算_投入係数表!CT20</f>
        <v>#DIV/0!</v>
      </c>
      <c r="CU20" s="212" t="e">
        <f>CU$133*計算_投入係数表!CU20</f>
        <v>#DIV/0!</v>
      </c>
      <c r="CV20" s="212" t="e">
        <f>CV$133*計算_投入係数表!CV20</f>
        <v>#DIV/0!</v>
      </c>
      <c r="CW20" s="212" t="e">
        <f>CW$133*計算_投入係数表!CW20</f>
        <v>#DIV/0!</v>
      </c>
      <c r="CX20" s="212" t="e">
        <f>CX$133*計算_投入係数表!CX20</f>
        <v>#DIV/0!</v>
      </c>
      <c r="CY20" s="212" t="e">
        <f>CY$133*計算_投入係数表!CY20</f>
        <v>#DIV/0!</v>
      </c>
      <c r="CZ20" s="212" t="e">
        <f>CZ$133*計算_投入係数表!CZ20</f>
        <v>#DIV/0!</v>
      </c>
      <c r="DA20" s="212" t="e">
        <f>DA$133*計算_投入係数表!DA20</f>
        <v>#DIV/0!</v>
      </c>
      <c r="DB20" s="212" t="e">
        <f>DB$133*計算_投入係数表!DB20</f>
        <v>#DIV/0!</v>
      </c>
      <c r="DC20" s="212" t="e">
        <f>DC$133*計算_投入係数表!DC20</f>
        <v>#DIV/0!</v>
      </c>
      <c r="DD20" s="212" t="e">
        <f>DD$133*計算_投入係数表!DD20</f>
        <v>#DIV/0!</v>
      </c>
      <c r="DE20" s="212" t="e">
        <f>DE$133*計算_投入係数表!DE20</f>
        <v>#DIV/0!</v>
      </c>
      <c r="DF20" s="212" t="e">
        <f>DF$133*計算_投入係数表!DF20</f>
        <v>#DIV/0!</v>
      </c>
      <c r="DG20" s="212" t="e">
        <f>DG$133*計算_投入係数表!DG20</f>
        <v>#DIV/0!</v>
      </c>
      <c r="DH20" s="212" t="e">
        <f>DH$133*計算_投入係数表!DH20</f>
        <v>#DIV/0!</v>
      </c>
      <c r="DI20" s="212" t="e">
        <f>DI$133*計算_投入係数表!DI20</f>
        <v>#DIV/0!</v>
      </c>
      <c r="DJ20" s="212" t="e">
        <f>DJ$133*計算_投入係数表!DJ20</f>
        <v>#DIV/0!</v>
      </c>
      <c r="DK20" s="212" t="e">
        <f>DK$133*計算_投入係数表!DK20</f>
        <v>#DIV/0!</v>
      </c>
      <c r="DL20" s="212" t="e">
        <f>DL$133*計算_投入係数表!DL20</f>
        <v>#DIV/0!</v>
      </c>
      <c r="DM20" s="212" t="e">
        <f>DM$133*計算_投入係数表!DM20</f>
        <v>#DIV/0!</v>
      </c>
      <c r="DN20" s="212" t="e">
        <f>DN$133*計算_投入係数表!DN20</f>
        <v>#DIV/0!</v>
      </c>
      <c r="DO20" s="212" t="e">
        <f>DO$133*計算_投入係数表!DO20</f>
        <v>#DIV/0!</v>
      </c>
      <c r="DP20" s="212" t="e">
        <f>DP$133*計算_投入係数表!DP20</f>
        <v>#DIV/0!</v>
      </c>
      <c r="DQ20" s="212" t="e">
        <f>DQ$133*計算_投入係数表!DQ20</f>
        <v>#DIV/0!</v>
      </c>
      <c r="DR20" s="212" t="e">
        <f>DR$133*計算_投入係数表!DR20</f>
        <v>#DIV/0!</v>
      </c>
      <c r="DS20" s="212" t="e">
        <f>DS$133*計算_投入係数表!DS20</f>
        <v>#DIV/0!</v>
      </c>
      <c r="DT20" s="213">
        <f t="shared" si="0"/>
        <v>0</v>
      </c>
      <c r="DU20" s="214">
        <f>SUMIF(振分, $C20, 入力_北海道基本取引表!DU$4:DU$124)*($DV$140/$DW$140)</f>
        <v>0</v>
      </c>
      <c r="DV20" s="214">
        <f>SUMIF(振分, $C20, 入力_北海道基本取引表!DV$4:DV$124)*(入力!$D$718/入力!$F$718)</f>
        <v>0</v>
      </c>
      <c r="DW20" s="214">
        <f>SUMIF(振分, $C20, 入力_北海道基本取引表!DW$4:DW$124)*(計算_基本取引表_調整前!$DV$141/計算_基本取引表_調整前!$DW$141)</f>
        <v>0</v>
      </c>
      <c r="DX20" s="214">
        <f>SUMIF(振分, $C20, 入力_北海道基本取引表!DX$4:DX$124)*(計算_基本取引表_調整前!$DV$142/計算_基本取引表_調整前!$DW$142)</f>
        <v>0</v>
      </c>
      <c r="DY20" s="214">
        <f>SUMIF(振分, $C20, 入力_北海道基本取引表!DY$4:DY$124)*(入力!$D$700/入力!$F$700)</f>
        <v>0</v>
      </c>
      <c r="DZ20" s="214">
        <f>SUMIF(振分, $C20, 入力_北海道基本取引表!DZ$4:DZ$124)*($DV$140/$DW$140)</f>
        <v>0</v>
      </c>
      <c r="EA20" s="214" t="e">
        <f>SUMIF(振分, $C20, 入力_北海道基本取引表!EA$4:EA$124)*($EJ20/SUMIF(振分, $C20, 入力_北海道基本取引表!$EO$4:$EO$124))</f>
        <v>#DIV/0!</v>
      </c>
      <c r="EB20" s="214"/>
      <c r="EC20" s="215" t="e">
        <f t="shared" si="1"/>
        <v>#DIV/0!</v>
      </c>
      <c r="ED20" s="216" t="e">
        <f t="shared" si="2"/>
        <v>#DIV/0!</v>
      </c>
      <c r="EE20" s="214"/>
      <c r="EF20" s="216"/>
      <c r="EG20" s="216"/>
      <c r="EH20" s="214"/>
      <c r="EI20" s="216"/>
      <c r="EJ20" s="216">
        <v>0</v>
      </c>
    </row>
    <row r="21" spans="2:140" s="6" customFormat="1" ht="12" x14ac:dyDescent="0.25">
      <c r="B21" s="53">
        <v>18</v>
      </c>
      <c r="C21" s="192" t="str">
        <v>-</v>
      </c>
      <c r="D21" s="211">
        <f>D$133*計算_投入係数表!D21</f>
        <v>0</v>
      </c>
      <c r="E21" s="212">
        <f>E$133*計算_投入係数表!E21</f>
        <v>0</v>
      </c>
      <c r="F21" s="212">
        <f>F$133*計算_投入係数表!F21</f>
        <v>0</v>
      </c>
      <c r="G21" s="212">
        <f>G$133*計算_投入係数表!G21</f>
        <v>0</v>
      </c>
      <c r="H21" s="212">
        <f>H$133*計算_投入係数表!H21</f>
        <v>0</v>
      </c>
      <c r="I21" s="212">
        <f>I$133*計算_投入係数表!I21</f>
        <v>0</v>
      </c>
      <c r="J21" s="212">
        <f>J$133*計算_投入係数表!J21</f>
        <v>0</v>
      </c>
      <c r="K21" s="212">
        <f>K$133*計算_投入係数表!K21</f>
        <v>0</v>
      </c>
      <c r="L21" s="212">
        <f>L$133*計算_投入係数表!L21</f>
        <v>0</v>
      </c>
      <c r="M21" s="212">
        <f>M$133*計算_投入係数表!M21</f>
        <v>0</v>
      </c>
      <c r="N21" s="212">
        <f>N$133*計算_投入係数表!N21</f>
        <v>0</v>
      </c>
      <c r="O21" s="212">
        <f>O$133*計算_投入係数表!O21</f>
        <v>0</v>
      </c>
      <c r="P21" s="212">
        <f>P$133*計算_投入係数表!P21</f>
        <v>0</v>
      </c>
      <c r="Q21" s="212" t="e">
        <f>Q$133*計算_投入係数表!Q21</f>
        <v>#DIV/0!</v>
      </c>
      <c r="R21" s="212" t="e">
        <f>R$133*計算_投入係数表!R21</f>
        <v>#DIV/0!</v>
      </c>
      <c r="S21" s="212" t="e">
        <f>S$133*計算_投入係数表!S21</f>
        <v>#DIV/0!</v>
      </c>
      <c r="T21" s="212" t="e">
        <f>T$133*計算_投入係数表!T21</f>
        <v>#DIV/0!</v>
      </c>
      <c r="U21" s="212" t="e">
        <f>U$133*計算_投入係数表!U21</f>
        <v>#DIV/0!</v>
      </c>
      <c r="V21" s="212" t="e">
        <f>V$133*計算_投入係数表!V21</f>
        <v>#DIV/0!</v>
      </c>
      <c r="W21" s="212" t="e">
        <f>W$133*計算_投入係数表!W21</f>
        <v>#DIV/0!</v>
      </c>
      <c r="X21" s="212" t="e">
        <f>X$133*計算_投入係数表!X21</f>
        <v>#DIV/0!</v>
      </c>
      <c r="Y21" s="212" t="e">
        <f>Y$133*計算_投入係数表!Y21</f>
        <v>#DIV/0!</v>
      </c>
      <c r="Z21" s="212" t="e">
        <f>Z$133*計算_投入係数表!Z21</f>
        <v>#DIV/0!</v>
      </c>
      <c r="AA21" s="212" t="e">
        <f>AA$133*計算_投入係数表!AA21</f>
        <v>#DIV/0!</v>
      </c>
      <c r="AB21" s="212" t="e">
        <f>AB$133*計算_投入係数表!AB21</f>
        <v>#DIV/0!</v>
      </c>
      <c r="AC21" s="212" t="e">
        <f>AC$133*計算_投入係数表!AC21</f>
        <v>#DIV/0!</v>
      </c>
      <c r="AD21" s="212" t="e">
        <f>AD$133*計算_投入係数表!AD21</f>
        <v>#DIV/0!</v>
      </c>
      <c r="AE21" s="212" t="e">
        <f>AE$133*計算_投入係数表!AE21</f>
        <v>#DIV/0!</v>
      </c>
      <c r="AF21" s="212" t="e">
        <f>AF$133*計算_投入係数表!AF21</f>
        <v>#DIV/0!</v>
      </c>
      <c r="AG21" s="212" t="e">
        <f>AG$133*計算_投入係数表!AG21</f>
        <v>#DIV/0!</v>
      </c>
      <c r="AH21" s="212" t="e">
        <f>AH$133*計算_投入係数表!AH21</f>
        <v>#DIV/0!</v>
      </c>
      <c r="AI21" s="212" t="e">
        <f>AI$133*計算_投入係数表!AI21</f>
        <v>#DIV/0!</v>
      </c>
      <c r="AJ21" s="212" t="e">
        <f>AJ$133*計算_投入係数表!AJ21</f>
        <v>#DIV/0!</v>
      </c>
      <c r="AK21" s="212" t="e">
        <f>AK$133*計算_投入係数表!AK21</f>
        <v>#DIV/0!</v>
      </c>
      <c r="AL21" s="212" t="e">
        <f>AL$133*計算_投入係数表!AL21</f>
        <v>#DIV/0!</v>
      </c>
      <c r="AM21" s="212" t="e">
        <f>AM$133*計算_投入係数表!AM21</f>
        <v>#DIV/0!</v>
      </c>
      <c r="AN21" s="212" t="e">
        <f>AN$133*計算_投入係数表!AN21</f>
        <v>#DIV/0!</v>
      </c>
      <c r="AO21" s="212" t="e">
        <f>AO$133*計算_投入係数表!AO21</f>
        <v>#DIV/0!</v>
      </c>
      <c r="AP21" s="212" t="e">
        <f>AP$133*計算_投入係数表!AP21</f>
        <v>#DIV/0!</v>
      </c>
      <c r="AQ21" s="212" t="e">
        <f>AQ$133*計算_投入係数表!AQ21</f>
        <v>#DIV/0!</v>
      </c>
      <c r="AR21" s="212" t="e">
        <f>AR$133*計算_投入係数表!AR21</f>
        <v>#DIV/0!</v>
      </c>
      <c r="AS21" s="212" t="e">
        <f>AS$133*計算_投入係数表!AS21</f>
        <v>#DIV/0!</v>
      </c>
      <c r="AT21" s="212" t="e">
        <f>AT$133*計算_投入係数表!AT21</f>
        <v>#DIV/0!</v>
      </c>
      <c r="AU21" s="212" t="e">
        <f>AU$133*計算_投入係数表!AU21</f>
        <v>#DIV/0!</v>
      </c>
      <c r="AV21" s="212" t="e">
        <f>AV$133*計算_投入係数表!AV21</f>
        <v>#DIV/0!</v>
      </c>
      <c r="AW21" s="212" t="e">
        <f>AW$133*計算_投入係数表!AW21</f>
        <v>#DIV/0!</v>
      </c>
      <c r="AX21" s="212" t="e">
        <f>AX$133*計算_投入係数表!AX21</f>
        <v>#DIV/0!</v>
      </c>
      <c r="AY21" s="212" t="e">
        <f>AY$133*計算_投入係数表!AY21</f>
        <v>#DIV/0!</v>
      </c>
      <c r="AZ21" s="212" t="e">
        <f>AZ$133*計算_投入係数表!AZ21</f>
        <v>#DIV/0!</v>
      </c>
      <c r="BA21" s="212" t="e">
        <f>BA$133*計算_投入係数表!BA21</f>
        <v>#DIV/0!</v>
      </c>
      <c r="BB21" s="212" t="e">
        <f>BB$133*計算_投入係数表!BB21</f>
        <v>#DIV/0!</v>
      </c>
      <c r="BC21" s="212" t="e">
        <f>BC$133*計算_投入係数表!BC21</f>
        <v>#DIV/0!</v>
      </c>
      <c r="BD21" s="212" t="e">
        <f>BD$133*計算_投入係数表!BD21</f>
        <v>#DIV/0!</v>
      </c>
      <c r="BE21" s="212" t="e">
        <f>BE$133*計算_投入係数表!BE21</f>
        <v>#DIV/0!</v>
      </c>
      <c r="BF21" s="212" t="e">
        <f>BF$133*計算_投入係数表!BF21</f>
        <v>#DIV/0!</v>
      </c>
      <c r="BG21" s="212" t="e">
        <f>BG$133*計算_投入係数表!BG21</f>
        <v>#DIV/0!</v>
      </c>
      <c r="BH21" s="212" t="e">
        <f>BH$133*計算_投入係数表!BH21</f>
        <v>#DIV/0!</v>
      </c>
      <c r="BI21" s="212" t="e">
        <f>BI$133*計算_投入係数表!BI21</f>
        <v>#DIV/0!</v>
      </c>
      <c r="BJ21" s="212" t="e">
        <f>BJ$133*計算_投入係数表!BJ21</f>
        <v>#DIV/0!</v>
      </c>
      <c r="BK21" s="212" t="e">
        <f>BK$133*計算_投入係数表!BK21</f>
        <v>#DIV/0!</v>
      </c>
      <c r="BL21" s="212" t="e">
        <f>BL$133*計算_投入係数表!BL21</f>
        <v>#DIV/0!</v>
      </c>
      <c r="BM21" s="212" t="e">
        <f>BM$133*計算_投入係数表!BM21</f>
        <v>#DIV/0!</v>
      </c>
      <c r="BN21" s="212" t="e">
        <f>BN$133*計算_投入係数表!BN21</f>
        <v>#DIV/0!</v>
      </c>
      <c r="BO21" s="212" t="e">
        <f>BO$133*計算_投入係数表!BO21</f>
        <v>#DIV/0!</v>
      </c>
      <c r="BP21" s="212" t="e">
        <f>BP$133*計算_投入係数表!BP21</f>
        <v>#DIV/0!</v>
      </c>
      <c r="BQ21" s="212" t="e">
        <f>BQ$133*計算_投入係数表!BQ21</f>
        <v>#DIV/0!</v>
      </c>
      <c r="BR21" s="212" t="e">
        <f>BR$133*計算_投入係数表!BR21</f>
        <v>#DIV/0!</v>
      </c>
      <c r="BS21" s="212" t="e">
        <f>BS$133*計算_投入係数表!BS21</f>
        <v>#DIV/0!</v>
      </c>
      <c r="BT21" s="212" t="e">
        <f>BT$133*計算_投入係数表!BT21</f>
        <v>#DIV/0!</v>
      </c>
      <c r="BU21" s="212" t="e">
        <f>BU$133*計算_投入係数表!BU21</f>
        <v>#DIV/0!</v>
      </c>
      <c r="BV21" s="212" t="e">
        <f>BV$133*計算_投入係数表!BV21</f>
        <v>#DIV/0!</v>
      </c>
      <c r="BW21" s="212" t="e">
        <f>BW$133*計算_投入係数表!BW21</f>
        <v>#DIV/0!</v>
      </c>
      <c r="BX21" s="212" t="e">
        <f>BX$133*計算_投入係数表!BX21</f>
        <v>#DIV/0!</v>
      </c>
      <c r="BY21" s="212" t="e">
        <f>BY$133*計算_投入係数表!BY21</f>
        <v>#DIV/0!</v>
      </c>
      <c r="BZ21" s="212" t="e">
        <f>BZ$133*計算_投入係数表!BZ21</f>
        <v>#DIV/0!</v>
      </c>
      <c r="CA21" s="212" t="e">
        <f>CA$133*計算_投入係数表!CA21</f>
        <v>#DIV/0!</v>
      </c>
      <c r="CB21" s="212" t="e">
        <f>CB$133*計算_投入係数表!CB21</f>
        <v>#DIV/0!</v>
      </c>
      <c r="CC21" s="212" t="e">
        <f>CC$133*計算_投入係数表!CC21</f>
        <v>#DIV/0!</v>
      </c>
      <c r="CD21" s="212" t="e">
        <f>CD$133*計算_投入係数表!CD21</f>
        <v>#DIV/0!</v>
      </c>
      <c r="CE21" s="212" t="e">
        <f>CE$133*計算_投入係数表!CE21</f>
        <v>#DIV/0!</v>
      </c>
      <c r="CF21" s="212" t="e">
        <f>CF$133*計算_投入係数表!CF21</f>
        <v>#DIV/0!</v>
      </c>
      <c r="CG21" s="212" t="e">
        <f>CG$133*計算_投入係数表!CG21</f>
        <v>#DIV/0!</v>
      </c>
      <c r="CH21" s="212" t="e">
        <f>CH$133*計算_投入係数表!CH21</f>
        <v>#DIV/0!</v>
      </c>
      <c r="CI21" s="212" t="e">
        <f>CI$133*計算_投入係数表!CI21</f>
        <v>#DIV/0!</v>
      </c>
      <c r="CJ21" s="212" t="e">
        <f>CJ$133*計算_投入係数表!CJ21</f>
        <v>#DIV/0!</v>
      </c>
      <c r="CK21" s="212" t="e">
        <f>CK$133*計算_投入係数表!CK21</f>
        <v>#DIV/0!</v>
      </c>
      <c r="CL21" s="212" t="e">
        <f>CL$133*計算_投入係数表!CL21</f>
        <v>#DIV/0!</v>
      </c>
      <c r="CM21" s="212" t="e">
        <f>CM$133*計算_投入係数表!CM21</f>
        <v>#DIV/0!</v>
      </c>
      <c r="CN21" s="212" t="e">
        <f>CN$133*計算_投入係数表!CN21</f>
        <v>#DIV/0!</v>
      </c>
      <c r="CO21" s="212" t="e">
        <f>CO$133*計算_投入係数表!CO21</f>
        <v>#DIV/0!</v>
      </c>
      <c r="CP21" s="212" t="e">
        <f>CP$133*計算_投入係数表!CP21</f>
        <v>#DIV/0!</v>
      </c>
      <c r="CQ21" s="212" t="e">
        <f>CQ$133*計算_投入係数表!CQ21</f>
        <v>#DIV/0!</v>
      </c>
      <c r="CR21" s="212" t="e">
        <f>CR$133*計算_投入係数表!CR21</f>
        <v>#DIV/0!</v>
      </c>
      <c r="CS21" s="212" t="e">
        <f>CS$133*計算_投入係数表!CS21</f>
        <v>#DIV/0!</v>
      </c>
      <c r="CT21" s="212" t="e">
        <f>CT$133*計算_投入係数表!CT21</f>
        <v>#DIV/0!</v>
      </c>
      <c r="CU21" s="212" t="e">
        <f>CU$133*計算_投入係数表!CU21</f>
        <v>#DIV/0!</v>
      </c>
      <c r="CV21" s="212" t="e">
        <f>CV$133*計算_投入係数表!CV21</f>
        <v>#DIV/0!</v>
      </c>
      <c r="CW21" s="212" t="e">
        <f>CW$133*計算_投入係数表!CW21</f>
        <v>#DIV/0!</v>
      </c>
      <c r="CX21" s="212" t="e">
        <f>CX$133*計算_投入係数表!CX21</f>
        <v>#DIV/0!</v>
      </c>
      <c r="CY21" s="212" t="e">
        <f>CY$133*計算_投入係数表!CY21</f>
        <v>#DIV/0!</v>
      </c>
      <c r="CZ21" s="212" t="e">
        <f>CZ$133*計算_投入係数表!CZ21</f>
        <v>#DIV/0!</v>
      </c>
      <c r="DA21" s="212" t="e">
        <f>DA$133*計算_投入係数表!DA21</f>
        <v>#DIV/0!</v>
      </c>
      <c r="DB21" s="212" t="e">
        <f>DB$133*計算_投入係数表!DB21</f>
        <v>#DIV/0!</v>
      </c>
      <c r="DC21" s="212" t="e">
        <f>DC$133*計算_投入係数表!DC21</f>
        <v>#DIV/0!</v>
      </c>
      <c r="DD21" s="212" t="e">
        <f>DD$133*計算_投入係数表!DD21</f>
        <v>#DIV/0!</v>
      </c>
      <c r="DE21" s="212" t="e">
        <f>DE$133*計算_投入係数表!DE21</f>
        <v>#DIV/0!</v>
      </c>
      <c r="DF21" s="212" t="e">
        <f>DF$133*計算_投入係数表!DF21</f>
        <v>#DIV/0!</v>
      </c>
      <c r="DG21" s="212" t="e">
        <f>DG$133*計算_投入係数表!DG21</f>
        <v>#DIV/0!</v>
      </c>
      <c r="DH21" s="212" t="e">
        <f>DH$133*計算_投入係数表!DH21</f>
        <v>#DIV/0!</v>
      </c>
      <c r="DI21" s="212" t="e">
        <f>DI$133*計算_投入係数表!DI21</f>
        <v>#DIV/0!</v>
      </c>
      <c r="DJ21" s="212" t="e">
        <f>DJ$133*計算_投入係数表!DJ21</f>
        <v>#DIV/0!</v>
      </c>
      <c r="DK21" s="212" t="e">
        <f>DK$133*計算_投入係数表!DK21</f>
        <v>#DIV/0!</v>
      </c>
      <c r="DL21" s="212" t="e">
        <f>DL$133*計算_投入係数表!DL21</f>
        <v>#DIV/0!</v>
      </c>
      <c r="DM21" s="212" t="e">
        <f>DM$133*計算_投入係数表!DM21</f>
        <v>#DIV/0!</v>
      </c>
      <c r="DN21" s="212" t="e">
        <f>DN$133*計算_投入係数表!DN21</f>
        <v>#DIV/0!</v>
      </c>
      <c r="DO21" s="212" t="e">
        <f>DO$133*計算_投入係数表!DO21</f>
        <v>#DIV/0!</v>
      </c>
      <c r="DP21" s="212" t="e">
        <f>DP$133*計算_投入係数表!DP21</f>
        <v>#DIV/0!</v>
      </c>
      <c r="DQ21" s="212" t="e">
        <f>DQ$133*計算_投入係数表!DQ21</f>
        <v>#DIV/0!</v>
      </c>
      <c r="DR21" s="212" t="e">
        <f>DR$133*計算_投入係数表!DR21</f>
        <v>#DIV/0!</v>
      </c>
      <c r="DS21" s="212" t="e">
        <f>DS$133*計算_投入係数表!DS21</f>
        <v>#DIV/0!</v>
      </c>
      <c r="DT21" s="213">
        <f t="shared" si="0"/>
        <v>0</v>
      </c>
      <c r="DU21" s="214">
        <f>SUMIF(振分, $C21, 入力_北海道基本取引表!DU$4:DU$124)*($DV$140/$DW$140)</f>
        <v>0</v>
      </c>
      <c r="DV21" s="214">
        <f>SUMIF(振分, $C21, 入力_北海道基本取引表!DV$4:DV$124)*(入力!$D$718/入力!$F$718)</f>
        <v>0</v>
      </c>
      <c r="DW21" s="214">
        <f>SUMIF(振分, $C21, 入力_北海道基本取引表!DW$4:DW$124)*(計算_基本取引表_調整前!$DV$141/計算_基本取引表_調整前!$DW$141)</f>
        <v>0</v>
      </c>
      <c r="DX21" s="214">
        <f>SUMIF(振分, $C21, 入力_北海道基本取引表!DX$4:DX$124)*(計算_基本取引表_調整前!$DV$142/計算_基本取引表_調整前!$DW$142)</f>
        <v>0</v>
      </c>
      <c r="DY21" s="214">
        <f>SUMIF(振分, $C21, 入力_北海道基本取引表!DY$4:DY$124)*(入力!$D$700/入力!$F$700)</f>
        <v>0</v>
      </c>
      <c r="DZ21" s="214">
        <f>SUMIF(振分, $C21, 入力_北海道基本取引表!DZ$4:DZ$124)*($DV$140/$DW$140)</f>
        <v>0</v>
      </c>
      <c r="EA21" s="214" t="e">
        <f>SUMIF(振分, $C21, 入力_北海道基本取引表!EA$4:EA$124)*($EJ21/SUMIF(振分, $C21, 入力_北海道基本取引表!$EO$4:$EO$124))</f>
        <v>#DIV/0!</v>
      </c>
      <c r="EB21" s="214"/>
      <c r="EC21" s="215" t="e">
        <f t="shared" si="1"/>
        <v>#DIV/0!</v>
      </c>
      <c r="ED21" s="216" t="e">
        <f t="shared" si="2"/>
        <v>#DIV/0!</v>
      </c>
      <c r="EE21" s="214"/>
      <c r="EF21" s="216"/>
      <c r="EG21" s="216"/>
      <c r="EH21" s="214"/>
      <c r="EI21" s="216"/>
      <c r="EJ21" s="216">
        <v>0</v>
      </c>
    </row>
    <row r="22" spans="2:140" s="6" customFormat="1" ht="12" x14ac:dyDescent="0.25">
      <c r="B22" s="53">
        <v>19</v>
      </c>
      <c r="C22" s="192" t="str">
        <v>-</v>
      </c>
      <c r="D22" s="211">
        <f>D$133*計算_投入係数表!D22</f>
        <v>0</v>
      </c>
      <c r="E22" s="212">
        <f>E$133*計算_投入係数表!E22</f>
        <v>0</v>
      </c>
      <c r="F22" s="212">
        <f>F$133*計算_投入係数表!F22</f>
        <v>0</v>
      </c>
      <c r="G22" s="212">
        <f>G$133*計算_投入係数表!G22</f>
        <v>0</v>
      </c>
      <c r="H22" s="212">
        <f>H$133*計算_投入係数表!H22</f>
        <v>0</v>
      </c>
      <c r="I22" s="212">
        <f>I$133*計算_投入係数表!I22</f>
        <v>0</v>
      </c>
      <c r="J22" s="212">
        <f>J$133*計算_投入係数表!J22</f>
        <v>0</v>
      </c>
      <c r="K22" s="212">
        <f>K$133*計算_投入係数表!K22</f>
        <v>0</v>
      </c>
      <c r="L22" s="212">
        <f>L$133*計算_投入係数表!L22</f>
        <v>0</v>
      </c>
      <c r="M22" s="212">
        <f>M$133*計算_投入係数表!M22</f>
        <v>0</v>
      </c>
      <c r="N22" s="212">
        <f>N$133*計算_投入係数表!N22</f>
        <v>0</v>
      </c>
      <c r="O22" s="212">
        <f>O$133*計算_投入係数表!O22</f>
        <v>0</v>
      </c>
      <c r="P22" s="212">
        <f>P$133*計算_投入係数表!P22</f>
        <v>0</v>
      </c>
      <c r="Q22" s="212" t="e">
        <f>Q$133*計算_投入係数表!Q22</f>
        <v>#DIV/0!</v>
      </c>
      <c r="R22" s="212" t="e">
        <f>R$133*計算_投入係数表!R22</f>
        <v>#DIV/0!</v>
      </c>
      <c r="S22" s="212" t="e">
        <f>S$133*計算_投入係数表!S22</f>
        <v>#DIV/0!</v>
      </c>
      <c r="T22" s="212" t="e">
        <f>T$133*計算_投入係数表!T22</f>
        <v>#DIV/0!</v>
      </c>
      <c r="U22" s="212" t="e">
        <f>U$133*計算_投入係数表!U22</f>
        <v>#DIV/0!</v>
      </c>
      <c r="V22" s="212" t="e">
        <f>V$133*計算_投入係数表!V22</f>
        <v>#DIV/0!</v>
      </c>
      <c r="W22" s="212" t="e">
        <f>W$133*計算_投入係数表!W22</f>
        <v>#DIV/0!</v>
      </c>
      <c r="X22" s="212" t="e">
        <f>X$133*計算_投入係数表!X22</f>
        <v>#DIV/0!</v>
      </c>
      <c r="Y22" s="212" t="e">
        <f>Y$133*計算_投入係数表!Y22</f>
        <v>#DIV/0!</v>
      </c>
      <c r="Z22" s="212" t="e">
        <f>Z$133*計算_投入係数表!Z22</f>
        <v>#DIV/0!</v>
      </c>
      <c r="AA22" s="212" t="e">
        <f>AA$133*計算_投入係数表!AA22</f>
        <v>#DIV/0!</v>
      </c>
      <c r="AB22" s="212" t="e">
        <f>AB$133*計算_投入係数表!AB22</f>
        <v>#DIV/0!</v>
      </c>
      <c r="AC22" s="212" t="e">
        <f>AC$133*計算_投入係数表!AC22</f>
        <v>#DIV/0!</v>
      </c>
      <c r="AD22" s="212" t="e">
        <f>AD$133*計算_投入係数表!AD22</f>
        <v>#DIV/0!</v>
      </c>
      <c r="AE22" s="212" t="e">
        <f>AE$133*計算_投入係数表!AE22</f>
        <v>#DIV/0!</v>
      </c>
      <c r="AF22" s="212" t="e">
        <f>AF$133*計算_投入係数表!AF22</f>
        <v>#DIV/0!</v>
      </c>
      <c r="AG22" s="212" t="e">
        <f>AG$133*計算_投入係数表!AG22</f>
        <v>#DIV/0!</v>
      </c>
      <c r="AH22" s="212" t="e">
        <f>AH$133*計算_投入係数表!AH22</f>
        <v>#DIV/0!</v>
      </c>
      <c r="AI22" s="212" t="e">
        <f>AI$133*計算_投入係数表!AI22</f>
        <v>#DIV/0!</v>
      </c>
      <c r="AJ22" s="212" t="e">
        <f>AJ$133*計算_投入係数表!AJ22</f>
        <v>#DIV/0!</v>
      </c>
      <c r="AK22" s="212" t="e">
        <f>AK$133*計算_投入係数表!AK22</f>
        <v>#DIV/0!</v>
      </c>
      <c r="AL22" s="212" t="e">
        <f>AL$133*計算_投入係数表!AL22</f>
        <v>#DIV/0!</v>
      </c>
      <c r="AM22" s="212" t="e">
        <f>AM$133*計算_投入係数表!AM22</f>
        <v>#DIV/0!</v>
      </c>
      <c r="AN22" s="212" t="e">
        <f>AN$133*計算_投入係数表!AN22</f>
        <v>#DIV/0!</v>
      </c>
      <c r="AO22" s="212" t="e">
        <f>AO$133*計算_投入係数表!AO22</f>
        <v>#DIV/0!</v>
      </c>
      <c r="AP22" s="212" t="e">
        <f>AP$133*計算_投入係数表!AP22</f>
        <v>#DIV/0!</v>
      </c>
      <c r="AQ22" s="212" t="e">
        <f>AQ$133*計算_投入係数表!AQ22</f>
        <v>#DIV/0!</v>
      </c>
      <c r="AR22" s="212" t="e">
        <f>AR$133*計算_投入係数表!AR22</f>
        <v>#DIV/0!</v>
      </c>
      <c r="AS22" s="212" t="e">
        <f>AS$133*計算_投入係数表!AS22</f>
        <v>#DIV/0!</v>
      </c>
      <c r="AT22" s="212" t="e">
        <f>AT$133*計算_投入係数表!AT22</f>
        <v>#DIV/0!</v>
      </c>
      <c r="AU22" s="212" t="e">
        <f>AU$133*計算_投入係数表!AU22</f>
        <v>#DIV/0!</v>
      </c>
      <c r="AV22" s="212" t="e">
        <f>AV$133*計算_投入係数表!AV22</f>
        <v>#DIV/0!</v>
      </c>
      <c r="AW22" s="212" t="e">
        <f>AW$133*計算_投入係数表!AW22</f>
        <v>#DIV/0!</v>
      </c>
      <c r="AX22" s="212" t="e">
        <f>AX$133*計算_投入係数表!AX22</f>
        <v>#DIV/0!</v>
      </c>
      <c r="AY22" s="212" t="e">
        <f>AY$133*計算_投入係数表!AY22</f>
        <v>#DIV/0!</v>
      </c>
      <c r="AZ22" s="212" t="e">
        <f>AZ$133*計算_投入係数表!AZ22</f>
        <v>#DIV/0!</v>
      </c>
      <c r="BA22" s="212" t="e">
        <f>BA$133*計算_投入係数表!BA22</f>
        <v>#DIV/0!</v>
      </c>
      <c r="BB22" s="212" t="e">
        <f>BB$133*計算_投入係数表!BB22</f>
        <v>#DIV/0!</v>
      </c>
      <c r="BC22" s="212" t="e">
        <f>BC$133*計算_投入係数表!BC22</f>
        <v>#DIV/0!</v>
      </c>
      <c r="BD22" s="212" t="e">
        <f>BD$133*計算_投入係数表!BD22</f>
        <v>#DIV/0!</v>
      </c>
      <c r="BE22" s="212" t="e">
        <f>BE$133*計算_投入係数表!BE22</f>
        <v>#DIV/0!</v>
      </c>
      <c r="BF22" s="212" t="e">
        <f>BF$133*計算_投入係数表!BF22</f>
        <v>#DIV/0!</v>
      </c>
      <c r="BG22" s="212" t="e">
        <f>BG$133*計算_投入係数表!BG22</f>
        <v>#DIV/0!</v>
      </c>
      <c r="BH22" s="212" t="e">
        <f>BH$133*計算_投入係数表!BH22</f>
        <v>#DIV/0!</v>
      </c>
      <c r="BI22" s="212" t="e">
        <f>BI$133*計算_投入係数表!BI22</f>
        <v>#DIV/0!</v>
      </c>
      <c r="BJ22" s="212" t="e">
        <f>BJ$133*計算_投入係数表!BJ22</f>
        <v>#DIV/0!</v>
      </c>
      <c r="BK22" s="212" t="e">
        <f>BK$133*計算_投入係数表!BK22</f>
        <v>#DIV/0!</v>
      </c>
      <c r="BL22" s="212" t="e">
        <f>BL$133*計算_投入係数表!BL22</f>
        <v>#DIV/0!</v>
      </c>
      <c r="BM22" s="212" t="e">
        <f>BM$133*計算_投入係数表!BM22</f>
        <v>#DIV/0!</v>
      </c>
      <c r="BN22" s="212" t="e">
        <f>BN$133*計算_投入係数表!BN22</f>
        <v>#DIV/0!</v>
      </c>
      <c r="BO22" s="212" t="e">
        <f>BO$133*計算_投入係数表!BO22</f>
        <v>#DIV/0!</v>
      </c>
      <c r="BP22" s="212" t="e">
        <f>BP$133*計算_投入係数表!BP22</f>
        <v>#DIV/0!</v>
      </c>
      <c r="BQ22" s="212" t="e">
        <f>BQ$133*計算_投入係数表!BQ22</f>
        <v>#DIV/0!</v>
      </c>
      <c r="BR22" s="212" t="e">
        <f>BR$133*計算_投入係数表!BR22</f>
        <v>#DIV/0!</v>
      </c>
      <c r="BS22" s="212" t="e">
        <f>BS$133*計算_投入係数表!BS22</f>
        <v>#DIV/0!</v>
      </c>
      <c r="BT22" s="212" t="e">
        <f>BT$133*計算_投入係数表!BT22</f>
        <v>#DIV/0!</v>
      </c>
      <c r="BU22" s="212" t="e">
        <f>BU$133*計算_投入係数表!BU22</f>
        <v>#DIV/0!</v>
      </c>
      <c r="BV22" s="212" t="e">
        <f>BV$133*計算_投入係数表!BV22</f>
        <v>#DIV/0!</v>
      </c>
      <c r="BW22" s="212" t="e">
        <f>BW$133*計算_投入係数表!BW22</f>
        <v>#DIV/0!</v>
      </c>
      <c r="BX22" s="212" t="e">
        <f>BX$133*計算_投入係数表!BX22</f>
        <v>#DIV/0!</v>
      </c>
      <c r="BY22" s="212" t="e">
        <f>BY$133*計算_投入係数表!BY22</f>
        <v>#DIV/0!</v>
      </c>
      <c r="BZ22" s="212" t="e">
        <f>BZ$133*計算_投入係数表!BZ22</f>
        <v>#DIV/0!</v>
      </c>
      <c r="CA22" s="212" t="e">
        <f>CA$133*計算_投入係数表!CA22</f>
        <v>#DIV/0!</v>
      </c>
      <c r="CB22" s="212" t="e">
        <f>CB$133*計算_投入係数表!CB22</f>
        <v>#DIV/0!</v>
      </c>
      <c r="CC22" s="212" t="e">
        <f>CC$133*計算_投入係数表!CC22</f>
        <v>#DIV/0!</v>
      </c>
      <c r="CD22" s="212" t="e">
        <f>CD$133*計算_投入係数表!CD22</f>
        <v>#DIV/0!</v>
      </c>
      <c r="CE22" s="212" t="e">
        <f>CE$133*計算_投入係数表!CE22</f>
        <v>#DIV/0!</v>
      </c>
      <c r="CF22" s="212" t="e">
        <f>CF$133*計算_投入係数表!CF22</f>
        <v>#DIV/0!</v>
      </c>
      <c r="CG22" s="212" t="e">
        <f>CG$133*計算_投入係数表!CG22</f>
        <v>#DIV/0!</v>
      </c>
      <c r="CH22" s="212" t="e">
        <f>CH$133*計算_投入係数表!CH22</f>
        <v>#DIV/0!</v>
      </c>
      <c r="CI22" s="212" t="e">
        <f>CI$133*計算_投入係数表!CI22</f>
        <v>#DIV/0!</v>
      </c>
      <c r="CJ22" s="212" t="e">
        <f>CJ$133*計算_投入係数表!CJ22</f>
        <v>#DIV/0!</v>
      </c>
      <c r="CK22" s="212" t="e">
        <f>CK$133*計算_投入係数表!CK22</f>
        <v>#DIV/0!</v>
      </c>
      <c r="CL22" s="212" t="e">
        <f>CL$133*計算_投入係数表!CL22</f>
        <v>#DIV/0!</v>
      </c>
      <c r="CM22" s="212" t="e">
        <f>CM$133*計算_投入係数表!CM22</f>
        <v>#DIV/0!</v>
      </c>
      <c r="CN22" s="212" t="e">
        <f>CN$133*計算_投入係数表!CN22</f>
        <v>#DIV/0!</v>
      </c>
      <c r="CO22" s="212" t="e">
        <f>CO$133*計算_投入係数表!CO22</f>
        <v>#DIV/0!</v>
      </c>
      <c r="CP22" s="212" t="e">
        <f>CP$133*計算_投入係数表!CP22</f>
        <v>#DIV/0!</v>
      </c>
      <c r="CQ22" s="212" t="e">
        <f>CQ$133*計算_投入係数表!CQ22</f>
        <v>#DIV/0!</v>
      </c>
      <c r="CR22" s="212" t="e">
        <f>CR$133*計算_投入係数表!CR22</f>
        <v>#DIV/0!</v>
      </c>
      <c r="CS22" s="212" t="e">
        <f>CS$133*計算_投入係数表!CS22</f>
        <v>#DIV/0!</v>
      </c>
      <c r="CT22" s="212" t="e">
        <f>CT$133*計算_投入係数表!CT22</f>
        <v>#DIV/0!</v>
      </c>
      <c r="CU22" s="212" t="e">
        <f>CU$133*計算_投入係数表!CU22</f>
        <v>#DIV/0!</v>
      </c>
      <c r="CV22" s="212" t="e">
        <f>CV$133*計算_投入係数表!CV22</f>
        <v>#DIV/0!</v>
      </c>
      <c r="CW22" s="212" t="e">
        <f>CW$133*計算_投入係数表!CW22</f>
        <v>#DIV/0!</v>
      </c>
      <c r="CX22" s="212" t="e">
        <f>CX$133*計算_投入係数表!CX22</f>
        <v>#DIV/0!</v>
      </c>
      <c r="CY22" s="212" t="e">
        <f>CY$133*計算_投入係数表!CY22</f>
        <v>#DIV/0!</v>
      </c>
      <c r="CZ22" s="212" t="e">
        <f>CZ$133*計算_投入係数表!CZ22</f>
        <v>#DIV/0!</v>
      </c>
      <c r="DA22" s="212" t="e">
        <f>DA$133*計算_投入係数表!DA22</f>
        <v>#DIV/0!</v>
      </c>
      <c r="DB22" s="212" t="e">
        <f>DB$133*計算_投入係数表!DB22</f>
        <v>#DIV/0!</v>
      </c>
      <c r="DC22" s="212" t="e">
        <f>DC$133*計算_投入係数表!DC22</f>
        <v>#DIV/0!</v>
      </c>
      <c r="DD22" s="212" t="e">
        <f>DD$133*計算_投入係数表!DD22</f>
        <v>#DIV/0!</v>
      </c>
      <c r="DE22" s="212" t="e">
        <f>DE$133*計算_投入係数表!DE22</f>
        <v>#DIV/0!</v>
      </c>
      <c r="DF22" s="212" t="e">
        <f>DF$133*計算_投入係数表!DF22</f>
        <v>#DIV/0!</v>
      </c>
      <c r="DG22" s="212" t="e">
        <f>DG$133*計算_投入係数表!DG22</f>
        <v>#DIV/0!</v>
      </c>
      <c r="DH22" s="212" t="e">
        <f>DH$133*計算_投入係数表!DH22</f>
        <v>#DIV/0!</v>
      </c>
      <c r="DI22" s="212" t="e">
        <f>DI$133*計算_投入係数表!DI22</f>
        <v>#DIV/0!</v>
      </c>
      <c r="DJ22" s="212" t="e">
        <f>DJ$133*計算_投入係数表!DJ22</f>
        <v>#DIV/0!</v>
      </c>
      <c r="DK22" s="212" t="e">
        <f>DK$133*計算_投入係数表!DK22</f>
        <v>#DIV/0!</v>
      </c>
      <c r="DL22" s="212" t="e">
        <f>DL$133*計算_投入係数表!DL22</f>
        <v>#DIV/0!</v>
      </c>
      <c r="DM22" s="212" t="e">
        <f>DM$133*計算_投入係数表!DM22</f>
        <v>#DIV/0!</v>
      </c>
      <c r="DN22" s="212" t="e">
        <f>DN$133*計算_投入係数表!DN22</f>
        <v>#DIV/0!</v>
      </c>
      <c r="DO22" s="212" t="e">
        <f>DO$133*計算_投入係数表!DO22</f>
        <v>#DIV/0!</v>
      </c>
      <c r="DP22" s="212" t="e">
        <f>DP$133*計算_投入係数表!DP22</f>
        <v>#DIV/0!</v>
      </c>
      <c r="DQ22" s="212" t="e">
        <f>DQ$133*計算_投入係数表!DQ22</f>
        <v>#DIV/0!</v>
      </c>
      <c r="DR22" s="212" t="e">
        <f>DR$133*計算_投入係数表!DR22</f>
        <v>#DIV/0!</v>
      </c>
      <c r="DS22" s="212" t="e">
        <f>DS$133*計算_投入係数表!DS22</f>
        <v>#DIV/0!</v>
      </c>
      <c r="DT22" s="213">
        <f t="shared" si="0"/>
        <v>0</v>
      </c>
      <c r="DU22" s="214">
        <f>SUMIF(振分, $C22, 入力_北海道基本取引表!DU$4:DU$124)*($DV$140/$DW$140)</f>
        <v>0</v>
      </c>
      <c r="DV22" s="214">
        <f>SUMIF(振分, $C22, 入力_北海道基本取引表!DV$4:DV$124)*(入力!$D$718/入力!$F$718)</f>
        <v>0</v>
      </c>
      <c r="DW22" s="214">
        <f>SUMIF(振分, $C22, 入力_北海道基本取引表!DW$4:DW$124)*(計算_基本取引表_調整前!$DV$141/計算_基本取引表_調整前!$DW$141)</f>
        <v>0</v>
      </c>
      <c r="DX22" s="214">
        <f>SUMIF(振分, $C22, 入力_北海道基本取引表!DX$4:DX$124)*(計算_基本取引表_調整前!$DV$142/計算_基本取引表_調整前!$DW$142)</f>
        <v>0</v>
      </c>
      <c r="DY22" s="214">
        <f>SUMIF(振分, $C22, 入力_北海道基本取引表!DY$4:DY$124)*(入力!$D$700/入力!$F$700)</f>
        <v>0</v>
      </c>
      <c r="DZ22" s="214">
        <f>SUMIF(振分, $C22, 入力_北海道基本取引表!DZ$4:DZ$124)*($DV$140/$DW$140)</f>
        <v>0</v>
      </c>
      <c r="EA22" s="214" t="e">
        <f>SUMIF(振分, $C22, 入力_北海道基本取引表!EA$4:EA$124)*($EJ22/SUMIF(振分, $C22, 入力_北海道基本取引表!$EO$4:$EO$124))</f>
        <v>#DIV/0!</v>
      </c>
      <c r="EB22" s="214"/>
      <c r="EC22" s="215" t="e">
        <f t="shared" si="1"/>
        <v>#DIV/0!</v>
      </c>
      <c r="ED22" s="216" t="e">
        <f t="shared" si="2"/>
        <v>#DIV/0!</v>
      </c>
      <c r="EE22" s="214"/>
      <c r="EF22" s="216"/>
      <c r="EG22" s="216"/>
      <c r="EH22" s="214"/>
      <c r="EI22" s="216"/>
      <c r="EJ22" s="216">
        <v>0</v>
      </c>
    </row>
    <row r="23" spans="2:140" s="6" customFormat="1" ht="12" x14ac:dyDescent="0.25">
      <c r="B23" s="53">
        <v>20</v>
      </c>
      <c r="C23" s="198" t="str">
        <v>-</v>
      </c>
      <c r="D23" s="223">
        <f>D$133*計算_投入係数表!D23</f>
        <v>0</v>
      </c>
      <c r="E23" s="224">
        <f>E$133*計算_投入係数表!E23</f>
        <v>0</v>
      </c>
      <c r="F23" s="224">
        <f>F$133*計算_投入係数表!F23</f>
        <v>0</v>
      </c>
      <c r="G23" s="224">
        <f>G$133*計算_投入係数表!G23</f>
        <v>0</v>
      </c>
      <c r="H23" s="224">
        <f>H$133*計算_投入係数表!H23</f>
        <v>0</v>
      </c>
      <c r="I23" s="224">
        <f>I$133*計算_投入係数表!I23</f>
        <v>0</v>
      </c>
      <c r="J23" s="224">
        <f>J$133*計算_投入係数表!J23</f>
        <v>0</v>
      </c>
      <c r="K23" s="224">
        <f>K$133*計算_投入係数表!K23</f>
        <v>0</v>
      </c>
      <c r="L23" s="224">
        <f>L$133*計算_投入係数表!L23</f>
        <v>0</v>
      </c>
      <c r="M23" s="224">
        <f>M$133*計算_投入係数表!M23</f>
        <v>0</v>
      </c>
      <c r="N23" s="224">
        <f>N$133*計算_投入係数表!N23</f>
        <v>0</v>
      </c>
      <c r="O23" s="224">
        <f>O$133*計算_投入係数表!O23</f>
        <v>0</v>
      </c>
      <c r="P23" s="224">
        <f>P$133*計算_投入係数表!P23</f>
        <v>0</v>
      </c>
      <c r="Q23" s="224" t="e">
        <f>Q$133*計算_投入係数表!Q23</f>
        <v>#DIV/0!</v>
      </c>
      <c r="R23" s="224" t="e">
        <f>R$133*計算_投入係数表!R23</f>
        <v>#DIV/0!</v>
      </c>
      <c r="S23" s="224" t="e">
        <f>S$133*計算_投入係数表!S23</f>
        <v>#DIV/0!</v>
      </c>
      <c r="T23" s="224" t="e">
        <f>T$133*計算_投入係数表!T23</f>
        <v>#DIV/0!</v>
      </c>
      <c r="U23" s="224" t="e">
        <f>U$133*計算_投入係数表!U23</f>
        <v>#DIV/0!</v>
      </c>
      <c r="V23" s="224" t="e">
        <f>V$133*計算_投入係数表!V23</f>
        <v>#DIV/0!</v>
      </c>
      <c r="W23" s="224" t="e">
        <f>W$133*計算_投入係数表!W23</f>
        <v>#DIV/0!</v>
      </c>
      <c r="X23" s="224" t="e">
        <f>X$133*計算_投入係数表!X23</f>
        <v>#DIV/0!</v>
      </c>
      <c r="Y23" s="224" t="e">
        <f>Y$133*計算_投入係数表!Y23</f>
        <v>#DIV/0!</v>
      </c>
      <c r="Z23" s="224" t="e">
        <f>Z$133*計算_投入係数表!Z23</f>
        <v>#DIV/0!</v>
      </c>
      <c r="AA23" s="224" t="e">
        <f>AA$133*計算_投入係数表!AA23</f>
        <v>#DIV/0!</v>
      </c>
      <c r="AB23" s="224" t="e">
        <f>AB$133*計算_投入係数表!AB23</f>
        <v>#DIV/0!</v>
      </c>
      <c r="AC23" s="224" t="e">
        <f>AC$133*計算_投入係数表!AC23</f>
        <v>#DIV/0!</v>
      </c>
      <c r="AD23" s="224" t="e">
        <f>AD$133*計算_投入係数表!AD23</f>
        <v>#DIV/0!</v>
      </c>
      <c r="AE23" s="224" t="e">
        <f>AE$133*計算_投入係数表!AE23</f>
        <v>#DIV/0!</v>
      </c>
      <c r="AF23" s="224" t="e">
        <f>AF$133*計算_投入係数表!AF23</f>
        <v>#DIV/0!</v>
      </c>
      <c r="AG23" s="224" t="e">
        <f>AG$133*計算_投入係数表!AG23</f>
        <v>#DIV/0!</v>
      </c>
      <c r="AH23" s="224" t="e">
        <f>AH$133*計算_投入係数表!AH23</f>
        <v>#DIV/0!</v>
      </c>
      <c r="AI23" s="224" t="e">
        <f>AI$133*計算_投入係数表!AI23</f>
        <v>#DIV/0!</v>
      </c>
      <c r="AJ23" s="224" t="e">
        <f>AJ$133*計算_投入係数表!AJ23</f>
        <v>#DIV/0!</v>
      </c>
      <c r="AK23" s="224" t="e">
        <f>AK$133*計算_投入係数表!AK23</f>
        <v>#DIV/0!</v>
      </c>
      <c r="AL23" s="224" t="e">
        <f>AL$133*計算_投入係数表!AL23</f>
        <v>#DIV/0!</v>
      </c>
      <c r="AM23" s="224" t="e">
        <f>AM$133*計算_投入係数表!AM23</f>
        <v>#DIV/0!</v>
      </c>
      <c r="AN23" s="224" t="e">
        <f>AN$133*計算_投入係数表!AN23</f>
        <v>#DIV/0!</v>
      </c>
      <c r="AO23" s="224" t="e">
        <f>AO$133*計算_投入係数表!AO23</f>
        <v>#DIV/0!</v>
      </c>
      <c r="AP23" s="224" t="e">
        <f>AP$133*計算_投入係数表!AP23</f>
        <v>#DIV/0!</v>
      </c>
      <c r="AQ23" s="224" t="e">
        <f>AQ$133*計算_投入係数表!AQ23</f>
        <v>#DIV/0!</v>
      </c>
      <c r="AR23" s="224" t="e">
        <f>AR$133*計算_投入係数表!AR23</f>
        <v>#DIV/0!</v>
      </c>
      <c r="AS23" s="224" t="e">
        <f>AS$133*計算_投入係数表!AS23</f>
        <v>#DIV/0!</v>
      </c>
      <c r="AT23" s="224" t="e">
        <f>AT$133*計算_投入係数表!AT23</f>
        <v>#DIV/0!</v>
      </c>
      <c r="AU23" s="224" t="e">
        <f>AU$133*計算_投入係数表!AU23</f>
        <v>#DIV/0!</v>
      </c>
      <c r="AV23" s="224" t="e">
        <f>AV$133*計算_投入係数表!AV23</f>
        <v>#DIV/0!</v>
      </c>
      <c r="AW23" s="224" t="e">
        <f>AW$133*計算_投入係数表!AW23</f>
        <v>#DIV/0!</v>
      </c>
      <c r="AX23" s="224" t="e">
        <f>AX$133*計算_投入係数表!AX23</f>
        <v>#DIV/0!</v>
      </c>
      <c r="AY23" s="224" t="e">
        <f>AY$133*計算_投入係数表!AY23</f>
        <v>#DIV/0!</v>
      </c>
      <c r="AZ23" s="224" t="e">
        <f>AZ$133*計算_投入係数表!AZ23</f>
        <v>#DIV/0!</v>
      </c>
      <c r="BA23" s="224" t="e">
        <f>BA$133*計算_投入係数表!BA23</f>
        <v>#DIV/0!</v>
      </c>
      <c r="BB23" s="224" t="e">
        <f>BB$133*計算_投入係数表!BB23</f>
        <v>#DIV/0!</v>
      </c>
      <c r="BC23" s="224" t="e">
        <f>BC$133*計算_投入係数表!BC23</f>
        <v>#DIV/0!</v>
      </c>
      <c r="BD23" s="224" t="e">
        <f>BD$133*計算_投入係数表!BD23</f>
        <v>#DIV/0!</v>
      </c>
      <c r="BE23" s="224" t="e">
        <f>BE$133*計算_投入係数表!BE23</f>
        <v>#DIV/0!</v>
      </c>
      <c r="BF23" s="224" t="e">
        <f>BF$133*計算_投入係数表!BF23</f>
        <v>#DIV/0!</v>
      </c>
      <c r="BG23" s="224" t="e">
        <f>BG$133*計算_投入係数表!BG23</f>
        <v>#DIV/0!</v>
      </c>
      <c r="BH23" s="224" t="e">
        <f>BH$133*計算_投入係数表!BH23</f>
        <v>#DIV/0!</v>
      </c>
      <c r="BI23" s="224" t="e">
        <f>BI$133*計算_投入係数表!BI23</f>
        <v>#DIV/0!</v>
      </c>
      <c r="BJ23" s="224" t="e">
        <f>BJ$133*計算_投入係数表!BJ23</f>
        <v>#DIV/0!</v>
      </c>
      <c r="BK23" s="224" t="e">
        <f>BK$133*計算_投入係数表!BK23</f>
        <v>#DIV/0!</v>
      </c>
      <c r="BL23" s="224" t="e">
        <f>BL$133*計算_投入係数表!BL23</f>
        <v>#DIV/0!</v>
      </c>
      <c r="BM23" s="224" t="e">
        <f>BM$133*計算_投入係数表!BM23</f>
        <v>#DIV/0!</v>
      </c>
      <c r="BN23" s="224" t="e">
        <f>BN$133*計算_投入係数表!BN23</f>
        <v>#DIV/0!</v>
      </c>
      <c r="BO23" s="224" t="e">
        <f>BO$133*計算_投入係数表!BO23</f>
        <v>#DIV/0!</v>
      </c>
      <c r="BP23" s="224" t="e">
        <f>BP$133*計算_投入係数表!BP23</f>
        <v>#DIV/0!</v>
      </c>
      <c r="BQ23" s="224" t="e">
        <f>BQ$133*計算_投入係数表!BQ23</f>
        <v>#DIV/0!</v>
      </c>
      <c r="BR23" s="224" t="e">
        <f>BR$133*計算_投入係数表!BR23</f>
        <v>#DIV/0!</v>
      </c>
      <c r="BS23" s="224" t="e">
        <f>BS$133*計算_投入係数表!BS23</f>
        <v>#DIV/0!</v>
      </c>
      <c r="BT23" s="224" t="e">
        <f>BT$133*計算_投入係数表!BT23</f>
        <v>#DIV/0!</v>
      </c>
      <c r="BU23" s="224" t="e">
        <f>BU$133*計算_投入係数表!BU23</f>
        <v>#DIV/0!</v>
      </c>
      <c r="BV23" s="224" t="e">
        <f>BV$133*計算_投入係数表!BV23</f>
        <v>#DIV/0!</v>
      </c>
      <c r="BW23" s="224" t="e">
        <f>BW$133*計算_投入係数表!BW23</f>
        <v>#DIV/0!</v>
      </c>
      <c r="BX23" s="224" t="e">
        <f>BX$133*計算_投入係数表!BX23</f>
        <v>#DIV/0!</v>
      </c>
      <c r="BY23" s="224" t="e">
        <f>BY$133*計算_投入係数表!BY23</f>
        <v>#DIV/0!</v>
      </c>
      <c r="BZ23" s="224" t="e">
        <f>BZ$133*計算_投入係数表!BZ23</f>
        <v>#DIV/0!</v>
      </c>
      <c r="CA23" s="224" t="e">
        <f>CA$133*計算_投入係数表!CA23</f>
        <v>#DIV/0!</v>
      </c>
      <c r="CB23" s="224" t="e">
        <f>CB$133*計算_投入係数表!CB23</f>
        <v>#DIV/0!</v>
      </c>
      <c r="CC23" s="224" t="e">
        <f>CC$133*計算_投入係数表!CC23</f>
        <v>#DIV/0!</v>
      </c>
      <c r="CD23" s="224" t="e">
        <f>CD$133*計算_投入係数表!CD23</f>
        <v>#DIV/0!</v>
      </c>
      <c r="CE23" s="224" t="e">
        <f>CE$133*計算_投入係数表!CE23</f>
        <v>#DIV/0!</v>
      </c>
      <c r="CF23" s="224" t="e">
        <f>CF$133*計算_投入係数表!CF23</f>
        <v>#DIV/0!</v>
      </c>
      <c r="CG23" s="224" t="e">
        <f>CG$133*計算_投入係数表!CG23</f>
        <v>#DIV/0!</v>
      </c>
      <c r="CH23" s="224" t="e">
        <f>CH$133*計算_投入係数表!CH23</f>
        <v>#DIV/0!</v>
      </c>
      <c r="CI23" s="224" t="e">
        <f>CI$133*計算_投入係数表!CI23</f>
        <v>#DIV/0!</v>
      </c>
      <c r="CJ23" s="224" t="e">
        <f>CJ$133*計算_投入係数表!CJ23</f>
        <v>#DIV/0!</v>
      </c>
      <c r="CK23" s="224" t="e">
        <f>CK$133*計算_投入係数表!CK23</f>
        <v>#DIV/0!</v>
      </c>
      <c r="CL23" s="224" t="e">
        <f>CL$133*計算_投入係数表!CL23</f>
        <v>#DIV/0!</v>
      </c>
      <c r="CM23" s="224" t="e">
        <f>CM$133*計算_投入係数表!CM23</f>
        <v>#DIV/0!</v>
      </c>
      <c r="CN23" s="224" t="e">
        <f>CN$133*計算_投入係数表!CN23</f>
        <v>#DIV/0!</v>
      </c>
      <c r="CO23" s="224" t="e">
        <f>CO$133*計算_投入係数表!CO23</f>
        <v>#DIV/0!</v>
      </c>
      <c r="CP23" s="224" t="e">
        <f>CP$133*計算_投入係数表!CP23</f>
        <v>#DIV/0!</v>
      </c>
      <c r="CQ23" s="224" t="e">
        <f>CQ$133*計算_投入係数表!CQ23</f>
        <v>#DIV/0!</v>
      </c>
      <c r="CR23" s="224" t="e">
        <f>CR$133*計算_投入係数表!CR23</f>
        <v>#DIV/0!</v>
      </c>
      <c r="CS23" s="224" t="e">
        <f>CS$133*計算_投入係数表!CS23</f>
        <v>#DIV/0!</v>
      </c>
      <c r="CT23" s="224" t="e">
        <f>CT$133*計算_投入係数表!CT23</f>
        <v>#DIV/0!</v>
      </c>
      <c r="CU23" s="224" t="e">
        <f>CU$133*計算_投入係数表!CU23</f>
        <v>#DIV/0!</v>
      </c>
      <c r="CV23" s="224" t="e">
        <f>CV$133*計算_投入係数表!CV23</f>
        <v>#DIV/0!</v>
      </c>
      <c r="CW23" s="224" t="e">
        <f>CW$133*計算_投入係数表!CW23</f>
        <v>#DIV/0!</v>
      </c>
      <c r="CX23" s="224" t="e">
        <f>CX$133*計算_投入係数表!CX23</f>
        <v>#DIV/0!</v>
      </c>
      <c r="CY23" s="224" t="e">
        <f>CY$133*計算_投入係数表!CY23</f>
        <v>#DIV/0!</v>
      </c>
      <c r="CZ23" s="224" t="e">
        <f>CZ$133*計算_投入係数表!CZ23</f>
        <v>#DIV/0!</v>
      </c>
      <c r="DA23" s="224" t="e">
        <f>DA$133*計算_投入係数表!DA23</f>
        <v>#DIV/0!</v>
      </c>
      <c r="DB23" s="224" t="e">
        <f>DB$133*計算_投入係数表!DB23</f>
        <v>#DIV/0!</v>
      </c>
      <c r="DC23" s="224" t="e">
        <f>DC$133*計算_投入係数表!DC23</f>
        <v>#DIV/0!</v>
      </c>
      <c r="DD23" s="224" t="e">
        <f>DD$133*計算_投入係数表!DD23</f>
        <v>#DIV/0!</v>
      </c>
      <c r="DE23" s="224" t="e">
        <f>DE$133*計算_投入係数表!DE23</f>
        <v>#DIV/0!</v>
      </c>
      <c r="DF23" s="224" t="e">
        <f>DF$133*計算_投入係数表!DF23</f>
        <v>#DIV/0!</v>
      </c>
      <c r="DG23" s="224" t="e">
        <f>DG$133*計算_投入係数表!DG23</f>
        <v>#DIV/0!</v>
      </c>
      <c r="DH23" s="224" t="e">
        <f>DH$133*計算_投入係数表!DH23</f>
        <v>#DIV/0!</v>
      </c>
      <c r="DI23" s="224" t="e">
        <f>DI$133*計算_投入係数表!DI23</f>
        <v>#DIV/0!</v>
      </c>
      <c r="DJ23" s="224" t="e">
        <f>DJ$133*計算_投入係数表!DJ23</f>
        <v>#DIV/0!</v>
      </c>
      <c r="DK23" s="224" t="e">
        <f>DK$133*計算_投入係数表!DK23</f>
        <v>#DIV/0!</v>
      </c>
      <c r="DL23" s="224" t="e">
        <f>DL$133*計算_投入係数表!DL23</f>
        <v>#DIV/0!</v>
      </c>
      <c r="DM23" s="224" t="e">
        <f>DM$133*計算_投入係数表!DM23</f>
        <v>#DIV/0!</v>
      </c>
      <c r="DN23" s="224" t="e">
        <f>DN$133*計算_投入係数表!DN23</f>
        <v>#DIV/0!</v>
      </c>
      <c r="DO23" s="224" t="e">
        <f>DO$133*計算_投入係数表!DO23</f>
        <v>#DIV/0!</v>
      </c>
      <c r="DP23" s="224" t="e">
        <f>DP$133*計算_投入係数表!DP23</f>
        <v>#DIV/0!</v>
      </c>
      <c r="DQ23" s="224" t="e">
        <f>DQ$133*計算_投入係数表!DQ23</f>
        <v>#DIV/0!</v>
      </c>
      <c r="DR23" s="224" t="e">
        <f>DR$133*計算_投入係数表!DR23</f>
        <v>#DIV/0!</v>
      </c>
      <c r="DS23" s="224" t="e">
        <f>DS$133*計算_投入係数表!DS23</f>
        <v>#DIV/0!</v>
      </c>
      <c r="DT23" s="225">
        <f t="shared" si="0"/>
        <v>0</v>
      </c>
      <c r="DU23" s="214">
        <f>SUMIF(振分, $C23, 入力_北海道基本取引表!DU$4:DU$124)*($DV$140/$DW$140)</f>
        <v>0</v>
      </c>
      <c r="DV23" s="214">
        <f>SUMIF(振分, $C23, 入力_北海道基本取引表!DV$4:DV$124)*(入力!$D$718/入力!$F$718)</f>
        <v>0</v>
      </c>
      <c r="DW23" s="214">
        <f>SUMIF(振分, $C23, 入力_北海道基本取引表!DW$4:DW$124)*(計算_基本取引表_調整前!$DV$141/計算_基本取引表_調整前!$DW$141)</f>
        <v>0</v>
      </c>
      <c r="DX23" s="214">
        <f>SUMIF(振分, $C23, 入力_北海道基本取引表!DX$4:DX$124)*(計算_基本取引表_調整前!$DV$142/計算_基本取引表_調整前!$DW$142)</f>
        <v>0</v>
      </c>
      <c r="DY23" s="214">
        <f>SUMIF(振分, $C23, 入力_北海道基本取引表!DY$4:DY$124)*(入力!$D$700/入力!$F$700)</f>
        <v>0</v>
      </c>
      <c r="DZ23" s="214">
        <f>SUMIF(振分, $C23, 入力_北海道基本取引表!DZ$4:DZ$124)*($DV$140/$DW$140)</f>
        <v>0</v>
      </c>
      <c r="EA23" s="214" t="e">
        <f>SUMIF(振分, $C23, 入力_北海道基本取引表!EA$4:EA$124)*($EJ23/SUMIF(振分, $C23, 入力_北海道基本取引表!$EO$4:$EO$124))</f>
        <v>#DIV/0!</v>
      </c>
      <c r="EB23" s="214"/>
      <c r="EC23" s="215" t="e">
        <f t="shared" si="1"/>
        <v>#DIV/0!</v>
      </c>
      <c r="ED23" s="216" t="e">
        <f t="shared" si="2"/>
        <v>#DIV/0!</v>
      </c>
      <c r="EE23" s="214"/>
      <c r="EF23" s="216"/>
      <c r="EG23" s="216"/>
      <c r="EH23" s="214"/>
      <c r="EI23" s="216"/>
      <c r="EJ23" s="216">
        <v>0</v>
      </c>
    </row>
    <row r="24" spans="2:140" s="6" customFormat="1" ht="12" x14ac:dyDescent="0.25">
      <c r="B24" s="53">
        <v>21</v>
      </c>
      <c r="C24" s="192" t="str">
        <v>-</v>
      </c>
      <c r="D24" s="211">
        <f>D$133*計算_投入係数表!D24</f>
        <v>0</v>
      </c>
      <c r="E24" s="212">
        <f>E$133*計算_投入係数表!E24</f>
        <v>0</v>
      </c>
      <c r="F24" s="212">
        <f>F$133*計算_投入係数表!F24</f>
        <v>0</v>
      </c>
      <c r="G24" s="212">
        <f>G$133*計算_投入係数表!G24</f>
        <v>0</v>
      </c>
      <c r="H24" s="212">
        <f>H$133*計算_投入係数表!H24</f>
        <v>0</v>
      </c>
      <c r="I24" s="212">
        <f>I$133*計算_投入係数表!I24</f>
        <v>0</v>
      </c>
      <c r="J24" s="212">
        <f>J$133*計算_投入係数表!J24</f>
        <v>0</v>
      </c>
      <c r="K24" s="212">
        <f>K$133*計算_投入係数表!K24</f>
        <v>0</v>
      </c>
      <c r="L24" s="212">
        <f>L$133*計算_投入係数表!L24</f>
        <v>0</v>
      </c>
      <c r="M24" s="212">
        <f>M$133*計算_投入係数表!M24</f>
        <v>0</v>
      </c>
      <c r="N24" s="212">
        <f>N$133*計算_投入係数表!N24</f>
        <v>0</v>
      </c>
      <c r="O24" s="212">
        <f>O$133*計算_投入係数表!O24</f>
        <v>0</v>
      </c>
      <c r="P24" s="212">
        <f>P$133*計算_投入係数表!P24</f>
        <v>0</v>
      </c>
      <c r="Q24" s="212" t="e">
        <f>Q$133*計算_投入係数表!Q24</f>
        <v>#DIV/0!</v>
      </c>
      <c r="R24" s="212" t="e">
        <f>R$133*計算_投入係数表!R24</f>
        <v>#DIV/0!</v>
      </c>
      <c r="S24" s="212" t="e">
        <f>S$133*計算_投入係数表!S24</f>
        <v>#DIV/0!</v>
      </c>
      <c r="T24" s="212" t="e">
        <f>T$133*計算_投入係数表!T24</f>
        <v>#DIV/0!</v>
      </c>
      <c r="U24" s="212" t="e">
        <f>U$133*計算_投入係数表!U24</f>
        <v>#DIV/0!</v>
      </c>
      <c r="V24" s="212" t="e">
        <f>V$133*計算_投入係数表!V24</f>
        <v>#DIV/0!</v>
      </c>
      <c r="W24" s="212" t="e">
        <f>W$133*計算_投入係数表!W24</f>
        <v>#DIV/0!</v>
      </c>
      <c r="X24" s="212" t="e">
        <f>X$133*計算_投入係数表!X24</f>
        <v>#DIV/0!</v>
      </c>
      <c r="Y24" s="212" t="e">
        <f>Y$133*計算_投入係数表!Y24</f>
        <v>#DIV/0!</v>
      </c>
      <c r="Z24" s="212" t="e">
        <f>Z$133*計算_投入係数表!Z24</f>
        <v>#DIV/0!</v>
      </c>
      <c r="AA24" s="212" t="e">
        <f>AA$133*計算_投入係数表!AA24</f>
        <v>#DIV/0!</v>
      </c>
      <c r="AB24" s="212" t="e">
        <f>AB$133*計算_投入係数表!AB24</f>
        <v>#DIV/0!</v>
      </c>
      <c r="AC24" s="212" t="e">
        <f>AC$133*計算_投入係数表!AC24</f>
        <v>#DIV/0!</v>
      </c>
      <c r="AD24" s="212" t="e">
        <f>AD$133*計算_投入係数表!AD24</f>
        <v>#DIV/0!</v>
      </c>
      <c r="AE24" s="212" t="e">
        <f>AE$133*計算_投入係数表!AE24</f>
        <v>#DIV/0!</v>
      </c>
      <c r="AF24" s="212" t="e">
        <f>AF$133*計算_投入係数表!AF24</f>
        <v>#DIV/0!</v>
      </c>
      <c r="AG24" s="212" t="e">
        <f>AG$133*計算_投入係数表!AG24</f>
        <v>#DIV/0!</v>
      </c>
      <c r="AH24" s="212" t="e">
        <f>AH$133*計算_投入係数表!AH24</f>
        <v>#DIV/0!</v>
      </c>
      <c r="AI24" s="212" t="e">
        <f>AI$133*計算_投入係数表!AI24</f>
        <v>#DIV/0!</v>
      </c>
      <c r="AJ24" s="212" t="e">
        <f>AJ$133*計算_投入係数表!AJ24</f>
        <v>#DIV/0!</v>
      </c>
      <c r="AK24" s="212" t="e">
        <f>AK$133*計算_投入係数表!AK24</f>
        <v>#DIV/0!</v>
      </c>
      <c r="AL24" s="212" t="e">
        <f>AL$133*計算_投入係数表!AL24</f>
        <v>#DIV/0!</v>
      </c>
      <c r="AM24" s="212" t="e">
        <f>AM$133*計算_投入係数表!AM24</f>
        <v>#DIV/0!</v>
      </c>
      <c r="AN24" s="212" t="e">
        <f>AN$133*計算_投入係数表!AN24</f>
        <v>#DIV/0!</v>
      </c>
      <c r="AO24" s="212" t="e">
        <f>AO$133*計算_投入係数表!AO24</f>
        <v>#DIV/0!</v>
      </c>
      <c r="AP24" s="212" t="e">
        <f>AP$133*計算_投入係数表!AP24</f>
        <v>#DIV/0!</v>
      </c>
      <c r="AQ24" s="212" t="e">
        <f>AQ$133*計算_投入係数表!AQ24</f>
        <v>#DIV/0!</v>
      </c>
      <c r="AR24" s="212" t="e">
        <f>AR$133*計算_投入係数表!AR24</f>
        <v>#DIV/0!</v>
      </c>
      <c r="AS24" s="212" t="e">
        <f>AS$133*計算_投入係数表!AS24</f>
        <v>#DIV/0!</v>
      </c>
      <c r="AT24" s="212" t="e">
        <f>AT$133*計算_投入係数表!AT24</f>
        <v>#DIV/0!</v>
      </c>
      <c r="AU24" s="212" t="e">
        <f>AU$133*計算_投入係数表!AU24</f>
        <v>#DIV/0!</v>
      </c>
      <c r="AV24" s="212" t="e">
        <f>AV$133*計算_投入係数表!AV24</f>
        <v>#DIV/0!</v>
      </c>
      <c r="AW24" s="212" t="e">
        <f>AW$133*計算_投入係数表!AW24</f>
        <v>#DIV/0!</v>
      </c>
      <c r="AX24" s="212" t="e">
        <f>AX$133*計算_投入係数表!AX24</f>
        <v>#DIV/0!</v>
      </c>
      <c r="AY24" s="212" t="e">
        <f>AY$133*計算_投入係数表!AY24</f>
        <v>#DIV/0!</v>
      </c>
      <c r="AZ24" s="212" t="e">
        <f>AZ$133*計算_投入係数表!AZ24</f>
        <v>#DIV/0!</v>
      </c>
      <c r="BA24" s="212" t="e">
        <f>BA$133*計算_投入係数表!BA24</f>
        <v>#DIV/0!</v>
      </c>
      <c r="BB24" s="212" t="e">
        <f>BB$133*計算_投入係数表!BB24</f>
        <v>#DIV/0!</v>
      </c>
      <c r="BC24" s="212" t="e">
        <f>BC$133*計算_投入係数表!BC24</f>
        <v>#DIV/0!</v>
      </c>
      <c r="BD24" s="212" t="e">
        <f>BD$133*計算_投入係数表!BD24</f>
        <v>#DIV/0!</v>
      </c>
      <c r="BE24" s="212" t="e">
        <f>BE$133*計算_投入係数表!BE24</f>
        <v>#DIV/0!</v>
      </c>
      <c r="BF24" s="212" t="e">
        <f>BF$133*計算_投入係数表!BF24</f>
        <v>#DIV/0!</v>
      </c>
      <c r="BG24" s="212" t="e">
        <f>BG$133*計算_投入係数表!BG24</f>
        <v>#DIV/0!</v>
      </c>
      <c r="BH24" s="212" t="e">
        <f>BH$133*計算_投入係数表!BH24</f>
        <v>#DIV/0!</v>
      </c>
      <c r="BI24" s="212" t="e">
        <f>BI$133*計算_投入係数表!BI24</f>
        <v>#DIV/0!</v>
      </c>
      <c r="BJ24" s="212" t="e">
        <f>BJ$133*計算_投入係数表!BJ24</f>
        <v>#DIV/0!</v>
      </c>
      <c r="BK24" s="212" t="e">
        <f>BK$133*計算_投入係数表!BK24</f>
        <v>#DIV/0!</v>
      </c>
      <c r="BL24" s="212" t="e">
        <f>BL$133*計算_投入係数表!BL24</f>
        <v>#DIV/0!</v>
      </c>
      <c r="BM24" s="212" t="e">
        <f>BM$133*計算_投入係数表!BM24</f>
        <v>#DIV/0!</v>
      </c>
      <c r="BN24" s="212" t="e">
        <f>BN$133*計算_投入係数表!BN24</f>
        <v>#DIV/0!</v>
      </c>
      <c r="BO24" s="212" t="e">
        <f>BO$133*計算_投入係数表!BO24</f>
        <v>#DIV/0!</v>
      </c>
      <c r="BP24" s="212" t="e">
        <f>BP$133*計算_投入係数表!BP24</f>
        <v>#DIV/0!</v>
      </c>
      <c r="BQ24" s="212" t="e">
        <f>BQ$133*計算_投入係数表!BQ24</f>
        <v>#DIV/0!</v>
      </c>
      <c r="BR24" s="212" t="e">
        <f>BR$133*計算_投入係数表!BR24</f>
        <v>#DIV/0!</v>
      </c>
      <c r="BS24" s="212" t="e">
        <f>BS$133*計算_投入係数表!BS24</f>
        <v>#DIV/0!</v>
      </c>
      <c r="BT24" s="212" t="e">
        <f>BT$133*計算_投入係数表!BT24</f>
        <v>#DIV/0!</v>
      </c>
      <c r="BU24" s="212" t="e">
        <f>BU$133*計算_投入係数表!BU24</f>
        <v>#DIV/0!</v>
      </c>
      <c r="BV24" s="212" t="e">
        <f>BV$133*計算_投入係数表!BV24</f>
        <v>#DIV/0!</v>
      </c>
      <c r="BW24" s="212" t="e">
        <f>BW$133*計算_投入係数表!BW24</f>
        <v>#DIV/0!</v>
      </c>
      <c r="BX24" s="212" t="e">
        <f>BX$133*計算_投入係数表!BX24</f>
        <v>#DIV/0!</v>
      </c>
      <c r="BY24" s="212" t="e">
        <f>BY$133*計算_投入係数表!BY24</f>
        <v>#DIV/0!</v>
      </c>
      <c r="BZ24" s="212" t="e">
        <f>BZ$133*計算_投入係数表!BZ24</f>
        <v>#DIV/0!</v>
      </c>
      <c r="CA24" s="212" t="e">
        <f>CA$133*計算_投入係数表!CA24</f>
        <v>#DIV/0!</v>
      </c>
      <c r="CB24" s="212" t="e">
        <f>CB$133*計算_投入係数表!CB24</f>
        <v>#DIV/0!</v>
      </c>
      <c r="CC24" s="212" t="e">
        <f>CC$133*計算_投入係数表!CC24</f>
        <v>#DIV/0!</v>
      </c>
      <c r="CD24" s="212" t="e">
        <f>CD$133*計算_投入係数表!CD24</f>
        <v>#DIV/0!</v>
      </c>
      <c r="CE24" s="212" t="e">
        <f>CE$133*計算_投入係数表!CE24</f>
        <v>#DIV/0!</v>
      </c>
      <c r="CF24" s="212" t="e">
        <f>CF$133*計算_投入係数表!CF24</f>
        <v>#DIV/0!</v>
      </c>
      <c r="CG24" s="212" t="e">
        <f>CG$133*計算_投入係数表!CG24</f>
        <v>#DIV/0!</v>
      </c>
      <c r="CH24" s="212" t="e">
        <f>CH$133*計算_投入係数表!CH24</f>
        <v>#DIV/0!</v>
      </c>
      <c r="CI24" s="212" t="e">
        <f>CI$133*計算_投入係数表!CI24</f>
        <v>#DIV/0!</v>
      </c>
      <c r="CJ24" s="212" t="e">
        <f>CJ$133*計算_投入係数表!CJ24</f>
        <v>#DIV/0!</v>
      </c>
      <c r="CK24" s="212" t="e">
        <f>CK$133*計算_投入係数表!CK24</f>
        <v>#DIV/0!</v>
      </c>
      <c r="CL24" s="212" t="e">
        <f>CL$133*計算_投入係数表!CL24</f>
        <v>#DIV/0!</v>
      </c>
      <c r="CM24" s="212" t="e">
        <f>CM$133*計算_投入係数表!CM24</f>
        <v>#DIV/0!</v>
      </c>
      <c r="CN24" s="212" t="e">
        <f>CN$133*計算_投入係数表!CN24</f>
        <v>#DIV/0!</v>
      </c>
      <c r="CO24" s="212" t="e">
        <f>CO$133*計算_投入係数表!CO24</f>
        <v>#DIV/0!</v>
      </c>
      <c r="CP24" s="212" t="e">
        <f>CP$133*計算_投入係数表!CP24</f>
        <v>#DIV/0!</v>
      </c>
      <c r="CQ24" s="212" t="e">
        <f>CQ$133*計算_投入係数表!CQ24</f>
        <v>#DIV/0!</v>
      </c>
      <c r="CR24" s="212" t="e">
        <f>CR$133*計算_投入係数表!CR24</f>
        <v>#DIV/0!</v>
      </c>
      <c r="CS24" s="212" t="e">
        <f>CS$133*計算_投入係数表!CS24</f>
        <v>#DIV/0!</v>
      </c>
      <c r="CT24" s="212" t="e">
        <f>CT$133*計算_投入係数表!CT24</f>
        <v>#DIV/0!</v>
      </c>
      <c r="CU24" s="212" t="e">
        <f>CU$133*計算_投入係数表!CU24</f>
        <v>#DIV/0!</v>
      </c>
      <c r="CV24" s="212" t="e">
        <f>CV$133*計算_投入係数表!CV24</f>
        <v>#DIV/0!</v>
      </c>
      <c r="CW24" s="212" t="e">
        <f>CW$133*計算_投入係数表!CW24</f>
        <v>#DIV/0!</v>
      </c>
      <c r="CX24" s="212" t="e">
        <f>CX$133*計算_投入係数表!CX24</f>
        <v>#DIV/0!</v>
      </c>
      <c r="CY24" s="212" t="e">
        <f>CY$133*計算_投入係数表!CY24</f>
        <v>#DIV/0!</v>
      </c>
      <c r="CZ24" s="212" t="e">
        <f>CZ$133*計算_投入係数表!CZ24</f>
        <v>#DIV/0!</v>
      </c>
      <c r="DA24" s="212" t="e">
        <f>DA$133*計算_投入係数表!DA24</f>
        <v>#DIV/0!</v>
      </c>
      <c r="DB24" s="212" t="e">
        <f>DB$133*計算_投入係数表!DB24</f>
        <v>#DIV/0!</v>
      </c>
      <c r="DC24" s="212" t="e">
        <f>DC$133*計算_投入係数表!DC24</f>
        <v>#DIV/0!</v>
      </c>
      <c r="DD24" s="212" t="e">
        <f>DD$133*計算_投入係数表!DD24</f>
        <v>#DIV/0!</v>
      </c>
      <c r="DE24" s="212" t="e">
        <f>DE$133*計算_投入係数表!DE24</f>
        <v>#DIV/0!</v>
      </c>
      <c r="DF24" s="212" t="e">
        <f>DF$133*計算_投入係数表!DF24</f>
        <v>#DIV/0!</v>
      </c>
      <c r="DG24" s="212" t="e">
        <f>DG$133*計算_投入係数表!DG24</f>
        <v>#DIV/0!</v>
      </c>
      <c r="DH24" s="212" t="e">
        <f>DH$133*計算_投入係数表!DH24</f>
        <v>#DIV/0!</v>
      </c>
      <c r="DI24" s="212" t="e">
        <f>DI$133*計算_投入係数表!DI24</f>
        <v>#DIV/0!</v>
      </c>
      <c r="DJ24" s="212" t="e">
        <f>DJ$133*計算_投入係数表!DJ24</f>
        <v>#DIV/0!</v>
      </c>
      <c r="DK24" s="212" t="e">
        <f>DK$133*計算_投入係数表!DK24</f>
        <v>#DIV/0!</v>
      </c>
      <c r="DL24" s="212" t="e">
        <f>DL$133*計算_投入係数表!DL24</f>
        <v>#DIV/0!</v>
      </c>
      <c r="DM24" s="212" t="e">
        <f>DM$133*計算_投入係数表!DM24</f>
        <v>#DIV/0!</v>
      </c>
      <c r="DN24" s="212" t="e">
        <f>DN$133*計算_投入係数表!DN24</f>
        <v>#DIV/0!</v>
      </c>
      <c r="DO24" s="212" t="e">
        <f>DO$133*計算_投入係数表!DO24</f>
        <v>#DIV/0!</v>
      </c>
      <c r="DP24" s="212" t="e">
        <f>DP$133*計算_投入係数表!DP24</f>
        <v>#DIV/0!</v>
      </c>
      <c r="DQ24" s="212" t="e">
        <f>DQ$133*計算_投入係数表!DQ24</f>
        <v>#DIV/0!</v>
      </c>
      <c r="DR24" s="212" t="e">
        <f>DR$133*計算_投入係数表!DR24</f>
        <v>#DIV/0!</v>
      </c>
      <c r="DS24" s="212" t="e">
        <f>DS$133*計算_投入係数表!DS24</f>
        <v>#DIV/0!</v>
      </c>
      <c r="DT24" s="213">
        <f t="shared" si="0"/>
        <v>0</v>
      </c>
      <c r="DU24" s="220">
        <f>SUMIF(振分, $C24, 入力_北海道基本取引表!DU$4:DU$124)*($DV$140/$DW$140)</f>
        <v>0</v>
      </c>
      <c r="DV24" s="220">
        <f>SUMIF(振分, $C24, 入力_北海道基本取引表!DV$4:DV$124)*(入力!$D$718/入力!$F$718)</f>
        <v>0</v>
      </c>
      <c r="DW24" s="220">
        <f>SUMIF(振分, $C24, 入力_北海道基本取引表!DW$4:DW$124)*(計算_基本取引表_調整前!$DV$141/計算_基本取引表_調整前!$DW$141)</f>
        <v>0</v>
      </c>
      <c r="DX24" s="220">
        <f>SUMIF(振分, $C24, 入力_北海道基本取引表!DX$4:DX$124)*(計算_基本取引表_調整前!$DV$142/計算_基本取引表_調整前!$DW$142)</f>
        <v>0</v>
      </c>
      <c r="DY24" s="220">
        <f>SUMIF(振分, $C24, 入力_北海道基本取引表!DY$4:DY$124)*(入力!$D$700/入力!$F$700)</f>
        <v>0</v>
      </c>
      <c r="DZ24" s="220">
        <f>SUMIF(振分, $C24, 入力_北海道基本取引表!DZ$4:DZ$124)*($DV$140/$DW$140)</f>
        <v>0</v>
      </c>
      <c r="EA24" s="220" t="e">
        <f>SUMIF(振分, $C24, 入力_北海道基本取引表!EA$4:EA$124)*($EJ24/SUMIF(振分, $C24, 入力_北海道基本取引表!$EO$4:$EO$124))</f>
        <v>#DIV/0!</v>
      </c>
      <c r="EB24" s="220"/>
      <c r="EC24" s="221" t="e">
        <f t="shared" si="1"/>
        <v>#DIV/0!</v>
      </c>
      <c r="ED24" s="222" t="e">
        <f t="shared" si="2"/>
        <v>#DIV/0!</v>
      </c>
      <c r="EE24" s="220"/>
      <c r="EF24" s="222"/>
      <c r="EG24" s="222"/>
      <c r="EH24" s="220"/>
      <c r="EI24" s="222"/>
      <c r="EJ24" s="216">
        <v>0</v>
      </c>
    </row>
    <row r="25" spans="2:140" s="6" customFormat="1" ht="12" x14ac:dyDescent="0.25">
      <c r="B25" s="53">
        <v>22</v>
      </c>
      <c r="C25" s="192" t="str">
        <v>-</v>
      </c>
      <c r="D25" s="211">
        <f>D$133*計算_投入係数表!D25</f>
        <v>0</v>
      </c>
      <c r="E25" s="212">
        <f>E$133*計算_投入係数表!E25</f>
        <v>0</v>
      </c>
      <c r="F25" s="212">
        <f>F$133*計算_投入係数表!F25</f>
        <v>0</v>
      </c>
      <c r="G25" s="212">
        <f>G$133*計算_投入係数表!G25</f>
        <v>0</v>
      </c>
      <c r="H25" s="212">
        <f>H$133*計算_投入係数表!H25</f>
        <v>0</v>
      </c>
      <c r="I25" s="212">
        <f>I$133*計算_投入係数表!I25</f>
        <v>0</v>
      </c>
      <c r="J25" s="212">
        <f>J$133*計算_投入係数表!J25</f>
        <v>0</v>
      </c>
      <c r="K25" s="212">
        <f>K$133*計算_投入係数表!K25</f>
        <v>0</v>
      </c>
      <c r="L25" s="212">
        <f>L$133*計算_投入係数表!L25</f>
        <v>0</v>
      </c>
      <c r="M25" s="212">
        <f>M$133*計算_投入係数表!M25</f>
        <v>0</v>
      </c>
      <c r="N25" s="212">
        <f>N$133*計算_投入係数表!N25</f>
        <v>0</v>
      </c>
      <c r="O25" s="212">
        <f>O$133*計算_投入係数表!O25</f>
        <v>0</v>
      </c>
      <c r="P25" s="212">
        <f>P$133*計算_投入係数表!P25</f>
        <v>0</v>
      </c>
      <c r="Q25" s="212" t="e">
        <f>Q$133*計算_投入係数表!Q25</f>
        <v>#DIV/0!</v>
      </c>
      <c r="R25" s="212" t="e">
        <f>R$133*計算_投入係数表!R25</f>
        <v>#DIV/0!</v>
      </c>
      <c r="S25" s="212" t="e">
        <f>S$133*計算_投入係数表!S25</f>
        <v>#DIV/0!</v>
      </c>
      <c r="T25" s="212" t="e">
        <f>T$133*計算_投入係数表!T25</f>
        <v>#DIV/0!</v>
      </c>
      <c r="U25" s="212" t="e">
        <f>U$133*計算_投入係数表!U25</f>
        <v>#DIV/0!</v>
      </c>
      <c r="V25" s="212" t="e">
        <f>V$133*計算_投入係数表!V25</f>
        <v>#DIV/0!</v>
      </c>
      <c r="W25" s="212" t="e">
        <f>W$133*計算_投入係数表!W25</f>
        <v>#DIV/0!</v>
      </c>
      <c r="X25" s="212" t="e">
        <f>X$133*計算_投入係数表!X25</f>
        <v>#DIV/0!</v>
      </c>
      <c r="Y25" s="212" t="e">
        <f>Y$133*計算_投入係数表!Y25</f>
        <v>#DIV/0!</v>
      </c>
      <c r="Z25" s="212" t="e">
        <f>Z$133*計算_投入係数表!Z25</f>
        <v>#DIV/0!</v>
      </c>
      <c r="AA25" s="212" t="e">
        <f>AA$133*計算_投入係数表!AA25</f>
        <v>#DIV/0!</v>
      </c>
      <c r="AB25" s="212" t="e">
        <f>AB$133*計算_投入係数表!AB25</f>
        <v>#DIV/0!</v>
      </c>
      <c r="AC25" s="212" t="e">
        <f>AC$133*計算_投入係数表!AC25</f>
        <v>#DIV/0!</v>
      </c>
      <c r="AD25" s="212" t="e">
        <f>AD$133*計算_投入係数表!AD25</f>
        <v>#DIV/0!</v>
      </c>
      <c r="AE25" s="212" t="e">
        <f>AE$133*計算_投入係数表!AE25</f>
        <v>#DIV/0!</v>
      </c>
      <c r="AF25" s="212" t="e">
        <f>AF$133*計算_投入係数表!AF25</f>
        <v>#DIV/0!</v>
      </c>
      <c r="AG25" s="212" t="e">
        <f>AG$133*計算_投入係数表!AG25</f>
        <v>#DIV/0!</v>
      </c>
      <c r="AH25" s="212" t="e">
        <f>AH$133*計算_投入係数表!AH25</f>
        <v>#DIV/0!</v>
      </c>
      <c r="AI25" s="212" t="e">
        <f>AI$133*計算_投入係数表!AI25</f>
        <v>#DIV/0!</v>
      </c>
      <c r="AJ25" s="212" t="e">
        <f>AJ$133*計算_投入係数表!AJ25</f>
        <v>#DIV/0!</v>
      </c>
      <c r="AK25" s="212" t="e">
        <f>AK$133*計算_投入係数表!AK25</f>
        <v>#DIV/0!</v>
      </c>
      <c r="AL25" s="212" t="e">
        <f>AL$133*計算_投入係数表!AL25</f>
        <v>#DIV/0!</v>
      </c>
      <c r="AM25" s="212" t="e">
        <f>AM$133*計算_投入係数表!AM25</f>
        <v>#DIV/0!</v>
      </c>
      <c r="AN25" s="212" t="e">
        <f>AN$133*計算_投入係数表!AN25</f>
        <v>#DIV/0!</v>
      </c>
      <c r="AO25" s="212" t="e">
        <f>AO$133*計算_投入係数表!AO25</f>
        <v>#DIV/0!</v>
      </c>
      <c r="AP25" s="212" t="e">
        <f>AP$133*計算_投入係数表!AP25</f>
        <v>#DIV/0!</v>
      </c>
      <c r="AQ25" s="212" t="e">
        <f>AQ$133*計算_投入係数表!AQ25</f>
        <v>#DIV/0!</v>
      </c>
      <c r="AR25" s="212" t="e">
        <f>AR$133*計算_投入係数表!AR25</f>
        <v>#DIV/0!</v>
      </c>
      <c r="AS25" s="212" t="e">
        <f>AS$133*計算_投入係数表!AS25</f>
        <v>#DIV/0!</v>
      </c>
      <c r="AT25" s="212" t="e">
        <f>AT$133*計算_投入係数表!AT25</f>
        <v>#DIV/0!</v>
      </c>
      <c r="AU25" s="212" t="e">
        <f>AU$133*計算_投入係数表!AU25</f>
        <v>#DIV/0!</v>
      </c>
      <c r="AV25" s="212" t="e">
        <f>AV$133*計算_投入係数表!AV25</f>
        <v>#DIV/0!</v>
      </c>
      <c r="AW25" s="212" t="e">
        <f>AW$133*計算_投入係数表!AW25</f>
        <v>#DIV/0!</v>
      </c>
      <c r="AX25" s="212" t="e">
        <f>AX$133*計算_投入係数表!AX25</f>
        <v>#DIV/0!</v>
      </c>
      <c r="AY25" s="212" t="e">
        <f>AY$133*計算_投入係数表!AY25</f>
        <v>#DIV/0!</v>
      </c>
      <c r="AZ25" s="212" t="e">
        <f>AZ$133*計算_投入係数表!AZ25</f>
        <v>#DIV/0!</v>
      </c>
      <c r="BA25" s="212" t="e">
        <f>BA$133*計算_投入係数表!BA25</f>
        <v>#DIV/0!</v>
      </c>
      <c r="BB25" s="212" t="e">
        <f>BB$133*計算_投入係数表!BB25</f>
        <v>#DIV/0!</v>
      </c>
      <c r="BC25" s="212" t="e">
        <f>BC$133*計算_投入係数表!BC25</f>
        <v>#DIV/0!</v>
      </c>
      <c r="BD25" s="212" t="e">
        <f>BD$133*計算_投入係数表!BD25</f>
        <v>#DIV/0!</v>
      </c>
      <c r="BE25" s="212" t="e">
        <f>BE$133*計算_投入係数表!BE25</f>
        <v>#DIV/0!</v>
      </c>
      <c r="BF25" s="212" t="e">
        <f>BF$133*計算_投入係数表!BF25</f>
        <v>#DIV/0!</v>
      </c>
      <c r="BG25" s="212" t="e">
        <f>BG$133*計算_投入係数表!BG25</f>
        <v>#DIV/0!</v>
      </c>
      <c r="BH25" s="212" t="e">
        <f>BH$133*計算_投入係数表!BH25</f>
        <v>#DIV/0!</v>
      </c>
      <c r="BI25" s="212" t="e">
        <f>BI$133*計算_投入係数表!BI25</f>
        <v>#DIV/0!</v>
      </c>
      <c r="BJ25" s="212" t="e">
        <f>BJ$133*計算_投入係数表!BJ25</f>
        <v>#DIV/0!</v>
      </c>
      <c r="BK25" s="212" t="e">
        <f>BK$133*計算_投入係数表!BK25</f>
        <v>#DIV/0!</v>
      </c>
      <c r="BL25" s="212" t="e">
        <f>BL$133*計算_投入係数表!BL25</f>
        <v>#DIV/0!</v>
      </c>
      <c r="BM25" s="212" t="e">
        <f>BM$133*計算_投入係数表!BM25</f>
        <v>#DIV/0!</v>
      </c>
      <c r="BN25" s="212" t="e">
        <f>BN$133*計算_投入係数表!BN25</f>
        <v>#DIV/0!</v>
      </c>
      <c r="BO25" s="212" t="e">
        <f>BO$133*計算_投入係数表!BO25</f>
        <v>#DIV/0!</v>
      </c>
      <c r="BP25" s="212" t="e">
        <f>BP$133*計算_投入係数表!BP25</f>
        <v>#DIV/0!</v>
      </c>
      <c r="BQ25" s="212" t="e">
        <f>BQ$133*計算_投入係数表!BQ25</f>
        <v>#DIV/0!</v>
      </c>
      <c r="BR25" s="212" t="e">
        <f>BR$133*計算_投入係数表!BR25</f>
        <v>#DIV/0!</v>
      </c>
      <c r="BS25" s="212" t="e">
        <f>BS$133*計算_投入係数表!BS25</f>
        <v>#DIV/0!</v>
      </c>
      <c r="BT25" s="212" t="e">
        <f>BT$133*計算_投入係数表!BT25</f>
        <v>#DIV/0!</v>
      </c>
      <c r="BU25" s="212" t="e">
        <f>BU$133*計算_投入係数表!BU25</f>
        <v>#DIV/0!</v>
      </c>
      <c r="BV25" s="212" t="e">
        <f>BV$133*計算_投入係数表!BV25</f>
        <v>#DIV/0!</v>
      </c>
      <c r="BW25" s="212" t="e">
        <f>BW$133*計算_投入係数表!BW25</f>
        <v>#DIV/0!</v>
      </c>
      <c r="BX25" s="212" t="e">
        <f>BX$133*計算_投入係数表!BX25</f>
        <v>#DIV/0!</v>
      </c>
      <c r="BY25" s="212" t="e">
        <f>BY$133*計算_投入係数表!BY25</f>
        <v>#DIV/0!</v>
      </c>
      <c r="BZ25" s="212" t="e">
        <f>BZ$133*計算_投入係数表!BZ25</f>
        <v>#DIV/0!</v>
      </c>
      <c r="CA25" s="212" t="e">
        <f>CA$133*計算_投入係数表!CA25</f>
        <v>#DIV/0!</v>
      </c>
      <c r="CB25" s="212" t="e">
        <f>CB$133*計算_投入係数表!CB25</f>
        <v>#DIV/0!</v>
      </c>
      <c r="CC25" s="212" t="e">
        <f>CC$133*計算_投入係数表!CC25</f>
        <v>#DIV/0!</v>
      </c>
      <c r="CD25" s="212" t="e">
        <f>CD$133*計算_投入係数表!CD25</f>
        <v>#DIV/0!</v>
      </c>
      <c r="CE25" s="212" t="e">
        <f>CE$133*計算_投入係数表!CE25</f>
        <v>#DIV/0!</v>
      </c>
      <c r="CF25" s="212" t="e">
        <f>CF$133*計算_投入係数表!CF25</f>
        <v>#DIV/0!</v>
      </c>
      <c r="CG25" s="212" t="e">
        <f>CG$133*計算_投入係数表!CG25</f>
        <v>#DIV/0!</v>
      </c>
      <c r="CH25" s="212" t="e">
        <f>CH$133*計算_投入係数表!CH25</f>
        <v>#DIV/0!</v>
      </c>
      <c r="CI25" s="212" t="e">
        <f>CI$133*計算_投入係数表!CI25</f>
        <v>#DIV/0!</v>
      </c>
      <c r="CJ25" s="212" t="e">
        <f>CJ$133*計算_投入係数表!CJ25</f>
        <v>#DIV/0!</v>
      </c>
      <c r="CK25" s="212" t="e">
        <f>CK$133*計算_投入係数表!CK25</f>
        <v>#DIV/0!</v>
      </c>
      <c r="CL25" s="212" t="e">
        <f>CL$133*計算_投入係数表!CL25</f>
        <v>#DIV/0!</v>
      </c>
      <c r="CM25" s="212" t="e">
        <f>CM$133*計算_投入係数表!CM25</f>
        <v>#DIV/0!</v>
      </c>
      <c r="CN25" s="212" t="e">
        <f>CN$133*計算_投入係数表!CN25</f>
        <v>#DIV/0!</v>
      </c>
      <c r="CO25" s="212" t="e">
        <f>CO$133*計算_投入係数表!CO25</f>
        <v>#DIV/0!</v>
      </c>
      <c r="CP25" s="212" t="e">
        <f>CP$133*計算_投入係数表!CP25</f>
        <v>#DIV/0!</v>
      </c>
      <c r="CQ25" s="212" t="e">
        <f>CQ$133*計算_投入係数表!CQ25</f>
        <v>#DIV/0!</v>
      </c>
      <c r="CR25" s="212" t="e">
        <f>CR$133*計算_投入係数表!CR25</f>
        <v>#DIV/0!</v>
      </c>
      <c r="CS25" s="212" t="e">
        <f>CS$133*計算_投入係数表!CS25</f>
        <v>#DIV/0!</v>
      </c>
      <c r="CT25" s="212" t="e">
        <f>CT$133*計算_投入係数表!CT25</f>
        <v>#DIV/0!</v>
      </c>
      <c r="CU25" s="212" t="e">
        <f>CU$133*計算_投入係数表!CU25</f>
        <v>#DIV/0!</v>
      </c>
      <c r="CV25" s="212" t="e">
        <f>CV$133*計算_投入係数表!CV25</f>
        <v>#DIV/0!</v>
      </c>
      <c r="CW25" s="212" t="e">
        <f>CW$133*計算_投入係数表!CW25</f>
        <v>#DIV/0!</v>
      </c>
      <c r="CX25" s="212" t="e">
        <f>CX$133*計算_投入係数表!CX25</f>
        <v>#DIV/0!</v>
      </c>
      <c r="CY25" s="212" t="e">
        <f>CY$133*計算_投入係数表!CY25</f>
        <v>#DIV/0!</v>
      </c>
      <c r="CZ25" s="212" t="e">
        <f>CZ$133*計算_投入係数表!CZ25</f>
        <v>#DIV/0!</v>
      </c>
      <c r="DA25" s="212" t="e">
        <f>DA$133*計算_投入係数表!DA25</f>
        <v>#DIV/0!</v>
      </c>
      <c r="DB25" s="212" t="e">
        <f>DB$133*計算_投入係数表!DB25</f>
        <v>#DIV/0!</v>
      </c>
      <c r="DC25" s="212" t="e">
        <f>DC$133*計算_投入係数表!DC25</f>
        <v>#DIV/0!</v>
      </c>
      <c r="DD25" s="212" t="e">
        <f>DD$133*計算_投入係数表!DD25</f>
        <v>#DIV/0!</v>
      </c>
      <c r="DE25" s="212" t="e">
        <f>DE$133*計算_投入係数表!DE25</f>
        <v>#DIV/0!</v>
      </c>
      <c r="DF25" s="212" t="e">
        <f>DF$133*計算_投入係数表!DF25</f>
        <v>#DIV/0!</v>
      </c>
      <c r="DG25" s="212" t="e">
        <f>DG$133*計算_投入係数表!DG25</f>
        <v>#DIV/0!</v>
      </c>
      <c r="DH25" s="212" t="e">
        <f>DH$133*計算_投入係数表!DH25</f>
        <v>#DIV/0!</v>
      </c>
      <c r="DI25" s="212" t="e">
        <f>DI$133*計算_投入係数表!DI25</f>
        <v>#DIV/0!</v>
      </c>
      <c r="DJ25" s="212" t="e">
        <f>DJ$133*計算_投入係数表!DJ25</f>
        <v>#DIV/0!</v>
      </c>
      <c r="DK25" s="212" t="e">
        <f>DK$133*計算_投入係数表!DK25</f>
        <v>#DIV/0!</v>
      </c>
      <c r="DL25" s="212" t="e">
        <f>DL$133*計算_投入係数表!DL25</f>
        <v>#DIV/0!</v>
      </c>
      <c r="DM25" s="212" t="e">
        <f>DM$133*計算_投入係数表!DM25</f>
        <v>#DIV/0!</v>
      </c>
      <c r="DN25" s="212" t="e">
        <f>DN$133*計算_投入係数表!DN25</f>
        <v>#DIV/0!</v>
      </c>
      <c r="DO25" s="212" t="e">
        <f>DO$133*計算_投入係数表!DO25</f>
        <v>#DIV/0!</v>
      </c>
      <c r="DP25" s="212" t="e">
        <f>DP$133*計算_投入係数表!DP25</f>
        <v>#DIV/0!</v>
      </c>
      <c r="DQ25" s="212" t="e">
        <f>DQ$133*計算_投入係数表!DQ25</f>
        <v>#DIV/0!</v>
      </c>
      <c r="DR25" s="212" t="e">
        <f>DR$133*計算_投入係数表!DR25</f>
        <v>#DIV/0!</v>
      </c>
      <c r="DS25" s="212" t="e">
        <f>DS$133*計算_投入係数表!DS25</f>
        <v>#DIV/0!</v>
      </c>
      <c r="DT25" s="213">
        <f t="shared" si="0"/>
        <v>0</v>
      </c>
      <c r="DU25" s="214">
        <f>SUMIF(振分, $C25, 入力_北海道基本取引表!DU$4:DU$124)*($DV$140/$DW$140)</f>
        <v>0</v>
      </c>
      <c r="DV25" s="214">
        <f>SUMIF(振分, $C25, 入力_北海道基本取引表!DV$4:DV$124)*(入力!$D$718/入力!$F$718)</f>
        <v>0</v>
      </c>
      <c r="DW25" s="214">
        <f>SUMIF(振分, $C25, 入力_北海道基本取引表!DW$4:DW$124)*(計算_基本取引表_調整前!$DV$141/計算_基本取引表_調整前!$DW$141)</f>
        <v>0</v>
      </c>
      <c r="DX25" s="214">
        <f>SUMIF(振分, $C25, 入力_北海道基本取引表!DX$4:DX$124)*(計算_基本取引表_調整前!$DV$142/計算_基本取引表_調整前!$DW$142)</f>
        <v>0</v>
      </c>
      <c r="DY25" s="214">
        <f>SUMIF(振分, $C25, 入力_北海道基本取引表!DY$4:DY$124)*(入力!$D$700/入力!$F$700)</f>
        <v>0</v>
      </c>
      <c r="DZ25" s="214">
        <f>SUMIF(振分, $C25, 入力_北海道基本取引表!DZ$4:DZ$124)*($DV$140/$DW$140)</f>
        <v>0</v>
      </c>
      <c r="EA25" s="214" t="e">
        <f>SUMIF(振分, $C25, 入力_北海道基本取引表!EA$4:EA$124)*($EJ25/SUMIF(振分, $C25, 入力_北海道基本取引表!$EO$4:$EO$124))</f>
        <v>#DIV/0!</v>
      </c>
      <c r="EB25" s="214"/>
      <c r="EC25" s="215" t="e">
        <f t="shared" si="1"/>
        <v>#DIV/0!</v>
      </c>
      <c r="ED25" s="216" t="e">
        <f t="shared" si="2"/>
        <v>#DIV/0!</v>
      </c>
      <c r="EE25" s="214"/>
      <c r="EF25" s="216"/>
      <c r="EG25" s="216"/>
      <c r="EH25" s="214"/>
      <c r="EI25" s="216"/>
      <c r="EJ25" s="216">
        <v>0</v>
      </c>
    </row>
    <row r="26" spans="2:140" s="6" customFormat="1" ht="12" x14ac:dyDescent="0.25">
      <c r="B26" s="53">
        <v>23</v>
      </c>
      <c r="C26" s="192" t="str">
        <v>-</v>
      </c>
      <c r="D26" s="211">
        <f>D$133*計算_投入係数表!D26</f>
        <v>0</v>
      </c>
      <c r="E26" s="212">
        <f>E$133*計算_投入係数表!E26</f>
        <v>0</v>
      </c>
      <c r="F26" s="212">
        <f>F$133*計算_投入係数表!F26</f>
        <v>0</v>
      </c>
      <c r="G26" s="212">
        <f>G$133*計算_投入係数表!G26</f>
        <v>0</v>
      </c>
      <c r="H26" s="212">
        <f>H$133*計算_投入係数表!H26</f>
        <v>0</v>
      </c>
      <c r="I26" s="212">
        <f>I$133*計算_投入係数表!I26</f>
        <v>0</v>
      </c>
      <c r="J26" s="212">
        <f>J$133*計算_投入係数表!J26</f>
        <v>0</v>
      </c>
      <c r="K26" s="212">
        <f>K$133*計算_投入係数表!K26</f>
        <v>0</v>
      </c>
      <c r="L26" s="212">
        <f>L$133*計算_投入係数表!L26</f>
        <v>0</v>
      </c>
      <c r="M26" s="212">
        <f>M$133*計算_投入係数表!M26</f>
        <v>0</v>
      </c>
      <c r="N26" s="212">
        <f>N$133*計算_投入係数表!N26</f>
        <v>0</v>
      </c>
      <c r="O26" s="212">
        <f>O$133*計算_投入係数表!O26</f>
        <v>0</v>
      </c>
      <c r="P26" s="212">
        <f>P$133*計算_投入係数表!P26</f>
        <v>0</v>
      </c>
      <c r="Q26" s="212" t="e">
        <f>Q$133*計算_投入係数表!Q26</f>
        <v>#DIV/0!</v>
      </c>
      <c r="R26" s="212" t="e">
        <f>R$133*計算_投入係数表!R26</f>
        <v>#DIV/0!</v>
      </c>
      <c r="S26" s="212" t="e">
        <f>S$133*計算_投入係数表!S26</f>
        <v>#DIV/0!</v>
      </c>
      <c r="T26" s="212" t="e">
        <f>T$133*計算_投入係数表!T26</f>
        <v>#DIV/0!</v>
      </c>
      <c r="U26" s="212" t="e">
        <f>U$133*計算_投入係数表!U26</f>
        <v>#DIV/0!</v>
      </c>
      <c r="V26" s="212" t="e">
        <f>V$133*計算_投入係数表!V26</f>
        <v>#DIV/0!</v>
      </c>
      <c r="W26" s="212" t="e">
        <f>W$133*計算_投入係数表!W26</f>
        <v>#DIV/0!</v>
      </c>
      <c r="X26" s="212" t="e">
        <f>X$133*計算_投入係数表!X26</f>
        <v>#DIV/0!</v>
      </c>
      <c r="Y26" s="212" t="e">
        <f>Y$133*計算_投入係数表!Y26</f>
        <v>#DIV/0!</v>
      </c>
      <c r="Z26" s="212" t="e">
        <f>Z$133*計算_投入係数表!Z26</f>
        <v>#DIV/0!</v>
      </c>
      <c r="AA26" s="212" t="e">
        <f>AA$133*計算_投入係数表!AA26</f>
        <v>#DIV/0!</v>
      </c>
      <c r="AB26" s="212" t="e">
        <f>AB$133*計算_投入係数表!AB26</f>
        <v>#DIV/0!</v>
      </c>
      <c r="AC26" s="212" t="e">
        <f>AC$133*計算_投入係数表!AC26</f>
        <v>#DIV/0!</v>
      </c>
      <c r="AD26" s="212" t="e">
        <f>AD$133*計算_投入係数表!AD26</f>
        <v>#DIV/0!</v>
      </c>
      <c r="AE26" s="212" t="e">
        <f>AE$133*計算_投入係数表!AE26</f>
        <v>#DIV/0!</v>
      </c>
      <c r="AF26" s="212" t="e">
        <f>AF$133*計算_投入係数表!AF26</f>
        <v>#DIV/0!</v>
      </c>
      <c r="AG26" s="212" t="e">
        <f>AG$133*計算_投入係数表!AG26</f>
        <v>#DIV/0!</v>
      </c>
      <c r="AH26" s="212" t="e">
        <f>AH$133*計算_投入係数表!AH26</f>
        <v>#DIV/0!</v>
      </c>
      <c r="AI26" s="212" t="e">
        <f>AI$133*計算_投入係数表!AI26</f>
        <v>#DIV/0!</v>
      </c>
      <c r="AJ26" s="212" t="e">
        <f>AJ$133*計算_投入係数表!AJ26</f>
        <v>#DIV/0!</v>
      </c>
      <c r="AK26" s="212" t="e">
        <f>AK$133*計算_投入係数表!AK26</f>
        <v>#DIV/0!</v>
      </c>
      <c r="AL26" s="212" t="e">
        <f>AL$133*計算_投入係数表!AL26</f>
        <v>#DIV/0!</v>
      </c>
      <c r="AM26" s="212" t="e">
        <f>AM$133*計算_投入係数表!AM26</f>
        <v>#DIV/0!</v>
      </c>
      <c r="AN26" s="212" t="e">
        <f>AN$133*計算_投入係数表!AN26</f>
        <v>#DIV/0!</v>
      </c>
      <c r="AO26" s="212" t="e">
        <f>AO$133*計算_投入係数表!AO26</f>
        <v>#DIV/0!</v>
      </c>
      <c r="AP26" s="212" t="e">
        <f>AP$133*計算_投入係数表!AP26</f>
        <v>#DIV/0!</v>
      </c>
      <c r="AQ26" s="212" t="e">
        <f>AQ$133*計算_投入係数表!AQ26</f>
        <v>#DIV/0!</v>
      </c>
      <c r="AR26" s="212" t="e">
        <f>AR$133*計算_投入係数表!AR26</f>
        <v>#DIV/0!</v>
      </c>
      <c r="AS26" s="212" t="e">
        <f>AS$133*計算_投入係数表!AS26</f>
        <v>#DIV/0!</v>
      </c>
      <c r="AT26" s="212" t="e">
        <f>AT$133*計算_投入係数表!AT26</f>
        <v>#DIV/0!</v>
      </c>
      <c r="AU26" s="212" t="e">
        <f>AU$133*計算_投入係数表!AU26</f>
        <v>#DIV/0!</v>
      </c>
      <c r="AV26" s="212" t="e">
        <f>AV$133*計算_投入係数表!AV26</f>
        <v>#DIV/0!</v>
      </c>
      <c r="AW26" s="212" t="e">
        <f>AW$133*計算_投入係数表!AW26</f>
        <v>#DIV/0!</v>
      </c>
      <c r="AX26" s="212" t="e">
        <f>AX$133*計算_投入係数表!AX26</f>
        <v>#DIV/0!</v>
      </c>
      <c r="AY26" s="212" t="e">
        <f>AY$133*計算_投入係数表!AY26</f>
        <v>#DIV/0!</v>
      </c>
      <c r="AZ26" s="212" t="e">
        <f>AZ$133*計算_投入係数表!AZ26</f>
        <v>#DIV/0!</v>
      </c>
      <c r="BA26" s="212" t="e">
        <f>BA$133*計算_投入係数表!BA26</f>
        <v>#DIV/0!</v>
      </c>
      <c r="BB26" s="212" t="e">
        <f>BB$133*計算_投入係数表!BB26</f>
        <v>#DIV/0!</v>
      </c>
      <c r="BC26" s="212" t="e">
        <f>BC$133*計算_投入係数表!BC26</f>
        <v>#DIV/0!</v>
      </c>
      <c r="BD26" s="212" t="e">
        <f>BD$133*計算_投入係数表!BD26</f>
        <v>#DIV/0!</v>
      </c>
      <c r="BE26" s="212" t="e">
        <f>BE$133*計算_投入係数表!BE26</f>
        <v>#DIV/0!</v>
      </c>
      <c r="BF26" s="212" t="e">
        <f>BF$133*計算_投入係数表!BF26</f>
        <v>#DIV/0!</v>
      </c>
      <c r="BG26" s="212" t="e">
        <f>BG$133*計算_投入係数表!BG26</f>
        <v>#DIV/0!</v>
      </c>
      <c r="BH26" s="212" t="e">
        <f>BH$133*計算_投入係数表!BH26</f>
        <v>#DIV/0!</v>
      </c>
      <c r="BI26" s="212" t="e">
        <f>BI$133*計算_投入係数表!BI26</f>
        <v>#DIV/0!</v>
      </c>
      <c r="BJ26" s="212" t="e">
        <f>BJ$133*計算_投入係数表!BJ26</f>
        <v>#DIV/0!</v>
      </c>
      <c r="BK26" s="212" t="e">
        <f>BK$133*計算_投入係数表!BK26</f>
        <v>#DIV/0!</v>
      </c>
      <c r="BL26" s="212" t="e">
        <f>BL$133*計算_投入係数表!BL26</f>
        <v>#DIV/0!</v>
      </c>
      <c r="BM26" s="212" t="e">
        <f>BM$133*計算_投入係数表!BM26</f>
        <v>#DIV/0!</v>
      </c>
      <c r="BN26" s="212" t="e">
        <f>BN$133*計算_投入係数表!BN26</f>
        <v>#DIV/0!</v>
      </c>
      <c r="BO26" s="212" t="e">
        <f>BO$133*計算_投入係数表!BO26</f>
        <v>#DIV/0!</v>
      </c>
      <c r="BP26" s="212" t="e">
        <f>BP$133*計算_投入係数表!BP26</f>
        <v>#DIV/0!</v>
      </c>
      <c r="BQ26" s="212" t="e">
        <f>BQ$133*計算_投入係数表!BQ26</f>
        <v>#DIV/0!</v>
      </c>
      <c r="BR26" s="212" t="e">
        <f>BR$133*計算_投入係数表!BR26</f>
        <v>#DIV/0!</v>
      </c>
      <c r="BS26" s="212" t="e">
        <f>BS$133*計算_投入係数表!BS26</f>
        <v>#DIV/0!</v>
      </c>
      <c r="BT26" s="212" t="e">
        <f>BT$133*計算_投入係数表!BT26</f>
        <v>#DIV/0!</v>
      </c>
      <c r="BU26" s="212" t="e">
        <f>BU$133*計算_投入係数表!BU26</f>
        <v>#DIV/0!</v>
      </c>
      <c r="BV26" s="212" t="e">
        <f>BV$133*計算_投入係数表!BV26</f>
        <v>#DIV/0!</v>
      </c>
      <c r="BW26" s="212" t="e">
        <f>BW$133*計算_投入係数表!BW26</f>
        <v>#DIV/0!</v>
      </c>
      <c r="BX26" s="212" t="e">
        <f>BX$133*計算_投入係数表!BX26</f>
        <v>#DIV/0!</v>
      </c>
      <c r="BY26" s="212" t="e">
        <f>BY$133*計算_投入係数表!BY26</f>
        <v>#DIV/0!</v>
      </c>
      <c r="BZ26" s="212" t="e">
        <f>BZ$133*計算_投入係数表!BZ26</f>
        <v>#DIV/0!</v>
      </c>
      <c r="CA26" s="212" t="e">
        <f>CA$133*計算_投入係数表!CA26</f>
        <v>#DIV/0!</v>
      </c>
      <c r="CB26" s="212" t="e">
        <f>CB$133*計算_投入係数表!CB26</f>
        <v>#DIV/0!</v>
      </c>
      <c r="CC26" s="212" t="e">
        <f>CC$133*計算_投入係数表!CC26</f>
        <v>#DIV/0!</v>
      </c>
      <c r="CD26" s="212" t="e">
        <f>CD$133*計算_投入係数表!CD26</f>
        <v>#DIV/0!</v>
      </c>
      <c r="CE26" s="212" t="e">
        <f>CE$133*計算_投入係数表!CE26</f>
        <v>#DIV/0!</v>
      </c>
      <c r="CF26" s="212" t="e">
        <f>CF$133*計算_投入係数表!CF26</f>
        <v>#DIV/0!</v>
      </c>
      <c r="CG26" s="212" t="e">
        <f>CG$133*計算_投入係数表!CG26</f>
        <v>#DIV/0!</v>
      </c>
      <c r="CH26" s="212" t="e">
        <f>CH$133*計算_投入係数表!CH26</f>
        <v>#DIV/0!</v>
      </c>
      <c r="CI26" s="212" t="e">
        <f>CI$133*計算_投入係数表!CI26</f>
        <v>#DIV/0!</v>
      </c>
      <c r="CJ26" s="212" t="e">
        <f>CJ$133*計算_投入係数表!CJ26</f>
        <v>#DIV/0!</v>
      </c>
      <c r="CK26" s="212" t="e">
        <f>CK$133*計算_投入係数表!CK26</f>
        <v>#DIV/0!</v>
      </c>
      <c r="CL26" s="212" t="e">
        <f>CL$133*計算_投入係数表!CL26</f>
        <v>#DIV/0!</v>
      </c>
      <c r="CM26" s="212" t="e">
        <f>CM$133*計算_投入係数表!CM26</f>
        <v>#DIV/0!</v>
      </c>
      <c r="CN26" s="212" t="e">
        <f>CN$133*計算_投入係数表!CN26</f>
        <v>#DIV/0!</v>
      </c>
      <c r="CO26" s="212" t="e">
        <f>CO$133*計算_投入係数表!CO26</f>
        <v>#DIV/0!</v>
      </c>
      <c r="CP26" s="212" t="e">
        <f>CP$133*計算_投入係数表!CP26</f>
        <v>#DIV/0!</v>
      </c>
      <c r="CQ26" s="212" t="e">
        <f>CQ$133*計算_投入係数表!CQ26</f>
        <v>#DIV/0!</v>
      </c>
      <c r="CR26" s="212" t="e">
        <f>CR$133*計算_投入係数表!CR26</f>
        <v>#DIV/0!</v>
      </c>
      <c r="CS26" s="212" t="e">
        <f>CS$133*計算_投入係数表!CS26</f>
        <v>#DIV/0!</v>
      </c>
      <c r="CT26" s="212" t="e">
        <f>CT$133*計算_投入係数表!CT26</f>
        <v>#DIV/0!</v>
      </c>
      <c r="CU26" s="212" t="e">
        <f>CU$133*計算_投入係数表!CU26</f>
        <v>#DIV/0!</v>
      </c>
      <c r="CV26" s="212" t="e">
        <f>CV$133*計算_投入係数表!CV26</f>
        <v>#DIV/0!</v>
      </c>
      <c r="CW26" s="212" t="e">
        <f>CW$133*計算_投入係数表!CW26</f>
        <v>#DIV/0!</v>
      </c>
      <c r="CX26" s="212" t="e">
        <f>CX$133*計算_投入係数表!CX26</f>
        <v>#DIV/0!</v>
      </c>
      <c r="CY26" s="212" t="e">
        <f>CY$133*計算_投入係数表!CY26</f>
        <v>#DIV/0!</v>
      </c>
      <c r="CZ26" s="212" t="e">
        <f>CZ$133*計算_投入係数表!CZ26</f>
        <v>#DIV/0!</v>
      </c>
      <c r="DA26" s="212" t="e">
        <f>DA$133*計算_投入係数表!DA26</f>
        <v>#DIV/0!</v>
      </c>
      <c r="DB26" s="212" t="e">
        <f>DB$133*計算_投入係数表!DB26</f>
        <v>#DIV/0!</v>
      </c>
      <c r="DC26" s="212" t="e">
        <f>DC$133*計算_投入係数表!DC26</f>
        <v>#DIV/0!</v>
      </c>
      <c r="DD26" s="212" t="e">
        <f>DD$133*計算_投入係数表!DD26</f>
        <v>#DIV/0!</v>
      </c>
      <c r="DE26" s="212" t="e">
        <f>DE$133*計算_投入係数表!DE26</f>
        <v>#DIV/0!</v>
      </c>
      <c r="DF26" s="212" t="e">
        <f>DF$133*計算_投入係数表!DF26</f>
        <v>#DIV/0!</v>
      </c>
      <c r="DG26" s="212" t="e">
        <f>DG$133*計算_投入係数表!DG26</f>
        <v>#DIV/0!</v>
      </c>
      <c r="DH26" s="212" t="e">
        <f>DH$133*計算_投入係数表!DH26</f>
        <v>#DIV/0!</v>
      </c>
      <c r="DI26" s="212" t="e">
        <f>DI$133*計算_投入係数表!DI26</f>
        <v>#DIV/0!</v>
      </c>
      <c r="DJ26" s="212" t="e">
        <f>DJ$133*計算_投入係数表!DJ26</f>
        <v>#DIV/0!</v>
      </c>
      <c r="DK26" s="212" t="e">
        <f>DK$133*計算_投入係数表!DK26</f>
        <v>#DIV/0!</v>
      </c>
      <c r="DL26" s="212" t="e">
        <f>DL$133*計算_投入係数表!DL26</f>
        <v>#DIV/0!</v>
      </c>
      <c r="DM26" s="212" t="e">
        <f>DM$133*計算_投入係数表!DM26</f>
        <v>#DIV/0!</v>
      </c>
      <c r="DN26" s="212" t="e">
        <f>DN$133*計算_投入係数表!DN26</f>
        <v>#DIV/0!</v>
      </c>
      <c r="DO26" s="212" t="e">
        <f>DO$133*計算_投入係数表!DO26</f>
        <v>#DIV/0!</v>
      </c>
      <c r="DP26" s="212" t="e">
        <f>DP$133*計算_投入係数表!DP26</f>
        <v>#DIV/0!</v>
      </c>
      <c r="DQ26" s="212" t="e">
        <f>DQ$133*計算_投入係数表!DQ26</f>
        <v>#DIV/0!</v>
      </c>
      <c r="DR26" s="212" t="e">
        <f>DR$133*計算_投入係数表!DR26</f>
        <v>#DIV/0!</v>
      </c>
      <c r="DS26" s="212" t="e">
        <f>DS$133*計算_投入係数表!DS26</f>
        <v>#DIV/0!</v>
      </c>
      <c r="DT26" s="213">
        <f t="shared" si="0"/>
        <v>0</v>
      </c>
      <c r="DU26" s="214">
        <f>SUMIF(振分, $C26, 入力_北海道基本取引表!DU$4:DU$124)*($DV$140/$DW$140)</f>
        <v>0</v>
      </c>
      <c r="DV26" s="214">
        <f>SUMIF(振分, $C26, 入力_北海道基本取引表!DV$4:DV$124)*(入力!$D$718/入力!$F$718)</f>
        <v>0</v>
      </c>
      <c r="DW26" s="214">
        <f>SUMIF(振分, $C26, 入力_北海道基本取引表!DW$4:DW$124)*(計算_基本取引表_調整前!$DV$141/計算_基本取引表_調整前!$DW$141)</f>
        <v>0</v>
      </c>
      <c r="DX26" s="214">
        <f>SUMIF(振分, $C26, 入力_北海道基本取引表!DX$4:DX$124)*(計算_基本取引表_調整前!$DV$142/計算_基本取引表_調整前!$DW$142)</f>
        <v>0</v>
      </c>
      <c r="DY26" s="214">
        <f>SUMIF(振分, $C26, 入力_北海道基本取引表!DY$4:DY$124)*(入力!$D$700/入力!$F$700)</f>
        <v>0</v>
      </c>
      <c r="DZ26" s="214">
        <f>SUMIF(振分, $C26, 入力_北海道基本取引表!DZ$4:DZ$124)*($DV$140/$DW$140)</f>
        <v>0</v>
      </c>
      <c r="EA26" s="214" t="e">
        <f>SUMIF(振分, $C26, 入力_北海道基本取引表!EA$4:EA$124)*($EJ26/SUMIF(振分, $C26, 入力_北海道基本取引表!$EO$4:$EO$124))</f>
        <v>#DIV/0!</v>
      </c>
      <c r="EB26" s="214"/>
      <c r="EC26" s="215" t="e">
        <f t="shared" si="1"/>
        <v>#DIV/0!</v>
      </c>
      <c r="ED26" s="216" t="e">
        <f t="shared" si="2"/>
        <v>#DIV/0!</v>
      </c>
      <c r="EE26" s="214"/>
      <c r="EF26" s="216"/>
      <c r="EG26" s="216"/>
      <c r="EH26" s="214"/>
      <c r="EI26" s="216"/>
      <c r="EJ26" s="216">
        <v>0</v>
      </c>
    </row>
    <row r="27" spans="2:140" s="6" customFormat="1" ht="12" x14ac:dyDescent="0.25">
      <c r="B27" s="53">
        <v>24</v>
      </c>
      <c r="C27" s="192" t="str">
        <v>-</v>
      </c>
      <c r="D27" s="211">
        <f>D$133*計算_投入係数表!D27</f>
        <v>0</v>
      </c>
      <c r="E27" s="212">
        <f>E$133*計算_投入係数表!E27</f>
        <v>0</v>
      </c>
      <c r="F27" s="212">
        <f>F$133*計算_投入係数表!F27</f>
        <v>0</v>
      </c>
      <c r="G27" s="212">
        <f>G$133*計算_投入係数表!G27</f>
        <v>0</v>
      </c>
      <c r="H27" s="212">
        <f>H$133*計算_投入係数表!H27</f>
        <v>0</v>
      </c>
      <c r="I27" s="212">
        <f>I$133*計算_投入係数表!I27</f>
        <v>0</v>
      </c>
      <c r="J27" s="212">
        <f>J$133*計算_投入係数表!J27</f>
        <v>0</v>
      </c>
      <c r="K27" s="212">
        <f>K$133*計算_投入係数表!K27</f>
        <v>0</v>
      </c>
      <c r="L27" s="212">
        <f>L$133*計算_投入係数表!L27</f>
        <v>0</v>
      </c>
      <c r="M27" s="212">
        <f>M$133*計算_投入係数表!M27</f>
        <v>0</v>
      </c>
      <c r="N27" s="212">
        <f>N$133*計算_投入係数表!N27</f>
        <v>0</v>
      </c>
      <c r="O27" s="212">
        <f>O$133*計算_投入係数表!O27</f>
        <v>0</v>
      </c>
      <c r="P27" s="212">
        <f>P$133*計算_投入係数表!P27</f>
        <v>0</v>
      </c>
      <c r="Q27" s="212" t="e">
        <f>Q$133*計算_投入係数表!Q27</f>
        <v>#DIV/0!</v>
      </c>
      <c r="R27" s="212" t="e">
        <f>R$133*計算_投入係数表!R27</f>
        <v>#DIV/0!</v>
      </c>
      <c r="S27" s="212" t="e">
        <f>S$133*計算_投入係数表!S27</f>
        <v>#DIV/0!</v>
      </c>
      <c r="T27" s="212" t="e">
        <f>T$133*計算_投入係数表!T27</f>
        <v>#DIV/0!</v>
      </c>
      <c r="U27" s="212" t="e">
        <f>U$133*計算_投入係数表!U27</f>
        <v>#DIV/0!</v>
      </c>
      <c r="V27" s="212" t="e">
        <f>V$133*計算_投入係数表!V27</f>
        <v>#DIV/0!</v>
      </c>
      <c r="W27" s="212" t="e">
        <f>W$133*計算_投入係数表!W27</f>
        <v>#DIV/0!</v>
      </c>
      <c r="X27" s="212" t="e">
        <f>X$133*計算_投入係数表!X27</f>
        <v>#DIV/0!</v>
      </c>
      <c r="Y27" s="212" t="e">
        <f>Y$133*計算_投入係数表!Y27</f>
        <v>#DIV/0!</v>
      </c>
      <c r="Z27" s="212" t="e">
        <f>Z$133*計算_投入係数表!Z27</f>
        <v>#DIV/0!</v>
      </c>
      <c r="AA27" s="212" t="e">
        <f>AA$133*計算_投入係数表!AA27</f>
        <v>#DIV/0!</v>
      </c>
      <c r="AB27" s="212" t="e">
        <f>AB$133*計算_投入係数表!AB27</f>
        <v>#DIV/0!</v>
      </c>
      <c r="AC27" s="212" t="e">
        <f>AC$133*計算_投入係数表!AC27</f>
        <v>#DIV/0!</v>
      </c>
      <c r="AD27" s="212" t="e">
        <f>AD$133*計算_投入係数表!AD27</f>
        <v>#DIV/0!</v>
      </c>
      <c r="AE27" s="212" t="e">
        <f>AE$133*計算_投入係数表!AE27</f>
        <v>#DIV/0!</v>
      </c>
      <c r="AF27" s="212" t="e">
        <f>AF$133*計算_投入係数表!AF27</f>
        <v>#DIV/0!</v>
      </c>
      <c r="AG27" s="212" t="e">
        <f>AG$133*計算_投入係数表!AG27</f>
        <v>#DIV/0!</v>
      </c>
      <c r="AH27" s="212" t="e">
        <f>AH$133*計算_投入係数表!AH27</f>
        <v>#DIV/0!</v>
      </c>
      <c r="AI27" s="212" t="e">
        <f>AI$133*計算_投入係数表!AI27</f>
        <v>#DIV/0!</v>
      </c>
      <c r="AJ27" s="212" t="e">
        <f>AJ$133*計算_投入係数表!AJ27</f>
        <v>#DIV/0!</v>
      </c>
      <c r="AK27" s="212" t="e">
        <f>AK$133*計算_投入係数表!AK27</f>
        <v>#DIV/0!</v>
      </c>
      <c r="AL27" s="212" t="e">
        <f>AL$133*計算_投入係数表!AL27</f>
        <v>#DIV/0!</v>
      </c>
      <c r="AM27" s="212" t="e">
        <f>AM$133*計算_投入係数表!AM27</f>
        <v>#DIV/0!</v>
      </c>
      <c r="AN27" s="212" t="e">
        <f>AN$133*計算_投入係数表!AN27</f>
        <v>#DIV/0!</v>
      </c>
      <c r="AO27" s="212" t="e">
        <f>AO$133*計算_投入係数表!AO27</f>
        <v>#DIV/0!</v>
      </c>
      <c r="AP27" s="212" t="e">
        <f>AP$133*計算_投入係数表!AP27</f>
        <v>#DIV/0!</v>
      </c>
      <c r="AQ27" s="212" t="e">
        <f>AQ$133*計算_投入係数表!AQ27</f>
        <v>#DIV/0!</v>
      </c>
      <c r="AR27" s="212" t="e">
        <f>AR$133*計算_投入係数表!AR27</f>
        <v>#DIV/0!</v>
      </c>
      <c r="AS27" s="212" t="e">
        <f>AS$133*計算_投入係数表!AS27</f>
        <v>#DIV/0!</v>
      </c>
      <c r="AT27" s="212" t="e">
        <f>AT$133*計算_投入係数表!AT27</f>
        <v>#DIV/0!</v>
      </c>
      <c r="AU27" s="212" t="e">
        <f>AU$133*計算_投入係数表!AU27</f>
        <v>#DIV/0!</v>
      </c>
      <c r="AV27" s="212" t="e">
        <f>AV$133*計算_投入係数表!AV27</f>
        <v>#DIV/0!</v>
      </c>
      <c r="AW27" s="212" t="e">
        <f>AW$133*計算_投入係数表!AW27</f>
        <v>#DIV/0!</v>
      </c>
      <c r="AX27" s="212" t="e">
        <f>AX$133*計算_投入係数表!AX27</f>
        <v>#DIV/0!</v>
      </c>
      <c r="AY27" s="212" t="e">
        <f>AY$133*計算_投入係数表!AY27</f>
        <v>#DIV/0!</v>
      </c>
      <c r="AZ27" s="212" t="e">
        <f>AZ$133*計算_投入係数表!AZ27</f>
        <v>#DIV/0!</v>
      </c>
      <c r="BA27" s="212" t="e">
        <f>BA$133*計算_投入係数表!BA27</f>
        <v>#DIV/0!</v>
      </c>
      <c r="BB27" s="212" t="e">
        <f>BB$133*計算_投入係数表!BB27</f>
        <v>#DIV/0!</v>
      </c>
      <c r="BC27" s="212" t="e">
        <f>BC$133*計算_投入係数表!BC27</f>
        <v>#DIV/0!</v>
      </c>
      <c r="BD27" s="212" t="e">
        <f>BD$133*計算_投入係数表!BD27</f>
        <v>#DIV/0!</v>
      </c>
      <c r="BE27" s="212" t="e">
        <f>BE$133*計算_投入係数表!BE27</f>
        <v>#DIV/0!</v>
      </c>
      <c r="BF27" s="212" t="e">
        <f>BF$133*計算_投入係数表!BF27</f>
        <v>#DIV/0!</v>
      </c>
      <c r="BG27" s="212" t="e">
        <f>BG$133*計算_投入係数表!BG27</f>
        <v>#DIV/0!</v>
      </c>
      <c r="BH27" s="212" t="e">
        <f>BH$133*計算_投入係数表!BH27</f>
        <v>#DIV/0!</v>
      </c>
      <c r="BI27" s="212" t="e">
        <f>BI$133*計算_投入係数表!BI27</f>
        <v>#DIV/0!</v>
      </c>
      <c r="BJ27" s="212" t="e">
        <f>BJ$133*計算_投入係数表!BJ27</f>
        <v>#DIV/0!</v>
      </c>
      <c r="BK27" s="212" t="e">
        <f>BK$133*計算_投入係数表!BK27</f>
        <v>#DIV/0!</v>
      </c>
      <c r="BL27" s="212" t="e">
        <f>BL$133*計算_投入係数表!BL27</f>
        <v>#DIV/0!</v>
      </c>
      <c r="BM27" s="212" t="e">
        <f>BM$133*計算_投入係数表!BM27</f>
        <v>#DIV/0!</v>
      </c>
      <c r="BN27" s="212" t="e">
        <f>BN$133*計算_投入係数表!BN27</f>
        <v>#DIV/0!</v>
      </c>
      <c r="BO27" s="212" t="e">
        <f>BO$133*計算_投入係数表!BO27</f>
        <v>#DIV/0!</v>
      </c>
      <c r="BP27" s="212" t="e">
        <f>BP$133*計算_投入係数表!BP27</f>
        <v>#DIV/0!</v>
      </c>
      <c r="BQ27" s="212" t="e">
        <f>BQ$133*計算_投入係数表!BQ27</f>
        <v>#DIV/0!</v>
      </c>
      <c r="BR27" s="212" t="e">
        <f>BR$133*計算_投入係数表!BR27</f>
        <v>#DIV/0!</v>
      </c>
      <c r="BS27" s="212" t="e">
        <f>BS$133*計算_投入係数表!BS27</f>
        <v>#DIV/0!</v>
      </c>
      <c r="BT27" s="212" t="e">
        <f>BT$133*計算_投入係数表!BT27</f>
        <v>#DIV/0!</v>
      </c>
      <c r="BU27" s="212" t="e">
        <f>BU$133*計算_投入係数表!BU27</f>
        <v>#DIV/0!</v>
      </c>
      <c r="BV27" s="212" t="e">
        <f>BV$133*計算_投入係数表!BV27</f>
        <v>#DIV/0!</v>
      </c>
      <c r="BW27" s="212" t="e">
        <f>BW$133*計算_投入係数表!BW27</f>
        <v>#DIV/0!</v>
      </c>
      <c r="BX27" s="212" t="e">
        <f>BX$133*計算_投入係数表!BX27</f>
        <v>#DIV/0!</v>
      </c>
      <c r="BY27" s="212" t="e">
        <f>BY$133*計算_投入係数表!BY27</f>
        <v>#DIV/0!</v>
      </c>
      <c r="BZ27" s="212" t="e">
        <f>BZ$133*計算_投入係数表!BZ27</f>
        <v>#DIV/0!</v>
      </c>
      <c r="CA27" s="212" t="e">
        <f>CA$133*計算_投入係数表!CA27</f>
        <v>#DIV/0!</v>
      </c>
      <c r="CB27" s="212" t="e">
        <f>CB$133*計算_投入係数表!CB27</f>
        <v>#DIV/0!</v>
      </c>
      <c r="CC27" s="212" t="e">
        <f>CC$133*計算_投入係数表!CC27</f>
        <v>#DIV/0!</v>
      </c>
      <c r="CD27" s="212" t="e">
        <f>CD$133*計算_投入係数表!CD27</f>
        <v>#DIV/0!</v>
      </c>
      <c r="CE27" s="212" t="e">
        <f>CE$133*計算_投入係数表!CE27</f>
        <v>#DIV/0!</v>
      </c>
      <c r="CF27" s="212" t="e">
        <f>CF$133*計算_投入係数表!CF27</f>
        <v>#DIV/0!</v>
      </c>
      <c r="CG27" s="212" t="e">
        <f>CG$133*計算_投入係数表!CG27</f>
        <v>#DIV/0!</v>
      </c>
      <c r="CH27" s="212" t="e">
        <f>CH$133*計算_投入係数表!CH27</f>
        <v>#DIV/0!</v>
      </c>
      <c r="CI27" s="212" t="e">
        <f>CI$133*計算_投入係数表!CI27</f>
        <v>#DIV/0!</v>
      </c>
      <c r="CJ27" s="212" t="e">
        <f>CJ$133*計算_投入係数表!CJ27</f>
        <v>#DIV/0!</v>
      </c>
      <c r="CK27" s="212" t="e">
        <f>CK$133*計算_投入係数表!CK27</f>
        <v>#DIV/0!</v>
      </c>
      <c r="CL27" s="212" t="e">
        <f>CL$133*計算_投入係数表!CL27</f>
        <v>#DIV/0!</v>
      </c>
      <c r="CM27" s="212" t="e">
        <f>CM$133*計算_投入係数表!CM27</f>
        <v>#DIV/0!</v>
      </c>
      <c r="CN27" s="212" t="e">
        <f>CN$133*計算_投入係数表!CN27</f>
        <v>#DIV/0!</v>
      </c>
      <c r="CO27" s="212" t="e">
        <f>CO$133*計算_投入係数表!CO27</f>
        <v>#DIV/0!</v>
      </c>
      <c r="CP27" s="212" t="e">
        <f>CP$133*計算_投入係数表!CP27</f>
        <v>#DIV/0!</v>
      </c>
      <c r="CQ27" s="212" t="e">
        <f>CQ$133*計算_投入係数表!CQ27</f>
        <v>#DIV/0!</v>
      </c>
      <c r="CR27" s="212" t="e">
        <f>CR$133*計算_投入係数表!CR27</f>
        <v>#DIV/0!</v>
      </c>
      <c r="CS27" s="212" t="e">
        <f>CS$133*計算_投入係数表!CS27</f>
        <v>#DIV/0!</v>
      </c>
      <c r="CT27" s="212" t="e">
        <f>CT$133*計算_投入係数表!CT27</f>
        <v>#DIV/0!</v>
      </c>
      <c r="CU27" s="212" t="e">
        <f>CU$133*計算_投入係数表!CU27</f>
        <v>#DIV/0!</v>
      </c>
      <c r="CV27" s="212" t="e">
        <f>CV$133*計算_投入係数表!CV27</f>
        <v>#DIV/0!</v>
      </c>
      <c r="CW27" s="212" t="e">
        <f>CW$133*計算_投入係数表!CW27</f>
        <v>#DIV/0!</v>
      </c>
      <c r="CX27" s="212" t="e">
        <f>CX$133*計算_投入係数表!CX27</f>
        <v>#DIV/0!</v>
      </c>
      <c r="CY27" s="212" t="e">
        <f>CY$133*計算_投入係数表!CY27</f>
        <v>#DIV/0!</v>
      </c>
      <c r="CZ27" s="212" t="e">
        <f>CZ$133*計算_投入係数表!CZ27</f>
        <v>#DIV/0!</v>
      </c>
      <c r="DA27" s="212" t="e">
        <f>DA$133*計算_投入係数表!DA27</f>
        <v>#DIV/0!</v>
      </c>
      <c r="DB27" s="212" t="e">
        <f>DB$133*計算_投入係数表!DB27</f>
        <v>#DIV/0!</v>
      </c>
      <c r="DC27" s="212" t="e">
        <f>DC$133*計算_投入係数表!DC27</f>
        <v>#DIV/0!</v>
      </c>
      <c r="DD27" s="212" t="e">
        <f>DD$133*計算_投入係数表!DD27</f>
        <v>#DIV/0!</v>
      </c>
      <c r="DE27" s="212" t="e">
        <f>DE$133*計算_投入係数表!DE27</f>
        <v>#DIV/0!</v>
      </c>
      <c r="DF27" s="212" t="e">
        <f>DF$133*計算_投入係数表!DF27</f>
        <v>#DIV/0!</v>
      </c>
      <c r="DG27" s="212" t="e">
        <f>DG$133*計算_投入係数表!DG27</f>
        <v>#DIV/0!</v>
      </c>
      <c r="DH27" s="212" t="e">
        <f>DH$133*計算_投入係数表!DH27</f>
        <v>#DIV/0!</v>
      </c>
      <c r="DI27" s="212" t="e">
        <f>DI$133*計算_投入係数表!DI27</f>
        <v>#DIV/0!</v>
      </c>
      <c r="DJ27" s="212" t="e">
        <f>DJ$133*計算_投入係数表!DJ27</f>
        <v>#DIV/0!</v>
      </c>
      <c r="DK27" s="212" t="e">
        <f>DK$133*計算_投入係数表!DK27</f>
        <v>#DIV/0!</v>
      </c>
      <c r="DL27" s="212" t="e">
        <f>DL$133*計算_投入係数表!DL27</f>
        <v>#DIV/0!</v>
      </c>
      <c r="DM27" s="212" t="e">
        <f>DM$133*計算_投入係数表!DM27</f>
        <v>#DIV/0!</v>
      </c>
      <c r="DN27" s="212" t="e">
        <f>DN$133*計算_投入係数表!DN27</f>
        <v>#DIV/0!</v>
      </c>
      <c r="DO27" s="212" t="e">
        <f>DO$133*計算_投入係数表!DO27</f>
        <v>#DIV/0!</v>
      </c>
      <c r="DP27" s="212" t="e">
        <f>DP$133*計算_投入係数表!DP27</f>
        <v>#DIV/0!</v>
      </c>
      <c r="DQ27" s="212" t="e">
        <f>DQ$133*計算_投入係数表!DQ27</f>
        <v>#DIV/0!</v>
      </c>
      <c r="DR27" s="212" t="e">
        <f>DR$133*計算_投入係数表!DR27</f>
        <v>#DIV/0!</v>
      </c>
      <c r="DS27" s="212" t="e">
        <f>DS$133*計算_投入係数表!DS27</f>
        <v>#DIV/0!</v>
      </c>
      <c r="DT27" s="213">
        <f t="shared" si="0"/>
        <v>0</v>
      </c>
      <c r="DU27" s="214">
        <f>SUMIF(振分, $C27, 入力_北海道基本取引表!DU$4:DU$124)*($DV$140/$DW$140)</f>
        <v>0</v>
      </c>
      <c r="DV27" s="214">
        <f>SUMIF(振分, $C27, 入力_北海道基本取引表!DV$4:DV$124)*(入力!$D$718/入力!$F$718)</f>
        <v>0</v>
      </c>
      <c r="DW27" s="214">
        <f>SUMIF(振分, $C27, 入力_北海道基本取引表!DW$4:DW$124)*(計算_基本取引表_調整前!$DV$141/計算_基本取引表_調整前!$DW$141)</f>
        <v>0</v>
      </c>
      <c r="DX27" s="214">
        <f>SUMIF(振分, $C27, 入力_北海道基本取引表!DX$4:DX$124)*(計算_基本取引表_調整前!$DV$142/計算_基本取引表_調整前!$DW$142)</f>
        <v>0</v>
      </c>
      <c r="DY27" s="214">
        <f>SUMIF(振分, $C27, 入力_北海道基本取引表!DY$4:DY$124)*(入力!$D$700/入力!$F$700)</f>
        <v>0</v>
      </c>
      <c r="DZ27" s="214">
        <f>SUMIF(振分, $C27, 入力_北海道基本取引表!DZ$4:DZ$124)*($DV$140/$DW$140)</f>
        <v>0</v>
      </c>
      <c r="EA27" s="214" t="e">
        <f>SUMIF(振分, $C27, 入力_北海道基本取引表!EA$4:EA$124)*($EJ27/SUMIF(振分, $C27, 入力_北海道基本取引表!$EO$4:$EO$124))</f>
        <v>#DIV/0!</v>
      </c>
      <c r="EB27" s="214"/>
      <c r="EC27" s="215" t="e">
        <f t="shared" si="1"/>
        <v>#DIV/0!</v>
      </c>
      <c r="ED27" s="216" t="e">
        <f t="shared" si="2"/>
        <v>#DIV/0!</v>
      </c>
      <c r="EE27" s="214"/>
      <c r="EF27" s="216"/>
      <c r="EG27" s="216"/>
      <c r="EH27" s="214"/>
      <c r="EI27" s="216"/>
      <c r="EJ27" s="216">
        <v>0</v>
      </c>
    </row>
    <row r="28" spans="2:140" s="6" customFormat="1" ht="12" x14ac:dyDescent="0.25">
      <c r="B28" s="53">
        <v>25</v>
      </c>
      <c r="C28" s="192" t="str">
        <v>-</v>
      </c>
      <c r="D28" s="211">
        <f>D$133*計算_投入係数表!D28</f>
        <v>0</v>
      </c>
      <c r="E28" s="212">
        <f>E$133*計算_投入係数表!E28</f>
        <v>0</v>
      </c>
      <c r="F28" s="212">
        <f>F$133*計算_投入係数表!F28</f>
        <v>0</v>
      </c>
      <c r="G28" s="212">
        <f>G$133*計算_投入係数表!G28</f>
        <v>0</v>
      </c>
      <c r="H28" s="212">
        <f>H$133*計算_投入係数表!H28</f>
        <v>0</v>
      </c>
      <c r="I28" s="212">
        <f>I$133*計算_投入係数表!I28</f>
        <v>0</v>
      </c>
      <c r="J28" s="212">
        <f>J$133*計算_投入係数表!J28</f>
        <v>0</v>
      </c>
      <c r="K28" s="212">
        <f>K$133*計算_投入係数表!K28</f>
        <v>0</v>
      </c>
      <c r="L28" s="212">
        <f>L$133*計算_投入係数表!L28</f>
        <v>0</v>
      </c>
      <c r="M28" s="212">
        <f>M$133*計算_投入係数表!M28</f>
        <v>0</v>
      </c>
      <c r="N28" s="212">
        <f>N$133*計算_投入係数表!N28</f>
        <v>0</v>
      </c>
      <c r="O28" s="212">
        <f>O$133*計算_投入係数表!O28</f>
        <v>0</v>
      </c>
      <c r="P28" s="212">
        <f>P$133*計算_投入係数表!P28</f>
        <v>0</v>
      </c>
      <c r="Q28" s="212" t="e">
        <f>Q$133*計算_投入係数表!Q28</f>
        <v>#DIV/0!</v>
      </c>
      <c r="R28" s="212" t="e">
        <f>R$133*計算_投入係数表!R28</f>
        <v>#DIV/0!</v>
      </c>
      <c r="S28" s="212" t="e">
        <f>S$133*計算_投入係数表!S28</f>
        <v>#DIV/0!</v>
      </c>
      <c r="T28" s="212" t="e">
        <f>T$133*計算_投入係数表!T28</f>
        <v>#DIV/0!</v>
      </c>
      <c r="U28" s="212" t="e">
        <f>U$133*計算_投入係数表!U28</f>
        <v>#DIV/0!</v>
      </c>
      <c r="V28" s="212" t="e">
        <f>V$133*計算_投入係数表!V28</f>
        <v>#DIV/0!</v>
      </c>
      <c r="W28" s="212" t="e">
        <f>W$133*計算_投入係数表!W28</f>
        <v>#DIV/0!</v>
      </c>
      <c r="X28" s="212" t="e">
        <f>X$133*計算_投入係数表!X28</f>
        <v>#DIV/0!</v>
      </c>
      <c r="Y28" s="212" t="e">
        <f>Y$133*計算_投入係数表!Y28</f>
        <v>#DIV/0!</v>
      </c>
      <c r="Z28" s="212" t="e">
        <f>Z$133*計算_投入係数表!Z28</f>
        <v>#DIV/0!</v>
      </c>
      <c r="AA28" s="212" t="e">
        <f>AA$133*計算_投入係数表!AA28</f>
        <v>#DIV/0!</v>
      </c>
      <c r="AB28" s="212" t="e">
        <f>AB$133*計算_投入係数表!AB28</f>
        <v>#DIV/0!</v>
      </c>
      <c r="AC28" s="212" t="e">
        <f>AC$133*計算_投入係数表!AC28</f>
        <v>#DIV/0!</v>
      </c>
      <c r="AD28" s="212" t="e">
        <f>AD$133*計算_投入係数表!AD28</f>
        <v>#DIV/0!</v>
      </c>
      <c r="AE28" s="212" t="e">
        <f>AE$133*計算_投入係数表!AE28</f>
        <v>#DIV/0!</v>
      </c>
      <c r="AF28" s="212" t="e">
        <f>AF$133*計算_投入係数表!AF28</f>
        <v>#DIV/0!</v>
      </c>
      <c r="AG28" s="212" t="e">
        <f>AG$133*計算_投入係数表!AG28</f>
        <v>#DIV/0!</v>
      </c>
      <c r="AH28" s="212" t="e">
        <f>AH$133*計算_投入係数表!AH28</f>
        <v>#DIV/0!</v>
      </c>
      <c r="AI28" s="212" t="e">
        <f>AI$133*計算_投入係数表!AI28</f>
        <v>#DIV/0!</v>
      </c>
      <c r="AJ28" s="212" t="e">
        <f>AJ$133*計算_投入係数表!AJ28</f>
        <v>#DIV/0!</v>
      </c>
      <c r="AK28" s="212" t="e">
        <f>AK$133*計算_投入係数表!AK28</f>
        <v>#DIV/0!</v>
      </c>
      <c r="AL28" s="212" t="e">
        <f>AL$133*計算_投入係数表!AL28</f>
        <v>#DIV/0!</v>
      </c>
      <c r="AM28" s="212" t="e">
        <f>AM$133*計算_投入係数表!AM28</f>
        <v>#DIV/0!</v>
      </c>
      <c r="AN28" s="212" t="e">
        <f>AN$133*計算_投入係数表!AN28</f>
        <v>#DIV/0!</v>
      </c>
      <c r="AO28" s="212" t="e">
        <f>AO$133*計算_投入係数表!AO28</f>
        <v>#DIV/0!</v>
      </c>
      <c r="AP28" s="212" t="e">
        <f>AP$133*計算_投入係数表!AP28</f>
        <v>#DIV/0!</v>
      </c>
      <c r="AQ28" s="212" t="e">
        <f>AQ$133*計算_投入係数表!AQ28</f>
        <v>#DIV/0!</v>
      </c>
      <c r="AR28" s="212" t="e">
        <f>AR$133*計算_投入係数表!AR28</f>
        <v>#DIV/0!</v>
      </c>
      <c r="AS28" s="212" t="e">
        <f>AS$133*計算_投入係数表!AS28</f>
        <v>#DIV/0!</v>
      </c>
      <c r="AT28" s="212" t="e">
        <f>AT$133*計算_投入係数表!AT28</f>
        <v>#DIV/0!</v>
      </c>
      <c r="AU28" s="212" t="e">
        <f>AU$133*計算_投入係数表!AU28</f>
        <v>#DIV/0!</v>
      </c>
      <c r="AV28" s="212" t="e">
        <f>AV$133*計算_投入係数表!AV28</f>
        <v>#DIV/0!</v>
      </c>
      <c r="AW28" s="212" t="e">
        <f>AW$133*計算_投入係数表!AW28</f>
        <v>#DIV/0!</v>
      </c>
      <c r="AX28" s="212" t="e">
        <f>AX$133*計算_投入係数表!AX28</f>
        <v>#DIV/0!</v>
      </c>
      <c r="AY28" s="212" t="e">
        <f>AY$133*計算_投入係数表!AY28</f>
        <v>#DIV/0!</v>
      </c>
      <c r="AZ28" s="212" t="e">
        <f>AZ$133*計算_投入係数表!AZ28</f>
        <v>#DIV/0!</v>
      </c>
      <c r="BA28" s="212" t="e">
        <f>BA$133*計算_投入係数表!BA28</f>
        <v>#DIV/0!</v>
      </c>
      <c r="BB28" s="212" t="e">
        <f>BB$133*計算_投入係数表!BB28</f>
        <v>#DIV/0!</v>
      </c>
      <c r="BC28" s="212" t="e">
        <f>BC$133*計算_投入係数表!BC28</f>
        <v>#DIV/0!</v>
      </c>
      <c r="BD28" s="212" t="e">
        <f>BD$133*計算_投入係数表!BD28</f>
        <v>#DIV/0!</v>
      </c>
      <c r="BE28" s="212" t="e">
        <f>BE$133*計算_投入係数表!BE28</f>
        <v>#DIV/0!</v>
      </c>
      <c r="BF28" s="212" t="e">
        <f>BF$133*計算_投入係数表!BF28</f>
        <v>#DIV/0!</v>
      </c>
      <c r="BG28" s="212" t="e">
        <f>BG$133*計算_投入係数表!BG28</f>
        <v>#DIV/0!</v>
      </c>
      <c r="BH28" s="212" t="e">
        <f>BH$133*計算_投入係数表!BH28</f>
        <v>#DIV/0!</v>
      </c>
      <c r="BI28" s="212" t="e">
        <f>BI$133*計算_投入係数表!BI28</f>
        <v>#DIV/0!</v>
      </c>
      <c r="BJ28" s="212" t="e">
        <f>BJ$133*計算_投入係数表!BJ28</f>
        <v>#DIV/0!</v>
      </c>
      <c r="BK28" s="212" t="e">
        <f>BK$133*計算_投入係数表!BK28</f>
        <v>#DIV/0!</v>
      </c>
      <c r="BL28" s="212" t="e">
        <f>BL$133*計算_投入係数表!BL28</f>
        <v>#DIV/0!</v>
      </c>
      <c r="BM28" s="212" t="e">
        <f>BM$133*計算_投入係数表!BM28</f>
        <v>#DIV/0!</v>
      </c>
      <c r="BN28" s="212" t="e">
        <f>BN$133*計算_投入係数表!BN28</f>
        <v>#DIV/0!</v>
      </c>
      <c r="BO28" s="212" t="e">
        <f>BO$133*計算_投入係数表!BO28</f>
        <v>#DIV/0!</v>
      </c>
      <c r="BP28" s="212" t="e">
        <f>BP$133*計算_投入係数表!BP28</f>
        <v>#DIV/0!</v>
      </c>
      <c r="BQ28" s="212" t="e">
        <f>BQ$133*計算_投入係数表!BQ28</f>
        <v>#DIV/0!</v>
      </c>
      <c r="BR28" s="212" t="e">
        <f>BR$133*計算_投入係数表!BR28</f>
        <v>#DIV/0!</v>
      </c>
      <c r="BS28" s="212" t="e">
        <f>BS$133*計算_投入係数表!BS28</f>
        <v>#DIV/0!</v>
      </c>
      <c r="BT28" s="212" t="e">
        <f>BT$133*計算_投入係数表!BT28</f>
        <v>#DIV/0!</v>
      </c>
      <c r="BU28" s="212" t="e">
        <f>BU$133*計算_投入係数表!BU28</f>
        <v>#DIV/0!</v>
      </c>
      <c r="BV28" s="212" t="e">
        <f>BV$133*計算_投入係数表!BV28</f>
        <v>#DIV/0!</v>
      </c>
      <c r="BW28" s="212" t="e">
        <f>BW$133*計算_投入係数表!BW28</f>
        <v>#DIV/0!</v>
      </c>
      <c r="BX28" s="212" t="e">
        <f>BX$133*計算_投入係数表!BX28</f>
        <v>#DIV/0!</v>
      </c>
      <c r="BY28" s="212" t="e">
        <f>BY$133*計算_投入係数表!BY28</f>
        <v>#DIV/0!</v>
      </c>
      <c r="BZ28" s="212" t="e">
        <f>BZ$133*計算_投入係数表!BZ28</f>
        <v>#DIV/0!</v>
      </c>
      <c r="CA28" s="212" t="e">
        <f>CA$133*計算_投入係数表!CA28</f>
        <v>#DIV/0!</v>
      </c>
      <c r="CB28" s="212" t="e">
        <f>CB$133*計算_投入係数表!CB28</f>
        <v>#DIV/0!</v>
      </c>
      <c r="CC28" s="212" t="e">
        <f>CC$133*計算_投入係数表!CC28</f>
        <v>#DIV/0!</v>
      </c>
      <c r="CD28" s="212" t="e">
        <f>CD$133*計算_投入係数表!CD28</f>
        <v>#DIV/0!</v>
      </c>
      <c r="CE28" s="212" t="e">
        <f>CE$133*計算_投入係数表!CE28</f>
        <v>#DIV/0!</v>
      </c>
      <c r="CF28" s="212" t="e">
        <f>CF$133*計算_投入係数表!CF28</f>
        <v>#DIV/0!</v>
      </c>
      <c r="CG28" s="212" t="e">
        <f>CG$133*計算_投入係数表!CG28</f>
        <v>#DIV/0!</v>
      </c>
      <c r="CH28" s="212" t="e">
        <f>CH$133*計算_投入係数表!CH28</f>
        <v>#DIV/0!</v>
      </c>
      <c r="CI28" s="212" t="e">
        <f>CI$133*計算_投入係数表!CI28</f>
        <v>#DIV/0!</v>
      </c>
      <c r="CJ28" s="212" t="e">
        <f>CJ$133*計算_投入係数表!CJ28</f>
        <v>#DIV/0!</v>
      </c>
      <c r="CK28" s="212" t="e">
        <f>CK$133*計算_投入係数表!CK28</f>
        <v>#DIV/0!</v>
      </c>
      <c r="CL28" s="212" t="e">
        <f>CL$133*計算_投入係数表!CL28</f>
        <v>#DIV/0!</v>
      </c>
      <c r="CM28" s="212" t="e">
        <f>CM$133*計算_投入係数表!CM28</f>
        <v>#DIV/0!</v>
      </c>
      <c r="CN28" s="212" t="e">
        <f>CN$133*計算_投入係数表!CN28</f>
        <v>#DIV/0!</v>
      </c>
      <c r="CO28" s="212" t="e">
        <f>CO$133*計算_投入係数表!CO28</f>
        <v>#DIV/0!</v>
      </c>
      <c r="CP28" s="212" t="e">
        <f>CP$133*計算_投入係数表!CP28</f>
        <v>#DIV/0!</v>
      </c>
      <c r="CQ28" s="212" t="e">
        <f>CQ$133*計算_投入係数表!CQ28</f>
        <v>#DIV/0!</v>
      </c>
      <c r="CR28" s="212" t="e">
        <f>CR$133*計算_投入係数表!CR28</f>
        <v>#DIV/0!</v>
      </c>
      <c r="CS28" s="212" t="e">
        <f>CS$133*計算_投入係数表!CS28</f>
        <v>#DIV/0!</v>
      </c>
      <c r="CT28" s="212" t="e">
        <f>CT$133*計算_投入係数表!CT28</f>
        <v>#DIV/0!</v>
      </c>
      <c r="CU28" s="212" t="e">
        <f>CU$133*計算_投入係数表!CU28</f>
        <v>#DIV/0!</v>
      </c>
      <c r="CV28" s="212" t="e">
        <f>CV$133*計算_投入係数表!CV28</f>
        <v>#DIV/0!</v>
      </c>
      <c r="CW28" s="212" t="e">
        <f>CW$133*計算_投入係数表!CW28</f>
        <v>#DIV/0!</v>
      </c>
      <c r="CX28" s="212" t="e">
        <f>CX$133*計算_投入係数表!CX28</f>
        <v>#DIV/0!</v>
      </c>
      <c r="CY28" s="212" t="e">
        <f>CY$133*計算_投入係数表!CY28</f>
        <v>#DIV/0!</v>
      </c>
      <c r="CZ28" s="212" t="e">
        <f>CZ$133*計算_投入係数表!CZ28</f>
        <v>#DIV/0!</v>
      </c>
      <c r="DA28" s="212" t="e">
        <f>DA$133*計算_投入係数表!DA28</f>
        <v>#DIV/0!</v>
      </c>
      <c r="DB28" s="212" t="e">
        <f>DB$133*計算_投入係数表!DB28</f>
        <v>#DIV/0!</v>
      </c>
      <c r="DC28" s="212" t="e">
        <f>DC$133*計算_投入係数表!DC28</f>
        <v>#DIV/0!</v>
      </c>
      <c r="DD28" s="212" t="e">
        <f>DD$133*計算_投入係数表!DD28</f>
        <v>#DIV/0!</v>
      </c>
      <c r="DE28" s="212" t="e">
        <f>DE$133*計算_投入係数表!DE28</f>
        <v>#DIV/0!</v>
      </c>
      <c r="DF28" s="212" t="e">
        <f>DF$133*計算_投入係数表!DF28</f>
        <v>#DIV/0!</v>
      </c>
      <c r="DG28" s="212" t="e">
        <f>DG$133*計算_投入係数表!DG28</f>
        <v>#DIV/0!</v>
      </c>
      <c r="DH28" s="212" t="e">
        <f>DH$133*計算_投入係数表!DH28</f>
        <v>#DIV/0!</v>
      </c>
      <c r="DI28" s="212" t="e">
        <f>DI$133*計算_投入係数表!DI28</f>
        <v>#DIV/0!</v>
      </c>
      <c r="DJ28" s="212" t="e">
        <f>DJ$133*計算_投入係数表!DJ28</f>
        <v>#DIV/0!</v>
      </c>
      <c r="DK28" s="212" t="e">
        <f>DK$133*計算_投入係数表!DK28</f>
        <v>#DIV/0!</v>
      </c>
      <c r="DL28" s="212" t="e">
        <f>DL$133*計算_投入係数表!DL28</f>
        <v>#DIV/0!</v>
      </c>
      <c r="DM28" s="212" t="e">
        <f>DM$133*計算_投入係数表!DM28</f>
        <v>#DIV/0!</v>
      </c>
      <c r="DN28" s="212" t="e">
        <f>DN$133*計算_投入係数表!DN28</f>
        <v>#DIV/0!</v>
      </c>
      <c r="DO28" s="212" t="e">
        <f>DO$133*計算_投入係数表!DO28</f>
        <v>#DIV/0!</v>
      </c>
      <c r="DP28" s="212" t="e">
        <f>DP$133*計算_投入係数表!DP28</f>
        <v>#DIV/0!</v>
      </c>
      <c r="DQ28" s="212" t="e">
        <f>DQ$133*計算_投入係数表!DQ28</f>
        <v>#DIV/0!</v>
      </c>
      <c r="DR28" s="212" t="e">
        <f>DR$133*計算_投入係数表!DR28</f>
        <v>#DIV/0!</v>
      </c>
      <c r="DS28" s="212" t="e">
        <f>DS$133*計算_投入係数表!DS28</f>
        <v>#DIV/0!</v>
      </c>
      <c r="DT28" s="213">
        <f t="shared" si="0"/>
        <v>0</v>
      </c>
      <c r="DU28" s="226">
        <f>SUMIF(振分, $C28, 入力_北海道基本取引表!DU$4:DU$124)*($DV$140/$DW$140)</f>
        <v>0</v>
      </c>
      <c r="DV28" s="226">
        <f>SUMIF(振分, $C28, 入力_北海道基本取引表!DV$4:DV$124)*(入力!$D$718/入力!$F$718)</f>
        <v>0</v>
      </c>
      <c r="DW28" s="226">
        <f>SUMIF(振分, $C28, 入力_北海道基本取引表!DW$4:DW$124)*(計算_基本取引表_調整前!$DV$141/計算_基本取引表_調整前!$DW$141)</f>
        <v>0</v>
      </c>
      <c r="DX28" s="226">
        <f>SUMIF(振分, $C28, 入力_北海道基本取引表!DX$4:DX$124)*(計算_基本取引表_調整前!$DV$142/計算_基本取引表_調整前!$DW$142)</f>
        <v>0</v>
      </c>
      <c r="DY28" s="226">
        <f>SUMIF(振分, $C28, 入力_北海道基本取引表!DY$4:DY$124)*(入力!$D$700/入力!$F$700)</f>
        <v>0</v>
      </c>
      <c r="DZ28" s="226">
        <f>SUMIF(振分, $C28, 入力_北海道基本取引表!DZ$4:DZ$124)*($DV$140/$DW$140)</f>
        <v>0</v>
      </c>
      <c r="EA28" s="226" t="e">
        <f>SUMIF(振分, $C28, 入力_北海道基本取引表!EA$4:EA$124)*($EJ28/SUMIF(振分, $C28, 入力_北海道基本取引表!$EO$4:$EO$124))</f>
        <v>#DIV/0!</v>
      </c>
      <c r="EB28" s="226"/>
      <c r="EC28" s="227" t="e">
        <f t="shared" si="1"/>
        <v>#DIV/0!</v>
      </c>
      <c r="ED28" s="228" t="e">
        <f t="shared" si="2"/>
        <v>#DIV/0!</v>
      </c>
      <c r="EE28" s="226"/>
      <c r="EF28" s="228"/>
      <c r="EG28" s="228"/>
      <c r="EH28" s="226"/>
      <c r="EI28" s="228"/>
      <c r="EJ28" s="216">
        <v>0</v>
      </c>
    </row>
    <row r="29" spans="2:140" s="6" customFormat="1" ht="12" x14ac:dyDescent="0.25">
      <c r="B29" s="53">
        <v>26</v>
      </c>
      <c r="C29" s="195" t="str">
        <v>-</v>
      </c>
      <c r="D29" s="217">
        <f>D$133*計算_投入係数表!D29</f>
        <v>0</v>
      </c>
      <c r="E29" s="218">
        <f>E$133*計算_投入係数表!E29</f>
        <v>0</v>
      </c>
      <c r="F29" s="218">
        <f>F$133*計算_投入係数表!F29</f>
        <v>0</v>
      </c>
      <c r="G29" s="218">
        <f>G$133*計算_投入係数表!G29</f>
        <v>0</v>
      </c>
      <c r="H29" s="218">
        <f>H$133*計算_投入係数表!H29</f>
        <v>0</v>
      </c>
      <c r="I29" s="218">
        <f>I$133*計算_投入係数表!I29</f>
        <v>0</v>
      </c>
      <c r="J29" s="218">
        <f>J$133*計算_投入係数表!J29</f>
        <v>0</v>
      </c>
      <c r="K29" s="218">
        <f>K$133*計算_投入係数表!K29</f>
        <v>0</v>
      </c>
      <c r="L29" s="218">
        <f>L$133*計算_投入係数表!L29</f>
        <v>0</v>
      </c>
      <c r="M29" s="218">
        <f>M$133*計算_投入係数表!M29</f>
        <v>0</v>
      </c>
      <c r="N29" s="218">
        <f>N$133*計算_投入係数表!N29</f>
        <v>0</v>
      </c>
      <c r="O29" s="218">
        <f>O$133*計算_投入係数表!O29</f>
        <v>0</v>
      </c>
      <c r="P29" s="218">
        <f>P$133*計算_投入係数表!P29</f>
        <v>0</v>
      </c>
      <c r="Q29" s="218" t="e">
        <f>Q$133*計算_投入係数表!Q29</f>
        <v>#DIV/0!</v>
      </c>
      <c r="R29" s="218" t="e">
        <f>R$133*計算_投入係数表!R29</f>
        <v>#DIV/0!</v>
      </c>
      <c r="S29" s="218" t="e">
        <f>S$133*計算_投入係数表!S29</f>
        <v>#DIV/0!</v>
      </c>
      <c r="T29" s="218" t="e">
        <f>T$133*計算_投入係数表!T29</f>
        <v>#DIV/0!</v>
      </c>
      <c r="U29" s="218" t="e">
        <f>U$133*計算_投入係数表!U29</f>
        <v>#DIV/0!</v>
      </c>
      <c r="V29" s="218" t="e">
        <f>V$133*計算_投入係数表!V29</f>
        <v>#DIV/0!</v>
      </c>
      <c r="W29" s="218" t="e">
        <f>W$133*計算_投入係数表!W29</f>
        <v>#DIV/0!</v>
      </c>
      <c r="X29" s="218" t="e">
        <f>X$133*計算_投入係数表!X29</f>
        <v>#DIV/0!</v>
      </c>
      <c r="Y29" s="218" t="e">
        <f>Y$133*計算_投入係数表!Y29</f>
        <v>#DIV/0!</v>
      </c>
      <c r="Z29" s="218" t="e">
        <f>Z$133*計算_投入係数表!Z29</f>
        <v>#DIV/0!</v>
      </c>
      <c r="AA29" s="218" t="e">
        <f>AA$133*計算_投入係数表!AA29</f>
        <v>#DIV/0!</v>
      </c>
      <c r="AB29" s="218" t="e">
        <f>AB$133*計算_投入係数表!AB29</f>
        <v>#DIV/0!</v>
      </c>
      <c r="AC29" s="218" t="e">
        <f>AC$133*計算_投入係数表!AC29</f>
        <v>#DIV/0!</v>
      </c>
      <c r="AD29" s="218" t="e">
        <f>AD$133*計算_投入係数表!AD29</f>
        <v>#DIV/0!</v>
      </c>
      <c r="AE29" s="218" t="e">
        <f>AE$133*計算_投入係数表!AE29</f>
        <v>#DIV/0!</v>
      </c>
      <c r="AF29" s="218" t="e">
        <f>AF$133*計算_投入係数表!AF29</f>
        <v>#DIV/0!</v>
      </c>
      <c r="AG29" s="218" t="e">
        <f>AG$133*計算_投入係数表!AG29</f>
        <v>#DIV/0!</v>
      </c>
      <c r="AH29" s="218" t="e">
        <f>AH$133*計算_投入係数表!AH29</f>
        <v>#DIV/0!</v>
      </c>
      <c r="AI29" s="218" t="e">
        <f>AI$133*計算_投入係数表!AI29</f>
        <v>#DIV/0!</v>
      </c>
      <c r="AJ29" s="218" t="e">
        <f>AJ$133*計算_投入係数表!AJ29</f>
        <v>#DIV/0!</v>
      </c>
      <c r="AK29" s="218" t="e">
        <f>AK$133*計算_投入係数表!AK29</f>
        <v>#DIV/0!</v>
      </c>
      <c r="AL29" s="218" t="e">
        <f>AL$133*計算_投入係数表!AL29</f>
        <v>#DIV/0!</v>
      </c>
      <c r="AM29" s="218" t="e">
        <f>AM$133*計算_投入係数表!AM29</f>
        <v>#DIV/0!</v>
      </c>
      <c r="AN29" s="218" t="e">
        <f>AN$133*計算_投入係数表!AN29</f>
        <v>#DIV/0!</v>
      </c>
      <c r="AO29" s="218" t="e">
        <f>AO$133*計算_投入係数表!AO29</f>
        <v>#DIV/0!</v>
      </c>
      <c r="AP29" s="218" t="e">
        <f>AP$133*計算_投入係数表!AP29</f>
        <v>#DIV/0!</v>
      </c>
      <c r="AQ29" s="218" t="e">
        <f>AQ$133*計算_投入係数表!AQ29</f>
        <v>#DIV/0!</v>
      </c>
      <c r="AR29" s="218" t="e">
        <f>AR$133*計算_投入係数表!AR29</f>
        <v>#DIV/0!</v>
      </c>
      <c r="AS29" s="218" t="e">
        <f>AS$133*計算_投入係数表!AS29</f>
        <v>#DIV/0!</v>
      </c>
      <c r="AT29" s="218" t="e">
        <f>AT$133*計算_投入係数表!AT29</f>
        <v>#DIV/0!</v>
      </c>
      <c r="AU29" s="218" t="e">
        <f>AU$133*計算_投入係数表!AU29</f>
        <v>#DIV/0!</v>
      </c>
      <c r="AV29" s="218" t="e">
        <f>AV$133*計算_投入係数表!AV29</f>
        <v>#DIV/0!</v>
      </c>
      <c r="AW29" s="218" t="e">
        <f>AW$133*計算_投入係数表!AW29</f>
        <v>#DIV/0!</v>
      </c>
      <c r="AX29" s="218" t="e">
        <f>AX$133*計算_投入係数表!AX29</f>
        <v>#DIV/0!</v>
      </c>
      <c r="AY29" s="218" t="e">
        <f>AY$133*計算_投入係数表!AY29</f>
        <v>#DIV/0!</v>
      </c>
      <c r="AZ29" s="218" t="e">
        <f>AZ$133*計算_投入係数表!AZ29</f>
        <v>#DIV/0!</v>
      </c>
      <c r="BA29" s="218" t="e">
        <f>BA$133*計算_投入係数表!BA29</f>
        <v>#DIV/0!</v>
      </c>
      <c r="BB29" s="218" t="e">
        <f>BB$133*計算_投入係数表!BB29</f>
        <v>#DIV/0!</v>
      </c>
      <c r="BC29" s="218" t="e">
        <f>BC$133*計算_投入係数表!BC29</f>
        <v>#DIV/0!</v>
      </c>
      <c r="BD29" s="218" t="e">
        <f>BD$133*計算_投入係数表!BD29</f>
        <v>#DIV/0!</v>
      </c>
      <c r="BE29" s="218" t="e">
        <f>BE$133*計算_投入係数表!BE29</f>
        <v>#DIV/0!</v>
      </c>
      <c r="BF29" s="218" t="e">
        <f>BF$133*計算_投入係数表!BF29</f>
        <v>#DIV/0!</v>
      </c>
      <c r="BG29" s="218" t="e">
        <f>BG$133*計算_投入係数表!BG29</f>
        <v>#DIV/0!</v>
      </c>
      <c r="BH29" s="218" t="e">
        <f>BH$133*計算_投入係数表!BH29</f>
        <v>#DIV/0!</v>
      </c>
      <c r="BI29" s="218" t="e">
        <f>BI$133*計算_投入係数表!BI29</f>
        <v>#DIV/0!</v>
      </c>
      <c r="BJ29" s="218" t="e">
        <f>BJ$133*計算_投入係数表!BJ29</f>
        <v>#DIV/0!</v>
      </c>
      <c r="BK29" s="218" t="e">
        <f>BK$133*計算_投入係数表!BK29</f>
        <v>#DIV/0!</v>
      </c>
      <c r="BL29" s="218" t="e">
        <f>BL$133*計算_投入係数表!BL29</f>
        <v>#DIV/0!</v>
      </c>
      <c r="BM29" s="218" t="e">
        <f>BM$133*計算_投入係数表!BM29</f>
        <v>#DIV/0!</v>
      </c>
      <c r="BN29" s="218" t="e">
        <f>BN$133*計算_投入係数表!BN29</f>
        <v>#DIV/0!</v>
      </c>
      <c r="BO29" s="218" t="e">
        <f>BO$133*計算_投入係数表!BO29</f>
        <v>#DIV/0!</v>
      </c>
      <c r="BP29" s="218" t="e">
        <f>BP$133*計算_投入係数表!BP29</f>
        <v>#DIV/0!</v>
      </c>
      <c r="BQ29" s="218" t="e">
        <f>BQ$133*計算_投入係数表!BQ29</f>
        <v>#DIV/0!</v>
      </c>
      <c r="BR29" s="218" t="e">
        <f>BR$133*計算_投入係数表!BR29</f>
        <v>#DIV/0!</v>
      </c>
      <c r="BS29" s="218" t="e">
        <f>BS$133*計算_投入係数表!BS29</f>
        <v>#DIV/0!</v>
      </c>
      <c r="BT29" s="218" t="e">
        <f>BT$133*計算_投入係数表!BT29</f>
        <v>#DIV/0!</v>
      </c>
      <c r="BU29" s="218" t="e">
        <f>BU$133*計算_投入係数表!BU29</f>
        <v>#DIV/0!</v>
      </c>
      <c r="BV29" s="218" t="e">
        <f>BV$133*計算_投入係数表!BV29</f>
        <v>#DIV/0!</v>
      </c>
      <c r="BW29" s="218" t="e">
        <f>BW$133*計算_投入係数表!BW29</f>
        <v>#DIV/0!</v>
      </c>
      <c r="BX29" s="218" t="e">
        <f>BX$133*計算_投入係数表!BX29</f>
        <v>#DIV/0!</v>
      </c>
      <c r="BY29" s="218" t="e">
        <f>BY$133*計算_投入係数表!BY29</f>
        <v>#DIV/0!</v>
      </c>
      <c r="BZ29" s="218" t="e">
        <f>BZ$133*計算_投入係数表!BZ29</f>
        <v>#DIV/0!</v>
      </c>
      <c r="CA29" s="218" t="e">
        <f>CA$133*計算_投入係数表!CA29</f>
        <v>#DIV/0!</v>
      </c>
      <c r="CB29" s="218" t="e">
        <f>CB$133*計算_投入係数表!CB29</f>
        <v>#DIV/0!</v>
      </c>
      <c r="CC29" s="218" t="e">
        <f>CC$133*計算_投入係数表!CC29</f>
        <v>#DIV/0!</v>
      </c>
      <c r="CD29" s="218" t="e">
        <f>CD$133*計算_投入係数表!CD29</f>
        <v>#DIV/0!</v>
      </c>
      <c r="CE29" s="218" t="e">
        <f>CE$133*計算_投入係数表!CE29</f>
        <v>#DIV/0!</v>
      </c>
      <c r="CF29" s="218" t="e">
        <f>CF$133*計算_投入係数表!CF29</f>
        <v>#DIV/0!</v>
      </c>
      <c r="CG29" s="218" t="e">
        <f>CG$133*計算_投入係数表!CG29</f>
        <v>#DIV/0!</v>
      </c>
      <c r="CH29" s="218" t="e">
        <f>CH$133*計算_投入係数表!CH29</f>
        <v>#DIV/0!</v>
      </c>
      <c r="CI29" s="218" t="e">
        <f>CI$133*計算_投入係数表!CI29</f>
        <v>#DIV/0!</v>
      </c>
      <c r="CJ29" s="218" t="e">
        <f>CJ$133*計算_投入係数表!CJ29</f>
        <v>#DIV/0!</v>
      </c>
      <c r="CK29" s="218" t="e">
        <f>CK$133*計算_投入係数表!CK29</f>
        <v>#DIV/0!</v>
      </c>
      <c r="CL29" s="218" t="e">
        <f>CL$133*計算_投入係数表!CL29</f>
        <v>#DIV/0!</v>
      </c>
      <c r="CM29" s="218" t="e">
        <f>CM$133*計算_投入係数表!CM29</f>
        <v>#DIV/0!</v>
      </c>
      <c r="CN29" s="218" t="e">
        <f>CN$133*計算_投入係数表!CN29</f>
        <v>#DIV/0!</v>
      </c>
      <c r="CO29" s="218" t="e">
        <f>CO$133*計算_投入係数表!CO29</f>
        <v>#DIV/0!</v>
      </c>
      <c r="CP29" s="218" t="e">
        <f>CP$133*計算_投入係数表!CP29</f>
        <v>#DIV/0!</v>
      </c>
      <c r="CQ29" s="218" t="e">
        <f>CQ$133*計算_投入係数表!CQ29</f>
        <v>#DIV/0!</v>
      </c>
      <c r="CR29" s="218" t="e">
        <f>CR$133*計算_投入係数表!CR29</f>
        <v>#DIV/0!</v>
      </c>
      <c r="CS29" s="218" t="e">
        <f>CS$133*計算_投入係数表!CS29</f>
        <v>#DIV/0!</v>
      </c>
      <c r="CT29" s="218" t="e">
        <f>CT$133*計算_投入係数表!CT29</f>
        <v>#DIV/0!</v>
      </c>
      <c r="CU29" s="218" t="e">
        <f>CU$133*計算_投入係数表!CU29</f>
        <v>#DIV/0!</v>
      </c>
      <c r="CV29" s="218" t="e">
        <f>CV$133*計算_投入係数表!CV29</f>
        <v>#DIV/0!</v>
      </c>
      <c r="CW29" s="218" t="e">
        <f>CW$133*計算_投入係数表!CW29</f>
        <v>#DIV/0!</v>
      </c>
      <c r="CX29" s="218" t="e">
        <f>CX$133*計算_投入係数表!CX29</f>
        <v>#DIV/0!</v>
      </c>
      <c r="CY29" s="218" t="e">
        <f>CY$133*計算_投入係数表!CY29</f>
        <v>#DIV/0!</v>
      </c>
      <c r="CZ29" s="218" t="e">
        <f>CZ$133*計算_投入係数表!CZ29</f>
        <v>#DIV/0!</v>
      </c>
      <c r="DA29" s="218" t="e">
        <f>DA$133*計算_投入係数表!DA29</f>
        <v>#DIV/0!</v>
      </c>
      <c r="DB29" s="218" t="e">
        <f>DB$133*計算_投入係数表!DB29</f>
        <v>#DIV/0!</v>
      </c>
      <c r="DC29" s="218" t="e">
        <f>DC$133*計算_投入係数表!DC29</f>
        <v>#DIV/0!</v>
      </c>
      <c r="DD29" s="218" t="e">
        <f>DD$133*計算_投入係数表!DD29</f>
        <v>#DIV/0!</v>
      </c>
      <c r="DE29" s="218" t="e">
        <f>DE$133*計算_投入係数表!DE29</f>
        <v>#DIV/0!</v>
      </c>
      <c r="DF29" s="218" t="e">
        <f>DF$133*計算_投入係数表!DF29</f>
        <v>#DIV/0!</v>
      </c>
      <c r="DG29" s="218" t="e">
        <f>DG$133*計算_投入係数表!DG29</f>
        <v>#DIV/0!</v>
      </c>
      <c r="DH29" s="218" t="e">
        <f>DH$133*計算_投入係数表!DH29</f>
        <v>#DIV/0!</v>
      </c>
      <c r="DI29" s="218" t="e">
        <f>DI$133*計算_投入係数表!DI29</f>
        <v>#DIV/0!</v>
      </c>
      <c r="DJ29" s="218" t="e">
        <f>DJ$133*計算_投入係数表!DJ29</f>
        <v>#DIV/0!</v>
      </c>
      <c r="DK29" s="218" t="e">
        <f>DK$133*計算_投入係数表!DK29</f>
        <v>#DIV/0!</v>
      </c>
      <c r="DL29" s="218" t="e">
        <f>DL$133*計算_投入係数表!DL29</f>
        <v>#DIV/0!</v>
      </c>
      <c r="DM29" s="218" t="e">
        <f>DM$133*計算_投入係数表!DM29</f>
        <v>#DIV/0!</v>
      </c>
      <c r="DN29" s="218" t="e">
        <f>DN$133*計算_投入係数表!DN29</f>
        <v>#DIV/0!</v>
      </c>
      <c r="DO29" s="218" t="e">
        <f>DO$133*計算_投入係数表!DO29</f>
        <v>#DIV/0!</v>
      </c>
      <c r="DP29" s="218" t="e">
        <f>DP$133*計算_投入係数表!DP29</f>
        <v>#DIV/0!</v>
      </c>
      <c r="DQ29" s="218" t="e">
        <f>DQ$133*計算_投入係数表!DQ29</f>
        <v>#DIV/0!</v>
      </c>
      <c r="DR29" s="218" t="e">
        <f>DR$133*計算_投入係数表!DR29</f>
        <v>#DIV/0!</v>
      </c>
      <c r="DS29" s="218" t="e">
        <f>DS$133*計算_投入係数表!DS29</f>
        <v>#DIV/0!</v>
      </c>
      <c r="DT29" s="219">
        <f t="shared" si="0"/>
        <v>0</v>
      </c>
      <c r="DU29" s="220">
        <f>SUMIF(振分, $C29, 入力_北海道基本取引表!DU$4:DU$124)*($DV$140/$DW$140)</f>
        <v>0</v>
      </c>
      <c r="DV29" s="220">
        <f>SUMIF(振分, $C29, 入力_北海道基本取引表!DV$4:DV$124)*(入力!$D$718/入力!$F$718)</f>
        <v>0</v>
      </c>
      <c r="DW29" s="220">
        <f>SUMIF(振分, $C29, 入力_北海道基本取引表!DW$4:DW$124)*(計算_基本取引表_調整前!$DV$141/計算_基本取引表_調整前!$DW$141)</f>
        <v>0</v>
      </c>
      <c r="DX29" s="220">
        <f>SUMIF(振分, $C29, 入力_北海道基本取引表!DX$4:DX$124)*(計算_基本取引表_調整前!$DV$142/計算_基本取引表_調整前!$DW$142)</f>
        <v>0</v>
      </c>
      <c r="DY29" s="220">
        <f>SUMIF(振分, $C29, 入力_北海道基本取引表!DY$4:DY$124)*(入力!$D$700/入力!$F$700)</f>
        <v>0</v>
      </c>
      <c r="DZ29" s="220">
        <f>SUMIF(振分, $C29, 入力_北海道基本取引表!DZ$4:DZ$124)*($DV$140/$DW$140)</f>
        <v>0</v>
      </c>
      <c r="EA29" s="220" t="e">
        <f>SUMIF(振分, $C29, 入力_北海道基本取引表!EA$4:EA$124)*($EJ29/SUMIF(振分, $C29, 入力_北海道基本取引表!$EO$4:$EO$124))</f>
        <v>#DIV/0!</v>
      </c>
      <c r="EB29" s="220"/>
      <c r="EC29" s="221" t="e">
        <f t="shared" si="1"/>
        <v>#DIV/0!</v>
      </c>
      <c r="ED29" s="222" t="e">
        <f t="shared" si="2"/>
        <v>#DIV/0!</v>
      </c>
      <c r="EE29" s="220"/>
      <c r="EF29" s="222"/>
      <c r="EG29" s="222"/>
      <c r="EH29" s="220"/>
      <c r="EI29" s="222"/>
      <c r="EJ29" s="216">
        <v>0</v>
      </c>
    </row>
    <row r="30" spans="2:140" s="6" customFormat="1" ht="12" x14ac:dyDescent="0.25">
      <c r="B30" s="53">
        <v>27</v>
      </c>
      <c r="C30" s="192" t="str">
        <v>-</v>
      </c>
      <c r="D30" s="211">
        <f>D$133*計算_投入係数表!D30</f>
        <v>0</v>
      </c>
      <c r="E30" s="212">
        <f>E$133*計算_投入係数表!E30</f>
        <v>0</v>
      </c>
      <c r="F30" s="212">
        <f>F$133*計算_投入係数表!F30</f>
        <v>0</v>
      </c>
      <c r="G30" s="212">
        <f>G$133*計算_投入係数表!G30</f>
        <v>0</v>
      </c>
      <c r="H30" s="212">
        <f>H$133*計算_投入係数表!H30</f>
        <v>0</v>
      </c>
      <c r="I30" s="212">
        <f>I$133*計算_投入係数表!I30</f>
        <v>0</v>
      </c>
      <c r="J30" s="212">
        <f>J$133*計算_投入係数表!J30</f>
        <v>0</v>
      </c>
      <c r="K30" s="212">
        <f>K$133*計算_投入係数表!K30</f>
        <v>0</v>
      </c>
      <c r="L30" s="212">
        <f>L$133*計算_投入係数表!L30</f>
        <v>0</v>
      </c>
      <c r="M30" s="212">
        <f>M$133*計算_投入係数表!M30</f>
        <v>0</v>
      </c>
      <c r="N30" s="212">
        <f>N$133*計算_投入係数表!N30</f>
        <v>0</v>
      </c>
      <c r="O30" s="212">
        <f>O$133*計算_投入係数表!O30</f>
        <v>0</v>
      </c>
      <c r="P30" s="212">
        <f>P$133*計算_投入係数表!P30</f>
        <v>0</v>
      </c>
      <c r="Q30" s="212" t="e">
        <f>Q$133*計算_投入係数表!Q30</f>
        <v>#DIV/0!</v>
      </c>
      <c r="R30" s="212" t="e">
        <f>R$133*計算_投入係数表!R30</f>
        <v>#DIV/0!</v>
      </c>
      <c r="S30" s="212" t="e">
        <f>S$133*計算_投入係数表!S30</f>
        <v>#DIV/0!</v>
      </c>
      <c r="T30" s="212" t="e">
        <f>T$133*計算_投入係数表!T30</f>
        <v>#DIV/0!</v>
      </c>
      <c r="U30" s="212" t="e">
        <f>U$133*計算_投入係数表!U30</f>
        <v>#DIV/0!</v>
      </c>
      <c r="V30" s="212" t="e">
        <f>V$133*計算_投入係数表!V30</f>
        <v>#DIV/0!</v>
      </c>
      <c r="W30" s="212" t="e">
        <f>W$133*計算_投入係数表!W30</f>
        <v>#DIV/0!</v>
      </c>
      <c r="X30" s="212" t="e">
        <f>X$133*計算_投入係数表!X30</f>
        <v>#DIV/0!</v>
      </c>
      <c r="Y30" s="212" t="e">
        <f>Y$133*計算_投入係数表!Y30</f>
        <v>#DIV/0!</v>
      </c>
      <c r="Z30" s="212" t="e">
        <f>Z$133*計算_投入係数表!Z30</f>
        <v>#DIV/0!</v>
      </c>
      <c r="AA30" s="212" t="e">
        <f>AA$133*計算_投入係数表!AA30</f>
        <v>#DIV/0!</v>
      </c>
      <c r="AB30" s="212" t="e">
        <f>AB$133*計算_投入係数表!AB30</f>
        <v>#DIV/0!</v>
      </c>
      <c r="AC30" s="212" t="e">
        <f>AC$133*計算_投入係数表!AC30</f>
        <v>#DIV/0!</v>
      </c>
      <c r="AD30" s="212" t="e">
        <f>AD$133*計算_投入係数表!AD30</f>
        <v>#DIV/0!</v>
      </c>
      <c r="AE30" s="212" t="e">
        <f>AE$133*計算_投入係数表!AE30</f>
        <v>#DIV/0!</v>
      </c>
      <c r="AF30" s="212" t="e">
        <f>AF$133*計算_投入係数表!AF30</f>
        <v>#DIV/0!</v>
      </c>
      <c r="AG30" s="212" t="e">
        <f>AG$133*計算_投入係数表!AG30</f>
        <v>#DIV/0!</v>
      </c>
      <c r="AH30" s="212" t="e">
        <f>AH$133*計算_投入係数表!AH30</f>
        <v>#DIV/0!</v>
      </c>
      <c r="AI30" s="212" t="e">
        <f>AI$133*計算_投入係数表!AI30</f>
        <v>#DIV/0!</v>
      </c>
      <c r="AJ30" s="212" t="e">
        <f>AJ$133*計算_投入係数表!AJ30</f>
        <v>#DIV/0!</v>
      </c>
      <c r="AK30" s="212" t="e">
        <f>AK$133*計算_投入係数表!AK30</f>
        <v>#DIV/0!</v>
      </c>
      <c r="AL30" s="212" t="e">
        <f>AL$133*計算_投入係数表!AL30</f>
        <v>#DIV/0!</v>
      </c>
      <c r="AM30" s="212" t="e">
        <f>AM$133*計算_投入係数表!AM30</f>
        <v>#DIV/0!</v>
      </c>
      <c r="AN30" s="212" t="e">
        <f>AN$133*計算_投入係数表!AN30</f>
        <v>#DIV/0!</v>
      </c>
      <c r="AO30" s="212" t="e">
        <f>AO$133*計算_投入係数表!AO30</f>
        <v>#DIV/0!</v>
      </c>
      <c r="AP30" s="212" t="e">
        <f>AP$133*計算_投入係数表!AP30</f>
        <v>#DIV/0!</v>
      </c>
      <c r="AQ30" s="212" t="e">
        <f>AQ$133*計算_投入係数表!AQ30</f>
        <v>#DIV/0!</v>
      </c>
      <c r="AR30" s="212" t="e">
        <f>AR$133*計算_投入係数表!AR30</f>
        <v>#DIV/0!</v>
      </c>
      <c r="AS30" s="212" t="e">
        <f>AS$133*計算_投入係数表!AS30</f>
        <v>#DIV/0!</v>
      </c>
      <c r="AT30" s="212" t="e">
        <f>AT$133*計算_投入係数表!AT30</f>
        <v>#DIV/0!</v>
      </c>
      <c r="AU30" s="212" t="e">
        <f>AU$133*計算_投入係数表!AU30</f>
        <v>#DIV/0!</v>
      </c>
      <c r="AV30" s="212" t="e">
        <f>AV$133*計算_投入係数表!AV30</f>
        <v>#DIV/0!</v>
      </c>
      <c r="AW30" s="212" t="e">
        <f>AW$133*計算_投入係数表!AW30</f>
        <v>#DIV/0!</v>
      </c>
      <c r="AX30" s="212" t="e">
        <f>AX$133*計算_投入係数表!AX30</f>
        <v>#DIV/0!</v>
      </c>
      <c r="AY30" s="212" t="e">
        <f>AY$133*計算_投入係数表!AY30</f>
        <v>#DIV/0!</v>
      </c>
      <c r="AZ30" s="212" t="e">
        <f>AZ$133*計算_投入係数表!AZ30</f>
        <v>#DIV/0!</v>
      </c>
      <c r="BA30" s="212" t="e">
        <f>BA$133*計算_投入係数表!BA30</f>
        <v>#DIV/0!</v>
      </c>
      <c r="BB30" s="212" t="e">
        <f>BB$133*計算_投入係数表!BB30</f>
        <v>#DIV/0!</v>
      </c>
      <c r="BC30" s="212" t="e">
        <f>BC$133*計算_投入係数表!BC30</f>
        <v>#DIV/0!</v>
      </c>
      <c r="BD30" s="212" t="e">
        <f>BD$133*計算_投入係数表!BD30</f>
        <v>#DIV/0!</v>
      </c>
      <c r="BE30" s="212" t="e">
        <f>BE$133*計算_投入係数表!BE30</f>
        <v>#DIV/0!</v>
      </c>
      <c r="BF30" s="212" t="e">
        <f>BF$133*計算_投入係数表!BF30</f>
        <v>#DIV/0!</v>
      </c>
      <c r="BG30" s="212" t="e">
        <f>BG$133*計算_投入係数表!BG30</f>
        <v>#DIV/0!</v>
      </c>
      <c r="BH30" s="212" t="e">
        <f>BH$133*計算_投入係数表!BH30</f>
        <v>#DIV/0!</v>
      </c>
      <c r="BI30" s="212" t="e">
        <f>BI$133*計算_投入係数表!BI30</f>
        <v>#DIV/0!</v>
      </c>
      <c r="BJ30" s="212" t="e">
        <f>BJ$133*計算_投入係数表!BJ30</f>
        <v>#DIV/0!</v>
      </c>
      <c r="BK30" s="212" t="e">
        <f>BK$133*計算_投入係数表!BK30</f>
        <v>#DIV/0!</v>
      </c>
      <c r="BL30" s="212" t="e">
        <f>BL$133*計算_投入係数表!BL30</f>
        <v>#DIV/0!</v>
      </c>
      <c r="BM30" s="212" t="e">
        <f>BM$133*計算_投入係数表!BM30</f>
        <v>#DIV/0!</v>
      </c>
      <c r="BN30" s="212" t="e">
        <f>BN$133*計算_投入係数表!BN30</f>
        <v>#DIV/0!</v>
      </c>
      <c r="BO30" s="212" t="e">
        <f>BO$133*計算_投入係数表!BO30</f>
        <v>#DIV/0!</v>
      </c>
      <c r="BP30" s="212" t="e">
        <f>BP$133*計算_投入係数表!BP30</f>
        <v>#DIV/0!</v>
      </c>
      <c r="BQ30" s="212" t="e">
        <f>BQ$133*計算_投入係数表!BQ30</f>
        <v>#DIV/0!</v>
      </c>
      <c r="BR30" s="212" t="e">
        <f>BR$133*計算_投入係数表!BR30</f>
        <v>#DIV/0!</v>
      </c>
      <c r="BS30" s="212" t="e">
        <f>BS$133*計算_投入係数表!BS30</f>
        <v>#DIV/0!</v>
      </c>
      <c r="BT30" s="212" t="e">
        <f>BT$133*計算_投入係数表!BT30</f>
        <v>#DIV/0!</v>
      </c>
      <c r="BU30" s="212" t="e">
        <f>BU$133*計算_投入係数表!BU30</f>
        <v>#DIV/0!</v>
      </c>
      <c r="BV30" s="212" t="e">
        <f>BV$133*計算_投入係数表!BV30</f>
        <v>#DIV/0!</v>
      </c>
      <c r="BW30" s="212" t="e">
        <f>BW$133*計算_投入係数表!BW30</f>
        <v>#DIV/0!</v>
      </c>
      <c r="BX30" s="212" t="e">
        <f>BX$133*計算_投入係数表!BX30</f>
        <v>#DIV/0!</v>
      </c>
      <c r="BY30" s="212" t="e">
        <f>BY$133*計算_投入係数表!BY30</f>
        <v>#DIV/0!</v>
      </c>
      <c r="BZ30" s="212" t="e">
        <f>BZ$133*計算_投入係数表!BZ30</f>
        <v>#DIV/0!</v>
      </c>
      <c r="CA30" s="212" t="e">
        <f>CA$133*計算_投入係数表!CA30</f>
        <v>#DIV/0!</v>
      </c>
      <c r="CB30" s="212" t="e">
        <f>CB$133*計算_投入係数表!CB30</f>
        <v>#DIV/0!</v>
      </c>
      <c r="CC30" s="212" t="e">
        <f>CC$133*計算_投入係数表!CC30</f>
        <v>#DIV/0!</v>
      </c>
      <c r="CD30" s="212" t="e">
        <f>CD$133*計算_投入係数表!CD30</f>
        <v>#DIV/0!</v>
      </c>
      <c r="CE30" s="212" t="e">
        <f>CE$133*計算_投入係数表!CE30</f>
        <v>#DIV/0!</v>
      </c>
      <c r="CF30" s="212" t="e">
        <f>CF$133*計算_投入係数表!CF30</f>
        <v>#DIV/0!</v>
      </c>
      <c r="CG30" s="212" t="e">
        <f>CG$133*計算_投入係数表!CG30</f>
        <v>#DIV/0!</v>
      </c>
      <c r="CH30" s="212" t="e">
        <f>CH$133*計算_投入係数表!CH30</f>
        <v>#DIV/0!</v>
      </c>
      <c r="CI30" s="212" t="e">
        <f>CI$133*計算_投入係数表!CI30</f>
        <v>#DIV/0!</v>
      </c>
      <c r="CJ30" s="212" t="e">
        <f>CJ$133*計算_投入係数表!CJ30</f>
        <v>#DIV/0!</v>
      </c>
      <c r="CK30" s="212" t="e">
        <f>CK$133*計算_投入係数表!CK30</f>
        <v>#DIV/0!</v>
      </c>
      <c r="CL30" s="212" t="e">
        <f>CL$133*計算_投入係数表!CL30</f>
        <v>#DIV/0!</v>
      </c>
      <c r="CM30" s="212" t="e">
        <f>CM$133*計算_投入係数表!CM30</f>
        <v>#DIV/0!</v>
      </c>
      <c r="CN30" s="212" t="e">
        <f>CN$133*計算_投入係数表!CN30</f>
        <v>#DIV/0!</v>
      </c>
      <c r="CO30" s="212" t="e">
        <f>CO$133*計算_投入係数表!CO30</f>
        <v>#DIV/0!</v>
      </c>
      <c r="CP30" s="212" t="e">
        <f>CP$133*計算_投入係数表!CP30</f>
        <v>#DIV/0!</v>
      </c>
      <c r="CQ30" s="212" t="e">
        <f>CQ$133*計算_投入係数表!CQ30</f>
        <v>#DIV/0!</v>
      </c>
      <c r="CR30" s="212" t="e">
        <f>CR$133*計算_投入係数表!CR30</f>
        <v>#DIV/0!</v>
      </c>
      <c r="CS30" s="212" t="e">
        <f>CS$133*計算_投入係数表!CS30</f>
        <v>#DIV/0!</v>
      </c>
      <c r="CT30" s="212" t="e">
        <f>CT$133*計算_投入係数表!CT30</f>
        <v>#DIV/0!</v>
      </c>
      <c r="CU30" s="212" t="e">
        <f>CU$133*計算_投入係数表!CU30</f>
        <v>#DIV/0!</v>
      </c>
      <c r="CV30" s="212" t="e">
        <f>CV$133*計算_投入係数表!CV30</f>
        <v>#DIV/0!</v>
      </c>
      <c r="CW30" s="212" t="e">
        <f>CW$133*計算_投入係数表!CW30</f>
        <v>#DIV/0!</v>
      </c>
      <c r="CX30" s="212" t="e">
        <f>CX$133*計算_投入係数表!CX30</f>
        <v>#DIV/0!</v>
      </c>
      <c r="CY30" s="212" t="e">
        <f>CY$133*計算_投入係数表!CY30</f>
        <v>#DIV/0!</v>
      </c>
      <c r="CZ30" s="212" t="e">
        <f>CZ$133*計算_投入係数表!CZ30</f>
        <v>#DIV/0!</v>
      </c>
      <c r="DA30" s="212" t="e">
        <f>DA$133*計算_投入係数表!DA30</f>
        <v>#DIV/0!</v>
      </c>
      <c r="DB30" s="212" t="e">
        <f>DB$133*計算_投入係数表!DB30</f>
        <v>#DIV/0!</v>
      </c>
      <c r="DC30" s="212" t="e">
        <f>DC$133*計算_投入係数表!DC30</f>
        <v>#DIV/0!</v>
      </c>
      <c r="DD30" s="212" t="e">
        <f>DD$133*計算_投入係数表!DD30</f>
        <v>#DIV/0!</v>
      </c>
      <c r="DE30" s="212" t="e">
        <f>DE$133*計算_投入係数表!DE30</f>
        <v>#DIV/0!</v>
      </c>
      <c r="DF30" s="212" t="e">
        <f>DF$133*計算_投入係数表!DF30</f>
        <v>#DIV/0!</v>
      </c>
      <c r="DG30" s="212" t="e">
        <f>DG$133*計算_投入係数表!DG30</f>
        <v>#DIV/0!</v>
      </c>
      <c r="DH30" s="212" t="e">
        <f>DH$133*計算_投入係数表!DH30</f>
        <v>#DIV/0!</v>
      </c>
      <c r="DI30" s="212" t="e">
        <f>DI$133*計算_投入係数表!DI30</f>
        <v>#DIV/0!</v>
      </c>
      <c r="DJ30" s="212" t="e">
        <f>DJ$133*計算_投入係数表!DJ30</f>
        <v>#DIV/0!</v>
      </c>
      <c r="DK30" s="212" t="e">
        <f>DK$133*計算_投入係数表!DK30</f>
        <v>#DIV/0!</v>
      </c>
      <c r="DL30" s="212" t="e">
        <f>DL$133*計算_投入係数表!DL30</f>
        <v>#DIV/0!</v>
      </c>
      <c r="DM30" s="212" t="e">
        <f>DM$133*計算_投入係数表!DM30</f>
        <v>#DIV/0!</v>
      </c>
      <c r="DN30" s="212" t="e">
        <f>DN$133*計算_投入係数表!DN30</f>
        <v>#DIV/0!</v>
      </c>
      <c r="DO30" s="212" t="e">
        <f>DO$133*計算_投入係数表!DO30</f>
        <v>#DIV/0!</v>
      </c>
      <c r="DP30" s="212" t="e">
        <f>DP$133*計算_投入係数表!DP30</f>
        <v>#DIV/0!</v>
      </c>
      <c r="DQ30" s="212" t="e">
        <f>DQ$133*計算_投入係数表!DQ30</f>
        <v>#DIV/0!</v>
      </c>
      <c r="DR30" s="212" t="e">
        <f>DR$133*計算_投入係数表!DR30</f>
        <v>#DIV/0!</v>
      </c>
      <c r="DS30" s="212" t="e">
        <f>DS$133*計算_投入係数表!DS30</f>
        <v>#DIV/0!</v>
      </c>
      <c r="DT30" s="213">
        <f t="shared" si="0"/>
        <v>0</v>
      </c>
      <c r="DU30" s="214">
        <f>SUMIF(振分, $C30, 入力_北海道基本取引表!DU$4:DU$124)*($DV$140/$DW$140)</f>
        <v>0</v>
      </c>
      <c r="DV30" s="214">
        <f>SUMIF(振分, $C30, 入力_北海道基本取引表!DV$4:DV$124)*(入力!$D$718/入力!$F$718)</f>
        <v>0</v>
      </c>
      <c r="DW30" s="214">
        <f>SUMIF(振分, $C30, 入力_北海道基本取引表!DW$4:DW$124)*(計算_基本取引表_調整前!$DV$141/計算_基本取引表_調整前!$DW$141)</f>
        <v>0</v>
      </c>
      <c r="DX30" s="214">
        <f>SUMIF(振分, $C30, 入力_北海道基本取引表!DX$4:DX$124)*(計算_基本取引表_調整前!$DV$142/計算_基本取引表_調整前!$DW$142)</f>
        <v>0</v>
      </c>
      <c r="DY30" s="214">
        <f>SUMIF(振分, $C30, 入力_北海道基本取引表!DY$4:DY$124)*(入力!$D$700/入力!$F$700)</f>
        <v>0</v>
      </c>
      <c r="DZ30" s="214">
        <f>SUMIF(振分, $C30, 入力_北海道基本取引表!DZ$4:DZ$124)*($DV$140/$DW$140)</f>
        <v>0</v>
      </c>
      <c r="EA30" s="214" t="e">
        <f>SUMIF(振分, $C30, 入力_北海道基本取引表!EA$4:EA$124)*($EJ30/SUMIF(振分, $C30, 入力_北海道基本取引表!$EO$4:$EO$124))</f>
        <v>#DIV/0!</v>
      </c>
      <c r="EB30" s="214"/>
      <c r="EC30" s="215" t="e">
        <f t="shared" si="1"/>
        <v>#DIV/0!</v>
      </c>
      <c r="ED30" s="216" t="e">
        <f t="shared" si="2"/>
        <v>#DIV/0!</v>
      </c>
      <c r="EE30" s="214"/>
      <c r="EF30" s="216"/>
      <c r="EG30" s="216"/>
      <c r="EH30" s="214"/>
      <c r="EI30" s="216"/>
      <c r="EJ30" s="216">
        <v>0</v>
      </c>
    </row>
    <row r="31" spans="2:140" s="6" customFormat="1" ht="12" x14ac:dyDescent="0.25">
      <c r="B31" s="53">
        <v>28</v>
      </c>
      <c r="C31" s="192" t="str">
        <v>-</v>
      </c>
      <c r="D31" s="211">
        <f>D$133*計算_投入係数表!D31</f>
        <v>0</v>
      </c>
      <c r="E31" s="212">
        <f>E$133*計算_投入係数表!E31</f>
        <v>0</v>
      </c>
      <c r="F31" s="212">
        <f>F$133*計算_投入係数表!F31</f>
        <v>0</v>
      </c>
      <c r="G31" s="212">
        <f>G$133*計算_投入係数表!G31</f>
        <v>0</v>
      </c>
      <c r="H31" s="212">
        <f>H$133*計算_投入係数表!H31</f>
        <v>0</v>
      </c>
      <c r="I31" s="212">
        <f>I$133*計算_投入係数表!I31</f>
        <v>0</v>
      </c>
      <c r="J31" s="212">
        <f>J$133*計算_投入係数表!J31</f>
        <v>0</v>
      </c>
      <c r="K31" s="212">
        <f>K$133*計算_投入係数表!K31</f>
        <v>0</v>
      </c>
      <c r="L31" s="212">
        <f>L$133*計算_投入係数表!L31</f>
        <v>0</v>
      </c>
      <c r="M31" s="212">
        <f>M$133*計算_投入係数表!M31</f>
        <v>0</v>
      </c>
      <c r="N31" s="212">
        <f>N$133*計算_投入係数表!N31</f>
        <v>0</v>
      </c>
      <c r="O31" s="212">
        <f>O$133*計算_投入係数表!O31</f>
        <v>0</v>
      </c>
      <c r="P31" s="212">
        <f>P$133*計算_投入係数表!P31</f>
        <v>0</v>
      </c>
      <c r="Q31" s="212" t="e">
        <f>Q$133*計算_投入係数表!Q31</f>
        <v>#DIV/0!</v>
      </c>
      <c r="R31" s="212" t="e">
        <f>R$133*計算_投入係数表!R31</f>
        <v>#DIV/0!</v>
      </c>
      <c r="S31" s="212" t="e">
        <f>S$133*計算_投入係数表!S31</f>
        <v>#DIV/0!</v>
      </c>
      <c r="T31" s="212" t="e">
        <f>T$133*計算_投入係数表!T31</f>
        <v>#DIV/0!</v>
      </c>
      <c r="U31" s="212" t="e">
        <f>U$133*計算_投入係数表!U31</f>
        <v>#DIV/0!</v>
      </c>
      <c r="V31" s="212" t="e">
        <f>V$133*計算_投入係数表!V31</f>
        <v>#DIV/0!</v>
      </c>
      <c r="W31" s="212" t="e">
        <f>W$133*計算_投入係数表!W31</f>
        <v>#DIV/0!</v>
      </c>
      <c r="X31" s="212" t="e">
        <f>X$133*計算_投入係数表!X31</f>
        <v>#DIV/0!</v>
      </c>
      <c r="Y31" s="212" t="e">
        <f>Y$133*計算_投入係数表!Y31</f>
        <v>#DIV/0!</v>
      </c>
      <c r="Z31" s="212" t="e">
        <f>Z$133*計算_投入係数表!Z31</f>
        <v>#DIV/0!</v>
      </c>
      <c r="AA31" s="212" t="e">
        <f>AA$133*計算_投入係数表!AA31</f>
        <v>#DIV/0!</v>
      </c>
      <c r="AB31" s="212" t="e">
        <f>AB$133*計算_投入係数表!AB31</f>
        <v>#DIV/0!</v>
      </c>
      <c r="AC31" s="212" t="e">
        <f>AC$133*計算_投入係数表!AC31</f>
        <v>#DIV/0!</v>
      </c>
      <c r="AD31" s="212" t="e">
        <f>AD$133*計算_投入係数表!AD31</f>
        <v>#DIV/0!</v>
      </c>
      <c r="AE31" s="212" t="e">
        <f>AE$133*計算_投入係数表!AE31</f>
        <v>#DIV/0!</v>
      </c>
      <c r="AF31" s="212" t="e">
        <f>AF$133*計算_投入係数表!AF31</f>
        <v>#DIV/0!</v>
      </c>
      <c r="AG31" s="212" t="e">
        <f>AG$133*計算_投入係数表!AG31</f>
        <v>#DIV/0!</v>
      </c>
      <c r="AH31" s="212" t="e">
        <f>AH$133*計算_投入係数表!AH31</f>
        <v>#DIV/0!</v>
      </c>
      <c r="AI31" s="212" t="e">
        <f>AI$133*計算_投入係数表!AI31</f>
        <v>#DIV/0!</v>
      </c>
      <c r="AJ31" s="212" t="e">
        <f>AJ$133*計算_投入係数表!AJ31</f>
        <v>#DIV/0!</v>
      </c>
      <c r="AK31" s="212" t="e">
        <f>AK$133*計算_投入係数表!AK31</f>
        <v>#DIV/0!</v>
      </c>
      <c r="AL31" s="212" t="e">
        <f>AL$133*計算_投入係数表!AL31</f>
        <v>#DIV/0!</v>
      </c>
      <c r="AM31" s="212" t="e">
        <f>AM$133*計算_投入係数表!AM31</f>
        <v>#DIV/0!</v>
      </c>
      <c r="AN31" s="212" t="e">
        <f>AN$133*計算_投入係数表!AN31</f>
        <v>#DIV/0!</v>
      </c>
      <c r="AO31" s="212" t="e">
        <f>AO$133*計算_投入係数表!AO31</f>
        <v>#DIV/0!</v>
      </c>
      <c r="AP31" s="212" t="e">
        <f>AP$133*計算_投入係数表!AP31</f>
        <v>#DIV/0!</v>
      </c>
      <c r="AQ31" s="212" t="e">
        <f>AQ$133*計算_投入係数表!AQ31</f>
        <v>#DIV/0!</v>
      </c>
      <c r="AR31" s="212" t="e">
        <f>AR$133*計算_投入係数表!AR31</f>
        <v>#DIV/0!</v>
      </c>
      <c r="AS31" s="212" t="e">
        <f>AS$133*計算_投入係数表!AS31</f>
        <v>#DIV/0!</v>
      </c>
      <c r="AT31" s="212" t="e">
        <f>AT$133*計算_投入係数表!AT31</f>
        <v>#DIV/0!</v>
      </c>
      <c r="AU31" s="212" t="e">
        <f>AU$133*計算_投入係数表!AU31</f>
        <v>#DIV/0!</v>
      </c>
      <c r="AV31" s="212" t="e">
        <f>AV$133*計算_投入係数表!AV31</f>
        <v>#DIV/0!</v>
      </c>
      <c r="AW31" s="212" t="e">
        <f>AW$133*計算_投入係数表!AW31</f>
        <v>#DIV/0!</v>
      </c>
      <c r="AX31" s="212" t="e">
        <f>AX$133*計算_投入係数表!AX31</f>
        <v>#DIV/0!</v>
      </c>
      <c r="AY31" s="212" t="e">
        <f>AY$133*計算_投入係数表!AY31</f>
        <v>#DIV/0!</v>
      </c>
      <c r="AZ31" s="212" t="e">
        <f>AZ$133*計算_投入係数表!AZ31</f>
        <v>#DIV/0!</v>
      </c>
      <c r="BA31" s="212" t="e">
        <f>BA$133*計算_投入係数表!BA31</f>
        <v>#DIV/0!</v>
      </c>
      <c r="BB31" s="212" t="e">
        <f>BB$133*計算_投入係数表!BB31</f>
        <v>#DIV/0!</v>
      </c>
      <c r="BC31" s="212" t="e">
        <f>BC$133*計算_投入係数表!BC31</f>
        <v>#DIV/0!</v>
      </c>
      <c r="BD31" s="212" t="e">
        <f>BD$133*計算_投入係数表!BD31</f>
        <v>#DIV/0!</v>
      </c>
      <c r="BE31" s="212" t="e">
        <f>BE$133*計算_投入係数表!BE31</f>
        <v>#DIV/0!</v>
      </c>
      <c r="BF31" s="212" t="e">
        <f>BF$133*計算_投入係数表!BF31</f>
        <v>#DIV/0!</v>
      </c>
      <c r="BG31" s="212" t="e">
        <f>BG$133*計算_投入係数表!BG31</f>
        <v>#DIV/0!</v>
      </c>
      <c r="BH31" s="212" t="e">
        <f>BH$133*計算_投入係数表!BH31</f>
        <v>#DIV/0!</v>
      </c>
      <c r="BI31" s="212" t="e">
        <f>BI$133*計算_投入係数表!BI31</f>
        <v>#DIV/0!</v>
      </c>
      <c r="BJ31" s="212" t="e">
        <f>BJ$133*計算_投入係数表!BJ31</f>
        <v>#DIV/0!</v>
      </c>
      <c r="BK31" s="212" t="e">
        <f>BK$133*計算_投入係数表!BK31</f>
        <v>#DIV/0!</v>
      </c>
      <c r="BL31" s="212" t="e">
        <f>BL$133*計算_投入係数表!BL31</f>
        <v>#DIV/0!</v>
      </c>
      <c r="BM31" s="212" t="e">
        <f>BM$133*計算_投入係数表!BM31</f>
        <v>#DIV/0!</v>
      </c>
      <c r="BN31" s="212" t="e">
        <f>BN$133*計算_投入係数表!BN31</f>
        <v>#DIV/0!</v>
      </c>
      <c r="BO31" s="212" t="e">
        <f>BO$133*計算_投入係数表!BO31</f>
        <v>#DIV/0!</v>
      </c>
      <c r="BP31" s="212" t="e">
        <f>BP$133*計算_投入係数表!BP31</f>
        <v>#DIV/0!</v>
      </c>
      <c r="BQ31" s="212" t="e">
        <f>BQ$133*計算_投入係数表!BQ31</f>
        <v>#DIV/0!</v>
      </c>
      <c r="BR31" s="212" t="e">
        <f>BR$133*計算_投入係数表!BR31</f>
        <v>#DIV/0!</v>
      </c>
      <c r="BS31" s="212" t="e">
        <f>BS$133*計算_投入係数表!BS31</f>
        <v>#DIV/0!</v>
      </c>
      <c r="BT31" s="212" t="e">
        <f>BT$133*計算_投入係数表!BT31</f>
        <v>#DIV/0!</v>
      </c>
      <c r="BU31" s="212" t="e">
        <f>BU$133*計算_投入係数表!BU31</f>
        <v>#DIV/0!</v>
      </c>
      <c r="BV31" s="212" t="e">
        <f>BV$133*計算_投入係数表!BV31</f>
        <v>#DIV/0!</v>
      </c>
      <c r="BW31" s="212" t="e">
        <f>BW$133*計算_投入係数表!BW31</f>
        <v>#DIV/0!</v>
      </c>
      <c r="BX31" s="212" t="e">
        <f>BX$133*計算_投入係数表!BX31</f>
        <v>#DIV/0!</v>
      </c>
      <c r="BY31" s="212" t="e">
        <f>BY$133*計算_投入係数表!BY31</f>
        <v>#DIV/0!</v>
      </c>
      <c r="BZ31" s="212" t="e">
        <f>BZ$133*計算_投入係数表!BZ31</f>
        <v>#DIV/0!</v>
      </c>
      <c r="CA31" s="212" t="e">
        <f>CA$133*計算_投入係数表!CA31</f>
        <v>#DIV/0!</v>
      </c>
      <c r="CB31" s="212" t="e">
        <f>CB$133*計算_投入係数表!CB31</f>
        <v>#DIV/0!</v>
      </c>
      <c r="CC31" s="212" t="e">
        <f>CC$133*計算_投入係数表!CC31</f>
        <v>#DIV/0!</v>
      </c>
      <c r="CD31" s="212" t="e">
        <f>CD$133*計算_投入係数表!CD31</f>
        <v>#DIV/0!</v>
      </c>
      <c r="CE31" s="212" t="e">
        <f>CE$133*計算_投入係数表!CE31</f>
        <v>#DIV/0!</v>
      </c>
      <c r="CF31" s="212" t="e">
        <f>CF$133*計算_投入係数表!CF31</f>
        <v>#DIV/0!</v>
      </c>
      <c r="CG31" s="212" t="e">
        <f>CG$133*計算_投入係数表!CG31</f>
        <v>#DIV/0!</v>
      </c>
      <c r="CH31" s="212" t="e">
        <f>CH$133*計算_投入係数表!CH31</f>
        <v>#DIV/0!</v>
      </c>
      <c r="CI31" s="212" t="e">
        <f>CI$133*計算_投入係数表!CI31</f>
        <v>#DIV/0!</v>
      </c>
      <c r="CJ31" s="212" t="e">
        <f>CJ$133*計算_投入係数表!CJ31</f>
        <v>#DIV/0!</v>
      </c>
      <c r="CK31" s="212" t="e">
        <f>CK$133*計算_投入係数表!CK31</f>
        <v>#DIV/0!</v>
      </c>
      <c r="CL31" s="212" t="e">
        <f>CL$133*計算_投入係数表!CL31</f>
        <v>#DIV/0!</v>
      </c>
      <c r="CM31" s="212" t="e">
        <f>CM$133*計算_投入係数表!CM31</f>
        <v>#DIV/0!</v>
      </c>
      <c r="CN31" s="212" t="e">
        <f>CN$133*計算_投入係数表!CN31</f>
        <v>#DIV/0!</v>
      </c>
      <c r="CO31" s="212" t="e">
        <f>CO$133*計算_投入係数表!CO31</f>
        <v>#DIV/0!</v>
      </c>
      <c r="CP31" s="212" t="e">
        <f>CP$133*計算_投入係数表!CP31</f>
        <v>#DIV/0!</v>
      </c>
      <c r="CQ31" s="212" t="e">
        <f>CQ$133*計算_投入係数表!CQ31</f>
        <v>#DIV/0!</v>
      </c>
      <c r="CR31" s="212" t="e">
        <f>CR$133*計算_投入係数表!CR31</f>
        <v>#DIV/0!</v>
      </c>
      <c r="CS31" s="212" t="e">
        <f>CS$133*計算_投入係数表!CS31</f>
        <v>#DIV/0!</v>
      </c>
      <c r="CT31" s="212" t="e">
        <f>CT$133*計算_投入係数表!CT31</f>
        <v>#DIV/0!</v>
      </c>
      <c r="CU31" s="212" t="e">
        <f>CU$133*計算_投入係数表!CU31</f>
        <v>#DIV/0!</v>
      </c>
      <c r="CV31" s="212" t="e">
        <f>CV$133*計算_投入係数表!CV31</f>
        <v>#DIV/0!</v>
      </c>
      <c r="CW31" s="212" t="e">
        <f>CW$133*計算_投入係数表!CW31</f>
        <v>#DIV/0!</v>
      </c>
      <c r="CX31" s="212" t="e">
        <f>CX$133*計算_投入係数表!CX31</f>
        <v>#DIV/0!</v>
      </c>
      <c r="CY31" s="212" t="e">
        <f>CY$133*計算_投入係数表!CY31</f>
        <v>#DIV/0!</v>
      </c>
      <c r="CZ31" s="212" t="e">
        <f>CZ$133*計算_投入係数表!CZ31</f>
        <v>#DIV/0!</v>
      </c>
      <c r="DA31" s="212" t="e">
        <f>DA$133*計算_投入係数表!DA31</f>
        <v>#DIV/0!</v>
      </c>
      <c r="DB31" s="212" t="e">
        <f>DB$133*計算_投入係数表!DB31</f>
        <v>#DIV/0!</v>
      </c>
      <c r="DC31" s="212" t="e">
        <f>DC$133*計算_投入係数表!DC31</f>
        <v>#DIV/0!</v>
      </c>
      <c r="DD31" s="212" t="e">
        <f>DD$133*計算_投入係数表!DD31</f>
        <v>#DIV/0!</v>
      </c>
      <c r="DE31" s="212" t="e">
        <f>DE$133*計算_投入係数表!DE31</f>
        <v>#DIV/0!</v>
      </c>
      <c r="DF31" s="212" t="e">
        <f>DF$133*計算_投入係数表!DF31</f>
        <v>#DIV/0!</v>
      </c>
      <c r="DG31" s="212" t="e">
        <f>DG$133*計算_投入係数表!DG31</f>
        <v>#DIV/0!</v>
      </c>
      <c r="DH31" s="212" t="e">
        <f>DH$133*計算_投入係数表!DH31</f>
        <v>#DIV/0!</v>
      </c>
      <c r="DI31" s="212" t="e">
        <f>DI$133*計算_投入係数表!DI31</f>
        <v>#DIV/0!</v>
      </c>
      <c r="DJ31" s="212" t="e">
        <f>DJ$133*計算_投入係数表!DJ31</f>
        <v>#DIV/0!</v>
      </c>
      <c r="DK31" s="212" t="e">
        <f>DK$133*計算_投入係数表!DK31</f>
        <v>#DIV/0!</v>
      </c>
      <c r="DL31" s="212" t="e">
        <f>DL$133*計算_投入係数表!DL31</f>
        <v>#DIV/0!</v>
      </c>
      <c r="DM31" s="212" t="e">
        <f>DM$133*計算_投入係数表!DM31</f>
        <v>#DIV/0!</v>
      </c>
      <c r="DN31" s="212" t="e">
        <f>DN$133*計算_投入係数表!DN31</f>
        <v>#DIV/0!</v>
      </c>
      <c r="DO31" s="212" t="e">
        <f>DO$133*計算_投入係数表!DO31</f>
        <v>#DIV/0!</v>
      </c>
      <c r="DP31" s="212" t="e">
        <f>DP$133*計算_投入係数表!DP31</f>
        <v>#DIV/0!</v>
      </c>
      <c r="DQ31" s="212" t="e">
        <f>DQ$133*計算_投入係数表!DQ31</f>
        <v>#DIV/0!</v>
      </c>
      <c r="DR31" s="212" t="e">
        <f>DR$133*計算_投入係数表!DR31</f>
        <v>#DIV/0!</v>
      </c>
      <c r="DS31" s="212" t="e">
        <f>DS$133*計算_投入係数表!DS31</f>
        <v>#DIV/0!</v>
      </c>
      <c r="DT31" s="213">
        <f t="shared" si="0"/>
        <v>0</v>
      </c>
      <c r="DU31" s="214">
        <f>SUMIF(振分, $C31, 入力_北海道基本取引表!DU$4:DU$124)*($DV$140/$DW$140)</f>
        <v>0</v>
      </c>
      <c r="DV31" s="214">
        <f>SUMIF(振分, $C31, 入力_北海道基本取引表!DV$4:DV$124)*(入力!$D$718/入力!$F$718)</f>
        <v>0</v>
      </c>
      <c r="DW31" s="214">
        <f>SUMIF(振分, $C31, 入力_北海道基本取引表!DW$4:DW$124)*(計算_基本取引表_調整前!$DV$141/計算_基本取引表_調整前!$DW$141)</f>
        <v>0</v>
      </c>
      <c r="DX31" s="214">
        <f>SUMIF(振分, $C31, 入力_北海道基本取引表!DX$4:DX$124)*(計算_基本取引表_調整前!$DV$142/計算_基本取引表_調整前!$DW$142)</f>
        <v>0</v>
      </c>
      <c r="DY31" s="214">
        <f>SUMIF(振分, $C31, 入力_北海道基本取引表!DY$4:DY$124)*(入力!$D$700/入力!$F$700)</f>
        <v>0</v>
      </c>
      <c r="DZ31" s="214">
        <f>SUMIF(振分, $C31, 入力_北海道基本取引表!DZ$4:DZ$124)*($DV$140/$DW$140)</f>
        <v>0</v>
      </c>
      <c r="EA31" s="214" t="e">
        <f>SUMIF(振分, $C31, 入力_北海道基本取引表!EA$4:EA$124)*($EJ31/SUMIF(振分, $C31, 入力_北海道基本取引表!$EO$4:$EO$124))</f>
        <v>#DIV/0!</v>
      </c>
      <c r="EB31" s="214"/>
      <c r="EC31" s="215" t="e">
        <f t="shared" si="1"/>
        <v>#DIV/0!</v>
      </c>
      <c r="ED31" s="216" t="e">
        <f t="shared" si="2"/>
        <v>#DIV/0!</v>
      </c>
      <c r="EE31" s="214"/>
      <c r="EF31" s="216"/>
      <c r="EG31" s="216"/>
      <c r="EH31" s="214"/>
      <c r="EI31" s="216"/>
      <c r="EJ31" s="216">
        <v>0</v>
      </c>
    </row>
    <row r="32" spans="2:140" s="6" customFormat="1" ht="12" x14ac:dyDescent="0.25">
      <c r="B32" s="53">
        <v>29</v>
      </c>
      <c r="C32" s="192" t="str">
        <v>-</v>
      </c>
      <c r="D32" s="211">
        <f>D$133*計算_投入係数表!D32</f>
        <v>0</v>
      </c>
      <c r="E32" s="212">
        <f>E$133*計算_投入係数表!E32</f>
        <v>0</v>
      </c>
      <c r="F32" s="212">
        <f>F$133*計算_投入係数表!F32</f>
        <v>0</v>
      </c>
      <c r="G32" s="212">
        <f>G$133*計算_投入係数表!G32</f>
        <v>0</v>
      </c>
      <c r="H32" s="212">
        <f>H$133*計算_投入係数表!H32</f>
        <v>0</v>
      </c>
      <c r="I32" s="212">
        <f>I$133*計算_投入係数表!I32</f>
        <v>0</v>
      </c>
      <c r="J32" s="212">
        <f>J$133*計算_投入係数表!J32</f>
        <v>0</v>
      </c>
      <c r="K32" s="212">
        <f>K$133*計算_投入係数表!K32</f>
        <v>0</v>
      </c>
      <c r="L32" s="212">
        <f>L$133*計算_投入係数表!L32</f>
        <v>0</v>
      </c>
      <c r="M32" s="212">
        <f>M$133*計算_投入係数表!M32</f>
        <v>0</v>
      </c>
      <c r="N32" s="212">
        <f>N$133*計算_投入係数表!N32</f>
        <v>0</v>
      </c>
      <c r="O32" s="212">
        <f>O$133*計算_投入係数表!O32</f>
        <v>0</v>
      </c>
      <c r="P32" s="212">
        <f>P$133*計算_投入係数表!P32</f>
        <v>0</v>
      </c>
      <c r="Q32" s="212" t="e">
        <f>Q$133*計算_投入係数表!Q32</f>
        <v>#DIV/0!</v>
      </c>
      <c r="R32" s="212" t="e">
        <f>R$133*計算_投入係数表!R32</f>
        <v>#DIV/0!</v>
      </c>
      <c r="S32" s="212" t="e">
        <f>S$133*計算_投入係数表!S32</f>
        <v>#DIV/0!</v>
      </c>
      <c r="T32" s="212" t="e">
        <f>T$133*計算_投入係数表!T32</f>
        <v>#DIV/0!</v>
      </c>
      <c r="U32" s="212" t="e">
        <f>U$133*計算_投入係数表!U32</f>
        <v>#DIV/0!</v>
      </c>
      <c r="V32" s="212" t="e">
        <f>V$133*計算_投入係数表!V32</f>
        <v>#DIV/0!</v>
      </c>
      <c r="W32" s="212" t="e">
        <f>W$133*計算_投入係数表!W32</f>
        <v>#DIV/0!</v>
      </c>
      <c r="X32" s="212" t="e">
        <f>X$133*計算_投入係数表!X32</f>
        <v>#DIV/0!</v>
      </c>
      <c r="Y32" s="212" t="e">
        <f>Y$133*計算_投入係数表!Y32</f>
        <v>#DIV/0!</v>
      </c>
      <c r="Z32" s="212" t="e">
        <f>Z$133*計算_投入係数表!Z32</f>
        <v>#DIV/0!</v>
      </c>
      <c r="AA32" s="212" t="e">
        <f>AA$133*計算_投入係数表!AA32</f>
        <v>#DIV/0!</v>
      </c>
      <c r="AB32" s="212" t="e">
        <f>AB$133*計算_投入係数表!AB32</f>
        <v>#DIV/0!</v>
      </c>
      <c r="AC32" s="212" t="e">
        <f>AC$133*計算_投入係数表!AC32</f>
        <v>#DIV/0!</v>
      </c>
      <c r="AD32" s="212" t="e">
        <f>AD$133*計算_投入係数表!AD32</f>
        <v>#DIV/0!</v>
      </c>
      <c r="AE32" s="212" t="e">
        <f>AE$133*計算_投入係数表!AE32</f>
        <v>#DIV/0!</v>
      </c>
      <c r="AF32" s="212" t="e">
        <f>AF$133*計算_投入係数表!AF32</f>
        <v>#DIV/0!</v>
      </c>
      <c r="AG32" s="212" t="e">
        <f>AG$133*計算_投入係数表!AG32</f>
        <v>#DIV/0!</v>
      </c>
      <c r="AH32" s="212" t="e">
        <f>AH$133*計算_投入係数表!AH32</f>
        <v>#DIV/0!</v>
      </c>
      <c r="AI32" s="212" t="e">
        <f>AI$133*計算_投入係数表!AI32</f>
        <v>#DIV/0!</v>
      </c>
      <c r="AJ32" s="212" t="e">
        <f>AJ$133*計算_投入係数表!AJ32</f>
        <v>#DIV/0!</v>
      </c>
      <c r="AK32" s="212" t="e">
        <f>AK$133*計算_投入係数表!AK32</f>
        <v>#DIV/0!</v>
      </c>
      <c r="AL32" s="212" t="e">
        <f>AL$133*計算_投入係数表!AL32</f>
        <v>#DIV/0!</v>
      </c>
      <c r="AM32" s="212" t="e">
        <f>AM$133*計算_投入係数表!AM32</f>
        <v>#DIV/0!</v>
      </c>
      <c r="AN32" s="212" t="e">
        <f>AN$133*計算_投入係数表!AN32</f>
        <v>#DIV/0!</v>
      </c>
      <c r="AO32" s="212" t="e">
        <f>AO$133*計算_投入係数表!AO32</f>
        <v>#DIV/0!</v>
      </c>
      <c r="AP32" s="212" t="e">
        <f>AP$133*計算_投入係数表!AP32</f>
        <v>#DIV/0!</v>
      </c>
      <c r="AQ32" s="212" t="e">
        <f>AQ$133*計算_投入係数表!AQ32</f>
        <v>#DIV/0!</v>
      </c>
      <c r="AR32" s="212" t="e">
        <f>AR$133*計算_投入係数表!AR32</f>
        <v>#DIV/0!</v>
      </c>
      <c r="AS32" s="212" t="e">
        <f>AS$133*計算_投入係数表!AS32</f>
        <v>#DIV/0!</v>
      </c>
      <c r="AT32" s="212" t="e">
        <f>AT$133*計算_投入係数表!AT32</f>
        <v>#DIV/0!</v>
      </c>
      <c r="AU32" s="212" t="e">
        <f>AU$133*計算_投入係数表!AU32</f>
        <v>#DIV/0!</v>
      </c>
      <c r="AV32" s="212" t="e">
        <f>AV$133*計算_投入係数表!AV32</f>
        <v>#DIV/0!</v>
      </c>
      <c r="AW32" s="212" t="e">
        <f>AW$133*計算_投入係数表!AW32</f>
        <v>#DIV/0!</v>
      </c>
      <c r="AX32" s="212" t="e">
        <f>AX$133*計算_投入係数表!AX32</f>
        <v>#DIV/0!</v>
      </c>
      <c r="AY32" s="212" t="e">
        <f>AY$133*計算_投入係数表!AY32</f>
        <v>#DIV/0!</v>
      </c>
      <c r="AZ32" s="212" t="e">
        <f>AZ$133*計算_投入係数表!AZ32</f>
        <v>#DIV/0!</v>
      </c>
      <c r="BA32" s="212" t="e">
        <f>BA$133*計算_投入係数表!BA32</f>
        <v>#DIV/0!</v>
      </c>
      <c r="BB32" s="212" t="e">
        <f>BB$133*計算_投入係数表!BB32</f>
        <v>#DIV/0!</v>
      </c>
      <c r="BC32" s="212" t="e">
        <f>BC$133*計算_投入係数表!BC32</f>
        <v>#DIV/0!</v>
      </c>
      <c r="BD32" s="212" t="e">
        <f>BD$133*計算_投入係数表!BD32</f>
        <v>#DIV/0!</v>
      </c>
      <c r="BE32" s="212" t="e">
        <f>BE$133*計算_投入係数表!BE32</f>
        <v>#DIV/0!</v>
      </c>
      <c r="BF32" s="212" t="e">
        <f>BF$133*計算_投入係数表!BF32</f>
        <v>#DIV/0!</v>
      </c>
      <c r="BG32" s="212" t="e">
        <f>BG$133*計算_投入係数表!BG32</f>
        <v>#DIV/0!</v>
      </c>
      <c r="BH32" s="212" t="e">
        <f>BH$133*計算_投入係数表!BH32</f>
        <v>#DIV/0!</v>
      </c>
      <c r="BI32" s="212" t="e">
        <f>BI$133*計算_投入係数表!BI32</f>
        <v>#DIV/0!</v>
      </c>
      <c r="BJ32" s="212" t="e">
        <f>BJ$133*計算_投入係数表!BJ32</f>
        <v>#DIV/0!</v>
      </c>
      <c r="BK32" s="212" t="e">
        <f>BK$133*計算_投入係数表!BK32</f>
        <v>#DIV/0!</v>
      </c>
      <c r="BL32" s="212" t="e">
        <f>BL$133*計算_投入係数表!BL32</f>
        <v>#DIV/0!</v>
      </c>
      <c r="BM32" s="212" t="e">
        <f>BM$133*計算_投入係数表!BM32</f>
        <v>#DIV/0!</v>
      </c>
      <c r="BN32" s="212" t="e">
        <f>BN$133*計算_投入係数表!BN32</f>
        <v>#DIV/0!</v>
      </c>
      <c r="BO32" s="212" t="e">
        <f>BO$133*計算_投入係数表!BO32</f>
        <v>#DIV/0!</v>
      </c>
      <c r="BP32" s="212" t="e">
        <f>BP$133*計算_投入係数表!BP32</f>
        <v>#DIV/0!</v>
      </c>
      <c r="BQ32" s="212" t="e">
        <f>BQ$133*計算_投入係数表!BQ32</f>
        <v>#DIV/0!</v>
      </c>
      <c r="BR32" s="212" t="e">
        <f>BR$133*計算_投入係数表!BR32</f>
        <v>#DIV/0!</v>
      </c>
      <c r="BS32" s="212" t="e">
        <f>BS$133*計算_投入係数表!BS32</f>
        <v>#DIV/0!</v>
      </c>
      <c r="BT32" s="212" t="e">
        <f>BT$133*計算_投入係数表!BT32</f>
        <v>#DIV/0!</v>
      </c>
      <c r="BU32" s="212" t="e">
        <f>BU$133*計算_投入係数表!BU32</f>
        <v>#DIV/0!</v>
      </c>
      <c r="BV32" s="212" t="e">
        <f>BV$133*計算_投入係数表!BV32</f>
        <v>#DIV/0!</v>
      </c>
      <c r="BW32" s="212" t="e">
        <f>BW$133*計算_投入係数表!BW32</f>
        <v>#DIV/0!</v>
      </c>
      <c r="BX32" s="212" t="e">
        <f>BX$133*計算_投入係数表!BX32</f>
        <v>#DIV/0!</v>
      </c>
      <c r="BY32" s="212" t="e">
        <f>BY$133*計算_投入係数表!BY32</f>
        <v>#DIV/0!</v>
      </c>
      <c r="BZ32" s="212" t="e">
        <f>BZ$133*計算_投入係数表!BZ32</f>
        <v>#DIV/0!</v>
      </c>
      <c r="CA32" s="212" t="e">
        <f>CA$133*計算_投入係数表!CA32</f>
        <v>#DIV/0!</v>
      </c>
      <c r="CB32" s="212" t="e">
        <f>CB$133*計算_投入係数表!CB32</f>
        <v>#DIV/0!</v>
      </c>
      <c r="CC32" s="212" t="e">
        <f>CC$133*計算_投入係数表!CC32</f>
        <v>#DIV/0!</v>
      </c>
      <c r="CD32" s="212" t="e">
        <f>CD$133*計算_投入係数表!CD32</f>
        <v>#DIV/0!</v>
      </c>
      <c r="CE32" s="212" t="e">
        <f>CE$133*計算_投入係数表!CE32</f>
        <v>#DIV/0!</v>
      </c>
      <c r="CF32" s="212" t="e">
        <f>CF$133*計算_投入係数表!CF32</f>
        <v>#DIV/0!</v>
      </c>
      <c r="CG32" s="212" t="e">
        <f>CG$133*計算_投入係数表!CG32</f>
        <v>#DIV/0!</v>
      </c>
      <c r="CH32" s="212" t="e">
        <f>CH$133*計算_投入係数表!CH32</f>
        <v>#DIV/0!</v>
      </c>
      <c r="CI32" s="212" t="e">
        <f>CI$133*計算_投入係数表!CI32</f>
        <v>#DIV/0!</v>
      </c>
      <c r="CJ32" s="212" t="e">
        <f>CJ$133*計算_投入係数表!CJ32</f>
        <v>#DIV/0!</v>
      </c>
      <c r="CK32" s="212" t="e">
        <f>CK$133*計算_投入係数表!CK32</f>
        <v>#DIV/0!</v>
      </c>
      <c r="CL32" s="212" t="e">
        <f>CL$133*計算_投入係数表!CL32</f>
        <v>#DIV/0!</v>
      </c>
      <c r="CM32" s="212" t="e">
        <f>CM$133*計算_投入係数表!CM32</f>
        <v>#DIV/0!</v>
      </c>
      <c r="CN32" s="212" t="e">
        <f>CN$133*計算_投入係数表!CN32</f>
        <v>#DIV/0!</v>
      </c>
      <c r="CO32" s="212" t="e">
        <f>CO$133*計算_投入係数表!CO32</f>
        <v>#DIV/0!</v>
      </c>
      <c r="CP32" s="212" t="e">
        <f>CP$133*計算_投入係数表!CP32</f>
        <v>#DIV/0!</v>
      </c>
      <c r="CQ32" s="212" t="e">
        <f>CQ$133*計算_投入係数表!CQ32</f>
        <v>#DIV/0!</v>
      </c>
      <c r="CR32" s="212" t="e">
        <f>CR$133*計算_投入係数表!CR32</f>
        <v>#DIV/0!</v>
      </c>
      <c r="CS32" s="212" t="e">
        <f>CS$133*計算_投入係数表!CS32</f>
        <v>#DIV/0!</v>
      </c>
      <c r="CT32" s="212" t="e">
        <f>CT$133*計算_投入係数表!CT32</f>
        <v>#DIV/0!</v>
      </c>
      <c r="CU32" s="212" t="e">
        <f>CU$133*計算_投入係数表!CU32</f>
        <v>#DIV/0!</v>
      </c>
      <c r="CV32" s="212" t="e">
        <f>CV$133*計算_投入係数表!CV32</f>
        <v>#DIV/0!</v>
      </c>
      <c r="CW32" s="212" t="e">
        <f>CW$133*計算_投入係数表!CW32</f>
        <v>#DIV/0!</v>
      </c>
      <c r="CX32" s="212" t="e">
        <f>CX$133*計算_投入係数表!CX32</f>
        <v>#DIV/0!</v>
      </c>
      <c r="CY32" s="212" t="e">
        <f>CY$133*計算_投入係数表!CY32</f>
        <v>#DIV/0!</v>
      </c>
      <c r="CZ32" s="212" t="e">
        <f>CZ$133*計算_投入係数表!CZ32</f>
        <v>#DIV/0!</v>
      </c>
      <c r="DA32" s="212" t="e">
        <f>DA$133*計算_投入係数表!DA32</f>
        <v>#DIV/0!</v>
      </c>
      <c r="DB32" s="212" t="e">
        <f>DB$133*計算_投入係数表!DB32</f>
        <v>#DIV/0!</v>
      </c>
      <c r="DC32" s="212" t="e">
        <f>DC$133*計算_投入係数表!DC32</f>
        <v>#DIV/0!</v>
      </c>
      <c r="DD32" s="212" t="e">
        <f>DD$133*計算_投入係数表!DD32</f>
        <v>#DIV/0!</v>
      </c>
      <c r="DE32" s="212" t="e">
        <f>DE$133*計算_投入係数表!DE32</f>
        <v>#DIV/0!</v>
      </c>
      <c r="DF32" s="212" t="e">
        <f>DF$133*計算_投入係数表!DF32</f>
        <v>#DIV/0!</v>
      </c>
      <c r="DG32" s="212" t="e">
        <f>DG$133*計算_投入係数表!DG32</f>
        <v>#DIV/0!</v>
      </c>
      <c r="DH32" s="212" t="e">
        <f>DH$133*計算_投入係数表!DH32</f>
        <v>#DIV/0!</v>
      </c>
      <c r="DI32" s="212" t="e">
        <f>DI$133*計算_投入係数表!DI32</f>
        <v>#DIV/0!</v>
      </c>
      <c r="DJ32" s="212" t="e">
        <f>DJ$133*計算_投入係数表!DJ32</f>
        <v>#DIV/0!</v>
      </c>
      <c r="DK32" s="212" t="e">
        <f>DK$133*計算_投入係数表!DK32</f>
        <v>#DIV/0!</v>
      </c>
      <c r="DL32" s="212" t="e">
        <f>DL$133*計算_投入係数表!DL32</f>
        <v>#DIV/0!</v>
      </c>
      <c r="DM32" s="212" t="e">
        <f>DM$133*計算_投入係数表!DM32</f>
        <v>#DIV/0!</v>
      </c>
      <c r="DN32" s="212" t="e">
        <f>DN$133*計算_投入係数表!DN32</f>
        <v>#DIV/0!</v>
      </c>
      <c r="DO32" s="212" t="e">
        <f>DO$133*計算_投入係数表!DO32</f>
        <v>#DIV/0!</v>
      </c>
      <c r="DP32" s="212" t="e">
        <f>DP$133*計算_投入係数表!DP32</f>
        <v>#DIV/0!</v>
      </c>
      <c r="DQ32" s="212" t="e">
        <f>DQ$133*計算_投入係数表!DQ32</f>
        <v>#DIV/0!</v>
      </c>
      <c r="DR32" s="212" t="e">
        <f>DR$133*計算_投入係数表!DR32</f>
        <v>#DIV/0!</v>
      </c>
      <c r="DS32" s="212" t="e">
        <f>DS$133*計算_投入係数表!DS32</f>
        <v>#DIV/0!</v>
      </c>
      <c r="DT32" s="213">
        <f t="shared" si="0"/>
        <v>0</v>
      </c>
      <c r="DU32" s="214">
        <f>SUMIF(振分, $C32, 入力_北海道基本取引表!DU$4:DU$124)*($DV$140/$DW$140)</f>
        <v>0</v>
      </c>
      <c r="DV32" s="214">
        <f>SUMIF(振分, $C32, 入力_北海道基本取引表!DV$4:DV$124)*(入力!$D$718/入力!$F$718)</f>
        <v>0</v>
      </c>
      <c r="DW32" s="214">
        <f>SUMIF(振分, $C32, 入力_北海道基本取引表!DW$4:DW$124)*(計算_基本取引表_調整前!$DV$141/計算_基本取引表_調整前!$DW$141)</f>
        <v>0</v>
      </c>
      <c r="DX32" s="214">
        <f>SUMIF(振分, $C32, 入力_北海道基本取引表!DX$4:DX$124)*(計算_基本取引表_調整前!$DV$142/計算_基本取引表_調整前!$DW$142)</f>
        <v>0</v>
      </c>
      <c r="DY32" s="214">
        <f>SUMIF(振分, $C32, 入力_北海道基本取引表!DY$4:DY$124)*(入力!$D$700/入力!$F$700)</f>
        <v>0</v>
      </c>
      <c r="DZ32" s="214">
        <f>SUMIF(振分, $C32, 入力_北海道基本取引表!DZ$4:DZ$124)*($DV$140/$DW$140)</f>
        <v>0</v>
      </c>
      <c r="EA32" s="214" t="e">
        <f>SUMIF(振分, $C32, 入力_北海道基本取引表!EA$4:EA$124)*($EJ32/SUMIF(振分, $C32, 入力_北海道基本取引表!$EO$4:$EO$124))</f>
        <v>#DIV/0!</v>
      </c>
      <c r="EB32" s="214"/>
      <c r="EC32" s="215" t="e">
        <f t="shared" si="1"/>
        <v>#DIV/0!</v>
      </c>
      <c r="ED32" s="216" t="e">
        <f t="shared" si="2"/>
        <v>#DIV/0!</v>
      </c>
      <c r="EE32" s="214"/>
      <c r="EF32" s="216"/>
      <c r="EG32" s="216"/>
      <c r="EH32" s="214"/>
      <c r="EI32" s="216"/>
      <c r="EJ32" s="216">
        <v>0</v>
      </c>
    </row>
    <row r="33" spans="2:140" s="6" customFormat="1" ht="12" x14ac:dyDescent="0.25">
      <c r="B33" s="53">
        <v>30</v>
      </c>
      <c r="C33" s="198" t="str">
        <v>-</v>
      </c>
      <c r="D33" s="223">
        <f>D$133*計算_投入係数表!D33</f>
        <v>0</v>
      </c>
      <c r="E33" s="224">
        <f>E$133*計算_投入係数表!E33</f>
        <v>0</v>
      </c>
      <c r="F33" s="224">
        <f>F$133*計算_投入係数表!F33</f>
        <v>0</v>
      </c>
      <c r="G33" s="224">
        <f>G$133*計算_投入係数表!G33</f>
        <v>0</v>
      </c>
      <c r="H33" s="224">
        <f>H$133*計算_投入係数表!H33</f>
        <v>0</v>
      </c>
      <c r="I33" s="224">
        <f>I$133*計算_投入係数表!I33</f>
        <v>0</v>
      </c>
      <c r="J33" s="224">
        <f>J$133*計算_投入係数表!J33</f>
        <v>0</v>
      </c>
      <c r="K33" s="224">
        <f>K$133*計算_投入係数表!K33</f>
        <v>0</v>
      </c>
      <c r="L33" s="224">
        <f>L$133*計算_投入係数表!L33</f>
        <v>0</v>
      </c>
      <c r="M33" s="224">
        <f>M$133*計算_投入係数表!M33</f>
        <v>0</v>
      </c>
      <c r="N33" s="224">
        <f>N$133*計算_投入係数表!N33</f>
        <v>0</v>
      </c>
      <c r="O33" s="224">
        <f>O$133*計算_投入係数表!O33</f>
        <v>0</v>
      </c>
      <c r="P33" s="224">
        <f>P$133*計算_投入係数表!P33</f>
        <v>0</v>
      </c>
      <c r="Q33" s="224" t="e">
        <f>Q$133*計算_投入係数表!Q33</f>
        <v>#DIV/0!</v>
      </c>
      <c r="R33" s="224" t="e">
        <f>R$133*計算_投入係数表!R33</f>
        <v>#DIV/0!</v>
      </c>
      <c r="S33" s="224" t="e">
        <f>S$133*計算_投入係数表!S33</f>
        <v>#DIV/0!</v>
      </c>
      <c r="T33" s="224" t="e">
        <f>T$133*計算_投入係数表!T33</f>
        <v>#DIV/0!</v>
      </c>
      <c r="U33" s="224" t="e">
        <f>U$133*計算_投入係数表!U33</f>
        <v>#DIV/0!</v>
      </c>
      <c r="V33" s="224" t="e">
        <f>V$133*計算_投入係数表!V33</f>
        <v>#DIV/0!</v>
      </c>
      <c r="W33" s="224" t="e">
        <f>W$133*計算_投入係数表!W33</f>
        <v>#DIV/0!</v>
      </c>
      <c r="X33" s="224" t="e">
        <f>X$133*計算_投入係数表!X33</f>
        <v>#DIV/0!</v>
      </c>
      <c r="Y33" s="224" t="e">
        <f>Y$133*計算_投入係数表!Y33</f>
        <v>#DIV/0!</v>
      </c>
      <c r="Z33" s="224" t="e">
        <f>Z$133*計算_投入係数表!Z33</f>
        <v>#DIV/0!</v>
      </c>
      <c r="AA33" s="224" t="e">
        <f>AA$133*計算_投入係数表!AA33</f>
        <v>#DIV/0!</v>
      </c>
      <c r="AB33" s="224" t="e">
        <f>AB$133*計算_投入係数表!AB33</f>
        <v>#DIV/0!</v>
      </c>
      <c r="AC33" s="224" t="e">
        <f>AC$133*計算_投入係数表!AC33</f>
        <v>#DIV/0!</v>
      </c>
      <c r="AD33" s="224" t="e">
        <f>AD$133*計算_投入係数表!AD33</f>
        <v>#DIV/0!</v>
      </c>
      <c r="AE33" s="224" t="e">
        <f>AE$133*計算_投入係数表!AE33</f>
        <v>#DIV/0!</v>
      </c>
      <c r="AF33" s="224" t="e">
        <f>AF$133*計算_投入係数表!AF33</f>
        <v>#DIV/0!</v>
      </c>
      <c r="AG33" s="224" t="e">
        <f>AG$133*計算_投入係数表!AG33</f>
        <v>#DIV/0!</v>
      </c>
      <c r="AH33" s="224" t="e">
        <f>AH$133*計算_投入係数表!AH33</f>
        <v>#DIV/0!</v>
      </c>
      <c r="AI33" s="224" t="e">
        <f>AI$133*計算_投入係数表!AI33</f>
        <v>#DIV/0!</v>
      </c>
      <c r="AJ33" s="224" t="e">
        <f>AJ$133*計算_投入係数表!AJ33</f>
        <v>#DIV/0!</v>
      </c>
      <c r="AK33" s="224" t="e">
        <f>AK$133*計算_投入係数表!AK33</f>
        <v>#DIV/0!</v>
      </c>
      <c r="AL33" s="224" t="e">
        <f>AL$133*計算_投入係数表!AL33</f>
        <v>#DIV/0!</v>
      </c>
      <c r="AM33" s="224" t="e">
        <f>AM$133*計算_投入係数表!AM33</f>
        <v>#DIV/0!</v>
      </c>
      <c r="AN33" s="224" t="e">
        <f>AN$133*計算_投入係数表!AN33</f>
        <v>#DIV/0!</v>
      </c>
      <c r="AO33" s="224" t="e">
        <f>AO$133*計算_投入係数表!AO33</f>
        <v>#DIV/0!</v>
      </c>
      <c r="AP33" s="224" t="e">
        <f>AP$133*計算_投入係数表!AP33</f>
        <v>#DIV/0!</v>
      </c>
      <c r="AQ33" s="224" t="e">
        <f>AQ$133*計算_投入係数表!AQ33</f>
        <v>#DIV/0!</v>
      </c>
      <c r="AR33" s="224" t="e">
        <f>AR$133*計算_投入係数表!AR33</f>
        <v>#DIV/0!</v>
      </c>
      <c r="AS33" s="224" t="e">
        <f>AS$133*計算_投入係数表!AS33</f>
        <v>#DIV/0!</v>
      </c>
      <c r="AT33" s="224" t="e">
        <f>AT$133*計算_投入係数表!AT33</f>
        <v>#DIV/0!</v>
      </c>
      <c r="AU33" s="224" t="e">
        <f>AU$133*計算_投入係数表!AU33</f>
        <v>#DIV/0!</v>
      </c>
      <c r="AV33" s="224" t="e">
        <f>AV$133*計算_投入係数表!AV33</f>
        <v>#DIV/0!</v>
      </c>
      <c r="AW33" s="224" t="e">
        <f>AW$133*計算_投入係数表!AW33</f>
        <v>#DIV/0!</v>
      </c>
      <c r="AX33" s="224" t="e">
        <f>AX$133*計算_投入係数表!AX33</f>
        <v>#DIV/0!</v>
      </c>
      <c r="AY33" s="224" t="e">
        <f>AY$133*計算_投入係数表!AY33</f>
        <v>#DIV/0!</v>
      </c>
      <c r="AZ33" s="224" t="e">
        <f>AZ$133*計算_投入係数表!AZ33</f>
        <v>#DIV/0!</v>
      </c>
      <c r="BA33" s="224" t="e">
        <f>BA$133*計算_投入係数表!BA33</f>
        <v>#DIV/0!</v>
      </c>
      <c r="BB33" s="224" t="e">
        <f>BB$133*計算_投入係数表!BB33</f>
        <v>#DIV/0!</v>
      </c>
      <c r="BC33" s="224" t="e">
        <f>BC$133*計算_投入係数表!BC33</f>
        <v>#DIV/0!</v>
      </c>
      <c r="BD33" s="224" t="e">
        <f>BD$133*計算_投入係数表!BD33</f>
        <v>#DIV/0!</v>
      </c>
      <c r="BE33" s="224" t="e">
        <f>BE$133*計算_投入係数表!BE33</f>
        <v>#DIV/0!</v>
      </c>
      <c r="BF33" s="224" t="e">
        <f>BF$133*計算_投入係数表!BF33</f>
        <v>#DIV/0!</v>
      </c>
      <c r="BG33" s="224" t="e">
        <f>BG$133*計算_投入係数表!BG33</f>
        <v>#DIV/0!</v>
      </c>
      <c r="BH33" s="224" t="e">
        <f>BH$133*計算_投入係数表!BH33</f>
        <v>#DIV/0!</v>
      </c>
      <c r="BI33" s="224" t="e">
        <f>BI$133*計算_投入係数表!BI33</f>
        <v>#DIV/0!</v>
      </c>
      <c r="BJ33" s="224" t="e">
        <f>BJ$133*計算_投入係数表!BJ33</f>
        <v>#DIV/0!</v>
      </c>
      <c r="BK33" s="224" t="e">
        <f>BK$133*計算_投入係数表!BK33</f>
        <v>#DIV/0!</v>
      </c>
      <c r="BL33" s="224" t="e">
        <f>BL$133*計算_投入係数表!BL33</f>
        <v>#DIV/0!</v>
      </c>
      <c r="BM33" s="224" t="e">
        <f>BM$133*計算_投入係数表!BM33</f>
        <v>#DIV/0!</v>
      </c>
      <c r="BN33" s="224" t="e">
        <f>BN$133*計算_投入係数表!BN33</f>
        <v>#DIV/0!</v>
      </c>
      <c r="BO33" s="224" t="e">
        <f>BO$133*計算_投入係数表!BO33</f>
        <v>#DIV/0!</v>
      </c>
      <c r="BP33" s="224" t="e">
        <f>BP$133*計算_投入係数表!BP33</f>
        <v>#DIV/0!</v>
      </c>
      <c r="BQ33" s="224" t="e">
        <f>BQ$133*計算_投入係数表!BQ33</f>
        <v>#DIV/0!</v>
      </c>
      <c r="BR33" s="224" t="e">
        <f>BR$133*計算_投入係数表!BR33</f>
        <v>#DIV/0!</v>
      </c>
      <c r="BS33" s="224" t="e">
        <f>BS$133*計算_投入係数表!BS33</f>
        <v>#DIV/0!</v>
      </c>
      <c r="BT33" s="224" t="e">
        <f>BT$133*計算_投入係数表!BT33</f>
        <v>#DIV/0!</v>
      </c>
      <c r="BU33" s="224" t="e">
        <f>BU$133*計算_投入係数表!BU33</f>
        <v>#DIV/0!</v>
      </c>
      <c r="BV33" s="224" t="e">
        <f>BV$133*計算_投入係数表!BV33</f>
        <v>#DIV/0!</v>
      </c>
      <c r="BW33" s="224" t="e">
        <f>BW$133*計算_投入係数表!BW33</f>
        <v>#DIV/0!</v>
      </c>
      <c r="BX33" s="224" t="e">
        <f>BX$133*計算_投入係数表!BX33</f>
        <v>#DIV/0!</v>
      </c>
      <c r="BY33" s="224" t="e">
        <f>BY$133*計算_投入係数表!BY33</f>
        <v>#DIV/0!</v>
      </c>
      <c r="BZ33" s="224" t="e">
        <f>BZ$133*計算_投入係数表!BZ33</f>
        <v>#DIV/0!</v>
      </c>
      <c r="CA33" s="224" t="e">
        <f>CA$133*計算_投入係数表!CA33</f>
        <v>#DIV/0!</v>
      </c>
      <c r="CB33" s="224" t="e">
        <f>CB$133*計算_投入係数表!CB33</f>
        <v>#DIV/0!</v>
      </c>
      <c r="CC33" s="224" t="e">
        <f>CC$133*計算_投入係数表!CC33</f>
        <v>#DIV/0!</v>
      </c>
      <c r="CD33" s="224" t="e">
        <f>CD$133*計算_投入係数表!CD33</f>
        <v>#DIV/0!</v>
      </c>
      <c r="CE33" s="224" t="e">
        <f>CE$133*計算_投入係数表!CE33</f>
        <v>#DIV/0!</v>
      </c>
      <c r="CF33" s="224" t="e">
        <f>CF$133*計算_投入係数表!CF33</f>
        <v>#DIV/0!</v>
      </c>
      <c r="CG33" s="224" t="e">
        <f>CG$133*計算_投入係数表!CG33</f>
        <v>#DIV/0!</v>
      </c>
      <c r="CH33" s="224" t="e">
        <f>CH$133*計算_投入係数表!CH33</f>
        <v>#DIV/0!</v>
      </c>
      <c r="CI33" s="224" t="e">
        <f>CI$133*計算_投入係数表!CI33</f>
        <v>#DIV/0!</v>
      </c>
      <c r="CJ33" s="224" t="e">
        <f>CJ$133*計算_投入係数表!CJ33</f>
        <v>#DIV/0!</v>
      </c>
      <c r="CK33" s="224" t="e">
        <f>CK$133*計算_投入係数表!CK33</f>
        <v>#DIV/0!</v>
      </c>
      <c r="CL33" s="224" t="e">
        <f>CL$133*計算_投入係数表!CL33</f>
        <v>#DIV/0!</v>
      </c>
      <c r="CM33" s="224" t="e">
        <f>CM$133*計算_投入係数表!CM33</f>
        <v>#DIV/0!</v>
      </c>
      <c r="CN33" s="224" t="e">
        <f>CN$133*計算_投入係数表!CN33</f>
        <v>#DIV/0!</v>
      </c>
      <c r="CO33" s="224" t="e">
        <f>CO$133*計算_投入係数表!CO33</f>
        <v>#DIV/0!</v>
      </c>
      <c r="CP33" s="224" t="e">
        <f>CP$133*計算_投入係数表!CP33</f>
        <v>#DIV/0!</v>
      </c>
      <c r="CQ33" s="224" t="e">
        <f>CQ$133*計算_投入係数表!CQ33</f>
        <v>#DIV/0!</v>
      </c>
      <c r="CR33" s="224" t="e">
        <f>CR$133*計算_投入係数表!CR33</f>
        <v>#DIV/0!</v>
      </c>
      <c r="CS33" s="224" t="e">
        <f>CS$133*計算_投入係数表!CS33</f>
        <v>#DIV/0!</v>
      </c>
      <c r="CT33" s="224" t="e">
        <f>CT$133*計算_投入係数表!CT33</f>
        <v>#DIV/0!</v>
      </c>
      <c r="CU33" s="224" t="e">
        <f>CU$133*計算_投入係数表!CU33</f>
        <v>#DIV/0!</v>
      </c>
      <c r="CV33" s="224" t="e">
        <f>CV$133*計算_投入係数表!CV33</f>
        <v>#DIV/0!</v>
      </c>
      <c r="CW33" s="224" t="e">
        <f>CW$133*計算_投入係数表!CW33</f>
        <v>#DIV/0!</v>
      </c>
      <c r="CX33" s="224" t="e">
        <f>CX$133*計算_投入係数表!CX33</f>
        <v>#DIV/0!</v>
      </c>
      <c r="CY33" s="224" t="e">
        <f>CY$133*計算_投入係数表!CY33</f>
        <v>#DIV/0!</v>
      </c>
      <c r="CZ33" s="224" t="e">
        <f>CZ$133*計算_投入係数表!CZ33</f>
        <v>#DIV/0!</v>
      </c>
      <c r="DA33" s="224" t="e">
        <f>DA$133*計算_投入係数表!DA33</f>
        <v>#DIV/0!</v>
      </c>
      <c r="DB33" s="224" t="e">
        <f>DB$133*計算_投入係数表!DB33</f>
        <v>#DIV/0!</v>
      </c>
      <c r="DC33" s="224" t="e">
        <f>DC$133*計算_投入係数表!DC33</f>
        <v>#DIV/0!</v>
      </c>
      <c r="DD33" s="224" t="e">
        <f>DD$133*計算_投入係数表!DD33</f>
        <v>#DIV/0!</v>
      </c>
      <c r="DE33" s="224" t="e">
        <f>DE$133*計算_投入係数表!DE33</f>
        <v>#DIV/0!</v>
      </c>
      <c r="DF33" s="224" t="e">
        <f>DF$133*計算_投入係数表!DF33</f>
        <v>#DIV/0!</v>
      </c>
      <c r="DG33" s="224" t="e">
        <f>DG$133*計算_投入係数表!DG33</f>
        <v>#DIV/0!</v>
      </c>
      <c r="DH33" s="224" t="e">
        <f>DH$133*計算_投入係数表!DH33</f>
        <v>#DIV/0!</v>
      </c>
      <c r="DI33" s="224" t="e">
        <f>DI$133*計算_投入係数表!DI33</f>
        <v>#DIV/0!</v>
      </c>
      <c r="DJ33" s="224" t="e">
        <f>DJ$133*計算_投入係数表!DJ33</f>
        <v>#DIV/0!</v>
      </c>
      <c r="DK33" s="224" t="e">
        <f>DK$133*計算_投入係数表!DK33</f>
        <v>#DIV/0!</v>
      </c>
      <c r="DL33" s="224" t="e">
        <f>DL$133*計算_投入係数表!DL33</f>
        <v>#DIV/0!</v>
      </c>
      <c r="DM33" s="224" t="e">
        <f>DM$133*計算_投入係数表!DM33</f>
        <v>#DIV/0!</v>
      </c>
      <c r="DN33" s="224" t="e">
        <f>DN$133*計算_投入係数表!DN33</f>
        <v>#DIV/0!</v>
      </c>
      <c r="DO33" s="224" t="e">
        <f>DO$133*計算_投入係数表!DO33</f>
        <v>#DIV/0!</v>
      </c>
      <c r="DP33" s="224" t="e">
        <f>DP$133*計算_投入係数表!DP33</f>
        <v>#DIV/0!</v>
      </c>
      <c r="DQ33" s="224" t="e">
        <f>DQ$133*計算_投入係数表!DQ33</f>
        <v>#DIV/0!</v>
      </c>
      <c r="DR33" s="224" t="e">
        <f>DR$133*計算_投入係数表!DR33</f>
        <v>#DIV/0!</v>
      </c>
      <c r="DS33" s="224" t="e">
        <f>DS$133*計算_投入係数表!DS33</f>
        <v>#DIV/0!</v>
      </c>
      <c r="DT33" s="225">
        <f t="shared" si="0"/>
        <v>0</v>
      </c>
      <c r="DU33" s="226">
        <f>SUMIF(振分, $C33, 入力_北海道基本取引表!DU$4:DU$124)*($DV$140/$DW$140)</f>
        <v>0</v>
      </c>
      <c r="DV33" s="226">
        <f>SUMIF(振分, $C33, 入力_北海道基本取引表!DV$4:DV$124)*(入力!$D$718/入力!$F$718)</f>
        <v>0</v>
      </c>
      <c r="DW33" s="226">
        <f>SUMIF(振分, $C33, 入力_北海道基本取引表!DW$4:DW$124)*(計算_基本取引表_調整前!$DV$141/計算_基本取引表_調整前!$DW$141)</f>
        <v>0</v>
      </c>
      <c r="DX33" s="226">
        <f>SUMIF(振分, $C33, 入力_北海道基本取引表!DX$4:DX$124)*(計算_基本取引表_調整前!$DV$142/計算_基本取引表_調整前!$DW$142)</f>
        <v>0</v>
      </c>
      <c r="DY33" s="226">
        <f>SUMIF(振分, $C33, 入力_北海道基本取引表!DY$4:DY$124)*(入力!$D$700/入力!$F$700)</f>
        <v>0</v>
      </c>
      <c r="DZ33" s="226">
        <f>SUMIF(振分, $C33, 入力_北海道基本取引表!DZ$4:DZ$124)*($DV$140/$DW$140)</f>
        <v>0</v>
      </c>
      <c r="EA33" s="226" t="e">
        <f>SUMIF(振分, $C33, 入力_北海道基本取引表!EA$4:EA$124)*($EJ33/SUMIF(振分, $C33, 入力_北海道基本取引表!$EO$4:$EO$124))</f>
        <v>#DIV/0!</v>
      </c>
      <c r="EB33" s="226"/>
      <c r="EC33" s="227" t="e">
        <f t="shared" si="1"/>
        <v>#DIV/0!</v>
      </c>
      <c r="ED33" s="228" t="e">
        <f t="shared" si="2"/>
        <v>#DIV/0!</v>
      </c>
      <c r="EE33" s="226"/>
      <c r="EF33" s="228"/>
      <c r="EG33" s="228"/>
      <c r="EH33" s="226"/>
      <c r="EI33" s="228"/>
      <c r="EJ33" s="216">
        <v>0</v>
      </c>
    </row>
    <row r="34" spans="2:140" s="6" customFormat="1" ht="12" x14ac:dyDescent="0.25">
      <c r="B34" s="53" t="s">
        <v>41</v>
      </c>
      <c r="C34" s="192" t="str">
        <v>-</v>
      </c>
      <c r="D34" s="211">
        <f>D$133*計算_投入係数表!D34</f>
        <v>0</v>
      </c>
      <c r="E34" s="212">
        <f>E$133*計算_投入係数表!E34</f>
        <v>0</v>
      </c>
      <c r="F34" s="212">
        <f>F$133*計算_投入係数表!F34</f>
        <v>0</v>
      </c>
      <c r="G34" s="212">
        <f>G$133*計算_投入係数表!G34</f>
        <v>0</v>
      </c>
      <c r="H34" s="212">
        <f>H$133*計算_投入係数表!H34</f>
        <v>0</v>
      </c>
      <c r="I34" s="212">
        <f>I$133*計算_投入係数表!I34</f>
        <v>0</v>
      </c>
      <c r="J34" s="212">
        <f>J$133*計算_投入係数表!J34</f>
        <v>0</v>
      </c>
      <c r="K34" s="212">
        <f>K$133*計算_投入係数表!K34</f>
        <v>0</v>
      </c>
      <c r="L34" s="212">
        <f>L$133*計算_投入係数表!L34</f>
        <v>0</v>
      </c>
      <c r="M34" s="212">
        <f>M$133*計算_投入係数表!M34</f>
        <v>0</v>
      </c>
      <c r="N34" s="212">
        <f>N$133*計算_投入係数表!N34</f>
        <v>0</v>
      </c>
      <c r="O34" s="212">
        <f>O$133*計算_投入係数表!O34</f>
        <v>0</v>
      </c>
      <c r="P34" s="212">
        <f>P$133*計算_投入係数表!P34</f>
        <v>0</v>
      </c>
      <c r="Q34" s="212" t="e">
        <f>Q$133*計算_投入係数表!Q34</f>
        <v>#DIV/0!</v>
      </c>
      <c r="R34" s="212" t="e">
        <f>R$133*計算_投入係数表!R34</f>
        <v>#DIV/0!</v>
      </c>
      <c r="S34" s="212" t="e">
        <f>S$133*計算_投入係数表!S34</f>
        <v>#DIV/0!</v>
      </c>
      <c r="T34" s="212" t="e">
        <f>T$133*計算_投入係数表!T34</f>
        <v>#DIV/0!</v>
      </c>
      <c r="U34" s="212" t="e">
        <f>U$133*計算_投入係数表!U34</f>
        <v>#DIV/0!</v>
      </c>
      <c r="V34" s="212" t="e">
        <f>V$133*計算_投入係数表!V34</f>
        <v>#DIV/0!</v>
      </c>
      <c r="W34" s="212" t="e">
        <f>W$133*計算_投入係数表!W34</f>
        <v>#DIV/0!</v>
      </c>
      <c r="X34" s="212" t="e">
        <f>X$133*計算_投入係数表!X34</f>
        <v>#DIV/0!</v>
      </c>
      <c r="Y34" s="212" t="e">
        <f>Y$133*計算_投入係数表!Y34</f>
        <v>#DIV/0!</v>
      </c>
      <c r="Z34" s="212" t="e">
        <f>Z$133*計算_投入係数表!Z34</f>
        <v>#DIV/0!</v>
      </c>
      <c r="AA34" s="212" t="e">
        <f>AA$133*計算_投入係数表!AA34</f>
        <v>#DIV/0!</v>
      </c>
      <c r="AB34" s="212" t="e">
        <f>AB$133*計算_投入係数表!AB34</f>
        <v>#DIV/0!</v>
      </c>
      <c r="AC34" s="212" t="e">
        <f>AC$133*計算_投入係数表!AC34</f>
        <v>#DIV/0!</v>
      </c>
      <c r="AD34" s="212" t="e">
        <f>AD$133*計算_投入係数表!AD34</f>
        <v>#DIV/0!</v>
      </c>
      <c r="AE34" s="212" t="e">
        <f>AE$133*計算_投入係数表!AE34</f>
        <v>#DIV/0!</v>
      </c>
      <c r="AF34" s="212" t="e">
        <f>AF$133*計算_投入係数表!AF34</f>
        <v>#DIV/0!</v>
      </c>
      <c r="AG34" s="212" t="e">
        <f>AG$133*計算_投入係数表!AG34</f>
        <v>#DIV/0!</v>
      </c>
      <c r="AH34" s="212" t="e">
        <f>AH$133*計算_投入係数表!AH34</f>
        <v>#DIV/0!</v>
      </c>
      <c r="AI34" s="212" t="e">
        <f>AI$133*計算_投入係数表!AI34</f>
        <v>#DIV/0!</v>
      </c>
      <c r="AJ34" s="212" t="e">
        <f>AJ$133*計算_投入係数表!AJ34</f>
        <v>#DIV/0!</v>
      </c>
      <c r="AK34" s="212" t="e">
        <f>AK$133*計算_投入係数表!AK34</f>
        <v>#DIV/0!</v>
      </c>
      <c r="AL34" s="212" t="e">
        <f>AL$133*計算_投入係数表!AL34</f>
        <v>#DIV/0!</v>
      </c>
      <c r="AM34" s="212" t="e">
        <f>AM$133*計算_投入係数表!AM34</f>
        <v>#DIV/0!</v>
      </c>
      <c r="AN34" s="212" t="e">
        <f>AN$133*計算_投入係数表!AN34</f>
        <v>#DIV/0!</v>
      </c>
      <c r="AO34" s="212" t="e">
        <f>AO$133*計算_投入係数表!AO34</f>
        <v>#DIV/0!</v>
      </c>
      <c r="AP34" s="212" t="e">
        <f>AP$133*計算_投入係数表!AP34</f>
        <v>#DIV/0!</v>
      </c>
      <c r="AQ34" s="212" t="e">
        <f>AQ$133*計算_投入係数表!AQ34</f>
        <v>#DIV/0!</v>
      </c>
      <c r="AR34" s="212" t="e">
        <f>AR$133*計算_投入係数表!AR34</f>
        <v>#DIV/0!</v>
      </c>
      <c r="AS34" s="212" t="e">
        <f>AS$133*計算_投入係数表!AS34</f>
        <v>#DIV/0!</v>
      </c>
      <c r="AT34" s="212" t="e">
        <f>AT$133*計算_投入係数表!AT34</f>
        <v>#DIV/0!</v>
      </c>
      <c r="AU34" s="212" t="e">
        <f>AU$133*計算_投入係数表!AU34</f>
        <v>#DIV/0!</v>
      </c>
      <c r="AV34" s="212" t="e">
        <f>AV$133*計算_投入係数表!AV34</f>
        <v>#DIV/0!</v>
      </c>
      <c r="AW34" s="212" t="e">
        <f>AW$133*計算_投入係数表!AW34</f>
        <v>#DIV/0!</v>
      </c>
      <c r="AX34" s="212" t="e">
        <f>AX$133*計算_投入係数表!AX34</f>
        <v>#DIV/0!</v>
      </c>
      <c r="AY34" s="212" t="e">
        <f>AY$133*計算_投入係数表!AY34</f>
        <v>#DIV/0!</v>
      </c>
      <c r="AZ34" s="212" t="e">
        <f>AZ$133*計算_投入係数表!AZ34</f>
        <v>#DIV/0!</v>
      </c>
      <c r="BA34" s="212" t="e">
        <f>BA$133*計算_投入係数表!BA34</f>
        <v>#DIV/0!</v>
      </c>
      <c r="BB34" s="212" t="e">
        <f>BB$133*計算_投入係数表!BB34</f>
        <v>#DIV/0!</v>
      </c>
      <c r="BC34" s="212" t="e">
        <f>BC$133*計算_投入係数表!BC34</f>
        <v>#DIV/0!</v>
      </c>
      <c r="BD34" s="212" t="e">
        <f>BD$133*計算_投入係数表!BD34</f>
        <v>#DIV/0!</v>
      </c>
      <c r="BE34" s="212" t="e">
        <f>BE$133*計算_投入係数表!BE34</f>
        <v>#DIV/0!</v>
      </c>
      <c r="BF34" s="212" t="e">
        <f>BF$133*計算_投入係数表!BF34</f>
        <v>#DIV/0!</v>
      </c>
      <c r="BG34" s="212" t="e">
        <f>BG$133*計算_投入係数表!BG34</f>
        <v>#DIV/0!</v>
      </c>
      <c r="BH34" s="212" t="e">
        <f>BH$133*計算_投入係数表!BH34</f>
        <v>#DIV/0!</v>
      </c>
      <c r="BI34" s="212" t="e">
        <f>BI$133*計算_投入係数表!BI34</f>
        <v>#DIV/0!</v>
      </c>
      <c r="BJ34" s="212" t="e">
        <f>BJ$133*計算_投入係数表!BJ34</f>
        <v>#DIV/0!</v>
      </c>
      <c r="BK34" s="212" t="e">
        <f>BK$133*計算_投入係数表!BK34</f>
        <v>#DIV/0!</v>
      </c>
      <c r="BL34" s="212" t="e">
        <f>BL$133*計算_投入係数表!BL34</f>
        <v>#DIV/0!</v>
      </c>
      <c r="BM34" s="212" t="e">
        <f>BM$133*計算_投入係数表!BM34</f>
        <v>#DIV/0!</v>
      </c>
      <c r="BN34" s="212" t="e">
        <f>BN$133*計算_投入係数表!BN34</f>
        <v>#DIV/0!</v>
      </c>
      <c r="BO34" s="212" t="e">
        <f>BO$133*計算_投入係数表!BO34</f>
        <v>#DIV/0!</v>
      </c>
      <c r="BP34" s="212" t="e">
        <f>BP$133*計算_投入係数表!BP34</f>
        <v>#DIV/0!</v>
      </c>
      <c r="BQ34" s="212" t="e">
        <f>BQ$133*計算_投入係数表!BQ34</f>
        <v>#DIV/0!</v>
      </c>
      <c r="BR34" s="212" t="e">
        <f>BR$133*計算_投入係数表!BR34</f>
        <v>#DIV/0!</v>
      </c>
      <c r="BS34" s="212" t="e">
        <f>BS$133*計算_投入係数表!BS34</f>
        <v>#DIV/0!</v>
      </c>
      <c r="BT34" s="212" t="e">
        <f>BT$133*計算_投入係数表!BT34</f>
        <v>#DIV/0!</v>
      </c>
      <c r="BU34" s="212" t="e">
        <f>BU$133*計算_投入係数表!BU34</f>
        <v>#DIV/0!</v>
      </c>
      <c r="BV34" s="212" t="e">
        <f>BV$133*計算_投入係数表!BV34</f>
        <v>#DIV/0!</v>
      </c>
      <c r="BW34" s="212" t="e">
        <f>BW$133*計算_投入係数表!BW34</f>
        <v>#DIV/0!</v>
      </c>
      <c r="BX34" s="212" t="e">
        <f>BX$133*計算_投入係数表!BX34</f>
        <v>#DIV/0!</v>
      </c>
      <c r="BY34" s="212" t="e">
        <f>BY$133*計算_投入係数表!BY34</f>
        <v>#DIV/0!</v>
      </c>
      <c r="BZ34" s="212" t="e">
        <f>BZ$133*計算_投入係数表!BZ34</f>
        <v>#DIV/0!</v>
      </c>
      <c r="CA34" s="212" t="e">
        <f>CA$133*計算_投入係数表!CA34</f>
        <v>#DIV/0!</v>
      </c>
      <c r="CB34" s="212" t="e">
        <f>CB$133*計算_投入係数表!CB34</f>
        <v>#DIV/0!</v>
      </c>
      <c r="CC34" s="212" t="e">
        <f>CC$133*計算_投入係数表!CC34</f>
        <v>#DIV/0!</v>
      </c>
      <c r="CD34" s="212" t="e">
        <f>CD$133*計算_投入係数表!CD34</f>
        <v>#DIV/0!</v>
      </c>
      <c r="CE34" s="212" t="e">
        <f>CE$133*計算_投入係数表!CE34</f>
        <v>#DIV/0!</v>
      </c>
      <c r="CF34" s="212" t="e">
        <f>CF$133*計算_投入係数表!CF34</f>
        <v>#DIV/0!</v>
      </c>
      <c r="CG34" s="212" t="e">
        <f>CG$133*計算_投入係数表!CG34</f>
        <v>#DIV/0!</v>
      </c>
      <c r="CH34" s="212" t="e">
        <f>CH$133*計算_投入係数表!CH34</f>
        <v>#DIV/0!</v>
      </c>
      <c r="CI34" s="212" t="e">
        <f>CI$133*計算_投入係数表!CI34</f>
        <v>#DIV/0!</v>
      </c>
      <c r="CJ34" s="212" t="e">
        <f>CJ$133*計算_投入係数表!CJ34</f>
        <v>#DIV/0!</v>
      </c>
      <c r="CK34" s="212" t="e">
        <f>CK$133*計算_投入係数表!CK34</f>
        <v>#DIV/0!</v>
      </c>
      <c r="CL34" s="212" t="e">
        <f>CL$133*計算_投入係数表!CL34</f>
        <v>#DIV/0!</v>
      </c>
      <c r="CM34" s="212" t="e">
        <f>CM$133*計算_投入係数表!CM34</f>
        <v>#DIV/0!</v>
      </c>
      <c r="CN34" s="212" t="e">
        <f>CN$133*計算_投入係数表!CN34</f>
        <v>#DIV/0!</v>
      </c>
      <c r="CO34" s="212" t="e">
        <f>CO$133*計算_投入係数表!CO34</f>
        <v>#DIV/0!</v>
      </c>
      <c r="CP34" s="212" t="e">
        <f>CP$133*計算_投入係数表!CP34</f>
        <v>#DIV/0!</v>
      </c>
      <c r="CQ34" s="212" t="e">
        <f>CQ$133*計算_投入係数表!CQ34</f>
        <v>#DIV/0!</v>
      </c>
      <c r="CR34" s="212" t="e">
        <f>CR$133*計算_投入係数表!CR34</f>
        <v>#DIV/0!</v>
      </c>
      <c r="CS34" s="212" t="e">
        <f>CS$133*計算_投入係数表!CS34</f>
        <v>#DIV/0!</v>
      </c>
      <c r="CT34" s="212" t="e">
        <f>CT$133*計算_投入係数表!CT34</f>
        <v>#DIV/0!</v>
      </c>
      <c r="CU34" s="212" t="e">
        <f>CU$133*計算_投入係数表!CU34</f>
        <v>#DIV/0!</v>
      </c>
      <c r="CV34" s="212" t="e">
        <f>CV$133*計算_投入係数表!CV34</f>
        <v>#DIV/0!</v>
      </c>
      <c r="CW34" s="212" t="e">
        <f>CW$133*計算_投入係数表!CW34</f>
        <v>#DIV/0!</v>
      </c>
      <c r="CX34" s="212" t="e">
        <f>CX$133*計算_投入係数表!CX34</f>
        <v>#DIV/0!</v>
      </c>
      <c r="CY34" s="212" t="e">
        <f>CY$133*計算_投入係数表!CY34</f>
        <v>#DIV/0!</v>
      </c>
      <c r="CZ34" s="212" t="e">
        <f>CZ$133*計算_投入係数表!CZ34</f>
        <v>#DIV/0!</v>
      </c>
      <c r="DA34" s="212" t="e">
        <f>DA$133*計算_投入係数表!DA34</f>
        <v>#DIV/0!</v>
      </c>
      <c r="DB34" s="212" t="e">
        <f>DB$133*計算_投入係数表!DB34</f>
        <v>#DIV/0!</v>
      </c>
      <c r="DC34" s="212" t="e">
        <f>DC$133*計算_投入係数表!DC34</f>
        <v>#DIV/0!</v>
      </c>
      <c r="DD34" s="212" t="e">
        <f>DD$133*計算_投入係数表!DD34</f>
        <v>#DIV/0!</v>
      </c>
      <c r="DE34" s="212" t="e">
        <f>DE$133*計算_投入係数表!DE34</f>
        <v>#DIV/0!</v>
      </c>
      <c r="DF34" s="212" t="e">
        <f>DF$133*計算_投入係数表!DF34</f>
        <v>#DIV/0!</v>
      </c>
      <c r="DG34" s="212" t="e">
        <f>DG$133*計算_投入係数表!DG34</f>
        <v>#DIV/0!</v>
      </c>
      <c r="DH34" s="212" t="e">
        <f>DH$133*計算_投入係数表!DH34</f>
        <v>#DIV/0!</v>
      </c>
      <c r="DI34" s="212" t="e">
        <f>DI$133*計算_投入係数表!DI34</f>
        <v>#DIV/0!</v>
      </c>
      <c r="DJ34" s="212" t="e">
        <f>DJ$133*計算_投入係数表!DJ34</f>
        <v>#DIV/0!</v>
      </c>
      <c r="DK34" s="212" t="e">
        <f>DK$133*計算_投入係数表!DK34</f>
        <v>#DIV/0!</v>
      </c>
      <c r="DL34" s="212" t="e">
        <f>DL$133*計算_投入係数表!DL34</f>
        <v>#DIV/0!</v>
      </c>
      <c r="DM34" s="212" t="e">
        <f>DM$133*計算_投入係数表!DM34</f>
        <v>#DIV/0!</v>
      </c>
      <c r="DN34" s="212" t="e">
        <f>DN$133*計算_投入係数表!DN34</f>
        <v>#DIV/0!</v>
      </c>
      <c r="DO34" s="212" t="e">
        <f>DO$133*計算_投入係数表!DO34</f>
        <v>#DIV/0!</v>
      </c>
      <c r="DP34" s="212" t="e">
        <f>DP$133*計算_投入係数表!DP34</f>
        <v>#DIV/0!</v>
      </c>
      <c r="DQ34" s="212" t="e">
        <f>DQ$133*計算_投入係数表!DQ34</f>
        <v>#DIV/0!</v>
      </c>
      <c r="DR34" s="212" t="e">
        <f>DR$133*計算_投入係数表!DR34</f>
        <v>#DIV/0!</v>
      </c>
      <c r="DS34" s="212" t="e">
        <f>DS$133*計算_投入係数表!DS34</f>
        <v>#DIV/0!</v>
      </c>
      <c r="DT34" s="213">
        <f t="shared" si="0"/>
        <v>0</v>
      </c>
      <c r="DU34" s="214">
        <f>SUMIF(振分, $C34, 入力_北海道基本取引表!DU$4:DU$124)*($DV$140/$DW$140)</f>
        <v>0</v>
      </c>
      <c r="DV34" s="214">
        <f>SUMIF(振分, $C34, 入力_北海道基本取引表!DV$4:DV$124)*(入力!$D$718/入力!$F$718)</f>
        <v>0</v>
      </c>
      <c r="DW34" s="214">
        <f>SUMIF(振分, $C34, 入力_北海道基本取引表!DW$4:DW$124)*(計算_基本取引表_調整前!$DV$141/計算_基本取引表_調整前!$DW$141)</f>
        <v>0</v>
      </c>
      <c r="DX34" s="214">
        <f>SUMIF(振分, $C34, 入力_北海道基本取引表!DX$4:DX$124)*(計算_基本取引表_調整前!$DV$142/計算_基本取引表_調整前!$DW$142)</f>
        <v>0</v>
      </c>
      <c r="DY34" s="214">
        <f>SUMIF(振分, $C34, 入力_北海道基本取引表!DY$4:DY$124)*(入力!$D$700/入力!$F$700)</f>
        <v>0</v>
      </c>
      <c r="DZ34" s="214">
        <f>SUMIF(振分, $C34, 入力_北海道基本取引表!DZ$4:DZ$124)*($DV$140/$DW$140)</f>
        <v>0</v>
      </c>
      <c r="EA34" s="214" t="e">
        <f>SUMIF(振分, $C34, 入力_北海道基本取引表!EA$4:EA$124)*($EJ34/SUMIF(振分, $C34, 入力_北海道基本取引表!$EO$4:$EO$124))</f>
        <v>#DIV/0!</v>
      </c>
      <c r="EB34" s="214"/>
      <c r="EC34" s="215" t="e">
        <f t="shared" si="1"/>
        <v>#DIV/0!</v>
      </c>
      <c r="ED34" s="216" t="e">
        <f t="shared" si="2"/>
        <v>#DIV/0!</v>
      </c>
      <c r="EE34" s="214"/>
      <c r="EF34" s="216"/>
      <c r="EG34" s="216"/>
      <c r="EH34" s="214"/>
      <c r="EI34" s="216"/>
      <c r="EJ34" s="216">
        <v>0</v>
      </c>
    </row>
    <row r="35" spans="2:140" s="6" customFormat="1" ht="12" x14ac:dyDescent="0.25">
      <c r="B35" s="53" t="s">
        <v>42</v>
      </c>
      <c r="C35" s="192" t="str">
        <v>-</v>
      </c>
      <c r="D35" s="211">
        <f>D$133*計算_投入係数表!D35</f>
        <v>0</v>
      </c>
      <c r="E35" s="212">
        <f>E$133*計算_投入係数表!E35</f>
        <v>0</v>
      </c>
      <c r="F35" s="212">
        <f>F$133*計算_投入係数表!F35</f>
        <v>0</v>
      </c>
      <c r="G35" s="212">
        <f>G$133*計算_投入係数表!G35</f>
        <v>0</v>
      </c>
      <c r="H35" s="212">
        <f>H$133*計算_投入係数表!H35</f>
        <v>0</v>
      </c>
      <c r="I35" s="212">
        <f>I$133*計算_投入係数表!I35</f>
        <v>0</v>
      </c>
      <c r="J35" s="212">
        <f>J$133*計算_投入係数表!J35</f>
        <v>0</v>
      </c>
      <c r="K35" s="212">
        <f>K$133*計算_投入係数表!K35</f>
        <v>0</v>
      </c>
      <c r="L35" s="212">
        <f>L$133*計算_投入係数表!L35</f>
        <v>0</v>
      </c>
      <c r="M35" s="212">
        <f>M$133*計算_投入係数表!M35</f>
        <v>0</v>
      </c>
      <c r="N35" s="212">
        <f>N$133*計算_投入係数表!N35</f>
        <v>0</v>
      </c>
      <c r="O35" s="212">
        <f>O$133*計算_投入係数表!O35</f>
        <v>0</v>
      </c>
      <c r="P35" s="212">
        <f>P$133*計算_投入係数表!P35</f>
        <v>0</v>
      </c>
      <c r="Q35" s="212" t="e">
        <f>Q$133*計算_投入係数表!Q35</f>
        <v>#DIV/0!</v>
      </c>
      <c r="R35" s="212" t="e">
        <f>R$133*計算_投入係数表!R35</f>
        <v>#DIV/0!</v>
      </c>
      <c r="S35" s="212" t="e">
        <f>S$133*計算_投入係数表!S35</f>
        <v>#DIV/0!</v>
      </c>
      <c r="T35" s="212" t="e">
        <f>T$133*計算_投入係数表!T35</f>
        <v>#DIV/0!</v>
      </c>
      <c r="U35" s="212" t="e">
        <f>U$133*計算_投入係数表!U35</f>
        <v>#DIV/0!</v>
      </c>
      <c r="V35" s="212" t="e">
        <f>V$133*計算_投入係数表!V35</f>
        <v>#DIV/0!</v>
      </c>
      <c r="W35" s="212" t="e">
        <f>W$133*計算_投入係数表!W35</f>
        <v>#DIV/0!</v>
      </c>
      <c r="X35" s="212" t="e">
        <f>X$133*計算_投入係数表!X35</f>
        <v>#DIV/0!</v>
      </c>
      <c r="Y35" s="212" t="e">
        <f>Y$133*計算_投入係数表!Y35</f>
        <v>#DIV/0!</v>
      </c>
      <c r="Z35" s="212" t="e">
        <f>Z$133*計算_投入係数表!Z35</f>
        <v>#DIV/0!</v>
      </c>
      <c r="AA35" s="212" t="e">
        <f>AA$133*計算_投入係数表!AA35</f>
        <v>#DIV/0!</v>
      </c>
      <c r="AB35" s="212" t="e">
        <f>AB$133*計算_投入係数表!AB35</f>
        <v>#DIV/0!</v>
      </c>
      <c r="AC35" s="212" t="e">
        <f>AC$133*計算_投入係数表!AC35</f>
        <v>#DIV/0!</v>
      </c>
      <c r="AD35" s="212" t="e">
        <f>AD$133*計算_投入係数表!AD35</f>
        <v>#DIV/0!</v>
      </c>
      <c r="AE35" s="212" t="e">
        <f>AE$133*計算_投入係数表!AE35</f>
        <v>#DIV/0!</v>
      </c>
      <c r="AF35" s="212" t="e">
        <f>AF$133*計算_投入係数表!AF35</f>
        <v>#DIV/0!</v>
      </c>
      <c r="AG35" s="212" t="e">
        <f>AG$133*計算_投入係数表!AG35</f>
        <v>#DIV/0!</v>
      </c>
      <c r="AH35" s="212" t="e">
        <f>AH$133*計算_投入係数表!AH35</f>
        <v>#DIV/0!</v>
      </c>
      <c r="AI35" s="212" t="e">
        <f>AI$133*計算_投入係数表!AI35</f>
        <v>#DIV/0!</v>
      </c>
      <c r="AJ35" s="212" t="e">
        <f>AJ$133*計算_投入係数表!AJ35</f>
        <v>#DIV/0!</v>
      </c>
      <c r="AK35" s="212" t="e">
        <f>AK$133*計算_投入係数表!AK35</f>
        <v>#DIV/0!</v>
      </c>
      <c r="AL35" s="212" t="e">
        <f>AL$133*計算_投入係数表!AL35</f>
        <v>#DIV/0!</v>
      </c>
      <c r="AM35" s="212" t="e">
        <f>AM$133*計算_投入係数表!AM35</f>
        <v>#DIV/0!</v>
      </c>
      <c r="AN35" s="212" t="e">
        <f>AN$133*計算_投入係数表!AN35</f>
        <v>#DIV/0!</v>
      </c>
      <c r="AO35" s="212" t="e">
        <f>AO$133*計算_投入係数表!AO35</f>
        <v>#DIV/0!</v>
      </c>
      <c r="AP35" s="212" t="e">
        <f>AP$133*計算_投入係数表!AP35</f>
        <v>#DIV/0!</v>
      </c>
      <c r="AQ35" s="212" t="e">
        <f>AQ$133*計算_投入係数表!AQ35</f>
        <v>#DIV/0!</v>
      </c>
      <c r="AR35" s="212" t="e">
        <f>AR$133*計算_投入係数表!AR35</f>
        <v>#DIV/0!</v>
      </c>
      <c r="AS35" s="212" t="e">
        <f>AS$133*計算_投入係数表!AS35</f>
        <v>#DIV/0!</v>
      </c>
      <c r="AT35" s="212" t="e">
        <f>AT$133*計算_投入係数表!AT35</f>
        <v>#DIV/0!</v>
      </c>
      <c r="AU35" s="212" t="e">
        <f>AU$133*計算_投入係数表!AU35</f>
        <v>#DIV/0!</v>
      </c>
      <c r="AV35" s="212" t="e">
        <f>AV$133*計算_投入係数表!AV35</f>
        <v>#DIV/0!</v>
      </c>
      <c r="AW35" s="212" t="e">
        <f>AW$133*計算_投入係数表!AW35</f>
        <v>#DIV/0!</v>
      </c>
      <c r="AX35" s="212" t="e">
        <f>AX$133*計算_投入係数表!AX35</f>
        <v>#DIV/0!</v>
      </c>
      <c r="AY35" s="212" t="e">
        <f>AY$133*計算_投入係数表!AY35</f>
        <v>#DIV/0!</v>
      </c>
      <c r="AZ35" s="212" t="e">
        <f>AZ$133*計算_投入係数表!AZ35</f>
        <v>#DIV/0!</v>
      </c>
      <c r="BA35" s="212" t="e">
        <f>BA$133*計算_投入係数表!BA35</f>
        <v>#DIV/0!</v>
      </c>
      <c r="BB35" s="212" t="e">
        <f>BB$133*計算_投入係数表!BB35</f>
        <v>#DIV/0!</v>
      </c>
      <c r="BC35" s="212" t="e">
        <f>BC$133*計算_投入係数表!BC35</f>
        <v>#DIV/0!</v>
      </c>
      <c r="BD35" s="212" t="e">
        <f>BD$133*計算_投入係数表!BD35</f>
        <v>#DIV/0!</v>
      </c>
      <c r="BE35" s="212" t="e">
        <f>BE$133*計算_投入係数表!BE35</f>
        <v>#DIV/0!</v>
      </c>
      <c r="BF35" s="212" t="e">
        <f>BF$133*計算_投入係数表!BF35</f>
        <v>#DIV/0!</v>
      </c>
      <c r="BG35" s="212" t="e">
        <f>BG$133*計算_投入係数表!BG35</f>
        <v>#DIV/0!</v>
      </c>
      <c r="BH35" s="212" t="e">
        <f>BH$133*計算_投入係数表!BH35</f>
        <v>#DIV/0!</v>
      </c>
      <c r="BI35" s="212" t="e">
        <f>BI$133*計算_投入係数表!BI35</f>
        <v>#DIV/0!</v>
      </c>
      <c r="BJ35" s="212" t="e">
        <f>BJ$133*計算_投入係数表!BJ35</f>
        <v>#DIV/0!</v>
      </c>
      <c r="BK35" s="212" t="e">
        <f>BK$133*計算_投入係数表!BK35</f>
        <v>#DIV/0!</v>
      </c>
      <c r="BL35" s="212" t="e">
        <f>BL$133*計算_投入係数表!BL35</f>
        <v>#DIV/0!</v>
      </c>
      <c r="BM35" s="212" t="e">
        <f>BM$133*計算_投入係数表!BM35</f>
        <v>#DIV/0!</v>
      </c>
      <c r="BN35" s="212" t="e">
        <f>BN$133*計算_投入係数表!BN35</f>
        <v>#DIV/0!</v>
      </c>
      <c r="BO35" s="212" t="e">
        <f>BO$133*計算_投入係数表!BO35</f>
        <v>#DIV/0!</v>
      </c>
      <c r="BP35" s="212" t="e">
        <f>BP$133*計算_投入係数表!BP35</f>
        <v>#DIV/0!</v>
      </c>
      <c r="BQ35" s="212" t="e">
        <f>BQ$133*計算_投入係数表!BQ35</f>
        <v>#DIV/0!</v>
      </c>
      <c r="BR35" s="212" t="e">
        <f>BR$133*計算_投入係数表!BR35</f>
        <v>#DIV/0!</v>
      </c>
      <c r="BS35" s="212" t="e">
        <f>BS$133*計算_投入係数表!BS35</f>
        <v>#DIV/0!</v>
      </c>
      <c r="BT35" s="212" t="e">
        <f>BT$133*計算_投入係数表!BT35</f>
        <v>#DIV/0!</v>
      </c>
      <c r="BU35" s="212" t="e">
        <f>BU$133*計算_投入係数表!BU35</f>
        <v>#DIV/0!</v>
      </c>
      <c r="BV35" s="212" t="e">
        <f>BV$133*計算_投入係数表!BV35</f>
        <v>#DIV/0!</v>
      </c>
      <c r="BW35" s="212" t="e">
        <f>BW$133*計算_投入係数表!BW35</f>
        <v>#DIV/0!</v>
      </c>
      <c r="BX35" s="212" t="e">
        <f>BX$133*計算_投入係数表!BX35</f>
        <v>#DIV/0!</v>
      </c>
      <c r="BY35" s="212" t="e">
        <f>BY$133*計算_投入係数表!BY35</f>
        <v>#DIV/0!</v>
      </c>
      <c r="BZ35" s="212" t="e">
        <f>BZ$133*計算_投入係数表!BZ35</f>
        <v>#DIV/0!</v>
      </c>
      <c r="CA35" s="212" t="e">
        <f>CA$133*計算_投入係数表!CA35</f>
        <v>#DIV/0!</v>
      </c>
      <c r="CB35" s="212" t="e">
        <f>CB$133*計算_投入係数表!CB35</f>
        <v>#DIV/0!</v>
      </c>
      <c r="CC35" s="212" t="e">
        <f>CC$133*計算_投入係数表!CC35</f>
        <v>#DIV/0!</v>
      </c>
      <c r="CD35" s="212" t="e">
        <f>CD$133*計算_投入係数表!CD35</f>
        <v>#DIV/0!</v>
      </c>
      <c r="CE35" s="212" t="e">
        <f>CE$133*計算_投入係数表!CE35</f>
        <v>#DIV/0!</v>
      </c>
      <c r="CF35" s="212" t="e">
        <f>CF$133*計算_投入係数表!CF35</f>
        <v>#DIV/0!</v>
      </c>
      <c r="CG35" s="212" t="e">
        <f>CG$133*計算_投入係数表!CG35</f>
        <v>#DIV/0!</v>
      </c>
      <c r="CH35" s="212" t="e">
        <f>CH$133*計算_投入係数表!CH35</f>
        <v>#DIV/0!</v>
      </c>
      <c r="CI35" s="212" t="e">
        <f>CI$133*計算_投入係数表!CI35</f>
        <v>#DIV/0!</v>
      </c>
      <c r="CJ35" s="212" t="e">
        <f>CJ$133*計算_投入係数表!CJ35</f>
        <v>#DIV/0!</v>
      </c>
      <c r="CK35" s="212" t="e">
        <f>CK$133*計算_投入係数表!CK35</f>
        <v>#DIV/0!</v>
      </c>
      <c r="CL35" s="212" t="e">
        <f>CL$133*計算_投入係数表!CL35</f>
        <v>#DIV/0!</v>
      </c>
      <c r="CM35" s="212" t="e">
        <f>CM$133*計算_投入係数表!CM35</f>
        <v>#DIV/0!</v>
      </c>
      <c r="CN35" s="212" t="e">
        <f>CN$133*計算_投入係数表!CN35</f>
        <v>#DIV/0!</v>
      </c>
      <c r="CO35" s="212" t="e">
        <f>CO$133*計算_投入係数表!CO35</f>
        <v>#DIV/0!</v>
      </c>
      <c r="CP35" s="212" t="e">
        <f>CP$133*計算_投入係数表!CP35</f>
        <v>#DIV/0!</v>
      </c>
      <c r="CQ35" s="212" t="e">
        <f>CQ$133*計算_投入係数表!CQ35</f>
        <v>#DIV/0!</v>
      </c>
      <c r="CR35" s="212" t="e">
        <f>CR$133*計算_投入係数表!CR35</f>
        <v>#DIV/0!</v>
      </c>
      <c r="CS35" s="212" t="e">
        <f>CS$133*計算_投入係数表!CS35</f>
        <v>#DIV/0!</v>
      </c>
      <c r="CT35" s="212" t="e">
        <f>CT$133*計算_投入係数表!CT35</f>
        <v>#DIV/0!</v>
      </c>
      <c r="CU35" s="212" t="e">
        <f>CU$133*計算_投入係数表!CU35</f>
        <v>#DIV/0!</v>
      </c>
      <c r="CV35" s="212" t="e">
        <f>CV$133*計算_投入係数表!CV35</f>
        <v>#DIV/0!</v>
      </c>
      <c r="CW35" s="212" t="e">
        <f>CW$133*計算_投入係数表!CW35</f>
        <v>#DIV/0!</v>
      </c>
      <c r="CX35" s="212" t="e">
        <f>CX$133*計算_投入係数表!CX35</f>
        <v>#DIV/0!</v>
      </c>
      <c r="CY35" s="212" t="e">
        <f>CY$133*計算_投入係数表!CY35</f>
        <v>#DIV/0!</v>
      </c>
      <c r="CZ35" s="212" t="e">
        <f>CZ$133*計算_投入係数表!CZ35</f>
        <v>#DIV/0!</v>
      </c>
      <c r="DA35" s="212" t="e">
        <f>DA$133*計算_投入係数表!DA35</f>
        <v>#DIV/0!</v>
      </c>
      <c r="DB35" s="212" t="e">
        <f>DB$133*計算_投入係数表!DB35</f>
        <v>#DIV/0!</v>
      </c>
      <c r="DC35" s="212" t="e">
        <f>DC$133*計算_投入係数表!DC35</f>
        <v>#DIV/0!</v>
      </c>
      <c r="DD35" s="212" t="e">
        <f>DD$133*計算_投入係数表!DD35</f>
        <v>#DIV/0!</v>
      </c>
      <c r="DE35" s="212" t="e">
        <f>DE$133*計算_投入係数表!DE35</f>
        <v>#DIV/0!</v>
      </c>
      <c r="DF35" s="212" t="e">
        <f>DF$133*計算_投入係数表!DF35</f>
        <v>#DIV/0!</v>
      </c>
      <c r="DG35" s="212" t="e">
        <f>DG$133*計算_投入係数表!DG35</f>
        <v>#DIV/0!</v>
      </c>
      <c r="DH35" s="212" t="e">
        <f>DH$133*計算_投入係数表!DH35</f>
        <v>#DIV/0!</v>
      </c>
      <c r="DI35" s="212" t="e">
        <f>DI$133*計算_投入係数表!DI35</f>
        <v>#DIV/0!</v>
      </c>
      <c r="DJ35" s="212" t="e">
        <f>DJ$133*計算_投入係数表!DJ35</f>
        <v>#DIV/0!</v>
      </c>
      <c r="DK35" s="212" t="e">
        <f>DK$133*計算_投入係数表!DK35</f>
        <v>#DIV/0!</v>
      </c>
      <c r="DL35" s="212" t="e">
        <f>DL$133*計算_投入係数表!DL35</f>
        <v>#DIV/0!</v>
      </c>
      <c r="DM35" s="212" t="e">
        <f>DM$133*計算_投入係数表!DM35</f>
        <v>#DIV/0!</v>
      </c>
      <c r="DN35" s="212" t="e">
        <f>DN$133*計算_投入係数表!DN35</f>
        <v>#DIV/0!</v>
      </c>
      <c r="DO35" s="212" t="e">
        <f>DO$133*計算_投入係数表!DO35</f>
        <v>#DIV/0!</v>
      </c>
      <c r="DP35" s="212" t="e">
        <f>DP$133*計算_投入係数表!DP35</f>
        <v>#DIV/0!</v>
      </c>
      <c r="DQ35" s="212" t="e">
        <f>DQ$133*計算_投入係数表!DQ35</f>
        <v>#DIV/0!</v>
      </c>
      <c r="DR35" s="212" t="e">
        <f>DR$133*計算_投入係数表!DR35</f>
        <v>#DIV/0!</v>
      </c>
      <c r="DS35" s="212" t="e">
        <f>DS$133*計算_投入係数表!DS35</f>
        <v>#DIV/0!</v>
      </c>
      <c r="DT35" s="213">
        <f t="shared" si="0"/>
        <v>0</v>
      </c>
      <c r="DU35" s="214">
        <f>SUMIF(振分, $C35, 入力_北海道基本取引表!DU$4:DU$124)*($DV$140/$DW$140)</f>
        <v>0</v>
      </c>
      <c r="DV35" s="214">
        <f>SUMIF(振分, $C35, 入力_北海道基本取引表!DV$4:DV$124)*(入力!$D$718/入力!$F$718)</f>
        <v>0</v>
      </c>
      <c r="DW35" s="214">
        <f>SUMIF(振分, $C35, 入力_北海道基本取引表!DW$4:DW$124)*(計算_基本取引表_調整前!$DV$141/計算_基本取引表_調整前!$DW$141)</f>
        <v>0</v>
      </c>
      <c r="DX35" s="214">
        <f>SUMIF(振分, $C35, 入力_北海道基本取引表!DX$4:DX$124)*(計算_基本取引表_調整前!$DV$142/計算_基本取引表_調整前!$DW$142)</f>
        <v>0</v>
      </c>
      <c r="DY35" s="214">
        <f>SUMIF(振分, $C35, 入力_北海道基本取引表!DY$4:DY$124)*(入力!$D$700/入力!$F$700)</f>
        <v>0</v>
      </c>
      <c r="DZ35" s="214">
        <f>SUMIF(振分, $C35, 入力_北海道基本取引表!DZ$4:DZ$124)*($DV$140/$DW$140)</f>
        <v>0</v>
      </c>
      <c r="EA35" s="214" t="e">
        <f>SUMIF(振分, $C35, 入力_北海道基本取引表!EA$4:EA$124)*($EJ35/SUMIF(振分, $C35, 入力_北海道基本取引表!$EO$4:$EO$124))</f>
        <v>#DIV/0!</v>
      </c>
      <c r="EB35" s="214"/>
      <c r="EC35" s="215" t="e">
        <f t="shared" si="1"/>
        <v>#DIV/0!</v>
      </c>
      <c r="ED35" s="216" t="e">
        <f t="shared" si="2"/>
        <v>#DIV/0!</v>
      </c>
      <c r="EE35" s="214"/>
      <c r="EF35" s="216"/>
      <c r="EG35" s="216"/>
      <c r="EH35" s="214"/>
      <c r="EI35" s="216"/>
      <c r="EJ35" s="216">
        <v>0</v>
      </c>
    </row>
    <row r="36" spans="2:140" s="6" customFormat="1" ht="12" x14ac:dyDescent="0.25">
      <c r="B36" s="53" t="s">
        <v>43</v>
      </c>
      <c r="C36" s="192" t="str">
        <v>-</v>
      </c>
      <c r="D36" s="211">
        <f>D$133*計算_投入係数表!D36</f>
        <v>0</v>
      </c>
      <c r="E36" s="212">
        <f>E$133*計算_投入係数表!E36</f>
        <v>0</v>
      </c>
      <c r="F36" s="212">
        <f>F$133*計算_投入係数表!F36</f>
        <v>0</v>
      </c>
      <c r="G36" s="212">
        <f>G$133*計算_投入係数表!G36</f>
        <v>0</v>
      </c>
      <c r="H36" s="212">
        <f>H$133*計算_投入係数表!H36</f>
        <v>0</v>
      </c>
      <c r="I36" s="212">
        <f>I$133*計算_投入係数表!I36</f>
        <v>0</v>
      </c>
      <c r="J36" s="212">
        <f>J$133*計算_投入係数表!J36</f>
        <v>0</v>
      </c>
      <c r="K36" s="212">
        <f>K$133*計算_投入係数表!K36</f>
        <v>0</v>
      </c>
      <c r="L36" s="212">
        <f>L$133*計算_投入係数表!L36</f>
        <v>0</v>
      </c>
      <c r="M36" s="212">
        <f>M$133*計算_投入係数表!M36</f>
        <v>0</v>
      </c>
      <c r="N36" s="212">
        <f>N$133*計算_投入係数表!N36</f>
        <v>0</v>
      </c>
      <c r="O36" s="212">
        <f>O$133*計算_投入係数表!O36</f>
        <v>0</v>
      </c>
      <c r="P36" s="212">
        <f>P$133*計算_投入係数表!P36</f>
        <v>0</v>
      </c>
      <c r="Q36" s="212" t="e">
        <f>Q$133*計算_投入係数表!Q36</f>
        <v>#DIV/0!</v>
      </c>
      <c r="R36" s="212" t="e">
        <f>R$133*計算_投入係数表!R36</f>
        <v>#DIV/0!</v>
      </c>
      <c r="S36" s="212" t="e">
        <f>S$133*計算_投入係数表!S36</f>
        <v>#DIV/0!</v>
      </c>
      <c r="T36" s="212" t="e">
        <f>T$133*計算_投入係数表!T36</f>
        <v>#DIV/0!</v>
      </c>
      <c r="U36" s="212" t="e">
        <f>U$133*計算_投入係数表!U36</f>
        <v>#DIV/0!</v>
      </c>
      <c r="V36" s="212" t="e">
        <f>V$133*計算_投入係数表!V36</f>
        <v>#DIV/0!</v>
      </c>
      <c r="W36" s="212" t="e">
        <f>W$133*計算_投入係数表!W36</f>
        <v>#DIV/0!</v>
      </c>
      <c r="X36" s="212" t="e">
        <f>X$133*計算_投入係数表!X36</f>
        <v>#DIV/0!</v>
      </c>
      <c r="Y36" s="212" t="e">
        <f>Y$133*計算_投入係数表!Y36</f>
        <v>#DIV/0!</v>
      </c>
      <c r="Z36" s="212" t="e">
        <f>Z$133*計算_投入係数表!Z36</f>
        <v>#DIV/0!</v>
      </c>
      <c r="AA36" s="212" t="e">
        <f>AA$133*計算_投入係数表!AA36</f>
        <v>#DIV/0!</v>
      </c>
      <c r="AB36" s="212" t="e">
        <f>AB$133*計算_投入係数表!AB36</f>
        <v>#DIV/0!</v>
      </c>
      <c r="AC36" s="212" t="e">
        <f>AC$133*計算_投入係数表!AC36</f>
        <v>#DIV/0!</v>
      </c>
      <c r="AD36" s="212" t="e">
        <f>AD$133*計算_投入係数表!AD36</f>
        <v>#DIV/0!</v>
      </c>
      <c r="AE36" s="212" t="e">
        <f>AE$133*計算_投入係数表!AE36</f>
        <v>#DIV/0!</v>
      </c>
      <c r="AF36" s="212" t="e">
        <f>AF$133*計算_投入係数表!AF36</f>
        <v>#DIV/0!</v>
      </c>
      <c r="AG36" s="212" t="e">
        <f>AG$133*計算_投入係数表!AG36</f>
        <v>#DIV/0!</v>
      </c>
      <c r="AH36" s="212" t="e">
        <f>AH$133*計算_投入係数表!AH36</f>
        <v>#DIV/0!</v>
      </c>
      <c r="AI36" s="212" t="e">
        <f>AI$133*計算_投入係数表!AI36</f>
        <v>#DIV/0!</v>
      </c>
      <c r="AJ36" s="212" t="e">
        <f>AJ$133*計算_投入係数表!AJ36</f>
        <v>#DIV/0!</v>
      </c>
      <c r="AK36" s="212" t="e">
        <f>AK$133*計算_投入係数表!AK36</f>
        <v>#DIV/0!</v>
      </c>
      <c r="AL36" s="212" t="e">
        <f>AL$133*計算_投入係数表!AL36</f>
        <v>#DIV/0!</v>
      </c>
      <c r="AM36" s="212" t="e">
        <f>AM$133*計算_投入係数表!AM36</f>
        <v>#DIV/0!</v>
      </c>
      <c r="AN36" s="212" t="e">
        <f>AN$133*計算_投入係数表!AN36</f>
        <v>#DIV/0!</v>
      </c>
      <c r="AO36" s="212" t="e">
        <f>AO$133*計算_投入係数表!AO36</f>
        <v>#DIV/0!</v>
      </c>
      <c r="AP36" s="212" t="e">
        <f>AP$133*計算_投入係数表!AP36</f>
        <v>#DIV/0!</v>
      </c>
      <c r="AQ36" s="212" t="e">
        <f>AQ$133*計算_投入係数表!AQ36</f>
        <v>#DIV/0!</v>
      </c>
      <c r="AR36" s="212" t="e">
        <f>AR$133*計算_投入係数表!AR36</f>
        <v>#DIV/0!</v>
      </c>
      <c r="AS36" s="212" t="e">
        <f>AS$133*計算_投入係数表!AS36</f>
        <v>#DIV/0!</v>
      </c>
      <c r="AT36" s="212" t="e">
        <f>AT$133*計算_投入係数表!AT36</f>
        <v>#DIV/0!</v>
      </c>
      <c r="AU36" s="212" t="e">
        <f>AU$133*計算_投入係数表!AU36</f>
        <v>#DIV/0!</v>
      </c>
      <c r="AV36" s="212" t="e">
        <f>AV$133*計算_投入係数表!AV36</f>
        <v>#DIV/0!</v>
      </c>
      <c r="AW36" s="212" t="e">
        <f>AW$133*計算_投入係数表!AW36</f>
        <v>#DIV/0!</v>
      </c>
      <c r="AX36" s="212" t="e">
        <f>AX$133*計算_投入係数表!AX36</f>
        <v>#DIV/0!</v>
      </c>
      <c r="AY36" s="212" t="e">
        <f>AY$133*計算_投入係数表!AY36</f>
        <v>#DIV/0!</v>
      </c>
      <c r="AZ36" s="212" t="e">
        <f>AZ$133*計算_投入係数表!AZ36</f>
        <v>#DIV/0!</v>
      </c>
      <c r="BA36" s="212" t="e">
        <f>BA$133*計算_投入係数表!BA36</f>
        <v>#DIV/0!</v>
      </c>
      <c r="BB36" s="212" t="e">
        <f>BB$133*計算_投入係数表!BB36</f>
        <v>#DIV/0!</v>
      </c>
      <c r="BC36" s="212" t="e">
        <f>BC$133*計算_投入係数表!BC36</f>
        <v>#DIV/0!</v>
      </c>
      <c r="BD36" s="212" t="e">
        <f>BD$133*計算_投入係数表!BD36</f>
        <v>#DIV/0!</v>
      </c>
      <c r="BE36" s="212" t="e">
        <f>BE$133*計算_投入係数表!BE36</f>
        <v>#DIV/0!</v>
      </c>
      <c r="BF36" s="212" t="e">
        <f>BF$133*計算_投入係数表!BF36</f>
        <v>#DIV/0!</v>
      </c>
      <c r="BG36" s="212" t="e">
        <f>BG$133*計算_投入係数表!BG36</f>
        <v>#DIV/0!</v>
      </c>
      <c r="BH36" s="212" t="e">
        <f>BH$133*計算_投入係数表!BH36</f>
        <v>#DIV/0!</v>
      </c>
      <c r="BI36" s="212" t="e">
        <f>BI$133*計算_投入係数表!BI36</f>
        <v>#DIV/0!</v>
      </c>
      <c r="BJ36" s="212" t="e">
        <f>BJ$133*計算_投入係数表!BJ36</f>
        <v>#DIV/0!</v>
      </c>
      <c r="BK36" s="212" t="e">
        <f>BK$133*計算_投入係数表!BK36</f>
        <v>#DIV/0!</v>
      </c>
      <c r="BL36" s="212" t="e">
        <f>BL$133*計算_投入係数表!BL36</f>
        <v>#DIV/0!</v>
      </c>
      <c r="BM36" s="212" t="e">
        <f>BM$133*計算_投入係数表!BM36</f>
        <v>#DIV/0!</v>
      </c>
      <c r="BN36" s="212" t="e">
        <f>BN$133*計算_投入係数表!BN36</f>
        <v>#DIV/0!</v>
      </c>
      <c r="BO36" s="212" t="e">
        <f>BO$133*計算_投入係数表!BO36</f>
        <v>#DIV/0!</v>
      </c>
      <c r="BP36" s="212" t="e">
        <f>BP$133*計算_投入係数表!BP36</f>
        <v>#DIV/0!</v>
      </c>
      <c r="BQ36" s="212" t="e">
        <f>BQ$133*計算_投入係数表!BQ36</f>
        <v>#DIV/0!</v>
      </c>
      <c r="BR36" s="212" t="e">
        <f>BR$133*計算_投入係数表!BR36</f>
        <v>#DIV/0!</v>
      </c>
      <c r="BS36" s="212" t="e">
        <f>BS$133*計算_投入係数表!BS36</f>
        <v>#DIV/0!</v>
      </c>
      <c r="BT36" s="212" t="e">
        <f>BT$133*計算_投入係数表!BT36</f>
        <v>#DIV/0!</v>
      </c>
      <c r="BU36" s="212" t="e">
        <f>BU$133*計算_投入係数表!BU36</f>
        <v>#DIV/0!</v>
      </c>
      <c r="BV36" s="212" t="e">
        <f>BV$133*計算_投入係数表!BV36</f>
        <v>#DIV/0!</v>
      </c>
      <c r="BW36" s="212" t="e">
        <f>BW$133*計算_投入係数表!BW36</f>
        <v>#DIV/0!</v>
      </c>
      <c r="BX36" s="212" t="e">
        <f>BX$133*計算_投入係数表!BX36</f>
        <v>#DIV/0!</v>
      </c>
      <c r="BY36" s="212" t="e">
        <f>BY$133*計算_投入係数表!BY36</f>
        <v>#DIV/0!</v>
      </c>
      <c r="BZ36" s="212" t="e">
        <f>BZ$133*計算_投入係数表!BZ36</f>
        <v>#DIV/0!</v>
      </c>
      <c r="CA36" s="212" t="e">
        <f>CA$133*計算_投入係数表!CA36</f>
        <v>#DIV/0!</v>
      </c>
      <c r="CB36" s="212" t="e">
        <f>CB$133*計算_投入係数表!CB36</f>
        <v>#DIV/0!</v>
      </c>
      <c r="CC36" s="212" t="e">
        <f>CC$133*計算_投入係数表!CC36</f>
        <v>#DIV/0!</v>
      </c>
      <c r="CD36" s="212" t="e">
        <f>CD$133*計算_投入係数表!CD36</f>
        <v>#DIV/0!</v>
      </c>
      <c r="CE36" s="212" t="e">
        <f>CE$133*計算_投入係数表!CE36</f>
        <v>#DIV/0!</v>
      </c>
      <c r="CF36" s="212" t="e">
        <f>CF$133*計算_投入係数表!CF36</f>
        <v>#DIV/0!</v>
      </c>
      <c r="CG36" s="212" t="e">
        <f>CG$133*計算_投入係数表!CG36</f>
        <v>#DIV/0!</v>
      </c>
      <c r="CH36" s="212" t="e">
        <f>CH$133*計算_投入係数表!CH36</f>
        <v>#DIV/0!</v>
      </c>
      <c r="CI36" s="212" t="e">
        <f>CI$133*計算_投入係数表!CI36</f>
        <v>#DIV/0!</v>
      </c>
      <c r="CJ36" s="212" t="e">
        <f>CJ$133*計算_投入係数表!CJ36</f>
        <v>#DIV/0!</v>
      </c>
      <c r="CK36" s="212" t="e">
        <f>CK$133*計算_投入係数表!CK36</f>
        <v>#DIV/0!</v>
      </c>
      <c r="CL36" s="212" t="e">
        <f>CL$133*計算_投入係数表!CL36</f>
        <v>#DIV/0!</v>
      </c>
      <c r="CM36" s="212" t="e">
        <f>CM$133*計算_投入係数表!CM36</f>
        <v>#DIV/0!</v>
      </c>
      <c r="CN36" s="212" t="e">
        <f>CN$133*計算_投入係数表!CN36</f>
        <v>#DIV/0!</v>
      </c>
      <c r="CO36" s="212" t="e">
        <f>CO$133*計算_投入係数表!CO36</f>
        <v>#DIV/0!</v>
      </c>
      <c r="CP36" s="212" t="e">
        <f>CP$133*計算_投入係数表!CP36</f>
        <v>#DIV/0!</v>
      </c>
      <c r="CQ36" s="212" t="e">
        <f>CQ$133*計算_投入係数表!CQ36</f>
        <v>#DIV/0!</v>
      </c>
      <c r="CR36" s="212" t="e">
        <f>CR$133*計算_投入係数表!CR36</f>
        <v>#DIV/0!</v>
      </c>
      <c r="CS36" s="212" t="e">
        <f>CS$133*計算_投入係数表!CS36</f>
        <v>#DIV/0!</v>
      </c>
      <c r="CT36" s="212" t="e">
        <f>CT$133*計算_投入係数表!CT36</f>
        <v>#DIV/0!</v>
      </c>
      <c r="CU36" s="212" t="e">
        <f>CU$133*計算_投入係数表!CU36</f>
        <v>#DIV/0!</v>
      </c>
      <c r="CV36" s="212" t="e">
        <f>CV$133*計算_投入係数表!CV36</f>
        <v>#DIV/0!</v>
      </c>
      <c r="CW36" s="212" t="e">
        <f>CW$133*計算_投入係数表!CW36</f>
        <v>#DIV/0!</v>
      </c>
      <c r="CX36" s="212" t="e">
        <f>CX$133*計算_投入係数表!CX36</f>
        <v>#DIV/0!</v>
      </c>
      <c r="CY36" s="212" t="e">
        <f>CY$133*計算_投入係数表!CY36</f>
        <v>#DIV/0!</v>
      </c>
      <c r="CZ36" s="212" t="e">
        <f>CZ$133*計算_投入係数表!CZ36</f>
        <v>#DIV/0!</v>
      </c>
      <c r="DA36" s="212" t="e">
        <f>DA$133*計算_投入係数表!DA36</f>
        <v>#DIV/0!</v>
      </c>
      <c r="DB36" s="212" t="e">
        <f>DB$133*計算_投入係数表!DB36</f>
        <v>#DIV/0!</v>
      </c>
      <c r="DC36" s="212" t="e">
        <f>DC$133*計算_投入係数表!DC36</f>
        <v>#DIV/0!</v>
      </c>
      <c r="DD36" s="212" t="e">
        <f>DD$133*計算_投入係数表!DD36</f>
        <v>#DIV/0!</v>
      </c>
      <c r="DE36" s="212" t="e">
        <f>DE$133*計算_投入係数表!DE36</f>
        <v>#DIV/0!</v>
      </c>
      <c r="DF36" s="212" t="e">
        <f>DF$133*計算_投入係数表!DF36</f>
        <v>#DIV/0!</v>
      </c>
      <c r="DG36" s="212" t="e">
        <f>DG$133*計算_投入係数表!DG36</f>
        <v>#DIV/0!</v>
      </c>
      <c r="DH36" s="212" t="e">
        <f>DH$133*計算_投入係数表!DH36</f>
        <v>#DIV/0!</v>
      </c>
      <c r="DI36" s="212" t="e">
        <f>DI$133*計算_投入係数表!DI36</f>
        <v>#DIV/0!</v>
      </c>
      <c r="DJ36" s="212" t="e">
        <f>DJ$133*計算_投入係数表!DJ36</f>
        <v>#DIV/0!</v>
      </c>
      <c r="DK36" s="212" t="e">
        <f>DK$133*計算_投入係数表!DK36</f>
        <v>#DIV/0!</v>
      </c>
      <c r="DL36" s="212" t="e">
        <f>DL$133*計算_投入係数表!DL36</f>
        <v>#DIV/0!</v>
      </c>
      <c r="DM36" s="212" t="e">
        <f>DM$133*計算_投入係数表!DM36</f>
        <v>#DIV/0!</v>
      </c>
      <c r="DN36" s="212" t="e">
        <f>DN$133*計算_投入係数表!DN36</f>
        <v>#DIV/0!</v>
      </c>
      <c r="DO36" s="212" t="e">
        <f>DO$133*計算_投入係数表!DO36</f>
        <v>#DIV/0!</v>
      </c>
      <c r="DP36" s="212" t="e">
        <f>DP$133*計算_投入係数表!DP36</f>
        <v>#DIV/0!</v>
      </c>
      <c r="DQ36" s="212" t="e">
        <f>DQ$133*計算_投入係数表!DQ36</f>
        <v>#DIV/0!</v>
      </c>
      <c r="DR36" s="212" t="e">
        <f>DR$133*計算_投入係数表!DR36</f>
        <v>#DIV/0!</v>
      </c>
      <c r="DS36" s="212" t="e">
        <f>DS$133*計算_投入係数表!DS36</f>
        <v>#DIV/0!</v>
      </c>
      <c r="DT36" s="213">
        <f t="shared" si="0"/>
        <v>0</v>
      </c>
      <c r="DU36" s="214">
        <f>SUMIF(振分, $C36, 入力_北海道基本取引表!DU$4:DU$124)*($DV$140/$DW$140)</f>
        <v>0</v>
      </c>
      <c r="DV36" s="214">
        <f>SUMIF(振分, $C36, 入力_北海道基本取引表!DV$4:DV$124)*(入力!$D$718/入力!$F$718)</f>
        <v>0</v>
      </c>
      <c r="DW36" s="214">
        <f>SUMIF(振分, $C36, 入力_北海道基本取引表!DW$4:DW$124)*(計算_基本取引表_調整前!$DV$141/計算_基本取引表_調整前!$DW$141)</f>
        <v>0</v>
      </c>
      <c r="DX36" s="214">
        <f>SUMIF(振分, $C36, 入力_北海道基本取引表!DX$4:DX$124)*(計算_基本取引表_調整前!$DV$142/計算_基本取引表_調整前!$DW$142)</f>
        <v>0</v>
      </c>
      <c r="DY36" s="214">
        <f>SUMIF(振分, $C36, 入力_北海道基本取引表!DY$4:DY$124)*(入力!$D$700/入力!$F$700)</f>
        <v>0</v>
      </c>
      <c r="DZ36" s="214">
        <f>SUMIF(振分, $C36, 入力_北海道基本取引表!DZ$4:DZ$124)*($DV$140/$DW$140)</f>
        <v>0</v>
      </c>
      <c r="EA36" s="214" t="e">
        <f>SUMIF(振分, $C36, 入力_北海道基本取引表!EA$4:EA$124)*($EJ36/SUMIF(振分, $C36, 入力_北海道基本取引表!$EO$4:$EO$124))</f>
        <v>#DIV/0!</v>
      </c>
      <c r="EB36" s="214"/>
      <c r="EC36" s="215" t="e">
        <f t="shared" si="1"/>
        <v>#DIV/0!</v>
      </c>
      <c r="ED36" s="216" t="e">
        <f t="shared" si="2"/>
        <v>#DIV/0!</v>
      </c>
      <c r="EE36" s="214"/>
      <c r="EF36" s="216"/>
      <c r="EG36" s="216"/>
      <c r="EH36" s="214"/>
      <c r="EI36" s="216"/>
      <c r="EJ36" s="216">
        <v>0</v>
      </c>
    </row>
    <row r="37" spans="2:140" s="6" customFormat="1" ht="12" x14ac:dyDescent="0.25">
      <c r="B37" s="53" t="s">
        <v>45</v>
      </c>
      <c r="C37" s="192" t="str">
        <v>-</v>
      </c>
      <c r="D37" s="211">
        <f>D$133*計算_投入係数表!D37</f>
        <v>0</v>
      </c>
      <c r="E37" s="212">
        <f>E$133*計算_投入係数表!E37</f>
        <v>0</v>
      </c>
      <c r="F37" s="212">
        <f>F$133*計算_投入係数表!F37</f>
        <v>0</v>
      </c>
      <c r="G37" s="212">
        <f>G$133*計算_投入係数表!G37</f>
        <v>0</v>
      </c>
      <c r="H37" s="212">
        <f>H$133*計算_投入係数表!H37</f>
        <v>0</v>
      </c>
      <c r="I37" s="212">
        <f>I$133*計算_投入係数表!I37</f>
        <v>0</v>
      </c>
      <c r="J37" s="212">
        <f>J$133*計算_投入係数表!J37</f>
        <v>0</v>
      </c>
      <c r="K37" s="212">
        <f>K$133*計算_投入係数表!K37</f>
        <v>0</v>
      </c>
      <c r="L37" s="212">
        <f>L$133*計算_投入係数表!L37</f>
        <v>0</v>
      </c>
      <c r="M37" s="212">
        <f>M$133*計算_投入係数表!M37</f>
        <v>0</v>
      </c>
      <c r="N37" s="212">
        <f>N$133*計算_投入係数表!N37</f>
        <v>0</v>
      </c>
      <c r="O37" s="212">
        <f>O$133*計算_投入係数表!O37</f>
        <v>0</v>
      </c>
      <c r="P37" s="212">
        <f>P$133*計算_投入係数表!P37</f>
        <v>0</v>
      </c>
      <c r="Q37" s="212" t="e">
        <f>Q$133*計算_投入係数表!Q37</f>
        <v>#DIV/0!</v>
      </c>
      <c r="R37" s="212" t="e">
        <f>R$133*計算_投入係数表!R37</f>
        <v>#DIV/0!</v>
      </c>
      <c r="S37" s="212" t="e">
        <f>S$133*計算_投入係数表!S37</f>
        <v>#DIV/0!</v>
      </c>
      <c r="T37" s="212" t="e">
        <f>T$133*計算_投入係数表!T37</f>
        <v>#DIV/0!</v>
      </c>
      <c r="U37" s="212" t="e">
        <f>U$133*計算_投入係数表!U37</f>
        <v>#DIV/0!</v>
      </c>
      <c r="V37" s="212" t="e">
        <f>V$133*計算_投入係数表!V37</f>
        <v>#DIV/0!</v>
      </c>
      <c r="W37" s="212" t="e">
        <f>W$133*計算_投入係数表!W37</f>
        <v>#DIV/0!</v>
      </c>
      <c r="X37" s="212" t="e">
        <f>X$133*計算_投入係数表!X37</f>
        <v>#DIV/0!</v>
      </c>
      <c r="Y37" s="212" t="e">
        <f>Y$133*計算_投入係数表!Y37</f>
        <v>#DIV/0!</v>
      </c>
      <c r="Z37" s="212" t="e">
        <f>Z$133*計算_投入係数表!Z37</f>
        <v>#DIV/0!</v>
      </c>
      <c r="AA37" s="212" t="e">
        <f>AA$133*計算_投入係数表!AA37</f>
        <v>#DIV/0!</v>
      </c>
      <c r="AB37" s="212" t="e">
        <f>AB$133*計算_投入係数表!AB37</f>
        <v>#DIV/0!</v>
      </c>
      <c r="AC37" s="212" t="e">
        <f>AC$133*計算_投入係数表!AC37</f>
        <v>#DIV/0!</v>
      </c>
      <c r="AD37" s="212" t="e">
        <f>AD$133*計算_投入係数表!AD37</f>
        <v>#DIV/0!</v>
      </c>
      <c r="AE37" s="212" t="e">
        <f>AE$133*計算_投入係数表!AE37</f>
        <v>#DIV/0!</v>
      </c>
      <c r="AF37" s="212" t="e">
        <f>AF$133*計算_投入係数表!AF37</f>
        <v>#DIV/0!</v>
      </c>
      <c r="AG37" s="212" t="e">
        <f>AG$133*計算_投入係数表!AG37</f>
        <v>#DIV/0!</v>
      </c>
      <c r="AH37" s="212" t="e">
        <f>AH$133*計算_投入係数表!AH37</f>
        <v>#DIV/0!</v>
      </c>
      <c r="AI37" s="212" t="e">
        <f>AI$133*計算_投入係数表!AI37</f>
        <v>#DIV/0!</v>
      </c>
      <c r="AJ37" s="212" t="e">
        <f>AJ$133*計算_投入係数表!AJ37</f>
        <v>#DIV/0!</v>
      </c>
      <c r="AK37" s="212" t="e">
        <f>AK$133*計算_投入係数表!AK37</f>
        <v>#DIV/0!</v>
      </c>
      <c r="AL37" s="212" t="e">
        <f>AL$133*計算_投入係数表!AL37</f>
        <v>#DIV/0!</v>
      </c>
      <c r="AM37" s="212" t="e">
        <f>AM$133*計算_投入係数表!AM37</f>
        <v>#DIV/0!</v>
      </c>
      <c r="AN37" s="212" t="e">
        <f>AN$133*計算_投入係数表!AN37</f>
        <v>#DIV/0!</v>
      </c>
      <c r="AO37" s="212" t="e">
        <f>AO$133*計算_投入係数表!AO37</f>
        <v>#DIV/0!</v>
      </c>
      <c r="AP37" s="212" t="e">
        <f>AP$133*計算_投入係数表!AP37</f>
        <v>#DIV/0!</v>
      </c>
      <c r="AQ37" s="212" t="e">
        <f>AQ$133*計算_投入係数表!AQ37</f>
        <v>#DIV/0!</v>
      </c>
      <c r="AR37" s="212" t="e">
        <f>AR$133*計算_投入係数表!AR37</f>
        <v>#DIV/0!</v>
      </c>
      <c r="AS37" s="212" t="e">
        <f>AS$133*計算_投入係数表!AS37</f>
        <v>#DIV/0!</v>
      </c>
      <c r="AT37" s="212" t="e">
        <f>AT$133*計算_投入係数表!AT37</f>
        <v>#DIV/0!</v>
      </c>
      <c r="AU37" s="212" t="e">
        <f>AU$133*計算_投入係数表!AU37</f>
        <v>#DIV/0!</v>
      </c>
      <c r="AV37" s="212" t="e">
        <f>AV$133*計算_投入係数表!AV37</f>
        <v>#DIV/0!</v>
      </c>
      <c r="AW37" s="212" t="e">
        <f>AW$133*計算_投入係数表!AW37</f>
        <v>#DIV/0!</v>
      </c>
      <c r="AX37" s="212" t="e">
        <f>AX$133*計算_投入係数表!AX37</f>
        <v>#DIV/0!</v>
      </c>
      <c r="AY37" s="212" t="e">
        <f>AY$133*計算_投入係数表!AY37</f>
        <v>#DIV/0!</v>
      </c>
      <c r="AZ37" s="212" t="e">
        <f>AZ$133*計算_投入係数表!AZ37</f>
        <v>#DIV/0!</v>
      </c>
      <c r="BA37" s="212" t="e">
        <f>BA$133*計算_投入係数表!BA37</f>
        <v>#DIV/0!</v>
      </c>
      <c r="BB37" s="212" t="e">
        <f>BB$133*計算_投入係数表!BB37</f>
        <v>#DIV/0!</v>
      </c>
      <c r="BC37" s="212" t="e">
        <f>BC$133*計算_投入係数表!BC37</f>
        <v>#DIV/0!</v>
      </c>
      <c r="BD37" s="212" t="e">
        <f>BD$133*計算_投入係数表!BD37</f>
        <v>#DIV/0!</v>
      </c>
      <c r="BE37" s="212" t="e">
        <f>BE$133*計算_投入係数表!BE37</f>
        <v>#DIV/0!</v>
      </c>
      <c r="BF37" s="212" t="e">
        <f>BF$133*計算_投入係数表!BF37</f>
        <v>#DIV/0!</v>
      </c>
      <c r="BG37" s="212" t="e">
        <f>BG$133*計算_投入係数表!BG37</f>
        <v>#DIV/0!</v>
      </c>
      <c r="BH37" s="212" t="e">
        <f>BH$133*計算_投入係数表!BH37</f>
        <v>#DIV/0!</v>
      </c>
      <c r="BI37" s="212" t="e">
        <f>BI$133*計算_投入係数表!BI37</f>
        <v>#DIV/0!</v>
      </c>
      <c r="BJ37" s="212" t="e">
        <f>BJ$133*計算_投入係数表!BJ37</f>
        <v>#DIV/0!</v>
      </c>
      <c r="BK37" s="212" t="e">
        <f>BK$133*計算_投入係数表!BK37</f>
        <v>#DIV/0!</v>
      </c>
      <c r="BL37" s="212" t="e">
        <f>BL$133*計算_投入係数表!BL37</f>
        <v>#DIV/0!</v>
      </c>
      <c r="BM37" s="212" t="e">
        <f>BM$133*計算_投入係数表!BM37</f>
        <v>#DIV/0!</v>
      </c>
      <c r="BN37" s="212" t="e">
        <f>BN$133*計算_投入係数表!BN37</f>
        <v>#DIV/0!</v>
      </c>
      <c r="BO37" s="212" t="e">
        <f>BO$133*計算_投入係数表!BO37</f>
        <v>#DIV/0!</v>
      </c>
      <c r="BP37" s="212" t="e">
        <f>BP$133*計算_投入係数表!BP37</f>
        <v>#DIV/0!</v>
      </c>
      <c r="BQ37" s="212" t="e">
        <f>BQ$133*計算_投入係数表!BQ37</f>
        <v>#DIV/0!</v>
      </c>
      <c r="BR37" s="212" t="e">
        <f>BR$133*計算_投入係数表!BR37</f>
        <v>#DIV/0!</v>
      </c>
      <c r="BS37" s="212" t="e">
        <f>BS$133*計算_投入係数表!BS37</f>
        <v>#DIV/0!</v>
      </c>
      <c r="BT37" s="212" t="e">
        <f>BT$133*計算_投入係数表!BT37</f>
        <v>#DIV/0!</v>
      </c>
      <c r="BU37" s="212" t="e">
        <f>BU$133*計算_投入係数表!BU37</f>
        <v>#DIV/0!</v>
      </c>
      <c r="BV37" s="212" t="e">
        <f>BV$133*計算_投入係数表!BV37</f>
        <v>#DIV/0!</v>
      </c>
      <c r="BW37" s="212" t="e">
        <f>BW$133*計算_投入係数表!BW37</f>
        <v>#DIV/0!</v>
      </c>
      <c r="BX37" s="212" t="e">
        <f>BX$133*計算_投入係数表!BX37</f>
        <v>#DIV/0!</v>
      </c>
      <c r="BY37" s="212" t="e">
        <f>BY$133*計算_投入係数表!BY37</f>
        <v>#DIV/0!</v>
      </c>
      <c r="BZ37" s="212" t="e">
        <f>BZ$133*計算_投入係数表!BZ37</f>
        <v>#DIV/0!</v>
      </c>
      <c r="CA37" s="212" t="e">
        <f>CA$133*計算_投入係数表!CA37</f>
        <v>#DIV/0!</v>
      </c>
      <c r="CB37" s="212" t="e">
        <f>CB$133*計算_投入係数表!CB37</f>
        <v>#DIV/0!</v>
      </c>
      <c r="CC37" s="212" t="e">
        <f>CC$133*計算_投入係数表!CC37</f>
        <v>#DIV/0!</v>
      </c>
      <c r="CD37" s="212" t="e">
        <f>CD$133*計算_投入係数表!CD37</f>
        <v>#DIV/0!</v>
      </c>
      <c r="CE37" s="212" t="e">
        <f>CE$133*計算_投入係数表!CE37</f>
        <v>#DIV/0!</v>
      </c>
      <c r="CF37" s="212" t="e">
        <f>CF$133*計算_投入係数表!CF37</f>
        <v>#DIV/0!</v>
      </c>
      <c r="CG37" s="212" t="e">
        <f>CG$133*計算_投入係数表!CG37</f>
        <v>#DIV/0!</v>
      </c>
      <c r="CH37" s="212" t="e">
        <f>CH$133*計算_投入係数表!CH37</f>
        <v>#DIV/0!</v>
      </c>
      <c r="CI37" s="212" t="e">
        <f>CI$133*計算_投入係数表!CI37</f>
        <v>#DIV/0!</v>
      </c>
      <c r="CJ37" s="212" t="e">
        <f>CJ$133*計算_投入係数表!CJ37</f>
        <v>#DIV/0!</v>
      </c>
      <c r="CK37" s="212" t="e">
        <f>CK$133*計算_投入係数表!CK37</f>
        <v>#DIV/0!</v>
      </c>
      <c r="CL37" s="212" t="e">
        <f>CL$133*計算_投入係数表!CL37</f>
        <v>#DIV/0!</v>
      </c>
      <c r="CM37" s="212" t="e">
        <f>CM$133*計算_投入係数表!CM37</f>
        <v>#DIV/0!</v>
      </c>
      <c r="CN37" s="212" t="e">
        <f>CN$133*計算_投入係数表!CN37</f>
        <v>#DIV/0!</v>
      </c>
      <c r="CO37" s="212" t="e">
        <f>CO$133*計算_投入係数表!CO37</f>
        <v>#DIV/0!</v>
      </c>
      <c r="CP37" s="212" t="e">
        <f>CP$133*計算_投入係数表!CP37</f>
        <v>#DIV/0!</v>
      </c>
      <c r="CQ37" s="212" t="e">
        <f>CQ$133*計算_投入係数表!CQ37</f>
        <v>#DIV/0!</v>
      </c>
      <c r="CR37" s="212" t="e">
        <f>CR$133*計算_投入係数表!CR37</f>
        <v>#DIV/0!</v>
      </c>
      <c r="CS37" s="212" t="e">
        <f>CS$133*計算_投入係数表!CS37</f>
        <v>#DIV/0!</v>
      </c>
      <c r="CT37" s="212" t="e">
        <f>CT$133*計算_投入係数表!CT37</f>
        <v>#DIV/0!</v>
      </c>
      <c r="CU37" s="212" t="e">
        <f>CU$133*計算_投入係数表!CU37</f>
        <v>#DIV/0!</v>
      </c>
      <c r="CV37" s="212" t="e">
        <f>CV$133*計算_投入係数表!CV37</f>
        <v>#DIV/0!</v>
      </c>
      <c r="CW37" s="212" t="e">
        <f>CW$133*計算_投入係数表!CW37</f>
        <v>#DIV/0!</v>
      </c>
      <c r="CX37" s="212" t="e">
        <f>CX$133*計算_投入係数表!CX37</f>
        <v>#DIV/0!</v>
      </c>
      <c r="CY37" s="212" t="e">
        <f>CY$133*計算_投入係数表!CY37</f>
        <v>#DIV/0!</v>
      </c>
      <c r="CZ37" s="212" t="e">
        <f>CZ$133*計算_投入係数表!CZ37</f>
        <v>#DIV/0!</v>
      </c>
      <c r="DA37" s="212" t="e">
        <f>DA$133*計算_投入係数表!DA37</f>
        <v>#DIV/0!</v>
      </c>
      <c r="DB37" s="212" t="e">
        <f>DB$133*計算_投入係数表!DB37</f>
        <v>#DIV/0!</v>
      </c>
      <c r="DC37" s="212" t="e">
        <f>DC$133*計算_投入係数表!DC37</f>
        <v>#DIV/0!</v>
      </c>
      <c r="DD37" s="212" t="e">
        <f>DD$133*計算_投入係数表!DD37</f>
        <v>#DIV/0!</v>
      </c>
      <c r="DE37" s="212" t="e">
        <f>DE$133*計算_投入係数表!DE37</f>
        <v>#DIV/0!</v>
      </c>
      <c r="DF37" s="212" t="e">
        <f>DF$133*計算_投入係数表!DF37</f>
        <v>#DIV/0!</v>
      </c>
      <c r="DG37" s="212" t="e">
        <f>DG$133*計算_投入係数表!DG37</f>
        <v>#DIV/0!</v>
      </c>
      <c r="DH37" s="212" t="e">
        <f>DH$133*計算_投入係数表!DH37</f>
        <v>#DIV/0!</v>
      </c>
      <c r="DI37" s="212" t="e">
        <f>DI$133*計算_投入係数表!DI37</f>
        <v>#DIV/0!</v>
      </c>
      <c r="DJ37" s="212" t="e">
        <f>DJ$133*計算_投入係数表!DJ37</f>
        <v>#DIV/0!</v>
      </c>
      <c r="DK37" s="212" t="e">
        <f>DK$133*計算_投入係数表!DK37</f>
        <v>#DIV/0!</v>
      </c>
      <c r="DL37" s="212" t="e">
        <f>DL$133*計算_投入係数表!DL37</f>
        <v>#DIV/0!</v>
      </c>
      <c r="DM37" s="212" t="e">
        <f>DM$133*計算_投入係数表!DM37</f>
        <v>#DIV/0!</v>
      </c>
      <c r="DN37" s="212" t="e">
        <f>DN$133*計算_投入係数表!DN37</f>
        <v>#DIV/0!</v>
      </c>
      <c r="DO37" s="212" t="e">
        <f>DO$133*計算_投入係数表!DO37</f>
        <v>#DIV/0!</v>
      </c>
      <c r="DP37" s="212" t="e">
        <f>DP$133*計算_投入係数表!DP37</f>
        <v>#DIV/0!</v>
      </c>
      <c r="DQ37" s="212" t="e">
        <f>DQ$133*計算_投入係数表!DQ37</f>
        <v>#DIV/0!</v>
      </c>
      <c r="DR37" s="212" t="e">
        <f>DR$133*計算_投入係数表!DR37</f>
        <v>#DIV/0!</v>
      </c>
      <c r="DS37" s="212" t="e">
        <f>DS$133*計算_投入係数表!DS37</f>
        <v>#DIV/0!</v>
      </c>
      <c r="DT37" s="213">
        <f t="shared" si="0"/>
        <v>0</v>
      </c>
      <c r="DU37" s="214">
        <f>SUMIF(振分, $C37, 入力_北海道基本取引表!DU$4:DU$124)*($DV$140/$DW$140)</f>
        <v>0</v>
      </c>
      <c r="DV37" s="214">
        <f>SUMIF(振分, $C37, 入力_北海道基本取引表!DV$4:DV$124)*(入力!$D$718/入力!$F$718)</f>
        <v>0</v>
      </c>
      <c r="DW37" s="214">
        <f>SUMIF(振分, $C37, 入力_北海道基本取引表!DW$4:DW$124)*(計算_基本取引表_調整前!$DV$141/計算_基本取引表_調整前!$DW$141)</f>
        <v>0</v>
      </c>
      <c r="DX37" s="214">
        <f>SUMIF(振分, $C37, 入力_北海道基本取引表!DX$4:DX$124)*(計算_基本取引表_調整前!$DV$142/計算_基本取引表_調整前!$DW$142)</f>
        <v>0</v>
      </c>
      <c r="DY37" s="214">
        <f>SUMIF(振分, $C37, 入力_北海道基本取引表!DY$4:DY$124)*(入力!$D$700/入力!$F$700)</f>
        <v>0</v>
      </c>
      <c r="DZ37" s="214">
        <f>SUMIF(振分, $C37, 入力_北海道基本取引表!DZ$4:DZ$124)*($DV$140/$DW$140)</f>
        <v>0</v>
      </c>
      <c r="EA37" s="214" t="e">
        <f>SUMIF(振分, $C37, 入力_北海道基本取引表!EA$4:EA$124)*($EJ37/SUMIF(振分, $C37, 入力_北海道基本取引表!$EO$4:$EO$124))</f>
        <v>#DIV/0!</v>
      </c>
      <c r="EB37" s="214"/>
      <c r="EC37" s="215" t="e">
        <f t="shared" si="1"/>
        <v>#DIV/0!</v>
      </c>
      <c r="ED37" s="216" t="e">
        <f t="shared" si="2"/>
        <v>#DIV/0!</v>
      </c>
      <c r="EE37" s="214"/>
      <c r="EF37" s="216"/>
      <c r="EG37" s="216"/>
      <c r="EH37" s="214"/>
      <c r="EI37" s="216"/>
      <c r="EJ37" s="216">
        <v>0</v>
      </c>
    </row>
    <row r="38" spans="2:140" s="6" customFormat="1" ht="12" x14ac:dyDescent="0.25">
      <c r="B38" s="53" t="s">
        <v>47</v>
      </c>
      <c r="C38" s="192" t="str">
        <v>-</v>
      </c>
      <c r="D38" s="211">
        <f>D$133*計算_投入係数表!D38</f>
        <v>0</v>
      </c>
      <c r="E38" s="212">
        <f>E$133*計算_投入係数表!E38</f>
        <v>0</v>
      </c>
      <c r="F38" s="212">
        <f>F$133*計算_投入係数表!F38</f>
        <v>0</v>
      </c>
      <c r="G38" s="212">
        <f>G$133*計算_投入係数表!G38</f>
        <v>0</v>
      </c>
      <c r="H38" s="212">
        <f>H$133*計算_投入係数表!H38</f>
        <v>0</v>
      </c>
      <c r="I38" s="212">
        <f>I$133*計算_投入係数表!I38</f>
        <v>0</v>
      </c>
      <c r="J38" s="212">
        <f>J$133*計算_投入係数表!J38</f>
        <v>0</v>
      </c>
      <c r="K38" s="212">
        <f>K$133*計算_投入係数表!K38</f>
        <v>0</v>
      </c>
      <c r="L38" s="212">
        <f>L$133*計算_投入係数表!L38</f>
        <v>0</v>
      </c>
      <c r="M38" s="212">
        <f>M$133*計算_投入係数表!M38</f>
        <v>0</v>
      </c>
      <c r="N38" s="212">
        <f>N$133*計算_投入係数表!N38</f>
        <v>0</v>
      </c>
      <c r="O38" s="212">
        <f>O$133*計算_投入係数表!O38</f>
        <v>0</v>
      </c>
      <c r="P38" s="212">
        <f>P$133*計算_投入係数表!P38</f>
        <v>0</v>
      </c>
      <c r="Q38" s="212" t="e">
        <f>Q$133*計算_投入係数表!Q38</f>
        <v>#DIV/0!</v>
      </c>
      <c r="R38" s="212" t="e">
        <f>R$133*計算_投入係数表!R38</f>
        <v>#DIV/0!</v>
      </c>
      <c r="S38" s="212" t="e">
        <f>S$133*計算_投入係数表!S38</f>
        <v>#DIV/0!</v>
      </c>
      <c r="T38" s="212" t="e">
        <f>T$133*計算_投入係数表!T38</f>
        <v>#DIV/0!</v>
      </c>
      <c r="U38" s="212" t="e">
        <f>U$133*計算_投入係数表!U38</f>
        <v>#DIV/0!</v>
      </c>
      <c r="V38" s="212" t="e">
        <f>V$133*計算_投入係数表!V38</f>
        <v>#DIV/0!</v>
      </c>
      <c r="W38" s="212" t="e">
        <f>W$133*計算_投入係数表!W38</f>
        <v>#DIV/0!</v>
      </c>
      <c r="X38" s="212" t="e">
        <f>X$133*計算_投入係数表!X38</f>
        <v>#DIV/0!</v>
      </c>
      <c r="Y38" s="212" t="e">
        <f>Y$133*計算_投入係数表!Y38</f>
        <v>#DIV/0!</v>
      </c>
      <c r="Z38" s="212" t="e">
        <f>Z$133*計算_投入係数表!Z38</f>
        <v>#DIV/0!</v>
      </c>
      <c r="AA38" s="212" t="e">
        <f>AA$133*計算_投入係数表!AA38</f>
        <v>#DIV/0!</v>
      </c>
      <c r="AB38" s="212" t="e">
        <f>AB$133*計算_投入係数表!AB38</f>
        <v>#DIV/0!</v>
      </c>
      <c r="AC38" s="212" t="e">
        <f>AC$133*計算_投入係数表!AC38</f>
        <v>#DIV/0!</v>
      </c>
      <c r="AD38" s="212" t="e">
        <f>AD$133*計算_投入係数表!AD38</f>
        <v>#DIV/0!</v>
      </c>
      <c r="AE38" s="212" t="e">
        <f>AE$133*計算_投入係数表!AE38</f>
        <v>#DIV/0!</v>
      </c>
      <c r="AF38" s="212" t="e">
        <f>AF$133*計算_投入係数表!AF38</f>
        <v>#DIV/0!</v>
      </c>
      <c r="AG38" s="212" t="e">
        <f>AG$133*計算_投入係数表!AG38</f>
        <v>#DIV/0!</v>
      </c>
      <c r="AH38" s="212" t="e">
        <f>AH$133*計算_投入係数表!AH38</f>
        <v>#DIV/0!</v>
      </c>
      <c r="AI38" s="212" t="e">
        <f>AI$133*計算_投入係数表!AI38</f>
        <v>#DIV/0!</v>
      </c>
      <c r="AJ38" s="212" t="e">
        <f>AJ$133*計算_投入係数表!AJ38</f>
        <v>#DIV/0!</v>
      </c>
      <c r="AK38" s="212" t="e">
        <f>AK$133*計算_投入係数表!AK38</f>
        <v>#DIV/0!</v>
      </c>
      <c r="AL38" s="212" t="e">
        <f>AL$133*計算_投入係数表!AL38</f>
        <v>#DIV/0!</v>
      </c>
      <c r="AM38" s="212" t="e">
        <f>AM$133*計算_投入係数表!AM38</f>
        <v>#DIV/0!</v>
      </c>
      <c r="AN38" s="212" t="e">
        <f>AN$133*計算_投入係数表!AN38</f>
        <v>#DIV/0!</v>
      </c>
      <c r="AO38" s="212" t="e">
        <f>AO$133*計算_投入係数表!AO38</f>
        <v>#DIV/0!</v>
      </c>
      <c r="AP38" s="212" t="e">
        <f>AP$133*計算_投入係数表!AP38</f>
        <v>#DIV/0!</v>
      </c>
      <c r="AQ38" s="212" t="e">
        <f>AQ$133*計算_投入係数表!AQ38</f>
        <v>#DIV/0!</v>
      </c>
      <c r="AR38" s="212" t="e">
        <f>AR$133*計算_投入係数表!AR38</f>
        <v>#DIV/0!</v>
      </c>
      <c r="AS38" s="212" t="e">
        <f>AS$133*計算_投入係数表!AS38</f>
        <v>#DIV/0!</v>
      </c>
      <c r="AT38" s="212" t="e">
        <f>AT$133*計算_投入係数表!AT38</f>
        <v>#DIV/0!</v>
      </c>
      <c r="AU38" s="212" t="e">
        <f>AU$133*計算_投入係数表!AU38</f>
        <v>#DIV/0!</v>
      </c>
      <c r="AV38" s="212" t="e">
        <f>AV$133*計算_投入係数表!AV38</f>
        <v>#DIV/0!</v>
      </c>
      <c r="AW38" s="212" t="e">
        <f>AW$133*計算_投入係数表!AW38</f>
        <v>#DIV/0!</v>
      </c>
      <c r="AX38" s="212" t="e">
        <f>AX$133*計算_投入係数表!AX38</f>
        <v>#DIV/0!</v>
      </c>
      <c r="AY38" s="212" t="e">
        <f>AY$133*計算_投入係数表!AY38</f>
        <v>#DIV/0!</v>
      </c>
      <c r="AZ38" s="212" t="e">
        <f>AZ$133*計算_投入係数表!AZ38</f>
        <v>#DIV/0!</v>
      </c>
      <c r="BA38" s="212" t="e">
        <f>BA$133*計算_投入係数表!BA38</f>
        <v>#DIV/0!</v>
      </c>
      <c r="BB38" s="212" t="e">
        <f>BB$133*計算_投入係数表!BB38</f>
        <v>#DIV/0!</v>
      </c>
      <c r="BC38" s="212" t="e">
        <f>BC$133*計算_投入係数表!BC38</f>
        <v>#DIV/0!</v>
      </c>
      <c r="BD38" s="212" t="e">
        <f>BD$133*計算_投入係数表!BD38</f>
        <v>#DIV/0!</v>
      </c>
      <c r="BE38" s="212" t="e">
        <f>BE$133*計算_投入係数表!BE38</f>
        <v>#DIV/0!</v>
      </c>
      <c r="BF38" s="212" t="e">
        <f>BF$133*計算_投入係数表!BF38</f>
        <v>#DIV/0!</v>
      </c>
      <c r="BG38" s="212" t="e">
        <f>BG$133*計算_投入係数表!BG38</f>
        <v>#DIV/0!</v>
      </c>
      <c r="BH38" s="212" t="e">
        <f>BH$133*計算_投入係数表!BH38</f>
        <v>#DIV/0!</v>
      </c>
      <c r="BI38" s="212" t="e">
        <f>BI$133*計算_投入係数表!BI38</f>
        <v>#DIV/0!</v>
      </c>
      <c r="BJ38" s="212" t="e">
        <f>BJ$133*計算_投入係数表!BJ38</f>
        <v>#DIV/0!</v>
      </c>
      <c r="BK38" s="212" t="e">
        <f>BK$133*計算_投入係数表!BK38</f>
        <v>#DIV/0!</v>
      </c>
      <c r="BL38" s="212" t="e">
        <f>BL$133*計算_投入係数表!BL38</f>
        <v>#DIV/0!</v>
      </c>
      <c r="BM38" s="212" t="e">
        <f>BM$133*計算_投入係数表!BM38</f>
        <v>#DIV/0!</v>
      </c>
      <c r="BN38" s="212" t="e">
        <f>BN$133*計算_投入係数表!BN38</f>
        <v>#DIV/0!</v>
      </c>
      <c r="BO38" s="212" t="e">
        <f>BO$133*計算_投入係数表!BO38</f>
        <v>#DIV/0!</v>
      </c>
      <c r="BP38" s="212" t="e">
        <f>BP$133*計算_投入係数表!BP38</f>
        <v>#DIV/0!</v>
      </c>
      <c r="BQ38" s="212" t="e">
        <f>BQ$133*計算_投入係数表!BQ38</f>
        <v>#DIV/0!</v>
      </c>
      <c r="BR38" s="212" t="e">
        <f>BR$133*計算_投入係数表!BR38</f>
        <v>#DIV/0!</v>
      </c>
      <c r="BS38" s="212" t="e">
        <f>BS$133*計算_投入係数表!BS38</f>
        <v>#DIV/0!</v>
      </c>
      <c r="BT38" s="212" t="e">
        <f>BT$133*計算_投入係数表!BT38</f>
        <v>#DIV/0!</v>
      </c>
      <c r="BU38" s="212" t="e">
        <f>BU$133*計算_投入係数表!BU38</f>
        <v>#DIV/0!</v>
      </c>
      <c r="BV38" s="212" t="e">
        <f>BV$133*計算_投入係数表!BV38</f>
        <v>#DIV/0!</v>
      </c>
      <c r="BW38" s="212" t="e">
        <f>BW$133*計算_投入係数表!BW38</f>
        <v>#DIV/0!</v>
      </c>
      <c r="BX38" s="212" t="e">
        <f>BX$133*計算_投入係数表!BX38</f>
        <v>#DIV/0!</v>
      </c>
      <c r="BY38" s="212" t="e">
        <f>BY$133*計算_投入係数表!BY38</f>
        <v>#DIV/0!</v>
      </c>
      <c r="BZ38" s="212" t="e">
        <f>BZ$133*計算_投入係数表!BZ38</f>
        <v>#DIV/0!</v>
      </c>
      <c r="CA38" s="212" t="e">
        <f>CA$133*計算_投入係数表!CA38</f>
        <v>#DIV/0!</v>
      </c>
      <c r="CB38" s="212" t="e">
        <f>CB$133*計算_投入係数表!CB38</f>
        <v>#DIV/0!</v>
      </c>
      <c r="CC38" s="212" t="e">
        <f>CC$133*計算_投入係数表!CC38</f>
        <v>#DIV/0!</v>
      </c>
      <c r="CD38" s="212" t="e">
        <f>CD$133*計算_投入係数表!CD38</f>
        <v>#DIV/0!</v>
      </c>
      <c r="CE38" s="212" t="e">
        <f>CE$133*計算_投入係数表!CE38</f>
        <v>#DIV/0!</v>
      </c>
      <c r="CF38" s="212" t="e">
        <f>CF$133*計算_投入係数表!CF38</f>
        <v>#DIV/0!</v>
      </c>
      <c r="CG38" s="212" t="e">
        <f>CG$133*計算_投入係数表!CG38</f>
        <v>#DIV/0!</v>
      </c>
      <c r="CH38" s="212" t="e">
        <f>CH$133*計算_投入係数表!CH38</f>
        <v>#DIV/0!</v>
      </c>
      <c r="CI38" s="212" t="e">
        <f>CI$133*計算_投入係数表!CI38</f>
        <v>#DIV/0!</v>
      </c>
      <c r="CJ38" s="212" t="e">
        <f>CJ$133*計算_投入係数表!CJ38</f>
        <v>#DIV/0!</v>
      </c>
      <c r="CK38" s="212" t="e">
        <f>CK$133*計算_投入係数表!CK38</f>
        <v>#DIV/0!</v>
      </c>
      <c r="CL38" s="212" t="e">
        <f>CL$133*計算_投入係数表!CL38</f>
        <v>#DIV/0!</v>
      </c>
      <c r="CM38" s="212" t="e">
        <f>CM$133*計算_投入係数表!CM38</f>
        <v>#DIV/0!</v>
      </c>
      <c r="CN38" s="212" t="e">
        <f>CN$133*計算_投入係数表!CN38</f>
        <v>#DIV/0!</v>
      </c>
      <c r="CO38" s="212" t="e">
        <f>CO$133*計算_投入係数表!CO38</f>
        <v>#DIV/0!</v>
      </c>
      <c r="CP38" s="212" t="e">
        <f>CP$133*計算_投入係数表!CP38</f>
        <v>#DIV/0!</v>
      </c>
      <c r="CQ38" s="212" t="e">
        <f>CQ$133*計算_投入係数表!CQ38</f>
        <v>#DIV/0!</v>
      </c>
      <c r="CR38" s="212" t="e">
        <f>CR$133*計算_投入係数表!CR38</f>
        <v>#DIV/0!</v>
      </c>
      <c r="CS38" s="212" t="e">
        <f>CS$133*計算_投入係数表!CS38</f>
        <v>#DIV/0!</v>
      </c>
      <c r="CT38" s="212" t="e">
        <f>CT$133*計算_投入係数表!CT38</f>
        <v>#DIV/0!</v>
      </c>
      <c r="CU38" s="212" t="e">
        <f>CU$133*計算_投入係数表!CU38</f>
        <v>#DIV/0!</v>
      </c>
      <c r="CV38" s="212" t="e">
        <f>CV$133*計算_投入係数表!CV38</f>
        <v>#DIV/0!</v>
      </c>
      <c r="CW38" s="212" t="e">
        <f>CW$133*計算_投入係数表!CW38</f>
        <v>#DIV/0!</v>
      </c>
      <c r="CX38" s="212" t="e">
        <f>CX$133*計算_投入係数表!CX38</f>
        <v>#DIV/0!</v>
      </c>
      <c r="CY38" s="212" t="e">
        <f>CY$133*計算_投入係数表!CY38</f>
        <v>#DIV/0!</v>
      </c>
      <c r="CZ38" s="212" t="e">
        <f>CZ$133*計算_投入係数表!CZ38</f>
        <v>#DIV/0!</v>
      </c>
      <c r="DA38" s="212" t="e">
        <f>DA$133*計算_投入係数表!DA38</f>
        <v>#DIV/0!</v>
      </c>
      <c r="DB38" s="212" t="e">
        <f>DB$133*計算_投入係数表!DB38</f>
        <v>#DIV/0!</v>
      </c>
      <c r="DC38" s="212" t="e">
        <f>DC$133*計算_投入係数表!DC38</f>
        <v>#DIV/0!</v>
      </c>
      <c r="DD38" s="212" t="e">
        <f>DD$133*計算_投入係数表!DD38</f>
        <v>#DIV/0!</v>
      </c>
      <c r="DE38" s="212" t="e">
        <f>DE$133*計算_投入係数表!DE38</f>
        <v>#DIV/0!</v>
      </c>
      <c r="DF38" s="212" t="e">
        <f>DF$133*計算_投入係数表!DF38</f>
        <v>#DIV/0!</v>
      </c>
      <c r="DG38" s="212" t="e">
        <f>DG$133*計算_投入係数表!DG38</f>
        <v>#DIV/0!</v>
      </c>
      <c r="DH38" s="212" t="e">
        <f>DH$133*計算_投入係数表!DH38</f>
        <v>#DIV/0!</v>
      </c>
      <c r="DI38" s="212" t="e">
        <f>DI$133*計算_投入係数表!DI38</f>
        <v>#DIV/0!</v>
      </c>
      <c r="DJ38" s="212" t="e">
        <f>DJ$133*計算_投入係数表!DJ38</f>
        <v>#DIV/0!</v>
      </c>
      <c r="DK38" s="212" t="e">
        <f>DK$133*計算_投入係数表!DK38</f>
        <v>#DIV/0!</v>
      </c>
      <c r="DL38" s="212" t="e">
        <f>DL$133*計算_投入係数表!DL38</f>
        <v>#DIV/0!</v>
      </c>
      <c r="DM38" s="212" t="e">
        <f>DM$133*計算_投入係数表!DM38</f>
        <v>#DIV/0!</v>
      </c>
      <c r="DN38" s="212" t="e">
        <f>DN$133*計算_投入係数表!DN38</f>
        <v>#DIV/0!</v>
      </c>
      <c r="DO38" s="212" t="e">
        <f>DO$133*計算_投入係数表!DO38</f>
        <v>#DIV/0!</v>
      </c>
      <c r="DP38" s="212" t="e">
        <f>DP$133*計算_投入係数表!DP38</f>
        <v>#DIV/0!</v>
      </c>
      <c r="DQ38" s="212" t="e">
        <f>DQ$133*計算_投入係数表!DQ38</f>
        <v>#DIV/0!</v>
      </c>
      <c r="DR38" s="212" t="e">
        <f>DR$133*計算_投入係数表!DR38</f>
        <v>#DIV/0!</v>
      </c>
      <c r="DS38" s="212" t="e">
        <f>DS$133*計算_投入係数表!DS38</f>
        <v>#DIV/0!</v>
      </c>
      <c r="DT38" s="213">
        <f t="shared" si="0"/>
        <v>0</v>
      </c>
      <c r="DU38" s="226">
        <f>SUMIF(振分, $C38, 入力_北海道基本取引表!DU$4:DU$124)*($DV$140/$DW$140)</f>
        <v>0</v>
      </c>
      <c r="DV38" s="226">
        <f>SUMIF(振分, $C38, 入力_北海道基本取引表!DV$4:DV$124)*(入力!$D$718/入力!$F$718)</f>
        <v>0</v>
      </c>
      <c r="DW38" s="226">
        <f>SUMIF(振分, $C38, 入力_北海道基本取引表!DW$4:DW$124)*(計算_基本取引表_調整前!$DV$141/計算_基本取引表_調整前!$DW$141)</f>
        <v>0</v>
      </c>
      <c r="DX38" s="226">
        <f>SUMIF(振分, $C38, 入力_北海道基本取引表!DX$4:DX$124)*(計算_基本取引表_調整前!$DV$142/計算_基本取引表_調整前!$DW$142)</f>
        <v>0</v>
      </c>
      <c r="DY38" s="226">
        <f>SUMIF(振分, $C38, 入力_北海道基本取引表!DY$4:DY$124)*(入力!$D$700/入力!$F$700)</f>
        <v>0</v>
      </c>
      <c r="DZ38" s="226">
        <f>SUMIF(振分, $C38, 入力_北海道基本取引表!DZ$4:DZ$124)*($DV$140/$DW$140)</f>
        <v>0</v>
      </c>
      <c r="EA38" s="226" t="e">
        <f>SUMIF(振分, $C38, 入力_北海道基本取引表!EA$4:EA$124)*($EJ38/SUMIF(振分, $C38, 入力_北海道基本取引表!$EO$4:$EO$124))</f>
        <v>#DIV/0!</v>
      </c>
      <c r="EB38" s="226"/>
      <c r="EC38" s="227" t="e">
        <f t="shared" si="1"/>
        <v>#DIV/0!</v>
      </c>
      <c r="ED38" s="228" t="e">
        <f t="shared" si="2"/>
        <v>#DIV/0!</v>
      </c>
      <c r="EE38" s="226"/>
      <c r="EF38" s="228"/>
      <c r="EG38" s="228"/>
      <c r="EH38" s="226"/>
      <c r="EI38" s="228"/>
      <c r="EJ38" s="216">
        <v>0</v>
      </c>
    </row>
    <row r="39" spans="2:140" s="6" customFormat="1" ht="12" x14ac:dyDescent="0.25">
      <c r="B39" s="53" t="s">
        <v>48</v>
      </c>
      <c r="C39" s="195" t="str">
        <v>-</v>
      </c>
      <c r="D39" s="217">
        <f>D$133*計算_投入係数表!D39</f>
        <v>0</v>
      </c>
      <c r="E39" s="218">
        <f>E$133*計算_投入係数表!E39</f>
        <v>0</v>
      </c>
      <c r="F39" s="218">
        <f>F$133*計算_投入係数表!F39</f>
        <v>0</v>
      </c>
      <c r="G39" s="218">
        <f>G$133*計算_投入係数表!G39</f>
        <v>0</v>
      </c>
      <c r="H39" s="218">
        <f>H$133*計算_投入係数表!H39</f>
        <v>0</v>
      </c>
      <c r="I39" s="218">
        <f>I$133*計算_投入係数表!I39</f>
        <v>0</v>
      </c>
      <c r="J39" s="218">
        <f>J$133*計算_投入係数表!J39</f>
        <v>0</v>
      </c>
      <c r="K39" s="218">
        <f>K$133*計算_投入係数表!K39</f>
        <v>0</v>
      </c>
      <c r="L39" s="218">
        <f>L$133*計算_投入係数表!L39</f>
        <v>0</v>
      </c>
      <c r="M39" s="218">
        <f>M$133*計算_投入係数表!M39</f>
        <v>0</v>
      </c>
      <c r="N39" s="218">
        <f>N$133*計算_投入係数表!N39</f>
        <v>0</v>
      </c>
      <c r="O39" s="218">
        <f>O$133*計算_投入係数表!O39</f>
        <v>0</v>
      </c>
      <c r="P39" s="218">
        <f>P$133*計算_投入係数表!P39</f>
        <v>0</v>
      </c>
      <c r="Q39" s="218" t="e">
        <f>Q$133*計算_投入係数表!Q39</f>
        <v>#DIV/0!</v>
      </c>
      <c r="R39" s="218" t="e">
        <f>R$133*計算_投入係数表!R39</f>
        <v>#DIV/0!</v>
      </c>
      <c r="S39" s="218" t="e">
        <f>S$133*計算_投入係数表!S39</f>
        <v>#DIV/0!</v>
      </c>
      <c r="T39" s="218" t="e">
        <f>T$133*計算_投入係数表!T39</f>
        <v>#DIV/0!</v>
      </c>
      <c r="U39" s="218" t="e">
        <f>U$133*計算_投入係数表!U39</f>
        <v>#DIV/0!</v>
      </c>
      <c r="V39" s="218" t="e">
        <f>V$133*計算_投入係数表!V39</f>
        <v>#DIV/0!</v>
      </c>
      <c r="W39" s="218" t="e">
        <f>W$133*計算_投入係数表!W39</f>
        <v>#DIV/0!</v>
      </c>
      <c r="X39" s="218" t="e">
        <f>X$133*計算_投入係数表!X39</f>
        <v>#DIV/0!</v>
      </c>
      <c r="Y39" s="218" t="e">
        <f>Y$133*計算_投入係数表!Y39</f>
        <v>#DIV/0!</v>
      </c>
      <c r="Z39" s="218" t="e">
        <f>Z$133*計算_投入係数表!Z39</f>
        <v>#DIV/0!</v>
      </c>
      <c r="AA39" s="218" t="e">
        <f>AA$133*計算_投入係数表!AA39</f>
        <v>#DIV/0!</v>
      </c>
      <c r="AB39" s="218" t="e">
        <f>AB$133*計算_投入係数表!AB39</f>
        <v>#DIV/0!</v>
      </c>
      <c r="AC39" s="218" t="e">
        <f>AC$133*計算_投入係数表!AC39</f>
        <v>#DIV/0!</v>
      </c>
      <c r="AD39" s="218" t="e">
        <f>AD$133*計算_投入係数表!AD39</f>
        <v>#DIV/0!</v>
      </c>
      <c r="AE39" s="218" t="e">
        <f>AE$133*計算_投入係数表!AE39</f>
        <v>#DIV/0!</v>
      </c>
      <c r="AF39" s="218" t="e">
        <f>AF$133*計算_投入係数表!AF39</f>
        <v>#DIV/0!</v>
      </c>
      <c r="AG39" s="218" t="e">
        <f>AG$133*計算_投入係数表!AG39</f>
        <v>#DIV/0!</v>
      </c>
      <c r="AH39" s="218" t="e">
        <f>AH$133*計算_投入係数表!AH39</f>
        <v>#DIV/0!</v>
      </c>
      <c r="AI39" s="218" t="e">
        <f>AI$133*計算_投入係数表!AI39</f>
        <v>#DIV/0!</v>
      </c>
      <c r="AJ39" s="218" t="e">
        <f>AJ$133*計算_投入係数表!AJ39</f>
        <v>#DIV/0!</v>
      </c>
      <c r="AK39" s="218" t="e">
        <f>AK$133*計算_投入係数表!AK39</f>
        <v>#DIV/0!</v>
      </c>
      <c r="AL39" s="218" t="e">
        <f>AL$133*計算_投入係数表!AL39</f>
        <v>#DIV/0!</v>
      </c>
      <c r="AM39" s="218" t="e">
        <f>AM$133*計算_投入係数表!AM39</f>
        <v>#DIV/0!</v>
      </c>
      <c r="AN39" s="218" t="e">
        <f>AN$133*計算_投入係数表!AN39</f>
        <v>#DIV/0!</v>
      </c>
      <c r="AO39" s="218" t="e">
        <f>AO$133*計算_投入係数表!AO39</f>
        <v>#DIV/0!</v>
      </c>
      <c r="AP39" s="218" t="e">
        <f>AP$133*計算_投入係数表!AP39</f>
        <v>#DIV/0!</v>
      </c>
      <c r="AQ39" s="218" t="e">
        <f>AQ$133*計算_投入係数表!AQ39</f>
        <v>#DIV/0!</v>
      </c>
      <c r="AR39" s="218" t="e">
        <f>AR$133*計算_投入係数表!AR39</f>
        <v>#DIV/0!</v>
      </c>
      <c r="AS39" s="218" t="e">
        <f>AS$133*計算_投入係数表!AS39</f>
        <v>#DIV/0!</v>
      </c>
      <c r="AT39" s="218" t="e">
        <f>AT$133*計算_投入係数表!AT39</f>
        <v>#DIV/0!</v>
      </c>
      <c r="AU39" s="218" t="e">
        <f>AU$133*計算_投入係数表!AU39</f>
        <v>#DIV/0!</v>
      </c>
      <c r="AV39" s="218" t="e">
        <f>AV$133*計算_投入係数表!AV39</f>
        <v>#DIV/0!</v>
      </c>
      <c r="AW39" s="218" t="e">
        <f>AW$133*計算_投入係数表!AW39</f>
        <v>#DIV/0!</v>
      </c>
      <c r="AX39" s="218" t="e">
        <f>AX$133*計算_投入係数表!AX39</f>
        <v>#DIV/0!</v>
      </c>
      <c r="AY39" s="218" t="e">
        <f>AY$133*計算_投入係数表!AY39</f>
        <v>#DIV/0!</v>
      </c>
      <c r="AZ39" s="218" t="e">
        <f>AZ$133*計算_投入係数表!AZ39</f>
        <v>#DIV/0!</v>
      </c>
      <c r="BA39" s="218" t="e">
        <f>BA$133*計算_投入係数表!BA39</f>
        <v>#DIV/0!</v>
      </c>
      <c r="BB39" s="218" t="e">
        <f>BB$133*計算_投入係数表!BB39</f>
        <v>#DIV/0!</v>
      </c>
      <c r="BC39" s="218" t="e">
        <f>BC$133*計算_投入係数表!BC39</f>
        <v>#DIV/0!</v>
      </c>
      <c r="BD39" s="218" t="e">
        <f>BD$133*計算_投入係数表!BD39</f>
        <v>#DIV/0!</v>
      </c>
      <c r="BE39" s="218" t="e">
        <f>BE$133*計算_投入係数表!BE39</f>
        <v>#DIV/0!</v>
      </c>
      <c r="BF39" s="218" t="e">
        <f>BF$133*計算_投入係数表!BF39</f>
        <v>#DIV/0!</v>
      </c>
      <c r="BG39" s="218" t="e">
        <f>BG$133*計算_投入係数表!BG39</f>
        <v>#DIV/0!</v>
      </c>
      <c r="BH39" s="218" t="e">
        <f>BH$133*計算_投入係数表!BH39</f>
        <v>#DIV/0!</v>
      </c>
      <c r="BI39" s="218" t="e">
        <f>BI$133*計算_投入係数表!BI39</f>
        <v>#DIV/0!</v>
      </c>
      <c r="BJ39" s="218" t="e">
        <f>BJ$133*計算_投入係数表!BJ39</f>
        <v>#DIV/0!</v>
      </c>
      <c r="BK39" s="218" t="e">
        <f>BK$133*計算_投入係数表!BK39</f>
        <v>#DIV/0!</v>
      </c>
      <c r="BL39" s="218" t="e">
        <f>BL$133*計算_投入係数表!BL39</f>
        <v>#DIV/0!</v>
      </c>
      <c r="BM39" s="218" t="e">
        <f>BM$133*計算_投入係数表!BM39</f>
        <v>#DIV/0!</v>
      </c>
      <c r="BN39" s="218" t="e">
        <f>BN$133*計算_投入係数表!BN39</f>
        <v>#DIV/0!</v>
      </c>
      <c r="BO39" s="218" t="e">
        <f>BO$133*計算_投入係数表!BO39</f>
        <v>#DIV/0!</v>
      </c>
      <c r="BP39" s="218" t="e">
        <f>BP$133*計算_投入係数表!BP39</f>
        <v>#DIV/0!</v>
      </c>
      <c r="BQ39" s="218" t="e">
        <f>BQ$133*計算_投入係数表!BQ39</f>
        <v>#DIV/0!</v>
      </c>
      <c r="BR39" s="218" t="e">
        <f>BR$133*計算_投入係数表!BR39</f>
        <v>#DIV/0!</v>
      </c>
      <c r="BS39" s="218" t="e">
        <f>BS$133*計算_投入係数表!BS39</f>
        <v>#DIV/0!</v>
      </c>
      <c r="BT39" s="218" t="e">
        <f>BT$133*計算_投入係数表!BT39</f>
        <v>#DIV/0!</v>
      </c>
      <c r="BU39" s="218" t="e">
        <f>BU$133*計算_投入係数表!BU39</f>
        <v>#DIV/0!</v>
      </c>
      <c r="BV39" s="218" t="e">
        <f>BV$133*計算_投入係数表!BV39</f>
        <v>#DIV/0!</v>
      </c>
      <c r="BW39" s="218" t="e">
        <f>BW$133*計算_投入係数表!BW39</f>
        <v>#DIV/0!</v>
      </c>
      <c r="BX39" s="218" t="e">
        <f>BX$133*計算_投入係数表!BX39</f>
        <v>#DIV/0!</v>
      </c>
      <c r="BY39" s="218" t="e">
        <f>BY$133*計算_投入係数表!BY39</f>
        <v>#DIV/0!</v>
      </c>
      <c r="BZ39" s="218" t="e">
        <f>BZ$133*計算_投入係数表!BZ39</f>
        <v>#DIV/0!</v>
      </c>
      <c r="CA39" s="218" t="e">
        <f>CA$133*計算_投入係数表!CA39</f>
        <v>#DIV/0!</v>
      </c>
      <c r="CB39" s="218" t="e">
        <f>CB$133*計算_投入係数表!CB39</f>
        <v>#DIV/0!</v>
      </c>
      <c r="CC39" s="218" t="e">
        <f>CC$133*計算_投入係数表!CC39</f>
        <v>#DIV/0!</v>
      </c>
      <c r="CD39" s="218" t="e">
        <f>CD$133*計算_投入係数表!CD39</f>
        <v>#DIV/0!</v>
      </c>
      <c r="CE39" s="218" t="e">
        <f>CE$133*計算_投入係数表!CE39</f>
        <v>#DIV/0!</v>
      </c>
      <c r="CF39" s="218" t="e">
        <f>CF$133*計算_投入係数表!CF39</f>
        <v>#DIV/0!</v>
      </c>
      <c r="CG39" s="218" t="e">
        <f>CG$133*計算_投入係数表!CG39</f>
        <v>#DIV/0!</v>
      </c>
      <c r="CH39" s="218" t="e">
        <f>CH$133*計算_投入係数表!CH39</f>
        <v>#DIV/0!</v>
      </c>
      <c r="CI39" s="218" t="e">
        <f>CI$133*計算_投入係数表!CI39</f>
        <v>#DIV/0!</v>
      </c>
      <c r="CJ39" s="218" t="e">
        <f>CJ$133*計算_投入係数表!CJ39</f>
        <v>#DIV/0!</v>
      </c>
      <c r="CK39" s="218" t="e">
        <f>CK$133*計算_投入係数表!CK39</f>
        <v>#DIV/0!</v>
      </c>
      <c r="CL39" s="218" t="e">
        <f>CL$133*計算_投入係数表!CL39</f>
        <v>#DIV/0!</v>
      </c>
      <c r="CM39" s="218" t="e">
        <f>CM$133*計算_投入係数表!CM39</f>
        <v>#DIV/0!</v>
      </c>
      <c r="CN39" s="218" t="e">
        <f>CN$133*計算_投入係数表!CN39</f>
        <v>#DIV/0!</v>
      </c>
      <c r="CO39" s="218" t="e">
        <f>CO$133*計算_投入係数表!CO39</f>
        <v>#DIV/0!</v>
      </c>
      <c r="CP39" s="218" t="e">
        <f>CP$133*計算_投入係数表!CP39</f>
        <v>#DIV/0!</v>
      </c>
      <c r="CQ39" s="218" t="e">
        <f>CQ$133*計算_投入係数表!CQ39</f>
        <v>#DIV/0!</v>
      </c>
      <c r="CR39" s="218" t="e">
        <f>CR$133*計算_投入係数表!CR39</f>
        <v>#DIV/0!</v>
      </c>
      <c r="CS39" s="218" t="e">
        <f>CS$133*計算_投入係数表!CS39</f>
        <v>#DIV/0!</v>
      </c>
      <c r="CT39" s="218" t="e">
        <f>CT$133*計算_投入係数表!CT39</f>
        <v>#DIV/0!</v>
      </c>
      <c r="CU39" s="218" t="e">
        <f>CU$133*計算_投入係数表!CU39</f>
        <v>#DIV/0!</v>
      </c>
      <c r="CV39" s="218" t="e">
        <f>CV$133*計算_投入係数表!CV39</f>
        <v>#DIV/0!</v>
      </c>
      <c r="CW39" s="218" t="e">
        <f>CW$133*計算_投入係数表!CW39</f>
        <v>#DIV/0!</v>
      </c>
      <c r="CX39" s="218" t="e">
        <f>CX$133*計算_投入係数表!CX39</f>
        <v>#DIV/0!</v>
      </c>
      <c r="CY39" s="218" t="e">
        <f>CY$133*計算_投入係数表!CY39</f>
        <v>#DIV/0!</v>
      </c>
      <c r="CZ39" s="218" t="e">
        <f>CZ$133*計算_投入係数表!CZ39</f>
        <v>#DIV/0!</v>
      </c>
      <c r="DA39" s="218" t="e">
        <f>DA$133*計算_投入係数表!DA39</f>
        <v>#DIV/0!</v>
      </c>
      <c r="DB39" s="218" t="e">
        <f>DB$133*計算_投入係数表!DB39</f>
        <v>#DIV/0!</v>
      </c>
      <c r="DC39" s="218" t="e">
        <f>DC$133*計算_投入係数表!DC39</f>
        <v>#DIV/0!</v>
      </c>
      <c r="DD39" s="218" t="e">
        <f>DD$133*計算_投入係数表!DD39</f>
        <v>#DIV/0!</v>
      </c>
      <c r="DE39" s="218" t="e">
        <f>DE$133*計算_投入係数表!DE39</f>
        <v>#DIV/0!</v>
      </c>
      <c r="DF39" s="218" t="e">
        <f>DF$133*計算_投入係数表!DF39</f>
        <v>#DIV/0!</v>
      </c>
      <c r="DG39" s="218" t="e">
        <f>DG$133*計算_投入係数表!DG39</f>
        <v>#DIV/0!</v>
      </c>
      <c r="DH39" s="218" t="e">
        <f>DH$133*計算_投入係数表!DH39</f>
        <v>#DIV/0!</v>
      </c>
      <c r="DI39" s="218" t="e">
        <f>DI$133*計算_投入係数表!DI39</f>
        <v>#DIV/0!</v>
      </c>
      <c r="DJ39" s="218" t="e">
        <f>DJ$133*計算_投入係数表!DJ39</f>
        <v>#DIV/0!</v>
      </c>
      <c r="DK39" s="218" t="e">
        <f>DK$133*計算_投入係数表!DK39</f>
        <v>#DIV/0!</v>
      </c>
      <c r="DL39" s="218" t="e">
        <f>DL$133*計算_投入係数表!DL39</f>
        <v>#DIV/0!</v>
      </c>
      <c r="DM39" s="218" t="e">
        <f>DM$133*計算_投入係数表!DM39</f>
        <v>#DIV/0!</v>
      </c>
      <c r="DN39" s="218" t="e">
        <f>DN$133*計算_投入係数表!DN39</f>
        <v>#DIV/0!</v>
      </c>
      <c r="DO39" s="218" t="e">
        <f>DO$133*計算_投入係数表!DO39</f>
        <v>#DIV/0!</v>
      </c>
      <c r="DP39" s="218" t="e">
        <f>DP$133*計算_投入係数表!DP39</f>
        <v>#DIV/0!</v>
      </c>
      <c r="DQ39" s="218" t="e">
        <f>DQ$133*計算_投入係数表!DQ39</f>
        <v>#DIV/0!</v>
      </c>
      <c r="DR39" s="218" t="e">
        <f>DR$133*計算_投入係数表!DR39</f>
        <v>#DIV/0!</v>
      </c>
      <c r="DS39" s="218" t="e">
        <f>DS$133*計算_投入係数表!DS39</f>
        <v>#DIV/0!</v>
      </c>
      <c r="DT39" s="219">
        <f t="shared" si="0"/>
        <v>0</v>
      </c>
      <c r="DU39" s="214">
        <f>SUMIF(振分, $C39, 入力_北海道基本取引表!DU$4:DU$124)*($DV$140/$DW$140)</f>
        <v>0</v>
      </c>
      <c r="DV39" s="214">
        <f>SUMIF(振分, $C39, 入力_北海道基本取引表!DV$4:DV$124)*(入力!$D$718/入力!$F$718)</f>
        <v>0</v>
      </c>
      <c r="DW39" s="214">
        <f>SUMIF(振分, $C39, 入力_北海道基本取引表!DW$4:DW$124)*(計算_基本取引表_調整前!$DV$141/計算_基本取引表_調整前!$DW$141)</f>
        <v>0</v>
      </c>
      <c r="DX39" s="214">
        <f>SUMIF(振分, $C39, 入力_北海道基本取引表!DX$4:DX$124)*(計算_基本取引表_調整前!$DV$142/計算_基本取引表_調整前!$DW$142)</f>
        <v>0</v>
      </c>
      <c r="DY39" s="214">
        <f>SUMIF(振分, $C39, 入力_北海道基本取引表!DY$4:DY$124)*(入力!$D$700/入力!$F$700)</f>
        <v>0</v>
      </c>
      <c r="DZ39" s="214">
        <f>SUMIF(振分, $C39, 入力_北海道基本取引表!DZ$4:DZ$124)*($DV$140/$DW$140)</f>
        <v>0</v>
      </c>
      <c r="EA39" s="214" t="e">
        <f>SUMIF(振分, $C39, 入力_北海道基本取引表!EA$4:EA$124)*($EJ39/SUMIF(振分, $C39, 入力_北海道基本取引表!$EO$4:$EO$124))</f>
        <v>#DIV/0!</v>
      </c>
      <c r="EB39" s="214"/>
      <c r="EC39" s="215" t="e">
        <f t="shared" si="1"/>
        <v>#DIV/0!</v>
      </c>
      <c r="ED39" s="216" t="e">
        <f t="shared" si="2"/>
        <v>#DIV/0!</v>
      </c>
      <c r="EE39" s="214"/>
      <c r="EF39" s="216"/>
      <c r="EG39" s="216"/>
      <c r="EH39" s="214"/>
      <c r="EI39" s="216"/>
      <c r="EJ39" s="216">
        <v>0</v>
      </c>
    </row>
    <row r="40" spans="2:140" s="6" customFormat="1" ht="12" x14ac:dyDescent="0.25">
      <c r="B40" s="53" t="s">
        <v>50</v>
      </c>
      <c r="C40" s="192" t="str">
        <v>-</v>
      </c>
      <c r="D40" s="211">
        <f>D$133*計算_投入係数表!D40</f>
        <v>0</v>
      </c>
      <c r="E40" s="212">
        <f>E$133*計算_投入係数表!E40</f>
        <v>0</v>
      </c>
      <c r="F40" s="212">
        <f>F$133*計算_投入係数表!F40</f>
        <v>0</v>
      </c>
      <c r="G40" s="212">
        <f>G$133*計算_投入係数表!G40</f>
        <v>0</v>
      </c>
      <c r="H40" s="212">
        <f>H$133*計算_投入係数表!H40</f>
        <v>0</v>
      </c>
      <c r="I40" s="212">
        <f>I$133*計算_投入係数表!I40</f>
        <v>0</v>
      </c>
      <c r="J40" s="212">
        <f>J$133*計算_投入係数表!J40</f>
        <v>0</v>
      </c>
      <c r="K40" s="212">
        <f>K$133*計算_投入係数表!K40</f>
        <v>0</v>
      </c>
      <c r="L40" s="212">
        <f>L$133*計算_投入係数表!L40</f>
        <v>0</v>
      </c>
      <c r="M40" s="212">
        <f>M$133*計算_投入係数表!M40</f>
        <v>0</v>
      </c>
      <c r="N40" s="212">
        <f>N$133*計算_投入係数表!N40</f>
        <v>0</v>
      </c>
      <c r="O40" s="212">
        <f>O$133*計算_投入係数表!O40</f>
        <v>0</v>
      </c>
      <c r="P40" s="212">
        <f>P$133*計算_投入係数表!P40</f>
        <v>0</v>
      </c>
      <c r="Q40" s="212" t="e">
        <f>Q$133*計算_投入係数表!Q40</f>
        <v>#DIV/0!</v>
      </c>
      <c r="R40" s="212" t="e">
        <f>R$133*計算_投入係数表!R40</f>
        <v>#DIV/0!</v>
      </c>
      <c r="S40" s="212" t="e">
        <f>S$133*計算_投入係数表!S40</f>
        <v>#DIV/0!</v>
      </c>
      <c r="T40" s="212" t="e">
        <f>T$133*計算_投入係数表!T40</f>
        <v>#DIV/0!</v>
      </c>
      <c r="U40" s="212" t="e">
        <f>U$133*計算_投入係数表!U40</f>
        <v>#DIV/0!</v>
      </c>
      <c r="V40" s="212" t="e">
        <f>V$133*計算_投入係数表!V40</f>
        <v>#DIV/0!</v>
      </c>
      <c r="W40" s="212" t="e">
        <f>W$133*計算_投入係数表!W40</f>
        <v>#DIV/0!</v>
      </c>
      <c r="X40" s="212" t="e">
        <f>X$133*計算_投入係数表!X40</f>
        <v>#DIV/0!</v>
      </c>
      <c r="Y40" s="212" t="e">
        <f>Y$133*計算_投入係数表!Y40</f>
        <v>#DIV/0!</v>
      </c>
      <c r="Z40" s="212" t="e">
        <f>Z$133*計算_投入係数表!Z40</f>
        <v>#DIV/0!</v>
      </c>
      <c r="AA40" s="212" t="e">
        <f>AA$133*計算_投入係数表!AA40</f>
        <v>#DIV/0!</v>
      </c>
      <c r="AB40" s="212" t="e">
        <f>AB$133*計算_投入係数表!AB40</f>
        <v>#DIV/0!</v>
      </c>
      <c r="AC40" s="212" t="e">
        <f>AC$133*計算_投入係数表!AC40</f>
        <v>#DIV/0!</v>
      </c>
      <c r="AD40" s="212" t="e">
        <f>AD$133*計算_投入係数表!AD40</f>
        <v>#DIV/0!</v>
      </c>
      <c r="AE40" s="212" t="e">
        <f>AE$133*計算_投入係数表!AE40</f>
        <v>#DIV/0!</v>
      </c>
      <c r="AF40" s="212" t="e">
        <f>AF$133*計算_投入係数表!AF40</f>
        <v>#DIV/0!</v>
      </c>
      <c r="AG40" s="212" t="e">
        <f>AG$133*計算_投入係数表!AG40</f>
        <v>#DIV/0!</v>
      </c>
      <c r="AH40" s="212" t="e">
        <f>AH$133*計算_投入係数表!AH40</f>
        <v>#DIV/0!</v>
      </c>
      <c r="AI40" s="212" t="e">
        <f>AI$133*計算_投入係数表!AI40</f>
        <v>#DIV/0!</v>
      </c>
      <c r="AJ40" s="212" t="e">
        <f>AJ$133*計算_投入係数表!AJ40</f>
        <v>#DIV/0!</v>
      </c>
      <c r="AK40" s="212" t="e">
        <f>AK$133*計算_投入係数表!AK40</f>
        <v>#DIV/0!</v>
      </c>
      <c r="AL40" s="212" t="e">
        <f>AL$133*計算_投入係数表!AL40</f>
        <v>#DIV/0!</v>
      </c>
      <c r="AM40" s="212" t="e">
        <f>AM$133*計算_投入係数表!AM40</f>
        <v>#DIV/0!</v>
      </c>
      <c r="AN40" s="212" t="e">
        <f>AN$133*計算_投入係数表!AN40</f>
        <v>#DIV/0!</v>
      </c>
      <c r="AO40" s="212" t="e">
        <f>AO$133*計算_投入係数表!AO40</f>
        <v>#DIV/0!</v>
      </c>
      <c r="AP40" s="212" t="e">
        <f>AP$133*計算_投入係数表!AP40</f>
        <v>#DIV/0!</v>
      </c>
      <c r="AQ40" s="212" t="e">
        <f>AQ$133*計算_投入係数表!AQ40</f>
        <v>#DIV/0!</v>
      </c>
      <c r="AR40" s="212" t="e">
        <f>AR$133*計算_投入係数表!AR40</f>
        <v>#DIV/0!</v>
      </c>
      <c r="AS40" s="212" t="e">
        <f>AS$133*計算_投入係数表!AS40</f>
        <v>#DIV/0!</v>
      </c>
      <c r="AT40" s="212" t="e">
        <f>AT$133*計算_投入係数表!AT40</f>
        <v>#DIV/0!</v>
      </c>
      <c r="AU40" s="212" t="e">
        <f>AU$133*計算_投入係数表!AU40</f>
        <v>#DIV/0!</v>
      </c>
      <c r="AV40" s="212" t="e">
        <f>AV$133*計算_投入係数表!AV40</f>
        <v>#DIV/0!</v>
      </c>
      <c r="AW40" s="212" t="e">
        <f>AW$133*計算_投入係数表!AW40</f>
        <v>#DIV/0!</v>
      </c>
      <c r="AX40" s="212" t="e">
        <f>AX$133*計算_投入係数表!AX40</f>
        <v>#DIV/0!</v>
      </c>
      <c r="AY40" s="212" t="e">
        <f>AY$133*計算_投入係数表!AY40</f>
        <v>#DIV/0!</v>
      </c>
      <c r="AZ40" s="212" t="e">
        <f>AZ$133*計算_投入係数表!AZ40</f>
        <v>#DIV/0!</v>
      </c>
      <c r="BA40" s="212" t="e">
        <f>BA$133*計算_投入係数表!BA40</f>
        <v>#DIV/0!</v>
      </c>
      <c r="BB40" s="212" t="e">
        <f>BB$133*計算_投入係数表!BB40</f>
        <v>#DIV/0!</v>
      </c>
      <c r="BC40" s="212" t="e">
        <f>BC$133*計算_投入係数表!BC40</f>
        <v>#DIV/0!</v>
      </c>
      <c r="BD40" s="212" t="e">
        <f>BD$133*計算_投入係数表!BD40</f>
        <v>#DIV/0!</v>
      </c>
      <c r="BE40" s="212" t="e">
        <f>BE$133*計算_投入係数表!BE40</f>
        <v>#DIV/0!</v>
      </c>
      <c r="BF40" s="212" t="e">
        <f>BF$133*計算_投入係数表!BF40</f>
        <v>#DIV/0!</v>
      </c>
      <c r="BG40" s="212" t="e">
        <f>BG$133*計算_投入係数表!BG40</f>
        <v>#DIV/0!</v>
      </c>
      <c r="BH40" s="212" t="e">
        <f>BH$133*計算_投入係数表!BH40</f>
        <v>#DIV/0!</v>
      </c>
      <c r="BI40" s="212" t="e">
        <f>BI$133*計算_投入係数表!BI40</f>
        <v>#DIV/0!</v>
      </c>
      <c r="BJ40" s="212" t="e">
        <f>BJ$133*計算_投入係数表!BJ40</f>
        <v>#DIV/0!</v>
      </c>
      <c r="BK40" s="212" t="e">
        <f>BK$133*計算_投入係数表!BK40</f>
        <v>#DIV/0!</v>
      </c>
      <c r="BL40" s="212" t="e">
        <f>BL$133*計算_投入係数表!BL40</f>
        <v>#DIV/0!</v>
      </c>
      <c r="BM40" s="212" t="e">
        <f>BM$133*計算_投入係数表!BM40</f>
        <v>#DIV/0!</v>
      </c>
      <c r="BN40" s="212" t="e">
        <f>BN$133*計算_投入係数表!BN40</f>
        <v>#DIV/0!</v>
      </c>
      <c r="BO40" s="212" t="e">
        <f>BO$133*計算_投入係数表!BO40</f>
        <v>#DIV/0!</v>
      </c>
      <c r="BP40" s="212" t="e">
        <f>BP$133*計算_投入係数表!BP40</f>
        <v>#DIV/0!</v>
      </c>
      <c r="BQ40" s="212" t="e">
        <f>BQ$133*計算_投入係数表!BQ40</f>
        <v>#DIV/0!</v>
      </c>
      <c r="BR40" s="212" t="e">
        <f>BR$133*計算_投入係数表!BR40</f>
        <v>#DIV/0!</v>
      </c>
      <c r="BS40" s="212" t="e">
        <f>BS$133*計算_投入係数表!BS40</f>
        <v>#DIV/0!</v>
      </c>
      <c r="BT40" s="212" t="e">
        <f>BT$133*計算_投入係数表!BT40</f>
        <v>#DIV/0!</v>
      </c>
      <c r="BU40" s="212" t="e">
        <f>BU$133*計算_投入係数表!BU40</f>
        <v>#DIV/0!</v>
      </c>
      <c r="BV40" s="212" t="e">
        <f>BV$133*計算_投入係数表!BV40</f>
        <v>#DIV/0!</v>
      </c>
      <c r="BW40" s="212" t="e">
        <f>BW$133*計算_投入係数表!BW40</f>
        <v>#DIV/0!</v>
      </c>
      <c r="BX40" s="212" t="e">
        <f>BX$133*計算_投入係数表!BX40</f>
        <v>#DIV/0!</v>
      </c>
      <c r="BY40" s="212" t="e">
        <f>BY$133*計算_投入係数表!BY40</f>
        <v>#DIV/0!</v>
      </c>
      <c r="BZ40" s="212" t="e">
        <f>BZ$133*計算_投入係数表!BZ40</f>
        <v>#DIV/0!</v>
      </c>
      <c r="CA40" s="212" t="e">
        <f>CA$133*計算_投入係数表!CA40</f>
        <v>#DIV/0!</v>
      </c>
      <c r="CB40" s="212" t="e">
        <f>CB$133*計算_投入係数表!CB40</f>
        <v>#DIV/0!</v>
      </c>
      <c r="CC40" s="212" t="e">
        <f>CC$133*計算_投入係数表!CC40</f>
        <v>#DIV/0!</v>
      </c>
      <c r="CD40" s="212" t="e">
        <f>CD$133*計算_投入係数表!CD40</f>
        <v>#DIV/0!</v>
      </c>
      <c r="CE40" s="212" t="e">
        <f>CE$133*計算_投入係数表!CE40</f>
        <v>#DIV/0!</v>
      </c>
      <c r="CF40" s="212" t="e">
        <f>CF$133*計算_投入係数表!CF40</f>
        <v>#DIV/0!</v>
      </c>
      <c r="CG40" s="212" t="e">
        <f>CG$133*計算_投入係数表!CG40</f>
        <v>#DIV/0!</v>
      </c>
      <c r="CH40" s="212" t="e">
        <f>CH$133*計算_投入係数表!CH40</f>
        <v>#DIV/0!</v>
      </c>
      <c r="CI40" s="212" t="e">
        <f>CI$133*計算_投入係数表!CI40</f>
        <v>#DIV/0!</v>
      </c>
      <c r="CJ40" s="212" t="e">
        <f>CJ$133*計算_投入係数表!CJ40</f>
        <v>#DIV/0!</v>
      </c>
      <c r="CK40" s="212" t="e">
        <f>CK$133*計算_投入係数表!CK40</f>
        <v>#DIV/0!</v>
      </c>
      <c r="CL40" s="212" t="e">
        <f>CL$133*計算_投入係数表!CL40</f>
        <v>#DIV/0!</v>
      </c>
      <c r="CM40" s="212" t="e">
        <f>CM$133*計算_投入係数表!CM40</f>
        <v>#DIV/0!</v>
      </c>
      <c r="CN40" s="212" t="e">
        <f>CN$133*計算_投入係数表!CN40</f>
        <v>#DIV/0!</v>
      </c>
      <c r="CO40" s="212" t="e">
        <f>CO$133*計算_投入係数表!CO40</f>
        <v>#DIV/0!</v>
      </c>
      <c r="CP40" s="212" t="e">
        <f>CP$133*計算_投入係数表!CP40</f>
        <v>#DIV/0!</v>
      </c>
      <c r="CQ40" s="212" t="e">
        <f>CQ$133*計算_投入係数表!CQ40</f>
        <v>#DIV/0!</v>
      </c>
      <c r="CR40" s="212" t="e">
        <f>CR$133*計算_投入係数表!CR40</f>
        <v>#DIV/0!</v>
      </c>
      <c r="CS40" s="212" t="e">
        <f>CS$133*計算_投入係数表!CS40</f>
        <v>#DIV/0!</v>
      </c>
      <c r="CT40" s="212" t="e">
        <f>CT$133*計算_投入係数表!CT40</f>
        <v>#DIV/0!</v>
      </c>
      <c r="CU40" s="212" t="e">
        <f>CU$133*計算_投入係数表!CU40</f>
        <v>#DIV/0!</v>
      </c>
      <c r="CV40" s="212" t="e">
        <f>CV$133*計算_投入係数表!CV40</f>
        <v>#DIV/0!</v>
      </c>
      <c r="CW40" s="212" t="e">
        <f>CW$133*計算_投入係数表!CW40</f>
        <v>#DIV/0!</v>
      </c>
      <c r="CX40" s="212" t="e">
        <f>CX$133*計算_投入係数表!CX40</f>
        <v>#DIV/0!</v>
      </c>
      <c r="CY40" s="212" t="e">
        <f>CY$133*計算_投入係数表!CY40</f>
        <v>#DIV/0!</v>
      </c>
      <c r="CZ40" s="212" t="e">
        <f>CZ$133*計算_投入係数表!CZ40</f>
        <v>#DIV/0!</v>
      </c>
      <c r="DA40" s="212" t="e">
        <f>DA$133*計算_投入係数表!DA40</f>
        <v>#DIV/0!</v>
      </c>
      <c r="DB40" s="212" t="e">
        <f>DB$133*計算_投入係数表!DB40</f>
        <v>#DIV/0!</v>
      </c>
      <c r="DC40" s="212" t="e">
        <f>DC$133*計算_投入係数表!DC40</f>
        <v>#DIV/0!</v>
      </c>
      <c r="DD40" s="212" t="e">
        <f>DD$133*計算_投入係数表!DD40</f>
        <v>#DIV/0!</v>
      </c>
      <c r="DE40" s="212" t="e">
        <f>DE$133*計算_投入係数表!DE40</f>
        <v>#DIV/0!</v>
      </c>
      <c r="DF40" s="212" t="e">
        <f>DF$133*計算_投入係数表!DF40</f>
        <v>#DIV/0!</v>
      </c>
      <c r="DG40" s="212" t="e">
        <f>DG$133*計算_投入係数表!DG40</f>
        <v>#DIV/0!</v>
      </c>
      <c r="DH40" s="212" t="e">
        <f>DH$133*計算_投入係数表!DH40</f>
        <v>#DIV/0!</v>
      </c>
      <c r="DI40" s="212" t="e">
        <f>DI$133*計算_投入係数表!DI40</f>
        <v>#DIV/0!</v>
      </c>
      <c r="DJ40" s="212" t="e">
        <f>DJ$133*計算_投入係数表!DJ40</f>
        <v>#DIV/0!</v>
      </c>
      <c r="DK40" s="212" t="e">
        <f>DK$133*計算_投入係数表!DK40</f>
        <v>#DIV/0!</v>
      </c>
      <c r="DL40" s="212" t="e">
        <f>DL$133*計算_投入係数表!DL40</f>
        <v>#DIV/0!</v>
      </c>
      <c r="DM40" s="212" t="e">
        <f>DM$133*計算_投入係数表!DM40</f>
        <v>#DIV/0!</v>
      </c>
      <c r="DN40" s="212" t="e">
        <f>DN$133*計算_投入係数表!DN40</f>
        <v>#DIV/0!</v>
      </c>
      <c r="DO40" s="212" t="e">
        <f>DO$133*計算_投入係数表!DO40</f>
        <v>#DIV/0!</v>
      </c>
      <c r="DP40" s="212" t="e">
        <f>DP$133*計算_投入係数表!DP40</f>
        <v>#DIV/0!</v>
      </c>
      <c r="DQ40" s="212" t="e">
        <f>DQ$133*計算_投入係数表!DQ40</f>
        <v>#DIV/0!</v>
      </c>
      <c r="DR40" s="212" t="e">
        <f>DR$133*計算_投入係数表!DR40</f>
        <v>#DIV/0!</v>
      </c>
      <c r="DS40" s="212" t="e">
        <f>DS$133*計算_投入係数表!DS40</f>
        <v>#DIV/0!</v>
      </c>
      <c r="DT40" s="213">
        <f t="shared" si="0"/>
        <v>0</v>
      </c>
      <c r="DU40" s="214">
        <f>SUMIF(振分, $C40, 入力_北海道基本取引表!DU$4:DU$124)*($DV$140/$DW$140)</f>
        <v>0</v>
      </c>
      <c r="DV40" s="214">
        <f>SUMIF(振分, $C40, 入力_北海道基本取引表!DV$4:DV$124)*(入力!$D$718/入力!$F$718)</f>
        <v>0</v>
      </c>
      <c r="DW40" s="214">
        <f>SUMIF(振分, $C40, 入力_北海道基本取引表!DW$4:DW$124)*(計算_基本取引表_調整前!$DV$141/計算_基本取引表_調整前!$DW$141)</f>
        <v>0</v>
      </c>
      <c r="DX40" s="214">
        <f>SUMIF(振分, $C40, 入力_北海道基本取引表!DX$4:DX$124)*(計算_基本取引表_調整前!$DV$142/計算_基本取引表_調整前!$DW$142)</f>
        <v>0</v>
      </c>
      <c r="DY40" s="214">
        <f>SUMIF(振分, $C40, 入力_北海道基本取引表!DY$4:DY$124)*(入力!$D$700/入力!$F$700)</f>
        <v>0</v>
      </c>
      <c r="DZ40" s="214">
        <f>SUMIF(振分, $C40, 入力_北海道基本取引表!DZ$4:DZ$124)*($DV$140/$DW$140)</f>
        <v>0</v>
      </c>
      <c r="EA40" s="214" t="e">
        <f>SUMIF(振分, $C40, 入力_北海道基本取引表!EA$4:EA$124)*($EJ40/SUMIF(振分, $C40, 入力_北海道基本取引表!$EO$4:$EO$124))</f>
        <v>#DIV/0!</v>
      </c>
      <c r="EB40" s="214"/>
      <c r="EC40" s="215" t="e">
        <f t="shared" si="1"/>
        <v>#DIV/0!</v>
      </c>
      <c r="ED40" s="216" t="e">
        <f t="shared" si="2"/>
        <v>#DIV/0!</v>
      </c>
      <c r="EE40" s="214"/>
      <c r="EF40" s="216"/>
      <c r="EG40" s="216"/>
      <c r="EH40" s="214"/>
      <c r="EI40" s="216"/>
      <c r="EJ40" s="216">
        <v>0</v>
      </c>
    </row>
    <row r="41" spans="2:140" s="6" customFormat="1" ht="12" x14ac:dyDescent="0.25">
      <c r="B41" s="53" t="s">
        <v>52</v>
      </c>
      <c r="C41" s="192" t="str">
        <v>-</v>
      </c>
      <c r="D41" s="211">
        <f>D$133*計算_投入係数表!D41</f>
        <v>0</v>
      </c>
      <c r="E41" s="212">
        <f>E$133*計算_投入係数表!E41</f>
        <v>0</v>
      </c>
      <c r="F41" s="212">
        <f>F$133*計算_投入係数表!F41</f>
        <v>0</v>
      </c>
      <c r="G41" s="212">
        <f>G$133*計算_投入係数表!G41</f>
        <v>0</v>
      </c>
      <c r="H41" s="212">
        <f>H$133*計算_投入係数表!H41</f>
        <v>0</v>
      </c>
      <c r="I41" s="212">
        <f>I$133*計算_投入係数表!I41</f>
        <v>0</v>
      </c>
      <c r="J41" s="212">
        <f>J$133*計算_投入係数表!J41</f>
        <v>0</v>
      </c>
      <c r="K41" s="212">
        <f>K$133*計算_投入係数表!K41</f>
        <v>0</v>
      </c>
      <c r="L41" s="212">
        <f>L$133*計算_投入係数表!L41</f>
        <v>0</v>
      </c>
      <c r="M41" s="212">
        <f>M$133*計算_投入係数表!M41</f>
        <v>0</v>
      </c>
      <c r="N41" s="212">
        <f>N$133*計算_投入係数表!N41</f>
        <v>0</v>
      </c>
      <c r="O41" s="212">
        <f>O$133*計算_投入係数表!O41</f>
        <v>0</v>
      </c>
      <c r="P41" s="212">
        <f>P$133*計算_投入係数表!P41</f>
        <v>0</v>
      </c>
      <c r="Q41" s="212" t="e">
        <f>Q$133*計算_投入係数表!Q41</f>
        <v>#DIV/0!</v>
      </c>
      <c r="R41" s="212" t="e">
        <f>R$133*計算_投入係数表!R41</f>
        <v>#DIV/0!</v>
      </c>
      <c r="S41" s="212" t="e">
        <f>S$133*計算_投入係数表!S41</f>
        <v>#DIV/0!</v>
      </c>
      <c r="T41" s="212" t="e">
        <f>T$133*計算_投入係数表!T41</f>
        <v>#DIV/0!</v>
      </c>
      <c r="U41" s="212" t="e">
        <f>U$133*計算_投入係数表!U41</f>
        <v>#DIV/0!</v>
      </c>
      <c r="V41" s="212" t="e">
        <f>V$133*計算_投入係数表!V41</f>
        <v>#DIV/0!</v>
      </c>
      <c r="W41" s="212" t="e">
        <f>W$133*計算_投入係数表!W41</f>
        <v>#DIV/0!</v>
      </c>
      <c r="X41" s="212" t="e">
        <f>X$133*計算_投入係数表!X41</f>
        <v>#DIV/0!</v>
      </c>
      <c r="Y41" s="212" t="e">
        <f>Y$133*計算_投入係数表!Y41</f>
        <v>#DIV/0!</v>
      </c>
      <c r="Z41" s="212" t="e">
        <f>Z$133*計算_投入係数表!Z41</f>
        <v>#DIV/0!</v>
      </c>
      <c r="AA41" s="212" t="e">
        <f>AA$133*計算_投入係数表!AA41</f>
        <v>#DIV/0!</v>
      </c>
      <c r="AB41" s="212" t="e">
        <f>AB$133*計算_投入係数表!AB41</f>
        <v>#DIV/0!</v>
      </c>
      <c r="AC41" s="212" t="e">
        <f>AC$133*計算_投入係数表!AC41</f>
        <v>#DIV/0!</v>
      </c>
      <c r="AD41" s="212" t="e">
        <f>AD$133*計算_投入係数表!AD41</f>
        <v>#DIV/0!</v>
      </c>
      <c r="AE41" s="212" t="e">
        <f>AE$133*計算_投入係数表!AE41</f>
        <v>#DIV/0!</v>
      </c>
      <c r="AF41" s="212" t="e">
        <f>AF$133*計算_投入係数表!AF41</f>
        <v>#DIV/0!</v>
      </c>
      <c r="AG41" s="212" t="e">
        <f>AG$133*計算_投入係数表!AG41</f>
        <v>#DIV/0!</v>
      </c>
      <c r="AH41" s="212" t="e">
        <f>AH$133*計算_投入係数表!AH41</f>
        <v>#DIV/0!</v>
      </c>
      <c r="AI41" s="212" t="e">
        <f>AI$133*計算_投入係数表!AI41</f>
        <v>#DIV/0!</v>
      </c>
      <c r="AJ41" s="212" t="e">
        <f>AJ$133*計算_投入係数表!AJ41</f>
        <v>#DIV/0!</v>
      </c>
      <c r="AK41" s="212" t="e">
        <f>AK$133*計算_投入係数表!AK41</f>
        <v>#DIV/0!</v>
      </c>
      <c r="AL41" s="212" t="e">
        <f>AL$133*計算_投入係数表!AL41</f>
        <v>#DIV/0!</v>
      </c>
      <c r="AM41" s="212" t="e">
        <f>AM$133*計算_投入係数表!AM41</f>
        <v>#DIV/0!</v>
      </c>
      <c r="AN41" s="212" t="e">
        <f>AN$133*計算_投入係数表!AN41</f>
        <v>#DIV/0!</v>
      </c>
      <c r="AO41" s="212" t="e">
        <f>AO$133*計算_投入係数表!AO41</f>
        <v>#DIV/0!</v>
      </c>
      <c r="AP41" s="212" t="e">
        <f>AP$133*計算_投入係数表!AP41</f>
        <v>#DIV/0!</v>
      </c>
      <c r="AQ41" s="212" t="e">
        <f>AQ$133*計算_投入係数表!AQ41</f>
        <v>#DIV/0!</v>
      </c>
      <c r="AR41" s="212" t="e">
        <f>AR$133*計算_投入係数表!AR41</f>
        <v>#DIV/0!</v>
      </c>
      <c r="AS41" s="212" t="e">
        <f>AS$133*計算_投入係数表!AS41</f>
        <v>#DIV/0!</v>
      </c>
      <c r="AT41" s="212" t="e">
        <f>AT$133*計算_投入係数表!AT41</f>
        <v>#DIV/0!</v>
      </c>
      <c r="AU41" s="212" t="e">
        <f>AU$133*計算_投入係数表!AU41</f>
        <v>#DIV/0!</v>
      </c>
      <c r="AV41" s="212" t="e">
        <f>AV$133*計算_投入係数表!AV41</f>
        <v>#DIV/0!</v>
      </c>
      <c r="AW41" s="212" t="e">
        <f>AW$133*計算_投入係数表!AW41</f>
        <v>#DIV/0!</v>
      </c>
      <c r="AX41" s="212" t="e">
        <f>AX$133*計算_投入係数表!AX41</f>
        <v>#DIV/0!</v>
      </c>
      <c r="AY41" s="212" t="e">
        <f>AY$133*計算_投入係数表!AY41</f>
        <v>#DIV/0!</v>
      </c>
      <c r="AZ41" s="212" t="e">
        <f>AZ$133*計算_投入係数表!AZ41</f>
        <v>#DIV/0!</v>
      </c>
      <c r="BA41" s="212" t="e">
        <f>BA$133*計算_投入係数表!BA41</f>
        <v>#DIV/0!</v>
      </c>
      <c r="BB41" s="212" t="e">
        <f>BB$133*計算_投入係数表!BB41</f>
        <v>#DIV/0!</v>
      </c>
      <c r="BC41" s="212" t="e">
        <f>BC$133*計算_投入係数表!BC41</f>
        <v>#DIV/0!</v>
      </c>
      <c r="BD41" s="212" t="e">
        <f>BD$133*計算_投入係数表!BD41</f>
        <v>#DIV/0!</v>
      </c>
      <c r="BE41" s="212" t="e">
        <f>BE$133*計算_投入係数表!BE41</f>
        <v>#DIV/0!</v>
      </c>
      <c r="BF41" s="212" t="e">
        <f>BF$133*計算_投入係数表!BF41</f>
        <v>#DIV/0!</v>
      </c>
      <c r="BG41" s="212" t="e">
        <f>BG$133*計算_投入係数表!BG41</f>
        <v>#DIV/0!</v>
      </c>
      <c r="BH41" s="212" t="e">
        <f>BH$133*計算_投入係数表!BH41</f>
        <v>#DIV/0!</v>
      </c>
      <c r="BI41" s="212" t="e">
        <f>BI$133*計算_投入係数表!BI41</f>
        <v>#DIV/0!</v>
      </c>
      <c r="BJ41" s="212" t="e">
        <f>BJ$133*計算_投入係数表!BJ41</f>
        <v>#DIV/0!</v>
      </c>
      <c r="BK41" s="212" t="e">
        <f>BK$133*計算_投入係数表!BK41</f>
        <v>#DIV/0!</v>
      </c>
      <c r="BL41" s="212" t="e">
        <f>BL$133*計算_投入係数表!BL41</f>
        <v>#DIV/0!</v>
      </c>
      <c r="BM41" s="212" t="e">
        <f>BM$133*計算_投入係数表!BM41</f>
        <v>#DIV/0!</v>
      </c>
      <c r="BN41" s="212" t="e">
        <f>BN$133*計算_投入係数表!BN41</f>
        <v>#DIV/0!</v>
      </c>
      <c r="BO41" s="212" t="e">
        <f>BO$133*計算_投入係数表!BO41</f>
        <v>#DIV/0!</v>
      </c>
      <c r="BP41" s="212" t="e">
        <f>BP$133*計算_投入係数表!BP41</f>
        <v>#DIV/0!</v>
      </c>
      <c r="BQ41" s="212" t="e">
        <f>BQ$133*計算_投入係数表!BQ41</f>
        <v>#DIV/0!</v>
      </c>
      <c r="BR41" s="212" t="e">
        <f>BR$133*計算_投入係数表!BR41</f>
        <v>#DIV/0!</v>
      </c>
      <c r="BS41" s="212" t="e">
        <f>BS$133*計算_投入係数表!BS41</f>
        <v>#DIV/0!</v>
      </c>
      <c r="BT41" s="212" t="e">
        <f>BT$133*計算_投入係数表!BT41</f>
        <v>#DIV/0!</v>
      </c>
      <c r="BU41" s="212" t="e">
        <f>BU$133*計算_投入係数表!BU41</f>
        <v>#DIV/0!</v>
      </c>
      <c r="BV41" s="212" t="e">
        <f>BV$133*計算_投入係数表!BV41</f>
        <v>#DIV/0!</v>
      </c>
      <c r="BW41" s="212" t="e">
        <f>BW$133*計算_投入係数表!BW41</f>
        <v>#DIV/0!</v>
      </c>
      <c r="BX41" s="212" t="e">
        <f>BX$133*計算_投入係数表!BX41</f>
        <v>#DIV/0!</v>
      </c>
      <c r="BY41" s="212" t="e">
        <f>BY$133*計算_投入係数表!BY41</f>
        <v>#DIV/0!</v>
      </c>
      <c r="BZ41" s="212" t="e">
        <f>BZ$133*計算_投入係数表!BZ41</f>
        <v>#DIV/0!</v>
      </c>
      <c r="CA41" s="212" t="e">
        <f>CA$133*計算_投入係数表!CA41</f>
        <v>#DIV/0!</v>
      </c>
      <c r="CB41" s="212" t="e">
        <f>CB$133*計算_投入係数表!CB41</f>
        <v>#DIV/0!</v>
      </c>
      <c r="CC41" s="212" t="e">
        <f>CC$133*計算_投入係数表!CC41</f>
        <v>#DIV/0!</v>
      </c>
      <c r="CD41" s="212" t="e">
        <f>CD$133*計算_投入係数表!CD41</f>
        <v>#DIV/0!</v>
      </c>
      <c r="CE41" s="212" t="e">
        <f>CE$133*計算_投入係数表!CE41</f>
        <v>#DIV/0!</v>
      </c>
      <c r="CF41" s="212" t="e">
        <f>CF$133*計算_投入係数表!CF41</f>
        <v>#DIV/0!</v>
      </c>
      <c r="CG41" s="212" t="e">
        <f>CG$133*計算_投入係数表!CG41</f>
        <v>#DIV/0!</v>
      </c>
      <c r="CH41" s="212" t="e">
        <f>CH$133*計算_投入係数表!CH41</f>
        <v>#DIV/0!</v>
      </c>
      <c r="CI41" s="212" t="e">
        <f>CI$133*計算_投入係数表!CI41</f>
        <v>#DIV/0!</v>
      </c>
      <c r="CJ41" s="212" t="e">
        <f>CJ$133*計算_投入係数表!CJ41</f>
        <v>#DIV/0!</v>
      </c>
      <c r="CK41" s="212" t="e">
        <f>CK$133*計算_投入係数表!CK41</f>
        <v>#DIV/0!</v>
      </c>
      <c r="CL41" s="212" t="e">
        <f>CL$133*計算_投入係数表!CL41</f>
        <v>#DIV/0!</v>
      </c>
      <c r="CM41" s="212" t="e">
        <f>CM$133*計算_投入係数表!CM41</f>
        <v>#DIV/0!</v>
      </c>
      <c r="CN41" s="212" t="e">
        <f>CN$133*計算_投入係数表!CN41</f>
        <v>#DIV/0!</v>
      </c>
      <c r="CO41" s="212" t="e">
        <f>CO$133*計算_投入係数表!CO41</f>
        <v>#DIV/0!</v>
      </c>
      <c r="CP41" s="212" t="e">
        <f>CP$133*計算_投入係数表!CP41</f>
        <v>#DIV/0!</v>
      </c>
      <c r="CQ41" s="212" t="e">
        <f>CQ$133*計算_投入係数表!CQ41</f>
        <v>#DIV/0!</v>
      </c>
      <c r="CR41" s="212" t="e">
        <f>CR$133*計算_投入係数表!CR41</f>
        <v>#DIV/0!</v>
      </c>
      <c r="CS41" s="212" t="e">
        <f>CS$133*計算_投入係数表!CS41</f>
        <v>#DIV/0!</v>
      </c>
      <c r="CT41" s="212" t="e">
        <f>CT$133*計算_投入係数表!CT41</f>
        <v>#DIV/0!</v>
      </c>
      <c r="CU41" s="212" t="e">
        <f>CU$133*計算_投入係数表!CU41</f>
        <v>#DIV/0!</v>
      </c>
      <c r="CV41" s="212" t="e">
        <f>CV$133*計算_投入係数表!CV41</f>
        <v>#DIV/0!</v>
      </c>
      <c r="CW41" s="212" t="e">
        <f>CW$133*計算_投入係数表!CW41</f>
        <v>#DIV/0!</v>
      </c>
      <c r="CX41" s="212" t="e">
        <f>CX$133*計算_投入係数表!CX41</f>
        <v>#DIV/0!</v>
      </c>
      <c r="CY41" s="212" t="e">
        <f>CY$133*計算_投入係数表!CY41</f>
        <v>#DIV/0!</v>
      </c>
      <c r="CZ41" s="212" t="e">
        <f>CZ$133*計算_投入係数表!CZ41</f>
        <v>#DIV/0!</v>
      </c>
      <c r="DA41" s="212" t="e">
        <f>DA$133*計算_投入係数表!DA41</f>
        <v>#DIV/0!</v>
      </c>
      <c r="DB41" s="212" t="e">
        <f>DB$133*計算_投入係数表!DB41</f>
        <v>#DIV/0!</v>
      </c>
      <c r="DC41" s="212" t="e">
        <f>DC$133*計算_投入係数表!DC41</f>
        <v>#DIV/0!</v>
      </c>
      <c r="DD41" s="212" t="e">
        <f>DD$133*計算_投入係数表!DD41</f>
        <v>#DIV/0!</v>
      </c>
      <c r="DE41" s="212" t="e">
        <f>DE$133*計算_投入係数表!DE41</f>
        <v>#DIV/0!</v>
      </c>
      <c r="DF41" s="212" t="e">
        <f>DF$133*計算_投入係数表!DF41</f>
        <v>#DIV/0!</v>
      </c>
      <c r="DG41" s="212" t="e">
        <f>DG$133*計算_投入係数表!DG41</f>
        <v>#DIV/0!</v>
      </c>
      <c r="DH41" s="212" t="e">
        <f>DH$133*計算_投入係数表!DH41</f>
        <v>#DIV/0!</v>
      </c>
      <c r="DI41" s="212" t="e">
        <f>DI$133*計算_投入係数表!DI41</f>
        <v>#DIV/0!</v>
      </c>
      <c r="DJ41" s="212" t="e">
        <f>DJ$133*計算_投入係数表!DJ41</f>
        <v>#DIV/0!</v>
      </c>
      <c r="DK41" s="212" t="e">
        <f>DK$133*計算_投入係数表!DK41</f>
        <v>#DIV/0!</v>
      </c>
      <c r="DL41" s="212" t="e">
        <f>DL$133*計算_投入係数表!DL41</f>
        <v>#DIV/0!</v>
      </c>
      <c r="DM41" s="212" t="e">
        <f>DM$133*計算_投入係数表!DM41</f>
        <v>#DIV/0!</v>
      </c>
      <c r="DN41" s="212" t="e">
        <f>DN$133*計算_投入係数表!DN41</f>
        <v>#DIV/0!</v>
      </c>
      <c r="DO41" s="212" t="e">
        <f>DO$133*計算_投入係数表!DO41</f>
        <v>#DIV/0!</v>
      </c>
      <c r="DP41" s="212" t="e">
        <f>DP$133*計算_投入係数表!DP41</f>
        <v>#DIV/0!</v>
      </c>
      <c r="DQ41" s="212" t="e">
        <f>DQ$133*計算_投入係数表!DQ41</f>
        <v>#DIV/0!</v>
      </c>
      <c r="DR41" s="212" t="e">
        <f>DR$133*計算_投入係数表!DR41</f>
        <v>#DIV/0!</v>
      </c>
      <c r="DS41" s="212" t="e">
        <f>DS$133*計算_投入係数表!DS41</f>
        <v>#DIV/0!</v>
      </c>
      <c r="DT41" s="213">
        <f t="shared" si="0"/>
        <v>0</v>
      </c>
      <c r="DU41" s="214">
        <f>SUMIF(振分, $C41, 入力_北海道基本取引表!DU$4:DU$124)*($DV$140/$DW$140)</f>
        <v>0</v>
      </c>
      <c r="DV41" s="214">
        <f>SUMIF(振分, $C41, 入力_北海道基本取引表!DV$4:DV$124)*(入力!$D$718/入力!$F$718)</f>
        <v>0</v>
      </c>
      <c r="DW41" s="214">
        <f>SUMIF(振分, $C41, 入力_北海道基本取引表!DW$4:DW$124)*(計算_基本取引表_調整前!$DV$141/計算_基本取引表_調整前!$DW$141)</f>
        <v>0</v>
      </c>
      <c r="DX41" s="214">
        <f>SUMIF(振分, $C41, 入力_北海道基本取引表!DX$4:DX$124)*(計算_基本取引表_調整前!$DV$142/計算_基本取引表_調整前!$DW$142)</f>
        <v>0</v>
      </c>
      <c r="DY41" s="214">
        <f>SUMIF(振分, $C41, 入力_北海道基本取引表!DY$4:DY$124)*(入力!$D$700/入力!$F$700)</f>
        <v>0</v>
      </c>
      <c r="DZ41" s="214">
        <f>SUMIF(振分, $C41, 入力_北海道基本取引表!DZ$4:DZ$124)*($DV$140/$DW$140)</f>
        <v>0</v>
      </c>
      <c r="EA41" s="214" t="e">
        <f>SUMIF(振分, $C41, 入力_北海道基本取引表!EA$4:EA$124)*($EJ41/SUMIF(振分, $C41, 入力_北海道基本取引表!$EO$4:$EO$124))</f>
        <v>#DIV/0!</v>
      </c>
      <c r="EB41" s="214"/>
      <c r="EC41" s="215" t="e">
        <f t="shared" si="1"/>
        <v>#DIV/0!</v>
      </c>
      <c r="ED41" s="216" t="e">
        <f t="shared" si="2"/>
        <v>#DIV/0!</v>
      </c>
      <c r="EE41" s="214"/>
      <c r="EF41" s="216"/>
      <c r="EG41" s="216"/>
      <c r="EH41" s="214"/>
      <c r="EI41" s="216"/>
      <c r="EJ41" s="216">
        <v>0</v>
      </c>
    </row>
    <row r="42" spans="2:140" s="6" customFormat="1" ht="12" x14ac:dyDescent="0.25">
      <c r="B42" s="53" t="s">
        <v>54</v>
      </c>
      <c r="C42" s="192" t="str">
        <v>-</v>
      </c>
      <c r="D42" s="211">
        <f>D$133*計算_投入係数表!D42</f>
        <v>0</v>
      </c>
      <c r="E42" s="212">
        <f>E$133*計算_投入係数表!E42</f>
        <v>0</v>
      </c>
      <c r="F42" s="212">
        <f>F$133*計算_投入係数表!F42</f>
        <v>0</v>
      </c>
      <c r="G42" s="212">
        <f>G$133*計算_投入係数表!G42</f>
        <v>0</v>
      </c>
      <c r="H42" s="212">
        <f>H$133*計算_投入係数表!H42</f>
        <v>0</v>
      </c>
      <c r="I42" s="212">
        <f>I$133*計算_投入係数表!I42</f>
        <v>0</v>
      </c>
      <c r="J42" s="212">
        <f>J$133*計算_投入係数表!J42</f>
        <v>0</v>
      </c>
      <c r="K42" s="212">
        <f>K$133*計算_投入係数表!K42</f>
        <v>0</v>
      </c>
      <c r="L42" s="212">
        <f>L$133*計算_投入係数表!L42</f>
        <v>0</v>
      </c>
      <c r="M42" s="212">
        <f>M$133*計算_投入係数表!M42</f>
        <v>0</v>
      </c>
      <c r="N42" s="212">
        <f>N$133*計算_投入係数表!N42</f>
        <v>0</v>
      </c>
      <c r="O42" s="212">
        <f>O$133*計算_投入係数表!O42</f>
        <v>0</v>
      </c>
      <c r="P42" s="212">
        <f>P$133*計算_投入係数表!P42</f>
        <v>0</v>
      </c>
      <c r="Q42" s="212" t="e">
        <f>Q$133*計算_投入係数表!Q42</f>
        <v>#DIV/0!</v>
      </c>
      <c r="R42" s="212" t="e">
        <f>R$133*計算_投入係数表!R42</f>
        <v>#DIV/0!</v>
      </c>
      <c r="S42" s="212" t="e">
        <f>S$133*計算_投入係数表!S42</f>
        <v>#DIV/0!</v>
      </c>
      <c r="T42" s="212" t="e">
        <f>T$133*計算_投入係数表!T42</f>
        <v>#DIV/0!</v>
      </c>
      <c r="U42" s="212" t="e">
        <f>U$133*計算_投入係数表!U42</f>
        <v>#DIV/0!</v>
      </c>
      <c r="V42" s="212" t="e">
        <f>V$133*計算_投入係数表!V42</f>
        <v>#DIV/0!</v>
      </c>
      <c r="W42" s="212" t="e">
        <f>W$133*計算_投入係数表!W42</f>
        <v>#DIV/0!</v>
      </c>
      <c r="X42" s="212" t="e">
        <f>X$133*計算_投入係数表!X42</f>
        <v>#DIV/0!</v>
      </c>
      <c r="Y42" s="212" t="e">
        <f>Y$133*計算_投入係数表!Y42</f>
        <v>#DIV/0!</v>
      </c>
      <c r="Z42" s="212" t="e">
        <f>Z$133*計算_投入係数表!Z42</f>
        <v>#DIV/0!</v>
      </c>
      <c r="AA42" s="212" t="e">
        <f>AA$133*計算_投入係数表!AA42</f>
        <v>#DIV/0!</v>
      </c>
      <c r="AB42" s="212" t="e">
        <f>AB$133*計算_投入係数表!AB42</f>
        <v>#DIV/0!</v>
      </c>
      <c r="AC42" s="212" t="e">
        <f>AC$133*計算_投入係数表!AC42</f>
        <v>#DIV/0!</v>
      </c>
      <c r="AD42" s="212" t="e">
        <f>AD$133*計算_投入係数表!AD42</f>
        <v>#DIV/0!</v>
      </c>
      <c r="AE42" s="212" t="e">
        <f>AE$133*計算_投入係数表!AE42</f>
        <v>#DIV/0!</v>
      </c>
      <c r="AF42" s="212" t="e">
        <f>AF$133*計算_投入係数表!AF42</f>
        <v>#DIV/0!</v>
      </c>
      <c r="AG42" s="212" t="e">
        <f>AG$133*計算_投入係数表!AG42</f>
        <v>#DIV/0!</v>
      </c>
      <c r="AH42" s="212" t="e">
        <f>AH$133*計算_投入係数表!AH42</f>
        <v>#DIV/0!</v>
      </c>
      <c r="AI42" s="212" t="e">
        <f>AI$133*計算_投入係数表!AI42</f>
        <v>#DIV/0!</v>
      </c>
      <c r="AJ42" s="212" t="e">
        <f>AJ$133*計算_投入係数表!AJ42</f>
        <v>#DIV/0!</v>
      </c>
      <c r="AK42" s="212" t="e">
        <f>AK$133*計算_投入係数表!AK42</f>
        <v>#DIV/0!</v>
      </c>
      <c r="AL42" s="212" t="e">
        <f>AL$133*計算_投入係数表!AL42</f>
        <v>#DIV/0!</v>
      </c>
      <c r="AM42" s="212" t="e">
        <f>AM$133*計算_投入係数表!AM42</f>
        <v>#DIV/0!</v>
      </c>
      <c r="AN42" s="212" t="e">
        <f>AN$133*計算_投入係数表!AN42</f>
        <v>#DIV/0!</v>
      </c>
      <c r="AO42" s="212" t="e">
        <f>AO$133*計算_投入係数表!AO42</f>
        <v>#DIV/0!</v>
      </c>
      <c r="AP42" s="212" t="e">
        <f>AP$133*計算_投入係数表!AP42</f>
        <v>#DIV/0!</v>
      </c>
      <c r="AQ42" s="212" t="e">
        <f>AQ$133*計算_投入係数表!AQ42</f>
        <v>#DIV/0!</v>
      </c>
      <c r="AR42" s="212" t="e">
        <f>AR$133*計算_投入係数表!AR42</f>
        <v>#DIV/0!</v>
      </c>
      <c r="AS42" s="212" t="e">
        <f>AS$133*計算_投入係数表!AS42</f>
        <v>#DIV/0!</v>
      </c>
      <c r="AT42" s="212" t="e">
        <f>AT$133*計算_投入係数表!AT42</f>
        <v>#DIV/0!</v>
      </c>
      <c r="AU42" s="212" t="e">
        <f>AU$133*計算_投入係数表!AU42</f>
        <v>#DIV/0!</v>
      </c>
      <c r="AV42" s="212" t="e">
        <f>AV$133*計算_投入係数表!AV42</f>
        <v>#DIV/0!</v>
      </c>
      <c r="AW42" s="212" t="e">
        <f>AW$133*計算_投入係数表!AW42</f>
        <v>#DIV/0!</v>
      </c>
      <c r="AX42" s="212" t="e">
        <f>AX$133*計算_投入係数表!AX42</f>
        <v>#DIV/0!</v>
      </c>
      <c r="AY42" s="212" t="e">
        <f>AY$133*計算_投入係数表!AY42</f>
        <v>#DIV/0!</v>
      </c>
      <c r="AZ42" s="212" t="e">
        <f>AZ$133*計算_投入係数表!AZ42</f>
        <v>#DIV/0!</v>
      </c>
      <c r="BA42" s="212" t="e">
        <f>BA$133*計算_投入係数表!BA42</f>
        <v>#DIV/0!</v>
      </c>
      <c r="BB42" s="212" t="e">
        <f>BB$133*計算_投入係数表!BB42</f>
        <v>#DIV/0!</v>
      </c>
      <c r="BC42" s="212" t="e">
        <f>BC$133*計算_投入係数表!BC42</f>
        <v>#DIV/0!</v>
      </c>
      <c r="BD42" s="212" t="e">
        <f>BD$133*計算_投入係数表!BD42</f>
        <v>#DIV/0!</v>
      </c>
      <c r="BE42" s="212" t="e">
        <f>BE$133*計算_投入係数表!BE42</f>
        <v>#DIV/0!</v>
      </c>
      <c r="BF42" s="212" t="e">
        <f>BF$133*計算_投入係数表!BF42</f>
        <v>#DIV/0!</v>
      </c>
      <c r="BG42" s="212" t="e">
        <f>BG$133*計算_投入係数表!BG42</f>
        <v>#DIV/0!</v>
      </c>
      <c r="BH42" s="212" t="e">
        <f>BH$133*計算_投入係数表!BH42</f>
        <v>#DIV/0!</v>
      </c>
      <c r="BI42" s="212" t="e">
        <f>BI$133*計算_投入係数表!BI42</f>
        <v>#DIV/0!</v>
      </c>
      <c r="BJ42" s="212" t="e">
        <f>BJ$133*計算_投入係数表!BJ42</f>
        <v>#DIV/0!</v>
      </c>
      <c r="BK42" s="212" t="e">
        <f>BK$133*計算_投入係数表!BK42</f>
        <v>#DIV/0!</v>
      </c>
      <c r="BL42" s="212" t="e">
        <f>BL$133*計算_投入係数表!BL42</f>
        <v>#DIV/0!</v>
      </c>
      <c r="BM42" s="212" t="e">
        <f>BM$133*計算_投入係数表!BM42</f>
        <v>#DIV/0!</v>
      </c>
      <c r="BN42" s="212" t="e">
        <f>BN$133*計算_投入係数表!BN42</f>
        <v>#DIV/0!</v>
      </c>
      <c r="BO42" s="212" t="e">
        <f>BO$133*計算_投入係数表!BO42</f>
        <v>#DIV/0!</v>
      </c>
      <c r="BP42" s="212" t="e">
        <f>BP$133*計算_投入係数表!BP42</f>
        <v>#DIV/0!</v>
      </c>
      <c r="BQ42" s="212" t="e">
        <f>BQ$133*計算_投入係数表!BQ42</f>
        <v>#DIV/0!</v>
      </c>
      <c r="BR42" s="212" t="e">
        <f>BR$133*計算_投入係数表!BR42</f>
        <v>#DIV/0!</v>
      </c>
      <c r="BS42" s="212" t="e">
        <f>BS$133*計算_投入係数表!BS42</f>
        <v>#DIV/0!</v>
      </c>
      <c r="BT42" s="212" t="e">
        <f>BT$133*計算_投入係数表!BT42</f>
        <v>#DIV/0!</v>
      </c>
      <c r="BU42" s="212" t="e">
        <f>BU$133*計算_投入係数表!BU42</f>
        <v>#DIV/0!</v>
      </c>
      <c r="BV42" s="212" t="e">
        <f>BV$133*計算_投入係数表!BV42</f>
        <v>#DIV/0!</v>
      </c>
      <c r="BW42" s="212" t="e">
        <f>BW$133*計算_投入係数表!BW42</f>
        <v>#DIV/0!</v>
      </c>
      <c r="BX42" s="212" t="e">
        <f>BX$133*計算_投入係数表!BX42</f>
        <v>#DIV/0!</v>
      </c>
      <c r="BY42" s="212" t="e">
        <f>BY$133*計算_投入係数表!BY42</f>
        <v>#DIV/0!</v>
      </c>
      <c r="BZ42" s="212" t="e">
        <f>BZ$133*計算_投入係数表!BZ42</f>
        <v>#DIV/0!</v>
      </c>
      <c r="CA42" s="212" t="e">
        <f>CA$133*計算_投入係数表!CA42</f>
        <v>#DIV/0!</v>
      </c>
      <c r="CB42" s="212" t="e">
        <f>CB$133*計算_投入係数表!CB42</f>
        <v>#DIV/0!</v>
      </c>
      <c r="CC42" s="212" t="e">
        <f>CC$133*計算_投入係数表!CC42</f>
        <v>#DIV/0!</v>
      </c>
      <c r="CD42" s="212" t="e">
        <f>CD$133*計算_投入係数表!CD42</f>
        <v>#DIV/0!</v>
      </c>
      <c r="CE42" s="212" t="e">
        <f>CE$133*計算_投入係数表!CE42</f>
        <v>#DIV/0!</v>
      </c>
      <c r="CF42" s="212" t="e">
        <f>CF$133*計算_投入係数表!CF42</f>
        <v>#DIV/0!</v>
      </c>
      <c r="CG42" s="212" t="e">
        <f>CG$133*計算_投入係数表!CG42</f>
        <v>#DIV/0!</v>
      </c>
      <c r="CH42" s="212" t="e">
        <f>CH$133*計算_投入係数表!CH42</f>
        <v>#DIV/0!</v>
      </c>
      <c r="CI42" s="212" t="e">
        <f>CI$133*計算_投入係数表!CI42</f>
        <v>#DIV/0!</v>
      </c>
      <c r="CJ42" s="212" t="e">
        <f>CJ$133*計算_投入係数表!CJ42</f>
        <v>#DIV/0!</v>
      </c>
      <c r="CK42" s="212" t="e">
        <f>CK$133*計算_投入係数表!CK42</f>
        <v>#DIV/0!</v>
      </c>
      <c r="CL42" s="212" t="e">
        <f>CL$133*計算_投入係数表!CL42</f>
        <v>#DIV/0!</v>
      </c>
      <c r="CM42" s="212" t="e">
        <f>CM$133*計算_投入係数表!CM42</f>
        <v>#DIV/0!</v>
      </c>
      <c r="CN42" s="212" t="e">
        <f>CN$133*計算_投入係数表!CN42</f>
        <v>#DIV/0!</v>
      </c>
      <c r="CO42" s="212" t="e">
        <f>CO$133*計算_投入係数表!CO42</f>
        <v>#DIV/0!</v>
      </c>
      <c r="CP42" s="212" t="e">
        <f>CP$133*計算_投入係数表!CP42</f>
        <v>#DIV/0!</v>
      </c>
      <c r="CQ42" s="212" t="e">
        <f>CQ$133*計算_投入係数表!CQ42</f>
        <v>#DIV/0!</v>
      </c>
      <c r="CR42" s="212" t="e">
        <f>CR$133*計算_投入係数表!CR42</f>
        <v>#DIV/0!</v>
      </c>
      <c r="CS42" s="212" t="e">
        <f>CS$133*計算_投入係数表!CS42</f>
        <v>#DIV/0!</v>
      </c>
      <c r="CT42" s="212" t="e">
        <f>CT$133*計算_投入係数表!CT42</f>
        <v>#DIV/0!</v>
      </c>
      <c r="CU42" s="212" t="e">
        <f>CU$133*計算_投入係数表!CU42</f>
        <v>#DIV/0!</v>
      </c>
      <c r="CV42" s="212" t="e">
        <f>CV$133*計算_投入係数表!CV42</f>
        <v>#DIV/0!</v>
      </c>
      <c r="CW42" s="212" t="e">
        <f>CW$133*計算_投入係数表!CW42</f>
        <v>#DIV/0!</v>
      </c>
      <c r="CX42" s="212" t="e">
        <f>CX$133*計算_投入係数表!CX42</f>
        <v>#DIV/0!</v>
      </c>
      <c r="CY42" s="212" t="e">
        <f>CY$133*計算_投入係数表!CY42</f>
        <v>#DIV/0!</v>
      </c>
      <c r="CZ42" s="212" t="e">
        <f>CZ$133*計算_投入係数表!CZ42</f>
        <v>#DIV/0!</v>
      </c>
      <c r="DA42" s="212" t="e">
        <f>DA$133*計算_投入係数表!DA42</f>
        <v>#DIV/0!</v>
      </c>
      <c r="DB42" s="212" t="e">
        <f>DB$133*計算_投入係数表!DB42</f>
        <v>#DIV/0!</v>
      </c>
      <c r="DC42" s="212" t="e">
        <f>DC$133*計算_投入係数表!DC42</f>
        <v>#DIV/0!</v>
      </c>
      <c r="DD42" s="212" t="e">
        <f>DD$133*計算_投入係数表!DD42</f>
        <v>#DIV/0!</v>
      </c>
      <c r="DE42" s="212" t="e">
        <f>DE$133*計算_投入係数表!DE42</f>
        <v>#DIV/0!</v>
      </c>
      <c r="DF42" s="212" t="e">
        <f>DF$133*計算_投入係数表!DF42</f>
        <v>#DIV/0!</v>
      </c>
      <c r="DG42" s="212" t="e">
        <f>DG$133*計算_投入係数表!DG42</f>
        <v>#DIV/0!</v>
      </c>
      <c r="DH42" s="212" t="e">
        <f>DH$133*計算_投入係数表!DH42</f>
        <v>#DIV/0!</v>
      </c>
      <c r="DI42" s="212" t="e">
        <f>DI$133*計算_投入係数表!DI42</f>
        <v>#DIV/0!</v>
      </c>
      <c r="DJ42" s="212" t="e">
        <f>DJ$133*計算_投入係数表!DJ42</f>
        <v>#DIV/0!</v>
      </c>
      <c r="DK42" s="212" t="e">
        <f>DK$133*計算_投入係数表!DK42</f>
        <v>#DIV/0!</v>
      </c>
      <c r="DL42" s="212" t="e">
        <f>DL$133*計算_投入係数表!DL42</f>
        <v>#DIV/0!</v>
      </c>
      <c r="DM42" s="212" t="e">
        <f>DM$133*計算_投入係数表!DM42</f>
        <v>#DIV/0!</v>
      </c>
      <c r="DN42" s="212" t="e">
        <f>DN$133*計算_投入係数表!DN42</f>
        <v>#DIV/0!</v>
      </c>
      <c r="DO42" s="212" t="e">
        <f>DO$133*計算_投入係数表!DO42</f>
        <v>#DIV/0!</v>
      </c>
      <c r="DP42" s="212" t="e">
        <f>DP$133*計算_投入係数表!DP42</f>
        <v>#DIV/0!</v>
      </c>
      <c r="DQ42" s="212" t="e">
        <f>DQ$133*計算_投入係数表!DQ42</f>
        <v>#DIV/0!</v>
      </c>
      <c r="DR42" s="212" t="e">
        <f>DR$133*計算_投入係数表!DR42</f>
        <v>#DIV/0!</v>
      </c>
      <c r="DS42" s="212" t="e">
        <f>DS$133*計算_投入係数表!DS42</f>
        <v>#DIV/0!</v>
      </c>
      <c r="DT42" s="213">
        <f t="shared" si="0"/>
        <v>0</v>
      </c>
      <c r="DU42" s="214">
        <f>SUMIF(振分, $C42, 入力_北海道基本取引表!DU$4:DU$124)*($DV$140/$DW$140)</f>
        <v>0</v>
      </c>
      <c r="DV42" s="214">
        <f>SUMIF(振分, $C42, 入力_北海道基本取引表!DV$4:DV$124)*(入力!$D$718/入力!$F$718)</f>
        <v>0</v>
      </c>
      <c r="DW42" s="214">
        <f>SUMIF(振分, $C42, 入力_北海道基本取引表!DW$4:DW$124)*(計算_基本取引表_調整前!$DV$141/計算_基本取引表_調整前!$DW$141)</f>
        <v>0</v>
      </c>
      <c r="DX42" s="214">
        <f>SUMIF(振分, $C42, 入力_北海道基本取引表!DX$4:DX$124)*(計算_基本取引表_調整前!$DV$142/計算_基本取引表_調整前!$DW$142)</f>
        <v>0</v>
      </c>
      <c r="DY42" s="214">
        <f>SUMIF(振分, $C42, 入力_北海道基本取引表!DY$4:DY$124)*(入力!$D$700/入力!$F$700)</f>
        <v>0</v>
      </c>
      <c r="DZ42" s="214">
        <f>SUMIF(振分, $C42, 入力_北海道基本取引表!DZ$4:DZ$124)*($DV$140/$DW$140)</f>
        <v>0</v>
      </c>
      <c r="EA42" s="214" t="e">
        <f>SUMIF(振分, $C42, 入力_北海道基本取引表!EA$4:EA$124)*($EJ42/SUMIF(振分, $C42, 入力_北海道基本取引表!$EO$4:$EO$124))</f>
        <v>#DIV/0!</v>
      </c>
      <c r="EB42" s="214"/>
      <c r="EC42" s="215" t="e">
        <f t="shared" si="1"/>
        <v>#DIV/0!</v>
      </c>
      <c r="ED42" s="216" t="e">
        <f t="shared" si="2"/>
        <v>#DIV/0!</v>
      </c>
      <c r="EE42" s="214"/>
      <c r="EF42" s="216"/>
      <c r="EG42" s="216"/>
      <c r="EH42" s="214"/>
      <c r="EI42" s="216"/>
      <c r="EJ42" s="216">
        <v>0</v>
      </c>
    </row>
    <row r="43" spans="2:140" s="6" customFormat="1" ht="12" x14ac:dyDescent="0.25">
      <c r="B43" s="53" t="s">
        <v>56</v>
      </c>
      <c r="C43" s="198" t="str">
        <v>-</v>
      </c>
      <c r="D43" s="223">
        <f>D$133*計算_投入係数表!D43</f>
        <v>0</v>
      </c>
      <c r="E43" s="224">
        <f>E$133*計算_投入係数表!E43</f>
        <v>0</v>
      </c>
      <c r="F43" s="224">
        <f>F$133*計算_投入係数表!F43</f>
        <v>0</v>
      </c>
      <c r="G43" s="224">
        <f>G$133*計算_投入係数表!G43</f>
        <v>0</v>
      </c>
      <c r="H43" s="224">
        <f>H$133*計算_投入係数表!H43</f>
        <v>0</v>
      </c>
      <c r="I43" s="224">
        <f>I$133*計算_投入係数表!I43</f>
        <v>0</v>
      </c>
      <c r="J43" s="224">
        <f>J$133*計算_投入係数表!J43</f>
        <v>0</v>
      </c>
      <c r="K43" s="224">
        <f>K$133*計算_投入係数表!K43</f>
        <v>0</v>
      </c>
      <c r="L43" s="224">
        <f>L$133*計算_投入係数表!L43</f>
        <v>0</v>
      </c>
      <c r="M43" s="224">
        <f>M$133*計算_投入係数表!M43</f>
        <v>0</v>
      </c>
      <c r="N43" s="224">
        <f>N$133*計算_投入係数表!N43</f>
        <v>0</v>
      </c>
      <c r="O43" s="224">
        <f>O$133*計算_投入係数表!O43</f>
        <v>0</v>
      </c>
      <c r="P43" s="224">
        <f>P$133*計算_投入係数表!P43</f>
        <v>0</v>
      </c>
      <c r="Q43" s="224" t="e">
        <f>Q$133*計算_投入係数表!Q43</f>
        <v>#DIV/0!</v>
      </c>
      <c r="R43" s="224" t="e">
        <f>R$133*計算_投入係数表!R43</f>
        <v>#DIV/0!</v>
      </c>
      <c r="S43" s="224" t="e">
        <f>S$133*計算_投入係数表!S43</f>
        <v>#DIV/0!</v>
      </c>
      <c r="T43" s="224" t="e">
        <f>T$133*計算_投入係数表!T43</f>
        <v>#DIV/0!</v>
      </c>
      <c r="U43" s="224" t="e">
        <f>U$133*計算_投入係数表!U43</f>
        <v>#DIV/0!</v>
      </c>
      <c r="V43" s="224" t="e">
        <f>V$133*計算_投入係数表!V43</f>
        <v>#DIV/0!</v>
      </c>
      <c r="W43" s="224" t="e">
        <f>W$133*計算_投入係数表!W43</f>
        <v>#DIV/0!</v>
      </c>
      <c r="X43" s="224" t="e">
        <f>X$133*計算_投入係数表!X43</f>
        <v>#DIV/0!</v>
      </c>
      <c r="Y43" s="224" t="e">
        <f>Y$133*計算_投入係数表!Y43</f>
        <v>#DIV/0!</v>
      </c>
      <c r="Z43" s="224" t="e">
        <f>Z$133*計算_投入係数表!Z43</f>
        <v>#DIV/0!</v>
      </c>
      <c r="AA43" s="224" t="e">
        <f>AA$133*計算_投入係数表!AA43</f>
        <v>#DIV/0!</v>
      </c>
      <c r="AB43" s="224" t="e">
        <f>AB$133*計算_投入係数表!AB43</f>
        <v>#DIV/0!</v>
      </c>
      <c r="AC43" s="224" t="e">
        <f>AC$133*計算_投入係数表!AC43</f>
        <v>#DIV/0!</v>
      </c>
      <c r="AD43" s="224" t="e">
        <f>AD$133*計算_投入係数表!AD43</f>
        <v>#DIV/0!</v>
      </c>
      <c r="AE43" s="224" t="e">
        <f>AE$133*計算_投入係数表!AE43</f>
        <v>#DIV/0!</v>
      </c>
      <c r="AF43" s="224" t="e">
        <f>AF$133*計算_投入係数表!AF43</f>
        <v>#DIV/0!</v>
      </c>
      <c r="AG43" s="224" t="e">
        <f>AG$133*計算_投入係数表!AG43</f>
        <v>#DIV/0!</v>
      </c>
      <c r="AH43" s="224" t="e">
        <f>AH$133*計算_投入係数表!AH43</f>
        <v>#DIV/0!</v>
      </c>
      <c r="AI43" s="224" t="e">
        <f>AI$133*計算_投入係数表!AI43</f>
        <v>#DIV/0!</v>
      </c>
      <c r="AJ43" s="224" t="e">
        <f>AJ$133*計算_投入係数表!AJ43</f>
        <v>#DIV/0!</v>
      </c>
      <c r="AK43" s="224" t="e">
        <f>AK$133*計算_投入係数表!AK43</f>
        <v>#DIV/0!</v>
      </c>
      <c r="AL43" s="224" t="e">
        <f>AL$133*計算_投入係数表!AL43</f>
        <v>#DIV/0!</v>
      </c>
      <c r="AM43" s="224" t="e">
        <f>AM$133*計算_投入係数表!AM43</f>
        <v>#DIV/0!</v>
      </c>
      <c r="AN43" s="224" t="e">
        <f>AN$133*計算_投入係数表!AN43</f>
        <v>#DIV/0!</v>
      </c>
      <c r="AO43" s="224" t="e">
        <f>AO$133*計算_投入係数表!AO43</f>
        <v>#DIV/0!</v>
      </c>
      <c r="AP43" s="224" t="e">
        <f>AP$133*計算_投入係数表!AP43</f>
        <v>#DIV/0!</v>
      </c>
      <c r="AQ43" s="224" t="e">
        <f>AQ$133*計算_投入係数表!AQ43</f>
        <v>#DIV/0!</v>
      </c>
      <c r="AR43" s="224" t="e">
        <f>AR$133*計算_投入係数表!AR43</f>
        <v>#DIV/0!</v>
      </c>
      <c r="AS43" s="224" t="e">
        <f>AS$133*計算_投入係数表!AS43</f>
        <v>#DIV/0!</v>
      </c>
      <c r="AT43" s="224" t="e">
        <f>AT$133*計算_投入係数表!AT43</f>
        <v>#DIV/0!</v>
      </c>
      <c r="AU43" s="224" t="e">
        <f>AU$133*計算_投入係数表!AU43</f>
        <v>#DIV/0!</v>
      </c>
      <c r="AV43" s="224" t="e">
        <f>AV$133*計算_投入係数表!AV43</f>
        <v>#DIV/0!</v>
      </c>
      <c r="AW43" s="224" t="e">
        <f>AW$133*計算_投入係数表!AW43</f>
        <v>#DIV/0!</v>
      </c>
      <c r="AX43" s="224" t="e">
        <f>AX$133*計算_投入係数表!AX43</f>
        <v>#DIV/0!</v>
      </c>
      <c r="AY43" s="224" t="e">
        <f>AY$133*計算_投入係数表!AY43</f>
        <v>#DIV/0!</v>
      </c>
      <c r="AZ43" s="224" t="e">
        <f>AZ$133*計算_投入係数表!AZ43</f>
        <v>#DIV/0!</v>
      </c>
      <c r="BA43" s="224" t="e">
        <f>BA$133*計算_投入係数表!BA43</f>
        <v>#DIV/0!</v>
      </c>
      <c r="BB43" s="224" t="e">
        <f>BB$133*計算_投入係数表!BB43</f>
        <v>#DIV/0!</v>
      </c>
      <c r="BC43" s="224" t="e">
        <f>BC$133*計算_投入係数表!BC43</f>
        <v>#DIV/0!</v>
      </c>
      <c r="BD43" s="224" t="e">
        <f>BD$133*計算_投入係数表!BD43</f>
        <v>#DIV/0!</v>
      </c>
      <c r="BE43" s="224" t="e">
        <f>BE$133*計算_投入係数表!BE43</f>
        <v>#DIV/0!</v>
      </c>
      <c r="BF43" s="224" t="e">
        <f>BF$133*計算_投入係数表!BF43</f>
        <v>#DIV/0!</v>
      </c>
      <c r="BG43" s="224" t="e">
        <f>BG$133*計算_投入係数表!BG43</f>
        <v>#DIV/0!</v>
      </c>
      <c r="BH43" s="224" t="e">
        <f>BH$133*計算_投入係数表!BH43</f>
        <v>#DIV/0!</v>
      </c>
      <c r="BI43" s="224" t="e">
        <f>BI$133*計算_投入係数表!BI43</f>
        <v>#DIV/0!</v>
      </c>
      <c r="BJ43" s="224" t="e">
        <f>BJ$133*計算_投入係数表!BJ43</f>
        <v>#DIV/0!</v>
      </c>
      <c r="BK43" s="224" t="e">
        <f>BK$133*計算_投入係数表!BK43</f>
        <v>#DIV/0!</v>
      </c>
      <c r="BL43" s="224" t="e">
        <f>BL$133*計算_投入係数表!BL43</f>
        <v>#DIV/0!</v>
      </c>
      <c r="BM43" s="224" t="e">
        <f>BM$133*計算_投入係数表!BM43</f>
        <v>#DIV/0!</v>
      </c>
      <c r="BN43" s="224" t="e">
        <f>BN$133*計算_投入係数表!BN43</f>
        <v>#DIV/0!</v>
      </c>
      <c r="BO43" s="224" t="e">
        <f>BO$133*計算_投入係数表!BO43</f>
        <v>#DIV/0!</v>
      </c>
      <c r="BP43" s="224" t="e">
        <f>BP$133*計算_投入係数表!BP43</f>
        <v>#DIV/0!</v>
      </c>
      <c r="BQ43" s="224" t="e">
        <f>BQ$133*計算_投入係数表!BQ43</f>
        <v>#DIV/0!</v>
      </c>
      <c r="BR43" s="224" t="e">
        <f>BR$133*計算_投入係数表!BR43</f>
        <v>#DIV/0!</v>
      </c>
      <c r="BS43" s="224" t="e">
        <f>BS$133*計算_投入係数表!BS43</f>
        <v>#DIV/0!</v>
      </c>
      <c r="BT43" s="224" t="e">
        <f>BT$133*計算_投入係数表!BT43</f>
        <v>#DIV/0!</v>
      </c>
      <c r="BU43" s="224" t="e">
        <f>BU$133*計算_投入係数表!BU43</f>
        <v>#DIV/0!</v>
      </c>
      <c r="BV43" s="224" t="e">
        <f>BV$133*計算_投入係数表!BV43</f>
        <v>#DIV/0!</v>
      </c>
      <c r="BW43" s="224" t="e">
        <f>BW$133*計算_投入係数表!BW43</f>
        <v>#DIV/0!</v>
      </c>
      <c r="BX43" s="224" t="e">
        <f>BX$133*計算_投入係数表!BX43</f>
        <v>#DIV/0!</v>
      </c>
      <c r="BY43" s="224" t="e">
        <f>BY$133*計算_投入係数表!BY43</f>
        <v>#DIV/0!</v>
      </c>
      <c r="BZ43" s="224" t="e">
        <f>BZ$133*計算_投入係数表!BZ43</f>
        <v>#DIV/0!</v>
      </c>
      <c r="CA43" s="224" t="e">
        <f>CA$133*計算_投入係数表!CA43</f>
        <v>#DIV/0!</v>
      </c>
      <c r="CB43" s="224" t="e">
        <f>CB$133*計算_投入係数表!CB43</f>
        <v>#DIV/0!</v>
      </c>
      <c r="CC43" s="224" t="e">
        <f>CC$133*計算_投入係数表!CC43</f>
        <v>#DIV/0!</v>
      </c>
      <c r="CD43" s="224" t="e">
        <f>CD$133*計算_投入係数表!CD43</f>
        <v>#DIV/0!</v>
      </c>
      <c r="CE43" s="224" t="e">
        <f>CE$133*計算_投入係数表!CE43</f>
        <v>#DIV/0!</v>
      </c>
      <c r="CF43" s="224" t="e">
        <f>CF$133*計算_投入係数表!CF43</f>
        <v>#DIV/0!</v>
      </c>
      <c r="CG43" s="224" t="e">
        <f>CG$133*計算_投入係数表!CG43</f>
        <v>#DIV/0!</v>
      </c>
      <c r="CH43" s="224" t="e">
        <f>CH$133*計算_投入係数表!CH43</f>
        <v>#DIV/0!</v>
      </c>
      <c r="CI43" s="224" t="e">
        <f>CI$133*計算_投入係数表!CI43</f>
        <v>#DIV/0!</v>
      </c>
      <c r="CJ43" s="224" t="e">
        <f>CJ$133*計算_投入係数表!CJ43</f>
        <v>#DIV/0!</v>
      </c>
      <c r="CK43" s="224" t="e">
        <f>CK$133*計算_投入係数表!CK43</f>
        <v>#DIV/0!</v>
      </c>
      <c r="CL43" s="224" t="e">
        <f>CL$133*計算_投入係数表!CL43</f>
        <v>#DIV/0!</v>
      </c>
      <c r="CM43" s="224" t="e">
        <f>CM$133*計算_投入係数表!CM43</f>
        <v>#DIV/0!</v>
      </c>
      <c r="CN43" s="224" t="e">
        <f>CN$133*計算_投入係数表!CN43</f>
        <v>#DIV/0!</v>
      </c>
      <c r="CO43" s="224" t="e">
        <f>CO$133*計算_投入係数表!CO43</f>
        <v>#DIV/0!</v>
      </c>
      <c r="CP43" s="224" t="e">
        <f>CP$133*計算_投入係数表!CP43</f>
        <v>#DIV/0!</v>
      </c>
      <c r="CQ43" s="224" t="e">
        <f>CQ$133*計算_投入係数表!CQ43</f>
        <v>#DIV/0!</v>
      </c>
      <c r="CR43" s="224" t="e">
        <f>CR$133*計算_投入係数表!CR43</f>
        <v>#DIV/0!</v>
      </c>
      <c r="CS43" s="224" t="e">
        <f>CS$133*計算_投入係数表!CS43</f>
        <v>#DIV/0!</v>
      </c>
      <c r="CT43" s="224" t="e">
        <f>CT$133*計算_投入係数表!CT43</f>
        <v>#DIV/0!</v>
      </c>
      <c r="CU43" s="224" t="e">
        <f>CU$133*計算_投入係数表!CU43</f>
        <v>#DIV/0!</v>
      </c>
      <c r="CV43" s="224" t="e">
        <f>CV$133*計算_投入係数表!CV43</f>
        <v>#DIV/0!</v>
      </c>
      <c r="CW43" s="224" t="e">
        <f>CW$133*計算_投入係数表!CW43</f>
        <v>#DIV/0!</v>
      </c>
      <c r="CX43" s="224" t="e">
        <f>CX$133*計算_投入係数表!CX43</f>
        <v>#DIV/0!</v>
      </c>
      <c r="CY43" s="224" t="e">
        <f>CY$133*計算_投入係数表!CY43</f>
        <v>#DIV/0!</v>
      </c>
      <c r="CZ43" s="224" t="e">
        <f>CZ$133*計算_投入係数表!CZ43</f>
        <v>#DIV/0!</v>
      </c>
      <c r="DA43" s="224" t="e">
        <f>DA$133*計算_投入係数表!DA43</f>
        <v>#DIV/0!</v>
      </c>
      <c r="DB43" s="224" t="e">
        <f>DB$133*計算_投入係数表!DB43</f>
        <v>#DIV/0!</v>
      </c>
      <c r="DC43" s="224" t="e">
        <f>DC$133*計算_投入係数表!DC43</f>
        <v>#DIV/0!</v>
      </c>
      <c r="DD43" s="224" t="e">
        <f>DD$133*計算_投入係数表!DD43</f>
        <v>#DIV/0!</v>
      </c>
      <c r="DE43" s="224" t="e">
        <f>DE$133*計算_投入係数表!DE43</f>
        <v>#DIV/0!</v>
      </c>
      <c r="DF43" s="224" t="e">
        <f>DF$133*計算_投入係数表!DF43</f>
        <v>#DIV/0!</v>
      </c>
      <c r="DG43" s="224" t="e">
        <f>DG$133*計算_投入係数表!DG43</f>
        <v>#DIV/0!</v>
      </c>
      <c r="DH43" s="224" t="e">
        <f>DH$133*計算_投入係数表!DH43</f>
        <v>#DIV/0!</v>
      </c>
      <c r="DI43" s="224" t="e">
        <f>DI$133*計算_投入係数表!DI43</f>
        <v>#DIV/0!</v>
      </c>
      <c r="DJ43" s="224" t="e">
        <f>DJ$133*計算_投入係数表!DJ43</f>
        <v>#DIV/0!</v>
      </c>
      <c r="DK43" s="224" t="e">
        <f>DK$133*計算_投入係数表!DK43</f>
        <v>#DIV/0!</v>
      </c>
      <c r="DL43" s="224" t="e">
        <f>DL$133*計算_投入係数表!DL43</f>
        <v>#DIV/0!</v>
      </c>
      <c r="DM43" s="224" t="e">
        <f>DM$133*計算_投入係数表!DM43</f>
        <v>#DIV/0!</v>
      </c>
      <c r="DN43" s="224" t="e">
        <f>DN$133*計算_投入係数表!DN43</f>
        <v>#DIV/0!</v>
      </c>
      <c r="DO43" s="224" t="e">
        <f>DO$133*計算_投入係数表!DO43</f>
        <v>#DIV/0!</v>
      </c>
      <c r="DP43" s="224" t="e">
        <f>DP$133*計算_投入係数表!DP43</f>
        <v>#DIV/0!</v>
      </c>
      <c r="DQ43" s="224" t="e">
        <f>DQ$133*計算_投入係数表!DQ43</f>
        <v>#DIV/0!</v>
      </c>
      <c r="DR43" s="224" t="e">
        <f>DR$133*計算_投入係数表!DR43</f>
        <v>#DIV/0!</v>
      </c>
      <c r="DS43" s="224" t="e">
        <f>DS$133*計算_投入係数表!DS43</f>
        <v>#DIV/0!</v>
      </c>
      <c r="DT43" s="225">
        <f t="shared" si="0"/>
        <v>0</v>
      </c>
      <c r="DU43" s="214">
        <f>SUMIF(振分, $C43, 入力_北海道基本取引表!DU$4:DU$124)*($DV$140/$DW$140)</f>
        <v>0</v>
      </c>
      <c r="DV43" s="214">
        <f>SUMIF(振分, $C43, 入力_北海道基本取引表!DV$4:DV$124)*(入力!$D$718/入力!$F$718)</f>
        <v>0</v>
      </c>
      <c r="DW43" s="214">
        <f>SUMIF(振分, $C43, 入力_北海道基本取引表!DW$4:DW$124)*(計算_基本取引表_調整前!$DV$141/計算_基本取引表_調整前!$DW$141)</f>
        <v>0</v>
      </c>
      <c r="DX43" s="214">
        <f>SUMIF(振分, $C43, 入力_北海道基本取引表!DX$4:DX$124)*(計算_基本取引表_調整前!$DV$142/計算_基本取引表_調整前!$DW$142)</f>
        <v>0</v>
      </c>
      <c r="DY43" s="214">
        <f>SUMIF(振分, $C43, 入力_北海道基本取引表!DY$4:DY$124)*(入力!$D$700/入力!$F$700)</f>
        <v>0</v>
      </c>
      <c r="DZ43" s="214">
        <f>SUMIF(振分, $C43, 入力_北海道基本取引表!DZ$4:DZ$124)*($DV$140/$DW$140)</f>
        <v>0</v>
      </c>
      <c r="EA43" s="214" t="e">
        <f>SUMIF(振分, $C43, 入力_北海道基本取引表!EA$4:EA$124)*($EJ43/SUMIF(振分, $C43, 入力_北海道基本取引表!$EO$4:$EO$124))</f>
        <v>#DIV/0!</v>
      </c>
      <c r="EB43" s="214"/>
      <c r="EC43" s="215" t="e">
        <f t="shared" si="1"/>
        <v>#DIV/0!</v>
      </c>
      <c r="ED43" s="216" t="e">
        <f t="shared" si="2"/>
        <v>#DIV/0!</v>
      </c>
      <c r="EE43" s="214"/>
      <c r="EF43" s="216"/>
      <c r="EG43" s="216"/>
      <c r="EH43" s="214"/>
      <c r="EI43" s="216"/>
      <c r="EJ43" s="216">
        <v>0</v>
      </c>
    </row>
    <row r="44" spans="2:140" s="6" customFormat="1" ht="12" x14ac:dyDescent="0.25">
      <c r="B44" s="53" t="s">
        <v>58</v>
      </c>
      <c r="C44" s="192" t="str">
        <v>-</v>
      </c>
      <c r="D44" s="211">
        <f>D$133*計算_投入係数表!D44</f>
        <v>0</v>
      </c>
      <c r="E44" s="212">
        <f>E$133*計算_投入係数表!E44</f>
        <v>0</v>
      </c>
      <c r="F44" s="212">
        <f>F$133*計算_投入係数表!F44</f>
        <v>0</v>
      </c>
      <c r="G44" s="212">
        <f>G$133*計算_投入係数表!G44</f>
        <v>0</v>
      </c>
      <c r="H44" s="212">
        <f>H$133*計算_投入係数表!H44</f>
        <v>0</v>
      </c>
      <c r="I44" s="212">
        <f>I$133*計算_投入係数表!I44</f>
        <v>0</v>
      </c>
      <c r="J44" s="212">
        <f>J$133*計算_投入係数表!J44</f>
        <v>0</v>
      </c>
      <c r="K44" s="212">
        <f>K$133*計算_投入係数表!K44</f>
        <v>0</v>
      </c>
      <c r="L44" s="212">
        <f>L$133*計算_投入係数表!L44</f>
        <v>0</v>
      </c>
      <c r="M44" s="212">
        <f>M$133*計算_投入係数表!M44</f>
        <v>0</v>
      </c>
      <c r="N44" s="212">
        <f>N$133*計算_投入係数表!N44</f>
        <v>0</v>
      </c>
      <c r="O44" s="212">
        <f>O$133*計算_投入係数表!O44</f>
        <v>0</v>
      </c>
      <c r="P44" s="212">
        <f>P$133*計算_投入係数表!P44</f>
        <v>0</v>
      </c>
      <c r="Q44" s="212" t="e">
        <f>Q$133*計算_投入係数表!Q44</f>
        <v>#DIV/0!</v>
      </c>
      <c r="R44" s="212" t="e">
        <f>R$133*計算_投入係数表!R44</f>
        <v>#DIV/0!</v>
      </c>
      <c r="S44" s="212" t="e">
        <f>S$133*計算_投入係数表!S44</f>
        <v>#DIV/0!</v>
      </c>
      <c r="T44" s="212" t="e">
        <f>T$133*計算_投入係数表!T44</f>
        <v>#DIV/0!</v>
      </c>
      <c r="U44" s="212" t="e">
        <f>U$133*計算_投入係数表!U44</f>
        <v>#DIV/0!</v>
      </c>
      <c r="V44" s="212" t="e">
        <f>V$133*計算_投入係数表!V44</f>
        <v>#DIV/0!</v>
      </c>
      <c r="W44" s="212" t="e">
        <f>W$133*計算_投入係数表!W44</f>
        <v>#DIV/0!</v>
      </c>
      <c r="X44" s="212" t="e">
        <f>X$133*計算_投入係数表!X44</f>
        <v>#DIV/0!</v>
      </c>
      <c r="Y44" s="212" t="e">
        <f>Y$133*計算_投入係数表!Y44</f>
        <v>#DIV/0!</v>
      </c>
      <c r="Z44" s="212" t="e">
        <f>Z$133*計算_投入係数表!Z44</f>
        <v>#DIV/0!</v>
      </c>
      <c r="AA44" s="212" t="e">
        <f>AA$133*計算_投入係数表!AA44</f>
        <v>#DIV/0!</v>
      </c>
      <c r="AB44" s="212" t="e">
        <f>AB$133*計算_投入係数表!AB44</f>
        <v>#DIV/0!</v>
      </c>
      <c r="AC44" s="212" t="e">
        <f>AC$133*計算_投入係数表!AC44</f>
        <v>#DIV/0!</v>
      </c>
      <c r="AD44" s="212" t="e">
        <f>AD$133*計算_投入係数表!AD44</f>
        <v>#DIV/0!</v>
      </c>
      <c r="AE44" s="212" t="e">
        <f>AE$133*計算_投入係数表!AE44</f>
        <v>#DIV/0!</v>
      </c>
      <c r="AF44" s="212" t="e">
        <f>AF$133*計算_投入係数表!AF44</f>
        <v>#DIV/0!</v>
      </c>
      <c r="AG44" s="212" t="e">
        <f>AG$133*計算_投入係数表!AG44</f>
        <v>#DIV/0!</v>
      </c>
      <c r="AH44" s="212" t="e">
        <f>AH$133*計算_投入係数表!AH44</f>
        <v>#DIV/0!</v>
      </c>
      <c r="AI44" s="212" t="e">
        <f>AI$133*計算_投入係数表!AI44</f>
        <v>#DIV/0!</v>
      </c>
      <c r="AJ44" s="212" t="e">
        <f>AJ$133*計算_投入係数表!AJ44</f>
        <v>#DIV/0!</v>
      </c>
      <c r="AK44" s="212" t="e">
        <f>AK$133*計算_投入係数表!AK44</f>
        <v>#DIV/0!</v>
      </c>
      <c r="AL44" s="212" t="e">
        <f>AL$133*計算_投入係数表!AL44</f>
        <v>#DIV/0!</v>
      </c>
      <c r="AM44" s="212" t="e">
        <f>AM$133*計算_投入係数表!AM44</f>
        <v>#DIV/0!</v>
      </c>
      <c r="AN44" s="212" t="e">
        <f>AN$133*計算_投入係数表!AN44</f>
        <v>#DIV/0!</v>
      </c>
      <c r="AO44" s="212" t="e">
        <f>AO$133*計算_投入係数表!AO44</f>
        <v>#DIV/0!</v>
      </c>
      <c r="AP44" s="212" t="e">
        <f>AP$133*計算_投入係数表!AP44</f>
        <v>#DIV/0!</v>
      </c>
      <c r="AQ44" s="212" t="e">
        <f>AQ$133*計算_投入係数表!AQ44</f>
        <v>#DIV/0!</v>
      </c>
      <c r="AR44" s="212" t="e">
        <f>AR$133*計算_投入係数表!AR44</f>
        <v>#DIV/0!</v>
      </c>
      <c r="AS44" s="212" t="e">
        <f>AS$133*計算_投入係数表!AS44</f>
        <v>#DIV/0!</v>
      </c>
      <c r="AT44" s="212" t="e">
        <f>AT$133*計算_投入係数表!AT44</f>
        <v>#DIV/0!</v>
      </c>
      <c r="AU44" s="212" t="e">
        <f>AU$133*計算_投入係数表!AU44</f>
        <v>#DIV/0!</v>
      </c>
      <c r="AV44" s="212" t="e">
        <f>AV$133*計算_投入係数表!AV44</f>
        <v>#DIV/0!</v>
      </c>
      <c r="AW44" s="212" t="e">
        <f>AW$133*計算_投入係数表!AW44</f>
        <v>#DIV/0!</v>
      </c>
      <c r="AX44" s="212" t="e">
        <f>AX$133*計算_投入係数表!AX44</f>
        <v>#DIV/0!</v>
      </c>
      <c r="AY44" s="212" t="e">
        <f>AY$133*計算_投入係数表!AY44</f>
        <v>#DIV/0!</v>
      </c>
      <c r="AZ44" s="212" t="e">
        <f>AZ$133*計算_投入係数表!AZ44</f>
        <v>#DIV/0!</v>
      </c>
      <c r="BA44" s="212" t="e">
        <f>BA$133*計算_投入係数表!BA44</f>
        <v>#DIV/0!</v>
      </c>
      <c r="BB44" s="212" t="e">
        <f>BB$133*計算_投入係数表!BB44</f>
        <v>#DIV/0!</v>
      </c>
      <c r="BC44" s="212" t="e">
        <f>BC$133*計算_投入係数表!BC44</f>
        <v>#DIV/0!</v>
      </c>
      <c r="BD44" s="212" t="e">
        <f>BD$133*計算_投入係数表!BD44</f>
        <v>#DIV/0!</v>
      </c>
      <c r="BE44" s="212" t="e">
        <f>BE$133*計算_投入係数表!BE44</f>
        <v>#DIV/0!</v>
      </c>
      <c r="BF44" s="212" t="e">
        <f>BF$133*計算_投入係数表!BF44</f>
        <v>#DIV/0!</v>
      </c>
      <c r="BG44" s="212" t="e">
        <f>BG$133*計算_投入係数表!BG44</f>
        <v>#DIV/0!</v>
      </c>
      <c r="BH44" s="212" t="e">
        <f>BH$133*計算_投入係数表!BH44</f>
        <v>#DIV/0!</v>
      </c>
      <c r="BI44" s="212" t="e">
        <f>BI$133*計算_投入係数表!BI44</f>
        <v>#DIV/0!</v>
      </c>
      <c r="BJ44" s="212" t="e">
        <f>BJ$133*計算_投入係数表!BJ44</f>
        <v>#DIV/0!</v>
      </c>
      <c r="BK44" s="212" t="e">
        <f>BK$133*計算_投入係数表!BK44</f>
        <v>#DIV/0!</v>
      </c>
      <c r="BL44" s="212" t="e">
        <f>BL$133*計算_投入係数表!BL44</f>
        <v>#DIV/0!</v>
      </c>
      <c r="BM44" s="212" t="e">
        <f>BM$133*計算_投入係数表!BM44</f>
        <v>#DIV/0!</v>
      </c>
      <c r="BN44" s="212" t="e">
        <f>BN$133*計算_投入係数表!BN44</f>
        <v>#DIV/0!</v>
      </c>
      <c r="BO44" s="212" t="e">
        <f>BO$133*計算_投入係数表!BO44</f>
        <v>#DIV/0!</v>
      </c>
      <c r="BP44" s="212" t="e">
        <f>BP$133*計算_投入係数表!BP44</f>
        <v>#DIV/0!</v>
      </c>
      <c r="BQ44" s="212" t="e">
        <f>BQ$133*計算_投入係数表!BQ44</f>
        <v>#DIV/0!</v>
      </c>
      <c r="BR44" s="212" t="e">
        <f>BR$133*計算_投入係数表!BR44</f>
        <v>#DIV/0!</v>
      </c>
      <c r="BS44" s="212" t="e">
        <f>BS$133*計算_投入係数表!BS44</f>
        <v>#DIV/0!</v>
      </c>
      <c r="BT44" s="212" t="e">
        <f>BT$133*計算_投入係数表!BT44</f>
        <v>#DIV/0!</v>
      </c>
      <c r="BU44" s="212" t="e">
        <f>BU$133*計算_投入係数表!BU44</f>
        <v>#DIV/0!</v>
      </c>
      <c r="BV44" s="212" t="e">
        <f>BV$133*計算_投入係数表!BV44</f>
        <v>#DIV/0!</v>
      </c>
      <c r="BW44" s="212" t="e">
        <f>BW$133*計算_投入係数表!BW44</f>
        <v>#DIV/0!</v>
      </c>
      <c r="BX44" s="212" t="e">
        <f>BX$133*計算_投入係数表!BX44</f>
        <v>#DIV/0!</v>
      </c>
      <c r="BY44" s="212" t="e">
        <f>BY$133*計算_投入係数表!BY44</f>
        <v>#DIV/0!</v>
      </c>
      <c r="BZ44" s="212" t="e">
        <f>BZ$133*計算_投入係数表!BZ44</f>
        <v>#DIV/0!</v>
      </c>
      <c r="CA44" s="212" t="e">
        <f>CA$133*計算_投入係数表!CA44</f>
        <v>#DIV/0!</v>
      </c>
      <c r="CB44" s="212" t="e">
        <f>CB$133*計算_投入係数表!CB44</f>
        <v>#DIV/0!</v>
      </c>
      <c r="CC44" s="212" t="e">
        <f>CC$133*計算_投入係数表!CC44</f>
        <v>#DIV/0!</v>
      </c>
      <c r="CD44" s="212" t="e">
        <f>CD$133*計算_投入係数表!CD44</f>
        <v>#DIV/0!</v>
      </c>
      <c r="CE44" s="212" t="e">
        <f>CE$133*計算_投入係数表!CE44</f>
        <v>#DIV/0!</v>
      </c>
      <c r="CF44" s="212" t="e">
        <f>CF$133*計算_投入係数表!CF44</f>
        <v>#DIV/0!</v>
      </c>
      <c r="CG44" s="212" t="e">
        <f>CG$133*計算_投入係数表!CG44</f>
        <v>#DIV/0!</v>
      </c>
      <c r="CH44" s="212" t="e">
        <f>CH$133*計算_投入係数表!CH44</f>
        <v>#DIV/0!</v>
      </c>
      <c r="CI44" s="212" t="e">
        <f>CI$133*計算_投入係数表!CI44</f>
        <v>#DIV/0!</v>
      </c>
      <c r="CJ44" s="212" t="e">
        <f>CJ$133*計算_投入係数表!CJ44</f>
        <v>#DIV/0!</v>
      </c>
      <c r="CK44" s="212" t="e">
        <f>CK$133*計算_投入係数表!CK44</f>
        <v>#DIV/0!</v>
      </c>
      <c r="CL44" s="212" t="e">
        <f>CL$133*計算_投入係数表!CL44</f>
        <v>#DIV/0!</v>
      </c>
      <c r="CM44" s="212" t="e">
        <f>CM$133*計算_投入係数表!CM44</f>
        <v>#DIV/0!</v>
      </c>
      <c r="CN44" s="212" t="e">
        <f>CN$133*計算_投入係数表!CN44</f>
        <v>#DIV/0!</v>
      </c>
      <c r="CO44" s="212" t="e">
        <f>CO$133*計算_投入係数表!CO44</f>
        <v>#DIV/0!</v>
      </c>
      <c r="CP44" s="212" t="e">
        <f>CP$133*計算_投入係数表!CP44</f>
        <v>#DIV/0!</v>
      </c>
      <c r="CQ44" s="212" t="e">
        <f>CQ$133*計算_投入係数表!CQ44</f>
        <v>#DIV/0!</v>
      </c>
      <c r="CR44" s="212" t="e">
        <f>CR$133*計算_投入係数表!CR44</f>
        <v>#DIV/0!</v>
      </c>
      <c r="CS44" s="212" t="e">
        <f>CS$133*計算_投入係数表!CS44</f>
        <v>#DIV/0!</v>
      </c>
      <c r="CT44" s="212" t="e">
        <f>CT$133*計算_投入係数表!CT44</f>
        <v>#DIV/0!</v>
      </c>
      <c r="CU44" s="212" t="e">
        <f>CU$133*計算_投入係数表!CU44</f>
        <v>#DIV/0!</v>
      </c>
      <c r="CV44" s="212" t="e">
        <f>CV$133*計算_投入係数表!CV44</f>
        <v>#DIV/0!</v>
      </c>
      <c r="CW44" s="212" t="e">
        <f>CW$133*計算_投入係数表!CW44</f>
        <v>#DIV/0!</v>
      </c>
      <c r="CX44" s="212" t="e">
        <f>CX$133*計算_投入係数表!CX44</f>
        <v>#DIV/0!</v>
      </c>
      <c r="CY44" s="212" t="e">
        <f>CY$133*計算_投入係数表!CY44</f>
        <v>#DIV/0!</v>
      </c>
      <c r="CZ44" s="212" t="e">
        <f>CZ$133*計算_投入係数表!CZ44</f>
        <v>#DIV/0!</v>
      </c>
      <c r="DA44" s="212" t="e">
        <f>DA$133*計算_投入係数表!DA44</f>
        <v>#DIV/0!</v>
      </c>
      <c r="DB44" s="212" t="e">
        <f>DB$133*計算_投入係数表!DB44</f>
        <v>#DIV/0!</v>
      </c>
      <c r="DC44" s="212" t="e">
        <f>DC$133*計算_投入係数表!DC44</f>
        <v>#DIV/0!</v>
      </c>
      <c r="DD44" s="212" t="e">
        <f>DD$133*計算_投入係数表!DD44</f>
        <v>#DIV/0!</v>
      </c>
      <c r="DE44" s="212" t="e">
        <f>DE$133*計算_投入係数表!DE44</f>
        <v>#DIV/0!</v>
      </c>
      <c r="DF44" s="212" t="e">
        <f>DF$133*計算_投入係数表!DF44</f>
        <v>#DIV/0!</v>
      </c>
      <c r="DG44" s="212" t="e">
        <f>DG$133*計算_投入係数表!DG44</f>
        <v>#DIV/0!</v>
      </c>
      <c r="DH44" s="212" t="e">
        <f>DH$133*計算_投入係数表!DH44</f>
        <v>#DIV/0!</v>
      </c>
      <c r="DI44" s="212" t="e">
        <f>DI$133*計算_投入係数表!DI44</f>
        <v>#DIV/0!</v>
      </c>
      <c r="DJ44" s="212" t="e">
        <f>DJ$133*計算_投入係数表!DJ44</f>
        <v>#DIV/0!</v>
      </c>
      <c r="DK44" s="212" t="e">
        <f>DK$133*計算_投入係数表!DK44</f>
        <v>#DIV/0!</v>
      </c>
      <c r="DL44" s="212" t="e">
        <f>DL$133*計算_投入係数表!DL44</f>
        <v>#DIV/0!</v>
      </c>
      <c r="DM44" s="212" t="e">
        <f>DM$133*計算_投入係数表!DM44</f>
        <v>#DIV/0!</v>
      </c>
      <c r="DN44" s="212" t="e">
        <f>DN$133*計算_投入係数表!DN44</f>
        <v>#DIV/0!</v>
      </c>
      <c r="DO44" s="212" t="e">
        <f>DO$133*計算_投入係数表!DO44</f>
        <v>#DIV/0!</v>
      </c>
      <c r="DP44" s="212" t="e">
        <f>DP$133*計算_投入係数表!DP44</f>
        <v>#DIV/0!</v>
      </c>
      <c r="DQ44" s="212" t="e">
        <f>DQ$133*計算_投入係数表!DQ44</f>
        <v>#DIV/0!</v>
      </c>
      <c r="DR44" s="212" t="e">
        <f>DR$133*計算_投入係数表!DR44</f>
        <v>#DIV/0!</v>
      </c>
      <c r="DS44" s="212" t="e">
        <f>DS$133*計算_投入係数表!DS44</f>
        <v>#DIV/0!</v>
      </c>
      <c r="DT44" s="213">
        <f t="shared" si="0"/>
        <v>0</v>
      </c>
      <c r="DU44" s="220">
        <f>SUMIF(振分, $C44, 入力_北海道基本取引表!DU$4:DU$124)*($DV$140/$DW$140)</f>
        <v>0</v>
      </c>
      <c r="DV44" s="220">
        <f>SUMIF(振分, $C44, 入力_北海道基本取引表!DV$4:DV$124)*(入力!$D$718/入力!$F$718)</f>
        <v>0</v>
      </c>
      <c r="DW44" s="220">
        <f>SUMIF(振分, $C44, 入力_北海道基本取引表!DW$4:DW$124)*(計算_基本取引表_調整前!$DV$141/計算_基本取引表_調整前!$DW$141)</f>
        <v>0</v>
      </c>
      <c r="DX44" s="220">
        <f>SUMIF(振分, $C44, 入力_北海道基本取引表!DX$4:DX$124)*(計算_基本取引表_調整前!$DV$142/計算_基本取引表_調整前!$DW$142)</f>
        <v>0</v>
      </c>
      <c r="DY44" s="220">
        <f>SUMIF(振分, $C44, 入力_北海道基本取引表!DY$4:DY$124)*(入力!$D$700/入力!$F$700)</f>
        <v>0</v>
      </c>
      <c r="DZ44" s="220">
        <f>SUMIF(振分, $C44, 入力_北海道基本取引表!DZ$4:DZ$124)*($DV$140/$DW$140)</f>
        <v>0</v>
      </c>
      <c r="EA44" s="220" t="e">
        <f>SUMIF(振分, $C44, 入力_北海道基本取引表!EA$4:EA$124)*($EJ44/SUMIF(振分, $C44, 入力_北海道基本取引表!$EO$4:$EO$124))</f>
        <v>#DIV/0!</v>
      </c>
      <c r="EB44" s="220"/>
      <c r="EC44" s="221" t="e">
        <f t="shared" si="1"/>
        <v>#DIV/0!</v>
      </c>
      <c r="ED44" s="222" t="e">
        <f t="shared" si="2"/>
        <v>#DIV/0!</v>
      </c>
      <c r="EE44" s="220"/>
      <c r="EF44" s="222"/>
      <c r="EG44" s="222"/>
      <c r="EH44" s="220"/>
      <c r="EI44" s="222"/>
      <c r="EJ44" s="216">
        <v>0</v>
      </c>
    </row>
    <row r="45" spans="2:140" s="6" customFormat="1" ht="12" x14ac:dyDescent="0.25">
      <c r="B45" s="53" t="s">
        <v>60</v>
      </c>
      <c r="C45" s="192" t="str">
        <v>-</v>
      </c>
      <c r="D45" s="211">
        <f>D$133*計算_投入係数表!D45</f>
        <v>0</v>
      </c>
      <c r="E45" s="212">
        <f>E$133*計算_投入係数表!E45</f>
        <v>0</v>
      </c>
      <c r="F45" s="212">
        <f>F$133*計算_投入係数表!F45</f>
        <v>0</v>
      </c>
      <c r="G45" s="212">
        <f>G$133*計算_投入係数表!G45</f>
        <v>0</v>
      </c>
      <c r="H45" s="212">
        <f>H$133*計算_投入係数表!H45</f>
        <v>0</v>
      </c>
      <c r="I45" s="212">
        <f>I$133*計算_投入係数表!I45</f>
        <v>0</v>
      </c>
      <c r="J45" s="212">
        <f>J$133*計算_投入係数表!J45</f>
        <v>0</v>
      </c>
      <c r="K45" s="212">
        <f>K$133*計算_投入係数表!K45</f>
        <v>0</v>
      </c>
      <c r="L45" s="212">
        <f>L$133*計算_投入係数表!L45</f>
        <v>0</v>
      </c>
      <c r="M45" s="212">
        <f>M$133*計算_投入係数表!M45</f>
        <v>0</v>
      </c>
      <c r="N45" s="212">
        <f>N$133*計算_投入係数表!N45</f>
        <v>0</v>
      </c>
      <c r="O45" s="212">
        <f>O$133*計算_投入係数表!O45</f>
        <v>0</v>
      </c>
      <c r="P45" s="212">
        <f>P$133*計算_投入係数表!P45</f>
        <v>0</v>
      </c>
      <c r="Q45" s="212" t="e">
        <f>Q$133*計算_投入係数表!Q45</f>
        <v>#DIV/0!</v>
      </c>
      <c r="R45" s="212" t="e">
        <f>R$133*計算_投入係数表!R45</f>
        <v>#DIV/0!</v>
      </c>
      <c r="S45" s="212" t="e">
        <f>S$133*計算_投入係数表!S45</f>
        <v>#DIV/0!</v>
      </c>
      <c r="T45" s="212" t="e">
        <f>T$133*計算_投入係数表!T45</f>
        <v>#DIV/0!</v>
      </c>
      <c r="U45" s="212" t="e">
        <f>U$133*計算_投入係数表!U45</f>
        <v>#DIV/0!</v>
      </c>
      <c r="V45" s="212" t="e">
        <f>V$133*計算_投入係数表!V45</f>
        <v>#DIV/0!</v>
      </c>
      <c r="W45" s="212" t="e">
        <f>W$133*計算_投入係数表!W45</f>
        <v>#DIV/0!</v>
      </c>
      <c r="X45" s="212" t="e">
        <f>X$133*計算_投入係数表!X45</f>
        <v>#DIV/0!</v>
      </c>
      <c r="Y45" s="212" t="e">
        <f>Y$133*計算_投入係数表!Y45</f>
        <v>#DIV/0!</v>
      </c>
      <c r="Z45" s="212" t="e">
        <f>Z$133*計算_投入係数表!Z45</f>
        <v>#DIV/0!</v>
      </c>
      <c r="AA45" s="212" t="e">
        <f>AA$133*計算_投入係数表!AA45</f>
        <v>#DIV/0!</v>
      </c>
      <c r="AB45" s="212" t="e">
        <f>AB$133*計算_投入係数表!AB45</f>
        <v>#DIV/0!</v>
      </c>
      <c r="AC45" s="212" t="e">
        <f>AC$133*計算_投入係数表!AC45</f>
        <v>#DIV/0!</v>
      </c>
      <c r="AD45" s="212" t="e">
        <f>AD$133*計算_投入係数表!AD45</f>
        <v>#DIV/0!</v>
      </c>
      <c r="AE45" s="212" t="e">
        <f>AE$133*計算_投入係数表!AE45</f>
        <v>#DIV/0!</v>
      </c>
      <c r="AF45" s="212" t="e">
        <f>AF$133*計算_投入係数表!AF45</f>
        <v>#DIV/0!</v>
      </c>
      <c r="AG45" s="212" t="e">
        <f>AG$133*計算_投入係数表!AG45</f>
        <v>#DIV/0!</v>
      </c>
      <c r="AH45" s="212" t="e">
        <f>AH$133*計算_投入係数表!AH45</f>
        <v>#DIV/0!</v>
      </c>
      <c r="AI45" s="212" t="e">
        <f>AI$133*計算_投入係数表!AI45</f>
        <v>#DIV/0!</v>
      </c>
      <c r="AJ45" s="212" t="e">
        <f>AJ$133*計算_投入係数表!AJ45</f>
        <v>#DIV/0!</v>
      </c>
      <c r="AK45" s="212" t="e">
        <f>AK$133*計算_投入係数表!AK45</f>
        <v>#DIV/0!</v>
      </c>
      <c r="AL45" s="212" t="e">
        <f>AL$133*計算_投入係数表!AL45</f>
        <v>#DIV/0!</v>
      </c>
      <c r="AM45" s="212" t="e">
        <f>AM$133*計算_投入係数表!AM45</f>
        <v>#DIV/0!</v>
      </c>
      <c r="AN45" s="212" t="e">
        <f>AN$133*計算_投入係数表!AN45</f>
        <v>#DIV/0!</v>
      </c>
      <c r="AO45" s="212" t="e">
        <f>AO$133*計算_投入係数表!AO45</f>
        <v>#DIV/0!</v>
      </c>
      <c r="AP45" s="212" t="e">
        <f>AP$133*計算_投入係数表!AP45</f>
        <v>#DIV/0!</v>
      </c>
      <c r="AQ45" s="212" t="e">
        <f>AQ$133*計算_投入係数表!AQ45</f>
        <v>#DIV/0!</v>
      </c>
      <c r="AR45" s="212" t="e">
        <f>AR$133*計算_投入係数表!AR45</f>
        <v>#DIV/0!</v>
      </c>
      <c r="AS45" s="212" t="e">
        <f>AS$133*計算_投入係数表!AS45</f>
        <v>#DIV/0!</v>
      </c>
      <c r="AT45" s="212" t="e">
        <f>AT$133*計算_投入係数表!AT45</f>
        <v>#DIV/0!</v>
      </c>
      <c r="AU45" s="212" t="e">
        <f>AU$133*計算_投入係数表!AU45</f>
        <v>#DIV/0!</v>
      </c>
      <c r="AV45" s="212" t="e">
        <f>AV$133*計算_投入係数表!AV45</f>
        <v>#DIV/0!</v>
      </c>
      <c r="AW45" s="212" t="e">
        <f>AW$133*計算_投入係数表!AW45</f>
        <v>#DIV/0!</v>
      </c>
      <c r="AX45" s="212" t="e">
        <f>AX$133*計算_投入係数表!AX45</f>
        <v>#DIV/0!</v>
      </c>
      <c r="AY45" s="212" t="e">
        <f>AY$133*計算_投入係数表!AY45</f>
        <v>#DIV/0!</v>
      </c>
      <c r="AZ45" s="212" t="e">
        <f>AZ$133*計算_投入係数表!AZ45</f>
        <v>#DIV/0!</v>
      </c>
      <c r="BA45" s="212" t="e">
        <f>BA$133*計算_投入係数表!BA45</f>
        <v>#DIV/0!</v>
      </c>
      <c r="BB45" s="212" t="e">
        <f>BB$133*計算_投入係数表!BB45</f>
        <v>#DIV/0!</v>
      </c>
      <c r="BC45" s="212" t="e">
        <f>BC$133*計算_投入係数表!BC45</f>
        <v>#DIV/0!</v>
      </c>
      <c r="BD45" s="212" t="e">
        <f>BD$133*計算_投入係数表!BD45</f>
        <v>#DIV/0!</v>
      </c>
      <c r="BE45" s="212" t="e">
        <f>BE$133*計算_投入係数表!BE45</f>
        <v>#DIV/0!</v>
      </c>
      <c r="BF45" s="212" t="e">
        <f>BF$133*計算_投入係数表!BF45</f>
        <v>#DIV/0!</v>
      </c>
      <c r="BG45" s="212" t="e">
        <f>BG$133*計算_投入係数表!BG45</f>
        <v>#DIV/0!</v>
      </c>
      <c r="BH45" s="212" t="e">
        <f>BH$133*計算_投入係数表!BH45</f>
        <v>#DIV/0!</v>
      </c>
      <c r="BI45" s="212" t="e">
        <f>BI$133*計算_投入係数表!BI45</f>
        <v>#DIV/0!</v>
      </c>
      <c r="BJ45" s="212" t="e">
        <f>BJ$133*計算_投入係数表!BJ45</f>
        <v>#DIV/0!</v>
      </c>
      <c r="BK45" s="212" t="e">
        <f>BK$133*計算_投入係数表!BK45</f>
        <v>#DIV/0!</v>
      </c>
      <c r="BL45" s="212" t="e">
        <f>BL$133*計算_投入係数表!BL45</f>
        <v>#DIV/0!</v>
      </c>
      <c r="BM45" s="212" t="e">
        <f>BM$133*計算_投入係数表!BM45</f>
        <v>#DIV/0!</v>
      </c>
      <c r="BN45" s="212" t="e">
        <f>BN$133*計算_投入係数表!BN45</f>
        <v>#DIV/0!</v>
      </c>
      <c r="BO45" s="212" t="e">
        <f>BO$133*計算_投入係数表!BO45</f>
        <v>#DIV/0!</v>
      </c>
      <c r="BP45" s="212" t="e">
        <f>BP$133*計算_投入係数表!BP45</f>
        <v>#DIV/0!</v>
      </c>
      <c r="BQ45" s="212" t="e">
        <f>BQ$133*計算_投入係数表!BQ45</f>
        <v>#DIV/0!</v>
      </c>
      <c r="BR45" s="212" t="e">
        <f>BR$133*計算_投入係数表!BR45</f>
        <v>#DIV/0!</v>
      </c>
      <c r="BS45" s="212" t="e">
        <f>BS$133*計算_投入係数表!BS45</f>
        <v>#DIV/0!</v>
      </c>
      <c r="BT45" s="212" t="e">
        <f>BT$133*計算_投入係数表!BT45</f>
        <v>#DIV/0!</v>
      </c>
      <c r="BU45" s="212" t="e">
        <f>BU$133*計算_投入係数表!BU45</f>
        <v>#DIV/0!</v>
      </c>
      <c r="BV45" s="212" t="e">
        <f>BV$133*計算_投入係数表!BV45</f>
        <v>#DIV/0!</v>
      </c>
      <c r="BW45" s="212" t="e">
        <f>BW$133*計算_投入係数表!BW45</f>
        <v>#DIV/0!</v>
      </c>
      <c r="BX45" s="212" t="e">
        <f>BX$133*計算_投入係数表!BX45</f>
        <v>#DIV/0!</v>
      </c>
      <c r="BY45" s="212" t="e">
        <f>BY$133*計算_投入係数表!BY45</f>
        <v>#DIV/0!</v>
      </c>
      <c r="BZ45" s="212" t="e">
        <f>BZ$133*計算_投入係数表!BZ45</f>
        <v>#DIV/0!</v>
      </c>
      <c r="CA45" s="212" t="e">
        <f>CA$133*計算_投入係数表!CA45</f>
        <v>#DIV/0!</v>
      </c>
      <c r="CB45" s="212" t="e">
        <f>CB$133*計算_投入係数表!CB45</f>
        <v>#DIV/0!</v>
      </c>
      <c r="CC45" s="212" t="e">
        <f>CC$133*計算_投入係数表!CC45</f>
        <v>#DIV/0!</v>
      </c>
      <c r="CD45" s="212" t="e">
        <f>CD$133*計算_投入係数表!CD45</f>
        <v>#DIV/0!</v>
      </c>
      <c r="CE45" s="212" t="e">
        <f>CE$133*計算_投入係数表!CE45</f>
        <v>#DIV/0!</v>
      </c>
      <c r="CF45" s="212" t="e">
        <f>CF$133*計算_投入係数表!CF45</f>
        <v>#DIV/0!</v>
      </c>
      <c r="CG45" s="212" t="e">
        <f>CG$133*計算_投入係数表!CG45</f>
        <v>#DIV/0!</v>
      </c>
      <c r="CH45" s="212" t="e">
        <f>CH$133*計算_投入係数表!CH45</f>
        <v>#DIV/0!</v>
      </c>
      <c r="CI45" s="212" t="e">
        <f>CI$133*計算_投入係数表!CI45</f>
        <v>#DIV/0!</v>
      </c>
      <c r="CJ45" s="212" t="e">
        <f>CJ$133*計算_投入係数表!CJ45</f>
        <v>#DIV/0!</v>
      </c>
      <c r="CK45" s="212" t="e">
        <f>CK$133*計算_投入係数表!CK45</f>
        <v>#DIV/0!</v>
      </c>
      <c r="CL45" s="212" t="e">
        <f>CL$133*計算_投入係数表!CL45</f>
        <v>#DIV/0!</v>
      </c>
      <c r="CM45" s="212" t="e">
        <f>CM$133*計算_投入係数表!CM45</f>
        <v>#DIV/0!</v>
      </c>
      <c r="CN45" s="212" t="e">
        <f>CN$133*計算_投入係数表!CN45</f>
        <v>#DIV/0!</v>
      </c>
      <c r="CO45" s="212" t="e">
        <f>CO$133*計算_投入係数表!CO45</f>
        <v>#DIV/0!</v>
      </c>
      <c r="CP45" s="212" t="e">
        <f>CP$133*計算_投入係数表!CP45</f>
        <v>#DIV/0!</v>
      </c>
      <c r="CQ45" s="212" t="e">
        <f>CQ$133*計算_投入係数表!CQ45</f>
        <v>#DIV/0!</v>
      </c>
      <c r="CR45" s="212" t="e">
        <f>CR$133*計算_投入係数表!CR45</f>
        <v>#DIV/0!</v>
      </c>
      <c r="CS45" s="212" t="e">
        <f>CS$133*計算_投入係数表!CS45</f>
        <v>#DIV/0!</v>
      </c>
      <c r="CT45" s="212" t="e">
        <f>CT$133*計算_投入係数表!CT45</f>
        <v>#DIV/0!</v>
      </c>
      <c r="CU45" s="212" t="e">
        <f>CU$133*計算_投入係数表!CU45</f>
        <v>#DIV/0!</v>
      </c>
      <c r="CV45" s="212" t="e">
        <f>CV$133*計算_投入係数表!CV45</f>
        <v>#DIV/0!</v>
      </c>
      <c r="CW45" s="212" t="e">
        <f>CW$133*計算_投入係数表!CW45</f>
        <v>#DIV/0!</v>
      </c>
      <c r="CX45" s="212" t="e">
        <f>CX$133*計算_投入係数表!CX45</f>
        <v>#DIV/0!</v>
      </c>
      <c r="CY45" s="212" t="e">
        <f>CY$133*計算_投入係数表!CY45</f>
        <v>#DIV/0!</v>
      </c>
      <c r="CZ45" s="212" t="e">
        <f>CZ$133*計算_投入係数表!CZ45</f>
        <v>#DIV/0!</v>
      </c>
      <c r="DA45" s="212" t="e">
        <f>DA$133*計算_投入係数表!DA45</f>
        <v>#DIV/0!</v>
      </c>
      <c r="DB45" s="212" t="e">
        <f>DB$133*計算_投入係数表!DB45</f>
        <v>#DIV/0!</v>
      </c>
      <c r="DC45" s="212" t="e">
        <f>DC$133*計算_投入係数表!DC45</f>
        <v>#DIV/0!</v>
      </c>
      <c r="DD45" s="212" t="e">
        <f>DD$133*計算_投入係数表!DD45</f>
        <v>#DIV/0!</v>
      </c>
      <c r="DE45" s="212" t="e">
        <f>DE$133*計算_投入係数表!DE45</f>
        <v>#DIV/0!</v>
      </c>
      <c r="DF45" s="212" t="e">
        <f>DF$133*計算_投入係数表!DF45</f>
        <v>#DIV/0!</v>
      </c>
      <c r="DG45" s="212" t="e">
        <f>DG$133*計算_投入係数表!DG45</f>
        <v>#DIV/0!</v>
      </c>
      <c r="DH45" s="212" t="e">
        <f>DH$133*計算_投入係数表!DH45</f>
        <v>#DIV/0!</v>
      </c>
      <c r="DI45" s="212" t="e">
        <f>DI$133*計算_投入係数表!DI45</f>
        <v>#DIV/0!</v>
      </c>
      <c r="DJ45" s="212" t="e">
        <f>DJ$133*計算_投入係数表!DJ45</f>
        <v>#DIV/0!</v>
      </c>
      <c r="DK45" s="212" t="e">
        <f>DK$133*計算_投入係数表!DK45</f>
        <v>#DIV/0!</v>
      </c>
      <c r="DL45" s="212" t="e">
        <f>DL$133*計算_投入係数表!DL45</f>
        <v>#DIV/0!</v>
      </c>
      <c r="DM45" s="212" t="e">
        <f>DM$133*計算_投入係数表!DM45</f>
        <v>#DIV/0!</v>
      </c>
      <c r="DN45" s="212" t="e">
        <f>DN$133*計算_投入係数表!DN45</f>
        <v>#DIV/0!</v>
      </c>
      <c r="DO45" s="212" t="e">
        <f>DO$133*計算_投入係数表!DO45</f>
        <v>#DIV/0!</v>
      </c>
      <c r="DP45" s="212" t="e">
        <f>DP$133*計算_投入係数表!DP45</f>
        <v>#DIV/0!</v>
      </c>
      <c r="DQ45" s="212" t="e">
        <f>DQ$133*計算_投入係数表!DQ45</f>
        <v>#DIV/0!</v>
      </c>
      <c r="DR45" s="212" t="e">
        <f>DR$133*計算_投入係数表!DR45</f>
        <v>#DIV/0!</v>
      </c>
      <c r="DS45" s="212" t="e">
        <f>DS$133*計算_投入係数表!DS45</f>
        <v>#DIV/0!</v>
      </c>
      <c r="DT45" s="213">
        <f t="shared" si="0"/>
        <v>0</v>
      </c>
      <c r="DU45" s="214">
        <f>SUMIF(振分, $C45, 入力_北海道基本取引表!DU$4:DU$124)*($DV$140/$DW$140)</f>
        <v>0</v>
      </c>
      <c r="DV45" s="214">
        <f>SUMIF(振分, $C45, 入力_北海道基本取引表!DV$4:DV$124)*(入力!$D$718/入力!$F$718)</f>
        <v>0</v>
      </c>
      <c r="DW45" s="214">
        <f>SUMIF(振分, $C45, 入力_北海道基本取引表!DW$4:DW$124)*(計算_基本取引表_調整前!$DV$141/計算_基本取引表_調整前!$DW$141)</f>
        <v>0</v>
      </c>
      <c r="DX45" s="214">
        <f>SUMIF(振分, $C45, 入力_北海道基本取引表!DX$4:DX$124)*(計算_基本取引表_調整前!$DV$142/計算_基本取引表_調整前!$DW$142)</f>
        <v>0</v>
      </c>
      <c r="DY45" s="214">
        <f>SUMIF(振分, $C45, 入力_北海道基本取引表!DY$4:DY$124)*(入力!$D$700/入力!$F$700)</f>
        <v>0</v>
      </c>
      <c r="DZ45" s="214">
        <f>SUMIF(振分, $C45, 入力_北海道基本取引表!DZ$4:DZ$124)*($DV$140/$DW$140)</f>
        <v>0</v>
      </c>
      <c r="EA45" s="214" t="e">
        <f>SUMIF(振分, $C45, 入力_北海道基本取引表!EA$4:EA$124)*($EJ45/SUMIF(振分, $C45, 入力_北海道基本取引表!$EO$4:$EO$124))</f>
        <v>#DIV/0!</v>
      </c>
      <c r="EB45" s="214"/>
      <c r="EC45" s="215" t="e">
        <f t="shared" si="1"/>
        <v>#DIV/0!</v>
      </c>
      <c r="ED45" s="216" t="e">
        <f t="shared" si="2"/>
        <v>#DIV/0!</v>
      </c>
      <c r="EE45" s="214"/>
      <c r="EF45" s="216"/>
      <c r="EG45" s="216"/>
      <c r="EH45" s="214"/>
      <c r="EI45" s="216"/>
      <c r="EJ45" s="216">
        <v>0</v>
      </c>
    </row>
    <row r="46" spans="2:140" s="6" customFormat="1" ht="12" x14ac:dyDescent="0.25">
      <c r="B46" s="53" t="s">
        <v>62</v>
      </c>
      <c r="C46" s="192" t="str">
        <v>-</v>
      </c>
      <c r="D46" s="211">
        <f>D$133*計算_投入係数表!D46</f>
        <v>0</v>
      </c>
      <c r="E46" s="212">
        <f>E$133*計算_投入係数表!E46</f>
        <v>0</v>
      </c>
      <c r="F46" s="212">
        <f>F$133*計算_投入係数表!F46</f>
        <v>0</v>
      </c>
      <c r="G46" s="212">
        <f>G$133*計算_投入係数表!G46</f>
        <v>0</v>
      </c>
      <c r="H46" s="212">
        <f>H$133*計算_投入係数表!H46</f>
        <v>0</v>
      </c>
      <c r="I46" s="212">
        <f>I$133*計算_投入係数表!I46</f>
        <v>0</v>
      </c>
      <c r="J46" s="212">
        <f>J$133*計算_投入係数表!J46</f>
        <v>0</v>
      </c>
      <c r="K46" s="212">
        <f>K$133*計算_投入係数表!K46</f>
        <v>0</v>
      </c>
      <c r="L46" s="212">
        <f>L$133*計算_投入係数表!L46</f>
        <v>0</v>
      </c>
      <c r="M46" s="212">
        <f>M$133*計算_投入係数表!M46</f>
        <v>0</v>
      </c>
      <c r="N46" s="212">
        <f>N$133*計算_投入係数表!N46</f>
        <v>0</v>
      </c>
      <c r="O46" s="212">
        <f>O$133*計算_投入係数表!O46</f>
        <v>0</v>
      </c>
      <c r="P46" s="212">
        <f>P$133*計算_投入係数表!P46</f>
        <v>0</v>
      </c>
      <c r="Q46" s="212" t="e">
        <f>Q$133*計算_投入係数表!Q46</f>
        <v>#DIV/0!</v>
      </c>
      <c r="R46" s="212" t="e">
        <f>R$133*計算_投入係数表!R46</f>
        <v>#DIV/0!</v>
      </c>
      <c r="S46" s="212" t="e">
        <f>S$133*計算_投入係数表!S46</f>
        <v>#DIV/0!</v>
      </c>
      <c r="T46" s="212" t="e">
        <f>T$133*計算_投入係数表!T46</f>
        <v>#DIV/0!</v>
      </c>
      <c r="U46" s="212" t="e">
        <f>U$133*計算_投入係数表!U46</f>
        <v>#DIV/0!</v>
      </c>
      <c r="V46" s="212" t="e">
        <f>V$133*計算_投入係数表!V46</f>
        <v>#DIV/0!</v>
      </c>
      <c r="W46" s="212" t="e">
        <f>W$133*計算_投入係数表!W46</f>
        <v>#DIV/0!</v>
      </c>
      <c r="X46" s="212" t="e">
        <f>X$133*計算_投入係数表!X46</f>
        <v>#DIV/0!</v>
      </c>
      <c r="Y46" s="212" t="e">
        <f>Y$133*計算_投入係数表!Y46</f>
        <v>#DIV/0!</v>
      </c>
      <c r="Z46" s="212" t="e">
        <f>Z$133*計算_投入係数表!Z46</f>
        <v>#DIV/0!</v>
      </c>
      <c r="AA46" s="212" t="e">
        <f>AA$133*計算_投入係数表!AA46</f>
        <v>#DIV/0!</v>
      </c>
      <c r="AB46" s="212" t="e">
        <f>AB$133*計算_投入係数表!AB46</f>
        <v>#DIV/0!</v>
      </c>
      <c r="AC46" s="212" t="e">
        <f>AC$133*計算_投入係数表!AC46</f>
        <v>#DIV/0!</v>
      </c>
      <c r="AD46" s="212" t="e">
        <f>AD$133*計算_投入係数表!AD46</f>
        <v>#DIV/0!</v>
      </c>
      <c r="AE46" s="212" t="e">
        <f>AE$133*計算_投入係数表!AE46</f>
        <v>#DIV/0!</v>
      </c>
      <c r="AF46" s="212" t="e">
        <f>AF$133*計算_投入係数表!AF46</f>
        <v>#DIV/0!</v>
      </c>
      <c r="AG46" s="212" t="e">
        <f>AG$133*計算_投入係数表!AG46</f>
        <v>#DIV/0!</v>
      </c>
      <c r="AH46" s="212" t="e">
        <f>AH$133*計算_投入係数表!AH46</f>
        <v>#DIV/0!</v>
      </c>
      <c r="AI46" s="212" t="e">
        <f>AI$133*計算_投入係数表!AI46</f>
        <v>#DIV/0!</v>
      </c>
      <c r="AJ46" s="212" t="e">
        <f>AJ$133*計算_投入係数表!AJ46</f>
        <v>#DIV/0!</v>
      </c>
      <c r="AK46" s="212" t="e">
        <f>AK$133*計算_投入係数表!AK46</f>
        <v>#DIV/0!</v>
      </c>
      <c r="AL46" s="212" t="e">
        <f>AL$133*計算_投入係数表!AL46</f>
        <v>#DIV/0!</v>
      </c>
      <c r="AM46" s="212" t="e">
        <f>AM$133*計算_投入係数表!AM46</f>
        <v>#DIV/0!</v>
      </c>
      <c r="AN46" s="212" t="e">
        <f>AN$133*計算_投入係数表!AN46</f>
        <v>#DIV/0!</v>
      </c>
      <c r="AO46" s="212" t="e">
        <f>AO$133*計算_投入係数表!AO46</f>
        <v>#DIV/0!</v>
      </c>
      <c r="AP46" s="212" t="e">
        <f>AP$133*計算_投入係数表!AP46</f>
        <v>#DIV/0!</v>
      </c>
      <c r="AQ46" s="212" t="e">
        <f>AQ$133*計算_投入係数表!AQ46</f>
        <v>#DIV/0!</v>
      </c>
      <c r="AR46" s="212" t="e">
        <f>AR$133*計算_投入係数表!AR46</f>
        <v>#DIV/0!</v>
      </c>
      <c r="AS46" s="212" t="e">
        <f>AS$133*計算_投入係数表!AS46</f>
        <v>#DIV/0!</v>
      </c>
      <c r="AT46" s="212" t="e">
        <f>AT$133*計算_投入係数表!AT46</f>
        <v>#DIV/0!</v>
      </c>
      <c r="AU46" s="212" t="e">
        <f>AU$133*計算_投入係数表!AU46</f>
        <v>#DIV/0!</v>
      </c>
      <c r="AV46" s="212" t="e">
        <f>AV$133*計算_投入係数表!AV46</f>
        <v>#DIV/0!</v>
      </c>
      <c r="AW46" s="212" t="e">
        <f>AW$133*計算_投入係数表!AW46</f>
        <v>#DIV/0!</v>
      </c>
      <c r="AX46" s="212" t="e">
        <f>AX$133*計算_投入係数表!AX46</f>
        <v>#DIV/0!</v>
      </c>
      <c r="AY46" s="212" t="e">
        <f>AY$133*計算_投入係数表!AY46</f>
        <v>#DIV/0!</v>
      </c>
      <c r="AZ46" s="212" t="e">
        <f>AZ$133*計算_投入係数表!AZ46</f>
        <v>#DIV/0!</v>
      </c>
      <c r="BA46" s="212" t="e">
        <f>BA$133*計算_投入係数表!BA46</f>
        <v>#DIV/0!</v>
      </c>
      <c r="BB46" s="212" t="e">
        <f>BB$133*計算_投入係数表!BB46</f>
        <v>#DIV/0!</v>
      </c>
      <c r="BC46" s="212" t="e">
        <f>BC$133*計算_投入係数表!BC46</f>
        <v>#DIV/0!</v>
      </c>
      <c r="BD46" s="212" t="e">
        <f>BD$133*計算_投入係数表!BD46</f>
        <v>#DIV/0!</v>
      </c>
      <c r="BE46" s="212" t="e">
        <f>BE$133*計算_投入係数表!BE46</f>
        <v>#DIV/0!</v>
      </c>
      <c r="BF46" s="212" t="e">
        <f>BF$133*計算_投入係数表!BF46</f>
        <v>#DIV/0!</v>
      </c>
      <c r="BG46" s="212" t="e">
        <f>BG$133*計算_投入係数表!BG46</f>
        <v>#DIV/0!</v>
      </c>
      <c r="BH46" s="212" t="e">
        <f>BH$133*計算_投入係数表!BH46</f>
        <v>#DIV/0!</v>
      </c>
      <c r="BI46" s="212" t="e">
        <f>BI$133*計算_投入係数表!BI46</f>
        <v>#DIV/0!</v>
      </c>
      <c r="BJ46" s="212" t="e">
        <f>BJ$133*計算_投入係数表!BJ46</f>
        <v>#DIV/0!</v>
      </c>
      <c r="BK46" s="212" t="e">
        <f>BK$133*計算_投入係数表!BK46</f>
        <v>#DIV/0!</v>
      </c>
      <c r="BL46" s="212" t="e">
        <f>BL$133*計算_投入係数表!BL46</f>
        <v>#DIV/0!</v>
      </c>
      <c r="BM46" s="212" t="e">
        <f>BM$133*計算_投入係数表!BM46</f>
        <v>#DIV/0!</v>
      </c>
      <c r="BN46" s="212" t="e">
        <f>BN$133*計算_投入係数表!BN46</f>
        <v>#DIV/0!</v>
      </c>
      <c r="BO46" s="212" t="e">
        <f>BO$133*計算_投入係数表!BO46</f>
        <v>#DIV/0!</v>
      </c>
      <c r="BP46" s="212" t="e">
        <f>BP$133*計算_投入係数表!BP46</f>
        <v>#DIV/0!</v>
      </c>
      <c r="BQ46" s="212" t="e">
        <f>BQ$133*計算_投入係数表!BQ46</f>
        <v>#DIV/0!</v>
      </c>
      <c r="BR46" s="212" t="e">
        <f>BR$133*計算_投入係数表!BR46</f>
        <v>#DIV/0!</v>
      </c>
      <c r="BS46" s="212" t="e">
        <f>BS$133*計算_投入係数表!BS46</f>
        <v>#DIV/0!</v>
      </c>
      <c r="BT46" s="212" t="e">
        <f>BT$133*計算_投入係数表!BT46</f>
        <v>#DIV/0!</v>
      </c>
      <c r="BU46" s="212" t="e">
        <f>BU$133*計算_投入係数表!BU46</f>
        <v>#DIV/0!</v>
      </c>
      <c r="BV46" s="212" t="e">
        <f>BV$133*計算_投入係数表!BV46</f>
        <v>#DIV/0!</v>
      </c>
      <c r="BW46" s="212" t="e">
        <f>BW$133*計算_投入係数表!BW46</f>
        <v>#DIV/0!</v>
      </c>
      <c r="BX46" s="212" t="e">
        <f>BX$133*計算_投入係数表!BX46</f>
        <v>#DIV/0!</v>
      </c>
      <c r="BY46" s="212" t="e">
        <f>BY$133*計算_投入係数表!BY46</f>
        <v>#DIV/0!</v>
      </c>
      <c r="BZ46" s="212" t="e">
        <f>BZ$133*計算_投入係数表!BZ46</f>
        <v>#DIV/0!</v>
      </c>
      <c r="CA46" s="212" t="e">
        <f>CA$133*計算_投入係数表!CA46</f>
        <v>#DIV/0!</v>
      </c>
      <c r="CB46" s="212" t="e">
        <f>CB$133*計算_投入係数表!CB46</f>
        <v>#DIV/0!</v>
      </c>
      <c r="CC46" s="212" t="e">
        <f>CC$133*計算_投入係数表!CC46</f>
        <v>#DIV/0!</v>
      </c>
      <c r="CD46" s="212" t="e">
        <f>CD$133*計算_投入係数表!CD46</f>
        <v>#DIV/0!</v>
      </c>
      <c r="CE46" s="212" t="e">
        <f>CE$133*計算_投入係数表!CE46</f>
        <v>#DIV/0!</v>
      </c>
      <c r="CF46" s="212" t="e">
        <f>CF$133*計算_投入係数表!CF46</f>
        <v>#DIV/0!</v>
      </c>
      <c r="CG46" s="212" t="e">
        <f>CG$133*計算_投入係数表!CG46</f>
        <v>#DIV/0!</v>
      </c>
      <c r="CH46" s="212" t="e">
        <f>CH$133*計算_投入係数表!CH46</f>
        <v>#DIV/0!</v>
      </c>
      <c r="CI46" s="212" t="e">
        <f>CI$133*計算_投入係数表!CI46</f>
        <v>#DIV/0!</v>
      </c>
      <c r="CJ46" s="212" t="e">
        <f>CJ$133*計算_投入係数表!CJ46</f>
        <v>#DIV/0!</v>
      </c>
      <c r="CK46" s="212" t="e">
        <f>CK$133*計算_投入係数表!CK46</f>
        <v>#DIV/0!</v>
      </c>
      <c r="CL46" s="212" t="e">
        <f>CL$133*計算_投入係数表!CL46</f>
        <v>#DIV/0!</v>
      </c>
      <c r="CM46" s="212" t="e">
        <f>CM$133*計算_投入係数表!CM46</f>
        <v>#DIV/0!</v>
      </c>
      <c r="CN46" s="212" t="e">
        <f>CN$133*計算_投入係数表!CN46</f>
        <v>#DIV/0!</v>
      </c>
      <c r="CO46" s="212" t="e">
        <f>CO$133*計算_投入係数表!CO46</f>
        <v>#DIV/0!</v>
      </c>
      <c r="CP46" s="212" t="e">
        <f>CP$133*計算_投入係数表!CP46</f>
        <v>#DIV/0!</v>
      </c>
      <c r="CQ46" s="212" t="e">
        <f>CQ$133*計算_投入係数表!CQ46</f>
        <v>#DIV/0!</v>
      </c>
      <c r="CR46" s="212" t="e">
        <f>CR$133*計算_投入係数表!CR46</f>
        <v>#DIV/0!</v>
      </c>
      <c r="CS46" s="212" t="e">
        <f>CS$133*計算_投入係数表!CS46</f>
        <v>#DIV/0!</v>
      </c>
      <c r="CT46" s="212" t="e">
        <f>CT$133*計算_投入係数表!CT46</f>
        <v>#DIV/0!</v>
      </c>
      <c r="CU46" s="212" t="e">
        <f>CU$133*計算_投入係数表!CU46</f>
        <v>#DIV/0!</v>
      </c>
      <c r="CV46" s="212" t="e">
        <f>CV$133*計算_投入係数表!CV46</f>
        <v>#DIV/0!</v>
      </c>
      <c r="CW46" s="212" t="e">
        <f>CW$133*計算_投入係数表!CW46</f>
        <v>#DIV/0!</v>
      </c>
      <c r="CX46" s="212" t="e">
        <f>CX$133*計算_投入係数表!CX46</f>
        <v>#DIV/0!</v>
      </c>
      <c r="CY46" s="212" t="e">
        <f>CY$133*計算_投入係数表!CY46</f>
        <v>#DIV/0!</v>
      </c>
      <c r="CZ46" s="212" t="e">
        <f>CZ$133*計算_投入係数表!CZ46</f>
        <v>#DIV/0!</v>
      </c>
      <c r="DA46" s="212" t="e">
        <f>DA$133*計算_投入係数表!DA46</f>
        <v>#DIV/0!</v>
      </c>
      <c r="DB46" s="212" t="e">
        <f>DB$133*計算_投入係数表!DB46</f>
        <v>#DIV/0!</v>
      </c>
      <c r="DC46" s="212" t="e">
        <f>DC$133*計算_投入係数表!DC46</f>
        <v>#DIV/0!</v>
      </c>
      <c r="DD46" s="212" t="e">
        <f>DD$133*計算_投入係数表!DD46</f>
        <v>#DIV/0!</v>
      </c>
      <c r="DE46" s="212" t="e">
        <f>DE$133*計算_投入係数表!DE46</f>
        <v>#DIV/0!</v>
      </c>
      <c r="DF46" s="212" t="e">
        <f>DF$133*計算_投入係数表!DF46</f>
        <v>#DIV/0!</v>
      </c>
      <c r="DG46" s="212" t="e">
        <f>DG$133*計算_投入係数表!DG46</f>
        <v>#DIV/0!</v>
      </c>
      <c r="DH46" s="212" t="e">
        <f>DH$133*計算_投入係数表!DH46</f>
        <v>#DIV/0!</v>
      </c>
      <c r="DI46" s="212" t="e">
        <f>DI$133*計算_投入係数表!DI46</f>
        <v>#DIV/0!</v>
      </c>
      <c r="DJ46" s="212" t="e">
        <f>DJ$133*計算_投入係数表!DJ46</f>
        <v>#DIV/0!</v>
      </c>
      <c r="DK46" s="212" t="e">
        <f>DK$133*計算_投入係数表!DK46</f>
        <v>#DIV/0!</v>
      </c>
      <c r="DL46" s="212" t="e">
        <f>DL$133*計算_投入係数表!DL46</f>
        <v>#DIV/0!</v>
      </c>
      <c r="DM46" s="212" t="e">
        <f>DM$133*計算_投入係数表!DM46</f>
        <v>#DIV/0!</v>
      </c>
      <c r="DN46" s="212" t="e">
        <f>DN$133*計算_投入係数表!DN46</f>
        <v>#DIV/0!</v>
      </c>
      <c r="DO46" s="212" t="e">
        <f>DO$133*計算_投入係数表!DO46</f>
        <v>#DIV/0!</v>
      </c>
      <c r="DP46" s="212" t="e">
        <f>DP$133*計算_投入係数表!DP46</f>
        <v>#DIV/0!</v>
      </c>
      <c r="DQ46" s="212" t="e">
        <f>DQ$133*計算_投入係数表!DQ46</f>
        <v>#DIV/0!</v>
      </c>
      <c r="DR46" s="212" t="e">
        <f>DR$133*計算_投入係数表!DR46</f>
        <v>#DIV/0!</v>
      </c>
      <c r="DS46" s="212" t="e">
        <f>DS$133*計算_投入係数表!DS46</f>
        <v>#DIV/0!</v>
      </c>
      <c r="DT46" s="213">
        <f t="shared" si="0"/>
        <v>0</v>
      </c>
      <c r="DU46" s="214">
        <f>SUMIF(振分, $C46, 入力_北海道基本取引表!DU$4:DU$124)*($DV$140/$DW$140)</f>
        <v>0</v>
      </c>
      <c r="DV46" s="214">
        <f>SUMIF(振分, $C46, 入力_北海道基本取引表!DV$4:DV$124)*(入力!$D$718/入力!$F$718)</f>
        <v>0</v>
      </c>
      <c r="DW46" s="214">
        <f>SUMIF(振分, $C46, 入力_北海道基本取引表!DW$4:DW$124)*(計算_基本取引表_調整前!$DV$141/計算_基本取引表_調整前!$DW$141)</f>
        <v>0</v>
      </c>
      <c r="DX46" s="214">
        <f>SUMIF(振分, $C46, 入力_北海道基本取引表!DX$4:DX$124)*(計算_基本取引表_調整前!$DV$142/計算_基本取引表_調整前!$DW$142)</f>
        <v>0</v>
      </c>
      <c r="DY46" s="214">
        <f>SUMIF(振分, $C46, 入力_北海道基本取引表!DY$4:DY$124)*(入力!$D$700/入力!$F$700)</f>
        <v>0</v>
      </c>
      <c r="DZ46" s="214">
        <f>SUMIF(振分, $C46, 入力_北海道基本取引表!DZ$4:DZ$124)*($DV$140/$DW$140)</f>
        <v>0</v>
      </c>
      <c r="EA46" s="214" t="e">
        <f>SUMIF(振分, $C46, 入力_北海道基本取引表!EA$4:EA$124)*($EJ46/SUMIF(振分, $C46, 入力_北海道基本取引表!$EO$4:$EO$124))</f>
        <v>#DIV/0!</v>
      </c>
      <c r="EB46" s="214"/>
      <c r="EC46" s="215" t="e">
        <f t="shared" si="1"/>
        <v>#DIV/0!</v>
      </c>
      <c r="ED46" s="216" t="e">
        <f t="shared" si="2"/>
        <v>#DIV/0!</v>
      </c>
      <c r="EE46" s="214"/>
      <c r="EF46" s="216"/>
      <c r="EG46" s="216"/>
      <c r="EH46" s="214"/>
      <c r="EI46" s="216"/>
      <c r="EJ46" s="216">
        <v>0</v>
      </c>
    </row>
    <row r="47" spans="2:140" s="6" customFormat="1" ht="12" x14ac:dyDescent="0.25">
      <c r="B47" s="53" t="s">
        <v>64</v>
      </c>
      <c r="C47" s="192" t="str">
        <v>-</v>
      </c>
      <c r="D47" s="211">
        <f>D$133*計算_投入係数表!D47</f>
        <v>0</v>
      </c>
      <c r="E47" s="212">
        <f>E$133*計算_投入係数表!E47</f>
        <v>0</v>
      </c>
      <c r="F47" s="212">
        <f>F$133*計算_投入係数表!F47</f>
        <v>0</v>
      </c>
      <c r="G47" s="212">
        <f>G$133*計算_投入係数表!G47</f>
        <v>0</v>
      </c>
      <c r="H47" s="212">
        <f>H$133*計算_投入係数表!H47</f>
        <v>0</v>
      </c>
      <c r="I47" s="212">
        <f>I$133*計算_投入係数表!I47</f>
        <v>0</v>
      </c>
      <c r="J47" s="212">
        <f>J$133*計算_投入係数表!J47</f>
        <v>0</v>
      </c>
      <c r="K47" s="212">
        <f>K$133*計算_投入係数表!K47</f>
        <v>0</v>
      </c>
      <c r="L47" s="212">
        <f>L$133*計算_投入係数表!L47</f>
        <v>0</v>
      </c>
      <c r="M47" s="212">
        <f>M$133*計算_投入係数表!M47</f>
        <v>0</v>
      </c>
      <c r="N47" s="212">
        <f>N$133*計算_投入係数表!N47</f>
        <v>0</v>
      </c>
      <c r="O47" s="212">
        <f>O$133*計算_投入係数表!O47</f>
        <v>0</v>
      </c>
      <c r="P47" s="212">
        <f>P$133*計算_投入係数表!P47</f>
        <v>0</v>
      </c>
      <c r="Q47" s="212" t="e">
        <f>Q$133*計算_投入係数表!Q47</f>
        <v>#DIV/0!</v>
      </c>
      <c r="R47" s="212" t="e">
        <f>R$133*計算_投入係数表!R47</f>
        <v>#DIV/0!</v>
      </c>
      <c r="S47" s="212" t="e">
        <f>S$133*計算_投入係数表!S47</f>
        <v>#DIV/0!</v>
      </c>
      <c r="T47" s="212" t="e">
        <f>T$133*計算_投入係数表!T47</f>
        <v>#DIV/0!</v>
      </c>
      <c r="U47" s="212" t="e">
        <f>U$133*計算_投入係数表!U47</f>
        <v>#DIV/0!</v>
      </c>
      <c r="V47" s="212" t="e">
        <f>V$133*計算_投入係数表!V47</f>
        <v>#DIV/0!</v>
      </c>
      <c r="W47" s="212" t="e">
        <f>W$133*計算_投入係数表!W47</f>
        <v>#DIV/0!</v>
      </c>
      <c r="X47" s="212" t="e">
        <f>X$133*計算_投入係数表!X47</f>
        <v>#DIV/0!</v>
      </c>
      <c r="Y47" s="212" t="e">
        <f>Y$133*計算_投入係数表!Y47</f>
        <v>#DIV/0!</v>
      </c>
      <c r="Z47" s="212" t="e">
        <f>Z$133*計算_投入係数表!Z47</f>
        <v>#DIV/0!</v>
      </c>
      <c r="AA47" s="212" t="e">
        <f>AA$133*計算_投入係数表!AA47</f>
        <v>#DIV/0!</v>
      </c>
      <c r="AB47" s="212" t="e">
        <f>AB$133*計算_投入係数表!AB47</f>
        <v>#DIV/0!</v>
      </c>
      <c r="AC47" s="212" t="e">
        <f>AC$133*計算_投入係数表!AC47</f>
        <v>#DIV/0!</v>
      </c>
      <c r="AD47" s="212" t="e">
        <f>AD$133*計算_投入係数表!AD47</f>
        <v>#DIV/0!</v>
      </c>
      <c r="AE47" s="212" t="e">
        <f>AE$133*計算_投入係数表!AE47</f>
        <v>#DIV/0!</v>
      </c>
      <c r="AF47" s="212" t="e">
        <f>AF$133*計算_投入係数表!AF47</f>
        <v>#DIV/0!</v>
      </c>
      <c r="AG47" s="212" t="e">
        <f>AG$133*計算_投入係数表!AG47</f>
        <v>#DIV/0!</v>
      </c>
      <c r="AH47" s="212" t="e">
        <f>AH$133*計算_投入係数表!AH47</f>
        <v>#DIV/0!</v>
      </c>
      <c r="AI47" s="212" t="e">
        <f>AI$133*計算_投入係数表!AI47</f>
        <v>#DIV/0!</v>
      </c>
      <c r="AJ47" s="212" t="e">
        <f>AJ$133*計算_投入係数表!AJ47</f>
        <v>#DIV/0!</v>
      </c>
      <c r="AK47" s="212" t="e">
        <f>AK$133*計算_投入係数表!AK47</f>
        <v>#DIV/0!</v>
      </c>
      <c r="AL47" s="212" t="e">
        <f>AL$133*計算_投入係数表!AL47</f>
        <v>#DIV/0!</v>
      </c>
      <c r="AM47" s="212" t="e">
        <f>AM$133*計算_投入係数表!AM47</f>
        <v>#DIV/0!</v>
      </c>
      <c r="AN47" s="212" t="e">
        <f>AN$133*計算_投入係数表!AN47</f>
        <v>#DIV/0!</v>
      </c>
      <c r="AO47" s="212" t="e">
        <f>AO$133*計算_投入係数表!AO47</f>
        <v>#DIV/0!</v>
      </c>
      <c r="AP47" s="212" t="e">
        <f>AP$133*計算_投入係数表!AP47</f>
        <v>#DIV/0!</v>
      </c>
      <c r="AQ47" s="212" t="e">
        <f>AQ$133*計算_投入係数表!AQ47</f>
        <v>#DIV/0!</v>
      </c>
      <c r="AR47" s="212" t="e">
        <f>AR$133*計算_投入係数表!AR47</f>
        <v>#DIV/0!</v>
      </c>
      <c r="AS47" s="212" t="e">
        <f>AS$133*計算_投入係数表!AS47</f>
        <v>#DIV/0!</v>
      </c>
      <c r="AT47" s="212" t="e">
        <f>AT$133*計算_投入係数表!AT47</f>
        <v>#DIV/0!</v>
      </c>
      <c r="AU47" s="212" t="e">
        <f>AU$133*計算_投入係数表!AU47</f>
        <v>#DIV/0!</v>
      </c>
      <c r="AV47" s="212" t="e">
        <f>AV$133*計算_投入係数表!AV47</f>
        <v>#DIV/0!</v>
      </c>
      <c r="AW47" s="212" t="e">
        <f>AW$133*計算_投入係数表!AW47</f>
        <v>#DIV/0!</v>
      </c>
      <c r="AX47" s="212" t="e">
        <f>AX$133*計算_投入係数表!AX47</f>
        <v>#DIV/0!</v>
      </c>
      <c r="AY47" s="212" t="e">
        <f>AY$133*計算_投入係数表!AY47</f>
        <v>#DIV/0!</v>
      </c>
      <c r="AZ47" s="212" t="e">
        <f>AZ$133*計算_投入係数表!AZ47</f>
        <v>#DIV/0!</v>
      </c>
      <c r="BA47" s="212" t="e">
        <f>BA$133*計算_投入係数表!BA47</f>
        <v>#DIV/0!</v>
      </c>
      <c r="BB47" s="212" t="e">
        <f>BB$133*計算_投入係数表!BB47</f>
        <v>#DIV/0!</v>
      </c>
      <c r="BC47" s="212" t="e">
        <f>BC$133*計算_投入係数表!BC47</f>
        <v>#DIV/0!</v>
      </c>
      <c r="BD47" s="212" t="e">
        <f>BD$133*計算_投入係数表!BD47</f>
        <v>#DIV/0!</v>
      </c>
      <c r="BE47" s="212" t="e">
        <f>BE$133*計算_投入係数表!BE47</f>
        <v>#DIV/0!</v>
      </c>
      <c r="BF47" s="212" t="e">
        <f>BF$133*計算_投入係数表!BF47</f>
        <v>#DIV/0!</v>
      </c>
      <c r="BG47" s="212" t="e">
        <f>BG$133*計算_投入係数表!BG47</f>
        <v>#DIV/0!</v>
      </c>
      <c r="BH47" s="212" t="e">
        <f>BH$133*計算_投入係数表!BH47</f>
        <v>#DIV/0!</v>
      </c>
      <c r="BI47" s="212" t="e">
        <f>BI$133*計算_投入係数表!BI47</f>
        <v>#DIV/0!</v>
      </c>
      <c r="BJ47" s="212" t="e">
        <f>BJ$133*計算_投入係数表!BJ47</f>
        <v>#DIV/0!</v>
      </c>
      <c r="BK47" s="212" t="e">
        <f>BK$133*計算_投入係数表!BK47</f>
        <v>#DIV/0!</v>
      </c>
      <c r="BL47" s="212" t="e">
        <f>BL$133*計算_投入係数表!BL47</f>
        <v>#DIV/0!</v>
      </c>
      <c r="BM47" s="212" t="e">
        <f>BM$133*計算_投入係数表!BM47</f>
        <v>#DIV/0!</v>
      </c>
      <c r="BN47" s="212" t="e">
        <f>BN$133*計算_投入係数表!BN47</f>
        <v>#DIV/0!</v>
      </c>
      <c r="BO47" s="212" t="e">
        <f>BO$133*計算_投入係数表!BO47</f>
        <v>#DIV/0!</v>
      </c>
      <c r="BP47" s="212" t="e">
        <f>BP$133*計算_投入係数表!BP47</f>
        <v>#DIV/0!</v>
      </c>
      <c r="BQ47" s="212" t="e">
        <f>BQ$133*計算_投入係数表!BQ47</f>
        <v>#DIV/0!</v>
      </c>
      <c r="BR47" s="212" t="e">
        <f>BR$133*計算_投入係数表!BR47</f>
        <v>#DIV/0!</v>
      </c>
      <c r="BS47" s="212" t="e">
        <f>BS$133*計算_投入係数表!BS47</f>
        <v>#DIV/0!</v>
      </c>
      <c r="BT47" s="212" t="e">
        <f>BT$133*計算_投入係数表!BT47</f>
        <v>#DIV/0!</v>
      </c>
      <c r="BU47" s="212" t="e">
        <f>BU$133*計算_投入係数表!BU47</f>
        <v>#DIV/0!</v>
      </c>
      <c r="BV47" s="212" t="e">
        <f>BV$133*計算_投入係数表!BV47</f>
        <v>#DIV/0!</v>
      </c>
      <c r="BW47" s="212" t="e">
        <f>BW$133*計算_投入係数表!BW47</f>
        <v>#DIV/0!</v>
      </c>
      <c r="BX47" s="212" t="e">
        <f>BX$133*計算_投入係数表!BX47</f>
        <v>#DIV/0!</v>
      </c>
      <c r="BY47" s="212" t="e">
        <f>BY$133*計算_投入係数表!BY47</f>
        <v>#DIV/0!</v>
      </c>
      <c r="BZ47" s="212" t="e">
        <f>BZ$133*計算_投入係数表!BZ47</f>
        <v>#DIV/0!</v>
      </c>
      <c r="CA47" s="212" t="e">
        <f>CA$133*計算_投入係数表!CA47</f>
        <v>#DIV/0!</v>
      </c>
      <c r="CB47" s="212" t="e">
        <f>CB$133*計算_投入係数表!CB47</f>
        <v>#DIV/0!</v>
      </c>
      <c r="CC47" s="212" t="e">
        <f>CC$133*計算_投入係数表!CC47</f>
        <v>#DIV/0!</v>
      </c>
      <c r="CD47" s="212" t="e">
        <f>CD$133*計算_投入係数表!CD47</f>
        <v>#DIV/0!</v>
      </c>
      <c r="CE47" s="212" t="e">
        <f>CE$133*計算_投入係数表!CE47</f>
        <v>#DIV/0!</v>
      </c>
      <c r="CF47" s="212" t="e">
        <f>CF$133*計算_投入係数表!CF47</f>
        <v>#DIV/0!</v>
      </c>
      <c r="CG47" s="212" t="e">
        <f>CG$133*計算_投入係数表!CG47</f>
        <v>#DIV/0!</v>
      </c>
      <c r="CH47" s="212" t="e">
        <f>CH$133*計算_投入係数表!CH47</f>
        <v>#DIV/0!</v>
      </c>
      <c r="CI47" s="212" t="e">
        <f>CI$133*計算_投入係数表!CI47</f>
        <v>#DIV/0!</v>
      </c>
      <c r="CJ47" s="212" t="e">
        <f>CJ$133*計算_投入係数表!CJ47</f>
        <v>#DIV/0!</v>
      </c>
      <c r="CK47" s="212" t="e">
        <f>CK$133*計算_投入係数表!CK47</f>
        <v>#DIV/0!</v>
      </c>
      <c r="CL47" s="212" t="e">
        <f>CL$133*計算_投入係数表!CL47</f>
        <v>#DIV/0!</v>
      </c>
      <c r="CM47" s="212" t="e">
        <f>CM$133*計算_投入係数表!CM47</f>
        <v>#DIV/0!</v>
      </c>
      <c r="CN47" s="212" t="e">
        <f>CN$133*計算_投入係数表!CN47</f>
        <v>#DIV/0!</v>
      </c>
      <c r="CO47" s="212" t="e">
        <f>CO$133*計算_投入係数表!CO47</f>
        <v>#DIV/0!</v>
      </c>
      <c r="CP47" s="212" t="e">
        <f>CP$133*計算_投入係数表!CP47</f>
        <v>#DIV/0!</v>
      </c>
      <c r="CQ47" s="212" t="e">
        <f>CQ$133*計算_投入係数表!CQ47</f>
        <v>#DIV/0!</v>
      </c>
      <c r="CR47" s="212" t="e">
        <f>CR$133*計算_投入係数表!CR47</f>
        <v>#DIV/0!</v>
      </c>
      <c r="CS47" s="212" t="e">
        <f>CS$133*計算_投入係数表!CS47</f>
        <v>#DIV/0!</v>
      </c>
      <c r="CT47" s="212" t="e">
        <f>CT$133*計算_投入係数表!CT47</f>
        <v>#DIV/0!</v>
      </c>
      <c r="CU47" s="212" t="e">
        <f>CU$133*計算_投入係数表!CU47</f>
        <v>#DIV/0!</v>
      </c>
      <c r="CV47" s="212" t="e">
        <f>CV$133*計算_投入係数表!CV47</f>
        <v>#DIV/0!</v>
      </c>
      <c r="CW47" s="212" t="e">
        <f>CW$133*計算_投入係数表!CW47</f>
        <v>#DIV/0!</v>
      </c>
      <c r="CX47" s="212" t="e">
        <f>CX$133*計算_投入係数表!CX47</f>
        <v>#DIV/0!</v>
      </c>
      <c r="CY47" s="212" t="e">
        <f>CY$133*計算_投入係数表!CY47</f>
        <v>#DIV/0!</v>
      </c>
      <c r="CZ47" s="212" t="e">
        <f>CZ$133*計算_投入係数表!CZ47</f>
        <v>#DIV/0!</v>
      </c>
      <c r="DA47" s="212" t="e">
        <f>DA$133*計算_投入係数表!DA47</f>
        <v>#DIV/0!</v>
      </c>
      <c r="DB47" s="212" t="e">
        <f>DB$133*計算_投入係数表!DB47</f>
        <v>#DIV/0!</v>
      </c>
      <c r="DC47" s="212" t="e">
        <f>DC$133*計算_投入係数表!DC47</f>
        <v>#DIV/0!</v>
      </c>
      <c r="DD47" s="212" t="e">
        <f>DD$133*計算_投入係数表!DD47</f>
        <v>#DIV/0!</v>
      </c>
      <c r="DE47" s="212" t="e">
        <f>DE$133*計算_投入係数表!DE47</f>
        <v>#DIV/0!</v>
      </c>
      <c r="DF47" s="212" t="e">
        <f>DF$133*計算_投入係数表!DF47</f>
        <v>#DIV/0!</v>
      </c>
      <c r="DG47" s="212" t="e">
        <f>DG$133*計算_投入係数表!DG47</f>
        <v>#DIV/0!</v>
      </c>
      <c r="DH47" s="212" t="e">
        <f>DH$133*計算_投入係数表!DH47</f>
        <v>#DIV/0!</v>
      </c>
      <c r="DI47" s="212" t="e">
        <f>DI$133*計算_投入係数表!DI47</f>
        <v>#DIV/0!</v>
      </c>
      <c r="DJ47" s="212" t="e">
        <f>DJ$133*計算_投入係数表!DJ47</f>
        <v>#DIV/0!</v>
      </c>
      <c r="DK47" s="212" t="e">
        <f>DK$133*計算_投入係数表!DK47</f>
        <v>#DIV/0!</v>
      </c>
      <c r="DL47" s="212" t="e">
        <f>DL$133*計算_投入係数表!DL47</f>
        <v>#DIV/0!</v>
      </c>
      <c r="DM47" s="212" t="e">
        <f>DM$133*計算_投入係数表!DM47</f>
        <v>#DIV/0!</v>
      </c>
      <c r="DN47" s="212" t="e">
        <f>DN$133*計算_投入係数表!DN47</f>
        <v>#DIV/0!</v>
      </c>
      <c r="DO47" s="212" t="e">
        <f>DO$133*計算_投入係数表!DO47</f>
        <v>#DIV/0!</v>
      </c>
      <c r="DP47" s="212" t="e">
        <f>DP$133*計算_投入係数表!DP47</f>
        <v>#DIV/0!</v>
      </c>
      <c r="DQ47" s="212" t="e">
        <f>DQ$133*計算_投入係数表!DQ47</f>
        <v>#DIV/0!</v>
      </c>
      <c r="DR47" s="212" t="e">
        <f>DR$133*計算_投入係数表!DR47</f>
        <v>#DIV/0!</v>
      </c>
      <c r="DS47" s="212" t="e">
        <f>DS$133*計算_投入係数表!DS47</f>
        <v>#DIV/0!</v>
      </c>
      <c r="DT47" s="213">
        <f t="shared" si="0"/>
        <v>0</v>
      </c>
      <c r="DU47" s="214">
        <f>SUMIF(振分, $C47, 入力_北海道基本取引表!DU$4:DU$124)*($DV$140/$DW$140)</f>
        <v>0</v>
      </c>
      <c r="DV47" s="214">
        <f>SUMIF(振分, $C47, 入力_北海道基本取引表!DV$4:DV$124)*(入力!$D$718/入力!$F$718)</f>
        <v>0</v>
      </c>
      <c r="DW47" s="214">
        <f>SUMIF(振分, $C47, 入力_北海道基本取引表!DW$4:DW$124)*(計算_基本取引表_調整前!$DV$141/計算_基本取引表_調整前!$DW$141)</f>
        <v>0</v>
      </c>
      <c r="DX47" s="214">
        <f>SUMIF(振分, $C47, 入力_北海道基本取引表!DX$4:DX$124)*(計算_基本取引表_調整前!$DV$142/計算_基本取引表_調整前!$DW$142)</f>
        <v>0</v>
      </c>
      <c r="DY47" s="214">
        <f>SUMIF(振分, $C47, 入力_北海道基本取引表!DY$4:DY$124)*(入力!$D$700/入力!$F$700)</f>
        <v>0</v>
      </c>
      <c r="DZ47" s="214">
        <f>SUMIF(振分, $C47, 入力_北海道基本取引表!DZ$4:DZ$124)*($DV$140/$DW$140)</f>
        <v>0</v>
      </c>
      <c r="EA47" s="214" t="e">
        <f>SUMIF(振分, $C47, 入力_北海道基本取引表!EA$4:EA$124)*($EJ47/SUMIF(振分, $C47, 入力_北海道基本取引表!$EO$4:$EO$124))</f>
        <v>#DIV/0!</v>
      </c>
      <c r="EB47" s="214"/>
      <c r="EC47" s="215" t="e">
        <f t="shared" si="1"/>
        <v>#DIV/0!</v>
      </c>
      <c r="ED47" s="216" t="e">
        <f t="shared" si="2"/>
        <v>#DIV/0!</v>
      </c>
      <c r="EE47" s="214"/>
      <c r="EF47" s="216"/>
      <c r="EG47" s="216"/>
      <c r="EH47" s="214"/>
      <c r="EI47" s="216"/>
      <c r="EJ47" s="216">
        <v>0</v>
      </c>
    </row>
    <row r="48" spans="2:140" s="6" customFormat="1" ht="12" x14ac:dyDescent="0.25">
      <c r="B48" s="53" t="s">
        <v>66</v>
      </c>
      <c r="C48" s="192" t="str">
        <v>-</v>
      </c>
      <c r="D48" s="211">
        <f>D$133*計算_投入係数表!D48</f>
        <v>0</v>
      </c>
      <c r="E48" s="212">
        <f>E$133*計算_投入係数表!E48</f>
        <v>0</v>
      </c>
      <c r="F48" s="212">
        <f>F$133*計算_投入係数表!F48</f>
        <v>0</v>
      </c>
      <c r="G48" s="212">
        <f>G$133*計算_投入係数表!G48</f>
        <v>0</v>
      </c>
      <c r="H48" s="212">
        <f>H$133*計算_投入係数表!H48</f>
        <v>0</v>
      </c>
      <c r="I48" s="212">
        <f>I$133*計算_投入係数表!I48</f>
        <v>0</v>
      </c>
      <c r="J48" s="212">
        <f>J$133*計算_投入係数表!J48</f>
        <v>0</v>
      </c>
      <c r="K48" s="212">
        <f>K$133*計算_投入係数表!K48</f>
        <v>0</v>
      </c>
      <c r="L48" s="212">
        <f>L$133*計算_投入係数表!L48</f>
        <v>0</v>
      </c>
      <c r="M48" s="212">
        <f>M$133*計算_投入係数表!M48</f>
        <v>0</v>
      </c>
      <c r="N48" s="212">
        <f>N$133*計算_投入係数表!N48</f>
        <v>0</v>
      </c>
      <c r="O48" s="212">
        <f>O$133*計算_投入係数表!O48</f>
        <v>0</v>
      </c>
      <c r="P48" s="212">
        <f>P$133*計算_投入係数表!P48</f>
        <v>0</v>
      </c>
      <c r="Q48" s="212" t="e">
        <f>Q$133*計算_投入係数表!Q48</f>
        <v>#DIV/0!</v>
      </c>
      <c r="R48" s="212" t="e">
        <f>R$133*計算_投入係数表!R48</f>
        <v>#DIV/0!</v>
      </c>
      <c r="S48" s="212" t="e">
        <f>S$133*計算_投入係数表!S48</f>
        <v>#DIV/0!</v>
      </c>
      <c r="T48" s="212" t="e">
        <f>T$133*計算_投入係数表!T48</f>
        <v>#DIV/0!</v>
      </c>
      <c r="U48" s="212" t="e">
        <f>U$133*計算_投入係数表!U48</f>
        <v>#DIV/0!</v>
      </c>
      <c r="V48" s="212" t="e">
        <f>V$133*計算_投入係数表!V48</f>
        <v>#DIV/0!</v>
      </c>
      <c r="W48" s="212" t="e">
        <f>W$133*計算_投入係数表!W48</f>
        <v>#DIV/0!</v>
      </c>
      <c r="X48" s="212" t="e">
        <f>X$133*計算_投入係数表!X48</f>
        <v>#DIV/0!</v>
      </c>
      <c r="Y48" s="212" t="e">
        <f>Y$133*計算_投入係数表!Y48</f>
        <v>#DIV/0!</v>
      </c>
      <c r="Z48" s="212" t="e">
        <f>Z$133*計算_投入係数表!Z48</f>
        <v>#DIV/0!</v>
      </c>
      <c r="AA48" s="212" t="e">
        <f>AA$133*計算_投入係数表!AA48</f>
        <v>#DIV/0!</v>
      </c>
      <c r="AB48" s="212" t="e">
        <f>AB$133*計算_投入係数表!AB48</f>
        <v>#DIV/0!</v>
      </c>
      <c r="AC48" s="212" t="e">
        <f>AC$133*計算_投入係数表!AC48</f>
        <v>#DIV/0!</v>
      </c>
      <c r="AD48" s="212" t="e">
        <f>AD$133*計算_投入係数表!AD48</f>
        <v>#DIV/0!</v>
      </c>
      <c r="AE48" s="212" t="e">
        <f>AE$133*計算_投入係数表!AE48</f>
        <v>#DIV/0!</v>
      </c>
      <c r="AF48" s="212" t="e">
        <f>AF$133*計算_投入係数表!AF48</f>
        <v>#DIV/0!</v>
      </c>
      <c r="AG48" s="212" t="e">
        <f>AG$133*計算_投入係数表!AG48</f>
        <v>#DIV/0!</v>
      </c>
      <c r="AH48" s="212" t="e">
        <f>AH$133*計算_投入係数表!AH48</f>
        <v>#DIV/0!</v>
      </c>
      <c r="AI48" s="212" t="e">
        <f>AI$133*計算_投入係数表!AI48</f>
        <v>#DIV/0!</v>
      </c>
      <c r="AJ48" s="212" t="e">
        <f>AJ$133*計算_投入係数表!AJ48</f>
        <v>#DIV/0!</v>
      </c>
      <c r="AK48" s="212" t="e">
        <f>AK$133*計算_投入係数表!AK48</f>
        <v>#DIV/0!</v>
      </c>
      <c r="AL48" s="212" t="e">
        <f>AL$133*計算_投入係数表!AL48</f>
        <v>#DIV/0!</v>
      </c>
      <c r="AM48" s="212" t="e">
        <f>AM$133*計算_投入係数表!AM48</f>
        <v>#DIV/0!</v>
      </c>
      <c r="AN48" s="212" t="e">
        <f>AN$133*計算_投入係数表!AN48</f>
        <v>#DIV/0!</v>
      </c>
      <c r="AO48" s="212" t="e">
        <f>AO$133*計算_投入係数表!AO48</f>
        <v>#DIV/0!</v>
      </c>
      <c r="AP48" s="212" t="e">
        <f>AP$133*計算_投入係数表!AP48</f>
        <v>#DIV/0!</v>
      </c>
      <c r="AQ48" s="212" t="e">
        <f>AQ$133*計算_投入係数表!AQ48</f>
        <v>#DIV/0!</v>
      </c>
      <c r="AR48" s="212" t="e">
        <f>AR$133*計算_投入係数表!AR48</f>
        <v>#DIV/0!</v>
      </c>
      <c r="AS48" s="212" t="e">
        <f>AS$133*計算_投入係数表!AS48</f>
        <v>#DIV/0!</v>
      </c>
      <c r="AT48" s="212" t="e">
        <f>AT$133*計算_投入係数表!AT48</f>
        <v>#DIV/0!</v>
      </c>
      <c r="AU48" s="212" t="e">
        <f>AU$133*計算_投入係数表!AU48</f>
        <v>#DIV/0!</v>
      </c>
      <c r="AV48" s="212" t="e">
        <f>AV$133*計算_投入係数表!AV48</f>
        <v>#DIV/0!</v>
      </c>
      <c r="AW48" s="212" t="e">
        <f>AW$133*計算_投入係数表!AW48</f>
        <v>#DIV/0!</v>
      </c>
      <c r="AX48" s="212" t="e">
        <f>AX$133*計算_投入係数表!AX48</f>
        <v>#DIV/0!</v>
      </c>
      <c r="AY48" s="212" t="e">
        <f>AY$133*計算_投入係数表!AY48</f>
        <v>#DIV/0!</v>
      </c>
      <c r="AZ48" s="212" t="e">
        <f>AZ$133*計算_投入係数表!AZ48</f>
        <v>#DIV/0!</v>
      </c>
      <c r="BA48" s="212" t="e">
        <f>BA$133*計算_投入係数表!BA48</f>
        <v>#DIV/0!</v>
      </c>
      <c r="BB48" s="212" t="e">
        <f>BB$133*計算_投入係数表!BB48</f>
        <v>#DIV/0!</v>
      </c>
      <c r="BC48" s="212" t="e">
        <f>BC$133*計算_投入係数表!BC48</f>
        <v>#DIV/0!</v>
      </c>
      <c r="BD48" s="212" t="e">
        <f>BD$133*計算_投入係数表!BD48</f>
        <v>#DIV/0!</v>
      </c>
      <c r="BE48" s="212" t="e">
        <f>BE$133*計算_投入係数表!BE48</f>
        <v>#DIV/0!</v>
      </c>
      <c r="BF48" s="212" t="e">
        <f>BF$133*計算_投入係数表!BF48</f>
        <v>#DIV/0!</v>
      </c>
      <c r="BG48" s="212" t="e">
        <f>BG$133*計算_投入係数表!BG48</f>
        <v>#DIV/0!</v>
      </c>
      <c r="BH48" s="212" t="e">
        <f>BH$133*計算_投入係数表!BH48</f>
        <v>#DIV/0!</v>
      </c>
      <c r="BI48" s="212" t="e">
        <f>BI$133*計算_投入係数表!BI48</f>
        <v>#DIV/0!</v>
      </c>
      <c r="BJ48" s="212" t="e">
        <f>BJ$133*計算_投入係数表!BJ48</f>
        <v>#DIV/0!</v>
      </c>
      <c r="BK48" s="212" t="e">
        <f>BK$133*計算_投入係数表!BK48</f>
        <v>#DIV/0!</v>
      </c>
      <c r="BL48" s="212" t="e">
        <f>BL$133*計算_投入係数表!BL48</f>
        <v>#DIV/0!</v>
      </c>
      <c r="BM48" s="212" t="e">
        <f>BM$133*計算_投入係数表!BM48</f>
        <v>#DIV/0!</v>
      </c>
      <c r="BN48" s="212" t="e">
        <f>BN$133*計算_投入係数表!BN48</f>
        <v>#DIV/0!</v>
      </c>
      <c r="BO48" s="212" t="e">
        <f>BO$133*計算_投入係数表!BO48</f>
        <v>#DIV/0!</v>
      </c>
      <c r="BP48" s="212" t="e">
        <f>BP$133*計算_投入係数表!BP48</f>
        <v>#DIV/0!</v>
      </c>
      <c r="BQ48" s="212" t="e">
        <f>BQ$133*計算_投入係数表!BQ48</f>
        <v>#DIV/0!</v>
      </c>
      <c r="BR48" s="212" t="e">
        <f>BR$133*計算_投入係数表!BR48</f>
        <v>#DIV/0!</v>
      </c>
      <c r="BS48" s="212" t="e">
        <f>BS$133*計算_投入係数表!BS48</f>
        <v>#DIV/0!</v>
      </c>
      <c r="BT48" s="212" t="e">
        <f>BT$133*計算_投入係数表!BT48</f>
        <v>#DIV/0!</v>
      </c>
      <c r="BU48" s="212" t="e">
        <f>BU$133*計算_投入係数表!BU48</f>
        <v>#DIV/0!</v>
      </c>
      <c r="BV48" s="212" t="e">
        <f>BV$133*計算_投入係数表!BV48</f>
        <v>#DIV/0!</v>
      </c>
      <c r="BW48" s="212" t="e">
        <f>BW$133*計算_投入係数表!BW48</f>
        <v>#DIV/0!</v>
      </c>
      <c r="BX48" s="212" t="e">
        <f>BX$133*計算_投入係数表!BX48</f>
        <v>#DIV/0!</v>
      </c>
      <c r="BY48" s="212" t="e">
        <f>BY$133*計算_投入係数表!BY48</f>
        <v>#DIV/0!</v>
      </c>
      <c r="BZ48" s="212" t="e">
        <f>BZ$133*計算_投入係数表!BZ48</f>
        <v>#DIV/0!</v>
      </c>
      <c r="CA48" s="212" t="e">
        <f>CA$133*計算_投入係数表!CA48</f>
        <v>#DIV/0!</v>
      </c>
      <c r="CB48" s="212" t="e">
        <f>CB$133*計算_投入係数表!CB48</f>
        <v>#DIV/0!</v>
      </c>
      <c r="CC48" s="212" t="e">
        <f>CC$133*計算_投入係数表!CC48</f>
        <v>#DIV/0!</v>
      </c>
      <c r="CD48" s="212" t="e">
        <f>CD$133*計算_投入係数表!CD48</f>
        <v>#DIV/0!</v>
      </c>
      <c r="CE48" s="212" t="e">
        <f>CE$133*計算_投入係数表!CE48</f>
        <v>#DIV/0!</v>
      </c>
      <c r="CF48" s="212" t="e">
        <f>CF$133*計算_投入係数表!CF48</f>
        <v>#DIV/0!</v>
      </c>
      <c r="CG48" s="212" t="e">
        <f>CG$133*計算_投入係数表!CG48</f>
        <v>#DIV/0!</v>
      </c>
      <c r="CH48" s="212" t="e">
        <f>CH$133*計算_投入係数表!CH48</f>
        <v>#DIV/0!</v>
      </c>
      <c r="CI48" s="212" t="e">
        <f>CI$133*計算_投入係数表!CI48</f>
        <v>#DIV/0!</v>
      </c>
      <c r="CJ48" s="212" t="e">
        <f>CJ$133*計算_投入係数表!CJ48</f>
        <v>#DIV/0!</v>
      </c>
      <c r="CK48" s="212" t="e">
        <f>CK$133*計算_投入係数表!CK48</f>
        <v>#DIV/0!</v>
      </c>
      <c r="CL48" s="212" t="e">
        <f>CL$133*計算_投入係数表!CL48</f>
        <v>#DIV/0!</v>
      </c>
      <c r="CM48" s="212" t="e">
        <f>CM$133*計算_投入係数表!CM48</f>
        <v>#DIV/0!</v>
      </c>
      <c r="CN48" s="212" t="e">
        <f>CN$133*計算_投入係数表!CN48</f>
        <v>#DIV/0!</v>
      </c>
      <c r="CO48" s="212" t="e">
        <f>CO$133*計算_投入係数表!CO48</f>
        <v>#DIV/0!</v>
      </c>
      <c r="CP48" s="212" t="e">
        <f>CP$133*計算_投入係数表!CP48</f>
        <v>#DIV/0!</v>
      </c>
      <c r="CQ48" s="212" t="e">
        <f>CQ$133*計算_投入係数表!CQ48</f>
        <v>#DIV/0!</v>
      </c>
      <c r="CR48" s="212" t="e">
        <f>CR$133*計算_投入係数表!CR48</f>
        <v>#DIV/0!</v>
      </c>
      <c r="CS48" s="212" t="e">
        <f>CS$133*計算_投入係数表!CS48</f>
        <v>#DIV/0!</v>
      </c>
      <c r="CT48" s="212" t="e">
        <f>CT$133*計算_投入係数表!CT48</f>
        <v>#DIV/0!</v>
      </c>
      <c r="CU48" s="212" t="e">
        <f>CU$133*計算_投入係数表!CU48</f>
        <v>#DIV/0!</v>
      </c>
      <c r="CV48" s="212" t="e">
        <f>CV$133*計算_投入係数表!CV48</f>
        <v>#DIV/0!</v>
      </c>
      <c r="CW48" s="212" t="e">
        <f>CW$133*計算_投入係数表!CW48</f>
        <v>#DIV/0!</v>
      </c>
      <c r="CX48" s="212" t="e">
        <f>CX$133*計算_投入係数表!CX48</f>
        <v>#DIV/0!</v>
      </c>
      <c r="CY48" s="212" t="e">
        <f>CY$133*計算_投入係数表!CY48</f>
        <v>#DIV/0!</v>
      </c>
      <c r="CZ48" s="212" t="e">
        <f>CZ$133*計算_投入係数表!CZ48</f>
        <v>#DIV/0!</v>
      </c>
      <c r="DA48" s="212" t="e">
        <f>DA$133*計算_投入係数表!DA48</f>
        <v>#DIV/0!</v>
      </c>
      <c r="DB48" s="212" t="e">
        <f>DB$133*計算_投入係数表!DB48</f>
        <v>#DIV/0!</v>
      </c>
      <c r="DC48" s="212" t="e">
        <f>DC$133*計算_投入係数表!DC48</f>
        <v>#DIV/0!</v>
      </c>
      <c r="DD48" s="212" t="e">
        <f>DD$133*計算_投入係数表!DD48</f>
        <v>#DIV/0!</v>
      </c>
      <c r="DE48" s="212" t="e">
        <f>DE$133*計算_投入係数表!DE48</f>
        <v>#DIV/0!</v>
      </c>
      <c r="DF48" s="212" t="e">
        <f>DF$133*計算_投入係数表!DF48</f>
        <v>#DIV/0!</v>
      </c>
      <c r="DG48" s="212" t="e">
        <f>DG$133*計算_投入係数表!DG48</f>
        <v>#DIV/0!</v>
      </c>
      <c r="DH48" s="212" t="e">
        <f>DH$133*計算_投入係数表!DH48</f>
        <v>#DIV/0!</v>
      </c>
      <c r="DI48" s="212" t="e">
        <f>DI$133*計算_投入係数表!DI48</f>
        <v>#DIV/0!</v>
      </c>
      <c r="DJ48" s="212" t="e">
        <f>DJ$133*計算_投入係数表!DJ48</f>
        <v>#DIV/0!</v>
      </c>
      <c r="DK48" s="212" t="e">
        <f>DK$133*計算_投入係数表!DK48</f>
        <v>#DIV/0!</v>
      </c>
      <c r="DL48" s="212" t="e">
        <f>DL$133*計算_投入係数表!DL48</f>
        <v>#DIV/0!</v>
      </c>
      <c r="DM48" s="212" t="e">
        <f>DM$133*計算_投入係数表!DM48</f>
        <v>#DIV/0!</v>
      </c>
      <c r="DN48" s="212" t="e">
        <f>DN$133*計算_投入係数表!DN48</f>
        <v>#DIV/0!</v>
      </c>
      <c r="DO48" s="212" t="e">
        <f>DO$133*計算_投入係数表!DO48</f>
        <v>#DIV/0!</v>
      </c>
      <c r="DP48" s="212" t="e">
        <f>DP$133*計算_投入係数表!DP48</f>
        <v>#DIV/0!</v>
      </c>
      <c r="DQ48" s="212" t="e">
        <f>DQ$133*計算_投入係数表!DQ48</f>
        <v>#DIV/0!</v>
      </c>
      <c r="DR48" s="212" t="e">
        <f>DR$133*計算_投入係数表!DR48</f>
        <v>#DIV/0!</v>
      </c>
      <c r="DS48" s="212" t="e">
        <f>DS$133*計算_投入係数表!DS48</f>
        <v>#DIV/0!</v>
      </c>
      <c r="DT48" s="213">
        <f t="shared" si="0"/>
        <v>0</v>
      </c>
      <c r="DU48" s="226">
        <f>SUMIF(振分, $C48, 入力_北海道基本取引表!DU$4:DU$124)*($DV$140/$DW$140)</f>
        <v>0</v>
      </c>
      <c r="DV48" s="226">
        <f>SUMIF(振分, $C48, 入力_北海道基本取引表!DV$4:DV$124)*(入力!$D$718/入力!$F$718)</f>
        <v>0</v>
      </c>
      <c r="DW48" s="226">
        <f>SUMIF(振分, $C48, 入力_北海道基本取引表!DW$4:DW$124)*(計算_基本取引表_調整前!$DV$141/計算_基本取引表_調整前!$DW$141)</f>
        <v>0</v>
      </c>
      <c r="DX48" s="226">
        <f>SUMIF(振分, $C48, 入力_北海道基本取引表!DX$4:DX$124)*(計算_基本取引表_調整前!$DV$142/計算_基本取引表_調整前!$DW$142)</f>
        <v>0</v>
      </c>
      <c r="DY48" s="226">
        <f>SUMIF(振分, $C48, 入力_北海道基本取引表!DY$4:DY$124)*(入力!$D$700/入力!$F$700)</f>
        <v>0</v>
      </c>
      <c r="DZ48" s="226">
        <f>SUMIF(振分, $C48, 入力_北海道基本取引表!DZ$4:DZ$124)*($DV$140/$DW$140)</f>
        <v>0</v>
      </c>
      <c r="EA48" s="226" t="e">
        <f>SUMIF(振分, $C48, 入力_北海道基本取引表!EA$4:EA$124)*($EJ48/SUMIF(振分, $C48, 入力_北海道基本取引表!$EO$4:$EO$124))</f>
        <v>#DIV/0!</v>
      </c>
      <c r="EB48" s="226"/>
      <c r="EC48" s="227" t="e">
        <f t="shared" si="1"/>
        <v>#DIV/0!</v>
      </c>
      <c r="ED48" s="228" t="e">
        <f t="shared" si="2"/>
        <v>#DIV/0!</v>
      </c>
      <c r="EE48" s="226"/>
      <c r="EF48" s="228"/>
      <c r="EG48" s="228"/>
      <c r="EH48" s="226"/>
      <c r="EI48" s="228"/>
      <c r="EJ48" s="216">
        <v>0</v>
      </c>
    </row>
    <row r="49" spans="2:140" s="6" customFormat="1" ht="12" x14ac:dyDescent="0.25">
      <c r="B49" s="53" t="s">
        <v>68</v>
      </c>
      <c r="C49" s="195" t="str">
        <v>-</v>
      </c>
      <c r="D49" s="217">
        <f>D$133*計算_投入係数表!D49</f>
        <v>0</v>
      </c>
      <c r="E49" s="218">
        <f>E$133*計算_投入係数表!E49</f>
        <v>0</v>
      </c>
      <c r="F49" s="218">
        <f>F$133*計算_投入係数表!F49</f>
        <v>0</v>
      </c>
      <c r="G49" s="218">
        <f>G$133*計算_投入係数表!G49</f>
        <v>0</v>
      </c>
      <c r="H49" s="218">
        <f>H$133*計算_投入係数表!H49</f>
        <v>0</v>
      </c>
      <c r="I49" s="218">
        <f>I$133*計算_投入係数表!I49</f>
        <v>0</v>
      </c>
      <c r="J49" s="218">
        <f>J$133*計算_投入係数表!J49</f>
        <v>0</v>
      </c>
      <c r="K49" s="218">
        <f>K$133*計算_投入係数表!K49</f>
        <v>0</v>
      </c>
      <c r="L49" s="218">
        <f>L$133*計算_投入係数表!L49</f>
        <v>0</v>
      </c>
      <c r="M49" s="218">
        <f>M$133*計算_投入係数表!M49</f>
        <v>0</v>
      </c>
      <c r="N49" s="218">
        <f>N$133*計算_投入係数表!N49</f>
        <v>0</v>
      </c>
      <c r="O49" s="218">
        <f>O$133*計算_投入係数表!O49</f>
        <v>0</v>
      </c>
      <c r="P49" s="218">
        <f>P$133*計算_投入係数表!P49</f>
        <v>0</v>
      </c>
      <c r="Q49" s="218" t="e">
        <f>Q$133*計算_投入係数表!Q49</f>
        <v>#DIV/0!</v>
      </c>
      <c r="R49" s="218" t="e">
        <f>R$133*計算_投入係数表!R49</f>
        <v>#DIV/0!</v>
      </c>
      <c r="S49" s="218" t="e">
        <f>S$133*計算_投入係数表!S49</f>
        <v>#DIV/0!</v>
      </c>
      <c r="T49" s="218" t="e">
        <f>T$133*計算_投入係数表!T49</f>
        <v>#DIV/0!</v>
      </c>
      <c r="U49" s="218" t="e">
        <f>U$133*計算_投入係数表!U49</f>
        <v>#DIV/0!</v>
      </c>
      <c r="V49" s="218" t="e">
        <f>V$133*計算_投入係数表!V49</f>
        <v>#DIV/0!</v>
      </c>
      <c r="W49" s="218" t="e">
        <f>W$133*計算_投入係数表!W49</f>
        <v>#DIV/0!</v>
      </c>
      <c r="X49" s="218" t="e">
        <f>X$133*計算_投入係数表!X49</f>
        <v>#DIV/0!</v>
      </c>
      <c r="Y49" s="218" t="e">
        <f>Y$133*計算_投入係数表!Y49</f>
        <v>#DIV/0!</v>
      </c>
      <c r="Z49" s="218" t="e">
        <f>Z$133*計算_投入係数表!Z49</f>
        <v>#DIV/0!</v>
      </c>
      <c r="AA49" s="218" t="e">
        <f>AA$133*計算_投入係数表!AA49</f>
        <v>#DIV/0!</v>
      </c>
      <c r="AB49" s="218" t="e">
        <f>AB$133*計算_投入係数表!AB49</f>
        <v>#DIV/0!</v>
      </c>
      <c r="AC49" s="218" t="e">
        <f>AC$133*計算_投入係数表!AC49</f>
        <v>#DIV/0!</v>
      </c>
      <c r="AD49" s="218" t="e">
        <f>AD$133*計算_投入係数表!AD49</f>
        <v>#DIV/0!</v>
      </c>
      <c r="AE49" s="218" t="e">
        <f>AE$133*計算_投入係数表!AE49</f>
        <v>#DIV/0!</v>
      </c>
      <c r="AF49" s="218" t="e">
        <f>AF$133*計算_投入係数表!AF49</f>
        <v>#DIV/0!</v>
      </c>
      <c r="AG49" s="218" t="e">
        <f>AG$133*計算_投入係数表!AG49</f>
        <v>#DIV/0!</v>
      </c>
      <c r="AH49" s="218" t="e">
        <f>AH$133*計算_投入係数表!AH49</f>
        <v>#DIV/0!</v>
      </c>
      <c r="AI49" s="218" t="e">
        <f>AI$133*計算_投入係数表!AI49</f>
        <v>#DIV/0!</v>
      </c>
      <c r="AJ49" s="218" t="e">
        <f>AJ$133*計算_投入係数表!AJ49</f>
        <v>#DIV/0!</v>
      </c>
      <c r="AK49" s="218" t="e">
        <f>AK$133*計算_投入係数表!AK49</f>
        <v>#DIV/0!</v>
      </c>
      <c r="AL49" s="218" t="e">
        <f>AL$133*計算_投入係数表!AL49</f>
        <v>#DIV/0!</v>
      </c>
      <c r="AM49" s="218" t="e">
        <f>AM$133*計算_投入係数表!AM49</f>
        <v>#DIV/0!</v>
      </c>
      <c r="AN49" s="218" t="e">
        <f>AN$133*計算_投入係数表!AN49</f>
        <v>#DIV/0!</v>
      </c>
      <c r="AO49" s="218" t="e">
        <f>AO$133*計算_投入係数表!AO49</f>
        <v>#DIV/0!</v>
      </c>
      <c r="AP49" s="218" t="e">
        <f>AP$133*計算_投入係数表!AP49</f>
        <v>#DIV/0!</v>
      </c>
      <c r="AQ49" s="218" t="e">
        <f>AQ$133*計算_投入係数表!AQ49</f>
        <v>#DIV/0!</v>
      </c>
      <c r="AR49" s="218" t="e">
        <f>AR$133*計算_投入係数表!AR49</f>
        <v>#DIV/0!</v>
      </c>
      <c r="AS49" s="218" t="e">
        <f>AS$133*計算_投入係数表!AS49</f>
        <v>#DIV/0!</v>
      </c>
      <c r="AT49" s="218" t="e">
        <f>AT$133*計算_投入係数表!AT49</f>
        <v>#DIV/0!</v>
      </c>
      <c r="AU49" s="218" t="e">
        <f>AU$133*計算_投入係数表!AU49</f>
        <v>#DIV/0!</v>
      </c>
      <c r="AV49" s="218" t="e">
        <f>AV$133*計算_投入係数表!AV49</f>
        <v>#DIV/0!</v>
      </c>
      <c r="AW49" s="218" t="e">
        <f>AW$133*計算_投入係数表!AW49</f>
        <v>#DIV/0!</v>
      </c>
      <c r="AX49" s="218" t="e">
        <f>AX$133*計算_投入係数表!AX49</f>
        <v>#DIV/0!</v>
      </c>
      <c r="AY49" s="218" t="e">
        <f>AY$133*計算_投入係数表!AY49</f>
        <v>#DIV/0!</v>
      </c>
      <c r="AZ49" s="218" t="e">
        <f>AZ$133*計算_投入係数表!AZ49</f>
        <v>#DIV/0!</v>
      </c>
      <c r="BA49" s="218" t="e">
        <f>BA$133*計算_投入係数表!BA49</f>
        <v>#DIV/0!</v>
      </c>
      <c r="BB49" s="218" t="e">
        <f>BB$133*計算_投入係数表!BB49</f>
        <v>#DIV/0!</v>
      </c>
      <c r="BC49" s="218" t="e">
        <f>BC$133*計算_投入係数表!BC49</f>
        <v>#DIV/0!</v>
      </c>
      <c r="BD49" s="218" t="e">
        <f>BD$133*計算_投入係数表!BD49</f>
        <v>#DIV/0!</v>
      </c>
      <c r="BE49" s="218" t="e">
        <f>BE$133*計算_投入係数表!BE49</f>
        <v>#DIV/0!</v>
      </c>
      <c r="BF49" s="218" t="e">
        <f>BF$133*計算_投入係数表!BF49</f>
        <v>#DIV/0!</v>
      </c>
      <c r="BG49" s="218" t="e">
        <f>BG$133*計算_投入係数表!BG49</f>
        <v>#DIV/0!</v>
      </c>
      <c r="BH49" s="218" t="e">
        <f>BH$133*計算_投入係数表!BH49</f>
        <v>#DIV/0!</v>
      </c>
      <c r="BI49" s="218" t="e">
        <f>BI$133*計算_投入係数表!BI49</f>
        <v>#DIV/0!</v>
      </c>
      <c r="BJ49" s="218" t="e">
        <f>BJ$133*計算_投入係数表!BJ49</f>
        <v>#DIV/0!</v>
      </c>
      <c r="BK49" s="218" t="e">
        <f>BK$133*計算_投入係数表!BK49</f>
        <v>#DIV/0!</v>
      </c>
      <c r="BL49" s="218" t="e">
        <f>BL$133*計算_投入係数表!BL49</f>
        <v>#DIV/0!</v>
      </c>
      <c r="BM49" s="218" t="e">
        <f>BM$133*計算_投入係数表!BM49</f>
        <v>#DIV/0!</v>
      </c>
      <c r="BN49" s="218" t="e">
        <f>BN$133*計算_投入係数表!BN49</f>
        <v>#DIV/0!</v>
      </c>
      <c r="BO49" s="218" t="e">
        <f>BO$133*計算_投入係数表!BO49</f>
        <v>#DIV/0!</v>
      </c>
      <c r="BP49" s="218" t="e">
        <f>BP$133*計算_投入係数表!BP49</f>
        <v>#DIV/0!</v>
      </c>
      <c r="BQ49" s="218" t="e">
        <f>BQ$133*計算_投入係数表!BQ49</f>
        <v>#DIV/0!</v>
      </c>
      <c r="BR49" s="218" t="e">
        <f>BR$133*計算_投入係数表!BR49</f>
        <v>#DIV/0!</v>
      </c>
      <c r="BS49" s="218" t="e">
        <f>BS$133*計算_投入係数表!BS49</f>
        <v>#DIV/0!</v>
      </c>
      <c r="BT49" s="218" t="e">
        <f>BT$133*計算_投入係数表!BT49</f>
        <v>#DIV/0!</v>
      </c>
      <c r="BU49" s="218" t="e">
        <f>BU$133*計算_投入係数表!BU49</f>
        <v>#DIV/0!</v>
      </c>
      <c r="BV49" s="218" t="e">
        <f>BV$133*計算_投入係数表!BV49</f>
        <v>#DIV/0!</v>
      </c>
      <c r="BW49" s="218" t="e">
        <f>BW$133*計算_投入係数表!BW49</f>
        <v>#DIV/0!</v>
      </c>
      <c r="BX49" s="218" t="e">
        <f>BX$133*計算_投入係数表!BX49</f>
        <v>#DIV/0!</v>
      </c>
      <c r="BY49" s="218" t="e">
        <f>BY$133*計算_投入係数表!BY49</f>
        <v>#DIV/0!</v>
      </c>
      <c r="BZ49" s="218" t="e">
        <f>BZ$133*計算_投入係数表!BZ49</f>
        <v>#DIV/0!</v>
      </c>
      <c r="CA49" s="218" t="e">
        <f>CA$133*計算_投入係数表!CA49</f>
        <v>#DIV/0!</v>
      </c>
      <c r="CB49" s="218" t="e">
        <f>CB$133*計算_投入係数表!CB49</f>
        <v>#DIV/0!</v>
      </c>
      <c r="CC49" s="218" t="e">
        <f>CC$133*計算_投入係数表!CC49</f>
        <v>#DIV/0!</v>
      </c>
      <c r="CD49" s="218" t="e">
        <f>CD$133*計算_投入係数表!CD49</f>
        <v>#DIV/0!</v>
      </c>
      <c r="CE49" s="218" t="e">
        <f>CE$133*計算_投入係数表!CE49</f>
        <v>#DIV/0!</v>
      </c>
      <c r="CF49" s="218" t="e">
        <f>CF$133*計算_投入係数表!CF49</f>
        <v>#DIV/0!</v>
      </c>
      <c r="CG49" s="218" t="e">
        <f>CG$133*計算_投入係数表!CG49</f>
        <v>#DIV/0!</v>
      </c>
      <c r="CH49" s="218" t="e">
        <f>CH$133*計算_投入係数表!CH49</f>
        <v>#DIV/0!</v>
      </c>
      <c r="CI49" s="218" t="e">
        <f>CI$133*計算_投入係数表!CI49</f>
        <v>#DIV/0!</v>
      </c>
      <c r="CJ49" s="218" t="e">
        <f>CJ$133*計算_投入係数表!CJ49</f>
        <v>#DIV/0!</v>
      </c>
      <c r="CK49" s="218" t="e">
        <f>CK$133*計算_投入係数表!CK49</f>
        <v>#DIV/0!</v>
      </c>
      <c r="CL49" s="218" t="e">
        <f>CL$133*計算_投入係数表!CL49</f>
        <v>#DIV/0!</v>
      </c>
      <c r="CM49" s="218" t="e">
        <f>CM$133*計算_投入係数表!CM49</f>
        <v>#DIV/0!</v>
      </c>
      <c r="CN49" s="218" t="e">
        <f>CN$133*計算_投入係数表!CN49</f>
        <v>#DIV/0!</v>
      </c>
      <c r="CO49" s="218" t="e">
        <f>CO$133*計算_投入係数表!CO49</f>
        <v>#DIV/0!</v>
      </c>
      <c r="CP49" s="218" t="e">
        <f>CP$133*計算_投入係数表!CP49</f>
        <v>#DIV/0!</v>
      </c>
      <c r="CQ49" s="218" t="e">
        <f>CQ$133*計算_投入係数表!CQ49</f>
        <v>#DIV/0!</v>
      </c>
      <c r="CR49" s="218" t="e">
        <f>CR$133*計算_投入係数表!CR49</f>
        <v>#DIV/0!</v>
      </c>
      <c r="CS49" s="218" t="e">
        <f>CS$133*計算_投入係数表!CS49</f>
        <v>#DIV/0!</v>
      </c>
      <c r="CT49" s="218" t="e">
        <f>CT$133*計算_投入係数表!CT49</f>
        <v>#DIV/0!</v>
      </c>
      <c r="CU49" s="218" t="e">
        <f>CU$133*計算_投入係数表!CU49</f>
        <v>#DIV/0!</v>
      </c>
      <c r="CV49" s="218" t="e">
        <f>CV$133*計算_投入係数表!CV49</f>
        <v>#DIV/0!</v>
      </c>
      <c r="CW49" s="218" t="e">
        <f>CW$133*計算_投入係数表!CW49</f>
        <v>#DIV/0!</v>
      </c>
      <c r="CX49" s="218" t="e">
        <f>CX$133*計算_投入係数表!CX49</f>
        <v>#DIV/0!</v>
      </c>
      <c r="CY49" s="218" t="e">
        <f>CY$133*計算_投入係数表!CY49</f>
        <v>#DIV/0!</v>
      </c>
      <c r="CZ49" s="218" t="e">
        <f>CZ$133*計算_投入係数表!CZ49</f>
        <v>#DIV/0!</v>
      </c>
      <c r="DA49" s="218" t="e">
        <f>DA$133*計算_投入係数表!DA49</f>
        <v>#DIV/0!</v>
      </c>
      <c r="DB49" s="218" t="e">
        <f>DB$133*計算_投入係数表!DB49</f>
        <v>#DIV/0!</v>
      </c>
      <c r="DC49" s="218" t="e">
        <f>DC$133*計算_投入係数表!DC49</f>
        <v>#DIV/0!</v>
      </c>
      <c r="DD49" s="218" t="e">
        <f>DD$133*計算_投入係数表!DD49</f>
        <v>#DIV/0!</v>
      </c>
      <c r="DE49" s="218" t="e">
        <f>DE$133*計算_投入係数表!DE49</f>
        <v>#DIV/0!</v>
      </c>
      <c r="DF49" s="218" t="e">
        <f>DF$133*計算_投入係数表!DF49</f>
        <v>#DIV/0!</v>
      </c>
      <c r="DG49" s="218" t="e">
        <f>DG$133*計算_投入係数表!DG49</f>
        <v>#DIV/0!</v>
      </c>
      <c r="DH49" s="218" t="e">
        <f>DH$133*計算_投入係数表!DH49</f>
        <v>#DIV/0!</v>
      </c>
      <c r="DI49" s="218" t="e">
        <f>DI$133*計算_投入係数表!DI49</f>
        <v>#DIV/0!</v>
      </c>
      <c r="DJ49" s="218" t="e">
        <f>DJ$133*計算_投入係数表!DJ49</f>
        <v>#DIV/0!</v>
      </c>
      <c r="DK49" s="218" t="e">
        <f>DK$133*計算_投入係数表!DK49</f>
        <v>#DIV/0!</v>
      </c>
      <c r="DL49" s="218" t="e">
        <f>DL$133*計算_投入係数表!DL49</f>
        <v>#DIV/0!</v>
      </c>
      <c r="DM49" s="218" t="e">
        <f>DM$133*計算_投入係数表!DM49</f>
        <v>#DIV/0!</v>
      </c>
      <c r="DN49" s="218" t="e">
        <f>DN$133*計算_投入係数表!DN49</f>
        <v>#DIV/0!</v>
      </c>
      <c r="DO49" s="218" t="e">
        <f>DO$133*計算_投入係数表!DO49</f>
        <v>#DIV/0!</v>
      </c>
      <c r="DP49" s="218" t="e">
        <f>DP$133*計算_投入係数表!DP49</f>
        <v>#DIV/0!</v>
      </c>
      <c r="DQ49" s="218" t="e">
        <f>DQ$133*計算_投入係数表!DQ49</f>
        <v>#DIV/0!</v>
      </c>
      <c r="DR49" s="218" t="e">
        <f>DR$133*計算_投入係数表!DR49</f>
        <v>#DIV/0!</v>
      </c>
      <c r="DS49" s="218" t="e">
        <f>DS$133*計算_投入係数表!DS49</f>
        <v>#DIV/0!</v>
      </c>
      <c r="DT49" s="219">
        <f t="shared" si="0"/>
        <v>0</v>
      </c>
      <c r="DU49" s="214">
        <f>SUMIF(振分, $C49, 入力_北海道基本取引表!DU$4:DU$124)*($DV$140/$DW$140)</f>
        <v>0</v>
      </c>
      <c r="DV49" s="214">
        <f>SUMIF(振分, $C49, 入力_北海道基本取引表!DV$4:DV$124)*(入力!$D$718/入力!$F$718)</f>
        <v>0</v>
      </c>
      <c r="DW49" s="214">
        <f>SUMIF(振分, $C49, 入力_北海道基本取引表!DW$4:DW$124)*(計算_基本取引表_調整前!$DV$141/計算_基本取引表_調整前!$DW$141)</f>
        <v>0</v>
      </c>
      <c r="DX49" s="214">
        <f>SUMIF(振分, $C49, 入力_北海道基本取引表!DX$4:DX$124)*(計算_基本取引表_調整前!$DV$142/計算_基本取引表_調整前!$DW$142)</f>
        <v>0</v>
      </c>
      <c r="DY49" s="214">
        <f>SUMIF(振分, $C49, 入力_北海道基本取引表!DY$4:DY$124)*(入力!$D$700/入力!$F$700)</f>
        <v>0</v>
      </c>
      <c r="DZ49" s="214">
        <f>SUMIF(振分, $C49, 入力_北海道基本取引表!DZ$4:DZ$124)*($DV$140/$DW$140)</f>
        <v>0</v>
      </c>
      <c r="EA49" s="214" t="e">
        <f>SUMIF(振分, $C49, 入力_北海道基本取引表!EA$4:EA$124)*($EJ49/SUMIF(振分, $C49, 入力_北海道基本取引表!$EO$4:$EO$124))</f>
        <v>#DIV/0!</v>
      </c>
      <c r="EB49" s="214"/>
      <c r="EC49" s="215" t="e">
        <f t="shared" si="1"/>
        <v>#DIV/0!</v>
      </c>
      <c r="ED49" s="216" t="e">
        <f t="shared" si="2"/>
        <v>#DIV/0!</v>
      </c>
      <c r="EE49" s="214"/>
      <c r="EF49" s="216"/>
      <c r="EG49" s="216"/>
      <c r="EH49" s="214"/>
      <c r="EI49" s="216"/>
      <c r="EJ49" s="216">
        <v>0</v>
      </c>
    </row>
    <row r="50" spans="2:140" s="6" customFormat="1" ht="12" x14ac:dyDescent="0.25">
      <c r="B50" s="53" t="s">
        <v>70</v>
      </c>
      <c r="C50" s="192" t="str">
        <v>-</v>
      </c>
      <c r="D50" s="211">
        <f>D$133*計算_投入係数表!D50</f>
        <v>0</v>
      </c>
      <c r="E50" s="212">
        <f>E$133*計算_投入係数表!E50</f>
        <v>0</v>
      </c>
      <c r="F50" s="212">
        <f>F$133*計算_投入係数表!F50</f>
        <v>0</v>
      </c>
      <c r="G50" s="212">
        <f>G$133*計算_投入係数表!G50</f>
        <v>0</v>
      </c>
      <c r="H50" s="212">
        <f>H$133*計算_投入係数表!H50</f>
        <v>0</v>
      </c>
      <c r="I50" s="212">
        <f>I$133*計算_投入係数表!I50</f>
        <v>0</v>
      </c>
      <c r="J50" s="212">
        <f>J$133*計算_投入係数表!J50</f>
        <v>0</v>
      </c>
      <c r="K50" s="212">
        <f>K$133*計算_投入係数表!K50</f>
        <v>0</v>
      </c>
      <c r="L50" s="212">
        <f>L$133*計算_投入係数表!L50</f>
        <v>0</v>
      </c>
      <c r="M50" s="212">
        <f>M$133*計算_投入係数表!M50</f>
        <v>0</v>
      </c>
      <c r="N50" s="212">
        <f>N$133*計算_投入係数表!N50</f>
        <v>0</v>
      </c>
      <c r="O50" s="212">
        <f>O$133*計算_投入係数表!O50</f>
        <v>0</v>
      </c>
      <c r="P50" s="212">
        <f>P$133*計算_投入係数表!P50</f>
        <v>0</v>
      </c>
      <c r="Q50" s="212" t="e">
        <f>Q$133*計算_投入係数表!Q50</f>
        <v>#DIV/0!</v>
      </c>
      <c r="R50" s="212" t="e">
        <f>R$133*計算_投入係数表!R50</f>
        <v>#DIV/0!</v>
      </c>
      <c r="S50" s="212" t="e">
        <f>S$133*計算_投入係数表!S50</f>
        <v>#DIV/0!</v>
      </c>
      <c r="T50" s="212" t="e">
        <f>T$133*計算_投入係数表!T50</f>
        <v>#DIV/0!</v>
      </c>
      <c r="U50" s="212" t="e">
        <f>U$133*計算_投入係数表!U50</f>
        <v>#DIV/0!</v>
      </c>
      <c r="V50" s="212" t="e">
        <f>V$133*計算_投入係数表!V50</f>
        <v>#DIV/0!</v>
      </c>
      <c r="W50" s="212" t="e">
        <f>W$133*計算_投入係数表!W50</f>
        <v>#DIV/0!</v>
      </c>
      <c r="X50" s="212" t="e">
        <f>X$133*計算_投入係数表!X50</f>
        <v>#DIV/0!</v>
      </c>
      <c r="Y50" s="212" t="e">
        <f>Y$133*計算_投入係数表!Y50</f>
        <v>#DIV/0!</v>
      </c>
      <c r="Z50" s="212" t="e">
        <f>Z$133*計算_投入係数表!Z50</f>
        <v>#DIV/0!</v>
      </c>
      <c r="AA50" s="212" t="e">
        <f>AA$133*計算_投入係数表!AA50</f>
        <v>#DIV/0!</v>
      </c>
      <c r="AB50" s="212" t="e">
        <f>AB$133*計算_投入係数表!AB50</f>
        <v>#DIV/0!</v>
      </c>
      <c r="AC50" s="212" t="e">
        <f>AC$133*計算_投入係数表!AC50</f>
        <v>#DIV/0!</v>
      </c>
      <c r="AD50" s="212" t="e">
        <f>AD$133*計算_投入係数表!AD50</f>
        <v>#DIV/0!</v>
      </c>
      <c r="AE50" s="212" t="e">
        <f>AE$133*計算_投入係数表!AE50</f>
        <v>#DIV/0!</v>
      </c>
      <c r="AF50" s="212" t="e">
        <f>AF$133*計算_投入係数表!AF50</f>
        <v>#DIV/0!</v>
      </c>
      <c r="AG50" s="212" t="e">
        <f>AG$133*計算_投入係数表!AG50</f>
        <v>#DIV/0!</v>
      </c>
      <c r="AH50" s="212" t="e">
        <f>AH$133*計算_投入係数表!AH50</f>
        <v>#DIV/0!</v>
      </c>
      <c r="AI50" s="212" t="e">
        <f>AI$133*計算_投入係数表!AI50</f>
        <v>#DIV/0!</v>
      </c>
      <c r="AJ50" s="212" t="e">
        <f>AJ$133*計算_投入係数表!AJ50</f>
        <v>#DIV/0!</v>
      </c>
      <c r="AK50" s="212" t="e">
        <f>AK$133*計算_投入係数表!AK50</f>
        <v>#DIV/0!</v>
      </c>
      <c r="AL50" s="212" t="e">
        <f>AL$133*計算_投入係数表!AL50</f>
        <v>#DIV/0!</v>
      </c>
      <c r="AM50" s="212" t="e">
        <f>AM$133*計算_投入係数表!AM50</f>
        <v>#DIV/0!</v>
      </c>
      <c r="AN50" s="212" t="e">
        <f>AN$133*計算_投入係数表!AN50</f>
        <v>#DIV/0!</v>
      </c>
      <c r="AO50" s="212" t="e">
        <f>AO$133*計算_投入係数表!AO50</f>
        <v>#DIV/0!</v>
      </c>
      <c r="AP50" s="212" t="e">
        <f>AP$133*計算_投入係数表!AP50</f>
        <v>#DIV/0!</v>
      </c>
      <c r="AQ50" s="212" t="e">
        <f>AQ$133*計算_投入係数表!AQ50</f>
        <v>#DIV/0!</v>
      </c>
      <c r="AR50" s="212" t="e">
        <f>AR$133*計算_投入係数表!AR50</f>
        <v>#DIV/0!</v>
      </c>
      <c r="AS50" s="212" t="e">
        <f>AS$133*計算_投入係数表!AS50</f>
        <v>#DIV/0!</v>
      </c>
      <c r="AT50" s="212" t="e">
        <f>AT$133*計算_投入係数表!AT50</f>
        <v>#DIV/0!</v>
      </c>
      <c r="AU50" s="212" t="e">
        <f>AU$133*計算_投入係数表!AU50</f>
        <v>#DIV/0!</v>
      </c>
      <c r="AV50" s="212" t="e">
        <f>AV$133*計算_投入係数表!AV50</f>
        <v>#DIV/0!</v>
      </c>
      <c r="AW50" s="212" t="e">
        <f>AW$133*計算_投入係数表!AW50</f>
        <v>#DIV/0!</v>
      </c>
      <c r="AX50" s="212" t="e">
        <f>AX$133*計算_投入係数表!AX50</f>
        <v>#DIV/0!</v>
      </c>
      <c r="AY50" s="212" t="e">
        <f>AY$133*計算_投入係数表!AY50</f>
        <v>#DIV/0!</v>
      </c>
      <c r="AZ50" s="212" t="e">
        <f>AZ$133*計算_投入係数表!AZ50</f>
        <v>#DIV/0!</v>
      </c>
      <c r="BA50" s="212" t="e">
        <f>BA$133*計算_投入係数表!BA50</f>
        <v>#DIV/0!</v>
      </c>
      <c r="BB50" s="212" t="e">
        <f>BB$133*計算_投入係数表!BB50</f>
        <v>#DIV/0!</v>
      </c>
      <c r="BC50" s="212" t="e">
        <f>BC$133*計算_投入係数表!BC50</f>
        <v>#DIV/0!</v>
      </c>
      <c r="BD50" s="212" t="e">
        <f>BD$133*計算_投入係数表!BD50</f>
        <v>#DIV/0!</v>
      </c>
      <c r="BE50" s="212" t="e">
        <f>BE$133*計算_投入係数表!BE50</f>
        <v>#DIV/0!</v>
      </c>
      <c r="BF50" s="212" t="e">
        <f>BF$133*計算_投入係数表!BF50</f>
        <v>#DIV/0!</v>
      </c>
      <c r="BG50" s="212" t="e">
        <f>BG$133*計算_投入係数表!BG50</f>
        <v>#DIV/0!</v>
      </c>
      <c r="BH50" s="212" t="e">
        <f>BH$133*計算_投入係数表!BH50</f>
        <v>#DIV/0!</v>
      </c>
      <c r="BI50" s="212" t="e">
        <f>BI$133*計算_投入係数表!BI50</f>
        <v>#DIV/0!</v>
      </c>
      <c r="BJ50" s="212" t="e">
        <f>BJ$133*計算_投入係数表!BJ50</f>
        <v>#DIV/0!</v>
      </c>
      <c r="BK50" s="212" t="e">
        <f>BK$133*計算_投入係数表!BK50</f>
        <v>#DIV/0!</v>
      </c>
      <c r="BL50" s="212" t="e">
        <f>BL$133*計算_投入係数表!BL50</f>
        <v>#DIV/0!</v>
      </c>
      <c r="BM50" s="212" t="e">
        <f>BM$133*計算_投入係数表!BM50</f>
        <v>#DIV/0!</v>
      </c>
      <c r="BN50" s="212" t="e">
        <f>BN$133*計算_投入係数表!BN50</f>
        <v>#DIV/0!</v>
      </c>
      <c r="BO50" s="212" t="e">
        <f>BO$133*計算_投入係数表!BO50</f>
        <v>#DIV/0!</v>
      </c>
      <c r="BP50" s="212" t="e">
        <f>BP$133*計算_投入係数表!BP50</f>
        <v>#DIV/0!</v>
      </c>
      <c r="BQ50" s="212" t="e">
        <f>BQ$133*計算_投入係数表!BQ50</f>
        <v>#DIV/0!</v>
      </c>
      <c r="BR50" s="212" t="e">
        <f>BR$133*計算_投入係数表!BR50</f>
        <v>#DIV/0!</v>
      </c>
      <c r="BS50" s="212" t="e">
        <f>BS$133*計算_投入係数表!BS50</f>
        <v>#DIV/0!</v>
      </c>
      <c r="BT50" s="212" t="e">
        <f>BT$133*計算_投入係数表!BT50</f>
        <v>#DIV/0!</v>
      </c>
      <c r="BU50" s="212" t="e">
        <f>BU$133*計算_投入係数表!BU50</f>
        <v>#DIV/0!</v>
      </c>
      <c r="BV50" s="212" t="e">
        <f>BV$133*計算_投入係数表!BV50</f>
        <v>#DIV/0!</v>
      </c>
      <c r="BW50" s="212" t="e">
        <f>BW$133*計算_投入係数表!BW50</f>
        <v>#DIV/0!</v>
      </c>
      <c r="BX50" s="212" t="e">
        <f>BX$133*計算_投入係数表!BX50</f>
        <v>#DIV/0!</v>
      </c>
      <c r="BY50" s="212" t="e">
        <f>BY$133*計算_投入係数表!BY50</f>
        <v>#DIV/0!</v>
      </c>
      <c r="BZ50" s="212" t="e">
        <f>BZ$133*計算_投入係数表!BZ50</f>
        <v>#DIV/0!</v>
      </c>
      <c r="CA50" s="212" t="e">
        <f>CA$133*計算_投入係数表!CA50</f>
        <v>#DIV/0!</v>
      </c>
      <c r="CB50" s="212" t="e">
        <f>CB$133*計算_投入係数表!CB50</f>
        <v>#DIV/0!</v>
      </c>
      <c r="CC50" s="212" t="e">
        <f>CC$133*計算_投入係数表!CC50</f>
        <v>#DIV/0!</v>
      </c>
      <c r="CD50" s="212" t="e">
        <f>CD$133*計算_投入係数表!CD50</f>
        <v>#DIV/0!</v>
      </c>
      <c r="CE50" s="212" t="e">
        <f>CE$133*計算_投入係数表!CE50</f>
        <v>#DIV/0!</v>
      </c>
      <c r="CF50" s="212" t="e">
        <f>CF$133*計算_投入係数表!CF50</f>
        <v>#DIV/0!</v>
      </c>
      <c r="CG50" s="212" t="e">
        <f>CG$133*計算_投入係数表!CG50</f>
        <v>#DIV/0!</v>
      </c>
      <c r="CH50" s="212" t="e">
        <f>CH$133*計算_投入係数表!CH50</f>
        <v>#DIV/0!</v>
      </c>
      <c r="CI50" s="212" t="e">
        <f>CI$133*計算_投入係数表!CI50</f>
        <v>#DIV/0!</v>
      </c>
      <c r="CJ50" s="212" t="e">
        <f>CJ$133*計算_投入係数表!CJ50</f>
        <v>#DIV/0!</v>
      </c>
      <c r="CK50" s="212" t="e">
        <f>CK$133*計算_投入係数表!CK50</f>
        <v>#DIV/0!</v>
      </c>
      <c r="CL50" s="212" t="e">
        <f>CL$133*計算_投入係数表!CL50</f>
        <v>#DIV/0!</v>
      </c>
      <c r="CM50" s="212" t="e">
        <f>CM$133*計算_投入係数表!CM50</f>
        <v>#DIV/0!</v>
      </c>
      <c r="CN50" s="212" t="e">
        <f>CN$133*計算_投入係数表!CN50</f>
        <v>#DIV/0!</v>
      </c>
      <c r="CO50" s="212" t="e">
        <f>CO$133*計算_投入係数表!CO50</f>
        <v>#DIV/0!</v>
      </c>
      <c r="CP50" s="212" t="e">
        <f>CP$133*計算_投入係数表!CP50</f>
        <v>#DIV/0!</v>
      </c>
      <c r="CQ50" s="212" t="e">
        <f>CQ$133*計算_投入係数表!CQ50</f>
        <v>#DIV/0!</v>
      </c>
      <c r="CR50" s="212" t="e">
        <f>CR$133*計算_投入係数表!CR50</f>
        <v>#DIV/0!</v>
      </c>
      <c r="CS50" s="212" t="e">
        <f>CS$133*計算_投入係数表!CS50</f>
        <v>#DIV/0!</v>
      </c>
      <c r="CT50" s="212" t="e">
        <f>CT$133*計算_投入係数表!CT50</f>
        <v>#DIV/0!</v>
      </c>
      <c r="CU50" s="212" t="e">
        <f>CU$133*計算_投入係数表!CU50</f>
        <v>#DIV/0!</v>
      </c>
      <c r="CV50" s="212" t="e">
        <f>CV$133*計算_投入係数表!CV50</f>
        <v>#DIV/0!</v>
      </c>
      <c r="CW50" s="212" t="e">
        <f>CW$133*計算_投入係数表!CW50</f>
        <v>#DIV/0!</v>
      </c>
      <c r="CX50" s="212" t="e">
        <f>CX$133*計算_投入係数表!CX50</f>
        <v>#DIV/0!</v>
      </c>
      <c r="CY50" s="212" t="e">
        <f>CY$133*計算_投入係数表!CY50</f>
        <v>#DIV/0!</v>
      </c>
      <c r="CZ50" s="212" t="e">
        <f>CZ$133*計算_投入係数表!CZ50</f>
        <v>#DIV/0!</v>
      </c>
      <c r="DA50" s="212" t="e">
        <f>DA$133*計算_投入係数表!DA50</f>
        <v>#DIV/0!</v>
      </c>
      <c r="DB50" s="212" t="e">
        <f>DB$133*計算_投入係数表!DB50</f>
        <v>#DIV/0!</v>
      </c>
      <c r="DC50" s="212" t="e">
        <f>DC$133*計算_投入係数表!DC50</f>
        <v>#DIV/0!</v>
      </c>
      <c r="DD50" s="212" t="e">
        <f>DD$133*計算_投入係数表!DD50</f>
        <v>#DIV/0!</v>
      </c>
      <c r="DE50" s="212" t="e">
        <f>DE$133*計算_投入係数表!DE50</f>
        <v>#DIV/0!</v>
      </c>
      <c r="DF50" s="212" t="e">
        <f>DF$133*計算_投入係数表!DF50</f>
        <v>#DIV/0!</v>
      </c>
      <c r="DG50" s="212" t="e">
        <f>DG$133*計算_投入係数表!DG50</f>
        <v>#DIV/0!</v>
      </c>
      <c r="DH50" s="212" t="e">
        <f>DH$133*計算_投入係数表!DH50</f>
        <v>#DIV/0!</v>
      </c>
      <c r="DI50" s="212" t="e">
        <f>DI$133*計算_投入係数表!DI50</f>
        <v>#DIV/0!</v>
      </c>
      <c r="DJ50" s="212" t="e">
        <f>DJ$133*計算_投入係数表!DJ50</f>
        <v>#DIV/0!</v>
      </c>
      <c r="DK50" s="212" t="e">
        <f>DK$133*計算_投入係数表!DK50</f>
        <v>#DIV/0!</v>
      </c>
      <c r="DL50" s="212" t="e">
        <f>DL$133*計算_投入係数表!DL50</f>
        <v>#DIV/0!</v>
      </c>
      <c r="DM50" s="212" t="e">
        <f>DM$133*計算_投入係数表!DM50</f>
        <v>#DIV/0!</v>
      </c>
      <c r="DN50" s="212" t="e">
        <f>DN$133*計算_投入係数表!DN50</f>
        <v>#DIV/0!</v>
      </c>
      <c r="DO50" s="212" t="e">
        <f>DO$133*計算_投入係数表!DO50</f>
        <v>#DIV/0!</v>
      </c>
      <c r="DP50" s="212" t="e">
        <f>DP$133*計算_投入係数表!DP50</f>
        <v>#DIV/0!</v>
      </c>
      <c r="DQ50" s="212" t="e">
        <f>DQ$133*計算_投入係数表!DQ50</f>
        <v>#DIV/0!</v>
      </c>
      <c r="DR50" s="212" t="e">
        <f>DR$133*計算_投入係数表!DR50</f>
        <v>#DIV/0!</v>
      </c>
      <c r="DS50" s="212" t="e">
        <f>DS$133*計算_投入係数表!DS50</f>
        <v>#DIV/0!</v>
      </c>
      <c r="DT50" s="213">
        <f t="shared" si="0"/>
        <v>0</v>
      </c>
      <c r="DU50" s="214">
        <f>SUMIF(振分, $C50, 入力_北海道基本取引表!DU$4:DU$124)*($DV$140/$DW$140)</f>
        <v>0</v>
      </c>
      <c r="DV50" s="214">
        <f>SUMIF(振分, $C50, 入力_北海道基本取引表!DV$4:DV$124)*(入力!$D$718/入力!$F$718)</f>
        <v>0</v>
      </c>
      <c r="DW50" s="214">
        <f>SUMIF(振分, $C50, 入力_北海道基本取引表!DW$4:DW$124)*(計算_基本取引表_調整前!$DV$141/計算_基本取引表_調整前!$DW$141)</f>
        <v>0</v>
      </c>
      <c r="DX50" s="214">
        <f>SUMIF(振分, $C50, 入力_北海道基本取引表!DX$4:DX$124)*(計算_基本取引表_調整前!$DV$142/計算_基本取引表_調整前!$DW$142)</f>
        <v>0</v>
      </c>
      <c r="DY50" s="214">
        <f>SUMIF(振分, $C50, 入力_北海道基本取引表!DY$4:DY$124)*(入力!$D$700/入力!$F$700)</f>
        <v>0</v>
      </c>
      <c r="DZ50" s="214">
        <f>SUMIF(振分, $C50, 入力_北海道基本取引表!DZ$4:DZ$124)*($DV$140/$DW$140)</f>
        <v>0</v>
      </c>
      <c r="EA50" s="214" t="e">
        <f>SUMIF(振分, $C50, 入力_北海道基本取引表!EA$4:EA$124)*($EJ50/SUMIF(振分, $C50, 入力_北海道基本取引表!$EO$4:$EO$124))</f>
        <v>#DIV/0!</v>
      </c>
      <c r="EB50" s="214"/>
      <c r="EC50" s="215" t="e">
        <f t="shared" si="1"/>
        <v>#DIV/0!</v>
      </c>
      <c r="ED50" s="216" t="e">
        <f t="shared" si="2"/>
        <v>#DIV/0!</v>
      </c>
      <c r="EE50" s="214"/>
      <c r="EF50" s="216"/>
      <c r="EG50" s="216"/>
      <c r="EH50" s="214"/>
      <c r="EI50" s="216"/>
      <c r="EJ50" s="216">
        <v>0</v>
      </c>
    </row>
    <row r="51" spans="2:140" s="6" customFormat="1" ht="12" x14ac:dyDescent="0.25">
      <c r="B51" s="53" t="s">
        <v>72</v>
      </c>
      <c r="C51" s="192" t="str">
        <v>-</v>
      </c>
      <c r="D51" s="211">
        <f>D$133*計算_投入係数表!D51</f>
        <v>0</v>
      </c>
      <c r="E51" s="212">
        <f>E$133*計算_投入係数表!E51</f>
        <v>0</v>
      </c>
      <c r="F51" s="212">
        <f>F$133*計算_投入係数表!F51</f>
        <v>0</v>
      </c>
      <c r="G51" s="212">
        <f>G$133*計算_投入係数表!G51</f>
        <v>0</v>
      </c>
      <c r="H51" s="212">
        <f>H$133*計算_投入係数表!H51</f>
        <v>0</v>
      </c>
      <c r="I51" s="212">
        <f>I$133*計算_投入係数表!I51</f>
        <v>0</v>
      </c>
      <c r="J51" s="212">
        <f>J$133*計算_投入係数表!J51</f>
        <v>0</v>
      </c>
      <c r="K51" s="212">
        <f>K$133*計算_投入係数表!K51</f>
        <v>0</v>
      </c>
      <c r="L51" s="212">
        <f>L$133*計算_投入係数表!L51</f>
        <v>0</v>
      </c>
      <c r="M51" s="212">
        <f>M$133*計算_投入係数表!M51</f>
        <v>0</v>
      </c>
      <c r="N51" s="212">
        <f>N$133*計算_投入係数表!N51</f>
        <v>0</v>
      </c>
      <c r="O51" s="212">
        <f>O$133*計算_投入係数表!O51</f>
        <v>0</v>
      </c>
      <c r="P51" s="212">
        <f>P$133*計算_投入係数表!P51</f>
        <v>0</v>
      </c>
      <c r="Q51" s="212" t="e">
        <f>Q$133*計算_投入係数表!Q51</f>
        <v>#DIV/0!</v>
      </c>
      <c r="R51" s="212" t="e">
        <f>R$133*計算_投入係数表!R51</f>
        <v>#DIV/0!</v>
      </c>
      <c r="S51" s="212" t="e">
        <f>S$133*計算_投入係数表!S51</f>
        <v>#DIV/0!</v>
      </c>
      <c r="T51" s="212" t="e">
        <f>T$133*計算_投入係数表!T51</f>
        <v>#DIV/0!</v>
      </c>
      <c r="U51" s="212" t="e">
        <f>U$133*計算_投入係数表!U51</f>
        <v>#DIV/0!</v>
      </c>
      <c r="V51" s="212" t="e">
        <f>V$133*計算_投入係数表!V51</f>
        <v>#DIV/0!</v>
      </c>
      <c r="W51" s="212" t="e">
        <f>W$133*計算_投入係数表!W51</f>
        <v>#DIV/0!</v>
      </c>
      <c r="X51" s="212" t="e">
        <f>X$133*計算_投入係数表!X51</f>
        <v>#DIV/0!</v>
      </c>
      <c r="Y51" s="212" t="e">
        <f>Y$133*計算_投入係数表!Y51</f>
        <v>#DIV/0!</v>
      </c>
      <c r="Z51" s="212" t="e">
        <f>Z$133*計算_投入係数表!Z51</f>
        <v>#DIV/0!</v>
      </c>
      <c r="AA51" s="212" t="e">
        <f>AA$133*計算_投入係数表!AA51</f>
        <v>#DIV/0!</v>
      </c>
      <c r="AB51" s="212" t="e">
        <f>AB$133*計算_投入係数表!AB51</f>
        <v>#DIV/0!</v>
      </c>
      <c r="AC51" s="212" t="e">
        <f>AC$133*計算_投入係数表!AC51</f>
        <v>#DIV/0!</v>
      </c>
      <c r="AD51" s="212" t="e">
        <f>AD$133*計算_投入係数表!AD51</f>
        <v>#DIV/0!</v>
      </c>
      <c r="AE51" s="212" t="e">
        <f>AE$133*計算_投入係数表!AE51</f>
        <v>#DIV/0!</v>
      </c>
      <c r="AF51" s="212" t="e">
        <f>AF$133*計算_投入係数表!AF51</f>
        <v>#DIV/0!</v>
      </c>
      <c r="AG51" s="212" t="e">
        <f>AG$133*計算_投入係数表!AG51</f>
        <v>#DIV/0!</v>
      </c>
      <c r="AH51" s="212" t="e">
        <f>AH$133*計算_投入係数表!AH51</f>
        <v>#DIV/0!</v>
      </c>
      <c r="AI51" s="212" t="e">
        <f>AI$133*計算_投入係数表!AI51</f>
        <v>#DIV/0!</v>
      </c>
      <c r="AJ51" s="212" t="e">
        <f>AJ$133*計算_投入係数表!AJ51</f>
        <v>#DIV/0!</v>
      </c>
      <c r="AK51" s="212" t="e">
        <f>AK$133*計算_投入係数表!AK51</f>
        <v>#DIV/0!</v>
      </c>
      <c r="AL51" s="212" t="e">
        <f>AL$133*計算_投入係数表!AL51</f>
        <v>#DIV/0!</v>
      </c>
      <c r="AM51" s="212" t="e">
        <f>AM$133*計算_投入係数表!AM51</f>
        <v>#DIV/0!</v>
      </c>
      <c r="AN51" s="212" t="e">
        <f>AN$133*計算_投入係数表!AN51</f>
        <v>#DIV/0!</v>
      </c>
      <c r="AO51" s="212" t="e">
        <f>AO$133*計算_投入係数表!AO51</f>
        <v>#DIV/0!</v>
      </c>
      <c r="AP51" s="212" t="e">
        <f>AP$133*計算_投入係数表!AP51</f>
        <v>#DIV/0!</v>
      </c>
      <c r="AQ51" s="212" t="e">
        <f>AQ$133*計算_投入係数表!AQ51</f>
        <v>#DIV/0!</v>
      </c>
      <c r="AR51" s="212" t="e">
        <f>AR$133*計算_投入係数表!AR51</f>
        <v>#DIV/0!</v>
      </c>
      <c r="AS51" s="212" t="e">
        <f>AS$133*計算_投入係数表!AS51</f>
        <v>#DIV/0!</v>
      </c>
      <c r="AT51" s="212" t="e">
        <f>AT$133*計算_投入係数表!AT51</f>
        <v>#DIV/0!</v>
      </c>
      <c r="AU51" s="212" t="e">
        <f>AU$133*計算_投入係数表!AU51</f>
        <v>#DIV/0!</v>
      </c>
      <c r="AV51" s="212" t="e">
        <f>AV$133*計算_投入係数表!AV51</f>
        <v>#DIV/0!</v>
      </c>
      <c r="AW51" s="212" t="e">
        <f>AW$133*計算_投入係数表!AW51</f>
        <v>#DIV/0!</v>
      </c>
      <c r="AX51" s="212" t="e">
        <f>AX$133*計算_投入係数表!AX51</f>
        <v>#DIV/0!</v>
      </c>
      <c r="AY51" s="212" t="e">
        <f>AY$133*計算_投入係数表!AY51</f>
        <v>#DIV/0!</v>
      </c>
      <c r="AZ51" s="212" t="e">
        <f>AZ$133*計算_投入係数表!AZ51</f>
        <v>#DIV/0!</v>
      </c>
      <c r="BA51" s="212" t="e">
        <f>BA$133*計算_投入係数表!BA51</f>
        <v>#DIV/0!</v>
      </c>
      <c r="BB51" s="212" t="e">
        <f>BB$133*計算_投入係数表!BB51</f>
        <v>#DIV/0!</v>
      </c>
      <c r="BC51" s="212" t="e">
        <f>BC$133*計算_投入係数表!BC51</f>
        <v>#DIV/0!</v>
      </c>
      <c r="BD51" s="212" t="e">
        <f>BD$133*計算_投入係数表!BD51</f>
        <v>#DIV/0!</v>
      </c>
      <c r="BE51" s="212" t="e">
        <f>BE$133*計算_投入係数表!BE51</f>
        <v>#DIV/0!</v>
      </c>
      <c r="BF51" s="212" t="e">
        <f>BF$133*計算_投入係数表!BF51</f>
        <v>#DIV/0!</v>
      </c>
      <c r="BG51" s="212" t="e">
        <f>BG$133*計算_投入係数表!BG51</f>
        <v>#DIV/0!</v>
      </c>
      <c r="BH51" s="212" t="e">
        <f>BH$133*計算_投入係数表!BH51</f>
        <v>#DIV/0!</v>
      </c>
      <c r="BI51" s="212" t="e">
        <f>BI$133*計算_投入係数表!BI51</f>
        <v>#DIV/0!</v>
      </c>
      <c r="BJ51" s="212" t="e">
        <f>BJ$133*計算_投入係数表!BJ51</f>
        <v>#DIV/0!</v>
      </c>
      <c r="BK51" s="212" t="e">
        <f>BK$133*計算_投入係数表!BK51</f>
        <v>#DIV/0!</v>
      </c>
      <c r="BL51" s="212" t="e">
        <f>BL$133*計算_投入係数表!BL51</f>
        <v>#DIV/0!</v>
      </c>
      <c r="BM51" s="212" t="e">
        <f>BM$133*計算_投入係数表!BM51</f>
        <v>#DIV/0!</v>
      </c>
      <c r="BN51" s="212" t="e">
        <f>BN$133*計算_投入係数表!BN51</f>
        <v>#DIV/0!</v>
      </c>
      <c r="BO51" s="212" t="e">
        <f>BO$133*計算_投入係数表!BO51</f>
        <v>#DIV/0!</v>
      </c>
      <c r="BP51" s="212" t="e">
        <f>BP$133*計算_投入係数表!BP51</f>
        <v>#DIV/0!</v>
      </c>
      <c r="BQ51" s="212" t="e">
        <f>BQ$133*計算_投入係数表!BQ51</f>
        <v>#DIV/0!</v>
      </c>
      <c r="BR51" s="212" t="e">
        <f>BR$133*計算_投入係数表!BR51</f>
        <v>#DIV/0!</v>
      </c>
      <c r="BS51" s="212" t="e">
        <f>BS$133*計算_投入係数表!BS51</f>
        <v>#DIV/0!</v>
      </c>
      <c r="BT51" s="212" t="e">
        <f>BT$133*計算_投入係数表!BT51</f>
        <v>#DIV/0!</v>
      </c>
      <c r="BU51" s="212" t="e">
        <f>BU$133*計算_投入係数表!BU51</f>
        <v>#DIV/0!</v>
      </c>
      <c r="BV51" s="212" t="e">
        <f>BV$133*計算_投入係数表!BV51</f>
        <v>#DIV/0!</v>
      </c>
      <c r="BW51" s="212" t="e">
        <f>BW$133*計算_投入係数表!BW51</f>
        <v>#DIV/0!</v>
      </c>
      <c r="BX51" s="212" t="e">
        <f>BX$133*計算_投入係数表!BX51</f>
        <v>#DIV/0!</v>
      </c>
      <c r="BY51" s="212" t="e">
        <f>BY$133*計算_投入係数表!BY51</f>
        <v>#DIV/0!</v>
      </c>
      <c r="BZ51" s="212" t="e">
        <f>BZ$133*計算_投入係数表!BZ51</f>
        <v>#DIV/0!</v>
      </c>
      <c r="CA51" s="212" t="e">
        <f>CA$133*計算_投入係数表!CA51</f>
        <v>#DIV/0!</v>
      </c>
      <c r="CB51" s="212" t="e">
        <f>CB$133*計算_投入係数表!CB51</f>
        <v>#DIV/0!</v>
      </c>
      <c r="CC51" s="212" t="e">
        <f>CC$133*計算_投入係数表!CC51</f>
        <v>#DIV/0!</v>
      </c>
      <c r="CD51" s="212" t="e">
        <f>CD$133*計算_投入係数表!CD51</f>
        <v>#DIV/0!</v>
      </c>
      <c r="CE51" s="212" t="e">
        <f>CE$133*計算_投入係数表!CE51</f>
        <v>#DIV/0!</v>
      </c>
      <c r="CF51" s="212" t="e">
        <f>CF$133*計算_投入係数表!CF51</f>
        <v>#DIV/0!</v>
      </c>
      <c r="CG51" s="212" t="e">
        <f>CG$133*計算_投入係数表!CG51</f>
        <v>#DIV/0!</v>
      </c>
      <c r="CH51" s="212" t="e">
        <f>CH$133*計算_投入係数表!CH51</f>
        <v>#DIV/0!</v>
      </c>
      <c r="CI51" s="212" t="e">
        <f>CI$133*計算_投入係数表!CI51</f>
        <v>#DIV/0!</v>
      </c>
      <c r="CJ51" s="212" t="e">
        <f>CJ$133*計算_投入係数表!CJ51</f>
        <v>#DIV/0!</v>
      </c>
      <c r="CK51" s="212" t="e">
        <f>CK$133*計算_投入係数表!CK51</f>
        <v>#DIV/0!</v>
      </c>
      <c r="CL51" s="212" t="e">
        <f>CL$133*計算_投入係数表!CL51</f>
        <v>#DIV/0!</v>
      </c>
      <c r="CM51" s="212" t="e">
        <f>CM$133*計算_投入係数表!CM51</f>
        <v>#DIV/0!</v>
      </c>
      <c r="CN51" s="212" t="e">
        <f>CN$133*計算_投入係数表!CN51</f>
        <v>#DIV/0!</v>
      </c>
      <c r="CO51" s="212" t="e">
        <f>CO$133*計算_投入係数表!CO51</f>
        <v>#DIV/0!</v>
      </c>
      <c r="CP51" s="212" t="e">
        <f>CP$133*計算_投入係数表!CP51</f>
        <v>#DIV/0!</v>
      </c>
      <c r="CQ51" s="212" t="e">
        <f>CQ$133*計算_投入係数表!CQ51</f>
        <v>#DIV/0!</v>
      </c>
      <c r="CR51" s="212" t="e">
        <f>CR$133*計算_投入係数表!CR51</f>
        <v>#DIV/0!</v>
      </c>
      <c r="CS51" s="212" t="e">
        <f>CS$133*計算_投入係数表!CS51</f>
        <v>#DIV/0!</v>
      </c>
      <c r="CT51" s="212" t="e">
        <f>CT$133*計算_投入係数表!CT51</f>
        <v>#DIV/0!</v>
      </c>
      <c r="CU51" s="212" t="e">
        <f>CU$133*計算_投入係数表!CU51</f>
        <v>#DIV/0!</v>
      </c>
      <c r="CV51" s="212" t="e">
        <f>CV$133*計算_投入係数表!CV51</f>
        <v>#DIV/0!</v>
      </c>
      <c r="CW51" s="212" t="e">
        <f>CW$133*計算_投入係数表!CW51</f>
        <v>#DIV/0!</v>
      </c>
      <c r="CX51" s="212" t="e">
        <f>CX$133*計算_投入係数表!CX51</f>
        <v>#DIV/0!</v>
      </c>
      <c r="CY51" s="212" t="e">
        <f>CY$133*計算_投入係数表!CY51</f>
        <v>#DIV/0!</v>
      </c>
      <c r="CZ51" s="212" t="e">
        <f>CZ$133*計算_投入係数表!CZ51</f>
        <v>#DIV/0!</v>
      </c>
      <c r="DA51" s="212" t="e">
        <f>DA$133*計算_投入係数表!DA51</f>
        <v>#DIV/0!</v>
      </c>
      <c r="DB51" s="212" t="e">
        <f>DB$133*計算_投入係数表!DB51</f>
        <v>#DIV/0!</v>
      </c>
      <c r="DC51" s="212" t="e">
        <f>DC$133*計算_投入係数表!DC51</f>
        <v>#DIV/0!</v>
      </c>
      <c r="DD51" s="212" t="e">
        <f>DD$133*計算_投入係数表!DD51</f>
        <v>#DIV/0!</v>
      </c>
      <c r="DE51" s="212" t="e">
        <f>DE$133*計算_投入係数表!DE51</f>
        <v>#DIV/0!</v>
      </c>
      <c r="DF51" s="212" t="e">
        <f>DF$133*計算_投入係数表!DF51</f>
        <v>#DIV/0!</v>
      </c>
      <c r="DG51" s="212" t="e">
        <f>DG$133*計算_投入係数表!DG51</f>
        <v>#DIV/0!</v>
      </c>
      <c r="DH51" s="212" t="e">
        <f>DH$133*計算_投入係数表!DH51</f>
        <v>#DIV/0!</v>
      </c>
      <c r="DI51" s="212" t="e">
        <f>DI$133*計算_投入係数表!DI51</f>
        <v>#DIV/0!</v>
      </c>
      <c r="DJ51" s="212" t="e">
        <f>DJ$133*計算_投入係数表!DJ51</f>
        <v>#DIV/0!</v>
      </c>
      <c r="DK51" s="212" t="e">
        <f>DK$133*計算_投入係数表!DK51</f>
        <v>#DIV/0!</v>
      </c>
      <c r="DL51" s="212" t="e">
        <f>DL$133*計算_投入係数表!DL51</f>
        <v>#DIV/0!</v>
      </c>
      <c r="DM51" s="212" t="e">
        <f>DM$133*計算_投入係数表!DM51</f>
        <v>#DIV/0!</v>
      </c>
      <c r="DN51" s="212" t="e">
        <f>DN$133*計算_投入係数表!DN51</f>
        <v>#DIV/0!</v>
      </c>
      <c r="DO51" s="212" t="e">
        <f>DO$133*計算_投入係数表!DO51</f>
        <v>#DIV/0!</v>
      </c>
      <c r="DP51" s="212" t="e">
        <f>DP$133*計算_投入係数表!DP51</f>
        <v>#DIV/0!</v>
      </c>
      <c r="DQ51" s="212" t="e">
        <f>DQ$133*計算_投入係数表!DQ51</f>
        <v>#DIV/0!</v>
      </c>
      <c r="DR51" s="212" t="e">
        <f>DR$133*計算_投入係数表!DR51</f>
        <v>#DIV/0!</v>
      </c>
      <c r="DS51" s="212" t="e">
        <f>DS$133*計算_投入係数表!DS51</f>
        <v>#DIV/0!</v>
      </c>
      <c r="DT51" s="213">
        <f t="shared" si="0"/>
        <v>0</v>
      </c>
      <c r="DU51" s="214">
        <f>SUMIF(振分, $C51, 入力_北海道基本取引表!DU$4:DU$124)*($DV$140/$DW$140)</f>
        <v>0</v>
      </c>
      <c r="DV51" s="214">
        <f>SUMIF(振分, $C51, 入力_北海道基本取引表!DV$4:DV$124)*(入力!$D$718/入力!$F$718)</f>
        <v>0</v>
      </c>
      <c r="DW51" s="214">
        <f>SUMIF(振分, $C51, 入力_北海道基本取引表!DW$4:DW$124)*(計算_基本取引表_調整前!$DV$141/計算_基本取引表_調整前!$DW$141)</f>
        <v>0</v>
      </c>
      <c r="DX51" s="214">
        <f>SUMIF(振分, $C51, 入力_北海道基本取引表!DX$4:DX$124)*(計算_基本取引表_調整前!$DV$142/計算_基本取引表_調整前!$DW$142)</f>
        <v>0</v>
      </c>
      <c r="DY51" s="214">
        <f>SUMIF(振分, $C51, 入力_北海道基本取引表!DY$4:DY$124)*(入力!$D$700/入力!$F$700)</f>
        <v>0</v>
      </c>
      <c r="DZ51" s="214">
        <f>SUMIF(振分, $C51, 入力_北海道基本取引表!DZ$4:DZ$124)*($DV$140/$DW$140)</f>
        <v>0</v>
      </c>
      <c r="EA51" s="214" t="e">
        <f>SUMIF(振分, $C51, 入力_北海道基本取引表!EA$4:EA$124)*($EJ51/SUMIF(振分, $C51, 入力_北海道基本取引表!$EO$4:$EO$124))</f>
        <v>#DIV/0!</v>
      </c>
      <c r="EB51" s="214"/>
      <c r="EC51" s="215" t="e">
        <f t="shared" si="1"/>
        <v>#DIV/0!</v>
      </c>
      <c r="ED51" s="216" t="e">
        <f t="shared" si="2"/>
        <v>#DIV/0!</v>
      </c>
      <c r="EE51" s="214"/>
      <c r="EF51" s="216"/>
      <c r="EG51" s="216"/>
      <c r="EH51" s="214"/>
      <c r="EI51" s="216"/>
      <c r="EJ51" s="216">
        <v>0</v>
      </c>
    </row>
    <row r="52" spans="2:140" s="6" customFormat="1" ht="12" x14ac:dyDescent="0.25">
      <c r="B52" s="53" t="s">
        <v>73</v>
      </c>
      <c r="C52" s="192" t="str">
        <v>-</v>
      </c>
      <c r="D52" s="211">
        <f>D$133*計算_投入係数表!D52</f>
        <v>0</v>
      </c>
      <c r="E52" s="212">
        <f>E$133*計算_投入係数表!E52</f>
        <v>0</v>
      </c>
      <c r="F52" s="212">
        <f>F$133*計算_投入係数表!F52</f>
        <v>0</v>
      </c>
      <c r="G52" s="212">
        <f>G$133*計算_投入係数表!G52</f>
        <v>0</v>
      </c>
      <c r="H52" s="212">
        <f>H$133*計算_投入係数表!H52</f>
        <v>0</v>
      </c>
      <c r="I52" s="212">
        <f>I$133*計算_投入係数表!I52</f>
        <v>0</v>
      </c>
      <c r="J52" s="212">
        <f>J$133*計算_投入係数表!J52</f>
        <v>0</v>
      </c>
      <c r="K52" s="212">
        <f>K$133*計算_投入係数表!K52</f>
        <v>0</v>
      </c>
      <c r="L52" s="212">
        <f>L$133*計算_投入係数表!L52</f>
        <v>0</v>
      </c>
      <c r="M52" s="212">
        <f>M$133*計算_投入係数表!M52</f>
        <v>0</v>
      </c>
      <c r="N52" s="212">
        <f>N$133*計算_投入係数表!N52</f>
        <v>0</v>
      </c>
      <c r="O52" s="212">
        <f>O$133*計算_投入係数表!O52</f>
        <v>0</v>
      </c>
      <c r="P52" s="212">
        <f>P$133*計算_投入係数表!P52</f>
        <v>0</v>
      </c>
      <c r="Q52" s="212" t="e">
        <f>Q$133*計算_投入係数表!Q52</f>
        <v>#DIV/0!</v>
      </c>
      <c r="R52" s="212" t="e">
        <f>R$133*計算_投入係数表!R52</f>
        <v>#DIV/0!</v>
      </c>
      <c r="S52" s="212" t="e">
        <f>S$133*計算_投入係数表!S52</f>
        <v>#DIV/0!</v>
      </c>
      <c r="T52" s="212" t="e">
        <f>T$133*計算_投入係数表!T52</f>
        <v>#DIV/0!</v>
      </c>
      <c r="U52" s="212" t="e">
        <f>U$133*計算_投入係数表!U52</f>
        <v>#DIV/0!</v>
      </c>
      <c r="V52" s="212" t="e">
        <f>V$133*計算_投入係数表!V52</f>
        <v>#DIV/0!</v>
      </c>
      <c r="W52" s="212" t="e">
        <f>W$133*計算_投入係数表!W52</f>
        <v>#DIV/0!</v>
      </c>
      <c r="X52" s="212" t="e">
        <f>X$133*計算_投入係数表!X52</f>
        <v>#DIV/0!</v>
      </c>
      <c r="Y52" s="212" t="e">
        <f>Y$133*計算_投入係数表!Y52</f>
        <v>#DIV/0!</v>
      </c>
      <c r="Z52" s="212" t="e">
        <f>Z$133*計算_投入係数表!Z52</f>
        <v>#DIV/0!</v>
      </c>
      <c r="AA52" s="212" t="e">
        <f>AA$133*計算_投入係数表!AA52</f>
        <v>#DIV/0!</v>
      </c>
      <c r="AB52" s="212" t="e">
        <f>AB$133*計算_投入係数表!AB52</f>
        <v>#DIV/0!</v>
      </c>
      <c r="AC52" s="212" t="e">
        <f>AC$133*計算_投入係数表!AC52</f>
        <v>#DIV/0!</v>
      </c>
      <c r="AD52" s="212" t="e">
        <f>AD$133*計算_投入係数表!AD52</f>
        <v>#DIV/0!</v>
      </c>
      <c r="AE52" s="212" t="e">
        <f>AE$133*計算_投入係数表!AE52</f>
        <v>#DIV/0!</v>
      </c>
      <c r="AF52" s="212" t="e">
        <f>AF$133*計算_投入係数表!AF52</f>
        <v>#DIV/0!</v>
      </c>
      <c r="AG52" s="212" t="e">
        <f>AG$133*計算_投入係数表!AG52</f>
        <v>#DIV/0!</v>
      </c>
      <c r="AH52" s="212" t="e">
        <f>AH$133*計算_投入係数表!AH52</f>
        <v>#DIV/0!</v>
      </c>
      <c r="AI52" s="212" t="e">
        <f>AI$133*計算_投入係数表!AI52</f>
        <v>#DIV/0!</v>
      </c>
      <c r="AJ52" s="212" t="e">
        <f>AJ$133*計算_投入係数表!AJ52</f>
        <v>#DIV/0!</v>
      </c>
      <c r="AK52" s="212" t="e">
        <f>AK$133*計算_投入係数表!AK52</f>
        <v>#DIV/0!</v>
      </c>
      <c r="AL52" s="212" t="e">
        <f>AL$133*計算_投入係数表!AL52</f>
        <v>#DIV/0!</v>
      </c>
      <c r="AM52" s="212" t="e">
        <f>AM$133*計算_投入係数表!AM52</f>
        <v>#DIV/0!</v>
      </c>
      <c r="AN52" s="212" t="e">
        <f>AN$133*計算_投入係数表!AN52</f>
        <v>#DIV/0!</v>
      </c>
      <c r="AO52" s="212" t="e">
        <f>AO$133*計算_投入係数表!AO52</f>
        <v>#DIV/0!</v>
      </c>
      <c r="AP52" s="212" t="e">
        <f>AP$133*計算_投入係数表!AP52</f>
        <v>#DIV/0!</v>
      </c>
      <c r="AQ52" s="212" t="e">
        <f>AQ$133*計算_投入係数表!AQ52</f>
        <v>#DIV/0!</v>
      </c>
      <c r="AR52" s="212" t="e">
        <f>AR$133*計算_投入係数表!AR52</f>
        <v>#DIV/0!</v>
      </c>
      <c r="AS52" s="212" t="e">
        <f>AS$133*計算_投入係数表!AS52</f>
        <v>#DIV/0!</v>
      </c>
      <c r="AT52" s="212" t="e">
        <f>AT$133*計算_投入係数表!AT52</f>
        <v>#DIV/0!</v>
      </c>
      <c r="AU52" s="212" t="e">
        <f>AU$133*計算_投入係数表!AU52</f>
        <v>#DIV/0!</v>
      </c>
      <c r="AV52" s="212" t="e">
        <f>AV$133*計算_投入係数表!AV52</f>
        <v>#DIV/0!</v>
      </c>
      <c r="AW52" s="212" t="e">
        <f>AW$133*計算_投入係数表!AW52</f>
        <v>#DIV/0!</v>
      </c>
      <c r="AX52" s="212" t="e">
        <f>AX$133*計算_投入係数表!AX52</f>
        <v>#DIV/0!</v>
      </c>
      <c r="AY52" s="212" t="e">
        <f>AY$133*計算_投入係数表!AY52</f>
        <v>#DIV/0!</v>
      </c>
      <c r="AZ52" s="212" t="e">
        <f>AZ$133*計算_投入係数表!AZ52</f>
        <v>#DIV/0!</v>
      </c>
      <c r="BA52" s="212" t="e">
        <f>BA$133*計算_投入係数表!BA52</f>
        <v>#DIV/0!</v>
      </c>
      <c r="BB52" s="212" t="e">
        <f>BB$133*計算_投入係数表!BB52</f>
        <v>#DIV/0!</v>
      </c>
      <c r="BC52" s="212" t="e">
        <f>BC$133*計算_投入係数表!BC52</f>
        <v>#DIV/0!</v>
      </c>
      <c r="BD52" s="212" t="e">
        <f>BD$133*計算_投入係数表!BD52</f>
        <v>#DIV/0!</v>
      </c>
      <c r="BE52" s="212" t="e">
        <f>BE$133*計算_投入係数表!BE52</f>
        <v>#DIV/0!</v>
      </c>
      <c r="BF52" s="212" t="e">
        <f>BF$133*計算_投入係数表!BF52</f>
        <v>#DIV/0!</v>
      </c>
      <c r="BG52" s="212" t="e">
        <f>BG$133*計算_投入係数表!BG52</f>
        <v>#DIV/0!</v>
      </c>
      <c r="BH52" s="212" t="e">
        <f>BH$133*計算_投入係数表!BH52</f>
        <v>#DIV/0!</v>
      </c>
      <c r="BI52" s="212" t="e">
        <f>BI$133*計算_投入係数表!BI52</f>
        <v>#DIV/0!</v>
      </c>
      <c r="BJ52" s="212" t="e">
        <f>BJ$133*計算_投入係数表!BJ52</f>
        <v>#DIV/0!</v>
      </c>
      <c r="BK52" s="212" t="e">
        <f>BK$133*計算_投入係数表!BK52</f>
        <v>#DIV/0!</v>
      </c>
      <c r="BL52" s="212" t="e">
        <f>BL$133*計算_投入係数表!BL52</f>
        <v>#DIV/0!</v>
      </c>
      <c r="BM52" s="212" t="e">
        <f>BM$133*計算_投入係数表!BM52</f>
        <v>#DIV/0!</v>
      </c>
      <c r="BN52" s="212" t="e">
        <f>BN$133*計算_投入係数表!BN52</f>
        <v>#DIV/0!</v>
      </c>
      <c r="BO52" s="212" t="e">
        <f>BO$133*計算_投入係数表!BO52</f>
        <v>#DIV/0!</v>
      </c>
      <c r="BP52" s="212" t="e">
        <f>BP$133*計算_投入係数表!BP52</f>
        <v>#DIV/0!</v>
      </c>
      <c r="BQ52" s="212" t="e">
        <f>BQ$133*計算_投入係数表!BQ52</f>
        <v>#DIV/0!</v>
      </c>
      <c r="BR52" s="212" t="e">
        <f>BR$133*計算_投入係数表!BR52</f>
        <v>#DIV/0!</v>
      </c>
      <c r="BS52" s="212" t="e">
        <f>BS$133*計算_投入係数表!BS52</f>
        <v>#DIV/0!</v>
      </c>
      <c r="BT52" s="212" t="e">
        <f>BT$133*計算_投入係数表!BT52</f>
        <v>#DIV/0!</v>
      </c>
      <c r="BU52" s="212" t="e">
        <f>BU$133*計算_投入係数表!BU52</f>
        <v>#DIV/0!</v>
      </c>
      <c r="BV52" s="212" t="e">
        <f>BV$133*計算_投入係数表!BV52</f>
        <v>#DIV/0!</v>
      </c>
      <c r="BW52" s="212" t="e">
        <f>BW$133*計算_投入係数表!BW52</f>
        <v>#DIV/0!</v>
      </c>
      <c r="BX52" s="212" t="e">
        <f>BX$133*計算_投入係数表!BX52</f>
        <v>#DIV/0!</v>
      </c>
      <c r="BY52" s="212" t="e">
        <f>BY$133*計算_投入係数表!BY52</f>
        <v>#DIV/0!</v>
      </c>
      <c r="BZ52" s="212" t="e">
        <f>BZ$133*計算_投入係数表!BZ52</f>
        <v>#DIV/0!</v>
      </c>
      <c r="CA52" s="212" t="e">
        <f>CA$133*計算_投入係数表!CA52</f>
        <v>#DIV/0!</v>
      </c>
      <c r="CB52" s="212" t="e">
        <f>CB$133*計算_投入係数表!CB52</f>
        <v>#DIV/0!</v>
      </c>
      <c r="CC52" s="212" t="e">
        <f>CC$133*計算_投入係数表!CC52</f>
        <v>#DIV/0!</v>
      </c>
      <c r="CD52" s="212" t="e">
        <f>CD$133*計算_投入係数表!CD52</f>
        <v>#DIV/0!</v>
      </c>
      <c r="CE52" s="212" t="e">
        <f>CE$133*計算_投入係数表!CE52</f>
        <v>#DIV/0!</v>
      </c>
      <c r="CF52" s="212" t="e">
        <f>CF$133*計算_投入係数表!CF52</f>
        <v>#DIV/0!</v>
      </c>
      <c r="CG52" s="212" t="e">
        <f>CG$133*計算_投入係数表!CG52</f>
        <v>#DIV/0!</v>
      </c>
      <c r="CH52" s="212" t="e">
        <f>CH$133*計算_投入係数表!CH52</f>
        <v>#DIV/0!</v>
      </c>
      <c r="CI52" s="212" t="e">
        <f>CI$133*計算_投入係数表!CI52</f>
        <v>#DIV/0!</v>
      </c>
      <c r="CJ52" s="212" t="e">
        <f>CJ$133*計算_投入係数表!CJ52</f>
        <v>#DIV/0!</v>
      </c>
      <c r="CK52" s="212" t="e">
        <f>CK$133*計算_投入係数表!CK52</f>
        <v>#DIV/0!</v>
      </c>
      <c r="CL52" s="212" t="e">
        <f>CL$133*計算_投入係数表!CL52</f>
        <v>#DIV/0!</v>
      </c>
      <c r="CM52" s="212" t="e">
        <f>CM$133*計算_投入係数表!CM52</f>
        <v>#DIV/0!</v>
      </c>
      <c r="CN52" s="212" t="e">
        <f>CN$133*計算_投入係数表!CN52</f>
        <v>#DIV/0!</v>
      </c>
      <c r="CO52" s="212" t="e">
        <f>CO$133*計算_投入係数表!CO52</f>
        <v>#DIV/0!</v>
      </c>
      <c r="CP52" s="212" t="e">
        <f>CP$133*計算_投入係数表!CP52</f>
        <v>#DIV/0!</v>
      </c>
      <c r="CQ52" s="212" t="e">
        <f>CQ$133*計算_投入係数表!CQ52</f>
        <v>#DIV/0!</v>
      </c>
      <c r="CR52" s="212" t="e">
        <f>CR$133*計算_投入係数表!CR52</f>
        <v>#DIV/0!</v>
      </c>
      <c r="CS52" s="212" t="e">
        <f>CS$133*計算_投入係数表!CS52</f>
        <v>#DIV/0!</v>
      </c>
      <c r="CT52" s="212" t="e">
        <f>CT$133*計算_投入係数表!CT52</f>
        <v>#DIV/0!</v>
      </c>
      <c r="CU52" s="212" t="e">
        <f>CU$133*計算_投入係数表!CU52</f>
        <v>#DIV/0!</v>
      </c>
      <c r="CV52" s="212" t="e">
        <f>CV$133*計算_投入係数表!CV52</f>
        <v>#DIV/0!</v>
      </c>
      <c r="CW52" s="212" t="e">
        <f>CW$133*計算_投入係数表!CW52</f>
        <v>#DIV/0!</v>
      </c>
      <c r="CX52" s="212" t="e">
        <f>CX$133*計算_投入係数表!CX52</f>
        <v>#DIV/0!</v>
      </c>
      <c r="CY52" s="212" t="e">
        <f>CY$133*計算_投入係数表!CY52</f>
        <v>#DIV/0!</v>
      </c>
      <c r="CZ52" s="212" t="e">
        <f>CZ$133*計算_投入係数表!CZ52</f>
        <v>#DIV/0!</v>
      </c>
      <c r="DA52" s="212" t="e">
        <f>DA$133*計算_投入係数表!DA52</f>
        <v>#DIV/0!</v>
      </c>
      <c r="DB52" s="212" t="e">
        <f>DB$133*計算_投入係数表!DB52</f>
        <v>#DIV/0!</v>
      </c>
      <c r="DC52" s="212" t="e">
        <f>DC$133*計算_投入係数表!DC52</f>
        <v>#DIV/0!</v>
      </c>
      <c r="DD52" s="212" t="e">
        <f>DD$133*計算_投入係数表!DD52</f>
        <v>#DIV/0!</v>
      </c>
      <c r="DE52" s="212" t="e">
        <f>DE$133*計算_投入係数表!DE52</f>
        <v>#DIV/0!</v>
      </c>
      <c r="DF52" s="212" t="e">
        <f>DF$133*計算_投入係数表!DF52</f>
        <v>#DIV/0!</v>
      </c>
      <c r="DG52" s="212" t="e">
        <f>DG$133*計算_投入係数表!DG52</f>
        <v>#DIV/0!</v>
      </c>
      <c r="DH52" s="212" t="e">
        <f>DH$133*計算_投入係数表!DH52</f>
        <v>#DIV/0!</v>
      </c>
      <c r="DI52" s="212" t="e">
        <f>DI$133*計算_投入係数表!DI52</f>
        <v>#DIV/0!</v>
      </c>
      <c r="DJ52" s="212" t="e">
        <f>DJ$133*計算_投入係数表!DJ52</f>
        <v>#DIV/0!</v>
      </c>
      <c r="DK52" s="212" t="e">
        <f>DK$133*計算_投入係数表!DK52</f>
        <v>#DIV/0!</v>
      </c>
      <c r="DL52" s="212" t="e">
        <f>DL$133*計算_投入係数表!DL52</f>
        <v>#DIV/0!</v>
      </c>
      <c r="DM52" s="212" t="e">
        <f>DM$133*計算_投入係数表!DM52</f>
        <v>#DIV/0!</v>
      </c>
      <c r="DN52" s="212" t="e">
        <f>DN$133*計算_投入係数表!DN52</f>
        <v>#DIV/0!</v>
      </c>
      <c r="DO52" s="212" t="e">
        <f>DO$133*計算_投入係数表!DO52</f>
        <v>#DIV/0!</v>
      </c>
      <c r="DP52" s="212" t="e">
        <f>DP$133*計算_投入係数表!DP52</f>
        <v>#DIV/0!</v>
      </c>
      <c r="DQ52" s="212" t="e">
        <f>DQ$133*計算_投入係数表!DQ52</f>
        <v>#DIV/0!</v>
      </c>
      <c r="DR52" s="212" t="e">
        <f>DR$133*計算_投入係数表!DR52</f>
        <v>#DIV/0!</v>
      </c>
      <c r="DS52" s="212" t="e">
        <f>DS$133*計算_投入係数表!DS52</f>
        <v>#DIV/0!</v>
      </c>
      <c r="DT52" s="213">
        <f t="shared" si="0"/>
        <v>0</v>
      </c>
      <c r="DU52" s="214">
        <f>SUMIF(振分, $C52, 入力_北海道基本取引表!DU$4:DU$124)*($DV$140/$DW$140)</f>
        <v>0</v>
      </c>
      <c r="DV52" s="214">
        <f>SUMIF(振分, $C52, 入力_北海道基本取引表!DV$4:DV$124)*(入力!$D$718/入力!$F$718)</f>
        <v>0</v>
      </c>
      <c r="DW52" s="214">
        <f>SUMIF(振分, $C52, 入力_北海道基本取引表!DW$4:DW$124)*(計算_基本取引表_調整前!$DV$141/計算_基本取引表_調整前!$DW$141)</f>
        <v>0</v>
      </c>
      <c r="DX52" s="214">
        <f>SUMIF(振分, $C52, 入力_北海道基本取引表!DX$4:DX$124)*(計算_基本取引表_調整前!$DV$142/計算_基本取引表_調整前!$DW$142)</f>
        <v>0</v>
      </c>
      <c r="DY52" s="214">
        <f>SUMIF(振分, $C52, 入力_北海道基本取引表!DY$4:DY$124)*(入力!$D$700/入力!$F$700)</f>
        <v>0</v>
      </c>
      <c r="DZ52" s="214">
        <f>SUMIF(振分, $C52, 入力_北海道基本取引表!DZ$4:DZ$124)*($DV$140/$DW$140)</f>
        <v>0</v>
      </c>
      <c r="EA52" s="214" t="e">
        <f>SUMIF(振分, $C52, 入力_北海道基本取引表!EA$4:EA$124)*($EJ52/SUMIF(振分, $C52, 入力_北海道基本取引表!$EO$4:$EO$124))</f>
        <v>#DIV/0!</v>
      </c>
      <c r="EB52" s="214"/>
      <c r="EC52" s="215" t="e">
        <f t="shared" si="1"/>
        <v>#DIV/0!</v>
      </c>
      <c r="ED52" s="216" t="e">
        <f t="shared" si="2"/>
        <v>#DIV/0!</v>
      </c>
      <c r="EE52" s="214"/>
      <c r="EF52" s="216"/>
      <c r="EG52" s="216"/>
      <c r="EH52" s="214"/>
      <c r="EI52" s="216"/>
      <c r="EJ52" s="216">
        <v>0</v>
      </c>
    </row>
    <row r="53" spans="2:140" s="6" customFormat="1" ht="12" x14ac:dyDescent="0.25">
      <c r="B53" s="53" t="s">
        <v>74</v>
      </c>
      <c r="C53" s="198" t="str">
        <v>-</v>
      </c>
      <c r="D53" s="223">
        <f>D$133*計算_投入係数表!D53</f>
        <v>0</v>
      </c>
      <c r="E53" s="224">
        <f>E$133*計算_投入係数表!E53</f>
        <v>0</v>
      </c>
      <c r="F53" s="224">
        <f>F$133*計算_投入係数表!F53</f>
        <v>0</v>
      </c>
      <c r="G53" s="224">
        <f>G$133*計算_投入係数表!G53</f>
        <v>0</v>
      </c>
      <c r="H53" s="224">
        <f>H$133*計算_投入係数表!H53</f>
        <v>0</v>
      </c>
      <c r="I53" s="224">
        <f>I$133*計算_投入係数表!I53</f>
        <v>0</v>
      </c>
      <c r="J53" s="224">
        <f>J$133*計算_投入係数表!J53</f>
        <v>0</v>
      </c>
      <c r="K53" s="224">
        <f>K$133*計算_投入係数表!K53</f>
        <v>0</v>
      </c>
      <c r="L53" s="224">
        <f>L$133*計算_投入係数表!L53</f>
        <v>0</v>
      </c>
      <c r="M53" s="224">
        <f>M$133*計算_投入係数表!M53</f>
        <v>0</v>
      </c>
      <c r="N53" s="224">
        <f>N$133*計算_投入係数表!N53</f>
        <v>0</v>
      </c>
      <c r="O53" s="224">
        <f>O$133*計算_投入係数表!O53</f>
        <v>0</v>
      </c>
      <c r="P53" s="224">
        <f>P$133*計算_投入係数表!P53</f>
        <v>0</v>
      </c>
      <c r="Q53" s="224" t="e">
        <f>Q$133*計算_投入係数表!Q53</f>
        <v>#DIV/0!</v>
      </c>
      <c r="R53" s="224" t="e">
        <f>R$133*計算_投入係数表!R53</f>
        <v>#DIV/0!</v>
      </c>
      <c r="S53" s="224" t="e">
        <f>S$133*計算_投入係数表!S53</f>
        <v>#DIV/0!</v>
      </c>
      <c r="T53" s="224" t="e">
        <f>T$133*計算_投入係数表!T53</f>
        <v>#DIV/0!</v>
      </c>
      <c r="U53" s="224" t="e">
        <f>U$133*計算_投入係数表!U53</f>
        <v>#DIV/0!</v>
      </c>
      <c r="V53" s="224" t="e">
        <f>V$133*計算_投入係数表!V53</f>
        <v>#DIV/0!</v>
      </c>
      <c r="W53" s="224" t="e">
        <f>W$133*計算_投入係数表!W53</f>
        <v>#DIV/0!</v>
      </c>
      <c r="X53" s="224" t="e">
        <f>X$133*計算_投入係数表!X53</f>
        <v>#DIV/0!</v>
      </c>
      <c r="Y53" s="224" t="e">
        <f>Y$133*計算_投入係数表!Y53</f>
        <v>#DIV/0!</v>
      </c>
      <c r="Z53" s="224" t="e">
        <f>Z$133*計算_投入係数表!Z53</f>
        <v>#DIV/0!</v>
      </c>
      <c r="AA53" s="224" t="e">
        <f>AA$133*計算_投入係数表!AA53</f>
        <v>#DIV/0!</v>
      </c>
      <c r="AB53" s="224" t="e">
        <f>AB$133*計算_投入係数表!AB53</f>
        <v>#DIV/0!</v>
      </c>
      <c r="AC53" s="224" t="e">
        <f>AC$133*計算_投入係数表!AC53</f>
        <v>#DIV/0!</v>
      </c>
      <c r="AD53" s="224" t="e">
        <f>AD$133*計算_投入係数表!AD53</f>
        <v>#DIV/0!</v>
      </c>
      <c r="AE53" s="224" t="e">
        <f>AE$133*計算_投入係数表!AE53</f>
        <v>#DIV/0!</v>
      </c>
      <c r="AF53" s="224" t="e">
        <f>AF$133*計算_投入係数表!AF53</f>
        <v>#DIV/0!</v>
      </c>
      <c r="AG53" s="224" t="e">
        <f>AG$133*計算_投入係数表!AG53</f>
        <v>#DIV/0!</v>
      </c>
      <c r="AH53" s="224" t="e">
        <f>AH$133*計算_投入係数表!AH53</f>
        <v>#DIV/0!</v>
      </c>
      <c r="AI53" s="224" t="e">
        <f>AI$133*計算_投入係数表!AI53</f>
        <v>#DIV/0!</v>
      </c>
      <c r="AJ53" s="224" t="e">
        <f>AJ$133*計算_投入係数表!AJ53</f>
        <v>#DIV/0!</v>
      </c>
      <c r="AK53" s="224" t="e">
        <f>AK$133*計算_投入係数表!AK53</f>
        <v>#DIV/0!</v>
      </c>
      <c r="AL53" s="224" t="e">
        <f>AL$133*計算_投入係数表!AL53</f>
        <v>#DIV/0!</v>
      </c>
      <c r="AM53" s="224" t="e">
        <f>AM$133*計算_投入係数表!AM53</f>
        <v>#DIV/0!</v>
      </c>
      <c r="AN53" s="224" t="e">
        <f>AN$133*計算_投入係数表!AN53</f>
        <v>#DIV/0!</v>
      </c>
      <c r="AO53" s="224" t="e">
        <f>AO$133*計算_投入係数表!AO53</f>
        <v>#DIV/0!</v>
      </c>
      <c r="AP53" s="224" t="e">
        <f>AP$133*計算_投入係数表!AP53</f>
        <v>#DIV/0!</v>
      </c>
      <c r="AQ53" s="224" t="e">
        <f>AQ$133*計算_投入係数表!AQ53</f>
        <v>#DIV/0!</v>
      </c>
      <c r="AR53" s="224" t="e">
        <f>AR$133*計算_投入係数表!AR53</f>
        <v>#DIV/0!</v>
      </c>
      <c r="AS53" s="224" t="e">
        <f>AS$133*計算_投入係数表!AS53</f>
        <v>#DIV/0!</v>
      </c>
      <c r="AT53" s="224" t="e">
        <f>AT$133*計算_投入係数表!AT53</f>
        <v>#DIV/0!</v>
      </c>
      <c r="AU53" s="224" t="e">
        <f>AU$133*計算_投入係数表!AU53</f>
        <v>#DIV/0!</v>
      </c>
      <c r="AV53" s="224" t="e">
        <f>AV$133*計算_投入係数表!AV53</f>
        <v>#DIV/0!</v>
      </c>
      <c r="AW53" s="224" t="e">
        <f>AW$133*計算_投入係数表!AW53</f>
        <v>#DIV/0!</v>
      </c>
      <c r="AX53" s="224" t="e">
        <f>AX$133*計算_投入係数表!AX53</f>
        <v>#DIV/0!</v>
      </c>
      <c r="AY53" s="224" t="e">
        <f>AY$133*計算_投入係数表!AY53</f>
        <v>#DIV/0!</v>
      </c>
      <c r="AZ53" s="224" t="e">
        <f>AZ$133*計算_投入係数表!AZ53</f>
        <v>#DIV/0!</v>
      </c>
      <c r="BA53" s="224" t="e">
        <f>BA$133*計算_投入係数表!BA53</f>
        <v>#DIV/0!</v>
      </c>
      <c r="BB53" s="224" t="e">
        <f>BB$133*計算_投入係数表!BB53</f>
        <v>#DIV/0!</v>
      </c>
      <c r="BC53" s="224" t="e">
        <f>BC$133*計算_投入係数表!BC53</f>
        <v>#DIV/0!</v>
      </c>
      <c r="BD53" s="224" t="e">
        <f>BD$133*計算_投入係数表!BD53</f>
        <v>#DIV/0!</v>
      </c>
      <c r="BE53" s="224" t="e">
        <f>BE$133*計算_投入係数表!BE53</f>
        <v>#DIV/0!</v>
      </c>
      <c r="BF53" s="224" t="e">
        <f>BF$133*計算_投入係数表!BF53</f>
        <v>#DIV/0!</v>
      </c>
      <c r="BG53" s="224" t="e">
        <f>BG$133*計算_投入係数表!BG53</f>
        <v>#DIV/0!</v>
      </c>
      <c r="BH53" s="224" t="e">
        <f>BH$133*計算_投入係数表!BH53</f>
        <v>#DIV/0!</v>
      </c>
      <c r="BI53" s="224" t="e">
        <f>BI$133*計算_投入係数表!BI53</f>
        <v>#DIV/0!</v>
      </c>
      <c r="BJ53" s="224" t="e">
        <f>BJ$133*計算_投入係数表!BJ53</f>
        <v>#DIV/0!</v>
      </c>
      <c r="BK53" s="224" t="e">
        <f>BK$133*計算_投入係数表!BK53</f>
        <v>#DIV/0!</v>
      </c>
      <c r="BL53" s="224" t="e">
        <f>BL$133*計算_投入係数表!BL53</f>
        <v>#DIV/0!</v>
      </c>
      <c r="BM53" s="224" t="e">
        <f>BM$133*計算_投入係数表!BM53</f>
        <v>#DIV/0!</v>
      </c>
      <c r="BN53" s="224" t="e">
        <f>BN$133*計算_投入係数表!BN53</f>
        <v>#DIV/0!</v>
      </c>
      <c r="BO53" s="224" t="e">
        <f>BO$133*計算_投入係数表!BO53</f>
        <v>#DIV/0!</v>
      </c>
      <c r="BP53" s="224" t="e">
        <f>BP$133*計算_投入係数表!BP53</f>
        <v>#DIV/0!</v>
      </c>
      <c r="BQ53" s="224" t="e">
        <f>BQ$133*計算_投入係数表!BQ53</f>
        <v>#DIV/0!</v>
      </c>
      <c r="BR53" s="224" t="e">
        <f>BR$133*計算_投入係数表!BR53</f>
        <v>#DIV/0!</v>
      </c>
      <c r="BS53" s="224" t="e">
        <f>BS$133*計算_投入係数表!BS53</f>
        <v>#DIV/0!</v>
      </c>
      <c r="BT53" s="224" t="e">
        <f>BT$133*計算_投入係数表!BT53</f>
        <v>#DIV/0!</v>
      </c>
      <c r="BU53" s="224" t="e">
        <f>BU$133*計算_投入係数表!BU53</f>
        <v>#DIV/0!</v>
      </c>
      <c r="BV53" s="224" t="e">
        <f>BV$133*計算_投入係数表!BV53</f>
        <v>#DIV/0!</v>
      </c>
      <c r="BW53" s="224" t="e">
        <f>BW$133*計算_投入係数表!BW53</f>
        <v>#DIV/0!</v>
      </c>
      <c r="BX53" s="224" t="e">
        <f>BX$133*計算_投入係数表!BX53</f>
        <v>#DIV/0!</v>
      </c>
      <c r="BY53" s="224" t="e">
        <f>BY$133*計算_投入係数表!BY53</f>
        <v>#DIV/0!</v>
      </c>
      <c r="BZ53" s="224" t="e">
        <f>BZ$133*計算_投入係数表!BZ53</f>
        <v>#DIV/0!</v>
      </c>
      <c r="CA53" s="224" t="e">
        <f>CA$133*計算_投入係数表!CA53</f>
        <v>#DIV/0!</v>
      </c>
      <c r="CB53" s="224" t="e">
        <f>CB$133*計算_投入係数表!CB53</f>
        <v>#DIV/0!</v>
      </c>
      <c r="CC53" s="224" t="e">
        <f>CC$133*計算_投入係数表!CC53</f>
        <v>#DIV/0!</v>
      </c>
      <c r="CD53" s="224" t="e">
        <f>CD$133*計算_投入係数表!CD53</f>
        <v>#DIV/0!</v>
      </c>
      <c r="CE53" s="224" t="e">
        <f>CE$133*計算_投入係数表!CE53</f>
        <v>#DIV/0!</v>
      </c>
      <c r="CF53" s="224" t="e">
        <f>CF$133*計算_投入係数表!CF53</f>
        <v>#DIV/0!</v>
      </c>
      <c r="CG53" s="224" t="e">
        <f>CG$133*計算_投入係数表!CG53</f>
        <v>#DIV/0!</v>
      </c>
      <c r="CH53" s="224" t="e">
        <f>CH$133*計算_投入係数表!CH53</f>
        <v>#DIV/0!</v>
      </c>
      <c r="CI53" s="224" t="e">
        <f>CI$133*計算_投入係数表!CI53</f>
        <v>#DIV/0!</v>
      </c>
      <c r="CJ53" s="224" t="e">
        <f>CJ$133*計算_投入係数表!CJ53</f>
        <v>#DIV/0!</v>
      </c>
      <c r="CK53" s="224" t="e">
        <f>CK$133*計算_投入係数表!CK53</f>
        <v>#DIV/0!</v>
      </c>
      <c r="CL53" s="224" t="e">
        <f>CL$133*計算_投入係数表!CL53</f>
        <v>#DIV/0!</v>
      </c>
      <c r="CM53" s="224" t="e">
        <f>CM$133*計算_投入係数表!CM53</f>
        <v>#DIV/0!</v>
      </c>
      <c r="CN53" s="224" t="e">
        <f>CN$133*計算_投入係数表!CN53</f>
        <v>#DIV/0!</v>
      </c>
      <c r="CO53" s="224" t="e">
        <f>CO$133*計算_投入係数表!CO53</f>
        <v>#DIV/0!</v>
      </c>
      <c r="CP53" s="224" t="e">
        <f>CP$133*計算_投入係数表!CP53</f>
        <v>#DIV/0!</v>
      </c>
      <c r="CQ53" s="224" t="e">
        <f>CQ$133*計算_投入係数表!CQ53</f>
        <v>#DIV/0!</v>
      </c>
      <c r="CR53" s="224" t="e">
        <f>CR$133*計算_投入係数表!CR53</f>
        <v>#DIV/0!</v>
      </c>
      <c r="CS53" s="224" t="e">
        <f>CS$133*計算_投入係数表!CS53</f>
        <v>#DIV/0!</v>
      </c>
      <c r="CT53" s="224" t="e">
        <f>CT$133*計算_投入係数表!CT53</f>
        <v>#DIV/0!</v>
      </c>
      <c r="CU53" s="224" t="e">
        <f>CU$133*計算_投入係数表!CU53</f>
        <v>#DIV/0!</v>
      </c>
      <c r="CV53" s="224" t="e">
        <f>CV$133*計算_投入係数表!CV53</f>
        <v>#DIV/0!</v>
      </c>
      <c r="CW53" s="224" t="e">
        <f>CW$133*計算_投入係数表!CW53</f>
        <v>#DIV/0!</v>
      </c>
      <c r="CX53" s="224" t="e">
        <f>CX$133*計算_投入係数表!CX53</f>
        <v>#DIV/0!</v>
      </c>
      <c r="CY53" s="224" t="e">
        <f>CY$133*計算_投入係数表!CY53</f>
        <v>#DIV/0!</v>
      </c>
      <c r="CZ53" s="224" t="e">
        <f>CZ$133*計算_投入係数表!CZ53</f>
        <v>#DIV/0!</v>
      </c>
      <c r="DA53" s="224" t="e">
        <f>DA$133*計算_投入係数表!DA53</f>
        <v>#DIV/0!</v>
      </c>
      <c r="DB53" s="224" t="e">
        <f>DB$133*計算_投入係数表!DB53</f>
        <v>#DIV/0!</v>
      </c>
      <c r="DC53" s="224" t="e">
        <f>DC$133*計算_投入係数表!DC53</f>
        <v>#DIV/0!</v>
      </c>
      <c r="DD53" s="224" t="e">
        <f>DD$133*計算_投入係数表!DD53</f>
        <v>#DIV/0!</v>
      </c>
      <c r="DE53" s="224" t="e">
        <f>DE$133*計算_投入係数表!DE53</f>
        <v>#DIV/0!</v>
      </c>
      <c r="DF53" s="224" t="e">
        <f>DF$133*計算_投入係数表!DF53</f>
        <v>#DIV/0!</v>
      </c>
      <c r="DG53" s="224" t="e">
        <f>DG$133*計算_投入係数表!DG53</f>
        <v>#DIV/0!</v>
      </c>
      <c r="DH53" s="224" t="e">
        <f>DH$133*計算_投入係数表!DH53</f>
        <v>#DIV/0!</v>
      </c>
      <c r="DI53" s="224" t="e">
        <f>DI$133*計算_投入係数表!DI53</f>
        <v>#DIV/0!</v>
      </c>
      <c r="DJ53" s="224" t="e">
        <f>DJ$133*計算_投入係数表!DJ53</f>
        <v>#DIV/0!</v>
      </c>
      <c r="DK53" s="224" t="e">
        <f>DK$133*計算_投入係数表!DK53</f>
        <v>#DIV/0!</v>
      </c>
      <c r="DL53" s="224" t="e">
        <f>DL$133*計算_投入係数表!DL53</f>
        <v>#DIV/0!</v>
      </c>
      <c r="DM53" s="224" t="e">
        <f>DM$133*計算_投入係数表!DM53</f>
        <v>#DIV/0!</v>
      </c>
      <c r="DN53" s="224" t="e">
        <f>DN$133*計算_投入係数表!DN53</f>
        <v>#DIV/0!</v>
      </c>
      <c r="DO53" s="224" t="e">
        <f>DO$133*計算_投入係数表!DO53</f>
        <v>#DIV/0!</v>
      </c>
      <c r="DP53" s="224" t="e">
        <f>DP$133*計算_投入係数表!DP53</f>
        <v>#DIV/0!</v>
      </c>
      <c r="DQ53" s="224" t="e">
        <f>DQ$133*計算_投入係数表!DQ53</f>
        <v>#DIV/0!</v>
      </c>
      <c r="DR53" s="224" t="e">
        <f>DR$133*計算_投入係数表!DR53</f>
        <v>#DIV/0!</v>
      </c>
      <c r="DS53" s="224" t="e">
        <f>DS$133*計算_投入係数表!DS53</f>
        <v>#DIV/0!</v>
      </c>
      <c r="DT53" s="225">
        <f t="shared" si="0"/>
        <v>0</v>
      </c>
      <c r="DU53" s="214">
        <f>SUMIF(振分, $C53, 入力_北海道基本取引表!DU$4:DU$124)*($DV$140/$DW$140)</f>
        <v>0</v>
      </c>
      <c r="DV53" s="214">
        <f>SUMIF(振分, $C53, 入力_北海道基本取引表!DV$4:DV$124)*(入力!$D$718/入力!$F$718)</f>
        <v>0</v>
      </c>
      <c r="DW53" s="214">
        <f>SUMIF(振分, $C53, 入力_北海道基本取引表!DW$4:DW$124)*(計算_基本取引表_調整前!$DV$141/計算_基本取引表_調整前!$DW$141)</f>
        <v>0</v>
      </c>
      <c r="DX53" s="214">
        <f>SUMIF(振分, $C53, 入力_北海道基本取引表!DX$4:DX$124)*(計算_基本取引表_調整前!$DV$142/計算_基本取引表_調整前!$DW$142)</f>
        <v>0</v>
      </c>
      <c r="DY53" s="214">
        <f>SUMIF(振分, $C53, 入力_北海道基本取引表!DY$4:DY$124)*(入力!$D$700/入力!$F$700)</f>
        <v>0</v>
      </c>
      <c r="DZ53" s="214">
        <f>SUMIF(振分, $C53, 入力_北海道基本取引表!DZ$4:DZ$124)*($DV$140/$DW$140)</f>
        <v>0</v>
      </c>
      <c r="EA53" s="214" t="e">
        <f>SUMIF(振分, $C53, 入力_北海道基本取引表!EA$4:EA$124)*($EJ53/SUMIF(振分, $C53, 入力_北海道基本取引表!$EO$4:$EO$124))</f>
        <v>#DIV/0!</v>
      </c>
      <c r="EB53" s="214"/>
      <c r="EC53" s="215" t="e">
        <f t="shared" si="1"/>
        <v>#DIV/0!</v>
      </c>
      <c r="ED53" s="216" t="e">
        <f t="shared" si="2"/>
        <v>#DIV/0!</v>
      </c>
      <c r="EE53" s="214"/>
      <c r="EF53" s="216"/>
      <c r="EG53" s="216"/>
      <c r="EH53" s="214"/>
      <c r="EI53" s="216"/>
      <c r="EJ53" s="216">
        <v>0</v>
      </c>
    </row>
    <row r="54" spans="2:140" s="6" customFormat="1" ht="12" x14ac:dyDescent="0.25">
      <c r="B54" s="53" t="s">
        <v>75</v>
      </c>
      <c r="C54" s="192" t="str">
        <v>-</v>
      </c>
      <c r="D54" s="211">
        <f>D$133*計算_投入係数表!D54</f>
        <v>0</v>
      </c>
      <c r="E54" s="212">
        <f>E$133*計算_投入係数表!E54</f>
        <v>0</v>
      </c>
      <c r="F54" s="212">
        <f>F$133*計算_投入係数表!F54</f>
        <v>0</v>
      </c>
      <c r="G54" s="212">
        <f>G$133*計算_投入係数表!G54</f>
        <v>0</v>
      </c>
      <c r="H54" s="212">
        <f>H$133*計算_投入係数表!H54</f>
        <v>0</v>
      </c>
      <c r="I54" s="212">
        <f>I$133*計算_投入係数表!I54</f>
        <v>0</v>
      </c>
      <c r="J54" s="212">
        <f>J$133*計算_投入係数表!J54</f>
        <v>0</v>
      </c>
      <c r="K54" s="212">
        <f>K$133*計算_投入係数表!K54</f>
        <v>0</v>
      </c>
      <c r="L54" s="212">
        <f>L$133*計算_投入係数表!L54</f>
        <v>0</v>
      </c>
      <c r="M54" s="212">
        <f>M$133*計算_投入係数表!M54</f>
        <v>0</v>
      </c>
      <c r="N54" s="212">
        <f>N$133*計算_投入係数表!N54</f>
        <v>0</v>
      </c>
      <c r="O54" s="212">
        <f>O$133*計算_投入係数表!O54</f>
        <v>0</v>
      </c>
      <c r="P54" s="212">
        <f>P$133*計算_投入係数表!P54</f>
        <v>0</v>
      </c>
      <c r="Q54" s="212" t="e">
        <f>Q$133*計算_投入係数表!Q54</f>
        <v>#DIV/0!</v>
      </c>
      <c r="R54" s="212" t="e">
        <f>R$133*計算_投入係数表!R54</f>
        <v>#DIV/0!</v>
      </c>
      <c r="S54" s="212" t="e">
        <f>S$133*計算_投入係数表!S54</f>
        <v>#DIV/0!</v>
      </c>
      <c r="T54" s="212" t="e">
        <f>T$133*計算_投入係数表!T54</f>
        <v>#DIV/0!</v>
      </c>
      <c r="U54" s="212" t="e">
        <f>U$133*計算_投入係数表!U54</f>
        <v>#DIV/0!</v>
      </c>
      <c r="V54" s="212" t="e">
        <f>V$133*計算_投入係数表!V54</f>
        <v>#DIV/0!</v>
      </c>
      <c r="W54" s="212" t="e">
        <f>W$133*計算_投入係数表!W54</f>
        <v>#DIV/0!</v>
      </c>
      <c r="X54" s="212" t="e">
        <f>X$133*計算_投入係数表!X54</f>
        <v>#DIV/0!</v>
      </c>
      <c r="Y54" s="212" t="e">
        <f>Y$133*計算_投入係数表!Y54</f>
        <v>#DIV/0!</v>
      </c>
      <c r="Z54" s="212" t="e">
        <f>Z$133*計算_投入係数表!Z54</f>
        <v>#DIV/0!</v>
      </c>
      <c r="AA54" s="212" t="e">
        <f>AA$133*計算_投入係数表!AA54</f>
        <v>#DIV/0!</v>
      </c>
      <c r="AB54" s="212" t="e">
        <f>AB$133*計算_投入係数表!AB54</f>
        <v>#DIV/0!</v>
      </c>
      <c r="AC54" s="212" t="e">
        <f>AC$133*計算_投入係数表!AC54</f>
        <v>#DIV/0!</v>
      </c>
      <c r="AD54" s="212" t="e">
        <f>AD$133*計算_投入係数表!AD54</f>
        <v>#DIV/0!</v>
      </c>
      <c r="AE54" s="212" t="e">
        <f>AE$133*計算_投入係数表!AE54</f>
        <v>#DIV/0!</v>
      </c>
      <c r="AF54" s="212" t="e">
        <f>AF$133*計算_投入係数表!AF54</f>
        <v>#DIV/0!</v>
      </c>
      <c r="AG54" s="212" t="e">
        <f>AG$133*計算_投入係数表!AG54</f>
        <v>#DIV/0!</v>
      </c>
      <c r="AH54" s="212" t="e">
        <f>AH$133*計算_投入係数表!AH54</f>
        <v>#DIV/0!</v>
      </c>
      <c r="AI54" s="212" t="e">
        <f>AI$133*計算_投入係数表!AI54</f>
        <v>#DIV/0!</v>
      </c>
      <c r="AJ54" s="212" t="e">
        <f>AJ$133*計算_投入係数表!AJ54</f>
        <v>#DIV/0!</v>
      </c>
      <c r="AK54" s="212" t="e">
        <f>AK$133*計算_投入係数表!AK54</f>
        <v>#DIV/0!</v>
      </c>
      <c r="AL54" s="212" t="e">
        <f>AL$133*計算_投入係数表!AL54</f>
        <v>#DIV/0!</v>
      </c>
      <c r="AM54" s="212" t="e">
        <f>AM$133*計算_投入係数表!AM54</f>
        <v>#DIV/0!</v>
      </c>
      <c r="AN54" s="212" t="e">
        <f>AN$133*計算_投入係数表!AN54</f>
        <v>#DIV/0!</v>
      </c>
      <c r="AO54" s="212" t="e">
        <f>AO$133*計算_投入係数表!AO54</f>
        <v>#DIV/0!</v>
      </c>
      <c r="AP54" s="212" t="e">
        <f>AP$133*計算_投入係数表!AP54</f>
        <v>#DIV/0!</v>
      </c>
      <c r="AQ54" s="212" t="e">
        <f>AQ$133*計算_投入係数表!AQ54</f>
        <v>#DIV/0!</v>
      </c>
      <c r="AR54" s="212" t="e">
        <f>AR$133*計算_投入係数表!AR54</f>
        <v>#DIV/0!</v>
      </c>
      <c r="AS54" s="212" t="e">
        <f>AS$133*計算_投入係数表!AS54</f>
        <v>#DIV/0!</v>
      </c>
      <c r="AT54" s="212" t="e">
        <f>AT$133*計算_投入係数表!AT54</f>
        <v>#DIV/0!</v>
      </c>
      <c r="AU54" s="212" t="e">
        <f>AU$133*計算_投入係数表!AU54</f>
        <v>#DIV/0!</v>
      </c>
      <c r="AV54" s="212" t="e">
        <f>AV$133*計算_投入係数表!AV54</f>
        <v>#DIV/0!</v>
      </c>
      <c r="AW54" s="212" t="e">
        <f>AW$133*計算_投入係数表!AW54</f>
        <v>#DIV/0!</v>
      </c>
      <c r="AX54" s="212" t="e">
        <f>AX$133*計算_投入係数表!AX54</f>
        <v>#DIV/0!</v>
      </c>
      <c r="AY54" s="212" t="e">
        <f>AY$133*計算_投入係数表!AY54</f>
        <v>#DIV/0!</v>
      </c>
      <c r="AZ54" s="212" t="e">
        <f>AZ$133*計算_投入係数表!AZ54</f>
        <v>#DIV/0!</v>
      </c>
      <c r="BA54" s="212" t="e">
        <f>BA$133*計算_投入係数表!BA54</f>
        <v>#DIV/0!</v>
      </c>
      <c r="BB54" s="212" t="e">
        <f>BB$133*計算_投入係数表!BB54</f>
        <v>#DIV/0!</v>
      </c>
      <c r="BC54" s="212" t="e">
        <f>BC$133*計算_投入係数表!BC54</f>
        <v>#DIV/0!</v>
      </c>
      <c r="BD54" s="212" t="e">
        <f>BD$133*計算_投入係数表!BD54</f>
        <v>#DIV/0!</v>
      </c>
      <c r="BE54" s="212" t="e">
        <f>BE$133*計算_投入係数表!BE54</f>
        <v>#DIV/0!</v>
      </c>
      <c r="BF54" s="212" t="e">
        <f>BF$133*計算_投入係数表!BF54</f>
        <v>#DIV/0!</v>
      </c>
      <c r="BG54" s="212" t="e">
        <f>BG$133*計算_投入係数表!BG54</f>
        <v>#DIV/0!</v>
      </c>
      <c r="BH54" s="212" t="e">
        <f>BH$133*計算_投入係数表!BH54</f>
        <v>#DIV/0!</v>
      </c>
      <c r="BI54" s="212" t="e">
        <f>BI$133*計算_投入係数表!BI54</f>
        <v>#DIV/0!</v>
      </c>
      <c r="BJ54" s="212" t="e">
        <f>BJ$133*計算_投入係数表!BJ54</f>
        <v>#DIV/0!</v>
      </c>
      <c r="BK54" s="212" t="e">
        <f>BK$133*計算_投入係数表!BK54</f>
        <v>#DIV/0!</v>
      </c>
      <c r="BL54" s="212" t="e">
        <f>BL$133*計算_投入係数表!BL54</f>
        <v>#DIV/0!</v>
      </c>
      <c r="BM54" s="212" t="e">
        <f>BM$133*計算_投入係数表!BM54</f>
        <v>#DIV/0!</v>
      </c>
      <c r="BN54" s="212" t="e">
        <f>BN$133*計算_投入係数表!BN54</f>
        <v>#DIV/0!</v>
      </c>
      <c r="BO54" s="212" t="e">
        <f>BO$133*計算_投入係数表!BO54</f>
        <v>#DIV/0!</v>
      </c>
      <c r="BP54" s="212" t="e">
        <f>BP$133*計算_投入係数表!BP54</f>
        <v>#DIV/0!</v>
      </c>
      <c r="BQ54" s="212" t="e">
        <f>BQ$133*計算_投入係数表!BQ54</f>
        <v>#DIV/0!</v>
      </c>
      <c r="BR54" s="212" t="e">
        <f>BR$133*計算_投入係数表!BR54</f>
        <v>#DIV/0!</v>
      </c>
      <c r="BS54" s="212" t="e">
        <f>BS$133*計算_投入係数表!BS54</f>
        <v>#DIV/0!</v>
      </c>
      <c r="BT54" s="212" t="e">
        <f>BT$133*計算_投入係数表!BT54</f>
        <v>#DIV/0!</v>
      </c>
      <c r="BU54" s="212" t="e">
        <f>BU$133*計算_投入係数表!BU54</f>
        <v>#DIV/0!</v>
      </c>
      <c r="BV54" s="212" t="e">
        <f>BV$133*計算_投入係数表!BV54</f>
        <v>#DIV/0!</v>
      </c>
      <c r="BW54" s="212" t="e">
        <f>BW$133*計算_投入係数表!BW54</f>
        <v>#DIV/0!</v>
      </c>
      <c r="BX54" s="212" t="e">
        <f>BX$133*計算_投入係数表!BX54</f>
        <v>#DIV/0!</v>
      </c>
      <c r="BY54" s="212" t="e">
        <f>BY$133*計算_投入係数表!BY54</f>
        <v>#DIV/0!</v>
      </c>
      <c r="BZ54" s="212" t="e">
        <f>BZ$133*計算_投入係数表!BZ54</f>
        <v>#DIV/0!</v>
      </c>
      <c r="CA54" s="212" t="e">
        <f>CA$133*計算_投入係数表!CA54</f>
        <v>#DIV/0!</v>
      </c>
      <c r="CB54" s="212" t="e">
        <f>CB$133*計算_投入係数表!CB54</f>
        <v>#DIV/0!</v>
      </c>
      <c r="CC54" s="212" t="e">
        <f>CC$133*計算_投入係数表!CC54</f>
        <v>#DIV/0!</v>
      </c>
      <c r="CD54" s="212" t="e">
        <f>CD$133*計算_投入係数表!CD54</f>
        <v>#DIV/0!</v>
      </c>
      <c r="CE54" s="212" t="e">
        <f>CE$133*計算_投入係数表!CE54</f>
        <v>#DIV/0!</v>
      </c>
      <c r="CF54" s="212" t="e">
        <f>CF$133*計算_投入係数表!CF54</f>
        <v>#DIV/0!</v>
      </c>
      <c r="CG54" s="212" t="e">
        <f>CG$133*計算_投入係数表!CG54</f>
        <v>#DIV/0!</v>
      </c>
      <c r="CH54" s="212" t="e">
        <f>CH$133*計算_投入係数表!CH54</f>
        <v>#DIV/0!</v>
      </c>
      <c r="CI54" s="212" t="e">
        <f>CI$133*計算_投入係数表!CI54</f>
        <v>#DIV/0!</v>
      </c>
      <c r="CJ54" s="212" t="e">
        <f>CJ$133*計算_投入係数表!CJ54</f>
        <v>#DIV/0!</v>
      </c>
      <c r="CK54" s="212" t="e">
        <f>CK$133*計算_投入係数表!CK54</f>
        <v>#DIV/0!</v>
      </c>
      <c r="CL54" s="212" t="e">
        <f>CL$133*計算_投入係数表!CL54</f>
        <v>#DIV/0!</v>
      </c>
      <c r="CM54" s="212" t="e">
        <f>CM$133*計算_投入係数表!CM54</f>
        <v>#DIV/0!</v>
      </c>
      <c r="CN54" s="212" t="e">
        <f>CN$133*計算_投入係数表!CN54</f>
        <v>#DIV/0!</v>
      </c>
      <c r="CO54" s="212" t="e">
        <f>CO$133*計算_投入係数表!CO54</f>
        <v>#DIV/0!</v>
      </c>
      <c r="CP54" s="212" t="e">
        <f>CP$133*計算_投入係数表!CP54</f>
        <v>#DIV/0!</v>
      </c>
      <c r="CQ54" s="212" t="e">
        <f>CQ$133*計算_投入係数表!CQ54</f>
        <v>#DIV/0!</v>
      </c>
      <c r="CR54" s="212" t="e">
        <f>CR$133*計算_投入係数表!CR54</f>
        <v>#DIV/0!</v>
      </c>
      <c r="CS54" s="212" t="e">
        <f>CS$133*計算_投入係数表!CS54</f>
        <v>#DIV/0!</v>
      </c>
      <c r="CT54" s="212" t="e">
        <f>CT$133*計算_投入係数表!CT54</f>
        <v>#DIV/0!</v>
      </c>
      <c r="CU54" s="212" t="e">
        <f>CU$133*計算_投入係数表!CU54</f>
        <v>#DIV/0!</v>
      </c>
      <c r="CV54" s="212" t="e">
        <f>CV$133*計算_投入係数表!CV54</f>
        <v>#DIV/0!</v>
      </c>
      <c r="CW54" s="212" t="e">
        <f>CW$133*計算_投入係数表!CW54</f>
        <v>#DIV/0!</v>
      </c>
      <c r="CX54" s="212" t="e">
        <f>CX$133*計算_投入係数表!CX54</f>
        <v>#DIV/0!</v>
      </c>
      <c r="CY54" s="212" t="e">
        <f>CY$133*計算_投入係数表!CY54</f>
        <v>#DIV/0!</v>
      </c>
      <c r="CZ54" s="212" t="e">
        <f>CZ$133*計算_投入係数表!CZ54</f>
        <v>#DIV/0!</v>
      </c>
      <c r="DA54" s="212" t="e">
        <f>DA$133*計算_投入係数表!DA54</f>
        <v>#DIV/0!</v>
      </c>
      <c r="DB54" s="212" t="e">
        <f>DB$133*計算_投入係数表!DB54</f>
        <v>#DIV/0!</v>
      </c>
      <c r="DC54" s="212" t="e">
        <f>DC$133*計算_投入係数表!DC54</f>
        <v>#DIV/0!</v>
      </c>
      <c r="DD54" s="212" t="e">
        <f>DD$133*計算_投入係数表!DD54</f>
        <v>#DIV/0!</v>
      </c>
      <c r="DE54" s="212" t="e">
        <f>DE$133*計算_投入係数表!DE54</f>
        <v>#DIV/0!</v>
      </c>
      <c r="DF54" s="212" t="e">
        <f>DF$133*計算_投入係数表!DF54</f>
        <v>#DIV/0!</v>
      </c>
      <c r="DG54" s="212" t="e">
        <f>DG$133*計算_投入係数表!DG54</f>
        <v>#DIV/0!</v>
      </c>
      <c r="DH54" s="212" t="e">
        <f>DH$133*計算_投入係数表!DH54</f>
        <v>#DIV/0!</v>
      </c>
      <c r="DI54" s="212" t="e">
        <f>DI$133*計算_投入係数表!DI54</f>
        <v>#DIV/0!</v>
      </c>
      <c r="DJ54" s="212" t="e">
        <f>DJ$133*計算_投入係数表!DJ54</f>
        <v>#DIV/0!</v>
      </c>
      <c r="DK54" s="212" t="e">
        <f>DK$133*計算_投入係数表!DK54</f>
        <v>#DIV/0!</v>
      </c>
      <c r="DL54" s="212" t="e">
        <f>DL$133*計算_投入係数表!DL54</f>
        <v>#DIV/0!</v>
      </c>
      <c r="DM54" s="212" t="e">
        <f>DM$133*計算_投入係数表!DM54</f>
        <v>#DIV/0!</v>
      </c>
      <c r="DN54" s="212" t="e">
        <f>DN$133*計算_投入係数表!DN54</f>
        <v>#DIV/0!</v>
      </c>
      <c r="DO54" s="212" t="e">
        <f>DO$133*計算_投入係数表!DO54</f>
        <v>#DIV/0!</v>
      </c>
      <c r="DP54" s="212" t="e">
        <f>DP$133*計算_投入係数表!DP54</f>
        <v>#DIV/0!</v>
      </c>
      <c r="DQ54" s="212" t="e">
        <f>DQ$133*計算_投入係数表!DQ54</f>
        <v>#DIV/0!</v>
      </c>
      <c r="DR54" s="212" t="e">
        <f>DR$133*計算_投入係数表!DR54</f>
        <v>#DIV/0!</v>
      </c>
      <c r="DS54" s="212" t="e">
        <f>DS$133*計算_投入係数表!DS54</f>
        <v>#DIV/0!</v>
      </c>
      <c r="DT54" s="213">
        <f t="shared" si="0"/>
        <v>0</v>
      </c>
      <c r="DU54" s="220">
        <f>SUMIF(振分, $C54, 入力_北海道基本取引表!DU$4:DU$124)*($DV$140/$DW$140)</f>
        <v>0</v>
      </c>
      <c r="DV54" s="220">
        <f>SUMIF(振分, $C54, 入力_北海道基本取引表!DV$4:DV$124)*(入力!$D$718/入力!$F$718)</f>
        <v>0</v>
      </c>
      <c r="DW54" s="220">
        <f>SUMIF(振分, $C54, 入力_北海道基本取引表!DW$4:DW$124)*(計算_基本取引表_調整前!$DV$141/計算_基本取引表_調整前!$DW$141)</f>
        <v>0</v>
      </c>
      <c r="DX54" s="220">
        <f>SUMIF(振分, $C54, 入力_北海道基本取引表!DX$4:DX$124)*(計算_基本取引表_調整前!$DV$142/計算_基本取引表_調整前!$DW$142)</f>
        <v>0</v>
      </c>
      <c r="DY54" s="220">
        <f>SUMIF(振分, $C54, 入力_北海道基本取引表!DY$4:DY$124)*(入力!$D$700/入力!$F$700)</f>
        <v>0</v>
      </c>
      <c r="DZ54" s="220">
        <f>SUMIF(振分, $C54, 入力_北海道基本取引表!DZ$4:DZ$124)*($DV$140/$DW$140)</f>
        <v>0</v>
      </c>
      <c r="EA54" s="220" t="e">
        <f>SUMIF(振分, $C54, 入力_北海道基本取引表!EA$4:EA$124)*($EJ54/SUMIF(振分, $C54, 入力_北海道基本取引表!$EO$4:$EO$124))</f>
        <v>#DIV/0!</v>
      </c>
      <c r="EB54" s="220"/>
      <c r="EC54" s="221" t="e">
        <f t="shared" si="1"/>
        <v>#DIV/0!</v>
      </c>
      <c r="ED54" s="222" t="e">
        <f t="shared" si="2"/>
        <v>#DIV/0!</v>
      </c>
      <c r="EE54" s="220"/>
      <c r="EF54" s="222"/>
      <c r="EG54" s="222"/>
      <c r="EH54" s="220"/>
      <c r="EI54" s="222"/>
      <c r="EJ54" s="216">
        <v>0</v>
      </c>
    </row>
    <row r="55" spans="2:140" s="6" customFormat="1" ht="12" x14ac:dyDescent="0.25">
      <c r="B55" s="53" t="s">
        <v>76</v>
      </c>
      <c r="C55" s="192" t="str">
        <v>-</v>
      </c>
      <c r="D55" s="211">
        <f>D$133*計算_投入係数表!D55</f>
        <v>0</v>
      </c>
      <c r="E55" s="212">
        <f>E$133*計算_投入係数表!E55</f>
        <v>0</v>
      </c>
      <c r="F55" s="212">
        <f>F$133*計算_投入係数表!F55</f>
        <v>0</v>
      </c>
      <c r="G55" s="212">
        <f>G$133*計算_投入係数表!G55</f>
        <v>0</v>
      </c>
      <c r="H55" s="212">
        <f>H$133*計算_投入係数表!H55</f>
        <v>0</v>
      </c>
      <c r="I55" s="212">
        <f>I$133*計算_投入係数表!I55</f>
        <v>0</v>
      </c>
      <c r="J55" s="212">
        <f>J$133*計算_投入係数表!J55</f>
        <v>0</v>
      </c>
      <c r="K55" s="212">
        <f>K$133*計算_投入係数表!K55</f>
        <v>0</v>
      </c>
      <c r="L55" s="212">
        <f>L$133*計算_投入係数表!L55</f>
        <v>0</v>
      </c>
      <c r="M55" s="212">
        <f>M$133*計算_投入係数表!M55</f>
        <v>0</v>
      </c>
      <c r="N55" s="212">
        <f>N$133*計算_投入係数表!N55</f>
        <v>0</v>
      </c>
      <c r="O55" s="212">
        <f>O$133*計算_投入係数表!O55</f>
        <v>0</v>
      </c>
      <c r="P55" s="212">
        <f>P$133*計算_投入係数表!P55</f>
        <v>0</v>
      </c>
      <c r="Q55" s="212" t="e">
        <f>Q$133*計算_投入係数表!Q55</f>
        <v>#DIV/0!</v>
      </c>
      <c r="R55" s="212" t="e">
        <f>R$133*計算_投入係数表!R55</f>
        <v>#DIV/0!</v>
      </c>
      <c r="S55" s="212" t="e">
        <f>S$133*計算_投入係数表!S55</f>
        <v>#DIV/0!</v>
      </c>
      <c r="T55" s="212" t="e">
        <f>T$133*計算_投入係数表!T55</f>
        <v>#DIV/0!</v>
      </c>
      <c r="U55" s="212" t="e">
        <f>U$133*計算_投入係数表!U55</f>
        <v>#DIV/0!</v>
      </c>
      <c r="V55" s="212" t="e">
        <f>V$133*計算_投入係数表!V55</f>
        <v>#DIV/0!</v>
      </c>
      <c r="W55" s="212" t="e">
        <f>W$133*計算_投入係数表!W55</f>
        <v>#DIV/0!</v>
      </c>
      <c r="X55" s="212" t="e">
        <f>X$133*計算_投入係数表!X55</f>
        <v>#DIV/0!</v>
      </c>
      <c r="Y55" s="212" t="e">
        <f>Y$133*計算_投入係数表!Y55</f>
        <v>#DIV/0!</v>
      </c>
      <c r="Z55" s="212" t="e">
        <f>Z$133*計算_投入係数表!Z55</f>
        <v>#DIV/0!</v>
      </c>
      <c r="AA55" s="212" t="e">
        <f>AA$133*計算_投入係数表!AA55</f>
        <v>#DIV/0!</v>
      </c>
      <c r="AB55" s="212" t="e">
        <f>AB$133*計算_投入係数表!AB55</f>
        <v>#DIV/0!</v>
      </c>
      <c r="AC55" s="212" t="e">
        <f>AC$133*計算_投入係数表!AC55</f>
        <v>#DIV/0!</v>
      </c>
      <c r="AD55" s="212" t="e">
        <f>AD$133*計算_投入係数表!AD55</f>
        <v>#DIV/0!</v>
      </c>
      <c r="AE55" s="212" t="e">
        <f>AE$133*計算_投入係数表!AE55</f>
        <v>#DIV/0!</v>
      </c>
      <c r="AF55" s="212" t="e">
        <f>AF$133*計算_投入係数表!AF55</f>
        <v>#DIV/0!</v>
      </c>
      <c r="AG55" s="212" t="e">
        <f>AG$133*計算_投入係数表!AG55</f>
        <v>#DIV/0!</v>
      </c>
      <c r="AH55" s="212" t="e">
        <f>AH$133*計算_投入係数表!AH55</f>
        <v>#DIV/0!</v>
      </c>
      <c r="AI55" s="212" t="e">
        <f>AI$133*計算_投入係数表!AI55</f>
        <v>#DIV/0!</v>
      </c>
      <c r="AJ55" s="212" t="e">
        <f>AJ$133*計算_投入係数表!AJ55</f>
        <v>#DIV/0!</v>
      </c>
      <c r="AK55" s="212" t="e">
        <f>AK$133*計算_投入係数表!AK55</f>
        <v>#DIV/0!</v>
      </c>
      <c r="AL55" s="212" t="e">
        <f>AL$133*計算_投入係数表!AL55</f>
        <v>#DIV/0!</v>
      </c>
      <c r="AM55" s="212" t="e">
        <f>AM$133*計算_投入係数表!AM55</f>
        <v>#DIV/0!</v>
      </c>
      <c r="AN55" s="212" t="e">
        <f>AN$133*計算_投入係数表!AN55</f>
        <v>#DIV/0!</v>
      </c>
      <c r="AO55" s="212" t="e">
        <f>AO$133*計算_投入係数表!AO55</f>
        <v>#DIV/0!</v>
      </c>
      <c r="AP55" s="212" t="e">
        <f>AP$133*計算_投入係数表!AP55</f>
        <v>#DIV/0!</v>
      </c>
      <c r="AQ55" s="212" t="e">
        <f>AQ$133*計算_投入係数表!AQ55</f>
        <v>#DIV/0!</v>
      </c>
      <c r="AR55" s="212" t="e">
        <f>AR$133*計算_投入係数表!AR55</f>
        <v>#DIV/0!</v>
      </c>
      <c r="AS55" s="212" t="e">
        <f>AS$133*計算_投入係数表!AS55</f>
        <v>#DIV/0!</v>
      </c>
      <c r="AT55" s="212" t="e">
        <f>AT$133*計算_投入係数表!AT55</f>
        <v>#DIV/0!</v>
      </c>
      <c r="AU55" s="212" t="e">
        <f>AU$133*計算_投入係数表!AU55</f>
        <v>#DIV/0!</v>
      </c>
      <c r="AV55" s="212" t="e">
        <f>AV$133*計算_投入係数表!AV55</f>
        <v>#DIV/0!</v>
      </c>
      <c r="AW55" s="212" t="e">
        <f>AW$133*計算_投入係数表!AW55</f>
        <v>#DIV/0!</v>
      </c>
      <c r="AX55" s="212" t="e">
        <f>AX$133*計算_投入係数表!AX55</f>
        <v>#DIV/0!</v>
      </c>
      <c r="AY55" s="212" t="e">
        <f>AY$133*計算_投入係数表!AY55</f>
        <v>#DIV/0!</v>
      </c>
      <c r="AZ55" s="212" t="e">
        <f>AZ$133*計算_投入係数表!AZ55</f>
        <v>#DIV/0!</v>
      </c>
      <c r="BA55" s="212" t="e">
        <f>BA$133*計算_投入係数表!BA55</f>
        <v>#DIV/0!</v>
      </c>
      <c r="BB55" s="212" t="e">
        <f>BB$133*計算_投入係数表!BB55</f>
        <v>#DIV/0!</v>
      </c>
      <c r="BC55" s="212" t="e">
        <f>BC$133*計算_投入係数表!BC55</f>
        <v>#DIV/0!</v>
      </c>
      <c r="BD55" s="212" t="e">
        <f>BD$133*計算_投入係数表!BD55</f>
        <v>#DIV/0!</v>
      </c>
      <c r="BE55" s="212" t="e">
        <f>BE$133*計算_投入係数表!BE55</f>
        <v>#DIV/0!</v>
      </c>
      <c r="BF55" s="212" t="e">
        <f>BF$133*計算_投入係数表!BF55</f>
        <v>#DIV/0!</v>
      </c>
      <c r="BG55" s="212" t="e">
        <f>BG$133*計算_投入係数表!BG55</f>
        <v>#DIV/0!</v>
      </c>
      <c r="BH55" s="212" t="e">
        <f>BH$133*計算_投入係数表!BH55</f>
        <v>#DIV/0!</v>
      </c>
      <c r="BI55" s="212" t="e">
        <f>BI$133*計算_投入係数表!BI55</f>
        <v>#DIV/0!</v>
      </c>
      <c r="BJ55" s="212" t="e">
        <f>BJ$133*計算_投入係数表!BJ55</f>
        <v>#DIV/0!</v>
      </c>
      <c r="BK55" s="212" t="e">
        <f>BK$133*計算_投入係数表!BK55</f>
        <v>#DIV/0!</v>
      </c>
      <c r="BL55" s="212" t="e">
        <f>BL$133*計算_投入係数表!BL55</f>
        <v>#DIV/0!</v>
      </c>
      <c r="BM55" s="212" t="e">
        <f>BM$133*計算_投入係数表!BM55</f>
        <v>#DIV/0!</v>
      </c>
      <c r="BN55" s="212" t="e">
        <f>BN$133*計算_投入係数表!BN55</f>
        <v>#DIV/0!</v>
      </c>
      <c r="BO55" s="212" t="e">
        <f>BO$133*計算_投入係数表!BO55</f>
        <v>#DIV/0!</v>
      </c>
      <c r="BP55" s="212" t="e">
        <f>BP$133*計算_投入係数表!BP55</f>
        <v>#DIV/0!</v>
      </c>
      <c r="BQ55" s="212" t="e">
        <f>BQ$133*計算_投入係数表!BQ55</f>
        <v>#DIV/0!</v>
      </c>
      <c r="BR55" s="212" t="e">
        <f>BR$133*計算_投入係数表!BR55</f>
        <v>#DIV/0!</v>
      </c>
      <c r="BS55" s="212" t="e">
        <f>BS$133*計算_投入係数表!BS55</f>
        <v>#DIV/0!</v>
      </c>
      <c r="BT55" s="212" t="e">
        <f>BT$133*計算_投入係数表!BT55</f>
        <v>#DIV/0!</v>
      </c>
      <c r="BU55" s="212" t="e">
        <f>BU$133*計算_投入係数表!BU55</f>
        <v>#DIV/0!</v>
      </c>
      <c r="BV55" s="212" t="e">
        <f>BV$133*計算_投入係数表!BV55</f>
        <v>#DIV/0!</v>
      </c>
      <c r="BW55" s="212" t="e">
        <f>BW$133*計算_投入係数表!BW55</f>
        <v>#DIV/0!</v>
      </c>
      <c r="BX55" s="212" t="e">
        <f>BX$133*計算_投入係数表!BX55</f>
        <v>#DIV/0!</v>
      </c>
      <c r="BY55" s="212" t="e">
        <f>BY$133*計算_投入係数表!BY55</f>
        <v>#DIV/0!</v>
      </c>
      <c r="BZ55" s="212" t="e">
        <f>BZ$133*計算_投入係数表!BZ55</f>
        <v>#DIV/0!</v>
      </c>
      <c r="CA55" s="212" t="e">
        <f>CA$133*計算_投入係数表!CA55</f>
        <v>#DIV/0!</v>
      </c>
      <c r="CB55" s="212" t="e">
        <f>CB$133*計算_投入係数表!CB55</f>
        <v>#DIV/0!</v>
      </c>
      <c r="CC55" s="212" t="e">
        <f>CC$133*計算_投入係数表!CC55</f>
        <v>#DIV/0!</v>
      </c>
      <c r="CD55" s="212" t="e">
        <f>CD$133*計算_投入係数表!CD55</f>
        <v>#DIV/0!</v>
      </c>
      <c r="CE55" s="212" t="e">
        <f>CE$133*計算_投入係数表!CE55</f>
        <v>#DIV/0!</v>
      </c>
      <c r="CF55" s="212" t="e">
        <f>CF$133*計算_投入係数表!CF55</f>
        <v>#DIV/0!</v>
      </c>
      <c r="CG55" s="212" t="e">
        <f>CG$133*計算_投入係数表!CG55</f>
        <v>#DIV/0!</v>
      </c>
      <c r="CH55" s="212" t="e">
        <f>CH$133*計算_投入係数表!CH55</f>
        <v>#DIV/0!</v>
      </c>
      <c r="CI55" s="212" t="e">
        <f>CI$133*計算_投入係数表!CI55</f>
        <v>#DIV/0!</v>
      </c>
      <c r="CJ55" s="212" t="e">
        <f>CJ$133*計算_投入係数表!CJ55</f>
        <v>#DIV/0!</v>
      </c>
      <c r="CK55" s="212" t="e">
        <f>CK$133*計算_投入係数表!CK55</f>
        <v>#DIV/0!</v>
      </c>
      <c r="CL55" s="212" t="e">
        <f>CL$133*計算_投入係数表!CL55</f>
        <v>#DIV/0!</v>
      </c>
      <c r="CM55" s="212" t="e">
        <f>CM$133*計算_投入係数表!CM55</f>
        <v>#DIV/0!</v>
      </c>
      <c r="CN55" s="212" t="e">
        <f>CN$133*計算_投入係数表!CN55</f>
        <v>#DIV/0!</v>
      </c>
      <c r="CO55" s="212" t="e">
        <f>CO$133*計算_投入係数表!CO55</f>
        <v>#DIV/0!</v>
      </c>
      <c r="CP55" s="212" t="e">
        <f>CP$133*計算_投入係数表!CP55</f>
        <v>#DIV/0!</v>
      </c>
      <c r="CQ55" s="212" t="e">
        <f>CQ$133*計算_投入係数表!CQ55</f>
        <v>#DIV/0!</v>
      </c>
      <c r="CR55" s="212" t="e">
        <f>CR$133*計算_投入係数表!CR55</f>
        <v>#DIV/0!</v>
      </c>
      <c r="CS55" s="212" t="e">
        <f>CS$133*計算_投入係数表!CS55</f>
        <v>#DIV/0!</v>
      </c>
      <c r="CT55" s="212" t="e">
        <f>CT$133*計算_投入係数表!CT55</f>
        <v>#DIV/0!</v>
      </c>
      <c r="CU55" s="212" t="e">
        <f>CU$133*計算_投入係数表!CU55</f>
        <v>#DIV/0!</v>
      </c>
      <c r="CV55" s="212" t="e">
        <f>CV$133*計算_投入係数表!CV55</f>
        <v>#DIV/0!</v>
      </c>
      <c r="CW55" s="212" t="e">
        <f>CW$133*計算_投入係数表!CW55</f>
        <v>#DIV/0!</v>
      </c>
      <c r="CX55" s="212" t="e">
        <f>CX$133*計算_投入係数表!CX55</f>
        <v>#DIV/0!</v>
      </c>
      <c r="CY55" s="212" t="e">
        <f>CY$133*計算_投入係数表!CY55</f>
        <v>#DIV/0!</v>
      </c>
      <c r="CZ55" s="212" t="e">
        <f>CZ$133*計算_投入係数表!CZ55</f>
        <v>#DIV/0!</v>
      </c>
      <c r="DA55" s="212" t="e">
        <f>DA$133*計算_投入係数表!DA55</f>
        <v>#DIV/0!</v>
      </c>
      <c r="DB55" s="212" t="e">
        <f>DB$133*計算_投入係数表!DB55</f>
        <v>#DIV/0!</v>
      </c>
      <c r="DC55" s="212" t="e">
        <f>DC$133*計算_投入係数表!DC55</f>
        <v>#DIV/0!</v>
      </c>
      <c r="DD55" s="212" t="e">
        <f>DD$133*計算_投入係数表!DD55</f>
        <v>#DIV/0!</v>
      </c>
      <c r="DE55" s="212" t="e">
        <f>DE$133*計算_投入係数表!DE55</f>
        <v>#DIV/0!</v>
      </c>
      <c r="DF55" s="212" t="e">
        <f>DF$133*計算_投入係数表!DF55</f>
        <v>#DIV/0!</v>
      </c>
      <c r="DG55" s="212" t="e">
        <f>DG$133*計算_投入係数表!DG55</f>
        <v>#DIV/0!</v>
      </c>
      <c r="DH55" s="212" t="e">
        <f>DH$133*計算_投入係数表!DH55</f>
        <v>#DIV/0!</v>
      </c>
      <c r="DI55" s="212" t="e">
        <f>DI$133*計算_投入係数表!DI55</f>
        <v>#DIV/0!</v>
      </c>
      <c r="DJ55" s="212" t="e">
        <f>DJ$133*計算_投入係数表!DJ55</f>
        <v>#DIV/0!</v>
      </c>
      <c r="DK55" s="212" t="e">
        <f>DK$133*計算_投入係数表!DK55</f>
        <v>#DIV/0!</v>
      </c>
      <c r="DL55" s="212" t="e">
        <f>DL$133*計算_投入係数表!DL55</f>
        <v>#DIV/0!</v>
      </c>
      <c r="DM55" s="212" t="e">
        <f>DM$133*計算_投入係数表!DM55</f>
        <v>#DIV/0!</v>
      </c>
      <c r="DN55" s="212" t="e">
        <f>DN$133*計算_投入係数表!DN55</f>
        <v>#DIV/0!</v>
      </c>
      <c r="DO55" s="212" t="e">
        <f>DO$133*計算_投入係数表!DO55</f>
        <v>#DIV/0!</v>
      </c>
      <c r="DP55" s="212" t="e">
        <f>DP$133*計算_投入係数表!DP55</f>
        <v>#DIV/0!</v>
      </c>
      <c r="DQ55" s="212" t="e">
        <f>DQ$133*計算_投入係数表!DQ55</f>
        <v>#DIV/0!</v>
      </c>
      <c r="DR55" s="212" t="e">
        <f>DR$133*計算_投入係数表!DR55</f>
        <v>#DIV/0!</v>
      </c>
      <c r="DS55" s="212" t="e">
        <f>DS$133*計算_投入係数表!DS55</f>
        <v>#DIV/0!</v>
      </c>
      <c r="DT55" s="213">
        <f t="shared" si="0"/>
        <v>0</v>
      </c>
      <c r="DU55" s="214">
        <f>SUMIF(振分, $C55, 入力_北海道基本取引表!DU$4:DU$124)*($DV$140/$DW$140)</f>
        <v>0</v>
      </c>
      <c r="DV55" s="214">
        <f>SUMIF(振分, $C55, 入力_北海道基本取引表!DV$4:DV$124)*(入力!$D$718/入力!$F$718)</f>
        <v>0</v>
      </c>
      <c r="DW55" s="214">
        <f>SUMIF(振分, $C55, 入力_北海道基本取引表!DW$4:DW$124)*(計算_基本取引表_調整前!$DV$141/計算_基本取引表_調整前!$DW$141)</f>
        <v>0</v>
      </c>
      <c r="DX55" s="214">
        <f>SUMIF(振分, $C55, 入力_北海道基本取引表!DX$4:DX$124)*(計算_基本取引表_調整前!$DV$142/計算_基本取引表_調整前!$DW$142)</f>
        <v>0</v>
      </c>
      <c r="DY55" s="214">
        <f>SUMIF(振分, $C55, 入力_北海道基本取引表!DY$4:DY$124)*(入力!$D$700/入力!$F$700)</f>
        <v>0</v>
      </c>
      <c r="DZ55" s="214">
        <f>SUMIF(振分, $C55, 入力_北海道基本取引表!DZ$4:DZ$124)*($DV$140/$DW$140)</f>
        <v>0</v>
      </c>
      <c r="EA55" s="214" t="e">
        <f>SUMIF(振分, $C55, 入力_北海道基本取引表!EA$4:EA$124)*($EJ55/SUMIF(振分, $C55, 入力_北海道基本取引表!$EO$4:$EO$124))</f>
        <v>#DIV/0!</v>
      </c>
      <c r="EB55" s="214"/>
      <c r="EC55" s="215" t="e">
        <f t="shared" si="1"/>
        <v>#DIV/0!</v>
      </c>
      <c r="ED55" s="216" t="e">
        <f t="shared" si="2"/>
        <v>#DIV/0!</v>
      </c>
      <c r="EE55" s="214"/>
      <c r="EF55" s="216"/>
      <c r="EG55" s="216"/>
      <c r="EH55" s="214"/>
      <c r="EI55" s="216"/>
      <c r="EJ55" s="216">
        <v>0</v>
      </c>
    </row>
    <row r="56" spans="2:140" s="6" customFormat="1" ht="12" x14ac:dyDescent="0.25">
      <c r="B56" s="53" t="s">
        <v>78</v>
      </c>
      <c r="C56" s="192" t="str">
        <v>-</v>
      </c>
      <c r="D56" s="211">
        <f>D$133*計算_投入係数表!D56</f>
        <v>0</v>
      </c>
      <c r="E56" s="212">
        <f>E$133*計算_投入係数表!E56</f>
        <v>0</v>
      </c>
      <c r="F56" s="212">
        <f>F$133*計算_投入係数表!F56</f>
        <v>0</v>
      </c>
      <c r="G56" s="212">
        <f>G$133*計算_投入係数表!G56</f>
        <v>0</v>
      </c>
      <c r="H56" s="212">
        <f>H$133*計算_投入係数表!H56</f>
        <v>0</v>
      </c>
      <c r="I56" s="212">
        <f>I$133*計算_投入係数表!I56</f>
        <v>0</v>
      </c>
      <c r="J56" s="212">
        <f>J$133*計算_投入係数表!J56</f>
        <v>0</v>
      </c>
      <c r="K56" s="212">
        <f>K$133*計算_投入係数表!K56</f>
        <v>0</v>
      </c>
      <c r="L56" s="212">
        <f>L$133*計算_投入係数表!L56</f>
        <v>0</v>
      </c>
      <c r="M56" s="212">
        <f>M$133*計算_投入係数表!M56</f>
        <v>0</v>
      </c>
      <c r="N56" s="212">
        <f>N$133*計算_投入係数表!N56</f>
        <v>0</v>
      </c>
      <c r="O56" s="212">
        <f>O$133*計算_投入係数表!O56</f>
        <v>0</v>
      </c>
      <c r="P56" s="212">
        <f>P$133*計算_投入係数表!P56</f>
        <v>0</v>
      </c>
      <c r="Q56" s="212" t="e">
        <f>Q$133*計算_投入係数表!Q56</f>
        <v>#DIV/0!</v>
      </c>
      <c r="R56" s="212" t="e">
        <f>R$133*計算_投入係数表!R56</f>
        <v>#DIV/0!</v>
      </c>
      <c r="S56" s="212" t="e">
        <f>S$133*計算_投入係数表!S56</f>
        <v>#DIV/0!</v>
      </c>
      <c r="T56" s="212" t="e">
        <f>T$133*計算_投入係数表!T56</f>
        <v>#DIV/0!</v>
      </c>
      <c r="U56" s="212" t="e">
        <f>U$133*計算_投入係数表!U56</f>
        <v>#DIV/0!</v>
      </c>
      <c r="V56" s="212" t="e">
        <f>V$133*計算_投入係数表!V56</f>
        <v>#DIV/0!</v>
      </c>
      <c r="W56" s="212" t="e">
        <f>W$133*計算_投入係数表!W56</f>
        <v>#DIV/0!</v>
      </c>
      <c r="X56" s="212" t="e">
        <f>X$133*計算_投入係数表!X56</f>
        <v>#DIV/0!</v>
      </c>
      <c r="Y56" s="212" t="e">
        <f>Y$133*計算_投入係数表!Y56</f>
        <v>#DIV/0!</v>
      </c>
      <c r="Z56" s="212" t="e">
        <f>Z$133*計算_投入係数表!Z56</f>
        <v>#DIV/0!</v>
      </c>
      <c r="AA56" s="212" t="e">
        <f>AA$133*計算_投入係数表!AA56</f>
        <v>#DIV/0!</v>
      </c>
      <c r="AB56" s="212" t="e">
        <f>AB$133*計算_投入係数表!AB56</f>
        <v>#DIV/0!</v>
      </c>
      <c r="AC56" s="212" t="e">
        <f>AC$133*計算_投入係数表!AC56</f>
        <v>#DIV/0!</v>
      </c>
      <c r="AD56" s="212" t="e">
        <f>AD$133*計算_投入係数表!AD56</f>
        <v>#DIV/0!</v>
      </c>
      <c r="AE56" s="212" t="e">
        <f>AE$133*計算_投入係数表!AE56</f>
        <v>#DIV/0!</v>
      </c>
      <c r="AF56" s="212" t="e">
        <f>AF$133*計算_投入係数表!AF56</f>
        <v>#DIV/0!</v>
      </c>
      <c r="AG56" s="212" t="e">
        <f>AG$133*計算_投入係数表!AG56</f>
        <v>#DIV/0!</v>
      </c>
      <c r="AH56" s="212" t="e">
        <f>AH$133*計算_投入係数表!AH56</f>
        <v>#DIV/0!</v>
      </c>
      <c r="AI56" s="212" t="e">
        <f>AI$133*計算_投入係数表!AI56</f>
        <v>#DIV/0!</v>
      </c>
      <c r="AJ56" s="212" t="e">
        <f>AJ$133*計算_投入係数表!AJ56</f>
        <v>#DIV/0!</v>
      </c>
      <c r="AK56" s="212" t="e">
        <f>AK$133*計算_投入係数表!AK56</f>
        <v>#DIV/0!</v>
      </c>
      <c r="AL56" s="212" t="e">
        <f>AL$133*計算_投入係数表!AL56</f>
        <v>#DIV/0!</v>
      </c>
      <c r="AM56" s="212" t="e">
        <f>AM$133*計算_投入係数表!AM56</f>
        <v>#DIV/0!</v>
      </c>
      <c r="AN56" s="212" t="e">
        <f>AN$133*計算_投入係数表!AN56</f>
        <v>#DIV/0!</v>
      </c>
      <c r="AO56" s="212" t="e">
        <f>AO$133*計算_投入係数表!AO56</f>
        <v>#DIV/0!</v>
      </c>
      <c r="AP56" s="212" t="e">
        <f>AP$133*計算_投入係数表!AP56</f>
        <v>#DIV/0!</v>
      </c>
      <c r="AQ56" s="212" t="e">
        <f>AQ$133*計算_投入係数表!AQ56</f>
        <v>#DIV/0!</v>
      </c>
      <c r="AR56" s="212" t="e">
        <f>AR$133*計算_投入係数表!AR56</f>
        <v>#DIV/0!</v>
      </c>
      <c r="AS56" s="212" t="e">
        <f>AS$133*計算_投入係数表!AS56</f>
        <v>#DIV/0!</v>
      </c>
      <c r="AT56" s="212" t="e">
        <f>AT$133*計算_投入係数表!AT56</f>
        <v>#DIV/0!</v>
      </c>
      <c r="AU56" s="212" t="e">
        <f>AU$133*計算_投入係数表!AU56</f>
        <v>#DIV/0!</v>
      </c>
      <c r="AV56" s="212" t="e">
        <f>AV$133*計算_投入係数表!AV56</f>
        <v>#DIV/0!</v>
      </c>
      <c r="AW56" s="212" t="e">
        <f>AW$133*計算_投入係数表!AW56</f>
        <v>#DIV/0!</v>
      </c>
      <c r="AX56" s="212" t="e">
        <f>AX$133*計算_投入係数表!AX56</f>
        <v>#DIV/0!</v>
      </c>
      <c r="AY56" s="212" t="e">
        <f>AY$133*計算_投入係数表!AY56</f>
        <v>#DIV/0!</v>
      </c>
      <c r="AZ56" s="212" t="e">
        <f>AZ$133*計算_投入係数表!AZ56</f>
        <v>#DIV/0!</v>
      </c>
      <c r="BA56" s="212" t="e">
        <f>BA$133*計算_投入係数表!BA56</f>
        <v>#DIV/0!</v>
      </c>
      <c r="BB56" s="212" t="e">
        <f>BB$133*計算_投入係数表!BB56</f>
        <v>#DIV/0!</v>
      </c>
      <c r="BC56" s="212" t="e">
        <f>BC$133*計算_投入係数表!BC56</f>
        <v>#DIV/0!</v>
      </c>
      <c r="BD56" s="212" t="e">
        <f>BD$133*計算_投入係数表!BD56</f>
        <v>#DIV/0!</v>
      </c>
      <c r="BE56" s="212" t="e">
        <f>BE$133*計算_投入係数表!BE56</f>
        <v>#DIV/0!</v>
      </c>
      <c r="BF56" s="212" t="e">
        <f>BF$133*計算_投入係数表!BF56</f>
        <v>#DIV/0!</v>
      </c>
      <c r="BG56" s="212" t="e">
        <f>BG$133*計算_投入係数表!BG56</f>
        <v>#DIV/0!</v>
      </c>
      <c r="BH56" s="212" t="e">
        <f>BH$133*計算_投入係数表!BH56</f>
        <v>#DIV/0!</v>
      </c>
      <c r="BI56" s="212" t="e">
        <f>BI$133*計算_投入係数表!BI56</f>
        <v>#DIV/0!</v>
      </c>
      <c r="BJ56" s="212" t="e">
        <f>BJ$133*計算_投入係数表!BJ56</f>
        <v>#DIV/0!</v>
      </c>
      <c r="BK56" s="212" t="e">
        <f>BK$133*計算_投入係数表!BK56</f>
        <v>#DIV/0!</v>
      </c>
      <c r="BL56" s="212" t="e">
        <f>BL$133*計算_投入係数表!BL56</f>
        <v>#DIV/0!</v>
      </c>
      <c r="BM56" s="212" t="e">
        <f>BM$133*計算_投入係数表!BM56</f>
        <v>#DIV/0!</v>
      </c>
      <c r="BN56" s="212" t="e">
        <f>BN$133*計算_投入係数表!BN56</f>
        <v>#DIV/0!</v>
      </c>
      <c r="BO56" s="212" t="e">
        <f>BO$133*計算_投入係数表!BO56</f>
        <v>#DIV/0!</v>
      </c>
      <c r="BP56" s="212" t="e">
        <f>BP$133*計算_投入係数表!BP56</f>
        <v>#DIV/0!</v>
      </c>
      <c r="BQ56" s="212" t="e">
        <f>BQ$133*計算_投入係数表!BQ56</f>
        <v>#DIV/0!</v>
      </c>
      <c r="BR56" s="212" t="e">
        <f>BR$133*計算_投入係数表!BR56</f>
        <v>#DIV/0!</v>
      </c>
      <c r="BS56" s="212" t="e">
        <f>BS$133*計算_投入係数表!BS56</f>
        <v>#DIV/0!</v>
      </c>
      <c r="BT56" s="212" t="e">
        <f>BT$133*計算_投入係数表!BT56</f>
        <v>#DIV/0!</v>
      </c>
      <c r="BU56" s="212" t="e">
        <f>BU$133*計算_投入係数表!BU56</f>
        <v>#DIV/0!</v>
      </c>
      <c r="BV56" s="212" t="e">
        <f>BV$133*計算_投入係数表!BV56</f>
        <v>#DIV/0!</v>
      </c>
      <c r="BW56" s="212" t="e">
        <f>BW$133*計算_投入係数表!BW56</f>
        <v>#DIV/0!</v>
      </c>
      <c r="BX56" s="212" t="e">
        <f>BX$133*計算_投入係数表!BX56</f>
        <v>#DIV/0!</v>
      </c>
      <c r="BY56" s="212" t="e">
        <f>BY$133*計算_投入係数表!BY56</f>
        <v>#DIV/0!</v>
      </c>
      <c r="BZ56" s="212" t="e">
        <f>BZ$133*計算_投入係数表!BZ56</f>
        <v>#DIV/0!</v>
      </c>
      <c r="CA56" s="212" t="e">
        <f>CA$133*計算_投入係数表!CA56</f>
        <v>#DIV/0!</v>
      </c>
      <c r="CB56" s="212" t="e">
        <f>CB$133*計算_投入係数表!CB56</f>
        <v>#DIV/0!</v>
      </c>
      <c r="CC56" s="212" t="e">
        <f>CC$133*計算_投入係数表!CC56</f>
        <v>#DIV/0!</v>
      </c>
      <c r="CD56" s="212" t="e">
        <f>CD$133*計算_投入係数表!CD56</f>
        <v>#DIV/0!</v>
      </c>
      <c r="CE56" s="212" t="e">
        <f>CE$133*計算_投入係数表!CE56</f>
        <v>#DIV/0!</v>
      </c>
      <c r="CF56" s="212" t="e">
        <f>CF$133*計算_投入係数表!CF56</f>
        <v>#DIV/0!</v>
      </c>
      <c r="CG56" s="212" t="e">
        <f>CG$133*計算_投入係数表!CG56</f>
        <v>#DIV/0!</v>
      </c>
      <c r="CH56" s="212" t="e">
        <f>CH$133*計算_投入係数表!CH56</f>
        <v>#DIV/0!</v>
      </c>
      <c r="CI56" s="212" t="e">
        <f>CI$133*計算_投入係数表!CI56</f>
        <v>#DIV/0!</v>
      </c>
      <c r="CJ56" s="212" t="e">
        <f>CJ$133*計算_投入係数表!CJ56</f>
        <v>#DIV/0!</v>
      </c>
      <c r="CK56" s="212" t="e">
        <f>CK$133*計算_投入係数表!CK56</f>
        <v>#DIV/0!</v>
      </c>
      <c r="CL56" s="212" t="e">
        <f>CL$133*計算_投入係数表!CL56</f>
        <v>#DIV/0!</v>
      </c>
      <c r="CM56" s="212" t="e">
        <f>CM$133*計算_投入係数表!CM56</f>
        <v>#DIV/0!</v>
      </c>
      <c r="CN56" s="212" t="e">
        <f>CN$133*計算_投入係数表!CN56</f>
        <v>#DIV/0!</v>
      </c>
      <c r="CO56" s="212" t="e">
        <f>CO$133*計算_投入係数表!CO56</f>
        <v>#DIV/0!</v>
      </c>
      <c r="CP56" s="212" t="e">
        <f>CP$133*計算_投入係数表!CP56</f>
        <v>#DIV/0!</v>
      </c>
      <c r="CQ56" s="212" t="e">
        <f>CQ$133*計算_投入係数表!CQ56</f>
        <v>#DIV/0!</v>
      </c>
      <c r="CR56" s="212" t="e">
        <f>CR$133*計算_投入係数表!CR56</f>
        <v>#DIV/0!</v>
      </c>
      <c r="CS56" s="212" t="e">
        <f>CS$133*計算_投入係数表!CS56</f>
        <v>#DIV/0!</v>
      </c>
      <c r="CT56" s="212" t="e">
        <f>CT$133*計算_投入係数表!CT56</f>
        <v>#DIV/0!</v>
      </c>
      <c r="CU56" s="212" t="e">
        <f>CU$133*計算_投入係数表!CU56</f>
        <v>#DIV/0!</v>
      </c>
      <c r="CV56" s="212" t="e">
        <f>CV$133*計算_投入係数表!CV56</f>
        <v>#DIV/0!</v>
      </c>
      <c r="CW56" s="212" t="e">
        <f>CW$133*計算_投入係数表!CW56</f>
        <v>#DIV/0!</v>
      </c>
      <c r="CX56" s="212" t="e">
        <f>CX$133*計算_投入係数表!CX56</f>
        <v>#DIV/0!</v>
      </c>
      <c r="CY56" s="212" t="e">
        <f>CY$133*計算_投入係数表!CY56</f>
        <v>#DIV/0!</v>
      </c>
      <c r="CZ56" s="212" t="e">
        <f>CZ$133*計算_投入係数表!CZ56</f>
        <v>#DIV/0!</v>
      </c>
      <c r="DA56" s="212" t="e">
        <f>DA$133*計算_投入係数表!DA56</f>
        <v>#DIV/0!</v>
      </c>
      <c r="DB56" s="212" t="e">
        <f>DB$133*計算_投入係数表!DB56</f>
        <v>#DIV/0!</v>
      </c>
      <c r="DC56" s="212" t="e">
        <f>DC$133*計算_投入係数表!DC56</f>
        <v>#DIV/0!</v>
      </c>
      <c r="DD56" s="212" t="e">
        <f>DD$133*計算_投入係数表!DD56</f>
        <v>#DIV/0!</v>
      </c>
      <c r="DE56" s="212" t="e">
        <f>DE$133*計算_投入係数表!DE56</f>
        <v>#DIV/0!</v>
      </c>
      <c r="DF56" s="212" t="e">
        <f>DF$133*計算_投入係数表!DF56</f>
        <v>#DIV/0!</v>
      </c>
      <c r="DG56" s="212" t="e">
        <f>DG$133*計算_投入係数表!DG56</f>
        <v>#DIV/0!</v>
      </c>
      <c r="DH56" s="212" t="e">
        <f>DH$133*計算_投入係数表!DH56</f>
        <v>#DIV/0!</v>
      </c>
      <c r="DI56" s="212" t="e">
        <f>DI$133*計算_投入係数表!DI56</f>
        <v>#DIV/0!</v>
      </c>
      <c r="DJ56" s="212" t="e">
        <f>DJ$133*計算_投入係数表!DJ56</f>
        <v>#DIV/0!</v>
      </c>
      <c r="DK56" s="212" t="e">
        <f>DK$133*計算_投入係数表!DK56</f>
        <v>#DIV/0!</v>
      </c>
      <c r="DL56" s="212" t="e">
        <f>DL$133*計算_投入係数表!DL56</f>
        <v>#DIV/0!</v>
      </c>
      <c r="DM56" s="212" t="e">
        <f>DM$133*計算_投入係数表!DM56</f>
        <v>#DIV/0!</v>
      </c>
      <c r="DN56" s="212" t="e">
        <f>DN$133*計算_投入係数表!DN56</f>
        <v>#DIV/0!</v>
      </c>
      <c r="DO56" s="212" t="e">
        <f>DO$133*計算_投入係数表!DO56</f>
        <v>#DIV/0!</v>
      </c>
      <c r="DP56" s="212" t="e">
        <f>DP$133*計算_投入係数表!DP56</f>
        <v>#DIV/0!</v>
      </c>
      <c r="DQ56" s="212" t="e">
        <f>DQ$133*計算_投入係数表!DQ56</f>
        <v>#DIV/0!</v>
      </c>
      <c r="DR56" s="212" t="e">
        <f>DR$133*計算_投入係数表!DR56</f>
        <v>#DIV/0!</v>
      </c>
      <c r="DS56" s="212" t="e">
        <f>DS$133*計算_投入係数表!DS56</f>
        <v>#DIV/0!</v>
      </c>
      <c r="DT56" s="213">
        <f t="shared" si="0"/>
        <v>0</v>
      </c>
      <c r="DU56" s="214">
        <f>SUMIF(振分, $C56, 入力_北海道基本取引表!DU$4:DU$124)*($DV$140/$DW$140)</f>
        <v>0</v>
      </c>
      <c r="DV56" s="214">
        <f>SUMIF(振分, $C56, 入力_北海道基本取引表!DV$4:DV$124)*(入力!$D$718/入力!$F$718)</f>
        <v>0</v>
      </c>
      <c r="DW56" s="214">
        <f>SUMIF(振分, $C56, 入力_北海道基本取引表!DW$4:DW$124)*(計算_基本取引表_調整前!$DV$141/計算_基本取引表_調整前!$DW$141)</f>
        <v>0</v>
      </c>
      <c r="DX56" s="214">
        <f>SUMIF(振分, $C56, 入力_北海道基本取引表!DX$4:DX$124)*(計算_基本取引表_調整前!$DV$142/計算_基本取引表_調整前!$DW$142)</f>
        <v>0</v>
      </c>
      <c r="DY56" s="214">
        <f>SUMIF(振分, $C56, 入力_北海道基本取引表!DY$4:DY$124)*(入力!$D$700/入力!$F$700)</f>
        <v>0</v>
      </c>
      <c r="DZ56" s="214">
        <f>SUMIF(振分, $C56, 入力_北海道基本取引表!DZ$4:DZ$124)*($DV$140/$DW$140)</f>
        <v>0</v>
      </c>
      <c r="EA56" s="214" t="e">
        <f>SUMIF(振分, $C56, 入力_北海道基本取引表!EA$4:EA$124)*($EJ56/SUMIF(振分, $C56, 入力_北海道基本取引表!$EO$4:$EO$124))</f>
        <v>#DIV/0!</v>
      </c>
      <c r="EB56" s="214"/>
      <c r="EC56" s="215" t="e">
        <f t="shared" si="1"/>
        <v>#DIV/0!</v>
      </c>
      <c r="ED56" s="216" t="e">
        <f t="shared" si="2"/>
        <v>#DIV/0!</v>
      </c>
      <c r="EE56" s="214"/>
      <c r="EF56" s="216"/>
      <c r="EG56" s="216"/>
      <c r="EH56" s="214"/>
      <c r="EI56" s="216"/>
      <c r="EJ56" s="216">
        <v>0</v>
      </c>
    </row>
    <row r="57" spans="2:140" s="6" customFormat="1" ht="12" x14ac:dyDescent="0.25">
      <c r="B57" s="53" t="s">
        <v>80</v>
      </c>
      <c r="C57" s="192" t="str">
        <v>-</v>
      </c>
      <c r="D57" s="211">
        <f>D$133*計算_投入係数表!D57</f>
        <v>0</v>
      </c>
      <c r="E57" s="212">
        <f>E$133*計算_投入係数表!E57</f>
        <v>0</v>
      </c>
      <c r="F57" s="212">
        <f>F$133*計算_投入係数表!F57</f>
        <v>0</v>
      </c>
      <c r="G57" s="212">
        <f>G$133*計算_投入係数表!G57</f>
        <v>0</v>
      </c>
      <c r="H57" s="212">
        <f>H$133*計算_投入係数表!H57</f>
        <v>0</v>
      </c>
      <c r="I57" s="212">
        <f>I$133*計算_投入係数表!I57</f>
        <v>0</v>
      </c>
      <c r="J57" s="212">
        <f>J$133*計算_投入係数表!J57</f>
        <v>0</v>
      </c>
      <c r="K57" s="212">
        <f>K$133*計算_投入係数表!K57</f>
        <v>0</v>
      </c>
      <c r="L57" s="212">
        <f>L$133*計算_投入係数表!L57</f>
        <v>0</v>
      </c>
      <c r="M57" s="212">
        <f>M$133*計算_投入係数表!M57</f>
        <v>0</v>
      </c>
      <c r="N57" s="212">
        <f>N$133*計算_投入係数表!N57</f>
        <v>0</v>
      </c>
      <c r="O57" s="212">
        <f>O$133*計算_投入係数表!O57</f>
        <v>0</v>
      </c>
      <c r="P57" s="212">
        <f>P$133*計算_投入係数表!P57</f>
        <v>0</v>
      </c>
      <c r="Q57" s="212" t="e">
        <f>Q$133*計算_投入係数表!Q57</f>
        <v>#DIV/0!</v>
      </c>
      <c r="R57" s="212" t="e">
        <f>R$133*計算_投入係数表!R57</f>
        <v>#DIV/0!</v>
      </c>
      <c r="S57" s="212" t="e">
        <f>S$133*計算_投入係数表!S57</f>
        <v>#DIV/0!</v>
      </c>
      <c r="T57" s="212" t="e">
        <f>T$133*計算_投入係数表!T57</f>
        <v>#DIV/0!</v>
      </c>
      <c r="U57" s="212" t="e">
        <f>U$133*計算_投入係数表!U57</f>
        <v>#DIV/0!</v>
      </c>
      <c r="V57" s="212" t="e">
        <f>V$133*計算_投入係数表!V57</f>
        <v>#DIV/0!</v>
      </c>
      <c r="W57" s="212" t="e">
        <f>W$133*計算_投入係数表!W57</f>
        <v>#DIV/0!</v>
      </c>
      <c r="X57" s="212" t="e">
        <f>X$133*計算_投入係数表!X57</f>
        <v>#DIV/0!</v>
      </c>
      <c r="Y57" s="212" t="e">
        <f>Y$133*計算_投入係数表!Y57</f>
        <v>#DIV/0!</v>
      </c>
      <c r="Z57" s="212" t="e">
        <f>Z$133*計算_投入係数表!Z57</f>
        <v>#DIV/0!</v>
      </c>
      <c r="AA57" s="212" t="e">
        <f>AA$133*計算_投入係数表!AA57</f>
        <v>#DIV/0!</v>
      </c>
      <c r="AB57" s="212" t="e">
        <f>AB$133*計算_投入係数表!AB57</f>
        <v>#DIV/0!</v>
      </c>
      <c r="AC57" s="212" t="e">
        <f>AC$133*計算_投入係数表!AC57</f>
        <v>#DIV/0!</v>
      </c>
      <c r="AD57" s="212" t="e">
        <f>AD$133*計算_投入係数表!AD57</f>
        <v>#DIV/0!</v>
      </c>
      <c r="AE57" s="212" t="e">
        <f>AE$133*計算_投入係数表!AE57</f>
        <v>#DIV/0!</v>
      </c>
      <c r="AF57" s="212" t="e">
        <f>AF$133*計算_投入係数表!AF57</f>
        <v>#DIV/0!</v>
      </c>
      <c r="AG57" s="212" t="e">
        <f>AG$133*計算_投入係数表!AG57</f>
        <v>#DIV/0!</v>
      </c>
      <c r="AH57" s="212" t="e">
        <f>AH$133*計算_投入係数表!AH57</f>
        <v>#DIV/0!</v>
      </c>
      <c r="AI57" s="212" t="e">
        <f>AI$133*計算_投入係数表!AI57</f>
        <v>#DIV/0!</v>
      </c>
      <c r="AJ57" s="212" t="e">
        <f>AJ$133*計算_投入係数表!AJ57</f>
        <v>#DIV/0!</v>
      </c>
      <c r="AK57" s="212" t="e">
        <f>AK$133*計算_投入係数表!AK57</f>
        <v>#DIV/0!</v>
      </c>
      <c r="AL57" s="212" t="e">
        <f>AL$133*計算_投入係数表!AL57</f>
        <v>#DIV/0!</v>
      </c>
      <c r="AM57" s="212" t="e">
        <f>AM$133*計算_投入係数表!AM57</f>
        <v>#DIV/0!</v>
      </c>
      <c r="AN57" s="212" t="e">
        <f>AN$133*計算_投入係数表!AN57</f>
        <v>#DIV/0!</v>
      </c>
      <c r="AO57" s="212" t="e">
        <f>AO$133*計算_投入係数表!AO57</f>
        <v>#DIV/0!</v>
      </c>
      <c r="AP57" s="212" t="e">
        <f>AP$133*計算_投入係数表!AP57</f>
        <v>#DIV/0!</v>
      </c>
      <c r="AQ57" s="212" t="e">
        <f>AQ$133*計算_投入係数表!AQ57</f>
        <v>#DIV/0!</v>
      </c>
      <c r="AR57" s="212" t="e">
        <f>AR$133*計算_投入係数表!AR57</f>
        <v>#DIV/0!</v>
      </c>
      <c r="AS57" s="212" t="e">
        <f>AS$133*計算_投入係数表!AS57</f>
        <v>#DIV/0!</v>
      </c>
      <c r="AT57" s="212" t="e">
        <f>AT$133*計算_投入係数表!AT57</f>
        <v>#DIV/0!</v>
      </c>
      <c r="AU57" s="212" t="e">
        <f>AU$133*計算_投入係数表!AU57</f>
        <v>#DIV/0!</v>
      </c>
      <c r="AV57" s="212" t="e">
        <f>AV$133*計算_投入係数表!AV57</f>
        <v>#DIV/0!</v>
      </c>
      <c r="AW57" s="212" t="e">
        <f>AW$133*計算_投入係数表!AW57</f>
        <v>#DIV/0!</v>
      </c>
      <c r="AX57" s="212" t="e">
        <f>AX$133*計算_投入係数表!AX57</f>
        <v>#DIV/0!</v>
      </c>
      <c r="AY57" s="212" t="e">
        <f>AY$133*計算_投入係数表!AY57</f>
        <v>#DIV/0!</v>
      </c>
      <c r="AZ57" s="212" t="e">
        <f>AZ$133*計算_投入係数表!AZ57</f>
        <v>#DIV/0!</v>
      </c>
      <c r="BA57" s="212" t="e">
        <f>BA$133*計算_投入係数表!BA57</f>
        <v>#DIV/0!</v>
      </c>
      <c r="BB57" s="212" t="e">
        <f>BB$133*計算_投入係数表!BB57</f>
        <v>#DIV/0!</v>
      </c>
      <c r="BC57" s="212" t="e">
        <f>BC$133*計算_投入係数表!BC57</f>
        <v>#DIV/0!</v>
      </c>
      <c r="BD57" s="212" t="e">
        <f>BD$133*計算_投入係数表!BD57</f>
        <v>#DIV/0!</v>
      </c>
      <c r="BE57" s="212" t="e">
        <f>BE$133*計算_投入係数表!BE57</f>
        <v>#DIV/0!</v>
      </c>
      <c r="BF57" s="212" t="e">
        <f>BF$133*計算_投入係数表!BF57</f>
        <v>#DIV/0!</v>
      </c>
      <c r="BG57" s="212" t="e">
        <f>BG$133*計算_投入係数表!BG57</f>
        <v>#DIV/0!</v>
      </c>
      <c r="BH57" s="212" t="e">
        <f>BH$133*計算_投入係数表!BH57</f>
        <v>#DIV/0!</v>
      </c>
      <c r="BI57" s="212" t="e">
        <f>BI$133*計算_投入係数表!BI57</f>
        <v>#DIV/0!</v>
      </c>
      <c r="BJ57" s="212" t="e">
        <f>BJ$133*計算_投入係数表!BJ57</f>
        <v>#DIV/0!</v>
      </c>
      <c r="BK57" s="212" t="e">
        <f>BK$133*計算_投入係数表!BK57</f>
        <v>#DIV/0!</v>
      </c>
      <c r="BL57" s="212" t="e">
        <f>BL$133*計算_投入係数表!BL57</f>
        <v>#DIV/0!</v>
      </c>
      <c r="BM57" s="212" t="e">
        <f>BM$133*計算_投入係数表!BM57</f>
        <v>#DIV/0!</v>
      </c>
      <c r="BN57" s="212" t="e">
        <f>BN$133*計算_投入係数表!BN57</f>
        <v>#DIV/0!</v>
      </c>
      <c r="BO57" s="212" t="e">
        <f>BO$133*計算_投入係数表!BO57</f>
        <v>#DIV/0!</v>
      </c>
      <c r="BP57" s="212" t="e">
        <f>BP$133*計算_投入係数表!BP57</f>
        <v>#DIV/0!</v>
      </c>
      <c r="BQ57" s="212" t="e">
        <f>BQ$133*計算_投入係数表!BQ57</f>
        <v>#DIV/0!</v>
      </c>
      <c r="BR57" s="212" t="e">
        <f>BR$133*計算_投入係数表!BR57</f>
        <v>#DIV/0!</v>
      </c>
      <c r="BS57" s="212" t="e">
        <f>BS$133*計算_投入係数表!BS57</f>
        <v>#DIV/0!</v>
      </c>
      <c r="BT57" s="212" t="e">
        <f>BT$133*計算_投入係数表!BT57</f>
        <v>#DIV/0!</v>
      </c>
      <c r="BU57" s="212" t="e">
        <f>BU$133*計算_投入係数表!BU57</f>
        <v>#DIV/0!</v>
      </c>
      <c r="BV57" s="212" t="e">
        <f>BV$133*計算_投入係数表!BV57</f>
        <v>#DIV/0!</v>
      </c>
      <c r="BW57" s="212" t="e">
        <f>BW$133*計算_投入係数表!BW57</f>
        <v>#DIV/0!</v>
      </c>
      <c r="BX57" s="212" t="e">
        <f>BX$133*計算_投入係数表!BX57</f>
        <v>#DIV/0!</v>
      </c>
      <c r="BY57" s="212" t="e">
        <f>BY$133*計算_投入係数表!BY57</f>
        <v>#DIV/0!</v>
      </c>
      <c r="BZ57" s="212" t="e">
        <f>BZ$133*計算_投入係数表!BZ57</f>
        <v>#DIV/0!</v>
      </c>
      <c r="CA57" s="212" t="e">
        <f>CA$133*計算_投入係数表!CA57</f>
        <v>#DIV/0!</v>
      </c>
      <c r="CB57" s="212" t="e">
        <f>CB$133*計算_投入係数表!CB57</f>
        <v>#DIV/0!</v>
      </c>
      <c r="CC57" s="212" t="e">
        <f>CC$133*計算_投入係数表!CC57</f>
        <v>#DIV/0!</v>
      </c>
      <c r="CD57" s="212" t="e">
        <f>CD$133*計算_投入係数表!CD57</f>
        <v>#DIV/0!</v>
      </c>
      <c r="CE57" s="212" t="e">
        <f>CE$133*計算_投入係数表!CE57</f>
        <v>#DIV/0!</v>
      </c>
      <c r="CF57" s="212" t="e">
        <f>CF$133*計算_投入係数表!CF57</f>
        <v>#DIV/0!</v>
      </c>
      <c r="CG57" s="212" t="e">
        <f>CG$133*計算_投入係数表!CG57</f>
        <v>#DIV/0!</v>
      </c>
      <c r="CH57" s="212" t="e">
        <f>CH$133*計算_投入係数表!CH57</f>
        <v>#DIV/0!</v>
      </c>
      <c r="CI57" s="212" t="e">
        <f>CI$133*計算_投入係数表!CI57</f>
        <v>#DIV/0!</v>
      </c>
      <c r="CJ57" s="212" t="e">
        <f>CJ$133*計算_投入係数表!CJ57</f>
        <v>#DIV/0!</v>
      </c>
      <c r="CK57" s="212" t="e">
        <f>CK$133*計算_投入係数表!CK57</f>
        <v>#DIV/0!</v>
      </c>
      <c r="CL57" s="212" t="e">
        <f>CL$133*計算_投入係数表!CL57</f>
        <v>#DIV/0!</v>
      </c>
      <c r="CM57" s="212" t="e">
        <f>CM$133*計算_投入係数表!CM57</f>
        <v>#DIV/0!</v>
      </c>
      <c r="CN57" s="212" t="e">
        <f>CN$133*計算_投入係数表!CN57</f>
        <v>#DIV/0!</v>
      </c>
      <c r="CO57" s="212" t="e">
        <f>CO$133*計算_投入係数表!CO57</f>
        <v>#DIV/0!</v>
      </c>
      <c r="CP57" s="212" t="e">
        <f>CP$133*計算_投入係数表!CP57</f>
        <v>#DIV/0!</v>
      </c>
      <c r="CQ57" s="212" t="e">
        <f>CQ$133*計算_投入係数表!CQ57</f>
        <v>#DIV/0!</v>
      </c>
      <c r="CR57" s="212" t="e">
        <f>CR$133*計算_投入係数表!CR57</f>
        <v>#DIV/0!</v>
      </c>
      <c r="CS57" s="212" t="e">
        <f>CS$133*計算_投入係数表!CS57</f>
        <v>#DIV/0!</v>
      </c>
      <c r="CT57" s="212" t="e">
        <f>CT$133*計算_投入係数表!CT57</f>
        <v>#DIV/0!</v>
      </c>
      <c r="CU57" s="212" t="e">
        <f>CU$133*計算_投入係数表!CU57</f>
        <v>#DIV/0!</v>
      </c>
      <c r="CV57" s="212" t="e">
        <f>CV$133*計算_投入係数表!CV57</f>
        <v>#DIV/0!</v>
      </c>
      <c r="CW57" s="212" t="e">
        <f>CW$133*計算_投入係数表!CW57</f>
        <v>#DIV/0!</v>
      </c>
      <c r="CX57" s="212" t="e">
        <f>CX$133*計算_投入係数表!CX57</f>
        <v>#DIV/0!</v>
      </c>
      <c r="CY57" s="212" t="e">
        <f>CY$133*計算_投入係数表!CY57</f>
        <v>#DIV/0!</v>
      </c>
      <c r="CZ57" s="212" t="e">
        <f>CZ$133*計算_投入係数表!CZ57</f>
        <v>#DIV/0!</v>
      </c>
      <c r="DA57" s="212" t="e">
        <f>DA$133*計算_投入係数表!DA57</f>
        <v>#DIV/0!</v>
      </c>
      <c r="DB57" s="212" t="e">
        <f>DB$133*計算_投入係数表!DB57</f>
        <v>#DIV/0!</v>
      </c>
      <c r="DC57" s="212" t="e">
        <f>DC$133*計算_投入係数表!DC57</f>
        <v>#DIV/0!</v>
      </c>
      <c r="DD57" s="212" t="e">
        <f>DD$133*計算_投入係数表!DD57</f>
        <v>#DIV/0!</v>
      </c>
      <c r="DE57" s="212" t="e">
        <f>DE$133*計算_投入係数表!DE57</f>
        <v>#DIV/0!</v>
      </c>
      <c r="DF57" s="212" t="e">
        <f>DF$133*計算_投入係数表!DF57</f>
        <v>#DIV/0!</v>
      </c>
      <c r="DG57" s="212" t="e">
        <f>DG$133*計算_投入係数表!DG57</f>
        <v>#DIV/0!</v>
      </c>
      <c r="DH57" s="212" t="e">
        <f>DH$133*計算_投入係数表!DH57</f>
        <v>#DIV/0!</v>
      </c>
      <c r="DI57" s="212" t="e">
        <f>DI$133*計算_投入係数表!DI57</f>
        <v>#DIV/0!</v>
      </c>
      <c r="DJ57" s="212" t="e">
        <f>DJ$133*計算_投入係数表!DJ57</f>
        <v>#DIV/0!</v>
      </c>
      <c r="DK57" s="212" t="e">
        <f>DK$133*計算_投入係数表!DK57</f>
        <v>#DIV/0!</v>
      </c>
      <c r="DL57" s="212" t="e">
        <f>DL$133*計算_投入係数表!DL57</f>
        <v>#DIV/0!</v>
      </c>
      <c r="DM57" s="212" t="e">
        <f>DM$133*計算_投入係数表!DM57</f>
        <v>#DIV/0!</v>
      </c>
      <c r="DN57" s="212" t="e">
        <f>DN$133*計算_投入係数表!DN57</f>
        <v>#DIV/0!</v>
      </c>
      <c r="DO57" s="212" t="e">
        <f>DO$133*計算_投入係数表!DO57</f>
        <v>#DIV/0!</v>
      </c>
      <c r="DP57" s="212" t="e">
        <f>DP$133*計算_投入係数表!DP57</f>
        <v>#DIV/0!</v>
      </c>
      <c r="DQ57" s="212" t="e">
        <f>DQ$133*計算_投入係数表!DQ57</f>
        <v>#DIV/0!</v>
      </c>
      <c r="DR57" s="212" t="e">
        <f>DR$133*計算_投入係数表!DR57</f>
        <v>#DIV/0!</v>
      </c>
      <c r="DS57" s="212" t="e">
        <f>DS$133*計算_投入係数表!DS57</f>
        <v>#DIV/0!</v>
      </c>
      <c r="DT57" s="213">
        <f t="shared" si="0"/>
        <v>0</v>
      </c>
      <c r="DU57" s="214">
        <f>SUMIF(振分, $C57, 入力_北海道基本取引表!DU$4:DU$124)*($DV$140/$DW$140)</f>
        <v>0</v>
      </c>
      <c r="DV57" s="214">
        <f>SUMIF(振分, $C57, 入力_北海道基本取引表!DV$4:DV$124)*(入力!$D$718/入力!$F$718)</f>
        <v>0</v>
      </c>
      <c r="DW57" s="214">
        <f>SUMIF(振分, $C57, 入力_北海道基本取引表!DW$4:DW$124)*(計算_基本取引表_調整前!$DV$141/計算_基本取引表_調整前!$DW$141)</f>
        <v>0</v>
      </c>
      <c r="DX57" s="214">
        <f>SUMIF(振分, $C57, 入力_北海道基本取引表!DX$4:DX$124)*(計算_基本取引表_調整前!$DV$142/計算_基本取引表_調整前!$DW$142)</f>
        <v>0</v>
      </c>
      <c r="DY57" s="214">
        <f>SUMIF(振分, $C57, 入力_北海道基本取引表!DY$4:DY$124)*(入力!$D$700/入力!$F$700)</f>
        <v>0</v>
      </c>
      <c r="DZ57" s="214">
        <f>SUMIF(振分, $C57, 入力_北海道基本取引表!DZ$4:DZ$124)*($DV$140/$DW$140)</f>
        <v>0</v>
      </c>
      <c r="EA57" s="214" t="e">
        <f>SUMIF(振分, $C57, 入力_北海道基本取引表!EA$4:EA$124)*($EJ57/SUMIF(振分, $C57, 入力_北海道基本取引表!$EO$4:$EO$124))</f>
        <v>#DIV/0!</v>
      </c>
      <c r="EB57" s="214"/>
      <c r="EC57" s="215" t="e">
        <f t="shared" si="1"/>
        <v>#DIV/0!</v>
      </c>
      <c r="ED57" s="216" t="e">
        <f t="shared" si="2"/>
        <v>#DIV/0!</v>
      </c>
      <c r="EE57" s="214"/>
      <c r="EF57" s="216"/>
      <c r="EG57" s="216"/>
      <c r="EH57" s="214"/>
      <c r="EI57" s="216"/>
      <c r="EJ57" s="216">
        <v>0</v>
      </c>
    </row>
    <row r="58" spans="2:140" s="6" customFormat="1" ht="12" x14ac:dyDescent="0.25">
      <c r="B58" s="53" t="s">
        <v>81</v>
      </c>
      <c r="C58" s="192" t="str">
        <v>-</v>
      </c>
      <c r="D58" s="211">
        <f>D$133*計算_投入係数表!D58</f>
        <v>0</v>
      </c>
      <c r="E58" s="212">
        <f>E$133*計算_投入係数表!E58</f>
        <v>0</v>
      </c>
      <c r="F58" s="212">
        <f>F$133*計算_投入係数表!F58</f>
        <v>0</v>
      </c>
      <c r="G58" s="212">
        <f>G$133*計算_投入係数表!G58</f>
        <v>0</v>
      </c>
      <c r="H58" s="212">
        <f>H$133*計算_投入係数表!H58</f>
        <v>0</v>
      </c>
      <c r="I58" s="212">
        <f>I$133*計算_投入係数表!I58</f>
        <v>0</v>
      </c>
      <c r="J58" s="212">
        <f>J$133*計算_投入係数表!J58</f>
        <v>0</v>
      </c>
      <c r="K58" s="212">
        <f>K$133*計算_投入係数表!K58</f>
        <v>0</v>
      </c>
      <c r="L58" s="212">
        <f>L$133*計算_投入係数表!L58</f>
        <v>0</v>
      </c>
      <c r="M58" s="212">
        <f>M$133*計算_投入係数表!M58</f>
        <v>0</v>
      </c>
      <c r="N58" s="212">
        <f>N$133*計算_投入係数表!N58</f>
        <v>0</v>
      </c>
      <c r="O58" s="212">
        <f>O$133*計算_投入係数表!O58</f>
        <v>0</v>
      </c>
      <c r="P58" s="212">
        <f>P$133*計算_投入係数表!P58</f>
        <v>0</v>
      </c>
      <c r="Q58" s="212" t="e">
        <f>Q$133*計算_投入係数表!Q58</f>
        <v>#DIV/0!</v>
      </c>
      <c r="R58" s="212" t="e">
        <f>R$133*計算_投入係数表!R58</f>
        <v>#DIV/0!</v>
      </c>
      <c r="S58" s="212" t="e">
        <f>S$133*計算_投入係数表!S58</f>
        <v>#DIV/0!</v>
      </c>
      <c r="T58" s="212" t="e">
        <f>T$133*計算_投入係数表!T58</f>
        <v>#DIV/0!</v>
      </c>
      <c r="U58" s="212" t="e">
        <f>U$133*計算_投入係数表!U58</f>
        <v>#DIV/0!</v>
      </c>
      <c r="V58" s="212" t="e">
        <f>V$133*計算_投入係数表!V58</f>
        <v>#DIV/0!</v>
      </c>
      <c r="W58" s="212" t="e">
        <f>W$133*計算_投入係数表!W58</f>
        <v>#DIV/0!</v>
      </c>
      <c r="X58" s="212" t="e">
        <f>X$133*計算_投入係数表!X58</f>
        <v>#DIV/0!</v>
      </c>
      <c r="Y58" s="212" t="e">
        <f>Y$133*計算_投入係数表!Y58</f>
        <v>#DIV/0!</v>
      </c>
      <c r="Z58" s="212" t="e">
        <f>Z$133*計算_投入係数表!Z58</f>
        <v>#DIV/0!</v>
      </c>
      <c r="AA58" s="212" t="e">
        <f>AA$133*計算_投入係数表!AA58</f>
        <v>#DIV/0!</v>
      </c>
      <c r="AB58" s="212" t="e">
        <f>AB$133*計算_投入係数表!AB58</f>
        <v>#DIV/0!</v>
      </c>
      <c r="AC58" s="212" t="e">
        <f>AC$133*計算_投入係数表!AC58</f>
        <v>#DIV/0!</v>
      </c>
      <c r="AD58" s="212" t="e">
        <f>AD$133*計算_投入係数表!AD58</f>
        <v>#DIV/0!</v>
      </c>
      <c r="AE58" s="212" t="e">
        <f>AE$133*計算_投入係数表!AE58</f>
        <v>#DIV/0!</v>
      </c>
      <c r="AF58" s="212" t="e">
        <f>AF$133*計算_投入係数表!AF58</f>
        <v>#DIV/0!</v>
      </c>
      <c r="AG58" s="212" t="e">
        <f>AG$133*計算_投入係数表!AG58</f>
        <v>#DIV/0!</v>
      </c>
      <c r="AH58" s="212" t="e">
        <f>AH$133*計算_投入係数表!AH58</f>
        <v>#DIV/0!</v>
      </c>
      <c r="AI58" s="212" t="e">
        <f>AI$133*計算_投入係数表!AI58</f>
        <v>#DIV/0!</v>
      </c>
      <c r="AJ58" s="212" t="e">
        <f>AJ$133*計算_投入係数表!AJ58</f>
        <v>#DIV/0!</v>
      </c>
      <c r="AK58" s="212" t="e">
        <f>AK$133*計算_投入係数表!AK58</f>
        <v>#DIV/0!</v>
      </c>
      <c r="AL58" s="212" t="e">
        <f>AL$133*計算_投入係数表!AL58</f>
        <v>#DIV/0!</v>
      </c>
      <c r="AM58" s="212" t="e">
        <f>AM$133*計算_投入係数表!AM58</f>
        <v>#DIV/0!</v>
      </c>
      <c r="AN58" s="212" t="e">
        <f>AN$133*計算_投入係数表!AN58</f>
        <v>#DIV/0!</v>
      </c>
      <c r="AO58" s="212" t="e">
        <f>AO$133*計算_投入係数表!AO58</f>
        <v>#DIV/0!</v>
      </c>
      <c r="AP58" s="212" t="e">
        <f>AP$133*計算_投入係数表!AP58</f>
        <v>#DIV/0!</v>
      </c>
      <c r="AQ58" s="212" t="e">
        <f>AQ$133*計算_投入係数表!AQ58</f>
        <v>#DIV/0!</v>
      </c>
      <c r="AR58" s="212" t="e">
        <f>AR$133*計算_投入係数表!AR58</f>
        <v>#DIV/0!</v>
      </c>
      <c r="AS58" s="212" t="e">
        <f>AS$133*計算_投入係数表!AS58</f>
        <v>#DIV/0!</v>
      </c>
      <c r="AT58" s="212" t="e">
        <f>AT$133*計算_投入係数表!AT58</f>
        <v>#DIV/0!</v>
      </c>
      <c r="AU58" s="212" t="e">
        <f>AU$133*計算_投入係数表!AU58</f>
        <v>#DIV/0!</v>
      </c>
      <c r="AV58" s="212" t="e">
        <f>AV$133*計算_投入係数表!AV58</f>
        <v>#DIV/0!</v>
      </c>
      <c r="AW58" s="212" t="e">
        <f>AW$133*計算_投入係数表!AW58</f>
        <v>#DIV/0!</v>
      </c>
      <c r="AX58" s="212" t="e">
        <f>AX$133*計算_投入係数表!AX58</f>
        <v>#DIV/0!</v>
      </c>
      <c r="AY58" s="212" t="e">
        <f>AY$133*計算_投入係数表!AY58</f>
        <v>#DIV/0!</v>
      </c>
      <c r="AZ58" s="212" t="e">
        <f>AZ$133*計算_投入係数表!AZ58</f>
        <v>#DIV/0!</v>
      </c>
      <c r="BA58" s="212" t="e">
        <f>BA$133*計算_投入係数表!BA58</f>
        <v>#DIV/0!</v>
      </c>
      <c r="BB58" s="212" t="e">
        <f>BB$133*計算_投入係数表!BB58</f>
        <v>#DIV/0!</v>
      </c>
      <c r="BC58" s="212" t="e">
        <f>BC$133*計算_投入係数表!BC58</f>
        <v>#DIV/0!</v>
      </c>
      <c r="BD58" s="212" t="e">
        <f>BD$133*計算_投入係数表!BD58</f>
        <v>#DIV/0!</v>
      </c>
      <c r="BE58" s="212" t="e">
        <f>BE$133*計算_投入係数表!BE58</f>
        <v>#DIV/0!</v>
      </c>
      <c r="BF58" s="212" t="e">
        <f>BF$133*計算_投入係数表!BF58</f>
        <v>#DIV/0!</v>
      </c>
      <c r="BG58" s="212" t="e">
        <f>BG$133*計算_投入係数表!BG58</f>
        <v>#DIV/0!</v>
      </c>
      <c r="BH58" s="212" t="e">
        <f>BH$133*計算_投入係数表!BH58</f>
        <v>#DIV/0!</v>
      </c>
      <c r="BI58" s="212" t="e">
        <f>BI$133*計算_投入係数表!BI58</f>
        <v>#DIV/0!</v>
      </c>
      <c r="BJ58" s="212" t="e">
        <f>BJ$133*計算_投入係数表!BJ58</f>
        <v>#DIV/0!</v>
      </c>
      <c r="BK58" s="212" t="e">
        <f>BK$133*計算_投入係数表!BK58</f>
        <v>#DIV/0!</v>
      </c>
      <c r="BL58" s="212" t="e">
        <f>BL$133*計算_投入係数表!BL58</f>
        <v>#DIV/0!</v>
      </c>
      <c r="BM58" s="212" t="e">
        <f>BM$133*計算_投入係数表!BM58</f>
        <v>#DIV/0!</v>
      </c>
      <c r="BN58" s="212" t="e">
        <f>BN$133*計算_投入係数表!BN58</f>
        <v>#DIV/0!</v>
      </c>
      <c r="BO58" s="212" t="e">
        <f>BO$133*計算_投入係数表!BO58</f>
        <v>#DIV/0!</v>
      </c>
      <c r="BP58" s="212" t="e">
        <f>BP$133*計算_投入係数表!BP58</f>
        <v>#DIV/0!</v>
      </c>
      <c r="BQ58" s="212" t="e">
        <f>BQ$133*計算_投入係数表!BQ58</f>
        <v>#DIV/0!</v>
      </c>
      <c r="BR58" s="212" t="e">
        <f>BR$133*計算_投入係数表!BR58</f>
        <v>#DIV/0!</v>
      </c>
      <c r="BS58" s="212" t="e">
        <f>BS$133*計算_投入係数表!BS58</f>
        <v>#DIV/0!</v>
      </c>
      <c r="BT58" s="212" t="e">
        <f>BT$133*計算_投入係数表!BT58</f>
        <v>#DIV/0!</v>
      </c>
      <c r="BU58" s="212" t="e">
        <f>BU$133*計算_投入係数表!BU58</f>
        <v>#DIV/0!</v>
      </c>
      <c r="BV58" s="212" t="e">
        <f>BV$133*計算_投入係数表!BV58</f>
        <v>#DIV/0!</v>
      </c>
      <c r="BW58" s="212" t="e">
        <f>BW$133*計算_投入係数表!BW58</f>
        <v>#DIV/0!</v>
      </c>
      <c r="BX58" s="212" t="e">
        <f>BX$133*計算_投入係数表!BX58</f>
        <v>#DIV/0!</v>
      </c>
      <c r="BY58" s="212" t="e">
        <f>BY$133*計算_投入係数表!BY58</f>
        <v>#DIV/0!</v>
      </c>
      <c r="BZ58" s="212" t="e">
        <f>BZ$133*計算_投入係数表!BZ58</f>
        <v>#DIV/0!</v>
      </c>
      <c r="CA58" s="212" t="e">
        <f>CA$133*計算_投入係数表!CA58</f>
        <v>#DIV/0!</v>
      </c>
      <c r="CB58" s="212" t="e">
        <f>CB$133*計算_投入係数表!CB58</f>
        <v>#DIV/0!</v>
      </c>
      <c r="CC58" s="212" t="e">
        <f>CC$133*計算_投入係数表!CC58</f>
        <v>#DIV/0!</v>
      </c>
      <c r="CD58" s="212" t="e">
        <f>CD$133*計算_投入係数表!CD58</f>
        <v>#DIV/0!</v>
      </c>
      <c r="CE58" s="212" t="e">
        <f>CE$133*計算_投入係数表!CE58</f>
        <v>#DIV/0!</v>
      </c>
      <c r="CF58" s="212" t="e">
        <f>CF$133*計算_投入係数表!CF58</f>
        <v>#DIV/0!</v>
      </c>
      <c r="CG58" s="212" t="e">
        <f>CG$133*計算_投入係数表!CG58</f>
        <v>#DIV/0!</v>
      </c>
      <c r="CH58" s="212" t="e">
        <f>CH$133*計算_投入係数表!CH58</f>
        <v>#DIV/0!</v>
      </c>
      <c r="CI58" s="212" t="e">
        <f>CI$133*計算_投入係数表!CI58</f>
        <v>#DIV/0!</v>
      </c>
      <c r="CJ58" s="212" t="e">
        <f>CJ$133*計算_投入係数表!CJ58</f>
        <v>#DIV/0!</v>
      </c>
      <c r="CK58" s="212" t="e">
        <f>CK$133*計算_投入係数表!CK58</f>
        <v>#DIV/0!</v>
      </c>
      <c r="CL58" s="212" t="e">
        <f>CL$133*計算_投入係数表!CL58</f>
        <v>#DIV/0!</v>
      </c>
      <c r="CM58" s="212" t="e">
        <f>CM$133*計算_投入係数表!CM58</f>
        <v>#DIV/0!</v>
      </c>
      <c r="CN58" s="212" t="e">
        <f>CN$133*計算_投入係数表!CN58</f>
        <v>#DIV/0!</v>
      </c>
      <c r="CO58" s="212" t="e">
        <f>CO$133*計算_投入係数表!CO58</f>
        <v>#DIV/0!</v>
      </c>
      <c r="CP58" s="212" t="e">
        <f>CP$133*計算_投入係数表!CP58</f>
        <v>#DIV/0!</v>
      </c>
      <c r="CQ58" s="212" t="e">
        <f>CQ$133*計算_投入係数表!CQ58</f>
        <v>#DIV/0!</v>
      </c>
      <c r="CR58" s="212" t="e">
        <f>CR$133*計算_投入係数表!CR58</f>
        <v>#DIV/0!</v>
      </c>
      <c r="CS58" s="212" t="e">
        <f>CS$133*計算_投入係数表!CS58</f>
        <v>#DIV/0!</v>
      </c>
      <c r="CT58" s="212" t="e">
        <f>CT$133*計算_投入係数表!CT58</f>
        <v>#DIV/0!</v>
      </c>
      <c r="CU58" s="212" t="e">
        <f>CU$133*計算_投入係数表!CU58</f>
        <v>#DIV/0!</v>
      </c>
      <c r="CV58" s="212" t="e">
        <f>CV$133*計算_投入係数表!CV58</f>
        <v>#DIV/0!</v>
      </c>
      <c r="CW58" s="212" t="e">
        <f>CW$133*計算_投入係数表!CW58</f>
        <v>#DIV/0!</v>
      </c>
      <c r="CX58" s="212" t="e">
        <f>CX$133*計算_投入係数表!CX58</f>
        <v>#DIV/0!</v>
      </c>
      <c r="CY58" s="212" t="e">
        <f>CY$133*計算_投入係数表!CY58</f>
        <v>#DIV/0!</v>
      </c>
      <c r="CZ58" s="212" t="e">
        <f>CZ$133*計算_投入係数表!CZ58</f>
        <v>#DIV/0!</v>
      </c>
      <c r="DA58" s="212" t="e">
        <f>DA$133*計算_投入係数表!DA58</f>
        <v>#DIV/0!</v>
      </c>
      <c r="DB58" s="212" t="e">
        <f>DB$133*計算_投入係数表!DB58</f>
        <v>#DIV/0!</v>
      </c>
      <c r="DC58" s="212" t="e">
        <f>DC$133*計算_投入係数表!DC58</f>
        <v>#DIV/0!</v>
      </c>
      <c r="DD58" s="212" t="e">
        <f>DD$133*計算_投入係数表!DD58</f>
        <v>#DIV/0!</v>
      </c>
      <c r="DE58" s="212" t="e">
        <f>DE$133*計算_投入係数表!DE58</f>
        <v>#DIV/0!</v>
      </c>
      <c r="DF58" s="212" t="e">
        <f>DF$133*計算_投入係数表!DF58</f>
        <v>#DIV/0!</v>
      </c>
      <c r="DG58" s="212" t="e">
        <f>DG$133*計算_投入係数表!DG58</f>
        <v>#DIV/0!</v>
      </c>
      <c r="DH58" s="212" t="e">
        <f>DH$133*計算_投入係数表!DH58</f>
        <v>#DIV/0!</v>
      </c>
      <c r="DI58" s="212" t="e">
        <f>DI$133*計算_投入係数表!DI58</f>
        <v>#DIV/0!</v>
      </c>
      <c r="DJ58" s="212" t="e">
        <f>DJ$133*計算_投入係数表!DJ58</f>
        <v>#DIV/0!</v>
      </c>
      <c r="DK58" s="212" t="e">
        <f>DK$133*計算_投入係数表!DK58</f>
        <v>#DIV/0!</v>
      </c>
      <c r="DL58" s="212" t="e">
        <f>DL$133*計算_投入係数表!DL58</f>
        <v>#DIV/0!</v>
      </c>
      <c r="DM58" s="212" t="e">
        <f>DM$133*計算_投入係数表!DM58</f>
        <v>#DIV/0!</v>
      </c>
      <c r="DN58" s="212" t="e">
        <f>DN$133*計算_投入係数表!DN58</f>
        <v>#DIV/0!</v>
      </c>
      <c r="DO58" s="212" t="e">
        <f>DO$133*計算_投入係数表!DO58</f>
        <v>#DIV/0!</v>
      </c>
      <c r="DP58" s="212" t="e">
        <f>DP$133*計算_投入係数表!DP58</f>
        <v>#DIV/0!</v>
      </c>
      <c r="DQ58" s="212" t="e">
        <f>DQ$133*計算_投入係数表!DQ58</f>
        <v>#DIV/0!</v>
      </c>
      <c r="DR58" s="212" t="e">
        <f>DR$133*計算_投入係数表!DR58</f>
        <v>#DIV/0!</v>
      </c>
      <c r="DS58" s="212" t="e">
        <f>DS$133*計算_投入係数表!DS58</f>
        <v>#DIV/0!</v>
      </c>
      <c r="DT58" s="213">
        <f t="shared" si="0"/>
        <v>0</v>
      </c>
      <c r="DU58" s="226">
        <f>SUMIF(振分, $C58, 入力_北海道基本取引表!DU$4:DU$124)*($DV$140/$DW$140)</f>
        <v>0</v>
      </c>
      <c r="DV58" s="226">
        <f>SUMIF(振分, $C58, 入力_北海道基本取引表!DV$4:DV$124)*(入力!$D$718/入力!$F$718)</f>
        <v>0</v>
      </c>
      <c r="DW58" s="226">
        <f>SUMIF(振分, $C58, 入力_北海道基本取引表!DW$4:DW$124)*(計算_基本取引表_調整前!$DV$141/計算_基本取引表_調整前!$DW$141)</f>
        <v>0</v>
      </c>
      <c r="DX58" s="226">
        <f>SUMIF(振分, $C58, 入力_北海道基本取引表!DX$4:DX$124)*(計算_基本取引表_調整前!$DV$142/計算_基本取引表_調整前!$DW$142)</f>
        <v>0</v>
      </c>
      <c r="DY58" s="226">
        <f>SUMIF(振分, $C58, 入力_北海道基本取引表!DY$4:DY$124)*(入力!$D$700/入力!$F$700)</f>
        <v>0</v>
      </c>
      <c r="DZ58" s="226">
        <f>SUMIF(振分, $C58, 入力_北海道基本取引表!DZ$4:DZ$124)*($DV$140/$DW$140)</f>
        <v>0</v>
      </c>
      <c r="EA58" s="226" t="e">
        <f>SUMIF(振分, $C58, 入力_北海道基本取引表!EA$4:EA$124)*($EJ58/SUMIF(振分, $C58, 入力_北海道基本取引表!$EO$4:$EO$124))</f>
        <v>#DIV/0!</v>
      </c>
      <c r="EB58" s="226"/>
      <c r="EC58" s="227" t="e">
        <f t="shared" si="1"/>
        <v>#DIV/0!</v>
      </c>
      <c r="ED58" s="228" t="e">
        <f t="shared" si="2"/>
        <v>#DIV/0!</v>
      </c>
      <c r="EE58" s="226"/>
      <c r="EF58" s="228"/>
      <c r="EG58" s="228"/>
      <c r="EH58" s="226"/>
      <c r="EI58" s="228"/>
      <c r="EJ58" s="216">
        <v>0</v>
      </c>
    </row>
    <row r="59" spans="2:140" s="6" customFormat="1" ht="12" x14ac:dyDescent="0.25">
      <c r="B59" s="53" t="s">
        <v>83</v>
      </c>
      <c r="C59" s="195" t="str">
        <v>-</v>
      </c>
      <c r="D59" s="217">
        <f>D$133*計算_投入係数表!D59</f>
        <v>0</v>
      </c>
      <c r="E59" s="218">
        <f>E$133*計算_投入係数表!E59</f>
        <v>0</v>
      </c>
      <c r="F59" s="218">
        <f>F$133*計算_投入係数表!F59</f>
        <v>0</v>
      </c>
      <c r="G59" s="218">
        <f>G$133*計算_投入係数表!G59</f>
        <v>0</v>
      </c>
      <c r="H59" s="218">
        <f>H$133*計算_投入係数表!H59</f>
        <v>0</v>
      </c>
      <c r="I59" s="218">
        <f>I$133*計算_投入係数表!I59</f>
        <v>0</v>
      </c>
      <c r="J59" s="218">
        <f>J$133*計算_投入係数表!J59</f>
        <v>0</v>
      </c>
      <c r="K59" s="218">
        <f>K$133*計算_投入係数表!K59</f>
        <v>0</v>
      </c>
      <c r="L59" s="218">
        <f>L$133*計算_投入係数表!L59</f>
        <v>0</v>
      </c>
      <c r="M59" s="218">
        <f>M$133*計算_投入係数表!M59</f>
        <v>0</v>
      </c>
      <c r="N59" s="218">
        <f>N$133*計算_投入係数表!N59</f>
        <v>0</v>
      </c>
      <c r="O59" s="218">
        <f>O$133*計算_投入係数表!O59</f>
        <v>0</v>
      </c>
      <c r="P59" s="218">
        <f>P$133*計算_投入係数表!P59</f>
        <v>0</v>
      </c>
      <c r="Q59" s="218" t="e">
        <f>Q$133*計算_投入係数表!Q59</f>
        <v>#DIV/0!</v>
      </c>
      <c r="R59" s="218" t="e">
        <f>R$133*計算_投入係数表!R59</f>
        <v>#DIV/0!</v>
      </c>
      <c r="S59" s="218" t="e">
        <f>S$133*計算_投入係数表!S59</f>
        <v>#DIV/0!</v>
      </c>
      <c r="T59" s="218" t="e">
        <f>T$133*計算_投入係数表!T59</f>
        <v>#DIV/0!</v>
      </c>
      <c r="U59" s="218" t="e">
        <f>U$133*計算_投入係数表!U59</f>
        <v>#DIV/0!</v>
      </c>
      <c r="V59" s="218" t="e">
        <f>V$133*計算_投入係数表!V59</f>
        <v>#DIV/0!</v>
      </c>
      <c r="W59" s="218" t="e">
        <f>W$133*計算_投入係数表!W59</f>
        <v>#DIV/0!</v>
      </c>
      <c r="X59" s="218" t="e">
        <f>X$133*計算_投入係数表!X59</f>
        <v>#DIV/0!</v>
      </c>
      <c r="Y59" s="218" t="e">
        <f>Y$133*計算_投入係数表!Y59</f>
        <v>#DIV/0!</v>
      </c>
      <c r="Z59" s="218" t="e">
        <f>Z$133*計算_投入係数表!Z59</f>
        <v>#DIV/0!</v>
      </c>
      <c r="AA59" s="218" t="e">
        <f>AA$133*計算_投入係数表!AA59</f>
        <v>#DIV/0!</v>
      </c>
      <c r="AB59" s="218" t="e">
        <f>AB$133*計算_投入係数表!AB59</f>
        <v>#DIV/0!</v>
      </c>
      <c r="AC59" s="218" t="e">
        <f>AC$133*計算_投入係数表!AC59</f>
        <v>#DIV/0!</v>
      </c>
      <c r="AD59" s="218" t="e">
        <f>AD$133*計算_投入係数表!AD59</f>
        <v>#DIV/0!</v>
      </c>
      <c r="AE59" s="218" t="e">
        <f>AE$133*計算_投入係数表!AE59</f>
        <v>#DIV/0!</v>
      </c>
      <c r="AF59" s="218" t="e">
        <f>AF$133*計算_投入係数表!AF59</f>
        <v>#DIV/0!</v>
      </c>
      <c r="AG59" s="218" t="e">
        <f>AG$133*計算_投入係数表!AG59</f>
        <v>#DIV/0!</v>
      </c>
      <c r="AH59" s="218" t="e">
        <f>AH$133*計算_投入係数表!AH59</f>
        <v>#DIV/0!</v>
      </c>
      <c r="AI59" s="218" t="e">
        <f>AI$133*計算_投入係数表!AI59</f>
        <v>#DIV/0!</v>
      </c>
      <c r="AJ59" s="218" t="e">
        <f>AJ$133*計算_投入係数表!AJ59</f>
        <v>#DIV/0!</v>
      </c>
      <c r="AK59" s="218" t="e">
        <f>AK$133*計算_投入係数表!AK59</f>
        <v>#DIV/0!</v>
      </c>
      <c r="AL59" s="218" t="e">
        <f>AL$133*計算_投入係数表!AL59</f>
        <v>#DIV/0!</v>
      </c>
      <c r="AM59" s="218" t="e">
        <f>AM$133*計算_投入係数表!AM59</f>
        <v>#DIV/0!</v>
      </c>
      <c r="AN59" s="218" t="e">
        <f>AN$133*計算_投入係数表!AN59</f>
        <v>#DIV/0!</v>
      </c>
      <c r="AO59" s="218" t="e">
        <f>AO$133*計算_投入係数表!AO59</f>
        <v>#DIV/0!</v>
      </c>
      <c r="AP59" s="218" t="e">
        <f>AP$133*計算_投入係数表!AP59</f>
        <v>#DIV/0!</v>
      </c>
      <c r="AQ59" s="218" t="e">
        <f>AQ$133*計算_投入係数表!AQ59</f>
        <v>#DIV/0!</v>
      </c>
      <c r="AR59" s="218" t="e">
        <f>AR$133*計算_投入係数表!AR59</f>
        <v>#DIV/0!</v>
      </c>
      <c r="AS59" s="218" t="e">
        <f>AS$133*計算_投入係数表!AS59</f>
        <v>#DIV/0!</v>
      </c>
      <c r="AT59" s="218" t="e">
        <f>AT$133*計算_投入係数表!AT59</f>
        <v>#DIV/0!</v>
      </c>
      <c r="AU59" s="218" t="e">
        <f>AU$133*計算_投入係数表!AU59</f>
        <v>#DIV/0!</v>
      </c>
      <c r="AV59" s="218" t="e">
        <f>AV$133*計算_投入係数表!AV59</f>
        <v>#DIV/0!</v>
      </c>
      <c r="AW59" s="218" t="e">
        <f>AW$133*計算_投入係数表!AW59</f>
        <v>#DIV/0!</v>
      </c>
      <c r="AX59" s="218" t="e">
        <f>AX$133*計算_投入係数表!AX59</f>
        <v>#DIV/0!</v>
      </c>
      <c r="AY59" s="218" t="e">
        <f>AY$133*計算_投入係数表!AY59</f>
        <v>#DIV/0!</v>
      </c>
      <c r="AZ59" s="218" t="e">
        <f>AZ$133*計算_投入係数表!AZ59</f>
        <v>#DIV/0!</v>
      </c>
      <c r="BA59" s="218" t="e">
        <f>BA$133*計算_投入係数表!BA59</f>
        <v>#DIV/0!</v>
      </c>
      <c r="BB59" s="218" t="e">
        <f>BB$133*計算_投入係数表!BB59</f>
        <v>#DIV/0!</v>
      </c>
      <c r="BC59" s="218" t="e">
        <f>BC$133*計算_投入係数表!BC59</f>
        <v>#DIV/0!</v>
      </c>
      <c r="BD59" s="218" t="e">
        <f>BD$133*計算_投入係数表!BD59</f>
        <v>#DIV/0!</v>
      </c>
      <c r="BE59" s="218" t="e">
        <f>BE$133*計算_投入係数表!BE59</f>
        <v>#DIV/0!</v>
      </c>
      <c r="BF59" s="218" t="e">
        <f>BF$133*計算_投入係数表!BF59</f>
        <v>#DIV/0!</v>
      </c>
      <c r="BG59" s="218" t="e">
        <f>BG$133*計算_投入係数表!BG59</f>
        <v>#DIV/0!</v>
      </c>
      <c r="BH59" s="218" t="e">
        <f>BH$133*計算_投入係数表!BH59</f>
        <v>#DIV/0!</v>
      </c>
      <c r="BI59" s="218" t="e">
        <f>BI$133*計算_投入係数表!BI59</f>
        <v>#DIV/0!</v>
      </c>
      <c r="BJ59" s="218" t="e">
        <f>BJ$133*計算_投入係数表!BJ59</f>
        <v>#DIV/0!</v>
      </c>
      <c r="BK59" s="218" t="e">
        <f>BK$133*計算_投入係数表!BK59</f>
        <v>#DIV/0!</v>
      </c>
      <c r="BL59" s="218" t="e">
        <f>BL$133*計算_投入係数表!BL59</f>
        <v>#DIV/0!</v>
      </c>
      <c r="BM59" s="218" t="e">
        <f>BM$133*計算_投入係数表!BM59</f>
        <v>#DIV/0!</v>
      </c>
      <c r="BN59" s="218" t="e">
        <f>BN$133*計算_投入係数表!BN59</f>
        <v>#DIV/0!</v>
      </c>
      <c r="BO59" s="218" t="e">
        <f>BO$133*計算_投入係数表!BO59</f>
        <v>#DIV/0!</v>
      </c>
      <c r="BP59" s="218" t="e">
        <f>BP$133*計算_投入係数表!BP59</f>
        <v>#DIV/0!</v>
      </c>
      <c r="BQ59" s="218" t="e">
        <f>BQ$133*計算_投入係数表!BQ59</f>
        <v>#DIV/0!</v>
      </c>
      <c r="BR59" s="218" t="e">
        <f>BR$133*計算_投入係数表!BR59</f>
        <v>#DIV/0!</v>
      </c>
      <c r="BS59" s="218" t="e">
        <f>BS$133*計算_投入係数表!BS59</f>
        <v>#DIV/0!</v>
      </c>
      <c r="BT59" s="218" t="e">
        <f>BT$133*計算_投入係数表!BT59</f>
        <v>#DIV/0!</v>
      </c>
      <c r="BU59" s="218" t="e">
        <f>BU$133*計算_投入係数表!BU59</f>
        <v>#DIV/0!</v>
      </c>
      <c r="BV59" s="218" t="e">
        <f>BV$133*計算_投入係数表!BV59</f>
        <v>#DIV/0!</v>
      </c>
      <c r="BW59" s="218" t="e">
        <f>BW$133*計算_投入係数表!BW59</f>
        <v>#DIV/0!</v>
      </c>
      <c r="BX59" s="218" t="e">
        <f>BX$133*計算_投入係数表!BX59</f>
        <v>#DIV/0!</v>
      </c>
      <c r="BY59" s="218" t="e">
        <f>BY$133*計算_投入係数表!BY59</f>
        <v>#DIV/0!</v>
      </c>
      <c r="BZ59" s="218" t="e">
        <f>BZ$133*計算_投入係数表!BZ59</f>
        <v>#DIV/0!</v>
      </c>
      <c r="CA59" s="218" t="e">
        <f>CA$133*計算_投入係数表!CA59</f>
        <v>#DIV/0!</v>
      </c>
      <c r="CB59" s="218" t="e">
        <f>CB$133*計算_投入係数表!CB59</f>
        <v>#DIV/0!</v>
      </c>
      <c r="CC59" s="218" t="e">
        <f>CC$133*計算_投入係数表!CC59</f>
        <v>#DIV/0!</v>
      </c>
      <c r="CD59" s="218" t="e">
        <f>CD$133*計算_投入係数表!CD59</f>
        <v>#DIV/0!</v>
      </c>
      <c r="CE59" s="218" t="e">
        <f>CE$133*計算_投入係数表!CE59</f>
        <v>#DIV/0!</v>
      </c>
      <c r="CF59" s="218" t="e">
        <f>CF$133*計算_投入係数表!CF59</f>
        <v>#DIV/0!</v>
      </c>
      <c r="CG59" s="218" t="e">
        <f>CG$133*計算_投入係数表!CG59</f>
        <v>#DIV/0!</v>
      </c>
      <c r="CH59" s="218" t="e">
        <f>CH$133*計算_投入係数表!CH59</f>
        <v>#DIV/0!</v>
      </c>
      <c r="CI59" s="218" t="e">
        <f>CI$133*計算_投入係数表!CI59</f>
        <v>#DIV/0!</v>
      </c>
      <c r="CJ59" s="218" t="e">
        <f>CJ$133*計算_投入係数表!CJ59</f>
        <v>#DIV/0!</v>
      </c>
      <c r="CK59" s="218" t="e">
        <f>CK$133*計算_投入係数表!CK59</f>
        <v>#DIV/0!</v>
      </c>
      <c r="CL59" s="218" t="e">
        <f>CL$133*計算_投入係数表!CL59</f>
        <v>#DIV/0!</v>
      </c>
      <c r="CM59" s="218" t="e">
        <f>CM$133*計算_投入係数表!CM59</f>
        <v>#DIV/0!</v>
      </c>
      <c r="CN59" s="218" t="e">
        <f>CN$133*計算_投入係数表!CN59</f>
        <v>#DIV/0!</v>
      </c>
      <c r="CO59" s="218" t="e">
        <f>CO$133*計算_投入係数表!CO59</f>
        <v>#DIV/0!</v>
      </c>
      <c r="CP59" s="218" t="e">
        <f>CP$133*計算_投入係数表!CP59</f>
        <v>#DIV/0!</v>
      </c>
      <c r="CQ59" s="218" t="e">
        <f>CQ$133*計算_投入係数表!CQ59</f>
        <v>#DIV/0!</v>
      </c>
      <c r="CR59" s="218" t="e">
        <f>CR$133*計算_投入係数表!CR59</f>
        <v>#DIV/0!</v>
      </c>
      <c r="CS59" s="218" t="e">
        <f>CS$133*計算_投入係数表!CS59</f>
        <v>#DIV/0!</v>
      </c>
      <c r="CT59" s="218" t="e">
        <f>CT$133*計算_投入係数表!CT59</f>
        <v>#DIV/0!</v>
      </c>
      <c r="CU59" s="218" t="e">
        <f>CU$133*計算_投入係数表!CU59</f>
        <v>#DIV/0!</v>
      </c>
      <c r="CV59" s="218" t="e">
        <f>CV$133*計算_投入係数表!CV59</f>
        <v>#DIV/0!</v>
      </c>
      <c r="CW59" s="218" t="e">
        <f>CW$133*計算_投入係数表!CW59</f>
        <v>#DIV/0!</v>
      </c>
      <c r="CX59" s="218" t="e">
        <f>CX$133*計算_投入係数表!CX59</f>
        <v>#DIV/0!</v>
      </c>
      <c r="CY59" s="218" t="e">
        <f>CY$133*計算_投入係数表!CY59</f>
        <v>#DIV/0!</v>
      </c>
      <c r="CZ59" s="218" t="e">
        <f>CZ$133*計算_投入係数表!CZ59</f>
        <v>#DIV/0!</v>
      </c>
      <c r="DA59" s="218" t="e">
        <f>DA$133*計算_投入係数表!DA59</f>
        <v>#DIV/0!</v>
      </c>
      <c r="DB59" s="218" t="e">
        <f>DB$133*計算_投入係数表!DB59</f>
        <v>#DIV/0!</v>
      </c>
      <c r="DC59" s="218" t="e">
        <f>DC$133*計算_投入係数表!DC59</f>
        <v>#DIV/0!</v>
      </c>
      <c r="DD59" s="218" t="e">
        <f>DD$133*計算_投入係数表!DD59</f>
        <v>#DIV/0!</v>
      </c>
      <c r="DE59" s="218" t="e">
        <f>DE$133*計算_投入係数表!DE59</f>
        <v>#DIV/0!</v>
      </c>
      <c r="DF59" s="218" t="e">
        <f>DF$133*計算_投入係数表!DF59</f>
        <v>#DIV/0!</v>
      </c>
      <c r="DG59" s="218" t="e">
        <f>DG$133*計算_投入係数表!DG59</f>
        <v>#DIV/0!</v>
      </c>
      <c r="DH59" s="218" t="e">
        <f>DH$133*計算_投入係数表!DH59</f>
        <v>#DIV/0!</v>
      </c>
      <c r="DI59" s="218" t="e">
        <f>DI$133*計算_投入係数表!DI59</f>
        <v>#DIV/0!</v>
      </c>
      <c r="DJ59" s="218" t="e">
        <f>DJ$133*計算_投入係数表!DJ59</f>
        <v>#DIV/0!</v>
      </c>
      <c r="DK59" s="218" t="e">
        <f>DK$133*計算_投入係数表!DK59</f>
        <v>#DIV/0!</v>
      </c>
      <c r="DL59" s="218" t="e">
        <f>DL$133*計算_投入係数表!DL59</f>
        <v>#DIV/0!</v>
      </c>
      <c r="DM59" s="218" t="e">
        <f>DM$133*計算_投入係数表!DM59</f>
        <v>#DIV/0!</v>
      </c>
      <c r="DN59" s="218" t="e">
        <f>DN$133*計算_投入係数表!DN59</f>
        <v>#DIV/0!</v>
      </c>
      <c r="DO59" s="218" t="e">
        <f>DO$133*計算_投入係数表!DO59</f>
        <v>#DIV/0!</v>
      </c>
      <c r="DP59" s="218" t="e">
        <f>DP$133*計算_投入係数表!DP59</f>
        <v>#DIV/0!</v>
      </c>
      <c r="DQ59" s="218" t="e">
        <f>DQ$133*計算_投入係数表!DQ59</f>
        <v>#DIV/0!</v>
      </c>
      <c r="DR59" s="218" t="e">
        <f>DR$133*計算_投入係数表!DR59</f>
        <v>#DIV/0!</v>
      </c>
      <c r="DS59" s="218" t="e">
        <f>DS$133*計算_投入係数表!DS59</f>
        <v>#DIV/0!</v>
      </c>
      <c r="DT59" s="219">
        <f t="shared" si="0"/>
        <v>0</v>
      </c>
      <c r="DU59" s="214">
        <f>SUMIF(振分, $C59, 入力_北海道基本取引表!DU$4:DU$124)*($DV$140/$DW$140)</f>
        <v>0</v>
      </c>
      <c r="DV59" s="214">
        <f>SUMIF(振分, $C59, 入力_北海道基本取引表!DV$4:DV$124)*(入力!$D$718/入力!$F$718)</f>
        <v>0</v>
      </c>
      <c r="DW59" s="214">
        <f>SUMIF(振分, $C59, 入力_北海道基本取引表!DW$4:DW$124)*(計算_基本取引表_調整前!$DV$141/計算_基本取引表_調整前!$DW$141)</f>
        <v>0</v>
      </c>
      <c r="DX59" s="214">
        <f>SUMIF(振分, $C59, 入力_北海道基本取引表!DX$4:DX$124)*(計算_基本取引表_調整前!$DV$142/計算_基本取引表_調整前!$DW$142)</f>
        <v>0</v>
      </c>
      <c r="DY59" s="214">
        <f>SUMIF(振分, $C59, 入力_北海道基本取引表!DY$4:DY$124)*(入力!$D$700/入力!$F$700)</f>
        <v>0</v>
      </c>
      <c r="DZ59" s="214">
        <f>SUMIF(振分, $C59, 入力_北海道基本取引表!DZ$4:DZ$124)*($DV$140/$DW$140)</f>
        <v>0</v>
      </c>
      <c r="EA59" s="214" t="e">
        <f>SUMIF(振分, $C59, 入力_北海道基本取引表!EA$4:EA$124)*($EJ59/SUMIF(振分, $C59, 入力_北海道基本取引表!$EO$4:$EO$124))</f>
        <v>#DIV/0!</v>
      </c>
      <c r="EB59" s="214"/>
      <c r="EC59" s="215" t="e">
        <f t="shared" si="1"/>
        <v>#DIV/0!</v>
      </c>
      <c r="ED59" s="216" t="e">
        <f t="shared" si="2"/>
        <v>#DIV/0!</v>
      </c>
      <c r="EE59" s="214"/>
      <c r="EF59" s="216"/>
      <c r="EG59" s="216"/>
      <c r="EH59" s="214"/>
      <c r="EI59" s="216"/>
      <c r="EJ59" s="216">
        <v>0</v>
      </c>
    </row>
    <row r="60" spans="2:140" s="6" customFormat="1" ht="12" x14ac:dyDescent="0.25">
      <c r="B60" s="53" t="s">
        <v>85</v>
      </c>
      <c r="C60" s="192" t="str">
        <v>-</v>
      </c>
      <c r="D60" s="211">
        <f>D$133*計算_投入係数表!D60</f>
        <v>0</v>
      </c>
      <c r="E60" s="212">
        <f>E$133*計算_投入係数表!E60</f>
        <v>0</v>
      </c>
      <c r="F60" s="212">
        <f>F$133*計算_投入係数表!F60</f>
        <v>0</v>
      </c>
      <c r="G60" s="212">
        <f>G$133*計算_投入係数表!G60</f>
        <v>0</v>
      </c>
      <c r="H60" s="212">
        <f>H$133*計算_投入係数表!H60</f>
        <v>0</v>
      </c>
      <c r="I60" s="212">
        <f>I$133*計算_投入係数表!I60</f>
        <v>0</v>
      </c>
      <c r="J60" s="212">
        <f>J$133*計算_投入係数表!J60</f>
        <v>0</v>
      </c>
      <c r="K60" s="212">
        <f>K$133*計算_投入係数表!K60</f>
        <v>0</v>
      </c>
      <c r="L60" s="212">
        <f>L$133*計算_投入係数表!L60</f>
        <v>0</v>
      </c>
      <c r="M60" s="212">
        <f>M$133*計算_投入係数表!M60</f>
        <v>0</v>
      </c>
      <c r="N60" s="212">
        <f>N$133*計算_投入係数表!N60</f>
        <v>0</v>
      </c>
      <c r="O60" s="212">
        <f>O$133*計算_投入係数表!O60</f>
        <v>0</v>
      </c>
      <c r="P60" s="212">
        <f>P$133*計算_投入係数表!P60</f>
        <v>0</v>
      </c>
      <c r="Q60" s="212" t="e">
        <f>Q$133*計算_投入係数表!Q60</f>
        <v>#DIV/0!</v>
      </c>
      <c r="R60" s="212" t="e">
        <f>R$133*計算_投入係数表!R60</f>
        <v>#DIV/0!</v>
      </c>
      <c r="S60" s="212" t="e">
        <f>S$133*計算_投入係数表!S60</f>
        <v>#DIV/0!</v>
      </c>
      <c r="T60" s="212" t="e">
        <f>T$133*計算_投入係数表!T60</f>
        <v>#DIV/0!</v>
      </c>
      <c r="U60" s="212" t="e">
        <f>U$133*計算_投入係数表!U60</f>
        <v>#DIV/0!</v>
      </c>
      <c r="V60" s="212" t="e">
        <f>V$133*計算_投入係数表!V60</f>
        <v>#DIV/0!</v>
      </c>
      <c r="W60" s="212" t="e">
        <f>W$133*計算_投入係数表!W60</f>
        <v>#DIV/0!</v>
      </c>
      <c r="X60" s="212" t="e">
        <f>X$133*計算_投入係数表!X60</f>
        <v>#DIV/0!</v>
      </c>
      <c r="Y60" s="212" t="e">
        <f>Y$133*計算_投入係数表!Y60</f>
        <v>#DIV/0!</v>
      </c>
      <c r="Z60" s="212" t="e">
        <f>Z$133*計算_投入係数表!Z60</f>
        <v>#DIV/0!</v>
      </c>
      <c r="AA60" s="212" t="e">
        <f>AA$133*計算_投入係数表!AA60</f>
        <v>#DIV/0!</v>
      </c>
      <c r="AB60" s="212" t="e">
        <f>AB$133*計算_投入係数表!AB60</f>
        <v>#DIV/0!</v>
      </c>
      <c r="AC60" s="212" t="e">
        <f>AC$133*計算_投入係数表!AC60</f>
        <v>#DIV/0!</v>
      </c>
      <c r="AD60" s="212" t="e">
        <f>AD$133*計算_投入係数表!AD60</f>
        <v>#DIV/0!</v>
      </c>
      <c r="AE60" s="212" t="e">
        <f>AE$133*計算_投入係数表!AE60</f>
        <v>#DIV/0!</v>
      </c>
      <c r="AF60" s="212" t="e">
        <f>AF$133*計算_投入係数表!AF60</f>
        <v>#DIV/0!</v>
      </c>
      <c r="AG60" s="212" t="e">
        <f>AG$133*計算_投入係数表!AG60</f>
        <v>#DIV/0!</v>
      </c>
      <c r="AH60" s="212" t="e">
        <f>AH$133*計算_投入係数表!AH60</f>
        <v>#DIV/0!</v>
      </c>
      <c r="AI60" s="212" t="e">
        <f>AI$133*計算_投入係数表!AI60</f>
        <v>#DIV/0!</v>
      </c>
      <c r="AJ60" s="212" t="e">
        <f>AJ$133*計算_投入係数表!AJ60</f>
        <v>#DIV/0!</v>
      </c>
      <c r="AK60" s="212" t="e">
        <f>AK$133*計算_投入係数表!AK60</f>
        <v>#DIV/0!</v>
      </c>
      <c r="AL60" s="212" t="e">
        <f>AL$133*計算_投入係数表!AL60</f>
        <v>#DIV/0!</v>
      </c>
      <c r="AM60" s="212" t="e">
        <f>AM$133*計算_投入係数表!AM60</f>
        <v>#DIV/0!</v>
      </c>
      <c r="AN60" s="212" t="e">
        <f>AN$133*計算_投入係数表!AN60</f>
        <v>#DIV/0!</v>
      </c>
      <c r="AO60" s="212" t="e">
        <f>AO$133*計算_投入係数表!AO60</f>
        <v>#DIV/0!</v>
      </c>
      <c r="AP60" s="212" t="e">
        <f>AP$133*計算_投入係数表!AP60</f>
        <v>#DIV/0!</v>
      </c>
      <c r="AQ60" s="212" t="e">
        <f>AQ$133*計算_投入係数表!AQ60</f>
        <v>#DIV/0!</v>
      </c>
      <c r="AR60" s="212" t="e">
        <f>AR$133*計算_投入係数表!AR60</f>
        <v>#DIV/0!</v>
      </c>
      <c r="AS60" s="212" t="e">
        <f>AS$133*計算_投入係数表!AS60</f>
        <v>#DIV/0!</v>
      </c>
      <c r="AT60" s="212" t="e">
        <f>AT$133*計算_投入係数表!AT60</f>
        <v>#DIV/0!</v>
      </c>
      <c r="AU60" s="212" t="e">
        <f>AU$133*計算_投入係数表!AU60</f>
        <v>#DIV/0!</v>
      </c>
      <c r="AV60" s="212" t="e">
        <f>AV$133*計算_投入係数表!AV60</f>
        <v>#DIV/0!</v>
      </c>
      <c r="AW60" s="212" t="e">
        <f>AW$133*計算_投入係数表!AW60</f>
        <v>#DIV/0!</v>
      </c>
      <c r="AX60" s="212" t="e">
        <f>AX$133*計算_投入係数表!AX60</f>
        <v>#DIV/0!</v>
      </c>
      <c r="AY60" s="212" t="e">
        <f>AY$133*計算_投入係数表!AY60</f>
        <v>#DIV/0!</v>
      </c>
      <c r="AZ60" s="212" t="e">
        <f>AZ$133*計算_投入係数表!AZ60</f>
        <v>#DIV/0!</v>
      </c>
      <c r="BA60" s="212" t="e">
        <f>BA$133*計算_投入係数表!BA60</f>
        <v>#DIV/0!</v>
      </c>
      <c r="BB60" s="212" t="e">
        <f>BB$133*計算_投入係数表!BB60</f>
        <v>#DIV/0!</v>
      </c>
      <c r="BC60" s="212" t="e">
        <f>BC$133*計算_投入係数表!BC60</f>
        <v>#DIV/0!</v>
      </c>
      <c r="BD60" s="212" t="e">
        <f>BD$133*計算_投入係数表!BD60</f>
        <v>#DIV/0!</v>
      </c>
      <c r="BE60" s="212" t="e">
        <f>BE$133*計算_投入係数表!BE60</f>
        <v>#DIV/0!</v>
      </c>
      <c r="BF60" s="212" t="e">
        <f>BF$133*計算_投入係数表!BF60</f>
        <v>#DIV/0!</v>
      </c>
      <c r="BG60" s="212" t="e">
        <f>BG$133*計算_投入係数表!BG60</f>
        <v>#DIV/0!</v>
      </c>
      <c r="BH60" s="212" t="e">
        <f>BH$133*計算_投入係数表!BH60</f>
        <v>#DIV/0!</v>
      </c>
      <c r="BI60" s="212" t="e">
        <f>BI$133*計算_投入係数表!BI60</f>
        <v>#DIV/0!</v>
      </c>
      <c r="BJ60" s="212" t="e">
        <f>BJ$133*計算_投入係数表!BJ60</f>
        <v>#DIV/0!</v>
      </c>
      <c r="BK60" s="212" t="e">
        <f>BK$133*計算_投入係数表!BK60</f>
        <v>#DIV/0!</v>
      </c>
      <c r="BL60" s="212" t="e">
        <f>BL$133*計算_投入係数表!BL60</f>
        <v>#DIV/0!</v>
      </c>
      <c r="BM60" s="212" t="e">
        <f>BM$133*計算_投入係数表!BM60</f>
        <v>#DIV/0!</v>
      </c>
      <c r="BN60" s="212" t="e">
        <f>BN$133*計算_投入係数表!BN60</f>
        <v>#DIV/0!</v>
      </c>
      <c r="BO60" s="212" t="e">
        <f>BO$133*計算_投入係数表!BO60</f>
        <v>#DIV/0!</v>
      </c>
      <c r="BP60" s="212" t="e">
        <f>BP$133*計算_投入係数表!BP60</f>
        <v>#DIV/0!</v>
      </c>
      <c r="BQ60" s="212" t="e">
        <f>BQ$133*計算_投入係数表!BQ60</f>
        <v>#DIV/0!</v>
      </c>
      <c r="BR60" s="212" t="e">
        <f>BR$133*計算_投入係数表!BR60</f>
        <v>#DIV/0!</v>
      </c>
      <c r="BS60" s="212" t="e">
        <f>BS$133*計算_投入係数表!BS60</f>
        <v>#DIV/0!</v>
      </c>
      <c r="BT60" s="212" t="e">
        <f>BT$133*計算_投入係数表!BT60</f>
        <v>#DIV/0!</v>
      </c>
      <c r="BU60" s="212" t="e">
        <f>BU$133*計算_投入係数表!BU60</f>
        <v>#DIV/0!</v>
      </c>
      <c r="BV60" s="212" t="e">
        <f>BV$133*計算_投入係数表!BV60</f>
        <v>#DIV/0!</v>
      </c>
      <c r="BW60" s="212" t="e">
        <f>BW$133*計算_投入係数表!BW60</f>
        <v>#DIV/0!</v>
      </c>
      <c r="BX60" s="212" t="e">
        <f>BX$133*計算_投入係数表!BX60</f>
        <v>#DIV/0!</v>
      </c>
      <c r="BY60" s="212" t="e">
        <f>BY$133*計算_投入係数表!BY60</f>
        <v>#DIV/0!</v>
      </c>
      <c r="BZ60" s="212" t="e">
        <f>BZ$133*計算_投入係数表!BZ60</f>
        <v>#DIV/0!</v>
      </c>
      <c r="CA60" s="212" t="e">
        <f>CA$133*計算_投入係数表!CA60</f>
        <v>#DIV/0!</v>
      </c>
      <c r="CB60" s="212" t="e">
        <f>CB$133*計算_投入係数表!CB60</f>
        <v>#DIV/0!</v>
      </c>
      <c r="CC60" s="212" t="e">
        <f>CC$133*計算_投入係数表!CC60</f>
        <v>#DIV/0!</v>
      </c>
      <c r="CD60" s="212" t="e">
        <f>CD$133*計算_投入係数表!CD60</f>
        <v>#DIV/0!</v>
      </c>
      <c r="CE60" s="212" t="e">
        <f>CE$133*計算_投入係数表!CE60</f>
        <v>#DIV/0!</v>
      </c>
      <c r="CF60" s="212" t="e">
        <f>CF$133*計算_投入係数表!CF60</f>
        <v>#DIV/0!</v>
      </c>
      <c r="CG60" s="212" t="e">
        <f>CG$133*計算_投入係数表!CG60</f>
        <v>#DIV/0!</v>
      </c>
      <c r="CH60" s="212" t="e">
        <f>CH$133*計算_投入係数表!CH60</f>
        <v>#DIV/0!</v>
      </c>
      <c r="CI60" s="212" t="e">
        <f>CI$133*計算_投入係数表!CI60</f>
        <v>#DIV/0!</v>
      </c>
      <c r="CJ60" s="212" t="e">
        <f>CJ$133*計算_投入係数表!CJ60</f>
        <v>#DIV/0!</v>
      </c>
      <c r="CK60" s="212" t="e">
        <f>CK$133*計算_投入係数表!CK60</f>
        <v>#DIV/0!</v>
      </c>
      <c r="CL60" s="212" t="e">
        <f>CL$133*計算_投入係数表!CL60</f>
        <v>#DIV/0!</v>
      </c>
      <c r="CM60" s="212" t="e">
        <f>CM$133*計算_投入係数表!CM60</f>
        <v>#DIV/0!</v>
      </c>
      <c r="CN60" s="212" t="e">
        <f>CN$133*計算_投入係数表!CN60</f>
        <v>#DIV/0!</v>
      </c>
      <c r="CO60" s="212" t="e">
        <f>CO$133*計算_投入係数表!CO60</f>
        <v>#DIV/0!</v>
      </c>
      <c r="CP60" s="212" t="e">
        <f>CP$133*計算_投入係数表!CP60</f>
        <v>#DIV/0!</v>
      </c>
      <c r="CQ60" s="212" t="e">
        <f>CQ$133*計算_投入係数表!CQ60</f>
        <v>#DIV/0!</v>
      </c>
      <c r="CR60" s="212" t="e">
        <f>CR$133*計算_投入係数表!CR60</f>
        <v>#DIV/0!</v>
      </c>
      <c r="CS60" s="212" t="e">
        <f>CS$133*計算_投入係数表!CS60</f>
        <v>#DIV/0!</v>
      </c>
      <c r="CT60" s="212" t="e">
        <f>CT$133*計算_投入係数表!CT60</f>
        <v>#DIV/0!</v>
      </c>
      <c r="CU60" s="212" t="e">
        <f>CU$133*計算_投入係数表!CU60</f>
        <v>#DIV/0!</v>
      </c>
      <c r="CV60" s="212" t="e">
        <f>CV$133*計算_投入係数表!CV60</f>
        <v>#DIV/0!</v>
      </c>
      <c r="CW60" s="212" t="e">
        <f>CW$133*計算_投入係数表!CW60</f>
        <v>#DIV/0!</v>
      </c>
      <c r="CX60" s="212" t="e">
        <f>CX$133*計算_投入係数表!CX60</f>
        <v>#DIV/0!</v>
      </c>
      <c r="CY60" s="212" t="e">
        <f>CY$133*計算_投入係数表!CY60</f>
        <v>#DIV/0!</v>
      </c>
      <c r="CZ60" s="212" t="e">
        <f>CZ$133*計算_投入係数表!CZ60</f>
        <v>#DIV/0!</v>
      </c>
      <c r="DA60" s="212" t="e">
        <f>DA$133*計算_投入係数表!DA60</f>
        <v>#DIV/0!</v>
      </c>
      <c r="DB60" s="212" t="e">
        <f>DB$133*計算_投入係数表!DB60</f>
        <v>#DIV/0!</v>
      </c>
      <c r="DC60" s="212" t="e">
        <f>DC$133*計算_投入係数表!DC60</f>
        <v>#DIV/0!</v>
      </c>
      <c r="DD60" s="212" t="e">
        <f>DD$133*計算_投入係数表!DD60</f>
        <v>#DIV/0!</v>
      </c>
      <c r="DE60" s="212" t="e">
        <f>DE$133*計算_投入係数表!DE60</f>
        <v>#DIV/0!</v>
      </c>
      <c r="DF60" s="212" t="e">
        <f>DF$133*計算_投入係数表!DF60</f>
        <v>#DIV/0!</v>
      </c>
      <c r="DG60" s="212" t="e">
        <f>DG$133*計算_投入係数表!DG60</f>
        <v>#DIV/0!</v>
      </c>
      <c r="DH60" s="212" t="e">
        <f>DH$133*計算_投入係数表!DH60</f>
        <v>#DIV/0!</v>
      </c>
      <c r="DI60" s="212" t="e">
        <f>DI$133*計算_投入係数表!DI60</f>
        <v>#DIV/0!</v>
      </c>
      <c r="DJ60" s="212" t="e">
        <f>DJ$133*計算_投入係数表!DJ60</f>
        <v>#DIV/0!</v>
      </c>
      <c r="DK60" s="212" t="e">
        <f>DK$133*計算_投入係数表!DK60</f>
        <v>#DIV/0!</v>
      </c>
      <c r="DL60" s="212" t="e">
        <f>DL$133*計算_投入係数表!DL60</f>
        <v>#DIV/0!</v>
      </c>
      <c r="DM60" s="212" t="e">
        <f>DM$133*計算_投入係数表!DM60</f>
        <v>#DIV/0!</v>
      </c>
      <c r="DN60" s="212" t="e">
        <f>DN$133*計算_投入係数表!DN60</f>
        <v>#DIV/0!</v>
      </c>
      <c r="DO60" s="212" t="e">
        <f>DO$133*計算_投入係数表!DO60</f>
        <v>#DIV/0!</v>
      </c>
      <c r="DP60" s="212" t="e">
        <f>DP$133*計算_投入係数表!DP60</f>
        <v>#DIV/0!</v>
      </c>
      <c r="DQ60" s="212" t="e">
        <f>DQ$133*計算_投入係数表!DQ60</f>
        <v>#DIV/0!</v>
      </c>
      <c r="DR60" s="212" t="e">
        <f>DR$133*計算_投入係数表!DR60</f>
        <v>#DIV/0!</v>
      </c>
      <c r="DS60" s="212" t="e">
        <f>DS$133*計算_投入係数表!DS60</f>
        <v>#DIV/0!</v>
      </c>
      <c r="DT60" s="213">
        <f t="shared" si="0"/>
        <v>0</v>
      </c>
      <c r="DU60" s="214">
        <f>SUMIF(振分, $C60, 入力_北海道基本取引表!DU$4:DU$124)*($DV$140/$DW$140)</f>
        <v>0</v>
      </c>
      <c r="DV60" s="214">
        <f>SUMIF(振分, $C60, 入力_北海道基本取引表!DV$4:DV$124)*(入力!$D$718/入力!$F$718)</f>
        <v>0</v>
      </c>
      <c r="DW60" s="214">
        <f>SUMIF(振分, $C60, 入力_北海道基本取引表!DW$4:DW$124)*(計算_基本取引表_調整前!$DV$141/計算_基本取引表_調整前!$DW$141)</f>
        <v>0</v>
      </c>
      <c r="DX60" s="214">
        <f>SUMIF(振分, $C60, 入力_北海道基本取引表!DX$4:DX$124)*(計算_基本取引表_調整前!$DV$142/計算_基本取引表_調整前!$DW$142)</f>
        <v>0</v>
      </c>
      <c r="DY60" s="214">
        <f>SUMIF(振分, $C60, 入力_北海道基本取引表!DY$4:DY$124)*(入力!$D$700/入力!$F$700)</f>
        <v>0</v>
      </c>
      <c r="DZ60" s="214">
        <f>SUMIF(振分, $C60, 入力_北海道基本取引表!DZ$4:DZ$124)*($DV$140/$DW$140)</f>
        <v>0</v>
      </c>
      <c r="EA60" s="214" t="e">
        <f>SUMIF(振分, $C60, 入力_北海道基本取引表!EA$4:EA$124)*($EJ60/SUMIF(振分, $C60, 入力_北海道基本取引表!$EO$4:$EO$124))</f>
        <v>#DIV/0!</v>
      </c>
      <c r="EB60" s="214"/>
      <c r="EC60" s="215" t="e">
        <f t="shared" si="1"/>
        <v>#DIV/0!</v>
      </c>
      <c r="ED60" s="216" t="e">
        <f t="shared" si="2"/>
        <v>#DIV/0!</v>
      </c>
      <c r="EE60" s="214"/>
      <c r="EF60" s="216"/>
      <c r="EG60" s="216"/>
      <c r="EH60" s="214"/>
      <c r="EI60" s="216"/>
      <c r="EJ60" s="216">
        <v>0</v>
      </c>
    </row>
    <row r="61" spans="2:140" s="6" customFormat="1" ht="12" x14ac:dyDescent="0.25">
      <c r="B61" s="53" t="s">
        <v>86</v>
      </c>
      <c r="C61" s="192" t="str">
        <v>-</v>
      </c>
      <c r="D61" s="211">
        <f>D$133*計算_投入係数表!D61</f>
        <v>0</v>
      </c>
      <c r="E61" s="212">
        <f>E$133*計算_投入係数表!E61</f>
        <v>0</v>
      </c>
      <c r="F61" s="212">
        <f>F$133*計算_投入係数表!F61</f>
        <v>0</v>
      </c>
      <c r="G61" s="212">
        <f>G$133*計算_投入係数表!G61</f>
        <v>0</v>
      </c>
      <c r="H61" s="212">
        <f>H$133*計算_投入係数表!H61</f>
        <v>0</v>
      </c>
      <c r="I61" s="212">
        <f>I$133*計算_投入係数表!I61</f>
        <v>0</v>
      </c>
      <c r="J61" s="212">
        <f>J$133*計算_投入係数表!J61</f>
        <v>0</v>
      </c>
      <c r="K61" s="212">
        <f>K$133*計算_投入係数表!K61</f>
        <v>0</v>
      </c>
      <c r="L61" s="212">
        <f>L$133*計算_投入係数表!L61</f>
        <v>0</v>
      </c>
      <c r="M61" s="212">
        <f>M$133*計算_投入係数表!M61</f>
        <v>0</v>
      </c>
      <c r="N61" s="212">
        <f>N$133*計算_投入係数表!N61</f>
        <v>0</v>
      </c>
      <c r="O61" s="212">
        <f>O$133*計算_投入係数表!O61</f>
        <v>0</v>
      </c>
      <c r="P61" s="212">
        <f>P$133*計算_投入係数表!P61</f>
        <v>0</v>
      </c>
      <c r="Q61" s="212" t="e">
        <f>Q$133*計算_投入係数表!Q61</f>
        <v>#DIV/0!</v>
      </c>
      <c r="R61" s="212" t="e">
        <f>R$133*計算_投入係数表!R61</f>
        <v>#DIV/0!</v>
      </c>
      <c r="S61" s="212" t="e">
        <f>S$133*計算_投入係数表!S61</f>
        <v>#DIV/0!</v>
      </c>
      <c r="T61" s="212" t="e">
        <f>T$133*計算_投入係数表!T61</f>
        <v>#DIV/0!</v>
      </c>
      <c r="U61" s="212" t="e">
        <f>U$133*計算_投入係数表!U61</f>
        <v>#DIV/0!</v>
      </c>
      <c r="V61" s="212" t="e">
        <f>V$133*計算_投入係数表!V61</f>
        <v>#DIV/0!</v>
      </c>
      <c r="W61" s="212" t="e">
        <f>W$133*計算_投入係数表!W61</f>
        <v>#DIV/0!</v>
      </c>
      <c r="X61" s="212" t="e">
        <f>X$133*計算_投入係数表!X61</f>
        <v>#DIV/0!</v>
      </c>
      <c r="Y61" s="212" t="e">
        <f>Y$133*計算_投入係数表!Y61</f>
        <v>#DIV/0!</v>
      </c>
      <c r="Z61" s="212" t="e">
        <f>Z$133*計算_投入係数表!Z61</f>
        <v>#DIV/0!</v>
      </c>
      <c r="AA61" s="212" t="e">
        <f>AA$133*計算_投入係数表!AA61</f>
        <v>#DIV/0!</v>
      </c>
      <c r="AB61" s="212" t="e">
        <f>AB$133*計算_投入係数表!AB61</f>
        <v>#DIV/0!</v>
      </c>
      <c r="AC61" s="212" t="e">
        <f>AC$133*計算_投入係数表!AC61</f>
        <v>#DIV/0!</v>
      </c>
      <c r="AD61" s="212" t="e">
        <f>AD$133*計算_投入係数表!AD61</f>
        <v>#DIV/0!</v>
      </c>
      <c r="AE61" s="212" t="e">
        <f>AE$133*計算_投入係数表!AE61</f>
        <v>#DIV/0!</v>
      </c>
      <c r="AF61" s="212" t="e">
        <f>AF$133*計算_投入係数表!AF61</f>
        <v>#DIV/0!</v>
      </c>
      <c r="AG61" s="212" t="e">
        <f>AG$133*計算_投入係数表!AG61</f>
        <v>#DIV/0!</v>
      </c>
      <c r="AH61" s="212" t="e">
        <f>AH$133*計算_投入係数表!AH61</f>
        <v>#DIV/0!</v>
      </c>
      <c r="AI61" s="212" t="e">
        <f>AI$133*計算_投入係数表!AI61</f>
        <v>#DIV/0!</v>
      </c>
      <c r="AJ61" s="212" t="e">
        <f>AJ$133*計算_投入係数表!AJ61</f>
        <v>#DIV/0!</v>
      </c>
      <c r="AK61" s="212" t="e">
        <f>AK$133*計算_投入係数表!AK61</f>
        <v>#DIV/0!</v>
      </c>
      <c r="AL61" s="212" t="e">
        <f>AL$133*計算_投入係数表!AL61</f>
        <v>#DIV/0!</v>
      </c>
      <c r="AM61" s="212" t="e">
        <f>AM$133*計算_投入係数表!AM61</f>
        <v>#DIV/0!</v>
      </c>
      <c r="AN61" s="212" t="e">
        <f>AN$133*計算_投入係数表!AN61</f>
        <v>#DIV/0!</v>
      </c>
      <c r="AO61" s="212" t="e">
        <f>AO$133*計算_投入係数表!AO61</f>
        <v>#DIV/0!</v>
      </c>
      <c r="AP61" s="212" t="e">
        <f>AP$133*計算_投入係数表!AP61</f>
        <v>#DIV/0!</v>
      </c>
      <c r="AQ61" s="212" t="e">
        <f>AQ$133*計算_投入係数表!AQ61</f>
        <v>#DIV/0!</v>
      </c>
      <c r="AR61" s="212" t="e">
        <f>AR$133*計算_投入係数表!AR61</f>
        <v>#DIV/0!</v>
      </c>
      <c r="AS61" s="212" t="e">
        <f>AS$133*計算_投入係数表!AS61</f>
        <v>#DIV/0!</v>
      </c>
      <c r="AT61" s="212" t="e">
        <f>AT$133*計算_投入係数表!AT61</f>
        <v>#DIV/0!</v>
      </c>
      <c r="AU61" s="212" t="e">
        <f>AU$133*計算_投入係数表!AU61</f>
        <v>#DIV/0!</v>
      </c>
      <c r="AV61" s="212" t="e">
        <f>AV$133*計算_投入係数表!AV61</f>
        <v>#DIV/0!</v>
      </c>
      <c r="AW61" s="212" t="e">
        <f>AW$133*計算_投入係数表!AW61</f>
        <v>#DIV/0!</v>
      </c>
      <c r="AX61" s="212" t="e">
        <f>AX$133*計算_投入係数表!AX61</f>
        <v>#DIV/0!</v>
      </c>
      <c r="AY61" s="212" t="e">
        <f>AY$133*計算_投入係数表!AY61</f>
        <v>#DIV/0!</v>
      </c>
      <c r="AZ61" s="212" t="e">
        <f>AZ$133*計算_投入係数表!AZ61</f>
        <v>#DIV/0!</v>
      </c>
      <c r="BA61" s="212" t="e">
        <f>BA$133*計算_投入係数表!BA61</f>
        <v>#DIV/0!</v>
      </c>
      <c r="BB61" s="212" t="e">
        <f>BB$133*計算_投入係数表!BB61</f>
        <v>#DIV/0!</v>
      </c>
      <c r="BC61" s="212" t="e">
        <f>BC$133*計算_投入係数表!BC61</f>
        <v>#DIV/0!</v>
      </c>
      <c r="BD61" s="212" t="e">
        <f>BD$133*計算_投入係数表!BD61</f>
        <v>#DIV/0!</v>
      </c>
      <c r="BE61" s="212" t="e">
        <f>BE$133*計算_投入係数表!BE61</f>
        <v>#DIV/0!</v>
      </c>
      <c r="BF61" s="212" t="e">
        <f>BF$133*計算_投入係数表!BF61</f>
        <v>#DIV/0!</v>
      </c>
      <c r="BG61" s="212" t="e">
        <f>BG$133*計算_投入係数表!BG61</f>
        <v>#DIV/0!</v>
      </c>
      <c r="BH61" s="212" t="e">
        <f>BH$133*計算_投入係数表!BH61</f>
        <v>#DIV/0!</v>
      </c>
      <c r="BI61" s="212" t="e">
        <f>BI$133*計算_投入係数表!BI61</f>
        <v>#DIV/0!</v>
      </c>
      <c r="BJ61" s="212" t="e">
        <f>BJ$133*計算_投入係数表!BJ61</f>
        <v>#DIV/0!</v>
      </c>
      <c r="BK61" s="212" t="e">
        <f>BK$133*計算_投入係数表!BK61</f>
        <v>#DIV/0!</v>
      </c>
      <c r="BL61" s="212" t="e">
        <f>BL$133*計算_投入係数表!BL61</f>
        <v>#DIV/0!</v>
      </c>
      <c r="BM61" s="212" t="e">
        <f>BM$133*計算_投入係数表!BM61</f>
        <v>#DIV/0!</v>
      </c>
      <c r="BN61" s="212" t="e">
        <f>BN$133*計算_投入係数表!BN61</f>
        <v>#DIV/0!</v>
      </c>
      <c r="BO61" s="212" t="e">
        <f>BO$133*計算_投入係数表!BO61</f>
        <v>#DIV/0!</v>
      </c>
      <c r="BP61" s="212" t="e">
        <f>BP$133*計算_投入係数表!BP61</f>
        <v>#DIV/0!</v>
      </c>
      <c r="BQ61" s="212" t="e">
        <f>BQ$133*計算_投入係数表!BQ61</f>
        <v>#DIV/0!</v>
      </c>
      <c r="BR61" s="212" t="e">
        <f>BR$133*計算_投入係数表!BR61</f>
        <v>#DIV/0!</v>
      </c>
      <c r="BS61" s="212" t="e">
        <f>BS$133*計算_投入係数表!BS61</f>
        <v>#DIV/0!</v>
      </c>
      <c r="BT61" s="212" t="e">
        <f>BT$133*計算_投入係数表!BT61</f>
        <v>#DIV/0!</v>
      </c>
      <c r="BU61" s="212" t="e">
        <f>BU$133*計算_投入係数表!BU61</f>
        <v>#DIV/0!</v>
      </c>
      <c r="BV61" s="212" t="e">
        <f>BV$133*計算_投入係数表!BV61</f>
        <v>#DIV/0!</v>
      </c>
      <c r="BW61" s="212" t="e">
        <f>BW$133*計算_投入係数表!BW61</f>
        <v>#DIV/0!</v>
      </c>
      <c r="BX61" s="212" t="e">
        <f>BX$133*計算_投入係数表!BX61</f>
        <v>#DIV/0!</v>
      </c>
      <c r="BY61" s="212" t="e">
        <f>BY$133*計算_投入係数表!BY61</f>
        <v>#DIV/0!</v>
      </c>
      <c r="BZ61" s="212" t="e">
        <f>BZ$133*計算_投入係数表!BZ61</f>
        <v>#DIV/0!</v>
      </c>
      <c r="CA61" s="212" t="e">
        <f>CA$133*計算_投入係数表!CA61</f>
        <v>#DIV/0!</v>
      </c>
      <c r="CB61" s="212" t="e">
        <f>CB$133*計算_投入係数表!CB61</f>
        <v>#DIV/0!</v>
      </c>
      <c r="CC61" s="212" t="e">
        <f>CC$133*計算_投入係数表!CC61</f>
        <v>#DIV/0!</v>
      </c>
      <c r="CD61" s="212" t="e">
        <f>CD$133*計算_投入係数表!CD61</f>
        <v>#DIV/0!</v>
      </c>
      <c r="CE61" s="212" t="e">
        <f>CE$133*計算_投入係数表!CE61</f>
        <v>#DIV/0!</v>
      </c>
      <c r="CF61" s="212" t="e">
        <f>CF$133*計算_投入係数表!CF61</f>
        <v>#DIV/0!</v>
      </c>
      <c r="CG61" s="212" t="e">
        <f>CG$133*計算_投入係数表!CG61</f>
        <v>#DIV/0!</v>
      </c>
      <c r="CH61" s="212" t="e">
        <f>CH$133*計算_投入係数表!CH61</f>
        <v>#DIV/0!</v>
      </c>
      <c r="CI61" s="212" t="e">
        <f>CI$133*計算_投入係数表!CI61</f>
        <v>#DIV/0!</v>
      </c>
      <c r="CJ61" s="212" t="e">
        <f>CJ$133*計算_投入係数表!CJ61</f>
        <v>#DIV/0!</v>
      </c>
      <c r="CK61" s="212" t="e">
        <f>CK$133*計算_投入係数表!CK61</f>
        <v>#DIV/0!</v>
      </c>
      <c r="CL61" s="212" t="e">
        <f>CL$133*計算_投入係数表!CL61</f>
        <v>#DIV/0!</v>
      </c>
      <c r="CM61" s="212" t="e">
        <f>CM$133*計算_投入係数表!CM61</f>
        <v>#DIV/0!</v>
      </c>
      <c r="CN61" s="212" t="e">
        <f>CN$133*計算_投入係数表!CN61</f>
        <v>#DIV/0!</v>
      </c>
      <c r="CO61" s="212" t="e">
        <f>CO$133*計算_投入係数表!CO61</f>
        <v>#DIV/0!</v>
      </c>
      <c r="CP61" s="212" t="e">
        <f>CP$133*計算_投入係数表!CP61</f>
        <v>#DIV/0!</v>
      </c>
      <c r="CQ61" s="212" t="e">
        <f>CQ$133*計算_投入係数表!CQ61</f>
        <v>#DIV/0!</v>
      </c>
      <c r="CR61" s="212" t="e">
        <f>CR$133*計算_投入係数表!CR61</f>
        <v>#DIV/0!</v>
      </c>
      <c r="CS61" s="212" t="e">
        <f>CS$133*計算_投入係数表!CS61</f>
        <v>#DIV/0!</v>
      </c>
      <c r="CT61" s="212" t="e">
        <f>CT$133*計算_投入係数表!CT61</f>
        <v>#DIV/0!</v>
      </c>
      <c r="CU61" s="212" t="e">
        <f>CU$133*計算_投入係数表!CU61</f>
        <v>#DIV/0!</v>
      </c>
      <c r="CV61" s="212" t="e">
        <f>CV$133*計算_投入係数表!CV61</f>
        <v>#DIV/0!</v>
      </c>
      <c r="CW61" s="212" t="e">
        <f>CW$133*計算_投入係数表!CW61</f>
        <v>#DIV/0!</v>
      </c>
      <c r="CX61" s="212" t="e">
        <f>CX$133*計算_投入係数表!CX61</f>
        <v>#DIV/0!</v>
      </c>
      <c r="CY61" s="212" t="e">
        <f>CY$133*計算_投入係数表!CY61</f>
        <v>#DIV/0!</v>
      </c>
      <c r="CZ61" s="212" t="e">
        <f>CZ$133*計算_投入係数表!CZ61</f>
        <v>#DIV/0!</v>
      </c>
      <c r="DA61" s="212" t="e">
        <f>DA$133*計算_投入係数表!DA61</f>
        <v>#DIV/0!</v>
      </c>
      <c r="DB61" s="212" t="e">
        <f>DB$133*計算_投入係数表!DB61</f>
        <v>#DIV/0!</v>
      </c>
      <c r="DC61" s="212" t="e">
        <f>DC$133*計算_投入係数表!DC61</f>
        <v>#DIV/0!</v>
      </c>
      <c r="DD61" s="212" t="e">
        <f>DD$133*計算_投入係数表!DD61</f>
        <v>#DIV/0!</v>
      </c>
      <c r="DE61" s="212" t="e">
        <f>DE$133*計算_投入係数表!DE61</f>
        <v>#DIV/0!</v>
      </c>
      <c r="DF61" s="212" t="e">
        <f>DF$133*計算_投入係数表!DF61</f>
        <v>#DIV/0!</v>
      </c>
      <c r="DG61" s="212" t="e">
        <f>DG$133*計算_投入係数表!DG61</f>
        <v>#DIV/0!</v>
      </c>
      <c r="DH61" s="212" t="e">
        <f>DH$133*計算_投入係数表!DH61</f>
        <v>#DIV/0!</v>
      </c>
      <c r="DI61" s="212" t="e">
        <f>DI$133*計算_投入係数表!DI61</f>
        <v>#DIV/0!</v>
      </c>
      <c r="DJ61" s="212" t="e">
        <f>DJ$133*計算_投入係数表!DJ61</f>
        <v>#DIV/0!</v>
      </c>
      <c r="DK61" s="212" t="e">
        <f>DK$133*計算_投入係数表!DK61</f>
        <v>#DIV/0!</v>
      </c>
      <c r="DL61" s="212" t="e">
        <f>DL$133*計算_投入係数表!DL61</f>
        <v>#DIV/0!</v>
      </c>
      <c r="DM61" s="212" t="e">
        <f>DM$133*計算_投入係数表!DM61</f>
        <v>#DIV/0!</v>
      </c>
      <c r="DN61" s="212" t="e">
        <f>DN$133*計算_投入係数表!DN61</f>
        <v>#DIV/0!</v>
      </c>
      <c r="DO61" s="212" t="e">
        <f>DO$133*計算_投入係数表!DO61</f>
        <v>#DIV/0!</v>
      </c>
      <c r="DP61" s="212" t="e">
        <f>DP$133*計算_投入係数表!DP61</f>
        <v>#DIV/0!</v>
      </c>
      <c r="DQ61" s="212" t="e">
        <f>DQ$133*計算_投入係数表!DQ61</f>
        <v>#DIV/0!</v>
      </c>
      <c r="DR61" s="212" t="e">
        <f>DR$133*計算_投入係数表!DR61</f>
        <v>#DIV/0!</v>
      </c>
      <c r="DS61" s="212" t="e">
        <f>DS$133*計算_投入係数表!DS61</f>
        <v>#DIV/0!</v>
      </c>
      <c r="DT61" s="213">
        <f t="shared" si="0"/>
        <v>0</v>
      </c>
      <c r="DU61" s="214">
        <f>SUMIF(振分, $C61, 入力_北海道基本取引表!DU$4:DU$124)*($DV$140/$DW$140)</f>
        <v>0</v>
      </c>
      <c r="DV61" s="214">
        <f>SUMIF(振分, $C61, 入力_北海道基本取引表!DV$4:DV$124)*(入力!$D$718/入力!$F$718)</f>
        <v>0</v>
      </c>
      <c r="DW61" s="214">
        <f>SUMIF(振分, $C61, 入力_北海道基本取引表!DW$4:DW$124)*(計算_基本取引表_調整前!$DV$141/計算_基本取引表_調整前!$DW$141)</f>
        <v>0</v>
      </c>
      <c r="DX61" s="214">
        <f>SUMIF(振分, $C61, 入力_北海道基本取引表!DX$4:DX$124)*(計算_基本取引表_調整前!$DV$142/計算_基本取引表_調整前!$DW$142)</f>
        <v>0</v>
      </c>
      <c r="DY61" s="214">
        <f>SUMIF(振分, $C61, 入力_北海道基本取引表!DY$4:DY$124)*(入力!$D$700/入力!$F$700)</f>
        <v>0</v>
      </c>
      <c r="DZ61" s="214">
        <f>SUMIF(振分, $C61, 入力_北海道基本取引表!DZ$4:DZ$124)*($DV$140/$DW$140)</f>
        <v>0</v>
      </c>
      <c r="EA61" s="214" t="e">
        <f>SUMIF(振分, $C61, 入力_北海道基本取引表!EA$4:EA$124)*($EJ61/SUMIF(振分, $C61, 入力_北海道基本取引表!$EO$4:$EO$124))</f>
        <v>#DIV/0!</v>
      </c>
      <c r="EB61" s="214"/>
      <c r="EC61" s="215" t="e">
        <f t="shared" si="1"/>
        <v>#DIV/0!</v>
      </c>
      <c r="ED61" s="216" t="e">
        <f t="shared" si="2"/>
        <v>#DIV/0!</v>
      </c>
      <c r="EE61" s="214"/>
      <c r="EF61" s="216"/>
      <c r="EG61" s="216"/>
      <c r="EH61" s="214"/>
      <c r="EI61" s="216"/>
      <c r="EJ61" s="216">
        <v>0</v>
      </c>
    </row>
    <row r="62" spans="2:140" s="6" customFormat="1" ht="12" x14ac:dyDescent="0.25">
      <c r="B62" s="53" t="s">
        <v>87</v>
      </c>
      <c r="C62" s="192" t="str">
        <v>-</v>
      </c>
      <c r="D62" s="211">
        <f>D$133*計算_投入係数表!D62</f>
        <v>0</v>
      </c>
      <c r="E62" s="212">
        <f>E$133*計算_投入係数表!E62</f>
        <v>0</v>
      </c>
      <c r="F62" s="212">
        <f>F$133*計算_投入係数表!F62</f>
        <v>0</v>
      </c>
      <c r="G62" s="212">
        <f>G$133*計算_投入係数表!G62</f>
        <v>0</v>
      </c>
      <c r="H62" s="212">
        <f>H$133*計算_投入係数表!H62</f>
        <v>0</v>
      </c>
      <c r="I62" s="212">
        <f>I$133*計算_投入係数表!I62</f>
        <v>0</v>
      </c>
      <c r="J62" s="212">
        <f>J$133*計算_投入係数表!J62</f>
        <v>0</v>
      </c>
      <c r="K62" s="212">
        <f>K$133*計算_投入係数表!K62</f>
        <v>0</v>
      </c>
      <c r="L62" s="212">
        <f>L$133*計算_投入係数表!L62</f>
        <v>0</v>
      </c>
      <c r="M62" s="212">
        <f>M$133*計算_投入係数表!M62</f>
        <v>0</v>
      </c>
      <c r="N62" s="212">
        <f>N$133*計算_投入係数表!N62</f>
        <v>0</v>
      </c>
      <c r="O62" s="212">
        <f>O$133*計算_投入係数表!O62</f>
        <v>0</v>
      </c>
      <c r="P62" s="212">
        <f>P$133*計算_投入係数表!P62</f>
        <v>0</v>
      </c>
      <c r="Q62" s="212" t="e">
        <f>Q$133*計算_投入係数表!Q62</f>
        <v>#DIV/0!</v>
      </c>
      <c r="R62" s="212" t="e">
        <f>R$133*計算_投入係数表!R62</f>
        <v>#DIV/0!</v>
      </c>
      <c r="S62" s="212" t="e">
        <f>S$133*計算_投入係数表!S62</f>
        <v>#DIV/0!</v>
      </c>
      <c r="T62" s="212" t="e">
        <f>T$133*計算_投入係数表!T62</f>
        <v>#DIV/0!</v>
      </c>
      <c r="U62" s="212" t="e">
        <f>U$133*計算_投入係数表!U62</f>
        <v>#DIV/0!</v>
      </c>
      <c r="V62" s="212" t="e">
        <f>V$133*計算_投入係数表!V62</f>
        <v>#DIV/0!</v>
      </c>
      <c r="W62" s="212" t="e">
        <f>W$133*計算_投入係数表!W62</f>
        <v>#DIV/0!</v>
      </c>
      <c r="X62" s="212" t="e">
        <f>X$133*計算_投入係数表!X62</f>
        <v>#DIV/0!</v>
      </c>
      <c r="Y62" s="212" t="e">
        <f>Y$133*計算_投入係数表!Y62</f>
        <v>#DIV/0!</v>
      </c>
      <c r="Z62" s="212" t="e">
        <f>Z$133*計算_投入係数表!Z62</f>
        <v>#DIV/0!</v>
      </c>
      <c r="AA62" s="212" t="e">
        <f>AA$133*計算_投入係数表!AA62</f>
        <v>#DIV/0!</v>
      </c>
      <c r="AB62" s="212" t="e">
        <f>AB$133*計算_投入係数表!AB62</f>
        <v>#DIV/0!</v>
      </c>
      <c r="AC62" s="212" t="e">
        <f>AC$133*計算_投入係数表!AC62</f>
        <v>#DIV/0!</v>
      </c>
      <c r="AD62" s="212" t="e">
        <f>AD$133*計算_投入係数表!AD62</f>
        <v>#DIV/0!</v>
      </c>
      <c r="AE62" s="212" t="e">
        <f>AE$133*計算_投入係数表!AE62</f>
        <v>#DIV/0!</v>
      </c>
      <c r="AF62" s="212" t="e">
        <f>AF$133*計算_投入係数表!AF62</f>
        <v>#DIV/0!</v>
      </c>
      <c r="AG62" s="212" t="e">
        <f>AG$133*計算_投入係数表!AG62</f>
        <v>#DIV/0!</v>
      </c>
      <c r="AH62" s="212" t="e">
        <f>AH$133*計算_投入係数表!AH62</f>
        <v>#DIV/0!</v>
      </c>
      <c r="AI62" s="212" t="e">
        <f>AI$133*計算_投入係数表!AI62</f>
        <v>#DIV/0!</v>
      </c>
      <c r="AJ62" s="212" t="e">
        <f>AJ$133*計算_投入係数表!AJ62</f>
        <v>#DIV/0!</v>
      </c>
      <c r="AK62" s="212" t="e">
        <f>AK$133*計算_投入係数表!AK62</f>
        <v>#DIV/0!</v>
      </c>
      <c r="AL62" s="212" t="e">
        <f>AL$133*計算_投入係数表!AL62</f>
        <v>#DIV/0!</v>
      </c>
      <c r="AM62" s="212" t="e">
        <f>AM$133*計算_投入係数表!AM62</f>
        <v>#DIV/0!</v>
      </c>
      <c r="AN62" s="212" t="e">
        <f>AN$133*計算_投入係数表!AN62</f>
        <v>#DIV/0!</v>
      </c>
      <c r="AO62" s="212" t="e">
        <f>AO$133*計算_投入係数表!AO62</f>
        <v>#DIV/0!</v>
      </c>
      <c r="AP62" s="212" t="e">
        <f>AP$133*計算_投入係数表!AP62</f>
        <v>#DIV/0!</v>
      </c>
      <c r="AQ62" s="212" t="e">
        <f>AQ$133*計算_投入係数表!AQ62</f>
        <v>#DIV/0!</v>
      </c>
      <c r="AR62" s="212" t="e">
        <f>AR$133*計算_投入係数表!AR62</f>
        <v>#DIV/0!</v>
      </c>
      <c r="AS62" s="212" t="e">
        <f>AS$133*計算_投入係数表!AS62</f>
        <v>#DIV/0!</v>
      </c>
      <c r="AT62" s="212" t="e">
        <f>AT$133*計算_投入係数表!AT62</f>
        <v>#DIV/0!</v>
      </c>
      <c r="AU62" s="212" t="e">
        <f>AU$133*計算_投入係数表!AU62</f>
        <v>#DIV/0!</v>
      </c>
      <c r="AV62" s="212" t="e">
        <f>AV$133*計算_投入係数表!AV62</f>
        <v>#DIV/0!</v>
      </c>
      <c r="AW62" s="212" t="e">
        <f>AW$133*計算_投入係数表!AW62</f>
        <v>#DIV/0!</v>
      </c>
      <c r="AX62" s="212" t="e">
        <f>AX$133*計算_投入係数表!AX62</f>
        <v>#DIV/0!</v>
      </c>
      <c r="AY62" s="212" t="e">
        <f>AY$133*計算_投入係数表!AY62</f>
        <v>#DIV/0!</v>
      </c>
      <c r="AZ62" s="212" t="e">
        <f>AZ$133*計算_投入係数表!AZ62</f>
        <v>#DIV/0!</v>
      </c>
      <c r="BA62" s="212" t="e">
        <f>BA$133*計算_投入係数表!BA62</f>
        <v>#DIV/0!</v>
      </c>
      <c r="BB62" s="212" t="e">
        <f>BB$133*計算_投入係数表!BB62</f>
        <v>#DIV/0!</v>
      </c>
      <c r="BC62" s="212" t="e">
        <f>BC$133*計算_投入係数表!BC62</f>
        <v>#DIV/0!</v>
      </c>
      <c r="BD62" s="212" t="e">
        <f>BD$133*計算_投入係数表!BD62</f>
        <v>#DIV/0!</v>
      </c>
      <c r="BE62" s="212" t="e">
        <f>BE$133*計算_投入係数表!BE62</f>
        <v>#DIV/0!</v>
      </c>
      <c r="BF62" s="212" t="e">
        <f>BF$133*計算_投入係数表!BF62</f>
        <v>#DIV/0!</v>
      </c>
      <c r="BG62" s="212" t="e">
        <f>BG$133*計算_投入係数表!BG62</f>
        <v>#DIV/0!</v>
      </c>
      <c r="BH62" s="212" t="e">
        <f>BH$133*計算_投入係数表!BH62</f>
        <v>#DIV/0!</v>
      </c>
      <c r="BI62" s="212" t="e">
        <f>BI$133*計算_投入係数表!BI62</f>
        <v>#DIV/0!</v>
      </c>
      <c r="BJ62" s="212" t="e">
        <f>BJ$133*計算_投入係数表!BJ62</f>
        <v>#DIV/0!</v>
      </c>
      <c r="BK62" s="212" t="e">
        <f>BK$133*計算_投入係数表!BK62</f>
        <v>#DIV/0!</v>
      </c>
      <c r="BL62" s="212" t="e">
        <f>BL$133*計算_投入係数表!BL62</f>
        <v>#DIV/0!</v>
      </c>
      <c r="BM62" s="212" t="e">
        <f>BM$133*計算_投入係数表!BM62</f>
        <v>#DIV/0!</v>
      </c>
      <c r="BN62" s="212" t="e">
        <f>BN$133*計算_投入係数表!BN62</f>
        <v>#DIV/0!</v>
      </c>
      <c r="BO62" s="212" t="e">
        <f>BO$133*計算_投入係数表!BO62</f>
        <v>#DIV/0!</v>
      </c>
      <c r="BP62" s="212" t="e">
        <f>BP$133*計算_投入係数表!BP62</f>
        <v>#DIV/0!</v>
      </c>
      <c r="BQ62" s="212" t="e">
        <f>BQ$133*計算_投入係数表!BQ62</f>
        <v>#DIV/0!</v>
      </c>
      <c r="BR62" s="212" t="e">
        <f>BR$133*計算_投入係数表!BR62</f>
        <v>#DIV/0!</v>
      </c>
      <c r="BS62" s="212" t="e">
        <f>BS$133*計算_投入係数表!BS62</f>
        <v>#DIV/0!</v>
      </c>
      <c r="BT62" s="212" t="e">
        <f>BT$133*計算_投入係数表!BT62</f>
        <v>#DIV/0!</v>
      </c>
      <c r="BU62" s="212" t="e">
        <f>BU$133*計算_投入係数表!BU62</f>
        <v>#DIV/0!</v>
      </c>
      <c r="BV62" s="212" t="e">
        <f>BV$133*計算_投入係数表!BV62</f>
        <v>#DIV/0!</v>
      </c>
      <c r="BW62" s="212" t="e">
        <f>BW$133*計算_投入係数表!BW62</f>
        <v>#DIV/0!</v>
      </c>
      <c r="BX62" s="212" t="e">
        <f>BX$133*計算_投入係数表!BX62</f>
        <v>#DIV/0!</v>
      </c>
      <c r="BY62" s="212" t="e">
        <f>BY$133*計算_投入係数表!BY62</f>
        <v>#DIV/0!</v>
      </c>
      <c r="BZ62" s="212" t="e">
        <f>BZ$133*計算_投入係数表!BZ62</f>
        <v>#DIV/0!</v>
      </c>
      <c r="CA62" s="212" t="e">
        <f>CA$133*計算_投入係数表!CA62</f>
        <v>#DIV/0!</v>
      </c>
      <c r="CB62" s="212" t="e">
        <f>CB$133*計算_投入係数表!CB62</f>
        <v>#DIV/0!</v>
      </c>
      <c r="CC62" s="212" t="e">
        <f>CC$133*計算_投入係数表!CC62</f>
        <v>#DIV/0!</v>
      </c>
      <c r="CD62" s="212" t="e">
        <f>CD$133*計算_投入係数表!CD62</f>
        <v>#DIV/0!</v>
      </c>
      <c r="CE62" s="212" t="e">
        <f>CE$133*計算_投入係数表!CE62</f>
        <v>#DIV/0!</v>
      </c>
      <c r="CF62" s="212" t="e">
        <f>CF$133*計算_投入係数表!CF62</f>
        <v>#DIV/0!</v>
      </c>
      <c r="CG62" s="212" t="e">
        <f>CG$133*計算_投入係数表!CG62</f>
        <v>#DIV/0!</v>
      </c>
      <c r="CH62" s="212" t="e">
        <f>CH$133*計算_投入係数表!CH62</f>
        <v>#DIV/0!</v>
      </c>
      <c r="CI62" s="212" t="e">
        <f>CI$133*計算_投入係数表!CI62</f>
        <v>#DIV/0!</v>
      </c>
      <c r="CJ62" s="212" t="e">
        <f>CJ$133*計算_投入係数表!CJ62</f>
        <v>#DIV/0!</v>
      </c>
      <c r="CK62" s="212" t="e">
        <f>CK$133*計算_投入係数表!CK62</f>
        <v>#DIV/0!</v>
      </c>
      <c r="CL62" s="212" t="e">
        <f>CL$133*計算_投入係数表!CL62</f>
        <v>#DIV/0!</v>
      </c>
      <c r="CM62" s="212" t="e">
        <f>CM$133*計算_投入係数表!CM62</f>
        <v>#DIV/0!</v>
      </c>
      <c r="CN62" s="212" t="e">
        <f>CN$133*計算_投入係数表!CN62</f>
        <v>#DIV/0!</v>
      </c>
      <c r="CO62" s="212" t="e">
        <f>CO$133*計算_投入係数表!CO62</f>
        <v>#DIV/0!</v>
      </c>
      <c r="CP62" s="212" t="e">
        <f>CP$133*計算_投入係数表!CP62</f>
        <v>#DIV/0!</v>
      </c>
      <c r="CQ62" s="212" t="e">
        <f>CQ$133*計算_投入係数表!CQ62</f>
        <v>#DIV/0!</v>
      </c>
      <c r="CR62" s="212" t="e">
        <f>CR$133*計算_投入係数表!CR62</f>
        <v>#DIV/0!</v>
      </c>
      <c r="CS62" s="212" t="e">
        <f>CS$133*計算_投入係数表!CS62</f>
        <v>#DIV/0!</v>
      </c>
      <c r="CT62" s="212" t="e">
        <f>CT$133*計算_投入係数表!CT62</f>
        <v>#DIV/0!</v>
      </c>
      <c r="CU62" s="212" t="e">
        <f>CU$133*計算_投入係数表!CU62</f>
        <v>#DIV/0!</v>
      </c>
      <c r="CV62" s="212" t="e">
        <f>CV$133*計算_投入係数表!CV62</f>
        <v>#DIV/0!</v>
      </c>
      <c r="CW62" s="212" t="e">
        <f>CW$133*計算_投入係数表!CW62</f>
        <v>#DIV/0!</v>
      </c>
      <c r="CX62" s="212" t="e">
        <f>CX$133*計算_投入係数表!CX62</f>
        <v>#DIV/0!</v>
      </c>
      <c r="CY62" s="212" t="e">
        <f>CY$133*計算_投入係数表!CY62</f>
        <v>#DIV/0!</v>
      </c>
      <c r="CZ62" s="212" t="e">
        <f>CZ$133*計算_投入係数表!CZ62</f>
        <v>#DIV/0!</v>
      </c>
      <c r="DA62" s="212" t="e">
        <f>DA$133*計算_投入係数表!DA62</f>
        <v>#DIV/0!</v>
      </c>
      <c r="DB62" s="212" t="e">
        <f>DB$133*計算_投入係数表!DB62</f>
        <v>#DIV/0!</v>
      </c>
      <c r="DC62" s="212" t="e">
        <f>DC$133*計算_投入係数表!DC62</f>
        <v>#DIV/0!</v>
      </c>
      <c r="DD62" s="212" t="e">
        <f>DD$133*計算_投入係数表!DD62</f>
        <v>#DIV/0!</v>
      </c>
      <c r="DE62" s="212" t="e">
        <f>DE$133*計算_投入係数表!DE62</f>
        <v>#DIV/0!</v>
      </c>
      <c r="DF62" s="212" t="e">
        <f>DF$133*計算_投入係数表!DF62</f>
        <v>#DIV/0!</v>
      </c>
      <c r="DG62" s="212" t="e">
        <f>DG$133*計算_投入係数表!DG62</f>
        <v>#DIV/0!</v>
      </c>
      <c r="DH62" s="212" t="e">
        <f>DH$133*計算_投入係数表!DH62</f>
        <v>#DIV/0!</v>
      </c>
      <c r="DI62" s="212" t="e">
        <f>DI$133*計算_投入係数表!DI62</f>
        <v>#DIV/0!</v>
      </c>
      <c r="DJ62" s="212" t="e">
        <f>DJ$133*計算_投入係数表!DJ62</f>
        <v>#DIV/0!</v>
      </c>
      <c r="DK62" s="212" t="e">
        <f>DK$133*計算_投入係数表!DK62</f>
        <v>#DIV/0!</v>
      </c>
      <c r="DL62" s="212" t="e">
        <f>DL$133*計算_投入係数表!DL62</f>
        <v>#DIV/0!</v>
      </c>
      <c r="DM62" s="212" t="e">
        <f>DM$133*計算_投入係数表!DM62</f>
        <v>#DIV/0!</v>
      </c>
      <c r="DN62" s="212" t="e">
        <f>DN$133*計算_投入係数表!DN62</f>
        <v>#DIV/0!</v>
      </c>
      <c r="DO62" s="212" t="e">
        <f>DO$133*計算_投入係数表!DO62</f>
        <v>#DIV/0!</v>
      </c>
      <c r="DP62" s="212" t="e">
        <f>DP$133*計算_投入係数表!DP62</f>
        <v>#DIV/0!</v>
      </c>
      <c r="DQ62" s="212" t="e">
        <f>DQ$133*計算_投入係数表!DQ62</f>
        <v>#DIV/0!</v>
      </c>
      <c r="DR62" s="212" t="e">
        <f>DR$133*計算_投入係数表!DR62</f>
        <v>#DIV/0!</v>
      </c>
      <c r="DS62" s="212" t="e">
        <f>DS$133*計算_投入係数表!DS62</f>
        <v>#DIV/0!</v>
      </c>
      <c r="DT62" s="213">
        <f t="shared" si="0"/>
        <v>0</v>
      </c>
      <c r="DU62" s="214">
        <f>SUMIF(振分, $C62, 入力_北海道基本取引表!DU$4:DU$124)*($DV$140/$DW$140)</f>
        <v>0</v>
      </c>
      <c r="DV62" s="214">
        <f>SUMIF(振分, $C62, 入力_北海道基本取引表!DV$4:DV$124)*(入力!$D$718/入力!$F$718)</f>
        <v>0</v>
      </c>
      <c r="DW62" s="214">
        <f>SUMIF(振分, $C62, 入力_北海道基本取引表!DW$4:DW$124)*(計算_基本取引表_調整前!$DV$141/計算_基本取引表_調整前!$DW$141)</f>
        <v>0</v>
      </c>
      <c r="DX62" s="214">
        <f>SUMIF(振分, $C62, 入力_北海道基本取引表!DX$4:DX$124)*(計算_基本取引表_調整前!$DV$142/計算_基本取引表_調整前!$DW$142)</f>
        <v>0</v>
      </c>
      <c r="DY62" s="214">
        <f>SUMIF(振分, $C62, 入力_北海道基本取引表!DY$4:DY$124)*(入力!$D$700/入力!$F$700)</f>
        <v>0</v>
      </c>
      <c r="DZ62" s="214">
        <f>SUMIF(振分, $C62, 入力_北海道基本取引表!DZ$4:DZ$124)*($DV$140/$DW$140)</f>
        <v>0</v>
      </c>
      <c r="EA62" s="214" t="e">
        <f>SUMIF(振分, $C62, 入力_北海道基本取引表!EA$4:EA$124)*($EJ62/SUMIF(振分, $C62, 入力_北海道基本取引表!$EO$4:$EO$124))</f>
        <v>#DIV/0!</v>
      </c>
      <c r="EB62" s="214"/>
      <c r="EC62" s="215" t="e">
        <f t="shared" si="1"/>
        <v>#DIV/0!</v>
      </c>
      <c r="ED62" s="216" t="e">
        <f t="shared" si="2"/>
        <v>#DIV/0!</v>
      </c>
      <c r="EE62" s="214"/>
      <c r="EF62" s="216"/>
      <c r="EG62" s="216"/>
      <c r="EH62" s="214"/>
      <c r="EI62" s="216"/>
      <c r="EJ62" s="216">
        <v>0</v>
      </c>
    </row>
    <row r="63" spans="2:140" s="6" customFormat="1" ht="12" x14ac:dyDescent="0.25">
      <c r="B63" s="53" t="s">
        <v>89</v>
      </c>
      <c r="C63" s="198" t="str">
        <v>-</v>
      </c>
      <c r="D63" s="223">
        <f>D$133*計算_投入係数表!D63</f>
        <v>0</v>
      </c>
      <c r="E63" s="224">
        <f>E$133*計算_投入係数表!E63</f>
        <v>0</v>
      </c>
      <c r="F63" s="224">
        <f>F$133*計算_投入係数表!F63</f>
        <v>0</v>
      </c>
      <c r="G63" s="224">
        <f>G$133*計算_投入係数表!G63</f>
        <v>0</v>
      </c>
      <c r="H63" s="224">
        <f>H$133*計算_投入係数表!H63</f>
        <v>0</v>
      </c>
      <c r="I63" s="224">
        <f>I$133*計算_投入係数表!I63</f>
        <v>0</v>
      </c>
      <c r="J63" s="224">
        <f>J$133*計算_投入係数表!J63</f>
        <v>0</v>
      </c>
      <c r="K63" s="224">
        <f>K$133*計算_投入係数表!K63</f>
        <v>0</v>
      </c>
      <c r="L63" s="224">
        <f>L$133*計算_投入係数表!L63</f>
        <v>0</v>
      </c>
      <c r="M63" s="224">
        <f>M$133*計算_投入係数表!M63</f>
        <v>0</v>
      </c>
      <c r="N63" s="224">
        <f>N$133*計算_投入係数表!N63</f>
        <v>0</v>
      </c>
      <c r="O63" s="224">
        <f>O$133*計算_投入係数表!O63</f>
        <v>0</v>
      </c>
      <c r="P63" s="224">
        <f>P$133*計算_投入係数表!P63</f>
        <v>0</v>
      </c>
      <c r="Q63" s="224" t="e">
        <f>Q$133*計算_投入係数表!Q63</f>
        <v>#DIV/0!</v>
      </c>
      <c r="R63" s="224" t="e">
        <f>R$133*計算_投入係数表!R63</f>
        <v>#DIV/0!</v>
      </c>
      <c r="S63" s="224" t="e">
        <f>S$133*計算_投入係数表!S63</f>
        <v>#DIV/0!</v>
      </c>
      <c r="T63" s="224" t="e">
        <f>T$133*計算_投入係数表!T63</f>
        <v>#DIV/0!</v>
      </c>
      <c r="U63" s="224" t="e">
        <f>U$133*計算_投入係数表!U63</f>
        <v>#DIV/0!</v>
      </c>
      <c r="V63" s="224" t="e">
        <f>V$133*計算_投入係数表!V63</f>
        <v>#DIV/0!</v>
      </c>
      <c r="W63" s="224" t="e">
        <f>W$133*計算_投入係数表!W63</f>
        <v>#DIV/0!</v>
      </c>
      <c r="X63" s="224" t="e">
        <f>X$133*計算_投入係数表!X63</f>
        <v>#DIV/0!</v>
      </c>
      <c r="Y63" s="224" t="e">
        <f>Y$133*計算_投入係数表!Y63</f>
        <v>#DIV/0!</v>
      </c>
      <c r="Z63" s="224" t="e">
        <f>Z$133*計算_投入係数表!Z63</f>
        <v>#DIV/0!</v>
      </c>
      <c r="AA63" s="224" t="e">
        <f>AA$133*計算_投入係数表!AA63</f>
        <v>#DIV/0!</v>
      </c>
      <c r="AB63" s="224" t="e">
        <f>AB$133*計算_投入係数表!AB63</f>
        <v>#DIV/0!</v>
      </c>
      <c r="AC63" s="224" t="e">
        <f>AC$133*計算_投入係数表!AC63</f>
        <v>#DIV/0!</v>
      </c>
      <c r="AD63" s="224" t="e">
        <f>AD$133*計算_投入係数表!AD63</f>
        <v>#DIV/0!</v>
      </c>
      <c r="AE63" s="224" t="e">
        <f>AE$133*計算_投入係数表!AE63</f>
        <v>#DIV/0!</v>
      </c>
      <c r="AF63" s="224" t="e">
        <f>AF$133*計算_投入係数表!AF63</f>
        <v>#DIV/0!</v>
      </c>
      <c r="AG63" s="224" t="e">
        <f>AG$133*計算_投入係数表!AG63</f>
        <v>#DIV/0!</v>
      </c>
      <c r="AH63" s="224" t="e">
        <f>AH$133*計算_投入係数表!AH63</f>
        <v>#DIV/0!</v>
      </c>
      <c r="AI63" s="224" t="e">
        <f>AI$133*計算_投入係数表!AI63</f>
        <v>#DIV/0!</v>
      </c>
      <c r="AJ63" s="224" t="e">
        <f>AJ$133*計算_投入係数表!AJ63</f>
        <v>#DIV/0!</v>
      </c>
      <c r="AK63" s="224" t="e">
        <f>AK$133*計算_投入係数表!AK63</f>
        <v>#DIV/0!</v>
      </c>
      <c r="AL63" s="224" t="e">
        <f>AL$133*計算_投入係数表!AL63</f>
        <v>#DIV/0!</v>
      </c>
      <c r="AM63" s="224" t="e">
        <f>AM$133*計算_投入係数表!AM63</f>
        <v>#DIV/0!</v>
      </c>
      <c r="AN63" s="224" t="e">
        <f>AN$133*計算_投入係数表!AN63</f>
        <v>#DIV/0!</v>
      </c>
      <c r="AO63" s="224" t="e">
        <f>AO$133*計算_投入係数表!AO63</f>
        <v>#DIV/0!</v>
      </c>
      <c r="AP63" s="224" t="e">
        <f>AP$133*計算_投入係数表!AP63</f>
        <v>#DIV/0!</v>
      </c>
      <c r="AQ63" s="224" t="e">
        <f>AQ$133*計算_投入係数表!AQ63</f>
        <v>#DIV/0!</v>
      </c>
      <c r="AR63" s="224" t="e">
        <f>AR$133*計算_投入係数表!AR63</f>
        <v>#DIV/0!</v>
      </c>
      <c r="AS63" s="224" t="e">
        <f>AS$133*計算_投入係数表!AS63</f>
        <v>#DIV/0!</v>
      </c>
      <c r="AT63" s="224" t="e">
        <f>AT$133*計算_投入係数表!AT63</f>
        <v>#DIV/0!</v>
      </c>
      <c r="AU63" s="224" t="e">
        <f>AU$133*計算_投入係数表!AU63</f>
        <v>#DIV/0!</v>
      </c>
      <c r="AV63" s="224" t="e">
        <f>AV$133*計算_投入係数表!AV63</f>
        <v>#DIV/0!</v>
      </c>
      <c r="AW63" s="224" t="e">
        <f>AW$133*計算_投入係数表!AW63</f>
        <v>#DIV/0!</v>
      </c>
      <c r="AX63" s="224" t="e">
        <f>AX$133*計算_投入係数表!AX63</f>
        <v>#DIV/0!</v>
      </c>
      <c r="AY63" s="224" t="e">
        <f>AY$133*計算_投入係数表!AY63</f>
        <v>#DIV/0!</v>
      </c>
      <c r="AZ63" s="224" t="e">
        <f>AZ$133*計算_投入係数表!AZ63</f>
        <v>#DIV/0!</v>
      </c>
      <c r="BA63" s="224" t="e">
        <f>BA$133*計算_投入係数表!BA63</f>
        <v>#DIV/0!</v>
      </c>
      <c r="BB63" s="224" t="e">
        <f>BB$133*計算_投入係数表!BB63</f>
        <v>#DIV/0!</v>
      </c>
      <c r="BC63" s="224" t="e">
        <f>BC$133*計算_投入係数表!BC63</f>
        <v>#DIV/0!</v>
      </c>
      <c r="BD63" s="224" t="e">
        <f>BD$133*計算_投入係数表!BD63</f>
        <v>#DIV/0!</v>
      </c>
      <c r="BE63" s="224" t="e">
        <f>BE$133*計算_投入係数表!BE63</f>
        <v>#DIV/0!</v>
      </c>
      <c r="BF63" s="224" t="e">
        <f>BF$133*計算_投入係数表!BF63</f>
        <v>#DIV/0!</v>
      </c>
      <c r="BG63" s="224" t="e">
        <f>BG$133*計算_投入係数表!BG63</f>
        <v>#DIV/0!</v>
      </c>
      <c r="BH63" s="224" t="e">
        <f>BH$133*計算_投入係数表!BH63</f>
        <v>#DIV/0!</v>
      </c>
      <c r="BI63" s="224" t="e">
        <f>BI$133*計算_投入係数表!BI63</f>
        <v>#DIV/0!</v>
      </c>
      <c r="BJ63" s="224" t="e">
        <f>BJ$133*計算_投入係数表!BJ63</f>
        <v>#DIV/0!</v>
      </c>
      <c r="BK63" s="224" t="e">
        <f>BK$133*計算_投入係数表!BK63</f>
        <v>#DIV/0!</v>
      </c>
      <c r="BL63" s="224" t="e">
        <f>BL$133*計算_投入係数表!BL63</f>
        <v>#DIV/0!</v>
      </c>
      <c r="BM63" s="224" t="e">
        <f>BM$133*計算_投入係数表!BM63</f>
        <v>#DIV/0!</v>
      </c>
      <c r="BN63" s="224" t="e">
        <f>BN$133*計算_投入係数表!BN63</f>
        <v>#DIV/0!</v>
      </c>
      <c r="BO63" s="224" t="e">
        <f>BO$133*計算_投入係数表!BO63</f>
        <v>#DIV/0!</v>
      </c>
      <c r="BP63" s="224" t="e">
        <f>BP$133*計算_投入係数表!BP63</f>
        <v>#DIV/0!</v>
      </c>
      <c r="BQ63" s="224" t="e">
        <f>BQ$133*計算_投入係数表!BQ63</f>
        <v>#DIV/0!</v>
      </c>
      <c r="BR63" s="224" t="e">
        <f>BR$133*計算_投入係数表!BR63</f>
        <v>#DIV/0!</v>
      </c>
      <c r="BS63" s="224" t="e">
        <f>BS$133*計算_投入係数表!BS63</f>
        <v>#DIV/0!</v>
      </c>
      <c r="BT63" s="224" t="e">
        <f>BT$133*計算_投入係数表!BT63</f>
        <v>#DIV/0!</v>
      </c>
      <c r="BU63" s="224" t="e">
        <f>BU$133*計算_投入係数表!BU63</f>
        <v>#DIV/0!</v>
      </c>
      <c r="BV63" s="224" t="e">
        <f>BV$133*計算_投入係数表!BV63</f>
        <v>#DIV/0!</v>
      </c>
      <c r="BW63" s="224" t="e">
        <f>BW$133*計算_投入係数表!BW63</f>
        <v>#DIV/0!</v>
      </c>
      <c r="BX63" s="224" t="e">
        <f>BX$133*計算_投入係数表!BX63</f>
        <v>#DIV/0!</v>
      </c>
      <c r="BY63" s="224" t="e">
        <f>BY$133*計算_投入係数表!BY63</f>
        <v>#DIV/0!</v>
      </c>
      <c r="BZ63" s="224" t="e">
        <f>BZ$133*計算_投入係数表!BZ63</f>
        <v>#DIV/0!</v>
      </c>
      <c r="CA63" s="224" t="e">
        <f>CA$133*計算_投入係数表!CA63</f>
        <v>#DIV/0!</v>
      </c>
      <c r="CB63" s="224" t="e">
        <f>CB$133*計算_投入係数表!CB63</f>
        <v>#DIV/0!</v>
      </c>
      <c r="CC63" s="224" t="e">
        <f>CC$133*計算_投入係数表!CC63</f>
        <v>#DIV/0!</v>
      </c>
      <c r="CD63" s="224" t="e">
        <f>CD$133*計算_投入係数表!CD63</f>
        <v>#DIV/0!</v>
      </c>
      <c r="CE63" s="224" t="e">
        <f>CE$133*計算_投入係数表!CE63</f>
        <v>#DIV/0!</v>
      </c>
      <c r="CF63" s="224" t="e">
        <f>CF$133*計算_投入係数表!CF63</f>
        <v>#DIV/0!</v>
      </c>
      <c r="CG63" s="224" t="e">
        <f>CG$133*計算_投入係数表!CG63</f>
        <v>#DIV/0!</v>
      </c>
      <c r="CH63" s="224" t="e">
        <f>CH$133*計算_投入係数表!CH63</f>
        <v>#DIV/0!</v>
      </c>
      <c r="CI63" s="224" t="e">
        <f>CI$133*計算_投入係数表!CI63</f>
        <v>#DIV/0!</v>
      </c>
      <c r="CJ63" s="224" t="e">
        <f>CJ$133*計算_投入係数表!CJ63</f>
        <v>#DIV/0!</v>
      </c>
      <c r="CK63" s="224" t="e">
        <f>CK$133*計算_投入係数表!CK63</f>
        <v>#DIV/0!</v>
      </c>
      <c r="CL63" s="224" t="e">
        <f>CL$133*計算_投入係数表!CL63</f>
        <v>#DIV/0!</v>
      </c>
      <c r="CM63" s="224" t="e">
        <f>CM$133*計算_投入係数表!CM63</f>
        <v>#DIV/0!</v>
      </c>
      <c r="CN63" s="224" t="e">
        <f>CN$133*計算_投入係数表!CN63</f>
        <v>#DIV/0!</v>
      </c>
      <c r="CO63" s="224" t="e">
        <f>CO$133*計算_投入係数表!CO63</f>
        <v>#DIV/0!</v>
      </c>
      <c r="CP63" s="224" t="e">
        <f>CP$133*計算_投入係数表!CP63</f>
        <v>#DIV/0!</v>
      </c>
      <c r="CQ63" s="224" t="e">
        <f>CQ$133*計算_投入係数表!CQ63</f>
        <v>#DIV/0!</v>
      </c>
      <c r="CR63" s="224" t="e">
        <f>CR$133*計算_投入係数表!CR63</f>
        <v>#DIV/0!</v>
      </c>
      <c r="CS63" s="224" t="e">
        <f>CS$133*計算_投入係数表!CS63</f>
        <v>#DIV/0!</v>
      </c>
      <c r="CT63" s="224" t="e">
        <f>CT$133*計算_投入係数表!CT63</f>
        <v>#DIV/0!</v>
      </c>
      <c r="CU63" s="224" t="e">
        <f>CU$133*計算_投入係数表!CU63</f>
        <v>#DIV/0!</v>
      </c>
      <c r="CV63" s="224" t="e">
        <f>CV$133*計算_投入係数表!CV63</f>
        <v>#DIV/0!</v>
      </c>
      <c r="CW63" s="224" t="e">
        <f>CW$133*計算_投入係数表!CW63</f>
        <v>#DIV/0!</v>
      </c>
      <c r="CX63" s="224" t="e">
        <f>CX$133*計算_投入係数表!CX63</f>
        <v>#DIV/0!</v>
      </c>
      <c r="CY63" s="224" t="e">
        <f>CY$133*計算_投入係数表!CY63</f>
        <v>#DIV/0!</v>
      </c>
      <c r="CZ63" s="224" t="e">
        <f>CZ$133*計算_投入係数表!CZ63</f>
        <v>#DIV/0!</v>
      </c>
      <c r="DA63" s="224" t="e">
        <f>DA$133*計算_投入係数表!DA63</f>
        <v>#DIV/0!</v>
      </c>
      <c r="DB63" s="224" t="e">
        <f>DB$133*計算_投入係数表!DB63</f>
        <v>#DIV/0!</v>
      </c>
      <c r="DC63" s="224" t="e">
        <f>DC$133*計算_投入係数表!DC63</f>
        <v>#DIV/0!</v>
      </c>
      <c r="DD63" s="224" t="e">
        <f>DD$133*計算_投入係数表!DD63</f>
        <v>#DIV/0!</v>
      </c>
      <c r="DE63" s="224" t="e">
        <f>DE$133*計算_投入係数表!DE63</f>
        <v>#DIV/0!</v>
      </c>
      <c r="DF63" s="224" t="e">
        <f>DF$133*計算_投入係数表!DF63</f>
        <v>#DIV/0!</v>
      </c>
      <c r="DG63" s="224" t="e">
        <f>DG$133*計算_投入係数表!DG63</f>
        <v>#DIV/0!</v>
      </c>
      <c r="DH63" s="224" t="e">
        <f>DH$133*計算_投入係数表!DH63</f>
        <v>#DIV/0!</v>
      </c>
      <c r="DI63" s="224" t="e">
        <f>DI$133*計算_投入係数表!DI63</f>
        <v>#DIV/0!</v>
      </c>
      <c r="DJ63" s="224" t="e">
        <f>DJ$133*計算_投入係数表!DJ63</f>
        <v>#DIV/0!</v>
      </c>
      <c r="DK63" s="224" t="e">
        <f>DK$133*計算_投入係数表!DK63</f>
        <v>#DIV/0!</v>
      </c>
      <c r="DL63" s="224" t="e">
        <f>DL$133*計算_投入係数表!DL63</f>
        <v>#DIV/0!</v>
      </c>
      <c r="DM63" s="224" t="e">
        <f>DM$133*計算_投入係数表!DM63</f>
        <v>#DIV/0!</v>
      </c>
      <c r="DN63" s="224" t="e">
        <f>DN$133*計算_投入係数表!DN63</f>
        <v>#DIV/0!</v>
      </c>
      <c r="DO63" s="224" t="e">
        <f>DO$133*計算_投入係数表!DO63</f>
        <v>#DIV/0!</v>
      </c>
      <c r="DP63" s="224" t="e">
        <f>DP$133*計算_投入係数表!DP63</f>
        <v>#DIV/0!</v>
      </c>
      <c r="DQ63" s="224" t="e">
        <f>DQ$133*計算_投入係数表!DQ63</f>
        <v>#DIV/0!</v>
      </c>
      <c r="DR63" s="224" t="e">
        <f>DR$133*計算_投入係数表!DR63</f>
        <v>#DIV/0!</v>
      </c>
      <c r="DS63" s="224" t="e">
        <f>DS$133*計算_投入係数表!DS63</f>
        <v>#DIV/0!</v>
      </c>
      <c r="DT63" s="225">
        <f t="shared" si="0"/>
        <v>0</v>
      </c>
      <c r="DU63" s="214">
        <f>SUMIF(振分, $C63, 入力_北海道基本取引表!DU$4:DU$124)*($DV$140/$DW$140)</f>
        <v>0</v>
      </c>
      <c r="DV63" s="214">
        <f>SUMIF(振分, $C63, 入力_北海道基本取引表!DV$4:DV$124)*(入力!$D$718/入力!$F$718)</f>
        <v>0</v>
      </c>
      <c r="DW63" s="214">
        <f>SUMIF(振分, $C63, 入力_北海道基本取引表!DW$4:DW$124)*(計算_基本取引表_調整前!$DV$141/計算_基本取引表_調整前!$DW$141)</f>
        <v>0</v>
      </c>
      <c r="DX63" s="214">
        <f>SUMIF(振分, $C63, 入力_北海道基本取引表!DX$4:DX$124)*(計算_基本取引表_調整前!$DV$142/計算_基本取引表_調整前!$DW$142)</f>
        <v>0</v>
      </c>
      <c r="DY63" s="214">
        <f>SUMIF(振分, $C63, 入力_北海道基本取引表!DY$4:DY$124)*(入力!$D$700/入力!$F$700)</f>
        <v>0</v>
      </c>
      <c r="DZ63" s="214">
        <f>SUMIF(振分, $C63, 入力_北海道基本取引表!DZ$4:DZ$124)*($DV$140/$DW$140)</f>
        <v>0</v>
      </c>
      <c r="EA63" s="214" t="e">
        <f>SUMIF(振分, $C63, 入力_北海道基本取引表!EA$4:EA$124)*($EJ63/SUMIF(振分, $C63, 入力_北海道基本取引表!$EO$4:$EO$124))</f>
        <v>#DIV/0!</v>
      </c>
      <c r="EB63" s="214"/>
      <c r="EC63" s="215" t="e">
        <f t="shared" si="1"/>
        <v>#DIV/0!</v>
      </c>
      <c r="ED63" s="216" t="e">
        <f t="shared" si="2"/>
        <v>#DIV/0!</v>
      </c>
      <c r="EE63" s="214"/>
      <c r="EF63" s="216"/>
      <c r="EG63" s="216"/>
      <c r="EH63" s="214"/>
      <c r="EI63" s="216"/>
      <c r="EJ63" s="216">
        <v>0</v>
      </c>
    </row>
    <row r="64" spans="2:140" s="6" customFormat="1" ht="12" x14ac:dyDescent="0.25">
      <c r="B64" s="53" t="s">
        <v>91</v>
      </c>
      <c r="C64" s="192" t="str">
        <v>-</v>
      </c>
      <c r="D64" s="211">
        <f>D$133*計算_投入係数表!D64</f>
        <v>0</v>
      </c>
      <c r="E64" s="212">
        <f>E$133*計算_投入係数表!E64</f>
        <v>0</v>
      </c>
      <c r="F64" s="212">
        <f>F$133*計算_投入係数表!F64</f>
        <v>0</v>
      </c>
      <c r="G64" s="212">
        <f>G$133*計算_投入係数表!G64</f>
        <v>0</v>
      </c>
      <c r="H64" s="212">
        <f>H$133*計算_投入係数表!H64</f>
        <v>0</v>
      </c>
      <c r="I64" s="212">
        <f>I$133*計算_投入係数表!I64</f>
        <v>0</v>
      </c>
      <c r="J64" s="212">
        <f>J$133*計算_投入係数表!J64</f>
        <v>0</v>
      </c>
      <c r="K64" s="212">
        <f>K$133*計算_投入係数表!K64</f>
        <v>0</v>
      </c>
      <c r="L64" s="212">
        <f>L$133*計算_投入係数表!L64</f>
        <v>0</v>
      </c>
      <c r="M64" s="212">
        <f>M$133*計算_投入係数表!M64</f>
        <v>0</v>
      </c>
      <c r="N64" s="212">
        <f>N$133*計算_投入係数表!N64</f>
        <v>0</v>
      </c>
      <c r="O64" s="212">
        <f>O$133*計算_投入係数表!O64</f>
        <v>0</v>
      </c>
      <c r="P64" s="212">
        <f>P$133*計算_投入係数表!P64</f>
        <v>0</v>
      </c>
      <c r="Q64" s="212" t="e">
        <f>Q$133*計算_投入係数表!Q64</f>
        <v>#DIV/0!</v>
      </c>
      <c r="R64" s="212" t="e">
        <f>R$133*計算_投入係数表!R64</f>
        <v>#DIV/0!</v>
      </c>
      <c r="S64" s="212" t="e">
        <f>S$133*計算_投入係数表!S64</f>
        <v>#DIV/0!</v>
      </c>
      <c r="T64" s="212" t="e">
        <f>T$133*計算_投入係数表!T64</f>
        <v>#DIV/0!</v>
      </c>
      <c r="U64" s="212" t="e">
        <f>U$133*計算_投入係数表!U64</f>
        <v>#DIV/0!</v>
      </c>
      <c r="V64" s="212" t="e">
        <f>V$133*計算_投入係数表!V64</f>
        <v>#DIV/0!</v>
      </c>
      <c r="W64" s="212" t="e">
        <f>W$133*計算_投入係数表!W64</f>
        <v>#DIV/0!</v>
      </c>
      <c r="X64" s="212" t="e">
        <f>X$133*計算_投入係数表!X64</f>
        <v>#DIV/0!</v>
      </c>
      <c r="Y64" s="212" t="e">
        <f>Y$133*計算_投入係数表!Y64</f>
        <v>#DIV/0!</v>
      </c>
      <c r="Z64" s="212" t="e">
        <f>Z$133*計算_投入係数表!Z64</f>
        <v>#DIV/0!</v>
      </c>
      <c r="AA64" s="212" t="e">
        <f>AA$133*計算_投入係数表!AA64</f>
        <v>#DIV/0!</v>
      </c>
      <c r="AB64" s="212" t="e">
        <f>AB$133*計算_投入係数表!AB64</f>
        <v>#DIV/0!</v>
      </c>
      <c r="AC64" s="212" t="e">
        <f>AC$133*計算_投入係数表!AC64</f>
        <v>#DIV/0!</v>
      </c>
      <c r="AD64" s="212" t="e">
        <f>AD$133*計算_投入係数表!AD64</f>
        <v>#DIV/0!</v>
      </c>
      <c r="AE64" s="212" t="e">
        <f>AE$133*計算_投入係数表!AE64</f>
        <v>#DIV/0!</v>
      </c>
      <c r="AF64" s="212" t="e">
        <f>AF$133*計算_投入係数表!AF64</f>
        <v>#DIV/0!</v>
      </c>
      <c r="AG64" s="212" t="e">
        <f>AG$133*計算_投入係数表!AG64</f>
        <v>#DIV/0!</v>
      </c>
      <c r="AH64" s="212" t="e">
        <f>AH$133*計算_投入係数表!AH64</f>
        <v>#DIV/0!</v>
      </c>
      <c r="AI64" s="212" t="e">
        <f>AI$133*計算_投入係数表!AI64</f>
        <v>#DIV/0!</v>
      </c>
      <c r="AJ64" s="212" t="e">
        <f>AJ$133*計算_投入係数表!AJ64</f>
        <v>#DIV/0!</v>
      </c>
      <c r="AK64" s="212" t="e">
        <f>AK$133*計算_投入係数表!AK64</f>
        <v>#DIV/0!</v>
      </c>
      <c r="AL64" s="212" t="e">
        <f>AL$133*計算_投入係数表!AL64</f>
        <v>#DIV/0!</v>
      </c>
      <c r="AM64" s="212" t="e">
        <f>AM$133*計算_投入係数表!AM64</f>
        <v>#DIV/0!</v>
      </c>
      <c r="AN64" s="212" t="e">
        <f>AN$133*計算_投入係数表!AN64</f>
        <v>#DIV/0!</v>
      </c>
      <c r="AO64" s="212" t="e">
        <f>AO$133*計算_投入係数表!AO64</f>
        <v>#DIV/0!</v>
      </c>
      <c r="AP64" s="212" t="e">
        <f>AP$133*計算_投入係数表!AP64</f>
        <v>#DIV/0!</v>
      </c>
      <c r="AQ64" s="212" t="e">
        <f>AQ$133*計算_投入係数表!AQ64</f>
        <v>#DIV/0!</v>
      </c>
      <c r="AR64" s="212" t="e">
        <f>AR$133*計算_投入係数表!AR64</f>
        <v>#DIV/0!</v>
      </c>
      <c r="AS64" s="212" t="e">
        <f>AS$133*計算_投入係数表!AS64</f>
        <v>#DIV/0!</v>
      </c>
      <c r="AT64" s="212" t="e">
        <f>AT$133*計算_投入係数表!AT64</f>
        <v>#DIV/0!</v>
      </c>
      <c r="AU64" s="212" t="e">
        <f>AU$133*計算_投入係数表!AU64</f>
        <v>#DIV/0!</v>
      </c>
      <c r="AV64" s="212" t="e">
        <f>AV$133*計算_投入係数表!AV64</f>
        <v>#DIV/0!</v>
      </c>
      <c r="AW64" s="212" t="e">
        <f>AW$133*計算_投入係数表!AW64</f>
        <v>#DIV/0!</v>
      </c>
      <c r="AX64" s="212" t="e">
        <f>AX$133*計算_投入係数表!AX64</f>
        <v>#DIV/0!</v>
      </c>
      <c r="AY64" s="212" t="e">
        <f>AY$133*計算_投入係数表!AY64</f>
        <v>#DIV/0!</v>
      </c>
      <c r="AZ64" s="212" t="e">
        <f>AZ$133*計算_投入係数表!AZ64</f>
        <v>#DIV/0!</v>
      </c>
      <c r="BA64" s="212" t="e">
        <f>BA$133*計算_投入係数表!BA64</f>
        <v>#DIV/0!</v>
      </c>
      <c r="BB64" s="212" t="e">
        <f>BB$133*計算_投入係数表!BB64</f>
        <v>#DIV/0!</v>
      </c>
      <c r="BC64" s="212" t="e">
        <f>BC$133*計算_投入係数表!BC64</f>
        <v>#DIV/0!</v>
      </c>
      <c r="BD64" s="212" t="e">
        <f>BD$133*計算_投入係数表!BD64</f>
        <v>#DIV/0!</v>
      </c>
      <c r="BE64" s="212" t="e">
        <f>BE$133*計算_投入係数表!BE64</f>
        <v>#DIV/0!</v>
      </c>
      <c r="BF64" s="212" t="e">
        <f>BF$133*計算_投入係数表!BF64</f>
        <v>#DIV/0!</v>
      </c>
      <c r="BG64" s="212" t="e">
        <f>BG$133*計算_投入係数表!BG64</f>
        <v>#DIV/0!</v>
      </c>
      <c r="BH64" s="212" t="e">
        <f>BH$133*計算_投入係数表!BH64</f>
        <v>#DIV/0!</v>
      </c>
      <c r="BI64" s="212" t="e">
        <f>BI$133*計算_投入係数表!BI64</f>
        <v>#DIV/0!</v>
      </c>
      <c r="BJ64" s="212" t="e">
        <f>BJ$133*計算_投入係数表!BJ64</f>
        <v>#DIV/0!</v>
      </c>
      <c r="BK64" s="212" t="e">
        <f>BK$133*計算_投入係数表!BK64</f>
        <v>#DIV/0!</v>
      </c>
      <c r="BL64" s="212" t="e">
        <f>BL$133*計算_投入係数表!BL64</f>
        <v>#DIV/0!</v>
      </c>
      <c r="BM64" s="212" t="e">
        <f>BM$133*計算_投入係数表!BM64</f>
        <v>#DIV/0!</v>
      </c>
      <c r="BN64" s="212" t="e">
        <f>BN$133*計算_投入係数表!BN64</f>
        <v>#DIV/0!</v>
      </c>
      <c r="BO64" s="212" t="e">
        <f>BO$133*計算_投入係数表!BO64</f>
        <v>#DIV/0!</v>
      </c>
      <c r="BP64" s="212" t="e">
        <f>BP$133*計算_投入係数表!BP64</f>
        <v>#DIV/0!</v>
      </c>
      <c r="BQ64" s="212" t="e">
        <f>BQ$133*計算_投入係数表!BQ64</f>
        <v>#DIV/0!</v>
      </c>
      <c r="BR64" s="212" t="e">
        <f>BR$133*計算_投入係数表!BR64</f>
        <v>#DIV/0!</v>
      </c>
      <c r="BS64" s="212" t="e">
        <f>BS$133*計算_投入係数表!BS64</f>
        <v>#DIV/0!</v>
      </c>
      <c r="BT64" s="212" t="e">
        <f>BT$133*計算_投入係数表!BT64</f>
        <v>#DIV/0!</v>
      </c>
      <c r="BU64" s="212" t="e">
        <f>BU$133*計算_投入係数表!BU64</f>
        <v>#DIV/0!</v>
      </c>
      <c r="BV64" s="212" t="e">
        <f>BV$133*計算_投入係数表!BV64</f>
        <v>#DIV/0!</v>
      </c>
      <c r="BW64" s="212" t="e">
        <f>BW$133*計算_投入係数表!BW64</f>
        <v>#DIV/0!</v>
      </c>
      <c r="BX64" s="212" t="e">
        <f>BX$133*計算_投入係数表!BX64</f>
        <v>#DIV/0!</v>
      </c>
      <c r="BY64" s="212" t="e">
        <f>BY$133*計算_投入係数表!BY64</f>
        <v>#DIV/0!</v>
      </c>
      <c r="BZ64" s="212" t="e">
        <f>BZ$133*計算_投入係数表!BZ64</f>
        <v>#DIV/0!</v>
      </c>
      <c r="CA64" s="212" t="e">
        <f>CA$133*計算_投入係数表!CA64</f>
        <v>#DIV/0!</v>
      </c>
      <c r="CB64" s="212" t="e">
        <f>CB$133*計算_投入係数表!CB64</f>
        <v>#DIV/0!</v>
      </c>
      <c r="CC64" s="212" t="e">
        <f>CC$133*計算_投入係数表!CC64</f>
        <v>#DIV/0!</v>
      </c>
      <c r="CD64" s="212" t="e">
        <f>CD$133*計算_投入係数表!CD64</f>
        <v>#DIV/0!</v>
      </c>
      <c r="CE64" s="212" t="e">
        <f>CE$133*計算_投入係数表!CE64</f>
        <v>#DIV/0!</v>
      </c>
      <c r="CF64" s="212" t="e">
        <f>CF$133*計算_投入係数表!CF64</f>
        <v>#DIV/0!</v>
      </c>
      <c r="CG64" s="212" t="e">
        <f>CG$133*計算_投入係数表!CG64</f>
        <v>#DIV/0!</v>
      </c>
      <c r="CH64" s="212" t="e">
        <f>CH$133*計算_投入係数表!CH64</f>
        <v>#DIV/0!</v>
      </c>
      <c r="CI64" s="212" t="e">
        <f>CI$133*計算_投入係数表!CI64</f>
        <v>#DIV/0!</v>
      </c>
      <c r="CJ64" s="212" t="e">
        <f>CJ$133*計算_投入係数表!CJ64</f>
        <v>#DIV/0!</v>
      </c>
      <c r="CK64" s="212" t="e">
        <f>CK$133*計算_投入係数表!CK64</f>
        <v>#DIV/0!</v>
      </c>
      <c r="CL64" s="212" t="e">
        <f>CL$133*計算_投入係数表!CL64</f>
        <v>#DIV/0!</v>
      </c>
      <c r="CM64" s="212" t="e">
        <f>CM$133*計算_投入係数表!CM64</f>
        <v>#DIV/0!</v>
      </c>
      <c r="CN64" s="212" t="e">
        <f>CN$133*計算_投入係数表!CN64</f>
        <v>#DIV/0!</v>
      </c>
      <c r="CO64" s="212" t="e">
        <f>CO$133*計算_投入係数表!CO64</f>
        <v>#DIV/0!</v>
      </c>
      <c r="CP64" s="212" t="e">
        <f>CP$133*計算_投入係数表!CP64</f>
        <v>#DIV/0!</v>
      </c>
      <c r="CQ64" s="212" t="e">
        <f>CQ$133*計算_投入係数表!CQ64</f>
        <v>#DIV/0!</v>
      </c>
      <c r="CR64" s="212" t="e">
        <f>CR$133*計算_投入係数表!CR64</f>
        <v>#DIV/0!</v>
      </c>
      <c r="CS64" s="212" t="e">
        <f>CS$133*計算_投入係数表!CS64</f>
        <v>#DIV/0!</v>
      </c>
      <c r="CT64" s="212" t="e">
        <f>CT$133*計算_投入係数表!CT64</f>
        <v>#DIV/0!</v>
      </c>
      <c r="CU64" s="212" t="e">
        <f>CU$133*計算_投入係数表!CU64</f>
        <v>#DIV/0!</v>
      </c>
      <c r="CV64" s="212" t="e">
        <f>CV$133*計算_投入係数表!CV64</f>
        <v>#DIV/0!</v>
      </c>
      <c r="CW64" s="212" t="e">
        <f>CW$133*計算_投入係数表!CW64</f>
        <v>#DIV/0!</v>
      </c>
      <c r="CX64" s="212" t="e">
        <f>CX$133*計算_投入係数表!CX64</f>
        <v>#DIV/0!</v>
      </c>
      <c r="CY64" s="212" t="e">
        <f>CY$133*計算_投入係数表!CY64</f>
        <v>#DIV/0!</v>
      </c>
      <c r="CZ64" s="212" t="e">
        <f>CZ$133*計算_投入係数表!CZ64</f>
        <v>#DIV/0!</v>
      </c>
      <c r="DA64" s="212" t="e">
        <f>DA$133*計算_投入係数表!DA64</f>
        <v>#DIV/0!</v>
      </c>
      <c r="DB64" s="212" t="e">
        <f>DB$133*計算_投入係数表!DB64</f>
        <v>#DIV/0!</v>
      </c>
      <c r="DC64" s="212" t="e">
        <f>DC$133*計算_投入係数表!DC64</f>
        <v>#DIV/0!</v>
      </c>
      <c r="DD64" s="212" t="e">
        <f>DD$133*計算_投入係数表!DD64</f>
        <v>#DIV/0!</v>
      </c>
      <c r="DE64" s="212" t="e">
        <f>DE$133*計算_投入係数表!DE64</f>
        <v>#DIV/0!</v>
      </c>
      <c r="DF64" s="212" t="e">
        <f>DF$133*計算_投入係数表!DF64</f>
        <v>#DIV/0!</v>
      </c>
      <c r="DG64" s="212" t="e">
        <f>DG$133*計算_投入係数表!DG64</f>
        <v>#DIV/0!</v>
      </c>
      <c r="DH64" s="212" t="e">
        <f>DH$133*計算_投入係数表!DH64</f>
        <v>#DIV/0!</v>
      </c>
      <c r="DI64" s="212" t="e">
        <f>DI$133*計算_投入係数表!DI64</f>
        <v>#DIV/0!</v>
      </c>
      <c r="DJ64" s="212" t="e">
        <f>DJ$133*計算_投入係数表!DJ64</f>
        <v>#DIV/0!</v>
      </c>
      <c r="DK64" s="212" t="e">
        <f>DK$133*計算_投入係数表!DK64</f>
        <v>#DIV/0!</v>
      </c>
      <c r="DL64" s="212" t="e">
        <f>DL$133*計算_投入係数表!DL64</f>
        <v>#DIV/0!</v>
      </c>
      <c r="DM64" s="212" t="e">
        <f>DM$133*計算_投入係数表!DM64</f>
        <v>#DIV/0!</v>
      </c>
      <c r="DN64" s="212" t="e">
        <f>DN$133*計算_投入係数表!DN64</f>
        <v>#DIV/0!</v>
      </c>
      <c r="DO64" s="212" t="e">
        <f>DO$133*計算_投入係数表!DO64</f>
        <v>#DIV/0!</v>
      </c>
      <c r="DP64" s="212" t="e">
        <f>DP$133*計算_投入係数表!DP64</f>
        <v>#DIV/0!</v>
      </c>
      <c r="DQ64" s="212" t="e">
        <f>DQ$133*計算_投入係数表!DQ64</f>
        <v>#DIV/0!</v>
      </c>
      <c r="DR64" s="212" t="e">
        <f>DR$133*計算_投入係数表!DR64</f>
        <v>#DIV/0!</v>
      </c>
      <c r="DS64" s="212" t="e">
        <f>DS$133*計算_投入係数表!DS64</f>
        <v>#DIV/0!</v>
      </c>
      <c r="DT64" s="213">
        <f t="shared" si="0"/>
        <v>0</v>
      </c>
      <c r="DU64" s="220">
        <f>SUMIF(振分, $C64, 入力_北海道基本取引表!DU$4:DU$124)*($DV$140/$DW$140)</f>
        <v>0</v>
      </c>
      <c r="DV64" s="220">
        <f>SUMIF(振分, $C64, 入力_北海道基本取引表!DV$4:DV$124)*(入力!$D$718/入力!$F$718)</f>
        <v>0</v>
      </c>
      <c r="DW64" s="220">
        <f>SUMIF(振分, $C64, 入力_北海道基本取引表!DW$4:DW$124)*(計算_基本取引表_調整前!$DV$141/計算_基本取引表_調整前!$DW$141)</f>
        <v>0</v>
      </c>
      <c r="DX64" s="220">
        <f>SUMIF(振分, $C64, 入力_北海道基本取引表!DX$4:DX$124)*(計算_基本取引表_調整前!$DV$142/計算_基本取引表_調整前!$DW$142)</f>
        <v>0</v>
      </c>
      <c r="DY64" s="220">
        <f>SUMIF(振分, $C64, 入力_北海道基本取引表!DY$4:DY$124)*(入力!$D$700/入力!$F$700)</f>
        <v>0</v>
      </c>
      <c r="DZ64" s="220">
        <f>SUMIF(振分, $C64, 入力_北海道基本取引表!DZ$4:DZ$124)*($DV$140/$DW$140)</f>
        <v>0</v>
      </c>
      <c r="EA64" s="220" t="e">
        <f>SUMIF(振分, $C64, 入力_北海道基本取引表!EA$4:EA$124)*($EJ64/SUMIF(振分, $C64, 入力_北海道基本取引表!$EO$4:$EO$124))</f>
        <v>#DIV/0!</v>
      </c>
      <c r="EB64" s="220"/>
      <c r="EC64" s="221" t="e">
        <f t="shared" si="1"/>
        <v>#DIV/0!</v>
      </c>
      <c r="ED64" s="222" t="e">
        <f t="shared" si="2"/>
        <v>#DIV/0!</v>
      </c>
      <c r="EE64" s="220"/>
      <c r="EF64" s="222"/>
      <c r="EG64" s="222"/>
      <c r="EH64" s="220"/>
      <c r="EI64" s="222"/>
      <c r="EJ64" s="216">
        <v>0</v>
      </c>
    </row>
    <row r="65" spans="2:140" s="6" customFormat="1" ht="12" x14ac:dyDescent="0.25">
      <c r="B65" s="53" t="s">
        <v>92</v>
      </c>
      <c r="C65" s="192" t="str">
        <v>-</v>
      </c>
      <c r="D65" s="211">
        <f>D$133*計算_投入係数表!D65</f>
        <v>0</v>
      </c>
      <c r="E65" s="212">
        <f>E$133*計算_投入係数表!E65</f>
        <v>0</v>
      </c>
      <c r="F65" s="212">
        <f>F$133*計算_投入係数表!F65</f>
        <v>0</v>
      </c>
      <c r="G65" s="212">
        <f>G$133*計算_投入係数表!G65</f>
        <v>0</v>
      </c>
      <c r="H65" s="212">
        <f>H$133*計算_投入係数表!H65</f>
        <v>0</v>
      </c>
      <c r="I65" s="212">
        <f>I$133*計算_投入係数表!I65</f>
        <v>0</v>
      </c>
      <c r="J65" s="212">
        <f>J$133*計算_投入係数表!J65</f>
        <v>0</v>
      </c>
      <c r="K65" s="212">
        <f>K$133*計算_投入係数表!K65</f>
        <v>0</v>
      </c>
      <c r="L65" s="212">
        <f>L$133*計算_投入係数表!L65</f>
        <v>0</v>
      </c>
      <c r="M65" s="212">
        <f>M$133*計算_投入係数表!M65</f>
        <v>0</v>
      </c>
      <c r="N65" s="212">
        <f>N$133*計算_投入係数表!N65</f>
        <v>0</v>
      </c>
      <c r="O65" s="212">
        <f>O$133*計算_投入係数表!O65</f>
        <v>0</v>
      </c>
      <c r="P65" s="212">
        <f>P$133*計算_投入係数表!P65</f>
        <v>0</v>
      </c>
      <c r="Q65" s="212" t="e">
        <f>Q$133*計算_投入係数表!Q65</f>
        <v>#DIV/0!</v>
      </c>
      <c r="R65" s="212" t="e">
        <f>R$133*計算_投入係数表!R65</f>
        <v>#DIV/0!</v>
      </c>
      <c r="S65" s="212" t="e">
        <f>S$133*計算_投入係数表!S65</f>
        <v>#DIV/0!</v>
      </c>
      <c r="T65" s="212" t="e">
        <f>T$133*計算_投入係数表!T65</f>
        <v>#DIV/0!</v>
      </c>
      <c r="U65" s="212" t="e">
        <f>U$133*計算_投入係数表!U65</f>
        <v>#DIV/0!</v>
      </c>
      <c r="V65" s="212" t="e">
        <f>V$133*計算_投入係数表!V65</f>
        <v>#DIV/0!</v>
      </c>
      <c r="W65" s="212" t="e">
        <f>W$133*計算_投入係数表!W65</f>
        <v>#DIV/0!</v>
      </c>
      <c r="X65" s="212" t="e">
        <f>X$133*計算_投入係数表!X65</f>
        <v>#DIV/0!</v>
      </c>
      <c r="Y65" s="212" t="e">
        <f>Y$133*計算_投入係数表!Y65</f>
        <v>#DIV/0!</v>
      </c>
      <c r="Z65" s="212" t="e">
        <f>Z$133*計算_投入係数表!Z65</f>
        <v>#DIV/0!</v>
      </c>
      <c r="AA65" s="212" t="e">
        <f>AA$133*計算_投入係数表!AA65</f>
        <v>#DIV/0!</v>
      </c>
      <c r="AB65" s="212" t="e">
        <f>AB$133*計算_投入係数表!AB65</f>
        <v>#DIV/0!</v>
      </c>
      <c r="AC65" s="212" t="e">
        <f>AC$133*計算_投入係数表!AC65</f>
        <v>#DIV/0!</v>
      </c>
      <c r="AD65" s="212" t="e">
        <f>AD$133*計算_投入係数表!AD65</f>
        <v>#DIV/0!</v>
      </c>
      <c r="AE65" s="212" t="e">
        <f>AE$133*計算_投入係数表!AE65</f>
        <v>#DIV/0!</v>
      </c>
      <c r="AF65" s="212" t="e">
        <f>AF$133*計算_投入係数表!AF65</f>
        <v>#DIV/0!</v>
      </c>
      <c r="AG65" s="212" t="e">
        <f>AG$133*計算_投入係数表!AG65</f>
        <v>#DIV/0!</v>
      </c>
      <c r="AH65" s="212" t="e">
        <f>AH$133*計算_投入係数表!AH65</f>
        <v>#DIV/0!</v>
      </c>
      <c r="AI65" s="212" t="e">
        <f>AI$133*計算_投入係数表!AI65</f>
        <v>#DIV/0!</v>
      </c>
      <c r="AJ65" s="212" t="e">
        <f>AJ$133*計算_投入係数表!AJ65</f>
        <v>#DIV/0!</v>
      </c>
      <c r="AK65" s="212" t="e">
        <f>AK$133*計算_投入係数表!AK65</f>
        <v>#DIV/0!</v>
      </c>
      <c r="AL65" s="212" t="e">
        <f>AL$133*計算_投入係数表!AL65</f>
        <v>#DIV/0!</v>
      </c>
      <c r="AM65" s="212" t="e">
        <f>AM$133*計算_投入係数表!AM65</f>
        <v>#DIV/0!</v>
      </c>
      <c r="AN65" s="212" t="e">
        <f>AN$133*計算_投入係数表!AN65</f>
        <v>#DIV/0!</v>
      </c>
      <c r="AO65" s="212" t="e">
        <f>AO$133*計算_投入係数表!AO65</f>
        <v>#DIV/0!</v>
      </c>
      <c r="AP65" s="212" t="e">
        <f>AP$133*計算_投入係数表!AP65</f>
        <v>#DIV/0!</v>
      </c>
      <c r="AQ65" s="212" t="e">
        <f>AQ$133*計算_投入係数表!AQ65</f>
        <v>#DIV/0!</v>
      </c>
      <c r="AR65" s="212" t="e">
        <f>AR$133*計算_投入係数表!AR65</f>
        <v>#DIV/0!</v>
      </c>
      <c r="AS65" s="212" t="e">
        <f>AS$133*計算_投入係数表!AS65</f>
        <v>#DIV/0!</v>
      </c>
      <c r="AT65" s="212" t="e">
        <f>AT$133*計算_投入係数表!AT65</f>
        <v>#DIV/0!</v>
      </c>
      <c r="AU65" s="212" t="e">
        <f>AU$133*計算_投入係数表!AU65</f>
        <v>#DIV/0!</v>
      </c>
      <c r="AV65" s="212" t="e">
        <f>AV$133*計算_投入係数表!AV65</f>
        <v>#DIV/0!</v>
      </c>
      <c r="AW65" s="212" t="e">
        <f>AW$133*計算_投入係数表!AW65</f>
        <v>#DIV/0!</v>
      </c>
      <c r="AX65" s="212" t="e">
        <f>AX$133*計算_投入係数表!AX65</f>
        <v>#DIV/0!</v>
      </c>
      <c r="AY65" s="212" t="e">
        <f>AY$133*計算_投入係数表!AY65</f>
        <v>#DIV/0!</v>
      </c>
      <c r="AZ65" s="212" t="e">
        <f>AZ$133*計算_投入係数表!AZ65</f>
        <v>#DIV/0!</v>
      </c>
      <c r="BA65" s="212" t="e">
        <f>BA$133*計算_投入係数表!BA65</f>
        <v>#DIV/0!</v>
      </c>
      <c r="BB65" s="212" t="e">
        <f>BB$133*計算_投入係数表!BB65</f>
        <v>#DIV/0!</v>
      </c>
      <c r="BC65" s="212" t="e">
        <f>BC$133*計算_投入係数表!BC65</f>
        <v>#DIV/0!</v>
      </c>
      <c r="BD65" s="212" t="e">
        <f>BD$133*計算_投入係数表!BD65</f>
        <v>#DIV/0!</v>
      </c>
      <c r="BE65" s="212" t="e">
        <f>BE$133*計算_投入係数表!BE65</f>
        <v>#DIV/0!</v>
      </c>
      <c r="BF65" s="212" t="e">
        <f>BF$133*計算_投入係数表!BF65</f>
        <v>#DIV/0!</v>
      </c>
      <c r="BG65" s="212" t="e">
        <f>BG$133*計算_投入係数表!BG65</f>
        <v>#DIV/0!</v>
      </c>
      <c r="BH65" s="212" t="e">
        <f>BH$133*計算_投入係数表!BH65</f>
        <v>#DIV/0!</v>
      </c>
      <c r="BI65" s="212" t="e">
        <f>BI$133*計算_投入係数表!BI65</f>
        <v>#DIV/0!</v>
      </c>
      <c r="BJ65" s="212" t="e">
        <f>BJ$133*計算_投入係数表!BJ65</f>
        <v>#DIV/0!</v>
      </c>
      <c r="BK65" s="212" t="e">
        <f>BK$133*計算_投入係数表!BK65</f>
        <v>#DIV/0!</v>
      </c>
      <c r="BL65" s="212" t="e">
        <f>BL$133*計算_投入係数表!BL65</f>
        <v>#DIV/0!</v>
      </c>
      <c r="BM65" s="212" t="e">
        <f>BM$133*計算_投入係数表!BM65</f>
        <v>#DIV/0!</v>
      </c>
      <c r="BN65" s="212" t="e">
        <f>BN$133*計算_投入係数表!BN65</f>
        <v>#DIV/0!</v>
      </c>
      <c r="BO65" s="212" t="e">
        <f>BO$133*計算_投入係数表!BO65</f>
        <v>#DIV/0!</v>
      </c>
      <c r="BP65" s="212" t="e">
        <f>BP$133*計算_投入係数表!BP65</f>
        <v>#DIV/0!</v>
      </c>
      <c r="BQ65" s="212" t="e">
        <f>BQ$133*計算_投入係数表!BQ65</f>
        <v>#DIV/0!</v>
      </c>
      <c r="BR65" s="212" t="e">
        <f>BR$133*計算_投入係数表!BR65</f>
        <v>#DIV/0!</v>
      </c>
      <c r="BS65" s="212" t="e">
        <f>BS$133*計算_投入係数表!BS65</f>
        <v>#DIV/0!</v>
      </c>
      <c r="BT65" s="212" t="e">
        <f>BT$133*計算_投入係数表!BT65</f>
        <v>#DIV/0!</v>
      </c>
      <c r="BU65" s="212" t="e">
        <f>BU$133*計算_投入係数表!BU65</f>
        <v>#DIV/0!</v>
      </c>
      <c r="BV65" s="212" t="e">
        <f>BV$133*計算_投入係数表!BV65</f>
        <v>#DIV/0!</v>
      </c>
      <c r="BW65" s="212" t="e">
        <f>BW$133*計算_投入係数表!BW65</f>
        <v>#DIV/0!</v>
      </c>
      <c r="BX65" s="212" t="e">
        <f>BX$133*計算_投入係数表!BX65</f>
        <v>#DIV/0!</v>
      </c>
      <c r="BY65" s="212" t="e">
        <f>BY$133*計算_投入係数表!BY65</f>
        <v>#DIV/0!</v>
      </c>
      <c r="BZ65" s="212" t="e">
        <f>BZ$133*計算_投入係数表!BZ65</f>
        <v>#DIV/0!</v>
      </c>
      <c r="CA65" s="212" t="e">
        <f>CA$133*計算_投入係数表!CA65</f>
        <v>#DIV/0!</v>
      </c>
      <c r="CB65" s="212" t="e">
        <f>CB$133*計算_投入係数表!CB65</f>
        <v>#DIV/0!</v>
      </c>
      <c r="CC65" s="212" t="e">
        <f>CC$133*計算_投入係数表!CC65</f>
        <v>#DIV/0!</v>
      </c>
      <c r="CD65" s="212" t="e">
        <f>CD$133*計算_投入係数表!CD65</f>
        <v>#DIV/0!</v>
      </c>
      <c r="CE65" s="212" t="e">
        <f>CE$133*計算_投入係数表!CE65</f>
        <v>#DIV/0!</v>
      </c>
      <c r="CF65" s="212" t="e">
        <f>CF$133*計算_投入係数表!CF65</f>
        <v>#DIV/0!</v>
      </c>
      <c r="CG65" s="212" t="e">
        <f>CG$133*計算_投入係数表!CG65</f>
        <v>#DIV/0!</v>
      </c>
      <c r="CH65" s="212" t="e">
        <f>CH$133*計算_投入係数表!CH65</f>
        <v>#DIV/0!</v>
      </c>
      <c r="CI65" s="212" t="e">
        <f>CI$133*計算_投入係数表!CI65</f>
        <v>#DIV/0!</v>
      </c>
      <c r="CJ65" s="212" t="e">
        <f>CJ$133*計算_投入係数表!CJ65</f>
        <v>#DIV/0!</v>
      </c>
      <c r="CK65" s="212" t="e">
        <f>CK$133*計算_投入係数表!CK65</f>
        <v>#DIV/0!</v>
      </c>
      <c r="CL65" s="212" t="e">
        <f>CL$133*計算_投入係数表!CL65</f>
        <v>#DIV/0!</v>
      </c>
      <c r="CM65" s="212" t="e">
        <f>CM$133*計算_投入係数表!CM65</f>
        <v>#DIV/0!</v>
      </c>
      <c r="CN65" s="212" t="e">
        <f>CN$133*計算_投入係数表!CN65</f>
        <v>#DIV/0!</v>
      </c>
      <c r="CO65" s="212" t="e">
        <f>CO$133*計算_投入係数表!CO65</f>
        <v>#DIV/0!</v>
      </c>
      <c r="CP65" s="212" t="e">
        <f>CP$133*計算_投入係数表!CP65</f>
        <v>#DIV/0!</v>
      </c>
      <c r="CQ65" s="212" t="e">
        <f>CQ$133*計算_投入係数表!CQ65</f>
        <v>#DIV/0!</v>
      </c>
      <c r="CR65" s="212" t="e">
        <f>CR$133*計算_投入係数表!CR65</f>
        <v>#DIV/0!</v>
      </c>
      <c r="CS65" s="212" t="e">
        <f>CS$133*計算_投入係数表!CS65</f>
        <v>#DIV/0!</v>
      </c>
      <c r="CT65" s="212" t="e">
        <f>CT$133*計算_投入係数表!CT65</f>
        <v>#DIV/0!</v>
      </c>
      <c r="CU65" s="212" t="e">
        <f>CU$133*計算_投入係数表!CU65</f>
        <v>#DIV/0!</v>
      </c>
      <c r="CV65" s="212" t="e">
        <f>CV$133*計算_投入係数表!CV65</f>
        <v>#DIV/0!</v>
      </c>
      <c r="CW65" s="212" t="e">
        <f>CW$133*計算_投入係数表!CW65</f>
        <v>#DIV/0!</v>
      </c>
      <c r="CX65" s="212" t="e">
        <f>CX$133*計算_投入係数表!CX65</f>
        <v>#DIV/0!</v>
      </c>
      <c r="CY65" s="212" t="e">
        <f>CY$133*計算_投入係数表!CY65</f>
        <v>#DIV/0!</v>
      </c>
      <c r="CZ65" s="212" t="e">
        <f>CZ$133*計算_投入係数表!CZ65</f>
        <v>#DIV/0!</v>
      </c>
      <c r="DA65" s="212" t="e">
        <f>DA$133*計算_投入係数表!DA65</f>
        <v>#DIV/0!</v>
      </c>
      <c r="DB65" s="212" t="e">
        <f>DB$133*計算_投入係数表!DB65</f>
        <v>#DIV/0!</v>
      </c>
      <c r="DC65" s="212" t="e">
        <f>DC$133*計算_投入係数表!DC65</f>
        <v>#DIV/0!</v>
      </c>
      <c r="DD65" s="212" t="e">
        <f>DD$133*計算_投入係数表!DD65</f>
        <v>#DIV/0!</v>
      </c>
      <c r="DE65" s="212" t="e">
        <f>DE$133*計算_投入係数表!DE65</f>
        <v>#DIV/0!</v>
      </c>
      <c r="DF65" s="212" t="e">
        <f>DF$133*計算_投入係数表!DF65</f>
        <v>#DIV/0!</v>
      </c>
      <c r="DG65" s="212" t="e">
        <f>DG$133*計算_投入係数表!DG65</f>
        <v>#DIV/0!</v>
      </c>
      <c r="DH65" s="212" t="e">
        <f>DH$133*計算_投入係数表!DH65</f>
        <v>#DIV/0!</v>
      </c>
      <c r="DI65" s="212" t="e">
        <f>DI$133*計算_投入係数表!DI65</f>
        <v>#DIV/0!</v>
      </c>
      <c r="DJ65" s="212" t="e">
        <f>DJ$133*計算_投入係数表!DJ65</f>
        <v>#DIV/0!</v>
      </c>
      <c r="DK65" s="212" t="e">
        <f>DK$133*計算_投入係数表!DK65</f>
        <v>#DIV/0!</v>
      </c>
      <c r="DL65" s="212" t="e">
        <f>DL$133*計算_投入係数表!DL65</f>
        <v>#DIV/0!</v>
      </c>
      <c r="DM65" s="212" t="e">
        <f>DM$133*計算_投入係数表!DM65</f>
        <v>#DIV/0!</v>
      </c>
      <c r="DN65" s="212" t="e">
        <f>DN$133*計算_投入係数表!DN65</f>
        <v>#DIV/0!</v>
      </c>
      <c r="DO65" s="212" t="e">
        <f>DO$133*計算_投入係数表!DO65</f>
        <v>#DIV/0!</v>
      </c>
      <c r="DP65" s="212" t="e">
        <f>DP$133*計算_投入係数表!DP65</f>
        <v>#DIV/0!</v>
      </c>
      <c r="DQ65" s="212" t="e">
        <f>DQ$133*計算_投入係数表!DQ65</f>
        <v>#DIV/0!</v>
      </c>
      <c r="DR65" s="212" t="e">
        <f>DR$133*計算_投入係数表!DR65</f>
        <v>#DIV/0!</v>
      </c>
      <c r="DS65" s="212" t="e">
        <f>DS$133*計算_投入係数表!DS65</f>
        <v>#DIV/0!</v>
      </c>
      <c r="DT65" s="213">
        <f t="shared" si="0"/>
        <v>0</v>
      </c>
      <c r="DU65" s="214">
        <f>SUMIF(振分, $C65, 入力_北海道基本取引表!DU$4:DU$124)*($DV$140/$DW$140)</f>
        <v>0</v>
      </c>
      <c r="DV65" s="214">
        <f>SUMIF(振分, $C65, 入力_北海道基本取引表!DV$4:DV$124)*(入力!$D$718/入力!$F$718)</f>
        <v>0</v>
      </c>
      <c r="DW65" s="214">
        <f>SUMIF(振分, $C65, 入力_北海道基本取引表!DW$4:DW$124)*(計算_基本取引表_調整前!$DV$141/計算_基本取引表_調整前!$DW$141)</f>
        <v>0</v>
      </c>
      <c r="DX65" s="214">
        <f>SUMIF(振分, $C65, 入力_北海道基本取引表!DX$4:DX$124)*(計算_基本取引表_調整前!$DV$142/計算_基本取引表_調整前!$DW$142)</f>
        <v>0</v>
      </c>
      <c r="DY65" s="214">
        <f>SUMIF(振分, $C65, 入力_北海道基本取引表!DY$4:DY$124)*(入力!$D$700/入力!$F$700)</f>
        <v>0</v>
      </c>
      <c r="DZ65" s="214">
        <f>SUMIF(振分, $C65, 入力_北海道基本取引表!DZ$4:DZ$124)*($DV$140/$DW$140)</f>
        <v>0</v>
      </c>
      <c r="EA65" s="214" t="e">
        <f>SUMIF(振分, $C65, 入力_北海道基本取引表!EA$4:EA$124)*($EJ65/SUMIF(振分, $C65, 入力_北海道基本取引表!$EO$4:$EO$124))</f>
        <v>#DIV/0!</v>
      </c>
      <c r="EB65" s="214"/>
      <c r="EC65" s="215" t="e">
        <f t="shared" si="1"/>
        <v>#DIV/0!</v>
      </c>
      <c r="ED65" s="216" t="e">
        <f t="shared" si="2"/>
        <v>#DIV/0!</v>
      </c>
      <c r="EE65" s="214"/>
      <c r="EF65" s="216"/>
      <c r="EG65" s="216"/>
      <c r="EH65" s="214"/>
      <c r="EI65" s="216"/>
      <c r="EJ65" s="216">
        <v>0</v>
      </c>
    </row>
    <row r="66" spans="2:140" s="6" customFormat="1" ht="12" x14ac:dyDescent="0.25">
      <c r="B66" s="53" t="s">
        <v>94</v>
      </c>
      <c r="C66" s="192" t="str">
        <v>-</v>
      </c>
      <c r="D66" s="211">
        <f>D$133*計算_投入係数表!D66</f>
        <v>0</v>
      </c>
      <c r="E66" s="212">
        <f>E$133*計算_投入係数表!E66</f>
        <v>0</v>
      </c>
      <c r="F66" s="212">
        <f>F$133*計算_投入係数表!F66</f>
        <v>0</v>
      </c>
      <c r="G66" s="212">
        <f>G$133*計算_投入係数表!G66</f>
        <v>0</v>
      </c>
      <c r="H66" s="212">
        <f>H$133*計算_投入係数表!H66</f>
        <v>0</v>
      </c>
      <c r="I66" s="212">
        <f>I$133*計算_投入係数表!I66</f>
        <v>0</v>
      </c>
      <c r="J66" s="212">
        <f>J$133*計算_投入係数表!J66</f>
        <v>0</v>
      </c>
      <c r="K66" s="212">
        <f>K$133*計算_投入係数表!K66</f>
        <v>0</v>
      </c>
      <c r="L66" s="212">
        <f>L$133*計算_投入係数表!L66</f>
        <v>0</v>
      </c>
      <c r="M66" s="212">
        <f>M$133*計算_投入係数表!M66</f>
        <v>0</v>
      </c>
      <c r="N66" s="212">
        <f>N$133*計算_投入係数表!N66</f>
        <v>0</v>
      </c>
      <c r="O66" s="212">
        <f>O$133*計算_投入係数表!O66</f>
        <v>0</v>
      </c>
      <c r="P66" s="212">
        <f>P$133*計算_投入係数表!P66</f>
        <v>0</v>
      </c>
      <c r="Q66" s="212" t="e">
        <f>Q$133*計算_投入係数表!Q66</f>
        <v>#DIV/0!</v>
      </c>
      <c r="R66" s="212" t="e">
        <f>R$133*計算_投入係数表!R66</f>
        <v>#DIV/0!</v>
      </c>
      <c r="S66" s="212" t="e">
        <f>S$133*計算_投入係数表!S66</f>
        <v>#DIV/0!</v>
      </c>
      <c r="T66" s="212" t="e">
        <f>T$133*計算_投入係数表!T66</f>
        <v>#DIV/0!</v>
      </c>
      <c r="U66" s="212" t="e">
        <f>U$133*計算_投入係数表!U66</f>
        <v>#DIV/0!</v>
      </c>
      <c r="V66" s="212" t="e">
        <f>V$133*計算_投入係数表!V66</f>
        <v>#DIV/0!</v>
      </c>
      <c r="W66" s="212" t="e">
        <f>W$133*計算_投入係数表!W66</f>
        <v>#DIV/0!</v>
      </c>
      <c r="X66" s="212" t="e">
        <f>X$133*計算_投入係数表!X66</f>
        <v>#DIV/0!</v>
      </c>
      <c r="Y66" s="212" t="e">
        <f>Y$133*計算_投入係数表!Y66</f>
        <v>#DIV/0!</v>
      </c>
      <c r="Z66" s="212" t="e">
        <f>Z$133*計算_投入係数表!Z66</f>
        <v>#DIV/0!</v>
      </c>
      <c r="AA66" s="212" t="e">
        <f>AA$133*計算_投入係数表!AA66</f>
        <v>#DIV/0!</v>
      </c>
      <c r="AB66" s="212" t="e">
        <f>AB$133*計算_投入係数表!AB66</f>
        <v>#DIV/0!</v>
      </c>
      <c r="AC66" s="212" t="e">
        <f>AC$133*計算_投入係数表!AC66</f>
        <v>#DIV/0!</v>
      </c>
      <c r="AD66" s="212" t="e">
        <f>AD$133*計算_投入係数表!AD66</f>
        <v>#DIV/0!</v>
      </c>
      <c r="AE66" s="212" t="e">
        <f>AE$133*計算_投入係数表!AE66</f>
        <v>#DIV/0!</v>
      </c>
      <c r="AF66" s="212" t="e">
        <f>AF$133*計算_投入係数表!AF66</f>
        <v>#DIV/0!</v>
      </c>
      <c r="AG66" s="212" t="e">
        <f>AG$133*計算_投入係数表!AG66</f>
        <v>#DIV/0!</v>
      </c>
      <c r="AH66" s="212" t="e">
        <f>AH$133*計算_投入係数表!AH66</f>
        <v>#DIV/0!</v>
      </c>
      <c r="AI66" s="212" t="e">
        <f>AI$133*計算_投入係数表!AI66</f>
        <v>#DIV/0!</v>
      </c>
      <c r="AJ66" s="212" t="e">
        <f>AJ$133*計算_投入係数表!AJ66</f>
        <v>#DIV/0!</v>
      </c>
      <c r="AK66" s="212" t="e">
        <f>AK$133*計算_投入係数表!AK66</f>
        <v>#DIV/0!</v>
      </c>
      <c r="AL66" s="212" t="e">
        <f>AL$133*計算_投入係数表!AL66</f>
        <v>#DIV/0!</v>
      </c>
      <c r="AM66" s="212" t="e">
        <f>AM$133*計算_投入係数表!AM66</f>
        <v>#DIV/0!</v>
      </c>
      <c r="AN66" s="212" t="e">
        <f>AN$133*計算_投入係数表!AN66</f>
        <v>#DIV/0!</v>
      </c>
      <c r="AO66" s="212" t="e">
        <f>AO$133*計算_投入係数表!AO66</f>
        <v>#DIV/0!</v>
      </c>
      <c r="AP66" s="212" t="e">
        <f>AP$133*計算_投入係数表!AP66</f>
        <v>#DIV/0!</v>
      </c>
      <c r="AQ66" s="212" t="e">
        <f>AQ$133*計算_投入係数表!AQ66</f>
        <v>#DIV/0!</v>
      </c>
      <c r="AR66" s="212" t="e">
        <f>AR$133*計算_投入係数表!AR66</f>
        <v>#DIV/0!</v>
      </c>
      <c r="AS66" s="212" t="e">
        <f>AS$133*計算_投入係数表!AS66</f>
        <v>#DIV/0!</v>
      </c>
      <c r="AT66" s="212" t="e">
        <f>AT$133*計算_投入係数表!AT66</f>
        <v>#DIV/0!</v>
      </c>
      <c r="AU66" s="212" t="e">
        <f>AU$133*計算_投入係数表!AU66</f>
        <v>#DIV/0!</v>
      </c>
      <c r="AV66" s="212" t="e">
        <f>AV$133*計算_投入係数表!AV66</f>
        <v>#DIV/0!</v>
      </c>
      <c r="AW66" s="212" t="e">
        <f>AW$133*計算_投入係数表!AW66</f>
        <v>#DIV/0!</v>
      </c>
      <c r="AX66" s="212" t="e">
        <f>AX$133*計算_投入係数表!AX66</f>
        <v>#DIV/0!</v>
      </c>
      <c r="AY66" s="212" t="e">
        <f>AY$133*計算_投入係数表!AY66</f>
        <v>#DIV/0!</v>
      </c>
      <c r="AZ66" s="212" t="e">
        <f>AZ$133*計算_投入係数表!AZ66</f>
        <v>#DIV/0!</v>
      </c>
      <c r="BA66" s="212" t="e">
        <f>BA$133*計算_投入係数表!BA66</f>
        <v>#DIV/0!</v>
      </c>
      <c r="BB66" s="212" t="e">
        <f>BB$133*計算_投入係数表!BB66</f>
        <v>#DIV/0!</v>
      </c>
      <c r="BC66" s="212" t="e">
        <f>BC$133*計算_投入係数表!BC66</f>
        <v>#DIV/0!</v>
      </c>
      <c r="BD66" s="212" t="e">
        <f>BD$133*計算_投入係数表!BD66</f>
        <v>#DIV/0!</v>
      </c>
      <c r="BE66" s="212" t="e">
        <f>BE$133*計算_投入係数表!BE66</f>
        <v>#DIV/0!</v>
      </c>
      <c r="BF66" s="212" t="e">
        <f>BF$133*計算_投入係数表!BF66</f>
        <v>#DIV/0!</v>
      </c>
      <c r="BG66" s="212" t="e">
        <f>BG$133*計算_投入係数表!BG66</f>
        <v>#DIV/0!</v>
      </c>
      <c r="BH66" s="212" t="e">
        <f>BH$133*計算_投入係数表!BH66</f>
        <v>#DIV/0!</v>
      </c>
      <c r="BI66" s="212" t="e">
        <f>BI$133*計算_投入係数表!BI66</f>
        <v>#DIV/0!</v>
      </c>
      <c r="BJ66" s="212" t="e">
        <f>BJ$133*計算_投入係数表!BJ66</f>
        <v>#DIV/0!</v>
      </c>
      <c r="BK66" s="212" t="e">
        <f>BK$133*計算_投入係数表!BK66</f>
        <v>#DIV/0!</v>
      </c>
      <c r="BL66" s="212" t="e">
        <f>BL$133*計算_投入係数表!BL66</f>
        <v>#DIV/0!</v>
      </c>
      <c r="BM66" s="212" t="e">
        <f>BM$133*計算_投入係数表!BM66</f>
        <v>#DIV/0!</v>
      </c>
      <c r="BN66" s="212" t="e">
        <f>BN$133*計算_投入係数表!BN66</f>
        <v>#DIV/0!</v>
      </c>
      <c r="BO66" s="212" t="e">
        <f>BO$133*計算_投入係数表!BO66</f>
        <v>#DIV/0!</v>
      </c>
      <c r="BP66" s="212" t="e">
        <f>BP$133*計算_投入係数表!BP66</f>
        <v>#DIV/0!</v>
      </c>
      <c r="BQ66" s="212" t="e">
        <f>BQ$133*計算_投入係数表!BQ66</f>
        <v>#DIV/0!</v>
      </c>
      <c r="BR66" s="212" t="e">
        <f>BR$133*計算_投入係数表!BR66</f>
        <v>#DIV/0!</v>
      </c>
      <c r="BS66" s="212" t="e">
        <f>BS$133*計算_投入係数表!BS66</f>
        <v>#DIV/0!</v>
      </c>
      <c r="BT66" s="212" t="e">
        <f>BT$133*計算_投入係数表!BT66</f>
        <v>#DIV/0!</v>
      </c>
      <c r="BU66" s="212" t="e">
        <f>BU$133*計算_投入係数表!BU66</f>
        <v>#DIV/0!</v>
      </c>
      <c r="BV66" s="212" t="e">
        <f>BV$133*計算_投入係数表!BV66</f>
        <v>#DIV/0!</v>
      </c>
      <c r="BW66" s="212" t="e">
        <f>BW$133*計算_投入係数表!BW66</f>
        <v>#DIV/0!</v>
      </c>
      <c r="BX66" s="212" t="e">
        <f>BX$133*計算_投入係数表!BX66</f>
        <v>#DIV/0!</v>
      </c>
      <c r="BY66" s="212" t="e">
        <f>BY$133*計算_投入係数表!BY66</f>
        <v>#DIV/0!</v>
      </c>
      <c r="BZ66" s="212" t="e">
        <f>BZ$133*計算_投入係数表!BZ66</f>
        <v>#DIV/0!</v>
      </c>
      <c r="CA66" s="212" t="e">
        <f>CA$133*計算_投入係数表!CA66</f>
        <v>#DIV/0!</v>
      </c>
      <c r="CB66" s="212" t="e">
        <f>CB$133*計算_投入係数表!CB66</f>
        <v>#DIV/0!</v>
      </c>
      <c r="CC66" s="212" t="e">
        <f>CC$133*計算_投入係数表!CC66</f>
        <v>#DIV/0!</v>
      </c>
      <c r="CD66" s="212" t="e">
        <f>CD$133*計算_投入係数表!CD66</f>
        <v>#DIV/0!</v>
      </c>
      <c r="CE66" s="212" t="e">
        <f>CE$133*計算_投入係数表!CE66</f>
        <v>#DIV/0!</v>
      </c>
      <c r="CF66" s="212" t="e">
        <f>CF$133*計算_投入係数表!CF66</f>
        <v>#DIV/0!</v>
      </c>
      <c r="CG66" s="212" t="e">
        <f>CG$133*計算_投入係数表!CG66</f>
        <v>#DIV/0!</v>
      </c>
      <c r="CH66" s="212" t="e">
        <f>CH$133*計算_投入係数表!CH66</f>
        <v>#DIV/0!</v>
      </c>
      <c r="CI66" s="212" t="e">
        <f>CI$133*計算_投入係数表!CI66</f>
        <v>#DIV/0!</v>
      </c>
      <c r="CJ66" s="212" t="e">
        <f>CJ$133*計算_投入係数表!CJ66</f>
        <v>#DIV/0!</v>
      </c>
      <c r="CK66" s="212" t="e">
        <f>CK$133*計算_投入係数表!CK66</f>
        <v>#DIV/0!</v>
      </c>
      <c r="CL66" s="212" t="e">
        <f>CL$133*計算_投入係数表!CL66</f>
        <v>#DIV/0!</v>
      </c>
      <c r="CM66" s="212" t="e">
        <f>CM$133*計算_投入係数表!CM66</f>
        <v>#DIV/0!</v>
      </c>
      <c r="CN66" s="212" t="e">
        <f>CN$133*計算_投入係数表!CN66</f>
        <v>#DIV/0!</v>
      </c>
      <c r="CO66" s="212" t="e">
        <f>CO$133*計算_投入係数表!CO66</f>
        <v>#DIV/0!</v>
      </c>
      <c r="CP66" s="212" t="e">
        <f>CP$133*計算_投入係数表!CP66</f>
        <v>#DIV/0!</v>
      </c>
      <c r="CQ66" s="212" t="e">
        <f>CQ$133*計算_投入係数表!CQ66</f>
        <v>#DIV/0!</v>
      </c>
      <c r="CR66" s="212" t="e">
        <f>CR$133*計算_投入係数表!CR66</f>
        <v>#DIV/0!</v>
      </c>
      <c r="CS66" s="212" t="e">
        <f>CS$133*計算_投入係数表!CS66</f>
        <v>#DIV/0!</v>
      </c>
      <c r="CT66" s="212" t="e">
        <f>CT$133*計算_投入係数表!CT66</f>
        <v>#DIV/0!</v>
      </c>
      <c r="CU66" s="212" t="e">
        <f>CU$133*計算_投入係数表!CU66</f>
        <v>#DIV/0!</v>
      </c>
      <c r="CV66" s="212" t="e">
        <f>CV$133*計算_投入係数表!CV66</f>
        <v>#DIV/0!</v>
      </c>
      <c r="CW66" s="212" t="e">
        <f>CW$133*計算_投入係数表!CW66</f>
        <v>#DIV/0!</v>
      </c>
      <c r="CX66" s="212" t="e">
        <f>CX$133*計算_投入係数表!CX66</f>
        <v>#DIV/0!</v>
      </c>
      <c r="CY66" s="212" t="e">
        <f>CY$133*計算_投入係数表!CY66</f>
        <v>#DIV/0!</v>
      </c>
      <c r="CZ66" s="212" t="e">
        <f>CZ$133*計算_投入係数表!CZ66</f>
        <v>#DIV/0!</v>
      </c>
      <c r="DA66" s="212" t="e">
        <f>DA$133*計算_投入係数表!DA66</f>
        <v>#DIV/0!</v>
      </c>
      <c r="DB66" s="212" t="e">
        <f>DB$133*計算_投入係数表!DB66</f>
        <v>#DIV/0!</v>
      </c>
      <c r="DC66" s="212" t="e">
        <f>DC$133*計算_投入係数表!DC66</f>
        <v>#DIV/0!</v>
      </c>
      <c r="DD66" s="212" t="e">
        <f>DD$133*計算_投入係数表!DD66</f>
        <v>#DIV/0!</v>
      </c>
      <c r="DE66" s="212" t="e">
        <f>DE$133*計算_投入係数表!DE66</f>
        <v>#DIV/0!</v>
      </c>
      <c r="DF66" s="212" t="e">
        <f>DF$133*計算_投入係数表!DF66</f>
        <v>#DIV/0!</v>
      </c>
      <c r="DG66" s="212" t="e">
        <f>DG$133*計算_投入係数表!DG66</f>
        <v>#DIV/0!</v>
      </c>
      <c r="DH66" s="212" t="e">
        <f>DH$133*計算_投入係数表!DH66</f>
        <v>#DIV/0!</v>
      </c>
      <c r="DI66" s="212" t="e">
        <f>DI$133*計算_投入係数表!DI66</f>
        <v>#DIV/0!</v>
      </c>
      <c r="DJ66" s="212" t="e">
        <f>DJ$133*計算_投入係数表!DJ66</f>
        <v>#DIV/0!</v>
      </c>
      <c r="DK66" s="212" t="e">
        <f>DK$133*計算_投入係数表!DK66</f>
        <v>#DIV/0!</v>
      </c>
      <c r="DL66" s="212" t="e">
        <f>DL$133*計算_投入係数表!DL66</f>
        <v>#DIV/0!</v>
      </c>
      <c r="DM66" s="212" t="e">
        <f>DM$133*計算_投入係数表!DM66</f>
        <v>#DIV/0!</v>
      </c>
      <c r="DN66" s="212" t="e">
        <f>DN$133*計算_投入係数表!DN66</f>
        <v>#DIV/0!</v>
      </c>
      <c r="DO66" s="212" t="e">
        <f>DO$133*計算_投入係数表!DO66</f>
        <v>#DIV/0!</v>
      </c>
      <c r="DP66" s="212" t="e">
        <f>DP$133*計算_投入係数表!DP66</f>
        <v>#DIV/0!</v>
      </c>
      <c r="DQ66" s="212" t="e">
        <f>DQ$133*計算_投入係数表!DQ66</f>
        <v>#DIV/0!</v>
      </c>
      <c r="DR66" s="212" t="e">
        <f>DR$133*計算_投入係数表!DR66</f>
        <v>#DIV/0!</v>
      </c>
      <c r="DS66" s="212" t="e">
        <f>DS$133*計算_投入係数表!DS66</f>
        <v>#DIV/0!</v>
      </c>
      <c r="DT66" s="213">
        <f t="shared" si="0"/>
        <v>0</v>
      </c>
      <c r="DU66" s="214">
        <f>SUMIF(振分, $C66, 入力_北海道基本取引表!DU$4:DU$124)*($DV$140/$DW$140)</f>
        <v>0</v>
      </c>
      <c r="DV66" s="214">
        <f>SUMIF(振分, $C66, 入力_北海道基本取引表!DV$4:DV$124)*(入力!$D$718/入力!$F$718)</f>
        <v>0</v>
      </c>
      <c r="DW66" s="214">
        <f>SUMIF(振分, $C66, 入力_北海道基本取引表!DW$4:DW$124)*(計算_基本取引表_調整前!$DV$141/計算_基本取引表_調整前!$DW$141)</f>
        <v>0</v>
      </c>
      <c r="DX66" s="214">
        <f>SUMIF(振分, $C66, 入力_北海道基本取引表!DX$4:DX$124)*(計算_基本取引表_調整前!$DV$142/計算_基本取引表_調整前!$DW$142)</f>
        <v>0</v>
      </c>
      <c r="DY66" s="214">
        <f>SUMIF(振分, $C66, 入力_北海道基本取引表!DY$4:DY$124)*(入力!$D$700/入力!$F$700)</f>
        <v>0</v>
      </c>
      <c r="DZ66" s="214">
        <f>SUMIF(振分, $C66, 入力_北海道基本取引表!DZ$4:DZ$124)*($DV$140/$DW$140)</f>
        <v>0</v>
      </c>
      <c r="EA66" s="214" t="e">
        <f>SUMIF(振分, $C66, 入力_北海道基本取引表!EA$4:EA$124)*($EJ66/SUMIF(振分, $C66, 入力_北海道基本取引表!$EO$4:$EO$124))</f>
        <v>#DIV/0!</v>
      </c>
      <c r="EB66" s="214"/>
      <c r="EC66" s="215" t="e">
        <f t="shared" si="1"/>
        <v>#DIV/0!</v>
      </c>
      <c r="ED66" s="216" t="e">
        <f t="shared" si="2"/>
        <v>#DIV/0!</v>
      </c>
      <c r="EE66" s="214"/>
      <c r="EF66" s="216"/>
      <c r="EG66" s="216"/>
      <c r="EH66" s="214"/>
      <c r="EI66" s="216"/>
      <c r="EJ66" s="216">
        <v>0</v>
      </c>
    </row>
    <row r="67" spans="2:140" s="6" customFormat="1" ht="12" x14ac:dyDescent="0.25">
      <c r="B67" s="53" t="s">
        <v>96</v>
      </c>
      <c r="C67" s="192" t="str">
        <v>-</v>
      </c>
      <c r="D67" s="211">
        <f>D$133*計算_投入係数表!D67</f>
        <v>0</v>
      </c>
      <c r="E67" s="212">
        <f>E$133*計算_投入係数表!E67</f>
        <v>0</v>
      </c>
      <c r="F67" s="212">
        <f>F$133*計算_投入係数表!F67</f>
        <v>0</v>
      </c>
      <c r="G67" s="212">
        <f>G$133*計算_投入係数表!G67</f>
        <v>0</v>
      </c>
      <c r="H67" s="212">
        <f>H$133*計算_投入係数表!H67</f>
        <v>0</v>
      </c>
      <c r="I67" s="212">
        <f>I$133*計算_投入係数表!I67</f>
        <v>0</v>
      </c>
      <c r="J67" s="212">
        <f>J$133*計算_投入係数表!J67</f>
        <v>0</v>
      </c>
      <c r="K67" s="212">
        <f>K$133*計算_投入係数表!K67</f>
        <v>0</v>
      </c>
      <c r="L67" s="212">
        <f>L$133*計算_投入係数表!L67</f>
        <v>0</v>
      </c>
      <c r="M67" s="212">
        <f>M$133*計算_投入係数表!M67</f>
        <v>0</v>
      </c>
      <c r="N67" s="212">
        <f>N$133*計算_投入係数表!N67</f>
        <v>0</v>
      </c>
      <c r="O67" s="212">
        <f>O$133*計算_投入係数表!O67</f>
        <v>0</v>
      </c>
      <c r="P67" s="212">
        <f>P$133*計算_投入係数表!P67</f>
        <v>0</v>
      </c>
      <c r="Q67" s="212" t="e">
        <f>Q$133*計算_投入係数表!Q67</f>
        <v>#DIV/0!</v>
      </c>
      <c r="R67" s="212" t="e">
        <f>R$133*計算_投入係数表!R67</f>
        <v>#DIV/0!</v>
      </c>
      <c r="S67" s="212" t="e">
        <f>S$133*計算_投入係数表!S67</f>
        <v>#DIV/0!</v>
      </c>
      <c r="T67" s="212" t="e">
        <f>T$133*計算_投入係数表!T67</f>
        <v>#DIV/0!</v>
      </c>
      <c r="U67" s="212" t="e">
        <f>U$133*計算_投入係数表!U67</f>
        <v>#DIV/0!</v>
      </c>
      <c r="V67" s="212" t="e">
        <f>V$133*計算_投入係数表!V67</f>
        <v>#DIV/0!</v>
      </c>
      <c r="W67" s="212" t="e">
        <f>W$133*計算_投入係数表!W67</f>
        <v>#DIV/0!</v>
      </c>
      <c r="X67" s="212" t="e">
        <f>X$133*計算_投入係数表!X67</f>
        <v>#DIV/0!</v>
      </c>
      <c r="Y67" s="212" t="e">
        <f>Y$133*計算_投入係数表!Y67</f>
        <v>#DIV/0!</v>
      </c>
      <c r="Z67" s="212" t="e">
        <f>Z$133*計算_投入係数表!Z67</f>
        <v>#DIV/0!</v>
      </c>
      <c r="AA67" s="212" t="e">
        <f>AA$133*計算_投入係数表!AA67</f>
        <v>#DIV/0!</v>
      </c>
      <c r="AB67" s="212" t="e">
        <f>AB$133*計算_投入係数表!AB67</f>
        <v>#DIV/0!</v>
      </c>
      <c r="AC67" s="212" t="e">
        <f>AC$133*計算_投入係数表!AC67</f>
        <v>#DIV/0!</v>
      </c>
      <c r="AD67" s="212" t="e">
        <f>AD$133*計算_投入係数表!AD67</f>
        <v>#DIV/0!</v>
      </c>
      <c r="AE67" s="212" t="e">
        <f>AE$133*計算_投入係数表!AE67</f>
        <v>#DIV/0!</v>
      </c>
      <c r="AF67" s="212" t="e">
        <f>AF$133*計算_投入係数表!AF67</f>
        <v>#DIV/0!</v>
      </c>
      <c r="AG67" s="212" t="e">
        <f>AG$133*計算_投入係数表!AG67</f>
        <v>#DIV/0!</v>
      </c>
      <c r="AH67" s="212" t="e">
        <f>AH$133*計算_投入係数表!AH67</f>
        <v>#DIV/0!</v>
      </c>
      <c r="AI67" s="212" t="e">
        <f>AI$133*計算_投入係数表!AI67</f>
        <v>#DIV/0!</v>
      </c>
      <c r="AJ67" s="212" t="e">
        <f>AJ$133*計算_投入係数表!AJ67</f>
        <v>#DIV/0!</v>
      </c>
      <c r="AK67" s="212" t="e">
        <f>AK$133*計算_投入係数表!AK67</f>
        <v>#DIV/0!</v>
      </c>
      <c r="AL67" s="212" t="e">
        <f>AL$133*計算_投入係数表!AL67</f>
        <v>#DIV/0!</v>
      </c>
      <c r="AM67" s="212" t="e">
        <f>AM$133*計算_投入係数表!AM67</f>
        <v>#DIV/0!</v>
      </c>
      <c r="AN67" s="212" t="e">
        <f>AN$133*計算_投入係数表!AN67</f>
        <v>#DIV/0!</v>
      </c>
      <c r="AO67" s="212" t="e">
        <f>AO$133*計算_投入係数表!AO67</f>
        <v>#DIV/0!</v>
      </c>
      <c r="AP67" s="212" t="e">
        <f>AP$133*計算_投入係数表!AP67</f>
        <v>#DIV/0!</v>
      </c>
      <c r="AQ67" s="212" t="e">
        <f>AQ$133*計算_投入係数表!AQ67</f>
        <v>#DIV/0!</v>
      </c>
      <c r="AR67" s="212" t="e">
        <f>AR$133*計算_投入係数表!AR67</f>
        <v>#DIV/0!</v>
      </c>
      <c r="AS67" s="212" t="e">
        <f>AS$133*計算_投入係数表!AS67</f>
        <v>#DIV/0!</v>
      </c>
      <c r="AT67" s="212" t="e">
        <f>AT$133*計算_投入係数表!AT67</f>
        <v>#DIV/0!</v>
      </c>
      <c r="AU67" s="212" t="e">
        <f>AU$133*計算_投入係数表!AU67</f>
        <v>#DIV/0!</v>
      </c>
      <c r="AV67" s="212" t="e">
        <f>AV$133*計算_投入係数表!AV67</f>
        <v>#DIV/0!</v>
      </c>
      <c r="AW67" s="212" t="e">
        <f>AW$133*計算_投入係数表!AW67</f>
        <v>#DIV/0!</v>
      </c>
      <c r="AX67" s="212" t="e">
        <f>AX$133*計算_投入係数表!AX67</f>
        <v>#DIV/0!</v>
      </c>
      <c r="AY67" s="212" t="e">
        <f>AY$133*計算_投入係数表!AY67</f>
        <v>#DIV/0!</v>
      </c>
      <c r="AZ67" s="212" t="e">
        <f>AZ$133*計算_投入係数表!AZ67</f>
        <v>#DIV/0!</v>
      </c>
      <c r="BA67" s="212" t="e">
        <f>BA$133*計算_投入係数表!BA67</f>
        <v>#DIV/0!</v>
      </c>
      <c r="BB67" s="212" t="e">
        <f>BB$133*計算_投入係数表!BB67</f>
        <v>#DIV/0!</v>
      </c>
      <c r="BC67" s="212" t="e">
        <f>BC$133*計算_投入係数表!BC67</f>
        <v>#DIV/0!</v>
      </c>
      <c r="BD67" s="212" t="e">
        <f>BD$133*計算_投入係数表!BD67</f>
        <v>#DIV/0!</v>
      </c>
      <c r="BE67" s="212" t="e">
        <f>BE$133*計算_投入係数表!BE67</f>
        <v>#DIV/0!</v>
      </c>
      <c r="BF67" s="212" t="e">
        <f>BF$133*計算_投入係数表!BF67</f>
        <v>#DIV/0!</v>
      </c>
      <c r="BG67" s="212" t="e">
        <f>BG$133*計算_投入係数表!BG67</f>
        <v>#DIV/0!</v>
      </c>
      <c r="BH67" s="212" t="e">
        <f>BH$133*計算_投入係数表!BH67</f>
        <v>#DIV/0!</v>
      </c>
      <c r="BI67" s="212" t="e">
        <f>BI$133*計算_投入係数表!BI67</f>
        <v>#DIV/0!</v>
      </c>
      <c r="BJ67" s="212" t="e">
        <f>BJ$133*計算_投入係数表!BJ67</f>
        <v>#DIV/0!</v>
      </c>
      <c r="BK67" s="212" t="e">
        <f>BK$133*計算_投入係数表!BK67</f>
        <v>#DIV/0!</v>
      </c>
      <c r="BL67" s="212" t="e">
        <f>BL$133*計算_投入係数表!BL67</f>
        <v>#DIV/0!</v>
      </c>
      <c r="BM67" s="212" t="e">
        <f>BM$133*計算_投入係数表!BM67</f>
        <v>#DIV/0!</v>
      </c>
      <c r="BN67" s="212" t="e">
        <f>BN$133*計算_投入係数表!BN67</f>
        <v>#DIV/0!</v>
      </c>
      <c r="BO67" s="212" t="e">
        <f>BO$133*計算_投入係数表!BO67</f>
        <v>#DIV/0!</v>
      </c>
      <c r="BP67" s="212" t="e">
        <f>BP$133*計算_投入係数表!BP67</f>
        <v>#DIV/0!</v>
      </c>
      <c r="BQ67" s="212" t="e">
        <f>BQ$133*計算_投入係数表!BQ67</f>
        <v>#DIV/0!</v>
      </c>
      <c r="BR67" s="212" t="e">
        <f>BR$133*計算_投入係数表!BR67</f>
        <v>#DIV/0!</v>
      </c>
      <c r="BS67" s="212" t="e">
        <f>BS$133*計算_投入係数表!BS67</f>
        <v>#DIV/0!</v>
      </c>
      <c r="BT67" s="212" t="e">
        <f>BT$133*計算_投入係数表!BT67</f>
        <v>#DIV/0!</v>
      </c>
      <c r="BU67" s="212" t="e">
        <f>BU$133*計算_投入係数表!BU67</f>
        <v>#DIV/0!</v>
      </c>
      <c r="BV67" s="212" t="e">
        <f>BV$133*計算_投入係数表!BV67</f>
        <v>#DIV/0!</v>
      </c>
      <c r="BW67" s="212" t="e">
        <f>BW$133*計算_投入係数表!BW67</f>
        <v>#DIV/0!</v>
      </c>
      <c r="BX67" s="212" t="e">
        <f>BX$133*計算_投入係数表!BX67</f>
        <v>#DIV/0!</v>
      </c>
      <c r="BY67" s="212" t="e">
        <f>BY$133*計算_投入係数表!BY67</f>
        <v>#DIV/0!</v>
      </c>
      <c r="BZ67" s="212" t="e">
        <f>BZ$133*計算_投入係数表!BZ67</f>
        <v>#DIV/0!</v>
      </c>
      <c r="CA67" s="212" t="e">
        <f>CA$133*計算_投入係数表!CA67</f>
        <v>#DIV/0!</v>
      </c>
      <c r="CB67" s="212" t="e">
        <f>CB$133*計算_投入係数表!CB67</f>
        <v>#DIV/0!</v>
      </c>
      <c r="CC67" s="212" t="e">
        <f>CC$133*計算_投入係数表!CC67</f>
        <v>#DIV/0!</v>
      </c>
      <c r="CD67" s="212" t="e">
        <f>CD$133*計算_投入係数表!CD67</f>
        <v>#DIV/0!</v>
      </c>
      <c r="CE67" s="212" t="e">
        <f>CE$133*計算_投入係数表!CE67</f>
        <v>#DIV/0!</v>
      </c>
      <c r="CF67" s="212" t="e">
        <f>CF$133*計算_投入係数表!CF67</f>
        <v>#DIV/0!</v>
      </c>
      <c r="CG67" s="212" t="e">
        <f>CG$133*計算_投入係数表!CG67</f>
        <v>#DIV/0!</v>
      </c>
      <c r="CH67" s="212" t="e">
        <f>CH$133*計算_投入係数表!CH67</f>
        <v>#DIV/0!</v>
      </c>
      <c r="CI67" s="212" t="e">
        <f>CI$133*計算_投入係数表!CI67</f>
        <v>#DIV/0!</v>
      </c>
      <c r="CJ67" s="212" t="e">
        <f>CJ$133*計算_投入係数表!CJ67</f>
        <v>#DIV/0!</v>
      </c>
      <c r="CK67" s="212" t="e">
        <f>CK$133*計算_投入係数表!CK67</f>
        <v>#DIV/0!</v>
      </c>
      <c r="CL67" s="212" t="e">
        <f>CL$133*計算_投入係数表!CL67</f>
        <v>#DIV/0!</v>
      </c>
      <c r="CM67" s="212" t="e">
        <f>CM$133*計算_投入係数表!CM67</f>
        <v>#DIV/0!</v>
      </c>
      <c r="CN67" s="212" t="e">
        <f>CN$133*計算_投入係数表!CN67</f>
        <v>#DIV/0!</v>
      </c>
      <c r="CO67" s="212" t="e">
        <f>CO$133*計算_投入係数表!CO67</f>
        <v>#DIV/0!</v>
      </c>
      <c r="CP67" s="212" t="e">
        <f>CP$133*計算_投入係数表!CP67</f>
        <v>#DIV/0!</v>
      </c>
      <c r="CQ67" s="212" t="e">
        <f>CQ$133*計算_投入係数表!CQ67</f>
        <v>#DIV/0!</v>
      </c>
      <c r="CR67" s="212" t="e">
        <f>CR$133*計算_投入係数表!CR67</f>
        <v>#DIV/0!</v>
      </c>
      <c r="CS67" s="212" t="e">
        <f>CS$133*計算_投入係数表!CS67</f>
        <v>#DIV/0!</v>
      </c>
      <c r="CT67" s="212" t="e">
        <f>CT$133*計算_投入係数表!CT67</f>
        <v>#DIV/0!</v>
      </c>
      <c r="CU67" s="212" t="e">
        <f>CU$133*計算_投入係数表!CU67</f>
        <v>#DIV/0!</v>
      </c>
      <c r="CV67" s="212" t="e">
        <f>CV$133*計算_投入係数表!CV67</f>
        <v>#DIV/0!</v>
      </c>
      <c r="CW67" s="212" t="e">
        <f>CW$133*計算_投入係数表!CW67</f>
        <v>#DIV/0!</v>
      </c>
      <c r="CX67" s="212" t="e">
        <f>CX$133*計算_投入係数表!CX67</f>
        <v>#DIV/0!</v>
      </c>
      <c r="CY67" s="212" t="e">
        <f>CY$133*計算_投入係数表!CY67</f>
        <v>#DIV/0!</v>
      </c>
      <c r="CZ67" s="212" t="e">
        <f>CZ$133*計算_投入係数表!CZ67</f>
        <v>#DIV/0!</v>
      </c>
      <c r="DA67" s="212" t="e">
        <f>DA$133*計算_投入係数表!DA67</f>
        <v>#DIV/0!</v>
      </c>
      <c r="DB67" s="212" t="e">
        <f>DB$133*計算_投入係数表!DB67</f>
        <v>#DIV/0!</v>
      </c>
      <c r="DC67" s="212" t="e">
        <f>DC$133*計算_投入係数表!DC67</f>
        <v>#DIV/0!</v>
      </c>
      <c r="DD67" s="212" t="e">
        <f>DD$133*計算_投入係数表!DD67</f>
        <v>#DIV/0!</v>
      </c>
      <c r="DE67" s="212" t="e">
        <f>DE$133*計算_投入係数表!DE67</f>
        <v>#DIV/0!</v>
      </c>
      <c r="DF67" s="212" t="e">
        <f>DF$133*計算_投入係数表!DF67</f>
        <v>#DIV/0!</v>
      </c>
      <c r="DG67" s="212" t="e">
        <f>DG$133*計算_投入係数表!DG67</f>
        <v>#DIV/0!</v>
      </c>
      <c r="DH67" s="212" t="e">
        <f>DH$133*計算_投入係数表!DH67</f>
        <v>#DIV/0!</v>
      </c>
      <c r="DI67" s="212" t="e">
        <f>DI$133*計算_投入係数表!DI67</f>
        <v>#DIV/0!</v>
      </c>
      <c r="DJ67" s="212" t="e">
        <f>DJ$133*計算_投入係数表!DJ67</f>
        <v>#DIV/0!</v>
      </c>
      <c r="DK67" s="212" t="e">
        <f>DK$133*計算_投入係数表!DK67</f>
        <v>#DIV/0!</v>
      </c>
      <c r="DL67" s="212" t="e">
        <f>DL$133*計算_投入係数表!DL67</f>
        <v>#DIV/0!</v>
      </c>
      <c r="DM67" s="212" t="e">
        <f>DM$133*計算_投入係数表!DM67</f>
        <v>#DIV/0!</v>
      </c>
      <c r="DN67" s="212" t="e">
        <f>DN$133*計算_投入係数表!DN67</f>
        <v>#DIV/0!</v>
      </c>
      <c r="DO67" s="212" t="e">
        <f>DO$133*計算_投入係数表!DO67</f>
        <v>#DIV/0!</v>
      </c>
      <c r="DP67" s="212" t="e">
        <f>DP$133*計算_投入係数表!DP67</f>
        <v>#DIV/0!</v>
      </c>
      <c r="DQ67" s="212" t="e">
        <f>DQ$133*計算_投入係数表!DQ67</f>
        <v>#DIV/0!</v>
      </c>
      <c r="DR67" s="212" t="e">
        <f>DR$133*計算_投入係数表!DR67</f>
        <v>#DIV/0!</v>
      </c>
      <c r="DS67" s="212" t="e">
        <f>DS$133*計算_投入係数表!DS67</f>
        <v>#DIV/0!</v>
      </c>
      <c r="DT67" s="213">
        <f t="shared" si="0"/>
        <v>0</v>
      </c>
      <c r="DU67" s="214">
        <f>SUMIF(振分, $C67, 入力_北海道基本取引表!DU$4:DU$124)*($DV$140/$DW$140)</f>
        <v>0</v>
      </c>
      <c r="DV67" s="214">
        <f>SUMIF(振分, $C67, 入力_北海道基本取引表!DV$4:DV$124)*(入力!$D$718/入力!$F$718)</f>
        <v>0</v>
      </c>
      <c r="DW67" s="214">
        <f>SUMIF(振分, $C67, 入力_北海道基本取引表!DW$4:DW$124)*(計算_基本取引表_調整前!$DV$141/計算_基本取引表_調整前!$DW$141)</f>
        <v>0</v>
      </c>
      <c r="DX67" s="214">
        <f>SUMIF(振分, $C67, 入力_北海道基本取引表!DX$4:DX$124)*(計算_基本取引表_調整前!$DV$142/計算_基本取引表_調整前!$DW$142)</f>
        <v>0</v>
      </c>
      <c r="DY67" s="214">
        <f>SUMIF(振分, $C67, 入力_北海道基本取引表!DY$4:DY$124)*(入力!$D$700/入力!$F$700)</f>
        <v>0</v>
      </c>
      <c r="DZ67" s="214">
        <f>SUMIF(振分, $C67, 入力_北海道基本取引表!DZ$4:DZ$124)*($DV$140/$DW$140)</f>
        <v>0</v>
      </c>
      <c r="EA67" s="214" t="e">
        <f>SUMIF(振分, $C67, 入力_北海道基本取引表!EA$4:EA$124)*($EJ67/SUMIF(振分, $C67, 入力_北海道基本取引表!$EO$4:$EO$124))</f>
        <v>#DIV/0!</v>
      </c>
      <c r="EB67" s="214"/>
      <c r="EC67" s="215" t="e">
        <f t="shared" si="1"/>
        <v>#DIV/0!</v>
      </c>
      <c r="ED67" s="216" t="e">
        <f t="shared" si="2"/>
        <v>#DIV/0!</v>
      </c>
      <c r="EE67" s="214"/>
      <c r="EF67" s="216"/>
      <c r="EG67" s="216"/>
      <c r="EH67" s="214"/>
      <c r="EI67" s="216"/>
      <c r="EJ67" s="216">
        <v>0</v>
      </c>
    </row>
    <row r="68" spans="2:140" s="6" customFormat="1" ht="12" x14ac:dyDescent="0.25">
      <c r="B68" s="53" t="s">
        <v>97</v>
      </c>
      <c r="C68" s="192" t="str">
        <v>-</v>
      </c>
      <c r="D68" s="211">
        <f>D$133*計算_投入係数表!D68</f>
        <v>0</v>
      </c>
      <c r="E68" s="212">
        <f>E$133*計算_投入係数表!E68</f>
        <v>0</v>
      </c>
      <c r="F68" s="212">
        <f>F$133*計算_投入係数表!F68</f>
        <v>0</v>
      </c>
      <c r="G68" s="212">
        <f>G$133*計算_投入係数表!G68</f>
        <v>0</v>
      </c>
      <c r="H68" s="212">
        <f>H$133*計算_投入係数表!H68</f>
        <v>0</v>
      </c>
      <c r="I68" s="212">
        <f>I$133*計算_投入係数表!I68</f>
        <v>0</v>
      </c>
      <c r="J68" s="212">
        <f>J$133*計算_投入係数表!J68</f>
        <v>0</v>
      </c>
      <c r="K68" s="212">
        <f>K$133*計算_投入係数表!K68</f>
        <v>0</v>
      </c>
      <c r="L68" s="212">
        <f>L$133*計算_投入係数表!L68</f>
        <v>0</v>
      </c>
      <c r="M68" s="212">
        <f>M$133*計算_投入係数表!M68</f>
        <v>0</v>
      </c>
      <c r="N68" s="212">
        <f>N$133*計算_投入係数表!N68</f>
        <v>0</v>
      </c>
      <c r="O68" s="212">
        <f>O$133*計算_投入係数表!O68</f>
        <v>0</v>
      </c>
      <c r="P68" s="212">
        <f>P$133*計算_投入係数表!P68</f>
        <v>0</v>
      </c>
      <c r="Q68" s="212" t="e">
        <f>Q$133*計算_投入係数表!Q68</f>
        <v>#DIV/0!</v>
      </c>
      <c r="R68" s="212" t="e">
        <f>R$133*計算_投入係数表!R68</f>
        <v>#DIV/0!</v>
      </c>
      <c r="S68" s="212" t="e">
        <f>S$133*計算_投入係数表!S68</f>
        <v>#DIV/0!</v>
      </c>
      <c r="T68" s="212" t="e">
        <f>T$133*計算_投入係数表!T68</f>
        <v>#DIV/0!</v>
      </c>
      <c r="U68" s="212" t="e">
        <f>U$133*計算_投入係数表!U68</f>
        <v>#DIV/0!</v>
      </c>
      <c r="V68" s="212" t="e">
        <f>V$133*計算_投入係数表!V68</f>
        <v>#DIV/0!</v>
      </c>
      <c r="W68" s="212" t="e">
        <f>W$133*計算_投入係数表!W68</f>
        <v>#DIV/0!</v>
      </c>
      <c r="X68" s="212" t="e">
        <f>X$133*計算_投入係数表!X68</f>
        <v>#DIV/0!</v>
      </c>
      <c r="Y68" s="212" t="e">
        <f>Y$133*計算_投入係数表!Y68</f>
        <v>#DIV/0!</v>
      </c>
      <c r="Z68" s="212" t="e">
        <f>Z$133*計算_投入係数表!Z68</f>
        <v>#DIV/0!</v>
      </c>
      <c r="AA68" s="212" t="e">
        <f>AA$133*計算_投入係数表!AA68</f>
        <v>#DIV/0!</v>
      </c>
      <c r="AB68" s="212" t="e">
        <f>AB$133*計算_投入係数表!AB68</f>
        <v>#DIV/0!</v>
      </c>
      <c r="AC68" s="212" t="e">
        <f>AC$133*計算_投入係数表!AC68</f>
        <v>#DIV/0!</v>
      </c>
      <c r="AD68" s="212" t="e">
        <f>AD$133*計算_投入係数表!AD68</f>
        <v>#DIV/0!</v>
      </c>
      <c r="AE68" s="212" t="e">
        <f>AE$133*計算_投入係数表!AE68</f>
        <v>#DIV/0!</v>
      </c>
      <c r="AF68" s="212" t="e">
        <f>AF$133*計算_投入係数表!AF68</f>
        <v>#DIV/0!</v>
      </c>
      <c r="AG68" s="212" t="e">
        <f>AG$133*計算_投入係数表!AG68</f>
        <v>#DIV/0!</v>
      </c>
      <c r="AH68" s="212" t="e">
        <f>AH$133*計算_投入係数表!AH68</f>
        <v>#DIV/0!</v>
      </c>
      <c r="AI68" s="212" t="e">
        <f>AI$133*計算_投入係数表!AI68</f>
        <v>#DIV/0!</v>
      </c>
      <c r="AJ68" s="212" t="e">
        <f>AJ$133*計算_投入係数表!AJ68</f>
        <v>#DIV/0!</v>
      </c>
      <c r="AK68" s="212" t="e">
        <f>AK$133*計算_投入係数表!AK68</f>
        <v>#DIV/0!</v>
      </c>
      <c r="AL68" s="212" t="e">
        <f>AL$133*計算_投入係数表!AL68</f>
        <v>#DIV/0!</v>
      </c>
      <c r="AM68" s="212" t="e">
        <f>AM$133*計算_投入係数表!AM68</f>
        <v>#DIV/0!</v>
      </c>
      <c r="AN68" s="212" t="e">
        <f>AN$133*計算_投入係数表!AN68</f>
        <v>#DIV/0!</v>
      </c>
      <c r="AO68" s="212" t="e">
        <f>AO$133*計算_投入係数表!AO68</f>
        <v>#DIV/0!</v>
      </c>
      <c r="AP68" s="212" t="e">
        <f>AP$133*計算_投入係数表!AP68</f>
        <v>#DIV/0!</v>
      </c>
      <c r="AQ68" s="212" t="e">
        <f>AQ$133*計算_投入係数表!AQ68</f>
        <v>#DIV/0!</v>
      </c>
      <c r="AR68" s="212" t="e">
        <f>AR$133*計算_投入係数表!AR68</f>
        <v>#DIV/0!</v>
      </c>
      <c r="AS68" s="212" t="e">
        <f>AS$133*計算_投入係数表!AS68</f>
        <v>#DIV/0!</v>
      </c>
      <c r="AT68" s="212" t="e">
        <f>AT$133*計算_投入係数表!AT68</f>
        <v>#DIV/0!</v>
      </c>
      <c r="AU68" s="212" t="e">
        <f>AU$133*計算_投入係数表!AU68</f>
        <v>#DIV/0!</v>
      </c>
      <c r="AV68" s="212" t="e">
        <f>AV$133*計算_投入係数表!AV68</f>
        <v>#DIV/0!</v>
      </c>
      <c r="AW68" s="212" t="e">
        <f>AW$133*計算_投入係数表!AW68</f>
        <v>#DIV/0!</v>
      </c>
      <c r="AX68" s="212" t="e">
        <f>AX$133*計算_投入係数表!AX68</f>
        <v>#DIV/0!</v>
      </c>
      <c r="AY68" s="212" t="e">
        <f>AY$133*計算_投入係数表!AY68</f>
        <v>#DIV/0!</v>
      </c>
      <c r="AZ68" s="212" t="e">
        <f>AZ$133*計算_投入係数表!AZ68</f>
        <v>#DIV/0!</v>
      </c>
      <c r="BA68" s="212" t="e">
        <f>BA$133*計算_投入係数表!BA68</f>
        <v>#DIV/0!</v>
      </c>
      <c r="BB68" s="212" t="e">
        <f>BB$133*計算_投入係数表!BB68</f>
        <v>#DIV/0!</v>
      </c>
      <c r="BC68" s="212" t="e">
        <f>BC$133*計算_投入係数表!BC68</f>
        <v>#DIV/0!</v>
      </c>
      <c r="BD68" s="212" t="e">
        <f>BD$133*計算_投入係数表!BD68</f>
        <v>#DIV/0!</v>
      </c>
      <c r="BE68" s="212" t="e">
        <f>BE$133*計算_投入係数表!BE68</f>
        <v>#DIV/0!</v>
      </c>
      <c r="BF68" s="212" t="e">
        <f>BF$133*計算_投入係数表!BF68</f>
        <v>#DIV/0!</v>
      </c>
      <c r="BG68" s="212" t="e">
        <f>BG$133*計算_投入係数表!BG68</f>
        <v>#DIV/0!</v>
      </c>
      <c r="BH68" s="212" t="e">
        <f>BH$133*計算_投入係数表!BH68</f>
        <v>#DIV/0!</v>
      </c>
      <c r="BI68" s="212" t="e">
        <f>BI$133*計算_投入係数表!BI68</f>
        <v>#DIV/0!</v>
      </c>
      <c r="BJ68" s="212" t="e">
        <f>BJ$133*計算_投入係数表!BJ68</f>
        <v>#DIV/0!</v>
      </c>
      <c r="BK68" s="212" t="e">
        <f>BK$133*計算_投入係数表!BK68</f>
        <v>#DIV/0!</v>
      </c>
      <c r="BL68" s="212" t="e">
        <f>BL$133*計算_投入係数表!BL68</f>
        <v>#DIV/0!</v>
      </c>
      <c r="BM68" s="212" t="e">
        <f>BM$133*計算_投入係数表!BM68</f>
        <v>#DIV/0!</v>
      </c>
      <c r="BN68" s="212" t="e">
        <f>BN$133*計算_投入係数表!BN68</f>
        <v>#DIV/0!</v>
      </c>
      <c r="BO68" s="212" t="e">
        <f>BO$133*計算_投入係数表!BO68</f>
        <v>#DIV/0!</v>
      </c>
      <c r="BP68" s="212" t="e">
        <f>BP$133*計算_投入係数表!BP68</f>
        <v>#DIV/0!</v>
      </c>
      <c r="BQ68" s="212" t="e">
        <f>BQ$133*計算_投入係数表!BQ68</f>
        <v>#DIV/0!</v>
      </c>
      <c r="BR68" s="212" t="e">
        <f>BR$133*計算_投入係数表!BR68</f>
        <v>#DIV/0!</v>
      </c>
      <c r="BS68" s="212" t="e">
        <f>BS$133*計算_投入係数表!BS68</f>
        <v>#DIV/0!</v>
      </c>
      <c r="BT68" s="212" t="e">
        <f>BT$133*計算_投入係数表!BT68</f>
        <v>#DIV/0!</v>
      </c>
      <c r="BU68" s="212" t="e">
        <f>BU$133*計算_投入係数表!BU68</f>
        <v>#DIV/0!</v>
      </c>
      <c r="BV68" s="212" t="e">
        <f>BV$133*計算_投入係数表!BV68</f>
        <v>#DIV/0!</v>
      </c>
      <c r="BW68" s="212" t="e">
        <f>BW$133*計算_投入係数表!BW68</f>
        <v>#DIV/0!</v>
      </c>
      <c r="BX68" s="212" t="e">
        <f>BX$133*計算_投入係数表!BX68</f>
        <v>#DIV/0!</v>
      </c>
      <c r="BY68" s="212" t="e">
        <f>BY$133*計算_投入係数表!BY68</f>
        <v>#DIV/0!</v>
      </c>
      <c r="BZ68" s="212" t="e">
        <f>BZ$133*計算_投入係数表!BZ68</f>
        <v>#DIV/0!</v>
      </c>
      <c r="CA68" s="212" t="e">
        <f>CA$133*計算_投入係数表!CA68</f>
        <v>#DIV/0!</v>
      </c>
      <c r="CB68" s="212" t="e">
        <f>CB$133*計算_投入係数表!CB68</f>
        <v>#DIV/0!</v>
      </c>
      <c r="CC68" s="212" t="e">
        <f>CC$133*計算_投入係数表!CC68</f>
        <v>#DIV/0!</v>
      </c>
      <c r="CD68" s="212" t="e">
        <f>CD$133*計算_投入係数表!CD68</f>
        <v>#DIV/0!</v>
      </c>
      <c r="CE68" s="212" t="e">
        <f>CE$133*計算_投入係数表!CE68</f>
        <v>#DIV/0!</v>
      </c>
      <c r="CF68" s="212" t="e">
        <f>CF$133*計算_投入係数表!CF68</f>
        <v>#DIV/0!</v>
      </c>
      <c r="CG68" s="212" t="e">
        <f>CG$133*計算_投入係数表!CG68</f>
        <v>#DIV/0!</v>
      </c>
      <c r="CH68" s="212" t="e">
        <f>CH$133*計算_投入係数表!CH68</f>
        <v>#DIV/0!</v>
      </c>
      <c r="CI68" s="212" t="e">
        <f>CI$133*計算_投入係数表!CI68</f>
        <v>#DIV/0!</v>
      </c>
      <c r="CJ68" s="212" t="e">
        <f>CJ$133*計算_投入係数表!CJ68</f>
        <v>#DIV/0!</v>
      </c>
      <c r="CK68" s="212" t="e">
        <f>CK$133*計算_投入係数表!CK68</f>
        <v>#DIV/0!</v>
      </c>
      <c r="CL68" s="212" t="e">
        <f>CL$133*計算_投入係数表!CL68</f>
        <v>#DIV/0!</v>
      </c>
      <c r="CM68" s="212" t="e">
        <f>CM$133*計算_投入係数表!CM68</f>
        <v>#DIV/0!</v>
      </c>
      <c r="CN68" s="212" t="e">
        <f>CN$133*計算_投入係数表!CN68</f>
        <v>#DIV/0!</v>
      </c>
      <c r="CO68" s="212" t="e">
        <f>CO$133*計算_投入係数表!CO68</f>
        <v>#DIV/0!</v>
      </c>
      <c r="CP68" s="212" t="e">
        <f>CP$133*計算_投入係数表!CP68</f>
        <v>#DIV/0!</v>
      </c>
      <c r="CQ68" s="212" t="e">
        <f>CQ$133*計算_投入係数表!CQ68</f>
        <v>#DIV/0!</v>
      </c>
      <c r="CR68" s="212" t="e">
        <f>CR$133*計算_投入係数表!CR68</f>
        <v>#DIV/0!</v>
      </c>
      <c r="CS68" s="212" t="e">
        <f>CS$133*計算_投入係数表!CS68</f>
        <v>#DIV/0!</v>
      </c>
      <c r="CT68" s="212" t="e">
        <f>CT$133*計算_投入係数表!CT68</f>
        <v>#DIV/0!</v>
      </c>
      <c r="CU68" s="212" t="e">
        <f>CU$133*計算_投入係数表!CU68</f>
        <v>#DIV/0!</v>
      </c>
      <c r="CV68" s="212" t="e">
        <f>CV$133*計算_投入係数表!CV68</f>
        <v>#DIV/0!</v>
      </c>
      <c r="CW68" s="212" t="e">
        <f>CW$133*計算_投入係数表!CW68</f>
        <v>#DIV/0!</v>
      </c>
      <c r="CX68" s="212" t="e">
        <f>CX$133*計算_投入係数表!CX68</f>
        <v>#DIV/0!</v>
      </c>
      <c r="CY68" s="212" t="e">
        <f>CY$133*計算_投入係数表!CY68</f>
        <v>#DIV/0!</v>
      </c>
      <c r="CZ68" s="212" t="e">
        <f>CZ$133*計算_投入係数表!CZ68</f>
        <v>#DIV/0!</v>
      </c>
      <c r="DA68" s="212" t="e">
        <f>DA$133*計算_投入係数表!DA68</f>
        <v>#DIV/0!</v>
      </c>
      <c r="DB68" s="212" t="e">
        <f>DB$133*計算_投入係数表!DB68</f>
        <v>#DIV/0!</v>
      </c>
      <c r="DC68" s="212" t="e">
        <f>DC$133*計算_投入係数表!DC68</f>
        <v>#DIV/0!</v>
      </c>
      <c r="DD68" s="212" t="e">
        <f>DD$133*計算_投入係数表!DD68</f>
        <v>#DIV/0!</v>
      </c>
      <c r="DE68" s="212" t="e">
        <f>DE$133*計算_投入係数表!DE68</f>
        <v>#DIV/0!</v>
      </c>
      <c r="DF68" s="212" t="e">
        <f>DF$133*計算_投入係数表!DF68</f>
        <v>#DIV/0!</v>
      </c>
      <c r="DG68" s="212" t="e">
        <f>DG$133*計算_投入係数表!DG68</f>
        <v>#DIV/0!</v>
      </c>
      <c r="DH68" s="212" t="e">
        <f>DH$133*計算_投入係数表!DH68</f>
        <v>#DIV/0!</v>
      </c>
      <c r="DI68" s="212" t="e">
        <f>DI$133*計算_投入係数表!DI68</f>
        <v>#DIV/0!</v>
      </c>
      <c r="DJ68" s="212" t="e">
        <f>DJ$133*計算_投入係数表!DJ68</f>
        <v>#DIV/0!</v>
      </c>
      <c r="DK68" s="212" t="e">
        <f>DK$133*計算_投入係数表!DK68</f>
        <v>#DIV/0!</v>
      </c>
      <c r="DL68" s="212" t="e">
        <f>DL$133*計算_投入係数表!DL68</f>
        <v>#DIV/0!</v>
      </c>
      <c r="DM68" s="212" t="e">
        <f>DM$133*計算_投入係数表!DM68</f>
        <v>#DIV/0!</v>
      </c>
      <c r="DN68" s="212" t="e">
        <f>DN$133*計算_投入係数表!DN68</f>
        <v>#DIV/0!</v>
      </c>
      <c r="DO68" s="212" t="e">
        <f>DO$133*計算_投入係数表!DO68</f>
        <v>#DIV/0!</v>
      </c>
      <c r="DP68" s="212" t="e">
        <f>DP$133*計算_投入係数表!DP68</f>
        <v>#DIV/0!</v>
      </c>
      <c r="DQ68" s="212" t="e">
        <f>DQ$133*計算_投入係数表!DQ68</f>
        <v>#DIV/0!</v>
      </c>
      <c r="DR68" s="212" t="e">
        <f>DR$133*計算_投入係数表!DR68</f>
        <v>#DIV/0!</v>
      </c>
      <c r="DS68" s="212" t="e">
        <f>DS$133*計算_投入係数表!DS68</f>
        <v>#DIV/0!</v>
      </c>
      <c r="DT68" s="213">
        <f t="shared" si="0"/>
        <v>0</v>
      </c>
      <c r="DU68" s="226">
        <f>SUMIF(振分, $C68, 入力_北海道基本取引表!DU$4:DU$124)*($DV$140/$DW$140)</f>
        <v>0</v>
      </c>
      <c r="DV68" s="226">
        <f>SUMIF(振分, $C68, 入力_北海道基本取引表!DV$4:DV$124)*(入力!$D$718/入力!$F$718)</f>
        <v>0</v>
      </c>
      <c r="DW68" s="226">
        <f>SUMIF(振分, $C68, 入力_北海道基本取引表!DW$4:DW$124)*(計算_基本取引表_調整前!$DV$141/計算_基本取引表_調整前!$DW$141)</f>
        <v>0</v>
      </c>
      <c r="DX68" s="226">
        <f>SUMIF(振分, $C68, 入力_北海道基本取引表!DX$4:DX$124)*(計算_基本取引表_調整前!$DV$142/計算_基本取引表_調整前!$DW$142)</f>
        <v>0</v>
      </c>
      <c r="DY68" s="226">
        <f>SUMIF(振分, $C68, 入力_北海道基本取引表!DY$4:DY$124)*(入力!$D$700/入力!$F$700)</f>
        <v>0</v>
      </c>
      <c r="DZ68" s="226">
        <f>SUMIF(振分, $C68, 入力_北海道基本取引表!DZ$4:DZ$124)*($DV$140/$DW$140)</f>
        <v>0</v>
      </c>
      <c r="EA68" s="226" t="e">
        <f>SUMIF(振分, $C68, 入力_北海道基本取引表!EA$4:EA$124)*($EJ68/SUMIF(振分, $C68, 入力_北海道基本取引表!$EO$4:$EO$124))</f>
        <v>#DIV/0!</v>
      </c>
      <c r="EB68" s="226"/>
      <c r="EC68" s="227" t="e">
        <f t="shared" si="1"/>
        <v>#DIV/0!</v>
      </c>
      <c r="ED68" s="228" t="e">
        <f t="shared" si="2"/>
        <v>#DIV/0!</v>
      </c>
      <c r="EE68" s="226"/>
      <c r="EF68" s="228"/>
      <c r="EG68" s="228"/>
      <c r="EH68" s="226"/>
      <c r="EI68" s="228"/>
      <c r="EJ68" s="216">
        <v>0</v>
      </c>
    </row>
    <row r="69" spans="2:140" s="6" customFormat="1" ht="12" x14ac:dyDescent="0.25">
      <c r="B69" s="53" t="s">
        <v>99</v>
      </c>
      <c r="C69" s="195" t="str">
        <v>-</v>
      </c>
      <c r="D69" s="217">
        <f>D$133*計算_投入係数表!D69</f>
        <v>0</v>
      </c>
      <c r="E69" s="218">
        <f>E$133*計算_投入係数表!E69</f>
        <v>0</v>
      </c>
      <c r="F69" s="218">
        <f>F$133*計算_投入係数表!F69</f>
        <v>0</v>
      </c>
      <c r="G69" s="218">
        <f>G$133*計算_投入係数表!G69</f>
        <v>0</v>
      </c>
      <c r="H69" s="218">
        <f>H$133*計算_投入係数表!H69</f>
        <v>0</v>
      </c>
      <c r="I69" s="218">
        <f>I$133*計算_投入係数表!I69</f>
        <v>0</v>
      </c>
      <c r="J69" s="218">
        <f>J$133*計算_投入係数表!J69</f>
        <v>0</v>
      </c>
      <c r="K69" s="218">
        <f>K$133*計算_投入係数表!K69</f>
        <v>0</v>
      </c>
      <c r="L69" s="218">
        <f>L$133*計算_投入係数表!L69</f>
        <v>0</v>
      </c>
      <c r="M69" s="218">
        <f>M$133*計算_投入係数表!M69</f>
        <v>0</v>
      </c>
      <c r="N69" s="218">
        <f>N$133*計算_投入係数表!N69</f>
        <v>0</v>
      </c>
      <c r="O69" s="218">
        <f>O$133*計算_投入係数表!O69</f>
        <v>0</v>
      </c>
      <c r="P69" s="218">
        <f>P$133*計算_投入係数表!P69</f>
        <v>0</v>
      </c>
      <c r="Q69" s="218" t="e">
        <f>Q$133*計算_投入係数表!Q69</f>
        <v>#DIV/0!</v>
      </c>
      <c r="R69" s="218" t="e">
        <f>R$133*計算_投入係数表!R69</f>
        <v>#DIV/0!</v>
      </c>
      <c r="S69" s="218" t="e">
        <f>S$133*計算_投入係数表!S69</f>
        <v>#DIV/0!</v>
      </c>
      <c r="T69" s="218" t="e">
        <f>T$133*計算_投入係数表!T69</f>
        <v>#DIV/0!</v>
      </c>
      <c r="U69" s="218" t="e">
        <f>U$133*計算_投入係数表!U69</f>
        <v>#DIV/0!</v>
      </c>
      <c r="V69" s="218" t="e">
        <f>V$133*計算_投入係数表!V69</f>
        <v>#DIV/0!</v>
      </c>
      <c r="W69" s="218" t="e">
        <f>W$133*計算_投入係数表!W69</f>
        <v>#DIV/0!</v>
      </c>
      <c r="X69" s="218" t="e">
        <f>X$133*計算_投入係数表!X69</f>
        <v>#DIV/0!</v>
      </c>
      <c r="Y69" s="218" t="e">
        <f>Y$133*計算_投入係数表!Y69</f>
        <v>#DIV/0!</v>
      </c>
      <c r="Z69" s="218" t="e">
        <f>Z$133*計算_投入係数表!Z69</f>
        <v>#DIV/0!</v>
      </c>
      <c r="AA69" s="218" t="e">
        <f>AA$133*計算_投入係数表!AA69</f>
        <v>#DIV/0!</v>
      </c>
      <c r="AB69" s="218" t="e">
        <f>AB$133*計算_投入係数表!AB69</f>
        <v>#DIV/0!</v>
      </c>
      <c r="AC69" s="218" t="e">
        <f>AC$133*計算_投入係数表!AC69</f>
        <v>#DIV/0!</v>
      </c>
      <c r="AD69" s="218" t="e">
        <f>AD$133*計算_投入係数表!AD69</f>
        <v>#DIV/0!</v>
      </c>
      <c r="AE69" s="218" t="e">
        <f>AE$133*計算_投入係数表!AE69</f>
        <v>#DIV/0!</v>
      </c>
      <c r="AF69" s="218" t="e">
        <f>AF$133*計算_投入係数表!AF69</f>
        <v>#DIV/0!</v>
      </c>
      <c r="AG69" s="218" t="e">
        <f>AG$133*計算_投入係数表!AG69</f>
        <v>#DIV/0!</v>
      </c>
      <c r="AH69" s="218" t="e">
        <f>AH$133*計算_投入係数表!AH69</f>
        <v>#DIV/0!</v>
      </c>
      <c r="AI69" s="218" t="e">
        <f>AI$133*計算_投入係数表!AI69</f>
        <v>#DIV/0!</v>
      </c>
      <c r="AJ69" s="218" t="e">
        <f>AJ$133*計算_投入係数表!AJ69</f>
        <v>#DIV/0!</v>
      </c>
      <c r="AK69" s="218" t="e">
        <f>AK$133*計算_投入係数表!AK69</f>
        <v>#DIV/0!</v>
      </c>
      <c r="AL69" s="218" t="e">
        <f>AL$133*計算_投入係数表!AL69</f>
        <v>#DIV/0!</v>
      </c>
      <c r="AM69" s="218" t="e">
        <f>AM$133*計算_投入係数表!AM69</f>
        <v>#DIV/0!</v>
      </c>
      <c r="AN69" s="218" t="e">
        <f>AN$133*計算_投入係数表!AN69</f>
        <v>#DIV/0!</v>
      </c>
      <c r="AO69" s="218" t="e">
        <f>AO$133*計算_投入係数表!AO69</f>
        <v>#DIV/0!</v>
      </c>
      <c r="AP69" s="218" t="e">
        <f>AP$133*計算_投入係数表!AP69</f>
        <v>#DIV/0!</v>
      </c>
      <c r="AQ69" s="218" t="e">
        <f>AQ$133*計算_投入係数表!AQ69</f>
        <v>#DIV/0!</v>
      </c>
      <c r="AR69" s="218" t="e">
        <f>AR$133*計算_投入係数表!AR69</f>
        <v>#DIV/0!</v>
      </c>
      <c r="AS69" s="218" t="e">
        <f>AS$133*計算_投入係数表!AS69</f>
        <v>#DIV/0!</v>
      </c>
      <c r="AT69" s="218" t="e">
        <f>AT$133*計算_投入係数表!AT69</f>
        <v>#DIV/0!</v>
      </c>
      <c r="AU69" s="218" t="e">
        <f>AU$133*計算_投入係数表!AU69</f>
        <v>#DIV/0!</v>
      </c>
      <c r="AV69" s="218" t="e">
        <f>AV$133*計算_投入係数表!AV69</f>
        <v>#DIV/0!</v>
      </c>
      <c r="AW69" s="218" t="e">
        <f>AW$133*計算_投入係数表!AW69</f>
        <v>#DIV/0!</v>
      </c>
      <c r="AX69" s="218" t="e">
        <f>AX$133*計算_投入係数表!AX69</f>
        <v>#DIV/0!</v>
      </c>
      <c r="AY69" s="218" t="e">
        <f>AY$133*計算_投入係数表!AY69</f>
        <v>#DIV/0!</v>
      </c>
      <c r="AZ69" s="218" t="e">
        <f>AZ$133*計算_投入係数表!AZ69</f>
        <v>#DIV/0!</v>
      </c>
      <c r="BA69" s="218" t="e">
        <f>BA$133*計算_投入係数表!BA69</f>
        <v>#DIV/0!</v>
      </c>
      <c r="BB69" s="218" t="e">
        <f>BB$133*計算_投入係数表!BB69</f>
        <v>#DIV/0!</v>
      </c>
      <c r="BC69" s="218" t="e">
        <f>BC$133*計算_投入係数表!BC69</f>
        <v>#DIV/0!</v>
      </c>
      <c r="BD69" s="218" t="e">
        <f>BD$133*計算_投入係数表!BD69</f>
        <v>#DIV/0!</v>
      </c>
      <c r="BE69" s="218" t="e">
        <f>BE$133*計算_投入係数表!BE69</f>
        <v>#DIV/0!</v>
      </c>
      <c r="BF69" s="218" t="e">
        <f>BF$133*計算_投入係数表!BF69</f>
        <v>#DIV/0!</v>
      </c>
      <c r="BG69" s="218" t="e">
        <f>BG$133*計算_投入係数表!BG69</f>
        <v>#DIV/0!</v>
      </c>
      <c r="BH69" s="218" t="e">
        <f>BH$133*計算_投入係数表!BH69</f>
        <v>#DIV/0!</v>
      </c>
      <c r="BI69" s="218" t="e">
        <f>BI$133*計算_投入係数表!BI69</f>
        <v>#DIV/0!</v>
      </c>
      <c r="BJ69" s="218" t="e">
        <f>BJ$133*計算_投入係数表!BJ69</f>
        <v>#DIV/0!</v>
      </c>
      <c r="BK69" s="218" t="e">
        <f>BK$133*計算_投入係数表!BK69</f>
        <v>#DIV/0!</v>
      </c>
      <c r="BL69" s="218" t="e">
        <f>BL$133*計算_投入係数表!BL69</f>
        <v>#DIV/0!</v>
      </c>
      <c r="BM69" s="218" t="e">
        <f>BM$133*計算_投入係数表!BM69</f>
        <v>#DIV/0!</v>
      </c>
      <c r="BN69" s="218" t="e">
        <f>BN$133*計算_投入係数表!BN69</f>
        <v>#DIV/0!</v>
      </c>
      <c r="BO69" s="218" t="e">
        <f>BO$133*計算_投入係数表!BO69</f>
        <v>#DIV/0!</v>
      </c>
      <c r="BP69" s="218" t="e">
        <f>BP$133*計算_投入係数表!BP69</f>
        <v>#DIV/0!</v>
      </c>
      <c r="BQ69" s="218" t="e">
        <f>BQ$133*計算_投入係数表!BQ69</f>
        <v>#DIV/0!</v>
      </c>
      <c r="BR69" s="218" t="e">
        <f>BR$133*計算_投入係数表!BR69</f>
        <v>#DIV/0!</v>
      </c>
      <c r="BS69" s="218" t="e">
        <f>BS$133*計算_投入係数表!BS69</f>
        <v>#DIV/0!</v>
      </c>
      <c r="BT69" s="218" t="e">
        <f>BT$133*計算_投入係数表!BT69</f>
        <v>#DIV/0!</v>
      </c>
      <c r="BU69" s="218" t="e">
        <f>BU$133*計算_投入係数表!BU69</f>
        <v>#DIV/0!</v>
      </c>
      <c r="BV69" s="218" t="e">
        <f>BV$133*計算_投入係数表!BV69</f>
        <v>#DIV/0!</v>
      </c>
      <c r="BW69" s="218" t="e">
        <f>BW$133*計算_投入係数表!BW69</f>
        <v>#DIV/0!</v>
      </c>
      <c r="BX69" s="218" t="e">
        <f>BX$133*計算_投入係数表!BX69</f>
        <v>#DIV/0!</v>
      </c>
      <c r="BY69" s="218" t="e">
        <f>BY$133*計算_投入係数表!BY69</f>
        <v>#DIV/0!</v>
      </c>
      <c r="BZ69" s="218" t="e">
        <f>BZ$133*計算_投入係数表!BZ69</f>
        <v>#DIV/0!</v>
      </c>
      <c r="CA69" s="218" t="e">
        <f>CA$133*計算_投入係数表!CA69</f>
        <v>#DIV/0!</v>
      </c>
      <c r="CB69" s="218" t="e">
        <f>CB$133*計算_投入係数表!CB69</f>
        <v>#DIV/0!</v>
      </c>
      <c r="CC69" s="218" t="e">
        <f>CC$133*計算_投入係数表!CC69</f>
        <v>#DIV/0!</v>
      </c>
      <c r="CD69" s="218" t="e">
        <f>CD$133*計算_投入係数表!CD69</f>
        <v>#DIV/0!</v>
      </c>
      <c r="CE69" s="218" t="e">
        <f>CE$133*計算_投入係数表!CE69</f>
        <v>#DIV/0!</v>
      </c>
      <c r="CF69" s="218" t="e">
        <f>CF$133*計算_投入係数表!CF69</f>
        <v>#DIV/0!</v>
      </c>
      <c r="CG69" s="218" t="e">
        <f>CG$133*計算_投入係数表!CG69</f>
        <v>#DIV/0!</v>
      </c>
      <c r="CH69" s="218" t="e">
        <f>CH$133*計算_投入係数表!CH69</f>
        <v>#DIV/0!</v>
      </c>
      <c r="CI69" s="218" t="e">
        <f>CI$133*計算_投入係数表!CI69</f>
        <v>#DIV/0!</v>
      </c>
      <c r="CJ69" s="218" t="e">
        <f>CJ$133*計算_投入係数表!CJ69</f>
        <v>#DIV/0!</v>
      </c>
      <c r="CK69" s="218" t="e">
        <f>CK$133*計算_投入係数表!CK69</f>
        <v>#DIV/0!</v>
      </c>
      <c r="CL69" s="218" t="e">
        <f>CL$133*計算_投入係数表!CL69</f>
        <v>#DIV/0!</v>
      </c>
      <c r="CM69" s="218" t="e">
        <f>CM$133*計算_投入係数表!CM69</f>
        <v>#DIV/0!</v>
      </c>
      <c r="CN69" s="218" t="e">
        <f>CN$133*計算_投入係数表!CN69</f>
        <v>#DIV/0!</v>
      </c>
      <c r="CO69" s="218" t="e">
        <f>CO$133*計算_投入係数表!CO69</f>
        <v>#DIV/0!</v>
      </c>
      <c r="CP69" s="218" t="e">
        <f>CP$133*計算_投入係数表!CP69</f>
        <v>#DIV/0!</v>
      </c>
      <c r="CQ69" s="218" t="e">
        <f>CQ$133*計算_投入係数表!CQ69</f>
        <v>#DIV/0!</v>
      </c>
      <c r="CR69" s="218" t="e">
        <f>CR$133*計算_投入係数表!CR69</f>
        <v>#DIV/0!</v>
      </c>
      <c r="CS69" s="218" t="e">
        <f>CS$133*計算_投入係数表!CS69</f>
        <v>#DIV/0!</v>
      </c>
      <c r="CT69" s="218" t="e">
        <f>CT$133*計算_投入係数表!CT69</f>
        <v>#DIV/0!</v>
      </c>
      <c r="CU69" s="218" t="e">
        <f>CU$133*計算_投入係数表!CU69</f>
        <v>#DIV/0!</v>
      </c>
      <c r="CV69" s="218" t="e">
        <f>CV$133*計算_投入係数表!CV69</f>
        <v>#DIV/0!</v>
      </c>
      <c r="CW69" s="218" t="e">
        <f>CW$133*計算_投入係数表!CW69</f>
        <v>#DIV/0!</v>
      </c>
      <c r="CX69" s="218" t="e">
        <f>CX$133*計算_投入係数表!CX69</f>
        <v>#DIV/0!</v>
      </c>
      <c r="CY69" s="218" t="e">
        <f>CY$133*計算_投入係数表!CY69</f>
        <v>#DIV/0!</v>
      </c>
      <c r="CZ69" s="218" t="e">
        <f>CZ$133*計算_投入係数表!CZ69</f>
        <v>#DIV/0!</v>
      </c>
      <c r="DA69" s="218" t="e">
        <f>DA$133*計算_投入係数表!DA69</f>
        <v>#DIV/0!</v>
      </c>
      <c r="DB69" s="218" t="e">
        <f>DB$133*計算_投入係数表!DB69</f>
        <v>#DIV/0!</v>
      </c>
      <c r="DC69" s="218" t="e">
        <f>DC$133*計算_投入係数表!DC69</f>
        <v>#DIV/0!</v>
      </c>
      <c r="DD69" s="218" t="e">
        <f>DD$133*計算_投入係数表!DD69</f>
        <v>#DIV/0!</v>
      </c>
      <c r="DE69" s="218" t="e">
        <f>DE$133*計算_投入係数表!DE69</f>
        <v>#DIV/0!</v>
      </c>
      <c r="DF69" s="218" t="e">
        <f>DF$133*計算_投入係数表!DF69</f>
        <v>#DIV/0!</v>
      </c>
      <c r="DG69" s="218" t="e">
        <f>DG$133*計算_投入係数表!DG69</f>
        <v>#DIV/0!</v>
      </c>
      <c r="DH69" s="218" t="e">
        <f>DH$133*計算_投入係数表!DH69</f>
        <v>#DIV/0!</v>
      </c>
      <c r="DI69" s="218" t="e">
        <f>DI$133*計算_投入係数表!DI69</f>
        <v>#DIV/0!</v>
      </c>
      <c r="DJ69" s="218" t="e">
        <f>DJ$133*計算_投入係数表!DJ69</f>
        <v>#DIV/0!</v>
      </c>
      <c r="DK69" s="218" t="e">
        <f>DK$133*計算_投入係数表!DK69</f>
        <v>#DIV/0!</v>
      </c>
      <c r="DL69" s="218" t="e">
        <f>DL$133*計算_投入係数表!DL69</f>
        <v>#DIV/0!</v>
      </c>
      <c r="DM69" s="218" t="e">
        <f>DM$133*計算_投入係数表!DM69</f>
        <v>#DIV/0!</v>
      </c>
      <c r="DN69" s="218" t="e">
        <f>DN$133*計算_投入係数表!DN69</f>
        <v>#DIV/0!</v>
      </c>
      <c r="DO69" s="218" t="e">
        <f>DO$133*計算_投入係数表!DO69</f>
        <v>#DIV/0!</v>
      </c>
      <c r="DP69" s="218" t="e">
        <f>DP$133*計算_投入係数表!DP69</f>
        <v>#DIV/0!</v>
      </c>
      <c r="DQ69" s="218" t="e">
        <f>DQ$133*計算_投入係数表!DQ69</f>
        <v>#DIV/0!</v>
      </c>
      <c r="DR69" s="218" t="e">
        <f>DR$133*計算_投入係数表!DR69</f>
        <v>#DIV/0!</v>
      </c>
      <c r="DS69" s="218" t="e">
        <f>DS$133*計算_投入係数表!DS69</f>
        <v>#DIV/0!</v>
      </c>
      <c r="DT69" s="219">
        <f t="shared" ref="DT69:DT123" si="3">_xlfn.AGGREGATE(9, 6, $D69:$DS69)</f>
        <v>0</v>
      </c>
      <c r="DU69" s="214">
        <f>SUMIF(振分, $C69, 入力_北海道基本取引表!DU$4:DU$124)*($DV$140/$DW$140)</f>
        <v>0</v>
      </c>
      <c r="DV69" s="214">
        <f>SUMIF(振分, $C69, 入力_北海道基本取引表!DV$4:DV$124)*(入力!$D$718/入力!$F$718)</f>
        <v>0</v>
      </c>
      <c r="DW69" s="214">
        <f>SUMIF(振分, $C69, 入力_北海道基本取引表!DW$4:DW$124)*(計算_基本取引表_調整前!$DV$141/計算_基本取引表_調整前!$DW$141)</f>
        <v>0</v>
      </c>
      <c r="DX69" s="214">
        <f>SUMIF(振分, $C69, 入力_北海道基本取引表!DX$4:DX$124)*(計算_基本取引表_調整前!$DV$142/計算_基本取引表_調整前!$DW$142)</f>
        <v>0</v>
      </c>
      <c r="DY69" s="214">
        <f>SUMIF(振分, $C69, 入力_北海道基本取引表!DY$4:DY$124)*(入力!$D$700/入力!$F$700)</f>
        <v>0</v>
      </c>
      <c r="DZ69" s="214">
        <f>SUMIF(振分, $C69, 入力_北海道基本取引表!DZ$4:DZ$124)*($DV$140/$DW$140)</f>
        <v>0</v>
      </c>
      <c r="EA69" s="214" t="e">
        <f>SUMIF(振分, $C69, 入力_北海道基本取引表!EA$4:EA$124)*($EJ69/SUMIF(振分, $C69, 入力_北海道基本取引表!$EO$4:$EO$124))</f>
        <v>#DIV/0!</v>
      </c>
      <c r="EB69" s="214"/>
      <c r="EC69" s="215" t="e">
        <f t="shared" ref="EC69:EC123" si="4">SUM($DU69:$EA69)</f>
        <v>#DIV/0!</v>
      </c>
      <c r="ED69" s="216" t="e">
        <f t="shared" ref="ED69:ED123" si="5">$DT69+$EC69</f>
        <v>#DIV/0!</v>
      </c>
      <c r="EE69" s="214"/>
      <c r="EF69" s="216"/>
      <c r="EG69" s="216"/>
      <c r="EH69" s="214"/>
      <c r="EI69" s="216"/>
      <c r="EJ69" s="216">
        <v>0</v>
      </c>
    </row>
    <row r="70" spans="2:140" s="6" customFormat="1" ht="12" x14ac:dyDescent="0.25">
      <c r="B70" s="53" t="s">
        <v>101</v>
      </c>
      <c r="C70" s="192" t="str">
        <v>-</v>
      </c>
      <c r="D70" s="211">
        <f>D$133*計算_投入係数表!D70</f>
        <v>0</v>
      </c>
      <c r="E70" s="212">
        <f>E$133*計算_投入係数表!E70</f>
        <v>0</v>
      </c>
      <c r="F70" s="212">
        <f>F$133*計算_投入係数表!F70</f>
        <v>0</v>
      </c>
      <c r="G70" s="212">
        <f>G$133*計算_投入係数表!G70</f>
        <v>0</v>
      </c>
      <c r="H70" s="212">
        <f>H$133*計算_投入係数表!H70</f>
        <v>0</v>
      </c>
      <c r="I70" s="212">
        <f>I$133*計算_投入係数表!I70</f>
        <v>0</v>
      </c>
      <c r="J70" s="212">
        <f>J$133*計算_投入係数表!J70</f>
        <v>0</v>
      </c>
      <c r="K70" s="212">
        <f>K$133*計算_投入係数表!K70</f>
        <v>0</v>
      </c>
      <c r="L70" s="212">
        <f>L$133*計算_投入係数表!L70</f>
        <v>0</v>
      </c>
      <c r="M70" s="212">
        <f>M$133*計算_投入係数表!M70</f>
        <v>0</v>
      </c>
      <c r="N70" s="212">
        <f>N$133*計算_投入係数表!N70</f>
        <v>0</v>
      </c>
      <c r="O70" s="212">
        <f>O$133*計算_投入係数表!O70</f>
        <v>0</v>
      </c>
      <c r="P70" s="212">
        <f>P$133*計算_投入係数表!P70</f>
        <v>0</v>
      </c>
      <c r="Q70" s="212" t="e">
        <f>Q$133*計算_投入係数表!Q70</f>
        <v>#DIV/0!</v>
      </c>
      <c r="R70" s="212" t="e">
        <f>R$133*計算_投入係数表!R70</f>
        <v>#DIV/0!</v>
      </c>
      <c r="S70" s="212" t="e">
        <f>S$133*計算_投入係数表!S70</f>
        <v>#DIV/0!</v>
      </c>
      <c r="T70" s="212" t="e">
        <f>T$133*計算_投入係数表!T70</f>
        <v>#DIV/0!</v>
      </c>
      <c r="U70" s="212" t="e">
        <f>U$133*計算_投入係数表!U70</f>
        <v>#DIV/0!</v>
      </c>
      <c r="V70" s="212" t="e">
        <f>V$133*計算_投入係数表!V70</f>
        <v>#DIV/0!</v>
      </c>
      <c r="W70" s="212" t="e">
        <f>W$133*計算_投入係数表!W70</f>
        <v>#DIV/0!</v>
      </c>
      <c r="X70" s="212" t="e">
        <f>X$133*計算_投入係数表!X70</f>
        <v>#DIV/0!</v>
      </c>
      <c r="Y70" s="212" t="e">
        <f>Y$133*計算_投入係数表!Y70</f>
        <v>#DIV/0!</v>
      </c>
      <c r="Z70" s="212" t="e">
        <f>Z$133*計算_投入係数表!Z70</f>
        <v>#DIV/0!</v>
      </c>
      <c r="AA70" s="212" t="e">
        <f>AA$133*計算_投入係数表!AA70</f>
        <v>#DIV/0!</v>
      </c>
      <c r="AB70" s="212" t="e">
        <f>AB$133*計算_投入係数表!AB70</f>
        <v>#DIV/0!</v>
      </c>
      <c r="AC70" s="212" t="e">
        <f>AC$133*計算_投入係数表!AC70</f>
        <v>#DIV/0!</v>
      </c>
      <c r="AD70" s="212" t="e">
        <f>AD$133*計算_投入係数表!AD70</f>
        <v>#DIV/0!</v>
      </c>
      <c r="AE70" s="212" t="e">
        <f>AE$133*計算_投入係数表!AE70</f>
        <v>#DIV/0!</v>
      </c>
      <c r="AF70" s="212" t="e">
        <f>AF$133*計算_投入係数表!AF70</f>
        <v>#DIV/0!</v>
      </c>
      <c r="AG70" s="212" t="e">
        <f>AG$133*計算_投入係数表!AG70</f>
        <v>#DIV/0!</v>
      </c>
      <c r="AH70" s="212" t="e">
        <f>AH$133*計算_投入係数表!AH70</f>
        <v>#DIV/0!</v>
      </c>
      <c r="AI70" s="212" t="e">
        <f>AI$133*計算_投入係数表!AI70</f>
        <v>#DIV/0!</v>
      </c>
      <c r="AJ70" s="212" t="e">
        <f>AJ$133*計算_投入係数表!AJ70</f>
        <v>#DIV/0!</v>
      </c>
      <c r="AK70" s="212" t="e">
        <f>AK$133*計算_投入係数表!AK70</f>
        <v>#DIV/0!</v>
      </c>
      <c r="AL70" s="212" t="e">
        <f>AL$133*計算_投入係数表!AL70</f>
        <v>#DIV/0!</v>
      </c>
      <c r="AM70" s="212" t="e">
        <f>AM$133*計算_投入係数表!AM70</f>
        <v>#DIV/0!</v>
      </c>
      <c r="AN70" s="212" t="e">
        <f>AN$133*計算_投入係数表!AN70</f>
        <v>#DIV/0!</v>
      </c>
      <c r="AO70" s="212" t="e">
        <f>AO$133*計算_投入係数表!AO70</f>
        <v>#DIV/0!</v>
      </c>
      <c r="AP70" s="212" t="e">
        <f>AP$133*計算_投入係数表!AP70</f>
        <v>#DIV/0!</v>
      </c>
      <c r="AQ70" s="212" t="e">
        <f>AQ$133*計算_投入係数表!AQ70</f>
        <v>#DIV/0!</v>
      </c>
      <c r="AR70" s="212" t="e">
        <f>AR$133*計算_投入係数表!AR70</f>
        <v>#DIV/0!</v>
      </c>
      <c r="AS70" s="212" t="e">
        <f>AS$133*計算_投入係数表!AS70</f>
        <v>#DIV/0!</v>
      </c>
      <c r="AT70" s="212" t="e">
        <f>AT$133*計算_投入係数表!AT70</f>
        <v>#DIV/0!</v>
      </c>
      <c r="AU70" s="212" t="e">
        <f>AU$133*計算_投入係数表!AU70</f>
        <v>#DIV/0!</v>
      </c>
      <c r="AV70" s="212" t="e">
        <f>AV$133*計算_投入係数表!AV70</f>
        <v>#DIV/0!</v>
      </c>
      <c r="AW70" s="212" t="e">
        <f>AW$133*計算_投入係数表!AW70</f>
        <v>#DIV/0!</v>
      </c>
      <c r="AX70" s="212" t="e">
        <f>AX$133*計算_投入係数表!AX70</f>
        <v>#DIV/0!</v>
      </c>
      <c r="AY70" s="212" t="e">
        <f>AY$133*計算_投入係数表!AY70</f>
        <v>#DIV/0!</v>
      </c>
      <c r="AZ70" s="212" t="e">
        <f>AZ$133*計算_投入係数表!AZ70</f>
        <v>#DIV/0!</v>
      </c>
      <c r="BA70" s="212" t="e">
        <f>BA$133*計算_投入係数表!BA70</f>
        <v>#DIV/0!</v>
      </c>
      <c r="BB70" s="212" t="e">
        <f>BB$133*計算_投入係数表!BB70</f>
        <v>#DIV/0!</v>
      </c>
      <c r="BC70" s="212" t="e">
        <f>BC$133*計算_投入係数表!BC70</f>
        <v>#DIV/0!</v>
      </c>
      <c r="BD70" s="212" t="e">
        <f>BD$133*計算_投入係数表!BD70</f>
        <v>#DIV/0!</v>
      </c>
      <c r="BE70" s="212" t="e">
        <f>BE$133*計算_投入係数表!BE70</f>
        <v>#DIV/0!</v>
      </c>
      <c r="BF70" s="212" t="e">
        <f>BF$133*計算_投入係数表!BF70</f>
        <v>#DIV/0!</v>
      </c>
      <c r="BG70" s="212" t="e">
        <f>BG$133*計算_投入係数表!BG70</f>
        <v>#DIV/0!</v>
      </c>
      <c r="BH70" s="212" t="e">
        <f>BH$133*計算_投入係数表!BH70</f>
        <v>#DIV/0!</v>
      </c>
      <c r="BI70" s="212" t="e">
        <f>BI$133*計算_投入係数表!BI70</f>
        <v>#DIV/0!</v>
      </c>
      <c r="BJ70" s="212" t="e">
        <f>BJ$133*計算_投入係数表!BJ70</f>
        <v>#DIV/0!</v>
      </c>
      <c r="BK70" s="212" t="e">
        <f>BK$133*計算_投入係数表!BK70</f>
        <v>#DIV/0!</v>
      </c>
      <c r="BL70" s="212" t="e">
        <f>BL$133*計算_投入係数表!BL70</f>
        <v>#DIV/0!</v>
      </c>
      <c r="BM70" s="212" t="e">
        <f>BM$133*計算_投入係数表!BM70</f>
        <v>#DIV/0!</v>
      </c>
      <c r="BN70" s="212" t="e">
        <f>BN$133*計算_投入係数表!BN70</f>
        <v>#DIV/0!</v>
      </c>
      <c r="BO70" s="212" t="e">
        <f>BO$133*計算_投入係数表!BO70</f>
        <v>#DIV/0!</v>
      </c>
      <c r="BP70" s="212" t="e">
        <f>BP$133*計算_投入係数表!BP70</f>
        <v>#DIV/0!</v>
      </c>
      <c r="BQ70" s="212" t="e">
        <f>BQ$133*計算_投入係数表!BQ70</f>
        <v>#DIV/0!</v>
      </c>
      <c r="BR70" s="212" t="e">
        <f>BR$133*計算_投入係数表!BR70</f>
        <v>#DIV/0!</v>
      </c>
      <c r="BS70" s="212" t="e">
        <f>BS$133*計算_投入係数表!BS70</f>
        <v>#DIV/0!</v>
      </c>
      <c r="BT70" s="212" t="e">
        <f>BT$133*計算_投入係数表!BT70</f>
        <v>#DIV/0!</v>
      </c>
      <c r="BU70" s="212" t="e">
        <f>BU$133*計算_投入係数表!BU70</f>
        <v>#DIV/0!</v>
      </c>
      <c r="BV70" s="212" t="e">
        <f>BV$133*計算_投入係数表!BV70</f>
        <v>#DIV/0!</v>
      </c>
      <c r="BW70" s="212" t="e">
        <f>BW$133*計算_投入係数表!BW70</f>
        <v>#DIV/0!</v>
      </c>
      <c r="BX70" s="212" t="e">
        <f>BX$133*計算_投入係数表!BX70</f>
        <v>#DIV/0!</v>
      </c>
      <c r="BY70" s="212" t="e">
        <f>BY$133*計算_投入係数表!BY70</f>
        <v>#DIV/0!</v>
      </c>
      <c r="BZ70" s="212" t="e">
        <f>BZ$133*計算_投入係数表!BZ70</f>
        <v>#DIV/0!</v>
      </c>
      <c r="CA70" s="212" t="e">
        <f>CA$133*計算_投入係数表!CA70</f>
        <v>#DIV/0!</v>
      </c>
      <c r="CB70" s="212" t="e">
        <f>CB$133*計算_投入係数表!CB70</f>
        <v>#DIV/0!</v>
      </c>
      <c r="CC70" s="212" t="e">
        <f>CC$133*計算_投入係数表!CC70</f>
        <v>#DIV/0!</v>
      </c>
      <c r="CD70" s="212" t="e">
        <f>CD$133*計算_投入係数表!CD70</f>
        <v>#DIV/0!</v>
      </c>
      <c r="CE70" s="212" t="e">
        <f>CE$133*計算_投入係数表!CE70</f>
        <v>#DIV/0!</v>
      </c>
      <c r="CF70" s="212" t="e">
        <f>CF$133*計算_投入係数表!CF70</f>
        <v>#DIV/0!</v>
      </c>
      <c r="CG70" s="212" t="e">
        <f>CG$133*計算_投入係数表!CG70</f>
        <v>#DIV/0!</v>
      </c>
      <c r="CH70" s="212" t="e">
        <f>CH$133*計算_投入係数表!CH70</f>
        <v>#DIV/0!</v>
      </c>
      <c r="CI70" s="212" t="e">
        <f>CI$133*計算_投入係数表!CI70</f>
        <v>#DIV/0!</v>
      </c>
      <c r="CJ70" s="212" t="e">
        <f>CJ$133*計算_投入係数表!CJ70</f>
        <v>#DIV/0!</v>
      </c>
      <c r="CK70" s="212" t="e">
        <f>CK$133*計算_投入係数表!CK70</f>
        <v>#DIV/0!</v>
      </c>
      <c r="CL70" s="212" t="e">
        <f>CL$133*計算_投入係数表!CL70</f>
        <v>#DIV/0!</v>
      </c>
      <c r="CM70" s="212" t="e">
        <f>CM$133*計算_投入係数表!CM70</f>
        <v>#DIV/0!</v>
      </c>
      <c r="CN70" s="212" t="e">
        <f>CN$133*計算_投入係数表!CN70</f>
        <v>#DIV/0!</v>
      </c>
      <c r="CO70" s="212" t="e">
        <f>CO$133*計算_投入係数表!CO70</f>
        <v>#DIV/0!</v>
      </c>
      <c r="CP70" s="212" t="e">
        <f>CP$133*計算_投入係数表!CP70</f>
        <v>#DIV/0!</v>
      </c>
      <c r="CQ70" s="212" t="e">
        <f>CQ$133*計算_投入係数表!CQ70</f>
        <v>#DIV/0!</v>
      </c>
      <c r="CR70" s="212" t="e">
        <f>CR$133*計算_投入係数表!CR70</f>
        <v>#DIV/0!</v>
      </c>
      <c r="CS70" s="212" t="e">
        <f>CS$133*計算_投入係数表!CS70</f>
        <v>#DIV/0!</v>
      </c>
      <c r="CT70" s="212" t="e">
        <f>CT$133*計算_投入係数表!CT70</f>
        <v>#DIV/0!</v>
      </c>
      <c r="CU70" s="212" t="e">
        <f>CU$133*計算_投入係数表!CU70</f>
        <v>#DIV/0!</v>
      </c>
      <c r="CV70" s="212" t="e">
        <f>CV$133*計算_投入係数表!CV70</f>
        <v>#DIV/0!</v>
      </c>
      <c r="CW70" s="212" t="e">
        <f>CW$133*計算_投入係数表!CW70</f>
        <v>#DIV/0!</v>
      </c>
      <c r="CX70" s="212" t="e">
        <f>CX$133*計算_投入係数表!CX70</f>
        <v>#DIV/0!</v>
      </c>
      <c r="CY70" s="212" t="e">
        <f>CY$133*計算_投入係数表!CY70</f>
        <v>#DIV/0!</v>
      </c>
      <c r="CZ70" s="212" t="e">
        <f>CZ$133*計算_投入係数表!CZ70</f>
        <v>#DIV/0!</v>
      </c>
      <c r="DA70" s="212" t="e">
        <f>DA$133*計算_投入係数表!DA70</f>
        <v>#DIV/0!</v>
      </c>
      <c r="DB70" s="212" t="e">
        <f>DB$133*計算_投入係数表!DB70</f>
        <v>#DIV/0!</v>
      </c>
      <c r="DC70" s="212" t="e">
        <f>DC$133*計算_投入係数表!DC70</f>
        <v>#DIV/0!</v>
      </c>
      <c r="DD70" s="212" t="e">
        <f>DD$133*計算_投入係数表!DD70</f>
        <v>#DIV/0!</v>
      </c>
      <c r="DE70" s="212" t="e">
        <f>DE$133*計算_投入係数表!DE70</f>
        <v>#DIV/0!</v>
      </c>
      <c r="DF70" s="212" t="e">
        <f>DF$133*計算_投入係数表!DF70</f>
        <v>#DIV/0!</v>
      </c>
      <c r="DG70" s="212" t="e">
        <f>DG$133*計算_投入係数表!DG70</f>
        <v>#DIV/0!</v>
      </c>
      <c r="DH70" s="212" t="e">
        <f>DH$133*計算_投入係数表!DH70</f>
        <v>#DIV/0!</v>
      </c>
      <c r="DI70" s="212" t="e">
        <f>DI$133*計算_投入係数表!DI70</f>
        <v>#DIV/0!</v>
      </c>
      <c r="DJ70" s="212" t="e">
        <f>DJ$133*計算_投入係数表!DJ70</f>
        <v>#DIV/0!</v>
      </c>
      <c r="DK70" s="212" t="e">
        <f>DK$133*計算_投入係数表!DK70</f>
        <v>#DIV/0!</v>
      </c>
      <c r="DL70" s="212" t="e">
        <f>DL$133*計算_投入係数表!DL70</f>
        <v>#DIV/0!</v>
      </c>
      <c r="DM70" s="212" t="e">
        <f>DM$133*計算_投入係数表!DM70</f>
        <v>#DIV/0!</v>
      </c>
      <c r="DN70" s="212" t="e">
        <f>DN$133*計算_投入係数表!DN70</f>
        <v>#DIV/0!</v>
      </c>
      <c r="DO70" s="212" t="e">
        <f>DO$133*計算_投入係数表!DO70</f>
        <v>#DIV/0!</v>
      </c>
      <c r="DP70" s="212" t="e">
        <f>DP$133*計算_投入係数表!DP70</f>
        <v>#DIV/0!</v>
      </c>
      <c r="DQ70" s="212" t="e">
        <f>DQ$133*計算_投入係数表!DQ70</f>
        <v>#DIV/0!</v>
      </c>
      <c r="DR70" s="212" t="e">
        <f>DR$133*計算_投入係数表!DR70</f>
        <v>#DIV/0!</v>
      </c>
      <c r="DS70" s="212" t="e">
        <f>DS$133*計算_投入係数表!DS70</f>
        <v>#DIV/0!</v>
      </c>
      <c r="DT70" s="213">
        <f t="shared" si="3"/>
        <v>0</v>
      </c>
      <c r="DU70" s="214">
        <f>SUMIF(振分, $C70, 入力_北海道基本取引表!DU$4:DU$124)*($DV$140/$DW$140)</f>
        <v>0</v>
      </c>
      <c r="DV70" s="214">
        <f>SUMIF(振分, $C70, 入力_北海道基本取引表!DV$4:DV$124)*(入力!$D$718/入力!$F$718)</f>
        <v>0</v>
      </c>
      <c r="DW70" s="214">
        <f>SUMIF(振分, $C70, 入力_北海道基本取引表!DW$4:DW$124)*(計算_基本取引表_調整前!$DV$141/計算_基本取引表_調整前!$DW$141)</f>
        <v>0</v>
      </c>
      <c r="DX70" s="214">
        <f>SUMIF(振分, $C70, 入力_北海道基本取引表!DX$4:DX$124)*(計算_基本取引表_調整前!$DV$142/計算_基本取引表_調整前!$DW$142)</f>
        <v>0</v>
      </c>
      <c r="DY70" s="214">
        <f>SUMIF(振分, $C70, 入力_北海道基本取引表!DY$4:DY$124)*(入力!$D$700/入力!$F$700)</f>
        <v>0</v>
      </c>
      <c r="DZ70" s="214">
        <f>SUMIF(振分, $C70, 入力_北海道基本取引表!DZ$4:DZ$124)*($DV$140/$DW$140)</f>
        <v>0</v>
      </c>
      <c r="EA70" s="214" t="e">
        <f>SUMIF(振分, $C70, 入力_北海道基本取引表!EA$4:EA$124)*($EJ70/SUMIF(振分, $C70, 入力_北海道基本取引表!$EO$4:$EO$124))</f>
        <v>#DIV/0!</v>
      </c>
      <c r="EB70" s="214"/>
      <c r="EC70" s="215" t="e">
        <f t="shared" si="4"/>
        <v>#DIV/0!</v>
      </c>
      <c r="ED70" s="216" t="e">
        <f t="shared" si="5"/>
        <v>#DIV/0!</v>
      </c>
      <c r="EE70" s="214"/>
      <c r="EF70" s="216"/>
      <c r="EG70" s="216"/>
      <c r="EH70" s="214"/>
      <c r="EI70" s="216"/>
      <c r="EJ70" s="216">
        <v>0</v>
      </c>
    </row>
    <row r="71" spans="2:140" s="6" customFormat="1" ht="12" x14ac:dyDescent="0.25">
      <c r="B71" s="53" t="s">
        <v>103</v>
      </c>
      <c r="C71" s="192" t="str">
        <v>-</v>
      </c>
      <c r="D71" s="211">
        <f>D$133*計算_投入係数表!D71</f>
        <v>0</v>
      </c>
      <c r="E71" s="212">
        <f>E$133*計算_投入係数表!E71</f>
        <v>0</v>
      </c>
      <c r="F71" s="212">
        <f>F$133*計算_投入係数表!F71</f>
        <v>0</v>
      </c>
      <c r="G71" s="212">
        <f>G$133*計算_投入係数表!G71</f>
        <v>0</v>
      </c>
      <c r="H71" s="212">
        <f>H$133*計算_投入係数表!H71</f>
        <v>0</v>
      </c>
      <c r="I71" s="212">
        <f>I$133*計算_投入係数表!I71</f>
        <v>0</v>
      </c>
      <c r="J71" s="212">
        <f>J$133*計算_投入係数表!J71</f>
        <v>0</v>
      </c>
      <c r="K71" s="212">
        <f>K$133*計算_投入係数表!K71</f>
        <v>0</v>
      </c>
      <c r="L71" s="212">
        <f>L$133*計算_投入係数表!L71</f>
        <v>0</v>
      </c>
      <c r="M71" s="212">
        <f>M$133*計算_投入係数表!M71</f>
        <v>0</v>
      </c>
      <c r="N71" s="212">
        <f>N$133*計算_投入係数表!N71</f>
        <v>0</v>
      </c>
      <c r="O71" s="212">
        <f>O$133*計算_投入係数表!O71</f>
        <v>0</v>
      </c>
      <c r="P71" s="212">
        <f>P$133*計算_投入係数表!P71</f>
        <v>0</v>
      </c>
      <c r="Q71" s="212" t="e">
        <f>Q$133*計算_投入係数表!Q71</f>
        <v>#DIV/0!</v>
      </c>
      <c r="R71" s="212" t="e">
        <f>R$133*計算_投入係数表!R71</f>
        <v>#DIV/0!</v>
      </c>
      <c r="S71" s="212" t="e">
        <f>S$133*計算_投入係数表!S71</f>
        <v>#DIV/0!</v>
      </c>
      <c r="T71" s="212" t="e">
        <f>T$133*計算_投入係数表!T71</f>
        <v>#DIV/0!</v>
      </c>
      <c r="U71" s="212" t="e">
        <f>U$133*計算_投入係数表!U71</f>
        <v>#DIV/0!</v>
      </c>
      <c r="V71" s="212" t="e">
        <f>V$133*計算_投入係数表!V71</f>
        <v>#DIV/0!</v>
      </c>
      <c r="W71" s="212" t="e">
        <f>W$133*計算_投入係数表!W71</f>
        <v>#DIV/0!</v>
      </c>
      <c r="X71" s="212" t="e">
        <f>X$133*計算_投入係数表!X71</f>
        <v>#DIV/0!</v>
      </c>
      <c r="Y71" s="212" t="e">
        <f>Y$133*計算_投入係数表!Y71</f>
        <v>#DIV/0!</v>
      </c>
      <c r="Z71" s="212" t="e">
        <f>Z$133*計算_投入係数表!Z71</f>
        <v>#DIV/0!</v>
      </c>
      <c r="AA71" s="212" t="e">
        <f>AA$133*計算_投入係数表!AA71</f>
        <v>#DIV/0!</v>
      </c>
      <c r="AB71" s="212" t="e">
        <f>AB$133*計算_投入係数表!AB71</f>
        <v>#DIV/0!</v>
      </c>
      <c r="AC71" s="212" t="e">
        <f>AC$133*計算_投入係数表!AC71</f>
        <v>#DIV/0!</v>
      </c>
      <c r="AD71" s="212" t="e">
        <f>AD$133*計算_投入係数表!AD71</f>
        <v>#DIV/0!</v>
      </c>
      <c r="AE71" s="212" t="e">
        <f>AE$133*計算_投入係数表!AE71</f>
        <v>#DIV/0!</v>
      </c>
      <c r="AF71" s="212" t="e">
        <f>AF$133*計算_投入係数表!AF71</f>
        <v>#DIV/0!</v>
      </c>
      <c r="AG71" s="212" t="e">
        <f>AG$133*計算_投入係数表!AG71</f>
        <v>#DIV/0!</v>
      </c>
      <c r="AH71" s="212" t="e">
        <f>AH$133*計算_投入係数表!AH71</f>
        <v>#DIV/0!</v>
      </c>
      <c r="AI71" s="212" t="e">
        <f>AI$133*計算_投入係数表!AI71</f>
        <v>#DIV/0!</v>
      </c>
      <c r="AJ71" s="212" t="e">
        <f>AJ$133*計算_投入係数表!AJ71</f>
        <v>#DIV/0!</v>
      </c>
      <c r="AK71" s="212" t="e">
        <f>AK$133*計算_投入係数表!AK71</f>
        <v>#DIV/0!</v>
      </c>
      <c r="AL71" s="212" t="e">
        <f>AL$133*計算_投入係数表!AL71</f>
        <v>#DIV/0!</v>
      </c>
      <c r="AM71" s="212" t="e">
        <f>AM$133*計算_投入係数表!AM71</f>
        <v>#DIV/0!</v>
      </c>
      <c r="AN71" s="212" t="e">
        <f>AN$133*計算_投入係数表!AN71</f>
        <v>#DIV/0!</v>
      </c>
      <c r="AO71" s="212" t="e">
        <f>AO$133*計算_投入係数表!AO71</f>
        <v>#DIV/0!</v>
      </c>
      <c r="AP71" s="212" t="e">
        <f>AP$133*計算_投入係数表!AP71</f>
        <v>#DIV/0!</v>
      </c>
      <c r="AQ71" s="212" t="e">
        <f>AQ$133*計算_投入係数表!AQ71</f>
        <v>#DIV/0!</v>
      </c>
      <c r="AR71" s="212" t="e">
        <f>AR$133*計算_投入係数表!AR71</f>
        <v>#DIV/0!</v>
      </c>
      <c r="AS71" s="212" t="e">
        <f>AS$133*計算_投入係数表!AS71</f>
        <v>#DIV/0!</v>
      </c>
      <c r="AT71" s="212" t="e">
        <f>AT$133*計算_投入係数表!AT71</f>
        <v>#DIV/0!</v>
      </c>
      <c r="AU71" s="212" t="e">
        <f>AU$133*計算_投入係数表!AU71</f>
        <v>#DIV/0!</v>
      </c>
      <c r="AV71" s="212" t="e">
        <f>AV$133*計算_投入係数表!AV71</f>
        <v>#DIV/0!</v>
      </c>
      <c r="AW71" s="212" t="e">
        <f>AW$133*計算_投入係数表!AW71</f>
        <v>#DIV/0!</v>
      </c>
      <c r="AX71" s="212" t="e">
        <f>AX$133*計算_投入係数表!AX71</f>
        <v>#DIV/0!</v>
      </c>
      <c r="AY71" s="212" t="e">
        <f>AY$133*計算_投入係数表!AY71</f>
        <v>#DIV/0!</v>
      </c>
      <c r="AZ71" s="212" t="e">
        <f>AZ$133*計算_投入係数表!AZ71</f>
        <v>#DIV/0!</v>
      </c>
      <c r="BA71" s="212" t="e">
        <f>BA$133*計算_投入係数表!BA71</f>
        <v>#DIV/0!</v>
      </c>
      <c r="BB71" s="212" t="e">
        <f>BB$133*計算_投入係数表!BB71</f>
        <v>#DIV/0!</v>
      </c>
      <c r="BC71" s="212" t="e">
        <f>BC$133*計算_投入係数表!BC71</f>
        <v>#DIV/0!</v>
      </c>
      <c r="BD71" s="212" t="e">
        <f>BD$133*計算_投入係数表!BD71</f>
        <v>#DIV/0!</v>
      </c>
      <c r="BE71" s="212" t="e">
        <f>BE$133*計算_投入係数表!BE71</f>
        <v>#DIV/0!</v>
      </c>
      <c r="BF71" s="212" t="e">
        <f>BF$133*計算_投入係数表!BF71</f>
        <v>#DIV/0!</v>
      </c>
      <c r="BG71" s="212" t="e">
        <f>BG$133*計算_投入係数表!BG71</f>
        <v>#DIV/0!</v>
      </c>
      <c r="BH71" s="212" t="e">
        <f>BH$133*計算_投入係数表!BH71</f>
        <v>#DIV/0!</v>
      </c>
      <c r="BI71" s="212" t="e">
        <f>BI$133*計算_投入係数表!BI71</f>
        <v>#DIV/0!</v>
      </c>
      <c r="BJ71" s="212" t="e">
        <f>BJ$133*計算_投入係数表!BJ71</f>
        <v>#DIV/0!</v>
      </c>
      <c r="BK71" s="212" t="e">
        <f>BK$133*計算_投入係数表!BK71</f>
        <v>#DIV/0!</v>
      </c>
      <c r="BL71" s="212" t="e">
        <f>BL$133*計算_投入係数表!BL71</f>
        <v>#DIV/0!</v>
      </c>
      <c r="BM71" s="212" t="e">
        <f>BM$133*計算_投入係数表!BM71</f>
        <v>#DIV/0!</v>
      </c>
      <c r="BN71" s="212" t="e">
        <f>BN$133*計算_投入係数表!BN71</f>
        <v>#DIV/0!</v>
      </c>
      <c r="BO71" s="212" t="e">
        <f>BO$133*計算_投入係数表!BO71</f>
        <v>#DIV/0!</v>
      </c>
      <c r="BP71" s="212" t="e">
        <f>BP$133*計算_投入係数表!BP71</f>
        <v>#DIV/0!</v>
      </c>
      <c r="BQ71" s="212" t="e">
        <f>BQ$133*計算_投入係数表!BQ71</f>
        <v>#DIV/0!</v>
      </c>
      <c r="BR71" s="212" t="e">
        <f>BR$133*計算_投入係数表!BR71</f>
        <v>#DIV/0!</v>
      </c>
      <c r="BS71" s="212" t="e">
        <f>BS$133*計算_投入係数表!BS71</f>
        <v>#DIV/0!</v>
      </c>
      <c r="BT71" s="212" t="e">
        <f>BT$133*計算_投入係数表!BT71</f>
        <v>#DIV/0!</v>
      </c>
      <c r="BU71" s="212" t="e">
        <f>BU$133*計算_投入係数表!BU71</f>
        <v>#DIV/0!</v>
      </c>
      <c r="BV71" s="212" t="e">
        <f>BV$133*計算_投入係数表!BV71</f>
        <v>#DIV/0!</v>
      </c>
      <c r="BW71" s="212" t="e">
        <f>BW$133*計算_投入係数表!BW71</f>
        <v>#DIV/0!</v>
      </c>
      <c r="BX71" s="212" t="e">
        <f>BX$133*計算_投入係数表!BX71</f>
        <v>#DIV/0!</v>
      </c>
      <c r="BY71" s="212" t="e">
        <f>BY$133*計算_投入係数表!BY71</f>
        <v>#DIV/0!</v>
      </c>
      <c r="BZ71" s="212" t="e">
        <f>BZ$133*計算_投入係数表!BZ71</f>
        <v>#DIV/0!</v>
      </c>
      <c r="CA71" s="212" t="e">
        <f>CA$133*計算_投入係数表!CA71</f>
        <v>#DIV/0!</v>
      </c>
      <c r="CB71" s="212" t="e">
        <f>CB$133*計算_投入係数表!CB71</f>
        <v>#DIV/0!</v>
      </c>
      <c r="CC71" s="212" t="e">
        <f>CC$133*計算_投入係数表!CC71</f>
        <v>#DIV/0!</v>
      </c>
      <c r="CD71" s="212" t="e">
        <f>CD$133*計算_投入係数表!CD71</f>
        <v>#DIV/0!</v>
      </c>
      <c r="CE71" s="212" t="e">
        <f>CE$133*計算_投入係数表!CE71</f>
        <v>#DIV/0!</v>
      </c>
      <c r="CF71" s="212" t="e">
        <f>CF$133*計算_投入係数表!CF71</f>
        <v>#DIV/0!</v>
      </c>
      <c r="CG71" s="212" t="e">
        <f>CG$133*計算_投入係数表!CG71</f>
        <v>#DIV/0!</v>
      </c>
      <c r="CH71" s="212" t="e">
        <f>CH$133*計算_投入係数表!CH71</f>
        <v>#DIV/0!</v>
      </c>
      <c r="CI71" s="212" t="e">
        <f>CI$133*計算_投入係数表!CI71</f>
        <v>#DIV/0!</v>
      </c>
      <c r="CJ71" s="212" t="e">
        <f>CJ$133*計算_投入係数表!CJ71</f>
        <v>#DIV/0!</v>
      </c>
      <c r="CK71" s="212" t="e">
        <f>CK$133*計算_投入係数表!CK71</f>
        <v>#DIV/0!</v>
      </c>
      <c r="CL71" s="212" t="e">
        <f>CL$133*計算_投入係数表!CL71</f>
        <v>#DIV/0!</v>
      </c>
      <c r="CM71" s="212" t="e">
        <f>CM$133*計算_投入係数表!CM71</f>
        <v>#DIV/0!</v>
      </c>
      <c r="CN71" s="212" t="e">
        <f>CN$133*計算_投入係数表!CN71</f>
        <v>#DIV/0!</v>
      </c>
      <c r="CO71" s="212" t="e">
        <f>CO$133*計算_投入係数表!CO71</f>
        <v>#DIV/0!</v>
      </c>
      <c r="CP71" s="212" t="e">
        <f>CP$133*計算_投入係数表!CP71</f>
        <v>#DIV/0!</v>
      </c>
      <c r="CQ71" s="212" t="e">
        <f>CQ$133*計算_投入係数表!CQ71</f>
        <v>#DIV/0!</v>
      </c>
      <c r="CR71" s="212" t="e">
        <f>CR$133*計算_投入係数表!CR71</f>
        <v>#DIV/0!</v>
      </c>
      <c r="CS71" s="212" t="e">
        <f>CS$133*計算_投入係数表!CS71</f>
        <v>#DIV/0!</v>
      </c>
      <c r="CT71" s="212" t="e">
        <f>CT$133*計算_投入係数表!CT71</f>
        <v>#DIV/0!</v>
      </c>
      <c r="CU71" s="212" t="e">
        <f>CU$133*計算_投入係数表!CU71</f>
        <v>#DIV/0!</v>
      </c>
      <c r="CV71" s="212" t="e">
        <f>CV$133*計算_投入係数表!CV71</f>
        <v>#DIV/0!</v>
      </c>
      <c r="CW71" s="212" t="e">
        <f>CW$133*計算_投入係数表!CW71</f>
        <v>#DIV/0!</v>
      </c>
      <c r="CX71" s="212" t="e">
        <f>CX$133*計算_投入係数表!CX71</f>
        <v>#DIV/0!</v>
      </c>
      <c r="CY71" s="212" t="e">
        <f>CY$133*計算_投入係数表!CY71</f>
        <v>#DIV/0!</v>
      </c>
      <c r="CZ71" s="212" t="e">
        <f>CZ$133*計算_投入係数表!CZ71</f>
        <v>#DIV/0!</v>
      </c>
      <c r="DA71" s="212" t="e">
        <f>DA$133*計算_投入係数表!DA71</f>
        <v>#DIV/0!</v>
      </c>
      <c r="DB71" s="212" t="e">
        <f>DB$133*計算_投入係数表!DB71</f>
        <v>#DIV/0!</v>
      </c>
      <c r="DC71" s="212" t="e">
        <f>DC$133*計算_投入係数表!DC71</f>
        <v>#DIV/0!</v>
      </c>
      <c r="DD71" s="212" t="e">
        <f>DD$133*計算_投入係数表!DD71</f>
        <v>#DIV/0!</v>
      </c>
      <c r="DE71" s="212" t="e">
        <f>DE$133*計算_投入係数表!DE71</f>
        <v>#DIV/0!</v>
      </c>
      <c r="DF71" s="212" t="e">
        <f>DF$133*計算_投入係数表!DF71</f>
        <v>#DIV/0!</v>
      </c>
      <c r="DG71" s="212" t="e">
        <f>DG$133*計算_投入係数表!DG71</f>
        <v>#DIV/0!</v>
      </c>
      <c r="DH71" s="212" t="e">
        <f>DH$133*計算_投入係数表!DH71</f>
        <v>#DIV/0!</v>
      </c>
      <c r="DI71" s="212" t="e">
        <f>DI$133*計算_投入係数表!DI71</f>
        <v>#DIV/0!</v>
      </c>
      <c r="DJ71" s="212" t="e">
        <f>DJ$133*計算_投入係数表!DJ71</f>
        <v>#DIV/0!</v>
      </c>
      <c r="DK71" s="212" t="e">
        <f>DK$133*計算_投入係数表!DK71</f>
        <v>#DIV/0!</v>
      </c>
      <c r="DL71" s="212" t="e">
        <f>DL$133*計算_投入係数表!DL71</f>
        <v>#DIV/0!</v>
      </c>
      <c r="DM71" s="212" t="e">
        <f>DM$133*計算_投入係数表!DM71</f>
        <v>#DIV/0!</v>
      </c>
      <c r="DN71" s="212" t="e">
        <f>DN$133*計算_投入係数表!DN71</f>
        <v>#DIV/0!</v>
      </c>
      <c r="DO71" s="212" t="e">
        <f>DO$133*計算_投入係数表!DO71</f>
        <v>#DIV/0!</v>
      </c>
      <c r="DP71" s="212" t="e">
        <f>DP$133*計算_投入係数表!DP71</f>
        <v>#DIV/0!</v>
      </c>
      <c r="DQ71" s="212" t="e">
        <f>DQ$133*計算_投入係数表!DQ71</f>
        <v>#DIV/0!</v>
      </c>
      <c r="DR71" s="212" t="e">
        <f>DR$133*計算_投入係数表!DR71</f>
        <v>#DIV/0!</v>
      </c>
      <c r="DS71" s="212" t="e">
        <f>DS$133*計算_投入係数表!DS71</f>
        <v>#DIV/0!</v>
      </c>
      <c r="DT71" s="213">
        <f t="shared" si="3"/>
        <v>0</v>
      </c>
      <c r="DU71" s="214">
        <f>SUMIF(振分, $C71, 入力_北海道基本取引表!DU$4:DU$124)*($DV$140/$DW$140)</f>
        <v>0</v>
      </c>
      <c r="DV71" s="214">
        <f>SUMIF(振分, $C71, 入力_北海道基本取引表!DV$4:DV$124)*(入力!$D$718/入力!$F$718)</f>
        <v>0</v>
      </c>
      <c r="DW71" s="214">
        <f>SUMIF(振分, $C71, 入力_北海道基本取引表!DW$4:DW$124)*(計算_基本取引表_調整前!$DV$141/計算_基本取引表_調整前!$DW$141)</f>
        <v>0</v>
      </c>
      <c r="DX71" s="214">
        <f>SUMIF(振分, $C71, 入力_北海道基本取引表!DX$4:DX$124)*(計算_基本取引表_調整前!$DV$142/計算_基本取引表_調整前!$DW$142)</f>
        <v>0</v>
      </c>
      <c r="DY71" s="214">
        <f>SUMIF(振分, $C71, 入力_北海道基本取引表!DY$4:DY$124)*(入力!$D$700/入力!$F$700)</f>
        <v>0</v>
      </c>
      <c r="DZ71" s="214">
        <f>SUMIF(振分, $C71, 入力_北海道基本取引表!DZ$4:DZ$124)*($DV$140/$DW$140)</f>
        <v>0</v>
      </c>
      <c r="EA71" s="214" t="e">
        <f>SUMIF(振分, $C71, 入力_北海道基本取引表!EA$4:EA$124)*($EJ71/SUMIF(振分, $C71, 入力_北海道基本取引表!$EO$4:$EO$124))</f>
        <v>#DIV/0!</v>
      </c>
      <c r="EB71" s="214"/>
      <c r="EC71" s="215" t="e">
        <f t="shared" si="4"/>
        <v>#DIV/0!</v>
      </c>
      <c r="ED71" s="216" t="e">
        <f t="shared" si="5"/>
        <v>#DIV/0!</v>
      </c>
      <c r="EE71" s="214"/>
      <c r="EF71" s="216"/>
      <c r="EG71" s="216"/>
      <c r="EH71" s="214"/>
      <c r="EI71" s="216"/>
      <c r="EJ71" s="216">
        <v>0</v>
      </c>
    </row>
    <row r="72" spans="2:140" s="6" customFormat="1" ht="12" x14ac:dyDescent="0.25">
      <c r="B72" s="53" t="s">
        <v>105</v>
      </c>
      <c r="C72" s="192" t="str">
        <v>-</v>
      </c>
      <c r="D72" s="211">
        <f>D$133*計算_投入係数表!D72</f>
        <v>0</v>
      </c>
      <c r="E72" s="212">
        <f>E$133*計算_投入係数表!E72</f>
        <v>0</v>
      </c>
      <c r="F72" s="212">
        <f>F$133*計算_投入係数表!F72</f>
        <v>0</v>
      </c>
      <c r="G72" s="212">
        <f>G$133*計算_投入係数表!G72</f>
        <v>0</v>
      </c>
      <c r="H72" s="212">
        <f>H$133*計算_投入係数表!H72</f>
        <v>0</v>
      </c>
      <c r="I72" s="212">
        <f>I$133*計算_投入係数表!I72</f>
        <v>0</v>
      </c>
      <c r="J72" s="212">
        <f>J$133*計算_投入係数表!J72</f>
        <v>0</v>
      </c>
      <c r="K72" s="212">
        <f>K$133*計算_投入係数表!K72</f>
        <v>0</v>
      </c>
      <c r="L72" s="212">
        <f>L$133*計算_投入係数表!L72</f>
        <v>0</v>
      </c>
      <c r="M72" s="212">
        <f>M$133*計算_投入係数表!M72</f>
        <v>0</v>
      </c>
      <c r="N72" s="212">
        <f>N$133*計算_投入係数表!N72</f>
        <v>0</v>
      </c>
      <c r="O72" s="212">
        <f>O$133*計算_投入係数表!O72</f>
        <v>0</v>
      </c>
      <c r="P72" s="212">
        <f>P$133*計算_投入係数表!P72</f>
        <v>0</v>
      </c>
      <c r="Q72" s="212" t="e">
        <f>Q$133*計算_投入係数表!Q72</f>
        <v>#DIV/0!</v>
      </c>
      <c r="R72" s="212" t="e">
        <f>R$133*計算_投入係数表!R72</f>
        <v>#DIV/0!</v>
      </c>
      <c r="S72" s="212" t="e">
        <f>S$133*計算_投入係数表!S72</f>
        <v>#DIV/0!</v>
      </c>
      <c r="T72" s="212" t="e">
        <f>T$133*計算_投入係数表!T72</f>
        <v>#DIV/0!</v>
      </c>
      <c r="U72" s="212" t="e">
        <f>U$133*計算_投入係数表!U72</f>
        <v>#DIV/0!</v>
      </c>
      <c r="V72" s="212" t="e">
        <f>V$133*計算_投入係数表!V72</f>
        <v>#DIV/0!</v>
      </c>
      <c r="W72" s="212" t="e">
        <f>W$133*計算_投入係数表!W72</f>
        <v>#DIV/0!</v>
      </c>
      <c r="X72" s="212" t="e">
        <f>X$133*計算_投入係数表!X72</f>
        <v>#DIV/0!</v>
      </c>
      <c r="Y72" s="212" t="e">
        <f>Y$133*計算_投入係数表!Y72</f>
        <v>#DIV/0!</v>
      </c>
      <c r="Z72" s="212" t="e">
        <f>Z$133*計算_投入係数表!Z72</f>
        <v>#DIV/0!</v>
      </c>
      <c r="AA72" s="212" t="e">
        <f>AA$133*計算_投入係数表!AA72</f>
        <v>#DIV/0!</v>
      </c>
      <c r="AB72" s="212" t="e">
        <f>AB$133*計算_投入係数表!AB72</f>
        <v>#DIV/0!</v>
      </c>
      <c r="AC72" s="212" t="e">
        <f>AC$133*計算_投入係数表!AC72</f>
        <v>#DIV/0!</v>
      </c>
      <c r="AD72" s="212" t="e">
        <f>AD$133*計算_投入係数表!AD72</f>
        <v>#DIV/0!</v>
      </c>
      <c r="AE72" s="212" t="e">
        <f>AE$133*計算_投入係数表!AE72</f>
        <v>#DIV/0!</v>
      </c>
      <c r="AF72" s="212" t="e">
        <f>AF$133*計算_投入係数表!AF72</f>
        <v>#DIV/0!</v>
      </c>
      <c r="AG72" s="212" t="e">
        <f>AG$133*計算_投入係数表!AG72</f>
        <v>#DIV/0!</v>
      </c>
      <c r="AH72" s="212" t="e">
        <f>AH$133*計算_投入係数表!AH72</f>
        <v>#DIV/0!</v>
      </c>
      <c r="AI72" s="212" t="e">
        <f>AI$133*計算_投入係数表!AI72</f>
        <v>#DIV/0!</v>
      </c>
      <c r="AJ72" s="212" t="e">
        <f>AJ$133*計算_投入係数表!AJ72</f>
        <v>#DIV/0!</v>
      </c>
      <c r="AK72" s="212" t="e">
        <f>AK$133*計算_投入係数表!AK72</f>
        <v>#DIV/0!</v>
      </c>
      <c r="AL72" s="212" t="e">
        <f>AL$133*計算_投入係数表!AL72</f>
        <v>#DIV/0!</v>
      </c>
      <c r="AM72" s="212" t="e">
        <f>AM$133*計算_投入係数表!AM72</f>
        <v>#DIV/0!</v>
      </c>
      <c r="AN72" s="212" t="e">
        <f>AN$133*計算_投入係数表!AN72</f>
        <v>#DIV/0!</v>
      </c>
      <c r="AO72" s="212" t="e">
        <f>AO$133*計算_投入係数表!AO72</f>
        <v>#DIV/0!</v>
      </c>
      <c r="AP72" s="212" t="e">
        <f>AP$133*計算_投入係数表!AP72</f>
        <v>#DIV/0!</v>
      </c>
      <c r="AQ72" s="212" t="e">
        <f>AQ$133*計算_投入係数表!AQ72</f>
        <v>#DIV/0!</v>
      </c>
      <c r="AR72" s="212" t="e">
        <f>AR$133*計算_投入係数表!AR72</f>
        <v>#DIV/0!</v>
      </c>
      <c r="AS72" s="212" t="e">
        <f>AS$133*計算_投入係数表!AS72</f>
        <v>#DIV/0!</v>
      </c>
      <c r="AT72" s="212" t="e">
        <f>AT$133*計算_投入係数表!AT72</f>
        <v>#DIV/0!</v>
      </c>
      <c r="AU72" s="212" t="e">
        <f>AU$133*計算_投入係数表!AU72</f>
        <v>#DIV/0!</v>
      </c>
      <c r="AV72" s="212" t="e">
        <f>AV$133*計算_投入係数表!AV72</f>
        <v>#DIV/0!</v>
      </c>
      <c r="AW72" s="212" t="e">
        <f>AW$133*計算_投入係数表!AW72</f>
        <v>#DIV/0!</v>
      </c>
      <c r="AX72" s="212" t="e">
        <f>AX$133*計算_投入係数表!AX72</f>
        <v>#DIV/0!</v>
      </c>
      <c r="AY72" s="212" t="e">
        <f>AY$133*計算_投入係数表!AY72</f>
        <v>#DIV/0!</v>
      </c>
      <c r="AZ72" s="212" t="e">
        <f>AZ$133*計算_投入係数表!AZ72</f>
        <v>#DIV/0!</v>
      </c>
      <c r="BA72" s="212" t="e">
        <f>BA$133*計算_投入係数表!BA72</f>
        <v>#DIV/0!</v>
      </c>
      <c r="BB72" s="212" t="e">
        <f>BB$133*計算_投入係数表!BB72</f>
        <v>#DIV/0!</v>
      </c>
      <c r="BC72" s="212" t="e">
        <f>BC$133*計算_投入係数表!BC72</f>
        <v>#DIV/0!</v>
      </c>
      <c r="BD72" s="212" t="e">
        <f>BD$133*計算_投入係数表!BD72</f>
        <v>#DIV/0!</v>
      </c>
      <c r="BE72" s="212" t="e">
        <f>BE$133*計算_投入係数表!BE72</f>
        <v>#DIV/0!</v>
      </c>
      <c r="BF72" s="212" t="e">
        <f>BF$133*計算_投入係数表!BF72</f>
        <v>#DIV/0!</v>
      </c>
      <c r="BG72" s="212" t="e">
        <f>BG$133*計算_投入係数表!BG72</f>
        <v>#DIV/0!</v>
      </c>
      <c r="BH72" s="212" t="e">
        <f>BH$133*計算_投入係数表!BH72</f>
        <v>#DIV/0!</v>
      </c>
      <c r="BI72" s="212" t="e">
        <f>BI$133*計算_投入係数表!BI72</f>
        <v>#DIV/0!</v>
      </c>
      <c r="BJ72" s="212" t="e">
        <f>BJ$133*計算_投入係数表!BJ72</f>
        <v>#DIV/0!</v>
      </c>
      <c r="BK72" s="212" t="e">
        <f>BK$133*計算_投入係数表!BK72</f>
        <v>#DIV/0!</v>
      </c>
      <c r="BL72" s="212" t="e">
        <f>BL$133*計算_投入係数表!BL72</f>
        <v>#DIV/0!</v>
      </c>
      <c r="BM72" s="212" t="e">
        <f>BM$133*計算_投入係数表!BM72</f>
        <v>#DIV/0!</v>
      </c>
      <c r="BN72" s="212" t="e">
        <f>BN$133*計算_投入係数表!BN72</f>
        <v>#DIV/0!</v>
      </c>
      <c r="BO72" s="212" t="e">
        <f>BO$133*計算_投入係数表!BO72</f>
        <v>#DIV/0!</v>
      </c>
      <c r="BP72" s="212" t="e">
        <f>BP$133*計算_投入係数表!BP72</f>
        <v>#DIV/0!</v>
      </c>
      <c r="BQ72" s="212" t="e">
        <f>BQ$133*計算_投入係数表!BQ72</f>
        <v>#DIV/0!</v>
      </c>
      <c r="BR72" s="212" t="e">
        <f>BR$133*計算_投入係数表!BR72</f>
        <v>#DIV/0!</v>
      </c>
      <c r="BS72" s="212" t="e">
        <f>BS$133*計算_投入係数表!BS72</f>
        <v>#DIV/0!</v>
      </c>
      <c r="BT72" s="212" t="e">
        <f>BT$133*計算_投入係数表!BT72</f>
        <v>#DIV/0!</v>
      </c>
      <c r="BU72" s="212" t="e">
        <f>BU$133*計算_投入係数表!BU72</f>
        <v>#DIV/0!</v>
      </c>
      <c r="BV72" s="212" t="e">
        <f>BV$133*計算_投入係数表!BV72</f>
        <v>#DIV/0!</v>
      </c>
      <c r="BW72" s="212" t="e">
        <f>BW$133*計算_投入係数表!BW72</f>
        <v>#DIV/0!</v>
      </c>
      <c r="BX72" s="212" t="e">
        <f>BX$133*計算_投入係数表!BX72</f>
        <v>#DIV/0!</v>
      </c>
      <c r="BY72" s="212" t="e">
        <f>BY$133*計算_投入係数表!BY72</f>
        <v>#DIV/0!</v>
      </c>
      <c r="BZ72" s="212" t="e">
        <f>BZ$133*計算_投入係数表!BZ72</f>
        <v>#DIV/0!</v>
      </c>
      <c r="CA72" s="212" t="e">
        <f>CA$133*計算_投入係数表!CA72</f>
        <v>#DIV/0!</v>
      </c>
      <c r="CB72" s="212" t="e">
        <f>CB$133*計算_投入係数表!CB72</f>
        <v>#DIV/0!</v>
      </c>
      <c r="CC72" s="212" t="e">
        <f>CC$133*計算_投入係数表!CC72</f>
        <v>#DIV/0!</v>
      </c>
      <c r="CD72" s="212" t="e">
        <f>CD$133*計算_投入係数表!CD72</f>
        <v>#DIV/0!</v>
      </c>
      <c r="CE72" s="212" t="e">
        <f>CE$133*計算_投入係数表!CE72</f>
        <v>#DIV/0!</v>
      </c>
      <c r="CF72" s="212" t="e">
        <f>CF$133*計算_投入係数表!CF72</f>
        <v>#DIV/0!</v>
      </c>
      <c r="CG72" s="212" t="e">
        <f>CG$133*計算_投入係数表!CG72</f>
        <v>#DIV/0!</v>
      </c>
      <c r="CH72" s="212" t="e">
        <f>CH$133*計算_投入係数表!CH72</f>
        <v>#DIV/0!</v>
      </c>
      <c r="CI72" s="212" t="e">
        <f>CI$133*計算_投入係数表!CI72</f>
        <v>#DIV/0!</v>
      </c>
      <c r="CJ72" s="212" t="e">
        <f>CJ$133*計算_投入係数表!CJ72</f>
        <v>#DIV/0!</v>
      </c>
      <c r="CK72" s="212" t="e">
        <f>CK$133*計算_投入係数表!CK72</f>
        <v>#DIV/0!</v>
      </c>
      <c r="CL72" s="212" t="e">
        <f>CL$133*計算_投入係数表!CL72</f>
        <v>#DIV/0!</v>
      </c>
      <c r="CM72" s="212" t="e">
        <f>CM$133*計算_投入係数表!CM72</f>
        <v>#DIV/0!</v>
      </c>
      <c r="CN72" s="212" t="e">
        <f>CN$133*計算_投入係数表!CN72</f>
        <v>#DIV/0!</v>
      </c>
      <c r="CO72" s="212" t="e">
        <f>CO$133*計算_投入係数表!CO72</f>
        <v>#DIV/0!</v>
      </c>
      <c r="CP72" s="212" t="e">
        <f>CP$133*計算_投入係数表!CP72</f>
        <v>#DIV/0!</v>
      </c>
      <c r="CQ72" s="212" t="e">
        <f>CQ$133*計算_投入係数表!CQ72</f>
        <v>#DIV/0!</v>
      </c>
      <c r="CR72" s="212" t="e">
        <f>CR$133*計算_投入係数表!CR72</f>
        <v>#DIV/0!</v>
      </c>
      <c r="CS72" s="212" t="e">
        <f>CS$133*計算_投入係数表!CS72</f>
        <v>#DIV/0!</v>
      </c>
      <c r="CT72" s="212" t="e">
        <f>CT$133*計算_投入係数表!CT72</f>
        <v>#DIV/0!</v>
      </c>
      <c r="CU72" s="212" t="e">
        <f>CU$133*計算_投入係数表!CU72</f>
        <v>#DIV/0!</v>
      </c>
      <c r="CV72" s="212" t="e">
        <f>CV$133*計算_投入係数表!CV72</f>
        <v>#DIV/0!</v>
      </c>
      <c r="CW72" s="212" t="e">
        <f>CW$133*計算_投入係数表!CW72</f>
        <v>#DIV/0!</v>
      </c>
      <c r="CX72" s="212" t="e">
        <f>CX$133*計算_投入係数表!CX72</f>
        <v>#DIV/0!</v>
      </c>
      <c r="CY72" s="212" t="e">
        <f>CY$133*計算_投入係数表!CY72</f>
        <v>#DIV/0!</v>
      </c>
      <c r="CZ72" s="212" t="e">
        <f>CZ$133*計算_投入係数表!CZ72</f>
        <v>#DIV/0!</v>
      </c>
      <c r="DA72" s="212" t="e">
        <f>DA$133*計算_投入係数表!DA72</f>
        <v>#DIV/0!</v>
      </c>
      <c r="DB72" s="212" t="e">
        <f>DB$133*計算_投入係数表!DB72</f>
        <v>#DIV/0!</v>
      </c>
      <c r="DC72" s="212" t="e">
        <f>DC$133*計算_投入係数表!DC72</f>
        <v>#DIV/0!</v>
      </c>
      <c r="DD72" s="212" t="e">
        <f>DD$133*計算_投入係数表!DD72</f>
        <v>#DIV/0!</v>
      </c>
      <c r="DE72" s="212" t="e">
        <f>DE$133*計算_投入係数表!DE72</f>
        <v>#DIV/0!</v>
      </c>
      <c r="DF72" s="212" t="e">
        <f>DF$133*計算_投入係数表!DF72</f>
        <v>#DIV/0!</v>
      </c>
      <c r="DG72" s="212" t="e">
        <f>DG$133*計算_投入係数表!DG72</f>
        <v>#DIV/0!</v>
      </c>
      <c r="DH72" s="212" t="e">
        <f>DH$133*計算_投入係数表!DH72</f>
        <v>#DIV/0!</v>
      </c>
      <c r="DI72" s="212" t="e">
        <f>DI$133*計算_投入係数表!DI72</f>
        <v>#DIV/0!</v>
      </c>
      <c r="DJ72" s="212" t="e">
        <f>DJ$133*計算_投入係数表!DJ72</f>
        <v>#DIV/0!</v>
      </c>
      <c r="DK72" s="212" t="e">
        <f>DK$133*計算_投入係数表!DK72</f>
        <v>#DIV/0!</v>
      </c>
      <c r="DL72" s="212" t="e">
        <f>DL$133*計算_投入係数表!DL72</f>
        <v>#DIV/0!</v>
      </c>
      <c r="DM72" s="212" t="e">
        <f>DM$133*計算_投入係数表!DM72</f>
        <v>#DIV/0!</v>
      </c>
      <c r="DN72" s="212" t="e">
        <f>DN$133*計算_投入係数表!DN72</f>
        <v>#DIV/0!</v>
      </c>
      <c r="DO72" s="212" t="e">
        <f>DO$133*計算_投入係数表!DO72</f>
        <v>#DIV/0!</v>
      </c>
      <c r="DP72" s="212" t="e">
        <f>DP$133*計算_投入係数表!DP72</f>
        <v>#DIV/0!</v>
      </c>
      <c r="DQ72" s="212" t="e">
        <f>DQ$133*計算_投入係数表!DQ72</f>
        <v>#DIV/0!</v>
      </c>
      <c r="DR72" s="212" t="e">
        <f>DR$133*計算_投入係数表!DR72</f>
        <v>#DIV/0!</v>
      </c>
      <c r="DS72" s="212" t="e">
        <f>DS$133*計算_投入係数表!DS72</f>
        <v>#DIV/0!</v>
      </c>
      <c r="DT72" s="213">
        <f t="shared" si="3"/>
        <v>0</v>
      </c>
      <c r="DU72" s="214">
        <f>SUMIF(振分, $C72, 入力_北海道基本取引表!DU$4:DU$124)*($DV$140/$DW$140)</f>
        <v>0</v>
      </c>
      <c r="DV72" s="214">
        <f>SUMIF(振分, $C72, 入力_北海道基本取引表!DV$4:DV$124)*(入力!$D$718/入力!$F$718)</f>
        <v>0</v>
      </c>
      <c r="DW72" s="214">
        <f>SUMIF(振分, $C72, 入力_北海道基本取引表!DW$4:DW$124)*(計算_基本取引表_調整前!$DV$141/計算_基本取引表_調整前!$DW$141)</f>
        <v>0</v>
      </c>
      <c r="DX72" s="214">
        <f>SUMIF(振分, $C72, 入力_北海道基本取引表!DX$4:DX$124)*(計算_基本取引表_調整前!$DV$142/計算_基本取引表_調整前!$DW$142)</f>
        <v>0</v>
      </c>
      <c r="DY72" s="214">
        <f>SUMIF(振分, $C72, 入力_北海道基本取引表!DY$4:DY$124)*(入力!$D$700/入力!$F$700)</f>
        <v>0</v>
      </c>
      <c r="DZ72" s="214">
        <f>SUMIF(振分, $C72, 入力_北海道基本取引表!DZ$4:DZ$124)*($DV$140/$DW$140)</f>
        <v>0</v>
      </c>
      <c r="EA72" s="214" t="e">
        <f>SUMIF(振分, $C72, 入力_北海道基本取引表!EA$4:EA$124)*($EJ72/SUMIF(振分, $C72, 入力_北海道基本取引表!$EO$4:$EO$124))</f>
        <v>#DIV/0!</v>
      </c>
      <c r="EB72" s="214"/>
      <c r="EC72" s="215" t="e">
        <f t="shared" si="4"/>
        <v>#DIV/0!</v>
      </c>
      <c r="ED72" s="216" t="e">
        <f t="shared" si="5"/>
        <v>#DIV/0!</v>
      </c>
      <c r="EE72" s="214"/>
      <c r="EF72" s="216"/>
      <c r="EG72" s="216"/>
      <c r="EH72" s="214"/>
      <c r="EI72" s="216"/>
      <c r="EJ72" s="216">
        <v>0</v>
      </c>
    </row>
    <row r="73" spans="2:140" s="6" customFormat="1" ht="12" x14ac:dyDescent="0.25">
      <c r="B73" s="53" t="s">
        <v>107</v>
      </c>
      <c r="C73" s="198" t="str">
        <v>-</v>
      </c>
      <c r="D73" s="223">
        <f>D$133*計算_投入係数表!D73</f>
        <v>0</v>
      </c>
      <c r="E73" s="224">
        <f>E$133*計算_投入係数表!E73</f>
        <v>0</v>
      </c>
      <c r="F73" s="224">
        <f>F$133*計算_投入係数表!F73</f>
        <v>0</v>
      </c>
      <c r="G73" s="224">
        <f>G$133*計算_投入係数表!G73</f>
        <v>0</v>
      </c>
      <c r="H73" s="224">
        <f>H$133*計算_投入係数表!H73</f>
        <v>0</v>
      </c>
      <c r="I73" s="224">
        <f>I$133*計算_投入係数表!I73</f>
        <v>0</v>
      </c>
      <c r="J73" s="224">
        <f>J$133*計算_投入係数表!J73</f>
        <v>0</v>
      </c>
      <c r="K73" s="224">
        <f>K$133*計算_投入係数表!K73</f>
        <v>0</v>
      </c>
      <c r="L73" s="224">
        <f>L$133*計算_投入係数表!L73</f>
        <v>0</v>
      </c>
      <c r="M73" s="224">
        <f>M$133*計算_投入係数表!M73</f>
        <v>0</v>
      </c>
      <c r="N73" s="224">
        <f>N$133*計算_投入係数表!N73</f>
        <v>0</v>
      </c>
      <c r="O73" s="224">
        <f>O$133*計算_投入係数表!O73</f>
        <v>0</v>
      </c>
      <c r="P73" s="224">
        <f>P$133*計算_投入係数表!P73</f>
        <v>0</v>
      </c>
      <c r="Q73" s="224" t="e">
        <f>Q$133*計算_投入係数表!Q73</f>
        <v>#DIV/0!</v>
      </c>
      <c r="R73" s="224" t="e">
        <f>R$133*計算_投入係数表!R73</f>
        <v>#DIV/0!</v>
      </c>
      <c r="S73" s="224" t="e">
        <f>S$133*計算_投入係数表!S73</f>
        <v>#DIV/0!</v>
      </c>
      <c r="T73" s="224" t="e">
        <f>T$133*計算_投入係数表!T73</f>
        <v>#DIV/0!</v>
      </c>
      <c r="U73" s="224" t="e">
        <f>U$133*計算_投入係数表!U73</f>
        <v>#DIV/0!</v>
      </c>
      <c r="V73" s="224" t="e">
        <f>V$133*計算_投入係数表!V73</f>
        <v>#DIV/0!</v>
      </c>
      <c r="W73" s="224" t="e">
        <f>W$133*計算_投入係数表!W73</f>
        <v>#DIV/0!</v>
      </c>
      <c r="X73" s="224" t="e">
        <f>X$133*計算_投入係数表!X73</f>
        <v>#DIV/0!</v>
      </c>
      <c r="Y73" s="224" t="e">
        <f>Y$133*計算_投入係数表!Y73</f>
        <v>#DIV/0!</v>
      </c>
      <c r="Z73" s="224" t="e">
        <f>Z$133*計算_投入係数表!Z73</f>
        <v>#DIV/0!</v>
      </c>
      <c r="AA73" s="224" t="e">
        <f>AA$133*計算_投入係数表!AA73</f>
        <v>#DIV/0!</v>
      </c>
      <c r="AB73" s="224" t="e">
        <f>AB$133*計算_投入係数表!AB73</f>
        <v>#DIV/0!</v>
      </c>
      <c r="AC73" s="224" t="e">
        <f>AC$133*計算_投入係数表!AC73</f>
        <v>#DIV/0!</v>
      </c>
      <c r="AD73" s="224" t="e">
        <f>AD$133*計算_投入係数表!AD73</f>
        <v>#DIV/0!</v>
      </c>
      <c r="AE73" s="224" t="e">
        <f>AE$133*計算_投入係数表!AE73</f>
        <v>#DIV/0!</v>
      </c>
      <c r="AF73" s="224" t="e">
        <f>AF$133*計算_投入係数表!AF73</f>
        <v>#DIV/0!</v>
      </c>
      <c r="AG73" s="224" t="e">
        <f>AG$133*計算_投入係数表!AG73</f>
        <v>#DIV/0!</v>
      </c>
      <c r="AH73" s="224" t="e">
        <f>AH$133*計算_投入係数表!AH73</f>
        <v>#DIV/0!</v>
      </c>
      <c r="AI73" s="224" t="e">
        <f>AI$133*計算_投入係数表!AI73</f>
        <v>#DIV/0!</v>
      </c>
      <c r="AJ73" s="224" t="e">
        <f>AJ$133*計算_投入係数表!AJ73</f>
        <v>#DIV/0!</v>
      </c>
      <c r="AK73" s="224" t="e">
        <f>AK$133*計算_投入係数表!AK73</f>
        <v>#DIV/0!</v>
      </c>
      <c r="AL73" s="224" t="e">
        <f>AL$133*計算_投入係数表!AL73</f>
        <v>#DIV/0!</v>
      </c>
      <c r="AM73" s="224" t="e">
        <f>AM$133*計算_投入係数表!AM73</f>
        <v>#DIV/0!</v>
      </c>
      <c r="AN73" s="224" t="e">
        <f>AN$133*計算_投入係数表!AN73</f>
        <v>#DIV/0!</v>
      </c>
      <c r="AO73" s="224" t="e">
        <f>AO$133*計算_投入係数表!AO73</f>
        <v>#DIV/0!</v>
      </c>
      <c r="AP73" s="224" t="e">
        <f>AP$133*計算_投入係数表!AP73</f>
        <v>#DIV/0!</v>
      </c>
      <c r="AQ73" s="224" t="e">
        <f>AQ$133*計算_投入係数表!AQ73</f>
        <v>#DIV/0!</v>
      </c>
      <c r="AR73" s="224" t="e">
        <f>AR$133*計算_投入係数表!AR73</f>
        <v>#DIV/0!</v>
      </c>
      <c r="AS73" s="224" t="e">
        <f>AS$133*計算_投入係数表!AS73</f>
        <v>#DIV/0!</v>
      </c>
      <c r="AT73" s="224" t="e">
        <f>AT$133*計算_投入係数表!AT73</f>
        <v>#DIV/0!</v>
      </c>
      <c r="AU73" s="224" t="e">
        <f>AU$133*計算_投入係数表!AU73</f>
        <v>#DIV/0!</v>
      </c>
      <c r="AV73" s="224" t="e">
        <f>AV$133*計算_投入係数表!AV73</f>
        <v>#DIV/0!</v>
      </c>
      <c r="AW73" s="224" t="e">
        <f>AW$133*計算_投入係数表!AW73</f>
        <v>#DIV/0!</v>
      </c>
      <c r="AX73" s="224" t="e">
        <f>AX$133*計算_投入係数表!AX73</f>
        <v>#DIV/0!</v>
      </c>
      <c r="AY73" s="224" t="e">
        <f>AY$133*計算_投入係数表!AY73</f>
        <v>#DIV/0!</v>
      </c>
      <c r="AZ73" s="224" t="e">
        <f>AZ$133*計算_投入係数表!AZ73</f>
        <v>#DIV/0!</v>
      </c>
      <c r="BA73" s="224" t="e">
        <f>BA$133*計算_投入係数表!BA73</f>
        <v>#DIV/0!</v>
      </c>
      <c r="BB73" s="224" t="e">
        <f>BB$133*計算_投入係数表!BB73</f>
        <v>#DIV/0!</v>
      </c>
      <c r="BC73" s="224" t="e">
        <f>BC$133*計算_投入係数表!BC73</f>
        <v>#DIV/0!</v>
      </c>
      <c r="BD73" s="224" t="e">
        <f>BD$133*計算_投入係数表!BD73</f>
        <v>#DIV/0!</v>
      </c>
      <c r="BE73" s="224" t="e">
        <f>BE$133*計算_投入係数表!BE73</f>
        <v>#DIV/0!</v>
      </c>
      <c r="BF73" s="224" t="e">
        <f>BF$133*計算_投入係数表!BF73</f>
        <v>#DIV/0!</v>
      </c>
      <c r="BG73" s="224" t="e">
        <f>BG$133*計算_投入係数表!BG73</f>
        <v>#DIV/0!</v>
      </c>
      <c r="BH73" s="224" t="e">
        <f>BH$133*計算_投入係数表!BH73</f>
        <v>#DIV/0!</v>
      </c>
      <c r="BI73" s="224" t="e">
        <f>BI$133*計算_投入係数表!BI73</f>
        <v>#DIV/0!</v>
      </c>
      <c r="BJ73" s="224" t="e">
        <f>BJ$133*計算_投入係数表!BJ73</f>
        <v>#DIV/0!</v>
      </c>
      <c r="BK73" s="224" t="e">
        <f>BK$133*計算_投入係数表!BK73</f>
        <v>#DIV/0!</v>
      </c>
      <c r="BL73" s="224" t="e">
        <f>BL$133*計算_投入係数表!BL73</f>
        <v>#DIV/0!</v>
      </c>
      <c r="BM73" s="224" t="e">
        <f>BM$133*計算_投入係数表!BM73</f>
        <v>#DIV/0!</v>
      </c>
      <c r="BN73" s="224" t="e">
        <f>BN$133*計算_投入係数表!BN73</f>
        <v>#DIV/0!</v>
      </c>
      <c r="BO73" s="224" t="e">
        <f>BO$133*計算_投入係数表!BO73</f>
        <v>#DIV/0!</v>
      </c>
      <c r="BP73" s="224" t="e">
        <f>BP$133*計算_投入係数表!BP73</f>
        <v>#DIV/0!</v>
      </c>
      <c r="BQ73" s="224" t="e">
        <f>BQ$133*計算_投入係数表!BQ73</f>
        <v>#DIV/0!</v>
      </c>
      <c r="BR73" s="224" t="e">
        <f>BR$133*計算_投入係数表!BR73</f>
        <v>#DIV/0!</v>
      </c>
      <c r="BS73" s="224" t="e">
        <f>BS$133*計算_投入係数表!BS73</f>
        <v>#DIV/0!</v>
      </c>
      <c r="BT73" s="224" t="e">
        <f>BT$133*計算_投入係数表!BT73</f>
        <v>#DIV/0!</v>
      </c>
      <c r="BU73" s="224" t="e">
        <f>BU$133*計算_投入係数表!BU73</f>
        <v>#DIV/0!</v>
      </c>
      <c r="BV73" s="224" t="e">
        <f>BV$133*計算_投入係数表!BV73</f>
        <v>#DIV/0!</v>
      </c>
      <c r="BW73" s="224" t="e">
        <f>BW$133*計算_投入係数表!BW73</f>
        <v>#DIV/0!</v>
      </c>
      <c r="BX73" s="224" t="e">
        <f>BX$133*計算_投入係数表!BX73</f>
        <v>#DIV/0!</v>
      </c>
      <c r="BY73" s="224" t="e">
        <f>BY$133*計算_投入係数表!BY73</f>
        <v>#DIV/0!</v>
      </c>
      <c r="BZ73" s="224" t="e">
        <f>BZ$133*計算_投入係数表!BZ73</f>
        <v>#DIV/0!</v>
      </c>
      <c r="CA73" s="224" t="e">
        <f>CA$133*計算_投入係数表!CA73</f>
        <v>#DIV/0!</v>
      </c>
      <c r="CB73" s="224" t="e">
        <f>CB$133*計算_投入係数表!CB73</f>
        <v>#DIV/0!</v>
      </c>
      <c r="CC73" s="224" t="e">
        <f>CC$133*計算_投入係数表!CC73</f>
        <v>#DIV/0!</v>
      </c>
      <c r="CD73" s="224" t="e">
        <f>CD$133*計算_投入係数表!CD73</f>
        <v>#DIV/0!</v>
      </c>
      <c r="CE73" s="224" t="e">
        <f>CE$133*計算_投入係数表!CE73</f>
        <v>#DIV/0!</v>
      </c>
      <c r="CF73" s="224" t="e">
        <f>CF$133*計算_投入係数表!CF73</f>
        <v>#DIV/0!</v>
      </c>
      <c r="CG73" s="224" t="e">
        <f>CG$133*計算_投入係数表!CG73</f>
        <v>#DIV/0!</v>
      </c>
      <c r="CH73" s="224" t="e">
        <f>CH$133*計算_投入係数表!CH73</f>
        <v>#DIV/0!</v>
      </c>
      <c r="CI73" s="224" t="e">
        <f>CI$133*計算_投入係数表!CI73</f>
        <v>#DIV/0!</v>
      </c>
      <c r="CJ73" s="224" t="e">
        <f>CJ$133*計算_投入係数表!CJ73</f>
        <v>#DIV/0!</v>
      </c>
      <c r="CK73" s="224" t="e">
        <f>CK$133*計算_投入係数表!CK73</f>
        <v>#DIV/0!</v>
      </c>
      <c r="CL73" s="224" t="e">
        <f>CL$133*計算_投入係数表!CL73</f>
        <v>#DIV/0!</v>
      </c>
      <c r="CM73" s="224" t="e">
        <f>CM$133*計算_投入係数表!CM73</f>
        <v>#DIV/0!</v>
      </c>
      <c r="CN73" s="224" t="e">
        <f>CN$133*計算_投入係数表!CN73</f>
        <v>#DIV/0!</v>
      </c>
      <c r="CO73" s="224" t="e">
        <f>CO$133*計算_投入係数表!CO73</f>
        <v>#DIV/0!</v>
      </c>
      <c r="CP73" s="224" t="e">
        <f>CP$133*計算_投入係数表!CP73</f>
        <v>#DIV/0!</v>
      </c>
      <c r="CQ73" s="224" t="e">
        <f>CQ$133*計算_投入係数表!CQ73</f>
        <v>#DIV/0!</v>
      </c>
      <c r="CR73" s="224" t="e">
        <f>CR$133*計算_投入係数表!CR73</f>
        <v>#DIV/0!</v>
      </c>
      <c r="CS73" s="224" t="e">
        <f>CS$133*計算_投入係数表!CS73</f>
        <v>#DIV/0!</v>
      </c>
      <c r="CT73" s="224" t="e">
        <f>CT$133*計算_投入係数表!CT73</f>
        <v>#DIV/0!</v>
      </c>
      <c r="CU73" s="224" t="e">
        <f>CU$133*計算_投入係数表!CU73</f>
        <v>#DIV/0!</v>
      </c>
      <c r="CV73" s="224" t="e">
        <f>CV$133*計算_投入係数表!CV73</f>
        <v>#DIV/0!</v>
      </c>
      <c r="CW73" s="224" t="e">
        <f>CW$133*計算_投入係数表!CW73</f>
        <v>#DIV/0!</v>
      </c>
      <c r="CX73" s="224" t="e">
        <f>CX$133*計算_投入係数表!CX73</f>
        <v>#DIV/0!</v>
      </c>
      <c r="CY73" s="224" t="e">
        <f>CY$133*計算_投入係数表!CY73</f>
        <v>#DIV/0!</v>
      </c>
      <c r="CZ73" s="224" t="e">
        <f>CZ$133*計算_投入係数表!CZ73</f>
        <v>#DIV/0!</v>
      </c>
      <c r="DA73" s="224" t="e">
        <f>DA$133*計算_投入係数表!DA73</f>
        <v>#DIV/0!</v>
      </c>
      <c r="DB73" s="224" t="e">
        <f>DB$133*計算_投入係数表!DB73</f>
        <v>#DIV/0!</v>
      </c>
      <c r="DC73" s="224" t="e">
        <f>DC$133*計算_投入係数表!DC73</f>
        <v>#DIV/0!</v>
      </c>
      <c r="DD73" s="224" t="e">
        <f>DD$133*計算_投入係数表!DD73</f>
        <v>#DIV/0!</v>
      </c>
      <c r="DE73" s="224" t="e">
        <f>DE$133*計算_投入係数表!DE73</f>
        <v>#DIV/0!</v>
      </c>
      <c r="DF73" s="224" t="e">
        <f>DF$133*計算_投入係数表!DF73</f>
        <v>#DIV/0!</v>
      </c>
      <c r="DG73" s="224" t="e">
        <f>DG$133*計算_投入係数表!DG73</f>
        <v>#DIV/0!</v>
      </c>
      <c r="DH73" s="224" t="e">
        <f>DH$133*計算_投入係数表!DH73</f>
        <v>#DIV/0!</v>
      </c>
      <c r="DI73" s="224" t="e">
        <f>DI$133*計算_投入係数表!DI73</f>
        <v>#DIV/0!</v>
      </c>
      <c r="DJ73" s="224" t="e">
        <f>DJ$133*計算_投入係数表!DJ73</f>
        <v>#DIV/0!</v>
      </c>
      <c r="DK73" s="224" t="e">
        <f>DK$133*計算_投入係数表!DK73</f>
        <v>#DIV/0!</v>
      </c>
      <c r="DL73" s="224" t="e">
        <f>DL$133*計算_投入係数表!DL73</f>
        <v>#DIV/0!</v>
      </c>
      <c r="DM73" s="224" t="e">
        <f>DM$133*計算_投入係数表!DM73</f>
        <v>#DIV/0!</v>
      </c>
      <c r="DN73" s="224" t="e">
        <f>DN$133*計算_投入係数表!DN73</f>
        <v>#DIV/0!</v>
      </c>
      <c r="DO73" s="224" t="e">
        <f>DO$133*計算_投入係数表!DO73</f>
        <v>#DIV/0!</v>
      </c>
      <c r="DP73" s="224" t="e">
        <f>DP$133*計算_投入係数表!DP73</f>
        <v>#DIV/0!</v>
      </c>
      <c r="DQ73" s="224" t="e">
        <f>DQ$133*計算_投入係数表!DQ73</f>
        <v>#DIV/0!</v>
      </c>
      <c r="DR73" s="224" t="e">
        <f>DR$133*計算_投入係数表!DR73</f>
        <v>#DIV/0!</v>
      </c>
      <c r="DS73" s="224" t="e">
        <f>DS$133*計算_投入係数表!DS73</f>
        <v>#DIV/0!</v>
      </c>
      <c r="DT73" s="225">
        <f t="shared" si="3"/>
        <v>0</v>
      </c>
      <c r="DU73" s="214">
        <f>SUMIF(振分, $C73, 入力_北海道基本取引表!DU$4:DU$124)*($DV$140/$DW$140)</f>
        <v>0</v>
      </c>
      <c r="DV73" s="214">
        <f>SUMIF(振分, $C73, 入力_北海道基本取引表!DV$4:DV$124)*(入力!$D$718/入力!$F$718)</f>
        <v>0</v>
      </c>
      <c r="DW73" s="214">
        <f>SUMIF(振分, $C73, 入力_北海道基本取引表!DW$4:DW$124)*(計算_基本取引表_調整前!$DV$141/計算_基本取引表_調整前!$DW$141)</f>
        <v>0</v>
      </c>
      <c r="DX73" s="214">
        <f>SUMIF(振分, $C73, 入力_北海道基本取引表!DX$4:DX$124)*(計算_基本取引表_調整前!$DV$142/計算_基本取引表_調整前!$DW$142)</f>
        <v>0</v>
      </c>
      <c r="DY73" s="214">
        <f>SUMIF(振分, $C73, 入力_北海道基本取引表!DY$4:DY$124)*(入力!$D$700/入力!$F$700)</f>
        <v>0</v>
      </c>
      <c r="DZ73" s="214">
        <f>SUMIF(振分, $C73, 入力_北海道基本取引表!DZ$4:DZ$124)*($DV$140/$DW$140)</f>
        <v>0</v>
      </c>
      <c r="EA73" s="214" t="e">
        <f>SUMIF(振分, $C73, 入力_北海道基本取引表!EA$4:EA$124)*($EJ73/SUMIF(振分, $C73, 入力_北海道基本取引表!$EO$4:$EO$124))</f>
        <v>#DIV/0!</v>
      </c>
      <c r="EB73" s="214"/>
      <c r="EC73" s="215" t="e">
        <f t="shared" si="4"/>
        <v>#DIV/0!</v>
      </c>
      <c r="ED73" s="216" t="e">
        <f t="shared" si="5"/>
        <v>#DIV/0!</v>
      </c>
      <c r="EE73" s="214"/>
      <c r="EF73" s="216"/>
      <c r="EG73" s="216"/>
      <c r="EH73" s="214"/>
      <c r="EI73" s="216"/>
      <c r="EJ73" s="216">
        <v>0</v>
      </c>
    </row>
    <row r="74" spans="2:140" s="6" customFormat="1" ht="12" x14ac:dyDescent="0.25">
      <c r="B74" s="53" t="s">
        <v>109</v>
      </c>
      <c r="C74" s="192" t="str">
        <v>-</v>
      </c>
      <c r="D74" s="211">
        <f>D$133*計算_投入係数表!D74</f>
        <v>0</v>
      </c>
      <c r="E74" s="212">
        <f>E$133*計算_投入係数表!E74</f>
        <v>0</v>
      </c>
      <c r="F74" s="212">
        <f>F$133*計算_投入係数表!F74</f>
        <v>0</v>
      </c>
      <c r="G74" s="212">
        <f>G$133*計算_投入係数表!G74</f>
        <v>0</v>
      </c>
      <c r="H74" s="212">
        <f>H$133*計算_投入係数表!H74</f>
        <v>0</v>
      </c>
      <c r="I74" s="212">
        <f>I$133*計算_投入係数表!I74</f>
        <v>0</v>
      </c>
      <c r="J74" s="212">
        <f>J$133*計算_投入係数表!J74</f>
        <v>0</v>
      </c>
      <c r="K74" s="212">
        <f>K$133*計算_投入係数表!K74</f>
        <v>0</v>
      </c>
      <c r="L74" s="212">
        <f>L$133*計算_投入係数表!L74</f>
        <v>0</v>
      </c>
      <c r="M74" s="212">
        <f>M$133*計算_投入係数表!M74</f>
        <v>0</v>
      </c>
      <c r="N74" s="212">
        <f>N$133*計算_投入係数表!N74</f>
        <v>0</v>
      </c>
      <c r="O74" s="212">
        <f>O$133*計算_投入係数表!O74</f>
        <v>0</v>
      </c>
      <c r="P74" s="212">
        <f>P$133*計算_投入係数表!P74</f>
        <v>0</v>
      </c>
      <c r="Q74" s="212" t="e">
        <f>Q$133*計算_投入係数表!Q74</f>
        <v>#DIV/0!</v>
      </c>
      <c r="R74" s="212" t="e">
        <f>R$133*計算_投入係数表!R74</f>
        <v>#DIV/0!</v>
      </c>
      <c r="S74" s="212" t="e">
        <f>S$133*計算_投入係数表!S74</f>
        <v>#DIV/0!</v>
      </c>
      <c r="T74" s="212" t="e">
        <f>T$133*計算_投入係数表!T74</f>
        <v>#DIV/0!</v>
      </c>
      <c r="U74" s="212" t="e">
        <f>U$133*計算_投入係数表!U74</f>
        <v>#DIV/0!</v>
      </c>
      <c r="V74" s="212" t="e">
        <f>V$133*計算_投入係数表!V74</f>
        <v>#DIV/0!</v>
      </c>
      <c r="W74" s="212" t="e">
        <f>W$133*計算_投入係数表!W74</f>
        <v>#DIV/0!</v>
      </c>
      <c r="X74" s="212" t="e">
        <f>X$133*計算_投入係数表!X74</f>
        <v>#DIV/0!</v>
      </c>
      <c r="Y74" s="212" t="e">
        <f>Y$133*計算_投入係数表!Y74</f>
        <v>#DIV/0!</v>
      </c>
      <c r="Z74" s="212" t="e">
        <f>Z$133*計算_投入係数表!Z74</f>
        <v>#DIV/0!</v>
      </c>
      <c r="AA74" s="212" t="e">
        <f>AA$133*計算_投入係数表!AA74</f>
        <v>#DIV/0!</v>
      </c>
      <c r="AB74" s="212" t="e">
        <f>AB$133*計算_投入係数表!AB74</f>
        <v>#DIV/0!</v>
      </c>
      <c r="AC74" s="212" t="e">
        <f>AC$133*計算_投入係数表!AC74</f>
        <v>#DIV/0!</v>
      </c>
      <c r="AD74" s="212" t="e">
        <f>AD$133*計算_投入係数表!AD74</f>
        <v>#DIV/0!</v>
      </c>
      <c r="AE74" s="212" t="e">
        <f>AE$133*計算_投入係数表!AE74</f>
        <v>#DIV/0!</v>
      </c>
      <c r="AF74" s="212" t="e">
        <f>AF$133*計算_投入係数表!AF74</f>
        <v>#DIV/0!</v>
      </c>
      <c r="AG74" s="212" t="e">
        <f>AG$133*計算_投入係数表!AG74</f>
        <v>#DIV/0!</v>
      </c>
      <c r="AH74" s="212" t="e">
        <f>AH$133*計算_投入係数表!AH74</f>
        <v>#DIV/0!</v>
      </c>
      <c r="AI74" s="212" t="e">
        <f>AI$133*計算_投入係数表!AI74</f>
        <v>#DIV/0!</v>
      </c>
      <c r="AJ74" s="212" t="e">
        <f>AJ$133*計算_投入係数表!AJ74</f>
        <v>#DIV/0!</v>
      </c>
      <c r="AK74" s="212" t="e">
        <f>AK$133*計算_投入係数表!AK74</f>
        <v>#DIV/0!</v>
      </c>
      <c r="AL74" s="212" t="e">
        <f>AL$133*計算_投入係数表!AL74</f>
        <v>#DIV/0!</v>
      </c>
      <c r="AM74" s="212" t="e">
        <f>AM$133*計算_投入係数表!AM74</f>
        <v>#DIV/0!</v>
      </c>
      <c r="AN74" s="212" t="e">
        <f>AN$133*計算_投入係数表!AN74</f>
        <v>#DIV/0!</v>
      </c>
      <c r="AO74" s="212" t="e">
        <f>AO$133*計算_投入係数表!AO74</f>
        <v>#DIV/0!</v>
      </c>
      <c r="AP74" s="212" t="e">
        <f>AP$133*計算_投入係数表!AP74</f>
        <v>#DIV/0!</v>
      </c>
      <c r="AQ74" s="212" t="e">
        <f>AQ$133*計算_投入係数表!AQ74</f>
        <v>#DIV/0!</v>
      </c>
      <c r="AR74" s="212" t="e">
        <f>AR$133*計算_投入係数表!AR74</f>
        <v>#DIV/0!</v>
      </c>
      <c r="AS74" s="212" t="e">
        <f>AS$133*計算_投入係数表!AS74</f>
        <v>#DIV/0!</v>
      </c>
      <c r="AT74" s="212" t="e">
        <f>AT$133*計算_投入係数表!AT74</f>
        <v>#DIV/0!</v>
      </c>
      <c r="AU74" s="212" t="e">
        <f>AU$133*計算_投入係数表!AU74</f>
        <v>#DIV/0!</v>
      </c>
      <c r="AV74" s="212" t="e">
        <f>AV$133*計算_投入係数表!AV74</f>
        <v>#DIV/0!</v>
      </c>
      <c r="AW74" s="212" t="e">
        <f>AW$133*計算_投入係数表!AW74</f>
        <v>#DIV/0!</v>
      </c>
      <c r="AX74" s="212" t="e">
        <f>AX$133*計算_投入係数表!AX74</f>
        <v>#DIV/0!</v>
      </c>
      <c r="AY74" s="212" t="e">
        <f>AY$133*計算_投入係数表!AY74</f>
        <v>#DIV/0!</v>
      </c>
      <c r="AZ74" s="212" t="e">
        <f>AZ$133*計算_投入係数表!AZ74</f>
        <v>#DIV/0!</v>
      </c>
      <c r="BA74" s="212" t="e">
        <f>BA$133*計算_投入係数表!BA74</f>
        <v>#DIV/0!</v>
      </c>
      <c r="BB74" s="212" t="e">
        <f>BB$133*計算_投入係数表!BB74</f>
        <v>#DIV/0!</v>
      </c>
      <c r="BC74" s="212" t="e">
        <f>BC$133*計算_投入係数表!BC74</f>
        <v>#DIV/0!</v>
      </c>
      <c r="BD74" s="212" t="e">
        <f>BD$133*計算_投入係数表!BD74</f>
        <v>#DIV/0!</v>
      </c>
      <c r="BE74" s="212" t="e">
        <f>BE$133*計算_投入係数表!BE74</f>
        <v>#DIV/0!</v>
      </c>
      <c r="BF74" s="212" t="e">
        <f>BF$133*計算_投入係数表!BF74</f>
        <v>#DIV/0!</v>
      </c>
      <c r="BG74" s="212" t="e">
        <f>BG$133*計算_投入係数表!BG74</f>
        <v>#DIV/0!</v>
      </c>
      <c r="BH74" s="212" t="e">
        <f>BH$133*計算_投入係数表!BH74</f>
        <v>#DIV/0!</v>
      </c>
      <c r="BI74" s="212" t="e">
        <f>BI$133*計算_投入係数表!BI74</f>
        <v>#DIV/0!</v>
      </c>
      <c r="BJ74" s="212" t="e">
        <f>BJ$133*計算_投入係数表!BJ74</f>
        <v>#DIV/0!</v>
      </c>
      <c r="BK74" s="212" t="e">
        <f>BK$133*計算_投入係数表!BK74</f>
        <v>#DIV/0!</v>
      </c>
      <c r="BL74" s="212" t="e">
        <f>BL$133*計算_投入係数表!BL74</f>
        <v>#DIV/0!</v>
      </c>
      <c r="BM74" s="212" t="e">
        <f>BM$133*計算_投入係数表!BM74</f>
        <v>#DIV/0!</v>
      </c>
      <c r="BN74" s="212" t="e">
        <f>BN$133*計算_投入係数表!BN74</f>
        <v>#DIV/0!</v>
      </c>
      <c r="BO74" s="212" t="e">
        <f>BO$133*計算_投入係数表!BO74</f>
        <v>#DIV/0!</v>
      </c>
      <c r="BP74" s="212" t="e">
        <f>BP$133*計算_投入係数表!BP74</f>
        <v>#DIV/0!</v>
      </c>
      <c r="BQ74" s="212" t="e">
        <f>BQ$133*計算_投入係数表!BQ74</f>
        <v>#DIV/0!</v>
      </c>
      <c r="BR74" s="212" t="e">
        <f>BR$133*計算_投入係数表!BR74</f>
        <v>#DIV/0!</v>
      </c>
      <c r="BS74" s="212" t="e">
        <f>BS$133*計算_投入係数表!BS74</f>
        <v>#DIV/0!</v>
      </c>
      <c r="BT74" s="212" t="e">
        <f>BT$133*計算_投入係数表!BT74</f>
        <v>#DIV/0!</v>
      </c>
      <c r="BU74" s="212" t="e">
        <f>BU$133*計算_投入係数表!BU74</f>
        <v>#DIV/0!</v>
      </c>
      <c r="BV74" s="212" t="e">
        <f>BV$133*計算_投入係数表!BV74</f>
        <v>#DIV/0!</v>
      </c>
      <c r="BW74" s="212" t="e">
        <f>BW$133*計算_投入係数表!BW74</f>
        <v>#DIV/0!</v>
      </c>
      <c r="BX74" s="212" t="e">
        <f>BX$133*計算_投入係数表!BX74</f>
        <v>#DIV/0!</v>
      </c>
      <c r="BY74" s="212" t="e">
        <f>BY$133*計算_投入係数表!BY74</f>
        <v>#DIV/0!</v>
      </c>
      <c r="BZ74" s="212" t="e">
        <f>BZ$133*計算_投入係数表!BZ74</f>
        <v>#DIV/0!</v>
      </c>
      <c r="CA74" s="212" t="e">
        <f>CA$133*計算_投入係数表!CA74</f>
        <v>#DIV/0!</v>
      </c>
      <c r="CB74" s="212" t="e">
        <f>CB$133*計算_投入係数表!CB74</f>
        <v>#DIV/0!</v>
      </c>
      <c r="CC74" s="212" t="e">
        <f>CC$133*計算_投入係数表!CC74</f>
        <v>#DIV/0!</v>
      </c>
      <c r="CD74" s="212" t="e">
        <f>CD$133*計算_投入係数表!CD74</f>
        <v>#DIV/0!</v>
      </c>
      <c r="CE74" s="212" t="e">
        <f>CE$133*計算_投入係数表!CE74</f>
        <v>#DIV/0!</v>
      </c>
      <c r="CF74" s="212" t="e">
        <f>CF$133*計算_投入係数表!CF74</f>
        <v>#DIV/0!</v>
      </c>
      <c r="CG74" s="212" t="e">
        <f>CG$133*計算_投入係数表!CG74</f>
        <v>#DIV/0!</v>
      </c>
      <c r="CH74" s="212" t="e">
        <f>CH$133*計算_投入係数表!CH74</f>
        <v>#DIV/0!</v>
      </c>
      <c r="CI74" s="212" t="e">
        <f>CI$133*計算_投入係数表!CI74</f>
        <v>#DIV/0!</v>
      </c>
      <c r="CJ74" s="212" t="e">
        <f>CJ$133*計算_投入係数表!CJ74</f>
        <v>#DIV/0!</v>
      </c>
      <c r="CK74" s="212" t="e">
        <f>CK$133*計算_投入係数表!CK74</f>
        <v>#DIV/0!</v>
      </c>
      <c r="CL74" s="212" t="e">
        <f>CL$133*計算_投入係数表!CL74</f>
        <v>#DIV/0!</v>
      </c>
      <c r="CM74" s="212" t="e">
        <f>CM$133*計算_投入係数表!CM74</f>
        <v>#DIV/0!</v>
      </c>
      <c r="CN74" s="212" t="e">
        <f>CN$133*計算_投入係数表!CN74</f>
        <v>#DIV/0!</v>
      </c>
      <c r="CO74" s="212" t="e">
        <f>CO$133*計算_投入係数表!CO74</f>
        <v>#DIV/0!</v>
      </c>
      <c r="CP74" s="212" t="e">
        <f>CP$133*計算_投入係数表!CP74</f>
        <v>#DIV/0!</v>
      </c>
      <c r="CQ74" s="212" t="e">
        <f>CQ$133*計算_投入係数表!CQ74</f>
        <v>#DIV/0!</v>
      </c>
      <c r="CR74" s="212" t="e">
        <f>CR$133*計算_投入係数表!CR74</f>
        <v>#DIV/0!</v>
      </c>
      <c r="CS74" s="212" t="e">
        <f>CS$133*計算_投入係数表!CS74</f>
        <v>#DIV/0!</v>
      </c>
      <c r="CT74" s="212" t="e">
        <f>CT$133*計算_投入係数表!CT74</f>
        <v>#DIV/0!</v>
      </c>
      <c r="CU74" s="212" t="e">
        <f>CU$133*計算_投入係数表!CU74</f>
        <v>#DIV/0!</v>
      </c>
      <c r="CV74" s="212" t="e">
        <f>CV$133*計算_投入係数表!CV74</f>
        <v>#DIV/0!</v>
      </c>
      <c r="CW74" s="212" t="e">
        <f>CW$133*計算_投入係数表!CW74</f>
        <v>#DIV/0!</v>
      </c>
      <c r="CX74" s="212" t="e">
        <f>CX$133*計算_投入係数表!CX74</f>
        <v>#DIV/0!</v>
      </c>
      <c r="CY74" s="212" t="e">
        <f>CY$133*計算_投入係数表!CY74</f>
        <v>#DIV/0!</v>
      </c>
      <c r="CZ74" s="212" t="e">
        <f>CZ$133*計算_投入係数表!CZ74</f>
        <v>#DIV/0!</v>
      </c>
      <c r="DA74" s="212" t="e">
        <f>DA$133*計算_投入係数表!DA74</f>
        <v>#DIV/0!</v>
      </c>
      <c r="DB74" s="212" t="e">
        <f>DB$133*計算_投入係数表!DB74</f>
        <v>#DIV/0!</v>
      </c>
      <c r="DC74" s="212" t="e">
        <f>DC$133*計算_投入係数表!DC74</f>
        <v>#DIV/0!</v>
      </c>
      <c r="DD74" s="212" t="e">
        <f>DD$133*計算_投入係数表!DD74</f>
        <v>#DIV/0!</v>
      </c>
      <c r="DE74" s="212" t="e">
        <f>DE$133*計算_投入係数表!DE74</f>
        <v>#DIV/0!</v>
      </c>
      <c r="DF74" s="212" t="e">
        <f>DF$133*計算_投入係数表!DF74</f>
        <v>#DIV/0!</v>
      </c>
      <c r="DG74" s="212" t="e">
        <f>DG$133*計算_投入係数表!DG74</f>
        <v>#DIV/0!</v>
      </c>
      <c r="DH74" s="212" t="e">
        <f>DH$133*計算_投入係数表!DH74</f>
        <v>#DIV/0!</v>
      </c>
      <c r="DI74" s="212" t="e">
        <f>DI$133*計算_投入係数表!DI74</f>
        <v>#DIV/0!</v>
      </c>
      <c r="DJ74" s="212" t="e">
        <f>DJ$133*計算_投入係数表!DJ74</f>
        <v>#DIV/0!</v>
      </c>
      <c r="DK74" s="212" t="e">
        <f>DK$133*計算_投入係数表!DK74</f>
        <v>#DIV/0!</v>
      </c>
      <c r="DL74" s="212" t="e">
        <f>DL$133*計算_投入係数表!DL74</f>
        <v>#DIV/0!</v>
      </c>
      <c r="DM74" s="212" t="e">
        <f>DM$133*計算_投入係数表!DM74</f>
        <v>#DIV/0!</v>
      </c>
      <c r="DN74" s="212" t="e">
        <f>DN$133*計算_投入係数表!DN74</f>
        <v>#DIV/0!</v>
      </c>
      <c r="DO74" s="212" t="e">
        <f>DO$133*計算_投入係数表!DO74</f>
        <v>#DIV/0!</v>
      </c>
      <c r="DP74" s="212" t="e">
        <f>DP$133*計算_投入係数表!DP74</f>
        <v>#DIV/0!</v>
      </c>
      <c r="DQ74" s="212" t="e">
        <f>DQ$133*計算_投入係数表!DQ74</f>
        <v>#DIV/0!</v>
      </c>
      <c r="DR74" s="212" t="e">
        <f>DR$133*計算_投入係数表!DR74</f>
        <v>#DIV/0!</v>
      </c>
      <c r="DS74" s="212" t="e">
        <f>DS$133*計算_投入係数表!DS74</f>
        <v>#DIV/0!</v>
      </c>
      <c r="DT74" s="213">
        <f t="shared" si="3"/>
        <v>0</v>
      </c>
      <c r="DU74" s="220">
        <f>SUMIF(振分, $C74, 入力_北海道基本取引表!DU$4:DU$124)*($DV$140/$DW$140)</f>
        <v>0</v>
      </c>
      <c r="DV74" s="220">
        <f>SUMIF(振分, $C74, 入力_北海道基本取引表!DV$4:DV$124)*(入力!$D$718/入力!$F$718)</f>
        <v>0</v>
      </c>
      <c r="DW74" s="220">
        <f>SUMIF(振分, $C74, 入力_北海道基本取引表!DW$4:DW$124)*(計算_基本取引表_調整前!$DV$141/計算_基本取引表_調整前!$DW$141)</f>
        <v>0</v>
      </c>
      <c r="DX74" s="220">
        <f>SUMIF(振分, $C74, 入力_北海道基本取引表!DX$4:DX$124)*(計算_基本取引表_調整前!$DV$142/計算_基本取引表_調整前!$DW$142)</f>
        <v>0</v>
      </c>
      <c r="DY74" s="220">
        <f>SUMIF(振分, $C74, 入力_北海道基本取引表!DY$4:DY$124)*(入力!$D$700/入力!$F$700)</f>
        <v>0</v>
      </c>
      <c r="DZ74" s="220">
        <f>SUMIF(振分, $C74, 入力_北海道基本取引表!DZ$4:DZ$124)*($DV$140/$DW$140)</f>
        <v>0</v>
      </c>
      <c r="EA74" s="220" t="e">
        <f>SUMIF(振分, $C74, 入力_北海道基本取引表!EA$4:EA$124)*($EJ74/SUMIF(振分, $C74, 入力_北海道基本取引表!$EO$4:$EO$124))</f>
        <v>#DIV/0!</v>
      </c>
      <c r="EB74" s="220"/>
      <c r="EC74" s="221" t="e">
        <f t="shared" si="4"/>
        <v>#DIV/0!</v>
      </c>
      <c r="ED74" s="222" t="e">
        <f t="shared" si="5"/>
        <v>#DIV/0!</v>
      </c>
      <c r="EE74" s="220"/>
      <c r="EF74" s="222"/>
      <c r="EG74" s="222"/>
      <c r="EH74" s="220"/>
      <c r="EI74" s="222"/>
      <c r="EJ74" s="216">
        <v>0</v>
      </c>
    </row>
    <row r="75" spans="2:140" s="6" customFormat="1" ht="12" x14ac:dyDescent="0.25">
      <c r="B75" s="53" t="s">
        <v>111</v>
      </c>
      <c r="C75" s="192" t="str">
        <v>-</v>
      </c>
      <c r="D75" s="211">
        <f>D$133*計算_投入係数表!D75</f>
        <v>0</v>
      </c>
      <c r="E75" s="212">
        <f>E$133*計算_投入係数表!E75</f>
        <v>0</v>
      </c>
      <c r="F75" s="212">
        <f>F$133*計算_投入係数表!F75</f>
        <v>0</v>
      </c>
      <c r="G75" s="212">
        <f>G$133*計算_投入係数表!G75</f>
        <v>0</v>
      </c>
      <c r="H75" s="212">
        <f>H$133*計算_投入係数表!H75</f>
        <v>0</v>
      </c>
      <c r="I75" s="212">
        <f>I$133*計算_投入係数表!I75</f>
        <v>0</v>
      </c>
      <c r="J75" s="212">
        <f>J$133*計算_投入係数表!J75</f>
        <v>0</v>
      </c>
      <c r="K75" s="212">
        <f>K$133*計算_投入係数表!K75</f>
        <v>0</v>
      </c>
      <c r="L75" s="212">
        <f>L$133*計算_投入係数表!L75</f>
        <v>0</v>
      </c>
      <c r="M75" s="212">
        <f>M$133*計算_投入係数表!M75</f>
        <v>0</v>
      </c>
      <c r="N75" s="212">
        <f>N$133*計算_投入係数表!N75</f>
        <v>0</v>
      </c>
      <c r="O75" s="212">
        <f>O$133*計算_投入係数表!O75</f>
        <v>0</v>
      </c>
      <c r="P75" s="212">
        <f>P$133*計算_投入係数表!P75</f>
        <v>0</v>
      </c>
      <c r="Q75" s="212" t="e">
        <f>Q$133*計算_投入係数表!Q75</f>
        <v>#DIV/0!</v>
      </c>
      <c r="R75" s="212" t="e">
        <f>R$133*計算_投入係数表!R75</f>
        <v>#DIV/0!</v>
      </c>
      <c r="S75" s="212" t="e">
        <f>S$133*計算_投入係数表!S75</f>
        <v>#DIV/0!</v>
      </c>
      <c r="T75" s="212" t="e">
        <f>T$133*計算_投入係数表!T75</f>
        <v>#DIV/0!</v>
      </c>
      <c r="U75" s="212" t="e">
        <f>U$133*計算_投入係数表!U75</f>
        <v>#DIV/0!</v>
      </c>
      <c r="V75" s="212" t="e">
        <f>V$133*計算_投入係数表!V75</f>
        <v>#DIV/0!</v>
      </c>
      <c r="W75" s="212" t="e">
        <f>W$133*計算_投入係数表!W75</f>
        <v>#DIV/0!</v>
      </c>
      <c r="X75" s="212" t="e">
        <f>X$133*計算_投入係数表!X75</f>
        <v>#DIV/0!</v>
      </c>
      <c r="Y75" s="212" t="e">
        <f>Y$133*計算_投入係数表!Y75</f>
        <v>#DIV/0!</v>
      </c>
      <c r="Z75" s="212" t="e">
        <f>Z$133*計算_投入係数表!Z75</f>
        <v>#DIV/0!</v>
      </c>
      <c r="AA75" s="212" t="e">
        <f>AA$133*計算_投入係数表!AA75</f>
        <v>#DIV/0!</v>
      </c>
      <c r="AB75" s="212" t="e">
        <f>AB$133*計算_投入係数表!AB75</f>
        <v>#DIV/0!</v>
      </c>
      <c r="AC75" s="212" t="e">
        <f>AC$133*計算_投入係数表!AC75</f>
        <v>#DIV/0!</v>
      </c>
      <c r="AD75" s="212" t="e">
        <f>AD$133*計算_投入係数表!AD75</f>
        <v>#DIV/0!</v>
      </c>
      <c r="AE75" s="212" t="e">
        <f>AE$133*計算_投入係数表!AE75</f>
        <v>#DIV/0!</v>
      </c>
      <c r="AF75" s="212" t="e">
        <f>AF$133*計算_投入係数表!AF75</f>
        <v>#DIV/0!</v>
      </c>
      <c r="AG75" s="212" t="e">
        <f>AG$133*計算_投入係数表!AG75</f>
        <v>#DIV/0!</v>
      </c>
      <c r="AH75" s="212" t="e">
        <f>AH$133*計算_投入係数表!AH75</f>
        <v>#DIV/0!</v>
      </c>
      <c r="AI75" s="212" t="e">
        <f>AI$133*計算_投入係数表!AI75</f>
        <v>#DIV/0!</v>
      </c>
      <c r="AJ75" s="212" t="e">
        <f>AJ$133*計算_投入係数表!AJ75</f>
        <v>#DIV/0!</v>
      </c>
      <c r="AK75" s="212" t="e">
        <f>AK$133*計算_投入係数表!AK75</f>
        <v>#DIV/0!</v>
      </c>
      <c r="AL75" s="212" t="e">
        <f>AL$133*計算_投入係数表!AL75</f>
        <v>#DIV/0!</v>
      </c>
      <c r="AM75" s="212" t="e">
        <f>AM$133*計算_投入係数表!AM75</f>
        <v>#DIV/0!</v>
      </c>
      <c r="AN75" s="212" t="e">
        <f>AN$133*計算_投入係数表!AN75</f>
        <v>#DIV/0!</v>
      </c>
      <c r="AO75" s="212" t="e">
        <f>AO$133*計算_投入係数表!AO75</f>
        <v>#DIV/0!</v>
      </c>
      <c r="AP75" s="212" t="e">
        <f>AP$133*計算_投入係数表!AP75</f>
        <v>#DIV/0!</v>
      </c>
      <c r="AQ75" s="212" t="e">
        <f>AQ$133*計算_投入係数表!AQ75</f>
        <v>#DIV/0!</v>
      </c>
      <c r="AR75" s="212" t="e">
        <f>AR$133*計算_投入係数表!AR75</f>
        <v>#DIV/0!</v>
      </c>
      <c r="AS75" s="212" t="e">
        <f>AS$133*計算_投入係数表!AS75</f>
        <v>#DIV/0!</v>
      </c>
      <c r="AT75" s="212" t="e">
        <f>AT$133*計算_投入係数表!AT75</f>
        <v>#DIV/0!</v>
      </c>
      <c r="AU75" s="212" t="e">
        <f>AU$133*計算_投入係数表!AU75</f>
        <v>#DIV/0!</v>
      </c>
      <c r="AV75" s="212" t="e">
        <f>AV$133*計算_投入係数表!AV75</f>
        <v>#DIV/0!</v>
      </c>
      <c r="AW75" s="212" t="e">
        <f>AW$133*計算_投入係数表!AW75</f>
        <v>#DIV/0!</v>
      </c>
      <c r="AX75" s="212" t="e">
        <f>AX$133*計算_投入係数表!AX75</f>
        <v>#DIV/0!</v>
      </c>
      <c r="AY75" s="212" t="e">
        <f>AY$133*計算_投入係数表!AY75</f>
        <v>#DIV/0!</v>
      </c>
      <c r="AZ75" s="212" t="e">
        <f>AZ$133*計算_投入係数表!AZ75</f>
        <v>#DIV/0!</v>
      </c>
      <c r="BA75" s="212" t="e">
        <f>BA$133*計算_投入係数表!BA75</f>
        <v>#DIV/0!</v>
      </c>
      <c r="BB75" s="212" t="e">
        <f>BB$133*計算_投入係数表!BB75</f>
        <v>#DIV/0!</v>
      </c>
      <c r="BC75" s="212" t="e">
        <f>BC$133*計算_投入係数表!BC75</f>
        <v>#DIV/0!</v>
      </c>
      <c r="BD75" s="212" t="e">
        <f>BD$133*計算_投入係数表!BD75</f>
        <v>#DIV/0!</v>
      </c>
      <c r="BE75" s="212" t="e">
        <f>BE$133*計算_投入係数表!BE75</f>
        <v>#DIV/0!</v>
      </c>
      <c r="BF75" s="212" t="e">
        <f>BF$133*計算_投入係数表!BF75</f>
        <v>#DIV/0!</v>
      </c>
      <c r="BG75" s="212" t="e">
        <f>BG$133*計算_投入係数表!BG75</f>
        <v>#DIV/0!</v>
      </c>
      <c r="BH75" s="212" t="e">
        <f>BH$133*計算_投入係数表!BH75</f>
        <v>#DIV/0!</v>
      </c>
      <c r="BI75" s="212" t="e">
        <f>BI$133*計算_投入係数表!BI75</f>
        <v>#DIV/0!</v>
      </c>
      <c r="BJ75" s="212" t="e">
        <f>BJ$133*計算_投入係数表!BJ75</f>
        <v>#DIV/0!</v>
      </c>
      <c r="BK75" s="212" t="e">
        <f>BK$133*計算_投入係数表!BK75</f>
        <v>#DIV/0!</v>
      </c>
      <c r="BL75" s="212" t="e">
        <f>BL$133*計算_投入係数表!BL75</f>
        <v>#DIV/0!</v>
      </c>
      <c r="BM75" s="212" t="e">
        <f>BM$133*計算_投入係数表!BM75</f>
        <v>#DIV/0!</v>
      </c>
      <c r="BN75" s="212" t="e">
        <f>BN$133*計算_投入係数表!BN75</f>
        <v>#DIV/0!</v>
      </c>
      <c r="BO75" s="212" t="e">
        <f>BO$133*計算_投入係数表!BO75</f>
        <v>#DIV/0!</v>
      </c>
      <c r="BP75" s="212" t="e">
        <f>BP$133*計算_投入係数表!BP75</f>
        <v>#DIV/0!</v>
      </c>
      <c r="BQ75" s="212" t="e">
        <f>BQ$133*計算_投入係数表!BQ75</f>
        <v>#DIV/0!</v>
      </c>
      <c r="BR75" s="212" t="e">
        <f>BR$133*計算_投入係数表!BR75</f>
        <v>#DIV/0!</v>
      </c>
      <c r="BS75" s="212" t="e">
        <f>BS$133*計算_投入係数表!BS75</f>
        <v>#DIV/0!</v>
      </c>
      <c r="BT75" s="212" t="e">
        <f>BT$133*計算_投入係数表!BT75</f>
        <v>#DIV/0!</v>
      </c>
      <c r="BU75" s="212" t="e">
        <f>BU$133*計算_投入係数表!BU75</f>
        <v>#DIV/0!</v>
      </c>
      <c r="BV75" s="212" t="e">
        <f>BV$133*計算_投入係数表!BV75</f>
        <v>#DIV/0!</v>
      </c>
      <c r="BW75" s="212" t="e">
        <f>BW$133*計算_投入係数表!BW75</f>
        <v>#DIV/0!</v>
      </c>
      <c r="BX75" s="212" t="e">
        <f>BX$133*計算_投入係数表!BX75</f>
        <v>#DIV/0!</v>
      </c>
      <c r="BY75" s="212" t="e">
        <f>BY$133*計算_投入係数表!BY75</f>
        <v>#DIV/0!</v>
      </c>
      <c r="BZ75" s="212" t="e">
        <f>BZ$133*計算_投入係数表!BZ75</f>
        <v>#DIV/0!</v>
      </c>
      <c r="CA75" s="212" t="e">
        <f>CA$133*計算_投入係数表!CA75</f>
        <v>#DIV/0!</v>
      </c>
      <c r="CB75" s="212" t="e">
        <f>CB$133*計算_投入係数表!CB75</f>
        <v>#DIV/0!</v>
      </c>
      <c r="CC75" s="212" t="e">
        <f>CC$133*計算_投入係数表!CC75</f>
        <v>#DIV/0!</v>
      </c>
      <c r="CD75" s="212" t="e">
        <f>CD$133*計算_投入係数表!CD75</f>
        <v>#DIV/0!</v>
      </c>
      <c r="CE75" s="212" t="e">
        <f>CE$133*計算_投入係数表!CE75</f>
        <v>#DIV/0!</v>
      </c>
      <c r="CF75" s="212" t="e">
        <f>CF$133*計算_投入係数表!CF75</f>
        <v>#DIV/0!</v>
      </c>
      <c r="CG75" s="212" t="e">
        <f>CG$133*計算_投入係数表!CG75</f>
        <v>#DIV/0!</v>
      </c>
      <c r="CH75" s="212" t="e">
        <f>CH$133*計算_投入係数表!CH75</f>
        <v>#DIV/0!</v>
      </c>
      <c r="CI75" s="212" t="e">
        <f>CI$133*計算_投入係数表!CI75</f>
        <v>#DIV/0!</v>
      </c>
      <c r="CJ75" s="212" t="e">
        <f>CJ$133*計算_投入係数表!CJ75</f>
        <v>#DIV/0!</v>
      </c>
      <c r="CK75" s="212" t="e">
        <f>CK$133*計算_投入係数表!CK75</f>
        <v>#DIV/0!</v>
      </c>
      <c r="CL75" s="212" t="e">
        <f>CL$133*計算_投入係数表!CL75</f>
        <v>#DIV/0!</v>
      </c>
      <c r="CM75" s="212" t="e">
        <f>CM$133*計算_投入係数表!CM75</f>
        <v>#DIV/0!</v>
      </c>
      <c r="CN75" s="212" t="e">
        <f>CN$133*計算_投入係数表!CN75</f>
        <v>#DIV/0!</v>
      </c>
      <c r="CO75" s="212" t="e">
        <f>CO$133*計算_投入係数表!CO75</f>
        <v>#DIV/0!</v>
      </c>
      <c r="CP75" s="212" t="e">
        <f>CP$133*計算_投入係数表!CP75</f>
        <v>#DIV/0!</v>
      </c>
      <c r="CQ75" s="212" t="e">
        <f>CQ$133*計算_投入係数表!CQ75</f>
        <v>#DIV/0!</v>
      </c>
      <c r="CR75" s="212" t="e">
        <f>CR$133*計算_投入係数表!CR75</f>
        <v>#DIV/0!</v>
      </c>
      <c r="CS75" s="212" t="e">
        <f>CS$133*計算_投入係数表!CS75</f>
        <v>#DIV/0!</v>
      </c>
      <c r="CT75" s="212" t="e">
        <f>CT$133*計算_投入係数表!CT75</f>
        <v>#DIV/0!</v>
      </c>
      <c r="CU75" s="212" t="e">
        <f>CU$133*計算_投入係数表!CU75</f>
        <v>#DIV/0!</v>
      </c>
      <c r="CV75" s="212" t="e">
        <f>CV$133*計算_投入係数表!CV75</f>
        <v>#DIV/0!</v>
      </c>
      <c r="CW75" s="212" t="e">
        <f>CW$133*計算_投入係数表!CW75</f>
        <v>#DIV/0!</v>
      </c>
      <c r="CX75" s="212" t="e">
        <f>CX$133*計算_投入係数表!CX75</f>
        <v>#DIV/0!</v>
      </c>
      <c r="CY75" s="212" t="e">
        <f>CY$133*計算_投入係数表!CY75</f>
        <v>#DIV/0!</v>
      </c>
      <c r="CZ75" s="212" t="e">
        <f>CZ$133*計算_投入係数表!CZ75</f>
        <v>#DIV/0!</v>
      </c>
      <c r="DA75" s="212" t="e">
        <f>DA$133*計算_投入係数表!DA75</f>
        <v>#DIV/0!</v>
      </c>
      <c r="DB75" s="212" t="e">
        <f>DB$133*計算_投入係数表!DB75</f>
        <v>#DIV/0!</v>
      </c>
      <c r="DC75" s="212" t="e">
        <f>DC$133*計算_投入係数表!DC75</f>
        <v>#DIV/0!</v>
      </c>
      <c r="DD75" s="212" t="e">
        <f>DD$133*計算_投入係数表!DD75</f>
        <v>#DIV/0!</v>
      </c>
      <c r="DE75" s="212" t="e">
        <f>DE$133*計算_投入係数表!DE75</f>
        <v>#DIV/0!</v>
      </c>
      <c r="DF75" s="212" t="e">
        <f>DF$133*計算_投入係数表!DF75</f>
        <v>#DIV/0!</v>
      </c>
      <c r="DG75" s="212" t="e">
        <f>DG$133*計算_投入係数表!DG75</f>
        <v>#DIV/0!</v>
      </c>
      <c r="DH75" s="212" t="e">
        <f>DH$133*計算_投入係数表!DH75</f>
        <v>#DIV/0!</v>
      </c>
      <c r="DI75" s="212" t="e">
        <f>DI$133*計算_投入係数表!DI75</f>
        <v>#DIV/0!</v>
      </c>
      <c r="DJ75" s="212" t="e">
        <f>DJ$133*計算_投入係数表!DJ75</f>
        <v>#DIV/0!</v>
      </c>
      <c r="DK75" s="212" t="e">
        <f>DK$133*計算_投入係数表!DK75</f>
        <v>#DIV/0!</v>
      </c>
      <c r="DL75" s="212" t="e">
        <f>DL$133*計算_投入係数表!DL75</f>
        <v>#DIV/0!</v>
      </c>
      <c r="DM75" s="212" t="e">
        <f>DM$133*計算_投入係数表!DM75</f>
        <v>#DIV/0!</v>
      </c>
      <c r="DN75" s="212" t="e">
        <f>DN$133*計算_投入係数表!DN75</f>
        <v>#DIV/0!</v>
      </c>
      <c r="DO75" s="212" t="e">
        <f>DO$133*計算_投入係数表!DO75</f>
        <v>#DIV/0!</v>
      </c>
      <c r="DP75" s="212" t="e">
        <f>DP$133*計算_投入係数表!DP75</f>
        <v>#DIV/0!</v>
      </c>
      <c r="DQ75" s="212" t="e">
        <f>DQ$133*計算_投入係数表!DQ75</f>
        <v>#DIV/0!</v>
      </c>
      <c r="DR75" s="212" t="e">
        <f>DR$133*計算_投入係数表!DR75</f>
        <v>#DIV/0!</v>
      </c>
      <c r="DS75" s="212" t="e">
        <f>DS$133*計算_投入係数表!DS75</f>
        <v>#DIV/0!</v>
      </c>
      <c r="DT75" s="213">
        <f t="shared" si="3"/>
        <v>0</v>
      </c>
      <c r="DU75" s="214">
        <f>SUMIF(振分, $C75, 入力_北海道基本取引表!DU$4:DU$124)*($DV$140/$DW$140)</f>
        <v>0</v>
      </c>
      <c r="DV75" s="214">
        <f>SUMIF(振分, $C75, 入力_北海道基本取引表!DV$4:DV$124)*(入力!$D$718/入力!$F$718)</f>
        <v>0</v>
      </c>
      <c r="DW75" s="214">
        <f>SUMIF(振分, $C75, 入力_北海道基本取引表!DW$4:DW$124)*(計算_基本取引表_調整前!$DV$141/計算_基本取引表_調整前!$DW$141)</f>
        <v>0</v>
      </c>
      <c r="DX75" s="214">
        <f>SUMIF(振分, $C75, 入力_北海道基本取引表!DX$4:DX$124)*(計算_基本取引表_調整前!$DV$142/計算_基本取引表_調整前!$DW$142)</f>
        <v>0</v>
      </c>
      <c r="DY75" s="214">
        <f>SUMIF(振分, $C75, 入力_北海道基本取引表!DY$4:DY$124)*(入力!$D$700/入力!$F$700)</f>
        <v>0</v>
      </c>
      <c r="DZ75" s="214">
        <f>SUMIF(振分, $C75, 入力_北海道基本取引表!DZ$4:DZ$124)*($DV$140/$DW$140)</f>
        <v>0</v>
      </c>
      <c r="EA75" s="214" t="e">
        <f>SUMIF(振分, $C75, 入力_北海道基本取引表!EA$4:EA$124)*($EJ75/SUMIF(振分, $C75, 入力_北海道基本取引表!$EO$4:$EO$124))</f>
        <v>#DIV/0!</v>
      </c>
      <c r="EB75" s="214"/>
      <c r="EC75" s="215" t="e">
        <f t="shared" si="4"/>
        <v>#DIV/0!</v>
      </c>
      <c r="ED75" s="216" t="e">
        <f t="shared" si="5"/>
        <v>#DIV/0!</v>
      </c>
      <c r="EE75" s="214"/>
      <c r="EF75" s="216"/>
      <c r="EG75" s="216"/>
      <c r="EH75" s="214"/>
      <c r="EI75" s="216"/>
      <c r="EJ75" s="216">
        <v>0</v>
      </c>
    </row>
    <row r="76" spans="2:140" s="6" customFormat="1" ht="12" x14ac:dyDescent="0.25">
      <c r="B76" s="53" t="s">
        <v>113</v>
      </c>
      <c r="C76" s="192" t="str">
        <v>-</v>
      </c>
      <c r="D76" s="211">
        <f>D$133*計算_投入係数表!D76</f>
        <v>0</v>
      </c>
      <c r="E76" s="212">
        <f>E$133*計算_投入係数表!E76</f>
        <v>0</v>
      </c>
      <c r="F76" s="212">
        <f>F$133*計算_投入係数表!F76</f>
        <v>0</v>
      </c>
      <c r="G76" s="212">
        <f>G$133*計算_投入係数表!G76</f>
        <v>0</v>
      </c>
      <c r="H76" s="212">
        <f>H$133*計算_投入係数表!H76</f>
        <v>0</v>
      </c>
      <c r="I76" s="212">
        <f>I$133*計算_投入係数表!I76</f>
        <v>0</v>
      </c>
      <c r="J76" s="212">
        <f>J$133*計算_投入係数表!J76</f>
        <v>0</v>
      </c>
      <c r="K76" s="212">
        <f>K$133*計算_投入係数表!K76</f>
        <v>0</v>
      </c>
      <c r="L76" s="212">
        <f>L$133*計算_投入係数表!L76</f>
        <v>0</v>
      </c>
      <c r="M76" s="212">
        <f>M$133*計算_投入係数表!M76</f>
        <v>0</v>
      </c>
      <c r="N76" s="212">
        <f>N$133*計算_投入係数表!N76</f>
        <v>0</v>
      </c>
      <c r="O76" s="212">
        <f>O$133*計算_投入係数表!O76</f>
        <v>0</v>
      </c>
      <c r="P76" s="212">
        <f>P$133*計算_投入係数表!P76</f>
        <v>0</v>
      </c>
      <c r="Q76" s="212" t="e">
        <f>Q$133*計算_投入係数表!Q76</f>
        <v>#DIV/0!</v>
      </c>
      <c r="R76" s="212" t="e">
        <f>R$133*計算_投入係数表!R76</f>
        <v>#DIV/0!</v>
      </c>
      <c r="S76" s="212" t="e">
        <f>S$133*計算_投入係数表!S76</f>
        <v>#DIV/0!</v>
      </c>
      <c r="T76" s="212" t="e">
        <f>T$133*計算_投入係数表!T76</f>
        <v>#DIV/0!</v>
      </c>
      <c r="U76" s="212" t="e">
        <f>U$133*計算_投入係数表!U76</f>
        <v>#DIV/0!</v>
      </c>
      <c r="V76" s="212" t="e">
        <f>V$133*計算_投入係数表!V76</f>
        <v>#DIV/0!</v>
      </c>
      <c r="W76" s="212" t="e">
        <f>W$133*計算_投入係数表!W76</f>
        <v>#DIV/0!</v>
      </c>
      <c r="X76" s="212" t="e">
        <f>X$133*計算_投入係数表!X76</f>
        <v>#DIV/0!</v>
      </c>
      <c r="Y76" s="212" t="e">
        <f>Y$133*計算_投入係数表!Y76</f>
        <v>#DIV/0!</v>
      </c>
      <c r="Z76" s="212" t="e">
        <f>Z$133*計算_投入係数表!Z76</f>
        <v>#DIV/0!</v>
      </c>
      <c r="AA76" s="212" t="e">
        <f>AA$133*計算_投入係数表!AA76</f>
        <v>#DIV/0!</v>
      </c>
      <c r="AB76" s="212" t="e">
        <f>AB$133*計算_投入係数表!AB76</f>
        <v>#DIV/0!</v>
      </c>
      <c r="AC76" s="212" t="e">
        <f>AC$133*計算_投入係数表!AC76</f>
        <v>#DIV/0!</v>
      </c>
      <c r="AD76" s="212" t="e">
        <f>AD$133*計算_投入係数表!AD76</f>
        <v>#DIV/0!</v>
      </c>
      <c r="AE76" s="212" t="e">
        <f>AE$133*計算_投入係数表!AE76</f>
        <v>#DIV/0!</v>
      </c>
      <c r="AF76" s="212" t="e">
        <f>AF$133*計算_投入係数表!AF76</f>
        <v>#DIV/0!</v>
      </c>
      <c r="AG76" s="212" t="e">
        <f>AG$133*計算_投入係数表!AG76</f>
        <v>#DIV/0!</v>
      </c>
      <c r="AH76" s="212" t="e">
        <f>AH$133*計算_投入係数表!AH76</f>
        <v>#DIV/0!</v>
      </c>
      <c r="AI76" s="212" t="e">
        <f>AI$133*計算_投入係数表!AI76</f>
        <v>#DIV/0!</v>
      </c>
      <c r="AJ76" s="212" t="e">
        <f>AJ$133*計算_投入係数表!AJ76</f>
        <v>#DIV/0!</v>
      </c>
      <c r="AK76" s="212" t="e">
        <f>AK$133*計算_投入係数表!AK76</f>
        <v>#DIV/0!</v>
      </c>
      <c r="AL76" s="212" t="e">
        <f>AL$133*計算_投入係数表!AL76</f>
        <v>#DIV/0!</v>
      </c>
      <c r="AM76" s="212" t="e">
        <f>AM$133*計算_投入係数表!AM76</f>
        <v>#DIV/0!</v>
      </c>
      <c r="AN76" s="212" t="e">
        <f>AN$133*計算_投入係数表!AN76</f>
        <v>#DIV/0!</v>
      </c>
      <c r="AO76" s="212" t="e">
        <f>AO$133*計算_投入係数表!AO76</f>
        <v>#DIV/0!</v>
      </c>
      <c r="AP76" s="212" t="e">
        <f>AP$133*計算_投入係数表!AP76</f>
        <v>#DIV/0!</v>
      </c>
      <c r="AQ76" s="212" t="e">
        <f>AQ$133*計算_投入係数表!AQ76</f>
        <v>#DIV/0!</v>
      </c>
      <c r="AR76" s="212" t="e">
        <f>AR$133*計算_投入係数表!AR76</f>
        <v>#DIV/0!</v>
      </c>
      <c r="AS76" s="212" t="e">
        <f>AS$133*計算_投入係数表!AS76</f>
        <v>#DIV/0!</v>
      </c>
      <c r="AT76" s="212" t="e">
        <f>AT$133*計算_投入係数表!AT76</f>
        <v>#DIV/0!</v>
      </c>
      <c r="AU76" s="212" t="e">
        <f>AU$133*計算_投入係数表!AU76</f>
        <v>#DIV/0!</v>
      </c>
      <c r="AV76" s="212" t="e">
        <f>AV$133*計算_投入係数表!AV76</f>
        <v>#DIV/0!</v>
      </c>
      <c r="AW76" s="212" t="e">
        <f>AW$133*計算_投入係数表!AW76</f>
        <v>#DIV/0!</v>
      </c>
      <c r="AX76" s="212" t="e">
        <f>AX$133*計算_投入係数表!AX76</f>
        <v>#DIV/0!</v>
      </c>
      <c r="AY76" s="212" t="e">
        <f>AY$133*計算_投入係数表!AY76</f>
        <v>#DIV/0!</v>
      </c>
      <c r="AZ76" s="212" t="e">
        <f>AZ$133*計算_投入係数表!AZ76</f>
        <v>#DIV/0!</v>
      </c>
      <c r="BA76" s="212" t="e">
        <f>BA$133*計算_投入係数表!BA76</f>
        <v>#DIV/0!</v>
      </c>
      <c r="BB76" s="212" t="e">
        <f>BB$133*計算_投入係数表!BB76</f>
        <v>#DIV/0!</v>
      </c>
      <c r="BC76" s="212" t="e">
        <f>BC$133*計算_投入係数表!BC76</f>
        <v>#DIV/0!</v>
      </c>
      <c r="BD76" s="212" t="e">
        <f>BD$133*計算_投入係数表!BD76</f>
        <v>#DIV/0!</v>
      </c>
      <c r="BE76" s="212" t="e">
        <f>BE$133*計算_投入係数表!BE76</f>
        <v>#DIV/0!</v>
      </c>
      <c r="BF76" s="212" t="e">
        <f>BF$133*計算_投入係数表!BF76</f>
        <v>#DIV/0!</v>
      </c>
      <c r="BG76" s="212" t="e">
        <f>BG$133*計算_投入係数表!BG76</f>
        <v>#DIV/0!</v>
      </c>
      <c r="BH76" s="212" t="e">
        <f>BH$133*計算_投入係数表!BH76</f>
        <v>#DIV/0!</v>
      </c>
      <c r="BI76" s="212" t="e">
        <f>BI$133*計算_投入係数表!BI76</f>
        <v>#DIV/0!</v>
      </c>
      <c r="BJ76" s="212" t="e">
        <f>BJ$133*計算_投入係数表!BJ76</f>
        <v>#DIV/0!</v>
      </c>
      <c r="BK76" s="212" t="e">
        <f>BK$133*計算_投入係数表!BK76</f>
        <v>#DIV/0!</v>
      </c>
      <c r="BL76" s="212" t="e">
        <f>BL$133*計算_投入係数表!BL76</f>
        <v>#DIV/0!</v>
      </c>
      <c r="BM76" s="212" t="e">
        <f>BM$133*計算_投入係数表!BM76</f>
        <v>#DIV/0!</v>
      </c>
      <c r="BN76" s="212" t="e">
        <f>BN$133*計算_投入係数表!BN76</f>
        <v>#DIV/0!</v>
      </c>
      <c r="BO76" s="212" t="e">
        <f>BO$133*計算_投入係数表!BO76</f>
        <v>#DIV/0!</v>
      </c>
      <c r="BP76" s="212" t="e">
        <f>BP$133*計算_投入係数表!BP76</f>
        <v>#DIV/0!</v>
      </c>
      <c r="BQ76" s="212" t="e">
        <f>BQ$133*計算_投入係数表!BQ76</f>
        <v>#DIV/0!</v>
      </c>
      <c r="BR76" s="212" t="e">
        <f>BR$133*計算_投入係数表!BR76</f>
        <v>#DIV/0!</v>
      </c>
      <c r="BS76" s="212" t="e">
        <f>BS$133*計算_投入係数表!BS76</f>
        <v>#DIV/0!</v>
      </c>
      <c r="BT76" s="212" t="e">
        <f>BT$133*計算_投入係数表!BT76</f>
        <v>#DIV/0!</v>
      </c>
      <c r="BU76" s="212" t="e">
        <f>BU$133*計算_投入係数表!BU76</f>
        <v>#DIV/0!</v>
      </c>
      <c r="BV76" s="212" t="e">
        <f>BV$133*計算_投入係数表!BV76</f>
        <v>#DIV/0!</v>
      </c>
      <c r="BW76" s="212" t="e">
        <f>BW$133*計算_投入係数表!BW76</f>
        <v>#DIV/0!</v>
      </c>
      <c r="BX76" s="212" t="e">
        <f>BX$133*計算_投入係数表!BX76</f>
        <v>#DIV/0!</v>
      </c>
      <c r="BY76" s="212" t="e">
        <f>BY$133*計算_投入係数表!BY76</f>
        <v>#DIV/0!</v>
      </c>
      <c r="BZ76" s="212" t="e">
        <f>BZ$133*計算_投入係数表!BZ76</f>
        <v>#DIV/0!</v>
      </c>
      <c r="CA76" s="212" t="e">
        <f>CA$133*計算_投入係数表!CA76</f>
        <v>#DIV/0!</v>
      </c>
      <c r="CB76" s="212" t="e">
        <f>CB$133*計算_投入係数表!CB76</f>
        <v>#DIV/0!</v>
      </c>
      <c r="CC76" s="212" t="e">
        <f>CC$133*計算_投入係数表!CC76</f>
        <v>#DIV/0!</v>
      </c>
      <c r="CD76" s="212" t="e">
        <f>CD$133*計算_投入係数表!CD76</f>
        <v>#DIV/0!</v>
      </c>
      <c r="CE76" s="212" t="e">
        <f>CE$133*計算_投入係数表!CE76</f>
        <v>#DIV/0!</v>
      </c>
      <c r="CF76" s="212" t="e">
        <f>CF$133*計算_投入係数表!CF76</f>
        <v>#DIV/0!</v>
      </c>
      <c r="CG76" s="212" t="e">
        <f>CG$133*計算_投入係数表!CG76</f>
        <v>#DIV/0!</v>
      </c>
      <c r="CH76" s="212" t="e">
        <f>CH$133*計算_投入係数表!CH76</f>
        <v>#DIV/0!</v>
      </c>
      <c r="CI76" s="212" t="e">
        <f>CI$133*計算_投入係数表!CI76</f>
        <v>#DIV/0!</v>
      </c>
      <c r="CJ76" s="212" t="e">
        <f>CJ$133*計算_投入係数表!CJ76</f>
        <v>#DIV/0!</v>
      </c>
      <c r="CK76" s="212" t="e">
        <f>CK$133*計算_投入係数表!CK76</f>
        <v>#DIV/0!</v>
      </c>
      <c r="CL76" s="212" t="e">
        <f>CL$133*計算_投入係数表!CL76</f>
        <v>#DIV/0!</v>
      </c>
      <c r="CM76" s="212" t="e">
        <f>CM$133*計算_投入係数表!CM76</f>
        <v>#DIV/0!</v>
      </c>
      <c r="CN76" s="212" t="e">
        <f>CN$133*計算_投入係数表!CN76</f>
        <v>#DIV/0!</v>
      </c>
      <c r="CO76" s="212" t="e">
        <f>CO$133*計算_投入係数表!CO76</f>
        <v>#DIV/0!</v>
      </c>
      <c r="CP76" s="212" t="e">
        <f>CP$133*計算_投入係数表!CP76</f>
        <v>#DIV/0!</v>
      </c>
      <c r="CQ76" s="212" t="e">
        <f>CQ$133*計算_投入係数表!CQ76</f>
        <v>#DIV/0!</v>
      </c>
      <c r="CR76" s="212" t="e">
        <f>CR$133*計算_投入係数表!CR76</f>
        <v>#DIV/0!</v>
      </c>
      <c r="CS76" s="212" t="e">
        <f>CS$133*計算_投入係数表!CS76</f>
        <v>#DIV/0!</v>
      </c>
      <c r="CT76" s="212" t="e">
        <f>CT$133*計算_投入係数表!CT76</f>
        <v>#DIV/0!</v>
      </c>
      <c r="CU76" s="212" t="e">
        <f>CU$133*計算_投入係数表!CU76</f>
        <v>#DIV/0!</v>
      </c>
      <c r="CV76" s="212" t="e">
        <f>CV$133*計算_投入係数表!CV76</f>
        <v>#DIV/0!</v>
      </c>
      <c r="CW76" s="212" t="e">
        <f>CW$133*計算_投入係数表!CW76</f>
        <v>#DIV/0!</v>
      </c>
      <c r="CX76" s="212" t="e">
        <f>CX$133*計算_投入係数表!CX76</f>
        <v>#DIV/0!</v>
      </c>
      <c r="CY76" s="212" t="e">
        <f>CY$133*計算_投入係数表!CY76</f>
        <v>#DIV/0!</v>
      </c>
      <c r="CZ76" s="212" t="e">
        <f>CZ$133*計算_投入係数表!CZ76</f>
        <v>#DIV/0!</v>
      </c>
      <c r="DA76" s="212" t="e">
        <f>DA$133*計算_投入係数表!DA76</f>
        <v>#DIV/0!</v>
      </c>
      <c r="DB76" s="212" t="e">
        <f>DB$133*計算_投入係数表!DB76</f>
        <v>#DIV/0!</v>
      </c>
      <c r="DC76" s="212" t="e">
        <f>DC$133*計算_投入係数表!DC76</f>
        <v>#DIV/0!</v>
      </c>
      <c r="DD76" s="212" t="e">
        <f>DD$133*計算_投入係数表!DD76</f>
        <v>#DIV/0!</v>
      </c>
      <c r="DE76" s="212" t="e">
        <f>DE$133*計算_投入係数表!DE76</f>
        <v>#DIV/0!</v>
      </c>
      <c r="DF76" s="212" t="e">
        <f>DF$133*計算_投入係数表!DF76</f>
        <v>#DIV/0!</v>
      </c>
      <c r="DG76" s="212" t="e">
        <f>DG$133*計算_投入係数表!DG76</f>
        <v>#DIV/0!</v>
      </c>
      <c r="DH76" s="212" t="e">
        <f>DH$133*計算_投入係数表!DH76</f>
        <v>#DIV/0!</v>
      </c>
      <c r="DI76" s="212" t="e">
        <f>DI$133*計算_投入係数表!DI76</f>
        <v>#DIV/0!</v>
      </c>
      <c r="DJ76" s="212" t="e">
        <f>DJ$133*計算_投入係数表!DJ76</f>
        <v>#DIV/0!</v>
      </c>
      <c r="DK76" s="212" t="e">
        <f>DK$133*計算_投入係数表!DK76</f>
        <v>#DIV/0!</v>
      </c>
      <c r="DL76" s="212" t="e">
        <f>DL$133*計算_投入係数表!DL76</f>
        <v>#DIV/0!</v>
      </c>
      <c r="DM76" s="212" t="e">
        <f>DM$133*計算_投入係数表!DM76</f>
        <v>#DIV/0!</v>
      </c>
      <c r="DN76" s="212" t="e">
        <f>DN$133*計算_投入係数表!DN76</f>
        <v>#DIV/0!</v>
      </c>
      <c r="DO76" s="212" t="e">
        <f>DO$133*計算_投入係数表!DO76</f>
        <v>#DIV/0!</v>
      </c>
      <c r="DP76" s="212" t="e">
        <f>DP$133*計算_投入係数表!DP76</f>
        <v>#DIV/0!</v>
      </c>
      <c r="DQ76" s="212" t="e">
        <f>DQ$133*計算_投入係数表!DQ76</f>
        <v>#DIV/0!</v>
      </c>
      <c r="DR76" s="212" t="e">
        <f>DR$133*計算_投入係数表!DR76</f>
        <v>#DIV/0!</v>
      </c>
      <c r="DS76" s="212" t="e">
        <f>DS$133*計算_投入係数表!DS76</f>
        <v>#DIV/0!</v>
      </c>
      <c r="DT76" s="213">
        <f t="shared" si="3"/>
        <v>0</v>
      </c>
      <c r="DU76" s="214">
        <f>SUMIF(振分, $C76, 入力_北海道基本取引表!DU$4:DU$124)*($DV$140/$DW$140)</f>
        <v>0</v>
      </c>
      <c r="DV76" s="214">
        <f>SUMIF(振分, $C76, 入力_北海道基本取引表!DV$4:DV$124)*(入力!$D$718/入力!$F$718)</f>
        <v>0</v>
      </c>
      <c r="DW76" s="214">
        <f>SUMIF(振分, $C76, 入力_北海道基本取引表!DW$4:DW$124)*(計算_基本取引表_調整前!$DV$141/計算_基本取引表_調整前!$DW$141)</f>
        <v>0</v>
      </c>
      <c r="DX76" s="214">
        <f>SUMIF(振分, $C76, 入力_北海道基本取引表!DX$4:DX$124)*(計算_基本取引表_調整前!$DV$142/計算_基本取引表_調整前!$DW$142)</f>
        <v>0</v>
      </c>
      <c r="DY76" s="214">
        <f>SUMIF(振分, $C76, 入力_北海道基本取引表!DY$4:DY$124)*(入力!$D$700/入力!$F$700)</f>
        <v>0</v>
      </c>
      <c r="DZ76" s="214">
        <f>SUMIF(振分, $C76, 入力_北海道基本取引表!DZ$4:DZ$124)*($DV$140/$DW$140)</f>
        <v>0</v>
      </c>
      <c r="EA76" s="214" t="e">
        <f>SUMIF(振分, $C76, 入力_北海道基本取引表!EA$4:EA$124)*($EJ76/SUMIF(振分, $C76, 入力_北海道基本取引表!$EO$4:$EO$124))</f>
        <v>#DIV/0!</v>
      </c>
      <c r="EB76" s="214"/>
      <c r="EC76" s="215" t="e">
        <f t="shared" si="4"/>
        <v>#DIV/0!</v>
      </c>
      <c r="ED76" s="216" t="e">
        <f t="shared" si="5"/>
        <v>#DIV/0!</v>
      </c>
      <c r="EE76" s="214"/>
      <c r="EF76" s="216"/>
      <c r="EG76" s="216"/>
      <c r="EH76" s="214"/>
      <c r="EI76" s="216"/>
      <c r="EJ76" s="216">
        <v>0</v>
      </c>
    </row>
    <row r="77" spans="2:140" s="6" customFormat="1" ht="12" x14ac:dyDescent="0.25">
      <c r="B77" s="53" t="s">
        <v>115</v>
      </c>
      <c r="C77" s="192" t="str">
        <v>-</v>
      </c>
      <c r="D77" s="211">
        <f>D$133*計算_投入係数表!D77</f>
        <v>0</v>
      </c>
      <c r="E77" s="212">
        <f>E$133*計算_投入係数表!E77</f>
        <v>0</v>
      </c>
      <c r="F77" s="212">
        <f>F$133*計算_投入係数表!F77</f>
        <v>0</v>
      </c>
      <c r="G77" s="212">
        <f>G$133*計算_投入係数表!G77</f>
        <v>0</v>
      </c>
      <c r="H77" s="212">
        <f>H$133*計算_投入係数表!H77</f>
        <v>0</v>
      </c>
      <c r="I77" s="212">
        <f>I$133*計算_投入係数表!I77</f>
        <v>0</v>
      </c>
      <c r="J77" s="212">
        <f>J$133*計算_投入係数表!J77</f>
        <v>0</v>
      </c>
      <c r="K77" s="212">
        <f>K$133*計算_投入係数表!K77</f>
        <v>0</v>
      </c>
      <c r="L77" s="212">
        <f>L$133*計算_投入係数表!L77</f>
        <v>0</v>
      </c>
      <c r="M77" s="212">
        <f>M$133*計算_投入係数表!M77</f>
        <v>0</v>
      </c>
      <c r="N77" s="212">
        <f>N$133*計算_投入係数表!N77</f>
        <v>0</v>
      </c>
      <c r="O77" s="212">
        <f>O$133*計算_投入係数表!O77</f>
        <v>0</v>
      </c>
      <c r="P77" s="212">
        <f>P$133*計算_投入係数表!P77</f>
        <v>0</v>
      </c>
      <c r="Q77" s="212" t="e">
        <f>Q$133*計算_投入係数表!Q77</f>
        <v>#DIV/0!</v>
      </c>
      <c r="R77" s="212" t="e">
        <f>R$133*計算_投入係数表!R77</f>
        <v>#DIV/0!</v>
      </c>
      <c r="S77" s="212" t="e">
        <f>S$133*計算_投入係数表!S77</f>
        <v>#DIV/0!</v>
      </c>
      <c r="T77" s="212" t="e">
        <f>T$133*計算_投入係数表!T77</f>
        <v>#DIV/0!</v>
      </c>
      <c r="U77" s="212" t="e">
        <f>U$133*計算_投入係数表!U77</f>
        <v>#DIV/0!</v>
      </c>
      <c r="V77" s="212" t="e">
        <f>V$133*計算_投入係数表!V77</f>
        <v>#DIV/0!</v>
      </c>
      <c r="W77" s="212" t="e">
        <f>W$133*計算_投入係数表!W77</f>
        <v>#DIV/0!</v>
      </c>
      <c r="X77" s="212" t="e">
        <f>X$133*計算_投入係数表!X77</f>
        <v>#DIV/0!</v>
      </c>
      <c r="Y77" s="212" t="e">
        <f>Y$133*計算_投入係数表!Y77</f>
        <v>#DIV/0!</v>
      </c>
      <c r="Z77" s="212" t="e">
        <f>Z$133*計算_投入係数表!Z77</f>
        <v>#DIV/0!</v>
      </c>
      <c r="AA77" s="212" t="e">
        <f>AA$133*計算_投入係数表!AA77</f>
        <v>#DIV/0!</v>
      </c>
      <c r="AB77" s="212" t="e">
        <f>AB$133*計算_投入係数表!AB77</f>
        <v>#DIV/0!</v>
      </c>
      <c r="AC77" s="212" t="e">
        <f>AC$133*計算_投入係数表!AC77</f>
        <v>#DIV/0!</v>
      </c>
      <c r="AD77" s="212" t="e">
        <f>AD$133*計算_投入係数表!AD77</f>
        <v>#DIV/0!</v>
      </c>
      <c r="AE77" s="212" t="e">
        <f>AE$133*計算_投入係数表!AE77</f>
        <v>#DIV/0!</v>
      </c>
      <c r="AF77" s="212" t="e">
        <f>AF$133*計算_投入係数表!AF77</f>
        <v>#DIV/0!</v>
      </c>
      <c r="AG77" s="212" t="e">
        <f>AG$133*計算_投入係数表!AG77</f>
        <v>#DIV/0!</v>
      </c>
      <c r="AH77" s="212" t="e">
        <f>AH$133*計算_投入係数表!AH77</f>
        <v>#DIV/0!</v>
      </c>
      <c r="AI77" s="212" t="e">
        <f>AI$133*計算_投入係数表!AI77</f>
        <v>#DIV/0!</v>
      </c>
      <c r="AJ77" s="212" t="e">
        <f>AJ$133*計算_投入係数表!AJ77</f>
        <v>#DIV/0!</v>
      </c>
      <c r="AK77" s="212" t="e">
        <f>AK$133*計算_投入係数表!AK77</f>
        <v>#DIV/0!</v>
      </c>
      <c r="AL77" s="212" t="e">
        <f>AL$133*計算_投入係数表!AL77</f>
        <v>#DIV/0!</v>
      </c>
      <c r="AM77" s="212" t="e">
        <f>AM$133*計算_投入係数表!AM77</f>
        <v>#DIV/0!</v>
      </c>
      <c r="AN77" s="212" t="e">
        <f>AN$133*計算_投入係数表!AN77</f>
        <v>#DIV/0!</v>
      </c>
      <c r="AO77" s="212" t="e">
        <f>AO$133*計算_投入係数表!AO77</f>
        <v>#DIV/0!</v>
      </c>
      <c r="AP77" s="212" t="e">
        <f>AP$133*計算_投入係数表!AP77</f>
        <v>#DIV/0!</v>
      </c>
      <c r="AQ77" s="212" t="e">
        <f>AQ$133*計算_投入係数表!AQ77</f>
        <v>#DIV/0!</v>
      </c>
      <c r="AR77" s="212" t="e">
        <f>AR$133*計算_投入係数表!AR77</f>
        <v>#DIV/0!</v>
      </c>
      <c r="AS77" s="212" t="e">
        <f>AS$133*計算_投入係数表!AS77</f>
        <v>#DIV/0!</v>
      </c>
      <c r="AT77" s="212" t="e">
        <f>AT$133*計算_投入係数表!AT77</f>
        <v>#DIV/0!</v>
      </c>
      <c r="AU77" s="212" t="e">
        <f>AU$133*計算_投入係数表!AU77</f>
        <v>#DIV/0!</v>
      </c>
      <c r="AV77" s="212" t="e">
        <f>AV$133*計算_投入係数表!AV77</f>
        <v>#DIV/0!</v>
      </c>
      <c r="AW77" s="212" t="e">
        <f>AW$133*計算_投入係数表!AW77</f>
        <v>#DIV/0!</v>
      </c>
      <c r="AX77" s="212" t="e">
        <f>AX$133*計算_投入係数表!AX77</f>
        <v>#DIV/0!</v>
      </c>
      <c r="AY77" s="212" t="e">
        <f>AY$133*計算_投入係数表!AY77</f>
        <v>#DIV/0!</v>
      </c>
      <c r="AZ77" s="212" t="e">
        <f>AZ$133*計算_投入係数表!AZ77</f>
        <v>#DIV/0!</v>
      </c>
      <c r="BA77" s="212" t="e">
        <f>BA$133*計算_投入係数表!BA77</f>
        <v>#DIV/0!</v>
      </c>
      <c r="BB77" s="212" t="e">
        <f>BB$133*計算_投入係数表!BB77</f>
        <v>#DIV/0!</v>
      </c>
      <c r="BC77" s="212" t="e">
        <f>BC$133*計算_投入係数表!BC77</f>
        <v>#DIV/0!</v>
      </c>
      <c r="BD77" s="212" t="e">
        <f>BD$133*計算_投入係数表!BD77</f>
        <v>#DIV/0!</v>
      </c>
      <c r="BE77" s="212" t="e">
        <f>BE$133*計算_投入係数表!BE77</f>
        <v>#DIV/0!</v>
      </c>
      <c r="BF77" s="212" t="e">
        <f>BF$133*計算_投入係数表!BF77</f>
        <v>#DIV/0!</v>
      </c>
      <c r="BG77" s="212" t="e">
        <f>BG$133*計算_投入係数表!BG77</f>
        <v>#DIV/0!</v>
      </c>
      <c r="BH77" s="212" t="e">
        <f>BH$133*計算_投入係数表!BH77</f>
        <v>#DIV/0!</v>
      </c>
      <c r="BI77" s="212" t="e">
        <f>BI$133*計算_投入係数表!BI77</f>
        <v>#DIV/0!</v>
      </c>
      <c r="BJ77" s="212" t="e">
        <f>BJ$133*計算_投入係数表!BJ77</f>
        <v>#DIV/0!</v>
      </c>
      <c r="BK77" s="212" t="e">
        <f>BK$133*計算_投入係数表!BK77</f>
        <v>#DIV/0!</v>
      </c>
      <c r="BL77" s="212" t="e">
        <f>BL$133*計算_投入係数表!BL77</f>
        <v>#DIV/0!</v>
      </c>
      <c r="BM77" s="212" t="e">
        <f>BM$133*計算_投入係数表!BM77</f>
        <v>#DIV/0!</v>
      </c>
      <c r="BN77" s="212" t="e">
        <f>BN$133*計算_投入係数表!BN77</f>
        <v>#DIV/0!</v>
      </c>
      <c r="BO77" s="212" t="e">
        <f>BO$133*計算_投入係数表!BO77</f>
        <v>#DIV/0!</v>
      </c>
      <c r="BP77" s="212" t="e">
        <f>BP$133*計算_投入係数表!BP77</f>
        <v>#DIV/0!</v>
      </c>
      <c r="BQ77" s="212" t="e">
        <f>BQ$133*計算_投入係数表!BQ77</f>
        <v>#DIV/0!</v>
      </c>
      <c r="BR77" s="212" t="e">
        <f>BR$133*計算_投入係数表!BR77</f>
        <v>#DIV/0!</v>
      </c>
      <c r="BS77" s="212" t="e">
        <f>BS$133*計算_投入係数表!BS77</f>
        <v>#DIV/0!</v>
      </c>
      <c r="BT77" s="212" t="e">
        <f>BT$133*計算_投入係数表!BT77</f>
        <v>#DIV/0!</v>
      </c>
      <c r="BU77" s="212" t="e">
        <f>BU$133*計算_投入係数表!BU77</f>
        <v>#DIV/0!</v>
      </c>
      <c r="BV77" s="212" t="e">
        <f>BV$133*計算_投入係数表!BV77</f>
        <v>#DIV/0!</v>
      </c>
      <c r="BW77" s="212" t="e">
        <f>BW$133*計算_投入係数表!BW77</f>
        <v>#DIV/0!</v>
      </c>
      <c r="BX77" s="212" t="e">
        <f>BX$133*計算_投入係数表!BX77</f>
        <v>#DIV/0!</v>
      </c>
      <c r="BY77" s="212" t="e">
        <f>BY$133*計算_投入係数表!BY77</f>
        <v>#DIV/0!</v>
      </c>
      <c r="BZ77" s="212" t="e">
        <f>BZ$133*計算_投入係数表!BZ77</f>
        <v>#DIV/0!</v>
      </c>
      <c r="CA77" s="212" t="e">
        <f>CA$133*計算_投入係数表!CA77</f>
        <v>#DIV/0!</v>
      </c>
      <c r="CB77" s="212" t="e">
        <f>CB$133*計算_投入係数表!CB77</f>
        <v>#DIV/0!</v>
      </c>
      <c r="CC77" s="212" t="e">
        <f>CC$133*計算_投入係数表!CC77</f>
        <v>#DIV/0!</v>
      </c>
      <c r="CD77" s="212" t="e">
        <f>CD$133*計算_投入係数表!CD77</f>
        <v>#DIV/0!</v>
      </c>
      <c r="CE77" s="212" t="e">
        <f>CE$133*計算_投入係数表!CE77</f>
        <v>#DIV/0!</v>
      </c>
      <c r="CF77" s="212" t="e">
        <f>CF$133*計算_投入係数表!CF77</f>
        <v>#DIV/0!</v>
      </c>
      <c r="CG77" s="212" t="e">
        <f>CG$133*計算_投入係数表!CG77</f>
        <v>#DIV/0!</v>
      </c>
      <c r="CH77" s="212" t="e">
        <f>CH$133*計算_投入係数表!CH77</f>
        <v>#DIV/0!</v>
      </c>
      <c r="CI77" s="212" t="e">
        <f>CI$133*計算_投入係数表!CI77</f>
        <v>#DIV/0!</v>
      </c>
      <c r="CJ77" s="212" t="e">
        <f>CJ$133*計算_投入係数表!CJ77</f>
        <v>#DIV/0!</v>
      </c>
      <c r="CK77" s="212" t="e">
        <f>CK$133*計算_投入係数表!CK77</f>
        <v>#DIV/0!</v>
      </c>
      <c r="CL77" s="212" t="e">
        <f>CL$133*計算_投入係数表!CL77</f>
        <v>#DIV/0!</v>
      </c>
      <c r="CM77" s="212" t="e">
        <f>CM$133*計算_投入係数表!CM77</f>
        <v>#DIV/0!</v>
      </c>
      <c r="CN77" s="212" t="e">
        <f>CN$133*計算_投入係数表!CN77</f>
        <v>#DIV/0!</v>
      </c>
      <c r="CO77" s="212" t="e">
        <f>CO$133*計算_投入係数表!CO77</f>
        <v>#DIV/0!</v>
      </c>
      <c r="CP77" s="212" t="e">
        <f>CP$133*計算_投入係数表!CP77</f>
        <v>#DIV/0!</v>
      </c>
      <c r="CQ77" s="212" t="e">
        <f>CQ$133*計算_投入係数表!CQ77</f>
        <v>#DIV/0!</v>
      </c>
      <c r="CR77" s="212" t="e">
        <f>CR$133*計算_投入係数表!CR77</f>
        <v>#DIV/0!</v>
      </c>
      <c r="CS77" s="212" t="e">
        <f>CS$133*計算_投入係数表!CS77</f>
        <v>#DIV/0!</v>
      </c>
      <c r="CT77" s="212" t="e">
        <f>CT$133*計算_投入係数表!CT77</f>
        <v>#DIV/0!</v>
      </c>
      <c r="CU77" s="212" t="e">
        <f>CU$133*計算_投入係数表!CU77</f>
        <v>#DIV/0!</v>
      </c>
      <c r="CV77" s="212" t="e">
        <f>CV$133*計算_投入係数表!CV77</f>
        <v>#DIV/0!</v>
      </c>
      <c r="CW77" s="212" t="e">
        <f>CW$133*計算_投入係数表!CW77</f>
        <v>#DIV/0!</v>
      </c>
      <c r="CX77" s="212" t="e">
        <f>CX$133*計算_投入係数表!CX77</f>
        <v>#DIV/0!</v>
      </c>
      <c r="CY77" s="212" t="e">
        <f>CY$133*計算_投入係数表!CY77</f>
        <v>#DIV/0!</v>
      </c>
      <c r="CZ77" s="212" t="e">
        <f>CZ$133*計算_投入係数表!CZ77</f>
        <v>#DIV/0!</v>
      </c>
      <c r="DA77" s="212" t="e">
        <f>DA$133*計算_投入係数表!DA77</f>
        <v>#DIV/0!</v>
      </c>
      <c r="DB77" s="212" t="e">
        <f>DB$133*計算_投入係数表!DB77</f>
        <v>#DIV/0!</v>
      </c>
      <c r="DC77" s="212" t="e">
        <f>DC$133*計算_投入係数表!DC77</f>
        <v>#DIV/0!</v>
      </c>
      <c r="DD77" s="212" t="e">
        <f>DD$133*計算_投入係数表!DD77</f>
        <v>#DIV/0!</v>
      </c>
      <c r="DE77" s="212" t="e">
        <f>DE$133*計算_投入係数表!DE77</f>
        <v>#DIV/0!</v>
      </c>
      <c r="DF77" s="212" t="e">
        <f>DF$133*計算_投入係数表!DF77</f>
        <v>#DIV/0!</v>
      </c>
      <c r="DG77" s="212" t="e">
        <f>DG$133*計算_投入係数表!DG77</f>
        <v>#DIV/0!</v>
      </c>
      <c r="DH77" s="212" t="e">
        <f>DH$133*計算_投入係数表!DH77</f>
        <v>#DIV/0!</v>
      </c>
      <c r="DI77" s="212" t="e">
        <f>DI$133*計算_投入係数表!DI77</f>
        <v>#DIV/0!</v>
      </c>
      <c r="DJ77" s="212" t="e">
        <f>DJ$133*計算_投入係数表!DJ77</f>
        <v>#DIV/0!</v>
      </c>
      <c r="DK77" s="212" t="e">
        <f>DK$133*計算_投入係数表!DK77</f>
        <v>#DIV/0!</v>
      </c>
      <c r="DL77" s="212" t="e">
        <f>DL$133*計算_投入係数表!DL77</f>
        <v>#DIV/0!</v>
      </c>
      <c r="DM77" s="212" t="e">
        <f>DM$133*計算_投入係数表!DM77</f>
        <v>#DIV/0!</v>
      </c>
      <c r="DN77" s="212" t="e">
        <f>DN$133*計算_投入係数表!DN77</f>
        <v>#DIV/0!</v>
      </c>
      <c r="DO77" s="212" t="e">
        <f>DO$133*計算_投入係数表!DO77</f>
        <v>#DIV/0!</v>
      </c>
      <c r="DP77" s="212" t="e">
        <f>DP$133*計算_投入係数表!DP77</f>
        <v>#DIV/0!</v>
      </c>
      <c r="DQ77" s="212" t="e">
        <f>DQ$133*計算_投入係数表!DQ77</f>
        <v>#DIV/0!</v>
      </c>
      <c r="DR77" s="212" t="e">
        <f>DR$133*計算_投入係数表!DR77</f>
        <v>#DIV/0!</v>
      </c>
      <c r="DS77" s="212" t="e">
        <f>DS$133*計算_投入係数表!DS77</f>
        <v>#DIV/0!</v>
      </c>
      <c r="DT77" s="213">
        <f t="shared" si="3"/>
        <v>0</v>
      </c>
      <c r="DU77" s="214">
        <f>SUMIF(振分, $C77, 入力_北海道基本取引表!DU$4:DU$124)*($DV$140/$DW$140)</f>
        <v>0</v>
      </c>
      <c r="DV77" s="214">
        <f>SUMIF(振分, $C77, 入力_北海道基本取引表!DV$4:DV$124)*(入力!$D$718/入力!$F$718)</f>
        <v>0</v>
      </c>
      <c r="DW77" s="214">
        <f>SUMIF(振分, $C77, 入力_北海道基本取引表!DW$4:DW$124)*(計算_基本取引表_調整前!$DV$141/計算_基本取引表_調整前!$DW$141)</f>
        <v>0</v>
      </c>
      <c r="DX77" s="214">
        <f>SUMIF(振分, $C77, 入力_北海道基本取引表!DX$4:DX$124)*(計算_基本取引表_調整前!$DV$142/計算_基本取引表_調整前!$DW$142)</f>
        <v>0</v>
      </c>
      <c r="DY77" s="214">
        <f>SUMIF(振分, $C77, 入力_北海道基本取引表!DY$4:DY$124)*(入力!$D$700/入力!$F$700)</f>
        <v>0</v>
      </c>
      <c r="DZ77" s="214">
        <f>SUMIF(振分, $C77, 入力_北海道基本取引表!DZ$4:DZ$124)*($DV$140/$DW$140)</f>
        <v>0</v>
      </c>
      <c r="EA77" s="214" t="e">
        <f>SUMIF(振分, $C77, 入力_北海道基本取引表!EA$4:EA$124)*($EJ77/SUMIF(振分, $C77, 入力_北海道基本取引表!$EO$4:$EO$124))</f>
        <v>#DIV/0!</v>
      </c>
      <c r="EB77" s="214"/>
      <c r="EC77" s="215" t="e">
        <f t="shared" si="4"/>
        <v>#DIV/0!</v>
      </c>
      <c r="ED77" s="216" t="e">
        <f t="shared" si="5"/>
        <v>#DIV/0!</v>
      </c>
      <c r="EE77" s="214"/>
      <c r="EF77" s="216"/>
      <c r="EG77" s="216"/>
      <c r="EH77" s="214"/>
      <c r="EI77" s="216"/>
      <c r="EJ77" s="216">
        <v>0</v>
      </c>
    </row>
    <row r="78" spans="2:140" s="6" customFormat="1" ht="12" x14ac:dyDescent="0.25">
      <c r="B78" s="53" t="s">
        <v>117</v>
      </c>
      <c r="C78" s="192" t="str">
        <v>-</v>
      </c>
      <c r="D78" s="211">
        <f>D$133*計算_投入係数表!D78</f>
        <v>0</v>
      </c>
      <c r="E78" s="212">
        <f>E$133*計算_投入係数表!E78</f>
        <v>0</v>
      </c>
      <c r="F78" s="212">
        <f>F$133*計算_投入係数表!F78</f>
        <v>0</v>
      </c>
      <c r="G78" s="212">
        <f>G$133*計算_投入係数表!G78</f>
        <v>0</v>
      </c>
      <c r="H78" s="212">
        <f>H$133*計算_投入係数表!H78</f>
        <v>0</v>
      </c>
      <c r="I78" s="212">
        <f>I$133*計算_投入係数表!I78</f>
        <v>0</v>
      </c>
      <c r="J78" s="212">
        <f>J$133*計算_投入係数表!J78</f>
        <v>0</v>
      </c>
      <c r="K78" s="212">
        <f>K$133*計算_投入係数表!K78</f>
        <v>0</v>
      </c>
      <c r="L78" s="212">
        <f>L$133*計算_投入係数表!L78</f>
        <v>0</v>
      </c>
      <c r="M78" s="212">
        <f>M$133*計算_投入係数表!M78</f>
        <v>0</v>
      </c>
      <c r="N78" s="212">
        <f>N$133*計算_投入係数表!N78</f>
        <v>0</v>
      </c>
      <c r="O78" s="212">
        <f>O$133*計算_投入係数表!O78</f>
        <v>0</v>
      </c>
      <c r="P78" s="212">
        <f>P$133*計算_投入係数表!P78</f>
        <v>0</v>
      </c>
      <c r="Q78" s="212" t="e">
        <f>Q$133*計算_投入係数表!Q78</f>
        <v>#DIV/0!</v>
      </c>
      <c r="R78" s="212" t="e">
        <f>R$133*計算_投入係数表!R78</f>
        <v>#DIV/0!</v>
      </c>
      <c r="S78" s="212" t="e">
        <f>S$133*計算_投入係数表!S78</f>
        <v>#DIV/0!</v>
      </c>
      <c r="T78" s="212" t="e">
        <f>T$133*計算_投入係数表!T78</f>
        <v>#DIV/0!</v>
      </c>
      <c r="U78" s="212" t="e">
        <f>U$133*計算_投入係数表!U78</f>
        <v>#DIV/0!</v>
      </c>
      <c r="V78" s="212" t="e">
        <f>V$133*計算_投入係数表!V78</f>
        <v>#DIV/0!</v>
      </c>
      <c r="W78" s="212" t="e">
        <f>W$133*計算_投入係数表!W78</f>
        <v>#DIV/0!</v>
      </c>
      <c r="X78" s="212" t="e">
        <f>X$133*計算_投入係数表!X78</f>
        <v>#DIV/0!</v>
      </c>
      <c r="Y78" s="212" t="e">
        <f>Y$133*計算_投入係数表!Y78</f>
        <v>#DIV/0!</v>
      </c>
      <c r="Z78" s="212" t="e">
        <f>Z$133*計算_投入係数表!Z78</f>
        <v>#DIV/0!</v>
      </c>
      <c r="AA78" s="212" t="e">
        <f>AA$133*計算_投入係数表!AA78</f>
        <v>#DIV/0!</v>
      </c>
      <c r="AB78" s="212" t="e">
        <f>AB$133*計算_投入係数表!AB78</f>
        <v>#DIV/0!</v>
      </c>
      <c r="AC78" s="212" t="e">
        <f>AC$133*計算_投入係数表!AC78</f>
        <v>#DIV/0!</v>
      </c>
      <c r="AD78" s="212" t="e">
        <f>AD$133*計算_投入係数表!AD78</f>
        <v>#DIV/0!</v>
      </c>
      <c r="AE78" s="212" t="e">
        <f>AE$133*計算_投入係数表!AE78</f>
        <v>#DIV/0!</v>
      </c>
      <c r="AF78" s="212" t="e">
        <f>AF$133*計算_投入係数表!AF78</f>
        <v>#DIV/0!</v>
      </c>
      <c r="AG78" s="212" t="e">
        <f>AG$133*計算_投入係数表!AG78</f>
        <v>#DIV/0!</v>
      </c>
      <c r="AH78" s="212" t="e">
        <f>AH$133*計算_投入係数表!AH78</f>
        <v>#DIV/0!</v>
      </c>
      <c r="AI78" s="212" t="e">
        <f>AI$133*計算_投入係数表!AI78</f>
        <v>#DIV/0!</v>
      </c>
      <c r="AJ78" s="212" t="e">
        <f>AJ$133*計算_投入係数表!AJ78</f>
        <v>#DIV/0!</v>
      </c>
      <c r="AK78" s="212" t="e">
        <f>AK$133*計算_投入係数表!AK78</f>
        <v>#DIV/0!</v>
      </c>
      <c r="AL78" s="212" t="e">
        <f>AL$133*計算_投入係数表!AL78</f>
        <v>#DIV/0!</v>
      </c>
      <c r="AM78" s="212" t="e">
        <f>AM$133*計算_投入係数表!AM78</f>
        <v>#DIV/0!</v>
      </c>
      <c r="AN78" s="212" t="e">
        <f>AN$133*計算_投入係数表!AN78</f>
        <v>#DIV/0!</v>
      </c>
      <c r="AO78" s="212" t="e">
        <f>AO$133*計算_投入係数表!AO78</f>
        <v>#DIV/0!</v>
      </c>
      <c r="AP78" s="212" t="e">
        <f>AP$133*計算_投入係数表!AP78</f>
        <v>#DIV/0!</v>
      </c>
      <c r="AQ78" s="212" t="e">
        <f>AQ$133*計算_投入係数表!AQ78</f>
        <v>#DIV/0!</v>
      </c>
      <c r="AR78" s="212" t="e">
        <f>AR$133*計算_投入係数表!AR78</f>
        <v>#DIV/0!</v>
      </c>
      <c r="AS78" s="212" t="e">
        <f>AS$133*計算_投入係数表!AS78</f>
        <v>#DIV/0!</v>
      </c>
      <c r="AT78" s="212" t="e">
        <f>AT$133*計算_投入係数表!AT78</f>
        <v>#DIV/0!</v>
      </c>
      <c r="AU78" s="212" t="e">
        <f>AU$133*計算_投入係数表!AU78</f>
        <v>#DIV/0!</v>
      </c>
      <c r="AV78" s="212" t="e">
        <f>AV$133*計算_投入係数表!AV78</f>
        <v>#DIV/0!</v>
      </c>
      <c r="AW78" s="212" t="e">
        <f>AW$133*計算_投入係数表!AW78</f>
        <v>#DIV/0!</v>
      </c>
      <c r="AX78" s="212" t="e">
        <f>AX$133*計算_投入係数表!AX78</f>
        <v>#DIV/0!</v>
      </c>
      <c r="AY78" s="212" t="e">
        <f>AY$133*計算_投入係数表!AY78</f>
        <v>#DIV/0!</v>
      </c>
      <c r="AZ78" s="212" t="e">
        <f>AZ$133*計算_投入係数表!AZ78</f>
        <v>#DIV/0!</v>
      </c>
      <c r="BA78" s="212" t="e">
        <f>BA$133*計算_投入係数表!BA78</f>
        <v>#DIV/0!</v>
      </c>
      <c r="BB78" s="212" t="e">
        <f>BB$133*計算_投入係数表!BB78</f>
        <v>#DIV/0!</v>
      </c>
      <c r="BC78" s="212" t="e">
        <f>BC$133*計算_投入係数表!BC78</f>
        <v>#DIV/0!</v>
      </c>
      <c r="BD78" s="212" t="e">
        <f>BD$133*計算_投入係数表!BD78</f>
        <v>#DIV/0!</v>
      </c>
      <c r="BE78" s="212" t="e">
        <f>BE$133*計算_投入係数表!BE78</f>
        <v>#DIV/0!</v>
      </c>
      <c r="BF78" s="212" t="e">
        <f>BF$133*計算_投入係数表!BF78</f>
        <v>#DIV/0!</v>
      </c>
      <c r="BG78" s="212" t="e">
        <f>BG$133*計算_投入係数表!BG78</f>
        <v>#DIV/0!</v>
      </c>
      <c r="BH78" s="212" t="e">
        <f>BH$133*計算_投入係数表!BH78</f>
        <v>#DIV/0!</v>
      </c>
      <c r="BI78" s="212" t="e">
        <f>BI$133*計算_投入係数表!BI78</f>
        <v>#DIV/0!</v>
      </c>
      <c r="BJ78" s="212" t="e">
        <f>BJ$133*計算_投入係数表!BJ78</f>
        <v>#DIV/0!</v>
      </c>
      <c r="BK78" s="212" t="e">
        <f>BK$133*計算_投入係数表!BK78</f>
        <v>#DIV/0!</v>
      </c>
      <c r="BL78" s="212" t="e">
        <f>BL$133*計算_投入係数表!BL78</f>
        <v>#DIV/0!</v>
      </c>
      <c r="BM78" s="212" t="e">
        <f>BM$133*計算_投入係数表!BM78</f>
        <v>#DIV/0!</v>
      </c>
      <c r="BN78" s="212" t="e">
        <f>BN$133*計算_投入係数表!BN78</f>
        <v>#DIV/0!</v>
      </c>
      <c r="BO78" s="212" t="e">
        <f>BO$133*計算_投入係数表!BO78</f>
        <v>#DIV/0!</v>
      </c>
      <c r="BP78" s="212" t="e">
        <f>BP$133*計算_投入係数表!BP78</f>
        <v>#DIV/0!</v>
      </c>
      <c r="BQ78" s="212" t="e">
        <f>BQ$133*計算_投入係数表!BQ78</f>
        <v>#DIV/0!</v>
      </c>
      <c r="BR78" s="212" t="e">
        <f>BR$133*計算_投入係数表!BR78</f>
        <v>#DIV/0!</v>
      </c>
      <c r="BS78" s="212" t="e">
        <f>BS$133*計算_投入係数表!BS78</f>
        <v>#DIV/0!</v>
      </c>
      <c r="BT78" s="212" t="e">
        <f>BT$133*計算_投入係数表!BT78</f>
        <v>#DIV/0!</v>
      </c>
      <c r="BU78" s="212" t="e">
        <f>BU$133*計算_投入係数表!BU78</f>
        <v>#DIV/0!</v>
      </c>
      <c r="BV78" s="212" t="e">
        <f>BV$133*計算_投入係数表!BV78</f>
        <v>#DIV/0!</v>
      </c>
      <c r="BW78" s="212" t="e">
        <f>BW$133*計算_投入係数表!BW78</f>
        <v>#DIV/0!</v>
      </c>
      <c r="BX78" s="212" t="e">
        <f>BX$133*計算_投入係数表!BX78</f>
        <v>#DIV/0!</v>
      </c>
      <c r="BY78" s="212" t="e">
        <f>BY$133*計算_投入係数表!BY78</f>
        <v>#DIV/0!</v>
      </c>
      <c r="BZ78" s="212" t="e">
        <f>BZ$133*計算_投入係数表!BZ78</f>
        <v>#DIV/0!</v>
      </c>
      <c r="CA78" s="212" t="e">
        <f>CA$133*計算_投入係数表!CA78</f>
        <v>#DIV/0!</v>
      </c>
      <c r="CB78" s="212" t="e">
        <f>CB$133*計算_投入係数表!CB78</f>
        <v>#DIV/0!</v>
      </c>
      <c r="CC78" s="212" t="e">
        <f>CC$133*計算_投入係数表!CC78</f>
        <v>#DIV/0!</v>
      </c>
      <c r="CD78" s="212" t="e">
        <f>CD$133*計算_投入係数表!CD78</f>
        <v>#DIV/0!</v>
      </c>
      <c r="CE78" s="212" t="e">
        <f>CE$133*計算_投入係数表!CE78</f>
        <v>#DIV/0!</v>
      </c>
      <c r="CF78" s="212" t="e">
        <f>CF$133*計算_投入係数表!CF78</f>
        <v>#DIV/0!</v>
      </c>
      <c r="CG78" s="212" t="e">
        <f>CG$133*計算_投入係数表!CG78</f>
        <v>#DIV/0!</v>
      </c>
      <c r="CH78" s="212" t="e">
        <f>CH$133*計算_投入係数表!CH78</f>
        <v>#DIV/0!</v>
      </c>
      <c r="CI78" s="212" t="e">
        <f>CI$133*計算_投入係数表!CI78</f>
        <v>#DIV/0!</v>
      </c>
      <c r="CJ78" s="212" t="e">
        <f>CJ$133*計算_投入係数表!CJ78</f>
        <v>#DIV/0!</v>
      </c>
      <c r="CK78" s="212" t="e">
        <f>CK$133*計算_投入係数表!CK78</f>
        <v>#DIV/0!</v>
      </c>
      <c r="CL78" s="212" t="e">
        <f>CL$133*計算_投入係数表!CL78</f>
        <v>#DIV/0!</v>
      </c>
      <c r="CM78" s="212" t="e">
        <f>CM$133*計算_投入係数表!CM78</f>
        <v>#DIV/0!</v>
      </c>
      <c r="CN78" s="212" t="e">
        <f>CN$133*計算_投入係数表!CN78</f>
        <v>#DIV/0!</v>
      </c>
      <c r="CO78" s="212" t="e">
        <f>CO$133*計算_投入係数表!CO78</f>
        <v>#DIV/0!</v>
      </c>
      <c r="CP78" s="212" t="e">
        <f>CP$133*計算_投入係数表!CP78</f>
        <v>#DIV/0!</v>
      </c>
      <c r="CQ78" s="212" t="e">
        <f>CQ$133*計算_投入係数表!CQ78</f>
        <v>#DIV/0!</v>
      </c>
      <c r="CR78" s="212" t="e">
        <f>CR$133*計算_投入係数表!CR78</f>
        <v>#DIV/0!</v>
      </c>
      <c r="CS78" s="212" t="e">
        <f>CS$133*計算_投入係数表!CS78</f>
        <v>#DIV/0!</v>
      </c>
      <c r="CT78" s="212" t="e">
        <f>CT$133*計算_投入係数表!CT78</f>
        <v>#DIV/0!</v>
      </c>
      <c r="CU78" s="212" t="e">
        <f>CU$133*計算_投入係数表!CU78</f>
        <v>#DIV/0!</v>
      </c>
      <c r="CV78" s="212" t="e">
        <f>CV$133*計算_投入係数表!CV78</f>
        <v>#DIV/0!</v>
      </c>
      <c r="CW78" s="212" t="e">
        <f>CW$133*計算_投入係数表!CW78</f>
        <v>#DIV/0!</v>
      </c>
      <c r="CX78" s="212" t="e">
        <f>CX$133*計算_投入係数表!CX78</f>
        <v>#DIV/0!</v>
      </c>
      <c r="CY78" s="212" t="e">
        <f>CY$133*計算_投入係数表!CY78</f>
        <v>#DIV/0!</v>
      </c>
      <c r="CZ78" s="212" t="e">
        <f>CZ$133*計算_投入係数表!CZ78</f>
        <v>#DIV/0!</v>
      </c>
      <c r="DA78" s="212" t="e">
        <f>DA$133*計算_投入係数表!DA78</f>
        <v>#DIV/0!</v>
      </c>
      <c r="DB78" s="212" t="e">
        <f>DB$133*計算_投入係数表!DB78</f>
        <v>#DIV/0!</v>
      </c>
      <c r="DC78" s="212" t="e">
        <f>DC$133*計算_投入係数表!DC78</f>
        <v>#DIV/0!</v>
      </c>
      <c r="DD78" s="212" t="e">
        <f>DD$133*計算_投入係数表!DD78</f>
        <v>#DIV/0!</v>
      </c>
      <c r="DE78" s="212" t="e">
        <f>DE$133*計算_投入係数表!DE78</f>
        <v>#DIV/0!</v>
      </c>
      <c r="DF78" s="212" t="e">
        <f>DF$133*計算_投入係数表!DF78</f>
        <v>#DIV/0!</v>
      </c>
      <c r="DG78" s="212" t="e">
        <f>DG$133*計算_投入係数表!DG78</f>
        <v>#DIV/0!</v>
      </c>
      <c r="DH78" s="212" t="e">
        <f>DH$133*計算_投入係数表!DH78</f>
        <v>#DIV/0!</v>
      </c>
      <c r="DI78" s="212" t="e">
        <f>DI$133*計算_投入係数表!DI78</f>
        <v>#DIV/0!</v>
      </c>
      <c r="DJ78" s="212" t="e">
        <f>DJ$133*計算_投入係数表!DJ78</f>
        <v>#DIV/0!</v>
      </c>
      <c r="DK78" s="212" t="e">
        <f>DK$133*計算_投入係数表!DK78</f>
        <v>#DIV/0!</v>
      </c>
      <c r="DL78" s="212" t="e">
        <f>DL$133*計算_投入係数表!DL78</f>
        <v>#DIV/0!</v>
      </c>
      <c r="DM78" s="212" t="e">
        <f>DM$133*計算_投入係数表!DM78</f>
        <v>#DIV/0!</v>
      </c>
      <c r="DN78" s="212" t="e">
        <f>DN$133*計算_投入係数表!DN78</f>
        <v>#DIV/0!</v>
      </c>
      <c r="DO78" s="212" t="e">
        <f>DO$133*計算_投入係数表!DO78</f>
        <v>#DIV/0!</v>
      </c>
      <c r="DP78" s="212" t="e">
        <f>DP$133*計算_投入係数表!DP78</f>
        <v>#DIV/0!</v>
      </c>
      <c r="DQ78" s="212" t="e">
        <f>DQ$133*計算_投入係数表!DQ78</f>
        <v>#DIV/0!</v>
      </c>
      <c r="DR78" s="212" t="e">
        <f>DR$133*計算_投入係数表!DR78</f>
        <v>#DIV/0!</v>
      </c>
      <c r="DS78" s="212" t="e">
        <f>DS$133*計算_投入係数表!DS78</f>
        <v>#DIV/0!</v>
      </c>
      <c r="DT78" s="213">
        <f t="shared" si="3"/>
        <v>0</v>
      </c>
      <c r="DU78" s="226">
        <f>SUMIF(振分, $C78, 入力_北海道基本取引表!DU$4:DU$124)*($DV$140/$DW$140)</f>
        <v>0</v>
      </c>
      <c r="DV78" s="226">
        <f>SUMIF(振分, $C78, 入力_北海道基本取引表!DV$4:DV$124)*(入力!$D$718/入力!$F$718)</f>
        <v>0</v>
      </c>
      <c r="DW78" s="226">
        <f>SUMIF(振分, $C78, 入力_北海道基本取引表!DW$4:DW$124)*(計算_基本取引表_調整前!$DV$141/計算_基本取引表_調整前!$DW$141)</f>
        <v>0</v>
      </c>
      <c r="DX78" s="226">
        <f>SUMIF(振分, $C78, 入力_北海道基本取引表!DX$4:DX$124)*(計算_基本取引表_調整前!$DV$142/計算_基本取引表_調整前!$DW$142)</f>
        <v>0</v>
      </c>
      <c r="DY78" s="226">
        <f>SUMIF(振分, $C78, 入力_北海道基本取引表!DY$4:DY$124)*(入力!$D$700/入力!$F$700)</f>
        <v>0</v>
      </c>
      <c r="DZ78" s="226">
        <f>SUMIF(振分, $C78, 入力_北海道基本取引表!DZ$4:DZ$124)*($DV$140/$DW$140)</f>
        <v>0</v>
      </c>
      <c r="EA78" s="226" t="e">
        <f>SUMIF(振分, $C78, 入力_北海道基本取引表!EA$4:EA$124)*($EJ78/SUMIF(振分, $C78, 入力_北海道基本取引表!$EO$4:$EO$124))</f>
        <v>#DIV/0!</v>
      </c>
      <c r="EB78" s="226"/>
      <c r="EC78" s="227" t="e">
        <f t="shared" si="4"/>
        <v>#DIV/0!</v>
      </c>
      <c r="ED78" s="228" t="e">
        <f t="shared" si="5"/>
        <v>#DIV/0!</v>
      </c>
      <c r="EE78" s="226"/>
      <c r="EF78" s="228"/>
      <c r="EG78" s="228"/>
      <c r="EH78" s="226"/>
      <c r="EI78" s="228"/>
      <c r="EJ78" s="216">
        <v>0</v>
      </c>
    </row>
    <row r="79" spans="2:140" s="6" customFormat="1" ht="12" x14ac:dyDescent="0.25">
      <c r="B79" s="53" t="s">
        <v>119</v>
      </c>
      <c r="C79" s="195" t="str">
        <v>-</v>
      </c>
      <c r="D79" s="217">
        <f>D$133*計算_投入係数表!D79</f>
        <v>0</v>
      </c>
      <c r="E79" s="218">
        <f>E$133*計算_投入係数表!E79</f>
        <v>0</v>
      </c>
      <c r="F79" s="218">
        <f>F$133*計算_投入係数表!F79</f>
        <v>0</v>
      </c>
      <c r="G79" s="218">
        <f>G$133*計算_投入係数表!G79</f>
        <v>0</v>
      </c>
      <c r="H79" s="218">
        <f>H$133*計算_投入係数表!H79</f>
        <v>0</v>
      </c>
      <c r="I79" s="218">
        <f>I$133*計算_投入係数表!I79</f>
        <v>0</v>
      </c>
      <c r="J79" s="218">
        <f>J$133*計算_投入係数表!J79</f>
        <v>0</v>
      </c>
      <c r="K79" s="218">
        <f>K$133*計算_投入係数表!K79</f>
        <v>0</v>
      </c>
      <c r="L79" s="218">
        <f>L$133*計算_投入係数表!L79</f>
        <v>0</v>
      </c>
      <c r="M79" s="218">
        <f>M$133*計算_投入係数表!M79</f>
        <v>0</v>
      </c>
      <c r="N79" s="218">
        <f>N$133*計算_投入係数表!N79</f>
        <v>0</v>
      </c>
      <c r="O79" s="218">
        <f>O$133*計算_投入係数表!O79</f>
        <v>0</v>
      </c>
      <c r="P79" s="218">
        <f>P$133*計算_投入係数表!P79</f>
        <v>0</v>
      </c>
      <c r="Q79" s="218" t="e">
        <f>Q$133*計算_投入係数表!Q79</f>
        <v>#DIV/0!</v>
      </c>
      <c r="R79" s="218" t="e">
        <f>R$133*計算_投入係数表!R79</f>
        <v>#DIV/0!</v>
      </c>
      <c r="S79" s="218" t="e">
        <f>S$133*計算_投入係数表!S79</f>
        <v>#DIV/0!</v>
      </c>
      <c r="T79" s="218" t="e">
        <f>T$133*計算_投入係数表!T79</f>
        <v>#DIV/0!</v>
      </c>
      <c r="U79" s="218" t="e">
        <f>U$133*計算_投入係数表!U79</f>
        <v>#DIV/0!</v>
      </c>
      <c r="V79" s="218" t="e">
        <f>V$133*計算_投入係数表!V79</f>
        <v>#DIV/0!</v>
      </c>
      <c r="W79" s="218" t="e">
        <f>W$133*計算_投入係数表!W79</f>
        <v>#DIV/0!</v>
      </c>
      <c r="X79" s="218" t="e">
        <f>X$133*計算_投入係数表!X79</f>
        <v>#DIV/0!</v>
      </c>
      <c r="Y79" s="218" t="e">
        <f>Y$133*計算_投入係数表!Y79</f>
        <v>#DIV/0!</v>
      </c>
      <c r="Z79" s="218" t="e">
        <f>Z$133*計算_投入係数表!Z79</f>
        <v>#DIV/0!</v>
      </c>
      <c r="AA79" s="218" t="e">
        <f>AA$133*計算_投入係数表!AA79</f>
        <v>#DIV/0!</v>
      </c>
      <c r="AB79" s="218" t="e">
        <f>AB$133*計算_投入係数表!AB79</f>
        <v>#DIV/0!</v>
      </c>
      <c r="AC79" s="218" t="e">
        <f>AC$133*計算_投入係数表!AC79</f>
        <v>#DIV/0!</v>
      </c>
      <c r="AD79" s="218" t="e">
        <f>AD$133*計算_投入係数表!AD79</f>
        <v>#DIV/0!</v>
      </c>
      <c r="AE79" s="218" t="e">
        <f>AE$133*計算_投入係数表!AE79</f>
        <v>#DIV/0!</v>
      </c>
      <c r="AF79" s="218" t="e">
        <f>AF$133*計算_投入係数表!AF79</f>
        <v>#DIV/0!</v>
      </c>
      <c r="AG79" s="218" t="e">
        <f>AG$133*計算_投入係数表!AG79</f>
        <v>#DIV/0!</v>
      </c>
      <c r="AH79" s="218" t="e">
        <f>AH$133*計算_投入係数表!AH79</f>
        <v>#DIV/0!</v>
      </c>
      <c r="AI79" s="218" t="e">
        <f>AI$133*計算_投入係数表!AI79</f>
        <v>#DIV/0!</v>
      </c>
      <c r="AJ79" s="218" t="e">
        <f>AJ$133*計算_投入係数表!AJ79</f>
        <v>#DIV/0!</v>
      </c>
      <c r="AK79" s="218" t="e">
        <f>AK$133*計算_投入係数表!AK79</f>
        <v>#DIV/0!</v>
      </c>
      <c r="AL79" s="218" t="e">
        <f>AL$133*計算_投入係数表!AL79</f>
        <v>#DIV/0!</v>
      </c>
      <c r="AM79" s="218" t="e">
        <f>AM$133*計算_投入係数表!AM79</f>
        <v>#DIV/0!</v>
      </c>
      <c r="AN79" s="218" t="e">
        <f>AN$133*計算_投入係数表!AN79</f>
        <v>#DIV/0!</v>
      </c>
      <c r="AO79" s="218" t="e">
        <f>AO$133*計算_投入係数表!AO79</f>
        <v>#DIV/0!</v>
      </c>
      <c r="AP79" s="218" t="e">
        <f>AP$133*計算_投入係数表!AP79</f>
        <v>#DIV/0!</v>
      </c>
      <c r="AQ79" s="218" t="e">
        <f>AQ$133*計算_投入係数表!AQ79</f>
        <v>#DIV/0!</v>
      </c>
      <c r="AR79" s="218" t="e">
        <f>AR$133*計算_投入係数表!AR79</f>
        <v>#DIV/0!</v>
      </c>
      <c r="AS79" s="218" t="e">
        <f>AS$133*計算_投入係数表!AS79</f>
        <v>#DIV/0!</v>
      </c>
      <c r="AT79" s="218" t="e">
        <f>AT$133*計算_投入係数表!AT79</f>
        <v>#DIV/0!</v>
      </c>
      <c r="AU79" s="218" t="e">
        <f>AU$133*計算_投入係数表!AU79</f>
        <v>#DIV/0!</v>
      </c>
      <c r="AV79" s="218" t="e">
        <f>AV$133*計算_投入係数表!AV79</f>
        <v>#DIV/0!</v>
      </c>
      <c r="AW79" s="218" t="e">
        <f>AW$133*計算_投入係数表!AW79</f>
        <v>#DIV/0!</v>
      </c>
      <c r="AX79" s="218" t="e">
        <f>AX$133*計算_投入係数表!AX79</f>
        <v>#DIV/0!</v>
      </c>
      <c r="AY79" s="218" t="e">
        <f>AY$133*計算_投入係数表!AY79</f>
        <v>#DIV/0!</v>
      </c>
      <c r="AZ79" s="218" t="e">
        <f>AZ$133*計算_投入係数表!AZ79</f>
        <v>#DIV/0!</v>
      </c>
      <c r="BA79" s="218" t="e">
        <f>BA$133*計算_投入係数表!BA79</f>
        <v>#DIV/0!</v>
      </c>
      <c r="BB79" s="218" t="e">
        <f>BB$133*計算_投入係数表!BB79</f>
        <v>#DIV/0!</v>
      </c>
      <c r="BC79" s="218" t="e">
        <f>BC$133*計算_投入係数表!BC79</f>
        <v>#DIV/0!</v>
      </c>
      <c r="BD79" s="218" t="e">
        <f>BD$133*計算_投入係数表!BD79</f>
        <v>#DIV/0!</v>
      </c>
      <c r="BE79" s="218" t="e">
        <f>BE$133*計算_投入係数表!BE79</f>
        <v>#DIV/0!</v>
      </c>
      <c r="BF79" s="218" t="e">
        <f>BF$133*計算_投入係数表!BF79</f>
        <v>#DIV/0!</v>
      </c>
      <c r="BG79" s="218" t="e">
        <f>BG$133*計算_投入係数表!BG79</f>
        <v>#DIV/0!</v>
      </c>
      <c r="BH79" s="218" t="e">
        <f>BH$133*計算_投入係数表!BH79</f>
        <v>#DIV/0!</v>
      </c>
      <c r="BI79" s="218" t="e">
        <f>BI$133*計算_投入係数表!BI79</f>
        <v>#DIV/0!</v>
      </c>
      <c r="BJ79" s="218" t="e">
        <f>BJ$133*計算_投入係数表!BJ79</f>
        <v>#DIV/0!</v>
      </c>
      <c r="BK79" s="218" t="e">
        <f>BK$133*計算_投入係数表!BK79</f>
        <v>#DIV/0!</v>
      </c>
      <c r="BL79" s="218" t="e">
        <f>BL$133*計算_投入係数表!BL79</f>
        <v>#DIV/0!</v>
      </c>
      <c r="BM79" s="218" t="e">
        <f>BM$133*計算_投入係数表!BM79</f>
        <v>#DIV/0!</v>
      </c>
      <c r="BN79" s="218" t="e">
        <f>BN$133*計算_投入係数表!BN79</f>
        <v>#DIV/0!</v>
      </c>
      <c r="BO79" s="218" t="e">
        <f>BO$133*計算_投入係数表!BO79</f>
        <v>#DIV/0!</v>
      </c>
      <c r="BP79" s="218" t="e">
        <f>BP$133*計算_投入係数表!BP79</f>
        <v>#DIV/0!</v>
      </c>
      <c r="BQ79" s="218" t="e">
        <f>BQ$133*計算_投入係数表!BQ79</f>
        <v>#DIV/0!</v>
      </c>
      <c r="BR79" s="218" t="e">
        <f>BR$133*計算_投入係数表!BR79</f>
        <v>#DIV/0!</v>
      </c>
      <c r="BS79" s="218" t="e">
        <f>BS$133*計算_投入係数表!BS79</f>
        <v>#DIV/0!</v>
      </c>
      <c r="BT79" s="218" t="e">
        <f>BT$133*計算_投入係数表!BT79</f>
        <v>#DIV/0!</v>
      </c>
      <c r="BU79" s="218" t="e">
        <f>BU$133*計算_投入係数表!BU79</f>
        <v>#DIV/0!</v>
      </c>
      <c r="BV79" s="218" t="e">
        <f>BV$133*計算_投入係数表!BV79</f>
        <v>#DIV/0!</v>
      </c>
      <c r="BW79" s="218" t="e">
        <f>BW$133*計算_投入係数表!BW79</f>
        <v>#DIV/0!</v>
      </c>
      <c r="BX79" s="218" t="e">
        <f>BX$133*計算_投入係数表!BX79</f>
        <v>#DIV/0!</v>
      </c>
      <c r="BY79" s="218" t="e">
        <f>BY$133*計算_投入係数表!BY79</f>
        <v>#DIV/0!</v>
      </c>
      <c r="BZ79" s="218" t="e">
        <f>BZ$133*計算_投入係数表!BZ79</f>
        <v>#DIV/0!</v>
      </c>
      <c r="CA79" s="218" t="e">
        <f>CA$133*計算_投入係数表!CA79</f>
        <v>#DIV/0!</v>
      </c>
      <c r="CB79" s="218" t="e">
        <f>CB$133*計算_投入係数表!CB79</f>
        <v>#DIV/0!</v>
      </c>
      <c r="CC79" s="218" t="e">
        <f>CC$133*計算_投入係数表!CC79</f>
        <v>#DIV/0!</v>
      </c>
      <c r="CD79" s="218" t="e">
        <f>CD$133*計算_投入係数表!CD79</f>
        <v>#DIV/0!</v>
      </c>
      <c r="CE79" s="218" t="e">
        <f>CE$133*計算_投入係数表!CE79</f>
        <v>#DIV/0!</v>
      </c>
      <c r="CF79" s="218" t="e">
        <f>CF$133*計算_投入係数表!CF79</f>
        <v>#DIV/0!</v>
      </c>
      <c r="CG79" s="218" t="e">
        <f>CG$133*計算_投入係数表!CG79</f>
        <v>#DIV/0!</v>
      </c>
      <c r="CH79" s="218" t="e">
        <f>CH$133*計算_投入係数表!CH79</f>
        <v>#DIV/0!</v>
      </c>
      <c r="CI79" s="218" t="e">
        <f>CI$133*計算_投入係数表!CI79</f>
        <v>#DIV/0!</v>
      </c>
      <c r="CJ79" s="218" t="e">
        <f>CJ$133*計算_投入係数表!CJ79</f>
        <v>#DIV/0!</v>
      </c>
      <c r="CK79" s="218" t="e">
        <f>CK$133*計算_投入係数表!CK79</f>
        <v>#DIV/0!</v>
      </c>
      <c r="CL79" s="218" t="e">
        <f>CL$133*計算_投入係数表!CL79</f>
        <v>#DIV/0!</v>
      </c>
      <c r="CM79" s="218" t="e">
        <f>CM$133*計算_投入係数表!CM79</f>
        <v>#DIV/0!</v>
      </c>
      <c r="CN79" s="218" t="e">
        <f>CN$133*計算_投入係数表!CN79</f>
        <v>#DIV/0!</v>
      </c>
      <c r="CO79" s="218" t="e">
        <f>CO$133*計算_投入係数表!CO79</f>
        <v>#DIV/0!</v>
      </c>
      <c r="CP79" s="218" t="e">
        <f>CP$133*計算_投入係数表!CP79</f>
        <v>#DIV/0!</v>
      </c>
      <c r="CQ79" s="218" t="e">
        <f>CQ$133*計算_投入係数表!CQ79</f>
        <v>#DIV/0!</v>
      </c>
      <c r="CR79" s="218" t="e">
        <f>CR$133*計算_投入係数表!CR79</f>
        <v>#DIV/0!</v>
      </c>
      <c r="CS79" s="218" t="e">
        <f>CS$133*計算_投入係数表!CS79</f>
        <v>#DIV/0!</v>
      </c>
      <c r="CT79" s="218" t="e">
        <f>CT$133*計算_投入係数表!CT79</f>
        <v>#DIV/0!</v>
      </c>
      <c r="CU79" s="218" t="e">
        <f>CU$133*計算_投入係数表!CU79</f>
        <v>#DIV/0!</v>
      </c>
      <c r="CV79" s="218" t="e">
        <f>CV$133*計算_投入係数表!CV79</f>
        <v>#DIV/0!</v>
      </c>
      <c r="CW79" s="218" t="e">
        <f>CW$133*計算_投入係数表!CW79</f>
        <v>#DIV/0!</v>
      </c>
      <c r="CX79" s="218" t="e">
        <f>CX$133*計算_投入係数表!CX79</f>
        <v>#DIV/0!</v>
      </c>
      <c r="CY79" s="218" t="e">
        <f>CY$133*計算_投入係数表!CY79</f>
        <v>#DIV/0!</v>
      </c>
      <c r="CZ79" s="218" t="e">
        <f>CZ$133*計算_投入係数表!CZ79</f>
        <v>#DIV/0!</v>
      </c>
      <c r="DA79" s="218" t="e">
        <f>DA$133*計算_投入係数表!DA79</f>
        <v>#DIV/0!</v>
      </c>
      <c r="DB79" s="218" t="e">
        <f>DB$133*計算_投入係数表!DB79</f>
        <v>#DIV/0!</v>
      </c>
      <c r="DC79" s="218" t="e">
        <f>DC$133*計算_投入係数表!DC79</f>
        <v>#DIV/0!</v>
      </c>
      <c r="DD79" s="218" t="e">
        <f>DD$133*計算_投入係数表!DD79</f>
        <v>#DIV/0!</v>
      </c>
      <c r="DE79" s="218" t="e">
        <f>DE$133*計算_投入係数表!DE79</f>
        <v>#DIV/0!</v>
      </c>
      <c r="DF79" s="218" t="e">
        <f>DF$133*計算_投入係数表!DF79</f>
        <v>#DIV/0!</v>
      </c>
      <c r="DG79" s="218" t="e">
        <f>DG$133*計算_投入係数表!DG79</f>
        <v>#DIV/0!</v>
      </c>
      <c r="DH79" s="218" t="e">
        <f>DH$133*計算_投入係数表!DH79</f>
        <v>#DIV/0!</v>
      </c>
      <c r="DI79" s="218" t="e">
        <f>DI$133*計算_投入係数表!DI79</f>
        <v>#DIV/0!</v>
      </c>
      <c r="DJ79" s="218" t="e">
        <f>DJ$133*計算_投入係数表!DJ79</f>
        <v>#DIV/0!</v>
      </c>
      <c r="DK79" s="218" t="e">
        <f>DK$133*計算_投入係数表!DK79</f>
        <v>#DIV/0!</v>
      </c>
      <c r="DL79" s="218" t="e">
        <f>DL$133*計算_投入係数表!DL79</f>
        <v>#DIV/0!</v>
      </c>
      <c r="DM79" s="218" t="e">
        <f>DM$133*計算_投入係数表!DM79</f>
        <v>#DIV/0!</v>
      </c>
      <c r="DN79" s="218" t="e">
        <f>DN$133*計算_投入係数表!DN79</f>
        <v>#DIV/0!</v>
      </c>
      <c r="DO79" s="218" t="e">
        <f>DO$133*計算_投入係数表!DO79</f>
        <v>#DIV/0!</v>
      </c>
      <c r="DP79" s="218" t="e">
        <f>DP$133*計算_投入係数表!DP79</f>
        <v>#DIV/0!</v>
      </c>
      <c r="DQ79" s="218" t="e">
        <f>DQ$133*計算_投入係数表!DQ79</f>
        <v>#DIV/0!</v>
      </c>
      <c r="DR79" s="218" t="e">
        <f>DR$133*計算_投入係数表!DR79</f>
        <v>#DIV/0!</v>
      </c>
      <c r="DS79" s="218" t="e">
        <f>DS$133*計算_投入係数表!DS79</f>
        <v>#DIV/0!</v>
      </c>
      <c r="DT79" s="219">
        <f t="shared" si="3"/>
        <v>0</v>
      </c>
      <c r="DU79" s="214">
        <f>SUMIF(振分, $C79, 入力_北海道基本取引表!DU$4:DU$124)*($DV$140/$DW$140)</f>
        <v>0</v>
      </c>
      <c r="DV79" s="214">
        <f>SUMIF(振分, $C79, 入力_北海道基本取引表!DV$4:DV$124)*(入力!$D$718/入力!$F$718)</f>
        <v>0</v>
      </c>
      <c r="DW79" s="214">
        <f>SUMIF(振分, $C79, 入力_北海道基本取引表!DW$4:DW$124)*(計算_基本取引表_調整前!$DV$141/計算_基本取引表_調整前!$DW$141)</f>
        <v>0</v>
      </c>
      <c r="DX79" s="214">
        <f>SUMIF(振分, $C79, 入力_北海道基本取引表!DX$4:DX$124)*(計算_基本取引表_調整前!$DV$142/計算_基本取引表_調整前!$DW$142)</f>
        <v>0</v>
      </c>
      <c r="DY79" s="214">
        <f>SUMIF(振分, $C79, 入力_北海道基本取引表!DY$4:DY$124)*(入力!$D$700/入力!$F$700)</f>
        <v>0</v>
      </c>
      <c r="DZ79" s="214">
        <f>SUMIF(振分, $C79, 入力_北海道基本取引表!DZ$4:DZ$124)*($DV$140/$DW$140)</f>
        <v>0</v>
      </c>
      <c r="EA79" s="214" t="e">
        <f>SUMIF(振分, $C79, 入力_北海道基本取引表!EA$4:EA$124)*($EJ79/SUMIF(振分, $C79, 入力_北海道基本取引表!$EO$4:$EO$124))</f>
        <v>#DIV/0!</v>
      </c>
      <c r="EB79" s="214"/>
      <c r="EC79" s="215" t="e">
        <f t="shared" si="4"/>
        <v>#DIV/0!</v>
      </c>
      <c r="ED79" s="216" t="e">
        <f t="shared" si="5"/>
        <v>#DIV/0!</v>
      </c>
      <c r="EE79" s="214"/>
      <c r="EF79" s="216"/>
      <c r="EG79" s="216"/>
      <c r="EH79" s="214"/>
      <c r="EI79" s="216"/>
      <c r="EJ79" s="216">
        <v>0</v>
      </c>
    </row>
    <row r="80" spans="2:140" s="6" customFormat="1" ht="12" x14ac:dyDescent="0.25">
      <c r="B80" s="53" t="s">
        <v>121</v>
      </c>
      <c r="C80" s="192" t="str">
        <v>-</v>
      </c>
      <c r="D80" s="211">
        <f>D$133*計算_投入係数表!D80</f>
        <v>0</v>
      </c>
      <c r="E80" s="212">
        <f>E$133*計算_投入係数表!E80</f>
        <v>0</v>
      </c>
      <c r="F80" s="212">
        <f>F$133*計算_投入係数表!F80</f>
        <v>0</v>
      </c>
      <c r="G80" s="212">
        <f>G$133*計算_投入係数表!G80</f>
        <v>0</v>
      </c>
      <c r="H80" s="212">
        <f>H$133*計算_投入係数表!H80</f>
        <v>0</v>
      </c>
      <c r="I80" s="212">
        <f>I$133*計算_投入係数表!I80</f>
        <v>0</v>
      </c>
      <c r="J80" s="212">
        <f>J$133*計算_投入係数表!J80</f>
        <v>0</v>
      </c>
      <c r="K80" s="212">
        <f>K$133*計算_投入係数表!K80</f>
        <v>0</v>
      </c>
      <c r="L80" s="212">
        <f>L$133*計算_投入係数表!L80</f>
        <v>0</v>
      </c>
      <c r="M80" s="212">
        <f>M$133*計算_投入係数表!M80</f>
        <v>0</v>
      </c>
      <c r="N80" s="212">
        <f>N$133*計算_投入係数表!N80</f>
        <v>0</v>
      </c>
      <c r="O80" s="212">
        <f>O$133*計算_投入係数表!O80</f>
        <v>0</v>
      </c>
      <c r="P80" s="212">
        <f>P$133*計算_投入係数表!P80</f>
        <v>0</v>
      </c>
      <c r="Q80" s="212" t="e">
        <f>Q$133*計算_投入係数表!Q80</f>
        <v>#DIV/0!</v>
      </c>
      <c r="R80" s="212" t="e">
        <f>R$133*計算_投入係数表!R80</f>
        <v>#DIV/0!</v>
      </c>
      <c r="S80" s="212" t="e">
        <f>S$133*計算_投入係数表!S80</f>
        <v>#DIV/0!</v>
      </c>
      <c r="T80" s="212" t="e">
        <f>T$133*計算_投入係数表!T80</f>
        <v>#DIV/0!</v>
      </c>
      <c r="U80" s="212" t="e">
        <f>U$133*計算_投入係数表!U80</f>
        <v>#DIV/0!</v>
      </c>
      <c r="V80" s="212" t="e">
        <f>V$133*計算_投入係数表!V80</f>
        <v>#DIV/0!</v>
      </c>
      <c r="W80" s="212" t="e">
        <f>W$133*計算_投入係数表!W80</f>
        <v>#DIV/0!</v>
      </c>
      <c r="X80" s="212" t="e">
        <f>X$133*計算_投入係数表!X80</f>
        <v>#DIV/0!</v>
      </c>
      <c r="Y80" s="212" t="e">
        <f>Y$133*計算_投入係数表!Y80</f>
        <v>#DIV/0!</v>
      </c>
      <c r="Z80" s="212" t="e">
        <f>Z$133*計算_投入係数表!Z80</f>
        <v>#DIV/0!</v>
      </c>
      <c r="AA80" s="212" t="e">
        <f>AA$133*計算_投入係数表!AA80</f>
        <v>#DIV/0!</v>
      </c>
      <c r="AB80" s="212" t="e">
        <f>AB$133*計算_投入係数表!AB80</f>
        <v>#DIV/0!</v>
      </c>
      <c r="AC80" s="212" t="e">
        <f>AC$133*計算_投入係数表!AC80</f>
        <v>#DIV/0!</v>
      </c>
      <c r="AD80" s="212" t="e">
        <f>AD$133*計算_投入係数表!AD80</f>
        <v>#DIV/0!</v>
      </c>
      <c r="AE80" s="212" t="e">
        <f>AE$133*計算_投入係数表!AE80</f>
        <v>#DIV/0!</v>
      </c>
      <c r="AF80" s="212" t="e">
        <f>AF$133*計算_投入係数表!AF80</f>
        <v>#DIV/0!</v>
      </c>
      <c r="AG80" s="212" t="e">
        <f>AG$133*計算_投入係数表!AG80</f>
        <v>#DIV/0!</v>
      </c>
      <c r="AH80" s="212" t="e">
        <f>AH$133*計算_投入係数表!AH80</f>
        <v>#DIV/0!</v>
      </c>
      <c r="AI80" s="212" t="e">
        <f>AI$133*計算_投入係数表!AI80</f>
        <v>#DIV/0!</v>
      </c>
      <c r="AJ80" s="212" t="e">
        <f>AJ$133*計算_投入係数表!AJ80</f>
        <v>#DIV/0!</v>
      </c>
      <c r="AK80" s="212" t="e">
        <f>AK$133*計算_投入係数表!AK80</f>
        <v>#DIV/0!</v>
      </c>
      <c r="AL80" s="212" t="e">
        <f>AL$133*計算_投入係数表!AL80</f>
        <v>#DIV/0!</v>
      </c>
      <c r="AM80" s="212" t="e">
        <f>AM$133*計算_投入係数表!AM80</f>
        <v>#DIV/0!</v>
      </c>
      <c r="AN80" s="212" t="e">
        <f>AN$133*計算_投入係数表!AN80</f>
        <v>#DIV/0!</v>
      </c>
      <c r="AO80" s="212" t="e">
        <f>AO$133*計算_投入係数表!AO80</f>
        <v>#DIV/0!</v>
      </c>
      <c r="AP80" s="212" t="e">
        <f>AP$133*計算_投入係数表!AP80</f>
        <v>#DIV/0!</v>
      </c>
      <c r="AQ80" s="212" t="e">
        <f>AQ$133*計算_投入係数表!AQ80</f>
        <v>#DIV/0!</v>
      </c>
      <c r="AR80" s="212" t="e">
        <f>AR$133*計算_投入係数表!AR80</f>
        <v>#DIV/0!</v>
      </c>
      <c r="AS80" s="212" t="e">
        <f>AS$133*計算_投入係数表!AS80</f>
        <v>#DIV/0!</v>
      </c>
      <c r="AT80" s="212" t="e">
        <f>AT$133*計算_投入係数表!AT80</f>
        <v>#DIV/0!</v>
      </c>
      <c r="AU80" s="212" t="e">
        <f>AU$133*計算_投入係数表!AU80</f>
        <v>#DIV/0!</v>
      </c>
      <c r="AV80" s="212" t="e">
        <f>AV$133*計算_投入係数表!AV80</f>
        <v>#DIV/0!</v>
      </c>
      <c r="AW80" s="212" t="e">
        <f>AW$133*計算_投入係数表!AW80</f>
        <v>#DIV/0!</v>
      </c>
      <c r="AX80" s="212" t="e">
        <f>AX$133*計算_投入係数表!AX80</f>
        <v>#DIV/0!</v>
      </c>
      <c r="AY80" s="212" t="e">
        <f>AY$133*計算_投入係数表!AY80</f>
        <v>#DIV/0!</v>
      </c>
      <c r="AZ80" s="212" t="e">
        <f>AZ$133*計算_投入係数表!AZ80</f>
        <v>#DIV/0!</v>
      </c>
      <c r="BA80" s="212" t="e">
        <f>BA$133*計算_投入係数表!BA80</f>
        <v>#DIV/0!</v>
      </c>
      <c r="BB80" s="212" t="e">
        <f>BB$133*計算_投入係数表!BB80</f>
        <v>#DIV/0!</v>
      </c>
      <c r="BC80" s="212" t="e">
        <f>BC$133*計算_投入係数表!BC80</f>
        <v>#DIV/0!</v>
      </c>
      <c r="BD80" s="212" t="e">
        <f>BD$133*計算_投入係数表!BD80</f>
        <v>#DIV/0!</v>
      </c>
      <c r="BE80" s="212" t="e">
        <f>BE$133*計算_投入係数表!BE80</f>
        <v>#DIV/0!</v>
      </c>
      <c r="BF80" s="212" t="e">
        <f>BF$133*計算_投入係数表!BF80</f>
        <v>#DIV/0!</v>
      </c>
      <c r="BG80" s="212" t="e">
        <f>BG$133*計算_投入係数表!BG80</f>
        <v>#DIV/0!</v>
      </c>
      <c r="BH80" s="212" t="e">
        <f>BH$133*計算_投入係数表!BH80</f>
        <v>#DIV/0!</v>
      </c>
      <c r="BI80" s="212" t="e">
        <f>BI$133*計算_投入係数表!BI80</f>
        <v>#DIV/0!</v>
      </c>
      <c r="BJ80" s="212" t="e">
        <f>BJ$133*計算_投入係数表!BJ80</f>
        <v>#DIV/0!</v>
      </c>
      <c r="BK80" s="212" t="e">
        <f>BK$133*計算_投入係数表!BK80</f>
        <v>#DIV/0!</v>
      </c>
      <c r="BL80" s="212" t="e">
        <f>BL$133*計算_投入係数表!BL80</f>
        <v>#DIV/0!</v>
      </c>
      <c r="BM80" s="212" t="e">
        <f>BM$133*計算_投入係数表!BM80</f>
        <v>#DIV/0!</v>
      </c>
      <c r="BN80" s="212" t="e">
        <f>BN$133*計算_投入係数表!BN80</f>
        <v>#DIV/0!</v>
      </c>
      <c r="BO80" s="212" t="e">
        <f>BO$133*計算_投入係数表!BO80</f>
        <v>#DIV/0!</v>
      </c>
      <c r="BP80" s="212" t="e">
        <f>BP$133*計算_投入係数表!BP80</f>
        <v>#DIV/0!</v>
      </c>
      <c r="BQ80" s="212" t="e">
        <f>BQ$133*計算_投入係数表!BQ80</f>
        <v>#DIV/0!</v>
      </c>
      <c r="BR80" s="212" t="e">
        <f>BR$133*計算_投入係数表!BR80</f>
        <v>#DIV/0!</v>
      </c>
      <c r="BS80" s="212" t="e">
        <f>BS$133*計算_投入係数表!BS80</f>
        <v>#DIV/0!</v>
      </c>
      <c r="BT80" s="212" t="e">
        <f>BT$133*計算_投入係数表!BT80</f>
        <v>#DIV/0!</v>
      </c>
      <c r="BU80" s="212" t="e">
        <f>BU$133*計算_投入係数表!BU80</f>
        <v>#DIV/0!</v>
      </c>
      <c r="BV80" s="212" t="e">
        <f>BV$133*計算_投入係数表!BV80</f>
        <v>#DIV/0!</v>
      </c>
      <c r="BW80" s="212" t="e">
        <f>BW$133*計算_投入係数表!BW80</f>
        <v>#DIV/0!</v>
      </c>
      <c r="BX80" s="212" t="e">
        <f>BX$133*計算_投入係数表!BX80</f>
        <v>#DIV/0!</v>
      </c>
      <c r="BY80" s="212" t="e">
        <f>BY$133*計算_投入係数表!BY80</f>
        <v>#DIV/0!</v>
      </c>
      <c r="BZ80" s="212" t="e">
        <f>BZ$133*計算_投入係数表!BZ80</f>
        <v>#DIV/0!</v>
      </c>
      <c r="CA80" s="212" t="e">
        <f>CA$133*計算_投入係数表!CA80</f>
        <v>#DIV/0!</v>
      </c>
      <c r="CB80" s="212" t="e">
        <f>CB$133*計算_投入係数表!CB80</f>
        <v>#DIV/0!</v>
      </c>
      <c r="CC80" s="212" t="e">
        <f>CC$133*計算_投入係数表!CC80</f>
        <v>#DIV/0!</v>
      </c>
      <c r="CD80" s="212" t="e">
        <f>CD$133*計算_投入係数表!CD80</f>
        <v>#DIV/0!</v>
      </c>
      <c r="CE80" s="212" t="e">
        <f>CE$133*計算_投入係数表!CE80</f>
        <v>#DIV/0!</v>
      </c>
      <c r="CF80" s="212" t="e">
        <f>CF$133*計算_投入係数表!CF80</f>
        <v>#DIV/0!</v>
      </c>
      <c r="CG80" s="212" t="e">
        <f>CG$133*計算_投入係数表!CG80</f>
        <v>#DIV/0!</v>
      </c>
      <c r="CH80" s="212" t="e">
        <f>CH$133*計算_投入係数表!CH80</f>
        <v>#DIV/0!</v>
      </c>
      <c r="CI80" s="212" t="e">
        <f>CI$133*計算_投入係数表!CI80</f>
        <v>#DIV/0!</v>
      </c>
      <c r="CJ80" s="212" t="e">
        <f>CJ$133*計算_投入係数表!CJ80</f>
        <v>#DIV/0!</v>
      </c>
      <c r="CK80" s="212" t="e">
        <f>CK$133*計算_投入係数表!CK80</f>
        <v>#DIV/0!</v>
      </c>
      <c r="CL80" s="212" t="e">
        <f>CL$133*計算_投入係数表!CL80</f>
        <v>#DIV/0!</v>
      </c>
      <c r="CM80" s="212" t="e">
        <f>CM$133*計算_投入係数表!CM80</f>
        <v>#DIV/0!</v>
      </c>
      <c r="CN80" s="212" t="e">
        <f>CN$133*計算_投入係数表!CN80</f>
        <v>#DIV/0!</v>
      </c>
      <c r="CO80" s="212" t="e">
        <f>CO$133*計算_投入係数表!CO80</f>
        <v>#DIV/0!</v>
      </c>
      <c r="CP80" s="212" t="e">
        <f>CP$133*計算_投入係数表!CP80</f>
        <v>#DIV/0!</v>
      </c>
      <c r="CQ80" s="212" t="e">
        <f>CQ$133*計算_投入係数表!CQ80</f>
        <v>#DIV/0!</v>
      </c>
      <c r="CR80" s="212" t="e">
        <f>CR$133*計算_投入係数表!CR80</f>
        <v>#DIV/0!</v>
      </c>
      <c r="CS80" s="212" t="e">
        <f>CS$133*計算_投入係数表!CS80</f>
        <v>#DIV/0!</v>
      </c>
      <c r="CT80" s="212" t="e">
        <f>CT$133*計算_投入係数表!CT80</f>
        <v>#DIV/0!</v>
      </c>
      <c r="CU80" s="212" t="e">
        <f>CU$133*計算_投入係数表!CU80</f>
        <v>#DIV/0!</v>
      </c>
      <c r="CV80" s="212" t="e">
        <f>CV$133*計算_投入係数表!CV80</f>
        <v>#DIV/0!</v>
      </c>
      <c r="CW80" s="212" t="e">
        <f>CW$133*計算_投入係数表!CW80</f>
        <v>#DIV/0!</v>
      </c>
      <c r="CX80" s="212" t="e">
        <f>CX$133*計算_投入係数表!CX80</f>
        <v>#DIV/0!</v>
      </c>
      <c r="CY80" s="212" t="e">
        <f>CY$133*計算_投入係数表!CY80</f>
        <v>#DIV/0!</v>
      </c>
      <c r="CZ80" s="212" t="e">
        <f>CZ$133*計算_投入係数表!CZ80</f>
        <v>#DIV/0!</v>
      </c>
      <c r="DA80" s="212" t="e">
        <f>DA$133*計算_投入係数表!DA80</f>
        <v>#DIV/0!</v>
      </c>
      <c r="DB80" s="212" t="e">
        <f>DB$133*計算_投入係数表!DB80</f>
        <v>#DIV/0!</v>
      </c>
      <c r="DC80" s="212" t="e">
        <f>DC$133*計算_投入係数表!DC80</f>
        <v>#DIV/0!</v>
      </c>
      <c r="DD80" s="212" t="e">
        <f>DD$133*計算_投入係数表!DD80</f>
        <v>#DIV/0!</v>
      </c>
      <c r="DE80" s="212" t="e">
        <f>DE$133*計算_投入係数表!DE80</f>
        <v>#DIV/0!</v>
      </c>
      <c r="DF80" s="212" t="e">
        <f>DF$133*計算_投入係数表!DF80</f>
        <v>#DIV/0!</v>
      </c>
      <c r="DG80" s="212" t="e">
        <f>DG$133*計算_投入係数表!DG80</f>
        <v>#DIV/0!</v>
      </c>
      <c r="DH80" s="212" t="e">
        <f>DH$133*計算_投入係数表!DH80</f>
        <v>#DIV/0!</v>
      </c>
      <c r="DI80" s="212" t="e">
        <f>DI$133*計算_投入係数表!DI80</f>
        <v>#DIV/0!</v>
      </c>
      <c r="DJ80" s="212" t="e">
        <f>DJ$133*計算_投入係数表!DJ80</f>
        <v>#DIV/0!</v>
      </c>
      <c r="DK80" s="212" t="e">
        <f>DK$133*計算_投入係数表!DK80</f>
        <v>#DIV/0!</v>
      </c>
      <c r="DL80" s="212" t="e">
        <f>DL$133*計算_投入係数表!DL80</f>
        <v>#DIV/0!</v>
      </c>
      <c r="DM80" s="212" t="e">
        <f>DM$133*計算_投入係数表!DM80</f>
        <v>#DIV/0!</v>
      </c>
      <c r="DN80" s="212" t="e">
        <f>DN$133*計算_投入係数表!DN80</f>
        <v>#DIV/0!</v>
      </c>
      <c r="DO80" s="212" t="e">
        <f>DO$133*計算_投入係数表!DO80</f>
        <v>#DIV/0!</v>
      </c>
      <c r="DP80" s="212" t="e">
        <f>DP$133*計算_投入係数表!DP80</f>
        <v>#DIV/0!</v>
      </c>
      <c r="DQ80" s="212" t="e">
        <f>DQ$133*計算_投入係数表!DQ80</f>
        <v>#DIV/0!</v>
      </c>
      <c r="DR80" s="212" t="e">
        <f>DR$133*計算_投入係数表!DR80</f>
        <v>#DIV/0!</v>
      </c>
      <c r="DS80" s="212" t="e">
        <f>DS$133*計算_投入係数表!DS80</f>
        <v>#DIV/0!</v>
      </c>
      <c r="DT80" s="213">
        <f t="shared" si="3"/>
        <v>0</v>
      </c>
      <c r="DU80" s="214">
        <f>SUMIF(振分, $C80, 入力_北海道基本取引表!DU$4:DU$124)*($DV$140/$DW$140)</f>
        <v>0</v>
      </c>
      <c r="DV80" s="214">
        <f>SUMIF(振分, $C80, 入力_北海道基本取引表!DV$4:DV$124)*(入力!$D$718/入力!$F$718)</f>
        <v>0</v>
      </c>
      <c r="DW80" s="214">
        <f>SUMIF(振分, $C80, 入力_北海道基本取引表!DW$4:DW$124)*(計算_基本取引表_調整前!$DV$141/計算_基本取引表_調整前!$DW$141)</f>
        <v>0</v>
      </c>
      <c r="DX80" s="214">
        <f>SUMIF(振分, $C80, 入力_北海道基本取引表!DX$4:DX$124)*(計算_基本取引表_調整前!$DV$142/計算_基本取引表_調整前!$DW$142)</f>
        <v>0</v>
      </c>
      <c r="DY80" s="214">
        <f>SUMIF(振分, $C80, 入力_北海道基本取引表!DY$4:DY$124)*(入力!$D$700/入力!$F$700)</f>
        <v>0</v>
      </c>
      <c r="DZ80" s="214">
        <f>SUMIF(振分, $C80, 入力_北海道基本取引表!DZ$4:DZ$124)*($DV$140/$DW$140)</f>
        <v>0</v>
      </c>
      <c r="EA80" s="214" t="e">
        <f>SUMIF(振分, $C80, 入力_北海道基本取引表!EA$4:EA$124)*($EJ80/SUMIF(振分, $C80, 入力_北海道基本取引表!$EO$4:$EO$124))</f>
        <v>#DIV/0!</v>
      </c>
      <c r="EB80" s="214"/>
      <c r="EC80" s="215" t="e">
        <f t="shared" si="4"/>
        <v>#DIV/0!</v>
      </c>
      <c r="ED80" s="216" t="e">
        <f t="shared" si="5"/>
        <v>#DIV/0!</v>
      </c>
      <c r="EE80" s="214"/>
      <c r="EF80" s="216"/>
      <c r="EG80" s="216"/>
      <c r="EH80" s="214"/>
      <c r="EI80" s="216"/>
      <c r="EJ80" s="216">
        <v>0</v>
      </c>
    </row>
    <row r="81" spans="2:140" s="6" customFormat="1" ht="12" x14ac:dyDescent="0.25">
      <c r="B81" s="53" t="s">
        <v>123</v>
      </c>
      <c r="C81" s="192" t="str">
        <v>-</v>
      </c>
      <c r="D81" s="211">
        <f>D$133*計算_投入係数表!D81</f>
        <v>0</v>
      </c>
      <c r="E81" s="212">
        <f>E$133*計算_投入係数表!E81</f>
        <v>0</v>
      </c>
      <c r="F81" s="212">
        <f>F$133*計算_投入係数表!F81</f>
        <v>0</v>
      </c>
      <c r="G81" s="212">
        <f>G$133*計算_投入係数表!G81</f>
        <v>0</v>
      </c>
      <c r="H81" s="212">
        <f>H$133*計算_投入係数表!H81</f>
        <v>0</v>
      </c>
      <c r="I81" s="212">
        <f>I$133*計算_投入係数表!I81</f>
        <v>0</v>
      </c>
      <c r="J81" s="212">
        <f>J$133*計算_投入係数表!J81</f>
        <v>0</v>
      </c>
      <c r="K81" s="212">
        <f>K$133*計算_投入係数表!K81</f>
        <v>0</v>
      </c>
      <c r="L81" s="212">
        <f>L$133*計算_投入係数表!L81</f>
        <v>0</v>
      </c>
      <c r="M81" s="212">
        <f>M$133*計算_投入係数表!M81</f>
        <v>0</v>
      </c>
      <c r="N81" s="212">
        <f>N$133*計算_投入係数表!N81</f>
        <v>0</v>
      </c>
      <c r="O81" s="212">
        <f>O$133*計算_投入係数表!O81</f>
        <v>0</v>
      </c>
      <c r="P81" s="212">
        <f>P$133*計算_投入係数表!P81</f>
        <v>0</v>
      </c>
      <c r="Q81" s="212" t="e">
        <f>Q$133*計算_投入係数表!Q81</f>
        <v>#DIV/0!</v>
      </c>
      <c r="R81" s="212" t="e">
        <f>R$133*計算_投入係数表!R81</f>
        <v>#DIV/0!</v>
      </c>
      <c r="S81" s="212" t="e">
        <f>S$133*計算_投入係数表!S81</f>
        <v>#DIV/0!</v>
      </c>
      <c r="T81" s="212" t="e">
        <f>T$133*計算_投入係数表!T81</f>
        <v>#DIV/0!</v>
      </c>
      <c r="U81" s="212" t="e">
        <f>U$133*計算_投入係数表!U81</f>
        <v>#DIV/0!</v>
      </c>
      <c r="V81" s="212" t="e">
        <f>V$133*計算_投入係数表!V81</f>
        <v>#DIV/0!</v>
      </c>
      <c r="W81" s="212" t="e">
        <f>W$133*計算_投入係数表!W81</f>
        <v>#DIV/0!</v>
      </c>
      <c r="X81" s="212" t="e">
        <f>X$133*計算_投入係数表!X81</f>
        <v>#DIV/0!</v>
      </c>
      <c r="Y81" s="212" t="e">
        <f>Y$133*計算_投入係数表!Y81</f>
        <v>#DIV/0!</v>
      </c>
      <c r="Z81" s="212" t="e">
        <f>Z$133*計算_投入係数表!Z81</f>
        <v>#DIV/0!</v>
      </c>
      <c r="AA81" s="212" t="e">
        <f>AA$133*計算_投入係数表!AA81</f>
        <v>#DIV/0!</v>
      </c>
      <c r="AB81" s="212" t="e">
        <f>AB$133*計算_投入係数表!AB81</f>
        <v>#DIV/0!</v>
      </c>
      <c r="AC81" s="212" t="e">
        <f>AC$133*計算_投入係数表!AC81</f>
        <v>#DIV/0!</v>
      </c>
      <c r="AD81" s="212" t="e">
        <f>AD$133*計算_投入係数表!AD81</f>
        <v>#DIV/0!</v>
      </c>
      <c r="AE81" s="212" t="e">
        <f>AE$133*計算_投入係数表!AE81</f>
        <v>#DIV/0!</v>
      </c>
      <c r="AF81" s="212" t="e">
        <f>AF$133*計算_投入係数表!AF81</f>
        <v>#DIV/0!</v>
      </c>
      <c r="AG81" s="212" t="e">
        <f>AG$133*計算_投入係数表!AG81</f>
        <v>#DIV/0!</v>
      </c>
      <c r="AH81" s="212" t="e">
        <f>AH$133*計算_投入係数表!AH81</f>
        <v>#DIV/0!</v>
      </c>
      <c r="AI81" s="212" t="e">
        <f>AI$133*計算_投入係数表!AI81</f>
        <v>#DIV/0!</v>
      </c>
      <c r="AJ81" s="212" t="e">
        <f>AJ$133*計算_投入係数表!AJ81</f>
        <v>#DIV/0!</v>
      </c>
      <c r="AK81" s="212" t="e">
        <f>AK$133*計算_投入係数表!AK81</f>
        <v>#DIV/0!</v>
      </c>
      <c r="AL81" s="212" t="e">
        <f>AL$133*計算_投入係数表!AL81</f>
        <v>#DIV/0!</v>
      </c>
      <c r="AM81" s="212" t="e">
        <f>AM$133*計算_投入係数表!AM81</f>
        <v>#DIV/0!</v>
      </c>
      <c r="AN81" s="212" t="e">
        <f>AN$133*計算_投入係数表!AN81</f>
        <v>#DIV/0!</v>
      </c>
      <c r="AO81" s="212" t="e">
        <f>AO$133*計算_投入係数表!AO81</f>
        <v>#DIV/0!</v>
      </c>
      <c r="AP81" s="212" t="e">
        <f>AP$133*計算_投入係数表!AP81</f>
        <v>#DIV/0!</v>
      </c>
      <c r="AQ81" s="212" t="e">
        <f>AQ$133*計算_投入係数表!AQ81</f>
        <v>#DIV/0!</v>
      </c>
      <c r="AR81" s="212" t="e">
        <f>AR$133*計算_投入係数表!AR81</f>
        <v>#DIV/0!</v>
      </c>
      <c r="AS81" s="212" t="e">
        <f>AS$133*計算_投入係数表!AS81</f>
        <v>#DIV/0!</v>
      </c>
      <c r="AT81" s="212" t="e">
        <f>AT$133*計算_投入係数表!AT81</f>
        <v>#DIV/0!</v>
      </c>
      <c r="AU81" s="212" t="e">
        <f>AU$133*計算_投入係数表!AU81</f>
        <v>#DIV/0!</v>
      </c>
      <c r="AV81" s="212" t="e">
        <f>AV$133*計算_投入係数表!AV81</f>
        <v>#DIV/0!</v>
      </c>
      <c r="AW81" s="212" t="e">
        <f>AW$133*計算_投入係数表!AW81</f>
        <v>#DIV/0!</v>
      </c>
      <c r="AX81" s="212" t="e">
        <f>AX$133*計算_投入係数表!AX81</f>
        <v>#DIV/0!</v>
      </c>
      <c r="AY81" s="212" t="e">
        <f>AY$133*計算_投入係数表!AY81</f>
        <v>#DIV/0!</v>
      </c>
      <c r="AZ81" s="212" t="e">
        <f>AZ$133*計算_投入係数表!AZ81</f>
        <v>#DIV/0!</v>
      </c>
      <c r="BA81" s="212" t="e">
        <f>BA$133*計算_投入係数表!BA81</f>
        <v>#DIV/0!</v>
      </c>
      <c r="BB81" s="212" t="e">
        <f>BB$133*計算_投入係数表!BB81</f>
        <v>#DIV/0!</v>
      </c>
      <c r="BC81" s="212" t="e">
        <f>BC$133*計算_投入係数表!BC81</f>
        <v>#DIV/0!</v>
      </c>
      <c r="BD81" s="212" t="e">
        <f>BD$133*計算_投入係数表!BD81</f>
        <v>#DIV/0!</v>
      </c>
      <c r="BE81" s="212" t="e">
        <f>BE$133*計算_投入係数表!BE81</f>
        <v>#DIV/0!</v>
      </c>
      <c r="BF81" s="212" t="e">
        <f>BF$133*計算_投入係数表!BF81</f>
        <v>#DIV/0!</v>
      </c>
      <c r="BG81" s="212" t="e">
        <f>BG$133*計算_投入係数表!BG81</f>
        <v>#DIV/0!</v>
      </c>
      <c r="BH81" s="212" t="e">
        <f>BH$133*計算_投入係数表!BH81</f>
        <v>#DIV/0!</v>
      </c>
      <c r="BI81" s="212" t="e">
        <f>BI$133*計算_投入係数表!BI81</f>
        <v>#DIV/0!</v>
      </c>
      <c r="BJ81" s="212" t="e">
        <f>BJ$133*計算_投入係数表!BJ81</f>
        <v>#DIV/0!</v>
      </c>
      <c r="BK81" s="212" t="e">
        <f>BK$133*計算_投入係数表!BK81</f>
        <v>#DIV/0!</v>
      </c>
      <c r="BL81" s="212" t="e">
        <f>BL$133*計算_投入係数表!BL81</f>
        <v>#DIV/0!</v>
      </c>
      <c r="BM81" s="212" t="e">
        <f>BM$133*計算_投入係数表!BM81</f>
        <v>#DIV/0!</v>
      </c>
      <c r="BN81" s="212" t="e">
        <f>BN$133*計算_投入係数表!BN81</f>
        <v>#DIV/0!</v>
      </c>
      <c r="BO81" s="212" t="e">
        <f>BO$133*計算_投入係数表!BO81</f>
        <v>#DIV/0!</v>
      </c>
      <c r="BP81" s="212" t="e">
        <f>BP$133*計算_投入係数表!BP81</f>
        <v>#DIV/0!</v>
      </c>
      <c r="BQ81" s="212" t="e">
        <f>BQ$133*計算_投入係数表!BQ81</f>
        <v>#DIV/0!</v>
      </c>
      <c r="BR81" s="212" t="e">
        <f>BR$133*計算_投入係数表!BR81</f>
        <v>#DIV/0!</v>
      </c>
      <c r="BS81" s="212" t="e">
        <f>BS$133*計算_投入係数表!BS81</f>
        <v>#DIV/0!</v>
      </c>
      <c r="BT81" s="212" t="e">
        <f>BT$133*計算_投入係数表!BT81</f>
        <v>#DIV/0!</v>
      </c>
      <c r="BU81" s="212" t="e">
        <f>BU$133*計算_投入係数表!BU81</f>
        <v>#DIV/0!</v>
      </c>
      <c r="BV81" s="212" t="e">
        <f>BV$133*計算_投入係数表!BV81</f>
        <v>#DIV/0!</v>
      </c>
      <c r="BW81" s="212" t="e">
        <f>BW$133*計算_投入係数表!BW81</f>
        <v>#DIV/0!</v>
      </c>
      <c r="BX81" s="212" t="e">
        <f>BX$133*計算_投入係数表!BX81</f>
        <v>#DIV/0!</v>
      </c>
      <c r="BY81" s="212" t="e">
        <f>BY$133*計算_投入係数表!BY81</f>
        <v>#DIV/0!</v>
      </c>
      <c r="BZ81" s="212" t="e">
        <f>BZ$133*計算_投入係数表!BZ81</f>
        <v>#DIV/0!</v>
      </c>
      <c r="CA81" s="212" t="e">
        <f>CA$133*計算_投入係数表!CA81</f>
        <v>#DIV/0!</v>
      </c>
      <c r="CB81" s="212" t="e">
        <f>CB$133*計算_投入係数表!CB81</f>
        <v>#DIV/0!</v>
      </c>
      <c r="CC81" s="212" t="e">
        <f>CC$133*計算_投入係数表!CC81</f>
        <v>#DIV/0!</v>
      </c>
      <c r="CD81" s="212" t="e">
        <f>CD$133*計算_投入係数表!CD81</f>
        <v>#DIV/0!</v>
      </c>
      <c r="CE81" s="212" t="e">
        <f>CE$133*計算_投入係数表!CE81</f>
        <v>#DIV/0!</v>
      </c>
      <c r="CF81" s="212" t="e">
        <f>CF$133*計算_投入係数表!CF81</f>
        <v>#DIV/0!</v>
      </c>
      <c r="CG81" s="212" t="e">
        <f>CG$133*計算_投入係数表!CG81</f>
        <v>#DIV/0!</v>
      </c>
      <c r="CH81" s="212" t="e">
        <f>CH$133*計算_投入係数表!CH81</f>
        <v>#DIV/0!</v>
      </c>
      <c r="CI81" s="212" t="e">
        <f>CI$133*計算_投入係数表!CI81</f>
        <v>#DIV/0!</v>
      </c>
      <c r="CJ81" s="212" t="e">
        <f>CJ$133*計算_投入係数表!CJ81</f>
        <v>#DIV/0!</v>
      </c>
      <c r="CK81" s="212" t="e">
        <f>CK$133*計算_投入係数表!CK81</f>
        <v>#DIV/0!</v>
      </c>
      <c r="CL81" s="212" t="e">
        <f>CL$133*計算_投入係数表!CL81</f>
        <v>#DIV/0!</v>
      </c>
      <c r="CM81" s="212" t="e">
        <f>CM$133*計算_投入係数表!CM81</f>
        <v>#DIV/0!</v>
      </c>
      <c r="CN81" s="212" t="e">
        <f>CN$133*計算_投入係数表!CN81</f>
        <v>#DIV/0!</v>
      </c>
      <c r="CO81" s="212" t="e">
        <f>CO$133*計算_投入係数表!CO81</f>
        <v>#DIV/0!</v>
      </c>
      <c r="CP81" s="212" t="e">
        <f>CP$133*計算_投入係数表!CP81</f>
        <v>#DIV/0!</v>
      </c>
      <c r="CQ81" s="212" t="e">
        <f>CQ$133*計算_投入係数表!CQ81</f>
        <v>#DIV/0!</v>
      </c>
      <c r="CR81" s="212" t="e">
        <f>CR$133*計算_投入係数表!CR81</f>
        <v>#DIV/0!</v>
      </c>
      <c r="CS81" s="212" t="e">
        <f>CS$133*計算_投入係数表!CS81</f>
        <v>#DIV/0!</v>
      </c>
      <c r="CT81" s="212" t="e">
        <f>CT$133*計算_投入係数表!CT81</f>
        <v>#DIV/0!</v>
      </c>
      <c r="CU81" s="212" t="e">
        <f>CU$133*計算_投入係数表!CU81</f>
        <v>#DIV/0!</v>
      </c>
      <c r="CV81" s="212" t="e">
        <f>CV$133*計算_投入係数表!CV81</f>
        <v>#DIV/0!</v>
      </c>
      <c r="CW81" s="212" t="e">
        <f>CW$133*計算_投入係数表!CW81</f>
        <v>#DIV/0!</v>
      </c>
      <c r="CX81" s="212" t="e">
        <f>CX$133*計算_投入係数表!CX81</f>
        <v>#DIV/0!</v>
      </c>
      <c r="CY81" s="212" t="e">
        <f>CY$133*計算_投入係数表!CY81</f>
        <v>#DIV/0!</v>
      </c>
      <c r="CZ81" s="212" t="e">
        <f>CZ$133*計算_投入係数表!CZ81</f>
        <v>#DIV/0!</v>
      </c>
      <c r="DA81" s="212" t="e">
        <f>DA$133*計算_投入係数表!DA81</f>
        <v>#DIV/0!</v>
      </c>
      <c r="DB81" s="212" t="e">
        <f>DB$133*計算_投入係数表!DB81</f>
        <v>#DIV/0!</v>
      </c>
      <c r="DC81" s="212" t="e">
        <f>DC$133*計算_投入係数表!DC81</f>
        <v>#DIV/0!</v>
      </c>
      <c r="DD81" s="212" t="e">
        <f>DD$133*計算_投入係数表!DD81</f>
        <v>#DIV/0!</v>
      </c>
      <c r="DE81" s="212" t="e">
        <f>DE$133*計算_投入係数表!DE81</f>
        <v>#DIV/0!</v>
      </c>
      <c r="DF81" s="212" t="e">
        <f>DF$133*計算_投入係数表!DF81</f>
        <v>#DIV/0!</v>
      </c>
      <c r="DG81" s="212" t="e">
        <f>DG$133*計算_投入係数表!DG81</f>
        <v>#DIV/0!</v>
      </c>
      <c r="DH81" s="212" t="e">
        <f>DH$133*計算_投入係数表!DH81</f>
        <v>#DIV/0!</v>
      </c>
      <c r="DI81" s="212" t="e">
        <f>DI$133*計算_投入係数表!DI81</f>
        <v>#DIV/0!</v>
      </c>
      <c r="DJ81" s="212" t="e">
        <f>DJ$133*計算_投入係数表!DJ81</f>
        <v>#DIV/0!</v>
      </c>
      <c r="DK81" s="212" t="e">
        <f>DK$133*計算_投入係数表!DK81</f>
        <v>#DIV/0!</v>
      </c>
      <c r="DL81" s="212" t="e">
        <f>DL$133*計算_投入係数表!DL81</f>
        <v>#DIV/0!</v>
      </c>
      <c r="DM81" s="212" t="e">
        <f>DM$133*計算_投入係数表!DM81</f>
        <v>#DIV/0!</v>
      </c>
      <c r="DN81" s="212" t="e">
        <f>DN$133*計算_投入係数表!DN81</f>
        <v>#DIV/0!</v>
      </c>
      <c r="DO81" s="212" t="e">
        <f>DO$133*計算_投入係数表!DO81</f>
        <v>#DIV/0!</v>
      </c>
      <c r="DP81" s="212" t="e">
        <f>DP$133*計算_投入係数表!DP81</f>
        <v>#DIV/0!</v>
      </c>
      <c r="DQ81" s="212" t="e">
        <f>DQ$133*計算_投入係数表!DQ81</f>
        <v>#DIV/0!</v>
      </c>
      <c r="DR81" s="212" t="e">
        <f>DR$133*計算_投入係数表!DR81</f>
        <v>#DIV/0!</v>
      </c>
      <c r="DS81" s="212" t="e">
        <f>DS$133*計算_投入係数表!DS81</f>
        <v>#DIV/0!</v>
      </c>
      <c r="DT81" s="213">
        <f t="shared" si="3"/>
        <v>0</v>
      </c>
      <c r="DU81" s="214">
        <f>SUMIF(振分, $C81, 入力_北海道基本取引表!DU$4:DU$124)*($DV$140/$DW$140)</f>
        <v>0</v>
      </c>
      <c r="DV81" s="214">
        <f>SUMIF(振分, $C81, 入力_北海道基本取引表!DV$4:DV$124)*(入力!$D$718/入力!$F$718)</f>
        <v>0</v>
      </c>
      <c r="DW81" s="214">
        <f>SUMIF(振分, $C81, 入力_北海道基本取引表!DW$4:DW$124)*(計算_基本取引表_調整前!$DV$141/計算_基本取引表_調整前!$DW$141)</f>
        <v>0</v>
      </c>
      <c r="DX81" s="214">
        <f>SUMIF(振分, $C81, 入力_北海道基本取引表!DX$4:DX$124)*(計算_基本取引表_調整前!$DV$142/計算_基本取引表_調整前!$DW$142)</f>
        <v>0</v>
      </c>
      <c r="DY81" s="214">
        <f>SUMIF(振分, $C81, 入力_北海道基本取引表!DY$4:DY$124)*(入力!$D$700/入力!$F$700)</f>
        <v>0</v>
      </c>
      <c r="DZ81" s="214">
        <f>SUMIF(振分, $C81, 入力_北海道基本取引表!DZ$4:DZ$124)*($DV$140/$DW$140)</f>
        <v>0</v>
      </c>
      <c r="EA81" s="214" t="e">
        <f>SUMIF(振分, $C81, 入力_北海道基本取引表!EA$4:EA$124)*($EJ81/SUMIF(振分, $C81, 入力_北海道基本取引表!$EO$4:$EO$124))</f>
        <v>#DIV/0!</v>
      </c>
      <c r="EB81" s="214"/>
      <c r="EC81" s="215" t="e">
        <f t="shared" si="4"/>
        <v>#DIV/0!</v>
      </c>
      <c r="ED81" s="216" t="e">
        <f t="shared" si="5"/>
        <v>#DIV/0!</v>
      </c>
      <c r="EE81" s="214"/>
      <c r="EF81" s="216"/>
      <c r="EG81" s="216"/>
      <c r="EH81" s="214"/>
      <c r="EI81" s="216"/>
      <c r="EJ81" s="216">
        <v>0</v>
      </c>
    </row>
    <row r="82" spans="2:140" s="6" customFormat="1" ht="12" x14ac:dyDescent="0.25">
      <c r="B82" s="53" t="s">
        <v>125</v>
      </c>
      <c r="C82" s="192" t="str">
        <v>-</v>
      </c>
      <c r="D82" s="211">
        <f>D$133*計算_投入係数表!D82</f>
        <v>0</v>
      </c>
      <c r="E82" s="212">
        <f>E$133*計算_投入係数表!E82</f>
        <v>0</v>
      </c>
      <c r="F82" s="212">
        <f>F$133*計算_投入係数表!F82</f>
        <v>0</v>
      </c>
      <c r="G82" s="212">
        <f>G$133*計算_投入係数表!G82</f>
        <v>0</v>
      </c>
      <c r="H82" s="212">
        <f>H$133*計算_投入係数表!H82</f>
        <v>0</v>
      </c>
      <c r="I82" s="212">
        <f>I$133*計算_投入係数表!I82</f>
        <v>0</v>
      </c>
      <c r="J82" s="212">
        <f>J$133*計算_投入係数表!J82</f>
        <v>0</v>
      </c>
      <c r="K82" s="212">
        <f>K$133*計算_投入係数表!K82</f>
        <v>0</v>
      </c>
      <c r="L82" s="212">
        <f>L$133*計算_投入係数表!L82</f>
        <v>0</v>
      </c>
      <c r="M82" s="212">
        <f>M$133*計算_投入係数表!M82</f>
        <v>0</v>
      </c>
      <c r="N82" s="212">
        <f>N$133*計算_投入係数表!N82</f>
        <v>0</v>
      </c>
      <c r="O82" s="212">
        <f>O$133*計算_投入係数表!O82</f>
        <v>0</v>
      </c>
      <c r="P82" s="212">
        <f>P$133*計算_投入係数表!P82</f>
        <v>0</v>
      </c>
      <c r="Q82" s="212" t="e">
        <f>Q$133*計算_投入係数表!Q82</f>
        <v>#DIV/0!</v>
      </c>
      <c r="R82" s="212" t="e">
        <f>R$133*計算_投入係数表!R82</f>
        <v>#DIV/0!</v>
      </c>
      <c r="S82" s="212" t="e">
        <f>S$133*計算_投入係数表!S82</f>
        <v>#DIV/0!</v>
      </c>
      <c r="T82" s="212" t="e">
        <f>T$133*計算_投入係数表!T82</f>
        <v>#DIV/0!</v>
      </c>
      <c r="U82" s="212" t="e">
        <f>U$133*計算_投入係数表!U82</f>
        <v>#DIV/0!</v>
      </c>
      <c r="V82" s="212" t="e">
        <f>V$133*計算_投入係数表!V82</f>
        <v>#DIV/0!</v>
      </c>
      <c r="W82" s="212" t="e">
        <f>W$133*計算_投入係数表!W82</f>
        <v>#DIV/0!</v>
      </c>
      <c r="X82" s="212" t="e">
        <f>X$133*計算_投入係数表!X82</f>
        <v>#DIV/0!</v>
      </c>
      <c r="Y82" s="212" t="e">
        <f>Y$133*計算_投入係数表!Y82</f>
        <v>#DIV/0!</v>
      </c>
      <c r="Z82" s="212" t="e">
        <f>Z$133*計算_投入係数表!Z82</f>
        <v>#DIV/0!</v>
      </c>
      <c r="AA82" s="212" t="e">
        <f>AA$133*計算_投入係数表!AA82</f>
        <v>#DIV/0!</v>
      </c>
      <c r="AB82" s="212" t="e">
        <f>AB$133*計算_投入係数表!AB82</f>
        <v>#DIV/0!</v>
      </c>
      <c r="AC82" s="212" t="e">
        <f>AC$133*計算_投入係数表!AC82</f>
        <v>#DIV/0!</v>
      </c>
      <c r="AD82" s="212" t="e">
        <f>AD$133*計算_投入係数表!AD82</f>
        <v>#DIV/0!</v>
      </c>
      <c r="AE82" s="212" t="e">
        <f>AE$133*計算_投入係数表!AE82</f>
        <v>#DIV/0!</v>
      </c>
      <c r="AF82" s="212" t="e">
        <f>AF$133*計算_投入係数表!AF82</f>
        <v>#DIV/0!</v>
      </c>
      <c r="AG82" s="212" t="e">
        <f>AG$133*計算_投入係数表!AG82</f>
        <v>#DIV/0!</v>
      </c>
      <c r="AH82" s="212" t="e">
        <f>AH$133*計算_投入係数表!AH82</f>
        <v>#DIV/0!</v>
      </c>
      <c r="AI82" s="212" t="e">
        <f>AI$133*計算_投入係数表!AI82</f>
        <v>#DIV/0!</v>
      </c>
      <c r="AJ82" s="212" t="e">
        <f>AJ$133*計算_投入係数表!AJ82</f>
        <v>#DIV/0!</v>
      </c>
      <c r="AK82" s="212" t="e">
        <f>AK$133*計算_投入係数表!AK82</f>
        <v>#DIV/0!</v>
      </c>
      <c r="AL82" s="212" t="e">
        <f>AL$133*計算_投入係数表!AL82</f>
        <v>#DIV/0!</v>
      </c>
      <c r="AM82" s="212" t="e">
        <f>AM$133*計算_投入係数表!AM82</f>
        <v>#DIV/0!</v>
      </c>
      <c r="AN82" s="212" t="e">
        <f>AN$133*計算_投入係数表!AN82</f>
        <v>#DIV/0!</v>
      </c>
      <c r="AO82" s="212" t="e">
        <f>AO$133*計算_投入係数表!AO82</f>
        <v>#DIV/0!</v>
      </c>
      <c r="AP82" s="212" t="e">
        <f>AP$133*計算_投入係数表!AP82</f>
        <v>#DIV/0!</v>
      </c>
      <c r="AQ82" s="212" t="e">
        <f>AQ$133*計算_投入係数表!AQ82</f>
        <v>#DIV/0!</v>
      </c>
      <c r="AR82" s="212" t="e">
        <f>AR$133*計算_投入係数表!AR82</f>
        <v>#DIV/0!</v>
      </c>
      <c r="AS82" s="212" t="e">
        <f>AS$133*計算_投入係数表!AS82</f>
        <v>#DIV/0!</v>
      </c>
      <c r="AT82" s="212" t="e">
        <f>AT$133*計算_投入係数表!AT82</f>
        <v>#DIV/0!</v>
      </c>
      <c r="AU82" s="212" t="e">
        <f>AU$133*計算_投入係数表!AU82</f>
        <v>#DIV/0!</v>
      </c>
      <c r="AV82" s="212" t="e">
        <f>AV$133*計算_投入係数表!AV82</f>
        <v>#DIV/0!</v>
      </c>
      <c r="AW82" s="212" t="e">
        <f>AW$133*計算_投入係数表!AW82</f>
        <v>#DIV/0!</v>
      </c>
      <c r="AX82" s="212" t="e">
        <f>AX$133*計算_投入係数表!AX82</f>
        <v>#DIV/0!</v>
      </c>
      <c r="AY82" s="212" t="e">
        <f>AY$133*計算_投入係数表!AY82</f>
        <v>#DIV/0!</v>
      </c>
      <c r="AZ82" s="212" t="e">
        <f>AZ$133*計算_投入係数表!AZ82</f>
        <v>#DIV/0!</v>
      </c>
      <c r="BA82" s="212" t="e">
        <f>BA$133*計算_投入係数表!BA82</f>
        <v>#DIV/0!</v>
      </c>
      <c r="BB82" s="212" t="e">
        <f>BB$133*計算_投入係数表!BB82</f>
        <v>#DIV/0!</v>
      </c>
      <c r="BC82" s="212" t="e">
        <f>BC$133*計算_投入係数表!BC82</f>
        <v>#DIV/0!</v>
      </c>
      <c r="BD82" s="212" t="e">
        <f>BD$133*計算_投入係数表!BD82</f>
        <v>#DIV/0!</v>
      </c>
      <c r="BE82" s="212" t="e">
        <f>BE$133*計算_投入係数表!BE82</f>
        <v>#DIV/0!</v>
      </c>
      <c r="BF82" s="212" t="e">
        <f>BF$133*計算_投入係数表!BF82</f>
        <v>#DIV/0!</v>
      </c>
      <c r="BG82" s="212" t="e">
        <f>BG$133*計算_投入係数表!BG82</f>
        <v>#DIV/0!</v>
      </c>
      <c r="BH82" s="212" t="e">
        <f>BH$133*計算_投入係数表!BH82</f>
        <v>#DIV/0!</v>
      </c>
      <c r="BI82" s="212" t="e">
        <f>BI$133*計算_投入係数表!BI82</f>
        <v>#DIV/0!</v>
      </c>
      <c r="BJ82" s="212" t="e">
        <f>BJ$133*計算_投入係数表!BJ82</f>
        <v>#DIV/0!</v>
      </c>
      <c r="BK82" s="212" t="e">
        <f>BK$133*計算_投入係数表!BK82</f>
        <v>#DIV/0!</v>
      </c>
      <c r="BL82" s="212" t="e">
        <f>BL$133*計算_投入係数表!BL82</f>
        <v>#DIV/0!</v>
      </c>
      <c r="BM82" s="212" t="e">
        <f>BM$133*計算_投入係数表!BM82</f>
        <v>#DIV/0!</v>
      </c>
      <c r="BN82" s="212" t="e">
        <f>BN$133*計算_投入係数表!BN82</f>
        <v>#DIV/0!</v>
      </c>
      <c r="BO82" s="212" t="e">
        <f>BO$133*計算_投入係数表!BO82</f>
        <v>#DIV/0!</v>
      </c>
      <c r="BP82" s="212" t="e">
        <f>BP$133*計算_投入係数表!BP82</f>
        <v>#DIV/0!</v>
      </c>
      <c r="BQ82" s="212" t="e">
        <f>BQ$133*計算_投入係数表!BQ82</f>
        <v>#DIV/0!</v>
      </c>
      <c r="BR82" s="212" t="e">
        <f>BR$133*計算_投入係数表!BR82</f>
        <v>#DIV/0!</v>
      </c>
      <c r="BS82" s="212" t="e">
        <f>BS$133*計算_投入係数表!BS82</f>
        <v>#DIV/0!</v>
      </c>
      <c r="BT82" s="212" t="e">
        <f>BT$133*計算_投入係数表!BT82</f>
        <v>#DIV/0!</v>
      </c>
      <c r="BU82" s="212" t="e">
        <f>BU$133*計算_投入係数表!BU82</f>
        <v>#DIV/0!</v>
      </c>
      <c r="BV82" s="212" t="e">
        <f>BV$133*計算_投入係数表!BV82</f>
        <v>#DIV/0!</v>
      </c>
      <c r="BW82" s="212" t="e">
        <f>BW$133*計算_投入係数表!BW82</f>
        <v>#DIV/0!</v>
      </c>
      <c r="BX82" s="212" t="e">
        <f>BX$133*計算_投入係数表!BX82</f>
        <v>#DIV/0!</v>
      </c>
      <c r="BY82" s="212" t="e">
        <f>BY$133*計算_投入係数表!BY82</f>
        <v>#DIV/0!</v>
      </c>
      <c r="BZ82" s="212" t="e">
        <f>BZ$133*計算_投入係数表!BZ82</f>
        <v>#DIV/0!</v>
      </c>
      <c r="CA82" s="212" t="e">
        <f>CA$133*計算_投入係数表!CA82</f>
        <v>#DIV/0!</v>
      </c>
      <c r="CB82" s="212" t="e">
        <f>CB$133*計算_投入係数表!CB82</f>
        <v>#DIV/0!</v>
      </c>
      <c r="CC82" s="212" t="e">
        <f>CC$133*計算_投入係数表!CC82</f>
        <v>#DIV/0!</v>
      </c>
      <c r="CD82" s="212" t="e">
        <f>CD$133*計算_投入係数表!CD82</f>
        <v>#DIV/0!</v>
      </c>
      <c r="CE82" s="212" t="e">
        <f>CE$133*計算_投入係数表!CE82</f>
        <v>#DIV/0!</v>
      </c>
      <c r="CF82" s="212" t="e">
        <f>CF$133*計算_投入係数表!CF82</f>
        <v>#DIV/0!</v>
      </c>
      <c r="CG82" s="212" t="e">
        <f>CG$133*計算_投入係数表!CG82</f>
        <v>#DIV/0!</v>
      </c>
      <c r="CH82" s="212" t="e">
        <f>CH$133*計算_投入係数表!CH82</f>
        <v>#DIV/0!</v>
      </c>
      <c r="CI82" s="212" t="e">
        <f>CI$133*計算_投入係数表!CI82</f>
        <v>#DIV/0!</v>
      </c>
      <c r="CJ82" s="212" t="e">
        <f>CJ$133*計算_投入係数表!CJ82</f>
        <v>#DIV/0!</v>
      </c>
      <c r="CK82" s="212" t="e">
        <f>CK$133*計算_投入係数表!CK82</f>
        <v>#DIV/0!</v>
      </c>
      <c r="CL82" s="212" t="e">
        <f>CL$133*計算_投入係数表!CL82</f>
        <v>#DIV/0!</v>
      </c>
      <c r="CM82" s="212" t="e">
        <f>CM$133*計算_投入係数表!CM82</f>
        <v>#DIV/0!</v>
      </c>
      <c r="CN82" s="212" t="e">
        <f>CN$133*計算_投入係数表!CN82</f>
        <v>#DIV/0!</v>
      </c>
      <c r="CO82" s="212" t="e">
        <f>CO$133*計算_投入係数表!CO82</f>
        <v>#DIV/0!</v>
      </c>
      <c r="CP82" s="212" t="e">
        <f>CP$133*計算_投入係数表!CP82</f>
        <v>#DIV/0!</v>
      </c>
      <c r="CQ82" s="212" t="e">
        <f>CQ$133*計算_投入係数表!CQ82</f>
        <v>#DIV/0!</v>
      </c>
      <c r="CR82" s="212" t="e">
        <f>CR$133*計算_投入係数表!CR82</f>
        <v>#DIV/0!</v>
      </c>
      <c r="CS82" s="212" t="e">
        <f>CS$133*計算_投入係数表!CS82</f>
        <v>#DIV/0!</v>
      </c>
      <c r="CT82" s="212" t="e">
        <f>CT$133*計算_投入係数表!CT82</f>
        <v>#DIV/0!</v>
      </c>
      <c r="CU82" s="212" t="e">
        <f>CU$133*計算_投入係数表!CU82</f>
        <v>#DIV/0!</v>
      </c>
      <c r="CV82" s="212" t="e">
        <f>CV$133*計算_投入係数表!CV82</f>
        <v>#DIV/0!</v>
      </c>
      <c r="CW82" s="212" t="e">
        <f>CW$133*計算_投入係数表!CW82</f>
        <v>#DIV/0!</v>
      </c>
      <c r="CX82" s="212" t="e">
        <f>CX$133*計算_投入係数表!CX82</f>
        <v>#DIV/0!</v>
      </c>
      <c r="CY82" s="212" t="e">
        <f>CY$133*計算_投入係数表!CY82</f>
        <v>#DIV/0!</v>
      </c>
      <c r="CZ82" s="212" t="e">
        <f>CZ$133*計算_投入係数表!CZ82</f>
        <v>#DIV/0!</v>
      </c>
      <c r="DA82" s="212" t="e">
        <f>DA$133*計算_投入係数表!DA82</f>
        <v>#DIV/0!</v>
      </c>
      <c r="DB82" s="212" t="e">
        <f>DB$133*計算_投入係数表!DB82</f>
        <v>#DIV/0!</v>
      </c>
      <c r="DC82" s="212" t="e">
        <f>DC$133*計算_投入係数表!DC82</f>
        <v>#DIV/0!</v>
      </c>
      <c r="DD82" s="212" t="e">
        <f>DD$133*計算_投入係数表!DD82</f>
        <v>#DIV/0!</v>
      </c>
      <c r="DE82" s="212" t="e">
        <f>DE$133*計算_投入係数表!DE82</f>
        <v>#DIV/0!</v>
      </c>
      <c r="DF82" s="212" t="e">
        <f>DF$133*計算_投入係数表!DF82</f>
        <v>#DIV/0!</v>
      </c>
      <c r="DG82" s="212" t="e">
        <f>DG$133*計算_投入係数表!DG82</f>
        <v>#DIV/0!</v>
      </c>
      <c r="DH82" s="212" t="e">
        <f>DH$133*計算_投入係数表!DH82</f>
        <v>#DIV/0!</v>
      </c>
      <c r="DI82" s="212" t="e">
        <f>DI$133*計算_投入係数表!DI82</f>
        <v>#DIV/0!</v>
      </c>
      <c r="DJ82" s="212" t="e">
        <f>DJ$133*計算_投入係数表!DJ82</f>
        <v>#DIV/0!</v>
      </c>
      <c r="DK82" s="212" t="e">
        <f>DK$133*計算_投入係数表!DK82</f>
        <v>#DIV/0!</v>
      </c>
      <c r="DL82" s="212" t="e">
        <f>DL$133*計算_投入係数表!DL82</f>
        <v>#DIV/0!</v>
      </c>
      <c r="DM82" s="212" t="e">
        <f>DM$133*計算_投入係数表!DM82</f>
        <v>#DIV/0!</v>
      </c>
      <c r="DN82" s="212" t="e">
        <f>DN$133*計算_投入係数表!DN82</f>
        <v>#DIV/0!</v>
      </c>
      <c r="DO82" s="212" t="e">
        <f>DO$133*計算_投入係数表!DO82</f>
        <v>#DIV/0!</v>
      </c>
      <c r="DP82" s="212" t="e">
        <f>DP$133*計算_投入係数表!DP82</f>
        <v>#DIV/0!</v>
      </c>
      <c r="DQ82" s="212" t="e">
        <f>DQ$133*計算_投入係数表!DQ82</f>
        <v>#DIV/0!</v>
      </c>
      <c r="DR82" s="212" t="e">
        <f>DR$133*計算_投入係数表!DR82</f>
        <v>#DIV/0!</v>
      </c>
      <c r="DS82" s="212" t="e">
        <f>DS$133*計算_投入係数表!DS82</f>
        <v>#DIV/0!</v>
      </c>
      <c r="DT82" s="213">
        <f t="shared" si="3"/>
        <v>0</v>
      </c>
      <c r="DU82" s="214">
        <f>SUMIF(振分, $C82, 入力_北海道基本取引表!DU$4:DU$124)*($DV$140/$DW$140)</f>
        <v>0</v>
      </c>
      <c r="DV82" s="214">
        <f>SUMIF(振分, $C82, 入力_北海道基本取引表!DV$4:DV$124)*(入力!$D$718/入力!$F$718)</f>
        <v>0</v>
      </c>
      <c r="DW82" s="214">
        <f>SUMIF(振分, $C82, 入力_北海道基本取引表!DW$4:DW$124)*(計算_基本取引表_調整前!$DV$141/計算_基本取引表_調整前!$DW$141)</f>
        <v>0</v>
      </c>
      <c r="DX82" s="214">
        <f>SUMIF(振分, $C82, 入力_北海道基本取引表!DX$4:DX$124)*(計算_基本取引表_調整前!$DV$142/計算_基本取引表_調整前!$DW$142)</f>
        <v>0</v>
      </c>
      <c r="DY82" s="214">
        <f>SUMIF(振分, $C82, 入力_北海道基本取引表!DY$4:DY$124)*(入力!$D$700/入力!$F$700)</f>
        <v>0</v>
      </c>
      <c r="DZ82" s="214">
        <f>SUMIF(振分, $C82, 入力_北海道基本取引表!DZ$4:DZ$124)*($DV$140/$DW$140)</f>
        <v>0</v>
      </c>
      <c r="EA82" s="214" t="e">
        <f>SUMIF(振分, $C82, 入力_北海道基本取引表!EA$4:EA$124)*($EJ82/SUMIF(振分, $C82, 入力_北海道基本取引表!$EO$4:$EO$124))</f>
        <v>#DIV/0!</v>
      </c>
      <c r="EB82" s="214"/>
      <c r="EC82" s="215" t="e">
        <f t="shared" si="4"/>
        <v>#DIV/0!</v>
      </c>
      <c r="ED82" s="216" t="e">
        <f t="shared" si="5"/>
        <v>#DIV/0!</v>
      </c>
      <c r="EE82" s="214"/>
      <c r="EF82" s="216"/>
      <c r="EG82" s="216"/>
      <c r="EH82" s="214"/>
      <c r="EI82" s="216"/>
      <c r="EJ82" s="216">
        <v>0</v>
      </c>
    </row>
    <row r="83" spans="2:140" s="6" customFormat="1" ht="12" x14ac:dyDescent="0.25">
      <c r="B83" s="53" t="s">
        <v>127</v>
      </c>
      <c r="C83" s="198" t="str">
        <v>-</v>
      </c>
      <c r="D83" s="223">
        <f>D$133*計算_投入係数表!D83</f>
        <v>0</v>
      </c>
      <c r="E83" s="224">
        <f>E$133*計算_投入係数表!E83</f>
        <v>0</v>
      </c>
      <c r="F83" s="224">
        <f>F$133*計算_投入係数表!F83</f>
        <v>0</v>
      </c>
      <c r="G83" s="224">
        <f>G$133*計算_投入係数表!G83</f>
        <v>0</v>
      </c>
      <c r="H83" s="224">
        <f>H$133*計算_投入係数表!H83</f>
        <v>0</v>
      </c>
      <c r="I83" s="224">
        <f>I$133*計算_投入係数表!I83</f>
        <v>0</v>
      </c>
      <c r="J83" s="224">
        <f>J$133*計算_投入係数表!J83</f>
        <v>0</v>
      </c>
      <c r="K83" s="224">
        <f>K$133*計算_投入係数表!K83</f>
        <v>0</v>
      </c>
      <c r="L83" s="224">
        <f>L$133*計算_投入係数表!L83</f>
        <v>0</v>
      </c>
      <c r="M83" s="224">
        <f>M$133*計算_投入係数表!M83</f>
        <v>0</v>
      </c>
      <c r="N83" s="224">
        <f>N$133*計算_投入係数表!N83</f>
        <v>0</v>
      </c>
      <c r="O83" s="224">
        <f>O$133*計算_投入係数表!O83</f>
        <v>0</v>
      </c>
      <c r="P83" s="224">
        <f>P$133*計算_投入係数表!P83</f>
        <v>0</v>
      </c>
      <c r="Q83" s="224" t="e">
        <f>Q$133*計算_投入係数表!Q83</f>
        <v>#DIV/0!</v>
      </c>
      <c r="R83" s="224" t="e">
        <f>R$133*計算_投入係数表!R83</f>
        <v>#DIV/0!</v>
      </c>
      <c r="S83" s="224" t="e">
        <f>S$133*計算_投入係数表!S83</f>
        <v>#DIV/0!</v>
      </c>
      <c r="T83" s="224" t="e">
        <f>T$133*計算_投入係数表!T83</f>
        <v>#DIV/0!</v>
      </c>
      <c r="U83" s="224" t="e">
        <f>U$133*計算_投入係数表!U83</f>
        <v>#DIV/0!</v>
      </c>
      <c r="V83" s="224" t="e">
        <f>V$133*計算_投入係数表!V83</f>
        <v>#DIV/0!</v>
      </c>
      <c r="W83" s="224" t="e">
        <f>W$133*計算_投入係数表!W83</f>
        <v>#DIV/0!</v>
      </c>
      <c r="X83" s="224" t="e">
        <f>X$133*計算_投入係数表!X83</f>
        <v>#DIV/0!</v>
      </c>
      <c r="Y83" s="224" t="e">
        <f>Y$133*計算_投入係数表!Y83</f>
        <v>#DIV/0!</v>
      </c>
      <c r="Z83" s="224" t="e">
        <f>Z$133*計算_投入係数表!Z83</f>
        <v>#DIV/0!</v>
      </c>
      <c r="AA83" s="224" t="e">
        <f>AA$133*計算_投入係数表!AA83</f>
        <v>#DIV/0!</v>
      </c>
      <c r="AB83" s="224" t="e">
        <f>AB$133*計算_投入係数表!AB83</f>
        <v>#DIV/0!</v>
      </c>
      <c r="AC83" s="224" t="e">
        <f>AC$133*計算_投入係数表!AC83</f>
        <v>#DIV/0!</v>
      </c>
      <c r="AD83" s="224" t="e">
        <f>AD$133*計算_投入係数表!AD83</f>
        <v>#DIV/0!</v>
      </c>
      <c r="AE83" s="224" t="e">
        <f>AE$133*計算_投入係数表!AE83</f>
        <v>#DIV/0!</v>
      </c>
      <c r="AF83" s="224" t="e">
        <f>AF$133*計算_投入係数表!AF83</f>
        <v>#DIV/0!</v>
      </c>
      <c r="AG83" s="224" t="e">
        <f>AG$133*計算_投入係数表!AG83</f>
        <v>#DIV/0!</v>
      </c>
      <c r="AH83" s="224" t="e">
        <f>AH$133*計算_投入係数表!AH83</f>
        <v>#DIV/0!</v>
      </c>
      <c r="AI83" s="224" t="e">
        <f>AI$133*計算_投入係数表!AI83</f>
        <v>#DIV/0!</v>
      </c>
      <c r="AJ83" s="224" t="e">
        <f>AJ$133*計算_投入係数表!AJ83</f>
        <v>#DIV/0!</v>
      </c>
      <c r="AK83" s="224" t="e">
        <f>AK$133*計算_投入係数表!AK83</f>
        <v>#DIV/0!</v>
      </c>
      <c r="AL83" s="224" t="e">
        <f>AL$133*計算_投入係数表!AL83</f>
        <v>#DIV/0!</v>
      </c>
      <c r="AM83" s="224" t="e">
        <f>AM$133*計算_投入係数表!AM83</f>
        <v>#DIV/0!</v>
      </c>
      <c r="AN83" s="224" t="e">
        <f>AN$133*計算_投入係数表!AN83</f>
        <v>#DIV/0!</v>
      </c>
      <c r="AO83" s="224" t="e">
        <f>AO$133*計算_投入係数表!AO83</f>
        <v>#DIV/0!</v>
      </c>
      <c r="AP83" s="224" t="e">
        <f>AP$133*計算_投入係数表!AP83</f>
        <v>#DIV/0!</v>
      </c>
      <c r="AQ83" s="224" t="e">
        <f>AQ$133*計算_投入係数表!AQ83</f>
        <v>#DIV/0!</v>
      </c>
      <c r="AR83" s="224" t="e">
        <f>AR$133*計算_投入係数表!AR83</f>
        <v>#DIV/0!</v>
      </c>
      <c r="AS83" s="224" t="e">
        <f>AS$133*計算_投入係数表!AS83</f>
        <v>#DIV/0!</v>
      </c>
      <c r="AT83" s="224" t="e">
        <f>AT$133*計算_投入係数表!AT83</f>
        <v>#DIV/0!</v>
      </c>
      <c r="AU83" s="224" t="e">
        <f>AU$133*計算_投入係数表!AU83</f>
        <v>#DIV/0!</v>
      </c>
      <c r="AV83" s="224" t="e">
        <f>AV$133*計算_投入係数表!AV83</f>
        <v>#DIV/0!</v>
      </c>
      <c r="AW83" s="224" t="e">
        <f>AW$133*計算_投入係数表!AW83</f>
        <v>#DIV/0!</v>
      </c>
      <c r="AX83" s="224" t="e">
        <f>AX$133*計算_投入係数表!AX83</f>
        <v>#DIV/0!</v>
      </c>
      <c r="AY83" s="224" t="e">
        <f>AY$133*計算_投入係数表!AY83</f>
        <v>#DIV/0!</v>
      </c>
      <c r="AZ83" s="224" t="e">
        <f>AZ$133*計算_投入係数表!AZ83</f>
        <v>#DIV/0!</v>
      </c>
      <c r="BA83" s="224" t="e">
        <f>BA$133*計算_投入係数表!BA83</f>
        <v>#DIV/0!</v>
      </c>
      <c r="BB83" s="224" t="e">
        <f>BB$133*計算_投入係数表!BB83</f>
        <v>#DIV/0!</v>
      </c>
      <c r="BC83" s="224" t="e">
        <f>BC$133*計算_投入係数表!BC83</f>
        <v>#DIV/0!</v>
      </c>
      <c r="BD83" s="224" t="e">
        <f>BD$133*計算_投入係数表!BD83</f>
        <v>#DIV/0!</v>
      </c>
      <c r="BE83" s="224" t="e">
        <f>BE$133*計算_投入係数表!BE83</f>
        <v>#DIV/0!</v>
      </c>
      <c r="BF83" s="224" t="e">
        <f>BF$133*計算_投入係数表!BF83</f>
        <v>#DIV/0!</v>
      </c>
      <c r="BG83" s="224" t="e">
        <f>BG$133*計算_投入係数表!BG83</f>
        <v>#DIV/0!</v>
      </c>
      <c r="BH83" s="224" t="e">
        <f>BH$133*計算_投入係数表!BH83</f>
        <v>#DIV/0!</v>
      </c>
      <c r="BI83" s="224" t="e">
        <f>BI$133*計算_投入係数表!BI83</f>
        <v>#DIV/0!</v>
      </c>
      <c r="BJ83" s="224" t="e">
        <f>BJ$133*計算_投入係数表!BJ83</f>
        <v>#DIV/0!</v>
      </c>
      <c r="BK83" s="224" t="e">
        <f>BK$133*計算_投入係数表!BK83</f>
        <v>#DIV/0!</v>
      </c>
      <c r="BL83" s="224" t="e">
        <f>BL$133*計算_投入係数表!BL83</f>
        <v>#DIV/0!</v>
      </c>
      <c r="BM83" s="224" t="e">
        <f>BM$133*計算_投入係数表!BM83</f>
        <v>#DIV/0!</v>
      </c>
      <c r="BN83" s="224" t="e">
        <f>BN$133*計算_投入係数表!BN83</f>
        <v>#DIV/0!</v>
      </c>
      <c r="BO83" s="224" t="e">
        <f>BO$133*計算_投入係数表!BO83</f>
        <v>#DIV/0!</v>
      </c>
      <c r="BP83" s="224" t="e">
        <f>BP$133*計算_投入係数表!BP83</f>
        <v>#DIV/0!</v>
      </c>
      <c r="BQ83" s="224" t="e">
        <f>BQ$133*計算_投入係数表!BQ83</f>
        <v>#DIV/0!</v>
      </c>
      <c r="BR83" s="224" t="e">
        <f>BR$133*計算_投入係数表!BR83</f>
        <v>#DIV/0!</v>
      </c>
      <c r="BS83" s="224" t="e">
        <f>BS$133*計算_投入係数表!BS83</f>
        <v>#DIV/0!</v>
      </c>
      <c r="BT83" s="224" t="e">
        <f>BT$133*計算_投入係数表!BT83</f>
        <v>#DIV/0!</v>
      </c>
      <c r="BU83" s="224" t="e">
        <f>BU$133*計算_投入係数表!BU83</f>
        <v>#DIV/0!</v>
      </c>
      <c r="BV83" s="224" t="e">
        <f>BV$133*計算_投入係数表!BV83</f>
        <v>#DIV/0!</v>
      </c>
      <c r="BW83" s="224" t="e">
        <f>BW$133*計算_投入係数表!BW83</f>
        <v>#DIV/0!</v>
      </c>
      <c r="BX83" s="224" t="e">
        <f>BX$133*計算_投入係数表!BX83</f>
        <v>#DIV/0!</v>
      </c>
      <c r="BY83" s="224" t="e">
        <f>BY$133*計算_投入係数表!BY83</f>
        <v>#DIV/0!</v>
      </c>
      <c r="BZ83" s="224" t="e">
        <f>BZ$133*計算_投入係数表!BZ83</f>
        <v>#DIV/0!</v>
      </c>
      <c r="CA83" s="224" t="e">
        <f>CA$133*計算_投入係数表!CA83</f>
        <v>#DIV/0!</v>
      </c>
      <c r="CB83" s="224" t="e">
        <f>CB$133*計算_投入係数表!CB83</f>
        <v>#DIV/0!</v>
      </c>
      <c r="CC83" s="224" t="e">
        <f>CC$133*計算_投入係数表!CC83</f>
        <v>#DIV/0!</v>
      </c>
      <c r="CD83" s="224" t="e">
        <f>CD$133*計算_投入係数表!CD83</f>
        <v>#DIV/0!</v>
      </c>
      <c r="CE83" s="224" t="e">
        <f>CE$133*計算_投入係数表!CE83</f>
        <v>#DIV/0!</v>
      </c>
      <c r="CF83" s="224" t="e">
        <f>CF$133*計算_投入係数表!CF83</f>
        <v>#DIV/0!</v>
      </c>
      <c r="CG83" s="224" t="e">
        <f>CG$133*計算_投入係数表!CG83</f>
        <v>#DIV/0!</v>
      </c>
      <c r="CH83" s="224" t="e">
        <f>CH$133*計算_投入係数表!CH83</f>
        <v>#DIV/0!</v>
      </c>
      <c r="CI83" s="224" t="e">
        <f>CI$133*計算_投入係数表!CI83</f>
        <v>#DIV/0!</v>
      </c>
      <c r="CJ83" s="224" t="e">
        <f>CJ$133*計算_投入係数表!CJ83</f>
        <v>#DIV/0!</v>
      </c>
      <c r="CK83" s="224" t="e">
        <f>CK$133*計算_投入係数表!CK83</f>
        <v>#DIV/0!</v>
      </c>
      <c r="CL83" s="224" t="e">
        <f>CL$133*計算_投入係数表!CL83</f>
        <v>#DIV/0!</v>
      </c>
      <c r="CM83" s="224" t="e">
        <f>CM$133*計算_投入係数表!CM83</f>
        <v>#DIV/0!</v>
      </c>
      <c r="CN83" s="224" t="e">
        <f>CN$133*計算_投入係数表!CN83</f>
        <v>#DIV/0!</v>
      </c>
      <c r="CO83" s="224" t="e">
        <f>CO$133*計算_投入係数表!CO83</f>
        <v>#DIV/0!</v>
      </c>
      <c r="CP83" s="224" t="e">
        <f>CP$133*計算_投入係数表!CP83</f>
        <v>#DIV/0!</v>
      </c>
      <c r="CQ83" s="224" t="e">
        <f>CQ$133*計算_投入係数表!CQ83</f>
        <v>#DIV/0!</v>
      </c>
      <c r="CR83" s="224" t="e">
        <f>CR$133*計算_投入係数表!CR83</f>
        <v>#DIV/0!</v>
      </c>
      <c r="CS83" s="224" t="e">
        <f>CS$133*計算_投入係数表!CS83</f>
        <v>#DIV/0!</v>
      </c>
      <c r="CT83" s="224" t="e">
        <f>CT$133*計算_投入係数表!CT83</f>
        <v>#DIV/0!</v>
      </c>
      <c r="CU83" s="224" t="e">
        <f>CU$133*計算_投入係数表!CU83</f>
        <v>#DIV/0!</v>
      </c>
      <c r="CV83" s="224" t="e">
        <f>CV$133*計算_投入係数表!CV83</f>
        <v>#DIV/0!</v>
      </c>
      <c r="CW83" s="224" t="e">
        <f>CW$133*計算_投入係数表!CW83</f>
        <v>#DIV/0!</v>
      </c>
      <c r="CX83" s="224" t="e">
        <f>CX$133*計算_投入係数表!CX83</f>
        <v>#DIV/0!</v>
      </c>
      <c r="CY83" s="224" t="e">
        <f>CY$133*計算_投入係数表!CY83</f>
        <v>#DIV/0!</v>
      </c>
      <c r="CZ83" s="224" t="e">
        <f>CZ$133*計算_投入係数表!CZ83</f>
        <v>#DIV/0!</v>
      </c>
      <c r="DA83" s="224" t="e">
        <f>DA$133*計算_投入係数表!DA83</f>
        <v>#DIV/0!</v>
      </c>
      <c r="DB83" s="224" t="e">
        <f>DB$133*計算_投入係数表!DB83</f>
        <v>#DIV/0!</v>
      </c>
      <c r="DC83" s="224" t="e">
        <f>DC$133*計算_投入係数表!DC83</f>
        <v>#DIV/0!</v>
      </c>
      <c r="DD83" s="224" t="e">
        <f>DD$133*計算_投入係数表!DD83</f>
        <v>#DIV/0!</v>
      </c>
      <c r="DE83" s="224" t="e">
        <f>DE$133*計算_投入係数表!DE83</f>
        <v>#DIV/0!</v>
      </c>
      <c r="DF83" s="224" t="e">
        <f>DF$133*計算_投入係数表!DF83</f>
        <v>#DIV/0!</v>
      </c>
      <c r="DG83" s="224" t="e">
        <f>DG$133*計算_投入係数表!DG83</f>
        <v>#DIV/0!</v>
      </c>
      <c r="DH83" s="224" t="e">
        <f>DH$133*計算_投入係数表!DH83</f>
        <v>#DIV/0!</v>
      </c>
      <c r="DI83" s="224" t="e">
        <f>DI$133*計算_投入係数表!DI83</f>
        <v>#DIV/0!</v>
      </c>
      <c r="DJ83" s="224" t="e">
        <f>DJ$133*計算_投入係数表!DJ83</f>
        <v>#DIV/0!</v>
      </c>
      <c r="DK83" s="224" t="e">
        <f>DK$133*計算_投入係数表!DK83</f>
        <v>#DIV/0!</v>
      </c>
      <c r="DL83" s="224" t="e">
        <f>DL$133*計算_投入係数表!DL83</f>
        <v>#DIV/0!</v>
      </c>
      <c r="DM83" s="224" t="e">
        <f>DM$133*計算_投入係数表!DM83</f>
        <v>#DIV/0!</v>
      </c>
      <c r="DN83" s="224" t="e">
        <f>DN$133*計算_投入係数表!DN83</f>
        <v>#DIV/0!</v>
      </c>
      <c r="DO83" s="224" t="e">
        <f>DO$133*計算_投入係数表!DO83</f>
        <v>#DIV/0!</v>
      </c>
      <c r="DP83" s="224" t="e">
        <f>DP$133*計算_投入係数表!DP83</f>
        <v>#DIV/0!</v>
      </c>
      <c r="DQ83" s="224" t="e">
        <f>DQ$133*計算_投入係数表!DQ83</f>
        <v>#DIV/0!</v>
      </c>
      <c r="DR83" s="224" t="e">
        <f>DR$133*計算_投入係数表!DR83</f>
        <v>#DIV/0!</v>
      </c>
      <c r="DS83" s="224" t="e">
        <f>DS$133*計算_投入係数表!DS83</f>
        <v>#DIV/0!</v>
      </c>
      <c r="DT83" s="225">
        <f t="shared" si="3"/>
        <v>0</v>
      </c>
      <c r="DU83" s="214">
        <f>SUMIF(振分, $C83, 入力_北海道基本取引表!DU$4:DU$124)*($DV$140/$DW$140)</f>
        <v>0</v>
      </c>
      <c r="DV83" s="214">
        <f>SUMIF(振分, $C83, 入力_北海道基本取引表!DV$4:DV$124)*(入力!$D$718/入力!$F$718)</f>
        <v>0</v>
      </c>
      <c r="DW83" s="214">
        <f>SUMIF(振分, $C83, 入力_北海道基本取引表!DW$4:DW$124)*(計算_基本取引表_調整前!$DV$141/計算_基本取引表_調整前!$DW$141)</f>
        <v>0</v>
      </c>
      <c r="DX83" s="214">
        <f>SUMIF(振分, $C83, 入力_北海道基本取引表!DX$4:DX$124)*(計算_基本取引表_調整前!$DV$142/計算_基本取引表_調整前!$DW$142)</f>
        <v>0</v>
      </c>
      <c r="DY83" s="214">
        <f>SUMIF(振分, $C83, 入力_北海道基本取引表!DY$4:DY$124)*(入力!$D$700/入力!$F$700)</f>
        <v>0</v>
      </c>
      <c r="DZ83" s="214">
        <f>SUMIF(振分, $C83, 入力_北海道基本取引表!DZ$4:DZ$124)*($DV$140/$DW$140)</f>
        <v>0</v>
      </c>
      <c r="EA83" s="214" t="e">
        <f>SUMIF(振分, $C83, 入力_北海道基本取引表!EA$4:EA$124)*($EJ83/SUMIF(振分, $C83, 入力_北海道基本取引表!$EO$4:$EO$124))</f>
        <v>#DIV/0!</v>
      </c>
      <c r="EB83" s="214"/>
      <c r="EC83" s="215" t="e">
        <f t="shared" si="4"/>
        <v>#DIV/0!</v>
      </c>
      <c r="ED83" s="216" t="e">
        <f t="shared" si="5"/>
        <v>#DIV/0!</v>
      </c>
      <c r="EE83" s="214"/>
      <c r="EF83" s="216"/>
      <c r="EG83" s="216"/>
      <c r="EH83" s="214"/>
      <c r="EI83" s="216"/>
      <c r="EJ83" s="216">
        <v>0</v>
      </c>
    </row>
    <row r="84" spans="2:140" s="6" customFormat="1" ht="12" x14ac:dyDescent="0.25">
      <c r="B84" s="53" t="s">
        <v>129</v>
      </c>
      <c r="C84" s="192" t="str">
        <v>-</v>
      </c>
      <c r="D84" s="211">
        <f>D$133*計算_投入係数表!D84</f>
        <v>0</v>
      </c>
      <c r="E84" s="212">
        <f>E$133*計算_投入係数表!E84</f>
        <v>0</v>
      </c>
      <c r="F84" s="212">
        <f>F$133*計算_投入係数表!F84</f>
        <v>0</v>
      </c>
      <c r="G84" s="212">
        <f>G$133*計算_投入係数表!G84</f>
        <v>0</v>
      </c>
      <c r="H84" s="212">
        <f>H$133*計算_投入係数表!H84</f>
        <v>0</v>
      </c>
      <c r="I84" s="212">
        <f>I$133*計算_投入係数表!I84</f>
        <v>0</v>
      </c>
      <c r="J84" s="212">
        <f>J$133*計算_投入係数表!J84</f>
        <v>0</v>
      </c>
      <c r="K84" s="212">
        <f>K$133*計算_投入係数表!K84</f>
        <v>0</v>
      </c>
      <c r="L84" s="212">
        <f>L$133*計算_投入係数表!L84</f>
        <v>0</v>
      </c>
      <c r="M84" s="212">
        <f>M$133*計算_投入係数表!M84</f>
        <v>0</v>
      </c>
      <c r="N84" s="212">
        <f>N$133*計算_投入係数表!N84</f>
        <v>0</v>
      </c>
      <c r="O84" s="212">
        <f>O$133*計算_投入係数表!O84</f>
        <v>0</v>
      </c>
      <c r="P84" s="212">
        <f>P$133*計算_投入係数表!P84</f>
        <v>0</v>
      </c>
      <c r="Q84" s="212" t="e">
        <f>Q$133*計算_投入係数表!Q84</f>
        <v>#DIV/0!</v>
      </c>
      <c r="R84" s="212" t="e">
        <f>R$133*計算_投入係数表!R84</f>
        <v>#DIV/0!</v>
      </c>
      <c r="S84" s="212" t="e">
        <f>S$133*計算_投入係数表!S84</f>
        <v>#DIV/0!</v>
      </c>
      <c r="T84" s="212" t="e">
        <f>T$133*計算_投入係数表!T84</f>
        <v>#DIV/0!</v>
      </c>
      <c r="U84" s="212" t="e">
        <f>U$133*計算_投入係数表!U84</f>
        <v>#DIV/0!</v>
      </c>
      <c r="V84" s="212" t="e">
        <f>V$133*計算_投入係数表!V84</f>
        <v>#DIV/0!</v>
      </c>
      <c r="W84" s="212" t="e">
        <f>W$133*計算_投入係数表!W84</f>
        <v>#DIV/0!</v>
      </c>
      <c r="X84" s="212" t="e">
        <f>X$133*計算_投入係数表!X84</f>
        <v>#DIV/0!</v>
      </c>
      <c r="Y84" s="212" t="e">
        <f>Y$133*計算_投入係数表!Y84</f>
        <v>#DIV/0!</v>
      </c>
      <c r="Z84" s="212" t="e">
        <f>Z$133*計算_投入係数表!Z84</f>
        <v>#DIV/0!</v>
      </c>
      <c r="AA84" s="212" t="e">
        <f>AA$133*計算_投入係数表!AA84</f>
        <v>#DIV/0!</v>
      </c>
      <c r="AB84" s="212" t="e">
        <f>AB$133*計算_投入係数表!AB84</f>
        <v>#DIV/0!</v>
      </c>
      <c r="AC84" s="212" t="e">
        <f>AC$133*計算_投入係数表!AC84</f>
        <v>#DIV/0!</v>
      </c>
      <c r="AD84" s="212" t="e">
        <f>AD$133*計算_投入係数表!AD84</f>
        <v>#DIV/0!</v>
      </c>
      <c r="AE84" s="212" t="e">
        <f>AE$133*計算_投入係数表!AE84</f>
        <v>#DIV/0!</v>
      </c>
      <c r="AF84" s="212" t="e">
        <f>AF$133*計算_投入係数表!AF84</f>
        <v>#DIV/0!</v>
      </c>
      <c r="AG84" s="212" t="e">
        <f>AG$133*計算_投入係数表!AG84</f>
        <v>#DIV/0!</v>
      </c>
      <c r="AH84" s="212" t="e">
        <f>AH$133*計算_投入係数表!AH84</f>
        <v>#DIV/0!</v>
      </c>
      <c r="AI84" s="212" t="e">
        <f>AI$133*計算_投入係数表!AI84</f>
        <v>#DIV/0!</v>
      </c>
      <c r="AJ84" s="212" t="e">
        <f>AJ$133*計算_投入係数表!AJ84</f>
        <v>#DIV/0!</v>
      </c>
      <c r="AK84" s="212" t="e">
        <f>AK$133*計算_投入係数表!AK84</f>
        <v>#DIV/0!</v>
      </c>
      <c r="AL84" s="212" t="e">
        <f>AL$133*計算_投入係数表!AL84</f>
        <v>#DIV/0!</v>
      </c>
      <c r="AM84" s="212" t="e">
        <f>AM$133*計算_投入係数表!AM84</f>
        <v>#DIV/0!</v>
      </c>
      <c r="AN84" s="212" t="e">
        <f>AN$133*計算_投入係数表!AN84</f>
        <v>#DIV/0!</v>
      </c>
      <c r="AO84" s="212" t="e">
        <f>AO$133*計算_投入係数表!AO84</f>
        <v>#DIV/0!</v>
      </c>
      <c r="AP84" s="212" t="e">
        <f>AP$133*計算_投入係数表!AP84</f>
        <v>#DIV/0!</v>
      </c>
      <c r="AQ84" s="212" t="e">
        <f>AQ$133*計算_投入係数表!AQ84</f>
        <v>#DIV/0!</v>
      </c>
      <c r="AR84" s="212" t="e">
        <f>AR$133*計算_投入係数表!AR84</f>
        <v>#DIV/0!</v>
      </c>
      <c r="AS84" s="212" t="e">
        <f>AS$133*計算_投入係数表!AS84</f>
        <v>#DIV/0!</v>
      </c>
      <c r="AT84" s="212" t="e">
        <f>AT$133*計算_投入係数表!AT84</f>
        <v>#DIV/0!</v>
      </c>
      <c r="AU84" s="212" t="e">
        <f>AU$133*計算_投入係数表!AU84</f>
        <v>#DIV/0!</v>
      </c>
      <c r="AV84" s="212" t="e">
        <f>AV$133*計算_投入係数表!AV84</f>
        <v>#DIV/0!</v>
      </c>
      <c r="AW84" s="212" t="e">
        <f>AW$133*計算_投入係数表!AW84</f>
        <v>#DIV/0!</v>
      </c>
      <c r="AX84" s="212" t="e">
        <f>AX$133*計算_投入係数表!AX84</f>
        <v>#DIV/0!</v>
      </c>
      <c r="AY84" s="212" t="e">
        <f>AY$133*計算_投入係数表!AY84</f>
        <v>#DIV/0!</v>
      </c>
      <c r="AZ84" s="212" t="e">
        <f>AZ$133*計算_投入係数表!AZ84</f>
        <v>#DIV/0!</v>
      </c>
      <c r="BA84" s="212" t="e">
        <f>BA$133*計算_投入係数表!BA84</f>
        <v>#DIV/0!</v>
      </c>
      <c r="BB84" s="212" t="e">
        <f>BB$133*計算_投入係数表!BB84</f>
        <v>#DIV/0!</v>
      </c>
      <c r="BC84" s="212" t="e">
        <f>BC$133*計算_投入係数表!BC84</f>
        <v>#DIV/0!</v>
      </c>
      <c r="BD84" s="212" t="e">
        <f>BD$133*計算_投入係数表!BD84</f>
        <v>#DIV/0!</v>
      </c>
      <c r="BE84" s="212" t="e">
        <f>BE$133*計算_投入係数表!BE84</f>
        <v>#DIV/0!</v>
      </c>
      <c r="BF84" s="212" t="e">
        <f>BF$133*計算_投入係数表!BF84</f>
        <v>#DIV/0!</v>
      </c>
      <c r="BG84" s="212" t="e">
        <f>BG$133*計算_投入係数表!BG84</f>
        <v>#DIV/0!</v>
      </c>
      <c r="BH84" s="212" t="e">
        <f>BH$133*計算_投入係数表!BH84</f>
        <v>#DIV/0!</v>
      </c>
      <c r="BI84" s="212" t="e">
        <f>BI$133*計算_投入係数表!BI84</f>
        <v>#DIV/0!</v>
      </c>
      <c r="BJ84" s="212" t="e">
        <f>BJ$133*計算_投入係数表!BJ84</f>
        <v>#DIV/0!</v>
      </c>
      <c r="BK84" s="212" t="e">
        <f>BK$133*計算_投入係数表!BK84</f>
        <v>#DIV/0!</v>
      </c>
      <c r="BL84" s="212" t="e">
        <f>BL$133*計算_投入係数表!BL84</f>
        <v>#DIV/0!</v>
      </c>
      <c r="BM84" s="212" t="e">
        <f>BM$133*計算_投入係数表!BM84</f>
        <v>#DIV/0!</v>
      </c>
      <c r="BN84" s="212" t="e">
        <f>BN$133*計算_投入係数表!BN84</f>
        <v>#DIV/0!</v>
      </c>
      <c r="BO84" s="212" t="e">
        <f>BO$133*計算_投入係数表!BO84</f>
        <v>#DIV/0!</v>
      </c>
      <c r="BP84" s="212" t="e">
        <f>BP$133*計算_投入係数表!BP84</f>
        <v>#DIV/0!</v>
      </c>
      <c r="BQ84" s="212" t="e">
        <f>BQ$133*計算_投入係数表!BQ84</f>
        <v>#DIV/0!</v>
      </c>
      <c r="BR84" s="212" t="e">
        <f>BR$133*計算_投入係数表!BR84</f>
        <v>#DIV/0!</v>
      </c>
      <c r="BS84" s="212" t="e">
        <f>BS$133*計算_投入係数表!BS84</f>
        <v>#DIV/0!</v>
      </c>
      <c r="BT84" s="212" t="e">
        <f>BT$133*計算_投入係数表!BT84</f>
        <v>#DIV/0!</v>
      </c>
      <c r="BU84" s="212" t="e">
        <f>BU$133*計算_投入係数表!BU84</f>
        <v>#DIV/0!</v>
      </c>
      <c r="BV84" s="212" t="e">
        <f>BV$133*計算_投入係数表!BV84</f>
        <v>#DIV/0!</v>
      </c>
      <c r="BW84" s="212" t="e">
        <f>BW$133*計算_投入係数表!BW84</f>
        <v>#DIV/0!</v>
      </c>
      <c r="BX84" s="212" t="e">
        <f>BX$133*計算_投入係数表!BX84</f>
        <v>#DIV/0!</v>
      </c>
      <c r="BY84" s="212" t="e">
        <f>BY$133*計算_投入係数表!BY84</f>
        <v>#DIV/0!</v>
      </c>
      <c r="BZ84" s="212" t="e">
        <f>BZ$133*計算_投入係数表!BZ84</f>
        <v>#DIV/0!</v>
      </c>
      <c r="CA84" s="212" t="e">
        <f>CA$133*計算_投入係数表!CA84</f>
        <v>#DIV/0!</v>
      </c>
      <c r="CB84" s="212" t="e">
        <f>CB$133*計算_投入係数表!CB84</f>
        <v>#DIV/0!</v>
      </c>
      <c r="CC84" s="212" t="e">
        <f>CC$133*計算_投入係数表!CC84</f>
        <v>#DIV/0!</v>
      </c>
      <c r="CD84" s="212" t="e">
        <f>CD$133*計算_投入係数表!CD84</f>
        <v>#DIV/0!</v>
      </c>
      <c r="CE84" s="212" t="e">
        <f>CE$133*計算_投入係数表!CE84</f>
        <v>#DIV/0!</v>
      </c>
      <c r="CF84" s="212" t="e">
        <f>CF$133*計算_投入係数表!CF84</f>
        <v>#DIV/0!</v>
      </c>
      <c r="CG84" s="212" t="e">
        <f>CG$133*計算_投入係数表!CG84</f>
        <v>#DIV/0!</v>
      </c>
      <c r="CH84" s="212" t="e">
        <f>CH$133*計算_投入係数表!CH84</f>
        <v>#DIV/0!</v>
      </c>
      <c r="CI84" s="212" t="e">
        <f>CI$133*計算_投入係数表!CI84</f>
        <v>#DIV/0!</v>
      </c>
      <c r="CJ84" s="212" t="e">
        <f>CJ$133*計算_投入係数表!CJ84</f>
        <v>#DIV/0!</v>
      </c>
      <c r="CK84" s="212" t="e">
        <f>CK$133*計算_投入係数表!CK84</f>
        <v>#DIV/0!</v>
      </c>
      <c r="CL84" s="212" t="e">
        <f>CL$133*計算_投入係数表!CL84</f>
        <v>#DIV/0!</v>
      </c>
      <c r="CM84" s="212" t="e">
        <f>CM$133*計算_投入係数表!CM84</f>
        <v>#DIV/0!</v>
      </c>
      <c r="CN84" s="212" t="e">
        <f>CN$133*計算_投入係数表!CN84</f>
        <v>#DIV/0!</v>
      </c>
      <c r="CO84" s="212" t="e">
        <f>CO$133*計算_投入係数表!CO84</f>
        <v>#DIV/0!</v>
      </c>
      <c r="CP84" s="212" t="e">
        <f>CP$133*計算_投入係数表!CP84</f>
        <v>#DIV/0!</v>
      </c>
      <c r="CQ84" s="212" t="e">
        <f>CQ$133*計算_投入係数表!CQ84</f>
        <v>#DIV/0!</v>
      </c>
      <c r="CR84" s="212" t="e">
        <f>CR$133*計算_投入係数表!CR84</f>
        <v>#DIV/0!</v>
      </c>
      <c r="CS84" s="212" t="e">
        <f>CS$133*計算_投入係数表!CS84</f>
        <v>#DIV/0!</v>
      </c>
      <c r="CT84" s="212" t="e">
        <f>CT$133*計算_投入係数表!CT84</f>
        <v>#DIV/0!</v>
      </c>
      <c r="CU84" s="212" t="e">
        <f>CU$133*計算_投入係数表!CU84</f>
        <v>#DIV/0!</v>
      </c>
      <c r="CV84" s="212" t="e">
        <f>CV$133*計算_投入係数表!CV84</f>
        <v>#DIV/0!</v>
      </c>
      <c r="CW84" s="212" t="e">
        <f>CW$133*計算_投入係数表!CW84</f>
        <v>#DIV/0!</v>
      </c>
      <c r="CX84" s="212" t="e">
        <f>CX$133*計算_投入係数表!CX84</f>
        <v>#DIV/0!</v>
      </c>
      <c r="CY84" s="212" t="e">
        <f>CY$133*計算_投入係数表!CY84</f>
        <v>#DIV/0!</v>
      </c>
      <c r="CZ84" s="212" t="e">
        <f>CZ$133*計算_投入係数表!CZ84</f>
        <v>#DIV/0!</v>
      </c>
      <c r="DA84" s="212" t="e">
        <f>DA$133*計算_投入係数表!DA84</f>
        <v>#DIV/0!</v>
      </c>
      <c r="DB84" s="212" t="e">
        <f>DB$133*計算_投入係数表!DB84</f>
        <v>#DIV/0!</v>
      </c>
      <c r="DC84" s="212" t="e">
        <f>DC$133*計算_投入係数表!DC84</f>
        <v>#DIV/0!</v>
      </c>
      <c r="DD84" s="212" t="e">
        <f>DD$133*計算_投入係数表!DD84</f>
        <v>#DIV/0!</v>
      </c>
      <c r="DE84" s="212" t="e">
        <f>DE$133*計算_投入係数表!DE84</f>
        <v>#DIV/0!</v>
      </c>
      <c r="DF84" s="212" t="e">
        <f>DF$133*計算_投入係数表!DF84</f>
        <v>#DIV/0!</v>
      </c>
      <c r="DG84" s="212" t="e">
        <f>DG$133*計算_投入係数表!DG84</f>
        <v>#DIV/0!</v>
      </c>
      <c r="DH84" s="212" t="e">
        <f>DH$133*計算_投入係数表!DH84</f>
        <v>#DIV/0!</v>
      </c>
      <c r="DI84" s="212" t="e">
        <f>DI$133*計算_投入係数表!DI84</f>
        <v>#DIV/0!</v>
      </c>
      <c r="DJ84" s="212" t="e">
        <f>DJ$133*計算_投入係数表!DJ84</f>
        <v>#DIV/0!</v>
      </c>
      <c r="DK84" s="212" t="e">
        <f>DK$133*計算_投入係数表!DK84</f>
        <v>#DIV/0!</v>
      </c>
      <c r="DL84" s="212" t="e">
        <f>DL$133*計算_投入係数表!DL84</f>
        <v>#DIV/0!</v>
      </c>
      <c r="DM84" s="212" t="e">
        <f>DM$133*計算_投入係数表!DM84</f>
        <v>#DIV/0!</v>
      </c>
      <c r="DN84" s="212" t="e">
        <f>DN$133*計算_投入係数表!DN84</f>
        <v>#DIV/0!</v>
      </c>
      <c r="DO84" s="212" t="e">
        <f>DO$133*計算_投入係数表!DO84</f>
        <v>#DIV/0!</v>
      </c>
      <c r="DP84" s="212" t="e">
        <f>DP$133*計算_投入係数表!DP84</f>
        <v>#DIV/0!</v>
      </c>
      <c r="DQ84" s="212" t="e">
        <f>DQ$133*計算_投入係数表!DQ84</f>
        <v>#DIV/0!</v>
      </c>
      <c r="DR84" s="212" t="e">
        <f>DR$133*計算_投入係数表!DR84</f>
        <v>#DIV/0!</v>
      </c>
      <c r="DS84" s="212" t="e">
        <f>DS$133*計算_投入係数表!DS84</f>
        <v>#DIV/0!</v>
      </c>
      <c r="DT84" s="213">
        <f t="shared" si="3"/>
        <v>0</v>
      </c>
      <c r="DU84" s="220">
        <f>SUMIF(振分, $C84, 入力_北海道基本取引表!DU$4:DU$124)*($DV$140/$DW$140)</f>
        <v>0</v>
      </c>
      <c r="DV84" s="220">
        <f>SUMIF(振分, $C84, 入力_北海道基本取引表!DV$4:DV$124)*(入力!$D$718/入力!$F$718)</f>
        <v>0</v>
      </c>
      <c r="DW84" s="220">
        <f>SUMIF(振分, $C84, 入力_北海道基本取引表!DW$4:DW$124)*(計算_基本取引表_調整前!$DV$141/計算_基本取引表_調整前!$DW$141)</f>
        <v>0</v>
      </c>
      <c r="DX84" s="220">
        <f>SUMIF(振分, $C84, 入力_北海道基本取引表!DX$4:DX$124)*(計算_基本取引表_調整前!$DV$142/計算_基本取引表_調整前!$DW$142)</f>
        <v>0</v>
      </c>
      <c r="DY84" s="220">
        <f>SUMIF(振分, $C84, 入力_北海道基本取引表!DY$4:DY$124)*(入力!$D$700/入力!$F$700)</f>
        <v>0</v>
      </c>
      <c r="DZ84" s="220">
        <f>SUMIF(振分, $C84, 入力_北海道基本取引表!DZ$4:DZ$124)*($DV$140/$DW$140)</f>
        <v>0</v>
      </c>
      <c r="EA84" s="220" t="e">
        <f>SUMIF(振分, $C84, 入力_北海道基本取引表!EA$4:EA$124)*($EJ84/SUMIF(振分, $C84, 入力_北海道基本取引表!$EO$4:$EO$124))</f>
        <v>#DIV/0!</v>
      </c>
      <c r="EB84" s="220"/>
      <c r="EC84" s="221" t="e">
        <f t="shared" si="4"/>
        <v>#DIV/0!</v>
      </c>
      <c r="ED84" s="222" t="e">
        <f t="shared" si="5"/>
        <v>#DIV/0!</v>
      </c>
      <c r="EE84" s="220"/>
      <c r="EF84" s="222"/>
      <c r="EG84" s="222"/>
      <c r="EH84" s="220"/>
      <c r="EI84" s="222"/>
      <c r="EJ84" s="216">
        <v>0</v>
      </c>
    </row>
    <row r="85" spans="2:140" s="6" customFormat="1" ht="12" x14ac:dyDescent="0.25">
      <c r="B85" s="53" t="s">
        <v>131</v>
      </c>
      <c r="C85" s="192" t="str">
        <v>-</v>
      </c>
      <c r="D85" s="211">
        <f>D$133*計算_投入係数表!D85</f>
        <v>0</v>
      </c>
      <c r="E85" s="212">
        <f>E$133*計算_投入係数表!E85</f>
        <v>0</v>
      </c>
      <c r="F85" s="212">
        <f>F$133*計算_投入係数表!F85</f>
        <v>0</v>
      </c>
      <c r="G85" s="212">
        <f>G$133*計算_投入係数表!G85</f>
        <v>0</v>
      </c>
      <c r="H85" s="212">
        <f>H$133*計算_投入係数表!H85</f>
        <v>0</v>
      </c>
      <c r="I85" s="212">
        <f>I$133*計算_投入係数表!I85</f>
        <v>0</v>
      </c>
      <c r="J85" s="212">
        <f>J$133*計算_投入係数表!J85</f>
        <v>0</v>
      </c>
      <c r="K85" s="212">
        <f>K$133*計算_投入係数表!K85</f>
        <v>0</v>
      </c>
      <c r="L85" s="212">
        <f>L$133*計算_投入係数表!L85</f>
        <v>0</v>
      </c>
      <c r="M85" s="212">
        <f>M$133*計算_投入係数表!M85</f>
        <v>0</v>
      </c>
      <c r="N85" s="212">
        <f>N$133*計算_投入係数表!N85</f>
        <v>0</v>
      </c>
      <c r="O85" s="212">
        <f>O$133*計算_投入係数表!O85</f>
        <v>0</v>
      </c>
      <c r="P85" s="212">
        <f>P$133*計算_投入係数表!P85</f>
        <v>0</v>
      </c>
      <c r="Q85" s="212" t="e">
        <f>Q$133*計算_投入係数表!Q85</f>
        <v>#DIV/0!</v>
      </c>
      <c r="R85" s="212" t="e">
        <f>R$133*計算_投入係数表!R85</f>
        <v>#DIV/0!</v>
      </c>
      <c r="S85" s="212" t="e">
        <f>S$133*計算_投入係数表!S85</f>
        <v>#DIV/0!</v>
      </c>
      <c r="T85" s="212" t="e">
        <f>T$133*計算_投入係数表!T85</f>
        <v>#DIV/0!</v>
      </c>
      <c r="U85" s="212" t="e">
        <f>U$133*計算_投入係数表!U85</f>
        <v>#DIV/0!</v>
      </c>
      <c r="V85" s="212" t="e">
        <f>V$133*計算_投入係数表!V85</f>
        <v>#DIV/0!</v>
      </c>
      <c r="W85" s="212" t="e">
        <f>W$133*計算_投入係数表!W85</f>
        <v>#DIV/0!</v>
      </c>
      <c r="X85" s="212" t="e">
        <f>X$133*計算_投入係数表!X85</f>
        <v>#DIV/0!</v>
      </c>
      <c r="Y85" s="212" t="e">
        <f>Y$133*計算_投入係数表!Y85</f>
        <v>#DIV/0!</v>
      </c>
      <c r="Z85" s="212" t="e">
        <f>Z$133*計算_投入係数表!Z85</f>
        <v>#DIV/0!</v>
      </c>
      <c r="AA85" s="212" t="e">
        <f>AA$133*計算_投入係数表!AA85</f>
        <v>#DIV/0!</v>
      </c>
      <c r="AB85" s="212" t="e">
        <f>AB$133*計算_投入係数表!AB85</f>
        <v>#DIV/0!</v>
      </c>
      <c r="AC85" s="212" t="e">
        <f>AC$133*計算_投入係数表!AC85</f>
        <v>#DIV/0!</v>
      </c>
      <c r="AD85" s="212" t="e">
        <f>AD$133*計算_投入係数表!AD85</f>
        <v>#DIV/0!</v>
      </c>
      <c r="AE85" s="212" t="e">
        <f>AE$133*計算_投入係数表!AE85</f>
        <v>#DIV/0!</v>
      </c>
      <c r="AF85" s="212" t="e">
        <f>AF$133*計算_投入係数表!AF85</f>
        <v>#DIV/0!</v>
      </c>
      <c r="AG85" s="212" t="e">
        <f>AG$133*計算_投入係数表!AG85</f>
        <v>#DIV/0!</v>
      </c>
      <c r="AH85" s="212" t="e">
        <f>AH$133*計算_投入係数表!AH85</f>
        <v>#DIV/0!</v>
      </c>
      <c r="AI85" s="212" t="e">
        <f>AI$133*計算_投入係数表!AI85</f>
        <v>#DIV/0!</v>
      </c>
      <c r="AJ85" s="212" t="e">
        <f>AJ$133*計算_投入係数表!AJ85</f>
        <v>#DIV/0!</v>
      </c>
      <c r="AK85" s="212" t="e">
        <f>AK$133*計算_投入係数表!AK85</f>
        <v>#DIV/0!</v>
      </c>
      <c r="AL85" s="212" t="e">
        <f>AL$133*計算_投入係数表!AL85</f>
        <v>#DIV/0!</v>
      </c>
      <c r="AM85" s="212" t="e">
        <f>AM$133*計算_投入係数表!AM85</f>
        <v>#DIV/0!</v>
      </c>
      <c r="AN85" s="212" t="e">
        <f>AN$133*計算_投入係数表!AN85</f>
        <v>#DIV/0!</v>
      </c>
      <c r="AO85" s="212" t="e">
        <f>AO$133*計算_投入係数表!AO85</f>
        <v>#DIV/0!</v>
      </c>
      <c r="AP85" s="212" t="e">
        <f>AP$133*計算_投入係数表!AP85</f>
        <v>#DIV/0!</v>
      </c>
      <c r="AQ85" s="212" t="e">
        <f>AQ$133*計算_投入係数表!AQ85</f>
        <v>#DIV/0!</v>
      </c>
      <c r="AR85" s="212" t="e">
        <f>AR$133*計算_投入係数表!AR85</f>
        <v>#DIV/0!</v>
      </c>
      <c r="AS85" s="212" t="e">
        <f>AS$133*計算_投入係数表!AS85</f>
        <v>#DIV/0!</v>
      </c>
      <c r="AT85" s="212" t="e">
        <f>AT$133*計算_投入係数表!AT85</f>
        <v>#DIV/0!</v>
      </c>
      <c r="AU85" s="212" t="e">
        <f>AU$133*計算_投入係数表!AU85</f>
        <v>#DIV/0!</v>
      </c>
      <c r="AV85" s="212" t="e">
        <f>AV$133*計算_投入係数表!AV85</f>
        <v>#DIV/0!</v>
      </c>
      <c r="AW85" s="212" t="e">
        <f>AW$133*計算_投入係数表!AW85</f>
        <v>#DIV/0!</v>
      </c>
      <c r="AX85" s="212" t="e">
        <f>AX$133*計算_投入係数表!AX85</f>
        <v>#DIV/0!</v>
      </c>
      <c r="AY85" s="212" t="e">
        <f>AY$133*計算_投入係数表!AY85</f>
        <v>#DIV/0!</v>
      </c>
      <c r="AZ85" s="212" t="e">
        <f>AZ$133*計算_投入係数表!AZ85</f>
        <v>#DIV/0!</v>
      </c>
      <c r="BA85" s="212" t="e">
        <f>BA$133*計算_投入係数表!BA85</f>
        <v>#DIV/0!</v>
      </c>
      <c r="BB85" s="212" t="e">
        <f>BB$133*計算_投入係数表!BB85</f>
        <v>#DIV/0!</v>
      </c>
      <c r="BC85" s="212" t="e">
        <f>BC$133*計算_投入係数表!BC85</f>
        <v>#DIV/0!</v>
      </c>
      <c r="BD85" s="212" t="e">
        <f>BD$133*計算_投入係数表!BD85</f>
        <v>#DIV/0!</v>
      </c>
      <c r="BE85" s="212" t="e">
        <f>BE$133*計算_投入係数表!BE85</f>
        <v>#DIV/0!</v>
      </c>
      <c r="BF85" s="212" t="e">
        <f>BF$133*計算_投入係数表!BF85</f>
        <v>#DIV/0!</v>
      </c>
      <c r="BG85" s="212" t="e">
        <f>BG$133*計算_投入係数表!BG85</f>
        <v>#DIV/0!</v>
      </c>
      <c r="BH85" s="212" t="e">
        <f>BH$133*計算_投入係数表!BH85</f>
        <v>#DIV/0!</v>
      </c>
      <c r="BI85" s="212" t="e">
        <f>BI$133*計算_投入係数表!BI85</f>
        <v>#DIV/0!</v>
      </c>
      <c r="BJ85" s="212" t="e">
        <f>BJ$133*計算_投入係数表!BJ85</f>
        <v>#DIV/0!</v>
      </c>
      <c r="BK85" s="212" t="e">
        <f>BK$133*計算_投入係数表!BK85</f>
        <v>#DIV/0!</v>
      </c>
      <c r="BL85" s="212" t="e">
        <f>BL$133*計算_投入係数表!BL85</f>
        <v>#DIV/0!</v>
      </c>
      <c r="BM85" s="212" t="e">
        <f>BM$133*計算_投入係数表!BM85</f>
        <v>#DIV/0!</v>
      </c>
      <c r="BN85" s="212" t="e">
        <f>BN$133*計算_投入係数表!BN85</f>
        <v>#DIV/0!</v>
      </c>
      <c r="BO85" s="212" t="e">
        <f>BO$133*計算_投入係数表!BO85</f>
        <v>#DIV/0!</v>
      </c>
      <c r="BP85" s="212" t="e">
        <f>BP$133*計算_投入係数表!BP85</f>
        <v>#DIV/0!</v>
      </c>
      <c r="BQ85" s="212" t="e">
        <f>BQ$133*計算_投入係数表!BQ85</f>
        <v>#DIV/0!</v>
      </c>
      <c r="BR85" s="212" t="e">
        <f>BR$133*計算_投入係数表!BR85</f>
        <v>#DIV/0!</v>
      </c>
      <c r="BS85" s="212" t="e">
        <f>BS$133*計算_投入係数表!BS85</f>
        <v>#DIV/0!</v>
      </c>
      <c r="BT85" s="212" t="e">
        <f>BT$133*計算_投入係数表!BT85</f>
        <v>#DIV/0!</v>
      </c>
      <c r="BU85" s="212" t="e">
        <f>BU$133*計算_投入係数表!BU85</f>
        <v>#DIV/0!</v>
      </c>
      <c r="BV85" s="212" t="e">
        <f>BV$133*計算_投入係数表!BV85</f>
        <v>#DIV/0!</v>
      </c>
      <c r="BW85" s="212" t="e">
        <f>BW$133*計算_投入係数表!BW85</f>
        <v>#DIV/0!</v>
      </c>
      <c r="BX85" s="212" t="e">
        <f>BX$133*計算_投入係数表!BX85</f>
        <v>#DIV/0!</v>
      </c>
      <c r="BY85" s="212" t="e">
        <f>BY$133*計算_投入係数表!BY85</f>
        <v>#DIV/0!</v>
      </c>
      <c r="BZ85" s="212" t="e">
        <f>BZ$133*計算_投入係数表!BZ85</f>
        <v>#DIV/0!</v>
      </c>
      <c r="CA85" s="212" t="e">
        <f>CA$133*計算_投入係数表!CA85</f>
        <v>#DIV/0!</v>
      </c>
      <c r="CB85" s="212" t="e">
        <f>CB$133*計算_投入係数表!CB85</f>
        <v>#DIV/0!</v>
      </c>
      <c r="CC85" s="212" t="e">
        <f>CC$133*計算_投入係数表!CC85</f>
        <v>#DIV/0!</v>
      </c>
      <c r="CD85" s="212" t="e">
        <f>CD$133*計算_投入係数表!CD85</f>
        <v>#DIV/0!</v>
      </c>
      <c r="CE85" s="212" t="e">
        <f>CE$133*計算_投入係数表!CE85</f>
        <v>#DIV/0!</v>
      </c>
      <c r="CF85" s="212" t="e">
        <f>CF$133*計算_投入係数表!CF85</f>
        <v>#DIV/0!</v>
      </c>
      <c r="CG85" s="212" t="e">
        <f>CG$133*計算_投入係数表!CG85</f>
        <v>#DIV/0!</v>
      </c>
      <c r="CH85" s="212" t="e">
        <f>CH$133*計算_投入係数表!CH85</f>
        <v>#DIV/0!</v>
      </c>
      <c r="CI85" s="212" t="e">
        <f>CI$133*計算_投入係数表!CI85</f>
        <v>#DIV/0!</v>
      </c>
      <c r="CJ85" s="212" t="e">
        <f>CJ$133*計算_投入係数表!CJ85</f>
        <v>#DIV/0!</v>
      </c>
      <c r="CK85" s="212" t="e">
        <f>CK$133*計算_投入係数表!CK85</f>
        <v>#DIV/0!</v>
      </c>
      <c r="CL85" s="212" t="e">
        <f>CL$133*計算_投入係数表!CL85</f>
        <v>#DIV/0!</v>
      </c>
      <c r="CM85" s="212" t="e">
        <f>CM$133*計算_投入係数表!CM85</f>
        <v>#DIV/0!</v>
      </c>
      <c r="CN85" s="212" t="e">
        <f>CN$133*計算_投入係数表!CN85</f>
        <v>#DIV/0!</v>
      </c>
      <c r="CO85" s="212" t="e">
        <f>CO$133*計算_投入係数表!CO85</f>
        <v>#DIV/0!</v>
      </c>
      <c r="CP85" s="212" t="e">
        <f>CP$133*計算_投入係数表!CP85</f>
        <v>#DIV/0!</v>
      </c>
      <c r="CQ85" s="212" t="e">
        <f>CQ$133*計算_投入係数表!CQ85</f>
        <v>#DIV/0!</v>
      </c>
      <c r="CR85" s="212" t="e">
        <f>CR$133*計算_投入係数表!CR85</f>
        <v>#DIV/0!</v>
      </c>
      <c r="CS85" s="212" t="e">
        <f>CS$133*計算_投入係数表!CS85</f>
        <v>#DIV/0!</v>
      </c>
      <c r="CT85" s="212" t="e">
        <f>CT$133*計算_投入係数表!CT85</f>
        <v>#DIV/0!</v>
      </c>
      <c r="CU85" s="212" t="e">
        <f>CU$133*計算_投入係数表!CU85</f>
        <v>#DIV/0!</v>
      </c>
      <c r="CV85" s="212" t="e">
        <f>CV$133*計算_投入係数表!CV85</f>
        <v>#DIV/0!</v>
      </c>
      <c r="CW85" s="212" t="e">
        <f>CW$133*計算_投入係数表!CW85</f>
        <v>#DIV/0!</v>
      </c>
      <c r="CX85" s="212" t="e">
        <f>CX$133*計算_投入係数表!CX85</f>
        <v>#DIV/0!</v>
      </c>
      <c r="CY85" s="212" t="e">
        <f>CY$133*計算_投入係数表!CY85</f>
        <v>#DIV/0!</v>
      </c>
      <c r="CZ85" s="212" t="e">
        <f>CZ$133*計算_投入係数表!CZ85</f>
        <v>#DIV/0!</v>
      </c>
      <c r="DA85" s="212" t="e">
        <f>DA$133*計算_投入係数表!DA85</f>
        <v>#DIV/0!</v>
      </c>
      <c r="DB85" s="212" t="e">
        <f>DB$133*計算_投入係数表!DB85</f>
        <v>#DIV/0!</v>
      </c>
      <c r="DC85" s="212" t="e">
        <f>DC$133*計算_投入係数表!DC85</f>
        <v>#DIV/0!</v>
      </c>
      <c r="DD85" s="212" t="e">
        <f>DD$133*計算_投入係数表!DD85</f>
        <v>#DIV/0!</v>
      </c>
      <c r="DE85" s="212" t="e">
        <f>DE$133*計算_投入係数表!DE85</f>
        <v>#DIV/0!</v>
      </c>
      <c r="DF85" s="212" t="e">
        <f>DF$133*計算_投入係数表!DF85</f>
        <v>#DIV/0!</v>
      </c>
      <c r="DG85" s="212" t="e">
        <f>DG$133*計算_投入係数表!DG85</f>
        <v>#DIV/0!</v>
      </c>
      <c r="DH85" s="212" t="e">
        <f>DH$133*計算_投入係数表!DH85</f>
        <v>#DIV/0!</v>
      </c>
      <c r="DI85" s="212" t="e">
        <f>DI$133*計算_投入係数表!DI85</f>
        <v>#DIV/0!</v>
      </c>
      <c r="DJ85" s="212" t="e">
        <f>DJ$133*計算_投入係数表!DJ85</f>
        <v>#DIV/0!</v>
      </c>
      <c r="DK85" s="212" t="e">
        <f>DK$133*計算_投入係数表!DK85</f>
        <v>#DIV/0!</v>
      </c>
      <c r="DL85" s="212" t="e">
        <f>DL$133*計算_投入係数表!DL85</f>
        <v>#DIV/0!</v>
      </c>
      <c r="DM85" s="212" t="e">
        <f>DM$133*計算_投入係数表!DM85</f>
        <v>#DIV/0!</v>
      </c>
      <c r="DN85" s="212" t="e">
        <f>DN$133*計算_投入係数表!DN85</f>
        <v>#DIV/0!</v>
      </c>
      <c r="DO85" s="212" t="e">
        <f>DO$133*計算_投入係数表!DO85</f>
        <v>#DIV/0!</v>
      </c>
      <c r="DP85" s="212" t="e">
        <f>DP$133*計算_投入係数表!DP85</f>
        <v>#DIV/0!</v>
      </c>
      <c r="DQ85" s="212" t="e">
        <f>DQ$133*計算_投入係数表!DQ85</f>
        <v>#DIV/0!</v>
      </c>
      <c r="DR85" s="212" t="e">
        <f>DR$133*計算_投入係数表!DR85</f>
        <v>#DIV/0!</v>
      </c>
      <c r="DS85" s="212" t="e">
        <f>DS$133*計算_投入係数表!DS85</f>
        <v>#DIV/0!</v>
      </c>
      <c r="DT85" s="213">
        <f t="shared" si="3"/>
        <v>0</v>
      </c>
      <c r="DU85" s="214">
        <f>SUMIF(振分, $C85, 入力_北海道基本取引表!DU$4:DU$124)*($DV$140/$DW$140)</f>
        <v>0</v>
      </c>
      <c r="DV85" s="214">
        <f>SUMIF(振分, $C85, 入力_北海道基本取引表!DV$4:DV$124)*(入力!$D$718/入力!$F$718)</f>
        <v>0</v>
      </c>
      <c r="DW85" s="214">
        <f>SUMIF(振分, $C85, 入力_北海道基本取引表!DW$4:DW$124)*(計算_基本取引表_調整前!$DV$141/計算_基本取引表_調整前!$DW$141)</f>
        <v>0</v>
      </c>
      <c r="DX85" s="214">
        <f>SUMIF(振分, $C85, 入力_北海道基本取引表!DX$4:DX$124)*(計算_基本取引表_調整前!$DV$142/計算_基本取引表_調整前!$DW$142)</f>
        <v>0</v>
      </c>
      <c r="DY85" s="214">
        <f>SUMIF(振分, $C85, 入力_北海道基本取引表!DY$4:DY$124)*(入力!$D$700/入力!$F$700)</f>
        <v>0</v>
      </c>
      <c r="DZ85" s="214">
        <f>SUMIF(振分, $C85, 入力_北海道基本取引表!DZ$4:DZ$124)*($DV$140/$DW$140)</f>
        <v>0</v>
      </c>
      <c r="EA85" s="214" t="e">
        <f>SUMIF(振分, $C85, 入力_北海道基本取引表!EA$4:EA$124)*($EJ85/SUMIF(振分, $C85, 入力_北海道基本取引表!$EO$4:$EO$124))</f>
        <v>#DIV/0!</v>
      </c>
      <c r="EB85" s="214"/>
      <c r="EC85" s="215" t="e">
        <f t="shared" si="4"/>
        <v>#DIV/0!</v>
      </c>
      <c r="ED85" s="216" t="e">
        <f t="shared" si="5"/>
        <v>#DIV/0!</v>
      </c>
      <c r="EE85" s="214"/>
      <c r="EF85" s="216"/>
      <c r="EG85" s="216"/>
      <c r="EH85" s="214"/>
      <c r="EI85" s="216"/>
      <c r="EJ85" s="216">
        <v>0</v>
      </c>
    </row>
    <row r="86" spans="2:140" s="6" customFormat="1" ht="12" x14ac:dyDescent="0.25">
      <c r="B86" s="53" t="s">
        <v>133</v>
      </c>
      <c r="C86" s="192" t="str">
        <v>-</v>
      </c>
      <c r="D86" s="211">
        <f>D$133*計算_投入係数表!D86</f>
        <v>0</v>
      </c>
      <c r="E86" s="212">
        <f>E$133*計算_投入係数表!E86</f>
        <v>0</v>
      </c>
      <c r="F86" s="212">
        <f>F$133*計算_投入係数表!F86</f>
        <v>0</v>
      </c>
      <c r="G86" s="212">
        <f>G$133*計算_投入係数表!G86</f>
        <v>0</v>
      </c>
      <c r="H86" s="212">
        <f>H$133*計算_投入係数表!H86</f>
        <v>0</v>
      </c>
      <c r="I86" s="212">
        <f>I$133*計算_投入係数表!I86</f>
        <v>0</v>
      </c>
      <c r="J86" s="212">
        <f>J$133*計算_投入係数表!J86</f>
        <v>0</v>
      </c>
      <c r="K86" s="212">
        <f>K$133*計算_投入係数表!K86</f>
        <v>0</v>
      </c>
      <c r="L86" s="212">
        <f>L$133*計算_投入係数表!L86</f>
        <v>0</v>
      </c>
      <c r="M86" s="212">
        <f>M$133*計算_投入係数表!M86</f>
        <v>0</v>
      </c>
      <c r="N86" s="212">
        <f>N$133*計算_投入係数表!N86</f>
        <v>0</v>
      </c>
      <c r="O86" s="212">
        <f>O$133*計算_投入係数表!O86</f>
        <v>0</v>
      </c>
      <c r="P86" s="212">
        <f>P$133*計算_投入係数表!P86</f>
        <v>0</v>
      </c>
      <c r="Q86" s="212" t="e">
        <f>Q$133*計算_投入係数表!Q86</f>
        <v>#DIV/0!</v>
      </c>
      <c r="R86" s="212" t="e">
        <f>R$133*計算_投入係数表!R86</f>
        <v>#DIV/0!</v>
      </c>
      <c r="S86" s="212" t="e">
        <f>S$133*計算_投入係数表!S86</f>
        <v>#DIV/0!</v>
      </c>
      <c r="T86" s="212" t="e">
        <f>T$133*計算_投入係数表!T86</f>
        <v>#DIV/0!</v>
      </c>
      <c r="U86" s="212" t="e">
        <f>U$133*計算_投入係数表!U86</f>
        <v>#DIV/0!</v>
      </c>
      <c r="V86" s="212" t="e">
        <f>V$133*計算_投入係数表!V86</f>
        <v>#DIV/0!</v>
      </c>
      <c r="W86" s="212" t="e">
        <f>W$133*計算_投入係数表!W86</f>
        <v>#DIV/0!</v>
      </c>
      <c r="X86" s="212" t="e">
        <f>X$133*計算_投入係数表!X86</f>
        <v>#DIV/0!</v>
      </c>
      <c r="Y86" s="212" t="e">
        <f>Y$133*計算_投入係数表!Y86</f>
        <v>#DIV/0!</v>
      </c>
      <c r="Z86" s="212" t="e">
        <f>Z$133*計算_投入係数表!Z86</f>
        <v>#DIV/0!</v>
      </c>
      <c r="AA86" s="212" t="e">
        <f>AA$133*計算_投入係数表!AA86</f>
        <v>#DIV/0!</v>
      </c>
      <c r="AB86" s="212" t="e">
        <f>AB$133*計算_投入係数表!AB86</f>
        <v>#DIV/0!</v>
      </c>
      <c r="AC86" s="212" t="e">
        <f>AC$133*計算_投入係数表!AC86</f>
        <v>#DIV/0!</v>
      </c>
      <c r="AD86" s="212" t="e">
        <f>AD$133*計算_投入係数表!AD86</f>
        <v>#DIV/0!</v>
      </c>
      <c r="AE86" s="212" t="e">
        <f>AE$133*計算_投入係数表!AE86</f>
        <v>#DIV/0!</v>
      </c>
      <c r="AF86" s="212" t="e">
        <f>AF$133*計算_投入係数表!AF86</f>
        <v>#DIV/0!</v>
      </c>
      <c r="AG86" s="212" t="e">
        <f>AG$133*計算_投入係数表!AG86</f>
        <v>#DIV/0!</v>
      </c>
      <c r="AH86" s="212" t="e">
        <f>AH$133*計算_投入係数表!AH86</f>
        <v>#DIV/0!</v>
      </c>
      <c r="AI86" s="212" t="e">
        <f>AI$133*計算_投入係数表!AI86</f>
        <v>#DIV/0!</v>
      </c>
      <c r="AJ86" s="212" t="e">
        <f>AJ$133*計算_投入係数表!AJ86</f>
        <v>#DIV/0!</v>
      </c>
      <c r="AK86" s="212" t="e">
        <f>AK$133*計算_投入係数表!AK86</f>
        <v>#DIV/0!</v>
      </c>
      <c r="AL86" s="212" t="e">
        <f>AL$133*計算_投入係数表!AL86</f>
        <v>#DIV/0!</v>
      </c>
      <c r="AM86" s="212" t="e">
        <f>AM$133*計算_投入係数表!AM86</f>
        <v>#DIV/0!</v>
      </c>
      <c r="AN86" s="212" t="e">
        <f>AN$133*計算_投入係数表!AN86</f>
        <v>#DIV/0!</v>
      </c>
      <c r="AO86" s="212" t="e">
        <f>AO$133*計算_投入係数表!AO86</f>
        <v>#DIV/0!</v>
      </c>
      <c r="AP86" s="212" t="e">
        <f>AP$133*計算_投入係数表!AP86</f>
        <v>#DIV/0!</v>
      </c>
      <c r="AQ86" s="212" t="e">
        <f>AQ$133*計算_投入係数表!AQ86</f>
        <v>#DIV/0!</v>
      </c>
      <c r="AR86" s="212" t="e">
        <f>AR$133*計算_投入係数表!AR86</f>
        <v>#DIV/0!</v>
      </c>
      <c r="AS86" s="212" t="e">
        <f>AS$133*計算_投入係数表!AS86</f>
        <v>#DIV/0!</v>
      </c>
      <c r="AT86" s="212" t="e">
        <f>AT$133*計算_投入係数表!AT86</f>
        <v>#DIV/0!</v>
      </c>
      <c r="AU86" s="212" t="e">
        <f>AU$133*計算_投入係数表!AU86</f>
        <v>#DIV/0!</v>
      </c>
      <c r="AV86" s="212" t="e">
        <f>AV$133*計算_投入係数表!AV86</f>
        <v>#DIV/0!</v>
      </c>
      <c r="AW86" s="212" t="e">
        <f>AW$133*計算_投入係数表!AW86</f>
        <v>#DIV/0!</v>
      </c>
      <c r="AX86" s="212" t="e">
        <f>AX$133*計算_投入係数表!AX86</f>
        <v>#DIV/0!</v>
      </c>
      <c r="AY86" s="212" t="e">
        <f>AY$133*計算_投入係数表!AY86</f>
        <v>#DIV/0!</v>
      </c>
      <c r="AZ86" s="212" t="e">
        <f>AZ$133*計算_投入係数表!AZ86</f>
        <v>#DIV/0!</v>
      </c>
      <c r="BA86" s="212" t="e">
        <f>BA$133*計算_投入係数表!BA86</f>
        <v>#DIV/0!</v>
      </c>
      <c r="BB86" s="212" t="e">
        <f>BB$133*計算_投入係数表!BB86</f>
        <v>#DIV/0!</v>
      </c>
      <c r="BC86" s="212" t="e">
        <f>BC$133*計算_投入係数表!BC86</f>
        <v>#DIV/0!</v>
      </c>
      <c r="BD86" s="212" t="e">
        <f>BD$133*計算_投入係数表!BD86</f>
        <v>#DIV/0!</v>
      </c>
      <c r="BE86" s="212" t="e">
        <f>BE$133*計算_投入係数表!BE86</f>
        <v>#DIV/0!</v>
      </c>
      <c r="BF86" s="212" t="e">
        <f>BF$133*計算_投入係数表!BF86</f>
        <v>#DIV/0!</v>
      </c>
      <c r="BG86" s="212" t="e">
        <f>BG$133*計算_投入係数表!BG86</f>
        <v>#DIV/0!</v>
      </c>
      <c r="BH86" s="212" t="e">
        <f>BH$133*計算_投入係数表!BH86</f>
        <v>#DIV/0!</v>
      </c>
      <c r="BI86" s="212" t="e">
        <f>BI$133*計算_投入係数表!BI86</f>
        <v>#DIV/0!</v>
      </c>
      <c r="BJ86" s="212" t="e">
        <f>BJ$133*計算_投入係数表!BJ86</f>
        <v>#DIV/0!</v>
      </c>
      <c r="BK86" s="212" t="e">
        <f>BK$133*計算_投入係数表!BK86</f>
        <v>#DIV/0!</v>
      </c>
      <c r="BL86" s="212" t="e">
        <f>BL$133*計算_投入係数表!BL86</f>
        <v>#DIV/0!</v>
      </c>
      <c r="BM86" s="212" t="e">
        <f>BM$133*計算_投入係数表!BM86</f>
        <v>#DIV/0!</v>
      </c>
      <c r="BN86" s="212" t="e">
        <f>BN$133*計算_投入係数表!BN86</f>
        <v>#DIV/0!</v>
      </c>
      <c r="BO86" s="212" t="e">
        <f>BO$133*計算_投入係数表!BO86</f>
        <v>#DIV/0!</v>
      </c>
      <c r="BP86" s="212" t="e">
        <f>BP$133*計算_投入係数表!BP86</f>
        <v>#DIV/0!</v>
      </c>
      <c r="BQ86" s="212" t="e">
        <f>BQ$133*計算_投入係数表!BQ86</f>
        <v>#DIV/0!</v>
      </c>
      <c r="BR86" s="212" t="e">
        <f>BR$133*計算_投入係数表!BR86</f>
        <v>#DIV/0!</v>
      </c>
      <c r="BS86" s="212" t="e">
        <f>BS$133*計算_投入係数表!BS86</f>
        <v>#DIV/0!</v>
      </c>
      <c r="BT86" s="212" t="e">
        <f>BT$133*計算_投入係数表!BT86</f>
        <v>#DIV/0!</v>
      </c>
      <c r="BU86" s="212" t="e">
        <f>BU$133*計算_投入係数表!BU86</f>
        <v>#DIV/0!</v>
      </c>
      <c r="BV86" s="212" t="e">
        <f>BV$133*計算_投入係数表!BV86</f>
        <v>#DIV/0!</v>
      </c>
      <c r="BW86" s="212" t="e">
        <f>BW$133*計算_投入係数表!BW86</f>
        <v>#DIV/0!</v>
      </c>
      <c r="BX86" s="212" t="e">
        <f>BX$133*計算_投入係数表!BX86</f>
        <v>#DIV/0!</v>
      </c>
      <c r="BY86" s="212" t="e">
        <f>BY$133*計算_投入係数表!BY86</f>
        <v>#DIV/0!</v>
      </c>
      <c r="BZ86" s="212" t="e">
        <f>BZ$133*計算_投入係数表!BZ86</f>
        <v>#DIV/0!</v>
      </c>
      <c r="CA86" s="212" t="e">
        <f>CA$133*計算_投入係数表!CA86</f>
        <v>#DIV/0!</v>
      </c>
      <c r="CB86" s="212" t="e">
        <f>CB$133*計算_投入係数表!CB86</f>
        <v>#DIV/0!</v>
      </c>
      <c r="CC86" s="212" t="e">
        <f>CC$133*計算_投入係数表!CC86</f>
        <v>#DIV/0!</v>
      </c>
      <c r="CD86" s="212" t="e">
        <f>CD$133*計算_投入係数表!CD86</f>
        <v>#DIV/0!</v>
      </c>
      <c r="CE86" s="212" t="e">
        <f>CE$133*計算_投入係数表!CE86</f>
        <v>#DIV/0!</v>
      </c>
      <c r="CF86" s="212" t="e">
        <f>CF$133*計算_投入係数表!CF86</f>
        <v>#DIV/0!</v>
      </c>
      <c r="CG86" s="212" t="e">
        <f>CG$133*計算_投入係数表!CG86</f>
        <v>#DIV/0!</v>
      </c>
      <c r="CH86" s="212" t="e">
        <f>CH$133*計算_投入係数表!CH86</f>
        <v>#DIV/0!</v>
      </c>
      <c r="CI86" s="212" t="e">
        <f>CI$133*計算_投入係数表!CI86</f>
        <v>#DIV/0!</v>
      </c>
      <c r="CJ86" s="212" t="e">
        <f>CJ$133*計算_投入係数表!CJ86</f>
        <v>#DIV/0!</v>
      </c>
      <c r="CK86" s="212" t="e">
        <f>CK$133*計算_投入係数表!CK86</f>
        <v>#DIV/0!</v>
      </c>
      <c r="CL86" s="212" t="e">
        <f>CL$133*計算_投入係数表!CL86</f>
        <v>#DIV/0!</v>
      </c>
      <c r="CM86" s="212" t="e">
        <f>CM$133*計算_投入係数表!CM86</f>
        <v>#DIV/0!</v>
      </c>
      <c r="CN86" s="212" t="e">
        <f>CN$133*計算_投入係数表!CN86</f>
        <v>#DIV/0!</v>
      </c>
      <c r="CO86" s="212" t="e">
        <f>CO$133*計算_投入係数表!CO86</f>
        <v>#DIV/0!</v>
      </c>
      <c r="CP86" s="212" t="e">
        <f>CP$133*計算_投入係数表!CP86</f>
        <v>#DIV/0!</v>
      </c>
      <c r="CQ86" s="212" t="e">
        <f>CQ$133*計算_投入係数表!CQ86</f>
        <v>#DIV/0!</v>
      </c>
      <c r="CR86" s="212" t="e">
        <f>CR$133*計算_投入係数表!CR86</f>
        <v>#DIV/0!</v>
      </c>
      <c r="CS86" s="212" t="e">
        <f>CS$133*計算_投入係数表!CS86</f>
        <v>#DIV/0!</v>
      </c>
      <c r="CT86" s="212" t="e">
        <f>CT$133*計算_投入係数表!CT86</f>
        <v>#DIV/0!</v>
      </c>
      <c r="CU86" s="212" t="e">
        <f>CU$133*計算_投入係数表!CU86</f>
        <v>#DIV/0!</v>
      </c>
      <c r="CV86" s="212" t="e">
        <f>CV$133*計算_投入係数表!CV86</f>
        <v>#DIV/0!</v>
      </c>
      <c r="CW86" s="212" t="e">
        <f>CW$133*計算_投入係数表!CW86</f>
        <v>#DIV/0!</v>
      </c>
      <c r="CX86" s="212" t="e">
        <f>CX$133*計算_投入係数表!CX86</f>
        <v>#DIV/0!</v>
      </c>
      <c r="CY86" s="212" t="e">
        <f>CY$133*計算_投入係数表!CY86</f>
        <v>#DIV/0!</v>
      </c>
      <c r="CZ86" s="212" t="e">
        <f>CZ$133*計算_投入係数表!CZ86</f>
        <v>#DIV/0!</v>
      </c>
      <c r="DA86" s="212" t="e">
        <f>DA$133*計算_投入係数表!DA86</f>
        <v>#DIV/0!</v>
      </c>
      <c r="DB86" s="212" t="e">
        <f>DB$133*計算_投入係数表!DB86</f>
        <v>#DIV/0!</v>
      </c>
      <c r="DC86" s="212" t="e">
        <f>DC$133*計算_投入係数表!DC86</f>
        <v>#DIV/0!</v>
      </c>
      <c r="DD86" s="212" t="e">
        <f>DD$133*計算_投入係数表!DD86</f>
        <v>#DIV/0!</v>
      </c>
      <c r="DE86" s="212" t="e">
        <f>DE$133*計算_投入係数表!DE86</f>
        <v>#DIV/0!</v>
      </c>
      <c r="DF86" s="212" t="e">
        <f>DF$133*計算_投入係数表!DF86</f>
        <v>#DIV/0!</v>
      </c>
      <c r="DG86" s="212" t="e">
        <f>DG$133*計算_投入係数表!DG86</f>
        <v>#DIV/0!</v>
      </c>
      <c r="DH86" s="212" t="e">
        <f>DH$133*計算_投入係数表!DH86</f>
        <v>#DIV/0!</v>
      </c>
      <c r="DI86" s="212" t="e">
        <f>DI$133*計算_投入係数表!DI86</f>
        <v>#DIV/0!</v>
      </c>
      <c r="DJ86" s="212" t="e">
        <f>DJ$133*計算_投入係数表!DJ86</f>
        <v>#DIV/0!</v>
      </c>
      <c r="DK86" s="212" t="e">
        <f>DK$133*計算_投入係数表!DK86</f>
        <v>#DIV/0!</v>
      </c>
      <c r="DL86" s="212" t="e">
        <f>DL$133*計算_投入係数表!DL86</f>
        <v>#DIV/0!</v>
      </c>
      <c r="DM86" s="212" t="e">
        <f>DM$133*計算_投入係数表!DM86</f>
        <v>#DIV/0!</v>
      </c>
      <c r="DN86" s="212" t="e">
        <f>DN$133*計算_投入係数表!DN86</f>
        <v>#DIV/0!</v>
      </c>
      <c r="DO86" s="212" t="e">
        <f>DO$133*計算_投入係数表!DO86</f>
        <v>#DIV/0!</v>
      </c>
      <c r="DP86" s="212" t="e">
        <f>DP$133*計算_投入係数表!DP86</f>
        <v>#DIV/0!</v>
      </c>
      <c r="DQ86" s="212" t="e">
        <f>DQ$133*計算_投入係数表!DQ86</f>
        <v>#DIV/0!</v>
      </c>
      <c r="DR86" s="212" t="e">
        <f>DR$133*計算_投入係数表!DR86</f>
        <v>#DIV/0!</v>
      </c>
      <c r="DS86" s="212" t="e">
        <f>DS$133*計算_投入係数表!DS86</f>
        <v>#DIV/0!</v>
      </c>
      <c r="DT86" s="213">
        <f t="shared" si="3"/>
        <v>0</v>
      </c>
      <c r="DU86" s="214">
        <f>SUMIF(振分, $C86, 入力_北海道基本取引表!DU$4:DU$124)*($DV$140/$DW$140)</f>
        <v>0</v>
      </c>
      <c r="DV86" s="214">
        <f>SUMIF(振分, $C86, 入力_北海道基本取引表!DV$4:DV$124)*(入力!$D$718/入力!$F$718)</f>
        <v>0</v>
      </c>
      <c r="DW86" s="214">
        <f>SUMIF(振分, $C86, 入力_北海道基本取引表!DW$4:DW$124)*(計算_基本取引表_調整前!$DV$141/計算_基本取引表_調整前!$DW$141)</f>
        <v>0</v>
      </c>
      <c r="DX86" s="214">
        <f>SUMIF(振分, $C86, 入力_北海道基本取引表!DX$4:DX$124)*(計算_基本取引表_調整前!$DV$142/計算_基本取引表_調整前!$DW$142)</f>
        <v>0</v>
      </c>
      <c r="DY86" s="214">
        <f>SUMIF(振分, $C86, 入力_北海道基本取引表!DY$4:DY$124)*(入力!$D$700/入力!$F$700)</f>
        <v>0</v>
      </c>
      <c r="DZ86" s="214">
        <f>SUMIF(振分, $C86, 入力_北海道基本取引表!DZ$4:DZ$124)*($DV$140/$DW$140)</f>
        <v>0</v>
      </c>
      <c r="EA86" s="214" t="e">
        <f>SUMIF(振分, $C86, 入力_北海道基本取引表!EA$4:EA$124)*($EJ86/SUMIF(振分, $C86, 入力_北海道基本取引表!$EO$4:$EO$124))</f>
        <v>#DIV/0!</v>
      </c>
      <c r="EB86" s="214"/>
      <c r="EC86" s="215" t="e">
        <f t="shared" si="4"/>
        <v>#DIV/0!</v>
      </c>
      <c r="ED86" s="216" t="e">
        <f t="shared" si="5"/>
        <v>#DIV/0!</v>
      </c>
      <c r="EE86" s="214"/>
      <c r="EF86" s="216"/>
      <c r="EG86" s="216"/>
      <c r="EH86" s="214"/>
      <c r="EI86" s="216"/>
      <c r="EJ86" s="216">
        <v>0</v>
      </c>
    </row>
    <row r="87" spans="2:140" s="6" customFormat="1" ht="12" x14ac:dyDescent="0.25">
      <c r="B87" s="53" t="s">
        <v>135</v>
      </c>
      <c r="C87" s="192" t="str">
        <v>-</v>
      </c>
      <c r="D87" s="211">
        <f>D$133*計算_投入係数表!D87</f>
        <v>0</v>
      </c>
      <c r="E87" s="212">
        <f>E$133*計算_投入係数表!E87</f>
        <v>0</v>
      </c>
      <c r="F87" s="212">
        <f>F$133*計算_投入係数表!F87</f>
        <v>0</v>
      </c>
      <c r="G87" s="212">
        <f>G$133*計算_投入係数表!G87</f>
        <v>0</v>
      </c>
      <c r="H87" s="212">
        <f>H$133*計算_投入係数表!H87</f>
        <v>0</v>
      </c>
      <c r="I87" s="212">
        <f>I$133*計算_投入係数表!I87</f>
        <v>0</v>
      </c>
      <c r="J87" s="212">
        <f>J$133*計算_投入係数表!J87</f>
        <v>0</v>
      </c>
      <c r="K87" s="212">
        <f>K$133*計算_投入係数表!K87</f>
        <v>0</v>
      </c>
      <c r="L87" s="212">
        <f>L$133*計算_投入係数表!L87</f>
        <v>0</v>
      </c>
      <c r="M87" s="212">
        <f>M$133*計算_投入係数表!M87</f>
        <v>0</v>
      </c>
      <c r="N87" s="212">
        <f>N$133*計算_投入係数表!N87</f>
        <v>0</v>
      </c>
      <c r="O87" s="212">
        <f>O$133*計算_投入係数表!O87</f>
        <v>0</v>
      </c>
      <c r="P87" s="212">
        <f>P$133*計算_投入係数表!P87</f>
        <v>0</v>
      </c>
      <c r="Q87" s="212" t="e">
        <f>Q$133*計算_投入係数表!Q87</f>
        <v>#DIV/0!</v>
      </c>
      <c r="R87" s="212" t="e">
        <f>R$133*計算_投入係数表!R87</f>
        <v>#DIV/0!</v>
      </c>
      <c r="S87" s="212" t="e">
        <f>S$133*計算_投入係数表!S87</f>
        <v>#DIV/0!</v>
      </c>
      <c r="T87" s="212" t="e">
        <f>T$133*計算_投入係数表!T87</f>
        <v>#DIV/0!</v>
      </c>
      <c r="U87" s="212" t="e">
        <f>U$133*計算_投入係数表!U87</f>
        <v>#DIV/0!</v>
      </c>
      <c r="V87" s="212" t="e">
        <f>V$133*計算_投入係数表!V87</f>
        <v>#DIV/0!</v>
      </c>
      <c r="W87" s="212" t="e">
        <f>W$133*計算_投入係数表!W87</f>
        <v>#DIV/0!</v>
      </c>
      <c r="X87" s="212" t="e">
        <f>X$133*計算_投入係数表!X87</f>
        <v>#DIV/0!</v>
      </c>
      <c r="Y87" s="212" t="e">
        <f>Y$133*計算_投入係数表!Y87</f>
        <v>#DIV/0!</v>
      </c>
      <c r="Z87" s="212" t="e">
        <f>Z$133*計算_投入係数表!Z87</f>
        <v>#DIV/0!</v>
      </c>
      <c r="AA87" s="212" t="e">
        <f>AA$133*計算_投入係数表!AA87</f>
        <v>#DIV/0!</v>
      </c>
      <c r="AB87" s="212" t="e">
        <f>AB$133*計算_投入係数表!AB87</f>
        <v>#DIV/0!</v>
      </c>
      <c r="AC87" s="212" t="e">
        <f>AC$133*計算_投入係数表!AC87</f>
        <v>#DIV/0!</v>
      </c>
      <c r="AD87" s="212" t="e">
        <f>AD$133*計算_投入係数表!AD87</f>
        <v>#DIV/0!</v>
      </c>
      <c r="AE87" s="212" t="e">
        <f>AE$133*計算_投入係数表!AE87</f>
        <v>#DIV/0!</v>
      </c>
      <c r="AF87" s="212" t="e">
        <f>AF$133*計算_投入係数表!AF87</f>
        <v>#DIV/0!</v>
      </c>
      <c r="AG87" s="212" t="e">
        <f>AG$133*計算_投入係数表!AG87</f>
        <v>#DIV/0!</v>
      </c>
      <c r="AH87" s="212" t="e">
        <f>AH$133*計算_投入係数表!AH87</f>
        <v>#DIV/0!</v>
      </c>
      <c r="AI87" s="212" t="e">
        <f>AI$133*計算_投入係数表!AI87</f>
        <v>#DIV/0!</v>
      </c>
      <c r="AJ87" s="212" t="e">
        <f>AJ$133*計算_投入係数表!AJ87</f>
        <v>#DIV/0!</v>
      </c>
      <c r="AK87" s="212" t="e">
        <f>AK$133*計算_投入係数表!AK87</f>
        <v>#DIV/0!</v>
      </c>
      <c r="AL87" s="212" t="e">
        <f>AL$133*計算_投入係数表!AL87</f>
        <v>#DIV/0!</v>
      </c>
      <c r="AM87" s="212" t="e">
        <f>AM$133*計算_投入係数表!AM87</f>
        <v>#DIV/0!</v>
      </c>
      <c r="AN87" s="212" t="e">
        <f>AN$133*計算_投入係数表!AN87</f>
        <v>#DIV/0!</v>
      </c>
      <c r="AO87" s="212" t="e">
        <f>AO$133*計算_投入係数表!AO87</f>
        <v>#DIV/0!</v>
      </c>
      <c r="AP87" s="212" t="e">
        <f>AP$133*計算_投入係数表!AP87</f>
        <v>#DIV/0!</v>
      </c>
      <c r="AQ87" s="212" t="e">
        <f>AQ$133*計算_投入係数表!AQ87</f>
        <v>#DIV/0!</v>
      </c>
      <c r="AR87" s="212" t="e">
        <f>AR$133*計算_投入係数表!AR87</f>
        <v>#DIV/0!</v>
      </c>
      <c r="AS87" s="212" t="e">
        <f>AS$133*計算_投入係数表!AS87</f>
        <v>#DIV/0!</v>
      </c>
      <c r="AT87" s="212" t="e">
        <f>AT$133*計算_投入係数表!AT87</f>
        <v>#DIV/0!</v>
      </c>
      <c r="AU87" s="212" t="e">
        <f>AU$133*計算_投入係数表!AU87</f>
        <v>#DIV/0!</v>
      </c>
      <c r="AV87" s="212" t="e">
        <f>AV$133*計算_投入係数表!AV87</f>
        <v>#DIV/0!</v>
      </c>
      <c r="AW87" s="212" t="e">
        <f>AW$133*計算_投入係数表!AW87</f>
        <v>#DIV/0!</v>
      </c>
      <c r="AX87" s="212" t="e">
        <f>AX$133*計算_投入係数表!AX87</f>
        <v>#DIV/0!</v>
      </c>
      <c r="AY87" s="212" t="e">
        <f>AY$133*計算_投入係数表!AY87</f>
        <v>#DIV/0!</v>
      </c>
      <c r="AZ87" s="212" t="e">
        <f>AZ$133*計算_投入係数表!AZ87</f>
        <v>#DIV/0!</v>
      </c>
      <c r="BA87" s="212" t="e">
        <f>BA$133*計算_投入係数表!BA87</f>
        <v>#DIV/0!</v>
      </c>
      <c r="BB87" s="212" t="e">
        <f>BB$133*計算_投入係数表!BB87</f>
        <v>#DIV/0!</v>
      </c>
      <c r="BC87" s="212" t="e">
        <f>BC$133*計算_投入係数表!BC87</f>
        <v>#DIV/0!</v>
      </c>
      <c r="BD87" s="212" t="e">
        <f>BD$133*計算_投入係数表!BD87</f>
        <v>#DIV/0!</v>
      </c>
      <c r="BE87" s="212" t="e">
        <f>BE$133*計算_投入係数表!BE87</f>
        <v>#DIV/0!</v>
      </c>
      <c r="BF87" s="212" t="e">
        <f>BF$133*計算_投入係数表!BF87</f>
        <v>#DIV/0!</v>
      </c>
      <c r="BG87" s="212" t="e">
        <f>BG$133*計算_投入係数表!BG87</f>
        <v>#DIV/0!</v>
      </c>
      <c r="BH87" s="212" t="e">
        <f>BH$133*計算_投入係数表!BH87</f>
        <v>#DIV/0!</v>
      </c>
      <c r="BI87" s="212" t="e">
        <f>BI$133*計算_投入係数表!BI87</f>
        <v>#DIV/0!</v>
      </c>
      <c r="BJ87" s="212" t="e">
        <f>BJ$133*計算_投入係数表!BJ87</f>
        <v>#DIV/0!</v>
      </c>
      <c r="BK87" s="212" t="e">
        <f>BK$133*計算_投入係数表!BK87</f>
        <v>#DIV/0!</v>
      </c>
      <c r="BL87" s="212" t="e">
        <f>BL$133*計算_投入係数表!BL87</f>
        <v>#DIV/0!</v>
      </c>
      <c r="BM87" s="212" t="e">
        <f>BM$133*計算_投入係数表!BM87</f>
        <v>#DIV/0!</v>
      </c>
      <c r="BN87" s="212" t="e">
        <f>BN$133*計算_投入係数表!BN87</f>
        <v>#DIV/0!</v>
      </c>
      <c r="BO87" s="212" t="e">
        <f>BO$133*計算_投入係数表!BO87</f>
        <v>#DIV/0!</v>
      </c>
      <c r="BP87" s="212" t="e">
        <f>BP$133*計算_投入係数表!BP87</f>
        <v>#DIV/0!</v>
      </c>
      <c r="BQ87" s="212" t="e">
        <f>BQ$133*計算_投入係数表!BQ87</f>
        <v>#DIV/0!</v>
      </c>
      <c r="BR87" s="212" t="e">
        <f>BR$133*計算_投入係数表!BR87</f>
        <v>#DIV/0!</v>
      </c>
      <c r="BS87" s="212" t="e">
        <f>BS$133*計算_投入係数表!BS87</f>
        <v>#DIV/0!</v>
      </c>
      <c r="BT87" s="212" t="e">
        <f>BT$133*計算_投入係数表!BT87</f>
        <v>#DIV/0!</v>
      </c>
      <c r="BU87" s="212" t="e">
        <f>BU$133*計算_投入係数表!BU87</f>
        <v>#DIV/0!</v>
      </c>
      <c r="BV87" s="212" t="e">
        <f>BV$133*計算_投入係数表!BV87</f>
        <v>#DIV/0!</v>
      </c>
      <c r="BW87" s="212" t="e">
        <f>BW$133*計算_投入係数表!BW87</f>
        <v>#DIV/0!</v>
      </c>
      <c r="BX87" s="212" t="e">
        <f>BX$133*計算_投入係数表!BX87</f>
        <v>#DIV/0!</v>
      </c>
      <c r="BY87" s="212" t="e">
        <f>BY$133*計算_投入係数表!BY87</f>
        <v>#DIV/0!</v>
      </c>
      <c r="BZ87" s="212" t="e">
        <f>BZ$133*計算_投入係数表!BZ87</f>
        <v>#DIV/0!</v>
      </c>
      <c r="CA87" s="212" t="e">
        <f>CA$133*計算_投入係数表!CA87</f>
        <v>#DIV/0!</v>
      </c>
      <c r="CB87" s="212" t="e">
        <f>CB$133*計算_投入係数表!CB87</f>
        <v>#DIV/0!</v>
      </c>
      <c r="CC87" s="212" t="e">
        <f>CC$133*計算_投入係数表!CC87</f>
        <v>#DIV/0!</v>
      </c>
      <c r="CD87" s="212" t="e">
        <f>CD$133*計算_投入係数表!CD87</f>
        <v>#DIV/0!</v>
      </c>
      <c r="CE87" s="212" t="e">
        <f>CE$133*計算_投入係数表!CE87</f>
        <v>#DIV/0!</v>
      </c>
      <c r="CF87" s="212" t="e">
        <f>CF$133*計算_投入係数表!CF87</f>
        <v>#DIV/0!</v>
      </c>
      <c r="CG87" s="212" t="e">
        <f>CG$133*計算_投入係数表!CG87</f>
        <v>#DIV/0!</v>
      </c>
      <c r="CH87" s="212" t="e">
        <f>CH$133*計算_投入係数表!CH87</f>
        <v>#DIV/0!</v>
      </c>
      <c r="CI87" s="212" t="e">
        <f>CI$133*計算_投入係数表!CI87</f>
        <v>#DIV/0!</v>
      </c>
      <c r="CJ87" s="212" t="e">
        <f>CJ$133*計算_投入係数表!CJ87</f>
        <v>#DIV/0!</v>
      </c>
      <c r="CK87" s="212" t="e">
        <f>CK$133*計算_投入係数表!CK87</f>
        <v>#DIV/0!</v>
      </c>
      <c r="CL87" s="212" t="e">
        <f>CL$133*計算_投入係数表!CL87</f>
        <v>#DIV/0!</v>
      </c>
      <c r="CM87" s="212" t="e">
        <f>CM$133*計算_投入係数表!CM87</f>
        <v>#DIV/0!</v>
      </c>
      <c r="CN87" s="212" t="e">
        <f>CN$133*計算_投入係数表!CN87</f>
        <v>#DIV/0!</v>
      </c>
      <c r="CO87" s="212" t="e">
        <f>CO$133*計算_投入係数表!CO87</f>
        <v>#DIV/0!</v>
      </c>
      <c r="CP87" s="212" t="e">
        <f>CP$133*計算_投入係数表!CP87</f>
        <v>#DIV/0!</v>
      </c>
      <c r="CQ87" s="212" t="e">
        <f>CQ$133*計算_投入係数表!CQ87</f>
        <v>#DIV/0!</v>
      </c>
      <c r="CR87" s="212" t="e">
        <f>CR$133*計算_投入係数表!CR87</f>
        <v>#DIV/0!</v>
      </c>
      <c r="CS87" s="212" t="e">
        <f>CS$133*計算_投入係数表!CS87</f>
        <v>#DIV/0!</v>
      </c>
      <c r="CT87" s="212" t="e">
        <f>CT$133*計算_投入係数表!CT87</f>
        <v>#DIV/0!</v>
      </c>
      <c r="CU87" s="212" t="e">
        <f>CU$133*計算_投入係数表!CU87</f>
        <v>#DIV/0!</v>
      </c>
      <c r="CV87" s="212" t="e">
        <f>CV$133*計算_投入係数表!CV87</f>
        <v>#DIV/0!</v>
      </c>
      <c r="CW87" s="212" t="e">
        <f>CW$133*計算_投入係数表!CW87</f>
        <v>#DIV/0!</v>
      </c>
      <c r="CX87" s="212" t="e">
        <f>CX$133*計算_投入係数表!CX87</f>
        <v>#DIV/0!</v>
      </c>
      <c r="CY87" s="212" t="e">
        <f>CY$133*計算_投入係数表!CY87</f>
        <v>#DIV/0!</v>
      </c>
      <c r="CZ87" s="212" t="e">
        <f>CZ$133*計算_投入係数表!CZ87</f>
        <v>#DIV/0!</v>
      </c>
      <c r="DA87" s="212" t="e">
        <f>DA$133*計算_投入係数表!DA87</f>
        <v>#DIV/0!</v>
      </c>
      <c r="DB87" s="212" t="e">
        <f>DB$133*計算_投入係数表!DB87</f>
        <v>#DIV/0!</v>
      </c>
      <c r="DC87" s="212" t="e">
        <f>DC$133*計算_投入係数表!DC87</f>
        <v>#DIV/0!</v>
      </c>
      <c r="DD87" s="212" t="e">
        <f>DD$133*計算_投入係数表!DD87</f>
        <v>#DIV/0!</v>
      </c>
      <c r="DE87" s="212" t="e">
        <f>DE$133*計算_投入係数表!DE87</f>
        <v>#DIV/0!</v>
      </c>
      <c r="DF87" s="212" t="e">
        <f>DF$133*計算_投入係数表!DF87</f>
        <v>#DIV/0!</v>
      </c>
      <c r="DG87" s="212" t="e">
        <f>DG$133*計算_投入係数表!DG87</f>
        <v>#DIV/0!</v>
      </c>
      <c r="DH87" s="212" t="e">
        <f>DH$133*計算_投入係数表!DH87</f>
        <v>#DIV/0!</v>
      </c>
      <c r="DI87" s="212" t="e">
        <f>DI$133*計算_投入係数表!DI87</f>
        <v>#DIV/0!</v>
      </c>
      <c r="DJ87" s="212" t="e">
        <f>DJ$133*計算_投入係数表!DJ87</f>
        <v>#DIV/0!</v>
      </c>
      <c r="DK87" s="212" t="e">
        <f>DK$133*計算_投入係数表!DK87</f>
        <v>#DIV/0!</v>
      </c>
      <c r="DL87" s="212" t="e">
        <f>DL$133*計算_投入係数表!DL87</f>
        <v>#DIV/0!</v>
      </c>
      <c r="DM87" s="212" t="e">
        <f>DM$133*計算_投入係数表!DM87</f>
        <v>#DIV/0!</v>
      </c>
      <c r="DN87" s="212" t="e">
        <f>DN$133*計算_投入係数表!DN87</f>
        <v>#DIV/0!</v>
      </c>
      <c r="DO87" s="212" t="e">
        <f>DO$133*計算_投入係数表!DO87</f>
        <v>#DIV/0!</v>
      </c>
      <c r="DP87" s="212" t="e">
        <f>DP$133*計算_投入係数表!DP87</f>
        <v>#DIV/0!</v>
      </c>
      <c r="DQ87" s="212" t="e">
        <f>DQ$133*計算_投入係数表!DQ87</f>
        <v>#DIV/0!</v>
      </c>
      <c r="DR87" s="212" t="e">
        <f>DR$133*計算_投入係数表!DR87</f>
        <v>#DIV/0!</v>
      </c>
      <c r="DS87" s="212" t="e">
        <f>DS$133*計算_投入係数表!DS87</f>
        <v>#DIV/0!</v>
      </c>
      <c r="DT87" s="213">
        <f t="shared" si="3"/>
        <v>0</v>
      </c>
      <c r="DU87" s="214">
        <f>SUMIF(振分, $C87, 入力_北海道基本取引表!DU$4:DU$124)*($DV$140/$DW$140)</f>
        <v>0</v>
      </c>
      <c r="DV87" s="214">
        <f>SUMIF(振分, $C87, 入力_北海道基本取引表!DV$4:DV$124)*(入力!$D$718/入力!$F$718)</f>
        <v>0</v>
      </c>
      <c r="DW87" s="214">
        <f>SUMIF(振分, $C87, 入力_北海道基本取引表!DW$4:DW$124)*(計算_基本取引表_調整前!$DV$141/計算_基本取引表_調整前!$DW$141)</f>
        <v>0</v>
      </c>
      <c r="DX87" s="214">
        <f>SUMIF(振分, $C87, 入力_北海道基本取引表!DX$4:DX$124)*(計算_基本取引表_調整前!$DV$142/計算_基本取引表_調整前!$DW$142)</f>
        <v>0</v>
      </c>
      <c r="DY87" s="214">
        <f>SUMIF(振分, $C87, 入力_北海道基本取引表!DY$4:DY$124)*(入力!$D$700/入力!$F$700)</f>
        <v>0</v>
      </c>
      <c r="DZ87" s="214">
        <f>SUMIF(振分, $C87, 入力_北海道基本取引表!DZ$4:DZ$124)*($DV$140/$DW$140)</f>
        <v>0</v>
      </c>
      <c r="EA87" s="214" t="e">
        <f>SUMIF(振分, $C87, 入力_北海道基本取引表!EA$4:EA$124)*($EJ87/SUMIF(振分, $C87, 入力_北海道基本取引表!$EO$4:$EO$124))</f>
        <v>#DIV/0!</v>
      </c>
      <c r="EB87" s="214"/>
      <c r="EC87" s="215" t="e">
        <f t="shared" si="4"/>
        <v>#DIV/0!</v>
      </c>
      <c r="ED87" s="216" t="e">
        <f t="shared" si="5"/>
        <v>#DIV/0!</v>
      </c>
      <c r="EE87" s="214"/>
      <c r="EF87" s="216"/>
      <c r="EG87" s="216"/>
      <c r="EH87" s="214"/>
      <c r="EI87" s="216"/>
      <c r="EJ87" s="216">
        <v>0</v>
      </c>
    </row>
    <row r="88" spans="2:140" s="6" customFormat="1" ht="12" x14ac:dyDescent="0.25">
      <c r="B88" s="53" t="s">
        <v>137</v>
      </c>
      <c r="C88" s="192" t="str">
        <v>-</v>
      </c>
      <c r="D88" s="211">
        <f>D$133*計算_投入係数表!D88</f>
        <v>0</v>
      </c>
      <c r="E88" s="212">
        <f>E$133*計算_投入係数表!E88</f>
        <v>0</v>
      </c>
      <c r="F88" s="212">
        <f>F$133*計算_投入係数表!F88</f>
        <v>0</v>
      </c>
      <c r="G88" s="212">
        <f>G$133*計算_投入係数表!G88</f>
        <v>0</v>
      </c>
      <c r="H88" s="212">
        <f>H$133*計算_投入係数表!H88</f>
        <v>0</v>
      </c>
      <c r="I88" s="212">
        <f>I$133*計算_投入係数表!I88</f>
        <v>0</v>
      </c>
      <c r="J88" s="212">
        <f>J$133*計算_投入係数表!J88</f>
        <v>0</v>
      </c>
      <c r="K88" s="212">
        <f>K$133*計算_投入係数表!K88</f>
        <v>0</v>
      </c>
      <c r="L88" s="212">
        <f>L$133*計算_投入係数表!L88</f>
        <v>0</v>
      </c>
      <c r="M88" s="212">
        <f>M$133*計算_投入係数表!M88</f>
        <v>0</v>
      </c>
      <c r="N88" s="212">
        <f>N$133*計算_投入係数表!N88</f>
        <v>0</v>
      </c>
      <c r="O88" s="212">
        <f>O$133*計算_投入係数表!O88</f>
        <v>0</v>
      </c>
      <c r="P88" s="212">
        <f>P$133*計算_投入係数表!P88</f>
        <v>0</v>
      </c>
      <c r="Q88" s="212" t="e">
        <f>Q$133*計算_投入係数表!Q88</f>
        <v>#DIV/0!</v>
      </c>
      <c r="R88" s="212" t="e">
        <f>R$133*計算_投入係数表!R88</f>
        <v>#DIV/0!</v>
      </c>
      <c r="S88" s="212" t="e">
        <f>S$133*計算_投入係数表!S88</f>
        <v>#DIV/0!</v>
      </c>
      <c r="T88" s="212" t="e">
        <f>T$133*計算_投入係数表!T88</f>
        <v>#DIV/0!</v>
      </c>
      <c r="U88" s="212" t="e">
        <f>U$133*計算_投入係数表!U88</f>
        <v>#DIV/0!</v>
      </c>
      <c r="V88" s="212" t="e">
        <f>V$133*計算_投入係数表!V88</f>
        <v>#DIV/0!</v>
      </c>
      <c r="W88" s="212" t="e">
        <f>W$133*計算_投入係数表!W88</f>
        <v>#DIV/0!</v>
      </c>
      <c r="X88" s="212" t="e">
        <f>X$133*計算_投入係数表!X88</f>
        <v>#DIV/0!</v>
      </c>
      <c r="Y88" s="212" t="e">
        <f>Y$133*計算_投入係数表!Y88</f>
        <v>#DIV/0!</v>
      </c>
      <c r="Z88" s="212" t="e">
        <f>Z$133*計算_投入係数表!Z88</f>
        <v>#DIV/0!</v>
      </c>
      <c r="AA88" s="212" t="e">
        <f>AA$133*計算_投入係数表!AA88</f>
        <v>#DIV/0!</v>
      </c>
      <c r="AB88" s="212" t="e">
        <f>AB$133*計算_投入係数表!AB88</f>
        <v>#DIV/0!</v>
      </c>
      <c r="AC88" s="212" t="e">
        <f>AC$133*計算_投入係数表!AC88</f>
        <v>#DIV/0!</v>
      </c>
      <c r="AD88" s="212" t="e">
        <f>AD$133*計算_投入係数表!AD88</f>
        <v>#DIV/0!</v>
      </c>
      <c r="AE88" s="212" t="e">
        <f>AE$133*計算_投入係数表!AE88</f>
        <v>#DIV/0!</v>
      </c>
      <c r="AF88" s="212" t="e">
        <f>AF$133*計算_投入係数表!AF88</f>
        <v>#DIV/0!</v>
      </c>
      <c r="AG88" s="212" t="e">
        <f>AG$133*計算_投入係数表!AG88</f>
        <v>#DIV/0!</v>
      </c>
      <c r="AH88" s="212" t="e">
        <f>AH$133*計算_投入係数表!AH88</f>
        <v>#DIV/0!</v>
      </c>
      <c r="AI88" s="212" t="e">
        <f>AI$133*計算_投入係数表!AI88</f>
        <v>#DIV/0!</v>
      </c>
      <c r="AJ88" s="212" t="e">
        <f>AJ$133*計算_投入係数表!AJ88</f>
        <v>#DIV/0!</v>
      </c>
      <c r="AK88" s="212" t="e">
        <f>AK$133*計算_投入係数表!AK88</f>
        <v>#DIV/0!</v>
      </c>
      <c r="AL88" s="212" t="e">
        <f>AL$133*計算_投入係数表!AL88</f>
        <v>#DIV/0!</v>
      </c>
      <c r="AM88" s="212" t="e">
        <f>AM$133*計算_投入係数表!AM88</f>
        <v>#DIV/0!</v>
      </c>
      <c r="AN88" s="212" t="e">
        <f>AN$133*計算_投入係数表!AN88</f>
        <v>#DIV/0!</v>
      </c>
      <c r="AO88" s="212" t="e">
        <f>AO$133*計算_投入係数表!AO88</f>
        <v>#DIV/0!</v>
      </c>
      <c r="AP88" s="212" t="e">
        <f>AP$133*計算_投入係数表!AP88</f>
        <v>#DIV/0!</v>
      </c>
      <c r="AQ88" s="212" t="e">
        <f>AQ$133*計算_投入係数表!AQ88</f>
        <v>#DIV/0!</v>
      </c>
      <c r="AR88" s="212" t="e">
        <f>AR$133*計算_投入係数表!AR88</f>
        <v>#DIV/0!</v>
      </c>
      <c r="AS88" s="212" t="e">
        <f>AS$133*計算_投入係数表!AS88</f>
        <v>#DIV/0!</v>
      </c>
      <c r="AT88" s="212" t="e">
        <f>AT$133*計算_投入係数表!AT88</f>
        <v>#DIV/0!</v>
      </c>
      <c r="AU88" s="212" t="e">
        <f>AU$133*計算_投入係数表!AU88</f>
        <v>#DIV/0!</v>
      </c>
      <c r="AV88" s="212" t="e">
        <f>AV$133*計算_投入係数表!AV88</f>
        <v>#DIV/0!</v>
      </c>
      <c r="AW88" s="212" t="e">
        <f>AW$133*計算_投入係数表!AW88</f>
        <v>#DIV/0!</v>
      </c>
      <c r="AX88" s="212" t="e">
        <f>AX$133*計算_投入係数表!AX88</f>
        <v>#DIV/0!</v>
      </c>
      <c r="AY88" s="212" t="e">
        <f>AY$133*計算_投入係数表!AY88</f>
        <v>#DIV/0!</v>
      </c>
      <c r="AZ88" s="212" t="e">
        <f>AZ$133*計算_投入係数表!AZ88</f>
        <v>#DIV/0!</v>
      </c>
      <c r="BA88" s="212" t="e">
        <f>BA$133*計算_投入係数表!BA88</f>
        <v>#DIV/0!</v>
      </c>
      <c r="BB88" s="212" t="e">
        <f>BB$133*計算_投入係数表!BB88</f>
        <v>#DIV/0!</v>
      </c>
      <c r="BC88" s="212" t="e">
        <f>BC$133*計算_投入係数表!BC88</f>
        <v>#DIV/0!</v>
      </c>
      <c r="BD88" s="212" t="e">
        <f>BD$133*計算_投入係数表!BD88</f>
        <v>#DIV/0!</v>
      </c>
      <c r="BE88" s="212" t="e">
        <f>BE$133*計算_投入係数表!BE88</f>
        <v>#DIV/0!</v>
      </c>
      <c r="BF88" s="212" t="e">
        <f>BF$133*計算_投入係数表!BF88</f>
        <v>#DIV/0!</v>
      </c>
      <c r="BG88" s="212" t="e">
        <f>BG$133*計算_投入係数表!BG88</f>
        <v>#DIV/0!</v>
      </c>
      <c r="BH88" s="212" t="e">
        <f>BH$133*計算_投入係数表!BH88</f>
        <v>#DIV/0!</v>
      </c>
      <c r="BI88" s="212" t="e">
        <f>BI$133*計算_投入係数表!BI88</f>
        <v>#DIV/0!</v>
      </c>
      <c r="BJ88" s="212" t="e">
        <f>BJ$133*計算_投入係数表!BJ88</f>
        <v>#DIV/0!</v>
      </c>
      <c r="BK88" s="212" t="e">
        <f>BK$133*計算_投入係数表!BK88</f>
        <v>#DIV/0!</v>
      </c>
      <c r="BL88" s="212" t="e">
        <f>BL$133*計算_投入係数表!BL88</f>
        <v>#DIV/0!</v>
      </c>
      <c r="BM88" s="212" t="e">
        <f>BM$133*計算_投入係数表!BM88</f>
        <v>#DIV/0!</v>
      </c>
      <c r="BN88" s="212" t="e">
        <f>BN$133*計算_投入係数表!BN88</f>
        <v>#DIV/0!</v>
      </c>
      <c r="BO88" s="212" t="e">
        <f>BO$133*計算_投入係数表!BO88</f>
        <v>#DIV/0!</v>
      </c>
      <c r="BP88" s="212" t="e">
        <f>BP$133*計算_投入係数表!BP88</f>
        <v>#DIV/0!</v>
      </c>
      <c r="BQ88" s="212" t="e">
        <f>BQ$133*計算_投入係数表!BQ88</f>
        <v>#DIV/0!</v>
      </c>
      <c r="BR88" s="212" t="e">
        <f>BR$133*計算_投入係数表!BR88</f>
        <v>#DIV/0!</v>
      </c>
      <c r="BS88" s="212" t="e">
        <f>BS$133*計算_投入係数表!BS88</f>
        <v>#DIV/0!</v>
      </c>
      <c r="BT88" s="212" t="e">
        <f>BT$133*計算_投入係数表!BT88</f>
        <v>#DIV/0!</v>
      </c>
      <c r="BU88" s="212" t="e">
        <f>BU$133*計算_投入係数表!BU88</f>
        <v>#DIV/0!</v>
      </c>
      <c r="BV88" s="212" t="e">
        <f>BV$133*計算_投入係数表!BV88</f>
        <v>#DIV/0!</v>
      </c>
      <c r="BW88" s="212" t="e">
        <f>BW$133*計算_投入係数表!BW88</f>
        <v>#DIV/0!</v>
      </c>
      <c r="BX88" s="212" t="e">
        <f>BX$133*計算_投入係数表!BX88</f>
        <v>#DIV/0!</v>
      </c>
      <c r="BY88" s="212" t="e">
        <f>BY$133*計算_投入係数表!BY88</f>
        <v>#DIV/0!</v>
      </c>
      <c r="BZ88" s="212" t="e">
        <f>BZ$133*計算_投入係数表!BZ88</f>
        <v>#DIV/0!</v>
      </c>
      <c r="CA88" s="212" t="e">
        <f>CA$133*計算_投入係数表!CA88</f>
        <v>#DIV/0!</v>
      </c>
      <c r="CB88" s="212" t="e">
        <f>CB$133*計算_投入係数表!CB88</f>
        <v>#DIV/0!</v>
      </c>
      <c r="CC88" s="212" t="e">
        <f>CC$133*計算_投入係数表!CC88</f>
        <v>#DIV/0!</v>
      </c>
      <c r="CD88" s="212" t="e">
        <f>CD$133*計算_投入係数表!CD88</f>
        <v>#DIV/0!</v>
      </c>
      <c r="CE88" s="212" t="e">
        <f>CE$133*計算_投入係数表!CE88</f>
        <v>#DIV/0!</v>
      </c>
      <c r="CF88" s="212" t="e">
        <f>CF$133*計算_投入係数表!CF88</f>
        <v>#DIV/0!</v>
      </c>
      <c r="CG88" s="212" t="e">
        <f>CG$133*計算_投入係数表!CG88</f>
        <v>#DIV/0!</v>
      </c>
      <c r="CH88" s="212" t="e">
        <f>CH$133*計算_投入係数表!CH88</f>
        <v>#DIV/0!</v>
      </c>
      <c r="CI88" s="212" t="e">
        <f>CI$133*計算_投入係数表!CI88</f>
        <v>#DIV/0!</v>
      </c>
      <c r="CJ88" s="212" t="e">
        <f>CJ$133*計算_投入係数表!CJ88</f>
        <v>#DIV/0!</v>
      </c>
      <c r="CK88" s="212" t="e">
        <f>CK$133*計算_投入係数表!CK88</f>
        <v>#DIV/0!</v>
      </c>
      <c r="CL88" s="212" t="e">
        <f>CL$133*計算_投入係数表!CL88</f>
        <v>#DIV/0!</v>
      </c>
      <c r="CM88" s="212" t="e">
        <f>CM$133*計算_投入係数表!CM88</f>
        <v>#DIV/0!</v>
      </c>
      <c r="CN88" s="212" t="e">
        <f>CN$133*計算_投入係数表!CN88</f>
        <v>#DIV/0!</v>
      </c>
      <c r="CO88" s="212" t="e">
        <f>CO$133*計算_投入係数表!CO88</f>
        <v>#DIV/0!</v>
      </c>
      <c r="CP88" s="212" t="e">
        <f>CP$133*計算_投入係数表!CP88</f>
        <v>#DIV/0!</v>
      </c>
      <c r="CQ88" s="212" t="e">
        <f>CQ$133*計算_投入係数表!CQ88</f>
        <v>#DIV/0!</v>
      </c>
      <c r="CR88" s="212" t="e">
        <f>CR$133*計算_投入係数表!CR88</f>
        <v>#DIV/0!</v>
      </c>
      <c r="CS88" s="212" t="e">
        <f>CS$133*計算_投入係数表!CS88</f>
        <v>#DIV/0!</v>
      </c>
      <c r="CT88" s="212" t="e">
        <f>CT$133*計算_投入係数表!CT88</f>
        <v>#DIV/0!</v>
      </c>
      <c r="CU88" s="212" t="e">
        <f>CU$133*計算_投入係数表!CU88</f>
        <v>#DIV/0!</v>
      </c>
      <c r="CV88" s="212" t="e">
        <f>CV$133*計算_投入係数表!CV88</f>
        <v>#DIV/0!</v>
      </c>
      <c r="CW88" s="212" t="e">
        <f>CW$133*計算_投入係数表!CW88</f>
        <v>#DIV/0!</v>
      </c>
      <c r="CX88" s="212" t="e">
        <f>CX$133*計算_投入係数表!CX88</f>
        <v>#DIV/0!</v>
      </c>
      <c r="CY88" s="212" t="e">
        <f>CY$133*計算_投入係数表!CY88</f>
        <v>#DIV/0!</v>
      </c>
      <c r="CZ88" s="212" t="e">
        <f>CZ$133*計算_投入係数表!CZ88</f>
        <v>#DIV/0!</v>
      </c>
      <c r="DA88" s="212" t="e">
        <f>DA$133*計算_投入係数表!DA88</f>
        <v>#DIV/0!</v>
      </c>
      <c r="DB88" s="212" t="e">
        <f>DB$133*計算_投入係数表!DB88</f>
        <v>#DIV/0!</v>
      </c>
      <c r="DC88" s="212" t="e">
        <f>DC$133*計算_投入係数表!DC88</f>
        <v>#DIV/0!</v>
      </c>
      <c r="DD88" s="212" t="e">
        <f>DD$133*計算_投入係数表!DD88</f>
        <v>#DIV/0!</v>
      </c>
      <c r="DE88" s="212" t="e">
        <f>DE$133*計算_投入係数表!DE88</f>
        <v>#DIV/0!</v>
      </c>
      <c r="DF88" s="212" t="e">
        <f>DF$133*計算_投入係数表!DF88</f>
        <v>#DIV/0!</v>
      </c>
      <c r="DG88" s="212" t="e">
        <f>DG$133*計算_投入係数表!DG88</f>
        <v>#DIV/0!</v>
      </c>
      <c r="DH88" s="212" t="e">
        <f>DH$133*計算_投入係数表!DH88</f>
        <v>#DIV/0!</v>
      </c>
      <c r="DI88" s="212" t="e">
        <f>DI$133*計算_投入係数表!DI88</f>
        <v>#DIV/0!</v>
      </c>
      <c r="DJ88" s="212" t="e">
        <f>DJ$133*計算_投入係数表!DJ88</f>
        <v>#DIV/0!</v>
      </c>
      <c r="DK88" s="212" t="e">
        <f>DK$133*計算_投入係数表!DK88</f>
        <v>#DIV/0!</v>
      </c>
      <c r="DL88" s="212" t="e">
        <f>DL$133*計算_投入係数表!DL88</f>
        <v>#DIV/0!</v>
      </c>
      <c r="DM88" s="212" t="e">
        <f>DM$133*計算_投入係数表!DM88</f>
        <v>#DIV/0!</v>
      </c>
      <c r="DN88" s="212" t="e">
        <f>DN$133*計算_投入係数表!DN88</f>
        <v>#DIV/0!</v>
      </c>
      <c r="DO88" s="212" t="e">
        <f>DO$133*計算_投入係数表!DO88</f>
        <v>#DIV/0!</v>
      </c>
      <c r="DP88" s="212" t="e">
        <f>DP$133*計算_投入係数表!DP88</f>
        <v>#DIV/0!</v>
      </c>
      <c r="DQ88" s="212" t="e">
        <f>DQ$133*計算_投入係数表!DQ88</f>
        <v>#DIV/0!</v>
      </c>
      <c r="DR88" s="212" t="e">
        <f>DR$133*計算_投入係数表!DR88</f>
        <v>#DIV/0!</v>
      </c>
      <c r="DS88" s="212" t="e">
        <f>DS$133*計算_投入係数表!DS88</f>
        <v>#DIV/0!</v>
      </c>
      <c r="DT88" s="213">
        <f t="shared" si="3"/>
        <v>0</v>
      </c>
      <c r="DU88" s="226">
        <f>SUMIF(振分, $C88, 入力_北海道基本取引表!DU$4:DU$124)*($DV$140/$DW$140)</f>
        <v>0</v>
      </c>
      <c r="DV88" s="226">
        <f>SUMIF(振分, $C88, 入力_北海道基本取引表!DV$4:DV$124)*(入力!$D$718/入力!$F$718)</f>
        <v>0</v>
      </c>
      <c r="DW88" s="226">
        <f>SUMIF(振分, $C88, 入力_北海道基本取引表!DW$4:DW$124)*(計算_基本取引表_調整前!$DV$141/計算_基本取引表_調整前!$DW$141)</f>
        <v>0</v>
      </c>
      <c r="DX88" s="226">
        <f>SUMIF(振分, $C88, 入力_北海道基本取引表!DX$4:DX$124)*(計算_基本取引表_調整前!$DV$142/計算_基本取引表_調整前!$DW$142)</f>
        <v>0</v>
      </c>
      <c r="DY88" s="226">
        <f>SUMIF(振分, $C88, 入力_北海道基本取引表!DY$4:DY$124)*(入力!$D$700/入力!$F$700)</f>
        <v>0</v>
      </c>
      <c r="DZ88" s="226">
        <f>SUMIF(振分, $C88, 入力_北海道基本取引表!DZ$4:DZ$124)*($DV$140/$DW$140)</f>
        <v>0</v>
      </c>
      <c r="EA88" s="226" t="e">
        <f>SUMIF(振分, $C88, 入力_北海道基本取引表!EA$4:EA$124)*($EJ88/SUMIF(振分, $C88, 入力_北海道基本取引表!$EO$4:$EO$124))</f>
        <v>#DIV/0!</v>
      </c>
      <c r="EB88" s="226"/>
      <c r="EC88" s="227" t="e">
        <f t="shared" si="4"/>
        <v>#DIV/0!</v>
      </c>
      <c r="ED88" s="228" t="e">
        <f t="shared" si="5"/>
        <v>#DIV/0!</v>
      </c>
      <c r="EE88" s="226"/>
      <c r="EF88" s="228"/>
      <c r="EG88" s="228"/>
      <c r="EH88" s="226"/>
      <c r="EI88" s="228"/>
      <c r="EJ88" s="216">
        <v>0</v>
      </c>
    </row>
    <row r="89" spans="2:140" s="6" customFormat="1" ht="12" x14ac:dyDescent="0.25">
      <c r="B89" s="53" t="s">
        <v>139</v>
      </c>
      <c r="C89" s="195" t="str">
        <v>-</v>
      </c>
      <c r="D89" s="217">
        <f>D$133*計算_投入係数表!D89</f>
        <v>0</v>
      </c>
      <c r="E89" s="218">
        <f>E$133*計算_投入係数表!E89</f>
        <v>0</v>
      </c>
      <c r="F89" s="218">
        <f>F$133*計算_投入係数表!F89</f>
        <v>0</v>
      </c>
      <c r="G89" s="218">
        <f>G$133*計算_投入係数表!G89</f>
        <v>0</v>
      </c>
      <c r="H89" s="218">
        <f>H$133*計算_投入係数表!H89</f>
        <v>0</v>
      </c>
      <c r="I89" s="218">
        <f>I$133*計算_投入係数表!I89</f>
        <v>0</v>
      </c>
      <c r="J89" s="218">
        <f>J$133*計算_投入係数表!J89</f>
        <v>0</v>
      </c>
      <c r="K89" s="218">
        <f>K$133*計算_投入係数表!K89</f>
        <v>0</v>
      </c>
      <c r="L89" s="218">
        <f>L$133*計算_投入係数表!L89</f>
        <v>0</v>
      </c>
      <c r="M89" s="218">
        <f>M$133*計算_投入係数表!M89</f>
        <v>0</v>
      </c>
      <c r="N89" s="218">
        <f>N$133*計算_投入係数表!N89</f>
        <v>0</v>
      </c>
      <c r="O89" s="218">
        <f>O$133*計算_投入係数表!O89</f>
        <v>0</v>
      </c>
      <c r="P89" s="218">
        <f>P$133*計算_投入係数表!P89</f>
        <v>0</v>
      </c>
      <c r="Q89" s="218" t="e">
        <f>Q$133*計算_投入係数表!Q89</f>
        <v>#DIV/0!</v>
      </c>
      <c r="R89" s="218" t="e">
        <f>R$133*計算_投入係数表!R89</f>
        <v>#DIV/0!</v>
      </c>
      <c r="S89" s="218" t="e">
        <f>S$133*計算_投入係数表!S89</f>
        <v>#DIV/0!</v>
      </c>
      <c r="T89" s="218" t="e">
        <f>T$133*計算_投入係数表!T89</f>
        <v>#DIV/0!</v>
      </c>
      <c r="U89" s="218" t="e">
        <f>U$133*計算_投入係数表!U89</f>
        <v>#DIV/0!</v>
      </c>
      <c r="V89" s="218" t="e">
        <f>V$133*計算_投入係数表!V89</f>
        <v>#DIV/0!</v>
      </c>
      <c r="W89" s="218" t="e">
        <f>W$133*計算_投入係数表!W89</f>
        <v>#DIV/0!</v>
      </c>
      <c r="X89" s="218" t="e">
        <f>X$133*計算_投入係数表!X89</f>
        <v>#DIV/0!</v>
      </c>
      <c r="Y89" s="218" t="e">
        <f>Y$133*計算_投入係数表!Y89</f>
        <v>#DIV/0!</v>
      </c>
      <c r="Z89" s="218" t="e">
        <f>Z$133*計算_投入係数表!Z89</f>
        <v>#DIV/0!</v>
      </c>
      <c r="AA89" s="218" t="e">
        <f>AA$133*計算_投入係数表!AA89</f>
        <v>#DIV/0!</v>
      </c>
      <c r="AB89" s="218" t="e">
        <f>AB$133*計算_投入係数表!AB89</f>
        <v>#DIV/0!</v>
      </c>
      <c r="AC89" s="218" t="e">
        <f>AC$133*計算_投入係数表!AC89</f>
        <v>#DIV/0!</v>
      </c>
      <c r="AD89" s="218" t="e">
        <f>AD$133*計算_投入係数表!AD89</f>
        <v>#DIV/0!</v>
      </c>
      <c r="AE89" s="218" t="e">
        <f>AE$133*計算_投入係数表!AE89</f>
        <v>#DIV/0!</v>
      </c>
      <c r="AF89" s="218" t="e">
        <f>AF$133*計算_投入係数表!AF89</f>
        <v>#DIV/0!</v>
      </c>
      <c r="AG89" s="218" t="e">
        <f>AG$133*計算_投入係数表!AG89</f>
        <v>#DIV/0!</v>
      </c>
      <c r="AH89" s="218" t="e">
        <f>AH$133*計算_投入係数表!AH89</f>
        <v>#DIV/0!</v>
      </c>
      <c r="AI89" s="218" t="e">
        <f>AI$133*計算_投入係数表!AI89</f>
        <v>#DIV/0!</v>
      </c>
      <c r="AJ89" s="218" t="e">
        <f>AJ$133*計算_投入係数表!AJ89</f>
        <v>#DIV/0!</v>
      </c>
      <c r="AK89" s="218" t="e">
        <f>AK$133*計算_投入係数表!AK89</f>
        <v>#DIV/0!</v>
      </c>
      <c r="AL89" s="218" t="e">
        <f>AL$133*計算_投入係数表!AL89</f>
        <v>#DIV/0!</v>
      </c>
      <c r="AM89" s="218" t="e">
        <f>AM$133*計算_投入係数表!AM89</f>
        <v>#DIV/0!</v>
      </c>
      <c r="AN89" s="218" t="e">
        <f>AN$133*計算_投入係数表!AN89</f>
        <v>#DIV/0!</v>
      </c>
      <c r="AO89" s="218" t="e">
        <f>AO$133*計算_投入係数表!AO89</f>
        <v>#DIV/0!</v>
      </c>
      <c r="AP89" s="218" t="e">
        <f>AP$133*計算_投入係数表!AP89</f>
        <v>#DIV/0!</v>
      </c>
      <c r="AQ89" s="218" t="e">
        <f>AQ$133*計算_投入係数表!AQ89</f>
        <v>#DIV/0!</v>
      </c>
      <c r="AR89" s="218" t="e">
        <f>AR$133*計算_投入係数表!AR89</f>
        <v>#DIV/0!</v>
      </c>
      <c r="AS89" s="218" t="e">
        <f>AS$133*計算_投入係数表!AS89</f>
        <v>#DIV/0!</v>
      </c>
      <c r="AT89" s="218" t="e">
        <f>AT$133*計算_投入係数表!AT89</f>
        <v>#DIV/0!</v>
      </c>
      <c r="AU89" s="218" t="e">
        <f>AU$133*計算_投入係数表!AU89</f>
        <v>#DIV/0!</v>
      </c>
      <c r="AV89" s="218" t="e">
        <f>AV$133*計算_投入係数表!AV89</f>
        <v>#DIV/0!</v>
      </c>
      <c r="AW89" s="218" t="e">
        <f>AW$133*計算_投入係数表!AW89</f>
        <v>#DIV/0!</v>
      </c>
      <c r="AX89" s="218" t="e">
        <f>AX$133*計算_投入係数表!AX89</f>
        <v>#DIV/0!</v>
      </c>
      <c r="AY89" s="218" t="e">
        <f>AY$133*計算_投入係数表!AY89</f>
        <v>#DIV/0!</v>
      </c>
      <c r="AZ89" s="218" t="e">
        <f>AZ$133*計算_投入係数表!AZ89</f>
        <v>#DIV/0!</v>
      </c>
      <c r="BA89" s="218" t="e">
        <f>BA$133*計算_投入係数表!BA89</f>
        <v>#DIV/0!</v>
      </c>
      <c r="BB89" s="218" t="e">
        <f>BB$133*計算_投入係数表!BB89</f>
        <v>#DIV/0!</v>
      </c>
      <c r="BC89" s="218" t="e">
        <f>BC$133*計算_投入係数表!BC89</f>
        <v>#DIV/0!</v>
      </c>
      <c r="BD89" s="218" t="e">
        <f>BD$133*計算_投入係数表!BD89</f>
        <v>#DIV/0!</v>
      </c>
      <c r="BE89" s="218" t="e">
        <f>BE$133*計算_投入係数表!BE89</f>
        <v>#DIV/0!</v>
      </c>
      <c r="BF89" s="218" t="e">
        <f>BF$133*計算_投入係数表!BF89</f>
        <v>#DIV/0!</v>
      </c>
      <c r="BG89" s="218" t="e">
        <f>BG$133*計算_投入係数表!BG89</f>
        <v>#DIV/0!</v>
      </c>
      <c r="BH89" s="218" t="e">
        <f>BH$133*計算_投入係数表!BH89</f>
        <v>#DIV/0!</v>
      </c>
      <c r="BI89" s="218" t="e">
        <f>BI$133*計算_投入係数表!BI89</f>
        <v>#DIV/0!</v>
      </c>
      <c r="BJ89" s="218" t="e">
        <f>BJ$133*計算_投入係数表!BJ89</f>
        <v>#DIV/0!</v>
      </c>
      <c r="BK89" s="218" t="e">
        <f>BK$133*計算_投入係数表!BK89</f>
        <v>#DIV/0!</v>
      </c>
      <c r="BL89" s="218" t="e">
        <f>BL$133*計算_投入係数表!BL89</f>
        <v>#DIV/0!</v>
      </c>
      <c r="BM89" s="218" t="e">
        <f>BM$133*計算_投入係数表!BM89</f>
        <v>#DIV/0!</v>
      </c>
      <c r="BN89" s="218" t="e">
        <f>BN$133*計算_投入係数表!BN89</f>
        <v>#DIV/0!</v>
      </c>
      <c r="BO89" s="218" t="e">
        <f>BO$133*計算_投入係数表!BO89</f>
        <v>#DIV/0!</v>
      </c>
      <c r="BP89" s="218" t="e">
        <f>BP$133*計算_投入係数表!BP89</f>
        <v>#DIV/0!</v>
      </c>
      <c r="BQ89" s="218" t="e">
        <f>BQ$133*計算_投入係数表!BQ89</f>
        <v>#DIV/0!</v>
      </c>
      <c r="BR89" s="218" t="e">
        <f>BR$133*計算_投入係数表!BR89</f>
        <v>#DIV/0!</v>
      </c>
      <c r="BS89" s="218" t="e">
        <f>BS$133*計算_投入係数表!BS89</f>
        <v>#DIV/0!</v>
      </c>
      <c r="BT89" s="218" t="e">
        <f>BT$133*計算_投入係数表!BT89</f>
        <v>#DIV/0!</v>
      </c>
      <c r="BU89" s="218" t="e">
        <f>BU$133*計算_投入係数表!BU89</f>
        <v>#DIV/0!</v>
      </c>
      <c r="BV89" s="218" t="e">
        <f>BV$133*計算_投入係数表!BV89</f>
        <v>#DIV/0!</v>
      </c>
      <c r="BW89" s="218" t="e">
        <f>BW$133*計算_投入係数表!BW89</f>
        <v>#DIV/0!</v>
      </c>
      <c r="BX89" s="218" t="e">
        <f>BX$133*計算_投入係数表!BX89</f>
        <v>#DIV/0!</v>
      </c>
      <c r="BY89" s="218" t="e">
        <f>BY$133*計算_投入係数表!BY89</f>
        <v>#DIV/0!</v>
      </c>
      <c r="BZ89" s="218" t="e">
        <f>BZ$133*計算_投入係数表!BZ89</f>
        <v>#DIV/0!</v>
      </c>
      <c r="CA89" s="218" t="e">
        <f>CA$133*計算_投入係数表!CA89</f>
        <v>#DIV/0!</v>
      </c>
      <c r="CB89" s="218" t="e">
        <f>CB$133*計算_投入係数表!CB89</f>
        <v>#DIV/0!</v>
      </c>
      <c r="CC89" s="218" t="e">
        <f>CC$133*計算_投入係数表!CC89</f>
        <v>#DIV/0!</v>
      </c>
      <c r="CD89" s="218" t="e">
        <f>CD$133*計算_投入係数表!CD89</f>
        <v>#DIV/0!</v>
      </c>
      <c r="CE89" s="218" t="e">
        <f>CE$133*計算_投入係数表!CE89</f>
        <v>#DIV/0!</v>
      </c>
      <c r="CF89" s="218" t="e">
        <f>CF$133*計算_投入係数表!CF89</f>
        <v>#DIV/0!</v>
      </c>
      <c r="CG89" s="218" t="e">
        <f>CG$133*計算_投入係数表!CG89</f>
        <v>#DIV/0!</v>
      </c>
      <c r="CH89" s="218" t="e">
        <f>CH$133*計算_投入係数表!CH89</f>
        <v>#DIV/0!</v>
      </c>
      <c r="CI89" s="218" t="e">
        <f>CI$133*計算_投入係数表!CI89</f>
        <v>#DIV/0!</v>
      </c>
      <c r="CJ89" s="218" t="e">
        <f>CJ$133*計算_投入係数表!CJ89</f>
        <v>#DIV/0!</v>
      </c>
      <c r="CK89" s="218" t="e">
        <f>CK$133*計算_投入係数表!CK89</f>
        <v>#DIV/0!</v>
      </c>
      <c r="CL89" s="218" t="e">
        <f>CL$133*計算_投入係数表!CL89</f>
        <v>#DIV/0!</v>
      </c>
      <c r="CM89" s="218" t="e">
        <f>CM$133*計算_投入係数表!CM89</f>
        <v>#DIV/0!</v>
      </c>
      <c r="CN89" s="218" t="e">
        <f>CN$133*計算_投入係数表!CN89</f>
        <v>#DIV/0!</v>
      </c>
      <c r="CO89" s="218" t="e">
        <f>CO$133*計算_投入係数表!CO89</f>
        <v>#DIV/0!</v>
      </c>
      <c r="CP89" s="218" t="e">
        <f>CP$133*計算_投入係数表!CP89</f>
        <v>#DIV/0!</v>
      </c>
      <c r="CQ89" s="218" t="e">
        <f>CQ$133*計算_投入係数表!CQ89</f>
        <v>#DIV/0!</v>
      </c>
      <c r="CR89" s="218" t="e">
        <f>CR$133*計算_投入係数表!CR89</f>
        <v>#DIV/0!</v>
      </c>
      <c r="CS89" s="218" t="e">
        <f>CS$133*計算_投入係数表!CS89</f>
        <v>#DIV/0!</v>
      </c>
      <c r="CT89" s="218" t="e">
        <f>CT$133*計算_投入係数表!CT89</f>
        <v>#DIV/0!</v>
      </c>
      <c r="CU89" s="218" t="e">
        <f>CU$133*計算_投入係数表!CU89</f>
        <v>#DIV/0!</v>
      </c>
      <c r="CV89" s="218" t="e">
        <f>CV$133*計算_投入係数表!CV89</f>
        <v>#DIV/0!</v>
      </c>
      <c r="CW89" s="218" t="e">
        <f>CW$133*計算_投入係数表!CW89</f>
        <v>#DIV/0!</v>
      </c>
      <c r="CX89" s="218" t="e">
        <f>CX$133*計算_投入係数表!CX89</f>
        <v>#DIV/0!</v>
      </c>
      <c r="CY89" s="218" t="e">
        <f>CY$133*計算_投入係数表!CY89</f>
        <v>#DIV/0!</v>
      </c>
      <c r="CZ89" s="218" t="e">
        <f>CZ$133*計算_投入係数表!CZ89</f>
        <v>#DIV/0!</v>
      </c>
      <c r="DA89" s="218" t="e">
        <f>DA$133*計算_投入係数表!DA89</f>
        <v>#DIV/0!</v>
      </c>
      <c r="DB89" s="218" t="e">
        <f>DB$133*計算_投入係数表!DB89</f>
        <v>#DIV/0!</v>
      </c>
      <c r="DC89" s="218" t="e">
        <f>DC$133*計算_投入係数表!DC89</f>
        <v>#DIV/0!</v>
      </c>
      <c r="DD89" s="218" t="e">
        <f>DD$133*計算_投入係数表!DD89</f>
        <v>#DIV/0!</v>
      </c>
      <c r="DE89" s="218" t="e">
        <f>DE$133*計算_投入係数表!DE89</f>
        <v>#DIV/0!</v>
      </c>
      <c r="DF89" s="218" t="e">
        <f>DF$133*計算_投入係数表!DF89</f>
        <v>#DIV/0!</v>
      </c>
      <c r="DG89" s="218" t="e">
        <f>DG$133*計算_投入係数表!DG89</f>
        <v>#DIV/0!</v>
      </c>
      <c r="DH89" s="218" t="e">
        <f>DH$133*計算_投入係数表!DH89</f>
        <v>#DIV/0!</v>
      </c>
      <c r="DI89" s="218" t="e">
        <f>DI$133*計算_投入係数表!DI89</f>
        <v>#DIV/0!</v>
      </c>
      <c r="DJ89" s="218" t="e">
        <f>DJ$133*計算_投入係数表!DJ89</f>
        <v>#DIV/0!</v>
      </c>
      <c r="DK89" s="218" t="e">
        <f>DK$133*計算_投入係数表!DK89</f>
        <v>#DIV/0!</v>
      </c>
      <c r="DL89" s="218" t="e">
        <f>DL$133*計算_投入係数表!DL89</f>
        <v>#DIV/0!</v>
      </c>
      <c r="DM89" s="218" t="e">
        <f>DM$133*計算_投入係数表!DM89</f>
        <v>#DIV/0!</v>
      </c>
      <c r="DN89" s="218" t="e">
        <f>DN$133*計算_投入係数表!DN89</f>
        <v>#DIV/0!</v>
      </c>
      <c r="DO89" s="218" t="e">
        <f>DO$133*計算_投入係数表!DO89</f>
        <v>#DIV/0!</v>
      </c>
      <c r="DP89" s="218" t="e">
        <f>DP$133*計算_投入係数表!DP89</f>
        <v>#DIV/0!</v>
      </c>
      <c r="DQ89" s="218" t="e">
        <f>DQ$133*計算_投入係数表!DQ89</f>
        <v>#DIV/0!</v>
      </c>
      <c r="DR89" s="218" t="e">
        <f>DR$133*計算_投入係数表!DR89</f>
        <v>#DIV/0!</v>
      </c>
      <c r="DS89" s="218" t="e">
        <f>DS$133*計算_投入係数表!DS89</f>
        <v>#DIV/0!</v>
      </c>
      <c r="DT89" s="219">
        <f t="shared" si="3"/>
        <v>0</v>
      </c>
      <c r="DU89" s="214">
        <f>SUMIF(振分, $C89, 入力_北海道基本取引表!DU$4:DU$124)*($DV$140/$DW$140)</f>
        <v>0</v>
      </c>
      <c r="DV89" s="214">
        <f>SUMIF(振分, $C89, 入力_北海道基本取引表!DV$4:DV$124)*(入力!$D$718/入力!$F$718)</f>
        <v>0</v>
      </c>
      <c r="DW89" s="214">
        <f>SUMIF(振分, $C89, 入力_北海道基本取引表!DW$4:DW$124)*(計算_基本取引表_調整前!$DV$141/計算_基本取引表_調整前!$DW$141)</f>
        <v>0</v>
      </c>
      <c r="DX89" s="214">
        <f>SUMIF(振分, $C89, 入力_北海道基本取引表!DX$4:DX$124)*(計算_基本取引表_調整前!$DV$142/計算_基本取引表_調整前!$DW$142)</f>
        <v>0</v>
      </c>
      <c r="DY89" s="214">
        <f>SUMIF(振分, $C89, 入力_北海道基本取引表!DY$4:DY$124)*(入力!$D$700/入力!$F$700)</f>
        <v>0</v>
      </c>
      <c r="DZ89" s="214">
        <f>SUMIF(振分, $C89, 入力_北海道基本取引表!DZ$4:DZ$124)*($DV$140/$DW$140)</f>
        <v>0</v>
      </c>
      <c r="EA89" s="214" t="e">
        <f>SUMIF(振分, $C89, 入力_北海道基本取引表!EA$4:EA$124)*($EJ89/SUMIF(振分, $C89, 入力_北海道基本取引表!$EO$4:$EO$124))</f>
        <v>#DIV/0!</v>
      </c>
      <c r="EB89" s="214"/>
      <c r="EC89" s="215" t="e">
        <f t="shared" si="4"/>
        <v>#DIV/0!</v>
      </c>
      <c r="ED89" s="216" t="e">
        <f t="shared" si="5"/>
        <v>#DIV/0!</v>
      </c>
      <c r="EE89" s="214"/>
      <c r="EF89" s="216"/>
      <c r="EG89" s="216"/>
      <c r="EH89" s="214"/>
      <c r="EI89" s="216"/>
      <c r="EJ89" s="216">
        <v>0</v>
      </c>
    </row>
    <row r="90" spans="2:140" s="6" customFormat="1" ht="12" x14ac:dyDescent="0.25">
      <c r="B90" s="53" t="s">
        <v>140</v>
      </c>
      <c r="C90" s="192" t="str">
        <v>-</v>
      </c>
      <c r="D90" s="211">
        <f>D$133*計算_投入係数表!D90</f>
        <v>0</v>
      </c>
      <c r="E90" s="212">
        <f>E$133*計算_投入係数表!E90</f>
        <v>0</v>
      </c>
      <c r="F90" s="212">
        <f>F$133*計算_投入係数表!F90</f>
        <v>0</v>
      </c>
      <c r="G90" s="212">
        <f>G$133*計算_投入係数表!G90</f>
        <v>0</v>
      </c>
      <c r="H90" s="212">
        <f>H$133*計算_投入係数表!H90</f>
        <v>0</v>
      </c>
      <c r="I90" s="212">
        <f>I$133*計算_投入係数表!I90</f>
        <v>0</v>
      </c>
      <c r="J90" s="212">
        <f>J$133*計算_投入係数表!J90</f>
        <v>0</v>
      </c>
      <c r="K90" s="212">
        <f>K$133*計算_投入係数表!K90</f>
        <v>0</v>
      </c>
      <c r="L90" s="212">
        <f>L$133*計算_投入係数表!L90</f>
        <v>0</v>
      </c>
      <c r="M90" s="212">
        <f>M$133*計算_投入係数表!M90</f>
        <v>0</v>
      </c>
      <c r="N90" s="212">
        <f>N$133*計算_投入係数表!N90</f>
        <v>0</v>
      </c>
      <c r="O90" s="212">
        <f>O$133*計算_投入係数表!O90</f>
        <v>0</v>
      </c>
      <c r="P90" s="212">
        <f>P$133*計算_投入係数表!P90</f>
        <v>0</v>
      </c>
      <c r="Q90" s="212" t="e">
        <f>Q$133*計算_投入係数表!Q90</f>
        <v>#DIV/0!</v>
      </c>
      <c r="R90" s="212" t="e">
        <f>R$133*計算_投入係数表!R90</f>
        <v>#DIV/0!</v>
      </c>
      <c r="S90" s="212" t="e">
        <f>S$133*計算_投入係数表!S90</f>
        <v>#DIV/0!</v>
      </c>
      <c r="T90" s="212" t="e">
        <f>T$133*計算_投入係数表!T90</f>
        <v>#DIV/0!</v>
      </c>
      <c r="U90" s="212" t="e">
        <f>U$133*計算_投入係数表!U90</f>
        <v>#DIV/0!</v>
      </c>
      <c r="V90" s="212" t="e">
        <f>V$133*計算_投入係数表!V90</f>
        <v>#DIV/0!</v>
      </c>
      <c r="W90" s="212" t="e">
        <f>W$133*計算_投入係数表!W90</f>
        <v>#DIV/0!</v>
      </c>
      <c r="X90" s="212" t="e">
        <f>X$133*計算_投入係数表!X90</f>
        <v>#DIV/0!</v>
      </c>
      <c r="Y90" s="212" t="e">
        <f>Y$133*計算_投入係数表!Y90</f>
        <v>#DIV/0!</v>
      </c>
      <c r="Z90" s="212" t="e">
        <f>Z$133*計算_投入係数表!Z90</f>
        <v>#DIV/0!</v>
      </c>
      <c r="AA90" s="212" t="e">
        <f>AA$133*計算_投入係数表!AA90</f>
        <v>#DIV/0!</v>
      </c>
      <c r="AB90" s="212" t="e">
        <f>AB$133*計算_投入係数表!AB90</f>
        <v>#DIV/0!</v>
      </c>
      <c r="AC90" s="212" t="e">
        <f>AC$133*計算_投入係数表!AC90</f>
        <v>#DIV/0!</v>
      </c>
      <c r="AD90" s="212" t="e">
        <f>AD$133*計算_投入係数表!AD90</f>
        <v>#DIV/0!</v>
      </c>
      <c r="AE90" s="212" t="e">
        <f>AE$133*計算_投入係数表!AE90</f>
        <v>#DIV/0!</v>
      </c>
      <c r="AF90" s="212" t="e">
        <f>AF$133*計算_投入係数表!AF90</f>
        <v>#DIV/0!</v>
      </c>
      <c r="AG90" s="212" t="e">
        <f>AG$133*計算_投入係数表!AG90</f>
        <v>#DIV/0!</v>
      </c>
      <c r="AH90" s="212" t="e">
        <f>AH$133*計算_投入係数表!AH90</f>
        <v>#DIV/0!</v>
      </c>
      <c r="AI90" s="212" t="e">
        <f>AI$133*計算_投入係数表!AI90</f>
        <v>#DIV/0!</v>
      </c>
      <c r="AJ90" s="212" t="e">
        <f>AJ$133*計算_投入係数表!AJ90</f>
        <v>#DIV/0!</v>
      </c>
      <c r="AK90" s="212" t="e">
        <f>AK$133*計算_投入係数表!AK90</f>
        <v>#DIV/0!</v>
      </c>
      <c r="AL90" s="212" t="e">
        <f>AL$133*計算_投入係数表!AL90</f>
        <v>#DIV/0!</v>
      </c>
      <c r="AM90" s="212" t="e">
        <f>AM$133*計算_投入係数表!AM90</f>
        <v>#DIV/0!</v>
      </c>
      <c r="AN90" s="212" t="e">
        <f>AN$133*計算_投入係数表!AN90</f>
        <v>#DIV/0!</v>
      </c>
      <c r="AO90" s="212" t="e">
        <f>AO$133*計算_投入係数表!AO90</f>
        <v>#DIV/0!</v>
      </c>
      <c r="AP90" s="212" t="e">
        <f>AP$133*計算_投入係数表!AP90</f>
        <v>#DIV/0!</v>
      </c>
      <c r="AQ90" s="212" t="e">
        <f>AQ$133*計算_投入係数表!AQ90</f>
        <v>#DIV/0!</v>
      </c>
      <c r="AR90" s="212" t="e">
        <f>AR$133*計算_投入係数表!AR90</f>
        <v>#DIV/0!</v>
      </c>
      <c r="AS90" s="212" t="e">
        <f>AS$133*計算_投入係数表!AS90</f>
        <v>#DIV/0!</v>
      </c>
      <c r="AT90" s="212" t="e">
        <f>AT$133*計算_投入係数表!AT90</f>
        <v>#DIV/0!</v>
      </c>
      <c r="AU90" s="212" t="e">
        <f>AU$133*計算_投入係数表!AU90</f>
        <v>#DIV/0!</v>
      </c>
      <c r="AV90" s="212" t="e">
        <f>AV$133*計算_投入係数表!AV90</f>
        <v>#DIV/0!</v>
      </c>
      <c r="AW90" s="212" t="e">
        <f>AW$133*計算_投入係数表!AW90</f>
        <v>#DIV/0!</v>
      </c>
      <c r="AX90" s="212" t="e">
        <f>AX$133*計算_投入係数表!AX90</f>
        <v>#DIV/0!</v>
      </c>
      <c r="AY90" s="212" t="e">
        <f>AY$133*計算_投入係数表!AY90</f>
        <v>#DIV/0!</v>
      </c>
      <c r="AZ90" s="212" t="e">
        <f>AZ$133*計算_投入係数表!AZ90</f>
        <v>#DIV/0!</v>
      </c>
      <c r="BA90" s="212" t="e">
        <f>BA$133*計算_投入係数表!BA90</f>
        <v>#DIV/0!</v>
      </c>
      <c r="BB90" s="212" t="e">
        <f>BB$133*計算_投入係数表!BB90</f>
        <v>#DIV/0!</v>
      </c>
      <c r="BC90" s="212" t="e">
        <f>BC$133*計算_投入係数表!BC90</f>
        <v>#DIV/0!</v>
      </c>
      <c r="BD90" s="212" t="e">
        <f>BD$133*計算_投入係数表!BD90</f>
        <v>#DIV/0!</v>
      </c>
      <c r="BE90" s="212" t="e">
        <f>BE$133*計算_投入係数表!BE90</f>
        <v>#DIV/0!</v>
      </c>
      <c r="BF90" s="212" t="e">
        <f>BF$133*計算_投入係数表!BF90</f>
        <v>#DIV/0!</v>
      </c>
      <c r="BG90" s="212" t="e">
        <f>BG$133*計算_投入係数表!BG90</f>
        <v>#DIV/0!</v>
      </c>
      <c r="BH90" s="212" t="e">
        <f>BH$133*計算_投入係数表!BH90</f>
        <v>#DIV/0!</v>
      </c>
      <c r="BI90" s="212" t="e">
        <f>BI$133*計算_投入係数表!BI90</f>
        <v>#DIV/0!</v>
      </c>
      <c r="BJ90" s="212" t="e">
        <f>BJ$133*計算_投入係数表!BJ90</f>
        <v>#DIV/0!</v>
      </c>
      <c r="BK90" s="212" t="e">
        <f>BK$133*計算_投入係数表!BK90</f>
        <v>#DIV/0!</v>
      </c>
      <c r="BL90" s="212" t="e">
        <f>BL$133*計算_投入係数表!BL90</f>
        <v>#DIV/0!</v>
      </c>
      <c r="BM90" s="212" t="e">
        <f>BM$133*計算_投入係数表!BM90</f>
        <v>#DIV/0!</v>
      </c>
      <c r="BN90" s="212" t="e">
        <f>BN$133*計算_投入係数表!BN90</f>
        <v>#DIV/0!</v>
      </c>
      <c r="BO90" s="212" t="e">
        <f>BO$133*計算_投入係数表!BO90</f>
        <v>#DIV/0!</v>
      </c>
      <c r="BP90" s="212" t="e">
        <f>BP$133*計算_投入係数表!BP90</f>
        <v>#DIV/0!</v>
      </c>
      <c r="BQ90" s="212" t="e">
        <f>BQ$133*計算_投入係数表!BQ90</f>
        <v>#DIV/0!</v>
      </c>
      <c r="BR90" s="212" t="e">
        <f>BR$133*計算_投入係数表!BR90</f>
        <v>#DIV/0!</v>
      </c>
      <c r="BS90" s="212" t="e">
        <f>BS$133*計算_投入係数表!BS90</f>
        <v>#DIV/0!</v>
      </c>
      <c r="BT90" s="212" t="e">
        <f>BT$133*計算_投入係数表!BT90</f>
        <v>#DIV/0!</v>
      </c>
      <c r="BU90" s="212" t="e">
        <f>BU$133*計算_投入係数表!BU90</f>
        <v>#DIV/0!</v>
      </c>
      <c r="BV90" s="212" t="e">
        <f>BV$133*計算_投入係数表!BV90</f>
        <v>#DIV/0!</v>
      </c>
      <c r="BW90" s="212" t="e">
        <f>BW$133*計算_投入係数表!BW90</f>
        <v>#DIV/0!</v>
      </c>
      <c r="BX90" s="212" t="e">
        <f>BX$133*計算_投入係数表!BX90</f>
        <v>#DIV/0!</v>
      </c>
      <c r="BY90" s="212" t="e">
        <f>BY$133*計算_投入係数表!BY90</f>
        <v>#DIV/0!</v>
      </c>
      <c r="BZ90" s="212" t="e">
        <f>BZ$133*計算_投入係数表!BZ90</f>
        <v>#DIV/0!</v>
      </c>
      <c r="CA90" s="212" t="e">
        <f>CA$133*計算_投入係数表!CA90</f>
        <v>#DIV/0!</v>
      </c>
      <c r="CB90" s="212" t="e">
        <f>CB$133*計算_投入係数表!CB90</f>
        <v>#DIV/0!</v>
      </c>
      <c r="CC90" s="212" t="e">
        <f>CC$133*計算_投入係数表!CC90</f>
        <v>#DIV/0!</v>
      </c>
      <c r="CD90" s="212" t="e">
        <f>CD$133*計算_投入係数表!CD90</f>
        <v>#DIV/0!</v>
      </c>
      <c r="CE90" s="212" t="e">
        <f>CE$133*計算_投入係数表!CE90</f>
        <v>#DIV/0!</v>
      </c>
      <c r="CF90" s="212" t="e">
        <f>CF$133*計算_投入係数表!CF90</f>
        <v>#DIV/0!</v>
      </c>
      <c r="CG90" s="212" t="e">
        <f>CG$133*計算_投入係数表!CG90</f>
        <v>#DIV/0!</v>
      </c>
      <c r="CH90" s="212" t="e">
        <f>CH$133*計算_投入係数表!CH90</f>
        <v>#DIV/0!</v>
      </c>
      <c r="CI90" s="212" t="e">
        <f>CI$133*計算_投入係数表!CI90</f>
        <v>#DIV/0!</v>
      </c>
      <c r="CJ90" s="212" t="e">
        <f>CJ$133*計算_投入係数表!CJ90</f>
        <v>#DIV/0!</v>
      </c>
      <c r="CK90" s="212" t="e">
        <f>CK$133*計算_投入係数表!CK90</f>
        <v>#DIV/0!</v>
      </c>
      <c r="CL90" s="212" t="e">
        <f>CL$133*計算_投入係数表!CL90</f>
        <v>#DIV/0!</v>
      </c>
      <c r="CM90" s="212" t="e">
        <f>CM$133*計算_投入係数表!CM90</f>
        <v>#DIV/0!</v>
      </c>
      <c r="CN90" s="212" t="e">
        <f>CN$133*計算_投入係数表!CN90</f>
        <v>#DIV/0!</v>
      </c>
      <c r="CO90" s="212" t="e">
        <f>CO$133*計算_投入係数表!CO90</f>
        <v>#DIV/0!</v>
      </c>
      <c r="CP90" s="212" t="e">
        <f>CP$133*計算_投入係数表!CP90</f>
        <v>#DIV/0!</v>
      </c>
      <c r="CQ90" s="212" t="e">
        <f>CQ$133*計算_投入係数表!CQ90</f>
        <v>#DIV/0!</v>
      </c>
      <c r="CR90" s="212" t="e">
        <f>CR$133*計算_投入係数表!CR90</f>
        <v>#DIV/0!</v>
      </c>
      <c r="CS90" s="212" t="e">
        <f>CS$133*計算_投入係数表!CS90</f>
        <v>#DIV/0!</v>
      </c>
      <c r="CT90" s="212" t="e">
        <f>CT$133*計算_投入係数表!CT90</f>
        <v>#DIV/0!</v>
      </c>
      <c r="CU90" s="212" t="e">
        <f>CU$133*計算_投入係数表!CU90</f>
        <v>#DIV/0!</v>
      </c>
      <c r="CV90" s="212" t="e">
        <f>CV$133*計算_投入係数表!CV90</f>
        <v>#DIV/0!</v>
      </c>
      <c r="CW90" s="212" t="e">
        <f>CW$133*計算_投入係数表!CW90</f>
        <v>#DIV/0!</v>
      </c>
      <c r="CX90" s="212" t="e">
        <f>CX$133*計算_投入係数表!CX90</f>
        <v>#DIV/0!</v>
      </c>
      <c r="CY90" s="212" t="e">
        <f>CY$133*計算_投入係数表!CY90</f>
        <v>#DIV/0!</v>
      </c>
      <c r="CZ90" s="212" t="e">
        <f>CZ$133*計算_投入係数表!CZ90</f>
        <v>#DIV/0!</v>
      </c>
      <c r="DA90" s="212" t="e">
        <f>DA$133*計算_投入係数表!DA90</f>
        <v>#DIV/0!</v>
      </c>
      <c r="DB90" s="212" t="e">
        <f>DB$133*計算_投入係数表!DB90</f>
        <v>#DIV/0!</v>
      </c>
      <c r="DC90" s="212" t="e">
        <f>DC$133*計算_投入係数表!DC90</f>
        <v>#DIV/0!</v>
      </c>
      <c r="DD90" s="212" t="e">
        <f>DD$133*計算_投入係数表!DD90</f>
        <v>#DIV/0!</v>
      </c>
      <c r="DE90" s="212" t="e">
        <f>DE$133*計算_投入係数表!DE90</f>
        <v>#DIV/0!</v>
      </c>
      <c r="DF90" s="212" t="e">
        <f>DF$133*計算_投入係数表!DF90</f>
        <v>#DIV/0!</v>
      </c>
      <c r="DG90" s="212" t="e">
        <f>DG$133*計算_投入係数表!DG90</f>
        <v>#DIV/0!</v>
      </c>
      <c r="DH90" s="212" t="e">
        <f>DH$133*計算_投入係数表!DH90</f>
        <v>#DIV/0!</v>
      </c>
      <c r="DI90" s="212" t="e">
        <f>DI$133*計算_投入係数表!DI90</f>
        <v>#DIV/0!</v>
      </c>
      <c r="DJ90" s="212" t="e">
        <f>DJ$133*計算_投入係数表!DJ90</f>
        <v>#DIV/0!</v>
      </c>
      <c r="DK90" s="212" t="e">
        <f>DK$133*計算_投入係数表!DK90</f>
        <v>#DIV/0!</v>
      </c>
      <c r="DL90" s="212" t="e">
        <f>DL$133*計算_投入係数表!DL90</f>
        <v>#DIV/0!</v>
      </c>
      <c r="DM90" s="212" t="e">
        <f>DM$133*計算_投入係数表!DM90</f>
        <v>#DIV/0!</v>
      </c>
      <c r="DN90" s="212" t="e">
        <f>DN$133*計算_投入係数表!DN90</f>
        <v>#DIV/0!</v>
      </c>
      <c r="DO90" s="212" t="e">
        <f>DO$133*計算_投入係数表!DO90</f>
        <v>#DIV/0!</v>
      </c>
      <c r="DP90" s="212" t="e">
        <f>DP$133*計算_投入係数表!DP90</f>
        <v>#DIV/0!</v>
      </c>
      <c r="DQ90" s="212" t="e">
        <f>DQ$133*計算_投入係数表!DQ90</f>
        <v>#DIV/0!</v>
      </c>
      <c r="DR90" s="212" t="e">
        <f>DR$133*計算_投入係数表!DR90</f>
        <v>#DIV/0!</v>
      </c>
      <c r="DS90" s="212" t="e">
        <f>DS$133*計算_投入係数表!DS90</f>
        <v>#DIV/0!</v>
      </c>
      <c r="DT90" s="213">
        <f t="shared" si="3"/>
        <v>0</v>
      </c>
      <c r="DU90" s="214">
        <f>SUMIF(振分, $C90, 入力_北海道基本取引表!DU$4:DU$124)*($DV$140/$DW$140)</f>
        <v>0</v>
      </c>
      <c r="DV90" s="214">
        <f>SUMIF(振分, $C90, 入力_北海道基本取引表!DV$4:DV$124)*(入力!$D$718/入力!$F$718)</f>
        <v>0</v>
      </c>
      <c r="DW90" s="214">
        <f>SUMIF(振分, $C90, 入力_北海道基本取引表!DW$4:DW$124)*(計算_基本取引表_調整前!$DV$141/計算_基本取引表_調整前!$DW$141)</f>
        <v>0</v>
      </c>
      <c r="DX90" s="214">
        <f>SUMIF(振分, $C90, 入力_北海道基本取引表!DX$4:DX$124)*(計算_基本取引表_調整前!$DV$142/計算_基本取引表_調整前!$DW$142)</f>
        <v>0</v>
      </c>
      <c r="DY90" s="214">
        <f>SUMIF(振分, $C90, 入力_北海道基本取引表!DY$4:DY$124)*(入力!$D$700/入力!$F$700)</f>
        <v>0</v>
      </c>
      <c r="DZ90" s="214">
        <f>SUMIF(振分, $C90, 入力_北海道基本取引表!DZ$4:DZ$124)*($DV$140/$DW$140)</f>
        <v>0</v>
      </c>
      <c r="EA90" s="214" t="e">
        <f>SUMIF(振分, $C90, 入力_北海道基本取引表!EA$4:EA$124)*($EJ90/SUMIF(振分, $C90, 入力_北海道基本取引表!$EO$4:$EO$124))</f>
        <v>#DIV/0!</v>
      </c>
      <c r="EB90" s="214"/>
      <c r="EC90" s="215" t="e">
        <f t="shared" si="4"/>
        <v>#DIV/0!</v>
      </c>
      <c r="ED90" s="216" t="e">
        <f t="shared" si="5"/>
        <v>#DIV/0!</v>
      </c>
      <c r="EE90" s="214"/>
      <c r="EF90" s="216"/>
      <c r="EG90" s="216"/>
      <c r="EH90" s="214"/>
      <c r="EI90" s="216"/>
      <c r="EJ90" s="216">
        <v>0</v>
      </c>
    </row>
    <row r="91" spans="2:140" s="6" customFormat="1" ht="12" x14ac:dyDescent="0.25">
      <c r="B91" s="53" t="s">
        <v>142</v>
      </c>
      <c r="C91" s="192" t="str">
        <v>-</v>
      </c>
      <c r="D91" s="211">
        <f>D$133*計算_投入係数表!D91</f>
        <v>0</v>
      </c>
      <c r="E91" s="212">
        <f>E$133*計算_投入係数表!E91</f>
        <v>0</v>
      </c>
      <c r="F91" s="212">
        <f>F$133*計算_投入係数表!F91</f>
        <v>0</v>
      </c>
      <c r="G91" s="212">
        <f>G$133*計算_投入係数表!G91</f>
        <v>0</v>
      </c>
      <c r="H91" s="212">
        <f>H$133*計算_投入係数表!H91</f>
        <v>0</v>
      </c>
      <c r="I91" s="212">
        <f>I$133*計算_投入係数表!I91</f>
        <v>0</v>
      </c>
      <c r="J91" s="212">
        <f>J$133*計算_投入係数表!J91</f>
        <v>0</v>
      </c>
      <c r="K91" s="212">
        <f>K$133*計算_投入係数表!K91</f>
        <v>0</v>
      </c>
      <c r="L91" s="212">
        <f>L$133*計算_投入係数表!L91</f>
        <v>0</v>
      </c>
      <c r="M91" s="212">
        <f>M$133*計算_投入係数表!M91</f>
        <v>0</v>
      </c>
      <c r="N91" s="212">
        <f>N$133*計算_投入係数表!N91</f>
        <v>0</v>
      </c>
      <c r="O91" s="212">
        <f>O$133*計算_投入係数表!O91</f>
        <v>0</v>
      </c>
      <c r="P91" s="212">
        <f>P$133*計算_投入係数表!P91</f>
        <v>0</v>
      </c>
      <c r="Q91" s="212" t="e">
        <f>Q$133*計算_投入係数表!Q91</f>
        <v>#DIV/0!</v>
      </c>
      <c r="R91" s="212" t="e">
        <f>R$133*計算_投入係数表!R91</f>
        <v>#DIV/0!</v>
      </c>
      <c r="S91" s="212" t="e">
        <f>S$133*計算_投入係数表!S91</f>
        <v>#DIV/0!</v>
      </c>
      <c r="T91" s="212" t="e">
        <f>T$133*計算_投入係数表!T91</f>
        <v>#DIV/0!</v>
      </c>
      <c r="U91" s="212" t="e">
        <f>U$133*計算_投入係数表!U91</f>
        <v>#DIV/0!</v>
      </c>
      <c r="V91" s="212" t="e">
        <f>V$133*計算_投入係数表!V91</f>
        <v>#DIV/0!</v>
      </c>
      <c r="W91" s="212" t="e">
        <f>W$133*計算_投入係数表!W91</f>
        <v>#DIV/0!</v>
      </c>
      <c r="X91" s="212" t="e">
        <f>X$133*計算_投入係数表!X91</f>
        <v>#DIV/0!</v>
      </c>
      <c r="Y91" s="212" t="e">
        <f>Y$133*計算_投入係数表!Y91</f>
        <v>#DIV/0!</v>
      </c>
      <c r="Z91" s="212" t="e">
        <f>Z$133*計算_投入係数表!Z91</f>
        <v>#DIV/0!</v>
      </c>
      <c r="AA91" s="212" t="e">
        <f>AA$133*計算_投入係数表!AA91</f>
        <v>#DIV/0!</v>
      </c>
      <c r="AB91" s="212" t="e">
        <f>AB$133*計算_投入係数表!AB91</f>
        <v>#DIV/0!</v>
      </c>
      <c r="AC91" s="212" t="e">
        <f>AC$133*計算_投入係数表!AC91</f>
        <v>#DIV/0!</v>
      </c>
      <c r="AD91" s="212" t="e">
        <f>AD$133*計算_投入係数表!AD91</f>
        <v>#DIV/0!</v>
      </c>
      <c r="AE91" s="212" t="e">
        <f>AE$133*計算_投入係数表!AE91</f>
        <v>#DIV/0!</v>
      </c>
      <c r="AF91" s="212" t="e">
        <f>AF$133*計算_投入係数表!AF91</f>
        <v>#DIV/0!</v>
      </c>
      <c r="AG91" s="212" t="e">
        <f>AG$133*計算_投入係数表!AG91</f>
        <v>#DIV/0!</v>
      </c>
      <c r="AH91" s="212" t="e">
        <f>AH$133*計算_投入係数表!AH91</f>
        <v>#DIV/0!</v>
      </c>
      <c r="AI91" s="212" t="e">
        <f>AI$133*計算_投入係数表!AI91</f>
        <v>#DIV/0!</v>
      </c>
      <c r="AJ91" s="212" t="e">
        <f>AJ$133*計算_投入係数表!AJ91</f>
        <v>#DIV/0!</v>
      </c>
      <c r="AK91" s="212" t="e">
        <f>AK$133*計算_投入係数表!AK91</f>
        <v>#DIV/0!</v>
      </c>
      <c r="AL91" s="212" t="e">
        <f>AL$133*計算_投入係数表!AL91</f>
        <v>#DIV/0!</v>
      </c>
      <c r="AM91" s="212" t="e">
        <f>AM$133*計算_投入係数表!AM91</f>
        <v>#DIV/0!</v>
      </c>
      <c r="AN91" s="212" t="e">
        <f>AN$133*計算_投入係数表!AN91</f>
        <v>#DIV/0!</v>
      </c>
      <c r="AO91" s="212" t="e">
        <f>AO$133*計算_投入係数表!AO91</f>
        <v>#DIV/0!</v>
      </c>
      <c r="AP91" s="212" t="e">
        <f>AP$133*計算_投入係数表!AP91</f>
        <v>#DIV/0!</v>
      </c>
      <c r="AQ91" s="212" t="e">
        <f>AQ$133*計算_投入係数表!AQ91</f>
        <v>#DIV/0!</v>
      </c>
      <c r="AR91" s="212" t="e">
        <f>AR$133*計算_投入係数表!AR91</f>
        <v>#DIV/0!</v>
      </c>
      <c r="AS91" s="212" t="e">
        <f>AS$133*計算_投入係数表!AS91</f>
        <v>#DIV/0!</v>
      </c>
      <c r="AT91" s="212" t="e">
        <f>AT$133*計算_投入係数表!AT91</f>
        <v>#DIV/0!</v>
      </c>
      <c r="AU91" s="212" t="e">
        <f>AU$133*計算_投入係数表!AU91</f>
        <v>#DIV/0!</v>
      </c>
      <c r="AV91" s="212" t="e">
        <f>AV$133*計算_投入係数表!AV91</f>
        <v>#DIV/0!</v>
      </c>
      <c r="AW91" s="212" t="e">
        <f>AW$133*計算_投入係数表!AW91</f>
        <v>#DIV/0!</v>
      </c>
      <c r="AX91" s="212" t="e">
        <f>AX$133*計算_投入係数表!AX91</f>
        <v>#DIV/0!</v>
      </c>
      <c r="AY91" s="212" t="e">
        <f>AY$133*計算_投入係数表!AY91</f>
        <v>#DIV/0!</v>
      </c>
      <c r="AZ91" s="212" t="e">
        <f>AZ$133*計算_投入係数表!AZ91</f>
        <v>#DIV/0!</v>
      </c>
      <c r="BA91" s="212" t="e">
        <f>BA$133*計算_投入係数表!BA91</f>
        <v>#DIV/0!</v>
      </c>
      <c r="BB91" s="212" t="e">
        <f>BB$133*計算_投入係数表!BB91</f>
        <v>#DIV/0!</v>
      </c>
      <c r="BC91" s="212" t="e">
        <f>BC$133*計算_投入係数表!BC91</f>
        <v>#DIV/0!</v>
      </c>
      <c r="BD91" s="212" t="e">
        <f>BD$133*計算_投入係数表!BD91</f>
        <v>#DIV/0!</v>
      </c>
      <c r="BE91" s="212" t="e">
        <f>BE$133*計算_投入係数表!BE91</f>
        <v>#DIV/0!</v>
      </c>
      <c r="BF91" s="212" t="e">
        <f>BF$133*計算_投入係数表!BF91</f>
        <v>#DIV/0!</v>
      </c>
      <c r="BG91" s="212" t="e">
        <f>BG$133*計算_投入係数表!BG91</f>
        <v>#DIV/0!</v>
      </c>
      <c r="BH91" s="212" t="e">
        <f>BH$133*計算_投入係数表!BH91</f>
        <v>#DIV/0!</v>
      </c>
      <c r="BI91" s="212" t="e">
        <f>BI$133*計算_投入係数表!BI91</f>
        <v>#DIV/0!</v>
      </c>
      <c r="BJ91" s="212" t="e">
        <f>BJ$133*計算_投入係数表!BJ91</f>
        <v>#DIV/0!</v>
      </c>
      <c r="BK91" s="212" t="e">
        <f>BK$133*計算_投入係数表!BK91</f>
        <v>#DIV/0!</v>
      </c>
      <c r="BL91" s="212" t="e">
        <f>BL$133*計算_投入係数表!BL91</f>
        <v>#DIV/0!</v>
      </c>
      <c r="BM91" s="212" t="e">
        <f>BM$133*計算_投入係数表!BM91</f>
        <v>#DIV/0!</v>
      </c>
      <c r="BN91" s="212" t="e">
        <f>BN$133*計算_投入係数表!BN91</f>
        <v>#DIV/0!</v>
      </c>
      <c r="BO91" s="212" t="e">
        <f>BO$133*計算_投入係数表!BO91</f>
        <v>#DIV/0!</v>
      </c>
      <c r="BP91" s="212" t="e">
        <f>BP$133*計算_投入係数表!BP91</f>
        <v>#DIV/0!</v>
      </c>
      <c r="BQ91" s="212" t="e">
        <f>BQ$133*計算_投入係数表!BQ91</f>
        <v>#DIV/0!</v>
      </c>
      <c r="BR91" s="212" t="e">
        <f>BR$133*計算_投入係数表!BR91</f>
        <v>#DIV/0!</v>
      </c>
      <c r="BS91" s="212" t="e">
        <f>BS$133*計算_投入係数表!BS91</f>
        <v>#DIV/0!</v>
      </c>
      <c r="BT91" s="212" t="e">
        <f>BT$133*計算_投入係数表!BT91</f>
        <v>#DIV/0!</v>
      </c>
      <c r="BU91" s="212" t="e">
        <f>BU$133*計算_投入係数表!BU91</f>
        <v>#DIV/0!</v>
      </c>
      <c r="BV91" s="212" t="e">
        <f>BV$133*計算_投入係数表!BV91</f>
        <v>#DIV/0!</v>
      </c>
      <c r="BW91" s="212" t="e">
        <f>BW$133*計算_投入係数表!BW91</f>
        <v>#DIV/0!</v>
      </c>
      <c r="BX91" s="212" t="e">
        <f>BX$133*計算_投入係数表!BX91</f>
        <v>#DIV/0!</v>
      </c>
      <c r="BY91" s="212" t="e">
        <f>BY$133*計算_投入係数表!BY91</f>
        <v>#DIV/0!</v>
      </c>
      <c r="BZ91" s="212" t="e">
        <f>BZ$133*計算_投入係数表!BZ91</f>
        <v>#DIV/0!</v>
      </c>
      <c r="CA91" s="212" t="e">
        <f>CA$133*計算_投入係数表!CA91</f>
        <v>#DIV/0!</v>
      </c>
      <c r="CB91" s="212" t="e">
        <f>CB$133*計算_投入係数表!CB91</f>
        <v>#DIV/0!</v>
      </c>
      <c r="CC91" s="212" t="e">
        <f>CC$133*計算_投入係数表!CC91</f>
        <v>#DIV/0!</v>
      </c>
      <c r="CD91" s="212" t="e">
        <f>CD$133*計算_投入係数表!CD91</f>
        <v>#DIV/0!</v>
      </c>
      <c r="CE91" s="212" t="e">
        <f>CE$133*計算_投入係数表!CE91</f>
        <v>#DIV/0!</v>
      </c>
      <c r="CF91" s="212" t="e">
        <f>CF$133*計算_投入係数表!CF91</f>
        <v>#DIV/0!</v>
      </c>
      <c r="CG91" s="212" t="e">
        <f>CG$133*計算_投入係数表!CG91</f>
        <v>#DIV/0!</v>
      </c>
      <c r="CH91" s="212" t="e">
        <f>CH$133*計算_投入係数表!CH91</f>
        <v>#DIV/0!</v>
      </c>
      <c r="CI91" s="212" t="e">
        <f>CI$133*計算_投入係数表!CI91</f>
        <v>#DIV/0!</v>
      </c>
      <c r="CJ91" s="212" t="e">
        <f>CJ$133*計算_投入係数表!CJ91</f>
        <v>#DIV/0!</v>
      </c>
      <c r="CK91" s="212" t="e">
        <f>CK$133*計算_投入係数表!CK91</f>
        <v>#DIV/0!</v>
      </c>
      <c r="CL91" s="212" t="e">
        <f>CL$133*計算_投入係数表!CL91</f>
        <v>#DIV/0!</v>
      </c>
      <c r="CM91" s="212" t="e">
        <f>CM$133*計算_投入係数表!CM91</f>
        <v>#DIV/0!</v>
      </c>
      <c r="CN91" s="212" t="e">
        <f>CN$133*計算_投入係数表!CN91</f>
        <v>#DIV/0!</v>
      </c>
      <c r="CO91" s="212" t="e">
        <f>CO$133*計算_投入係数表!CO91</f>
        <v>#DIV/0!</v>
      </c>
      <c r="CP91" s="212" t="e">
        <f>CP$133*計算_投入係数表!CP91</f>
        <v>#DIV/0!</v>
      </c>
      <c r="CQ91" s="212" t="e">
        <f>CQ$133*計算_投入係数表!CQ91</f>
        <v>#DIV/0!</v>
      </c>
      <c r="CR91" s="212" t="e">
        <f>CR$133*計算_投入係数表!CR91</f>
        <v>#DIV/0!</v>
      </c>
      <c r="CS91" s="212" t="e">
        <f>CS$133*計算_投入係数表!CS91</f>
        <v>#DIV/0!</v>
      </c>
      <c r="CT91" s="212" t="e">
        <f>CT$133*計算_投入係数表!CT91</f>
        <v>#DIV/0!</v>
      </c>
      <c r="CU91" s="212" t="e">
        <f>CU$133*計算_投入係数表!CU91</f>
        <v>#DIV/0!</v>
      </c>
      <c r="CV91" s="212" t="e">
        <f>CV$133*計算_投入係数表!CV91</f>
        <v>#DIV/0!</v>
      </c>
      <c r="CW91" s="212" t="e">
        <f>CW$133*計算_投入係数表!CW91</f>
        <v>#DIV/0!</v>
      </c>
      <c r="CX91" s="212" t="e">
        <f>CX$133*計算_投入係数表!CX91</f>
        <v>#DIV/0!</v>
      </c>
      <c r="CY91" s="212" t="e">
        <f>CY$133*計算_投入係数表!CY91</f>
        <v>#DIV/0!</v>
      </c>
      <c r="CZ91" s="212" t="e">
        <f>CZ$133*計算_投入係数表!CZ91</f>
        <v>#DIV/0!</v>
      </c>
      <c r="DA91" s="212" t="e">
        <f>DA$133*計算_投入係数表!DA91</f>
        <v>#DIV/0!</v>
      </c>
      <c r="DB91" s="212" t="e">
        <f>DB$133*計算_投入係数表!DB91</f>
        <v>#DIV/0!</v>
      </c>
      <c r="DC91" s="212" t="e">
        <f>DC$133*計算_投入係数表!DC91</f>
        <v>#DIV/0!</v>
      </c>
      <c r="DD91" s="212" t="e">
        <f>DD$133*計算_投入係数表!DD91</f>
        <v>#DIV/0!</v>
      </c>
      <c r="DE91" s="212" t="e">
        <f>DE$133*計算_投入係数表!DE91</f>
        <v>#DIV/0!</v>
      </c>
      <c r="DF91" s="212" t="e">
        <f>DF$133*計算_投入係数表!DF91</f>
        <v>#DIV/0!</v>
      </c>
      <c r="DG91" s="212" t="e">
        <f>DG$133*計算_投入係数表!DG91</f>
        <v>#DIV/0!</v>
      </c>
      <c r="DH91" s="212" t="e">
        <f>DH$133*計算_投入係数表!DH91</f>
        <v>#DIV/0!</v>
      </c>
      <c r="DI91" s="212" t="e">
        <f>DI$133*計算_投入係数表!DI91</f>
        <v>#DIV/0!</v>
      </c>
      <c r="DJ91" s="212" t="e">
        <f>DJ$133*計算_投入係数表!DJ91</f>
        <v>#DIV/0!</v>
      </c>
      <c r="DK91" s="212" t="e">
        <f>DK$133*計算_投入係数表!DK91</f>
        <v>#DIV/0!</v>
      </c>
      <c r="DL91" s="212" t="e">
        <f>DL$133*計算_投入係数表!DL91</f>
        <v>#DIV/0!</v>
      </c>
      <c r="DM91" s="212" t="e">
        <f>DM$133*計算_投入係数表!DM91</f>
        <v>#DIV/0!</v>
      </c>
      <c r="DN91" s="212" t="e">
        <f>DN$133*計算_投入係数表!DN91</f>
        <v>#DIV/0!</v>
      </c>
      <c r="DO91" s="212" t="e">
        <f>DO$133*計算_投入係数表!DO91</f>
        <v>#DIV/0!</v>
      </c>
      <c r="DP91" s="212" t="e">
        <f>DP$133*計算_投入係数表!DP91</f>
        <v>#DIV/0!</v>
      </c>
      <c r="DQ91" s="212" t="e">
        <f>DQ$133*計算_投入係数表!DQ91</f>
        <v>#DIV/0!</v>
      </c>
      <c r="DR91" s="212" t="e">
        <f>DR$133*計算_投入係数表!DR91</f>
        <v>#DIV/0!</v>
      </c>
      <c r="DS91" s="212" t="e">
        <f>DS$133*計算_投入係数表!DS91</f>
        <v>#DIV/0!</v>
      </c>
      <c r="DT91" s="213">
        <f t="shared" si="3"/>
        <v>0</v>
      </c>
      <c r="DU91" s="214">
        <f>SUMIF(振分, $C91, 入力_北海道基本取引表!DU$4:DU$124)*($DV$140/$DW$140)</f>
        <v>0</v>
      </c>
      <c r="DV91" s="214">
        <f>SUMIF(振分, $C91, 入力_北海道基本取引表!DV$4:DV$124)*(入力!$D$718/入力!$F$718)</f>
        <v>0</v>
      </c>
      <c r="DW91" s="214">
        <f>SUMIF(振分, $C91, 入力_北海道基本取引表!DW$4:DW$124)*(計算_基本取引表_調整前!$DV$141/計算_基本取引表_調整前!$DW$141)</f>
        <v>0</v>
      </c>
      <c r="DX91" s="214">
        <f>SUMIF(振分, $C91, 入力_北海道基本取引表!DX$4:DX$124)*(計算_基本取引表_調整前!$DV$142/計算_基本取引表_調整前!$DW$142)</f>
        <v>0</v>
      </c>
      <c r="DY91" s="214">
        <f>SUMIF(振分, $C91, 入力_北海道基本取引表!DY$4:DY$124)*(入力!$D$700/入力!$F$700)</f>
        <v>0</v>
      </c>
      <c r="DZ91" s="214">
        <f>SUMIF(振分, $C91, 入力_北海道基本取引表!DZ$4:DZ$124)*($DV$140/$DW$140)</f>
        <v>0</v>
      </c>
      <c r="EA91" s="214" t="e">
        <f>SUMIF(振分, $C91, 入力_北海道基本取引表!EA$4:EA$124)*($EJ91/SUMIF(振分, $C91, 入力_北海道基本取引表!$EO$4:$EO$124))</f>
        <v>#DIV/0!</v>
      </c>
      <c r="EB91" s="214"/>
      <c r="EC91" s="215" t="e">
        <f t="shared" si="4"/>
        <v>#DIV/0!</v>
      </c>
      <c r="ED91" s="216" t="e">
        <f t="shared" si="5"/>
        <v>#DIV/0!</v>
      </c>
      <c r="EE91" s="214"/>
      <c r="EF91" s="216"/>
      <c r="EG91" s="216"/>
      <c r="EH91" s="214"/>
      <c r="EI91" s="216"/>
      <c r="EJ91" s="216">
        <v>0</v>
      </c>
    </row>
    <row r="92" spans="2:140" s="6" customFormat="1" ht="12" x14ac:dyDescent="0.25">
      <c r="B92" s="53" t="s">
        <v>144</v>
      </c>
      <c r="C92" s="192" t="str">
        <v>-</v>
      </c>
      <c r="D92" s="211">
        <f>D$133*計算_投入係数表!D92</f>
        <v>0</v>
      </c>
      <c r="E92" s="212">
        <f>E$133*計算_投入係数表!E92</f>
        <v>0</v>
      </c>
      <c r="F92" s="212">
        <f>F$133*計算_投入係数表!F92</f>
        <v>0</v>
      </c>
      <c r="G92" s="212">
        <f>G$133*計算_投入係数表!G92</f>
        <v>0</v>
      </c>
      <c r="H92" s="212">
        <f>H$133*計算_投入係数表!H92</f>
        <v>0</v>
      </c>
      <c r="I92" s="212">
        <f>I$133*計算_投入係数表!I92</f>
        <v>0</v>
      </c>
      <c r="J92" s="212">
        <f>J$133*計算_投入係数表!J92</f>
        <v>0</v>
      </c>
      <c r="K92" s="212">
        <f>K$133*計算_投入係数表!K92</f>
        <v>0</v>
      </c>
      <c r="L92" s="212">
        <f>L$133*計算_投入係数表!L92</f>
        <v>0</v>
      </c>
      <c r="M92" s="212">
        <f>M$133*計算_投入係数表!M92</f>
        <v>0</v>
      </c>
      <c r="N92" s="212">
        <f>N$133*計算_投入係数表!N92</f>
        <v>0</v>
      </c>
      <c r="O92" s="212">
        <f>O$133*計算_投入係数表!O92</f>
        <v>0</v>
      </c>
      <c r="P92" s="212">
        <f>P$133*計算_投入係数表!P92</f>
        <v>0</v>
      </c>
      <c r="Q92" s="212" t="e">
        <f>Q$133*計算_投入係数表!Q92</f>
        <v>#DIV/0!</v>
      </c>
      <c r="R92" s="212" t="e">
        <f>R$133*計算_投入係数表!R92</f>
        <v>#DIV/0!</v>
      </c>
      <c r="S92" s="212" t="e">
        <f>S$133*計算_投入係数表!S92</f>
        <v>#DIV/0!</v>
      </c>
      <c r="T92" s="212" t="e">
        <f>T$133*計算_投入係数表!T92</f>
        <v>#DIV/0!</v>
      </c>
      <c r="U92" s="212" t="e">
        <f>U$133*計算_投入係数表!U92</f>
        <v>#DIV/0!</v>
      </c>
      <c r="V92" s="212" t="e">
        <f>V$133*計算_投入係数表!V92</f>
        <v>#DIV/0!</v>
      </c>
      <c r="W92" s="212" t="e">
        <f>W$133*計算_投入係数表!W92</f>
        <v>#DIV/0!</v>
      </c>
      <c r="X92" s="212" t="e">
        <f>X$133*計算_投入係数表!X92</f>
        <v>#DIV/0!</v>
      </c>
      <c r="Y92" s="212" t="e">
        <f>Y$133*計算_投入係数表!Y92</f>
        <v>#DIV/0!</v>
      </c>
      <c r="Z92" s="212" t="e">
        <f>Z$133*計算_投入係数表!Z92</f>
        <v>#DIV/0!</v>
      </c>
      <c r="AA92" s="212" t="e">
        <f>AA$133*計算_投入係数表!AA92</f>
        <v>#DIV/0!</v>
      </c>
      <c r="AB92" s="212" t="e">
        <f>AB$133*計算_投入係数表!AB92</f>
        <v>#DIV/0!</v>
      </c>
      <c r="AC92" s="212" t="e">
        <f>AC$133*計算_投入係数表!AC92</f>
        <v>#DIV/0!</v>
      </c>
      <c r="AD92" s="212" t="e">
        <f>AD$133*計算_投入係数表!AD92</f>
        <v>#DIV/0!</v>
      </c>
      <c r="AE92" s="212" t="e">
        <f>AE$133*計算_投入係数表!AE92</f>
        <v>#DIV/0!</v>
      </c>
      <c r="AF92" s="212" t="e">
        <f>AF$133*計算_投入係数表!AF92</f>
        <v>#DIV/0!</v>
      </c>
      <c r="AG92" s="212" t="e">
        <f>AG$133*計算_投入係数表!AG92</f>
        <v>#DIV/0!</v>
      </c>
      <c r="AH92" s="212" t="e">
        <f>AH$133*計算_投入係数表!AH92</f>
        <v>#DIV/0!</v>
      </c>
      <c r="AI92" s="212" t="e">
        <f>AI$133*計算_投入係数表!AI92</f>
        <v>#DIV/0!</v>
      </c>
      <c r="AJ92" s="212" t="e">
        <f>AJ$133*計算_投入係数表!AJ92</f>
        <v>#DIV/0!</v>
      </c>
      <c r="AK92" s="212" t="e">
        <f>AK$133*計算_投入係数表!AK92</f>
        <v>#DIV/0!</v>
      </c>
      <c r="AL92" s="212" t="e">
        <f>AL$133*計算_投入係数表!AL92</f>
        <v>#DIV/0!</v>
      </c>
      <c r="AM92" s="212" t="e">
        <f>AM$133*計算_投入係数表!AM92</f>
        <v>#DIV/0!</v>
      </c>
      <c r="AN92" s="212" t="e">
        <f>AN$133*計算_投入係数表!AN92</f>
        <v>#DIV/0!</v>
      </c>
      <c r="AO92" s="212" t="e">
        <f>AO$133*計算_投入係数表!AO92</f>
        <v>#DIV/0!</v>
      </c>
      <c r="AP92" s="212" t="e">
        <f>AP$133*計算_投入係数表!AP92</f>
        <v>#DIV/0!</v>
      </c>
      <c r="AQ92" s="212" t="e">
        <f>AQ$133*計算_投入係数表!AQ92</f>
        <v>#DIV/0!</v>
      </c>
      <c r="AR92" s="212" t="e">
        <f>AR$133*計算_投入係数表!AR92</f>
        <v>#DIV/0!</v>
      </c>
      <c r="AS92" s="212" t="e">
        <f>AS$133*計算_投入係数表!AS92</f>
        <v>#DIV/0!</v>
      </c>
      <c r="AT92" s="212" t="e">
        <f>AT$133*計算_投入係数表!AT92</f>
        <v>#DIV/0!</v>
      </c>
      <c r="AU92" s="212" t="e">
        <f>AU$133*計算_投入係数表!AU92</f>
        <v>#DIV/0!</v>
      </c>
      <c r="AV92" s="212" t="e">
        <f>AV$133*計算_投入係数表!AV92</f>
        <v>#DIV/0!</v>
      </c>
      <c r="AW92" s="212" t="e">
        <f>AW$133*計算_投入係数表!AW92</f>
        <v>#DIV/0!</v>
      </c>
      <c r="AX92" s="212" t="e">
        <f>AX$133*計算_投入係数表!AX92</f>
        <v>#DIV/0!</v>
      </c>
      <c r="AY92" s="212" t="e">
        <f>AY$133*計算_投入係数表!AY92</f>
        <v>#DIV/0!</v>
      </c>
      <c r="AZ92" s="212" t="e">
        <f>AZ$133*計算_投入係数表!AZ92</f>
        <v>#DIV/0!</v>
      </c>
      <c r="BA92" s="212" t="e">
        <f>BA$133*計算_投入係数表!BA92</f>
        <v>#DIV/0!</v>
      </c>
      <c r="BB92" s="212" t="e">
        <f>BB$133*計算_投入係数表!BB92</f>
        <v>#DIV/0!</v>
      </c>
      <c r="BC92" s="212" t="e">
        <f>BC$133*計算_投入係数表!BC92</f>
        <v>#DIV/0!</v>
      </c>
      <c r="BD92" s="212" t="e">
        <f>BD$133*計算_投入係数表!BD92</f>
        <v>#DIV/0!</v>
      </c>
      <c r="BE92" s="212" t="e">
        <f>BE$133*計算_投入係数表!BE92</f>
        <v>#DIV/0!</v>
      </c>
      <c r="BF92" s="212" t="e">
        <f>BF$133*計算_投入係数表!BF92</f>
        <v>#DIV/0!</v>
      </c>
      <c r="BG92" s="212" t="e">
        <f>BG$133*計算_投入係数表!BG92</f>
        <v>#DIV/0!</v>
      </c>
      <c r="BH92" s="212" t="e">
        <f>BH$133*計算_投入係数表!BH92</f>
        <v>#DIV/0!</v>
      </c>
      <c r="BI92" s="212" t="e">
        <f>BI$133*計算_投入係数表!BI92</f>
        <v>#DIV/0!</v>
      </c>
      <c r="BJ92" s="212" t="e">
        <f>BJ$133*計算_投入係数表!BJ92</f>
        <v>#DIV/0!</v>
      </c>
      <c r="BK92" s="212" t="e">
        <f>BK$133*計算_投入係数表!BK92</f>
        <v>#DIV/0!</v>
      </c>
      <c r="BL92" s="212" t="e">
        <f>BL$133*計算_投入係数表!BL92</f>
        <v>#DIV/0!</v>
      </c>
      <c r="BM92" s="212" t="e">
        <f>BM$133*計算_投入係数表!BM92</f>
        <v>#DIV/0!</v>
      </c>
      <c r="BN92" s="212" t="e">
        <f>BN$133*計算_投入係数表!BN92</f>
        <v>#DIV/0!</v>
      </c>
      <c r="BO92" s="212" t="e">
        <f>BO$133*計算_投入係数表!BO92</f>
        <v>#DIV/0!</v>
      </c>
      <c r="BP92" s="212" t="e">
        <f>BP$133*計算_投入係数表!BP92</f>
        <v>#DIV/0!</v>
      </c>
      <c r="BQ92" s="212" t="e">
        <f>BQ$133*計算_投入係数表!BQ92</f>
        <v>#DIV/0!</v>
      </c>
      <c r="BR92" s="212" t="e">
        <f>BR$133*計算_投入係数表!BR92</f>
        <v>#DIV/0!</v>
      </c>
      <c r="BS92" s="212" t="e">
        <f>BS$133*計算_投入係数表!BS92</f>
        <v>#DIV/0!</v>
      </c>
      <c r="BT92" s="212" t="e">
        <f>BT$133*計算_投入係数表!BT92</f>
        <v>#DIV/0!</v>
      </c>
      <c r="BU92" s="212" t="e">
        <f>BU$133*計算_投入係数表!BU92</f>
        <v>#DIV/0!</v>
      </c>
      <c r="BV92" s="212" t="e">
        <f>BV$133*計算_投入係数表!BV92</f>
        <v>#DIV/0!</v>
      </c>
      <c r="BW92" s="212" t="e">
        <f>BW$133*計算_投入係数表!BW92</f>
        <v>#DIV/0!</v>
      </c>
      <c r="BX92" s="212" t="e">
        <f>BX$133*計算_投入係数表!BX92</f>
        <v>#DIV/0!</v>
      </c>
      <c r="BY92" s="212" t="e">
        <f>BY$133*計算_投入係数表!BY92</f>
        <v>#DIV/0!</v>
      </c>
      <c r="BZ92" s="212" t="e">
        <f>BZ$133*計算_投入係数表!BZ92</f>
        <v>#DIV/0!</v>
      </c>
      <c r="CA92" s="212" t="e">
        <f>CA$133*計算_投入係数表!CA92</f>
        <v>#DIV/0!</v>
      </c>
      <c r="CB92" s="212" t="e">
        <f>CB$133*計算_投入係数表!CB92</f>
        <v>#DIV/0!</v>
      </c>
      <c r="CC92" s="212" t="e">
        <f>CC$133*計算_投入係数表!CC92</f>
        <v>#DIV/0!</v>
      </c>
      <c r="CD92" s="212" t="e">
        <f>CD$133*計算_投入係数表!CD92</f>
        <v>#DIV/0!</v>
      </c>
      <c r="CE92" s="212" t="e">
        <f>CE$133*計算_投入係数表!CE92</f>
        <v>#DIV/0!</v>
      </c>
      <c r="CF92" s="212" t="e">
        <f>CF$133*計算_投入係数表!CF92</f>
        <v>#DIV/0!</v>
      </c>
      <c r="CG92" s="212" t="e">
        <f>CG$133*計算_投入係数表!CG92</f>
        <v>#DIV/0!</v>
      </c>
      <c r="CH92" s="212" t="e">
        <f>CH$133*計算_投入係数表!CH92</f>
        <v>#DIV/0!</v>
      </c>
      <c r="CI92" s="212" t="e">
        <f>CI$133*計算_投入係数表!CI92</f>
        <v>#DIV/0!</v>
      </c>
      <c r="CJ92" s="212" t="e">
        <f>CJ$133*計算_投入係数表!CJ92</f>
        <v>#DIV/0!</v>
      </c>
      <c r="CK92" s="212" t="e">
        <f>CK$133*計算_投入係数表!CK92</f>
        <v>#DIV/0!</v>
      </c>
      <c r="CL92" s="212" t="e">
        <f>CL$133*計算_投入係数表!CL92</f>
        <v>#DIV/0!</v>
      </c>
      <c r="CM92" s="212" t="e">
        <f>CM$133*計算_投入係数表!CM92</f>
        <v>#DIV/0!</v>
      </c>
      <c r="CN92" s="212" t="e">
        <f>CN$133*計算_投入係数表!CN92</f>
        <v>#DIV/0!</v>
      </c>
      <c r="CO92" s="212" t="e">
        <f>CO$133*計算_投入係数表!CO92</f>
        <v>#DIV/0!</v>
      </c>
      <c r="CP92" s="212" t="e">
        <f>CP$133*計算_投入係数表!CP92</f>
        <v>#DIV/0!</v>
      </c>
      <c r="CQ92" s="212" t="e">
        <f>CQ$133*計算_投入係数表!CQ92</f>
        <v>#DIV/0!</v>
      </c>
      <c r="CR92" s="212" t="e">
        <f>CR$133*計算_投入係数表!CR92</f>
        <v>#DIV/0!</v>
      </c>
      <c r="CS92" s="212" t="e">
        <f>CS$133*計算_投入係数表!CS92</f>
        <v>#DIV/0!</v>
      </c>
      <c r="CT92" s="212" t="e">
        <f>CT$133*計算_投入係数表!CT92</f>
        <v>#DIV/0!</v>
      </c>
      <c r="CU92" s="212" t="e">
        <f>CU$133*計算_投入係数表!CU92</f>
        <v>#DIV/0!</v>
      </c>
      <c r="CV92" s="212" t="e">
        <f>CV$133*計算_投入係数表!CV92</f>
        <v>#DIV/0!</v>
      </c>
      <c r="CW92" s="212" t="e">
        <f>CW$133*計算_投入係数表!CW92</f>
        <v>#DIV/0!</v>
      </c>
      <c r="CX92" s="212" t="e">
        <f>CX$133*計算_投入係数表!CX92</f>
        <v>#DIV/0!</v>
      </c>
      <c r="CY92" s="212" t="e">
        <f>CY$133*計算_投入係数表!CY92</f>
        <v>#DIV/0!</v>
      </c>
      <c r="CZ92" s="212" t="e">
        <f>CZ$133*計算_投入係数表!CZ92</f>
        <v>#DIV/0!</v>
      </c>
      <c r="DA92" s="212" t="e">
        <f>DA$133*計算_投入係数表!DA92</f>
        <v>#DIV/0!</v>
      </c>
      <c r="DB92" s="212" t="e">
        <f>DB$133*計算_投入係数表!DB92</f>
        <v>#DIV/0!</v>
      </c>
      <c r="DC92" s="212" t="e">
        <f>DC$133*計算_投入係数表!DC92</f>
        <v>#DIV/0!</v>
      </c>
      <c r="DD92" s="212" t="e">
        <f>DD$133*計算_投入係数表!DD92</f>
        <v>#DIV/0!</v>
      </c>
      <c r="DE92" s="212" t="e">
        <f>DE$133*計算_投入係数表!DE92</f>
        <v>#DIV/0!</v>
      </c>
      <c r="DF92" s="212" t="e">
        <f>DF$133*計算_投入係数表!DF92</f>
        <v>#DIV/0!</v>
      </c>
      <c r="DG92" s="212" t="e">
        <f>DG$133*計算_投入係数表!DG92</f>
        <v>#DIV/0!</v>
      </c>
      <c r="DH92" s="212" t="e">
        <f>DH$133*計算_投入係数表!DH92</f>
        <v>#DIV/0!</v>
      </c>
      <c r="DI92" s="212" t="e">
        <f>DI$133*計算_投入係数表!DI92</f>
        <v>#DIV/0!</v>
      </c>
      <c r="DJ92" s="212" t="e">
        <f>DJ$133*計算_投入係数表!DJ92</f>
        <v>#DIV/0!</v>
      </c>
      <c r="DK92" s="212" t="e">
        <f>DK$133*計算_投入係数表!DK92</f>
        <v>#DIV/0!</v>
      </c>
      <c r="DL92" s="212" t="e">
        <f>DL$133*計算_投入係数表!DL92</f>
        <v>#DIV/0!</v>
      </c>
      <c r="DM92" s="212" t="e">
        <f>DM$133*計算_投入係数表!DM92</f>
        <v>#DIV/0!</v>
      </c>
      <c r="DN92" s="212" t="e">
        <f>DN$133*計算_投入係数表!DN92</f>
        <v>#DIV/0!</v>
      </c>
      <c r="DO92" s="212" t="e">
        <f>DO$133*計算_投入係数表!DO92</f>
        <v>#DIV/0!</v>
      </c>
      <c r="DP92" s="212" t="e">
        <f>DP$133*計算_投入係数表!DP92</f>
        <v>#DIV/0!</v>
      </c>
      <c r="DQ92" s="212" t="e">
        <f>DQ$133*計算_投入係数表!DQ92</f>
        <v>#DIV/0!</v>
      </c>
      <c r="DR92" s="212" t="e">
        <f>DR$133*計算_投入係数表!DR92</f>
        <v>#DIV/0!</v>
      </c>
      <c r="DS92" s="212" t="e">
        <f>DS$133*計算_投入係数表!DS92</f>
        <v>#DIV/0!</v>
      </c>
      <c r="DT92" s="213">
        <f t="shared" si="3"/>
        <v>0</v>
      </c>
      <c r="DU92" s="214">
        <f>SUMIF(振分, $C92, 入力_北海道基本取引表!DU$4:DU$124)*($DV$140/$DW$140)</f>
        <v>0</v>
      </c>
      <c r="DV92" s="214">
        <f>SUMIF(振分, $C92, 入力_北海道基本取引表!DV$4:DV$124)*(入力!$D$718/入力!$F$718)</f>
        <v>0</v>
      </c>
      <c r="DW92" s="214">
        <f>SUMIF(振分, $C92, 入力_北海道基本取引表!DW$4:DW$124)*(計算_基本取引表_調整前!$DV$141/計算_基本取引表_調整前!$DW$141)</f>
        <v>0</v>
      </c>
      <c r="DX92" s="214">
        <f>SUMIF(振分, $C92, 入力_北海道基本取引表!DX$4:DX$124)*(計算_基本取引表_調整前!$DV$142/計算_基本取引表_調整前!$DW$142)</f>
        <v>0</v>
      </c>
      <c r="DY92" s="214">
        <f>SUMIF(振分, $C92, 入力_北海道基本取引表!DY$4:DY$124)*(入力!$D$700/入力!$F$700)</f>
        <v>0</v>
      </c>
      <c r="DZ92" s="214">
        <f>SUMIF(振分, $C92, 入力_北海道基本取引表!DZ$4:DZ$124)*($DV$140/$DW$140)</f>
        <v>0</v>
      </c>
      <c r="EA92" s="214" t="e">
        <f>SUMIF(振分, $C92, 入力_北海道基本取引表!EA$4:EA$124)*($EJ92/SUMIF(振分, $C92, 入力_北海道基本取引表!$EO$4:$EO$124))</f>
        <v>#DIV/0!</v>
      </c>
      <c r="EB92" s="214"/>
      <c r="EC92" s="215" t="e">
        <f t="shared" si="4"/>
        <v>#DIV/0!</v>
      </c>
      <c r="ED92" s="216" t="e">
        <f t="shared" si="5"/>
        <v>#DIV/0!</v>
      </c>
      <c r="EE92" s="214"/>
      <c r="EF92" s="216"/>
      <c r="EG92" s="216"/>
      <c r="EH92" s="214"/>
      <c r="EI92" s="216"/>
      <c r="EJ92" s="216">
        <v>0</v>
      </c>
    </row>
    <row r="93" spans="2:140" s="6" customFormat="1" ht="12" x14ac:dyDescent="0.25">
      <c r="B93" s="53" t="s">
        <v>146</v>
      </c>
      <c r="C93" s="198" t="str">
        <v>-</v>
      </c>
      <c r="D93" s="223">
        <f>D$133*計算_投入係数表!D93</f>
        <v>0</v>
      </c>
      <c r="E93" s="224">
        <f>E$133*計算_投入係数表!E93</f>
        <v>0</v>
      </c>
      <c r="F93" s="224">
        <f>F$133*計算_投入係数表!F93</f>
        <v>0</v>
      </c>
      <c r="G93" s="224">
        <f>G$133*計算_投入係数表!G93</f>
        <v>0</v>
      </c>
      <c r="H93" s="224">
        <f>H$133*計算_投入係数表!H93</f>
        <v>0</v>
      </c>
      <c r="I93" s="224">
        <f>I$133*計算_投入係数表!I93</f>
        <v>0</v>
      </c>
      <c r="J93" s="224">
        <f>J$133*計算_投入係数表!J93</f>
        <v>0</v>
      </c>
      <c r="K93" s="224">
        <f>K$133*計算_投入係数表!K93</f>
        <v>0</v>
      </c>
      <c r="L93" s="224">
        <f>L$133*計算_投入係数表!L93</f>
        <v>0</v>
      </c>
      <c r="M93" s="224">
        <f>M$133*計算_投入係数表!M93</f>
        <v>0</v>
      </c>
      <c r="N93" s="224">
        <f>N$133*計算_投入係数表!N93</f>
        <v>0</v>
      </c>
      <c r="O93" s="224">
        <f>O$133*計算_投入係数表!O93</f>
        <v>0</v>
      </c>
      <c r="P93" s="224">
        <f>P$133*計算_投入係数表!P93</f>
        <v>0</v>
      </c>
      <c r="Q93" s="224" t="e">
        <f>Q$133*計算_投入係数表!Q93</f>
        <v>#DIV/0!</v>
      </c>
      <c r="R93" s="224" t="e">
        <f>R$133*計算_投入係数表!R93</f>
        <v>#DIV/0!</v>
      </c>
      <c r="S93" s="224" t="e">
        <f>S$133*計算_投入係数表!S93</f>
        <v>#DIV/0!</v>
      </c>
      <c r="T93" s="224" t="e">
        <f>T$133*計算_投入係数表!T93</f>
        <v>#DIV/0!</v>
      </c>
      <c r="U93" s="224" t="e">
        <f>U$133*計算_投入係数表!U93</f>
        <v>#DIV/0!</v>
      </c>
      <c r="V93" s="224" t="e">
        <f>V$133*計算_投入係数表!V93</f>
        <v>#DIV/0!</v>
      </c>
      <c r="W93" s="224" t="e">
        <f>W$133*計算_投入係数表!W93</f>
        <v>#DIV/0!</v>
      </c>
      <c r="X93" s="224" t="e">
        <f>X$133*計算_投入係数表!X93</f>
        <v>#DIV/0!</v>
      </c>
      <c r="Y93" s="224" t="e">
        <f>Y$133*計算_投入係数表!Y93</f>
        <v>#DIV/0!</v>
      </c>
      <c r="Z93" s="224" t="e">
        <f>Z$133*計算_投入係数表!Z93</f>
        <v>#DIV/0!</v>
      </c>
      <c r="AA93" s="224" t="e">
        <f>AA$133*計算_投入係数表!AA93</f>
        <v>#DIV/0!</v>
      </c>
      <c r="AB93" s="224" t="e">
        <f>AB$133*計算_投入係数表!AB93</f>
        <v>#DIV/0!</v>
      </c>
      <c r="AC93" s="224" t="e">
        <f>AC$133*計算_投入係数表!AC93</f>
        <v>#DIV/0!</v>
      </c>
      <c r="AD93" s="224" t="e">
        <f>AD$133*計算_投入係数表!AD93</f>
        <v>#DIV/0!</v>
      </c>
      <c r="AE93" s="224" t="e">
        <f>AE$133*計算_投入係数表!AE93</f>
        <v>#DIV/0!</v>
      </c>
      <c r="AF93" s="224" t="e">
        <f>AF$133*計算_投入係数表!AF93</f>
        <v>#DIV/0!</v>
      </c>
      <c r="AG93" s="224" t="e">
        <f>AG$133*計算_投入係数表!AG93</f>
        <v>#DIV/0!</v>
      </c>
      <c r="AH93" s="224" t="e">
        <f>AH$133*計算_投入係数表!AH93</f>
        <v>#DIV/0!</v>
      </c>
      <c r="AI93" s="224" t="e">
        <f>AI$133*計算_投入係数表!AI93</f>
        <v>#DIV/0!</v>
      </c>
      <c r="AJ93" s="224" t="e">
        <f>AJ$133*計算_投入係数表!AJ93</f>
        <v>#DIV/0!</v>
      </c>
      <c r="AK93" s="224" t="e">
        <f>AK$133*計算_投入係数表!AK93</f>
        <v>#DIV/0!</v>
      </c>
      <c r="AL93" s="224" t="e">
        <f>AL$133*計算_投入係数表!AL93</f>
        <v>#DIV/0!</v>
      </c>
      <c r="AM93" s="224" t="e">
        <f>AM$133*計算_投入係数表!AM93</f>
        <v>#DIV/0!</v>
      </c>
      <c r="AN93" s="224" t="e">
        <f>AN$133*計算_投入係数表!AN93</f>
        <v>#DIV/0!</v>
      </c>
      <c r="AO93" s="224" t="e">
        <f>AO$133*計算_投入係数表!AO93</f>
        <v>#DIV/0!</v>
      </c>
      <c r="AP93" s="224" t="e">
        <f>AP$133*計算_投入係数表!AP93</f>
        <v>#DIV/0!</v>
      </c>
      <c r="AQ93" s="224" t="e">
        <f>AQ$133*計算_投入係数表!AQ93</f>
        <v>#DIV/0!</v>
      </c>
      <c r="AR93" s="224" t="e">
        <f>AR$133*計算_投入係数表!AR93</f>
        <v>#DIV/0!</v>
      </c>
      <c r="AS93" s="224" t="e">
        <f>AS$133*計算_投入係数表!AS93</f>
        <v>#DIV/0!</v>
      </c>
      <c r="AT93" s="224" t="e">
        <f>AT$133*計算_投入係数表!AT93</f>
        <v>#DIV/0!</v>
      </c>
      <c r="AU93" s="224" t="e">
        <f>AU$133*計算_投入係数表!AU93</f>
        <v>#DIV/0!</v>
      </c>
      <c r="AV93" s="224" t="e">
        <f>AV$133*計算_投入係数表!AV93</f>
        <v>#DIV/0!</v>
      </c>
      <c r="AW93" s="224" t="e">
        <f>AW$133*計算_投入係数表!AW93</f>
        <v>#DIV/0!</v>
      </c>
      <c r="AX93" s="224" t="e">
        <f>AX$133*計算_投入係数表!AX93</f>
        <v>#DIV/0!</v>
      </c>
      <c r="AY93" s="224" t="e">
        <f>AY$133*計算_投入係数表!AY93</f>
        <v>#DIV/0!</v>
      </c>
      <c r="AZ93" s="224" t="e">
        <f>AZ$133*計算_投入係数表!AZ93</f>
        <v>#DIV/0!</v>
      </c>
      <c r="BA93" s="224" t="e">
        <f>BA$133*計算_投入係数表!BA93</f>
        <v>#DIV/0!</v>
      </c>
      <c r="BB93" s="224" t="e">
        <f>BB$133*計算_投入係数表!BB93</f>
        <v>#DIV/0!</v>
      </c>
      <c r="BC93" s="224" t="e">
        <f>BC$133*計算_投入係数表!BC93</f>
        <v>#DIV/0!</v>
      </c>
      <c r="BD93" s="224" t="e">
        <f>BD$133*計算_投入係数表!BD93</f>
        <v>#DIV/0!</v>
      </c>
      <c r="BE93" s="224" t="e">
        <f>BE$133*計算_投入係数表!BE93</f>
        <v>#DIV/0!</v>
      </c>
      <c r="BF93" s="224" t="e">
        <f>BF$133*計算_投入係数表!BF93</f>
        <v>#DIV/0!</v>
      </c>
      <c r="BG93" s="224" t="e">
        <f>BG$133*計算_投入係数表!BG93</f>
        <v>#DIV/0!</v>
      </c>
      <c r="BH93" s="224" t="e">
        <f>BH$133*計算_投入係数表!BH93</f>
        <v>#DIV/0!</v>
      </c>
      <c r="BI93" s="224" t="e">
        <f>BI$133*計算_投入係数表!BI93</f>
        <v>#DIV/0!</v>
      </c>
      <c r="BJ93" s="224" t="e">
        <f>BJ$133*計算_投入係数表!BJ93</f>
        <v>#DIV/0!</v>
      </c>
      <c r="BK93" s="224" t="e">
        <f>BK$133*計算_投入係数表!BK93</f>
        <v>#DIV/0!</v>
      </c>
      <c r="BL93" s="224" t="e">
        <f>BL$133*計算_投入係数表!BL93</f>
        <v>#DIV/0!</v>
      </c>
      <c r="BM93" s="224" t="e">
        <f>BM$133*計算_投入係数表!BM93</f>
        <v>#DIV/0!</v>
      </c>
      <c r="BN93" s="224" t="e">
        <f>BN$133*計算_投入係数表!BN93</f>
        <v>#DIV/0!</v>
      </c>
      <c r="BO93" s="224" t="e">
        <f>BO$133*計算_投入係数表!BO93</f>
        <v>#DIV/0!</v>
      </c>
      <c r="BP93" s="224" t="e">
        <f>BP$133*計算_投入係数表!BP93</f>
        <v>#DIV/0!</v>
      </c>
      <c r="BQ93" s="224" t="e">
        <f>BQ$133*計算_投入係数表!BQ93</f>
        <v>#DIV/0!</v>
      </c>
      <c r="BR93" s="224" t="e">
        <f>BR$133*計算_投入係数表!BR93</f>
        <v>#DIV/0!</v>
      </c>
      <c r="BS93" s="224" t="e">
        <f>BS$133*計算_投入係数表!BS93</f>
        <v>#DIV/0!</v>
      </c>
      <c r="BT93" s="224" t="e">
        <f>BT$133*計算_投入係数表!BT93</f>
        <v>#DIV/0!</v>
      </c>
      <c r="BU93" s="224" t="e">
        <f>BU$133*計算_投入係数表!BU93</f>
        <v>#DIV/0!</v>
      </c>
      <c r="BV93" s="224" t="e">
        <f>BV$133*計算_投入係数表!BV93</f>
        <v>#DIV/0!</v>
      </c>
      <c r="BW93" s="224" t="e">
        <f>BW$133*計算_投入係数表!BW93</f>
        <v>#DIV/0!</v>
      </c>
      <c r="BX93" s="224" t="e">
        <f>BX$133*計算_投入係数表!BX93</f>
        <v>#DIV/0!</v>
      </c>
      <c r="BY93" s="224" t="e">
        <f>BY$133*計算_投入係数表!BY93</f>
        <v>#DIV/0!</v>
      </c>
      <c r="BZ93" s="224" t="e">
        <f>BZ$133*計算_投入係数表!BZ93</f>
        <v>#DIV/0!</v>
      </c>
      <c r="CA93" s="224" t="e">
        <f>CA$133*計算_投入係数表!CA93</f>
        <v>#DIV/0!</v>
      </c>
      <c r="CB93" s="224" t="e">
        <f>CB$133*計算_投入係数表!CB93</f>
        <v>#DIV/0!</v>
      </c>
      <c r="CC93" s="224" t="e">
        <f>CC$133*計算_投入係数表!CC93</f>
        <v>#DIV/0!</v>
      </c>
      <c r="CD93" s="224" t="e">
        <f>CD$133*計算_投入係数表!CD93</f>
        <v>#DIV/0!</v>
      </c>
      <c r="CE93" s="224" t="e">
        <f>CE$133*計算_投入係数表!CE93</f>
        <v>#DIV/0!</v>
      </c>
      <c r="CF93" s="224" t="e">
        <f>CF$133*計算_投入係数表!CF93</f>
        <v>#DIV/0!</v>
      </c>
      <c r="CG93" s="224" t="e">
        <f>CG$133*計算_投入係数表!CG93</f>
        <v>#DIV/0!</v>
      </c>
      <c r="CH93" s="224" t="e">
        <f>CH$133*計算_投入係数表!CH93</f>
        <v>#DIV/0!</v>
      </c>
      <c r="CI93" s="224" t="e">
        <f>CI$133*計算_投入係数表!CI93</f>
        <v>#DIV/0!</v>
      </c>
      <c r="CJ93" s="224" t="e">
        <f>CJ$133*計算_投入係数表!CJ93</f>
        <v>#DIV/0!</v>
      </c>
      <c r="CK93" s="224" t="e">
        <f>CK$133*計算_投入係数表!CK93</f>
        <v>#DIV/0!</v>
      </c>
      <c r="CL93" s="224" t="e">
        <f>CL$133*計算_投入係数表!CL93</f>
        <v>#DIV/0!</v>
      </c>
      <c r="CM93" s="224" t="e">
        <f>CM$133*計算_投入係数表!CM93</f>
        <v>#DIV/0!</v>
      </c>
      <c r="CN93" s="224" t="e">
        <f>CN$133*計算_投入係数表!CN93</f>
        <v>#DIV/0!</v>
      </c>
      <c r="CO93" s="224" t="e">
        <f>CO$133*計算_投入係数表!CO93</f>
        <v>#DIV/0!</v>
      </c>
      <c r="CP93" s="224" t="e">
        <f>CP$133*計算_投入係数表!CP93</f>
        <v>#DIV/0!</v>
      </c>
      <c r="CQ93" s="224" t="e">
        <f>CQ$133*計算_投入係数表!CQ93</f>
        <v>#DIV/0!</v>
      </c>
      <c r="CR93" s="224" t="e">
        <f>CR$133*計算_投入係数表!CR93</f>
        <v>#DIV/0!</v>
      </c>
      <c r="CS93" s="224" t="e">
        <f>CS$133*計算_投入係数表!CS93</f>
        <v>#DIV/0!</v>
      </c>
      <c r="CT93" s="224" t="e">
        <f>CT$133*計算_投入係数表!CT93</f>
        <v>#DIV/0!</v>
      </c>
      <c r="CU93" s="224" t="e">
        <f>CU$133*計算_投入係数表!CU93</f>
        <v>#DIV/0!</v>
      </c>
      <c r="CV93" s="224" t="e">
        <f>CV$133*計算_投入係数表!CV93</f>
        <v>#DIV/0!</v>
      </c>
      <c r="CW93" s="224" t="e">
        <f>CW$133*計算_投入係数表!CW93</f>
        <v>#DIV/0!</v>
      </c>
      <c r="CX93" s="224" t="e">
        <f>CX$133*計算_投入係数表!CX93</f>
        <v>#DIV/0!</v>
      </c>
      <c r="CY93" s="224" t="e">
        <f>CY$133*計算_投入係数表!CY93</f>
        <v>#DIV/0!</v>
      </c>
      <c r="CZ93" s="224" t="e">
        <f>CZ$133*計算_投入係数表!CZ93</f>
        <v>#DIV/0!</v>
      </c>
      <c r="DA93" s="224" t="e">
        <f>DA$133*計算_投入係数表!DA93</f>
        <v>#DIV/0!</v>
      </c>
      <c r="DB93" s="224" t="e">
        <f>DB$133*計算_投入係数表!DB93</f>
        <v>#DIV/0!</v>
      </c>
      <c r="DC93" s="224" t="e">
        <f>DC$133*計算_投入係数表!DC93</f>
        <v>#DIV/0!</v>
      </c>
      <c r="DD93" s="224" t="e">
        <f>DD$133*計算_投入係数表!DD93</f>
        <v>#DIV/0!</v>
      </c>
      <c r="DE93" s="224" t="e">
        <f>DE$133*計算_投入係数表!DE93</f>
        <v>#DIV/0!</v>
      </c>
      <c r="DF93" s="224" t="e">
        <f>DF$133*計算_投入係数表!DF93</f>
        <v>#DIV/0!</v>
      </c>
      <c r="DG93" s="224" t="e">
        <f>DG$133*計算_投入係数表!DG93</f>
        <v>#DIV/0!</v>
      </c>
      <c r="DH93" s="224" t="e">
        <f>DH$133*計算_投入係数表!DH93</f>
        <v>#DIV/0!</v>
      </c>
      <c r="DI93" s="224" t="e">
        <f>DI$133*計算_投入係数表!DI93</f>
        <v>#DIV/0!</v>
      </c>
      <c r="DJ93" s="224" t="e">
        <f>DJ$133*計算_投入係数表!DJ93</f>
        <v>#DIV/0!</v>
      </c>
      <c r="DK93" s="224" t="e">
        <f>DK$133*計算_投入係数表!DK93</f>
        <v>#DIV/0!</v>
      </c>
      <c r="DL93" s="224" t="e">
        <f>DL$133*計算_投入係数表!DL93</f>
        <v>#DIV/0!</v>
      </c>
      <c r="DM93" s="224" t="e">
        <f>DM$133*計算_投入係数表!DM93</f>
        <v>#DIV/0!</v>
      </c>
      <c r="DN93" s="224" t="e">
        <f>DN$133*計算_投入係数表!DN93</f>
        <v>#DIV/0!</v>
      </c>
      <c r="DO93" s="224" t="e">
        <f>DO$133*計算_投入係数表!DO93</f>
        <v>#DIV/0!</v>
      </c>
      <c r="DP93" s="224" t="e">
        <f>DP$133*計算_投入係数表!DP93</f>
        <v>#DIV/0!</v>
      </c>
      <c r="DQ93" s="224" t="e">
        <f>DQ$133*計算_投入係数表!DQ93</f>
        <v>#DIV/0!</v>
      </c>
      <c r="DR93" s="224" t="e">
        <f>DR$133*計算_投入係数表!DR93</f>
        <v>#DIV/0!</v>
      </c>
      <c r="DS93" s="224" t="e">
        <f>DS$133*計算_投入係数表!DS93</f>
        <v>#DIV/0!</v>
      </c>
      <c r="DT93" s="225">
        <f t="shared" si="3"/>
        <v>0</v>
      </c>
      <c r="DU93" s="214">
        <f>SUMIF(振分, $C93, 入力_北海道基本取引表!DU$4:DU$124)*($DV$140/$DW$140)</f>
        <v>0</v>
      </c>
      <c r="DV93" s="214">
        <f>SUMIF(振分, $C93, 入力_北海道基本取引表!DV$4:DV$124)*(入力!$D$718/入力!$F$718)</f>
        <v>0</v>
      </c>
      <c r="DW93" s="214">
        <f>SUMIF(振分, $C93, 入力_北海道基本取引表!DW$4:DW$124)*(計算_基本取引表_調整前!$DV$141/計算_基本取引表_調整前!$DW$141)</f>
        <v>0</v>
      </c>
      <c r="DX93" s="214">
        <f>SUMIF(振分, $C93, 入力_北海道基本取引表!DX$4:DX$124)*(計算_基本取引表_調整前!$DV$142/計算_基本取引表_調整前!$DW$142)</f>
        <v>0</v>
      </c>
      <c r="DY93" s="214">
        <f>SUMIF(振分, $C93, 入力_北海道基本取引表!DY$4:DY$124)*(入力!$D$700/入力!$F$700)</f>
        <v>0</v>
      </c>
      <c r="DZ93" s="214">
        <f>SUMIF(振分, $C93, 入力_北海道基本取引表!DZ$4:DZ$124)*($DV$140/$DW$140)</f>
        <v>0</v>
      </c>
      <c r="EA93" s="214" t="e">
        <f>SUMIF(振分, $C93, 入力_北海道基本取引表!EA$4:EA$124)*($EJ93/SUMIF(振分, $C93, 入力_北海道基本取引表!$EO$4:$EO$124))</f>
        <v>#DIV/0!</v>
      </c>
      <c r="EB93" s="214"/>
      <c r="EC93" s="215" t="e">
        <f t="shared" si="4"/>
        <v>#DIV/0!</v>
      </c>
      <c r="ED93" s="216" t="e">
        <f t="shared" si="5"/>
        <v>#DIV/0!</v>
      </c>
      <c r="EE93" s="214"/>
      <c r="EF93" s="216"/>
      <c r="EG93" s="216"/>
      <c r="EH93" s="214"/>
      <c r="EI93" s="216"/>
      <c r="EJ93" s="216">
        <v>0</v>
      </c>
    </row>
    <row r="94" spans="2:140" s="6" customFormat="1" ht="12" x14ac:dyDescent="0.25">
      <c r="B94" s="53" t="s">
        <v>148</v>
      </c>
      <c r="C94" s="192" t="str">
        <v>-</v>
      </c>
      <c r="D94" s="211">
        <f>D$133*計算_投入係数表!D94</f>
        <v>0</v>
      </c>
      <c r="E94" s="212">
        <f>E$133*計算_投入係数表!E94</f>
        <v>0</v>
      </c>
      <c r="F94" s="212">
        <f>F$133*計算_投入係数表!F94</f>
        <v>0</v>
      </c>
      <c r="G94" s="212">
        <f>G$133*計算_投入係数表!G94</f>
        <v>0</v>
      </c>
      <c r="H94" s="212">
        <f>H$133*計算_投入係数表!H94</f>
        <v>0</v>
      </c>
      <c r="I94" s="212">
        <f>I$133*計算_投入係数表!I94</f>
        <v>0</v>
      </c>
      <c r="J94" s="212">
        <f>J$133*計算_投入係数表!J94</f>
        <v>0</v>
      </c>
      <c r="K94" s="212">
        <f>K$133*計算_投入係数表!K94</f>
        <v>0</v>
      </c>
      <c r="L94" s="212">
        <f>L$133*計算_投入係数表!L94</f>
        <v>0</v>
      </c>
      <c r="M94" s="212">
        <f>M$133*計算_投入係数表!M94</f>
        <v>0</v>
      </c>
      <c r="N94" s="212">
        <f>N$133*計算_投入係数表!N94</f>
        <v>0</v>
      </c>
      <c r="O94" s="212">
        <f>O$133*計算_投入係数表!O94</f>
        <v>0</v>
      </c>
      <c r="P94" s="212">
        <f>P$133*計算_投入係数表!P94</f>
        <v>0</v>
      </c>
      <c r="Q94" s="212" t="e">
        <f>Q$133*計算_投入係数表!Q94</f>
        <v>#DIV/0!</v>
      </c>
      <c r="R94" s="212" t="e">
        <f>R$133*計算_投入係数表!R94</f>
        <v>#DIV/0!</v>
      </c>
      <c r="S94" s="212" t="e">
        <f>S$133*計算_投入係数表!S94</f>
        <v>#DIV/0!</v>
      </c>
      <c r="T94" s="212" t="e">
        <f>T$133*計算_投入係数表!T94</f>
        <v>#DIV/0!</v>
      </c>
      <c r="U94" s="212" t="e">
        <f>U$133*計算_投入係数表!U94</f>
        <v>#DIV/0!</v>
      </c>
      <c r="V94" s="212" t="e">
        <f>V$133*計算_投入係数表!V94</f>
        <v>#DIV/0!</v>
      </c>
      <c r="W94" s="212" t="e">
        <f>W$133*計算_投入係数表!W94</f>
        <v>#DIV/0!</v>
      </c>
      <c r="X94" s="212" t="e">
        <f>X$133*計算_投入係数表!X94</f>
        <v>#DIV/0!</v>
      </c>
      <c r="Y94" s="212" t="e">
        <f>Y$133*計算_投入係数表!Y94</f>
        <v>#DIV/0!</v>
      </c>
      <c r="Z94" s="212" t="e">
        <f>Z$133*計算_投入係数表!Z94</f>
        <v>#DIV/0!</v>
      </c>
      <c r="AA94" s="212" t="e">
        <f>AA$133*計算_投入係数表!AA94</f>
        <v>#DIV/0!</v>
      </c>
      <c r="AB94" s="212" t="e">
        <f>AB$133*計算_投入係数表!AB94</f>
        <v>#DIV/0!</v>
      </c>
      <c r="AC94" s="212" t="e">
        <f>AC$133*計算_投入係数表!AC94</f>
        <v>#DIV/0!</v>
      </c>
      <c r="AD94" s="212" t="e">
        <f>AD$133*計算_投入係数表!AD94</f>
        <v>#DIV/0!</v>
      </c>
      <c r="AE94" s="212" t="e">
        <f>AE$133*計算_投入係数表!AE94</f>
        <v>#DIV/0!</v>
      </c>
      <c r="AF94" s="212" t="e">
        <f>AF$133*計算_投入係数表!AF94</f>
        <v>#DIV/0!</v>
      </c>
      <c r="AG94" s="212" t="e">
        <f>AG$133*計算_投入係数表!AG94</f>
        <v>#DIV/0!</v>
      </c>
      <c r="AH94" s="212" t="e">
        <f>AH$133*計算_投入係数表!AH94</f>
        <v>#DIV/0!</v>
      </c>
      <c r="AI94" s="212" t="e">
        <f>AI$133*計算_投入係数表!AI94</f>
        <v>#DIV/0!</v>
      </c>
      <c r="AJ94" s="212" t="e">
        <f>AJ$133*計算_投入係数表!AJ94</f>
        <v>#DIV/0!</v>
      </c>
      <c r="AK94" s="212" t="e">
        <f>AK$133*計算_投入係数表!AK94</f>
        <v>#DIV/0!</v>
      </c>
      <c r="AL94" s="212" t="e">
        <f>AL$133*計算_投入係数表!AL94</f>
        <v>#DIV/0!</v>
      </c>
      <c r="AM94" s="212" t="e">
        <f>AM$133*計算_投入係数表!AM94</f>
        <v>#DIV/0!</v>
      </c>
      <c r="AN94" s="212" t="e">
        <f>AN$133*計算_投入係数表!AN94</f>
        <v>#DIV/0!</v>
      </c>
      <c r="AO94" s="212" t="e">
        <f>AO$133*計算_投入係数表!AO94</f>
        <v>#DIV/0!</v>
      </c>
      <c r="AP94" s="212" t="e">
        <f>AP$133*計算_投入係数表!AP94</f>
        <v>#DIV/0!</v>
      </c>
      <c r="AQ94" s="212" t="e">
        <f>AQ$133*計算_投入係数表!AQ94</f>
        <v>#DIV/0!</v>
      </c>
      <c r="AR94" s="212" t="e">
        <f>AR$133*計算_投入係数表!AR94</f>
        <v>#DIV/0!</v>
      </c>
      <c r="AS94" s="212" t="e">
        <f>AS$133*計算_投入係数表!AS94</f>
        <v>#DIV/0!</v>
      </c>
      <c r="AT94" s="212" t="e">
        <f>AT$133*計算_投入係数表!AT94</f>
        <v>#DIV/0!</v>
      </c>
      <c r="AU94" s="212" t="e">
        <f>AU$133*計算_投入係数表!AU94</f>
        <v>#DIV/0!</v>
      </c>
      <c r="AV94" s="212" t="e">
        <f>AV$133*計算_投入係数表!AV94</f>
        <v>#DIV/0!</v>
      </c>
      <c r="AW94" s="212" t="e">
        <f>AW$133*計算_投入係数表!AW94</f>
        <v>#DIV/0!</v>
      </c>
      <c r="AX94" s="212" t="e">
        <f>AX$133*計算_投入係数表!AX94</f>
        <v>#DIV/0!</v>
      </c>
      <c r="AY94" s="212" t="e">
        <f>AY$133*計算_投入係数表!AY94</f>
        <v>#DIV/0!</v>
      </c>
      <c r="AZ94" s="212" t="e">
        <f>AZ$133*計算_投入係数表!AZ94</f>
        <v>#DIV/0!</v>
      </c>
      <c r="BA94" s="212" t="e">
        <f>BA$133*計算_投入係数表!BA94</f>
        <v>#DIV/0!</v>
      </c>
      <c r="BB94" s="212" t="e">
        <f>BB$133*計算_投入係数表!BB94</f>
        <v>#DIV/0!</v>
      </c>
      <c r="BC94" s="212" t="e">
        <f>BC$133*計算_投入係数表!BC94</f>
        <v>#DIV/0!</v>
      </c>
      <c r="BD94" s="212" t="e">
        <f>BD$133*計算_投入係数表!BD94</f>
        <v>#DIV/0!</v>
      </c>
      <c r="BE94" s="212" t="e">
        <f>BE$133*計算_投入係数表!BE94</f>
        <v>#DIV/0!</v>
      </c>
      <c r="BF94" s="212" t="e">
        <f>BF$133*計算_投入係数表!BF94</f>
        <v>#DIV/0!</v>
      </c>
      <c r="BG94" s="212" t="e">
        <f>BG$133*計算_投入係数表!BG94</f>
        <v>#DIV/0!</v>
      </c>
      <c r="BH94" s="212" t="e">
        <f>BH$133*計算_投入係数表!BH94</f>
        <v>#DIV/0!</v>
      </c>
      <c r="BI94" s="212" t="e">
        <f>BI$133*計算_投入係数表!BI94</f>
        <v>#DIV/0!</v>
      </c>
      <c r="BJ94" s="212" t="e">
        <f>BJ$133*計算_投入係数表!BJ94</f>
        <v>#DIV/0!</v>
      </c>
      <c r="BK94" s="212" t="e">
        <f>BK$133*計算_投入係数表!BK94</f>
        <v>#DIV/0!</v>
      </c>
      <c r="BL94" s="212" t="e">
        <f>BL$133*計算_投入係数表!BL94</f>
        <v>#DIV/0!</v>
      </c>
      <c r="BM94" s="212" t="e">
        <f>BM$133*計算_投入係数表!BM94</f>
        <v>#DIV/0!</v>
      </c>
      <c r="BN94" s="212" t="e">
        <f>BN$133*計算_投入係数表!BN94</f>
        <v>#DIV/0!</v>
      </c>
      <c r="BO94" s="212" t="e">
        <f>BO$133*計算_投入係数表!BO94</f>
        <v>#DIV/0!</v>
      </c>
      <c r="BP94" s="212" t="e">
        <f>BP$133*計算_投入係数表!BP94</f>
        <v>#DIV/0!</v>
      </c>
      <c r="BQ94" s="212" t="e">
        <f>BQ$133*計算_投入係数表!BQ94</f>
        <v>#DIV/0!</v>
      </c>
      <c r="BR94" s="212" t="e">
        <f>BR$133*計算_投入係数表!BR94</f>
        <v>#DIV/0!</v>
      </c>
      <c r="BS94" s="212" t="e">
        <f>BS$133*計算_投入係数表!BS94</f>
        <v>#DIV/0!</v>
      </c>
      <c r="BT94" s="212" t="e">
        <f>BT$133*計算_投入係数表!BT94</f>
        <v>#DIV/0!</v>
      </c>
      <c r="BU94" s="212" t="e">
        <f>BU$133*計算_投入係数表!BU94</f>
        <v>#DIV/0!</v>
      </c>
      <c r="BV94" s="212" t="e">
        <f>BV$133*計算_投入係数表!BV94</f>
        <v>#DIV/0!</v>
      </c>
      <c r="BW94" s="212" t="e">
        <f>BW$133*計算_投入係数表!BW94</f>
        <v>#DIV/0!</v>
      </c>
      <c r="BX94" s="212" t="e">
        <f>BX$133*計算_投入係数表!BX94</f>
        <v>#DIV/0!</v>
      </c>
      <c r="BY94" s="212" t="e">
        <f>BY$133*計算_投入係数表!BY94</f>
        <v>#DIV/0!</v>
      </c>
      <c r="BZ94" s="212" t="e">
        <f>BZ$133*計算_投入係数表!BZ94</f>
        <v>#DIV/0!</v>
      </c>
      <c r="CA94" s="212" t="e">
        <f>CA$133*計算_投入係数表!CA94</f>
        <v>#DIV/0!</v>
      </c>
      <c r="CB94" s="212" t="e">
        <f>CB$133*計算_投入係数表!CB94</f>
        <v>#DIV/0!</v>
      </c>
      <c r="CC94" s="212" t="e">
        <f>CC$133*計算_投入係数表!CC94</f>
        <v>#DIV/0!</v>
      </c>
      <c r="CD94" s="212" t="e">
        <f>CD$133*計算_投入係数表!CD94</f>
        <v>#DIV/0!</v>
      </c>
      <c r="CE94" s="212" t="e">
        <f>CE$133*計算_投入係数表!CE94</f>
        <v>#DIV/0!</v>
      </c>
      <c r="CF94" s="212" t="e">
        <f>CF$133*計算_投入係数表!CF94</f>
        <v>#DIV/0!</v>
      </c>
      <c r="CG94" s="212" t="e">
        <f>CG$133*計算_投入係数表!CG94</f>
        <v>#DIV/0!</v>
      </c>
      <c r="CH94" s="212" t="e">
        <f>CH$133*計算_投入係数表!CH94</f>
        <v>#DIV/0!</v>
      </c>
      <c r="CI94" s="212" t="e">
        <f>CI$133*計算_投入係数表!CI94</f>
        <v>#DIV/0!</v>
      </c>
      <c r="CJ94" s="212" t="e">
        <f>CJ$133*計算_投入係数表!CJ94</f>
        <v>#DIV/0!</v>
      </c>
      <c r="CK94" s="212" t="e">
        <f>CK$133*計算_投入係数表!CK94</f>
        <v>#DIV/0!</v>
      </c>
      <c r="CL94" s="212" t="e">
        <f>CL$133*計算_投入係数表!CL94</f>
        <v>#DIV/0!</v>
      </c>
      <c r="CM94" s="212" t="e">
        <f>CM$133*計算_投入係数表!CM94</f>
        <v>#DIV/0!</v>
      </c>
      <c r="CN94" s="212" t="e">
        <f>CN$133*計算_投入係数表!CN94</f>
        <v>#DIV/0!</v>
      </c>
      <c r="CO94" s="212" t="e">
        <f>CO$133*計算_投入係数表!CO94</f>
        <v>#DIV/0!</v>
      </c>
      <c r="CP94" s="212" t="e">
        <f>CP$133*計算_投入係数表!CP94</f>
        <v>#DIV/0!</v>
      </c>
      <c r="CQ94" s="212" t="e">
        <f>CQ$133*計算_投入係数表!CQ94</f>
        <v>#DIV/0!</v>
      </c>
      <c r="CR94" s="212" t="e">
        <f>CR$133*計算_投入係数表!CR94</f>
        <v>#DIV/0!</v>
      </c>
      <c r="CS94" s="212" t="e">
        <f>CS$133*計算_投入係数表!CS94</f>
        <v>#DIV/0!</v>
      </c>
      <c r="CT94" s="212" t="e">
        <f>CT$133*計算_投入係数表!CT94</f>
        <v>#DIV/0!</v>
      </c>
      <c r="CU94" s="212" t="e">
        <f>CU$133*計算_投入係数表!CU94</f>
        <v>#DIV/0!</v>
      </c>
      <c r="CV94" s="212" t="e">
        <f>CV$133*計算_投入係数表!CV94</f>
        <v>#DIV/0!</v>
      </c>
      <c r="CW94" s="212" t="e">
        <f>CW$133*計算_投入係数表!CW94</f>
        <v>#DIV/0!</v>
      </c>
      <c r="CX94" s="212" t="e">
        <f>CX$133*計算_投入係数表!CX94</f>
        <v>#DIV/0!</v>
      </c>
      <c r="CY94" s="212" t="e">
        <f>CY$133*計算_投入係数表!CY94</f>
        <v>#DIV/0!</v>
      </c>
      <c r="CZ94" s="212" t="e">
        <f>CZ$133*計算_投入係数表!CZ94</f>
        <v>#DIV/0!</v>
      </c>
      <c r="DA94" s="212" t="e">
        <f>DA$133*計算_投入係数表!DA94</f>
        <v>#DIV/0!</v>
      </c>
      <c r="DB94" s="212" t="e">
        <f>DB$133*計算_投入係数表!DB94</f>
        <v>#DIV/0!</v>
      </c>
      <c r="DC94" s="212" t="e">
        <f>DC$133*計算_投入係数表!DC94</f>
        <v>#DIV/0!</v>
      </c>
      <c r="DD94" s="212" t="e">
        <f>DD$133*計算_投入係数表!DD94</f>
        <v>#DIV/0!</v>
      </c>
      <c r="DE94" s="212" t="e">
        <f>DE$133*計算_投入係数表!DE94</f>
        <v>#DIV/0!</v>
      </c>
      <c r="DF94" s="212" t="e">
        <f>DF$133*計算_投入係数表!DF94</f>
        <v>#DIV/0!</v>
      </c>
      <c r="DG94" s="212" t="e">
        <f>DG$133*計算_投入係数表!DG94</f>
        <v>#DIV/0!</v>
      </c>
      <c r="DH94" s="212" t="e">
        <f>DH$133*計算_投入係数表!DH94</f>
        <v>#DIV/0!</v>
      </c>
      <c r="DI94" s="212" t="e">
        <f>DI$133*計算_投入係数表!DI94</f>
        <v>#DIV/0!</v>
      </c>
      <c r="DJ94" s="212" t="e">
        <f>DJ$133*計算_投入係数表!DJ94</f>
        <v>#DIV/0!</v>
      </c>
      <c r="DK94" s="212" t="e">
        <f>DK$133*計算_投入係数表!DK94</f>
        <v>#DIV/0!</v>
      </c>
      <c r="DL94" s="212" t="e">
        <f>DL$133*計算_投入係数表!DL94</f>
        <v>#DIV/0!</v>
      </c>
      <c r="DM94" s="212" t="e">
        <f>DM$133*計算_投入係数表!DM94</f>
        <v>#DIV/0!</v>
      </c>
      <c r="DN94" s="212" t="e">
        <f>DN$133*計算_投入係数表!DN94</f>
        <v>#DIV/0!</v>
      </c>
      <c r="DO94" s="212" t="e">
        <f>DO$133*計算_投入係数表!DO94</f>
        <v>#DIV/0!</v>
      </c>
      <c r="DP94" s="212" t="e">
        <f>DP$133*計算_投入係数表!DP94</f>
        <v>#DIV/0!</v>
      </c>
      <c r="DQ94" s="212" t="e">
        <f>DQ$133*計算_投入係数表!DQ94</f>
        <v>#DIV/0!</v>
      </c>
      <c r="DR94" s="212" t="e">
        <f>DR$133*計算_投入係数表!DR94</f>
        <v>#DIV/0!</v>
      </c>
      <c r="DS94" s="212" t="e">
        <f>DS$133*計算_投入係数表!DS94</f>
        <v>#DIV/0!</v>
      </c>
      <c r="DT94" s="213">
        <f t="shared" si="3"/>
        <v>0</v>
      </c>
      <c r="DU94" s="220">
        <f>SUMIF(振分, $C94, 入力_北海道基本取引表!DU$4:DU$124)*($DV$140/$DW$140)</f>
        <v>0</v>
      </c>
      <c r="DV94" s="220">
        <f>SUMIF(振分, $C94, 入力_北海道基本取引表!DV$4:DV$124)*(入力!$D$718/入力!$F$718)</f>
        <v>0</v>
      </c>
      <c r="DW94" s="220">
        <f>SUMIF(振分, $C94, 入力_北海道基本取引表!DW$4:DW$124)*(計算_基本取引表_調整前!$DV$141/計算_基本取引表_調整前!$DW$141)</f>
        <v>0</v>
      </c>
      <c r="DX94" s="220">
        <f>SUMIF(振分, $C94, 入力_北海道基本取引表!DX$4:DX$124)*(計算_基本取引表_調整前!$DV$142/計算_基本取引表_調整前!$DW$142)</f>
        <v>0</v>
      </c>
      <c r="DY94" s="220">
        <f>SUMIF(振分, $C94, 入力_北海道基本取引表!DY$4:DY$124)*(入力!$D$700/入力!$F$700)</f>
        <v>0</v>
      </c>
      <c r="DZ94" s="220">
        <f>SUMIF(振分, $C94, 入力_北海道基本取引表!DZ$4:DZ$124)*($DV$140/$DW$140)</f>
        <v>0</v>
      </c>
      <c r="EA94" s="220" t="e">
        <f>SUMIF(振分, $C94, 入力_北海道基本取引表!EA$4:EA$124)*($EJ94/SUMIF(振分, $C94, 入力_北海道基本取引表!$EO$4:$EO$124))</f>
        <v>#DIV/0!</v>
      </c>
      <c r="EB94" s="220"/>
      <c r="EC94" s="221" t="e">
        <f t="shared" si="4"/>
        <v>#DIV/0!</v>
      </c>
      <c r="ED94" s="222" t="e">
        <f t="shared" si="5"/>
        <v>#DIV/0!</v>
      </c>
      <c r="EE94" s="220"/>
      <c r="EF94" s="222"/>
      <c r="EG94" s="222"/>
      <c r="EH94" s="220"/>
      <c r="EI94" s="222"/>
      <c r="EJ94" s="216">
        <v>0</v>
      </c>
    </row>
    <row r="95" spans="2:140" s="6" customFormat="1" ht="12" x14ac:dyDescent="0.25">
      <c r="B95" s="53" t="s">
        <v>149</v>
      </c>
      <c r="C95" s="192" t="str">
        <v>-</v>
      </c>
      <c r="D95" s="211">
        <f>D$133*計算_投入係数表!D95</f>
        <v>0</v>
      </c>
      <c r="E95" s="212">
        <f>E$133*計算_投入係数表!E95</f>
        <v>0</v>
      </c>
      <c r="F95" s="212">
        <f>F$133*計算_投入係数表!F95</f>
        <v>0</v>
      </c>
      <c r="G95" s="212">
        <f>G$133*計算_投入係数表!G95</f>
        <v>0</v>
      </c>
      <c r="H95" s="212">
        <f>H$133*計算_投入係数表!H95</f>
        <v>0</v>
      </c>
      <c r="I95" s="212">
        <f>I$133*計算_投入係数表!I95</f>
        <v>0</v>
      </c>
      <c r="J95" s="212">
        <f>J$133*計算_投入係数表!J95</f>
        <v>0</v>
      </c>
      <c r="K95" s="212">
        <f>K$133*計算_投入係数表!K95</f>
        <v>0</v>
      </c>
      <c r="L95" s="212">
        <f>L$133*計算_投入係数表!L95</f>
        <v>0</v>
      </c>
      <c r="M95" s="212">
        <f>M$133*計算_投入係数表!M95</f>
        <v>0</v>
      </c>
      <c r="N95" s="212">
        <f>N$133*計算_投入係数表!N95</f>
        <v>0</v>
      </c>
      <c r="O95" s="212">
        <f>O$133*計算_投入係数表!O95</f>
        <v>0</v>
      </c>
      <c r="P95" s="212">
        <f>P$133*計算_投入係数表!P95</f>
        <v>0</v>
      </c>
      <c r="Q95" s="212" t="e">
        <f>Q$133*計算_投入係数表!Q95</f>
        <v>#DIV/0!</v>
      </c>
      <c r="R95" s="212" t="e">
        <f>R$133*計算_投入係数表!R95</f>
        <v>#DIV/0!</v>
      </c>
      <c r="S95" s="212" t="e">
        <f>S$133*計算_投入係数表!S95</f>
        <v>#DIV/0!</v>
      </c>
      <c r="T95" s="212" t="e">
        <f>T$133*計算_投入係数表!T95</f>
        <v>#DIV/0!</v>
      </c>
      <c r="U95" s="212" t="e">
        <f>U$133*計算_投入係数表!U95</f>
        <v>#DIV/0!</v>
      </c>
      <c r="V95" s="212" t="e">
        <f>V$133*計算_投入係数表!V95</f>
        <v>#DIV/0!</v>
      </c>
      <c r="W95" s="212" t="e">
        <f>W$133*計算_投入係数表!W95</f>
        <v>#DIV/0!</v>
      </c>
      <c r="X95" s="212" t="e">
        <f>X$133*計算_投入係数表!X95</f>
        <v>#DIV/0!</v>
      </c>
      <c r="Y95" s="212" t="e">
        <f>Y$133*計算_投入係数表!Y95</f>
        <v>#DIV/0!</v>
      </c>
      <c r="Z95" s="212" t="e">
        <f>Z$133*計算_投入係数表!Z95</f>
        <v>#DIV/0!</v>
      </c>
      <c r="AA95" s="212" t="e">
        <f>AA$133*計算_投入係数表!AA95</f>
        <v>#DIV/0!</v>
      </c>
      <c r="AB95" s="212" t="e">
        <f>AB$133*計算_投入係数表!AB95</f>
        <v>#DIV/0!</v>
      </c>
      <c r="AC95" s="212" t="e">
        <f>AC$133*計算_投入係数表!AC95</f>
        <v>#DIV/0!</v>
      </c>
      <c r="AD95" s="212" t="e">
        <f>AD$133*計算_投入係数表!AD95</f>
        <v>#DIV/0!</v>
      </c>
      <c r="AE95" s="212" t="e">
        <f>AE$133*計算_投入係数表!AE95</f>
        <v>#DIV/0!</v>
      </c>
      <c r="AF95" s="212" t="e">
        <f>AF$133*計算_投入係数表!AF95</f>
        <v>#DIV/0!</v>
      </c>
      <c r="AG95" s="212" t="e">
        <f>AG$133*計算_投入係数表!AG95</f>
        <v>#DIV/0!</v>
      </c>
      <c r="AH95" s="212" t="e">
        <f>AH$133*計算_投入係数表!AH95</f>
        <v>#DIV/0!</v>
      </c>
      <c r="AI95" s="212" t="e">
        <f>AI$133*計算_投入係数表!AI95</f>
        <v>#DIV/0!</v>
      </c>
      <c r="AJ95" s="212" t="e">
        <f>AJ$133*計算_投入係数表!AJ95</f>
        <v>#DIV/0!</v>
      </c>
      <c r="AK95" s="212" t="e">
        <f>AK$133*計算_投入係数表!AK95</f>
        <v>#DIV/0!</v>
      </c>
      <c r="AL95" s="212" t="e">
        <f>AL$133*計算_投入係数表!AL95</f>
        <v>#DIV/0!</v>
      </c>
      <c r="AM95" s="212" t="e">
        <f>AM$133*計算_投入係数表!AM95</f>
        <v>#DIV/0!</v>
      </c>
      <c r="AN95" s="212" t="e">
        <f>AN$133*計算_投入係数表!AN95</f>
        <v>#DIV/0!</v>
      </c>
      <c r="AO95" s="212" t="e">
        <f>AO$133*計算_投入係数表!AO95</f>
        <v>#DIV/0!</v>
      </c>
      <c r="AP95" s="212" t="e">
        <f>AP$133*計算_投入係数表!AP95</f>
        <v>#DIV/0!</v>
      </c>
      <c r="AQ95" s="212" t="e">
        <f>AQ$133*計算_投入係数表!AQ95</f>
        <v>#DIV/0!</v>
      </c>
      <c r="AR95" s="212" t="e">
        <f>AR$133*計算_投入係数表!AR95</f>
        <v>#DIV/0!</v>
      </c>
      <c r="AS95" s="212" t="e">
        <f>AS$133*計算_投入係数表!AS95</f>
        <v>#DIV/0!</v>
      </c>
      <c r="AT95" s="212" t="e">
        <f>AT$133*計算_投入係数表!AT95</f>
        <v>#DIV/0!</v>
      </c>
      <c r="AU95" s="212" t="e">
        <f>AU$133*計算_投入係数表!AU95</f>
        <v>#DIV/0!</v>
      </c>
      <c r="AV95" s="212" t="e">
        <f>AV$133*計算_投入係数表!AV95</f>
        <v>#DIV/0!</v>
      </c>
      <c r="AW95" s="212" t="e">
        <f>AW$133*計算_投入係数表!AW95</f>
        <v>#DIV/0!</v>
      </c>
      <c r="AX95" s="212" t="e">
        <f>AX$133*計算_投入係数表!AX95</f>
        <v>#DIV/0!</v>
      </c>
      <c r="AY95" s="212" t="e">
        <f>AY$133*計算_投入係数表!AY95</f>
        <v>#DIV/0!</v>
      </c>
      <c r="AZ95" s="212" t="e">
        <f>AZ$133*計算_投入係数表!AZ95</f>
        <v>#DIV/0!</v>
      </c>
      <c r="BA95" s="212" t="e">
        <f>BA$133*計算_投入係数表!BA95</f>
        <v>#DIV/0!</v>
      </c>
      <c r="BB95" s="212" t="e">
        <f>BB$133*計算_投入係数表!BB95</f>
        <v>#DIV/0!</v>
      </c>
      <c r="BC95" s="212" t="e">
        <f>BC$133*計算_投入係数表!BC95</f>
        <v>#DIV/0!</v>
      </c>
      <c r="BD95" s="212" t="e">
        <f>BD$133*計算_投入係数表!BD95</f>
        <v>#DIV/0!</v>
      </c>
      <c r="BE95" s="212" t="e">
        <f>BE$133*計算_投入係数表!BE95</f>
        <v>#DIV/0!</v>
      </c>
      <c r="BF95" s="212" t="e">
        <f>BF$133*計算_投入係数表!BF95</f>
        <v>#DIV/0!</v>
      </c>
      <c r="BG95" s="212" t="e">
        <f>BG$133*計算_投入係数表!BG95</f>
        <v>#DIV/0!</v>
      </c>
      <c r="BH95" s="212" t="e">
        <f>BH$133*計算_投入係数表!BH95</f>
        <v>#DIV/0!</v>
      </c>
      <c r="BI95" s="212" t="e">
        <f>BI$133*計算_投入係数表!BI95</f>
        <v>#DIV/0!</v>
      </c>
      <c r="BJ95" s="212" t="e">
        <f>BJ$133*計算_投入係数表!BJ95</f>
        <v>#DIV/0!</v>
      </c>
      <c r="BK95" s="212" t="e">
        <f>BK$133*計算_投入係数表!BK95</f>
        <v>#DIV/0!</v>
      </c>
      <c r="BL95" s="212" t="e">
        <f>BL$133*計算_投入係数表!BL95</f>
        <v>#DIV/0!</v>
      </c>
      <c r="BM95" s="212" t="e">
        <f>BM$133*計算_投入係数表!BM95</f>
        <v>#DIV/0!</v>
      </c>
      <c r="BN95" s="212" t="e">
        <f>BN$133*計算_投入係数表!BN95</f>
        <v>#DIV/0!</v>
      </c>
      <c r="BO95" s="212" t="e">
        <f>BO$133*計算_投入係数表!BO95</f>
        <v>#DIV/0!</v>
      </c>
      <c r="BP95" s="212" t="e">
        <f>BP$133*計算_投入係数表!BP95</f>
        <v>#DIV/0!</v>
      </c>
      <c r="BQ95" s="212" t="e">
        <f>BQ$133*計算_投入係数表!BQ95</f>
        <v>#DIV/0!</v>
      </c>
      <c r="BR95" s="212" t="e">
        <f>BR$133*計算_投入係数表!BR95</f>
        <v>#DIV/0!</v>
      </c>
      <c r="BS95" s="212" t="e">
        <f>BS$133*計算_投入係数表!BS95</f>
        <v>#DIV/0!</v>
      </c>
      <c r="BT95" s="212" t="e">
        <f>BT$133*計算_投入係数表!BT95</f>
        <v>#DIV/0!</v>
      </c>
      <c r="BU95" s="212" t="e">
        <f>BU$133*計算_投入係数表!BU95</f>
        <v>#DIV/0!</v>
      </c>
      <c r="BV95" s="212" t="e">
        <f>BV$133*計算_投入係数表!BV95</f>
        <v>#DIV/0!</v>
      </c>
      <c r="BW95" s="212" t="e">
        <f>BW$133*計算_投入係数表!BW95</f>
        <v>#DIV/0!</v>
      </c>
      <c r="BX95" s="212" t="e">
        <f>BX$133*計算_投入係数表!BX95</f>
        <v>#DIV/0!</v>
      </c>
      <c r="BY95" s="212" t="e">
        <f>BY$133*計算_投入係数表!BY95</f>
        <v>#DIV/0!</v>
      </c>
      <c r="BZ95" s="212" t="e">
        <f>BZ$133*計算_投入係数表!BZ95</f>
        <v>#DIV/0!</v>
      </c>
      <c r="CA95" s="212" t="e">
        <f>CA$133*計算_投入係数表!CA95</f>
        <v>#DIV/0!</v>
      </c>
      <c r="CB95" s="212" t="e">
        <f>CB$133*計算_投入係数表!CB95</f>
        <v>#DIV/0!</v>
      </c>
      <c r="CC95" s="212" t="e">
        <f>CC$133*計算_投入係数表!CC95</f>
        <v>#DIV/0!</v>
      </c>
      <c r="CD95" s="212" t="e">
        <f>CD$133*計算_投入係数表!CD95</f>
        <v>#DIV/0!</v>
      </c>
      <c r="CE95" s="212" t="e">
        <f>CE$133*計算_投入係数表!CE95</f>
        <v>#DIV/0!</v>
      </c>
      <c r="CF95" s="212" t="e">
        <f>CF$133*計算_投入係数表!CF95</f>
        <v>#DIV/0!</v>
      </c>
      <c r="CG95" s="212" t="e">
        <f>CG$133*計算_投入係数表!CG95</f>
        <v>#DIV/0!</v>
      </c>
      <c r="CH95" s="212" t="e">
        <f>CH$133*計算_投入係数表!CH95</f>
        <v>#DIV/0!</v>
      </c>
      <c r="CI95" s="212" t="e">
        <f>CI$133*計算_投入係数表!CI95</f>
        <v>#DIV/0!</v>
      </c>
      <c r="CJ95" s="212" t="e">
        <f>CJ$133*計算_投入係数表!CJ95</f>
        <v>#DIV/0!</v>
      </c>
      <c r="CK95" s="212" t="e">
        <f>CK$133*計算_投入係数表!CK95</f>
        <v>#DIV/0!</v>
      </c>
      <c r="CL95" s="212" t="e">
        <f>CL$133*計算_投入係数表!CL95</f>
        <v>#DIV/0!</v>
      </c>
      <c r="CM95" s="212" t="e">
        <f>CM$133*計算_投入係数表!CM95</f>
        <v>#DIV/0!</v>
      </c>
      <c r="CN95" s="212" t="e">
        <f>CN$133*計算_投入係数表!CN95</f>
        <v>#DIV/0!</v>
      </c>
      <c r="CO95" s="212" t="e">
        <f>CO$133*計算_投入係数表!CO95</f>
        <v>#DIV/0!</v>
      </c>
      <c r="CP95" s="212" t="e">
        <f>CP$133*計算_投入係数表!CP95</f>
        <v>#DIV/0!</v>
      </c>
      <c r="CQ95" s="212" t="e">
        <f>CQ$133*計算_投入係数表!CQ95</f>
        <v>#DIV/0!</v>
      </c>
      <c r="CR95" s="212" t="e">
        <f>CR$133*計算_投入係数表!CR95</f>
        <v>#DIV/0!</v>
      </c>
      <c r="CS95" s="212" t="e">
        <f>CS$133*計算_投入係数表!CS95</f>
        <v>#DIV/0!</v>
      </c>
      <c r="CT95" s="212" t="e">
        <f>CT$133*計算_投入係数表!CT95</f>
        <v>#DIV/0!</v>
      </c>
      <c r="CU95" s="212" t="e">
        <f>CU$133*計算_投入係数表!CU95</f>
        <v>#DIV/0!</v>
      </c>
      <c r="CV95" s="212" t="e">
        <f>CV$133*計算_投入係数表!CV95</f>
        <v>#DIV/0!</v>
      </c>
      <c r="CW95" s="212" t="e">
        <f>CW$133*計算_投入係数表!CW95</f>
        <v>#DIV/0!</v>
      </c>
      <c r="CX95" s="212" t="e">
        <f>CX$133*計算_投入係数表!CX95</f>
        <v>#DIV/0!</v>
      </c>
      <c r="CY95" s="212" t="e">
        <f>CY$133*計算_投入係数表!CY95</f>
        <v>#DIV/0!</v>
      </c>
      <c r="CZ95" s="212" t="e">
        <f>CZ$133*計算_投入係数表!CZ95</f>
        <v>#DIV/0!</v>
      </c>
      <c r="DA95" s="212" t="e">
        <f>DA$133*計算_投入係数表!DA95</f>
        <v>#DIV/0!</v>
      </c>
      <c r="DB95" s="212" t="e">
        <f>DB$133*計算_投入係数表!DB95</f>
        <v>#DIV/0!</v>
      </c>
      <c r="DC95" s="212" t="e">
        <f>DC$133*計算_投入係数表!DC95</f>
        <v>#DIV/0!</v>
      </c>
      <c r="DD95" s="212" t="e">
        <f>DD$133*計算_投入係数表!DD95</f>
        <v>#DIV/0!</v>
      </c>
      <c r="DE95" s="212" t="e">
        <f>DE$133*計算_投入係数表!DE95</f>
        <v>#DIV/0!</v>
      </c>
      <c r="DF95" s="212" t="e">
        <f>DF$133*計算_投入係数表!DF95</f>
        <v>#DIV/0!</v>
      </c>
      <c r="DG95" s="212" t="e">
        <f>DG$133*計算_投入係数表!DG95</f>
        <v>#DIV/0!</v>
      </c>
      <c r="DH95" s="212" t="e">
        <f>DH$133*計算_投入係数表!DH95</f>
        <v>#DIV/0!</v>
      </c>
      <c r="DI95" s="212" t="e">
        <f>DI$133*計算_投入係数表!DI95</f>
        <v>#DIV/0!</v>
      </c>
      <c r="DJ95" s="212" t="e">
        <f>DJ$133*計算_投入係数表!DJ95</f>
        <v>#DIV/0!</v>
      </c>
      <c r="DK95" s="212" t="e">
        <f>DK$133*計算_投入係数表!DK95</f>
        <v>#DIV/0!</v>
      </c>
      <c r="DL95" s="212" t="e">
        <f>DL$133*計算_投入係数表!DL95</f>
        <v>#DIV/0!</v>
      </c>
      <c r="DM95" s="212" t="e">
        <f>DM$133*計算_投入係数表!DM95</f>
        <v>#DIV/0!</v>
      </c>
      <c r="DN95" s="212" t="e">
        <f>DN$133*計算_投入係数表!DN95</f>
        <v>#DIV/0!</v>
      </c>
      <c r="DO95" s="212" t="e">
        <f>DO$133*計算_投入係数表!DO95</f>
        <v>#DIV/0!</v>
      </c>
      <c r="DP95" s="212" t="e">
        <f>DP$133*計算_投入係数表!DP95</f>
        <v>#DIV/0!</v>
      </c>
      <c r="DQ95" s="212" t="e">
        <f>DQ$133*計算_投入係数表!DQ95</f>
        <v>#DIV/0!</v>
      </c>
      <c r="DR95" s="212" t="e">
        <f>DR$133*計算_投入係数表!DR95</f>
        <v>#DIV/0!</v>
      </c>
      <c r="DS95" s="212" t="e">
        <f>DS$133*計算_投入係数表!DS95</f>
        <v>#DIV/0!</v>
      </c>
      <c r="DT95" s="213">
        <f t="shared" si="3"/>
        <v>0</v>
      </c>
      <c r="DU95" s="214">
        <f>SUMIF(振分, $C95, 入力_北海道基本取引表!DU$4:DU$124)*($DV$140/$DW$140)</f>
        <v>0</v>
      </c>
      <c r="DV95" s="214">
        <f>SUMIF(振分, $C95, 入力_北海道基本取引表!DV$4:DV$124)*(入力!$D$718/入力!$F$718)</f>
        <v>0</v>
      </c>
      <c r="DW95" s="214">
        <f>SUMIF(振分, $C95, 入力_北海道基本取引表!DW$4:DW$124)*(計算_基本取引表_調整前!$DV$141/計算_基本取引表_調整前!$DW$141)</f>
        <v>0</v>
      </c>
      <c r="DX95" s="214">
        <f>SUMIF(振分, $C95, 入力_北海道基本取引表!DX$4:DX$124)*(計算_基本取引表_調整前!$DV$142/計算_基本取引表_調整前!$DW$142)</f>
        <v>0</v>
      </c>
      <c r="DY95" s="214">
        <f>SUMIF(振分, $C95, 入力_北海道基本取引表!DY$4:DY$124)*(入力!$D$700/入力!$F$700)</f>
        <v>0</v>
      </c>
      <c r="DZ95" s="214">
        <f>SUMIF(振分, $C95, 入力_北海道基本取引表!DZ$4:DZ$124)*($DV$140/$DW$140)</f>
        <v>0</v>
      </c>
      <c r="EA95" s="214" t="e">
        <f>SUMIF(振分, $C95, 入力_北海道基本取引表!EA$4:EA$124)*($EJ95/SUMIF(振分, $C95, 入力_北海道基本取引表!$EO$4:$EO$124))</f>
        <v>#DIV/0!</v>
      </c>
      <c r="EB95" s="214"/>
      <c r="EC95" s="215" t="e">
        <f t="shared" si="4"/>
        <v>#DIV/0!</v>
      </c>
      <c r="ED95" s="216" t="e">
        <f t="shared" si="5"/>
        <v>#DIV/0!</v>
      </c>
      <c r="EE95" s="214"/>
      <c r="EF95" s="216"/>
      <c r="EG95" s="216"/>
      <c r="EH95" s="214"/>
      <c r="EI95" s="216"/>
      <c r="EJ95" s="216">
        <v>0</v>
      </c>
    </row>
    <row r="96" spans="2:140" s="6" customFormat="1" ht="12" x14ac:dyDescent="0.25">
      <c r="B96" s="53" t="s">
        <v>151</v>
      </c>
      <c r="C96" s="192" t="str">
        <v>-</v>
      </c>
      <c r="D96" s="211">
        <f>D$133*計算_投入係数表!D96</f>
        <v>0</v>
      </c>
      <c r="E96" s="212">
        <f>E$133*計算_投入係数表!E96</f>
        <v>0</v>
      </c>
      <c r="F96" s="212">
        <f>F$133*計算_投入係数表!F96</f>
        <v>0</v>
      </c>
      <c r="G96" s="212">
        <f>G$133*計算_投入係数表!G96</f>
        <v>0</v>
      </c>
      <c r="H96" s="212">
        <f>H$133*計算_投入係数表!H96</f>
        <v>0</v>
      </c>
      <c r="I96" s="212">
        <f>I$133*計算_投入係数表!I96</f>
        <v>0</v>
      </c>
      <c r="J96" s="212">
        <f>J$133*計算_投入係数表!J96</f>
        <v>0</v>
      </c>
      <c r="K96" s="212">
        <f>K$133*計算_投入係数表!K96</f>
        <v>0</v>
      </c>
      <c r="L96" s="212">
        <f>L$133*計算_投入係数表!L96</f>
        <v>0</v>
      </c>
      <c r="M96" s="212">
        <f>M$133*計算_投入係数表!M96</f>
        <v>0</v>
      </c>
      <c r="N96" s="212">
        <f>N$133*計算_投入係数表!N96</f>
        <v>0</v>
      </c>
      <c r="O96" s="212">
        <f>O$133*計算_投入係数表!O96</f>
        <v>0</v>
      </c>
      <c r="P96" s="212">
        <f>P$133*計算_投入係数表!P96</f>
        <v>0</v>
      </c>
      <c r="Q96" s="212" t="e">
        <f>Q$133*計算_投入係数表!Q96</f>
        <v>#DIV/0!</v>
      </c>
      <c r="R96" s="212" t="e">
        <f>R$133*計算_投入係数表!R96</f>
        <v>#DIV/0!</v>
      </c>
      <c r="S96" s="212" t="e">
        <f>S$133*計算_投入係数表!S96</f>
        <v>#DIV/0!</v>
      </c>
      <c r="T96" s="212" t="e">
        <f>T$133*計算_投入係数表!T96</f>
        <v>#DIV/0!</v>
      </c>
      <c r="U96" s="212" t="e">
        <f>U$133*計算_投入係数表!U96</f>
        <v>#DIV/0!</v>
      </c>
      <c r="V96" s="212" t="e">
        <f>V$133*計算_投入係数表!V96</f>
        <v>#DIV/0!</v>
      </c>
      <c r="W96" s="212" t="e">
        <f>W$133*計算_投入係数表!W96</f>
        <v>#DIV/0!</v>
      </c>
      <c r="X96" s="212" t="e">
        <f>X$133*計算_投入係数表!X96</f>
        <v>#DIV/0!</v>
      </c>
      <c r="Y96" s="212" t="e">
        <f>Y$133*計算_投入係数表!Y96</f>
        <v>#DIV/0!</v>
      </c>
      <c r="Z96" s="212" t="e">
        <f>Z$133*計算_投入係数表!Z96</f>
        <v>#DIV/0!</v>
      </c>
      <c r="AA96" s="212" t="e">
        <f>AA$133*計算_投入係数表!AA96</f>
        <v>#DIV/0!</v>
      </c>
      <c r="AB96" s="212" t="e">
        <f>AB$133*計算_投入係数表!AB96</f>
        <v>#DIV/0!</v>
      </c>
      <c r="AC96" s="212" t="e">
        <f>AC$133*計算_投入係数表!AC96</f>
        <v>#DIV/0!</v>
      </c>
      <c r="AD96" s="212" t="e">
        <f>AD$133*計算_投入係数表!AD96</f>
        <v>#DIV/0!</v>
      </c>
      <c r="AE96" s="212" t="e">
        <f>AE$133*計算_投入係数表!AE96</f>
        <v>#DIV/0!</v>
      </c>
      <c r="AF96" s="212" t="e">
        <f>AF$133*計算_投入係数表!AF96</f>
        <v>#DIV/0!</v>
      </c>
      <c r="AG96" s="212" t="e">
        <f>AG$133*計算_投入係数表!AG96</f>
        <v>#DIV/0!</v>
      </c>
      <c r="AH96" s="212" t="e">
        <f>AH$133*計算_投入係数表!AH96</f>
        <v>#DIV/0!</v>
      </c>
      <c r="AI96" s="212" t="e">
        <f>AI$133*計算_投入係数表!AI96</f>
        <v>#DIV/0!</v>
      </c>
      <c r="AJ96" s="212" t="e">
        <f>AJ$133*計算_投入係数表!AJ96</f>
        <v>#DIV/0!</v>
      </c>
      <c r="AK96" s="212" t="e">
        <f>AK$133*計算_投入係数表!AK96</f>
        <v>#DIV/0!</v>
      </c>
      <c r="AL96" s="212" t="e">
        <f>AL$133*計算_投入係数表!AL96</f>
        <v>#DIV/0!</v>
      </c>
      <c r="AM96" s="212" t="e">
        <f>AM$133*計算_投入係数表!AM96</f>
        <v>#DIV/0!</v>
      </c>
      <c r="AN96" s="212" t="e">
        <f>AN$133*計算_投入係数表!AN96</f>
        <v>#DIV/0!</v>
      </c>
      <c r="AO96" s="212" t="e">
        <f>AO$133*計算_投入係数表!AO96</f>
        <v>#DIV/0!</v>
      </c>
      <c r="AP96" s="212" t="e">
        <f>AP$133*計算_投入係数表!AP96</f>
        <v>#DIV/0!</v>
      </c>
      <c r="AQ96" s="212" t="e">
        <f>AQ$133*計算_投入係数表!AQ96</f>
        <v>#DIV/0!</v>
      </c>
      <c r="AR96" s="212" t="e">
        <f>AR$133*計算_投入係数表!AR96</f>
        <v>#DIV/0!</v>
      </c>
      <c r="AS96" s="212" t="e">
        <f>AS$133*計算_投入係数表!AS96</f>
        <v>#DIV/0!</v>
      </c>
      <c r="AT96" s="212" t="e">
        <f>AT$133*計算_投入係数表!AT96</f>
        <v>#DIV/0!</v>
      </c>
      <c r="AU96" s="212" t="e">
        <f>AU$133*計算_投入係数表!AU96</f>
        <v>#DIV/0!</v>
      </c>
      <c r="AV96" s="212" t="e">
        <f>AV$133*計算_投入係数表!AV96</f>
        <v>#DIV/0!</v>
      </c>
      <c r="AW96" s="212" t="e">
        <f>AW$133*計算_投入係数表!AW96</f>
        <v>#DIV/0!</v>
      </c>
      <c r="AX96" s="212" t="e">
        <f>AX$133*計算_投入係数表!AX96</f>
        <v>#DIV/0!</v>
      </c>
      <c r="AY96" s="212" t="e">
        <f>AY$133*計算_投入係数表!AY96</f>
        <v>#DIV/0!</v>
      </c>
      <c r="AZ96" s="212" t="e">
        <f>AZ$133*計算_投入係数表!AZ96</f>
        <v>#DIV/0!</v>
      </c>
      <c r="BA96" s="212" t="e">
        <f>BA$133*計算_投入係数表!BA96</f>
        <v>#DIV/0!</v>
      </c>
      <c r="BB96" s="212" t="e">
        <f>BB$133*計算_投入係数表!BB96</f>
        <v>#DIV/0!</v>
      </c>
      <c r="BC96" s="212" t="e">
        <f>BC$133*計算_投入係数表!BC96</f>
        <v>#DIV/0!</v>
      </c>
      <c r="BD96" s="212" t="e">
        <f>BD$133*計算_投入係数表!BD96</f>
        <v>#DIV/0!</v>
      </c>
      <c r="BE96" s="212" t="e">
        <f>BE$133*計算_投入係数表!BE96</f>
        <v>#DIV/0!</v>
      </c>
      <c r="BF96" s="212" t="e">
        <f>BF$133*計算_投入係数表!BF96</f>
        <v>#DIV/0!</v>
      </c>
      <c r="BG96" s="212" t="e">
        <f>BG$133*計算_投入係数表!BG96</f>
        <v>#DIV/0!</v>
      </c>
      <c r="BH96" s="212" t="e">
        <f>BH$133*計算_投入係数表!BH96</f>
        <v>#DIV/0!</v>
      </c>
      <c r="BI96" s="212" t="e">
        <f>BI$133*計算_投入係数表!BI96</f>
        <v>#DIV/0!</v>
      </c>
      <c r="BJ96" s="212" t="e">
        <f>BJ$133*計算_投入係数表!BJ96</f>
        <v>#DIV/0!</v>
      </c>
      <c r="BK96" s="212" t="e">
        <f>BK$133*計算_投入係数表!BK96</f>
        <v>#DIV/0!</v>
      </c>
      <c r="BL96" s="212" t="e">
        <f>BL$133*計算_投入係数表!BL96</f>
        <v>#DIV/0!</v>
      </c>
      <c r="BM96" s="212" t="e">
        <f>BM$133*計算_投入係数表!BM96</f>
        <v>#DIV/0!</v>
      </c>
      <c r="BN96" s="212" t="e">
        <f>BN$133*計算_投入係数表!BN96</f>
        <v>#DIV/0!</v>
      </c>
      <c r="BO96" s="212" t="e">
        <f>BO$133*計算_投入係数表!BO96</f>
        <v>#DIV/0!</v>
      </c>
      <c r="BP96" s="212" t="e">
        <f>BP$133*計算_投入係数表!BP96</f>
        <v>#DIV/0!</v>
      </c>
      <c r="BQ96" s="212" t="e">
        <f>BQ$133*計算_投入係数表!BQ96</f>
        <v>#DIV/0!</v>
      </c>
      <c r="BR96" s="212" t="e">
        <f>BR$133*計算_投入係数表!BR96</f>
        <v>#DIV/0!</v>
      </c>
      <c r="BS96" s="212" t="e">
        <f>BS$133*計算_投入係数表!BS96</f>
        <v>#DIV/0!</v>
      </c>
      <c r="BT96" s="212" t="e">
        <f>BT$133*計算_投入係数表!BT96</f>
        <v>#DIV/0!</v>
      </c>
      <c r="BU96" s="212" t="e">
        <f>BU$133*計算_投入係数表!BU96</f>
        <v>#DIV/0!</v>
      </c>
      <c r="BV96" s="212" t="e">
        <f>BV$133*計算_投入係数表!BV96</f>
        <v>#DIV/0!</v>
      </c>
      <c r="BW96" s="212" t="e">
        <f>BW$133*計算_投入係数表!BW96</f>
        <v>#DIV/0!</v>
      </c>
      <c r="BX96" s="212" t="e">
        <f>BX$133*計算_投入係数表!BX96</f>
        <v>#DIV/0!</v>
      </c>
      <c r="BY96" s="212" t="e">
        <f>BY$133*計算_投入係数表!BY96</f>
        <v>#DIV/0!</v>
      </c>
      <c r="BZ96" s="212" t="e">
        <f>BZ$133*計算_投入係数表!BZ96</f>
        <v>#DIV/0!</v>
      </c>
      <c r="CA96" s="212" t="e">
        <f>CA$133*計算_投入係数表!CA96</f>
        <v>#DIV/0!</v>
      </c>
      <c r="CB96" s="212" t="e">
        <f>CB$133*計算_投入係数表!CB96</f>
        <v>#DIV/0!</v>
      </c>
      <c r="CC96" s="212" t="e">
        <f>CC$133*計算_投入係数表!CC96</f>
        <v>#DIV/0!</v>
      </c>
      <c r="CD96" s="212" t="e">
        <f>CD$133*計算_投入係数表!CD96</f>
        <v>#DIV/0!</v>
      </c>
      <c r="CE96" s="212" t="e">
        <f>CE$133*計算_投入係数表!CE96</f>
        <v>#DIV/0!</v>
      </c>
      <c r="CF96" s="212" t="e">
        <f>CF$133*計算_投入係数表!CF96</f>
        <v>#DIV/0!</v>
      </c>
      <c r="CG96" s="212" t="e">
        <f>CG$133*計算_投入係数表!CG96</f>
        <v>#DIV/0!</v>
      </c>
      <c r="CH96" s="212" t="e">
        <f>CH$133*計算_投入係数表!CH96</f>
        <v>#DIV/0!</v>
      </c>
      <c r="CI96" s="212" t="e">
        <f>CI$133*計算_投入係数表!CI96</f>
        <v>#DIV/0!</v>
      </c>
      <c r="CJ96" s="212" t="e">
        <f>CJ$133*計算_投入係数表!CJ96</f>
        <v>#DIV/0!</v>
      </c>
      <c r="CK96" s="212" t="e">
        <f>CK$133*計算_投入係数表!CK96</f>
        <v>#DIV/0!</v>
      </c>
      <c r="CL96" s="212" t="e">
        <f>CL$133*計算_投入係数表!CL96</f>
        <v>#DIV/0!</v>
      </c>
      <c r="CM96" s="212" t="e">
        <f>CM$133*計算_投入係数表!CM96</f>
        <v>#DIV/0!</v>
      </c>
      <c r="CN96" s="212" t="e">
        <f>CN$133*計算_投入係数表!CN96</f>
        <v>#DIV/0!</v>
      </c>
      <c r="CO96" s="212" t="e">
        <f>CO$133*計算_投入係数表!CO96</f>
        <v>#DIV/0!</v>
      </c>
      <c r="CP96" s="212" t="e">
        <f>CP$133*計算_投入係数表!CP96</f>
        <v>#DIV/0!</v>
      </c>
      <c r="CQ96" s="212" t="e">
        <f>CQ$133*計算_投入係数表!CQ96</f>
        <v>#DIV/0!</v>
      </c>
      <c r="CR96" s="212" t="e">
        <f>CR$133*計算_投入係数表!CR96</f>
        <v>#DIV/0!</v>
      </c>
      <c r="CS96" s="212" t="e">
        <f>CS$133*計算_投入係数表!CS96</f>
        <v>#DIV/0!</v>
      </c>
      <c r="CT96" s="212" t="e">
        <f>CT$133*計算_投入係数表!CT96</f>
        <v>#DIV/0!</v>
      </c>
      <c r="CU96" s="212" t="e">
        <f>CU$133*計算_投入係数表!CU96</f>
        <v>#DIV/0!</v>
      </c>
      <c r="CV96" s="212" t="e">
        <f>CV$133*計算_投入係数表!CV96</f>
        <v>#DIV/0!</v>
      </c>
      <c r="CW96" s="212" t="e">
        <f>CW$133*計算_投入係数表!CW96</f>
        <v>#DIV/0!</v>
      </c>
      <c r="CX96" s="212" t="e">
        <f>CX$133*計算_投入係数表!CX96</f>
        <v>#DIV/0!</v>
      </c>
      <c r="CY96" s="212" t="e">
        <f>CY$133*計算_投入係数表!CY96</f>
        <v>#DIV/0!</v>
      </c>
      <c r="CZ96" s="212" t="e">
        <f>CZ$133*計算_投入係数表!CZ96</f>
        <v>#DIV/0!</v>
      </c>
      <c r="DA96" s="212" t="e">
        <f>DA$133*計算_投入係数表!DA96</f>
        <v>#DIV/0!</v>
      </c>
      <c r="DB96" s="212" t="e">
        <f>DB$133*計算_投入係数表!DB96</f>
        <v>#DIV/0!</v>
      </c>
      <c r="DC96" s="212" t="e">
        <f>DC$133*計算_投入係数表!DC96</f>
        <v>#DIV/0!</v>
      </c>
      <c r="DD96" s="212" t="e">
        <f>DD$133*計算_投入係数表!DD96</f>
        <v>#DIV/0!</v>
      </c>
      <c r="DE96" s="212" t="e">
        <f>DE$133*計算_投入係数表!DE96</f>
        <v>#DIV/0!</v>
      </c>
      <c r="DF96" s="212" t="e">
        <f>DF$133*計算_投入係数表!DF96</f>
        <v>#DIV/0!</v>
      </c>
      <c r="DG96" s="212" t="e">
        <f>DG$133*計算_投入係数表!DG96</f>
        <v>#DIV/0!</v>
      </c>
      <c r="DH96" s="212" t="e">
        <f>DH$133*計算_投入係数表!DH96</f>
        <v>#DIV/0!</v>
      </c>
      <c r="DI96" s="212" t="e">
        <f>DI$133*計算_投入係数表!DI96</f>
        <v>#DIV/0!</v>
      </c>
      <c r="DJ96" s="212" t="e">
        <f>DJ$133*計算_投入係数表!DJ96</f>
        <v>#DIV/0!</v>
      </c>
      <c r="DK96" s="212" t="e">
        <f>DK$133*計算_投入係数表!DK96</f>
        <v>#DIV/0!</v>
      </c>
      <c r="DL96" s="212" t="e">
        <f>DL$133*計算_投入係数表!DL96</f>
        <v>#DIV/0!</v>
      </c>
      <c r="DM96" s="212" t="e">
        <f>DM$133*計算_投入係数表!DM96</f>
        <v>#DIV/0!</v>
      </c>
      <c r="DN96" s="212" t="e">
        <f>DN$133*計算_投入係数表!DN96</f>
        <v>#DIV/0!</v>
      </c>
      <c r="DO96" s="212" t="e">
        <f>DO$133*計算_投入係数表!DO96</f>
        <v>#DIV/0!</v>
      </c>
      <c r="DP96" s="212" t="e">
        <f>DP$133*計算_投入係数表!DP96</f>
        <v>#DIV/0!</v>
      </c>
      <c r="DQ96" s="212" t="e">
        <f>DQ$133*計算_投入係数表!DQ96</f>
        <v>#DIV/0!</v>
      </c>
      <c r="DR96" s="212" t="e">
        <f>DR$133*計算_投入係数表!DR96</f>
        <v>#DIV/0!</v>
      </c>
      <c r="DS96" s="212" t="e">
        <f>DS$133*計算_投入係数表!DS96</f>
        <v>#DIV/0!</v>
      </c>
      <c r="DT96" s="213">
        <f t="shared" si="3"/>
        <v>0</v>
      </c>
      <c r="DU96" s="214">
        <f>SUMIF(振分, $C96, 入力_北海道基本取引表!DU$4:DU$124)*($DV$140/$DW$140)</f>
        <v>0</v>
      </c>
      <c r="DV96" s="214">
        <f>SUMIF(振分, $C96, 入力_北海道基本取引表!DV$4:DV$124)*(入力!$D$718/入力!$F$718)</f>
        <v>0</v>
      </c>
      <c r="DW96" s="214">
        <f>SUMIF(振分, $C96, 入力_北海道基本取引表!DW$4:DW$124)*(計算_基本取引表_調整前!$DV$141/計算_基本取引表_調整前!$DW$141)</f>
        <v>0</v>
      </c>
      <c r="DX96" s="214">
        <f>SUMIF(振分, $C96, 入力_北海道基本取引表!DX$4:DX$124)*(計算_基本取引表_調整前!$DV$142/計算_基本取引表_調整前!$DW$142)</f>
        <v>0</v>
      </c>
      <c r="DY96" s="214">
        <f>SUMIF(振分, $C96, 入力_北海道基本取引表!DY$4:DY$124)*(入力!$D$700/入力!$F$700)</f>
        <v>0</v>
      </c>
      <c r="DZ96" s="214">
        <f>SUMIF(振分, $C96, 入力_北海道基本取引表!DZ$4:DZ$124)*($DV$140/$DW$140)</f>
        <v>0</v>
      </c>
      <c r="EA96" s="214" t="e">
        <f>SUMIF(振分, $C96, 入力_北海道基本取引表!EA$4:EA$124)*($EJ96/SUMIF(振分, $C96, 入力_北海道基本取引表!$EO$4:$EO$124))</f>
        <v>#DIV/0!</v>
      </c>
      <c r="EB96" s="214"/>
      <c r="EC96" s="215" t="e">
        <f t="shared" si="4"/>
        <v>#DIV/0!</v>
      </c>
      <c r="ED96" s="216" t="e">
        <f t="shared" si="5"/>
        <v>#DIV/0!</v>
      </c>
      <c r="EE96" s="214"/>
      <c r="EF96" s="216"/>
      <c r="EG96" s="216"/>
      <c r="EH96" s="214"/>
      <c r="EI96" s="216"/>
      <c r="EJ96" s="216">
        <v>0</v>
      </c>
    </row>
    <row r="97" spans="2:140" s="6" customFormat="1" ht="12" x14ac:dyDescent="0.25">
      <c r="B97" s="53" t="s">
        <v>153</v>
      </c>
      <c r="C97" s="192" t="str">
        <v>-</v>
      </c>
      <c r="D97" s="211">
        <f>D$133*計算_投入係数表!D97</f>
        <v>0</v>
      </c>
      <c r="E97" s="212">
        <f>E$133*計算_投入係数表!E97</f>
        <v>0</v>
      </c>
      <c r="F97" s="212">
        <f>F$133*計算_投入係数表!F97</f>
        <v>0</v>
      </c>
      <c r="G97" s="212">
        <f>G$133*計算_投入係数表!G97</f>
        <v>0</v>
      </c>
      <c r="H97" s="212">
        <f>H$133*計算_投入係数表!H97</f>
        <v>0</v>
      </c>
      <c r="I97" s="212">
        <f>I$133*計算_投入係数表!I97</f>
        <v>0</v>
      </c>
      <c r="J97" s="212">
        <f>J$133*計算_投入係数表!J97</f>
        <v>0</v>
      </c>
      <c r="K97" s="212">
        <f>K$133*計算_投入係数表!K97</f>
        <v>0</v>
      </c>
      <c r="L97" s="212">
        <f>L$133*計算_投入係数表!L97</f>
        <v>0</v>
      </c>
      <c r="M97" s="212">
        <f>M$133*計算_投入係数表!M97</f>
        <v>0</v>
      </c>
      <c r="N97" s="212">
        <f>N$133*計算_投入係数表!N97</f>
        <v>0</v>
      </c>
      <c r="O97" s="212">
        <f>O$133*計算_投入係数表!O97</f>
        <v>0</v>
      </c>
      <c r="P97" s="212">
        <f>P$133*計算_投入係数表!P97</f>
        <v>0</v>
      </c>
      <c r="Q97" s="212" t="e">
        <f>Q$133*計算_投入係数表!Q97</f>
        <v>#DIV/0!</v>
      </c>
      <c r="R97" s="212" t="e">
        <f>R$133*計算_投入係数表!R97</f>
        <v>#DIV/0!</v>
      </c>
      <c r="S97" s="212" t="e">
        <f>S$133*計算_投入係数表!S97</f>
        <v>#DIV/0!</v>
      </c>
      <c r="T97" s="212" t="e">
        <f>T$133*計算_投入係数表!T97</f>
        <v>#DIV/0!</v>
      </c>
      <c r="U97" s="212" t="e">
        <f>U$133*計算_投入係数表!U97</f>
        <v>#DIV/0!</v>
      </c>
      <c r="V97" s="212" t="e">
        <f>V$133*計算_投入係数表!V97</f>
        <v>#DIV/0!</v>
      </c>
      <c r="W97" s="212" t="e">
        <f>W$133*計算_投入係数表!W97</f>
        <v>#DIV/0!</v>
      </c>
      <c r="X97" s="212" t="e">
        <f>X$133*計算_投入係数表!X97</f>
        <v>#DIV/0!</v>
      </c>
      <c r="Y97" s="212" t="e">
        <f>Y$133*計算_投入係数表!Y97</f>
        <v>#DIV/0!</v>
      </c>
      <c r="Z97" s="212" t="e">
        <f>Z$133*計算_投入係数表!Z97</f>
        <v>#DIV/0!</v>
      </c>
      <c r="AA97" s="212" t="e">
        <f>AA$133*計算_投入係数表!AA97</f>
        <v>#DIV/0!</v>
      </c>
      <c r="AB97" s="212" t="e">
        <f>AB$133*計算_投入係数表!AB97</f>
        <v>#DIV/0!</v>
      </c>
      <c r="AC97" s="212" t="e">
        <f>AC$133*計算_投入係数表!AC97</f>
        <v>#DIV/0!</v>
      </c>
      <c r="AD97" s="212" t="e">
        <f>AD$133*計算_投入係数表!AD97</f>
        <v>#DIV/0!</v>
      </c>
      <c r="AE97" s="212" t="e">
        <f>AE$133*計算_投入係数表!AE97</f>
        <v>#DIV/0!</v>
      </c>
      <c r="AF97" s="212" t="e">
        <f>AF$133*計算_投入係数表!AF97</f>
        <v>#DIV/0!</v>
      </c>
      <c r="AG97" s="212" t="e">
        <f>AG$133*計算_投入係数表!AG97</f>
        <v>#DIV/0!</v>
      </c>
      <c r="AH97" s="212" t="e">
        <f>AH$133*計算_投入係数表!AH97</f>
        <v>#DIV/0!</v>
      </c>
      <c r="AI97" s="212" t="e">
        <f>AI$133*計算_投入係数表!AI97</f>
        <v>#DIV/0!</v>
      </c>
      <c r="AJ97" s="212" t="e">
        <f>AJ$133*計算_投入係数表!AJ97</f>
        <v>#DIV/0!</v>
      </c>
      <c r="AK97" s="212" t="e">
        <f>AK$133*計算_投入係数表!AK97</f>
        <v>#DIV/0!</v>
      </c>
      <c r="AL97" s="212" t="e">
        <f>AL$133*計算_投入係数表!AL97</f>
        <v>#DIV/0!</v>
      </c>
      <c r="AM97" s="212" t="e">
        <f>AM$133*計算_投入係数表!AM97</f>
        <v>#DIV/0!</v>
      </c>
      <c r="AN97" s="212" t="e">
        <f>AN$133*計算_投入係数表!AN97</f>
        <v>#DIV/0!</v>
      </c>
      <c r="AO97" s="212" t="e">
        <f>AO$133*計算_投入係数表!AO97</f>
        <v>#DIV/0!</v>
      </c>
      <c r="AP97" s="212" t="e">
        <f>AP$133*計算_投入係数表!AP97</f>
        <v>#DIV/0!</v>
      </c>
      <c r="AQ97" s="212" t="e">
        <f>AQ$133*計算_投入係数表!AQ97</f>
        <v>#DIV/0!</v>
      </c>
      <c r="AR97" s="212" t="e">
        <f>AR$133*計算_投入係数表!AR97</f>
        <v>#DIV/0!</v>
      </c>
      <c r="AS97" s="212" t="e">
        <f>AS$133*計算_投入係数表!AS97</f>
        <v>#DIV/0!</v>
      </c>
      <c r="AT97" s="212" t="e">
        <f>AT$133*計算_投入係数表!AT97</f>
        <v>#DIV/0!</v>
      </c>
      <c r="AU97" s="212" t="e">
        <f>AU$133*計算_投入係数表!AU97</f>
        <v>#DIV/0!</v>
      </c>
      <c r="AV97" s="212" t="e">
        <f>AV$133*計算_投入係数表!AV97</f>
        <v>#DIV/0!</v>
      </c>
      <c r="AW97" s="212" t="e">
        <f>AW$133*計算_投入係数表!AW97</f>
        <v>#DIV/0!</v>
      </c>
      <c r="AX97" s="212" t="e">
        <f>AX$133*計算_投入係数表!AX97</f>
        <v>#DIV/0!</v>
      </c>
      <c r="AY97" s="212" t="e">
        <f>AY$133*計算_投入係数表!AY97</f>
        <v>#DIV/0!</v>
      </c>
      <c r="AZ97" s="212" t="e">
        <f>AZ$133*計算_投入係数表!AZ97</f>
        <v>#DIV/0!</v>
      </c>
      <c r="BA97" s="212" t="e">
        <f>BA$133*計算_投入係数表!BA97</f>
        <v>#DIV/0!</v>
      </c>
      <c r="BB97" s="212" t="e">
        <f>BB$133*計算_投入係数表!BB97</f>
        <v>#DIV/0!</v>
      </c>
      <c r="BC97" s="212" t="e">
        <f>BC$133*計算_投入係数表!BC97</f>
        <v>#DIV/0!</v>
      </c>
      <c r="BD97" s="212" t="e">
        <f>BD$133*計算_投入係数表!BD97</f>
        <v>#DIV/0!</v>
      </c>
      <c r="BE97" s="212" t="e">
        <f>BE$133*計算_投入係数表!BE97</f>
        <v>#DIV/0!</v>
      </c>
      <c r="BF97" s="212" t="e">
        <f>BF$133*計算_投入係数表!BF97</f>
        <v>#DIV/0!</v>
      </c>
      <c r="BG97" s="212" t="e">
        <f>BG$133*計算_投入係数表!BG97</f>
        <v>#DIV/0!</v>
      </c>
      <c r="BH97" s="212" t="e">
        <f>BH$133*計算_投入係数表!BH97</f>
        <v>#DIV/0!</v>
      </c>
      <c r="BI97" s="212" t="e">
        <f>BI$133*計算_投入係数表!BI97</f>
        <v>#DIV/0!</v>
      </c>
      <c r="BJ97" s="212" t="e">
        <f>BJ$133*計算_投入係数表!BJ97</f>
        <v>#DIV/0!</v>
      </c>
      <c r="BK97" s="212" t="e">
        <f>BK$133*計算_投入係数表!BK97</f>
        <v>#DIV/0!</v>
      </c>
      <c r="BL97" s="212" t="e">
        <f>BL$133*計算_投入係数表!BL97</f>
        <v>#DIV/0!</v>
      </c>
      <c r="BM97" s="212" t="e">
        <f>BM$133*計算_投入係数表!BM97</f>
        <v>#DIV/0!</v>
      </c>
      <c r="BN97" s="212" t="e">
        <f>BN$133*計算_投入係数表!BN97</f>
        <v>#DIV/0!</v>
      </c>
      <c r="BO97" s="212" t="e">
        <f>BO$133*計算_投入係数表!BO97</f>
        <v>#DIV/0!</v>
      </c>
      <c r="BP97" s="212" t="e">
        <f>BP$133*計算_投入係数表!BP97</f>
        <v>#DIV/0!</v>
      </c>
      <c r="BQ97" s="212" t="e">
        <f>BQ$133*計算_投入係数表!BQ97</f>
        <v>#DIV/0!</v>
      </c>
      <c r="BR97" s="212" t="e">
        <f>BR$133*計算_投入係数表!BR97</f>
        <v>#DIV/0!</v>
      </c>
      <c r="BS97" s="212" t="e">
        <f>BS$133*計算_投入係数表!BS97</f>
        <v>#DIV/0!</v>
      </c>
      <c r="BT97" s="212" t="e">
        <f>BT$133*計算_投入係数表!BT97</f>
        <v>#DIV/0!</v>
      </c>
      <c r="BU97" s="212" t="e">
        <f>BU$133*計算_投入係数表!BU97</f>
        <v>#DIV/0!</v>
      </c>
      <c r="BV97" s="212" t="e">
        <f>BV$133*計算_投入係数表!BV97</f>
        <v>#DIV/0!</v>
      </c>
      <c r="BW97" s="212" t="e">
        <f>BW$133*計算_投入係数表!BW97</f>
        <v>#DIV/0!</v>
      </c>
      <c r="BX97" s="212" t="e">
        <f>BX$133*計算_投入係数表!BX97</f>
        <v>#DIV/0!</v>
      </c>
      <c r="BY97" s="212" t="e">
        <f>BY$133*計算_投入係数表!BY97</f>
        <v>#DIV/0!</v>
      </c>
      <c r="BZ97" s="212" t="e">
        <f>BZ$133*計算_投入係数表!BZ97</f>
        <v>#DIV/0!</v>
      </c>
      <c r="CA97" s="212" t="e">
        <f>CA$133*計算_投入係数表!CA97</f>
        <v>#DIV/0!</v>
      </c>
      <c r="CB97" s="212" t="e">
        <f>CB$133*計算_投入係数表!CB97</f>
        <v>#DIV/0!</v>
      </c>
      <c r="CC97" s="212" t="e">
        <f>CC$133*計算_投入係数表!CC97</f>
        <v>#DIV/0!</v>
      </c>
      <c r="CD97" s="212" t="e">
        <f>CD$133*計算_投入係数表!CD97</f>
        <v>#DIV/0!</v>
      </c>
      <c r="CE97" s="212" t="e">
        <f>CE$133*計算_投入係数表!CE97</f>
        <v>#DIV/0!</v>
      </c>
      <c r="CF97" s="212" t="e">
        <f>CF$133*計算_投入係数表!CF97</f>
        <v>#DIV/0!</v>
      </c>
      <c r="CG97" s="212" t="e">
        <f>CG$133*計算_投入係数表!CG97</f>
        <v>#DIV/0!</v>
      </c>
      <c r="CH97" s="212" t="e">
        <f>CH$133*計算_投入係数表!CH97</f>
        <v>#DIV/0!</v>
      </c>
      <c r="CI97" s="212" t="e">
        <f>CI$133*計算_投入係数表!CI97</f>
        <v>#DIV/0!</v>
      </c>
      <c r="CJ97" s="212" t="e">
        <f>CJ$133*計算_投入係数表!CJ97</f>
        <v>#DIV/0!</v>
      </c>
      <c r="CK97" s="212" t="e">
        <f>CK$133*計算_投入係数表!CK97</f>
        <v>#DIV/0!</v>
      </c>
      <c r="CL97" s="212" t="e">
        <f>CL$133*計算_投入係数表!CL97</f>
        <v>#DIV/0!</v>
      </c>
      <c r="CM97" s="212" t="e">
        <f>CM$133*計算_投入係数表!CM97</f>
        <v>#DIV/0!</v>
      </c>
      <c r="CN97" s="212" t="e">
        <f>CN$133*計算_投入係数表!CN97</f>
        <v>#DIV/0!</v>
      </c>
      <c r="CO97" s="212" t="e">
        <f>CO$133*計算_投入係数表!CO97</f>
        <v>#DIV/0!</v>
      </c>
      <c r="CP97" s="212" t="e">
        <f>CP$133*計算_投入係数表!CP97</f>
        <v>#DIV/0!</v>
      </c>
      <c r="CQ97" s="212" t="e">
        <f>CQ$133*計算_投入係数表!CQ97</f>
        <v>#DIV/0!</v>
      </c>
      <c r="CR97" s="212" t="e">
        <f>CR$133*計算_投入係数表!CR97</f>
        <v>#DIV/0!</v>
      </c>
      <c r="CS97" s="212" t="e">
        <f>CS$133*計算_投入係数表!CS97</f>
        <v>#DIV/0!</v>
      </c>
      <c r="CT97" s="212" t="e">
        <f>CT$133*計算_投入係数表!CT97</f>
        <v>#DIV/0!</v>
      </c>
      <c r="CU97" s="212" t="e">
        <f>CU$133*計算_投入係数表!CU97</f>
        <v>#DIV/0!</v>
      </c>
      <c r="CV97" s="212" t="e">
        <f>CV$133*計算_投入係数表!CV97</f>
        <v>#DIV/0!</v>
      </c>
      <c r="CW97" s="212" t="e">
        <f>CW$133*計算_投入係数表!CW97</f>
        <v>#DIV/0!</v>
      </c>
      <c r="CX97" s="212" t="e">
        <f>CX$133*計算_投入係数表!CX97</f>
        <v>#DIV/0!</v>
      </c>
      <c r="CY97" s="212" t="e">
        <f>CY$133*計算_投入係数表!CY97</f>
        <v>#DIV/0!</v>
      </c>
      <c r="CZ97" s="212" t="e">
        <f>CZ$133*計算_投入係数表!CZ97</f>
        <v>#DIV/0!</v>
      </c>
      <c r="DA97" s="212" t="e">
        <f>DA$133*計算_投入係数表!DA97</f>
        <v>#DIV/0!</v>
      </c>
      <c r="DB97" s="212" t="e">
        <f>DB$133*計算_投入係数表!DB97</f>
        <v>#DIV/0!</v>
      </c>
      <c r="DC97" s="212" t="e">
        <f>DC$133*計算_投入係数表!DC97</f>
        <v>#DIV/0!</v>
      </c>
      <c r="DD97" s="212" t="e">
        <f>DD$133*計算_投入係数表!DD97</f>
        <v>#DIV/0!</v>
      </c>
      <c r="DE97" s="212" t="e">
        <f>DE$133*計算_投入係数表!DE97</f>
        <v>#DIV/0!</v>
      </c>
      <c r="DF97" s="212" t="e">
        <f>DF$133*計算_投入係数表!DF97</f>
        <v>#DIV/0!</v>
      </c>
      <c r="DG97" s="212" t="e">
        <f>DG$133*計算_投入係数表!DG97</f>
        <v>#DIV/0!</v>
      </c>
      <c r="DH97" s="212" t="e">
        <f>DH$133*計算_投入係数表!DH97</f>
        <v>#DIV/0!</v>
      </c>
      <c r="DI97" s="212" t="e">
        <f>DI$133*計算_投入係数表!DI97</f>
        <v>#DIV/0!</v>
      </c>
      <c r="DJ97" s="212" t="e">
        <f>DJ$133*計算_投入係数表!DJ97</f>
        <v>#DIV/0!</v>
      </c>
      <c r="DK97" s="212" t="e">
        <f>DK$133*計算_投入係数表!DK97</f>
        <v>#DIV/0!</v>
      </c>
      <c r="DL97" s="212" t="e">
        <f>DL$133*計算_投入係数表!DL97</f>
        <v>#DIV/0!</v>
      </c>
      <c r="DM97" s="212" t="e">
        <f>DM$133*計算_投入係数表!DM97</f>
        <v>#DIV/0!</v>
      </c>
      <c r="DN97" s="212" t="e">
        <f>DN$133*計算_投入係数表!DN97</f>
        <v>#DIV/0!</v>
      </c>
      <c r="DO97" s="212" t="e">
        <f>DO$133*計算_投入係数表!DO97</f>
        <v>#DIV/0!</v>
      </c>
      <c r="DP97" s="212" t="e">
        <f>DP$133*計算_投入係数表!DP97</f>
        <v>#DIV/0!</v>
      </c>
      <c r="DQ97" s="212" t="e">
        <f>DQ$133*計算_投入係数表!DQ97</f>
        <v>#DIV/0!</v>
      </c>
      <c r="DR97" s="212" t="e">
        <f>DR$133*計算_投入係数表!DR97</f>
        <v>#DIV/0!</v>
      </c>
      <c r="DS97" s="212" t="e">
        <f>DS$133*計算_投入係数表!DS97</f>
        <v>#DIV/0!</v>
      </c>
      <c r="DT97" s="213">
        <f t="shared" si="3"/>
        <v>0</v>
      </c>
      <c r="DU97" s="214">
        <f>SUMIF(振分, $C97, 入力_北海道基本取引表!DU$4:DU$124)*($DV$140/$DW$140)</f>
        <v>0</v>
      </c>
      <c r="DV97" s="214">
        <f>SUMIF(振分, $C97, 入力_北海道基本取引表!DV$4:DV$124)*(入力!$D$718/入力!$F$718)</f>
        <v>0</v>
      </c>
      <c r="DW97" s="214">
        <f>SUMIF(振分, $C97, 入力_北海道基本取引表!DW$4:DW$124)*(計算_基本取引表_調整前!$DV$141/計算_基本取引表_調整前!$DW$141)</f>
        <v>0</v>
      </c>
      <c r="DX97" s="214">
        <f>SUMIF(振分, $C97, 入力_北海道基本取引表!DX$4:DX$124)*(計算_基本取引表_調整前!$DV$142/計算_基本取引表_調整前!$DW$142)</f>
        <v>0</v>
      </c>
      <c r="DY97" s="214">
        <f>SUMIF(振分, $C97, 入力_北海道基本取引表!DY$4:DY$124)*(入力!$D$700/入力!$F$700)</f>
        <v>0</v>
      </c>
      <c r="DZ97" s="214">
        <f>SUMIF(振分, $C97, 入力_北海道基本取引表!DZ$4:DZ$124)*($DV$140/$DW$140)</f>
        <v>0</v>
      </c>
      <c r="EA97" s="214" t="e">
        <f>SUMIF(振分, $C97, 入力_北海道基本取引表!EA$4:EA$124)*($EJ97/SUMIF(振分, $C97, 入力_北海道基本取引表!$EO$4:$EO$124))</f>
        <v>#DIV/0!</v>
      </c>
      <c r="EB97" s="214"/>
      <c r="EC97" s="215" t="e">
        <f t="shared" si="4"/>
        <v>#DIV/0!</v>
      </c>
      <c r="ED97" s="216" t="e">
        <f t="shared" si="5"/>
        <v>#DIV/0!</v>
      </c>
      <c r="EE97" s="214"/>
      <c r="EF97" s="216"/>
      <c r="EG97" s="216"/>
      <c r="EH97" s="214"/>
      <c r="EI97" s="216"/>
      <c r="EJ97" s="216">
        <v>0</v>
      </c>
    </row>
    <row r="98" spans="2:140" s="6" customFormat="1" ht="12" x14ac:dyDescent="0.25">
      <c r="B98" s="53" t="s">
        <v>155</v>
      </c>
      <c r="C98" s="192" t="str">
        <v>-</v>
      </c>
      <c r="D98" s="211">
        <f>D$133*計算_投入係数表!D98</f>
        <v>0</v>
      </c>
      <c r="E98" s="212">
        <f>E$133*計算_投入係数表!E98</f>
        <v>0</v>
      </c>
      <c r="F98" s="212">
        <f>F$133*計算_投入係数表!F98</f>
        <v>0</v>
      </c>
      <c r="G98" s="212">
        <f>G$133*計算_投入係数表!G98</f>
        <v>0</v>
      </c>
      <c r="H98" s="212">
        <f>H$133*計算_投入係数表!H98</f>
        <v>0</v>
      </c>
      <c r="I98" s="212">
        <f>I$133*計算_投入係数表!I98</f>
        <v>0</v>
      </c>
      <c r="J98" s="212">
        <f>J$133*計算_投入係数表!J98</f>
        <v>0</v>
      </c>
      <c r="K98" s="212">
        <f>K$133*計算_投入係数表!K98</f>
        <v>0</v>
      </c>
      <c r="L98" s="212">
        <f>L$133*計算_投入係数表!L98</f>
        <v>0</v>
      </c>
      <c r="M98" s="212">
        <f>M$133*計算_投入係数表!M98</f>
        <v>0</v>
      </c>
      <c r="N98" s="212">
        <f>N$133*計算_投入係数表!N98</f>
        <v>0</v>
      </c>
      <c r="O98" s="212">
        <f>O$133*計算_投入係数表!O98</f>
        <v>0</v>
      </c>
      <c r="P98" s="212">
        <f>P$133*計算_投入係数表!P98</f>
        <v>0</v>
      </c>
      <c r="Q98" s="212" t="e">
        <f>Q$133*計算_投入係数表!Q98</f>
        <v>#DIV/0!</v>
      </c>
      <c r="R98" s="212" t="e">
        <f>R$133*計算_投入係数表!R98</f>
        <v>#DIV/0!</v>
      </c>
      <c r="S98" s="212" t="e">
        <f>S$133*計算_投入係数表!S98</f>
        <v>#DIV/0!</v>
      </c>
      <c r="T98" s="212" t="e">
        <f>T$133*計算_投入係数表!T98</f>
        <v>#DIV/0!</v>
      </c>
      <c r="U98" s="212" t="e">
        <f>U$133*計算_投入係数表!U98</f>
        <v>#DIV/0!</v>
      </c>
      <c r="V98" s="212" t="e">
        <f>V$133*計算_投入係数表!V98</f>
        <v>#DIV/0!</v>
      </c>
      <c r="W98" s="212" t="e">
        <f>W$133*計算_投入係数表!W98</f>
        <v>#DIV/0!</v>
      </c>
      <c r="X98" s="212" t="e">
        <f>X$133*計算_投入係数表!X98</f>
        <v>#DIV/0!</v>
      </c>
      <c r="Y98" s="212" t="e">
        <f>Y$133*計算_投入係数表!Y98</f>
        <v>#DIV/0!</v>
      </c>
      <c r="Z98" s="212" t="e">
        <f>Z$133*計算_投入係数表!Z98</f>
        <v>#DIV/0!</v>
      </c>
      <c r="AA98" s="212" t="e">
        <f>AA$133*計算_投入係数表!AA98</f>
        <v>#DIV/0!</v>
      </c>
      <c r="AB98" s="212" t="e">
        <f>AB$133*計算_投入係数表!AB98</f>
        <v>#DIV/0!</v>
      </c>
      <c r="AC98" s="212" t="e">
        <f>AC$133*計算_投入係数表!AC98</f>
        <v>#DIV/0!</v>
      </c>
      <c r="AD98" s="212" t="e">
        <f>AD$133*計算_投入係数表!AD98</f>
        <v>#DIV/0!</v>
      </c>
      <c r="AE98" s="212" t="e">
        <f>AE$133*計算_投入係数表!AE98</f>
        <v>#DIV/0!</v>
      </c>
      <c r="AF98" s="212" t="e">
        <f>AF$133*計算_投入係数表!AF98</f>
        <v>#DIV/0!</v>
      </c>
      <c r="AG98" s="212" t="e">
        <f>AG$133*計算_投入係数表!AG98</f>
        <v>#DIV/0!</v>
      </c>
      <c r="AH98" s="212" t="e">
        <f>AH$133*計算_投入係数表!AH98</f>
        <v>#DIV/0!</v>
      </c>
      <c r="AI98" s="212" t="e">
        <f>AI$133*計算_投入係数表!AI98</f>
        <v>#DIV/0!</v>
      </c>
      <c r="AJ98" s="212" t="e">
        <f>AJ$133*計算_投入係数表!AJ98</f>
        <v>#DIV/0!</v>
      </c>
      <c r="AK98" s="212" t="e">
        <f>AK$133*計算_投入係数表!AK98</f>
        <v>#DIV/0!</v>
      </c>
      <c r="AL98" s="212" t="e">
        <f>AL$133*計算_投入係数表!AL98</f>
        <v>#DIV/0!</v>
      </c>
      <c r="AM98" s="212" t="e">
        <f>AM$133*計算_投入係数表!AM98</f>
        <v>#DIV/0!</v>
      </c>
      <c r="AN98" s="212" t="e">
        <f>AN$133*計算_投入係数表!AN98</f>
        <v>#DIV/0!</v>
      </c>
      <c r="AO98" s="212" t="e">
        <f>AO$133*計算_投入係数表!AO98</f>
        <v>#DIV/0!</v>
      </c>
      <c r="AP98" s="212" t="e">
        <f>AP$133*計算_投入係数表!AP98</f>
        <v>#DIV/0!</v>
      </c>
      <c r="AQ98" s="212" t="e">
        <f>AQ$133*計算_投入係数表!AQ98</f>
        <v>#DIV/0!</v>
      </c>
      <c r="AR98" s="212" t="e">
        <f>AR$133*計算_投入係数表!AR98</f>
        <v>#DIV/0!</v>
      </c>
      <c r="AS98" s="212" t="e">
        <f>AS$133*計算_投入係数表!AS98</f>
        <v>#DIV/0!</v>
      </c>
      <c r="AT98" s="212" t="e">
        <f>AT$133*計算_投入係数表!AT98</f>
        <v>#DIV/0!</v>
      </c>
      <c r="AU98" s="212" t="e">
        <f>AU$133*計算_投入係数表!AU98</f>
        <v>#DIV/0!</v>
      </c>
      <c r="AV98" s="212" t="e">
        <f>AV$133*計算_投入係数表!AV98</f>
        <v>#DIV/0!</v>
      </c>
      <c r="AW98" s="212" t="e">
        <f>AW$133*計算_投入係数表!AW98</f>
        <v>#DIV/0!</v>
      </c>
      <c r="AX98" s="212" t="e">
        <f>AX$133*計算_投入係数表!AX98</f>
        <v>#DIV/0!</v>
      </c>
      <c r="AY98" s="212" t="e">
        <f>AY$133*計算_投入係数表!AY98</f>
        <v>#DIV/0!</v>
      </c>
      <c r="AZ98" s="212" t="e">
        <f>AZ$133*計算_投入係数表!AZ98</f>
        <v>#DIV/0!</v>
      </c>
      <c r="BA98" s="212" t="e">
        <f>BA$133*計算_投入係数表!BA98</f>
        <v>#DIV/0!</v>
      </c>
      <c r="BB98" s="212" t="e">
        <f>BB$133*計算_投入係数表!BB98</f>
        <v>#DIV/0!</v>
      </c>
      <c r="BC98" s="212" t="e">
        <f>BC$133*計算_投入係数表!BC98</f>
        <v>#DIV/0!</v>
      </c>
      <c r="BD98" s="212" t="e">
        <f>BD$133*計算_投入係数表!BD98</f>
        <v>#DIV/0!</v>
      </c>
      <c r="BE98" s="212" t="e">
        <f>BE$133*計算_投入係数表!BE98</f>
        <v>#DIV/0!</v>
      </c>
      <c r="BF98" s="212" t="e">
        <f>BF$133*計算_投入係数表!BF98</f>
        <v>#DIV/0!</v>
      </c>
      <c r="BG98" s="212" t="e">
        <f>BG$133*計算_投入係数表!BG98</f>
        <v>#DIV/0!</v>
      </c>
      <c r="BH98" s="212" t="e">
        <f>BH$133*計算_投入係数表!BH98</f>
        <v>#DIV/0!</v>
      </c>
      <c r="BI98" s="212" t="e">
        <f>BI$133*計算_投入係数表!BI98</f>
        <v>#DIV/0!</v>
      </c>
      <c r="BJ98" s="212" t="e">
        <f>BJ$133*計算_投入係数表!BJ98</f>
        <v>#DIV/0!</v>
      </c>
      <c r="BK98" s="212" t="e">
        <f>BK$133*計算_投入係数表!BK98</f>
        <v>#DIV/0!</v>
      </c>
      <c r="BL98" s="212" t="e">
        <f>BL$133*計算_投入係数表!BL98</f>
        <v>#DIV/0!</v>
      </c>
      <c r="BM98" s="212" t="e">
        <f>BM$133*計算_投入係数表!BM98</f>
        <v>#DIV/0!</v>
      </c>
      <c r="BN98" s="212" t="e">
        <f>BN$133*計算_投入係数表!BN98</f>
        <v>#DIV/0!</v>
      </c>
      <c r="BO98" s="212" t="e">
        <f>BO$133*計算_投入係数表!BO98</f>
        <v>#DIV/0!</v>
      </c>
      <c r="BP98" s="212" t="e">
        <f>BP$133*計算_投入係数表!BP98</f>
        <v>#DIV/0!</v>
      </c>
      <c r="BQ98" s="212" t="e">
        <f>BQ$133*計算_投入係数表!BQ98</f>
        <v>#DIV/0!</v>
      </c>
      <c r="BR98" s="212" t="e">
        <f>BR$133*計算_投入係数表!BR98</f>
        <v>#DIV/0!</v>
      </c>
      <c r="BS98" s="212" t="e">
        <f>BS$133*計算_投入係数表!BS98</f>
        <v>#DIV/0!</v>
      </c>
      <c r="BT98" s="212" t="e">
        <f>BT$133*計算_投入係数表!BT98</f>
        <v>#DIV/0!</v>
      </c>
      <c r="BU98" s="212" t="e">
        <f>BU$133*計算_投入係数表!BU98</f>
        <v>#DIV/0!</v>
      </c>
      <c r="BV98" s="212" t="e">
        <f>BV$133*計算_投入係数表!BV98</f>
        <v>#DIV/0!</v>
      </c>
      <c r="BW98" s="212" t="e">
        <f>BW$133*計算_投入係数表!BW98</f>
        <v>#DIV/0!</v>
      </c>
      <c r="BX98" s="212" t="e">
        <f>BX$133*計算_投入係数表!BX98</f>
        <v>#DIV/0!</v>
      </c>
      <c r="BY98" s="212" t="e">
        <f>BY$133*計算_投入係数表!BY98</f>
        <v>#DIV/0!</v>
      </c>
      <c r="BZ98" s="212" t="e">
        <f>BZ$133*計算_投入係数表!BZ98</f>
        <v>#DIV/0!</v>
      </c>
      <c r="CA98" s="212" t="e">
        <f>CA$133*計算_投入係数表!CA98</f>
        <v>#DIV/0!</v>
      </c>
      <c r="CB98" s="212" t="e">
        <f>CB$133*計算_投入係数表!CB98</f>
        <v>#DIV/0!</v>
      </c>
      <c r="CC98" s="212" t="e">
        <f>CC$133*計算_投入係数表!CC98</f>
        <v>#DIV/0!</v>
      </c>
      <c r="CD98" s="212" t="e">
        <f>CD$133*計算_投入係数表!CD98</f>
        <v>#DIV/0!</v>
      </c>
      <c r="CE98" s="212" t="e">
        <f>CE$133*計算_投入係数表!CE98</f>
        <v>#DIV/0!</v>
      </c>
      <c r="CF98" s="212" t="e">
        <f>CF$133*計算_投入係数表!CF98</f>
        <v>#DIV/0!</v>
      </c>
      <c r="CG98" s="212" t="e">
        <f>CG$133*計算_投入係数表!CG98</f>
        <v>#DIV/0!</v>
      </c>
      <c r="CH98" s="212" t="e">
        <f>CH$133*計算_投入係数表!CH98</f>
        <v>#DIV/0!</v>
      </c>
      <c r="CI98" s="212" t="e">
        <f>CI$133*計算_投入係数表!CI98</f>
        <v>#DIV/0!</v>
      </c>
      <c r="CJ98" s="212" t="e">
        <f>CJ$133*計算_投入係数表!CJ98</f>
        <v>#DIV/0!</v>
      </c>
      <c r="CK98" s="212" t="e">
        <f>CK$133*計算_投入係数表!CK98</f>
        <v>#DIV/0!</v>
      </c>
      <c r="CL98" s="212" t="e">
        <f>CL$133*計算_投入係数表!CL98</f>
        <v>#DIV/0!</v>
      </c>
      <c r="CM98" s="212" t="e">
        <f>CM$133*計算_投入係数表!CM98</f>
        <v>#DIV/0!</v>
      </c>
      <c r="CN98" s="212" t="e">
        <f>CN$133*計算_投入係数表!CN98</f>
        <v>#DIV/0!</v>
      </c>
      <c r="CO98" s="212" t="e">
        <f>CO$133*計算_投入係数表!CO98</f>
        <v>#DIV/0!</v>
      </c>
      <c r="CP98" s="212" t="e">
        <f>CP$133*計算_投入係数表!CP98</f>
        <v>#DIV/0!</v>
      </c>
      <c r="CQ98" s="212" t="e">
        <f>CQ$133*計算_投入係数表!CQ98</f>
        <v>#DIV/0!</v>
      </c>
      <c r="CR98" s="212" t="e">
        <f>CR$133*計算_投入係数表!CR98</f>
        <v>#DIV/0!</v>
      </c>
      <c r="CS98" s="212" t="e">
        <f>CS$133*計算_投入係数表!CS98</f>
        <v>#DIV/0!</v>
      </c>
      <c r="CT98" s="212" t="e">
        <f>CT$133*計算_投入係数表!CT98</f>
        <v>#DIV/0!</v>
      </c>
      <c r="CU98" s="212" t="e">
        <f>CU$133*計算_投入係数表!CU98</f>
        <v>#DIV/0!</v>
      </c>
      <c r="CV98" s="212" t="e">
        <f>CV$133*計算_投入係数表!CV98</f>
        <v>#DIV/0!</v>
      </c>
      <c r="CW98" s="212" t="e">
        <f>CW$133*計算_投入係数表!CW98</f>
        <v>#DIV/0!</v>
      </c>
      <c r="CX98" s="212" t="e">
        <f>CX$133*計算_投入係数表!CX98</f>
        <v>#DIV/0!</v>
      </c>
      <c r="CY98" s="212" t="e">
        <f>CY$133*計算_投入係数表!CY98</f>
        <v>#DIV/0!</v>
      </c>
      <c r="CZ98" s="212" t="e">
        <f>CZ$133*計算_投入係数表!CZ98</f>
        <v>#DIV/0!</v>
      </c>
      <c r="DA98" s="212" t="e">
        <f>DA$133*計算_投入係数表!DA98</f>
        <v>#DIV/0!</v>
      </c>
      <c r="DB98" s="212" t="e">
        <f>DB$133*計算_投入係数表!DB98</f>
        <v>#DIV/0!</v>
      </c>
      <c r="DC98" s="212" t="e">
        <f>DC$133*計算_投入係数表!DC98</f>
        <v>#DIV/0!</v>
      </c>
      <c r="DD98" s="212" t="e">
        <f>DD$133*計算_投入係数表!DD98</f>
        <v>#DIV/0!</v>
      </c>
      <c r="DE98" s="212" t="e">
        <f>DE$133*計算_投入係数表!DE98</f>
        <v>#DIV/0!</v>
      </c>
      <c r="DF98" s="212" t="e">
        <f>DF$133*計算_投入係数表!DF98</f>
        <v>#DIV/0!</v>
      </c>
      <c r="DG98" s="212" t="e">
        <f>DG$133*計算_投入係数表!DG98</f>
        <v>#DIV/0!</v>
      </c>
      <c r="DH98" s="212" t="e">
        <f>DH$133*計算_投入係数表!DH98</f>
        <v>#DIV/0!</v>
      </c>
      <c r="DI98" s="212" t="e">
        <f>DI$133*計算_投入係数表!DI98</f>
        <v>#DIV/0!</v>
      </c>
      <c r="DJ98" s="212" t="e">
        <f>DJ$133*計算_投入係数表!DJ98</f>
        <v>#DIV/0!</v>
      </c>
      <c r="DK98" s="212" t="e">
        <f>DK$133*計算_投入係数表!DK98</f>
        <v>#DIV/0!</v>
      </c>
      <c r="DL98" s="212" t="e">
        <f>DL$133*計算_投入係数表!DL98</f>
        <v>#DIV/0!</v>
      </c>
      <c r="DM98" s="212" t="e">
        <f>DM$133*計算_投入係数表!DM98</f>
        <v>#DIV/0!</v>
      </c>
      <c r="DN98" s="212" t="e">
        <f>DN$133*計算_投入係数表!DN98</f>
        <v>#DIV/0!</v>
      </c>
      <c r="DO98" s="212" t="e">
        <f>DO$133*計算_投入係数表!DO98</f>
        <v>#DIV/0!</v>
      </c>
      <c r="DP98" s="212" t="e">
        <f>DP$133*計算_投入係数表!DP98</f>
        <v>#DIV/0!</v>
      </c>
      <c r="DQ98" s="212" t="e">
        <f>DQ$133*計算_投入係数表!DQ98</f>
        <v>#DIV/0!</v>
      </c>
      <c r="DR98" s="212" t="e">
        <f>DR$133*計算_投入係数表!DR98</f>
        <v>#DIV/0!</v>
      </c>
      <c r="DS98" s="212" t="e">
        <f>DS$133*計算_投入係数表!DS98</f>
        <v>#DIV/0!</v>
      </c>
      <c r="DT98" s="213">
        <f t="shared" si="3"/>
        <v>0</v>
      </c>
      <c r="DU98" s="226">
        <f>SUMIF(振分, $C98, 入力_北海道基本取引表!DU$4:DU$124)*($DV$140/$DW$140)</f>
        <v>0</v>
      </c>
      <c r="DV98" s="226">
        <f>SUMIF(振分, $C98, 入力_北海道基本取引表!DV$4:DV$124)*(入力!$D$718/入力!$F$718)</f>
        <v>0</v>
      </c>
      <c r="DW98" s="226">
        <f>SUMIF(振分, $C98, 入力_北海道基本取引表!DW$4:DW$124)*(計算_基本取引表_調整前!$DV$141/計算_基本取引表_調整前!$DW$141)</f>
        <v>0</v>
      </c>
      <c r="DX98" s="226">
        <f>SUMIF(振分, $C98, 入力_北海道基本取引表!DX$4:DX$124)*(計算_基本取引表_調整前!$DV$142/計算_基本取引表_調整前!$DW$142)</f>
        <v>0</v>
      </c>
      <c r="DY98" s="226">
        <f>SUMIF(振分, $C98, 入力_北海道基本取引表!DY$4:DY$124)*(入力!$D$700/入力!$F$700)</f>
        <v>0</v>
      </c>
      <c r="DZ98" s="226">
        <f>SUMIF(振分, $C98, 入力_北海道基本取引表!DZ$4:DZ$124)*($DV$140/$DW$140)</f>
        <v>0</v>
      </c>
      <c r="EA98" s="226" t="e">
        <f>SUMIF(振分, $C98, 入力_北海道基本取引表!EA$4:EA$124)*($EJ98/SUMIF(振分, $C98, 入力_北海道基本取引表!$EO$4:$EO$124))</f>
        <v>#DIV/0!</v>
      </c>
      <c r="EB98" s="226"/>
      <c r="EC98" s="227" t="e">
        <f t="shared" si="4"/>
        <v>#DIV/0!</v>
      </c>
      <c r="ED98" s="228" t="e">
        <f t="shared" si="5"/>
        <v>#DIV/0!</v>
      </c>
      <c r="EE98" s="226"/>
      <c r="EF98" s="228"/>
      <c r="EG98" s="228"/>
      <c r="EH98" s="226"/>
      <c r="EI98" s="228"/>
      <c r="EJ98" s="216">
        <v>0</v>
      </c>
    </row>
    <row r="99" spans="2:140" s="6" customFormat="1" ht="12" x14ac:dyDescent="0.25">
      <c r="B99" s="53" t="s">
        <v>156</v>
      </c>
      <c r="C99" s="195" t="str">
        <v>-</v>
      </c>
      <c r="D99" s="217">
        <f>D$133*計算_投入係数表!D99</f>
        <v>0</v>
      </c>
      <c r="E99" s="218">
        <f>E$133*計算_投入係数表!E99</f>
        <v>0</v>
      </c>
      <c r="F99" s="218">
        <f>F$133*計算_投入係数表!F99</f>
        <v>0</v>
      </c>
      <c r="G99" s="218">
        <f>G$133*計算_投入係数表!G99</f>
        <v>0</v>
      </c>
      <c r="H99" s="218">
        <f>H$133*計算_投入係数表!H99</f>
        <v>0</v>
      </c>
      <c r="I99" s="218">
        <f>I$133*計算_投入係数表!I99</f>
        <v>0</v>
      </c>
      <c r="J99" s="218">
        <f>J$133*計算_投入係数表!J99</f>
        <v>0</v>
      </c>
      <c r="K99" s="218">
        <f>K$133*計算_投入係数表!K99</f>
        <v>0</v>
      </c>
      <c r="L99" s="218">
        <f>L$133*計算_投入係数表!L99</f>
        <v>0</v>
      </c>
      <c r="M99" s="218">
        <f>M$133*計算_投入係数表!M99</f>
        <v>0</v>
      </c>
      <c r="N99" s="218">
        <f>N$133*計算_投入係数表!N99</f>
        <v>0</v>
      </c>
      <c r="O99" s="218">
        <f>O$133*計算_投入係数表!O99</f>
        <v>0</v>
      </c>
      <c r="P99" s="218">
        <f>P$133*計算_投入係数表!P99</f>
        <v>0</v>
      </c>
      <c r="Q99" s="218" t="e">
        <f>Q$133*計算_投入係数表!Q99</f>
        <v>#DIV/0!</v>
      </c>
      <c r="R99" s="218" t="e">
        <f>R$133*計算_投入係数表!R99</f>
        <v>#DIV/0!</v>
      </c>
      <c r="S99" s="218" t="e">
        <f>S$133*計算_投入係数表!S99</f>
        <v>#DIV/0!</v>
      </c>
      <c r="T99" s="218" t="e">
        <f>T$133*計算_投入係数表!T99</f>
        <v>#DIV/0!</v>
      </c>
      <c r="U99" s="218" t="e">
        <f>U$133*計算_投入係数表!U99</f>
        <v>#DIV/0!</v>
      </c>
      <c r="V99" s="218" t="e">
        <f>V$133*計算_投入係数表!V99</f>
        <v>#DIV/0!</v>
      </c>
      <c r="W99" s="218" t="e">
        <f>W$133*計算_投入係数表!W99</f>
        <v>#DIV/0!</v>
      </c>
      <c r="X99" s="218" t="e">
        <f>X$133*計算_投入係数表!X99</f>
        <v>#DIV/0!</v>
      </c>
      <c r="Y99" s="218" t="e">
        <f>Y$133*計算_投入係数表!Y99</f>
        <v>#DIV/0!</v>
      </c>
      <c r="Z99" s="218" t="e">
        <f>Z$133*計算_投入係数表!Z99</f>
        <v>#DIV/0!</v>
      </c>
      <c r="AA99" s="218" t="e">
        <f>AA$133*計算_投入係数表!AA99</f>
        <v>#DIV/0!</v>
      </c>
      <c r="AB99" s="218" t="e">
        <f>AB$133*計算_投入係数表!AB99</f>
        <v>#DIV/0!</v>
      </c>
      <c r="AC99" s="218" t="e">
        <f>AC$133*計算_投入係数表!AC99</f>
        <v>#DIV/0!</v>
      </c>
      <c r="AD99" s="218" t="e">
        <f>AD$133*計算_投入係数表!AD99</f>
        <v>#DIV/0!</v>
      </c>
      <c r="AE99" s="218" t="e">
        <f>AE$133*計算_投入係数表!AE99</f>
        <v>#DIV/0!</v>
      </c>
      <c r="AF99" s="218" t="e">
        <f>AF$133*計算_投入係数表!AF99</f>
        <v>#DIV/0!</v>
      </c>
      <c r="AG99" s="218" t="e">
        <f>AG$133*計算_投入係数表!AG99</f>
        <v>#DIV/0!</v>
      </c>
      <c r="AH99" s="218" t="e">
        <f>AH$133*計算_投入係数表!AH99</f>
        <v>#DIV/0!</v>
      </c>
      <c r="AI99" s="218" t="e">
        <f>AI$133*計算_投入係数表!AI99</f>
        <v>#DIV/0!</v>
      </c>
      <c r="AJ99" s="218" t="e">
        <f>AJ$133*計算_投入係数表!AJ99</f>
        <v>#DIV/0!</v>
      </c>
      <c r="AK99" s="218" t="e">
        <f>AK$133*計算_投入係数表!AK99</f>
        <v>#DIV/0!</v>
      </c>
      <c r="AL99" s="218" t="e">
        <f>AL$133*計算_投入係数表!AL99</f>
        <v>#DIV/0!</v>
      </c>
      <c r="AM99" s="218" t="e">
        <f>AM$133*計算_投入係数表!AM99</f>
        <v>#DIV/0!</v>
      </c>
      <c r="AN99" s="218" t="e">
        <f>AN$133*計算_投入係数表!AN99</f>
        <v>#DIV/0!</v>
      </c>
      <c r="AO99" s="218" t="e">
        <f>AO$133*計算_投入係数表!AO99</f>
        <v>#DIV/0!</v>
      </c>
      <c r="AP99" s="218" t="e">
        <f>AP$133*計算_投入係数表!AP99</f>
        <v>#DIV/0!</v>
      </c>
      <c r="AQ99" s="218" t="e">
        <f>AQ$133*計算_投入係数表!AQ99</f>
        <v>#DIV/0!</v>
      </c>
      <c r="AR99" s="218" t="e">
        <f>AR$133*計算_投入係数表!AR99</f>
        <v>#DIV/0!</v>
      </c>
      <c r="AS99" s="218" t="e">
        <f>AS$133*計算_投入係数表!AS99</f>
        <v>#DIV/0!</v>
      </c>
      <c r="AT99" s="218" t="e">
        <f>AT$133*計算_投入係数表!AT99</f>
        <v>#DIV/0!</v>
      </c>
      <c r="AU99" s="218" t="e">
        <f>AU$133*計算_投入係数表!AU99</f>
        <v>#DIV/0!</v>
      </c>
      <c r="AV99" s="218" t="e">
        <f>AV$133*計算_投入係数表!AV99</f>
        <v>#DIV/0!</v>
      </c>
      <c r="AW99" s="218" t="e">
        <f>AW$133*計算_投入係数表!AW99</f>
        <v>#DIV/0!</v>
      </c>
      <c r="AX99" s="218" t="e">
        <f>AX$133*計算_投入係数表!AX99</f>
        <v>#DIV/0!</v>
      </c>
      <c r="AY99" s="218" t="e">
        <f>AY$133*計算_投入係数表!AY99</f>
        <v>#DIV/0!</v>
      </c>
      <c r="AZ99" s="218" t="e">
        <f>AZ$133*計算_投入係数表!AZ99</f>
        <v>#DIV/0!</v>
      </c>
      <c r="BA99" s="218" t="e">
        <f>BA$133*計算_投入係数表!BA99</f>
        <v>#DIV/0!</v>
      </c>
      <c r="BB99" s="218" t="e">
        <f>BB$133*計算_投入係数表!BB99</f>
        <v>#DIV/0!</v>
      </c>
      <c r="BC99" s="218" t="e">
        <f>BC$133*計算_投入係数表!BC99</f>
        <v>#DIV/0!</v>
      </c>
      <c r="BD99" s="218" t="e">
        <f>BD$133*計算_投入係数表!BD99</f>
        <v>#DIV/0!</v>
      </c>
      <c r="BE99" s="218" t="e">
        <f>BE$133*計算_投入係数表!BE99</f>
        <v>#DIV/0!</v>
      </c>
      <c r="BF99" s="218" t="e">
        <f>BF$133*計算_投入係数表!BF99</f>
        <v>#DIV/0!</v>
      </c>
      <c r="BG99" s="218" t="e">
        <f>BG$133*計算_投入係数表!BG99</f>
        <v>#DIV/0!</v>
      </c>
      <c r="BH99" s="218" t="e">
        <f>BH$133*計算_投入係数表!BH99</f>
        <v>#DIV/0!</v>
      </c>
      <c r="BI99" s="218" t="e">
        <f>BI$133*計算_投入係数表!BI99</f>
        <v>#DIV/0!</v>
      </c>
      <c r="BJ99" s="218" t="e">
        <f>BJ$133*計算_投入係数表!BJ99</f>
        <v>#DIV/0!</v>
      </c>
      <c r="BK99" s="218" t="e">
        <f>BK$133*計算_投入係数表!BK99</f>
        <v>#DIV/0!</v>
      </c>
      <c r="BL99" s="218" t="e">
        <f>BL$133*計算_投入係数表!BL99</f>
        <v>#DIV/0!</v>
      </c>
      <c r="BM99" s="218" t="e">
        <f>BM$133*計算_投入係数表!BM99</f>
        <v>#DIV/0!</v>
      </c>
      <c r="BN99" s="218" t="e">
        <f>BN$133*計算_投入係数表!BN99</f>
        <v>#DIV/0!</v>
      </c>
      <c r="BO99" s="218" t="e">
        <f>BO$133*計算_投入係数表!BO99</f>
        <v>#DIV/0!</v>
      </c>
      <c r="BP99" s="218" t="e">
        <f>BP$133*計算_投入係数表!BP99</f>
        <v>#DIV/0!</v>
      </c>
      <c r="BQ99" s="218" t="e">
        <f>BQ$133*計算_投入係数表!BQ99</f>
        <v>#DIV/0!</v>
      </c>
      <c r="BR99" s="218" t="e">
        <f>BR$133*計算_投入係数表!BR99</f>
        <v>#DIV/0!</v>
      </c>
      <c r="BS99" s="218" t="e">
        <f>BS$133*計算_投入係数表!BS99</f>
        <v>#DIV/0!</v>
      </c>
      <c r="BT99" s="218" t="e">
        <f>BT$133*計算_投入係数表!BT99</f>
        <v>#DIV/0!</v>
      </c>
      <c r="BU99" s="218" t="e">
        <f>BU$133*計算_投入係数表!BU99</f>
        <v>#DIV/0!</v>
      </c>
      <c r="BV99" s="218" t="e">
        <f>BV$133*計算_投入係数表!BV99</f>
        <v>#DIV/0!</v>
      </c>
      <c r="BW99" s="218" t="e">
        <f>BW$133*計算_投入係数表!BW99</f>
        <v>#DIV/0!</v>
      </c>
      <c r="BX99" s="218" t="e">
        <f>BX$133*計算_投入係数表!BX99</f>
        <v>#DIV/0!</v>
      </c>
      <c r="BY99" s="218" t="e">
        <f>BY$133*計算_投入係数表!BY99</f>
        <v>#DIV/0!</v>
      </c>
      <c r="BZ99" s="218" t="e">
        <f>BZ$133*計算_投入係数表!BZ99</f>
        <v>#DIV/0!</v>
      </c>
      <c r="CA99" s="218" t="e">
        <f>CA$133*計算_投入係数表!CA99</f>
        <v>#DIV/0!</v>
      </c>
      <c r="CB99" s="218" t="e">
        <f>CB$133*計算_投入係数表!CB99</f>
        <v>#DIV/0!</v>
      </c>
      <c r="CC99" s="218" t="e">
        <f>CC$133*計算_投入係数表!CC99</f>
        <v>#DIV/0!</v>
      </c>
      <c r="CD99" s="218" t="e">
        <f>CD$133*計算_投入係数表!CD99</f>
        <v>#DIV/0!</v>
      </c>
      <c r="CE99" s="218" t="e">
        <f>CE$133*計算_投入係数表!CE99</f>
        <v>#DIV/0!</v>
      </c>
      <c r="CF99" s="218" t="e">
        <f>CF$133*計算_投入係数表!CF99</f>
        <v>#DIV/0!</v>
      </c>
      <c r="CG99" s="218" t="e">
        <f>CG$133*計算_投入係数表!CG99</f>
        <v>#DIV/0!</v>
      </c>
      <c r="CH99" s="218" t="e">
        <f>CH$133*計算_投入係数表!CH99</f>
        <v>#DIV/0!</v>
      </c>
      <c r="CI99" s="218" t="e">
        <f>CI$133*計算_投入係数表!CI99</f>
        <v>#DIV/0!</v>
      </c>
      <c r="CJ99" s="218" t="e">
        <f>CJ$133*計算_投入係数表!CJ99</f>
        <v>#DIV/0!</v>
      </c>
      <c r="CK99" s="218" t="e">
        <f>CK$133*計算_投入係数表!CK99</f>
        <v>#DIV/0!</v>
      </c>
      <c r="CL99" s="218" t="e">
        <f>CL$133*計算_投入係数表!CL99</f>
        <v>#DIV/0!</v>
      </c>
      <c r="CM99" s="218" t="e">
        <f>CM$133*計算_投入係数表!CM99</f>
        <v>#DIV/0!</v>
      </c>
      <c r="CN99" s="218" t="e">
        <f>CN$133*計算_投入係数表!CN99</f>
        <v>#DIV/0!</v>
      </c>
      <c r="CO99" s="218" t="e">
        <f>CO$133*計算_投入係数表!CO99</f>
        <v>#DIV/0!</v>
      </c>
      <c r="CP99" s="218" t="e">
        <f>CP$133*計算_投入係数表!CP99</f>
        <v>#DIV/0!</v>
      </c>
      <c r="CQ99" s="218" t="e">
        <f>CQ$133*計算_投入係数表!CQ99</f>
        <v>#DIV/0!</v>
      </c>
      <c r="CR99" s="218" t="e">
        <f>CR$133*計算_投入係数表!CR99</f>
        <v>#DIV/0!</v>
      </c>
      <c r="CS99" s="218" t="e">
        <f>CS$133*計算_投入係数表!CS99</f>
        <v>#DIV/0!</v>
      </c>
      <c r="CT99" s="218" t="e">
        <f>CT$133*計算_投入係数表!CT99</f>
        <v>#DIV/0!</v>
      </c>
      <c r="CU99" s="218" t="e">
        <f>CU$133*計算_投入係数表!CU99</f>
        <v>#DIV/0!</v>
      </c>
      <c r="CV99" s="218" t="e">
        <f>CV$133*計算_投入係数表!CV99</f>
        <v>#DIV/0!</v>
      </c>
      <c r="CW99" s="218" t="e">
        <f>CW$133*計算_投入係数表!CW99</f>
        <v>#DIV/0!</v>
      </c>
      <c r="CX99" s="218" t="e">
        <f>CX$133*計算_投入係数表!CX99</f>
        <v>#DIV/0!</v>
      </c>
      <c r="CY99" s="218" t="e">
        <f>CY$133*計算_投入係数表!CY99</f>
        <v>#DIV/0!</v>
      </c>
      <c r="CZ99" s="218" t="e">
        <f>CZ$133*計算_投入係数表!CZ99</f>
        <v>#DIV/0!</v>
      </c>
      <c r="DA99" s="218" t="e">
        <f>DA$133*計算_投入係数表!DA99</f>
        <v>#DIV/0!</v>
      </c>
      <c r="DB99" s="218" t="e">
        <f>DB$133*計算_投入係数表!DB99</f>
        <v>#DIV/0!</v>
      </c>
      <c r="DC99" s="218" t="e">
        <f>DC$133*計算_投入係数表!DC99</f>
        <v>#DIV/0!</v>
      </c>
      <c r="DD99" s="218" t="e">
        <f>DD$133*計算_投入係数表!DD99</f>
        <v>#DIV/0!</v>
      </c>
      <c r="DE99" s="218" t="e">
        <f>DE$133*計算_投入係数表!DE99</f>
        <v>#DIV/0!</v>
      </c>
      <c r="DF99" s="218" t="e">
        <f>DF$133*計算_投入係数表!DF99</f>
        <v>#DIV/0!</v>
      </c>
      <c r="DG99" s="218" t="e">
        <f>DG$133*計算_投入係数表!DG99</f>
        <v>#DIV/0!</v>
      </c>
      <c r="DH99" s="218" t="e">
        <f>DH$133*計算_投入係数表!DH99</f>
        <v>#DIV/0!</v>
      </c>
      <c r="DI99" s="218" t="e">
        <f>DI$133*計算_投入係数表!DI99</f>
        <v>#DIV/0!</v>
      </c>
      <c r="DJ99" s="218" t="e">
        <f>DJ$133*計算_投入係数表!DJ99</f>
        <v>#DIV/0!</v>
      </c>
      <c r="DK99" s="218" t="e">
        <f>DK$133*計算_投入係数表!DK99</f>
        <v>#DIV/0!</v>
      </c>
      <c r="DL99" s="218" t="e">
        <f>DL$133*計算_投入係数表!DL99</f>
        <v>#DIV/0!</v>
      </c>
      <c r="DM99" s="218" t="e">
        <f>DM$133*計算_投入係数表!DM99</f>
        <v>#DIV/0!</v>
      </c>
      <c r="DN99" s="218" t="e">
        <f>DN$133*計算_投入係数表!DN99</f>
        <v>#DIV/0!</v>
      </c>
      <c r="DO99" s="218" t="e">
        <f>DO$133*計算_投入係数表!DO99</f>
        <v>#DIV/0!</v>
      </c>
      <c r="DP99" s="218" t="e">
        <f>DP$133*計算_投入係数表!DP99</f>
        <v>#DIV/0!</v>
      </c>
      <c r="DQ99" s="218" t="e">
        <f>DQ$133*計算_投入係数表!DQ99</f>
        <v>#DIV/0!</v>
      </c>
      <c r="DR99" s="218" t="e">
        <f>DR$133*計算_投入係数表!DR99</f>
        <v>#DIV/0!</v>
      </c>
      <c r="DS99" s="218" t="e">
        <f>DS$133*計算_投入係数表!DS99</f>
        <v>#DIV/0!</v>
      </c>
      <c r="DT99" s="219">
        <f t="shared" si="3"/>
        <v>0</v>
      </c>
      <c r="DU99" s="214">
        <f>SUMIF(振分, $C99, 入力_北海道基本取引表!DU$4:DU$124)*($DV$140/$DW$140)</f>
        <v>0</v>
      </c>
      <c r="DV99" s="214">
        <f>SUMIF(振分, $C99, 入力_北海道基本取引表!DV$4:DV$124)*(入力!$D$718/入力!$F$718)</f>
        <v>0</v>
      </c>
      <c r="DW99" s="214">
        <f>SUMIF(振分, $C99, 入力_北海道基本取引表!DW$4:DW$124)*(計算_基本取引表_調整前!$DV$141/計算_基本取引表_調整前!$DW$141)</f>
        <v>0</v>
      </c>
      <c r="DX99" s="214">
        <f>SUMIF(振分, $C99, 入力_北海道基本取引表!DX$4:DX$124)*(計算_基本取引表_調整前!$DV$142/計算_基本取引表_調整前!$DW$142)</f>
        <v>0</v>
      </c>
      <c r="DY99" s="214">
        <f>SUMIF(振分, $C99, 入力_北海道基本取引表!DY$4:DY$124)*(入力!$D$700/入力!$F$700)</f>
        <v>0</v>
      </c>
      <c r="DZ99" s="214">
        <f>SUMIF(振分, $C99, 入力_北海道基本取引表!DZ$4:DZ$124)*($DV$140/$DW$140)</f>
        <v>0</v>
      </c>
      <c r="EA99" s="214" t="e">
        <f>SUMIF(振分, $C99, 入力_北海道基本取引表!EA$4:EA$124)*($EJ99/SUMIF(振分, $C99, 入力_北海道基本取引表!$EO$4:$EO$124))</f>
        <v>#DIV/0!</v>
      </c>
      <c r="EB99" s="214"/>
      <c r="EC99" s="215" t="e">
        <f t="shared" si="4"/>
        <v>#DIV/0!</v>
      </c>
      <c r="ED99" s="216" t="e">
        <f t="shared" si="5"/>
        <v>#DIV/0!</v>
      </c>
      <c r="EE99" s="214"/>
      <c r="EF99" s="216"/>
      <c r="EG99" s="216"/>
      <c r="EH99" s="214"/>
      <c r="EI99" s="216"/>
      <c r="EJ99" s="216">
        <v>0</v>
      </c>
    </row>
    <row r="100" spans="2:140" s="6" customFormat="1" ht="12" x14ac:dyDescent="0.25">
      <c r="B100" s="53" t="s">
        <v>157</v>
      </c>
      <c r="C100" s="192" t="str">
        <v>-</v>
      </c>
      <c r="D100" s="211">
        <f>D$133*計算_投入係数表!D100</f>
        <v>0</v>
      </c>
      <c r="E100" s="212">
        <f>E$133*計算_投入係数表!E100</f>
        <v>0</v>
      </c>
      <c r="F100" s="212">
        <f>F$133*計算_投入係数表!F100</f>
        <v>0</v>
      </c>
      <c r="G100" s="212">
        <f>G$133*計算_投入係数表!G100</f>
        <v>0</v>
      </c>
      <c r="H100" s="212">
        <f>H$133*計算_投入係数表!H100</f>
        <v>0</v>
      </c>
      <c r="I100" s="212">
        <f>I$133*計算_投入係数表!I100</f>
        <v>0</v>
      </c>
      <c r="J100" s="212">
        <f>J$133*計算_投入係数表!J100</f>
        <v>0</v>
      </c>
      <c r="K100" s="212">
        <f>K$133*計算_投入係数表!K100</f>
        <v>0</v>
      </c>
      <c r="L100" s="212">
        <f>L$133*計算_投入係数表!L100</f>
        <v>0</v>
      </c>
      <c r="M100" s="212">
        <f>M$133*計算_投入係数表!M100</f>
        <v>0</v>
      </c>
      <c r="N100" s="212">
        <f>N$133*計算_投入係数表!N100</f>
        <v>0</v>
      </c>
      <c r="O100" s="212">
        <f>O$133*計算_投入係数表!O100</f>
        <v>0</v>
      </c>
      <c r="P100" s="212">
        <f>P$133*計算_投入係数表!P100</f>
        <v>0</v>
      </c>
      <c r="Q100" s="212" t="e">
        <f>Q$133*計算_投入係数表!Q100</f>
        <v>#DIV/0!</v>
      </c>
      <c r="R100" s="212" t="e">
        <f>R$133*計算_投入係数表!R100</f>
        <v>#DIV/0!</v>
      </c>
      <c r="S100" s="212" t="e">
        <f>S$133*計算_投入係数表!S100</f>
        <v>#DIV/0!</v>
      </c>
      <c r="T100" s="212" t="e">
        <f>T$133*計算_投入係数表!T100</f>
        <v>#DIV/0!</v>
      </c>
      <c r="U100" s="212" t="e">
        <f>U$133*計算_投入係数表!U100</f>
        <v>#DIV/0!</v>
      </c>
      <c r="V100" s="212" t="e">
        <f>V$133*計算_投入係数表!V100</f>
        <v>#DIV/0!</v>
      </c>
      <c r="W100" s="212" t="e">
        <f>W$133*計算_投入係数表!W100</f>
        <v>#DIV/0!</v>
      </c>
      <c r="X100" s="212" t="e">
        <f>X$133*計算_投入係数表!X100</f>
        <v>#DIV/0!</v>
      </c>
      <c r="Y100" s="212" t="e">
        <f>Y$133*計算_投入係数表!Y100</f>
        <v>#DIV/0!</v>
      </c>
      <c r="Z100" s="212" t="e">
        <f>Z$133*計算_投入係数表!Z100</f>
        <v>#DIV/0!</v>
      </c>
      <c r="AA100" s="212" t="e">
        <f>AA$133*計算_投入係数表!AA100</f>
        <v>#DIV/0!</v>
      </c>
      <c r="AB100" s="212" t="e">
        <f>AB$133*計算_投入係数表!AB100</f>
        <v>#DIV/0!</v>
      </c>
      <c r="AC100" s="212" t="e">
        <f>AC$133*計算_投入係数表!AC100</f>
        <v>#DIV/0!</v>
      </c>
      <c r="AD100" s="212" t="e">
        <f>AD$133*計算_投入係数表!AD100</f>
        <v>#DIV/0!</v>
      </c>
      <c r="AE100" s="212" t="e">
        <f>AE$133*計算_投入係数表!AE100</f>
        <v>#DIV/0!</v>
      </c>
      <c r="AF100" s="212" t="e">
        <f>AF$133*計算_投入係数表!AF100</f>
        <v>#DIV/0!</v>
      </c>
      <c r="AG100" s="212" t="e">
        <f>AG$133*計算_投入係数表!AG100</f>
        <v>#DIV/0!</v>
      </c>
      <c r="AH100" s="212" t="e">
        <f>AH$133*計算_投入係数表!AH100</f>
        <v>#DIV/0!</v>
      </c>
      <c r="AI100" s="212" t="e">
        <f>AI$133*計算_投入係数表!AI100</f>
        <v>#DIV/0!</v>
      </c>
      <c r="AJ100" s="212" t="e">
        <f>AJ$133*計算_投入係数表!AJ100</f>
        <v>#DIV/0!</v>
      </c>
      <c r="AK100" s="212" t="e">
        <f>AK$133*計算_投入係数表!AK100</f>
        <v>#DIV/0!</v>
      </c>
      <c r="AL100" s="212" t="e">
        <f>AL$133*計算_投入係数表!AL100</f>
        <v>#DIV/0!</v>
      </c>
      <c r="AM100" s="212" t="e">
        <f>AM$133*計算_投入係数表!AM100</f>
        <v>#DIV/0!</v>
      </c>
      <c r="AN100" s="212" t="e">
        <f>AN$133*計算_投入係数表!AN100</f>
        <v>#DIV/0!</v>
      </c>
      <c r="AO100" s="212" t="e">
        <f>AO$133*計算_投入係数表!AO100</f>
        <v>#DIV/0!</v>
      </c>
      <c r="AP100" s="212" t="e">
        <f>AP$133*計算_投入係数表!AP100</f>
        <v>#DIV/0!</v>
      </c>
      <c r="AQ100" s="212" t="e">
        <f>AQ$133*計算_投入係数表!AQ100</f>
        <v>#DIV/0!</v>
      </c>
      <c r="AR100" s="212" t="e">
        <f>AR$133*計算_投入係数表!AR100</f>
        <v>#DIV/0!</v>
      </c>
      <c r="AS100" s="212" t="e">
        <f>AS$133*計算_投入係数表!AS100</f>
        <v>#DIV/0!</v>
      </c>
      <c r="AT100" s="212" t="e">
        <f>AT$133*計算_投入係数表!AT100</f>
        <v>#DIV/0!</v>
      </c>
      <c r="AU100" s="212" t="e">
        <f>AU$133*計算_投入係数表!AU100</f>
        <v>#DIV/0!</v>
      </c>
      <c r="AV100" s="212" t="e">
        <f>AV$133*計算_投入係数表!AV100</f>
        <v>#DIV/0!</v>
      </c>
      <c r="AW100" s="212" t="e">
        <f>AW$133*計算_投入係数表!AW100</f>
        <v>#DIV/0!</v>
      </c>
      <c r="AX100" s="212" t="e">
        <f>AX$133*計算_投入係数表!AX100</f>
        <v>#DIV/0!</v>
      </c>
      <c r="AY100" s="212" t="e">
        <f>AY$133*計算_投入係数表!AY100</f>
        <v>#DIV/0!</v>
      </c>
      <c r="AZ100" s="212" t="e">
        <f>AZ$133*計算_投入係数表!AZ100</f>
        <v>#DIV/0!</v>
      </c>
      <c r="BA100" s="212" t="e">
        <f>BA$133*計算_投入係数表!BA100</f>
        <v>#DIV/0!</v>
      </c>
      <c r="BB100" s="212" t="e">
        <f>BB$133*計算_投入係数表!BB100</f>
        <v>#DIV/0!</v>
      </c>
      <c r="BC100" s="212" t="e">
        <f>BC$133*計算_投入係数表!BC100</f>
        <v>#DIV/0!</v>
      </c>
      <c r="BD100" s="212" t="e">
        <f>BD$133*計算_投入係数表!BD100</f>
        <v>#DIV/0!</v>
      </c>
      <c r="BE100" s="212" t="e">
        <f>BE$133*計算_投入係数表!BE100</f>
        <v>#DIV/0!</v>
      </c>
      <c r="BF100" s="212" t="e">
        <f>BF$133*計算_投入係数表!BF100</f>
        <v>#DIV/0!</v>
      </c>
      <c r="BG100" s="212" t="e">
        <f>BG$133*計算_投入係数表!BG100</f>
        <v>#DIV/0!</v>
      </c>
      <c r="BH100" s="212" t="e">
        <f>BH$133*計算_投入係数表!BH100</f>
        <v>#DIV/0!</v>
      </c>
      <c r="BI100" s="212" t="e">
        <f>BI$133*計算_投入係数表!BI100</f>
        <v>#DIV/0!</v>
      </c>
      <c r="BJ100" s="212" t="e">
        <f>BJ$133*計算_投入係数表!BJ100</f>
        <v>#DIV/0!</v>
      </c>
      <c r="BK100" s="212" t="e">
        <f>BK$133*計算_投入係数表!BK100</f>
        <v>#DIV/0!</v>
      </c>
      <c r="BL100" s="212" t="e">
        <f>BL$133*計算_投入係数表!BL100</f>
        <v>#DIV/0!</v>
      </c>
      <c r="BM100" s="212" t="e">
        <f>BM$133*計算_投入係数表!BM100</f>
        <v>#DIV/0!</v>
      </c>
      <c r="BN100" s="212" t="e">
        <f>BN$133*計算_投入係数表!BN100</f>
        <v>#DIV/0!</v>
      </c>
      <c r="BO100" s="212" t="e">
        <f>BO$133*計算_投入係数表!BO100</f>
        <v>#DIV/0!</v>
      </c>
      <c r="BP100" s="212" t="e">
        <f>BP$133*計算_投入係数表!BP100</f>
        <v>#DIV/0!</v>
      </c>
      <c r="BQ100" s="212" t="e">
        <f>BQ$133*計算_投入係数表!BQ100</f>
        <v>#DIV/0!</v>
      </c>
      <c r="BR100" s="212" t="e">
        <f>BR$133*計算_投入係数表!BR100</f>
        <v>#DIV/0!</v>
      </c>
      <c r="BS100" s="212" t="e">
        <f>BS$133*計算_投入係数表!BS100</f>
        <v>#DIV/0!</v>
      </c>
      <c r="BT100" s="212" t="e">
        <f>BT$133*計算_投入係数表!BT100</f>
        <v>#DIV/0!</v>
      </c>
      <c r="BU100" s="212" t="e">
        <f>BU$133*計算_投入係数表!BU100</f>
        <v>#DIV/0!</v>
      </c>
      <c r="BV100" s="212" t="e">
        <f>BV$133*計算_投入係数表!BV100</f>
        <v>#DIV/0!</v>
      </c>
      <c r="BW100" s="212" t="e">
        <f>BW$133*計算_投入係数表!BW100</f>
        <v>#DIV/0!</v>
      </c>
      <c r="BX100" s="212" t="e">
        <f>BX$133*計算_投入係数表!BX100</f>
        <v>#DIV/0!</v>
      </c>
      <c r="BY100" s="212" t="e">
        <f>BY$133*計算_投入係数表!BY100</f>
        <v>#DIV/0!</v>
      </c>
      <c r="BZ100" s="212" t="e">
        <f>BZ$133*計算_投入係数表!BZ100</f>
        <v>#DIV/0!</v>
      </c>
      <c r="CA100" s="212" t="e">
        <f>CA$133*計算_投入係数表!CA100</f>
        <v>#DIV/0!</v>
      </c>
      <c r="CB100" s="212" t="e">
        <f>CB$133*計算_投入係数表!CB100</f>
        <v>#DIV/0!</v>
      </c>
      <c r="CC100" s="212" t="e">
        <f>CC$133*計算_投入係数表!CC100</f>
        <v>#DIV/0!</v>
      </c>
      <c r="CD100" s="212" t="e">
        <f>CD$133*計算_投入係数表!CD100</f>
        <v>#DIV/0!</v>
      </c>
      <c r="CE100" s="212" t="e">
        <f>CE$133*計算_投入係数表!CE100</f>
        <v>#DIV/0!</v>
      </c>
      <c r="CF100" s="212" t="e">
        <f>CF$133*計算_投入係数表!CF100</f>
        <v>#DIV/0!</v>
      </c>
      <c r="CG100" s="212" t="e">
        <f>CG$133*計算_投入係数表!CG100</f>
        <v>#DIV/0!</v>
      </c>
      <c r="CH100" s="212" t="e">
        <f>CH$133*計算_投入係数表!CH100</f>
        <v>#DIV/0!</v>
      </c>
      <c r="CI100" s="212" t="e">
        <f>CI$133*計算_投入係数表!CI100</f>
        <v>#DIV/0!</v>
      </c>
      <c r="CJ100" s="212" t="e">
        <f>CJ$133*計算_投入係数表!CJ100</f>
        <v>#DIV/0!</v>
      </c>
      <c r="CK100" s="212" t="e">
        <f>CK$133*計算_投入係数表!CK100</f>
        <v>#DIV/0!</v>
      </c>
      <c r="CL100" s="212" t="e">
        <f>CL$133*計算_投入係数表!CL100</f>
        <v>#DIV/0!</v>
      </c>
      <c r="CM100" s="212" t="e">
        <f>CM$133*計算_投入係数表!CM100</f>
        <v>#DIV/0!</v>
      </c>
      <c r="CN100" s="212" t="e">
        <f>CN$133*計算_投入係数表!CN100</f>
        <v>#DIV/0!</v>
      </c>
      <c r="CO100" s="212" t="e">
        <f>CO$133*計算_投入係数表!CO100</f>
        <v>#DIV/0!</v>
      </c>
      <c r="CP100" s="212" t="e">
        <f>CP$133*計算_投入係数表!CP100</f>
        <v>#DIV/0!</v>
      </c>
      <c r="CQ100" s="212" t="e">
        <f>CQ$133*計算_投入係数表!CQ100</f>
        <v>#DIV/0!</v>
      </c>
      <c r="CR100" s="212" t="e">
        <f>CR$133*計算_投入係数表!CR100</f>
        <v>#DIV/0!</v>
      </c>
      <c r="CS100" s="212" t="e">
        <f>CS$133*計算_投入係数表!CS100</f>
        <v>#DIV/0!</v>
      </c>
      <c r="CT100" s="212" t="e">
        <f>CT$133*計算_投入係数表!CT100</f>
        <v>#DIV/0!</v>
      </c>
      <c r="CU100" s="212" t="e">
        <f>CU$133*計算_投入係数表!CU100</f>
        <v>#DIV/0!</v>
      </c>
      <c r="CV100" s="212" t="e">
        <f>CV$133*計算_投入係数表!CV100</f>
        <v>#DIV/0!</v>
      </c>
      <c r="CW100" s="212" t="e">
        <f>CW$133*計算_投入係数表!CW100</f>
        <v>#DIV/0!</v>
      </c>
      <c r="CX100" s="212" t="e">
        <f>CX$133*計算_投入係数表!CX100</f>
        <v>#DIV/0!</v>
      </c>
      <c r="CY100" s="212" t="e">
        <f>CY$133*計算_投入係数表!CY100</f>
        <v>#DIV/0!</v>
      </c>
      <c r="CZ100" s="212" t="e">
        <f>CZ$133*計算_投入係数表!CZ100</f>
        <v>#DIV/0!</v>
      </c>
      <c r="DA100" s="212" t="e">
        <f>DA$133*計算_投入係数表!DA100</f>
        <v>#DIV/0!</v>
      </c>
      <c r="DB100" s="212" t="e">
        <f>DB$133*計算_投入係数表!DB100</f>
        <v>#DIV/0!</v>
      </c>
      <c r="DC100" s="212" t="e">
        <f>DC$133*計算_投入係数表!DC100</f>
        <v>#DIV/0!</v>
      </c>
      <c r="DD100" s="212" t="e">
        <f>DD$133*計算_投入係数表!DD100</f>
        <v>#DIV/0!</v>
      </c>
      <c r="DE100" s="212" t="e">
        <f>DE$133*計算_投入係数表!DE100</f>
        <v>#DIV/0!</v>
      </c>
      <c r="DF100" s="212" t="e">
        <f>DF$133*計算_投入係数表!DF100</f>
        <v>#DIV/0!</v>
      </c>
      <c r="DG100" s="212" t="e">
        <f>DG$133*計算_投入係数表!DG100</f>
        <v>#DIV/0!</v>
      </c>
      <c r="DH100" s="212" t="e">
        <f>DH$133*計算_投入係数表!DH100</f>
        <v>#DIV/0!</v>
      </c>
      <c r="DI100" s="212" t="e">
        <f>DI$133*計算_投入係数表!DI100</f>
        <v>#DIV/0!</v>
      </c>
      <c r="DJ100" s="212" t="e">
        <f>DJ$133*計算_投入係数表!DJ100</f>
        <v>#DIV/0!</v>
      </c>
      <c r="DK100" s="212" t="e">
        <f>DK$133*計算_投入係数表!DK100</f>
        <v>#DIV/0!</v>
      </c>
      <c r="DL100" s="212" t="e">
        <f>DL$133*計算_投入係数表!DL100</f>
        <v>#DIV/0!</v>
      </c>
      <c r="DM100" s="212" t="e">
        <f>DM$133*計算_投入係数表!DM100</f>
        <v>#DIV/0!</v>
      </c>
      <c r="DN100" s="212" t="e">
        <f>DN$133*計算_投入係数表!DN100</f>
        <v>#DIV/0!</v>
      </c>
      <c r="DO100" s="212" t="e">
        <f>DO$133*計算_投入係数表!DO100</f>
        <v>#DIV/0!</v>
      </c>
      <c r="DP100" s="212" t="e">
        <f>DP$133*計算_投入係数表!DP100</f>
        <v>#DIV/0!</v>
      </c>
      <c r="DQ100" s="212" t="e">
        <f>DQ$133*計算_投入係数表!DQ100</f>
        <v>#DIV/0!</v>
      </c>
      <c r="DR100" s="212" t="e">
        <f>DR$133*計算_投入係数表!DR100</f>
        <v>#DIV/0!</v>
      </c>
      <c r="DS100" s="212" t="e">
        <f>DS$133*計算_投入係数表!DS100</f>
        <v>#DIV/0!</v>
      </c>
      <c r="DT100" s="213">
        <f t="shared" si="3"/>
        <v>0</v>
      </c>
      <c r="DU100" s="214">
        <f>SUMIF(振分, $C100, 入力_北海道基本取引表!DU$4:DU$124)*($DV$140/$DW$140)</f>
        <v>0</v>
      </c>
      <c r="DV100" s="214">
        <f>SUMIF(振分, $C100, 入力_北海道基本取引表!DV$4:DV$124)*(入力!$D$718/入力!$F$718)</f>
        <v>0</v>
      </c>
      <c r="DW100" s="214">
        <f>SUMIF(振分, $C100, 入力_北海道基本取引表!DW$4:DW$124)*(計算_基本取引表_調整前!$DV$141/計算_基本取引表_調整前!$DW$141)</f>
        <v>0</v>
      </c>
      <c r="DX100" s="214">
        <f>SUMIF(振分, $C100, 入力_北海道基本取引表!DX$4:DX$124)*(計算_基本取引表_調整前!$DV$142/計算_基本取引表_調整前!$DW$142)</f>
        <v>0</v>
      </c>
      <c r="DY100" s="214">
        <f>SUMIF(振分, $C100, 入力_北海道基本取引表!DY$4:DY$124)*(入力!$D$700/入力!$F$700)</f>
        <v>0</v>
      </c>
      <c r="DZ100" s="214">
        <f>SUMIF(振分, $C100, 入力_北海道基本取引表!DZ$4:DZ$124)*($DV$140/$DW$140)</f>
        <v>0</v>
      </c>
      <c r="EA100" s="214" t="e">
        <f>SUMIF(振分, $C100, 入力_北海道基本取引表!EA$4:EA$124)*($EJ100/SUMIF(振分, $C100, 入力_北海道基本取引表!$EO$4:$EO$124))</f>
        <v>#DIV/0!</v>
      </c>
      <c r="EB100" s="214"/>
      <c r="EC100" s="215" t="e">
        <f t="shared" si="4"/>
        <v>#DIV/0!</v>
      </c>
      <c r="ED100" s="216" t="e">
        <f t="shared" si="5"/>
        <v>#DIV/0!</v>
      </c>
      <c r="EE100" s="214"/>
      <c r="EF100" s="216"/>
      <c r="EG100" s="216"/>
      <c r="EH100" s="214"/>
      <c r="EI100" s="216"/>
      <c r="EJ100" s="216">
        <v>0</v>
      </c>
    </row>
    <row r="101" spans="2:140" s="6" customFormat="1" ht="12" x14ac:dyDescent="0.25">
      <c r="B101" s="53" t="s">
        <v>159</v>
      </c>
      <c r="C101" s="192" t="str">
        <v>-</v>
      </c>
      <c r="D101" s="211">
        <f>D$133*計算_投入係数表!D101</f>
        <v>0</v>
      </c>
      <c r="E101" s="212">
        <f>E$133*計算_投入係数表!E101</f>
        <v>0</v>
      </c>
      <c r="F101" s="212">
        <f>F$133*計算_投入係数表!F101</f>
        <v>0</v>
      </c>
      <c r="G101" s="212">
        <f>G$133*計算_投入係数表!G101</f>
        <v>0</v>
      </c>
      <c r="H101" s="212">
        <f>H$133*計算_投入係数表!H101</f>
        <v>0</v>
      </c>
      <c r="I101" s="212">
        <f>I$133*計算_投入係数表!I101</f>
        <v>0</v>
      </c>
      <c r="J101" s="212">
        <f>J$133*計算_投入係数表!J101</f>
        <v>0</v>
      </c>
      <c r="K101" s="212">
        <f>K$133*計算_投入係数表!K101</f>
        <v>0</v>
      </c>
      <c r="L101" s="212">
        <f>L$133*計算_投入係数表!L101</f>
        <v>0</v>
      </c>
      <c r="M101" s="212">
        <f>M$133*計算_投入係数表!M101</f>
        <v>0</v>
      </c>
      <c r="N101" s="212">
        <f>N$133*計算_投入係数表!N101</f>
        <v>0</v>
      </c>
      <c r="O101" s="212">
        <f>O$133*計算_投入係数表!O101</f>
        <v>0</v>
      </c>
      <c r="P101" s="212">
        <f>P$133*計算_投入係数表!P101</f>
        <v>0</v>
      </c>
      <c r="Q101" s="212" t="e">
        <f>Q$133*計算_投入係数表!Q101</f>
        <v>#DIV/0!</v>
      </c>
      <c r="R101" s="212" t="e">
        <f>R$133*計算_投入係数表!R101</f>
        <v>#DIV/0!</v>
      </c>
      <c r="S101" s="212" t="e">
        <f>S$133*計算_投入係数表!S101</f>
        <v>#DIV/0!</v>
      </c>
      <c r="T101" s="212" t="e">
        <f>T$133*計算_投入係数表!T101</f>
        <v>#DIV/0!</v>
      </c>
      <c r="U101" s="212" t="e">
        <f>U$133*計算_投入係数表!U101</f>
        <v>#DIV/0!</v>
      </c>
      <c r="V101" s="212" t="e">
        <f>V$133*計算_投入係数表!V101</f>
        <v>#DIV/0!</v>
      </c>
      <c r="W101" s="212" t="e">
        <f>W$133*計算_投入係数表!W101</f>
        <v>#DIV/0!</v>
      </c>
      <c r="X101" s="212" t="e">
        <f>X$133*計算_投入係数表!X101</f>
        <v>#DIV/0!</v>
      </c>
      <c r="Y101" s="212" t="e">
        <f>Y$133*計算_投入係数表!Y101</f>
        <v>#DIV/0!</v>
      </c>
      <c r="Z101" s="212" t="e">
        <f>Z$133*計算_投入係数表!Z101</f>
        <v>#DIV/0!</v>
      </c>
      <c r="AA101" s="212" t="e">
        <f>AA$133*計算_投入係数表!AA101</f>
        <v>#DIV/0!</v>
      </c>
      <c r="AB101" s="212" t="e">
        <f>AB$133*計算_投入係数表!AB101</f>
        <v>#DIV/0!</v>
      </c>
      <c r="AC101" s="212" t="e">
        <f>AC$133*計算_投入係数表!AC101</f>
        <v>#DIV/0!</v>
      </c>
      <c r="AD101" s="212" t="e">
        <f>AD$133*計算_投入係数表!AD101</f>
        <v>#DIV/0!</v>
      </c>
      <c r="AE101" s="212" t="e">
        <f>AE$133*計算_投入係数表!AE101</f>
        <v>#DIV/0!</v>
      </c>
      <c r="AF101" s="212" t="e">
        <f>AF$133*計算_投入係数表!AF101</f>
        <v>#DIV/0!</v>
      </c>
      <c r="AG101" s="212" t="e">
        <f>AG$133*計算_投入係数表!AG101</f>
        <v>#DIV/0!</v>
      </c>
      <c r="AH101" s="212" t="e">
        <f>AH$133*計算_投入係数表!AH101</f>
        <v>#DIV/0!</v>
      </c>
      <c r="AI101" s="212" t="e">
        <f>AI$133*計算_投入係数表!AI101</f>
        <v>#DIV/0!</v>
      </c>
      <c r="AJ101" s="212" t="e">
        <f>AJ$133*計算_投入係数表!AJ101</f>
        <v>#DIV/0!</v>
      </c>
      <c r="AK101" s="212" t="e">
        <f>AK$133*計算_投入係数表!AK101</f>
        <v>#DIV/0!</v>
      </c>
      <c r="AL101" s="212" t="e">
        <f>AL$133*計算_投入係数表!AL101</f>
        <v>#DIV/0!</v>
      </c>
      <c r="AM101" s="212" t="e">
        <f>AM$133*計算_投入係数表!AM101</f>
        <v>#DIV/0!</v>
      </c>
      <c r="AN101" s="212" t="e">
        <f>AN$133*計算_投入係数表!AN101</f>
        <v>#DIV/0!</v>
      </c>
      <c r="AO101" s="212" t="e">
        <f>AO$133*計算_投入係数表!AO101</f>
        <v>#DIV/0!</v>
      </c>
      <c r="AP101" s="212" t="e">
        <f>AP$133*計算_投入係数表!AP101</f>
        <v>#DIV/0!</v>
      </c>
      <c r="AQ101" s="212" t="e">
        <f>AQ$133*計算_投入係数表!AQ101</f>
        <v>#DIV/0!</v>
      </c>
      <c r="AR101" s="212" t="e">
        <f>AR$133*計算_投入係数表!AR101</f>
        <v>#DIV/0!</v>
      </c>
      <c r="AS101" s="212" t="e">
        <f>AS$133*計算_投入係数表!AS101</f>
        <v>#DIV/0!</v>
      </c>
      <c r="AT101" s="212" t="e">
        <f>AT$133*計算_投入係数表!AT101</f>
        <v>#DIV/0!</v>
      </c>
      <c r="AU101" s="212" t="e">
        <f>AU$133*計算_投入係数表!AU101</f>
        <v>#DIV/0!</v>
      </c>
      <c r="AV101" s="212" t="e">
        <f>AV$133*計算_投入係数表!AV101</f>
        <v>#DIV/0!</v>
      </c>
      <c r="AW101" s="212" t="e">
        <f>AW$133*計算_投入係数表!AW101</f>
        <v>#DIV/0!</v>
      </c>
      <c r="AX101" s="212" t="e">
        <f>AX$133*計算_投入係数表!AX101</f>
        <v>#DIV/0!</v>
      </c>
      <c r="AY101" s="212" t="e">
        <f>AY$133*計算_投入係数表!AY101</f>
        <v>#DIV/0!</v>
      </c>
      <c r="AZ101" s="212" t="e">
        <f>AZ$133*計算_投入係数表!AZ101</f>
        <v>#DIV/0!</v>
      </c>
      <c r="BA101" s="212" t="e">
        <f>BA$133*計算_投入係数表!BA101</f>
        <v>#DIV/0!</v>
      </c>
      <c r="BB101" s="212" t="e">
        <f>BB$133*計算_投入係数表!BB101</f>
        <v>#DIV/0!</v>
      </c>
      <c r="BC101" s="212" t="e">
        <f>BC$133*計算_投入係数表!BC101</f>
        <v>#DIV/0!</v>
      </c>
      <c r="BD101" s="212" t="e">
        <f>BD$133*計算_投入係数表!BD101</f>
        <v>#DIV/0!</v>
      </c>
      <c r="BE101" s="212" t="e">
        <f>BE$133*計算_投入係数表!BE101</f>
        <v>#DIV/0!</v>
      </c>
      <c r="BF101" s="212" t="e">
        <f>BF$133*計算_投入係数表!BF101</f>
        <v>#DIV/0!</v>
      </c>
      <c r="BG101" s="212" t="e">
        <f>BG$133*計算_投入係数表!BG101</f>
        <v>#DIV/0!</v>
      </c>
      <c r="BH101" s="212" t="e">
        <f>BH$133*計算_投入係数表!BH101</f>
        <v>#DIV/0!</v>
      </c>
      <c r="BI101" s="212" t="e">
        <f>BI$133*計算_投入係数表!BI101</f>
        <v>#DIV/0!</v>
      </c>
      <c r="BJ101" s="212" t="e">
        <f>BJ$133*計算_投入係数表!BJ101</f>
        <v>#DIV/0!</v>
      </c>
      <c r="BK101" s="212" t="e">
        <f>BK$133*計算_投入係数表!BK101</f>
        <v>#DIV/0!</v>
      </c>
      <c r="BL101" s="212" t="e">
        <f>BL$133*計算_投入係数表!BL101</f>
        <v>#DIV/0!</v>
      </c>
      <c r="BM101" s="212" t="e">
        <f>BM$133*計算_投入係数表!BM101</f>
        <v>#DIV/0!</v>
      </c>
      <c r="BN101" s="212" t="e">
        <f>BN$133*計算_投入係数表!BN101</f>
        <v>#DIV/0!</v>
      </c>
      <c r="BO101" s="212" t="e">
        <f>BO$133*計算_投入係数表!BO101</f>
        <v>#DIV/0!</v>
      </c>
      <c r="BP101" s="212" t="e">
        <f>BP$133*計算_投入係数表!BP101</f>
        <v>#DIV/0!</v>
      </c>
      <c r="BQ101" s="212" t="e">
        <f>BQ$133*計算_投入係数表!BQ101</f>
        <v>#DIV/0!</v>
      </c>
      <c r="BR101" s="212" t="e">
        <f>BR$133*計算_投入係数表!BR101</f>
        <v>#DIV/0!</v>
      </c>
      <c r="BS101" s="212" t="e">
        <f>BS$133*計算_投入係数表!BS101</f>
        <v>#DIV/0!</v>
      </c>
      <c r="BT101" s="212" t="e">
        <f>BT$133*計算_投入係数表!BT101</f>
        <v>#DIV/0!</v>
      </c>
      <c r="BU101" s="212" t="e">
        <f>BU$133*計算_投入係数表!BU101</f>
        <v>#DIV/0!</v>
      </c>
      <c r="BV101" s="212" t="e">
        <f>BV$133*計算_投入係数表!BV101</f>
        <v>#DIV/0!</v>
      </c>
      <c r="BW101" s="212" t="e">
        <f>BW$133*計算_投入係数表!BW101</f>
        <v>#DIV/0!</v>
      </c>
      <c r="BX101" s="212" t="e">
        <f>BX$133*計算_投入係数表!BX101</f>
        <v>#DIV/0!</v>
      </c>
      <c r="BY101" s="212" t="e">
        <f>BY$133*計算_投入係数表!BY101</f>
        <v>#DIV/0!</v>
      </c>
      <c r="BZ101" s="212" t="e">
        <f>BZ$133*計算_投入係数表!BZ101</f>
        <v>#DIV/0!</v>
      </c>
      <c r="CA101" s="212" t="e">
        <f>CA$133*計算_投入係数表!CA101</f>
        <v>#DIV/0!</v>
      </c>
      <c r="CB101" s="212" t="e">
        <f>CB$133*計算_投入係数表!CB101</f>
        <v>#DIV/0!</v>
      </c>
      <c r="CC101" s="212" t="e">
        <f>CC$133*計算_投入係数表!CC101</f>
        <v>#DIV/0!</v>
      </c>
      <c r="CD101" s="212" t="e">
        <f>CD$133*計算_投入係数表!CD101</f>
        <v>#DIV/0!</v>
      </c>
      <c r="CE101" s="212" t="e">
        <f>CE$133*計算_投入係数表!CE101</f>
        <v>#DIV/0!</v>
      </c>
      <c r="CF101" s="212" t="e">
        <f>CF$133*計算_投入係数表!CF101</f>
        <v>#DIV/0!</v>
      </c>
      <c r="CG101" s="212" t="e">
        <f>CG$133*計算_投入係数表!CG101</f>
        <v>#DIV/0!</v>
      </c>
      <c r="CH101" s="212" t="e">
        <f>CH$133*計算_投入係数表!CH101</f>
        <v>#DIV/0!</v>
      </c>
      <c r="CI101" s="212" t="e">
        <f>CI$133*計算_投入係数表!CI101</f>
        <v>#DIV/0!</v>
      </c>
      <c r="CJ101" s="212" t="e">
        <f>CJ$133*計算_投入係数表!CJ101</f>
        <v>#DIV/0!</v>
      </c>
      <c r="CK101" s="212" t="e">
        <f>CK$133*計算_投入係数表!CK101</f>
        <v>#DIV/0!</v>
      </c>
      <c r="CL101" s="212" t="e">
        <f>CL$133*計算_投入係数表!CL101</f>
        <v>#DIV/0!</v>
      </c>
      <c r="CM101" s="212" t="e">
        <f>CM$133*計算_投入係数表!CM101</f>
        <v>#DIV/0!</v>
      </c>
      <c r="CN101" s="212" t="e">
        <f>CN$133*計算_投入係数表!CN101</f>
        <v>#DIV/0!</v>
      </c>
      <c r="CO101" s="212" t="e">
        <f>CO$133*計算_投入係数表!CO101</f>
        <v>#DIV/0!</v>
      </c>
      <c r="CP101" s="212" t="e">
        <f>CP$133*計算_投入係数表!CP101</f>
        <v>#DIV/0!</v>
      </c>
      <c r="CQ101" s="212" t="e">
        <f>CQ$133*計算_投入係数表!CQ101</f>
        <v>#DIV/0!</v>
      </c>
      <c r="CR101" s="212" t="e">
        <f>CR$133*計算_投入係数表!CR101</f>
        <v>#DIV/0!</v>
      </c>
      <c r="CS101" s="212" t="e">
        <f>CS$133*計算_投入係数表!CS101</f>
        <v>#DIV/0!</v>
      </c>
      <c r="CT101" s="212" t="e">
        <f>CT$133*計算_投入係数表!CT101</f>
        <v>#DIV/0!</v>
      </c>
      <c r="CU101" s="212" t="e">
        <f>CU$133*計算_投入係数表!CU101</f>
        <v>#DIV/0!</v>
      </c>
      <c r="CV101" s="212" t="e">
        <f>CV$133*計算_投入係数表!CV101</f>
        <v>#DIV/0!</v>
      </c>
      <c r="CW101" s="212" t="e">
        <f>CW$133*計算_投入係数表!CW101</f>
        <v>#DIV/0!</v>
      </c>
      <c r="CX101" s="212" t="e">
        <f>CX$133*計算_投入係数表!CX101</f>
        <v>#DIV/0!</v>
      </c>
      <c r="CY101" s="212" t="e">
        <f>CY$133*計算_投入係数表!CY101</f>
        <v>#DIV/0!</v>
      </c>
      <c r="CZ101" s="212" t="e">
        <f>CZ$133*計算_投入係数表!CZ101</f>
        <v>#DIV/0!</v>
      </c>
      <c r="DA101" s="212" t="e">
        <f>DA$133*計算_投入係数表!DA101</f>
        <v>#DIV/0!</v>
      </c>
      <c r="DB101" s="212" t="e">
        <f>DB$133*計算_投入係数表!DB101</f>
        <v>#DIV/0!</v>
      </c>
      <c r="DC101" s="212" t="e">
        <f>DC$133*計算_投入係数表!DC101</f>
        <v>#DIV/0!</v>
      </c>
      <c r="DD101" s="212" t="e">
        <f>DD$133*計算_投入係数表!DD101</f>
        <v>#DIV/0!</v>
      </c>
      <c r="DE101" s="212" t="e">
        <f>DE$133*計算_投入係数表!DE101</f>
        <v>#DIV/0!</v>
      </c>
      <c r="DF101" s="212" t="e">
        <f>DF$133*計算_投入係数表!DF101</f>
        <v>#DIV/0!</v>
      </c>
      <c r="DG101" s="212" t="e">
        <f>DG$133*計算_投入係数表!DG101</f>
        <v>#DIV/0!</v>
      </c>
      <c r="DH101" s="212" t="e">
        <f>DH$133*計算_投入係数表!DH101</f>
        <v>#DIV/0!</v>
      </c>
      <c r="DI101" s="212" t="e">
        <f>DI$133*計算_投入係数表!DI101</f>
        <v>#DIV/0!</v>
      </c>
      <c r="DJ101" s="212" t="e">
        <f>DJ$133*計算_投入係数表!DJ101</f>
        <v>#DIV/0!</v>
      </c>
      <c r="DK101" s="212" t="e">
        <f>DK$133*計算_投入係数表!DK101</f>
        <v>#DIV/0!</v>
      </c>
      <c r="DL101" s="212" t="e">
        <f>DL$133*計算_投入係数表!DL101</f>
        <v>#DIV/0!</v>
      </c>
      <c r="DM101" s="212" t="e">
        <f>DM$133*計算_投入係数表!DM101</f>
        <v>#DIV/0!</v>
      </c>
      <c r="DN101" s="212" t="e">
        <f>DN$133*計算_投入係数表!DN101</f>
        <v>#DIV/0!</v>
      </c>
      <c r="DO101" s="212" t="e">
        <f>DO$133*計算_投入係数表!DO101</f>
        <v>#DIV/0!</v>
      </c>
      <c r="DP101" s="212" t="e">
        <f>DP$133*計算_投入係数表!DP101</f>
        <v>#DIV/0!</v>
      </c>
      <c r="DQ101" s="212" t="e">
        <f>DQ$133*計算_投入係数表!DQ101</f>
        <v>#DIV/0!</v>
      </c>
      <c r="DR101" s="212" t="e">
        <f>DR$133*計算_投入係数表!DR101</f>
        <v>#DIV/0!</v>
      </c>
      <c r="DS101" s="212" t="e">
        <f>DS$133*計算_投入係数表!DS101</f>
        <v>#DIV/0!</v>
      </c>
      <c r="DT101" s="213">
        <f t="shared" si="3"/>
        <v>0</v>
      </c>
      <c r="DU101" s="214">
        <f>SUMIF(振分, $C101, 入力_北海道基本取引表!DU$4:DU$124)*($DV$140/$DW$140)</f>
        <v>0</v>
      </c>
      <c r="DV101" s="214">
        <f>SUMIF(振分, $C101, 入力_北海道基本取引表!DV$4:DV$124)*(入力!$D$718/入力!$F$718)</f>
        <v>0</v>
      </c>
      <c r="DW101" s="214">
        <f>SUMIF(振分, $C101, 入力_北海道基本取引表!DW$4:DW$124)*(計算_基本取引表_調整前!$DV$141/計算_基本取引表_調整前!$DW$141)</f>
        <v>0</v>
      </c>
      <c r="DX101" s="214">
        <f>SUMIF(振分, $C101, 入力_北海道基本取引表!DX$4:DX$124)*(計算_基本取引表_調整前!$DV$142/計算_基本取引表_調整前!$DW$142)</f>
        <v>0</v>
      </c>
      <c r="DY101" s="214">
        <f>SUMIF(振分, $C101, 入力_北海道基本取引表!DY$4:DY$124)*(入力!$D$700/入力!$F$700)</f>
        <v>0</v>
      </c>
      <c r="DZ101" s="214">
        <f>SUMIF(振分, $C101, 入力_北海道基本取引表!DZ$4:DZ$124)*($DV$140/$DW$140)</f>
        <v>0</v>
      </c>
      <c r="EA101" s="214" t="e">
        <f>SUMIF(振分, $C101, 入力_北海道基本取引表!EA$4:EA$124)*($EJ101/SUMIF(振分, $C101, 入力_北海道基本取引表!$EO$4:$EO$124))</f>
        <v>#DIV/0!</v>
      </c>
      <c r="EB101" s="214"/>
      <c r="EC101" s="215" t="e">
        <f t="shared" si="4"/>
        <v>#DIV/0!</v>
      </c>
      <c r="ED101" s="216" t="e">
        <f t="shared" si="5"/>
        <v>#DIV/0!</v>
      </c>
      <c r="EE101" s="214"/>
      <c r="EF101" s="216"/>
      <c r="EG101" s="216"/>
      <c r="EH101" s="214"/>
      <c r="EI101" s="216"/>
      <c r="EJ101" s="216">
        <v>0</v>
      </c>
    </row>
    <row r="102" spans="2:140" s="6" customFormat="1" ht="12" x14ac:dyDescent="0.25">
      <c r="B102" s="53" t="s">
        <v>160</v>
      </c>
      <c r="C102" s="192" t="str">
        <v>-</v>
      </c>
      <c r="D102" s="211">
        <f>D$133*計算_投入係数表!D102</f>
        <v>0</v>
      </c>
      <c r="E102" s="212">
        <f>E$133*計算_投入係数表!E102</f>
        <v>0</v>
      </c>
      <c r="F102" s="212">
        <f>F$133*計算_投入係数表!F102</f>
        <v>0</v>
      </c>
      <c r="G102" s="212">
        <f>G$133*計算_投入係数表!G102</f>
        <v>0</v>
      </c>
      <c r="H102" s="212">
        <f>H$133*計算_投入係数表!H102</f>
        <v>0</v>
      </c>
      <c r="I102" s="212">
        <f>I$133*計算_投入係数表!I102</f>
        <v>0</v>
      </c>
      <c r="J102" s="212">
        <f>J$133*計算_投入係数表!J102</f>
        <v>0</v>
      </c>
      <c r="K102" s="212">
        <f>K$133*計算_投入係数表!K102</f>
        <v>0</v>
      </c>
      <c r="L102" s="212">
        <f>L$133*計算_投入係数表!L102</f>
        <v>0</v>
      </c>
      <c r="M102" s="212">
        <f>M$133*計算_投入係数表!M102</f>
        <v>0</v>
      </c>
      <c r="N102" s="212">
        <f>N$133*計算_投入係数表!N102</f>
        <v>0</v>
      </c>
      <c r="O102" s="212">
        <f>O$133*計算_投入係数表!O102</f>
        <v>0</v>
      </c>
      <c r="P102" s="212">
        <f>P$133*計算_投入係数表!P102</f>
        <v>0</v>
      </c>
      <c r="Q102" s="212" t="e">
        <f>Q$133*計算_投入係数表!Q102</f>
        <v>#DIV/0!</v>
      </c>
      <c r="R102" s="212" t="e">
        <f>R$133*計算_投入係数表!R102</f>
        <v>#DIV/0!</v>
      </c>
      <c r="S102" s="212" t="e">
        <f>S$133*計算_投入係数表!S102</f>
        <v>#DIV/0!</v>
      </c>
      <c r="T102" s="212" t="e">
        <f>T$133*計算_投入係数表!T102</f>
        <v>#DIV/0!</v>
      </c>
      <c r="U102" s="212" t="e">
        <f>U$133*計算_投入係数表!U102</f>
        <v>#DIV/0!</v>
      </c>
      <c r="V102" s="212" t="e">
        <f>V$133*計算_投入係数表!V102</f>
        <v>#DIV/0!</v>
      </c>
      <c r="W102" s="212" t="e">
        <f>W$133*計算_投入係数表!W102</f>
        <v>#DIV/0!</v>
      </c>
      <c r="X102" s="212" t="e">
        <f>X$133*計算_投入係数表!X102</f>
        <v>#DIV/0!</v>
      </c>
      <c r="Y102" s="212" t="e">
        <f>Y$133*計算_投入係数表!Y102</f>
        <v>#DIV/0!</v>
      </c>
      <c r="Z102" s="212" t="e">
        <f>Z$133*計算_投入係数表!Z102</f>
        <v>#DIV/0!</v>
      </c>
      <c r="AA102" s="212" t="e">
        <f>AA$133*計算_投入係数表!AA102</f>
        <v>#DIV/0!</v>
      </c>
      <c r="AB102" s="212" t="e">
        <f>AB$133*計算_投入係数表!AB102</f>
        <v>#DIV/0!</v>
      </c>
      <c r="AC102" s="212" t="e">
        <f>AC$133*計算_投入係数表!AC102</f>
        <v>#DIV/0!</v>
      </c>
      <c r="AD102" s="212" t="e">
        <f>AD$133*計算_投入係数表!AD102</f>
        <v>#DIV/0!</v>
      </c>
      <c r="AE102" s="212" t="e">
        <f>AE$133*計算_投入係数表!AE102</f>
        <v>#DIV/0!</v>
      </c>
      <c r="AF102" s="212" t="e">
        <f>AF$133*計算_投入係数表!AF102</f>
        <v>#DIV/0!</v>
      </c>
      <c r="AG102" s="212" t="e">
        <f>AG$133*計算_投入係数表!AG102</f>
        <v>#DIV/0!</v>
      </c>
      <c r="AH102" s="212" t="e">
        <f>AH$133*計算_投入係数表!AH102</f>
        <v>#DIV/0!</v>
      </c>
      <c r="AI102" s="212" t="e">
        <f>AI$133*計算_投入係数表!AI102</f>
        <v>#DIV/0!</v>
      </c>
      <c r="AJ102" s="212" t="e">
        <f>AJ$133*計算_投入係数表!AJ102</f>
        <v>#DIV/0!</v>
      </c>
      <c r="AK102" s="212" t="e">
        <f>AK$133*計算_投入係数表!AK102</f>
        <v>#DIV/0!</v>
      </c>
      <c r="AL102" s="212" t="e">
        <f>AL$133*計算_投入係数表!AL102</f>
        <v>#DIV/0!</v>
      </c>
      <c r="AM102" s="212" t="e">
        <f>AM$133*計算_投入係数表!AM102</f>
        <v>#DIV/0!</v>
      </c>
      <c r="AN102" s="212" t="e">
        <f>AN$133*計算_投入係数表!AN102</f>
        <v>#DIV/0!</v>
      </c>
      <c r="AO102" s="212" t="e">
        <f>AO$133*計算_投入係数表!AO102</f>
        <v>#DIV/0!</v>
      </c>
      <c r="AP102" s="212" t="e">
        <f>AP$133*計算_投入係数表!AP102</f>
        <v>#DIV/0!</v>
      </c>
      <c r="AQ102" s="212" t="e">
        <f>AQ$133*計算_投入係数表!AQ102</f>
        <v>#DIV/0!</v>
      </c>
      <c r="AR102" s="212" t="e">
        <f>AR$133*計算_投入係数表!AR102</f>
        <v>#DIV/0!</v>
      </c>
      <c r="AS102" s="212" t="e">
        <f>AS$133*計算_投入係数表!AS102</f>
        <v>#DIV/0!</v>
      </c>
      <c r="AT102" s="212" t="e">
        <f>AT$133*計算_投入係数表!AT102</f>
        <v>#DIV/0!</v>
      </c>
      <c r="AU102" s="212" t="e">
        <f>AU$133*計算_投入係数表!AU102</f>
        <v>#DIV/0!</v>
      </c>
      <c r="AV102" s="212" t="e">
        <f>AV$133*計算_投入係数表!AV102</f>
        <v>#DIV/0!</v>
      </c>
      <c r="AW102" s="212" t="e">
        <f>AW$133*計算_投入係数表!AW102</f>
        <v>#DIV/0!</v>
      </c>
      <c r="AX102" s="212" t="e">
        <f>AX$133*計算_投入係数表!AX102</f>
        <v>#DIV/0!</v>
      </c>
      <c r="AY102" s="212" t="e">
        <f>AY$133*計算_投入係数表!AY102</f>
        <v>#DIV/0!</v>
      </c>
      <c r="AZ102" s="212" t="e">
        <f>AZ$133*計算_投入係数表!AZ102</f>
        <v>#DIV/0!</v>
      </c>
      <c r="BA102" s="212" t="e">
        <f>BA$133*計算_投入係数表!BA102</f>
        <v>#DIV/0!</v>
      </c>
      <c r="BB102" s="212" t="e">
        <f>BB$133*計算_投入係数表!BB102</f>
        <v>#DIV/0!</v>
      </c>
      <c r="BC102" s="212" t="e">
        <f>BC$133*計算_投入係数表!BC102</f>
        <v>#DIV/0!</v>
      </c>
      <c r="BD102" s="212" t="e">
        <f>BD$133*計算_投入係数表!BD102</f>
        <v>#DIV/0!</v>
      </c>
      <c r="BE102" s="212" t="e">
        <f>BE$133*計算_投入係数表!BE102</f>
        <v>#DIV/0!</v>
      </c>
      <c r="BF102" s="212" t="e">
        <f>BF$133*計算_投入係数表!BF102</f>
        <v>#DIV/0!</v>
      </c>
      <c r="BG102" s="212" t="e">
        <f>BG$133*計算_投入係数表!BG102</f>
        <v>#DIV/0!</v>
      </c>
      <c r="BH102" s="212" t="e">
        <f>BH$133*計算_投入係数表!BH102</f>
        <v>#DIV/0!</v>
      </c>
      <c r="BI102" s="212" t="e">
        <f>BI$133*計算_投入係数表!BI102</f>
        <v>#DIV/0!</v>
      </c>
      <c r="BJ102" s="212" t="e">
        <f>BJ$133*計算_投入係数表!BJ102</f>
        <v>#DIV/0!</v>
      </c>
      <c r="BK102" s="212" t="e">
        <f>BK$133*計算_投入係数表!BK102</f>
        <v>#DIV/0!</v>
      </c>
      <c r="BL102" s="212" t="e">
        <f>BL$133*計算_投入係数表!BL102</f>
        <v>#DIV/0!</v>
      </c>
      <c r="BM102" s="212" t="e">
        <f>BM$133*計算_投入係数表!BM102</f>
        <v>#DIV/0!</v>
      </c>
      <c r="BN102" s="212" t="e">
        <f>BN$133*計算_投入係数表!BN102</f>
        <v>#DIV/0!</v>
      </c>
      <c r="BO102" s="212" t="e">
        <f>BO$133*計算_投入係数表!BO102</f>
        <v>#DIV/0!</v>
      </c>
      <c r="BP102" s="212" t="e">
        <f>BP$133*計算_投入係数表!BP102</f>
        <v>#DIV/0!</v>
      </c>
      <c r="BQ102" s="212" t="e">
        <f>BQ$133*計算_投入係数表!BQ102</f>
        <v>#DIV/0!</v>
      </c>
      <c r="BR102" s="212" t="e">
        <f>BR$133*計算_投入係数表!BR102</f>
        <v>#DIV/0!</v>
      </c>
      <c r="BS102" s="212" t="e">
        <f>BS$133*計算_投入係数表!BS102</f>
        <v>#DIV/0!</v>
      </c>
      <c r="BT102" s="212" t="e">
        <f>BT$133*計算_投入係数表!BT102</f>
        <v>#DIV/0!</v>
      </c>
      <c r="BU102" s="212" t="e">
        <f>BU$133*計算_投入係数表!BU102</f>
        <v>#DIV/0!</v>
      </c>
      <c r="BV102" s="212" t="e">
        <f>BV$133*計算_投入係数表!BV102</f>
        <v>#DIV/0!</v>
      </c>
      <c r="BW102" s="212" t="e">
        <f>BW$133*計算_投入係数表!BW102</f>
        <v>#DIV/0!</v>
      </c>
      <c r="BX102" s="212" t="e">
        <f>BX$133*計算_投入係数表!BX102</f>
        <v>#DIV/0!</v>
      </c>
      <c r="BY102" s="212" t="e">
        <f>BY$133*計算_投入係数表!BY102</f>
        <v>#DIV/0!</v>
      </c>
      <c r="BZ102" s="212" t="e">
        <f>BZ$133*計算_投入係数表!BZ102</f>
        <v>#DIV/0!</v>
      </c>
      <c r="CA102" s="212" t="e">
        <f>CA$133*計算_投入係数表!CA102</f>
        <v>#DIV/0!</v>
      </c>
      <c r="CB102" s="212" t="e">
        <f>CB$133*計算_投入係数表!CB102</f>
        <v>#DIV/0!</v>
      </c>
      <c r="CC102" s="212" t="e">
        <f>CC$133*計算_投入係数表!CC102</f>
        <v>#DIV/0!</v>
      </c>
      <c r="CD102" s="212" t="e">
        <f>CD$133*計算_投入係数表!CD102</f>
        <v>#DIV/0!</v>
      </c>
      <c r="CE102" s="212" t="e">
        <f>CE$133*計算_投入係数表!CE102</f>
        <v>#DIV/0!</v>
      </c>
      <c r="CF102" s="212" t="e">
        <f>CF$133*計算_投入係数表!CF102</f>
        <v>#DIV/0!</v>
      </c>
      <c r="CG102" s="212" t="e">
        <f>CG$133*計算_投入係数表!CG102</f>
        <v>#DIV/0!</v>
      </c>
      <c r="CH102" s="212" t="e">
        <f>CH$133*計算_投入係数表!CH102</f>
        <v>#DIV/0!</v>
      </c>
      <c r="CI102" s="212" t="e">
        <f>CI$133*計算_投入係数表!CI102</f>
        <v>#DIV/0!</v>
      </c>
      <c r="CJ102" s="212" t="e">
        <f>CJ$133*計算_投入係数表!CJ102</f>
        <v>#DIV/0!</v>
      </c>
      <c r="CK102" s="212" t="e">
        <f>CK$133*計算_投入係数表!CK102</f>
        <v>#DIV/0!</v>
      </c>
      <c r="CL102" s="212" t="e">
        <f>CL$133*計算_投入係数表!CL102</f>
        <v>#DIV/0!</v>
      </c>
      <c r="CM102" s="212" t="e">
        <f>CM$133*計算_投入係数表!CM102</f>
        <v>#DIV/0!</v>
      </c>
      <c r="CN102" s="212" t="e">
        <f>CN$133*計算_投入係数表!CN102</f>
        <v>#DIV/0!</v>
      </c>
      <c r="CO102" s="212" t="e">
        <f>CO$133*計算_投入係数表!CO102</f>
        <v>#DIV/0!</v>
      </c>
      <c r="CP102" s="212" t="e">
        <f>CP$133*計算_投入係数表!CP102</f>
        <v>#DIV/0!</v>
      </c>
      <c r="CQ102" s="212" t="e">
        <f>CQ$133*計算_投入係数表!CQ102</f>
        <v>#DIV/0!</v>
      </c>
      <c r="CR102" s="212" t="e">
        <f>CR$133*計算_投入係数表!CR102</f>
        <v>#DIV/0!</v>
      </c>
      <c r="CS102" s="212" t="e">
        <f>CS$133*計算_投入係数表!CS102</f>
        <v>#DIV/0!</v>
      </c>
      <c r="CT102" s="212" t="e">
        <f>CT$133*計算_投入係数表!CT102</f>
        <v>#DIV/0!</v>
      </c>
      <c r="CU102" s="212" t="e">
        <f>CU$133*計算_投入係数表!CU102</f>
        <v>#DIV/0!</v>
      </c>
      <c r="CV102" s="212" t="e">
        <f>CV$133*計算_投入係数表!CV102</f>
        <v>#DIV/0!</v>
      </c>
      <c r="CW102" s="212" t="e">
        <f>CW$133*計算_投入係数表!CW102</f>
        <v>#DIV/0!</v>
      </c>
      <c r="CX102" s="212" t="e">
        <f>CX$133*計算_投入係数表!CX102</f>
        <v>#DIV/0!</v>
      </c>
      <c r="CY102" s="212" t="e">
        <f>CY$133*計算_投入係数表!CY102</f>
        <v>#DIV/0!</v>
      </c>
      <c r="CZ102" s="212" t="e">
        <f>CZ$133*計算_投入係数表!CZ102</f>
        <v>#DIV/0!</v>
      </c>
      <c r="DA102" s="212" t="e">
        <f>DA$133*計算_投入係数表!DA102</f>
        <v>#DIV/0!</v>
      </c>
      <c r="DB102" s="212" t="e">
        <f>DB$133*計算_投入係数表!DB102</f>
        <v>#DIV/0!</v>
      </c>
      <c r="DC102" s="212" t="e">
        <f>DC$133*計算_投入係数表!DC102</f>
        <v>#DIV/0!</v>
      </c>
      <c r="DD102" s="212" t="e">
        <f>DD$133*計算_投入係数表!DD102</f>
        <v>#DIV/0!</v>
      </c>
      <c r="DE102" s="212" t="e">
        <f>DE$133*計算_投入係数表!DE102</f>
        <v>#DIV/0!</v>
      </c>
      <c r="DF102" s="212" t="e">
        <f>DF$133*計算_投入係数表!DF102</f>
        <v>#DIV/0!</v>
      </c>
      <c r="DG102" s="212" t="e">
        <f>DG$133*計算_投入係数表!DG102</f>
        <v>#DIV/0!</v>
      </c>
      <c r="DH102" s="212" t="e">
        <f>DH$133*計算_投入係数表!DH102</f>
        <v>#DIV/0!</v>
      </c>
      <c r="DI102" s="212" t="e">
        <f>DI$133*計算_投入係数表!DI102</f>
        <v>#DIV/0!</v>
      </c>
      <c r="DJ102" s="212" t="e">
        <f>DJ$133*計算_投入係数表!DJ102</f>
        <v>#DIV/0!</v>
      </c>
      <c r="DK102" s="212" t="e">
        <f>DK$133*計算_投入係数表!DK102</f>
        <v>#DIV/0!</v>
      </c>
      <c r="DL102" s="212" t="e">
        <f>DL$133*計算_投入係数表!DL102</f>
        <v>#DIV/0!</v>
      </c>
      <c r="DM102" s="212" t="e">
        <f>DM$133*計算_投入係数表!DM102</f>
        <v>#DIV/0!</v>
      </c>
      <c r="DN102" s="212" t="e">
        <f>DN$133*計算_投入係数表!DN102</f>
        <v>#DIV/0!</v>
      </c>
      <c r="DO102" s="212" t="e">
        <f>DO$133*計算_投入係数表!DO102</f>
        <v>#DIV/0!</v>
      </c>
      <c r="DP102" s="212" t="e">
        <f>DP$133*計算_投入係数表!DP102</f>
        <v>#DIV/0!</v>
      </c>
      <c r="DQ102" s="212" t="e">
        <f>DQ$133*計算_投入係数表!DQ102</f>
        <v>#DIV/0!</v>
      </c>
      <c r="DR102" s="212" t="e">
        <f>DR$133*計算_投入係数表!DR102</f>
        <v>#DIV/0!</v>
      </c>
      <c r="DS102" s="212" t="e">
        <f>DS$133*計算_投入係数表!DS102</f>
        <v>#DIV/0!</v>
      </c>
      <c r="DT102" s="213">
        <f t="shared" si="3"/>
        <v>0</v>
      </c>
      <c r="DU102" s="214">
        <f>SUMIF(振分, $C102, 入力_北海道基本取引表!DU$4:DU$124)*($DV$140/$DW$140)</f>
        <v>0</v>
      </c>
      <c r="DV102" s="214">
        <f>SUMIF(振分, $C102, 入力_北海道基本取引表!DV$4:DV$124)*(入力!$D$718/入力!$F$718)</f>
        <v>0</v>
      </c>
      <c r="DW102" s="214">
        <f>SUMIF(振分, $C102, 入力_北海道基本取引表!DW$4:DW$124)*(計算_基本取引表_調整前!$DV$141/計算_基本取引表_調整前!$DW$141)</f>
        <v>0</v>
      </c>
      <c r="DX102" s="214">
        <f>SUMIF(振分, $C102, 入力_北海道基本取引表!DX$4:DX$124)*(計算_基本取引表_調整前!$DV$142/計算_基本取引表_調整前!$DW$142)</f>
        <v>0</v>
      </c>
      <c r="DY102" s="214">
        <f>SUMIF(振分, $C102, 入力_北海道基本取引表!DY$4:DY$124)*(入力!$D$700/入力!$F$700)</f>
        <v>0</v>
      </c>
      <c r="DZ102" s="214">
        <f>SUMIF(振分, $C102, 入力_北海道基本取引表!DZ$4:DZ$124)*($DV$140/$DW$140)</f>
        <v>0</v>
      </c>
      <c r="EA102" s="214" t="e">
        <f>SUMIF(振分, $C102, 入力_北海道基本取引表!EA$4:EA$124)*($EJ102/SUMIF(振分, $C102, 入力_北海道基本取引表!$EO$4:$EO$124))</f>
        <v>#DIV/0!</v>
      </c>
      <c r="EB102" s="214"/>
      <c r="EC102" s="215" t="e">
        <f t="shared" si="4"/>
        <v>#DIV/0!</v>
      </c>
      <c r="ED102" s="216" t="e">
        <f t="shared" si="5"/>
        <v>#DIV/0!</v>
      </c>
      <c r="EE102" s="214"/>
      <c r="EF102" s="216"/>
      <c r="EG102" s="216"/>
      <c r="EH102" s="214"/>
      <c r="EI102" s="216"/>
      <c r="EJ102" s="216">
        <v>0</v>
      </c>
    </row>
    <row r="103" spans="2:140" s="6" customFormat="1" ht="12" x14ac:dyDescent="0.25">
      <c r="B103" s="53" t="s">
        <v>162</v>
      </c>
      <c r="C103" s="198" t="str">
        <v>-</v>
      </c>
      <c r="D103" s="223">
        <f>D$133*計算_投入係数表!D103</f>
        <v>0</v>
      </c>
      <c r="E103" s="224">
        <f>E$133*計算_投入係数表!E103</f>
        <v>0</v>
      </c>
      <c r="F103" s="224">
        <f>F$133*計算_投入係数表!F103</f>
        <v>0</v>
      </c>
      <c r="G103" s="224">
        <f>G$133*計算_投入係数表!G103</f>
        <v>0</v>
      </c>
      <c r="H103" s="224">
        <f>H$133*計算_投入係数表!H103</f>
        <v>0</v>
      </c>
      <c r="I103" s="224">
        <f>I$133*計算_投入係数表!I103</f>
        <v>0</v>
      </c>
      <c r="J103" s="224">
        <f>J$133*計算_投入係数表!J103</f>
        <v>0</v>
      </c>
      <c r="K103" s="224">
        <f>K$133*計算_投入係数表!K103</f>
        <v>0</v>
      </c>
      <c r="L103" s="224">
        <f>L$133*計算_投入係数表!L103</f>
        <v>0</v>
      </c>
      <c r="M103" s="224">
        <f>M$133*計算_投入係数表!M103</f>
        <v>0</v>
      </c>
      <c r="N103" s="224">
        <f>N$133*計算_投入係数表!N103</f>
        <v>0</v>
      </c>
      <c r="O103" s="224">
        <f>O$133*計算_投入係数表!O103</f>
        <v>0</v>
      </c>
      <c r="P103" s="224">
        <f>P$133*計算_投入係数表!P103</f>
        <v>0</v>
      </c>
      <c r="Q103" s="224" t="e">
        <f>Q$133*計算_投入係数表!Q103</f>
        <v>#DIV/0!</v>
      </c>
      <c r="R103" s="224" t="e">
        <f>R$133*計算_投入係数表!R103</f>
        <v>#DIV/0!</v>
      </c>
      <c r="S103" s="224" t="e">
        <f>S$133*計算_投入係数表!S103</f>
        <v>#DIV/0!</v>
      </c>
      <c r="T103" s="224" t="e">
        <f>T$133*計算_投入係数表!T103</f>
        <v>#DIV/0!</v>
      </c>
      <c r="U103" s="224" t="e">
        <f>U$133*計算_投入係数表!U103</f>
        <v>#DIV/0!</v>
      </c>
      <c r="V103" s="224" t="e">
        <f>V$133*計算_投入係数表!V103</f>
        <v>#DIV/0!</v>
      </c>
      <c r="W103" s="224" t="e">
        <f>W$133*計算_投入係数表!W103</f>
        <v>#DIV/0!</v>
      </c>
      <c r="X103" s="224" t="e">
        <f>X$133*計算_投入係数表!X103</f>
        <v>#DIV/0!</v>
      </c>
      <c r="Y103" s="224" t="e">
        <f>Y$133*計算_投入係数表!Y103</f>
        <v>#DIV/0!</v>
      </c>
      <c r="Z103" s="224" t="e">
        <f>Z$133*計算_投入係数表!Z103</f>
        <v>#DIV/0!</v>
      </c>
      <c r="AA103" s="224" t="e">
        <f>AA$133*計算_投入係数表!AA103</f>
        <v>#DIV/0!</v>
      </c>
      <c r="AB103" s="224" t="e">
        <f>AB$133*計算_投入係数表!AB103</f>
        <v>#DIV/0!</v>
      </c>
      <c r="AC103" s="224" t="e">
        <f>AC$133*計算_投入係数表!AC103</f>
        <v>#DIV/0!</v>
      </c>
      <c r="AD103" s="224" t="e">
        <f>AD$133*計算_投入係数表!AD103</f>
        <v>#DIV/0!</v>
      </c>
      <c r="AE103" s="224" t="e">
        <f>AE$133*計算_投入係数表!AE103</f>
        <v>#DIV/0!</v>
      </c>
      <c r="AF103" s="224" t="e">
        <f>AF$133*計算_投入係数表!AF103</f>
        <v>#DIV/0!</v>
      </c>
      <c r="AG103" s="224" t="e">
        <f>AG$133*計算_投入係数表!AG103</f>
        <v>#DIV/0!</v>
      </c>
      <c r="AH103" s="224" t="e">
        <f>AH$133*計算_投入係数表!AH103</f>
        <v>#DIV/0!</v>
      </c>
      <c r="AI103" s="224" t="e">
        <f>AI$133*計算_投入係数表!AI103</f>
        <v>#DIV/0!</v>
      </c>
      <c r="AJ103" s="224" t="e">
        <f>AJ$133*計算_投入係数表!AJ103</f>
        <v>#DIV/0!</v>
      </c>
      <c r="AK103" s="224" t="e">
        <f>AK$133*計算_投入係数表!AK103</f>
        <v>#DIV/0!</v>
      </c>
      <c r="AL103" s="224" t="e">
        <f>AL$133*計算_投入係数表!AL103</f>
        <v>#DIV/0!</v>
      </c>
      <c r="AM103" s="224" t="e">
        <f>AM$133*計算_投入係数表!AM103</f>
        <v>#DIV/0!</v>
      </c>
      <c r="AN103" s="224" t="e">
        <f>AN$133*計算_投入係数表!AN103</f>
        <v>#DIV/0!</v>
      </c>
      <c r="AO103" s="224" t="e">
        <f>AO$133*計算_投入係数表!AO103</f>
        <v>#DIV/0!</v>
      </c>
      <c r="AP103" s="224" t="e">
        <f>AP$133*計算_投入係数表!AP103</f>
        <v>#DIV/0!</v>
      </c>
      <c r="AQ103" s="224" t="e">
        <f>AQ$133*計算_投入係数表!AQ103</f>
        <v>#DIV/0!</v>
      </c>
      <c r="AR103" s="224" t="e">
        <f>AR$133*計算_投入係数表!AR103</f>
        <v>#DIV/0!</v>
      </c>
      <c r="AS103" s="224" t="e">
        <f>AS$133*計算_投入係数表!AS103</f>
        <v>#DIV/0!</v>
      </c>
      <c r="AT103" s="224" t="e">
        <f>AT$133*計算_投入係数表!AT103</f>
        <v>#DIV/0!</v>
      </c>
      <c r="AU103" s="224" t="e">
        <f>AU$133*計算_投入係数表!AU103</f>
        <v>#DIV/0!</v>
      </c>
      <c r="AV103" s="224" t="e">
        <f>AV$133*計算_投入係数表!AV103</f>
        <v>#DIV/0!</v>
      </c>
      <c r="AW103" s="224" t="e">
        <f>AW$133*計算_投入係数表!AW103</f>
        <v>#DIV/0!</v>
      </c>
      <c r="AX103" s="224" t="e">
        <f>AX$133*計算_投入係数表!AX103</f>
        <v>#DIV/0!</v>
      </c>
      <c r="AY103" s="224" t="e">
        <f>AY$133*計算_投入係数表!AY103</f>
        <v>#DIV/0!</v>
      </c>
      <c r="AZ103" s="224" t="e">
        <f>AZ$133*計算_投入係数表!AZ103</f>
        <v>#DIV/0!</v>
      </c>
      <c r="BA103" s="224" t="e">
        <f>BA$133*計算_投入係数表!BA103</f>
        <v>#DIV/0!</v>
      </c>
      <c r="BB103" s="224" t="e">
        <f>BB$133*計算_投入係数表!BB103</f>
        <v>#DIV/0!</v>
      </c>
      <c r="BC103" s="224" t="e">
        <f>BC$133*計算_投入係数表!BC103</f>
        <v>#DIV/0!</v>
      </c>
      <c r="BD103" s="224" t="e">
        <f>BD$133*計算_投入係数表!BD103</f>
        <v>#DIV/0!</v>
      </c>
      <c r="BE103" s="224" t="e">
        <f>BE$133*計算_投入係数表!BE103</f>
        <v>#DIV/0!</v>
      </c>
      <c r="BF103" s="224" t="e">
        <f>BF$133*計算_投入係数表!BF103</f>
        <v>#DIV/0!</v>
      </c>
      <c r="BG103" s="224" t="e">
        <f>BG$133*計算_投入係数表!BG103</f>
        <v>#DIV/0!</v>
      </c>
      <c r="BH103" s="224" t="e">
        <f>BH$133*計算_投入係数表!BH103</f>
        <v>#DIV/0!</v>
      </c>
      <c r="BI103" s="224" t="e">
        <f>BI$133*計算_投入係数表!BI103</f>
        <v>#DIV/0!</v>
      </c>
      <c r="BJ103" s="224" t="e">
        <f>BJ$133*計算_投入係数表!BJ103</f>
        <v>#DIV/0!</v>
      </c>
      <c r="BK103" s="224" t="e">
        <f>BK$133*計算_投入係数表!BK103</f>
        <v>#DIV/0!</v>
      </c>
      <c r="BL103" s="224" t="e">
        <f>BL$133*計算_投入係数表!BL103</f>
        <v>#DIV/0!</v>
      </c>
      <c r="BM103" s="224" t="e">
        <f>BM$133*計算_投入係数表!BM103</f>
        <v>#DIV/0!</v>
      </c>
      <c r="BN103" s="224" t="e">
        <f>BN$133*計算_投入係数表!BN103</f>
        <v>#DIV/0!</v>
      </c>
      <c r="BO103" s="224" t="e">
        <f>BO$133*計算_投入係数表!BO103</f>
        <v>#DIV/0!</v>
      </c>
      <c r="BP103" s="224" t="e">
        <f>BP$133*計算_投入係数表!BP103</f>
        <v>#DIV/0!</v>
      </c>
      <c r="BQ103" s="224" t="e">
        <f>BQ$133*計算_投入係数表!BQ103</f>
        <v>#DIV/0!</v>
      </c>
      <c r="BR103" s="224" t="e">
        <f>BR$133*計算_投入係数表!BR103</f>
        <v>#DIV/0!</v>
      </c>
      <c r="BS103" s="224" t="e">
        <f>BS$133*計算_投入係数表!BS103</f>
        <v>#DIV/0!</v>
      </c>
      <c r="BT103" s="224" t="e">
        <f>BT$133*計算_投入係数表!BT103</f>
        <v>#DIV/0!</v>
      </c>
      <c r="BU103" s="224" t="e">
        <f>BU$133*計算_投入係数表!BU103</f>
        <v>#DIV/0!</v>
      </c>
      <c r="BV103" s="224" t="e">
        <f>BV$133*計算_投入係数表!BV103</f>
        <v>#DIV/0!</v>
      </c>
      <c r="BW103" s="224" t="e">
        <f>BW$133*計算_投入係数表!BW103</f>
        <v>#DIV/0!</v>
      </c>
      <c r="BX103" s="224" t="e">
        <f>BX$133*計算_投入係数表!BX103</f>
        <v>#DIV/0!</v>
      </c>
      <c r="BY103" s="224" t="e">
        <f>BY$133*計算_投入係数表!BY103</f>
        <v>#DIV/0!</v>
      </c>
      <c r="BZ103" s="224" t="e">
        <f>BZ$133*計算_投入係数表!BZ103</f>
        <v>#DIV/0!</v>
      </c>
      <c r="CA103" s="224" t="e">
        <f>CA$133*計算_投入係数表!CA103</f>
        <v>#DIV/0!</v>
      </c>
      <c r="CB103" s="224" t="e">
        <f>CB$133*計算_投入係数表!CB103</f>
        <v>#DIV/0!</v>
      </c>
      <c r="CC103" s="224" t="e">
        <f>CC$133*計算_投入係数表!CC103</f>
        <v>#DIV/0!</v>
      </c>
      <c r="CD103" s="224" t="e">
        <f>CD$133*計算_投入係数表!CD103</f>
        <v>#DIV/0!</v>
      </c>
      <c r="CE103" s="224" t="e">
        <f>CE$133*計算_投入係数表!CE103</f>
        <v>#DIV/0!</v>
      </c>
      <c r="CF103" s="224" t="e">
        <f>CF$133*計算_投入係数表!CF103</f>
        <v>#DIV/0!</v>
      </c>
      <c r="CG103" s="224" t="e">
        <f>CG$133*計算_投入係数表!CG103</f>
        <v>#DIV/0!</v>
      </c>
      <c r="CH103" s="224" t="e">
        <f>CH$133*計算_投入係数表!CH103</f>
        <v>#DIV/0!</v>
      </c>
      <c r="CI103" s="224" t="e">
        <f>CI$133*計算_投入係数表!CI103</f>
        <v>#DIV/0!</v>
      </c>
      <c r="CJ103" s="224" t="e">
        <f>CJ$133*計算_投入係数表!CJ103</f>
        <v>#DIV/0!</v>
      </c>
      <c r="CK103" s="224" t="e">
        <f>CK$133*計算_投入係数表!CK103</f>
        <v>#DIV/0!</v>
      </c>
      <c r="CL103" s="224" t="e">
        <f>CL$133*計算_投入係数表!CL103</f>
        <v>#DIV/0!</v>
      </c>
      <c r="CM103" s="224" t="e">
        <f>CM$133*計算_投入係数表!CM103</f>
        <v>#DIV/0!</v>
      </c>
      <c r="CN103" s="224" t="e">
        <f>CN$133*計算_投入係数表!CN103</f>
        <v>#DIV/0!</v>
      </c>
      <c r="CO103" s="224" t="e">
        <f>CO$133*計算_投入係数表!CO103</f>
        <v>#DIV/0!</v>
      </c>
      <c r="CP103" s="224" t="e">
        <f>CP$133*計算_投入係数表!CP103</f>
        <v>#DIV/0!</v>
      </c>
      <c r="CQ103" s="224" t="e">
        <f>CQ$133*計算_投入係数表!CQ103</f>
        <v>#DIV/0!</v>
      </c>
      <c r="CR103" s="224" t="e">
        <f>CR$133*計算_投入係数表!CR103</f>
        <v>#DIV/0!</v>
      </c>
      <c r="CS103" s="224" t="e">
        <f>CS$133*計算_投入係数表!CS103</f>
        <v>#DIV/0!</v>
      </c>
      <c r="CT103" s="224" t="e">
        <f>CT$133*計算_投入係数表!CT103</f>
        <v>#DIV/0!</v>
      </c>
      <c r="CU103" s="224" t="e">
        <f>CU$133*計算_投入係数表!CU103</f>
        <v>#DIV/0!</v>
      </c>
      <c r="CV103" s="224" t="e">
        <f>CV$133*計算_投入係数表!CV103</f>
        <v>#DIV/0!</v>
      </c>
      <c r="CW103" s="224" t="e">
        <f>CW$133*計算_投入係数表!CW103</f>
        <v>#DIV/0!</v>
      </c>
      <c r="CX103" s="224" t="e">
        <f>CX$133*計算_投入係数表!CX103</f>
        <v>#DIV/0!</v>
      </c>
      <c r="CY103" s="224" t="e">
        <f>CY$133*計算_投入係数表!CY103</f>
        <v>#DIV/0!</v>
      </c>
      <c r="CZ103" s="224" t="e">
        <f>CZ$133*計算_投入係数表!CZ103</f>
        <v>#DIV/0!</v>
      </c>
      <c r="DA103" s="224" t="e">
        <f>DA$133*計算_投入係数表!DA103</f>
        <v>#DIV/0!</v>
      </c>
      <c r="DB103" s="224" t="e">
        <f>DB$133*計算_投入係数表!DB103</f>
        <v>#DIV/0!</v>
      </c>
      <c r="DC103" s="224" t="e">
        <f>DC$133*計算_投入係数表!DC103</f>
        <v>#DIV/0!</v>
      </c>
      <c r="DD103" s="224" t="e">
        <f>DD$133*計算_投入係数表!DD103</f>
        <v>#DIV/0!</v>
      </c>
      <c r="DE103" s="224" t="e">
        <f>DE$133*計算_投入係数表!DE103</f>
        <v>#DIV/0!</v>
      </c>
      <c r="DF103" s="224" t="e">
        <f>DF$133*計算_投入係数表!DF103</f>
        <v>#DIV/0!</v>
      </c>
      <c r="DG103" s="224" t="e">
        <f>DG$133*計算_投入係数表!DG103</f>
        <v>#DIV/0!</v>
      </c>
      <c r="DH103" s="224" t="e">
        <f>DH$133*計算_投入係数表!DH103</f>
        <v>#DIV/0!</v>
      </c>
      <c r="DI103" s="224" t="e">
        <f>DI$133*計算_投入係数表!DI103</f>
        <v>#DIV/0!</v>
      </c>
      <c r="DJ103" s="224" t="e">
        <f>DJ$133*計算_投入係数表!DJ103</f>
        <v>#DIV/0!</v>
      </c>
      <c r="DK103" s="224" t="e">
        <f>DK$133*計算_投入係数表!DK103</f>
        <v>#DIV/0!</v>
      </c>
      <c r="DL103" s="224" t="e">
        <f>DL$133*計算_投入係数表!DL103</f>
        <v>#DIV/0!</v>
      </c>
      <c r="DM103" s="224" t="e">
        <f>DM$133*計算_投入係数表!DM103</f>
        <v>#DIV/0!</v>
      </c>
      <c r="DN103" s="224" t="e">
        <f>DN$133*計算_投入係数表!DN103</f>
        <v>#DIV/0!</v>
      </c>
      <c r="DO103" s="224" t="e">
        <f>DO$133*計算_投入係数表!DO103</f>
        <v>#DIV/0!</v>
      </c>
      <c r="DP103" s="224" t="e">
        <f>DP$133*計算_投入係数表!DP103</f>
        <v>#DIV/0!</v>
      </c>
      <c r="DQ103" s="224" t="e">
        <f>DQ$133*計算_投入係数表!DQ103</f>
        <v>#DIV/0!</v>
      </c>
      <c r="DR103" s="224" t="e">
        <f>DR$133*計算_投入係数表!DR103</f>
        <v>#DIV/0!</v>
      </c>
      <c r="DS103" s="224" t="e">
        <f>DS$133*計算_投入係数表!DS103</f>
        <v>#DIV/0!</v>
      </c>
      <c r="DT103" s="225">
        <f t="shared" si="3"/>
        <v>0</v>
      </c>
      <c r="DU103" s="214">
        <f>SUMIF(振分, $C103, 入力_北海道基本取引表!DU$4:DU$124)*($DV$140/$DW$140)</f>
        <v>0</v>
      </c>
      <c r="DV103" s="214">
        <f>SUMIF(振分, $C103, 入力_北海道基本取引表!DV$4:DV$124)*(入力!$D$718/入力!$F$718)</f>
        <v>0</v>
      </c>
      <c r="DW103" s="214">
        <f>SUMIF(振分, $C103, 入力_北海道基本取引表!DW$4:DW$124)*(計算_基本取引表_調整前!$DV$141/計算_基本取引表_調整前!$DW$141)</f>
        <v>0</v>
      </c>
      <c r="DX103" s="214">
        <f>SUMIF(振分, $C103, 入力_北海道基本取引表!DX$4:DX$124)*(計算_基本取引表_調整前!$DV$142/計算_基本取引表_調整前!$DW$142)</f>
        <v>0</v>
      </c>
      <c r="DY103" s="214">
        <f>SUMIF(振分, $C103, 入力_北海道基本取引表!DY$4:DY$124)*(入力!$D$700/入力!$F$700)</f>
        <v>0</v>
      </c>
      <c r="DZ103" s="214">
        <f>SUMIF(振分, $C103, 入力_北海道基本取引表!DZ$4:DZ$124)*($DV$140/$DW$140)</f>
        <v>0</v>
      </c>
      <c r="EA103" s="214" t="e">
        <f>SUMIF(振分, $C103, 入力_北海道基本取引表!EA$4:EA$124)*($EJ103/SUMIF(振分, $C103, 入力_北海道基本取引表!$EO$4:$EO$124))</f>
        <v>#DIV/0!</v>
      </c>
      <c r="EB103" s="214"/>
      <c r="EC103" s="215" t="e">
        <f t="shared" si="4"/>
        <v>#DIV/0!</v>
      </c>
      <c r="ED103" s="216" t="e">
        <f t="shared" si="5"/>
        <v>#DIV/0!</v>
      </c>
      <c r="EE103" s="214"/>
      <c r="EF103" s="216"/>
      <c r="EG103" s="216"/>
      <c r="EH103" s="214"/>
      <c r="EI103" s="216"/>
      <c r="EJ103" s="216">
        <v>0</v>
      </c>
    </row>
    <row r="104" spans="2:140" s="6" customFormat="1" ht="12" x14ac:dyDescent="0.25">
      <c r="B104" s="53" t="s">
        <v>164</v>
      </c>
      <c r="C104" s="192" t="str">
        <v>-</v>
      </c>
      <c r="D104" s="211">
        <f>D$133*計算_投入係数表!D104</f>
        <v>0</v>
      </c>
      <c r="E104" s="212">
        <f>E$133*計算_投入係数表!E104</f>
        <v>0</v>
      </c>
      <c r="F104" s="212">
        <f>F$133*計算_投入係数表!F104</f>
        <v>0</v>
      </c>
      <c r="G104" s="212">
        <f>G$133*計算_投入係数表!G104</f>
        <v>0</v>
      </c>
      <c r="H104" s="212">
        <f>H$133*計算_投入係数表!H104</f>
        <v>0</v>
      </c>
      <c r="I104" s="212">
        <f>I$133*計算_投入係数表!I104</f>
        <v>0</v>
      </c>
      <c r="J104" s="212">
        <f>J$133*計算_投入係数表!J104</f>
        <v>0</v>
      </c>
      <c r="K104" s="212">
        <f>K$133*計算_投入係数表!K104</f>
        <v>0</v>
      </c>
      <c r="L104" s="212">
        <f>L$133*計算_投入係数表!L104</f>
        <v>0</v>
      </c>
      <c r="M104" s="212">
        <f>M$133*計算_投入係数表!M104</f>
        <v>0</v>
      </c>
      <c r="N104" s="212">
        <f>N$133*計算_投入係数表!N104</f>
        <v>0</v>
      </c>
      <c r="O104" s="212">
        <f>O$133*計算_投入係数表!O104</f>
        <v>0</v>
      </c>
      <c r="P104" s="212">
        <f>P$133*計算_投入係数表!P104</f>
        <v>0</v>
      </c>
      <c r="Q104" s="212" t="e">
        <f>Q$133*計算_投入係数表!Q104</f>
        <v>#DIV/0!</v>
      </c>
      <c r="R104" s="212" t="e">
        <f>R$133*計算_投入係数表!R104</f>
        <v>#DIV/0!</v>
      </c>
      <c r="S104" s="212" t="e">
        <f>S$133*計算_投入係数表!S104</f>
        <v>#DIV/0!</v>
      </c>
      <c r="T104" s="212" t="e">
        <f>T$133*計算_投入係数表!T104</f>
        <v>#DIV/0!</v>
      </c>
      <c r="U104" s="212" t="e">
        <f>U$133*計算_投入係数表!U104</f>
        <v>#DIV/0!</v>
      </c>
      <c r="V104" s="212" t="e">
        <f>V$133*計算_投入係数表!V104</f>
        <v>#DIV/0!</v>
      </c>
      <c r="W104" s="212" t="e">
        <f>W$133*計算_投入係数表!W104</f>
        <v>#DIV/0!</v>
      </c>
      <c r="X104" s="212" t="e">
        <f>X$133*計算_投入係数表!X104</f>
        <v>#DIV/0!</v>
      </c>
      <c r="Y104" s="212" t="e">
        <f>Y$133*計算_投入係数表!Y104</f>
        <v>#DIV/0!</v>
      </c>
      <c r="Z104" s="212" t="e">
        <f>Z$133*計算_投入係数表!Z104</f>
        <v>#DIV/0!</v>
      </c>
      <c r="AA104" s="212" t="e">
        <f>AA$133*計算_投入係数表!AA104</f>
        <v>#DIV/0!</v>
      </c>
      <c r="AB104" s="212" t="e">
        <f>AB$133*計算_投入係数表!AB104</f>
        <v>#DIV/0!</v>
      </c>
      <c r="AC104" s="212" t="e">
        <f>AC$133*計算_投入係数表!AC104</f>
        <v>#DIV/0!</v>
      </c>
      <c r="AD104" s="212" t="e">
        <f>AD$133*計算_投入係数表!AD104</f>
        <v>#DIV/0!</v>
      </c>
      <c r="AE104" s="212" t="e">
        <f>AE$133*計算_投入係数表!AE104</f>
        <v>#DIV/0!</v>
      </c>
      <c r="AF104" s="212" t="e">
        <f>AF$133*計算_投入係数表!AF104</f>
        <v>#DIV/0!</v>
      </c>
      <c r="AG104" s="212" t="e">
        <f>AG$133*計算_投入係数表!AG104</f>
        <v>#DIV/0!</v>
      </c>
      <c r="AH104" s="212" t="e">
        <f>AH$133*計算_投入係数表!AH104</f>
        <v>#DIV/0!</v>
      </c>
      <c r="AI104" s="212" t="e">
        <f>AI$133*計算_投入係数表!AI104</f>
        <v>#DIV/0!</v>
      </c>
      <c r="AJ104" s="212" t="e">
        <f>AJ$133*計算_投入係数表!AJ104</f>
        <v>#DIV/0!</v>
      </c>
      <c r="AK104" s="212" t="e">
        <f>AK$133*計算_投入係数表!AK104</f>
        <v>#DIV/0!</v>
      </c>
      <c r="AL104" s="212" t="e">
        <f>AL$133*計算_投入係数表!AL104</f>
        <v>#DIV/0!</v>
      </c>
      <c r="AM104" s="212" t="e">
        <f>AM$133*計算_投入係数表!AM104</f>
        <v>#DIV/0!</v>
      </c>
      <c r="AN104" s="212" t="e">
        <f>AN$133*計算_投入係数表!AN104</f>
        <v>#DIV/0!</v>
      </c>
      <c r="AO104" s="212" t="e">
        <f>AO$133*計算_投入係数表!AO104</f>
        <v>#DIV/0!</v>
      </c>
      <c r="AP104" s="212" t="e">
        <f>AP$133*計算_投入係数表!AP104</f>
        <v>#DIV/0!</v>
      </c>
      <c r="AQ104" s="212" t="e">
        <f>AQ$133*計算_投入係数表!AQ104</f>
        <v>#DIV/0!</v>
      </c>
      <c r="AR104" s="212" t="e">
        <f>AR$133*計算_投入係数表!AR104</f>
        <v>#DIV/0!</v>
      </c>
      <c r="AS104" s="212" t="e">
        <f>AS$133*計算_投入係数表!AS104</f>
        <v>#DIV/0!</v>
      </c>
      <c r="AT104" s="212" t="e">
        <f>AT$133*計算_投入係数表!AT104</f>
        <v>#DIV/0!</v>
      </c>
      <c r="AU104" s="212" t="e">
        <f>AU$133*計算_投入係数表!AU104</f>
        <v>#DIV/0!</v>
      </c>
      <c r="AV104" s="212" t="e">
        <f>AV$133*計算_投入係数表!AV104</f>
        <v>#DIV/0!</v>
      </c>
      <c r="AW104" s="212" t="e">
        <f>AW$133*計算_投入係数表!AW104</f>
        <v>#DIV/0!</v>
      </c>
      <c r="AX104" s="212" t="e">
        <f>AX$133*計算_投入係数表!AX104</f>
        <v>#DIV/0!</v>
      </c>
      <c r="AY104" s="212" t="e">
        <f>AY$133*計算_投入係数表!AY104</f>
        <v>#DIV/0!</v>
      </c>
      <c r="AZ104" s="212" t="e">
        <f>AZ$133*計算_投入係数表!AZ104</f>
        <v>#DIV/0!</v>
      </c>
      <c r="BA104" s="212" t="e">
        <f>BA$133*計算_投入係数表!BA104</f>
        <v>#DIV/0!</v>
      </c>
      <c r="BB104" s="212" t="e">
        <f>BB$133*計算_投入係数表!BB104</f>
        <v>#DIV/0!</v>
      </c>
      <c r="BC104" s="212" t="e">
        <f>BC$133*計算_投入係数表!BC104</f>
        <v>#DIV/0!</v>
      </c>
      <c r="BD104" s="212" t="e">
        <f>BD$133*計算_投入係数表!BD104</f>
        <v>#DIV/0!</v>
      </c>
      <c r="BE104" s="212" t="e">
        <f>BE$133*計算_投入係数表!BE104</f>
        <v>#DIV/0!</v>
      </c>
      <c r="BF104" s="212" t="e">
        <f>BF$133*計算_投入係数表!BF104</f>
        <v>#DIV/0!</v>
      </c>
      <c r="BG104" s="212" t="e">
        <f>BG$133*計算_投入係数表!BG104</f>
        <v>#DIV/0!</v>
      </c>
      <c r="BH104" s="212" t="e">
        <f>BH$133*計算_投入係数表!BH104</f>
        <v>#DIV/0!</v>
      </c>
      <c r="BI104" s="212" t="e">
        <f>BI$133*計算_投入係数表!BI104</f>
        <v>#DIV/0!</v>
      </c>
      <c r="BJ104" s="212" t="e">
        <f>BJ$133*計算_投入係数表!BJ104</f>
        <v>#DIV/0!</v>
      </c>
      <c r="BK104" s="212" t="e">
        <f>BK$133*計算_投入係数表!BK104</f>
        <v>#DIV/0!</v>
      </c>
      <c r="BL104" s="212" t="e">
        <f>BL$133*計算_投入係数表!BL104</f>
        <v>#DIV/0!</v>
      </c>
      <c r="BM104" s="212" t="e">
        <f>BM$133*計算_投入係数表!BM104</f>
        <v>#DIV/0!</v>
      </c>
      <c r="BN104" s="212" t="e">
        <f>BN$133*計算_投入係数表!BN104</f>
        <v>#DIV/0!</v>
      </c>
      <c r="BO104" s="212" t="e">
        <f>BO$133*計算_投入係数表!BO104</f>
        <v>#DIV/0!</v>
      </c>
      <c r="BP104" s="212" t="e">
        <f>BP$133*計算_投入係数表!BP104</f>
        <v>#DIV/0!</v>
      </c>
      <c r="BQ104" s="212" t="e">
        <f>BQ$133*計算_投入係数表!BQ104</f>
        <v>#DIV/0!</v>
      </c>
      <c r="BR104" s="212" t="e">
        <f>BR$133*計算_投入係数表!BR104</f>
        <v>#DIV/0!</v>
      </c>
      <c r="BS104" s="212" t="e">
        <f>BS$133*計算_投入係数表!BS104</f>
        <v>#DIV/0!</v>
      </c>
      <c r="BT104" s="212" t="e">
        <f>BT$133*計算_投入係数表!BT104</f>
        <v>#DIV/0!</v>
      </c>
      <c r="BU104" s="212" t="e">
        <f>BU$133*計算_投入係数表!BU104</f>
        <v>#DIV/0!</v>
      </c>
      <c r="BV104" s="212" t="e">
        <f>BV$133*計算_投入係数表!BV104</f>
        <v>#DIV/0!</v>
      </c>
      <c r="BW104" s="212" t="e">
        <f>BW$133*計算_投入係数表!BW104</f>
        <v>#DIV/0!</v>
      </c>
      <c r="BX104" s="212" t="e">
        <f>BX$133*計算_投入係数表!BX104</f>
        <v>#DIV/0!</v>
      </c>
      <c r="BY104" s="212" t="e">
        <f>BY$133*計算_投入係数表!BY104</f>
        <v>#DIV/0!</v>
      </c>
      <c r="BZ104" s="212" t="e">
        <f>BZ$133*計算_投入係数表!BZ104</f>
        <v>#DIV/0!</v>
      </c>
      <c r="CA104" s="212" t="e">
        <f>CA$133*計算_投入係数表!CA104</f>
        <v>#DIV/0!</v>
      </c>
      <c r="CB104" s="212" t="e">
        <f>CB$133*計算_投入係数表!CB104</f>
        <v>#DIV/0!</v>
      </c>
      <c r="CC104" s="212" t="e">
        <f>CC$133*計算_投入係数表!CC104</f>
        <v>#DIV/0!</v>
      </c>
      <c r="CD104" s="212" t="e">
        <f>CD$133*計算_投入係数表!CD104</f>
        <v>#DIV/0!</v>
      </c>
      <c r="CE104" s="212" t="e">
        <f>CE$133*計算_投入係数表!CE104</f>
        <v>#DIV/0!</v>
      </c>
      <c r="CF104" s="212" t="e">
        <f>CF$133*計算_投入係数表!CF104</f>
        <v>#DIV/0!</v>
      </c>
      <c r="CG104" s="212" t="e">
        <f>CG$133*計算_投入係数表!CG104</f>
        <v>#DIV/0!</v>
      </c>
      <c r="CH104" s="212" t="e">
        <f>CH$133*計算_投入係数表!CH104</f>
        <v>#DIV/0!</v>
      </c>
      <c r="CI104" s="212" t="e">
        <f>CI$133*計算_投入係数表!CI104</f>
        <v>#DIV/0!</v>
      </c>
      <c r="CJ104" s="212" t="e">
        <f>CJ$133*計算_投入係数表!CJ104</f>
        <v>#DIV/0!</v>
      </c>
      <c r="CK104" s="212" t="e">
        <f>CK$133*計算_投入係数表!CK104</f>
        <v>#DIV/0!</v>
      </c>
      <c r="CL104" s="212" t="e">
        <f>CL$133*計算_投入係数表!CL104</f>
        <v>#DIV/0!</v>
      </c>
      <c r="CM104" s="212" t="e">
        <f>CM$133*計算_投入係数表!CM104</f>
        <v>#DIV/0!</v>
      </c>
      <c r="CN104" s="212" t="e">
        <f>CN$133*計算_投入係数表!CN104</f>
        <v>#DIV/0!</v>
      </c>
      <c r="CO104" s="212" t="e">
        <f>CO$133*計算_投入係数表!CO104</f>
        <v>#DIV/0!</v>
      </c>
      <c r="CP104" s="212" t="e">
        <f>CP$133*計算_投入係数表!CP104</f>
        <v>#DIV/0!</v>
      </c>
      <c r="CQ104" s="212" t="e">
        <f>CQ$133*計算_投入係数表!CQ104</f>
        <v>#DIV/0!</v>
      </c>
      <c r="CR104" s="212" t="e">
        <f>CR$133*計算_投入係数表!CR104</f>
        <v>#DIV/0!</v>
      </c>
      <c r="CS104" s="212" t="e">
        <f>CS$133*計算_投入係数表!CS104</f>
        <v>#DIV/0!</v>
      </c>
      <c r="CT104" s="212" t="e">
        <f>CT$133*計算_投入係数表!CT104</f>
        <v>#DIV/0!</v>
      </c>
      <c r="CU104" s="212" t="e">
        <f>CU$133*計算_投入係数表!CU104</f>
        <v>#DIV/0!</v>
      </c>
      <c r="CV104" s="212" t="e">
        <f>CV$133*計算_投入係数表!CV104</f>
        <v>#DIV/0!</v>
      </c>
      <c r="CW104" s="212" t="e">
        <f>CW$133*計算_投入係数表!CW104</f>
        <v>#DIV/0!</v>
      </c>
      <c r="CX104" s="212" t="e">
        <f>CX$133*計算_投入係数表!CX104</f>
        <v>#DIV/0!</v>
      </c>
      <c r="CY104" s="212" t="e">
        <f>CY$133*計算_投入係数表!CY104</f>
        <v>#DIV/0!</v>
      </c>
      <c r="CZ104" s="212" t="e">
        <f>CZ$133*計算_投入係数表!CZ104</f>
        <v>#DIV/0!</v>
      </c>
      <c r="DA104" s="212" t="e">
        <f>DA$133*計算_投入係数表!DA104</f>
        <v>#DIV/0!</v>
      </c>
      <c r="DB104" s="212" t="e">
        <f>DB$133*計算_投入係数表!DB104</f>
        <v>#DIV/0!</v>
      </c>
      <c r="DC104" s="212" t="e">
        <f>DC$133*計算_投入係数表!DC104</f>
        <v>#DIV/0!</v>
      </c>
      <c r="DD104" s="212" t="e">
        <f>DD$133*計算_投入係数表!DD104</f>
        <v>#DIV/0!</v>
      </c>
      <c r="DE104" s="212" t="e">
        <f>DE$133*計算_投入係数表!DE104</f>
        <v>#DIV/0!</v>
      </c>
      <c r="DF104" s="212" t="e">
        <f>DF$133*計算_投入係数表!DF104</f>
        <v>#DIV/0!</v>
      </c>
      <c r="DG104" s="212" t="e">
        <f>DG$133*計算_投入係数表!DG104</f>
        <v>#DIV/0!</v>
      </c>
      <c r="DH104" s="212" t="e">
        <f>DH$133*計算_投入係数表!DH104</f>
        <v>#DIV/0!</v>
      </c>
      <c r="DI104" s="212" t="e">
        <f>DI$133*計算_投入係数表!DI104</f>
        <v>#DIV/0!</v>
      </c>
      <c r="DJ104" s="212" t="e">
        <f>DJ$133*計算_投入係数表!DJ104</f>
        <v>#DIV/0!</v>
      </c>
      <c r="DK104" s="212" t="e">
        <f>DK$133*計算_投入係数表!DK104</f>
        <v>#DIV/0!</v>
      </c>
      <c r="DL104" s="212" t="e">
        <f>DL$133*計算_投入係数表!DL104</f>
        <v>#DIV/0!</v>
      </c>
      <c r="DM104" s="212" t="e">
        <f>DM$133*計算_投入係数表!DM104</f>
        <v>#DIV/0!</v>
      </c>
      <c r="DN104" s="212" t="e">
        <f>DN$133*計算_投入係数表!DN104</f>
        <v>#DIV/0!</v>
      </c>
      <c r="DO104" s="212" t="e">
        <f>DO$133*計算_投入係数表!DO104</f>
        <v>#DIV/0!</v>
      </c>
      <c r="DP104" s="212" t="e">
        <f>DP$133*計算_投入係数表!DP104</f>
        <v>#DIV/0!</v>
      </c>
      <c r="DQ104" s="212" t="e">
        <f>DQ$133*計算_投入係数表!DQ104</f>
        <v>#DIV/0!</v>
      </c>
      <c r="DR104" s="212" t="e">
        <f>DR$133*計算_投入係数表!DR104</f>
        <v>#DIV/0!</v>
      </c>
      <c r="DS104" s="212" t="e">
        <f>DS$133*計算_投入係数表!DS104</f>
        <v>#DIV/0!</v>
      </c>
      <c r="DT104" s="213">
        <f t="shared" si="3"/>
        <v>0</v>
      </c>
      <c r="DU104" s="220">
        <f>SUMIF(振分, $C104, 入力_北海道基本取引表!DU$4:DU$124)*($DV$140/$DW$140)</f>
        <v>0</v>
      </c>
      <c r="DV104" s="220">
        <f>SUMIF(振分, $C104, 入力_北海道基本取引表!DV$4:DV$124)*(入力!$D$718/入力!$F$718)</f>
        <v>0</v>
      </c>
      <c r="DW104" s="220">
        <f>SUMIF(振分, $C104, 入力_北海道基本取引表!DW$4:DW$124)*(計算_基本取引表_調整前!$DV$141/計算_基本取引表_調整前!$DW$141)</f>
        <v>0</v>
      </c>
      <c r="DX104" s="220">
        <f>SUMIF(振分, $C104, 入力_北海道基本取引表!DX$4:DX$124)*(計算_基本取引表_調整前!$DV$142/計算_基本取引表_調整前!$DW$142)</f>
        <v>0</v>
      </c>
      <c r="DY104" s="220">
        <f>SUMIF(振分, $C104, 入力_北海道基本取引表!DY$4:DY$124)*(入力!$D$700/入力!$F$700)</f>
        <v>0</v>
      </c>
      <c r="DZ104" s="220">
        <f>SUMIF(振分, $C104, 入力_北海道基本取引表!DZ$4:DZ$124)*($DV$140/$DW$140)</f>
        <v>0</v>
      </c>
      <c r="EA104" s="220" t="e">
        <f>SUMIF(振分, $C104, 入力_北海道基本取引表!EA$4:EA$124)*($EJ104/SUMIF(振分, $C104, 入力_北海道基本取引表!$EO$4:$EO$124))</f>
        <v>#DIV/0!</v>
      </c>
      <c r="EB104" s="220"/>
      <c r="EC104" s="221" t="e">
        <f t="shared" si="4"/>
        <v>#DIV/0!</v>
      </c>
      <c r="ED104" s="222" t="e">
        <f t="shared" si="5"/>
        <v>#DIV/0!</v>
      </c>
      <c r="EE104" s="220"/>
      <c r="EF104" s="222"/>
      <c r="EG104" s="222"/>
      <c r="EH104" s="220"/>
      <c r="EI104" s="222"/>
      <c r="EJ104" s="216">
        <v>0</v>
      </c>
    </row>
    <row r="105" spans="2:140" s="6" customFormat="1" ht="12" x14ac:dyDescent="0.25">
      <c r="B105" s="53" t="s">
        <v>165</v>
      </c>
      <c r="C105" s="192" t="str">
        <v>-</v>
      </c>
      <c r="D105" s="211">
        <f>D$133*計算_投入係数表!D105</f>
        <v>0</v>
      </c>
      <c r="E105" s="212">
        <f>E$133*計算_投入係数表!E105</f>
        <v>0</v>
      </c>
      <c r="F105" s="212">
        <f>F$133*計算_投入係数表!F105</f>
        <v>0</v>
      </c>
      <c r="G105" s="212">
        <f>G$133*計算_投入係数表!G105</f>
        <v>0</v>
      </c>
      <c r="H105" s="212">
        <f>H$133*計算_投入係数表!H105</f>
        <v>0</v>
      </c>
      <c r="I105" s="212">
        <f>I$133*計算_投入係数表!I105</f>
        <v>0</v>
      </c>
      <c r="J105" s="212">
        <f>J$133*計算_投入係数表!J105</f>
        <v>0</v>
      </c>
      <c r="K105" s="212">
        <f>K$133*計算_投入係数表!K105</f>
        <v>0</v>
      </c>
      <c r="L105" s="212">
        <f>L$133*計算_投入係数表!L105</f>
        <v>0</v>
      </c>
      <c r="M105" s="212">
        <f>M$133*計算_投入係数表!M105</f>
        <v>0</v>
      </c>
      <c r="N105" s="212">
        <f>N$133*計算_投入係数表!N105</f>
        <v>0</v>
      </c>
      <c r="O105" s="212">
        <f>O$133*計算_投入係数表!O105</f>
        <v>0</v>
      </c>
      <c r="P105" s="212">
        <f>P$133*計算_投入係数表!P105</f>
        <v>0</v>
      </c>
      <c r="Q105" s="212" t="e">
        <f>Q$133*計算_投入係数表!Q105</f>
        <v>#DIV/0!</v>
      </c>
      <c r="R105" s="212" t="e">
        <f>R$133*計算_投入係数表!R105</f>
        <v>#DIV/0!</v>
      </c>
      <c r="S105" s="212" t="e">
        <f>S$133*計算_投入係数表!S105</f>
        <v>#DIV/0!</v>
      </c>
      <c r="T105" s="212" t="e">
        <f>T$133*計算_投入係数表!T105</f>
        <v>#DIV/0!</v>
      </c>
      <c r="U105" s="212" t="e">
        <f>U$133*計算_投入係数表!U105</f>
        <v>#DIV/0!</v>
      </c>
      <c r="V105" s="212" t="e">
        <f>V$133*計算_投入係数表!V105</f>
        <v>#DIV/0!</v>
      </c>
      <c r="W105" s="212" t="e">
        <f>W$133*計算_投入係数表!W105</f>
        <v>#DIV/0!</v>
      </c>
      <c r="X105" s="212" t="e">
        <f>X$133*計算_投入係数表!X105</f>
        <v>#DIV/0!</v>
      </c>
      <c r="Y105" s="212" t="e">
        <f>Y$133*計算_投入係数表!Y105</f>
        <v>#DIV/0!</v>
      </c>
      <c r="Z105" s="212" t="e">
        <f>Z$133*計算_投入係数表!Z105</f>
        <v>#DIV/0!</v>
      </c>
      <c r="AA105" s="212" t="e">
        <f>AA$133*計算_投入係数表!AA105</f>
        <v>#DIV/0!</v>
      </c>
      <c r="AB105" s="212" t="e">
        <f>AB$133*計算_投入係数表!AB105</f>
        <v>#DIV/0!</v>
      </c>
      <c r="AC105" s="212" t="e">
        <f>AC$133*計算_投入係数表!AC105</f>
        <v>#DIV/0!</v>
      </c>
      <c r="AD105" s="212" t="e">
        <f>AD$133*計算_投入係数表!AD105</f>
        <v>#DIV/0!</v>
      </c>
      <c r="AE105" s="212" t="e">
        <f>AE$133*計算_投入係数表!AE105</f>
        <v>#DIV/0!</v>
      </c>
      <c r="AF105" s="212" t="e">
        <f>AF$133*計算_投入係数表!AF105</f>
        <v>#DIV/0!</v>
      </c>
      <c r="AG105" s="212" t="e">
        <f>AG$133*計算_投入係数表!AG105</f>
        <v>#DIV/0!</v>
      </c>
      <c r="AH105" s="212" t="e">
        <f>AH$133*計算_投入係数表!AH105</f>
        <v>#DIV/0!</v>
      </c>
      <c r="AI105" s="212" t="e">
        <f>AI$133*計算_投入係数表!AI105</f>
        <v>#DIV/0!</v>
      </c>
      <c r="AJ105" s="212" t="e">
        <f>AJ$133*計算_投入係数表!AJ105</f>
        <v>#DIV/0!</v>
      </c>
      <c r="AK105" s="212" t="e">
        <f>AK$133*計算_投入係数表!AK105</f>
        <v>#DIV/0!</v>
      </c>
      <c r="AL105" s="212" t="e">
        <f>AL$133*計算_投入係数表!AL105</f>
        <v>#DIV/0!</v>
      </c>
      <c r="AM105" s="212" t="e">
        <f>AM$133*計算_投入係数表!AM105</f>
        <v>#DIV/0!</v>
      </c>
      <c r="AN105" s="212" t="e">
        <f>AN$133*計算_投入係数表!AN105</f>
        <v>#DIV/0!</v>
      </c>
      <c r="AO105" s="212" t="e">
        <f>AO$133*計算_投入係数表!AO105</f>
        <v>#DIV/0!</v>
      </c>
      <c r="AP105" s="212" t="e">
        <f>AP$133*計算_投入係数表!AP105</f>
        <v>#DIV/0!</v>
      </c>
      <c r="AQ105" s="212" t="e">
        <f>AQ$133*計算_投入係数表!AQ105</f>
        <v>#DIV/0!</v>
      </c>
      <c r="AR105" s="212" t="e">
        <f>AR$133*計算_投入係数表!AR105</f>
        <v>#DIV/0!</v>
      </c>
      <c r="AS105" s="212" t="e">
        <f>AS$133*計算_投入係数表!AS105</f>
        <v>#DIV/0!</v>
      </c>
      <c r="AT105" s="212" t="e">
        <f>AT$133*計算_投入係数表!AT105</f>
        <v>#DIV/0!</v>
      </c>
      <c r="AU105" s="212" t="e">
        <f>AU$133*計算_投入係数表!AU105</f>
        <v>#DIV/0!</v>
      </c>
      <c r="AV105" s="212" t="e">
        <f>AV$133*計算_投入係数表!AV105</f>
        <v>#DIV/0!</v>
      </c>
      <c r="AW105" s="212" t="e">
        <f>AW$133*計算_投入係数表!AW105</f>
        <v>#DIV/0!</v>
      </c>
      <c r="AX105" s="212" t="e">
        <f>AX$133*計算_投入係数表!AX105</f>
        <v>#DIV/0!</v>
      </c>
      <c r="AY105" s="212" t="e">
        <f>AY$133*計算_投入係数表!AY105</f>
        <v>#DIV/0!</v>
      </c>
      <c r="AZ105" s="212" t="e">
        <f>AZ$133*計算_投入係数表!AZ105</f>
        <v>#DIV/0!</v>
      </c>
      <c r="BA105" s="212" t="e">
        <f>BA$133*計算_投入係数表!BA105</f>
        <v>#DIV/0!</v>
      </c>
      <c r="BB105" s="212" t="e">
        <f>BB$133*計算_投入係数表!BB105</f>
        <v>#DIV/0!</v>
      </c>
      <c r="BC105" s="212" t="e">
        <f>BC$133*計算_投入係数表!BC105</f>
        <v>#DIV/0!</v>
      </c>
      <c r="BD105" s="212" t="e">
        <f>BD$133*計算_投入係数表!BD105</f>
        <v>#DIV/0!</v>
      </c>
      <c r="BE105" s="212" t="e">
        <f>BE$133*計算_投入係数表!BE105</f>
        <v>#DIV/0!</v>
      </c>
      <c r="BF105" s="212" t="e">
        <f>BF$133*計算_投入係数表!BF105</f>
        <v>#DIV/0!</v>
      </c>
      <c r="BG105" s="212" t="e">
        <f>BG$133*計算_投入係数表!BG105</f>
        <v>#DIV/0!</v>
      </c>
      <c r="BH105" s="212" t="e">
        <f>BH$133*計算_投入係数表!BH105</f>
        <v>#DIV/0!</v>
      </c>
      <c r="BI105" s="212" t="e">
        <f>BI$133*計算_投入係数表!BI105</f>
        <v>#DIV/0!</v>
      </c>
      <c r="BJ105" s="212" t="e">
        <f>BJ$133*計算_投入係数表!BJ105</f>
        <v>#DIV/0!</v>
      </c>
      <c r="BK105" s="212" t="e">
        <f>BK$133*計算_投入係数表!BK105</f>
        <v>#DIV/0!</v>
      </c>
      <c r="BL105" s="212" t="e">
        <f>BL$133*計算_投入係数表!BL105</f>
        <v>#DIV/0!</v>
      </c>
      <c r="BM105" s="212" t="e">
        <f>BM$133*計算_投入係数表!BM105</f>
        <v>#DIV/0!</v>
      </c>
      <c r="BN105" s="212" t="e">
        <f>BN$133*計算_投入係数表!BN105</f>
        <v>#DIV/0!</v>
      </c>
      <c r="BO105" s="212" t="e">
        <f>BO$133*計算_投入係数表!BO105</f>
        <v>#DIV/0!</v>
      </c>
      <c r="BP105" s="212" t="e">
        <f>BP$133*計算_投入係数表!BP105</f>
        <v>#DIV/0!</v>
      </c>
      <c r="BQ105" s="212" t="e">
        <f>BQ$133*計算_投入係数表!BQ105</f>
        <v>#DIV/0!</v>
      </c>
      <c r="BR105" s="212" t="e">
        <f>BR$133*計算_投入係数表!BR105</f>
        <v>#DIV/0!</v>
      </c>
      <c r="BS105" s="212" t="e">
        <f>BS$133*計算_投入係数表!BS105</f>
        <v>#DIV/0!</v>
      </c>
      <c r="BT105" s="212" t="e">
        <f>BT$133*計算_投入係数表!BT105</f>
        <v>#DIV/0!</v>
      </c>
      <c r="BU105" s="212" t="e">
        <f>BU$133*計算_投入係数表!BU105</f>
        <v>#DIV/0!</v>
      </c>
      <c r="BV105" s="212" t="e">
        <f>BV$133*計算_投入係数表!BV105</f>
        <v>#DIV/0!</v>
      </c>
      <c r="BW105" s="212" t="e">
        <f>BW$133*計算_投入係数表!BW105</f>
        <v>#DIV/0!</v>
      </c>
      <c r="BX105" s="212" t="e">
        <f>BX$133*計算_投入係数表!BX105</f>
        <v>#DIV/0!</v>
      </c>
      <c r="BY105" s="212" t="e">
        <f>BY$133*計算_投入係数表!BY105</f>
        <v>#DIV/0!</v>
      </c>
      <c r="BZ105" s="212" t="e">
        <f>BZ$133*計算_投入係数表!BZ105</f>
        <v>#DIV/0!</v>
      </c>
      <c r="CA105" s="212" t="e">
        <f>CA$133*計算_投入係数表!CA105</f>
        <v>#DIV/0!</v>
      </c>
      <c r="CB105" s="212" t="e">
        <f>CB$133*計算_投入係数表!CB105</f>
        <v>#DIV/0!</v>
      </c>
      <c r="CC105" s="212" t="e">
        <f>CC$133*計算_投入係数表!CC105</f>
        <v>#DIV/0!</v>
      </c>
      <c r="CD105" s="212" t="e">
        <f>CD$133*計算_投入係数表!CD105</f>
        <v>#DIV/0!</v>
      </c>
      <c r="CE105" s="212" t="e">
        <f>CE$133*計算_投入係数表!CE105</f>
        <v>#DIV/0!</v>
      </c>
      <c r="CF105" s="212" t="e">
        <f>CF$133*計算_投入係数表!CF105</f>
        <v>#DIV/0!</v>
      </c>
      <c r="CG105" s="212" t="e">
        <f>CG$133*計算_投入係数表!CG105</f>
        <v>#DIV/0!</v>
      </c>
      <c r="CH105" s="212" t="e">
        <f>CH$133*計算_投入係数表!CH105</f>
        <v>#DIV/0!</v>
      </c>
      <c r="CI105" s="212" t="e">
        <f>CI$133*計算_投入係数表!CI105</f>
        <v>#DIV/0!</v>
      </c>
      <c r="CJ105" s="212" t="e">
        <f>CJ$133*計算_投入係数表!CJ105</f>
        <v>#DIV/0!</v>
      </c>
      <c r="CK105" s="212" t="e">
        <f>CK$133*計算_投入係数表!CK105</f>
        <v>#DIV/0!</v>
      </c>
      <c r="CL105" s="212" t="e">
        <f>CL$133*計算_投入係数表!CL105</f>
        <v>#DIV/0!</v>
      </c>
      <c r="CM105" s="212" t="e">
        <f>CM$133*計算_投入係数表!CM105</f>
        <v>#DIV/0!</v>
      </c>
      <c r="CN105" s="212" t="e">
        <f>CN$133*計算_投入係数表!CN105</f>
        <v>#DIV/0!</v>
      </c>
      <c r="CO105" s="212" t="e">
        <f>CO$133*計算_投入係数表!CO105</f>
        <v>#DIV/0!</v>
      </c>
      <c r="CP105" s="212" t="e">
        <f>CP$133*計算_投入係数表!CP105</f>
        <v>#DIV/0!</v>
      </c>
      <c r="CQ105" s="212" t="e">
        <f>CQ$133*計算_投入係数表!CQ105</f>
        <v>#DIV/0!</v>
      </c>
      <c r="CR105" s="212" t="e">
        <f>CR$133*計算_投入係数表!CR105</f>
        <v>#DIV/0!</v>
      </c>
      <c r="CS105" s="212" t="e">
        <f>CS$133*計算_投入係数表!CS105</f>
        <v>#DIV/0!</v>
      </c>
      <c r="CT105" s="212" t="e">
        <f>CT$133*計算_投入係数表!CT105</f>
        <v>#DIV/0!</v>
      </c>
      <c r="CU105" s="212" t="e">
        <f>CU$133*計算_投入係数表!CU105</f>
        <v>#DIV/0!</v>
      </c>
      <c r="CV105" s="212" t="e">
        <f>CV$133*計算_投入係数表!CV105</f>
        <v>#DIV/0!</v>
      </c>
      <c r="CW105" s="212" t="e">
        <f>CW$133*計算_投入係数表!CW105</f>
        <v>#DIV/0!</v>
      </c>
      <c r="CX105" s="212" t="e">
        <f>CX$133*計算_投入係数表!CX105</f>
        <v>#DIV/0!</v>
      </c>
      <c r="CY105" s="212" t="e">
        <f>CY$133*計算_投入係数表!CY105</f>
        <v>#DIV/0!</v>
      </c>
      <c r="CZ105" s="212" t="e">
        <f>CZ$133*計算_投入係数表!CZ105</f>
        <v>#DIV/0!</v>
      </c>
      <c r="DA105" s="212" t="e">
        <f>DA$133*計算_投入係数表!DA105</f>
        <v>#DIV/0!</v>
      </c>
      <c r="DB105" s="212" t="e">
        <f>DB$133*計算_投入係数表!DB105</f>
        <v>#DIV/0!</v>
      </c>
      <c r="DC105" s="212" t="e">
        <f>DC$133*計算_投入係数表!DC105</f>
        <v>#DIV/0!</v>
      </c>
      <c r="DD105" s="212" t="e">
        <f>DD$133*計算_投入係数表!DD105</f>
        <v>#DIV/0!</v>
      </c>
      <c r="DE105" s="212" t="e">
        <f>DE$133*計算_投入係数表!DE105</f>
        <v>#DIV/0!</v>
      </c>
      <c r="DF105" s="212" t="e">
        <f>DF$133*計算_投入係数表!DF105</f>
        <v>#DIV/0!</v>
      </c>
      <c r="DG105" s="212" t="e">
        <f>DG$133*計算_投入係数表!DG105</f>
        <v>#DIV/0!</v>
      </c>
      <c r="DH105" s="212" t="e">
        <f>DH$133*計算_投入係数表!DH105</f>
        <v>#DIV/0!</v>
      </c>
      <c r="DI105" s="212" t="e">
        <f>DI$133*計算_投入係数表!DI105</f>
        <v>#DIV/0!</v>
      </c>
      <c r="DJ105" s="212" t="e">
        <f>DJ$133*計算_投入係数表!DJ105</f>
        <v>#DIV/0!</v>
      </c>
      <c r="DK105" s="212" t="e">
        <f>DK$133*計算_投入係数表!DK105</f>
        <v>#DIV/0!</v>
      </c>
      <c r="DL105" s="212" t="e">
        <f>DL$133*計算_投入係数表!DL105</f>
        <v>#DIV/0!</v>
      </c>
      <c r="DM105" s="212" t="e">
        <f>DM$133*計算_投入係数表!DM105</f>
        <v>#DIV/0!</v>
      </c>
      <c r="DN105" s="212" t="e">
        <f>DN$133*計算_投入係数表!DN105</f>
        <v>#DIV/0!</v>
      </c>
      <c r="DO105" s="212" t="e">
        <f>DO$133*計算_投入係数表!DO105</f>
        <v>#DIV/0!</v>
      </c>
      <c r="DP105" s="212" t="e">
        <f>DP$133*計算_投入係数表!DP105</f>
        <v>#DIV/0!</v>
      </c>
      <c r="DQ105" s="212" t="e">
        <f>DQ$133*計算_投入係数表!DQ105</f>
        <v>#DIV/0!</v>
      </c>
      <c r="DR105" s="212" t="e">
        <f>DR$133*計算_投入係数表!DR105</f>
        <v>#DIV/0!</v>
      </c>
      <c r="DS105" s="212" t="e">
        <f>DS$133*計算_投入係数表!DS105</f>
        <v>#DIV/0!</v>
      </c>
      <c r="DT105" s="213">
        <f t="shared" si="3"/>
        <v>0</v>
      </c>
      <c r="DU105" s="214">
        <f>SUMIF(振分, $C105, 入力_北海道基本取引表!DU$4:DU$124)*($DV$140/$DW$140)</f>
        <v>0</v>
      </c>
      <c r="DV105" s="214">
        <f>SUMIF(振分, $C105, 入力_北海道基本取引表!DV$4:DV$124)*(入力!$D$718/入力!$F$718)</f>
        <v>0</v>
      </c>
      <c r="DW105" s="214">
        <f>SUMIF(振分, $C105, 入力_北海道基本取引表!DW$4:DW$124)*(計算_基本取引表_調整前!$DV$141/計算_基本取引表_調整前!$DW$141)</f>
        <v>0</v>
      </c>
      <c r="DX105" s="214">
        <f>SUMIF(振分, $C105, 入力_北海道基本取引表!DX$4:DX$124)*(計算_基本取引表_調整前!$DV$142/計算_基本取引表_調整前!$DW$142)</f>
        <v>0</v>
      </c>
      <c r="DY105" s="214">
        <f>SUMIF(振分, $C105, 入力_北海道基本取引表!DY$4:DY$124)*(入力!$D$700/入力!$F$700)</f>
        <v>0</v>
      </c>
      <c r="DZ105" s="214">
        <f>SUMIF(振分, $C105, 入力_北海道基本取引表!DZ$4:DZ$124)*($DV$140/$DW$140)</f>
        <v>0</v>
      </c>
      <c r="EA105" s="214" t="e">
        <f>SUMIF(振分, $C105, 入力_北海道基本取引表!EA$4:EA$124)*($EJ105/SUMIF(振分, $C105, 入力_北海道基本取引表!$EO$4:$EO$124))</f>
        <v>#DIV/0!</v>
      </c>
      <c r="EB105" s="214"/>
      <c r="EC105" s="215" t="e">
        <f t="shared" si="4"/>
        <v>#DIV/0!</v>
      </c>
      <c r="ED105" s="216" t="e">
        <f t="shared" si="5"/>
        <v>#DIV/0!</v>
      </c>
      <c r="EE105" s="214"/>
      <c r="EF105" s="216"/>
      <c r="EG105" s="216"/>
      <c r="EH105" s="214"/>
      <c r="EI105" s="216"/>
      <c r="EJ105" s="216">
        <v>0</v>
      </c>
    </row>
    <row r="106" spans="2:140" s="6" customFormat="1" ht="12" x14ac:dyDescent="0.25">
      <c r="B106" s="53" t="s">
        <v>167</v>
      </c>
      <c r="C106" s="192" t="str">
        <v>-</v>
      </c>
      <c r="D106" s="211">
        <f>D$133*計算_投入係数表!D106</f>
        <v>0</v>
      </c>
      <c r="E106" s="212">
        <f>E$133*計算_投入係数表!E106</f>
        <v>0</v>
      </c>
      <c r="F106" s="212">
        <f>F$133*計算_投入係数表!F106</f>
        <v>0</v>
      </c>
      <c r="G106" s="212">
        <f>G$133*計算_投入係数表!G106</f>
        <v>0</v>
      </c>
      <c r="H106" s="212">
        <f>H$133*計算_投入係数表!H106</f>
        <v>0</v>
      </c>
      <c r="I106" s="212">
        <f>I$133*計算_投入係数表!I106</f>
        <v>0</v>
      </c>
      <c r="J106" s="212">
        <f>J$133*計算_投入係数表!J106</f>
        <v>0</v>
      </c>
      <c r="K106" s="212">
        <f>K$133*計算_投入係数表!K106</f>
        <v>0</v>
      </c>
      <c r="L106" s="212">
        <f>L$133*計算_投入係数表!L106</f>
        <v>0</v>
      </c>
      <c r="M106" s="212">
        <f>M$133*計算_投入係数表!M106</f>
        <v>0</v>
      </c>
      <c r="N106" s="212">
        <f>N$133*計算_投入係数表!N106</f>
        <v>0</v>
      </c>
      <c r="O106" s="212">
        <f>O$133*計算_投入係数表!O106</f>
        <v>0</v>
      </c>
      <c r="P106" s="212">
        <f>P$133*計算_投入係数表!P106</f>
        <v>0</v>
      </c>
      <c r="Q106" s="212" t="e">
        <f>Q$133*計算_投入係数表!Q106</f>
        <v>#DIV/0!</v>
      </c>
      <c r="R106" s="212" t="e">
        <f>R$133*計算_投入係数表!R106</f>
        <v>#DIV/0!</v>
      </c>
      <c r="S106" s="212" t="e">
        <f>S$133*計算_投入係数表!S106</f>
        <v>#DIV/0!</v>
      </c>
      <c r="T106" s="212" t="e">
        <f>T$133*計算_投入係数表!T106</f>
        <v>#DIV/0!</v>
      </c>
      <c r="U106" s="212" t="e">
        <f>U$133*計算_投入係数表!U106</f>
        <v>#DIV/0!</v>
      </c>
      <c r="V106" s="212" t="e">
        <f>V$133*計算_投入係数表!V106</f>
        <v>#DIV/0!</v>
      </c>
      <c r="W106" s="212" t="e">
        <f>W$133*計算_投入係数表!W106</f>
        <v>#DIV/0!</v>
      </c>
      <c r="X106" s="212" t="e">
        <f>X$133*計算_投入係数表!X106</f>
        <v>#DIV/0!</v>
      </c>
      <c r="Y106" s="212" t="e">
        <f>Y$133*計算_投入係数表!Y106</f>
        <v>#DIV/0!</v>
      </c>
      <c r="Z106" s="212" t="e">
        <f>Z$133*計算_投入係数表!Z106</f>
        <v>#DIV/0!</v>
      </c>
      <c r="AA106" s="212" t="e">
        <f>AA$133*計算_投入係数表!AA106</f>
        <v>#DIV/0!</v>
      </c>
      <c r="AB106" s="212" t="e">
        <f>AB$133*計算_投入係数表!AB106</f>
        <v>#DIV/0!</v>
      </c>
      <c r="AC106" s="212" t="e">
        <f>AC$133*計算_投入係数表!AC106</f>
        <v>#DIV/0!</v>
      </c>
      <c r="AD106" s="212" t="e">
        <f>AD$133*計算_投入係数表!AD106</f>
        <v>#DIV/0!</v>
      </c>
      <c r="AE106" s="212" t="e">
        <f>AE$133*計算_投入係数表!AE106</f>
        <v>#DIV/0!</v>
      </c>
      <c r="AF106" s="212" t="e">
        <f>AF$133*計算_投入係数表!AF106</f>
        <v>#DIV/0!</v>
      </c>
      <c r="AG106" s="212" t="e">
        <f>AG$133*計算_投入係数表!AG106</f>
        <v>#DIV/0!</v>
      </c>
      <c r="AH106" s="212" t="e">
        <f>AH$133*計算_投入係数表!AH106</f>
        <v>#DIV/0!</v>
      </c>
      <c r="AI106" s="212" t="e">
        <f>AI$133*計算_投入係数表!AI106</f>
        <v>#DIV/0!</v>
      </c>
      <c r="AJ106" s="212" t="e">
        <f>AJ$133*計算_投入係数表!AJ106</f>
        <v>#DIV/0!</v>
      </c>
      <c r="AK106" s="212" t="e">
        <f>AK$133*計算_投入係数表!AK106</f>
        <v>#DIV/0!</v>
      </c>
      <c r="AL106" s="212" t="e">
        <f>AL$133*計算_投入係数表!AL106</f>
        <v>#DIV/0!</v>
      </c>
      <c r="AM106" s="212" t="e">
        <f>AM$133*計算_投入係数表!AM106</f>
        <v>#DIV/0!</v>
      </c>
      <c r="AN106" s="212" t="e">
        <f>AN$133*計算_投入係数表!AN106</f>
        <v>#DIV/0!</v>
      </c>
      <c r="AO106" s="212" t="e">
        <f>AO$133*計算_投入係数表!AO106</f>
        <v>#DIV/0!</v>
      </c>
      <c r="AP106" s="212" t="e">
        <f>AP$133*計算_投入係数表!AP106</f>
        <v>#DIV/0!</v>
      </c>
      <c r="AQ106" s="212" t="e">
        <f>AQ$133*計算_投入係数表!AQ106</f>
        <v>#DIV/0!</v>
      </c>
      <c r="AR106" s="212" t="e">
        <f>AR$133*計算_投入係数表!AR106</f>
        <v>#DIV/0!</v>
      </c>
      <c r="AS106" s="212" t="e">
        <f>AS$133*計算_投入係数表!AS106</f>
        <v>#DIV/0!</v>
      </c>
      <c r="AT106" s="212" t="e">
        <f>AT$133*計算_投入係数表!AT106</f>
        <v>#DIV/0!</v>
      </c>
      <c r="AU106" s="212" t="e">
        <f>AU$133*計算_投入係数表!AU106</f>
        <v>#DIV/0!</v>
      </c>
      <c r="AV106" s="212" t="e">
        <f>AV$133*計算_投入係数表!AV106</f>
        <v>#DIV/0!</v>
      </c>
      <c r="AW106" s="212" t="e">
        <f>AW$133*計算_投入係数表!AW106</f>
        <v>#DIV/0!</v>
      </c>
      <c r="AX106" s="212" t="e">
        <f>AX$133*計算_投入係数表!AX106</f>
        <v>#DIV/0!</v>
      </c>
      <c r="AY106" s="212" t="e">
        <f>AY$133*計算_投入係数表!AY106</f>
        <v>#DIV/0!</v>
      </c>
      <c r="AZ106" s="212" t="e">
        <f>AZ$133*計算_投入係数表!AZ106</f>
        <v>#DIV/0!</v>
      </c>
      <c r="BA106" s="212" t="e">
        <f>BA$133*計算_投入係数表!BA106</f>
        <v>#DIV/0!</v>
      </c>
      <c r="BB106" s="212" t="e">
        <f>BB$133*計算_投入係数表!BB106</f>
        <v>#DIV/0!</v>
      </c>
      <c r="BC106" s="212" t="e">
        <f>BC$133*計算_投入係数表!BC106</f>
        <v>#DIV/0!</v>
      </c>
      <c r="BD106" s="212" t="e">
        <f>BD$133*計算_投入係数表!BD106</f>
        <v>#DIV/0!</v>
      </c>
      <c r="BE106" s="212" t="e">
        <f>BE$133*計算_投入係数表!BE106</f>
        <v>#DIV/0!</v>
      </c>
      <c r="BF106" s="212" t="e">
        <f>BF$133*計算_投入係数表!BF106</f>
        <v>#DIV/0!</v>
      </c>
      <c r="BG106" s="212" t="e">
        <f>BG$133*計算_投入係数表!BG106</f>
        <v>#DIV/0!</v>
      </c>
      <c r="BH106" s="212" t="e">
        <f>BH$133*計算_投入係数表!BH106</f>
        <v>#DIV/0!</v>
      </c>
      <c r="BI106" s="212" t="e">
        <f>BI$133*計算_投入係数表!BI106</f>
        <v>#DIV/0!</v>
      </c>
      <c r="BJ106" s="212" t="e">
        <f>BJ$133*計算_投入係数表!BJ106</f>
        <v>#DIV/0!</v>
      </c>
      <c r="BK106" s="212" t="e">
        <f>BK$133*計算_投入係数表!BK106</f>
        <v>#DIV/0!</v>
      </c>
      <c r="BL106" s="212" t="e">
        <f>BL$133*計算_投入係数表!BL106</f>
        <v>#DIV/0!</v>
      </c>
      <c r="BM106" s="212" t="e">
        <f>BM$133*計算_投入係数表!BM106</f>
        <v>#DIV/0!</v>
      </c>
      <c r="BN106" s="212" t="e">
        <f>BN$133*計算_投入係数表!BN106</f>
        <v>#DIV/0!</v>
      </c>
      <c r="BO106" s="212" t="e">
        <f>BO$133*計算_投入係数表!BO106</f>
        <v>#DIV/0!</v>
      </c>
      <c r="BP106" s="212" t="e">
        <f>BP$133*計算_投入係数表!BP106</f>
        <v>#DIV/0!</v>
      </c>
      <c r="BQ106" s="212" t="e">
        <f>BQ$133*計算_投入係数表!BQ106</f>
        <v>#DIV/0!</v>
      </c>
      <c r="BR106" s="212" t="e">
        <f>BR$133*計算_投入係数表!BR106</f>
        <v>#DIV/0!</v>
      </c>
      <c r="BS106" s="212" t="e">
        <f>BS$133*計算_投入係数表!BS106</f>
        <v>#DIV/0!</v>
      </c>
      <c r="BT106" s="212" t="e">
        <f>BT$133*計算_投入係数表!BT106</f>
        <v>#DIV/0!</v>
      </c>
      <c r="BU106" s="212" t="e">
        <f>BU$133*計算_投入係数表!BU106</f>
        <v>#DIV/0!</v>
      </c>
      <c r="BV106" s="212" t="e">
        <f>BV$133*計算_投入係数表!BV106</f>
        <v>#DIV/0!</v>
      </c>
      <c r="BW106" s="212" t="e">
        <f>BW$133*計算_投入係数表!BW106</f>
        <v>#DIV/0!</v>
      </c>
      <c r="BX106" s="212" t="e">
        <f>BX$133*計算_投入係数表!BX106</f>
        <v>#DIV/0!</v>
      </c>
      <c r="BY106" s="212" t="e">
        <f>BY$133*計算_投入係数表!BY106</f>
        <v>#DIV/0!</v>
      </c>
      <c r="BZ106" s="212" t="e">
        <f>BZ$133*計算_投入係数表!BZ106</f>
        <v>#DIV/0!</v>
      </c>
      <c r="CA106" s="212" t="e">
        <f>CA$133*計算_投入係数表!CA106</f>
        <v>#DIV/0!</v>
      </c>
      <c r="CB106" s="212" t="e">
        <f>CB$133*計算_投入係数表!CB106</f>
        <v>#DIV/0!</v>
      </c>
      <c r="CC106" s="212" t="e">
        <f>CC$133*計算_投入係数表!CC106</f>
        <v>#DIV/0!</v>
      </c>
      <c r="CD106" s="212" t="e">
        <f>CD$133*計算_投入係数表!CD106</f>
        <v>#DIV/0!</v>
      </c>
      <c r="CE106" s="212" t="e">
        <f>CE$133*計算_投入係数表!CE106</f>
        <v>#DIV/0!</v>
      </c>
      <c r="CF106" s="212" t="e">
        <f>CF$133*計算_投入係数表!CF106</f>
        <v>#DIV/0!</v>
      </c>
      <c r="CG106" s="212" t="e">
        <f>CG$133*計算_投入係数表!CG106</f>
        <v>#DIV/0!</v>
      </c>
      <c r="CH106" s="212" t="e">
        <f>CH$133*計算_投入係数表!CH106</f>
        <v>#DIV/0!</v>
      </c>
      <c r="CI106" s="212" t="e">
        <f>CI$133*計算_投入係数表!CI106</f>
        <v>#DIV/0!</v>
      </c>
      <c r="CJ106" s="212" t="e">
        <f>CJ$133*計算_投入係数表!CJ106</f>
        <v>#DIV/0!</v>
      </c>
      <c r="CK106" s="212" t="e">
        <f>CK$133*計算_投入係数表!CK106</f>
        <v>#DIV/0!</v>
      </c>
      <c r="CL106" s="212" t="e">
        <f>CL$133*計算_投入係数表!CL106</f>
        <v>#DIV/0!</v>
      </c>
      <c r="CM106" s="212" t="e">
        <f>CM$133*計算_投入係数表!CM106</f>
        <v>#DIV/0!</v>
      </c>
      <c r="CN106" s="212" t="e">
        <f>CN$133*計算_投入係数表!CN106</f>
        <v>#DIV/0!</v>
      </c>
      <c r="CO106" s="212" t="e">
        <f>CO$133*計算_投入係数表!CO106</f>
        <v>#DIV/0!</v>
      </c>
      <c r="CP106" s="212" t="e">
        <f>CP$133*計算_投入係数表!CP106</f>
        <v>#DIV/0!</v>
      </c>
      <c r="CQ106" s="212" t="e">
        <f>CQ$133*計算_投入係数表!CQ106</f>
        <v>#DIV/0!</v>
      </c>
      <c r="CR106" s="212" t="e">
        <f>CR$133*計算_投入係数表!CR106</f>
        <v>#DIV/0!</v>
      </c>
      <c r="CS106" s="212" t="e">
        <f>CS$133*計算_投入係数表!CS106</f>
        <v>#DIV/0!</v>
      </c>
      <c r="CT106" s="212" t="e">
        <f>CT$133*計算_投入係数表!CT106</f>
        <v>#DIV/0!</v>
      </c>
      <c r="CU106" s="212" t="e">
        <f>CU$133*計算_投入係数表!CU106</f>
        <v>#DIV/0!</v>
      </c>
      <c r="CV106" s="212" t="e">
        <f>CV$133*計算_投入係数表!CV106</f>
        <v>#DIV/0!</v>
      </c>
      <c r="CW106" s="212" t="e">
        <f>CW$133*計算_投入係数表!CW106</f>
        <v>#DIV/0!</v>
      </c>
      <c r="CX106" s="212" t="e">
        <f>CX$133*計算_投入係数表!CX106</f>
        <v>#DIV/0!</v>
      </c>
      <c r="CY106" s="212" t="e">
        <f>CY$133*計算_投入係数表!CY106</f>
        <v>#DIV/0!</v>
      </c>
      <c r="CZ106" s="212" t="e">
        <f>CZ$133*計算_投入係数表!CZ106</f>
        <v>#DIV/0!</v>
      </c>
      <c r="DA106" s="212" t="e">
        <f>DA$133*計算_投入係数表!DA106</f>
        <v>#DIV/0!</v>
      </c>
      <c r="DB106" s="212" t="e">
        <f>DB$133*計算_投入係数表!DB106</f>
        <v>#DIV/0!</v>
      </c>
      <c r="DC106" s="212" t="e">
        <f>DC$133*計算_投入係数表!DC106</f>
        <v>#DIV/0!</v>
      </c>
      <c r="DD106" s="212" t="e">
        <f>DD$133*計算_投入係数表!DD106</f>
        <v>#DIV/0!</v>
      </c>
      <c r="DE106" s="212" t="e">
        <f>DE$133*計算_投入係数表!DE106</f>
        <v>#DIV/0!</v>
      </c>
      <c r="DF106" s="212" t="e">
        <f>DF$133*計算_投入係数表!DF106</f>
        <v>#DIV/0!</v>
      </c>
      <c r="DG106" s="212" t="e">
        <f>DG$133*計算_投入係数表!DG106</f>
        <v>#DIV/0!</v>
      </c>
      <c r="DH106" s="212" t="e">
        <f>DH$133*計算_投入係数表!DH106</f>
        <v>#DIV/0!</v>
      </c>
      <c r="DI106" s="212" t="e">
        <f>DI$133*計算_投入係数表!DI106</f>
        <v>#DIV/0!</v>
      </c>
      <c r="DJ106" s="212" t="e">
        <f>DJ$133*計算_投入係数表!DJ106</f>
        <v>#DIV/0!</v>
      </c>
      <c r="DK106" s="212" t="e">
        <f>DK$133*計算_投入係数表!DK106</f>
        <v>#DIV/0!</v>
      </c>
      <c r="DL106" s="212" t="e">
        <f>DL$133*計算_投入係数表!DL106</f>
        <v>#DIV/0!</v>
      </c>
      <c r="DM106" s="212" t="e">
        <f>DM$133*計算_投入係数表!DM106</f>
        <v>#DIV/0!</v>
      </c>
      <c r="DN106" s="212" t="e">
        <f>DN$133*計算_投入係数表!DN106</f>
        <v>#DIV/0!</v>
      </c>
      <c r="DO106" s="212" t="e">
        <f>DO$133*計算_投入係数表!DO106</f>
        <v>#DIV/0!</v>
      </c>
      <c r="DP106" s="212" t="e">
        <f>DP$133*計算_投入係数表!DP106</f>
        <v>#DIV/0!</v>
      </c>
      <c r="DQ106" s="212" t="e">
        <f>DQ$133*計算_投入係数表!DQ106</f>
        <v>#DIV/0!</v>
      </c>
      <c r="DR106" s="212" t="e">
        <f>DR$133*計算_投入係数表!DR106</f>
        <v>#DIV/0!</v>
      </c>
      <c r="DS106" s="212" t="e">
        <f>DS$133*計算_投入係数表!DS106</f>
        <v>#DIV/0!</v>
      </c>
      <c r="DT106" s="213">
        <f t="shared" si="3"/>
        <v>0</v>
      </c>
      <c r="DU106" s="214">
        <f>SUMIF(振分, $C106, 入力_北海道基本取引表!DU$4:DU$124)*($DV$140/$DW$140)</f>
        <v>0</v>
      </c>
      <c r="DV106" s="214">
        <f>SUMIF(振分, $C106, 入力_北海道基本取引表!DV$4:DV$124)*(入力!$D$718/入力!$F$718)</f>
        <v>0</v>
      </c>
      <c r="DW106" s="214">
        <f>SUMIF(振分, $C106, 入力_北海道基本取引表!DW$4:DW$124)*(計算_基本取引表_調整前!$DV$141/計算_基本取引表_調整前!$DW$141)</f>
        <v>0</v>
      </c>
      <c r="DX106" s="214">
        <f>SUMIF(振分, $C106, 入力_北海道基本取引表!DX$4:DX$124)*(計算_基本取引表_調整前!$DV$142/計算_基本取引表_調整前!$DW$142)</f>
        <v>0</v>
      </c>
      <c r="DY106" s="214">
        <f>SUMIF(振分, $C106, 入力_北海道基本取引表!DY$4:DY$124)*(入力!$D$700/入力!$F$700)</f>
        <v>0</v>
      </c>
      <c r="DZ106" s="214">
        <f>SUMIF(振分, $C106, 入力_北海道基本取引表!DZ$4:DZ$124)*($DV$140/$DW$140)</f>
        <v>0</v>
      </c>
      <c r="EA106" s="214" t="e">
        <f>SUMIF(振分, $C106, 入力_北海道基本取引表!EA$4:EA$124)*($EJ106/SUMIF(振分, $C106, 入力_北海道基本取引表!$EO$4:$EO$124))</f>
        <v>#DIV/0!</v>
      </c>
      <c r="EB106" s="214"/>
      <c r="EC106" s="215" t="e">
        <f t="shared" si="4"/>
        <v>#DIV/0!</v>
      </c>
      <c r="ED106" s="216" t="e">
        <f t="shared" si="5"/>
        <v>#DIV/0!</v>
      </c>
      <c r="EE106" s="214"/>
      <c r="EF106" s="216"/>
      <c r="EG106" s="216"/>
      <c r="EH106" s="214"/>
      <c r="EI106" s="216"/>
      <c r="EJ106" s="216">
        <v>0</v>
      </c>
    </row>
    <row r="107" spans="2:140" s="6" customFormat="1" ht="12" x14ac:dyDescent="0.25">
      <c r="B107" s="53" t="s">
        <v>169</v>
      </c>
      <c r="C107" s="192" t="str">
        <v>-</v>
      </c>
      <c r="D107" s="211">
        <f>D$133*計算_投入係数表!D107</f>
        <v>0</v>
      </c>
      <c r="E107" s="212">
        <f>E$133*計算_投入係数表!E107</f>
        <v>0</v>
      </c>
      <c r="F107" s="212">
        <f>F$133*計算_投入係数表!F107</f>
        <v>0</v>
      </c>
      <c r="G107" s="212">
        <f>G$133*計算_投入係数表!G107</f>
        <v>0</v>
      </c>
      <c r="H107" s="212">
        <f>H$133*計算_投入係数表!H107</f>
        <v>0</v>
      </c>
      <c r="I107" s="212">
        <f>I$133*計算_投入係数表!I107</f>
        <v>0</v>
      </c>
      <c r="J107" s="212">
        <f>J$133*計算_投入係数表!J107</f>
        <v>0</v>
      </c>
      <c r="K107" s="212">
        <f>K$133*計算_投入係数表!K107</f>
        <v>0</v>
      </c>
      <c r="L107" s="212">
        <f>L$133*計算_投入係数表!L107</f>
        <v>0</v>
      </c>
      <c r="M107" s="212">
        <f>M$133*計算_投入係数表!M107</f>
        <v>0</v>
      </c>
      <c r="N107" s="212">
        <f>N$133*計算_投入係数表!N107</f>
        <v>0</v>
      </c>
      <c r="O107" s="212">
        <f>O$133*計算_投入係数表!O107</f>
        <v>0</v>
      </c>
      <c r="P107" s="212">
        <f>P$133*計算_投入係数表!P107</f>
        <v>0</v>
      </c>
      <c r="Q107" s="212" t="e">
        <f>Q$133*計算_投入係数表!Q107</f>
        <v>#DIV/0!</v>
      </c>
      <c r="R107" s="212" t="e">
        <f>R$133*計算_投入係数表!R107</f>
        <v>#DIV/0!</v>
      </c>
      <c r="S107" s="212" t="e">
        <f>S$133*計算_投入係数表!S107</f>
        <v>#DIV/0!</v>
      </c>
      <c r="T107" s="212" t="e">
        <f>T$133*計算_投入係数表!T107</f>
        <v>#DIV/0!</v>
      </c>
      <c r="U107" s="212" t="e">
        <f>U$133*計算_投入係数表!U107</f>
        <v>#DIV/0!</v>
      </c>
      <c r="V107" s="212" t="e">
        <f>V$133*計算_投入係数表!V107</f>
        <v>#DIV/0!</v>
      </c>
      <c r="W107" s="212" t="e">
        <f>W$133*計算_投入係数表!W107</f>
        <v>#DIV/0!</v>
      </c>
      <c r="X107" s="212" t="e">
        <f>X$133*計算_投入係数表!X107</f>
        <v>#DIV/0!</v>
      </c>
      <c r="Y107" s="212" t="e">
        <f>Y$133*計算_投入係数表!Y107</f>
        <v>#DIV/0!</v>
      </c>
      <c r="Z107" s="212" t="e">
        <f>Z$133*計算_投入係数表!Z107</f>
        <v>#DIV/0!</v>
      </c>
      <c r="AA107" s="212" t="e">
        <f>AA$133*計算_投入係数表!AA107</f>
        <v>#DIV/0!</v>
      </c>
      <c r="AB107" s="212" t="e">
        <f>AB$133*計算_投入係数表!AB107</f>
        <v>#DIV/0!</v>
      </c>
      <c r="AC107" s="212" t="e">
        <f>AC$133*計算_投入係数表!AC107</f>
        <v>#DIV/0!</v>
      </c>
      <c r="AD107" s="212" t="e">
        <f>AD$133*計算_投入係数表!AD107</f>
        <v>#DIV/0!</v>
      </c>
      <c r="AE107" s="212" t="e">
        <f>AE$133*計算_投入係数表!AE107</f>
        <v>#DIV/0!</v>
      </c>
      <c r="AF107" s="212" t="e">
        <f>AF$133*計算_投入係数表!AF107</f>
        <v>#DIV/0!</v>
      </c>
      <c r="AG107" s="212" t="e">
        <f>AG$133*計算_投入係数表!AG107</f>
        <v>#DIV/0!</v>
      </c>
      <c r="AH107" s="212" t="e">
        <f>AH$133*計算_投入係数表!AH107</f>
        <v>#DIV/0!</v>
      </c>
      <c r="AI107" s="212" t="e">
        <f>AI$133*計算_投入係数表!AI107</f>
        <v>#DIV/0!</v>
      </c>
      <c r="AJ107" s="212" t="e">
        <f>AJ$133*計算_投入係数表!AJ107</f>
        <v>#DIV/0!</v>
      </c>
      <c r="AK107" s="212" t="e">
        <f>AK$133*計算_投入係数表!AK107</f>
        <v>#DIV/0!</v>
      </c>
      <c r="AL107" s="212" t="e">
        <f>AL$133*計算_投入係数表!AL107</f>
        <v>#DIV/0!</v>
      </c>
      <c r="AM107" s="212" t="e">
        <f>AM$133*計算_投入係数表!AM107</f>
        <v>#DIV/0!</v>
      </c>
      <c r="AN107" s="212" t="e">
        <f>AN$133*計算_投入係数表!AN107</f>
        <v>#DIV/0!</v>
      </c>
      <c r="AO107" s="212" t="e">
        <f>AO$133*計算_投入係数表!AO107</f>
        <v>#DIV/0!</v>
      </c>
      <c r="AP107" s="212" t="e">
        <f>AP$133*計算_投入係数表!AP107</f>
        <v>#DIV/0!</v>
      </c>
      <c r="AQ107" s="212" t="e">
        <f>AQ$133*計算_投入係数表!AQ107</f>
        <v>#DIV/0!</v>
      </c>
      <c r="AR107" s="212" t="e">
        <f>AR$133*計算_投入係数表!AR107</f>
        <v>#DIV/0!</v>
      </c>
      <c r="AS107" s="212" t="e">
        <f>AS$133*計算_投入係数表!AS107</f>
        <v>#DIV/0!</v>
      </c>
      <c r="AT107" s="212" t="e">
        <f>AT$133*計算_投入係数表!AT107</f>
        <v>#DIV/0!</v>
      </c>
      <c r="AU107" s="212" t="e">
        <f>AU$133*計算_投入係数表!AU107</f>
        <v>#DIV/0!</v>
      </c>
      <c r="AV107" s="212" t="e">
        <f>AV$133*計算_投入係数表!AV107</f>
        <v>#DIV/0!</v>
      </c>
      <c r="AW107" s="212" t="e">
        <f>AW$133*計算_投入係数表!AW107</f>
        <v>#DIV/0!</v>
      </c>
      <c r="AX107" s="212" t="e">
        <f>AX$133*計算_投入係数表!AX107</f>
        <v>#DIV/0!</v>
      </c>
      <c r="AY107" s="212" t="e">
        <f>AY$133*計算_投入係数表!AY107</f>
        <v>#DIV/0!</v>
      </c>
      <c r="AZ107" s="212" t="e">
        <f>AZ$133*計算_投入係数表!AZ107</f>
        <v>#DIV/0!</v>
      </c>
      <c r="BA107" s="212" t="e">
        <f>BA$133*計算_投入係数表!BA107</f>
        <v>#DIV/0!</v>
      </c>
      <c r="BB107" s="212" t="e">
        <f>BB$133*計算_投入係数表!BB107</f>
        <v>#DIV/0!</v>
      </c>
      <c r="BC107" s="212" t="e">
        <f>BC$133*計算_投入係数表!BC107</f>
        <v>#DIV/0!</v>
      </c>
      <c r="BD107" s="212" t="e">
        <f>BD$133*計算_投入係数表!BD107</f>
        <v>#DIV/0!</v>
      </c>
      <c r="BE107" s="212" t="e">
        <f>BE$133*計算_投入係数表!BE107</f>
        <v>#DIV/0!</v>
      </c>
      <c r="BF107" s="212" t="e">
        <f>BF$133*計算_投入係数表!BF107</f>
        <v>#DIV/0!</v>
      </c>
      <c r="BG107" s="212" t="e">
        <f>BG$133*計算_投入係数表!BG107</f>
        <v>#DIV/0!</v>
      </c>
      <c r="BH107" s="212" t="e">
        <f>BH$133*計算_投入係数表!BH107</f>
        <v>#DIV/0!</v>
      </c>
      <c r="BI107" s="212" t="e">
        <f>BI$133*計算_投入係数表!BI107</f>
        <v>#DIV/0!</v>
      </c>
      <c r="BJ107" s="212" t="e">
        <f>BJ$133*計算_投入係数表!BJ107</f>
        <v>#DIV/0!</v>
      </c>
      <c r="BK107" s="212" t="e">
        <f>BK$133*計算_投入係数表!BK107</f>
        <v>#DIV/0!</v>
      </c>
      <c r="BL107" s="212" t="e">
        <f>BL$133*計算_投入係数表!BL107</f>
        <v>#DIV/0!</v>
      </c>
      <c r="BM107" s="212" t="e">
        <f>BM$133*計算_投入係数表!BM107</f>
        <v>#DIV/0!</v>
      </c>
      <c r="BN107" s="212" t="e">
        <f>BN$133*計算_投入係数表!BN107</f>
        <v>#DIV/0!</v>
      </c>
      <c r="BO107" s="212" t="e">
        <f>BO$133*計算_投入係数表!BO107</f>
        <v>#DIV/0!</v>
      </c>
      <c r="BP107" s="212" t="e">
        <f>BP$133*計算_投入係数表!BP107</f>
        <v>#DIV/0!</v>
      </c>
      <c r="BQ107" s="212" t="e">
        <f>BQ$133*計算_投入係数表!BQ107</f>
        <v>#DIV/0!</v>
      </c>
      <c r="BR107" s="212" t="e">
        <f>BR$133*計算_投入係数表!BR107</f>
        <v>#DIV/0!</v>
      </c>
      <c r="BS107" s="212" t="e">
        <f>BS$133*計算_投入係数表!BS107</f>
        <v>#DIV/0!</v>
      </c>
      <c r="BT107" s="212" t="e">
        <f>BT$133*計算_投入係数表!BT107</f>
        <v>#DIV/0!</v>
      </c>
      <c r="BU107" s="212" t="e">
        <f>BU$133*計算_投入係数表!BU107</f>
        <v>#DIV/0!</v>
      </c>
      <c r="BV107" s="212" t="e">
        <f>BV$133*計算_投入係数表!BV107</f>
        <v>#DIV/0!</v>
      </c>
      <c r="BW107" s="212" t="e">
        <f>BW$133*計算_投入係数表!BW107</f>
        <v>#DIV/0!</v>
      </c>
      <c r="BX107" s="212" t="e">
        <f>BX$133*計算_投入係数表!BX107</f>
        <v>#DIV/0!</v>
      </c>
      <c r="BY107" s="212" t="e">
        <f>BY$133*計算_投入係数表!BY107</f>
        <v>#DIV/0!</v>
      </c>
      <c r="BZ107" s="212" t="e">
        <f>BZ$133*計算_投入係数表!BZ107</f>
        <v>#DIV/0!</v>
      </c>
      <c r="CA107" s="212" t="e">
        <f>CA$133*計算_投入係数表!CA107</f>
        <v>#DIV/0!</v>
      </c>
      <c r="CB107" s="212" t="e">
        <f>CB$133*計算_投入係数表!CB107</f>
        <v>#DIV/0!</v>
      </c>
      <c r="CC107" s="212" t="e">
        <f>CC$133*計算_投入係数表!CC107</f>
        <v>#DIV/0!</v>
      </c>
      <c r="CD107" s="212" t="e">
        <f>CD$133*計算_投入係数表!CD107</f>
        <v>#DIV/0!</v>
      </c>
      <c r="CE107" s="212" t="e">
        <f>CE$133*計算_投入係数表!CE107</f>
        <v>#DIV/0!</v>
      </c>
      <c r="CF107" s="212" t="e">
        <f>CF$133*計算_投入係数表!CF107</f>
        <v>#DIV/0!</v>
      </c>
      <c r="CG107" s="212" t="e">
        <f>CG$133*計算_投入係数表!CG107</f>
        <v>#DIV/0!</v>
      </c>
      <c r="CH107" s="212" t="e">
        <f>CH$133*計算_投入係数表!CH107</f>
        <v>#DIV/0!</v>
      </c>
      <c r="CI107" s="212" t="e">
        <f>CI$133*計算_投入係数表!CI107</f>
        <v>#DIV/0!</v>
      </c>
      <c r="CJ107" s="212" t="e">
        <f>CJ$133*計算_投入係数表!CJ107</f>
        <v>#DIV/0!</v>
      </c>
      <c r="CK107" s="212" t="e">
        <f>CK$133*計算_投入係数表!CK107</f>
        <v>#DIV/0!</v>
      </c>
      <c r="CL107" s="212" t="e">
        <f>CL$133*計算_投入係数表!CL107</f>
        <v>#DIV/0!</v>
      </c>
      <c r="CM107" s="212" t="e">
        <f>CM$133*計算_投入係数表!CM107</f>
        <v>#DIV/0!</v>
      </c>
      <c r="CN107" s="212" t="e">
        <f>CN$133*計算_投入係数表!CN107</f>
        <v>#DIV/0!</v>
      </c>
      <c r="CO107" s="212" t="e">
        <f>CO$133*計算_投入係数表!CO107</f>
        <v>#DIV/0!</v>
      </c>
      <c r="CP107" s="212" t="e">
        <f>CP$133*計算_投入係数表!CP107</f>
        <v>#DIV/0!</v>
      </c>
      <c r="CQ107" s="212" t="e">
        <f>CQ$133*計算_投入係数表!CQ107</f>
        <v>#DIV/0!</v>
      </c>
      <c r="CR107" s="212" t="e">
        <f>CR$133*計算_投入係数表!CR107</f>
        <v>#DIV/0!</v>
      </c>
      <c r="CS107" s="212" t="e">
        <f>CS$133*計算_投入係数表!CS107</f>
        <v>#DIV/0!</v>
      </c>
      <c r="CT107" s="212" t="e">
        <f>CT$133*計算_投入係数表!CT107</f>
        <v>#DIV/0!</v>
      </c>
      <c r="CU107" s="212" t="e">
        <f>CU$133*計算_投入係数表!CU107</f>
        <v>#DIV/0!</v>
      </c>
      <c r="CV107" s="212" t="e">
        <f>CV$133*計算_投入係数表!CV107</f>
        <v>#DIV/0!</v>
      </c>
      <c r="CW107" s="212" t="e">
        <f>CW$133*計算_投入係数表!CW107</f>
        <v>#DIV/0!</v>
      </c>
      <c r="CX107" s="212" t="e">
        <f>CX$133*計算_投入係数表!CX107</f>
        <v>#DIV/0!</v>
      </c>
      <c r="CY107" s="212" t="e">
        <f>CY$133*計算_投入係数表!CY107</f>
        <v>#DIV/0!</v>
      </c>
      <c r="CZ107" s="212" t="e">
        <f>CZ$133*計算_投入係数表!CZ107</f>
        <v>#DIV/0!</v>
      </c>
      <c r="DA107" s="212" t="e">
        <f>DA$133*計算_投入係数表!DA107</f>
        <v>#DIV/0!</v>
      </c>
      <c r="DB107" s="212" t="e">
        <f>DB$133*計算_投入係数表!DB107</f>
        <v>#DIV/0!</v>
      </c>
      <c r="DC107" s="212" t="e">
        <f>DC$133*計算_投入係数表!DC107</f>
        <v>#DIV/0!</v>
      </c>
      <c r="DD107" s="212" t="e">
        <f>DD$133*計算_投入係数表!DD107</f>
        <v>#DIV/0!</v>
      </c>
      <c r="DE107" s="212" t="e">
        <f>DE$133*計算_投入係数表!DE107</f>
        <v>#DIV/0!</v>
      </c>
      <c r="DF107" s="212" t="e">
        <f>DF$133*計算_投入係数表!DF107</f>
        <v>#DIV/0!</v>
      </c>
      <c r="DG107" s="212" t="e">
        <f>DG$133*計算_投入係数表!DG107</f>
        <v>#DIV/0!</v>
      </c>
      <c r="DH107" s="212" t="e">
        <f>DH$133*計算_投入係数表!DH107</f>
        <v>#DIV/0!</v>
      </c>
      <c r="DI107" s="212" t="e">
        <f>DI$133*計算_投入係数表!DI107</f>
        <v>#DIV/0!</v>
      </c>
      <c r="DJ107" s="212" t="e">
        <f>DJ$133*計算_投入係数表!DJ107</f>
        <v>#DIV/0!</v>
      </c>
      <c r="DK107" s="212" t="e">
        <f>DK$133*計算_投入係数表!DK107</f>
        <v>#DIV/0!</v>
      </c>
      <c r="DL107" s="212" t="e">
        <f>DL$133*計算_投入係数表!DL107</f>
        <v>#DIV/0!</v>
      </c>
      <c r="DM107" s="212" t="e">
        <f>DM$133*計算_投入係数表!DM107</f>
        <v>#DIV/0!</v>
      </c>
      <c r="DN107" s="212" t="e">
        <f>DN$133*計算_投入係数表!DN107</f>
        <v>#DIV/0!</v>
      </c>
      <c r="DO107" s="212" t="e">
        <f>DO$133*計算_投入係数表!DO107</f>
        <v>#DIV/0!</v>
      </c>
      <c r="DP107" s="212" t="e">
        <f>DP$133*計算_投入係数表!DP107</f>
        <v>#DIV/0!</v>
      </c>
      <c r="DQ107" s="212" t="e">
        <f>DQ$133*計算_投入係数表!DQ107</f>
        <v>#DIV/0!</v>
      </c>
      <c r="DR107" s="212" t="e">
        <f>DR$133*計算_投入係数表!DR107</f>
        <v>#DIV/0!</v>
      </c>
      <c r="DS107" s="212" t="e">
        <f>DS$133*計算_投入係数表!DS107</f>
        <v>#DIV/0!</v>
      </c>
      <c r="DT107" s="213">
        <f t="shared" si="3"/>
        <v>0</v>
      </c>
      <c r="DU107" s="214">
        <f>SUMIF(振分, $C107, 入力_北海道基本取引表!DU$4:DU$124)*($DV$140/$DW$140)</f>
        <v>0</v>
      </c>
      <c r="DV107" s="214">
        <f>SUMIF(振分, $C107, 入力_北海道基本取引表!DV$4:DV$124)*(入力!$D$718/入力!$F$718)</f>
        <v>0</v>
      </c>
      <c r="DW107" s="214">
        <f>SUMIF(振分, $C107, 入力_北海道基本取引表!DW$4:DW$124)*(計算_基本取引表_調整前!$DV$141/計算_基本取引表_調整前!$DW$141)</f>
        <v>0</v>
      </c>
      <c r="DX107" s="214">
        <f>SUMIF(振分, $C107, 入力_北海道基本取引表!DX$4:DX$124)*(計算_基本取引表_調整前!$DV$142/計算_基本取引表_調整前!$DW$142)</f>
        <v>0</v>
      </c>
      <c r="DY107" s="214">
        <f>SUMIF(振分, $C107, 入力_北海道基本取引表!DY$4:DY$124)*(入力!$D$700/入力!$F$700)</f>
        <v>0</v>
      </c>
      <c r="DZ107" s="214">
        <f>SUMIF(振分, $C107, 入力_北海道基本取引表!DZ$4:DZ$124)*($DV$140/$DW$140)</f>
        <v>0</v>
      </c>
      <c r="EA107" s="214" t="e">
        <f>SUMIF(振分, $C107, 入力_北海道基本取引表!EA$4:EA$124)*($EJ107/SUMIF(振分, $C107, 入力_北海道基本取引表!$EO$4:$EO$124))</f>
        <v>#DIV/0!</v>
      </c>
      <c r="EB107" s="214"/>
      <c r="EC107" s="215" t="e">
        <f t="shared" si="4"/>
        <v>#DIV/0!</v>
      </c>
      <c r="ED107" s="216" t="e">
        <f t="shared" si="5"/>
        <v>#DIV/0!</v>
      </c>
      <c r="EE107" s="214"/>
      <c r="EF107" s="216"/>
      <c r="EG107" s="216"/>
      <c r="EH107" s="214"/>
      <c r="EI107" s="216"/>
      <c r="EJ107" s="216">
        <v>0</v>
      </c>
    </row>
    <row r="108" spans="2:140" s="6" customFormat="1" ht="12" x14ac:dyDescent="0.25">
      <c r="B108" s="53" t="s">
        <v>549</v>
      </c>
      <c r="C108" s="192" t="str">
        <v>-</v>
      </c>
      <c r="D108" s="211">
        <f>D$133*計算_投入係数表!D108</f>
        <v>0</v>
      </c>
      <c r="E108" s="212">
        <f>E$133*計算_投入係数表!E108</f>
        <v>0</v>
      </c>
      <c r="F108" s="212">
        <f>F$133*計算_投入係数表!F108</f>
        <v>0</v>
      </c>
      <c r="G108" s="212">
        <f>G$133*計算_投入係数表!G108</f>
        <v>0</v>
      </c>
      <c r="H108" s="212">
        <f>H$133*計算_投入係数表!H108</f>
        <v>0</v>
      </c>
      <c r="I108" s="212">
        <f>I$133*計算_投入係数表!I108</f>
        <v>0</v>
      </c>
      <c r="J108" s="212">
        <f>J$133*計算_投入係数表!J108</f>
        <v>0</v>
      </c>
      <c r="K108" s="212">
        <f>K$133*計算_投入係数表!K108</f>
        <v>0</v>
      </c>
      <c r="L108" s="212">
        <f>L$133*計算_投入係数表!L108</f>
        <v>0</v>
      </c>
      <c r="M108" s="212">
        <f>M$133*計算_投入係数表!M108</f>
        <v>0</v>
      </c>
      <c r="N108" s="212">
        <f>N$133*計算_投入係数表!N108</f>
        <v>0</v>
      </c>
      <c r="O108" s="212">
        <f>O$133*計算_投入係数表!O108</f>
        <v>0</v>
      </c>
      <c r="P108" s="212">
        <f>P$133*計算_投入係数表!P108</f>
        <v>0</v>
      </c>
      <c r="Q108" s="212" t="e">
        <f>Q$133*計算_投入係数表!Q108</f>
        <v>#DIV/0!</v>
      </c>
      <c r="R108" s="212" t="e">
        <f>R$133*計算_投入係数表!R108</f>
        <v>#DIV/0!</v>
      </c>
      <c r="S108" s="212" t="e">
        <f>S$133*計算_投入係数表!S108</f>
        <v>#DIV/0!</v>
      </c>
      <c r="T108" s="212" t="e">
        <f>T$133*計算_投入係数表!T108</f>
        <v>#DIV/0!</v>
      </c>
      <c r="U108" s="212" t="e">
        <f>U$133*計算_投入係数表!U108</f>
        <v>#DIV/0!</v>
      </c>
      <c r="V108" s="212" t="e">
        <f>V$133*計算_投入係数表!V108</f>
        <v>#DIV/0!</v>
      </c>
      <c r="W108" s="212" t="e">
        <f>W$133*計算_投入係数表!W108</f>
        <v>#DIV/0!</v>
      </c>
      <c r="X108" s="212" t="e">
        <f>X$133*計算_投入係数表!X108</f>
        <v>#DIV/0!</v>
      </c>
      <c r="Y108" s="212" t="e">
        <f>Y$133*計算_投入係数表!Y108</f>
        <v>#DIV/0!</v>
      </c>
      <c r="Z108" s="212" t="e">
        <f>Z$133*計算_投入係数表!Z108</f>
        <v>#DIV/0!</v>
      </c>
      <c r="AA108" s="212" t="e">
        <f>AA$133*計算_投入係数表!AA108</f>
        <v>#DIV/0!</v>
      </c>
      <c r="AB108" s="212" t="e">
        <f>AB$133*計算_投入係数表!AB108</f>
        <v>#DIV/0!</v>
      </c>
      <c r="AC108" s="212" t="e">
        <f>AC$133*計算_投入係数表!AC108</f>
        <v>#DIV/0!</v>
      </c>
      <c r="AD108" s="212" t="e">
        <f>AD$133*計算_投入係数表!AD108</f>
        <v>#DIV/0!</v>
      </c>
      <c r="AE108" s="212" t="e">
        <f>AE$133*計算_投入係数表!AE108</f>
        <v>#DIV/0!</v>
      </c>
      <c r="AF108" s="212" t="e">
        <f>AF$133*計算_投入係数表!AF108</f>
        <v>#DIV/0!</v>
      </c>
      <c r="AG108" s="212" t="e">
        <f>AG$133*計算_投入係数表!AG108</f>
        <v>#DIV/0!</v>
      </c>
      <c r="AH108" s="212" t="e">
        <f>AH$133*計算_投入係数表!AH108</f>
        <v>#DIV/0!</v>
      </c>
      <c r="AI108" s="212" t="e">
        <f>AI$133*計算_投入係数表!AI108</f>
        <v>#DIV/0!</v>
      </c>
      <c r="AJ108" s="212" t="e">
        <f>AJ$133*計算_投入係数表!AJ108</f>
        <v>#DIV/0!</v>
      </c>
      <c r="AK108" s="212" t="e">
        <f>AK$133*計算_投入係数表!AK108</f>
        <v>#DIV/0!</v>
      </c>
      <c r="AL108" s="212" t="e">
        <f>AL$133*計算_投入係数表!AL108</f>
        <v>#DIV/0!</v>
      </c>
      <c r="AM108" s="212" t="e">
        <f>AM$133*計算_投入係数表!AM108</f>
        <v>#DIV/0!</v>
      </c>
      <c r="AN108" s="212" t="e">
        <f>AN$133*計算_投入係数表!AN108</f>
        <v>#DIV/0!</v>
      </c>
      <c r="AO108" s="212" t="e">
        <f>AO$133*計算_投入係数表!AO108</f>
        <v>#DIV/0!</v>
      </c>
      <c r="AP108" s="212" t="e">
        <f>AP$133*計算_投入係数表!AP108</f>
        <v>#DIV/0!</v>
      </c>
      <c r="AQ108" s="212" t="e">
        <f>AQ$133*計算_投入係数表!AQ108</f>
        <v>#DIV/0!</v>
      </c>
      <c r="AR108" s="212" t="e">
        <f>AR$133*計算_投入係数表!AR108</f>
        <v>#DIV/0!</v>
      </c>
      <c r="AS108" s="212" t="e">
        <f>AS$133*計算_投入係数表!AS108</f>
        <v>#DIV/0!</v>
      </c>
      <c r="AT108" s="212" t="e">
        <f>AT$133*計算_投入係数表!AT108</f>
        <v>#DIV/0!</v>
      </c>
      <c r="AU108" s="212" t="e">
        <f>AU$133*計算_投入係数表!AU108</f>
        <v>#DIV/0!</v>
      </c>
      <c r="AV108" s="212" t="e">
        <f>AV$133*計算_投入係数表!AV108</f>
        <v>#DIV/0!</v>
      </c>
      <c r="AW108" s="212" t="e">
        <f>AW$133*計算_投入係数表!AW108</f>
        <v>#DIV/0!</v>
      </c>
      <c r="AX108" s="212" t="e">
        <f>AX$133*計算_投入係数表!AX108</f>
        <v>#DIV/0!</v>
      </c>
      <c r="AY108" s="212" t="e">
        <f>AY$133*計算_投入係数表!AY108</f>
        <v>#DIV/0!</v>
      </c>
      <c r="AZ108" s="212" t="e">
        <f>AZ$133*計算_投入係数表!AZ108</f>
        <v>#DIV/0!</v>
      </c>
      <c r="BA108" s="212" t="e">
        <f>BA$133*計算_投入係数表!BA108</f>
        <v>#DIV/0!</v>
      </c>
      <c r="BB108" s="212" t="e">
        <f>BB$133*計算_投入係数表!BB108</f>
        <v>#DIV/0!</v>
      </c>
      <c r="BC108" s="212" t="e">
        <f>BC$133*計算_投入係数表!BC108</f>
        <v>#DIV/0!</v>
      </c>
      <c r="BD108" s="212" t="e">
        <f>BD$133*計算_投入係数表!BD108</f>
        <v>#DIV/0!</v>
      </c>
      <c r="BE108" s="212" t="e">
        <f>BE$133*計算_投入係数表!BE108</f>
        <v>#DIV/0!</v>
      </c>
      <c r="BF108" s="212" t="e">
        <f>BF$133*計算_投入係数表!BF108</f>
        <v>#DIV/0!</v>
      </c>
      <c r="BG108" s="212" t="e">
        <f>BG$133*計算_投入係数表!BG108</f>
        <v>#DIV/0!</v>
      </c>
      <c r="BH108" s="212" t="e">
        <f>BH$133*計算_投入係数表!BH108</f>
        <v>#DIV/0!</v>
      </c>
      <c r="BI108" s="212" t="e">
        <f>BI$133*計算_投入係数表!BI108</f>
        <v>#DIV/0!</v>
      </c>
      <c r="BJ108" s="212" t="e">
        <f>BJ$133*計算_投入係数表!BJ108</f>
        <v>#DIV/0!</v>
      </c>
      <c r="BK108" s="212" t="e">
        <f>BK$133*計算_投入係数表!BK108</f>
        <v>#DIV/0!</v>
      </c>
      <c r="BL108" s="212" t="e">
        <f>BL$133*計算_投入係数表!BL108</f>
        <v>#DIV/0!</v>
      </c>
      <c r="BM108" s="212" t="e">
        <f>BM$133*計算_投入係数表!BM108</f>
        <v>#DIV/0!</v>
      </c>
      <c r="BN108" s="212" t="e">
        <f>BN$133*計算_投入係数表!BN108</f>
        <v>#DIV/0!</v>
      </c>
      <c r="BO108" s="212" t="e">
        <f>BO$133*計算_投入係数表!BO108</f>
        <v>#DIV/0!</v>
      </c>
      <c r="BP108" s="212" t="e">
        <f>BP$133*計算_投入係数表!BP108</f>
        <v>#DIV/0!</v>
      </c>
      <c r="BQ108" s="212" t="e">
        <f>BQ$133*計算_投入係数表!BQ108</f>
        <v>#DIV/0!</v>
      </c>
      <c r="BR108" s="212" t="e">
        <f>BR$133*計算_投入係数表!BR108</f>
        <v>#DIV/0!</v>
      </c>
      <c r="BS108" s="212" t="e">
        <f>BS$133*計算_投入係数表!BS108</f>
        <v>#DIV/0!</v>
      </c>
      <c r="BT108" s="212" t="e">
        <f>BT$133*計算_投入係数表!BT108</f>
        <v>#DIV/0!</v>
      </c>
      <c r="BU108" s="212" t="e">
        <f>BU$133*計算_投入係数表!BU108</f>
        <v>#DIV/0!</v>
      </c>
      <c r="BV108" s="212" t="e">
        <f>BV$133*計算_投入係数表!BV108</f>
        <v>#DIV/0!</v>
      </c>
      <c r="BW108" s="212" t="e">
        <f>BW$133*計算_投入係数表!BW108</f>
        <v>#DIV/0!</v>
      </c>
      <c r="BX108" s="212" t="e">
        <f>BX$133*計算_投入係数表!BX108</f>
        <v>#DIV/0!</v>
      </c>
      <c r="BY108" s="212" t="e">
        <f>BY$133*計算_投入係数表!BY108</f>
        <v>#DIV/0!</v>
      </c>
      <c r="BZ108" s="212" t="e">
        <f>BZ$133*計算_投入係数表!BZ108</f>
        <v>#DIV/0!</v>
      </c>
      <c r="CA108" s="212" t="e">
        <f>CA$133*計算_投入係数表!CA108</f>
        <v>#DIV/0!</v>
      </c>
      <c r="CB108" s="212" t="e">
        <f>CB$133*計算_投入係数表!CB108</f>
        <v>#DIV/0!</v>
      </c>
      <c r="CC108" s="212" t="e">
        <f>CC$133*計算_投入係数表!CC108</f>
        <v>#DIV/0!</v>
      </c>
      <c r="CD108" s="212" t="e">
        <f>CD$133*計算_投入係数表!CD108</f>
        <v>#DIV/0!</v>
      </c>
      <c r="CE108" s="212" t="e">
        <f>CE$133*計算_投入係数表!CE108</f>
        <v>#DIV/0!</v>
      </c>
      <c r="CF108" s="212" t="e">
        <f>CF$133*計算_投入係数表!CF108</f>
        <v>#DIV/0!</v>
      </c>
      <c r="CG108" s="212" t="e">
        <f>CG$133*計算_投入係数表!CG108</f>
        <v>#DIV/0!</v>
      </c>
      <c r="CH108" s="212" t="e">
        <f>CH$133*計算_投入係数表!CH108</f>
        <v>#DIV/0!</v>
      </c>
      <c r="CI108" s="212" t="e">
        <f>CI$133*計算_投入係数表!CI108</f>
        <v>#DIV/0!</v>
      </c>
      <c r="CJ108" s="212" t="e">
        <f>CJ$133*計算_投入係数表!CJ108</f>
        <v>#DIV/0!</v>
      </c>
      <c r="CK108" s="212" t="e">
        <f>CK$133*計算_投入係数表!CK108</f>
        <v>#DIV/0!</v>
      </c>
      <c r="CL108" s="212" t="e">
        <f>CL$133*計算_投入係数表!CL108</f>
        <v>#DIV/0!</v>
      </c>
      <c r="CM108" s="212" t="e">
        <f>CM$133*計算_投入係数表!CM108</f>
        <v>#DIV/0!</v>
      </c>
      <c r="CN108" s="212" t="e">
        <f>CN$133*計算_投入係数表!CN108</f>
        <v>#DIV/0!</v>
      </c>
      <c r="CO108" s="212" t="e">
        <f>CO$133*計算_投入係数表!CO108</f>
        <v>#DIV/0!</v>
      </c>
      <c r="CP108" s="212" t="e">
        <f>CP$133*計算_投入係数表!CP108</f>
        <v>#DIV/0!</v>
      </c>
      <c r="CQ108" s="212" t="e">
        <f>CQ$133*計算_投入係数表!CQ108</f>
        <v>#DIV/0!</v>
      </c>
      <c r="CR108" s="212" t="e">
        <f>CR$133*計算_投入係数表!CR108</f>
        <v>#DIV/0!</v>
      </c>
      <c r="CS108" s="212" t="e">
        <f>CS$133*計算_投入係数表!CS108</f>
        <v>#DIV/0!</v>
      </c>
      <c r="CT108" s="212" t="e">
        <f>CT$133*計算_投入係数表!CT108</f>
        <v>#DIV/0!</v>
      </c>
      <c r="CU108" s="212" t="e">
        <f>CU$133*計算_投入係数表!CU108</f>
        <v>#DIV/0!</v>
      </c>
      <c r="CV108" s="212" t="e">
        <f>CV$133*計算_投入係数表!CV108</f>
        <v>#DIV/0!</v>
      </c>
      <c r="CW108" s="212" t="e">
        <f>CW$133*計算_投入係数表!CW108</f>
        <v>#DIV/0!</v>
      </c>
      <c r="CX108" s="212" t="e">
        <f>CX$133*計算_投入係数表!CX108</f>
        <v>#DIV/0!</v>
      </c>
      <c r="CY108" s="212" t="e">
        <f>CY$133*計算_投入係数表!CY108</f>
        <v>#DIV/0!</v>
      </c>
      <c r="CZ108" s="212" t="e">
        <f>CZ$133*計算_投入係数表!CZ108</f>
        <v>#DIV/0!</v>
      </c>
      <c r="DA108" s="212" t="e">
        <f>DA$133*計算_投入係数表!DA108</f>
        <v>#DIV/0!</v>
      </c>
      <c r="DB108" s="212" t="e">
        <f>DB$133*計算_投入係数表!DB108</f>
        <v>#DIV/0!</v>
      </c>
      <c r="DC108" s="212" t="e">
        <f>DC$133*計算_投入係数表!DC108</f>
        <v>#DIV/0!</v>
      </c>
      <c r="DD108" s="212" t="e">
        <f>DD$133*計算_投入係数表!DD108</f>
        <v>#DIV/0!</v>
      </c>
      <c r="DE108" s="212" t="e">
        <f>DE$133*計算_投入係数表!DE108</f>
        <v>#DIV/0!</v>
      </c>
      <c r="DF108" s="212" t="e">
        <f>DF$133*計算_投入係数表!DF108</f>
        <v>#DIV/0!</v>
      </c>
      <c r="DG108" s="212" t="e">
        <f>DG$133*計算_投入係数表!DG108</f>
        <v>#DIV/0!</v>
      </c>
      <c r="DH108" s="212" t="e">
        <f>DH$133*計算_投入係数表!DH108</f>
        <v>#DIV/0!</v>
      </c>
      <c r="DI108" s="212" t="e">
        <f>DI$133*計算_投入係数表!DI108</f>
        <v>#DIV/0!</v>
      </c>
      <c r="DJ108" s="212" t="e">
        <f>DJ$133*計算_投入係数表!DJ108</f>
        <v>#DIV/0!</v>
      </c>
      <c r="DK108" s="212" t="e">
        <f>DK$133*計算_投入係数表!DK108</f>
        <v>#DIV/0!</v>
      </c>
      <c r="DL108" s="212" t="e">
        <f>DL$133*計算_投入係数表!DL108</f>
        <v>#DIV/0!</v>
      </c>
      <c r="DM108" s="212" t="e">
        <f>DM$133*計算_投入係数表!DM108</f>
        <v>#DIV/0!</v>
      </c>
      <c r="DN108" s="212" t="e">
        <f>DN$133*計算_投入係数表!DN108</f>
        <v>#DIV/0!</v>
      </c>
      <c r="DO108" s="212" t="e">
        <f>DO$133*計算_投入係数表!DO108</f>
        <v>#DIV/0!</v>
      </c>
      <c r="DP108" s="212" t="e">
        <f>DP$133*計算_投入係数表!DP108</f>
        <v>#DIV/0!</v>
      </c>
      <c r="DQ108" s="212" t="e">
        <f>DQ$133*計算_投入係数表!DQ108</f>
        <v>#DIV/0!</v>
      </c>
      <c r="DR108" s="212" t="e">
        <f>DR$133*計算_投入係数表!DR108</f>
        <v>#DIV/0!</v>
      </c>
      <c r="DS108" s="212" t="e">
        <f>DS$133*計算_投入係数表!DS108</f>
        <v>#DIV/0!</v>
      </c>
      <c r="DT108" s="213">
        <f t="shared" si="3"/>
        <v>0</v>
      </c>
      <c r="DU108" s="214">
        <f>SUMIF(振分, $C108, 入力_北海道基本取引表!DU$4:DU$124)*($DV$140/$DW$140)</f>
        <v>0</v>
      </c>
      <c r="DV108" s="214">
        <f>SUMIF(振分, $C108, 入力_北海道基本取引表!DV$4:DV$124)*(入力!$D$718/入力!$F$718)</f>
        <v>0</v>
      </c>
      <c r="DW108" s="214">
        <f>SUMIF(振分, $C108, 入力_北海道基本取引表!DW$4:DW$124)*(計算_基本取引表_調整前!$DV$141/計算_基本取引表_調整前!$DW$141)</f>
        <v>0</v>
      </c>
      <c r="DX108" s="214">
        <f>SUMIF(振分, $C108, 入力_北海道基本取引表!DX$4:DX$124)*(計算_基本取引表_調整前!$DV$142/計算_基本取引表_調整前!$DW$142)</f>
        <v>0</v>
      </c>
      <c r="DY108" s="214">
        <f>SUMIF(振分, $C108, 入力_北海道基本取引表!DY$4:DY$124)*(入力!$D$700/入力!$F$700)</f>
        <v>0</v>
      </c>
      <c r="DZ108" s="214">
        <f>SUMIF(振分, $C108, 入力_北海道基本取引表!DZ$4:DZ$124)*($DV$140/$DW$140)</f>
        <v>0</v>
      </c>
      <c r="EA108" s="214" t="e">
        <f>SUMIF(振分, $C108, 入力_北海道基本取引表!EA$4:EA$124)*($EJ108/SUMIF(振分, $C108, 入力_北海道基本取引表!$EO$4:$EO$124))</f>
        <v>#DIV/0!</v>
      </c>
      <c r="EB108" s="214"/>
      <c r="EC108" s="215" t="e">
        <f t="shared" si="4"/>
        <v>#DIV/0!</v>
      </c>
      <c r="ED108" s="216" t="e">
        <f t="shared" si="5"/>
        <v>#DIV/0!</v>
      </c>
      <c r="EE108" s="214"/>
      <c r="EF108" s="216"/>
      <c r="EG108" s="216"/>
      <c r="EH108" s="214"/>
      <c r="EI108" s="216"/>
      <c r="EJ108" s="216">
        <v>0</v>
      </c>
    </row>
    <row r="109" spans="2:140" s="6" customFormat="1" ht="12" x14ac:dyDescent="0.25">
      <c r="B109" s="53" t="s">
        <v>550</v>
      </c>
      <c r="C109" s="192" t="str">
        <v>-</v>
      </c>
      <c r="D109" s="211">
        <f>D$133*計算_投入係数表!D109</f>
        <v>0</v>
      </c>
      <c r="E109" s="212">
        <f>E$133*計算_投入係数表!E109</f>
        <v>0</v>
      </c>
      <c r="F109" s="212">
        <f>F$133*計算_投入係数表!F109</f>
        <v>0</v>
      </c>
      <c r="G109" s="212">
        <f>G$133*計算_投入係数表!G109</f>
        <v>0</v>
      </c>
      <c r="H109" s="212">
        <f>H$133*計算_投入係数表!H109</f>
        <v>0</v>
      </c>
      <c r="I109" s="212">
        <f>I$133*計算_投入係数表!I109</f>
        <v>0</v>
      </c>
      <c r="J109" s="212">
        <f>J$133*計算_投入係数表!J109</f>
        <v>0</v>
      </c>
      <c r="K109" s="212">
        <f>K$133*計算_投入係数表!K109</f>
        <v>0</v>
      </c>
      <c r="L109" s="212">
        <f>L$133*計算_投入係数表!L109</f>
        <v>0</v>
      </c>
      <c r="M109" s="212">
        <f>M$133*計算_投入係数表!M109</f>
        <v>0</v>
      </c>
      <c r="N109" s="212">
        <f>N$133*計算_投入係数表!N109</f>
        <v>0</v>
      </c>
      <c r="O109" s="212">
        <f>O$133*計算_投入係数表!O109</f>
        <v>0</v>
      </c>
      <c r="P109" s="212">
        <f>P$133*計算_投入係数表!P109</f>
        <v>0</v>
      </c>
      <c r="Q109" s="212" t="e">
        <f>Q$133*計算_投入係数表!Q109</f>
        <v>#DIV/0!</v>
      </c>
      <c r="R109" s="212" t="e">
        <f>R$133*計算_投入係数表!R109</f>
        <v>#DIV/0!</v>
      </c>
      <c r="S109" s="212" t="e">
        <f>S$133*計算_投入係数表!S109</f>
        <v>#DIV/0!</v>
      </c>
      <c r="T109" s="212" t="e">
        <f>T$133*計算_投入係数表!T109</f>
        <v>#DIV/0!</v>
      </c>
      <c r="U109" s="212" t="e">
        <f>U$133*計算_投入係数表!U109</f>
        <v>#DIV/0!</v>
      </c>
      <c r="V109" s="212" t="e">
        <f>V$133*計算_投入係数表!V109</f>
        <v>#DIV/0!</v>
      </c>
      <c r="W109" s="212" t="e">
        <f>W$133*計算_投入係数表!W109</f>
        <v>#DIV/0!</v>
      </c>
      <c r="X109" s="212" t="e">
        <f>X$133*計算_投入係数表!X109</f>
        <v>#DIV/0!</v>
      </c>
      <c r="Y109" s="212" t="e">
        <f>Y$133*計算_投入係数表!Y109</f>
        <v>#DIV/0!</v>
      </c>
      <c r="Z109" s="212" t="e">
        <f>Z$133*計算_投入係数表!Z109</f>
        <v>#DIV/0!</v>
      </c>
      <c r="AA109" s="212" t="e">
        <f>AA$133*計算_投入係数表!AA109</f>
        <v>#DIV/0!</v>
      </c>
      <c r="AB109" s="212" t="e">
        <f>AB$133*計算_投入係数表!AB109</f>
        <v>#DIV/0!</v>
      </c>
      <c r="AC109" s="212" t="e">
        <f>AC$133*計算_投入係数表!AC109</f>
        <v>#DIV/0!</v>
      </c>
      <c r="AD109" s="212" t="e">
        <f>AD$133*計算_投入係数表!AD109</f>
        <v>#DIV/0!</v>
      </c>
      <c r="AE109" s="212" t="e">
        <f>AE$133*計算_投入係数表!AE109</f>
        <v>#DIV/0!</v>
      </c>
      <c r="AF109" s="212" t="e">
        <f>AF$133*計算_投入係数表!AF109</f>
        <v>#DIV/0!</v>
      </c>
      <c r="AG109" s="212" t="e">
        <f>AG$133*計算_投入係数表!AG109</f>
        <v>#DIV/0!</v>
      </c>
      <c r="AH109" s="212" t="e">
        <f>AH$133*計算_投入係数表!AH109</f>
        <v>#DIV/0!</v>
      </c>
      <c r="AI109" s="212" t="e">
        <f>AI$133*計算_投入係数表!AI109</f>
        <v>#DIV/0!</v>
      </c>
      <c r="AJ109" s="212" t="e">
        <f>AJ$133*計算_投入係数表!AJ109</f>
        <v>#DIV/0!</v>
      </c>
      <c r="AK109" s="212" t="e">
        <f>AK$133*計算_投入係数表!AK109</f>
        <v>#DIV/0!</v>
      </c>
      <c r="AL109" s="212" t="e">
        <f>AL$133*計算_投入係数表!AL109</f>
        <v>#DIV/0!</v>
      </c>
      <c r="AM109" s="212" t="e">
        <f>AM$133*計算_投入係数表!AM109</f>
        <v>#DIV/0!</v>
      </c>
      <c r="AN109" s="212" t="e">
        <f>AN$133*計算_投入係数表!AN109</f>
        <v>#DIV/0!</v>
      </c>
      <c r="AO109" s="212" t="e">
        <f>AO$133*計算_投入係数表!AO109</f>
        <v>#DIV/0!</v>
      </c>
      <c r="AP109" s="212" t="e">
        <f>AP$133*計算_投入係数表!AP109</f>
        <v>#DIV/0!</v>
      </c>
      <c r="AQ109" s="212" t="e">
        <f>AQ$133*計算_投入係数表!AQ109</f>
        <v>#DIV/0!</v>
      </c>
      <c r="AR109" s="212" t="e">
        <f>AR$133*計算_投入係数表!AR109</f>
        <v>#DIV/0!</v>
      </c>
      <c r="AS109" s="212" t="e">
        <f>AS$133*計算_投入係数表!AS109</f>
        <v>#DIV/0!</v>
      </c>
      <c r="AT109" s="212" t="e">
        <f>AT$133*計算_投入係数表!AT109</f>
        <v>#DIV/0!</v>
      </c>
      <c r="AU109" s="212" t="e">
        <f>AU$133*計算_投入係数表!AU109</f>
        <v>#DIV/0!</v>
      </c>
      <c r="AV109" s="212" t="e">
        <f>AV$133*計算_投入係数表!AV109</f>
        <v>#DIV/0!</v>
      </c>
      <c r="AW109" s="212" t="e">
        <f>AW$133*計算_投入係数表!AW109</f>
        <v>#DIV/0!</v>
      </c>
      <c r="AX109" s="212" t="e">
        <f>AX$133*計算_投入係数表!AX109</f>
        <v>#DIV/0!</v>
      </c>
      <c r="AY109" s="212" t="e">
        <f>AY$133*計算_投入係数表!AY109</f>
        <v>#DIV/0!</v>
      </c>
      <c r="AZ109" s="212" t="e">
        <f>AZ$133*計算_投入係数表!AZ109</f>
        <v>#DIV/0!</v>
      </c>
      <c r="BA109" s="212" t="e">
        <f>BA$133*計算_投入係数表!BA109</f>
        <v>#DIV/0!</v>
      </c>
      <c r="BB109" s="212" t="e">
        <f>BB$133*計算_投入係数表!BB109</f>
        <v>#DIV/0!</v>
      </c>
      <c r="BC109" s="212" t="e">
        <f>BC$133*計算_投入係数表!BC109</f>
        <v>#DIV/0!</v>
      </c>
      <c r="BD109" s="212" t="e">
        <f>BD$133*計算_投入係数表!BD109</f>
        <v>#DIV/0!</v>
      </c>
      <c r="BE109" s="212" t="e">
        <f>BE$133*計算_投入係数表!BE109</f>
        <v>#DIV/0!</v>
      </c>
      <c r="BF109" s="212" t="e">
        <f>BF$133*計算_投入係数表!BF109</f>
        <v>#DIV/0!</v>
      </c>
      <c r="BG109" s="212" t="e">
        <f>BG$133*計算_投入係数表!BG109</f>
        <v>#DIV/0!</v>
      </c>
      <c r="BH109" s="212" t="e">
        <f>BH$133*計算_投入係数表!BH109</f>
        <v>#DIV/0!</v>
      </c>
      <c r="BI109" s="212" t="e">
        <f>BI$133*計算_投入係数表!BI109</f>
        <v>#DIV/0!</v>
      </c>
      <c r="BJ109" s="212" t="e">
        <f>BJ$133*計算_投入係数表!BJ109</f>
        <v>#DIV/0!</v>
      </c>
      <c r="BK109" s="212" t="e">
        <f>BK$133*計算_投入係数表!BK109</f>
        <v>#DIV/0!</v>
      </c>
      <c r="BL109" s="212" t="e">
        <f>BL$133*計算_投入係数表!BL109</f>
        <v>#DIV/0!</v>
      </c>
      <c r="BM109" s="212" t="e">
        <f>BM$133*計算_投入係数表!BM109</f>
        <v>#DIV/0!</v>
      </c>
      <c r="BN109" s="212" t="e">
        <f>BN$133*計算_投入係数表!BN109</f>
        <v>#DIV/0!</v>
      </c>
      <c r="BO109" s="212" t="e">
        <f>BO$133*計算_投入係数表!BO109</f>
        <v>#DIV/0!</v>
      </c>
      <c r="BP109" s="212" t="e">
        <f>BP$133*計算_投入係数表!BP109</f>
        <v>#DIV/0!</v>
      </c>
      <c r="BQ109" s="212" t="e">
        <f>BQ$133*計算_投入係数表!BQ109</f>
        <v>#DIV/0!</v>
      </c>
      <c r="BR109" s="212" t="e">
        <f>BR$133*計算_投入係数表!BR109</f>
        <v>#DIV/0!</v>
      </c>
      <c r="BS109" s="212" t="e">
        <f>BS$133*計算_投入係数表!BS109</f>
        <v>#DIV/0!</v>
      </c>
      <c r="BT109" s="212" t="e">
        <f>BT$133*計算_投入係数表!BT109</f>
        <v>#DIV/0!</v>
      </c>
      <c r="BU109" s="212" t="e">
        <f>BU$133*計算_投入係数表!BU109</f>
        <v>#DIV/0!</v>
      </c>
      <c r="BV109" s="212" t="e">
        <f>BV$133*計算_投入係数表!BV109</f>
        <v>#DIV/0!</v>
      </c>
      <c r="BW109" s="212" t="e">
        <f>BW$133*計算_投入係数表!BW109</f>
        <v>#DIV/0!</v>
      </c>
      <c r="BX109" s="212" t="e">
        <f>BX$133*計算_投入係数表!BX109</f>
        <v>#DIV/0!</v>
      </c>
      <c r="BY109" s="212" t="e">
        <f>BY$133*計算_投入係数表!BY109</f>
        <v>#DIV/0!</v>
      </c>
      <c r="BZ109" s="212" t="e">
        <f>BZ$133*計算_投入係数表!BZ109</f>
        <v>#DIV/0!</v>
      </c>
      <c r="CA109" s="212" t="e">
        <f>CA$133*計算_投入係数表!CA109</f>
        <v>#DIV/0!</v>
      </c>
      <c r="CB109" s="212" t="e">
        <f>CB$133*計算_投入係数表!CB109</f>
        <v>#DIV/0!</v>
      </c>
      <c r="CC109" s="212" t="e">
        <f>CC$133*計算_投入係数表!CC109</f>
        <v>#DIV/0!</v>
      </c>
      <c r="CD109" s="212" t="e">
        <f>CD$133*計算_投入係数表!CD109</f>
        <v>#DIV/0!</v>
      </c>
      <c r="CE109" s="212" t="e">
        <f>CE$133*計算_投入係数表!CE109</f>
        <v>#DIV/0!</v>
      </c>
      <c r="CF109" s="212" t="e">
        <f>CF$133*計算_投入係数表!CF109</f>
        <v>#DIV/0!</v>
      </c>
      <c r="CG109" s="212" t="e">
        <f>CG$133*計算_投入係数表!CG109</f>
        <v>#DIV/0!</v>
      </c>
      <c r="CH109" s="212" t="e">
        <f>CH$133*計算_投入係数表!CH109</f>
        <v>#DIV/0!</v>
      </c>
      <c r="CI109" s="212" t="e">
        <f>CI$133*計算_投入係数表!CI109</f>
        <v>#DIV/0!</v>
      </c>
      <c r="CJ109" s="212" t="e">
        <f>CJ$133*計算_投入係数表!CJ109</f>
        <v>#DIV/0!</v>
      </c>
      <c r="CK109" s="212" t="e">
        <f>CK$133*計算_投入係数表!CK109</f>
        <v>#DIV/0!</v>
      </c>
      <c r="CL109" s="212" t="e">
        <f>CL$133*計算_投入係数表!CL109</f>
        <v>#DIV/0!</v>
      </c>
      <c r="CM109" s="212" t="e">
        <f>CM$133*計算_投入係数表!CM109</f>
        <v>#DIV/0!</v>
      </c>
      <c r="CN109" s="212" t="e">
        <f>CN$133*計算_投入係数表!CN109</f>
        <v>#DIV/0!</v>
      </c>
      <c r="CO109" s="212" t="e">
        <f>CO$133*計算_投入係数表!CO109</f>
        <v>#DIV/0!</v>
      </c>
      <c r="CP109" s="212" t="e">
        <f>CP$133*計算_投入係数表!CP109</f>
        <v>#DIV/0!</v>
      </c>
      <c r="CQ109" s="212" t="e">
        <f>CQ$133*計算_投入係数表!CQ109</f>
        <v>#DIV/0!</v>
      </c>
      <c r="CR109" s="212" t="e">
        <f>CR$133*計算_投入係数表!CR109</f>
        <v>#DIV/0!</v>
      </c>
      <c r="CS109" s="212" t="e">
        <f>CS$133*計算_投入係数表!CS109</f>
        <v>#DIV/0!</v>
      </c>
      <c r="CT109" s="212" t="e">
        <f>CT$133*計算_投入係数表!CT109</f>
        <v>#DIV/0!</v>
      </c>
      <c r="CU109" s="212" t="e">
        <f>CU$133*計算_投入係数表!CU109</f>
        <v>#DIV/0!</v>
      </c>
      <c r="CV109" s="212" t="e">
        <f>CV$133*計算_投入係数表!CV109</f>
        <v>#DIV/0!</v>
      </c>
      <c r="CW109" s="212" t="e">
        <f>CW$133*計算_投入係数表!CW109</f>
        <v>#DIV/0!</v>
      </c>
      <c r="CX109" s="212" t="e">
        <f>CX$133*計算_投入係数表!CX109</f>
        <v>#DIV/0!</v>
      </c>
      <c r="CY109" s="212" t="e">
        <f>CY$133*計算_投入係数表!CY109</f>
        <v>#DIV/0!</v>
      </c>
      <c r="CZ109" s="212" t="e">
        <f>CZ$133*計算_投入係数表!CZ109</f>
        <v>#DIV/0!</v>
      </c>
      <c r="DA109" s="212" t="e">
        <f>DA$133*計算_投入係数表!DA109</f>
        <v>#DIV/0!</v>
      </c>
      <c r="DB109" s="212" t="e">
        <f>DB$133*計算_投入係数表!DB109</f>
        <v>#DIV/0!</v>
      </c>
      <c r="DC109" s="212" t="e">
        <f>DC$133*計算_投入係数表!DC109</f>
        <v>#DIV/0!</v>
      </c>
      <c r="DD109" s="212" t="e">
        <f>DD$133*計算_投入係数表!DD109</f>
        <v>#DIV/0!</v>
      </c>
      <c r="DE109" s="212" t="e">
        <f>DE$133*計算_投入係数表!DE109</f>
        <v>#DIV/0!</v>
      </c>
      <c r="DF109" s="212" t="e">
        <f>DF$133*計算_投入係数表!DF109</f>
        <v>#DIV/0!</v>
      </c>
      <c r="DG109" s="212" t="e">
        <f>DG$133*計算_投入係数表!DG109</f>
        <v>#DIV/0!</v>
      </c>
      <c r="DH109" s="212" t="e">
        <f>DH$133*計算_投入係数表!DH109</f>
        <v>#DIV/0!</v>
      </c>
      <c r="DI109" s="212" t="e">
        <f>DI$133*計算_投入係数表!DI109</f>
        <v>#DIV/0!</v>
      </c>
      <c r="DJ109" s="212" t="e">
        <f>DJ$133*計算_投入係数表!DJ109</f>
        <v>#DIV/0!</v>
      </c>
      <c r="DK109" s="212" t="e">
        <f>DK$133*計算_投入係数表!DK109</f>
        <v>#DIV/0!</v>
      </c>
      <c r="DL109" s="212" t="e">
        <f>DL$133*計算_投入係数表!DL109</f>
        <v>#DIV/0!</v>
      </c>
      <c r="DM109" s="212" t="e">
        <f>DM$133*計算_投入係数表!DM109</f>
        <v>#DIV/0!</v>
      </c>
      <c r="DN109" s="212" t="e">
        <f>DN$133*計算_投入係数表!DN109</f>
        <v>#DIV/0!</v>
      </c>
      <c r="DO109" s="212" t="e">
        <f>DO$133*計算_投入係数表!DO109</f>
        <v>#DIV/0!</v>
      </c>
      <c r="DP109" s="212" t="e">
        <f>DP$133*計算_投入係数表!DP109</f>
        <v>#DIV/0!</v>
      </c>
      <c r="DQ109" s="212" t="e">
        <f>DQ$133*計算_投入係数表!DQ109</f>
        <v>#DIV/0!</v>
      </c>
      <c r="DR109" s="212" t="e">
        <f>DR$133*計算_投入係数表!DR109</f>
        <v>#DIV/0!</v>
      </c>
      <c r="DS109" s="212" t="e">
        <f>DS$133*計算_投入係数表!DS109</f>
        <v>#DIV/0!</v>
      </c>
      <c r="DT109" s="213">
        <f t="shared" si="3"/>
        <v>0</v>
      </c>
      <c r="DU109" s="214">
        <f>SUMIF(振分, $C109, 入力_北海道基本取引表!DU$4:DU$124)*($DV$140/$DW$140)</f>
        <v>0</v>
      </c>
      <c r="DV109" s="214">
        <f>SUMIF(振分, $C109, 入力_北海道基本取引表!DV$4:DV$124)*(入力!$D$718/入力!$F$718)</f>
        <v>0</v>
      </c>
      <c r="DW109" s="214">
        <f>SUMIF(振分, $C109, 入力_北海道基本取引表!DW$4:DW$124)*(計算_基本取引表_調整前!$DV$141/計算_基本取引表_調整前!$DW$141)</f>
        <v>0</v>
      </c>
      <c r="DX109" s="214">
        <f>SUMIF(振分, $C109, 入力_北海道基本取引表!DX$4:DX$124)*(計算_基本取引表_調整前!$DV$142/計算_基本取引表_調整前!$DW$142)</f>
        <v>0</v>
      </c>
      <c r="DY109" s="214">
        <f>SUMIF(振分, $C109, 入力_北海道基本取引表!DY$4:DY$124)*(入力!$D$700/入力!$F$700)</f>
        <v>0</v>
      </c>
      <c r="DZ109" s="214">
        <f>SUMIF(振分, $C109, 入力_北海道基本取引表!DZ$4:DZ$124)*($DV$140/$DW$140)</f>
        <v>0</v>
      </c>
      <c r="EA109" s="214" t="e">
        <f>SUMIF(振分, $C109, 入力_北海道基本取引表!EA$4:EA$124)*($EJ109/SUMIF(振分, $C109, 入力_北海道基本取引表!$EO$4:$EO$124))</f>
        <v>#DIV/0!</v>
      </c>
      <c r="EB109" s="214"/>
      <c r="EC109" s="215" t="e">
        <f t="shared" si="4"/>
        <v>#DIV/0!</v>
      </c>
      <c r="ED109" s="216" t="e">
        <f t="shared" si="5"/>
        <v>#DIV/0!</v>
      </c>
      <c r="EE109" s="214"/>
      <c r="EF109" s="216"/>
      <c r="EG109" s="216"/>
      <c r="EH109" s="214"/>
      <c r="EI109" s="216"/>
      <c r="EJ109" s="216">
        <v>0</v>
      </c>
    </row>
    <row r="110" spans="2:140" s="6" customFormat="1" ht="12" x14ac:dyDescent="0.25">
      <c r="B110" s="53" t="s">
        <v>551</v>
      </c>
      <c r="C110" s="192" t="str">
        <v>-</v>
      </c>
      <c r="D110" s="211">
        <f>D$133*計算_投入係数表!D110</f>
        <v>0</v>
      </c>
      <c r="E110" s="212">
        <f>E$133*計算_投入係数表!E110</f>
        <v>0</v>
      </c>
      <c r="F110" s="212">
        <f>F$133*計算_投入係数表!F110</f>
        <v>0</v>
      </c>
      <c r="G110" s="212">
        <f>G$133*計算_投入係数表!G110</f>
        <v>0</v>
      </c>
      <c r="H110" s="212">
        <f>H$133*計算_投入係数表!H110</f>
        <v>0</v>
      </c>
      <c r="I110" s="212">
        <f>I$133*計算_投入係数表!I110</f>
        <v>0</v>
      </c>
      <c r="J110" s="212">
        <f>J$133*計算_投入係数表!J110</f>
        <v>0</v>
      </c>
      <c r="K110" s="212">
        <f>K$133*計算_投入係数表!K110</f>
        <v>0</v>
      </c>
      <c r="L110" s="212">
        <f>L$133*計算_投入係数表!L110</f>
        <v>0</v>
      </c>
      <c r="M110" s="212">
        <f>M$133*計算_投入係数表!M110</f>
        <v>0</v>
      </c>
      <c r="N110" s="212">
        <f>N$133*計算_投入係数表!N110</f>
        <v>0</v>
      </c>
      <c r="O110" s="212">
        <f>O$133*計算_投入係数表!O110</f>
        <v>0</v>
      </c>
      <c r="P110" s="212">
        <f>P$133*計算_投入係数表!P110</f>
        <v>0</v>
      </c>
      <c r="Q110" s="212" t="e">
        <f>Q$133*計算_投入係数表!Q110</f>
        <v>#DIV/0!</v>
      </c>
      <c r="R110" s="212" t="e">
        <f>R$133*計算_投入係数表!R110</f>
        <v>#DIV/0!</v>
      </c>
      <c r="S110" s="212" t="e">
        <f>S$133*計算_投入係数表!S110</f>
        <v>#DIV/0!</v>
      </c>
      <c r="T110" s="212" t="e">
        <f>T$133*計算_投入係数表!T110</f>
        <v>#DIV/0!</v>
      </c>
      <c r="U110" s="212" t="e">
        <f>U$133*計算_投入係数表!U110</f>
        <v>#DIV/0!</v>
      </c>
      <c r="V110" s="212" t="e">
        <f>V$133*計算_投入係数表!V110</f>
        <v>#DIV/0!</v>
      </c>
      <c r="W110" s="212" t="e">
        <f>W$133*計算_投入係数表!W110</f>
        <v>#DIV/0!</v>
      </c>
      <c r="X110" s="212" t="e">
        <f>X$133*計算_投入係数表!X110</f>
        <v>#DIV/0!</v>
      </c>
      <c r="Y110" s="212" t="e">
        <f>Y$133*計算_投入係数表!Y110</f>
        <v>#DIV/0!</v>
      </c>
      <c r="Z110" s="212" t="e">
        <f>Z$133*計算_投入係数表!Z110</f>
        <v>#DIV/0!</v>
      </c>
      <c r="AA110" s="212" t="e">
        <f>AA$133*計算_投入係数表!AA110</f>
        <v>#DIV/0!</v>
      </c>
      <c r="AB110" s="212" t="e">
        <f>AB$133*計算_投入係数表!AB110</f>
        <v>#DIV/0!</v>
      </c>
      <c r="AC110" s="212" t="e">
        <f>AC$133*計算_投入係数表!AC110</f>
        <v>#DIV/0!</v>
      </c>
      <c r="AD110" s="212" t="e">
        <f>AD$133*計算_投入係数表!AD110</f>
        <v>#DIV/0!</v>
      </c>
      <c r="AE110" s="212" t="e">
        <f>AE$133*計算_投入係数表!AE110</f>
        <v>#DIV/0!</v>
      </c>
      <c r="AF110" s="212" t="e">
        <f>AF$133*計算_投入係数表!AF110</f>
        <v>#DIV/0!</v>
      </c>
      <c r="AG110" s="212" t="e">
        <f>AG$133*計算_投入係数表!AG110</f>
        <v>#DIV/0!</v>
      </c>
      <c r="AH110" s="212" t="e">
        <f>AH$133*計算_投入係数表!AH110</f>
        <v>#DIV/0!</v>
      </c>
      <c r="AI110" s="212" t="e">
        <f>AI$133*計算_投入係数表!AI110</f>
        <v>#DIV/0!</v>
      </c>
      <c r="AJ110" s="212" t="e">
        <f>AJ$133*計算_投入係数表!AJ110</f>
        <v>#DIV/0!</v>
      </c>
      <c r="AK110" s="212" t="e">
        <f>AK$133*計算_投入係数表!AK110</f>
        <v>#DIV/0!</v>
      </c>
      <c r="AL110" s="212" t="e">
        <f>AL$133*計算_投入係数表!AL110</f>
        <v>#DIV/0!</v>
      </c>
      <c r="AM110" s="212" t="e">
        <f>AM$133*計算_投入係数表!AM110</f>
        <v>#DIV/0!</v>
      </c>
      <c r="AN110" s="212" t="e">
        <f>AN$133*計算_投入係数表!AN110</f>
        <v>#DIV/0!</v>
      </c>
      <c r="AO110" s="212" t="e">
        <f>AO$133*計算_投入係数表!AO110</f>
        <v>#DIV/0!</v>
      </c>
      <c r="AP110" s="212" t="e">
        <f>AP$133*計算_投入係数表!AP110</f>
        <v>#DIV/0!</v>
      </c>
      <c r="AQ110" s="212" t="e">
        <f>AQ$133*計算_投入係数表!AQ110</f>
        <v>#DIV/0!</v>
      </c>
      <c r="AR110" s="212" t="e">
        <f>AR$133*計算_投入係数表!AR110</f>
        <v>#DIV/0!</v>
      </c>
      <c r="AS110" s="212" t="e">
        <f>AS$133*計算_投入係数表!AS110</f>
        <v>#DIV/0!</v>
      </c>
      <c r="AT110" s="212" t="e">
        <f>AT$133*計算_投入係数表!AT110</f>
        <v>#DIV/0!</v>
      </c>
      <c r="AU110" s="212" t="e">
        <f>AU$133*計算_投入係数表!AU110</f>
        <v>#DIV/0!</v>
      </c>
      <c r="AV110" s="212" t="e">
        <f>AV$133*計算_投入係数表!AV110</f>
        <v>#DIV/0!</v>
      </c>
      <c r="AW110" s="212" t="e">
        <f>AW$133*計算_投入係数表!AW110</f>
        <v>#DIV/0!</v>
      </c>
      <c r="AX110" s="212" t="e">
        <f>AX$133*計算_投入係数表!AX110</f>
        <v>#DIV/0!</v>
      </c>
      <c r="AY110" s="212" t="e">
        <f>AY$133*計算_投入係数表!AY110</f>
        <v>#DIV/0!</v>
      </c>
      <c r="AZ110" s="212" t="e">
        <f>AZ$133*計算_投入係数表!AZ110</f>
        <v>#DIV/0!</v>
      </c>
      <c r="BA110" s="212" t="e">
        <f>BA$133*計算_投入係数表!BA110</f>
        <v>#DIV/0!</v>
      </c>
      <c r="BB110" s="212" t="e">
        <f>BB$133*計算_投入係数表!BB110</f>
        <v>#DIV/0!</v>
      </c>
      <c r="BC110" s="212" t="e">
        <f>BC$133*計算_投入係数表!BC110</f>
        <v>#DIV/0!</v>
      </c>
      <c r="BD110" s="212" t="e">
        <f>BD$133*計算_投入係数表!BD110</f>
        <v>#DIV/0!</v>
      </c>
      <c r="BE110" s="212" t="e">
        <f>BE$133*計算_投入係数表!BE110</f>
        <v>#DIV/0!</v>
      </c>
      <c r="BF110" s="212" t="e">
        <f>BF$133*計算_投入係数表!BF110</f>
        <v>#DIV/0!</v>
      </c>
      <c r="BG110" s="212" t="e">
        <f>BG$133*計算_投入係数表!BG110</f>
        <v>#DIV/0!</v>
      </c>
      <c r="BH110" s="212" t="e">
        <f>BH$133*計算_投入係数表!BH110</f>
        <v>#DIV/0!</v>
      </c>
      <c r="BI110" s="212" t="e">
        <f>BI$133*計算_投入係数表!BI110</f>
        <v>#DIV/0!</v>
      </c>
      <c r="BJ110" s="212" t="e">
        <f>BJ$133*計算_投入係数表!BJ110</f>
        <v>#DIV/0!</v>
      </c>
      <c r="BK110" s="212" t="e">
        <f>BK$133*計算_投入係数表!BK110</f>
        <v>#DIV/0!</v>
      </c>
      <c r="BL110" s="212" t="e">
        <f>BL$133*計算_投入係数表!BL110</f>
        <v>#DIV/0!</v>
      </c>
      <c r="BM110" s="212" t="e">
        <f>BM$133*計算_投入係数表!BM110</f>
        <v>#DIV/0!</v>
      </c>
      <c r="BN110" s="212" t="e">
        <f>BN$133*計算_投入係数表!BN110</f>
        <v>#DIV/0!</v>
      </c>
      <c r="BO110" s="212" t="e">
        <f>BO$133*計算_投入係数表!BO110</f>
        <v>#DIV/0!</v>
      </c>
      <c r="BP110" s="212" t="e">
        <f>BP$133*計算_投入係数表!BP110</f>
        <v>#DIV/0!</v>
      </c>
      <c r="BQ110" s="212" t="e">
        <f>BQ$133*計算_投入係数表!BQ110</f>
        <v>#DIV/0!</v>
      </c>
      <c r="BR110" s="212" t="e">
        <f>BR$133*計算_投入係数表!BR110</f>
        <v>#DIV/0!</v>
      </c>
      <c r="BS110" s="212" t="e">
        <f>BS$133*計算_投入係数表!BS110</f>
        <v>#DIV/0!</v>
      </c>
      <c r="BT110" s="212" t="e">
        <f>BT$133*計算_投入係数表!BT110</f>
        <v>#DIV/0!</v>
      </c>
      <c r="BU110" s="212" t="e">
        <f>BU$133*計算_投入係数表!BU110</f>
        <v>#DIV/0!</v>
      </c>
      <c r="BV110" s="212" t="e">
        <f>BV$133*計算_投入係数表!BV110</f>
        <v>#DIV/0!</v>
      </c>
      <c r="BW110" s="212" t="e">
        <f>BW$133*計算_投入係数表!BW110</f>
        <v>#DIV/0!</v>
      </c>
      <c r="BX110" s="212" t="e">
        <f>BX$133*計算_投入係数表!BX110</f>
        <v>#DIV/0!</v>
      </c>
      <c r="BY110" s="212" t="e">
        <f>BY$133*計算_投入係数表!BY110</f>
        <v>#DIV/0!</v>
      </c>
      <c r="BZ110" s="212" t="e">
        <f>BZ$133*計算_投入係数表!BZ110</f>
        <v>#DIV/0!</v>
      </c>
      <c r="CA110" s="212" t="e">
        <f>CA$133*計算_投入係数表!CA110</f>
        <v>#DIV/0!</v>
      </c>
      <c r="CB110" s="212" t="e">
        <f>CB$133*計算_投入係数表!CB110</f>
        <v>#DIV/0!</v>
      </c>
      <c r="CC110" s="212" t="e">
        <f>CC$133*計算_投入係数表!CC110</f>
        <v>#DIV/0!</v>
      </c>
      <c r="CD110" s="212" t="e">
        <f>CD$133*計算_投入係数表!CD110</f>
        <v>#DIV/0!</v>
      </c>
      <c r="CE110" s="212" t="e">
        <f>CE$133*計算_投入係数表!CE110</f>
        <v>#DIV/0!</v>
      </c>
      <c r="CF110" s="212" t="e">
        <f>CF$133*計算_投入係数表!CF110</f>
        <v>#DIV/0!</v>
      </c>
      <c r="CG110" s="212" t="e">
        <f>CG$133*計算_投入係数表!CG110</f>
        <v>#DIV/0!</v>
      </c>
      <c r="CH110" s="212" t="e">
        <f>CH$133*計算_投入係数表!CH110</f>
        <v>#DIV/0!</v>
      </c>
      <c r="CI110" s="212" t="e">
        <f>CI$133*計算_投入係数表!CI110</f>
        <v>#DIV/0!</v>
      </c>
      <c r="CJ110" s="212" t="e">
        <f>CJ$133*計算_投入係数表!CJ110</f>
        <v>#DIV/0!</v>
      </c>
      <c r="CK110" s="212" t="e">
        <f>CK$133*計算_投入係数表!CK110</f>
        <v>#DIV/0!</v>
      </c>
      <c r="CL110" s="212" t="e">
        <f>CL$133*計算_投入係数表!CL110</f>
        <v>#DIV/0!</v>
      </c>
      <c r="CM110" s="212" t="e">
        <f>CM$133*計算_投入係数表!CM110</f>
        <v>#DIV/0!</v>
      </c>
      <c r="CN110" s="212" t="e">
        <f>CN$133*計算_投入係数表!CN110</f>
        <v>#DIV/0!</v>
      </c>
      <c r="CO110" s="212" t="e">
        <f>CO$133*計算_投入係数表!CO110</f>
        <v>#DIV/0!</v>
      </c>
      <c r="CP110" s="212" t="e">
        <f>CP$133*計算_投入係数表!CP110</f>
        <v>#DIV/0!</v>
      </c>
      <c r="CQ110" s="212" t="e">
        <f>CQ$133*計算_投入係数表!CQ110</f>
        <v>#DIV/0!</v>
      </c>
      <c r="CR110" s="212" t="e">
        <f>CR$133*計算_投入係数表!CR110</f>
        <v>#DIV/0!</v>
      </c>
      <c r="CS110" s="212" t="e">
        <f>CS$133*計算_投入係数表!CS110</f>
        <v>#DIV/0!</v>
      </c>
      <c r="CT110" s="212" t="e">
        <f>CT$133*計算_投入係数表!CT110</f>
        <v>#DIV/0!</v>
      </c>
      <c r="CU110" s="212" t="e">
        <f>CU$133*計算_投入係数表!CU110</f>
        <v>#DIV/0!</v>
      </c>
      <c r="CV110" s="212" t="e">
        <f>CV$133*計算_投入係数表!CV110</f>
        <v>#DIV/0!</v>
      </c>
      <c r="CW110" s="212" t="e">
        <f>CW$133*計算_投入係数表!CW110</f>
        <v>#DIV/0!</v>
      </c>
      <c r="CX110" s="212" t="e">
        <f>CX$133*計算_投入係数表!CX110</f>
        <v>#DIV/0!</v>
      </c>
      <c r="CY110" s="212" t="e">
        <f>CY$133*計算_投入係数表!CY110</f>
        <v>#DIV/0!</v>
      </c>
      <c r="CZ110" s="212" t="e">
        <f>CZ$133*計算_投入係数表!CZ110</f>
        <v>#DIV/0!</v>
      </c>
      <c r="DA110" s="212" t="e">
        <f>DA$133*計算_投入係数表!DA110</f>
        <v>#DIV/0!</v>
      </c>
      <c r="DB110" s="212" t="e">
        <f>DB$133*計算_投入係数表!DB110</f>
        <v>#DIV/0!</v>
      </c>
      <c r="DC110" s="212" t="e">
        <f>DC$133*計算_投入係数表!DC110</f>
        <v>#DIV/0!</v>
      </c>
      <c r="DD110" s="212" t="e">
        <f>DD$133*計算_投入係数表!DD110</f>
        <v>#DIV/0!</v>
      </c>
      <c r="DE110" s="212" t="e">
        <f>DE$133*計算_投入係数表!DE110</f>
        <v>#DIV/0!</v>
      </c>
      <c r="DF110" s="212" t="e">
        <f>DF$133*計算_投入係数表!DF110</f>
        <v>#DIV/0!</v>
      </c>
      <c r="DG110" s="212" t="e">
        <f>DG$133*計算_投入係数表!DG110</f>
        <v>#DIV/0!</v>
      </c>
      <c r="DH110" s="212" t="e">
        <f>DH$133*計算_投入係数表!DH110</f>
        <v>#DIV/0!</v>
      </c>
      <c r="DI110" s="212" t="e">
        <f>DI$133*計算_投入係数表!DI110</f>
        <v>#DIV/0!</v>
      </c>
      <c r="DJ110" s="212" t="e">
        <f>DJ$133*計算_投入係数表!DJ110</f>
        <v>#DIV/0!</v>
      </c>
      <c r="DK110" s="212" t="e">
        <f>DK$133*計算_投入係数表!DK110</f>
        <v>#DIV/0!</v>
      </c>
      <c r="DL110" s="212" t="e">
        <f>DL$133*計算_投入係数表!DL110</f>
        <v>#DIV/0!</v>
      </c>
      <c r="DM110" s="212" t="e">
        <f>DM$133*計算_投入係数表!DM110</f>
        <v>#DIV/0!</v>
      </c>
      <c r="DN110" s="212" t="e">
        <f>DN$133*計算_投入係数表!DN110</f>
        <v>#DIV/0!</v>
      </c>
      <c r="DO110" s="212" t="e">
        <f>DO$133*計算_投入係数表!DO110</f>
        <v>#DIV/0!</v>
      </c>
      <c r="DP110" s="212" t="e">
        <f>DP$133*計算_投入係数表!DP110</f>
        <v>#DIV/0!</v>
      </c>
      <c r="DQ110" s="212" t="e">
        <f>DQ$133*計算_投入係数表!DQ110</f>
        <v>#DIV/0!</v>
      </c>
      <c r="DR110" s="212" t="e">
        <f>DR$133*計算_投入係数表!DR110</f>
        <v>#DIV/0!</v>
      </c>
      <c r="DS110" s="212" t="e">
        <f>DS$133*計算_投入係数表!DS110</f>
        <v>#DIV/0!</v>
      </c>
      <c r="DT110" s="213">
        <f t="shared" si="3"/>
        <v>0</v>
      </c>
      <c r="DU110" s="214">
        <f>SUMIF(振分, $C110, 入力_北海道基本取引表!DU$4:DU$124)*($DV$140/$DW$140)</f>
        <v>0</v>
      </c>
      <c r="DV110" s="214">
        <f>SUMIF(振分, $C110, 入力_北海道基本取引表!DV$4:DV$124)*(入力!$D$718/入力!$F$718)</f>
        <v>0</v>
      </c>
      <c r="DW110" s="214">
        <f>SUMIF(振分, $C110, 入力_北海道基本取引表!DW$4:DW$124)*(計算_基本取引表_調整前!$DV$141/計算_基本取引表_調整前!$DW$141)</f>
        <v>0</v>
      </c>
      <c r="DX110" s="214">
        <f>SUMIF(振分, $C110, 入力_北海道基本取引表!DX$4:DX$124)*(計算_基本取引表_調整前!$DV$142/計算_基本取引表_調整前!$DW$142)</f>
        <v>0</v>
      </c>
      <c r="DY110" s="214">
        <f>SUMIF(振分, $C110, 入力_北海道基本取引表!DY$4:DY$124)*(入力!$D$700/入力!$F$700)</f>
        <v>0</v>
      </c>
      <c r="DZ110" s="214">
        <f>SUMIF(振分, $C110, 入力_北海道基本取引表!DZ$4:DZ$124)*($DV$140/$DW$140)</f>
        <v>0</v>
      </c>
      <c r="EA110" s="214" t="e">
        <f>SUMIF(振分, $C110, 入力_北海道基本取引表!EA$4:EA$124)*($EJ110/SUMIF(振分, $C110, 入力_北海道基本取引表!$EO$4:$EO$124))</f>
        <v>#DIV/0!</v>
      </c>
      <c r="EB110" s="214"/>
      <c r="EC110" s="215" t="e">
        <f t="shared" si="4"/>
        <v>#DIV/0!</v>
      </c>
      <c r="ED110" s="216" t="e">
        <f t="shared" si="5"/>
        <v>#DIV/0!</v>
      </c>
      <c r="EE110" s="214"/>
      <c r="EF110" s="216"/>
      <c r="EG110" s="216"/>
      <c r="EH110" s="214"/>
      <c r="EI110" s="216"/>
      <c r="EJ110" s="216">
        <v>0</v>
      </c>
    </row>
    <row r="111" spans="2:140" s="6" customFormat="1" ht="12" x14ac:dyDescent="0.25">
      <c r="B111" s="53" t="s">
        <v>552</v>
      </c>
      <c r="C111" s="192" t="str">
        <v>-</v>
      </c>
      <c r="D111" s="211">
        <f>D$133*計算_投入係数表!D111</f>
        <v>0</v>
      </c>
      <c r="E111" s="212">
        <f>E$133*計算_投入係数表!E111</f>
        <v>0</v>
      </c>
      <c r="F111" s="212">
        <f>F$133*計算_投入係数表!F111</f>
        <v>0</v>
      </c>
      <c r="G111" s="212">
        <f>G$133*計算_投入係数表!G111</f>
        <v>0</v>
      </c>
      <c r="H111" s="212">
        <f>H$133*計算_投入係数表!H111</f>
        <v>0</v>
      </c>
      <c r="I111" s="212">
        <f>I$133*計算_投入係数表!I111</f>
        <v>0</v>
      </c>
      <c r="J111" s="212">
        <f>J$133*計算_投入係数表!J111</f>
        <v>0</v>
      </c>
      <c r="K111" s="212">
        <f>K$133*計算_投入係数表!K111</f>
        <v>0</v>
      </c>
      <c r="L111" s="212">
        <f>L$133*計算_投入係数表!L111</f>
        <v>0</v>
      </c>
      <c r="M111" s="212">
        <f>M$133*計算_投入係数表!M111</f>
        <v>0</v>
      </c>
      <c r="N111" s="212">
        <f>N$133*計算_投入係数表!N111</f>
        <v>0</v>
      </c>
      <c r="O111" s="212">
        <f>O$133*計算_投入係数表!O111</f>
        <v>0</v>
      </c>
      <c r="P111" s="212">
        <f>P$133*計算_投入係数表!P111</f>
        <v>0</v>
      </c>
      <c r="Q111" s="212" t="e">
        <f>Q$133*計算_投入係数表!Q111</f>
        <v>#DIV/0!</v>
      </c>
      <c r="R111" s="212" t="e">
        <f>R$133*計算_投入係数表!R111</f>
        <v>#DIV/0!</v>
      </c>
      <c r="S111" s="212" t="e">
        <f>S$133*計算_投入係数表!S111</f>
        <v>#DIV/0!</v>
      </c>
      <c r="T111" s="212" t="e">
        <f>T$133*計算_投入係数表!T111</f>
        <v>#DIV/0!</v>
      </c>
      <c r="U111" s="212" t="e">
        <f>U$133*計算_投入係数表!U111</f>
        <v>#DIV/0!</v>
      </c>
      <c r="V111" s="212" t="e">
        <f>V$133*計算_投入係数表!V111</f>
        <v>#DIV/0!</v>
      </c>
      <c r="W111" s="212" t="e">
        <f>W$133*計算_投入係数表!W111</f>
        <v>#DIV/0!</v>
      </c>
      <c r="X111" s="212" t="e">
        <f>X$133*計算_投入係数表!X111</f>
        <v>#DIV/0!</v>
      </c>
      <c r="Y111" s="212" t="e">
        <f>Y$133*計算_投入係数表!Y111</f>
        <v>#DIV/0!</v>
      </c>
      <c r="Z111" s="212" t="e">
        <f>Z$133*計算_投入係数表!Z111</f>
        <v>#DIV/0!</v>
      </c>
      <c r="AA111" s="212" t="e">
        <f>AA$133*計算_投入係数表!AA111</f>
        <v>#DIV/0!</v>
      </c>
      <c r="AB111" s="212" t="e">
        <f>AB$133*計算_投入係数表!AB111</f>
        <v>#DIV/0!</v>
      </c>
      <c r="AC111" s="212" t="e">
        <f>AC$133*計算_投入係数表!AC111</f>
        <v>#DIV/0!</v>
      </c>
      <c r="AD111" s="212" t="e">
        <f>AD$133*計算_投入係数表!AD111</f>
        <v>#DIV/0!</v>
      </c>
      <c r="AE111" s="212" t="e">
        <f>AE$133*計算_投入係数表!AE111</f>
        <v>#DIV/0!</v>
      </c>
      <c r="AF111" s="212" t="e">
        <f>AF$133*計算_投入係数表!AF111</f>
        <v>#DIV/0!</v>
      </c>
      <c r="AG111" s="212" t="e">
        <f>AG$133*計算_投入係数表!AG111</f>
        <v>#DIV/0!</v>
      </c>
      <c r="AH111" s="212" t="e">
        <f>AH$133*計算_投入係数表!AH111</f>
        <v>#DIV/0!</v>
      </c>
      <c r="AI111" s="212" t="e">
        <f>AI$133*計算_投入係数表!AI111</f>
        <v>#DIV/0!</v>
      </c>
      <c r="AJ111" s="212" t="e">
        <f>AJ$133*計算_投入係数表!AJ111</f>
        <v>#DIV/0!</v>
      </c>
      <c r="AK111" s="212" t="e">
        <f>AK$133*計算_投入係数表!AK111</f>
        <v>#DIV/0!</v>
      </c>
      <c r="AL111" s="212" t="e">
        <f>AL$133*計算_投入係数表!AL111</f>
        <v>#DIV/0!</v>
      </c>
      <c r="AM111" s="212" t="e">
        <f>AM$133*計算_投入係数表!AM111</f>
        <v>#DIV/0!</v>
      </c>
      <c r="AN111" s="212" t="e">
        <f>AN$133*計算_投入係数表!AN111</f>
        <v>#DIV/0!</v>
      </c>
      <c r="AO111" s="212" t="e">
        <f>AO$133*計算_投入係数表!AO111</f>
        <v>#DIV/0!</v>
      </c>
      <c r="AP111" s="212" t="e">
        <f>AP$133*計算_投入係数表!AP111</f>
        <v>#DIV/0!</v>
      </c>
      <c r="AQ111" s="212" t="e">
        <f>AQ$133*計算_投入係数表!AQ111</f>
        <v>#DIV/0!</v>
      </c>
      <c r="AR111" s="212" t="e">
        <f>AR$133*計算_投入係数表!AR111</f>
        <v>#DIV/0!</v>
      </c>
      <c r="AS111" s="212" t="e">
        <f>AS$133*計算_投入係数表!AS111</f>
        <v>#DIV/0!</v>
      </c>
      <c r="AT111" s="212" t="e">
        <f>AT$133*計算_投入係数表!AT111</f>
        <v>#DIV/0!</v>
      </c>
      <c r="AU111" s="212" t="e">
        <f>AU$133*計算_投入係数表!AU111</f>
        <v>#DIV/0!</v>
      </c>
      <c r="AV111" s="212" t="e">
        <f>AV$133*計算_投入係数表!AV111</f>
        <v>#DIV/0!</v>
      </c>
      <c r="AW111" s="212" t="e">
        <f>AW$133*計算_投入係数表!AW111</f>
        <v>#DIV/0!</v>
      </c>
      <c r="AX111" s="212" t="e">
        <f>AX$133*計算_投入係数表!AX111</f>
        <v>#DIV/0!</v>
      </c>
      <c r="AY111" s="212" t="e">
        <f>AY$133*計算_投入係数表!AY111</f>
        <v>#DIV/0!</v>
      </c>
      <c r="AZ111" s="212" t="e">
        <f>AZ$133*計算_投入係数表!AZ111</f>
        <v>#DIV/0!</v>
      </c>
      <c r="BA111" s="212" t="e">
        <f>BA$133*計算_投入係数表!BA111</f>
        <v>#DIV/0!</v>
      </c>
      <c r="BB111" s="212" t="e">
        <f>BB$133*計算_投入係数表!BB111</f>
        <v>#DIV/0!</v>
      </c>
      <c r="BC111" s="212" t="e">
        <f>BC$133*計算_投入係数表!BC111</f>
        <v>#DIV/0!</v>
      </c>
      <c r="BD111" s="212" t="e">
        <f>BD$133*計算_投入係数表!BD111</f>
        <v>#DIV/0!</v>
      </c>
      <c r="BE111" s="212" t="e">
        <f>BE$133*計算_投入係数表!BE111</f>
        <v>#DIV/0!</v>
      </c>
      <c r="BF111" s="212" t="e">
        <f>BF$133*計算_投入係数表!BF111</f>
        <v>#DIV/0!</v>
      </c>
      <c r="BG111" s="212" t="e">
        <f>BG$133*計算_投入係数表!BG111</f>
        <v>#DIV/0!</v>
      </c>
      <c r="BH111" s="212" t="e">
        <f>BH$133*計算_投入係数表!BH111</f>
        <v>#DIV/0!</v>
      </c>
      <c r="BI111" s="212" t="e">
        <f>BI$133*計算_投入係数表!BI111</f>
        <v>#DIV/0!</v>
      </c>
      <c r="BJ111" s="212" t="e">
        <f>BJ$133*計算_投入係数表!BJ111</f>
        <v>#DIV/0!</v>
      </c>
      <c r="BK111" s="212" t="e">
        <f>BK$133*計算_投入係数表!BK111</f>
        <v>#DIV/0!</v>
      </c>
      <c r="BL111" s="212" t="e">
        <f>BL$133*計算_投入係数表!BL111</f>
        <v>#DIV/0!</v>
      </c>
      <c r="BM111" s="212" t="e">
        <f>BM$133*計算_投入係数表!BM111</f>
        <v>#DIV/0!</v>
      </c>
      <c r="BN111" s="212" t="e">
        <f>BN$133*計算_投入係数表!BN111</f>
        <v>#DIV/0!</v>
      </c>
      <c r="BO111" s="212" t="e">
        <f>BO$133*計算_投入係数表!BO111</f>
        <v>#DIV/0!</v>
      </c>
      <c r="BP111" s="212" t="e">
        <f>BP$133*計算_投入係数表!BP111</f>
        <v>#DIV/0!</v>
      </c>
      <c r="BQ111" s="212" t="e">
        <f>BQ$133*計算_投入係数表!BQ111</f>
        <v>#DIV/0!</v>
      </c>
      <c r="BR111" s="212" t="e">
        <f>BR$133*計算_投入係数表!BR111</f>
        <v>#DIV/0!</v>
      </c>
      <c r="BS111" s="212" t="e">
        <f>BS$133*計算_投入係数表!BS111</f>
        <v>#DIV/0!</v>
      </c>
      <c r="BT111" s="212" t="e">
        <f>BT$133*計算_投入係数表!BT111</f>
        <v>#DIV/0!</v>
      </c>
      <c r="BU111" s="212" t="e">
        <f>BU$133*計算_投入係数表!BU111</f>
        <v>#DIV/0!</v>
      </c>
      <c r="BV111" s="212" t="e">
        <f>BV$133*計算_投入係数表!BV111</f>
        <v>#DIV/0!</v>
      </c>
      <c r="BW111" s="212" t="e">
        <f>BW$133*計算_投入係数表!BW111</f>
        <v>#DIV/0!</v>
      </c>
      <c r="BX111" s="212" t="e">
        <f>BX$133*計算_投入係数表!BX111</f>
        <v>#DIV/0!</v>
      </c>
      <c r="BY111" s="212" t="e">
        <f>BY$133*計算_投入係数表!BY111</f>
        <v>#DIV/0!</v>
      </c>
      <c r="BZ111" s="212" t="e">
        <f>BZ$133*計算_投入係数表!BZ111</f>
        <v>#DIV/0!</v>
      </c>
      <c r="CA111" s="212" t="e">
        <f>CA$133*計算_投入係数表!CA111</f>
        <v>#DIV/0!</v>
      </c>
      <c r="CB111" s="212" t="e">
        <f>CB$133*計算_投入係数表!CB111</f>
        <v>#DIV/0!</v>
      </c>
      <c r="CC111" s="212" t="e">
        <f>CC$133*計算_投入係数表!CC111</f>
        <v>#DIV/0!</v>
      </c>
      <c r="CD111" s="212" t="e">
        <f>CD$133*計算_投入係数表!CD111</f>
        <v>#DIV/0!</v>
      </c>
      <c r="CE111" s="212" t="e">
        <f>CE$133*計算_投入係数表!CE111</f>
        <v>#DIV/0!</v>
      </c>
      <c r="CF111" s="212" t="e">
        <f>CF$133*計算_投入係数表!CF111</f>
        <v>#DIV/0!</v>
      </c>
      <c r="CG111" s="212" t="e">
        <f>CG$133*計算_投入係数表!CG111</f>
        <v>#DIV/0!</v>
      </c>
      <c r="CH111" s="212" t="e">
        <f>CH$133*計算_投入係数表!CH111</f>
        <v>#DIV/0!</v>
      </c>
      <c r="CI111" s="212" t="e">
        <f>CI$133*計算_投入係数表!CI111</f>
        <v>#DIV/0!</v>
      </c>
      <c r="CJ111" s="212" t="e">
        <f>CJ$133*計算_投入係数表!CJ111</f>
        <v>#DIV/0!</v>
      </c>
      <c r="CK111" s="212" t="e">
        <f>CK$133*計算_投入係数表!CK111</f>
        <v>#DIV/0!</v>
      </c>
      <c r="CL111" s="212" t="e">
        <f>CL$133*計算_投入係数表!CL111</f>
        <v>#DIV/0!</v>
      </c>
      <c r="CM111" s="212" t="e">
        <f>CM$133*計算_投入係数表!CM111</f>
        <v>#DIV/0!</v>
      </c>
      <c r="CN111" s="212" t="e">
        <f>CN$133*計算_投入係数表!CN111</f>
        <v>#DIV/0!</v>
      </c>
      <c r="CO111" s="212" t="e">
        <f>CO$133*計算_投入係数表!CO111</f>
        <v>#DIV/0!</v>
      </c>
      <c r="CP111" s="212" t="e">
        <f>CP$133*計算_投入係数表!CP111</f>
        <v>#DIV/0!</v>
      </c>
      <c r="CQ111" s="212" t="e">
        <f>CQ$133*計算_投入係数表!CQ111</f>
        <v>#DIV/0!</v>
      </c>
      <c r="CR111" s="212" t="e">
        <f>CR$133*計算_投入係数表!CR111</f>
        <v>#DIV/0!</v>
      </c>
      <c r="CS111" s="212" t="e">
        <f>CS$133*計算_投入係数表!CS111</f>
        <v>#DIV/0!</v>
      </c>
      <c r="CT111" s="212" t="e">
        <f>CT$133*計算_投入係数表!CT111</f>
        <v>#DIV/0!</v>
      </c>
      <c r="CU111" s="212" t="e">
        <f>CU$133*計算_投入係数表!CU111</f>
        <v>#DIV/0!</v>
      </c>
      <c r="CV111" s="212" t="e">
        <f>CV$133*計算_投入係数表!CV111</f>
        <v>#DIV/0!</v>
      </c>
      <c r="CW111" s="212" t="e">
        <f>CW$133*計算_投入係数表!CW111</f>
        <v>#DIV/0!</v>
      </c>
      <c r="CX111" s="212" t="e">
        <f>CX$133*計算_投入係数表!CX111</f>
        <v>#DIV/0!</v>
      </c>
      <c r="CY111" s="212" t="e">
        <f>CY$133*計算_投入係数表!CY111</f>
        <v>#DIV/0!</v>
      </c>
      <c r="CZ111" s="212" t="e">
        <f>CZ$133*計算_投入係数表!CZ111</f>
        <v>#DIV/0!</v>
      </c>
      <c r="DA111" s="212" t="e">
        <f>DA$133*計算_投入係数表!DA111</f>
        <v>#DIV/0!</v>
      </c>
      <c r="DB111" s="212" t="e">
        <f>DB$133*計算_投入係数表!DB111</f>
        <v>#DIV/0!</v>
      </c>
      <c r="DC111" s="212" t="e">
        <f>DC$133*計算_投入係数表!DC111</f>
        <v>#DIV/0!</v>
      </c>
      <c r="DD111" s="212" t="e">
        <f>DD$133*計算_投入係数表!DD111</f>
        <v>#DIV/0!</v>
      </c>
      <c r="DE111" s="212" t="e">
        <f>DE$133*計算_投入係数表!DE111</f>
        <v>#DIV/0!</v>
      </c>
      <c r="DF111" s="212" t="e">
        <f>DF$133*計算_投入係数表!DF111</f>
        <v>#DIV/0!</v>
      </c>
      <c r="DG111" s="212" t="e">
        <f>DG$133*計算_投入係数表!DG111</f>
        <v>#DIV/0!</v>
      </c>
      <c r="DH111" s="212" t="e">
        <f>DH$133*計算_投入係数表!DH111</f>
        <v>#DIV/0!</v>
      </c>
      <c r="DI111" s="212" t="e">
        <f>DI$133*計算_投入係数表!DI111</f>
        <v>#DIV/0!</v>
      </c>
      <c r="DJ111" s="212" t="e">
        <f>DJ$133*計算_投入係数表!DJ111</f>
        <v>#DIV/0!</v>
      </c>
      <c r="DK111" s="212" t="e">
        <f>DK$133*計算_投入係数表!DK111</f>
        <v>#DIV/0!</v>
      </c>
      <c r="DL111" s="212" t="e">
        <f>DL$133*計算_投入係数表!DL111</f>
        <v>#DIV/0!</v>
      </c>
      <c r="DM111" s="212" t="e">
        <f>DM$133*計算_投入係数表!DM111</f>
        <v>#DIV/0!</v>
      </c>
      <c r="DN111" s="212" t="e">
        <f>DN$133*計算_投入係数表!DN111</f>
        <v>#DIV/0!</v>
      </c>
      <c r="DO111" s="212" t="e">
        <f>DO$133*計算_投入係数表!DO111</f>
        <v>#DIV/0!</v>
      </c>
      <c r="DP111" s="212" t="e">
        <f>DP$133*計算_投入係数表!DP111</f>
        <v>#DIV/0!</v>
      </c>
      <c r="DQ111" s="212" t="e">
        <f>DQ$133*計算_投入係数表!DQ111</f>
        <v>#DIV/0!</v>
      </c>
      <c r="DR111" s="212" t="e">
        <f>DR$133*計算_投入係数表!DR111</f>
        <v>#DIV/0!</v>
      </c>
      <c r="DS111" s="212" t="e">
        <f>DS$133*計算_投入係数表!DS111</f>
        <v>#DIV/0!</v>
      </c>
      <c r="DT111" s="213">
        <f t="shared" si="3"/>
        <v>0</v>
      </c>
      <c r="DU111" s="214">
        <f>SUMIF(振分, $C111, 入力_北海道基本取引表!DU$4:DU$124)*($DV$140/$DW$140)</f>
        <v>0</v>
      </c>
      <c r="DV111" s="214">
        <f>SUMIF(振分, $C111, 入力_北海道基本取引表!DV$4:DV$124)*(入力!$D$718/入力!$F$718)</f>
        <v>0</v>
      </c>
      <c r="DW111" s="214">
        <f>SUMIF(振分, $C111, 入力_北海道基本取引表!DW$4:DW$124)*(計算_基本取引表_調整前!$DV$141/計算_基本取引表_調整前!$DW$141)</f>
        <v>0</v>
      </c>
      <c r="DX111" s="214">
        <f>SUMIF(振分, $C111, 入力_北海道基本取引表!DX$4:DX$124)*(計算_基本取引表_調整前!$DV$142/計算_基本取引表_調整前!$DW$142)</f>
        <v>0</v>
      </c>
      <c r="DY111" s="214">
        <f>SUMIF(振分, $C111, 入力_北海道基本取引表!DY$4:DY$124)*(入力!$D$700/入力!$F$700)</f>
        <v>0</v>
      </c>
      <c r="DZ111" s="214">
        <f>SUMIF(振分, $C111, 入力_北海道基本取引表!DZ$4:DZ$124)*($DV$140/$DW$140)</f>
        <v>0</v>
      </c>
      <c r="EA111" s="214" t="e">
        <f>SUMIF(振分, $C111, 入力_北海道基本取引表!EA$4:EA$124)*($EJ111/SUMIF(振分, $C111, 入力_北海道基本取引表!$EO$4:$EO$124))</f>
        <v>#DIV/0!</v>
      </c>
      <c r="EB111" s="214"/>
      <c r="EC111" s="215" t="e">
        <f t="shared" si="4"/>
        <v>#DIV/0!</v>
      </c>
      <c r="ED111" s="216" t="e">
        <f t="shared" si="5"/>
        <v>#DIV/0!</v>
      </c>
      <c r="EE111" s="214"/>
      <c r="EF111" s="216"/>
      <c r="EG111" s="216"/>
      <c r="EH111" s="214"/>
      <c r="EI111" s="216"/>
      <c r="EJ111" s="216">
        <v>0</v>
      </c>
    </row>
    <row r="112" spans="2:140" s="6" customFormat="1" ht="12" x14ac:dyDescent="0.25">
      <c r="B112" s="53" t="s">
        <v>553</v>
      </c>
      <c r="C112" s="192" t="str">
        <v>-</v>
      </c>
      <c r="D112" s="211">
        <f>D$133*計算_投入係数表!D112</f>
        <v>0</v>
      </c>
      <c r="E112" s="212">
        <f>E$133*計算_投入係数表!E112</f>
        <v>0</v>
      </c>
      <c r="F112" s="212">
        <f>F$133*計算_投入係数表!F112</f>
        <v>0</v>
      </c>
      <c r="G112" s="212">
        <f>G$133*計算_投入係数表!G112</f>
        <v>0</v>
      </c>
      <c r="H112" s="212">
        <f>H$133*計算_投入係数表!H112</f>
        <v>0</v>
      </c>
      <c r="I112" s="212">
        <f>I$133*計算_投入係数表!I112</f>
        <v>0</v>
      </c>
      <c r="J112" s="212">
        <f>J$133*計算_投入係数表!J112</f>
        <v>0</v>
      </c>
      <c r="K112" s="212">
        <f>K$133*計算_投入係数表!K112</f>
        <v>0</v>
      </c>
      <c r="L112" s="212">
        <f>L$133*計算_投入係数表!L112</f>
        <v>0</v>
      </c>
      <c r="M112" s="212">
        <f>M$133*計算_投入係数表!M112</f>
        <v>0</v>
      </c>
      <c r="N112" s="212">
        <f>N$133*計算_投入係数表!N112</f>
        <v>0</v>
      </c>
      <c r="O112" s="212">
        <f>O$133*計算_投入係数表!O112</f>
        <v>0</v>
      </c>
      <c r="P112" s="212">
        <f>P$133*計算_投入係数表!P112</f>
        <v>0</v>
      </c>
      <c r="Q112" s="212" t="e">
        <f>Q$133*計算_投入係数表!Q112</f>
        <v>#DIV/0!</v>
      </c>
      <c r="R112" s="212" t="e">
        <f>R$133*計算_投入係数表!R112</f>
        <v>#DIV/0!</v>
      </c>
      <c r="S112" s="212" t="e">
        <f>S$133*計算_投入係数表!S112</f>
        <v>#DIV/0!</v>
      </c>
      <c r="T112" s="212" t="e">
        <f>T$133*計算_投入係数表!T112</f>
        <v>#DIV/0!</v>
      </c>
      <c r="U112" s="212" t="e">
        <f>U$133*計算_投入係数表!U112</f>
        <v>#DIV/0!</v>
      </c>
      <c r="V112" s="212" t="e">
        <f>V$133*計算_投入係数表!V112</f>
        <v>#DIV/0!</v>
      </c>
      <c r="W112" s="212" t="e">
        <f>W$133*計算_投入係数表!W112</f>
        <v>#DIV/0!</v>
      </c>
      <c r="X112" s="212" t="e">
        <f>X$133*計算_投入係数表!X112</f>
        <v>#DIV/0!</v>
      </c>
      <c r="Y112" s="212" t="e">
        <f>Y$133*計算_投入係数表!Y112</f>
        <v>#DIV/0!</v>
      </c>
      <c r="Z112" s="212" t="e">
        <f>Z$133*計算_投入係数表!Z112</f>
        <v>#DIV/0!</v>
      </c>
      <c r="AA112" s="212" t="e">
        <f>AA$133*計算_投入係数表!AA112</f>
        <v>#DIV/0!</v>
      </c>
      <c r="AB112" s="212" t="e">
        <f>AB$133*計算_投入係数表!AB112</f>
        <v>#DIV/0!</v>
      </c>
      <c r="AC112" s="212" t="e">
        <f>AC$133*計算_投入係数表!AC112</f>
        <v>#DIV/0!</v>
      </c>
      <c r="AD112" s="212" t="e">
        <f>AD$133*計算_投入係数表!AD112</f>
        <v>#DIV/0!</v>
      </c>
      <c r="AE112" s="212" t="e">
        <f>AE$133*計算_投入係数表!AE112</f>
        <v>#DIV/0!</v>
      </c>
      <c r="AF112" s="212" t="e">
        <f>AF$133*計算_投入係数表!AF112</f>
        <v>#DIV/0!</v>
      </c>
      <c r="AG112" s="212" t="e">
        <f>AG$133*計算_投入係数表!AG112</f>
        <v>#DIV/0!</v>
      </c>
      <c r="AH112" s="212" t="e">
        <f>AH$133*計算_投入係数表!AH112</f>
        <v>#DIV/0!</v>
      </c>
      <c r="AI112" s="212" t="e">
        <f>AI$133*計算_投入係数表!AI112</f>
        <v>#DIV/0!</v>
      </c>
      <c r="AJ112" s="212" t="e">
        <f>AJ$133*計算_投入係数表!AJ112</f>
        <v>#DIV/0!</v>
      </c>
      <c r="AK112" s="212" t="e">
        <f>AK$133*計算_投入係数表!AK112</f>
        <v>#DIV/0!</v>
      </c>
      <c r="AL112" s="212" t="e">
        <f>AL$133*計算_投入係数表!AL112</f>
        <v>#DIV/0!</v>
      </c>
      <c r="AM112" s="212" t="e">
        <f>AM$133*計算_投入係数表!AM112</f>
        <v>#DIV/0!</v>
      </c>
      <c r="AN112" s="212" t="e">
        <f>AN$133*計算_投入係数表!AN112</f>
        <v>#DIV/0!</v>
      </c>
      <c r="AO112" s="212" t="e">
        <f>AO$133*計算_投入係数表!AO112</f>
        <v>#DIV/0!</v>
      </c>
      <c r="AP112" s="212" t="e">
        <f>AP$133*計算_投入係数表!AP112</f>
        <v>#DIV/0!</v>
      </c>
      <c r="AQ112" s="212" t="e">
        <f>AQ$133*計算_投入係数表!AQ112</f>
        <v>#DIV/0!</v>
      </c>
      <c r="AR112" s="212" t="e">
        <f>AR$133*計算_投入係数表!AR112</f>
        <v>#DIV/0!</v>
      </c>
      <c r="AS112" s="212" t="e">
        <f>AS$133*計算_投入係数表!AS112</f>
        <v>#DIV/0!</v>
      </c>
      <c r="AT112" s="212" t="e">
        <f>AT$133*計算_投入係数表!AT112</f>
        <v>#DIV/0!</v>
      </c>
      <c r="AU112" s="212" t="e">
        <f>AU$133*計算_投入係数表!AU112</f>
        <v>#DIV/0!</v>
      </c>
      <c r="AV112" s="212" t="e">
        <f>AV$133*計算_投入係数表!AV112</f>
        <v>#DIV/0!</v>
      </c>
      <c r="AW112" s="212" t="e">
        <f>AW$133*計算_投入係数表!AW112</f>
        <v>#DIV/0!</v>
      </c>
      <c r="AX112" s="212" t="e">
        <f>AX$133*計算_投入係数表!AX112</f>
        <v>#DIV/0!</v>
      </c>
      <c r="AY112" s="212" t="e">
        <f>AY$133*計算_投入係数表!AY112</f>
        <v>#DIV/0!</v>
      </c>
      <c r="AZ112" s="212" t="e">
        <f>AZ$133*計算_投入係数表!AZ112</f>
        <v>#DIV/0!</v>
      </c>
      <c r="BA112" s="212" t="e">
        <f>BA$133*計算_投入係数表!BA112</f>
        <v>#DIV/0!</v>
      </c>
      <c r="BB112" s="212" t="e">
        <f>BB$133*計算_投入係数表!BB112</f>
        <v>#DIV/0!</v>
      </c>
      <c r="BC112" s="212" t="e">
        <f>BC$133*計算_投入係数表!BC112</f>
        <v>#DIV/0!</v>
      </c>
      <c r="BD112" s="212" t="e">
        <f>BD$133*計算_投入係数表!BD112</f>
        <v>#DIV/0!</v>
      </c>
      <c r="BE112" s="212" t="e">
        <f>BE$133*計算_投入係数表!BE112</f>
        <v>#DIV/0!</v>
      </c>
      <c r="BF112" s="212" t="e">
        <f>BF$133*計算_投入係数表!BF112</f>
        <v>#DIV/0!</v>
      </c>
      <c r="BG112" s="212" t="e">
        <f>BG$133*計算_投入係数表!BG112</f>
        <v>#DIV/0!</v>
      </c>
      <c r="BH112" s="212" t="e">
        <f>BH$133*計算_投入係数表!BH112</f>
        <v>#DIV/0!</v>
      </c>
      <c r="BI112" s="212" t="e">
        <f>BI$133*計算_投入係数表!BI112</f>
        <v>#DIV/0!</v>
      </c>
      <c r="BJ112" s="212" t="e">
        <f>BJ$133*計算_投入係数表!BJ112</f>
        <v>#DIV/0!</v>
      </c>
      <c r="BK112" s="212" t="e">
        <f>BK$133*計算_投入係数表!BK112</f>
        <v>#DIV/0!</v>
      </c>
      <c r="BL112" s="212" t="e">
        <f>BL$133*計算_投入係数表!BL112</f>
        <v>#DIV/0!</v>
      </c>
      <c r="BM112" s="212" t="e">
        <f>BM$133*計算_投入係数表!BM112</f>
        <v>#DIV/0!</v>
      </c>
      <c r="BN112" s="212" t="e">
        <f>BN$133*計算_投入係数表!BN112</f>
        <v>#DIV/0!</v>
      </c>
      <c r="BO112" s="212" t="e">
        <f>BO$133*計算_投入係数表!BO112</f>
        <v>#DIV/0!</v>
      </c>
      <c r="BP112" s="212" t="e">
        <f>BP$133*計算_投入係数表!BP112</f>
        <v>#DIV/0!</v>
      </c>
      <c r="BQ112" s="212" t="e">
        <f>BQ$133*計算_投入係数表!BQ112</f>
        <v>#DIV/0!</v>
      </c>
      <c r="BR112" s="212" t="e">
        <f>BR$133*計算_投入係数表!BR112</f>
        <v>#DIV/0!</v>
      </c>
      <c r="BS112" s="212" t="e">
        <f>BS$133*計算_投入係数表!BS112</f>
        <v>#DIV/0!</v>
      </c>
      <c r="BT112" s="212" t="e">
        <f>BT$133*計算_投入係数表!BT112</f>
        <v>#DIV/0!</v>
      </c>
      <c r="BU112" s="212" t="e">
        <f>BU$133*計算_投入係数表!BU112</f>
        <v>#DIV/0!</v>
      </c>
      <c r="BV112" s="212" t="e">
        <f>BV$133*計算_投入係数表!BV112</f>
        <v>#DIV/0!</v>
      </c>
      <c r="BW112" s="212" t="e">
        <f>BW$133*計算_投入係数表!BW112</f>
        <v>#DIV/0!</v>
      </c>
      <c r="BX112" s="212" t="e">
        <f>BX$133*計算_投入係数表!BX112</f>
        <v>#DIV/0!</v>
      </c>
      <c r="BY112" s="212" t="e">
        <f>BY$133*計算_投入係数表!BY112</f>
        <v>#DIV/0!</v>
      </c>
      <c r="BZ112" s="212" t="e">
        <f>BZ$133*計算_投入係数表!BZ112</f>
        <v>#DIV/0!</v>
      </c>
      <c r="CA112" s="212" t="e">
        <f>CA$133*計算_投入係数表!CA112</f>
        <v>#DIV/0!</v>
      </c>
      <c r="CB112" s="212" t="e">
        <f>CB$133*計算_投入係数表!CB112</f>
        <v>#DIV/0!</v>
      </c>
      <c r="CC112" s="212" t="e">
        <f>CC$133*計算_投入係数表!CC112</f>
        <v>#DIV/0!</v>
      </c>
      <c r="CD112" s="212" t="e">
        <f>CD$133*計算_投入係数表!CD112</f>
        <v>#DIV/0!</v>
      </c>
      <c r="CE112" s="212" t="e">
        <f>CE$133*計算_投入係数表!CE112</f>
        <v>#DIV/0!</v>
      </c>
      <c r="CF112" s="212" t="e">
        <f>CF$133*計算_投入係数表!CF112</f>
        <v>#DIV/0!</v>
      </c>
      <c r="CG112" s="212" t="e">
        <f>CG$133*計算_投入係数表!CG112</f>
        <v>#DIV/0!</v>
      </c>
      <c r="CH112" s="212" t="e">
        <f>CH$133*計算_投入係数表!CH112</f>
        <v>#DIV/0!</v>
      </c>
      <c r="CI112" s="212" t="e">
        <f>CI$133*計算_投入係数表!CI112</f>
        <v>#DIV/0!</v>
      </c>
      <c r="CJ112" s="212" t="e">
        <f>CJ$133*計算_投入係数表!CJ112</f>
        <v>#DIV/0!</v>
      </c>
      <c r="CK112" s="212" t="e">
        <f>CK$133*計算_投入係数表!CK112</f>
        <v>#DIV/0!</v>
      </c>
      <c r="CL112" s="212" t="e">
        <f>CL$133*計算_投入係数表!CL112</f>
        <v>#DIV/0!</v>
      </c>
      <c r="CM112" s="212" t="e">
        <f>CM$133*計算_投入係数表!CM112</f>
        <v>#DIV/0!</v>
      </c>
      <c r="CN112" s="212" t="e">
        <f>CN$133*計算_投入係数表!CN112</f>
        <v>#DIV/0!</v>
      </c>
      <c r="CO112" s="212" t="e">
        <f>CO$133*計算_投入係数表!CO112</f>
        <v>#DIV/0!</v>
      </c>
      <c r="CP112" s="212" t="e">
        <f>CP$133*計算_投入係数表!CP112</f>
        <v>#DIV/0!</v>
      </c>
      <c r="CQ112" s="212" t="e">
        <f>CQ$133*計算_投入係数表!CQ112</f>
        <v>#DIV/0!</v>
      </c>
      <c r="CR112" s="212" t="e">
        <f>CR$133*計算_投入係数表!CR112</f>
        <v>#DIV/0!</v>
      </c>
      <c r="CS112" s="212" t="e">
        <f>CS$133*計算_投入係数表!CS112</f>
        <v>#DIV/0!</v>
      </c>
      <c r="CT112" s="212" t="e">
        <f>CT$133*計算_投入係数表!CT112</f>
        <v>#DIV/0!</v>
      </c>
      <c r="CU112" s="212" t="e">
        <f>CU$133*計算_投入係数表!CU112</f>
        <v>#DIV/0!</v>
      </c>
      <c r="CV112" s="212" t="e">
        <f>CV$133*計算_投入係数表!CV112</f>
        <v>#DIV/0!</v>
      </c>
      <c r="CW112" s="212" t="e">
        <f>CW$133*計算_投入係数表!CW112</f>
        <v>#DIV/0!</v>
      </c>
      <c r="CX112" s="212" t="e">
        <f>CX$133*計算_投入係数表!CX112</f>
        <v>#DIV/0!</v>
      </c>
      <c r="CY112" s="212" t="e">
        <f>CY$133*計算_投入係数表!CY112</f>
        <v>#DIV/0!</v>
      </c>
      <c r="CZ112" s="212" t="e">
        <f>CZ$133*計算_投入係数表!CZ112</f>
        <v>#DIV/0!</v>
      </c>
      <c r="DA112" s="212" t="e">
        <f>DA$133*計算_投入係数表!DA112</f>
        <v>#DIV/0!</v>
      </c>
      <c r="DB112" s="212" t="e">
        <f>DB$133*計算_投入係数表!DB112</f>
        <v>#DIV/0!</v>
      </c>
      <c r="DC112" s="212" t="e">
        <f>DC$133*計算_投入係数表!DC112</f>
        <v>#DIV/0!</v>
      </c>
      <c r="DD112" s="212" t="e">
        <f>DD$133*計算_投入係数表!DD112</f>
        <v>#DIV/0!</v>
      </c>
      <c r="DE112" s="212" t="e">
        <f>DE$133*計算_投入係数表!DE112</f>
        <v>#DIV/0!</v>
      </c>
      <c r="DF112" s="212" t="e">
        <f>DF$133*計算_投入係数表!DF112</f>
        <v>#DIV/0!</v>
      </c>
      <c r="DG112" s="212" t="e">
        <f>DG$133*計算_投入係数表!DG112</f>
        <v>#DIV/0!</v>
      </c>
      <c r="DH112" s="212" t="e">
        <f>DH$133*計算_投入係数表!DH112</f>
        <v>#DIV/0!</v>
      </c>
      <c r="DI112" s="212" t="e">
        <f>DI$133*計算_投入係数表!DI112</f>
        <v>#DIV/0!</v>
      </c>
      <c r="DJ112" s="212" t="e">
        <f>DJ$133*計算_投入係数表!DJ112</f>
        <v>#DIV/0!</v>
      </c>
      <c r="DK112" s="212" t="e">
        <f>DK$133*計算_投入係数表!DK112</f>
        <v>#DIV/0!</v>
      </c>
      <c r="DL112" s="212" t="e">
        <f>DL$133*計算_投入係数表!DL112</f>
        <v>#DIV/0!</v>
      </c>
      <c r="DM112" s="212" t="e">
        <f>DM$133*計算_投入係数表!DM112</f>
        <v>#DIV/0!</v>
      </c>
      <c r="DN112" s="212" t="e">
        <f>DN$133*計算_投入係数表!DN112</f>
        <v>#DIV/0!</v>
      </c>
      <c r="DO112" s="212" t="e">
        <f>DO$133*計算_投入係数表!DO112</f>
        <v>#DIV/0!</v>
      </c>
      <c r="DP112" s="212" t="e">
        <f>DP$133*計算_投入係数表!DP112</f>
        <v>#DIV/0!</v>
      </c>
      <c r="DQ112" s="212" t="e">
        <f>DQ$133*計算_投入係数表!DQ112</f>
        <v>#DIV/0!</v>
      </c>
      <c r="DR112" s="212" t="e">
        <f>DR$133*計算_投入係数表!DR112</f>
        <v>#DIV/0!</v>
      </c>
      <c r="DS112" s="212" t="e">
        <f>DS$133*計算_投入係数表!DS112</f>
        <v>#DIV/0!</v>
      </c>
      <c r="DT112" s="213">
        <f t="shared" si="3"/>
        <v>0</v>
      </c>
      <c r="DU112" s="214">
        <f>SUMIF(振分, $C112, 入力_北海道基本取引表!DU$4:DU$124)*($DV$140/$DW$140)</f>
        <v>0</v>
      </c>
      <c r="DV112" s="214">
        <f>SUMIF(振分, $C112, 入力_北海道基本取引表!DV$4:DV$124)*(入力!$D$718/入力!$F$718)</f>
        <v>0</v>
      </c>
      <c r="DW112" s="214">
        <f>SUMIF(振分, $C112, 入力_北海道基本取引表!DW$4:DW$124)*(計算_基本取引表_調整前!$DV$141/計算_基本取引表_調整前!$DW$141)</f>
        <v>0</v>
      </c>
      <c r="DX112" s="214">
        <f>SUMIF(振分, $C112, 入力_北海道基本取引表!DX$4:DX$124)*(計算_基本取引表_調整前!$DV$142/計算_基本取引表_調整前!$DW$142)</f>
        <v>0</v>
      </c>
      <c r="DY112" s="214">
        <f>SUMIF(振分, $C112, 入力_北海道基本取引表!DY$4:DY$124)*(入力!$D$700/入力!$F$700)</f>
        <v>0</v>
      </c>
      <c r="DZ112" s="214">
        <f>SUMIF(振分, $C112, 入力_北海道基本取引表!DZ$4:DZ$124)*($DV$140/$DW$140)</f>
        <v>0</v>
      </c>
      <c r="EA112" s="214" t="e">
        <f>SUMIF(振分, $C112, 入力_北海道基本取引表!EA$4:EA$124)*($EJ112/SUMIF(振分, $C112, 入力_北海道基本取引表!$EO$4:$EO$124))</f>
        <v>#DIV/0!</v>
      </c>
      <c r="EB112" s="214"/>
      <c r="EC112" s="215" t="e">
        <f t="shared" si="4"/>
        <v>#DIV/0!</v>
      </c>
      <c r="ED112" s="216" t="e">
        <f t="shared" si="5"/>
        <v>#DIV/0!</v>
      </c>
      <c r="EE112" s="214"/>
      <c r="EF112" s="216"/>
      <c r="EG112" s="216"/>
      <c r="EH112" s="214"/>
      <c r="EI112" s="216"/>
      <c r="EJ112" s="216">
        <v>0</v>
      </c>
    </row>
    <row r="113" spans="2:140" s="6" customFormat="1" ht="12" x14ac:dyDescent="0.25">
      <c r="B113" s="53" t="s">
        <v>554</v>
      </c>
      <c r="C113" s="192" t="str">
        <v>-</v>
      </c>
      <c r="D113" s="211">
        <f>D$133*計算_投入係数表!D113</f>
        <v>0</v>
      </c>
      <c r="E113" s="212">
        <f>E$133*計算_投入係数表!E113</f>
        <v>0</v>
      </c>
      <c r="F113" s="212">
        <f>F$133*計算_投入係数表!F113</f>
        <v>0</v>
      </c>
      <c r="G113" s="212">
        <f>G$133*計算_投入係数表!G113</f>
        <v>0</v>
      </c>
      <c r="H113" s="212">
        <f>H$133*計算_投入係数表!H113</f>
        <v>0</v>
      </c>
      <c r="I113" s="212">
        <f>I$133*計算_投入係数表!I113</f>
        <v>0</v>
      </c>
      <c r="J113" s="212">
        <f>J$133*計算_投入係数表!J113</f>
        <v>0</v>
      </c>
      <c r="K113" s="212">
        <f>K$133*計算_投入係数表!K113</f>
        <v>0</v>
      </c>
      <c r="L113" s="212">
        <f>L$133*計算_投入係数表!L113</f>
        <v>0</v>
      </c>
      <c r="M113" s="212">
        <f>M$133*計算_投入係数表!M113</f>
        <v>0</v>
      </c>
      <c r="N113" s="212">
        <f>N$133*計算_投入係数表!N113</f>
        <v>0</v>
      </c>
      <c r="O113" s="212">
        <f>O$133*計算_投入係数表!O113</f>
        <v>0</v>
      </c>
      <c r="P113" s="212">
        <f>P$133*計算_投入係数表!P113</f>
        <v>0</v>
      </c>
      <c r="Q113" s="212" t="e">
        <f>Q$133*計算_投入係数表!Q113</f>
        <v>#DIV/0!</v>
      </c>
      <c r="R113" s="212" t="e">
        <f>R$133*計算_投入係数表!R113</f>
        <v>#DIV/0!</v>
      </c>
      <c r="S113" s="212" t="e">
        <f>S$133*計算_投入係数表!S113</f>
        <v>#DIV/0!</v>
      </c>
      <c r="T113" s="212" t="e">
        <f>T$133*計算_投入係数表!T113</f>
        <v>#DIV/0!</v>
      </c>
      <c r="U113" s="212" t="e">
        <f>U$133*計算_投入係数表!U113</f>
        <v>#DIV/0!</v>
      </c>
      <c r="V113" s="212" t="e">
        <f>V$133*計算_投入係数表!V113</f>
        <v>#DIV/0!</v>
      </c>
      <c r="W113" s="212" t="e">
        <f>W$133*計算_投入係数表!W113</f>
        <v>#DIV/0!</v>
      </c>
      <c r="X113" s="212" t="e">
        <f>X$133*計算_投入係数表!X113</f>
        <v>#DIV/0!</v>
      </c>
      <c r="Y113" s="212" t="e">
        <f>Y$133*計算_投入係数表!Y113</f>
        <v>#DIV/0!</v>
      </c>
      <c r="Z113" s="212" t="e">
        <f>Z$133*計算_投入係数表!Z113</f>
        <v>#DIV/0!</v>
      </c>
      <c r="AA113" s="212" t="e">
        <f>AA$133*計算_投入係数表!AA113</f>
        <v>#DIV/0!</v>
      </c>
      <c r="AB113" s="212" t="e">
        <f>AB$133*計算_投入係数表!AB113</f>
        <v>#DIV/0!</v>
      </c>
      <c r="AC113" s="212" t="e">
        <f>AC$133*計算_投入係数表!AC113</f>
        <v>#DIV/0!</v>
      </c>
      <c r="AD113" s="212" t="e">
        <f>AD$133*計算_投入係数表!AD113</f>
        <v>#DIV/0!</v>
      </c>
      <c r="AE113" s="212" t="e">
        <f>AE$133*計算_投入係数表!AE113</f>
        <v>#DIV/0!</v>
      </c>
      <c r="AF113" s="212" t="e">
        <f>AF$133*計算_投入係数表!AF113</f>
        <v>#DIV/0!</v>
      </c>
      <c r="AG113" s="212" t="e">
        <f>AG$133*計算_投入係数表!AG113</f>
        <v>#DIV/0!</v>
      </c>
      <c r="AH113" s="212" t="e">
        <f>AH$133*計算_投入係数表!AH113</f>
        <v>#DIV/0!</v>
      </c>
      <c r="AI113" s="212" t="e">
        <f>AI$133*計算_投入係数表!AI113</f>
        <v>#DIV/0!</v>
      </c>
      <c r="AJ113" s="212" t="e">
        <f>AJ$133*計算_投入係数表!AJ113</f>
        <v>#DIV/0!</v>
      </c>
      <c r="AK113" s="212" t="e">
        <f>AK$133*計算_投入係数表!AK113</f>
        <v>#DIV/0!</v>
      </c>
      <c r="AL113" s="212" t="e">
        <f>AL$133*計算_投入係数表!AL113</f>
        <v>#DIV/0!</v>
      </c>
      <c r="AM113" s="212" t="e">
        <f>AM$133*計算_投入係数表!AM113</f>
        <v>#DIV/0!</v>
      </c>
      <c r="AN113" s="212" t="e">
        <f>AN$133*計算_投入係数表!AN113</f>
        <v>#DIV/0!</v>
      </c>
      <c r="AO113" s="212" t="e">
        <f>AO$133*計算_投入係数表!AO113</f>
        <v>#DIV/0!</v>
      </c>
      <c r="AP113" s="212" t="e">
        <f>AP$133*計算_投入係数表!AP113</f>
        <v>#DIV/0!</v>
      </c>
      <c r="AQ113" s="212" t="e">
        <f>AQ$133*計算_投入係数表!AQ113</f>
        <v>#DIV/0!</v>
      </c>
      <c r="AR113" s="212" t="e">
        <f>AR$133*計算_投入係数表!AR113</f>
        <v>#DIV/0!</v>
      </c>
      <c r="AS113" s="212" t="e">
        <f>AS$133*計算_投入係数表!AS113</f>
        <v>#DIV/0!</v>
      </c>
      <c r="AT113" s="212" t="e">
        <f>AT$133*計算_投入係数表!AT113</f>
        <v>#DIV/0!</v>
      </c>
      <c r="AU113" s="212" t="e">
        <f>AU$133*計算_投入係数表!AU113</f>
        <v>#DIV/0!</v>
      </c>
      <c r="AV113" s="212" t="e">
        <f>AV$133*計算_投入係数表!AV113</f>
        <v>#DIV/0!</v>
      </c>
      <c r="AW113" s="212" t="e">
        <f>AW$133*計算_投入係数表!AW113</f>
        <v>#DIV/0!</v>
      </c>
      <c r="AX113" s="212" t="e">
        <f>AX$133*計算_投入係数表!AX113</f>
        <v>#DIV/0!</v>
      </c>
      <c r="AY113" s="212" t="e">
        <f>AY$133*計算_投入係数表!AY113</f>
        <v>#DIV/0!</v>
      </c>
      <c r="AZ113" s="212" t="e">
        <f>AZ$133*計算_投入係数表!AZ113</f>
        <v>#DIV/0!</v>
      </c>
      <c r="BA113" s="212" t="e">
        <f>BA$133*計算_投入係数表!BA113</f>
        <v>#DIV/0!</v>
      </c>
      <c r="BB113" s="212" t="e">
        <f>BB$133*計算_投入係数表!BB113</f>
        <v>#DIV/0!</v>
      </c>
      <c r="BC113" s="212" t="e">
        <f>BC$133*計算_投入係数表!BC113</f>
        <v>#DIV/0!</v>
      </c>
      <c r="BD113" s="212" t="e">
        <f>BD$133*計算_投入係数表!BD113</f>
        <v>#DIV/0!</v>
      </c>
      <c r="BE113" s="212" t="e">
        <f>BE$133*計算_投入係数表!BE113</f>
        <v>#DIV/0!</v>
      </c>
      <c r="BF113" s="212" t="e">
        <f>BF$133*計算_投入係数表!BF113</f>
        <v>#DIV/0!</v>
      </c>
      <c r="BG113" s="212" t="e">
        <f>BG$133*計算_投入係数表!BG113</f>
        <v>#DIV/0!</v>
      </c>
      <c r="BH113" s="212" t="e">
        <f>BH$133*計算_投入係数表!BH113</f>
        <v>#DIV/0!</v>
      </c>
      <c r="BI113" s="212" t="e">
        <f>BI$133*計算_投入係数表!BI113</f>
        <v>#DIV/0!</v>
      </c>
      <c r="BJ113" s="212" t="e">
        <f>BJ$133*計算_投入係数表!BJ113</f>
        <v>#DIV/0!</v>
      </c>
      <c r="BK113" s="212" t="e">
        <f>BK$133*計算_投入係数表!BK113</f>
        <v>#DIV/0!</v>
      </c>
      <c r="BL113" s="212" t="e">
        <f>BL$133*計算_投入係数表!BL113</f>
        <v>#DIV/0!</v>
      </c>
      <c r="BM113" s="212" t="e">
        <f>BM$133*計算_投入係数表!BM113</f>
        <v>#DIV/0!</v>
      </c>
      <c r="BN113" s="212" t="e">
        <f>BN$133*計算_投入係数表!BN113</f>
        <v>#DIV/0!</v>
      </c>
      <c r="BO113" s="212" t="e">
        <f>BO$133*計算_投入係数表!BO113</f>
        <v>#DIV/0!</v>
      </c>
      <c r="BP113" s="212" t="e">
        <f>BP$133*計算_投入係数表!BP113</f>
        <v>#DIV/0!</v>
      </c>
      <c r="BQ113" s="212" t="e">
        <f>BQ$133*計算_投入係数表!BQ113</f>
        <v>#DIV/0!</v>
      </c>
      <c r="BR113" s="212" t="e">
        <f>BR$133*計算_投入係数表!BR113</f>
        <v>#DIV/0!</v>
      </c>
      <c r="BS113" s="212" t="e">
        <f>BS$133*計算_投入係数表!BS113</f>
        <v>#DIV/0!</v>
      </c>
      <c r="BT113" s="212" t="e">
        <f>BT$133*計算_投入係数表!BT113</f>
        <v>#DIV/0!</v>
      </c>
      <c r="BU113" s="212" t="e">
        <f>BU$133*計算_投入係数表!BU113</f>
        <v>#DIV/0!</v>
      </c>
      <c r="BV113" s="212" t="e">
        <f>BV$133*計算_投入係数表!BV113</f>
        <v>#DIV/0!</v>
      </c>
      <c r="BW113" s="212" t="e">
        <f>BW$133*計算_投入係数表!BW113</f>
        <v>#DIV/0!</v>
      </c>
      <c r="BX113" s="212" t="e">
        <f>BX$133*計算_投入係数表!BX113</f>
        <v>#DIV/0!</v>
      </c>
      <c r="BY113" s="212" t="e">
        <f>BY$133*計算_投入係数表!BY113</f>
        <v>#DIV/0!</v>
      </c>
      <c r="BZ113" s="212" t="e">
        <f>BZ$133*計算_投入係数表!BZ113</f>
        <v>#DIV/0!</v>
      </c>
      <c r="CA113" s="212" t="e">
        <f>CA$133*計算_投入係数表!CA113</f>
        <v>#DIV/0!</v>
      </c>
      <c r="CB113" s="212" t="e">
        <f>CB$133*計算_投入係数表!CB113</f>
        <v>#DIV/0!</v>
      </c>
      <c r="CC113" s="212" t="e">
        <f>CC$133*計算_投入係数表!CC113</f>
        <v>#DIV/0!</v>
      </c>
      <c r="CD113" s="212" t="e">
        <f>CD$133*計算_投入係数表!CD113</f>
        <v>#DIV/0!</v>
      </c>
      <c r="CE113" s="212" t="e">
        <f>CE$133*計算_投入係数表!CE113</f>
        <v>#DIV/0!</v>
      </c>
      <c r="CF113" s="212" t="e">
        <f>CF$133*計算_投入係数表!CF113</f>
        <v>#DIV/0!</v>
      </c>
      <c r="CG113" s="212" t="e">
        <f>CG$133*計算_投入係数表!CG113</f>
        <v>#DIV/0!</v>
      </c>
      <c r="CH113" s="212" t="e">
        <f>CH$133*計算_投入係数表!CH113</f>
        <v>#DIV/0!</v>
      </c>
      <c r="CI113" s="212" t="e">
        <f>CI$133*計算_投入係数表!CI113</f>
        <v>#DIV/0!</v>
      </c>
      <c r="CJ113" s="212" t="e">
        <f>CJ$133*計算_投入係数表!CJ113</f>
        <v>#DIV/0!</v>
      </c>
      <c r="CK113" s="212" t="e">
        <f>CK$133*計算_投入係数表!CK113</f>
        <v>#DIV/0!</v>
      </c>
      <c r="CL113" s="212" t="e">
        <f>CL$133*計算_投入係数表!CL113</f>
        <v>#DIV/0!</v>
      </c>
      <c r="CM113" s="212" t="e">
        <f>CM$133*計算_投入係数表!CM113</f>
        <v>#DIV/0!</v>
      </c>
      <c r="CN113" s="212" t="e">
        <f>CN$133*計算_投入係数表!CN113</f>
        <v>#DIV/0!</v>
      </c>
      <c r="CO113" s="212" t="e">
        <f>CO$133*計算_投入係数表!CO113</f>
        <v>#DIV/0!</v>
      </c>
      <c r="CP113" s="212" t="e">
        <f>CP$133*計算_投入係数表!CP113</f>
        <v>#DIV/0!</v>
      </c>
      <c r="CQ113" s="212" t="e">
        <f>CQ$133*計算_投入係数表!CQ113</f>
        <v>#DIV/0!</v>
      </c>
      <c r="CR113" s="212" t="e">
        <f>CR$133*計算_投入係数表!CR113</f>
        <v>#DIV/0!</v>
      </c>
      <c r="CS113" s="212" t="e">
        <f>CS$133*計算_投入係数表!CS113</f>
        <v>#DIV/0!</v>
      </c>
      <c r="CT113" s="212" t="e">
        <f>CT$133*計算_投入係数表!CT113</f>
        <v>#DIV/0!</v>
      </c>
      <c r="CU113" s="212" t="e">
        <f>CU$133*計算_投入係数表!CU113</f>
        <v>#DIV/0!</v>
      </c>
      <c r="CV113" s="212" t="e">
        <f>CV$133*計算_投入係数表!CV113</f>
        <v>#DIV/0!</v>
      </c>
      <c r="CW113" s="212" t="e">
        <f>CW$133*計算_投入係数表!CW113</f>
        <v>#DIV/0!</v>
      </c>
      <c r="CX113" s="212" t="e">
        <f>CX$133*計算_投入係数表!CX113</f>
        <v>#DIV/0!</v>
      </c>
      <c r="CY113" s="212" t="e">
        <f>CY$133*計算_投入係数表!CY113</f>
        <v>#DIV/0!</v>
      </c>
      <c r="CZ113" s="212" t="e">
        <f>CZ$133*計算_投入係数表!CZ113</f>
        <v>#DIV/0!</v>
      </c>
      <c r="DA113" s="212" t="e">
        <f>DA$133*計算_投入係数表!DA113</f>
        <v>#DIV/0!</v>
      </c>
      <c r="DB113" s="212" t="e">
        <f>DB$133*計算_投入係数表!DB113</f>
        <v>#DIV/0!</v>
      </c>
      <c r="DC113" s="212" t="e">
        <f>DC$133*計算_投入係数表!DC113</f>
        <v>#DIV/0!</v>
      </c>
      <c r="DD113" s="212" t="e">
        <f>DD$133*計算_投入係数表!DD113</f>
        <v>#DIV/0!</v>
      </c>
      <c r="DE113" s="212" t="e">
        <f>DE$133*計算_投入係数表!DE113</f>
        <v>#DIV/0!</v>
      </c>
      <c r="DF113" s="212" t="e">
        <f>DF$133*計算_投入係数表!DF113</f>
        <v>#DIV/0!</v>
      </c>
      <c r="DG113" s="212" t="e">
        <f>DG$133*計算_投入係数表!DG113</f>
        <v>#DIV/0!</v>
      </c>
      <c r="DH113" s="212" t="e">
        <f>DH$133*計算_投入係数表!DH113</f>
        <v>#DIV/0!</v>
      </c>
      <c r="DI113" s="212" t="e">
        <f>DI$133*計算_投入係数表!DI113</f>
        <v>#DIV/0!</v>
      </c>
      <c r="DJ113" s="212" t="e">
        <f>DJ$133*計算_投入係数表!DJ113</f>
        <v>#DIV/0!</v>
      </c>
      <c r="DK113" s="212" t="e">
        <f>DK$133*計算_投入係数表!DK113</f>
        <v>#DIV/0!</v>
      </c>
      <c r="DL113" s="212" t="e">
        <f>DL$133*計算_投入係数表!DL113</f>
        <v>#DIV/0!</v>
      </c>
      <c r="DM113" s="212" t="e">
        <f>DM$133*計算_投入係数表!DM113</f>
        <v>#DIV/0!</v>
      </c>
      <c r="DN113" s="212" t="e">
        <f>DN$133*計算_投入係数表!DN113</f>
        <v>#DIV/0!</v>
      </c>
      <c r="DO113" s="212" t="e">
        <f>DO$133*計算_投入係数表!DO113</f>
        <v>#DIV/0!</v>
      </c>
      <c r="DP113" s="212" t="e">
        <f>DP$133*計算_投入係数表!DP113</f>
        <v>#DIV/0!</v>
      </c>
      <c r="DQ113" s="212" t="e">
        <f>DQ$133*計算_投入係数表!DQ113</f>
        <v>#DIV/0!</v>
      </c>
      <c r="DR113" s="212" t="e">
        <f>DR$133*計算_投入係数表!DR113</f>
        <v>#DIV/0!</v>
      </c>
      <c r="DS113" s="212" t="e">
        <f>DS$133*計算_投入係数表!DS113</f>
        <v>#DIV/0!</v>
      </c>
      <c r="DT113" s="213">
        <f t="shared" si="3"/>
        <v>0</v>
      </c>
      <c r="DU113" s="214">
        <f>SUMIF(振分, $C113, 入力_北海道基本取引表!DU$4:DU$124)*($DV$140/$DW$140)</f>
        <v>0</v>
      </c>
      <c r="DV113" s="214">
        <f>SUMIF(振分, $C113, 入力_北海道基本取引表!DV$4:DV$124)*(入力!$D$718/入力!$F$718)</f>
        <v>0</v>
      </c>
      <c r="DW113" s="214">
        <f>SUMIF(振分, $C113, 入力_北海道基本取引表!DW$4:DW$124)*(計算_基本取引表_調整前!$DV$141/計算_基本取引表_調整前!$DW$141)</f>
        <v>0</v>
      </c>
      <c r="DX113" s="214">
        <f>SUMIF(振分, $C113, 入力_北海道基本取引表!DX$4:DX$124)*(計算_基本取引表_調整前!$DV$142/計算_基本取引表_調整前!$DW$142)</f>
        <v>0</v>
      </c>
      <c r="DY113" s="214">
        <f>SUMIF(振分, $C113, 入力_北海道基本取引表!DY$4:DY$124)*(入力!$D$700/入力!$F$700)</f>
        <v>0</v>
      </c>
      <c r="DZ113" s="214">
        <f>SUMIF(振分, $C113, 入力_北海道基本取引表!DZ$4:DZ$124)*($DV$140/$DW$140)</f>
        <v>0</v>
      </c>
      <c r="EA113" s="214" t="e">
        <f>SUMIF(振分, $C113, 入力_北海道基本取引表!EA$4:EA$124)*($EJ113/SUMIF(振分, $C113, 入力_北海道基本取引表!$EO$4:$EO$124))</f>
        <v>#DIV/0!</v>
      </c>
      <c r="EB113" s="214"/>
      <c r="EC113" s="215" t="e">
        <f t="shared" si="4"/>
        <v>#DIV/0!</v>
      </c>
      <c r="ED113" s="216" t="e">
        <f t="shared" si="5"/>
        <v>#DIV/0!</v>
      </c>
      <c r="EE113" s="214"/>
      <c r="EF113" s="216"/>
      <c r="EG113" s="216"/>
      <c r="EH113" s="214"/>
      <c r="EI113" s="216"/>
      <c r="EJ113" s="216">
        <v>0</v>
      </c>
    </row>
    <row r="114" spans="2:140" s="6" customFormat="1" ht="12" x14ac:dyDescent="0.25">
      <c r="B114" s="53" t="s">
        <v>558</v>
      </c>
      <c r="C114" s="192" t="str">
        <v>-</v>
      </c>
      <c r="D114" s="211">
        <f>D$133*計算_投入係数表!D114</f>
        <v>0</v>
      </c>
      <c r="E114" s="212">
        <f>E$133*計算_投入係数表!E114</f>
        <v>0</v>
      </c>
      <c r="F114" s="212">
        <f>F$133*計算_投入係数表!F114</f>
        <v>0</v>
      </c>
      <c r="G114" s="212">
        <f>G$133*計算_投入係数表!G114</f>
        <v>0</v>
      </c>
      <c r="H114" s="212">
        <f>H$133*計算_投入係数表!H114</f>
        <v>0</v>
      </c>
      <c r="I114" s="212">
        <f>I$133*計算_投入係数表!I114</f>
        <v>0</v>
      </c>
      <c r="J114" s="212">
        <f>J$133*計算_投入係数表!J114</f>
        <v>0</v>
      </c>
      <c r="K114" s="212">
        <f>K$133*計算_投入係数表!K114</f>
        <v>0</v>
      </c>
      <c r="L114" s="212">
        <f>L$133*計算_投入係数表!L114</f>
        <v>0</v>
      </c>
      <c r="M114" s="212">
        <f>M$133*計算_投入係数表!M114</f>
        <v>0</v>
      </c>
      <c r="N114" s="212">
        <f>N$133*計算_投入係数表!N114</f>
        <v>0</v>
      </c>
      <c r="O114" s="212">
        <f>O$133*計算_投入係数表!O114</f>
        <v>0</v>
      </c>
      <c r="P114" s="212">
        <f>P$133*計算_投入係数表!P114</f>
        <v>0</v>
      </c>
      <c r="Q114" s="212" t="e">
        <f>Q$133*計算_投入係数表!Q114</f>
        <v>#DIV/0!</v>
      </c>
      <c r="R114" s="212" t="e">
        <f>R$133*計算_投入係数表!R114</f>
        <v>#DIV/0!</v>
      </c>
      <c r="S114" s="212" t="e">
        <f>S$133*計算_投入係数表!S114</f>
        <v>#DIV/0!</v>
      </c>
      <c r="T114" s="212" t="e">
        <f>T$133*計算_投入係数表!T114</f>
        <v>#DIV/0!</v>
      </c>
      <c r="U114" s="212" t="e">
        <f>U$133*計算_投入係数表!U114</f>
        <v>#DIV/0!</v>
      </c>
      <c r="V114" s="212" t="e">
        <f>V$133*計算_投入係数表!V114</f>
        <v>#DIV/0!</v>
      </c>
      <c r="W114" s="212" t="e">
        <f>W$133*計算_投入係数表!W114</f>
        <v>#DIV/0!</v>
      </c>
      <c r="X114" s="212" t="e">
        <f>X$133*計算_投入係数表!X114</f>
        <v>#DIV/0!</v>
      </c>
      <c r="Y114" s="212" t="e">
        <f>Y$133*計算_投入係数表!Y114</f>
        <v>#DIV/0!</v>
      </c>
      <c r="Z114" s="212" t="e">
        <f>Z$133*計算_投入係数表!Z114</f>
        <v>#DIV/0!</v>
      </c>
      <c r="AA114" s="212" t="e">
        <f>AA$133*計算_投入係数表!AA114</f>
        <v>#DIV/0!</v>
      </c>
      <c r="AB114" s="212" t="e">
        <f>AB$133*計算_投入係数表!AB114</f>
        <v>#DIV/0!</v>
      </c>
      <c r="AC114" s="212" t="e">
        <f>AC$133*計算_投入係数表!AC114</f>
        <v>#DIV/0!</v>
      </c>
      <c r="AD114" s="212" t="e">
        <f>AD$133*計算_投入係数表!AD114</f>
        <v>#DIV/0!</v>
      </c>
      <c r="AE114" s="212" t="e">
        <f>AE$133*計算_投入係数表!AE114</f>
        <v>#DIV/0!</v>
      </c>
      <c r="AF114" s="212" t="e">
        <f>AF$133*計算_投入係数表!AF114</f>
        <v>#DIV/0!</v>
      </c>
      <c r="AG114" s="212" t="e">
        <f>AG$133*計算_投入係数表!AG114</f>
        <v>#DIV/0!</v>
      </c>
      <c r="AH114" s="212" t="e">
        <f>AH$133*計算_投入係数表!AH114</f>
        <v>#DIV/0!</v>
      </c>
      <c r="AI114" s="212" t="e">
        <f>AI$133*計算_投入係数表!AI114</f>
        <v>#DIV/0!</v>
      </c>
      <c r="AJ114" s="212" t="e">
        <f>AJ$133*計算_投入係数表!AJ114</f>
        <v>#DIV/0!</v>
      </c>
      <c r="AK114" s="212" t="e">
        <f>AK$133*計算_投入係数表!AK114</f>
        <v>#DIV/0!</v>
      </c>
      <c r="AL114" s="212" t="e">
        <f>AL$133*計算_投入係数表!AL114</f>
        <v>#DIV/0!</v>
      </c>
      <c r="AM114" s="212" t="e">
        <f>AM$133*計算_投入係数表!AM114</f>
        <v>#DIV/0!</v>
      </c>
      <c r="AN114" s="212" t="e">
        <f>AN$133*計算_投入係数表!AN114</f>
        <v>#DIV/0!</v>
      </c>
      <c r="AO114" s="212" t="e">
        <f>AO$133*計算_投入係数表!AO114</f>
        <v>#DIV/0!</v>
      </c>
      <c r="AP114" s="212" t="e">
        <f>AP$133*計算_投入係数表!AP114</f>
        <v>#DIV/0!</v>
      </c>
      <c r="AQ114" s="212" t="e">
        <f>AQ$133*計算_投入係数表!AQ114</f>
        <v>#DIV/0!</v>
      </c>
      <c r="AR114" s="212" t="e">
        <f>AR$133*計算_投入係数表!AR114</f>
        <v>#DIV/0!</v>
      </c>
      <c r="AS114" s="212" t="e">
        <f>AS$133*計算_投入係数表!AS114</f>
        <v>#DIV/0!</v>
      </c>
      <c r="AT114" s="212" t="e">
        <f>AT$133*計算_投入係数表!AT114</f>
        <v>#DIV/0!</v>
      </c>
      <c r="AU114" s="212" t="e">
        <f>AU$133*計算_投入係数表!AU114</f>
        <v>#DIV/0!</v>
      </c>
      <c r="AV114" s="212" t="e">
        <f>AV$133*計算_投入係数表!AV114</f>
        <v>#DIV/0!</v>
      </c>
      <c r="AW114" s="212" t="e">
        <f>AW$133*計算_投入係数表!AW114</f>
        <v>#DIV/0!</v>
      </c>
      <c r="AX114" s="212" t="e">
        <f>AX$133*計算_投入係数表!AX114</f>
        <v>#DIV/0!</v>
      </c>
      <c r="AY114" s="212" t="e">
        <f>AY$133*計算_投入係数表!AY114</f>
        <v>#DIV/0!</v>
      </c>
      <c r="AZ114" s="212" t="e">
        <f>AZ$133*計算_投入係数表!AZ114</f>
        <v>#DIV/0!</v>
      </c>
      <c r="BA114" s="212" t="e">
        <f>BA$133*計算_投入係数表!BA114</f>
        <v>#DIV/0!</v>
      </c>
      <c r="BB114" s="212" t="e">
        <f>BB$133*計算_投入係数表!BB114</f>
        <v>#DIV/0!</v>
      </c>
      <c r="BC114" s="212" t="e">
        <f>BC$133*計算_投入係数表!BC114</f>
        <v>#DIV/0!</v>
      </c>
      <c r="BD114" s="212" t="e">
        <f>BD$133*計算_投入係数表!BD114</f>
        <v>#DIV/0!</v>
      </c>
      <c r="BE114" s="212" t="e">
        <f>BE$133*計算_投入係数表!BE114</f>
        <v>#DIV/0!</v>
      </c>
      <c r="BF114" s="212" t="e">
        <f>BF$133*計算_投入係数表!BF114</f>
        <v>#DIV/0!</v>
      </c>
      <c r="BG114" s="212" t="e">
        <f>BG$133*計算_投入係数表!BG114</f>
        <v>#DIV/0!</v>
      </c>
      <c r="BH114" s="212" t="e">
        <f>BH$133*計算_投入係数表!BH114</f>
        <v>#DIV/0!</v>
      </c>
      <c r="BI114" s="212" t="e">
        <f>BI$133*計算_投入係数表!BI114</f>
        <v>#DIV/0!</v>
      </c>
      <c r="BJ114" s="212" t="e">
        <f>BJ$133*計算_投入係数表!BJ114</f>
        <v>#DIV/0!</v>
      </c>
      <c r="BK114" s="212" t="e">
        <f>BK$133*計算_投入係数表!BK114</f>
        <v>#DIV/0!</v>
      </c>
      <c r="BL114" s="212" t="e">
        <f>BL$133*計算_投入係数表!BL114</f>
        <v>#DIV/0!</v>
      </c>
      <c r="BM114" s="212" t="e">
        <f>BM$133*計算_投入係数表!BM114</f>
        <v>#DIV/0!</v>
      </c>
      <c r="BN114" s="212" t="e">
        <f>BN$133*計算_投入係数表!BN114</f>
        <v>#DIV/0!</v>
      </c>
      <c r="BO114" s="212" t="e">
        <f>BO$133*計算_投入係数表!BO114</f>
        <v>#DIV/0!</v>
      </c>
      <c r="BP114" s="212" t="e">
        <f>BP$133*計算_投入係数表!BP114</f>
        <v>#DIV/0!</v>
      </c>
      <c r="BQ114" s="212" t="e">
        <f>BQ$133*計算_投入係数表!BQ114</f>
        <v>#DIV/0!</v>
      </c>
      <c r="BR114" s="212" t="e">
        <f>BR$133*計算_投入係数表!BR114</f>
        <v>#DIV/0!</v>
      </c>
      <c r="BS114" s="212" t="e">
        <f>BS$133*計算_投入係数表!BS114</f>
        <v>#DIV/0!</v>
      </c>
      <c r="BT114" s="212" t="e">
        <f>BT$133*計算_投入係数表!BT114</f>
        <v>#DIV/0!</v>
      </c>
      <c r="BU114" s="212" t="e">
        <f>BU$133*計算_投入係数表!BU114</f>
        <v>#DIV/0!</v>
      </c>
      <c r="BV114" s="212" t="e">
        <f>BV$133*計算_投入係数表!BV114</f>
        <v>#DIV/0!</v>
      </c>
      <c r="BW114" s="212" t="e">
        <f>BW$133*計算_投入係数表!BW114</f>
        <v>#DIV/0!</v>
      </c>
      <c r="BX114" s="212" t="e">
        <f>BX$133*計算_投入係数表!BX114</f>
        <v>#DIV/0!</v>
      </c>
      <c r="BY114" s="212" t="e">
        <f>BY$133*計算_投入係数表!BY114</f>
        <v>#DIV/0!</v>
      </c>
      <c r="BZ114" s="212" t="e">
        <f>BZ$133*計算_投入係数表!BZ114</f>
        <v>#DIV/0!</v>
      </c>
      <c r="CA114" s="212" t="e">
        <f>CA$133*計算_投入係数表!CA114</f>
        <v>#DIV/0!</v>
      </c>
      <c r="CB114" s="212" t="e">
        <f>CB$133*計算_投入係数表!CB114</f>
        <v>#DIV/0!</v>
      </c>
      <c r="CC114" s="212" t="e">
        <f>CC$133*計算_投入係数表!CC114</f>
        <v>#DIV/0!</v>
      </c>
      <c r="CD114" s="212" t="e">
        <f>CD$133*計算_投入係数表!CD114</f>
        <v>#DIV/0!</v>
      </c>
      <c r="CE114" s="212" t="e">
        <f>CE$133*計算_投入係数表!CE114</f>
        <v>#DIV/0!</v>
      </c>
      <c r="CF114" s="212" t="e">
        <f>CF$133*計算_投入係数表!CF114</f>
        <v>#DIV/0!</v>
      </c>
      <c r="CG114" s="212" t="e">
        <f>CG$133*計算_投入係数表!CG114</f>
        <v>#DIV/0!</v>
      </c>
      <c r="CH114" s="212" t="e">
        <f>CH$133*計算_投入係数表!CH114</f>
        <v>#DIV/0!</v>
      </c>
      <c r="CI114" s="212" t="e">
        <f>CI$133*計算_投入係数表!CI114</f>
        <v>#DIV/0!</v>
      </c>
      <c r="CJ114" s="212" t="e">
        <f>CJ$133*計算_投入係数表!CJ114</f>
        <v>#DIV/0!</v>
      </c>
      <c r="CK114" s="212" t="e">
        <f>CK$133*計算_投入係数表!CK114</f>
        <v>#DIV/0!</v>
      </c>
      <c r="CL114" s="212" t="e">
        <f>CL$133*計算_投入係数表!CL114</f>
        <v>#DIV/0!</v>
      </c>
      <c r="CM114" s="212" t="e">
        <f>CM$133*計算_投入係数表!CM114</f>
        <v>#DIV/0!</v>
      </c>
      <c r="CN114" s="212" t="e">
        <f>CN$133*計算_投入係数表!CN114</f>
        <v>#DIV/0!</v>
      </c>
      <c r="CO114" s="212" t="e">
        <f>CO$133*計算_投入係数表!CO114</f>
        <v>#DIV/0!</v>
      </c>
      <c r="CP114" s="212" t="e">
        <f>CP$133*計算_投入係数表!CP114</f>
        <v>#DIV/0!</v>
      </c>
      <c r="CQ114" s="212" t="e">
        <f>CQ$133*計算_投入係数表!CQ114</f>
        <v>#DIV/0!</v>
      </c>
      <c r="CR114" s="212" t="e">
        <f>CR$133*計算_投入係数表!CR114</f>
        <v>#DIV/0!</v>
      </c>
      <c r="CS114" s="212" t="e">
        <f>CS$133*計算_投入係数表!CS114</f>
        <v>#DIV/0!</v>
      </c>
      <c r="CT114" s="212" t="e">
        <f>CT$133*計算_投入係数表!CT114</f>
        <v>#DIV/0!</v>
      </c>
      <c r="CU114" s="212" t="e">
        <f>CU$133*計算_投入係数表!CU114</f>
        <v>#DIV/0!</v>
      </c>
      <c r="CV114" s="212" t="e">
        <f>CV$133*計算_投入係数表!CV114</f>
        <v>#DIV/0!</v>
      </c>
      <c r="CW114" s="212" t="e">
        <f>CW$133*計算_投入係数表!CW114</f>
        <v>#DIV/0!</v>
      </c>
      <c r="CX114" s="212" t="e">
        <f>CX$133*計算_投入係数表!CX114</f>
        <v>#DIV/0!</v>
      </c>
      <c r="CY114" s="212" t="e">
        <f>CY$133*計算_投入係数表!CY114</f>
        <v>#DIV/0!</v>
      </c>
      <c r="CZ114" s="212" t="e">
        <f>CZ$133*計算_投入係数表!CZ114</f>
        <v>#DIV/0!</v>
      </c>
      <c r="DA114" s="212" t="e">
        <f>DA$133*計算_投入係数表!DA114</f>
        <v>#DIV/0!</v>
      </c>
      <c r="DB114" s="212" t="e">
        <f>DB$133*計算_投入係数表!DB114</f>
        <v>#DIV/0!</v>
      </c>
      <c r="DC114" s="212" t="e">
        <f>DC$133*計算_投入係数表!DC114</f>
        <v>#DIV/0!</v>
      </c>
      <c r="DD114" s="212" t="e">
        <f>DD$133*計算_投入係数表!DD114</f>
        <v>#DIV/0!</v>
      </c>
      <c r="DE114" s="212" t="e">
        <f>DE$133*計算_投入係数表!DE114</f>
        <v>#DIV/0!</v>
      </c>
      <c r="DF114" s="212" t="e">
        <f>DF$133*計算_投入係数表!DF114</f>
        <v>#DIV/0!</v>
      </c>
      <c r="DG114" s="212" t="e">
        <f>DG$133*計算_投入係数表!DG114</f>
        <v>#DIV/0!</v>
      </c>
      <c r="DH114" s="212" t="e">
        <f>DH$133*計算_投入係数表!DH114</f>
        <v>#DIV/0!</v>
      </c>
      <c r="DI114" s="212" t="e">
        <f>DI$133*計算_投入係数表!DI114</f>
        <v>#DIV/0!</v>
      </c>
      <c r="DJ114" s="212" t="e">
        <f>DJ$133*計算_投入係数表!DJ114</f>
        <v>#DIV/0!</v>
      </c>
      <c r="DK114" s="212" t="e">
        <f>DK$133*計算_投入係数表!DK114</f>
        <v>#DIV/0!</v>
      </c>
      <c r="DL114" s="212" t="e">
        <f>DL$133*計算_投入係数表!DL114</f>
        <v>#DIV/0!</v>
      </c>
      <c r="DM114" s="212" t="e">
        <f>DM$133*計算_投入係数表!DM114</f>
        <v>#DIV/0!</v>
      </c>
      <c r="DN114" s="212" t="e">
        <f>DN$133*計算_投入係数表!DN114</f>
        <v>#DIV/0!</v>
      </c>
      <c r="DO114" s="212" t="e">
        <f>DO$133*計算_投入係数表!DO114</f>
        <v>#DIV/0!</v>
      </c>
      <c r="DP114" s="212" t="e">
        <f>DP$133*計算_投入係数表!DP114</f>
        <v>#DIV/0!</v>
      </c>
      <c r="DQ114" s="212" t="e">
        <f>DQ$133*計算_投入係数表!DQ114</f>
        <v>#DIV/0!</v>
      </c>
      <c r="DR114" s="212" t="e">
        <f>DR$133*計算_投入係数表!DR114</f>
        <v>#DIV/0!</v>
      </c>
      <c r="DS114" s="212" t="e">
        <f>DS$133*計算_投入係数表!DS114</f>
        <v>#DIV/0!</v>
      </c>
      <c r="DT114" s="213">
        <f t="shared" si="3"/>
        <v>0</v>
      </c>
      <c r="DU114" s="214">
        <f>SUMIF(振分, $C114, 入力_北海道基本取引表!DU$4:DU$124)*($DV$140/$DW$140)</f>
        <v>0</v>
      </c>
      <c r="DV114" s="214">
        <f>SUMIF(振分, $C114, 入力_北海道基本取引表!DV$4:DV$124)*(入力!$D$718/入力!$F$718)</f>
        <v>0</v>
      </c>
      <c r="DW114" s="214">
        <f>SUMIF(振分, $C114, 入力_北海道基本取引表!DW$4:DW$124)*(計算_基本取引表_調整前!$DV$141/計算_基本取引表_調整前!$DW$141)</f>
        <v>0</v>
      </c>
      <c r="DX114" s="214">
        <f>SUMIF(振分, $C114, 入力_北海道基本取引表!DX$4:DX$124)*(計算_基本取引表_調整前!$DV$142/計算_基本取引表_調整前!$DW$142)</f>
        <v>0</v>
      </c>
      <c r="DY114" s="214">
        <f>SUMIF(振分, $C114, 入力_北海道基本取引表!DY$4:DY$124)*(入力!$D$700/入力!$F$700)</f>
        <v>0</v>
      </c>
      <c r="DZ114" s="214">
        <f>SUMIF(振分, $C114, 入力_北海道基本取引表!DZ$4:DZ$124)*($DV$140/$DW$140)</f>
        <v>0</v>
      </c>
      <c r="EA114" s="214" t="e">
        <f>SUMIF(振分, $C114, 入力_北海道基本取引表!EA$4:EA$124)*($EJ114/SUMIF(振分, $C114, 入力_北海道基本取引表!$EO$4:$EO$124))</f>
        <v>#DIV/0!</v>
      </c>
      <c r="EB114" s="214"/>
      <c r="EC114" s="215" t="e">
        <f t="shared" si="4"/>
        <v>#DIV/0!</v>
      </c>
      <c r="ED114" s="216" t="e">
        <f t="shared" si="5"/>
        <v>#DIV/0!</v>
      </c>
      <c r="EE114" s="214"/>
      <c r="EF114" s="216"/>
      <c r="EG114" s="216"/>
      <c r="EH114" s="214"/>
      <c r="EI114" s="216"/>
      <c r="EJ114" s="216">
        <v>0</v>
      </c>
    </row>
    <row r="115" spans="2:140" s="6" customFormat="1" ht="12" x14ac:dyDescent="0.25">
      <c r="B115" s="53" t="s">
        <v>559</v>
      </c>
      <c r="C115" s="192" t="str">
        <v>-</v>
      </c>
      <c r="D115" s="211">
        <f>D$133*計算_投入係数表!D115</f>
        <v>0</v>
      </c>
      <c r="E115" s="212">
        <f>E$133*計算_投入係数表!E115</f>
        <v>0</v>
      </c>
      <c r="F115" s="212">
        <f>F$133*計算_投入係数表!F115</f>
        <v>0</v>
      </c>
      <c r="G115" s="212">
        <f>G$133*計算_投入係数表!G115</f>
        <v>0</v>
      </c>
      <c r="H115" s="212">
        <f>H$133*計算_投入係数表!H115</f>
        <v>0</v>
      </c>
      <c r="I115" s="212">
        <f>I$133*計算_投入係数表!I115</f>
        <v>0</v>
      </c>
      <c r="J115" s="212">
        <f>J$133*計算_投入係数表!J115</f>
        <v>0</v>
      </c>
      <c r="K115" s="212">
        <f>K$133*計算_投入係数表!K115</f>
        <v>0</v>
      </c>
      <c r="L115" s="212">
        <f>L$133*計算_投入係数表!L115</f>
        <v>0</v>
      </c>
      <c r="M115" s="212">
        <f>M$133*計算_投入係数表!M115</f>
        <v>0</v>
      </c>
      <c r="N115" s="212">
        <f>N$133*計算_投入係数表!N115</f>
        <v>0</v>
      </c>
      <c r="O115" s="212">
        <f>O$133*計算_投入係数表!O115</f>
        <v>0</v>
      </c>
      <c r="P115" s="212">
        <f>P$133*計算_投入係数表!P115</f>
        <v>0</v>
      </c>
      <c r="Q115" s="212" t="e">
        <f>Q$133*計算_投入係数表!Q115</f>
        <v>#DIV/0!</v>
      </c>
      <c r="R115" s="212" t="e">
        <f>R$133*計算_投入係数表!R115</f>
        <v>#DIV/0!</v>
      </c>
      <c r="S115" s="212" t="e">
        <f>S$133*計算_投入係数表!S115</f>
        <v>#DIV/0!</v>
      </c>
      <c r="T115" s="212" t="e">
        <f>T$133*計算_投入係数表!T115</f>
        <v>#DIV/0!</v>
      </c>
      <c r="U115" s="212" t="e">
        <f>U$133*計算_投入係数表!U115</f>
        <v>#DIV/0!</v>
      </c>
      <c r="V115" s="212" t="e">
        <f>V$133*計算_投入係数表!V115</f>
        <v>#DIV/0!</v>
      </c>
      <c r="W115" s="212" t="e">
        <f>W$133*計算_投入係数表!W115</f>
        <v>#DIV/0!</v>
      </c>
      <c r="X115" s="212" t="e">
        <f>X$133*計算_投入係数表!X115</f>
        <v>#DIV/0!</v>
      </c>
      <c r="Y115" s="212" t="e">
        <f>Y$133*計算_投入係数表!Y115</f>
        <v>#DIV/0!</v>
      </c>
      <c r="Z115" s="212" t="e">
        <f>Z$133*計算_投入係数表!Z115</f>
        <v>#DIV/0!</v>
      </c>
      <c r="AA115" s="212" t="e">
        <f>AA$133*計算_投入係数表!AA115</f>
        <v>#DIV/0!</v>
      </c>
      <c r="AB115" s="212" t="e">
        <f>AB$133*計算_投入係数表!AB115</f>
        <v>#DIV/0!</v>
      </c>
      <c r="AC115" s="212" t="e">
        <f>AC$133*計算_投入係数表!AC115</f>
        <v>#DIV/0!</v>
      </c>
      <c r="AD115" s="212" t="e">
        <f>AD$133*計算_投入係数表!AD115</f>
        <v>#DIV/0!</v>
      </c>
      <c r="AE115" s="212" t="e">
        <f>AE$133*計算_投入係数表!AE115</f>
        <v>#DIV/0!</v>
      </c>
      <c r="AF115" s="212" t="e">
        <f>AF$133*計算_投入係数表!AF115</f>
        <v>#DIV/0!</v>
      </c>
      <c r="AG115" s="212" t="e">
        <f>AG$133*計算_投入係数表!AG115</f>
        <v>#DIV/0!</v>
      </c>
      <c r="AH115" s="212" t="e">
        <f>AH$133*計算_投入係数表!AH115</f>
        <v>#DIV/0!</v>
      </c>
      <c r="AI115" s="212" t="e">
        <f>AI$133*計算_投入係数表!AI115</f>
        <v>#DIV/0!</v>
      </c>
      <c r="AJ115" s="212" t="e">
        <f>AJ$133*計算_投入係数表!AJ115</f>
        <v>#DIV/0!</v>
      </c>
      <c r="AK115" s="212" t="e">
        <f>AK$133*計算_投入係数表!AK115</f>
        <v>#DIV/0!</v>
      </c>
      <c r="AL115" s="212" t="e">
        <f>AL$133*計算_投入係数表!AL115</f>
        <v>#DIV/0!</v>
      </c>
      <c r="AM115" s="212" t="e">
        <f>AM$133*計算_投入係数表!AM115</f>
        <v>#DIV/0!</v>
      </c>
      <c r="AN115" s="212" t="e">
        <f>AN$133*計算_投入係数表!AN115</f>
        <v>#DIV/0!</v>
      </c>
      <c r="AO115" s="212" t="e">
        <f>AO$133*計算_投入係数表!AO115</f>
        <v>#DIV/0!</v>
      </c>
      <c r="AP115" s="212" t="e">
        <f>AP$133*計算_投入係数表!AP115</f>
        <v>#DIV/0!</v>
      </c>
      <c r="AQ115" s="212" t="e">
        <f>AQ$133*計算_投入係数表!AQ115</f>
        <v>#DIV/0!</v>
      </c>
      <c r="AR115" s="212" t="e">
        <f>AR$133*計算_投入係数表!AR115</f>
        <v>#DIV/0!</v>
      </c>
      <c r="AS115" s="212" t="e">
        <f>AS$133*計算_投入係数表!AS115</f>
        <v>#DIV/0!</v>
      </c>
      <c r="AT115" s="212" t="e">
        <f>AT$133*計算_投入係数表!AT115</f>
        <v>#DIV/0!</v>
      </c>
      <c r="AU115" s="212" t="e">
        <f>AU$133*計算_投入係数表!AU115</f>
        <v>#DIV/0!</v>
      </c>
      <c r="AV115" s="212" t="e">
        <f>AV$133*計算_投入係数表!AV115</f>
        <v>#DIV/0!</v>
      </c>
      <c r="AW115" s="212" t="e">
        <f>AW$133*計算_投入係数表!AW115</f>
        <v>#DIV/0!</v>
      </c>
      <c r="AX115" s="212" t="e">
        <f>AX$133*計算_投入係数表!AX115</f>
        <v>#DIV/0!</v>
      </c>
      <c r="AY115" s="212" t="e">
        <f>AY$133*計算_投入係数表!AY115</f>
        <v>#DIV/0!</v>
      </c>
      <c r="AZ115" s="212" t="e">
        <f>AZ$133*計算_投入係数表!AZ115</f>
        <v>#DIV/0!</v>
      </c>
      <c r="BA115" s="212" t="e">
        <f>BA$133*計算_投入係数表!BA115</f>
        <v>#DIV/0!</v>
      </c>
      <c r="BB115" s="212" t="e">
        <f>BB$133*計算_投入係数表!BB115</f>
        <v>#DIV/0!</v>
      </c>
      <c r="BC115" s="212" t="e">
        <f>BC$133*計算_投入係数表!BC115</f>
        <v>#DIV/0!</v>
      </c>
      <c r="BD115" s="212" t="e">
        <f>BD$133*計算_投入係数表!BD115</f>
        <v>#DIV/0!</v>
      </c>
      <c r="BE115" s="212" t="e">
        <f>BE$133*計算_投入係数表!BE115</f>
        <v>#DIV/0!</v>
      </c>
      <c r="BF115" s="212" t="e">
        <f>BF$133*計算_投入係数表!BF115</f>
        <v>#DIV/0!</v>
      </c>
      <c r="BG115" s="212" t="e">
        <f>BG$133*計算_投入係数表!BG115</f>
        <v>#DIV/0!</v>
      </c>
      <c r="BH115" s="212" t="e">
        <f>BH$133*計算_投入係数表!BH115</f>
        <v>#DIV/0!</v>
      </c>
      <c r="BI115" s="212" t="e">
        <f>BI$133*計算_投入係数表!BI115</f>
        <v>#DIV/0!</v>
      </c>
      <c r="BJ115" s="212" t="e">
        <f>BJ$133*計算_投入係数表!BJ115</f>
        <v>#DIV/0!</v>
      </c>
      <c r="BK115" s="212" t="e">
        <f>BK$133*計算_投入係数表!BK115</f>
        <v>#DIV/0!</v>
      </c>
      <c r="BL115" s="212" t="e">
        <f>BL$133*計算_投入係数表!BL115</f>
        <v>#DIV/0!</v>
      </c>
      <c r="BM115" s="212" t="e">
        <f>BM$133*計算_投入係数表!BM115</f>
        <v>#DIV/0!</v>
      </c>
      <c r="BN115" s="212" t="e">
        <f>BN$133*計算_投入係数表!BN115</f>
        <v>#DIV/0!</v>
      </c>
      <c r="BO115" s="212" t="e">
        <f>BO$133*計算_投入係数表!BO115</f>
        <v>#DIV/0!</v>
      </c>
      <c r="BP115" s="212" t="e">
        <f>BP$133*計算_投入係数表!BP115</f>
        <v>#DIV/0!</v>
      </c>
      <c r="BQ115" s="212" t="e">
        <f>BQ$133*計算_投入係数表!BQ115</f>
        <v>#DIV/0!</v>
      </c>
      <c r="BR115" s="212" t="e">
        <f>BR$133*計算_投入係数表!BR115</f>
        <v>#DIV/0!</v>
      </c>
      <c r="BS115" s="212" t="e">
        <f>BS$133*計算_投入係数表!BS115</f>
        <v>#DIV/0!</v>
      </c>
      <c r="BT115" s="212" t="e">
        <f>BT$133*計算_投入係数表!BT115</f>
        <v>#DIV/0!</v>
      </c>
      <c r="BU115" s="212" t="e">
        <f>BU$133*計算_投入係数表!BU115</f>
        <v>#DIV/0!</v>
      </c>
      <c r="BV115" s="212" t="e">
        <f>BV$133*計算_投入係数表!BV115</f>
        <v>#DIV/0!</v>
      </c>
      <c r="BW115" s="212" t="e">
        <f>BW$133*計算_投入係数表!BW115</f>
        <v>#DIV/0!</v>
      </c>
      <c r="BX115" s="212" t="e">
        <f>BX$133*計算_投入係数表!BX115</f>
        <v>#DIV/0!</v>
      </c>
      <c r="BY115" s="212" t="e">
        <f>BY$133*計算_投入係数表!BY115</f>
        <v>#DIV/0!</v>
      </c>
      <c r="BZ115" s="212" t="e">
        <f>BZ$133*計算_投入係数表!BZ115</f>
        <v>#DIV/0!</v>
      </c>
      <c r="CA115" s="212" t="e">
        <f>CA$133*計算_投入係数表!CA115</f>
        <v>#DIV/0!</v>
      </c>
      <c r="CB115" s="212" t="e">
        <f>CB$133*計算_投入係数表!CB115</f>
        <v>#DIV/0!</v>
      </c>
      <c r="CC115" s="212" t="e">
        <f>CC$133*計算_投入係数表!CC115</f>
        <v>#DIV/0!</v>
      </c>
      <c r="CD115" s="212" t="e">
        <f>CD$133*計算_投入係数表!CD115</f>
        <v>#DIV/0!</v>
      </c>
      <c r="CE115" s="212" t="e">
        <f>CE$133*計算_投入係数表!CE115</f>
        <v>#DIV/0!</v>
      </c>
      <c r="CF115" s="212" t="e">
        <f>CF$133*計算_投入係数表!CF115</f>
        <v>#DIV/0!</v>
      </c>
      <c r="CG115" s="212" t="e">
        <f>CG$133*計算_投入係数表!CG115</f>
        <v>#DIV/0!</v>
      </c>
      <c r="CH115" s="212" t="e">
        <f>CH$133*計算_投入係数表!CH115</f>
        <v>#DIV/0!</v>
      </c>
      <c r="CI115" s="212" t="e">
        <f>CI$133*計算_投入係数表!CI115</f>
        <v>#DIV/0!</v>
      </c>
      <c r="CJ115" s="212" t="e">
        <f>CJ$133*計算_投入係数表!CJ115</f>
        <v>#DIV/0!</v>
      </c>
      <c r="CK115" s="212" t="e">
        <f>CK$133*計算_投入係数表!CK115</f>
        <v>#DIV/0!</v>
      </c>
      <c r="CL115" s="212" t="e">
        <f>CL$133*計算_投入係数表!CL115</f>
        <v>#DIV/0!</v>
      </c>
      <c r="CM115" s="212" t="e">
        <f>CM$133*計算_投入係数表!CM115</f>
        <v>#DIV/0!</v>
      </c>
      <c r="CN115" s="212" t="e">
        <f>CN$133*計算_投入係数表!CN115</f>
        <v>#DIV/0!</v>
      </c>
      <c r="CO115" s="212" t="e">
        <f>CO$133*計算_投入係数表!CO115</f>
        <v>#DIV/0!</v>
      </c>
      <c r="CP115" s="212" t="e">
        <f>CP$133*計算_投入係数表!CP115</f>
        <v>#DIV/0!</v>
      </c>
      <c r="CQ115" s="212" t="e">
        <f>CQ$133*計算_投入係数表!CQ115</f>
        <v>#DIV/0!</v>
      </c>
      <c r="CR115" s="212" t="e">
        <f>CR$133*計算_投入係数表!CR115</f>
        <v>#DIV/0!</v>
      </c>
      <c r="CS115" s="212" t="e">
        <f>CS$133*計算_投入係数表!CS115</f>
        <v>#DIV/0!</v>
      </c>
      <c r="CT115" s="212" t="e">
        <f>CT$133*計算_投入係数表!CT115</f>
        <v>#DIV/0!</v>
      </c>
      <c r="CU115" s="212" t="e">
        <f>CU$133*計算_投入係数表!CU115</f>
        <v>#DIV/0!</v>
      </c>
      <c r="CV115" s="212" t="e">
        <f>CV$133*計算_投入係数表!CV115</f>
        <v>#DIV/0!</v>
      </c>
      <c r="CW115" s="212" t="e">
        <f>CW$133*計算_投入係数表!CW115</f>
        <v>#DIV/0!</v>
      </c>
      <c r="CX115" s="212" t="e">
        <f>CX$133*計算_投入係数表!CX115</f>
        <v>#DIV/0!</v>
      </c>
      <c r="CY115" s="212" t="e">
        <f>CY$133*計算_投入係数表!CY115</f>
        <v>#DIV/0!</v>
      </c>
      <c r="CZ115" s="212" t="e">
        <f>CZ$133*計算_投入係数表!CZ115</f>
        <v>#DIV/0!</v>
      </c>
      <c r="DA115" s="212" t="e">
        <f>DA$133*計算_投入係数表!DA115</f>
        <v>#DIV/0!</v>
      </c>
      <c r="DB115" s="212" t="e">
        <f>DB$133*計算_投入係数表!DB115</f>
        <v>#DIV/0!</v>
      </c>
      <c r="DC115" s="212" t="e">
        <f>DC$133*計算_投入係数表!DC115</f>
        <v>#DIV/0!</v>
      </c>
      <c r="DD115" s="212" t="e">
        <f>DD$133*計算_投入係数表!DD115</f>
        <v>#DIV/0!</v>
      </c>
      <c r="DE115" s="212" t="e">
        <f>DE$133*計算_投入係数表!DE115</f>
        <v>#DIV/0!</v>
      </c>
      <c r="DF115" s="212" t="e">
        <f>DF$133*計算_投入係数表!DF115</f>
        <v>#DIV/0!</v>
      </c>
      <c r="DG115" s="212" t="e">
        <f>DG$133*計算_投入係数表!DG115</f>
        <v>#DIV/0!</v>
      </c>
      <c r="DH115" s="212" t="e">
        <f>DH$133*計算_投入係数表!DH115</f>
        <v>#DIV/0!</v>
      </c>
      <c r="DI115" s="212" t="e">
        <f>DI$133*計算_投入係数表!DI115</f>
        <v>#DIV/0!</v>
      </c>
      <c r="DJ115" s="212" t="e">
        <f>DJ$133*計算_投入係数表!DJ115</f>
        <v>#DIV/0!</v>
      </c>
      <c r="DK115" s="212" t="e">
        <f>DK$133*計算_投入係数表!DK115</f>
        <v>#DIV/0!</v>
      </c>
      <c r="DL115" s="212" t="e">
        <f>DL$133*計算_投入係数表!DL115</f>
        <v>#DIV/0!</v>
      </c>
      <c r="DM115" s="212" t="e">
        <f>DM$133*計算_投入係数表!DM115</f>
        <v>#DIV/0!</v>
      </c>
      <c r="DN115" s="212" t="e">
        <f>DN$133*計算_投入係数表!DN115</f>
        <v>#DIV/0!</v>
      </c>
      <c r="DO115" s="212" t="e">
        <f>DO$133*計算_投入係数表!DO115</f>
        <v>#DIV/0!</v>
      </c>
      <c r="DP115" s="212" t="e">
        <f>DP$133*計算_投入係数表!DP115</f>
        <v>#DIV/0!</v>
      </c>
      <c r="DQ115" s="212" t="e">
        <f>DQ$133*計算_投入係数表!DQ115</f>
        <v>#DIV/0!</v>
      </c>
      <c r="DR115" s="212" t="e">
        <f>DR$133*計算_投入係数表!DR115</f>
        <v>#DIV/0!</v>
      </c>
      <c r="DS115" s="212" t="e">
        <f>DS$133*計算_投入係数表!DS115</f>
        <v>#DIV/0!</v>
      </c>
      <c r="DT115" s="213">
        <f t="shared" si="3"/>
        <v>0</v>
      </c>
      <c r="DU115" s="214">
        <f>SUMIF(振分, $C115, 入力_北海道基本取引表!DU$4:DU$124)*($DV$140/$DW$140)</f>
        <v>0</v>
      </c>
      <c r="DV115" s="214">
        <f>SUMIF(振分, $C115, 入力_北海道基本取引表!DV$4:DV$124)*(入力!$D$718/入力!$F$718)</f>
        <v>0</v>
      </c>
      <c r="DW115" s="214">
        <f>SUMIF(振分, $C115, 入力_北海道基本取引表!DW$4:DW$124)*(計算_基本取引表_調整前!$DV$141/計算_基本取引表_調整前!$DW$141)</f>
        <v>0</v>
      </c>
      <c r="DX115" s="214">
        <f>SUMIF(振分, $C115, 入力_北海道基本取引表!DX$4:DX$124)*(計算_基本取引表_調整前!$DV$142/計算_基本取引表_調整前!$DW$142)</f>
        <v>0</v>
      </c>
      <c r="DY115" s="214">
        <f>SUMIF(振分, $C115, 入力_北海道基本取引表!DY$4:DY$124)*(入力!$D$700/入力!$F$700)</f>
        <v>0</v>
      </c>
      <c r="DZ115" s="214">
        <f>SUMIF(振分, $C115, 入力_北海道基本取引表!DZ$4:DZ$124)*($DV$140/$DW$140)</f>
        <v>0</v>
      </c>
      <c r="EA115" s="214" t="e">
        <f>SUMIF(振分, $C115, 入力_北海道基本取引表!EA$4:EA$124)*($EJ115/SUMIF(振分, $C115, 入力_北海道基本取引表!$EO$4:$EO$124))</f>
        <v>#DIV/0!</v>
      </c>
      <c r="EB115" s="214"/>
      <c r="EC115" s="215" t="e">
        <f t="shared" si="4"/>
        <v>#DIV/0!</v>
      </c>
      <c r="ED115" s="216" t="e">
        <f t="shared" si="5"/>
        <v>#DIV/0!</v>
      </c>
      <c r="EE115" s="214"/>
      <c r="EF115" s="216"/>
      <c r="EG115" s="216"/>
      <c r="EH115" s="214"/>
      <c r="EI115" s="216"/>
      <c r="EJ115" s="216">
        <v>0</v>
      </c>
    </row>
    <row r="116" spans="2:140" s="6" customFormat="1" ht="12" x14ac:dyDescent="0.25">
      <c r="B116" s="53" t="s">
        <v>560</v>
      </c>
      <c r="C116" s="192" t="str">
        <v>-</v>
      </c>
      <c r="D116" s="211">
        <f>D$133*計算_投入係数表!D116</f>
        <v>0</v>
      </c>
      <c r="E116" s="212">
        <f>E$133*計算_投入係数表!E116</f>
        <v>0</v>
      </c>
      <c r="F116" s="212">
        <f>F$133*計算_投入係数表!F116</f>
        <v>0</v>
      </c>
      <c r="G116" s="212">
        <f>G$133*計算_投入係数表!G116</f>
        <v>0</v>
      </c>
      <c r="H116" s="212">
        <f>H$133*計算_投入係数表!H116</f>
        <v>0</v>
      </c>
      <c r="I116" s="212">
        <f>I$133*計算_投入係数表!I116</f>
        <v>0</v>
      </c>
      <c r="J116" s="212">
        <f>J$133*計算_投入係数表!J116</f>
        <v>0</v>
      </c>
      <c r="K116" s="212">
        <f>K$133*計算_投入係数表!K116</f>
        <v>0</v>
      </c>
      <c r="L116" s="212">
        <f>L$133*計算_投入係数表!L116</f>
        <v>0</v>
      </c>
      <c r="M116" s="212">
        <f>M$133*計算_投入係数表!M116</f>
        <v>0</v>
      </c>
      <c r="N116" s="212">
        <f>N$133*計算_投入係数表!N116</f>
        <v>0</v>
      </c>
      <c r="O116" s="212">
        <f>O$133*計算_投入係数表!O116</f>
        <v>0</v>
      </c>
      <c r="P116" s="212">
        <f>P$133*計算_投入係数表!P116</f>
        <v>0</v>
      </c>
      <c r="Q116" s="212" t="e">
        <f>Q$133*計算_投入係数表!Q116</f>
        <v>#DIV/0!</v>
      </c>
      <c r="R116" s="212" t="e">
        <f>R$133*計算_投入係数表!R116</f>
        <v>#DIV/0!</v>
      </c>
      <c r="S116" s="212" t="e">
        <f>S$133*計算_投入係数表!S116</f>
        <v>#DIV/0!</v>
      </c>
      <c r="T116" s="212" t="e">
        <f>T$133*計算_投入係数表!T116</f>
        <v>#DIV/0!</v>
      </c>
      <c r="U116" s="212" t="e">
        <f>U$133*計算_投入係数表!U116</f>
        <v>#DIV/0!</v>
      </c>
      <c r="V116" s="212" t="e">
        <f>V$133*計算_投入係数表!V116</f>
        <v>#DIV/0!</v>
      </c>
      <c r="W116" s="212" t="e">
        <f>W$133*計算_投入係数表!W116</f>
        <v>#DIV/0!</v>
      </c>
      <c r="X116" s="212" t="e">
        <f>X$133*計算_投入係数表!X116</f>
        <v>#DIV/0!</v>
      </c>
      <c r="Y116" s="212" t="e">
        <f>Y$133*計算_投入係数表!Y116</f>
        <v>#DIV/0!</v>
      </c>
      <c r="Z116" s="212" t="e">
        <f>Z$133*計算_投入係数表!Z116</f>
        <v>#DIV/0!</v>
      </c>
      <c r="AA116" s="212" t="e">
        <f>AA$133*計算_投入係数表!AA116</f>
        <v>#DIV/0!</v>
      </c>
      <c r="AB116" s="212" t="e">
        <f>AB$133*計算_投入係数表!AB116</f>
        <v>#DIV/0!</v>
      </c>
      <c r="AC116" s="212" t="e">
        <f>AC$133*計算_投入係数表!AC116</f>
        <v>#DIV/0!</v>
      </c>
      <c r="AD116" s="212" t="e">
        <f>AD$133*計算_投入係数表!AD116</f>
        <v>#DIV/0!</v>
      </c>
      <c r="AE116" s="212" t="e">
        <f>AE$133*計算_投入係数表!AE116</f>
        <v>#DIV/0!</v>
      </c>
      <c r="AF116" s="212" t="e">
        <f>AF$133*計算_投入係数表!AF116</f>
        <v>#DIV/0!</v>
      </c>
      <c r="AG116" s="212" t="e">
        <f>AG$133*計算_投入係数表!AG116</f>
        <v>#DIV/0!</v>
      </c>
      <c r="AH116" s="212" t="e">
        <f>AH$133*計算_投入係数表!AH116</f>
        <v>#DIV/0!</v>
      </c>
      <c r="AI116" s="212" t="e">
        <f>AI$133*計算_投入係数表!AI116</f>
        <v>#DIV/0!</v>
      </c>
      <c r="AJ116" s="212" t="e">
        <f>AJ$133*計算_投入係数表!AJ116</f>
        <v>#DIV/0!</v>
      </c>
      <c r="AK116" s="212" t="e">
        <f>AK$133*計算_投入係数表!AK116</f>
        <v>#DIV/0!</v>
      </c>
      <c r="AL116" s="212" t="e">
        <f>AL$133*計算_投入係数表!AL116</f>
        <v>#DIV/0!</v>
      </c>
      <c r="AM116" s="212" t="e">
        <f>AM$133*計算_投入係数表!AM116</f>
        <v>#DIV/0!</v>
      </c>
      <c r="AN116" s="212" t="e">
        <f>AN$133*計算_投入係数表!AN116</f>
        <v>#DIV/0!</v>
      </c>
      <c r="AO116" s="212" t="e">
        <f>AO$133*計算_投入係数表!AO116</f>
        <v>#DIV/0!</v>
      </c>
      <c r="AP116" s="212" t="e">
        <f>AP$133*計算_投入係数表!AP116</f>
        <v>#DIV/0!</v>
      </c>
      <c r="AQ116" s="212" t="e">
        <f>AQ$133*計算_投入係数表!AQ116</f>
        <v>#DIV/0!</v>
      </c>
      <c r="AR116" s="212" t="e">
        <f>AR$133*計算_投入係数表!AR116</f>
        <v>#DIV/0!</v>
      </c>
      <c r="AS116" s="212" t="e">
        <f>AS$133*計算_投入係数表!AS116</f>
        <v>#DIV/0!</v>
      </c>
      <c r="AT116" s="212" t="e">
        <f>AT$133*計算_投入係数表!AT116</f>
        <v>#DIV/0!</v>
      </c>
      <c r="AU116" s="212" t="e">
        <f>AU$133*計算_投入係数表!AU116</f>
        <v>#DIV/0!</v>
      </c>
      <c r="AV116" s="212" t="e">
        <f>AV$133*計算_投入係数表!AV116</f>
        <v>#DIV/0!</v>
      </c>
      <c r="AW116" s="212" t="e">
        <f>AW$133*計算_投入係数表!AW116</f>
        <v>#DIV/0!</v>
      </c>
      <c r="AX116" s="212" t="e">
        <f>AX$133*計算_投入係数表!AX116</f>
        <v>#DIV/0!</v>
      </c>
      <c r="AY116" s="212" t="e">
        <f>AY$133*計算_投入係数表!AY116</f>
        <v>#DIV/0!</v>
      </c>
      <c r="AZ116" s="212" t="e">
        <f>AZ$133*計算_投入係数表!AZ116</f>
        <v>#DIV/0!</v>
      </c>
      <c r="BA116" s="212" t="e">
        <f>BA$133*計算_投入係数表!BA116</f>
        <v>#DIV/0!</v>
      </c>
      <c r="BB116" s="212" t="e">
        <f>BB$133*計算_投入係数表!BB116</f>
        <v>#DIV/0!</v>
      </c>
      <c r="BC116" s="212" t="e">
        <f>BC$133*計算_投入係数表!BC116</f>
        <v>#DIV/0!</v>
      </c>
      <c r="BD116" s="212" t="e">
        <f>BD$133*計算_投入係数表!BD116</f>
        <v>#DIV/0!</v>
      </c>
      <c r="BE116" s="212" t="e">
        <f>BE$133*計算_投入係数表!BE116</f>
        <v>#DIV/0!</v>
      </c>
      <c r="BF116" s="212" t="e">
        <f>BF$133*計算_投入係数表!BF116</f>
        <v>#DIV/0!</v>
      </c>
      <c r="BG116" s="212" t="e">
        <f>BG$133*計算_投入係数表!BG116</f>
        <v>#DIV/0!</v>
      </c>
      <c r="BH116" s="212" t="e">
        <f>BH$133*計算_投入係数表!BH116</f>
        <v>#DIV/0!</v>
      </c>
      <c r="BI116" s="212" t="e">
        <f>BI$133*計算_投入係数表!BI116</f>
        <v>#DIV/0!</v>
      </c>
      <c r="BJ116" s="212" t="e">
        <f>BJ$133*計算_投入係数表!BJ116</f>
        <v>#DIV/0!</v>
      </c>
      <c r="BK116" s="212" t="e">
        <f>BK$133*計算_投入係数表!BK116</f>
        <v>#DIV/0!</v>
      </c>
      <c r="BL116" s="212" t="e">
        <f>BL$133*計算_投入係数表!BL116</f>
        <v>#DIV/0!</v>
      </c>
      <c r="BM116" s="212" t="e">
        <f>BM$133*計算_投入係数表!BM116</f>
        <v>#DIV/0!</v>
      </c>
      <c r="BN116" s="212" t="e">
        <f>BN$133*計算_投入係数表!BN116</f>
        <v>#DIV/0!</v>
      </c>
      <c r="BO116" s="212" t="e">
        <f>BO$133*計算_投入係数表!BO116</f>
        <v>#DIV/0!</v>
      </c>
      <c r="BP116" s="212" t="e">
        <f>BP$133*計算_投入係数表!BP116</f>
        <v>#DIV/0!</v>
      </c>
      <c r="BQ116" s="212" t="e">
        <f>BQ$133*計算_投入係数表!BQ116</f>
        <v>#DIV/0!</v>
      </c>
      <c r="BR116" s="212" t="e">
        <f>BR$133*計算_投入係数表!BR116</f>
        <v>#DIV/0!</v>
      </c>
      <c r="BS116" s="212" t="e">
        <f>BS$133*計算_投入係数表!BS116</f>
        <v>#DIV/0!</v>
      </c>
      <c r="BT116" s="212" t="e">
        <f>BT$133*計算_投入係数表!BT116</f>
        <v>#DIV/0!</v>
      </c>
      <c r="BU116" s="212" t="e">
        <f>BU$133*計算_投入係数表!BU116</f>
        <v>#DIV/0!</v>
      </c>
      <c r="BV116" s="212" t="e">
        <f>BV$133*計算_投入係数表!BV116</f>
        <v>#DIV/0!</v>
      </c>
      <c r="BW116" s="212" t="e">
        <f>BW$133*計算_投入係数表!BW116</f>
        <v>#DIV/0!</v>
      </c>
      <c r="BX116" s="212" t="e">
        <f>BX$133*計算_投入係数表!BX116</f>
        <v>#DIV/0!</v>
      </c>
      <c r="BY116" s="212" t="e">
        <f>BY$133*計算_投入係数表!BY116</f>
        <v>#DIV/0!</v>
      </c>
      <c r="BZ116" s="212" t="e">
        <f>BZ$133*計算_投入係数表!BZ116</f>
        <v>#DIV/0!</v>
      </c>
      <c r="CA116" s="212" t="e">
        <f>CA$133*計算_投入係数表!CA116</f>
        <v>#DIV/0!</v>
      </c>
      <c r="CB116" s="212" t="e">
        <f>CB$133*計算_投入係数表!CB116</f>
        <v>#DIV/0!</v>
      </c>
      <c r="CC116" s="212" t="e">
        <f>CC$133*計算_投入係数表!CC116</f>
        <v>#DIV/0!</v>
      </c>
      <c r="CD116" s="212" t="e">
        <f>CD$133*計算_投入係数表!CD116</f>
        <v>#DIV/0!</v>
      </c>
      <c r="CE116" s="212" t="e">
        <f>CE$133*計算_投入係数表!CE116</f>
        <v>#DIV/0!</v>
      </c>
      <c r="CF116" s="212" t="e">
        <f>CF$133*計算_投入係数表!CF116</f>
        <v>#DIV/0!</v>
      </c>
      <c r="CG116" s="212" t="e">
        <f>CG$133*計算_投入係数表!CG116</f>
        <v>#DIV/0!</v>
      </c>
      <c r="CH116" s="212" t="e">
        <f>CH$133*計算_投入係数表!CH116</f>
        <v>#DIV/0!</v>
      </c>
      <c r="CI116" s="212" t="e">
        <f>CI$133*計算_投入係数表!CI116</f>
        <v>#DIV/0!</v>
      </c>
      <c r="CJ116" s="212" t="e">
        <f>CJ$133*計算_投入係数表!CJ116</f>
        <v>#DIV/0!</v>
      </c>
      <c r="CK116" s="212" t="e">
        <f>CK$133*計算_投入係数表!CK116</f>
        <v>#DIV/0!</v>
      </c>
      <c r="CL116" s="212" t="e">
        <f>CL$133*計算_投入係数表!CL116</f>
        <v>#DIV/0!</v>
      </c>
      <c r="CM116" s="212" t="e">
        <f>CM$133*計算_投入係数表!CM116</f>
        <v>#DIV/0!</v>
      </c>
      <c r="CN116" s="212" t="e">
        <f>CN$133*計算_投入係数表!CN116</f>
        <v>#DIV/0!</v>
      </c>
      <c r="CO116" s="212" t="e">
        <f>CO$133*計算_投入係数表!CO116</f>
        <v>#DIV/0!</v>
      </c>
      <c r="CP116" s="212" t="e">
        <f>CP$133*計算_投入係数表!CP116</f>
        <v>#DIV/0!</v>
      </c>
      <c r="CQ116" s="212" t="e">
        <f>CQ$133*計算_投入係数表!CQ116</f>
        <v>#DIV/0!</v>
      </c>
      <c r="CR116" s="212" t="e">
        <f>CR$133*計算_投入係数表!CR116</f>
        <v>#DIV/0!</v>
      </c>
      <c r="CS116" s="212" t="e">
        <f>CS$133*計算_投入係数表!CS116</f>
        <v>#DIV/0!</v>
      </c>
      <c r="CT116" s="212" t="e">
        <f>CT$133*計算_投入係数表!CT116</f>
        <v>#DIV/0!</v>
      </c>
      <c r="CU116" s="212" t="e">
        <f>CU$133*計算_投入係数表!CU116</f>
        <v>#DIV/0!</v>
      </c>
      <c r="CV116" s="212" t="e">
        <f>CV$133*計算_投入係数表!CV116</f>
        <v>#DIV/0!</v>
      </c>
      <c r="CW116" s="212" t="e">
        <f>CW$133*計算_投入係数表!CW116</f>
        <v>#DIV/0!</v>
      </c>
      <c r="CX116" s="212" t="e">
        <f>CX$133*計算_投入係数表!CX116</f>
        <v>#DIV/0!</v>
      </c>
      <c r="CY116" s="212" t="e">
        <f>CY$133*計算_投入係数表!CY116</f>
        <v>#DIV/0!</v>
      </c>
      <c r="CZ116" s="212" t="e">
        <f>CZ$133*計算_投入係数表!CZ116</f>
        <v>#DIV/0!</v>
      </c>
      <c r="DA116" s="212" t="e">
        <f>DA$133*計算_投入係数表!DA116</f>
        <v>#DIV/0!</v>
      </c>
      <c r="DB116" s="212" t="e">
        <f>DB$133*計算_投入係数表!DB116</f>
        <v>#DIV/0!</v>
      </c>
      <c r="DC116" s="212" t="e">
        <f>DC$133*計算_投入係数表!DC116</f>
        <v>#DIV/0!</v>
      </c>
      <c r="DD116" s="212" t="e">
        <f>DD$133*計算_投入係数表!DD116</f>
        <v>#DIV/0!</v>
      </c>
      <c r="DE116" s="212" t="e">
        <f>DE$133*計算_投入係数表!DE116</f>
        <v>#DIV/0!</v>
      </c>
      <c r="DF116" s="212" t="e">
        <f>DF$133*計算_投入係数表!DF116</f>
        <v>#DIV/0!</v>
      </c>
      <c r="DG116" s="212" t="e">
        <f>DG$133*計算_投入係数表!DG116</f>
        <v>#DIV/0!</v>
      </c>
      <c r="DH116" s="212" t="e">
        <f>DH$133*計算_投入係数表!DH116</f>
        <v>#DIV/0!</v>
      </c>
      <c r="DI116" s="212" t="e">
        <f>DI$133*計算_投入係数表!DI116</f>
        <v>#DIV/0!</v>
      </c>
      <c r="DJ116" s="212" t="e">
        <f>DJ$133*計算_投入係数表!DJ116</f>
        <v>#DIV/0!</v>
      </c>
      <c r="DK116" s="212" t="e">
        <f>DK$133*計算_投入係数表!DK116</f>
        <v>#DIV/0!</v>
      </c>
      <c r="DL116" s="212" t="e">
        <f>DL$133*計算_投入係数表!DL116</f>
        <v>#DIV/0!</v>
      </c>
      <c r="DM116" s="212" t="e">
        <f>DM$133*計算_投入係数表!DM116</f>
        <v>#DIV/0!</v>
      </c>
      <c r="DN116" s="212" t="e">
        <f>DN$133*計算_投入係数表!DN116</f>
        <v>#DIV/0!</v>
      </c>
      <c r="DO116" s="212" t="e">
        <f>DO$133*計算_投入係数表!DO116</f>
        <v>#DIV/0!</v>
      </c>
      <c r="DP116" s="212" t="e">
        <f>DP$133*計算_投入係数表!DP116</f>
        <v>#DIV/0!</v>
      </c>
      <c r="DQ116" s="212" t="e">
        <f>DQ$133*計算_投入係数表!DQ116</f>
        <v>#DIV/0!</v>
      </c>
      <c r="DR116" s="212" t="e">
        <f>DR$133*計算_投入係数表!DR116</f>
        <v>#DIV/0!</v>
      </c>
      <c r="DS116" s="212" t="e">
        <f>DS$133*計算_投入係数表!DS116</f>
        <v>#DIV/0!</v>
      </c>
      <c r="DT116" s="213">
        <f t="shared" si="3"/>
        <v>0</v>
      </c>
      <c r="DU116" s="214">
        <f>SUMIF(振分, $C116, 入力_北海道基本取引表!DU$4:DU$124)*($DV$140/$DW$140)</f>
        <v>0</v>
      </c>
      <c r="DV116" s="214">
        <f>SUMIF(振分, $C116, 入力_北海道基本取引表!DV$4:DV$124)*(入力!$D$718/入力!$F$718)</f>
        <v>0</v>
      </c>
      <c r="DW116" s="214">
        <f>SUMIF(振分, $C116, 入力_北海道基本取引表!DW$4:DW$124)*(計算_基本取引表_調整前!$DV$141/計算_基本取引表_調整前!$DW$141)</f>
        <v>0</v>
      </c>
      <c r="DX116" s="214">
        <f>SUMIF(振分, $C116, 入力_北海道基本取引表!DX$4:DX$124)*(計算_基本取引表_調整前!$DV$142/計算_基本取引表_調整前!$DW$142)</f>
        <v>0</v>
      </c>
      <c r="DY116" s="214">
        <f>SUMIF(振分, $C116, 入力_北海道基本取引表!DY$4:DY$124)*(入力!$D$700/入力!$F$700)</f>
        <v>0</v>
      </c>
      <c r="DZ116" s="214">
        <f>SUMIF(振分, $C116, 入力_北海道基本取引表!DZ$4:DZ$124)*($DV$140/$DW$140)</f>
        <v>0</v>
      </c>
      <c r="EA116" s="214" t="e">
        <f>SUMIF(振分, $C116, 入力_北海道基本取引表!EA$4:EA$124)*($EJ116/SUMIF(振分, $C116, 入力_北海道基本取引表!$EO$4:$EO$124))</f>
        <v>#DIV/0!</v>
      </c>
      <c r="EB116" s="214"/>
      <c r="EC116" s="215" t="e">
        <f t="shared" si="4"/>
        <v>#DIV/0!</v>
      </c>
      <c r="ED116" s="216" t="e">
        <f t="shared" si="5"/>
        <v>#DIV/0!</v>
      </c>
      <c r="EE116" s="214"/>
      <c r="EF116" s="216"/>
      <c r="EG116" s="216"/>
      <c r="EH116" s="214"/>
      <c r="EI116" s="216"/>
      <c r="EJ116" s="216">
        <v>0</v>
      </c>
    </row>
    <row r="117" spans="2:140" s="6" customFormat="1" ht="12" x14ac:dyDescent="0.25">
      <c r="B117" s="53" t="s">
        <v>561</v>
      </c>
      <c r="C117" s="192" t="str">
        <v>-</v>
      </c>
      <c r="D117" s="211">
        <f>D$133*計算_投入係数表!D117</f>
        <v>0</v>
      </c>
      <c r="E117" s="212">
        <f>E$133*計算_投入係数表!E117</f>
        <v>0</v>
      </c>
      <c r="F117" s="212">
        <f>F$133*計算_投入係数表!F117</f>
        <v>0</v>
      </c>
      <c r="G117" s="212">
        <f>G$133*計算_投入係数表!G117</f>
        <v>0</v>
      </c>
      <c r="H117" s="212">
        <f>H$133*計算_投入係数表!H117</f>
        <v>0</v>
      </c>
      <c r="I117" s="212">
        <f>I$133*計算_投入係数表!I117</f>
        <v>0</v>
      </c>
      <c r="J117" s="212">
        <f>J$133*計算_投入係数表!J117</f>
        <v>0</v>
      </c>
      <c r="K117" s="212">
        <f>K$133*計算_投入係数表!K117</f>
        <v>0</v>
      </c>
      <c r="L117" s="212">
        <f>L$133*計算_投入係数表!L117</f>
        <v>0</v>
      </c>
      <c r="M117" s="212">
        <f>M$133*計算_投入係数表!M117</f>
        <v>0</v>
      </c>
      <c r="N117" s="212">
        <f>N$133*計算_投入係数表!N117</f>
        <v>0</v>
      </c>
      <c r="O117" s="212">
        <f>O$133*計算_投入係数表!O117</f>
        <v>0</v>
      </c>
      <c r="P117" s="212">
        <f>P$133*計算_投入係数表!P117</f>
        <v>0</v>
      </c>
      <c r="Q117" s="212" t="e">
        <f>Q$133*計算_投入係数表!Q117</f>
        <v>#DIV/0!</v>
      </c>
      <c r="R117" s="212" t="e">
        <f>R$133*計算_投入係数表!R117</f>
        <v>#DIV/0!</v>
      </c>
      <c r="S117" s="212" t="e">
        <f>S$133*計算_投入係数表!S117</f>
        <v>#DIV/0!</v>
      </c>
      <c r="T117" s="212" t="e">
        <f>T$133*計算_投入係数表!T117</f>
        <v>#DIV/0!</v>
      </c>
      <c r="U117" s="212" t="e">
        <f>U$133*計算_投入係数表!U117</f>
        <v>#DIV/0!</v>
      </c>
      <c r="V117" s="212" t="e">
        <f>V$133*計算_投入係数表!V117</f>
        <v>#DIV/0!</v>
      </c>
      <c r="W117" s="212" t="e">
        <f>W$133*計算_投入係数表!W117</f>
        <v>#DIV/0!</v>
      </c>
      <c r="X117" s="212" t="e">
        <f>X$133*計算_投入係数表!X117</f>
        <v>#DIV/0!</v>
      </c>
      <c r="Y117" s="212" t="e">
        <f>Y$133*計算_投入係数表!Y117</f>
        <v>#DIV/0!</v>
      </c>
      <c r="Z117" s="212" t="e">
        <f>Z$133*計算_投入係数表!Z117</f>
        <v>#DIV/0!</v>
      </c>
      <c r="AA117" s="212" t="e">
        <f>AA$133*計算_投入係数表!AA117</f>
        <v>#DIV/0!</v>
      </c>
      <c r="AB117" s="212" t="e">
        <f>AB$133*計算_投入係数表!AB117</f>
        <v>#DIV/0!</v>
      </c>
      <c r="AC117" s="212" t="e">
        <f>AC$133*計算_投入係数表!AC117</f>
        <v>#DIV/0!</v>
      </c>
      <c r="AD117" s="212" t="e">
        <f>AD$133*計算_投入係数表!AD117</f>
        <v>#DIV/0!</v>
      </c>
      <c r="AE117" s="212" t="e">
        <f>AE$133*計算_投入係数表!AE117</f>
        <v>#DIV/0!</v>
      </c>
      <c r="AF117" s="212" t="e">
        <f>AF$133*計算_投入係数表!AF117</f>
        <v>#DIV/0!</v>
      </c>
      <c r="AG117" s="212" t="e">
        <f>AG$133*計算_投入係数表!AG117</f>
        <v>#DIV/0!</v>
      </c>
      <c r="AH117" s="212" t="e">
        <f>AH$133*計算_投入係数表!AH117</f>
        <v>#DIV/0!</v>
      </c>
      <c r="AI117" s="212" t="e">
        <f>AI$133*計算_投入係数表!AI117</f>
        <v>#DIV/0!</v>
      </c>
      <c r="AJ117" s="212" t="e">
        <f>AJ$133*計算_投入係数表!AJ117</f>
        <v>#DIV/0!</v>
      </c>
      <c r="AK117" s="212" t="e">
        <f>AK$133*計算_投入係数表!AK117</f>
        <v>#DIV/0!</v>
      </c>
      <c r="AL117" s="212" t="e">
        <f>AL$133*計算_投入係数表!AL117</f>
        <v>#DIV/0!</v>
      </c>
      <c r="AM117" s="212" t="e">
        <f>AM$133*計算_投入係数表!AM117</f>
        <v>#DIV/0!</v>
      </c>
      <c r="AN117" s="212" t="e">
        <f>AN$133*計算_投入係数表!AN117</f>
        <v>#DIV/0!</v>
      </c>
      <c r="AO117" s="212" t="e">
        <f>AO$133*計算_投入係数表!AO117</f>
        <v>#DIV/0!</v>
      </c>
      <c r="AP117" s="212" t="e">
        <f>AP$133*計算_投入係数表!AP117</f>
        <v>#DIV/0!</v>
      </c>
      <c r="AQ117" s="212" t="e">
        <f>AQ$133*計算_投入係数表!AQ117</f>
        <v>#DIV/0!</v>
      </c>
      <c r="AR117" s="212" t="e">
        <f>AR$133*計算_投入係数表!AR117</f>
        <v>#DIV/0!</v>
      </c>
      <c r="AS117" s="212" t="e">
        <f>AS$133*計算_投入係数表!AS117</f>
        <v>#DIV/0!</v>
      </c>
      <c r="AT117" s="212" t="e">
        <f>AT$133*計算_投入係数表!AT117</f>
        <v>#DIV/0!</v>
      </c>
      <c r="AU117" s="212" t="e">
        <f>AU$133*計算_投入係数表!AU117</f>
        <v>#DIV/0!</v>
      </c>
      <c r="AV117" s="212" t="e">
        <f>AV$133*計算_投入係数表!AV117</f>
        <v>#DIV/0!</v>
      </c>
      <c r="AW117" s="212" t="e">
        <f>AW$133*計算_投入係数表!AW117</f>
        <v>#DIV/0!</v>
      </c>
      <c r="AX117" s="212" t="e">
        <f>AX$133*計算_投入係数表!AX117</f>
        <v>#DIV/0!</v>
      </c>
      <c r="AY117" s="212" t="e">
        <f>AY$133*計算_投入係数表!AY117</f>
        <v>#DIV/0!</v>
      </c>
      <c r="AZ117" s="212" t="e">
        <f>AZ$133*計算_投入係数表!AZ117</f>
        <v>#DIV/0!</v>
      </c>
      <c r="BA117" s="212" t="e">
        <f>BA$133*計算_投入係数表!BA117</f>
        <v>#DIV/0!</v>
      </c>
      <c r="BB117" s="212" t="e">
        <f>BB$133*計算_投入係数表!BB117</f>
        <v>#DIV/0!</v>
      </c>
      <c r="BC117" s="212" t="e">
        <f>BC$133*計算_投入係数表!BC117</f>
        <v>#DIV/0!</v>
      </c>
      <c r="BD117" s="212" t="e">
        <f>BD$133*計算_投入係数表!BD117</f>
        <v>#DIV/0!</v>
      </c>
      <c r="BE117" s="212" t="e">
        <f>BE$133*計算_投入係数表!BE117</f>
        <v>#DIV/0!</v>
      </c>
      <c r="BF117" s="212" t="e">
        <f>BF$133*計算_投入係数表!BF117</f>
        <v>#DIV/0!</v>
      </c>
      <c r="BG117" s="212" t="e">
        <f>BG$133*計算_投入係数表!BG117</f>
        <v>#DIV/0!</v>
      </c>
      <c r="BH117" s="212" t="e">
        <f>BH$133*計算_投入係数表!BH117</f>
        <v>#DIV/0!</v>
      </c>
      <c r="BI117" s="212" t="e">
        <f>BI$133*計算_投入係数表!BI117</f>
        <v>#DIV/0!</v>
      </c>
      <c r="BJ117" s="212" t="e">
        <f>BJ$133*計算_投入係数表!BJ117</f>
        <v>#DIV/0!</v>
      </c>
      <c r="BK117" s="212" t="e">
        <f>BK$133*計算_投入係数表!BK117</f>
        <v>#DIV/0!</v>
      </c>
      <c r="BL117" s="212" t="e">
        <f>BL$133*計算_投入係数表!BL117</f>
        <v>#DIV/0!</v>
      </c>
      <c r="BM117" s="212" t="e">
        <f>BM$133*計算_投入係数表!BM117</f>
        <v>#DIV/0!</v>
      </c>
      <c r="BN117" s="212" t="e">
        <f>BN$133*計算_投入係数表!BN117</f>
        <v>#DIV/0!</v>
      </c>
      <c r="BO117" s="212" t="e">
        <f>BO$133*計算_投入係数表!BO117</f>
        <v>#DIV/0!</v>
      </c>
      <c r="BP117" s="212" t="e">
        <f>BP$133*計算_投入係数表!BP117</f>
        <v>#DIV/0!</v>
      </c>
      <c r="BQ117" s="212" t="e">
        <f>BQ$133*計算_投入係数表!BQ117</f>
        <v>#DIV/0!</v>
      </c>
      <c r="BR117" s="212" t="e">
        <f>BR$133*計算_投入係数表!BR117</f>
        <v>#DIV/0!</v>
      </c>
      <c r="BS117" s="212" t="e">
        <f>BS$133*計算_投入係数表!BS117</f>
        <v>#DIV/0!</v>
      </c>
      <c r="BT117" s="212" t="e">
        <f>BT$133*計算_投入係数表!BT117</f>
        <v>#DIV/0!</v>
      </c>
      <c r="BU117" s="212" t="e">
        <f>BU$133*計算_投入係数表!BU117</f>
        <v>#DIV/0!</v>
      </c>
      <c r="BV117" s="212" t="e">
        <f>BV$133*計算_投入係数表!BV117</f>
        <v>#DIV/0!</v>
      </c>
      <c r="BW117" s="212" t="e">
        <f>BW$133*計算_投入係数表!BW117</f>
        <v>#DIV/0!</v>
      </c>
      <c r="BX117" s="212" t="e">
        <f>BX$133*計算_投入係数表!BX117</f>
        <v>#DIV/0!</v>
      </c>
      <c r="BY117" s="212" t="e">
        <f>BY$133*計算_投入係数表!BY117</f>
        <v>#DIV/0!</v>
      </c>
      <c r="BZ117" s="212" t="e">
        <f>BZ$133*計算_投入係数表!BZ117</f>
        <v>#DIV/0!</v>
      </c>
      <c r="CA117" s="212" t="e">
        <f>CA$133*計算_投入係数表!CA117</f>
        <v>#DIV/0!</v>
      </c>
      <c r="CB117" s="212" t="e">
        <f>CB$133*計算_投入係数表!CB117</f>
        <v>#DIV/0!</v>
      </c>
      <c r="CC117" s="212" t="e">
        <f>CC$133*計算_投入係数表!CC117</f>
        <v>#DIV/0!</v>
      </c>
      <c r="CD117" s="212" t="e">
        <f>CD$133*計算_投入係数表!CD117</f>
        <v>#DIV/0!</v>
      </c>
      <c r="CE117" s="212" t="e">
        <f>CE$133*計算_投入係数表!CE117</f>
        <v>#DIV/0!</v>
      </c>
      <c r="CF117" s="212" t="e">
        <f>CF$133*計算_投入係数表!CF117</f>
        <v>#DIV/0!</v>
      </c>
      <c r="CG117" s="212" t="e">
        <f>CG$133*計算_投入係数表!CG117</f>
        <v>#DIV/0!</v>
      </c>
      <c r="CH117" s="212" t="e">
        <f>CH$133*計算_投入係数表!CH117</f>
        <v>#DIV/0!</v>
      </c>
      <c r="CI117" s="212" t="e">
        <f>CI$133*計算_投入係数表!CI117</f>
        <v>#DIV/0!</v>
      </c>
      <c r="CJ117" s="212" t="e">
        <f>CJ$133*計算_投入係数表!CJ117</f>
        <v>#DIV/0!</v>
      </c>
      <c r="CK117" s="212" t="e">
        <f>CK$133*計算_投入係数表!CK117</f>
        <v>#DIV/0!</v>
      </c>
      <c r="CL117" s="212" t="e">
        <f>CL$133*計算_投入係数表!CL117</f>
        <v>#DIV/0!</v>
      </c>
      <c r="CM117" s="212" t="e">
        <f>CM$133*計算_投入係数表!CM117</f>
        <v>#DIV/0!</v>
      </c>
      <c r="CN117" s="212" t="e">
        <f>CN$133*計算_投入係数表!CN117</f>
        <v>#DIV/0!</v>
      </c>
      <c r="CO117" s="212" t="e">
        <f>CO$133*計算_投入係数表!CO117</f>
        <v>#DIV/0!</v>
      </c>
      <c r="CP117" s="212" t="e">
        <f>CP$133*計算_投入係数表!CP117</f>
        <v>#DIV/0!</v>
      </c>
      <c r="CQ117" s="212" t="e">
        <f>CQ$133*計算_投入係数表!CQ117</f>
        <v>#DIV/0!</v>
      </c>
      <c r="CR117" s="212" t="e">
        <f>CR$133*計算_投入係数表!CR117</f>
        <v>#DIV/0!</v>
      </c>
      <c r="CS117" s="212" t="e">
        <f>CS$133*計算_投入係数表!CS117</f>
        <v>#DIV/0!</v>
      </c>
      <c r="CT117" s="212" t="e">
        <f>CT$133*計算_投入係数表!CT117</f>
        <v>#DIV/0!</v>
      </c>
      <c r="CU117" s="212" t="e">
        <f>CU$133*計算_投入係数表!CU117</f>
        <v>#DIV/0!</v>
      </c>
      <c r="CV117" s="212" t="e">
        <f>CV$133*計算_投入係数表!CV117</f>
        <v>#DIV/0!</v>
      </c>
      <c r="CW117" s="212" t="e">
        <f>CW$133*計算_投入係数表!CW117</f>
        <v>#DIV/0!</v>
      </c>
      <c r="CX117" s="212" t="e">
        <f>CX$133*計算_投入係数表!CX117</f>
        <v>#DIV/0!</v>
      </c>
      <c r="CY117" s="212" t="e">
        <f>CY$133*計算_投入係数表!CY117</f>
        <v>#DIV/0!</v>
      </c>
      <c r="CZ117" s="212" t="e">
        <f>CZ$133*計算_投入係数表!CZ117</f>
        <v>#DIV/0!</v>
      </c>
      <c r="DA117" s="212" t="e">
        <f>DA$133*計算_投入係数表!DA117</f>
        <v>#DIV/0!</v>
      </c>
      <c r="DB117" s="212" t="e">
        <f>DB$133*計算_投入係数表!DB117</f>
        <v>#DIV/0!</v>
      </c>
      <c r="DC117" s="212" t="e">
        <f>DC$133*計算_投入係数表!DC117</f>
        <v>#DIV/0!</v>
      </c>
      <c r="DD117" s="212" t="e">
        <f>DD$133*計算_投入係数表!DD117</f>
        <v>#DIV/0!</v>
      </c>
      <c r="DE117" s="212" t="e">
        <f>DE$133*計算_投入係数表!DE117</f>
        <v>#DIV/0!</v>
      </c>
      <c r="DF117" s="212" t="e">
        <f>DF$133*計算_投入係数表!DF117</f>
        <v>#DIV/0!</v>
      </c>
      <c r="DG117" s="212" t="e">
        <f>DG$133*計算_投入係数表!DG117</f>
        <v>#DIV/0!</v>
      </c>
      <c r="DH117" s="212" t="e">
        <f>DH$133*計算_投入係数表!DH117</f>
        <v>#DIV/0!</v>
      </c>
      <c r="DI117" s="212" t="e">
        <f>DI$133*計算_投入係数表!DI117</f>
        <v>#DIV/0!</v>
      </c>
      <c r="DJ117" s="212" t="e">
        <f>DJ$133*計算_投入係数表!DJ117</f>
        <v>#DIV/0!</v>
      </c>
      <c r="DK117" s="212" t="e">
        <f>DK$133*計算_投入係数表!DK117</f>
        <v>#DIV/0!</v>
      </c>
      <c r="DL117" s="212" t="e">
        <f>DL$133*計算_投入係数表!DL117</f>
        <v>#DIV/0!</v>
      </c>
      <c r="DM117" s="212" t="e">
        <f>DM$133*計算_投入係数表!DM117</f>
        <v>#DIV/0!</v>
      </c>
      <c r="DN117" s="212" t="e">
        <f>DN$133*計算_投入係数表!DN117</f>
        <v>#DIV/0!</v>
      </c>
      <c r="DO117" s="212" t="e">
        <f>DO$133*計算_投入係数表!DO117</f>
        <v>#DIV/0!</v>
      </c>
      <c r="DP117" s="212" t="e">
        <f>DP$133*計算_投入係数表!DP117</f>
        <v>#DIV/0!</v>
      </c>
      <c r="DQ117" s="212" t="e">
        <f>DQ$133*計算_投入係数表!DQ117</f>
        <v>#DIV/0!</v>
      </c>
      <c r="DR117" s="212" t="e">
        <f>DR$133*計算_投入係数表!DR117</f>
        <v>#DIV/0!</v>
      </c>
      <c r="DS117" s="212" t="e">
        <f>DS$133*計算_投入係数表!DS117</f>
        <v>#DIV/0!</v>
      </c>
      <c r="DT117" s="213">
        <f t="shared" si="3"/>
        <v>0</v>
      </c>
      <c r="DU117" s="214">
        <f>SUMIF(振分, $C117, 入力_北海道基本取引表!DU$4:DU$124)*($DV$140/$DW$140)</f>
        <v>0</v>
      </c>
      <c r="DV117" s="214">
        <f>SUMIF(振分, $C117, 入力_北海道基本取引表!DV$4:DV$124)*(入力!$D$718/入力!$F$718)</f>
        <v>0</v>
      </c>
      <c r="DW117" s="214">
        <f>SUMIF(振分, $C117, 入力_北海道基本取引表!DW$4:DW$124)*(計算_基本取引表_調整前!$DV$141/計算_基本取引表_調整前!$DW$141)</f>
        <v>0</v>
      </c>
      <c r="DX117" s="214">
        <f>SUMIF(振分, $C117, 入力_北海道基本取引表!DX$4:DX$124)*(計算_基本取引表_調整前!$DV$142/計算_基本取引表_調整前!$DW$142)</f>
        <v>0</v>
      </c>
      <c r="DY117" s="214">
        <f>SUMIF(振分, $C117, 入力_北海道基本取引表!DY$4:DY$124)*(入力!$D$700/入力!$F$700)</f>
        <v>0</v>
      </c>
      <c r="DZ117" s="214">
        <f>SUMIF(振分, $C117, 入力_北海道基本取引表!DZ$4:DZ$124)*($DV$140/$DW$140)</f>
        <v>0</v>
      </c>
      <c r="EA117" s="214" t="e">
        <f>SUMIF(振分, $C117, 入力_北海道基本取引表!EA$4:EA$124)*($EJ117/SUMIF(振分, $C117, 入力_北海道基本取引表!$EO$4:$EO$124))</f>
        <v>#DIV/0!</v>
      </c>
      <c r="EB117" s="214"/>
      <c r="EC117" s="215" t="e">
        <f t="shared" si="4"/>
        <v>#DIV/0!</v>
      </c>
      <c r="ED117" s="216" t="e">
        <f t="shared" si="5"/>
        <v>#DIV/0!</v>
      </c>
      <c r="EE117" s="214"/>
      <c r="EF117" s="216"/>
      <c r="EG117" s="216"/>
      <c r="EH117" s="214"/>
      <c r="EI117" s="216"/>
      <c r="EJ117" s="216">
        <v>0</v>
      </c>
    </row>
    <row r="118" spans="2:140" s="6" customFormat="1" ht="12" x14ac:dyDescent="0.25">
      <c r="B118" s="53" t="s">
        <v>562</v>
      </c>
      <c r="C118" s="192" t="str">
        <v>-</v>
      </c>
      <c r="D118" s="211">
        <f>D$133*計算_投入係数表!D118</f>
        <v>0</v>
      </c>
      <c r="E118" s="212">
        <f>E$133*計算_投入係数表!E118</f>
        <v>0</v>
      </c>
      <c r="F118" s="212">
        <f>F$133*計算_投入係数表!F118</f>
        <v>0</v>
      </c>
      <c r="G118" s="212">
        <f>G$133*計算_投入係数表!G118</f>
        <v>0</v>
      </c>
      <c r="H118" s="212">
        <f>H$133*計算_投入係数表!H118</f>
        <v>0</v>
      </c>
      <c r="I118" s="212">
        <f>I$133*計算_投入係数表!I118</f>
        <v>0</v>
      </c>
      <c r="J118" s="212">
        <f>J$133*計算_投入係数表!J118</f>
        <v>0</v>
      </c>
      <c r="K118" s="212">
        <f>K$133*計算_投入係数表!K118</f>
        <v>0</v>
      </c>
      <c r="L118" s="212">
        <f>L$133*計算_投入係数表!L118</f>
        <v>0</v>
      </c>
      <c r="M118" s="212">
        <f>M$133*計算_投入係数表!M118</f>
        <v>0</v>
      </c>
      <c r="N118" s="212">
        <f>N$133*計算_投入係数表!N118</f>
        <v>0</v>
      </c>
      <c r="O118" s="212">
        <f>O$133*計算_投入係数表!O118</f>
        <v>0</v>
      </c>
      <c r="P118" s="212">
        <f>P$133*計算_投入係数表!P118</f>
        <v>0</v>
      </c>
      <c r="Q118" s="212" t="e">
        <f>Q$133*計算_投入係数表!Q118</f>
        <v>#DIV/0!</v>
      </c>
      <c r="R118" s="212" t="e">
        <f>R$133*計算_投入係数表!R118</f>
        <v>#DIV/0!</v>
      </c>
      <c r="S118" s="212" t="e">
        <f>S$133*計算_投入係数表!S118</f>
        <v>#DIV/0!</v>
      </c>
      <c r="T118" s="212" t="e">
        <f>T$133*計算_投入係数表!T118</f>
        <v>#DIV/0!</v>
      </c>
      <c r="U118" s="212" t="e">
        <f>U$133*計算_投入係数表!U118</f>
        <v>#DIV/0!</v>
      </c>
      <c r="V118" s="212" t="e">
        <f>V$133*計算_投入係数表!V118</f>
        <v>#DIV/0!</v>
      </c>
      <c r="W118" s="212" t="e">
        <f>W$133*計算_投入係数表!W118</f>
        <v>#DIV/0!</v>
      </c>
      <c r="X118" s="212" t="e">
        <f>X$133*計算_投入係数表!X118</f>
        <v>#DIV/0!</v>
      </c>
      <c r="Y118" s="212" t="e">
        <f>Y$133*計算_投入係数表!Y118</f>
        <v>#DIV/0!</v>
      </c>
      <c r="Z118" s="212" t="e">
        <f>Z$133*計算_投入係数表!Z118</f>
        <v>#DIV/0!</v>
      </c>
      <c r="AA118" s="212" t="e">
        <f>AA$133*計算_投入係数表!AA118</f>
        <v>#DIV/0!</v>
      </c>
      <c r="AB118" s="212" t="e">
        <f>AB$133*計算_投入係数表!AB118</f>
        <v>#DIV/0!</v>
      </c>
      <c r="AC118" s="212" t="e">
        <f>AC$133*計算_投入係数表!AC118</f>
        <v>#DIV/0!</v>
      </c>
      <c r="AD118" s="212" t="e">
        <f>AD$133*計算_投入係数表!AD118</f>
        <v>#DIV/0!</v>
      </c>
      <c r="AE118" s="212" t="e">
        <f>AE$133*計算_投入係数表!AE118</f>
        <v>#DIV/0!</v>
      </c>
      <c r="AF118" s="212" t="e">
        <f>AF$133*計算_投入係数表!AF118</f>
        <v>#DIV/0!</v>
      </c>
      <c r="AG118" s="212" t="e">
        <f>AG$133*計算_投入係数表!AG118</f>
        <v>#DIV/0!</v>
      </c>
      <c r="AH118" s="212" t="e">
        <f>AH$133*計算_投入係数表!AH118</f>
        <v>#DIV/0!</v>
      </c>
      <c r="AI118" s="212" t="e">
        <f>AI$133*計算_投入係数表!AI118</f>
        <v>#DIV/0!</v>
      </c>
      <c r="AJ118" s="212" t="e">
        <f>AJ$133*計算_投入係数表!AJ118</f>
        <v>#DIV/0!</v>
      </c>
      <c r="AK118" s="212" t="e">
        <f>AK$133*計算_投入係数表!AK118</f>
        <v>#DIV/0!</v>
      </c>
      <c r="AL118" s="212" t="e">
        <f>AL$133*計算_投入係数表!AL118</f>
        <v>#DIV/0!</v>
      </c>
      <c r="AM118" s="212" t="e">
        <f>AM$133*計算_投入係数表!AM118</f>
        <v>#DIV/0!</v>
      </c>
      <c r="AN118" s="212" t="e">
        <f>AN$133*計算_投入係数表!AN118</f>
        <v>#DIV/0!</v>
      </c>
      <c r="AO118" s="212" t="e">
        <f>AO$133*計算_投入係数表!AO118</f>
        <v>#DIV/0!</v>
      </c>
      <c r="AP118" s="212" t="e">
        <f>AP$133*計算_投入係数表!AP118</f>
        <v>#DIV/0!</v>
      </c>
      <c r="AQ118" s="212" t="e">
        <f>AQ$133*計算_投入係数表!AQ118</f>
        <v>#DIV/0!</v>
      </c>
      <c r="AR118" s="212" t="e">
        <f>AR$133*計算_投入係数表!AR118</f>
        <v>#DIV/0!</v>
      </c>
      <c r="AS118" s="212" t="e">
        <f>AS$133*計算_投入係数表!AS118</f>
        <v>#DIV/0!</v>
      </c>
      <c r="AT118" s="212" t="e">
        <f>AT$133*計算_投入係数表!AT118</f>
        <v>#DIV/0!</v>
      </c>
      <c r="AU118" s="212" t="e">
        <f>AU$133*計算_投入係数表!AU118</f>
        <v>#DIV/0!</v>
      </c>
      <c r="AV118" s="212" t="e">
        <f>AV$133*計算_投入係数表!AV118</f>
        <v>#DIV/0!</v>
      </c>
      <c r="AW118" s="212" t="e">
        <f>AW$133*計算_投入係数表!AW118</f>
        <v>#DIV/0!</v>
      </c>
      <c r="AX118" s="212" t="e">
        <f>AX$133*計算_投入係数表!AX118</f>
        <v>#DIV/0!</v>
      </c>
      <c r="AY118" s="212" t="e">
        <f>AY$133*計算_投入係数表!AY118</f>
        <v>#DIV/0!</v>
      </c>
      <c r="AZ118" s="212" t="e">
        <f>AZ$133*計算_投入係数表!AZ118</f>
        <v>#DIV/0!</v>
      </c>
      <c r="BA118" s="212" t="e">
        <f>BA$133*計算_投入係数表!BA118</f>
        <v>#DIV/0!</v>
      </c>
      <c r="BB118" s="212" t="e">
        <f>BB$133*計算_投入係数表!BB118</f>
        <v>#DIV/0!</v>
      </c>
      <c r="BC118" s="212" t="e">
        <f>BC$133*計算_投入係数表!BC118</f>
        <v>#DIV/0!</v>
      </c>
      <c r="BD118" s="212" t="e">
        <f>BD$133*計算_投入係数表!BD118</f>
        <v>#DIV/0!</v>
      </c>
      <c r="BE118" s="212" t="e">
        <f>BE$133*計算_投入係数表!BE118</f>
        <v>#DIV/0!</v>
      </c>
      <c r="BF118" s="212" t="e">
        <f>BF$133*計算_投入係数表!BF118</f>
        <v>#DIV/0!</v>
      </c>
      <c r="BG118" s="212" t="e">
        <f>BG$133*計算_投入係数表!BG118</f>
        <v>#DIV/0!</v>
      </c>
      <c r="BH118" s="212" t="e">
        <f>BH$133*計算_投入係数表!BH118</f>
        <v>#DIV/0!</v>
      </c>
      <c r="BI118" s="212" t="e">
        <f>BI$133*計算_投入係数表!BI118</f>
        <v>#DIV/0!</v>
      </c>
      <c r="BJ118" s="212" t="e">
        <f>BJ$133*計算_投入係数表!BJ118</f>
        <v>#DIV/0!</v>
      </c>
      <c r="BK118" s="212" t="e">
        <f>BK$133*計算_投入係数表!BK118</f>
        <v>#DIV/0!</v>
      </c>
      <c r="BL118" s="212" t="e">
        <f>BL$133*計算_投入係数表!BL118</f>
        <v>#DIV/0!</v>
      </c>
      <c r="BM118" s="212" t="e">
        <f>BM$133*計算_投入係数表!BM118</f>
        <v>#DIV/0!</v>
      </c>
      <c r="BN118" s="212" t="e">
        <f>BN$133*計算_投入係数表!BN118</f>
        <v>#DIV/0!</v>
      </c>
      <c r="BO118" s="212" t="e">
        <f>BO$133*計算_投入係数表!BO118</f>
        <v>#DIV/0!</v>
      </c>
      <c r="BP118" s="212" t="e">
        <f>BP$133*計算_投入係数表!BP118</f>
        <v>#DIV/0!</v>
      </c>
      <c r="BQ118" s="212" t="e">
        <f>BQ$133*計算_投入係数表!BQ118</f>
        <v>#DIV/0!</v>
      </c>
      <c r="BR118" s="212" t="e">
        <f>BR$133*計算_投入係数表!BR118</f>
        <v>#DIV/0!</v>
      </c>
      <c r="BS118" s="212" t="e">
        <f>BS$133*計算_投入係数表!BS118</f>
        <v>#DIV/0!</v>
      </c>
      <c r="BT118" s="212" t="e">
        <f>BT$133*計算_投入係数表!BT118</f>
        <v>#DIV/0!</v>
      </c>
      <c r="BU118" s="212" t="e">
        <f>BU$133*計算_投入係数表!BU118</f>
        <v>#DIV/0!</v>
      </c>
      <c r="BV118" s="212" t="e">
        <f>BV$133*計算_投入係数表!BV118</f>
        <v>#DIV/0!</v>
      </c>
      <c r="BW118" s="212" t="e">
        <f>BW$133*計算_投入係数表!BW118</f>
        <v>#DIV/0!</v>
      </c>
      <c r="BX118" s="212" t="e">
        <f>BX$133*計算_投入係数表!BX118</f>
        <v>#DIV/0!</v>
      </c>
      <c r="BY118" s="212" t="e">
        <f>BY$133*計算_投入係数表!BY118</f>
        <v>#DIV/0!</v>
      </c>
      <c r="BZ118" s="212" t="e">
        <f>BZ$133*計算_投入係数表!BZ118</f>
        <v>#DIV/0!</v>
      </c>
      <c r="CA118" s="212" t="e">
        <f>CA$133*計算_投入係数表!CA118</f>
        <v>#DIV/0!</v>
      </c>
      <c r="CB118" s="212" t="e">
        <f>CB$133*計算_投入係数表!CB118</f>
        <v>#DIV/0!</v>
      </c>
      <c r="CC118" s="212" t="e">
        <f>CC$133*計算_投入係数表!CC118</f>
        <v>#DIV/0!</v>
      </c>
      <c r="CD118" s="212" t="e">
        <f>CD$133*計算_投入係数表!CD118</f>
        <v>#DIV/0!</v>
      </c>
      <c r="CE118" s="212" t="e">
        <f>CE$133*計算_投入係数表!CE118</f>
        <v>#DIV/0!</v>
      </c>
      <c r="CF118" s="212" t="e">
        <f>CF$133*計算_投入係数表!CF118</f>
        <v>#DIV/0!</v>
      </c>
      <c r="CG118" s="212" t="e">
        <f>CG$133*計算_投入係数表!CG118</f>
        <v>#DIV/0!</v>
      </c>
      <c r="CH118" s="212" t="e">
        <f>CH$133*計算_投入係数表!CH118</f>
        <v>#DIV/0!</v>
      </c>
      <c r="CI118" s="212" t="e">
        <f>CI$133*計算_投入係数表!CI118</f>
        <v>#DIV/0!</v>
      </c>
      <c r="CJ118" s="212" t="e">
        <f>CJ$133*計算_投入係数表!CJ118</f>
        <v>#DIV/0!</v>
      </c>
      <c r="CK118" s="212" t="e">
        <f>CK$133*計算_投入係数表!CK118</f>
        <v>#DIV/0!</v>
      </c>
      <c r="CL118" s="212" t="e">
        <f>CL$133*計算_投入係数表!CL118</f>
        <v>#DIV/0!</v>
      </c>
      <c r="CM118" s="212" t="e">
        <f>CM$133*計算_投入係数表!CM118</f>
        <v>#DIV/0!</v>
      </c>
      <c r="CN118" s="212" t="e">
        <f>CN$133*計算_投入係数表!CN118</f>
        <v>#DIV/0!</v>
      </c>
      <c r="CO118" s="212" t="e">
        <f>CO$133*計算_投入係数表!CO118</f>
        <v>#DIV/0!</v>
      </c>
      <c r="CP118" s="212" t="e">
        <f>CP$133*計算_投入係数表!CP118</f>
        <v>#DIV/0!</v>
      </c>
      <c r="CQ118" s="212" t="e">
        <f>CQ$133*計算_投入係数表!CQ118</f>
        <v>#DIV/0!</v>
      </c>
      <c r="CR118" s="212" t="e">
        <f>CR$133*計算_投入係数表!CR118</f>
        <v>#DIV/0!</v>
      </c>
      <c r="CS118" s="212" t="e">
        <f>CS$133*計算_投入係数表!CS118</f>
        <v>#DIV/0!</v>
      </c>
      <c r="CT118" s="212" t="e">
        <f>CT$133*計算_投入係数表!CT118</f>
        <v>#DIV/0!</v>
      </c>
      <c r="CU118" s="212" t="e">
        <f>CU$133*計算_投入係数表!CU118</f>
        <v>#DIV/0!</v>
      </c>
      <c r="CV118" s="212" t="e">
        <f>CV$133*計算_投入係数表!CV118</f>
        <v>#DIV/0!</v>
      </c>
      <c r="CW118" s="212" t="e">
        <f>CW$133*計算_投入係数表!CW118</f>
        <v>#DIV/0!</v>
      </c>
      <c r="CX118" s="212" t="e">
        <f>CX$133*計算_投入係数表!CX118</f>
        <v>#DIV/0!</v>
      </c>
      <c r="CY118" s="212" t="e">
        <f>CY$133*計算_投入係数表!CY118</f>
        <v>#DIV/0!</v>
      </c>
      <c r="CZ118" s="212" t="e">
        <f>CZ$133*計算_投入係数表!CZ118</f>
        <v>#DIV/0!</v>
      </c>
      <c r="DA118" s="212" t="e">
        <f>DA$133*計算_投入係数表!DA118</f>
        <v>#DIV/0!</v>
      </c>
      <c r="DB118" s="212" t="e">
        <f>DB$133*計算_投入係数表!DB118</f>
        <v>#DIV/0!</v>
      </c>
      <c r="DC118" s="212" t="e">
        <f>DC$133*計算_投入係数表!DC118</f>
        <v>#DIV/0!</v>
      </c>
      <c r="DD118" s="212" t="e">
        <f>DD$133*計算_投入係数表!DD118</f>
        <v>#DIV/0!</v>
      </c>
      <c r="DE118" s="212" t="e">
        <f>DE$133*計算_投入係数表!DE118</f>
        <v>#DIV/0!</v>
      </c>
      <c r="DF118" s="212" t="e">
        <f>DF$133*計算_投入係数表!DF118</f>
        <v>#DIV/0!</v>
      </c>
      <c r="DG118" s="212" t="e">
        <f>DG$133*計算_投入係数表!DG118</f>
        <v>#DIV/0!</v>
      </c>
      <c r="DH118" s="212" t="e">
        <f>DH$133*計算_投入係数表!DH118</f>
        <v>#DIV/0!</v>
      </c>
      <c r="DI118" s="212" t="e">
        <f>DI$133*計算_投入係数表!DI118</f>
        <v>#DIV/0!</v>
      </c>
      <c r="DJ118" s="212" t="e">
        <f>DJ$133*計算_投入係数表!DJ118</f>
        <v>#DIV/0!</v>
      </c>
      <c r="DK118" s="212" t="e">
        <f>DK$133*計算_投入係数表!DK118</f>
        <v>#DIV/0!</v>
      </c>
      <c r="DL118" s="212" t="e">
        <f>DL$133*計算_投入係数表!DL118</f>
        <v>#DIV/0!</v>
      </c>
      <c r="DM118" s="212" t="e">
        <f>DM$133*計算_投入係数表!DM118</f>
        <v>#DIV/0!</v>
      </c>
      <c r="DN118" s="212" t="e">
        <f>DN$133*計算_投入係数表!DN118</f>
        <v>#DIV/0!</v>
      </c>
      <c r="DO118" s="212" t="e">
        <f>DO$133*計算_投入係数表!DO118</f>
        <v>#DIV/0!</v>
      </c>
      <c r="DP118" s="212" t="e">
        <f>DP$133*計算_投入係数表!DP118</f>
        <v>#DIV/0!</v>
      </c>
      <c r="DQ118" s="212" t="e">
        <f>DQ$133*計算_投入係数表!DQ118</f>
        <v>#DIV/0!</v>
      </c>
      <c r="DR118" s="212" t="e">
        <f>DR$133*計算_投入係数表!DR118</f>
        <v>#DIV/0!</v>
      </c>
      <c r="DS118" s="212" t="e">
        <f>DS$133*計算_投入係数表!DS118</f>
        <v>#DIV/0!</v>
      </c>
      <c r="DT118" s="213">
        <f t="shared" si="3"/>
        <v>0</v>
      </c>
      <c r="DU118" s="214">
        <f>SUMIF(振分, $C118, 入力_北海道基本取引表!DU$4:DU$124)*($DV$140/$DW$140)</f>
        <v>0</v>
      </c>
      <c r="DV118" s="214">
        <f>SUMIF(振分, $C118, 入力_北海道基本取引表!DV$4:DV$124)*(入力!$D$718/入力!$F$718)</f>
        <v>0</v>
      </c>
      <c r="DW118" s="214">
        <f>SUMIF(振分, $C118, 入力_北海道基本取引表!DW$4:DW$124)*(計算_基本取引表_調整前!$DV$141/計算_基本取引表_調整前!$DW$141)</f>
        <v>0</v>
      </c>
      <c r="DX118" s="214">
        <f>SUMIF(振分, $C118, 入力_北海道基本取引表!DX$4:DX$124)*(計算_基本取引表_調整前!$DV$142/計算_基本取引表_調整前!$DW$142)</f>
        <v>0</v>
      </c>
      <c r="DY118" s="214">
        <f>SUMIF(振分, $C118, 入力_北海道基本取引表!DY$4:DY$124)*(入力!$D$700/入力!$F$700)</f>
        <v>0</v>
      </c>
      <c r="DZ118" s="214">
        <f>SUMIF(振分, $C118, 入力_北海道基本取引表!DZ$4:DZ$124)*($DV$140/$DW$140)</f>
        <v>0</v>
      </c>
      <c r="EA118" s="214" t="e">
        <f>SUMIF(振分, $C118, 入力_北海道基本取引表!EA$4:EA$124)*($EJ118/SUMIF(振分, $C118, 入力_北海道基本取引表!$EO$4:$EO$124))</f>
        <v>#DIV/0!</v>
      </c>
      <c r="EB118" s="214"/>
      <c r="EC118" s="215" t="e">
        <f t="shared" si="4"/>
        <v>#DIV/0!</v>
      </c>
      <c r="ED118" s="216" t="e">
        <f t="shared" si="5"/>
        <v>#DIV/0!</v>
      </c>
      <c r="EE118" s="214"/>
      <c r="EF118" s="216"/>
      <c r="EG118" s="216"/>
      <c r="EH118" s="214"/>
      <c r="EI118" s="216"/>
      <c r="EJ118" s="216">
        <v>0</v>
      </c>
    </row>
    <row r="119" spans="2:140" s="6" customFormat="1" ht="12" x14ac:dyDescent="0.25">
      <c r="B119" s="53" t="s">
        <v>563</v>
      </c>
      <c r="C119" s="192" t="str">
        <v>-</v>
      </c>
      <c r="D119" s="211">
        <f>D$133*計算_投入係数表!D119</f>
        <v>0</v>
      </c>
      <c r="E119" s="212">
        <f>E$133*計算_投入係数表!E119</f>
        <v>0</v>
      </c>
      <c r="F119" s="212">
        <f>F$133*計算_投入係数表!F119</f>
        <v>0</v>
      </c>
      <c r="G119" s="212">
        <f>G$133*計算_投入係数表!G119</f>
        <v>0</v>
      </c>
      <c r="H119" s="212">
        <f>H$133*計算_投入係数表!H119</f>
        <v>0</v>
      </c>
      <c r="I119" s="212">
        <f>I$133*計算_投入係数表!I119</f>
        <v>0</v>
      </c>
      <c r="J119" s="212">
        <f>J$133*計算_投入係数表!J119</f>
        <v>0</v>
      </c>
      <c r="K119" s="212">
        <f>K$133*計算_投入係数表!K119</f>
        <v>0</v>
      </c>
      <c r="L119" s="212">
        <f>L$133*計算_投入係数表!L119</f>
        <v>0</v>
      </c>
      <c r="M119" s="212">
        <f>M$133*計算_投入係数表!M119</f>
        <v>0</v>
      </c>
      <c r="N119" s="212">
        <f>N$133*計算_投入係数表!N119</f>
        <v>0</v>
      </c>
      <c r="O119" s="212">
        <f>O$133*計算_投入係数表!O119</f>
        <v>0</v>
      </c>
      <c r="P119" s="212">
        <f>P$133*計算_投入係数表!P119</f>
        <v>0</v>
      </c>
      <c r="Q119" s="212" t="e">
        <f>Q$133*計算_投入係数表!Q119</f>
        <v>#DIV/0!</v>
      </c>
      <c r="R119" s="212" t="e">
        <f>R$133*計算_投入係数表!R119</f>
        <v>#DIV/0!</v>
      </c>
      <c r="S119" s="212" t="e">
        <f>S$133*計算_投入係数表!S119</f>
        <v>#DIV/0!</v>
      </c>
      <c r="T119" s="212" t="e">
        <f>T$133*計算_投入係数表!T119</f>
        <v>#DIV/0!</v>
      </c>
      <c r="U119" s="212" t="e">
        <f>U$133*計算_投入係数表!U119</f>
        <v>#DIV/0!</v>
      </c>
      <c r="V119" s="212" t="e">
        <f>V$133*計算_投入係数表!V119</f>
        <v>#DIV/0!</v>
      </c>
      <c r="W119" s="212" t="e">
        <f>W$133*計算_投入係数表!W119</f>
        <v>#DIV/0!</v>
      </c>
      <c r="X119" s="212" t="e">
        <f>X$133*計算_投入係数表!X119</f>
        <v>#DIV/0!</v>
      </c>
      <c r="Y119" s="212" t="e">
        <f>Y$133*計算_投入係数表!Y119</f>
        <v>#DIV/0!</v>
      </c>
      <c r="Z119" s="212" t="e">
        <f>Z$133*計算_投入係数表!Z119</f>
        <v>#DIV/0!</v>
      </c>
      <c r="AA119" s="212" t="e">
        <f>AA$133*計算_投入係数表!AA119</f>
        <v>#DIV/0!</v>
      </c>
      <c r="AB119" s="212" t="e">
        <f>AB$133*計算_投入係数表!AB119</f>
        <v>#DIV/0!</v>
      </c>
      <c r="AC119" s="212" t="e">
        <f>AC$133*計算_投入係数表!AC119</f>
        <v>#DIV/0!</v>
      </c>
      <c r="AD119" s="212" t="e">
        <f>AD$133*計算_投入係数表!AD119</f>
        <v>#DIV/0!</v>
      </c>
      <c r="AE119" s="212" t="e">
        <f>AE$133*計算_投入係数表!AE119</f>
        <v>#DIV/0!</v>
      </c>
      <c r="AF119" s="212" t="e">
        <f>AF$133*計算_投入係数表!AF119</f>
        <v>#DIV/0!</v>
      </c>
      <c r="AG119" s="212" t="e">
        <f>AG$133*計算_投入係数表!AG119</f>
        <v>#DIV/0!</v>
      </c>
      <c r="AH119" s="212" t="e">
        <f>AH$133*計算_投入係数表!AH119</f>
        <v>#DIV/0!</v>
      </c>
      <c r="AI119" s="212" t="e">
        <f>AI$133*計算_投入係数表!AI119</f>
        <v>#DIV/0!</v>
      </c>
      <c r="AJ119" s="212" t="e">
        <f>AJ$133*計算_投入係数表!AJ119</f>
        <v>#DIV/0!</v>
      </c>
      <c r="AK119" s="212" t="e">
        <f>AK$133*計算_投入係数表!AK119</f>
        <v>#DIV/0!</v>
      </c>
      <c r="AL119" s="212" t="e">
        <f>AL$133*計算_投入係数表!AL119</f>
        <v>#DIV/0!</v>
      </c>
      <c r="AM119" s="212" t="e">
        <f>AM$133*計算_投入係数表!AM119</f>
        <v>#DIV/0!</v>
      </c>
      <c r="AN119" s="212" t="e">
        <f>AN$133*計算_投入係数表!AN119</f>
        <v>#DIV/0!</v>
      </c>
      <c r="AO119" s="212" t="e">
        <f>AO$133*計算_投入係数表!AO119</f>
        <v>#DIV/0!</v>
      </c>
      <c r="AP119" s="212" t="e">
        <f>AP$133*計算_投入係数表!AP119</f>
        <v>#DIV/0!</v>
      </c>
      <c r="AQ119" s="212" t="e">
        <f>AQ$133*計算_投入係数表!AQ119</f>
        <v>#DIV/0!</v>
      </c>
      <c r="AR119" s="212" t="e">
        <f>AR$133*計算_投入係数表!AR119</f>
        <v>#DIV/0!</v>
      </c>
      <c r="AS119" s="212" t="e">
        <f>AS$133*計算_投入係数表!AS119</f>
        <v>#DIV/0!</v>
      </c>
      <c r="AT119" s="212" t="e">
        <f>AT$133*計算_投入係数表!AT119</f>
        <v>#DIV/0!</v>
      </c>
      <c r="AU119" s="212" t="e">
        <f>AU$133*計算_投入係数表!AU119</f>
        <v>#DIV/0!</v>
      </c>
      <c r="AV119" s="212" t="e">
        <f>AV$133*計算_投入係数表!AV119</f>
        <v>#DIV/0!</v>
      </c>
      <c r="AW119" s="212" t="e">
        <f>AW$133*計算_投入係数表!AW119</f>
        <v>#DIV/0!</v>
      </c>
      <c r="AX119" s="212" t="e">
        <f>AX$133*計算_投入係数表!AX119</f>
        <v>#DIV/0!</v>
      </c>
      <c r="AY119" s="212" t="e">
        <f>AY$133*計算_投入係数表!AY119</f>
        <v>#DIV/0!</v>
      </c>
      <c r="AZ119" s="212" t="e">
        <f>AZ$133*計算_投入係数表!AZ119</f>
        <v>#DIV/0!</v>
      </c>
      <c r="BA119" s="212" t="e">
        <f>BA$133*計算_投入係数表!BA119</f>
        <v>#DIV/0!</v>
      </c>
      <c r="BB119" s="212" t="e">
        <f>BB$133*計算_投入係数表!BB119</f>
        <v>#DIV/0!</v>
      </c>
      <c r="BC119" s="212" t="e">
        <f>BC$133*計算_投入係数表!BC119</f>
        <v>#DIV/0!</v>
      </c>
      <c r="BD119" s="212" t="e">
        <f>BD$133*計算_投入係数表!BD119</f>
        <v>#DIV/0!</v>
      </c>
      <c r="BE119" s="212" t="e">
        <f>BE$133*計算_投入係数表!BE119</f>
        <v>#DIV/0!</v>
      </c>
      <c r="BF119" s="212" t="e">
        <f>BF$133*計算_投入係数表!BF119</f>
        <v>#DIV/0!</v>
      </c>
      <c r="BG119" s="212" t="e">
        <f>BG$133*計算_投入係数表!BG119</f>
        <v>#DIV/0!</v>
      </c>
      <c r="BH119" s="212" t="e">
        <f>BH$133*計算_投入係数表!BH119</f>
        <v>#DIV/0!</v>
      </c>
      <c r="BI119" s="212" t="e">
        <f>BI$133*計算_投入係数表!BI119</f>
        <v>#DIV/0!</v>
      </c>
      <c r="BJ119" s="212" t="e">
        <f>BJ$133*計算_投入係数表!BJ119</f>
        <v>#DIV/0!</v>
      </c>
      <c r="BK119" s="212" t="e">
        <f>BK$133*計算_投入係数表!BK119</f>
        <v>#DIV/0!</v>
      </c>
      <c r="BL119" s="212" t="e">
        <f>BL$133*計算_投入係数表!BL119</f>
        <v>#DIV/0!</v>
      </c>
      <c r="BM119" s="212" t="e">
        <f>BM$133*計算_投入係数表!BM119</f>
        <v>#DIV/0!</v>
      </c>
      <c r="BN119" s="212" t="e">
        <f>BN$133*計算_投入係数表!BN119</f>
        <v>#DIV/0!</v>
      </c>
      <c r="BO119" s="212" t="e">
        <f>BO$133*計算_投入係数表!BO119</f>
        <v>#DIV/0!</v>
      </c>
      <c r="BP119" s="212" t="e">
        <f>BP$133*計算_投入係数表!BP119</f>
        <v>#DIV/0!</v>
      </c>
      <c r="BQ119" s="212" t="e">
        <f>BQ$133*計算_投入係数表!BQ119</f>
        <v>#DIV/0!</v>
      </c>
      <c r="BR119" s="212" t="e">
        <f>BR$133*計算_投入係数表!BR119</f>
        <v>#DIV/0!</v>
      </c>
      <c r="BS119" s="212" t="e">
        <f>BS$133*計算_投入係数表!BS119</f>
        <v>#DIV/0!</v>
      </c>
      <c r="BT119" s="212" t="e">
        <f>BT$133*計算_投入係数表!BT119</f>
        <v>#DIV/0!</v>
      </c>
      <c r="BU119" s="212" t="e">
        <f>BU$133*計算_投入係数表!BU119</f>
        <v>#DIV/0!</v>
      </c>
      <c r="BV119" s="212" t="e">
        <f>BV$133*計算_投入係数表!BV119</f>
        <v>#DIV/0!</v>
      </c>
      <c r="BW119" s="212" t="e">
        <f>BW$133*計算_投入係数表!BW119</f>
        <v>#DIV/0!</v>
      </c>
      <c r="BX119" s="212" t="e">
        <f>BX$133*計算_投入係数表!BX119</f>
        <v>#DIV/0!</v>
      </c>
      <c r="BY119" s="212" t="e">
        <f>BY$133*計算_投入係数表!BY119</f>
        <v>#DIV/0!</v>
      </c>
      <c r="BZ119" s="212" t="e">
        <f>BZ$133*計算_投入係数表!BZ119</f>
        <v>#DIV/0!</v>
      </c>
      <c r="CA119" s="212" t="e">
        <f>CA$133*計算_投入係数表!CA119</f>
        <v>#DIV/0!</v>
      </c>
      <c r="CB119" s="212" t="e">
        <f>CB$133*計算_投入係数表!CB119</f>
        <v>#DIV/0!</v>
      </c>
      <c r="CC119" s="212" t="e">
        <f>CC$133*計算_投入係数表!CC119</f>
        <v>#DIV/0!</v>
      </c>
      <c r="CD119" s="212" t="e">
        <f>CD$133*計算_投入係数表!CD119</f>
        <v>#DIV/0!</v>
      </c>
      <c r="CE119" s="212" t="e">
        <f>CE$133*計算_投入係数表!CE119</f>
        <v>#DIV/0!</v>
      </c>
      <c r="CF119" s="212" t="e">
        <f>CF$133*計算_投入係数表!CF119</f>
        <v>#DIV/0!</v>
      </c>
      <c r="CG119" s="212" t="e">
        <f>CG$133*計算_投入係数表!CG119</f>
        <v>#DIV/0!</v>
      </c>
      <c r="CH119" s="212" t="e">
        <f>CH$133*計算_投入係数表!CH119</f>
        <v>#DIV/0!</v>
      </c>
      <c r="CI119" s="212" t="e">
        <f>CI$133*計算_投入係数表!CI119</f>
        <v>#DIV/0!</v>
      </c>
      <c r="CJ119" s="212" t="e">
        <f>CJ$133*計算_投入係数表!CJ119</f>
        <v>#DIV/0!</v>
      </c>
      <c r="CK119" s="212" t="e">
        <f>CK$133*計算_投入係数表!CK119</f>
        <v>#DIV/0!</v>
      </c>
      <c r="CL119" s="212" t="e">
        <f>CL$133*計算_投入係数表!CL119</f>
        <v>#DIV/0!</v>
      </c>
      <c r="CM119" s="212" t="e">
        <f>CM$133*計算_投入係数表!CM119</f>
        <v>#DIV/0!</v>
      </c>
      <c r="CN119" s="212" t="e">
        <f>CN$133*計算_投入係数表!CN119</f>
        <v>#DIV/0!</v>
      </c>
      <c r="CO119" s="212" t="e">
        <f>CO$133*計算_投入係数表!CO119</f>
        <v>#DIV/0!</v>
      </c>
      <c r="CP119" s="212" t="e">
        <f>CP$133*計算_投入係数表!CP119</f>
        <v>#DIV/0!</v>
      </c>
      <c r="CQ119" s="212" t="e">
        <f>CQ$133*計算_投入係数表!CQ119</f>
        <v>#DIV/0!</v>
      </c>
      <c r="CR119" s="212" t="e">
        <f>CR$133*計算_投入係数表!CR119</f>
        <v>#DIV/0!</v>
      </c>
      <c r="CS119" s="212" t="e">
        <f>CS$133*計算_投入係数表!CS119</f>
        <v>#DIV/0!</v>
      </c>
      <c r="CT119" s="212" t="e">
        <f>CT$133*計算_投入係数表!CT119</f>
        <v>#DIV/0!</v>
      </c>
      <c r="CU119" s="212" t="e">
        <f>CU$133*計算_投入係数表!CU119</f>
        <v>#DIV/0!</v>
      </c>
      <c r="CV119" s="212" t="e">
        <f>CV$133*計算_投入係数表!CV119</f>
        <v>#DIV/0!</v>
      </c>
      <c r="CW119" s="212" t="e">
        <f>CW$133*計算_投入係数表!CW119</f>
        <v>#DIV/0!</v>
      </c>
      <c r="CX119" s="212" t="e">
        <f>CX$133*計算_投入係数表!CX119</f>
        <v>#DIV/0!</v>
      </c>
      <c r="CY119" s="212" t="e">
        <f>CY$133*計算_投入係数表!CY119</f>
        <v>#DIV/0!</v>
      </c>
      <c r="CZ119" s="212" t="e">
        <f>CZ$133*計算_投入係数表!CZ119</f>
        <v>#DIV/0!</v>
      </c>
      <c r="DA119" s="212" t="e">
        <f>DA$133*計算_投入係数表!DA119</f>
        <v>#DIV/0!</v>
      </c>
      <c r="DB119" s="212" t="e">
        <f>DB$133*計算_投入係数表!DB119</f>
        <v>#DIV/0!</v>
      </c>
      <c r="DC119" s="212" t="e">
        <f>DC$133*計算_投入係数表!DC119</f>
        <v>#DIV/0!</v>
      </c>
      <c r="DD119" s="212" t="e">
        <f>DD$133*計算_投入係数表!DD119</f>
        <v>#DIV/0!</v>
      </c>
      <c r="DE119" s="212" t="e">
        <f>DE$133*計算_投入係数表!DE119</f>
        <v>#DIV/0!</v>
      </c>
      <c r="DF119" s="212" t="e">
        <f>DF$133*計算_投入係数表!DF119</f>
        <v>#DIV/0!</v>
      </c>
      <c r="DG119" s="212" t="e">
        <f>DG$133*計算_投入係数表!DG119</f>
        <v>#DIV/0!</v>
      </c>
      <c r="DH119" s="212" t="e">
        <f>DH$133*計算_投入係数表!DH119</f>
        <v>#DIV/0!</v>
      </c>
      <c r="DI119" s="212" t="e">
        <f>DI$133*計算_投入係数表!DI119</f>
        <v>#DIV/0!</v>
      </c>
      <c r="DJ119" s="212" t="e">
        <f>DJ$133*計算_投入係数表!DJ119</f>
        <v>#DIV/0!</v>
      </c>
      <c r="DK119" s="212" t="e">
        <f>DK$133*計算_投入係数表!DK119</f>
        <v>#DIV/0!</v>
      </c>
      <c r="DL119" s="212" t="e">
        <f>DL$133*計算_投入係数表!DL119</f>
        <v>#DIV/0!</v>
      </c>
      <c r="DM119" s="212" t="e">
        <f>DM$133*計算_投入係数表!DM119</f>
        <v>#DIV/0!</v>
      </c>
      <c r="DN119" s="212" t="e">
        <f>DN$133*計算_投入係数表!DN119</f>
        <v>#DIV/0!</v>
      </c>
      <c r="DO119" s="212" t="e">
        <f>DO$133*計算_投入係数表!DO119</f>
        <v>#DIV/0!</v>
      </c>
      <c r="DP119" s="212" t="e">
        <f>DP$133*計算_投入係数表!DP119</f>
        <v>#DIV/0!</v>
      </c>
      <c r="DQ119" s="212" t="e">
        <f>DQ$133*計算_投入係数表!DQ119</f>
        <v>#DIV/0!</v>
      </c>
      <c r="DR119" s="212" t="e">
        <f>DR$133*計算_投入係数表!DR119</f>
        <v>#DIV/0!</v>
      </c>
      <c r="DS119" s="212" t="e">
        <f>DS$133*計算_投入係数表!DS119</f>
        <v>#DIV/0!</v>
      </c>
      <c r="DT119" s="213">
        <f t="shared" si="3"/>
        <v>0</v>
      </c>
      <c r="DU119" s="214">
        <f>SUMIF(振分, $C119, 入力_北海道基本取引表!DU$4:DU$124)*($DV$140/$DW$140)</f>
        <v>0</v>
      </c>
      <c r="DV119" s="214">
        <f>SUMIF(振分, $C119, 入力_北海道基本取引表!DV$4:DV$124)*(入力!$D$718/入力!$F$718)</f>
        <v>0</v>
      </c>
      <c r="DW119" s="214">
        <f>SUMIF(振分, $C119, 入力_北海道基本取引表!DW$4:DW$124)*(計算_基本取引表_調整前!$DV$141/計算_基本取引表_調整前!$DW$141)</f>
        <v>0</v>
      </c>
      <c r="DX119" s="214">
        <f>SUMIF(振分, $C119, 入力_北海道基本取引表!DX$4:DX$124)*(計算_基本取引表_調整前!$DV$142/計算_基本取引表_調整前!$DW$142)</f>
        <v>0</v>
      </c>
      <c r="DY119" s="214">
        <f>SUMIF(振分, $C119, 入力_北海道基本取引表!DY$4:DY$124)*(入力!$D$700/入力!$F$700)</f>
        <v>0</v>
      </c>
      <c r="DZ119" s="214">
        <f>SUMIF(振分, $C119, 入力_北海道基本取引表!DZ$4:DZ$124)*($DV$140/$DW$140)</f>
        <v>0</v>
      </c>
      <c r="EA119" s="214" t="e">
        <f>SUMIF(振分, $C119, 入力_北海道基本取引表!EA$4:EA$124)*($EJ119/SUMIF(振分, $C119, 入力_北海道基本取引表!$EO$4:$EO$124))</f>
        <v>#DIV/0!</v>
      </c>
      <c r="EB119" s="214"/>
      <c r="EC119" s="215" t="e">
        <f t="shared" si="4"/>
        <v>#DIV/0!</v>
      </c>
      <c r="ED119" s="216" t="e">
        <f t="shared" si="5"/>
        <v>#DIV/0!</v>
      </c>
      <c r="EE119" s="214"/>
      <c r="EF119" s="216"/>
      <c r="EG119" s="216"/>
      <c r="EH119" s="214"/>
      <c r="EI119" s="216"/>
      <c r="EJ119" s="216">
        <v>0</v>
      </c>
    </row>
    <row r="120" spans="2:140" s="6" customFormat="1" ht="12" x14ac:dyDescent="0.25">
      <c r="B120" s="53" t="s">
        <v>564</v>
      </c>
      <c r="C120" s="192" t="str">
        <v>-</v>
      </c>
      <c r="D120" s="211">
        <f>D$133*計算_投入係数表!D120</f>
        <v>0</v>
      </c>
      <c r="E120" s="212">
        <f>E$133*計算_投入係数表!E120</f>
        <v>0</v>
      </c>
      <c r="F120" s="212">
        <f>F$133*計算_投入係数表!F120</f>
        <v>0</v>
      </c>
      <c r="G120" s="212">
        <f>G$133*計算_投入係数表!G120</f>
        <v>0</v>
      </c>
      <c r="H120" s="212">
        <f>H$133*計算_投入係数表!H120</f>
        <v>0</v>
      </c>
      <c r="I120" s="212">
        <f>I$133*計算_投入係数表!I120</f>
        <v>0</v>
      </c>
      <c r="J120" s="212">
        <f>J$133*計算_投入係数表!J120</f>
        <v>0</v>
      </c>
      <c r="K120" s="212">
        <f>K$133*計算_投入係数表!K120</f>
        <v>0</v>
      </c>
      <c r="L120" s="212">
        <f>L$133*計算_投入係数表!L120</f>
        <v>0</v>
      </c>
      <c r="M120" s="212">
        <f>M$133*計算_投入係数表!M120</f>
        <v>0</v>
      </c>
      <c r="N120" s="212">
        <f>N$133*計算_投入係数表!N120</f>
        <v>0</v>
      </c>
      <c r="O120" s="212">
        <f>O$133*計算_投入係数表!O120</f>
        <v>0</v>
      </c>
      <c r="P120" s="212">
        <f>P$133*計算_投入係数表!P120</f>
        <v>0</v>
      </c>
      <c r="Q120" s="212" t="e">
        <f>Q$133*計算_投入係数表!Q120</f>
        <v>#DIV/0!</v>
      </c>
      <c r="R120" s="212" t="e">
        <f>R$133*計算_投入係数表!R120</f>
        <v>#DIV/0!</v>
      </c>
      <c r="S120" s="212" t="e">
        <f>S$133*計算_投入係数表!S120</f>
        <v>#DIV/0!</v>
      </c>
      <c r="T120" s="212" t="e">
        <f>T$133*計算_投入係数表!T120</f>
        <v>#DIV/0!</v>
      </c>
      <c r="U120" s="212" t="e">
        <f>U$133*計算_投入係数表!U120</f>
        <v>#DIV/0!</v>
      </c>
      <c r="V120" s="212" t="e">
        <f>V$133*計算_投入係数表!V120</f>
        <v>#DIV/0!</v>
      </c>
      <c r="W120" s="212" t="e">
        <f>W$133*計算_投入係数表!W120</f>
        <v>#DIV/0!</v>
      </c>
      <c r="X120" s="212" t="e">
        <f>X$133*計算_投入係数表!X120</f>
        <v>#DIV/0!</v>
      </c>
      <c r="Y120" s="212" t="e">
        <f>Y$133*計算_投入係数表!Y120</f>
        <v>#DIV/0!</v>
      </c>
      <c r="Z120" s="212" t="e">
        <f>Z$133*計算_投入係数表!Z120</f>
        <v>#DIV/0!</v>
      </c>
      <c r="AA120" s="212" t="e">
        <f>AA$133*計算_投入係数表!AA120</f>
        <v>#DIV/0!</v>
      </c>
      <c r="AB120" s="212" t="e">
        <f>AB$133*計算_投入係数表!AB120</f>
        <v>#DIV/0!</v>
      </c>
      <c r="AC120" s="212" t="e">
        <f>AC$133*計算_投入係数表!AC120</f>
        <v>#DIV/0!</v>
      </c>
      <c r="AD120" s="212" t="e">
        <f>AD$133*計算_投入係数表!AD120</f>
        <v>#DIV/0!</v>
      </c>
      <c r="AE120" s="212" t="e">
        <f>AE$133*計算_投入係数表!AE120</f>
        <v>#DIV/0!</v>
      </c>
      <c r="AF120" s="212" t="e">
        <f>AF$133*計算_投入係数表!AF120</f>
        <v>#DIV/0!</v>
      </c>
      <c r="AG120" s="212" t="e">
        <f>AG$133*計算_投入係数表!AG120</f>
        <v>#DIV/0!</v>
      </c>
      <c r="AH120" s="212" t="e">
        <f>AH$133*計算_投入係数表!AH120</f>
        <v>#DIV/0!</v>
      </c>
      <c r="AI120" s="212" t="e">
        <f>AI$133*計算_投入係数表!AI120</f>
        <v>#DIV/0!</v>
      </c>
      <c r="AJ120" s="212" t="e">
        <f>AJ$133*計算_投入係数表!AJ120</f>
        <v>#DIV/0!</v>
      </c>
      <c r="AK120" s="212" t="e">
        <f>AK$133*計算_投入係数表!AK120</f>
        <v>#DIV/0!</v>
      </c>
      <c r="AL120" s="212" t="e">
        <f>AL$133*計算_投入係数表!AL120</f>
        <v>#DIV/0!</v>
      </c>
      <c r="AM120" s="212" t="e">
        <f>AM$133*計算_投入係数表!AM120</f>
        <v>#DIV/0!</v>
      </c>
      <c r="AN120" s="212" t="e">
        <f>AN$133*計算_投入係数表!AN120</f>
        <v>#DIV/0!</v>
      </c>
      <c r="AO120" s="212" t="e">
        <f>AO$133*計算_投入係数表!AO120</f>
        <v>#DIV/0!</v>
      </c>
      <c r="AP120" s="212" t="e">
        <f>AP$133*計算_投入係数表!AP120</f>
        <v>#DIV/0!</v>
      </c>
      <c r="AQ120" s="212" t="e">
        <f>AQ$133*計算_投入係数表!AQ120</f>
        <v>#DIV/0!</v>
      </c>
      <c r="AR120" s="212" t="e">
        <f>AR$133*計算_投入係数表!AR120</f>
        <v>#DIV/0!</v>
      </c>
      <c r="AS120" s="212" t="e">
        <f>AS$133*計算_投入係数表!AS120</f>
        <v>#DIV/0!</v>
      </c>
      <c r="AT120" s="212" t="e">
        <f>AT$133*計算_投入係数表!AT120</f>
        <v>#DIV/0!</v>
      </c>
      <c r="AU120" s="212" t="e">
        <f>AU$133*計算_投入係数表!AU120</f>
        <v>#DIV/0!</v>
      </c>
      <c r="AV120" s="212" t="e">
        <f>AV$133*計算_投入係数表!AV120</f>
        <v>#DIV/0!</v>
      </c>
      <c r="AW120" s="212" t="e">
        <f>AW$133*計算_投入係数表!AW120</f>
        <v>#DIV/0!</v>
      </c>
      <c r="AX120" s="212" t="e">
        <f>AX$133*計算_投入係数表!AX120</f>
        <v>#DIV/0!</v>
      </c>
      <c r="AY120" s="212" t="e">
        <f>AY$133*計算_投入係数表!AY120</f>
        <v>#DIV/0!</v>
      </c>
      <c r="AZ120" s="212" t="e">
        <f>AZ$133*計算_投入係数表!AZ120</f>
        <v>#DIV/0!</v>
      </c>
      <c r="BA120" s="212" t="e">
        <f>BA$133*計算_投入係数表!BA120</f>
        <v>#DIV/0!</v>
      </c>
      <c r="BB120" s="212" t="e">
        <f>BB$133*計算_投入係数表!BB120</f>
        <v>#DIV/0!</v>
      </c>
      <c r="BC120" s="212" t="e">
        <f>BC$133*計算_投入係数表!BC120</f>
        <v>#DIV/0!</v>
      </c>
      <c r="BD120" s="212" t="e">
        <f>BD$133*計算_投入係数表!BD120</f>
        <v>#DIV/0!</v>
      </c>
      <c r="BE120" s="212" t="e">
        <f>BE$133*計算_投入係数表!BE120</f>
        <v>#DIV/0!</v>
      </c>
      <c r="BF120" s="212" t="e">
        <f>BF$133*計算_投入係数表!BF120</f>
        <v>#DIV/0!</v>
      </c>
      <c r="BG120" s="212" t="e">
        <f>BG$133*計算_投入係数表!BG120</f>
        <v>#DIV/0!</v>
      </c>
      <c r="BH120" s="212" t="e">
        <f>BH$133*計算_投入係数表!BH120</f>
        <v>#DIV/0!</v>
      </c>
      <c r="BI120" s="212" t="e">
        <f>BI$133*計算_投入係数表!BI120</f>
        <v>#DIV/0!</v>
      </c>
      <c r="BJ120" s="212" t="e">
        <f>BJ$133*計算_投入係数表!BJ120</f>
        <v>#DIV/0!</v>
      </c>
      <c r="BK120" s="212" t="e">
        <f>BK$133*計算_投入係数表!BK120</f>
        <v>#DIV/0!</v>
      </c>
      <c r="BL120" s="212" t="e">
        <f>BL$133*計算_投入係数表!BL120</f>
        <v>#DIV/0!</v>
      </c>
      <c r="BM120" s="212" t="e">
        <f>BM$133*計算_投入係数表!BM120</f>
        <v>#DIV/0!</v>
      </c>
      <c r="BN120" s="212" t="e">
        <f>BN$133*計算_投入係数表!BN120</f>
        <v>#DIV/0!</v>
      </c>
      <c r="BO120" s="212" t="e">
        <f>BO$133*計算_投入係数表!BO120</f>
        <v>#DIV/0!</v>
      </c>
      <c r="BP120" s="212" t="e">
        <f>BP$133*計算_投入係数表!BP120</f>
        <v>#DIV/0!</v>
      </c>
      <c r="BQ120" s="212" t="e">
        <f>BQ$133*計算_投入係数表!BQ120</f>
        <v>#DIV/0!</v>
      </c>
      <c r="BR120" s="212" t="e">
        <f>BR$133*計算_投入係数表!BR120</f>
        <v>#DIV/0!</v>
      </c>
      <c r="BS120" s="212" t="e">
        <f>BS$133*計算_投入係数表!BS120</f>
        <v>#DIV/0!</v>
      </c>
      <c r="BT120" s="212" t="e">
        <f>BT$133*計算_投入係数表!BT120</f>
        <v>#DIV/0!</v>
      </c>
      <c r="BU120" s="212" t="e">
        <f>BU$133*計算_投入係数表!BU120</f>
        <v>#DIV/0!</v>
      </c>
      <c r="BV120" s="212" t="e">
        <f>BV$133*計算_投入係数表!BV120</f>
        <v>#DIV/0!</v>
      </c>
      <c r="BW120" s="212" t="e">
        <f>BW$133*計算_投入係数表!BW120</f>
        <v>#DIV/0!</v>
      </c>
      <c r="BX120" s="212" t="e">
        <f>BX$133*計算_投入係数表!BX120</f>
        <v>#DIV/0!</v>
      </c>
      <c r="BY120" s="212" t="e">
        <f>BY$133*計算_投入係数表!BY120</f>
        <v>#DIV/0!</v>
      </c>
      <c r="BZ120" s="212" t="e">
        <f>BZ$133*計算_投入係数表!BZ120</f>
        <v>#DIV/0!</v>
      </c>
      <c r="CA120" s="212" t="e">
        <f>CA$133*計算_投入係数表!CA120</f>
        <v>#DIV/0!</v>
      </c>
      <c r="CB120" s="212" t="e">
        <f>CB$133*計算_投入係数表!CB120</f>
        <v>#DIV/0!</v>
      </c>
      <c r="CC120" s="212" t="e">
        <f>CC$133*計算_投入係数表!CC120</f>
        <v>#DIV/0!</v>
      </c>
      <c r="CD120" s="212" t="e">
        <f>CD$133*計算_投入係数表!CD120</f>
        <v>#DIV/0!</v>
      </c>
      <c r="CE120" s="212" t="e">
        <f>CE$133*計算_投入係数表!CE120</f>
        <v>#DIV/0!</v>
      </c>
      <c r="CF120" s="212" t="e">
        <f>CF$133*計算_投入係数表!CF120</f>
        <v>#DIV/0!</v>
      </c>
      <c r="CG120" s="212" t="e">
        <f>CG$133*計算_投入係数表!CG120</f>
        <v>#DIV/0!</v>
      </c>
      <c r="CH120" s="212" t="e">
        <f>CH$133*計算_投入係数表!CH120</f>
        <v>#DIV/0!</v>
      </c>
      <c r="CI120" s="212" t="e">
        <f>CI$133*計算_投入係数表!CI120</f>
        <v>#DIV/0!</v>
      </c>
      <c r="CJ120" s="212" t="e">
        <f>CJ$133*計算_投入係数表!CJ120</f>
        <v>#DIV/0!</v>
      </c>
      <c r="CK120" s="212" t="e">
        <f>CK$133*計算_投入係数表!CK120</f>
        <v>#DIV/0!</v>
      </c>
      <c r="CL120" s="212" t="e">
        <f>CL$133*計算_投入係数表!CL120</f>
        <v>#DIV/0!</v>
      </c>
      <c r="CM120" s="212" t="e">
        <f>CM$133*計算_投入係数表!CM120</f>
        <v>#DIV/0!</v>
      </c>
      <c r="CN120" s="212" t="e">
        <f>CN$133*計算_投入係数表!CN120</f>
        <v>#DIV/0!</v>
      </c>
      <c r="CO120" s="212" t="e">
        <f>CO$133*計算_投入係数表!CO120</f>
        <v>#DIV/0!</v>
      </c>
      <c r="CP120" s="212" t="e">
        <f>CP$133*計算_投入係数表!CP120</f>
        <v>#DIV/0!</v>
      </c>
      <c r="CQ120" s="212" t="e">
        <f>CQ$133*計算_投入係数表!CQ120</f>
        <v>#DIV/0!</v>
      </c>
      <c r="CR120" s="212" t="e">
        <f>CR$133*計算_投入係数表!CR120</f>
        <v>#DIV/0!</v>
      </c>
      <c r="CS120" s="212" t="e">
        <f>CS$133*計算_投入係数表!CS120</f>
        <v>#DIV/0!</v>
      </c>
      <c r="CT120" s="212" t="e">
        <f>CT$133*計算_投入係数表!CT120</f>
        <v>#DIV/0!</v>
      </c>
      <c r="CU120" s="212" t="e">
        <f>CU$133*計算_投入係数表!CU120</f>
        <v>#DIV/0!</v>
      </c>
      <c r="CV120" s="212" t="e">
        <f>CV$133*計算_投入係数表!CV120</f>
        <v>#DIV/0!</v>
      </c>
      <c r="CW120" s="212" t="e">
        <f>CW$133*計算_投入係数表!CW120</f>
        <v>#DIV/0!</v>
      </c>
      <c r="CX120" s="212" t="e">
        <f>CX$133*計算_投入係数表!CX120</f>
        <v>#DIV/0!</v>
      </c>
      <c r="CY120" s="212" t="e">
        <f>CY$133*計算_投入係数表!CY120</f>
        <v>#DIV/0!</v>
      </c>
      <c r="CZ120" s="212" t="e">
        <f>CZ$133*計算_投入係数表!CZ120</f>
        <v>#DIV/0!</v>
      </c>
      <c r="DA120" s="212" t="e">
        <f>DA$133*計算_投入係数表!DA120</f>
        <v>#DIV/0!</v>
      </c>
      <c r="DB120" s="212" t="e">
        <f>DB$133*計算_投入係数表!DB120</f>
        <v>#DIV/0!</v>
      </c>
      <c r="DC120" s="212" t="e">
        <f>DC$133*計算_投入係数表!DC120</f>
        <v>#DIV/0!</v>
      </c>
      <c r="DD120" s="212" t="e">
        <f>DD$133*計算_投入係数表!DD120</f>
        <v>#DIV/0!</v>
      </c>
      <c r="DE120" s="212" t="e">
        <f>DE$133*計算_投入係数表!DE120</f>
        <v>#DIV/0!</v>
      </c>
      <c r="DF120" s="212" t="e">
        <f>DF$133*計算_投入係数表!DF120</f>
        <v>#DIV/0!</v>
      </c>
      <c r="DG120" s="212" t="e">
        <f>DG$133*計算_投入係数表!DG120</f>
        <v>#DIV/0!</v>
      </c>
      <c r="DH120" s="212" t="e">
        <f>DH$133*計算_投入係数表!DH120</f>
        <v>#DIV/0!</v>
      </c>
      <c r="DI120" s="212" t="e">
        <f>DI$133*計算_投入係数表!DI120</f>
        <v>#DIV/0!</v>
      </c>
      <c r="DJ120" s="212" t="e">
        <f>DJ$133*計算_投入係数表!DJ120</f>
        <v>#DIV/0!</v>
      </c>
      <c r="DK120" s="212" t="e">
        <f>DK$133*計算_投入係数表!DK120</f>
        <v>#DIV/0!</v>
      </c>
      <c r="DL120" s="212" t="e">
        <f>DL$133*計算_投入係数表!DL120</f>
        <v>#DIV/0!</v>
      </c>
      <c r="DM120" s="212" t="e">
        <f>DM$133*計算_投入係数表!DM120</f>
        <v>#DIV/0!</v>
      </c>
      <c r="DN120" s="212" t="e">
        <f>DN$133*計算_投入係数表!DN120</f>
        <v>#DIV/0!</v>
      </c>
      <c r="DO120" s="212" t="e">
        <f>DO$133*計算_投入係数表!DO120</f>
        <v>#DIV/0!</v>
      </c>
      <c r="DP120" s="212" t="e">
        <f>DP$133*計算_投入係数表!DP120</f>
        <v>#DIV/0!</v>
      </c>
      <c r="DQ120" s="212" t="e">
        <f>DQ$133*計算_投入係数表!DQ120</f>
        <v>#DIV/0!</v>
      </c>
      <c r="DR120" s="212" t="e">
        <f>DR$133*計算_投入係数表!DR120</f>
        <v>#DIV/0!</v>
      </c>
      <c r="DS120" s="212" t="e">
        <f>DS$133*計算_投入係数表!DS120</f>
        <v>#DIV/0!</v>
      </c>
      <c r="DT120" s="213">
        <f t="shared" si="3"/>
        <v>0</v>
      </c>
      <c r="DU120" s="214">
        <f>SUMIF(振分, $C120, 入力_北海道基本取引表!DU$4:DU$124)*($DV$140/$DW$140)</f>
        <v>0</v>
      </c>
      <c r="DV120" s="214">
        <f>SUMIF(振分, $C120, 入力_北海道基本取引表!DV$4:DV$124)*(入力!$D$718/入力!$F$718)</f>
        <v>0</v>
      </c>
      <c r="DW120" s="214">
        <f>SUMIF(振分, $C120, 入力_北海道基本取引表!DW$4:DW$124)*(計算_基本取引表_調整前!$DV$141/計算_基本取引表_調整前!$DW$141)</f>
        <v>0</v>
      </c>
      <c r="DX120" s="214">
        <f>SUMIF(振分, $C120, 入力_北海道基本取引表!DX$4:DX$124)*(計算_基本取引表_調整前!$DV$142/計算_基本取引表_調整前!$DW$142)</f>
        <v>0</v>
      </c>
      <c r="DY120" s="214">
        <f>SUMIF(振分, $C120, 入力_北海道基本取引表!DY$4:DY$124)*(入力!$D$700/入力!$F$700)</f>
        <v>0</v>
      </c>
      <c r="DZ120" s="214">
        <f>SUMIF(振分, $C120, 入力_北海道基本取引表!DZ$4:DZ$124)*($DV$140/$DW$140)</f>
        <v>0</v>
      </c>
      <c r="EA120" s="214" t="e">
        <f>SUMIF(振分, $C120, 入力_北海道基本取引表!EA$4:EA$124)*($EJ120/SUMIF(振分, $C120, 入力_北海道基本取引表!$EO$4:$EO$124))</f>
        <v>#DIV/0!</v>
      </c>
      <c r="EB120" s="214"/>
      <c r="EC120" s="215" t="e">
        <f t="shared" si="4"/>
        <v>#DIV/0!</v>
      </c>
      <c r="ED120" s="216" t="e">
        <f t="shared" si="5"/>
        <v>#DIV/0!</v>
      </c>
      <c r="EE120" s="214"/>
      <c r="EF120" s="216"/>
      <c r="EG120" s="216"/>
      <c r="EH120" s="214"/>
      <c r="EI120" s="216"/>
      <c r="EJ120" s="216">
        <v>0</v>
      </c>
    </row>
    <row r="121" spans="2:140" s="6" customFormat="1" ht="12" x14ac:dyDescent="0.25">
      <c r="B121" s="53" t="s">
        <v>565</v>
      </c>
      <c r="C121" s="192" t="str">
        <v>-</v>
      </c>
      <c r="D121" s="211">
        <f>D$133*計算_投入係数表!D121</f>
        <v>0</v>
      </c>
      <c r="E121" s="212">
        <f>E$133*計算_投入係数表!E121</f>
        <v>0</v>
      </c>
      <c r="F121" s="212">
        <f>F$133*計算_投入係数表!F121</f>
        <v>0</v>
      </c>
      <c r="G121" s="212">
        <f>G$133*計算_投入係数表!G121</f>
        <v>0</v>
      </c>
      <c r="H121" s="212">
        <f>H$133*計算_投入係数表!H121</f>
        <v>0</v>
      </c>
      <c r="I121" s="212">
        <f>I$133*計算_投入係数表!I121</f>
        <v>0</v>
      </c>
      <c r="J121" s="212">
        <f>J$133*計算_投入係数表!J121</f>
        <v>0</v>
      </c>
      <c r="K121" s="212">
        <f>K$133*計算_投入係数表!K121</f>
        <v>0</v>
      </c>
      <c r="L121" s="212">
        <f>L$133*計算_投入係数表!L121</f>
        <v>0</v>
      </c>
      <c r="M121" s="212">
        <f>M$133*計算_投入係数表!M121</f>
        <v>0</v>
      </c>
      <c r="N121" s="212">
        <f>N$133*計算_投入係数表!N121</f>
        <v>0</v>
      </c>
      <c r="O121" s="212">
        <f>O$133*計算_投入係数表!O121</f>
        <v>0</v>
      </c>
      <c r="P121" s="212">
        <f>P$133*計算_投入係数表!P121</f>
        <v>0</v>
      </c>
      <c r="Q121" s="212" t="e">
        <f>Q$133*計算_投入係数表!Q121</f>
        <v>#DIV/0!</v>
      </c>
      <c r="R121" s="212" t="e">
        <f>R$133*計算_投入係数表!R121</f>
        <v>#DIV/0!</v>
      </c>
      <c r="S121" s="212" t="e">
        <f>S$133*計算_投入係数表!S121</f>
        <v>#DIV/0!</v>
      </c>
      <c r="T121" s="212" t="e">
        <f>T$133*計算_投入係数表!T121</f>
        <v>#DIV/0!</v>
      </c>
      <c r="U121" s="212" t="e">
        <f>U$133*計算_投入係数表!U121</f>
        <v>#DIV/0!</v>
      </c>
      <c r="V121" s="212" t="e">
        <f>V$133*計算_投入係数表!V121</f>
        <v>#DIV/0!</v>
      </c>
      <c r="W121" s="212" t="e">
        <f>W$133*計算_投入係数表!W121</f>
        <v>#DIV/0!</v>
      </c>
      <c r="X121" s="212" t="e">
        <f>X$133*計算_投入係数表!X121</f>
        <v>#DIV/0!</v>
      </c>
      <c r="Y121" s="212" t="e">
        <f>Y$133*計算_投入係数表!Y121</f>
        <v>#DIV/0!</v>
      </c>
      <c r="Z121" s="212" t="e">
        <f>Z$133*計算_投入係数表!Z121</f>
        <v>#DIV/0!</v>
      </c>
      <c r="AA121" s="212" t="e">
        <f>AA$133*計算_投入係数表!AA121</f>
        <v>#DIV/0!</v>
      </c>
      <c r="AB121" s="212" t="e">
        <f>AB$133*計算_投入係数表!AB121</f>
        <v>#DIV/0!</v>
      </c>
      <c r="AC121" s="212" t="e">
        <f>AC$133*計算_投入係数表!AC121</f>
        <v>#DIV/0!</v>
      </c>
      <c r="AD121" s="212" t="e">
        <f>AD$133*計算_投入係数表!AD121</f>
        <v>#DIV/0!</v>
      </c>
      <c r="AE121" s="212" t="e">
        <f>AE$133*計算_投入係数表!AE121</f>
        <v>#DIV/0!</v>
      </c>
      <c r="AF121" s="212" t="e">
        <f>AF$133*計算_投入係数表!AF121</f>
        <v>#DIV/0!</v>
      </c>
      <c r="AG121" s="212" t="e">
        <f>AG$133*計算_投入係数表!AG121</f>
        <v>#DIV/0!</v>
      </c>
      <c r="AH121" s="212" t="e">
        <f>AH$133*計算_投入係数表!AH121</f>
        <v>#DIV/0!</v>
      </c>
      <c r="AI121" s="212" t="e">
        <f>AI$133*計算_投入係数表!AI121</f>
        <v>#DIV/0!</v>
      </c>
      <c r="AJ121" s="212" t="e">
        <f>AJ$133*計算_投入係数表!AJ121</f>
        <v>#DIV/0!</v>
      </c>
      <c r="AK121" s="212" t="e">
        <f>AK$133*計算_投入係数表!AK121</f>
        <v>#DIV/0!</v>
      </c>
      <c r="AL121" s="212" t="e">
        <f>AL$133*計算_投入係数表!AL121</f>
        <v>#DIV/0!</v>
      </c>
      <c r="AM121" s="212" t="e">
        <f>AM$133*計算_投入係数表!AM121</f>
        <v>#DIV/0!</v>
      </c>
      <c r="AN121" s="212" t="e">
        <f>AN$133*計算_投入係数表!AN121</f>
        <v>#DIV/0!</v>
      </c>
      <c r="AO121" s="212" t="e">
        <f>AO$133*計算_投入係数表!AO121</f>
        <v>#DIV/0!</v>
      </c>
      <c r="AP121" s="212" t="e">
        <f>AP$133*計算_投入係数表!AP121</f>
        <v>#DIV/0!</v>
      </c>
      <c r="AQ121" s="212" t="e">
        <f>AQ$133*計算_投入係数表!AQ121</f>
        <v>#DIV/0!</v>
      </c>
      <c r="AR121" s="212" t="e">
        <f>AR$133*計算_投入係数表!AR121</f>
        <v>#DIV/0!</v>
      </c>
      <c r="AS121" s="212" t="e">
        <f>AS$133*計算_投入係数表!AS121</f>
        <v>#DIV/0!</v>
      </c>
      <c r="AT121" s="212" t="e">
        <f>AT$133*計算_投入係数表!AT121</f>
        <v>#DIV/0!</v>
      </c>
      <c r="AU121" s="212" t="e">
        <f>AU$133*計算_投入係数表!AU121</f>
        <v>#DIV/0!</v>
      </c>
      <c r="AV121" s="212" t="e">
        <f>AV$133*計算_投入係数表!AV121</f>
        <v>#DIV/0!</v>
      </c>
      <c r="AW121" s="212" t="e">
        <f>AW$133*計算_投入係数表!AW121</f>
        <v>#DIV/0!</v>
      </c>
      <c r="AX121" s="212" t="e">
        <f>AX$133*計算_投入係数表!AX121</f>
        <v>#DIV/0!</v>
      </c>
      <c r="AY121" s="212" t="e">
        <f>AY$133*計算_投入係数表!AY121</f>
        <v>#DIV/0!</v>
      </c>
      <c r="AZ121" s="212" t="e">
        <f>AZ$133*計算_投入係数表!AZ121</f>
        <v>#DIV/0!</v>
      </c>
      <c r="BA121" s="212" t="e">
        <f>BA$133*計算_投入係数表!BA121</f>
        <v>#DIV/0!</v>
      </c>
      <c r="BB121" s="212" t="e">
        <f>BB$133*計算_投入係数表!BB121</f>
        <v>#DIV/0!</v>
      </c>
      <c r="BC121" s="212" t="e">
        <f>BC$133*計算_投入係数表!BC121</f>
        <v>#DIV/0!</v>
      </c>
      <c r="BD121" s="212" t="e">
        <f>BD$133*計算_投入係数表!BD121</f>
        <v>#DIV/0!</v>
      </c>
      <c r="BE121" s="212" t="e">
        <f>BE$133*計算_投入係数表!BE121</f>
        <v>#DIV/0!</v>
      </c>
      <c r="BF121" s="212" t="e">
        <f>BF$133*計算_投入係数表!BF121</f>
        <v>#DIV/0!</v>
      </c>
      <c r="BG121" s="212" t="e">
        <f>BG$133*計算_投入係数表!BG121</f>
        <v>#DIV/0!</v>
      </c>
      <c r="BH121" s="212" t="e">
        <f>BH$133*計算_投入係数表!BH121</f>
        <v>#DIV/0!</v>
      </c>
      <c r="BI121" s="212" t="e">
        <f>BI$133*計算_投入係数表!BI121</f>
        <v>#DIV/0!</v>
      </c>
      <c r="BJ121" s="212" t="e">
        <f>BJ$133*計算_投入係数表!BJ121</f>
        <v>#DIV/0!</v>
      </c>
      <c r="BK121" s="212" t="e">
        <f>BK$133*計算_投入係数表!BK121</f>
        <v>#DIV/0!</v>
      </c>
      <c r="BL121" s="212" t="e">
        <f>BL$133*計算_投入係数表!BL121</f>
        <v>#DIV/0!</v>
      </c>
      <c r="BM121" s="212" t="e">
        <f>BM$133*計算_投入係数表!BM121</f>
        <v>#DIV/0!</v>
      </c>
      <c r="BN121" s="212" t="e">
        <f>BN$133*計算_投入係数表!BN121</f>
        <v>#DIV/0!</v>
      </c>
      <c r="BO121" s="212" t="e">
        <f>BO$133*計算_投入係数表!BO121</f>
        <v>#DIV/0!</v>
      </c>
      <c r="BP121" s="212" t="e">
        <f>BP$133*計算_投入係数表!BP121</f>
        <v>#DIV/0!</v>
      </c>
      <c r="BQ121" s="212" t="e">
        <f>BQ$133*計算_投入係数表!BQ121</f>
        <v>#DIV/0!</v>
      </c>
      <c r="BR121" s="212" t="e">
        <f>BR$133*計算_投入係数表!BR121</f>
        <v>#DIV/0!</v>
      </c>
      <c r="BS121" s="212" t="e">
        <f>BS$133*計算_投入係数表!BS121</f>
        <v>#DIV/0!</v>
      </c>
      <c r="BT121" s="212" t="e">
        <f>BT$133*計算_投入係数表!BT121</f>
        <v>#DIV/0!</v>
      </c>
      <c r="BU121" s="212" t="e">
        <f>BU$133*計算_投入係数表!BU121</f>
        <v>#DIV/0!</v>
      </c>
      <c r="BV121" s="212" t="e">
        <f>BV$133*計算_投入係数表!BV121</f>
        <v>#DIV/0!</v>
      </c>
      <c r="BW121" s="212" t="e">
        <f>BW$133*計算_投入係数表!BW121</f>
        <v>#DIV/0!</v>
      </c>
      <c r="BX121" s="212" t="e">
        <f>BX$133*計算_投入係数表!BX121</f>
        <v>#DIV/0!</v>
      </c>
      <c r="BY121" s="212" t="e">
        <f>BY$133*計算_投入係数表!BY121</f>
        <v>#DIV/0!</v>
      </c>
      <c r="BZ121" s="212" t="e">
        <f>BZ$133*計算_投入係数表!BZ121</f>
        <v>#DIV/0!</v>
      </c>
      <c r="CA121" s="212" t="e">
        <f>CA$133*計算_投入係数表!CA121</f>
        <v>#DIV/0!</v>
      </c>
      <c r="CB121" s="212" t="e">
        <f>CB$133*計算_投入係数表!CB121</f>
        <v>#DIV/0!</v>
      </c>
      <c r="CC121" s="212" t="e">
        <f>CC$133*計算_投入係数表!CC121</f>
        <v>#DIV/0!</v>
      </c>
      <c r="CD121" s="212" t="e">
        <f>CD$133*計算_投入係数表!CD121</f>
        <v>#DIV/0!</v>
      </c>
      <c r="CE121" s="212" t="e">
        <f>CE$133*計算_投入係数表!CE121</f>
        <v>#DIV/0!</v>
      </c>
      <c r="CF121" s="212" t="e">
        <f>CF$133*計算_投入係数表!CF121</f>
        <v>#DIV/0!</v>
      </c>
      <c r="CG121" s="212" t="e">
        <f>CG$133*計算_投入係数表!CG121</f>
        <v>#DIV/0!</v>
      </c>
      <c r="CH121" s="212" t="e">
        <f>CH$133*計算_投入係数表!CH121</f>
        <v>#DIV/0!</v>
      </c>
      <c r="CI121" s="212" t="e">
        <f>CI$133*計算_投入係数表!CI121</f>
        <v>#DIV/0!</v>
      </c>
      <c r="CJ121" s="212" t="e">
        <f>CJ$133*計算_投入係数表!CJ121</f>
        <v>#DIV/0!</v>
      </c>
      <c r="CK121" s="212" t="e">
        <f>CK$133*計算_投入係数表!CK121</f>
        <v>#DIV/0!</v>
      </c>
      <c r="CL121" s="212" t="e">
        <f>CL$133*計算_投入係数表!CL121</f>
        <v>#DIV/0!</v>
      </c>
      <c r="CM121" s="212" t="e">
        <f>CM$133*計算_投入係数表!CM121</f>
        <v>#DIV/0!</v>
      </c>
      <c r="CN121" s="212" t="e">
        <f>CN$133*計算_投入係数表!CN121</f>
        <v>#DIV/0!</v>
      </c>
      <c r="CO121" s="212" t="e">
        <f>CO$133*計算_投入係数表!CO121</f>
        <v>#DIV/0!</v>
      </c>
      <c r="CP121" s="212" t="e">
        <f>CP$133*計算_投入係数表!CP121</f>
        <v>#DIV/0!</v>
      </c>
      <c r="CQ121" s="212" t="e">
        <f>CQ$133*計算_投入係数表!CQ121</f>
        <v>#DIV/0!</v>
      </c>
      <c r="CR121" s="212" t="e">
        <f>CR$133*計算_投入係数表!CR121</f>
        <v>#DIV/0!</v>
      </c>
      <c r="CS121" s="212" t="e">
        <f>CS$133*計算_投入係数表!CS121</f>
        <v>#DIV/0!</v>
      </c>
      <c r="CT121" s="212" t="e">
        <f>CT$133*計算_投入係数表!CT121</f>
        <v>#DIV/0!</v>
      </c>
      <c r="CU121" s="212" t="e">
        <f>CU$133*計算_投入係数表!CU121</f>
        <v>#DIV/0!</v>
      </c>
      <c r="CV121" s="212" t="e">
        <f>CV$133*計算_投入係数表!CV121</f>
        <v>#DIV/0!</v>
      </c>
      <c r="CW121" s="212" t="e">
        <f>CW$133*計算_投入係数表!CW121</f>
        <v>#DIV/0!</v>
      </c>
      <c r="CX121" s="212" t="e">
        <f>CX$133*計算_投入係数表!CX121</f>
        <v>#DIV/0!</v>
      </c>
      <c r="CY121" s="212" t="e">
        <f>CY$133*計算_投入係数表!CY121</f>
        <v>#DIV/0!</v>
      </c>
      <c r="CZ121" s="212" t="e">
        <f>CZ$133*計算_投入係数表!CZ121</f>
        <v>#DIV/0!</v>
      </c>
      <c r="DA121" s="212" t="e">
        <f>DA$133*計算_投入係数表!DA121</f>
        <v>#DIV/0!</v>
      </c>
      <c r="DB121" s="212" t="e">
        <f>DB$133*計算_投入係数表!DB121</f>
        <v>#DIV/0!</v>
      </c>
      <c r="DC121" s="212" t="e">
        <f>DC$133*計算_投入係数表!DC121</f>
        <v>#DIV/0!</v>
      </c>
      <c r="DD121" s="212" t="e">
        <f>DD$133*計算_投入係数表!DD121</f>
        <v>#DIV/0!</v>
      </c>
      <c r="DE121" s="212" t="e">
        <f>DE$133*計算_投入係数表!DE121</f>
        <v>#DIV/0!</v>
      </c>
      <c r="DF121" s="212" t="e">
        <f>DF$133*計算_投入係数表!DF121</f>
        <v>#DIV/0!</v>
      </c>
      <c r="DG121" s="212" t="e">
        <f>DG$133*計算_投入係数表!DG121</f>
        <v>#DIV/0!</v>
      </c>
      <c r="DH121" s="212" t="e">
        <f>DH$133*計算_投入係数表!DH121</f>
        <v>#DIV/0!</v>
      </c>
      <c r="DI121" s="212" t="e">
        <f>DI$133*計算_投入係数表!DI121</f>
        <v>#DIV/0!</v>
      </c>
      <c r="DJ121" s="212" t="e">
        <f>DJ$133*計算_投入係数表!DJ121</f>
        <v>#DIV/0!</v>
      </c>
      <c r="DK121" s="212" t="e">
        <f>DK$133*計算_投入係数表!DK121</f>
        <v>#DIV/0!</v>
      </c>
      <c r="DL121" s="212" t="e">
        <f>DL$133*計算_投入係数表!DL121</f>
        <v>#DIV/0!</v>
      </c>
      <c r="DM121" s="212" t="e">
        <f>DM$133*計算_投入係数表!DM121</f>
        <v>#DIV/0!</v>
      </c>
      <c r="DN121" s="212" t="e">
        <f>DN$133*計算_投入係数表!DN121</f>
        <v>#DIV/0!</v>
      </c>
      <c r="DO121" s="212" t="e">
        <f>DO$133*計算_投入係数表!DO121</f>
        <v>#DIV/0!</v>
      </c>
      <c r="DP121" s="212" t="e">
        <f>DP$133*計算_投入係数表!DP121</f>
        <v>#DIV/0!</v>
      </c>
      <c r="DQ121" s="212" t="e">
        <f>DQ$133*計算_投入係数表!DQ121</f>
        <v>#DIV/0!</v>
      </c>
      <c r="DR121" s="212" t="e">
        <f>DR$133*計算_投入係数表!DR121</f>
        <v>#DIV/0!</v>
      </c>
      <c r="DS121" s="212" t="e">
        <f>DS$133*計算_投入係数表!DS121</f>
        <v>#DIV/0!</v>
      </c>
      <c r="DT121" s="213">
        <f t="shared" si="3"/>
        <v>0</v>
      </c>
      <c r="DU121" s="214">
        <f>SUMIF(振分, $C121, 入力_北海道基本取引表!DU$4:DU$124)*($DV$140/$DW$140)</f>
        <v>0</v>
      </c>
      <c r="DV121" s="214">
        <f>SUMIF(振分, $C121, 入力_北海道基本取引表!DV$4:DV$124)*(入力!$D$718/入力!$F$718)</f>
        <v>0</v>
      </c>
      <c r="DW121" s="214">
        <f>SUMIF(振分, $C121, 入力_北海道基本取引表!DW$4:DW$124)*(計算_基本取引表_調整前!$DV$141/計算_基本取引表_調整前!$DW$141)</f>
        <v>0</v>
      </c>
      <c r="DX121" s="214">
        <f>SUMIF(振分, $C121, 入力_北海道基本取引表!DX$4:DX$124)*(計算_基本取引表_調整前!$DV$142/計算_基本取引表_調整前!$DW$142)</f>
        <v>0</v>
      </c>
      <c r="DY121" s="214">
        <f>SUMIF(振分, $C121, 入力_北海道基本取引表!DY$4:DY$124)*(入力!$D$700/入力!$F$700)</f>
        <v>0</v>
      </c>
      <c r="DZ121" s="214">
        <f>SUMIF(振分, $C121, 入力_北海道基本取引表!DZ$4:DZ$124)*($DV$140/$DW$140)</f>
        <v>0</v>
      </c>
      <c r="EA121" s="214" t="e">
        <f>SUMIF(振分, $C121, 入力_北海道基本取引表!EA$4:EA$124)*($EJ121/SUMIF(振分, $C121, 入力_北海道基本取引表!$EO$4:$EO$124))</f>
        <v>#DIV/0!</v>
      </c>
      <c r="EB121" s="214"/>
      <c r="EC121" s="215" t="e">
        <f t="shared" si="4"/>
        <v>#DIV/0!</v>
      </c>
      <c r="ED121" s="216" t="e">
        <f t="shared" si="5"/>
        <v>#DIV/0!</v>
      </c>
      <c r="EE121" s="214"/>
      <c r="EF121" s="216"/>
      <c r="EG121" s="216"/>
      <c r="EH121" s="214"/>
      <c r="EI121" s="216"/>
      <c r="EJ121" s="216">
        <v>0</v>
      </c>
    </row>
    <row r="122" spans="2:140" s="6" customFormat="1" ht="12" x14ac:dyDescent="0.25">
      <c r="B122" s="53" t="s">
        <v>566</v>
      </c>
      <c r="C122" s="192" t="str">
        <v>-</v>
      </c>
      <c r="D122" s="211">
        <f>D$133*計算_投入係数表!D122</f>
        <v>0</v>
      </c>
      <c r="E122" s="212">
        <f>E$133*計算_投入係数表!E122</f>
        <v>0</v>
      </c>
      <c r="F122" s="212">
        <f>F$133*計算_投入係数表!F122</f>
        <v>0</v>
      </c>
      <c r="G122" s="212">
        <f>G$133*計算_投入係数表!G122</f>
        <v>0</v>
      </c>
      <c r="H122" s="212">
        <f>H$133*計算_投入係数表!H122</f>
        <v>0</v>
      </c>
      <c r="I122" s="212">
        <f>I$133*計算_投入係数表!I122</f>
        <v>0</v>
      </c>
      <c r="J122" s="212">
        <f>J$133*計算_投入係数表!J122</f>
        <v>0</v>
      </c>
      <c r="K122" s="212">
        <f>K$133*計算_投入係数表!K122</f>
        <v>0</v>
      </c>
      <c r="L122" s="212">
        <f>L$133*計算_投入係数表!L122</f>
        <v>0</v>
      </c>
      <c r="M122" s="212">
        <f>M$133*計算_投入係数表!M122</f>
        <v>0</v>
      </c>
      <c r="N122" s="212">
        <f>N$133*計算_投入係数表!N122</f>
        <v>0</v>
      </c>
      <c r="O122" s="212">
        <f>O$133*計算_投入係数表!O122</f>
        <v>0</v>
      </c>
      <c r="P122" s="212">
        <f>P$133*計算_投入係数表!P122</f>
        <v>0</v>
      </c>
      <c r="Q122" s="212" t="e">
        <f>Q$133*計算_投入係数表!Q122</f>
        <v>#DIV/0!</v>
      </c>
      <c r="R122" s="212" t="e">
        <f>R$133*計算_投入係数表!R122</f>
        <v>#DIV/0!</v>
      </c>
      <c r="S122" s="212" t="e">
        <f>S$133*計算_投入係数表!S122</f>
        <v>#DIV/0!</v>
      </c>
      <c r="T122" s="212" t="e">
        <f>T$133*計算_投入係数表!T122</f>
        <v>#DIV/0!</v>
      </c>
      <c r="U122" s="212" t="e">
        <f>U$133*計算_投入係数表!U122</f>
        <v>#DIV/0!</v>
      </c>
      <c r="V122" s="212" t="e">
        <f>V$133*計算_投入係数表!V122</f>
        <v>#DIV/0!</v>
      </c>
      <c r="W122" s="212" t="e">
        <f>W$133*計算_投入係数表!W122</f>
        <v>#DIV/0!</v>
      </c>
      <c r="X122" s="212" t="e">
        <f>X$133*計算_投入係数表!X122</f>
        <v>#DIV/0!</v>
      </c>
      <c r="Y122" s="212" t="e">
        <f>Y$133*計算_投入係数表!Y122</f>
        <v>#DIV/0!</v>
      </c>
      <c r="Z122" s="212" t="e">
        <f>Z$133*計算_投入係数表!Z122</f>
        <v>#DIV/0!</v>
      </c>
      <c r="AA122" s="212" t="e">
        <f>AA$133*計算_投入係数表!AA122</f>
        <v>#DIV/0!</v>
      </c>
      <c r="AB122" s="212" t="e">
        <f>AB$133*計算_投入係数表!AB122</f>
        <v>#DIV/0!</v>
      </c>
      <c r="AC122" s="212" t="e">
        <f>AC$133*計算_投入係数表!AC122</f>
        <v>#DIV/0!</v>
      </c>
      <c r="AD122" s="212" t="e">
        <f>AD$133*計算_投入係数表!AD122</f>
        <v>#DIV/0!</v>
      </c>
      <c r="AE122" s="212" t="e">
        <f>AE$133*計算_投入係数表!AE122</f>
        <v>#DIV/0!</v>
      </c>
      <c r="AF122" s="212" t="e">
        <f>AF$133*計算_投入係数表!AF122</f>
        <v>#DIV/0!</v>
      </c>
      <c r="AG122" s="212" t="e">
        <f>AG$133*計算_投入係数表!AG122</f>
        <v>#DIV/0!</v>
      </c>
      <c r="AH122" s="212" t="e">
        <f>AH$133*計算_投入係数表!AH122</f>
        <v>#DIV/0!</v>
      </c>
      <c r="AI122" s="212" t="e">
        <f>AI$133*計算_投入係数表!AI122</f>
        <v>#DIV/0!</v>
      </c>
      <c r="AJ122" s="212" t="e">
        <f>AJ$133*計算_投入係数表!AJ122</f>
        <v>#DIV/0!</v>
      </c>
      <c r="AK122" s="212" t="e">
        <f>AK$133*計算_投入係数表!AK122</f>
        <v>#DIV/0!</v>
      </c>
      <c r="AL122" s="212" t="e">
        <f>AL$133*計算_投入係数表!AL122</f>
        <v>#DIV/0!</v>
      </c>
      <c r="AM122" s="212" t="e">
        <f>AM$133*計算_投入係数表!AM122</f>
        <v>#DIV/0!</v>
      </c>
      <c r="AN122" s="212" t="e">
        <f>AN$133*計算_投入係数表!AN122</f>
        <v>#DIV/0!</v>
      </c>
      <c r="AO122" s="212" t="e">
        <f>AO$133*計算_投入係数表!AO122</f>
        <v>#DIV/0!</v>
      </c>
      <c r="AP122" s="212" t="e">
        <f>AP$133*計算_投入係数表!AP122</f>
        <v>#DIV/0!</v>
      </c>
      <c r="AQ122" s="212" t="e">
        <f>AQ$133*計算_投入係数表!AQ122</f>
        <v>#DIV/0!</v>
      </c>
      <c r="AR122" s="212" t="e">
        <f>AR$133*計算_投入係数表!AR122</f>
        <v>#DIV/0!</v>
      </c>
      <c r="AS122" s="212" t="e">
        <f>AS$133*計算_投入係数表!AS122</f>
        <v>#DIV/0!</v>
      </c>
      <c r="AT122" s="212" t="e">
        <f>AT$133*計算_投入係数表!AT122</f>
        <v>#DIV/0!</v>
      </c>
      <c r="AU122" s="212" t="e">
        <f>AU$133*計算_投入係数表!AU122</f>
        <v>#DIV/0!</v>
      </c>
      <c r="AV122" s="212" t="e">
        <f>AV$133*計算_投入係数表!AV122</f>
        <v>#DIV/0!</v>
      </c>
      <c r="AW122" s="212" t="e">
        <f>AW$133*計算_投入係数表!AW122</f>
        <v>#DIV/0!</v>
      </c>
      <c r="AX122" s="212" t="e">
        <f>AX$133*計算_投入係数表!AX122</f>
        <v>#DIV/0!</v>
      </c>
      <c r="AY122" s="212" t="e">
        <f>AY$133*計算_投入係数表!AY122</f>
        <v>#DIV/0!</v>
      </c>
      <c r="AZ122" s="212" t="e">
        <f>AZ$133*計算_投入係数表!AZ122</f>
        <v>#DIV/0!</v>
      </c>
      <c r="BA122" s="212" t="e">
        <f>BA$133*計算_投入係数表!BA122</f>
        <v>#DIV/0!</v>
      </c>
      <c r="BB122" s="212" t="e">
        <f>BB$133*計算_投入係数表!BB122</f>
        <v>#DIV/0!</v>
      </c>
      <c r="BC122" s="212" t="e">
        <f>BC$133*計算_投入係数表!BC122</f>
        <v>#DIV/0!</v>
      </c>
      <c r="BD122" s="212" t="e">
        <f>BD$133*計算_投入係数表!BD122</f>
        <v>#DIV/0!</v>
      </c>
      <c r="BE122" s="212" t="e">
        <f>BE$133*計算_投入係数表!BE122</f>
        <v>#DIV/0!</v>
      </c>
      <c r="BF122" s="212" t="e">
        <f>BF$133*計算_投入係数表!BF122</f>
        <v>#DIV/0!</v>
      </c>
      <c r="BG122" s="212" t="e">
        <f>BG$133*計算_投入係数表!BG122</f>
        <v>#DIV/0!</v>
      </c>
      <c r="BH122" s="212" t="e">
        <f>BH$133*計算_投入係数表!BH122</f>
        <v>#DIV/0!</v>
      </c>
      <c r="BI122" s="212" t="e">
        <f>BI$133*計算_投入係数表!BI122</f>
        <v>#DIV/0!</v>
      </c>
      <c r="BJ122" s="212" t="e">
        <f>BJ$133*計算_投入係数表!BJ122</f>
        <v>#DIV/0!</v>
      </c>
      <c r="BK122" s="212" t="e">
        <f>BK$133*計算_投入係数表!BK122</f>
        <v>#DIV/0!</v>
      </c>
      <c r="BL122" s="212" t="e">
        <f>BL$133*計算_投入係数表!BL122</f>
        <v>#DIV/0!</v>
      </c>
      <c r="BM122" s="212" t="e">
        <f>BM$133*計算_投入係数表!BM122</f>
        <v>#DIV/0!</v>
      </c>
      <c r="BN122" s="212" t="e">
        <f>BN$133*計算_投入係数表!BN122</f>
        <v>#DIV/0!</v>
      </c>
      <c r="BO122" s="212" t="e">
        <f>BO$133*計算_投入係数表!BO122</f>
        <v>#DIV/0!</v>
      </c>
      <c r="BP122" s="212" t="e">
        <f>BP$133*計算_投入係数表!BP122</f>
        <v>#DIV/0!</v>
      </c>
      <c r="BQ122" s="212" t="e">
        <f>BQ$133*計算_投入係数表!BQ122</f>
        <v>#DIV/0!</v>
      </c>
      <c r="BR122" s="212" t="e">
        <f>BR$133*計算_投入係数表!BR122</f>
        <v>#DIV/0!</v>
      </c>
      <c r="BS122" s="212" t="e">
        <f>BS$133*計算_投入係数表!BS122</f>
        <v>#DIV/0!</v>
      </c>
      <c r="BT122" s="212" t="e">
        <f>BT$133*計算_投入係数表!BT122</f>
        <v>#DIV/0!</v>
      </c>
      <c r="BU122" s="212" t="e">
        <f>BU$133*計算_投入係数表!BU122</f>
        <v>#DIV/0!</v>
      </c>
      <c r="BV122" s="212" t="e">
        <f>BV$133*計算_投入係数表!BV122</f>
        <v>#DIV/0!</v>
      </c>
      <c r="BW122" s="212" t="e">
        <f>BW$133*計算_投入係数表!BW122</f>
        <v>#DIV/0!</v>
      </c>
      <c r="BX122" s="212" t="e">
        <f>BX$133*計算_投入係数表!BX122</f>
        <v>#DIV/0!</v>
      </c>
      <c r="BY122" s="212" t="e">
        <f>BY$133*計算_投入係数表!BY122</f>
        <v>#DIV/0!</v>
      </c>
      <c r="BZ122" s="212" t="e">
        <f>BZ$133*計算_投入係数表!BZ122</f>
        <v>#DIV/0!</v>
      </c>
      <c r="CA122" s="212" t="e">
        <f>CA$133*計算_投入係数表!CA122</f>
        <v>#DIV/0!</v>
      </c>
      <c r="CB122" s="212" t="e">
        <f>CB$133*計算_投入係数表!CB122</f>
        <v>#DIV/0!</v>
      </c>
      <c r="CC122" s="212" t="e">
        <f>CC$133*計算_投入係数表!CC122</f>
        <v>#DIV/0!</v>
      </c>
      <c r="CD122" s="212" t="e">
        <f>CD$133*計算_投入係数表!CD122</f>
        <v>#DIV/0!</v>
      </c>
      <c r="CE122" s="212" t="e">
        <f>CE$133*計算_投入係数表!CE122</f>
        <v>#DIV/0!</v>
      </c>
      <c r="CF122" s="212" t="e">
        <f>CF$133*計算_投入係数表!CF122</f>
        <v>#DIV/0!</v>
      </c>
      <c r="CG122" s="212" t="e">
        <f>CG$133*計算_投入係数表!CG122</f>
        <v>#DIV/0!</v>
      </c>
      <c r="CH122" s="212" t="e">
        <f>CH$133*計算_投入係数表!CH122</f>
        <v>#DIV/0!</v>
      </c>
      <c r="CI122" s="212" t="e">
        <f>CI$133*計算_投入係数表!CI122</f>
        <v>#DIV/0!</v>
      </c>
      <c r="CJ122" s="212" t="e">
        <f>CJ$133*計算_投入係数表!CJ122</f>
        <v>#DIV/0!</v>
      </c>
      <c r="CK122" s="212" t="e">
        <f>CK$133*計算_投入係数表!CK122</f>
        <v>#DIV/0!</v>
      </c>
      <c r="CL122" s="212" t="e">
        <f>CL$133*計算_投入係数表!CL122</f>
        <v>#DIV/0!</v>
      </c>
      <c r="CM122" s="212" t="e">
        <f>CM$133*計算_投入係数表!CM122</f>
        <v>#DIV/0!</v>
      </c>
      <c r="CN122" s="212" t="e">
        <f>CN$133*計算_投入係数表!CN122</f>
        <v>#DIV/0!</v>
      </c>
      <c r="CO122" s="212" t="e">
        <f>CO$133*計算_投入係数表!CO122</f>
        <v>#DIV/0!</v>
      </c>
      <c r="CP122" s="212" t="e">
        <f>CP$133*計算_投入係数表!CP122</f>
        <v>#DIV/0!</v>
      </c>
      <c r="CQ122" s="212" t="e">
        <f>CQ$133*計算_投入係数表!CQ122</f>
        <v>#DIV/0!</v>
      </c>
      <c r="CR122" s="212" t="e">
        <f>CR$133*計算_投入係数表!CR122</f>
        <v>#DIV/0!</v>
      </c>
      <c r="CS122" s="212" t="e">
        <f>CS$133*計算_投入係数表!CS122</f>
        <v>#DIV/0!</v>
      </c>
      <c r="CT122" s="212" t="e">
        <f>CT$133*計算_投入係数表!CT122</f>
        <v>#DIV/0!</v>
      </c>
      <c r="CU122" s="212" t="e">
        <f>CU$133*計算_投入係数表!CU122</f>
        <v>#DIV/0!</v>
      </c>
      <c r="CV122" s="212" t="e">
        <f>CV$133*計算_投入係数表!CV122</f>
        <v>#DIV/0!</v>
      </c>
      <c r="CW122" s="212" t="e">
        <f>CW$133*計算_投入係数表!CW122</f>
        <v>#DIV/0!</v>
      </c>
      <c r="CX122" s="212" t="e">
        <f>CX$133*計算_投入係数表!CX122</f>
        <v>#DIV/0!</v>
      </c>
      <c r="CY122" s="212" t="e">
        <f>CY$133*計算_投入係数表!CY122</f>
        <v>#DIV/0!</v>
      </c>
      <c r="CZ122" s="212" t="e">
        <f>CZ$133*計算_投入係数表!CZ122</f>
        <v>#DIV/0!</v>
      </c>
      <c r="DA122" s="212" t="e">
        <f>DA$133*計算_投入係数表!DA122</f>
        <v>#DIV/0!</v>
      </c>
      <c r="DB122" s="212" t="e">
        <f>DB$133*計算_投入係数表!DB122</f>
        <v>#DIV/0!</v>
      </c>
      <c r="DC122" s="212" t="e">
        <f>DC$133*計算_投入係数表!DC122</f>
        <v>#DIV/0!</v>
      </c>
      <c r="DD122" s="212" t="e">
        <f>DD$133*計算_投入係数表!DD122</f>
        <v>#DIV/0!</v>
      </c>
      <c r="DE122" s="212" t="e">
        <f>DE$133*計算_投入係数表!DE122</f>
        <v>#DIV/0!</v>
      </c>
      <c r="DF122" s="212" t="e">
        <f>DF$133*計算_投入係数表!DF122</f>
        <v>#DIV/0!</v>
      </c>
      <c r="DG122" s="212" t="e">
        <f>DG$133*計算_投入係数表!DG122</f>
        <v>#DIV/0!</v>
      </c>
      <c r="DH122" s="212" t="e">
        <f>DH$133*計算_投入係数表!DH122</f>
        <v>#DIV/0!</v>
      </c>
      <c r="DI122" s="212" t="e">
        <f>DI$133*計算_投入係数表!DI122</f>
        <v>#DIV/0!</v>
      </c>
      <c r="DJ122" s="212" t="e">
        <f>DJ$133*計算_投入係数表!DJ122</f>
        <v>#DIV/0!</v>
      </c>
      <c r="DK122" s="212" t="e">
        <f>DK$133*計算_投入係数表!DK122</f>
        <v>#DIV/0!</v>
      </c>
      <c r="DL122" s="212" t="e">
        <f>DL$133*計算_投入係数表!DL122</f>
        <v>#DIV/0!</v>
      </c>
      <c r="DM122" s="212" t="e">
        <f>DM$133*計算_投入係数表!DM122</f>
        <v>#DIV/0!</v>
      </c>
      <c r="DN122" s="212" t="e">
        <f>DN$133*計算_投入係数表!DN122</f>
        <v>#DIV/0!</v>
      </c>
      <c r="DO122" s="212" t="e">
        <f>DO$133*計算_投入係数表!DO122</f>
        <v>#DIV/0!</v>
      </c>
      <c r="DP122" s="212" t="e">
        <f>DP$133*計算_投入係数表!DP122</f>
        <v>#DIV/0!</v>
      </c>
      <c r="DQ122" s="212" t="e">
        <f>DQ$133*計算_投入係数表!DQ122</f>
        <v>#DIV/0!</v>
      </c>
      <c r="DR122" s="212" t="e">
        <f>DR$133*計算_投入係数表!DR122</f>
        <v>#DIV/0!</v>
      </c>
      <c r="DS122" s="212" t="e">
        <f>DS$133*計算_投入係数表!DS122</f>
        <v>#DIV/0!</v>
      </c>
      <c r="DT122" s="213">
        <f t="shared" si="3"/>
        <v>0</v>
      </c>
      <c r="DU122" s="214">
        <f>SUMIF(振分, $C122, 入力_北海道基本取引表!DU$4:DU$124)*($DV$140/$DW$140)</f>
        <v>0</v>
      </c>
      <c r="DV122" s="214">
        <f>SUMIF(振分, $C122, 入力_北海道基本取引表!DV$4:DV$124)*(入力!$D$718/入力!$F$718)</f>
        <v>0</v>
      </c>
      <c r="DW122" s="214">
        <f>SUMIF(振分, $C122, 入力_北海道基本取引表!DW$4:DW$124)*(計算_基本取引表_調整前!$DV$141/計算_基本取引表_調整前!$DW$141)</f>
        <v>0</v>
      </c>
      <c r="DX122" s="214">
        <f>SUMIF(振分, $C122, 入力_北海道基本取引表!DX$4:DX$124)*(計算_基本取引表_調整前!$DV$142/計算_基本取引表_調整前!$DW$142)</f>
        <v>0</v>
      </c>
      <c r="DY122" s="214">
        <f>SUMIF(振分, $C122, 入力_北海道基本取引表!DY$4:DY$124)*(入力!$D$700/入力!$F$700)</f>
        <v>0</v>
      </c>
      <c r="DZ122" s="214">
        <f>SUMIF(振分, $C122, 入力_北海道基本取引表!DZ$4:DZ$124)*($DV$140/$DW$140)</f>
        <v>0</v>
      </c>
      <c r="EA122" s="214" t="e">
        <f>SUMIF(振分, $C122, 入力_北海道基本取引表!EA$4:EA$124)*($EJ122/SUMIF(振分, $C122, 入力_北海道基本取引表!$EO$4:$EO$124))</f>
        <v>#DIV/0!</v>
      </c>
      <c r="EB122" s="214"/>
      <c r="EC122" s="215" t="e">
        <f t="shared" si="4"/>
        <v>#DIV/0!</v>
      </c>
      <c r="ED122" s="216" t="e">
        <f t="shared" si="5"/>
        <v>#DIV/0!</v>
      </c>
      <c r="EE122" s="214"/>
      <c r="EF122" s="216"/>
      <c r="EG122" s="216"/>
      <c r="EH122" s="214"/>
      <c r="EI122" s="216"/>
      <c r="EJ122" s="216">
        <v>0</v>
      </c>
    </row>
    <row r="123" spans="2:140" s="6" customFormat="1" ht="12" x14ac:dyDescent="0.25">
      <c r="B123" s="53" t="s">
        <v>567</v>
      </c>
      <c r="C123" s="192" t="str">
        <v>-</v>
      </c>
      <c r="D123" s="211">
        <f>D$133*計算_投入係数表!D123</f>
        <v>0</v>
      </c>
      <c r="E123" s="212">
        <f>E$133*計算_投入係数表!E123</f>
        <v>0</v>
      </c>
      <c r="F123" s="212">
        <f>F$133*計算_投入係数表!F123</f>
        <v>0</v>
      </c>
      <c r="G123" s="212">
        <f>G$133*計算_投入係数表!G123</f>
        <v>0</v>
      </c>
      <c r="H123" s="212">
        <f>H$133*計算_投入係数表!H123</f>
        <v>0</v>
      </c>
      <c r="I123" s="212">
        <f>I$133*計算_投入係数表!I123</f>
        <v>0</v>
      </c>
      <c r="J123" s="212">
        <f>J$133*計算_投入係数表!J123</f>
        <v>0</v>
      </c>
      <c r="K123" s="212">
        <f>K$133*計算_投入係数表!K123</f>
        <v>0</v>
      </c>
      <c r="L123" s="212">
        <f>L$133*計算_投入係数表!L123</f>
        <v>0</v>
      </c>
      <c r="M123" s="212">
        <f>M$133*計算_投入係数表!M123</f>
        <v>0</v>
      </c>
      <c r="N123" s="212">
        <f>N$133*計算_投入係数表!N123</f>
        <v>0</v>
      </c>
      <c r="O123" s="212">
        <f>O$133*計算_投入係数表!O123</f>
        <v>0</v>
      </c>
      <c r="P123" s="212">
        <f>P$133*計算_投入係数表!P123</f>
        <v>0</v>
      </c>
      <c r="Q123" s="212" t="e">
        <f>Q$133*計算_投入係数表!Q123</f>
        <v>#DIV/0!</v>
      </c>
      <c r="R123" s="212" t="e">
        <f>R$133*計算_投入係数表!R123</f>
        <v>#DIV/0!</v>
      </c>
      <c r="S123" s="212" t="e">
        <f>S$133*計算_投入係数表!S123</f>
        <v>#DIV/0!</v>
      </c>
      <c r="T123" s="212" t="e">
        <f>T$133*計算_投入係数表!T123</f>
        <v>#DIV/0!</v>
      </c>
      <c r="U123" s="212" t="e">
        <f>U$133*計算_投入係数表!U123</f>
        <v>#DIV/0!</v>
      </c>
      <c r="V123" s="212" t="e">
        <f>V$133*計算_投入係数表!V123</f>
        <v>#DIV/0!</v>
      </c>
      <c r="W123" s="212" t="e">
        <f>W$133*計算_投入係数表!W123</f>
        <v>#DIV/0!</v>
      </c>
      <c r="X123" s="212" t="e">
        <f>X$133*計算_投入係数表!X123</f>
        <v>#DIV/0!</v>
      </c>
      <c r="Y123" s="212" t="e">
        <f>Y$133*計算_投入係数表!Y123</f>
        <v>#DIV/0!</v>
      </c>
      <c r="Z123" s="212" t="e">
        <f>Z$133*計算_投入係数表!Z123</f>
        <v>#DIV/0!</v>
      </c>
      <c r="AA123" s="212" t="e">
        <f>AA$133*計算_投入係数表!AA123</f>
        <v>#DIV/0!</v>
      </c>
      <c r="AB123" s="212" t="e">
        <f>AB$133*計算_投入係数表!AB123</f>
        <v>#DIV/0!</v>
      </c>
      <c r="AC123" s="212" t="e">
        <f>AC$133*計算_投入係数表!AC123</f>
        <v>#DIV/0!</v>
      </c>
      <c r="AD123" s="212" t="e">
        <f>AD$133*計算_投入係数表!AD123</f>
        <v>#DIV/0!</v>
      </c>
      <c r="AE123" s="212" t="e">
        <f>AE$133*計算_投入係数表!AE123</f>
        <v>#DIV/0!</v>
      </c>
      <c r="AF123" s="212" t="e">
        <f>AF$133*計算_投入係数表!AF123</f>
        <v>#DIV/0!</v>
      </c>
      <c r="AG123" s="212" t="e">
        <f>AG$133*計算_投入係数表!AG123</f>
        <v>#DIV/0!</v>
      </c>
      <c r="AH123" s="212" t="e">
        <f>AH$133*計算_投入係数表!AH123</f>
        <v>#DIV/0!</v>
      </c>
      <c r="AI123" s="212" t="e">
        <f>AI$133*計算_投入係数表!AI123</f>
        <v>#DIV/0!</v>
      </c>
      <c r="AJ123" s="212" t="e">
        <f>AJ$133*計算_投入係数表!AJ123</f>
        <v>#DIV/0!</v>
      </c>
      <c r="AK123" s="212" t="e">
        <f>AK$133*計算_投入係数表!AK123</f>
        <v>#DIV/0!</v>
      </c>
      <c r="AL123" s="212" t="e">
        <f>AL$133*計算_投入係数表!AL123</f>
        <v>#DIV/0!</v>
      </c>
      <c r="AM123" s="212" t="e">
        <f>AM$133*計算_投入係数表!AM123</f>
        <v>#DIV/0!</v>
      </c>
      <c r="AN123" s="212" t="e">
        <f>AN$133*計算_投入係数表!AN123</f>
        <v>#DIV/0!</v>
      </c>
      <c r="AO123" s="212" t="e">
        <f>AO$133*計算_投入係数表!AO123</f>
        <v>#DIV/0!</v>
      </c>
      <c r="AP123" s="212" t="e">
        <f>AP$133*計算_投入係数表!AP123</f>
        <v>#DIV/0!</v>
      </c>
      <c r="AQ123" s="212" t="e">
        <f>AQ$133*計算_投入係数表!AQ123</f>
        <v>#DIV/0!</v>
      </c>
      <c r="AR123" s="212" t="e">
        <f>AR$133*計算_投入係数表!AR123</f>
        <v>#DIV/0!</v>
      </c>
      <c r="AS123" s="212" t="e">
        <f>AS$133*計算_投入係数表!AS123</f>
        <v>#DIV/0!</v>
      </c>
      <c r="AT123" s="212" t="e">
        <f>AT$133*計算_投入係数表!AT123</f>
        <v>#DIV/0!</v>
      </c>
      <c r="AU123" s="212" t="e">
        <f>AU$133*計算_投入係数表!AU123</f>
        <v>#DIV/0!</v>
      </c>
      <c r="AV123" s="212" t="e">
        <f>AV$133*計算_投入係数表!AV123</f>
        <v>#DIV/0!</v>
      </c>
      <c r="AW123" s="212" t="e">
        <f>AW$133*計算_投入係数表!AW123</f>
        <v>#DIV/0!</v>
      </c>
      <c r="AX123" s="212" t="e">
        <f>AX$133*計算_投入係数表!AX123</f>
        <v>#DIV/0!</v>
      </c>
      <c r="AY123" s="212" t="e">
        <f>AY$133*計算_投入係数表!AY123</f>
        <v>#DIV/0!</v>
      </c>
      <c r="AZ123" s="212" t="e">
        <f>AZ$133*計算_投入係数表!AZ123</f>
        <v>#DIV/0!</v>
      </c>
      <c r="BA123" s="212" t="e">
        <f>BA$133*計算_投入係数表!BA123</f>
        <v>#DIV/0!</v>
      </c>
      <c r="BB123" s="212" t="e">
        <f>BB$133*計算_投入係数表!BB123</f>
        <v>#DIV/0!</v>
      </c>
      <c r="BC123" s="212" t="e">
        <f>BC$133*計算_投入係数表!BC123</f>
        <v>#DIV/0!</v>
      </c>
      <c r="BD123" s="212" t="e">
        <f>BD$133*計算_投入係数表!BD123</f>
        <v>#DIV/0!</v>
      </c>
      <c r="BE123" s="212" t="e">
        <f>BE$133*計算_投入係数表!BE123</f>
        <v>#DIV/0!</v>
      </c>
      <c r="BF123" s="212" t="e">
        <f>BF$133*計算_投入係数表!BF123</f>
        <v>#DIV/0!</v>
      </c>
      <c r="BG123" s="212" t="e">
        <f>BG$133*計算_投入係数表!BG123</f>
        <v>#DIV/0!</v>
      </c>
      <c r="BH123" s="212" t="e">
        <f>BH$133*計算_投入係数表!BH123</f>
        <v>#DIV/0!</v>
      </c>
      <c r="BI123" s="212" t="e">
        <f>BI$133*計算_投入係数表!BI123</f>
        <v>#DIV/0!</v>
      </c>
      <c r="BJ123" s="212" t="e">
        <f>BJ$133*計算_投入係数表!BJ123</f>
        <v>#DIV/0!</v>
      </c>
      <c r="BK123" s="212" t="e">
        <f>BK$133*計算_投入係数表!BK123</f>
        <v>#DIV/0!</v>
      </c>
      <c r="BL123" s="212" t="e">
        <f>BL$133*計算_投入係数表!BL123</f>
        <v>#DIV/0!</v>
      </c>
      <c r="BM123" s="212" t="e">
        <f>BM$133*計算_投入係数表!BM123</f>
        <v>#DIV/0!</v>
      </c>
      <c r="BN123" s="212" t="e">
        <f>BN$133*計算_投入係数表!BN123</f>
        <v>#DIV/0!</v>
      </c>
      <c r="BO123" s="212" t="e">
        <f>BO$133*計算_投入係数表!BO123</f>
        <v>#DIV/0!</v>
      </c>
      <c r="BP123" s="212" t="e">
        <f>BP$133*計算_投入係数表!BP123</f>
        <v>#DIV/0!</v>
      </c>
      <c r="BQ123" s="212" t="e">
        <f>BQ$133*計算_投入係数表!BQ123</f>
        <v>#DIV/0!</v>
      </c>
      <c r="BR123" s="212" t="e">
        <f>BR$133*計算_投入係数表!BR123</f>
        <v>#DIV/0!</v>
      </c>
      <c r="BS123" s="212" t="e">
        <f>BS$133*計算_投入係数表!BS123</f>
        <v>#DIV/0!</v>
      </c>
      <c r="BT123" s="212" t="e">
        <f>BT$133*計算_投入係数表!BT123</f>
        <v>#DIV/0!</v>
      </c>
      <c r="BU123" s="212" t="e">
        <f>BU$133*計算_投入係数表!BU123</f>
        <v>#DIV/0!</v>
      </c>
      <c r="BV123" s="212" t="e">
        <f>BV$133*計算_投入係数表!BV123</f>
        <v>#DIV/0!</v>
      </c>
      <c r="BW123" s="212" t="e">
        <f>BW$133*計算_投入係数表!BW123</f>
        <v>#DIV/0!</v>
      </c>
      <c r="BX123" s="212" t="e">
        <f>BX$133*計算_投入係数表!BX123</f>
        <v>#DIV/0!</v>
      </c>
      <c r="BY123" s="212" t="e">
        <f>BY$133*計算_投入係数表!BY123</f>
        <v>#DIV/0!</v>
      </c>
      <c r="BZ123" s="212" t="e">
        <f>BZ$133*計算_投入係数表!BZ123</f>
        <v>#DIV/0!</v>
      </c>
      <c r="CA123" s="212" t="e">
        <f>CA$133*計算_投入係数表!CA123</f>
        <v>#DIV/0!</v>
      </c>
      <c r="CB123" s="212" t="e">
        <f>CB$133*計算_投入係数表!CB123</f>
        <v>#DIV/0!</v>
      </c>
      <c r="CC123" s="212" t="e">
        <f>CC$133*計算_投入係数表!CC123</f>
        <v>#DIV/0!</v>
      </c>
      <c r="CD123" s="212" t="e">
        <f>CD$133*計算_投入係数表!CD123</f>
        <v>#DIV/0!</v>
      </c>
      <c r="CE123" s="212" t="e">
        <f>CE$133*計算_投入係数表!CE123</f>
        <v>#DIV/0!</v>
      </c>
      <c r="CF123" s="212" t="e">
        <f>CF$133*計算_投入係数表!CF123</f>
        <v>#DIV/0!</v>
      </c>
      <c r="CG123" s="212" t="e">
        <f>CG$133*計算_投入係数表!CG123</f>
        <v>#DIV/0!</v>
      </c>
      <c r="CH123" s="212" t="e">
        <f>CH$133*計算_投入係数表!CH123</f>
        <v>#DIV/0!</v>
      </c>
      <c r="CI123" s="212" t="e">
        <f>CI$133*計算_投入係数表!CI123</f>
        <v>#DIV/0!</v>
      </c>
      <c r="CJ123" s="212" t="e">
        <f>CJ$133*計算_投入係数表!CJ123</f>
        <v>#DIV/0!</v>
      </c>
      <c r="CK123" s="212" t="e">
        <f>CK$133*計算_投入係数表!CK123</f>
        <v>#DIV/0!</v>
      </c>
      <c r="CL123" s="212" t="e">
        <f>CL$133*計算_投入係数表!CL123</f>
        <v>#DIV/0!</v>
      </c>
      <c r="CM123" s="212" t="e">
        <f>CM$133*計算_投入係数表!CM123</f>
        <v>#DIV/0!</v>
      </c>
      <c r="CN123" s="212" t="e">
        <f>CN$133*計算_投入係数表!CN123</f>
        <v>#DIV/0!</v>
      </c>
      <c r="CO123" s="212" t="e">
        <f>CO$133*計算_投入係数表!CO123</f>
        <v>#DIV/0!</v>
      </c>
      <c r="CP123" s="212" t="e">
        <f>CP$133*計算_投入係数表!CP123</f>
        <v>#DIV/0!</v>
      </c>
      <c r="CQ123" s="212" t="e">
        <f>CQ$133*計算_投入係数表!CQ123</f>
        <v>#DIV/0!</v>
      </c>
      <c r="CR123" s="212" t="e">
        <f>CR$133*計算_投入係数表!CR123</f>
        <v>#DIV/0!</v>
      </c>
      <c r="CS123" s="212" t="e">
        <f>CS$133*計算_投入係数表!CS123</f>
        <v>#DIV/0!</v>
      </c>
      <c r="CT123" s="212" t="e">
        <f>CT$133*計算_投入係数表!CT123</f>
        <v>#DIV/0!</v>
      </c>
      <c r="CU123" s="212" t="e">
        <f>CU$133*計算_投入係数表!CU123</f>
        <v>#DIV/0!</v>
      </c>
      <c r="CV123" s="212" t="e">
        <f>CV$133*計算_投入係数表!CV123</f>
        <v>#DIV/0!</v>
      </c>
      <c r="CW123" s="212" t="e">
        <f>CW$133*計算_投入係数表!CW123</f>
        <v>#DIV/0!</v>
      </c>
      <c r="CX123" s="212" t="e">
        <f>CX$133*計算_投入係数表!CX123</f>
        <v>#DIV/0!</v>
      </c>
      <c r="CY123" s="212" t="e">
        <f>CY$133*計算_投入係数表!CY123</f>
        <v>#DIV/0!</v>
      </c>
      <c r="CZ123" s="212" t="e">
        <f>CZ$133*計算_投入係数表!CZ123</f>
        <v>#DIV/0!</v>
      </c>
      <c r="DA123" s="212" t="e">
        <f>DA$133*計算_投入係数表!DA123</f>
        <v>#DIV/0!</v>
      </c>
      <c r="DB123" s="212" t="e">
        <f>DB$133*計算_投入係数表!DB123</f>
        <v>#DIV/0!</v>
      </c>
      <c r="DC123" s="212" t="e">
        <f>DC$133*計算_投入係数表!DC123</f>
        <v>#DIV/0!</v>
      </c>
      <c r="DD123" s="212" t="e">
        <f>DD$133*計算_投入係数表!DD123</f>
        <v>#DIV/0!</v>
      </c>
      <c r="DE123" s="212" t="e">
        <f>DE$133*計算_投入係数表!DE123</f>
        <v>#DIV/0!</v>
      </c>
      <c r="DF123" s="212" t="e">
        <f>DF$133*計算_投入係数表!DF123</f>
        <v>#DIV/0!</v>
      </c>
      <c r="DG123" s="212" t="e">
        <f>DG$133*計算_投入係数表!DG123</f>
        <v>#DIV/0!</v>
      </c>
      <c r="DH123" s="212" t="e">
        <f>DH$133*計算_投入係数表!DH123</f>
        <v>#DIV/0!</v>
      </c>
      <c r="DI123" s="212" t="e">
        <f>DI$133*計算_投入係数表!DI123</f>
        <v>#DIV/0!</v>
      </c>
      <c r="DJ123" s="212" t="e">
        <f>DJ$133*計算_投入係数表!DJ123</f>
        <v>#DIV/0!</v>
      </c>
      <c r="DK123" s="212" t="e">
        <f>DK$133*計算_投入係数表!DK123</f>
        <v>#DIV/0!</v>
      </c>
      <c r="DL123" s="212" t="e">
        <f>DL$133*計算_投入係数表!DL123</f>
        <v>#DIV/0!</v>
      </c>
      <c r="DM123" s="212" t="e">
        <f>DM$133*計算_投入係数表!DM123</f>
        <v>#DIV/0!</v>
      </c>
      <c r="DN123" s="212" t="e">
        <f>DN$133*計算_投入係数表!DN123</f>
        <v>#DIV/0!</v>
      </c>
      <c r="DO123" s="212" t="e">
        <f>DO$133*計算_投入係数表!DO123</f>
        <v>#DIV/0!</v>
      </c>
      <c r="DP123" s="212" t="e">
        <f>DP$133*計算_投入係数表!DP123</f>
        <v>#DIV/0!</v>
      </c>
      <c r="DQ123" s="212" t="e">
        <f>DQ$133*計算_投入係数表!DQ123</f>
        <v>#DIV/0!</v>
      </c>
      <c r="DR123" s="212" t="e">
        <f>DR$133*計算_投入係数表!DR123</f>
        <v>#DIV/0!</v>
      </c>
      <c r="DS123" s="212" t="e">
        <f>DS$133*計算_投入係数表!DS123</f>
        <v>#DIV/0!</v>
      </c>
      <c r="DT123" s="213">
        <f t="shared" si="3"/>
        <v>0</v>
      </c>
      <c r="DU123" s="214">
        <f>SUMIF(振分, $C123, 入力_北海道基本取引表!DU$4:DU$124)*($DV$140/$DW$140)</f>
        <v>0</v>
      </c>
      <c r="DV123" s="214">
        <f>SUMIF(振分, $C123, 入力_北海道基本取引表!DV$4:DV$124)*(入力!$D$718/入力!$F$718)</f>
        <v>0</v>
      </c>
      <c r="DW123" s="214">
        <f>SUMIF(振分, $C123, 入力_北海道基本取引表!DW$4:DW$124)*(計算_基本取引表_調整前!$DV$141/計算_基本取引表_調整前!$DW$141)</f>
        <v>0</v>
      </c>
      <c r="DX123" s="214">
        <f>SUMIF(振分, $C123, 入力_北海道基本取引表!DX$4:DX$124)*(計算_基本取引表_調整前!$DV$142/計算_基本取引表_調整前!$DW$142)</f>
        <v>0</v>
      </c>
      <c r="DY123" s="214">
        <f>SUMIF(振分, $C123, 入力_北海道基本取引表!DY$4:DY$124)*(入力!$D$700/入力!$F$700)</f>
        <v>0</v>
      </c>
      <c r="DZ123" s="214">
        <f>SUMIF(振分, $C123, 入力_北海道基本取引表!DZ$4:DZ$124)*($DV$140/$DW$140)</f>
        <v>0</v>
      </c>
      <c r="EA123" s="214" t="e">
        <f>SUMIF(振分, $C123, 入力_北海道基本取引表!EA$4:EA$124)*($EJ123/SUMIF(振分, $C123, 入力_北海道基本取引表!$EO$4:$EO$124))</f>
        <v>#DIV/0!</v>
      </c>
      <c r="EB123" s="214"/>
      <c r="EC123" s="215" t="e">
        <f t="shared" si="4"/>
        <v>#DIV/0!</v>
      </c>
      <c r="ED123" s="216" t="e">
        <f t="shared" si="5"/>
        <v>#DIV/0!</v>
      </c>
      <c r="EE123" s="214"/>
      <c r="EF123" s="216"/>
      <c r="EG123" s="216"/>
      <c r="EH123" s="214"/>
      <c r="EI123" s="216"/>
      <c r="EJ123" s="216">
        <v>0</v>
      </c>
    </row>
    <row r="124" spans="2:140" s="6" customFormat="1" ht="12" x14ac:dyDescent="0.25">
      <c r="B124" s="55"/>
      <c r="C124" s="204" t="s">
        <v>178</v>
      </c>
      <c r="D124" s="229">
        <f>SUM(D$4:D$107)</f>
        <v>5902.9700060880405</v>
      </c>
      <c r="E124" s="230">
        <f t="shared" ref="E124:BP124" si="6">SUM(E$4:E$107)</f>
        <v>391.88439866820596</v>
      </c>
      <c r="F124" s="230">
        <f t="shared" si="6"/>
        <v>1184.2583853669321</v>
      </c>
      <c r="G124" s="230">
        <f t="shared" si="6"/>
        <v>449.41948045150815</v>
      </c>
      <c r="H124" s="230">
        <f t="shared" si="6"/>
        <v>19546.427817623509</v>
      </c>
      <c r="I124" s="230">
        <f t="shared" si="6"/>
        <v>5955.0903568969088</v>
      </c>
      <c r="J124" s="230">
        <f t="shared" si="6"/>
        <v>7663.940103937719</v>
      </c>
      <c r="K124" s="230">
        <f t="shared" si="6"/>
        <v>7120.3785792591179</v>
      </c>
      <c r="L124" s="230">
        <f t="shared" si="6"/>
        <v>3383.2321913016458</v>
      </c>
      <c r="M124" s="230">
        <f t="shared" si="6"/>
        <v>5097.3555995488159</v>
      </c>
      <c r="N124" s="230">
        <f t="shared" si="6"/>
        <v>6572.5200717900425</v>
      </c>
      <c r="O124" s="230">
        <f t="shared" si="6"/>
        <v>17460.213151399774</v>
      </c>
      <c r="P124" s="230">
        <f t="shared" si="6"/>
        <v>556.72463230508754</v>
      </c>
      <c r="Q124" s="230" t="e">
        <f t="shared" si="6"/>
        <v>#DIV/0!</v>
      </c>
      <c r="R124" s="230" t="e">
        <f t="shared" si="6"/>
        <v>#DIV/0!</v>
      </c>
      <c r="S124" s="230" t="e">
        <f t="shared" si="6"/>
        <v>#DIV/0!</v>
      </c>
      <c r="T124" s="230" t="e">
        <f t="shared" si="6"/>
        <v>#DIV/0!</v>
      </c>
      <c r="U124" s="230" t="e">
        <f t="shared" si="6"/>
        <v>#DIV/0!</v>
      </c>
      <c r="V124" s="230" t="e">
        <f t="shared" si="6"/>
        <v>#DIV/0!</v>
      </c>
      <c r="W124" s="230" t="e">
        <f t="shared" si="6"/>
        <v>#DIV/0!</v>
      </c>
      <c r="X124" s="230" t="e">
        <f t="shared" si="6"/>
        <v>#DIV/0!</v>
      </c>
      <c r="Y124" s="230" t="e">
        <f t="shared" si="6"/>
        <v>#DIV/0!</v>
      </c>
      <c r="Z124" s="230" t="e">
        <f t="shared" si="6"/>
        <v>#DIV/0!</v>
      </c>
      <c r="AA124" s="230" t="e">
        <f t="shared" si="6"/>
        <v>#DIV/0!</v>
      </c>
      <c r="AB124" s="230" t="e">
        <f t="shared" si="6"/>
        <v>#DIV/0!</v>
      </c>
      <c r="AC124" s="230" t="e">
        <f t="shared" si="6"/>
        <v>#DIV/0!</v>
      </c>
      <c r="AD124" s="230" t="e">
        <f t="shared" si="6"/>
        <v>#DIV/0!</v>
      </c>
      <c r="AE124" s="230" t="e">
        <f t="shared" si="6"/>
        <v>#DIV/0!</v>
      </c>
      <c r="AF124" s="230" t="e">
        <f t="shared" si="6"/>
        <v>#DIV/0!</v>
      </c>
      <c r="AG124" s="230" t="e">
        <f t="shared" si="6"/>
        <v>#DIV/0!</v>
      </c>
      <c r="AH124" s="230" t="e">
        <f t="shared" si="6"/>
        <v>#DIV/0!</v>
      </c>
      <c r="AI124" s="230" t="e">
        <f t="shared" si="6"/>
        <v>#DIV/0!</v>
      </c>
      <c r="AJ124" s="230" t="e">
        <f t="shared" si="6"/>
        <v>#DIV/0!</v>
      </c>
      <c r="AK124" s="230" t="e">
        <f t="shared" si="6"/>
        <v>#DIV/0!</v>
      </c>
      <c r="AL124" s="230" t="e">
        <f t="shared" si="6"/>
        <v>#DIV/0!</v>
      </c>
      <c r="AM124" s="230" t="e">
        <f t="shared" si="6"/>
        <v>#DIV/0!</v>
      </c>
      <c r="AN124" s="230" t="e">
        <f t="shared" si="6"/>
        <v>#DIV/0!</v>
      </c>
      <c r="AO124" s="230" t="e">
        <f t="shared" si="6"/>
        <v>#DIV/0!</v>
      </c>
      <c r="AP124" s="230" t="e">
        <f t="shared" si="6"/>
        <v>#DIV/0!</v>
      </c>
      <c r="AQ124" s="230" t="e">
        <f t="shared" si="6"/>
        <v>#DIV/0!</v>
      </c>
      <c r="AR124" s="230" t="e">
        <f t="shared" si="6"/>
        <v>#DIV/0!</v>
      </c>
      <c r="AS124" s="230" t="e">
        <f t="shared" si="6"/>
        <v>#DIV/0!</v>
      </c>
      <c r="AT124" s="230" t="e">
        <f t="shared" si="6"/>
        <v>#DIV/0!</v>
      </c>
      <c r="AU124" s="230" t="e">
        <f t="shared" si="6"/>
        <v>#DIV/0!</v>
      </c>
      <c r="AV124" s="230" t="e">
        <f t="shared" si="6"/>
        <v>#DIV/0!</v>
      </c>
      <c r="AW124" s="230" t="e">
        <f t="shared" si="6"/>
        <v>#DIV/0!</v>
      </c>
      <c r="AX124" s="230" t="e">
        <f t="shared" si="6"/>
        <v>#DIV/0!</v>
      </c>
      <c r="AY124" s="230" t="e">
        <f t="shared" si="6"/>
        <v>#DIV/0!</v>
      </c>
      <c r="AZ124" s="230" t="e">
        <f t="shared" si="6"/>
        <v>#DIV/0!</v>
      </c>
      <c r="BA124" s="230" t="e">
        <f t="shared" si="6"/>
        <v>#DIV/0!</v>
      </c>
      <c r="BB124" s="230" t="e">
        <f t="shared" si="6"/>
        <v>#DIV/0!</v>
      </c>
      <c r="BC124" s="230" t="e">
        <f t="shared" si="6"/>
        <v>#DIV/0!</v>
      </c>
      <c r="BD124" s="230" t="e">
        <f t="shared" si="6"/>
        <v>#DIV/0!</v>
      </c>
      <c r="BE124" s="230" t="e">
        <f t="shared" si="6"/>
        <v>#DIV/0!</v>
      </c>
      <c r="BF124" s="230" t="e">
        <f t="shared" si="6"/>
        <v>#DIV/0!</v>
      </c>
      <c r="BG124" s="230" t="e">
        <f t="shared" si="6"/>
        <v>#DIV/0!</v>
      </c>
      <c r="BH124" s="230" t="e">
        <f t="shared" si="6"/>
        <v>#DIV/0!</v>
      </c>
      <c r="BI124" s="230" t="e">
        <f t="shared" si="6"/>
        <v>#DIV/0!</v>
      </c>
      <c r="BJ124" s="230" t="e">
        <f t="shared" si="6"/>
        <v>#DIV/0!</v>
      </c>
      <c r="BK124" s="230" t="e">
        <f t="shared" si="6"/>
        <v>#DIV/0!</v>
      </c>
      <c r="BL124" s="230" t="e">
        <f t="shared" si="6"/>
        <v>#DIV/0!</v>
      </c>
      <c r="BM124" s="230" t="e">
        <f t="shared" si="6"/>
        <v>#DIV/0!</v>
      </c>
      <c r="BN124" s="230" t="e">
        <f t="shared" si="6"/>
        <v>#DIV/0!</v>
      </c>
      <c r="BO124" s="230" t="e">
        <f t="shared" si="6"/>
        <v>#DIV/0!</v>
      </c>
      <c r="BP124" s="230" t="e">
        <f t="shared" si="6"/>
        <v>#DIV/0!</v>
      </c>
      <c r="BQ124" s="230" t="e">
        <f t="shared" ref="BQ124:DS124" si="7">SUM(BQ$4:BQ$107)</f>
        <v>#DIV/0!</v>
      </c>
      <c r="BR124" s="230" t="e">
        <f t="shared" si="7"/>
        <v>#DIV/0!</v>
      </c>
      <c r="BS124" s="230" t="e">
        <f t="shared" si="7"/>
        <v>#DIV/0!</v>
      </c>
      <c r="BT124" s="230" t="e">
        <f t="shared" si="7"/>
        <v>#DIV/0!</v>
      </c>
      <c r="BU124" s="230" t="e">
        <f t="shared" si="7"/>
        <v>#DIV/0!</v>
      </c>
      <c r="BV124" s="230" t="e">
        <f t="shared" si="7"/>
        <v>#DIV/0!</v>
      </c>
      <c r="BW124" s="230" t="e">
        <f t="shared" si="7"/>
        <v>#DIV/0!</v>
      </c>
      <c r="BX124" s="230" t="e">
        <f t="shared" si="7"/>
        <v>#DIV/0!</v>
      </c>
      <c r="BY124" s="230" t="e">
        <f t="shared" si="7"/>
        <v>#DIV/0!</v>
      </c>
      <c r="BZ124" s="230" t="e">
        <f t="shared" si="7"/>
        <v>#DIV/0!</v>
      </c>
      <c r="CA124" s="230" t="e">
        <f t="shared" si="7"/>
        <v>#DIV/0!</v>
      </c>
      <c r="CB124" s="230" t="e">
        <f t="shared" si="7"/>
        <v>#DIV/0!</v>
      </c>
      <c r="CC124" s="230" t="e">
        <f t="shared" si="7"/>
        <v>#DIV/0!</v>
      </c>
      <c r="CD124" s="230" t="e">
        <f t="shared" si="7"/>
        <v>#DIV/0!</v>
      </c>
      <c r="CE124" s="230" t="e">
        <f t="shared" si="7"/>
        <v>#DIV/0!</v>
      </c>
      <c r="CF124" s="230" t="e">
        <f t="shared" si="7"/>
        <v>#DIV/0!</v>
      </c>
      <c r="CG124" s="230" t="e">
        <f t="shared" si="7"/>
        <v>#DIV/0!</v>
      </c>
      <c r="CH124" s="230" t="e">
        <f t="shared" si="7"/>
        <v>#DIV/0!</v>
      </c>
      <c r="CI124" s="230" t="e">
        <f t="shared" si="7"/>
        <v>#DIV/0!</v>
      </c>
      <c r="CJ124" s="230" t="e">
        <f t="shared" si="7"/>
        <v>#DIV/0!</v>
      </c>
      <c r="CK124" s="230" t="e">
        <f t="shared" si="7"/>
        <v>#DIV/0!</v>
      </c>
      <c r="CL124" s="230" t="e">
        <f t="shared" si="7"/>
        <v>#DIV/0!</v>
      </c>
      <c r="CM124" s="230" t="e">
        <f t="shared" si="7"/>
        <v>#DIV/0!</v>
      </c>
      <c r="CN124" s="230" t="e">
        <f t="shared" si="7"/>
        <v>#DIV/0!</v>
      </c>
      <c r="CO124" s="230" t="e">
        <f t="shared" si="7"/>
        <v>#DIV/0!</v>
      </c>
      <c r="CP124" s="230" t="e">
        <f t="shared" si="7"/>
        <v>#DIV/0!</v>
      </c>
      <c r="CQ124" s="230" t="e">
        <f t="shared" si="7"/>
        <v>#DIV/0!</v>
      </c>
      <c r="CR124" s="230" t="e">
        <f t="shared" si="7"/>
        <v>#DIV/0!</v>
      </c>
      <c r="CS124" s="230" t="e">
        <f t="shared" si="7"/>
        <v>#DIV/0!</v>
      </c>
      <c r="CT124" s="230" t="e">
        <f t="shared" si="7"/>
        <v>#DIV/0!</v>
      </c>
      <c r="CU124" s="230" t="e">
        <f t="shared" si="7"/>
        <v>#DIV/0!</v>
      </c>
      <c r="CV124" s="230" t="e">
        <f t="shared" si="7"/>
        <v>#DIV/0!</v>
      </c>
      <c r="CW124" s="230" t="e">
        <f t="shared" si="7"/>
        <v>#DIV/0!</v>
      </c>
      <c r="CX124" s="230" t="e">
        <f t="shared" si="7"/>
        <v>#DIV/0!</v>
      </c>
      <c r="CY124" s="230" t="e">
        <f t="shared" si="7"/>
        <v>#DIV/0!</v>
      </c>
      <c r="CZ124" s="230" t="e">
        <f t="shared" si="7"/>
        <v>#DIV/0!</v>
      </c>
      <c r="DA124" s="230" t="e">
        <f t="shared" si="7"/>
        <v>#DIV/0!</v>
      </c>
      <c r="DB124" s="230" t="e">
        <f t="shared" si="7"/>
        <v>#DIV/0!</v>
      </c>
      <c r="DC124" s="230" t="e">
        <f t="shared" si="7"/>
        <v>#DIV/0!</v>
      </c>
      <c r="DD124" s="230" t="e">
        <f t="shared" si="7"/>
        <v>#DIV/0!</v>
      </c>
      <c r="DE124" s="230" t="e">
        <f t="shared" si="7"/>
        <v>#DIV/0!</v>
      </c>
      <c r="DF124" s="230" t="e">
        <f t="shared" si="7"/>
        <v>#DIV/0!</v>
      </c>
      <c r="DG124" s="230" t="e">
        <f t="shared" si="7"/>
        <v>#DIV/0!</v>
      </c>
      <c r="DH124" s="230" t="e">
        <f t="shared" si="7"/>
        <v>#DIV/0!</v>
      </c>
      <c r="DI124" s="230" t="e">
        <f t="shared" si="7"/>
        <v>#DIV/0!</v>
      </c>
      <c r="DJ124" s="230" t="e">
        <f t="shared" si="7"/>
        <v>#DIV/0!</v>
      </c>
      <c r="DK124" s="230" t="e">
        <f t="shared" si="7"/>
        <v>#DIV/0!</v>
      </c>
      <c r="DL124" s="230" t="e">
        <f t="shared" si="7"/>
        <v>#DIV/0!</v>
      </c>
      <c r="DM124" s="230" t="e">
        <f t="shared" si="7"/>
        <v>#DIV/0!</v>
      </c>
      <c r="DN124" s="230" t="e">
        <f t="shared" si="7"/>
        <v>#DIV/0!</v>
      </c>
      <c r="DO124" s="230" t="e">
        <f t="shared" si="7"/>
        <v>#DIV/0!</v>
      </c>
      <c r="DP124" s="230" t="e">
        <f t="shared" si="7"/>
        <v>#DIV/0!</v>
      </c>
      <c r="DQ124" s="230" t="e">
        <f t="shared" si="7"/>
        <v>#DIV/0!</v>
      </c>
      <c r="DR124" s="230" t="e">
        <f t="shared" si="7"/>
        <v>#DIV/0!</v>
      </c>
      <c r="DS124" s="230" t="e">
        <f t="shared" si="7"/>
        <v>#DIV/0!</v>
      </c>
      <c r="DT124" s="231">
        <f>_xlfn.AGGREGATE(9, 6, DT$4:DT$107)</f>
        <v>81284.414774637306</v>
      </c>
      <c r="DU124" s="232">
        <f>_xlfn.AGGREGATE(9, 6, DU$4:DU$107)</f>
        <v>2555.6760441144579</v>
      </c>
      <c r="DV124" s="232">
        <f t="shared" ref="DV124:EJ124" si="8">_xlfn.AGGREGATE(9, 6, DV$4:DV$107)</f>
        <v>67845.366910621538</v>
      </c>
      <c r="DW124" s="232">
        <f t="shared" si="8"/>
        <v>50368.354045765627</v>
      </c>
      <c r="DX124" s="232">
        <f t="shared" si="8"/>
        <v>8172.5383076968328</v>
      </c>
      <c r="DY124" s="232">
        <f t="shared" si="8"/>
        <v>9569.9756333800979</v>
      </c>
      <c r="DZ124" s="232">
        <f t="shared" si="8"/>
        <v>10505.429065701686</v>
      </c>
      <c r="EA124" s="232">
        <f t="shared" si="8"/>
        <v>471.70303069451245</v>
      </c>
      <c r="EB124" s="232"/>
      <c r="EC124" s="233">
        <f t="shared" si="8"/>
        <v>149489.04303797477</v>
      </c>
      <c r="ED124" s="234">
        <f t="shared" si="8"/>
        <v>230773.45781261206</v>
      </c>
      <c r="EE124" s="232"/>
      <c r="EF124" s="234"/>
      <c r="EG124" s="234"/>
      <c r="EH124" s="232"/>
      <c r="EI124" s="234"/>
      <c r="EJ124" s="234">
        <f t="shared" si="8"/>
        <v>186874.98699556608</v>
      </c>
    </row>
    <row r="125" spans="2:140" s="6" customFormat="1" ht="12" x14ac:dyDescent="0.25">
      <c r="B125" s="21"/>
      <c r="C125" s="192" t="s">
        <v>220</v>
      </c>
      <c r="D125" s="211">
        <f>D$133*計算_投入係数表!D125</f>
        <v>18.373129476228222</v>
      </c>
      <c r="E125" s="212">
        <f>E$133*計算_投入係数表!E125</f>
        <v>10.815872129123344</v>
      </c>
      <c r="F125" s="212">
        <f>F$133*計算_投入係数表!F125</f>
        <v>74.03322316826727</v>
      </c>
      <c r="G125" s="212">
        <f>G$133*計算_投入係数表!G125</f>
        <v>40.887552120588282</v>
      </c>
      <c r="H125" s="212">
        <f>H$133*計算_投入係数表!H125</f>
        <v>274.05608469920674</v>
      </c>
      <c r="I125" s="212">
        <f>I$133*計算_投入係数表!I125</f>
        <v>181.8046285543434</v>
      </c>
      <c r="J125" s="212">
        <f>J$133*計算_投入係数表!J125</f>
        <v>238.70693650328073</v>
      </c>
      <c r="K125" s="212">
        <f>K$133*計算_投入係数表!K125</f>
        <v>513.15427079666892</v>
      </c>
      <c r="L125" s="212">
        <f>L$133*計算_投入係数表!L125</f>
        <v>156.34082803704155</v>
      </c>
      <c r="M125" s="212">
        <f>M$133*計算_投入係数表!M125</f>
        <v>224.33315305384755</v>
      </c>
      <c r="N125" s="212">
        <f>N$133*計算_投入係数表!N125</f>
        <v>235.243141255919</v>
      </c>
      <c r="O125" s="212">
        <f>O$133*計算_投入係数表!O125</f>
        <v>677.48811401565877</v>
      </c>
      <c r="P125" s="212">
        <f>P$133*計算_投入係数表!P125</f>
        <v>3.5679481845579337</v>
      </c>
      <c r="Q125" s="212" t="e">
        <f>Q$133*計算_投入係数表!Q125</f>
        <v>#DIV/0!</v>
      </c>
      <c r="R125" s="212" t="e">
        <f>R$133*計算_投入係数表!R125</f>
        <v>#DIV/0!</v>
      </c>
      <c r="S125" s="212" t="e">
        <f>S$133*計算_投入係数表!S125</f>
        <v>#DIV/0!</v>
      </c>
      <c r="T125" s="212" t="e">
        <f>T$133*計算_投入係数表!T125</f>
        <v>#DIV/0!</v>
      </c>
      <c r="U125" s="212" t="e">
        <f>U$133*計算_投入係数表!U125</f>
        <v>#DIV/0!</v>
      </c>
      <c r="V125" s="212" t="e">
        <f>V$133*計算_投入係数表!V125</f>
        <v>#DIV/0!</v>
      </c>
      <c r="W125" s="212" t="e">
        <f>W$133*計算_投入係数表!W125</f>
        <v>#DIV/0!</v>
      </c>
      <c r="X125" s="212" t="e">
        <f>X$133*計算_投入係数表!X125</f>
        <v>#DIV/0!</v>
      </c>
      <c r="Y125" s="212" t="e">
        <f>Y$133*計算_投入係数表!Y125</f>
        <v>#DIV/0!</v>
      </c>
      <c r="Z125" s="212" t="e">
        <f>Z$133*計算_投入係数表!Z125</f>
        <v>#DIV/0!</v>
      </c>
      <c r="AA125" s="212" t="e">
        <f>AA$133*計算_投入係数表!AA125</f>
        <v>#DIV/0!</v>
      </c>
      <c r="AB125" s="212" t="e">
        <f>AB$133*計算_投入係数表!AB125</f>
        <v>#DIV/0!</v>
      </c>
      <c r="AC125" s="212" t="e">
        <f>AC$133*計算_投入係数表!AC125</f>
        <v>#DIV/0!</v>
      </c>
      <c r="AD125" s="212" t="e">
        <f>AD$133*計算_投入係数表!AD125</f>
        <v>#DIV/0!</v>
      </c>
      <c r="AE125" s="212" t="e">
        <f>AE$133*計算_投入係数表!AE125</f>
        <v>#DIV/0!</v>
      </c>
      <c r="AF125" s="212" t="e">
        <f>AF$133*計算_投入係数表!AF125</f>
        <v>#DIV/0!</v>
      </c>
      <c r="AG125" s="212" t="e">
        <f>AG$133*計算_投入係数表!AG125</f>
        <v>#DIV/0!</v>
      </c>
      <c r="AH125" s="212" t="e">
        <f>AH$133*計算_投入係数表!AH125</f>
        <v>#DIV/0!</v>
      </c>
      <c r="AI125" s="212" t="e">
        <f>AI$133*計算_投入係数表!AI125</f>
        <v>#DIV/0!</v>
      </c>
      <c r="AJ125" s="212" t="e">
        <f>AJ$133*計算_投入係数表!AJ125</f>
        <v>#DIV/0!</v>
      </c>
      <c r="AK125" s="212" t="e">
        <f>AK$133*計算_投入係数表!AK125</f>
        <v>#DIV/0!</v>
      </c>
      <c r="AL125" s="212" t="e">
        <f>AL$133*計算_投入係数表!AL125</f>
        <v>#DIV/0!</v>
      </c>
      <c r="AM125" s="212" t="e">
        <f>AM$133*計算_投入係数表!AM125</f>
        <v>#DIV/0!</v>
      </c>
      <c r="AN125" s="212" t="e">
        <f>AN$133*計算_投入係数表!AN125</f>
        <v>#DIV/0!</v>
      </c>
      <c r="AO125" s="212" t="e">
        <f>AO$133*計算_投入係数表!AO125</f>
        <v>#DIV/0!</v>
      </c>
      <c r="AP125" s="212" t="e">
        <f>AP$133*計算_投入係数表!AP125</f>
        <v>#DIV/0!</v>
      </c>
      <c r="AQ125" s="212" t="e">
        <f>AQ$133*計算_投入係数表!AQ125</f>
        <v>#DIV/0!</v>
      </c>
      <c r="AR125" s="212" t="e">
        <f>AR$133*計算_投入係数表!AR125</f>
        <v>#DIV/0!</v>
      </c>
      <c r="AS125" s="212" t="e">
        <f>AS$133*計算_投入係数表!AS125</f>
        <v>#DIV/0!</v>
      </c>
      <c r="AT125" s="212" t="e">
        <f>AT$133*計算_投入係数表!AT125</f>
        <v>#DIV/0!</v>
      </c>
      <c r="AU125" s="212" t="e">
        <f>AU$133*計算_投入係数表!AU125</f>
        <v>#DIV/0!</v>
      </c>
      <c r="AV125" s="212" t="e">
        <f>AV$133*計算_投入係数表!AV125</f>
        <v>#DIV/0!</v>
      </c>
      <c r="AW125" s="212" t="e">
        <f>AW$133*計算_投入係数表!AW125</f>
        <v>#DIV/0!</v>
      </c>
      <c r="AX125" s="212" t="e">
        <f>AX$133*計算_投入係数表!AX125</f>
        <v>#DIV/0!</v>
      </c>
      <c r="AY125" s="212" t="e">
        <f>AY$133*計算_投入係数表!AY125</f>
        <v>#DIV/0!</v>
      </c>
      <c r="AZ125" s="212" t="e">
        <f>AZ$133*計算_投入係数表!AZ125</f>
        <v>#DIV/0!</v>
      </c>
      <c r="BA125" s="212" t="e">
        <f>BA$133*計算_投入係数表!BA125</f>
        <v>#DIV/0!</v>
      </c>
      <c r="BB125" s="212" t="e">
        <f>BB$133*計算_投入係数表!BB125</f>
        <v>#DIV/0!</v>
      </c>
      <c r="BC125" s="212" t="e">
        <f>BC$133*計算_投入係数表!BC125</f>
        <v>#DIV/0!</v>
      </c>
      <c r="BD125" s="212" t="e">
        <f>BD$133*計算_投入係数表!BD125</f>
        <v>#DIV/0!</v>
      </c>
      <c r="BE125" s="212" t="e">
        <f>BE$133*計算_投入係数表!BE125</f>
        <v>#DIV/0!</v>
      </c>
      <c r="BF125" s="212" t="e">
        <f>BF$133*計算_投入係数表!BF125</f>
        <v>#DIV/0!</v>
      </c>
      <c r="BG125" s="212" t="e">
        <f>BG$133*計算_投入係数表!BG125</f>
        <v>#DIV/0!</v>
      </c>
      <c r="BH125" s="212" t="e">
        <f>BH$133*計算_投入係数表!BH125</f>
        <v>#DIV/0!</v>
      </c>
      <c r="BI125" s="212" t="e">
        <f>BI$133*計算_投入係数表!BI125</f>
        <v>#DIV/0!</v>
      </c>
      <c r="BJ125" s="212" t="e">
        <f>BJ$133*計算_投入係数表!BJ125</f>
        <v>#DIV/0!</v>
      </c>
      <c r="BK125" s="212" t="e">
        <f>BK$133*計算_投入係数表!BK125</f>
        <v>#DIV/0!</v>
      </c>
      <c r="BL125" s="212" t="e">
        <f>BL$133*計算_投入係数表!BL125</f>
        <v>#DIV/0!</v>
      </c>
      <c r="BM125" s="212" t="e">
        <f>BM$133*計算_投入係数表!BM125</f>
        <v>#DIV/0!</v>
      </c>
      <c r="BN125" s="212" t="e">
        <f>BN$133*計算_投入係数表!BN125</f>
        <v>#DIV/0!</v>
      </c>
      <c r="BO125" s="212" t="e">
        <f>BO$133*計算_投入係数表!BO125</f>
        <v>#DIV/0!</v>
      </c>
      <c r="BP125" s="212" t="e">
        <f>BP$133*計算_投入係数表!BP125</f>
        <v>#DIV/0!</v>
      </c>
      <c r="BQ125" s="212" t="e">
        <f>BQ$133*計算_投入係数表!BQ125</f>
        <v>#DIV/0!</v>
      </c>
      <c r="BR125" s="212" t="e">
        <f>BR$133*計算_投入係数表!BR125</f>
        <v>#DIV/0!</v>
      </c>
      <c r="BS125" s="212" t="e">
        <f>BS$133*計算_投入係数表!BS125</f>
        <v>#DIV/0!</v>
      </c>
      <c r="BT125" s="212" t="e">
        <f>BT$133*計算_投入係数表!BT125</f>
        <v>#DIV/0!</v>
      </c>
      <c r="BU125" s="212" t="e">
        <f>BU$133*計算_投入係数表!BU125</f>
        <v>#DIV/0!</v>
      </c>
      <c r="BV125" s="212" t="e">
        <f>BV$133*計算_投入係数表!BV125</f>
        <v>#DIV/0!</v>
      </c>
      <c r="BW125" s="212" t="e">
        <f>BW$133*計算_投入係数表!BW125</f>
        <v>#DIV/0!</v>
      </c>
      <c r="BX125" s="212" t="e">
        <f>BX$133*計算_投入係数表!BX125</f>
        <v>#DIV/0!</v>
      </c>
      <c r="BY125" s="212" t="e">
        <f>BY$133*計算_投入係数表!BY125</f>
        <v>#DIV/0!</v>
      </c>
      <c r="BZ125" s="212" t="e">
        <f>BZ$133*計算_投入係数表!BZ125</f>
        <v>#DIV/0!</v>
      </c>
      <c r="CA125" s="212" t="e">
        <f>CA$133*計算_投入係数表!CA125</f>
        <v>#DIV/0!</v>
      </c>
      <c r="CB125" s="212" t="e">
        <f>CB$133*計算_投入係数表!CB125</f>
        <v>#DIV/0!</v>
      </c>
      <c r="CC125" s="212" t="e">
        <f>CC$133*計算_投入係数表!CC125</f>
        <v>#DIV/0!</v>
      </c>
      <c r="CD125" s="212" t="e">
        <f>CD$133*計算_投入係数表!CD125</f>
        <v>#DIV/0!</v>
      </c>
      <c r="CE125" s="212" t="e">
        <f>CE$133*計算_投入係数表!CE125</f>
        <v>#DIV/0!</v>
      </c>
      <c r="CF125" s="212" t="e">
        <f>CF$133*計算_投入係数表!CF125</f>
        <v>#DIV/0!</v>
      </c>
      <c r="CG125" s="212" t="e">
        <f>CG$133*計算_投入係数表!CG125</f>
        <v>#DIV/0!</v>
      </c>
      <c r="CH125" s="212" t="e">
        <f>CH$133*計算_投入係数表!CH125</f>
        <v>#DIV/0!</v>
      </c>
      <c r="CI125" s="212" t="e">
        <f>CI$133*計算_投入係数表!CI125</f>
        <v>#DIV/0!</v>
      </c>
      <c r="CJ125" s="212" t="e">
        <f>CJ$133*計算_投入係数表!CJ125</f>
        <v>#DIV/0!</v>
      </c>
      <c r="CK125" s="212" t="e">
        <f>CK$133*計算_投入係数表!CK125</f>
        <v>#DIV/0!</v>
      </c>
      <c r="CL125" s="212" t="e">
        <f>CL$133*計算_投入係数表!CL125</f>
        <v>#DIV/0!</v>
      </c>
      <c r="CM125" s="212" t="e">
        <f>CM$133*計算_投入係数表!CM125</f>
        <v>#DIV/0!</v>
      </c>
      <c r="CN125" s="212" t="e">
        <f>CN$133*計算_投入係数表!CN125</f>
        <v>#DIV/0!</v>
      </c>
      <c r="CO125" s="212" t="e">
        <f>CO$133*計算_投入係数表!CO125</f>
        <v>#DIV/0!</v>
      </c>
      <c r="CP125" s="212" t="e">
        <f>CP$133*計算_投入係数表!CP125</f>
        <v>#DIV/0!</v>
      </c>
      <c r="CQ125" s="212" t="e">
        <f>CQ$133*計算_投入係数表!CQ125</f>
        <v>#DIV/0!</v>
      </c>
      <c r="CR125" s="212" t="e">
        <f>CR$133*計算_投入係数表!CR125</f>
        <v>#DIV/0!</v>
      </c>
      <c r="CS125" s="212" t="e">
        <f>CS$133*計算_投入係数表!CS125</f>
        <v>#DIV/0!</v>
      </c>
      <c r="CT125" s="212" t="e">
        <f>CT$133*計算_投入係数表!CT125</f>
        <v>#DIV/0!</v>
      </c>
      <c r="CU125" s="212" t="e">
        <f>CU$133*計算_投入係数表!CU125</f>
        <v>#DIV/0!</v>
      </c>
      <c r="CV125" s="212" t="e">
        <f>CV$133*計算_投入係数表!CV125</f>
        <v>#DIV/0!</v>
      </c>
      <c r="CW125" s="212" t="e">
        <f>CW$133*計算_投入係数表!CW125</f>
        <v>#DIV/0!</v>
      </c>
      <c r="CX125" s="212" t="e">
        <f>CX$133*計算_投入係数表!CX125</f>
        <v>#DIV/0!</v>
      </c>
      <c r="CY125" s="212" t="e">
        <f>CY$133*計算_投入係数表!CY125</f>
        <v>#DIV/0!</v>
      </c>
      <c r="CZ125" s="212" t="e">
        <f>CZ$133*計算_投入係数表!CZ125</f>
        <v>#DIV/0!</v>
      </c>
      <c r="DA125" s="212" t="e">
        <f>DA$133*計算_投入係数表!DA125</f>
        <v>#DIV/0!</v>
      </c>
      <c r="DB125" s="212" t="e">
        <f>DB$133*計算_投入係数表!DB125</f>
        <v>#DIV/0!</v>
      </c>
      <c r="DC125" s="212" t="e">
        <f>DC$133*計算_投入係数表!DC125</f>
        <v>#DIV/0!</v>
      </c>
      <c r="DD125" s="212" t="e">
        <f>DD$133*計算_投入係数表!DD125</f>
        <v>#DIV/0!</v>
      </c>
      <c r="DE125" s="212" t="e">
        <f>DE$133*計算_投入係数表!DE125</f>
        <v>#DIV/0!</v>
      </c>
      <c r="DF125" s="212" t="e">
        <f>DF$133*計算_投入係数表!DF125</f>
        <v>#DIV/0!</v>
      </c>
      <c r="DG125" s="212" t="e">
        <f>DG$133*計算_投入係数表!DG125</f>
        <v>#DIV/0!</v>
      </c>
      <c r="DH125" s="212" t="e">
        <f>DH$133*計算_投入係数表!DH125</f>
        <v>#DIV/0!</v>
      </c>
      <c r="DI125" s="212" t="e">
        <f>DI$133*計算_投入係数表!DI125</f>
        <v>#DIV/0!</v>
      </c>
      <c r="DJ125" s="212" t="e">
        <f>DJ$133*計算_投入係数表!DJ125</f>
        <v>#DIV/0!</v>
      </c>
      <c r="DK125" s="212" t="e">
        <f>DK$133*計算_投入係数表!DK125</f>
        <v>#DIV/0!</v>
      </c>
      <c r="DL125" s="212" t="e">
        <f>DL$133*計算_投入係数表!DL125</f>
        <v>#DIV/0!</v>
      </c>
      <c r="DM125" s="212" t="e">
        <f>DM$133*計算_投入係数表!DM125</f>
        <v>#DIV/0!</v>
      </c>
      <c r="DN125" s="212" t="e">
        <f>DN$133*計算_投入係数表!DN125</f>
        <v>#DIV/0!</v>
      </c>
      <c r="DO125" s="212" t="e">
        <f>DO$133*計算_投入係数表!DO125</f>
        <v>#DIV/0!</v>
      </c>
      <c r="DP125" s="212" t="e">
        <f>DP$133*計算_投入係数表!DP125</f>
        <v>#DIV/0!</v>
      </c>
      <c r="DQ125" s="212" t="e">
        <f>DQ$133*計算_投入係数表!DQ125</f>
        <v>#DIV/0!</v>
      </c>
      <c r="DR125" s="212" t="e">
        <f>DR$133*計算_投入係数表!DR125</f>
        <v>#DIV/0!</v>
      </c>
      <c r="DS125" s="212" t="e">
        <f>DS$133*計算_投入係数表!DS125</f>
        <v>#DIV/0!</v>
      </c>
      <c r="DT125" s="213">
        <f t="shared" ref="DT125:DT131" si="9">_xlfn.AGGREGATE(9, 6, $D125:$DC125)</f>
        <v>2648.8048819947317</v>
      </c>
      <c r="DU125" s="235"/>
      <c r="DV125" s="235"/>
      <c r="DW125" s="235"/>
      <c r="DX125" s="235"/>
      <c r="DY125" s="235"/>
      <c r="DZ125" s="235"/>
      <c r="EA125" s="235"/>
      <c r="EB125" s="235"/>
      <c r="EC125" s="235"/>
      <c r="ED125" s="235"/>
      <c r="EE125" s="235"/>
      <c r="EF125" s="235"/>
      <c r="EG125" s="235"/>
      <c r="EH125" s="235"/>
      <c r="EI125" s="235"/>
      <c r="EJ125" s="235"/>
    </row>
    <row r="126" spans="2:140" s="6" customFormat="1" ht="12" x14ac:dyDescent="0.25">
      <c r="B126" s="21"/>
      <c r="C126" s="192" t="s">
        <v>221</v>
      </c>
      <c r="D126" s="211">
        <f>D$133*計算_投入係数表!D126</f>
        <v>880.70178083971268</v>
      </c>
      <c r="E126" s="212">
        <f>E$133*計算_投入係数表!E126</f>
        <v>237.2738867384858</v>
      </c>
      <c r="F126" s="212">
        <f>F$133*計算_投入係数表!F126</f>
        <v>516.97590968128782</v>
      </c>
      <c r="G126" s="212">
        <f>G$133*計算_投入係数表!G126</f>
        <v>176.46097105671765</v>
      </c>
      <c r="H126" s="212">
        <f>H$133*計算_投入係数表!H126</f>
        <v>3211.9944023024668</v>
      </c>
      <c r="I126" s="212">
        <f>I$133*計算_投入係数表!I126</f>
        <v>3863.8103996499672</v>
      </c>
      <c r="J126" s="212">
        <f>J$133*計算_投入係数表!J126</f>
        <v>2693.5616164496391</v>
      </c>
      <c r="K126" s="212">
        <f>K$133*計算_投入係数表!K126</f>
        <v>9650.1885205233812</v>
      </c>
      <c r="L126" s="212">
        <f>L$133*計算_投入係数表!L126</f>
        <v>1851.584389516084</v>
      </c>
      <c r="M126" s="212">
        <f>M$133*計算_投入係数表!M126</f>
        <v>3641.5755208287355</v>
      </c>
      <c r="N126" s="212">
        <f>N$133*計算_投入係数表!N126</f>
        <v>8230.4086979531403</v>
      </c>
      <c r="O126" s="212">
        <f>O$133*計算_投入係数表!O126</f>
        <v>19460.925689991596</v>
      </c>
      <c r="P126" s="212">
        <f>P$133*計算_投入係数表!P126</f>
        <v>36.932059399732658</v>
      </c>
      <c r="Q126" s="212" t="e">
        <f>Q$133*計算_投入係数表!Q126</f>
        <v>#DIV/0!</v>
      </c>
      <c r="R126" s="212" t="e">
        <f>R$133*計算_投入係数表!R126</f>
        <v>#DIV/0!</v>
      </c>
      <c r="S126" s="212" t="e">
        <f>S$133*計算_投入係数表!S126</f>
        <v>#DIV/0!</v>
      </c>
      <c r="T126" s="212" t="e">
        <f>T$133*計算_投入係数表!T126</f>
        <v>#DIV/0!</v>
      </c>
      <c r="U126" s="212" t="e">
        <f>U$133*計算_投入係数表!U126</f>
        <v>#DIV/0!</v>
      </c>
      <c r="V126" s="212" t="e">
        <f>V$133*計算_投入係数表!V126</f>
        <v>#DIV/0!</v>
      </c>
      <c r="W126" s="212" t="e">
        <f>W$133*計算_投入係数表!W126</f>
        <v>#DIV/0!</v>
      </c>
      <c r="X126" s="212" t="e">
        <f>X$133*計算_投入係数表!X126</f>
        <v>#DIV/0!</v>
      </c>
      <c r="Y126" s="212" t="e">
        <f>Y$133*計算_投入係数表!Y126</f>
        <v>#DIV/0!</v>
      </c>
      <c r="Z126" s="212" t="e">
        <f>Z$133*計算_投入係数表!Z126</f>
        <v>#DIV/0!</v>
      </c>
      <c r="AA126" s="212" t="e">
        <f>AA$133*計算_投入係数表!AA126</f>
        <v>#DIV/0!</v>
      </c>
      <c r="AB126" s="212" t="e">
        <f>AB$133*計算_投入係数表!AB126</f>
        <v>#DIV/0!</v>
      </c>
      <c r="AC126" s="212" t="e">
        <f>AC$133*計算_投入係数表!AC126</f>
        <v>#DIV/0!</v>
      </c>
      <c r="AD126" s="212" t="e">
        <f>AD$133*計算_投入係数表!AD126</f>
        <v>#DIV/0!</v>
      </c>
      <c r="AE126" s="212" t="e">
        <f>AE$133*計算_投入係数表!AE126</f>
        <v>#DIV/0!</v>
      </c>
      <c r="AF126" s="212" t="e">
        <f>AF$133*計算_投入係数表!AF126</f>
        <v>#DIV/0!</v>
      </c>
      <c r="AG126" s="212" t="e">
        <f>AG$133*計算_投入係数表!AG126</f>
        <v>#DIV/0!</v>
      </c>
      <c r="AH126" s="212" t="e">
        <f>AH$133*計算_投入係数表!AH126</f>
        <v>#DIV/0!</v>
      </c>
      <c r="AI126" s="212" t="e">
        <f>AI$133*計算_投入係数表!AI126</f>
        <v>#DIV/0!</v>
      </c>
      <c r="AJ126" s="212" t="e">
        <f>AJ$133*計算_投入係数表!AJ126</f>
        <v>#DIV/0!</v>
      </c>
      <c r="AK126" s="212" t="e">
        <f>AK$133*計算_投入係数表!AK126</f>
        <v>#DIV/0!</v>
      </c>
      <c r="AL126" s="212" t="e">
        <f>AL$133*計算_投入係数表!AL126</f>
        <v>#DIV/0!</v>
      </c>
      <c r="AM126" s="212" t="e">
        <f>AM$133*計算_投入係数表!AM126</f>
        <v>#DIV/0!</v>
      </c>
      <c r="AN126" s="212" t="e">
        <f>AN$133*計算_投入係数表!AN126</f>
        <v>#DIV/0!</v>
      </c>
      <c r="AO126" s="212" t="e">
        <f>AO$133*計算_投入係数表!AO126</f>
        <v>#DIV/0!</v>
      </c>
      <c r="AP126" s="212" t="e">
        <f>AP$133*計算_投入係数表!AP126</f>
        <v>#DIV/0!</v>
      </c>
      <c r="AQ126" s="212" t="e">
        <f>AQ$133*計算_投入係数表!AQ126</f>
        <v>#DIV/0!</v>
      </c>
      <c r="AR126" s="212" t="e">
        <f>AR$133*計算_投入係数表!AR126</f>
        <v>#DIV/0!</v>
      </c>
      <c r="AS126" s="212" t="e">
        <f>AS$133*計算_投入係数表!AS126</f>
        <v>#DIV/0!</v>
      </c>
      <c r="AT126" s="212" t="e">
        <f>AT$133*計算_投入係数表!AT126</f>
        <v>#DIV/0!</v>
      </c>
      <c r="AU126" s="212" t="e">
        <f>AU$133*計算_投入係数表!AU126</f>
        <v>#DIV/0!</v>
      </c>
      <c r="AV126" s="212" t="e">
        <f>AV$133*計算_投入係数表!AV126</f>
        <v>#DIV/0!</v>
      </c>
      <c r="AW126" s="212" t="e">
        <f>AW$133*計算_投入係数表!AW126</f>
        <v>#DIV/0!</v>
      </c>
      <c r="AX126" s="212" t="e">
        <f>AX$133*計算_投入係数表!AX126</f>
        <v>#DIV/0!</v>
      </c>
      <c r="AY126" s="212" t="e">
        <f>AY$133*計算_投入係数表!AY126</f>
        <v>#DIV/0!</v>
      </c>
      <c r="AZ126" s="212" t="e">
        <f>AZ$133*計算_投入係数表!AZ126</f>
        <v>#DIV/0!</v>
      </c>
      <c r="BA126" s="212" t="e">
        <f>BA$133*計算_投入係数表!BA126</f>
        <v>#DIV/0!</v>
      </c>
      <c r="BB126" s="212" t="e">
        <f>BB$133*計算_投入係数表!BB126</f>
        <v>#DIV/0!</v>
      </c>
      <c r="BC126" s="212" t="e">
        <f>BC$133*計算_投入係数表!BC126</f>
        <v>#DIV/0!</v>
      </c>
      <c r="BD126" s="212" t="e">
        <f>BD$133*計算_投入係数表!BD126</f>
        <v>#DIV/0!</v>
      </c>
      <c r="BE126" s="212" t="e">
        <f>BE$133*計算_投入係数表!BE126</f>
        <v>#DIV/0!</v>
      </c>
      <c r="BF126" s="212" t="e">
        <f>BF$133*計算_投入係数表!BF126</f>
        <v>#DIV/0!</v>
      </c>
      <c r="BG126" s="212" t="e">
        <f>BG$133*計算_投入係数表!BG126</f>
        <v>#DIV/0!</v>
      </c>
      <c r="BH126" s="212" t="e">
        <f>BH$133*計算_投入係数表!BH126</f>
        <v>#DIV/0!</v>
      </c>
      <c r="BI126" s="212" t="e">
        <f>BI$133*計算_投入係数表!BI126</f>
        <v>#DIV/0!</v>
      </c>
      <c r="BJ126" s="212" t="e">
        <f>BJ$133*計算_投入係数表!BJ126</f>
        <v>#DIV/0!</v>
      </c>
      <c r="BK126" s="212" t="e">
        <f>BK$133*計算_投入係数表!BK126</f>
        <v>#DIV/0!</v>
      </c>
      <c r="BL126" s="212" t="e">
        <f>BL$133*計算_投入係数表!BL126</f>
        <v>#DIV/0!</v>
      </c>
      <c r="BM126" s="212" t="e">
        <f>BM$133*計算_投入係数表!BM126</f>
        <v>#DIV/0!</v>
      </c>
      <c r="BN126" s="212" t="e">
        <f>BN$133*計算_投入係数表!BN126</f>
        <v>#DIV/0!</v>
      </c>
      <c r="BO126" s="212" t="e">
        <f>BO$133*計算_投入係数表!BO126</f>
        <v>#DIV/0!</v>
      </c>
      <c r="BP126" s="212" t="e">
        <f>BP$133*計算_投入係数表!BP126</f>
        <v>#DIV/0!</v>
      </c>
      <c r="BQ126" s="212" t="e">
        <f>BQ$133*計算_投入係数表!BQ126</f>
        <v>#DIV/0!</v>
      </c>
      <c r="BR126" s="212" t="e">
        <f>BR$133*計算_投入係数表!BR126</f>
        <v>#DIV/0!</v>
      </c>
      <c r="BS126" s="212" t="e">
        <f>BS$133*計算_投入係数表!BS126</f>
        <v>#DIV/0!</v>
      </c>
      <c r="BT126" s="212" t="e">
        <f>BT$133*計算_投入係数表!BT126</f>
        <v>#DIV/0!</v>
      </c>
      <c r="BU126" s="212" t="e">
        <f>BU$133*計算_投入係数表!BU126</f>
        <v>#DIV/0!</v>
      </c>
      <c r="BV126" s="212" t="e">
        <f>BV$133*計算_投入係数表!BV126</f>
        <v>#DIV/0!</v>
      </c>
      <c r="BW126" s="212" t="e">
        <f>BW$133*計算_投入係数表!BW126</f>
        <v>#DIV/0!</v>
      </c>
      <c r="BX126" s="212" t="e">
        <f>BX$133*計算_投入係数表!BX126</f>
        <v>#DIV/0!</v>
      </c>
      <c r="BY126" s="212" t="e">
        <f>BY$133*計算_投入係数表!BY126</f>
        <v>#DIV/0!</v>
      </c>
      <c r="BZ126" s="212" t="e">
        <f>BZ$133*計算_投入係数表!BZ126</f>
        <v>#DIV/0!</v>
      </c>
      <c r="CA126" s="212" t="e">
        <f>CA$133*計算_投入係数表!CA126</f>
        <v>#DIV/0!</v>
      </c>
      <c r="CB126" s="212" t="e">
        <f>CB$133*計算_投入係数表!CB126</f>
        <v>#DIV/0!</v>
      </c>
      <c r="CC126" s="212" t="e">
        <f>CC$133*計算_投入係数表!CC126</f>
        <v>#DIV/0!</v>
      </c>
      <c r="CD126" s="212" t="e">
        <f>CD$133*計算_投入係数表!CD126</f>
        <v>#DIV/0!</v>
      </c>
      <c r="CE126" s="212" t="e">
        <f>CE$133*計算_投入係数表!CE126</f>
        <v>#DIV/0!</v>
      </c>
      <c r="CF126" s="212" t="e">
        <f>CF$133*計算_投入係数表!CF126</f>
        <v>#DIV/0!</v>
      </c>
      <c r="CG126" s="212" t="e">
        <f>CG$133*計算_投入係数表!CG126</f>
        <v>#DIV/0!</v>
      </c>
      <c r="CH126" s="212" t="e">
        <f>CH$133*計算_投入係数表!CH126</f>
        <v>#DIV/0!</v>
      </c>
      <c r="CI126" s="212" t="e">
        <f>CI$133*計算_投入係数表!CI126</f>
        <v>#DIV/0!</v>
      </c>
      <c r="CJ126" s="212" t="e">
        <f>CJ$133*計算_投入係数表!CJ126</f>
        <v>#DIV/0!</v>
      </c>
      <c r="CK126" s="212" t="e">
        <f>CK$133*計算_投入係数表!CK126</f>
        <v>#DIV/0!</v>
      </c>
      <c r="CL126" s="212" t="e">
        <f>CL$133*計算_投入係数表!CL126</f>
        <v>#DIV/0!</v>
      </c>
      <c r="CM126" s="212" t="e">
        <f>CM$133*計算_投入係数表!CM126</f>
        <v>#DIV/0!</v>
      </c>
      <c r="CN126" s="212" t="e">
        <f>CN$133*計算_投入係数表!CN126</f>
        <v>#DIV/0!</v>
      </c>
      <c r="CO126" s="212" t="e">
        <f>CO$133*計算_投入係数表!CO126</f>
        <v>#DIV/0!</v>
      </c>
      <c r="CP126" s="212" t="e">
        <f>CP$133*計算_投入係数表!CP126</f>
        <v>#DIV/0!</v>
      </c>
      <c r="CQ126" s="212" t="e">
        <f>CQ$133*計算_投入係数表!CQ126</f>
        <v>#DIV/0!</v>
      </c>
      <c r="CR126" s="212" t="e">
        <f>CR$133*計算_投入係数表!CR126</f>
        <v>#DIV/0!</v>
      </c>
      <c r="CS126" s="212" t="e">
        <f>CS$133*計算_投入係数表!CS126</f>
        <v>#DIV/0!</v>
      </c>
      <c r="CT126" s="212" t="e">
        <f>CT$133*計算_投入係数表!CT126</f>
        <v>#DIV/0!</v>
      </c>
      <c r="CU126" s="212" t="e">
        <f>CU$133*計算_投入係数表!CU126</f>
        <v>#DIV/0!</v>
      </c>
      <c r="CV126" s="212" t="e">
        <f>CV$133*計算_投入係数表!CV126</f>
        <v>#DIV/0!</v>
      </c>
      <c r="CW126" s="212" t="e">
        <f>CW$133*計算_投入係数表!CW126</f>
        <v>#DIV/0!</v>
      </c>
      <c r="CX126" s="212" t="e">
        <f>CX$133*計算_投入係数表!CX126</f>
        <v>#DIV/0!</v>
      </c>
      <c r="CY126" s="212" t="e">
        <f>CY$133*計算_投入係数表!CY126</f>
        <v>#DIV/0!</v>
      </c>
      <c r="CZ126" s="212" t="e">
        <f>CZ$133*計算_投入係数表!CZ126</f>
        <v>#DIV/0!</v>
      </c>
      <c r="DA126" s="212" t="e">
        <f>DA$133*計算_投入係数表!DA126</f>
        <v>#DIV/0!</v>
      </c>
      <c r="DB126" s="212" t="e">
        <f>DB$133*計算_投入係数表!DB126</f>
        <v>#DIV/0!</v>
      </c>
      <c r="DC126" s="212" t="e">
        <f>DC$133*計算_投入係数表!DC126</f>
        <v>#DIV/0!</v>
      </c>
      <c r="DD126" s="212" t="e">
        <f>DD$133*計算_投入係数表!DD126</f>
        <v>#DIV/0!</v>
      </c>
      <c r="DE126" s="212" t="e">
        <f>DE$133*計算_投入係数表!DE126</f>
        <v>#DIV/0!</v>
      </c>
      <c r="DF126" s="212" t="e">
        <f>DF$133*計算_投入係数表!DF126</f>
        <v>#DIV/0!</v>
      </c>
      <c r="DG126" s="212" t="e">
        <f>DG$133*計算_投入係数表!DG126</f>
        <v>#DIV/0!</v>
      </c>
      <c r="DH126" s="212" t="e">
        <f>DH$133*計算_投入係数表!DH126</f>
        <v>#DIV/0!</v>
      </c>
      <c r="DI126" s="212" t="e">
        <f>DI$133*計算_投入係数表!DI126</f>
        <v>#DIV/0!</v>
      </c>
      <c r="DJ126" s="212" t="e">
        <f>DJ$133*計算_投入係数表!DJ126</f>
        <v>#DIV/0!</v>
      </c>
      <c r="DK126" s="212" t="e">
        <f>DK$133*計算_投入係数表!DK126</f>
        <v>#DIV/0!</v>
      </c>
      <c r="DL126" s="212" t="e">
        <f>DL$133*計算_投入係数表!DL126</f>
        <v>#DIV/0!</v>
      </c>
      <c r="DM126" s="212" t="e">
        <f>DM$133*計算_投入係数表!DM126</f>
        <v>#DIV/0!</v>
      </c>
      <c r="DN126" s="212" t="e">
        <f>DN$133*計算_投入係数表!DN126</f>
        <v>#DIV/0!</v>
      </c>
      <c r="DO126" s="212" t="e">
        <f>DO$133*計算_投入係数表!DO126</f>
        <v>#DIV/0!</v>
      </c>
      <c r="DP126" s="212" t="e">
        <f>DP$133*計算_投入係数表!DP126</f>
        <v>#DIV/0!</v>
      </c>
      <c r="DQ126" s="212" t="e">
        <f>DQ$133*計算_投入係数表!DQ126</f>
        <v>#DIV/0!</v>
      </c>
      <c r="DR126" s="212" t="e">
        <f>DR$133*計算_投入係数表!DR126</f>
        <v>#DIV/0!</v>
      </c>
      <c r="DS126" s="212" t="e">
        <f>DS$133*計算_投入係数表!DS126</f>
        <v>#DIV/0!</v>
      </c>
      <c r="DT126" s="213">
        <f t="shared" si="9"/>
        <v>54452.393844930943</v>
      </c>
      <c r="DU126" s="235"/>
      <c r="DV126" s="236"/>
      <c r="DW126" s="236"/>
      <c r="DX126" s="236"/>
      <c r="DY126" s="236"/>
      <c r="DZ126" s="236"/>
      <c r="EA126" s="235"/>
      <c r="EB126" s="235"/>
      <c r="EC126" s="235"/>
      <c r="ED126" s="235"/>
      <c r="EE126" s="235"/>
      <c r="EF126" s="235"/>
      <c r="EG126" s="235"/>
      <c r="EH126" s="235"/>
      <c r="EI126" s="235"/>
      <c r="EJ126" s="235"/>
    </row>
    <row r="127" spans="2:140" s="6" customFormat="1" ht="12" x14ac:dyDescent="0.25">
      <c r="B127" s="21"/>
      <c r="C127" s="192" t="s">
        <v>222</v>
      </c>
      <c r="D127" s="211">
        <f>D$133*計算_投入係数表!D127</f>
        <v>3105.3959277056233</v>
      </c>
      <c r="E127" s="212">
        <f>E$133*計算_投入係数表!E127</f>
        <v>386.31594044819673</v>
      </c>
      <c r="F127" s="212">
        <f>F$133*計算_投入係数表!F127</f>
        <v>309.12740798193965</v>
      </c>
      <c r="G127" s="212">
        <f>G$133*計算_投入係数表!G127</f>
        <v>92.093302395366266</v>
      </c>
      <c r="H127" s="212">
        <f>H$133*計算_投入係数表!H127</f>
        <v>1315.1397769820865</v>
      </c>
      <c r="I127" s="212">
        <f>I$133*計算_投入係数表!I127</f>
        <v>268.66868814623257</v>
      </c>
      <c r="J127" s="212">
        <f>J$133*計算_投入係数表!J127</f>
        <v>-260.57589991138389</v>
      </c>
      <c r="K127" s="212">
        <f>K$133*計算_投入係数表!K127</f>
        <v>3639.6533239062796</v>
      </c>
      <c r="L127" s="212">
        <f>L$133*計算_投入係数表!L127</f>
        <v>5588.3578546923845</v>
      </c>
      <c r="M127" s="212">
        <f>M$133*計算_投入係数表!M127</f>
        <v>1425.9660926974213</v>
      </c>
      <c r="N127" s="212">
        <f>N$133*計算_投入係数表!N127</f>
        <v>0</v>
      </c>
      <c r="O127" s="212">
        <f>O$133*計算_投入係数表!O127</f>
        <v>2958.56137870261</v>
      </c>
      <c r="P127" s="212">
        <f>P$133*計算_投入係数表!P127</f>
        <v>399.23062771468454</v>
      </c>
      <c r="Q127" s="212" t="e">
        <f>Q$133*計算_投入係数表!Q127</f>
        <v>#DIV/0!</v>
      </c>
      <c r="R127" s="212" t="e">
        <f>R$133*計算_投入係数表!R127</f>
        <v>#DIV/0!</v>
      </c>
      <c r="S127" s="212" t="e">
        <f>S$133*計算_投入係数表!S127</f>
        <v>#DIV/0!</v>
      </c>
      <c r="T127" s="212" t="e">
        <f>T$133*計算_投入係数表!T127</f>
        <v>#DIV/0!</v>
      </c>
      <c r="U127" s="212" t="e">
        <f>U$133*計算_投入係数表!U127</f>
        <v>#DIV/0!</v>
      </c>
      <c r="V127" s="212" t="e">
        <f>V$133*計算_投入係数表!V127</f>
        <v>#DIV/0!</v>
      </c>
      <c r="W127" s="212" t="e">
        <f>W$133*計算_投入係数表!W127</f>
        <v>#DIV/0!</v>
      </c>
      <c r="X127" s="212" t="e">
        <f>X$133*計算_投入係数表!X127</f>
        <v>#DIV/0!</v>
      </c>
      <c r="Y127" s="212" t="e">
        <f>Y$133*計算_投入係数表!Y127</f>
        <v>#DIV/0!</v>
      </c>
      <c r="Z127" s="212" t="e">
        <f>Z$133*計算_投入係数表!Z127</f>
        <v>#DIV/0!</v>
      </c>
      <c r="AA127" s="212" t="e">
        <f>AA$133*計算_投入係数表!AA127</f>
        <v>#DIV/0!</v>
      </c>
      <c r="AB127" s="212" t="e">
        <f>AB$133*計算_投入係数表!AB127</f>
        <v>#DIV/0!</v>
      </c>
      <c r="AC127" s="212" t="e">
        <f>AC$133*計算_投入係数表!AC127</f>
        <v>#DIV/0!</v>
      </c>
      <c r="AD127" s="212" t="e">
        <f>AD$133*計算_投入係数表!AD127</f>
        <v>#DIV/0!</v>
      </c>
      <c r="AE127" s="212" t="e">
        <f>AE$133*計算_投入係数表!AE127</f>
        <v>#DIV/0!</v>
      </c>
      <c r="AF127" s="212" t="e">
        <f>AF$133*計算_投入係数表!AF127</f>
        <v>#DIV/0!</v>
      </c>
      <c r="AG127" s="212" t="e">
        <f>AG$133*計算_投入係数表!AG127</f>
        <v>#DIV/0!</v>
      </c>
      <c r="AH127" s="212" t="e">
        <f>AH$133*計算_投入係数表!AH127</f>
        <v>#DIV/0!</v>
      </c>
      <c r="AI127" s="212" t="e">
        <f>AI$133*計算_投入係数表!AI127</f>
        <v>#DIV/0!</v>
      </c>
      <c r="AJ127" s="212" t="e">
        <f>AJ$133*計算_投入係数表!AJ127</f>
        <v>#DIV/0!</v>
      </c>
      <c r="AK127" s="212" t="e">
        <f>AK$133*計算_投入係数表!AK127</f>
        <v>#DIV/0!</v>
      </c>
      <c r="AL127" s="212" t="e">
        <f>AL$133*計算_投入係数表!AL127</f>
        <v>#DIV/0!</v>
      </c>
      <c r="AM127" s="212" t="e">
        <f>AM$133*計算_投入係数表!AM127</f>
        <v>#DIV/0!</v>
      </c>
      <c r="AN127" s="212" t="e">
        <f>AN$133*計算_投入係数表!AN127</f>
        <v>#DIV/0!</v>
      </c>
      <c r="AO127" s="212" t="e">
        <f>AO$133*計算_投入係数表!AO127</f>
        <v>#DIV/0!</v>
      </c>
      <c r="AP127" s="212" t="e">
        <f>AP$133*計算_投入係数表!AP127</f>
        <v>#DIV/0!</v>
      </c>
      <c r="AQ127" s="212" t="e">
        <f>AQ$133*計算_投入係数表!AQ127</f>
        <v>#DIV/0!</v>
      </c>
      <c r="AR127" s="212" t="e">
        <f>AR$133*計算_投入係数表!AR127</f>
        <v>#DIV/0!</v>
      </c>
      <c r="AS127" s="212" t="e">
        <f>AS$133*計算_投入係数表!AS127</f>
        <v>#DIV/0!</v>
      </c>
      <c r="AT127" s="212" t="e">
        <f>AT$133*計算_投入係数表!AT127</f>
        <v>#DIV/0!</v>
      </c>
      <c r="AU127" s="212" t="e">
        <f>AU$133*計算_投入係数表!AU127</f>
        <v>#DIV/0!</v>
      </c>
      <c r="AV127" s="212" t="e">
        <f>AV$133*計算_投入係数表!AV127</f>
        <v>#DIV/0!</v>
      </c>
      <c r="AW127" s="212" t="e">
        <f>AW$133*計算_投入係数表!AW127</f>
        <v>#DIV/0!</v>
      </c>
      <c r="AX127" s="212" t="e">
        <f>AX$133*計算_投入係数表!AX127</f>
        <v>#DIV/0!</v>
      </c>
      <c r="AY127" s="212" t="e">
        <f>AY$133*計算_投入係数表!AY127</f>
        <v>#DIV/0!</v>
      </c>
      <c r="AZ127" s="212" t="e">
        <f>AZ$133*計算_投入係数表!AZ127</f>
        <v>#DIV/0!</v>
      </c>
      <c r="BA127" s="212" t="e">
        <f>BA$133*計算_投入係数表!BA127</f>
        <v>#DIV/0!</v>
      </c>
      <c r="BB127" s="212" t="e">
        <f>BB$133*計算_投入係数表!BB127</f>
        <v>#DIV/0!</v>
      </c>
      <c r="BC127" s="212" t="e">
        <f>BC$133*計算_投入係数表!BC127</f>
        <v>#DIV/0!</v>
      </c>
      <c r="BD127" s="212" t="e">
        <f>BD$133*計算_投入係数表!BD127</f>
        <v>#DIV/0!</v>
      </c>
      <c r="BE127" s="212" t="e">
        <f>BE$133*計算_投入係数表!BE127</f>
        <v>#DIV/0!</v>
      </c>
      <c r="BF127" s="212" t="e">
        <f>BF$133*計算_投入係数表!BF127</f>
        <v>#DIV/0!</v>
      </c>
      <c r="BG127" s="212" t="e">
        <f>BG$133*計算_投入係数表!BG127</f>
        <v>#DIV/0!</v>
      </c>
      <c r="BH127" s="212" t="e">
        <f>BH$133*計算_投入係数表!BH127</f>
        <v>#DIV/0!</v>
      </c>
      <c r="BI127" s="212" t="e">
        <f>BI$133*計算_投入係数表!BI127</f>
        <v>#DIV/0!</v>
      </c>
      <c r="BJ127" s="212" t="e">
        <f>BJ$133*計算_投入係数表!BJ127</f>
        <v>#DIV/0!</v>
      </c>
      <c r="BK127" s="212" t="e">
        <f>BK$133*計算_投入係数表!BK127</f>
        <v>#DIV/0!</v>
      </c>
      <c r="BL127" s="212" t="e">
        <f>BL$133*計算_投入係数表!BL127</f>
        <v>#DIV/0!</v>
      </c>
      <c r="BM127" s="212" t="e">
        <f>BM$133*計算_投入係数表!BM127</f>
        <v>#DIV/0!</v>
      </c>
      <c r="BN127" s="212" t="e">
        <f>BN$133*計算_投入係数表!BN127</f>
        <v>#DIV/0!</v>
      </c>
      <c r="BO127" s="212" t="e">
        <f>BO$133*計算_投入係数表!BO127</f>
        <v>#DIV/0!</v>
      </c>
      <c r="BP127" s="212" t="e">
        <f>BP$133*計算_投入係数表!BP127</f>
        <v>#DIV/0!</v>
      </c>
      <c r="BQ127" s="212" t="e">
        <f>BQ$133*計算_投入係数表!BQ127</f>
        <v>#DIV/0!</v>
      </c>
      <c r="BR127" s="212" t="e">
        <f>BR$133*計算_投入係数表!BR127</f>
        <v>#DIV/0!</v>
      </c>
      <c r="BS127" s="212" t="e">
        <f>BS$133*計算_投入係数表!BS127</f>
        <v>#DIV/0!</v>
      </c>
      <c r="BT127" s="212" t="e">
        <f>BT$133*計算_投入係数表!BT127</f>
        <v>#DIV/0!</v>
      </c>
      <c r="BU127" s="212" t="e">
        <f>BU$133*計算_投入係数表!BU127</f>
        <v>#DIV/0!</v>
      </c>
      <c r="BV127" s="212" t="e">
        <f>BV$133*計算_投入係数表!BV127</f>
        <v>#DIV/0!</v>
      </c>
      <c r="BW127" s="212" t="e">
        <f>BW$133*計算_投入係数表!BW127</f>
        <v>#DIV/0!</v>
      </c>
      <c r="BX127" s="212" t="e">
        <f>BX$133*計算_投入係数表!BX127</f>
        <v>#DIV/0!</v>
      </c>
      <c r="BY127" s="212" t="e">
        <f>BY$133*計算_投入係数表!BY127</f>
        <v>#DIV/0!</v>
      </c>
      <c r="BZ127" s="212" t="e">
        <f>BZ$133*計算_投入係数表!BZ127</f>
        <v>#DIV/0!</v>
      </c>
      <c r="CA127" s="212" t="e">
        <f>CA$133*計算_投入係数表!CA127</f>
        <v>#DIV/0!</v>
      </c>
      <c r="CB127" s="212" t="e">
        <f>CB$133*計算_投入係数表!CB127</f>
        <v>#DIV/0!</v>
      </c>
      <c r="CC127" s="212" t="e">
        <f>CC$133*計算_投入係数表!CC127</f>
        <v>#DIV/0!</v>
      </c>
      <c r="CD127" s="212" t="e">
        <f>CD$133*計算_投入係数表!CD127</f>
        <v>#DIV/0!</v>
      </c>
      <c r="CE127" s="212" t="e">
        <f>CE$133*計算_投入係数表!CE127</f>
        <v>#DIV/0!</v>
      </c>
      <c r="CF127" s="212" t="e">
        <f>CF$133*計算_投入係数表!CF127</f>
        <v>#DIV/0!</v>
      </c>
      <c r="CG127" s="212" t="e">
        <f>CG$133*計算_投入係数表!CG127</f>
        <v>#DIV/0!</v>
      </c>
      <c r="CH127" s="212" t="e">
        <f>CH$133*計算_投入係数表!CH127</f>
        <v>#DIV/0!</v>
      </c>
      <c r="CI127" s="212" t="e">
        <f>CI$133*計算_投入係数表!CI127</f>
        <v>#DIV/0!</v>
      </c>
      <c r="CJ127" s="212" t="e">
        <f>CJ$133*計算_投入係数表!CJ127</f>
        <v>#DIV/0!</v>
      </c>
      <c r="CK127" s="212" t="e">
        <f>CK$133*計算_投入係数表!CK127</f>
        <v>#DIV/0!</v>
      </c>
      <c r="CL127" s="212" t="e">
        <f>CL$133*計算_投入係数表!CL127</f>
        <v>#DIV/0!</v>
      </c>
      <c r="CM127" s="212" t="e">
        <f>CM$133*計算_投入係数表!CM127</f>
        <v>#DIV/0!</v>
      </c>
      <c r="CN127" s="212" t="e">
        <f>CN$133*計算_投入係数表!CN127</f>
        <v>#DIV/0!</v>
      </c>
      <c r="CO127" s="212" t="e">
        <f>CO$133*計算_投入係数表!CO127</f>
        <v>#DIV/0!</v>
      </c>
      <c r="CP127" s="212" t="e">
        <f>CP$133*計算_投入係数表!CP127</f>
        <v>#DIV/0!</v>
      </c>
      <c r="CQ127" s="212" t="e">
        <f>CQ$133*計算_投入係数表!CQ127</f>
        <v>#DIV/0!</v>
      </c>
      <c r="CR127" s="212" t="e">
        <f>CR$133*計算_投入係数表!CR127</f>
        <v>#DIV/0!</v>
      </c>
      <c r="CS127" s="212" t="e">
        <f>CS$133*計算_投入係数表!CS127</f>
        <v>#DIV/0!</v>
      </c>
      <c r="CT127" s="212" t="e">
        <f>CT$133*計算_投入係数表!CT127</f>
        <v>#DIV/0!</v>
      </c>
      <c r="CU127" s="212" t="e">
        <f>CU$133*計算_投入係数表!CU127</f>
        <v>#DIV/0!</v>
      </c>
      <c r="CV127" s="212" t="e">
        <f>CV$133*計算_投入係数表!CV127</f>
        <v>#DIV/0!</v>
      </c>
      <c r="CW127" s="212" t="e">
        <f>CW$133*計算_投入係数表!CW127</f>
        <v>#DIV/0!</v>
      </c>
      <c r="CX127" s="212" t="e">
        <f>CX$133*計算_投入係数表!CX127</f>
        <v>#DIV/0!</v>
      </c>
      <c r="CY127" s="212" t="e">
        <f>CY$133*計算_投入係数表!CY127</f>
        <v>#DIV/0!</v>
      </c>
      <c r="CZ127" s="212" t="e">
        <f>CZ$133*計算_投入係数表!CZ127</f>
        <v>#DIV/0!</v>
      </c>
      <c r="DA127" s="212" t="e">
        <f>DA$133*計算_投入係数表!DA127</f>
        <v>#DIV/0!</v>
      </c>
      <c r="DB127" s="212" t="e">
        <f>DB$133*計算_投入係数表!DB127</f>
        <v>#DIV/0!</v>
      </c>
      <c r="DC127" s="212" t="e">
        <f>DC$133*計算_投入係数表!DC127</f>
        <v>#DIV/0!</v>
      </c>
      <c r="DD127" s="212" t="e">
        <f>DD$133*計算_投入係数表!DD127</f>
        <v>#DIV/0!</v>
      </c>
      <c r="DE127" s="212" t="e">
        <f>DE$133*計算_投入係数表!DE127</f>
        <v>#DIV/0!</v>
      </c>
      <c r="DF127" s="212" t="e">
        <f>DF$133*計算_投入係数表!DF127</f>
        <v>#DIV/0!</v>
      </c>
      <c r="DG127" s="212" t="e">
        <f>DG$133*計算_投入係数表!DG127</f>
        <v>#DIV/0!</v>
      </c>
      <c r="DH127" s="212" t="e">
        <f>DH$133*計算_投入係数表!DH127</f>
        <v>#DIV/0!</v>
      </c>
      <c r="DI127" s="212" t="e">
        <f>DI$133*計算_投入係数表!DI127</f>
        <v>#DIV/0!</v>
      </c>
      <c r="DJ127" s="212" t="e">
        <f>DJ$133*計算_投入係数表!DJ127</f>
        <v>#DIV/0!</v>
      </c>
      <c r="DK127" s="212" t="e">
        <f>DK$133*計算_投入係数表!DK127</f>
        <v>#DIV/0!</v>
      </c>
      <c r="DL127" s="212" t="e">
        <f>DL$133*計算_投入係数表!DL127</f>
        <v>#DIV/0!</v>
      </c>
      <c r="DM127" s="212" t="e">
        <f>DM$133*計算_投入係数表!DM127</f>
        <v>#DIV/0!</v>
      </c>
      <c r="DN127" s="212" t="e">
        <f>DN$133*計算_投入係数表!DN127</f>
        <v>#DIV/0!</v>
      </c>
      <c r="DO127" s="212" t="e">
        <f>DO$133*計算_投入係数表!DO127</f>
        <v>#DIV/0!</v>
      </c>
      <c r="DP127" s="212" t="e">
        <f>DP$133*計算_投入係数表!DP127</f>
        <v>#DIV/0!</v>
      </c>
      <c r="DQ127" s="212" t="e">
        <f>DQ$133*計算_投入係数表!DQ127</f>
        <v>#DIV/0!</v>
      </c>
      <c r="DR127" s="212" t="e">
        <f>DR$133*計算_投入係数表!DR127</f>
        <v>#DIV/0!</v>
      </c>
      <c r="DS127" s="212" t="e">
        <f>DS$133*計算_投入係数表!DS127</f>
        <v>#DIV/0!</v>
      </c>
      <c r="DT127" s="213">
        <f t="shared" si="9"/>
        <v>19227.934421461439</v>
      </c>
      <c r="DU127" s="235"/>
      <c r="DV127" s="236"/>
      <c r="DW127" s="236"/>
      <c r="DX127" s="236"/>
      <c r="DY127" s="236"/>
      <c r="DZ127" s="236"/>
      <c r="EA127" s="235"/>
      <c r="EB127" s="235"/>
      <c r="EC127" s="235"/>
      <c r="ED127" s="235"/>
      <c r="EE127" s="235"/>
      <c r="EF127" s="235"/>
      <c r="EG127" s="235"/>
      <c r="EH127" s="235"/>
      <c r="EI127" s="235"/>
      <c r="EJ127" s="235"/>
    </row>
    <row r="128" spans="2:140" s="6" customFormat="1" ht="12" x14ac:dyDescent="0.25">
      <c r="B128" s="21"/>
      <c r="C128" s="192" t="s">
        <v>223</v>
      </c>
      <c r="D128" s="211">
        <f>D$133*計算_投入係数表!D128</f>
        <v>1913.0168175765516</v>
      </c>
      <c r="E128" s="212">
        <f>E$133*計算_投入係数表!E128</f>
        <v>72.987763507994075</v>
      </c>
      <c r="F128" s="212">
        <f>F$133*計算_投入係数表!F128</f>
        <v>361.64273369059856</v>
      </c>
      <c r="G128" s="212">
        <f>G$133*計算_投入係数表!G128</f>
        <v>106.10772693173293</v>
      </c>
      <c r="H128" s="212">
        <f>H$133*計算_投入係数表!H128</f>
        <v>1304.2392800797359</v>
      </c>
      <c r="I128" s="212">
        <f>I$133*計算_投入係数表!I128</f>
        <v>382.42364278199386</v>
      </c>
      <c r="J128" s="212">
        <f>J$133*計算_投入係数表!J128</f>
        <v>3466.2609560828255</v>
      </c>
      <c r="K128" s="212">
        <f>K$133*計算_投入係数表!K128</f>
        <v>1632.7675896913881</v>
      </c>
      <c r="L128" s="212">
        <f>L$133*計算_投入係数表!L128</f>
        <v>3417.5486078684426</v>
      </c>
      <c r="M128" s="212">
        <f>M$133*計算_投入係数表!M128</f>
        <v>1278.6239172576716</v>
      </c>
      <c r="N128" s="212">
        <f>N$133*計算_投入係数表!N128</f>
        <v>0</v>
      </c>
      <c r="O128" s="212">
        <f>O$133*計算_投入係数表!O128</f>
        <v>3735.1541100262289</v>
      </c>
      <c r="P128" s="212">
        <f>P$133*計算_投入係数表!P128</f>
        <v>60.568360519015378</v>
      </c>
      <c r="Q128" s="212" t="e">
        <f>Q$133*計算_投入係数表!Q128</f>
        <v>#DIV/0!</v>
      </c>
      <c r="R128" s="212" t="e">
        <f>R$133*計算_投入係数表!R128</f>
        <v>#DIV/0!</v>
      </c>
      <c r="S128" s="212" t="e">
        <f>S$133*計算_投入係数表!S128</f>
        <v>#DIV/0!</v>
      </c>
      <c r="T128" s="212" t="e">
        <f>T$133*計算_投入係数表!T128</f>
        <v>#DIV/0!</v>
      </c>
      <c r="U128" s="212" t="e">
        <f>U$133*計算_投入係数表!U128</f>
        <v>#DIV/0!</v>
      </c>
      <c r="V128" s="212" t="e">
        <f>V$133*計算_投入係数表!V128</f>
        <v>#DIV/0!</v>
      </c>
      <c r="W128" s="212" t="e">
        <f>W$133*計算_投入係数表!W128</f>
        <v>#DIV/0!</v>
      </c>
      <c r="X128" s="212" t="e">
        <f>X$133*計算_投入係数表!X128</f>
        <v>#DIV/0!</v>
      </c>
      <c r="Y128" s="212" t="e">
        <f>Y$133*計算_投入係数表!Y128</f>
        <v>#DIV/0!</v>
      </c>
      <c r="Z128" s="212" t="e">
        <f>Z$133*計算_投入係数表!Z128</f>
        <v>#DIV/0!</v>
      </c>
      <c r="AA128" s="212" t="e">
        <f>AA$133*計算_投入係数表!AA128</f>
        <v>#DIV/0!</v>
      </c>
      <c r="AB128" s="212" t="e">
        <f>AB$133*計算_投入係数表!AB128</f>
        <v>#DIV/0!</v>
      </c>
      <c r="AC128" s="212" t="e">
        <f>AC$133*計算_投入係数表!AC128</f>
        <v>#DIV/0!</v>
      </c>
      <c r="AD128" s="212" t="e">
        <f>AD$133*計算_投入係数表!AD128</f>
        <v>#DIV/0!</v>
      </c>
      <c r="AE128" s="212" t="e">
        <f>AE$133*計算_投入係数表!AE128</f>
        <v>#DIV/0!</v>
      </c>
      <c r="AF128" s="212" t="e">
        <f>AF$133*計算_投入係数表!AF128</f>
        <v>#DIV/0!</v>
      </c>
      <c r="AG128" s="212" t="e">
        <f>AG$133*計算_投入係数表!AG128</f>
        <v>#DIV/0!</v>
      </c>
      <c r="AH128" s="212" t="e">
        <f>AH$133*計算_投入係数表!AH128</f>
        <v>#DIV/0!</v>
      </c>
      <c r="AI128" s="212" t="e">
        <f>AI$133*計算_投入係数表!AI128</f>
        <v>#DIV/0!</v>
      </c>
      <c r="AJ128" s="212" t="e">
        <f>AJ$133*計算_投入係数表!AJ128</f>
        <v>#DIV/0!</v>
      </c>
      <c r="AK128" s="212" t="e">
        <f>AK$133*計算_投入係数表!AK128</f>
        <v>#DIV/0!</v>
      </c>
      <c r="AL128" s="212" t="e">
        <f>AL$133*計算_投入係数表!AL128</f>
        <v>#DIV/0!</v>
      </c>
      <c r="AM128" s="212" t="e">
        <f>AM$133*計算_投入係数表!AM128</f>
        <v>#DIV/0!</v>
      </c>
      <c r="AN128" s="212" t="e">
        <f>AN$133*計算_投入係数表!AN128</f>
        <v>#DIV/0!</v>
      </c>
      <c r="AO128" s="212" t="e">
        <f>AO$133*計算_投入係数表!AO128</f>
        <v>#DIV/0!</v>
      </c>
      <c r="AP128" s="212" t="e">
        <f>AP$133*計算_投入係数表!AP128</f>
        <v>#DIV/0!</v>
      </c>
      <c r="AQ128" s="212" t="e">
        <f>AQ$133*計算_投入係数表!AQ128</f>
        <v>#DIV/0!</v>
      </c>
      <c r="AR128" s="212" t="e">
        <f>AR$133*計算_投入係数表!AR128</f>
        <v>#DIV/0!</v>
      </c>
      <c r="AS128" s="212" t="e">
        <f>AS$133*計算_投入係数表!AS128</f>
        <v>#DIV/0!</v>
      </c>
      <c r="AT128" s="212" t="e">
        <f>AT$133*計算_投入係数表!AT128</f>
        <v>#DIV/0!</v>
      </c>
      <c r="AU128" s="212" t="e">
        <f>AU$133*計算_投入係数表!AU128</f>
        <v>#DIV/0!</v>
      </c>
      <c r="AV128" s="212" t="e">
        <f>AV$133*計算_投入係数表!AV128</f>
        <v>#DIV/0!</v>
      </c>
      <c r="AW128" s="212" t="e">
        <f>AW$133*計算_投入係数表!AW128</f>
        <v>#DIV/0!</v>
      </c>
      <c r="AX128" s="212" t="e">
        <f>AX$133*計算_投入係数表!AX128</f>
        <v>#DIV/0!</v>
      </c>
      <c r="AY128" s="212" t="e">
        <f>AY$133*計算_投入係数表!AY128</f>
        <v>#DIV/0!</v>
      </c>
      <c r="AZ128" s="212" t="e">
        <f>AZ$133*計算_投入係数表!AZ128</f>
        <v>#DIV/0!</v>
      </c>
      <c r="BA128" s="212" t="e">
        <f>BA$133*計算_投入係数表!BA128</f>
        <v>#DIV/0!</v>
      </c>
      <c r="BB128" s="212" t="e">
        <f>BB$133*計算_投入係数表!BB128</f>
        <v>#DIV/0!</v>
      </c>
      <c r="BC128" s="212" t="e">
        <f>BC$133*計算_投入係数表!BC128</f>
        <v>#DIV/0!</v>
      </c>
      <c r="BD128" s="212" t="e">
        <f>BD$133*計算_投入係数表!BD128</f>
        <v>#DIV/0!</v>
      </c>
      <c r="BE128" s="212" t="e">
        <f>BE$133*計算_投入係数表!BE128</f>
        <v>#DIV/0!</v>
      </c>
      <c r="BF128" s="212" t="e">
        <f>BF$133*計算_投入係数表!BF128</f>
        <v>#DIV/0!</v>
      </c>
      <c r="BG128" s="212" t="e">
        <f>BG$133*計算_投入係数表!BG128</f>
        <v>#DIV/0!</v>
      </c>
      <c r="BH128" s="212" t="e">
        <f>BH$133*計算_投入係数表!BH128</f>
        <v>#DIV/0!</v>
      </c>
      <c r="BI128" s="212" t="e">
        <f>BI$133*計算_投入係数表!BI128</f>
        <v>#DIV/0!</v>
      </c>
      <c r="BJ128" s="212" t="e">
        <f>BJ$133*計算_投入係数表!BJ128</f>
        <v>#DIV/0!</v>
      </c>
      <c r="BK128" s="212" t="e">
        <f>BK$133*計算_投入係数表!BK128</f>
        <v>#DIV/0!</v>
      </c>
      <c r="BL128" s="212" t="e">
        <f>BL$133*計算_投入係数表!BL128</f>
        <v>#DIV/0!</v>
      </c>
      <c r="BM128" s="212" t="e">
        <f>BM$133*計算_投入係数表!BM128</f>
        <v>#DIV/0!</v>
      </c>
      <c r="BN128" s="212" t="e">
        <f>BN$133*計算_投入係数表!BN128</f>
        <v>#DIV/0!</v>
      </c>
      <c r="BO128" s="212" t="e">
        <f>BO$133*計算_投入係数表!BO128</f>
        <v>#DIV/0!</v>
      </c>
      <c r="BP128" s="212" t="e">
        <f>BP$133*計算_投入係数表!BP128</f>
        <v>#DIV/0!</v>
      </c>
      <c r="BQ128" s="212" t="e">
        <f>BQ$133*計算_投入係数表!BQ128</f>
        <v>#DIV/0!</v>
      </c>
      <c r="BR128" s="212" t="e">
        <f>BR$133*計算_投入係数表!BR128</f>
        <v>#DIV/0!</v>
      </c>
      <c r="BS128" s="212" t="e">
        <f>BS$133*計算_投入係数表!BS128</f>
        <v>#DIV/0!</v>
      </c>
      <c r="BT128" s="212" t="e">
        <f>BT$133*計算_投入係数表!BT128</f>
        <v>#DIV/0!</v>
      </c>
      <c r="BU128" s="212" t="e">
        <f>BU$133*計算_投入係数表!BU128</f>
        <v>#DIV/0!</v>
      </c>
      <c r="BV128" s="212" t="e">
        <f>BV$133*計算_投入係数表!BV128</f>
        <v>#DIV/0!</v>
      </c>
      <c r="BW128" s="212" t="e">
        <f>BW$133*計算_投入係数表!BW128</f>
        <v>#DIV/0!</v>
      </c>
      <c r="BX128" s="212" t="e">
        <f>BX$133*計算_投入係数表!BX128</f>
        <v>#DIV/0!</v>
      </c>
      <c r="BY128" s="212" t="e">
        <f>BY$133*計算_投入係数表!BY128</f>
        <v>#DIV/0!</v>
      </c>
      <c r="BZ128" s="212" t="e">
        <f>BZ$133*計算_投入係数表!BZ128</f>
        <v>#DIV/0!</v>
      </c>
      <c r="CA128" s="212" t="e">
        <f>CA$133*計算_投入係数表!CA128</f>
        <v>#DIV/0!</v>
      </c>
      <c r="CB128" s="212" t="e">
        <f>CB$133*計算_投入係数表!CB128</f>
        <v>#DIV/0!</v>
      </c>
      <c r="CC128" s="212" t="e">
        <f>CC$133*計算_投入係数表!CC128</f>
        <v>#DIV/0!</v>
      </c>
      <c r="CD128" s="212" t="e">
        <f>CD$133*計算_投入係数表!CD128</f>
        <v>#DIV/0!</v>
      </c>
      <c r="CE128" s="212" t="e">
        <f>CE$133*計算_投入係数表!CE128</f>
        <v>#DIV/0!</v>
      </c>
      <c r="CF128" s="212" t="e">
        <f>CF$133*計算_投入係数表!CF128</f>
        <v>#DIV/0!</v>
      </c>
      <c r="CG128" s="212" t="e">
        <f>CG$133*計算_投入係数表!CG128</f>
        <v>#DIV/0!</v>
      </c>
      <c r="CH128" s="212" t="e">
        <f>CH$133*計算_投入係数表!CH128</f>
        <v>#DIV/0!</v>
      </c>
      <c r="CI128" s="212" t="e">
        <f>CI$133*計算_投入係数表!CI128</f>
        <v>#DIV/0!</v>
      </c>
      <c r="CJ128" s="212" t="e">
        <f>CJ$133*計算_投入係数表!CJ128</f>
        <v>#DIV/0!</v>
      </c>
      <c r="CK128" s="212" t="e">
        <f>CK$133*計算_投入係数表!CK128</f>
        <v>#DIV/0!</v>
      </c>
      <c r="CL128" s="212" t="e">
        <f>CL$133*計算_投入係数表!CL128</f>
        <v>#DIV/0!</v>
      </c>
      <c r="CM128" s="212" t="e">
        <f>CM$133*計算_投入係数表!CM128</f>
        <v>#DIV/0!</v>
      </c>
      <c r="CN128" s="212" t="e">
        <f>CN$133*計算_投入係数表!CN128</f>
        <v>#DIV/0!</v>
      </c>
      <c r="CO128" s="212" t="e">
        <f>CO$133*計算_投入係数表!CO128</f>
        <v>#DIV/0!</v>
      </c>
      <c r="CP128" s="212" t="e">
        <f>CP$133*計算_投入係数表!CP128</f>
        <v>#DIV/0!</v>
      </c>
      <c r="CQ128" s="212" t="e">
        <f>CQ$133*計算_投入係数表!CQ128</f>
        <v>#DIV/0!</v>
      </c>
      <c r="CR128" s="212" t="e">
        <f>CR$133*計算_投入係数表!CR128</f>
        <v>#DIV/0!</v>
      </c>
      <c r="CS128" s="212" t="e">
        <f>CS$133*計算_投入係数表!CS128</f>
        <v>#DIV/0!</v>
      </c>
      <c r="CT128" s="212" t="e">
        <f>CT$133*計算_投入係数表!CT128</f>
        <v>#DIV/0!</v>
      </c>
      <c r="CU128" s="212" t="e">
        <f>CU$133*計算_投入係数表!CU128</f>
        <v>#DIV/0!</v>
      </c>
      <c r="CV128" s="212" t="e">
        <f>CV$133*計算_投入係数表!CV128</f>
        <v>#DIV/0!</v>
      </c>
      <c r="CW128" s="212" t="e">
        <f>CW$133*計算_投入係数表!CW128</f>
        <v>#DIV/0!</v>
      </c>
      <c r="CX128" s="212" t="e">
        <f>CX$133*計算_投入係数表!CX128</f>
        <v>#DIV/0!</v>
      </c>
      <c r="CY128" s="212" t="e">
        <f>CY$133*計算_投入係数表!CY128</f>
        <v>#DIV/0!</v>
      </c>
      <c r="CZ128" s="212" t="e">
        <f>CZ$133*計算_投入係数表!CZ128</f>
        <v>#DIV/0!</v>
      </c>
      <c r="DA128" s="212" t="e">
        <f>DA$133*計算_投入係数表!DA128</f>
        <v>#DIV/0!</v>
      </c>
      <c r="DB128" s="212" t="e">
        <f>DB$133*計算_投入係数表!DB128</f>
        <v>#DIV/0!</v>
      </c>
      <c r="DC128" s="212" t="e">
        <f>DC$133*計算_投入係数表!DC128</f>
        <v>#DIV/0!</v>
      </c>
      <c r="DD128" s="212" t="e">
        <f>DD$133*計算_投入係数表!DD128</f>
        <v>#DIV/0!</v>
      </c>
      <c r="DE128" s="212" t="e">
        <f>DE$133*計算_投入係数表!DE128</f>
        <v>#DIV/0!</v>
      </c>
      <c r="DF128" s="212" t="e">
        <f>DF$133*計算_投入係数表!DF128</f>
        <v>#DIV/0!</v>
      </c>
      <c r="DG128" s="212" t="e">
        <f>DG$133*計算_投入係数表!DG128</f>
        <v>#DIV/0!</v>
      </c>
      <c r="DH128" s="212" t="e">
        <f>DH$133*計算_投入係数表!DH128</f>
        <v>#DIV/0!</v>
      </c>
      <c r="DI128" s="212" t="e">
        <f>DI$133*計算_投入係数表!DI128</f>
        <v>#DIV/0!</v>
      </c>
      <c r="DJ128" s="212" t="e">
        <f>DJ$133*計算_投入係数表!DJ128</f>
        <v>#DIV/0!</v>
      </c>
      <c r="DK128" s="212" t="e">
        <f>DK$133*計算_投入係数表!DK128</f>
        <v>#DIV/0!</v>
      </c>
      <c r="DL128" s="212" t="e">
        <f>DL$133*計算_投入係数表!DL128</f>
        <v>#DIV/0!</v>
      </c>
      <c r="DM128" s="212" t="e">
        <f>DM$133*計算_投入係数表!DM128</f>
        <v>#DIV/0!</v>
      </c>
      <c r="DN128" s="212" t="e">
        <f>DN$133*計算_投入係数表!DN128</f>
        <v>#DIV/0!</v>
      </c>
      <c r="DO128" s="212" t="e">
        <f>DO$133*計算_投入係数表!DO128</f>
        <v>#DIV/0!</v>
      </c>
      <c r="DP128" s="212" t="e">
        <f>DP$133*計算_投入係数表!DP128</f>
        <v>#DIV/0!</v>
      </c>
      <c r="DQ128" s="212" t="e">
        <f>DQ$133*計算_投入係数表!DQ128</f>
        <v>#DIV/0!</v>
      </c>
      <c r="DR128" s="212" t="e">
        <f>DR$133*計算_投入係数表!DR128</f>
        <v>#DIV/0!</v>
      </c>
      <c r="DS128" s="212" t="e">
        <f>DS$133*計算_投入係数表!DS128</f>
        <v>#DIV/0!</v>
      </c>
      <c r="DT128" s="213">
        <f t="shared" si="9"/>
        <v>17731.341506014182</v>
      </c>
      <c r="DU128" s="235"/>
      <c r="DV128" s="236"/>
      <c r="DW128" s="236"/>
      <c r="DX128" s="236"/>
      <c r="DY128" s="236"/>
      <c r="DZ128" s="236"/>
      <c r="EA128" s="235"/>
      <c r="EB128" s="235"/>
      <c r="EC128" s="235"/>
      <c r="ED128" s="235"/>
      <c r="EE128" s="235"/>
      <c r="EF128" s="235"/>
      <c r="EG128" s="235"/>
      <c r="EH128" s="235"/>
      <c r="EI128" s="235"/>
      <c r="EJ128" s="235"/>
    </row>
    <row r="129" spans="2:140" s="6" customFormat="1" ht="12" x14ac:dyDescent="0.25">
      <c r="B129" s="21"/>
      <c r="C129" s="192" t="s">
        <v>224</v>
      </c>
      <c r="D129" s="211">
        <f>D$133*計算_投入係数表!D129</f>
        <v>0</v>
      </c>
      <c r="E129" s="212">
        <f>E$133*計算_投入係数表!E129</f>
        <v>0</v>
      </c>
      <c r="F129" s="212">
        <f>F$133*計算_投入係数表!F129</f>
        <v>0</v>
      </c>
      <c r="G129" s="212">
        <f>G$133*計算_投入係数表!G129</f>
        <v>0</v>
      </c>
      <c r="H129" s="212">
        <f>H$133*計算_投入係数表!H129</f>
        <v>1.5005430862412905</v>
      </c>
      <c r="I129" s="212">
        <f>I$133*計算_投入係数表!I129</f>
        <v>0</v>
      </c>
      <c r="J129" s="212">
        <f>J$133*計算_投入係数表!J129</f>
        <v>175.07273085867266</v>
      </c>
      <c r="K129" s="212">
        <f>K$133*計算_投入係数表!K129</f>
        <v>0</v>
      </c>
      <c r="L129" s="212">
        <f>L$133*計算_投入係数表!L129</f>
        <v>0</v>
      </c>
      <c r="M129" s="212">
        <f>M$133*計算_投入係数表!M129</f>
        <v>1.0998180287521344</v>
      </c>
      <c r="N129" s="212">
        <f>N$133*計算_投入係数表!N129</f>
        <v>6569.6062637313153</v>
      </c>
      <c r="O129" s="212">
        <f>O$133*計算_投入係数表!O129</f>
        <v>269.88202172793001</v>
      </c>
      <c r="P129" s="212">
        <f>P$133*計算_投入係数表!P129</f>
        <v>0</v>
      </c>
      <c r="Q129" s="212" t="e">
        <f>Q$133*計算_投入係数表!Q129</f>
        <v>#DIV/0!</v>
      </c>
      <c r="R129" s="212" t="e">
        <f>R$133*計算_投入係数表!R129</f>
        <v>#DIV/0!</v>
      </c>
      <c r="S129" s="212" t="e">
        <f>S$133*計算_投入係数表!S129</f>
        <v>#DIV/0!</v>
      </c>
      <c r="T129" s="212" t="e">
        <f>T$133*計算_投入係数表!T129</f>
        <v>#DIV/0!</v>
      </c>
      <c r="U129" s="212" t="e">
        <f>U$133*計算_投入係数表!U129</f>
        <v>#DIV/0!</v>
      </c>
      <c r="V129" s="212" t="e">
        <f>V$133*計算_投入係数表!V129</f>
        <v>#DIV/0!</v>
      </c>
      <c r="W129" s="212" t="e">
        <f>W$133*計算_投入係数表!W129</f>
        <v>#DIV/0!</v>
      </c>
      <c r="X129" s="212" t="e">
        <f>X$133*計算_投入係数表!X129</f>
        <v>#DIV/0!</v>
      </c>
      <c r="Y129" s="212" t="e">
        <f>Y$133*計算_投入係数表!Y129</f>
        <v>#DIV/0!</v>
      </c>
      <c r="Z129" s="212" t="e">
        <f>Z$133*計算_投入係数表!Z129</f>
        <v>#DIV/0!</v>
      </c>
      <c r="AA129" s="212" t="e">
        <f>AA$133*計算_投入係数表!AA129</f>
        <v>#DIV/0!</v>
      </c>
      <c r="AB129" s="212" t="e">
        <f>AB$133*計算_投入係数表!AB129</f>
        <v>#DIV/0!</v>
      </c>
      <c r="AC129" s="212" t="e">
        <f>AC$133*計算_投入係数表!AC129</f>
        <v>#DIV/0!</v>
      </c>
      <c r="AD129" s="212" t="e">
        <f>AD$133*計算_投入係数表!AD129</f>
        <v>#DIV/0!</v>
      </c>
      <c r="AE129" s="212" t="e">
        <f>AE$133*計算_投入係数表!AE129</f>
        <v>#DIV/0!</v>
      </c>
      <c r="AF129" s="212" t="e">
        <f>AF$133*計算_投入係数表!AF129</f>
        <v>#DIV/0!</v>
      </c>
      <c r="AG129" s="212" t="e">
        <f>AG$133*計算_投入係数表!AG129</f>
        <v>#DIV/0!</v>
      </c>
      <c r="AH129" s="212" t="e">
        <f>AH$133*計算_投入係数表!AH129</f>
        <v>#DIV/0!</v>
      </c>
      <c r="AI129" s="212" t="e">
        <f>AI$133*計算_投入係数表!AI129</f>
        <v>#DIV/0!</v>
      </c>
      <c r="AJ129" s="212" t="e">
        <f>AJ$133*計算_投入係数表!AJ129</f>
        <v>#DIV/0!</v>
      </c>
      <c r="AK129" s="212" t="e">
        <f>AK$133*計算_投入係数表!AK129</f>
        <v>#DIV/0!</v>
      </c>
      <c r="AL129" s="212" t="e">
        <f>AL$133*計算_投入係数表!AL129</f>
        <v>#DIV/0!</v>
      </c>
      <c r="AM129" s="212" t="e">
        <f>AM$133*計算_投入係数表!AM129</f>
        <v>#DIV/0!</v>
      </c>
      <c r="AN129" s="212" t="e">
        <f>AN$133*計算_投入係数表!AN129</f>
        <v>#DIV/0!</v>
      </c>
      <c r="AO129" s="212" t="e">
        <f>AO$133*計算_投入係数表!AO129</f>
        <v>#DIV/0!</v>
      </c>
      <c r="AP129" s="212" t="e">
        <f>AP$133*計算_投入係数表!AP129</f>
        <v>#DIV/0!</v>
      </c>
      <c r="AQ129" s="212" t="e">
        <f>AQ$133*計算_投入係数表!AQ129</f>
        <v>#DIV/0!</v>
      </c>
      <c r="AR129" s="212" t="e">
        <f>AR$133*計算_投入係数表!AR129</f>
        <v>#DIV/0!</v>
      </c>
      <c r="AS129" s="212" t="e">
        <f>AS$133*計算_投入係数表!AS129</f>
        <v>#DIV/0!</v>
      </c>
      <c r="AT129" s="212" t="e">
        <f>AT$133*計算_投入係数表!AT129</f>
        <v>#DIV/0!</v>
      </c>
      <c r="AU129" s="212" t="e">
        <f>AU$133*計算_投入係数表!AU129</f>
        <v>#DIV/0!</v>
      </c>
      <c r="AV129" s="212" t="e">
        <f>AV$133*計算_投入係数表!AV129</f>
        <v>#DIV/0!</v>
      </c>
      <c r="AW129" s="212" t="e">
        <f>AW$133*計算_投入係数表!AW129</f>
        <v>#DIV/0!</v>
      </c>
      <c r="AX129" s="212" t="e">
        <f>AX$133*計算_投入係数表!AX129</f>
        <v>#DIV/0!</v>
      </c>
      <c r="AY129" s="212" t="e">
        <f>AY$133*計算_投入係数表!AY129</f>
        <v>#DIV/0!</v>
      </c>
      <c r="AZ129" s="212" t="e">
        <f>AZ$133*計算_投入係数表!AZ129</f>
        <v>#DIV/0!</v>
      </c>
      <c r="BA129" s="212" t="e">
        <f>BA$133*計算_投入係数表!BA129</f>
        <v>#DIV/0!</v>
      </c>
      <c r="BB129" s="212" t="e">
        <f>BB$133*計算_投入係数表!BB129</f>
        <v>#DIV/0!</v>
      </c>
      <c r="BC129" s="212" t="e">
        <f>BC$133*計算_投入係数表!BC129</f>
        <v>#DIV/0!</v>
      </c>
      <c r="BD129" s="212" t="e">
        <f>BD$133*計算_投入係数表!BD129</f>
        <v>#DIV/0!</v>
      </c>
      <c r="BE129" s="212" t="e">
        <f>BE$133*計算_投入係数表!BE129</f>
        <v>#DIV/0!</v>
      </c>
      <c r="BF129" s="212" t="e">
        <f>BF$133*計算_投入係数表!BF129</f>
        <v>#DIV/0!</v>
      </c>
      <c r="BG129" s="212" t="e">
        <f>BG$133*計算_投入係数表!BG129</f>
        <v>#DIV/0!</v>
      </c>
      <c r="BH129" s="212" t="e">
        <f>BH$133*計算_投入係数表!BH129</f>
        <v>#DIV/0!</v>
      </c>
      <c r="BI129" s="212" t="e">
        <f>BI$133*計算_投入係数表!BI129</f>
        <v>#DIV/0!</v>
      </c>
      <c r="BJ129" s="212" t="e">
        <f>BJ$133*計算_投入係数表!BJ129</f>
        <v>#DIV/0!</v>
      </c>
      <c r="BK129" s="212" t="e">
        <f>BK$133*計算_投入係数表!BK129</f>
        <v>#DIV/0!</v>
      </c>
      <c r="BL129" s="212" t="e">
        <f>BL$133*計算_投入係数表!BL129</f>
        <v>#DIV/0!</v>
      </c>
      <c r="BM129" s="212" t="e">
        <f>BM$133*計算_投入係数表!BM129</f>
        <v>#DIV/0!</v>
      </c>
      <c r="BN129" s="212" t="e">
        <f>BN$133*計算_投入係数表!BN129</f>
        <v>#DIV/0!</v>
      </c>
      <c r="BO129" s="212" t="e">
        <f>BO$133*計算_投入係数表!BO129</f>
        <v>#DIV/0!</v>
      </c>
      <c r="BP129" s="212" t="e">
        <f>BP$133*計算_投入係数表!BP129</f>
        <v>#DIV/0!</v>
      </c>
      <c r="BQ129" s="212" t="e">
        <f>BQ$133*計算_投入係数表!BQ129</f>
        <v>#DIV/0!</v>
      </c>
      <c r="BR129" s="212" t="e">
        <f>BR$133*計算_投入係数表!BR129</f>
        <v>#DIV/0!</v>
      </c>
      <c r="BS129" s="212" t="e">
        <f>BS$133*計算_投入係数表!BS129</f>
        <v>#DIV/0!</v>
      </c>
      <c r="BT129" s="212" t="e">
        <f>BT$133*計算_投入係数表!BT129</f>
        <v>#DIV/0!</v>
      </c>
      <c r="BU129" s="212" t="e">
        <f>BU$133*計算_投入係数表!BU129</f>
        <v>#DIV/0!</v>
      </c>
      <c r="BV129" s="212" t="e">
        <f>BV$133*計算_投入係数表!BV129</f>
        <v>#DIV/0!</v>
      </c>
      <c r="BW129" s="212" t="e">
        <f>BW$133*計算_投入係数表!BW129</f>
        <v>#DIV/0!</v>
      </c>
      <c r="BX129" s="212" t="e">
        <f>BX$133*計算_投入係数表!BX129</f>
        <v>#DIV/0!</v>
      </c>
      <c r="BY129" s="212" t="e">
        <f>BY$133*計算_投入係数表!BY129</f>
        <v>#DIV/0!</v>
      </c>
      <c r="BZ129" s="212" t="e">
        <f>BZ$133*計算_投入係数表!BZ129</f>
        <v>#DIV/0!</v>
      </c>
      <c r="CA129" s="212" t="e">
        <f>CA$133*計算_投入係数表!CA129</f>
        <v>#DIV/0!</v>
      </c>
      <c r="CB129" s="212" t="e">
        <f>CB$133*計算_投入係数表!CB129</f>
        <v>#DIV/0!</v>
      </c>
      <c r="CC129" s="212" t="e">
        <f>CC$133*計算_投入係数表!CC129</f>
        <v>#DIV/0!</v>
      </c>
      <c r="CD129" s="212" t="e">
        <f>CD$133*計算_投入係数表!CD129</f>
        <v>#DIV/0!</v>
      </c>
      <c r="CE129" s="212" t="e">
        <f>CE$133*計算_投入係数表!CE129</f>
        <v>#DIV/0!</v>
      </c>
      <c r="CF129" s="212" t="e">
        <f>CF$133*計算_投入係数表!CF129</f>
        <v>#DIV/0!</v>
      </c>
      <c r="CG129" s="212" t="e">
        <f>CG$133*計算_投入係数表!CG129</f>
        <v>#DIV/0!</v>
      </c>
      <c r="CH129" s="212" t="e">
        <f>CH$133*計算_投入係数表!CH129</f>
        <v>#DIV/0!</v>
      </c>
      <c r="CI129" s="212" t="e">
        <f>CI$133*計算_投入係数表!CI129</f>
        <v>#DIV/0!</v>
      </c>
      <c r="CJ129" s="212" t="e">
        <f>CJ$133*計算_投入係数表!CJ129</f>
        <v>#DIV/0!</v>
      </c>
      <c r="CK129" s="212" t="e">
        <f>CK$133*計算_投入係数表!CK129</f>
        <v>#DIV/0!</v>
      </c>
      <c r="CL129" s="212" t="e">
        <f>CL$133*計算_投入係数表!CL129</f>
        <v>#DIV/0!</v>
      </c>
      <c r="CM129" s="212" t="e">
        <f>CM$133*計算_投入係数表!CM129</f>
        <v>#DIV/0!</v>
      </c>
      <c r="CN129" s="212" t="e">
        <f>CN$133*計算_投入係数表!CN129</f>
        <v>#DIV/0!</v>
      </c>
      <c r="CO129" s="212" t="e">
        <f>CO$133*計算_投入係数表!CO129</f>
        <v>#DIV/0!</v>
      </c>
      <c r="CP129" s="212" t="e">
        <f>CP$133*計算_投入係数表!CP129</f>
        <v>#DIV/0!</v>
      </c>
      <c r="CQ129" s="212" t="e">
        <f>CQ$133*計算_投入係数表!CQ129</f>
        <v>#DIV/0!</v>
      </c>
      <c r="CR129" s="212" t="e">
        <f>CR$133*計算_投入係数表!CR129</f>
        <v>#DIV/0!</v>
      </c>
      <c r="CS129" s="212" t="e">
        <f>CS$133*計算_投入係数表!CS129</f>
        <v>#DIV/0!</v>
      </c>
      <c r="CT129" s="212" t="e">
        <f>CT$133*計算_投入係数表!CT129</f>
        <v>#DIV/0!</v>
      </c>
      <c r="CU129" s="212" t="e">
        <f>CU$133*計算_投入係数表!CU129</f>
        <v>#DIV/0!</v>
      </c>
      <c r="CV129" s="212" t="e">
        <f>CV$133*計算_投入係数表!CV129</f>
        <v>#DIV/0!</v>
      </c>
      <c r="CW129" s="212" t="e">
        <f>CW$133*計算_投入係数表!CW129</f>
        <v>#DIV/0!</v>
      </c>
      <c r="CX129" s="212" t="e">
        <f>CX$133*計算_投入係数表!CX129</f>
        <v>#DIV/0!</v>
      </c>
      <c r="CY129" s="212" t="e">
        <f>CY$133*計算_投入係数表!CY129</f>
        <v>#DIV/0!</v>
      </c>
      <c r="CZ129" s="212" t="e">
        <f>CZ$133*計算_投入係数表!CZ129</f>
        <v>#DIV/0!</v>
      </c>
      <c r="DA129" s="212" t="e">
        <f>DA$133*計算_投入係数表!DA129</f>
        <v>#DIV/0!</v>
      </c>
      <c r="DB129" s="212" t="e">
        <f>DB$133*計算_投入係数表!DB129</f>
        <v>#DIV/0!</v>
      </c>
      <c r="DC129" s="212" t="e">
        <f>DC$133*計算_投入係数表!DC129</f>
        <v>#DIV/0!</v>
      </c>
      <c r="DD129" s="212" t="e">
        <f>DD$133*計算_投入係数表!DD129</f>
        <v>#DIV/0!</v>
      </c>
      <c r="DE129" s="212" t="e">
        <f>DE$133*計算_投入係数表!DE129</f>
        <v>#DIV/0!</v>
      </c>
      <c r="DF129" s="212" t="e">
        <f>DF$133*計算_投入係数表!DF129</f>
        <v>#DIV/0!</v>
      </c>
      <c r="DG129" s="212" t="e">
        <f>DG$133*計算_投入係数表!DG129</f>
        <v>#DIV/0!</v>
      </c>
      <c r="DH129" s="212" t="e">
        <f>DH$133*計算_投入係数表!DH129</f>
        <v>#DIV/0!</v>
      </c>
      <c r="DI129" s="212" t="e">
        <f>DI$133*計算_投入係数表!DI129</f>
        <v>#DIV/0!</v>
      </c>
      <c r="DJ129" s="212" t="e">
        <f>DJ$133*計算_投入係数表!DJ129</f>
        <v>#DIV/0!</v>
      </c>
      <c r="DK129" s="212" t="e">
        <f>DK$133*計算_投入係数表!DK129</f>
        <v>#DIV/0!</v>
      </c>
      <c r="DL129" s="212" t="e">
        <f>DL$133*計算_投入係数表!DL129</f>
        <v>#DIV/0!</v>
      </c>
      <c r="DM129" s="212" t="e">
        <f>DM$133*計算_投入係数表!DM129</f>
        <v>#DIV/0!</v>
      </c>
      <c r="DN129" s="212" t="e">
        <f>DN$133*計算_投入係数表!DN129</f>
        <v>#DIV/0!</v>
      </c>
      <c r="DO129" s="212" t="e">
        <f>DO$133*計算_投入係数表!DO129</f>
        <v>#DIV/0!</v>
      </c>
      <c r="DP129" s="212" t="e">
        <f>DP$133*計算_投入係数表!DP129</f>
        <v>#DIV/0!</v>
      </c>
      <c r="DQ129" s="212" t="e">
        <f>DQ$133*計算_投入係数表!DQ129</f>
        <v>#DIV/0!</v>
      </c>
      <c r="DR129" s="212" t="e">
        <f>DR$133*計算_投入係数表!DR129</f>
        <v>#DIV/0!</v>
      </c>
      <c r="DS129" s="212" t="e">
        <f>DS$133*計算_投入係数表!DS129</f>
        <v>#DIV/0!</v>
      </c>
      <c r="DT129" s="213">
        <f t="shared" si="9"/>
        <v>7017.1613774329116</v>
      </c>
      <c r="DU129" s="235"/>
      <c r="DV129" s="235"/>
      <c r="DW129" s="235"/>
      <c r="DX129" s="235"/>
      <c r="DY129" s="235"/>
      <c r="DZ129" s="235"/>
      <c r="EA129" s="235"/>
      <c r="EB129" s="235"/>
      <c r="EC129" s="235"/>
      <c r="ED129" s="235"/>
      <c r="EE129" s="235"/>
      <c r="EF129" s="235"/>
      <c r="EG129" s="235"/>
      <c r="EH129" s="235"/>
      <c r="EI129" s="235"/>
      <c r="EJ129" s="235"/>
    </row>
    <row r="130" spans="2:140" s="6" customFormat="1" ht="12" x14ac:dyDescent="0.25">
      <c r="B130" s="21"/>
      <c r="C130" s="192" t="s">
        <v>225</v>
      </c>
      <c r="D130" s="211">
        <f>D$133*計算_投入係数表!D130</f>
        <v>426.36347216312157</v>
      </c>
      <c r="E130" s="212">
        <f>E$133*計算_投入係数表!E130</f>
        <v>28.65043712402376</v>
      </c>
      <c r="F130" s="212">
        <f>F$133*計算_投入係数表!F130</f>
        <v>129.52626892317758</v>
      </c>
      <c r="G130" s="212">
        <f>G$133*計算_投入係数表!G130</f>
        <v>69.822236954587481</v>
      </c>
      <c r="H130" s="212">
        <f>H$133*計算_投入係数表!H130</f>
        <v>2108.405329047881</v>
      </c>
      <c r="I130" s="212">
        <f>I$133*計算_投入係数表!I130</f>
        <v>399.69942569763612</v>
      </c>
      <c r="J130" s="212">
        <f>J$133*計算_投入係数表!J130</f>
        <v>825.98602800389938</v>
      </c>
      <c r="K130" s="212">
        <f>K$133*計算_投入係数表!K130</f>
        <v>863.03618349638487</v>
      </c>
      <c r="L130" s="212">
        <f>L$133*計算_投入係数表!L130</f>
        <v>706.17420671264836</v>
      </c>
      <c r="M130" s="212">
        <f>M$133*計算_投入係数表!M130</f>
        <v>389.78888555497105</v>
      </c>
      <c r="N130" s="212">
        <f>N$133*計算_投入係数表!N130</f>
        <v>95.133277145470714</v>
      </c>
      <c r="O130" s="212">
        <f>O$133*計算_投入係数表!O130</f>
        <v>1246.1516708901472</v>
      </c>
      <c r="P130" s="212">
        <f>P$133*計算_投入係数表!P130</f>
        <v>11.495516947207934</v>
      </c>
      <c r="Q130" s="212" t="e">
        <f>Q$133*計算_投入係数表!Q130</f>
        <v>#DIV/0!</v>
      </c>
      <c r="R130" s="212" t="e">
        <f>R$133*計算_投入係数表!R130</f>
        <v>#DIV/0!</v>
      </c>
      <c r="S130" s="212" t="e">
        <f>S$133*計算_投入係数表!S130</f>
        <v>#DIV/0!</v>
      </c>
      <c r="T130" s="212" t="e">
        <f>T$133*計算_投入係数表!T130</f>
        <v>#DIV/0!</v>
      </c>
      <c r="U130" s="212" t="e">
        <f>U$133*計算_投入係数表!U130</f>
        <v>#DIV/0!</v>
      </c>
      <c r="V130" s="212" t="e">
        <f>V$133*計算_投入係数表!V130</f>
        <v>#DIV/0!</v>
      </c>
      <c r="W130" s="212" t="e">
        <f>W$133*計算_投入係数表!W130</f>
        <v>#DIV/0!</v>
      </c>
      <c r="X130" s="212" t="e">
        <f>X$133*計算_投入係数表!X130</f>
        <v>#DIV/0!</v>
      </c>
      <c r="Y130" s="212" t="e">
        <f>Y$133*計算_投入係数表!Y130</f>
        <v>#DIV/0!</v>
      </c>
      <c r="Z130" s="212" t="e">
        <f>Z$133*計算_投入係数表!Z130</f>
        <v>#DIV/0!</v>
      </c>
      <c r="AA130" s="212" t="e">
        <f>AA$133*計算_投入係数表!AA130</f>
        <v>#DIV/0!</v>
      </c>
      <c r="AB130" s="212" t="e">
        <f>AB$133*計算_投入係数表!AB130</f>
        <v>#DIV/0!</v>
      </c>
      <c r="AC130" s="212" t="e">
        <f>AC$133*計算_投入係数表!AC130</f>
        <v>#DIV/0!</v>
      </c>
      <c r="AD130" s="212" t="e">
        <f>AD$133*計算_投入係数表!AD130</f>
        <v>#DIV/0!</v>
      </c>
      <c r="AE130" s="212" t="e">
        <f>AE$133*計算_投入係数表!AE130</f>
        <v>#DIV/0!</v>
      </c>
      <c r="AF130" s="212" t="e">
        <f>AF$133*計算_投入係数表!AF130</f>
        <v>#DIV/0!</v>
      </c>
      <c r="AG130" s="212" t="e">
        <f>AG$133*計算_投入係数表!AG130</f>
        <v>#DIV/0!</v>
      </c>
      <c r="AH130" s="212" t="e">
        <f>AH$133*計算_投入係数表!AH130</f>
        <v>#DIV/0!</v>
      </c>
      <c r="AI130" s="212" t="e">
        <f>AI$133*計算_投入係数表!AI130</f>
        <v>#DIV/0!</v>
      </c>
      <c r="AJ130" s="212" t="e">
        <f>AJ$133*計算_投入係数表!AJ130</f>
        <v>#DIV/0!</v>
      </c>
      <c r="AK130" s="212" t="e">
        <f>AK$133*計算_投入係数表!AK130</f>
        <v>#DIV/0!</v>
      </c>
      <c r="AL130" s="212" t="e">
        <f>AL$133*計算_投入係数表!AL130</f>
        <v>#DIV/0!</v>
      </c>
      <c r="AM130" s="212" t="e">
        <f>AM$133*計算_投入係数表!AM130</f>
        <v>#DIV/0!</v>
      </c>
      <c r="AN130" s="212" t="e">
        <f>AN$133*計算_投入係数表!AN130</f>
        <v>#DIV/0!</v>
      </c>
      <c r="AO130" s="212" t="e">
        <f>AO$133*計算_投入係数表!AO130</f>
        <v>#DIV/0!</v>
      </c>
      <c r="AP130" s="212" t="e">
        <f>AP$133*計算_投入係数表!AP130</f>
        <v>#DIV/0!</v>
      </c>
      <c r="AQ130" s="212" t="e">
        <f>AQ$133*計算_投入係数表!AQ130</f>
        <v>#DIV/0!</v>
      </c>
      <c r="AR130" s="212" t="e">
        <f>AR$133*計算_投入係数表!AR130</f>
        <v>#DIV/0!</v>
      </c>
      <c r="AS130" s="212" t="e">
        <f>AS$133*計算_投入係数表!AS130</f>
        <v>#DIV/0!</v>
      </c>
      <c r="AT130" s="212" t="e">
        <f>AT$133*計算_投入係数表!AT130</f>
        <v>#DIV/0!</v>
      </c>
      <c r="AU130" s="212" t="e">
        <f>AU$133*計算_投入係数表!AU130</f>
        <v>#DIV/0!</v>
      </c>
      <c r="AV130" s="212" t="e">
        <f>AV$133*計算_投入係数表!AV130</f>
        <v>#DIV/0!</v>
      </c>
      <c r="AW130" s="212" t="e">
        <f>AW$133*計算_投入係数表!AW130</f>
        <v>#DIV/0!</v>
      </c>
      <c r="AX130" s="212" t="e">
        <f>AX$133*計算_投入係数表!AX130</f>
        <v>#DIV/0!</v>
      </c>
      <c r="AY130" s="212" t="e">
        <f>AY$133*計算_投入係数表!AY130</f>
        <v>#DIV/0!</v>
      </c>
      <c r="AZ130" s="212" t="e">
        <f>AZ$133*計算_投入係数表!AZ130</f>
        <v>#DIV/0!</v>
      </c>
      <c r="BA130" s="212" t="e">
        <f>BA$133*計算_投入係数表!BA130</f>
        <v>#DIV/0!</v>
      </c>
      <c r="BB130" s="212" t="e">
        <f>BB$133*計算_投入係数表!BB130</f>
        <v>#DIV/0!</v>
      </c>
      <c r="BC130" s="212" t="e">
        <f>BC$133*計算_投入係数表!BC130</f>
        <v>#DIV/0!</v>
      </c>
      <c r="BD130" s="212" t="e">
        <f>BD$133*計算_投入係数表!BD130</f>
        <v>#DIV/0!</v>
      </c>
      <c r="BE130" s="212" t="e">
        <f>BE$133*計算_投入係数表!BE130</f>
        <v>#DIV/0!</v>
      </c>
      <c r="BF130" s="212" t="e">
        <f>BF$133*計算_投入係数表!BF130</f>
        <v>#DIV/0!</v>
      </c>
      <c r="BG130" s="212" t="e">
        <f>BG$133*計算_投入係数表!BG130</f>
        <v>#DIV/0!</v>
      </c>
      <c r="BH130" s="212" t="e">
        <f>BH$133*計算_投入係数表!BH130</f>
        <v>#DIV/0!</v>
      </c>
      <c r="BI130" s="212" t="e">
        <f>BI$133*計算_投入係数表!BI130</f>
        <v>#DIV/0!</v>
      </c>
      <c r="BJ130" s="212" t="e">
        <f>BJ$133*計算_投入係数表!BJ130</f>
        <v>#DIV/0!</v>
      </c>
      <c r="BK130" s="212" t="e">
        <f>BK$133*計算_投入係数表!BK130</f>
        <v>#DIV/0!</v>
      </c>
      <c r="BL130" s="212" t="e">
        <f>BL$133*計算_投入係数表!BL130</f>
        <v>#DIV/0!</v>
      </c>
      <c r="BM130" s="212" t="e">
        <f>BM$133*計算_投入係数表!BM130</f>
        <v>#DIV/0!</v>
      </c>
      <c r="BN130" s="212" t="e">
        <f>BN$133*計算_投入係数表!BN130</f>
        <v>#DIV/0!</v>
      </c>
      <c r="BO130" s="212" t="e">
        <f>BO$133*計算_投入係数表!BO130</f>
        <v>#DIV/0!</v>
      </c>
      <c r="BP130" s="212" t="e">
        <f>BP$133*計算_投入係数表!BP130</f>
        <v>#DIV/0!</v>
      </c>
      <c r="BQ130" s="212" t="e">
        <f>BQ$133*計算_投入係数表!BQ130</f>
        <v>#DIV/0!</v>
      </c>
      <c r="BR130" s="212" t="e">
        <f>BR$133*計算_投入係数表!BR130</f>
        <v>#DIV/0!</v>
      </c>
      <c r="BS130" s="212" t="e">
        <f>BS$133*計算_投入係数表!BS130</f>
        <v>#DIV/0!</v>
      </c>
      <c r="BT130" s="212" t="e">
        <f>BT$133*計算_投入係数表!BT130</f>
        <v>#DIV/0!</v>
      </c>
      <c r="BU130" s="212" t="e">
        <f>BU$133*計算_投入係数表!BU130</f>
        <v>#DIV/0!</v>
      </c>
      <c r="BV130" s="212" t="e">
        <f>BV$133*計算_投入係数表!BV130</f>
        <v>#DIV/0!</v>
      </c>
      <c r="BW130" s="212" t="e">
        <f>BW$133*計算_投入係数表!BW130</f>
        <v>#DIV/0!</v>
      </c>
      <c r="BX130" s="212" t="e">
        <f>BX$133*計算_投入係数表!BX130</f>
        <v>#DIV/0!</v>
      </c>
      <c r="BY130" s="212" t="e">
        <f>BY$133*計算_投入係数表!BY130</f>
        <v>#DIV/0!</v>
      </c>
      <c r="BZ130" s="212" t="e">
        <f>BZ$133*計算_投入係数表!BZ130</f>
        <v>#DIV/0!</v>
      </c>
      <c r="CA130" s="212" t="e">
        <f>CA$133*計算_投入係数表!CA130</f>
        <v>#DIV/0!</v>
      </c>
      <c r="CB130" s="212" t="e">
        <f>CB$133*計算_投入係数表!CB130</f>
        <v>#DIV/0!</v>
      </c>
      <c r="CC130" s="212" t="e">
        <f>CC$133*計算_投入係数表!CC130</f>
        <v>#DIV/0!</v>
      </c>
      <c r="CD130" s="212" t="e">
        <f>CD$133*計算_投入係数表!CD130</f>
        <v>#DIV/0!</v>
      </c>
      <c r="CE130" s="212" t="e">
        <f>CE$133*計算_投入係数表!CE130</f>
        <v>#DIV/0!</v>
      </c>
      <c r="CF130" s="212" t="e">
        <f>CF$133*計算_投入係数表!CF130</f>
        <v>#DIV/0!</v>
      </c>
      <c r="CG130" s="212" t="e">
        <f>CG$133*計算_投入係数表!CG130</f>
        <v>#DIV/0!</v>
      </c>
      <c r="CH130" s="212" t="e">
        <f>CH$133*計算_投入係数表!CH130</f>
        <v>#DIV/0!</v>
      </c>
      <c r="CI130" s="212" t="e">
        <f>CI$133*計算_投入係数表!CI130</f>
        <v>#DIV/0!</v>
      </c>
      <c r="CJ130" s="212" t="e">
        <f>CJ$133*計算_投入係数表!CJ130</f>
        <v>#DIV/0!</v>
      </c>
      <c r="CK130" s="212" t="e">
        <f>CK$133*計算_投入係数表!CK130</f>
        <v>#DIV/0!</v>
      </c>
      <c r="CL130" s="212" t="e">
        <f>CL$133*計算_投入係数表!CL130</f>
        <v>#DIV/0!</v>
      </c>
      <c r="CM130" s="212" t="e">
        <f>CM$133*計算_投入係数表!CM130</f>
        <v>#DIV/0!</v>
      </c>
      <c r="CN130" s="212" t="e">
        <f>CN$133*計算_投入係数表!CN130</f>
        <v>#DIV/0!</v>
      </c>
      <c r="CO130" s="212" t="e">
        <f>CO$133*計算_投入係数表!CO130</f>
        <v>#DIV/0!</v>
      </c>
      <c r="CP130" s="212" t="e">
        <f>CP$133*計算_投入係数表!CP130</f>
        <v>#DIV/0!</v>
      </c>
      <c r="CQ130" s="212" t="e">
        <f>CQ$133*計算_投入係数表!CQ130</f>
        <v>#DIV/0!</v>
      </c>
      <c r="CR130" s="212" t="e">
        <f>CR$133*計算_投入係数表!CR130</f>
        <v>#DIV/0!</v>
      </c>
      <c r="CS130" s="212" t="e">
        <f>CS$133*計算_投入係数表!CS130</f>
        <v>#DIV/0!</v>
      </c>
      <c r="CT130" s="212" t="e">
        <f>CT$133*計算_投入係数表!CT130</f>
        <v>#DIV/0!</v>
      </c>
      <c r="CU130" s="212" t="e">
        <f>CU$133*計算_投入係数表!CU130</f>
        <v>#DIV/0!</v>
      </c>
      <c r="CV130" s="212" t="e">
        <f>CV$133*計算_投入係数表!CV130</f>
        <v>#DIV/0!</v>
      </c>
      <c r="CW130" s="212" t="e">
        <f>CW$133*計算_投入係数表!CW130</f>
        <v>#DIV/0!</v>
      </c>
      <c r="CX130" s="212" t="e">
        <f>CX$133*計算_投入係数表!CX130</f>
        <v>#DIV/0!</v>
      </c>
      <c r="CY130" s="212" t="e">
        <f>CY$133*計算_投入係数表!CY130</f>
        <v>#DIV/0!</v>
      </c>
      <c r="CZ130" s="212" t="e">
        <f>CZ$133*計算_投入係数表!CZ130</f>
        <v>#DIV/0!</v>
      </c>
      <c r="DA130" s="212" t="e">
        <f>DA$133*計算_投入係数表!DA130</f>
        <v>#DIV/0!</v>
      </c>
      <c r="DB130" s="212" t="e">
        <f>DB$133*計算_投入係数表!DB130</f>
        <v>#DIV/0!</v>
      </c>
      <c r="DC130" s="212" t="e">
        <f>DC$133*計算_投入係数表!DC130</f>
        <v>#DIV/0!</v>
      </c>
      <c r="DD130" s="212" t="e">
        <f>DD$133*計算_投入係数表!DD130</f>
        <v>#DIV/0!</v>
      </c>
      <c r="DE130" s="212" t="e">
        <f>DE$133*計算_投入係数表!DE130</f>
        <v>#DIV/0!</v>
      </c>
      <c r="DF130" s="212" t="e">
        <f>DF$133*計算_投入係数表!DF130</f>
        <v>#DIV/0!</v>
      </c>
      <c r="DG130" s="212" t="e">
        <f>DG$133*計算_投入係数表!DG130</f>
        <v>#DIV/0!</v>
      </c>
      <c r="DH130" s="212" t="e">
        <f>DH$133*計算_投入係数表!DH130</f>
        <v>#DIV/0!</v>
      </c>
      <c r="DI130" s="212" t="e">
        <f>DI$133*計算_投入係数表!DI130</f>
        <v>#DIV/0!</v>
      </c>
      <c r="DJ130" s="212" t="e">
        <f>DJ$133*計算_投入係数表!DJ130</f>
        <v>#DIV/0!</v>
      </c>
      <c r="DK130" s="212" t="e">
        <f>DK$133*計算_投入係数表!DK130</f>
        <v>#DIV/0!</v>
      </c>
      <c r="DL130" s="212" t="e">
        <f>DL$133*計算_投入係数表!DL130</f>
        <v>#DIV/0!</v>
      </c>
      <c r="DM130" s="212" t="e">
        <f>DM$133*計算_投入係数表!DM130</f>
        <v>#DIV/0!</v>
      </c>
      <c r="DN130" s="212" t="e">
        <f>DN$133*計算_投入係数表!DN130</f>
        <v>#DIV/0!</v>
      </c>
      <c r="DO130" s="212" t="e">
        <f>DO$133*計算_投入係数表!DO130</f>
        <v>#DIV/0!</v>
      </c>
      <c r="DP130" s="212" t="e">
        <f>DP$133*計算_投入係数表!DP130</f>
        <v>#DIV/0!</v>
      </c>
      <c r="DQ130" s="212" t="e">
        <f>DQ$133*計算_投入係数表!DQ130</f>
        <v>#DIV/0!</v>
      </c>
      <c r="DR130" s="212" t="e">
        <f>DR$133*計算_投入係数表!DR130</f>
        <v>#DIV/0!</v>
      </c>
      <c r="DS130" s="212" t="e">
        <f>DS$133*計算_投入係数表!DS130</f>
        <v>#DIV/0!</v>
      </c>
      <c r="DT130" s="213">
        <f t="shared" si="9"/>
        <v>7300.2329386611564</v>
      </c>
      <c r="DU130" s="235"/>
      <c r="DV130" s="235"/>
      <c r="DW130" s="235"/>
      <c r="DX130" s="235"/>
      <c r="DY130" s="235"/>
      <c r="DZ130" s="235"/>
      <c r="EA130" s="235"/>
      <c r="EB130" s="235"/>
      <c r="EC130" s="235"/>
      <c r="ED130" s="235"/>
      <c r="EE130" s="235"/>
      <c r="EF130" s="235"/>
      <c r="EG130" s="235"/>
      <c r="EH130" s="235"/>
      <c r="EI130" s="235"/>
      <c r="EJ130" s="235"/>
    </row>
    <row r="131" spans="2:140" s="6" customFormat="1" ht="12" x14ac:dyDescent="0.25">
      <c r="B131" s="21"/>
      <c r="C131" s="192" t="s">
        <v>226</v>
      </c>
      <c r="D131" s="211">
        <f>D$133*計算_投入係数表!D131</f>
        <v>-1847.6627328624513</v>
      </c>
      <c r="E131" s="212">
        <f>E$133*計算_投入係数表!E131</f>
        <v>-101.00718250370664</v>
      </c>
      <c r="F131" s="212">
        <f>F$133*計算_投入係数表!F131</f>
        <v>-0.46441505308507147</v>
      </c>
      <c r="G131" s="212">
        <f>G$133*計算_投入係数表!G131</f>
        <v>-4.4875311851218616</v>
      </c>
      <c r="H131" s="212">
        <f>H$133*計算_投入係数表!H131</f>
        <v>-122.56159966471967</v>
      </c>
      <c r="I131" s="212">
        <f>I$133*計算_投入係数表!I131</f>
        <v>-85.260770832400596</v>
      </c>
      <c r="J131" s="212">
        <f>J$133*計算_投入係数表!J131</f>
        <v>-123.4803728018137</v>
      </c>
      <c r="K131" s="212">
        <f>K$133*計算_投入係数表!K131</f>
        <v>-19.14379400867238</v>
      </c>
      <c r="L131" s="212">
        <f>L$133*計算_投入係数表!L131</f>
        <v>-120.90373097047002</v>
      </c>
      <c r="M131" s="212">
        <f>M$133*計算_投入係数表!M131</f>
        <v>-46.025155142407741</v>
      </c>
      <c r="N131" s="212">
        <f>N$133*計算_投入係数表!N131</f>
        <v>0</v>
      </c>
      <c r="O131" s="212">
        <f>O$133*計算_投入係数表!O131</f>
        <v>-316.29404212810346</v>
      </c>
      <c r="P131" s="212">
        <f>P$133*計算_投入係数表!P131</f>
        <v>-5.4224136543433651E-3</v>
      </c>
      <c r="Q131" s="212" t="e">
        <f>Q$133*計算_投入係数表!Q131</f>
        <v>#DIV/0!</v>
      </c>
      <c r="R131" s="212" t="e">
        <f>R$133*計算_投入係数表!R131</f>
        <v>#DIV/0!</v>
      </c>
      <c r="S131" s="212" t="e">
        <f>S$133*計算_投入係数表!S131</f>
        <v>#DIV/0!</v>
      </c>
      <c r="T131" s="212" t="e">
        <f>T$133*計算_投入係数表!T131</f>
        <v>#DIV/0!</v>
      </c>
      <c r="U131" s="212" t="e">
        <f>U$133*計算_投入係数表!U131</f>
        <v>#DIV/0!</v>
      </c>
      <c r="V131" s="212" t="e">
        <f>V$133*計算_投入係数表!V131</f>
        <v>#DIV/0!</v>
      </c>
      <c r="W131" s="212" t="e">
        <f>W$133*計算_投入係数表!W131</f>
        <v>#DIV/0!</v>
      </c>
      <c r="X131" s="212" t="e">
        <f>X$133*計算_投入係数表!X131</f>
        <v>#DIV/0!</v>
      </c>
      <c r="Y131" s="212" t="e">
        <f>Y$133*計算_投入係数表!Y131</f>
        <v>#DIV/0!</v>
      </c>
      <c r="Z131" s="212" t="e">
        <f>Z$133*計算_投入係数表!Z131</f>
        <v>#DIV/0!</v>
      </c>
      <c r="AA131" s="212" t="e">
        <f>AA$133*計算_投入係数表!AA131</f>
        <v>#DIV/0!</v>
      </c>
      <c r="AB131" s="212" t="e">
        <f>AB$133*計算_投入係数表!AB131</f>
        <v>#DIV/0!</v>
      </c>
      <c r="AC131" s="212" t="e">
        <f>AC$133*計算_投入係数表!AC131</f>
        <v>#DIV/0!</v>
      </c>
      <c r="AD131" s="212" t="e">
        <f>AD$133*計算_投入係数表!AD131</f>
        <v>#DIV/0!</v>
      </c>
      <c r="AE131" s="212" t="e">
        <f>AE$133*計算_投入係数表!AE131</f>
        <v>#DIV/0!</v>
      </c>
      <c r="AF131" s="212" t="e">
        <f>AF$133*計算_投入係数表!AF131</f>
        <v>#DIV/0!</v>
      </c>
      <c r="AG131" s="212" t="e">
        <f>AG$133*計算_投入係数表!AG131</f>
        <v>#DIV/0!</v>
      </c>
      <c r="AH131" s="212" t="e">
        <f>AH$133*計算_投入係数表!AH131</f>
        <v>#DIV/0!</v>
      </c>
      <c r="AI131" s="212" t="e">
        <f>AI$133*計算_投入係数表!AI131</f>
        <v>#DIV/0!</v>
      </c>
      <c r="AJ131" s="212" t="e">
        <f>AJ$133*計算_投入係数表!AJ131</f>
        <v>#DIV/0!</v>
      </c>
      <c r="AK131" s="212" t="e">
        <f>AK$133*計算_投入係数表!AK131</f>
        <v>#DIV/0!</v>
      </c>
      <c r="AL131" s="212" t="e">
        <f>AL$133*計算_投入係数表!AL131</f>
        <v>#DIV/0!</v>
      </c>
      <c r="AM131" s="212" t="e">
        <f>AM$133*計算_投入係数表!AM131</f>
        <v>#DIV/0!</v>
      </c>
      <c r="AN131" s="212" t="e">
        <f>AN$133*計算_投入係数表!AN131</f>
        <v>#DIV/0!</v>
      </c>
      <c r="AO131" s="212" t="e">
        <f>AO$133*計算_投入係数表!AO131</f>
        <v>#DIV/0!</v>
      </c>
      <c r="AP131" s="212" t="e">
        <f>AP$133*計算_投入係数表!AP131</f>
        <v>#DIV/0!</v>
      </c>
      <c r="AQ131" s="212" t="e">
        <f>AQ$133*計算_投入係数表!AQ131</f>
        <v>#DIV/0!</v>
      </c>
      <c r="AR131" s="212" t="e">
        <f>AR$133*計算_投入係数表!AR131</f>
        <v>#DIV/0!</v>
      </c>
      <c r="AS131" s="212" t="e">
        <f>AS$133*計算_投入係数表!AS131</f>
        <v>#DIV/0!</v>
      </c>
      <c r="AT131" s="212" t="e">
        <f>AT$133*計算_投入係数表!AT131</f>
        <v>#DIV/0!</v>
      </c>
      <c r="AU131" s="212" t="e">
        <f>AU$133*計算_投入係数表!AU131</f>
        <v>#DIV/0!</v>
      </c>
      <c r="AV131" s="212" t="e">
        <f>AV$133*計算_投入係数表!AV131</f>
        <v>#DIV/0!</v>
      </c>
      <c r="AW131" s="212" t="e">
        <f>AW$133*計算_投入係数表!AW131</f>
        <v>#DIV/0!</v>
      </c>
      <c r="AX131" s="212" t="e">
        <f>AX$133*計算_投入係数表!AX131</f>
        <v>#DIV/0!</v>
      </c>
      <c r="AY131" s="212" t="e">
        <f>AY$133*計算_投入係数表!AY131</f>
        <v>#DIV/0!</v>
      </c>
      <c r="AZ131" s="212" t="e">
        <f>AZ$133*計算_投入係数表!AZ131</f>
        <v>#DIV/0!</v>
      </c>
      <c r="BA131" s="212" t="e">
        <f>BA$133*計算_投入係数表!BA131</f>
        <v>#DIV/0!</v>
      </c>
      <c r="BB131" s="212" t="e">
        <f>BB$133*計算_投入係数表!BB131</f>
        <v>#DIV/0!</v>
      </c>
      <c r="BC131" s="212" t="e">
        <f>BC$133*計算_投入係数表!BC131</f>
        <v>#DIV/0!</v>
      </c>
      <c r="BD131" s="212" t="e">
        <f>BD$133*計算_投入係数表!BD131</f>
        <v>#DIV/0!</v>
      </c>
      <c r="BE131" s="212" t="e">
        <f>BE$133*計算_投入係数表!BE131</f>
        <v>#DIV/0!</v>
      </c>
      <c r="BF131" s="212" t="e">
        <f>BF$133*計算_投入係数表!BF131</f>
        <v>#DIV/0!</v>
      </c>
      <c r="BG131" s="212" t="e">
        <f>BG$133*計算_投入係数表!BG131</f>
        <v>#DIV/0!</v>
      </c>
      <c r="BH131" s="212" t="e">
        <f>BH$133*計算_投入係数表!BH131</f>
        <v>#DIV/0!</v>
      </c>
      <c r="BI131" s="212" t="e">
        <f>BI$133*計算_投入係数表!BI131</f>
        <v>#DIV/0!</v>
      </c>
      <c r="BJ131" s="212" t="e">
        <f>BJ$133*計算_投入係数表!BJ131</f>
        <v>#DIV/0!</v>
      </c>
      <c r="BK131" s="212" t="e">
        <f>BK$133*計算_投入係数表!BK131</f>
        <v>#DIV/0!</v>
      </c>
      <c r="BL131" s="212" t="e">
        <f>BL$133*計算_投入係数表!BL131</f>
        <v>#DIV/0!</v>
      </c>
      <c r="BM131" s="212" t="e">
        <f>BM$133*計算_投入係数表!BM131</f>
        <v>#DIV/0!</v>
      </c>
      <c r="BN131" s="212" t="e">
        <f>BN$133*計算_投入係数表!BN131</f>
        <v>#DIV/0!</v>
      </c>
      <c r="BO131" s="212" t="e">
        <f>BO$133*計算_投入係数表!BO131</f>
        <v>#DIV/0!</v>
      </c>
      <c r="BP131" s="212" t="e">
        <f>BP$133*計算_投入係数表!BP131</f>
        <v>#DIV/0!</v>
      </c>
      <c r="BQ131" s="212" t="e">
        <f>BQ$133*計算_投入係数表!BQ131</f>
        <v>#DIV/0!</v>
      </c>
      <c r="BR131" s="212" t="e">
        <f>BR$133*計算_投入係数表!BR131</f>
        <v>#DIV/0!</v>
      </c>
      <c r="BS131" s="212" t="e">
        <f>BS$133*計算_投入係数表!BS131</f>
        <v>#DIV/0!</v>
      </c>
      <c r="BT131" s="212" t="e">
        <f>BT$133*計算_投入係数表!BT131</f>
        <v>#DIV/0!</v>
      </c>
      <c r="BU131" s="212" t="e">
        <f>BU$133*計算_投入係数表!BU131</f>
        <v>#DIV/0!</v>
      </c>
      <c r="BV131" s="212" t="e">
        <f>BV$133*計算_投入係数表!BV131</f>
        <v>#DIV/0!</v>
      </c>
      <c r="BW131" s="212" t="e">
        <f>BW$133*計算_投入係数表!BW131</f>
        <v>#DIV/0!</v>
      </c>
      <c r="BX131" s="212" t="e">
        <f>BX$133*計算_投入係数表!BX131</f>
        <v>#DIV/0!</v>
      </c>
      <c r="BY131" s="212" t="e">
        <f>BY$133*計算_投入係数表!BY131</f>
        <v>#DIV/0!</v>
      </c>
      <c r="BZ131" s="212" t="e">
        <f>BZ$133*計算_投入係数表!BZ131</f>
        <v>#DIV/0!</v>
      </c>
      <c r="CA131" s="212" t="e">
        <f>CA$133*計算_投入係数表!CA131</f>
        <v>#DIV/0!</v>
      </c>
      <c r="CB131" s="212" t="e">
        <f>CB$133*計算_投入係数表!CB131</f>
        <v>#DIV/0!</v>
      </c>
      <c r="CC131" s="212" t="e">
        <f>CC$133*計算_投入係数表!CC131</f>
        <v>#DIV/0!</v>
      </c>
      <c r="CD131" s="212" t="e">
        <f>CD$133*計算_投入係数表!CD131</f>
        <v>#DIV/0!</v>
      </c>
      <c r="CE131" s="212" t="e">
        <f>CE$133*計算_投入係数表!CE131</f>
        <v>#DIV/0!</v>
      </c>
      <c r="CF131" s="212" t="e">
        <f>CF$133*計算_投入係数表!CF131</f>
        <v>#DIV/0!</v>
      </c>
      <c r="CG131" s="212" t="e">
        <f>CG$133*計算_投入係数表!CG131</f>
        <v>#DIV/0!</v>
      </c>
      <c r="CH131" s="212" t="e">
        <f>CH$133*計算_投入係数表!CH131</f>
        <v>#DIV/0!</v>
      </c>
      <c r="CI131" s="212" t="e">
        <f>CI$133*計算_投入係数表!CI131</f>
        <v>#DIV/0!</v>
      </c>
      <c r="CJ131" s="212" t="e">
        <f>CJ$133*計算_投入係数表!CJ131</f>
        <v>#DIV/0!</v>
      </c>
      <c r="CK131" s="212" t="e">
        <f>CK$133*計算_投入係数表!CK131</f>
        <v>#DIV/0!</v>
      </c>
      <c r="CL131" s="212" t="e">
        <f>CL$133*計算_投入係数表!CL131</f>
        <v>#DIV/0!</v>
      </c>
      <c r="CM131" s="212" t="e">
        <f>CM$133*計算_投入係数表!CM131</f>
        <v>#DIV/0!</v>
      </c>
      <c r="CN131" s="212" t="e">
        <f>CN$133*計算_投入係数表!CN131</f>
        <v>#DIV/0!</v>
      </c>
      <c r="CO131" s="212" t="e">
        <f>CO$133*計算_投入係数表!CO131</f>
        <v>#DIV/0!</v>
      </c>
      <c r="CP131" s="212" t="e">
        <f>CP$133*計算_投入係数表!CP131</f>
        <v>#DIV/0!</v>
      </c>
      <c r="CQ131" s="212" t="e">
        <f>CQ$133*計算_投入係数表!CQ131</f>
        <v>#DIV/0!</v>
      </c>
      <c r="CR131" s="212" t="e">
        <f>CR$133*計算_投入係数表!CR131</f>
        <v>#DIV/0!</v>
      </c>
      <c r="CS131" s="212" t="e">
        <f>CS$133*計算_投入係数表!CS131</f>
        <v>#DIV/0!</v>
      </c>
      <c r="CT131" s="212" t="e">
        <f>CT$133*計算_投入係数表!CT131</f>
        <v>#DIV/0!</v>
      </c>
      <c r="CU131" s="212" t="e">
        <f>CU$133*計算_投入係数表!CU131</f>
        <v>#DIV/0!</v>
      </c>
      <c r="CV131" s="212" t="e">
        <f>CV$133*計算_投入係数表!CV131</f>
        <v>#DIV/0!</v>
      </c>
      <c r="CW131" s="212" t="e">
        <f>CW$133*計算_投入係数表!CW131</f>
        <v>#DIV/0!</v>
      </c>
      <c r="CX131" s="212" t="e">
        <f>CX$133*計算_投入係数表!CX131</f>
        <v>#DIV/0!</v>
      </c>
      <c r="CY131" s="212" t="e">
        <f>CY$133*計算_投入係数表!CY131</f>
        <v>#DIV/0!</v>
      </c>
      <c r="CZ131" s="212" t="e">
        <f>CZ$133*計算_投入係数表!CZ131</f>
        <v>#DIV/0!</v>
      </c>
      <c r="DA131" s="212" t="e">
        <f>DA$133*計算_投入係数表!DA131</f>
        <v>#DIV/0!</v>
      </c>
      <c r="DB131" s="212" t="e">
        <f>DB$133*計算_投入係数表!DB131</f>
        <v>#DIV/0!</v>
      </c>
      <c r="DC131" s="212" t="e">
        <f>DC$133*計算_投入係数表!DC131</f>
        <v>#DIV/0!</v>
      </c>
      <c r="DD131" s="212" t="e">
        <f>DD$133*計算_投入係数表!DD131</f>
        <v>#DIV/0!</v>
      </c>
      <c r="DE131" s="212" t="e">
        <f>DE$133*計算_投入係数表!DE131</f>
        <v>#DIV/0!</v>
      </c>
      <c r="DF131" s="212" t="e">
        <f>DF$133*計算_投入係数表!DF131</f>
        <v>#DIV/0!</v>
      </c>
      <c r="DG131" s="212" t="e">
        <f>DG$133*計算_投入係数表!DG131</f>
        <v>#DIV/0!</v>
      </c>
      <c r="DH131" s="212" t="e">
        <f>DH$133*計算_投入係数表!DH131</f>
        <v>#DIV/0!</v>
      </c>
      <c r="DI131" s="212" t="e">
        <f>DI$133*計算_投入係数表!DI131</f>
        <v>#DIV/0!</v>
      </c>
      <c r="DJ131" s="212" t="e">
        <f>DJ$133*計算_投入係数表!DJ131</f>
        <v>#DIV/0!</v>
      </c>
      <c r="DK131" s="212" t="e">
        <f>DK$133*計算_投入係数表!DK131</f>
        <v>#DIV/0!</v>
      </c>
      <c r="DL131" s="212" t="e">
        <f>DL$133*計算_投入係数表!DL131</f>
        <v>#DIV/0!</v>
      </c>
      <c r="DM131" s="212" t="e">
        <f>DM$133*計算_投入係数表!DM131</f>
        <v>#DIV/0!</v>
      </c>
      <c r="DN131" s="212" t="e">
        <f>DN$133*計算_投入係数表!DN131</f>
        <v>#DIV/0!</v>
      </c>
      <c r="DO131" s="212" t="e">
        <f>DO$133*計算_投入係数表!DO131</f>
        <v>#DIV/0!</v>
      </c>
      <c r="DP131" s="212" t="e">
        <f>DP$133*計算_投入係数表!DP131</f>
        <v>#DIV/0!</v>
      </c>
      <c r="DQ131" s="212" t="e">
        <f>DQ$133*計算_投入係数表!DQ131</f>
        <v>#DIV/0!</v>
      </c>
      <c r="DR131" s="212" t="e">
        <f>DR$133*計算_投入係数表!DR131</f>
        <v>#DIV/0!</v>
      </c>
      <c r="DS131" s="212" t="e">
        <f>DS$133*計算_投入係数表!DS131</f>
        <v>#DIV/0!</v>
      </c>
      <c r="DT131" s="213">
        <f t="shared" si="9"/>
        <v>-2787.2967495666066</v>
      </c>
      <c r="DU131" s="235"/>
      <c r="DV131" s="235"/>
      <c r="DW131" s="235"/>
      <c r="DX131" s="235"/>
      <c r="DY131" s="235"/>
      <c r="DZ131" s="235"/>
      <c r="EA131" s="235"/>
      <c r="EB131" s="235"/>
      <c r="EC131" s="235"/>
      <c r="ED131" s="235"/>
      <c r="EE131" s="235"/>
      <c r="EF131" s="235"/>
      <c r="EG131" s="235"/>
      <c r="EH131" s="235"/>
      <c r="EI131" s="235"/>
      <c r="EJ131" s="235"/>
    </row>
    <row r="132" spans="2:140" s="6" customFormat="1" ht="12" x14ac:dyDescent="0.25">
      <c r="B132" s="55"/>
      <c r="C132" s="204" t="s">
        <v>179</v>
      </c>
      <c r="D132" s="229">
        <f>SUM(D$125:D$131)</f>
        <v>4496.1883948987852</v>
      </c>
      <c r="E132" s="230">
        <f t="shared" ref="E132:BP132" si="10">SUM(E$125:E$131)</f>
        <v>635.0367174441169</v>
      </c>
      <c r="F132" s="230">
        <f t="shared" si="10"/>
        <v>1390.8411283921857</v>
      </c>
      <c r="G132" s="230">
        <f t="shared" si="10"/>
        <v>480.88425827387078</v>
      </c>
      <c r="H132" s="230">
        <f t="shared" si="10"/>
        <v>8092.7738165328992</v>
      </c>
      <c r="I132" s="230">
        <f t="shared" si="10"/>
        <v>5011.1460139977726</v>
      </c>
      <c r="J132" s="230">
        <f t="shared" si="10"/>
        <v>7015.5319951851197</v>
      </c>
      <c r="K132" s="230">
        <f t="shared" si="10"/>
        <v>16279.656094405429</v>
      </c>
      <c r="L132" s="230">
        <f t="shared" si="10"/>
        <v>11599.10215585613</v>
      </c>
      <c r="M132" s="230">
        <f t="shared" si="10"/>
        <v>6915.3622322789915</v>
      </c>
      <c r="N132" s="230">
        <f t="shared" si="10"/>
        <v>15130.391380085845</v>
      </c>
      <c r="O132" s="230">
        <f t="shared" si="10"/>
        <v>28031.868943226069</v>
      </c>
      <c r="P132" s="230">
        <f t="shared" si="10"/>
        <v>511.78909035154408</v>
      </c>
      <c r="Q132" s="230" t="e">
        <f t="shared" si="10"/>
        <v>#DIV/0!</v>
      </c>
      <c r="R132" s="230" t="e">
        <f t="shared" si="10"/>
        <v>#DIV/0!</v>
      </c>
      <c r="S132" s="230" t="e">
        <f t="shared" si="10"/>
        <v>#DIV/0!</v>
      </c>
      <c r="T132" s="230" t="e">
        <f t="shared" si="10"/>
        <v>#DIV/0!</v>
      </c>
      <c r="U132" s="230" t="e">
        <f t="shared" si="10"/>
        <v>#DIV/0!</v>
      </c>
      <c r="V132" s="230" t="e">
        <f t="shared" si="10"/>
        <v>#DIV/0!</v>
      </c>
      <c r="W132" s="230" t="e">
        <f t="shared" si="10"/>
        <v>#DIV/0!</v>
      </c>
      <c r="X132" s="230" t="e">
        <f t="shared" si="10"/>
        <v>#DIV/0!</v>
      </c>
      <c r="Y132" s="230" t="e">
        <f t="shared" si="10"/>
        <v>#DIV/0!</v>
      </c>
      <c r="Z132" s="230" t="e">
        <f t="shared" si="10"/>
        <v>#DIV/0!</v>
      </c>
      <c r="AA132" s="230" t="e">
        <f t="shared" si="10"/>
        <v>#DIV/0!</v>
      </c>
      <c r="AB132" s="230" t="e">
        <f t="shared" si="10"/>
        <v>#DIV/0!</v>
      </c>
      <c r="AC132" s="230" t="e">
        <f t="shared" si="10"/>
        <v>#DIV/0!</v>
      </c>
      <c r="AD132" s="230" t="e">
        <f t="shared" si="10"/>
        <v>#DIV/0!</v>
      </c>
      <c r="AE132" s="230" t="e">
        <f t="shared" si="10"/>
        <v>#DIV/0!</v>
      </c>
      <c r="AF132" s="230" t="e">
        <f t="shared" si="10"/>
        <v>#DIV/0!</v>
      </c>
      <c r="AG132" s="230" t="e">
        <f t="shared" si="10"/>
        <v>#DIV/0!</v>
      </c>
      <c r="AH132" s="230" t="e">
        <f t="shared" si="10"/>
        <v>#DIV/0!</v>
      </c>
      <c r="AI132" s="230" t="e">
        <f t="shared" si="10"/>
        <v>#DIV/0!</v>
      </c>
      <c r="AJ132" s="230" t="e">
        <f t="shared" si="10"/>
        <v>#DIV/0!</v>
      </c>
      <c r="AK132" s="230" t="e">
        <f t="shared" si="10"/>
        <v>#DIV/0!</v>
      </c>
      <c r="AL132" s="230" t="e">
        <f t="shared" si="10"/>
        <v>#DIV/0!</v>
      </c>
      <c r="AM132" s="230" t="e">
        <f t="shared" si="10"/>
        <v>#DIV/0!</v>
      </c>
      <c r="AN132" s="230" t="e">
        <f t="shared" si="10"/>
        <v>#DIV/0!</v>
      </c>
      <c r="AO132" s="230" t="e">
        <f t="shared" si="10"/>
        <v>#DIV/0!</v>
      </c>
      <c r="AP132" s="230" t="e">
        <f t="shared" si="10"/>
        <v>#DIV/0!</v>
      </c>
      <c r="AQ132" s="230" t="e">
        <f t="shared" si="10"/>
        <v>#DIV/0!</v>
      </c>
      <c r="AR132" s="230" t="e">
        <f t="shared" si="10"/>
        <v>#DIV/0!</v>
      </c>
      <c r="AS132" s="230" t="e">
        <f t="shared" si="10"/>
        <v>#DIV/0!</v>
      </c>
      <c r="AT132" s="230" t="e">
        <f t="shared" si="10"/>
        <v>#DIV/0!</v>
      </c>
      <c r="AU132" s="230" t="e">
        <f t="shared" si="10"/>
        <v>#DIV/0!</v>
      </c>
      <c r="AV132" s="230" t="e">
        <f t="shared" si="10"/>
        <v>#DIV/0!</v>
      </c>
      <c r="AW132" s="230" t="e">
        <f t="shared" si="10"/>
        <v>#DIV/0!</v>
      </c>
      <c r="AX132" s="230" t="e">
        <f t="shared" si="10"/>
        <v>#DIV/0!</v>
      </c>
      <c r="AY132" s="230" t="e">
        <f t="shared" si="10"/>
        <v>#DIV/0!</v>
      </c>
      <c r="AZ132" s="230" t="e">
        <f t="shared" si="10"/>
        <v>#DIV/0!</v>
      </c>
      <c r="BA132" s="230" t="e">
        <f t="shared" si="10"/>
        <v>#DIV/0!</v>
      </c>
      <c r="BB132" s="230" t="e">
        <f t="shared" si="10"/>
        <v>#DIV/0!</v>
      </c>
      <c r="BC132" s="230" t="e">
        <f t="shared" si="10"/>
        <v>#DIV/0!</v>
      </c>
      <c r="BD132" s="230" t="e">
        <f t="shared" si="10"/>
        <v>#DIV/0!</v>
      </c>
      <c r="BE132" s="230" t="e">
        <f t="shared" si="10"/>
        <v>#DIV/0!</v>
      </c>
      <c r="BF132" s="230" t="e">
        <f t="shared" si="10"/>
        <v>#DIV/0!</v>
      </c>
      <c r="BG132" s="230" t="e">
        <f t="shared" si="10"/>
        <v>#DIV/0!</v>
      </c>
      <c r="BH132" s="230" t="e">
        <f t="shared" si="10"/>
        <v>#DIV/0!</v>
      </c>
      <c r="BI132" s="230" t="e">
        <f t="shared" si="10"/>
        <v>#DIV/0!</v>
      </c>
      <c r="BJ132" s="230" t="e">
        <f t="shared" si="10"/>
        <v>#DIV/0!</v>
      </c>
      <c r="BK132" s="230" t="e">
        <f t="shared" si="10"/>
        <v>#DIV/0!</v>
      </c>
      <c r="BL132" s="230" t="e">
        <f t="shared" si="10"/>
        <v>#DIV/0!</v>
      </c>
      <c r="BM132" s="230" t="e">
        <f t="shared" si="10"/>
        <v>#DIV/0!</v>
      </c>
      <c r="BN132" s="230" t="e">
        <f t="shared" si="10"/>
        <v>#DIV/0!</v>
      </c>
      <c r="BO132" s="230" t="e">
        <f t="shared" si="10"/>
        <v>#DIV/0!</v>
      </c>
      <c r="BP132" s="230" t="e">
        <f t="shared" si="10"/>
        <v>#DIV/0!</v>
      </c>
      <c r="BQ132" s="230" t="e">
        <f t="shared" ref="BQ132:DS132" si="11">SUM(BQ$125:BQ$131)</f>
        <v>#DIV/0!</v>
      </c>
      <c r="BR132" s="230" t="e">
        <f t="shared" si="11"/>
        <v>#DIV/0!</v>
      </c>
      <c r="BS132" s="230" t="e">
        <f t="shared" si="11"/>
        <v>#DIV/0!</v>
      </c>
      <c r="BT132" s="230" t="e">
        <f t="shared" si="11"/>
        <v>#DIV/0!</v>
      </c>
      <c r="BU132" s="230" t="e">
        <f t="shared" si="11"/>
        <v>#DIV/0!</v>
      </c>
      <c r="BV132" s="230" t="e">
        <f t="shared" si="11"/>
        <v>#DIV/0!</v>
      </c>
      <c r="BW132" s="230" t="e">
        <f t="shared" si="11"/>
        <v>#DIV/0!</v>
      </c>
      <c r="BX132" s="230" t="e">
        <f t="shared" si="11"/>
        <v>#DIV/0!</v>
      </c>
      <c r="BY132" s="230" t="e">
        <f t="shared" si="11"/>
        <v>#DIV/0!</v>
      </c>
      <c r="BZ132" s="230" t="e">
        <f t="shared" si="11"/>
        <v>#DIV/0!</v>
      </c>
      <c r="CA132" s="230" t="e">
        <f t="shared" si="11"/>
        <v>#DIV/0!</v>
      </c>
      <c r="CB132" s="230" t="e">
        <f t="shared" si="11"/>
        <v>#DIV/0!</v>
      </c>
      <c r="CC132" s="230" t="e">
        <f t="shared" si="11"/>
        <v>#DIV/0!</v>
      </c>
      <c r="CD132" s="230" t="e">
        <f t="shared" si="11"/>
        <v>#DIV/0!</v>
      </c>
      <c r="CE132" s="230" t="e">
        <f t="shared" si="11"/>
        <v>#DIV/0!</v>
      </c>
      <c r="CF132" s="230" t="e">
        <f t="shared" si="11"/>
        <v>#DIV/0!</v>
      </c>
      <c r="CG132" s="230" t="e">
        <f t="shared" si="11"/>
        <v>#DIV/0!</v>
      </c>
      <c r="CH132" s="230" t="e">
        <f t="shared" si="11"/>
        <v>#DIV/0!</v>
      </c>
      <c r="CI132" s="230" t="e">
        <f t="shared" si="11"/>
        <v>#DIV/0!</v>
      </c>
      <c r="CJ132" s="230" t="e">
        <f t="shared" si="11"/>
        <v>#DIV/0!</v>
      </c>
      <c r="CK132" s="230" t="e">
        <f t="shared" si="11"/>
        <v>#DIV/0!</v>
      </c>
      <c r="CL132" s="230" t="e">
        <f t="shared" si="11"/>
        <v>#DIV/0!</v>
      </c>
      <c r="CM132" s="230" t="e">
        <f t="shared" si="11"/>
        <v>#DIV/0!</v>
      </c>
      <c r="CN132" s="230" t="e">
        <f t="shared" si="11"/>
        <v>#DIV/0!</v>
      </c>
      <c r="CO132" s="230" t="e">
        <f t="shared" si="11"/>
        <v>#DIV/0!</v>
      </c>
      <c r="CP132" s="230" t="e">
        <f t="shared" si="11"/>
        <v>#DIV/0!</v>
      </c>
      <c r="CQ132" s="230" t="e">
        <f t="shared" si="11"/>
        <v>#DIV/0!</v>
      </c>
      <c r="CR132" s="230" t="e">
        <f t="shared" si="11"/>
        <v>#DIV/0!</v>
      </c>
      <c r="CS132" s="230" t="e">
        <f t="shared" si="11"/>
        <v>#DIV/0!</v>
      </c>
      <c r="CT132" s="230" t="e">
        <f t="shared" si="11"/>
        <v>#DIV/0!</v>
      </c>
      <c r="CU132" s="230" t="e">
        <f t="shared" si="11"/>
        <v>#DIV/0!</v>
      </c>
      <c r="CV132" s="230" t="e">
        <f t="shared" si="11"/>
        <v>#DIV/0!</v>
      </c>
      <c r="CW132" s="230" t="e">
        <f t="shared" si="11"/>
        <v>#DIV/0!</v>
      </c>
      <c r="CX132" s="230" t="e">
        <f t="shared" si="11"/>
        <v>#DIV/0!</v>
      </c>
      <c r="CY132" s="230" t="e">
        <f t="shared" si="11"/>
        <v>#DIV/0!</v>
      </c>
      <c r="CZ132" s="230" t="e">
        <f t="shared" si="11"/>
        <v>#DIV/0!</v>
      </c>
      <c r="DA132" s="230" t="e">
        <f t="shared" si="11"/>
        <v>#DIV/0!</v>
      </c>
      <c r="DB132" s="230" t="e">
        <f t="shared" si="11"/>
        <v>#DIV/0!</v>
      </c>
      <c r="DC132" s="230" t="e">
        <f t="shared" si="11"/>
        <v>#DIV/0!</v>
      </c>
      <c r="DD132" s="230" t="e">
        <f t="shared" si="11"/>
        <v>#DIV/0!</v>
      </c>
      <c r="DE132" s="230" t="e">
        <f t="shared" si="11"/>
        <v>#DIV/0!</v>
      </c>
      <c r="DF132" s="230" t="e">
        <f t="shared" si="11"/>
        <v>#DIV/0!</v>
      </c>
      <c r="DG132" s="230" t="e">
        <f t="shared" si="11"/>
        <v>#DIV/0!</v>
      </c>
      <c r="DH132" s="230" t="e">
        <f t="shared" si="11"/>
        <v>#DIV/0!</v>
      </c>
      <c r="DI132" s="230" t="e">
        <f t="shared" si="11"/>
        <v>#DIV/0!</v>
      </c>
      <c r="DJ132" s="230" t="e">
        <f t="shared" si="11"/>
        <v>#DIV/0!</v>
      </c>
      <c r="DK132" s="230" t="e">
        <f t="shared" si="11"/>
        <v>#DIV/0!</v>
      </c>
      <c r="DL132" s="230" t="e">
        <f t="shared" si="11"/>
        <v>#DIV/0!</v>
      </c>
      <c r="DM132" s="230" t="e">
        <f t="shared" si="11"/>
        <v>#DIV/0!</v>
      </c>
      <c r="DN132" s="230" t="e">
        <f t="shared" si="11"/>
        <v>#DIV/0!</v>
      </c>
      <c r="DO132" s="230" t="e">
        <f t="shared" si="11"/>
        <v>#DIV/0!</v>
      </c>
      <c r="DP132" s="230" t="e">
        <f t="shared" si="11"/>
        <v>#DIV/0!</v>
      </c>
      <c r="DQ132" s="230" t="e">
        <f t="shared" si="11"/>
        <v>#DIV/0!</v>
      </c>
      <c r="DR132" s="230" t="e">
        <f t="shared" si="11"/>
        <v>#DIV/0!</v>
      </c>
      <c r="DS132" s="230" t="e">
        <f t="shared" si="11"/>
        <v>#DIV/0!</v>
      </c>
      <c r="DT132" s="231">
        <f t="shared" ref="DT132" si="12">SUM(DT125:DT131)</f>
        <v>105590.57222092875</v>
      </c>
      <c r="DU132" s="235"/>
      <c r="DV132" s="235"/>
      <c r="DW132" s="235"/>
      <c r="DX132" s="235"/>
      <c r="DY132" s="235"/>
      <c r="DZ132" s="235"/>
      <c r="EA132" s="235"/>
      <c r="EB132" s="235"/>
      <c r="EC132" s="235"/>
      <c r="ED132" s="235"/>
      <c r="EE132" s="235"/>
      <c r="EF132" s="235"/>
      <c r="EG132" s="235"/>
      <c r="EH132" s="235"/>
      <c r="EI132" s="235"/>
      <c r="EJ132" s="235"/>
    </row>
    <row r="133" spans="2:140" s="6" customFormat="1" ht="12" x14ac:dyDescent="0.25">
      <c r="B133" s="56"/>
      <c r="C133" s="237" t="s">
        <v>180</v>
      </c>
      <c r="D133" s="365">
        <f t="array" ref="D133:DS133">生産額_出力分類</f>
        <v>10399.158400986826</v>
      </c>
      <c r="E133" s="238">
        <v>1026.921116112323</v>
      </c>
      <c r="F133" s="238">
        <v>2575.0995137591181</v>
      </c>
      <c r="G133" s="238">
        <v>930.30373872537893</v>
      </c>
      <c r="H133" s="238">
        <v>27639.201634156409</v>
      </c>
      <c r="I133" s="238">
        <v>10966.236370894681</v>
      </c>
      <c r="J133" s="238">
        <v>14679.472099122839</v>
      </c>
      <c r="K133" s="238">
        <v>23400.034673664548</v>
      </c>
      <c r="L133" s="238">
        <v>14982.334347157777</v>
      </c>
      <c r="M133" s="238">
        <v>12012.717831827807</v>
      </c>
      <c r="N133" s="238">
        <v>21702.911451875887</v>
      </c>
      <c r="O133" s="238">
        <v>45492.082094625839</v>
      </c>
      <c r="P133" s="238">
        <v>1068.5137226566317</v>
      </c>
      <c r="Q133" s="238">
        <v>0</v>
      </c>
      <c r="R133" s="238">
        <v>0</v>
      </c>
      <c r="S133" s="238">
        <v>0</v>
      </c>
      <c r="T133" s="238">
        <v>0</v>
      </c>
      <c r="U133" s="238">
        <v>0</v>
      </c>
      <c r="V133" s="238">
        <v>0</v>
      </c>
      <c r="W133" s="238">
        <v>0</v>
      </c>
      <c r="X133" s="238">
        <v>0</v>
      </c>
      <c r="Y133" s="238">
        <v>0</v>
      </c>
      <c r="Z133" s="238">
        <v>0</v>
      </c>
      <c r="AA133" s="238">
        <v>0</v>
      </c>
      <c r="AB133" s="238">
        <v>0</v>
      </c>
      <c r="AC133" s="238">
        <v>0</v>
      </c>
      <c r="AD133" s="238">
        <v>0</v>
      </c>
      <c r="AE133" s="238">
        <v>0</v>
      </c>
      <c r="AF133" s="238">
        <v>0</v>
      </c>
      <c r="AG133" s="238">
        <v>0</v>
      </c>
      <c r="AH133" s="238">
        <v>0</v>
      </c>
      <c r="AI133" s="238">
        <v>0</v>
      </c>
      <c r="AJ133" s="238">
        <v>0</v>
      </c>
      <c r="AK133" s="238">
        <v>0</v>
      </c>
      <c r="AL133" s="238">
        <v>0</v>
      </c>
      <c r="AM133" s="238">
        <v>0</v>
      </c>
      <c r="AN133" s="238">
        <v>0</v>
      </c>
      <c r="AO133" s="238">
        <v>0</v>
      </c>
      <c r="AP133" s="238">
        <v>0</v>
      </c>
      <c r="AQ133" s="238">
        <v>0</v>
      </c>
      <c r="AR133" s="238">
        <v>0</v>
      </c>
      <c r="AS133" s="238">
        <v>0</v>
      </c>
      <c r="AT133" s="238">
        <v>0</v>
      </c>
      <c r="AU133" s="238">
        <v>0</v>
      </c>
      <c r="AV133" s="238">
        <v>0</v>
      </c>
      <c r="AW133" s="238">
        <v>0</v>
      </c>
      <c r="AX133" s="238">
        <v>0</v>
      </c>
      <c r="AY133" s="238">
        <v>0</v>
      </c>
      <c r="AZ133" s="238">
        <v>0</v>
      </c>
      <c r="BA133" s="238">
        <v>0</v>
      </c>
      <c r="BB133" s="238">
        <v>0</v>
      </c>
      <c r="BC133" s="238">
        <v>0</v>
      </c>
      <c r="BD133" s="238">
        <v>0</v>
      </c>
      <c r="BE133" s="238">
        <v>0</v>
      </c>
      <c r="BF133" s="238">
        <v>0</v>
      </c>
      <c r="BG133" s="238">
        <v>0</v>
      </c>
      <c r="BH133" s="238">
        <v>0</v>
      </c>
      <c r="BI133" s="238">
        <v>0</v>
      </c>
      <c r="BJ133" s="238">
        <v>0</v>
      </c>
      <c r="BK133" s="238">
        <v>0</v>
      </c>
      <c r="BL133" s="238">
        <v>0</v>
      </c>
      <c r="BM133" s="238">
        <v>0</v>
      </c>
      <c r="BN133" s="238">
        <v>0</v>
      </c>
      <c r="BO133" s="238">
        <v>0</v>
      </c>
      <c r="BP133" s="238">
        <v>0</v>
      </c>
      <c r="BQ133" s="238">
        <v>0</v>
      </c>
      <c r="BR133" s="238">
        <v>0</v>
      </c>
      <c r="BS133" s="238">
        <v>0</v>
      </c>
      <c r="BT133" s="238">
        <v>0</v>
      </c>
      <c r="BU133" s="238">
        <v>0</v>
      </c>
      <c r="BV133" s="238">
        <v>0</v>
      </c>
      <c r="BW133" s="238">
        <v>0</v>
      </c>
      <c r="BX133" s="238">
        <v>0</v>
      </c>
      <c r="BY133" s="238">
        <v>0</v>
      </c>
      <c r="BZ133" s="238">
        <v>0</v>
      </c>
      <c r="CA133" s="238">
        <v>0</v>
      </c>
      <c r="CB133" s="238">
        <v>0</v>
      </c>
      <c r="CC133" s="238">
        <v>0</v>
      </c>
      <c r="CD133" s="238">
        <v>0</v>
      </c>
      <c r="CE133" s="238">
        <v>0</v>
      </c>
      <c r="CF133" s="238">
        <v>0</v>
      </c>
      <c r="CG133" s="238">
        <v>0</v>
      </c>
      <c r="CH133" s="238">
        <v>0</v>
      </c>
      <c r="CI133" s="238">
        <v>0</v>
      </c>
      <c r="CJ133" s="238">
        <v>0</v>
      </c>
      <c r="CK133" s="238">
        <v>0</v>
      </c>
      <c r="CL133" s="238">
        <v>0</v>
      </c>
      <c r="CM133" s="238">
        <v>0</v>
      </c>
      <c r="CN133" s="238">
        <v>0</v>
      </c>
      <c r="CO133" s="238">
        <v>0</v>
      </c>
      <c r="CP133" s="238">
        <v>0</v>
      </c>
      <c r="CQ133" s="238">
        <v>0</v>
      </c>
      <c r="CR133" s="238">
        <v>0</v>
      </c>
      <c r="CS133" s="238">
        <v>0</v>
      </c>
      <c r="CT133" s="238">
        <v>0</v>
      </c>
      <c r="CU133" s="238">
        <v>0</v>
      </c>
      <c r="CV133" s="238">
        <v>0</v>
      </c>
      <c r="CW133" s="238">
        <v>0</v>
      </c>
      <c r="CX133" s="238">
        <v>0</v>
      </c>
      <c r="CY133" s="238">
        <v>0</v>
      </c>
      <c r="CZ133" s="238">
        <v>0</v>
      </c>
      <c r="DA133" s="238">
        <v>0</v>
      </c>
      <c r="DB133" s="238">
        <v>0</v>
      </c>
      <c r="DC133" s="238">
        <v>0</v>
      </c>
      <c r="DD133" s="238">
        <v>0</v>
      </c>
      <c r="DE133" s="238">
        <v>0</v>
      </c>
      <c r="DF133" s="238">
        <v>0</v>
      </c>
      <c r="DG133" s="238">
        <v>0</v>
      </c>
      <c r="DH133" s="238">
        <v>0</v>
      </c>
      <c r="DI133" s="238">
        <v>0</v>
      </c>
      <c r="DJ133" s="238">
        <v>0</v>
      </c>
      <c r="DK133" s="238">
        <v>0</v>
      </c>
      <c r="DL133" s="238">
        <v>0</v>
      </c>
      <c r="DM133" s="238">
        <v>0</v>
      </c>
      <c r="DN133" s="238">
        <v>0</v>
      </c>
      <c r="DO133" s="238">
        <v>0</v>
      </c>
      <c r="DP133" s="238">
        <v>0</v>
      </c>
      <c r="DQ133" s="238">
        <v>0</v>
      </c>
      <c r="DR133" s="238">
        <v>0</v>
      </c>
      <c r="DS133" s="238">
        <v>0</v>
      </c>
      <c r="DT133" s="239">
        <f>SUM(DT124+DT132)</f>
        <v>186874.98699556605</v>
      </c>
      <c r="DU133" s="240"/>
      <c r="DV133" s="240"/>
      <c r="DW133" s="240"/>
      <c r="DX133" s="240"/>
      <c r="DY133" s="240"/>
      <c r="DZ133" s="240"/>
      <c r="EA133" s="240"/>
      <c r="EB133" s="240"/>
      <c r="EC133" s="240"/>
      <c r="ED133" s="240"/>
      <c r="EE133" s="240"/>
      <c r="EF133" s="240"/>
      <c r="EG133" s="240"/>
      <c r="EH133" s="240"/>
      <c r="EI133" s="240"/>
      <c r="EJ133" s="240"/>
    </row>
    <row r="134" spans="2:140" s="6" customFormat="1" ht="12" x14ac:dyDescent="0.25">
      <c r="B134" s="7"/>
      <c r="C134" s="8"/>
      <c r="DU134" s="67"/>
      <c r="DV134" s="67"/>
      <c r="DW134" s="67"/>
      <c r="DX134" s="67"/>
      <c r="DY134" s="67"/>
      <c r="DZ134" s="67"/>
      <c r="EA134" s="67"/>
      <c r="EB134" s="67"/>
      <c r="EC134" s="67"/>
      <c r="ED134" s="67"/>
      <c r="EE134" s="67"/>
      <c r="EF134" s="67"/>
      <c r="EG134" s="67"/>
      <c r="EH134" s="67"/>
      <c r="EI134" s="67"/>
      <c r="EJ134" s="67"/>
    </row>
    <row r="135" spans="2:140" ht="13.5" x14ac:dyDescent="0.25">
      <c r="DU135" s="67"/>
      <c r="DV135" s="67"/>
      <c r="DW135" s="67"/>
      <c r="DX135" s="67"/>
      <c r="DY135" s="67"/>
      <c r="DZ135" s="67"/>
      <c r="EA135" s="67"/>
      <c r="EB135" s="67"/>
      <c r="EC135" s="67"/>
      <c r="ED135" s="67"/>
      <c r="EE135" s="67"/>
      <c r="EF135" s="67"/>
      <c r="EG135" s="67"/>
      <c r="EH135" s="67"/>
      <c r="EI135" s="67"/>
      <c r="EJ135" s="67"/>
    </row>
    <row r="136" spans="2:140" s="14" customFormat="1" ht="105.75" customHeight="1" x14ac:dyDescent="0.25">
      <c r="B136" s="77"/>
      <c r="C136" s="99" t="str">
        <f ca="1">_xlfn.FORMULATEXT(C$4)</f>
        <v>{=分類_出力}</v>
      </c>
      <c r="D136" s="99" t="str">
        <f ca="1">_xlfn.FORMULATEXT(D$4)</f>
        <v>=R133C*計算_投入係数表!RC</v>
      </c>
      <c r="E136" s="99" t="str">
        <f t="shared" ref="E136:BP136" ca="1" si="13">_xlfn.FORMULATEXT(E$4)</f>
        <v>=R133C*計算_投入係数表!RC</v>
      </c>
      <c r="F136" s="99" t="str">
        <f t="shared" ca="1" si="13"/>
        <v>=R133C*計算_投入係数表!RC</v>
      </c>
      <c r="G136" s="99" t="str">
        <f t="shared" ca="1" si="13"/>
        <v>=R133C*計算_投入係数表!RC</v>
      </c>
      <c r="H136" s="99" t="str">
        <f t="shared" ca="1" si="13"/>
        <v>=R133C*計算_投入係数表!RC</v>
      </c>
      <c r="I136" s="99" t="str">
        <f t="shared" ca="1" si="13"/>
        <v>=R133C*計算_投入係数表!RC</v>
      </c>
      <c r="J136" s="99" t="str">
        <f t="shared" ca="1" si="13"/>
        <v>=R133C*計算_投入係数表!RC</v>
      </c>
      <c r="K136" s="99" t="str">
        <f t="shared" ca="1" si="13"/>
        <v>=R133C*計算_投入係数表!RC</v>
      </c>
      <c r="L136" s="99" t="str">
        <f t="shared" ca="1" si="13"/>
        <v>=R133C*計算_投入係数表!RC</v>
      </c>
      <c r="M136" s="99" t="str">
        <f t="shared" ca="1" si="13"/>
        <v>=R133C*計算_投入係数表!RC</v>
      </c>
      <c r="N136" s="99" t="str">
        <f t="shared" ca="1" si="13"/>
        <v>=R133C*計算_投入係数表!RC</v>
      </c>
      <c r="O136" s="99" t="str">
        <f t="shared" ca="1" si="13"/>
        <v>=R133C*計算_投入係数表!RC</v>
      </c>
      <c r="P136" s="99" t="str">
        <f t="shared" ca="1" si="13"/>
        <v>=R133C*計算_投入係数表!RC</v>
      </c>
      <c r="Q136" s="99" t="str">
        <f t="shared" ca="1" si="13"/>
        <v>=R133C*計算_投入係数表!RC</v>
      </c>
      <c r="R136" s="99" t="str">
        <f t="shared" ca="1" si="13"/>
        <v>=R133C*計算_投入係数表!RC</v>
      </c>
      <c r="S136" s="99" t="str">
        <f t="shared" ca="1" si="13"/>
        <v>=R133C*計算_投入係数表!RC</v>
      </c>
      <c r="T136" s="99" t="str">
        <f t="shared" ca="1" si="13"/>
        <v>=R133C*計算_投入係数表!RC</v>
      </c>
      <c r="U136" s="99" t="str">
        <f t="shared" ca="1" si="13"/>
        <v>=R133C*計算_投入係数表!RC</v>
      </c>
      <c r="V136" s="99" t="str">
        <f t="shared" ca="1" si="13"/>
        <v>=R133C*計算_投入係数表!RC</v>
      </c>
      <c r="W136" s="99" t="str">
        <f t="shared" ca="1" si="13"/>
        <v>=R133C*計算_投入係数表!RC</v>
      </c>
      <c r="X136" s="99" t="str">
        <f t="shared" ca="1" si="13"/>
        <v>=R133C*計算_投入係数表!RC</v>
      </c>
      <c r="Y136" s="99" t="str">
        <f t="shared" ca="1" si="13"/>
        <v>=R133C*計算_投入係数表!RC</v>
      </c>
      <c r="Z136" s="99" t="str">
        <f t="shared" ca="1" si="13"/>
        <v>=R133C*計算_投入係数表!RC</v>
      </c>
      <c r="AA136" s="99" t="str">
        <f t="shared" ca="1" si="13"/>
        <v>=R133C*計算_投入係数表!RC</v>
      </c>
      <c r="AB136" s="99" t="str">
        <f t="shared" ca="1" si="13"/>
        <v>=R133C*計算_投入係数表!RC</v>
      </c>
      <c r="AC136" s="99" t="str">
        <f t="shared" ca="1" si="13"/>
        <v>=R133C*計算_投入係数表!RC</v>
      </c>
      <c r="AD136" s="99" t="str">
        <f t="shared" ca="1" si="13"/>
        <v>=R133C*計算_投入係数表!RC</v>
      </c>
      <c r="AE136" s="99" t="str">
        <f t="shared" ca="1" si="13"/>
        <v>=R133C*計算_投入係数表!RC</v>
      </c>
      <c r="AF136" s="99" t="str">
        <f t="shared" ca="1" si="13"/>
        <v>=R133C*計算_投入係数表!RC</v>
      </c>
      <c r="AG136" s="99" t="str">
        <f t="shared" ca="1" si="13"/>
        <v>=R133C*計算_投入係数表!RC</v>
      </c>
      <c r="AH136" s="99" t="str">
        <f t="shared" ca="1" si="13"/>
        <v>=R133C*計算_投入係数表!RC</v>
      </c>
      <c r="AI136" s="99" t="str">
        <f t="shared" ca="1" si="13"/>
        <v>=R133C*計算_投入係数表!RC</v>
      </c>
      <c r="AJ136" s="99" t="str">
        <f t="shared" ca="1" si="13"/>
        <v>=R133C*計算_投入係数表!RC</v>
      </c>
      <c r="AK136" s="99" t="str">
        <f t="shared" ca="1" si="13"/>
        <v>=R133C*計算_投入係数表!RC</v>
      </c>
      <c r="AL136" s="99" t="str">
        <f t="shared" ca="1" si="13"/>
        <v>=R133C*計算_投入係数表!RC</v>
      </c>
      <c r="AM136" s="99" t="str">
        <f t="shared" ca="1" si="13"/>
        <v>=R133C*計算_投入係数表!RC</v>
      </c>
      <c r="AN136" s="99" t="str">
        <f t="shared" ca="1" si="13"/>
        <v>=R133C*計算_投入係数表!RC</v>
      </c>
      <c r="AO136" s="99" t="str">
        <f t="shared" ca="1" si="13"/>
        <v>=R133C*計算_投入係数表!RC</v>
      </c>
      <c r="AP136" s="99" t="str">
        <f t="shared" ca="1" si="13"/>
        <v>=R133C*計算_投入係数表!RC</v>
      </c>
      <c r="AQ136" s="99" t="str">
        <f t="shared" ca="1" si="13"/>
        <v>=R133C*計算_投入係数表!RC</v>
      </c>
      <c r="AR136" s="99" t="str">
        <f t="shared" ca="1" si="13"/>
        <v>=R133C*計算_投入係数表!RC</v>
      </c>
      <c r="AS136" s="99" t="str">
        <f t="shared" ca="1" si="13"/>
        <v>=R133C*計算_投入係数表!RC</v>
      </c>
      <c r="AT136" s="99" t="str">
        <f t="shared" ca="1" si="13"/>
        <v>=R133C*計算_投入係数表!RC</v>
      </c>
      <c r="AU136" s="99" t="str">
        <f t="shared" ca="1" si="13"/>
        <v>=R133C*計算_投入係数表!RC</v>
      </c>
      <c r="AV136" s="99" t="str">
        <f t="shared" ca="1" si="13"/>
        <v>=R133C*計算_投入係数表!RC</v>
      </c>
      <c r="AW136" s="99" t="str">
        <f t="shared" ca="1" si="13"/>
        <v>=R133C*計算_投入係数表!RC</v>
      </c>
      <c r="AX136" s="99" t="str">
        <f t="shared" ca="1" si="13"/>
        <v>=R133C*計算_投入係数表!RC</v>
      </c>
      <c r="AY136" s="99" t="str">
        <f t="shared" ca="1" si="13"/>
        <v>=R133C*計算_投入係数表!RC</v>
      </c>
      <c r="AZ136" s="99" t="str">
        <f t="shared" ca="1" si="13"/>
        <v>=R133C*計算_投入係数表!RC</v>
      </c>
      <c r="BA136" s="99" t="str">
        <f t="shared" ca="1" si="13"/>
        <v>=R133C*計算_投入係数表!RC</v>
      </c>
      <c r="BB136" s="99" t="str">
        <f t="shared" ca="1" si="13"/>
        <v>=R133C*計算_投入係数表!RC</v>
      </c>
      <c r="BC136" s="99" t="str">
        <f t="shared" ca="1" si="13"/>
        <v>=R133C*計算_投入係数表!RC</v>
      </c>
      <c r="BD136" s="99" t="str">
        <f t="shared" ca="1" si="13"/>
        <v>=R133C*計算_投入係数表!RC</v>
      </c>
      <c r="BE136" s="99" t="str">
        <f t="shared" ca="1" si="13"/>
        <v>=R133C*計算_投入係数表!RC</v>
      </c>
      <c r="BF136" s="99" t="str">
        <f t="shared" ca="1" si="13"/>
        <v>=R133C*計算_投入係数表!RC</v>
      </c>
      <c r="BG136" s="99" t="str">
        <f t="shared" ca="1" si="13"/>
        <v>=R133C*計算_投入係数表!RC</v>
      </c>
      <c r="BH136" s="99" t="str">
        <f t="shared" ca="1" si="13"/>
        <v>=R133C*計算_投入係数表!RC</v>
      </c>
      <c r="BI136" s="99" t="str">
        <f t="shared" ca="1" si="13"/>
        <v>=R133C*計算_投入係数表!RC</v>
      </c>
      <c r="BJ136" s="99" t="str">
        <f t="shared" ca="1" si="13"/>
        <v>=R133C*計算_投入係数表!RC</v>
      </c>
      <c r="BK136" s="99" t="str">
        <f t="shared" ca="1" si="13"/>
        <v>=R133C*計算_投入係数表!RC</v>
      </c>
      <c r="BL136" s="99" t="str">
        <f t="shared" ca="1" si="13"/>
        <v>=R133C*計算_投入係数表!RC</v>
      </c>
      <c r="BM136" s="99" t="str">
        <f t="shared" ca="1" si="13"/>
        <v>=R133C*計算_投入係数表!RC</v>
      </c>
      <c r="BN136" s="99" t="str">
        <f t="shared" ca="1" si="13"/>
        <v>=R133C*計算_投入係数表!RC</v>
      </c>
      <c r="BO136" s="99" t="str">
        <f t="shared" ca="1" si="13"/>
        <v>=R133C*計算_投入係数表!RC</v>
      </c>
      <c r="BP136" s="99" t="str">
        <f t="shared" ca="1" si="13"/>
        <v>=R133C*計算_投入係数表!RC</v>
      </c>
      <c r="BQ136" s="99" t="str">
        <f t="shared" ref="BQ136:EA136" ca="1" si="14">_xlfn.FORMULATEXT(BQ$4)</f>
        <v>=R133C*計算_投入係数表!RC</v>
      </c>
      <c r="BR136" s="99" t="str">
        <f t="shared" ca="1" si="14"/>
        <v>=R133C*計算_投入係数表!RC</v>
      </c>
      <c r="BS136" s="99" t="str">
        <f t="shared" ca="1" si="14"/>
        <v>=R133C*計算_投入係数表!RC</v>
      </c>
      <c r="BT136" s="99" t="str">
        <f t="shared" ca="1" si="14"/>
        <v>=R133C*計算_投入係数表!RC</v>
      </c>
      <c r="BU136" s="99" t="str">
        <f t="shared" ca="1" si="14"/>
        <v>=R133C*計算_投入係数表!RC</v>
      </c>
      <c r="BV136" s="99" t="str">
        <f t="shared" ca="1" si="14"/>
        <v>=R133C*計算_投入係数表!RC</v>
      </c>
      <c r="BW136" s="99" t="str">
        <f t="shared" ca="1" si="14"/>
        <v>=R133C*計算_投入係数表!RC</v>
      </c>
      <c r="BX136" s="99" t="str">
        <f t="shared" ca="1" si="14"/>
        <v>=R133C*計算_投入係数表!RC</v>
      </c>
      <c r="BY136" s="99" t="str">
        <f t="shared" ca="1" si="14"/>
        <v>=R133C*計算_投入係数表!RC</v>
      </c>
      <c r="BZ136" s="99" t="str">
        <f t="shared" ca="1" si="14"/>
        <v>=R133C*計算_投入係数表!RC</v>
      </c>
      <c r="CA136" s="99" t="str">
        <f t="shared" ca="1" si="14"/>
        <v>=R133C*計算_投入係数表!RC</v>
      </c>
      <c r="CB136" s="99" t="str">
        <f t="shared" ca="1" si="14"/>
        <v>=R133C*計算_投入係数表!RC</v>
      </c>
      <c r="CC136" s="99" t="str">
        <f t="shared" ca="1" si="14"/>
        <v>=R133C*計算_投入係数表!RC</v>
      </c>
      <c r="CD136" s="99" t="str">
        <f t="shared" ca="1" si="14"/>
        <v>=R133C*計算_投入係数表!RC</v>
      </c>
      <c r="CE136" s="99" t="str">
        <f t="shared" ca="1" si="14"/>
        <v>=R133C*計算_投入係数表!RC</v>
      </c>
      <c r="CF136" s="99" t="str">
        <f t="shared" ca="1" si="14"/>
        <v>=R133C*計算_投入係数表!RC</v>
      </c>
      <c r="CG136" s="99" t="str">
        <f t="shared" ca="1" si="14"/>
        <v>=R133C*計算_投入係数表!RC</v>
      </c>
      <c r="CH136" s="99" t="str">
        <f t="shared" ca="1" si="14"/>
        <v>=R133C*計算_投入係数表!RC</v>
      </c>
      <c r="CI136" s="99" t="str">
        <f t="shared" ca="1" si="14"/>
        <v>=R133C*計算_投入係数表!RC</v>
      </c>
      <c r="CJ136" s="99" t="str">
        <f t="shared" ca="1" si="14"/>
        <v>=R133C*計算_投入係数表!RC</v>
      </c>
      <c r="CK136" s="99" t="str">
        <f t="shared" ca="1" si="14"/>
        <v>=R133C*計算_投入係数表!RC</v>
      </c>
      <c r="CL136" s="99" t="str">
        <f t="shared" ca="1" si="14"/>
        <v>=R133C*計算_投入係数表!RC</v>
      </c>
      <c r="CM136" s="99" t="str">
        <f t="shared" ca="1" si="14"/>
        <v>=R133C*計算_投入係数表!RC</v>
      </c>
      <c r="CN136" s="99" t="str">
        <f t="shared" ca="1" si="14"/>
        <v>=R133C*計算_投入係数表!RC</v>
      </c>
      <c r="CO136" s="99" t="str">
        <f t="shared" ca="1" si="14"/>
        <v>=R133C*計算_投入係数表!RC</v>
      </c>
      <c r="CP136" s="99" t="str">
        <f t="shared" ca="1" si="14"/>
        <v>=R133C*計算_投入係数表!RC</v>
      </c>
      <c r="CQ136" s="99" t="str">
        <f t="shared" ca="1" si="14"/>
        <v>=R133C*計算_投入係数表!RC</v>
      </c>
      <c r="CR136" s="99" t="str">
        <f t="shared" ca="1" si="14"/>
        <v>=R133C*計算_投入係数表!RC</v>
      </c>
      <c r="CS136" s="99" t="str">
        <f t="shared" ca="1" si="14"/>
        <v>=R133C*計算_投入係数表!RC</v>
      </c>
      <c r="CT136" s="99" t="str">
        <f t="shared" ca="1" si="14"/>
        <v>=R133C*計算_投入係数表!RC</v>
      </c>
      <c r="CU136" s="99" t="str">
        <f t="shared" ca="1" si="14"/>
        <v>=R133C*計算_投入係数表!RC</v>
      </c>
      <c r="CV136" s="99" t="str">
        <f t="shared" ca="1" si="14"/>
        <v>=R133C*計算_投入係数表!RC</v>
      </c>
      <c r="CW136" s="99" t="str">
        <f t="shared" ca="1" si="14"/>
        <v>=R133C*計算_投入係数表!RC</v>
      </c>
      <c r="CX136" s="99" t="str">
        <f t="shared" ca="1" si="14"/>
        <v>=R133C*計算_投入係数表!RC</v>
      </c>
      <c r="CY136" s="99" t="str">
        <f t="shared" ca="1" si="14"/>
        <v>=R133C*計算_投入係数表!RC</v>
      </c>
      <c r="CZ136" s="99" t="str">
        <f t="shared" ca="1" si="14"/>
        <v>=R133C*計算_投入係数表!RC</v>
      </c>
      <c r="DA136" s="99" t="str">
        <f t="shared" ca="1" si="14"/>
        <v>=R133C*計算_投入係数表!RC</v>
      </c>
      <c r="DB136" s="99" t="str">
        <f t="shared" ca="1" si="14"/>
        <v>=R133C*計算_投入係数表!RC</v>
      </c>
      <c r="DC136" s="99" t="str">
        <f t="shared" ca="1" si="14"/>
        <v>=R133C*計算_投入係数表!RC</v>
      </c>
      <c r="DD136" s="99" t="str">
        <f t="shared" ca="1" si="14"/>
        <v>=R133C*計算_投入係数表!RC</v>
      </c>
      <c r="DE136" s="99" t="str">
        <f t="shared" ca="1" si="14"/>
        <v>=R133C*計算_投入係数表!RC</v>
      </c>
      <c r="DF136" s="99" t="str">
        <f t="shared" ca="1" si="14"/>
        <v>=R133C*計算_投入係数表!RC</v>
      </c>
      <c r="DG136" s="99" t="str">
        <f t="shared" ca="1" si="14"/>
        <v>=R133C*計算_投入係数表!RC</v>
      </c>
      <c r="DH136" s="99" t="str">
        <f t="shared" ca="1" si="14"/>
        <v>=R133C*計算_投入係数表!RC</v>
      </c>
      <c r="DI136" s="99" t="str">
        <f t="shared" ca="1" si="14"/>
        <v>=R133C*計算_投入係数表!RC</v>
      </c>
      <c r="DJ136" s="99" t="str">
        <f t="shared" ca="1" si="14"/>
        <v>=R133C*計算_投入係数表!RC</v>
      </c>
      <c r="DK136" s="99" t="str">
        <f t="shared" ca="1" si="14"/>
        <v>=R133C*計算_投入係数表!RC</v>
      </c>
      <c r="DL136" s="99" t="str">
        <f t="shared" ca="1" si="14"/>
        <v>=R133C*計算_投入係数表!RC</v>
      </c>
      <c r="DM136" s="99" t="str">
        <f t="shared" ca="1" si="14"/>
        <v>=R133C*計算_投入係数表!RC</v>
      </c>
      <c r="DN136" s="99" t="str">
        <f t="shared" ca="1" si="14"/>
        <v>=R133C*計算_投入係数表!RC</v>
      </c>
      <c r="DO136" s="99" t="str">
        <f t="shared" ca="1" si="14"/>
        <v>=R133C*計算_投入係数表!RC</v>
      </c>
      <c r="DP136" s="99" t="str">
        <f t="shared" ca="1" si="14"/>
        <v>=R133C*計算_投入係数表!RC</v>
      </c>
      <c r="DQ136" s="99" t="str">
        <f t="shared" ca="1" si="14"/>
        <v>=R133C*計算_投入係数表!RC</v>
      </c>
      <c r="DR136" s="99" t="str">
        <f t="shared" ca="1" si="14"/>
        <v>=R133C*計算_投入係数表!RC</v>
      </c>
      <c r="DS136" s="99" t="str">
        <f t="shared" ca="1" si="14"/>
        <v>=R133C*計算_投入係数表!RC</v>
      </c>
      <c r="DT136" s="99" t="str">
        <f t="shared" ca="1" si="14"/>
        <v>=AGGREGATE(9, 6, RC4:RC123)</v>
      </c>
      <c r="DU136" s="99" t="str">
        <f t="shared" ca="1" si="14"/>
        <v>=SUMIF(振分, RC3, 入力_北海道基本取引表!R4C:R124C)*(R140C126/R140C127)</v>
      </c>
      <c r="DV136" s="99" t="str">
        <f t="shared" ca="1" si="14"/>
        <v>=SUMIF(振分, RC3, 入力_北海道基本取引表!R4C:R124C)*(入力!R718C4/入力!R718C6)</v>
      </c>
      <c r="DW136" s="99" t="str">
        <f t="shared" ca="1" si="14"/>
        <v>=SUMIF(振分, RC3, 入力_北海道基本取引表!R4C:R124C)*(計算_基本取引表_調整前!R141C126/計算_基本取引表_調整前!R141C127)</v>
      </c>
      <c r="DX136" s="99" t="str">
        <f t="shared" ca="1" si="14"/>
        <v>=SUMIF(振分, RC3, 入力_北海道基本取引表!R4C:R124C)*(計算_基本取引表_調整前!R142C126/計算_基本取引表_調整前!R142C127)</v>
      </c>
      <c r="DY136" s="99" t="str">
        <f t="shared" ca="1" si="14"/>
        <v>=SUMIF(振分, RC3, 入力_北海道基本取引表!R4C:R124C)*(入力!R700C4/入力!R700C6)</v>
      </c>
      <c r="DZ136" s="99" t="str">
        <f t="shared" ca="1" si="14"/>
        <v>=SUMIF(振分, RC3, 入力_北海道基本取引表!R4C:R124C)*(R140C126/R140C127)</v>
      </c>
      <c r="EA136" s="99" t="str">
        <f t="shared" ca="1" si="14"/>
        <v>=SUMIF(振分, RC3, 入力_北海道基本取引表!R4C:R124C)*(RC140/SUMIF(振分, RC3, 入力_北海道基本取引表!R4C145:R124C145))</v>
      </c>
      <c r="EB136" s="99" t="e">
        <f t="shared" ref="EB136:EJ136" ca="1" si="15">_xlfn.FORMULATEXT(EB$4)</f>
        <v>#N/A</v>
      </c>
      <c r="EC136" s="99" t="str">
        <f t="shared" ca="1" si="15"/>
        <v>=SUM(RC125:RC131)</v>
      </c>
      <c r="ED136" s="99" t="str">
        <f t="shared" ca="1" si="15"/>
        <v>=RC124+RC133</v>
      </c>
      <c r="EE136" s="99" t="e">
        <f t="shared" ca="1" si="15"/>
        <v>#N/A</v>
      </c>
      <c r="EF136" s="99" t="e">
        <f t="shared" ca="1" si="15"/>
        <v>#N/A</v>
      </c>
      <c r="EG136" s="99" t="e">
        <f t="shared" ca="1" si="15"/>
        <v>#N/A</v>
      </c>
      <c r="EH136" s="99" t="e">
        <f t="shared" ca="1" si="15"/>
        <v>#N/A</v>
      </c>
      <c r="EI136" s="99" t="e">
        <f t="shared" ca="1" si="15"/>
        <v>#N/A</v>
      </c>
      <c r="EJ136" s="99" t="str">
        <f t="shared" ca="1" si="15"/>
        <v>{=TRANSPOSE(生産額_出力分類)}</v>
      </c>
    </row>
    <row r="137" spans="2:140" s="14" customFormat="1" ht="14.25" x14ac:dyDescent="0.25">
      <c r="B137" s="77"/>
      <c r="C137" s="100">
        <f t="array" aca="1" ref="C137" ca="1">SUM(IF(EXACT(_xlfn.FORMULATEXT(C$4), _xlfn.FORMULATEXT(C$4:C$123)), 1, 0))</f>
        <v>120</v>
      </c>
      <c r="D137" s="100">
        <f t="array" aca="1" ref="D137" ca="1">SUM(IF(EXACT(_xlfn.FORMULATEXT(D$4), _xlfn.FORMULATEXT(D$4:D$123)), 1, 0))</f>
        <v>120</v>
      </c>
      <c r="E137" s="100">
        <f t="array" aca="1" ref="E137" ca="1">SUM(IF(EXACT(_xlfn.FORMULATEXT(E$4), _xlfn.FORMULATEXT(E$4:E$123)), 1, 0))</f>
        <v>120</v>
      </c>
      <c r="F137" s="100">
        <f t="array" aca="1" ref="F137" ca="1">SUM(IF(EXACT(_xlfn.FORMULATEXT(F$4), _xlfn.FORMULATEXT(F$4:F$123)), 1, 0))</f>
        <v>120</v>
      </c>
      <c r="G137" s="100">
        <f t="array" aca="1" ref="G137" ca="1">SUM(IF(EXACT(_xlfn.FORMULATEXT(G$4), _xlfn.FORMULATEXT(G$4:G$123)), 1, 0))</f>
        <v>120</v>
      </c>
      <c r="H137" s="100">
        <f t="array" aca="1" ref="H137" ca="1">SUM(IF(EXACT(_xlfn.FORMULATEXT(H$4), _xlfn.FORMULATEXT(H$4:H$123)), 1, 0))</f>
        <v>120</v>
      </c>
      <c r="I137" s="100">
        <f t="array" aca="1" ref="I137" ca="1">SUM(IF(EXACT(_xlfn.FORMULATEXT(I$4), _xlfn.FORMULATEXT(I$4:I$123)), 1, 0))</f>
        <v>120</v>
      </c>
      <c r="J137" s="100">
        <f t="array" aca="1" ref="J137" ca="1">SUM(IF(EXACT(_xlfn.FORMULATEXT(J$4), _xlfn.FORMULATEXT(J$4:J$123)), 1, 0))</f>
        <v>120</v>
      </c>
      <c r="K137" s="100">
        <f t="array" aca="1" ref="K137" ca="1">SUM(IF(EXACT(_xlfn.FORMULATEXT(K$4), _xlfn.FORMULATEXT(K$4:K$123)), 1, 0))</f>
        <v>120</v>
      </c>
      <c r="L137" s="100">
        <f t="array" aca="1" ref="L137" ca="1">SUM(IF(EXACT(_xlfn.FORMULATEXT(L$4), _xlfn.FORMULATEXT(L$4:L$123)), 1, 0))</f>
        <v>120</v>
      </c>
      <c r="M137" s="100">
        <f t="array" aca="1" ref="M137" ca="1">SUM(IF(EXACT(_xlfn.FORMULATEXT(M$4), _xlfn.FORMULATEXT(M$4:M$123)), 1, 0))</f>
        <v>120</v>
      </c>
      <c r="N137" s="100">
        <f t="array" aca="1" ref="N137" ca="1">SUM(IF(EXACT(_xlfn.FORMULATEXT(N$4), _xlfn.FORMULATEXT(N$4:N$123)), 1, 0))</f>
        <v>120</v>
      </c>
      <c r="O137" s="100">
        <f t="array" aca="1" ref="O137" ca="1">SUM(IF(EXACT(_xlfn.FORMULATEXT(O$4), _xlfn.FORMULATEXT(O$4:O$123)), 1, 0))</f>
        <v>120</v>
      </c>
      <c r="P137" s="100">
        <f t="array" aca="1" ref="P137" ca="1">SUM(IF(EXACT(_xlfn.FORMULATEXT(P$4), _xlfn.FORMULATEXT(P$4:P$123)), 1, 0))</f>
        <v>120</v>
      </c>
      <c r="Q137" s="100">
        <f t="array" aca="1" ref="Q137" ca="1">SUM(IF(EXACT(_xlfn.FORMULATEXT(Q$4), _xlfn.FORMULATEXT(Q$4:Q$123)), 1, 0))</f>
        <v>120</v>
      </c>
      <c r="R137" s="100">
        <f t="array" aca="1" ref="R137" ca="1">SUM(IF(EXACT(_xlfn.FORMULATEXT(R$4), _xlfn.FORMULATEXT(R$4:R$123)), 1, 0))</f>
        <v>120</v>
      </c>
      <c r="S137" s="100">
        <f t="array" aca="1" ref="S137" ca="1">SUM(IF(EXACT(_xlfn.FORMULATEXT(S$4), _xlfn.FORMULATEXT(S$4:S$123)), 1, 0))</f>
        <v>120</v>
      </c>
      <c r="T137" s="100">
        <f t="array" aca="1" ref="T137" ca="1">SUM(IF(EXACT(_xlfn.FORMULATEXT(T$4), _xlfn.FORMULATEXT(T$4:T$123)), 1, 0))</f>
        <v>120</v>
      </c>
      <c r="U137" s="100">
        <f t="array" aca="1" ref="U137" ca="1">SUM(IF(EXACT(_xlfn.FORMULATEXT(U$4), _xlfn.FORMULATEXT(U$4:U$123)), 1, 0))</f>
        <v>120</v>
      </c>
      <c r="V137" s="100">
        <f t="array" aca="1" ref="V137" ca="1">SUM(IF(EXACT(_xlfn.FORMULATEXT(V$4), _xlfn.FORMULATEXT(V$4:V$123)), 1, 0))</f>
        <v>120</v>
      </c>
      <c r="W137" s="100">
        <f t="array" aca="1" ref="W137" ca="1">SUM(IF(EXACT(_xlfn.FORMULATEXT(W$4), _xlfn.FORMULATEXT(W$4:W$123)), 1, 0))</f>
        <v>120</v>
      </c>
      <c r="X137" s="100">
        <f t="array" aca="1" ref="X137" ca="1">SUM(IF(EXACT(_xlfn.FORMULATEXT(X$4), _xlfn.FORMULATEXT(X$4:X$123)), 1, 0))</f>
        <v>120</v>
      </c>
      <c r="Y137" s="100">
        <f t="array" aca="1" ref="Y137" ca="1">SUM(IF(EXACT(_xlfn.FORMULATEXT(Y$4), _xlfn.FORMULATEXT(Y$4:Y$123)), 1, 0))</f>
        <v>120</v>
      </c>
      <c r="Z137" s="100">
        <f t="array" aca="1" ref="Z137" ca="1">SUM(IF(EXACT(_xlfn.FORMULATEXT(Z$4), _xlfn.FORMULATEXT(Z$4:Z$123)), 1, 0))</f>
        <v>120</v>
      </c>
      <c r="AA137" s="100">
        <f t="array" aca="1" ref="AA137" ca="1">SUM(IF(EXACT(_xlfn.FORMULATEXT(AA$4), _xlfn.FORMULATEXT(AA$4:AA$123)), 1, 0))</f>
        <v>120</v>
      </c>
      <c r="AB137" s="100">
        <f t="array" aca="1" ref="AB137" ca="1">SUM(IF(EXACT(_xlfn.FORMULATEXT(AB$4), _xlfn.FORMULATEXT(AB$4:AB$123)), 1, 0))</f>
        <v>120</v>
      </c>
      <c r="AC137" s="100">
        <f t="array" aca="1" ref="AC137" ca="1">SUM(IF(EXACT(_xlfn.FORMULATEXT(AC$4), _xlfn.FORMULATEXT(AC$4:AC$123)), 1, 0))</f>
        <v>120</v>
      </c>
      <c r="AD137" s="100">
        <f t="array" aca="1" ref="AD137" ca="1">SUM(IF(EXACT(_xlfn.FORMULATEXT(AD$4), _xlfn.FORMULATEXT(AD$4:AD$123)), 1, 0))</f>
        <v>120</v>
      </c>
      <c r="AE137" s="100">
        <f t="array" aca="1" ref="AE137" ca="1">SUM(IF(EXACT(_xlfn.FORMULATEXT(AE$4), _xlfn.FORMULATEXT(AE$4:AE$123)), 1, 0))</f>
        <v>120</v>
      </c>
      <c r="AF137" s="100">
        <f t="array" aca="1" ref="AF137" ca="1">SUM(IF(EXACT(_xlfn.FORMULATEXT(AF$4), _xlfn.FORMULATEXT(AF$4:AF$123)), 1, 0))</f>
        <v>120</v>
      </c>
      <c r="AG137" s="100">
        <f t="array" aca="1" ref="AG137" ca="1">SUM(IF(EXACT(_xlfn.FORMULATEXT(AG$4), _xlfn.FORMULATEXT(AG$4:AG$123)), 1, 0))</f>
        <v>120</v>
      </c>
      <c r="AH137" s="100">
        <f t="array" aca="1" ref="AH137" ca="1">SUM(IF(EXACT(_xlfn.FORMULATEXT(AH$4), _xlfn.FORMULATEXT(AH$4:AH$123)), 1, 0))</f>
        <v>120</v>
      </c>
      <c r="AI137" s="100">
        <f t="array" aca="1" ref="AI137" ca="1">SUM(IF(EXACT(_xlfn.FORMULATEXT(AI$4), _xlfn.FORMULATEXT(AI$4:AI$123)), 1, 0))</f>
        <v>120</v>
      </c>
      <c r="AJ137" s="100">
        <f t="array" aca="1" ref="AJ137" ca="1">SUM(IF(EXACT(_xlfn.FORMULATEXT(AJ$4), _xlfn.FORMULATEXT(AJ$4:AJ$123)), 1, 0))</f>
        <v>120</v>
      </c>
      <c r="AK137" s="100">
        <f t="array" aca="1" ref="AK137" ca="1">SUM(IF(EXACT(_xlfn.FORMULATEXT(AK$4), _xlfn.FORMULATEXT(AK$4:AK$123)), 1, 0))</f>
        <v>120</v>
      </c>
      <c r="AL137" s="100">
        <f t="array" aca="1" ref="AL137" ca="1">SUM(IF(EXACT(_xlfn.FORMULATEXT(AL$4), _xlfn.FORMULATEXT(AL$4:AL$123)), 1, 0))</f>
        <v>120</v>
      </c>
      <c r="AM137" s="100">
        <f t="array" aca="1" ref="AM137" ca="1">SUM(IF(EXACT(_xlfn.FORMULATEXT(AM$4), _xlfn.FORMULATEXT(AM$4:AM$123)), 1, 0))</f>
        <v>120</v>
      </c>
      <c r="AN137" s="100">
        <f t="array" aca="1" ref="AN137" ca="1">SUM(IF(EXACT(_xlfn.FORMULATEXT(AN$4), _xlfn.FORMULATEXT(AN$4:AN$123)), 1, 0))</f>
        <v>120</v>
      </c>
      <c r="AO137" s="100">
        <f t="array" aca="1" ref="AO137" ca="1">SUM(IF(EXACT(_xlfn.FORMULATEXT(AO$4), _xlfn.FORMULATEXT(AO$4:AO$123)), 1, 0))</f>
        <v>120</v>
      </c>
      <c r="AP137" s="100">
        <f t="array" aca="1" ref="AP137" ca="1">SUM(IF(EXACT(_xlfn.FORMULATEXT(AP$4), _xlfn.FORMULATEXT(AP$4:AP$123)), 1, 0))</f>
        <v>120</v>
      </c>
      <c r="AQ137" s="100">
        <f t="array" aca="1" ref="AQ137" ca="1">SUM(IF(EXACT(_xlfn.FORMULATEXT(AQ$4), _xlfn.FORMULATEXT(AQ$4:AQ$123)), 1, 0))</f>
        <v>120</v>
      </c>
      <c r="AR137" s="100">
        <f t="array" aca="1" ref="AR137" ca="1">SUM(IF(EXACT(_xlfn.FORMULATEXT(AR$4), _xlfn.FORMULATEXT(AR$4:AR$123)), 1, 0))</f>
        <v>120</v>
      </c>
      <c r="AS137" s="100">
        <f t="array" aca="1" ref="AS137" ca="1">SUM(IF(EXACT(_xlfn.FORMULATEXT(AS$4), _xlfn.FORMULATEXT(AS$4:AS$123)), 1, 0))</f>
        <v>120</v>
      </c>
      <c r="AT137" s="100">
        <f t="array" aca="1" ref="AT137" ca="1">SUM(IF(EXACT(_xlfn.FORMULATEXT(AT$4), _xlfn.FORMULATEXT(AT$4:AT$123)), 1, 0))</f>
        <v>120</v>
      </c>
      <c r="AU137" s="100">
        <f t="array" aca="1" ref="AU137" ca="1">SUM(IF(EXACT(_xlfn.FORMULATEXT(AU$4), _xlfn.FORMULATEXT(AU$4:AU$123)), 1, 0))</f>
        <v>120</v>
      </c>
      <c r="AV137" s="100">
        <f t="array" aca="1" ref="AV137" ca="1">SUM(IF(EXACT(_xlfn.FORMULATEXT(AV$4), _xlfn.FORMULATEXT(AV$4:AV$123)), 1, 0))</f>
        <v>120</v>
      </c>
      <c r="AW137" s="100">
        <f t="array" aca="1" ref="AW137" ca="1">SUM(IF(EXACT(_xlfn.FORMULATEXT(AW$4), _xlfn.FORMULATEXT(AW$4:AW$123)), 1, 0))</f>
        <v>120</v>
      </c>
      <c r="AX137" s="100">
        <f t="array" aca="1" ref="AX137" ca="1">SUM(IF(EXACT(_xlfn.FORMULATEXT(AX$4), _xlfn.FORMULATEXT(AX$4:AX$123)), 1, 0))</f>
        <v>120</v>
      </c>
      <c r="AY137" s="100">
        <f t="array" aca="1" ref="AY137" ca="1">SUM(IF(EXACT(_xlfn.FORMULATEXT(AY$4), _xlfn.FORMULATEXT(AY$4:AY$123)), 1, 0))</f>
        <v>120</v>
      </c>
      <c r="AZ137" s="100">
        <f t="array" aca="1" ref="AZ137" ca="1">SUM(IF(EXACT(_xlfn.FORMULATEXT(AZ$4), _xlfn.FORMULATEXT(AZ$4:AZ$123)), 1, 0))</f>
        <v>120</v>
      </c>
      <c r="BA137" s="100">
        <f t="array" aca="1" ref="BA137" ca="1">SUM(IF(EXACT(_xlfn.FORMULATEXT(BA$4), _xlfn.FORMULATEXT(BA$4:BA$123)), 1, 0))</f>
        <v>120</v>
      </c>
      <c r="BB137" s="100">
        <f t="array" aca="1" ref="BB137" ca="1">SUM(IF(EXACT(_xlfn.FORMULATEXT(BB$4), _xlfn.FORMULATEXT(BB$4:BB$123)), 1, 0))</f>
        <v>120</v>
      </c>
      <c r="BC137" s="100">
        <f t="array" aca="1" ref="BC137" ca="1">SUM(IF(EXACT(_xlfn.FORMULATEXT(BC$4), _xlfn.FORMULATEXT(BC$4:BC$123)), 1, 0))</f>
        <v>120</v>
      </c>
      <c r="BD137" s="100">
        <f t="array" aca="1" ref="BD137" ca="1">SUM(IF(EXACT(_xlfn.FORMULATEXT(BD$4), _xlfn.FORMULATEXT(BD$4:BD$123)), 1, 0))</f>
        <v>120</v>
      </c>
      <c r="BE137" s="100">
        <f t="array" aca="1" ref="BE137" ca="1">SUM(IF(EXACT(_xlfn.FORMULATEXT(BE$4), _xlfn.FORMULATEXT(BE$4:BE$123)), 1, 0))</f>
        <v>120</v>
      </c>
      <c r="BF137" s="100">
        <f t="array" aca="1" ref="BF137" ca="1">SUM(IF(EXACT(_xlfn.FORMULATEXT(BF$4), _xlfn.FORMULATEXT(BF$4:BF$123)), 1, 0))</f>
        <v>120</v>
      </c>
      <c r="BG137" s="100">
        <f t="array" aca="1" ref="BG137" ca="1">SUM(IF(EXACT(_xlfn.FORMULATEXT(BG$4), _xlfn.FORMULATEXT(BG$4:BG$123)), 1, 0))</f>
        <v>120</v>
      </c>
      <c r="BH137" s="100">
        <f t="array" aca="1" ref="BH137" ca="1">SUM(IF(EXACT(_xlfn.FORMULATEXT(BH$4), _xlfn.FORMULATEXT(BH$4:BH$123)), 1, 0))</f>
        <v>120</v>
      </c>
      <c r="BI137" s="100">
        <f t="array" aca="1" ref="BI137" ca="1">SUM(IF(EXACT(_xlfn.FORMULATEXT(BI$4), _xlfn.FORMULATEXT(BI$4:BI$123)), 1, 0))</f>
        <v>120</v>
      </c>
      <c r="BJ137" s="100">
        <f t="array" aca="1" ref="BJ137" ca="1">SUM(IF(EXACT(_xlfn.FORMULATEXT(BJ$4), _xlfn.FORMULATEXT(BJ$4:BJ$123)), 1, 0))</f>
        <v>120</v>
      </c>
      <c r="BK137" s="100">
        <f t="array" aca="1" ref="BK137" ca="1">SUM(IF(EXACT(_xlfn.FORMULATEXT(BK$4), _xlfn.FORMULATEXT(BK$4:BK$123)), 1, 0))</f>
        <v>120</v>
      </c>
      <c r="BL137" s="100">
        <f t="array" aca="1" ref="BL137" ca="1">SUM(IF(EXACT(_xlfn.FORMULATEXT(BL$4), _xlfn.FORMULATEXT(BL$4:BL$123)), 1, 0))</f>
        <v>120</v>
      </c>
      <c r="BM137" s="100">
        <f t="array" aca="1" ref="BM137" ca="1">SUM(IF(EXACT(_xlfn.FORMULATEXT(BM$4), _xlfn.FORMULATEXT(BM$4:BM$123)), 1, 0))</f>
        <v>120</v>
      </c>
      <c r="BN137" s="100">
        <f t="array" aca="1" ref="BN137" ca="1">SUM(IF(EXACT(_xlfn.FORMULATEXT(BN$4), _xlfn.FORMULATEXT(BN$4:BN$123)), 1, 0))</f>
        <v>120</v>
      </c>
      <c r="BO137" s="100">
        <f t="array" aca="1" ref="BO137" ca="1">SUM(IF(EXACT(_xlfn.FORMULATEXT(BO$4), _xlfn.FORMULATEXT(BO$4:BO$123)), 1, 0))</f>
        <v>120</v>
      </c>
      <c r="BP137" s="100">
        <f t="array" aca="1" ref="BP137" ca="1">SUM(IF(EXACT(_xlfn.FORMULATEXT(BP$4), _xlfn.FORMULATEXT(BP$4:BP$123)), 1, 0))</f>
        <v>120</v>
      </c>
      <c r="BQ137" s="100">
        <f t="array" aca="1" ref="BQ137" ca="1">SUM(IF(EXACT(_xlfn.FORMULATEXT(BQ$4), _xlfn.FORMULATEXT(BQ$4:BQ$123)), 1, 0))</f>
        <v>120</v>
      </c>
      <c r="BR137" s="100">
        <f t="array" aca="1" ref="BR137" ca="1">SUM(IF(EXACT(_xlfn.FORMULATEXT(BR$4), _xlfn.FORMULATEXT(BR$4:BR$123)), 1, 0))</f>
        <v>120</v>
      </c>
      <c r="BS137" s="100">
        <f t="array" aca="1" ref="BS137" ca="1">SUM(IF(EXACT(_xlfn.FORMULATEXT(BS$4), _xlfn.FORMULATEXT(BS$4:BS$123)), 1, 0))</f>
        <v>120</v>
      </c>
      <c r="BT137" s="100">
        <f t="array" aca="1" ref="BT137" ca="1">SUM(IF(EXACT(_xlfn.FORMULATEXT(BT$4), _xlfn.FORMULATEXT(BT$4:BT$123)), 1, 0))</f>
        <v>120</v>
      </c>
      <c r="BU137" s="100">
        <f t="array" aca="1" ref="BU137" ca="1">SUM(IF(EXACT(_xlfn.FORMULATEXT(BU$4), _xlfn.FORMULATEXT(BU$4:BU$123)), 1, 0))</f>
        <v>120</v>
      </c>
      <c r="BV137" s="100">
        <f t="array" aca="1" ref="BV137" ca="1">SUM(IF(EXACT(_xlfn.FORMULATEXT(BV$4), _xlfn.FORMULATEXT(BV$4:BV$123)), 1, 0))</f>
        <v>120</v>
      </c>
      <c r="BW137" s="100">
        <f t="array" aca="1" ref="BW137" ca="1">SUM(IF(EXACT(_xlfn.FORMULATEXT(BW$4), _xlfn.FORMULATEXT(BW$4:BW$123)), 1, 0))</f>
        <v>120</v>
      </c>
      <c r="BX137" s="100">
        <f t="array" aca="1" ref="BX137" ca="1">SUM(IF(EXACT(_xlfn.FORMULATEXT(BX$4), _xlfn.FORMULATEXT(BX$4:BX$123)), 1, 0))</f>
        <v>120</v>
      </c>
      <c r="BY137" s="100">
        <f t="array" aca="1" ref="BY137" ca="1">SUM(IF(EXACT(_xlfn.FORMULATEXT(BY$4), _xlfn.FORMULATEXT(BY$4:BY$123)), 1, 0))</f>
        <v>120</v>
      </c>
      <c r="BZ137" s="100">
        <f t="array" aca="1" ref="BZ137" ca="1">SUM(IF(EXACT(_xlfn.FORMULATEXT(BZ$4), _xlfn.FORMULATEXT(BZ$4:BZ$123)), 1, 0))</f>
        <v>120</v>
      </c>
      <c r="CA137" s="100">
        <f t="array" aca="1" ref="CA137" ca="1">SUM(IF(EXACT(_xlfn.FORMULATEXT(CA$4), _xlfn.FORMULATEXT(CA$4:CA$123)), 1, 0))</f>
        <v>120</v>
      </c>
      <c r="CB137" s="100">
        <f t="array" aca="1" ref="CB137" ca="1">SUM(IF(EXACT(_xlfn.FORMULATEXT(CB$4), _xlfn.FORMULATEXT(CB$4:CB$123)), 1, 0))</f>
        <v>120</v>
      </c>
      <c r="CC137" s="100">
        <f t="array" aca="1" ref="CC137" ca="1">SUM(IF(EXACT(_xlfn.FORMULATEXT(CC$4), _xlfn.FORMULATEXT(CC$4:CC$123)), 1, 0))</f>
        <v>120</v>
      </c>
      <c r="CD137" s="100">
        <f t="array" aca="1" ref="CD137" ca="1">SUM(IF(EXACT(_xlfn.FORMULATEXT(CD$4), _xlfn.FORMULATEXT(CD$4:CD$123)), 1, 0))</f>
        <v>120</v>
      </c>
      <c r="CE137" s="100">
        <f t="array" aca="1" ref="CE137" ca="1">SUM(IF(EXACT(_xlfn.FORMULATEXT(CE$4), _xlfn.FORMULATEXT(CE$4:CE$123)), 1, 0))</f>
        <v>120</v>
      </c>
      <c r="CF137" s="100">
        <f t="array" aca="1" ref="CF137" ca="1">SUM(IF(EXACT(_xlfn.FORMULATEXT(CF$4), _xlfn.FORMULATEXT(CF$4:CF$123)), 1, 0))</f>
        <v>120</v>
      </c>
      <c r="CG137" s="100">
        <f t="array" aca="1" ref="CG137" ca="1">SUM(IF(EXACT(_xlfn.FORMULATEXT(CG$4), _xlfn.FORMULATEXT(CG$4:CG$123)), 1, 0))</f>
        <v>120</v>
      </c>
      <c r="CH137" s="100">
        <f t="array" aca="1" ref="CH137" ca="1">SUM(IF(EXACT(_xlfn.FORMULATEXT(CH$4), _xlfn.FORMULATEXT(CH$4:CH$123)), 1, 0))</f>
        <v>120</v>
      </c>
      <c r="CI137" s="100">
        <f t="array" aca="1" ref="CI137" ca="1">SUM(IF(EXACT(_xlfn.FORMULATEXT(CI$4), _xlfn.FORMULATEXT(CI$4:CI$123)), 1, 0))</f>
        <v>120</v>
      </c>
      <c r="CJ137" s="100">
        <f t="array" aca="1" ref="CJ137" ca="1">SUM(IF(EXACT(_xlfn.FORMULATEXT(CJ$4), _xlfn.FORMULATEXT(CJ$4:CJ$123)), 1, 0))</f>
        <v>120</v>
      </c>
      <c r="CK137" s="100">
        <f t="array" aca="1" ref="CK137" ca="1">SUM(IF(EXACT(_xlfn.FORMULATEXT(CK$4), _xlfn.FORMULATEXT(CK$4:CK$123)), 1, 0))</f>
        <v>120</v>
      </c>
      <c r="CL137" s="100">
        <f t="array" aca="1" ref="CL137" ca="1">SUM(IF(EXACT(_xlfn.FORMULATEXT(CL$4), _xlfn.FORMULATEXT(CL$4:CL$123)), 1, 0))</f>
        <v>120</v>
      </c>
      <c r="CM137" s="100">
        <f t="array" aca="1" ref="CM137" ca="1">SUM(IF(EXACT(_xlfn.FORMULATEXT(CM$4), _xlfn.FORMULATEXT(CM$4:CM$123)), 1, 0))</f>
        <v>120</v>
      </c>
      <c r="CN137" s="100">
        <f t="array" aca="1" ref="CN137" ca="1">SUM(IF(EXACT(_xlfn.FORMULATEXT(CN$4), _xlfn.FORMULATEXT(CN$4:CN$123)), 1, 0))</f>
        <v>120</v>
      </c>
      <c r="CO137" s="100">
        <f t="array" aca="1" ref="CO137" ca="1">SUM(IF(EXACT(_xlfn.FORMULATEXT(CO$4), _xlfn.FORMULATEXT(CO$4:CO$123)), 1, 0))</f>
        <v>120</v>
      </c>
      <c r="CP137" s="100">
        <f t="array" aca="1" ref="CP137" ca="1">SUM(IF(EXACT(_xlfn.FORMULATEXT(CP$4), _xlfn.FORMULATEXT(CP$4:CP$123)), 1, 0))</f>
        <v>120</v>
      </c>
      <c r="CQ137" s="100">
        <f t="array" aca="1" ref="CQ137" ca="1">SUM(IF(EXACT(_xlfn.FORMULATEXT(CQ$4), _xlfn.FORMULATEXT(CQ$4:CQ$123)), 1, 0))</f>
        <v>120</v>
      </c>
      <c r="CR137" s="100">
        <f t="array" aca="1" ref="CR137" ca="1">SUM(IF(EXACT(_xlfn.FORMULATEXT(CR$4), _xlfn.FORMULATEXT(CR$4:CR$123)), 1, 0))</f>
        <v>120</v>
      </c>
      <c r="CS137" s="100">
        <f t="array" aca="1" ref="CS137" ca="1">SUM(IF(EXACT(_xlfn.FORMULATEXT(CS$4), _xlfn.FORMULATEXT(CS$4:CS$123)), 1, 0))</f>
        <v>120</v>
      </c>
      <c r="CT137" s="100">
        <f t="array" aca="1" ref="CT137" ca="1">SUM(IF(EXACT(_xlfn.FORMULATEXT(CT$4), _xlfn.FORMULATEXT(CT$4:CT$123)), 1, 0))</f>
        <v>120</v>
      </c>
      <c r="CU137" s="100">
        <f t="array" aca="1" ref="CU137" ca="1">SUM(IF(EXACT(_xlfn.FORMULATEXT(CU$4), _xlfn.FORMULATEXT(CU$4:CU$123)), 1, 0))</f>
        <v>120</v>
      </c>
      <c r="CV137" s="100">
        <f t="array" aca="1" ref="CV137" ca="1">SUM(IF(EXACT(_xlfn.FORMULATEXT(CV$4), _xlfn.FORMULATEXT(CV$4:CV$123)), 1, 0))</f>
        <v>120</v>
      </c>
      <c r="CW137" s="100">
        <f t="array" aca="1" ref="CW137" ca="1">SUM(IF(EXACT(_xlfn.FORMULATEXT(CW$4), _xlfn.FORMULATEXT(CW$4:CW$123)), 1, 0))</f>
        <v>120</v>
      </c>
      <c r="CX137" s="100">
        <f t="array" aca="1" ref="CX137" ca="1">SUM(IF(EXACT(_xlfn.FORMULATEXT(CX$4), _xlfn.FORMULATEXT(CX$4:CX$123)), 1, 0))</f>
        <v>120</v>
      </c>
      <c r="CY137" s="100">
        <f t="array" aca="1" ref="CY137" ca="1">SUM(IF(EXACT(_xlfn.FORMULATEXT(CY$4), _xlfn.FORMULATEXT(CY$4:CY$123)), 1, 0))</f>
        <v>120</v>
      </c>
      <c r="CZ137" s="100">
        <f t="array" aca="1" ref="CZ137" ca="1">SUM(IF(EXACT(_xlfn.FORMULATEXT(CZ$4), _xlfn.FORMULATEXT(CZ$4:CZ$123)), 1, 0))</f>
        <v>120</v>
      </c>
      <c r="DA137" s="100">
        <f t="array" aca="1" ref="DA137" ca="1">SUM(IF(EXACT(_xlfn.FORMULATEXT(DA$4), _xlfn.FORMULATEXT(DA$4:DA$123)), 1, 0))</f>
        <v>120</v>
      </c>
      <c r="DB137" s="100">
        <f t="array" aca="1" ref="DB137" ca="1">SUM(IF(EXACT(_xlfn.FORMULATEXT(DB$4), _xlfn.FORMULATEXT(DB$4:DB$123)), 1, 0))</f>
        <v>120</v>
      </c>
      <c r="DC137" s="100">
        <f t="array" aca="1" ref="DC137" ca="1">SUM(IF(EXACT(_xlfn.FORMULATEXT(DC$4), _xlfn.FORMULATEXT(DC$4:DC$123)), 1, 0))</f>
        <v>120</v>
      </c>
      <c r="DD137" s="100">
        <f t="array" aca="1" ref="DD137" ca="1">SUM(IF(EXACT(_xlfn.FORMULATEXT(DD$4), _xlfn.FORMULATEXT(DD$4:DD$123)), 1, 0))</f>
        <v>120</v>
      </c>
      <c r="DE137" s="100">
        <f t="array" aca="1" ref="DE137" ca="1">SUM(IF(EXACT(_xlfn.FORMULATEXT(DE$4), _xlfn.FORMULATEXT(DE$4:DE$123)), 1, 0))</f>
        <v>120</v>
      </c>
      <c r="DF137" s="100">
        <f t="array" aca="1" ref="DF137" ca="1">SUM(IF(EXACT(_xlfn.FORMULATEXT(DF$4), _xlfn.FORMULATEXT(DF$4:DF$123)), 1, 0))</f>
        <v>120</v>
      </c>
      <c r="DG137" s="100">
        <f t="array" aca="1" ref="DG137" ca="1">SUM(IF(EXACT(_xlfn.FORMULATEXT(DG$4), _xlfn.FORMULATEXT(DG$4:DG$123)), 1, 0))</f>
        <v>120</v>
      </c>
      <c r="DH137" s="100">
        <f t="array" aca="1" ref="DH137" ca="1">SUM(IF(EXACT(_xlfn.FORMULATEXT(DH$4), _xlfn.FORMULATEXT(DH$4:DH$123)), 1, 0))</f>
        <v>120</v>
      </c>
      <c r="DI137" s="100">
        <f t="array" aca="1" ref="DI137" ca="1">SUM(IF(EXACT(_xlfn.FORMULATEXT(DI$4), _xlfn.FORMULATEXT(DI$4:DI$123)), 1, 0))</f>
        <v>120</v>
      </c>
      <c r="DJ137" s="100">
        <f t="array" aca="1" ref="DJ137" ca="1">SUM(IF(EXACT(_xlfn.FORMULATEXT(DJ$4), _xlfn.FORMULATEXT(DJ$4:DJ$123)), 1, 0))</f>
        <v>120</v>
      </c>
      <c r="DK137" s="100">
        <f t="array" aca="1" ref="DK137" ca="1">SUM(IF(EXACT(_xlfn.FORMULATEXT(DK$4), _xlfn.FORMULATEXT(DK$4:DK$123)), 1, 0))</f>
        <v>120</v>
      </c>
      <c r="DL137" s="100">
        <f t="array" aca="1" ref="DL137" ca="1">SUM(IF(EXACT(_xlfn.FORMULATEXT(DL$4), _xlfn.FORMULATEXT(DL$4:DL$123)), 1, 0))</f>
        <v>120</v>
      </c>
      <c r="DM137" s="100">
        <f t="array" aca="1" ref="DM137" ca="1">SUM(IF(EXACT(_xlfn.FORMULATEXT(DM$4), _xlfn.FORMULATEXT(DM$4:DM$123)), 1, 0))</f>
        <v>120</v>
      </c>
      <c r="DN137" s="100">
        <f t="array" aca="1" ref="DN137" ca="1">SUM(IF(EXACT(_xlfn.FORMULATEXT(DN$4), _xlfn.FORMULATEXT(DN$4:DN$123)), 1, 0))</f>
        <v>120</v>
      </c>
      <c r="DO137" s="100">
        <f t="array" aca="1" ref="DO137" ca="1">SUM(IF(EXACT(_xlfn.FORMULATEXT(DO$4), _xlfn.FORMULATEXT(DO$4:DO$123)), 1, 0))</f>
        <v>120</v>
      </c>
      <c r="DP137" s="100">
        <f t="array" aca="1" ref="DP137" ca="1">SUM(IF(EXACT(_xlfn.FORMULATEXT(DP$4), _xlfn.FORMULATEXT(DP$4:DP$123)), 1, 0))</f>
        <v>120</v>
      </c>
      <c r="DQ137" s="100">
        <f t="array" aca="1" ref="DQ137" ca="1">SUM(IF(EXACT(_xlfn.FORMULATEXT(DQ$4), _xlfn.FORMULATEXT(DQ$4:DQ$123)), 1, 0))</f>
        <v>120</v>
      </c>
      <c r="DR137" s="100">
        <f t="array" aca="1" ref="DR137" ca="1">SUM(IF(EXACT(_xlfn.FORMULATEXT(DR$4), _xlfn.FORMULATEXT(DR$4:DR$123)), 1, 0))</f>
        <v>120</v>
      </c>
      <c r="DS137" s="100">
        <f t="array" aca="1" ref="DS137" ca="1">SUM(IF(EXACT(_xlfn.FORMULATEXT(DS$4), _xlfn.FORMULATEXT(DS$4:DS$123)), 1, 0))</f>
        <v>120</v>
      </c>
      <c r="DT137" s="100">
        <f t="array" aca="1" ref="DT137" ca="1">SUM(IF(EXACT(_xlfn.FORMULATEXT(DT$4), _xlfn.FORMULATEXT(DT$4:DT$123)), 1, 0))</f>
        <v>120</v>
      </c>
      <c r="DU137" s="100">
        <f t="array" aca="1" ref="DU137" ca="1">SUM(IF(EXACT(_xlfn.FORMULATEXT(DU$4), _xlfn.FORMULATEXT(DU$4:DU$123)), 1, 0))</f>
        <v>120</v>
      </c>
      <c r="DV137" s="100">
        <f t="array" aca="1" ref="DV137" ca="1">SUM(IF(EXACT(_xlfn.FORMULATEXT(DV$4), _xlfn.FORMULATEXT(DV$4:DV$123)), 1, 0))</f>
        <v>120</v>
      </c>
      <c r="DW137" s="100">
        <f t="array" aca="1" ref="DW137" ca="1">SUM(IF(EXACT(_xlfn.FORMULATEXT(DW$4), _xlfn.FORMULATEXT(DW$4:DW$123)), 1, 0))</f>
        <v>120</v>
      </c>
      <c r="DX137" s="100">
        <f t="array" aca="1" ref="DX137" ca="1">SUM(IF(EXACT(_xlfn.FORMULATEXT(DX$4), _xlfn.FORMULATEXT(DX$4:DX$123)), 1, 0))</f>
        <v>120</v>
      </c>
      <c r="DY137" s="100">
        <f t="array" aca="1" ref="DY137" ca="1">SUM(IF(EXACT(_xlfn.FORMULATEXT(DY$4), _xlfn.FORMULATEXT(DY$4:DY$123)), 1, 0))</f>
        <v>120</v>
      </c>
      <c r="DZ137" s="100">
        <f t="array" aca="1" ref="DZ137" ca="1">SUM(IF(EXACT(_xlfn.FORMULATEXT(DZ$4), _xlfn.FORMULATEXT(DZ$4:DZ$123)), 1, 0))</f>
        <v>120</v>
      </c>
      <c r="EA137" s="100">
        <f t="array" aca="1" ref="EA137" ca="1">SUM(IF(EXACT(_xlfn.FORMULATEXT(EA$4), _xlfn.FORMULATEXT(EA$4:EA$123)), 1, 0))</f>
        <v>120</v>
      </c>
      <c r="EB137" s="100" t="e">
        <f t="array" aca="1" ref="EB137" ca="1">SUM(IF(EXACT(_xlfn.FORMULATEXT(EB$4), _xlfn.FORMULATEXT(EB$4:EB$123)), 1, 0))</f>
        <v>#N/A</v>
      </c>
      <c r="EC137" s="100">
        <f t="array" aca="1" ref="EC137" ca="1">SUM(IF(EXACT(_xlfn.FORMULATEXT(EC$4), _xlfn.FORMULATEXT(EC$4:EC$123)), 1, 0))</f>
        <v>120</v>
      </c>
      <c r="ED137" s="100">
        <f t="array" aca="1" ref="ED137" ca="1">SUM(IF(EXACT(_xlfn.FORMULATEXT(ED$4), _xlfn.FORMULATEXT(ED$4:ED$123)), 1, 0))</f>
        <v>120</v>
      </c>
      <c r="EE137" s="100" t="e">
        <f t="array" aca="1" ref="EE137" ca="1">SUM(IF(EXACT(_xlfn.FORMULATEXT(EE$4), _xlfn.FORMULATEXT(EE$4:EE$123)), 1, 0))</f>
        <v>#N/A</v>
      </c>
      <c r="EF137" s="100" t="e">
        <f t="array" aca="1" ref="EF137" ca="1">SUM(IF(EXACT(_xlfn.FORMULATEXT(EF$4), _xlfn.FORMULATEXT(EF$4:EF$123)), 1, 0))</f>
        <v>#N/A</v>
      </c>
      <c r="EG137" s="100" t="e">
        <f t="array" aca="1" ref="EG137" ca="1">SUM(IF(EXACT(_xlfn.FORMULATEXT(EG$4), _xlfn.FORMULATEXT(EG$4:EG$123)), 1, 0))</f>
        <v>#N/A</v>
      </c>
      <c r="EH137" s="100" t="e">
        <f t="array" aca="1" ref="EH137" ca="1">SUM(IF(EXACT(_xlfn.FORMULATEXT(EH$4), _xlfn.FORMULATEXT(EH$4:EH$123)), 1, 0))</f>
        <v>#N/A</v>
      </c>
      <c r="EI137" s="100" t="e">
        <f t="array" aca="1" ref="EI137" ca="1">SUM(IF(EXACT(_xlfn.FORMULATEXT(EI$4), _xlfn.FORMULATEXT(EI$4:EI$123)), 1, 0))</f>
        <v>#N/A</v>
      </c>
      <c r="EJ137" s="100">
        <f t="array" aca="1" ref="EJ137" ca="1">SUM(IF(EXACT(_xlfn.FORMULATEXT(EJ$4), _xlfn.FORMULATEXT(EJ$4:EJ$123)), 1, 0))</f>
        <v>120</v>
      </c>
    </row>
    <row r="138" spans="2:140" s="14" customFormat="1" ht="12" x14ac:dyDescent="0.25">
      <c r="B138" s="77"/>
      <c r="C138" s="77"/>
      <c r="D138" s="99"/>
      <c r="E138" s="99"/>
      <c r="F138" s="99"/>
      <c r="G138" s="99"/>
      <c r="H138" s="99"/>
      <c r="I138" s="99"/>
      <c r="J138" s="99"/>
      <c r="K138" s="99"/>
      <c r="L138" s="99"/>
      <c r="M138" s="99"/>
      <c r="N138" s="99"/>
      <c r="O138" s="99"/>
      <c r="P138" s="99"/>
      <c r="Q138" s="99"/>
      <c r="R138" s="99"/>
      <c r="S138" s="99"/>
      <c r="T138" s="99"/>
      <c r="U138" s="99"/>
      <c r="V138" s="99"/>
      <c r="W138" s="99"/>
      <c r="X138" s="99"/>
      <c r="Y138" s="99"/>
      <c r="Z138" s="99"/>
      <c r="AA138" s="99"/>
      <c r="AB138" s="99"/>
      <c r="AC138" s="99"/>
      <c r="AD138" s="99"/>
      <c r="AE138" s="99"/>
      <c r="AF138" s="99"/>
      <c r="AG138" s="99"/>
      <c r="AH138" s="99"/>
      <c r="AI138" s="99"/>
      <c r="AJ138" s="99"/>
      <c r="AK138" s="99"/>
      <c r="AL138" s="99"/>
      <c r="AM138" s="99"/>
      <c r="AN138" s="99"/>
      <c r="AO138" s="99"/>
      <c r="AP138" s="99"/>
      <c r="AQ138" s="99"/>
      <c r="AR138" s="99"/>
      <c r="AS138" s="99"/>
      <c r="AT138" s="99"/>
      <c r="AU138" s="99"/>
      <c r="AV138" s="99"/>
      <c r="AW138" s="99"/>
      <c r="AX138" s="99"/>
      <c r="AY138" s="99"/>
      <c r="AZ138" s="99"/>
      <c r="BA138" s="99"/>
      <c r="BB138" s="99"/>
      <c r="BC138" s="99"/>
      <c r="BD138" s="99"/>
      <c r="BE138" s="99"/>
      <c r="BF138" s="99"/>
      <c r="BG138" s="99"/>
      <c r="BH138" s="99"/>
      <c r="BI138" s="99"/>
      <c r="BJ138" s="99"/>
      <c r="BK138" s="99"/>
      <c r="BL138" s="99"/>
      <c r="BM138" s="99"/>
      <c r="BN138" s="99"/>
      <c r="BO138" s="99"/>
      <c r="BP138" s="99"/>
      <c r="BQ138" s="99"/>
      <c r="BR138" s="99"/>
      <c r="BS138" s="99"/>
      <c r="BT138" s="99"/>
      <c r="BU138" s="99"/>
      <c r="BV138" s="99"/>
      <c r="BW138" s="99"/>
      <c r="BX138" s="99"/>
      <c r="BY138" s="99"/>
      <c r="BZ138" s="99"/>
      <c r="CA138" s="99"/>
      <c r="CB138" s="99"/>
      <c r="CC138" s="99"/>
      <c r="CD138" s="99"/>
      <c r="CE138" s="99"/>
      <c r="CF138" s="99"/>
      <c r="CG138" s="99"/>
      <c r="CH138" s="99"/>
      <c r="CI138" s="99"/>
      <c r="CJ138" s="99"/>
      <c r="CK138" s="99"/>
      <c r="CL138" s="99"/>
      <c r="CM138" s="99"/>
      <c r="CN138" s="99"/>
      <c r="CO138" s="99"/>
      <c r="CP138" s="99"/>
      <c r="CQ138" s="99"/>
      <c r="CR138" s="99"/>
      <c r="CS138" s="99"/>
      <c r="CT138" s="99"/>
      <c r="CU138" s="99"/>
      <c r="CV138" s="99"/>
      <c r="CW138" s="99"/>
      <c r="CX138" s="99"/>
      <c r="CY138" s="99"/>
      <c r="CZ138" s="99"/>
      <c r="DA138" s="99"/>
      <c r="DB138" s="99"/>
      <c r="DC138" s="99"/>
      <c r="DD138" s="99"/>
      <c r="DE138" s="99"/>
      <c r="DF138" s="99"/>
      <c r="DG138" s="99"/>
      <c r="DH138" s="99"/>
      <c r="DI138" s="99"/>
      <c r="DJ138" s="99"/>
      <c r="DK138" s="99"/>
      <c r="DL138" s="99"/>
      <c r="DM138" s="99"/>
      <c r="DN138" s="99"/>
      <c r="DO138" s="99"/>
      <c r="DP138" s="99"/>
      <c r="DQ138" s="99"/>
      <c r="DR138" s="99"/>
      <c r="DS138" s="99"/>
      <c r="DT138" s="99"/>
      <c r="DU138" s="99"/>
      <c r="DV138" s="99"/>
      <c r="DW138" s="99"/>
      <c r="DX138" s="99"/>
      <c r="DY138" s="99"/>
      <c r="DZ138" s="99"/>
      <c r="EA138" s="99"/>
      <c r="EB138" s="99"/>
      <c r="EC138" s="99"/>
      <c r="ED138" s="99"/>
      <c r="EE138" s="99"/>
      <c r="EF138" s="99"/>
      <c r="EG138" s="99"/>
      <c r="EH138" s="99"/>
      <c r="EI138" s="99"/>
      <c r="EJ138" s="99"/>
    </row>
    <row r="139" spans="2:140" s="14" customFormat="1" ht="12" x14ac:dyDescent="0.25">
      <c r="B139" s="77"/>
      <c r="C139" s="77"/>
      <c r="D139" s="99"/>
      <c r="E139" s="99"/>
      <c r="F139" s="99"/>
      <c r="G139" s="99"/>
      <c r="H139" s="99"/>
      <c r="I139" s="99"/>
      <c r="J139" s="99"/>
      <c r="K139" s="99"/>
      <c r="L139" s="99"/>
      <c r="M139" s="99"/>
      <c r="N139" s="99"/>
      <c r="O139" s="99"/>
      <c r="P139" s="99"/>
      <c r="Q139" s="99"/>
      <c r="R139" s="99"/>
      <c r="S139" s="99"/>
      <c r="T139" s="99"/>
      <c r="U139" s="99"/>
      <c r="V139" s="99"/>
      <c r="W139" s="99"/>
      <c r="X139" s="99"/>
      <c r="Y139" s="99"/>
      <c r="Z139" s="99"/>
      <c r="AA139" s="99"/>
      <c r="AB139" s="99"/>
      <c r="AC139" s="99"/>
      <c r="AD139" s="99"/>
      <c r="AE139" s="99"/>
      <c r="AF139" s="99"/>
      <c r="AG139" s="99"/>
      <c r="AH139" s="99"/>
      <c r="AI139" s="99"/>
      <c r="AJ139" s="99"/>
      <c r="AK139" s="99"/>
      <c r="AL139" s="99"/>
      <c r="AM139" s="99"/>
      <c r="AN139" s="99"/>
      <c r="AO139" s="99"/>
      <c r="AP139" s="99"/>
      <c r="AQ139" s="99"/>
      <c r="AR139" s="99"/>
      <c r="AS139" s="99"/>
      <c r="AT139" s="99"/>
      <c r="AU139" s="99"/>
      <c r="AV139" s="99"/>
      <c r="AW139" s="99"/>
      <c r="AX139" s="99"/>
      <c r="AY139" s="99"/>
      <c r="AZ139" s="99"/>
      <c r="BA139" s="99"/>
      <c r="BB139" s="99"/>
      <c r="BC139" s="99"/>
      <c r="BD139" s="99"/>
      <c r="BE139" s="99"/>
      <c r="BF139" s="99"/>
      <c r="BG139" s="99"/>
      <c r="BH139" s="99"/>
      <c r="BI139" s="99"/>
      <c r="BJ139" s="99"/>
      <c r="BK139" s="99"/>
      <c r="BL139" s="99"/>
      <c r="BM139" s="99"/>
      <c r="BN139" s="99"/>
      <c r="BO139" s="99"/>
      <c r="BP139" s="99"/>
      <c r="BQ139" s="99"/>
      <c r="BR139" s="99"/>
      <c r="BS139" s="99"/>
      <c r="BT139" s="99"/>
      <c r="BU139" s="99"/>
      <c r="BV139" s="99"/>
      <c r="BW139" s="99"/>
      <c r="BX139" s="99"/>
      <c r="BY139" s="99"/>
      <c r="BZ139" s="99"/>
      <c r="CA139" s="99"/>
      <c r="CB139" s="99"/>
      <c r="CC139" s="99"/>
      <c r="CD139" s="99"/>
      <c r="CE139" s="99"/>
      <c r="CF139" s="99"/>
      <c r="CG139" s="99"/>
      <c r="CH139" s="99"/>
      <c r="CI139" s="99"/>
      <c r="CJ139" s="99"/>
      <c r="CK139" s="99"/>
      <c r="CL139" s="99"/>
      <c r="CM139" s="99"/>
      <c r="CN139" s="99"/>
      <c r="CO139" s="99"/>
      <c r="CP139" s="99"/>
      <c r="CQ139" s="99"/>
      <c r="CR139" s="99"/>
      <c r="CS139" s="99"/>
      <c r="CT139" s="99"/>
      <c r="CU139" s="99"/>
      <c r="CV139" s="99"/>
      <c r="CW139" s="99"/>
      <c r="CX139" s="99"/>
      <c r="CY139" s="99"/>
      <c r="CZ139" s="99"/>
      <c r="DA139" s="99"/>
      <c r="DB139" s="99"/>
      <c r="DC139" s="99"/>
      <c r="DD139" s="99"/>
      <c r="DE139" s="99"/>
      <c r="DF139" s="99"/>
      <c r="DG139" s="99"/>
      <c r="DH139" s="99"/>
      <c r="DI139" s="99"/>
      <c r="DJ139" s="99"/>
      <c r="DK139" s="99"/>
      <c r="DL139" s="99"/>
      <c r="DM139" s="99"/>
      <c r="DN139" s="99"/>
      <c r="DO139" s="99"/>
      <c r="DP139" s="99"/>
      <c r="DQ139" s="99"/>
      <c r="DR139" s="99"/>
      <c r="DS139" s="99"/>
      <c r="DT139" s="99"/>
      <c r="DU139" s="107"/>
      <c r="DV139" s="107" t="str">
        <f>_市町村</f>
        <v>ほっかい市</v>
      </c>
      <c r="DW139" s="107" t="s">
        <v>492</v>
      </c>
      <c r="DX139" s="105"/>
      <c r="DY139" s="105"/>
      <c r="DZ139" s="105"/>
      <c r="EA139" s="106"/>
      <c r="EB139" s="99"/>
      <c r="EC139" s="99"/>
      <c r="ED139" s="99"/>
      <c r="EE139" s="99"/>
      <c r="EF139" s="99"/>
      <c r="EG139" s="99"/>
      <c r="EH139" s="99"/>
      <c r="EI139" s="99"/>
      <c r="EJ139" s="99"/>
    </row>
    <row r="140" spans="2:140" s="14" customFormat="1" ht="12" x14ac:dyDescent="0.25">
      <c r="B140" s="77"/>
      <c r="C140" s="77"/>
      <c r="D140" s="99"/>
      <c r="E140" s="99"/>
      <c r="F140" s="99"/>
      <c r="G140" s="99"/>
      <c r="H140" s="99"/>
      <c r="I140" s="99"/>
      <c r="J140" s="99"/>
      <c r="K140" s="99"/>
      <c r="L140" s="99"/>
      <c r="M140" s="99"/>
      <c r="N140" s="99"/>
      <c r="O140" s="99"/>
      <c r="P140" s="99"/>
      <c r="Q140" s="99"/>
      <c r="R140" s="99"/>
      <c r="S140" s="99"/>
      <c r="T140" s="99"/>
      <c r="U140" s="99"/>
      <c r="V140" s="99"/>
      <c r="W140" s="99"/>
      <c r="X140" s="99"/>
      <c r="Y140" s="99"/>
      <c r="Z140" s="99"/>
      <c r="AA140" s="99"/>
      <c r="AB140" s="99"/>
      <c r="AC140" s="99"/>
      <c r="AD140" s="99"/>
      <c r="AE140" s="99"/>
      <c r="AF140" s="99"/>
      <c r="AG140" s="99"/>
      <c r="AH140" s="99"/>
      <c r="AI140" s="99"/>
      <c r="AJ140" s="99"/>
      <c r="AK140" s="99"/>
      <c r="AL140" s="99"/>
      <c r="AM140" s="99"/>
      <c r="AN140" s="99"/>
      <c r="AO140" s="99"/>
      <c r="AP140" s="99"/>
      <c r="AQ140" s="99"/>
      <c r="AR140" s="99"/>
      <c r="AS140" s="99"/>
      <c r="AT140" s="99"/>
      <c r="AU140" s="99"/>
      <c r="AV140" s="99"/>
      <c r="AW140" s="99"/>
      <c r="AX140" s="99"/>
      <c r="AY140" s="99"/>
      <c r="AZ140" s="99"/>
      <c r="BA140" s="99"/>
      <c r="BB140" s="99"/>
      <c r="BC140" s="99"/>
      <c r="BD140" s="99"/>
      <c r="BE140" s="99"/>
      <c r="BF140" s="99"/>
      <c r="BG140" s="99"/>
      <c r="BH140" s="99"/>
      <c r="BI140" s="99"/>
      <c r="BJ140" s="99"/>
      <c r="BK140" s="99"/>
      <c r="BL140" s="99"/>
      <c r="BM140" s="99"/>
      <c r="BN140" s="99"/>
      <c r="BO140" s="99"/>
      <c r="BP140" s="99"/>
      <c r="BQ140" s="99"/>
      <c r="BR140" s="99"/>
      <c r="BS140" s="99"/>
      <c r="BT140" s="99"/>
      <c r="BU140" s="99"/>
      <c r="BV140" s="99"/>
      <c r="BW140" s="99"/>
      <c r="BX140" s="99"/>
      <c r="BY140" s="99"/>
      <c r="BZ140" s="99"/>
      <c r="CA140" s="99"/>
      <c r="CB140" s="99"/>
      <c r="CC140" s="99"/>
      <c r="CD140" s="99"/>
      <c r="CE140" s="99"/>
      <c r="CF140" s="99"/>
      <c r="CG140" s="99"/>
      <c r="CH140" s="99"/>
      <c r="CI140" s="99"/>
      <c r="CJ140" s="99"/>
      <c r="CK140" s="99"/>
      <c r="CL140" s="99"/>
      <c r="CM140" s="99"/>
      <c r="CN140" s="99"/>
      <c r="CO140" s="99"/>
      <c r="CP140" s="99"/>
      <c r="CQ140" s="99"/>
      <c r="CR140" s="99"/>
      <c r="CS140" s="99"/>
      <c r="CT140" s="99"/>
      <c r="CU140" s="99"/>
      <c r="CV140" s="99"/>
      <c r="CW140" s="99"/>
      <c r="CX140" s="99"/>
      <c r="CY140" s="99"/>
      <c r="CZ140" s="99"/>
      <c r="DA140" s="99"/>
      <c r="DB140" s="99"/>
      <c r="DC140" s="99"/>
      <c r="DD140" s="99"/>
      <c r="DE140" s="99"/>
      <c r="DF140" s="99"/>
      <c r="DG140" s="99"/>
      <c r="DH140" s="99"/>
      <c r="DI140" s="99"/>
      <c r="DJ140" s="99"/>
      <c r="DK140" s="99"/>
      <c r="DL140" s="99"/>
      <c r="DM140" s="99"/>
      <c r="DN140" s="99"/>
      <c r="DO140" s="99"/>
      <c r="DP140" s="99"/>
      <c r="DQ140" s="99"/>
      <c r="DR140" s="99"/>
      <c r="DS140" s="99"/>
      <c r="DT140" s="99"/>
      <c r="DU140" s="587" t="s">
        <v>799</v>
      </c>
      <c r="DV140" s="107">
        <f>SUMIF(計算!$C$153:$DR$153, "&lt;&gt;農林水産業", 生産額_出力分類)</f>
        <v>172873.80796470781</v>
      </c>
      <c r="DW140" s="107">
        <f>SUMIF(計算!$C$153:$DR$153, "&lt;&gt;農林水産業", 生産額_北海道_出力分類)</f>
        <v>31809160</v>
      </c>
      <c r="DX140" s="105"/>
      <c r="DY140" s="105"/>
      <c r="DZ140" s="105"/>
      <c r="EA140" s="106"/>
      <c r="EB140" s="99"/>
      <c r="EC140" s="99"/>
      <c r="ED140" s="99"/>
      <c r="EE140" s="99"/>
      <c r="EF140" s="99"/>
      <c r="EG140" s="99"/>
      <c r="EH140" s="99"/>
      <c r="EI140" s="99"/>
      <c r="EJ140" s="99"/>
    </row>
    <row r="141" spans="2:140" s="14" customFormat="1" ht="12" x14ac:dyDescent="0.25">
      <c r="B141" s="77"/>
      <c r="C141" s="77"/>
      <c r="D141" s="99"/>
      <c r="E141" s="99"/>
      <c r="F141" s="99"/>
      <c r="G141" s="99"/>
      <c r="H141" s="99"/>
      <c r="I141" s="99"/>
      <c r="J141" s="99"/>
      <c r="K141" s="99"/>
      <c r="L141" s="99"/>
      <c r="M141" s="99"/>
      <c r="N141" s="99"/>
      <c r="O141" s="99"/>
      <c r="P141" s="99"/>
      <c r="Q141" s="99"/>
      <c r="R141" s="99"/>
      <c r="S141" s="99"/>
      <c r="T141" s="99"/>
      <c r="U141" s="99"/>
      <c r="V141" s="99"/>
      <c r="W141" s="99"/>
      <c r="X141" s="99"/>
      <c r="Y141" s="99"/>
      <c r="Z141" s="99"/>
      <c r="AA141" s="99"/>
      <c r="AB141" s="99"/>
      <c r="AC141" s="99"/>
      <c r="AD141" s="99"/>
      <c r="AE141" s="99"/>
      <c r="AF141" s="99"/>
      <c r="AG141" s="99"/>
      <c r="AH141" s="99"/>
      <c r="AI141" s="99"/>
      <c r="AJ141" s="99"/>
      <c r="AK141" s="99"/>
      <c r="AL141" s="99"/>
      <c r="AM141" s="99"/>
      <c r="AN141" s="99"/>
      <c r="AO141" s="99"/>
      <c r="AP141" s="99"/>
      <c r="AQ141" s="99"/>
      <c r="AR141" s="99"/>
      <c r="AS141" s="99"/>
      <c r="AT141" s="99"/>
      <c r="AU141" s="99"/>
      <c r="AV141" s="99"/>
      <c r="AW141" s="99"/>
      <c r="AX141" s="99"/>
      <c r="AY141" s="99"/>
      <c r="AZ141" s="99"/>
      <c r="BA141" s="99"/>
      <c r="BB141" s="99"/>
      <c r="BC141" s="99"/>
      <c r="BD141" s="99"/>
      <c r="BE141" s="99"/>
      <c r="BF141" s="99"/>
      <c r="BG141" s="99"/>
      <c r="BH141" s="99"/>
      <c r="BI141" s="99"/>
      <c r="BJ141" s="99"/>
      <c r="BK141" s="99"/>
      <c r="BL141" s="99"/>
      <c r="BM141" s="99"/>
      <c r="BN141" s="99"/>
      <c r="BO141" s="99"/>
      <c r="BP141" s="99"/>
      <c r="BQ141" s="99"/>
      <c r="BR141" s="99"/>
      <c r="BS141" s="99"/>
      <c r="BT141" s="99"/>
      <c r="BU141" s="99"/>
      <c r="BV141" s="99"/>
      <c r="BW141" s="99"/>
      <c r="BX141" s="99"/>
      <c r="BY141" s="99"/>
      <c r="BZ141" s="99"/>
      <c r="CA141" s="99"/>
      <c r="CB141" s="99"/>
      <c r="CC141" s="99"/>
      <c r="CD141" s="99"/>
      <c r="CE141" s="99"/>
      <c r="CF141" s="99"/>
      <c r="CG141" s="99"/>
      <c r="CH141" s="99"/>
      <c r="CI141" s="99"/>
      <c r="CJ141" s="99"/>
      <c r="CK141" s="99"/>
      <c r="CL141" s="99"/>
      <c r="CM141" s="99"/>
      <c r="CN141" s="99"/>
      <c r="CO141" s="99"/>
      <c r="CP141" s="99"/>
      <c r="CQ141" s="99"/>
      <c r="CR141" s="99"/>
      <c r="CS141" s="99"/>
      <c r="CT141" s="99"/>
      <c r="CU141" s="99"/>
      <c r="CV141" s="99"/>
      <c r="CW141" s="99"/>
      <c r="CX141" s="99"/>
      <c r="CY141" s="99"/>
      <c r="CZ141" s="99"/>
      <c r="DA141" s="99"/>
      <c r="DB141" s="99"/>
      <c r="DC141" s="99"/>
      <c r="DD141" s="99"/>
      <c r="DE141" s="99"/>
      <c r="DF141" s="99"/>
      <c r="DG141" s="99"/>
      <c r="DH141" s="99"/>
      <c r="DI141" s="99"/>
      <c r="DJ141" s="99"/>
      <c r="DK141" s="99"/>
      <c r="DL141" s="99"/>
      <c r="DM141" s="99"/>
      <c r="DN141" s="99"/>
      <c r="DO141" s="99"/>
      <c r="DP141" s="99"/>
      <c r="DQ141" s="99"/>
      <c r="DR141" s="99"/>
      <c r="DS141" s="99"/>
      <c r="DT141" s="99"/>
      <c r="DU141" s="141" t="s">
        <v>873</v>
      </c>
      <c r="DV141" s="142">
        <f>入力!$D$695-(入力!$D$696+入力!$D$700)</f>
        <v>16700</v>
      </c>
      <c r="DW141" s="142">
        <f>入力!$F$695-(入力!$F$696+入力!$F$700)</f>
        <v>1556714</v>
      </c>
      <c r="DX141" s="99"/>
      <c r="DY141" s="99"/>
      <c r="DZ141" s="99"/>
      <c r="EA141" s="99"/>
      <c r="EB141" s="99"/>
      <c r="EC141" s="99"/>
      <c r="ED141" s="99"/>
      <c r="EE141" s="99"/>
      <c r="EF141" s="99"/>
      <c r="EG141" s="99"/>
      <c r="EH141" s="99"/>
      <c r="EI141" s="99"/>
      <c r="EJ141" s="99"/>
    </row>
    <row r="142" spans="2:140" s="14" customFormat="1" ht="12" x14ac:dyDescent="0.25">
      <c r="B142" s="77"/>
      <c r="C142" s="77"/>
      <c r="D142" s="99"/>
      <c r="E142" s="99"/>
      <c r="F142" s="99"/>
      <c r="G142" s="99"/>
      <c r="H142" s="99"/>
      <c r="I142" s="99"/>
      <c r="J142" s="99"/>
      <c r="K142" s="99"/>
      <c r="L142" s="99"/>
      <c r="M142" s="99"/>
      <c r="N142" s="99"/>
      <c r="O142" s="99"/>
      <c r="P142" s="99"/>
      <c r="Q142" s="99"/>
      <c r="R142" s="99"/>
      <c r="S142" s="99"/>
      <c r="T142" s="99"/>
      <c r="U142" s="99"/>
      <c r="V142" s="99"/>
      <c r="W142" s="99"/>
      <c r="X142" s="99"/>
      <c r="Y142" s="99"/>
      <c r="Z142" s="99"/>
      <c r="AA142" s="99"/>
      <c r="AB142" s="99"/>
      <c r="AC142" s="99"/>
      <c r="AD142" s="99"/>
      <c r="AE142" s="99"/>
      <c r="AF142" s="99"/>
      <c r="AG142" s="99"/>
      <c r="AH142" s="99"/>
      <c r="AI142" s="99"/>
      <c r="AJ142" s="99"/>
      <c r="AK142" s="99"/>
      <c r="AL142" s="99"/>
      <c r="AM142" s="99"/>
      <c r="AN142" s="99"/>
      <c r="AO142" s="99"/>
      <c r="AP142" s="99"/>
      <c r="AQ142" s="99"/>
      <c r="AR142" s="99"/>
      <c r="AS142" s="99"/>
      <c r="AT142" s="99"/>
      <c r="AU142" s="99"/>
      <c r="AV142" s="99"/>
      <c r="AW142" s="99"/>
      <c r="AX142" s="99"/>
      <c r="AY142" s="99"/>
      <c r="AZ142" s="99"/>
      <c r="BA142" s="99"/>
      <c r="BB142" s="99"/>
      <c r="BC142" s="99"/>
      <c r="BD142" s="99"/>
      <c r="BE142" s="99"/>
      <c r="BF142" s="99"/>
      <c r="BG142" s="99"/>
      <c r="BH142" s="99"/>
      <c r="BI142" s="99"/>
      <c r="BJ142" s="99"/>
      <c r="BK142" s="99"/>
      <c r="BL142" s="99"/>
      <c r="BM142" s="99"/>
      <c r="BN142" s="99"/>
      <c r="BO142" s="99"/>
      <c r="BP142" s="99"/>
      <c r="BQ142" s="99"/>
      <c r="BR142" s="99"/>
      <c r="BS142" s="99"/>
      <c r="BT142" s="99"/>
      <c r="BU142" s="99"/>
      <c r="BV142" s="99"/>
      <c r="BW142" s="99"/>
      <c r="BX142" s="99"/>
      <c r="BY142" s="99"/>
      <c r="BZ142" s="99"/>
      <c r="CA142" s="99"/>
      <c r="CB142" s="99"/>
      <c r="CC142" s="99"/>
      <c r="CD142" s="99"/>
      <c r="CE142" s="99"/>
      <c r="CF142" s="99"/>
      <c r="CG142" s="99"/>
      <c r="CH142" s="99"/>
      <c r="CI142" s="99"/>
      <c r="CJ142" s="99"/>
      <c r="CK142" s="99"/>
      <c r="CL142" s="99"/>
      <c r="CM142" s="99"/>
      <c r="CN142" s="99"/>
      <c r="CO142" s="99"/>
      <c r="CP142" s="99"/>
      <c r="CQ142" s="99"/>
      <c r="CR142" s="99"/>
      <c r="CS142" s="99"/>
      <c r="CT142" s="99"/>
      <c r="CU142" s="99"/>
      <c r="CV142" s="99"/>
      <c r="CW142" s="99"/>
      <c r="CX142" s="99"/>
      <c r="CY142" s="99"/>
      <c r="CZ142" s="99"/>
      <c r="DA142" s="99"/>
      <c r="DB142" s="99"/>
      <c r="DC142" s="99"/>
      <c r="DD142" s="99"/>
      <c r="DE142" s="99"/>
      <c r="DF142" s="99"/>
      <c r="DG142" s="99"/>
      <c r="DH142" s="99"/>
      <c r="DI142" s="99"/>
      <c r="DJ142" s="99"/>
      <c r="DK142" s="99"/>
      <c r="DL142" s="99"/>
      <c r="DM142" s="99"/>
      <c r="DN142" s="99"/>
      <c r="DO142" s="99"/>
      <c r="DP142" s="99"/>
      <c r="DQ142" s="99"/>
      <c r="DR142" s="99"/>
      <c r="DS142" s="99"/>
      <c r="DT142" s="99"/>
      <c r="DU142" s="141" t="s">
        <v>875</v>
      </c>
      <c r="DV142" s="142">
        <f>SUM(入力!D$700:D$704)</f>
        <v>21300</v>
      </c>
      <c r="DW142" s="142">
        <f>SUM(入力!F$700:F$704)</f>
        <v>2176064</v>
      </c>
      <c r="DX142" s="99"/>
      <c r="DY142" s="99"/>
      <c r="DZ142" s="99"/>
      <c r="EA142" s="99"/>
      <c r="EB142" s="99"/>
      <c r="EC142" s="99"/>
      <c r="ED142" s="99"/>
      <c r="EE142" s="99"/>
      <c r="EF142" s="99"/>
      <c r="EG142" s="99"/>
      <c r="EH142" s="99"/>
      <c r="EI142" s="99"/>
      <c r="EJ142" s="99"/>
    </row>
    <row r="143" spans="2:140" customFormat="1" x14ac:dyDescent="0.25"/>
    <row r="144" spans="2:140" customFormat="1" x14ac:dyDescent="0.25"/>
    <row r="145" spans="3:140" customFormat="1" ht="13.5" customHeight="1" x14ac:dyDescent="0.25"/>
    <row r="146" spans="3:140" customFormat="1" ht="13.5" customHeight="1" x14ac:dyDescent="0.25"/>
    <row r="147" spans="3:140" customFormat="1" ht="13.5" customHeight="1" x14ac:dyDescent="0.25"/>
    <row r="148" spans="3:140" customFormat="1" ht="13.5" customHeight="1" x14ac:dyDescent="0.25"/>
    <row r="149" spans="3:140" x14ac:dyDescent="0.25">
      <c r="C149"/>
      <c r="D149"/>
      <c r="E149"/>
      <c r="F149"/>
      <c r="G149"/>
      <c r="H149"/>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U149" s="67"/>
      <c r="DV149" s="67"/>
      <c r="DW149" s="67"/>
      <c r="DX149" s="67"/>
      <c r="DY149" s="67"/>
      <c r="DZ149" s="67"/>
      <c r="EA149" s="67"/>
      <c r="EB149" s="67"/>
      <c r="EC149" s="67"/>
      <c r="ED149" s="67"/>
      <c r="EE149" s="67"/>
      <c r="EF149" s="67"/>
      <c r="EG149" s="67"/>
      <c r="EH149" s="67"/>
      <c r="EI149" s="67"/>
      <c r="EJ149" s="67"/>
    </row>
    <row r="150" spans="3:140" x14ac:dyDescent="0.25">
      <c r="C150"/>
      <c r="D150"/>
      <c r="E150"/>
      <c r="F150"/>
      <c r="G150"/>
      <c r="H150"/>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U150" s="67"/>
      <c r="DV150" s="67"/>
      <c r="DW150" s="67"/>
      <c r="DX150" s="67"/>
      <c r="DY150" s="67"/>
      <c r="DZ150" s="67"/>
      <c r="EA150" s="67"/>
      <c r="EB150" s="67"/>
      <c r="EC150" s="67"/>
      <c r="ED150" s="67"/>
      <c r="EE150" s="67"/>
      <c r="EF150" s="67"/>
      <c r="EG150" s="67"/>
      <c r="EH150" s="67"/>
      <c r="EI150" s="67"/>
      <c r="EJ150" s="67"/>
    </row>
    <row r="151" spans="3:140" x14ac:dyDescent="0.25">
      <c r="C151"/>
      <c r="D151"/>
      <c r="E151"/>
      <c r="F151"/>
      <c r="G151"/>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U151" s="67"/>
      <c r="DV151" s="67"/>
      <c r="DW151" s="67"/>
      <c r="DX151" s="67"/>
      <c r="DY151" s="67"/>
      <c r="DZ151" s="67"/>
      <c r="EA151" s="67"/>
      <c r="EB151" s="67"/>
      <c r="EC151" s="67"/>
      <c r="ED151" s="67"/>
      <c r="EE151" s="67"/>
      <c r="EF151" s="67"/>
      <c r="EG151" s="67"/>
      <c r="EH151" s="67"/>
      <c r="EI151" s="67"/>
      <c r="EJ151" s="67"/>
    </row>
    <row r="152" spans="3:140" x14ac:dyDescent="0.25">
      <c r="C152"/>
      <c r="D152"/>
      <c r="E152"/>
      <c r="F152"/>
      <c r="G152"/>
      <c r="H152"/>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U152" s="67"/>
      <c r="DV152" s="67"/>
      <c r="DW152" s="67"/>
      <c r="DX152" s="67"/>
      <c r="DY152" s="67"/>
      <c r="DZ152" s="67"/>
      <c r="EA152" s="67"/>
      <c r="EB152" s="67"/>
      <c r="EC152" s="67"/>
      <c r="ED152" s="67"/>
      <c r="EE152" s="67"/>
      <c r="EF152" s="67"/>
      <c r="EG152" s="67"/>
      <c r="EH152" s="67"/>
      <c r="EI152" s="67"/>
      <c r="EJ152" s="67"/>
    </row>
    <row r="153" spans="3:140" x14ac:dyDescent="0.25">
      <c r="C153"/>
      <c r="D153"/>
      <c r="E153"/>
      <c r="F153"/>
      <c r="G153"/>
      <c r="H153"/>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U153" s="67"/>
      <c r="DV153" s="67"/>
      <c r="DW153" s="67"/>
      <c r="DX153" s="67"/>
      <c r="DY153" s="67"/>
      <c r="DZ153" s="67"/>
      <c r="EA153" s="67"/>
      <c r="EB153" s="67"/>
      <c r="EC153" s="67"/>
      <c r="ED153" s="67"/>
      <c r="EE153" s="67"/>
      <c r="EF153" s="67"/>
      <c r="EG153" s="67"/>
      <c r="EH153" s="67"/>
      <c r="EI153" s="67"/>
      <c r="EJ153" s="67"/>
    </row>
    <row r="154" spans="3:140" x14ac:dyDescent="0.25">
      <c r="C154"/>
      <c r="D154"/>
      <c r="E154"/>
      <c r="F154"/>
      <c r="G154"/>
      <c r="H154"/>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U154" s="67"/>
      <c r="DV154" s="67"/>
      <c r="DW154" s="67"/>
      <c r="DX154" s="67"/>
      <c r="DY154" s="67"/>
      <c r="DZ154" s="67"/>
      <c r="EA154" s="67"/>
      <c r="EB154" s="67"/>
      <c r="EC154" s="67"/>
      <c r="ED154" s="67"/>
      <c r="EE154" s="67"/>
      <c r="EF154" s="67"/>
      <c r="EG154" s="67"/>
      <c r="EH154" s="67"/>
      <c r="EI154" s="67"/>
      <c r="EJ154" s="67"/>
    </row>
    <row r="155" spans="3:140" ht="13.5" x14ac:dyDescent="0.25">
      <c r="DU155" s="67"/>
      <c r="DV155" s="67"/>
      <c r="DW155" s="67"/>
      <c r="DX155" s="67"/>
      <c r="DY155" s="67"/>
      <c r="DZ155" s="67"/>
      <c r="EA155" s="67"/>
      <c r="EB155" s="67"/>
      <c r="EC155" s="67"/>
      <c r="ED155" s="67"/>
      <c r="EE155" s="67"/>
      <c r="EF155" s="67"/>
      <c r="EG155" s="67"/>
      <c r="EH155" s="67"/>
      <c r="EI155" s="67"/>
      <c r="EJ155" s="67"/>
    </row>
    <row r="156" spans="3:140" ht="13.5" x14ac:dyDescent="0.25">
      <c r="DU156" s="67"/>
      <c r="DV156" s="67"/>
      <c r="DW156" s="67"/>
      <c r="DX156" s="67"/>
      <c r="DY156" s="67"/>
      <c r="DZ156" s="67"/>
      <c r="EA156" s="67"/>
      <c r="EB156" s="67"/>
      <c r="EC156" s="67"/>
      <c r="ED156" s="67"/>
      <c r="EE156" s="67"/>
      <c r="EF156" s="67"/>
      <c r="EG156" s="67"/>
      <c r="EH156" s="67"/>
      <c r="EI156" s="67"/>
      <c r="EJ156" s="67"/>
    </row>
    <row r="157" spans="3:140" ht="13.5" x14ac:dyDescent="0.25">
      <c r="DU157" s="67"/>
      <c r="DV157" s="67"/>
      <c r="DW157" s="67"/>
      <c r="DX157" s="67"/>
      <c r="DY157" s="67"/>
      <c r="DZ157" s="67"/>
      <c r="EA157" s="67"/>
      <c r="EB157" s="67"/>
      <c r="EC157" s="67"/>
      <c r="ED157" s="67"/>
      <c r="EE157" s="67"/>
      <c r="EF157" s="67"/>
      <c r="EG157" s="67"/>
      <c r="EH157" s="67"/>
      <c r="EI157" s="67"/>
      <c r="EJ157" s="67"/>
    </row>
    <row r="158" spans="3:140" ht="13.5" x14ac:dyDescent="0.25">
      <c r="DU158" s="67"/>
      <c r="DV158" s="67"/>
      <c r="DW158" s="67"/>
      <c r="DX158" s="67"/>
      <c r="DY158" s="67"/>
      <c r="DZ158" s="67"/>
      <c r="EA158" s="67"/>
      <c r="EB158" s="67"/>
      <c r="EC158" s="67"/>
      <c r="ED158" s="67"/>
      <c r="EE158" s="67"/>
      <c r="EF158" s="67"/>
      <c r="EG158" s="67"/>
      <c r="EH158" s="67"/>
      <c r="EI158" s="67"/>
      <c r="EJ158" s="67"/>
    </row>
    <row r="159" spans="3:140" ht="13.5" x14ac:dyDescent="0.25">
      <c r="DU159" s="67"/>
      <c r="DV159" s="67"/>
      <c r="DW159" s="67"/>
      <c r="DX159" s="67"/>
      <c r="DY159" s="67"/>
      <c r="DZ159" s="67"/>
      <c r="EA159" s="67"/>
      <c r="EB159" s="67"/>
      <c r="EC159" s="67"/>
      <c r="ED159" s="67"/>
      <c r="EE159" s="67"/>
      <c r="EF159" s="67"/>
      <c r="EG159" s="67"/>
      <c r="EH159" s="67"/>
      <c r="EI159" s="67"/>
      <c r="EJ159" s="67"/>
    </row>
    <row r="160" spans="3:140" ht="13.5" x14ac:dyDescent="0.25">
      <c r="DU160" s="67"/>
      <c r="DV160" s="67"/>
      <c r="DW160" s="67"/>
      <c r="DX160" s="67"/>
      <c r="DY160" s="67"/>
      <c r="DZ160" s="67"/>
      <c r="EA160" s="67"/>
      <c r="EB160" s="67"/>
      <c r="EC160" s="67"/>
      <c r="ED160" s="67"/>
      <c r="EE160" s="67"/>
      <c r="EF160" s="67"/>
      <c r="EG160" s="67"/>
      <c r="EH160" s="67"/>
      <c r="EI160" s="67"/>
      <c r="EJ160" s="67"/>
    </row>
    <row r="161" spans="125:140" ht="13.5" x14ac:dyDescent="0.25">
      <c r="DU161" s="67"/>
      <c r="DV161" s="67"/>
      <c r="DW161" s="67"/>
      <c r="DX161" s="67"/>
      <c r="DY161" s="67"/>
      <c r="DZ161" s="67"/>
      <c r="EA161" s="67"/>
      <c r="EB161" s="67"/>
      <c r="EC161" s="67"/>
      <c r="ED161" s="67"/>
      <c r="EE161" s="67"/>
      <c r="EF161" s="67"/>
      <c r="EG161" s="67"/>
      <c r="EH161" s="67"/>
      <c r="EI161" s="67"/>
      <c r="EJ161" s="67"/>
    </row>
    <row r="162" spans="125:140" ht="13.5" x14ac:dyDescent="0.25">
      <c r="DU162" s="67"/>
      <c r="DV162" s="67"/>
      <c r="DW162" s="67"/>
      <c r="DX162" s="67"/>
      <c r="DY162" s="67"/>
      <c r="DZ162" s="67"/>
      <c r="EA162" s="67"/>
      <c r="EB162" s="67"/>
      <c r="EC162" s="67"/>
      <c r="ED162" s="67"/>
      <c r="EE162" s="67"/>
      <c r="EF162" s="67"/>
      <c r="EG162" s="67"/>
      <c r="EH162" s="67"/>
      <c r="EI162" s="67"/>
      <c r="EJ162" s="67"/>
    </row>
    <row r="163" spans="125:140" ht="13.5" x14ac:dyDescent="0.25">
      <c r="DU163" s="67"/>
      <c r="DV163" s="67"/>
      <c r="DW163" s="67"/>
      <c r="DX163" s="67"/>
      <c r="DY163" s="67"/>
      <c r="DZ163" s="67"/>
      <c r="EA163" s="67"/>
      <c r="EB163" s="67"/>
      <c r="EC163" s="67"/>
      <c r="ED163" s="67"/>
      <c r="EE163" s="67"/>
      <c r="EF163" s="67"/>
      <c r="EG163" s="67"/>
      <c r="EH163" s="67"/>
      <c r="EI163" s="67"/>
      <c r="EJ163" s="67"/>
    </row>
    <row r="164" spans="125:140" ht="13.5" x14ac:dyDescent="0.25">
      <c r="DU164" s="67"/>
      <c r="DV164" s="67"/>
      <c r="DW164" s="67"/>
      <c r="DX164" s="67"/>
      <c r="DY164" s="67"/>
      <c r="DZ164" s="67"/>
      <c r="EA164" s="67"/>
      <c r="EB164" s="67"/>
      <c r="EC164" s="67"/>
      <c r="ED164" s="67"/>
      <c r="EE164" s="67"/>
      <c r="EF164" s="67"/>
      <c r="EG164" s="67"/>
      <c r="EH164" s="67"/>
      <c r="EI164" s="67"/>
      <c r="EJ164" s="67"/>
    </row>
    <row r="165" spans="125:140" ht="13.5" x14ac:dyDescent="0.25">
      <c r="DU165" s="67"/>
      <c r="DV165" s="67"/>
      <c r="DW165" s="67"/>
      <c r="DX165" s="67"/>
      <c r="DY165" s="67"/>
      <c r="DZ165" s="67"/>
      <c r="EA165" s="67"/>
      <c r="EB165" s="67"/>
      <c r="EC165" s="67"/>
      <c r="ED165" s="67"/>
      <c r="EE165" s="67"/>
      <c r="EF165" s="67"/>
      <c r="EG165" s="67"/>
      <c r="EH165" s="67"/>
      <c r="EI165" s="67"/>
      <c r="EJ165" s="67"/>
    </row>
    <row r="166" spans="125:140" ht="13.5" x14ac:dyDescent="0.25">
      <c r="DU166" s="67"/>
      <c r="DV166" s="67"/>
      <c r="DW166" s="67"/>
      <c r="DX166" s="67"/>
      <c r="DY166" s="67"/>
      <c r="DZ166" s="67"/>
      <c r="EA166" s="67"/>
      <c r="EB166" s="67"/>
      <c r="EC166" s="67"/>
      <c r="ED166" s="67"/>
      <c r="EE166" s="67"/>
      <c r="EF166" s="67"/>
      <c r="EG166" s="67"/>
      <c r="EH166" s="67"/>
      <c r="EI166" s="67"/>
      <c r="EJ166" s="67"/>
    </row>
    <row r="167" spans="125:140" ht="13.5" x14ac:dyDescent="0.25">
      <c r="DU167" s="67"/>
      <c r="DV167" s="67"/>
      <c r="DW167" s="67"/>
      <c r="DX167" s="67"/>
      <c r="DY167" s="67"/>
      <c r="DZ167" s="67"/>
      <c r="EA167" s="67"/>
      <c r="EB167" s="67"/>
      <c r="EC167" s="67"/>
      <c r="ED167" s="67"/>
      <c r="EE167" s="67"/>
      <c r="EF167" s="67"/>
      <c r="EG167" s="67"/>
      <c r="EH167" s="67"/>
      <c r="EI167" s="67"/>
      <c r="EJ167" s="67"/>
    </row>
    <row r="168" spans="125:140" ht="13.5" x14ac:dyDescent="0.25">
      <c r="DU168" s="67"/>
      <c r="DV168" s="67"/>
      <c r="DW168" s="67"/>
      <c r="DX168" s="67"/>
      <c r="DY168" s="67"/>
      <c r="DZ168" s="67"/>
      <c r="EA168" s="67"/>
      <c r="EB168" s="67"/>
      <c r="EC168" s="67"/>
      <c r="ED168" s="67"/>
      <c r="EE168" s="67"/>
      <c r="EF168" s="67"/>
      <c r="EG168" s="67"/>
      <c r="EH168" s="67"/>
      <c r="EI168" s="67"/>
      <c r="EJ168" s="67"/>
    </row>
    <row r="169" spans="125:140" ht="13.5" x14ac:dyDescent="0.25">
      <c r="DU169" s="67"/>
      <c r="DV169" s="67"/>
      <c r="DW169" s="67"/>
      <c r="DX169" s="67"/>
      <c r="DY169" s="67"/>
      <c r="DZ169" s="67"/>
      <c r="EA169" s="67"/>
      <c r="EB169" s="67"/>
      <c r="EC169" s="67"/>
      <c r="ED169" s="67"/>
      <c r="EE169" s="67"/>
      <c r="EF169" s="67"/>
      <c r="EG169" s="67"/>
      <c r="EH169" s="67"/>
      <c r="EI169" s="67"/>
      <c r="EJ169" s="67"/>
    </row>
    <row r="170" spans="125:140" ht="13.5" x14ac:dyDescent="0.25">
      <c r="DU170" s="67"/>
      <c r="DV170" s="67"/>
      <c r="DW170" s="67"/>
      <c r="DX170" s="67"/>
      <c r="DY170" s="67"/>
      <c r="DZ170" s="67"/>
      <c r="EA170" s="67"/>
      <c r="EB170" s="67"/>
      <c r="EC170" s="67"/>
      <c r="ED170" s="67"/>
      <c r="EE170" s="67"/>
      <c r="EF170" s="67"/>
      <c r="EG170" s="67"/>
      <c r="EH170" s="67"/>
      <c r="EI170" s="67"/>
      <c r="EJ170" s="67"/>
    </row>
    <row r="171" spans="125:140" ht="13.5" x14ac:dyDescent="0.25">
      <c r="DU171" s="67"/>
      <c r="DV171" s="67"/>
      <c r="DW171" s="67"/>
      <c r="DX171" s="67"/>
      <c r="DY171" s="67"/>
      <c r="DZ171" s="67"/>
      <c r="EA171" s="67"/>
      <c r="EB171" s="67"/>
      <c r="EC171" s="67"/>
      <c r="ED171" s="67"/>
      <c r="EE171" s="67"/>
      <c r="EF171" s="67"/>
      <c r="EG171" s="67"/>
      <c r="EH171" s="67"/>
      <c r="EI171" s="67"/>
      <c r="EJ171" s="67"/>
    </row>
    <row r="172" spans="125:140" ht="13.5" x14ac:dyDescent="0.25">
      <c r="DU172" s="67"/>
      <c r="DV172" s="67"/>
      <c r="DW172" s="67"/>
      <c r="DX172" s="67"/>
      <c r="DY172" s="67"/>
      <c r="DZ172" s="67"/>
      <c r="EA172" s="67"/>
      <c r="EB172" s="67"/>
      <c r="EC172" s="67"/>
      <c r="ED172" s="67"/>
      <c r="EE172" s="67"/>
      <c r="EF172" s="67"/>
      <c r="EG172" s="67"/>
      <c r="EH172" s="67"/>
      <c r="EI172" s="67"/>
      <c r="EJ172" s="67"/>
    </row>
    <row r="173" spans="125:140" ht="13.5" x14ac:dyDescent="0.25">
      <c r="DU173" s="67"/>
      <c r="DV173" s="67"/>
      <c r="DW173" s="67"/>
      <c r="DX173" s="67"/>
      <c r="DY173" s="67"/>
      <c r="DZ173" s="67"/>
      <c r="EA173" s="67"/>
      <c r="EB173" s="67"/>
      <c r="EC173" s="67"/>
      <c r="ED173" s="67"/>
      <c r="EE173" s="67"/>
      <c r="EF173" s="67"/>
      <c r="EG173" s="67"/>
      <c r="EH173" s="67"/>
      <c r="EI173" s="67"/>
      <c r="EJ173" s="67"/>
    </row>
    <row r="174" spans="125:140" ht="13.5" x14ac:dyDescent="0.25">
      <c r="DU174" s="67"/>
      <c r="DV174" s="67"/>
      <c r="DW174" s="67"/>
      <c r="DX174" s="67"/>
      <c r="DY174" s="67"/>
      <c r="DZ174" s="67"/>
      <c r="EA174" s="67"/>
      <c r="EB174" s="67"/>
      <c r="EC174" s="67"/>
      <c r="ED174" s="67"/>
      <c r="EE174" s="67"/>
      <c r="EF174" s="67"/>
      <c r="EG174" s="67"/>
      <c r="EH174" s="67"/>
      <c r="EI174" s="67"/>
      <c r="EJ174" s="67"/>
    </row>
    <row r="175" spans="125:140" ht="13.5" x14ac:dyDescent="0.25">
      <c r="DU175" s="67"/>
      <c r="DV175" s="67"/>
      <c r="DW175" s="67"/>
      <c r="DX175" s="67"/>
      <c r="DY175" s="67"/>
      <c r="DZ175" s="67"/>
      <c r="EA175" s="67"/>
      <c r="EB175" s="67"/>
      <c r="EC175" s="67"/>
      <c r="ED175" s="67"/>
      <c r="EE175" s="67"/>
      <c r="EF175" s="67"/>
      <c r="EG175" s="67"/>
      <c r="EH175" s="67"/>
      <c r="EI175" s="67"/>
      <c r="EJ175" s="67"/>
    </row>
    <row r="176" spans="125:140" ht="13.5" x14ac:dyDescent="0.25">
      <c r="DU176" s="67"/>
      <c r="DV176" s="67"/>
      <c r="DW176" s="67"/>
      <c r="DX176" s="67"/>
      <c r="DY176" s="67"/>
      <c r="DZ176" s="67"/>
      <c r="EA176" s="67"/>
      <c r="EB176" s="67"/>
      <c r="EC176" s="67"/>
      <c r="ED176" s="67"/>
      <c r="EE176" s="67"/>
      <c r="EF176" s="67"/>
      <c r="EG176" s="67"/>
      <c r="EH176" s="67"/>
      <c r="EI176" s="67"/>
      <c r="EJ176" s="67"/>
    </row>
    <row r="177" spans="125:140" ht="13.5" x14ac:dyDescent="0.25">
      <c r="DU177" s="67"/>
      <c r="DV177" s="67"/>
      <c r="DW177" s="67"/>
      <c r="DX177" s="67"/>
      <c r="DY177" s="67"/>
      <c r="DZ177" s="67"/>
      <c r="EA177" s="67"/>
      <c r="EB177" s="67"/>
      <c r="EC177" s="67"/>
      <c r="ED177" s="67"/>
      <c r="EE177" s="67"/>
      <c r="EF177" s="67"/>
      <c r="EG177" s="67"/>
      <c r="EH177" s="67"/>
      <c r="EI177" s="67"/>
      <c r="EJ177" s="67"/>
    </row>
    <row r="178" spans="125:140" ht="13.5" x14ac:dyDescent="0.25">
      <c r="DU178" s="67"/>
      <c r="DV178" s="67"/>
      <c r="DW178" s="67"/>
      <c r="DX178" s="67"/>
      <c r="DY178" s="67"/>
      <c r="DZ178" s="67"/>
      <c r="EA178" s="67"/>
      <c r="EB178" s="67"/>
      <c r="EC178" s="67"/>
      <c r="ED178" s="67"/>
      <c r="EE178" s="67"/>
      <c r="EF178" s="67"/>
      <c r="EG178" s="67"/>
      <c r="EH178" s="67"/>
      <c r="EI178" s="67"/>
      <c r="EJ178" s="67"/>
    </row>
    <row r="179" spans="125:140" ht="13.5" x14ac:dyDescent="0.25">
      <c r="DU179" s="67"/>
      <c r="DV179" s="67"/>
      <c r="DW179" s="67"/>
      <c r="DX179" s="67"/>
      <c r="DY179" s="67"/>
      <c r="DZ179" s="67"/>
      <c r="EA179" s="67"/>
      <c r="EB179" s="67"/>
      <c r="EC179" s="67"/>
      <c r="ED179" s="67"/>
      <c r="EE179" s="67"/>
      <c r="EF179" s="67"/>
      <c r="EG179" s="67"/>
      <c r="EH179" s="67"/>
      <c r="EI179" s="67"/>
      <c r="EJ179" s="67"/>
    </row>
    <row r="180" spans="125:140" ht="13.5" x14ac:dyDescent="0.25">
      <c r="DU180" s="67"/>
      <c r="DV180" s="67"/>
      <c r="DW180" s="67"/>
      <c r="DX180" s="67"/>
      <c r="DY180" s="67"/>
      <c r="DZ180" s="67"/>
      <c r="EA180" s="67"/>
      <c r="EB180" s="67"/>
      <c r="EC180" s="67"/>
      <c r="ED180" s="67"/>
      <c r="EE180" s="67"/>
      <c r="EF180" s="67"/>
      <c r="EG180" s="67"/>
      <c r="EH180" s="67"/>
      <c r="EI180" s="67"/>
      <c r="EJ180" s="67"/>
    </row>
    <row r="181" spans="125:140" ht="13.5" x14ac:dyDescent="0.25">
      <c r="DU181" s="67"/>
      <c r="DV181" s="67"/>
      <c r="DW181" s="67"/>
      <c r="DX181" s="67"/>
      <c r="DY181" s="67"/>
      <c r="DZ181" s="67"/>
      <c r="EA181" s="67"/>
      <c r="EB181" s="67"/>
      <c r="EC181" s="67"/>
      <c r="ED181" s="67"/>
      <c r="EE181" s="67"/>
      <c r="EF181" s="67"/>
      <c r="EG181" s="67"/>
      <c r="EH181" s="67"/>
      <c r="EI181" s="67"/>
      <c r="EJ181" s="67"/>
    </row>
    <row r="182" spans="125:140" ht="13.5" x14ac:dyDescent="0.25">
      <c r="DU182" s="67"/>
      <c r="DV182" s="67"/>
      <c r="DW182" s="67"/>
      <c r="DX182" s="67"/>
      <c r="DY182" s="67"/>
      <c r="DZ182" s="67"/>
      <c r="EA182" s="67"/>
      <c r="EB182" s="67"/>
      <c r="EC182" s="67"/>
      <c r="ED182" s="67"/>
      <c r="EE182" s="67"/>
      <c r="EF182" s="67"/>
      <c r="EG182" s="67"/>
      <c r="EH182" s="67"/>
      <c r="EI182" s="67"/>
      <c r="EJ182" s="67"/>
    </row>
    <row r="183" spans="125:140" ht="13.5" x14ac:dyDescent="0.25">
      <c r="DU183" s="67"/>
      <c r="DV183" s="67"/>
      <c r="DW183" s="67"/>
      <c r="DX183" s="67"/>
      <c r="DY183" s="67"/>
      <c r="DZ183" s="67"/>
      <c r="EA183" s="67"/>
      <c r="EB183" s="67"/>
      <c r="EC183" s="67"/>
      <c r="ED183" s="67"/>
      <c r="EE183" s="67"/>
      <c r="EF183" s="67"/>
      <c r="EG183" s="67"/>
      <c r="EH183" s="67"/>
      <c r="EI183" s="67"/>
      <c r="EJ183" s="67"/>
    </row>
    <row r="184" spans="125:140" ht="13.5" x14ac:dyDescent="0.25">
      <c r="DU184" s="67"/>
      <c r="DV184" s="67"/>
      <c r="DW184" s="67"/>
      <c r="DX184" s="67"/>
      <c r="DY184" s="67"/>
      <c r="DZ184" s="67"/>
      <c r="EA184" s="67"/>
      <c r="EB184" s="67"/>
      <c r="EC184" s="67"/>
      <c r="ED184" s="67"/>
      <c r="EE184" s="67"/>
      <c r="EF184" s="67"/>
      <c r="EG184" s="67"/>
      <c r="EH184" s="67"/>
      <c r="EI184" s="67"/>
      <c r="EJ184" s="67"/>
    </row>
    <row r="185" spans="125:140" ht="13.5" x14ac:dyDescent="0.25">
      <c r="DU185" s="67"/>
      <c r="DV185" s="67"/>
      <c r="DW185" s="67"/>
      <c r="DX185" s="67"/>
      <c r="DY185" s="67"/>
      <c r="DZ185" s="67"/>
      <c r="EA185" s="67"/>
      <c r="EB185" s="67"/>
      <c r="EC185" s="67"/>
      <c r="ED185" s="67"/>
      <c r="EE185" s="67"/>
      <c r="EF185" s="67"/>
      <c r="EG185" s="67"/>
      <c r="EH185" s="67"/>
      <c r="EI185" s="67"/>
      <c r="EJ185" s="67"/>
    </row>
    <row r="186" spans="125:140" ht="13.5" x14ac:dyDescent="0.25">
      <c r="DU186" s="67"/>
      <c r="DV186" s="67"/>
      <c r="DW186" s="67"/>
      <c r="DX186" s="67"/>
      <c r="DY186" s="67"/>
      <c r="DZ186" s="67"/>
      <c r="EA186" s="67"/>
      <c r="EB186" s="67"/>
      <c r="EC186" s="67"/>
      <c r="ED186" s="67"/>
      <c r="EE186" s="67"/>
      <c r="EF186" s="67"/>
      <c r="EG186" s="67"/>
      <c r="EH186" s="67"/>
      <c r="EI186" s="67"/>
      <c r="EJ186" s="67"/>
    </row>
    <row r="187" spans="125:140" ht="13.5" x14ac:dyDescent="0.25">
      <c r="DU187" s="67"/>
      <c r="DV187" s="67"/>
      <c r="DW187" s="67"/>
      <c r="DX187" s="67"/>
      <c r="DY187" s="67"/>
      <c r="DZ187" s="67"/>
      <c r="EA187" s="67"/>
      <c r="EB187" s="67"/>
      <c r="EC187" s="67"/>
      <c r="ED187" s="67"/>
      <c r="EE187" s="67"/>
      <c r="EF187" s="67"/>
      <c r="EG187" s="67"/>
      <c r="EH187" s="67"/>
      <c r="EI187" s="67"/>
      <c r="EJ187" s="67"/>
    </row>
    <row r="188" spans="125:140" ht="13.5" x14ac:dyDescent="0.25">
      <c r="DU188" s="67"/>
      <c r="DV188" s="67"/>
      <c r="DW188" s="67"/>
      <c r="DX188" s="67"/>
      <c r="DY188" s="67"/>
      <c r="DZ188" s="67"/>
      <c r="EA188" s="67"/>
      <c r="EB188" s="67"/>
      <c r="EC188" s="67"/>
      <c r="ED188" s="67"/>
      <c r="EE188" s="67"/>
      <c r="EF188" s="67"/>
      <c r="EG188" s="67"/>
      <c r="EH188" s="67"/>
      <c r="EI188" s="67"/>
      <c r="EJ188" s="67"/>
    </row>
    <row r="189" spans="125:140" ht="13.5" x14ac:dyDescent="0.25">
      <c r="DU189" s="67"/>
      <c r="DV189" s="67"/>
      <c r="DW189" s="67"/>
      <c r="DX189" s="67"/>
      <c r="DY189" s="67"/>
      <c r="DZ189" s="67"/>
      <c r="EA189" s="67"/>
      <c r="EB189" s="67"/>
      <c r="EC189" s="67"/>
      <c r="ED189" s="67"/>
      <c r="EE189" s="67"/>
      <c r="EF189" s="67"/>
      <c r="EG189" s="67"/>
      <c r="EH189" s="67"/>
      <c r="EI189" s="67"/>
      <c r="EJ189" s="67"/>
    </row>
    <row r="190" spans="125:140" ht="13.5" x14ac:dyDescent="0.25">
      <c r="DU190" s="67"/>
      <c r="DV190" s="67"/>
      <c r="DW190" s="67"/>
      <c r="DX190" s="67"/>
      <c r="DY190" s="67"/>
      <c r="DZ190" s="67"/>
      <c r="EA190" s="67"/>
      <c r="EB190" s="67"/>
      <c r="EC190" s="67"/>
      <c r="ED190" s="67"/>
      <c r="EE190" s="67"/>
      <c r="EF190" s="67"/>
      <c r="EG190" s="67"/>
      <c r="EH190" s="67"/>
      <c r="EI190" s="67"/>
      <c r="EJ190" s="67"/>
    </row>
    <row r="191" spans="125:140" ht="13.5" x14ac:dyDescent="0.25">
      <c r="DU191" s="67"/>
      <c r="DV191" s="67"/>
      <c r="DW191" s="67"/>
      <c r="DX191" s="67"/>
      <c r="DY191" s="67"/>
      <c r="DZ191" s="67"/>
      <c r="EA191" s="67"/>
      <c r="EB191" s="67"/>
      <c r="EC191" s="67"/>
      <c r="ED191" s="67"/>
      <c r="EE191" s="67"/>
      <c r="EF191" s="67"/>
      <c r="EG191" s="67"/>
      <c r="EH191" s="67"/>
      <c r="EI191" s="67"/>
      <c r="EJ191" s="67"/>
    </row>
    <row r="192" spans="125:140" ht="13.5" x14ac:dyDescent="0.25">
      <c r="DU192" s="67"/>
      <c r="DV192" s="67"/>
      <c r="DW192" s="67"/>
      <c r="DX192" s="67"/>
      <c r="DY192" s="67"/>
      <c r="DZ192" s="67"/>
      <c r="EA192" s="67"/>
      <c r="EB192" s="67"/>
      <c r="EC192" s="67"/>
      <c r="ED192" s="67"/>
      <c r="EE192" s="67"/>
      <c r="EF192" s="67"/>
      <c r="EG192" s="67"/>
      <c r="EH192" s="67"/>
      <c r="EI192" s="67"/>
      <c r="EJ192" s="67"/>
    </row>
    <row r="193" spans="125:140" ht="13.5" x14ac:dyDescent="0.25">
      <c r="DU193" s="67"/>
      <c r="DV193" s="67"/>
      <c r="DW193" s="67"/>
      <c r="DX193" s="67"/>
      <c r="DY193" s="67"/>
      <c r="DZ193" s="67"/>
      <c r="EA193" s="67"/>
      <c r="EB193" s="67"/>
      <c r="EC193" s="67"/>
      <c r="ED193" s="67"/>
      <c r="EE193" s="67"/>
      <c r="EF193" s="67"/>
      <c r="EG193" s="67"/>
      <c r="EH193" s="67"/>
      <c r="EI193" s="67"/>
      <c r="EJ193" s="67"/>
    </row>
    <row r="194" spans="125:140" ht="13.5" x14ac:dyDescent="0.25">
      <c r="DU194" s="67"/>
      <c r="DV194" s="67"/>
      <c r="DW194" s="67"/>
      <c r="DX194" s="67"/>
      <c r="DY194" s="67"/>
      <c r="DZ194" s="67"/>
      <c r="EA194" s="67"/>
      <c r="EB194" s="67"/>
      <c r="EC194" s="67"/>
      <c r="ED194" s="67"/>
      <c r="EE194" s="67"/>
      <c r="EF194" s="67"/>
      <c r="EG194" s="67"/>
      <c r="EH194" s="67"/>
      <c r="EI194" s="67"/>
      <c r="EJ194" s="67"/>
    </row>
    <row r="195" spans="125:140" ht="13.5" x14ac:dyDescent="0.25">
      <c r="DU195" s="67"/>
      <c r="DV195" s="67"/>
      <c r="DW195" s="67"/>
      <c r="DX195" s="67"/>
      <c r="DY195" s="67"/>
      <c r="DZ195" s="67"/>
      <c r="EA195" s="67"/>
      <c r="EB195" s="67"/>
      <c r="EC195" s="67"/>
      <c r="ED195" s="67"/>
      <c r="EE195" s="67"/>
      <c r="EF195" s="67"/>
      <c r="EG195" s="67"/>
      <c r="EH195" s="67"/>
      <c r="EI195" s="67"/>
      <c r="EJ195" s="67"/>
    </row>
    <row r="196" spans="125:140" ht="13.5" x14ac:dyDescent="0.25">
      <c r="DU196" s="67"/>
      <c r="DV196" s="67"/>
      <c r="DW196" s="67"/>
      <c r="DX196" s="67"/>
      <c r="DY196" s="67"/>
      <c r="DZ196" s="67"/>
      <c r="EA196" s="67"/>
      <c r="EB196" s="67"/>
      <c r="EC196" s="67"/>
      <c r="ED196" s="67"/>
      <c r="EE196" s="67"/>
      <c r="EF196" s="67"/>
      <c r="EG196" s="67"/>
      <c r="EH196" s="67"/>
      <c r="EI196" s="67"/>
      <c r="EJ196" s="67"/>
    </row>
    <row r="197" spans="125:140" ht="13.5" x14ac:dyDescent="0.25">
      <c r="DU197" s="67"/>
      <c r="DV197" s="67"/>
      <c r="DW197" s="67"/>
      <c r="DX197" s="67"/>
      <c r="DY197" s="67"/>
      <c r="DZ197" s="67"/>
      <c r="EA197" s="67"/>
      <c r="EB197" s="67"/>
      <c r="EC197" s="67"/>
      <c r="ED197" s="67"/>
      <c r="EE197" s="67"/>
      <c r="EF197" s="67"/>
      <c r="EG197" s="67"/>
      <c r="EH197" s="67"/>
      <c r="EI197" s="67"/>
      <c r="EJ197" s="67"/>
    </row>
    <row r="198" spans="125:140" ht="13.5" x14ac:dyDescent="0.25">
      <c r="DU198" s="67"/>
      <c r="DV198" s="67"/>
      <c r="DW198" s="67"/>
      <c r="DX198" s="67"/>
      <c r="DY198" s="67"/>
      <c r="DZ198" s="67"/>
      <c r="EA198" s="67"/>
      <c r="EB198" s="67"/>
      <c r="EC198" s="67"/>
      <c r="ED198" s="67"/>
      <c r="EE198" s="67"/>
      <c r="EF198" s="67"/>
      <c r="EG198" s="67"/>
      <c r="EH198" s="67"/>
      <c r="EI198" s="67"/>
      <c r="EJ198" s="67"/>
    </row>
    <row r="199" spans="125:140" ht="13.5" x14ac:dyDescent="0.25">
      <c r="DU199" s="67"/>
      <c r="DV199" s="67"/>
      <c r="DW199" s="67"/>
      <c r="DX199" s="67"/>
      <c r="DY199" s="67"/>
      <c r="DZ199" s="67"/>
      <c r="EA199" s="67"/>
      <c r="EB199" s="67"/>
      <c r="EC199" s="67"/>
      <c r="ED199" s="67"/>
      <c r="EE199" s="67"/>
      <c r="EF199" s="67"/>
      <c r="EG199" s="67"/>
      <c r="EH199" s="67"/>
      <c r="EI199" s="67"/>
      <c r="EJ199" s="67"/>
    </row>
    <row r="200" spans="125:140" ht="13.5" x14ac:dyDescent="0.25">
      <c r="DU200" s="67"/>
      <c r="DV200" s="67"/>
      <c r="DW200" s="67"/>
      <c r="DX200" s="67"/>
      <c r="DY200" s="67"/>
      <c r="DZ200" s="67"/>
      <c r="EA200" s="67"/>
      <c r="EB200" s="67"/>
      <c r="EC200" s="67"/>
      <c r="ED200" s="67"/>
      <c r="EE200" s="67"/>
      <c r="EF200" s="67"/>
      <c r="EG200" s="67"/>
      <c r="EH200" s="67"/>
      <c r="EI200" s="67"/>
      <c r="EJ200" s="67"/>
    </row>
    <row r="201" spans="125:140" ht="13.5" x14ac:dyDescent="0.25">
      <c r="DU201" s="67"/>
      <c r="DV201" s="67"/>
      <c r="DW201" s="67"/>
      <c r="DX201" s="67"/>
      <c r="DY201" s="67"/>
      <c r="DZ201" s="67"/>
      <c r="EA201" s="67"/>
      <c r="EB201" s="67"/>
      <c r="EC201" s="67"/>
      <c r="ED201" s="67"/>
      <c r="EE201" s="67"/>
      <c r="EF201" s="67"/>
      <c r="EG201" s="67"/>
      <c r="EH201" s="67"/>
      <c r="EI201" s="67"/>
      <c r="EJ201" s="67"/>
    </row>
    <row r="202" spans="125:140" ht="13.5" x14ac:dyDescent="0.25">
      <c r="DU202" s="67"/>
      <c r="DV202" s="67"/>
      <c r="DW202" s="67"/>
      <c r="DX202" s="67"/>
      <c r="DY202" s="67"/>
      <c r="DZ202" s="67"/>
      <c r="EA202" s="67"/>
      <c r="EB202" s="67"/>
      <c r="EC202" s="67"/>
      <c r="ED202" s="67"/>
      <c r="EE202" s="67"/>
      <c r="EF202" s="67"/>
      <c r="EG202" s="67"/>
      <c r="EH202" s="67"/>
      <c r="EI202" s="67"/>
      <c r="EJ202" s="67"/>
    </row>
    <row r="203" spans="125:140" ht="13.5" x14ac:dyDescent="0.25">
      <c r="DU203" s="67"/>
      <c r="DV203" s="67"/>
      <c r="DW203" s="67"/>
      <c r="DX203" s="67"/>
      <c r="DY203" s="67"/>
      <c r="DZ203" s="67"/>
      <c r="EA203" s="67"/>
      <c r="EB203" s="67"/>
      <c r="EC203" s="67"/>
      <c r="ED203" s="67"/>
      <c r="EE203" s="67"/>
      <c r="EF203" s="67"/>
      <c r="EG203" s="67"/>
      <c r="EH203" s="67"/>
      <c r="EI203" s="67"/>
      <c r="EJ203" s="67"/>
    </row>
    <row r="204" spans="125:140" ht="13.5" x14ac:dyDescent="0.25">
      <c r="DU204" s="67"/>
      <c r="DV204" s="67"/>
      <c r="DW204" s="67"/>
      <c r="DX204" s="67"/>
      <c r="DY204" s="67"/>
      <c r="DZ204" s="67"/>
      <c r="EA204" s="67"/>
      <c r="EB204" s="67"/>
      <c r="EC204" s="67"/>
      <c r="ED204" s="67"/>
      <c r="EE204" s="67"/>
      <c r="EF204" s="67"/>
      <c r="EG204" s="67"/>
      <c r="EH204" s="67"/>
      <c r="EI204" s="67"/>
      <c r="EJ204" s="67"/>
    </row>
    <row r="205" spans="125:140" ht="13.5" x14ac:dyDescent="0.25">
      <c r="DU205" s="67"/>
      <c r="DV205" s="67"/>
      <c r="DW205" s="67"/>
      <c r="DX205" s="67"/>
      <c r="DY205" s="67"/>
      <c r="DZ205" s="67"/>
      <c r="EA205" s="67"/>
      <c r="EB205" s="67"/>
      <c r="EC205" s="67"/>
      <c r="ED205" s="67"/>
      <c r="EE205" s="67"/>
      <c r="EF205" s="67"/>
      <c r="EG205" s="67"/>
      <c r="EH205" s="67"/>
      <c r="EI205" s="67"/>
      <c r="EJ205" s="67"/>
    </row>
    <row r="206" spans="125:140" ht="13.5" x14ac:dyDescent="0.25">
      <c r="DU206" s="67"/>
      <c r="DV206" s="67"/>
      <c r="DW206" s="67"/>
      <c r="DX206" s="67"/>
      <c r="DY206" s="67"/>
      <c r="DZ206" s="67"/>
      <c r="EA206" s="67"/>
      <c r="EB206" s="67"/>
      <c r="EC206" s="67"/>
      <c r="ED206" s="67"/>
      <c r="EE206" s="67"/>
      <c r="EF206" s="67"/>
      <c r="EG206" s="67"/>
      <c r="EH206" s="67"/>
      <c r="EI206" s="67"/>
      <c r="EJ206" s="67"/>
    </row>
    <row r="207" spans="125:140" ht="13.5" x14ac:dyDescent="0.25">
      <c r="DU207" s="67"/>
      <c r="DV207" s="67"/>
      <c r="DW207" s="67"/>
      <c r="DX207" s="67"/>
      <c r="DY207" s="67"/>
      <c r="DZ207" s="67"/>
      <c r="EA207" s="67"/>
      <c r="EB207" s="67"/>
      <c r="EC207" s="67"/>
      <c r="ED207" s="67"/>
      <c r="EE207" s="67"/>
      <c r="EF207" s="67"/>
      <c r="EG207" s="67"/>
      <c r="EH207" s="67"/>
      <c r="EI207" s="67"/>
      <c r="EJ207" s="67"/>
    </row>
    <row r="208" spans="125:140" ht="13.5" x14ac:dyDescent="0.25">
      <c r="DU208" s="67"/>
      <c r="DV208" s="67"/>
      <c r="DW208" s="67"/>
      <c r="DX208" s="67"/>
      <c r="DY208" s="67"/>
      <c r="DZ208" s="67"/>
      <c r="EA208" s="67"/>
      <c r="EB208" s="67"/>
      <c r="EC208" s="67"/>
      <c r="ED208" s="67"/>
      <c r="EE208" s="67"/>
      <c r="EF208" s="67"/>
      <c r="EG208" s="67"/>
      <c r="EH208" s="67"/>
      <c r="EI208" s="67"/>
      <c r="EJ208" s="67"/>
    </row>
    <row r="209" spans="125:140" ht="13.5" x14ac:dyDescent="0.25">
      <c r="DU209" s="67"/>
      <c r="DV209" s="67"/>
      <c r="DW209" s="67"/>
      <c r="DX209" s="67"/>
      <c r="DY209" s="67"/>
      <c r="DZ209" s="67"/>
      <c r="EA209" s="67"/>
      <c r="EB209" s="67"/>
      <c r="EC209" s="67"/>
      <c r="ED209" s="67"/>
      <c r="EE209" s="67"/>
      <c r="EF209" s="67"/>
      <c r="EG209" s="67"/>
      <c r="EH209" s="67"/>
      <c r="EI209" s="67"/>
      <c r="EJ209" s="67"/>
    </row>
    <row r="210" spans="125:140" ht="13.5" x14ac:dyDescent="0.25">
      <c r="DU210" s="67"/>
      <c r="DV210" s="67"/>
      <c r="DW210" s="67"/>
      <c r="DX210" s="67"/>
      <c r="DY210" s="67"/>
      <c r="DZ210" s="67"/>
      <c r="EA210" s="67"/>
      <c r="EB210" s="67"/>
      <c r="EC210" s="67"/>
      <c r="ED210" s="67"/>
      <c r="EE210" s="67"/>
      <c r="EF210" s="67"/>
      <c r="EG210" s="67"/>
      <c r="EH210" s="67"/>
      <c r="EI210" s="67"/>
      <c r="EJ210" s="67"/>
    </row>
    <row r="211" spans="125:140" ht="13.5" x14ac:dyDescent="0.25">
      <c r="DU211" s="67"/>
      <c r="DV211" s="67"/>
      <c r="DW211" s="67"/>
      <c r="DX211" s="67"/>
      <c r="DY211" s="67"/>
      <c r="DZ211" s="67"/>
      <c r="EA211" s="67"/>
      <c r="EB211" s="67"/>
      <c r="EC211" s="67"/>
      <c r="ED211" s="67"/>
      <c r="EE211" s="67"/>
      <c r="EF211" s="67"/>
      <c r="EG211" s="67"/>
      <c r="EH211" s="67"/>
      <c r="EI211" s="67"/>
      <c r="EJ211" s="67"/>
    </row>
    <row r="212" spans="125:140" ht="13.5" x14ac:dyDescent="0.25">
      <c r="DU212" s="67"/>
      <c r="DV212" s="67"/>
      <c r="DW212" s="67"/>
      <c r="DX212" s="67"/>
      <c r="DY212" s="67"/>
      <c r="DZ212" s="67"/>
      <c r="EA212" s="67"/>
      <c r="EB212" s="67"/>
      <c r="EC212" s="67"/>
      <c r="ED212" s="67"/>
      <c r="EE212" s="67"/>
      <c r="EF212" s="67"/>
      <c r="EG212" s="67"/>
      <c r="EH212" s="67"/>
      <c r="EI212" s="67"/>
      <c r="EJ212" s="67"/>
    </row>
    <row r="213" spans="125:140" ht="13.5" x14ac:dyDescent="0.25">
      <c r="DU213" s="67"/>
      <c r="DV213" s="67"/>
      <c r="DW213" s="67"/>
      <c r="DX213" s="67"/>
      <c r="DY213" s="67"/>
      <c r="DZ213" s="67"/>
      <c r="EA213" s="67"/>
      <c r="EB213" s="67"/>
      <c r="EC213" s="67"/>
      <c r="ED213" s="67"/>
      <c r="EE213" s="67"/>
      <c r="EF213" s="67"/>
      <c r="EG213" s="67"/>
      <c r="EH213" s="67"/>
      <c r="EI213" s="67"/>
      <c r="EJ213" s="67"/>
    </row>
    <row r="214" spans="125:140" ht="13.5" x14ac:dyDescent="0.25">
      <c r="DU214" s="67"/>
      <c r="DV214" s="67"/>
      <c r="DW214" s="67"/>
      <c r="DX214" s="67"/>
      <c r="DY214" s="67"/>
      <c r="DZ214" s="67"/>
      <c r="EA214" s="67"/>
      <c r="EB214" s="67"/>
      <c r="EC214" s="67"/>
      <c r="ED214" s="67"/>
      <c r="EE214" s="67"/>
      <c r="EF214" s="67"/>
      <c r="EG214" s="67"/>
      <c r="EH214" s="67"/>
      <c r="EI214" s="67"/>
      <c r="EJ214" s="67"/>
    </row>
    <row r="215" spans="125:140" ht="13.5" x14ac:dyDescent="0.25">
      <c r="DU215" s="67"/>
      <c r="DV215" s="67"/>
      <c r="DW215" s="67"/>
      <c r="DX215" s="67"/>
      <c r="DY215" s="67"/>
      <c r="DZ215" s="67"/>
      <c r="EA215" s="67"/>
      <c r="EB215" s="67"/>
      <c r="EC215" s="67"/>
      <c r="ED215" s="67"/>
      <c r="EE215" s="67"/>
      <c r="EF215" s="67"/>
      <c r="EG215" s="67"/>
      <c r="EH215" s="67"/>
      <c r="EI215" s="67"/>
      <c r="EJ215" s="67"/>
    </row>
    <row r="216" spans="125:140" ht="13.5" x14ac:dyDescent="0.25">
      <c r="DU216" s="67"/>
      <c r="DV216" s="67"/>
      <c r="DW216" s="67"/>
      <c r="DX216" s="67"/>
      <c r="DY216" s="67"/>
      <c r="DZ216" s="67"/>
      <c r="EA216" s="67"/>
      <c r="EB216" s="67"/>
      <c r="EC216" s="67"/>
      <c r="ED216" s="67"/>
      <c r="EE216" s="67"/>
      <c r="EF216" s="67"/>
      <c r="EG216" s="67"/>
      <c r="EH216" s="67"/>
      <c r="EI216" s="67"/>
      <c r="EJ216" s="67"/>
    </row>
    <row r="217" spans="125:140" ht="13.5" x14ac:dyDescent="0.25">
      <c r="DU217" s="67"/>
      <c r="DV217" s="67"/>
      <c r="DW217" s="67"/>
      <c r="DX217" s="67"/>
      <c r="DY217" s="67"/>
      <c r="DZ217" s="67"/>
      <c r="EA217" s="67"/>
      <c r="EB217" s="67"/>
      <c r="EC217" s="67"/>
      <c r="ED217" s="67"/>
      <c r="EE217" s="67"/>
      <c r="EF217" s="67"/>
      <c r="EG217" s="67"/>
      <c r="EH217" s="67"/>
      <c r="EI217" s="67"/>
      <c r="EJ217" s="67"/>
    </row>
    <row r="218" spans="125:140" ht="13.5" x14ac:dyDescent="0.25">
      <c r="DU218" s="67"/>
      <c r="DV218" s="67"/>
      <c r="DW218" s="67"/>
      <c r="DX218" s="67"/>
      <c r="DY218" s="67"/>
      <c r="DZ218" s="67"/>
      <c r="EA218" s="67"/>
      <c r="EB218" s="67"/>
      <c r="EC218" s="67"/>
      <c r="ED218" s="67"/>
      <c r="EE218" s="67"/>
      <c r="EF218" s="67"/>
      <c r="EG218" s="67"/>
      <c r="EH218" s="67"/>
      <c r="EI218" s="67"/>
      <c r="EJ218" s="67"/>
    </row>
    <row r="219" spans="125:140" ht="13.5" x14ac:dyDescent="0.25">
      <c r="DU219" s="67"/>
      <c r="DV219" s="67"/>
      <c r="DW219" s="67"/>
      <c r="DX219" s="67"/>
      <c r="DY219" s="67"/>
      <c r="DZ219" s="67"/>
      <c r="EA219" s="67"/>
      <c r="EB219" s="67"/>
      <c r="EC219" s="67"/>
      <c r="ED219" s="67"/>
      <c r="EE219" s="67"/>
      <c r="EF219" s="67"/>
      <c r="EG219" s="67"/>
      <c r="EH219" s="67"/>
      <c r="EI219" s="67"/>
      <c r="EJ219" s="67"/>
    </row>
    <row r="220" spans="125:140" ht="13.5" x14ac:dyDescent="0.25">
      <c r="DU220" s="67"/>
      <c r="DV220" s="67"/>
      <c r="DW220" s="67"/>
      <c r="DX220" s="67"/>
      <c r="DY220" s="67"/>
      <c r="DZ220" s="67"/>
      <c r="EA220" s="67"/>
      <c r="EB220" s="67"/>
      <c r="EC220" s="67"/>
      <c r="ED220" s="67"/>
      <c r="EE220" s="67"/>
      <c r="EF220" s="67"/>
      <c r="EG220" s="67"/>
      <c r="EH220" s="67"/>
      <c r="EI220" s="67"/>
      <c r="EJ220" s="67"/>
    </row>
    <row r="221" spans="125:140" ht="13.5" x14ac:dyDescent="0.25">
      <c r="DU221" s="67"/>
      <c r="DV221" s="67"/>
      <c r="DW221" s="67"/>
      <c r="DX221" s="67"/>
      <c r="DY221" s="67"/>
      <c r="DZ221" s="67"/>
      <c r="EA221" s="67"/>
      <c r="EB221" s="67"/>
      <c r="EC221" s="67"/>
      <c r="ED221" s="67"/>
      <c r="EE221" s="67"/>
      <c r="EF221" s="67"/>
      <c r="EG221" s="67"/>
      <c r="EH221" s="67"/>
      <c r="EI221" s="67"/>
      <c r="EJ221" s="67"/>
    </row>
    <row r="222" spans="125:140" ht="13.5" x14ac:dyDescent="0.25">
      <c r="DU222" s="67"/>
      <c r="DV222" s="67"/>
      <c r="DW222" s="67"/>
      <c r="DX222" s="67"/>
      <c r="DY222" s="67"/>
      <c r="DZ222" s="67"/>
      <c r="EA222" s="67"/>
      <c r="EB222" s="67"/>
      <c r="EC222" s="67"/>
      <c r="ED222" s="67"/>
      <c r="EE222" s="67"/>
      <c r="EF222" s="67"/>
      <c r="EG222" s="67"/>
      <c r="EH222" s="67"/>
      <c r="EI222" s="67"/>
      <c r="EJ222" s="67"/>
    </row>
    <row r="223" spans="125:140" ht="13.5" x14ac:dyDescent="0.25">
      <c r="DU223" s="67"/>
      <c r="DV223" s="67"/>
      <c r="DW223" s="67"/>
      <c r="DX223" s="67"/>
      <c r="DY223" s="67"/>
      <c r="DZ223" s="67"/>
      <c r="EA223" s="67"/>
      <c r="EB223" s="67"/>
      <c r="EC223" s="67"/>
      <c r="ED223" s="67"/>
      <c r="EE223" s="67"/>
      <c r="EF223" s="67"/>
      <c r="EG223" s="67"/>
      <c r="EH223" s="67"/>
      <c r="EI223" s="67"/>
      <c r="EJ223" s="67"/>
    </row>
    <row r="224" spans="125:140" ht="13.5" x14ac:dyDescent="0.25">
      <c r="DU224" s="67"/>
      <c r="DV224" s="67"/>
      <c r="DW224" s="67"/>
      <c r="DX224" s="67"/>
      <c r="DY224" s="67"/>
      <c r="DZ224" s="67"/>
      <c r="EA224" s="67"/>
      <c r="EB224" s="67"/>
      <c r="EC224" s="67"/>
      <c r="ED224" s="67"/>
      <c r="EE224" s="67"/>
      <c r="EF224" s="67"/>
      <c r="EG224" s="67"/>
      <c r="EH224" s="67"/>
      <c r="EI224" s="67"/>
      <c r="EJ224" s="67"/>
    </row>
    <row r="225" spans="125:140" ht="13.5" x14ac:dyDescent="0.25">
      <c r="DU225" s="67"/>
      <c r="DV225" s="67"/>
      <c r="DW225" s="67"/>
      <c r="DX225" s="67"/>
      <c r="DY225" s="67"/>
      <c r="DZ225" s="67"/>
      <c r="EA225" s="67"/>
      <c r="EB225" s="67"/>
      <c r="EC225" s="67"/>
      <c r="ED225" s="67"/>
      <c r="EE225" s="67"/>
      <c r="EF225" s="67"/>
      <c r="EG225" s="67"/>
      <c r="EH225" s="67"/>
      <c r="EI225" s="67"/>
      <c r="EJ225" s="67"/>
    </row>
    <row r="226" spans="125:140" ht="13.5" x14ac:dyDescent="0.25">
      <c r="DU226" s="67"/>
      <c r="DV226" s="67"/>
      <c r="DW226" s="67"/>
      <c r="DX226" s="67"/>
      <c r="DY226" s="67"/>
      <c r="DZ226" s="67"/>
      <c r="EA226" s="67"/>
      <c r="EB226" s="67"/>
      <c r="EC226" s="67"/>
      <c r="ED226" s="67"/>
      <c r="EE226" s="67"/>
      <c r="EF226" s="67"/>
      <c r="EG226" s="67"/>
      <c r="EH226" s="67"/>
      <c r="EI226" s="67"/>
      <c r="EJ226" s="67"/>
    </row>
    <row r="227" spans="125:140" ht="13.5" x14ac:dyDescent="0.25">
      <c r="DU227" s="67"/>
      <c r="DV227" s="67"/>
      <c r="DW227" s="67"/>
      <c r="DX227" s="67"/>
      <c r="DY227" s="67"/>
      <c r="DZ227" s="67"/>
      <c r="EA227" s="67"/>
      <c r="EB227" s="67"/>
      <c r="EC227" s="67"/>
      <c r="ED227" s="67"/>
      <c r="EE227" s="67"/>
      <c r="EF227" s="67"/>
      <c r="EG227" s="67"/>
      <c r="EH227" s="67"/>
      <c r="EI227" s="67"/>
      <c r="EJ227" s="67"/>
    </row>
    <row r="228" spans="125:140" ht="13.5" x14ac:dyDescent="0.25">
      <c r="DU228" s="67"/>
      <c r="DV228" s="67"/>
      <c r="DW228" s="67"/>
      <c r="DX228" s="67"/>
      <c r="DY228" s="67"/>
      <c r="DZ228" s="67"/>
      <c r="EA228" s="67"/>
      <c r="EB228" s="67"/>
      <c r="EC228" s="67"/>
      <c r="ED228" s="67"/>
      <c r="EE228" s="67"/>
      <c r="EF228" s="67"/>
      <c r="EG228" s="67"/>
      <c r="EH228" s="67"/>
      <c r="EI228" s="67"/>
      <c r="EJ228" s="67"/>
    </row>
    <row r="229" spans="125:140" ht="13.5" x14ac:dyDescent="0.25">
      <c r="DU229" s="67"/>
      <c r="DV229" s="67"/>
      <c r="DW229" s="67"/>
      <c r="DX229" s="67"/>
      <c r="DY229" s="67"/>
      <c r="DZ229" s="67"/>
      <c r="EA229" s="67"/>
      <c r="EB229" s="67"/>
      <c r="EC229" s="67"/>
      <c r="ED229" s="67"/>
      <c r="EE229" s="67"/>
      <c r="EF229" s="67"/>
      <c r="EG229" s="67"/>
      <c r="EH229" s="67"/>
      <c r="EI229" s="67"/>
      <c r="EJ229" s="67"/>
    </row>
    <row r="230" spans="125:140" ht="13.5" x14ac:dyDescent="0.25">
      <c r="DU230" s="67"/>
      <c r="DV230" s="67"/>
      <c r="DW230" s="67"/>
      <c r="DX230" s="67"/>
      <c r="DY230" s="67"/>
      <c r="DZ230" s="67"/>
      <c r="EA230" s="67"/>
      <c r="EB230" s="67"/>
      <c r="EC230" s="67"/>
      <c r="ED230" s="67"/>
      <c r="EE230" s="67"/>
      <c r="EF230" s="67"/>
      <c r="EG230" s="67"/>
      <c r="EH230" s="67"/>
      <c r="EI230" s="67"/>
      <c r="EJ230" s="67"/>
    </row>
    <row r="231" spans="125:140" ht="13.5" x14ac:dyDescent="0.25">
      <c r="DU231" s="67"/>
      <c r="DV231" s="67"/>
      <c r="DW231" s="67"/>
      <c r="DX231" s="67"/>
      <c r="DY231" s="67"/>
      <c r="DZ231" s="67"/>
      <c r="EA231" s="67"/>
      <c r="EB231" s="67"/>
      <c r="EC231" s="67"/>
      <c r="ED231" s="67"/>
      <c r="EE231" s="67"/>
      <c r="EF231" s="67"/>
      <c r="EG231" s="67"/>
      <c r="EH231" s="67"/>
      <c r="EI231" s="67"/>
      <c r="EJ231" s="67"/>
    </row>
    <row r="232" spans="125:140" ht="13.5" x14ac:dyDescent="0.25">
      <c r="DU232" s="67"/>
      <c r="DV232" s="67"/>
      <c r="DW232" s="67"/>
      <c r="DX232" s="67"/>
      <c r="DY232" s="67"/>
      <c r="DZ232" s="67"/>
      <c r="EA232" s="67"/>
      <c r="EB232" s="67"/>
      <c r="EC232" s="67"/>
      <c r="ED232" s="67"/>
      <c r="EE232" s="67"/>
      <c r="EF232" s="67"/>
      <c r="EG232" s="67"/>
      <c r="EH232" s="67"/>
      <c r="EI232" s="67"/>
      <c r="EJ232" s="67"/>
    </row>
    <row r="233" spans="125:140" ht="13.5" x14ac:dyDescent="0.25">
      <c r="DU233" s="67"/>
      <c r="DV233" s="67"/>
      <c r="DW233" s="67"/>
      <c r="DX233" s="67"/>
      <c r="DY233" s="67"/>
      <c r="DZ233" s="67"/>
      <c r="EA233" s="67"/>
      <c r="EB233" s="67"/>
      <c r="EC233" s="67"/>
      <c r="ED233" s="67"/>
      <c r="EE233" s="67"/>
      <c r="EF233" s="67"/>
      <c r="EG233" s="67"/>
      <c r="EH233" s="67"/>
      <c r="EI233" s="67"/>
      <c r="EJ233" s="67"/>
    </row>
    <row r="234" spans="125:140" ht="13.5" x14ac:dyDescent="0.25">
      <c r="DU234" s="67"/>
      <c r="DV234" s="67"/>
      <c r="DW234" s="67"/>
      <c r="DX234" s="67"/>
      <c r="DY234" s="67"/>
      <c r="DZ234" s="67"/>
      <c r="EA234" s="67"/>
      <c r="EB234" s="67"/>
      <c r="EC234" s="67"/>
      <c r="ED234" s="67"/>
      <c r="EE234" s="67"/>
      <c r="EF234" s="67"/>
      <c r="EG234" s="67"/>
      <c r="EH234" s="67"/>
      <c r="EI234" s="67"/>
      <c r="EJ234" s="67"/>
    </row>
    <row r="235" spans="125:140" ht="13.5" x14ac:dyDescent="0.25">
      <c r="DU235" s="67"/>
      <c r="DV235" s="67"/>
      <c r="DW235" s="67"/>
      <c r="DX235" s="67"/>
      <c r="DY235" s="67"/>
      <c r="DZ235" s="67"/>
      <c r="EA235" s="67"/>
      <c r="EB235" s="67"/>
      <c r="EC235" s="67"/>
      <c r="ED235" s="67"/>
      <c r="EE235" s="67"/>
      <c r="EF235" s="67"/>
      <c r="EG235" s="67"/>
      <c r="EH235" s="67"/>
      <c r="EI235" s="67"/>
      <c r="EJ235" s="67"/>
    </row>
    <row r="236" spans="125:140" ht="13.5" x14ac:dyDescent="0.25">
      <c r="DU236" s="67"/>
      <c r="DV236" s="67"/>
      <c r="DW236" s="67"/>
      <c r="DX236" s="67"/>
      <c r="DY236" s="67"/>
      <c r="DZ236" s="67"/>
      <c r="EA236" s="67"/>
      <c r="EB236" s="67"/>
      <c r="EC236" s="67"/>
      <c r="ED236" s="67"/>
      <c r="EE236" s="67"/>
      <c r="EF236" s="67"/>
      <c r="EG236" s="67"/>
      <c r="EH236" s="67"/>
      <c r="EI236" s="67"/>
      <c r="EJ236" s="67"/>
    </row>
    <row r="237" spans="125:140" ht="13.5" x14ac:dyDescent="0.25">
      <c r="DU237" s="67"/>
      <c r="DV237" s="67"/>
      <c r="DW237" s="67"/>
      <c r="DX237" s="67"/>
      <c r="DY237" s="67"/>
      <c r="DZ237" s="67"/>
      <c r="EA237" s="67"/>
      <c r="EB237" s="67"/>
      <c r="EC237" s="67"/>
      <c r="ED237" s="67"/>
      <c r="EE237" s="67"/>
      <c r="EF237" s="67"/>
      <c r="EG237" s="67"/>
      <c r="EH237" s="67"/>
      <c r="EI237" s="67"/>
      <c r="EJ237" s="67"/>
    </row>
    <row r="238" spans="125:140" ht="13.5" x14ac:dyDescent="0.25">
      <c r="DU238" s="67"/>
      <c r="DV238" s="67"/>
      <c r="DW238" s="67"/>
      <c r="DX238" s="67"/>
      <c r="DY238" s="67"/>
      <c r="DZ238" s="67"/>
      <c r="EA238" s="67"/>
      <c r="EB238" s="67"/>
      <c r="EC238" s="67"/>
      <c r="ED238" s="67"/>
      <c r="EE238" s="67"/>
      <c r="EF238" s="67"/>
      <c r="EG238" s="67"/>
      <c r="EH238" s="67"/>
      <c r="EI238" s="67"/>
      <c r="EJ238" s="67"/>
    </row>
    <row r="239" spans="125:140" ht="13.5" x14ac:dyDescent="0.25">
      <c r="DU239" s="67"/>
      <c r="DV239" s="67"/>
      <c r="DW239" s="67"/>
      <c r="DX239" s="67"/>
      <c r="DY239" s="67"/>
      <c r="DZ239" s="67"/>
      <c r="EA239" s="67"/>
      <c r="EB239" s="67"/>
      <c r="EC239" s="67"/>
      <c r="ED239" s="67"/>
      <c r="EE239" s="67"/>
      <c r="EF239" s="67"/>
      <c r="EG239" s="67"/>
      <c r="EH239" s="67"/>
      <c r="EI239" s="67"/>
      <c r="EJ239" s="67"/>
    </row>
    <row r="240" spans="125:140" ht="13.5" x14ac:dyDescent="0.25">
      <c r="DU240" s="67"/>
      <c r="DV240" s="67"/>
      <c r="DW240" s="67"/>
      <c r="DX240" s="67"/>
      <c r="DY240" s="67"/>
      <c r="DZ240" s="67"/>
      <c r="EA240" s="67"/>
      <c r="EB240" s="67"/>
      <c r="EC240" s="67"/>
      <c r="ED240" s="67"/>
      <c r="EE240" s="67"/>
      <c r="EF240" s="67"/>
      <c r="EG240" s="67"/>
      <c r="EH240" s="67"/>
      <c r="EI240" s="67"/>
      <c r="EJ240" s="67"/>
    </row>
    <row r="241" spans="125:140" ht="13.5" x14ac:dyDescent="0.25">
      <c r="DU241" s="67"/>
      <c r="DV241" s="67"/>
      <c r="DW241" s="67"/>
      <c r="DX241" s="67"/>
      <c r="DY241" s="67"/>
      <c r="DZ241" s="67"/>
      <c r="EA241" s="67"/>
      <c r="EB241" s="67"/>
      <c r="EC241" s="67"/>
      <c r="ED241" s="67"/>
      <c r="EE241" s="67"/>
      <c r="EF241" s="67"/>
      <c r="EG241" s="67"/>
      <c r="EH241" s="67"/>
      <c r="EI241" s="67"/>
      <c r="EJ241" s="67"/>
    </row>
    <row r="242" spans="125:140" ht="13.5" x14ac:dyDescent="0.25">
      <c r="DU242" s="67"/>
      <c r="DV242" s="67"/>
      <c r="DW242" s="67"/>
      <c r="DX242" s="67"/>
      <c r="DY242" s="67"/>
      <c r="DZ242" s="67"/>
      <c r="EA242" s="67"/>
      <c r="EB242" s="67"/>
      <c r="EC242" s="67"/>
      <c r="ED242" s="67"/>
      <c r="EE242" s="67"/>
      <c r="EF242" s="67"/>
      <c r="EG242" s="67"/>
      <c r="EH242" s="67"/>
      <c r="EI242" s="67"/>
      <c r="EJ242" s="67"/>
    </row>
    <row r="243" spans="125:140" ht="13.5" x14ac:dyDescent="0.25">
      <c r="DU243" s="67"/>
      <c r="DV243" s="67"/>
      <c r="DW243" s="67"/>
      <c r="DX243" s="67"/>
      <c r="DY243" s="67"/>
      <c r="DZ243" s="67"/>
      <c r="EA243" s="67"/>
      <c r="EB243" s="67"/>
      <c r="EC243" s="67"/>
      <c r="ED243" s="67"/>
      <c r="EE243" s="67"/>
      <c r="EF243" s="67"/>
      <c r="EG243" s="67"/>
      <c r="EH243" s="67"/>
      <c r="EI243" s="67"/>
      <c r="EJ243" s="67"/>
    </row>
    <row r="244" spans="125:140" ht="13.5" x14ac:dyDescent="0.25">
      <c r="DU244" s="67"/>
      <c r="DV244" s="67"/>
      <c r="DW244" s="67"/>
      <c r="DX244" s="67"/>
      <c r="DY244" s="67"/>
      <c r="DZ244" s="67"/>
      <c r="EA244" s="67"/>
      <c r="EB244" s="67"/>
      <c r="EC244" s="67"/>
      <c r="ED244" s="67"/>
      <c r="EE244" s="67"/>
      <c r="EF244" s="67"/>
      <c r="EG244" s="67"/>
      <c r="EH244" s="67"/>
      <c r="EI244" s="67"/>
      <c r="EJ244" s="67"/>
    </row>
    <row r="245" spans="125:140" ht="13.5" x14ac:dyDescent="0.25">
      <c r="DU245" s="67"/>
      <c r="DV245" s="67"/>
      <c r="DW245" s="67"/>
      <c r="DX245" s="67"/>
      <c r="DY245" s="67"/>
      <c r="DZ245" s="67"/>
      <c r="EA245" s="67"/>
      <c r="EB245" s="67"/>
      <c r="EC245" s="67"/>
      <c r="ED245" s="67"/>
      <c r="EE245" s="67"/>
      <c r="EF245" s="67"/>
      <c r="EG245" s="67"/>
      <c r="EH245" s="67"/>
      <c r="EI245" s="67"/>
      <c r="EJ245" s="67"/>
    </row>
    <row r="246" spans="125:140" ht="13.5" x14ac:dyDescent="0.25">
      <c r="DU246" s="67"/>
      <c r="DV246" s="67"/>
      <c r="DW246" s="67"/>
      <c r="DX246" s="67"/>
      <c r="DY246" s="67"/>
      <c r="DZ246" s="67"/>
      <c r="EA246" s="67"/>
      <c r="EB246" s="67"/>
      <c r="EC246" s="67"/>
      <c r="ED246" s="67"/>
      <c r="EE246" s="67"/>
      <c r="EF246" s="67"/>
      <c r="EG246" s="67"/>
      <c r="EH246" s="67"/>
      <c r="EI246" s="67"/>
      <c r="EJ246" s="67"/>
    </row>
    <row r="247" spans="125:140" ht="13.5" x14ac:dyDescent="0.25">
      <c r="DU247" s="67"/>
      <c r="DV247" s="67"/>
      <c r="DW247" s="67"/>
      <c r="DX247" s="67"/>
      <c r="DY247" s="67"/>
      <c r="DZ247" s="67"/>
      <c r="EA247" s="67"/>
      <c r="EB247" s="67"/>
      <c r="EC247" s="67"/>
      <c r="ED247" s="67"/>
      <c r="EE247" s="67"/>
      <c r="EF247" s="67"/>
      <c r="EG247" s="67"/>
      <c r="EH247" s="67"/>
      <c r="EI247" s="67"/>
      <c r="EJ247" s="67"/>
    </row>
    <row r="248" spans="125:140" ht="13.5" x14ac:dyDescent="0.25">
      <c r="DU248" s="67"/>
      <c r="DV248" s="67"/>
      <c r="DW248" s="67"/>
      <c r="DX248" s="67"/>
      <c r="DY248" s="67"/>
      <c r="DZ248" s="67"/>
      <c r="EA248" s="67"/>
      <c r="EB248" s="67"/>
      <c r="EC248" s="67"/>
      <c r="ED248" s="67"/>
      <c r="EE248" s="67"/>
      <c r="EF248" s="67"/>
      <c r="EG248" s="67"/>
      <c r="EH248" s="67"/>
      <c r="EI248" s="67"/>
      <c r="EJ248" s="67"/>
    </row>
    <row r="249" spans="125:140" ht="13.5" x14ac:dyDescent="0.25">
      <c r="DU249" s="67"/>
      <c r="DV249" s="67"/>
      <c r="DW249" s="67"/>
      <c r="DX249" s="67"/>
      <c r="DY249" s="67"/>
      <c r="DZ249" s="67"/>
      <c r="EA249" s="67"/>
      <c r="EB249" s="67"/>
      <c r="EC249" s="67"/>
      <c r="ED249" s="67"/>
      <c r="EE249" s="67"/>
      <c r="EF249" s="67"/>
      <c r="EG249" s="67"/>
      <c r="EH249" s="67"/>
      <c r="EI249" s="67"/>
      <c r="EJ249" s="67"/>
    </row>
    <row r="250" spans="125:140" ht="13.5" x14ac:dyDescent="0.25">
      <c r="DU250" s="67"/>
      <c r="DV250" s="67"/>
      <c r="DW250" s="67"/>
      <c r="DX250" s="67"/>
      <c r="DY250" s="67"/>
      <c r="DZ250" s="67"/>
      <c r="EA250" s="67"/>
      <c r="EB250" s="67"/>
      <c r="EC250" s="67"/>
      <c r="ED250" s="67"/>
      <c r="EE250" s="67"/>
      <c r="EF250" s="67"/>
      <c r="EG250" s="67"/>
      <c r="EH250" s="67"/>
      <c r="EI250" s="67"/>
      <c r="EJ250" s="67"/>
    </row>
    <row r="251" spans="125:140" ht="13.5" x14ac:dyDescent="0.25">
      <c r="DU251" s="67"/>
      <c r="DV251" s="67"/>
      <c r="DW251" s="67"/>
      <c r="DX251" s="67"/>
      <c r="DY251" s="67"/>
      <c r="DZ251" s="67"/>
      <c r="EA251" s="67"/>
      <c r="EB251" s="67"/>
      <c r="EC251" s="67"/>
      <c r="ED251" s="67"/>
      <c r="EE251" s="67"/>
      <c r="EF251" s="67"/>
      <c r="EG251" s="67"/>
      <c r="EH251" s="67"/>
      <c r="EI251" s="67"/>
      <c r="EJ251" s="67"/>
    </row>
    <row r="252" spans="125:140" ht="13.5" x14ac:dyDescent="0.25">
      <c r="DU252" s="67"/>
      <c r="DV252" s="67"/>
      <c r="DW252" s="67"/>
      <c r="DX252" s="67"/>
      <c r="DY252" s="67"/>
      <c r="DZ252" s="67"/>
      <c r="EA252" s="67"/>
      <c r="EB252" s="67"/>
      <c r="EC252" s="67"/>
      <c r="ED252" s="67"/>
      <c r="EE252" s="67"/>
      <c r="EF252" s="67"/>
      <c r="EG252" s="67"/>
      <c r="EH252" s="67"/>
      <c r="EI252" s="67"/>
      <c r="EJ252" s="67"/>
    </row>
    <row r="253" spans="125:140" ht="13.5" x14ac:dyDescent="0.25">
      <c r="DU253" s="67"/>
      <c r="DV253" s="67"/>
      <c r="DW253" s="67"/>
      <c r="DX253" s="67"/>
      <c r="DY253" s="67"/>
      <c r="DZ253" s="67"/>
      <c r="EA253" s="67"/>
      <c r="EB253" s="67"/>
      <c r="EC253" s="67"/>
      <c r="ED253" s="67"/>
      <c r="EE253" s="67"/>
      <c r="EF253" s="67"/>
      <c r="EG253" s="67"/>
      <c r="EH253" s="67"/>
      <c r="EI253" s="67"/>
      <c r="EJ253" s="67"/>
    </row>
    <row r="254" spans="125:140" ht="13.5" x14ac:dyDescent="0.25">
      <c r="DU254" s="67"/>
      <c r="DV254" s="67"/>
      <c r="DW254" s="67"/>
      <c r="DX254" s="67"/>
      <c r="DY254" s="67"/>
      <c r="DZ254" s="67"/>
      <c r="EA254" s="67"/>
      <c r="EB254" s="67"/>
      <c r="EC254" s="67"/>
      <c r="ED254" s="67"/>
      <c r="EE254" s="67"/>
      <c r="EF254" s="67"/>
      <c r="EG254" s="67"/>
      <c r="EH254" s="67"/>
      <c r="EI254" s="67"/>
      <c r="EJ254" s="67"/>
    </row>
    <row r="255" spans="125:140" ht="13.5" x14ac:dyDescent="0.25">
      <c r="DU255" s="67"/>
      <c r="DV255" s="67"/>
      <c r="DW255" s="67"/>
      <c r="DX255" s="67"/>
      <c r="DY255" s="67"/>
      <c r="DZ255" s="67"/>
      <c r="EA255" s="67"/>
      <c r="EB255" s="67"/>
      <c r="EC255" s="67"/>
      <c r="ED255" s="67"/>
      <c r="EE255" s="67"/>
      <c r="EF255" s="67"/>
      <c r="EG255" s="67"/>
      <c r="EH255" s="67"/>
      <c r="EI255" s="67"/>
      <c r="EJ255" s="67"/>
    </row>
    <row r="256" spans="125:140" ht="13.5" x14ac:dyDescent="0.25">
      <c r="DU256" s="67"/>
      <c r="DV256" s="67"/>
      <c r="DW256" s="67"/>
      <c r="DX256" s="67"/>
      <c r="DY256" s="67"/>
      <c r="DZ256" s="67"/>
      <c r="EA256" s="67"/>
      <c r="EB256" s="67"/>
      <c r="EC256" s="67"/>
      <c r="ED256" s="67"/>
      <c r="EE256" s="67"/>
      <c r="EF256" s="67"/>
      <c r="EG256" s="67"/>
      <c r="EH256" s="67"/>
      <c r="EI256" s="67"/>
      <c r="EJ256" s="67"/>
    </row>
    <row r="257" spans="125:140" ht="13.5" x14ac:dyDescent="0.25">
      <c r="DU257" s="67"/>
      <c r="DV257" s="67"/>
      <c r="DW257" s="67"/>
      <c r="DX257" s="67"/>
      <c r="DY257" s="67"/>
      <c r="DZ257" s="67"/>
      <c r="EA257" s="67"/>
      <c r="EB257" s="67"/>
      <c r="EC257" s="67"/>
      <c r="ED257" s="67"/>
      <c r="EE257" s="67"/>
      <c r="EF257" s="67"/>
      <c r="EG257" s="67"/>
      <c r="EH257" s="67"/>
      <c r="EI257" s="67"/>
      <c r="EJ257" s="67"/>
    </row>
    <row r="258" spans="125:140" ht="13.5" x14ac:dyDescent="0.25">
      <c r="DU258" s="67"/>
      <c r="DV258" s="67"/>
      <c r="DW258" s="67"/>
      <c r="DX258" s="67"/>
      <c r="DY258" s="67"/>
      <c r="DZ258" s="67"/>
      <c r="EA258" s="67"/>
      <c r="EB258" s="67"/>
      <c r="EC258" s="67"/>
      <c r="ED258" s="67"/>
      <c r="EE258" s="67"/>
      <c r="EF258" s="67"/>
      <c r="EG258" s="67"/>
      <c r="EH258" s="67"/>
      <c r="EI258" s="67"/>
      <c r="EJ258" s="67"/>
    </row>
    <row r="259" spans="125:140" ht="13.5" x14ac:dyDescent="0.25">
      <c r="DU259" s="67"/>
      <c r="DV259" s="67"/>
      <c r="DW259" s="67"/>
      <c r="DX259" s="67"/>
      <c r="DY259" s="67"/>
      <c r="DZ259" s="67"/>
      <c r="EA259" s="67"/>
      <c r="EB259" s="67"/>
      <c r="EC259" s="67"/>
      <c r="ED259" s="67"/>
      <c r="EE259" s="67"/>
      <c r="EF259" s="67"/>
      <c r="EG259" s="67"/>
      <c r="EH259" s="67"/>
      <c r="EI259" s="67"/>
      <c r="EJ259" s="67"/>
    </row>
    <row r="260" spans="125:140" ht="13.5" x14ac:dyDescent="0.25">
      <c r="DU260" s="67"/>
      <c r="DV260" s="67"/>
      <c r="DW260" s="67"/>
      <c r="DX260" s="67"/>
      <c r="DY260" s="67"/>
      <c r="DZ260" s="67"/>
      <c r="EA260" s="67"/>
      <c r="EB260" s="67"/>
      <c r="EC260" s="67"/>
      <c r="ED260" s="67"/>
      <c r="EE260" s="67"/>
      <c r="EF260" s="67"/>
      <c r="EG260" s="67"/>
      <c r="EH260" s="67"/>
      <c r="EI260" s="67"/>
      <c r="EJ260" s="67"/>
    </row>
    <row r="261" spans="125:140" ht="13.5" x14ac:dyDescent="0.25">
      <c r="DU261" s="67"/>
      <c r="DV261" s="67"/>
      <c r="DW261" s="67"/>
      <c r="DX261" s="67"/>
      <c r="DY261" s="67"/>
      <c r="DZ261" s="67"/>
      <c r="EA261" s="67"/>
      <c r="EB261" s="67"/>
      <c r="EC261" s="67"/>
      <c r="ED261" s="67"/>
      <c r="EE261" s="67"/>
      <c r="EF261" s="67"/>
      <c r="EG261" s="67"/>
      <c r="EH261" s="67"/>
      <c r="EI261" s="67"/>
      <c r="EJ261" s="67"/>
    </row>
    <row r="262" spans="125:140" ht="13.5" x14ac:dyDescent="0.25">
      <c r="DU262" s="67"/>
      <c r="DV262" s="67"/>
      <c r="DW262" s="67"/>
      <c r="DX262" s="67"/>
      <c r="DY262" s="67"/>
      <c r="DZ262" s="67"/>
      <c r="EA262" s="67"/>
      <c r="EB262" s="67"/>
      <c r="EC262" s="67"/>
      <c r="ED262" s="67"/>
      <c r="EE262" s="67"/>
      <c r="EF262" s="67"/>
      <c r="EG262" s="67"/>
      <c r="EH262" s="67"/>
      <c r="EI262" s="67"/>
      <c r="EJ262" s="67"/>
    </row>
    <row r="263" spans="125:140" ht="13.5" x14ac:dyDescent="0.25">
      <c r="DU263" s="67"/>
      <c r="DV263" s="67"/>
      <c r="DW263" s="67"/>
      <c r="DX263" s="67"/>
      <c r="DY263" s="67"/>
      <c r="DZ263" s="67"/>
      <c r="EA263" s="67"/>
      <c r="EB263" s="67"/>
      <c r="EC263" s="67"/>
      <c r="ED263" s="67"/>
      <c r="EE263" s="67"/>
      <c r="EF263" s="67"/>
      <c r="EG263" s="67"/>
      <c r="EH263" s="67"/>
      <c r="EI263" s="67"/>
      <c r="EJ263" s="67"/>
    </row>
    <row r="264" spans="125:140" ht="13.5" x14ac:dyDescent="0.25">
      <c r="DU264" s="67"/>
      <c r="DV264" s="67"/>
      <c r="DW264" s="67"/>
      <c r="DX264" s="67"/>
      <c r="DY264" s="67"/>
      <c r="DZ264" s="67"/>
      <c r="EA264" s="67"/>
      <c r="EB264" s="67"/>
      <c r="EC264" s="67"/>
      <c r="ED264" s="67"/>
      <c r="EE264" s="67"/>
      <c r="EF264" s="67"/>
      <c r="EG264" s="67"/>
      <c r="EH264" s="67"/>
      <c r="EI264" s="67"/>
      <c r="EJ264" s="67"/>
    </row>
    <row r="265" spans="125:140" ht="13.5" x14ac:dyDescent="0.25">
      <c r="DU265" s="67"/>
      <c r="DV265" s="67"/>
      <c r="DW265" s="67"/>
      <c r="DX265" s="67"/>
      <c r="DY265" s="67"/>
      <c r="DZ265" s="67"/>
      <c r="EA265" s="67"/>
      <c r="EB265" s="67"/>
      <c r="EC265" s="67"/>
      <c r="ED265" s="67"/>
      <c r="EE265" s="67"/>
      <c r="EF265" s="67"/>
      <c r="EG265" s="67"/>
      <c r="EH265" s="67"/>
      <c r="EI265" s="67"/>
      <c r="EJ265" s="67"/>
    </row>
    <row r="266" spans="125:140" ht="13.5" x14ac:dyDescent="0.25">
      <c r="DU266" s="67"/>
      <c r="DV266" s="67"/>
      <c r="DW266" s="67"/>
      <c r="DX266" s="67"/>
      <c r="DY266" s="67"/>
      <c r="DZ266" s="67"/>
      <c r="EA266" s="67"/>
      <c r="EB266" s="67"/>
      <c r="EC266" s="67"/>
      <c r="ED266" s="67"/>
      <c r="EE266" s="67"/>
      <c r="EF266" s="67"/>
      <c r="EG266" s="67"/>
      <c r="EH266" s="67"/>
      <c r="EI266" s="67"/>
      <c r="EJ266" s="67"/>
    </row>
    <row r="267" spans="125:140" ht="13.5" x14ac:dyDescent="0.25">
      <c r="DU267" s="67"/>
      <c r="DV267" s="67"/>
      <c r="DW267" s="67"/>
      <c r="DX267" s="67"/>
      <c r="DY267" s="67"/>
      <c r="DZ267" s="67"/>
      <c r="EA267" s="67"/>
      <c r="EB267" s="67"/>
      <c r="EC267" s="67"/>
      <c r="ED267" s="67"/>
      <c r="EE267" s="67"/>
      <c r="EF267" s="67"/>
      <c r="EG267" s="67"/>
      <c r="EH267" s="67"/>
      <c r="EI267" s="67"/>
      <c r="EJ267" s="67"/>
    </row>
    <row r="268" spans="125:140" ht="13.5" x14ac:dyDescent="0.25">
      <c r="DU268" s="67"/>
      <c r="DV268" s="67"/>
      <c r="DW268" s="67"/>
      <c r="DX268" s="67"/>
      <c r="DY268" s="67"/>
      <c r="DZ268" s="67"/>
      <c r="EA268" s="67"/>
      <c r="EB268" s="67"/>
      <c r="EC268" s="67"/>
      <c r="ED268" s="67"/>
      <c r="EE268" s="67"/>
      <c r="EF268" s="67"/>
      <c r="EG268" s="67"/>
      <c r="EH268" s="67"/>
      <c r="EI268" s="67"/>
      <c r="EJ268" s="67"/>
    </row>
    <row r="269" spans="125:140" ht="13.5" x14ac:dyDescent="0.25">
      <c r="DU269" s="67"/>
      <c r="DV269" s="67"/>
      <c r="DW269" s="67"/>
      <c r="DX269" s="67"/>
      <c r="DY269" s="67"/>
      <c r="DZ269" s="67"/>
      <c r="EA269" s="67"/>
      <c r="EB269" s="67"/>
      <c r="EC269" s="67"/>
      <c r="ED269" s="67"/>
      <c r="EE269" s="67"/>
      <c r="EF269" s="67"/>
      <c r="EG269" s="67"/>
      <c r="EH269" s="67"/>
      <c r="EI269" s="67"/>
      <c r="EJ269" s="67"/>
    </row>
    <row r="270" spans="125:140" ht="13.5" x14ac:dyDescent="0.25">
      <c r="DU270" s="67"/>
      <c r="DV270" s="67"/>
      <c r="DW270" s="67"/>
      <c r="DX270" s="67"/>
      <c r="DY270" s="67"/>
      <c r="DZ270" s="67"/>
      <c r="EA270" s="67"/>
      <c r="EB270" s="67"/>
      <c r="EC270" s="67"/>
      <c r="ED270" s="67"/>
      <c r="EE270" s="67"/>
      <c r="EF270" s="67"/>
      <c r="EG270" s="67"/>
      <c r="EH270" s="67"/>
      <c r="EI270" s="67"/>
      <c r="EJ270" s="67"/>
    </row>
    <row r="271" spans="125:140" ht="13.5" x14ac:dyDescent="0.25">
      <c r="DU271" s="67"/>
      <c r="DV271" s="67"/>
      <c r="DW271" s="67"/>
      <c r="DX271" s="67"/>
      <c r="DY271" s="67"/>
      <c r="DZ271" s="67"/>
      <c r="EA271" s="67"/>
      <c r="EB271" s="67"/>
      <c r="EC271" s="67"/>
      <c r="ED271" s="67"/>
      <c r="EE271" s="67"/>
      <c r="EF271" s="67"/>
      <c r="EG271" s="67"/>
      <c r="EH271" s="67"/>
      <c r="EI271" s="67"/>
      <c r="EJ271" s="67"/>
    </row>
    <row r="272" spans="125:140" ht="13.5" x14ac:dyDescent="0.25">
      <c r="DU272" s="67"/>
      <c r="DV272" s="67"/>
      <c r="DW272" s="67"/>
      <c r="DX272" s="67"/>
      <c r="DY272" s="67"/>
      <c r="DZ272" s="67"/>
      <c r="EA272" s="67"/>
      <c r="EB272" s="67"/>
      <c r="EC272" s="67"/>
      <c r="ED272" s="67"/>
      <c r="EE272" s="67"/>
      <c r="EF272" s="67"/>
      <c r="EG272" s="67"/>
      <c r="EH272" s="67"/>
      <c r="EI272" s="67"/>
      <c r="EJ272" s="67"/>
    </row>
    <row r="273" spans="125:140" ht="13.5" x14ac:dyDescent="0.25">
      <c r="DU273" s="67"/>
      <c r="DV273" s="67"/>
      <c r="DW273" s="67"/>
      <c r="DX273" s="67"/>
      <c r="DY273" s="67"/>
      <c r="DZ273" s="67"/>
      <c r="EA273" s="67"/>
      <c r="EB273" s="67"/>
      <c r="EC273" s="67"/>
      <c r="ED273" s="67"/>
      <c r="EE273" s="67"/>
      <c r="EF273" s="67"/>
      <c r="EG273" s="67"/>
      <c r="EH273" s="67"/>
      <c r="EI273" s="67"/>
      <c r="EJ273" s="67"/>
    </row>
    <row r="274" spans="125:140" ht="13.5" x14ac:dyDescent="0.25">
      <c r="DU274" s="67"/>
      <c r="DV274" s="67"/>
      <c r="DW274" s="67"/>
      <c r="DX274" s="67"/>
      <c r="DY274" s="67"/>
      <c r="DZ274" s="67"/>
      <c r="EA274" s="67"/>
      <c r="EB274" s="67"/>
      <c r="EC274" s="67"/>
      <c r="ED274" s="67"/>
      <c r="EE274" s="67"/>
      <c r="EF274" s="67"/>
      <c r="EG274" s="67"/>
      <c r="EH274" s="67"/>
      <c r="EI274" s="67"/>
      <c r="EJ274" s="67"/>
    </row>
    <row r="275" spans="125:140" ht="13.5" x14ac:dyDescent="0.25">
      <c r="DU275" s="67"/>
      <c r="DV275" s="67"/>
      <c r="DW275" s="67"/>
      <c r="DX275" s="67"/>
      <c r="DY275" s="67"/>
      <c r="DZ275" s="67"/>
      <c r="EA275" s="67"/>
      <c r="EB275" s="67"/>
      <c r="EC275" s="67"/>
      <c r="ED275" s="67"/>
      <c r="EE275" s="67"/>
      <c r="EF275" s="67"/>
      <c r="EG275" s="67"/>
      <c r="EH275" s="67"/>
      <c r="EI275" s="67"/>
      <c r="EJ275" s="67"/>
    </row>
    <row r="276" spans="125:140" ht="13.5" x14ac:dyDescent="0.25">
      <c r="DU276" s="67"/>
      <c r="DV276" s="67"/>
      <c r="DW276" s="67"/>
      <c r="DX276" s="67"/>
      <c r="DY276" s="67"/>
      <c r="DZ276" s="67"/>
      <c r="EA276" s="67"/>
      <c r="EB276" s="67"/>
      <c r="EC276" s="67"/>
      <c r="ED276" s="67"/>
      <c r="EE276" s="67"/>
      <c r="EF276" s="67"/>
      <c r="EG276" s="67"/>
      <c r="EH276" s="67"/>
      <c r="EI276" s="67"/>
      <c r="EJ276" s="67"/>
    </row>
    <row r="277" spans="125:140" ht="13.5" x14ac:dyDescent="0.25">
      <c r="DU277" s="67"/>
      <c r="DV277" s="67"/>
      <c r="DW277" s="67"/>
      <c r="DX277" s="67"/>
      <c r="DY277" s="67"/>
      <c r="DZ277" s="67"/>
      <c r="EA277" s="67"/>
      <c r="EB277" s="67"/>
      <c r="EC277" s="67"/>
      <c r="ED277" s="67"/>
      <c r="EE277" s="67"/>
      <c r="EF277" s="67"/>
      <c r="EG277" s="67"/>
      <c r="EH277" s="67"/>
      <c r="EI277" s="67"/>
      <c r="EJ277" s="67"/>
    </row>
    <row r="278" spans="125:140" ht="13.5" x14ac:dyDescent="0.25">
      <c r="DU278" s="67"/>
      <c r="DV278" s="67"/>
      <c r="DW278" s="67"/>
      <c r="DX278" s="67"/>
      <c r="DY278" s="67"/>
      <c r="DZ278" s="67"/>
      <c r="EA278" s="67"/>
      <c r="EB278" s="67"/>
      <c r="EC278" s="67"/>
      <c r="ED278" s="67"/>
      <c r="EE278" s="67"/>
      <c r="EF278" s="67"/>
      <c r="EG278" s="67"/>
      <c r="EH278" s="67"/>
      <c r="EI278" s="67"/>
      <c r="EJ278" s="67"/>
    </row>
    <row r="279" spans="125:140" ht="13.5" x14ac:dyDescent="0.25">
      <c r="DU279" s="67"/>
      <c r="DV279" s="67"/>
      <c r="DW279" s="67"/>
      <c r="DX279" s="67"/>
      <c r="DY279" s="67"/>
      <c r="DZ279" s="67"/>
      <c r="EA279" s="67"/>
      <c r="EB279" s="67"/>
      <c r="EC279" s="67"/>
      <c r="ED279" s="67"/>
      <c r="EE279" s="67"/>
      <c r="EF279" s="67"/>
      <c r="EG279" s="67"/>
      <c r="EH279" s="67"/>
      <c r="EI279" s="67"/>
      <c r="EJ279" s="67"/>
    </row>
    <row r="280" spans="125:140" ht="13.5" x14ac:dyDescent="0.25">
      <c r="DU280" s="67"/>
      <c r="DV280" s="67"/>
      <c r="DW280" s="67"/>
      <c r="DX280" s="67"/>
      <c r="DY280" s="67"/>
      <c r="DZ280" s="67"/>
      <c r="EA280" s="67"/>
      <c r="EB280" s="67"/>
      <c r="EC280" s="67"/>
      <c r="ED280" s="67"/>
      <c r="EE280" s="67"/>
      <c r="EF280" s="67"/>
      <c r="EG280" s="67"/>
      <c r="EH280" s="67"/>
      <c r="EI280" s="67"/>
      <c r="EJ280" s="67"/>
    </row>
    <row r="281" spans="125:140" ht="13.5" x14ac:dyDescent="0.25">
      <c r="DU281" s="67"/>
      <c r="DV281" s="67"/>
      <c r="DW281" s="67"/>
      <c r="DX281" s="67"/>
      <c r="DY281" s="67"/>
      <c r="DZ281" s="67"/>
      <c r="EA281" s="67"/>
      <c r="EB281" s="67"/>
      <c r="EC281" s="67"/>
      <c r="ED281" s="67"/>
      <c r="EE281" s="67"/>
      <c r="EF281" s="67"/>
      <c r="EG281" s="67"/>
      <c r="EH281" s="67"/>
      <c r="EI281" s="67"/>
      <c r="EJ281" s="67"/>
    </row>
    <row r="282" spans="125:140" ht="13.5" x14ac:dyDescent="0.25">
      <c r="DU282" s="67"/>
      <c r="DV282" s="67"/>
      <c r="DW282" s="67"/>
      <c r="DX282" s="67"/>
      <c r="DY282" s="67"/>
      <c r="DZ282" s="67"/>
      <c r="EA282" s="67"/>
      <c r="EB282" s="67"/>
      <c r="EC282" s="67"/>
      <c r="ED282" s="67"/>
      <c r="EE282" s="67"/>
      <c r="EF282" s="67"/>
      <c r="EG282" s="67"/>
      <c r="EH282" s="67"/>
      <c r="EI282" s="67"/>
      <c r="EJ282" s="67"/>
    </row>
    <row r="283" spans="125:140" ht="13.5" x14ac:dyDescent="0.25">
      <c r="DU283" s="67"/>
      <c r="DV283" s="67"/>
      <c r="DW283" s="67"/>
      <c r="DX283" s="67"/>
      <c r="DY283" s="67"/>
      <c r="DZ283" s="67"/>
      <c r="EA283" s="67"/>
      <c r="EB283" s="67"/>
      <c r="EC283" s="67"/>
      <c r="ED283" s="67"/>
      <c r="EE283" s="67"/>
      <c r="EF283" s="67"/>
      <c r="EG283" s="67"/>
      <c r="EH283" s="67"/>
      <c r="EI283" s="67"/>
      <c r="EJ283" s="67"/>
    </row>
    <row r="284" spans="125:140" ht="13.5" x14ac:dyDescent="0.25">
      <c r="DU284" s="67"/>
      <c r="DV284" s="67"/>
      <c r="DW284" s="67"/>
      <c r="DX284" s="67"/>
      <c r="DY284" s="67"/>
      <c r="DZ284" s="67"/>
      <c r="EA284" s="67"/>
      <c r="EB284" s="67"/>
      <c r="EC284" s="67"/>
      <c r="ED284" s="67"/>
      <c r="EE284" s="67"/>
      <c r="EF284" s="67"/>
      <c r="EG284" s="67"/>
      <c r="EH284" s="67"/>
      <c r="EI284" s="67"/>
      <c r="EJ284" s="67"/>
    </row>
    <row r="285" spans="125:140" ht="13.5" x14ac:dyDescent="0.25">
      <c r="DU285" s="67"/>
      <c r="DV285" s="67"/>
      <c r="DW285" s="67"/>
      <c r="DX285" s="67"/>
      <c r="DY285" s="67"/>
      <c r="DZ285" s="67"/>
      <c r="EA285" s="67"/>
      <c r="EB285" s="67"/>
      <c r="EC285" s="67"/>
      <c r="ED285" s="67"/>
      <c r="EE285" s="67"/>
      <c r="EF285" s="67"/>
      <c r="EG285" s="67"/>
      <c r="EH285" s="67"/>
      <c r="EI285" s="67"/>
      <c r="EJ285" s="67"/>
    </row>
    <row r="286" spans="125:140" ht="13.5" x14ac:dyDescent="0.25">
      <c r="DU286" s="67"/>
      <c r="DV286" s="67"/>
      <c r="DW286" s="67"/>
      <c r="DX286" s="67"/>
      <c r="DY286" s="67"/>
      <c r="DZ286" s="67"/>
      <c r="EA286" s="67"/>
      <c r="EB286" s="67"/>
      <c r="EC286" s="67"/>
      <c r="ED286" s="67"/>
      <c r="EE286" s="67"/>
      <c r="EF286" s="67"/>
      <c r="EG286" s="67"/>
      <c r="EH286" s="67"/>
      <c r="EI286" s="67"/>
      <c r="EJ286" s="67"/>
    </row>
    <row r="287" spans="125:140" ht="13.5" x14ac:dyDescent="0.25">
      <c r="DU287" s="67"/>
      <c r="DV287" s="67"/>
      <c r="DW287" s="67"/>
      <c r="DX287" s="67"/>
      <c r="DY287" s="67"/>
      <c r="DZ287" s="67"/>
      <c r="EA287" s="67"/>
      <c r="EB287" s="67"/>
      <c r="EC287" s="67"/>
      <c r="ED287" s="67"/>
      <c r="EE287" s="67"/>
      <c r="EF287" s="67"/>
      <c r="EG287" s="67"/>
      <c r="EH287" s="67"/>
      <c r="EI287" s="67"/>
      <c r="EJ287" s="67"/>
    </row>
    <row r="288" spans="125:140" ht="13.5" x14ac:dyDescent="0.25">
      <c r="DU288" s="67"/>
      <c r="DV288" s="67"/>
      <c r="DW288" s="67"/>
      <c r="DX288" s="67"/>
      <c r="DY288" s="67"/>
      <c r="DZ288" s="67"/>
      <c r="EA288" s="67"/>
      <c r="EB288" s="67"/>
      <c r="EC288" s="67"/>
      <c r="ED288" s="67"/>
      <c r="EE288" s="67"/>
      <c r="EF288" s="67"/>
      <c r="EG288" s="67"/>
      <c r="EH288" s="67"/>
      <c r="EI288" s="67"/>
      <c r="EJ288" s="67"/>
    </row>
    <row r="289" spans="125:140" ht="13.5" x14ac:dyDescent="0.25">
      <c r="DU289" s="67"/>
      <c r="DV289" s="67"/>
      <c r="DW289" s="67"/>
      <c r="DX289" s="67"/>
      <c r="DY289" s="67"/>
      <c r="DZ289" s="67"/>
      <c r="EA289" s="67"/>
      <c r="EB289" s="67"/>
      <c r="EC289" s="67"/>
      <c r="ED289" s="67"/>
      <c r="EE289" s="67"/>
      <c r="EF289" s="67"/>
      <c r="EG289" s="67"/>
      <c r="EH289" s="67"/>
      <c r="EI289" s="67"/>
      <c r="EJ289" s="67"/>
    </row>
    <row r="290" spans="125:140" ht="13.5" x14ac:dyDescent="0.25">
      <c r="DU290" s="67"/>
      <c r="DV290" s="67"/>
      <c r="DW290" s="67"/>
      <c r="DX290" s="67"/>
      <c r="DY290" s="67"/>
      <c r="DZ290" s="67"/>
      <c r="EA290" s="67"/>
      <c r="EB290" s="67"/>
      <c r="EC290" s="67"/>
      <c r="ED290" s="67"/>
      <c r="EE290" s="67"/>
      <c r="EF290" s="67"/>
      <c r="EG290" s="67"/>
      <c r="EH290" s="67"/>
      <c r="EI290" s="67"/>
      <c r="EJ290" s="67"/>
    </row>
    <row r="291" spans="125:140" ht="13.5" x14ac:dyDescent="0.25">
      <c r="DU291" s="67"/>
      <c r="DV291" s="67"/>
      <c r="DW291" s="67"/>
      <c r="DX291" s="67"/>
      <c r="DY291" s="67"/>
      <c r="DZ291" s="67"/>
      <c r="EA291" s="67"/>
      <c r="EB291" s="67"/>
      <c r="EC291" s="67"/>
      <c r="ED291" s="67"/>
      <c r="EE291" s="67"/>
      <c r="EF291" s="67"/>
      <c r="EG291" s="67"/>
      <c r="EH291" s="67"/>
      <c r="EI291" s="67"/>
      <c r="EJ291" s="67"/>
    </row>
    <row r="292" spans="125:140" ht="13.5" x14ac:dyDescent="0.25">
      <c r="DU292" s="67"/>
      <c r="DV292" s="67"/>
      <c r="DW292" s="67"/>
      <c r="DX292" s="67"/>
      <c r="DY292" s="67"/>
      <c r="DZ292" s="67"/>
      <c r="EA292" s="67"/>
      <c r="EB292" s="67"/>
      <c r="EC292" s="67"/>
      <c r="ED292" s="67"/>
      <c r="EE292" s="67"/>
      <c r="EF292" s="67"/>
      <c r="EG292" s="67"/>
      <c r="EH292" s="67"/>
      <c r="EI292" s="67"/>
      <c r="EJ292" s="67"/>
    </row>
    <row r="293" spans="125:140" ht="13.5" x14ac:dyDescent="0.25">
      <c r="DU293" s="67"/>
      <c r="DV293" s="67"/>
      <c r="DW293" s="67"/>
      <c r="DX293" s="67"/>
      <c r="DY293" s="67"/>
      <c r="DZ293" s="67"/>
      <c r="EA293" s="67"/>
      <c r="EB293" s="67"/>
      <c r="EC293" s="67"/>
      <c r="ED293" s="67"/>
      <c r="EE293" s="67"/>
      <c r="EF293" s="67"/>
      <c r="EG293" s="67"/>
      <c r="EH293" s="67"/>
      <c r="EI293" s="67"/>
      <c r="EJ293" s="67"/>
    </row>
    <row r="294" spans="125:140" ht="13.5" x14ac:dyDescent="0.25">
      <c r="DU294" s="67"/>
      <c r="DV294" s="67"/>
      <c r="DW294" s="67"/>
      <c r="DX294" s="67"/>
      <c r="DY294" s="67"/>
      <c r="DZ294" s="67"/>
      <c r="EA294" s="67"/>
      <c r="EB294" s="67"/>
      <c r="EC294" s="67"/>
      <c r="ED294" s="67"/>
      <c r="EE294" s="67"/>
      <c r="EF294" s="67"/>
      <c r="EG294" s="67"/>
      <c r="EH294" s="67"/>
      <c r="EI294" s="67"/>
      <c r="EJ294" s="67"/>
    </row>
    <row r="295" spans="125:140" ht="13.5" x14ac:dyDescent="0.25">
      <c r="DU295" s="67"/>
      <c r="DV295" s="67"/>
      <c r="DW295" s="67"/>
      <c r="DX295" s="67"/>
      <c r="DY295" s="67"/>
      <c r="DZ295" s="67"/>
      <c r="EA295" s="67"/>
      <c r="EB295" s="67"/>
      <c r="EC295" s="67"/>
      <c r="ED295" s="67"/>
      <c r="EE295" s="67"/>
      <c r="EF295" s="67"/>
      <c r="EG295" s="67"/>
      <c r="EH295" s="67"/>
      <c r="EI295" s="67"/>
      <c r="EJ295" s="67"/>
    </row>
    <row r="296" spans="125:140" ht="13.5" x14ac:dyDescent="0.25">
      <c r="DU296" s="67"/>
      <c r="DV296" s="67"/>
      <c r="DW296" s="67"/>
      <c r="DX296" s="67"/>
      <c r="DY296" s="67"/>
      <c r="DZ296" s="67"/>
      <c r="EA296" s="67"/>
      <c r="EB296" s="67"/>
      <c r="EC296" s="67"/>
      <c r="ED296" s="67"/>
      <c r="EE296" s="67"/>
      <c r="EF296" s="67"/>
      <c r="EG296" s="67"/>
      <c r="EH296" s="67"/>
      <c r="EI296" s="67"/>
      <c r="EJ296" s="67"/>
    </row>
    <row r="297" spans="125:140" ht="13.5" x14ac:dyDescent="0.25">
      <c r="DU297" s="67"/>
      <c r="DV297" s="67"/>
      <c r="DW297" s="67"/>
      <c r="DX297" s="67"/>
      <c r="DY297" s="67"/>
      <c r="DZ297" s="67"/>
      <c r="EA297" s="67"/>
      <c r="EB297" s="67"/>
      <c r="EC297" s="67"/>
      <c r="ED297" s="67"/>
      <c r="EE297" s="67"/>
      <c r="EF297" s="67"/>
      <c r="EG297" s="67"/>
      <c r="EH297" s="67"/>
      <c r="EI297" s="67"/>
      <c r="EJ297" s="67"/>
    </row>
    <row r="298" spans="125:140" ht="13.5" x14ac:dyDescent="0.25">
      <c r="DU298" s="67"/>
      <c r="DV298" s="67"/>
      <c r="DW298" s="67"/>
      <c r="DX298" s="67"/>
      <c r="DY298" s="67"/>
      <c r="DZ298" s="67"/>
      <c r="EA298" s="67"/>
      <c r="EB298" s="67"/>
      <c r="EC298" s="67"/>
      <c r="ED298" s="67"/>
      <c r="EE298" s="67"/>
      <c r="EF298" s="67"/>
      <c r="EG298" s="67"/>
      <c r="EH298" s="67"/>
      <c r="EI298" s="67"/>
      <c r="EJ298" s="67"/>
    </row>
    <row r="299" spans="125:140" ht="13.5" x14ac:dyDescent="0.25">
      <c r="DU299" s="67"/>
      <c r="DV299" s="67"/>
      <c r="DW299" s="67"/>
      <c r="DX299" s="67"/>
      <c r="DY299" s="67"/>
      <c r="DZ299" s="67"/>
      <c r="EA299" s="67"/>
      <c r="EB299" s="67"/>
      <c r="EC299" s="67"/>
      <c r="ED299" s="67"/>
      <c r="EE299" s="67"/>
      <c r="EF299" s="67"/>
      <c r="EG299" s="67"/>
      <c r="EH299" s="67"/>
      <c r="EI299" s="67"/>
      <c r="EJ299" s="67"/>
    </row>
    <row r="300" spans="125:140" ht="13.5" x14ac:dyDescent="0.25">
      <c r="DU300" s="67"/>
      <c r="DV300" s="67"/>
      <c r="DW300" s="67"/>
      <c r="DX300" s="67"/>
      <c r="DY300" s="67"/>
      <c r="DZ300" s="67"/>
      <c r="EA300" s="67"/>
      <c r="EB300" s="67"/>
      <c r="EC300" s="67"/>
      <c r="ED300" s="67"/>
      <c r="EE300" s="67"/>
      <c r="EF300" s="67"/>
      <c r="EG300" s="67"/>
      <c r="EH300" s="67"/>
      <c r="EI300" s="67"/>
      <c r="EJ300" s="67"/>
    </row>
    <row r="301" spans="125:140" ht="13.5" x14ac:dyDescent="0.25">
      <c r="DU301" s="67"/>
      <c r="DV301" s="67"/>
      <c r="DW301" s="67"/>
      <c r="DX301" s="67"/>
      <c r="DY301" s="67"/>
      <c r="DZ301" s="67"/>
      <c r="EA301" s="67"/>
      <c r="EB301" s="67"/>
      <c r="EC301" s="67"/>
      <c r="ED301" s="67"/>
      <c r="EE301" s="67"/>
      <c r="EF301" s="67"/>
      <c r="EG301" s="67"/>
      <c r="EH301" s="67"/>
      <c r="EI301" s="67"/>
      <c r="EJ301" s="67"/>
    </row>
    <row r="302" spans="125:140" ht="13.5" x14ac:dyDescent="0.25">
      <c r="DU302" s="67"/>
      <c r="DV302" s="67"/>
      <c r="DW302" s="67"/>
      <c r="DX302" s="67"/>
      <c r="DY302" s="67"/>
      <c r="DZ302" s="67"/>
      <c r="EA302" s="67"/>
      <c r="EB302" s="67"/>
      <c r="EC302" s="67"/>
      <c r="ED302" s="67"/>
      <c r="EE302" s="67"/>
      <c r="EF302" s="67"/>
      <c r="EG302" s="67"/>
      <c r="EH302" s="67"/>
      <c r="EI302" s="67"/>
      <c r="EJ302" s="67"/>
    </row>
    <row r="303" spans="125:140" ht="13.5" x14ac:dyDescent="0.25">
      <c r="DU303" s="67"/>
      <c r="DV303" s="67"/>
      <c r="DW303" s="67"/>
      <c r="DX303" s="67"/>
      <c r="DY303" s="67"/>
      <c r="DZ303" s="67"/>
      <c r="EA303" s="67"/>
      <c r="EB303" s="67"/>
      <c r="EC303" s="67"/>
      <c r="ED303" s="67"/>
      <c r="EE303" s="67"/>
      <c r="EF303" s="67"/>
      <c r="EG303" s="67"/>
      <c r="EH303" s="67"/>
      <c r="EI303" s="67"/>
      <c r="EJ303" s="67"/>
    </row>
    <row r="304" spans="125:140" ht="13.5" x14ac:dyDescent="0.25">
      <c r="DU304" s="67"/>
      <c r="DV304" s="67"/>
      <c r="DW304" s="67"/>
      <c r="DX304" s="67"/>
      <c r="DY304" s="67"/>
      <c r="DZ304" s="67"/>
      <c r="EA304" s="67"/>
      <c r="EB304" s="67"/>
      <c r="EC304" s="67"/>
      <c r="ED304" s="67"/>
      <c r="EE304" s="67"/>
      <c r="EF304" s="67"/>
      <c r="EG304" s="67"/>
      <c r="EH304" s="67"/>
      <c r="EI304" s="67"/>
      <c r="EJ304" s="67"/>
    </row>
    <row r="305" spans="125:140" ht="13.5" x14ac:dyDescent="0.25">
      <c r="DU305" s="67"/>
      <c r="DV305" s="67"/>
      <c r="DW305" s="67"/>
      <c r="DX305" s="67"/>
      <c r="DY305" s="67"/>
      <c r="DZ305" s="67"/>
      <c r="EA305" s="67"/>
      <c r="EB305" s="67"/>
      <c r="EC305" s="67"/>
      <c r="ED305" s="67"/>
      <c r="EE305" s="67"/>
      <c r="EF305" s="67"/>
      <c r="EG305" s="67"/>
      <c r="EH305" s="67"/>
      <c r="EI305" s="67"/>
      <c r="EJ305" s="67"/>
    </row>
    <row r="306" spans="125:140" ht="13.5" x14ac:dyDescent="0.25">
      <c r="DU306" s="67"/>
      <c r="DV306" s="67"/>
      <c r="DW306" s="67"/>
      <c r="DX306" s="67"/>
      <c r="DY306" s="67"/>
      <c r="DZ306" s="67"/>
      <c r="EA306" s="67"/>
      <c r="EB306" s="67"/>
      <c r="EC306" s="67"/>
      <c r="ED306" s="67"/>
      <c r="EE306" s="67"/>
      <c r="EF306" s="67"/>
      <c r="EG306" s="67"/>
      <c r="EH306" s="67"/>
      <c r="EI306" s="67"/>
      <c r="EJ306" s="67"/>
    </row>
    <row r="307" spans="125:140" ht="13.5" x14ac:dyDescent="0.25">
      <c r="DU307" s="67"/>
      <c r="DV307" s="67"/>
      <c r="DW307" s="67"/>
      <c r="DX307" s="67"/>
      <c r="DY307" s="67"/>
      <c r="DZ307" s="67"/>
      <c r="EA307" s="67"/>
      <c r="EB307" s="67"/>
      <c r="EC307" s="67"/>
      <c r="ED307" s="67"/>
      <c r="EE307" s="67"/>
      <c r="EF307" s="67"/>
      <c r="EG307" s="67"/>
      <c r="EH307" s="67"/>
      <c r="EI307" s="67"/>
      <c r="EJ307" s="67"/>
    </row>
    <row r="308" spans="125:140" ht="13.5" x14ac:dyDescent="0.25">
      <c r="DU308" s="67"/>
      <c r="DV308" s="67"/>
      <c r="DW308" s="67"/>
      <c r="DX308" s="67"/>
      <c r="DY308" s="67"/>
      <c r="DZ308" s="67"/>
      <c r="EA308" s="67"/>
      <c r="EB308" s="67"/>
      <c r="EC308" s="67"/>
      <c r="ED308" s="67"/>
      <c r="EE308" s="67"/>
      <c r="EF308" s="67"/>
      <c r="EG308" s="67"/>
      <c r="EH308" s="67"/>
      <c r="EI308" s="67"/>
      <c r="EJ308" s="67"/>
    </row>
    <row r="309" spans="125:140" ht="13.5" x14ac:dyDescent="0.25">
      <c r="DU309" s="67"/>
      <c r="DV309" s="67"/>
      <c r="DW309" s="67"/>
      <c r="DX309" s="67"/>
      <c r="DY309" s="67"/>
      <c r="DZ309" s="67"/>
      <c r="EA309" s="67"/>
      <c r="EB309" s="67"/>
      <c r="EC309" s="67"/>
      <c r="ED309" s="67"/>
      <c r="EE309" s="67"/>
      <c r="EF309" s="67"/>
      <c r="EG309" s="67"/>
      <c r="EH309" s="67"/>
      <c r="EI309" s="67"/>
      <c r="EJ309" s="67"/>
    </row>
    <row r="310" spans="125:140" ht="13.5" x14ac:dyDescent="0.25">
      <c r="DU310" s="67"/>
      <c r="DV310" s="67"/>
      <c r="DW310" s="67"/>
      <c r="DX310" s="67"/>
      <c r="DY310" s="67"/>
      <c r="DZ310" s="67"/>
      <c r="EA310" s="67"/>
      <c r="EB310" s="67"/>
      <c r="EC310" s="67"/>
      <c r="ED310" s="67"/>
      <c r="EE310" s="67"/>
      <c r="EF310" s="67"/>
      <c r="EG310" s="67"/>
      <c r="EH310" s="67"/>
      <c r="EI310" s="67"/>
      <c r="EJ310" s="67"/>
    </row>
    <row r="311" spans="125:140" ht="13.5" x14ac:dyDescent="0.25">
      <c r="DU311" s="67"/>
      <c r="DV311" s="67"/>
      <c r="DW311" s="67"/>
      <c r="DX311" s="67"/>
      <c r="DY311" s="67"/>
      <c r="DZ311" s="67"/>
      <c r="EA311" s="67"/>
      <c r="EB311" s="67"/>
      <c r="EC311" s="67"/>
      <c r="ED311" s="67"/>
      <c r="EE311" s="67"/>
      <c r="EF311" s="67"/>
      <c r="EG311" s="67"/>
      <c r="EH311" s="67"/>
      <c r="EI311" s="67"/>
      <c r="EJ311" s="67"/>
    </row>
    <row r="312" spans="125:140" ht="13.5" x14ac:dyDescent="0.25">
      <c r="DU312" s="67"/>
      <c r="DV312" s="67"/>
      <c r="DW312" s="67"/>
      <c r="DX312" s="67"/>
      <c r="DY312" s="67"/>
      <c r="DZ312" s="67"/>
      <c r="EA312" s="67"/>
      <c r="EB312" s="67"/>
      <c r="EC312" s="67"/>
      <c r="ED312" s="67"/>
      <c r="EE312" s="67"/>
      <c r="EF312" s="67"/>
      <c r="EG312" s="67"/>
      <c r="EH312" s="67"/>
      <c r="EI312" s="67"/>
      <c r="EJ312" s="67"/>
    </row>
    <row r="313" spans="125:140" ht="13.5" x14ac:dyDescent="0.25">
      <c r="DU313" s="67"/>
      <c r="DV313" s="67"/>
      <c r="DW313" s="67"/>
      <c r="DX313" s="67"/>
      <c r="DY313" s="67"/>
      <c r="DZ313" s="67"/>
      <c r="EA313" s="67"/>
      <c r="EB313" s="67"/>
      <c r="EC313" s="67"/>
      <c r="ED313" s="67"/>
      <c r="EE313" s="67"/>
      <c r="EF313" s="67"/>
      <c r="EG313" s="67"/>
      <c r="EH313" s="67"/>
      <c r="EI313" s="67"/>
      <c r="EJ313" s="67"/>
    </row>
    <row r="314" spans="125:140" ht="13.5" x14ac:dyDescent="0.25">
      <c r="DU314" s="67"/>
      <c r="DV314" s="67"/>
      <c r="DW314" s="67"/>
      <c r="DX314" s="67"/>
      <c r="DY314" s="67"/>
      <c r="DZ314" s="67"/>
      <c r="EA314" s="67"/>
      <c r="EB314" s="67"/>
      <c r="EC314" s="67"/>
      <c r="ED314" s="67"/>
      <c r="EE314" s="67"/>
      <c r="EF314" s="67"/>
      <c r="EG314" s="67"/>
      <c r="EH314" s="67"/>
      <c r="EI314" s="67"/>
      <c r="EJ314" s="67"/>
    </row>
    <row r="315" spans="125:140" ht="13.5" x14ac:dyDescent="0.25">
      <c r="DU315" s="67"/>
      <c r="DV315" s="67"/>
      <c r="DW315" s="67"/>
      <c r="DX315" s="67"/>
      <c r="DY315" s="67"/>
      <c r="DZ315" s="67"/>
      <c r="EA315" s="67"/>
      <c r="EB315" s="67"/>
      <c r="EC315" s="67"/>
      <c r="ED315" s="67"/>
      <c r="EE315" s="67"/>
      <c r="EF315" s="67"/>
      <c r="EG315" s="67"/>
      <c r="EH315" s="67"/>
      <c r="EI315" s="67"/>
      <c r="EJ315" s="67"/>
    </row>
    <row r="316" spans="125:140" ht="13.5" x14ac:dyDescent="0.25">
      <c r="DU316" s="67"/>
      <c r="DV316" s="67"/>
      <c r="DW316" s="67"/>
      <c r="DX316" s="67"/>
      <c r="DY316" s="67"/>
      <c r="DZ316" s="67"/>
      <c r="EA316" s="67"/>
      <c r="EB316" s="67"/>
      <c r="EC316" s="67"/>
      <c r="ED316" s="67"/>
      <c r="EE316" s="67"/>
      <c r="EF316" s="67"/>
      <c r="EG316" s="67"/>
      <c r="EH316" s="67"/>
      <c r="EI316" s="67"/>
      <c r="EJ316" s="67"/>
    </row>
    <row r="317" spans="125:140" ht="13.5" x14ac:dyDescent="0.25">
      <c r="DU317" s="67"/>
      <c r="DV317" s="67"/>
      <c r="DW317" s="67"/>
      <c r="DX317" s="67"/>
      <c r="DY317" s="67"/>
      <c r="DZ317" s="67"/>
      <c r="EA317" s="67"/>
      <c r="EB317" s="67"/>
      <c r="EC317" s="67"/>
      <c r="ED317" s="67"/>
      <c r="EE317" s="67"/>
      <c r="EF317" s="67"/>
      <c r="EG317" s="67"/>
      <c r="EH317" s="67"/>
      <c r="EI317" s="67"/>
      <c r="EJ317" s="67"/>
    </row>
    <row r="318" spans="125:140" ht="13.5" x14ac:dyDescent="0.25">
      <c r="DU318" s="67"/>
      <c r="DV318" s="67"/>
      <c r="DW318" s="67"/>
      <c r="DX318" s="67"/>
      <c r="DY318" s="67"/>
      <c r="DZ318" s="67"/>
      <c r="EA318" s="67"/>
      <c r="EB318" s="67"/>
      <c r="EC318" s="67"/>
      <c r="ED318" s="67"/>
      <c r="EE318" s="67"/>
      <c r="EF318" s="67"/>
      <c r="EG318" s="67"/>
      <c r="EH318" s="67"/>
      <c r="EI318" s="67"/>
      <c r="EJ318" s="67"/>
    </row>
    <row r="319" spans="125:140" ht="13.5" x14ac:dyDescent="0.25">
      <c r="DU319" s="67"/>
      <c r="DV319" s="67"/>
      <c r="DW319" s="67"/>
      <c r="DX319" s="67"/>
      <c r="DY319" s="67"/>
      <c r="DZ319" s="67"/>
      <c r="EA319" s="67"/>
      <c r="EB319" s="67"/>
      <c r="EC319" s="67"/>
      <c r="ED319" s="67"/>
      <c r="EE319" s="67"/>
      <c r="EF319" s="67"/>
      <c r="EG319" s="67"/>
      <c r="EH319" s="67"/>
      <c r="EI319" s="67"/>
      <c r="EJ319" s="67"/>
    </row>
    <row r="320" spans="125:140" ht="13.5" x14ac:dyDescent="0.25">
      <c r="DU320" s="67"/>
      <c r="DV320" s="67"/>
      <c r="DW320" s="67"/>
      <c r="DX320" s="67"/>
      <c r="DY320" s="67"/>
      <c r="DZ320" s="67"/>
      <c r="EA320" s="67"/>
      <c r="EB320" s="67"/>
      <c r="EC320" s="67"/>
      <c r="ED320" s="67"/>
      <c r="EE320" s="67"/>
      <c r="EF320" s="67"/>
      <c r="EG320" s="67"/>
      <c r="EH320" s="67"/>
      <c r="EI320" s="67"/>
      <c r="EJ320" s="67"/>
    </row>
    <row r="321" spans="125:140" ht="13.5" x14ac:dyDescent="0.25">
      <c r="DU321" s="67"/>
      <c r="DV321" s="67"/>
      <c r="DW321" s="67"/>
      <c r="DX321" s="67"/>
      <c r="DY321" s="67"/>
      <c r="DZ321" s="67"/>
      <c r="EA321" s="67"/>
      <c r="EB321" s="67"/>
      <c r="EC321" s="67"/>
      <c r="ED321" s="67"/>
      <c r="EE321" s="67"/>
      <c r="EF321" s="67"/>
      <c r="EG321" s="67"/>
      <c r="EH321" s="67"/>
      <c r="EI321" s="67"/>
      <c r="EJ321" s="67"/>
    </row>
    <row r="322" spans="125:140" ht="13.5" x14ac:dyDescent="0.25">
      <c r="DU322" s="67"/>
      <c r="DV322" s="67"/>
      <c r="DW322" s="67"/>
      <c r="DX322" s="67"/>
      <c r="DY322" s="67"/>
      <c r="DZ322" s="67"/>
      <c r="EA322" s="67"/>
      <c r="EB322" s="67"/>
      <c r="EC322" s="67"/>
      <c r="ED322" s="67"/>
      <c r="EE322" s="67"/>
      <c r="EF322" s="67"/>
      <c r="EG322" s="67"/>
      <c r="EH322" s="67"/>
      <c r="EI322" s="67"/>
      <c r="EJ322" s="67"/>
    </row>
    <row r="323" spans="125:140" ht="13.5" x14ac:dyDescent="0.25">
      <c r="DU323" s="67"/>
      <c r="DV323" s="67"/>
      <c r="DW323" s="67"/>
      <c r="DX323" s="67"/>
      <c r="DY323" s="67"/>
      <c r="DZ323" s="67"/>
      <c r="EA323" s="67"/>
      <c r="EB323" s="67"/>
      <c r="EC323" s="67"/>
      <c r="ED323" s="67"/>
      <c r="EE323" s="67"/>
      <c r="EF323" s="67"/>
      <c r="EG323" s="67"/>
      <c r="EH323" s="67"/>
      <c r="EI323" s="67"/>
      <c r="EJ323" s="67"/>
    </row>
    <row r="324" spans="125:140" ht="13.5" x14ac:dyDescent="0.25">
      <c r="DU324" s="67"/>
      <c r="DV324" s="67"/>
      <c r="DW324" s="67"/>
      <c r="DX324" s="67"/>
      <c r="DY324" s="67"/>
      <c r="DZ324" s="67"/>
      <c r="EA324" s="67"/>
      <c r="EB324" s="67"/>
      <c r="EC324" s="67"/>
      <c r="ED324" s="67"/>
      <c r="EE324" s="67"/>
      <c r="EF324" s="67"/>
      <c r="EG324" s="67"/>
      <c r="EH324" s="67"/>
      <c r="EI324" s="67"/>
      <c r="EJ324" s="67"/>
    </row>
    <row r="325" spans="125:140" ht="13.5" x14ac:dyDescent="0.25">
      <c r="DU325" s="67"/>
      <c r="DV325" s="67"/>
      <c r="DW325" s="67"/>
      <c r="DX325" s="67"/>
      <c r="DY325" s="67"/>
      <c r="DZ325" s="67"/>
      <c r="EA325" s="67"/>
      <c r="EB325" s="67"/>
      <c r="EC325" s="67"/>
      <c r="ED325" s="67"/>
      <c r="EE325" s="67"/>
      <c r="EF325" s="67"/>
      <c r="EG325" s="67"/>
      <c r="EH325" s="67"/>
      <c r="EI325" s="67"/>
      <c r="EJ325" s="67"/>
    </row>
    <row r="326" spans="125:140" ht="13.5" x14ac:dyDescent="0.25">
      <c r="DU326" s="67"/>
      <c r="DV326" s="67"/>
      <c r="DW326" s="67"/>
      <c r="DX326" s="67"/>
      <c r="DY326" s="67"/>
      <c r="DZ326" s="67"/>
      <c r="EA326" s="67"/>
      <c r="EB326" s="67"/>
      <c r="EC326" s="67"/>
      <c r="ED326" s="67"/>
      <c r="EE326" s="67"/>
      <c r="EF326" s="67"/>
      <c r="EG326" s="67"/>
      <c r="EH326" s="67"/>
      <c r="EI326" s="67"/>
      <c r="EJ326" s="67"/>
    </row>
    <row r="327" spans="125:140" ht="13.5" x14ac:dyDescent="0.25">
      <c r="DU327" s="67"/>
      <c r="DV327" s="67"/>
      <c r="DW327" s="67"/>
      <c r="DX327" s="67"/>
      <c r="DY327" s="67"/>
      <c r="DZ327" s="67"/>
      <c r="EA327" s="67"/>
      <c r="EB327" s="67"/>
      <c r="EC327" s="67"/>
      <c r="ED327" s="67"/>
      <c r="EE327" s="67"/>
      <c r="EF327" s="67"/>
      <c r="EG327" s="67"/>
      <c r="EH327" s="67"/>
      <c r="EI327" s="67"/>
      <c r="EJ327" s="67"/>
    </row>
    <row r="328" spans="125:140" ht="13.5" x14ac:dyDescent="0.25">
      <c r="DU328" s="67"/>
      <c r="DV328" s="67"/>
      <c r="DW328" s="67"/>
      <c r="DX328" s="67"/>
      <c r="DY328" s="67"/>
      <c r="DZ328" s="67"/>
      <c r="EA328" s="67"/>
      <c r="EB328" s="67"/>
      <c r="EC328" s="67"/>
      <c r="ED328" s="67"/>
      <c r="EE328" s="67"/>
      <c r="EF328" s="67"/>
      <c r="EG328" s="67"/>
      <c r="EH328" s="67"/>
      <c r="EI328" s="67"/>
      <c r="EJ328" s="67"/>
    </row>
    <row r="329" spans="125:140" ht="13.5" x14ac:dyDescent="0.25">
      <c r="DU329" s="67"/>
      <c r="DV329" s="67"/>
      <c r="DW329" s="67"/>
      <c r="DX329" s="67"/>
      <c r="DY329" s="67"/>
      <c r="DZ329" s="67"/>
      <c r="EA329" s="67"/>
      <c r="EB329" s="67"/>
      <c r="EC329" s="67"/>
      <c r="ED329" s="67"/>
      <c r="EE329" s="67"/>
      <c r="EF329" s="67"/>
      <c r="EG329" s="67"/>
      <c r="EH329" s="67"/>
      <c r="EI329" s="67"/>
      <c r="EJ329" s="67"/>
    </row>
    <row r="330" spans="125:140" ht="13.5" x14ac:dyDescent="0.25">
      <c r="DU330" s="67"/>
      <c r="DV330" s="67"/>
      <c r="DW330" s="67"/>
      <c r="DX330" s="67"/>
      <c r="DY330" s="67"/>
      <c r="DZ330" s="67"/>
      <c r="EA330" s="67"/>
      <c r="EB330" s="67"/>
      <c r="EC330" s="67"/>
      <c r="ED330" s="67"/>
      <c r="EE330" s="67"/>
      <c r="EF330" s="67"/>
      <c r="EG330" s="67"/>
      <c r="EH330" s="67"/>
      <c r="EI330" s="67"/>
      <c r="EJ330" s="67"/>
    </row>
    <row r="331" spans="125:140" ht="13.5" x14ac:dyDescent="0.25">
      <c r="DU331" s="67"/>
      <c r="DV331" s="67"/>
      <c r="DW331" s="67"/>
      <c r="DX331" s="67"/>
      <c r="DY331" s="67"/>
      <c r="DZ331" s="67"/>
      <c r="EA331" s="67"/>
      <c r="EB331" s="67"/>
      <c r="EC331" s="67"/>
      <c r="ED331" s="67"/>
      <c r="EE331" s="67"/>
      <c r="EF331" s="67"/>
      <c r="EG331" s="67"/>
      <c r="EH331" s="67"/>
      <c r="EI331" s="67"/>
      <c r="EJ331" s="67"/>
    </row>
    <row r="332" spans="125:140" ht="13.5" x14ac:dyDescent="0.25">
      <c r="DU332" s="67"/>
      <c r="DV332" s="67"/>
      <c r="DW332" s="67"/>
      <c r="DX332" s="67"/>
      <c r="DY332" s="67"/>
      <c r="DZ332" s="67"/>
      <c r="EA332" s="67"/>
      <c r="EB332" s="67"/>
      <c r="EC332" s="67"/>
      <c r="ED332" s="67"/>
      <c r="EE332" s="67"/>
      <c r="EF332" s="67"/>
      <c r="EG332" s="67"/>
      <c r="EH332" s="67"/>
      <c r="EI332" s="67"/>
      <c r="EJ332" s="67"/>
    </row>
    <row r="333" spans="125:140" ht="13.5" x14ac:dyDescent="0.25">
      <c r="DU333" s="67"/>
      <c r="DV333" s="67"/>
      <c r="DW333" s="67"/>
      <c r="DX333" s="67"/>
      <c r="DY333" s="67"/>
      <c r="DZ333" s="67"/>
      <c r="EA333" s="67"/>
      <c r="EB333" s="67"/>
      <c r="EC333" s="67"/>
      <c r="ED333" s="67"/>
      <c r="EE333" s="67"/>
      <c r="EF333" s="67"/>
      <c r="EG333" s="67"/>
      <c r="EH333" s="67"/>
      <c r="EI333" s="67"/>
      <c r="EJ333" s="67"/>
    </row>
    <row r="334" spans="125:140" ht="13.5" x14ac:dyDescent="0.25">
      <c r="DU334" s="67"/>
      <c r="DV334" s="67"/>
      <c r="DW334" s="67"/>
      <c r="DX334" s="67"/>
      <c r="DY334" s="67"/>
      <c r="DZ334" s="67"/>
      <c r="EA334" s="67"/>
      <c r="EB334" s="67"/>
      <c r="EC334" s="67"/>
      <c r="ED334" s="67"/>
      <c r="EE334" s="67"/>
      <c r="EF334" s="67"/>
      <c r="EG334" s="67"/>
      <c r="EH334" s="67"/>
      <c r="EI334" s="67"/>
      <c r="EJ334" s="67"/>
    </row>
    <row r="335" spans="125:140" ht="13.5" x14ac:dyDescent="0.25">
      <c r="DU335" s="67"/>
      <c r="DV335" s="67"/>
      <c r="DW335" s="67"/>
      <c r="DX335" s="67"/>
      <c r="DY335" s="67"/>
      <c r="DZ335" s="67"/>
      <c r="EA335" s="67"/>
      <c r="EB335" s="67"/>
      <c r="EC335" s="67"/>
      <c r="ED335" s="67"/>
      <c r="EE335" s="67"/>
      <c r="EF335" s="67"/>
      <c r="EG335" s="67"/>
      <c r="EH335" s="67"/>
      <c r="EI335" s="67"/>
      <c r="EJ335" s="67"/>
    </row>
    <row r="336" spans="125:140" ht="13.5" x14ac:dyDescent="0.25">
      <c r="DU336" s="67"/>
      <c r="DV336" s="67"/>
      <c r="DW336" s="67"/>
      <c r="DX336" s="67"/>
      <c r="DY336" s="67"/>
      <c r="DZ336" s="67"/>
      <c r="EA336" s="67"/>
      <c r="EB336" s="67"/>
      <c r="EC336" s="67"/>
      <c r="ED336" s="67"/>
      <c r="EE336" s="67"/>
      <c r="EF336" s="67"/>
      <c r="EG336" s="67"/>
      <c r="EH336" s="67"/>
      <c r="EI336" s="67"/>
      <c r="EJ336" s="67"/>
    </row>
    <row r="337" spans="125:140" ht="13.5" x14ac:dyDescent="0.25">
      <c r="DU337" s="67"/>
      <c r="DV337" s="67"/>
      <c r="DW337" s="67"/>
      <c r="DX337" s="67"/>
      <c r="DY337" s="67"/>
      <c r="DZ337" s="67"/>
      <c r="EA337" s="67"/>
      <c r="EB337" s="67"/>
      <c r="EC337" s="67"/>
      <c r="ED337" s="67"/>
      <c r="EE337" s="67"/>
      <c r="EF337" s="67"/>
      <c r="EG337" s="67"/>
      <c r="EH337" s="67"/>
      <c r="EI337" s="67"/>
      <c r="EJ337" s="67"/>
    </row>
    <row r="338" spans="125:140" ht="13.5" x14ac:dyDescent="0.25">
      <c r="DU338" s="67"/>
      <c r="DV338" s="67"/>
      <c r="DW338" s="67"/>
      <c r="DX338" s="67"/>
      <c r="DY338" s="67"/>
      <c r="DZ338" s="67"/>
      <c r="EA338" s="67"/>
      <c r="EB338" s="67"/>
      <c r="EC338" s="67"/>
      <c r="ED338" s="67"/>
      <c r="EE338" s="67"/>
      <c r="EF338" s="67"/>
      <c r="EG338" s="67"/>
      <c r="EH338" s="67"/>
      <c r="EI338" s="67"/>
      <c r="EJ338" s="67"/>
    </row>
    <row r="339" spans="125:140" ht="13.5" x14ac:dyDescent="0.25">
      <c r="DU339" s="67"/>
      <c r="DV339" s="67"/>
      <c r="DW339" s="67"/>
      <c r="DX339" s="67"/>
      <c r="DY339" s="67"/>
      <c r="DZ339" s="67"/>
      <c r="EA339" s="67"/>
      <c r="EB339" s="67"/>
      <c r="EC339" s="67"/>
      <c r="ED339" s="67"/>
      <c r="EE339" s="67"/>
      <c r="EF339" s="67"/>
      <c r="EG339" s="67"/>
      <c r="EH339" s="67"/>
      <c r="EI339" s="67"/>
      <c r="EJ339" s="67"/>
    </row>
    <row r="340" spans="125:140" ht="13.5" x14ac:dyDescent="0.25">
      <c r="DU340" s="67"/>
      <c r="DV340" s="67"/>
      <c r="DW340" s="67"/>
      <c r="DX340" s="67"/>
      <c r="DY340" s="67"/>
      <c r="DZ340" s="67"/>
      <c r="EA340" s="67"/>
      <c r="EB340" s="67"/>
      <c r="EC340" s="67"/>
      <c r="ED340" s="67"/>
      <c r="EE340" s="67"/>
      <c r="EF340" s="67"/>
      <c r="EG340" s="67"/>
      <c r="EH340" s="67"/>
      <c r="EI340" s="67"/>
      <c r="EJ340" s="67"/>
    </row>
    <row r="341" spans="125:140" ht="13.5" x14ac:dyDescent="0.25">
      <c r="DU341" s="67"/>
      <c r="DV341" s="67"/>
      <c r="DW341" s="67"/>
      <c r="DX341" s="67"/>
      <c r="DY341" s="67"/>
      <c r="DZ341" s="67"/>
      <c r="EA341" s="67"/>
      <c r="EB341" s="67"/>
      <c r="EC341" s="67"/>
      <c r="ED341" s="67"/>
      <c r="EE341" s="67"/>
      <c r="EF341" s="67"/>
      <c r="EG341" s="67"/>
      <c r="EH341" s="67"/>
      <c r="EI341" s="67"/>
      <c r="EJ341" s="67"/>
    </row>
    <row r="342" spans="125:140" ht="13.5" x14ac:dyDescent="0.25">
      <c r="DU342" s="67"/>
      <c r="DV342" s="67"/>
      <c r="DW342" s="67"/>
      <c r="DX342" s="67"/>
      <c r="DY342" s="67"/>
      <c r="DZ342" s="67"/>
      <c r="EA342" s="67"/>
      <c r="EB342" s="67"/>
      <c r="EC342" s="67"/>
      <c r="ED342" s="67"/>
      <c r="EE342" s="67"/>
      <c r="EF342" s="67"/>
      <c r="EG342" s="67"/>
      <c r="EH342" s="67"/>
      <c r="EI342" s="67"/>
      <c r="EJ342" s="67"/>
    </row>
    <row r="343" spans="125:140" ht="13.5" x14ac:dyDescent="0.25">
      <c r="DU343" s="67"/>
      <c r="DV343" s="67"/>
      <c r="DW343" s="67"/>
      <c r="DX343" s="67"/>
      <c r="DY343" s="67"/>
      <c r="DZ343" s="67"/>
      <c r="EA343" s="67"/>
      <c r="EB343" s="67"/>
      <c r="EC343" s="67"/>
      <c r="ED343" s="67"/>
      <c r="EE343" s="67"/>
      <c r="EF343" s="67"/>
      <c r="EG343" s="67"/>
      <c r="EH343" s="67"/>
      <c r="EI343" s="67"/>
      <c r="EJ343" s="67"/>
    </row>
    <row r="344" spans="125:140" ht="13.5" x14ac:dyDescent="0.25">
      <c r="DU344" s="67"/>
      <c r="DV344" s="67"/>
      <c r="DW344" s="67"/>
      <c r="DX344" s="67"/>
      <c r="DY344" s="67"/>
      <c r="DZ344" s="67"/>
      <c r="EA344" s="67"/>
      <c r="EB344" s="67"/>
      <c r="EC344" s="67"/>
      <c r="ED344" s="67"/>
      <c r="EE344" s="67"/>
      <c r="EF344" s="67"/>
      <c r="EG344" s="67"/>
      <c r="EH344" s="67"/>
      <c r="EI344" s="67"/>
      <c r="EJ344" s="67"/>
    </row>
    <row r="345" spans="125:140" ht="13.5" x14ac:dyDescent="0.25">
      <c r="DU345" s="67"/>
      <c r="DV345" s="67"/>
      <c r="DW345" s="67"/>
      <c r="DX345" s="67"/>
      <c r="DY345" s="67"/>
      <c r="DZ345" s="67"/>
      <c r="EA345" s="67"/>
      <c r="EB345" s="67"/>
      <c r="EC345" s="67"/>
      <c r="ED345" s="67"/>
      <c r="EE345" s="67"/>
      <c r="EF345" s="67"/>
      <c r="EG345" s="67"/>
      <c r="EH345" s="67"/>
      <c r="EI345" s="67"/>
      <c r="EJ345" s="67"/>
    </row>
    <row r="346" spans="125:140" ht="13.5" x14ac:dyDescent="0.25">
      <c r="DU346" s="67"/>
      <c r="DV346" s="67"/>
      <c r="DW346" s="67"/>
      <c r="DX346" s="67"/>
      <c r="DY346" s="67"/>
      <c r="DZ346" s="67"/>
      <c r="EA346" s="67"/>
      <c r="EB346" s="67"/>
      <c r="EC346" s="67"/>
      <c r="ED346" s="67"/>
      <c r="EE346" s="67"/>
      <c r="EF346" s="67"/>
      <c r="EG346" s="67"/>
      <c r="EH346" s="67"/>
      <c r="EI346" s="67"/>
      <c r="EJ346" s="67"/>
    </row>
    <row r="347" spans="125:140" ht="13.5" x14ac:dyDescent="0.25">
      <c r="DU347" s="67"/>
      <c r="DV347" s="67"/>
      <c r="DW347" s="67"/>
      <c r="DX347" s="67"/>
      <c r="DY347" s="67"/>
      <c r="DZ347" s="67"/>
      <c r="EA347" s="67"/>
      <c r="EB347" s="67"/>
      <c r="EC347" s="67"/>
      <c r="ED347" s="67"/>
      <c r="EE347" s="67"/>
      <c r="EF347" s="67"/>
      <c r="EG347" s="67"/>
      <c r="EH347" s="67"/>
      <c r="EI347" s="67"/>
      <c r="EJ347" s="67"/>
    </row>
    <row r="348" spans="125:140" ht="13.5" x14ac:dyDescent="0.25">
      <c r="DU348" s="67"/>
      <c r="DV348" s="67"/>
      <c r="DW348" s="67"/>
      <c r="DX348" s="67"/>
      <c r="DY348" s="67"/>
      <c r="DZ348" s="67"/>
      <c r="EA348" s="67"/>
      <c r="EB348" s="67"/>
      <c r="EC348" s="67"/>
      <c r="ED348" s="67"/>
      <c r="EE348" s="67"/>
      <c r="EF348" s="67"/>
      <c r="EG348" s="67"/>
      <c r="EH348" s="67"/>
      <c r="EI348" s="67"/>
      <c r="EJ348" s="67"/>
    </row>
    <row r="349" spans="125:140" ht="13.5" x14ac:dyDescent="0.25">
      <c r="DU349" s="67"/>
      <c r="DV349" s="67"/>
      <c r="DW349" s="67"/>
      <c r="DX349" s="67"/>
      <c r="DY349" s="67"/>
      <c r="DZ349" s="67"/>
      <c r="EA349" s="67"/>
      <c r="EB349" s="67"/>
      <c r="EC349" s="67"/>
      <c r="ED349" s="67"/>
      <c r="EE349" s="67"/>
      <c r="EF349" s="67"/>
      <c r="EG349" s="67"/>
      <c r="EH349" s="67"/>
      <c r="EI349" s="67"/>
      <c r="EJ349" s="67"/>
    </row>
    <row r="350" spans="125:140" ht="13.5" x14ac:dyDescent="0.25">
      <c r="DU350" s="67"/>
      <c r="DV350" s="67"/>
      <c r="DW350" s="67"/>
      <c r="DX350" s="67"/>
      <c r="DY350" s="67"/>
      <c r="DZ350" s="67"/>
      <c r="EA350" s="67"/>
      <c r="EB350" s="67"/>
      <c r="EC350" s="67"/>
      <c r="ED350" s="67"/>
      <c r="EE350" s="67"/>
      <c r="EF350" s="67"/>
      <c r="EG350" s="67"/>
      <c r="EH350" s="67"/>
      <c r="EI350" s="67"/>
      <c r="EJ350" s="67"/>
    </row>
    <row r="351" spans="125:140" ht="13.5" x14ac:dyDescent="0.25">
      <c r="DU351" s="67"/>
      <c r="DV351" s="67"/>
      <c r="DW351" s="67"/>
      <c r="DX351" s="67"/>
      <c r="DY351" s="67"/>
      <c r="DZ351" s="67"/>
      <c r="EA351" s="67"/>
      <c r="EB351" s="67"/>
      <c r="EC351" s="67"/>
      <c r="ED351" s="67"/>
      <c r="EE351" s="67"/>
      <c r="EF351" s="67"/>
      <c r="EG351" s="67"/>
      <c r="EH351" s="67"/>
      <c r="EI351" s="67"/>
      <c r="EJ351" s="67"/>
    </row>
    <row r="352" spans="125:140" ht="13.5" x14ac:dyDescent="0.25">
      <c r="DU352" s="67"/>
      <c r="DV352" s="67"/>
      <c r="DW352" s="67"/>
      <c r="DX352" s="67"/>
      <c r="DY352" s="67"/>
      <c r="DZ352" s="67"/>
      <c r="EA352" s="67"/>
      <c r="EB352" s="67"/>
      <c r="EC352" s="67"/>
      <c r="ED352" s="67"/>
      <c r="EE352" s="67"/>
      <c r="EF352" s="67"/>
      <c r="EG352" s="67"/>
      <c r="EH352" s="67"/>
      <c r="EI352" s="67"/>
      <c r="EJ352" s="67"/>
    </row>
    <row r="353" spans="125:140" ht="13.5" x14ac:dyDescent="0.25">
      <c r="DU353" s="67"/>
      <c r="DV353" s="67"/>
      <c r="DW353" s="67"/>
      <c r="DX353" s="67"/>
      <c r="DY353" s="67"/>
      <c r="DZ353" s="67"/>
      <c r="EA353" s="67"/>
      <c r="EB353" s="67"/>
      <c r="EC353" s="67"/>
      <c r="ED353" s="67"/>
      <c r="EE353" s="67"/>
      <c r="EF353" s="67"/>
      <c r="EG353" s="67"/>
      <c r="EH353" s="67"/>
      <c r="EI353" s="67"/>
      <c r="EJ353" s="67"/>
    </row>
    <row r="354" spans="125:140" ht="13.5" x14ac:dyDescent="0.25">
      <c r="DU354" s="67"/>
      <c r="DV354" s="67"/>
      <c r="DW354" s="67"/>
      <c r="DX354" s="67"/>
      <c r="DY354" s="67"/>
      <c r="DZ354" s="67"/>
      <c r="EA354" s="67"/>
      <c r="EB354" s="67"/>
      <c r="EC354" s="67"/>
      <c r="ED354" s="67"/>
      <c r="EE354" s="67"/>
      <c r="EF354" s="67"/>
      <c r="EG354" s="67"/>
      <c r="EH354" s="67"/>
      <c r="EI354" s="67"/>
      <c r="EJ354" s="67"/>
    </row>
    <row r="355" spans="125:140" ht="13.5" x14ac:dyDescent="0.25">
      <c r="DU355" s="67"/>
      <c r="DV355" s="67"/>
      <c r="DW355" s="67"/>
      <c r="DX355" s="67"/>
      <c r="DY355" s="67"/>
      <c r="DZ355" s="67"/>
      <c r="EA355" s="67"/>
      <c r="EB355" s="67"/>
      <c r="EC355" s="67"/>
      <c r="ED355" s="67"/>
      <c r="EE355" s="67"/>
      <c r="EF355" s="67"/>
      <c r="EG355" s="67"/>
      <c r="EH355" s="67"/>
      <c r="EI355" s="67"/>
      <c r="EJ355" s="67"/>
    </row>
    <row r="356" spans="125:140" ht="13.5" x14ac:dyDescent="0.25">
      <c r="DU356" s="67"/>
      <c r="DV356" s="67"/>
      <c r="DW356" s="67"/>
      <c r="DX356" s="67"/>
      <c r="DY356" s="67"/>
      <c r="DZ356" s="67"/>
      <c r="EA356" s="67"/>
      <c r="EB356" s="67"/>
      <c r="EC356" s="67"/>
      <c r="ED356" s="67"/>
      <c r="EE356" s="67"/>
      <c r="EF356" s="67"/>
      <c r="EG356" s="67"/>
      <c r="EH356" s="67"/>
      <c r="EI356" s="67"/>
      <c r="EJ356" s="67"/>
    </row>
    <row r="357" spans="125:140" ht="13.5" x14ac:dyDescent="0.25">
      <c r="DU357" s="67"/>
      <c r="DV357" s="67"/>
      <c r="DW357" s="67"/>
      <c r="DX357" s="67"/>
      <c r="DY357" s="67"/>
      <c r="DZ357" s="67"/>
      <c r="EA357" s="67"/>
      <c r="EB357" s="67"/>
      <c r="EC357" s="67"/>
      <c r="ED357" s="67"/>
      <c r="EE357" s="67"/>
      <c r="EF357" s="67"/>
      <c r="EG357" s="67"/>
      <c r="EH357" s="67"/>
      <c r="EI357" s="67"/>
      <c r="EJ357" s="67"/>
    </row>
    <row r="358" spans="125:140" ht="13.5" x14ac:dyDescent="0.25">
      <c r="DU358" s="67"/>
      <c r="DV358" s="67"/>
      <c r="DW358" s="67"/>
      <c r="DX358" s="67"/>
      <c r="DY358" s="67"/>
      <c r="DZ358" s="67"/>
      <c r="EA358" s="67"/>
      <c r="EB358" s="67"/>
      <c r="EC358" s="67"/>
      <c r="ED358" s="67"/>
      <c r="EE358" s="67"/>
      <c r="EF358" s="67"/>
      <c r="EG358" s="67"/>
      <c r="EH358" s="67"/>
      <c r="EI358" s="67"/>
      <c r="EJ358" s="67"/>
    </row>
    <row r="359" spans="125:140" ht="13.5" x14ac:dyDescent="0.25">
      <c r="DU359" s="67"/>
      <c r="DV359" s="67"/>
      <c r="DW359" s="67"/>
      <c r="DX359" s="67"/>
      <c r="DY359" s="67"/>
      <c r="DZ359" s="67"/>
      <c r="EA359" s="67"/>
      <c r="EB359" s="67"/>
      <c r="EC359" s="67"/>
      <c r="ED359" s="67"/>
      <c r="EE359" s="67"/>
      <c r="EF359" s="67"/>
      <c r="EG359" s="67"/>
      <c r="EH359" s="67"/>
      <c r="EI359" s="67"/>
      <c r="EJ359" s="67"/>
    </row>
    <row r="360" spans="125:140" ht="13.5" x14ac:dyDescent="0.25">
      <c r="DU360" s="67"/>
      <c r="DV360" s="67"/>
      <c r="DW360" s="67"/>
      <c r="DX360" s="67"/>
      <c r="DY360" s="67"/>
      <c r="DZ360" s="67"/>
      <c r="EA360" s="67"/>
      <c r="EB360" s="67"/>
      <c r="EC360" s="67"/>
      <c r="ED360" s="67"/>
      <c r="EE360" s="67"/>
      <c r="EF360" s="67"/>
      <c r="EG360" s="67"/>
      <c r="EH360" s="67"/>
      <c r="EI360" s="67"/>
      <c r="EJ360" s="67"/>
    </row>
    <row r="361" spans="125:140" ht="13.5" x14ac:dyDescent="0.25">
      <c r="DU361" s="67"/>
      <c r="DV361" s="67"/>
      <c r="DW361" s="67"/>
      <c r="DX361" s="67"/>
      <c r="DY361" s="67"/>
      <c r="DZ361" s="67"/>
      <c r="EA361" s="67"/>
      <c r="EB361" s="67"/>
      <c r="EC361" s="67"/>
      <c r="ED361" s="67"/>
      <c r="EE361" s="67"/>
      <c r="EF361" s="67"/>
      <c r="EG361" s="67"/>
      <c r="EH361" s="67"/>
      <c r="EI361" s="67"/>
      <c r="EJ361" s="67"/>
    </row>
    <row r="362" spans="125:140" ht="13.5" x14ac:dyDescent="0.25">
      <c r="DU362" s="67"/>
      <c r="DV362" s="67"/>
      <c r="DW362" s="67"/>
      <c r="DX362" s="67"/>
      <c r="DY362" s="67"/>
      <c r="DZ362" s="67"/>
      <c r="EA362" s="67"/>
      <c r="EB362" s="67"/>
      <c r="EC362" s="67"/>
      <c r="ED362" s="67"/>
      <c r="EE362" s="67"/>
      <c r="EF362" s="67"/>
      <c r="EG362" s="67"/>
      <c r="EH362" s="67"/>
      <c r="EI362" s="67"/>
      <c r="EJ362" s="67"/>
    </row>
    <row r="363" spans="125:140" ht="13.5" x14ac:dyDescent="0.25">
      <c r="DU363" s="67"/>
      <c r="DV363" s="67"/>
      <c r="DW363" s="67"/>
      <c r="DX363" s="67"/>
      <c r="DY363" s="67"/>
      <c r="DZ363" s="67"/>
      <c r="EA363" s="67"/>
      <c r="EB363" s="67"/>
      <c r="EC363" s="67"/>
      <c r="ED363" s="67"/>
      <c r="EE363" s="67"/>
      <c r="EF363" s="67"/>
      <c r="EG363" s="67"/>
      <c r="EH363" s="67"/>
      <c r="EI363" s="67"/>
      <c r="EJ363" s="67"/>
    </row>
    <row r="364" spans="125:140" ht="13.5" x14ac:dyDescent="0.25">
      <c r="DU364" s="67"/>
      <c r="DV364" s="67"/>
      <c r="DW364" s="67"/>
      <c r="DX364" s="67"/>
      <c r="DY364" s="67"/>
      <c r="DZ364" s="67"/>
      <c r="EA364" s="67"/>
      <c r="EB364" s="67"/>
      <c r="EC364" s="67"/>
      <c r="ED364" s="67"/>
      <c r="EE364" s="67"/>
      <c r="EF364" s="67"/>
      <c r="EG364" s="67"/>
      <c r="EH364" s="67"/>
      <c r="EI364" s="67"/>
      <c r="EJ364" s="67"/>
    </row>
    <row r="365" spans="125:140" ht="13.5" x14ac:dyDescent="0.25">
      <c r="DU365" s="67"/>
      <c r="DV365" s="67"/>
      <c r="DW365" s="67"/>
      <c r="DX365" s="67"/>
      <c r="DY365" s="67"/>
      <c r="DZ365" s="67"/>
      <c r="EA365" s="67"/>
      <c r="EB365" s="67"/>
      <c r="EC365" s="67"/>
      <c r="ED365" s="67"/>
      <c r="EE365" s="67"/>
      <c r="EF365" s="67"/>
      <c r="EG365" s="67"/>
      <c r="EH365" s="67"/>
      <c r="EI365" s="67"/>
      <c r="EJ365" s="67"/>
    </row>
    <row r="366" spans="125:140" ht="13.5" x14ac:dyDescent="0.25">
      <c r="DU366" s="67"/>
      <c r="DV366" s="67"/>
      <c r="DW366" s="67"/>
      <c r="DX366" s="67"/>
      <c r="DY366" s="67"/>
      <c r="DZ366" s="67"/>
      <c r="EA366" s="67"/>
      <c r="EB366" s="67"/>
      <c r="EC366" s="67"/>
      <c r="ED366" s="67"/>
      <c r="EE366" s="67"/>
      <c r="EF366" s="67"/>
      <c r="EG366" s="67"/>
      <c r="EH366" s="67"/>
      <c r="EI366" s="67"/>
      <c r="EJ366" s="67"/>
    </row>
    <row r="367" spans="125:140" ht="13.5" x14ac:dyDescent="0.25">
      <c r="DU367" s="67"/>
      <c r="DV367" s="67"/>
      <c r="DW367" s="67"/>
      <c r="DX367" s="67"/>
      <c r="DY367" s="67"/>
      <c r="DZ367" s="67"/>
      <c r="EA367" s="67"/>
      <c r="EB367" s="67"/>
      <c r="EC367" s="67"/>
      <c r="ED367" s="67"/>
      <c r="EE367" s="67"/>
      <c r="EF367" s="67"/>
      <c r="EG367" s="67"/>
      <c r="EH367" s="67"/>
      <c r="EI367" s="67"/>
      <c r="EJ367" s="67"/>
    </row>
    <row r="368" spans="125:140" ht="13.5" x14ac:dyDescent="0.25">
      <c r="DU368" s="67"/>
      <c r="DV368" s="67"/>
      <c r="DW368" s="67"/>
      <c r="DX368" s="67"/>
      <c r="DY368" s="67"/>
      <c r="DZ368" s="67"/>
      <c r="EA368" s="67"/>
      <c r="EB368" s="67"/>
      <c r="EC368" s="67"/>
      <c r="ED368" s="67"/>
      <c r="EE368" s="67"/>
      <c r="EF368" s="67"/>
      <c r="EG368" s="67"/>
      <c r="EH368" s="67"/>
      <c r="EI368" s="67"/>
      <c r="EJ368" s="67"/>
    </row>
    <row r="369" spans="125:140" ht="13.5" x14ac:dyDescent="0.25">
      <c r="DU369" s="67"/>
      <c r="DV369" s="67"/>
      <c r="DW369" s="67"/>
      <c r="DX369" s="67"/>
      <c r="DY369" s="67"/>
      <c r="DZ369" s="67"/>
      <c r="EA369" s="67"/>
      <c r="EB369" s="67"/>
      <c r="EC369" s="67"/>
      <c r="ED369" s="67"/>
      <c r="EE369" s="67"/>
      <c r="EF369" s="67"/>
      <c r="EG369" s="67"/>
      <c r="EH369" s="67"/>
      <c r="EI369" s="67"/>
      <c r="EJ369" s="67"/>
    </row>
    <row r="370" spans="125:140" ht="13.5" x14ac:dyDescent="0.25">
      <c r="DU370" s="67"/>
      <c r="DV370" s="67"/>
      <c r="DW370" s="67"/>
      <c r="DX370" s="67"/>
      <c r="DY370" s="67"/>
      <c r="DZ370" s="67"/>
      <c r="EA370" s="67"/>
      <c r="EB370" s="67"/>
      <c r="EC370" s="67"/>
      <c r="ED370" s="67"/>
      <c r="EE370" s="67"/>
      <c r="EF370" s="67"/>
      <c r="EG370" s="67"/>
      <c r="EH370" s="67"/>
      <c r="EI370" s="67"/>
      <c r="EJ370" s="67"/>
    </row>
    <row r="371" spans="125:140" ht="13.5" x14ac:dyDescent="0.25">
      <c r="DU371" s="67"/>
      <c r="DV371" s="67"/>
      <c r="DW371" s="67"/>
      <c r="DX371" s="67"/>
      <c r="DY371" s="67"/>
      <c r="DZ371" s="67"/>
      <c r="EA371" s="67"/>
      <c r="EB371" s="67"/>
      <c r="EC371" s="67"/>
      <c r="ED371" s="67"/>
      <c r="EE371" s="67"/>
      <c r="EF371" s="67"/>
      <c r="EG371" s="67"/>
      <c r="EH371" s="67"/>
      <c r="EI371" s="67"/>
      <c r="EJ371" s="67"/>
    </row>
    <row r="372" spans="125:140" ht="13.5" x14ac:dyDescent="0.25">
      <c r="DU372" s="67"/>
      <c r="DV372" s="67"/>
      <c r="DW372" s="67"/>
      <c r="DX372" s="67"/>
      <c r="DY372" s="67"/>
      <c r="DZ372" s="67"/>
      <c r="EA372" s="67"/>
      <c r="EB372" s="67"/>
      <c r="EC372" s="67"/>
      <c r="ED372" s="67"/>
      <c r="EE372" s="67"/>
      <c r="EF372" s="67"/>
      <c r="EG372" s="67"/>
      <c r="EH372" s="67"/>
      <c r="EI372" s="67"/>
      <c r="EJ372" s="67"/>
    </row>
    <row r="373" spans="125:140" ht="13.5" x14ac:dyDescent="0.25">
      <c r="DU373" s="67"/>
      <c r="DV373" s="67"/>
      <c r="DW373" s="67"/>
      <c r="DX373" s="67"/>
      <c r="DY373" s="67"/>
      <c r="DZ373" s="67"/>
      <c r="EA373" s="67"/>
      <c r="EB373" s="67"/>
      <c r="EC373" s="67"/>
      <c r="ED373" s="67"/>
      <c r="EE373" s="67"/>
      <c r="EF373" s="67"/>
      <c r="EG373" s="67"/>
      <c r="EH373" s="67"/>
      <c r="EI373" s="67"/>
      <c r="EJ373" s="67"/>
    </row>
    <row r="374" spans="125:140" ht="13.5" x14ac:dyDescent="0.25">
      <c r="DU374" s="67"/>
      <c r="DV374" s="67"/>
      <c r="DW374" s="67"/>
      <c r="DX374" s="67"/>
      <c r="DY374" s="67"/>
      <c r="DZ374" s="67"/>
      <c r="EA374" s="67"/>
      <c r="EB374" s="67"/>
      <c r="EC374" s="67"/>
      <c r="ED374" s="67"/>
      <c r="EE374" s="67"/>
      <c r="EF374" s="67"/>
      <c r="EG374" s="67"/>
      <c r="EH374" s="67"/>
      <c r="EI374" s="67"/>
      <c r="EJ374" s="67"/>
    </row>
    <row r="375" spans="125:140" ht="13.5" x14ac:dyDescent="0.25">
      <c r="DU375" s="67"/>
      <c r="DV375" s="67"/>
      <c r="DW375" s="67"/>
      <c r="DX375" s="67"/>
      <c r="DY375" s="67"/>
      <c r="DZ375" s="67"/>
      <c r="EA375" s="67"/>
      <c r="EB375" s="67"/>
      <c r="EC375" s="67"/>
      <c r="ED375" s="67"/>
      <c r="EE375" s="67"/>
      <c r="EF375" s="67"/>
      <c r="EG375" s="67"/>
      <c r="EH375" s="67"/>
      <c r="EI375" s="67"/>
      <c r="EJ375" s="67"/>
    </row>
    <row r="376" spans="125:140" ht="13.5" x14ac:dyDescent="0.25">
      <c r="DU376" s="67"/>
      <c r="DV376" s="67"/>
      <c r="DW376" s="67"/>
      <c r="DX376" s="67"/>
      <c r="DY376" s="67"/>
      <c r="DZ376" s="67"/>
      <c r="EA376" s="67"/>
      <c r="EB376" s="67"/>
      <c r="EC376" s="67"/>
      <c r="ED376" s="67"/>
      <c r="EE376" s="67"/>
      <c r="EF376" s="67"/>
      <c r="EG376" s="67"/>
      <c r="EH376" s="67"/>
      <c r="EI376" s="67"/>
      <c r="EJ376" s="67"/>
    </row>
    <row r="377" spans="125:140" ht="13.5" x14ac:dyDescent="0.25">
      <c r="DU377" s="67"/>
      <c r="DV377" s="67"/>
      <c r="DW377" s="67"/>
      <c r="DX377" s="67"/>
      <c r="DY377" s="67"/>
      <c r="DZ377" s="67"/>
      <c r="EA377" s="67"/>
      <c r="EB377" s="67"/>
      <c r="EC377" s="67"/>
      <c r="ED377" s="67"/>
      <c r="EE377" s="67"/>
      <c r="EF377" s="67"/>
      <c r="EG377" s="67"/>
      <c r="EH377" s="67"/>
      <c r="EI377" s="67"/>
      <c r="EJ377" s="67"/>
    </row>
    <row r="378" spans="125:140" ht="13.5" x14ac:dyDescent="0.25">
      <c r="DU378" s="67"/>
      <c r="DV378" s="67"/>
      <c r="DW378" s="67"/>
      <c r="DX378" s="67"/>
      <c r="DY378" s="67"/>
      <c r="DZ378" s="67"/>
      <c r="EA378" s="67"/>
      <c r="EB378" s="67"/>
      <c r="EC378" s="67"/>
      <c r="ED378" s="67"/>
      <c r="EE378" s="67"/>
      <c r="EF378" s="67"/>
      <c r="EG378" s="67"/>
      <c r="EH378" s="67"/>
      <c r="EI378" s="67"/>
      <c r="EJ378" s="67"/>
    </row>
    <row r="379" spans="125:140" ht="13.5" x14ac:dyDescent="0.25">
      <c r="DU379" s="67"/>
      <c r="DV379" s="67"/>
      <c r="DW379" s="67"/>
      <c r="DX379" s="67"/>
      <c r="DY379" s="67"/>
      <c r="DZ379" s="67"/>
      <c r="EA379" s="67"/>
      <c r="EB379" s="67"/>
      <c r="EC379" s="67"/>
      <c r="ED379" s="67"/>
      <c r="EE379" s="67"/>
      <c r="EF379" s="67"/>
      <c r="EG379" s="67"/>
      <c r="EH379" s="67"/>
      <c r="EI379" s="67"/>
      <c r="EJ379" s="67"/>
    </row>
    <row r="380" spans="125:140" ht="13.5" x14ac:dyDescent="0.25">
      <c r="DU380" s="67"/>
      <c r="DV380" s="67"/>
      <c r="DW380" s="67"/>
      <c r="DX380" s="67"/>
      <c r="DY380" s="67"/>
      <c r="DZ380" s="67"/>
      <c r="EA380" s="67"/>
      <c r="EB380" s="67"/>
      <c r="EC380" s="67"/>
      <c r="ED380" s="67"/>
      <c r="EE380" s="67"/>
      <c r="EF380" s="67"/>
      <c r="EG380" s="67"/>
      <c r="EH380" s="67"/>
      <c r="EI380" s="67"/>
      <c r="EJ380" s="67"/>
    </row>
    <row r="381" spans="125:140" ht="13.5" x14ac:dyDescent="0.25">
      <c r="DU381" s="67"/>
      <c r="DV381" s="67"/>
      <c r="DW381" s="67"/>
      <c r="DX381" s="67"/>
      <c r="DY381" s="67"/>
      <c r="DZ381" s="67"/>
      <c r="EA381" s="67"/>
      <c r="EB381" s="67"/>
      <c r="EC381" s="67"/>
      <c r="ED381" s="67"/>
      <c r="EE381" s="67"/>
      <c r="EF381" s="67"/>
      <c r="EG381" s="67"/>
      <c r="EH381" s="67"/>
      <c r="EI381" s="67"/>
      <c r="EJ381" s="67"/>
    </row>
    <row r="382" spans="125:140" ht="13.5" x14ac:dyDescent="0.25">
      <c r="DU382" s="67"/>
      <c r="DV382" s="67"/>
      <c r="DW382" s="67"/>
      <c r="DX382" s="67"/>
      <c r="DY382" s="67"/>
      <c r="DZ382" s="67"/>
      <c r="EA382" s="67"/>
      <c r="EB382" s="67"/>
      <c r="EC382" s="67"/>
      <c r="ED382" s="67"/>
      <c r="EE382" s="67"/>
      <c r="EF382" s="67"/>
      <c r="EG382" s="67"/>
      <c r="EH382" s="67"/>
      <c r="EI382" s="67"/>
      <c r="EJ382" s="67"/>
    </row>
    <row r="383" spans="125:140" ht="13.5" x14ac:dyDescent="0.25">
      <c r="DU383" s="67"/>
      <c r="DV383" s="67"/>
      <c r="DW383" s="67"/>
      <c r="DX383" s="67"/>
      <c r="DY383" s="67"/>
      <c r="DZ383" s="67"/>
      <c r="EA383" s="67"/>
      <c r="EB383" s="67"/>
      <c r="EC383" s="67"/>
      <c r="ED383" s="67"/>
      <c r="EE383" s="67"/>
      <c r="EF383" s="67"/>
      <c r="EG383" s="67"/>
      <c r="EH383" s="67"/>
      <c r="EI383" s="67"/>
      <c r="EJ383" s="67"/>
    </row>
    <row r="384" spans="125:140" ht="13.5" x14ac:dyDescent="0.25">
      <c r="DU384" s="67"/>
      <c r="DV384" s="67"/>
      <c r="DW384" s="67"/>
      <c r="DX384" s="67"/>
      <c r="DY384" s="67"/>
      <c r="DZ384" s="67"/>
      <c r="EA384" s="67"/>
      <c r="EB384" s="67"/>
      <c r="EC384" s="67"/>
      <c r="ED384" s="67"/>
      <c r="EE384" s="67"/>
      <c r="EF384" s="67"/>
      <c r="EG384" s="67"/>
      <c r="EH384" s="67"/>
      <c r="EI384" s="67"/>
      <c r="EJ384" s="67"/>
    </row>
    <row r="385" spans="125:140" ht="13.5" x14ac:dyDescent="0.25">
      <c r="DU385" s="67"/>
      <c r="DV385" s="67"/>
      <c r="DW385" s="67"/>
      <c r="DX385" s="67"/>
      <c r="DY385" s="67"/>
      <c r="DZ385" s="67"/>
      <c r="EA385" s="67"/>
      <c r="EB385" s="67"/>
      <c r="EC385" s="67"/>
      <c r="ED385" s="67"/>
      <c r="EE385" s="67"/>
      <c r="EF385" s="67"/>
      <c r="EG385" s="67"/>
      <c r="EH385" s="67"/>
      <c r="EI385" s="67"/>
      <c r="EJ385" s="67"/>
    </row>
    <row r="386" spans="125:140" ht="13.5" x14ac:dyDescent="0.25">
      <c r="DU386" s="67"/>
      <c r="DV386" s="67"/>
      <c r="DW386" s="67"/>
      <c r="DX386" s="67"/>
      <c r="DY386" s="67"/>
      <c r="DZ386" s="67"/>
      <c r="EA386" s="67"/>
      <c r="EB386" s="67"/>
      <c r="EC386" s="67"/>
      <c r="ED386" s="67"/>
      <c r="EE386" s="67"/>
      <c r="EF386" s="67"/>
      <c r="EG386" s="67"/>
      <c r="EH386" s="67"/>
      <c r="EI386" s="67"/>
      <c r="EJ386" s="67"/>
    </row>
    <row r="387" spans="125:140" ht="13.5" x14ac:dyDescent="0.25">
      <c r="DU387" s="67"/>
      <c r="DV387" s="67"/>
      <c r="DW387" s="67"/>
      <c r="DX387" s="67"/>
      <c r="DY387" s="67"/>
      <c r="DZ387" s="67"/>
      <c r="EA387" s="67"/>
      <c r="EB387" s="67"/>
      <c r="EC387" s="67"/>
      <c r="ED387" s="67"/>
      <c r="EE387" s="67"/>
      <c r="EF387" s="67"/>
      <c r="EG387" s="67"/>
      <c r="EH387" s="67"/>
      <c r="EI387" s="67"/>
      <c r="EJ387" s="67"/>
    </row>
    <row r="388" spans="125:140" ht="13.5" x14ac:dyDescent="0.25">
      <c r="DU388" s="67"/>
      <c r="DV388" s="67"/>
      <c r="DW388" s="67"/>
      <c r="DX388" s="67"/>
      <c r="DY388" s="67"/>
      <c r="DZ388" s="67"/>
      <c r="EA388" s="67"/>
      <c r="EB388" s="67"/>
      <c r="EC388" s="67"/>
      <c r="ED388" s="67"/>
      <c r="EE388" s="67"/>
      <c r="EF388" s="67"/>
      <c r="EG388" s="67"/>
      <c r="EH388" s="67"/>
      <c r="EI388" s="67"/>
      <c r="EJ388" s="67"/>
    </row>
    <row r="389" spans="125:140" ht="13.5" x14ac:dyDescent="0.25">
      <c r="DU389" s="67"/>
      <c r="DV389" s="67"/>
      <c r="DW389" s="67"/>
      <c r="DX389" s="67"/>
      <c r="DY389" s="67"/>
      <c r="DZ389" s="67"/>
      <c r="EA389" s="67"/>
      <c r="EB389" s="67"/>
      <c r="EC389" s="67"/>
      <c r="ED389" s="67"/>
      <c r="EE389" s="67"/>
      <c r="EF389" s="67"/>
      <c r="EG389" s="67"/>
      <c r="EH389" s="67"/>
      <c r="EI389" s="67"/>
      <c r="EJ389" s="67"/>
    </row>
    <row r="390" spans="125:140" ht="13.5" x14ac:dyDescent="0.25">
      <c r="DU390" s="67"/>
      <c r="DV390" s="67"/>
      <c r="DW390" s="67"/>
      <c r="DX390" s="67"/>
      <c r="DY390" s="67"/>
      <c r="DZ390" s="67"/>
      <c r="EA390" s="67"/>
      <c r="EB390" s="67"/>
      <c r="EC390" s="67"/>
      <c r="ED390" s="67"/>
      <c r="EE390" s="67"/>
      <c r="EF390" s="67"/>
      <c r="EG390" s="67"/>
      <c r="EH390" s="67"/>
      <c r="EI390" s="67"/>
      <c r="EJ390" s="67"/>
    </row>
    <row r="391" spans="125:140" ht="13.5" x14ac:dyDescent="0.25">
      <c r="DU391" s="67"/>
      <c r="DV391" s="67"/>
      <c r="DW391" s="67"/>
      <c r="DX391" s="67"/>
      <c r="DY391" s="67"/>
      <c r="DZ391" s="67"/>
      <c r="EA391" s="67"/>
      <c r="EB391" s="67"/>
      <c r="EC391" s="67"/>
      <c r="ED391" s="67"/>
      <c r="EE391" s="67"/>
      <c r="EF391" s="67"/>
      <c r="EG391" s="67"/>
      <c r="EH391" s="67"/>
      <c r="EI391" s="67"/>
      <c r="EJ391" s="67"/>
    </row>
    <row r="392" spans="125:140" ht="13.5" x14ac:dyDescent="0.25">
      <c r="DU392" s="67"/>
      <c r="DV392" s="67"/>
      <c r="DW392" s="67"/>
      <c r="DX392" s="67"/>
      <c r="DY392" s="67"/>
      <c r="DZ392" s="67"/>
      <c r="EA392" s="67"/>
      <c r="EB392" s="67"/>
      <c r="EC392" s="67"/>
      <c r="ED392" s="67"/>
      <c r="EE392" s="67"/>
      <c r="EF392" s="67"/>
      <c r="EG392" s="67"/>
      <c r="EH392" s="67"/>
      <c r="EI392" s="67"/>
      <c r="EJ392" s="67"/>
    </row>
    <row r="393" spans="125:140" ht="13.5" x14ac:dyDescent="0.25">
      <c r="DU393" s="67"/>
      <c r="DV393" s="67"/>
      <c r="DW393" s="67"/>
      <c r="DX393" s="67"/>
      <c r="DY393" s="67"/>
      <c r="DZ393" s="67"/>
      <c r="EA393" s="67"/>
      <c r="EB393" s="67"/>
      <c r="EC393" s="67"/>
      <c r="ED393" s="67"/>
      <c r="EE393" s="67"/>
      <c r="EF393" s="67"/>
      <c r="EG393" s="67"/>
      <c r="EH393" s="67"/>
      <c r="EI393" s="67"/>
      <c r="EJ393" s="67"/>
    </row>
    <row r="394" spans="125:140" ht="13.5" x14ac:dyDescent="0.25">
      <c r="DU394" s="67"/>
      <c r="DV394" s="67"/>
      <c r="DW394" s="67"/>
      <c r="DX394" s="67"/>
      <c r="DY394" s="67"/>
      <c r="DZ394" s="67"/>
      <c r="EA394" s="67"/>
      <c r="EB394" s="67"/>
      <c r="EC394" s="67"/>
      <c r="ED394" s="67"/>
      <c r="EE394" s="67"/>
      <c r="EF394" s="67"/>
      <c r="EG394" s="67"/>
      <c r="EH394" s="67"/>
      <c r="EI394" s="67"/>
      <c r="EJ394" s="67"/>
    </row>
    <row r="395" spans="125:140" ht="13.5" x14ac:dyDescent="0.25">
      <c r="DU395" s="67"/>
      <c r="DV395" s="67"/>
      <c r="DW395" s="67"/>
      <c r="DX395" s="67"/>
      <c r="DY395" s="67"/>
      <c r="DZ395" s="67"/>
      <c r="EA395" s="67"/>
      <c r="EB395" s="67"/>
      <c r="EC395" s="67"/>
      <c r="ED395" s="67"/>
      <c r="EE395" s="67"/>
      <c r="EF395" s="67"/>
      <c r="EG395" s="67"/>
      <c r="EH395" s="67"/>
      <c r="EI395" s="67"/>
      <c r="EJ395" s="67"/>
    </row>
    <row r="396" spans="125:140" ht="13.5" x14ac:dyDescent="0.25">
      <c r="DU396" s="67"/>
      <c r="DV396" s="67"/>
      <c r="DW396" s="67"/>
      <c r="DX396" s="67"/>
      <c r="DY396" s="67"/>
      <c r="DZ396" s="67"/>
      <c r="EA396" s="67"/>
      <c r="EB396" s="67"/>
      <c r="EC396" s="67"/>
      <c r="ED396" s="67"/>
      <c r="EE396" s="67"/>
      <c r="EF396" s="67"/>
      <c r="EG396" s="67"/>
      <c r="EH396" s="67"/>
      <c r="EI396" s="67"/>
      <c r="EJ396" s="67"/>
    </row>
    <row r="397" spans="125:140" ht="13.5" x14ac:dyDescent="0.25">
      <c r="DU397" s="67"/>
      <c r="DV397" s="67"/>
      <c r="DW397" s="67"/>
      <c r="DX397" s="67"/>
      <c r="DY397" s="67"/>
      <c r="DZ397" s="67"/>
      <c r="EA397" s="67"/>
      <c r="EB397" s="67"/>
      <c r="EC397" s="67"/>
      <c r="ED397" s="67"/>
      <c r="EE397" s="67"/>
      <c r="EF397" s="67"/>
      <c r="EG397" s="67"/>
      <c r="EH397" s="67"/>
      <c r="EI397" s="67"/>
      <c r="EJ397" s="67"/>
    </row>
    <row r="398" spans="125:140" ht="13.5" x14ac:dyDescent="0.25">
      <c r="DU398" s="67"/>
      <c r="DV398" s="67"/>
      <c r="DW398" s="67"/>
      <c r="DX398" s="67"/>
      <c r="DY398" s="67"/>
      <c r="DZ398" s="67"/>
      <c r="EA398" s="67"/>
      <c r="EB398" s="67"/>
      <c r="EC398" s="67"/>
      <c r="ED398" s="67"/>
      <c r="EE398" s="67"/>
      <c r="EF398" s="67"/>
      <c r="EG398" s="67"/>
      <c r="EH398" s="67"/>
      <c r="EI398" s="67"/>
      <c r="EJ398" s="67"/>
    </row>
    <row r="399" spans="125:140" ht="13.5" x14ac:dyDescent="0.25">
      <c r="DU399" s="67"/>
      <c r="DV399" s="67"/>
      <c r="DW399" s="67"/>
      <c r="DX399" s="67"/>
      <c r="DY399" s="67"/>
      <c r="DZ399" s="67"/>
      <c r="EA399" s="67"/>
      <c r="EB399" s="67"/>
      <c r="EC399" s="67"/>
      <c r="ED399" s="67"/>
      <c r="EE399" s="67"/>
      <c r="EF399" s="67"/>
      <c r="EG399" s="67"/>
      <c r="EH399" s="67"/>
      <c r="EI399" s="67"/>
      <c r="EJ399" s="67"/>
    </row>
    <row r="400" spans="125:140" ht="13.5" x14ac:dyDescent="0.25">
      <c r="DU400" s="67"/>
      <c r="DV400" s="67"/>
      <c r="DW400" s="67"/>
      <c r="DX400" s="67"/>
      <c r="DY400" s="67"/>
      <c r="DZ400" s="67"/>
      <c r="EA400" s="67"/>
      <c r="EB400" s="67"/>
      <c r="EC400" s="67"/>
      <c r="ED400" s="67"/>
      <c r="EE400" s="67"/>
      <c r="EF400" s="67"/>
      <c r="EG400" s="67"/>
      <c r="EH400" s="67"/>
      <c r="EI400" s="67"/>
      <c r="EJ400" s="67"/>
    </row>
    <row r="401" spans="125:140" ht="13.5" x14ac:dyDescent="0.25">
      <c r="DU401" s="67"/>
      <c r="DV401" s="67"/>
      <c r="DW401" s="67"/>
      <c r="DX401" s="67"/>
      <c r="DY401" s="67"/>
      <c r="DZ401" s="67"/>
      <c r="EA401" s="67"/>
      <c r="EB401" s="67"/>
      <c r="EC401" s="67"/>
      <c r="ED401" s="67"/>
      <c r="EE401" s="67"/>
      <c r="EF401" s="67"/>
      <c r="EG401" s="67"/>
      <c r="EH401" s="67"/>
      <c r="EI401" s="67"/>
      <c r="EJ401" s="67"/>
    </row>
    <row r="402" spans="125:140" ht="13.5" x14ac:dyDescent="0.25">
      <c r="DU402" s="67"/>
      <c r="DV402" s="67"/>
      <c r="DW402" s="67"/>
      <c r="DX402" s="67"/>
      <c r="DY402" s="67"/>
      <c r="DZ402" s="67"/>
      <c r="EA402" s="67"/>
      <c r="EB402" s="67"/>
      <c r="EC402" s="67"/>
      <c r="ED402" s="67"/>
      <c r="EE402" s="67"/>
      <c r="EF402" s="67"/>
      <c r="EG402" s="67"/>
      <c r="EH402" s="67"/>
      <c r="EI402" s="67"/>
      <c r="EJ402" s="67"/>
    </row>
    <row r="403" spans="125:140" ht="13.5" x14ac:dyDescent="0.25">
      <c r="DU403" s="67"/>
      <c r="DV403" s="67"/>
      <c r="DW403" s="67"/>
      <c r="DX403" s="67"/>
      <c r="DY403" s="67"/>
      <c r="DZ403" s="67"/>
      <c r="EA403" s="67"/>
      <c r="EB403" s="67"/>
      <c r="EC403" s="67"/>
      <c r="ED403" s="67"/>
      <c r="EE403" s="67"/>
      <c r="EF403" s="67"/>
      <c r="EG403" s="67"/>
      <c r="EH403" s="67"/>
      <c r="EI403" s="67"/>
      <c r="EJ403" s="67"/>
    </row>
    <row r="404" spans="125:140" ht="13.5" x14ac:dyDescent="0.25">
      <c r="DU404" s="67"/>
      <c r="DV404" s="67"/>
      <c r="DW404" s="67"/>
      <c r="DX404" s="67"/>
      <c r="DY404" s="67"/>
      <c r="DZ404" s="67"/>
      <c r="EA404" s="67"/>
      <c r="EB404" s="67"/>
      <c r="EC404" s="67"/>
      <c r="ED404" s="67"/>
      <c r="EE404" s="67"/>
      <c r="EF404" s="67"/>
      <c r="EG404" s="67"/>
      <c r="EH404" s="67"/>
      <c r="EI404" s="67"/>
      <c r="EJ404" s="67"/>
    </row>
    <row r="405" spans="125:140" ht="13.5" x14ac:dyDescent="0.25">
      <c r="DU405" s="67"/>
      <c r="DV405" s="67"/>
      <c r="DW405" s="67"/>
      <c r="DX405" s="67"/>
      <c r="DY405" s="67"/>
      <c r="DZ405" s="67"/>
      <c r="EA405" s="67"/>
      <c r="EB405" s="67"/>
      <c r="EC405" s="67"/>
      <c r="ED405" s="67"/>
      <c r="EE405" s="67"/>
      <c r="EF405" s="67"/>
      <c r="EG405" s="67"/>
      <c r="EH405" s="67"/>
      <c r="EI405" s="67"/>
      <c r="EJ405" s="67"/>
    </row>
    <row r="406" spans="125:140" ht="13.5" x14ac:dyDescent="0.25">
      <c r="DU406" s="67"/>
      <c r="DV406" s="67"/>
      <c r="DW406" s="67"/>
      <c r="DX406" s="67"/>
      <c r="DY406" s="67"/>
      <c r="DZ406" s="67"/>
      <c r="EA406" s="67"/>
      <c r="EB406" s="67"/>
      <c r="EC406" s="67"/>
      <c r="ED406" s="67"/>
      <c r="EE406" s="67"/>
      <c r="EF406" s="67"/>
      <c r="EG406" s="67"/>
      <c r="EH406" s="67"/>
      <c r="EI406" s="67"/>
      <c r="EJ406" s="67"/>
    </row>
    <row r="407" spans="125:140" ht="13.5" x14ac:dyDescent="0.25">
      <c r="DU407" s="67"/>
      <c r="DV407" s="67"/>
      <c r="DW407" s="67"/>
      <c r="DX407" s="67"/>
      <c r="DY407" s="67"/>
      <c r="DZ407" s="67"/>
      <c r="EA407" s="67"/>
      <c r="EB407" s="67"/>
      <c r="EC407" s="67"/>
      <c r="ED407" s="67"/>
      <c r="EE407" s="67"/>
      <c r="EF407" s="67"/>
      <c r="EG407" s="67"/>
      <c r="EH407" s="67"/>
      <c r="EI407" s="67"/>
      <c r="EJ407" s="67"/>
    </row>
    <row r="408" spans="125:140" ht="13.5" x14ac:dyDescent="0.25">
      <c r="DU408" s="67"/>
      <c r="DV408" s="67"/>
      <c r="DW408" s="67"/>
      <c r="DX408" s="67"/>
      <c r="DY408" s="67"/>
      <c r="DZ408" s="67"/>
      <c r="EA408" s="67"/>
      <c r="EB408" s="67"/>
      <c r="EC408" s="67"/>
      <c r="ED408" s="67"/>
      <c r="EE408" s="67"/>
      <c r="EF408" s="67"/>
      <c r="EG408" s="67"/>
      <c r="EH408" s="67"/>
      <c r="EI408" s="67"/>
      <c r="EJ408" s="67"/>
    </row>
    <row r="409" spans="125:140" ht="13.5" x14ac:dyDescent="0.25">
      <c r="DU409" s="67"/>
      <c r="DV409" s="67"/>
      <c r="DW409" s="67"/>
      <c r="DX409" s="67"/>
      <c r="DY409" s="67"/>
      <c r="DZ409" s="67"/>
      <c r="EA409" s="67"/>
      <c r="EB409" s="67"/>
      <c r="EC409" s="67"/>
      <c r="ED409" s="67"/>
      <c r="EE409" s="67"/>
      <c r="EF409" s="67"/>
      <c r="EG409" s="67"/>
      <c r="EH409" s="67"/>
      <c r="EI409" s="67"/>
      <c r="EJ409" s="67"/>
    </row>
    <row r="410" spans="125:140" ht="13.5" x14ac:dyDescent="0.25">
      <c r="DU410" s="67"/>
      <c r="DV410" s="67"/>
      <c r="DW410" s="67"/>
      <c r="DX410" s="67"/>
      <c r="DY410" s="67"/>
      <c r="DZ410" s="67"/>
      <c r="EA410" s="67"/>
      <c r="EB410" s="67"/>
      <c r="EC410" s="67"/>
      <c r="ED410" s="67"/>
      <c r="EE410" s="67"/>
      <c r="EF410" s="67"/>
      <c r="EG410" s="67"/>
      <c r="EH410" s="67"/>
      <c r="EI410" s="67"/>
      <c r="EJ410" s="67"/>
    </row>
    <row r="411" spans="125:140" ht="13.5" x14ac:dyDescent="0.25">
      <c r="DU411" s="67"/>
      <c r="DV411" s="67"/>
      <c r="DW411" s="67"/>
      <c r="DX411" s="67"/>
      <c r="DY411" s="67"/>
      <c r="DZ411" s="67"/>
      <c r="EA411" s="67"/>
      <c r="EB411" s="67"/>
      <c r="EC411" s="67"/>
      <c r="ED411" s="67"/>
      <c r="EE411" s="67"/>
      <c r="EF411" s="67"/>
      <c r="EG411" s="67"/>
      <c r="EH411" s="67"/>
      <c r="EI411" s="67"/>
      <c r="EJ411" s="67"/>
    </row>
    <row r="412" spans="125:140" ht="13.5" x14ac:dyDescent="0.25">
      <c r="DU412" s="67"/>
      <c r="DV412" s="67"/>
      <c r="DW412" s="67"/>
      <c r="DX412" s="67"/>
      <c r="DY412" s="67"/>
      <c r="DZ412" s="67"/>
      <c r="EA412" s="67"/>
      <c r="EB412" s="67"/>
      <c r="EC412" s="67"/>
      <c r="ED412" s="67"/>
      <c r="EE412" s="67"/>
      <c r="EF412" s="67"/>
      <c r="EG412" s="67"/>
      <c r="EH412" s="67"/>
      <c r="EI412" s="67"/>
      <c r="EJ412" s="67"/>
    </row>
    <row r="413" spans="125:140" ht="13.5" x14ac:dyDescent="0.25">
      <c r="DU413" s="67"/>
      <c r="DV413" s="67"/>
      <c r="DW413" s="67"/>
      <c r="DX413" s="67"/>
      <c r="DY413" s="67"/>
      <c r="DZ413" s="67"/>
      <c r="EA413" s="67"/>
      <c r="EB413" s="67"/>
      <c r="EC413" s="67"/>
      <c r="ED413" s="67"/>
      <c r="EE413" s="67"/>
      <c r="EF413" s="67"/>
      <c r="EG413" s="67"/>
      <c r="EH413" s="67"/>
      <c r="EI413" s="67"/>
      <c r="EJ413" s="67"/>
    </row>
    <row r="414" spans="125:140" ht="13.5" x14ac:dyDescent="0.25">
      <c r="DU414" s="67"/>
      <c r="DV414" s="67"/>
      <c r="DW414" s="67"/>
      <c r="DX414" s="67"/>
      <c r="DY414" s="67"/>
      <c r="DZ414" s="67"/>
      <c r="EA414" s="67"/>
      <c r="EB414" s="67"/>
      <c r="EC414" s="67"/>
      <c r="ED414" s="67"/>
      <c r="EE414" s="67"/>
      <c r="EF414" s="67"/>
      <c r="EG414" s="67"/>
      <c r="EH414" s="67"/>
      <c r="EI414" s="67"/>
      <c r="EJ414" s="67"/>
    </row>
    <row r="415" spans="125:140" ht="13.5" x14ac:dyDescent="0.25">
      <c r="DU415" s="67"/>
      <c r="DV415" s="67"/>
      <c r="DW415" s="67"/>
      <c r="DX415" s="67"/>
      <c r="DY415" s="67"/>
      <c r="DZ415" s="67"/>
      <c r="EA415" s="67"/>
      <c r="EB415" s="67"/>
      <c r="EC415" s="67"/>
      <c r="ED415" s="67"/>
      <c r="EE415" s="67"/>
      <c r="EF415" s="67"/>
      <c r="EG415" s="67"/>
      <c r="EH415" s="67"/>
      <c r="EI415" s="67"/>
      <c r="EJ415" s="67"/>
    </row>
    <row r="416" spans="125:140" ht="13.5" x14ac:dyDescent="0.25">
      <c r="DU416" s="67"/>
      <c r="DV416" s="67"/>
      <c r="DW416" s="67"/>
      <c r="DX416" s="67"/>
      <c r="DY416" s="67"/>
      <c r="DZ416" s="67"/>
      <c r="EA416" s="67"/>
      <c r="EB416" s="67"/>
      <c r="EC416" s="67"/>
      <c r="ED416" s="67"/>
      <c r="EE416" s="67"/>
      <c r="EF416" s="67"/>
      <c r="EG416" s="67"/>
      <c r="EH416" s="67"/>
      <c r="EI416" s="67"/>
      <c r="EJ416" s="67"/>
    </row>
    <row r="417" spans="125:140" ht="13.5" x14ac:dyDescent="0.25">
      <c r="DU417" s="67"/>
      <c r="DV417" s="67"/>
      <c r="DW417" s="67"/>
      <c r="DX417" s="67"/>
      <c r="DY417" s="67"/>
      <c r="DZ417" s="67"/>
      <c r="EA417" s="67"/>
      <c r="EB417" s="67"/>
      <c r="EC417" s="67"/>
      <c r="ED417" s="67"/>
      <c r="EE417" s="67"/>
      <c r="EF417" s="67"/>
      <c r="EG417" s="67"/>
      <c r="EH417" s="67"/>
      <c r="EI417" s="67"/>
      <c r="EJ417" s="67"/>
    </row>
    <row r="418" spans="125:140" ht="13.5" x14ac:dyDescent="0.25">
      <c r="DU418" s="67"/>
      <c r="DV418" s="67"/>
      <c r="DW418" s="67"/>
      <c r="DX418" s="67"/>
      <c r="DY418" s="67"/>
      <c r="DZ418" s="67"/>
      <c r="EA418" s="67"/>
      <c r="EB418" s="67"/>
      <c r="EC418" s="67"/>
      <c r="ED418" s="67"/>
      <c r="EE418" s="67"/>
      <c r="EF418" s="67"/>
      <c r="EG418" s="67"/>
      <c r="EH418" s="67"/>
      <c r="EI418" s="67"/>
      <c r="EJ418" s="67"/>
    </row>
    <row r="419" spans="125:140" ht="13.5" x14ac:dyDescent="0.25">
      <c r="DU419" s="67"/>
      <c r="DV419" s="67"/>
      <c r="DW419" s="67"/>
      <c r="DX419" s="67"/>
      <c r="DY419" s="67"/>
      <c r="DZ419" s="67"/>
      <c r="EA419" s="67"/>
      <c r="EB419" s="67"/>
      <c r="EC419" s="67"/>
      <c r="ED419" s="67"/>
      <c r="EE419" s="67"/>
      <c r="EF419" s="67"/>
      <c r="EG419" s="67"/>
      <c r="EH419" s="67"/>
      <c r="EI419" s="67"/>
      <c r="EJ419" s="67"/>
    </row>
    <row r="420" spans="125:140" ht="13.5" x14ac:dyDescent="0.25">
      <c r="DU420" s="67"/>
      <c r="DV420" s="67"/>
      <c r="DW420" s="67"/>
      <c r="DX420" s="67"/>
      <c r="DY420" s="67"/>
      <c r="DZ420" s="67"/>
      <c r="EA420" s="67"/>
      <c r="EB420" s="67"/>
      <c r="EC420" s="67"/>
      <c r="ED420" s="67"/>
      <c r="EE420" s="67"/>
      <c r="EF420" s="67"/>
      <c r="EG420" s="67"/>
      <c r="EH420" s="67"/>
      <c r="EI420" s="67"/>
      <c r="EJ420" s="67"/>
    </row>
    <row r="421" spans="125:140" ht="13.5" x14ac:dyDescent="0.25">
      <c r="DU421" s="67"/>
      <c r="DV421" s="67"/>
      <c r="DW421" s="67"/>
      <c r="DX421" s="67"/>
      <c r="DY421" s="67"/>
      <c r="DZ421" s="67"/>
      <c r="EA421" s="67"/>
      <c r="EB421" s="67"/>
      <c r="EC421" s="67"/>
      <c r="ED421" s="67"/>
      <c r="EE421" s="67"/>
      <c r="EF421" s="67"/>
      <c r="EG421" s="67"/>
      <c r="EH421" s="67"/>
      <c r="EI421" s="67"/>
      <c r="EJ421" s="67"/>
    </row>
    <row r="422" spans="125:140" ht="13.5" x14ac:dyDescent="0.25">
      <c r="DU422" s="67"/>
      <c r="DV422" s="67"/>
      <c r="DW422" s="67"/>
      <c r="DX422" s="67"/>
      <c r="DY422" s="67"/>
      <c r="DZ422" s="67"/>
      <c r="EA422" s="67"/>
      <c r="EB422" s="67"/>
      <c r="EC422" s="67"/>
      <c r="ED422" s="67"/>
      <c r="EE422" s="67"/>
      <c r="EF422" s="67"/>
      <c r="EG422" s="67"/>
      <c r="EH422" s="67"/>
      <c r="EI422" s="67"/>
      <c r="EJ422" s="67"/>
    </row>
    <row r="423" spans="125:140" ht="13.5" x14ac:dyDescent="0.25">
      <c r="DU423" s="67"/>
      <c r="DV423" s="67"/>
      <c r="DW423" s="67"/>
      <c r="DX423" s="67"/>
      <c r="DY423" s="67"/>
      <c r="DZ423" s="67"/>
      <c r="EA423" s="67"/>
      <c r="EB423" s="67"/>
      <c r="EC423" s="67"/>
      <c r="ED423" s="67"/>
      <c r="EE423" s="67"/>
      <c r="EF423" s="67"/>
      <c r="EG423" s="67"/>
      <c r="EH423" s="67"/>
      <c r="EI423" s="67"/>
      <c r="EJ423" s="67"/>
    </row>
    <row r="424" spans="125:140" ht="13.5" x14ac:dyDescent="0.25">
      <c r="DU424" s="67"/>
      <c r="DV424" s="67"/>
      <c r="DW424" s="67"/>
      <c r="DX424" s="67"/>
      <c r="DY424" s="67"/>
      <c r="DZ424" s="67"/>
      <c r="EA424" s="67"/>
      <c r="EB424" s="67"/>
      <c r="EC424" s="67"/>
      <c r="ED424" s="67"/>
      <c r="EE424" s="67"/>
      <c r="EF424" s="67"/>
      <c r="EG424" s="67"/>
      <c r="EH424" s="67"/>
      <c r="EI424" s="67"/>
      <c r="EJ424" s="67"/>
    </row>
    <row r="425" spans="125:140" ht="13.5" x14ac:dyDescent="0.25">
      <c r="DU425" s="67"/>
      <c r="DV425" s="67"/>
      <c r="DW425" s="67"/>
      <c r="DX425" s="67"/>
      <c r="DY425" s="67"/>
      <c r="DZ425" s="67"/>
      <c r="EA425" s="67"/>
      <c r="EB425" s="67"/>
      <c r="EC425" s="67"/>
      <c r="ED425" s="67"/>
      <c r="EE425" s="67"/>
      <c r="EF425" s="67"/>
      <c r="EG425" s="67"/>
      <c r="EH425" s="67"/>
      <c r="EI425" s="67"/>
      <c r="EJ425" s="67"/>
    </row>
    <row r="426" spans="125:140" ht="13.5" x14ac:dyDescent="0.25">
      <c r="DU426" s="67"/>
      <c r="DV426" s="67"/>
      <c r="DW426" s="67"/>
      <c r="DX426" s="67"/>
      <c r="DY426" s="67"/>
      <c r="DZ426" s="67"/>
      <c r="EA426" s="67"/>
      <c r="EB426" s="67"/>
      <c r="EC426" s="67"/>
      <c r="ED426" s="67"/>
      <c r="EE426" s="67"/>
      <c r="EF426" s="67"/>
      <c r="EG426" s="67"/>
      <c r="EH426" s="67"/>
      <c r="EI426" s="67"/>
      <c r="EJ426" s="67"/>
    </row>
    <row r="427" spans="125:140" ht="13.5" x14ac:dyDescent="0.25">
      <c r="DU427" s="67"/>
      <c r="DV427" s="67"/>
      <c r="DW427" s="67"/>
      <c r="DX427" s="67"/>
      <c r="DY427" s="67"/>
      <c r="DZ427" s="67"/>
      <c r="EA427" s="67"/>
      <c r="EB427" s="67"/>
      <c r="EC427" s="67"/>
      <c r="ED427" s="67"/>
      <c r="EE427" s="67"/>
      <c r="EF427" s="67"/>
      <c r="EG427" s="67"/>
      <c r="EH427" s="67"/>
      <c r="EI427" s="67"/>
      <c r="EJ427" s="67"/>
    </row>
    <row r="428" spans="125:140" ht="13.5" x14ac:dyDescent="0.25">
      <c r="DU428" s="67"/>
      <c r="DV428" s="67"/>
      <c r="DW428" s="67"/>
      <c r="DX428" s="67"/>
      <c r="DY428" s="67"/>
      <c r="DZ428" s="67"/>
      <c r="EA428" s="67"/>
      <c r="EB428" s="67"/>
      <c r="EC428" s="67"/>
      <c r="ED428" s="67"/>
      <c r="EE428" s="67"/>
      <c r="EF428" s="67"/>
      <c r="EG428" s="67"/>
      <c r="EH428" s="67"/>
      <c r="EI428" s="67"/>
      <c r="EJ428" s="67"/>
    </row>
    <row r="429" spans="125:140" ht="13.5" x14ac:dyDescent="0.25">
      <c r="DU429" s="67"/>
      <c r="DV429" s="67"/>
      <c r="DW429" s="67"/>
      <c r="DX429" s="67"/>
      <c r="DY429" s="67"/>
      <c r="DZ429" s="67"/>
      <c r="EA429" s="67"/>
      <c r="EB429" s="67"/>
      <c r="EC429" s="67"/>
      <c r="ED429" s="67"/>
      <c r="EE429" s="67"/>
      <c r="EF429" s="67"/>
      <c r="EG429" s="67"/>
      <c r="EH429" s="67"/>
      <c r="EI429" s="67"/>
      <c r="EJ429" s="67"/>
    </row>
    <row r="430" spans="125:140" ht="13.5" x14ac:dyDescent="0.25">
      <c r="DU430" s="67"/>
      <c r="DV430" s="67"/>
      <c r="DW430" s="67"/>
      <c r="DX430" s="67"/>
      <c r="DY430" s="67"/>
      <c r="DZ430" s="67"/>
      <c r="EA430" s="67"/>
      <c r="EB430" s="67"/>
      <c r="EC430" s="67"/>
      <c r="ED430" s="67"/>
      <c r="EE430" s="67"/>
      <c r="EF430" s="67"/>
      <c r="EG430" s="67"/>
      <c r="EH430" s="67"/>
      <c r="EI430" s="67"/>
      <c r="EJ430" s="67"/>
    </row>
    <row r="431" spans="125:140" ht="13.5" x14ac:dyDescent="0.25">
      <c r="DU431" s="67"/>
      <c r="DV431" s="67"/>
      <c r="DW431" s="67"/>
      <c r="DX431" s="67"/>
      <c r="DY431" s="67"/>
      <c r="DZ431" s="67"/>
      <c r="EA431" s="67"/>
      <c r="EB431" s="67"/>
      <c r="EC431" s="67"/>
      <c r="ED431" s="67"/>
      <c r="EE431" s="67"/>
      <c r="EF431" s="67"/>
      <c r="EG431" s="67"/>
      <c r="EH431" s="67"/>
      <c r="EI431" s="67"/>
      <c r="EJ431" s="67"/>
    </row>
    <row r="432" spans="125:140" ht="13.5" x14ac:dyDescent="0.25">
      <c r="DU432" s="67"/>
      <c r="DV432" s="67"/>
      <c r="DW432" s="67"/>
      <c r="DX432" s="67"/>
      <c r="DY432" s="67"/>
      <c r="DZ432" s="67"/>
      <c r="EA432" s="67"/>
      <c r="EB432" s="67"/>
      <c r="EC432" s="67"/>
      <c r="ED432" s="67"/>
      <c r="EE432" s="67"/>
      <c r="EF432" s="67"/>
      <c r="EG432" s="67"/>
      <c r="EH432" s="67"/>
      <c r="EI432" s="67"/>
      <c r="EJ432" s="67"/>
    </row>
    <row r="433" spans="125:140" ht="13.5" x14ac:dyDescent="0.25">
      <c r="DU433" s="67"/>
      <c r="DV433" s="67"/>
      <c r="DW433" s="67"/>
      <c r="DX433" s="67"/>
      <c r="DY433" s="67"/>
      <c r="DZ433" s="67"/>
      <c r="EA433" s="67"/>
      <c r="EB433" s="67"/>
      <c r="EC433" s="67"/>
      <c r="ED433" s="67"/>
      <c r="EE433" s="67"/>
      <c r="EF433" s="67"/>
      <c r="EG433" s="67"/>
      <c r="EH433" s="67"/>
      <c r="EI433" s="67"/>
      <c r="EJ433" s="67"/>
    </row>
    <row r="434" spans="125:140" ht="13.5" x14ac:dyDescent="0.25">
      <c r="DU434" s="67"/>
      <c r="DV434" s="67"/>
      <c r="DW434" s="67"/>
      <c r="DX434" s="67"/>
      <c r="DY434" s="67"/>
      <c r="DZ434" s="67"/>
      <c r="EA434" s="67"/>
      <c r="EB434" s="67"/>
      <c r="EC434" s="67"/>
      <c r="ED434" s="67"/>
      <c r="EE434" s="67"/>
      <c r="EF434" s="67"/>
      <c r="EG434" s="67"/>
      <c r="EH434" s="67"/>
      <c r="EI434" s="67"/>
      <c r="EJ434" s="67"/>
    </row>
    <row r="435" spans="125:140" ht="13.5" x14ac:dyDescent="0.25">
      <c r="DU435" s="67"/>
      <c r="DV435" s="67"/>
      <c r="DW435" s="67"/>
      <c r="DX435" s="67"/>
      <c r="DY435" s="67"/>
      <c r="DZ435" s="67"/>
      <c r="EA435" s="67"/>
      <c r="EB435" s="67"/>
      <c r="EC435" s="67"/>
      <c r="ED435" s="67"/>
      <c r="EE435" s="67"/>
      <c r="EF435" s="67"/>
      <c r="EG435" s="67"/>
      <c r="EH435" s="67"/>
      <c r="EI435" s="67"/>
      <c r="EJ435" s="67"/>
    </row>
    <row r="436" spans="125:140" ht="13.5" x14ac:dyDescent="0.25">
      <c r="DU436" s="67"/>
      <c r="DV436" s="67"/>
      <c r="DW436" s="67"/>
      <c r="DX436" s="67"/>
      <c r="DY436" s="67"/>
      <c r="DZ436" s="67"/>
      <c r="EA436" s="67"/>
      <c r="EB436" s="67"/>
      <c r="EC436" s="67"/>
      <c r="ED436" s="67"/>
      <c r="EE436" s="67"/>
      <c r="EF436" s="67"/>
      <c r="EG436" s="67"/>
      <c r="EH436" s="67"/>
      <c r="EI436" s="67"/>
      <c r="EJ436" s="67"/>
    </row>
    <row r="437" spans="125:140" ht="13.5" x14ac:dyDescent="0.25">
      <c r="DU437" s="67"/>
      <c r="DV437" s="67"/>
      <c r="DW437" s="67"/>
      <c r="DX437" s="67"/>
      <c r="DY437" s="67"/>
      <c r="DZ437" s="67"/>
      <c r="EA437" s="67"/>
      <c r="EB437" s="67"/>
      <c r="EC437" s="67"/>
      <c r="ED437" s="67"/>
      <c r="EE437" s="67"/>
      <c r="EF437" s="67"/>
      <c r="EG437" s="67"/>
      <c r="EH437" s="67"/>
      <c r="EI437" s="67"/>
      <c r="EJ437" s="67"/>
    </row>
    <row r="438" spans="125:140" ht="13.5" x14ac:dyDescent="0.25">
      <c r="DU438" s="67"/>
      <c r="DV438" s="67"/>
      <c r="DW438" s="67"/>
      <c r="DX438" s="67"/>
      <c r="DY438" s="67"/>
      <c r="DZ438" s="67"/>
      <c r="EA438" s="67"/>
      <c r="EB438" s="67"/>
      <c r="EC438" s="67"/>
      <c r="ED438" s="67"/>
      <c r="EE438" s="67"/>
      <c r="EF438" s="67"/>
      <c r="EG438" s="67"/>
      <c r="EH438" s="67"/>
      <c r="EI438" s="67"/>
      <c r="EJ438" s="67"/>
    </row>
    <row r="439" spans="125:140" ht="13.5" x14ac:dyDescent="0.25">
      <c r="DU439" s="67"/>
      <c r="DV439" s="67"/>
      <c r="DW439" s="67"/>
      <c r="DX439" s="67"/>
      <c r="DY439" s="67"/>
      <c r="DZ439" s="67"/>
      <c r="EA439" s="67"/>
      <c r="EB439" s="67"/>
      <c r="EC439" s="67"/>
      <c r="ED439" s="67"/>
      <c r="EE439" s="67"/>
      <c r="EF439" s="67"/>
      <c r="EG439" s="67"/>
      <c r="EH439" s="67"/>
      <c r="EI439" s="67"/>
      <c r="EJ439" s="67"/>
    </row>
    <row r="440" spans="125:140" ht="13.5" x14ac:dyDescent="0.25">
      <c r="DU440" s="67"/>
      <c r="DV440" s="67"/>
      <c r="DW440" s="67"/>
      <c r="DX440" s="67"/>
      <c r="DY440" s="67"/>
      <c r="DZ440" s="67"/>
      <c r="EA440" s="67"/>
      <c r="EB440" s="67"/>
      <c r="EC440" s="67"/>
      <c r="ED440" s="67"/>
      <c r="EE440" s="67"/>
      <c r="EF440" s="67"/>
      <c r="EG440" s="67"/>
      <c r="EH440" s="67"/>
      <c r="EI440" s="67"/>
      <c r="EJ440" s="67"/>
    </row>
    <row r="441" spans="125:140" ht="13.5" x14ac:dyDescent="0.25">
      <c r="DU441" s="67"/>
      <c r="DV441" s="67"/>
      <c r="DW441" s="67"/>
      <c r="DX441" s="67"/>
      <c r="DY441" s="67"/>
      <c r="DZ441" s="67"/>
      <c r="EA441" s="67"/>
      <c r="EB441" s="67"/>
      <c r="EC441" s="67"/>
      <c r="ED441" s="67"/>
      <c r="EE441" s="67"/>
      <c r="EF441" s="67"/>
      <c r="EG441" s="67"/>
      <c r="EH441" s="67"/>
      <c r="EI441" s="67"/>
      <c r="EJ441" s="67"/>
    </row>
    <row r="442" spans="125:140" ht="13.5" x14ac:dyDescent="0.25">
      <c r="DU442" s="67"/>
      <c r="DV442" s="67"/>
      <c r="DW442" s="67"/>
      <c r="DX442" s="67"/>
      <c r="DY442" s="67"/>
      <c r="DZ442" s="67"/>
      <c r="EA442" s="67"/>
      <c r="EB442" s="67"/>
      <c r="EC442" s="67"/>
      <c r="ED442" s="67"/>
      <c r="EE442" s="67"/>
      <c r="EF442" s="67"/>
      <c r="EG442" s="67"/>
      <c r="EH442" s="67"/>
      <c r="EI442" s="67"/>
      <c r="EJ442" s="67"/>
    </row>
    <row r="443" spans="125:140" ht="13.5" x14ac:dyDescent="0.25">
      <c r="DU443" s="67"/>
      <c r="DV443" s="67"/>
      <c r="DW443" s="67"/>
      <c r="DX443" s="67"/>
      <c r="DY443" s="67"/>
      <c r="DZ443" s="67"/>
      <c r="EA443" s="67"/>
      <c r="EB443" s="67"/>
      <c r="EC443" s="67"/>
      <c r="ED443" s="67"/>
      <c r="EE443" s="67"/>
      <c r="EF443" s="67"/>
      <c r="EG443" s="67"/>
      <c r="EH443" s="67"/>
      <c r="EI443" s="67"/>
      <c r="EJ443" s="67"/>
    </row>
    <row r="444" spans="125:140" ht="13.5" x14ac:dyDescent="0.25">
      <c r="DU444" s="67"/>
      <c r="DV444" s="67"/>
      <c r="DW444" s="67"/>
      <c r="DX444" s="67"/>
      <c r="DY444" s="67"/>
      <c r="DZ444" s="67"/>
      <c r="EA444" s="67"/>
      <c r="EB444" s="67"/>
      <c r="EC444" s="67"/>
      <c r="ED444" s="67"/>
      <c r="EE444" s="67"/>
      <c r="EF444" s="67"/>
      <c r="EG444" s="67"/>
      <c r="EH444" s="67"/>
      <c r="EI444" s="67"/>
      <c r="EJ444" s="67"/>
    </row>
    <row r="445" spans="125:140" ht="13.5" x14ac:dyDescent="0.25">
      <c r="DU445" s="67"/>
      <c r="DV445" s="67"/>
      <c r="DW445" s="67"/>
      <c r="DX445" s="67"/>
      <c r="DY445" s="67"/>
      <c r="DZ445" s="67"/>
      <c r="EA445" s="67"/>
      <c r="EB445" s="67"/>
      <c r="EC445" s="67"/>
      <c r="ED445" s="67"/>
      <c r="EE445" s="67"/>
      <c r="EF445" s="67"/>
      <c r="EG445" s="67"/>
      <c r="EH445" s="67"/>
      <c r="EI445" s="67"/>
      <c r="EJ445" s="67"/>
    </row>
    <row r="446" spans="125:140" ht="13.5" x14ac:dyDescent="0.25">
      <c r="DU446" s="67"/>
      <c r="DV446" s="67"/>
      <c r="DW446" s="67"/>
      <c r="DX446" s="67"/>
      <c r="DY446" s="67"/>
      <c r="DZ446" s="67"/>
      <c r="EA446" s="67"/>
      <c r="EB446" s="67"/>
      <c r="EC446" s="67"/>
      <c r="ED446" s="67"/>
      <c r="EE446" s="67"/>
      <c r="EF446" s="67"/>
      <c r="EG446" s="67"/>
      <c r="EH446" s="67"/>
      <c r="EI446" s="67"/>
      <c r="EJ446" s="67"/>
    </row>
    <row r="447" spans="125:140" ht="13.5" x14ac:dyDescent="0.25">
      <c r="DU447" s="67"/>
      <c r="DV447" s="67"/>
      <c r="DW447" s="67"/>
      <c r="DX447" s="67"/>
      <c r="DY447" s="67"/>
      <c r="DZ447" s="67"/>
      <c r="EA447" s="67"/>
      <c r="EB447" s="67"/>
      <c r="EC447" s="67"/>
      <c r="ED447" s="67"/>
      <c r="EE447" s="67"/>
      <c r="EF447" s="67"/>
      <c r="EG447" s="67"/>
      <c r="EH447" s="67"/>
      <c r="EI447" s="67"/>
      <c r="EJ447" s="67"/>
    </row>
    <row r="448" spans="125:140" ht="13.5" x14ac:dyDescent="0.25">
      <c r="DU448" s="67"/>
      <c r="DV448" s="67"/>
      <c r="DW448" s="67"/>
      <c r="DX448" s="67"/>
      <c r="DY448" s="67"/>
      <c r="DZ448" s="67"/>
      <c r="EA448" s="67"/>
      <c r="EB448" s="67"/>
      <c r="EC448" s="67"/>
      <c r="ED448" s="67"/>
      <c r="EE448" s="67"/>
      <c r="EF448" s="67"/>
      <c r="EG448" s="67"/>
      <c r="EH448" s="67"/>
      <c r="EI448" s="67"/>
      <c r="EJ448" s="67"/>
    </row>
    <row r="449" spans="125:140" ht="13.5" x14ac:dyDescent="0.25">
      <c r="DU449" s="67"/>
      <c r="DV449" s="67"/>
      <c r="DW449" s="67"/>
      <c r="DX449" s="67"/>
      <c r="DY449" s="67"/>
      <c r="DZ449" s="67"/>
      <c r="EA449" s="67"/>
      <c r="EB449" s="67"/>
      <c r="EC449" s="67"/>
      <c r="ED449" s="67"/>
      <c r="EE449" s="67"/>
      <c r="EF449" s="67"/>
      <c r="EG449" s="67"/>
      <c r="EH449" s="67"/>
      <c r="EI449" s="67"/>
      <c r="EJ449" s="67"/>
    </row>
    <row r="450" spans="125:140" ht="13.5" x14ac:dyDescent="0.25">
      <c r="DU450" s="67"/>
      <c r="DV450" s="67"/>
      <c r="DW450" s="67"/>
      <c r="DX450" s="67"/>
      <c r="DY450" s="67"/>
      <c r="DZ450" s="67"/>
      <c r="EA450" s="67"/>
      <c r="EB450" s="67"/>
      <c r="EC450" s="67"/>
      <c r="ED450" s="67"/>
      <c r="EE450" s="67"/>
      <c r="EF450" s="67"/>
      <c r="EG450" s="67"/>
      <c r="EH450" s="67"/>
      <c r="EI450" s="67"/>
      <c r="EJ450" s="67"/>
    </row>
    <row r="451" spans="125:140" ht="13.5" x14ac:dyDescent="0.25">
      <c r="DU451" s="67"/>
      <c r="DV451" s="67"/>
      <c r="DW451" s="67"/>
      <c r="DX451" s="67"/>
      <c r="DY451" s="67"/>
      <c r="DZ451" s="67"/>
      <c r="EA451" s="67"/>
      <c r="EB451" s="67"/>
      <c r="EC451" s="67"/>
      <c r="ED451" s="67"/>
      <c r="EE451" s="67"/>
      <c r="EF451" s="67"/>
      <c r="EG451" s="67"/>
      <c r="EH451" s="67"/>
      <c r="EI451" s="67"/>
      <c r="EJ451" s="67"/>
    </row>
    <row r="452" spans="125:140" ht="13.5" x14ac:dyDescent="0.25">
      <c r="DU452" s="67"/>
      <c r="DV452" s="67"/>
      <c r="DW452" s="67"/>
      <c r="DX452" s="67"/>
      <c r="DY452" s="67"/>
      <c r="DZ452" s="67"/>
      <c r="EA452" s="67"/>
      <c r="EB452" s="67"/>
      <c r="EC452" s="67"/>
      <c r="ED452" s="67"/>
      <c r="EE452" s="67"/>
      <c r="EF452" s="67"/>
      <c r="EG452" s="67"/>
      <c r="EH452" s="67"/>
      <c r="EI452" s="67"/>
      <c r="EJ452" s="67"/>
    </row>
    <row r="453" spans="125:140" ht="13.5" x14ac:dyDescent="0.25">
      <c r="DU453" s="67"/>
      <c r="DV453" s="67"/>
      <c r="DW453" s="67"/>
      <c r="DX453" s="67"/>
      <c r="DY453" s="67"/>
      <c r="DZ453" s="67"/>
      <c r="EA453" s="67"/>
      <c r="EB453" s="67"/>
      <c r="EC453" s="67"/>
      <c r="ED453" s="67"/>
      <c r="EE453" s="67"/>
      <c r="EF453" s="67"/>
      <c r="EG453" s="67"/>
      <c r="EH453" s="67"/>
      <c r="EI453" s="67"/>
      <c r="EJ453" s="67"/>
    </row>
    <row r="454" spans="125:140" ht="13.5" x14ac:dyDescent="0.25">
      <c r="DU454" s="67"/>
      <c r="DV454" s="67"/>
      <c r="DW454" s="67"/>
      <c r="DX454" s="67"/>
      <c r="DY454" s="67"/>
      <c r="DZ454" s="67"/>
      <c r="EA454" s="67"/>
      <c r="EB454" s="67"/>
      <c r="EC454" s="67"/>
      <c r="ED454" s="67"/>
      <c r="EE454" s="67"/>
      <c r="EF454" s="67"/>
      <c r="EG454" s="67"/>
      <c r="EH454" s="67"/>
      <c r="EI454" s="67"/>
      <c r="EJ454" s="67"/>
    </row>
    <row r="455" spans="125:140" ht="13.5" x14ac:dyDescent="0.25">
      <c r="DU455" s="67"/>
      <c r="DV455" s="67"/>
      <c r="DW455" s="67"/>
      <c r="DX455" s="67"/>
      <c r="DY455" s="67"/>
      <c r="DZ455" s="67"/>
      <c r="EA455" s="67"/>
      <c r="EB455" s="67"/>
      <c r="EC455" s="67"/>
      <c r="ED455" s="67"/>
      <c r="EE455" s="67"/>
      <c r="EF455" s="67"/>
      <c r="EG455" s="67"/>
      <c r="EH455" s="67"/>
      <c r="EI455" s="67"/>
      <c r="EJ455" s="67"/>
    </row>
    <row r="456" spans="125:140" ht="13.5" x14ac:dyDescent="0.25">
      <c r="DU456" s="67"/>
      <c r="DV456" s="67"/>
      <c r="DW456" s="67"/>
      <c r="DX456" s="67"/>
      <c r="DY456" s="67"/>
      <c r="DZ456" s="67"/>
      <c r="EA456" s="67"/>
      <c r="EB456" s="67"/>
      <c r="EC456" s="67"/>
      <c r="ED456" s="67"/>
      <c r="EE456" s="67"/>
      <c r="EF456" s="67"/>
      <c r="EG456" s="67"/>
      <c r="EH456" s="67"/>
      <c r="EI456" s="67"/>
      <c r="EJ456" s="67"/>
    </row>
    <row r="457" spans="125:140" ht="13.5" x14ac:dyDescent="0.25">
      <c r="DU457" s="67"/>
      <c r="DV457" s="67"/>
      <c r="DW457" s="67"/>
      <c r="DX457" s="67"/>
      <c r="DY457" s="67"/>
      <c r="DZ457" s="67"/>
      <c r="EA457" s="67"/>
      <c r="EB457" s="67"/>
      <c r="EC457" s="67"/>
      <c r="ED457" s="67"/>
      <c r="EE457" s="67"/>
      <c r="EF457" s="67"/>
      <c r="EG457" s="67"/>
      <c r="EH457" s="67"/>
      <c r="EI457" s="67"/>
      <c r="EJ457" s="67"/>
    </row>
    <row r="458" spans="125:140" ht="13.5" x14ac:dyDescent="0.25">
      <c r="DU458" s="67"/>
      <c r="DV458" s="67"/>
      <c r="DW458" s="67"/>
      <c r="DX458" s="67"/>
      <c r="DY458" s="67"/>
      <c r="DZ458" s="67"/>
      <c r="EA458" s="67"/>
      <c r="EB458" s="67"/>
      <c r="EC458" s="67"/>
      <c r="ED458" s="67"/>
      <c r="EE458" s="67"/>
      <c r="EF458" s="67"/>
      <c r="EG458" s="67"/>
      <c r="EH458" s="67"/>
      <c r="EI458" s="67"/>
      <c r="EJ458" s="67"/>
    </row>
    <row r="459" spans="125:140" ht="13.5" x14ac:dyDescent="0.25">
      <c r="DU459" s="67"/>
      <c r="DV459" s="67"/>
      <c r="DW459" s="67"/>
      <c r="DX459" s="67"/>
      <c r="DY459" s="67"/>
      <c r="DZ459" s="67"/>
      <c r="EA459" s="67"/>
      <c r="EB459" s="67"/>
      <c r="EC459" s="67"/>
      <c r="ED459" s="67"/>
      <c r="EE459" s="67"/>
      <c r="EF459" s="67"/>
      <c r="EG459" s="67"/>
      <c r="EH459" s="67"/>
      <c r="EI459" s="67"/>
      <c r="EJ459" s="67"/>
    </row>
    <row r="460" spans="125:140" ht="13.5" x14ac:dyDescent="0.25">
      <c r="DU460" s="67"/>
      <c r="DV460" s="67"/>
      <c r="DW460" s="67"/>
      <c r="DX460" s="67"/>
      <c r="DY460" s="67"/>
      <c r="DZ460" s="67"/>
      <c r="EA460" s="67"/>
      <c r="EB460" s="67"/>
      <c r="EC460" s="67"/>
      <c r="ED460" s="67"/>
      <c r="EE460" s="67"/>
      <c r="EF460" s="67"/>
      <c r="EG460" s="67"/>
      <c r="EH460" s="67"/>
      <c r="EI460" s="67"/>
      <c r="EJ460" s="67"/>
    </row>
    <row r="461" spans="125:140" ht="13.5" x14ac:dyDescent="0.25">
      <c r="DU461" s="67"/>
      <c r="DV461" s="67"/>
      <c r="DW461" s="67"/>
      <c r="DX461" s="67"/>
      <c r="DY461" s="67"/>
      <c r="DZ461" s="67"/>
      <c r="EA461" s="67"/>
      <c r="EB461" s="67"/>
      <c r="EC461" s="67"/>
      <c r="ED461" s="67"/>
      <c r="EE461" s="67"/>
      <c r="EF461" s="67"/>
      <c r="EG461" s="67"/>
      <c r="EH461" s="67"/>
      <c r="EI461" s="67"/>
      <c r="EJ461" s="67"/>
    </row>
    <row r="462" spans="125:140" ht="13.5" x14ac:dyDescent="0.25">
      <c r="DU462" s="67"/>
      <c r="DV462" s="67"/>
      <c r="DW462" s="67"/>
      <c r="DX462" s="67"/>
      <c r="DY462" s="67"/>
      <c r="DZ462" s="67"/>
      <c r="EA462" s="67"/>
      <c r="EB462" s="67"/>
      <c r="EC462" s="67"/>
      <c r="ED462" s="67"/>
      <c r="EE462" s="67"/>
      <c r="EF462" s="67"/>
      <c r="EG462" s="67"/>
      <c r="EH462" s="67"/>
      <c r="EI462" s="67"/>
      <c r="EJ462" s="67"/>
    </row>
    <row r="463" spans="125:140" ht="13.5" x14ac:dyDescent="0.25">
      <c r="DU463" s="67"/>
      <c r="DV463" s="67"/>
      <c r="DW463" s="67"/>
      <c r="DX463" s="67"/>
      <c r="DY463" s="67"/>
      <c r="DZ463" s="67"/>
      <c r="EA463" s="67"/>
      <c r="EB463" s="67"/>
      <c r="EC463" s="67"/>
      <c r="ED463" s="67"/>
      <c r="EE463" s="67"/>
      <c r="EF463" s="67"/>
      <c r="EG463" s="67"/>
      <c r="EH463" s="67"/>
      <c r="EI463" s="67"/>
      <c r="EJ463" s="67"/>
    </row>
    <row r="464" spans="125:140" ht="13.5" x14ac:dyDescent="0.25">
      <c r="DU464" s="67"/>
      <c r="DV464" s="67"/>
      <c r="DW464" s="67"/>
      <c r="DX464" s="67"/>
      <c r="DY464" s="67"/>
      <c r="DZ464" s="67"/>
      <c r="EA464" s="67"/>
      <c r="EB464" s="67"/>
      <c r="EC464" s="67"/>
      <c r="ED464" s="67"/>
      <c r="EE464" s="67"/>
      <c r="EF464" s="67"/>
      <c r="EG464" s="67"/>
      <c r="EH464" s="67"/>
      <c r="EI464" s="67"/>
      <c r="EJ464" s="67"/>
    </row>
    <row r="465" spans="125:140" ht="13.5" x14ac:dyDescent="0.25">
      <c r="DU465" s="67"/>
      <c r="DV465" s="67"/>
      <c r="DW465" s="67"/>
      <c r="DX465" s="67"/>
      <c r="DY465" s="67"/>
      <c r="DZ465" s="67"/>
      <c r="EA465" s="67"/>
      <c r="EB465" s="67"/>
      <c r="EC465" s="67"/>
      <c r="ED465" s="67"/>
      <c r="EE465" s="67"/>
      <c r="EF465" s="67"/>
      <c r="EG465" s="67"/>
      <c r="EH465" s="67"/>
      <c r="EI465" s="67"/>
      <c r="EJ465" s="67"/>
    </row>
    <row r="466" spans="125:140" ht="13.5" x14ac:dyDescent="0.25">
      <c r="DU466" s="67"/>
      <c r="DV466" s="67"/>
      <c r="DW466" s="67"/>
      <c r="DX466" s="67"/>
      <c r="DY466" s="67"/>
      <c r="DZ466" s="67"/>
      <c r="EA466" s="67"/>
      <c r="EB466" s="67"/>
      <c r="EC466" s="67"/>
      <c r="ED466" s="67"/>
      <c r="EE466" s="67"/>
      <c r="EF466" s="67"/>
      <c r="EG466" s="67"/>
      <c r="EH466" s="67"/>
      <c r="EI466" s="67"/>
      <c r="EJ466" s="67"/>
    </row>
    <row r="467" spans="125:140" ht="13.5" x14ac:dyDescent="0.25">
      <c r="DU467" s="67"/>
      <c r="DV467" s="67"/>
      <c r="DW467" s="67"/>
      <c r="DX467" s="67"/>
      <c r="DY467" s="67"/>
      <c r="DZ467" s="67"/>
      <c r="EA467" s="67"/>
      <c r="EB467" s="67"/>
      <c r="EC467" s="67"/>
      <c r="ED467" s="67"/>
      <c r="EE467" s="67"/>
      <c r="EF467" s="67"/>
      <c r="EG467" s="67"/>
      <c r="EH467" s="67"/>
      <c r="EI467" s="67"/>
      <c r="EJ467" s="67"/>
    </row>
    <row r="468" spans="125:140" ht="13.5" x14ac:dyDescent="0.25">
      <c r="DU468" s="67"/>
      <c r="DV468" s="67"/>
      <c r="DW468" s="67"/>
      <c r="DX468" s="67"/>
      <c r="DY468" s="67"/>
      <c r="DZ468" s="67"/>
      <c r="EA468" s="67"/>
      <c r="EB468" s="67"/>
      <c r="EC468" s="67"/>
      <c r="ED468" s="67"/>
      <c r="EE468" s="67"/>
      <c r="EF468" s="67"/>
      <c r="EG468" s="67"/>
      <c r="EH468" s="67"/>
      <c r="EI468" s="67"/>
      <c r="EJ468" s="67"/>
    </row>
    <row r="469" spans="125:140" ht="13.5" x14ac:dyDescent="0.25">
      <c r="DU469" s="67"/>
      <c r="DV469" s="67"/>
      <c r="DW469" s="67"/>
      <c r="DX469" s="67"/>
      <c r="DY469" s="67"/>
      <c r="DZ469" s="67"/>
      <c r="EA469" s="67"/>
      <c r="EB469" s="67"/>
      <c r="EC469" s="67"/>
      <c r="ED469" s="67"/>
      <c r="EE469" s="67"/>
      <c r="EF469" s="67"/>
      <c r="EG469" s="67"/>
      <c r="EH469" s="67"/>
      <c r="EI469" s="67"/>
      <c r="EJ469" s="67"/>
    </row>
    <row r="470" spans="125:140" ht="13.5" x14ac:dyDescent="0.25">
      <c r="DU470" s="67"/>
      <c r="DV470" s="67"/>
      <c r="DW470" s="67"/>
      <c r="DX470" s="67"/>
      <c r="DY470" s="67"/>
      <c r="DZ470" s="67"/>
      <c r="EA470" s="67"/>
      <c r="EB470" s="67"/>
      <c r="EC470" s="67"/>
      <c r="ED470" s="67"/>
      <c r="EE470" s="67"/>
      <c r="EF470" s="67"/>
      <c r="EG470" s="67"/>
      <c r="EH470" s="67"/>
      <c r="EI470" s="67"/>
      <c r="EJ470" s="67"/>
    </row>
    <row r="471" spans="125:140" ht="13.5" x14ac:dyDescent="0.25">
      <c r="DU471" s="67"/>
      <c r="DV471" s="67"/>
      <c r="DW471" s="67"/>
      <c r="DX471" s="67"/>
      <c r="DY471" s="67"/>
      <c r="DZ471" s="67"/>
      <c r="EA471" s="67"/>
      <c r="EB471" s="67"/>
      <c r="EC471" s="67"/>
      <c r="ED471" s="67"/>
      <c r="EE471" s="67"/>
      <c r="EF471" s="67"/>
      <c r="EG471" s="67"/>
      <c r="EH471" s="67"/>
      <c r="EI471" s="67"/>
      <c r="EJ471" s="67"/>
    </row>
    <row r="472" spans="125:140" ht="13.5" x14ac:dyDescent="0.25">
      <c r="DU472" s="67"/>
      <c r="DV472" s="67"/>
      <c r="DW472" s="67"/>
      <c r="DX472" s="67"/>
      <c r="DY472" s="67"/>
      <c r="DZ472" s="67"/>
      <c r="EA472" s="67"/>
      <c r="EB472" s="67"/>
      <c r="EC472" s="67"/>
      <c r="ED472" s="67"/>
      <c r="EE472" s="67"/>
      <c r="EF472" s="67"/>
      <c r="EG472" s="67"/>
      <c r="EH472" s="67"/>
      <c r="EI472" s="67"/>
      <c r="EJ472" s="67"/>
    </row>
    <row r="473" spans="125:140" ht="13.5" x14ac:dyDescent="0.25">
      <c r="DU473" s="67"/>
      <c r="DV473" s="67"/>
      <c r="DW473" s="67"/>
      <c r="DX473" s="67"/>
      <c r="DY473" s="67"/>
      <c r="DZ473" s="67"/>
      <c r="EA473" s="67"/>
      <c r="EB473" s="67"/>
      <c r="EC473" s="67"/>
      <c r="ED473" s="67"/>
      <c r="EE473" s="67"/>
      <c r="EF473" s="67"/>
      <c r="EG473" s="67"/>
      <c r="EH473" s="67"/>
      <c r="EI473" s="67"/>
      <c r="EJ473" s="67"/>
    </row>
    <row r="474" spans="125:140" ht="13.5" x14ac:dyDescent="0.25">
      <c r="DU474" s="67"/>
      <c r="DV474" s="67"/>
      <c r="DW474" s="67"/>
      <c r="DX474" s="67"/>
      <c r="DY474" s="67"/>
      <c r="DZ474" s="67"/>
      <c r="EA474" s="67"/>
      <c r="EB474" s="67"/>
      <c r="EC474" s="67"/>
      <c r="ED474" s="67"/>
      <c r="EE474" s="67"/>
      <c r="EF474" s="67"/>
      <c r="EG474" s="67"/>
      <c r="EH474" s="67"/>
      <c r="EI474" s="67"/>
      <c r="EJ474" s="67"/>
    </row>
    <row r="475" spans="125:140" ht="13.5" x14ac:dyDescent="0.25">
      <c r="DU475" s="67"/>
      <c r="DV475" s="67"/>
      <c r="DW475" s="67"/>
      <c r="DX475" s="67"/>
      <c r="DY475" s="67"/>
      <c r="DZ475" s="67"/>
      <c r="EA475" s="67"/>
      <c r="EB475" s="67"/>
      <c r="EC475" s="67"/>
      <c r="ED475" s="67"/>
      <c r="EE475" s="67"/>
      <c r="EF475" s="67"/>
      <c r="EG475" s="67"/>
      <c r="EH475" s="67"/>
      <c r="EI475" s="67"/>
      <c r="EJ475" s="67"/>
    </row>
    <row r="476" spans="125:140" ht="13.5" x14ac:dyDescent="0.25">
      <c r="DU476" s="67"/>
      <c r="DV476" s="67"/>
      <c r="DW476" s="67"/>
      <c r="DX476" s="67"/>
      <c r="DY476" s="67"/>
      <c r="DZ476" s="67"/>
      <c r="EA476" s="67"/>
      <c r="EB476" s="67"/>
      <c r="EC476" s="67"/>
      <c r="ED476" s="67"/>
      <c r="EE476" s="67"/>
      <c r="EF476" s="67"/>
      <c r="EG476" s="67"/>
      <c r="EH476" s="67"/>
      <c r="EI476" s="67"/>
      <c r="EJ476" s="67"/>
    </row>
    <row r="477" spans="125:140" ht="13.5" x14ac:dyDescent="0.25">
      <c r="DU477" s="67"/>
      <c r="DV477" s="67"/>
      <c r="DW477" s="67"/>
      <c r="DX477" s="67"/>
      <c r="DY477" s="67"/>
      <c r="DZ477" s="67"/>
      <c r="EA477" s="67"/>
      <c r="EB477" s="67"/>
      <c r="EC477" s="67"/>
      <c r="ED477" s="67"/>
      <c r="EE477" s="67"/>
      <c r="EF477" s="67"/>
      <c r="EG477" s="67"/>
      <c r="EH477" s="67"/>
      <c r="EI477" s="67"/>
      <c r="EJ477" s="67"/>
    </row>
    <row r="478" spans="125:140" ht="13.5" x14ac:dyDescent="0.25">
      <c r="DU478" s="67"/>
      <c r="DV478" s="67"/>
      <c r="DW478" s="67"/>
      <c r="DX478" s="67"/>
      <c r="DY478" s="67"/>
      <c r="DZ478" s="67"/>
      <c r="EA478" s="67"/>
      <c r="EB478" s="67"/>
      <c r="EC478" s="67"/>
      <c r="ED478" s="67"/>
      <c r="EE478" s="67"/>
      <c r="EF478" s="67"/>
      <c r="EG478" s="67"/>
      <c r="EH478" s="67"/>
      <c r="EI478" s="67"/>
      <c r="EJ478" s="67"/>
    </row>
    <row r="479" spans="125:140" ht="13.5" x14ac:dyDescent="0.25">
      <c r="DU479" s="67"/>
      <c r="DV479" s="67"/>
      <c r="DW479" s="67"/>
      <c r="DX479" s="67"/>
      <c r="DY479" s="67"/>
      <c r="DZ479" s="67"/>
      <c r="EA479" s="67"/>
      <c r="EB479" s="67"/>
      <c r="EC479" s="67"/>
      <c r="ED479" s="67"/>
      <c r="EE479" s="67"/>
      <c r="EF479" s="67"/>
      <c r="EG479" s="67"/>
      <c r="EH479" s="67"/>
      <c r="EI479" s="67"/>
      <c r="EJ479" s="67"/>
    </row>
    <row r="480" spans="125:140" ht="13.5" x14ac:dyDescent="0.25">
      <c r="DU480" s="67"/>
      <c r="DV480" s="67"/>
      <c r="DW480" s="67"/>
      <c r="DX480" s="67"/>
      <c r="DY480" s="67"/>
      <c r="DZ480" s="67"/>
      <c r="EA480" s="67"/>
      <c r="EB480" s="67"/>
      <c r="EC480" s="67"/>
      <c r="ED480" s="67"/>
      <c r="EE480" s="67"/>
      <c r="EF480" s="67"/>
      <c r="EG480" s="67"/>
      <c r="EH480" s="67"/>
      <c r="EI480" s="67"/>
      <c r="EJ480" s="67"/>
    </row>
    <row r="481" spans="125:140" ht="13.5" x14ac:dyDescent="0.25">
      <c r="DU481" s="67"/>
      <c r="DV481" s="67"/>
      <c r="DW481" s="67"/>
      <c r="DX481" s="67"/>
      <c r="DY481" s="67"/>
      <c r="DZ481" s="67"/>
      <c r="EA481" s="67"/>
      <c r="EB481" s="67"/>
      <c r="EC481" s="67"/>
      <c r="ED481" s="67"/>
      <c r="EE481" s="67"/>
      <c r="EF481" s="67"/>
      <c r="EG481" s="67"/>
      <c r="EH481" s="67"/>
      <c r="EI481" s="67"/>
      <c r="EJ481" s="67"/>
    </row>
    <row r="482" spans="125:140" ht="13.5" x14ac:dyDescent="0.25">
      <c r="DU482" s="67"/>
      <c r="DV482" s="67"/>
      <c r="DW482" s="67"/>
      <c r="DX482" s="67"/>
      <c r="DY482" s="67"/>
      <c r="DZ482" s="67"/>
      <c r="EA482" s="67"/>
      <c r="EB482" s="67"/>
      <c r="EC482" s="67"/>
      <c r="ED482" s="67"/>
      <c r="EE482" s="67"/>
      <c r="EF482" s="67"/>
      <c r="EG482" s="67"/>
      <c r="EH482" s="67"/>
      <c r="EI482" s="67"/>
      <c r="EJ482" s="67"/>
    </row>
    <row r="483" spans="125:140" ht="13.5" x14ac:dyDescent="0.25">
      <c r="DU483" s="67"/>
      <c r="DV483" s="67"/>
      <c r="DW483" s="67"/>
      <c r="DX483" s="67"/>
      <c r="DY483" s="67"/>
      <c r="DZ483" s="67"/>
      <c r="EA483" s="67"/>
      <c r="EB483" s="67"/>
      <c r="EC483" s="67"/>
      <c r="ED483" s="67"/>
      <c r="EE483" s="67"/>
      <c r="EF483" s="67"/>
      <c r="EG483" s="67"/>
      <c r="EH483" s="67"/>
      <c r="EI483" s="67"/>
      <c r="EJ483" s="67"/>
    </row>
    <row r="484" spans="125:140" ht="13.5" x14ac:dyDescent="0.25">
      <c r="DU484" s="67"/>
      <c r="DV484" s="67"/>
      <c r="DW484" s="67"/>
      <c r="DX484" s="67"/>
      <c r="DY484" s="67"/>
      <c r="DZ484" s="67"/>
      <c r="EA484" s="67"/>
      <c r="EB484" s="67"/>
      <c r="EC484" s="67"/>
      <c r="ED484" s="67"/>
      <c r="EE484" s="67"/>
      <c r="EF484" s="67"/>
      <c r="EG484" s="67"/>
      <c r="EH484" s="67"/>
      <c r="EI484" s="67"/>
      <c r="EJ484" s="67"/>
    </row>
    <row r="485" spans="125:140" ht="13.5" x14ac:dyDescent="0.25">
      <c r="DU485" s="67"/>
      <c r="DV485" s="67"/>
      <c r="DW485" s="67"/>
      <c r="DX485" s="67"/>
      <c r="DY485" s="67"/>
      <c r="DZ485" s="67"/>
      <c r="EA485" s="67"/>
      <c r="EB485" s="67"/>
      <c r="EC485" s="67"/>
      <c r="ED485" s="67"/>
      <c r="EE485" s="67"/>
      <c r="EF485" s="67"/>
      <c r="EG485" s="67"/>
      <c r="EH485" s="67"/>
      <c r="EI485" s="67"/>
      <c r="EJ485" s="67"/>
    </row>
    <row r="486" spans="125:140" ht="13.5" x14ac:dyDescent="0.25">
      <c r="DU486" s="67"/>
      <c r="DV486" s="67"/>
      <c r="DW486" s="67"/>
      <c r="DX486" s="67"/>
      <c r="DY486" s="67"/>
      <c r="DZ486" s="67"/>
      <c r="EA486" s="67"/>
      <c r="EB486" s="67"/>
      <c r="EC486" s="67"/>
      <c r="ED486" s="67"/>
      <c r="EE486" s="67"/>
      <c r="EF486" s="67"/>
      <c r="EG486" s="67"/>
      <c r="EH486" s="67"/>
      <c r="EI486" s="67"/>
      <c r="EJ486" s="67"/>
    </row>
    <row r="487" spans="125:140" ht="13.5" x14ac:dyDescent="0.25">
      <c r="DU487" s="67"/>
      <c r="DV487" s="67"/>
      <c r="DW487" s="67"/>
      <c r="DX487" s="67"/>
      <c r="DY487" s="67"/>
      <c r="DZ487" s="67"/>
      <c r="EA487" s="67"/>
      <c r="EB487" s="67"/>
      <c r="EC487" s="67"/>
      <c r="ED487" s="67"/>
      <c r="EE487" s="67"/>
      <c r="EF487" s="67"/>
      <c r="EG487" s="67"/>
      <c r="EH487" s="67"/>
      <c r="EI487" s="67"/>
      <c r="EJ487" s="67"/>
    </row>
    <row r="488" spans="125:140" ht="13.5" x14ac:dyDescent="0.25">
      <c r="DU488" s="67"/>
      <c r="DV488" s="67"/>
      <c r="DW488" s="67"/>
      <c r="DX488" s="67"/>
      <c r="DY488" s="67"/>
      <c r="DZ488" s="67"/>
      <c r="EA488" s="67"/>
      <c r="EB488" s="67"/>
      <c r="EC488" s="67"/>
      <c r="ED488" s="67"/>
      <c r="EE488" s="67"/>
      <c r="EF488" s="67"/>
      <c r="EG488" s="67"/>
      <c r="EH488" s="67"/>
      <c r="EI488" s="67"/>
      <c r="EJ488" s="67"/>
    </row>
    <row r="489" spans="125:140" ht="13.5" x14ac:dyDescent="0.25">
      <c r="DU489" s="67"/>
      <c r="DV489" s="67"/>
      <c r="DW489" s="67"/>
      <c r="DX489" s="67"/>
      <c r="DY489" s="67"/>
      <c r="DZ489" s="67"/>
      <c r="EA489" s="67"/>
      <c r="EB489" s="67"/>
      <c r="EC489" s="67"/>
      <c r="ED489" s="67"/>
      <c r="EE489" s="67"/>
      <c r="EF489" s="67"/>
      <c r="EG489" s="67"/>
      <c r="EH489" s="67"/>
      <c r="EI489" s="67"/>
      <c r="EJ489" s="67"/>
    </row>
    <row r="490" spans="125:140" ht="13.5" x14ac:dyDescent="0.25">
      <c r="DU490" s="67"/>
      <c r="DV490" s="67"/>
      <c r="DW490" s="67"/>
      <c r="DX490" s="67"/>
      <c r="DY490" s="67"/>
      <c r="DZ490" s="67"/>
      <c r="EA490" s="67"/>
      <c r="EB490" s="67"/>
      <c r="EC490" s="67"/>
      <c r="ED490" s="67"/>
      <c r="EE490" s="67"/>
      <c r="EF490" s="67"/>
      <c r="EG490" s="67"/>
      <c r="EH490" s="67"/>
      <c r="EI490" s="67"/>
      <c r="EJ490" s="67"/>
    </row>
    <row r="491" spans="125:140" ht="13.5" x14ac:dyDescent="0.25">
      <c r="DU491" s="67"/>
      <c r="DV491" s="67"/>
      <c r="DW491" s="67"/>
      <c r="DX491" s="67"/>
      <c r="DY491" s="67"/>
      <c r="DZ491" s="67"/>
      <c r="EA491" s="67"/>
      <c r="EB491" s="67"/>
      <c r="EC491" s="67"/>
      <c r="ED491" s="67"/>
      <c r="EE491" s="67"/>
      <c r="EF491" s="67"/>
      <c r="EG491" s="67"/>
      <c r="EH491" s="67"/>
      <c r="EI491" s="67"/>
      <c r="EJ491" s="67"/>
    </row>
    <row r="492" spans="125:140" ht="13.5" x14ac:dyDescent="0.25">
      <c r="DU492" s="67"/>
      <c r="DV492" s="67"/>
      <c r="DW492" s="67"/>
      <c r="DX492" s="67"/>
      <c r="DY492" s="67"/>
      <c r="DZ492" s="67"/>
      <c r="EA492" s="67"/>
      <c r="EB492" s="67"/>
      <c r="EC492" s="67"/>
      <c r="ED492" s="67"/>
      <c r="EE492" s="67"/>
      <c r="EF492" s="67"/>
      <c r="EG492" s="67"/>
      <c r="EH492" s="67"/>
      <c r="EI492" s="67"/>
      <c r="EJ492" s="67"/>
    </row>
    <row r="493" spans="125:140" ht="13.5" x14ac:dyDescent="0.25">
      <c r="DU493" s="67"/>
      <c r="DV493" s="67"/>
      <c r="DW493" s="67"/>
      <c r="DX493" s="67"/>
      <c r="DY493" s="67"/>
      <c r="DZ493" s="67"/>
      <c r="EA493" s="67"/>
      <c r="EB493" s="67"/>
      <c r="EC493" s="67"/>
      <c r="ED493" s="67"/>
      <c r="EE493" s="67"/>
      <c r="EF493" s="67"/>
      <c r="EG493" s="67"/>
      <c r="EH493" s="67"/>
      <c r="EI493" s="67"/>
      <c r="EJ493" s="67"/>
    </row>
    <row r="494" spans="125:140" ht="13.5" x14ac:dyDescent="0.25">
      <c r="DU494" s="67"/>
      <c r="DV494" s="67"/>
      <c r="DW494" s="67"/>
      <c r="DX494" s="67"/>
      <c r="DY494" s="67"/>
      <c r="DZ494" s="67"/>
      <c r="EA494" s="67"/>
      <c r="EB494" s="67"/>
      <c r="EC494" s="67"/>
      <c r="ED494" s="67"/>
      <c r="EE494" s="67"/>
      <c r="EF494" s="67"/>
      <c r="EG494" s="67"/>
      <c r="EH494" s="67"/>
      <c r="EI494" s="67"/>
      <c r="EJ494" s="67"/>
    </row>
    <row r="495" spans="125:140" ht="13.5" x14ac:dyDescent="0.25">
      <c r="DU495" s="67"/>
      <c r="DV495" s="67"/>
      <c r="DW495" s="67"/>
      <c r="DX495" s="67"/>
      <c r="DY495" s="67"/>
      <c r="DZ495" s="67"/>
      <c r="EA495" s="67"/>
      <c r="EB495" s="67"/>
      <c r="EC495" s="67"/>
      <c r="ED495" s="67"/>
      <c r="EE495" s="67"/>
      <c r="EF495" s="67"/>
      <c r="EG495" s="67"/>
      <c r="EH495" s="67"/>
      <c r="EI495" s="67"/>
      <c r="EJ495" s="67"/>
    </row>
    <row r="496" spans="125:140" ht="13.5" x14ac:dyDescent="0.25">
      <c r="DU496" s="67"/>
      <c r="DV496" s="67"/>
      <c r="DW496" s="67"/>
      <c r="DX496" s="67"/>
      <c r="DY496" s="67"/>
      <c r="DZ496" s="67"/>
      <c r="EA496" s="67"/>
      <c r="EB496" s="67"/>
      <c r="EC496" s="67"/>
      <c r="ED496" s="67"/>
      <c r="EE496" s="67"/>
      <c r="EF496" s="67"/>
      <c r="EG496" s="67"/>
      <c r="EH496" s="67"/>
      <c r="EI496" s="67"/>
      <c r="EJ496" s="67"/>
    </row>
    <row r="497" spans="125:140" ht="13.5" x14ac:dyDescent="0.25">
      <c r="DU497" s="67"/>
      <c r="DV497" s="67"/>
      <c r="DW497" s="67"/>
      <c r="DX497" s="67"/>
      <c r="DY497" s="67"/>
      <c r="DZ497" s="67"/>
      <c r="EA497" s="67"/>
      <c r="EB497" s="67"/>
      <c r="EC497" s="67"/>
      <c r="ED497" s="67"/>
      <c r="EE497" s="67"/>
      <c r="EF497" s="67"/>
      <c r="EG497" s="67"/>
      <c r="EH497" s="67"/>
      <c r="EI497" s="67"/>
      <c r="EJ497" s="67"/>
    </row>
    <row r="498" spans="125:140" ht="13.5" x14ac:dyDescent="0.25">
      <c r="DU498" s="67"/>
      <c r="DV498" s="67"/>
      <c r="DW498" s="67"/>
      <c r="DX498" s="67"/>
      <c r="DY498" s="67"/>
      <c r="DZ498" s="67"/>
      <c r="EA498" s="67"/>
      <c r="EB498" s="67"/>
      <c r="EC498" s="67"/>
      <c r="ED498" s="67"/>
      <c r="EE498" s="67"/>
      <c r="EF498" s="67"/>
      <c r="EG498" s="67"/>
      <c r="EH498" s="67"/>
      <c r="EI498" s="67"/>
      <c r="EJ498" s="67"/>
    </row>
    <row r="499" spans="125:140" ht="13.5" x14ac:dyDescent="0.25">
      <c r="DU499" s="67"/>
      <c r="DV499" s="67"/>
      <c r="DW499" s="67"/>
      <c r="DX499" s="67"/>
      <c r="DY499" s="67"/>
      <c r="DZ499" s="67"/>
      <c r="EA499" s="67"/>
      <c r="EB499" s="67"/>
      <c r="EC499" s="67"/>
      <c r="ED499" s="67"/>
      <c r="EE499" s="67"/>
      <c r="EF499" s="67"/>
      <c r="EG499" s="67"/>
      <c r="EH499" s="67"/>
      <c r="EI499" s="67"/>
      <c r="EJ499" s="67"/>
    </row>
    <row r="500" spans="125:140" ht="13.5" x14ac:dyDescent="0.25">
      <c r="DU500" s="67"/>
      <c r="DV500" s="67"/>
      <c r="DW500" s="67"/>
      <c r="DX500" s="67"/>
      <c r="DY500" s="67"/>
      <c r="DZ500" s="67"/>
      <c r="EA500" s="67"/>
      <c r="EB500" s="67"/>
      <c r="EC500" s="67"/>
      <c r="ED500" s="67"/>
      <c r="EE500" s="67"/>
      <c r="EF500" s="67"/>
      <c r="EG500" s="67"/>
      <c r="EH500" s="67"/>
      <c r="EI500" s="67"/>
      <c r="EJ500" s="67"/>
    </row>
    <row r="501" spans="125:140" ht="13.5" x14ac:dyDescent="0.25">
      <c r="DU501" s="67"/>
      <c r="DV501" s="67"/>
      <c r="DW501" s="67"/>
      <c r="DX501" s="67"/>
      <c r="DY501" s="67"/>
      <c r="DZ501" s="67"/>
      <c r="EA501" s="67"/>
      <c r="EB501" s="67"/>
      <c r="EC501" s="67"/>
      <c r="ED501" s="67"/>
      <c r="EE501" s="67"/>
      <c r="EF501" s="67"/>
      <c r="EG501" s="67"/>
      <c r="EH501" s="67"/>
      <c r="EI501" s="67"/>
      <c r="EJ501" s="67"/>
    </row>
    <row r="502" spans="125:140" ht="13.5" x14ac:dyDescent="0.25">
      <c r="DU502" s="67"/>
      <c r="DV502" s="67"/>
      <c r="DW502" s="67"/>
      <c r="DX502" s="67"/>
      <c r="DY502" s="67"/>
      <c r="DZ502" s="67"/>
      <c r="EA502" s="67"/>
      <c r="EB502" s="67"/>
      <c r="EC502" s="67"/>
      <c r="ED502" s="67"/>
      <c r="EE502" s="67"/>
      <c r="EF502" s="67"/>
      <c r="EG502" s="67"/>
      <c r="EH502" s="67"/>
      <c r="EI502" s="67"/>
      <c r="EJ502" s="67"/>
    </row>
    <row r="503" spans="125:140" ht="13.5" x14ac:dyDescent="0.25">
      <c r="DU503" s="67"/>
      <c r="DV503" s="67"/>
      <c r="DW503" s="67"/>
      <c r="DX503" s="67"/>
      <c r="DY503" s="67"/>
      <c r="DZ503" s="67"/>
      <c r="EA503" s="67"/>
      <c r="EB503" s="67"/>
      <c r="EC503" s="67"/>
      <c r="ED503" s="67"/>
      <c r="EE503" s="67"/>
      <c r="EF503" s="67"/>
      <c r="EG503" s="67"/>
      <c r="EH503" s="67"/>
      <c r="EI503" s="67"/>
      <c r="EJ503" s="67"/>
    </row>
    <row r="504" spans="125:140" ht="13.5" x14ac:dyDescent="0.25">
      <c r="DU504" s="67"/>
      <c r="DV504" s="67"/>
      <c r="DW504" s="67"/>
      <c r="DX504" s="67"/>
      <c r="DY504" s="67"/>
      <c r="DZ504" s="67"/>
      <c r="EA504" s="67"/>
      <c r="EB504" s="67"/>
      <c r="EC504" s="67"/>
      <c r="ED504" s="67"/>
      <c r="EE504" s="67"/>
      <c r="EF504" s="67"/>
      <c r="EG504" s="67"/>
      <c r="EH504" s="67"/>
      <c r="EI504" s="67"/>
      <c r="EJ504" s="67"/>
    </row>
    <row r="505" spans="125:140" ht="13.5" x14ac:dyDescent="0.25">
      <c r="DU505" s="67"/>
      <c r="DV505" s="67"/>
      <c r="DW505" s="67"/>
      <c r="DX505" s="67"/>
      <c r="DY505" s="67"/>
      <c r="DZ505" s="67"/>
      <c r="EA505" s="67"/>
      <c r="EB505" s="67"/>
      <c r="EC505" s="67"/>
      <c r="ED505" s="67"/>
      <c r="EE505" s="67"/>
      <c r="EF505" s="67"/>
      <c r="EG505" s="67"/>
      <c r="EH505" s="67"/>
      <c r="EI505" s="67"/>
      <c r="EJ505" s="67"/>
    </row>
    <row r="506" spans="125:140" ht="13.5" x14ac:dyDescent="0.25">
      <c r="DU506" s="67"/>
      <c r="DV506" s="67"/>
      <c r="DW506" s="67"/>
      <c r="DX506" s="67"/>
      <c r="DY506" s="67"/>
      <c r="DZ506" s="67"/>
      <c r="EA506" s="67"/>
      <c r="EB506" s="67"/>
      <c r="EC506" s="67"/>
      <c r="ED506" s="67"/>
      <c r="EE506" s="67"/>
      <c r="EF506" s="67"/>
      <c r="EG506" s="67"/>
      <c r="EH506" s="67"/>
      <c r="EI506" s="67"/>
      <c r="EJ506" s="67"/>
    </row>
    <row r="507" spans="125:140" ht="13.5" x14ac:dyDescent="0.25">
      <c r="DU507" s="67"/>
      <c r="DV507" s="67"/>
      <c r="DW507" s="67"/>
      <c r="DX507" s="67"/>
      <c r="DY507" s="67"/>
      <c r="DZ507" s="67"/>
      <c r="EA507" s="67"/>
      <c r="EB507" s="67"/>
      <c r="EC507" s="67"/>
      <c r="ED507" s="67"/>
      <c r="EE507" s="67"/>
      <c r="EF507" s="67"/>
      <c r="EG507" s="67"/>
      <c r="EH507" s="67"/>
      <c r="EI507" s="67"/>
      <c r="EJ507" s="67"/>
    </row>
    <row r="508" spans="125:140" ht="13.5" x14ac:dyDescent="0.25">
      <c r="DU508" s="67"/>
      <c r="DV508" s="67"/>
      <c r="DW508" s="67"/>
      <c r="DX508" s="67"/>
      <c r="DY508" s="67"/>
      <c r="DZ508" s="67"/>
      <c r="EA508" s="67"/>
      <c r="EB508" s="67"/>
      <c r="EC508" s="67"/>
      <c r="ED508" s="67"/>
      <c r="EE508" s="67"/>
      <c r="EF508" s="67"/>
      <c r="EG508" s="67"/>
      <c r="EH508" s="67"/>
      <c r="EI508" s="67"/>
      <c r="EJ508" s="67"/>
    </row>
    <row r="509" spans="125:140" ht="13.5" x14ac:dyDescent="0.25">
      <c r="DU509" s="67"/>
      <c r="DV509" s="67"/>
      <c r="DW509" s="67"/>
      <c r="DX509" s="67"/>
      <c r="DY509" s="67"/>
      <c r="DZ509" s="67"/>
      <c r="EA509" s="67"/>
      <c r="EB509" s="67"/>
      <c r="EC509" s="67"/>
      <c r="ED509" s="67"/>
      <c r="EE509" s="67"/>
      <c r="EF509" s="67"/>
      <c r="EG509" s="67"/>
      <c r="EH509" s="67"/>
      <c r="EI509" s="67"/>
      <c r="EJ509" s="67"/>
    </row>
    <row r="510" spans="125:140" ht="13.5" x14ac:dyDescent="0.25">
      <c r="DU510" s="67"/>
      <c r="DV510" s="67"/>
      <c r="DW510" s="67"/>
      <c r="DX510" s="67"/>
      <c r="DY510" s="67"/>
      <c r="DZ510" s="67"/>
      <c r="EA510" s="67"/>
      <c r="EB510" s="67"/>
      <c r="EC510" s="67"/>
      <c r="ED510" s="67"/>
      <c r="EE510" s="67"/>
      <c r="EF510" s="67"/>
      <c r="EG510" s="67"/>
      <c r="EH510" s="67"/>
      <c r="EI510" s="67"/>
      <c r="EJ510" s="67"/>
    </row>
    <row r="511" spans="125:140" ht="13.5" x14ac:dyDescent="0.25">
      <c r="DU511" s="67"/>
      <c r="DV511" s="67"/>
      <c r="DW511" s="67"/>
      <c r="DX511" s="67"/>
      <c r="DY511" s="67"/>
      <c r="DZ511" s="67"/>
      <c r="EA511" s="67"/>
      <c r="EB511" s="67"/>
      <c r="EC511" s="67"/>
      <c r="ED511" s="67"/>
      <c r="EE511" s="67"/>
      <c r="EF511" s="67"/>
      <c r="EG511" s="67"/>
      <c r="EH511" s="67"/>
      <c r="EI511" s="67"/>
      <c r="EJ511" s="67"/>
    </row>
    <row r="512" spans="125:140" ht="13.5" x14ac:dyDescent="0.25">
      <c r="DU512" s="67"/>
      <c r="DV512" s="67"/>
      <c r="DW512" s="67"/>
      <c r="DX512" s="67"/>
      <c r="DY512" s="67"/>
      <c r="DZ512" s="67"/>
      <c r="EA512" s="67"/>
      <c r="EB512" s="67"/>
      <c r="EC512" s="67"/>
      <c r="ED512" s="67"/>
      <c r="EE512" s="67"/>
      <c r="EF512" s="67"/>
      <c r="EG512" s="67"/>
      <c r="EH512" s="67"/>
      <c r="EI512" s="67"/>
      <c r="EJ512" s="67"/>
    </row>
    <row r="513" spans="125:140" ht="13.5" x14ac:dyDescent="0.25">
      <c r="DU513" s="67"/>
      <c r="DV513" s="67"/>
      <c r="DW513" s="67"/>
      <c r="DX513" s="67"/>
      <c r="DY513" s="67"/>
      <c r="DZ513" s="67"/>
      <c r="EA513" s="67"/>
      <c r="EB513" s="67"/>
      <c r="EC513" s="67"/>
      <c r="ED513" s="67"/>
      <c r="EE513" s="67"/>
      <c r="EF513" s="67"/>
      <c r="EG513" s="67"/>
      <c r="EH513" s="67"/>
      <c r="EI513" s="67"/>
      <c r="EJ513" s="67"/>
    </row>
    <row r="514" spans="125:140" ht="13.5" x14ac:dyDescent="0.25">
      <c r="DU514" s="67"/>
      <c r="DV514" s="67"/>
      <c r="DW514" s="67"/>
      <c r="DX514" s="67"/>
      <c r="DY514" s="67"/>
      <c r="DZ514" s="67"/>
      <c r="EA514" s="67"/>
      <c r="EB514" s="67"/>
      <c r="EC514" s="67"/>
      <c r="ED514" s="67"/>
      <c r="EE514" s="67"/>
      <c r="EF514" s="67"/>
      <c r="EG514" s="67"/>
      <c r="EH514" s="67"/>
      <c r="EI514" s="67"/>
      <c r="EJ514" s="67"/>
    </row>
    <row r="515" spans="125:140" ht="13.5" x14ac:dyDescent="0.25">
      <c r="DU515" s="67"/>
      <c r="DV515" s="67"/>
      <c r="DW515" s="67"/>
      <c r="DX515" s="67"/>
      <c r="DY515" s="67"/>
      <c r="DZ515" s="67"/>
      <c r="EA515" s="67"/>
      <c r="EB515" s="67"/>
      <c r="EC515" s="67"/>
      <c r="ED515" s="67"/>
      <c r="EE515" s="67"/>
      <c r="EF515" s="67"/>
      <c r="EG515" s="67"/>
      <c r="EH515" s="67"/>
      <c r="EI515" s="67"/>
      <c r="EJ515" s="67"/>
    </row>
    <row r="516" spans="125:140" ht="13.5" x14ac:dyDescent="0.25">
      <c r="DU516" s="67"/>
      <c r="DV516" s="67"/>
      <c r="DW516" s="67"/>
      <c r="DX516" s="67"/>
      <c r="DY516" s="67"/>
      <c r="DZ516" s="67"/>
      <c r="EA516" s="67"/>
      <c r="EB516" s="67"/>
      <c r="EC516" s="67"/>
      <c r="ED516" s="67"/>
      <c r="EE516" s="67"/>
      <c r="EF516" s="67"/>
      <c r="EG516" s="67"/>
      <c r="EH516" s="67"/>
      <c r="EI516" s="67"/>
      <c r="EJ516" s="67"/>
    </row>
    <row r="517" spans="125:140" ht="13.5" x14ac:dyDescent="0.25">
      <c r="DU517" s="67"/>
      <c r="DV517" s="67"/>
      <c r="DW517" s="67"/>
      <c r="DX517" s="67"/>
      <c r="DY517" s="67"/>
      <c r="DZ517" s="67"/>
      <c r="EA517" s="67"/>
      <c r="EB517" s="67"/>
      <c r="EC517" s="67"/>
      <c r="ED517" s="67"/>
      <c r="EE517" s="67"/>
      <c r="EF517" s="67"/>
      <c r="EG517" s="67"/>
      <c r="EH517" s="67"/>
      <c r="EI517" s="67"/>
      <c r="EJ517" s="67"/>
    </row>
    <row r="518" spans="125:140" ht="13.5" x14ac:dyDescent="0.25">
      <c r="DU518" s="67"/>
      <c r="DV518" s="67"/>
      <c r="DW518" s="67"/>
      <c r="DX518" s="67"/>
      <c r="DY518" s="67"/>
      <c r="DZ518" s="67"/>
      <c r="EA518" s="67"/>
      <c r="EB518" s="67"/>
      <c r="EC518" s="67"/>
      <c r="ED518" s="67"/>
      <c r="EE518" s="67"/>
      <c r="EF518" s="67"/>
      <c r="EG518" s="67"/>
      <c r="EH518" s="67"/>
      <c r="EI518" s="67"/>
      <c r="EJ518" s="67"/>
    </row>
    <row r="519" spans="125:140" ht="13.5" x14ac:dyDescent="0.25">
      <c r="DU519" s="67"/>
      <c r="DV519" s="67"/>
      <c r="DW519" s="67"/>
      <c r="DX519" s="67"/>
      <c r="DY519" s="67"/>
      <c r="DZ519" s="67"/>
      <c r="EA519" s="67"/>
      <c r="EB519" s="67"/>
      <c r="EC519" s="67"/>
      <c r="ED519" s="67"/>
      <c r="EE519" s="67"/>
      <c r="EF519" s="67"/>
      <c r="EG519" s="67"/>
      <c r="EH519" s="67"/>
      <c r="EI519" s="67"/>
      <c r="EJ519" s="67"/>
    </row>
    <row r="520" spans="125:140" ht="13.5" x14ac:dyDescent="0.25">
      <c r="DU520" s="67"/>
      <c r="DV520" s="67"/>
      <c r="DW520" s="67"/>
      <c r="DX520" s="67"/>
      <c r="DY520" s="67"/>
      <c r="DZ520" s="67"/>
      <c r="EA520" s="67"/>
      <c r="EB520" s="67"/>
      <c r="EC520" s="67"/>
      <c r="ED520" s="67"/>
      <c r="EE520" s="67"/>
      <c r="EF520" s="67"/>
      <c r="EG520" s="67"/>
      <c r="EH520" s="67"/>
      <c r="EI520" s="67"/>
      <c r="EJ520" s="67"/>
    </row>
    <row r="521" spans="125:140" ht="13.5" x14ac:dyDescent="0.25">
      <c r="DU521" s="67"/>
      <c r="DV521" s="67"/>
      <c r="DW521" s="67"/>
      <c r="DX521" s="67"/>
      <c r="DY521" s="67"/>
      <c r="DZ521" s="67"/>
      <c r="EA521" s="67"/>
      <c r="EB521" s="67"/>
      <c r="EC521" s="67"/>
      <c r="ED521" s="67"/>
      <c r="EE521" s="67"/>
      <c r="EF521" s="67"/>
      <c r="EG521" s="67"/>
      <c r="EH521" s="67"/>
      <c r="EI521" s="67"/>
      <c r="EJ521" s="67"/>
    </row>
    <row r="522" spans="125:140" ht="13.5" x14ac:dyDescent="0.25">
      <c r="DU522" s="67"/>
      <c r="DV522" s="67"/>
      <c r="DW522" s="67"/>
      <c r="DX522" s="67"/>
      <c r="DY522" s="67"/>
      <c r="DZ522" s="67"/>
      <c r="EA522" s="67"/>
      <c r="EB522" s="67"/>
      <c r="EC522" s="67"/>
      <c r="ED522" s="67"/>
      <c r="EE522" s="67"/>
      <c r="EF522" s="67"/>
      <c r="EG522" s="67"/>
      <c r="EH522" s="67"/>
      <c r="EI522" s="67"/>
      <c r="EJ522" s="67"/>
    </row>
    <row r="523" spans="125:140" ht="13.5" x14ac:dyDescent="0.25">
      <c r="DU523" s="67"/>
      <c r="DV523" s="67"/>
      <c r="DW523" s="67"/>
      <c r="DX523" s="67"/>
      <c r="DY523" s="67"/>
      <c r="DZ523" s="67"/>
      <c r="EA523" s="67"/>
      <c r="EB523" s="67"/>
      <c r="EC523" s="67"/>
      <c r="ED523" s="67"/>
      <c r="EE523" s="67"/>
      <c r="EF523" s="67"/>
      <c r="EG523" s="67"/>
      <c r="EH523" s="67"/>
      <c r="EI523" s="67"/>
      <c r="EJ523" s="67"/>
    </row>
    <row r="524" spans="125:140" ht="13.5" x14ac:dyDescent="0.25">
      <c r="DU524" s="67"/>
      <c r="DV524" s="67"/>
      <c r="DW524" s="67"/>
      <c r="DX524" s="67"/>
      <c r="DY524" s="67"/>
      <c r="DZ524" s="67"/>
      <c r="EA524" s="67"/>
      <c r="EB524" s="67"/>
      <c r="EC524" s="67"/>
      <c r="ED524" s="67"/>
      <c r="EE524" s="67"/>
      <c r="EF524" s="67"/>
      <c r="EG524" s="67"/>
      <c r="EH524" s="67"/>
      <c r="EI524" s="67"/>
      <c r="EJ524" s="67"/>
    </row>
    <row r="525" spans="125:140" ht="13.5" x14ac:dyDescent="0.25">
      <c r="DU525" s="67"/>
      <c r="DV525" s="67"/>
      <c r="DW525" s="67"/>
      <c r="DX525" s="67"/>
      <c r="DY525" s="67"/>
      <c r="DZ525" s="67"/>
      <c r="EA525" s="67"/>
      <c r="EB525" s="67"/>
      <c r="EC525" s="67"/>
      <c r="ED525" s="67"/>
      <c r="EE525" s="67"/>
      <c r="EF525" s="67"/>
      <c r="EG525" s="67"/>
      <c r="EH525" s="67"/>
      <c r="EI525" s="67"/>
      <c r="EJ525" s="67"/>
    </row>
    <row r="526" spans="125:140" ht="13.5" x14ac:dyDescent="0.25">
      <c r="DU526" s="67"/>
      <c r="DV526" s="67"/>
      <c r="DW526" s="67"/>
      <c r="DX526" s="67"/>
      <c r="DY526" s="67"/>
      <c r="DZ526" s="67"/>
      <c r="EA526" s="67"/>
      <c r="EB526" s="67"/>
      <c r="EC526" s="67"/>
      <c r="ED526" s="67"/>
      <c r="EE526" s="67"/>
      <c r="EF526" s="67"/>
      <c r="EG526" s="67"/>
      <c r="EH526" s="67"/>
      <c r="EI526" s="67"/>
      <c r="EJ526" s="67"/>
    </row>
    <row r="527" spans="125:140" ht="13.5" x14ac:dyDescent="0.25">
      <c r="DU527" s="67"/>
      <c r="DV527" s="67"/>
      <c r="DW527" s="67"/>
      <c r="DX527" s="67"/>
      <c r="DY527" s="67"/>
      <c r="DZ527" s="67"/>
      <c r="EA527" s="67"/>
      <c r="EB527" s="67"/>
      <c r="EC527" s="67"/>
      <c r="ED527" s="67"/>
      <c r="EE527" s="67"/>
      <c r="EF527" s="67"/>
      <c r="EG527" s="67"/>
      <c r="EH527" s="67"/>
      <c r="EI527" s="67"/>
      <c r="EJ527" s="67"/>
    </row>
    <row r="528" spans="125:140" ht="13.5" x14ac:dyDescent="0.25">
      <c r="DU528" s="67"/>
      <c r="DV528" s="67"/>
      <c r="DW528" s="67"/>
      <c r="DX528" s="67"/>
      <c r="DY528" s="67"/>
      <c r="DZ528" s="67"/>
      <c r="EA528" s="67"/>
      <c r="EB528" s="67"/>
      <c r="EC528" s="67"/>
      <c r="ED528" s="67"/>
      <c r="EE528" s="67"/>
      <c r="EF528" s="67"/>
      <c r="EG528" s="67"/>
      <c r="EH528" s="67"/>
      <c r="EI528" s="67"/>
      <c r="EJ528" s="67"/>
    </row>
    <row r="529" spans="125:140" ht="13.5" x14ac:dyDescent="0.25">
      <c r="DU529" s="67"/>
      <c r="DV529" s="67"/>
      <c r="DW529" s="67"/>
      <c r="DX529" s="67"/>
      <c r="DY529" s="67"/>
      <c r="DZ529" s="67"/>
      <c r="EA529" s="67"/>
      <c r="EB529" s="67"/>
      <c r="EC529" s="67"/>
      <c r="ED529" s="67"/>
      <c r="EE529" s="67"/>
      <c r="EF529" s="67"/>
      <c r="EG529" s="67"/>
      <c r="EH529" s="67"/>
      <c r="EI529" s="67"/>
      <c r="EJ529" s="67"/>
    </row>
    <row r="530" spans="125:140" ht="13.5" x14ac:dyDescent="0.25">
      <c r="DU530" s="67"/>
      <c r="DV530" s="67"/>
      <c r="DW530" s="67"/>
      <c r="DX530" s="67"/>
      <c r="DY530" s="67"/>
      <c r="DZ530" s="67"/>
      <c r="EA530" s="67"/>
      <c r="EB530" s="67"/>
      <c r="EC530" s="67"/>
      <c r="ED530" s="67"/>
      <c r="EE530" s="67"/>
      <c r="EF530" s="67"/>
      <c r="EG530" s="67"/>
      <c r="EH530" s="67"/>
      <c r="EI530" s="67"/>
      <c r="EJ530" s="67"/>
    </row>
    <row r="531" spans="125:140" ht="13.5" x14ac:dyDescent="0.25">
      <c r="DU531" s="67"/>
      <c r="DV531" s="67"/>
      <c r="DW531" s="67"/>
      <c r="DX531" s="67"/>
      <c r="DY531" s="67"/>
      <c r="DZ531" s="67"/>
      <c r="EA531" s="67"/>
      <c r="EB531" s="67"/>
      <c r="EC531" s="67"/>
      <c r="ED531" s="67"/>
      <c r="EE531" s="67"/>
      <c r="EF531" s="67"/>
      <c r="EG531" s="67"/>
      <c r="EH531" s="67"/>
      <c r="EI531" s="67"/>
      <c r="EJ531" s="67"/>
    </row>
    <row r="532" spans="125:140" ht="13.5" x14ac:dyDescent="0.25">
      <c r="DU532" s="67"/>
      <c r="DV532" s="67"/>
      <c r="DW532" s="67"/>
      <c r="DX532" s="67"/>
      <c r="DY532" s="67"/>
      <c r="DZ532" s="67"/>
      <c r="EA532" s="67"/>
      <c r="EB532" s="67"/>
      <c r="EC532" s="67"/>
      <c r="ED532" s="67"/>
      <c r="EE532" s="67"/>
      <c r="EF532" s="67"/>
      <c r="EG532" s="67"/>
      <c r="EH532" s="67"/>
      <c r="EI532" s="67"/>
      <c r="EJ532" s="67"/>
    </row>
    <row r="533" spans="125:140" ht="13.5" x14ac:dyDescent="0.25">
      <c r="DU533" s="67"/>
      <c r="DV533" s="67"/>
      <c r="DW533" s="67"/>
      <c r="DX533" s="67"/>
      <c r="DY533" s="67"/>
      <c r="DZ533" s="67"/>
      <c r="EA533" s="67"/>
      <c r="EB533" s="67"/>
      <c r="EC533" s="67"/>
      <c r="ED533" s="67"/>
      <c r="EE533" s="67"/>
      <c r="EF533" s="67"/>
      <c r="EG533" s="67"/>
      <c r="EH533" s="67"/>
      <c r="EI533" s="67"/>
      <c r="EJ533" s="67"/>
    </row>
    <row r="534" spans="125:140" ht="13.5" x14ac:dyDescent="0.25">
      <c r="DU534" s="67"/>
      <c r="DV534" s="67"/>
      <c r="DW534" s="67"/>
      <c r="DX534" s="67"/>
      <c r="DY534" s="67"/>
      <c r="DZ534" s="67"/>
      <c r="EA534" s="67"/>
      <c r="EB534" s="67"/>
      <c r="EC534" s="67"/>
      <c r="ED534" s="67"/>
      <c r="EE534" s="67"/>
      <c r="EF534" s="67"/>
      <c r="EG534" s="67"/>
      <c r="EH534" s="67"/>
      <c r="EI534" s="67"/>
      <c r="EJ534" s="67"/>
    </row>
    <row r="535" spans="125:140" ht="13.5" x14ac:dyDescent="0.25">
      <c r="DU535" s="67"/>
      <c r="DV535" s="67"/>
      <c r="DW535" s="67"/>
      <c r="DX535" s="67"/>
      <c r="DY535" s="67"/>
      <c r="DZ535" s="67"/>
      <c r="EA535" s="67"/>
      <c r="EB535" s="67"/>
      <c r="EC535" s="67"/>
      <c r="ED535" s="67"/>
      <c r="EE535" s="67"/>
      <c r="EF535" s="67"/>
      <c r="EG535" s="67"/>
      <c r="EH535" s="67"/>
      <c r="EI535" s="67"/>
      <c r="EJ535" s="67"/>
    </row>
    <row r="536" spans="125:140" ht="13.5" x14ac:dyDescent="0.25">
      <c r="DU536" s="67"/>
      <c r="DV536" s="67"/>
      <c r="DW536" s="67"/>
      <c r="DX536" s="67"/>
      <c r="DY536" s="67"/>
      <c r="DZ536" s="67"/>
      <c r="EA536" s="67"/>
      <c r="EB536" s="67"/>
      <c r="EC536" s="67"/>
      <c r="ED536" s="67"/>
      <c r="EE536" s="67"/>
      <c r="EF536" s="67"/>
      <c r="EG536" s="67"/>
      <c r="EH536" s="67"/>
      <c r="EI536" s="67"/>
      <c r="EJ536" s="67"/>
    </row>
    <row r="537" spans="125:140" ht="13.5" x14ac:dyDescent="0.25">
      <c r="DU537" s="67"/>
      <c r="DV537" s="67"/>
      <c r="DW537" s="67"/>
      <c r="DX537" s="67"/>
      <c r="DY537" s="67"/>
      <c r="DZ537" s="67"/>
      <c r="EA537" s="67"/>
      <c r="EB537" s="67"/>
      <c r="EC537" s="67"/>
      <c r="ED537" s="67"/>
      <c r="EE537" s="67"/>
      <c r="EF537" s="67"/>
      <c r="EG537" s="67"/>
      <c r="EH537" s="67"/>
      <c r="EI537" s="67"/>
      <c r="EJ537" s="67"/>
    </row>
    <row r="538" spans="125:140" ht="13.5" x14ac:dyDescent="0.25">
      <c r="DU538" s="67"/>
      <c r="DV538" s="67"/>
      <c r="DW538" s="67"/>
      <c r="DX538" s="67"/>
      <c r="DY538" s="67"/>
      <c r="DZ538" s="67"/>
      <c r="EA538" s="67"/>
      <c r="EB538" s="67"/>
      <c r="EC538" s="67"/>
      <c r="ED538" s="67"/>
      <c r="EE538" s="67"/>
      <c r="EF538" s="67"/>
      <c r="EG538" s="67"/>
      <c r="EH538" s="67"/>
      <c r="EI538" s="67"/>
      <c r="EJ538" s="67"/>
    </row>
    <row r="539" spans="125:140" ht="13.5" x14ac:dyDescent="0.25">
      <c r="DU539" s="67"/>
      <c r="DV539" s="67"/>
      <c r="DW539" s="67"/>
      <c r="DX539" s="67"/>
      <c r="DY539" s="67"/>
      <c r="DZ539" s="67"/>
      <c r="EA539" s="67"/>
      <c r="EB539" s="67"/>
      <c r="EC539" s="67"/>
      <c r="ED539" s="67"/>
      <c r="EE539" s="67"/>
      <c r="EF539" s="67"/>
      <c r="EG539" s="67"/>
      <c r="EH539" s="67"/>
      <c r="EI539" s="67"/>
      <c r="EJ539" s="67"/>
    </row>
    <row r="540" spans="125:140" ht="13.5" x14ac:dyDescent="0.25">
      <c r="DU540" s="67"/>
      <c r="DV540" s="67"/>
      <c r="DW540" s="67"/>
      <c r="DX540" s="67"/>
      <c r="DY540" s="67"/>
      <c r="DZ540" s="67"/>
      <c r="EA540" s="67"/>
      <c r="EB540" s="67"/>
      <c r="EC540" s="67"/>
      <c r="ED540" s="67"/>
      <c r="EE540" s="67"/>
      <c r="EF540" s="67"/>
      <c r="EG540" s="67"/>
      <c r="EH540" s="67"/>
      <c r="EI540" s="67"/>
      <c r="EJ540" s="67"/>
    </row>
    <row r="541" spans="125:140" ht="13.5" x14ac:dyDescent="0.25">
      <c r="DU541" s="67"/>
      <c r="DV541" s="67"/>
      <c r="DW541" s="67"/>
      <c r="DX541" s="67"/>
      <c r="DY541" s="67"/>
      <c r="DZ541" s="67"/>
      <c r="EA541" s="67"/>
      <c r="EB541" s="67"/>
      <c r="EC541" s="67"/>
      <c r="ED541" s="67"/>
      <c r="EE541" s="67"/>
      <c r="EF541" s="67"/>
      <c r="EG541" s="67"/>
      <c r="EH541" s="67"/>
      <c r="EI541" s="67"/>
      <c r="EJ541" s="67"/>
    </row>
    <row r="542" spans="125:140" ht="13.5" x14ac:dyDescent="0.25">
      <c r="DU542" s="67"/>
      <c r="DV542" s="67"/>
      <c r="DW542" s="67"/>
      <c r="DX542" s="67"/>
      <c r="DY542" s="67"/>
      <c r="DZ542" s="67"/>
      <c r="EA542" s="67"/>
      <c r="EB542" s="67"/>
      <c r="EC542" s="67"/>
      <c r="ED542" s="67"/>
      <c r="EE542" s="67"/>
      <c r="EF542" s="67"/>
      <c r="EG542" s="67"/>
      <c r="EH542" s="67"/>
      <c r="EI542" s="67"/>
      <c r="EJ542" s="67"/>
    </row>
    <row r="543" spans="125:140" ht="13.5" x14ac:dyDescent="0.25">
      <c r="DU543" s="67"/>
      <c r="DV543" s="67"/>
      <c r="DW543" s="67"/>
      <c r="DX543" s="67"/>
      <c r="DY543" s="67"/>
      <c r="DZ543" s="67"/>
      <c r="EA543" s="67"/>
      <c r="EB543" s="67"/>
      <c r="EC543" s="67"/>
      <c r="ED543" s="67"/>
      <c r="EE543" s="67"/>
      <c r="EF543" s="67"/>
      <c r="EG543" s="67"/>
      <c r="EH543" s="67"/>
      <c r="EI543" s="67"/>
      <c r="EJ543" s="67"/>
    </row>
    <row r="544" spans="125:140" ht="13.5" x14ac:dyDescent="0.25">
      <c r="DU544" s="67"/>
      <c r="DV544" s="67"/>
      <c r="DW544" s="67"/>
      <c r="DX544" s="67"/>
      <c r="DY544" s="67"/>
      <c r="DZ544" s="67"/>
      <c r="EA544" s="67"/>
      <c r="EB544" s="67"/>
      <c r="EC544" s="67"/>
      <c r="ED544" s="67"/>
      <c r="EE544" s="67"/>
      <c r="EF544" s="67"/>
      <c r="EG544" s="67"/>
      <c r="EH544" s="67"/>
      <c r="EI544" s="67"/>
      <c r="EJ544" s="67"/>
    </row>
    <row r="545" spans="125:140" ht="13.5" x14ac:dyDescent="0.25">
      <c r="DU545" s="67"/>
      <c r="DV545" s="67"/>
      <c r="DW545" s="67"/>
      <c r="DX545" s="67"/>
      <c r="DY545" s="67"/>
      <c r="DZ545" s="67"/>
      <c r="EA545" s="67"/>
      <c r="EB545" s="67"/>
      <c r="EC545" s="67"/>
      <c r="ED545" s="67"/>
      <c r="EE545" s="67"/>
      <c r="EF545" s="67"/>
      <c r="EG545" s="67"/>
      <c r="EH545" s="67"/>
      <c r="EI545" s="67"/>
      <c r="EJ545" s="67"/>
    </row>
    <row r="546" spans="125:140" ht="13.5" x14ac:dyDescent="0.25">
      <c r="DU546" s="67"/>
      <c r="DV546" s="67"/>
      <c r="DW546" s="67"/>
      <c r="DX546" s="67"/>
      <c r="DY546" s="67"/>
      <c r="DZ546" s="67"/>
      <c r="EA546" s="67"/>
      <c r="EB546" s="67"/>
      <c r="EC546" s="67"/>
      <c r="ED546" s="67"/>
      <c r="EE546" s="67"/>
      <c r="EF546" s="67"/>
      <c r="EG546" s="67"/>
      <c r="EH546" s="67"/>
      <c r="EI546" s="67"/>
      <c r="EJ546" s="67"/>
    </row>
    <row r="547" spans="125:140" ht="13.5" x14ac:dyDescent="0.25">
      <c r="DU547" s="67"/>
      <c r="DV547" s="67"/>
      <c r="DW547" s="67"/>
      <c r="DX547" s="67"/>
      <c r="DY547" s="67"/>
      <c r="DZ547" s="67"/>
      <c r="EA547" s="67"/>
      <c r="EB547" s="67"/>
      <c r="EC547" s="67"/>
      <c r="ED547" s="67"/>
      <c r="EE547" s="67"/>
      <c r="EF547" s="67"/>
      <c r="EG547" s="67"/>
      <c r="EH547" s="67"/>
      <c r="EI547" s="67"/>
      <c r="EJ547" s="67"/>
    </row>
    <row r="548" spans="125:140" ht="13.5" x14ac:dyDescent="0.25">
      <c r="DU548" s="67"/>
      <c r="DV548" s="67"/>
      <c r="DW548" s="67"/>
      <c r="DX548" s="67"/>
      <c r="DY548" s="67"/>
      <c r="DZ548" s="67"/>
      <c r="EA548" s="67"/>
      <c r="EB548" s="67"/>
      <c r="EC548" s="67"/>
      <c r="ED548" s="67"/>
      <c r="EE548" s="67"/>
      <c r="EF548" s="67"/>
      <c r="EG548" s="67"/>
      <c r="EH548" s="67"/>
      <c r="EI548" s="67"/>
      <c r="EJ548" s="67"/>
    </row>
    <row r="549" spans="125:140" ht="13.5" x14ac:dyDescent="0.25">
      <c r="DU549" s="67"/>
      <c r="DV549" s="67"/>
      <c r="DW549" s="67"/>
      <c r="DX549" s="67"/>
      <c r="DY549" s="67"/>
      <c r="DZ549" s="67"/>
      <c r="EA549" s="67"/>
      <c r="EB549" s="67"/>
      <c r="EC549" s="67"/>
      <c r="ED549" s="67"/>
      <c r="EE549" s="67"/>
      <c r="EF549" s="67"/>
      <c r="EG549" s="67"/>
      <c r="EH549" s="67"/>
      <c r="EI549" s="67"/>
      <c r="EJ549" s="67"/>
    </row>
    <row r="550" spans="125:140" ht="13.5" x14ac:dyDescent="0.25">
      <c r="DU550" s="67"/>
      <c r="DV550" s="67"/>
      <c r="DW550" s="67"/>
      <c r="DX550" s="67"/>
      <c r="DY550" s="67"/>
      <c r="DZ550" s="67"/>
      <c r="EA550" s="67"/>
      <c r="EB550" s="67"/>
      <c r="EC550" s="67"/>
      <c r="ED550" s="67"/>
      <c r="EE550" s="67"/>
      <c r="EF550" s="67"/>
      <c r="EG550" s="67"/>
      <c r="EH550" s="67"/>
      <c r="EI550" s="67"/>
      <c r="EJ550" s="67"/>
    </row>
    <row r="551" spans="125:140" ht="13.5" x14ac:dyDescent="0.25">
      <c r="DU551" s="67"/>
      <c r="DV551" s="67"/>
      <c r="DW551" s="67"/>
      <c r="DX551" s="67"/>
      <c r="DY551" s="67"/>
      <c r="DZ551" s="67"/>
      <c r="EA551" s="67"/>
      <c r="EB551" s="67"/>
      <c r="EC551" s="67"/>
      <c r="ED551" s="67"/>
      <c r="EE551" s="67"/>
      <c r="EF551" s="67"/>
      <c r="EG551" s="67"/>
      <c r="EH551" s="67"/>
      <c r="EI551" s="67"/>
      <c r="EJ551" s="67"/>
    </row>
    <row r="552" spans="125:140" ht="13.5" x14ac:dyDescent="0.25">
      <c r="DU552" s="67"/>
      <c r="DV552" s="67"/>
      <c r="DW552" s="67"/>
      <c r="DX552" s="67"/>
      <c r="DY552" s="67"/>
      <c r="DZ552" s="67"/>
      <c r="EA552" s="67"/>
      <c r="EB552" s="67"/>
      <c r="EC552" s="67"/>
      <c r="ED552" s="67"/>
      <c r="EE552" s="67"/>
      <c r="EF552" s="67"/>
      <c r="EG552" s="67"/>
      <c r="EH552" s="67"/>
      <c r="EI552" s="67"/>
      <c r="EJ552" s="67"/>
    </row>
    <row r="553" spans="125:140" ht="13.5" x14ac:dyDescent="0.25">
      <c r="DU553" s="67"/>
      <c r="DV553" s="67"/>
      <c r="DW553" s="67"/>
      <c r="DX553" s="67"/>
      <c r="DY553" s="67"/>
      <c r="DZ553" s="67"/>
      <c r="EA553" s="67"/>
      <c r="EB553" s="67"/>
      <c r="EC553" s="67"/>
      <c r="ED553" s="67"/>
      <c r="EE553" s="67"/>
      <c r="EF553" s="67"/>
      <c r="EG553" s="67"/>
      <c r="EH553" s="67"/>
      <c r="EI553" s="67"/>
      <c r="EJ553" s="67"/>
    </row>
    <row r="554" spans="125:140" ht="13.5" x14ac:dyDescent="0.25">
      <c r="DU554" s="67"/>
      <c r="DV554" s="67"/>
      <c r="DW554" s="67"/>
      <c r="DX554" s="67"/>
      <c r="DY554" s="67"/>
      <c r="DZ554" s="67"/>
      <c r="EA554" s="67"/>
      <c r="EB554" s="67"/>
      <c r="EC554" s="67"/>
      <c r="ED554" s="67"/>
      <c r="EE554" s="67"/>
      <c r="EF554" s="67"/>
      <c r="EG554" s="67"/>
      <c r="EH554" s="67"/>
      <c r="EI554" s="67"/>
      <c r="EJ554" s="67"/>
    </row>
    <row r="555" spans="125:140" ht="13.5" x14ac:dyDescent="0.25">
      <c r="DU555" s="67"/>
      <c r="DV555" s="67"/>
      <c r="DW555" s="67"/>
      <c r="DX555" s="67"/>
      <c r="DY555" s="67"/>
      <c r="DZ555" s="67"/>
      <c r="EA555" s="67"/>
      <c r="EB555" s="67"/>
      <c r="EC555" s="67"/>
      <c r="ED555" s="67"/>
      <c r="EE555" s="67"/>
      <c r="EF555" s="67"/>
      <c r="EG555" s="67"/>
      <c r="EH555" s="67"/>
      <c r="EI555" s="67"/>
      <c r="EJ555" s="67"/>
    </row>
    <row r="556" spans="125:140" ht="13.5" x14ac:dyDescent="0.25">
      <c r="DU556" s="67"/>
      <c r="DV556" s="67"/>
      <c r="DW556" s="67"/>
      <c r="DX556" s="67"/>
      <c r="DY556" s="67"/>
      <c r="DZ556" s="67"/>
      <c r="EA556" s="67"/>
      <c r="EB556" s="67"/>
      <c r="EC556" s="67"/>
      <c r="ED556" s="67"/>
      <c r="EE556" s="67"/>
      <c r="EF556" s="67"/>
      <c r="EG556" s="67"/>
      <c r="EH556" s="67"/>
      <c r="EI556" s="67"/>
      <c r="EJ556" s="67"/>
    </row>
    <row r="557" spans="125:140" ht="13.5" x14ac:dyDescent="0.25">
      <c r="DU557" s="67"/>
      <c r="DV557" s="67"/>
      <c r="DW557" s="67"/>
      <c r="DX557" s="67"/>
      <c r="DY557" s="67"/>
      <c r="DZ557" s="67"/>
      <c r="EA557" s="67"/>
      <c r="EB557" s="67"/>
      <c r="EC557" s="67"/>
      <c r="ED557" s="67"/>
      <c r="EE557" s="67"/>
      <c r="EF557" s="67"/>
      <c r="EG557" s="67"/>
      <c r="EH557" s="67"/>
      <c r="EI557" s="67"/>
      <c r="EJ557" s="67"/>
    </row>
    <row r="558" spans="125:140" ht="13.5" x14ac:dyDescent="0.25">
      <c r="DU558" s="67"/>
      <c r="DV558" s="67"/>
      <c r="DW558" s="67"/>
      <c r="DX558" s="67"/>
      <c r="DY558" s="67"/>
      <c r="DZ558" s="67"/>
      <c r="EA558" s="67"/>
      <c r="EB558" s="67"/>
      <c r="EC558" s="67"/>
      <c r="ED558" s="67"/>
      <c r="EE558" s="67"/>
      <c r="EF558" s="67"/>
      <c r="EG558" s="67"/>
      <c r="EH558" s="67"/>
      <c r="EI558" s="67"/>
      <c r="EJ558" s="67"/>
    </row>
    <row r="559" spans="125:140" ht="13.5" x14ac:dyDescent="0.25">
      <c r="DU559" s="67"/>
      <c r="DV559" s="67"/>
      <c r="DW559" s="67"/>
      <c r="DX559" s="67"/>
      <c r="DY559" s="67"/>
      <c r="DZ559" s="67"/>
      <c r="EA559" s="67"/>
      <c r="EB559" s="67"/>
      <c r="EC559" s="67"/>
      <c r="ED559" s="67"/>
      <c r="EE559" s="67"/>
      <c r="EF559" s="67"/>
      <c r="EG559" s="67"/>
      <c r="EH559" s="67"/>
      <c r="EI559" s="67"/>
      <c r="EJ559" s="67"/>
    </row>
    <row r="560" spans="125:140" ht="13.5" x14ac:dyDescent="0.25">
      <c r="DU560" s="67"/>
      <c r="DV560" s="67"/>
      <c r="DW560" s="67"/>
      <c r="DX560" s="67"/>
      <c r="DY560" s="67"/>
      <c r="DZ560" s="67"/>
      <c r="EA560" s="67"/>
      <c r="EB560" s="67"/>
      <c r="EC560" s="67"/>
      <c r="ED560" s="67"/>
      <c r="EE560" s="67"/>
      <c r="EF560" s="67"/>
      <c r="EG560" s="67"/>
      <c r="EH560" s="67"/>
      <c r="EI560" s="67"/>
      <c r="EJ560" s="67"/>
    </row>
    <row r="561" spans="125:140" ht="13.5" x14ac:dyDescent="0.25">
      <c r="DU561" s="67"/>
      <c r="DV561" s="67"/>
      <c r="DW561" s="67"/>
      <c r="DX561" s="67"/>
      <c r="DY561" s="67"/>
      <c r="DZ561" s="67"/>
      <c r="EA561" s="67"/>
      <c r="EB561" s="67"/>
      <c r="EC561" s="67"/>
      <c r="ED561" s="67"/>
      <c r="EE561" s="67"/>
      <c r="EF561" s="67"/>
      <c r="EG561" s="67"/>
      <c r="EH561" s="67"/>
      <c r="EI561" s="67"/>
      <c r="EJ561" s="67"/>
    </row>
    <row r="562" spans="125:140" ht="13.5" x14ac:dyDescent="0.25">
      <c r="DU562" s="67"/>
      <c r="DV562" s="67"/>
      <c r="DW562" s="67"/>
      <c r="DX562" s="67"/>
      <c r="DY562" s="67"/>
      <c r="DZ562" s="67"/>
      <c r="EA562" s="67"/>
      <c r="EB562" s="67"/>
      <c r="EC562" s="67"/>
      <c r="ED562" s="67"/>
      <c r="EE562" s="67"/>
      <c r="EF562" s="67"/>
      <c r="EG562" s="67"/>
      <c r="EH562" s="67"/>
      <c r="EI562" s="67"/>
      <c r="EJ562" s="67"/>
    </row>
    <row r="563" spans="125:140" ht="13.5" x14ac:dyDescent="0.25">
      <c r="DU563" s="67"/>
      <c r="DV563" s="67"/>
      <c r="DW563" s="67"/>
      <c r="DX563" s="67"/>
      <c r="DY563" s="67"/>
      <c r="DZ563" s="67"/>
      <c r="EA563" s="67"/>
      <c r="EB563" s="67"/>
      <c r="EC563" s="67"/>
      <c r="ED563" s="67"/>
      <c r="EE563" s="67"/>
      <c r="EF563" s="67"/>
      <c r="EG563" s="67"/>
      <c r="EH563" s="67"/>
      <c r="EI563" s="67"/>
      <c r="EJ563" s="67"/>
    </row>
    <row r="564" spans="125:140" ht="13.5" x14ac:dyDescent="0.25">
      <c r="DU564" s="67"/>
      <c r="DV564" s="67"/>
      <c r="DW564" s="67"/>
      <c r="DX564" s="67"/>
      <c r="DY564" s="67"/>
      <c r="DZ564" s="67"/>
      <c r="EA564" s="67"/>
      <c r="EB564" s="67"/>
      <c r="EC564" s="67"/>
      <c r="ED564" s="67"/>
      <c r="EE564" s="67"/>
      <c r="EF564" s="67"/>
      <c r="EG564" s="67"/>
      <c r="EH564" s="67"/>
      <c r="EI564" s="67"/>
      <c r="EJ564" s="67"/>
    </row>
    <row r="565" spans="125:140" ht="13.5" x14ac:dyDescent="0.25">
      <c r="DU565" s="67"/>
      <c r="DV565" s="67"/>
      <c r="DW565" s="67"/>
      <c r="DX565" s="67"/>
      <c r="DY565" s="67"/>
      <c r="DZ565" s="67"/>
      <c r="EA565" s="67"/>
      <c r="EB565" s="67"/>
      <c r="EC565" s="67"/>
      <c r="ED565" s="67"/>
      <c r="EE565" s="67"/>
      <c r="EF565" s="67"/>
      <c r="EG565" s="67"/>
      <c r="EH565" s="67"/>
      <c r="EI565" s="67"/>
      <c r="EJ565" s="67"/>
    </row>
    <row r="566" spans="125:140" ht="13.5" x14ac:dyDescent="0.25">
      <c r="DU566" s="67"/>
      <c r="DV566" s="67"/>
      <c r="DW566" s="67"/>
      <c r="DX566" s="67"/>
      <c r="DY566" s="67"/>
      <c r="DZ566" s="67"/>
      <c r="EA566" s="67"/>
      <c r="EB566" s="67"/>
      <c r="EC566" s="67"/>
      <c r="ED566" s="67"/>
      <c r="EE566" s="67"/>
      <c r="EF566" s="67"/>
      <c r="EG566" s="67"/>
      <c r="EH566" s="67"/>
      <c r="EI566" s="67"/>
      <c r="EJ566" s="67"/>
    </row>
    <row r="567" spans="125:140" ht="13.5" x14ac:dyDescent="0.25">
      <c r="DU567" s="67"/>
      <c r="DV567" s="67"/>
      <c r="DW567" s="67"/>
      <c r="DX567" s="67"/>
      <c r="DY567" s="67"/>
      <c r="DZ567" s="67"/>
      <c r="EA567" s="67"/>
      <c r="EB567" s="67"/>
      <c r="EC567" s="67"/>
      <c r="ED567" s="67"/>
      <c r="EE567" s="67"/>
      <c r="EF567" s="67"/>
      <c r="EG567" s="67"/>
      <c r="EH567" s="67"/>
      <c r="EI567" s="67"/>
      <c r="EJ567" s="67"/>
    </row>
    <row r="568" spans="125:140" ht="13.5" x14ac:dyDescent="0.25">
      <c r="DU568" s="67"/>
      <c r="DV568" s="67"/>
      <c r="DW568" s="67"/>
      <c r="DX568" s="67"/>
      <c r="DY568" s="67"/>
      <c r="DZ568" s="67"/>
      <c r="EA568" s="67"/>
      <c r="EB568" s="67"/>
      <c r="EC568" s="67"/>
      <c r="ED568" s="67"/>
      <c r="EE568" s="67"/>
      <c r="EF568" s="67"/>
      <c r="EG568" s="67"/>
      <c r="EH568" s="67"/>
      <c r="EI568" s="67"/>
      <c r="EJ568" s="67"/>
    </row>
    <row r="569" spans="125:140" ht="13.5" x14ac:dyDescent="0.25">
      <c r="DU569" s="67"/>
      <c r="DV569" s="67"/>
      <c r="DW569" s="67"/>
      <c r="DX569" s="67"/>
      <c r="DY569" s="67"/>
      <c r="DZ569" s="67"/>
      <c r="EA569" s="67"/>
      <c r="EB569" s="67"/>
      <c r="EC569" s="67"/>
      <c r="ED569" s="67"/>
      <c r="EE569" s="67"/>
      <c r="EF569" s="67"/>
      <c r="EG569" s="67"/>
      <c r="EH569" s="67"/>
      <c r="EI569" s="67"/>
      <c r="EJ569" s="67"/>
    </row>
    <row r="570" spans="125:140" ht="13.5" x14ac:dyDescent="0.25">
      <c r="DU570" s="67"/>
      <c r="DV570" s="67"/>
      <c r="DW570" s="67"/>
      <c r="DX570" s="67"/>
      <c r="DY570" s="67"/>
      <c r="DZ570" s="67"/>
      <c r="EA570" s="67"/>
      <c r="EB570" s="67"/>
      <c r="EC570" s="67"/>
      <c r="ED570" s="67"/>
      <c r="EE570" s="67"/>
      <c r="EF570" s="67"/>
      <c r="EG570" s="67"/>
      <c r="EH570" s="67"/>
      <c r="EI570" s="67"/>
      <c r="EJ570" s="67"/>
    </row>
    <row r="571" spans="125:140" ht="13.5" x14ac:dyDescent="0.25">
      <c r="DU571" s="67"/>
      <c r="DV571" s="67"/>
      <c r="DW571" s="67"/>
      <c r="DX571" s="67"/>
      <c r="DY571" s="67"/>
      <c r="DZ571" s="67"/>
      <c r="EA571" s="67"/>
      <c r="EB571" s="67"/>
      <c r="EC571" s="67"/>
      <c r="ED571" s="67"/>
      <c r="EE571" s="67"/>
      <c r="EF571" s="67"/>
      <c r="EG571" s="67"/>
      <c r="EH571" s="67"/>
      <c r="EI571" s="67"/>
      <c r="EJ571" s="67"/>
    </row>
    <row r="572" spans="125:140" ht="13.5" x14ac:dyDescent="0.25">
      <c r="DU572" s="67"/>
      <c r="DV572" s="67"/>
      <c r="DW572" s="67"/>
      <c r="DX572" s="67"/>
      <c r="DY572" s="67"/>
      <c r="DZ572" s="67"/>
      <c r="EA572" s="67"/>
      <c r="EB572" s="67"/>
      <c r="EC572" s="67"/>
      <c r="ED572" s="67"/>
      <c r="EE572" s="67"/>
      <c r="EF572" s="67"/>
      <c r="EG572" s="67"/>
      <c r="EH572" s="67"/>
      <c r="EI572" s="67"/>
      <c r="EJ572" s="67"/>
    </row>
    <row r="573" spans="125:140" ht="13.5" x14ac:dyDescent="0.25">
      <c r="DU573" s="67"/>
      <c r="DV573" s="67"/>
      <c r="DW573" s="67"/>
      <c r="DX573" s="67"/>
      <c r="DY573" s="67"/>
      <c r="DZ573" s="67"/>
      <c r="EA573" s="67"/>
      <c r="EB573" s="67"/>
      <c r="EC573" s="67"/>
      <c r="ED573" s="67"/>
      <c r="EE573" s="67"/>
      <c r="EF573" s="67"/>
      <c r="EG573" s="67"/>
      <c r="EH573" s="67"/>
      <c r="EI573" s="67"/>
      <c r="EJ573" s="67"/>
    </row>
    <row r="574" spans="125:140" ht="13.5" x14ac:dyDescent="0.25">
      <c r="DU574" s="67"/>
      <c r="DV574" s="67"/>
      <c r="DW574" s="67"/>
      <c r="DX574" s="67"/>
      <c r="DY574" s="67"/>
      <c r="DZ574" s="67"/>
      <c r="EA574" s="67"/>
      <c r="EB574" s="67"/>
      <c r="EC574" s="67"/>
      <c r="ED574" s="67"/>
      <c r="EE574" s="67"/>
      <c r="EF574" s="67"/>
      <c r="EG574" s="67"/>
      <c r="EH574" s="67"/>
      <c r="EI574" s="67"/>
      <c r="EJ574" s="67"/>
    </row>
    <row r="575" spans="125:140" ht="13.5" x14ac:dyDescent="0.25">
      <c r="DU575" s="67"/>
      <c r="DV575" s="67"/>
      <c r="DW575" s="67"/>
      <c r="DX575" s="67"/>
      <c r="DY575" s="67"/>
      <c r="DZ575" s="67"/>
      <c r="EA575" s="67"/>
      <c r="EB575" s="67"/>
      <c r="EC575" s="67"/>
      <c r="ED575" s="67"/>
      <c r="EE575" s="67"/>
      <c r="EF575" s="67"/>
      <c r="EG575" s="67"/>
      <c r="EH575" s="67"/>
      <c r="EI575" s="67"/>
      <c r="EJ575" s="67"/>
    </row>
    <row r="576" spans="125:140" ht="13.5" x14ac:dyDescent="0.25">
      <c r="DU576" s="67"/>
      <c r="DV576" s="67"/>
      <c r="DW576" s="67"/>
      <c r="DX576" s="67"/>
      <c r="DY576" s="67"/>
      <c r="DZ576" s="67"/>
      <c r="EA576" s="67"/>
      <c r="EB576" s="67"/>
      <c r="EC576" s="67"/>
      <c r="ED576" s="67"/>
      <c r="EE576" s="67"/>
      <c r="EF576" s="67"/>
      <c r="EG576" s="67"/>
      <c r="EH576" s="67"/>
      <c r="EI576" s="67"/>
      <c r="EJ576" s="67"/>
    </row>
    <row r="577" spans="125:140" ht="13.5" x14ac:dyDescent="0.25">
      <c r="DU577" s="67"/>
      <c r="DV577" s="67"/>
      <c r="DW577" s="67"/>
      <c r="DX577" s="67"/>
      <c r="DY577" s="67"/>
      <c r="DZ577" s="67"/>
      <c r="EA577" s="67"/>
      <c r="EB577" s="67"/>
      <c r="EC577" s="67"/>
      <c r="ED577" s="67"/>
      <c r="EE577" s="67"/>
      <c r="EF577" s="67"/>
      <c r="EG577" s="67"/>
      <c r="EH577" s="67"/>
      <c r="EI577" s="67"/>
      <c r="EJ577" s="67"/>
    </row>
    <row r="578" spans="125:140" ht="13.5" x14ac:dyDescent="0.25">
      <c r="DU578" s="67"/>
      <c r="DV578" s="67"/>
      <c r="DW578" s="67"/>
      <c r="DX578" s="67"/>
      <c r="DY578" s="67"/>
      <c r="DZ578" s="67"/>
      <c r="EA578" s="67"/>
      <c r="EB578" s="67"/>
      <c r="EC578" s="67"/>
      <c r="ED578" s="67"/>
      <c r="EE578" s="67"/>
      <c r="EF578" s="67"/>
      <c r="EG578" s="67"/>
      <c r="EH578" s="67"/>
      <c r="EI578" s="67"/>
      <c r="EJ578" s="67"/>
    </row>
    <row r="579" spans="125:140" ht="13.5" x14ac:dyDescent="0.25">
      <c r="DU579" s="67"/>
      <c r="DV579" s="67"/>
      <c r="DW579" s="67"/>
      <c r="DX579" s="67"/>
      <c r="DY579" s="67"/>
      <c r="DZ579" s="67"/>
      <c r="EA579" s="67"/>
      <c r="EB579" s="67"/>
      <c r="EC579" s="67"/>
      <c r="ED579" s="67"/>
      <c r="EE579" s="67"/>
      <c r="EF579" s="67"/>
      <c r="EG579" s="67"/>
      <c r="EH579" s="67"/>
      <c r="EI579" s="67"/>
      <c r="EJ579" s="67"/>
    </row>
    <row r="580" spans="125:140" ht="13.5" x14ac:dyDescent="0.25">
      <c r="DU580" s="67"/>
      <c r="DV580" s="67"/>
      <c r="DW580" s="67"/>
      <c r="DX580" s="67"/>
      <c r="DY580" s="67"/>
      <c r="DZ580" s="67"/>
      <c r="EA580" s="67"/>
      <c r="EB580" s="67"/>
      <c r="EC580" s="67"/>
      <c r="ED580" s="67"/>
      <c r="EE580" s="67"/>
      <c r="EF580" s="67"/>
      <c r="EG580" s="67"/>
      <c r="EH580" s="67"/>
      <c r="EI580" s="67"/>
      <c r="EJ580" s="67"/>
    </row>
    <row r="581" spans="125:140" ht="13.5" x14ac:dyDescent="0.25">
      <c r="DU581" s="67"/>
      <c r="DV581" s="67"/>
      <c r="DW581" s="67"/>
      <c r="DX581" s="67"/>
      <c r="DY581" s="67"/>
      <c r="DZ581" s="67"/>
      <c r="EA581" s="67"/>
      <c r="EB581" s="67"/>
      <c r="EC581" s="67"/>
      <c r="ED581" s="67"/>
      <c r="EE581" s="67"/>
      <c r="EF581" s="67"/>
      <c r="EG581" s="67"/>
      <c r="EH581" s="67"/>
      <c r="EI581" s="67"/>
      <c r="EJ581" s="67"/>
    </row>
    <row r="582" spans="125:140" ht="13.5" x14ac:dyDescent="0.25">
      <c r="DU582" s="67"/>
      <c r="DV582" s="67"/>
      <c r="DW582" s="67"/>
      <c r="DX582" s="67"/>
      <c r="DY582" s="67"/>
      <c r="DZ582" s="67"/>
      <c r="EA582" s="67"/>
      <c r="EB582" s="67"/>
      <c r="EC582" s="67"/>
      <c r="ED582" s="67"/>
      <c r="EE582" s="67"/>
      <c r="EF582" s="67"/>
      <c r="EG582" s="67"/>
      <c r="EH582" s="67"/>
      <c r="EI582" s="67"/>
      <c r="EJ582" s="67"/>
    </row>
    <row r="583" spans="125:140" ht="13.5" x14ac:dyDescent="0.25">
      <c r="DU583" s="67"/>
      <c r="DV583" s="67"/>
      <c r="DW583" s="67"/>
      <c r="DX583" s="67"/>
      <c r="DY583" s="67"/>
      <c r="DZ583" s="67"/>
      <c r="EA583" s="67"/>
      <c r="EB583" s="67"/>
      <c r="EC583" s="67"/>
      <c r="ED583" s="67"/>
      <c r="EE583" s="67"/>
      <c r="EF583" s="67"/>
      <c r="EG583" s="67"/>
      <c r="EH583" s="67"/>
      <c r="EI583" s="67"/>
      <c r="EJ583" s="67"/>
    </row>
    <row r="584" spans="125:140" ht="13.5" x14ac:dyDescent="0.25">
      <c r="DU584" s="67"/>
      <c r="DV584" s="67"/>
      <c r="DW584" s="67"/>
      <c r="DX584" s="67"/>
      <c r="DY584" s="67"/>
      <c r="DZ584" s="67"/>
      <c r="EA584" s="67"/>
      <c r="EB584" s="67"/>
      <c r="EC584" s="67"/>
      <c r="ED584" s="67"/>
      <c r="EE584" s="67"/>
      <c r="EF584" s="67"/>
      <c r="EG584" s="67"/>
      <c r="EH584" s="67"/>
      <c r="EI584" s="67"/>
      <c r="EJ584" s="67"/>
    </row>
    <row r="585" spans="125:140" ht="13.5" x14ac:dyDescent="0.25">
      <c r="DU585" s="67"/>
      <c r="DV585" s="67"/>
      <c r="DW585" s="67"/>
      <c r="DX585" s="67"/>
      <c r="DY585" s="67"/>
      <c r="DZ585" s="67"/>
      <c r="EA585" s="67"/>
      <c r="EB585" s="67"/>
      <c r="EC585" s="67"/>
      <c r="ED585" s="67"/>
      <c r="EE585" s="67"/>
      <c r="EF585" s="67"/>
      <c r="EG585" s="67"/>
      <c r="EH585" s="67"/>
      <c r="EI585" s="67"/>
      <c r="EJ585" s="67"/>
    </row>
    <row r="586" spans="125:140" ht="13.5" x14ac:dyDescent="0.25">
      <c r="DU586" s="67"/>
      <c r="DV586" s="67"/>
      <c r="DW586" s="67"/>
      <c r="DX586" s="67"/>
      <c r="DY586" s="67"/>
      <c r="DZ586" s="67"/>
      <c r="EA586" s="67"/>
      <c r="EB586" s="67"/>
      <c r="EC586" s="67"/>
      <c r="ED586" s="67"/>
      <c r="EE586" s="67"/>
      <c r="EF586" s="67"/>
      <c r="EG586" s="67"/>
      <c r="EH586" s="67"/>
      <c r="EI586" s="67"/>
      <c r="EJ586" s="67"/>
    </row>
    <row r="587" spans="125:140" ht="13.5" x14ac:dyDescent="0.25">
      <c r="DU587" s="67"/>
      <c r="DV587" s="67"/>
      <c r="DW587" s="67"/>
      <c r="DX587" s="67"/>
      <c r="DY587" s="67"/>
      <c r="DZ587" s="67"/>
      <c r="EA587" s="67"/>
      <c r="EB587" s="67"/>
      <c r="EC587" s="67"/>
      <c r="ED587" s="67"/>
      <c r="EE587" s="67"/>
      <c r="EF587" s="67"/>
      <c r="EG587" s="67"/>
      <c r="EH587" s="67"/>
      <c r="EI587" s="67"/>
      <c r="EJ587" s="67"/>
    </row>
    <row r="588" spans="125:140" ht="13.5" x14ac:dyDescent="0.25">
      <c r="DU588" s="67"/>
      <c r="DV588" s="67"/>
      <c r="DW588" s="67"/>
      <c r="DX588" s="67"/>
      <c r="DY588" s="67"/>
      <c r="DZ588" s="67"/>
      <c r="EA588" s="67"/>
      <c r="EB588" s="67"/>
      <c r="EC588" s="67"/>
      <c r="ED588" s="67"/>
      <c r="EE588" s="67"/>
      <c r="EF588" s="67"/>
      <c r="EG588" s="67"/>
      <c r="EH588" s="67"/>
      <c r="EI588" s="67"/>
      <c r="EJ588" s="67"/>
    </row>
    <row r="589" spans="125:140" ht="13.5" x14ac:dyDescent="0.25">
      <c r="DU589" s="67"/>
      <c r="DV589" s="67"/>
      <c r="DW589" s="67"/>
      <c r="DX589" s="67"/>
      <c r="DY589" s="67"/>
      <c r="DZ589" s="67"/>
      <c r="EA589" s="67"/>
      <c r="EB589" s="67"/>
      <c r="EC589" s="67"/>
      <c r="ED589" s="67"/>
      <c r="EE589" s="67"/>
      <c r="EF589" s="67"/>
      <c r="EG589" s="67"/>
      <c r="EH589" s="67"/>
      <c r="EI589" s="67"/>
      <c r="EJ589" s="67"/>
    </row>
    <row r="590" spans="125:140" ht="13.5" x14ac:dyDescent="0.25">
      <c r="DU590" s="67"/>
      <c r="DV590" s="67"/>
      <c r="DW590" s="67"/>
      <c r="DX590" s="67"/>
      <c r="DY590" s="67"/>
      <c r="DZ590" s="67"/>
      <c r="EA590" s="67"/>
      <c r="EB590" s="67"/>
      <c r="EC590" s="67"/>
      <c r="ED590" s="67"/>
      <c r="EE590" s="67"/>
      <c r="EF590" s="67"/>
      <c r="EG590" s="67"/>
      <c r="EH590" s="67"/>
      <c r="EI590" s="67"/>
      <c r="EJ590" s="67"/>
    </row>
    <row r="591" spans="125:140" ht="13.5" x14ac:dyDescent="0.25">
      <c r="DU591" s="67"/>
      <c r="DV591" s="67"/>
      <c r="DW591" s="67"/>
      <c r="DX591" s="67"/>
      <c r="DY591" s="67"/>
      <c r="DZ591" s="67"/>
      <c r="EA591" s="67"/>
      <c r="EB591" s="67"/>
      <c r="EC591" s="67"/>
      <c r="ED591" s="67"/>
      <c r="EE591" s="67"/>
      <c r="EF591" s="67"/>
      <c r="EG591" s="67"/>
      <c r="EH591" s="67"/>
      <c r="EI591" s="67"/>
      <c r="EJ591" s="67"/>
    </row>
    <row r="592" spans="125:140" ht="13.5" x14ac:dyDescent="0.25">
      <c r="DU592" s="67"/>
      <c r="DV592" s="67"/>
      <c r="DW592" s="67"/>
      <c r="DX592" s="67"/>
      <c r="DY592" s="67"/>
      <c r="DZ592" s="67"/>
      <c r="EA592" s="67"/>
      <c r="EB592" s="67"/>
      <c r="EC592" s="67"/>
      <c r="ED592" s="67"/>
      <c r="EE592" s="67"/>
      <c r="EF592" s="67"/>
      <c r="EG592" s="67"/>
      <c r="EH592" s="67"/>
      <c r="EI592" s="67"/>
      <c r="EJ592" s="67"/>
    </row>
    <row r="593" spans="125:140" ht="13.5" x14ac:dyDescent="0.25">
      <c r="DU593" s="67"/>
      <c r="DV593" s="67"/>
      <c r="DW593" s="67"/>
      <c r="DX593" s="67"/>
      <c r="DY593" s="67"/>
      <c r="DZ593" s="67"/>
      <c r="EA593" s="67"/>
      <c r="EB593" s="67"/>
      <c r="EC593" s="67"/>
      <c r="ED593" s="67"/>
      <c r="EE593" s="67"/>
      <c r="EF593" s="67"/>
      <c r="EG593" s="67"/>
      <c r="EH593" s="67"/>
      <c r="EI593" s="67"/>
      <c r="EJ593" s="67"/>
    </row>
    <row r="594" spans="125:140" ht="13.5" x14ac:dyDescent="0.25">
      <c r="DU594" s="67"/>
      <c r="DV594" s="67"/>
      <c r="DW594" s="67"/>
      <c r="DX594" s="67"/>
      <c r="DY594" s="67"/>
      <c r="DZ594" s="67"/>
      <c r="EA594" s="67"/>
      <c r="EB594" s="67"/>
      <c r="EC594" s="67"/>
      <c r="ED594" s="67"/>
      <c r="EE594" s="67"/>
      <c r="EF594" s="67"/>
      <c r="EG594" s="67"/>
      <c r="EH594" s="67"/>
      <c r="EI594" s="67"/>
      <c r="EJ594" s="67"/>
    </row>
    <row r="595" spans="125:140" ht="13.5" x14ac:dyDescent="0.25">
      <c r="DU595" s="67"/>
      <c r="DV595" s="67"/>
      <c r="DW595" s="67"/>
      <c r="DX595" s="67"/>
      <c r="DY595" s="67"/>
      <c r="DZ595" s="67"/>
      <c r="EA595" s="67"/>
      <c r="EB595" s="67"/>
      <c r="EC595" s="67"/>
      <c r="ED595" s="67"/>
      <c r="EE595" s="67"/>
      <c r="EF595" s="67"/>
      <c r="EG595" s="67"/>
      <c r="EH595" s="67"/>
      <c r="EI595" s="67"/>
      <c r="EJ595" s="67"/>
    </row>
    <row r="596" spans="125:140" ht="13.5" x14ac:dyDescent="0.25">
      <c r="DU596" s="67"/>
      <c r="DV596" s="67"/>
      <c r="DW596" s="67"/>
      <c r="DX596" s="67"/>
      <c r="DY596" s="67"/>
      <c r="DZ596" s="67"/>
      <c r="EA596" s="67"/>
      <c r="EB596" s="67"/>
      <c r="EC596" s="67"/>
      <c r="ED596" s="67"/>
      <c r="EE596" s="67"/>
      <c r="EF596" s="67"/>
      <c r="EG596" s="67"/>
      <c r="EH596" s="67"/>
      <c r="EI596" s="67"/>
      <c r="EJ596" s="67"/>
    </row>
    <row r="597" spans="125:140" ht="13.5" x14ac:dyDescent="0.25">
      <c r="DU597" s="67"/>
      <c r="DV597" s="67"/>
      <c r="DW597" s="67"/>
      <c r="DX597" s="67"/>
      <c r="DY597" s="67"/>
      <c r="DZ597" s="67"/>
      <c r="EA597" s="67"/>
      <c r="EB597" s="67"/>
      <c r="EC597" s="67"/>
      <c r="ED597" s="67"/>
      <c r="EE597" s="67"/>
      <c r="EF597" s="67"/>
      <c r="EG597" s="67"/>
      <c r="EH597" s="67"/>
      <c r="EI597" s="67"/>
      <c r="EJ597" s="67"/>
    </row>
    <row r="598" spans="125:140" ht="13.5" x14ac:dyDescent="0.25">
      <c r="DU598" s="67"/>
      <c r="DV598" s="67"/>
      <c r="DW598" s="67"/>
      <c r="DX598" s="67"/>
      <c r="DY598" s="67"/>
      <c r="DZ598" s="67"/>
      <c r="EA598" s="67"/>
      <c r="EB598" s="67"/>
      <c r="EC598" s="67"/>
      <c r="ED598" s="67"/>
      <c r="EE598" s="67"/>
      <c r="EF598" s="67"/>
      <c r="EG598" s="67"/>
      <c r="EH598" s="67"/>
      <c r="EI598" s="67"/>
      <c r="EJ598" s="67"/>
    </row>
    <row r="599" spans="125:140" ht="13.5" x14ac:dyDescent="0.25">
      <c r="DU599" s="67"/>
      <c r="DV599" s="67"/>
      <c r="DW599" s="67"/>
      <c r="DX599" s="67"/>
      <c r="DY599" s="67"/>
      <c r="DZ599" s="67"/>
      <c r="EA599" s="67"/>
      <c r="EB599" s="67"/>
      <c r="EC599" s="67"/>
      <c r="ED599" s="67"/>
      <c r="EE599" s="67"/>
      <c r="EF599" s="67"/>
      <c r="EG599" s="67"/>
      <c r="EH599" s="67"/>
      <c r="EI599" s="67"/>
      <c r="EJ599" s="67"/>
    </row>
    <row r="600" spans="125:140" ht="13.5" x14ac:dyDescent="0.25">
      <c r="DU600" s="67"/>
      <c r="DV600" s="67"/>
      <c r="DW600" s="67"/>
      <c r="DX600" s="67"/>
      <c r="DY600" s="67"/>
      <c r="DZ600" s="67"/>
      <c r="EA600" s="67"/>
      <c r="EB600" s="67"/>
      <c r="EC600" s="67"/>
      <c r="ED600" s="67"/>
      <c r="EE600" s="67"/>
      <c r="EF600" s="67"/>
      <c r="EG600" s="67"/>
      <c r="EH600" s="67"/>
      <c r="EI600" s="67"/>
      <c r="EJ600" s="67"/>
    </row>
    <row r="601" spans="125:140" ht="13.5" x14ac:dyDescent="0.25">
      <c r="DU601" s="67"/>
      <c r="DV601" s="67"/>
      <c r="DW601" s="67"/>
      <c r="DX601" s="67"/>
      <c r="DY601" s="67"/>
      <c r="DZ601" s="67"/>
      <c r="EA601" s="67"/>
      <c r="EB601" s="67"/>
      <c r="EC601" s="67"/>
      <c r="ED601" s="67"/>
      <c r="EE601" s="67"/>
      <c r="EF601" s="67"/>
      <c r="EG601" s="67"/>
      <c r="EH601" s="67"/>
      <c r="EI601" s="67"/>
      <c r="EJ601" s="67"/>
    </row>
    <row r="602" spans="125:140" ht="13.5" x14ac:dyDescent="0.25">
      <c r="DU602" s="67"/>
      <c r="DV602" s="67"/>
      <c r="DW602" s="67"/>
      <c r="DX602" s="67"/>
      <c r="DY602" s="67"/>
      <c r="DZ602" s="67"/>
      <c r="EA602" s="67"/>
      <c r="EB602" s="67"/>
      <c r="EC602" s="67"/>
      <c r="ED602" s="67"/>
      <c r="EE602" s="67"/>
      <c r="EF602" s="67"/>
      <c r="EG602" s="67"/>
      <c r="EH602" s="67"/>
      <c r="EI602" s="67"/>
      <c r="EJ602" s="67"/>
    </row>
    <row r="603" spans="125:140" ht="13.5" x14ac:dyDescent="0.25">
      <c r="DU603" s="67"/>
      <c r="DV603" s="67"/>
      <c r="DW603" s="67"/>
      <c r="DX603" s="67"/>
      <c r="DY603" s="67"/>
      <c r="DZ603" s="67"/>
      <c r="EA603" s="67"/>
      <c r="EB603" s="67"/>
      <c r="EC603" s="67"/>
      <c r="ED603" s="67"/>
      <c r="EE603" s="67"/>
      <c r="EF603" s="67"/>
      <c r="EG603" s="67"/>
      <c r="EH603" s="67"/>
      <c r="EI603" s="67"/>
      <c r="EJ603" s="67"/>
    </row>
    <row r="604" spans="125:140" ht="13.5" x14ac:dyDescent="0.25">
      <c r="DU604" s="67"/>
      <c r="DV604" s="67"/>
      <c r="DW604" s="67"/>
      <c r="DX604" s="67"/>
      <c r="DY604" s="67"/>
      <c r="DZ604" s="67"/>
      <c r="EA604" s="67"/>
      <c r="EB604" s="67"/>
      <c r="EC604" s="67"/>
      <c r="ED604" s="67"/>
      <c r="EE604" s="67"/>
      <c r="EF604" s="67"/>
      <c r="EG604" s="67"/>
      <c r="EH604" s="67"/>
      <c r="EI604" s="67"/>
      <c r="EJ604" s="67"/>
    </row>
    <row r="605" spans="125:140" ht="13.5" x14ac:dyDescent="0.25">
      <c r="DU605" s="67"/>
      <c r="DV605" s="67"/>
      <c r="DW605" s="67"/>
      <c r="DX605" s="67"/>
      <c r="DY605" s="67"/>
      <c r="DZ605" s="67"/>
      <c r="EA605" s="67"/>
      <c r="EB605" s="67"/>
      <c r="EC605" s="67"/>
      <c r="ED605" s="67"/>
      <c r="EE605" s="67"/>
      <c r="EF605" s="67"/>
      <c r="EG605" s="67"/>
      <c r="EH605" s="67"/>
      <c r="EI605" s="67"/>
      <c r="EJ605" s="67"/>
    </row>
    <row r="606" spans="125:140" ht="13.5" x14ac:dyDescent="0.25">
      <c r="DU606" s="67"/>
      <c r="DV606" s="67"/>
      <c r="DW606" s="67"/>
      <c r="DX606" s="67"/>
      <c r="DY606" s="67"/>
      <c r="DZ606" s="67"/>
      <c r="EA606" s="67"/>
      <c r="EB606" s="67"/>
      <c r="EC606" s="67"/>
      <c r="ED606" s="67"/>
      <c r="EE606" s="67"/>
      <c r="EF606" s="67"/>
      <c r="EG606" s="67"/>
      <c r="EH606" s="67"/>
      <c r="EI606" s="67"/>
      <c r="EJ606" s="67"/>
    </row>
    <row r="607" spans="125:140" ht="13.5" x14ac:dyDescent="0.25">
      <c r="DU607" s="67"/>
      <c r="DV607" s="67"/>
      <c r="DW607" s="67"/>
      <c r="DX607" s="67"/>
      <c r="DY607" s="67"/>
      <c r="DZ607" s="67"/>
      <c r="EA607" s="67"/>
      <c r="EB607" s="67"/>
      <c r="EC607" s="67"/>
      <c r="ED607" s="67"/>
      <c r="EE607" s="67"/>
      <c r="EF607" s="67"/>
      <c r="EG607" s="67"/>
      <c r="EH607" s="67"/>
      <c r="EI607" s="67"/>
      <c r="EJ607" s="67"/>
    </row>
    <row r="608" spans="125:140" ht="13.5" x14ac:dyDescent="0.25">
      <c r="DU608" s="67"/>
      <c r="DV608" s="67"/>
      <c r="DW608" s="67"/>
      <c r="DX608" s="67"/>
      <c r="DY608" s="67"/>
      <c r="DZ608" s="67"/>
      <c r="EA608" s="67"/>
      <c r="EB608" s="67"/>
      <c r="EC608" s="67"/>
      <c r="ED608" s="67"/>
      <c r="EE608" s="67"/>
      <c r="EF608" s="67"/>
      <c r="EG608" s="67"/>
      <c r="EH608" s="67"/>
      <c r="EI608" s="67"/>
      <c r="EJ608" s="67"/>
    </row>
    <row r="609" spans="125:140" ht="13.5" x14ac:dyDescent="0.25">
      <c r="DU609" s="67"/>
      <c r="DV609" s="67"/>
      <c r="DW609" s="67"/>
      <c r="DX609" s="67"/>
      <c r="DY609" s="67"/>
      <c r="DZ609" s="67"/>
      <c r="EA609" s="67"/>
      <c r="EB609" s="67"/>
      <c r="EC609" s="67"/>
      <c r="ED609" s="67"/>
      <c r="EE609" s="67"/>
      <c r="EF609" s="67"/>
      <c r="EG609" s="67"/>
      <c r="EH609" s="67"/>
      <c r="EI609" s="67"/>
      <c r="EJ609" s="67"/>
    </row>
    <row r="610" spans="125:140" ht="13.5" x14ac:dyDescent="0.25">
      <c r="DU610" s="67"/>
      <c r="DV610" s="67"/>
      <c r="DW610" s="67"/>
      <c r="DX610" s="67"/>
      <c r="DY610" s="67"/>
      <c r="DZ610" s="67"/>
      <c r="EA610" s="67"/>
      <c r="EB610" s="67"/>
      <c r="EC610" s="67"/>
      <c r="ED610" s="67"/>
      <c r="EE610" s="67"/>
      <c r="EF610" s="67"/>
      <c r="EG610" s="67"/>
      <c r="EH610" s="67"/>
      <c r="EI610" s="67"/>
      <c r="EJ610" s="67"/>
    </row>
    <row r="611" spans="125:140" ht="13.5" x14ac:dyDescent="0.25">
      <c r="DU611" s="67"/>
      <c r="DV611" s="67"/>
      <c r="DW611" s="67"/>
      <c r="DX611" s="67"/>
      <c r="DY611" s="67"/>
      <c r="DZ611" s="67"/>
      <c r="EA611" s="67"/>
      <c r="EB611" s="67"/>
      <c r="EC611" s="67"/>
      <c r="ED611" s="67"/>
      <c r="EE611" s="67"/>
      <c r="EF611" s="67"/>
      <c r="EG611" s="67"/>
      <c r="EH611" s="67"/>
      <c r="EI611" s="67"/>
      <c r="EJ611" s="67"/>
    </row>
    <row r="612" spans="125:140" ht="13.5" x14ac:dyDescent="0.25">
      <c r="DU612" s="67"/>
      <c r="DV612" s="67"/>
      <c r="DW612" s="67"/>
      <c r="DX612" s="67"/>
      <c r="DY612" s="67"/>
      <c r="DZ612" s="67"/>
      <c r="EA612" s="67"/>
      <c r="EB612" s="67"/>
      <c r="EC612" s="67"/>
      <c r="ED612" s="67"/>
      <c r="EE612" s="67"/>
      <c r="EF612" s="67"/>
      <c r="EG612" s="67"/>
      <c r="EH612" s="67"/>
      <c r="EI612" s="67"/>
      <c r="EJ612" s="67"/>
    </row>
    <row r="613" spans="125:140" ht="13.5" x14ac:dyDescent="0.25">
      <c r="DU613" s="67"/>
      <c r="DV613" s="67"/>
      <c r="DW613" s="67"/>
      <c r="DX613" s="67"/>
      <c r="DY613" s="67"/>
      <c r="DZ613" s="67"/>
      <c r="EA613" s="67"/>
      <c r="EB613" s="67"/>
      <c r="EC613" s="67"/>
      <c r="ED613" s="67"/>
      <c r="EE613" s="67"/>
      <c r="EF613" s="67"/>
      <c r="EG613" s="67"/>
      <c r="EH613" s="67"/>
      <c r="EI613" s="67"/>
      <c r="EJ613" s="67"/>
    </row>
    <row r="614" spans="125:140" ht="13.5" x14ac:dyDescent="0.25">
      <c r="DU614" s="67"/>
      <c r="DV614" s="67"/>
      <c r="DW614" s="67"/>
      <c r="DX614" s="67"/>
      <c r="DY614" s="67"/>
      <c r="DZ614" s="67"/>
      <c r="EA614" s="67"/>
      <c r="EB614" s="67"/>
      <c r="EC614" s="67"/>
      <c r="ED614" s="67"/>
      <c r="EE614" s="67"/>
      <c r="EF614" s="67"/>
      <c r="EG614" s="67"/>
      <c r="EH614" s="67"/>
      <c r="EI614" s="67"/>
      <c r="EJ614" s="67"/>
    </row>
    <row r="615" spans="125:140" ht="13.5" x14ac:dyDescent="0.25">
      <c r="DU615" s="67"/>
      <c r="DV615" s="67"/>
      <c r="DW615" s="67"/>
      <c r="DX615" s="67"/>
      <c r="DY615" s="67"/>
      <c r="DZ615" s="67"/>
      <c r="EA615" s="67"/>
      <c r="EB615" s="67"/>
      <c r="EC615" s="67"/>
      <c r="ED615" s="67"/>
      <c r="EE615" s="67"/>
      <c r="EF615" s="67"/>
      <c r="EG615" s="67"/>
      <c r="EH615" s="67"/>
      <c r="EI615" s="67"/>
      <c r="EJ615" s="67"/>
    </row>
    <row r="616" spans="125:140" ht="13.5" x14ac:dyDescent="0.25">
      <c r="DU616" s="67"/>
      <c r="DV616" s="67"/>
      <c r="DW616" s="67"/>
      <c r="DX616" s="67"/>
      <c r="DY616" s="67"/>
      <c r="DZ616" s="67"/>
      <c r="EA616" s="67"/>
      <c r="EB616" s="67"/>
      <c r="EC616" s="67"/>
      <c r="ED616" s="67"/>
      <c r="EE616" s="67"/>
      <c r="EF616" s="67"/>
      <c r="EG616" s="67"/>
      <c r="EH616" s="67"/>
      <c r="EI616" s="67"/>
      <c r="EJ616" s="67"/>
    </row>
    <row r="617" spans="125:140" ht="13.5" x14ac:dyDescent="0.25">
      <c r="DU617" s="67"/>
      <c r="DV617" s="67"/>
      <c r="DW617" s="67"/>
      <c r="DX617" s="67"/>
      <c r="DY617" s="67"/>
      <c r="DZ617" s="67"/>
      <c r="EA617" s="67"/>
      <c r="EB617" s="67"/>
      <c r="EC617" s="67"/>
      <c r="ED617" s="67"/>
      <c r="EE617" s="67"/>
      <c r="EF617" s="67"/>
      <c r="EG617" s="67"/>
      <c r="EH617" s="67"/>
      <c r="EI617" s="67"/>
      <c r="EJ617" s="67"/>
    </row>
    <row r="618" spans="125:140" ht="13.5" x14ac:dyDescent="0.25">
      <c r="DU618" s="67"/>
      <c r="DV618" s="67"/>
      <c r="DW618" s="67"/>
      <c r="DX618" s="67"/>
      <c r="DY618" s="67"/>
      <c r="DZ618" s="67"/>
      <c r="EA618" s="67"/>
      <c r="EB618" s="67"/>
      <c r="EC618" s="67"/>
      <c r="ED618" s="67"/>
      <c r="EE618" s="67"/>
      <c r="EF618" s="67"/>
      <c r="EG618" s="67"/>
      <c r="EH618" s="67"/>
      <c r="EI618" s="67"/>
      <c r="EJ618" s="67"/>
    </row>
    <row r="619" spans="125:140" ht="13.5" x14ac:dyDescent="0.25">
      <c r="DU619" s="67"/>
      <c r="DV619" s="67"/>
      <c r="DW619" s="67"/>
      <c r="DX619" s="67"/>
      <c r="DY619" s="67"/>
      <c r="DZ619" s="67"/>
      <c r="EA619" s="67"/>
      <c r="EB619" s="67"/>
      <c r="EC619" s="67"/>
      <c r="ED619" s="67"/>
      <c r="EE619" s="67"/>
      <c r="EF619" s="67"/>
      <c r="EG619" s="67"/>
      <c r="EH619" s="67"/>
      <c r="EI619" s="67"/>
      <c r="EJ619" s="67"/>
    </row>
    <row r="620" spans="125:140" ht="13.5" x14ac:dyDescent="0.25">
      <c r="DU620" s="67"/>
      <c r="DV620" s="67"/>
      <c r="DW620" s="67"/>
      <c r="DX620" s="67"/>
      <c r="DY620" s="67"/>
      <c r="DZ620" s="67"/>
      <c r="EA620" s="67"/>
      <c r="EB620" s="67"/>
      <c r="EC620" s="67"/>
      <c r="ED620" s="67"/>
      <c r="EE620" s="67"/>
      <c r="EF620" s="67"/>
      <c r="EG620" s="67"/>
      <c r="EH620" s="67"/>
      <c r="EI620" s="67"/>
      <c r="EJ620" s="67"/>
    </row>
    <row r="621" spans="125:140" ht="13.5" x14ac:dyDescent="0.25">
      <c r="DU621" s="67"/>
      <c r="DV621" s="67"/>
      <c r="DW621" s="67"/>
      <c r="DX621" s="67"/>
      <c r="DY621" s="67"/>
      <c r="DZ621" s="67"/>
      <c r="EA621" s="67"/>
      <c r="EB621" s="67"/>
      <c r="EC621" s="67"/>
      <c r="ED621" s="67"/>
      <c r="EE621" s="67"/>
      <c r="EF621" s="67"/>
      <c r="EG621" s="67"/>
      <c r="EH621" s="67"/>
      <c r="EI621" s="67"/>
      <c r="EJ621" s="67"/>
    </row>
    <row r="622" spans="125:140" ht="13.5" x14ac:dyDescent="0.25">
      <c r="DU622" s="67"/>
      <c r="DV622" s="67"/>
      <c r="DW622" s="67"/>
      <c r="DX622" s="67"/>
      <c r="DY622" s="67"/>
      <c r="DZ622" s="67"/>
      <c r="EA622" s="67"/>
      <c r="EB622" s="67"/>
      <c r="EC622" s="67"/>
      <c r="ED622" s="67"/>
      <c r="EE622" s="67"/>
      <c r="EF622" s="67"/>
      <c r="EG622" s="67"/>
      <c r="EH622" s="67"/>
      <c r="EI622" s="67"/>
      <c r="EJ622" s="67"/>
    </row>
    <row r="623" spans="125:140" ht="13.5" x14ac:dyDescent="0.25">
      <c r="DU623" s="67"/>
      <c r="DV623" s="67"/>
      <c r="DW623" s="67"/>
      <c r="DX623" s="67"/>
      <c r="DY623" s="67"/>
      <c r="DZ623" s="67"/>
      <c r="EA623" s="67"/>
      <c r="EB623" s="67"/>
      <c r="EC623" s="67"/>
      <c r="ED623" s="67"/>
      <c r="EE623" s="67"/>
      <c r="EF623" s="67"/>
      <c r="EG623" s="67"/>
      <c r="EH623" s="67"/>
      <c r="EI623" s="67"/>
      <c r="EJ623" s="67"/>
    </row>
    <row r="624" spans="125:140" ht="13.5" x14ac:dyDescent="0.25">
      <c r="DU624" s="67"/>
      <c r="DV624" s="67"/>
      <c r="DW624" s="67"/>
      <c r="DX624" s="67"/>
      <c r="DY624" s="67"/>
      <c r="DZ624" s="67"/>
      <c r="EA624" s="67"/>
      <c r="EB624" s="67"/>
      <c r="EC624" s="67"/>
      <c r="ED624" s="67"/>
      <c r="EE624" s="67"/>
      <c r="EF624" s="67"/>
      <c r="EG624" s="67"/>
      <c r="EH624" s="67"/>
      <c r="EI624" s="67"/>
      <c r="EJ624" s="67"/>
    </row>
    <row r="625" spans="125:140" ht="13.5" x14ac:dyDescent="0.25">
      <c r="DU625" s="67"/>
      <c r="DV625" s="67"/>
      <c r="DW625" s="67"/>
      <c r="DX625" s="67"/>
      <c r="DY625" s="67"/>
      <c r="DZ625" s="67"/>
      <c r="EA625" s="67"/>
      <c r="EB625" s="67"/>
      <c r="EC625" s="67"/>
      <c r="ED625" s="67"/>
      <c r="EE625" s="67"/>
      <c r="EF625" s="67"/>
      <c r="EG625" s="67"/>
      <c r="EH625" s="67"/>
      <c r="EI625" s="67"/>
      <c r="EJ625" s="67"/>
    </row>
    <row r="626" spans="125:140" ht="13.5" x14ac:dyDescent="0.25">
      <c r="DU626" s="67"/>
      <c r="DV626" s="67"/>
      <c r="DW626" s="67"/>
      <c r="DX626" s="67"/>
      <c r="DY626" s="67"/>
      <c r="DZ626" s="67"/>
      <c r="EA626" s="67"/>
      <c r="EB626" s="67"/>
      <c r="EC626" s="67"/>
      <c r="ED626" s="67"/>
      <c r="EE626" s="67"/>
      <c r="EF626" s="67"/>
      <c r="EG626" s="67"/>
      <c r="EH626" s="67"/>
      <c r="EI626" s="67"/>
      <c r="EJ626" s="67"/>
    </row>
    <row r="627" spans="125:140" ht="13.5" x14ac:dyDescent="0.25">
      <c r="DU627" s="67"/>
      <c r="DV627" s="67"/>
      <c r="DW627" s="67"/>
      <c r="DX627" s="67"/>
      <c r="DY627" s="67"/>
      <c r="DZ627" s="67"/>
      <c r="EA627" s="67"/>
      <c r="EB627" s="67"/>
      <c r="EC627" s="67"/>
      <c r="ED627" s="67"/>
      <c r="EE627" s="67"/>
      <c r="EF627" s="67"/>
      <c r="EG627" s="67"/>
      <c r="EH627" s="67"/>
      <c r="EI627" s="67"/>
      <c r="EJ627" s="67"/>
    </row>
    <row r="628" spans="125:140" ht="13.5" x14ac:dyDescent="0.25">
      <c r="DU628" s="67"/>
      <c r="DV628" s="67"/>
      <c r="DW628" s="67"/>
      <c r="DX628" s="67"/>
      <c r="DY628" s="67"/>
      <c r="DZ628" s="67"/>
      <c r="EA628" s="67"/>
      <c r="EB628" s="67"/>
      <c r="EC628" s="67"/>
      <c r="ED628" s="67"/>
      <c r="EE628" s="67"/>
      <c r="EF628" s="67"/>
      <c r="EG628" s="67"/>
      <c r="EH628" s="67"/>
      <c r="EI628" s="67"/>
      <c r="EJ628" s="67"/>
    </row>
    <row r="629" spans="125:140" ht="13.5" x14ac:dyDescent="0.25">
      <c r="DU629" s="67"/>
      <c r="DV629" s="67"/>
      <c r="DW629" s="67"/>
      <c r="DX629" s="67"/>
      <c r="DY629" s="67"/>
      <c r="DZ629" s="67"/>
      <c r="EA629" s="67"/>
      <c r="EB629" s="67"/>
      <c r="EC629" s="67"/>
      <c r="ED629" s="67"/>
      <c r="EE629" s="67"/>
      <c r="EF629" s="67"/>
      <c r="EG629" s="67"/>
      <c r="EH629" s="67"/>
      <c r="EI629" s="67"/>
      <c r="EJ629" s="67"/>
    </row>
    <row r="630" spans="125:140" ht="13.5" x14ac:dyDescent="0.25">
      <c r="DU630" s="67"/>
      <c r="DV630" s="67"/>
      <c r="DW630" s="67"/>
      <c r="DX630" s="67"/>
      <c r="DY630" s="67"/>
      <c r="DZ630" s="67"/>
      <c r="EA630" s="67"/>
      <c r="EB630" s="67"/>
      <c r="EC630" s="67"/>
      <c r="ED630" s="67"/>
      <c r="EE630" s="67"/>
      <c r="EF630" s="67"/>
      <c r="EG630" s="67"/>
      <c r="EH630" s="67"/>
      <c r="EI630" s="67"/>
      <c r="EJ630" s="67"/>
    </row>
    <row r="631" spans="125:140" ht="13.5" x14ac:dyDescent="0.25">
      <c r="DU631" s="67"/>
      <c r="DV631" s="67"/>
      <c r="DW631" s="67"/>
      <c r="DX631" s="67"/>
      <c r="DY631" s="67"/>
      <c r="DZ631" s="67"/>
      <c r="EA631" s="67"/>
      <c r="EB631" s="67"/>
      <c r="EC631" s="67"/>
      <c r="ED631" s="67"/>
      <c r="EE631" s="67"/>
      <c r="EF631" s="67"/>
      <c r="EG631" s="67"/>
      <c r="EH631" s="67"/>
      <c r="EI631" s="67"/>
      <c r="EJ631" s="67"/>
    </row>
    <row r="632" spans="125:140" ht="13.5" x14ac:dyDescent="0.25">
      <c r="DU632" s="67"/>
      <c r="DV632" s="67"/>
      <c r="DW632" s="67"/>
      <c r="DX632" s="67"/>
      <c r="DY632" s="67"/>
      <c r="DZ632" s="67"/>
      <c r="EA632" s="67"/>
      <c r="EB632" s="67"/>
      <c r="EC632" s="67"/>
      <c r="ED632" s="67"/>
      <c r="EE632" s="67"/>
      <c r="EF632" s="67"/>
      <c r="EG632" s="67"/>
      <c r="EH632" s="67"/>
      <c r="EI632" s="67"/>
      <c r="EJ632" s="67"/>
    </row>
    <row r="633" spans="125:140" ht="13.5" x14ac:dyDescent="0.25">
      <c r="DU633" s="67"/>
      <c r="DV633" s="67"/>
      <c r="DW633" s="67"/>
      <c r="DX633" s="67"/>
      <c r="DY633" s="67"/>
      <c r="DZ633" s="67"/>
      <c r="EA633" s="67"/>
      <c r="EB633" s="67"/>
      <c r="EC633" s="67"/>
      <c r="ED633" s="67"/>
      <c r="EE633" s="67"/>
      <c r="EF633" s="67"/>
      <c r="EG633" s="67"/>
      <c r="EH633" s="67"/>
      <c r="EI633" s="67"/>
      <c r="EJ633" s="67"/>
    </row>
    <row r="634" spans="125:140" ht="13.5" x14ac:dyDescent="0.25">
      <c r="DU634" s="67"/>
      <c r="DV634" s="67"/>
      <c r="DW634" s="67"/>
      <c r="DX634" s="67"/>
      <c r="DY634" s="67"/>
      <c r="DZ634" s="67"/>
      <c r="EA634" s="67"/>
      <c r="EB634" s="67"/>
      <c r="EC634" s="67"/>
      <c r="ED634" s="67"/>
      <c r="EE634" s="67"/>
      <c r="EF634" s="67"/>
      <c r="EG634" s="67"/>
      <c r="EH634" s="67"/>
      <c r="EI634" s="67"/>
      <c r="EJ634" s="67"/>
    </row>
    <row r="635" spans="125:140" ht="13.5" x14ac:dyDescent="0.25">
      <c r="DU635" s="67"/>
      <c r="DV635" s="67"/>
      <c r="DW635" s="67"/>
      <c r="DX635" s="67"/>
      <c r="DY635" s="67"/>
      <c r="DZ635" s="67"/>
      <c r="EA635" s="67"/>
      <c r="EB635" s="67"/>
      <c r="EC635" s="67"/>
      <c r="ED635" s="67"/>
      <c r="EE635" s="67"/>
      <c r="EF635" s="67"/>
      <c r="EG635" s="67"/>
      <c r="EH635" s="67"/>
      <c r="EI635" s="67"/>
      <c r="EJ635" s="67"/>
    </row>
    <row r="636" spans="125:140" ht="13.5" x14ac:dyDescent="0.25">
      <c r="DU636" s="67"/>
      <c r="DV636" s="67"/>
      <c r="DW636" s="67"/>
      <c r="DX636" s="67"/>
      <c r="DY636" s="67"/>
      <c r="DZ636" s="67"/>
      <c r="EA636" s="67"/>
      <c r="EB636" s="67"/>
      <c r="EC636" s="67"/>
      <c r="ED636" s="67"/>
      <c r="EE636" s="67"/>
      <c r="EF636" s="67"/>
      <c r="EG636" s="67"/>
      <c r="EH636" s="67"/>
      <c r="EI636" s="67"/>
      <c r="EJ636" s="67"/>
    </row>
    <row r="637" spans="125:140" ht="13.5" x14ac:dyDescent="0.25">
      <c r="DU637" s="67"/>
      <c r="DV637" s="67"/>
      <c r="DW637" s="67"/>
      <c r="DX637" s="67"/>
      <c r="DY637" s="67"/>
      <c r="DZ637" s="67"/>
      <c r="EA637" s="67"/>
      <c r="EB637" s="67"/>
      <c r="EC637" s="67"/>
      <c r="ED637" s="67"/>
      <c r="EE637" s="67"/>
      <c r="EF637" s="67"/>
      <c r="EG637" s="67"/>
      <c r="EH637" s="67"/>
      <c r="EI637" s="67"/>
      <c r="EJ637" s="67"/>
    </row>
    <row r="638" spans="125:140" ht="13.5" x14ac:dyDescent="0.25">
      <c r="DU638" s="67"/>
      <c r="DV638" s="67"/>
      <c r="DW638" s="67"/>
      <c r="DX638" s="67"/>
      <c r="DY638" s="67"/>
      <c r="DZ638" s="67"/>
      <c r="EA638" s="67"/>
      <c r="EB638" s="67"/>
      <c r="EC638" s="67"/>
      <c r="ED638" s="67"/>
      <c r="EE638" s="67"/>
      <c r="EF638" s="67"/>
      <c r="EG638" s="67"/>
      <c r="EH638" s="67"/>
      <c r="EI638" s="67"/>
      <c r="EJ638" s="67"/>
    </row>
    <row r="639" spans="125:140" ht="13.5" x14ac:dyDescent="0.25">
      <c r="DU639" s="67"/>
      <c r="DV639" s="67"/>
      <c r="DW639" s="67"/>
      <c r="DX639" s="67"/>
      <c r="DY639" s="67"/>
      <c r="DZ639" s="67"/>
      <c r="EA639" s="67"/>
      <c r="EB639" s="67"/>
      <c r="EC639" s="67"/>
      <c r="ED639" s="67"/>
      <c r="EE639" s="67"/>
      <c r="EF639" s="67"/>
      <c r="EG639" s="67"/>
      <c r="EH639" s="67"/>
      <c r="EI639" s="67"/>
      <c r="EJ639" s="67"/>
    </row>
    <row r="640" spans="125:140" ht="13.5" x14ac:dyDescent="0.25">
      <c r="DU640" s="67"/>
      <c r="DV640" s="67"/>
      <c r="DW640" s="67"/>
      <c r="DX640" s="67"/>
      <c r="DY640" s="67"/>
      <c r="DZ640" s="67"/>
      <c r="EA640" s="67"/>
      <c r="EB640" s="67"/>
      <c r="EC640" s="67"/>
      <c r="ED640" s="67"/>
      <c r="EE640" s="67"/>
      <c r="EF640" s="67"/>
      <c r="EG640" s="67"/>
      <c r="EH640" s="67"/>
      <c r="EI640" s="67"/>
      <c r="EJ640" s="67"/>
    </row>
    <row r="641" spans="125:140" ht="13.5" x14ac:dyDescent="0.25">
      <c r="DU641" s="67"/>
      <c r="DV641" s="67"/>
      <c r="DW641" s="67"/>
      <c r="DX641" s="67"/>
      <c r="DY641" s="67"/>
      <c r="DZ641" s="67"/>
      <c r="EA641" s="67"/>
      <c r="EB641" s="67"/>
      <c r="EC641" s="67"/>
      <c r="ED641" s="67"/>
      <c r="EE641" s="67"/>
      <c r="EF641" s="67"/>
      <c r="EG641" s="67"/>
      <c r="EH641" s="67"/>
      <c r="EI641" s="67"/>
      <c r="EJ641" s="67"/>
    </row>
    <row r="642" spans="125:140" ht="13.5" x14ac:dyDescent="0.25">
      <c r="DU642" s="67"/>
      <c r="DV642" s="67"/>
      <c r="DW642" s="67"/>
      <c r="DX642" s="67"/>
      <c r="DY642" s="67"/>
      <c r="DZ642" s="67"/>
      <c r="EA642" s="67"/>
      <c r="EB642" s="67"/>
      <c r="EC642" s="67"/>
      <c r="ED642" s="67"/>
      <c r="EE642" s="67"/>
      <c r="EF642" s="67"/>
      <c r="EG642" s="67"/>
      <c r="EH642" s="67"/>
      <c r="EI642" s="67"/>
      <c r="EJ642" s="67"/>
    </row>
    <row r="643" spans="125:140" ht="13.5" x14ac:dyDescent="0.25">
      <c r="DU643" s="67"/>
      <c r="DV643" s="67"/>
      <c r="DW643" s="67"/>
      <c r="DX643" s="67"/>
      <c r="DY643" s="67"/>
      <c r="DZ643" s="67"/>
      <c r="EA643" s="67"/>
      <c r="EB643" s="67"/>
      <c r="EC643" s="67"/>
      <c r="ED643" s="67"/>
      <c r="EE643" s="67"/>
      <c r="EF643" s="67"/>
      <c r="EG643" s="67"/>
      <c r="EH643" s="67"/>
      <c r="EI643" s="67"/>
      <c r="EJ643" s="67"/>
    </row>
    <row r="644" spans="125:140" ht="13.5" x14ac:dyDescent="0.25">
      <c r="DU644" s="67"/>
      <c r="DV644" s="67"/>
      <c r="DW644" s="67"/>
      <c r="DX644" s="67"/>
      <c r="DY644" s="67"/>
      <c r="DZ644" s="67"/>
      <c r="EA644" s="67"/>
      <c r="EB644" s="67"/>
      <c r="EC644" s="67"/>
      <c r="ED644" s="67"/>
      <c r="EE644" s="67"/>
      <c r="EF644" s="67"/>
      <c r="EG644" s="67"/>
      <c r="EH644" s="67"/>
      <c r="EI644" s="67"/>
      <c r="EJ644" s="67"/>
    </row>
    <row r="645" spans="125:140" ht="13.5" x14ac:dyDescent="0.25">
      <c r="DU645" s="67"/>
      <c r="DV645" s="67"/>
      <c r="DW645" s="67"/>
      <c r="DX645" s="67"/>
      <c r="DY645" s="67"/>
      <c r="DZ645" s="67"/>
      <c r="EA645" s="67"/>
      <c r="EB645" s="67"/>
      <c r="EC645" s="67"/>
      <c r="ED645" s="67"/>
      <c r="EE645" s="67"/>
      <c r="EF645" s="67"/>
      <c r="EG645" s="67"/>
      <c r="EH645" s="67"/>
      <c r="EI645" s="67"/>
      <c r="EJ645" s="67"/>
    </row>
    <row r="646" spans="125:140" ht="13.5" x14ac:dyDescent="0.25">
      <c r="DU646" s="67"/>
      <c r="DV646" s="67"/>
      <c r="DW646" s="67"/>
      <c r="DX646" s="67"/>
      <c r="DY646" s="67"/>
      <c r="DZ646" s="67"/>
      <c r="EA646" s="67"/>
      <c r="EB646" s="67"/>
      <c r="EC646" s="67"/>
      <c r="ED646" s="67"/>
      <c r="EE646" s="67"/>
      <c r="EF646" s="67"/>
      <c r="EG646" s="67"/>
      <c r="EH646" s="67"/>
      <c r="EI646" s="67"/>
      <c r="EJ646" s="67"/>
    </row>
    <row r="647" spans="125:140" ht="13.5" x14ac:dyDescent="0.25">
      <c r="DU647" s="67"/>
      <c r="DV647" s="67"/>
      <c r="DW647" s="67"/>
      <c r="DX647" s="67"/>
      <c r="DY647" s="67"/>
      <c r="DZ647" s="67"/>
      <c r="EA647" s="67"/>
      <c r="EB647" s="67"/>
      <c r="EC647" s="67"/>
      <c r="ED647" s="67"/>
      <c r="EE647" s="67"/>
      <c r="EF647" s="67"/>
      <c r="EG647" s="67"/>
      <c r="EH647" s="67"/>
      <c r="EI647" s="67"/>
      <c r="EJ647" s="67"/>
    </row>
    <row r="648" spans="125:140" ht="13.5" x14ac:dyDescent="0.25">
      <c r="DU648" s="67"/>
      <c r="DV648" s="67"/>
      <c r="DW648" s="67"/>
      <c r="DX648" s="67"/>
      <c r="DY648" s="67"/>
      <c r="DZ648" s="67"/>
      <c r="EA648" s="67"/>
      <c r="EB648" s="67"/>
      <c r="EC648" s="67"/>
      <c r="ED648" s="67"/>
      <c r="EE648" s="67"/>
      <c r="EF648" s="67"/>
      <c r="EG648" s="67"/>
      <c r="EH648" s="67"/>
      <c r="EI648" s="67"/>
      <c r="EJ648" s="67"/>
    </row>
    <row r="649" spans="125:140" ht="13.5" x14ac:dyDescent="0.25">
      <c r="DU649" s="67"/>
      <c r="DV649" s="67"/>
      <c r="DW649" s="67"/>
      <c r="DX649" s="67"/>
      <c r="DY649" s="67"/>
      <c r="DZ649" s="67"/>
      <c r="EA649" s="67"/>
      <c r="EB649" s="67"/>
      <c r="EC649" s="67"/>
      <c r="ED649" s="67"/>
      <c r="EE649" s="67"/>
      <c r="EF649" s="67"/>
      <c r="EG649" s="67"/>
      <c r="EH649" s="67"/>
      <c r="EI649" s="67"/>
      <c r="EJ649" s="67"/>
    </row>
    <row r="650" spans="125:140" ht="13.5" x14ac:dyDescent="0.25">
      <c r="DU650" s="67"/>
      <c r="DV650" s="67"/>
      <c r="DW650" s="67"/>
      <c r="DX650" s="67"/>
      <c r="DY650" s="67"/>
      <c r="DZ650" s="67"/>
      <c r="EA650" s="67"/>
      <c r="EB650" s="67"/>
      <c r="EC650" s="67"/>
      <c r="ED650" s="67"/>
      <c r="EE650" s="67"/>
      <c r="EF650" s="67"/>
      <c r="EG650" s="67"/>
      <c r="EH650" s="67"/>
      <c r="EI650" s="67"/>
      <c r="EJ650" s="67"/>
    </row>
    <row r="651" spans="125:140" ht="13.5" x14ac:dyDescent="0.25">
      <c r="DU651" s="67"/>
      <c r="DV651" s="67"/>
      <c r="DW651" s="67"/>
      <c r="DX651" s="67"/>
      <c r="DY651" s="67"/>
      <c r="DZ651" s="67"/>
      <c r="EA651" s="67"/>
      <c r="EB651" s="67"/>
      <c r="EC651" s="67"/>
      <c r="ED651" s="67"/>
      <c r="EE651" s="67"/>
      <c r="EF651" s="67"/>
      <c r="EG651" s="67"/>
      <c r="EH651" s="67"/>
      <c r="EI651" s="67"/>
      <c r="EJ651" s="67"/>
    </row>
    <row r="652" spans="125:140" ht="13.5" x14ac:dyDescent="0.25">
      <c r="DU652" s="67"/>
      <c r="DV652" s="67"/>
      <c r="DW652" s="67"/>
      <c r="DX652" s="67"/>
      <c r="DY652" s="67"/>
      <c r="DZ652" s="67"/>
      <c r="EA652" s="67"/>
      <c r="EB652" s="67"/>
      <c r="EC652" s="67"/>
      <c r="ED652" s="67"/>
      <c r="EE652" s="67"/>
      <c r="EF652" s="67"/>
      <c r="EG652" s="67"/>
      <c r="EH652" s="67"/>
      <c r="EI652" s="67"/>
      <c r="EJ652" s="67"/>
    </row>
    <row r="653" spans="125:140" ht="13.5" x14ac:dyDescent="0.25">
      <c r="DU653" s="67"/>
      <c r="DV653" s="67"/>
      <c r="DW653" s="67"/>
      <c r="DX653" s="67"/>
      <c r="DY653" s="67"/>
      <c r="DZ653" s="67"/>
      <c r="EA653" s="67"/>
      <c r="EB653" s="67"/>
      <c r="EC653" s="67"/>
      <c r="ED653" s="67"/>
      <c r="EE653" s="67"/>
      <c r="EF653" s="67"/>
      <c r="EG653" s="67"/>
      <c r="EH653" s="67"/>
      <c r="EI653" s="67"/>
      <c r="EJ653" s="67"/>
    </row>
    <row r="654" spans="125:140" ht="13.5" x14ac:dyDescent="0.25">
      <c r="DU654" s="67"/>
      <c r="DV654" s="67"/>
      <c r="DW654" s="67"/>
      <c r="DX654" s="67"/>
      <c r="DY654" s="67"/>
      <c r="DZ654" s="67"/>
      <c r="EA654" s="67"/>
      <c r="EB654" s="67"/>
      <c r="EC654" s="67"/>
      <c r="ED654" s="67"/>
      <c r="EE654" s="67"/>
      <c r="EF654" s="67"/>
      <c r="EG654" s="67"/>
      <c r="EH654" s="67"/>
      <c r="EI654" s="67"/>
      <c r="EJ654" s="67"/>
    </row>
    <row r="655" spans="125:140" ht="13.5" x14ac:dyDescent="0.25">
      <c r="DU655" s="67"/>
      <c r="DV655" s="67"/>
      <c r="DW655" s="67"/>
      <c r="DX655" s="67"/>
      <c r="DY655" s="67"/>
      <c r="DZ655" s="67"/>
      <c r="EA655" s="67"/>
      <c r="EB655" s="67"/>
      <c r="EC655" s="67"/>
      <c r="ED655" s="67"/>
      <c r="EE655" s="67"/>
      <c r="EF655" s="67"/>
      <c r="EG655" s="67"/>
      <c r="EH655" s="67"/>
      <c r="EI655" s="67"/>
      <c r="EJ655" s="67"/>
    </row>
    <row r="656" spans="125:140" ht="13.5" x14ac:dyDescent="0.25">
      <c r="DU656" s="67"/>
      <c r="DV656" s="67"/>
      <c r="DW656" s="67"/>
      <c r="DX656" s="67"/>
      <c r="DY656" s="67"/>
      <c r="DZ656" s="67"/>
      <c r="EA656" s="67"/>
      <c r="EB656" s="67"/>
      <c r="EC656" s="67"/>
      <c r="ED656" s="67"/>
      <c r="EE656" s="67"/>
      <c r="EF656" s="67"/>
      <c r="EG656" s="67"/>
      <c r="EH656" s="67"/>
      <c r="EI656" s="67"/>
      <c r="EJ656" s="67"/>
    </row>
    <row r="657" spans="125:140" ht="13.5" x14ac:dyDescent="0.25">
      <c r="DU657" s="67"/>
      <c r="DV657" s="67"/>
      <c r="DW657" s="67"/>
      <c r="DX657" s="67"/>
      <c r="DY657" s="67"/>
      <c r="DZ657" s="67"/>
      <c r="EA657" s="67"/>
      <c r="EB657" s="67"/>
      <c r="EC657" s="67"/>
      <c r="ED657" s="67"/>
      <c r="EE657" s="67"/>
      <c r="EF657" s="67"/>
      <c r="EG657" s="67"/>
      <c r="EH657" s="67"/>
      <c r="EI657" s="67"/>
      <c r="EJ657" s="67"/>
    </row>
    <row r="658" spans="125:140" ht="13.5" x14ac:dyDescent="0.25">
      <c r="DU658" s="67"/>
      <c r="DV658" s="67"/>
      <c r="DW658" s="67"/>
      <c r="DX658" s="67"/>
      <c r="DY658" s="67"/>
      <c r="DZ658" s="67"/>
      <c r="EA658" s="67"/>
      <c r="EB658" s="67"/>
      <c r="EC658" s="67"/>
      <c r="ED658" s="67"/>
      <c r="EE658" s="67"/>
      <c r="EF658" s="67"/>
      <c r="EG658" s="67"/>
      <c r="EH658" s="67"/>
      <c r="EI658" s="67"/>
      <c r="EJ658" s="67"/>
    </row>
    <row r="659" spans="125:140" ht="13.5" x14ac:dyDescent="0.25">
      <c r="DU659" s="67"/>
      <c r="DV659" s="67"/>
      <c r="DW659" s="67"/>
      <c r="DX659" s="67"/>
      <c r="DY659" s="67"/>
      <c r="DZ659" s="67"/>
      <c r="EA659" s="67"/>
      <c r="EB659" s="67"/>
      <c r="EC659" s="67"/>
      <c r="ED659" s="67"/>
      <c r="EE659" s="67"/>
      <c r="EF659" s="67"/>
      <c r="EG659" s="67"/>
      <c r="EH659" s="67"/>
      <c r="EI659" s="67"/>
      <c r="EJ659" s="67"/>
    </row>
    <row r="660" spans="125:140" ht="13.5" x14ac:dyDescent="0.25">
      <c r="DU660" s="67"/>
      <c r="DV660" s="67"/>
      <c r="DW660" s="67"/>
      <c r="DX660" s="67"/>
      <c r="DY660" s="67"/>
      <c r="DZ660" s="67"/>
      <c r="EA660" s="67"/>
      <c r="EB660" s="67"/>
      <c r="EC660" s="67"/>
      <c r="ED660" s="67"/>
      <c r="EE660" s="67"/>
      <c r="EF660" s="67"/>
      <c r="EG660" s="67"/>
      <c r="EH660" s="67"/>
      <c r="EI660" s="67"/>
      <c r="EJ660" s="67"/>
    </row>
    <row r="661" spans="125:140" ht="13.5" x14ac:dyDescent="0.25">
      <c r="DU661" s="67"/>
      <c r="DV661" s="67"/>
      <c r="DW661" s="67"/>
      <c r="DX661" s="67"/>
      <c r="DY661" s="67"/>
      <c r="DZ661" s="67"/>
      <c r="EA661" s="67"/>
      <c r="EB661" s="67"/>
      <c r="EC661" s="67"/>
      <c r="ED661" s="67"/>
      <c r="EE661" s="67"/>
      <c r="EF661" s="67"/>
      <c r="EG661" s="67"/>
      <c r="EH661" s="67"/>
      <c r="EI661" s="67"/>
      <c r="EJ661" s="67"/>
    </row>
    <row r="662" spans="125:140" ht="13.5" x14ac:dyDescent="0.25">
      <c r="DU662" s="67"/>
      <c r="DV662" s="67"/>
      <c r="DW662" s="67"/>
      <c r="DX662" s="67"/>
      <c r="DY662" s="67"/>
      <c r="DZ662" s="67"/>
      <c r="EA662" s="67"/>
      <c r="EB662" s="67"/>
      <c r="EC662" s="67"/>
      <c r="ED662" s="67"/>
      <c r="EE662" s="67"/>
      <c r="EF662" s="67"/>
      <c r="EG662" s="67"/>
      <c r="EH662" s="67"/>
      <c r="EI662" s="67"/>
      <c r="EJ662" s="67"/>
    </row>
    <row r="663" spans="125:140" ht="13.5" x14ac:dyDescent="0.25">
      <c r="DU663" s="67"/>
      <c r="DV663" s="67"/>
      <c r="DW663" s="67"/>
      <c r="DX663" s="67"/>
      <c r="DY663" s="67"/>
      <c r="DZ663" s="67"/>
      <c r="EA663" s="67"/>
      <c r="EB663" s="67"/>
      <c r="EC663" s="67"/>
      <c r="ED663" s="67"/>
      <c r="EE663" s="67"/>
      <c r="EF663" s="67"/>
      <c r="EG663" s="67"/>
      <c r="EH663" s="67"/>
      <c r="EI663" s="67"/>
      <c r="EJ663" s="67"/>
    </row>
    <row r="664" spans="125:140" ht="13.5" x14ac:dyDescent="0.25">
      <c r="DU664" s="67"/>
      <c r="DV664" s="67"/>
      <c r="DW664" s="67"/>
      <c r="DX664" s="67"/>
      <c r="DY664" s="67"/>
      <c r="DZ664" s="67"/>
      <c r="EA664" s="67"/>
      <c r="EB664" s="67"/>
      <c r="EC664" s="67"/>
      <c r="ED664" s="67"/>
      <c r="EE664" s="67"/>
      <c r="EF664" s="67"/>
      <c r="EG664" s="67"/>
      <c r="EH664" s="67"/>
      <c r="EI664" s="67"/>
      <c r="EJ664" s="67"/>
    </row>
    <row r="665" spans="125:140" ht="13.5" x14ac:dyDescent="0.25">
      <c r="DU665" s="67"/>
      <c r="DV665" s="67"/>
      <c r="DW665" s="67"/>
      <c r="DX665" s="67"/>
      <c r="DY665" s="67"/>
      <c r="DZ665" s="67"/>
      <c r="EA665" s="67"/>
      <c r="EB665" s="67"/>
      <c r="EC665" s="67"/>
      <c r="ED665" s="67"/>
      <c r="EE665" s="67"/>
      <c r="EF665" s="67"/>
      <c r="EG665" s="67"/>
      <c r="EH665" s="67"/>
      <c r="EI665" s="67"/>
      <c r="EJ665" s="67"/>
    </row>
    <row r="666" spans="125:140" ht="13.5" x14ac:dyDescent="0.25">
      <c r="DU666" s="67"/>
      <c r="DV666" s="67"/>
      <c r="DW666" s="67"/>
      <c r="DX666" s="67"/>
      <c r="DY666" s="67"/>
      <c r="DZ666" s="67"/>
      <c r="EA666" s="67"/>
      <c r="EB666" s="67"/>
      <c r="EC666" s="67"/>
      <c r="ED666" s="67"/>
      <c r="EE666" s="67"/>
      <c r="EF666" s="67"/>
      <c r="EG666" s="67"/>
      <c r="EH666" s="67"/>
      <c r="EI666" s="67"/>
      <c r="EJ666" s="67"/>
    </row>
    <row r="667" spans="125:140" ht="13.5" x14ac:dyDescent="0.25">
      <c r="DU667" s="67"/>
      <c r="DV667" s="67"/>
      <c r="DW667" s="67"/>
      <c r="DX667" s="67"/>
      <c r="DY667" s="67"/>
      <c r="DZ667" s="67"/>
      <c r="EA667" s="67"/>
      <c r="EB667" s="67"/>
      <c r="EC667" s="67"/>
      <c r="ED667" s="67"/>
      <c r="EE667" s="67"/>
      <c r="EF667" s="67"/>
      <c r="EG667" s="67"/>
      <c r="EH667" s="67"/>
      <c r="EI667" s="67"/>
      <c r="EJ667" s="67"/>
    </row>
    <row r="668" spans="125:140" ht="13.5" x14ac:dyDescent="0.25">
      <c r="DU668" s="67"/>
      <c r="DV668" s="67"/>
      <c r="DW668" s="67"/>
      <c r="DX668" s="67"/>
      <c r="DY668" s="67"/>
      <c r="DZ668" s="67"/>
      <c r="EA668" s="67"/>
      <c r="EB668" s="67"/>
      <c r="EC668" s="67"/>
      <c r="ED668" s="67"/>
      <c r="EE668" s="67"/>
      <c r="EF668" s="67"/>
      <c r="EG668" s="67"/>
      <c r="EH668" s="67"/>
      <c r="EI668" s="67"/>
      <c r="EJ668" s="67"/>
    </row>
    <row r="669" spans="125:140" ht="13.5" x14ac:dyDescent="0.25">
      <c r="DU669" s="67"/>
      <c r="DV669" s="67"/>
      <c r="DW669" s="67"/>
      <c r="DX669" s="67"/>
      <c r="DY669" s="67"/>
      <c r="DZ669" s="67"/>
      <c r="EA669" s="67"/>
      <c r="EB669" s="67"/>
      <c r="EC669" s="67"/>
      <c r="ED669" s="67"/>
      <c r="EE669" s="67"/>
      <c r="EF669" s="67"/>
      <c r="EG669" s="67"/>
      <c r="EH669" s="67"/>
      <c r="EI669" s="67"/>
      <c r="EJ669" s="67"/>
    </row>
    <row r="670" spans="125:140" ht="13.5" x14ac:dyDescent="0.25">
      <c r="DU670" s="67"/>
      <c r="DV670" s="67"/>
      <c r="DW670" s="67"/>
      <c r="DX670" s="67"/>
      <c r="DY670" s="67"/>
      <c r="DZ670" s="67"/>
      <c r="EA670" s="67"/>
      <c r="EB670" s="67"/>
      <c r="EC670" s="67"/>
      <c r="ED670" s="67"/>
      <c r="EE670" s="67"/>
      <c r="EF670" s="67"/>
      <c r="EG670" s="67"/>
      <c r="EH670" s="67"/>
      <c r="EI670" s="67"/>
      <c r="EJ670" s="67"/>
    </row>
    <row r="671" spans="125:140" ht="13.5" x14ac:dyDescent="0.25">
      <c r="DU671" s="67"/>
      <c r="DV671" s="67"/>
      <c r="DW671" s="67"/>
      <c r="DX671" s="67"/>
      <c r="DY671" s="67"/>
      <c r="DZ671" s="67"/>
      <c r="EA671" s="67"/>
      <c r="EB671" s="67"/>
      <c r="EC671" s="67"/>
      <c r="ED671" s="67"/>
      <c r="EE671" s="67"/>
      <c r="EF671" s="67"/>
      <c r="EG671" s="67"/>
      <c r="EH671" s="67"/>
      <c r="EI671" s="67"/>
      <c r="EJ671" s="67"/>
    </row>
    <row r="672" spans="125:140" ht="13.5" x14ac:dyDescent="0.25">
      <c r="DU672" s="67"/>
      <c r="DV672" s="67"/>
      <c r="DW672" s="67"/>
      <c r="DX672" s="67"/>
      <c r="DY672" s="67"/>
      <c r="DZ672" s="67"/>
      <c r="EA672" s="67"/>
      <c r="EB672" s="67"/>
      <c r="EC672" s="67"/>
      <c r="ED672" s="67"/>
      <c r="EE672" s="67"/>
      <c r="EF672" s="67"/>
      <c r="EG672" s="67"/>
      <c r="EH672" s="67"/>
      <c r="EI672" s="67"/>
      <c r="EJ672" s="67"/>
    </row>
    <row r="673" spans="125:140" ht="13.5" x14ac:dyDescent="0.25">
      <c r="DU673" s="67"/>
      <c r="DV673" s="67"/>
      <c r="DW673" s="67"/>
      <c r="DX673" s="67"/>
      <c r="DY673" s="67"/>
      <c r="DZ673" s="67"/>
      <c r="EA673" s="67"/>
      <c r="EB673" s="67"/>
      <c r="EC673" s="67"/>
      <c r="ED673" s="67"/>
      <c r="EE673" s="67"/>
      <c r="EF673" s="67"/>
      <c r="EG673" s="67"/>
      <c r="EH673" s="67"/>
      <c r="EI673" s="67"/>
      <c r="EJ673" s="67"/>
    </row>
    <row r="674" spans="125:140" ht="13.5" x14ac:dyDescent="0.25">
      <c r="DU674" s="67"/>
      <c r="DV674" s="67"/>
      <c r="DW674" s="67"/>
      <c r="DX674" s="67"/>
      <c r="DY674" s="67"/>
      <c r="DZ674" s="67"/>
      <c r="EA674" s="67"/>
      <c r="EB674" s="67"/>
      <c r="EC674" s="67"/>
      <c r="ED674" s="67"/>
      <c r="EE674" s="67"/>
      <c r="EF674" s="67"/>
      <c r="EG674" s="67"/>
      <c r="EH674" s="67"/>
      <c r="EI674" s="67"/>
      <c r="EJ674" s="67"/>
    </row>
    <row r="675" spans="125:140" ht="13.5" x14ac:dyDescent="0.25">
      <c r="DU675" s="67"/>
      <c r="DV675" s="67"/>
      <c r="DW675" s="67"/>
      <c r="DX675" s="67"/>
      <c r="DY675" s="67"/>
      <c r="DZ675" s="67"/>
      <c r="EA675" s="67"/>
      <c r="EB675" s="67"/>
      <c r="EC675" s="67"/>
      <c r="ED675" s="67"/>
      <c r="EE675" s="67"/>
      <c r="EF675" s="67"/>
      <c r="EG675" s="67"/>
      <c r="EH675" s="67"/>
      <c r="EI675" s="67"/>
      <c r="EJ675" s="67"/>
    </row>
    <row r="676" spans="125:140" ht="13.5" x14ac:dyDescent="0.25">
      <c r="DU676" s="67"/>
      <c r="DV676" s="67"/>
      <c r="DW676" s="67"/>
      <c r="DX676" s="67"/>
      <c r="DY676" s="67"/>
      <c r="DZ676" s="67"/>
      <c r="EA676" s="67"/>
      <c r="EB676" s="67"/>
      <c r="EC676" s="67"/>
      <c r="ED676" s="67"/>
      <c r="EE676" s="67"/>
      <c r="EF676" s="67"/>
      <c r="EG676" s="67"/>
      <c r="EH676" s="67"/>
      <c r="EI676" s="67"/>
      <c r="EJ676" s="67"/>
    </row>
    <row r="677" spans="125:140" ht="13.5" x14ac:dyDescent="0.25">
      <c r="DU677" s="67"/>
      <c r="DV677" s="67"/>
      <c r="DW677" s="67"/>
      <c r="DX677" s="67"/>
      <c r="DY677" s="67"/>
      <c r="DZ677" s="67"/>
      <c r="EA677" s="67"/>
      <c r="EB677" s="67"/>
      <c r="EC677" s="67"/>
      <c r="ED677" s="67"/>
      <c r="EE677" s="67"/>
      <c r="EF677" s="67"/>
      <c r="EG677" s="67"/>
      <c r="EH677" s="67"/>
      <c r="EI677" s="67"/>
      <c r="EJ677" s="67"/>
    </row>
    <row r="678" spans="125:140" ht="13.5" x14ac:dyDescent="0.25">
      <c r="DU678" s="67"/>
      <c r="DV678" s="67"/>
      <c r="DW678" s="67"/>
      <c r="DX678" s="67"/>
      <c r="DY678" s="67"/>
      <c r="DZ678" s="67"/>
      <c r="EA678" s="67"/>
      <c r="EB678" s="67"/>
      <c r="EC678" s="67"/>
      <c r="ED678" s="67"/>
      <c r="EE678" s="67"/>
      <c r="EF678" s="67"/>
      <c r="EG678" s="67"/>
      <c r="EH678" s="67"/>
      <c r="EI678" s="67"/>
      <c r="EJ678" s="67"/>
    </row>
    <row r="679" spans="125:140" ht="13.5" x14ac:dyDescent="0.25">
      <c r="DU679" s="67"/>
      <c r="DV679" s="67"/>
      <c r="DW679" s="67"/>
      <c r="DX679" s="67"/>
      <c r="DY679" s="67"/>
      <c r="DZ679" s="67"/>
      <c r="EA679" s="67"/>
      <c r="EB679" s="67"/>
      <c r="EC679" s="67"/>
      <c r="ED679" s="67"/>
      <c r="EE679" s="67"/>
      <c r="EF679" s="67"/>
      <c r="EG679" s="67"/>
      <c r="EH679" s="67"/>
      <c r="EI679" s="67"/>
      <c r="EJ679" s="67"/>
    </row>
    <row r="680" spans="125:140" ht="13.5" x14ac:dyDescent="0.25">
      <c r="DU680" s="67"/>
      <c r="DV680" s="67"/>
      <c r="DW680" s="67"/>
      <c r="DX680" s="67"/>
      <c r="DY680" s="67"/>
      <c r="DZ680" s="67"/>
      <c r="EA680" s="67"/>
      <c r="EB680" s="67"/>
      <c r="EC680" s="67"/>
      <c r="ED680" s="67"/>
      <c r="EE680" s="67"/>
      <c r="EF680" s="67"/>
      <c r="EG680" s="67"/>
      <c r="EH680" s="67"/>
      <c r="EI680" s="67"/>
      <c r="EJ680" s="67"/>
    </row>
    <row r="681" spans="125:140" ht="13.5" x14ac:dyDescent="0.25">
      <c r="DU681" s="67"/>
      <c r="DV681" s="67"/>
      <c r="DW681" s="67"/>
      <c r="DX681" s="67"/>
      <c r="DY681" s="67"/>
      <c r="DZ681" s="67"/>
      <c r="EA681" s="67"/>
      <c r="EB681" s="67"/>
      <c r="EC681" s="67"/>
      <c r="ED681" s="67"/>
      <c r="EE681" s="67"/>
      <c r="EF681" s="67"/>
      <c r="EG681" s="67"/>
      <c r="EH681" s="67"/>
      <c r="EI681" s="67"/>
      <c r="EJ681" s="67"/>
    </row>
    <row r="682" spans="125:140" ht="13.5" x14ac:dyDescent="0.25">
      <c r="DU682" s="67"/>
      <c r="DV682" s="67"/>
      <c r="DW682" s="67"/>
      <c r="DX682" s="67"/>
      <c r="DY682" s="67"/>
      <c r="DZ682" s="67"/>
      <c r="EA682" s="67"/>
      <c r="EB682" s="67"/>
      <c r="EC682" s="67"/>
      <c r="ED682" s="67"/>
      <c r="EE682" s="67"/>
      <c r="EF682" s="67"/>
      <c r="EG682" s="67"/>
      <c r="EH682" s="67"/>
      <c r="EI682" s="67"/>
      <c r="EJ682" s="67"/>
    </row>
    <row r="683" spans="125:140" ht="13.5" x14ac:dyDescent="0.25">
      <c r="DU683" s="67"/>
      <c r="DV683" s="67"/>
      <c r="DW683" s="67"/>
      <c r="DX683" s="67"/>
      <c r="DY683" s="67"/>
      <c r="DZ683" s="67"/>
      <c r="EA683" s="67"/>
      <c r="EB683" s="67"/>
      <c r="EC683" s="67"/>
      <c r="ED683" s="67"/>
      <c r="EE683" s="67"/>
      <c r="EF683" s="67"/>
      <c r="EG683" s="67"/>
      <c r="EH683" s="67"/>
      <c r="EI683" s="67"/>
      <c r="EJ683" s="67"/>
    </row>
    <row r="684" spans="125:140" ht="13.5" x14ac:dyDescent="0.25">
      <c r="DU684" s="67"/>
      <c r="DV684" s="67"/>
      <c r="DW684" s="67"/>
      <c r="DX684" s="67"/>
      <c r="DY684" s="67"/>
      <c r="DZ684" s="67"/>
      <c r="EA684" s="67"/>
      <c r="EB684" s="67"/>
      <c r="EC684" s="67"/>
      <c r="ED684" s="67"/>
      <c r="EE684" s="67"/>
      <c r="EF684" s="67"/>
      <c r="EG684" s="67"/>
      <c r="EH684" s="67"/>
      <c r="EI684" s="67"/>
      <c r="EJ684" s="67"/>
    </row>
    <row r="685" spans="125:140" ht="13.5" x14ac:dyDescent="0.25">
      <c r="DU685" s="67"/>
      <c r="DV685" s="67"/>
      <c r="DW685" s="67"/>
      <c r="DX685" s="67"/>
      <c r="DY685" s="67"/>
      <c r="DZ685" s="67"/>
      <c r="EA685" s="67"/>
      <c r="EB685" s="67"/>
      <c r="EC685" s="67"/>
      <c r="ED685" s="67"/>
      <c r="EE685" s="67"/>
      <c r="EF685" s="67"/>
      <c r="EG685" s="67"/>
      <c r="EH685" s="67"/>
      <c r="EI685" s="67"/>
      <c r="EJ685" s="67"/>
    </row>
    <row r="686" spans="125:140" ht="13.5" x14ac:dyDescent="0.25">
      <c r="DU686" s="67"/>
      <c r="DV686" s="67"/>
      <c r="DW686" s="67"/>
      <c r="DX686" s="67"/>
      <c r="DY686" s="67"/>
      <c r="DZ686" s="67"/>
      <c r="EA686" s="67"/>
      <c r="EB686" s="67"/>
      <c r="EC686" s="67"/>
      <c r="ED686" s="67"/>
      <c r="EE686" s="67"/>
      <c r="EF686" s="67"/>
      <c r="EG686" s="67"/>
      <c r="EH686" s="67"/>
      <c r="EI686" s="67"/>
      <c r="EJ686" s="67"/>
    </row>
    <row r="687" spans="125:140" ht="13.5" x14ac:dyDescent="0.25">
      <c r="DU687" s="67"/>
      <c r="DV687" s="67"/>
      <c r="DW687" s="67"/>
      <c r="DX687" s="67"/>
      <c r="DY687" s="67"/>
      <c r="DZ687" s="67"/>
      <c r="EA687" s="67"/>
      <c r="EB687" s="67"/>
      <c r="EC687" s="67"/>
      <c r="ED687" s="67"/>
      <c r="EE687" s="67"/>
      <c r="EF687" s="67"/>
      <c r="EG687" s="67"/>
      <c r="EH687" s="67"/>
      <c r="EI687" s="67"/>
      <c r="EJ687" s="67"/>
    </row>
    <row r="688" spans="125:140" ht="13.5" x14ac:dyDescent="0.25">
      <c r="DU688" s="67"/>
      <c r="DV688" s="67"/>
      <c r="DW688" s="67"/>
      <c r="DX688" s="67"/>
      <c r="DY688" s="67"/>
      <c r="DZ688" s="67"/>
      <c r="EA688" s="67"/>
      <c r="EB688" s="67"/>
      <c r="EC688" s="67"/>
      <c r="ED688" s="67"/>
      <c r="EE688" s="67"/>
      <c r="EF688" s="67"/>
      <c r="EG688" s="67"/>
      <c r="EH688" s="67"/>
      <c r="EI688" s="67"/>
      <c r="EJ688" s="67"/>
    </row>
    <row r="689" spans="125:140" ht="13.5" x14ac:dyDescent="0.25">
      <c r="DU689" s="67"/>
      <c r="DV689" s="67"/>
      <c r="DW689" s="67"/>
      <c r="DX689" s="67"/>
      <c r="DY689" s="67"/>
      <c r="DZ689" s="67"/>
      <c r="EA689" s="67"/>
      <c r="EB689" s="67"/>
      <c r="EC689" s="67"/>
      <c r="ED689" s="67"/>
      <c r="EE689" s="67"/>
      <c r="EF689" s="67"/>
      <c r="EG689" s="67"/>
      <c r="EH689" s="67"/>
      <c r="EI689" s="67"/>
      <c r="EJ689" s="67"/>
    </row>
    <row r="690" spans="125:140" ht="13.5" x14ac:dyDescent="0.25">
      <c r="DU690" s="67"/>
      <c r="DV690" s="67"/>
      <c r="DW690" s="67"/>
      <c r="DX690" s="67"/>
      <c r="DY690" s="67"/>
      <c r="DZ690" s="67"/>
      <c r="EA690" s="67"/>
      <c r="EB690" s="67"/>
      <c r="EC690" s="67"/>
      <c r="ED690" s="67"/>
      <c r="EE690" s="67"/>
      <c r="EF690" s="67"/>
      <c r="EG690" s="67"/>
      <c r="EH690" s="67"/>
      <c r="EI690" s="67"/>
      <c r="EJ690" s="67"/>
    </row>
    <row r="691" spans="125:140" ht="13.5" x14ac:dyDescent="0.25">
      <c r="DU691" s="67"/>
      <c r="DV691" s="67"/>
      <c r="DW691" s="67"/>
      <c r="DX691" s="67"/>
      <c r="DY691" s="67"/>
      <c r="DZ691" s="67"/>
      <c r="EA691" s="67"/>
      <c r="EB691" s="67"/>
      <c r="EC691" s="67"/>
      <c r="ED691" s="67"/>
      <c r="EE691" s="67"/>
      <c r="EF691" s="67"/>
      <c r="EG691" s="67"/>
      <c r="EH691" s="67"/>
      <c r="EI691" s="67"/>
      <c r="EJ691" s="67"/>
    </row>
    <row r="692" spans="125:140" ht="13.5" x14ac:dyDescent="0.25">
      <c r="DU692" s="67"/>
      <c r="DV692" s="67"/>
      <c r="DW692" s="67"/>
      <c r="DX692" s="67"/>
      <c r="DY692" s="67"/>
      <c r="DZ692" s="67"/>
      <c r="EA692" s="67"/>
      <c r="EB692" s="67"/>
      <c r="EC692" s="67"/>
      <c r="ED692" s="67"/>
      <c r="EE692" s="67"/>
      <c r="EF692" s="67"/>
      <c r="EG692" s="67"/>
      <c r="EH692" s="67"/>
      <c r="EI692" s="67"/>
      <c r="EJ692" s="67"/>
    </row>
    <row r="693" spans="125:140" ht="13.5" x14ac:dyDescent="0.25">
      <c r="DU693" s="67"/>
      <c r="DV693" s="67"/>
      <c r="DW693" s="67"/>
      <c r="DX693" s="67"/>
      <c r="DY693" s="67"/>
      <c r="DZ693" s="67"/>
      <c r="EA693" s="67"/>
      <c r="EB693" s="67"/>
      <c r="EC693" s="67"/>
      <c r="ED693" s="67"/>
      <c r="EE693" s="67"/>
      <c r="EF693" s="67"/>
      <c r="EG693" s="67"/>
      <c r="EH693" s="67"/>
      <c r="EI693" s="67"/>
      <c r="EJ693" s="67"/>
    </row>
    <row r="694" spans="125:140" ht="13.5" x14ac:dyDescent="0.25">
      <c r="DU694" s="67"/>
      <c r="DV694" s="67"/>
      <c r="DW694" s="67"/>
      <c r="DX694" s="67"/>
      <c r="DY694" s="67"/>
      <c r="DZ694" s="67"/>
      <c r="EA694" s="67"/>
      <c r="EB694" s="67"/>
      <c r="EC694" s="67"/>
      <c r="ED694" s="67"/>
      <c r="EE694" s="67"/>
      <c r="EF694" s="67"/>
      <c r="EG694" s="67"/>
      <c r="EH694" s="67"/>
      <c r="EI694" s="67"/>
      <c r="EJ694" s="67"/>
    </row>
    <row r="695" spans="125:140" ht="13.5" x14ac:dyDescent="0.25">
      <c r="DU695" s="67"/>
      <c r="DV695" s="67"/>
      <c r="DW695" s="67"/>
      <c r="DX695" s="67"/>
      <c r="DY695" s="67"/>
      <c r="DZ695" s="67"/>
      <c r="EA695" s="67"/>
      <c r="EB695" s="67"/>
      <c r="EC695" s="67"/>
      <c r="ED695" s="67"/>
      <c r="EE695" s="67"/>
      <c r="EF695" s="67"/>
      <c r="EG695" s="67"/>
      <c r="EH695" s="67"/>
      <c r="EI695" s="67"/>
      <c r="EJ695" s="67"/>
    </row>
    <row r="696" spans="125:140" ht="13.5" x14ac:dyDescent="0.25">
      <c r="DU696" s="67"/>
      <c r="DV696" s="67"/>
      <c r="DW696" s="67"/>
      <c r="DX696" s="67"/>
      <c r="DY696" s="67"/>
      <c r="DZ696" s="67"/>
      <c r="EA696" s="67"/>
      <c r="EB696" s="67"/>
      <c r="EC696" s="67"/>
      <c r="ED696" s="67"/>
      <c r="EE696" s="67"/>
      <c r="EF696" s="67"/>
      <c r="EG696" s="67"/>
      <c r="EH696" s="67"/>
      <c r="EI696" s="67"/>
      <c r="EJ696" s="67"/>
    </row>
    <row r="697" spans="125:140" ht="13.5" x14ac:dyDescent="0.25">
      <c r="DU697" s="67"/>
      <c r="DV697" s="67"/>
      <c r="DW697" s="67"/>
      <c r="DX697" s="67"/>
      <c r="DY697" s="67"/>
      <c r="DZ697" s="67"/>
      <c r="EA697" s="67"/>
      <c r="EB697" s="67"/>
      <c r="EC697" s="67"/>
      <c r="ED697" s="67"/>
      <c r="EE697" s="67"/>
      <c r="EF697" s="67"/>
      <c r="EG697" s="67"/>
      <c r="EH697" s="67"/>
      <c r="EI697" s="67"/>
      <c r="EJ697" s="67"/>
    </row>
    <row r="698" spans="125:140" ht="13.5" x14ac:dyDescent="0.25">
      <c r="DU698" s="67"/>
      <c r="DV698" s="67"/>
      <c r="DW698" s="67"/>
      <c r="DX698" s="67"/>
      <c r="DY698" s="67"/>
      <c r="DZ698" s="67"/>
      <c r="EA698" s="67"/>
      <c r="EB698" s="67"/>
      <c r="EC698" s="67"/>
      <c r="ED698" s="67"/>
      <c r="EE698" s="67"/>
      <c r="EF698" s="67"/>
      <c r="EG698" s="67"/>
      <c r="EH698" s="67"/>
      <c r="EI698" s="67"/>
      <c r="EJ698" s="67"/>
    </row>
    <row r="699" spans="125:140" ht="13.5" x14ac:dyDescent="0.25">
      <c r="DU699" s="67"/>
      <c r="DV699" s="67"/>
      <c r="DW699" s="67"/>
      <c r="DX699" s="67"/>
      <c r="DY699" s="67"/>
      <c r="DZ699" s="67"/>
      <c r="EA699" s="67"/>
      <c r="EB699" s="67"/>
      <c r="EC699" s="67"/>
      <c r="ED699" s="67"/>
      <c r="EE699" s="67"/>
      <c r="EF699" s="67"/>
      <c r="EG699" s="67"/>
      <c r="EH699" s="67"/>
      <c r="EI699" s="67"/>
      <c r="EJ699" s="67"/>
    </row>
    <row r="700" spans="125:140" ht="13.5" x14ac:dyDescent="0.25">
      <c r="DU700" s="67"/>
      <c r="DV700" s="67"/>
      <c r="DW700" s="67"/>
      <c r="DX700" s="67"/>
      <c r="DY700" s="67"/>
      <c r="DZ700" s="67"/>
      <c r="EA700" s="67"/>
      <c r="EB700" s="67"/>
      <c r="EC700" s="67"/>
      <c r="ED700" s="67"/>
      <c r="EE700" s="67"/>
      <c r="EF700" s="67"/>
      <c r="EG700" s="67"/>
      <c r="EH700" s="67"/>
      <c r="EI700" s="67"/>
      <c r="EJ700" s="67"/>
    </row>
    <row r="701" spans="125:140" ht="13.5" x14ac:dyDescent="0.25">
      <c r="DU701" s="67"/>
      <c r="DV701" s="67"/>
      <c r="DW701" s="67"/>
      <c r="DX701" s="67"/>
      <c r="DY701" s="67"/>
      <c r="DZ701" s="67"/>
      <c r="EA701" s="67"/>
      <c r="EB701" s="67"/>
      <c r="EC701" s="67"/>
      <c r="ED701" s="67"/>
      <c r="EE701" s="67"/>
      <c r="EF701" s="67"/>
      <c r="EG701" s="67"/>
      <c r="EH701" s="67"/>
      <c r="EI701" s="67"/>
      <c r="EJ701" s="67"/>
    </row>
    <row r="702" spans="125:140" ht="13.5" x14ac:dyDescent="0.25">
      <c r="DU702" s="67"/>
      <c r="DV702" s="67"/>
      <c r="DW702" s="67"/>
      <c r="DX702" s="67"/>
      <c r="DY702" s="67"/>
      <c r="DZ702" s="67"/>
      <c r="EA702" s="67"/>
      <c r="EB702" s="67"/>
      <c r="EC702" s="67"/>
      <c r="ED702" s="67"/>
      <c r="EE702" s="67"/>
      <c r="EF702" s="67"/>
      <c r="EG702" s="67"/>
      <c r="EH702" s="67"/>
      <c r="EI702" s="67"/>
      <c r="EJ702" s="67"/>
    </row>
    <row r="703" spans="125:140" ht="13.5" x14ac:dyDescent="0.25">
      <c r="DU703" s="67"/>
      <c r="DV703" s="67"/>
      <c r="DW703" s="67"/>
      <c r="DX703" s="67"/>
      <c r="DY703" s="67"/>
      <c r="DZ703" s="67"/>
      <c r="EA703" s="67"/>
      <c r="EB703" s="67"/>
      <c r="EC703" s="67"/>
      <c r="ED703" s="67"/>
      <c r="EE703" s="67"/>
      <c r="EF703" s="67"/>
      <c r="EG703" s="67"/>
      <c r="EH703" s="67"/>
      <c r="EI703" s="67"/>
      <c r="EJ703" s="67"/>
    </row>
    <row r="704" spans="125:140" ht="13.5" x14ac:dyDescent="0.25">
      <c r="DU704" s="67"/>
      <c r="DV704" s="67"/>
      <c r="DW704" s="67"/>
      <c r="DX704" s="67"/>
      <c r="DY704" s="67"/>
      <c r="DZ704" s="67"/>
      <c r="EA704" s="67"/>
      <c r="EB704" s="67"/>
      <c r="EC704" s="67"/>
      <c r="ED704" s="67"/>
      <c r="EE704" s="67"/>
      <c r="EF704" s="67"/>
      <c r="EG704" s="67"/>
      <c r="EH704" s="67"/>
      <c r="EI704" s="67"/>
      <c r="EJ704" s="67"/>
    </row>
    <row r="705" spans="125:140" ht="13.5" x14ac:dyDescent="0.25">
      <c r="DU705" s="67"/>
      <c r="DV705" s="67"/>
      <c r="DW705" s="67"/>
      <c r="DX705" s="67"/>
      <c r="DY705" s="67"/>
      <c r="DZ705" s="67"/>
      <c r="EA705" s="67"/>
      <c r="EB705" s="67"/>
      <c r="EC705" s="67"/>
      <c r="ED705" s="67"/>
      <c r="EE705" s="67"/>
      <c r="EF705" s="67"/>
      <c r="EG705" s="67"/>
      <c r="EH705" s="67"/>
      <c r="EI705" s="67"/>
      <c r="EJ705" s="67"/>
    </row>
    <row r="706" spans="125:140" ht="13.5" x14ac:dyDescent="0.25">
      <c r="DU706" s="67"/>
      <c r="DV706" s="67"/>
      <c r="DW706" s="67"/>
      <c r="DX706" s="67"/>
      <c r="DY706" s="67"/>
      <c r="DZ706" s="67"/>
      <c r="EA706" s="67"/>
      <c r="EB706" s="67"/>
      <c r="EC706" s="67"/>
      <c r="ED706" s="67"/>
      <c r="EE706" s="67"/>
      <c r="EF706" s="67"/>
      <c r="EG706" s="67"/>
      <c r="EH706" s="67"/>
      <c r="EI706" s="67"/>
      <c r="EJ706" s="67"/>
    </row>
    <row r="707" spans="125:140" ht="13.5" x14ac:dyDescent="0.25">
      <c r="DU707" s="67"/>
      <c r="DV707" s="67"/>
      <c r="DW707" s="67"/>
      <c r="DX707" s="67"/>
      <c r="DY707" s="67"/>
      <c r="DZ707" s="67"/>
      <c r="EA707" s="67"/>
      <c r="EB707" s="67"/>
      <c r="EC707" s="67"/>
      <c r="ED707" s="67"/>
      <c r="EE707" s="67"/>
      <c r="EF707" s="67"/>
      <c r="EG707" s="67"/>
      <c r="EH707" s="67"/>
      <c r="EI707" s="67"/>
      <c r="EJ707" s="67"/>
    </row>
    <row r="708" spans="125:140" ht="13.5" x14ac:dyDescent="0.25">
      <c r="DU708" s="67"/>
      <c r="DV708" s="67"/>
      <c r="DW708" s="67"/>
      <c r="DX708" s="67"/>
      <c r="DY708" s="67"/>
      <c r="DZ708" s="67"/>
      <c r="EA708" s="67"/>
      <c r="EB708" s="67"/>
      <c r="EC708" s="67"/>
      <c r="ED708" s="67"/>
      <c r="EE708" s="67"/>
      <c r="EF708" s="67"/>
      <c r="EG708" s="67"/>
      <c r="EH708" s="67"/>
      <c r="EI708" s="67"/>
      <c r="EJ708" s="67"/>
    </row>
    <row r="709" spans="125:140" ht="13.5" x14ac:dyDescent="0.25">
      <c r="DU709" s="67"/>
      <c r="DV709" s="67"/>
      <c r="DW709" s="67"/>
      <c r="DX709" s="67"/>
      <c r="DY709" s="67"/>
      <c r="DZ709" s="67"/>
      <c r="EA709" s="67"/>
      <c r="EB709" s="67"/>
      <c r="EC709" s="67"/>
      <c r="ED709" s="67"/>
      <c r="EE709" s="67"/>
      <c r="EF709" s="67"/>
      <c r="EG709" s="67"/>
      <c r="EH709" s="67"/>
      <c r="EI709" s="67"/>
      <c r="EJ709" s="67"/>
    </row>
    <row r="710" spans="125:140" ht="13.5" x14ac:dyDescent="0.25">
      <c r="DU710" s="67"/>
      <c r="DV710" s="67"/>
      <c r="DW710" s="67"/>
      <c r="DX710" s="67"/>
      <c r="DY710" s="67"/>
      <c r="DZ710" s="67"/>
      <c r="EA710" s="67"/>
      <c r="EB710" s="67"/>
      <c r="EC710" s="67"/>
      <c r="ED710" s="67"/>
      <c r="EE710" s="67"/>
      <c r="EF710" s="67"/>
      <c r="EG710" s="67"/>
      <c r="EH710" s="67"/>
      <c r="EI710" s="67"/>
      <c r="EJ710" s="67"/>
    </row>
    <row r="711" spans="125:140" ht="13.5" x14ac:dyDescent="0.25">
      <c r="DU711" s="67"/>
      <c r="DV711" s="67"/>
      <c r="DW711" s="67"/>
      <c r="DX711" s="67"/>
      <c r="DY711" s="67"/>
      <c r="DZ711" s="67"/>
      <c r="EA711" s="67"/>
      <c r="EB711" s="67"/>
      <c r="EC711" s="67"/>
      <c r="ED711" s="67"/>
      <c r="EE711" s="67"/>
      <c r="EF711" s="67"/>
      <c r="EG711" s="67"/>
      <c r="EH711" s="67"/>
      <c r="EI711" s="67"/>
      <c r="EJ711" s="67"/>
    </row>
    <row r="712" spans="125:140" ht="13.5" x14ac:dyDescent="0.25">
      <c r="DU712" s="67"/>
      <c r="DV712" s="67"/>
      <c r="DW712" s="67"/>
      <c r="DX712" s="67"/>
      <c r="DY712" s="67"/>
      <c r="DZ712" s="67"/>
      <c r="EA712" s="67"/>
      <c r="EB712" s="67"/>
      <c r="EC712" s="67"/>
      <c r="ED712" s="67"/>
      <c r="EE712" s="67"/>
      <c r="EF712" s="67"/>
      <c r="EG712" s="67"/>
      <c r="EH712" s="67"/>
      <c r="EI712" s="67"/>
      <c r="EJ712" s="67"/>
    </row>
    <row r="713" spans="125:140" ht="13.5" x14ac:dyDescent="0.25">
      <c r="DU713" s="67"/>
      <c r="DV713" s="67"/>
      <c r="DW713" s="67"/>
      <c r="DX713" s="67"/>
      <c r="DY713" s="67"/>
      <c r="DZ713" s="67"/>
      <c r="EA713" s="67"/>
      <c r="EB713" s="67"/>
      <c r="EC713" s="67"/>
      <c r="ED713" s="67"/>
      <c r="EE713" s="67"/>
      <c r="EF713" s="67"/>
      <c r="EG713" s="67"/>
      <c r="EH713" s="67"/>
      <c r="EI713" s="67"/>
      <c r="EJ713" s="67"/>
    </row>
    <row r="714" spans="125:140" ht="13.5" x14ac:dyDescent="0.25">
      <c r="DU714" s="67"/>
      <c r="DV714" s="67"/>
      <c r="DW714" s="67"/>
      <c r="DX714" s="67"/>
      <c r="DY714" s="67"/>
      <c r="DZ714" s="67"/>
      <c r="EA714" s="67"/>
      <c r="EB714" s="67"/>
      <c r="EC714" s="67"/>
      <c r="ED714" s="67"/>
      <c r="EE714" s="67"/>
      <c r="EF714" s="67"/>
      <c r="EG714" s="67"/>
      <c r="EH714" s="67"/>
      <c r="EI714" s="67"/>
      <c r="EJ714" s="67"/>
    </row>
    <row r="715" spans="125:140" ht="13.5" x14ac:dyDescent="0.25">
      <c r="DU715" s="67"/>
      <c r="DV715" s="67"/>
      <c r="DW715" s="67"/>
      <c r="DX715" s="67"/>
      <c r="DY715" s="67"/>
      <c r="DZ715" s="67"/>
      <c r="EA715" s="67"/>
      <c r="EB715" s="67"/>
      <c r="EC715" s="67"/>
      <c r="ED715" s="67"/>
      <c r="EE715" s="67"/>
      <c r="EF715" s="67"/>
      <c r="EG715" s="67"/>
      <c r="EH715" s="67"/>
      <c r="EI715" s="67"/>
      <c r="EJ715" s="67"/>
    </row>
    <row r="716" spans="125:140" ht="13.5" x14ac:dyDescent="0.25">
      <c r="DU716" s="67"/>
      <c r="DV716" s="67"/>
      <c r="DW716" s="67"/>
      <c r="DX716" s="67"/>
      <c r="DY716" s="67"/>
      <c r="DZ716" s="67"/>
      <c r="EA716" s="67"/>
      <c r="EB716" s="67"/>
      <c r="EC716" s="67"/>
      <c r="ED716" s="67"/>
      <c r="EE716" s="67"/>
      <c r="EF716" s="67"/>
      <c r="EG716" s="67"/>
      <c r="EH716" s="67"/>
      <c r="EI716" s="67"/>
      <c r="EJ716" s="67"/>
    </row>
    <row r="717" spans="125:140" ht="13.5" x14ac:dyDescent="0.25">
      <c r="DU717" s="67"/>
      <c r="DV717" s="67"/>
      <c r="DW717" s="67"/>
      <c r="DX717" s="67"/>
      <c r="DY717" s="67"/>
      <c r="DZ717" s="67"/>
      <c r="EA717" s="67"/>
      <c r="EB717" s="67"/>
      <c r="EC717" s="67"/>
      <c r="ED717" s="67"/>
      <c r="EE717" s="67"/>
      <c r="EF717" s="67"/>
      <c r="EG717" s="67"/>
      <c r="EH717" s="67"/>
      <c r="EI717" s="67"/>
      <c r="EJ717" s="67"/>
    </row>
    <row r="718" spans="125:140" ht="13.5" x14ac:dyDescent="0.25">
      <c r="DU718" s="67"/>
      <c r="DV718" s="67"/>
      <c r="DW718" s="67"/>
      <c r="DX718" s="67"/>
      <c r="DY718" s="67"/>
      <c r="DZ718" s="67"/>
      <c r="EA718" s="67"/>
      <c r="EB718" s="67"/>
      <c r="EC718" s="67"/>
      <c r="ED718" s="67"/>
      <c r="EE718" s="67"/>
      <c r="EF718" s="67"/>
      <c r="EG718" s="67"/>
      <c r="EH718" s="67"/>
      <c r="EI718" s="67"/>
      <c r="EJ718" s="67"/>
    </row>
    <row r="719" spans="125:140" ht="13.5" x14ac:dyDescent="0.25">
      <c r="DU719" s="67"/>
      <c r="DV719" s="67"/>
      <c r="DW719" s="67"/>
      <c r="DX719" s="67"/>
      <c r="DY719" s="67"/>
      <c r="DZ719" s="67"/>
      <c r="EA719" s="67"/>
      <c r="EB719" s="67"/>
      <c r="EC719" s="67"/>
      <c r="ED719" s="67"/>
      <c r="EE719" s="67"/>
      <c r="EF719" s="67"/>
      <c r="EG719" s="67"/>
      <c r="EH719" s="67"/>
      <c r="EI719" s="67"/>
      <c r="EJ719" s="67"/>
    </row>
    <row r="720" spans="125:140" ht="13.5" x14ac:dyDescent="0.25">
      <c r="DU720" s="67"/>
      <c r="DV720" s="67"/>
      <c r="DW720" s="67"/>
      <c r="DX720" s="67"/>
      <c r="DY720" s="67"/>
      <c r="DZ720" s="67"/>
      <c r="EA720" s="67"/>
      <c r="EB720" s="67"/>
      <c r="EC720" s="67"/>
      <c r="ED720" s="67"/>
      <c r="EE720" s="67"/>
      <c r="EF720" s="67"/>
      <c r="EG720" s="67"/>
      <c r="EH720" s="67"/>
      <c r="EI720" s="67"/>
      <c r="EJ720" s="67"/>
    </row>
    <row r="721" spans="125:140" ht="13.5" x14ac:dyDescent="0.25">
      <c r="DU721" s="67"/>
      <c r="DV721" s="67"/>
      <c r="DW721" s="67"/>
      <c r="DX721" s="67"/>
      <c r="DY721" s="67"/>
      <c r="DZ721" s="67"/>
      <c r="EA721" s="67"/>
      <c r="EB721" s="67"/>
      <c r="EC721" s="67"/>
      <c r="ED721" s="67"/>
      <c r="EE721" s="67"/>
      <c r="EF721" s="67"/>
      <c r="EG721" s="67"/>
      <c r="EH721" s="67"/>
      <c r="EI721" s="67"/>
      <c r="EJ721" s="67"/>
    </row>
    <row r="722" spans="125:140" ht="13.5" x14ac:dyDescent="0.25">
      <c r="DU722" s="67"/>
      <c r="DV722" s="67"/>
      <c r="DW722" s="67"/>
      <c r="DX722" s="67"/>
      <c r="DY722" s="67"/>
      <c r="DZ722" s="67"/>
      <c r="EA722" s="67"/>
      <c r="EB722" s="67"/>
      <c r="EC722" s="67"/>
      <c r="ED722" s="67"/>
      <c r="EE722" s="67"/>
      <c r="EF722" s="67"/>
      <c r="EG722" s="67"/>
      <c r="EH722" s="67"/>
      <c r="EI722" s="67"/>
      <c r="EJ722" s="67"/>
    </row>
    <row r="723" spans="125:140" ht="13.5" x14ac:dyDescent="0.25">
      <c r="DU723" s="67"/>
      <c r="DV723" s="67"/>
      <c r="DW723" s="67"/>
      <c r="DX723" s="67"/>
      <c r="DY723" s="67"/>
      <c r="DZ723" s="67"/>
      <c r="EA723" s="67"/>
      <c r="EB723" s="67"/>
      <c r="EC723" s="67"/>
      <c r="ED723" s="67"/>
      <c r="EE723" s="67"/>
      <c r="EF723" s="67"/>
      <c r="EG723" s="67"/>
      <c r="EH723" s="67"/>
      <c r="EI723" s="67"/>
      <c r="EJ723" s="67"/>
    </row>
    <row r="724" spans="125:140" ht="13.5" x14ac:dyDescent="0.25">
      <c r="DU724" s="67"/>
      <c r="DV724" s="67"/>
      <c r="DW724" s="67"/>
      <c r="DX724" s="67"/>
      <c r="DY724" s="67"/>
      <c r="DZ724" s="67"/>
      <c r="EA724" s="67"/>
      <c r="EB724" s="67"/>
      <c r="EC724" s="67"/>
      <c r="ED724" s="67"/>
      <c r="EE724" s="67"/>
      <c r="EF724" s="67"/>
      <c r="EG724" s="67"/>
      <c r="EH724" s="67"/>
      <c r="EI724" s="67"/>
      <c r="EJ724" s="67"/>
    </row>
    <row r="725" spans="125:140" ht="13.5" x14ac:dyDescent="0.25">
      <c r="DU725" s="67"/>
      <c r="DV725" s="67"/>
      <c r="DW725" s="67"/>
      <c r="DX725" s="67"/>
      <c r="DY725" s="67"/>
      <c r="DZ725" s="67"/>
      <c r="EA725" s="67"/>
      <c r="EB725" s="67"/>
      <c r="EC725" s="67"/>
      <c r="ED725" s="67"/>
      <c r="EE725" s="67"/>
      <c r="EF725" s="67"/>
      <c r="EG725" s="67"/>
      <c r="EH725" s="67"/>
      <c r="EI725" s="67"/>
      <c r="EJ725" s="67"/>
    </row>
    <row r="726" spans="125:140" ht="13.5" x14ac:dyDescent="0.25">
      <c r="DU726" s="67"/>
      <c r="DV726" s="67"/>
      <c r="DW726" s="67"/>
      <c r="DX726" s="67"/>
      <c r="DY726" s="67"/>
      <c r="DZ726" s="67"/>
      <c r="EA726" s="67"/>
      <c r="EB726" s="67"/>
      <c r="EC726" s="67"/>
      <c r="ED726" s="67"/>
      <c r="EE726" s="67"/>
      <c r="EF726" s="67"/>
      <c r="EG726" s="67"/>
      <c r="EH726" s="67"/>
      <c r="EI726" s="67"/>
      <c r="EJ726" s="67"/>
    </row>
    <row r="727" spans="125:140" ht="13.5" x14ac:dyDescent="0.25">
      <c r="DU727" s="67"/>
      <c r="DV727" s="67"/>
      <c r="DW727" s="67"/>
      <c r="DX727" s="67"/>
      <c r="DY727" s="67"/>
      <c r="DZ727" s="67"/>
      <c r="EA727" s="67"/>
      <c r="EB727" s="67"/>
      <c r="EC727" s="67"/>
      <c r="ED727" s="67"/>
      <c r="EE727" s="67"/>
      <c r="EF727" s="67"/>
      <c r="EG727" s="67"/>
      <c r="EH727" s="67"/>
      <c r="EI727" s="67"/>
      <c r="EJ727" s="67"/>
    </row>
    <row r="728" spans="125:140" ht="13.5" x14ac:dyDescent="0.25">
      <c r="DU728" s="67"/>
      <c r="DV728" s="67"/>
      <c r="DW728" s="67"/>
      <c r="DX728" s="67"/>
      <c r="DY728" s="67"/>
      <c r="DZ728" s="67"/>
      <c r="EA728" s="67"/>
      <c r="EB728" s="67"/>
      <c r="EC728" s="67"/>
      <c r="ED728" s="67"/>
      <c r="EE728" s="67"/>
      <c r="EF728" s="67"/>
      <c r="EG728" s="67"/>
      <c r="EH728" s="67"/>
      <c r="EI728" s="67"/>
      <c r="EJ728" s="67"/>
    </row>
    <row r="729" spans="125:140" ht="13.5" x14ac:dyDescent="0.25">
      <c r="DU729" s="67"/>
      <c r="DV729" s="67"/>
      <c r="DW729" s="67"/>
      <c r="DX729" s="67"/>
      <c r="DY729" s="67"/>
      <c r="DZ729" s="67"/>
      <c r="EA729" s="67"/>
      <c r="EB729" s="67"/>
      <c r="EC729" s="67"/>
      <c r="ED729" s="67"/>
      <c r="EE729" s="67"/>
      <c r="EF729" s="67"/>
      <c r="EG729" s="67"/>
      <c r="EH729" s="67"/>
      <c r="EI729" s="67"/>
      <c r="EJ729" s="67"/>
    </row>
    <row r="730" spans="125:140" ht="13.5" x14ac:dyDescent="0.25">
      <c r="DU730" s="67"/>
      <c r="DV730" s="67"/>
      <c r="DW730" s="67"/>
      <c r="DX730" s="67"/>
      <c r="DY730" s="67"/>
      <c r="DZ730" s="67"/>
      <c r="EA730" s="67"/>
      <c r="EB730" s="67"/>
      <c r="EC730" s="67"/>
      <c r="ED730" s="67"/>
      <c r="EE730" s="67"/>
      <c r="EF730" s="67"/>
      <c r="EG730" s="67"/>
      <c r="EH730" s="67"/>
      <c r="EI730" s="67"/>
      <c r="EJ730" s="67"/>
    </row>
    <row r="731" spans="125:140" ht="13.5" x14ac:dyDescent="0.25">
      <c r="DU731" s="67"/>
      <c r="DV731" s="67"/>
      <c r="DW731" s="67"/>
      <c r="DX731" s="67"/>
      <c r="DY731" s="67"/>
      <c r="DZ731" s="67"/>
      <c r="EA731" s="67"/>
      <c r="EB731" s="67"/>
      <c r="EC731" s="67"/>
      <c r="ED731" s="67"/>
      <c r="EE731" s="67"/>
      <c r="EF731" s="67"/>
      <c r="EG731" s="67"/>
      <c r="EH731" s="67"/>
      <c r="EI731" s="67"/>
      <c r="EJ731" s="67"/>
    </row>
    <row r="732" spans="125:140" ht="13.5" x14ac:dyDescent="0.25">
      <c r="DU732" s="67"/>
      <c r="DV732" s="67"/>
      <c r="DW732" s="67"/>
      <c r="DX732" s="67"/>
      <c r="DY732" s="67"/>
      <c r="DZ732" s="67"/>
      <c r="EA732" s="67"/>
      <c r="EB732" s="67"/>
      <c r="EC732" s="67"/>
      <c r="ED732" s="67"/>
      <c r="EE732" s="67"/>
      <c r="EF732" s="67"/>
      <c r="EG732" s="67"/>
      <c r="EH732" s="67"/>
      <c r="EI732" s="67"/>
      <c r="EJ732" s="67"/>
    </row>
    <row r="733" spans="125:140" ht="13.5" x14ac:dyDescent="0.25">
      <c r="DU733" s="67"/>
      <c r="DV733" s="67"/>
      <c r="DW733" s="67"/>
      <c r="DX733" s="67"/>
      <c r="DY733" s="67"/>
      <c r="DZ733" s="67"/>
      <c r="EA733" s="67"/>
      <c r="EB733" s="67"/>
      <c r="EC733" s="67"/>
      <c r="ED733" s="67"/>
      <c r="EE733" s="67"/>
      <c r="EF733" s="67"/>
      <c r="EG733" s="67"/>
      <c r="EH733" s="67"/>
      <c r="EI733" s="67"/>
      <c r="EJ733" s="67"/>
    </row>
    <row r="734" spans="125:140" ht="13.5" x14ac:dyDescent="0.25">
      <c r="DU734" s="67"/>
      <c r="DV734" s="67"/>
      <c r="DW734" s="67"/>
      <c r="DX734" s="67"/>
      <c r="DY734" s="67"/>
      <c r="DZ734" s="67"/>
      <c r="EA734" s="67"/>
      <c r="EB734" s="67"/>
      <c r="EC734" s="67"/>
      <c r="ED734" s="67"/>
      <c r="EE734" s="67"/>
      <c r="EF734" s="67"/>
      <c r="EG734" s="67"/>
      <c r="EH734" s="67"/>
      <c r="EI734" s="67"/>
      <c r="EJ734" s="67"/>
    </row>
    <row r="735" spans="125:140" ht="13.5" x14ac:dyDescent="0.25">
      <c r="DU735" s="67"/>
      <c r="DV735" s="67"/>
      <c r="DW735" s="67"/>
      <c r="DX735" s="67"/>
      <c r="DY735" s="67"/>
      <c r="DZ735" s="67"/>
      <c r="EA735" s="67"/>
      <c r="EB735" s="67"/>
      <c r="EC735" s="67"/>
      <c r="ED735" s="67"/>
      <c r="EE735" s="67"/>
      <c r="EF735" s="67"/>
      <c r="EG735" s="67"/>
      <c r="EH735" s="67"/>
      <c r="EI735" s="67"/>
      <c r="EJ735" s="67"/>
    </row>
    <row r="736" spans="125:140" ht="13.5" x14ac:dyDescent="0.25">
      <c r="DU736" s="67"/>
      <c r="DV736" s="67"/>
      <c r="DW736" s="67"/>
      <c r="DX736" s="67"/>
      <c r="DY736" s="67"/>
      <c r="DZ736" s="67"/>
      <c r="EA736" s="67"/>
      <c r="EB736" s="67"/>
      <c r="EC736" s="67"/>
      <c r="ED736" s="67"/>
      <c r="EE736" s="67"/>
      <c r="EF736" s="67"/>
      <c r="EG736" s="67"/>
      <c r="EH736" s="67"/>
      <c r="EI736" s="67"/>
      <c r="EJ736" s="67"/>
    </row>
    <row r="737" spans="125:140" ht="13.5" x14ac:dyDescent="0.25">
      <c r="DU737" s="67"/>
      <c r="DV737" s="67"/>
      <c r="DW737" s="67"/>
      <c r="DX737" s="67"/>
      <c r="DY737" s="67"/>
      <c r="DZ737" s="67"/>
      <c r="EA737" s="67"/>
      <c r="EB737" s="67"/>
      <c r="EC737" s="67"/>
      <c r="ED737" s="67"/>
      <c r="EE737" s="67"/>
      <c r="EF737" s="67"/>
      <c r="EG737" s="67"/>
      <c r="EH737" s="67"/>
      <c r="EI737" s="67"/>
      <c r="EJ737" s="67"/>
    </row>
    <row r="738" spans="125:140" ht="13.5" x14ac:dyDescent="0.25">
      <c r="DU738" s="67"/>
      <c r="DV738" s="67"/>
      <c r="DW738" s="67"/>
      <c r="DX738" s="67"/>
      <c r="DY738" s="67"/>
      <c r="DZ738" s="67"/>
      <c r="EA738" s="67"/>
      <c r="EB738" s="67"/>
      <c r="EC738" s="67"/>
      <c r="ED738" s="67"/>
      <c r="EE738" s="67"/>
      <c r="EF738" s="67"/>
      <c r="EG738" s="67"/>
      <c r="EH738" s="67"/>
      <c r="EI738" s="67"/>
      <c r="EJ738" s="67"/>
    </row>
    <row r="739" spans="125:140" ht="13.5" x14ac:dyDescent="0.25">
      <c r="DU739" s="67"/>
      <c r="DV739" s="67"/>
      <c r="DW739" s="67"/>
      <c r="DX739" s="67"/>
      <c r="DY739" s="67"/>
      <c r="DZ739" s="67"/>
      <c r="EA739" s="67"/>
      <c r="EB739" s="67"/>
      <c r="EC739" s="67"/>
      <c r="ED739" s="67"/>
      <c r="EE739" s="67"/>
      <c r="EF739" s="67"/>
      <c r="EG739" s="67"/>
      <c r="EH739" s="67"/>
      <c r="EI739" s="67"/>
      <c r="EJ739" s="67"/>
    </row>
    <row r="740" spans="125:140" ht="13.5" x14ac:dyDescent="0.25">
      <c r="DU740" s="67"/>
      <c r="DV740" s="67"/>
      <c r="DW740" s="67"/>
      <c r="DX740" s="67"/>
      <c r="DY740" s="67"/>
      <c r="DZ740" s="67"/>
      <c r="EA740" s="67"/>
      <c r="EB740" s="67"/>
      <c r="EC740" s="67"/>
      <c r="ED740" s="67"/>
      <c r="EE740" s="67"/>
      <c r="EF740" s="67"/>
      <c r="EG740" s="67"/>
      <c r="EH740" s="67"/>
      <c r="EI740" s="67"/>
      <c r="EJ740" s="67"/>
    </row>
    <row r="741" spans="125:140" ht="13.5" x14ac:dyDescent="0.25">
      <c r="DU741" s="67"/>
      <c r="DV741" s="67"/>
      <c r="DW741" s="67"/>
      <c r="DX741" s="67"/>
      <c r="DY741" s="67"/>
      <c r="DZ741" s="67"/>
      <c r="EA741" s="67"/>
      <c r="EB741" s="67"/>
      <c r="EC741" s="67"/>
      <c r="ED741" s="67"/>
      <c r="EE741" s="67"/>
      <c r="EF741" s="67"/>
      <c r="EG741" s="67"/>
      <c r="EH741" s="67"/>
      <c r="EI741" s="67"/>
      <c r="EJ741" s="67"/>
    </row>
    <row r="742" spans="125:140" ht="13.5" x14ac:dyDescent="0.25">
      <c r="DU742" s="67"/>
      <c r="DV742" s="67"/>
      <c r="DW742" s="67"/>
      <c r="DX742" s="67"/>
      <c r="DY742" s="67"/>
      <c r="DZ742" s="67"/>
      <c r="EA742" s="67"/>
      <c r="EB742" s="67"/>
      <c r="EC742" s="67"/>
      <c r="ED742" s="67"/>
      <c r="EE742" s="67"/>
      <c r="EF742" s="67"/>
      <c r="EG742" s="67"/>
      <c r="EH742" s="67"/>
      <c r="EI742" s="67"/>
      <c r="EJ742" s="67"/>
    </row>
    <row r="743" spans="125:140" ht="13.5" x14ac:dyDescent="0.25">
      <c r="DU743" s="67"/>
      <c r="DV743" s="67"/>
      <c r="DW743" s="67"/>
      <c r="DX743" s="67"/>
      <c r="DY743" s="67"/>
      <c r="DZ743" s="67"/>
      <c r="EA743" s="67"/>
      <c r="EB743" s="67"/>
      <c r="EC743" s="67"/>
      <c r="ED743" s="67"/>
      <c r="EE743" s="67"/>
      <c r="EF743" s="67"/>
      <c r="EG743" s="67"/>
      <c r="EH743" s="67"/>
      <c r="EI743" s="67"/>
      <c r="EJ743" s="67"/>
    </row>
    <row r="744" spans="125:140" ht="13.5" x14ac:dyDescent="0.25">
      <c r="DU744" s="67"/>
      <c r="DV744" s="67"/>
      <c r="DW744" s="67"/>
      <c r="DX744" s="67"/>
      <c r="DY744" s="67"/>
      <c r="DZ744" s="67"/>
      <c r="EA744" s="67"/>
      <c r="EB744" s="67"/>
      <c r="EC744" s="67"/>
      <c r="ED744" s="67"/>
      <c r="EE744" s="67"/>
      <c r="EF744" s="67"/>
      <c r="EG744" s="67"/>
      <c r="EH744" s="67"/>
      <c r="EI744" s="67"/>
      <c r="EJ744" s="67"/>
    </row>
    <row r="745" spans="125:140" ht="13.5" x14ac:dyDescent="0.25">
      <c r="DU745" s="67"/>
      <c r="DV745" s="67"/>
      <c r="DW745" s="67"/>
      <c r="DX745" s="67"/>
      <c r="DY745" s="67"/>
      <c r="DZ745" s="67"/>
      <c r="EA745" s="67"/>
      <c r="EB745" s="67"/>
      <c r="EC745" s="67"/>
      <c r="ED745" s="67"/>
      <c r="EE745" s="67"/>
      <c r="EF745" s="67"/>
      <c r="EG745" s="67"/>
      <c r="EH745" s="67"/>
      <c r="EI745" s="67"/>
      <c r="EJ745" s="67"/>
    </row>
    <row r="746" spans="125:140" ht="13.5" x14ac:dyDescent="0.25">
      <c r="DU746" s="67"/>
      <c r="DV746" s="67"/>
      <c r="DW746" s="67"/>
      <c r="DX746" s="67"/>
      <c r="DY746" s="67"/>
      <c r="DZ746" s="67"/>
      <c r="EA746" s="67"/>
      <c r="EB746" s="67"/>
      <c r="EC746" s="67"/>
      <c r="ED746" s="67"/>
      <c r="EE746" s="67"/>
      <c r="EF746" s="67"/>
      <c r="EG746" s="67"/>
      <c r="EH746" s="67"/>
      <c r="EI746" s="67"/>
      <c r="EJ746" s="67"/>
    </row>
    <row r="747" spans="125:140" ht="13.5" x14ac:dyDescent="0.25">
      <c r="DU747" s="67"/>
      <c r="DV747" s="67"/>
      <c r="DW747" s="67"/>
      <c r="DX747" s="67"/>
      <c r="DY747" s="67"/>
      <c r="DZ747" s="67"/>
      <c r="EA747" s="67"/>
      <c r="EB747" s="67"/>
      <c r="EC747" s="67"/>
      <c r="ED747" s="67"/>
      <c r="EE747" s="67"/>
      <c r="EF747" s="67"/>
      <c r="EG747" s="67"/>
      <c r="EH747" s="67"/>
      <c r="EI747" s="67"/>
      <c r="EJ747" s="67"/>
    </row>
    <row r="748" spans="125:140" ht="13.5" x14ac:dyDescent="0.25">
      <c r="DU748" s="67"/>
      <c r="DV748" s="67"/>
      <c r="DW748" s="67"/>
      <c r="DX748" s="67"/>
      <c r="DY748" s="67"/>
      <c r="DZ748" s="67"/>
      <c r="EA748" s="67"/>
      <c r="EB748" s="67"/>
      <c r="EC748" s="67"/>
      <c r="ED748" s="67"/>
      <c r="EE748" s="67"/>
      <c r="EF748" s="67"/>
      <c r="EG748" s="67"/>
      <c r="EH748" s="67"/>
      <c r="EI748" s="67"/>
      <c r="EJ748" s="67"/>
    </row>
    <row r="749" spans="125:140" ht="13.5" x14ac:dyDescent="0.25">
      <c r="DU749" s="67"/>
      <c r="DV749" s="67"/>
      <c r="DW749" s="67"/>
      <c r="DX749" s="67"/>
      <c r="DY749" s="67"/>
      <c r="DZ749" s="67"/>
      <c r="EA749" s="67"/>
      <c r="EB749" s="67"/>
      <c r="EC749" s="67"/>
      <c r="ED749" s="67"/>
      <c r="EE749" s="67"/>
      <c r="EF749" s="67"/>
      <c r="EG749" s="67"/>
      <c r="EH749" s="67"/>
      <c r="EI749" s="67"/>
      <c r="EJ749" s="67"/>
    </row>
    <row r="750" spans="125:140" ht="13.5" x14ac:dyDescent="0.25">
      <c r="DU750" s="67"/>
      <c r="DV750" s="67"/>
      <c r="DW750" s="67"/>
      <c r="DX750" s="67"/>
      <c r="DY750" s="67"/>
      <c r="DZ750" s="67"/>
      <c r="EA750" s="67"/>
      <c r="EB750" s="67"/>
      <c r="EC750" s="67"/>
      <c r="ED750" s="67"/>
      <c r="EE750" s="67"/>
      <c r="EF750" s="67"/>
      <c r="EG750" s="67"/>
      <c r="EH750" s="67"/>
      <c r="EI750" s="67"/>
      <c r="EJ750" s="67"/>
    </row>
    <row r="751" spans="125:140" ht="13.5" x14ac:dyDescent="0.25">
      <c r="DU751" s="67"/>
      <c r="DV751" s="67"/>
      <c r="DW751" s="67"/>
      <c r="DX751" s="67"/>
      <c r="DY751" s="67"/>
      <c r="DZ751" s="67"/>
      <c r="EA751" s="67"/>
      <c r="EB751" s="67"/>
      <c r="EC751" s="67"/>
      <c r="ED751" s="67"/>
      <c r="EE751" s="67"/>
      <c r="EF751" s="67"/>
      <c r="EG751" s="67"/>
      <c r="EH751" s="67"/>
      <c r="EI751" s="67"/>
      <c r="EJ751" s="67"/>
    </row>
    <row r="752" spans="125:140" ht="13.5" x14ac:dyDescent="0.25">
      <c r="DU752" s="67"/>
      <c r="DV752" s="67"/>
      <c r="DW752" s="67"/>
      <c r="DX752" s="67"/>
      <c r="DY752" s="67"/>
      <c r="DZ752" s="67"/>
      <c r="EA752" s="67"/>
      <c r="EB752" s="67"/>
      <c r="EC752" s="67"/>
      <c r="ED752" s="67"/>
      <c r="EE752" s="67"/>
      <c r="EF752" s="67"/>
      <c r="EG752" s="67"/>
      <c r="EH752" s="67"/>
      <c r="EI752" s="67"/>
      <c r="EJ752" s="67"/>
    </row>
    <row r="753" spans="125:140" ht="13.5" x14ac:dyDescent="0.25">
      <c r="DU753" s="67"/>
      <c r="DV753" s="67"/>
      <c r="DW753" s="67"/>
      <c r="DX753" s="67"/>
      <c r="DY753" s="67"/>
      <c r="DZ753" s="67"/>
      <c r="EA753" s="67"/>
      <c r="EB753" s="67"/>
      <c r="EC753" s="67"/>
      <c r="ED753" s="67"/>
      <c r="EE753" s="67"/>
      <c r="EF753" s="67"/>
      <c r="EG753" s="67"/>
      <c r="EH753" s="67"/>
      <c r="EI753" s="67"/>
      <c r="EJ753" s="67"/>
    </row>
    <row r="754" spans="125:140" ht="13.5" x14ac:dyDescent="0.25">
      <c r="DU754" s="67"/>
      <c r="DV754" s="67"/>
      <c r="DW754" s="67"/>
      <c r="DX754" s="67"/>
      <c r="DY754" s="67"/>
      <c r="DZ754" s="67"/>
      <c r="EA754" s="67"/>
      <c r="EB754" s="67"/>
      <c r="EC754" s="67"/>
      <c r="ED754" s="67"/>
      <c r="EE754" s="67"/>
      <c r="EF754" s="67"/>
      <c r="EG754" s="67"/>
      <c r="EH754" s="67"/>
      <c r="EI754" s="67"/>
      <c r="EJ754" s="67"/>
    </row>
    <row r="755" spans="125:140" ht="13.5" x14ac:dyDescent="0.25">
      <c r="DU755" s="67"/>
      <c r="DV755" s="67"/>
      <c r="DW755" s="67"/>
      <c r="DX755" s="67"/>
      <c r="DY755" s="67"/>
      <c r="DZ755" s="67"/>
      <c r="EA755" s="67"/>
      <c r="EB755" s="67"/>
      <c r="EC755" s="67"/>
      <c r="ED755" s="67"/>
      <c r="EE755" s="67"/>
      <c r="EF755" s="67"/>
      <c r="EG755" s="67"/>
      <c r="EH755" s="67"/>
      <c r="EI755" s="67"/>
      <c r="EJ755" s="67"/>
    </row>
    <row r="756" spans="125:140" ht="13.5" x14ac:dyDescent="0.25">
      <c r="DU756" s="67"/>
      <c r="DV756" s="67"/>
      <c r="DW756" s="67"/>
      <c r="DX756" s="67"/>
      <c r="DY756" s="67"/>
      <c r="DZ756" s="67"/>
      <c r="EA756" s="67"/>
      <c r="EB756" s="67"/>
      <c r="EC756" s="67"/>
      <c r="ED756" s="67"/>
      <c r="EE756" s="67"/>
      <c r="EF756" s="67"/>
      <c r="EG756" s="67"/>
      <c r="EH756" s="67"/>
      <c r="EI756" s="67"/>
      <c r="EJ756" s="67"/>
    </row>
    <row r="757" spans="125:140" ht="13.5" x14ac:dyDescent="0.25">
      <c r="DU757" s="67"/>
      <c r="DV757" s="67"/>
      <c r="DW757" s="67"/>
      <c r="DX757" s="67"/>
      <c r="DY757" s="67"/>
      <c r="DZ757" s="67"/>
      <c r="EA757" s="67"/>
      <c r="EB757" s="67"/>
      <c r="EC757" s="67"/>
      <c r="ED757" s="67"/>
      <c r="EE757" s="67"/>
      <c r="EF757" s="67"/>
      <c r="EG757" s="67"/>
      <c r="EH757" s="67"/>
      <c r="EI757" s="67"/>
      <c r="EJ757" s="67"/>
    </row>
    <row r="758" spans="125:140" ht="13.5" x14ac:dyDescent="0.25">
      <c r="DU758" s="67"/>
      <c r="DV758" s="67"/>
      <c r="DW758" s="67"/>
      <c r="DX758" s="67"/>
      <c r="DY758" s="67"/>
      <c r="DZ758" s="67"/>
      <c r="EA758" s="67"/>
      <c r="EB758" s="67"/>
      <c r="EC758" s="67"/>
      <c r="ED758" s="67"/>
      <c r="EE758" s="67"/>
      <c r="EF758" s="67"/>
      <c r="EG758" s="67"/>
      <c r="EH758" s="67"/>
      <c r="EI758" s="67"/>
      <c r="EJ758" s="67"/>
    </row>
    <row r="759" spans="125:140" ht="13.5" x14ac:dyDescent="0.25">
      <c r="DU759" s="67"/>
      <c r="DV759" s="67"/>
      <c r="DW759" s="67"/>
      <c r="DX759" s="67"/>
      <c r="DY759" s="67"/>
      <c r="DZ759" s="67"/>
      <c r="EA759" s="67"/>
      <c r="EB759" s="67"/>
      <c r="EC759" s="67"/>
      <c r="ED759" s="67"/>
      <c r="EE759" s="67"/>
      <c r="EF759" s="67"/>
      <c r="EG759" s="67"/>
      <c r="EH759" s="67"/>
      <c r="EI759" s="67"/>
      <c r="EJ759" s="67"/>
    </row>
    <row r="760" spans="125:140" ht="13.5" x14ac:dyDescent="0.25">
      <c r="DU760" s="67"/>
      <c r="DV760" s="67"/>
      <c r="DW760" s="67"/>
      <c r="DX760" s="67"/>
      <c r="DY760" s="67"/>
      <c r="DZ760" s="67"/>
      <c r="EA760" s="67"/>
      <c r="EB760" s="67"/>
      <c r="EC760" s="67"/>
      <c r="ED760" s="67"/>
      <c r="EE760" s="67"/>
      <c r="EF760" s="67"/>
      <c r="EG760" s="67"/>
      <c r="EH760" s="67"/>
      <c r="EI760" s="67"/>
      <c r="EJ760" s="67"/>
    </row>
    <row r="761" spans="125:140" ht="13.5" x14ac:dyDescent="0.25">
      <c r="DU761" s="67"/>
      <c r="DV761" s="67"/>
      <c r="DW761" s="67"/>
      <c r="DX761" s="67"/>
      <c r="DY761" s="67"/>
      <c r="DZ761" s="67"/>
      <c r="EA761" s="67"/>
      <c r="EB761" s="67"/>
      <c r="EC761" s="67"/>
      <c r="ED761" s="67"/>
      <c r="EE761" s="67"/>
      <c r="EF761" s="67"/>
      <c r="EG761" s="67"/>
      <c r="EH761" s="67"/>
      <c r="EI761" s="67"/>
      <c r="EJ761" s="67"/>
    </row>
    <row r="762" spans="125:140" ht="13.5" x14ac:dyDescent="0.25">
      <c r="DU762" s="67"/>
      <c r="DV762" s="67"/>
      <c r="DW762" s="67"/>
      <c r="DX762" s="67"/>
      <c r="DY762" s="67"/>
      <c r="DZ762" s="67"/>
      <c r="EA762" s="67"/>
      <c r="EB762" s="67"/>
      <c r="EC762" s="67"/>
      <c r="ED762" s="67"/>
      <c r="EE762" s="67"/>
      <c r="EF762" s="67"/>
      <c r="EG762" s="67"/>
      <c r="EH762" s="67"/>
      <c r="EI762" s="67"/>
      <c r="EJ762" s="67"/>
    </row>
    <row r="763" spans="125:140" ht="13.5" x14ac:dyDescent="0.25">
      <c r="DU763" s="67"/>
      <c r="DV763" s="67"/>
      <c r="DW763" s="67"/>
      <c r="DX763" s="67"/>
      <c r="DY763" s="67"/>
      <c r="DZ763" s="67"/>
      <c r="EA763" s="67"/>
      <c r="EB763" s="67"/>
      <c r="EC763" s="67"/>
      <c r="ED763" s="67"/>
      <c r="EE763" s="67"/>
      <c r="EF763" s="67"/>
      <c r="EG763" s="67"/>
      <c r="EH763" s="67"/>
      <c r="EI763" s="67"/>
      <c r="EJ763" s="67"/>
    </row>
    <row r="764" spans="125:140" ht="13.5" x14ac:dyDescent="0.25">
      <c r="DU764" s="67"/>
      <c r="DV764" s="67"/>
      <c r="DW764" s="67"/>
      <c r="DX764" s="67"/>
      <c r="DY764" s="67"/>
      <c r="DZ764" s="67"/>
      <c r="EA764" s="67"/>
      <c r="EB764" s="67"/>
      <c r="EC764" s="67"/>
      <c r="ED764" s="67"/>
      <c r="EE764" s="67"/>
      <c r="EF764" s="67"/>
      <c r="EG764" s="67"/>
      <c r="EH764" s="67"/>
      <c r="EI764" s="67"/>
      <c r="EJ764" s="67"/>
    </row>
    <row r="765" spans="125:140" ht="13.5" x14ac:dyDescent="0.25">
      <c r="DU765" s="67"/>
      <c r="DV765" s="67"/>
      <c r="DW765" s="67"/>
      <c r="DX765" s="67"/>
      <c r="DY765" s="67"/>
      <c r="DZ765" s="67"/>
      <c r="EA765" s="67"/>
      <c r="EB765" s="67"/>
      <c r="EC765" s="67"/>
      <c r="ED765" s="67"/>
      <c r="EE765" s="67"/>
      <c r="EF765" s="67"/>
      <c r="EG765" s="67"/>
      <c r="EH765" s="67"/>
      <c r="EI765" s="67"/>
      <c r="EJ765" s="67"/>
    </row>
    <row r="766" spans="125:140" ht="13.5" x14ac:dyDescent="0.25">
      <c r="DU766" s="67"/>
      <c r="DV766" s="67"/>
      <c r="DW766" s="67"/>
      <c r="DX766" s="67"/>
      <c r="DY766" s="67"/>
      <c r="DZ766" s="67"/>
      <c r="EA766" s="67"/>
      <c r="EB766" s="67"/>
      <c r="EC766" s="67"/>
      <c r="ED766" s="67"/>
      <c r="EE766" s="67"/>
      <c r="EF766" s="67"/>
      <c r="EG766" s="67"/>
      <c r="EH766" s="67"/>
      <c r="EI766" s="67"/>
      <c r="EJ766" s="67"/>
    </row>
    <row r="767" spans="125:140" ht="13.5" x14ac:dyDescent="0.25">
      <c r="DU767" s="67"/>
      <c r="DV767" s="67"/>
      <c r="DW767" s="67"/>
      <c r="DX767" s="67"/>
      <c r="DY767" s="67"/>
      <c r="DZ767" s="67"/>
      <c r="EA767" s="67"/>
      <c r="EB767" s="67"/>
      <c r="EC767" s="67"/>
      <c r="ED767" s="67"/>
      <c r="EE767" s="67"/>
      <c r="EF767" s="67"/>
      <c r="EG767" s="67"/>
      <c r="EH767" s="67"/>
      <c r="EI767" s="67"/>
      <c r="EJ767" s="67"/>
    </row>
    <row r="768" spans="125:140" ht="13.5" x14ac:dyDescent="0.25">
      <c r="DU768" s="67"/>
      <c r="DV768" s="67"/>
      <c r="DW768" s="67"/>
      <c r="DX768" s="67"/>
      <c r="DY768" s="67"/>
      <c r="DZ768" s="67"/>
      <c r="EA768" s="67"/>
      <c r="EB768" s="67"/>
      <c r="EC768" s="67"/>
      <c r="ED768" s="67"/>
      <c r="EE768" s="67"/>
      <c r="EF768" s="67"/>
      <c r="EG768" s="67"/>
      <c r="EH768" s="67"/>
      <c r="EI768" s="67"/>
      <c r="EJ768" s="67"/>
    </row>
    <row r="769" spans="125:140" ht="13.5" x14ac:dyDescent="0.25">
      <c r="DU769" s="67"/>
      <c r="DV769" s="67"/>
      <c r="DW769" s="67"/>
      <c r="DX769" s="67"/>
      <c r="DY769" s="67"/>
      <c r="DZ769" s="67"/>
      <c r="EA769" s="67"/>
      <c r="EB769" s="67"/>
      <c r="EC769" s="67"/>
      <c r="ED769" s="67"/>
      <c r="EE769" s="67"/>
      <c r="EF769" s="67"/>
      <c r="EG769" s="67"/>
      <c r="EH769" s="67"/>
      <c r="EI769" s="67"/>
      <c r="EJ769" s="67"/>
    </row>
    <row r="770" spans="125:140" ht="13.5" x14ac:dyDescent="0.25">
      <c r="DU770" s="67"/>
      <c r="DV770" s="67"/>
      <c r="DW770" s="67"/>
      <c r="DX770" s="67"/>
      <c r="DY770" s="67"/>
      <c r="DZ770" s="67"/>
      <c r="EA770" s="67"/>
      <c r="EB770" s="67"/>
      <c r="EC770" s="67"/>
      <c r="ED770" s="67"/>
      <c r="EE770" s="67"/>
      <c r="EF770" s="67"/>
      <c r="EG770" s="67"/>
      <c r="EH770" s="67"/>
      <c r="EI770" s="67"/>
      <c r="EJ770" s="67"/>
    </row>
    <row r="771" spans="125:140" ht="13.5" x14ac:dyDescent="0.25">
      <c r="DU771" s="67"/>
      <c r="DV771" s="67"/>
      <c r="DW771" s="67"/>
      <c r="DX771" s="67"/>
      <c r="DY771" s="67"/>
      <c r="DZ771" s="67"/>
      <c r="EA771" s="67"/>
      <c r="EB771" s="67"/>
      <c r="EC771" s="67"/>
      <c r="ED771" s="67"/>
      <c r="EE771" s="67"/>
      <c r="EF771" s="67"/>
      <c r="EG771" s="67"/>
      <c r="EH771" s="67"/>
      <c r="EI771" s="67"/>
      <c r="EJ771" s="67"/>
    </row>
    <row r="772" spans="125:140" ht="13.5" x14ac:dyDescent="0.25">
      <c r="DU772" s="67"/>
      <c r="DV772" s="67"/>
      <c r="DW772" s="67"/>
      <c r="DX772" s="67"/>
      <c r="DY772" s="67"/>
      <c r="DZ772" s="67"/>
      <c r="EA772" s="67"/>
      <c r="EB772" s="67"/>
      <c r="EC772" s="67"/>
      <c r="ED772" s="67"/>
      <c r="EE772" s="67"/>
      <c r="EF772" s="67"/>
      <c r="EG772" s="67"/>
      <c r="EH772" s="67"/>
      <c r="EI772" s="67"/>
      <c r="EJ772" s="67"/>
    </row>
    <row r="773" spans="125:140" ht="13.5" x14ac:dyDescent="0.25">
      <c r="DU773" s="67"/>
      <c r="DV773" s="67"/>
      <c r="DW773" s="67"/>
      <c r="DX773" s="67"/>
      <c r="DY773" s="67"/>
      <c r="DZ773" s="67"/>
      <c r="EA773" s="67"/>
      <c r="EB773" s="67"/>
      <c r="EC773" s="67"/>
      <c r="ED773" s="67"/>
      <c r="EE773" s="67"/>
      <c r="EF773" s="67"/>
      <c r="EG773" s="67"/>
      <c r="EH773" s="67"/>
      <c r="EI773" s="67"/>
      <c r="EJ773" s="67"/>
    </row>
    <row r="774" spans="125:140" ht="13.5" x14ac:dyDescent="0.25">
      <c r="DU774" s="67"/>
      <c r="DV774" s="67"/>
      <c r="DW774" s="67"/>
      <c r="DX774" s="67"/>
      <c r="DY774" s="67"/>
      <c r="DZ774" s="67"/>
      <c r="EA774" s="67"/>
      <c r="EB774" s="67"/>
      <c r="EC774" s="67"/>
      <c r="ED774" s="67"/>
      <c r="EE774" s="67"/>
      <c r="EF774" s="67"/>
      <c r="EG774" s="67"/>
      <c r="EH774" s="67"/>
      <c r="EI774" s="67"/>
      <c r="EJ774" s="67"/>
    </row>
    <row r="775" spans="125:140" ht="13.5" x14ac:dyDescent="0.25">
      <c r="DU775" s="67"/>
      <c r="DV775" s="67"/>
      <c r="DW775" s="67"/>
      <c r="DX775" s="67"/>
      <c r="DY775" s="67"/>
      <c r="DZ775" s="67"/>
      <c r="EA775" s="67"/>
      <c r="EB775" s="67"/>
      <c r="EC775" s="67"/>
      <c r="ED775" s="67"/>
      <c r="EE775" s="67"/>
      <c r="EF775" s="67"/>
      <c r="EG775" s="67"/>
      <c r="EH775" s="67"/>
      <c r="EI775" s="67"/>
      <c r="EJ775" s="67"/>
    </row>
    <row r="776" spans="125:140" ht="13.5" x14ac:dyDescent="0.25">
      <c r="DU776" s="67"/>
      <c r="DV776" s="67"/>
      <c r="DW776" s="67"/>
      <c r="DX776" s="67"/>
      <c r="DY776" s="67"/>
      <c r="DZ776" s="67"/>
      <c r="EA776" s="67"/>
      <c r="EB776" s="67"/>
      <c r="EC776" s="67"/>
      <c r="ED776" s="67"/>
      <c r="EE776" s="67"/>
      <c r="EF776" s="67"/>
      <c r="EG776" s="67"/>
      <c r="EH776" s="67"/>
      <c r="EI776" s="67"/>
      <c r="EJ776" s="67"/>
    </row>
    <row r="777" spans="125:140" ht="13.5" x14ac:dyDescent="0.25">
      <c r="DU777" s="67"/>
      <c r="DV777" s="67"/>
      <c r="DW777" s="67"/>
      <c r="DX777" s="67"/>
      <c r="DY777" s="67"/>
      <c r="DZ777" s="67"/>
      <c r="EA777" s="67"/>
      <c r="EB777" s="67"/>
      <c r="EC777" s="67"/>
      <c r="ED777" s="67"/>
      <c r="EE777" s="67"/>
      <c r="EF777" s="67"/>
      <c r="EG777" s="67"/>
      <c r="EH777" s="67"/>
      <c r="EI777" s="67"/>
      <c r="EJ777" s="67"/>
    </row>
    <row r="778" spans="125:140" ht="13.5" x14ac:dyDescent="0.25">
      <c r="DU778" s="67"/>
      <c r="DV778" s="67"/>
      <c r="DW778" s="67"/>
      <c r="DX778" s="67"/>
      <c r="DY778" s="67"/>
      <c r="DZ778" s="67"/>
      <c r="EA778" s="67"/>
      <c r="EB778" s="67"/>
      <c r="EC778" s="67"/>
      <c r="ED778" s="67"/>
      <c r="EE778" s="67"/>
      <c r="EF778" s="67"/>
      <c r="EG778" s="67"/>
      <c r="EH778" s="67"/>
      <c r="EI778" s="67"/>
      <c r="EJ778" s="67"/>
    </row>
    <row r="779" spans="125:140" ht="13.5" x14ac:dyDescent="0.25">
      <c r="DU779" s="67"/>
      <c r="DV779" s="67"/>
      <c r="DW779" s="67"/>
      <c r="DX779" s="67"/>
      <c r="DY779" s="67"/>
      <c r="DZ779" s="67"/>
      <c r="EA779" s="67"/>
      <c r="EB779" s="67"/>
      <c r="EC779" s="67"/>
      <c r="ED779" s="67"/>
      <c r="EE779" s="67"/>
      <c r="EF779" s="67"/>
      <c r="EG779" s="67"/>
      <c r="EH779" s="67"/>
      <c r="EI779" s="67"/>
      <c r="EJ779" s="67"/>
    </row>
    <row r="780" spans="125:140" ht="13.5" x14ac:dyDescent="0.25">
      <c r="DU780" s="67"/>
      <c r="DV780" s="67"/>
      <c r="DW780" s="67"/>
      <c r="DX780" s="67"/>
      <c r="DY780" s="67"/>
      <c r="DZ780" s="67"/>
      <c r="EA780" s="67"/>
      <c r="EB780" s="67"/>
      <c r="EC780" s="67"/>
      <c r="ED780" s="67"/>
      <c r="EE780" s="67"/>
      <c r="EF780" s="67"/>
      <c r="EG780" s="67"/>
      <c r="EH780" s="67"/>
      <c r="EI780" s="67"/>
      <c r="EJ780" s="67"/>
    </row>
    <row r="781" spans="125:140" ht="13.5" x14ac:dyDescent="0.25">
      <c r="DU781" s="67"/>
      <c r="DV781" s="67"/>
      <c r="DW781" s="67"/>
      <c r="DX781" s="67"/>
      <c r="DY781" s="67"/>
      <c r="DZ781" s="67"/>
      <c r="EA781" s="67"/>
      <c r="EB781" s="67"/>
      <c r="EC781" s="67"/>
      <c r="ED781" s="67"/>
      <c r="EE781" s="67"/>
      <c r="EF781" s="67"/>
      <c r="EG781" s="67"/>
      <c r="EH781" s="67"/>
      <c r="EI781" s="67"/>
      <c r="EJ781" s="67"/>
    </row>
    <row r="782" spans="125:140" ht="13.5" x14ac:dyDescent="0.25">
      <c r="DU782" s="67"/>
      <c r="DV782" s="67"/>
      <c r="DW782" s="67"/>
      <c r="DX782" s="67"/>
      <c r="DY782" s="67"/>
      <c r="DZ782" s="67"/>
      <c r="EA782" s="67"/>
      <c r="EB782" s="67"/>
      <c r="EC782" s="67"/>
      <c r="ED782" s="67"/>
      <c r="EE782" s="67"/>
      <c r="EF782" s="67"/>
      <c r="EG782" s="67"/>
      <c r="EH782" s="67"/>
      <c r="EI782" s="67"/>
      <c r="EJ782" s="67"/>
    </row>
    <row r="783" spans="125:140" ht="13.5" x14ac:dyDescent="0.25">
      <c r="DU783" s="67"/>
      <c r="DV783" s="67"/>
      <c r="DW783" s="67"/>
      <c r="DX783" s="67"/>
      <c r="DY783" s="67"/>
      <c r="DZ783" s="67"/>
      <c r="EA783" s="67"/>
      <c r="EB783" s="67"/>
      <c r="EC783" s="67"/>
      <c r="ED783" s="67"/>
      <c r="EE783" s="67"/>
      <c r="EF783" s="67"/>
      <c r="EG783" s="67"/>
      <c r="EH783" s="67"/>
      <c r="EI783" s="67"/>
      <c r="EJ783" s="67"/>
    </row>
    <row r="784" spans="125:140" ht="13.5" x14ac:dyDescent="0.25">
      <c r="DU784" s="67"/>
      <c r="DV784" s="67"/>
      <c r="DW784" s="67"/>
      <c r="DX784" s="67"/>
      <c r="DY784" s="67"/>
      <c r="DZ784" s="67"/>
      <c r="EA784" s="67"/>
      <c r="EB784" s="67"/>
      <c r="EC784" s="67"/>
      <c r="ED784" s="67"/>
      <c r="EE784" s="67"/>
      <c r="EF784" s="67"/>
      <c r="EG784" s="67"/>
      <c r="EH784" s="67"/>
      <c r="EI784" s="67"/>
      <c r="EJ784" s="67"/>
    </row>
    <row r="785" spans="125:140" ht="13.5" x14ac:dyDescent="0.25">
      <c r="DU785" s="67"/>
      <c r="DV785" s="67"/>
      <c r="DW785" s="67"/>
      <c r="DX785" s="67"/>
      <c r="DY785" s="67"/>
      <c r="DZ785" s="67"/>
      <c r="EA785" s="67"/>
      <c r="EB785" s="67"/>
      <c r="EC785" s="67"/>
      <c r="ED785" s="67"/>
      <c r="EE785" s="67"/>
      <c r="EF785" s="67"/>
      <c r="EG785" s="67"/>
      <c r="EH785" s="67"/>
      <c r="EI785" s="67"/>
      <c r="EJ785" s="67"/>
    </row>
    <row r="786" spans="125:140" ht="13.5" x14ac:dyDescent="0.25">
      <c r="DU786" s="67"/>
      <c r="DV786" s="67"/>
      <c r="DW786" s="67"/>
      <c r="DX786" s="67"/>
      <c r="DY786" s="67"/>
      <c r="DZ786" s="67"/>
      <c r="EA786" s="67"/>
      <c r="EB786" s="67"/>
      <c r="EC786" s="67"/>
      <c r="ED786" s="67"/>
      <c r="EE786" s="67"/>
      <c r="EF786" s="67"/>
      <c r="EG786" s="67"/>
      <c r="EH786" s="67"/>
      <c r="EI786" s="67"/>
      <c r="EJ786" s="67"/>
    </row>
    <row r="787" spans="125:140" ht="13.5" x14ac:dyDescent="0.25">
      <c r="DU787" s="67"/>
      <c r="DV787" s="67"/>
      <c r="DW787" s="67"/>
      <c r="DX787" s="67"/>
      <c r="DY787" s="67"/>
      <c r="DZ787" s="67"/>
      <c r="EA787" s="67"/>
      <c r="EB787" s="67"/>
      <c r="EC787" s="67"/>
      <c r="ED787" s="67"/>
      <c r="EE787" s="67"/>
      <c r="EF787" s="67"/>
      <c r="EG787" s="67"/>
      <c r="EH787" s="67"/>
      <c r="EI787" s="67"/>
      <c r="EJ787" s="67"/>
    </row>
    <row r="788" spans="125:140" ht="13.5" x14ac:dyDescent="0.25">
      <c r="DU788" s="67"/>
      <c r="DV788" s="67"/>
      <c r="DW788" s="67"/>
      <c r="DX788" s="67"/>
      <c r="DY788" s="67"/>
      <c r="DZ788" s="67"/>
      <c r="EA788" s="67"/>
      <c r="EB788" s="67"/>
      <c r="EC788" s="67"/>
      <c r="ED788" s="67"/>
      <c r="EE788" s="67"/>
      <c r="EF788" s="67"/>
      <c r="EG788" s="67"/>
      <c r="EH788" s="67"/>
      <c r="EI788" s="67"/>
      <c r="EJ788" s="67"/>
    </row>
    <row r="789" spans="125:140" ht="13.5" x14ac:dyDescent="0.25">
      <c r="DU789" s="67"/>
      <c r="DV789" s="67"/>
      <c r="DW789" s="67"/>
      <c r="DX789" s="67"/>
      <c r="DY789" s="67"/>
      <c r="DZ789" s="67"/>
      <c r="EA789" s="67"/>
      <c r="EB789" s="67"/>
      <c r="EC789" s="67"/>
      <c r="ED789" s="67"/>
      <c r="EE789" s="67"/>
      <c r="EF789" s="67"/>
      <c r="EG789" s="67"/>
      <c r="EH789" s="67"/>
      <c r="EI789" s="67"/>
      <c r="EJ789" s="67"/>
    </row>
    <row r="790" spans="125:140" ht="13.5" x14ac:dyDescent="0.25">
      <c r="DU790" s="67"/>
      <c r="DV790" s="67"/>
      <c r="DW790" s="67"/>
      <c r="DX790" s="67"/>
      <c r="DY790" s="67"/>
      <c r="DZ790" s="67"/>
      <c r="EA790" s="67"/>
      <c r="EB790" s="67"/>
      <c r="EC790" s="67"/>
      <c r="ED790" s="67"/>
      <c r="EE790" s="67"/>
      <c r="EF790" s="67"/>
      <c r="EG790" s="67"/>
      <c r="EH790" s="67"/>
      <c r="EI790" s="67"/>
      <c r="EJ790" s="67"/>
    </row>
    <row r="791" spans="125:140" ht="13.5" x14ac:dyDescent="0.25">
      <c r="DU791" s="67"/>
      <c r="DV791" s="67"/>
      <c r="DW791" s="67"/>
      <c r="DX791" s="67"/>
      <c r="DY791" s="67"/>
      <c r="DZ791" s="67"/>
      <c r="EA791" s="67"/>
      <c r="EB791" s="67"/>
      <c r="EC791" s="67"/>
      <c r="ED791" s="67"/>
      <c r="EE791" s="67"/>
      <c r="EF791" s="67"/>
      <c r="EG791" s="67"/>
      <c r="EH791" s="67"/>
      <c r="EI791" s="67"/>
      <c r="EJ791" s="67"/>
    </row>
    <row r="792" spans="125:140" ht="13.5" x14ac:dyDescent="0.25">
      <c r="DU792" s="67"/>
      <c r="DV792" s="67"/>
      <c r="DW792" s="67"/>
      <c r="DX792" s="67"/>
      <c r="DY792" s="67"/>
      <c r="DZ792" s="67"/>
      <c r="EA792" s="67"/>
      <c r="EB792" s="67"/>
      <c r="EC792" s="67"/>
      <c r="ED792" s="67"/>
      <c r="EE792" s="67"/>
      <c r="EF792" s="67"/>
      <c r="EG792" s="67"/>
      <c r="EH792" s="67"/>
      <c r="EI792" s="67"/>
      <c r="EJ792" s="67"/>
    </row>
    <row r="793" spans="125:140" ht="13.5" x14ac:dyDescent="0.25">
      <c r="DU793" s="67"/>
      <c r="DV793" s="67"/>
      <c r="DW793" s="67"/>
      <c r="DX793" s="67"/>
      <c r="DY793" s="67"/>
      <c r="DZ793" s="67"/>
      <c r="EA793" s="67"/>
      <c r="EB793" s="67"/>
      <c r="EC793" s="67"/>
      <c r="ED793" s="67"/>
      <c r="EE793" s="67"/>
      <c r="EF793" s="67"/>
      <c r="EG793" s="67"/>
      <c r="EH793" s="67"/>
      <c r="EI793" s="67"/>
      <c r="EJ793" s="67"/>
    </row>
    <row r="794" spans="125:140" ht="13.5" x14ac:dyDescent="0.25">
      <c r="DU794" s="67"/>
      <c r="DV794" s="67"/>
      <c r="DW794" s="67"/>
      <c r="DX794" s="67"/>
      <c r="DY794" s="67"/>
      <c r="DZ794" s="67"/>
      <c r="EA794" s="67"/>
      <c r="EB794" s="67"/>
      <c r="EC794" s="67"/>
      <c r="ED794" s="67"/>
      <c r="EE794" s="67"/>
      <c r="EF794" s="67"/>
      <c r="EG794" s="67"/>
      <c r="EH794" s="67"/>
      <c r="EI794" s="67"/>
      <c r="EJ794" s="67"/>
    </row>
    <row r="795" spans="125:140" ht="13.5" x14ac:dyDescent="0.25">
      <c r="DU795" s="67"/>
      <c r="DV795" s="67"/>
      <c r="DW795" s="67"/>
      <c r="DX795" s="67"/>
      <c r="DY795" s="67"/>
      <c r="DZ795" s="67"/>
      <c r="EA795" s="67"/>
      <c r="EB795" s="67"/>
      <c r="EC795" s="67"/>
      <c r="ED795" s="67"/>
      <c r="EE795" s="67"/>
      <c r="EF795" s="67"/>
      <c r="EG795" s="67"/>
      <c r="EH795" s="67"/>
      <c r="EI795" s="67"/>
      <c r="EJ795" s="67"/>
    </row>
    <row r="796" spans="125:140" ht="13.5" x14ac:dyDescent="0.25">
      <c r="DU796" s="67"/>
      <c r="DV796" s="67"/>
      <c r="DW796" s="67"/>
      <c r="DX796" s="67"/>
      <c r="DY796" s="67"/>
      <c r="DZ796" s="67"/>
      <c r="EA796" s="67"/>
      <c r="EB796" s="67"/>
      <c r="EC796" s="67"/>
      <c r="ED796" s="67"/>
      <c r="EE796" s="67"/>
      <c r="EF796" s="67"/>
      <c r="EG796" s="67"/>
      <c r="EH796" s="67"/>
      <c r="EI796" s="67"/>
      <c r="EJ796" s="67"/>
    </row>
    <row r="797" spans="125:140" ht="13.5" x14ac:dyDescent="0.25">
      <c r="DU797" s="67"/>
      <c r="DV797" s="67"/>
      <c r="DW797" s="67"/>
      <c r="DX797" s="67"/>
      <c r="DY797" s="67"/>
      <c r="DZ797" s="67"/>
      <c r="EA797" s="67"/>
      <c r="EB797" s="67"/>
      <c r="EC797" s="67"/>
      <c r="ED797" s="67"/>
      <c r="EE797" s="67"/>
      <c r="EF797" s="67"/>
      <c r="EG797" s="67"/>
      <c r="EH797" s="67"/>
      <c r="EI797" s="67"/>
      <c r="EJ797" s="67"/>
    </row>
    <row r="798" spans="125:140" ht="13.5" x14ac:dyDescent="0.25">
      <c r="DU798" s="67"/>
      <c r="DV798" s="67"/>
      <c r="DW798" s="67"/>
      <c r="DX798" s="67"/>
      <c r="DY798" s="67"/>
      <c r="DZ798" s="67"/>
      <c r="EA798" s="67"/>
      <c r="EB798" s="67"/>
      <c r="EC798" s="67"/>
      <c r="ED798" s="67"/>
      <c r="EE798" s="67"/>
      <c r="EF798" s="67"/>
      <c r="EG798" s="67"/>
      <c r="EH798" s="67"/>
      <c r="EI798" s="67"/>
      <c r="EJ798" s="67"/>
    </row>
    <row r="799" spans="125:140" ht="13.5" x14ac:dyDescent="0.25">
      <c r="DU799" s="67"/>
      <c r="DV799" s="67"/>
      <c r="DW799" s="67"/>
      <c r="DX799" s="67"/>
      <c r="DY799" s="67"/>
      <c r="DZ799" s="67"/>
      <c r="EA799" s="67"/>
      <c r="EB799" s="67"/>
      <c r="EC799" s="67"/>
      <c r="ED799" s="67"/>
      <c r="EE799" s="67"/>
      <c r="EF799" s="67"/>
      <c r="EG799" s="67"/>
      <c r="EH799" s="67"/>
      <c r="EI799" s="67"/>
      <c r="EJ799" s="67"/>
    </row>
    <row r="800" spans="125:140" ht="13.5" x14ac:dyDescent="0.25">
      <c r="DU800" s="67"/>
      <c r="DV800" s="67"/>
      <c r="DW800" s="67"/>
      <c r="DX800" s="67"/>
      <c r="DY800" s="67"/>
      <c r="DZ800" s="67"/>
      <c r="EA800" s="67"/>
      <c r="EB800" s="67"/>
      <c r="EC800" s="67"/>
      <c r="ED800" s="67"/>
      <c r="EE800" s="67"/>
      <c r="EF800" s="67"/>
      <c r="EG800" s="67"/>
      <c r="EH800" s="67"/>
      <c r="EI800" s="67"/>
      <c r="EJ800" s="67"/>
    </row>
    <row r="801" spans="125:140" ht="13.5" x14ac:dyDescent="0.25">
      <c r="DU801" s="67"/>
      <c r="DV801" s="67"/>
      <c r="DW801" s="67"/>
      <c r="DX801" s="67"/>
      <c r="DY801" s="67"/>
      <c r="DZ801" s="67"/>
      <c r="EA801" s="67"/>
      <c r="EB801" s="67"/>
      <c r="EC801" s="67"/>
      <c r="ED801" s="67"/>
      <c r="EE801" s="67"/>
      <c r="EF801" s="67"/>
      <c r="EG801" s="67"/>
      <c r="EH801" s="67"/>
      <c r="EI801" s="67"/>
      <c r="EJ801" s="67"/>
    </row>
    <row r="802" spans="125:140" ht="13.5" x14ac:dyDescent="0.25">
      <c r="DU802" s="67"/>
      <c r="DV802" s="67"/>
      <c r="DW802" s="67"/>
      <c r="DX802" s="67"/>
      <c r="DY802" s="67"/>
      <c r="DZ802" s="67"/>
      <c r="EA802" s="67"/>
      <c r="EB802" s="67"/>
      <c r="EC802" s="67"/>
      <c r="ED802" s="67"/>
      <c r="EE802" s="67"/>
      <c r="EF802" s="67"/>
      <c r="EG802" s="67"/>
      <c r="EH802" s="67"/>
      <c r="EI802" s="67"/>
      <c r="EJ802" s="67"/>
    </row>
    <row r="803" spans="125:140" ht="13.5" x14ac:dyDescent="0.25">
      <c r="DU803" s="67"/>
      <c r="DV803" s="67"/>
      <c r="DW803" s="67"/>
      <c r="DX803" s="67"/>
      <c r="DY803" s="67"/>
      <c r="DZ803" s="67"/>
      <c r="EA803" s="67"/>
      <c r="EB803" s="67"/>
      <c r="EC803" s="67"/>
      <c r="ED803" s="67"/>
      <c r="EE803" s="67"/>
      <c r="EF803" s="67"/>
      <c r="EG803" s="67"/>
      <c r="EH803" s="67"/>
      <c r="EI803" s="67"/>
      <c r="EJ803" s="67"/>
    </row>
    <row r="804" spans="125:140" ht="13.5" x14ac:dyDescent="0.25">
      <c r="DU804" s="67"/>
      <c r="DV804" s="67"/>
      <c r="DW804" s="67"/>
      <c r="DX804" s="67"/>
      <c r="DY804" s="67"/>
      <c r="DZ804" s="67"/>
      <c r="EA804" s="67"/>
      <c r="EB804" s="67"/>
      <c r="EC804" s="67"/>
      <c r="ED804" s="67"/>
      <c r="EE804" s="67"/>
      <c r="EF804" s="67"/>
      <c r="EG804" s="67"/>
      <c r="EH804" s="67"/>
      <c r="EI804" s="67"/>
      <c r="EJ804" s="67"/>
    </row>
    <row r="805" spans="125:140" ht="13.5" x14ac:dyDescent="0.25">
      <c r="DU805" s="67"/>
      <c r="DV805" s="67"/>
      <c r="DW805" s="67"/>
      <c r="DX805" s="67"/>
      <c r="DY805" s="67"/>
      <c r="DZ805" s="67"/>
      <c r="EA805" s="67"/>
      <c r="EB805" s="67"/>
      <c r="EC805" s="67"/>
      <c r="ED805" s="67"/>
      <c r="EE805" s="67"/>
      <c r="EF805" s="67"/>
      <c r="EG805" s="67"/>
      <c r="EH805" s="67"/>
      <c r="EI805" s="67"/>
      <c r="EJ805" s="67"/>
    </row>
    <row r="806" spans="125:140" ht="13.5" x14ac:dyDescent="0.25">
      <c r="DU806" s="67"/>
      <c r="DV806" s="67"/>
      <c r="DW806" s="67"/>
      <c r="DX806" s="67"/>
      <c r="DY806" s="67"/>
      <c r="DZ806" s="67"/>
      <c r="EA806" s="67"/>
      <c r="EB806" s="67"/>
      <c r="EC806" s="67"/>
      <c r="ED806" s="67"/>
      <c r="EE806" s="67"/>
      <c r="EF806" s="67"/>
      <c r="EG806" s="67"/>
      <c r="EH806" s="67"/>
      <c r="EI806" s="67"/>
      <c r="EJ806" s="67"/>
    </row>
    <row r="807" spans="125:140" ht="13.5" x14ac:dyDescent="0.25">
      <c r="DU807" s="67"/>
      <c r="DV807" s="67"/>
      <c r="DW807" s="67"/>
      <c r="DX807" s="67"/>
      <c r="DY807" s="67"/>
      <c r="DZ807" s="67"/>
      <c r="EA807" s="67"/>
      <c r="EB807" s="67"/>
      <c r="EC807" s="67"/>
      <c r="ED807" s="67"/>
      <c r="EE807" s="67"/>
      <c r="EF807" s="67"/>
      <c r="EG807" s="67"/>
      <c r="EH807" s="67"/>
      <c r="EI807" s="67"/>
      <c r="EJ807" s="67"/>
    </row>
    <row r="808" spans="125:140" ht="13.5" x14ac:dyDescent="0.25">
      <c r="DU808" s="67"/>
      <c r="DV808" s="67"/>
      <c r="DW808" s="67"/>
      <c r="DX808" s="67"/>
      <c r="DY808" s="67"/>
      <c r="DZ808" s="67"/>
      <c r="EA808" s="67"/>
      <c r="EB808" s="67"/>
      <c r="EC808" s="67"/>
      <c r="ED808" s="67"/>
      <c r="EE808" s="67"/>
      <c r="EF808" s="67"/>
      <c r="EG808" s="67"/>
      <c r="EH808" s="67"/>
      <c r="EI808" s="67"/>
      <c r="EJ808" s="67"/>
    </row>
    <row r="809" spans="125:140" ht="13.5" x14ac:dyDescent="0.25">
      <c r="DU809" s="67"/>
      <c r="DV809" s="67"/>
      <c r="DW809" s="67"/>
      <c r="DX809" s="67"/>
      <c r="DY809" s="67"/>
      <c r="DZ809" s="67"/>
      <c r="EA809" s="67"/>
      <c r="EB809" s="67"/>
      <c r="EC809" s="67"/>
      <c r="ED809" s="67"/>
      <c r="EE809" s="67"/>
      <c r="EF809" s="67"/>
      <c r="EG809" s="67"/>
      <c r="EH809" s="67"/>
      <c r="EI809" s="67"/>
      <c r="EJ809" s="67"/>
    </row>
    <row r="810" spans="125:140" ht="13.5" x14ac:dyDescent="0.25">
      <c r="DU810" s="67"/>
      <c r="DV810" s="67"/>
      <c r="DW810" s="67"/>
      <c r="DX810" s="67"/>
      <c r="DY810" s="67"/>
      <c r="DZ810" s="67"/>
      <c r="EA810" s="67"/>
      <c r="EB810" s="67"/>
      <c r="EC810" s="67"/>
      <c r="ED810" s="67"/>
      <c r="EE810" s="67"/>
      <c r="EF810" s="67"/>
      <c r="EG810" s="67"/>
      <c r="EH810" s="67"/>
      <c r="EI810" s="67"/>
      <c r="EJ810" s="67"/>
    </row>
    <row r="811" spans="125:140" ht="13.5" x14ac:dyDescent="0.25">
      <c r="DU811" s="67"/>
      <c r="DV811" s="67"/>
      <c r="DW811" s="67"/>
      <c r="DX811" s="67"/>
      <c r="DY811" s="67"/>
      <c r="DZ811" s="67"/>
      <c r="EA811" s="67"/>
      <c r="EB811" s="67"/>
      <c r="EC811" s="67"/>
      <c r="ED811" s="67"/>
      <c r="EE811" s="67"/>
      <c r="EF811" s="67"/>
      <c r="EG811" s="67"/>
      <c r="EH811" s="67"/>
      <c r="EI811" s="67"/>
      <c r="EJ811" s="67"/>
    </row>
    <row r="812" spans="125:140" ht="13.5" x14ac:dyDescent="0.25">
      <c r="DU812" s="67"/>
      <c r="DV812" s="67"/>
      <c r="DW812" s="67"/>
      <c r="DX812" s="67"/>
      <c r="DY812" s="67"/>
      <c r="DZ812" s="67"/>
      <c r="EA812" s="67"/>
      <c r="EB812" s="67"/>
      <c r="EC812" s="67"/>
      <c r="ED812" s="67"/>
      <c r="EE812" s="67"/>
      <c r="EF812" s="67"/>
      <c r="EG812" s="67"/>
      <c r="EH812" s="67"/>
      <c r="EI812" s="67"/>
      <c r="EJ812" s="67"/>
    </row>
    <row r="813" spans="125:140" ht="13.5" x14ac:dyDescent="0.25">
      <c r="DU813" s="67"/>
      <c r="DV813" s="67"/>
      <c r="DW813" s="67"/>
      <c r="DX813" s="67"/>
      <c r="DY813" s="67"/>
      <c r="DZ813" s="67"/>
      <c r="EA813" s="67"/>
      <c r="EB813" s="67"/>
      <c r="EC813" s="67"/>
      <c r="ED813" s="67"/>
      <c r="EE813" s="67"/>
      <c r="EF813" s="67"/>
      <c r="EG813" s="67"/>
      <c r="EH813" s="67"/>
      <c r="EI813" s="67"/>
      <c r="EJ813" s="67"/>
    </row>
    <row r="814" spans="125:140" ht="13.5" x14ac:dyDescent="0.25">
      <c r="DU814" s="67"/>
      <c r="DV814" s="67"/>
      <c r="DW814" s="67"/>
      <c r="DX814" s="67"/>
      <c r="DY814" s="67"/>
      <c r="DZ814" s="67"/>
      <c r="EA814" s="67"/>
      <c r="EB814" s="67"/>
      <c r="EC814" s="67"/>
      <c r="ED814" s="67"/>
      <c r="EE814" s="67"/>
      <c r="EF814" s="67"/>
      <c r="EG814" s="67"/>
      <c r="EH814" s="67"/>
      <c r="EI814" s="67"/>
      <c r="EJ814" s="67"/>
    </row>
    <row r="815" spans="125:140" ht="13.5" x14ac:dyDescent="0.25">
      <c r="DU815" s="67"/>
      <c r="DV815" s="67"/>
      <c r="DW815" s="67"/>
      <c r="DX815" s="67"/>
      <c r="DY815" s="67"/>
      <c r="DZ815" s="67"/>
      <c r="EA815" s="67"/>
      <c r="EB815" s="67"/>
      <c r="EC815" s="67"/>
      <c r="ED815" s="67"/>
      <c r="EE815" s="67"/>
      <c r="EF815" s="67"/>
      <c r="EG815" s="67"/>
      <c r="EH815" s="67"/>
      <c r="EI815" s="67"/>
      <c r="EJ815" s="67"/>
    </row>
    <row r="816" spans="125:140" ht="13.5" x14ac:dyDescent="0.25">
      <c r="DU816" s="67"/>
      <c r="DV816" s="67"/>
      <c r="DW816" s="67"/>
      <c r="DX816" s="67"/>
      <c r="DY816" s="67"/>
      <c r="DZ816" s="67"/>
      <c r="EA816" s="67"/>
      <c r="EB816" s="67"/>
      <c r="EC816" s="67"/>
      <c r="ED816" s="67"/>
      <c r="EE816" s="67"/>
      <c r="EF816" s="67"/>
      <c r="EG816" s="67"/>
      <c r="EH816" s="67"/>
      <c r="EI816" s="67"/>
      <c r="EJ816" s="67"/>
    </row>
    <row r="817" spans="125:140" ht="13.5" x14ac:dyDescent="0.25">
      <c r="DU817" s="67"/>
      <c r="DV817" s="67"/>
      <c r="DW817" s="67"/>
      <c r="DX817" s="67"/>
      <c r="DY817" s="67"/>
      <c r="DZ817" s="67"/>
      <c r="EA817" s="67"/>
      <c r="EB817" s="67"/>
      <c r="EC817" s="67"/>
      <c r="ED817" s="67"/>
      <c r="EE817" s="67"/>
      <c r="EF817" s="67"/>
      <c r="EG817" s="67"/>
      <c r="EH817" s="67"/>
      <c r="EI817" s="67"/>
      <c r="EJ817" s="67"/>
    </row>
    <row r="818" spans="125:140" ht="13.5" x14ac:dyDescent="0.25">
      <c r="DU818" s="67"/>
      <c r="DV818" s="67"/>
      <c r="DW818" s="67"/>
      <c r="DX818" s="67"/>
      <c r="DY818" s="67"/>
      <c r="DZ818" s="67"/>
      <c r="EA818" s="67"/>
      <c r="EB818" s="67"/>
      <c r="EC818" s="67"/>
      <c r="ED818" s="67"/>
      <c r="EE818" s="67"/>
      <c r="EF818" s="67"/>
      <c r="EG818" s="67"/>
      <c r="EH818" s="67"/>
      <c r="EI818" s="67"/>
      <c r="EJ818" s="67"/>
    </row>
    <row r="819" spans="125:140" ht="13.5" x14ac:dyDescent="0.25">
      <c r="DU819" s="67"/>
      <c r="DV819" s="67"/>
      <c r="DW819" s="67"/>
      <c r="DX819" s="67"/>
      <c r="DY819" s="67"/>
      <c r="DZ819" s="67"/>
      <c r="EA819" s="67"/>
      <c r="EB819" s="67"/>
      <c r="EC819" s="67"/>
      <c r="ED819" s="67"/>
      <c r="EE819" s="67"/>
      <c r="EF819" s="67"/>
      <c r="EG819" s="67"/>
      <c r="EH819" s="67"/>
      <c r="EI819" s="67"/>
      <c r="EJ819" s="67"/>
    </row>
    <row r="820" spans="125:140" ht="13.5" x14ac:dyDescent="0.25">
      <c r="DU820" s="67"/>
      <c r="DV820" s="67"/>
      <c r="DW820" s="67"/>
      <c r="DX820" s="67"/>
      <c r="DY820" s="67"/>
      <c r="DZ820" s="67"/>
      <c r="EA820" s="67"/>
      <c r="EB820" s="67"/>
      <c r="EC820" s="67"/>
      <c r="ED820" s="67"/>
      <c r="EE820" s="67"/>
      <c r="EF820" s="67"/>
      <c r="EG820" s="67"/>
      <c r="EH820" s="67"/>
      <c r="EI820" s="67"/>
      <c r="EJ820" s="67"/>
    </row>
    <row r="821" spans="125:140" ht="13.5" x14ac:dyDescent="0.25">
      <c r="DU821" s="67"/>
      <c r="DV821" s="67"/>
      <c r="DW821" s="67"/>
      <c r="DX821" s="67"/>
      <c r="DY821" s="67"/>
      <c r="DZ821" s="67"/>
      <c r="EA821" s="67"/>
      <c r="EB821" s="67"/>
      <c r="EC821" s="67"/>
      <c r="ED821" s="67"/>
      <c r="EE821" s="67"/>
      <c r="EF821" s="67"/>
      <c r="EG821" s="67"/>
      <c r="EH821" s="67"/>
      <c r="EI821" s="67"/>
      <c r="EJ821" s="67"/>
    </row>
    <row r="822" spans="125:140" ht="13.5" x14ac:dyDescent="0.25">
      <c r="DU822" s="67"/>
      <c r="DV822" s="67"/>
      <c r="DW822" s="67"/>
      <c r="DX822" s="67"/>
      <c r="DY822" s="67"/>
      <c r="DZ822" s="67"/>
      <c r="EA822" s="67"/>
      <c r="EB822" s="67"/>
      <c r="EC822" s="67"/>
      <c r="ED822" s="67"/>
      <c r="EE822" s="67"/>
      <c r="EF822" s="67"/>
      <c r="EG822" s="67"/>
      <c r="EH822" s="67"/>
      <c r="EI822" s="67"/>
      <c r="EJ822" s="67"/>
    </row>
    <row r="823" spans="125:140" ht="13.5" x14ac:dyDescent="0.25">
      <c r="DU823" s="67"/>
      <c r="DV823" s="67"/>
      <c r="DW823" s="67"/>
      <c r="DX823" s="67"/>
      <c r="DY823" s="67"/>
      <c r="DZ823" s="67"/>
      <c r="EA823" s="67"/>
      <c r="EB823" s="67"/>
      <c r="EC823" s="67"/>
      <c r="ED823" s="67"/>
      <c r="EE823" s="67"/>
      <c r="EF823" s="67"/>
      <c r="EG823" s="67"/>
      <c r="EH823" s="67"/>
      <c r="EI823" s="67"/>
      <c r="EJ823" s="67"/>
    </row>
    <row r="824" spans="125:140" ht="13.5" x14ac:dyDescent="0.25">
      <c r="DU824" s="67"/>
      <c r="DV824" s="67"/>
      <c r="DW824" s="67"/>
      <c r="DX824" s="67"/>
      <c r="DY824" s="67"/>
      <c r="DZ824" s="67"/>
      <c r="EA824" s="67"/>
      <c r="EB824" s="67"/>
      <c r="EC824" s="67"/>
      <c r="ED824" s="67"/>
      <c r="EE824" s="67"/>
      <c r="EF824" s="67"/>
      <c r="EG824" s="67"/>
      <c r="EH824" s="67"/>
      <c r="EI824" s="67"/>
      <c r="EJ824" s="67"/>
    </row>
    <row r="825" spans="125:140" ht="13.5" x14ac:dyDescent="0.25">
      <c r="DU825" s="67"/>
      <c r="DV825" s="67"/>
      <c r="DW825" s="67"/>
      <c r="DX825" s="67"/>
      <c r="DY825" s="67"/>
      <c r="DZ825" s="67"/>
      <c r="EA825" s="67"/>
      <c r="EB825" s="67"/>
      <c r="EC825" s="67"/>
      <c r="ED825" s="67"/>
      <c r="EE825" s="67"/>
      <c r="EF825" s="67"/>
      <c r="EG825" s="67"/>
      <c r="EH825" s="67"/>
      <c r="EI825" s="67"/>
      <c r="EJ825" s="67"/>
    </row>
    <row r="826" spans="125:140" ht="13.5" x14ac:dyDescent="0.25">
      <c r="DU826" s="67"/>
      <c r="DV826" s="67"/>
      <c r="DW826" s="67"/>
      <c r="DX826" s="67"/>
      <c r="DY826" s="67"/>
      <c r="DZ826" s="67"/>
      <c r="EA826" s="67"/>
      <c r="EB826" s="67"/>
      <c r="EC826" s="67"/>
      <c r="ED826" s="67"/>
      <c r="EE826" s="67"/>
      <c r="EF826" s="67"/>
      <c r="EG826" s="67"/>
      <c r="EH826" s="67"/>
      <c r="EI826" s="67"/>
      <c r="EJ826" s="67"/>
    </row>
    <row r="827" spans="125:140" ht="13.5" x14ac:dyDescent="0.25">
      <c r="DU827" s="67"/>
      <c r="DV827" s="67"/>
      <c r="DW827" s="67"/>
      <c r="DX827" s="67"/>
      <c r="DY827" s="67"/>
      <c r="DZ827" s="67"/>
      <c r="EA827" s="67"/>
      <c r="EB827" s="67"/>
      <c r="EC827" s="67"/>
      <c r="ED827" s="67"/>
      <c r="EE827" s="67"/>
      <c r="EF827" s="67"/>
      <c r="EG827" s="67"/>
      <c r="EH827" s="67"/>
      <c r="EI827" s="67"/>
      <c r="EJ827" s="67"/>
    </row>
    <row r="828" spans="125:140" ht="13.5" x14ac:dyDescent="0.25">
      <c r="DU828" s="67"/>
      <c r="DV828" s="67"/>
      <c r="DW828" s="67"/>
      <c r="DX828" s="67"/>
      <c r="DY828" s="67"/>
      <c r="DZ828" s="67"/>
      <c r="EA828" s="67"/>
      <c r="EB828" s="67"/>
      <c r="EC828" s="67"/>
      <c r="ED828" s="67"/>
      <c r="EE828" s="67"/>
      <c r="EF828" s="67"/>
      <c r="EG828" s="67"/>
      <c r="EH828" s="67"/>
      <c r="EI828" s="67"/>
      <c r="EJ828" s="67"/>
    </row>
    <row r="829" spans="125:140" ht="13.5" x14ac:dyDescent="0.25">
      <c r="DU829" s="67"/>
      <c r="DV829" s="67"/>
      <c r="DW829" s="67"/>
      <c r="DX829" s="67"/>
      <c r="DY829" s="67"/>
      <c r="DZ829" s="67"/>
      <c r="EA829" s="67"/>
      <c r="EB829" s="67"/>
      <c r="EC829" s="67"/>
      <c r="ED829" s="67"/>
      <c r="EE829" s="67"/>
      <c r="EF829" s="67"/>
      <c r="EG829" s="67"/>
      <c r="EH829" s="67"/>
      <c r="EI829" s="67"/>
      <c r="EJ829" s="67"/>
    </row>
    <row r="830" spans="125:140" ht="13.5" x14ac:dyDescent="0.25">
      <c r="DU830" s="67"/>
      <c r="DV830" s="67"/>
      <c r="DW830" s="67"/>
      <c r="DX830" s="67"/>
      <c r="DY830" s="67"/>
      <c r="DZ830" s="67"/>
      <c r="EA830" s="67"/>
      <c r="EB830" s="67"/>
      <c r="EC830" s="67"/>
      <c r="ED830" s="67"/>
      <c r="EE830" s="67"/>
      <c r="EF830" s="67"/>
      <c r="EG830" s="67"/>
      <c r="EH830" s="67"/>
      <c r="EI830" s="67"/>
      <c r="EJ830" s="67"/>
    </row>
    <row r="831" spans="125:140" ht="13.5" x14ac:dyDescent="0.25">
      <c r="DU831" s="67"/>
      <c r="DV831" s="67"/>
      <c r="DW831" s="67"/>
      <c r="DX831" s="67"/>
      <c r="DY831" s="67"/>
      <c r="DZ831" s="67"/>
      <c r="EA831" s="67"/>
      <c r="EB831" s="67"/>
      <c r="EC831" s="67"/>
      <c r="ED831" s="67"/>
      <c r="EE831" s="67"/>
      <c r="EF831" s="67"/>
      <c r="EG831" s="67"/>
      <c r="EH831" s="67"/>
      <c r="EI831" s="67"/>
      <c r="EJ831" s="67"/>
    </row>
    <row r="832" spans="125:140" ht="13.5" x14ac:dyDescent="0.25">
      <c r="DU832" s="67"/>
      <c r="DV832" s="67"/>
      <c r="DW832" s="67"/>
      <c r="DX832" s="67"/>
      <c r="DY832" s="67"/>
      <c r="DZ832" s="67"/>
      <c r="EA832" s="67"/>
      <c r="EB832" s="67"/>
      <c r="EC832" s="67"/>
      <c r="ED832" s="67"/>
      <c r="EE832" s="67"/>
      <c r="EF832" s="67"/>
      <c r="EG832" s="67"/>
      <c r="EH832" s="67"/>
      <c r="EI832" s="67"/>
      <c r="EJ832" s="67"/>
    </row>
    <row r="833" spans="125:140" ht="13.5" x14ac:dyDescent="0.25">
      <c r="DU833" s="67"/>
      <c r="DV833" s="67"/>
      <c r="DW833" s="67"/>
      <c r="DX833" s="67"/>
      <c r="DY833" s="67"/>
      <c r="DZ833" s="67"/>
      <c r="EA833" s="67"/>
      <c r="EB833" s="67"/>
      <c r="EC833" s="67"/>
      <c r="ED833" s="67"/>
      <c r="EE833" s="67"/>
      <c r="EF833" s="67"/>
      <c r="EG833" s="67"/>
      <c r="EH833" s="67"/>
      <c r="EI833" s="67"/>
      <c r="EJ833" s="67"/>
    </row>
    <row r="834" spans="125:140" ht="13.5" x14ac:dyDescent="0.25">
      <c r="DU834" s="67"/>
      <c r="DV834" s="67"/>
      <c r="DW834" s="67"/>
      <c r="DX834" s="67"/>
      <c r="DY834" s="67"/>
      <c r="DZ834" s="67"/>
      <c r="EA834" s="67"/>
      <c r="EB834" s="67"/>
      <c r="EC834" s="67"/>
      <c r="ED834" s="67"/>
      <c r="EE834" s="67"/>
      <c r="EF834" s="67"/>
      <c r="EG834" s="67"/>
      <c r="EH834" s="67"/>
      <c r="EI834" s="67"/>
      <c r="EJ834" s="67"/>
    </row>
    <row r="835" spans="125:140" ht="13.5" x14ac:dyDescent="0.25">
      <c r="DU835" s="67"/>
      <c r="DV835" s="67"/>
      <c r="DW835" s="67"/>
      <c r="DX835" s="67"/>
      <c r="DY835" s="67"/>
      <c r="DZ835" s="67"/>
      <c r="EA835" s="67"/>
      <c r="EB835" s="67"/>
      <c r="EC835" s="67"/>
      <c r="ED835" s="67"/>
      <c r="EE835" s="67"/>
      <c r="EF835" s="67"/>
      <c r="EG835" s="67"/>
      <c r="EH835" s="67"/>
      <c r="EI835" s="67"/>
      <c r="EJ835" s="67"/>
    </row>
    <row r="836" spans="125:140" ht="13.5" x14ac:dyDescent="0.25">
      <c r="DU836" s="67"/>
      <c r="DV836" s="67"/>
      <c r="DW836" s="67"/>
      <c r="DX836" s="67"/>
      <c r="DY836" s="67"/>
      <c r="DZ836" s="67"/>
      <c r="EA836" s="67"/>
      <c r="EB836" s="67"/>
      <c r="EC836" s="67"/>
      <c r="ED836" s="67"/>
      <c r="EE836" s="67"/>
      <c r="EF836" s="67"/>
      <c r="EG836" s="67"/>
      <c r="EH836" s="67"/>
      <c r="EI836" s="67"/>
      <c r="EJ836" s="67"/>
    </row>
    <row r="837" spans="125:140" ht="13.5" x14ac:dyDescent="0.25">
      <c r="DU837" s="67"/>
      <c r="DV837" s="67"/>
      <c r="DW837" s="67"/>
      <c r="DX837" s="67"/>
      <c r="DY837" s="67"/>
      <c r="DZ837" s="67"/>
      <c r="EA837" s="67"/>
      <c r="EB837" s="67"/>
      <c r="EC837" s="67"/>
      <c r="ED837" s="67"/>
      <c r="EE837" s="67"/>
      <c r="EF837" s="67"/>
      <c r="EG837" s="67"/>
      <c r="EH837" s="67"/>
      <c r="EI837" s="67"/>
      <c r="EJ837" s="67"/>
    </row>
    <row r="838" spans="125:140" ht="13.5" x14ac:dyDescent="0.25">
      <c r="DU838" s="67"/>
      <c r="DV838" s="67"/>
      <c r="DW838" s="67"/>
      <c r="DX838" s="67"/>
      <c r="DY838" s="67"/>
      <c r="DZ838" s="67"/>
      <c r="EA838" s="67"/>
      <c r="EB838" s="67"/>
      <c r="EC838" s="67"/>
      <c r="ED838" s="67"/>
      <c r="EE838" s="67"/>
      <c r="EF838" s="67"/>
      <c r="EG838" s="67"/>
      <c r="EH838" s="67"/>
      <c r="EI838" s="67"/>
      <c r="EJ838" s="67"/>
    </row>
    <row r="839" spans="125:140" ht="13.5" x14ac:dyDescent="0.25">
      <c r="DU839" s="67"/>
      <c r="DV839" s="67"/>
      <c r="DW839" s="67"/>
      <c r="DX839" s="67"/>
      <c r="DY839" s="67"/>
      <c r="DZ839" s="67"/>
      <c r="EA839" s="67"/>
      <c r="EB839" s="67"/>
      <c r="EC839" s="67"/>
      <c r="ED839" s="67"/>
      <c r="EE839" s="67"/>
      <c r="EF839" s="67"/>
      <c r="EG839" s="67"/>
      <c r="EH839" s="67"/>
      <c r="EI839" s="67"/>
      <c r="EJ839" s="67"/>
    </row>
    <row r="840" spans="125:140" ht="13.5" x14ac:dyDescent="0.25">
      <c r="DU840" s="67"/>
      <c r="DV840" s="67"/>
      <c r="DW840" s="67"/>
      <c r="DX840" s="67"/>
      <c r="DY840" s="67"/>
      <c r="DZ840" s="67"/>
      <c r="EA840" s="67"/>
      <c r="EB840" s="67"/>
      <c r="EC840" s="67"/>
      <c r="ED840" s="67"/>
      <c r="EE840" s="67"/>
      <c r="EF840" s="67"/>
      <c r="EG840" s="67"/>
      <c r="EH840" s="67"/>
      <c r="EI840" s="67"/>
      <c r="EJ840" s="67"/>
    </row>
    <row r="841" spans="125:140" ht="13.5" x14ac:dyDescent="0.25">
      <c r="DU841" s="67"/>
      <c r="DV841" s="67"/>
      <c r="DW841" s="67"/>
      <c r="DX841" s="67"/>
      <c r="DY841" s="67"/>
      <c r="DZ841" s="67"/>
      <c r="EA841" s="67"/>
      <c r="EB841" s="67"/>
      <c r="EC841" s="67"/>
      <c r="ED841" s="67"/>
      <c r="EE841" s="67"/>
      <c r="EF841" s="67"/>
      <c r="EG841" s="67"/>
      <c r="EH841" s="67"/>
      <c r="EI841" s="67"/>
      <c r="EJ841" s="67"/>
    </row>
    <row r="842" spans="125:140" ht="13.5" x14ac:dyDescent="0.25">
      <c r="DU842" s="67"/>
      <c r="DV842" s="67"/>
      <c r="DW842" s="67"/>
      <c r="DX842" s="67"/>
      <c r="DY842" s="67"/>
      <c r="DZ842" s="67"/>
      <c r="EA842" s="67"/>
      <c r="EB842" s="67"/>
      <c r="EC842" s="67"/>
      <c r="ED842" s="67"/>
      <c r="EE842" s="67"/>
      <c r="EF842" s="67"/>
      <c r="EG842" s="67"/>
      <c r="EH842" s="67"/>
      <c r="EI842" s="67"/>
      <c r="EJ842" s="67"/>
    </row>
    <row r="843" spans="125:140" ht="13.5" x14ac:dyDescent="0.25">
      <c r="DU843" s="67"/>
      <c r="DV843" s="67"/>
      <c r="DW843" s="67"/>
      <c r="DX843" s="67"/>
      <c r="DY843" s="67"/>
      <c r="DZ843" s="67"/>
      <c r="EA843" s="67"/>
      <c r="EB843" s="67"/>
      <c r="EC843" s="67"/>
      <c r="ED843" s="67"/>
      <c r="EE843" s="67"/>
      <c r="EF843" s="67"/>
      <c r="EG843" s="67"/>
      <c r="EH843" s="67"/>
      <c r="EI843" s="67"/>
      <c r="EJ843" s="67"/>
    </row>
    <row r="844" spans="125:140" ht="13.5" x14ac:dyDescent="0.25">
      <c r="DU844" s="67"/>
      <c r="DV844" s="67"/>
      <c r="DW844" s="67"/>
      <c r="DX844" s="67"/>
      <c r="DY844" s="67"/>
      <c r="DZ844" s="67"/>
      <c r="EA844" s="67"/>
      <c r="EB844" s="67"/>
      <c r="EC844" s="67"/>
      <c r="ED844" s="67"/>
      <c r="EE844" s="67"/>
      <c r="EF844" s="67"/>
      <c r="EG844" s="67"/>
      <c r="EH844" s="67"/>
      <c r="EI844" s="67"/>
      <c r="EJ844" s="67"/>
    </row>
    <row r="845" spans="125:140" ht="13.5" x14ac:dyDescent="0.25">
      <c r="DU845" s="67"/>
      <c r="DV845" s="67"/>
      <c r="DW845" s="67"/>
      <c r="DX845" s="67"/>
      <c r="DY845" s="67"/>
      <c r="DZ845" s="67"/>
      <c r="EA845" s="67"/>
      <c r="EB845" s="67"/>
      <c r="EC845" s="67"/>
      <c r="ED845" s="67"/>
      <c r="EE845" s="67"/>
      <c r="EF845" s="67"/>
      <c r="EG845" s="67"/>
      <c r="EH845" s="67"/>
      <c r="EI845" s="67"/>
      <c r="EJ845" s="67"/>
    </row>
    <row r="846" spans="125:140" ht="13.5" x14ac:dyDescent="0.25">
      <c r="DU846" s="67"/>
      <c r="DV846" s="67"/>
      <c r="DW846" s="67"/>
      <c r="DX846" s="67"/>
      <c r="DY846" s="67"/>
      <c r="DZ846" s="67"/>
      <c r="EA846" s="67"/>
      <c r="EB846" s="67"/>
      <c r="EC846" s="67"/>
      <c r="ED846" s="67"/>
      <c r="EE846" s="67"/>
      <c r="EF846" s="67"/>
      <c r="EG846" s="67"/>
      <c r="EH846" s="67"/>
      <c r="EI846" s="67"/>
      <c r="EJ846" s="67"/>
    </row>
    <row r="847" spans="125:140" ht="13.5" x14ac:dyDescent="0.25">
      <c r="DU847" s="67"/>
      <c r="DV847" s="67"/>
      <c r="DW847" s="67"/>
      <c r="DX847" s="67"/>
      <c r="DY847" s="67"/>
      <c r="DZ847" s="67"/>
      <c r="EA847" s="67"/>
      <c r="EB847" s="67"/>
      <c r="EC847" s="67"/>
      <c r="ED847" s="67"/>
      <c r="EE847" s="67"/>
      <c r="EF847" s="67"/>
      <c r="EG847" s="67"/>
      <c r="EH847" s="67"/>
      <c r="EI847" s="67"/>
      <c r="EJ847" s="67"/>
    </row>
    <row r="848" spans="125:140" ht="13.5" x14ac:dyDescent="0.25">
      <c r="DU848" s="67"/>
      <c r="DV848" s="67"/>
      <c r="DW848" s="67"/>
      <c r="DX848" s="67"/>
      <c r="DY848" s="67"/>
      <c r="DZ848" s="67"/>
      <c r="EA848" s="67"/>
      <c r="EB848" s="67"/>
      <c r="EC848" s="67"/>
      <c r="ED848" s="67"/>
      <c r="EE848" s="67"/>
      <c r="EF848" s="67"/>
      <c r="EG848" s="67"/>
      <c r="EH848" s="67"/>
      <c r="EI848" s="67"/>
      <c r="EJ848" s="67"/>
    </row>
    <row r="849" spans="125:140" ht="13.5" x14ac:dyDescent="0.25">
      <c r="DU849" s="67"/>
      <c r="DV849" s="67"/>
      <c r="DW849" s="67"/>
      <c r="DX849" s="67"/>
      <c r="DY849" s="67"/>
      <c r="DZ849" s="67"/>
      <c r="EA849" s="67"/>
      <c r="EB849" s="67"/>
      <c r="EC849" s="67"/>
      <c r="ED849" s="67"/>
      <c r="EE849" s="67"/>
      <c r="EF849" s="67"/>
      <c r="EG849" s="67"/>
      <c r="EH849" s="67"/>
      <c r="EI849" s="67"/>
      <c r="EJ849" s="67"/>
    </row>
    <row r="850" spans="125:140" ht="13.5" x14ac:dyDescent="0.25">
      <c r="DU850" s="67"/>
      <c r="DV850" s="67"/>
      <c r="DW850" s="67"/>
      <c r="DX850" s="67"/>
      <c r="DY850" s="67"/>
      <c r="DZ850" s="67"/>
      <c r="EA850" s="67"/>
      <c r="EB850" s="67"/>
      <c r="EC850" s="67"/>
      <c r="ED850" s="67"/>
      <c r="EE850" s="67"/>
      <c r="EF850" s="67"/>
      <c r="EG850" s="67"/>
      <c r="EH850" s="67"/>
      <c r="EI850" s="67"/>
      <c r="EJ850" s="67"/>
    </row>
    <row r="851" spans="125:140" ht="13.5" x14ac:dyDescent="0.25">
      <c r="DU851" s="67"/>
      <c r="DV851" s="67"/>
      <c r="DW851" s="67"/>
      <c r="DX851" s="67"/>
      <c r="DY851" s="67"/>
      <c r="DZ851" s="67"/>
      <c r="EA851" s="67"/>
      <c r="EB851" s="67"/>
      <c r="EC851" s="67"/>
      <c r="ED851" s="67"/>
      <c r="EE851" s="67"/>
      <c r="EF851" s="67"/>
      <c r="EG851" s="67"/>
      <c r="EH851" s="67"/>
      <c r="EI851" s="67"/>
      <c r="EJ851" s="67"/>
    </row>
    <row r="852" spans="125:140" ht="13.5" x14ac:dyDescent="0.25">
      <c r="DU852" s="67"/>
      <c r="DV852" s="67"/>
      <c r="DW852" s="67"/>
      <c r="DX852" s="67"/>
      <c r="DY852" s="67"/>
      <c r="DZ852" s="67"/>
      <c r="EA852" s="67"/>
      <c r="EB852" s="67"/>
      <c r="EC852" s="67"/>
      <c r="ED852" s="67"/>
      <c r="EE852" s="67"/>
      <c r="EF852" s="67"/>
      <c r="EG852" s="67"/>
      <c r="EH852" s="67"/>
      <c r="EI852" s="67"/>
      <c r="EJ852" s="67"/>
    </row>
    <row r="853" spans="125:140" ht="13.5" x14ac:dyDescent="0.25">
      <c r="DU853" s="67"/>
      <c r="DV853" s="67"/>
      <c r="DW853" s="67"/>
      <c r="DX853" s="67"/>
      <c r="DY853" s="67"/>
      <c r="DZ853" s="67"/>
      <c r="EA853" s="67"/>
      <c r="EB853" s="67"/>
      <c r="EC853" s="67"/>
      <c r="ED853" s="67"/>
      <c r="EE853" s="67"/>
      <c r="EF853" s="67"/>
      <c r="EG853" s="67"/>
      <c r="EH853" s="67"/>
      <c r="EI853" s="67"/>
      <c r="EJ853" s="67"/>
    </row>
    <row r="854" spans="125:140" ht="13.5" x14ac:dyDescent="0.25">
      <c r="DU854" s="67"/>
      <c r="DV854" s="67"/>
      <c r="DW854" s="67"/>
      <c r="DX854" s="67"/>
      <c r="DY854" s="67"/>
      <c r="DZ854" s="67"/>
      <c r="EA854" s="67"/>
      <c r="EB854" s="67"/>
      <c r="EC854" s="67"/>
      <c r="ED854" s="67"/>
      <c r="EE854" s="67"/>
      <c r="EF854" s="67"/>
      <c r="EG854" s="67"/>
      <c r="EH854" s="67"/>
      <c r="EI854" s="67"/>
      <c r="EJ854" s="67"/>
    </row>
    <row r="855" spans="125:140" ht="13.5" x14ac:dyDescent="0.25">
      <c r="DU855" s="67"/>
      <c r="DV855" s="67"/>
      <c r="DW855" s="67"/>
      <c r="DX855" s="67"/>
      <c r="DY855" s="67"/>
      <c r="DZ855" s="67"/>
      <c r="EA855" s="67"/>
      <c r="EB855" s="67"/>
      <c r="EC855" s="67"/>
      <c r="ED855" s="67"/>
      <c r="EE855" s="67"/>
      <c r="EF855" s="67"/>
      <c r="EG855" s="67"/>
      <c r="EH855" s="67"/>
      <c r="EI855" s="67"/>
      <c r="EJ855" s="67"/>
    </row>
    <row r="856" spans="125:140" ht="13.5" x14ac:dyDescent="0.25">
      <c r="DU856" s="67"/>
      <c r="DV856" s="67"/>
      <c r="DW856" s="67"/>
      <c r="DX856" s="67"/>
      <c r="DY856" s="67"/>
      <c r="DZ856" s="67"/>
      <c r="EA856" s="67"/>
      <c r="EB856" s="67"/>
      <c r="EC856" s="67"/>
      <c r="ED856" s="67"/>
      <c r="EE856" s="67"/>
      <c r="EF856" s="67"/>
      <c r="EG856" s="67"/>
      <c r="EH856" s="67"/>
      <c r="EI856" s="67"/>
      <c r="EJ856" s="67"/>
    </row>
    <row r="857" spans="125:140" ht="13.5" x14ac:dyDescent="0.25">
      <c r="DU857" s="67"/>
      <c r="DV857" s="67"/>
      <c r="DW857" s="67"/>
      <c r="DX857" s="67"/>
      <c r="DY857" s="67"/>
      <c r="DZ857" s="67"/>
      <c r="EA857" s="67"/>
      <c r="EB857" s="67"/>
      <c r="EC857" s="67"/>
      <c r="ED857" s="67"/>
      <c r="EE857" s="67"/>
      <c r="EF857" s="67"/>
      <c r="EG857" s="67"/>
      <c r="EH857" s="67"/>
      <c r="EI857" s="67"/>
      <c r="EJ857" s="67"/>
    </row>
    <row r="858" spans="125:140" ht="13.5" x14ac:dyDescent="0.25">
      <c r="DU858" s="67"/>
      <c r="DV858" s="67"/>
      <c r="DW858" s="67"/>
      <c r="DX858" s="67"/>
      <c r="DY858" s="67"/>
      <c r="DZ858" s="67"/>
      <c r="EA858" s="67"/>
      <c r="EB858" s="67"/>
      <c r="EC858" s="67"/>
      <c r="ED858" s="67"/>
      <c r="EE858" s="67"/>
      <c r="EF858" s="67"/>
      <c r="EG858" s="67"/>
      <c r="EH858" s="67"/>
      <c r="EI858" s="67"/>
      <c r="EJ858" s="67"/>
    </row>
    <row r="859" spans="125:140" ht="13.5" x14ac:dyDescent="0.25">
      <c r="DU859" s="67"/>
      <c r="DV859" s="67"/>
      <c r="DW859" s="67"/>
      <c r="DX859" s="67"/>
      <c r="DY859" s="67"/>
      <c r="DZ859" s="67"/>
      <c r="EA859" s="67"/>
      <c r="EB859" s="67"/>
      <c r="EC859" s="67"/>
      <c r="ED859" s="67"/>
      <c r="EE859" s="67"/>
      <c r="EF859" s="67"/>
      <c r="EG859" s="67"/>
      <c r="EH859" s="67"/>
      <c r="EI859" s="67"/>
      <c r="EJ859" s="67"/>
    </row>
    <row r="860" spans="125:140" ht="13.5" x14ac:dyDescent="0.25">
      <c r="DU860" s="67"/>
      <c r="DV860" s="67"/>
      <c r="DW860" s="67"/>
      <c r="DX860" s="67"/>
      <c r="DY860" s="67"/>
      <c r="DZ860" s="67"/>
      <c r="EA860" s="67"/>
      <c r="EB860" s="67"/>
      <c r="EC860" s="67"/>
      <c r="ED860" s="67"/>
      <c r="EE860" s="67"/>
      <c r="EF860" s="67"/>
      <c r="EG860" s="67"/>
      <c r="EH860" s="67"/>
      <c r="EI860" s="67"/>
      <c r="EJ860" s="67"/>
    </row>
    <row r="861" spans="125:140" ht="13.5" x14ac:dyDescent="0.25">
      <c r="DU861" s="67"/>
      <c r="DV861" s="67"/>
      <c r="DW861" s="67"/>
      <c r="DX861" s="67"/>
      <c r="DY861" s="67"/>
      <c r="DZ861" s="67"/>
      <c r="EA861" s="67"/>
      <c r="EB861" s="67"/>
      <c r="EC861" s="67"/>
      <c r="ED861" s="67"/>
      <c r="EE861" s="67"/>
      <c r="EF861" s="67"/>
      <c r="EG861" s="67"/>
      <c r="EH861" s="67"/>
      <c r="EI861" s="67"/>
      <c r="EJ861" s="67"/>
    </row>
    <row r="862" spans="125:140" ht="13.5" x14ac:dyDescent="0.25">
      <c r="DU862" s="67"/>
      <c r="DV862" s="67"/>
      <c r="DW862" s="67"/>
      <c r="DX862" s="67"/>
      <c r="DY862" s="67"/>
      <c r="DZ862" s="67"/>
      <c r="EA862" s="67"/>
      <c r="EB862" s="67"/>
      <c r="EC862" s="67"/>
      <c r="ED862" s="67"/>
      <c r="EE862" s="67"/>
      <c r="EF862" s="67"/>
      <c r="EG862" s="67"/>
      <c r="EH862" s="67"/>
      <c r="EI862" s="67"/>
      <c r="EJ862" s="67"/>
    </row>
    <row r="863" spans="125:140" ht="13.5" x14ac:dyDescent="0.25">
      <c r="DU863" s="67"/>
      <c r="DV863" s="67"/>
      <c r="DW863" s="67"/>
      <c r="DX863" s="67"/>
      <c r="DY863" s="67"/>
      <c r="DZ863" s="67"/>
      <c r="EA863" s="67"/>
      <c r="EB863" s="67"/>
      <c r="EC863" s="67"/>
      <c r="ED863" s="67"/>
      <c r="EE863" s="67"/>
      <c r="EF863" s="67"/>
      <c r="EG863" s="67"/>
      <c r="EH863" s="67"/>
      <c r="EI863" s="67"/>
      <c r="EJ863" s="67"/>
    </row>
    <row r="864" spans="125:140" ht="13.5" x14ac:dyDescent="0.25">
      <c r="DU864" s="67"/>
      <c r="DV864" s="67"/>
      <c r="DW864" s="67"/>
      <c r="DX864" s="67"/>
      <c r="DY864" s="67"/>
      <c r="DZ864" s="67"/>
      <c r="EA864" s="67"/>
      <c r="EB864" s="67"/>
      <c r="EC864" s="67"/>
      <c r="ED864" s="67"/>
      <c r="EE864" s="67"/>
      <c r="EF864" s="67"/>
      <c r="EG864" s="67"/>
      <c r="EH864" s="67"/>
      <c r="EI864" s="67"/>
      <c r="EJ864" s="67"/>
    </row>
    <row r="865" spans="125:140" ht="13.5" x14ac:dyDescent="0.25">
      <c r="DU865" s="67"/>
      <c r="DV865" s="67"/>
      <c r="DW865" s="67"/>
      <c r="DX865" s="67"/>
      <c r="DY865" s="67"/>
      <c r="DZ865" s="67"/>
      <c r="EA865" s="67"/>
      <c r="EB865" s="67"/>
      <c r="EC865" s="67"/>
      <c r="ED865" s="67"/>
      <c r="EE865" s="67"/>
      <c r="EF865" s="67"/>
      <c r="EG865" s="67"/>
      <c r="EH865" s="67"/>
      <c r="EI865" s="67"/>
      <c r="EJ865" s="67"/>
    </row>
    <row r="866" spans="125:140" ht="13.5" x14ac:dyDescent="0.25">
      <c r="DU866" s="67"/>
      <c r="DV866" s="67"/>
      <c r="DW866" s="67"/>
      <c r="DX866" s="67"/>
      <c r="DY866" s="67"/>
      <c r="DZ866" s="67"/>
      <c r="EA866" s="67"/>
      <c r="EB866" s="67"/>
      <c r="EC866" s="67"/>
      <c r="ED866" s="67"/>
      <c r="EE866" s="67"/>
      <c r="EF866" s="67"/>
      <c r="EG866" s="67"/>
      <c r="EH866" s="67"/>
      <c r="EI866" s="67"/>
      <c r="EJ866" s="67"/>
    </row>
    <row r="867" spans="125:140" ht="13.5" x14ac:dyDescent="0.25">
      <c r="DU867" s="67"/>
      <c r="DV867" s="67"/>
      <c r="DW867" s="67"/>
      <c r="DX867" s="67"/>
      <c r="DY867" s="67"/>
      <c r="DZ867" s="67"/>
      <c r="EA867" s="67"/>
      <c r="EB867" s="67"/>
      <c r="EC867" s="67"/>
      <c r="ED867" s="67"/>
      <c r="EE867" s="67"/>
      <c r="EF867" s="67"/>
      <c r="EG867" s="67"/>
      <c r="EH867" s="67"/>
      <c r="EI867" s="67"/>
      <c r="EJ867" s="67"/>
    </row>
    <row r="868" spans="125:140" ht="13.5" x14ac:dyDescent="0.25">
      <c r="DU868" s="67"/>
      <c r="DV868" s="67"/>
      <c r="DW868" s="67"/>
      <c r="DX868" s="67"/>
      <c r="DY868" s="67"/>
      <c r="DZ868" s="67"/>
      <c r="EA868" s="67"/>
      <c r="EB868" s="67"/>
      <c r="EC868" s="67"/>
      <c r="ED868" s="67"/>
      <c r="EE868" s="67"/>
      <c r="EF868" s="67"/>
      <c r="EG868" s="67"/>
      <c r="EH868" s="67"/>
      <c r="EI868" s="67"/>
      <c r="EJ868" s="67"/>
    </row>
    <row r="869" spans="125:140" ht="13.5" x14ac:dyDescent="0.25">
      <c r="DU869" s="67"/>
      <c r="DV869" s="67"/>
      <c r="DW869" s="67"/>
      <c r="DX869" s="67"/>
      <c r="DY869" s="67"/>
      <c r="DZ869" s="67"/>
      <c r="EA869" s="67"/>
      <c r="EB869" s="67"/>
      <c r="EC869" s="67"/>
      <c r="ED869" s="67"/>
      <c r="EE869" s="67"/>
      <c r="EF869" s="67"/>
      <c r="EG869" s="67"/>
      <c r="EH869" s="67"/>
      <c r="EI869" s="67"/>
      <c r="EJ869" s="67"/>
    </row>
    <row r="870" spans="125:140" ht="13.5" x14ac:dyDescent="0.25">
      <c r="DU870" s="67"/>
      <c r="DV870" s="67"/>
      <c r="DW870" s="67"/>
      <c r="DX870" s="67"/>
      <c r="DY870" s="67"/>
      <c r="DZ870" s="67"/>
      <c r="EA870" s="67"/>
      <c r="EB870" s="67"/>
      <c r="EC870" s="67"/>
      <c r="ED870" s="67"/>
      <c r="EE870" s="67"/>
      <c r="EF870" s="67"/>
      <c r="EG870" s="67"/>
      <c r="EH870" s="67"/>
      <c r="EI870" s="67"/>
      <c r="EJ870" s="67"/>
    </row>
    <row r="871" spans="125:140" ht="13.5" x14ac:dyDescent="0.25">
      <c r="DU871" s="67"/>
      <c r="DV871" s="67"/>
      <c r="DW871" s="67"/>
      <c r="DX871" s="67"/>
      <c r="DY871" s="67"/>
      <c r="DZ871" s="67"/>
      <c r="EA871" s="67"/>
      <c r="EB871" s="67"/>
      <c r="EC871" s="67"/>
      <c r="ED871" s="67"/>
      <c r="EE871" s="67"/>
      <c r="EF871" s="67"/>
      <c r="EG871" s="67"/>
      <c r="EH871" s="67"/>
      <c r="EI871" s="67"/>
      <c r="EJ871" s="67"/>
    </row>
    <row r="872" spans="125:140" ht="13.5" x14ac:dyDescent="0.25">
      <c r="DU872" s="67"/>
      <c r="DV872" s="67"/>
      <c r="DW872" s="67"/>
      <c r="DX872" s="67"/>
      <c r="DY872" s="67"/>
      <c r="DZ872" s="67"/>
      <c r="EA872" s="67"/>
      <c r="EB872" s="67"/>
      <c r="EC872" s="67"/>
      <c r="ED872" s="67"/>
      <c r="EE872" s="67"/>
      <c r="EF872" s="67"/>
      <c r="EG872" s="67"/>
      <c r="EH872" s="67"/>
      <c r="EI872" s="67"/>
      <c r="EJ872" s="67"/>
    </row>
    <row r="873" spans="125:140" ht="13.5" x14ac:dyDescent="0.25">
      <c r="DU873" s="67"/>
      <c r="DV873" s="67"/>
      <c r="DW873" s="67"/>
      <c r="DX873" s="67"/>
      <c r="DY873" s="67"/>
      <c r="DZ873" s="67"/>
      <c r="EA873" s="67"/>
      <c r="EB873" s="67"/>
      <c r="EC873" s="67"/>
      <c r="ED873" s="67"/>
      <c r="EE873" s="67"/>
      <c r="EF873" s="67"/>
      <c r="EG873" s="67"/>
      <c r="EH873" s="67"/>
      <c r="EI873" s="67"/>
      <c r="EJ873" s="67"/>
    </row>
    <row r="874" spans="125:140" ht="13.5" x14ac:dyDescent="0.25">
      <c r="DU874" s="67"/>
      <c r="DV874" s="67"/>
      <c r="DW874" s="67"/>
      <c r="DX874" s="67"/>
      <c r="DY874" s="67"/>
      <c r="DZ874" s="67"/>
      <c r="EA874" s="67"/>
      <c r="EB874" s="67"/>
      <c r="EC874" s="67"/>
      <c r="ED874" s="67"/>
      <c r="EE874" s="67"/>
      <c r="EF874" s="67"/>
      <c r="EG874" s="67"/>
      <c r="EH874" s="67"/>
      <c r="EI874" s="67"/>
      <c r="EJ874" s="67"/>
    </row>
    <row r="875" spans="125:140" ht="13.5" x14ac:dyDescent="0.25">
      <c r="DU875" s="67"/>
      <c r="DV875" s="67"/>
      <c r="DW875" s="67"/>
      <c r="DX875" s="67"/>
      <c r="DY875" s="67"/>
      <c r="DZ875" s="67"/>
      <c r="EA875" s="67"/>
      <c r="EB875" s="67"/>
      <c r="EC875" s="67"/>
      <c r="ED875" s="67"/>
      <c r="EE875" s="67"/>
      <c r="EF875" s="67"/>
      <c r="EG875" s="67"/>
      <c r="EH875" s="67"/>
      <c r="EI875" s="67"/>
      <c r="EJ875" s="67"/>
    </row>
    <row r="876" spans="125:140" ht="13.5" x14ac:dyDescent="0.25">
      <c r="DU876" s="67"/>
      <c r="DV876" s="67"/>
      <c r="DW876" s="67"/>
      <c r="DX876" s="67"/>
      <c r="DY876" s="67"/>
      <c r="DZ876" s="67"/>
      <c r="EA876" s="67"/>
      <c r="EB876" s="67"/>
      <c r="EC876" s="67"/>
      <c r="ED876" s="67"/>
      <c r="EE876" s="67"/>
      <c r="EF876" s="67"/>
      <c r="EG876" s="67"/>
      <c r="EH876" s="67"/>
      <c r="EI876" s="67"/>
      <c r="EJ876" s="67"/>
    </row>
    <row r="877" spans="125:140" ht="13.5" x14ac:dyDescent="0.25">
      <c r="DU877" s="67"/>
      <c r="DV877" s="67"/>
      <c r="DW877" s="67"/>
      <c r="DX877" s="67"/>
      <c r="DY877" s="67"/>
      <c r="DZ877" s="67"/>
      <c r="EA877" s="67"/>
      <c r="EB877" s="67"/>
      <c r="EC877" s="67"/>
      <c r="ED877" s="67"/>
      <c r="EE877" s="67"/>
      <c r="EF877" s="67"/>
      <c r="EG877" s="67"/>
      <c r="EH877" s="67"/>
      <c r="EI877" s="67"/>
      <c r="EJ877" s="67"/>
    </row>
    <row r="878" spans="125:140" ht="13.5" x14ac:dyDescent="0.25">
      <c r="DU878" s="67"/>
      <c r="DV878" s="67"/>
      <c r="DW878" s="67"/>
      <c r="DX878" s="67"/>
      <c r="DY878" s="67"/>
      <c r="DZ878" s="67"/>
      <c r="EA878" s="67"/>
      <c r="EB878" s="67"/>
      <c r="EC878" s="67"/>
      <c r="ED878" s="67"/>
      <c r="EE878" s="67"/>
      <c r="EF878" s="67"/>
      <c r="EG878" s="67"/>
      <c r="EH878" s="67"/>
      <c r="EI878" s="67"/>
      <c r="EJ878" s="67"/>
    </row>
    <row r="879" spans="125:140" ht="13.5" x14ac:dyDescent="0.25">
      <c r="DU879" s="67"/>
      <c r="DV879" s="67"/>
      <c r="DW879" s="67"/>
      <c r="DX879" s="67"/>
      <c r="DY879" s="67"/>
      <c r="DZ879" s="67"/>
      <c r="EA879" s="67"/>
      <c r="EB879" s="67"/>
      <c r="EC879" s="67"/>
      <c r="ED879" s="67"/>
      <c r="EE879" s="67"/>
      <c r="EF879" s="67"/>
      <c r="EG879" s="67"/>
      <c r="EH879" s="67"/>
      <c r="EI879" s="67"/>
      <c r="EJ879" s="67"/>
    </row>
    <row r="880" spans="125:140" ht="13.5" x14ac:dyDescent="0.25">
      <c r="DU880" s="67"/>
      <c r="DV880" s="67"/>
      <c r="DW880" s="67"/>
      <c r="DX880" s="67"/>
      <c r="DY880" s="67"/>
      <c r="DZ880" s="67"/>
      <c r="EA880" s="67"/>
      <c r="EB880" s="67"/>
      <c r="EC880" s="67"/>
      <c r="ED880" s="67"/>
      <c r="EE880" s="67"/>
      <c r="EF880" s="67"/>
      <c r="EG880" s="67"/>
      <c r="EH880" s="67"/>
      <c r="EI880" s="67"/>
      <c r="EJ880" s="67"/>
    </row>
    <row r="881" spans="125:140" ht="13.5" x14ac:dyDescent="0.25">
      <c r="DU881" s="67"/>
      <c r="DV881" s="67"/>
      <c r="DW881" s="67"/>
      <c r="DX881" s="67"/>
      <c r="DY881" s="67"/>
      <c r="DZ881" s="67"/>
      <c r="EA881" s="67"/>
      <c r="EB881" s="67"/>
      <c r="EC881" s="67"/>
      <c r="ED881" s="67"/>
      <c r="EE881" s="67"/>
      <c r="EF881" s="67"/>
      <c r="EG881" s="67"/>
      <c r="EH881" s="67"/>
      <c r="EI881" s="67"/>
      <c r="EJ881" s="67"/>
    </row>
    <row r="882" spans="125:140" ht="13.5" x14ac:dyDescent="0.25">
      <c r="DU882" s="67"/>
      <c r="DV882" s="67"/>
      <c r="DW882" s="67"/>
      <c r="DX882" s="67"/>
      <c r="DY882" s="67"/>
      <c r="DZ882" s="67"/>
      <c r="EA882" s="67"/>
      <c r="EB882" s="67"/>
      <c r="EC882" s="67"/>
      <c r="ED882" s="67"/>
      <c r="EE882" s="67"/>
      <c r="EF882" s="67"/>
      <c r="EG882" s="67"/>
      <c r="EH882" s="67"/>
      <c r="EI882" s="67"/>
      <c r="EJ882" s="67"/>
    </row>
    <row r="883" spans="125:140" ht="13.5" x14ac:dyDescent="0.25">
      <c r="DU883" s="67"/>
      <c r="DV883" s="67"/>
      <c r="DW883" s="67"/>
      <c r="DX883" s="67"/>
      <c r="DY883" s="67"/>
      <c r="DZ883" s="67"/>
      <c r="EA883" s="67"/>
      <c r="EB883" s="67"/>
      <c r="EC883" s="67"/>
      <c r="ED883" s="67"/>
      <c r="EE883" s="67"/>
      <c r="EF883" s="67"/>
      <c r="EG883" s="67"/>
      <c r="EH883" s="67"/>
      <c r="EI883" s="67"/>
      <c r="EJ883" s="67"/>
    </row>
    <row r="884" spans="125:140" ht="13.5" x14ac:dyDescent="0.25">
      <c r="DU884" s="67"/>
      <c r="DV884" s="67"/>
      <c r="DW884" s="67"/>
      <c r="DX884" s="67"/>
      <c r="DY884" s="67"/>
      <c r="DZ884" s="67"/>
      <c r="EA884" s="67"/>
      <c r="EB884" s="67"/>
      <c r="EC884" s="67"/>
      <c r="ED884" s="67"/>
      <c r="EE884" s="67"/>
      <c r="EF884" s="67"/>
      <c r="EG884" s="67"/>
      <c r="EH884" s="67"/>
      <c r="EI884" s="67"/>
      <c r="EJ884" s="67"/>
    </row>
    <row r="885" spans="125:140" ht="13.5" x14ac:dyDescent="0.25">
      <c r="DU885" s="67"/>
      <c r="DV885" s="67"/>
      <c r="DW885" s="67"/>
      <c r="DX885" s="67"/>
      <c r="DY885" s="67"/>
      <c r="DZ885" s="67"/>
      <c r="EA885" s="67"/>
      <c r="EB885" s="67"/>
      <c r="EC885" s="67"/>
      <c r="ED885" s="67"/>
      <c r="EE885" s="67"/>
      <c r="EF885" s="67"/>
      <c r="EG885" s="67"/>
      <c r="EH885" s="67"/>
      <c r="EI885" s="67"/>
      <c r="EJ885" s="67"/>
    </row>
    <row r="886" spans="125:140" ht="13.5" x14ac:dyDescent="0.25">
      <c r="DU886" s="67"/>
      <c r="DV886" s="67"/>
      <c r="DW886" s="67"/>
      <c r="DX886" s="67"/>
      <c r="DY886" s="67"/>
      <c r="DZ886" s="67"/>
      <c r="EA886" s="67"/>
      <c r="EB886" s="67"/>
      <c r="EC886" s="67"/>
      <c r="ED886" s="67"/>
      <c r="EE886" s="67"/>
      <c r="EF886" s="67"/>
      <c r="EG886" s="67"/>
      <c r="EH886" s="67"/>
      <c r="EI886" s="67"/>
      <c r="EJ886" s="67"/>
    </row>
    <row r="887" spans="125:140" ht="13.5" x14ac:dyDescent="0.25">
      <c r="DU887" s="67"/>
      <c r="DV887" s="67"/>
      <c r="DW887" s="67"/>
      <c r="DX887" s="67"/>
      <c r="DY887" s="67"/>
      <c r="DZ887" s="67"/>
      <c r="EA887" s="67"/>
      <c r="EB887" s="67"/>
      <c r="EC887" s="67"/>
      <c r="ED887" s="67"/>
      <c r="EE887" s="67"/>
      <c r="EF887" s="67"/>
      <c r="EG887" s="67"/>
      <c r="EH887" s="67"/>
      <c r="EI887" s="67"/>
      <c r="EJ887" s="67"/>
    </row>
    <row r="888" spans="125:140" ht="13.5" x14ac:dyDescent="0.25">
      <c r="DU888" s="67"/>
      <c r="DV888" s="67"/>
      <c r="DW888" s="67"/>
      <c r="DX888" s="67"/>
      <c r="DY888" s="67"/>
      <c r="DZ888" s="67"/>
      <c r="EA888" s="67"/>
      <c r="EB888" s="67"/>
      <c r="EC888" s="67"/>
      <c r="ED888" s="67"/>
      <c r="EE888" s="67"/>
      <c r="EF888" s="67"/>
      <c r="EG888" s="67"/>
      <c r="EH888" s="67"/>
      <c r="EI888" s="67"/>
      <c r="EJ888" s="67"/>
    </row>
    <row r="889" spans="125:140" ht="13.5" x14ac:dyDescent="0.25">
      <c r="DU889" s="67"/>
      <c r="DV889" s="67"/>
      <c r="DW889" s="67"/>
      <c r="DX889" s="67"/>
      <c r="DY889" s="67"/>
      <c r="DZ889" s="67"/>
      <c r="EA889" s="67"/>
      <c r="EB889" s="67"/>
      <c r="EC889" s="67"/>
      <c r="ED889" s="67"/>
      <c r="EE889" s="67"/>
      <c r="EF889" s="67"/>
      <c r="EG889" s="67"/>
      <c r="EH889" s="67"/>
      <c r="EI889" s="67"/>
      <c r="EJ889" s="67"/>
    </row>
    <row r="890" spans="125:140" ht="13.5" x14ac:dyDescent="0.25">
      <c r="DU890" s="67"/>
      <c r="DV890" s="67"/>
      <c r="DW890" s="67"/>
      <c r="DX890" s="67"/>
      <c r="DY890" s="67"/>
      <c r="DZ890" s="67"/>
      <c r="EA890" s="67"/>
      <c r="EB890" s="67"/>
      <c r="EC890" s="67"/>
      <c r="ED890" s="67"/>
      <c r="EE890" s="67"/>
      <c r="EF890" s="67"/>
      <c r="EG890" s="67"/>
      <c r="EH890" s="67"/>
      <c r="EI890" s="67"/>
      <c r="EJ890" s="67"/>
    </row>
    <row r="891" spans="125:140" ht="13.5" x14ac:dyDescent="0.25">
      <c r="DU891" s="67"/>
      <c r="DV891" s="67"/>
      <c r="DW891" s="67"/>
      <c r="DX891" s="67"/>
      <c r="DY891" s="67"/>
      <c r="DZ891" s="67"/>
      <c r="EA891" s="67"/>
      <c r="EB891" s="67"/>
      <c r="EC891" s="67"/>
      <c r="ED891" s="67"/>
      <c r="EE891" s="67"/>
      <c r="EF891" s="67"/>
      <c r="EG891" s="67"/>
      <c r="EH891" s="67"/>
      <c r="EI891" s="67"/>
      <c r="EJ891" s="67"/>
    </row>
    <row r="892" spans="125:140" ht="13.5" x14ac:dyDescent="0.25">
      <c r="DU892" s="67"/>
      <c r="DV892" s="67"/>
      <c r="DW892" s="67"/>
      <c r="DX892" s="67"/>
      <c r="DY892" s="67"/>
      <c r="DZ892" s="67"/>
      <c r="EA892" s="67"/>
      <c r="EB892" s="67"/>
      <c r="EC892" s="67"/>
      <c r="ED892" s="67"/>
      <c r="EE892" s="67"/>
      <c r="EF892" s="67"/>
      <c r="EG892" s="67"/>
      <c r="EH892" s="67"/>
      <c r="EI892" s="67"/>
      <c r="EJ892" s="67"/>
    </row>
    <row r="893" spans="125:140" ht="13.5" x14ac:dyDescent="0.25">
      <c r="DU893" s="67"/>
      <c r="DV893" s="67"/>
      <c r="DW893" s="67"/>
      <c r="DX893" s="67"/>
      <c r="DY893" s="67"/>
      <c r="DZ893" s="67"/>
      <c r="EA893" s="67"/>
      <c r="EB893" s="67"/>
      <c r="EC893" s="67"/>
      <c r="ED893" s="67"/>
      <c r="EE893" s="67"/>
      <c r="EF893" s="67"/>
      <c r="EG893" s="67"/>
      <c r="EH893" s="67"/>
      <c r="EI893" s="67"/>
      <c r="EJ893" s="67"/>
    </row>
    <row r="894" spans="125:140" ht="13.5" x14ac:dyDescent="0.25">
      <c r="DU894" s="67"/>
      <c r="DV894" s="67"/>
      <c r="DW894" s="67"/>
      <c r="DX894" s="67"/>
      <c r="DY894" s="67"/>
      <c r="DZ894" s="67"/>
      <c r="EA894" s="67"/>
      <c r="EB894" s="67"/>
      <c r="EC894" s="67"/>
      <c r="ED894" s="67"/>
      <c r="EE894" s="67"/>
      <c r="EF894" s="67"/>
      <c r="EG894" s="67"/>
      <c r="EH894" s="67"/>
      <c r="EI894" s="67"/>
      <c r="EJ894" s="67"/>
    </row>
    <row r="895" spans="125:140" ht="13.5" x14ac:dyDescent="0.25">
      <c r="DU895" s="67"/>
      <c r="DV895" s="67"/>
      <c r="DW895" s="67"/>
      <c r="DX895" s="67"/>
      <c r="DY895" s="67"/>
      <c r="DZ895" s="67"/>
      <c r="EA895" s="67"/>
      <c r="EB895" s="67"/>
      <c r="EC895" s="67"/>
      <c r="ED895" s="67"/>
      <c r="EE895" s="67"/>
      <c r="EF895" s="67"/>
      <c r="EG895" s="67"/>
      <c r="EH895" s="67"/>
      <c r="EI895" s="67"/>
      <c r="EJ895" s="67"/>
    </row>
    <row r="896" spans="125:140" ht="13.5" x14ac:dyDescent="0.25">
      <c r="DU896" s="67"/>
      <c r="DV896" s="67"/>
      <c r="DW896" s="67"/>
      <c r="DX896" s="67"/>
      <c r="DY896" s="67"/>
      <c r="DZ896" s="67"/>
      <c r="EA896" s="67"/>
      <c r="EB896" s="67"/>
      <c r="EC896" s="67"/>
      <c r="ED896" s="67"/>
      <c r="EE896" s="67"/>
      <c r="EF896" s="67"/>
      <c r="EG896" s="67"/>
      <c r="EH896" s="67"/>
      <c r="EI896" s="67"/>
      <c r="EJ896" s="67"/>
    </row>
    <row r="897" spans="125:140" ht="13.5" x14ac:dyDescent="0.25">
      <c r="DU897" s="67"/>
      <c r="DV897" s="67"/>
      <c r="DW897" s="67"/>
      <c r="DX897" s="67"/>
      <c r="DY897" s="67"/>
      <c r="DZ897" s="67"/>
      <c r="EA897" s="67"/>
      <c r="EB897" s="67"/>
      <c r="EC897" s="67"/>
      <c r="ED897" s="67"/>
      <c r="EE897" s="67"/>
      <c r="EF897" s="67"/>
      <c r="EG897" s="67"/>
      <c r="EH897" s="67"/>
      <c r="EI897" s="67"/>
      <c r="EJ897" s="67"/>
    </row>
    <row r="898" spans="125:140" ht="13.5" x14ac:dyDescent="0.25">
      <c r="DU898" s="67"/>
      <c r="DV898" s="67"/>
      <c r="DW898" s="67"/>
      <c r="DX898" s="67"/>
      <c r="DY898" s="67"/>
      <c r="DZ898" s="67"/>
      <c r="EA898" s="67"/>
      <c r="EB898" s="67"/>
      <c r="EC898" s="67"/>
      <c r="ED898" s="67"/>
      <c r="EE898" s="67"/>
      <c r="EF898" s="67"/>
      <c r="EG898" s="67"/>
      <c r="EH898" s="67"/>
      <c r="EI898" s="67"/>
      <c r="EJ898" s="67"/>
    </row>
    <row r="899" spans="125:140" ht="13.5" x14ac:dyDescent="0.25">
      <c r="DU899" s="67"/>
      <c r="DV899" s="67"/>
      <c r="DW899" s="67"/>
      <c r="DX899" s="67"/>
      <c r="DY899" s="67"/>
      <c r="DZ899" s="67"/>
      <c r="EA899" s="67"/>
      <c r="EB899" s="67"/>
      <c r="EC899" s="67"/>
      <c r="ED899" s="67"/>
      <c r="EE899" s="67"/>
      <c r="EF899" s="67"/>
      <c r="EG899" s="67"/>
      <c r="EH899" s="67"/>
      <c r="EI899" s="67"/>
      <c r="EJ899" s="67"/>
    </row>
    <row r="900" spans="125:140" ht="13.5" x14ac:dyDescent="0.25">
      <c r="DU900" s="67"/>
      <c r="DV900" s="67"/>
      <c r="DW900" s="67"/>
      <c r="DX900" s="67"/>
      <c r="DY900" s="67"/>
      <c r="DZ900" s="67"/>
      <c r="EA900" s="67"/>
      <c r="EB900" s="67"/>
      <c r="EC900" s="67"/>
      <c r="ED900" s="67"/>
      <c r="EE900" s="67"/>
      <c r="EF900" s="67"/>
      <c r="EG900" s="67"/>
      <c r="EH900" s="67"/>
      <c r="EI900" s="67"/>
      <c r="EJ900" s="67"/>
    </row>
    <row r="901" spans="125:140" ht="13.5" x14ac:dyDescent="0.25">
      <c r="DU901" s="67"/>
      <c r="DV901" s="67"/>
      <c r="DW901" s="67"/>
      <c r="DX901" s="67"/>
      <c r="DY901" s="67"/>
      <c r="DZ901" s="67"/>
      <c r="EA901" s="67"/>
      <c r="EB901" s="67"/>
      <c r="EC901" s="67"/>
      <c r="ED901" s="67"/>
      <c r="EE901" s="67"/>
      <c r="EF901" s="67"/>
      <c r="EG901" s="67"/>
      <c r="EH901" s="67"/>
      <c r="EI901" s="67"/>
      <c r="EJ901" s="67"/>
    </row>
    <row r="902" spans="125:140" ht="13.5" x14ac:dyDescent="0.25">
      <c r="DU902" s="67"/>
      <c r="DV902" s="67"/>
      <c r="DW902" s="67"/>
      <c r="DX902" s="67"/>
      <c r="DY902" s="67"/>
      <c r="DZ902" s="67"/>
      <c r="EA902" s="67"/>
      <c r="EB902" s="67"/>
      <c r="EC902" s="67"/>
      <c r="ED902" s="67"/>
      <c r="EE902" s="67"/>
      <c r="EF902" s="67"/>
      <c r="EG902" s="67"/>
      <c r="EH902" s="67"/>
      <c r="EI902" s="67"/>
      <c r="EJ902" s="67"/>
    </row>
    <row r="903" spans="125:140" ht="13.5" x14ac:dyDescent="0.25">
      <c r="DU903" s="67"/>
      <c r="DV903" s="67"/>
      <c r="DW903" s="67"/>
      <c r="DX903" s="67"/>
      <c r="DY903" s="67"/>
      <c r="DZ903" s="67"/>
      <c r="EA903" s="67"/>
      <c r="EB903" s="67"/>
      <c r="EC903" s="67"/>
      <c r="ED903" s="67"/>
      <c r="EE903" s="67"/>
      <c r="EF903" s="67"/>
      <c r="EG903" s="67"/>
      <c r="EH903" s="67"/>
      <c r="EI903" s="67"/>
      <c r="EJ903" s="67"/>
    </row>
    <row r="904" spans="125:140" ht="13.5" x14ac:dyDescent="0.25">
      <c r="DU904" s="67"/>
      <c r="DV904" s="67"/>
      <c r="DW904" s="67"/>
      <c r="DX904" s="67"/>
      <c r="DY904" s="67"/>
      <c r="DZ904" s="67"/>
      <c r="EA904" s="67"/>
      <c r="EB904" s="67"/>
      <c r="EC904" s="67"/>
      <c r="ED904" s="67"/>
      <c r="EE904" s="67"/>
      <c r="EF904" s="67"/>
      <c r="EG904" s="67"/>
      <c r="EH904" s="67"/>
      <c r="EI904" s="67"/>
      <c r="EJ904" s="67"/>
    </row>
    <row r="905" spans="125:140" ht="13.5" x14ac:dyDescent="0.25">
      <c r="DU905" s="67"/>
      <c r="DV905" s="67"/>
      <c r="DW905" s="67"/>
      <c r="DX905" s="67"/>
      <c r="DY905" s="67"/>
      <c r="DZ905" s="67"/>
      <c r="EA905" s="67"/>
      <c r="EB905" s="67"/>
      <c r="EC905" s="67"/>
      <c r="ED905" s="67"/>
      <c r="EE905" s="67"/>
      <c r="EF905" s="67"/>
      <c r="EG905" s="67"/>
      <c r="EH905" s="67"/>
      <c r="EI905" s="67"/>
      <c r="EJ905" s="67"/>
    </row>
    <row r="906" spans="125:140" ht="13.5" x14ac:dyDescent="0.25">
      <c r="DU906" s="67"/>
      <c r="DV906" s="67"/>
      <c r="DW906" s="67"/>
      <c r="DX906" s="67"/>
      <c r="DY906" s="67"/>
      <c r="DZ906" s="67"/>
      <c r="EA906" s="67"/>
      <c r="EB906" s="67"/>
      <c r="EC906" s="67"/>
      <c r="ED906" s="67"/>
      <c r="EE906" s="67"/>
      <c r="EF906" s="67"/>
      <c r="EG906" s="67"/>
      <c r="EH906" s="67"/>
      <c r="EI906" s="67"/>
      <c r="EJ906" s="67"/>
    </row>
    <row r="907" spans="125:140" ht="13.5" x14ac:dyDescent="0.25">
      <c r="DU907" s="67"/>
      <c r="DV907" s="67"/>
      <c r="DW907" s="67"/>
      <c r="DX907" s="67"/>
      <c r="DY907" s="67"/>
      <c r="DZ907" s="67"/>
      <c r="EA907" s="67"/>
      <c r="EB907" s="67"/>
      <c r="EC907" s="67"/>
      <c r="ED907" s="67"/>
      <c r="EE907" s="67"/>
      <c r="EF907" s="67"/>
      <c r="EG907" s="67"/>
      <c r="EH907" s="67"/>
      <c r="EI907" s="67"/>
      <c r="EJ907" s="67"/>
    </row>
    <row r="908" spans="125:140" ht="13.5" x14ac:dyDescent="0.25">
      <c r="DU908" s="67"/>
      <c r="DV908" s="67"/>
      <c r="DW908" s="67"/>
      <c r="DX908" s="67"/>
      <c r="DY908" s="67"/>
      <c r="DZ908" s="67"/>
      <c r="EA908" s="67"/>
      <c r="EB908" s="67"/>
      <c r="EC908" s="67"/>
      <c r="ED908" s="67"/>
      <c r="EE908" s="67"/>
      <c r="EF908" s="67"/>
      <c r="EG908" s="67"/>
      <c r="EH908" s="67"/>
      <c r="EI908" s="67"/>
      <c r="EJ908" s="67"/>
    </row>
    <row r="909" spans="125:140" ht="13.5" x14ac:dyDescent="0.25">
      <c r="DU909" s="67"/>
      <c r="DV909" s="67"/>
      <c r="DW909" s="67"/>
      <c r="DX909" s="67"/>
      <c r="DY909" s="67"/>
      <c r="DZ909" s="67"/>
      <c r="EA909" s="67"/>
      <c r="EB909" s="67"/>
      <c r="EC909" s="67"/>
      <c r="ED909" s="67"/>
      <c r="EE909" s="67"/>
      <c r="EF909" s="67"/>
      <c r="EG909" s="67"/>
      <c r="EH909" s="67"/>
      <c r="EI909" s="67"/>
      <c r="EJ909" s="67"/>
    </row>
    <row r="910" spans="125:140" ht="13.5" x14ac:dyDescent="0.25">
      <c r="DU910" s="67"/>
      <c r="DV910" s="67"/>
      <c r="DW910" s="67"/>
      <c r="DX910" s="67"/>
      <c r="DY910" s="67"/>
      <c r="DZ910" s="67"/>
      <c r="EA910" s="67"/>
      <c r="EB910" s="67"/>
      <c r="EC910" s="67"/>
      <c r="ED910" s="67"/>
      <c r="EE910" s="67"/>
      <c r="EF910" s="67"/>
      <c r="EG910" s="67"/>
      <c r="EH910" s="67"/>
      <c r="EI910" s="67"/>
      <c r="EJ910" s="67"/>
    </row>
    <row r="911" spans="125:140" ht="13.5" x14ac:dyDescent="0.25">
      <c r="DU911" s="67"/>
      <c r="DV911" s="67"/>
      <c r="DW911" s="67"/>
      <c r="DX911" s="67"/>
      <c r="DY911" s="67"/>
      <c r="DZ911" s="67"/>
      <c r="EA911" s="67"/>
      <c r="EB911" s="67"/>
      <c r="EC911" s="67"/>
      <c r="ED911" s="67"/>
      <c r="EE911" s="67"/>
      <c r="EF911" s="67"/>
      <c r="EG911" s="67"/>
      <c r="EH911" s="67"/>
      <c r="EI911" s="67"/>
      <c r="EJ911" s="67"/>
    </row>
    <row r="912" spans="125:140" ht="13.5" x14ac:dyDescent="0.25">
      <c r="DU912" s="67"/>
      <c r="DV912" s="67"/>
      <c r="DW912" s="67"/>
      <c r="DX912" s="67"/>
      <c r="DY912" s="67"/>
      <c r="DZ912" s="67"/>
      <c r="EA912" s="67"/>
      <c r="EB912" s="67"/>
      <c r="EC912" s="67"/>
      <c r="ED912" s="67"/>
      <c r="EE912" s="67"/>
      <c r="EF912" s="67"/>
      <c r="EG912" s="67"/>
      <c r="EH912" s="67"/>
      <c r="EI912" s="67"/>
      <c r="EJ912" s="67"/>
    </row>
    <row r="913" spans="125:140" ht="13.5" x14ac:dyDescent="0.25">
      <c r="DU913" s="67"/>
      <c r="DV913" s="67"/>
      <c r="DW913" s="67"/>
      <c r="DX913" s="67"/>
      <c r="DY913" s="67"/>
      <c r="DZ913" s="67"/>
      <c r="EA913" s="67"/>
      <c r="EB913" s="67"/>
      <c r="EC913" s="67"/>
      <c r="ED913" s="67"/>
      <c r="EE913" s="67"/>
      <c r="EF913" s="67"/>
      <c r="EG913" s="67"/>
      <c r="EH913" s="67"/>
      <c r="EI913" s="67"/>
      <c r="EJ913" s="67"/>
    </row>
    <row r="914" spans="125:140" ht="13.5" x14ac:dyDescent="0.25">
      <c r="DU914" s="67"/>
      <c r="DV914" s="67"/>
      <c r="DW914" s="67"/>
      <c r="DX914" s="67"/>
      <c r="DY914" s="67"/>
      <c r="DZ914" s="67"/>
      <c r="EA914" s="67"/>
      <c r="EB914" s="67"/>
      <c r="EC914" s="67"/>
      <c r="ED914" s="67"/>
      <c r="EE914" s="67"/>
      <c r="EF914" s="67"/>
      <c r="EG914" s="67"/>
      <c r="EH914" s="67"/>
      <c r="EI914" s="67"/>
      <c r="EJ914" s="67"/>
    </row>
    <row r="915" spans="125:140" ht="13.5" x14ac:dyDescent="0.25">
      <c r="DU915" s="67"/>
      <c r="DV915" s="67"/>
      <c r="DW915" s="67"/>
      <c r="DX915" s="67"/>
      <c r="DY915" s="67"/>
      <c r="DZ915" s="67"/>
      <c r="EA915" s="67"/>
      <c r="EB915" s="67"/>
      <c r="EC915" s="67"/>
      <c r="ED915" s="67"/>
      <c r="EE915" s="67"/>
      <c r="EF915" s="67"/>
      <c r="EG915" s="67"/>
      <c r="EH915" s="67"/>
      <c r="EI915" s="67"/>
      <c r="EJ915" s="67"/>
    </row>
    <row r="916" spans="125:140" ht="13.5" x14ac:dyDescent="0.25">
      <c r="DU916" s="67"/>
      <c r="DV916" s="67"/>
      <c r="DW916" s="67"/>
      <c r="DX916" s="67"/>
      <c r="DY916" s="67"/>
      <c r="DZ916" s="67"/>
      <c r="EA916" s="67"/>
      <c r="EB916" s="67"/>
      <c r="EC916" s="67"/>
      <c r="ED916" s="67"/>
      <c r="EE916" s="67"/>
      <c r="EF916" s="67"/>
      <c r="EG916" s="67"/>
      <c r="EH916" s="67"/>
      <c r="EI916" s="67"/>
      <c r="EJ916" s="67"/>
    </row>
    <row r="917" spans="125:140" ht="13.5" x14ac:dyDescent="0.25">
      <c r="DU917" s="67"/>
      <c r="DV917" s="67"/>
      <c r="DW917" s="67"/>
      <c r="DX917" s="67"/>
      <c r="DY917" s="67"/>
      <c r="DZ917" s="67"/>
      <c r="EA917" s="67"/>
      <c r="EB917" s="67"/>
      <c r="EC917" s="67"/>
      <c r="ED917" s="67"/>
      <c r="EE917" s="67"/>
      <c r="EF917" s="67"/>
      <c r="EG917" s="67"/>
      <c r="EH917" s="67"/>
      <c r="EI917" s="67"/>
      <c r="EJ917" s="67"/>
    </row>
    <row r="918" spans="125:140" ht="13.5" x14ac:dyDescent="0.25">
      <c r="DU918" s="67"/>
      <c r="DV918" s="67"/>
      <c r="DW918" s="67"/>
      <c r="DX918" s="67"/>
      <c r="DY918" s="67"/>
      <c r="DZ918" s="67"/>
      <c r="EA918" s="67"/>
      <c r="EB918" s="67"/>
      <c r="EC918" s="67"/>
      <c r="ED918" s="67"/>
      <c r="EE918" s="67"/>
      <c r="EF918" s="67"/>
      <c r="EG918" s="67"/>
      <c r="EH918" s="67"/>
      <c r="EI918" s="67"/>
      <c r="EJ918" s="67"/>
    </row>
    <row r="919" spans="125:140" ht="13.5" x14ac:dyDescent="0.25">
      <c r="DU919" s="67"/>
      <c r="DV919" s="67"/>
      <c r="DW919" s="67"/>
      <c r="DX919" s="67"/>
      <c r="DY919" s="67"/>
      <c r="DZ919" s="67"/>
      <c r="EA919" s="67"/>
      <c r="EB919" s="67"/>
      <c r="EC919" s="67"/>
      <c r="ED919" s="67"/>
      <c r="EE919" s="67"/>
      <c r="EF919" s="67"/>
      <c r="EG919" s="67"/>
      <c r="EH919" s="67"/>
      <c r="EI919" s="67"/>
      <c r="EJ919" s="67"/>
    </row>
    <row r="920" spans="125:140" ht="13.5" x14ac:dyDescent="0.25">
      <c r="DU920" s="67"/>
      <c r="DV920" s="67"/>
      <c r="DW920" s="67"/>
      <c r="DX920" s="67"/>
      <c r="DY920" s="67"/>
      <c r="DZ920" s="67"/>
      <c r="EA920" s="67"/>
      <c r="EB920" s="67"/>
      <c r="EC920" s="67"/>
      <c r="ED920" s="67"/>
      <c r="EE920" s="67"/>
      <c r="EF920" s="67"/>
      <c r="EG920" s="67"/>
      <c r="EH920" s="67"/>
      <c r="EI920" s="67"/>
      <c r="EJ920" s="67"/>
    </row>
    <row r="921" spans="125:140" ht="13.5" x14ac:dyDescent="0.25">
      <c r="DU921" s="67"/>
      <c r="DV921" s="67"/>
      <c r="DW921" s="67"/>
      <c r="DX921" s="67"/>
      <c r="DY921" s="67"/>
      <c r="DZ921" s="67"/>
      <c r="EA921" s="67"/>
      <c r="EB921" s="67"/>
      <c r="EC921" s="67"/>
      <c r="ED921" s="67"/>
      <c r="EE921" s="67"/>
      <c r="EF921" s="67"/>
      <c r="EG921" s="67"/>
      <c r="EH921" s="67"/>
      <c r="EI921" s="67"/>
      <c r="EJ921" s="67"/>
    </row>
    <row r="922" spans="125:140" ht="13.5" x14ac:dyDescent="0.25">
      <c r="DU922" s="67"/>
      <c r="DV922" s="67"/>
      <c r="DW922" s="67"/>
      <c r="DX922" s="67"/>
      <c r="DY922" s="67"/>
      <c r="DZ922" s="67"/>
      <c r="EA922" s="67"/>
      <c r="EB922" s="67"/>
      <c r="EC922" s="67"/>
      <c r="ED922" s="67"/>
      <c r="EE922" s="67"/>
      <c r="EF922" s="67"/>
      <c r="EG922" s="67"/>
      <c r="EH922" s="67"/>
      <c r="EI922" s="67"/>
      <c r="EJ922" s="67"/>
    </row>
    <row r="923" spans="125:140" ht="13.5" x14ac:dyDescent="0.25">
      <c r="DU923" s="67"/>
      <c r="DV923" s="67"/>
      <c r="DW923" s="67"/>
      <c r="DX923" s="67"/>
      <c r="DY923" s="67"/>
      <c r="DZ923" s="67"/>
      <c r="EA923" s="67"/>
      <c r="EB923" s="67"/>
      <c r="EC923" s="67"/>
      <c r="ED923" s="67"/>
      <c r="EE923" s="67"/>
      <c r="EF923" s="67"/>
      <c r="EG923" s="67"/>
      <c r="EH923" s="67"/>
      <c r="EI923" s="67"/>
      <c r="EJ923" s="67"/>
    </row>
    <row r="924" spans="125:140" ht="13.5" x14ac:dyDescent="0.25">
      <c r="DU924" s="67"/>
      <c r="DV924" s="67"/>
      <c r="DW924" s="67"/>
      <c r="DX924" s="67"/>
      <c r="DY924" s="67"/>
      <c r="DZ924" s="67"/>
      <c r="EA924" s="67"/>
      <c r="EB924" s="67"/>
      <c r="EC924" s="67"/>
      <c r="ED924" s="67"/>
      <c r="EE924" s="67"/>
      <c r="EF924" s="67"/>
      <c r="EG924" s="67"/>
      <c r="EH924" s="67"/>
      <c r="EI924" s="67"/>
      <c r="EJ924" s="67"/>
    </row>
    <row r="925" spans="125:140" ht="13.5" x14ac:dyDescent="0.25">
      <c r="DU925" s="67"/>
      <c r="DV925" s="67"/>
      <c r="DW925" s="67"/>
      <c r="DX925" s="67"/>
      <c r="DY925" s="67"/>
      <c r="DZ925" s="67"/>
      <c r="EA925" s="67"/>
      <c r="EB925" s="67"/>
      <c r="EC925" s="67"/>
      <c r="ED925" s="67"/>
      <c r="EE925" s="67"/>
      <c r="EF925" s="67"/>
      <c r="EG925" s="67"/>
      <c r="EH925" s="67"/>
      <c r="EI925" s="67"/>
      <c r="EJ925" s="67"/>
    </row>
    <row r="926" spans="125:140" ht="13.5" x14ac:dyDescent="0.25">
      <c r="DU926" s="67"/>
      <c r="DV926" s="67"/>
      <c r="DW926" s="67"/>
      <c r="DX926" s="67"/>
      <c r="DY926" s="67"/>
      <c r="DZ926" s="67"/>
      <c r="EA926" s="67"/>
      <c r="EB926" s="67"/>
      <c r="EC926" s="67"/>
      <c r="ED926" s="67"/>
      <c r="EE926" s="67"/>
      <c r="EF926" s="67"/>
      <c r="EG926" s="67"/>
      <c r="EH926" s="67"/>
      <c r="EI926" s="67"/>
      <c r="EJ926" s="67"/>
    </row>
    <row r="927" spans="125:140" ht="13.5" x14ac:dyDescent="0.25">
      <c r="DU927" s="67"/>
      <c r="DV927" s="67"/>
      <c r="DW927" s="67"/>
      <c r="DX927" s="67"/>
      <c r="DY927" s="67"/>
      <c r="DZ927" s="67"/>
      <c r="EA927" s="67"/>
      <c r="EB927" s="67"/>
      <c r="EC927" s="67"/>
      <c r="ED927" s="67"/>
      <c r="EE927" s="67"/>
      <c r="EF927" s="67"/>
      <c r="EG927" s="67"/>
      <c r="EH927" s="67"/>
      <c r="EI927" s="67"/>
      <c r="EJ927" s="67"/>
    </row>
    <row r="928" spans="125:140" ht="13.5" x14ac:dyDescent="0.25">
      <c r="DU928" s="67"/>
      <c r="DV928" s="67"/>
      <c r="DW928" s="67"/>
      <c r="DX928" s="67"/>
      <c r="DY928" s="67"/>
      <c r="DZ928" s="67"/>
      <c r="EA928" s="67"/>
      <c r="EB928" s="67"/>
      <c r="EC928" s="67"/>
      <c r="ED928" s="67"/>
      <c r="EE928" s="67"/>
      <c r="EF928" s="67"/>
      <c r="EG928" s="67"/>
      <c r="EH928" s="67"/>
      <c r="EI928" s="67"/>
      <c r="EJ928" s="67"/>
    </row>
    <row r="929" spans="125:140" ht="13.5" x14ac:dyDescent="0.25">
      <c r="DU929" s="67"/>
      <c r="DV929" s="67"/>
      <c r="DW929" s="67"/>
      <c r="DX929" s="67"/>
      <c r="DY929" s="67"/>
      <c r="DZ929" s="67"/>
      <c r="EA929" s="67"/>
      <c r="EB929" s="67"/>
      <c r="EC929" s="67"/>
      <c r="ED929" s="67"/>
      <c r="EE929" s="67"/>
      <c r="EF929" s="67"/>
      <c r="EG929" s="67"/>
      <c r="EH929" s="67"/>
      <c r="EI929" s="67"/>
      <c r="EJ929" s="67"/>
    </row>
    <row r="930" spans="125:140" ht="13.5" x14ac:dyDescent="0.25">
      <c r="DU930" s="67"/>
      <c r="DV930" s="67"/>
      <c r="DW930" s="67"/>
      <c r="DX930" s="67"/>
      <c r="DY930" s="67"/>
      <c r="DZ930" s="67"/>
      <c r="EA930" s="67"/>
      <c r="EB930" s="67"/>
      <c r="EC930" s="67"/>
      <c r="ED930" s="67"/>
      <c r="EE930" s="67"/>
      <c r="EF930" s="67"/>
      <c r="EG930" s="67"/>
      <c r="EH930" s="67"/>
      <c r="EI930" s="67"/>
      <c r="EJ930" s="67"/>
    </row>
    <row r="931" spans="125:140" ht="13.5" x14ac:dyDescent="0.25">
      <c r="DU931" s="67"/>
      <c r="DV931" s="67"/>
      <c r="DW931" s="67"/>
      <c r="DX931" s="67"/>
      <c r="DY931" s="67"/>
      <c r="DZ931" s="67"/>
      <c r="EA931" s="67"/>
      <c r="EB931" s="67"/>
      <c r="EC931" s="67"/>
      <c r="ED931" s="67"/>
      <c r="EE931" s="67"/>
      <c r="EF931" s="67"/>
      <c r="EG931" s="67"/>
      <c r="EH931" s="67"/>
      <c r="EI931" s="67"/>
      <c r="EJ931" s="67"/>
    </row>
    <row r="932" spans="125:140" ht="13.5" x14ac:dyDescent="0.25">
      <c r="DU932" s="67"/>
      <c r="DV932" s="67"/>
      <c r="DW932" s="67"/>
      <c r="DX932" s="67"/>
      <c r="DY932" s="67"/>
      <c r="DZ932" s="67"/>
      <c r="EA932" s="67"/>
      <c r="EB932" s="67"/>
      <c r="EC932" s="67"/>
      <c r="ED932" s="67"/>
      <c r="EE932" s="67"/>
      <c r="EF932" s="67"/>
      <c r="EG932" s="67"/>
      <c r="EH932" s="67"/>
      <c r="EI932" s="67"/>
      <c r="EJ932" s="67"/>
    </row>
    <row r="933" spans="125:140" ht="13.5" x14ac:dyDescent="0.25">
      <c r="DU933" s="67"/>
      <c r="DV933" s="67"/>
      <c r="DW933" s="67"/>
      <c r="DX933" s="67"/>
      <c r="DY933" s="67"/>
      <c r="DZ933" s="67"/>
      <c r="EA933" s="67"/>
      <c r="EB933" s="67"/>
      <c r="EC933" s="67"/>
      <c r="ED933" s="67"/>
      <c r="EE933" s="67"/>
      <c r="EF933" s="67"/>
      <c r="EG933" s="67"/>
      <c r="EH933" s="67"/>
      <c r="EI933" s="67"/>
      <c r="EJ933" s="67"/>
    </row>
    <row r="934" spans="125:140" ht="13.5" x14ac:dyDescent="0.25">
      <c r="DU934" s="67"/>
      <c r="DV934" s="67"/>
      <c r="DW934" s="67"/>
      <c r="DX934" s="67"/>
      <c r="DY934" s="67"/>
      <c r="DZ934" s="67"/>
      <c r="EA934" s="67"/>
      <c r="EB934" s="67"/>
      <c r="EC934" s="67"/>
      <c r="ED934" s="67"/>
      <c r="EE934" s="67"/>
      <c r="EF934" s="67"/>
      <c r="EG934" s="67"/>
      <c r="EH934" s="67"/>
      <c r="EI934" s="67"/>
      <c r="EJ934" s="67"/>
    </row>
    <row r="935" spans="125:140" ht="13.5" x14ac:dyDescent="0.25">
      <c r="DU935" s="67"/>
      <c r="DV935" s="67"/>
      <c r="DW935" s="67"/>
      <c r="DX935" s="67"/>
      <c r="DY935" s="67"/>
      <c r="DZ935" s="67"/>
      <c r="EA935" s="67"/>
      <c r="EB935" s="67"/>
      <c r="EC935" s="67"/>
      <c r="ED935" s="67"/>
      <c r="EE935" s="67"/>
      <c r="EF935" s="67"/>
      <c r="EG935" s="67"/>
      <c r="EH935" s="67"/>
      <c r="EI935" s="67"/>
      <c r="EJ935" s="67"/>
    </row>
    <row r="936" spans="125:140" ht="13.5" x14ac:dyDescent="0.25">
      <c r="DU936" s="67"/>
      <c r="DV936" s="67"/>
      <c r="DW936" s="67"/>
      <c r="DX936" s="67"/>
      <c r="DY936" s="67"/>
      <c r="DZ936" s="67"/>
      <c r="EA936" s="67"/>
      <c r="EB936" s="67"/>
      <c r="EC936" s="67"/>
      <c r="ED936" s="67"/>
      <c r="EE936" s="67"/>
      <c r="EF936" s="67"/>
      <c r="EG936" s="67"/>
      <c r="EH936" s="67"/>
      <c r="EI936" s="67"/>
      <c r="EJ936" s="67"/>
    </row>
    <row r="937" spans="125:140" ht="13.5" x14ac:dyDescent="0.25">
      <c r="DU937" s="67"/>
      <c r="DV937" s="67"/>
      <c r="DW937" s="67"/>
      <c r="DX937" s="67"/>
      <c r="DY937" s="67"/>
      <c r="DZ937" s="67"/>
      <c r="EA937" s="67"/>
      <c r="EB937" s="67"/>
      <c r="EC937" s="67"/>
      <c r="ED937" s="67"/>
      <c r="EE937" s="67"/>
      <c r="EF937" s="67"/>
      <c r="EG937" s="67"/>
      <c r="EH937" s="67"/>
      <c r="EI937" s="67"/>
      <c r="EJ937" s="67"/>
    </row>
    <row r="938" spans="125:140" ht="13.5" x14ac:dyDescent="0.25">
      <c r="DU938" s="67"/>
      <c r="DV938" s="67"/>
      <c r="DW938" s="67"/>
      <c r="DX938" s="67"/>
      <c r="DY938" s="67"/>
      <c r="DZ938" s="67"/>
      <c r="EA938" s="67"/>
      <c r="EB938" s="67"/>
      <c r="EC938" s="67"/>
      <c r="ED938" s="67"/>
      <c r="EE938" s="67"/>
      <c r="EF938" s="67"/>
      <c r="EG938" s="67"/>
      <c r="EH938" s="67"/>
      <c r="EI938" s="67"/>
      <c r="EJ938" s="67"/>
    </row>
    <row r="939" spans="125:140" ht="13.5" x14ac:dyDescent="0.25">
      <c r="DU939" s="67"/>
      <c r="DV939" s="67"/>
      <c r="DW939" s="67"/>
      <c r="DX939" s="67"/>
      <c r="DY939" s="67"/>
      <c r="DZ939" s="67"/>
      <c r="EA939" s="67"/>
      <c r="EB939" s="67"/>
      <c r="EC939" s="67"/>
      <c r="ED939" s="67"/>
      <c r="EE939" s="67"/>
      <c r="EF939" s="67"/>
      <c r="EG939" s="67"/>
      <c r="EH939" s="67"/>
      <c r="EI939" s="67"/>
      <c r="EJ939" s="67"/>
    </row>
    <row r="940" spans="125:140" ht="13.5" x14ac:dyDescent="0.25">
      <c r="DU940" s="67"/>
      <c r="DV940" s="67"/>
      <c r="DW940" s="67"/>
      <c r="DX940" s="67"/>
      <c r="DY940" s="67"/>
      <c r="DZ940" s="67"/>
      <c r="EA940" s="67"/>
      <c r="EB940" s="67"/>
      <c r="EC940" s="67"/>
      <c r="ED940" s="67"/>
      <c r="EE940" s="67"/>
      <c r="EF940" s="67"/>
      <c r="EG940" s="67"/>
      <c r="EH940" s="67"/>
      <c r="EI940" s="67"/>
      <c r="EJ940" s="67"/>
    </row>
    <row r="941" spans="125:140" ht="13.5" x14ac:dyDescent="0.25">
      <c r="DU941" s="67"/>
      <c r="DV941" s="67"/>
      <c r="DW941" s="67"/>
      <c r="DX941" s="67"/>
      <c r="DY941" s="67"/>
      <c r="DZ941" s="67"/>
      <c r="EA941" s="67"/>
      <c r="EB941" s="67"/>
      <c r="EC941" s="67"/>
      <c r="ED941" s="67"/>
      <c r="EE941" s="67"/>
      <c r="EF941" s="67"/>
      <c r="EG941" s="67"/>
      <c r="EH941" s="67"/>
      <c r="EI941" s="67"/>
      <c r="EJ941" s="67"/>
    </row>
    <row r="942" spans="125:140" ht="13.5" x14ac:dyDescent="0.25">
      <c r="DU942" s="67"/>
      <c r="DV942" s="67"/>
      <c r="DW942" s="67"/>
      <c r="DX942" s="67"/>
      <c r="DY942" s="67"/>
      <c r="DZ942" s="67"/>
      <c r="EA942" s="67"/>
      <c r="EB942" s="67"/>
      <c r="EC942" s="67"/>
      <c r="ED942" s="67"/>
      <c r="EE942" s="67"/>
      <c r="EF942" s="67"/>
      <c r="EG942" s="67"/>
      <c r="EH942" s="67"/>
      <c r="EI942" s="67"/>
      <c r="EJ942" s="67"/>
    </row>
    <row r="943" spans="125:140" ht="13.5" x14ac:dyDescent="0.25">
      <c r="DU943" s="67"/>
      <c r="DV943" s="67"/>
      <c r="DW943" s="67"/>
      <c r="DX943" s="67"/>
      <c r="DY943" s="67"/>
      <c r="DZ943" s="67"/>
      <c r="EA943" s="67"/>
      <c r="EB943" s="67"/>
      <c r="EC943" s="67"/>
      <c r="ED943" s="67"/>
      <c r="EE943" s="67"/>
      <c r="EF943" s="67"/>
      <c r="EG943" s="67"/>
      <c r="EH943" s="67"/>
      <c r="EI943" s="67"/>
      <c r="EJ943" s="67"/>
    </row>
    <row r="944" spans="125:140" ht="13.5" x14ac:dyDescent="0.25">
      <c r="DU944" s="67"/>
      <c r="DV944" s="67"/>
      <c r="DW944" s="67"/>
      <c r="DX944" s="67"/>
      <c r="DY944" s="67"/>
      <c r="DZ944" s="67"/>
      <c r="EA944" s="67"/>
      <c r="EB944" s="67"/>
      <c r="EC944" s="67"/>
      <c r="ED944" s="67"/>
      <c r="EE944" s="67"/>
      <c r="EF944" s="67"/>
      <c r="EG944" s="67"/>
      <c r="EH944" s="67"/>
      <c r="EI944" s="67"/>
      <c r="EJ944" s="67"/>
    </row>
    <row r="945" spans="125:140" ht="13.5" x14ac:dyDescent="0.25">
      <c r="DU945" s="67"/>
      <c r="DV945" s="67"/>
      <c r="DW945" s="67"/>
      <c r="DX945" s="67"/>
      <c r="DY945" s="67"/>
      <c r="DZ945" s="67"/>
      <c r="EA945" s="67"/>
      <c r="EB945" s="67"/>
      <c r="EC945" s="67"/>
      <c r="ED945" s="67"/>
      <c r="EE945" s="67"/>
      <c r="EF945" s="67"/>
      <c r="EG945" s="67"/>
      <c r="EH945" s="67"/>
      <c r="EI945" s="67"/>
      <c r="EJ945" s="67"/>
    </row>
    <row r="946" spans="125:140" ht="13.5" x14ac:dyDescent="0.25">
      <c r="DU946" s="67"/>
      <c r="DV946" s="67"/>
      <c r="DW946" s="67"/>
      <c r="DX946" s="67"/>
      <c r="DY946" s="67"/>
      <c r="DZ946" s="67"/>
      <c r="EA946" s="67"/>
      <c r="EB946" s="67"/>
      <c r="EC946" s="67"/>
      <c r="ED946" s="67"/>
      <c r="EE946" s="67"/>
      <c r="EF946" s="67"/>
      <c r="EG946" s="67"/>
      <c r="EH946" s="67"/>
      <c r="EI946" s="67"/>
      <c r="EJ946" s="67"/>
    </row>
    <row r="947" spans="125:140" ht="13.5" x14ac:dyDescent="0.25">
      <c r="DU947" s="67"/>
      <c r="DV947" s="67"/>
      <c r="DW947" s="67"/>
      <c r="DX947" s="67"/>
      <c r="DY947" s="67"/>
      <c r="DZ947" s="67"/>
      <c r="EA947" s="67"/>
      <c r="EB947" s="67"/>
      <c r="EC947" s="67"/>
      <c r="ED947" s="67"/>
      <c r="EE947" s="67"/>
      <c r="EF947" s="67"/>
      <c r="EG947" s="67"/>
      <c r="EH947" s="67"/>
      <c r="EI947" s="67"/>
      <c r="EJ947" s="67"/>
    </row>
    <row r="948" spans="125:140" ht="13.5" x14ac:dyDescent="0.25">
      <c r="DU948" s="67"/>
      <c r="DV948" s="67"/>
      <c r="DW948" s="67"/>
      <c r="DX948" s="67"/>
      <c r="DY948" s="67"/>
      <c r="DZ948" s="67"/>
      <c r="EA948" s="67"/>
      <c r="EB948" s="67"/>
      <c r="EC948" s="67"/>
      <c r="ED948" s="67"/>
      <c r="EE948" s="67"/>
      <c r="EF948" s="67"/>
      <c r="EG948" s="67"/>
      <c r="EH948" s="67"/>
      <c r="EI948" s="67"/>
      <c r="EJ948" s="67"/>
    </row>
    <row r="949" spans="125:140" ht="13.5" x14ac:dyDescent="0.25">
      <c r="DU949" s="67"/>
      <c r="DV949" s="67"/>
      <c r="DW949" s="67"/>
      <c r="DX949" s="67"/>
      <c r="DY949" s="67"/>
      <c r="DZ949" s="67"/>
      <c r="EA949" s="67"/>
      <c r="EB949" s="67"/>
      <c r="EC949" s="67"/>
      <c r="ED949" s="67"/>
      <c r="EE949" s="67"/>
      <c r="EF949" s="67"/>
      <c r="EG949" s="67"/>
      <c r="EH949" s="67"/>
      <c r="EI949" s="67"/>
      <c r="EJ949" s="67"/>
    </row>
    <row r="950" spans="125:140" ht="13.5" x14ac:dyDescent="0.25">
      <c r="DU950" s="67"/>
      <c r="DV950" s="67"/>
      <c r="DW950" s="67"/>
      <c r="DX950" s="67"/>
      <c r="DY950" s="67"/>
      <c r="DZ950" s="67"/>
      <c r="EA950" s="67"/>
      <c r="EB950" s="67"/>
      <c r="EC950" s="67"/>
      <c r="ED950" s="67"/>
      <c r="EE950" s="67"/>
      <c r="EF950" s="67"/>
      <c r="EG950" s="67"/>
      <c r="EH950" s="67"/>
      <c r="EI950" s="67"/>
      <c r="EJ950" s="67"/>
    </row>
    <row r="951" spans="125:140" ht="13.5" x14ac:dyDescent="0.25">
      <c r="DU951" s="67"/>
      <c r="DV951" s="67"/>
      <c r="DW951" s="67"/>
      <c r="DX951" s="67"/>
      <c r="DY951" s="67"/>
      <c r="DZ951" s="67"/>
      <c r="EA951" s="67"/>
      <c r="EB951" s="67"/>
      <c r="EC951" s="67"/>
      <c r="ED951" s="67"/>
      <c r="EE951" s="67"/>
      <c r="EF951" s="67"/>
      <c r="EG951" s="67"/>
      <c r="EH951" s="67"/>
      <c r="EI951" s="67"/>
      <c r="EJ951" s="67"/>
    </row>
    <row r="952" spans="125:140" ht="13.5" x14ac:dyDescent="0.25">
      <c r="DU952" s="67"/>
      <c r="DV952" s="67"/>
      <c r="DW952" s="67"/>
      <c r="DX952" s="67"/>
      <c r="DY952" s="67"/>
      <c r="DZ952" s="67"/>
      <c r="EA952" s="67"/>
      <c r="EB952" s="67"/>
      <c r="EC952" s="67"/>
      <c r="ED952" s="67"/>
      <c r="EE952" s="67"/>
      <c r="EF952" s="67"/>
      <c r="EG952" s="67"/>
      <c r="EH952" s="67"/>
      <c r="EI952" s="67"/>
      <c r="EJ952" s="67"/>
    </row>
    <row r="953" spans="125:140" ht="13.5" x14ac:dyDescent="0.25">
      <c r="DU953" s="67"/>
      <c r="DV953" s="67"/>
      <c r="DW953" s="67"/>
      <c r="DX953" s="67"/>
      <c r="DY953" s="67"/>
      <c r="DZ953" s="67"/>
      <c r="EA953" s="67"/>
      <c r="EB953" s="67"/>
      <c r="EC953" s="67"/>
      <c r="ED953" s="67"/>
      <c r="EE953" s="67"/>
      <c r="EF953" s="67"/>
      <c r="EG953" s="67"/>
      <c r="EH953" s="67"/>
      <c r="EI953" s="67"/>
      <c r="EJ953" s="67"/>
    </row>
    <row r="954" spans="125:140" ht="13.5" x14ac:dyDescent="0.25">
      <c r="DU954" s="67"/>
      <c r="DV954" s="67"/>
      <c r="DW954" s="67"/>
      <c r="DX954" s="67"/>
      <c r="DY954" s="67"/>
      <c r="DZ954" s="67"/>
      <c r="EA954" s="67"/>
      <c r="EB954" s="67"/>
      <c r="EC954" s="67"/>
      <c r="ED954" s="67"/>
      <c r="EE954" s="67"/>
      <c r="EF954" s="67"/>
      <c r="EG954" s="67"/>
      <c r="EH954" s="67"/>
      <c r="EI954" s="67"/>
      <c r="EJ954" s="67"/>
    </row>
    <row r="955" spans="125:140" ht="13.5" x14ac:dyDescent="0.25">
      <c r="DU955" s="67"/>
      <c r="DV955" s="67"/>
      <c r="DW955" s="67"/>
      <c r="DX955" s="67"/>
      <c r="DY955" s="67"/>
      <c r="DZ955" s="67"/>
      <c r="EA955" s="67"/>
      <c r="EB955" s="67"/>
      <c r="EC955" s="67"/>
      <c r="ED955" s="67"/>
      <c r="EE955" s="67"/>
      <c r="EF955" s="67"/>
      <c r="EG955" s="67"/>
      <c r="EH955" s="67"/>
      <c r="EI955" s="67"/>
      <c r="EJ955" s="67"/>
    </row>
    <row r="956" spans="125:140" ht="13.5" x14ac:dyDescent="0.25">
      <c r="DU956" s="67"/>
      <c r="DV956" s="67"/>
      <c r="DW956" s="67"/>
      <c r="DX956" s="67"/>
      <c r="DY956" s="67"/>
      <c r="DZ956" s="67"/>
      <c r="EA956" s="67"/>
      <c r="EB956" s="67"/>
      <c r="EC956" s="67"/>
      <c r="ED956" s="67"/>
      <c r="EE956" s="67"/>
      <c r="EF956" s="67"/>
      <c r="EG956" s="67"/>
      <c r="EH956" s="67"/>
      <c r="EI956" s="67"/>
      <c r="EJ956" s="67"/>
    </row>
    <row r="957" spans="125:140" ht="13.5" x14ac:dyDescent="0.25">
      <c r="DU957" s="67"/>
      <c r="DV957" s="67"/>
      <c r="DW957" s="67"/>
      <c r="DX957" s="67"/>
      <c r="DY957" s="67"/>
      <c r="DZ957" s="67"/>
      <c r="EA957" s="67"/>
      <c r="EB957" s="67"/>
      <c r="EC957" s="67"/>
      <c r="ED957" s="67"/>
      <c r="EE957" s="67"/>
      <c r="EF957" s="67"/>
      <c r="EG957" s="67"/>
      <c r="EH957" s="67"/>
      <c r="EI957" s="67"/>
      <c r="EJ957" s="67"/>
    </row>
    <row r="958" spans="125:140" ht="13.5" x14ac:dyDescent="0.25">
      <c r="DU958" s="67"/>
      <c r="DV958" s="67"/>
      <c r="DW958" s="67"/>
      <c r="DX958" s="67"/>
      <c r="DY958" s="67"/>
      <c r="DZ958" s="67"/>
      <c r="EA958" s="67"/>
      <c r="EB958" s="67"/>
      <c r="EC958" s="67"/>
      <c r="ED958" s="67"/>
      <c r="EE958" s="67"/>
      <c r="EF958" s="67"/>
      <c r="EG958" s="67"/>
      <c r="EH958" s="67"/>
      <c r="EI958" s="67"/>
      <c r="EJ958" s="67"/>
    </row>
    <row r="959" spans="125:140" ht="13.5" x14ac:dyDescent="0.25">
      <c r="DU959" s="67"/>
      <c r="DV959" s="67"/>
      <c r="DW959" s="67"/>
      <c r="DX959" s="67"/>
      <c r="DY959" s="67"/>
      <c r="DZ959" s="67"/>
      <c r="EA959" s="67"/>
      <c r="EB959" s="67"/>
      <c r="EC959" s="67"/>
      <c r="ED959" s="67"/>
      <c r="EE959" s="67"/>
      <c r="EF959" s="67"/>
      <c r="EG959" s="67"/>
      <c r="EH959" s="67"/>
      <c r="EI959" s="67"/>
      <c r="EJ959" s="67"/>
    </row>
    <row r="960" spans="125:140" ht="13.5" x14ac:dyDescent="0.25">
      <c r="DU960" s="67"/>
      <c r="DV960" s="67"/>
      <c r="DW960" s="67"/>
      <c r="DX960" s="67"/>
      <c r="DY960" s="67"/>
      <c r="DZ960" s="67"/>
      <c r="EA960" s="67"/>
      <c r="EB960" s="67"/>
      <c r="EC960" s="67"/>
      <c r="ED960" s="67"/>
      <c r="EE960" s="67"/>
      <c r="EF960" s="67"/>
      <c r="EG960" s="67"/>
      <c r="EH960" s="67"/>
      <c r="EI960" s="67"/>
      <c r="EJ960" s="67"/>
    </row>
    <row r="961" spans="125:140" ht="13.5" x14ac:dyDescent="0.25">
      <c r="DU961" s="67"/>
      <c r="DV961" s="67"/>
      <c r="DW961" s="67"/>
      <c r="DX961" s="67"/>
      <c r="DY961" s="67"/>
      <c r="DZ961" s="67"/>
      <c r="EA961" s="67"/>
      <c r="EB961" s="67"/>
      <c r="EC961" s="67"/>
      <c r="ED961" s="67"/>
      <c r="EE961" s="67"/>
      <c r="EF961" s="67"/>
      <c r="EG961" s="67"/>
      <c r="EH961" s="67"/>
      <c r="EI961" s="67"/>
      <c r="EJ961" s="67"/>
    </row>
    <row r="962" spans="125:140" ht="13.5" x14ac:dyDescent="0.25">
      <c r="DU962" s="67"/>
      <c r="DV962" s="67"/>
      <c r="DW962" s="67"/>
      <c r="DX962" s="67"/>
      <c r="DY962" s="67"/>
      <c r="DZ962" s="67"/>
      <c r="EA962" s="67"/>
      <c r="EB962" s="67"/>
      <c r="EC962" s="67"/>
      <c r="ED962" s="67"/>
      <c r="EE962" s="67"/>
      <c r="EF962" s="67"/>
      <c r="EG962" s="67"/>
      <c r="EH962" s="67"/>
      <c r="EI962" s="67"/>
      <c r="EJ962" s="67"/>
    </row>
    <row r="963" spans="125:140" ht="13.5" x14ac:dyDescent="0.25">
      <c r="DU963" s="67"/>
      <c r="DV963" s="67"/>
      <c r="DW963" s="67"/>
      <c r="DX963" s="67"/>
      <c r="DY963" s="67"/>
      <c r="DZ963" s="67"/>
      <c r="EA963" s="67"/>
      <c r="EB963" s="67"/>
      <c r="EC963" s="67"/>
      <c r="ED963" s="67"/>
      <c r="EE963" s="67"/>
      <c r="EF963" s="67"/>
      <c r="EG963" s="67"/>
      <c r="EH963" s="67"/>
      <c r="EI963" s="67"/>
      <c r="EJ963" s="67"/>
    </row>
    <row r="964" spans="125:140" ht="13.5" x14ac:dyDescent="0.25">
      <c r="DU964" s="67"/>
      <c r="DV964" s="67"/>
      <c r="DW964" s="67"/>
      <c r="DX964" s="67"/>
      <c r="DY964" s="67"/>
      <c r="DZ964" s="67"/>
      <c r="EA964" s="67"/>
      <c r="EB964" s="67"/>
      <c r="EC964" s="67"/>
      <c r="ED964" s="67"/>
      <c r="EE964" s="67"/>
      <c r="EF964" s="67"/>
      <c r="EG964" s="67"/>
      <c r="EH964" s="67"/>
      <c r="EI964" s="67"/>
      <c r="EJ964" s="67"/>
    </row>
    <row r="965" spans="125:140" ht="13.5" x14ac:dyDescent="0.25">
      <c r="DU965" s="67"/>
      <c r="DV965" s="67"/>
      <c r="DW965" s="67"/>
      <c r="DX965" s="67"/>
      <c r="DY965" s="67"/>
      <c r="DZ965" s="67"/>
      <c r="EA965" s="67"/>
      <c r="EB965" s="67"/>
      <c r="EC965" s="67"/>
      <c r="ED965" s="67"/>
      <c r="EE965" s="67"/>
      <c r="EF965" s="67"/>
      <c r="EG965" s="67"/>
      <c r="EH965" s="67"/>
      <c r="EI965" s="67"/>
      <c r="EJ965" s="67"/>
    </row>
    <row r="966" spans="125:140" ht="13.5" x14ac:dyDescent="0.25">
      <c r="DU966" s="67"/>
      <c r="DV966" s="67"/>
      <c r="DW966" s="67"/>
      <c r="DX966" s="67"/>
      <c r="DY966" s="67"/>
      <c r="DZ966" s="67"/>
      <c r="EA966" s="67"/>
      <c r="EB966" s="67"/>
      <c r="EC966" s="67"/>
      <c r="ED966" s="67"/>
      <c r="EE966" s="67"/>
      <c r="EF966" s="67"/>
      <c r="EG966" s="67"/>
      <c r="EH966" s="67"/>
      <c r="EI966" s="67"/>
      <c r="EJ966" s="67"/>
    </row>
    <row r="967" spans="125:140" ht="13.5" x14ac:dyDescent="0.25">
      <c r="DU967" s="67"/>
      <c r="DV967" s="67"/>
      <c r="DW967" s="67"/>
      <c r="DX967" s="67"/>
      <c r="DY967" s="67"/>
      <c r="DZ967" s="67"/>
      <c r="EA967" s="67"/>
      <c r="EB967" s="67"/>
      <c r="EC967" s="67"/>
      <c r="ED967" s="67"/>
      <c r="EE967" s="67"/>
      <c r="EF967" s="67"/>
      <c r="EG967" s="67"/>
      <c r="EH967" s="67"/>
      <c r="EI967" s="67"/>
      <c r="EJ967" s="67"/>
    </row>
    <row r="968" spans="125:140" ht="13.5" x14ac:dyDescent="0.25">
      <c r="DU968" s="67"/>
      <c r="DV968" s="67"/>
      <c r="DW968" s="67"/>
      <c r="DX968" s="67"/>
      <c r="DY968" s="67"/>
      <c r="DZ968" s="67"/>
      <c r="EA968" s="67"/>
      <c r="EB968" s="67"/>
      <c r="EC968" s="67"/>
      <c r="ED968" s="67"/>
      <c r="EE968" s="67"/>
      <c r="EF968" s="67"/>
      <c r="EG968" s="67"/>
      <c r="EH968" s="67"/>
      <c r="EI968" s="67"/>
      <c r="EJ968" s="67"/>
    </row>
    <row r="969" spans="125:140" ht="13.5" x14ac:dyDescent="0.25">
      <c r="DU969" s="67"/>
      <c r="DV969" s="67"/>
      <c r="DW969" s="67"/>
      <c r="DX969" s="67"/>
      <c r="DY969" s="67"/>
      <c r="DZ969" s="67"/>
      <c r="EA969" s="67"/>
      <c r="EB969" s="67"/>
      <c r="EC969" s="67"/>
      <c r="ED969" s="67"/>
      <c r="EE969" s="67"/>
      <c r="EF969" s="67"/>
      <c r="EG969" s="67"/>
      <c r="EH969" s="67"/>
      <c r="EI969" s="67"/>
      <c r="EJ969" s="67"/>
    </row>
    <row r="970" spans="125:140" ht="13.5" x14ac:dyDescent="0.25">
      <c r="DU970" s="67"/>
      <c r="DV970" s="67"/>
      <c r="DW970" s="67"/>
      <c r="DX970" s="67"/>
      <c r="DY970" s="67"/>
      <c r="DZ970" s="67"/>
      <c r="EA970" s="67"/>
      <c r="EB970" s="67"/>
      <c r="EC970" s="67"/>
      <c r="ED970" s="67"/>
      <c r="EE970" s="67"/>
      <c r="EF970" s="67"/>
      <c r="EG970" s="67"/>
      <c r="EH970" s="67"/>
      <c r="EI970" s="67"/>
      <c r="EJ970" s="67"/>
    </row>
    <row r="971" spans="125:140" ht="13.5" x14ac:dyDescent="0.25">
      <c r="DU971" s="67"/>
      <c r="DV971" s="67"/>
      <c r="DW971" s="67"/>
      <c r="DX971" s="67"/>
      <c r="DY971" s="67"/>
      <c r="DZ971" s="67"/>
      <c r="EA971" s="67"/>
      <c r="EB971" s="67"/>
      <c r="EC971" s="67"/>
      <c r="ED971" s="67"/>
      <c r="EE971" s="67"/>
      <c r="EF971" s="67"/>
      <c r="EG971" s="67"/>
      <c r="EH971" s="67"/>
      <c r="EI971" s="67"/>
      <c r="EJ971" s="67"/>
    </row>
    <row r="972" spans="125:140" ht="13.5" x14ac:dyDescent="0.25">
      <c r="DU972" s="67"/>
      <c r="DV972" s="67"/>
      <c r="DW972" s="67"/>
      <c r="DX972" s="67"/>
      <c r="DY972" s="67"/>
      <c r="DZ972" s="67"/>
      <c r="EA972" s="67"/>
      <c r="EB972" s="67"/>
      <c r="EC972" s="67"/>
      <c r="ED972" s="67"/>
      <c r="EE972" s="67"/>
      <c r="EF972" s="67"/>
      <c r="EG972" s="67"/>
      <c r="EH972" s="67"/>
      <c r="EI972" s="67"/>
      <c r="EJ972" s="67"/>
    </row>
    <row r="973" spans="125:140" ht="13.5" x14ac:dyDescent="0.25">
      <c r="DU973" s="67"/>
      <c r="DV973" s="67"/>
      <c r="DW973" s="67"/>
      <c r="DX973" s="67"/>
      <c r="DY973" s="67"/>
      <c r="DZ973" s="67"/>
      <c r="EA973" s="67"/>
      <c r="EB973" s="67"/>
      <c r="EC973" s="67"/>
      <c r="ED973" s="67"/>
      <c r="EE973" s="67"/>
      <c r="EF973" s="67"/>
      <c r="EG973" s="67"/>
      <c r="EH973" s="67"/>
      <c r="EI973" s="67"/>
      <c r="EJ973" s="67"/>
    </row>
    <row r="974" spans="125:140" ht="13.5" x14ac:dyDescent="0.25">
      <c r="DU974" s="67"/>
      <c r="DV974" s="67"/>
      <c r="DW974" s="67"/>
      <c r="DX974" s="67"/>
      <c r="DY974" s="67"/>
      <c r="DZ974" s="67"/>
      <c r="EA974" s="67"/>
      <c r="EB974" s="67"/>
      <c r="EC974" s="67"/>
      <c r="ED974" s="67"/>
      <c r="EE974" s="67"/>
      <c r="EF974" s="67"/>
      <c r="EG974" s="67"/>
      <c r="EH974" s="67"/>
      <c r="EI974" s="67"/>
      <c r="EJ974" s="67"/>
    </row>
    <row r="975" spans="125:140" ht="13.5" x14ac:dyDescent="0.25">
      <c r="DU975" s="67"/>
      <c r="DV975" s="67"/>
      <c r="DW975" s="67"/>
      <c r="DX975" s="67"/>
      <c r="DY975" s="67"/>
      <c r="DZ975" s="67"/>
      <c r="EA975" s="67"/>
      <c r="EB975" s="67"/>
      <c r="EC975" s="67"/>
      <c r="ED975" s="67"/>
      <c r="EE975" s="67"/>
      <c r="EF975" s="67"/>
      <c r="EG975" s="67"/>
      <c r="EH975" s="67"/>
      <c r="EI975" s="67"/>
      <c r="EJ975" s="67"/>
    </row>
    <row r="976" spans="125:140" ht="13.5" x14ac:dyDescent="0.25">
      <c r="DU976" s="67"/>
      <c r="DV976" s="67"/>
      <c r="DW976" s="67"/>
      <c r="DX976" s="67"/>
      <c r="DY976" s="67"/>
      <c r="DZ976" s="67"/>
      <c r="EA976" s="67"/>
      <c r="EB976" s="67"/>
      <c r="EC976" s="67"/>
      <c r="ED976" s="67"/>
      <c r="EE976" s="67"/>
      <c r="EF976" s="67"/>
      <c r="EG976" s="67"/>
      <c r="EH976" s="67"/>
      <c r="EI976" s="67"/>
      <c r="EJ976" s="67"/>
    </row>
    <row r="977" spans="125:140" ht="13.5" x14ac:dyDescent="0.25">
      <c r="DU977" s="67"/>
      <c r="DV977" s="67"/>
      <c r="DW977" s="67"/>
      <c r="DX977" s="67"/>
      <c r="DY977" s="67"/>
      <c r="DZ977" s="67"/>
      <c r="EA977" s="67"/>
      <c r="EB977" s="67"/>
      <c r="EC977" s="67"/>
      <c r="ED977" s="67"/>
      <c r="EE977" s="67"/>
      <c r="EF977" s="67"/>
      <c r="EG977" s="67"/>
      <c r="EH977" s="67"/>
      <c r="EI977" s="67"/>
      <c r="EJ977" s="67"/>
    </row>
    <row r="978" spans="125:140" ht="13.5" x14ac:dyDescent="0.25">
      <c r="DU978" s="67"/>
      <c r="DV978" s="67"/>
      <c r="DW978" s="67"/>
      <c r="DX978" s="67"/>
      <c r="DY978" s="67"/>
      <c r="DZ978" s="67"/>
      <c r="EA978" s="67"/>
      <c r="EB978" s="67"/>
      <c r="EC978" s="67"/>
      <c r="ED978" s="67"/>
      <c r="EE978" s="67"/>
      <c r="EF978" s="67"/>
      <c r="EG978" s="67"/>
      <c r="EH978" s="67"/>
      <c r="EI978" s="67"/>
      <c r="EJ978" s="67"/>
    </row>
    <row r="979" spans="125:140" ht="13.5" x14ac:dyDescent="0.25">
      <c r="DU979" s="67"/>
      <c r="DV979" s="67"/>
      <c r="DW979" s="67"/>
      <c r="DX979" s="67"/>
      <c r="DY979" s="67"/>
      <c r="DZ979" s="67"/>
      <c r="EA979" s="67"/>
      <c r="EB979" s="67"/>
      <c r="EC979" s="67"/>
      <c r="ED979" s="67"/>
      <c r="EE979" s="67"/>
      <c r="EF979" s="67"/>
      <c r="EG979" s="67"/>
      <c r="EH979" s="67"/>
      <c r="EI979" s="67"/>
      <c r="EJ979" s="67"/>
    </row>
    <row r="980" spans="125:140" ht="13.5" x14ac:dyDescent="0.25">
      <c r="DU980" s="67"/>
      <c r="DV980" s="67"/>
      <c r="DW980" s="67"/>
      <c r="DX980" s="67"/>
      <c r="DY980" s="67"/>
      <c r="DZ980" s="67"/>
      <c r="EA980" s="67"/>
      <c r="EB980" s="67"/>
      <c r="EC980" s="67"/>
      <c r="ED980" s="67"/>
      <c r="EE980" s="67"/>
      <c r="EF980" s="67"/>
      <c r="EG980" s="67"/>
      <c r="EH980" s="67"/>
      <c r="EI980" s="67"/>
      <c r="EJ980" s="67"/>
    </row>
    <row r="981" spans="125:140" ht="13.5" x14ac:dyDescent="0.25">
      <c r="DU981" s="67"/>
      <c r="DV981" s="67"/>
      <c r="DW981" s="67"/>
      <c r="DX981" s="67"/>
      <c r="DY981" s="67"/>
      <c r="DZ981" s="67"/>
      <c r="EA981" s="67"/>
      <c r="EB981" s="67"/>
      <c r="EC981" s="67"/>
      <c r="ED981" s="67"/>
      <c r="EE981" s="67"/>
      <c r="EF981" s="67"/>
      <c r="EG981" s="67"/>
      <c r="EH981" s="67"/>
      <c r="EI981" s="67"/>
      <c r="EJ981" s="67"/>
    </row>
    <row r="982" spans="125:140" ht="13.5" x14ac:dyDescent="0.25">
      <c r="DU982" s="67"/>
      <c r="DV982" s="67"/>
      <c r="DW982" s="67"/>
      <c r="DX982" s="67"/>
      <c r="DY982" s="67"/>
      <c r="DZ982" s="67"/>
      <c r="EA982" s="67"/>
      <c r="EB982" s="67"/>
      <c r="EC982" s="67"/>
      <c r="ED982" s="67"/>
      <c r="EE982" s="67"/>
      <c r="EF982" s="67"/>
      <c r="EG982" s="67"/>
      <c r="EH982" s="67"/>
      <c r="EI982" s="67"/>
      <c r="EJ982" s="67"/>
    </row>
    <row r="983" spans="125:140" ht="13.5" x14ac:dyDescent="0.25">
      <c r="DU983" s="67"/>
      <c r="DV983" s="67"/>
      <c r="DW983" s="67"/>
      <c r="DX983" s="67"/>
      <c r="DY983" s="67"/>
      <c r="DZ983" s="67"/>
      <c r="EA983" s="67"/>
      <c r="EB983" s="67"/>
      <c r="EC983" s="67"/>
      <c r="ED983" s="67"/>
      <c r="EE983" s="67"/>
      <c r="EF983" s="67"/>
      <c r="EG983" s="67"/>
      <c r="EH983" s="67"/>
      <c r="EI983" s="67"/>
      <c r="EJ983" s="67"/>
    </row>
    <row r="984" spans="125:140" ht="13.5" x14ac:dyDescent="0.25">
      <c r="DU984" s="67"/>
      <c r="DV984" s="67"/>
      <c r="DW984" s="67"/>
      <c r="DX984" s="67"/>
      <c r="DY984" s="67"/>
      <c r="DZ984" s="67"/>
      <c r="EA984" s="67"/>
      <c r="EB984" s="67"/>
      <c r="EC984" s="67"/>
      <c r="ED984" s="67"/>
      <c r="EE984" s="67"/>
      <c r="EF984" s="67"/>
      <c r="EG984" s="67"/>
      <c r="EH984" s="67"/>
      <c r="EI984" s="67"/>
      <c r="EJ984" s="67"/>
    </row>
    <row r="985" spans="125:140" ht="13.5" x14ac:dyDescent="0.25">
      <c r="DU985" s="67"/>
      <c r="DV985" s="67"/>
      <c r="DW985" s="67"/>
      <c r="DX985" s="67"/>
      <c r="DY985" s="67"/>
      <c r="DZ985" s="67"/>
      <c r="EA985" s="67"/>
      <c r="EB985" s="67"/>
      <c r="EC985" s="67"/>
      <c r="ED985" s="67"/>
      <c r="EE985" s="67"/>
      <c r="EF985" s="67"/>
      <c r="EG985" s="67"/>
      <c r="EH985" s="67"/>
      <c r="EI985" s="67"/>
      <c r="EJ985" s="67"/>
    </row>
    <row r="986" spans="125:140" ht="13.5" x14ac:dyDescent="0.25">
      <c r="DU986" s="67"/>
      <c r="DV986" s="67"/>
      <c r="DW986" s="67"/>
      <c r="DX986" s="67"/>
      <c r="DY986" s="67"/>
      <c r="DZ986" s="67"/>
      <c r="EA986" s="67"/>
      <c r="EB986" s="67"/>
      <c r="EC986" s="67"/>
      <c r="ED986" s="67"/>
      <c r="EE986" s="67"/>
      <c r="EF986" s="67"/>
      <c r="EG986" s="67"/>
      <c r="EH986" s="67"/>
      <c r="EI986" s="67"/>
      <c r="EJ986" s="67"/>
    </row>
    <row r="987" spans="125:140" ht="13.5" x14ac:dyDescent="0.25">
      <c r="DU987" s="67"/>
      <c r="DV987" s="67"/>
      <c r="DW987" s="67"/>
      <c r="DX987" s="67"/>
      <c r="DY987" s="67"/>
      <c r="DZ987" s="67"/>
      <c r="EA987" s="67"/>
      <c r="EB987" s="67"/>
      <c r="EC987" s="67"/>
      <c r="ED987" s="67"/>
      <c r="EE987" s="67"/>
      <c r="EF987" s="67"/>
      <c r="EG987" s="67"/>
      <c r="EH987" s="67"/>
      <c r="EI987" s="67"/>
      <c r="EJ987" s="67"/>
    </row>
    <row r="988" spans="125:140" ht="13.5" x14ac:dyDescent="0.25">
      <c r="DU988" s="67"/>
      <c r="DV988" s="67"/>
      <c r="DW988" s="67"/>
      <c r="DX988" s="67"/>
      <c r="DY988" s="67"/>
      <c r="DZ988" s="67"/>
      <c r="EA988" s="67"/>
      <c r="EB988" s="67"/>
      <c r="EC988" s="67"/>
      <c r="ED988" s="67"/>
      <c r="EE988" s="67"/>
      <c r="EF988" s="67"/>
      <c r="EG988" s="67"/>
      <c r="EH988" s="67"/>
      <c r="EI988" s="67"/>
      <c r="EJ988" s="67"/>
    </row>
    <row r="989" spans="125:140" ht="13.5" x14ac:dyDescent="0.25">
      <c r="DU989" s="67"/>
      <c r="DV989" s="67"/>
      <c r="DW989" s="67"/>
      <c r="DX989" s="67"/>
      <c r="DY989" s="67"/>
      <c r="DZ989" s="67"/>
      <c r="EA989" s="67"/>
      <c r="EB989" s="67"/>
      <c r="EC989" s="67"/>
      <c r="ED989" s="67"/>
      <c r="EE989" s="67"/>
      <c r="EF989" s="67"/>
      <c r="EG989" s="67"/>
      <c r="EH989" s="67"/>
      <c r="EI989" s="67"/>
      <c r="EJ989" s="67"/>
    </row>
    <row r="990" spans="125:140" ht="13.5" x14ac:dyDescent="0.25">
      <c r="DU990" s="67"/>
      <c r="DV990" s="67"/>
      <c r="DW990" s="67"/>
      <c r="DX990" s="67"/>
      <c r="DY990" s="67"/>
      <c r="DZ990" s="67"/>
      <c r="EA990" s="67"/>
      <c r="EB990" s="67"/>
      <c r="EC990" s="67"/>
      <c r="ED990" s="67"/>
      <c r="EE990" s="67"/>
      <c r="EF990" s="67"/>
      <c r="EG990" s="67"/>
      <c r="EH990" s="67"/>
      <c r="EI990" s="67"/>
      <c r="EJ990" s="67"/>
    </row>
    <row r="991" spans="125:140" ht="13.5" x14ac:dyDescent="0.25">
      <c r="DU991" s="67"/>
      <c r="DV991" s="67"/>
      <c r="DW991" s="67"/>
      <c r="DX991" s="67"/>
      <c r="DY991" s="67"/>
      <c r="DZ991" s="67"/>
      <c r="EA991" s="67"/>
      <c r="EB991" s="67"/>
      <c r="EC991" s="67"/>
      <c r="ED991" s="67"/>
      <c r="EE991" s="67"/>
      <c r="EF991" s="67"/>
      <c r="EG991" s="67"/>
      <c r="EH991" s="67"/>
      <c r="EI991" s="67"/>
      <c r="EJ991" s="67"/>
    </row>
    <row r="992" spans="125:140" ht="13.5" x14ac:dyDescent="0.25">
      <c r="DU992" s="67"/>
      <c r="DV992" s="67"/>
      <c r="DW992" s="67"/>
      <c r="DX992" s="67"/>
      <c r="DY992" s="67"/>
      <c r="DZ992" s="67"/>
      <c r="EA992" s="67"/>
      <c r="EB992" s="67"/>
      <c r="EC992" s="67"/>
      <c r="ED992" s="67"/>
      <c r="EE992" s="67"/>
      <c r="EF992" s="67"/>
      <c r="EG992" s="67"/>
      <c r="EH992" s="67"/>
      <c r="EI992" s="67"/>
      <c r="EJ992" s="67"/>
    </row>
    <row r="993" spans="125:140" ht="13.5" x14ac:dyDescent="0.25">
      <c r="DU993" s="67"/>
      <c r="DV993" s="67"/>
      <c r="DW993" s="67"/>
      <c r="DX993" s="67"/>
      <c r="DY993" s="67"/>
      <c r="DZ993" s="67"/>
      <c r="EA993" s="67"/>
      <c r="EB993" s="67"/>
      <c r="EC993" s="67"/>
      <c r="ED993" s="67"/>
      <c r="EE993" s="67"/>
      <c r="EF993" s="67"/>
      <c r="EG993" s="67"/>
      <c r="EH993" s="67"/>
      <c r="EI993" s="67"/>
      <c r="EJ993" s="67"/>
    </row>
    <row r="994" spans="125:140" ht="13.5" x14ac:dyDescent="0.25">
      <c r="DU994" s="67"/>
      <c r="DV994" s="67"/>
      <c r="DW994" s="67"/>
      <c r="DX994" s="67"/>
      <c r="DY994" s="67"/>
      <c r="DZ994" s="67"/>
      <c r="EA994" s="67"/>
      <c r="EB994" s="67"/>
      <c r="EC994" s="67"/>
      <c r="ED994" s="67"/>
      <c r="EE994" s="67"/>
      <c r="EF994" s="67"/>
      <c r="EG994" s="67"/>
      <c r="EH994" s="67"/>
      <c r="EI994" s="67"/>
      <c r="EJ994" s="67"/>
    </row>
    <row r="995" spans="125:140" ht="13.5" x14ac:dyDescent="0.25">
      <c r="DU995" s="67"/>
      <c r="DV995" s="67"/>
      <c r="DW995" s="67"/>
      <c r="DX995" s="67"/>
      <c r="DY995" s="67"/>
      <c r="DZ995" s="67"/>
      <c r="EA995" s="67"/>
      <c r="EB995" s="67"/>
      <c r="EC995" s="67"/>
      <c r="ED995" s="67"/>
      <c r="EE995" s="67"/>
      <c r="EF995" s="67"/>
      <c r="EG995" s="67"/>
      <c r="EH995" s="67"/>
      <c r="EI995" s="67"/>
      <c r="EJ995" s="67"/>
    </row>
    <row r="996" spans="125:140" ht="13.5" x14ac:dyDescent="0.25">
      <c r="DU996" s="67"/>
      <c r="DV996" s="67"/>
      <c r="DW996" s="67"/>
      <c r="DX996" s="67"/>
      <c r="DY996" s="67"/>
      <c r="DZ996" s="67"/>
      <c r="EA996" s="67"/>
      <c r="EB996" s="67"/>
      <c r="EC996" s="67"/>
      <c r="ED996" s="67"/>
      <c r="EE996" s="67"/>
      <c r="EF996" s="67"/>
      <c r="EG996" s="67"/>
      <c r="EH996" s="67"/>
      <c r="EI996" s="67"/>
      <c r="EJ996" s="67"/>
    </row>
    <row r="997" spans="125:140" ht="13.5" x14ac:dyDescent="0.25">
      <c r="DU997" s="67"/>
      <c r="DV997" s="67"/>
      <c r="DW997" s="67"/>
      <c r="DX997" s="67"/>
      <c r="DY997" s="67"/>
      <c r="DZ997" s="67"/>
      <c r="EA997" s="67"/>
      <c r="EB997" s="67"/>
      <c r="EC997" s="67"/>
      <c r="ED997" s="67"/>
      <c r="EE997" s="67"/>
      <c r="EF997" s="67"/>
      <c r="EG997" s="67"/>
      <c r="EH997" s="67"/>
      <c r="EI997" s="67"/>
      <c r="EJ997" s="67"/>
    </row>
    <row r="998" spans="125:140" ht="13.5" x14ac:dyDescent="0.25">
      <c r="DU998" s="67"/>
      <c r="DV998" s="67"/>
      <c r="DW998" s="67"/>
      <c r="DX998" s="67"/>
      <c r="DY998" s="67"/>
      <c r="DZ998" s="67"/>
      <c r="EA998" s="67"/>
      <c r="EB998" s="67"/>
      <c r="EC998" s="67"/>
      <c r="ED998" s="67"/>
      <c r="EE998" s="67"/>
      <c r="EF998" s="67"/>
      <c r="EG998" s="67"/>
      <c r="EH998" s="67"/>
      <c r="EI998" s="67"/>
      <c r="EJ998" s="67"/>
    </row>
    <row r="999" spans="125:140" ht="13.5" x14ac:dyDescent="0.25">
      <c r="DU999" s="67"/>
      <c r="DV999" s="67"/>
      <c r="DW999" s="67"/>
      <c r="DX999" s="67"/>
      <c r="DY999" s="67"/>
      <c r="DZ999" s="67"/>
      <c r="EA999" s="67"/>
      <c r="EB999" s="67"/>
      <c r="EC999" s="67"/>
      <c r="ED999" s="67"/>
      <c r="EE999" s="67"/>
      <c r="EF999" s="67"/>
      <c r="EG999" s="67"/>
      <c r="EH999" s="67"/>
      <c r="EI999" s="67"/>
      <c r="EJ999" s="67"/>
    </row>
    <row r="1000" spans="125:140" ht="13.5" x14ac:dyDescent="0.25">
      <c r="DU1000" s="67"/>
      <c r="DV1000" s="67"/>
      <c r="DW1000" s="67"/>
      <c r="DX1000" s="67"/>
      <c r="DY1000" s="67"/>
      <c r="DZ1000" s="67"/>
      <c r="EA1000" s="67"/>
      <c r="EB1000" s="67"/>
      <c r="EC1000" s="67"/>
      <c r="ED1000" s="67"/>
      <c r="EE1000" s="67"/>
      <c r="EF1000" s="67"/>
      <c r="EG1000" s="67"/>
      <c r="EH1000" s="67"/>
      <c r="EI1000" s="67"/>
      <c r="EJ1000" s="67"/>
    </row>
    <row r="1001" spans="125:140" ht="13.5" x14ac:dyDescent="0.25">
      <c r="DU1001" s="67"/>
      <c r="DV1001" s="67"/>
      <c r="DW1001" s="67"/>
      <c r="DX1001" s="67"/>
      <c r="DY1001" s="67"/>
      <c r="DZ1001" s="67"/>
      <c r="EA1001" s="67"/>
      <c r="EB1001" s="67"/>
      <c r="EC1001" s="67"/>
      <c r="ED1001" s="67"/>
      <c r="EE1001" s="67"/>
      <c r="EF1001" s="67"/>
      <c r="EG1001" s="67"/>
      <c r="EH1001" s="67"/>
      <c r="EI1001" s="67"/>
      <c r="EJ1001" s="67"/>
    </row>
    <row r="1002" spans="125:140" ht="13.5" x14ac:dyDescent="0.25">
      <c r="DU1002" s="67"/>
      <c r="DV1002" s="67"/>
      <c r="DW1002" s="67"/>
      <c r="DX1002" s="67"/>
      <c r="DY1002" s="67"/>
      <c r="DZ1002" s="67"/>
      <c r="EA1002" s="67"/>
      <c r="EB1002" s="67"/>
      <c r="EC1002" s="67"/>
      <c r="ED1002" s="67"/>
      <c r="EE1002" s="67"/>
      <c r="EF1002" s="67"/>
      <c r="EG1002" s="67"/>
      <c r="EH1002" s="67"/>
      <c r="EI1002" s="67"/>
      <c r="EJ1002" s="67"/>
    </row>
    <row r="1003" spans="125:140" ht="13.5" x14ac:dyDescent="0.25">
      <c r="DU1003" s="67"/>
      <c r="DV1003" s="67"/>
      <c r="DW1003" s="67"/>
      <c r="DX1003" s="67"/>
      <c r="DY1003" s="67"/>
      <c r="DZ1003" s="67"/>
      <c r="EA1003" s="67"/>
      <c r="EB1003" s="67"/>
      <c r="EC1003" s="67"/>
      <c r="ED1003" s="67"/>
      <c r="EE1003" s="67"/>
      <c r="EF1003" s="67"/>
      <c r="EG1003" s="67"/>
      <c r="EH1003" s="67"/>
      <c r="EI1003" s="67"/>
      <c r="EJ1003" s="67"/>
    </row>
    <row r="1004" spans="125:140" ht="13.5" x14ac:dyDescent="0.25">
      <c r="DU1004" s="67"/>
      <c r="DV1004" s="67"/>
      <c r="DW1004" s="67"/>
      <c r="DX1004" s="67"/>
      <c r="DY1004" s="67"/>
      <c r="DZ1004" s="67"/>
      <c r="EA1004" s="67"/>
      <c r="EB1004" s="67"/>
      <c r="EC1004" s="67"/>
      <c r="ED1004" s="67"/>
      <c r="EE1004" s="67"/>
      <c r="EF1004" s="67"/>
      <c r="EG1004" s="67"/>
      <c r="EH1004" s="67"/>
      <c r="EI1004" s="67"/>
      <c r="EJ1004" s="67"/>
    </row>
    <row r="1005" spans="125:140" ht="13.5" x14ac:dyDescent="0.25">
      <c r="DU1005" s="67"/>
      <c r="DV1005" s="67"/>
      <c r="DW1005" s="67"/>
      <c r="DX1005" s="67"/>
      <c r="DY1005" s="67"/>
      <c r="DZ1005" s="67"/>
      <c r="EA1005" s="67"/>
      <c r="EB1005" s="67"/>
      <c r="EC1005" s="67"/>
      <c r="ED1005" s="67"/>
      <c r="EE1005" s="67"/>
      <c r="EF1005" s="67"/>
      <c r="EG1005" s="67"/>
      <c r="EH1005" s="67"/>
      <c r="EI1005" s="67"/>
      <c r="EJ1005" s="67"/>
    </row>
    <row r="1006" spans="125:140" ht="13.5" x14ac:dyDescent="0.25">
      <c r="DU1006" s="67"/>
      <c r="DV1006" s="67"/>
      <c r="DW1006" s="67"/>
      <c r="DX1006" s="67"/>
      <c r="DY1006" s="67"/>
      <c r="DZ1006" s="67"/>
      <c r="EA1006" s="67"/>
      <c r="EB1006" s="67"/>
      <c r="EC1006" s="67"/>
      <c r="ED1006" s="67"/>
      <c r="EE1006" s="67"/>
      <c r="EF1006" s="67"/>
      <c r="EG1006" s="67"/>
      <c r="EH1006" s="67"/>
      <c r="EI1006" s="67"/>
      <c r="EJ1006" s="67"/>
    </row>
    <row r="1007" spans="125:140" ht="13.5" x14ac:dyDescent="0.25">
      <c r="DU1007" s="67"/>
      <c r="DV1007" s="67"/>
      <c r="DW1007" s="67"/>
      <c r="DX1007" s="67"/>
      <c r="DY1007" s="67"/>
      <c r="DZ1007" s="67"/>
      <c r="EA1007" s="67"/>
      <c r="EB1007" s="67"/>
      <c r="EC1007" s="67"/>
      <c r="ED1007" s="67"/>
      <c r="EE1007" s="67"/>
      <c r="EF1007" s="67"/>
      <c r="EG1007" s="67"/>
      <c r="EH1007" s="67"/>
      <c r="EI1007" s="67"/>
      <c r="EJ1007" s="67"/>
    </row>
    <row r="1008" spans="125:140" ht="13.5" x14ac:dyDescent="0.25">
      <c r="DU1008" s="67"/>
      <c r="DV1008" s="67"/>
      <c r="DW1008" s="67"/>
      <c r="DX1008" s="67"/>
      <c r="DY1008" s="67"/>
      <c r="DZ1008" s="67"/>
      <c r="EA1008" s="67"/>
      <c r="EB1008" s="67"/>
      <c r="EC1008" s="67"/>
      <c r="ED1008" s="67"/>
      <c r="EE1008" s="67"/>
      <c r="EF1008" s="67"/>
      <c r="EG1008" s="67"/>
      <c r="EH1008" s="67"/>
      <c r="EI1008" s="67"/>
      <c r="EJ1008" s="67"/>
    </row>
    <row r="1009" spans="125:140" ht="13.5" x14ac:dyDescent="0.25">
      <c r="DU1009" s="67"/>
      <c r="DV1009" s="67"/>
      <c r="DW1009" s="67"/>
      <c r="DX1009" s="67"/>
      <c r="DY1009" s="67"/>
      <c r="DZ1009" s="67"/>
      <c r="EA1009" s="67"/>
      <c r="EB1009" s="67"/>
      <c r="EC1009" s="67"/>
      <c r="ED1009" s="67"/>
      <c r="EE1009" s="67"/>
      <c r="EF1009" s="67"/>
      <c r="EG1009" s="67"/>
      <c r="EH1009" s="67"/>
      <c r="EI1009" s="67"/>
      <c r="EJ1009" s="67"/>
    </row>
    <row r="1010" spans="125:140" ht="13.5" x14ac:dyDescent="0.25">
      <c r="DU1010" s="67"/>
      <c r="DV1010" s="67"/>
      <c r="DW1010" s="67"/>
      <c r="DX1010" s="67"/>
      <c r="DY1010" s="67"/>
      <c r="DZ1010" s="67"/>
      <c r="EA1010" s="67"/>
      <c r="EB1010" s="67"/>
      <c r="EC1010" s="67"/>
      <c r="ED1010" s="67"/>
      <c r="EE1010" s="67"/>
      <c r="EF1010" s="67"/>
      <c r="EG1010" s="67"/>
      <c r="EH1010" s="67"/>
      <c r="EI1010" s="67"/>
      <c r="EJ1010" s="67"/>
    </row>
    <row r="1011" spans="125:140" ht="13.5" x14ac:dyDescent="0.25">
      <c r="DU1011" s="67"/>
      <c r="DV1011" s="67"/>
      <c r="DW1011" s="67"/>
      <c r="DX1011" s="67"/>
      <c r="DY1011" s="67"/>
      <c r="DZ1011" s="67"/>
      <c r="EA1011" s="67"/>
      <c r="EB1011" s="67"/>
      <c r="EC1011" s="67"/>
      <c r="ED1011" s="67"/>
      <c r="EE1011" s="67"/>
      <c r="EF1011" s="67"/>
      <c r="EG1011" s="67"/>
      <c r="EH1011" s="67"/>
      <c r="EI1011" s="67"/>
      <c r="EJ1011" s="67"/>
    </row>
    <row r="1012" spans="125:140" ht="13.5" x14ac:dyDescent="0.25">
      <c r="DU1012" s="67"/>
      <c r="DV1012" s="67"/>
      <c r="DW1012" s="67"/>
      <c r="DX1012" s="67"/>
      <c r="DY1012" s="67"/>
      <c r="DZ1012" s="67"/>
      <c r="EA1012" s="67"/>
      <c r="EB1012" s="67"/>
      <c r="EC1012" s="67"/>
      <c r="ED1012" s="67"/>
      <c r="EE1012" s="67"/>
      <c r="EF1012" s="67"/>
      <c r="EG1012" s="67"/>
      <c r="EH1012" s="67"/>
      <c r="EI1012" s="67"/>
      <c r="EJ1012" s="67"/>
    </row>
    <row r="1013" spans="125:140" ht="13.5" x14ac:dyDescent="0.25">
      <c r="DU1013" s="67"/>
      <c r="DV1013" s="67"/>
      <c r="DW1013" s="67"/>
      <c r="DX1013" s="67"/>
      <c r="DY1013" s="67"/>
      <c r="DZ1013" s="67"/>
      <c r="EA1013" s="67"/>
      <c r="EB1013" s="67"/>
      <c r="EC1013" s="67"/>
      <c r="ED1013" s="67"/>
      <c r="EE1013" s="67"/>
      <c r="EF1013" s="67"/>
      <c r="EG1013" s="67"/>
      <c r="EH1013" s="67"/>
      <c r="EI1013" s="67"/>
      <c r="EJ1013" s="67"/>
    </row>
    <row r="1014" spans="125:140" ht="13.5" x14ac:dyDescent="0.25">
      <c r="DU1014" s="67"/>
      <c r="DV1014" s="67"/>
      <c r="DW1014" s="67"/>
      <c r="DX1014" s="67"/>
      <c r="DY1014" s="67"/>
      <c r="DZ1014" s="67"/>
      <c r="EA1014" s="67"/>
      <c r="EB1014" s="67"/>
      <c r="EC1014" s="67"/>
      <c r="ED1014" s="67"/>
      <c r="EE1014" s="67"/>
      <c r="EF1014" s="67"/>
      <c r="EG1014" s="67"/>
      <c r="EH1014" s="67"/>
      <c r="EI1014" s="67"/>
      <c r="EJ1014" s="67"/>
    </row>
    <row r="1015" spans="125:140" ht="13.5" x14ac:dyDescent="0.25">
      <c r="DU1015" s="67"/>
      <c r="DV1015" s="67"/>
      <c r="DW1015" s="67"/>
      <c r="DX1015" s="67"/>
      <c r="DY1015" s="67"/>
      <c r="DZ1015" s="67"/>
      <c r="EA1015" s="67"/>
      <c r="EB1015" s="67"/>
      <c r="EC1015" s="67"/>
      <c r="ED1015" s="67"/>
      <c r="EE1015" s="67"/>
      <c r="EF1015" s="67"/>
      <c r="EG1015" s="67"/>
      <c r="EH1015" s="67"/>
      <c r="EI1015" s="67"/>
      <c r="EJ1015" s="67"/>
    </row>
    <row r="1016" spans="125:140" ht="13.5" x14ac:dyDescent="0.25">
      <c r="DU1016" s="67"/>
      <c r="DV1016" s="67"/>
      <c r="DW1016" s="67"/>
      <c r="DX1016" s="67"/>
      <c r="DY1016" s="67"/>
      <c r="DZ1016" s="67"/>
      <c r="EA1016" s="67"/>
      <c r="EB1016" s="67"/>
      <c r="EC1016" s="67"/>
      <c r="ED1016" s="67"/>
      <c r="EE1016" s="67"/>
      <c r="EF1016" s="67"/>
      <c r="EG1016" s="67"/>
      <c r="EH1016" s="67"/>
      <c r="EI1016" s="67"/>
      <c r="EJ1016" s="67"/>
    </row>
    <row r="1017" spans="125:140" ht="13.5" x14ac:dyDescent="0.25">
      <c r="DU1017" s="67"/>
      <c r="DV1017" s="67"/>
      <c r="DW1017" s="67"/>
      <c r="DX1017" s="67"/>
      <c r="DY1017" s="67"/>
      <c r="DZ1017" s="67"/>
      <c r="EA1017" s="67"/>
      <c r="EB1017" s="67"/>
      <c r="EC1017" s="67"/>
      <c r="ED1017" s="67"/>
      <c r="EE1017" s="67"/>
      <c r="EF1017" s="67"/>
      <c r="EG1017" s="67"/>
      <c r="EH1017" s="67"/>
      <c r="EI1017" s="67"/>
      <c r="EJ1017" s="67"/>
    </row>
    <row r="1018" spans="125:140" ht="13.5" x14ac:dyDescent="0.25">
      <c r="DU1018" s="67"/>
      <c r="DV1018" s="67"/>
      <c r="DW1018" s="67"/>
      <c r="DX1018" s="67"/>
      <c r="DY1018" s="67"/>
      <c r="DZ1018" s="67"/>
      <c r="EA1018" s="67"/>
      <c r="EB1018" s="67"/>
      <c r="EC1018" s="67"/>
      <c r="ED1018" s="67"/>
      <c r="EE1018" s="67"/>
      <c r="EF1018" s="67"/>
      <c r="EG1018" s="67"/>
      <c r="EH1018" s="67"/>
      <c r="EI1018" s="67"/>
      <c r="EJ1018" s="67"/>
    </row>
    <row r="1019" spans="125:140" ht="13.5" x14ac:dyDescent="0.25">
      <c r="DU1019" s="67"/>
      <c r="DV1019" s="67"/>
      <c r="DW1019" s="67"/>
      <c r="DX1019" s="67"/>
      <c r="DY1019" s="67"/>
      <c r="DZ1019" s="67"/>
      <c r="EA1019" s="67"/>
      <c r="EB1019" s="67"/>
      <c r="EC1019" s="67"/>
      <c r="ED1019" s="67"/>
      <c r="EE1019" s="67"/>
      <c r="EF1019" s="67"/>
      <c r="EG1019" s="67"/>
      <c r="EH1019" s="67"/>
      <c r="EI1019" s="67"/>
      <c r="EJ1019" s="67"/>
    </row>
    <row r="1020" spans="125:140" ht="13.5" x14ac:dyDescent="0.25">
      <c r="DU1020" s="67"/>
      <c r="DV1020" s="67"/>
      <c r="DW1020" s="67"/>
      <c r="DX1020" s="67"/>
      <c r="DY1020" s="67"/>
      <c r="DZ1020" s="67"/>
      <c r="EA1020" s="67"/>
      <c r="EB1020" s="67"/>
      <c r="EC1020" s="67"/>
      <c r="ED1020" s="67"/>
      <c r="EE1020" s="67"/>
      <c r="EF1020" s="67"/>
      <c r="EG1020" s="67"/>
      <c r="EH1020" s="67"/>
      <c r="EI1020" s="67"/>
      <c r="EJ1020" s="67"/>
    </row>
    <row r="1021" spans="125:140" ht="13.5" x14ac:dyDescent="0.25">
      <c r="DU1021" s="67"/>
      <c r="DV1021" s="67"/>
      <c r="DW1021" s="67"/>
      <c r="DX1021" s="67"/>
      <c r="DY1021" s="67"/>
      <c r="DZ1021" s="67"/>
      <c r="EA1021" s="67"/>
      <c r="EB1021" s="67"/>
      <c r="EC1021" s="67"/>
      <c r="ED1021" s="67"/>
      <c r="EE1021" s="67"/>
      <c r="EF1021" s="67"/>
      <c r="EG1021" s="67"/>
      <c r="EH1021" s="67"/>
      <c r="EI1021" s="67"/>
      <c r="EJ1021" s="67"/>
    </row>
    <row r="1022" spans="125:140" ht="13.5" x14ac:dyDescent="0.25">
      <c r="DU1022" s="67"/>
      <c r="DV1022" s="67"/>
      <c r="DW1022" s="67"/>
      <c r="DX1022" s="67"/>
      <c r="DY1022" s="67"/>
      <c r="DZ1022" s="67"/>
      <c r="EA1022" s="67"/>
      <c r="EB1022" s="67"/>
      <c r="EC1022" s="67"/>
      <c r="ED1022" s="67"/>
      <c r="EE1022" s="67"/>
      <c r="EF1022" s="67"/>
      <c r="EG1022" s="67"/>
      <c r="EH1022" s="67"/>
      <c r="EI1022" s="67"/>
      <c r="EJ1022" s="67"/>
    </row>
    <row r="1023" spans="125:140" ht="13.5" x14ac:dyDescent="0.25">
      <c r="DU1023" s="67"/>
      <c r="DV1023" s="67"/>
      <c r="DW1023" s="67"/>
      <c r="DX1023" s="67"/>
      <c r="DY1023" s="67"/>
      <c r="DZ1023" s="67"/>
      <c r="EA1023" s="67"/>
      <c r="EB1023" s="67"/>
      <c r="EC1023" s="67"/>
      <c r="ED1023" s="67"/>
      <c r="EE1023" s="67"/>
      <c r="EF1023" s="67"/>
      <c r="EG1023" s="67"/>
      <c r="EH1023" s="67"/>
      <c r="EI1023" s="67"/>
      <c r="EJ1023" s="67"/>
    </row>
    <row r="1024" spans="125:140" ht="13.5" x14ac:dyDescent="0.25">
      <c r="DU1024" s="67"/>
      <c r="DV1024" s="67"/>
      <c r="DW1024" s="67"/>
      <c r="DX1024" s="67"/>
      <c r="DY1024" s="67"/>
      <c r="DZ1024" s="67"/>
      <c r="EA1024" s="67"/>
      <c r="EB1024" s="67"/>
      <c r="EC1024" s="67"/>
      <c r="ED1024" s="67"/>
      <c r="EE1024" s="67"/>
      <c r="EF1024" s="67"/>
      <c r="EG1024" s="67"/>
      <c r="EH1024" s="67"/>
      <c r="EI1024" s="67"/>
      <c r="EJ1024" s="67"/>
    </row>
    <row r="1025" spans="125:140" ht="13.5" x14ac:dyDescent="0.25">
      <c r="DU1025" s="67"/>
      <c r="DV1025" s="67"/>
      <c r="DW1025" s="67"/>
      <c r="DX1025" s="67"/>
      <c r="DY1025" s="67"/>
      <c r="DZ1025" s="67"/>
      <c r="EA1025" s="67"/>
      <c r="EB1025" s="67"/>
      <c r="EC1025" s="67"/>
      <c r="ED1025" s="67"/>
      <c r="EE1025" s="67"/>
      <c r="EF1025" s="67"/>
      <c r="EG1025" s="67"/>
      <c r="EH1025" s="67"/>
      <c r="EI1025" s="67"/>
      <c r="EJ1025" s="67"/>
    </row>
    <row r="1026" spans="125:140" ht="13.5" x14ac:dyDescent="0.25">
      <c r="DU1026" s="67"/>
      <c r="DV1026" s="67"/>
      <c r="DW1026" s="67"/>
      <c r="DX1026" s="67"/>
      <c r="DY1026" s="67"/>
      <c r="DZ1026" s="67"/>
      <c r="EA1026" s="67"/>
      <c r="EB1026" s="67"/>
      <c r="EC1026" s="67"/>
      <c r="ED1026" s="67"/>
      <c r="EE1026" s="67"/>
      <c r="EF1026" s="67"/>
      <c r="EG1026" s="67"/>
      <c r="EH1026" s="67"/>
      <c r="EI1026" s="67"/>
      <c r="EJ1026" s="67"/>
    </row>
    <row r="1027" spans="125:140" ht="13.5" x14ac:dyDescent="0.25">
      <c r="DU1027" s="67"/>
      <c r="DV1027" s="67"/>
      <c r="DW1027" s="67"/>
      <c r="DX1027" s="67"/>
      <c r="DY1027" s="67"/>
      <c r="DZ1027" s="67"/>
      <c r="EA1027" s="67"/>
      <c r="EB1027" s="67"/>
      <c r="EC1027" s="67"/>
      <c r="ED1027" s="67"/>
      <c r="EE1027" s="67"/>
      <c r="EF1027" s="67"/>
      <c r="EG1027" s="67"/>
      <c r="EH1027" s="67"/>
      <c r="EI1027" s="67"/>
      <c r="EJ1027" s="67"/>
    </row>
    <row r="1028" spans="125:140" ht="13.5" x14ac:dyDescent="0.25">
      <c r="DU1028" s="67"/>
      <c r="DV1028" s="67"/>
      <c r="DW1028" s="67"/>
      <c r="DX1028" s="67"/>
      <c r="DY1028" s="67"/>
      <c r="DZ1028" s="67"/>
      <c r="EA1028" s="67"/>
      <c r="EB1028" s="67"/>
      <c r="EC1028" s="67"/>
      <c r="ED1028" s="67"/>
      <c r="EE1028" s="67"/>
      <c r="EF1028" s="67"/>
      <c r="EG1028" s="67"/>
      <c r="EH1028" s="67"/>
      <c r="EI1028" s="67"/>
      <c r="EJ1028" s="67"/>
    </row>
    <row r="1029" spans="125:140" ht="13.5" x14ac:dyDescent="0.25">
      <c r="DU1029" s="67"/>
      <c r="DV1029" s="67"/>
      <c r="DW1029" s="67"/>
      <c r="DX1029" s="67"/>
      <c r="DY1029" s="67"/>
      <c r="DZ1029" s="67"/>
      <c r="EA1029" s="67"/>
      <c r="EB1029" s="67"/>
      <c r="EC1029" s="67"/>
      <c r="ED1029" s="67"/>
      <c r="EE1029" s="67"/>
      <c r="EF1029" s="67"/>
      <c r="EG1029" s="67"/>
      <c r="EH1029" s="67"/>
      <c r="EI1029" s="67"/>
      <c r="EJ1029" s="67"/>
    </row>
    <row r="1030" spans="125:140" ht="13.5" x14ac:dyDescent="0.25">
      <c r="DU1030" s="67"/>
      <c r="DV1030" s="67"/>
      <c r="DW1030" s="67"/>
      <c r="DX1030" s="67"/>
      <c r="DY1030" s="67"/>
      <c r="DZ1030" s="67"/>
      <c r="EA1030" s="67"/>
      <c r="EB1030" s="67"/>
      <c r="EC1030" s="67"/>
      <c r="ED1030" s="67"/>
      <c r="EE1030" s="67"/>
      <c r="EF1030" s="67"/>
      <c r="EG1030" s="67"/>
      <c r="EH1030" s="67"/>
      <c r="EI1030" s="67"/>
      <c r="EJ1030" s="67"/>
    </row>
    <row r="1031" spans="125:140" ht="13.5" x14ac:dyDescent="0.25">
      <c r="DU1031" s="67"/>
      <c r="DV1031" s="67"/>
      <c r="DW1031" s="67"/>
      <c r="DX1031" s="67"/>
      <c r="DY1031" s="67"/>
      <c r="DZ1031" s="67"/>
      <c r="EA1031" s="67"/>
      <c r="EB1031" s="67"/>
      <c r="EC1031" s="67"/>
      <c r="ED1031" s="67"/>
      <c r="EE1031" s="67"/>
      <c r="EF1031" s="67"/>
      <c r="EG1031" s="67"/>
      <c r="EH1031" s="67"/>
      <c r="EI1031" s="67"/>
      <c r="EJ1031" s="67"/>
    </row>
    <row r="1032" spans="125:140" ht="13.5" x14ac:dyDescent="0.25">
      <c r="DU1032" s="67"/>
      <c r="DV1032" s="67"/>
      <c r="DW1032" s="67"/>
      <c r="DX1032" s="67"/>
      <c r="DY1032" s="67"/>
      <c r="DZ1032" s="67"/>
      <c r="EA1032" s="67"/>
      <c r="EB1032" s="67"/>
      <c r="EC1032" s="67"/>
      <c r="ED1032" s="67"/>
      <c r="EE1032" s="67"/>
      <c r="EF1032" s="67"/>
      <c r="EG1032" s="67"/>
      <c r="EH1032" s="67"/>
      <c r="EI1032" s="67"/>
      <c r="EJ1032" s="67"/>
    </row>
    <row r="1033" spans="125:140" ht="13.5" x14ac:dyDescent="0.25">
      <c r="DU1033" s="67"/>
      <c r="DV1033" s="67"/>
      <c r="DW1033" s="67"/>
      <c r="DX1033" s="67"/>
      <c r="DY1033" s="67"/>
      <c r="DZ1033" s="67"/>
      <c r="EA1033" s="67"/>
      <c r="EB1033" s="67"/>
      <c r="EC1033" s="67"/>
      <c r="ED1033" s="67"/>
      <c r="EE1033" s="67"/>
      <c r="EF1033" s="67"/>
      <c r="EG1033" s="67"/>
      <c r="EH1033" s="67"/>
      <c r="EI1033" s="67"/>
      <c r="EJ1033" s="67"/>
    </row>
    <row r="1034" spans="125:140" ht="13.5" x14ac:dyDescent="0.25">
      <c r="DU1034" s="67"/>
      <c r="DV1034" s="67"/>
      <c r="DW1034" s="67"/>
      <c r="DX1034" s="67"/>
      <c r="DY1034" s="67"/>
      <c r="DZ1034" s="67"/>
      <c r="EA1034" s="67"/>
      <c r="EB1034" s="67"/>
      <c r="EC1034" s="67"/>
      <c r="ED1034" s="67"/>
      <c r="EE1034" s="67"/>
      <c r="EF1034" s="67"/>
      <c r="EG1034" s="67"/>
      <c r="EH1034" s="67"/>
      <c r="EI1034" s="67"/>
      <c r="EJ1034" s="67"/>
    </row>
    <row r="1035" spans="125:140" ht="13.5" x14ac:dyDescent="0.25">
      <c r="DU1035" s="67"/>
      <c r="DV1035" s="67"/>
      <c r="DW1035" s="67"/>
      <c r="DX1035" s="67"/>
      <c r="DY1035" s="67"/>
      <c r="DZ1035" s="67"/>
      <c r="EA1035" s="67"/>
      <c r="EB1035" s="67"/>
      <c r="EC1035" s="67"/>
      <c r="ED1035" s="67"/>
      <c r="EE1035" s="67"/>
      <c r="EF1035" s="67"/>
      <c r="EG1035" s="67"/>
      <c r="EH1035" s="67"/>
      <c r="EI1035" s="67"/>
      <c r="EJ1035" s="67"/>
    </row>
    <row r="1036" spans="125:140" ht="13.5" x14ac:dyDescent="0.25">
      <c r="DU1036" s="67"/>
      <c r="DV1036" s="67"/>
      <c r="DW1036" s="67"/>
      <c r="DX1036" s="67"/>
      <c r="DY1036" s="67"/>
      <c r="DZ1036" s="67"/>
      <c r="EA1036" s="67"/>
      <c r="EB1036" s="67"/>
      <c r="EC1036" s="67"/>
      <c r="ED1036" s="67"/>
      <c r="EE1036" s="67"/>
      <c r="EF1036" s="67"/>
      <c r="EG1036" s="67"/>
      <c r="EH1036" s="67"/>
      <c r="EI1036" s="67"/>
      <c r="EJ1036" s="67"/>
    </row>
    <row r="1037" spans="125:140" ht="13.5" x14ac:dyDescent="0.25">
      <c r="DU1037" s="67"/>
      <c r="DV1037" s="67"/>
      <c r="DW1037" s="67"/>
      <c r="DX1037" s="67"/>
      <c r="DY1037" s="67"/>
      <c r="DZ1037" s="67"/>
      <c r="EA1037" s="67"/>
      <c r="EB1037" s="67"/>
      <c r="EC1037" s="67"/>
      <c r="ED1037" s="67"/>
      <c r="EE1037" s="67"/>
      <c r="EF1037" s="67"/>
      <c r="EG1037" s="67"/>
      <c r="EH1037" s="67"/>
      <c r="EI1037" s="67"/>
      <c r="EJ1037" s="67"/>
    </row>
    <row r="1038" spans="125:140" ht="13.5" x14ac:dyDescent="0.25">
      <c r="DU1038" s="67"/>
      <c r="DV1038" s="67"/>
      <c r="DW1038" s="67"/>
      <c r="DX1038" s="67"/>
      <c r="DY1038" s="67"/>
      <c r="DZ1038" s="67"/>
      <c r="EA1038" s="67"/>
      <c r="EB1038" s="67"/>
      <c r="EC1038" s="67"/>
      <c r="ED1038" s="67"/>
      <c r="EE1038" s="67"/>
      <c r="EF1038" s="67"/>
      <c r="EG1038" s="67"/>
      <c r="EH1038" s="67"/>
      <c r="EI1038" s="67"/>
      <c r="EJ1038" s="67"/>
    </row>
    <row r="1039" spans="125:140" ht="13.5" x14ac:dyDescent="0.25">
      <c r="DU1039" s="67"/>
      <c r="DV1039" s="67"/>
      <c r="DW1039" s="67"/>
      <c r="DX1039" s="67"/>
      <c r="DY1039" s="67"/>
      <c r="DZ1039" s="67"/>
      <c r="EA1039" s="67"/>
      <c r="EB1039" s="67"/>
      <c r="EC1039" s="67"/>
      <c r="ED1039" s="67"/>
      <c r="EE1039" s="67"/>
      <c r="EF1039" s="67"/>
      <c r="EG1039" s="67"/>
      <c r="EH1039" s="67"/>
      <c r="EI1039" s="67"/>
      <c r="EJ1039" s="67"/>
    </row>
    <row r="1040" spans="125:140" ht="13.5" x14ac:dyDescent="0.25">
      <c r="DU1040" s="67"/>
      <c r="DV1040" s="67"/>
      <c r="DW1040" s="67"/>
      <c r="DX1040" s="67"/>
      <c r="DY1040" s="67"/>
      <c r="DZ1040" s="67"/>
      <c r="EA1040" s="67"/>
      <c r="EB1040" s="67"/>
      <c r="EC1040" s="67"/>
      <c r="ED1040" s="67"/>
      <c r="EE1040" s="67"/>
      <c r="EF1040" s="67"/>
      <c r="EG1040" s="67"/>
      <c r="EH1040" s="67"/>
      <c r="EI1040" s="67"/>
      <c r="EJ1040" s="67"/>
    </row>
    <row r="1041" spans="125:140" ht="13.5" x14ac:dyDescent="0.25">
      <c r="DU1041" s="67"/>
      <c r="DV1041" s="67"/>
      <c r="DW1041" s="67"/>
      <c r="DX1041" s="67"/>
      <c r="DY1041" s="67"/>
      <c r="DZ1041" s="67"/>
      <c r="EA1041" s="67"/>
      <c r="EB1041" s="67"/>
      <c r="EC1041" s="67"/>
      <c r="ED1041" s="67"/>
      <c r="EE1041" s="67"/>
      <c r="EF1041" s="67"/>
      <c r="EG1041" s="67"/>
      <c r="EH1041" s="67"/>
      <c r="EI1041" s="67"/>
      <c r="EJ1041" s="67"/>
    </row>
    <row r="1042" spans="125:140" ht="13.5" x14ac:dyDescent="0.25">
      <c r="DU1042" s="67"/>
      <c r="DV1042" s="67"/>
      <c r="DW1042" s="67"/>
      <c r="DX1042" s="67"/>
      <c r="DY1042" s="67"/>
      <c r="DZ1042" s="67"/>
      <c r="EA1042" s="67"/>
      <c r="EB1042" s="67"/>
      <c r="EC1042" s="67"/>
      <c r="ED1042" s="67"/>
      <c r="EE1042" s="67"/>
      <c r="EF1042" s="67"/>
      <c r="EG1042" s="67"/>
      <c r="EH1042" s="67"/>
      <c r="EI1042" s="67"/>
      <c r="EJ1042" s="67"/>
    </row>
    <row r="1043" spans="125:140" ht="13.5" x14ac:dyDescent="0.25">
      <c r="DU1043" s="67"/>
      <c r="DV1043" s="67"/>
      <c r="DW1043" s="67"/>
      <c r="DX1043" s="67"/>
      <c r="DY1043" s="67"/>
      <c r="DZ1043" s="67"/>
      <c r="EA1043" s="67"/>
      <c r="EB1043" s="67"/>
      <c r="EC1043" s="67"/>
      <c r="ED1043" s="67"/>
      <c r="EE1043" s="67"/>
      <c r="EF1043" s="67"/>
      <c r="EG1043" s="67"/>
      <c r="EH1043" s="67"/>
      <c r="EI1043" s="67"/>
      <c r="EJ1043" s="67"/>
    </row>
    <row r="1044" spans="125:140" ht="13.5" x14ac:dyDescent="0.25">
      <c r="DU1044" s="67"/>
      <c r="DV1044" s="67"/>
      <c r="DW1044" s="67"/>
      <c r="DX1044" s="67"/>
      <c r="DY1044" s="67"/>
      <c r="DZ1044" s="67"/>
      <c r="EA1044" s="67"/>
      <c r="EB1044" s="67"/>
      <c r="EC1044" s="67"/>
      <c r="ED1044" s="67"/>
      <c r="EE1044" s="67"/>
      <c r="EF1044" s="67"/>
      <c r="EG1044" s="67"/>
      <c r="EH1044" s="67"/>
      <c r="EI1044" s="67"/>
      <c r="EJ1044" s="67"/>
    </row>
    <row r="1045" spans="125:140" ht="13.5" x14ac:dyDescent="0.25">
      <c r="DU1045" s="67"/>
      <c r="DV1045" s="67"/>
      <c r="DW1045" s="67"/>
      <c r="DX1045" s="67"/>
      <c r="DY1045" s="67"/>
      <c r="DZ1045" s="67"/>
      <c r="EA1045" s="67"/>
      <c r="EB1045" s="67"/>
      <c r="EC1045" s="67"/>
      <c r="ED1045" s="67"/>
      <c r="EE1045" s="67"/>
      <c r="EF1045" s="67"/>
      <c r="EG1045" s="67"/>
      <c r="EH1045" s="67"/>
      <c r="EI1045" s="67"/>
      <c r="EJ1045" s="67"/>
    </row>
    <row r="1046" spans="125:140" ht="13.5" x14ac:dyDescent="0.25">
      <c r="DU1046" s="67"/>
      <c r="DV1046" s="67"/>
      <c r="DW1046" s="67"/>
      <c r="DX1046" s="67"/>
      <c r="DY1046" s="67"/>
      <c r="DZ1046" s="67"/>
      <c r="EA1046" s="67"/>
      <c r="EB1046" s="67"/>
      <c r="EC1046" s="67"/>
      <c r="ED1046" s="67"/>
      <c r="EE1046" s="67"/>
      <c r="EF1046" s="67"/>
      <c r="EG1046" s="67"/>
      <c r="EH1046" s="67"/>
      <c r="EI1046" s="67"/>
      <c r="EJ1046" s="67"/>
    </row>
    <row r="1047" spans="125:140" ht="13.5" x14ac:dyDescent="0.25">
      <c r="DU1047" s="67"/>
      <c r="DV1047" s="67"/>
      <c r="DW1047" s="67"/>
      <c r="DX1047" s="67"/>
      <c r="DY1047" s="67"/>
      <c r="DZ1047" s="67"/>
      <c r="EA1047" s="67"/>
      <c r="EB1047" s="67"/>
      <c r="EC1047" s="67"/>
      <c r="ED1047" s="67"/>
      <c r="EE1047" s="67"/>
      <c r="EF1047" s="67"/>
      <c r="EG1047" s="67"/>
      <c r="EH1047" s="67"/>
      <c r="EI1047" s="67"/>
      <c r="EJ1047" s="67"/>
    </row>
    <row r="1048" spans="125:140" ht="13.5" x14ac:dyDescent="0.25">
      <c r="DU1048" s="67"/>
      <c r="DV1048" s="67"/>
      <c r="DW1048" s="67"/>
      <c r="DX1048" s="67"/>
      <c r="DY1048" s="67"/>
      <c r="DZ1048" s="67"/>
      <c r="EA1048" s="67"/>
      <c r="EB1048" s="67"/>
      <c r="EC1048" s="67"/>
      <c r="ED1048" s="67"/>
      <c r="EE1048" s="67"/>
      <c r="EF1048" s="67"/>
      <c r="EG1048" s="67"/>
      <c r="EH1048" s="67"/>
      <c r="EI1048" s="67"/>
      <c r="EJ1048" s="67"/>
    </row>
    <row r="1049" spans="125:140" ht="13.5" x14ac:dyDescent="0.25">
      <c r="DU1049" s="67"/>
      <c r="DV1049" s="67"/>
      <c r="DW1049" s="67"/>
      <c r="DX1049" s="67"/>
      <c r="DY1049" s="67"/>
      <c r="DZ1049" s="67"/>
      <c r="EA1049" s="67"/>
      <c r="EB1049" s="67"/>
      <c r="EC1049" s="67"/>
      <c r="ED1049" s="67"/>
      <c r="EE1049" s="67"/>
      <c r="EF1049" s="67"/>
      <c r="EG1049" s="67"/>
      <c r="EH1049" s="67"/>
      <c r="EI1049" s="67"/>
      <c r="EJ1049" s="67"/>
    </row>
    <row r="1050" spans="125:140" ht="13.5" x14ac:dyDescent="0.25">
      <c r="DU1050" s="67"/>
      <c r="DV1050" s="67"/>
      <c r="DW1050" s="67"/>
      <c r="DX1050" s="67"/>
      <c r="DY1050" s="67"/>
      <c r="DZ1050" s="67"/>
      <c r="EA1050" s="67"/>
      <c r="EB1050" s="67"/>
      <c r="EC1050" s="67"/>
      <c r="ED1050" s="67"/>
      <c r="EE1050" s="67"/>
      <c r="EF1050" s="67"/>
      <c r="EG1050" s="67"/>
      <c r="EH1050" s="67"/>
      <c r="EI1050" s="67"/>
      <c r="EJ1050" s="67"/>
    </row>
    <row r="1051" spans="125:140" ht="13.5" x14ac:dyDescent="0.25">
      <c r="DU1051" s="67"/>
      <c r="DV1051" s="67"/>
      <c r="DW1051" s="67"/>
      <c r="DX1051" s="67"/>
      <c r="DY1051" s="67"/>
      <c r="DZ1051" s="67"/>
      <c r="EA1051" s="67"/>
      <c r="EB1051" s="67"/>
      <c r="EC1051" s="67"/>
      <c r="ED1051" s="67"/>
      <c r="EE1051" s="67"/>
      <c r="EF1051" s="67"/>
      <c r="EG1051" s="67"/>
      <c r="EH1051" s="67"/>
      <c r="EI1051" s="67"/>
      <c r="EJ1051" s="67"/>
    </row>
    <row r="1052" spans="125:140" ht="13.5" x14ac:dyDescent="0.25">
      <c r="DU1052" s="67"/>
      <c r="DV1052" s="67"/>
      <c r="DW1052" s="67"/>
      <c r="DX1052" s="67"/>
      <c r="DY1052" s="67"/>
      <c r="DZ1052" s="67"/>
      <c r="EA1052" s="67"/>
      <c r="EB1052" s="67"/>
      <c r="EC1052" s="67"/>
      <c r="ED1052" s="67"/>
      <c r="EE1052" s="67"/>
      <c r="EF1052" s="67"/>
      <c r="EG1052" s="67"/>
      <c r="EH1052" s="67"/>
      <c r="EI1052" s="67"/>
      <c r="EJ1052" s="67"/>
    </row>
    <row r="1053" spans="125:140" ht="13.5" x14ac:dyDescent="0.25">
      <c r="DU1053" s="67"/>
      <c r="DV1053" s="67"/>
      <c r="DW1053" s="67"/>
      <c r="DX1053" s="67"/>
      <c r="DY1053" s="67"/>
      <c r="DZ1053" s="67"/>
      <c r="EA1053" s="67"/>
      <c r="EB1053" s="67"/>
      <c r="EC1053" s="67"/>
      <c r="ED1053" s="67"/>
      <c r="EE1053" s="67"/>
      <c r="EF1053" s="67"/>
      <c r="EG1053" s="67"/>
      <c r="EH1053" s="67"/>
      <c r="EI1053" s="67"/>
      <c r="EJ1053" s="67"/>
    </row>
    <row r="1054" spans="125:140" ht="13.5" x14ac:dyDescent="0.25">
      <c r="DU1054" s="67"/>
      <c r="DV1054" s="67"/>
      <c r="DW1054" s="67"/>
      <c r="DX1054" s="67"/>
      <c r="DY1054" s="67"/>
      <c r="DZ1054" s="67"/>
      <c r="EA1054" s="67"/>
      <c r="EB1054" s="67"/>
      <c r="EC1054" s="67"/>
      <c r="ED1054" s="67"/>
      <c r="EE1054" s="67"/>
      <c r="EF1054" s="67"/>
      <c r="EG1054" s="67"/>
      <c r="EH1054" s="67"/>
      <c r="EI1054" s="67"/>
      <c r="EJ1054" s="67"/>
    </row>
    <row r="1055" spans="125:140" ht="13.5" x14ac:dyDescent="0.25">
      <c r="DU1055" s="67"/>
      <c r="DV1055" s="67"/>
      <c r="DW1055" s="67"/>
      <c r="DX1055" s="67"/>
      <c r="DY1055" s="67"/>
      <c r="DZ1055" s="67"/>
      <c r="EA1055" s="67"/>
      <c r="EB1055" s="67"/>
      <c r="EC1055" s="67"/>
      <c r="ED1055" s="67"/>
      <c r="EE1055" s="67"/>
      <c r="EF1055" s="67"/>
      <c r="EG1055" s="67"/>
      <c r="EH1055" s="67"/>
      <c r="EI1055" s="67"/>
      <c r="EJ1055" s="67"/>
    </row>
    <row r="1056" spans="125:140" ht="13.5" x14ac:dyDescent="0.25">
      <c r="DU1056" s="67"/>
      <c r="DV1056" s="67"/>
      <c r="DW1056" s="67"/>
      <c r="DX1056" s="67"/>
      <c r="DY1056" s="67"/>
      <c r="DZ1056" s="67"/>
      <c r="EA1056" s="67"/>
      <c r="EB1056" s="67"/>
      <c r="EC1056" s="67"/>
      <c r="ED1056" s="67"/>
      <c r="EE1056" s="67"/>
      <c r="EF1056" s="67"/>
      <c r="EG1056" s="67"/>
      <c r="EH1056" s="67"/>
      <c r="EI1056" s="67"/>
      <c r="EJ1056" s="67"/>
    </row>
    <row r="1057" spans="125:140" ht="13.5" x14ac:dyDescent="0.25">
      <c r="DU1057" s="67"/>
      <c r="DV1057" s="67"/>
      <c r="DW1057" s="67"/>
      <c r="DX1057" s="67"/>
      <c r="DY1057" s="67"/>
      <c r="DZ1057" s="67"/>
      <c r="EA1057" s="67"/>
      <c r="EB1057" s="67"/>
      <c r="EC1057" s="67"/>
      <c r="ED1057" s="67"/>
      <c r="EE1057" s="67"/>
      <c r="EF1057" s="67"/>
      <c r="EG1057" s="67"/>
      <c r="EH1057" s="67"/>
      <c r="EI1057" s="67"/>
      <c r="EJ1057" s="67"/>
    </row>
    <row r="1058" spans="125:140" ht="13.5" x14ac:dyDescent="0.25">
      <c r="DU1058" s="67"/>
      <c r="DV1058" s="67"/>
      <c r="DW1058" s="67"/>
      <c r="DX1058" s="67"/>
      <c r="DY1058" s="67"/>
      <c r="DZ1058" s="67"/>
      <c r="EA1058" s="67"/>
      <c r="EB1058" s="67"/>
      <c r="EC1058" s="67"/>
      <c r="ED1058" s="67"/>
      <c r="EE1058" s="67"/>
      <c r="EF1058" s="67"/>
      <c r="EG1058" s="67"/>
      <c r="EH1058" s="67"/>
      <c r="EI1058" s="67"/>
      <c r="EJ1058" s="67"/>
    </row>
    <row r="1059" spans="125:140" ht="13.5" x14ac:dyDescent="0.25">
      <c r="DU1059" s="67"/>
      <c r="DV1059" s="67"/>
      <c r="DW1059" s="67"/>
      <c r="DX1059" s="67"/>
      <c r="DY1059" s="67"/>
      <c r="DZ1059" s="67"/>
      <c r="EA1059" s="67"/>
      <c r="EB1059" s="67"/>
      <c r="EC1059" s="67"/>
      <c r="ED1059" s="67"/>
      <c r="EE1059" s="67"/>
      <c r="EF1059" s="67"/>
      <c r="EG1059" s="67"/>
      <c r="EH1059" s="67"/>
      <c r="EI1059" s="67"/>
      <c r="EJ1059" s="67"/>
    </row>
    <row r="1060" spans="125:140" ht="13.5" x14ac:dyDescent="0.25">
      <c r="DU1060" s="67"/>
      <c r="DV1060" s="67"/>
      <c r="DW1060" s="67"/>
      <c r="DX1060" s="67"/>
      <c r="DY1060" s="67"/>
      <c r="DZ1060" s="67"/>
      <c r="EA1060" s="67"/>
      <c r="EB1060" s="67"/>
      <c r="EC1060" s="67"/>
      <c r="ED1060" s="67"/>
      <c r="EE1060" s="67"/>
      <c r="EF1060" s="67"/>
      <c r="EG1060" s="67"/>
      <c r="EH1060" s="67"/>
      <c r="EI1060" s="67"/>
      <c r="EJ1060" s="67"/>
    </row>
    <row r="1061" spans="125:140" ht="13.5" x14ac:dyDescent="0.25">
      <c r="DU1061" s="67"/>
      <c r="DV1061" s="67"/>
      <c r="DW1061" s="67"/>
      <c r="DX1061" s="67"/>
      <c r="DY1061" s="67"/>
      <c r="DZ1061" s="67"/>
      <c r="EA1061" s="67"/>
      <c r="EB1061" s="67"/>
      <c r="EC1061" s="67"/>
      <c r="ED1061" s="67"/>
      <c r="EE1061" s="67"/>
      <c r="EF1061" s="67"/>
      <c r="EG1061" s="67"/>
      <c r="EH1061" s="67"/>
      <c r="EI1061" s="67"/>
      <c r="EJ1061" s="67"/>
    </row>
    <row r="1062" spans="125:140" ht="13.5" x14ac:dyDescent="0.25">
      <c r="DU1062" s="67"/>
      <c r="DV1062" s="67"/>
      <c r="DW1062" s="67"/>
      <c r="DX1062" s="67"/>
      <c r="DY1062" s="67"/>
      <c r="DZ1062" s="67"/>
      <c r="EA1062" s="67"/>
      <c r="EB1062" s="67"/>
      <c r="EC1062" s="67"/>
      <c r="ED1062" s="67"/>
      <c r="EE1062" s="67"/>
      <c r="EF1062" s="67"/>
      <c r="EG1062" s="67"/>
      <c r="EH1062" s="67"/>
      <c r="EI1062" s="67"/>
      <c r="EJ1062" s="67"/>
    </row>
    <row r="1063" spans="125:140" ht="13.5" x14ac:dyDescent="0.25">
      <c r="DU1063" s="67"/>
      <c r="DV1063" s="67"/>
      <c r="DW1063" s="67"/>
      <c r="DX1063" s="67"/>
      <c r="DY1063" s="67"/>
      <c r="DZ1063" s="67"/>
      <c r="EA1063" s="67"/>
      <c r="EB1063" s="67"/>
      <c r="EC1063" s="67"/>
      <c r="ED1063" s="67"/>
      <c r="EE1063" s="67"/>
      <c r="EF1063" s="67"/>
      <c r="EG1063" s="67"/>
      <c r="EH1063" s="67"/>
      <c r="EI1063" s="67"/>
      <c r="EJ1063" s="67"/>
    </row>
    <row r="1064" spans="125:140" ht="13.5" x14ac:dyDescent="0.25">
      <c r="DU1064" s="67"/>
      <c r="DV1064" s="67"/>
      <c r="DW1064" s="67"/>
      <c r="DX1064" s="67"/>
      <c r="DY1064" s="67"/>
      <c r="DZ1064" s="67"/>
      <c r="EA1064" s="67"/>
      <c r="EB1064" s="67"/>
      <c r="EC1064" s="67"/>
      <c r="ED1064" s="67"/>
      <c r="EE1064" s="67"/>
      <c r="EF1064" s="67"/>
      <c r="EG1064" s="67"/>
      <c r="EH1064" s="67"/>
      <c r="EI1064" s="67"/>
      <c r="EJ1064" s="67"/>
    </row>
    <row r="1065" spans="125:140" ht="13.5" x14ac:dyDescent="0.25">
      <c r="DU1065" s="67"/>
      <c r="DV1065" s="67"/>
      <c r="DW1065" s="67"/>
      <c r="DX1065" s="67"/>
      <c r="DY1065" s="67"/>
      <c r="DZ1065" s="67"/>
      <c r="EA1065" s="67"/>
      <c r="EB1065" s="67"/>
      <c r="EC1065" s="67"/>
      <c r="ED1065" s="67"/>
      <c r="EE1065" s="67"/>
      <c r="EF1065" s="67"/>
      <c r="EG1065" s="67"/>
      <c r="EH1065" s="67"/>
      <c r="EI1065" s="67"/>
      <c r="EJ1065" s="67"/>
    </row>
    <row r="1066" spans="125:140" ht="13.5" x14ac:dyDescent="0.25">
      <c r="DU1066" s="67"/>
      <c r="DV1066" s="67"/>
      <c r="DW1066" s="67"/>
      <c r="DX1066" s="67"/>
      <c r="DY1066" s="67"/>
      <c r="DZ1066" s="67"/>
      <c r="EA1066" s="67"/>
      <c r="EB1066" s="67"/>
      <c r="EC1066" s="67"/>
      <c r="ED1066" s="67"/>
      <c r="EE1066" s="67"/>
      <c r="EF1066" s="67"/>
      <c r="EG1066" s="67"/>
      <c r="EH1066" s="67"/>
      <c r="EI1066" s="67"/>
      <c r="EJ1066" s="67"/>
    </row>
    <row r="1067" spans="125:140" ht="13.5" x14ac:dyDescent="0.25">
      <c r="DU1067" s="67"/>
      <c r="DV1067" s="67"/>
      <c r="DW1067" s="67"/>
      <c r="DX1067" s="67"/>
      <c r="DY1067" s="67"/>
      <c r="DZ1067" s="67"/>
      <c r="EA1067" s="67"/>
      <c r="EB1067" s="67"/>
      <c r="EC1067" s="67"/>
      <c r="ED1067" s="67"/>
      <c r="EE1067" s="67"/>
      <c r="EF1067" s="67"/>
      <c r="EG1067" s="67"/>
      <c r="EH1067" s="67"/>
      <c r="EI1067" s="67"/>
      <c r="EJ1067" s="67"/>
    </row>
    <row r="1068" spans="125:140" ht="13.5" x14ac:dyDescent="0.25">
      <c r="DU1068" s="67"/>
      <c r="DV1068" s="67"/>
      <c r="DW1068" s="67"/>
      <c r="DX1068" s="67"/>
      <c r="DY1068" s="67"/>
      <c r="DZ1068" s="67"/>
      <c r="EA1068" s="67"/>
      <c r="EB1068" s="67"/>
      <c r="EC1068" s="67"/>
      <c r="ED1068" s="67"/>
      <c r="EE1068" s="67"/>
      <c r="EF1068" s="67"/>
      <c r="EG1068" s="67"/>
      <c r="EH1068" s="67"/>
      <c r="EI1068" s="67"/>
      <c r="EJ1068" s="67"/>
    </row>
    <row r="1069" spans="125:140" ht="13.5" x14ac:dyDescent="0.25">
      <c r="DU1069" s="67"/>
      <c r="DV1069" s="67"/>
      <c r="DW1069" s="67"/>
      <c r="DX1069" s="67"/>
      <c r="DY1069" s="67"/>
      <c r="DZ1069" s="67"/>
      <c r="EA1069" s="67"/>
      <c r="EB1069" s="67"/>
      <c r="EC1069" s="67"/>
      <c r="ED1069" s="67"/>
      <c r="EE1069" s="67"/>
      <c r="EF1069" s="67"/>
      <c r="EG1069" s="67"/>
      <c r="EH1069" s="67"/>
      <c r="EI1069" s="67"/>
      <c r="EJ1069" s="67"/>
    </row>
    <row r="1070" spans="125:140" ht="13.5" x14ac:dyDescent="0.25">
      <c r="DU1070" s="67"/>
      <c r="DV1070" s="67"/>
      <c r="DW1070" s="67"/>
      <c r="DX1070" s="67"/>
      <c r="DY1070" s="67"/>
      <c r="DZ1070" s="67"/>
      <c r="EA1070" s="67"/>
      <c r="EB1070" s="67"/>
      <c r="EC1070" s="67"/>
      <c r="ED1070" s="67"/>
      <c r="EE1070" s="67"/>
      <c r="EF1070" s="67"/>
      <c r="EG1070" s="67"/>
      <c r="EH1070" s="67"/>
      <c r="EI1070" s="67"/>
      <c r="EJ1070" s="67"/>
    </row>
    <row r="1071" spans="125:140" ht="13.5" x14ac:dyDescent="0.25">
      <c r="DU1071" s="67"/>
      <c r="DV1071" s="67"/>
      <c r="DW1071" s="67"/>
      <c r="DX1071" s="67"/>
      <c r="DY1071" s="67"/>
      <c r="DZ1071" s="67"/>
      <c r="EA1071" s="67"/>
      <c r="EB1071" s="67"/>
      <c r="EC1071" s="67"/>
      <c r="ED1071" s="67"/>
      <c r="EE1071" s="67"/>
      <c r="EF1071" s="67"/>
      <c r="EG1071" s="67"/>
      <c r="EH1071" s="67"/>
      <c r="EI1071" s="67"/>
      <c r="EJ1071" s="67"/>
    </row>
    <row r="1072" spans="125:140" ht="13.5" x14ac:dyDescent="0.25">
      <c r="DU1072" s="67"/>
      <c r="DV1072" s="67"/>
      <c r="DW1072" s="67"/>
      <c r="DX1072" s="67"/>
      <c r="DY1072" s="67"/>
      <c r="DZ1072" s="67"/>
      <c r="EA1072" s="67"/>
      <c r="EB1072" s="67"/>
      <c r="EC1072" s="67"/>
      <c r="ED1072" s="67"/>
      <c r="EE1072" s="67"/>
      <c r="EF1072" s="67"/>
      <c r="EG1072" s="67"/>
      <c r="EH1072" s="67"/>
      <c r="EI1072" s="67"/>
      <c r="EJ1072" s="67"/>
    </row>
    <row r="1073" spans="125:140" ht="13.5" x14ac:dyDescent="0.25">
      <c r="DU1073" s="67"/>
      <c r="DV1073" s="67"/>
      <c r="DW1073" s="67"/>
      <c r="DX1073" s="67"/>
      <c r="DY1073" s="67"/>
      <c r="DZ1073" s="67"/>
      <c r="EA1073" s="67"/>
      <c r="EB1073" s="67"/>
      <c r="EC1073" s="67"/>
      <c r="ED1073" s="67"/>
      <c r="EE1073" s="67"/>
      <c r="EF1073" s="67"/>
      <c r="EG1073" s="67"/>
      <c r="EH1073" s="67"/>
      <c r="EI1073" s="67"/>
      <c r="EJ1073" s="67"/>
    </row>
    <row r="1074" spans="125:140" ht="13.5" x14ac:dyDescent="0.25">
      <c r="DU1074" s="67"/>
      <c r="DV1074" s="67"/>
      <c r="DW1074" s="67"/>
      <c r="DX1074" s="67"/>
      <c r="DY1074" s="67"/>
      <c r="DZ1074" s="67"/>
      <c r="EA1074" s="67"/>
      <c r="EB1074" s="67"/>
      <c r="EC1074" s="67"/>
      <c r="ED1074" s="67"/>
      <c r="EE1074" s="67"/>
      <c r="EF1074" s="67"/>
      <c r="EG1074" s="67"/>
      <c r="EH1074" s="67"/>
      <c r="EI1074" s="67"/>
      <c r="EJ1074" s="67"/>
    </row>
    <row r="1075" spans="125:140" ht="13.5" x14ac:dyDescent="0.25">
      <c r="DU1075" s="67"/>
      <c r="DV1075" s="67"/>
      <c r="DW1075" s="67"/>
      <c r="DX1075" s="67"/>
      <c r="DY1075" s="67"/>
      <c r="DZ1075" s="67"/>
      <c r="EA1075" s="67"/>
      <c r="EB1075" s="67"/>
      <c r="EC1075" s="67"/>
      <c r="ED1075" s="67"/>
      <c r="EE1075" s="67"/>
      <c r="EF1075" s="67"/>
      <c r="EG1075" s="67"/>
      <c r="EH1075" s="67"/>
      <c r="EI1075" s="67"/>
      <c r="EJ1075" s="67"/>
    </row>
    <row r="1076" spans="125:140" ht="13.5" x14ac:dyDescent="0.25">
      <c r="DU1076" s="67"/>
      <c r="DV1076" s="67"/>
      <c r="DW1076" s="67"/>
      <c r="DX1076" s="67"/>
      <c r="DY1076" s="67"/>
      <c r="DZ1076" s="67"/>
      <c r="EA1076" s="67"/>
      <c r="EB1076" s="67"/>
      <c r="EC1076" s="67"/>
      <c r="ED1076" s="67"/>
      <c r="EE1076" s="67"/>
      <c r="EF1076" s="67"/>
      <c r="EG1076" s="67"/>
      <c r="EH1076" s="67"/>
      <c r="EI1076" s="67"/>
      <c r="EJ1076" s="67"/>
    </row>
    <row r="1077" spans="125:140" ht="13.5" x14ac:dyDescent="0.25">
      <c r="DU1077" s="67"/>
      <c r="DV1077" s="67"/>
      <c r="DW1077" s="67"/>
      <c r="DX1077" s="67"/>
      <c r="DY1077" s="67"/>
      <c r="DZ1077" s="67"/>
      <c r="EA1077" s="67"/>
      <c r="EB1077" s="67"/>
      <c r="EC1077" s="67"/>
      <c r="ED1077" s="67"/>
      <c r="EE1077" s="67"/>
      <c r="EF1077" s="67"/>
      <c r="EG1077" s="67"/>
      <c r="EH1077" s="67"/>
      <c r="EI1077" s="67"/>
      <c r="EJ1077" s="67"/>
    </row>
    <row r="1078" spans="125:140" ht="13.5" x14ac:dyDescent="0.25">
      <c r="DU1078" s="67"/>
      <c r="DV1078" s="67"/>
      <c r="DW1078" s="67"/>
      <c r="DX1078" s="67"/>
      <c r="DY1078" s="67"/>
      <c r="DZ1078" s="67"/>
      <c r="EA1078" s="67"/>
      <c r="EB1078" s="67"/>
      <c r="EC1078" s="67"/>
      <c r="ED1078" s="67"/>
      <c r="EE1078" s="67"/>
      <c r="EF1078" s="67"/>
      <c r="EG1078" s="67"/>
      <c r="EH1078" s="67"/>
      <c r="EI1078" s="67"/>
      <c r="EJ1078" s="67"/>
    </row>
    <row r="1079" spans="125:140" ht="13.5" x14ac:dyDescent="0.25">
      <c r="DU1079" s="67"/>
      <c r="DV1079" s="67"/>
      <c r="DW1079" s="67"/>
      <c r="DX1079" s="67"/>
      <c r="DY1079" s="67"/>
      <c r="DZ1079" s="67"/>
      <c r="EA1079" s="67"/>
      <c r="EB1079" s="67"/>
      <c r="EC1079" s="67"/>
      <c r="ED1079" s="67"/>
      <c r="EE1079" s="67"/>
      <c r="EF1079" s="67"/>
      <c r="EG1079" s="67"/>
      <c r="EH1079" s="67"/>
      <c r="EI1079" s="67"/>
      <c r="EJ1079" s="67"/>
    </row>
    <row r="1080" spans="125:140" ht="13.5" x14ac:dyDescent="0.25">
      <c r="DU1080" s="67"/>
      <c r="DV1080" s="67"/>
      <c r="DW1080" s="67"/>
      <c r="DX1080" s="67"/>
      <c r="DY1080" s="67"/>
      <c r="DZ1080" s="67"/>
      <c r="EA1080" s="67"/>
      <c r="EB1080" s="67"/>
      <c r="EC1080" s="67"/>
      <c r="ED1080" s="67"/>
      <c r="EE1080" s="67"/>
      <c r="EF1080" s="67"/>
      <c r="EG1080" s="67"/>
      <c r="EH1080" s="67"/>
      <c r="EI1080" s="67"/>
      <c r="EJ1080" s="67"/>
    </row>
    <row r="1081" spans="125:140" ht="13.5" x14ac:dyDescent="0.25">
      <c r="DU1081" s="67"/>
      <c r="DV1081" s="67"/>
      <c r="DW1081" s="67"/>
      <c r="DX1081" s="67"/>
      <c r="DY1081" s="67"/>
      <c r="DZ1081" s="67"/>
      <c r="EA1081" s="67"/>
      <c r="EB1081" s="67"/>
      <c r="EC1081" s="67"/>
      <c r="ED1081" s="67"/>
      <c r="EE1081" s="67"/>
      <c r="EF1081" s="67"/>
      <c r="EG1081" s="67"/>
      <c r="EH1081" s="67"/>
      <c r="EI1081" s="67"/>
      <c r="EJ1081" s="67"/>
    </row>
    <row r="1082" spans="125:140" ht="13.5" x14ac:dyDescent="0.25">
      <c r="DU1082" s="67"/>
      <c r="DV1082" s="67"/>
      <c r="DW1082" s="67"/>
      <c r="DX1082" s="67"/>
      <c r="DY1082" s="67"/>
      <c r="DZ1082" s="67"/>
      <c r="EA1082" s="67"/>
      <c r="EB1082" s="67"/>
      <c r="EC1082" s="67"/>
      <c r="ED1082" s="67"/>
      <c r="EE1082" s="67"/>
      <c r="EF1082" s="67"/>
      <c r="EG1082" s="67"/>
      <c r="EH1082" s="67"/>
      <c r="EI1082" s="67"/>
      <c r="EJ1082" s="67"/>
    </row>
    <row r="1083" spans="125:140" ht="13.5" x14ac:dyDescent="0.25">
      <c r="DU1083" s="67"/>
      <c r="DV1083" s="67"/>
      <c r="DW1083" s="67"/>
      <c r="DX1083" s="67"/>
      <c r="DY1083" s="67"/>
      <c r="DZ1083" s="67"/>
      <c r="EA1083" s="67"/>
      <c r="EB1083" s="67"/>
      <c r="EC1083" s="67"/>
      <c r="ED1083" s="67"/>
      <c r="EE1083" s="67"/>
      <c r="EF1083" s="67"/>
      <c r="EG1083" s="67"/>
      <c r="EH1083" s="67"/>
      <c r="EI1083" s="67"/>
      <c r="EJ1083" s="67"/>
    </row>
    <row r="1084" spans="125:140" ht="13.5" x14ac:dyDescent="0.25">
      <c r="DU1084" s="67"/>
      <c r="DV1084" s="67"/>
      <c r="DW1084" s="67"/>
      <c r="DX1084" s="67"/>
      <c r="DY1084" s="67"/>
      <c r="DZ1084" s="67"/>
      <c r="EA1084" s="67"/>
      <c r="EB1084" s="67"/>
      <c r="EC1084" s="67"/>
      <c r="ED1084" s="67"/>
      <c r="EE1084" s="67"/>
      <c r="EF1084" s="67"/>
      <c r="EG1084" s="67"/>
      <c r="EH1084" s="67"/>
      <c r="EI1084" s="67"/>
      <c r="EJ1084" s="67"/>
    </row>
    <row r="1085" spans="125:140" ht="13.5" x14ac:dyDescent="0.25">
      <c r="DU1085" s="67"/>
      <c r="DV1085" s="67"/>
      <c r="DW1085" s="67"/>
      <c r="DX1085" s="67"/>
      <c r="DY1085" s="67"/>
      <c r="DZ1085" s="67"/>
      <c r="EA1085" s="67"/>
      <c r="EB1085" s="67"/>
      <c r="EC1085" s="67"/>
      <c r="ED1085" s="67"/>
      <c r="EE1085" s="67"/>
      <c r="EF1085" s="67"/>
      <c r="EG1085" s="67"/>
      <c r="EH1085" s="67"/>
      <c r="EI1085" s="67"/>
      <c r="EJ1085" s="67"/>
    </row>
    <row r="1086" spans="125:140" ht="13.5" x14ac:dyDescent="0.25">
      <c r="DU1086" s="67"/>
      <c r="DV1086" s="67"/>
      <c r="DW1086" s="67"/>
      <c r="DX1086" s="67"/>
      <c r="DY1086" s="67"/>
      <c r="DZ1086" s="67"/>
      <c r="EA1086" s="67"/>
      <c r="EB1086" s="67"/>
      <c r="EC1086" s="67"/>
      <c r="ED1086" s="67"/>
      <c r="EE1086" s="67"/>
      <c r="EF1086" s="67"/>
      <c r="EG1086" s="67"/>
      <c r="EH1086" s="67"/>
      <c r="EI1086" s="67"/>
      <c r="EJ1086" s="67"/>
    </row>
    <row r="1087" spans="125:140" ht="13.5" x14ac:dyDescent="0.25">
      <c r="DU1087" s="67"/>
      <c r="DV1087" s="67"/>
      <c r="DW1087" s="67"/>
      <c r="DX1087" s="67"/>
      <c r="DY1087" s="67"/>
      <c r="DZ1087" s="67"/>
      <c r="EA1087" s="67"/>
      <c r="EB1087" s="67"/>
      <c r="EC1087" s="67"/>
      <c r="ED1087" s="67"/>
      <c r="EE1087" s="67"/>
      <c r="EF1087" s="67"/>
      <c r="EG1087" s="67"/>
      <c r="EH1087" s="67"/>
      <c r="EI1087" s="67"/>
      <c r="EJ1087" s="67"/>
    </row>
    <row r="1088" spans="125:140" ht="13.5" x14ac:dyDescent="0.25">
      <c r="DU1088" s="67"/>
      <c r="DV1088" s="67"/>
      <c r="DW1088" s="67"/>
      <c r="DX1088" s="67"/>
      <c r="DY1088" s="67"/>
      <c r="DZ1088" s="67"/>
      <c r="EA1088" s="67"/>
      <c r="EB1088" s="67"/>
      <c r="EC1088" s="67"/>
      <c r="ED1088" s="67"/>
      <c r="EE1088" s="67"/>
      <c r="EF1088" s="67"/>
      <c r="EG1088" s="67"/>
      <c r="EH1088" s="67"/>
      <c r="EI1088" s="67"/>
      <c r="EJ1088" s="67"/>
    </row>
    <row r="1089" spans="125:140" x14ac:dyDescent="0.25">
      <c r="DU1089" s="68"/>
      <c r="DV1089" s="68"/>
      <c r="DW1089" s="68"/>
      <c r="DX1089" s="68"/>
      <c r="DY1089" s="68"/>
      <c r="DZ1089" s="68"/>
      <c r="EA1089" s="68"/>
      <c r="EB1089" s="68"/>
      <c r="EC1089" s="68"/>
      <c r="ED1089" s="68"/>
      <c r="EE1089" s="68"/>
      <c r="EF1089" s="68"/>
      <c r="EG1089" s="68"/>
      <c r="EH1089" s="68"/>
      <c r="EI1089" s="68"/>
      <c r="EJ1089" s="68"/>
    </row>
    <row r="1090" spans="125:140" x14ac:dyDescent="0.25">
      <c r="DU1090" s="68"/>
      <c r="DV1090" s="68"/>
      <c r="DW1090" s="68"/>
      <c r="DX1090" s="68"/>
      <c r="DY1090" s="68"/>
      <c r="DZ1090" s="68"/>
      <c r="EA1090" s="68"/>
      <c r="EB1090" s="68"/>
      <c r="EC1090" s="68"/>
      <c r="ED1090" s="68"/>
      <c r="EE1090" s="68"/>
      <c r="EF1090" s="68"/>
      <c r="EG1090" s="68"/>
      <c r="EH1090" s="68"/>
      <c r="EI1090" s="68"/>
      <c r="EJ1090" s="68"/>
    </row>
    <row r="1091" spans="125:140" ht="13.5" x14ac:dyDescent="0.25">
      <c r="DU1091" s="67"/>
      <c r="DV1091" s="67"/>
      <c r="DW1091" s="67"/>
      <c r="DX1091" s="67"/>
      <c r="DY1091" s="67"/>
      <c r="DZ1091" s="67"/>
      <c r="EA1091" s="67"/>
      <c r="EB1091" s="67"/>
      <c r="EC1091" s="67"/>
      <c r="ED1091" s="67"/>
      <c r="EE1091" s="67"/>
      <c r="EF1091" s="67"/>
      <c r="EG1091" s="67"/>
      <c r="EH1091" s="67"/>
      <c r="EI1091" s="67"/>
      <c r="EJ1091" s="67"/>
    </row>
    <row r="1092" spans="125:140" ht="13.5" x14ac:dyDescent="0.25">
      <c r="DU1092" s="67"/>
      <c r="DV1092" s="67"/>
      <c r="DW1092" s="67"/>
      <c r="DX1092" s="67"/>
      <c r="DY1092" s="67"/>
      <c r="DZ1092" s="67"/>
      <c r="EA1092" s="67"/>
      <c r="EB1092" s="67"/>
      <c r="EC1092" s="67"/>
      <c r="ED1092" s="67"/>
      <c r="EE1092" s="67"/>
      <c r="EF1092" s="67"/>
      <c r="EG1092" s="67"/>
      <c r="EH1092" s="67"/>
      <c r="EI1092" s="67"/>
      <c r="EJ1092" s="67"/>
    </row>
    <row r="1093" spans="125:140" ht="13.5" x14ac:dyDescent="0.25">
      <c r="DU1093" s="67"/>
      <c r="DV1093" s="67"/>
      <c r="DW1093" s="67"/>
      <c r="DX1093" s="67"/>
      <c r="DY1093" s="67"/>
      <c r="DZ1093" s="67"/>
      <c r="EA1093" s="67"/>
      <c r="EB1093" s="67"/>
      <c r="EC1093" s="67"/>
      <c r="ED1093" s="67"/>
      <c r="EE1093" s="67"/>
      <c r="EF1093" s="67"/>
      <c r="EG1093" s="67"/>
      <c r="EH1093" s="67"/>
      <c r="EI1093" s="67"/>
      <c r="EJ1093" s="67"/>
    </row>
    <row r="1094" spans="125:140" ht="13.5" x14ac:dyDescent="0.25">
      <c r="DU1094" s="67"/>
      <c r="DV1094" s="67"/>
      <c r="DW1094" s="67"/>
      <c r="DX1094" s="67"/>
      <c r="DY1094" s="67"/>
      <c r="DZ1094" s="67"/>
      <c r="EA1094" s="67"/>
      <c r="EB1094" s="67"/>
      <c r="EC1094" s="67"/>
      <c r="ED1094" s="67"/>
      <c r="EE1094" s="67"/>
      <c r="EF1094" s="67"/>
      <c r="EG1094" s="67"/>
      <c r="EH1094" s="67"/>
      <c r="EI1094" s="67"/>
      <c r="EJ1094" s="67"/>
    </row>
    <row r="1095" spans="125:140" ht="13.5" x14ac:dyDescent="0.25">
      <c r="DU1095" s="67"/>
      <c r="DV1095" s="67"/>
      <c r="DW1095" s="67"/>
      <c r="DX1095" s="67"/>
      <c r="DY1095" s="67"/>
      <c r="DZ1095" s="67"/>
      <c r="EA1095" s="67"/>
      <c r="EB1095" s="67"/>
      <c r="EC1095" s="67"/>
      <c r="ED1095" s="67"/>
      <c r="EE1095" s="67"/>
      <c r="EF1095" s="67"/>
      <c r="EG1095" s="67"/>
      <c r="EH1095" s="67"/>
      <c r="EI1095" s="67"/>
      <c r="EJ1095" s="67"/>
    </row>
    <row r="1096" spans="125:140" ht="13.5" x14ac:dyDescent="0.25">
      <c r="DU1096" s="67"/>
      <c r="DV1096" s="67"/>
      <c r="DW1096" s="67"/>
      <c r="DX1096" s="67"/>
      <c r="DY1096" s="67"/>
      <c r="DZ1096" s="67"/>
      <c r="EA1096" s="67"/>
      <c r="EB1096" s="67"/>
      <c r="EC1096" s="67"/>
      <c r="ED1096" s="67"/>
      <c r="EE1096" s="67"/>
      <c r="EF1096" s="67"/>
      <c r="EG1096" s="67"/>
      <c r="EH1096" s="67"/>
      <c r="EI1096" s="67"/>
      <c r="EJ1096" s="67"/>
    </row>
    <row r="1097" spans="125:140" ht="13.5" x14ac:dyDescent="0.25">
      <c r="DU1097" s="67"/>
      <c r="DV1097" s="67"/>
      <c r="DW1097" s="67"/>
      <c r="DX1097" s="67"/>
      <c r="DY1097" s="67"/>
      <c r="DZ1097" s="67"/>
      <c r="EA1097" s="67"/>
      <c r="EB1097" s="67"/>
      <c r="EC1097" s="67"/>
      <c r="ED1097" s="67"/>
      <c r="EE1097" s="67"/>
      <c r="EF1097" s="67"/>
      <c r="EG1097" s="67"/>
      <c r="EH1097" s="67"/>
      <c r="EI1097" s="67"/>
      <c r="EJ1097" s="67"/>
    </row>
    <row r="1098" spans="125:140" ht="13.5" x14ac:dyDescent="0.25">
      <c r="DU1098" s="67"/>
      <c r="DV1098" s="67"/>
      <c r="DW1098" s="67"/>
      <c r="DX1098" s="67"/>
      <c r="DY1098" s="67"/>
      <c r="DZ1098" s="67"/>
      <c r="EA1098" s="67"/>
      <c r="EB1098" s="67"/>
      <c r="EC1098" s="67"/>
      <c r="ED1098" s="67"/>
      <c r="EE1098" s="67"/>
      <c r="EF1098" s="67"/>
      <c r="EG1098" s="67"/>
      <c r="EH1098" s="67"/>
      <c r="EI1098" s="67"/>
      <c r="EJ1098" s="67"/>
    </row>
    <row r="1099" spans="125:140" ht="13.5" x14ac:dyDescent="0.25">
      <c r="DU1099" s="67"/>
      <c r="DV1099" s="67"/>
      <c r="DW1099" s="67"/>
      <c r="DX1099" s="67"/>
      <c r="DY1099" s="67"/>
      <c r="DZ1099" s="67"/>
      <c r="EA1099" s="67"/>
      <c r="EB1099" s="67"/>
      <c r="EC1099" s="67"/>
      <c r="ED1099" s="67"/>
      <c r="EE1099" s="67"/>
      <c r="EF1099" s="67"/>
      <c r="EG1099" s="67"/>
      <c r="EH1099" s="67"/>
      <c r="EI1099" s="67"/>
      <c r="EJ1099" s="67"/>
    </row>
    <row r="1100" spans="125:140" ht="13.5" x14ac:dyDescent="0.25">
      <c r="DU1100" s="67"/>
      <c r="DV1100" s="67"/>
      <c r="DW1100" s="67"/>
      <c r="DX1100" s="67"/>
      <c r="DY1100" s="67"/>
      <c r="DZ1100" s="67"/>
      <c r="EA1100" s="67"/>
      <c r="EB1100" s="67"/>
      <c r="EC1100" s="67"/>
      <c r="ED1100" s="67"/>
      <c r="EE1100" s="67"/>
      <c r="EF1100" s="67"/>
      <c r="EG1100" s="67"/>
      <c r="EH1100" s="67"/>
      <c r="EI1100" s="67"/>
      <c r="EJ1100" s="67"/>
    </row>
    <row r="1101" spans="125:140" ht="13.5" x14ac:dyDescent="0.25">
      <c r="DU1101" s="67"/>
      <c r="DV1101" s="67"/>
      <c r="DW1101" s="67"/>
      <c r="DX1101" s="67"/>
      <c r="DY1101" s="67"/>
      <c r="DZ1101" s="67"/>
      <c r="EA1101" s="67"/>
      <c r="EB1101" s="67"/>
      <c r="EC1101" s="67"/>
      <c r="ED1101" s="67"/>
      <c r="EE1101" s="67"/>
      <c r="EF1101" s="67"/>
      <c r="EG1101" s="67"/>
      <c r="EH1101" s="67"/>
      <c r="EI1101" s="67"/>
      <c r="EJ1101" s="67"/>
    </row>
    <row r="1102" spans="125:140" ht="13.5" x14ac:dyDescent="0.25">
      <c r="DU1102" s="67"/>
      <c r="DV1102" s="67"/>
      <c r="DW1102" s="67"/>
      <c r="DX1102" s="67"/>
      <c r="DY1102" s="67"/>
      <c r="DZ1102" s="67"/>
      <c r="EA1102" s="67"/>
      <c r="EB1102" s="67"/>
      <c r="EC1102" s="67"/>
      <c r="ED1102" s="67"/>
      <c r="EE1102" s="67"/>
      <c r="EF1102" s="67"/>
      <c r="EG1102" s="67"/>
      <c r="EH1102" s="67"/>
      <c r="EI1102" s="67"/>
      <c r="EJ1102" s="67"/>
    </row>
    <row r="1103" spans="125:140" ht="13.5" x14ac:dyDescent="0.25">
      <c r="DU1103" s="67"/>
      <c r="DV1103" s="67"/>
      <c r="DW1103" s="67"/>
      <c r="DX1103" s="67"/>
      <c r="DY1103" s="67"/>
      <c r="DZ1103" s="67"/>
      <c r="EA1103" s="67"/>
      <c r="EB1103" s="67"/>
      <c r="EC1103" s="67"/>
      <c r="ED1103" s="67"/>
      <c r="EE1103" s="67"/>
      <c r="EF1103" s="67"/>
      <c r="EG1103" s="67"/>
      <c r="EH1103" s="67"/>
      <c r="EI1103" s="67"/>
      <c r="EJ1103" s="67"/>
    </row>
    <row r="1104" spans="125:140" ht="13.5" x14ac:dyDescent="0.25">
      <c r="DU1104" s="67"/>
      <c r="DV1104" s="67"/>
      <c r="DW1104" s="67"/>
      <c r="DX1104" s="67"/>
      <c r="DY1104" s="67"/>
      <c r="DZ1104" s="67"/>
      <c r="EA1104" s="67"/>
      <c r="EB1104" s="67"/>
      <c r="EC1104" s="67"/>
      <c r="ED1104" s="67"/>
      <c r="EE1104" s="67"/>
      <c r="EF1104" s="67"/>
      <c r="EG1104" s="67"/>
      <c r="EH1104" s="67"/>
      <c r="EI1104" s="67"/>
      <c r="EJ1104" s="67"/>
    </row>
    <row r="1105" spans="125:140" ht="13.5" x14ac:dyDescent="0.25">
      <c r="DU1105" s="67"/>
      <c r="DV1105" s="67"/>
      <c r="DW1105" s="67"/>
      <c r="DX1105" s="67"/>
      <c r="DY1105" s="67"/>
      <c r="DZ1105" s="67"/>
      <c r="EA1105" s="67"/>
      <c r="EB1105" s="67"/>
      <c r="EC1105" s="67"/>
      <c r="ED1105" s="67"/>
      <c r="EE1105" s="67"/>
      <c r="EF1105" s="67"/>
      <c r="EG1105" s="67"/>
      <c r="EH1105" s="67"/>
      <c r="EI1105" s="67"/>
      <c r="EJ1105" s="67"/>
    </row>
    <row r="1106" spans="125:140" ht="13.5" x14ac:dyDescent="0.25">
      <c r="DU1106" s="67"/>
      <c r="DV1106" s="67"/>
      <c r="DW1106" s="67"/>
      <c r="DX1106" s="67"/>
      <c r="DY1106" s="67"/>
      <c r="DZ1106" s="67"/>
      <c r="EA1106" s="67"/>
      <c r="EB1106" s="67"/>
      <c r="EC1106" s="67"/>
      <c r="ED1106" s="67"/>
      <c r="EE1106" s="67"/>
      <c r="EF1106" s="67"/>
      <c r="EG1106" s="67"/>
      <c r="EH1106" s="67"/>
      <c r="EI1106" s="67"/>
      <c r="EJ1106" s="67"/>
    </row>
    <row r="1107" spans="125:140" ht="13.5" x14ac:dyDescent="0.25">
      <c r="DU1107" s="67"/>
      <c r="DV1107" s="67"/>
      <c r="DW1107" s="67"/>
      <c r="DX1107" s="67"/>
      <c r="DY1107" s="67"/>
      <c r="DZ1107" s="67"/>
      <c r="EA1107" s="67"/>
      <c r="EB1107" s="67"/>
      <c r="EC1107" s="67"/>
      <c r="ED1107" s="67"/>
      <c r="EE1107" s="67"/>
      <c r="EF1107" s="67"/>
      <c r="EG1107" s="67"/>
      <c r="EH1107" s="67"/>
      <c r="EI1107" s="67"/>
      <c r="EJ1107" s="67"/>
    </row>
    <row r="1108" spans="125:140" ht="13.5" x14ac:dyDescent="0.25">
      <c r="DU1108" s="67"/>
      <c r="DV1108" s="67"/>
      <c r="DW1108" s="67"/>
      <c r="DX1108" s="67"/>
      <c r="DY1108" s="67"/>
      <c r="DZ1108" s="67"/>
      <c r="EA1108" s="67"/>
      <c r="EB1108" s="67"/>
      <c r="EC1108" s="67"/>
      <c r="ED1108" s="67"/>
      <c r="EE1108" s="67"/>
      <c r="EF1108" s="67"/>
      <c r="EG1108" s="67"/>
      <c r="EH1108" s="67"/>
      <c r="EI1108" s="67"/>
      <c r="EJ1108" s="67"/>
    </row>
    <row r="1109" spans="125:140" ht="13.5" x14ac:dyDescent="0.25">
      <c r="DU1109" s="67"/>
      <c r="DV1109" s="67"/>
      <c r="DW1109" s="67"/>
      <c r="DX1109" s="67"/>
      <c r="DY1109" s="67"/>
      <c r="DZ1109" s="67"/>
      <c r="EA1109" s="67"/>
      <c r="EB1109" s="67"/>
      <c r="EC1109" s="67"/>
      <c r="ED1109" s="67"/>
      <c r="EE1109" s="67"/>
      <c r="EF1109" s="67"/>
      <c r="EG1109" s="67"/>
      <c r="EH1109" s="67"/>
      <c r="EI1109" s="67"/>
      <c r="EJ1109" s="67"/>
    </row>
    <row r="1110" spans="125:140" ht="13.5" x14ac:dyDescent="0.25">
      <c r="DU1110" s="67"/>
      <c r="DV1110" s="67"/>
      <c r="DW1110" s="67"/>
      <c r="DX1110" s="67"/>
      <c r="DY1110" s="67"/>
      <c r="DZ1110" s="67"/>
      <c r="EA1110" s="67"/>
      <c r="EB1110" s="67"/>
      <c r="EC1110" s="67"/>
      <c r="ED1110" s="67"/>
      <c r="EE1110" s="67"/>
      <c r="EF1110" s="67"/>
      <c r="EG1110" s="67"/>
      <c r="EH1110" s="67"/>
      <c r="EI1110" s="67"/>
      <c r="EJ1110" s="67"/>
    </row>
    <row r="1111" spans="125:140" ht="13.5" x14ac:dyDescent="0.25">
      <c r="DU1111" s="67"/>
      <c r="DV1111" s="67"/>
      <c r="DW1111" s="67"/>
      <c r="DX1111" s="67"/>
      <c r="DY1111" s="67"/>
      <c r="DZ1111" s="67"/>
      <c r="EA1111" s="67"/>
      <c r="EB1111" s="67"/>
      <c r="EC1111" s="67"/>
      <c r="ED1111" s="67"/>
      <c r="EE1111" s="67"/>
      <c r="EF1111" s="67"/>
      <c r="EG1111" s="67"/>
      <c r="EH1111" s="67"/>
      <c r="EI1111" s="67"/>
      <c r="EJ1111" s="67"/>
    </row>
    <row r="1112" spans="125:140" ht="13.5" x14ac:dyDescent="0.25">
      <c r="DU1112" s="67"/>
      <c r="DV1112" s="67"/>
      <c r="DW1112" s="67"/>
      <c r="DX1112" s="67"/>
      <c r="DY1112" s="67"/>
      <c r="DZ1112" s="67"/>
      <c r="EA1112" s="67"/>
      <c r="EB1112" s="67"/>
      <c r="EC1112" s="67"/>
      <c r="ED1112" s="67"/>
      <c r="EE1112" s="67"/>
      <c r="EF1112" s="67"/>
      <c r="EG1112" s="67"/>
      <c r="EH1112" s="67"/>
      <c r="EI1112" s="67"/>
      <c r="EJ1112" s="67"/>
    </row>
    <row r="1113" spans="125:140" ht="13.5" x14ac:dyDescent="0.25">
      <c r="DU1113" s="67"/>
      <c r="DV1113" s="67"/>
      <c r="DW1113" s="67"/>
      <c r="DX1113" s="67"/>
      <c r="DY1113" s="67"/>
      <c r="DZ1113" s="67"/>
      <c r="EA1113" s="67"/>
      <c r="EB1113" s="67"/>
      <c r="EC1113" s="67"/>
      <c r="ED1113" s="67"/>
      <c r="EE1113" s="67"/>
      <c r="EF1113" s="67"/>
      <c r="EG1113" s="67"/>
      <c r="EH1113" s="67"/>
      <c r="EI1113" s="67"/>
      <c r="EJ1113" s="67"/>
    </row>
    <row r="1114" spans="125:140" ht="13.5" x14ac:dyDescent="0.25">
      <c r="DU1114" s="67"/>
      <c r="DV1114" s="67"/>
      <c r="DW1114" s="67"/>
      <c r="DX1114" s="67"/>
      <c r="DY1114" s="67"/>
      <c r="DZ1114" s="67"/>
      <c r="EA1114" s="67"/>
      <c r="EB1114" s="67"/>
      <c r="EC1114" s="67"/>
      <c r="ED1114" s="67"/>
      <c r="EE1114" s="67"/>
      <c r="EF1114" s="67"/>
      <c r="EG1114" s="67"/>
      <c r="EH1114" s="67"/>
      <c r="EI1114" s="67"/>
      <c r="EJ1114" s="67"/>
    </row>
    <row r="1115" spans="125:140" ht="13.5" x14ac:dyDescent="0.25">
      <c r="DU1115" s="67"/>
      <c r="DV1115" s="67"/>
      <c r="DW1115" s="67"/>
      <c r="DX1115" s="67"/>
      <c r="DY1115" s="67"/>
      <c r="DZ1115" s="67"/>
      <c r="EA1115" s="67"/>
      <c r="EB1115" s="67"/>
      <c r="EC1115" s="67"/>
      <c r="ED1115" s="67"/>
      <c r="EE1115" s="67"/>
      <c r="EF1115" s="67"/>
      <c r="EG1115" s="67"/>
      <c r="EH1115" s="67"/>
      <c r="EI1115" s="67"/>
      <c r="EJ1115" s="67"/>
    </row>
    <row r="1116" spans="125:140" ht="13.5" x14ac:dyDescent="0.25">
      <c r="DU1116" s="67"/>
      <c r="DV1116" s="67"/>
      <c r="DW1116" s="67"/>
      <c r="DX1116" s="67"/>
      <c r="DY1116" s="67"/>
      <c r="DZ1116" s="67"/>
      <c r="EA1116" s="67"/>
      <c r="EB1116" s="67"/>
      <c r="EC1116" s="67"/>
      <c r="ED1116" s="67"/>
      <c r="EE1116" s="67"/>
      <c r="EF1116" s="67"/>
      <c r="EG1116" s="67"/>
      <c r="EH1116" s="67"/>
      <c r="EI1116" s="67"/>
      <c r="EJ1116" s="67"/>
    </row>
    <row r="1117" spans="125:140" ht="13.5" x14ac:dyDescent="0.25">
      <c r="DU1117" s="67"/>
      <c r="DV1117" s="67"/>
      <c r="DW1117" s="67"/>
      <c r="DX1117" s="67"/>
      <c r="DY1117" s="67"/>
      <c r="DZ1117" s="67"/>
      <c r="EA1117" s="67"/>
      <c r="EB1117" s="67"/>
      <c r="EC1117" s="67"/>
      <c r="ED1117" s="67"/>
      <c r="EE1117" s="67"/>
      <c r="EF1117" s="67"/>
      <c r="EG1117" s="67"/>
      <c r="EH1117" s="67"/>
      <c r="EI1117" s="67"/>
      <c r="EJ1117" s="67"/>
    </row>
    <row r="1118" spans="125:140" ht="13.5" x14ac:dyDescent="0.25">
      <c r="DU1118" s="67"/>
      <c r="DV1118" s="67"/>
      <c r="DW1118" s="67"/>
      <c r="DX1118" s="67"/>
      <c r="DY1118" s="67"/>
      <c r="DZ1118" s="67"/>
      <c r="EA1118" s="67"/>
      <c r="EB1118" s="67"/>
      <c r="EC1118" s="67"/>
      <c r="ED1118" s="67"/>
      <c r="EE1118" s="67"/>
      <c r="EF1118" s="67"/>
      <c r="EG1118" s="67"/>
      <c r="EH1118" s="67"/>
      <c r="EI1118" s="67"/>
      <c r="EJ1118" s="67"/>
    </row>
    <row r="1119" spans="125:140" ht="13.5" x14ac:dyDescent="0.25">
      <c r="DU1119" s="67"/>
      <c r="DV1119" s="67"/>
      <c r="DW1119" s="67"/>
      <c r="DX1119" s="67"/>
      <c r="DY1119" s="67"/>
      <c r="DZ1119" s="67"/>
      <c r="EA1119" s="67"/>
      <c r="EB1119" s="67"/>
      <c r="EC1119" s="67"/>
      <c r="ED1119" s="67"/>
      <c r="EE1119" s="67"/>
      <c r="EF1119" s="67"/>
      <c r="EG1119" s="67"/>
      <c r="EH1119" s="67"/>
      <c r="EI1119" s="67"/>
      <c r="EJ1119" s="67"/>
    </row>
    <row r="1120" spans="125:140" ht="13.5" x14ac:dyDescent="0.25">
      <c r="DU1120" s="67"/>
      <c r="DV1120" s="67"/>
      <c r="DW1120" s="67"/>
      <c r="DX1120" s="67"/>
      <c r="DY1120" s="67"/>
      <c r="DZ1120" s="67"/>
      <c r="EA1120" s="67"/>
      <c r="EB1120" s="67"/>
      <c r="EC1120" s="67"/>
      <c r="ED1120" s="67"/>
      <c r="EE1120" s="67"/>
      <c r="EF1120" s="67"/>
      <c r="EG1120" s="67"/>
      <c r="EH1120" s="67"/>
      <c r="EI1120" s="67"/>
      <c r="EJ1120" s="67"/>
    </row>
    <row r="1121" spans="125:140" ht="13.5" x14ac:dyDescent="0.25">
      <c r="DU1121" s="67"/>
      <c r="DV1121" s="67"/>
      <c r="DW1121" s="67"/>
      <c r="DX1121" s="67"/>
      <c r="DY1121" s="67"/>
      <c r="DZ1121" s="67"/>
      <c r="EA1121" s="67"/>
      <c r="EB1121" s="67"/>
      <c r="EC1121" s="67"/>
      <c r="ED1121" s="67"/>
      <c r="EE1121" s="67"/>
      <c r="EF1121" s="67"/>
      <c r="EG1121" s="67"/>
      <c r="EH1121" s="67"/>
      <c r="EI1121" s="67"/>
      <c r="EJ1121" s="67"/>
    </row>
    <row r="1122" spans="125:140" ht="13.5" x14ac:dyDescent="0.25">
      <c r="DU1122" s="67"/>
      <c r="DV1122" s="67"/>
      <c r="DW1122" s="67"/>
      <c r="DX1122" s="67"/>
      <c r="DY1122" s="67"/>
      <c r="DZ1122" s="67"/>
      <c r="EA1122" s="67"/>
      <c r="EB1122" s="67"/>
      <c r="EC1122" s="67"/>
      <c r="ED1122" s="67"/>
      <c r="EE1122" s="67"/>
      <c r="EF1122" s="67"/>
      <c r="EG1122" s="67"/>
      <c r="EH1122" s="67"/>
      <c r="EI1122" s="67"/>
      <c r="EJ1122" s="67"/>
    </row>
    <row r="1123" spans="125:140" ht="13.5" x14ac:dyDescent="0.25">
      <c r="DU1123" s="67"/>
      <c r="DV1123" s="67"/>
      <c r="DW1123" s="67"/>
      <c r="DX1123" s="67"/>
      <c r="DY1123" s="67"/>
      <c r="DZ1123" s="67"/>
      <c r="EA1123" s="67"/>
      <c r="EB1123" s="67"/>
      <c r="EC1123" s="67"/>
      <c r="ED1123" s="67"/>
      <c r="EE1123" s="67"/>
      <c r="EF1123" s="67"/>
      <c r="EG1123" s="67"/>
      <c r="EH1123" s="67"/>
      <c r="EI1123" s="67"/>
      <c r="EJ1123" s="67"/>
    </row>
    <row r="1124" spans="125:140" ht="13.5" x14ac:dyDescent="0.25">
      <c r="DU1124" s="67"/>
      <c r="DV1124" s="67"/>
      <c r="DW1124" s="67"/>
      <c r="DX1124" s="67"/>
      <c r="DY1124" s="67"/>
      <c r="DZ1124" s="67"/>
      <c r="EA1124" s="67"/>
      <c r="EB1124" s="67"/>
      <c r="EC1124" s="67"/>
      <c r="ED1124" s="67"/>
      <c r="EE1124" s="67"/>
      <c r="EF1124" s="67"/>
      <c r="EG1124" s="67"/>
      <c r="EH1124" s="67"/>
      <c r="EI1124" s="67"/>
      <c r="EJ1124" s="67"/>
    </row>
    <row r="1125" spans="125:140" ht="13.5" x14ac:dyDescent="0.25">
      <c r="DU1125" s="67"/>
      <c r="DV1125" s="67"/>
      <c r="DW1125" s="67"/>
      <c r="DX1125" s="67"/>
      <c r="DY1125" s="67"/>
      <c r="DZ1125" s="67"/>
      <c r="EA1125" s="67"/>
      <c r="EB1125" s="67"/>
      <c r="EC1125" s="67"/>
      <c r="ED1125" s="67"/>
      <c r="EE1125" s="67"/>
      <c r="EF1125" s="67"/>
      <c r="EG1125" s="67"/>
      <c r="EH1125" s="67"/>
      <c r="EI1125" s="67"/>
      <c r="EJ1125" s="67"/>
    </row>
    <row r="1126" spans="125:140" ht="13.5" x14ac:dyDescent="0.25">
      <c r="DU1126" s="67"/>
      <c r="DV1126" s="67"/>
      <c r="DW1126" s="67"/>
      <c r="DX1126" s="67"/>
      <c r="DY1126" s="67"/>
      <c r="DZ1126" s="67"/>
      <c r="EA1126" s="67"/>
      <c r="EB1126" s="67"/>
      <c r="EC1126" s="67"/>
      <c r="ED1126" s="67"/>
      <c r="EE1126" s="67"/>
      <c r="EF1126" s="67"/>
      <c r="EG1126" s="67"/>
      <c r="EH1126" s="67"/>
      <c r="EI1126" s="67"/>
      <c r="EJ1126" s="67"/>
    </row>
    <row r="1127" spans="125:140" ht="13.5" x14ac:dyDescent="0.25">
      <c r="DU1127" s="67"/>
      <c r="DV1127" s="67"/>
      <c r="DW1127" s="67"/>
      <c r="DX1127" s="67"/>
      <c r="DY1127" s="67"/>
      <c r="DZ1127" s="67"/>
      <c r="EA1127" s="67"/>
      <c r="EB1127" s="67"/>
      <c r="EC1127" s="67"/>
      <c r="ED1127" s="67"/>
      <c r="EE1127" s="67"/>
      <c r="EF1127" s="67"/>
      <c r="EG1127" s="67"/>
      <c r="EH1127" s="67"/>
      <c r="EI1127" s="67"/>
      <c r="EJ1127" s="67"/>
    </row>
    <row r="1128" spans="125:140" ht="13.5" x14ac:dyDescent="0.25">
      <c r="DU1128" s="67"/>
      <c r="DV1128" s="67"/>
      <c r="DW1128" s="67"/>
      <c r="DX1128" s="67"/>
      <c r="DY1128" s="67"/>
      <c r="DZ1128" s="67"/>
      <c r="EA1128" s="67"/>
      <c r="EB1128" s="67"/>
      <c r="EC1128" s="67"/>
      <c r="ED1128" s="67"/>
      <c r="EE1128" s="67"/>
      <c r="EF1128" s="67"/>
      <c r="EG1128" s="67"/>
      <c r="EH1128" s="67"/>
      <c r="EI1128" s="67"/>
      <c r="EJ1128" s="67"/>
    </row>
    <row r="1129" spans="125:140" ht="13.5" x14ac:dyDescent="0.25">
      <c r="DU1129" s="67"/>
      <c r="DV1129" s="67"/>
      <c r="DW1129" s="67"/>
      <c r="DX1129" s="67"/>
      <c r="DY1129" s="67"/>
      <c r="DZ1129" s="67"/>
      <c r="EA1129" s="67"/>
      <c r="EB1129" s="67"/>
      <c r="EC1129" s="67"/>
      <c r="ED1129" s="67"/>
      <c r="EE1129" s="67"/>
      <c r="EF1129" s="67"/>
      <c r="EG1129" s="67"/>
      <c r="EH1129" s="67"/>
      <c r="EI1129" s="67"/>
      <c r="EJ1129" s="67"/>
    </row>
    <row r="1130" spans="125:140" ht="13.5" x14ac:dyDescent="0.25">
      <c r="DU1130" s="67"/>
      <c r="DV1130" s="67"/>
      <c r="DW1130" s="67"/>
      <c r="DX1130" s="67"/>
      <c r="DY1130" s="67"/>
      <c r="DZ1130" s="67"/>
      <c r="EA1130" s="67"/>
      <c r="EB1130" s="67"/>
      <c r="EC1130" s="67"/>
      <c r="ED1130" s="67"/>
      <c r="EE1130" s="67"/>
      <c r="EF1130" s="67"/>
      <c r="EG1130" s="67"/>
      <c r="EH1130" s="67"/>
      <c r="EI1130" s="67"/>
      <c r="EJ1130" s="67"/>
    </row>
    <row r="1131" spans="125:140" ht="13.5" x14ac:dyDescent="0.25">
      <c r="DU1131" s="67"/>
      <c r="DV1131" s="67"/>
      <c r="DW1131" s="67"/>
      <c r="DX1131" s="67"/>
      <c r="DY1131" s="67"/>
      <c r="DZ1131" s="67"/>
      <c r="EA1131" s="67"/>
      <c r="EB1131" s="67"/>
      <c r="EC1131" s="67"/>
      <c r="ED1131" s="67"/>
      <c r="EE1131" s="67"/>
      <c r="EF1131" s="67"/>
      <c r="EG1131" s="67"/>
      <c r="EH1131" s="67"/>
      <c r="EI1131" s="67"/>
      <c r="EJ1131" s="67"/>
    </row>
    <row r="1132" spans="125:140" ht="13.5" x14ac:dyDescent="0.25">
      <c r="DU1132" s="67"/>
      <c r="DV1132" s="67"/>
      <c r="DW1132" s="67"/>
      <c r="DX1132" s="67"/>
      <c r="DY1132" s="67"/>
      <c r="DZ1132" s="67"/>
      <c r="EA1132" s="67"/>
      <c r="EB1132" s="67"/>
      <c r="EC1132" s="67"/>
      <c r="ED1132" s="67"/>
      <c r="EE1132" s="67"/>
      <c r="EF1132" s="67"/>
      <c r="EG1132" s="67"/>
      <c r="EH1132" s="67"/>
      <c r="EI1132" s="67"/>
      <c r="EJ1132" s="67"/>
    </row>
    <row r="1133" spans="125:140" ht="13.5" x14ac:dyDescent="0.25">
      <c r="DU1133" s="67"/>
      <c r="DV1133" s="67"/>
      <c r="DW1133" s="67"/>
      <c r="DX1133" s="67"/>
      <c r="DY1133" s="67"/>
      <c r="DZ1133" s="67"/>
      <c r="EA1133" s="67"/>
      <c r="EB1133" s="67"/>
      <c r="EC1133" s="67"/>
      <c r="ED1133" s="67"/>
      <c r="EE1133" s="67"/>
      <c r="EF1133" s="67"/>
      <c r="EG1133" s="67"/>
      <c r="EH1133" s="67"/>
      <c r="EI1133" s="67"/>
      <c r="EJ1133" s="67"/>
    </row>
    <row r="1134" spans="125:140" ht="13.5" x14ac:dyDescent="0.25">
      <c r="DU1134" s="67"/>
      <c r="DV1134" s="67"/>
      <c r="DW1134" s="67"/>
      <c r="DX1134" s="67"/>
      <c r="DY1134" s="67"/>
      <c r="DZ1134" s="67"/>
      <c r="EA1134" s="67"/>
      <c r="EB1134" s="67"/>
      <c r="EC1134" s="67"/>
      <c r="ED1134" s="67"/>
      <c r="EE1134" s="67"/>
      <c r="EF1134" s="67"/>
      <c r="EG1134" s="67"/>
      <c r="EH1134" s="67"/>
      <c r="EI1134" s="67"/>
      <c r="EJ1134" s="67"/>
    </row>
    <row r="1135" spans="125:140" ht="13.5" x14ac:dyDescent="0.25">
      <c r="DU1135" s="67"/>
      <c r="DV1135" s="67"/>
      <c r="DW1135" s="67"/>
      <c r="DX1135" s="67"/>
      <c r="DY1135" s="67"/>
      <c r="DZ1135" s="67"/>
      <c r="EA1135" s="67"/>
      <c r="EB1135" s="67"/>
      <c r="EC1135" s="67"/>
      <c r="ED1135" s="67"/>
      <c r="EE1135" s="67"/>
      <c r="EF1135" s="67"/>
      <c r="EG1135" s="67"/>
      <c r="EH1135" s="67"/>
      <c r="EI1135" s="67"/>
      <c r="EJ1135" s="67"/>
    </row>
    <row r="1136" spans="125:140" ht="13.5" x14ac:dyDescent="0.25">
      <c r="DU1136" s="67"/>
      <c r="DV1136" s="67"/>
      <c r="DW1136" s="67"/>
      <c r="DX1136" s="67"/>
      <c r="DY1136" s="67"/>
      <c r="DZ1136" s="67"/>
      <c r="EA1136" s="67"/>
      <c r="EB1136" s="67"/>
      <c r="EC1136" s="67"/>
      <c r="ED1136" s="67"/>
      <c r="EE1136" s="67"/>
      <c r="EF1136" s="67"/>
      <c r="EG1136" s="67"/>
      <c r="EH1136" s="67"/>
      <c r="EI1136" s="67"/>
      <c r="EJ1136" s="67"/>
    </row>
    <row r="1137" spans="125:140" ht="13.5" x14ac:dyDescent="0.25">
      <c r="DU1137" s="67"/>
      <c r="DV1137" s="67"/>
      <c r="DW1137" s="67"/>
      <c r="DX1137" s="67"/>
      <c r="DY1137" s="67"/>
      <c r="DZ1137" s="67"/>
      <c r="EA1137" s="67"/>
      <c r="EB1137" s="67"/>
      <c r="EC1137" s="67"/>
      <c r="ED1137" s="67"/>
      <c r="EE1137" s="67"/>
      <c r="EF1137" s="67"/>
      <c r="EG1137" s="67"/>
      <c r="EH1137" s="67"/>
      <c r="EI1137" s="67"/>
      <c r="EJ1137" s="67"/>
    </row>
    <row r="1138" spans="125:140" ht="13.5" x14ac:dyDescent="0.25">
      <c r="DU1138" s="67"/>
      <c r="DV1138" s="67"/>
      <c r="DW1138" s="67"/>
      <c r="DX1138" s="67"/>
      <c r="DY1138" s="67"/>
      <c r="DZ1138" s="67"/>
      <c r="EA1138" s="67"/>
      <c r="EB1138" s="67"/>
      <c r="EC1138" s="67"/>
      <c r="ED1138" s="67"/>
      <c r="EE1138" s="67"/>
      <c r="EF1138" s="67"/>
      <c r="EG1138" s="67"/>
      <c r="EH1138" s="67"/>
      <c r="EI1138" s="67"/>
      <c r="EJ1138" s="67"/>
    </row>
    <row r="1139" spans="125:140" ht="13.5" x14ac:dyDescent="0.25">
      <c r="DU1139" s="67"/>
      <c r="DV1139" s="67"/>
      <c r="DW1139" s="67"/>
      <c r="DX1139" s="67"/>
      <c r="DY1139" s="67"/>
      <c r="DZ1139" s="67"/>
      <c r="EA1139" s="67"/>
      <c r="EB1139" s="67"/>
      <c r="EC1139" s="67"/>
      <c r="ED1139" s="67"/>
      <c r="EE1139" s="67"/>
      <c r="EF1139" s="67"/>
      <c r="EG1139" s="67"/>
      <c r="EH1139" s="67"/>
      <c r="EI1139" s="67"/>
      <c r="EJ1139" s="67"/>
    </row>
    <row r="1140" spans="125:140" ht="13.5" x14ac:dyDescent="0.25">
      <c r="DU1140" s="67"/>
      <c r="DV1140" s="67"/>
      <c r="DW1140" s="67"/>
      <c r="DX1140" s="67"/>
      <c r="DY1140" s="67"/>
      <c r="DZ1140" s="67"/>
      <c r="EA1140" s="67"/>
      <c r="EB1140" s="67"/>
      <c r="EC1140" s="67"/>
      <c r="ED1140" s="67"/>
      <c r="EE1140" s="67"/>
      <c r="EF1140" s="67"/>
      <c r="EG1140" s="67"/>
      <c r="EH1140" s="67"/>
      <c r="EI1140" s="67"/>
      <c r="EJ1140" s="67"/>
    </row>
    <row r="1141" spans="125:140" ht="13.5" x14ac:dyDescent="0.25">
      <c r="DU1141" s="67"/>
      <c r="DV1141" s="67"/>
      <c r="DW1141" s="67"/>
      <c r="DX1141" s="67"/>
      <c r="DY1141" s="67"/>
      <c r="DZ1141" s="67"/>
      <c r="EA1141" s="67"/>
      <c r="EB1141" s="67"/>
      <c r="EC1141" s="67"/>
      <c r="ED1141" s="67"/>
      <c r="EE1141" s="67"/>
      <c r="EF1141" s="67"/>
      <c r="EG1141" s="67"/>
      <c r="EH1141" s="67"/>
      <c r="EI1141" s="67"/>
      <c r="EJ1141" s="67"/>
    </row>
    <row r="1142" spans="125:140" ht="13.5" x14ac:dyDescent="0.25">
      <c r="DU1142" s="67"/>
      <c r="DV1142" s="67"/>
      <c r="DW1142" s="67"/>
      <c r="DX1142" s="67"/>
      <c r="DY1142" s="67"/>
      <c r="DZ1142" s="67"/>
      <c r="EA1142" s="67"/>
      <c r="EB1142" s="67"/>
      <c r="EC1142" s="67"/>
      <c r="ED1142" s="67"/>
      <c r="EE1142" s="67"/>
      <c r="EF1142" s="67"/>
      <c r="EG1142" s="67"/>
      <c r="EH1142" s="67"/>
      <c r="EI1142" s="67"/>
      <c r="EJ1142" s="67"/>
    </row>
    <row r="1143" spans="125:140" ht="13.5" x14ac:dyDescent="0.25">
      <c r="DU1143" s="67"/>
      <c r="DV1143" s="67"/>
      <c r="DW1143" s="67"/>
      <c r="DX1143" s="67"/>
      <c r="DY1143" s="67"/>
      <c r="DZ1143" s="67"/>
      <c r="EA1143" s="67"/>
      <c r="EB1143" s="67"/>
      <c r="EC1143" s="67"/>
      <c r="ED1143" s="67"/>
      <c r="EE1143" s="67"/>
      <c r="EF1143" s="67"/>
      <c r="EG1143" s="67"/>
      <c r="EH1143" s="67"/>
      <c r="EI1143" s="67"/>
      <c r="EJ1143" s="67"/>
    </row>
    <row r="1144" spans="125:140" ht="13.5" x14ac:dyDescent="0.25">
      <c r="DU1144" s="67"/>
      <c r="DV1144" s="67"/>
      <c r="DW1144" s="67"/>
      <c r="DX1144" s="67"/>
      <c r="DY1144" s="67"/>
      <c r="DZ1144" s="67"/>
      <c r="EA1144" s="67"/>
      <c r="EB1144" s="67"/>
      <c r="EC1144" s="67"/>
      <c r="ED1144" s="67"/>
      <c r="EE1144" s="67"/>
      <c r="EF1144" s="67"/>
      <c r="EG1144" s="67"/>
      <c r="EH1144" s="67"/>
      <c r="EI1144" s="67"/>
      <c r="EJ1144" s="67"/>
    </row>
    <row r="1145" spans="125:140" ht="13.5" x14ac:dyDescent="0.25">
      <c r="DU1145" s="67"/>
      <c r="DV1145" s="67"/>
      <c r="DW1145" s="67"/>
      <c r="DX1145" s="67"/>
      <c r="DY1145" s="67"/>
      <c r="DZ1145" s="67"/>
      <c r="EA1145" s="67"/>
      <c r="EB1145" s="67"/>
      <c r="EC1145" s="67"/>
      <c r="ED1145" s="67"/>
      <c r="EE1145" s="67"/>
      <c r="EF1145" s="67"/>
      <c r="EG1145" s="67"/>
      <c r="EH1145" s="67"/>
      <c r="EI1145" s="67"/>
      <c r="EJ1145" s="67"/>
    </row>
    <row r="1146" spans="125:140" ht="13.5" x14ac:dyDescent="0.25">
      <c r="DU1146" s="67"/>
      <c r="DV1146" s="67"/>
      <c r="DW1146" s="67"/>
      <c r="DX1146" s="67"/>
      <c r="DY1146" s="67"/>
      <c r="DZ1146" s="67"/>
      <c r="EA1146" s="67"/>
      <c r="EB1146" s="67"/>
      <c r="EC1146" s="67"/>
      <c r="ED1146" s="67"/>
      <c r="EE1146" s="67"/>
      <c r="EF1146" s="67"/>
      <c r="EG1146" s="67"/>
      <c r="EH1146" s="67"/>
      <c r="EI1146" s="67"/>
      <c r="EJ1146" s="67"/>
    </row>
    <row r="1147" spans="125:140" ht="13.5" x14ac:dyDescent="0.25">
      <c r="DU1147" s="67"/>
      <c r="DV1147" s="67"/>
      <c r="DW1147" s="67"/>
      <c r="DX1147" s="67"/>
      <c r="DY1147" s="67"/>
      <c r="DZ1147" s="67"/>
      <c r="EA1147" s="67"/>
      <c r="EB1147" s="67"/>
      <c r="EC1147" s="67"/>
      <c r="ED1147" s="67"/>
      <c r="EE1147" s="67"/>
      <c r="EF1147" s="67"/>
      <c r="EG1147" s="67"/>
      <c r="EH1147" s="67"/>
      <c r="EI1147" s="67"/>
      <c r="EJ1147" s="67"/>
    </row>
    <row r="1148" spans="125:140" ht="13.5" x14ac:dyDescent="0.25">
      <c r="DU1148" s="67"/>
      <c r="DV1148" s="67"/>
      <c r="DW1148" s="67"/>
      <c r="DX1148" s="67"/>
      <c r="DY1148" s="67"/>
      <c r="DZ1148" s="67"/>
      <c r="EA1148" s="67"/>
      <c r="EB1148" s="67"/>
      <c r="EC1148" s="67"/>
      <c r="ED1148" s="67"/>
      <c r="EE1148" s="67"/>
      <c r="EF1148" s="67"/>
      <c r="EG1148" s="67"/>
      <c r="EH1148" s="67"/>
      <c r="EI1148" s="67"/>
      <c r="EJ1148" s="67"/>
    </row>
    <row r="1149" spans="125:140" ht="13.5" x14ac:dyDescent="0.25">
      <c r="DU1149" s="67"/>
      <c r="DV1149" s="67"/>
      <c r="DW1149" s="67"/>
      <c r="DX1149" s="67"/>
      <c r="DY1149" s="67"/>
      <c r="DZ1149" s="67"/>
      <c r="EA1149" s="67"/>
      <c r="EB1149" s="67"/>
      <c r="EC1149" s="67"/>
      <c r="ED1149" s="67"/>
      <c r="EE1149" s="67"/>
      <c r="EF1149" s="67"/>
      <c r="EG1149" s="67"/>
      <c r="EH1149" s="67"/>
      <c r="EI1149" s="67"/>
      <c r="EJ1149" s="67"/>
    </row>
    <row r="1150" spans="125:140" ht="13.5" x14ac:dyDescent="0.25">
      <c r="DU1150" s="67"/>
      <c r="DV1150" s="67"/>
      <c r="DW1150" s="67"/>
      <c r="DX1150" s="67"/>
      <c r="DY1150" s="67"/>
      <c r="DZ1150" s="67"/>
      <c r="EA1150" s="67"/>
      <c r="EB1150" s="67"/>
      <c r="EC1150" s="67"/>
      <c r="ED1150" s="67"/>
      <c r="EE1150" s="67"/>
      <c r="EF1150" s="67"/>
      <c r="EG1150" s="67"/>
      <c r="EH1150" s="67"/>
      <c r="EI1150" s="67"/>
      <c r="EJ1150" s="67"/>
    </row>
    <row r="1151" spans="125:140" ht="13.5" x14ac:dyDescent="0.25">
      <c r="DU1151" s="67"/>
      <c r="DV1151" s="67"/>
      <c r="DW1151" s="67"/>
      <c r="DX1151" s="67"/>
      <c r="DY1151" s="67"/>
      <c r="DZ1151" s="67"/>
      <c r="EA1151" s="67"/>
      <c r="EB1151" s="67"/>
      <c r="EC1151" s="67"/>
      <c r="ED1151" s="67"/>
      <c r="EE1151" s="67"/>
      <c r="EF1151" s="67"/>
      <c r="EG1151" s="67"/>
      <c r="EH1151" s="67"/>
      <c r="EI1151" s="67"/>
      <c r="EJ1151" s="67"/>
    </row>
    <row r="1152" spans="125:140" ht="13.5" x14ac:dyDescent="0.25">
      <c r="DU1152" s="67"/>
      <c r="DV1152" s="67"/>
      <c r="DW1152" s="67"/>
      <c r="DX1152" s="67"/>
      <c r="DY1152" s="67"/>
      <c r="DZ1152" s="67"/>
      <c r="EA1152" s="67"/>
      <c r="EB1152" s="67"/>
      <c r="EC1152" s="67"/>
      <c r="ED1152" s="67"/>
      <c r="EE1152" s="67"/>
      <c r="EF1152" s="67"/>
      <c r="EG1152" s="67"/>
      <c r="EH1152" s="67"/>
      <c r="EI1152" s="67"/>
      <c r="EJ1152" s="67"/>
    </row>
    <row r="1153" spans="125:140" ht="13.5" x14ac:dyDescent="0.25">
      <c r="DU1153" s="67"/>
      <c r="DV1153" s="67"/>
      <c r="DW1153" s="67"/>
      <c r="DX1153" s="67"/>
      <c r="DY1153" s="67"/>
      <c r="DZ1153" s="67"/>
      <c r="EA1153" s="67"/>
      <c r="EB1153" s="67"/>
      <c r="EC1153" s="67"/>
      <c r="ED1153" s="67"/>
      <c r="EE1153" s="67"/>
      <c r="EF1153" s="67"/>
      <c r="EG1153" s="67"/>
      <c r="EH1153" s="67"/>
      <c r="EI1153" s="67"/>
      <c r="EJ1153" s="67"/>
    </row>
    <row r="1154" spans="125:140" ht="13.5" x14ac:dyDescent="0.25">
      <c r="DU1154" s="67"/>
      <c r="DV1154" s="67"/>
      <c r="DW1154" s="67"/>
      <c r="DX1154" s="67"/>
      <c r="DY1154" s="67"/>
      <c r="DZ1154" s="67"/>
      <c r="EA1154" s="67"/>
      <c r="EB1154" s="67"/>
      <c r="EC1154" s="67"/>
      <c r="ED1154" s="67"/>
      <c r="EE1154" s="67"/>
      <c r="EF1154" s="67"/>
      <c r="EG1154" s="67"/>
      <c r="EH1154" s="67"/>
      <c r="EI1154" s="67"/>
      <c r="EJ1154" s="67"/>
    </row>
    <row r="1155" spans="125:140" ht="13.5" x14ac:dyDescent="0.25">
      <c r="DU1155" s="67"/>
      <c r="DV1155" s="67"/>
      <c r="DW1155" s="67"/>
      <c r="DX1155" s="67"/>
      <c r="DY1155" s="67"/>
      <c r="DZ1155" s="67"/>
      <c r="EA1155" s="67"/>
      <c r="EB1155" s="67"/>
      <c r="EC1155" s="67"/>
      <c r="ED1155" s="67"/>
      <c r="EE1155" s="67"/>
      <c r="EF1155" s="67"/>
      <c r="EG1155" s="67"/>
      <c r="EH1155" s="67"/>
      <c r="EI1155" s="67"/>
      <c r="EJ1155" s="67"/>
    </row>
    <row r="1156" spans="125:140" ht="13.5" x14ac:dyDescent="0.25">
      <c r="DU1156" s="67"/>
      <c r="DV1156" s="67"/>
      <c r="DW1156" s="67"/>
      <c r="DX1156" s="67"/>
      <c r="DY1156" s="67"/>
      <c r="DZ1156" s="67"/>
      <c r="EA1156" s="67"/>
      <c r="EB1156" s="67"/>
      <c r="EC1156" s="67"/>
      <c r="ED1156" s="67"/>
      <c r="EE1156" s="67"/>
      <c r="EF1156" s="67"/>
      <c r="EG1156" s="67"/>
      <c r="EH1156" s="67"/>
      <c r="EI1156" s="67"/>
      <c r="EJ1156" s="67"/>
    </row>
    <row r="1157" spans="125:140" ht="13.5" x14ac:dyDescent="0.25">
      <c r="DU1157" s="67"/>
      <c r="DV1157" s="67"/>
      <c r="DW1157" s="67"/>
      <c r="DX1157" s="67"/>
      <c r="DY1157" s="67"/>
      <c r="DZ1157" s="67"/>
      <c r="EA1157" s="67"/>
      <c r="EB1157" s="67"/>
      <c r="EC1157" s="67"/>
      <c r="ED1157" s="67"/>
      <c r="EE1157" s="67"/>
      <c r="EF1157" s="67"/>
      <c r="EG1157" s="67"/>
      <c r="EH1157" s="67"/>
      <c r="EI1157" s="67"/>
      <c r="EJ1157" s="67"/>
    </row>
    <row r="1158" spans="125:140" ht="13.5" x14ac:dyDescent="0.25">
      <c r="DU1158" s="67"/>
      <c r="DV1158" s="67"/>
      <c r="DW1158" s="67"/>
      <c r="DX1158" s="67"/>
      <c r="DY1158" s="67"/>
      <c r="DZ1158" s="67"/>
      <c r="EA1158" s="67"/>
      <c r="EB1158" s="67"/>
      <c r="EC1158" s="67"/>
      <c r="ED1158" s="67"/>
      <c r="EE1158" s="67"/>
      <c r="EF1158" s="67"/>
      <c r="EG1158" s="67"/>
      <c r="EH1158" s="67"/>
      <c r="EI1158" s="67"/>
      <c r="EJ1158" s="67"/>
    </row>
    <row r="1159" spans="125:140" ht="13.5" x14ac:dyDescent="0.25">
      <c r="DU1159" s="67"/>
      <c r="DV1159" s="67"/>
      <c r="DW1159" s="67"/>
      <c r="DX1159" s="67"/>
      <c r="DY1159" s="67"/>
      <c r="DZ1159" s="67"/>
      <c r="EA1159" s="67"/>
      <c r="EB1159" s="67"/>
      <c r="EC1159" s="67"/>
      <c r="ED1159" s="67"/>
      <c r="EE1159" s="67"/>
      <c r="EF1159" s="67"/>
      <c r="EG1159" s="67"/>
      <c r="EH1159" s="67"/>
      <c r="EI1159" s="67"/>
      <c r="EJ1159" s="67"/>
    </row>
    <row r="1160" spans="125:140" ht="13.5" x14ac:dyDescent="0.25">
      <c r="DU1160" s="67"/>
      <c r="DV1160" s="67"/>
      <c r="DW1160" s="67"/>
      <c r="DX1160" s="67"/>
      <c r="DY1160" s="67"/>
      <c r="DZ1160" s="67"/>
      <c r="EA1160" s="67"/>
      <c r="EB1160" s="67"/>
      <c r="EC1160" s="67"/>
      <c r="ED1160" s="67"/>
      <c r="EE1160" s="67"/>
      <c r="EF1160" s="67"/>
      <c r="EG1160" s="67"/>
      <c r="EH1160" s="67"/>
      <c r="EI1160" s="67"/>
      <c r="EJ1160" s="67"/>
    </row>
    <row r="1161" spans="125:140" ht="13.5" x14ac:dyDescent="0.25">
      <c r="DU1161" s="67"/>
      <c r="DV1161" s="67"/>
      <c r="DW1161" s="67"/>
      <c r="DX1161" s="67"/>
      <c r="DY1161" s="67"/>
      <c r="DZ1161" s="67"/>
      <c r="EA1161" s="67"/>
      <c r="EB1161" s="67"/>
      <c r="EC1161" s="67"/>
      <c r="ED1161" s="67"/>
      <c r="EE1161" s="67"/>
      <c r="EF1161" s="67"/>
      <c r="EG1161" s="67"/>
      <c r="EH1161" s="67"/>
      <c r="EI1161" s="67"/>
      <c r="EJ1161" s="67"/>
    </row>
    <row r="1162" spans="125:140" ht="13.5" x14ac:dyDescent="0.25">
      <c r="DU1162" s="67"/>
      <c r="DV1162" s="67"/>
      <c r="DW1162" s="67"/>
      <c r="DX1162" s="67"/>
      <c r="DY1162" s="67"/>
      <c r="DZ1162" s="67"/>
      <c r="EA1162" s="67"/>
      <c r="EB1162" s="67"/>
      <c r="EC1162" s="67"/>
      <c r="ED1162" s="67"/>
      <c r="EE1162" s="67"/>
      <c r="EF1162" s="67"/>
      <c r="EG1162" s="67"/>
      <c r="EH1162" s="67"/>
      <c r="EI1162" s="67"/>
      <c r="EJ1162" s="67"/>
    </row>
    <row r="1163" spans="125:140" ht="13.5" x14ac:dyDescent="0.25">
      <c r="DU1163" s="67"/>
      <c r="DV1163" s="67"/>
      <c r="DW1163" s="67"/>
      <c r="DX1163" s="67"/>
      <c r="DY1163" s="67"/>
      <c r="DZ1163" s="67"/>
      <c r="EA1163" s="67"/>
      <c r="EB1163" s="67"/>
      <c r="EC1163" s="67"/>
      <c r="ED1163" s="67"/>
      <c r="EE1163" s="67"/>
      <c r="EF1163" s="67"/>
      <c r="EG1163" s="67"/>
      <c r="EH1163" s="67"/>
      <c r="EI1163" s="67"/>
      <c r="EJ1163" s="67"/>
    </row>
    <row r="1164" spans="125:140" ht="13.5" x14ac:dyDescent="0.25">
      <c r="DU1164" s="67"/>
      <c r="DV1164" s="67"/>
      <c r="DW1164" s="67"/>
      <c r="DX1164" s="67"/>
      <c r="DY1164" s="67"/>
      <c r="DZ1164" s="67"/>
      <c r="EA1164" s="67"/>
      <c r="EB1164" s="67"/>
      <c r="EC1164" s="67"/>
      <c r="ED1164" s="67"/>
      <c r="EE1164" s="67"/>
      <c r="EF1164" s="67"/>
      <c r="EG1164" s="67"/>
      <c r="EH1164" s="67"/>
      <c r="EI1164" s="67"/>
      <c r="EJ1164" s="67"/>
    </row>
    <row r="1165" spans="125:140" ht="13.5" x14ac:dyDescent="0.25">
      <c r="DU1165" s="67"/>
      <c r="DV1165" s="67"/>
      <c r="DW1165" s="67"/>
      <c r="DX1165" s="67"/>
      <c r="DY1165" s="67"/>
      <c r="DZ1165" s="67"/>
      <c r="EA1165" s="67"/>
      <c r="EB1165" s="67"/>
      <c r="EC1165" s="67"/>
      <c r="ED1165" s="67"/>
      <c r="EE1165" s="67"/>
      <c r="EF1165" s="67"/>
      <c r="EG1165" s="67"/>
      <c r="EH1165" s="67"/>
      <c r="EI1165" s="67"/>
      <c r="EJ1165" s="67"/>
    </row>
    <row r="1166" spans="125:140" ht="13.5" x14ac:dyDescent="0.25">
      <c r="DU1166" s="67"/>
      <c r="DV1166" s="67"/>
      <c r="DW1166" s="67"/>
      <c r="DX1166" s="67"/>
      <c r="DY1166" s="67"/>
      <c r="DZ1166" s="67"/>
      <c r="EA1166" s="67"/>
      <c r="EB1166" s="67"/>
      <c r="EC1166" s="67"/>
      <c r="ED1166" s="67"/>
      <c r="EE1166" s="67"/>
      <c r="EF1166" s="67"/>
      <c r="EG1166" s="67"/>
      <c r="EH1166" s="67"/>
      <c r="EI1166" s="67"/>
      <c r="EJ1166" s="67"/>
    </row>
    <row r="1167" spans="125:140" ht="13.5" x14ac:dyDescent="0.25">
      <c r="DU1167" s="67"/>
      <c r="DV1167" s="67"/>
      <c r="DW1167" s="67"/>
      <c r="DX1167" s="67"/>
      <c r="DY1167" s="67"/>
      <c r="DZ1167" s="67"/>
      <c r="EA1167" s="67"/>
      <c r="EB1167" s="67"/>
      <c r="EC1167" s="67"/>
      <c r="ED1167" s="67"/>
      <c r="EE1167" s="67"/>
      <c r="EF1167" s="67"/>
      <c r="EG1167" s="67"/>
      <c r="EH1167" s="67"/>
      <c r="EI1167" s="67"/>
      <c r="EJ1167" s="67"/>
    </row>
    <row r="1168" spans="125:140" ht="13.5" x14ac:dyDescent="0.25">
      <c r="DU1168" s="67"/>
      <c r="DV1168" s="67"/>
      <c r="DW1168" s="67"/>
      <c r="DX1168" s="67"/>
      <c r="DY1168" s="67"/>
      <c r="DZ1168" s="67"/>
      <c r="EA1168" s="67"/>
      <c r="EB1168" s="67"/>
      <c r="EC1168" s="67"/>
      <c r="ED1168" s="67"/>
      <c r="EE1168" s="67"/>
      <c r="EF1168" s="67"/>
      <c r="EG1168" s="67"/>
      <c r="EH1168" s="67"/>
      <c r="EI1168" s="67"/>
      <c r="EJ1168" s="67"/>
    </row>
    <row r="1169" spans="125:140" ht="13.5" x14ac:dyDescent="0.25">
      <c r="DU1169" s="67"/>
      <c r="DV1169" s="67"/>
      <c r="DW1169" s="67"/>
      <c r="DX1169" s="67"/>
      <c r="DY1169" s="67"/>
      <c r="DZ1169" s="67"/>
      <c r="EA1169" s="67"/>
      <c r="EB1169" s="67"/>
      <c r="EC1169" s="67"/>
      <c r="ED1169" s="67"/>
      <c r="EE1169" s="67"/>
      <c r="EF1169" s="67"/>
      <c r="EG1169" s="67"/>
      <c r="EH1169" s="67"/>
      <c r="EI1169" s="67"/>
      <c r="EJ1169" s="67"/>
    </row>
    <row r="1170" spans="125:140" ht="13.5" x14ac:dyDescent="0.25">
      <c r="DU1170" s="67"/>
      <c r="DV1170" s="67"/>
      <c r="DW1170" s="67"/>
      <c r="DX1170" s="67"/>
      <c r="DY1170" s="67"/>
      <c r="DZ1170" s="67"/>
      <c r="EA1170" s="67"/>
      <c r="EB1170" s="67"/>
      <c r="EC1170" s="67"/>
      <c r="ED1170" s="67"/>
      <c r="EE1170" s="67"/>
      <c r="EF1170" s="67"/>
      <c r="EG1170" s="67"/>
      <c r="EH1170" s="67"/>
      <c r="EI1170" s="67"/>
      <c r="EJ1170" s="67"/>
    </row>
    <row r="1171" spans="125:140" ht="13.5" x14ac:dyDescent="0.25">
      <c r="DU1171" s="67"/>
      <c r="DV1171" s="67"/>
      <c r="DW1171" s="67"/>
      <c r="DX1171" s="67"/>
      <c r="DY1171" s="67"/>
      <c r="DZ1171" s="67"/>
      <c r="EA1171" s="67"/>
      <c r="EB1171" s="67"/>
      <c r="EC1171" s="67"/>
      <c r="ED1171" s="67"/>
      <c r="EE1171" s="67"/>
      <c r="EF1171" s="67"/>
      <c r="EG1171" s="67"/>
      <c r="EH1171" s="67"/>
      <c r="EI1171" s="67"/>
      <c r="EJ1171" s="67"/>
    </row>
    <row r="1172" spans="125:140" ht="13.5" x14ac:dyDescent="0.25">
      <c r="DU1172" s="67"/>
      <c r="DV1172" s="67"/>
      <c r="DW1172" s="67"/>
      <c r="DX1172" s="67"/>
      <c r="DY1172" s="67"/>
      <c r="DZ1172" s="67"/>
      <c r="EA1172" s="67"/>
      <c r="EB1172" s="67"/>
      <c r="EC1172" s="67"/>
      <c r="ED1172" s="67"/>
      <c r="EE1172" s="67"/>
      <c r="EF1172" s="67"/>
      <c r="EG1172" s="67"/>
      <c r="EH1172" s="67"/>
      <c r="EI1172" s="67"/>
      <c r="EJ1172" s="67"/>
    </row>
    <row r="1173" spans="125:140" ht="13.5" x14ac:dyDescent="0.25">
      <c r="DU1173" s="67"/>
      <c r="DV1173" s="67"/>
      <c r="DW1173" s="67"/>
      <c r="DX1173" s="67"/>
      <c r="DY1173" s="67"/>
      <c r="DZ1173" s="67"/>
      <c r="EA1173" s="67"/>
      <c r="EB1173" s="67"/>
      <c r="EC1173" s="67"/>
      <c r="ED1173" s="67"/>
      <c r="EE1173" s="67"/>
      <c r="EF1173" s="67"/>
      <c r="EG1173" s="67"/>
      <c r="EH1173" s="67"/>
      <c r="EI1173" s="67"/>
      <c r="EJ1173" s="67"/>
    </row>
    <row r="1174" spans="125:140" ht="13.5" x14ac:dyDescent="0.25">
      <c r="DU1174" s="67"/>
      <c r="DV1174" s="67"/>
      <c r="DW1174" s="67"/>
      <c r="DX1174" s="67"/>
      <c r="DY1174" s="67"/>
      <c r="DZ1174" s="67"/>
      <c r="EA1174" s="67"/>
      <c r="EB1174" s="67"/>
      <c r="EC1174" s="67"/>
      <c r="ED1174" s="67"/>
      <c r="EE1174" s="67"/>
      <c r="EF1174" s="67"/>
      <c r="EG1174" s="67"/>
      <c r="EH1174" s="67"/>
      <c r="EI1174" s="67"/>
      <c r="EJ1174" s="67"/>
    </row>
    <row r="1175" spans="125:140" ht="13.5" x14ac:dyDescent="0.25">
      <c r="DU1175" s="67"/>
      <c r="DV1175" s="67"/>
      <c r="DW1175" s="67"/>
      <c r="DX1175" s="67"/>
      <c r="DY1175" s="67"/>
      <c r="DZ1175" s="67"/>
      <c r="EA1175" s="67"/>
      <c r="EB1175" s="67"/>
      <c r="EC1175" s="67"/>
      <c r="ED1175" s="67"/>
      <c r="EE1175" s="67"/>
      <c r="EF1175" s="67"/>
      <c r="EG1175" s="67"/>
      <c r="EH1175" s="67"/>
      <c r="EI1175" s="67"/>
      <c r="EJ1175" s="67"/>
    </row>
    <row r="1176" spans="125:140" ht="13.5" x14ac:dyDescent="0.25">
      <c r="DU1176" s="67"/>
      <c r="DV1176" s="67"/>
      <c r="DW1176" s="67"/>
      <c r="DX1176" s="67"/>
      <c r="DY1176" s="67"/>
      <c r="DZ1176" s="67"/>
      <c r="EA1176" s="67"/>
      <c r="EB1176" s="67"/>
      <c r="EC1176" s="67"/>
      <c r="ED1176" s="67"/>
      <c r="EE1176" s="67"/>
      <c r="EF1176" s="67"/>
      <c r="EG1176" s="67"/>
      <c r="EH1176" s="67"/>
      <c r="EI1176" s="67"/>
      <c r="EJ1176" s="67"/>
    </row>
    <row r="1177" spans="125:140" ht="13.5" x14ac:dyDescent="0.25">
      <c r="DU1177" s="67"/>
      <c r="DV1177" s="67"/>
      <c r="DW1177" s="67"/>
      <c r="DX1177" s="67"/>
      <c r="DY1177" s="67"/>
      <c r="DZ1177" s="67"/>
      <c r="EA1177" s="67"/>
      <c r="EB1177" s="67"/>
      <c r="EC1177" s="67"/>
      <c r="ED1177" s="67"/>
      <c r="EE1177" s="67"/>
      <c r="EF1177" s="67"/>
      <c r="EG1177" s="67"/>
      <c r="EH1177" s="67"/>
      <c r="EI1177" s="67"/>
      <c r="EJ1177" s="67"/>
    </row>
    <row r="1178" spans="125:140" ht="13.5" x14ac:dyDescent="0.25">
      <c r="DU1178" s="67"/>
      <c r="DV1178" s="67"/>
      <c r="DW1178" s="67"/>
      <c r="DX1178" s="67"/>
      <c r="DY1178" s="67"/>
      <c r="DZ1178" s="67"/>
      <c r="EA1178" s="67"/>
      <c r="EB1178" s="67"/>
      <c r="EC1178" s="67"/>
      <c r="ED1178" s="67"/>
      <c r="EE1178" s="67"/>
      <c r="EF1178" s="67"/>
      <c r="EG1178" s="67"/>
      <c r="EH1178" s="67"/>
      <c r="EI1178" s="67"/>
      <c r="EJ1178" s="67"/>
    </row>
    <row r="1179" spans="125:140" ht="13.5" x14ac:dyDescent="0.25">
      <c r="DU1179" s="67"/>
      <c r="DV1179" s="67"/>
      <c r="DW1179" s="67"/>
      <c r="DX1179" s="67"/>
      <c r="DY1179" s="67"/>
      <c r="DZ1179" s="67"/>
      <c r="EA1179" s="67"/>
      <c r="EB1179" s="67"/>
      <c r="EC1179" s="67"/>
      <c r="ED1179" s="67"/>
      <c r="EE1179" s="67"/>
      <c r="EF1179" s="67"/>
      <c r="EG1179" s="67"/>
      <c r="EH1179" s="67"/>
      <c r="EI1179" s="67"/>
      <c r="EJ1179" s="67"/>
    </row>
    <row r="1180" spans="125:140" ht="13.5" x14ac:dyDescent="0.25">
      <c r="DU1180" s="67"/>
      <c r="DV1180" s="67"/>
      <c r="DW1180" s="67"/>
      <c r="DX1180" s="67"/>
      <c r="DY1180" s="67"/>
      <c r="DZ1180" s="67"/>
      <c r="EA1180" s="67"/>
      <c r="EB1180" s="67"/>
      <c r="EC1180" s="67"/>
      <c r="ED1180" s="67"/>
      <c r="EE1180" s="67"/>
      <c r="EF1180" s="67"/>
      <c r="EG1180" s="67"/>
      <c r="EH1180" s="67"/>
      <c r="EI1180" s="67"/>
      <c r="EJ1180" s="67"/>
    </row>
    <row r="1181" spans="125:140" ht="13.5" x14ac:dyDescent="0.25">
      <c r="DU1181" s="67"/>
      <c r="DV1181" s="67"/>
      <c r="DW1181" s="67"/>
      <c r="DX1181" s="67"/>
      <c r="DY1181" s="67"/>
      <c r="DZ1181" s="67"/>
      <c r="EA1181" s="67"/>
      <c r="EB1181" s="67"/>
      <c r="EC1181" s="67"/>
      <c r="ED1181" s="67"/>
      <c r="EE1181" s="67"/>
      <c r="EF1181" s="67"/>
      <c r="EG1181" s="67"/>
      <c r="EH1181" s="67"/>
      <c r="EI1181" s="67"/>
      <c r="EJ1181" s="67"/>
    </row>
    <row r="1182" spans="125:140" ht="13.5" x14ac:dyDescent="0.25">
      <c r="DU1182" s="67"/>
      <c r="DV1182" s="67"/>
      <c r="DW1182" s="67"/>
      <c r="DX1182" s="67"/>
      <c r="DY1182" s="67"/>
      <c r="DZ1182" s="67"/>
      <c r="EA1182" s="67"/>
      <c r="EB1182" s="67"/>
      <c r="EC1182" s="67"/>
      <c r="ED1182" s="67"/>
      <c r="EE1182" s="67"/>
      <c r="EF1182" s="67"/>
      <c r="EG1182" s="67"/>
      <c r="EH1182" s="67"/>
      <c r="EI1182" s="67"/>
      <c r="EJ1182" s="67"/>
    </row>
    <row r="1183" spans="125:140" ht="13.5" x14ac:dyDescent="0.25">
      <c r="DU1183" s="67"/>
      <c r="DV1183" s="67"/>
      <c r="DW1183" s="67"/>
      <c r="DX1183" s="67"/>
      <c r="DY1183" s="67"/>
      <c r="DZ1183" s="67"/>
      <c r="EA1183" s="67"/>
      <c r="EB1183" s="67"/>
      <c r="EC1183" s="67"/>
      <c r="ED1183" s="67"/>
      <c r="EE1183" s="67"/>
      <c r="EF1183" s="67"/>
      <c r="EG1183" s="67"/>
      <c r="EH1183" s="67"/>
      <c r="EI1183" s="67"/>
      <c r="EJ1183" s="67"/>
    </row>
    <row r="1184" spans="125:140" ht="13.5" x14ac:dyDescent="0.25">
      <c r="DU1184" s="67"/>
      <c r="DV1184" s="67"/>
      <c r="DW1184" s="67"/>
      <c r="DX1184" s="67"/>
      <c r="DY1184" s="67"/>
      <c r="DZ1184" s="67"/>
      <c r="EA1184" s="67"/>
      <c r="EB1184" s="67"/>
      <c r="EC1184" s="67"/>
      <c r="ED1184" s="67"/>
      <c r="EE1184" s="67"/>
      <c r="EF1184" s="67"/>
      <c r="EG1184" s="67"/>
      <c r="EH1184" s="67"/>
      <c r="EI1184" s="67"/>
      <c r="EJ1184" s="67"/>
    </row>
    <row r="1185" spans="125:140" ht="13.5" x14ac:dyDescent="0.25">
      <c r="DU1185" s="67"/>
      <c r="DV1185" s="67"/>
      <c r="DW1185" s="67"/>
      <c r="DX1185" s="67"/>
      <c r="DY1185" s="67"/>
      <c r="DZ1185" s="67"/>
      <c r="EA1185" s="67"/>
      <c r="EB1185" s="67"/>
      <c r="EC1185" s="67"/>
      <c r="ED1185" s="67"/>
      <c r="EE1185" s="67"/>
      <c r="EF1185" s="67"/>
      <c r="EG1185" s="67"/>
      <c r="EH1185" s="67"/>
      <c r="EI1185" s="67"/>
      <c r="EJ1185" s="67"/>
    </row>
    <row r="1186" spans="125:140" ht="13.5" x14ac:dyDescent="0.25">
      <c r="DU1186" s="67"/>
      <c r="DV1186" s="67"/>
      <c r="DW1186" s="67"/>
      <c r="DX1186" s="67"/>
      <c r="DY1186" s="67"/>
      <c r="DZ1186" s="67"/>
      <c r="EA1186" s="67"/>
      <c r="EB1186" s="67"/>
      <c r="EC1186" s="67"/>
      <c r="ED1186" s="67"/>
      <c r="EE1186" s="67"/>
      <c r="EF1186" s="67"/>
      <c r="EG1186" s="67"/>
      <c r="EH1186" s="67"/>
      <c r="EI1186" s="67"/>
      <c r="EJ1186" s="67"/>
    </row>
    <row r="1187" spans="125:140" ht="13.5" x14ac:dyDescent="0.25">
      <c r="DU1187" s="67"/>
      <c r="DV1187" s="67"/>
      <c r="DW1187" s="67"/>
      <c r="DX1187" s="67"/>
      <c r="DY1187" s="67"/>
      <c r="DZ1187" s="67"/>
      <c r="EA1187" s="67"/>
      <c r="EB1187" s="67"/>
      <c r="EC1187" s="67"/>
      <c r="ED1187" s="67"/>
      <c r="EE1187" s="67"/>
      <c r="EF1187" s="67"/>
      <c r="EG1187" s="67"/>
      <c r="EH1187" s="67"/>
      <c r="EI1187" s="67"/>
      <c r="EJ1187" s="67"/>
    </row>
    <row r="1188" spans="125:140" ht="13.5" x14ac:dyDescent="0.25">
      <c r="DU1188" s="67"/>
      <c r="DV1188" s="67"/>
      <c r="DW1188" s="67"/>
      <c r="DX1188" s="67"/>
      <c r="DY1188" s="67"/>
      <c r="DZ1188" s="67"/>
      <c r="EA1188" s="67"/>
      <c r="EB1188" s="67"/>
      <c r="EC1188" s="67"/>
      <c r="ED1188" s="67"/>
      <c r="EE1188" s="67"/>
      <c r="EF1188" s="67"/>
      <c r="EG1188" s="67"/>
      <c r="EH1188" s="67"/>
      <c r="EI1188" s="67"/>
      <c r="EJ1188" s="67"/>
    </row>
    <row r="1189" spans="125:140" ht="13.5" x14ac:dyDescent="0.25">
      <c r="DU1189" s="67"/>
      <c r="DV1189" s="67"/>
      <c r="DW1189" s="67"/>
      <c r="DX1189" s="67"/>
      <c r="DY1189" s="67"/>
      <c r="DZ1189" s="67"/>
      <c r="EA1189" s="67"/>
      <c r="EB1189" s="67"/>
      <c r="EC1189" s="67"/>
      <c r="ED1189" s="67"/>
      <c r="EE1189" s="67"/>
      <c r="EF1189" s="67"/>
      <c r="EG1189" s="67"/>
      <c r="EH1189" s="67"/>
      <c r="EI1189" s="67"/>
      <c r="EJ1189" s="67"/>
    </row>
    <row r="1190" spans="125:140" ht="13.5" x14ac:dyDescent="0.25">
      <c r="DU1190" s="67"/>
      <c r="DV1190" s="67"/>
      <c r="DW1190" s="67"/>
      <c r="DX1190" s="67"/>
      <c r="DY1190" s="67"/>
      <c r="DZ1190" s="67"/>
      <c r="EA1190" s="67"/>
      <c r="EB1190" s="67"/>
      <c r="EC1190" s="67"/>
      <c r="ED1190" s="67"/>
      <c r="EE1190" s="67"/>
      <c r="EF1190" s="67"/>
      <c r="EG1190" s="67"/>
      <c r="EH1190" s="67"/>
      <c r="EI1190" s="67"/>
      <c r="EJ1190" s="67"/>
    </row>
    <row r="1191" spans="125:140" ht="13.5" x14ac:dyDescent="0.25">
      <c r="DU1191" s="67"/>
      <c r="DV1191" s="67"/>
      <c r="DW1191" s="67"/>
      <c r="DX1191" s="67"/>
      <c r="DY1191" s="67"/>
      <c r="DZ1191" s="67"/>
      <c r="EA1191" s="67"/>
      <c r="EB1191" s="67"/>
      <c r="EC1191" s="67"/>
      <c r="ED1191" s="67"/>
      <c r="EE1191" s="67"/>
      <c r="EF1191" s="67"/>
      <c r="EG1191" s="67"/>
      <c r="EH1191" s="67"/>
      <c r="EI1191" s="67"/>
      <c r="EJ1191" s="67"/>
    </row>
    <row r="1192" spans="125:140" ht="13.5" x14ac:dyDescent="0.25">
      <c r="DU1192" s="67"/>
      <c r="DV1192" s="67"/>
      <c r="DW1192" s="67"/>
      <c r="DX1192" s="67"/>
      <c r="DY1192" s="67"/>
      <c r="DZ1192" s="67"/>
      <c r="EA1192" s="67"/>
      <c r="EB1192" s="67"/>
      <c r="EC1192" s="67"/>
      <c r="ED1192" s="67"/>
      <c r="EE1192" s="67"/>
      <c r="EF1192" s="67"/>
      <c r="EG1192" s="67"/>
      <c r="EH1192" s="67"/>
      <c r="EI1192" s="67"/>
      <c r="EJ1192" s="67"/>
    </row>
    <row r="1193" spans="125:140" ht="13.5" x14ac:dyDescent="0.25">
      <c r="DU1193" s="67"/>
      <c r="DV1193" s="67"/>
      <c r="DW1193" s="67"/>
      <c r="DX1193" s="67"/>
      <c r="DY1193" s="67"/>
      <c r="DZ1193" s="67"/>
      <c r="EA1193" s="67"/>
      <c r="EB1193" s="67"/>
      <c r="EC1193" s="67"/>
      <c r="ED1193" s="67"/>
      <c r="EE1193" s="67"/>
      <c r="EF1193" s="67"/>
      <c r="EG1193" s="67"/>
      <c r="EH1193" s="67"/>
      <c r="EI1193" s="67"/>
      <c r="EJ1193" s="67"/>
    </row>
    <row r="1194" spans="125:140" ht="13.5" x14ac:dyDescent="0.25">
      <c r="DU1194" s="67"/>
      <c r="DV1194" s="67"/>
      <c r="DW1194" s="67"/>
      <c r="DX1194" s="67"/>
      <c r="DY1194" s="67"/>
      <c r="DZ1194" s="67"/>
      <c r="EA1194" s="67"/>
      <c r="EB1194" s="67"/>
      <c r="EC1194" s="67"/>
      <c r="ED1194" s="67"/>
      <c r="EE1194" s="67"/>
      <c r="EF1194" s="67"/>
      <c r="EG1194" s="67"/>
      <c r="EH1194" s="67"/>
      <c r="EI1194" s="67"/>
      <c r="EJ1194" s="67"/>
    </row>
    <row r="1195" spans="125:140" ht="13.5" x14ac:dyDescent="0.25">
      <c r="DU1195" s="67"/>
      <c r="DV1195" s="67"/>
      <c r="DW1195" s="67"/>
      <c r="DX1195" s="67"/>
      <c r="DY1195" s="67"/>
      <c r="DZ1195" s="67"/>
      <c r="EA1195" s="67"/>
      <c r="EB1195" s="67"/>
      <c r="EC1195" s="67"/>
      <c r="ED1195" s="67"/>
      <c r="EE1195" s="67"/>
      <c r="EF1195" s="67"/>
      <c r="EG1195" s="67"/>
      <c r="EH1195" s="67"/>
      <c r="EI1195" s="67"/>
      <c r="EJ1195" s="67"/>
    </row>
    <row r="1196" spans="125:140" ht="13.5" x14ac:dyDescent="0.25">
      <c r="DU1196" s="67"/>
      <c r="DV1196" s="67"/>
      <c r="DW1196" s="67"/>
      <c r="DX1196" s="67"/>
      <c r="DY1196" s="67"/>
      <c r="DZ1196" s="67"/>
      <c r="EA1196" s="67"/>
      <c r="EB1196" s="67"/>
      <c r="EC1196" s="67"/>
      <c r="ED1196" s="67"/>
      <c r="EE1196" s="67"/>
      <c r="EF1196" s="67"/>
      <c r="EG1196" s="67"/>
      <c r="EH1196" s="67"/>
      <c r="EI1196" s="67"/>
      <c r="EJ1196" s="67"/>
    </row>
    <row r="1197" spans="125:140" ht="13.5" x14ac:dyDescent="0.25">
      <c r="DU1197" s="67"/>
      <c r="DV1197" s="67"/>
      <c r="DW1197" s="67"/>
      <c r="DX1197" s="67"/>
      <c r="DY1197" s="67"/>
      <c r="DZ1197" s="67"/>
      <c r="EA1197" s="67"/>
      <c r="EB1197" s="67"/>
      <c r="EC1197" s="67"/>
      <c r="ED1197" s="67"/>
      <c r="EE1197" s="67"/>
      <c r="EF1197" s="67"/>
      <c r="EG1197" s="67"/>
      <c r="EH1197" s="67"/>
      <c r="EI1197" s="67"/>
      <c r="EJ1197" s="67"/>
    </row>
    <row r="1198" spans="125:140" ht="13.5" x14ac:dyDescent="0.25">
      <c r="DU1198" s="67"/>
      <c r="DV1198" s="67"/>
      <c r="DW1198" s="67"/>
      <c r="DX1198" s="67"/>
      <c r="DY1198" s="67"/>
      <c r="DZ1198" s="67"/>
      <c r="EA1198" s="67"/>
      <c r="EB1198" s="67"/>
      <c r="EC1198" s="67"/>
      <c r="ED1198" s="67"/>
      <c r="EE1198" s="67"/>
      <c r="EF1198" s="67"/>
      <c r="EG1198" s="67"/>
      <c r="EH1198" s="67"/>
      <c r="EI1198" s="67"/>
      <c r="EJ1198" s="67"/>
    </row>
    <row r="1199" spans="125:140" ht="13.5" x14ac:dyDescent="0.25">
      <c r="DU1199" s="67"/>
      <c r="DV1199" s="67"/>
      <c r="DW1199" s="67"/>
      <c r="DX1199" s="67"/>
      <c r="DY1199" s="67"/>
      <c r="DZ1199" s="67"/>
      <c r="EA1199" s="67"/>
      <c r="EB1199" s="67"/>
      <c r="EC1199" s="67"/>
      <c r="ED1199" s="67"/>
      <c r="EE1199" s="67"/>
      <c r="EF1199" s="67"/>
      <c r="EG1199" s="67"/>
      <c r="EH1199" s="67"/>
      <c r="EI1199" s="67"/>
      <c r="EJ1199" s="67"/>
    </row>
    <row r="1200" spans="125:140" ht="13.5" x14ac:dyDescent="0.25">
      <c r="DU1200" s="67"/>
      <c r="DV1200" s="67"/>
      <c r="DW1200" s="67"/>
      <c r="DX1200" s="67"/>
      <c r="DY1200" s="67"/>
      <c r="DZ1200" s="67"/>
      <c r="EA1200" s="67"/>
      <c r="EB1200" s="67"/>
      <c r="EC1200" s="67"/>
      <c r="ED1200" s="67"/>
      <c r="EE1200" s="67"/>
      <c r="EF1200" s="67"/>
      <c r="EG1200" s="67"/>
      <c r="EH1200" s="67"/>
      <c r="EI1200" s="67"/>
      <c r="EJ1200" s="67"/>
    </row>
    <row r="1201" spans="125:140" ht="13.5" x14ac:dyDescent="0.25">
      <c r="DU1201" s="67"/>
      <c r="DV1201" s="67"/>
      <c r="DW1201" s="67"/>
      <c r="DX1201" s="67"/>
      <c r="DY1201" s="67"/>
      <c r="DZ1201" s="67"/>
      <c r="EA1201" s="67"/>
      <c r="EB1201" s="67"/>
      <c r="EC1201" s="67"/>
      <c r="ED1201" s="67"/>
      <c r="EE1201" s="67"/>
      <c r="EF1201" s="67"/>
      <c r="EG1201" s="67"/>
      <c r="EH1201" s="67"/>
      <c r="EI1201" s="67"/>
      <c r="EJ1201" s="67"/>
    </row>
    <row r="1202" spans="125:140" ht="13.5" x14ac:dyDescent="0.25">
      <c r="DU1202" s="67"/>
      <c r="DV1202" s="67"/>
      <c r="DW1202" s="67"/>
      <c r="DX1202" s="67"/>
      <c r="DY1202" s="67"/>
      <c r="DZ1202" s="67"/>
      <c r="EA1202" s="67"/>
      <c r="EB1202" s="67"/>
      <c r="EC1202" s="67"/>
      <c r="ED1202" s="67"/>
      <c r="EE1202" s="67"/>
      <c r="EF1202" s="67"/>
      <c r="EG1202" s="67"/>
      <c r="EH1202" s="67"/>
      <c r="EI1202" s="67"/>
      <c r="EJ1202" s="67"/>
    </row>
    <row r="1203" spans="125:140" ht="13.5" x14ac:dyDescent="0.25">
      <c r="DU1203" s="67"/>
      <c r="DV1203" s="67"/>
      <c r="DW1203" s="67"/>
      <c r="DX1203" s="67"/>
      <c r="DY1203" s="67"/>
      <c r="DZ1203" s="67"/>
      <c r="EA1203" s="67"/>
      <c r="EB1203" s="67"/>
      <c r="EC1203" s="67"/>
      <c r="ED1203" s="67"/>
      <c r="EE1203" s="67"/>
      <c r="EF1203" s="67"/>
      <c r="EG1203" s="67"/>
      <c r="EH1203" s="67"/>
      <c r="EI1203" s="67"/>
      <c r="EJ1203" s="67"/>
    </row>
    <row r="1204" spans="125:140" ht="13.5" x14ac:dyDescent="0.25">
      <c r="DU1204" s="67"/>
      <c r="DV1204" s="67"/>
      <c r="DW1204" s="67"/>
      <c r="DX1204" s="67"/>
      <c r="DY1204" s="67"/>
      <c r="DZ1204" s="67"/>
      <c r="EA1204" s="67"/>
      <c r="EB1204" s="67"/>
      <c r="EC1204" s="67"/>
      <c r="ED1204" s="67"/>
      <c r="EE1204" s="67"/>
      <c r="EF1204" s="67"/>
      <c r="EG1204" s="67"/>
      <c r="EH1204" s="67"/>
      <c r="EI1204" s="67"/>
      <c r="EJ1204" s="67"/>
    </row>
    <row r="1205" spans="125:140" ht="13.5" x14ac:dyDescent="0.25">
      <c r="DU1205" s="67"/>
      <c r="DV1205" s="67"/>
      <c r="DW1205" s="67"/>
      <c r="DX1205" s="67"/>
      <c r="DY1205" s="67"/>
      <c r="DZ1205" s="67"/>
      <c r="EA1205" s="67"/>
      <c r="EB1205" s="67"/>
      <c r="EC1205" s="67"/>
      <c r="ED1205" s="67"/>
      <c r="EE1205" s="67"/>
      <c r="EF1205" s="67"/>
      <c r="EG1205" s="67"/>
      <c r="EH1205" s="67"/>
      <c r="EI1205" s="67"/>
      <c r="EJ1205" s="67"/>
    </row>
    <row r="1206" spans="125:140" ht="13.5" x14ac:dyDescent="0.25">
      <c r="DU1206" s="67"/>
      <c r="DV1206" s="67"/>
      <c r="DW1206" s="67"/>
      <c r="DX1206" s="67"/>
      <c r="DY1206" s="67"/>
      <c r="DZ1206" s="67"/>
      <c r="EA1206" s="67"/>
      <c r="EB1206" s="67"/>
      <c r="EC1206" s="67"/>
      <c r="ED1206" s="67"/>
      <c r="EE1206" s="67"/>
      <c r="EF1206" s="67"/>
      <c r="EG1206" s="67"/>
      <c r="EH1206" s="67"/>
      <c r="EI1206" s="67"/>
      <c r="EJ1206" s="67"/>
    </row>
    <row r="1207" spans="125:140" ht="13.5" x14ac:dyDescent="0.25">
      <c r="DU1207" s="67"/>
      <c r="DV1207" s="67"/>
      <c r="DW1207" s="67"/>
      <c r="DX1207" s="67"/>
      <c r="DY1207" s="67"/>
      <c r="DZ1207" s="67"/>
      <c r="EA1207" s="67"/>
      <c r="EB1207" s="67"/>
      <c r="EC1207" s="67"/>
      <c r="ED1207" s="67"/>
      <c r="EE1207" s="67"/>
      <c r="EF1207" s="67"/>
      <c r="EG1207" s="67"/>
      <c r="EH1207" s="67"/>
      <c r="EI1207" s="67"/>
      <c r="EJ1207" s="67"/>
    </row>
    <row r="1208" spans="125:140" ht="13.5" x14ac:dyDescent="0.25">
      <c r="DU1208" s="67"/>
      <c r="DV1208" s="67"/>
      <c r="DW1208" s="67"/>
      <c r="DX1208" s="67"/>
      <c r="DY1208" s="67"/>
      <c r="DZ1208" s="67"/>
      <c r="EA1208" s="67"/>
      <c r="EB1208" s="67"/>
      <c r="EC1208" s="67"/>
      <c r="ED1208" s="67"/>
      <c r="EE1208" s="67"/>
      <c r="EF1208" s="67"/>
      <c r="EG1208" s="67"/>
      <c r="EH1208" s="67"/>
      <c r="EI1208" s="67"/>
      <c r="EJ1208" s="67"/>
    </row>
    <row r="1209" spans="125:140" ht="13.5" x14ac:dyDescent="0.25">
      <c r="DU1209" s="67"/>
      <c r="DV1209" s="67"/>
      <c r="DW1209" s="67"/>
      <c r="DX1209" s="67"/>
      <c r="DY1209" s="67"/>
      <c r="DZ1209" s="67"/>
      <c r="EA1209" s="67"/>
      <c r="EB1209" s="67"/>
      <c r="EC1209" s="67"/>
      <c r="ED1209" s="67"/>
      <c r="EE1209" s="67"/>
      <c r="EF1209" s="67"/>
      <c r="EG1209" s="67"/>
      <c r="EH1209" s="67"/>
      <c r="EI1209" s="67"/>
      <c r="EJ1209" s="67"/>
    </row>
    <row r="1210" spans="125:140" ht="13.5" x14ac:dyDescent="0.25">
      <c r="DU1210" s="67"/>
      <c r="DV1210" s="67"/>
      <c r="DW1210" s="67"/>
      <c r="DX1210" s="67"/>
      <c r="DY1210" s="67"/>
      <c r="DZ1210" s="67"/>
      <c r="EA1210" s="67"/>
      <c r="EB1210" s="67"/>
      <c r="EC1210" s="67"/>
      <c r="ED1210" s="67"/>
      <c r="EE1210" s="67"/>
      <c r="EF1210" s="67"/>
      <c r="EG1210" s="67"/>
      <c r="EH1210" s="67"/>
      <c r="EI1210" s="67"/>
      <c r="EJ1210" s="67"/>
    </row>
    <row r="1211" spans="125:140" ht="13.5" x14ac:dyDescent="0.25">
      <c r="DU1211" s="67"/>
      <c r="DV1211" s="67"/>
      <c r="DW1211" s="67"/>
      <c r="DX1211" s="67"/>
      <c r="DY1211" s="67"/>
      <c r="DZ1211" s="67"/>
      <c r="EA1211" s="67"/>
      <c r="EB1211" s="67"/>
      <c r="EC1211" s="67"/>
      <c r="ED1211" s="67"/>
      <c r="EE1211" s="67"/>
      <c r="EF1211" s="67"/>
      <c r="EG1211" s="67"/>
      <c r="EH1211" s="67"/>
      <c r="EI1211" s="67"/>
      <c r="EJ1211" s="67"/>
    </row>
    <row r="1212" spans="125:140" ht="13.5" x14ac:dyDescent="0.25">
      <c r="DU1212" s="67"/>
      <c r="DV1212" s="67"/>
      <c r="DW1212" s="67"/>
      <c r="DX1212" s="67"/>
      <c r="DY1212" s="67"/>
      <c r="DZ1212" s="67"/>
      <c r="EA1212" s="67"/>
      <c r="EB1212" s="67"/>
      <c r="EC1212" s="67"/>
      <c r="ED1212" s="67"/>
      <c r="EE1212" s="67"/>
      <c r="EF1212" s="67"/>
      <c r="EG1212" s="67"/>
      <c r="EH1212" s="67"/>
      <c r="EI1212" s="67"/>
      <c r="EJ1212" s="67"/>
    </row>
    <row r="1213" spans="125:140" ht="13.5" x14ac:dyDescent="0.25">
      <c r="DU1213" s="67"/>
      <c r="DV1213" s="67"/>
      <c r="DW1213" s="67"/>
      <c r="DX1213" s="67"/>
      <c r="DY1213" s="67"/>
      <c r="DZ1213" s="67"/>
      <c r="EA1213" s="67"/>
      <c r="EB1213" s="67"/>
      <c r="EC1213" s="67"/>
      <c r="ED1213" s="67"/>
      <c r="EE1213" s="67"/>
      <c r="EF1213" s="67"/>
      <c r="EG1213" s="67"/>
      <c r="EH1213" s="67"/>
      <c r="EI1213" s="67"/>
      <c r="EJ1213" s="67"/>
    </row>
    <row r="1214" spans="125:140" ht="13.5" x14ac:dyDescent="0.25">
      <c r="DU1214" s="67"/>
      <c r="DV1214" s="67"/>
      <c r="DW1214" s="67"/>
      <c r="DX1214" s="67"/>
      <c r="DY1214" s="67"/>
      <c r="DZ1214" s="67"/>
      <c r="EA1214" s="67"/>
      <c r="EB1214" s="67"/>
      <c r="EC1214" s="67"/>
      <c r="ED1214" s="67"/>
      <c r="EE1214" s="67"/>
      <c r="EF1214" s="67"/>
      <c r="EG1214" s="67"/>
      <c r="EH1214" s="67"/>
      <c r="EI1214" s="67"/>
      <c r="EJ1214" s="67"/>
    </row>
    <row r="1215" spans="125:140" ht="13.5" x14ac:dyDescent="0.25">
      <c r="DU1215" s="67"/>
      <c r="DV1215" s="67"/>
      <c r="DW1215" s="67"/>
      <c r="DX1215" s="67"/>
      <c r="DY1215" s="67"/>
      <c r="DZ1215" s="67"/>
      <c r="EA1215" s="67"/>
      <c r="EB1215" s="67"/>
      <c r="EC1215" s="67"/>
      <c r="ED1215" s="67"/>
      <c r="EE1215" s="67"/>
      <c r="EF1215" s="67"/>
      <c r="EG1215" s="67"/>
      <c r="EH1215" s="67"/>
      <c r="EI1215" s="67"/>
      <c r="EJ1215" s="67"/>
    </row>
    <row r="1216" spans="125:140" ht="13.5" x14ac:dyDescent="0.25">
      <c r="DU1216" s="67"/>
      <c r="DV1216" s="67"/>
      <c r="DW1216" s="67"/>
      <c r="DX1216" s="67"/>
      <c r="DY1216" s="67"/>
      <c r="DZ1216" s="67"/>
      <c r="EA1216" s="67"/>
      <c r="EB1216" s="67"/>
      <c r="EC1216" s="67"/>
      <c r="ED1216" s="67"/>
      <c r="EE1216" s="67"/>
      <c r="EF1216" s="67"/>
      <c r="EG1216" s="67"/>
      <c r="EH1216" s="67"/>
      <c r="EI1216" s="67"/>
      <c r="EJ1216" s="67"/>
    </row>
    <row r="1217" spans="125:140" ht="13.5" x14ac:dyDescent="0.25">
      <c r="DU1217" s="67"/>
      <c r="DV1217" s="67"/>
      <c r="DW1217" s="67"/>
      <c r="DX1217" s="67"/>
      <c r="DY1217" s="67"/>
      <c r="DZ1217" s="67"/>
      <c r="EA1217" s="67"/>
      <c r="EB1217" s="67"/>
      <c r="EC1217" s="67"/>
      <c r="ED1217" s="67"/>
      <c r="EE1217" s="67"/>
      <c r="EF1217" s="67"/>
      <c r="EG1217" s="67"/>
      <c r="EH1217" s="67"/>
      <c r="EI1217" s="67"/>
      <c r="EJ1217" s="67"/>
    </row>
    <row r="1218" spans="125:140" ht="13.5" x14ac:dyDescent="0.25">
      <c r="DU1218" s="67"/>
      <c r="DV1218" s="67"/>
      <c r="DW1218" s="67"/>
      <c r="DX1218" s="67"/>
      <c r="DY1218" s="67"/>
      <c r="DZ1218" s="67"/>
      <c r="EA1218" s="67"/>
      <c r="EB1218" s="67"/>
      <c r="EC1218" s="67"/>
      <c r="ED1218" s="67"/>
      <c r="EE1218" s="67"/>
      <c r="EF1218" s="67"/>
      <c r="EG1218" s="67"/>
      <c r="EH1218" s="67"/>
      <c r="EI1218" s="67"/>
      <c r="EJ1218" s="67"/>
    </row>
    <row r="1219" spans="125:140" ht="13.5" x14ac:dyDescent="0.25">
      <c r="DU1219" s="67"/>
      <c r="DV1219" s="67"/>
      <c r="DW1219" s="67"/>
      <c r="DX1219" s="67"/>
      <c r="DY1219" s="67"/>
      <c r="DZ1219" s="67"/>
      <c r="EA1219" s="67"/>
      <c r="EB1219" s="67"/>
      <c r="EC1219" s="67"/>
      <c r="ED1219" s="67"/>
      <c r="EE1219" s="67"/>
      <c r="EF1219" s="67"/>
      <c r="EG1219" s="67"/>
      <c r="EH1219" s="67"/>
      <c r="EI1219" s="67"/>
      <c r="EJ1219" s="67"/>
    </row>
    <row r="1220" spans="125:140" ht="13.5" x14ac:dyDescent="0.25">
      <c r="DU1220" s="67"/>
      <c r="DV1220" s="67"/>
      <c r="DW1220" s="67"/>
      <c r="DX1220" s="67"/>
      <c r="DY1220" s="67"/>
      <c r="DZ1220" s="67"/>
      <c r="EA1220" s="67"/>
      <c r="EB1220" s="67"/>
      <c r="EC1220" s="67"/>
      <c r="ED1220" s="67"/>
      <c r="EE1220" s="67"/>
      <c r="EF1220" s="67"/>
      <c r="EG1220" s="67"/>
      <c r="EH1220" s="67"/>
      <c r="EI1220" s="67"/>
      <c r="EJ1220" s="67"/>
    </row>
    <row r="1221" spans="125:140" ht="13.5" x14ac:dyDescent="0.25">
      <c r="DU1221" s="67"/>
      <c r="DV1221" s="67"/>
      <c r="DW1221" s="67"/>
      <c r="DX1221" s="67"/>
      <c r="DY1221" s="67"/>
      <c r="DZ1221" s="67"/>
      <c r="EA1221" s="67"/>
      <c r="EB1221" s="67"/>
      <c r="EC1221" s="67"/>
      <c r="ED1221" s="67"/>
      <c r="EE1221" s="67"/>
      <c r="EF1221" s="67"/>
      <c r="EG1221" s="67"/>
      <c r="EH1221" s="67"/>
      <c r="EI1221" s="67"/>
      <c r="EJ1221" s="67"/>
    </row>
    <row r="1222" spans="125:140" ht="13.5" x14ac:dyDescent="0.25">
      <c r="DU1222" s="67"/>
      <c r="DV1222" s="67"/>
      <c r="DW1222" s="67"/>
      <c r="DX1222" s="67"/>
      <c r="DY1222" s="67"/>
      <c r="DZ1222" s="67"/>
      <c r="EA1222" s="67"/>
      <c r="EB1222" s="67"/>
      <c r="EC1222" s="67"/>
      <c r="ED1222" s="67"/>
      <c r="EE1222" s="67"/>
      <c r="EF1222" s="67"/>
      <c r="EG1222" s="67"/>
      <c r="EH1222" s="67"/>
      <c r="EI1222" s="67"/>
      <c r="EJ1222" s="67"/>
    </row>
    <row r="1223" spans="125:140" ht="13.5" x14ac:dyDescent="0.25">
      <c r="DU1223" s="67"/>
      <c r="DV1223" s="67"/>
      <c r="DW1223" s="67"/>
      <c r="DX1223" s="67"/>
      <c r="DY1223" s="67"/>
      <c r="DZ1223" s="67"/>
      <c r="EA1223" s="67"/>
      <c r="EB1223" s="67"/>
      <c r="EC1223" s="67"/>
      <c r="ED1223" s="67"/>
      <c r="EE1223" s="67"/>
      <c r="EF1223" s="67"/>
      <c r="EG1223" s="67"/>
      <c r="EH1223" s="67"/>
      <c r="EI1223" s="67"/>
      <c r="EJ1223" s="67"/>
    </row>
    <row r="1224" spans="125:140" ht="13.5" x14ac:dyDescent="0.25">
      <c r="DU1224" s="67"/>
      <c r="DV1224" s="67"/>
      <c r="DW1224" s="67"/>
      <c r="DX1224" s="67"/>
      <c r="DY1224" s="67"/>
      <c r="DZ1224" s="67"/>
      <c r="EA1224" s="67"/>
      <c r="EB1224" s="67"/>
      <c r="EC1224" s="67"/>
      <c r="ED1224" s="67"/>
      <c r="EE1224" s="67"/>
      <c r="EF1224" s="67"/>
      <c r="EG1224" s="67"/>
      <c r="EH1224" s="67"/>
      <c r="EI1224" s="67"/>
      <c r="EJ1224" s="67"/>
    </row>
    <row r="1225" spans="125:140" ht="13.5" x14ac:dyDescent="0.25">
      <c r="DU1225" s="67"/>
      <c r="DV1225" s="67"/>
      <c r="DW1225" s="67"/>
      <c r="DX1225" s="67"/>
      <c r="DY1225" s="67"/>
      <c r="DZ1225" s="67"/>
      <c r="EA1225" s="67"/>
      <c r="EB1225" s="67"/>
      <c r="EC1225" s="67"/>
      <c r="ED1225" s="67"/>
      <c r="EE1225" s="67"/>
      <c r="EF1225" s="67"/>
      <c r="EG1225" s="67"/>
      <c r="EH1225" s="67"/>
      <c r="EI1225" s="67"/>
      <c r="EJ1225" s="67"/>
    </row>
    <row r="1226" spans="125:140" ht="13.5" x14ac:dyDescent="0.25">
      <c r="DU1226" s="67"/>
      <c r="DV1226" s="67"/>
      <c r="DW1226" s="67"/>
      <c r="DX1226" s="67"/>
      <c r="DY1226" s="67"/>
      <c r="DZ1226" s="67"/>
      <c r="EA1226" s="67"/>
      <c r="EB1226" s="67"/>
      <c r="EC1226" s="67"/>
      <c r="ED1226" s="67"/>
      <c r="EE1226" s="67"/>
      <c r="EF1226" s="67"/>
      <c r="EG1226" s="67"/>
      <c r="EH1226" s="67"/>
      <c r="EI1226" s="67"/>
      <c r="EJ1226" s="67"/>
    </row>
    <row r="1227" spans="125:140" ht="13.5" x14ac:dyDescent="0.25">
      <c r="DU1227" s="67"/>
      <c r="DV1227" s="67"/>
      <c r="DW1227" s="67"/>
      <c r="DX1227" s="67"/>
      <c r="DY1227" s="67"/>
      <c r="DZ1227" s="67"/>
      <c r="EA1227" s="67"/>
      <c r="EB1227" s="67"/>
      <c r="EC1227" s="67"/>
      <c r="ED1227" s="67"/>
      <c r="EE1227" s="67"/>
      <c r="EF1227" s="67"/>
      <c r="EG1227" s="67"/>
      <c r="EH1227" s="67"/>
      <c r="EI1227" s="67"/>
      <c r="EJ1227" s="67"/>
    </row>
    <row r="1228" spans="125:140" ht="13.5" x14ac:dyDescent="0.25">
      <c r="DU1228" s="67"/>
      <c r="DV1228" s="67"/>
      <c r="DW1228" s="67"/>
      <c r="DX1228" s="67"/>
      <c r="DY1228" s="67"/>
      <c r="DZ1228" s="67"/>
      <c r="EA1228" s="67"/>
      <c r="EB1228" s="67"/>
      <c r="EC1228" s="67"/>
      <c r="ED1228" s="67"/>
      <c r="EE1228" s="67"/>
      <c r="EF1228" s="67"/>
      <c r="EG1228" s="67"/>
      <c r="EH1228" s="67"/>
      <c r="EI1228" s="67"/>
      <c r="EJ1228" s="67"/>
    </row>
    <row r="1229" spans="125:140" ht="13.5" x14ac:dyDescent="0.25">
      <c r="DU1229" s="67"/>
      <c r="DV1229" s="67"/>
      <c r="DW1229" s="67"/>
      <c r="DX1229" s="67"/>
      <c r="DY1229" s="67"/>
      <c r="DZ1229" s="67"/>
      <c r="EA1229" s="67"/>
      <c r="EB1229" s="67"/>
      <c r="EC1229" s="67"/>
      <c r="ED1229" s="67"/>
      <c r="EE1229" s="67"/>
      <c r="EF1229" s="67"/>
      <c r="EG1229" s="67"/>
      <c r="EH1229" s="67"/>
      <c r="EI1229" s="67"/>
      <c r="EJ1229" s="67"/>
    </row>
    <row r="1230" spans="125:140" ht="13.5" x14ac:dyDescent="0.25">
      <c r="DU1230" s="67"/>
      <c r="DV1230" s="67"/>
      <c r="DW1230" s="67"/>
      <c r="DX1230" s="67"/>
      <c r="DY1230" s="67"/>
      <c r="DZ1230" s="67"/>
      <c r="EA1230" s="67"/>
      <c r="EB1230" s="67"/>
      <c r="EC1230" s="67"/>
      <c r="ED1230" s="67"/>
      <c r="EE1230" s="67"/>
      <c r="EF1230" s="67"/>
      <c r="EG1230" s="67"/>
      <c r="EH1230" s="67"/>
      <c r="EI1230" s="67"/>
      <c r="EJ1230" s="67"/>
    </row>
    <row r="1231" spans="125:140" ht="13.5" x14ac:dyDescent="0.25">
      <c r="DU1231" s="67"/>
      <c r="DV1231" s="67"/>
      <c r="DW1231" s="67"/>
      <c r="DX1231" s="67"/>
      <c r="DY1231" s="67"/>
      <c r="DZ1231" s="67"/>
      <c r="EA1231" s="67"/>
      <c r="EB1231" s="67"/>
      <c r="EC1231" s="67"/>
      <c r="ED1231" s="67"/>
      <c r="EE1231" s="67"/>
      <c r="EF1231" s="67"/>
      <c r="EG1231" s="67"/>
      <c r="EH1231" s="67"/>
      <c r="EI1231" s="67"/>
      <c r="EJ1231" s="67"/>
    </row>
    <row r="1232" spans="125:140" ht="13.5" x14ac:dyDescent="0.25">
      <c r="DU1232" s="67"/>
      <c r="DV1232" s="67"/>
      <c r="DW1232" s="67"/>
      <c r="DX1232" s="67"/>
      <c r="DY1232" s="67"/>
      <c r="DZ1232" s="67"/>
      <c r="EA1232" s="67"/>
      <c r="EB1232" s="67"/>
      <c r="EC1232" s="67"/>
      <c r="ED1232" s="67"/>
      <c r="EE1232" s="67"/>
      <c r="EF1232" s="67"/>
      <c r="EG1232" s="67"/>
      <c r="EH1232" s="67"/>
      <c r="EI1232" s="67"/>
      <c r="EJ1232" s="67"/>
    </row>
    <row r="1233" spans="125:140" ht="13.5" x14ac:dyDescent="0.25">
      <c r="DU1233" s="67"/>
      <c r="DV1233" s="67"/>
      <c r="DW1233" s="67"/>
      <c r="DX1233" s="67"/>
      <c r="DY1233" s="67"/>
      <c r="DZ1233" s="67"/>
      <c r="EA1233" s="67"/>
      <c r="EB1233" s="67"/>
      <c r="EC1233" s="67"/>
      <c r="ED1233" s="67"/>
      <c r="EE1233" s="67"/>
      <c r="EF1233" s="67"/>
      <c r="EG1233" s="67"/>
      <c r="EH1233" s="67"/>
      <c r="EI1233" s="67"/>
      <c r="EJ1233" s="67"/>
    </row>
    <row r="1234" spans="125:140" ht="13.5" x14ac:dyDescent="0.25">
      <c r="DU1234" s="67"/>
      <c r="DV1234" s="67"/>
      <c r="DW1234" s="67"/>
      <c r="DX1234" s="67"/>
      <c r="DY1234" s="67"/>
      <c r="DZ1234" s="67"/>
      <c r="EA1234" s="67"/>
      <c r="EB1234" s="67"/>
      <c r="EC1234" s="67"/>
      <c r="ED1234" s="67"/>
      <c r="EE1234" s="67"/>
      <c r="EF1234" s="67"/>
      <c r="EG1234" s="67"/>
      <c r="EH1234" s="67"/>
      <c r="EI1234" s="67"/>
      <c r="EJ1234" s="67"/>
    </row>
    <row r="1235" spans="125:140" ht="13.5" x14ac:dyDescent="0.25">
      <c r="DU1235" s="67"/>
      <c r="DV1235" s="67"/>
      <c r="DW1235" s="67"/>
      <c r="DX1235" s="67"/>
      <c r="DY1235" s="67"/>
      <c r="DZ1235" s="67"/>
      <c r="EA1235" s="67"/>
      <c r="EB1235" s="67"/>
      <c r="EC1235" s="67"/>
      <c r="ED1235" s="67"/>
      <c r="EE1235" s="67"/>
      <c r="EF1235" s="67"/>
      <c r="EG1235" s="67"/>
      <c r="EH1235" s="67"/>
      <c r="EI1235" s="67"/>
      <c r="EJ1235" s="67"/>
    </row>
    <row r="1236" spans="125:140" ht="13.5" x14ac:dyDescent="0.25">
      <c r="DU1236" s="67"/>
      <c r="DV1236" s="67"/>
      <c r="DW1236" s="67"/>
      <c r="DX1236" s="67"/>
      <c r="DY1236" s="67"/>
      <c r="DZ1236" s="67"/>
      <c r="EA1236" s="67"/>
      <c r="EB1236" s="67"/>
      <c r="EC1236" s="67"/>
      <c r="ED1236" s="67"/>
      <c r="EE1236" s="67"/>
      <c r="EF1236" s="67"/>
      <c r="EG1236" s="67"/>
      <c r="EH1236" s="67"/>
      <c r="EI1236" s="67"/>
      <c r="EJ1236" s="67"/>
    </row>
    <row r="1237" spans="125:140" ht="13.5" x14ac:dyDescent="0.25">
      <c r="DU1237" s="67"/>
      <c r="DV1237" s="67"/>
      <c r="DW1237" s="67"/>
      <c r="DX1237" s="67"/>
      <c r="DY1237" s="67"/>
      <c r="DZ1237" s="67"/>
      <c r="EA1237" s="67"/>
      <c r="EB1237" s="67"/>
      <c r="EC1237" s="67"/>
      <c r="ED1237" s="67"/>
      <c r="EE1237" s="67"/>
      <c r="EF1237" s="67"/>
      <c r="EG1237" s="67"/>
      <c r="EH1237" s="67"/>
      <c r="EI1237" s="67"/>
      <c r="EJ1237" s="67"/>
    </row>
    <row r="1238" spans="125:140" ht="13.5" x14ac:dyDescent="0.25">
      <c r="DU1238" s="67"/>
      <c r="DV1238" s="67"/>
      <c r="DW1238" s="67"/>
      <c r="DX1238" s="67"/>
      <c r="DY1238" s="67"/>
      <c r="DZ1238" s="67"/>
      <c r="EA1238" s="67"/>
      <c r="EB1238" s="67"/>
      <c r="EC1238" s="67"/>
      <c r="ED1238" s="67"/>
      <c r="EE1238" s="67"/>
      <c r="EF1238" s="67"/>
      <c r="EG1238" s="67"/>
      <c r="EH1238" s="67"/>
      <c r="EI1238" s="67"/>
      <c r="EJ1238" s="67"/>
    </row>
    <row r="1239" spans="125:140" ht="13.5" x14ac:dyDescent="0.25">
      <c r="DU1239" s="67"/>
      <c r="DV1239" s="67"/>
      <c r="DW1239" s="67"/>
      <c r="DX1239" s="67"/>
      <c r="DY1239" s="67"/>
      <c r="DZ1239" s="67"/>
      <c r="EA1239" s="67"/>
      <c r="EB1239" s="67"/>
      <c r="EC1239" s="67"/>
      <c r="ED1239" s="67"/>
      <c r="EE1239" s="67"/>
      <c r="EF1239" s="67"/>
      <c r="EG1239" s="67"/>
      <c r="EH1239" s="67"/>
      <c r="EI1239" s="67"/>
      <c r="EJ1239" s="67"/>
    </row>
    <row r="1240" spans="125:140" ht="13.5" x14ac:dyDescent="0.25">
      <c r="DU1240" s="67"/>
      <c r="DV1240" s="67"/>
      <c r="DW1240" s="67"/>
      <c r="DX1240" s="67"/>
      <c r="DY1240" s="67"/>
      <c r="DZ1240" s="67"/>
      <c r="EA1240" s="67"/>
      <c r="EB1240" s="67"/>
      <c r="EC1240" s="67"/>
      <c r="ED1240" s="67"/>
      <c r="EE1240" s="67"/>
      <c r="EF1240" s="67"/>
      <c r="EG1240" s="67"/>
      <c r="EH1240" s="67"/>
      <c r="EI1240" s="67"/>
      <c r="EJ1240" s="67"/>
    </row>
    <row r="1241" spans="125:140" ht="13.5" x14ac:dyDescent="0.25">
      <c r="DU1241" s="67"/>
      <c r="DV1241" s="67"/>
      <c r="DW1241" s="67"/>
      <c r="DX1241" s="67"/>
      <c r="DY1241" s="67"/>
      <c r="DZ1241" s="67"/>
      <c r="EA1241" s="67"/>
      <c r="EB1241" s="67"/>
      <c r="EC1241" s="67"/>
      <c r="ED1241" s="67"/>
      <c r="EE1241" s="67"/>
      <c r="EF1241" s="67"/>
      <c r="EG1241" s="67"/>
      <c r="EH1241" s="67"/>
      <c r="EI1241" s="67"/>
      <c r="EJ1241" s="67"/>
    </row>
    <row r="1242" spans="125:140" ht="13.5" x14ac:dyDescent="0.25">
      <c r="DU1242" s="67"/>
      <c r="DV1242" s="67"/>
      <c r="DW1242" s="67"/>
      <c r="DX1242" s="67"/>
      <c r="DY1242" s="67"/>
      <c r="DZ1242" s="67"/>
      <c r="EA1242" s="67"/>
      <c r="EB1242" s="67"/>
      <c r="EC1242" s="67"/>
      <c r="ED1242" s="67"/>
      <c r="EE1242" s="67"/>
      <c r="EF1242" s="67"/>
      <c r="EG1242" s="67"/>
      <c r="EH1242" s="67"/>
      <c r="EI1242" s="67"/>
      <c r="EJ1242" s="67"/>
    </row>
    <row r="1243" spans="125:140" ht="13.5" x14ac:dyDescent="0.25">
      <c r="DU1243" s="67"/>
      <c r="DV1243" s="67"/>
      <c r="DW1243" s="67"/>
      <c r="DX1243" s="67"/>
      <c r="DY1243" s="67"/>
      <c r="DZ1243" s="67"/>
      <c r="EA1243" s="67"/>
      <c r="EB1243" s="67"/>
      <c r="EC1243" s="67"/>
      <c r="ED1243" s="67"/>
      <c r="EE1243" s="67"/>
      <c r="EF1243" s="67"/>
      <c r="EG1243" s="67"/>
      <c r="EH1243" s="67"/>
      <c r="EI1243" s="67"/>
      <c r="EJ1243" s="67"/>
    </row>
    <row r="1244" spans="125:140" ht="13.5" x14ac:dyDescent="0.25">
      <c r="DU1244" s="67"/>
      <c r="DV1244" s="67"/>
      <c r="DW1244" s="67"/>
      <c r="DX1244" s="67"/>
      <c r="DY1244" s="67"/>
      <c r="DZ1244" s="67"/>
      <c r="EA1244" s="67"/>
      <c r="EB1244" s="67"/>
      <c r="EC1244" s="67"/>
      <c r="ED1244" s="67"/>
      <c r="EE1244" s="67"/>
      <c r="EF1244" s="67"/>
      <c r="EG1244" s="67"/>
      <c r="EH1244" s="67"/>
      <c r="EI1244" s="67"/>
      <c r="EJ1244" s="67"/>
    </row>
    <row r="1245" spans="125:140" ht="13.5" x14ac:dyDescent="0.25">
      <c r="DU1245" s="67"/>
      <c r="DV1245" s="67"/>
      <c r="DW1245" s="67"/>
      <c r="DX1245" s="67"/>
      <c r="DY1245" s="67"/>
      <c r="DZ1245" s="67"/>
      <c r="EA1245" s="67"/>
      <c r="EB1245" s="67"/>
      <c r="EC1245" s="67"/>
      <c r="ED1245" s="67"/>
      <c r="EE1245" s="67"/>
      <c r="EF1245" s="67"/>
      <c r="EG1245" s="67"/>
      <c r="EH1245" s="67"/>
      <c r="EI1245" s="67"/>
      <c r="EJ1245" s="67"/>
    </row>
    <row r="1246" spans="125:140" ht="13.5" x14ac:dyDescent="0.25">
      <c r="DU1246" s="67"/>
      <c r="DV1246" s="67"/>
      <c r="DW1246" s="67"/>
      <c r="DX1246" s="67"/>
      <c r="DY1246" s="67"/>
      <c r="DZ1246" s="67"/>
      <c r="EA1246" s="67"/>
      <c r="EB1246" s="67"/>
      <c r="EC1246" s="67"/>
      <c r="ED1246" s="67"/>
      <c r="EE1246" s="67"/>
      <c r="EF1246" s="67"/>
      <c r="EG1246" s="67"/>
      <c r="EH1246" s="67"/>
      <c r="EI1246" s="67"/>
      <c r="EJ1246" s="67"/>
    </row>
    <row r="1247" spans="125:140" ht="13.5" x14ac:dyDescent="0.25">
      <c r="DU1247" s="67"/>
      <c r="DV1247" s="67"/>
      <c r="DW1247" s="67"/>
      <c r="DX1247" s="67"/>
      <c r="DY1247" s="67"/>
      <c r="DZ1247" s="67"/>
      <c r="EA1247" s="67"/>
      <c r="EB1247" s="67"/>
      <c r="EC1247" s="67"/>
      <c r="ED1247" s="67"/>
      <c r="EE1247" s="67"/>
      <c r="EF1247" s="67"/>
      <c r="EG1247" s="67"/>
      <c r="EH1247" s="67"/>
      <c r="EI1247" s="67"/>
      <c r="EJ1247" s="67"/>
    </row>
    <row r="1248" spans="125:140" ht="13.5" x14ac:dyDescent="0.25">
      <c r="DU1248" s="67"/>
      <c r="DV1248" s="67"/>
      <c r="DW1248" s="67"/>
      <c r="DX1248" s="67"/>
      <c r="DY1248" s="67"/>
      <c r="DZ1248" s="67"/>
      <c r="EA1248" s="67"/>
      <c r="EB1248" s="67"/>
      <c r="EC1248" s="67"/>
      <c r="ED1248" s="67"/>
      <c r="EE1248" s="67"/>
      <c r="EF1248" s="67"/>
      <c r="EG1248" s="67"/>
      <c r="EH1248" s="67"/>
      <c r="EI1248" s="67"/>
      <c r="EJ1248" s="67"/>
    </row>
    <row r="1249" spans="125:140" ht="13.5" x14ac:dyDescent="0.25">
      <c r="DU1249" s="67"/>
      <c r="DV1249" s="67"/>
      <c r="DW1249" s="67"/>
      <c r="DX1249" s="67"/>
      <c r="DY1249" s="67"/>
      <c r="DZ1249" s="67"/>
      <c r="EA1249" s="67"/>
      <c r="EB1249" s="67"/>
      <c r="EC1249" s="67"/>
      <c r="ED1249" s="67"/>
      <c r="EE1249" s="67"/>
      <c r="EF1249" s="67"/>
      <c r="EG1249" s="67"/>
      <c r="EH1249" s="67"/>
      <c r="EI1249" s="67"/>
      <c r="EJ1249" s="67"/>
    </row>
    <row r="1250" spans="125:140" ht="13.5" x14ac:dyDescent="0.25">
      <c r="DU1250" s="67"/>
      <c r="DV1250" s="67"/>
      <c r="DW1250" s="67"/>
      <c r="DX1250" s="67"/>
      <c r="DY1250" s="67"/>
      <c r="DZ1250" s="67"/>
      <c r="EA1250" s="67"/>
      <c r="EB1250" s="67"/>
      <c r="EC1250" s="67"/>
      <c r="ED1250" s="67"/>
      <c r="EE1250" s="67"/>
      <c r="EF1250" s="67"/>
      <c r="EG1250" s="67"/>
      <c r="EH1250" s="67"/>
      <c r="EI1250" s="67"/>
      <c r="EJ1250" s="67"/>
    </row>
    <row r="1251" spans="125:140" ht="13.5" x14ac:dyDescent="0.25">
      <c r="DU1251" s="67"/>
      <c r="DV1251" s="67"/>
      <c r="DW1251" s="67"/>
      <c r="DX1251" s="67"/>
      <c r="DY1251" s="67"/>
      <c r="DZ1251" s="67"/>
      <c r="EA1251" s="67"/>
      <c r="EB1251" s="67"/>
      <c r="EC1251" s="67"/>
      <c r="ED1251" s="67"/>
      <c r="EE1251" s="67"/>
      <c r="EF1251" s="67"/>
      <c r="EG1251" s="67"/>
      <c r="EH1251" s="67"/>
      <c r="EI1251" s="67"/>
      <c r="EJ1251" s="67"/>
    </row>
    <row r="1252" spans="125:140" ht="13.5" x14ac:dyDescent="0.25">
      <c r="DU1252" s="67"/>
      <c r="DV1252" s="67"/>
      <c r="DW1252" s="67"/>
      <c r="DX1252" s="67"/>
      <c r="DY1252" s="67"/>
      <c r="DZ1252" s="67"/>
      <c r="EA1252" s="67"/>
      <c r="EB1252" s="67"/>
      <c r="EC1252" s="67"/>
      <c r="ED1252" s="67"/>
      <c r="EE1252" s="67"/>
      <c r="EF1252" s="67"/>
      <c r="EG1252" s="67"/>
      <c r="EH1252" s="67"/>
      <c r="EI1252" s="67"/>
      <c r="EJ1252" s="67"/>
    </row>
    <row r="1253" spans="125:140" ht="13.5" x14ac:dyDescent="0.25">
      <c r="DU1253" s="67"/>
      <c r="DV1253" s="67"/>
      <c r="DW1253" s="67"/>
      <c r="DX1253" s="67"/>
      <c r="DY1253" s="67"/>
      <c r="DZ1253" s="67"/>
      <c r="EA1253" s="67"/>
      <c r="EB1253" s="67"/>
      <c r="EC1253" s="67"/>
      <c r="ED1253" s="67"/>
      <c r="EE1253" s="67"/>
      <c r="EF1253" s="67"/>
      <c r="EG1253" s="67"/>
      <c r="EH1253" s="67"/>
      <c r="EI1253" s="67"/>
      <c r="EJ1253" s="67"/>
    </row>
    <row r="1254" spans="125:140" ht="13.5" x14ac:dyDescent="0.25">
      <c r="DU1254" s="67"/>
      <c r="DV1254" s="67"/>
      <c r="DW1254" s="67"/>
      <c r="DX1254" s="67"/>
      <c r="DY1254" s="67"/>
      <c r="DZ1254" s="67"/>
      <c r="EA1254" s="67"/>
      <c r="EB1254" s="67"/>
      <c r="EC1254" s="67"/>
      <c r="ED1254" s="67"/>
      <c r="EE1254" s="67"/>
      <c r="EF1254" s="67"/>
      <c r="EG1254" s="67"/>
      <c r="EH1254" s="67"/>
      <c r="EI1254" s="67"/>
      <c r="EJ1254" s="67"/>
    </row>
    <row r="1255" spans="125:140" ht="13.5" x14ac:dyDescent="0.25">
      <c r="DU1255" s="67"/>
      <c r="DV1255" s="67"/>
      <c r="DW1255" s="67"/>
      <c r="DX1255" s="67"/>
      <c r="DY1255" s="67"/>
      <c r="DZ1255" s="67"/>
      <c r="EA1255" s="67"/>
      <c r="EB1255" s="67"/>
      <c r="EC1255" s="67"/>
      <c r="ED1255" s="67"/>
      <c r="EE1255" s="67"/>
      <c r="EF1255" s="67"/>
      <c r="EG1255" s="67"/>
      <c r="EH1255" s="67"/>
      <c r="EI1255" s="67"/>
      <c r="EJ1255" s="67"/>
    </row>
    <row r="1256" spans="125:140" ht="13.5" x14ac:dyDescent="0.25">
      <c r="DU1256" s="67"/>
      <c r="DV1256" s="67"/>
      <c r="DW1256" s="67"/>
      <c r="DX1256" s="67"/>
      <c r="DY1256" s="67"/>
      <c r="DZ1256" s="67"/>
      <c r="EA1256" s="67"/>
      <c r="EB1256" s="67"/>
      <c r="EC1256" s="67"/>
      <c r="ED1256" s="67"/>
      <c r="EE1256" s="67"/>
      <c r="EF1256" s="67"/>
      <c r="EG1256" s="67"/>
      <c r="EH1256" s="67"/>
      <c r="EI1256" s="67"/>
      <c r="EJ1256" s="67"/>
    </row>
    <row r="1257" spans="125:140" ht="13.5" x14ac:dyDescent="0.25">
      <c r="DU1257" s="67"/>
      <c r="DV1257" s="67"/>
      <c r="DW1257" s="67"/>
      <c r="DX1257" s="67"/>
      <c r="DY1257" s="67"/>
      <c r="DZ1257" s="67"/>
      <c r="EA1257" s="67"/>
      <c r="EB1257" s="67"/>
      <c r="EC1257" s="67"/>
      <c r="ED1257" s="67"/>
      <c r="EE1257" s="67"/>
      <c r="EF1257" s="67"/>
      <c r="EG1257" s="67"/>
      <c r="EH1257" s="67"/>
      <c r="EI1257" s="67"/>
      <c r="EJ1257" s="67"/>
    </row>
    <row r="1258" spans="125:140" ht="13.5" x14ac:dyDescent="0.25">
      <c r="DU1258" s="67"/>
      <c r="DV1258" s="67"/>
      <c r="DW1258" s="67"/>
      <c r="DX1258" s="67"/>
      <c r="DY1258" s="67"/>
      <c r="DZ1258" s="67"/>
      <c r="EA1258" s="67"/>
      <c r="EB1258" s="67"/>
      <c r="EC1258" s="67"/>
      <c r="ED1258" s="67"/>
      <c r="EE1258" s="67"/>
      <c r="EF1258" s="67"/>
      <c r="EG1258" s="67"/>
      <c r="EH1258" s="67"/>
      <c r="EI1258" s="67"/>
      <c r="EJ1258" s="67"/>
    </row>
    <row r="1259" spans="125:140" ht="13.5" x14ac:dyDescent="0.25">
      <c r="DU1259" s="67"/>
      <c r="DV1259" s="67"/>
      <c r="DW1259" s="67"/>
      <c r="DX1259" s="67"/>
      <c r="DY1259" s="67"/>
      <c r="DZ1259" s="67"/>
      <c r="EA1259" s="67"/>
      <c r="EB1259" s="67"/>
      <c r="EC1259" s="67"/>
      <c r="ED1259" s="67"/>
      <c r="EE1259" s="67"/>
      <c r="EF1259" s="67"/>
      <c r="EG1259" s="67"/>
      <c r="EH1259" s="67"/>
      <c r="EI1259" s="67"/>
      <c r="EJ1259" s="67"/>
    </row>
    <row r="1260" spans="125:140" ht="13.5" x14ac:dyDescent="0.25">
      <c r="DU1260" s="67"/>
      <c r="DV1260" s="67"/>
      <c r="DW1260" s="67"/>
      <c r="DX1260" s="67"/>
      <c r="DY1260" s="67"/>
      <c r="DZ1260" s="67"/>
      <c r="EA1260" s="67"/>
      <c r="EB1260" s="67"/>
      <c r="EC1260" s="67"/>
      <c r="ED1260" s="67"/>
      <c r="EE1260" s="67"/>
      <c r="EF1260" s="67"/>
      <c r="EG1260" s="67"/>
      <c r="EH1260" s="67"/>
      <c r="EI1260" s="67"/>
      <c r="EJ1260" s="67"/>
    </row>
    <row r="1261" spans="125:140" ht="13.5" x14ac:dyDescent="0.25">
      <c r="DU1261" s="67"/>
      <c r="DV1261" s="67"/>
      <c r="DW1261" s="67"/>
      <c r="DX1261" s="67"/>
      <c r="DY1261" s="67"/>
      <c r="DZ1261" s="67"/>
      <c r="EA1261" s="67"/>
      <c r="EB1261" s="67"/>
      <c r="EC1261" s="67"/>
      <c r="ED1261" s="67"/>
      <c r="EE1261" s="67"/>
      <c r="EF1261" s="67"/>
      <c r="EG1261" s="67"/>
      <c r="EH1261" s="67"/>
      <c r="EI1261" s="67"/>
      <c r="EJ1261" s="67"/>
    </row>
    <row r="1262" spans="125:140" ht="13.5" x14ac:dyDescent="0.25">
      <c r="DU1262" s="67"/>
      <c r="DV1262" s="67"/>
      <c r="DW1262" s="67"/>
      <c r="DX1262" s="67"/>
      <c r="DY1262" s="67"/>
      <c r="DZ1262" s="67"/>
      <c r="EA1262" s="67"/>
      <c r="EB1262" s="67"/>
      <c r="EC1262" s="67"/>
      <c r="ED1262" s="67"/>
      <c r="EE1262" s="67"/>
      <c r="EF1262" s="67"/>
      <c r="EG1262" s="67"/>
      <c r="EH1262" s="67"/>
      <c r="EI1262" s="67"/>
      <c r="EJ1262" s="67"/>
    </row>
    <row r="1263" spans="125:140" ht="13.5" x14ac:dyDescent="0.25">
      <c r="DU1263" s="67"/>
      <c r="DV1263" s="67"/>
      <c r="DW1263" s="67"/>
      <c r="DX1263" s="67"/>
      <c r="DY1263" s="67"/>
      <c r="DZ1263" s="67"/>
      <c r="EA1263" s="67"/>
      <c r="EB1263" s="67"/>
      <c r="EC1263" s="67"/>
      <c r="ED1263" s="67"/>
      <c r="EE1263" s="67"/>
      <c r="EF1263" s="67"/>
      <c r="EG1263" s="67"/>
      <c r="EH1263" s="67"/>
      <c r="EI1263" s="67"/>
      <c r="EJ1263" s="67"/>
    </row>
    <row r="1264" spans="125:140" ht="13.5" x14ac:dyDescent="0.25">
      <c r="DU1264" s="67"/>
      <c r="DV1264" s="67"/>
      <c r="DW1264" s="67"/>
      <c r="DX1264" s="67"/>
      <c r="DY1264" s="67"/>
      <c r="DZ1264" s="67"/>
      <c r="EA1264" s="67"/>
      <c r="EB1264" s="67"/>
      <c r="EC1264" s="67"/>
      <c r="ED1264" s="67"/>
      <c r="EE1264" s="67"/>
      <c r="EF1264" s="67"/>
      <c r="EG1264" s="67"/>
      <c r="EH1264" s="67"/>
      <c r="EI1264" s="67"/>
      <c r="EJ1264" s="67"/>
    </row>
    <row r="1265" spans="125:140" ht="13.5" x14ac:dyDescent="0.25">
      <c r="DU1265" s="67"/>
      <c r="DV1265" s="67"/>
      <c r="DW1265" s="67"/>
      <c r="DX1265" s="67"/>
      <c r="DY1265" s="67"/>
      <c r="DZ1265" s="67"/>
      <c r="EA1265" s="67"/>
      <c r="EB1265" s="67"/>
      <c r="EC1265" s="67"/>
      <c r="ED1265" s="67"/>
      <c r="EE1265" s="67"/>
      <c r="EF1265" s="67"/>
      <c r="EG1265" s="67"/>
      <c r="EH1265" s="67"/>
      <c r="EI1265" s="67"/>
      <c r="EJ1265" s="67"/>
    </row>
    <row r="1266" spans="125:140" ht="13.5" x14ac:dyDescent="0.25">
      <c r="DU1266" s="67"/>
      <c r="DV1266" s="67"/>
      <c r="DW1266" s="67"/>
      <c r="DX1266" s="67"/>
      <c r="DY1266" s="67"/>
      <c r="DZ1266" s="67"/>
      <c r="EA1266" s="67"/>
      <c r="EB1266" s="67"/>
      <c r="EC1266" s="67"/>
      <c r="ED1266" s="67"/>
      <c r="EE1266" s="67"/>
      <c r="EF1266" s="67"/>
      <c r="EG1266" s="67"/>
      <c r="EH1266" s="67"/>
      <c r="EI1266" s="67"/>
      <c r="EJ1266" s="67"/>
    </row>
    <row r="1267" spans="125:140" ht="13.5" x14ac:dyDescent="0.25">
      <c r="DU1267" s="67"/>
      <c r="DV1267" s="67"/>
      <c r="DW1267" s="67"/>
      <c r="DX1267" s="67"/>
      <c r="DY1267" s="67"/>
      <c r="DZ1267" s="67"/>
      <c r="EA1267" s="67"/>
      <c r="EB1267" s="67"/>
      <c r="EC1267" s="67"/>
      <c r="ED1267" s="67"/>
      <c r="EE1267" s="67"/>
      <c r="EF1267" s="67"/>
      <c r="EG1267" s="67"/>
      <c r="EH1267" s="67"/>
      <c r="EI1267" s="67"/>
      <c r="EJ1267" s="67"/>
    </row>
    <row r="1268" spans="125:140" ht="13.5" x14ac:dyDescent="0.25">
      <c r="DU1268" s="67"/>
      <c r="DV1268" s="67"/>
      <c r="DW1268" s="67"/>
      <c r="DX1268" s="67"/>
      <c r="DY1268" s="67"/>
      <c r="DZ1268" s="67"/>
      <c r="EA1268" s="67"/>
      <c r="EB1268" s="67"/>
      <c r="EC1268" s="67"/>
      <c r="ED1268" s="67"/>
      <c r="EE1268" s="67"/>
      <c r="EF1268" s="67"/>
      <c r="EG1268" s="67"/>
      <c r="EH1268" s="67"/>
      <c r="EI1268" s="67"/>
      <c r="EJ1268" s="67"/>
    </row>
    <row r="1269" spans="125:140" ht="13.5" x14ac:dyDescent="0.25">
      <c r="DU1269" s="67"/>
      <c r="DV1269" s="67"/>
      <c r="DW1269" s="67"/>
      <c r="DX1269" s="67"/>
      <c r="DY1269" s="67"/>
      <c r="DZ1269" s="67"/>
      <c r="EA1269" s="67"/>
      <c r="EB1269" s="67"/>
      <c r="EC1269" s="67"/>
      <c r="ED1269" s="67"/>
      <c r="EE1269" s="67"/>
      <c r="EF1269" s="67"/>
      <c r="EG1269" s="67"/>
      <c r="EH1269" s="67"/>
      <c r="EI1269" s="67"/>
      <c r="EJ1269" s="67"/>
    </row>
    <row r="1270" spans="125:140" ht="13.5" x14ac:dyDescent="0.25">
      <c r="DU1270" s="67"/>
      <c r="DV1270" s="67"/>
      <c r="DW1270" s="67"/>
      <c r="DX1270" s="67"/>
      <c r="DY1270" s="67"/>
      <c r="DZ1270" s="67"/>
      <c r="EA1270" s="67"/>
      <c r="EB1270" s="67"/>
      <c r="EC1270" s="67"/>
      <c r="ED1270" s="67"/>
      <c r="EE1270" s="67"/>
      <c r="EF1270" s="67"/>
      <c r="EG1270" s="67"/>
      <c r="EH1270" s="67"/>
      <c r="EI1270" s="67"/>
      <c r="EJ1270" s="67"/>
    </row>
    <row r="1271" spans="125:140" ht="13.5" x14ac:dyDescent="0.25">
      <c r="DU1271" s="67"/>
      <c r="DV1271" s="67"/>
      <c r="DW1271" s="67"/>
      <c r="DX1271" s="67"/>
      <c r="DY1271" s="67"/>
      <c r="DZ1271" s="67"/>
      <c r="EA1271" s="67"/>
      <c r="EB1271" s="67"/>
      <c r="EC1271" s="67"/>
      <c r="ED1271" s="67"/>
      <c r="EE1271" s="67"/>
      <c r="EF1271" s="67"/>
      <c r="EG1271" s="67"/>
      <c r="EH1271" s="67"/>
      <c r="EI1271" s="67"/>
      <c r="EJ1271" s="67"/>
    </row>
    <row r="1272" spans="125:140" ht="13.5" x14ac:dyDescent="0.25">
      <c r="DU1272" s="67"/>
      <c r="DV1272" s="67"/>
      <c r="DW1272" s="67"/>
      <c r="DX1272" s="67"/>
      <c r="DY1272" s="67"/>
      <c r="DZ1272" s="67"/>
      <c r="EA1272" s="67"/>
      <c r="EB1272" s="67"/>
      <c r="EC1272" s="67"/>
      <c r="ED1272" s="67"/>
      <c r="EE1272" s="67"/>
      <c r="EF1272" s="67"/>
      <c r="EG1272" s="67"/>
      <c r="EH1272" s="67"/>
      <c r="EI1272" s="67"/>
      <c r="EJ1272" s="67"/>
    </row>
    <row r="1273" spans="125:140" ht="13.5" x14ac:dyDescent="0.25">
      <c r="DU1273" s="67"/>
      <c r="DV1273" s="67"/>
      <c r="DW1273" s="67"/>
      <c r="DX1273" s="67"/>
      <c r="DY1273" s="67"/>
      <c r="DZ1273" s="67"/>
      <c r="EA1273" s="67"/>
      <c r="EB1273" s="67"/>
      <c r="EC1273" s="67"/>
      <c r="ED1273" s="67"/>
      <c r="EE1273" s="67"/>
      <c r="EF1273" s="67"/>
      <c r="EG1273" s="67"/>
      <c r="EH1273" s="67"/>
      <c r="EI1273" s="67"/>
      <c r="EJ1273" s="67"/>
    </row>
    <row r="1274" spans="125:140" ht="13.5" x14ac:dyDescent="0.25">
      <c r="DU1274" s="67"/>
      <c r="DV1274" s="67"/>
      <c r="DW1274" s="67"/>
      <c r="DX1274" s="67"/>
      <c r="DY1274" s="67"/>
      <c r="DZ1274" s="67"/>
      <c r="EA1274" s="67"/>
      <c r="EB1274" s="67"/>
      <c r="EC1274" s="67"/>
      <c r="ED1274" s="67"/>
      <c r="EE1274" s="67"/>
      <c r="EF1274" s="67"/>
      <c r="EG1274" s="67"/>
      <c r="EH1274" s="67"/>
      <c r="EI1274" s="67"/>
      <c r="EJ1274" s="67"/>
    </row>
    <row r="1275" spans="125:140" ht="13.5" x14ac:dyDescent="0.25">
      <c r="DU1275" s="67"/>
      <c r="DV1275" s="67"/>
      <c r="DW1275" s="67"/>
      <c r="DX1275" s="67"/>
      <c r="DY1275" s="67"/>
      <c r="DZ1275" s="67"/>
      <c r="EA1275" s="67"/>
      <c r="EB1275" s="67"/>
      <c r="EC1275" s="67"/>
      <c r="ED1275" s="67"/>
      <c r="EE1275" s="67"/>
      <c r="EF1275" s="67"/>
      <c r="EG1275" s="67"/>
      <c r="EH1275" s="67"/>
      <c r="EI1275" s="67"/>
      <c r="EJ1275" s="67"/>
    </row>
    <row r="1276" spans="125:140" ht="13.5" x14ac:dyDescent="0.25">
      <c r="DU1276" s="67"/>
      <c r="DV1276" s="67"/>
      <c r="DW1276" s="67"/>
      <c r="DX1276" s="67"/>
      <c r="DY1276" s="67"/>
      <c r="DZ1276" s="67"/>
      <c r="EA1276" s="67"/>
      <c r="EB1276" s="67"/>
      <c r="EC1276" s="67"/>
      <c r="ED1276" s="67"/>
      <c r="EE1276" s="67"/>
      <c r="EF1276" s="67"/>
      <c r="EG1276" s="67"/>
      <c r="EH1276" s="67"/>
      <c r="EI1276" s="67"/>
      <c r="EJ1276" s="67"/>
    </row>
    <row r="1277" spans="125:140" ht="13.5" x14ac:dyDescent="0.25">
      <c r="DU1277" s="67"/>
      <c r="DV1277" s="67"/>
      <c r="DW1277" s="67"/>
      <c r="DX1277" s="67"/>
      <c r="DY1277" s="67"/>
      <c r="DZ1277" s="67"/>
      <c r="EA1277" s="67"/>
      <c r="EB1277" s="67"/>
      <c r="EC1277" s="67"/>
      <c r="ED1277" s="67"/>
      <c r="EE1277" s="67"/>
      <c r="EF1277" s="67"/>
      <c r="EG1277" s="67"/>
      <c r="EH1277" s="67"/>
      <c r="EI1277" s="67"/>
      <c r="EJ1277" s="67"/>
    </row>
    <row r="1278" spans="125:140" ht="13.5" x14ac:dyDescent="0.25">
      <c r="DU1278" s="67"/>
      <c r="DV1278" s="67"/>
      <c r="DW1278" s="67"/>
      <c r="DX1278" s="67"/>
      <c r="DY1278" s="67"/>
      <c r="DZ1278" s="67"/>
      <c r="EA1278" s="67"/>
      <c r="EB1278" s="67"/>
      <c r="EC1278" s="67"/>
      <c r="ED1278" s="67"/>
      <c r="EE1278" s="67"/>
      <c r="EF1278" s="67"/>
      <c r="EG1278" s="67"/>
      <c r="EH1278" s="67"/>
      <c r="EI1278" s="67"/>
      <c r="EJ1278" s="67"/>
    </row>
    <row r="1279" spans="125:140" ht="13.5" x14ac:dyDescent="0.25">
      <c r="DU1279" s="67"/>
      <c r="DV1279" s="67"/>
      <c r="DW1279" s="67"/>
      <c r="DX1279" s="67"/>
      <c r="DY1279" s="67"/>
      <c r="DZ1279" s="67"/>
      <c r="EA1279" s="67"/>
      <c r="EB1279" s="67"/>
      <c r="EC1279" s="67"/>
      <c r="ED1279" s="67"/>
      <c r="EE1279" s="67"/>
      <c r="EF1279" s="67"/>
      <c r="EG1279" s="67"/>
      <c r="EH1279" s="67"/>
      <c r="EI1279" s="67"/>
      <c r="EJ1279" s="67"/>
    </row>
    <row r="1280" spans="125:140" ht="13.5" x14ac:dyDescent="0.25">
      <c r="DU1280" s="67"/>
      <c r="DV1280" s="67"/>
      <c r="DW1280" s="67"/>
      <c r="DX1280" s="67"/>
      <c r="DY1280" s="67"/>
      <c r="DZ1280" s="67"/>
      <c r="EA1280" s="67"/>
      <c r="EB1280" s="67"/>
      <c r="EC1280" s="67"/>
      <c r="ED1280" s="67"/>
      <c r="EE1280" s="67"/>
      <c r="EF1280" s="67"/>
      <c r="EG1280" s="67"/>
      <c r="EH1280" s="67"/>
      <c r="EI1280" s="67"/>
      <c r="EJ1280" s="67"/>
    </row>
    <row r="1281" spans="125:140" ht="13.5" x14ac:dyDescent="0.25">
      <c r="DU1281" s="67"/>
      <c r="DV1281" s="67"/>
      <c r="DW1281" s="67"/>
      <c r="DX1281" s="67"/>
      <c r="DY1281" s="67"/>
      <c r="DZ1281" s="67"/>
      <c r="EA1281" s="67"/>
      <c r="EB1281" s="67"/>
      <c r="EC1281" s="67"/>
      <c r="ED1281" s="67"/>
      <c r="EE1281" s="67"/>
      <c r="EF1281" s="67"/>
      <c r="EG1281" s="67"/>
      <c r="EH1281" s="67"/>
      <c r="EI1281" s="67"/>
      <c r="EJ1281" s="67"/>
    </row>
    <row r="1282" spans="125:140" ht="13.5" x14ac:dyDescent="0.25">
      <c r="DU1282" s="67"/>
      <c r="DV1282" s="67"/>
      <c r="DW1282" s="67"/>
      <c r="DX1282" s="67"/>
      <c r="DY1282" s="67"/>
      <c r="DZ1282" s="67"/>
      <c r="EA1282" s="67"/>
      <c r="EB1282" s="67"/>
      <c r="EC1282" s="67"/>
      <c r="ED1282" s="67"/>
      <c r="EE1282" s="67"/>
      <c r="EF1282" s="67"/>
      <c r="EG1282" s="67"/>
      <c r="EH1282" s="67"/>
      <c r="EI1282" s="67"/>
      <c r="EJ1282" s="67"/>
    </row>
    <row r="1283" spans="125:140" ht="13.5" x14ac:dyDescent="0.25">
      <c r="DU1283" s="67"/>
      <c r="DV1283" s="67"/>
      <c r="DW1283" s="67"/>
      <c r="DX1283" s="67"/>
      <c r="DY1283" s="67"/>
      <c r="DZ1283" s="67"/>
      <c r="EA1283" s="67"/>
      <c r="EB1283" s="67"/>
      <c r="EC1283" s="67"/>
      <c r="ED1283" s="67"/>
      <c r="EE1283" s="67"/>
      <c r="EF1283" s="67"/>
      <c r="EG1283" s="67"/>
      <c r="EH1283" s="67"/>
      <c r="EI1283" s="67"/>
      <c r="EJ1283" s="67"/>
    </row>
    <row r="1284" spans="125:140" ht="13.5" x14ac:dyDescent="0.25">
      <c r="DU1284" s="67"/>
      <c r="DV1284" s="67"/>
      <c r="DW1284" s="67"/>
      <c r="DX1284" s="67"/>
      <c r="DY1284" s="67"/>
      <c r="DZ1284" s="67"/>
      <c r="EA1284" s="67"/>
      <c r="EB1284" s="67"/>
      <c r="EC1284" s="67"/>
      <c r="ED1284" s="67"/>
      <c r="EE1284" s="67"/>
      <c r="EF1284" s="67"/>
      <c r="EG1284" s="67"/>
      <c r="EH1284" s="67"/>
      <c r="EI1284" s="67"/>
      <c r="EJ1284" s="67"/>
    </row>
    <row r="1285" spans="125:140" ht="13.5" x14ac:dyDescent="0.25">
      <c r="DU1285" s="67"/>
      <c r="DV1285" s="67"/>
      <c r="DW1285" s="67"/>
      <c r="DX1285" s="67"/>
      <c r="DY1285" s="67"/>
      <c r="DZ1285" s="67"/>
      <c r="EA1285" s="67"/>
      <c r="EB1285" s="67"/>
      <c r="EC1285" s="67"/>
      <c r="ED1285" s="67"/>
      <c r="EE1285" s="67"/>
      <c r="EF1285" s="67"/>
      <c r="EG1285" s="67"/>
      <c r="EH1285" s="67"/>
      <c r="EI1285" s="67"/>
      <c r="EJ1285" s="67"/>
    </row>
    <row r="1286" spans="125:140" ht="13.5" x14ac:dyDescent="0.25">
      <c r="DU1286" s="67"/>
      <c r="DV1286" s="67"/>
      <c r="DW1286" s="67"/>
      <c r="DX1286" s="67"/>
      <c r="DY1286" s="67"/>
      <c r="DZ1286" s="67"/>
      <c r="EA1286" s="67"/>
      <c r="EB1286" s="67"/>
      <c r="EC1286" s="67"/>
      <c r="ED1286" s="67"/>
      <c r="EE1286" s="67"/>
      <c r="EF1286" s="67"/>
      <c r="EG1286" s="67"/>
      <c r="EH1286" s="67"/>
      <c r="EI1286" s="67"/>
      <c r="EJ1286" s="67"/>
    </row>
    <row r="1287" spans="125:140" ht="13.5" x14ac:dyDescent="0.25">
      <c r="DU1287" s="67"/>
      <c r="DV1287" s="67"/>
      <c r="DW1287" s="67"/>
      <c r="DX1287" s="67"/>
      <c r="DY1287" s="67"/>
      <c r="DZ1287" s="67"/>
      <c r="EA1287" s="67"/>
      <c r="EB1287" s="67"/>
      <c r="EC1287" s="67"/>
      <c r="ED1287" s="67"/>
      <c r="EE1287" s="67"/>
      <c r="EF1287" s="67"/>
      <c r="EG1287" s="67"/>
      <c r="EH1287" s="67"/>
      <c r="EI1287" s="67"/>
      <c r="EJ1287" s="67"/>
    </row>
    <row r="1288" spans="125:140" ht="13.5" x14ac:dyDescent="0.25">
      <c r="DU1288" s="67"/>
      <c r="DV1288" s="67"/>
      <c r="DW1288" s="67"/>
      <c r="DX1288" s="67"/>
      <c r="DY1288" s="67"/>
      <c r="DZ1288" s="67"/>
      <c r="EA1288" s="67"/>
      <c r="EB1288" s="67"/>
      <c r="EC1288" s="67"/>
      <c r="ED1288" s="67"/>
      <c r="EE1288" s="67"/>
      <c r="EF1288" s="67"/>
      <c r="EG1288" s="67"/>
      <c r="EH1288" s="67"/>
      <c r="EI1288" s="67"/>
      <c r="EJ1288" s="67"/>
    </row>
    <row r="1289" spans="125:140" ht="13.5" x14ac:dyDescent="0.25">
      <c r="DU1289" s="67"/>
      <c r="DV1289" s="67"/>
      <c r="DW1289" s="67"/>
      <c r="DX1289" s="67"/>
      <c r="DY1289" s="67"/>
      <c r="DZ1289" s="67"/>
      <c r="EA1289" s="67"/>
      <c r="EB1289" s="67"/>
      <c r="EC1289" s="67"/>
      <c r="ED1289" s="67"/>
      <c r="EE1289" s="67"/>
      <c r="EF1289" s="67"/>
      <c r="EG1289" s="67"/>
      <c r="EH1289" s="67"/>
      <c r="EI1289" s="67"/>
      <c r="EJ1289" s="67"/>
    </row>
    <row r="1290" spans="125:140" ht="13.5" x14ac:dyDescent="0.25">
      <c r="DU1290" s="67"/>
      <c r="DV1290" s="67"/>
      <c r="DW1290" s="67"/>
      <c r="DX1290" s="67"/>
      <c r="DY1290" s="67"/>
      <c r="DZ1290" s="67"/>
      <c r="EA1290" s="67"/>
      <c r="EB1290" s="67"/>
      <c r="EC1290" s="67"/>
      <c r="ED1290" s="67"/>
      <c r="EE1290" s="67"/>
      <c r="EF1290" s="67"/>
      <c r="EG1290" s="67"/>
      <c r="EH1290" s="67"/>
      <c r="EI1290" s="67"/>
      <c r="EJ1290" s="67"/>
    </row>
    <row r="1291" spans="125:140" ht="13.5" x14ac:dyDescent="0.25">
      <c r="DU1291" s="67"/>
      <c r="DV1291" s="67"/>
      <c r="DW1291" s="67"/>
      <c r="DX1291" s="67"/>
      <c r="DY1291" s="67"/>
      <c r="DZ1291" s="67"/>
      <c r="EA1291" s="67"/>
      <c r="EB1291" s="67"/>
      <c r="EC1291" s="67"/>
      <c r="ED1291" s="67"/>
      <c r="EE1291" s="67"/>
      <c r="EF1291" s="67"/>
      <c r="EG1291" s="67"/>
      <c r="EH1291" s="67"/>
      <c r="EI1291" s="67"/>
      <c r="EJ1291" s="67"/>
    </row>
    <row r="1292" spans="125:140" ht="13.5" x14ac:dyDescent="0.25">
      <c r="DU1292" s="67"/>
      <c r="DV1292" s="67"/>
      <c r="DW1292" s="67"/>
      <c r="DX1292" s="67"/>
      <c r="DY1292" s="67"/>
      <c r="DZ1292" s="67"/>
      <c r="EA1292" s="67"/>
      <c r="EB1292" s="67"/>
      <c r="EC1292" s="67"/>
      <c r="ED1292" s="67"/>
      <c r="EE1292" s="67"/>
      <c r="EF1292" s="67"/>
      <c r="EG1292" s="67"/>
      <c r="EH1292" s="67"/>
      <c r="EI1292" s="67"/>
      <c r="EJ1292" s="67"/>
    </row>
    <row r="1293" spans="125:140" ht="13.5" x14ac:dyDescent="0.25">
      <c r="DU1293" s="67"/>
      <c r="DV1293" s="67"/>
      <c r="DW1293" s="67"/>
      <c r="DX1293" s="67"/>
      <c r="DY1293" s="67"/>
      <c r="DZ1293" s="67"/>
      <c r="EA1293" s="67"/>
      <c r="EB1293" s="67"/>
      <c r="EC1293" s="67"/>
      <c r="ED1293" s="67"/>
      <c r="EE1293" s="67"/>
      <c r="EF1293" s="67"/>
      <c r="EG1293" s="67"/>
      <c r="EH1293" s="67"/>
      <c r="EI1293" s="67"/>
      <c r="EJ1293" s="67"/>
    </row>
    <row r="1294" spans="125:140" ht="13.5" x14ac:dyDescent="0.25">
      <c r="DU1294" s="67"/>
      <c r="DV1294" s="67"/>
      <c r="DW1294" s="67"/>
      <c r="DX1294" s="67"/>
      <c r="DY1294" s="67"/>
      <c r="DZ1294" s="67"/>
      <c r="EA1294" s="67"/>
      <c r="EB1294" s="67"/>
      <c r="EC1294" s="67"/>
      <c r="ED1294" s="67"/>
      <c r="EE1294" s="67"/>
      <c r="EF1294" s="67"/>
      <c r="EG1294" s="67"/>
      <c r="EH1294" s="67"/>
      <c r="EI1294" s="67"/>
      <c r="EJ1294" s="67"/>
    </row>
    <row r="1295" spans="125:140" ht="13.5" x14ac:dyDescent="0.25">
      <c r="DU1295" s="67"/>
      <c r="DV1295" s="67"/>
      <c r="DW1295" s="67"/>
      <c r="DX1295" s="67"/>
      <c r="DY1295" s="67"/>
      <c r="DZ1295" s="67"/>
      <c r="EA1295" s="67"/>
      <c r="EB1295" s="67"/>
      <c r="EC1295" s="67"/>
      <c r="ED1295" s="67"/>
      <c r="EE1295" s="67"/>
      <c r="EF1295" s="67"/>
      <c r="EG1295" s="67"/>
      <c r="EH1295" s="67"/>
      <c r="EI1295" s="67"/>
      <c r="EJ1295" s="67"/>
    </row>
    <row r="1296" spans="125:140" ht="13.5" x14ac:dyDescent="0.25">
      <c r="DU1296" s="67"/>
      <c r="DV1296" s="67"/>
      <c r="DW1296" s="67"/>
      <c r="DX1296" s="67"/>
      <c r="DY1296" s="67"/>
      <c r="DZ1296" s="67"/>
      <c r="EA1296" s="67"/>
      <c r="EB1296" s="67"/>
      <c r="EC1296" s="67"/>
      <c r="ED1296" s="67"/>
      <c r="EE1296" s="67"/>
      <c r="EF1296" s="67"/>
      <c r="EG1296" s="67"/>
      <c r="EH1296" s="67"/>
      <c r="EI1296" s="67"/>
      <c r="EJ1296" s="67"/>
    </row>
    <row r="1297" spans="125:140" ht="13.5" x14ac:dyDescent="0.25">
      <c r="DU1297" s="67"/>
      <c r="DV1297" s="67"/>
      <c r="DW1297" s="67"/>
      <c r="DX1297" s="67"/>
      <c r="DY1297" s="67"/>
      <c r="DZ1297" s="67"/>
      <c r="EA1297" s="67"/>
      <c r="EB1297" s="67"/>
      <c r="EC1297" s="67"/>
      <c r="ED1297" s="67"/>
      <c r="EE1297" s="67"/>
      <c r="EF1297" s="67"/>
      <c r="EG1297" s="67"/>
      <c r="EH1297" s="67"/>
      <c r="EI1297" s="67"/>
      <c r="EJ1297" s="67"/>
    </row>
    <row r="1298" spans="125:140" ht="13.5" x14ac:dyDescent="0.25">
      <c r="DU1298" s="67"/>
      <c r="DV1298" s="67"/>
      <c r="DW1298" s="67"/>
      <c r="DX1298" s="67"/>
      <c r="DY1298" s="67"/>
      <c r="DZ1298" s="67"/>
      <c r="EA1298" s="67"/>
      <c r="EB1298" s="67"/>
      <c r="EC1298" s="67"/>
      <c r="ED1298" s="67"/>
      <c r="EE1298" s="67"/>
      <c r="EF1298" s="67"/>
      <c r="EG1298" s="67"/>
      <c r="EH1298" s="67"/>
      <c r="EI1298" s="67"/>
      <c r="EJ1298" s="67"/>
    </row>
    <row r="1299" spans="125:140" ht="13.5" x14ac:dyDescent="0.25">
      <c r="DU1299" s="67"/>
      <c r="DV1299" s="67"/>
      <c r="DW1299" s="67"/>
      <c r="DX1299" s="67"/>
      <c r="DY1299" s="67"/>
      <c r="DZ1299" s="67"/>
      <c r="EA1299" s="67"/>
      <c r="EB1299" s="67"/>
      <c r="EC1299" s="67"/>
      <c r="ED1299" s="67"/>
      <c r="EE1299" s="67"/>
      <c r="EF1299" s="67"/>
      <c r="EG1299" s="67"/>
      <c r="EH1299" s="67"/>
      <c r="EI1299" s="67"/>
      <c r="EJ1299" s="67"/>
    </row>
    <row r="1300" spans="125:140" ht="13.5" x14ac:dyDescent="0.25">
      <c r="DU1300" s="67"/>
      <c r="DV1300" s="67"/>
      <c r="DW1300" s="67"/>
      <c r="DX1300" s="67"/>
      <c r="DY1300" s="67"/>
      <c r="DZ1300" s="67"/>
      <c r="EA1300" s="67"/>
      <c r="EB1300" s="67"/>
      <c r="EC1300" s="67"/>
      <c r="ED1300" s="67"/>
      <c r="EE1300" s="67"/>
      <c r="EF1300" s="67"/>
      <c r="EG1300" s="67"/>
      <c r="EH1300" s="67"/>
      <c r="EI1300" s="67"/>
      <c r="EJ1300" s="67"/>
    </row>
    <row r="1301" spans="125:140" ht="13.5" x14ac:dyDescent="0.25">
      <c r="DU1301" s="67"/>
      <c r="DV1301" s="67"/>
      <c r="DW1301" s="67"/>
      <c r="DX1301" s="67"/>
      <c r="DY1301" s="67"/>
      <c r="DZ1301" s="67"/>
      <c r="EA1301" s="67"/>
      <c r="EB1301" s="67"/>
      <c r="EC1301" s="67"/>
      <c r="ED1301" s="67"/>
      <c r="EE1301" s="67"/>
      <c r="EF1301" s="67"/>
      <c r="EG1301" s="67"/>
      <c r="EH1301" s="67"/>
      <c r="EI1301" s="67"/>
      <c r="EJ1301" s="67"/>
    </row>
    <row r="1302" spans="125:140" ht="13.5" x14ac:dyDescent="0.25">
      <c r="DU1302" s="67"/>
      <c r="DV1302" s="67"/>
      <c r="DW1302" s="67"/>
      <c r="DX1302" s="67"/>
      <c r="DY1302" s="67"/>
      <c r="DZ1302" s="67"/>
      <c r="EA1302" s="67"/>
      <c r="EB1302" s="67"/>
      <c r="EC1302" s="67"/>
      <c r="ED1302" s="67"/>
      <c r="EE1302" s="67"/>
      <c r="EF1302" s="67"/>
      <c r="EG1302" s="67"/>
      <c r="EH1302" s="67"/>
      <c r="EI1302" s="67"/>
      <c r="EJ1302" s="67"/>
    </row>
    <row r="1303" spans="125:140" ht="13.5" x14ac:dyDescent="0.25">
      <c r="DU1303" s="67"/>
      <c r="DV1303" s="67"/>
      <c r="DW1303" s="67"/>
      <c r="DX1303" s="67"/>
      <c r="DY1303" s="67"/>
      <c r="DZ1303" s="67"/>
      <c r="EA1303" s="67"/>
      <c r="EB1303" s="67"/>
      <c r="EC1303" s="67"/>
      <c r="ED1303" s="67"/>
      <c r="EE1303" s="67"/>
      <c r="EF1303" s="67"/>
      <c r="EG1303" s="67"/>
      <c r="EH1303" s="67"/>
      <c r="EI1303" s="67"/>
      <c r="EJ1303" s="67"/>
    </row>
    <row r="1304" spans="125:140" ht="13.5" x14ac:dyDescent="0.25">
      <c r="DU1304" s="67"/>
      <c r="DV1304" s="67"/>
      <c r="DW1304" s="67"/>
      <c r="DX1304" s="67"/>
      <c r="DY1304" s="67"/>
      <c r="DZ1304" s="67"/>
      <c r="EA1304" s="67"/>
      <c r="EB1304" s="67"/>
      <c r="EC1304" s="67"/>
      <c r="ED1304" s="67"/>
      <c r="EE1304" s="67"/>
      <c r="EF1304" s="67"/>
      <c r="EG1304" s="67"/>
      <c r="EH1304" s="67"/>
      <c r="EI1304" s="67"/>
      <c r="EJ1304" s="67"/>
    </row>
    <row r="1305" spans="125:140" ht="13.5" x14ac:dyDescent="0.25">
      <c r="DU1305" s="67"/>
      <c r="DV1305" s="67"/>
      <c r="DW1305" s="67"/>
      <c r="DX1305" s="67"/>
      <c r="DY1305" s="67"/>
      <c r="DZ1305" s="67"/>
      <c r="EA1305" s="67"/>
      <c r="EB1305" s="67"/>
      <c r="EC1305" s="67"/>
      <c r="ED1305" s="67"/>
      <c r="EE1305" s="67"/>
      <c r="EF1305" s="67"/>
      <c r="EG1305" s="67"/>
      <c r="EH1305" s="67"/>
      <c r="EI1305" s="67"/>
      <c r="EJ1305" s="67"/>
    </row>
    <row r="1306" spans="125:140" ht="13.5" x14ac:dyDescent="0.25">
      <c r="DU1306" s="67"/>
      <c r="DV1306" s="67"/>
      <c r="DW1306" s="67"/>
      <c r="DX1306" s="67"/>
      <c r="DY1306" s="67"/>
      <c r="DZ1306" s="67"/>
      <c r="EA1306" s="67"/>
      <c r="EB1306" s="67"/>
      <c r="EC1306" s="67"/>
      <c r="ED1306" s="67"/>
      <c r="EE1306" s="67"/>
      <c r="EF1306" s="67"/>
      <c r="EG1306" s="67"/>
      <c r="EH1306" s="67"/>
      <c r="EI1306" s="67"/>
      <c r="EJ1306" s="67"/>
    </row>
    <row r="1307" spans="125:140" ht="13.5" x14ac:dyDescent="0.25">
      <c r="DU1307" s="67"/>
      <c r="DV1307" s="67"/>
      <c r="DW1307" s="67"/>
      <c r="DX1307" s="67"/>
      <c r="DY1307" s="67"/>
      <c r="DZ1307" s="67"/>
      <c r="EA1307" s="67"/>
      <c r="EB1307" s="67"/>
      <c r="EC1307" s="67"/>
      <c r="ED1307" s="67"/>
      <c r="EE1307" s="67"/>
      <c r="EF1307" s="67"/>
      <c r="EG1307" s="67"/>
      <c r="EH1307" s="67"/>
      <c r="EI1307" s="67"/>
      <c r="EJ1307" s="67"/>
    </row>
    <row r="1308" spans="125:140" ht="13.5" x14ac:dyDescent="0.25">
      <c r="DU1308" s="67"/>
      <c r="DV1308" s="67"/>
      <c r="DW1308" s="67"/>
      <c r="DX1308" s="67"/>
      <c r="DY1308" s="67"/>
      <c r="DZ1308" s="67"/>
      <c r="EA1308" s="67"/>
      <c r="EB1308" s="67"/>
      <c r="EC1308" s="67"/>
      <c r="ED1308" s="67"/>
      <c r="EE1308" s="67"/>
      <c r="EF1308" s="67"/>
      <c r="EG1308" s="67"/>
      <c r="EH1308" s="67"/>
      <c r="EI1308" s="67"/>
      <c r="EJ1308" s="67"/>
    </row>
    <row r="1309" spans="125:140" ht="13.5" x14ac:dyDescent="0.25">
      <c r="DU1309" s="67"/>
      <c r="DV1309" s="67"/>
      <c r="DW1309" s="67"/>
      <c r="DX1309" s="67"/>
      <c r="DY1309" s="67"/>
      <c r="DZ1309" s="67"/>
      <c r="EA1309" s="67"/>
      <c r="EB1309" s="67"/>
      <c r="EC1309" s="67"/>
      <c r="ED1309" s="67"/>
      <c r="EE1309" s="67"/>
      <c r="EF1309" s="67"/>
      <c r="EG1309" s="67"/>
      <c r="EH1309" s="67"/>
      <c r="EI1309" s="67"/>
      <c r="EJ1309" s="67"/>
    </row>
    <row r="1310" spans="125:140" ht="13.5" x14ac:dyDescent="0.25">
      <c r="DU1310" s="67"/>
      <c r="DV1310" s="67"/>
      <c r="DW1310" s="67"/>
      <c r="DX1310" s="67"/>
      <c r="DY1310" s="67"/>
      <c r="DZ1310" s="67"/>
      <c r="EA1310" s="67"/>
      <c r="EB1310" s="67"/>
      <c r="EC1310" s="67"/>
      <c r="ED1310" s="67"/>
      <c r="EE1310" s="67"/>
      <c r="EF1310" s="67"/>
      <c r="EG1310" s="67"/>
      <c r="EH1310" s="67"/>
      <c r="EI1310" s="67"/>
      <c r="EJ1310" s="67"/>
    </row>
    <row r="1311" spans="125:140" ht="13.5" x14ac:dyDescent="0.25">
      <c r="DU1311" s="67"/>
      <c r="DV1311" s="67"/>
      <c r="DW1311" s="67"/>
      <c r="DX1311" s="67"/>
      <c r="DY1311" s="67"/>
      <c r="DZ1311" s="67"/>
      <c r="EA1311" s="67"/>
      <c r="EB1311" s="67"/>
      <c r="EC1311" s="67"/>
      <c r="ED1311" s="67"/>
      <c r="EE1311" s="67"/>
      <c r="EF1311" s="67"/>
      <c r="EG1311" s="67"/>
      <c r="EH1311" s="67"/>
      <c r="EI1311" s="67"/>
      <c r="EJ1311" s="67"/>
    </row>
    <row r="1312" spans="125:140" ht="13.5" x14ac:dyDescent="0.25">
      <c r="DU1312" s="67"/>
      <c r="DV1312" s="67"/>
      <c r="DW1312" s="67"/>
      <c r="DX1312" s="67"/>
      <c r="DY1312" s="67"/>
      <c r="DZ1312" s="67"/>
      <c r="EA1312" s="67"/>
      <c r="EB1312" s="67"/>
      <c r="EC1312" s="67"/>
      <c r="ED1312" s="67"/>
      <c r="EE1312" s="67"/>
      <c r="EF1312" s="67"/>
      <c r="EG1312" s="67"/>
      <c r="EH1312" s="67"/>
      <c r="EI1312" s="67"/>
      <c r="EJ1312" s="67"/>
    </row>
    <row r="1313" spans="125:140" ht="13.5" x14ac:dyDescent="0.25">
      <c r="DU1313" s="67"/>
      <c r="DV1313" s="67"/>
      <c r="DW1313" s="67"/>
      <c r="DX1313" s="67"/>
      <c r="DY1313" s="67"/>
      <c r="DZ1313" s="67"/>
      <c r="EA1313" s="67"/>
      <c r="EB1313" s="67"/>
      <c r="EC1313" s="67"/>
      <c r="ED1313" s="67"/>
      <c r="EE1313" s="67"/>
      <c r="EF1313" s="67"/>
      <c r="EG1313" s="67"/>
      <c r="EH1313" s="67"/>
      <c r="EI1313" s="67"/>
      <c r="EJ1313" s="67"/>
    </row>
    <row r="1314" spans="125:140" ht="13.5" x14ac:dyDescent="0.25">
      <c r="DU1314" s="67"/>
      <c r="DV1314" s="67"/>
      <c r="DW1314" s="67"/>
      <c r="DX1314" s="67"/>
      <c r="DY1314" s="67"/>
      <c r="DZ1314" s="67"/>
      <c r="EA1314" s="67"/>
      <c r="EB1314" s="67"/>
      <c r="EC1314" s="67"/>
      <c r="ED1314" s="67"/>
      <c r="EE1314" s="67"/>
      <c r="EF1314" s="67"/>
      <c r="EG1314" s="67"/>
      <c r="EH1314" s="67"/>
      <c r="EI1314" s="67"/>
      <c r="EJ1314" s="67"/>
    </row>
    <row r="1315" spans="125:140" ht="13.5" x14ac:dyDescent="0.25">
      <c r="DU1315" s="67"/>
      <c r="DV1315" s="67"/>
      <c r="DW1315" s="67"/>
      <c r="DX1315" s="67"/>
      <c r="DY1315" s="67"/>
      <c r="DZ1315" s="67"/>
      <c r="EA1315" s="67"/>
      <c r="EB1315" s="67"/>
      <c r="EC1315" s="67"/>
      <c r="ED1315" s="67"/>
      <c r="EE1315" s="67"/>
      <c r="EF1315" s="67"/>
      <c r="EG1315" s="67"/>
      <c r="EH1315" s="67"/>
      <c r="EI1315" s="67"/>
      <c r="EJ1315" s="67"/>
    </row>
    <row r="1316" spans="125:140" ht="13.5" x14ac:dyDescent="0.25">
      <c r="DU1316" s="67"/>
      <c r="DV1316" s="67"/>
      <c r="DW1316" s="67"/>
      <c r="DX1316" s="67"/>
      <c r="DY1316" s="67"/>
      <c r="DZ1316" s="67"/>
      <c r="EA1316" s="67"/>
      <c r="EB1316" s="67"/>
      <c r="EC1316" s="67"/>
      <c r="ED1316" s="67"/>
      <c r="EE1316" s="67"/>
      <c r="EF1316" s="67"/>
      <c r="EG1316" s="67"/>
      <c r="EH1316" s="67"/>
      <c r="EI1316" s="67"/>
      <c r="EJ1316" s="67"/>
    </row>
    <row r="1317" spans="125:140" ht="13.5" x14ac:dyDescent="0.25">
      <c r="DU1317" s="67"/>
      <c r="DV1317" s="67"/>
      <c r="DW1317" s="67"/>
      <c r="DX1317" s="67"/>
      <c r="DY1317" s="67"/>
      <c r="DZ1317" s="67"/>
      <c r="EA1317" s="67"/>
      <c r="EB1317" s="67"/>
      <c r="EC1317" s="67"/>
      <c r="ED1317" s="67"/>
      <c r="EE1317" s="67"/>
      <c r="EF1317" s="67"/>
      <c r="EG1317" s="67"/>
      <c r="EH1317" s="67"/>
      <c r="EI1317" s="67"/>
      <c r="EJ1317" s="67"/>
    </row>
    <row r="1318" spans="125:140" ht="13.5" x14ac:dyDescent="0.25">
      <c r="DU1318" s="67"/>
      <c r="DV1318" s="67"/>
      <c r="DW1318" s="67"/>
      <c r="DX1318" s="67"/>
      <c r="DY1318" s="67"/>
      <c r="DZ1318" s="67"/>
      <c r="EA1318" s="67"/>
      <c r="EB1318" s="67"/>
      <c r="EC1318" s="67"/>
      <c r="ED1318" s="67"/>
      <c r="EE1318" s="67"/>
      <c r="EF1318" s="67"/>
      <c r="EG1318" s="67"/>
      <c r="EH1318" s="67"/>
      <c r="EI1318" s="67"/>
      <c r="EJ1318" s="67"/>
    </row>
    <row r="1319" spans="125:140" ht="13.5" x14ac:dyDescent="0.25">
      <c r="DU1319" s="67"/>
      <c r="DV1319" s="67"/>
      <c r="DW1319" s="67"/>
      <c r="DX1319" s="67"/>
      <c r="DY1319" s="67"/>
      <c r="DZ1319" s="67"/>
      <c r="EA1319" s="67"/>
      <c r="EB1319" s="67"/>
      <c r="EC1319" s="67"/>
      <c r="ED1319" s="67"/>
      <c r="EE1319" s="67"/>
      <c r="EF1319" s="67"/>
      <c r="EG1319" s="67"/>
      <c r="EH1319" s="67"/>
      <c r="EI1319" s="67"/>
      <c r="EJ1319" s="67"/>
    </row>
    <row r="1320" spans="125:140" ht="13.5" x14ac:dyDescent="0.25">
      <c r="DU1320" s="67"/>
      <c r="DV1320" s="67"/>
      <c r="DW1320" s="67"/>
      <c r="DX1320" s="67"/>
      <c r="DY1320" s="67"/>
      <c r="DZ1320" s="67"/>
      <c r="EA1320" s="67"/>
      <c r="EB1320" s="67"/>
      <c r="EC1320" s="67"/>
      <c r="ED1320" s="67"/>
      <c r="EE1320" s="67"/>
      <c r="EF1320" s="67"/>
      <c r="EG1320" s="67"/>
      <c r="EH1320" s="67"/>
      <c r="EI1320" s="67"/>
      <c r="EJ1320" s="67"/>
    </row>
    <row r="1321" spans="125:140" ht="13.5" x14ac:dyDescent="0.25">
      <c r="DU1321" s="67"/>
      <c r="DV1321" s="67"/>
      <c r="DW1321" s="67"/>
      <c r="DX1321" s="67"/>
      <c r="DY1321" s="67"/>
      <c r="DZ1321" s="67"/>
      <c r="EA1321" s="67"/>
      <c r="EB1321" s="67"/>
      <c r="EC1321" s="67"/>
      <c r="ED1321" s="67"/>
      <c r="EE1321" s="67"/>
      <c r="EF1321" s="67"/>
      <c r="EG1321" s="67"/>
      <c r="EH1321" s="67"/>
      <c r="EI1321" s="67"/>
      <c r="EJ1321" s="67"/>
    </row>
    <row r="1322" spans="125:140" ht="13.5" x14ac:dyDescent="0.25">
      <c r="DU1322" s="67"/>
      <c r="DV1322" s="67"/>
      <c r="DW1322" s="67"/>
      <c r="DX1322" s="67"/>
      <c r="DY1322" s="67"/>
      <c r="DZ1322" s="67"/>
      <c r="EA1322" s="67"/>
      <c r="EB1322" s="67"/>
      <c r="EC1322" s="67"/>
      <c r="ED1322" s="67"/>
      <c r="EE1322" s="67"/>
      <c r="EF1322" s="67"/>
      <c r="EG1322" s="67"/>
      <c r="EH1322" s="67"/>
      <c r="EI1322" s="67"/>
      <c r="EJ1322" s="67"/>
    </row>
    <row r="1323" spans="125:140" ht="13.5" x14ac:dyDescent="0.25">
      <c r="DU1323" s="67"/>
      <c r="DV1323" s="67"/>
      <c r="DW1323" s="67"/>
      <c r="DX1323" s="67"/>
      <c r="DY1323" s="67"/>
      <c r="DZ1323" s="67"/>
      <c r="EA1323" s="67"/>
      <c r="EB1323" s="67"/>
      <c r="EC1323" s="67"/>
      <c r="ED1323" s="67"/>
      <c r="EE1323" s="67"/>
      <c r="EF1323" s="67"/>
      <c r="EG1323" s="67"/>
      <c r="EH1323" s="67"/>
      <c r="EI1323" s="67"/>
      <c r="EJ1323" s="67"/>
    </row>
    <row r="1324" spans="125:140" ht="13.5" x14ac:dyDescent="0.25">
      <c r="DU1324" s="67"/>
      <c r="DV1324" s="67"/>
      <c r="DW1324" s="67"/>
      <c r="DX1324" s="67"/>
      <c r="DY1324" s="67"/>
      <c r="DZ1324" s="67"/>
      <c r="EA1324" s="67"/>
      <c r="EB1324" s="67"/>
      <c r="EC1324" s="67"/>
      <c r="ED1324" s="67"/>
      <c r="EE1324" s="67"/>
      <c r="EF1324" s="67"/>
      <c r="EG1324" s="67"/>
      <c r="EH1324" s="67"/>
      <c r="EI1324" s="67"/>
      <c r="EJ1324" s="67"/>
    </row>
    <row r="1325" spans="125:140" ht="13.5" x14ac:dyDescent="0.25">
      <c r="DU1325" s="67"/>
      <c r="DV1325" s="67"/>
      <c r="DW1325" s="67"/>
      <c r="DX1325" s="67"/>
      <c r="DY1325" s="67"/>
      <c r="DZ1325" s="67"/>
      <c r="EA1325" s="67"/>
      <c r="EB1325" s="67"/>
      <c r="EC1325" s="67"/>
      <c r="ED1325" s="67"/>
      <c r="EE1325" s="67"/>
      <c r="EF1325" s="67"/>
      <c r="EG1325" s="67"/>
      <c r="EH1325" s="67"/>
      <c r="EI1325" s="67"/>
      <c r="EJ1325" s="67"/>
    </row>
    <row r="1326" spans="125:140" ht="13.5" x14ac:dyDescent="0.25">
      <c r="DU1326" s="67"/>
      <c r="DV1326" s="67"/>
      <c r="DW1326" s="67"/>
      <c r="DX1326" s="67"/>
      <c r="DY1326" s="67"/>
      <c r="DZ1326" s="67"/>
      <c r="EA1326" s="67"/>
      <c r="EB1326" s="67"/>
      <c r="EC1326" s="67"/>
      <c r="ED1326" s="67"/>
      <c r="EE1326" s="67"/>
      <c r="EF1326" s="67"/>
      <c r="EG1326" s="67"/>
      <c r="EH1326" s="67"/>
      <c r="EI1326" s="67"/>
      <c r="EJ1326" s="67"/>
    </row>
    <row r="1327" spans="125:140" ht="13.5" x14ac:dyDescent="0.25">
      <c r="DU1327" s="67"/>
      <c r="DV1327" s="67"/>
      <c r="DW1327" s="67"/>
      <c r="DX1327" s="67"/>
      <c r="DY1327" s="67"/>
      <c r="DZ1327" s="67"/>
      <c r="EA1327" s="67"/>
      <c r="EB1327" s="67"/>
      <c r="EC1327" s="67"/>
      <c r="ED1327" s="67"/>
      <c r="EE1327" s="67"/>
      <c r="EF1327" s="67"/>
      <c r="EG1327" s="67"/>
      <c r="EH1327" s="67"/>
      <c r="EI1327" s="67"/>
      <c r="EJ1327" s="67"/>
    </row>
    <row r="1328" spans="125:140" ht="13.5" x14ac:dyDescent="0.25">
      <c r="DU1328" s="67"/>
      <c r="DV1328" s="67"/>
      <c r="DW1328" s="67"/>
      <c r="DX1328" s="67"/>
      <c r="DY1328" s="67"/>
      <c r="DZ1328" s="67"/>
      <c r="EA1328" s="67"/>
      <c r="EB1328" s="67"/>
      <c r="EC1328" s="67"/>
      <c r="ED1328" s="67"/>
      <c r="EE1328" s="67"/>
      <c r="EF1328" s="67"/>
      <c r="EG1328" s="67"/>
      <c r="EH1328" s="67"/>
      <c r="EI1328" s="67"/>
      <c r="EJ1328" s="67"/>
    </row>
    <row r="1329" spans="125:140" ht="13.5" x14ac:dyDescent="0.25">
      <c r="DU1329" s="67"/>
      <c r="DV1329" s="67"/>
      <c r="DW1329" s="67"/>
      <c r="DX1329" s="67"/>
      <c r="DY1329" s="67"/>
      <c r="DZ1329" s="67"/>
      <c r="EA1329" s="67"/>
      <c r="EB1329" s="67"/>
      <c r="EC1329" s="67"/>
      <c r="ED1329" s="67"/>
      <c r="EE1329" s="67"/>
      <c r="EF1329" s="67"/>
      <c r="EG1329" s="67"/>
      <c r="EH1329" s="67"/>
      <c r="EI1329" s="67"/>
      <c r="EJ1329" s="67"/>
    </row>
    <row r="1330" spans="125:140" ht="13.5" x14ac:dyDescent="0.25">
      <c r="DU1330" s="67"/>
      <c r="DV1330" s="67"/>
      <c r="DW1330" s="67"/>
      <c r="DX1330" s="67"/>
      <c r="DY1330" s="67"/>
      <c r="DZ1330" s="67"/>
      <c r="EA1330" s="67"/>
      <c r="EB1330" s="67"/>
      <c r="EC1330" s="67"/>
      <c r="ED1330" s="67"/>
      <c r="EE1330" s="67"/>
      <c r="EF1330" s="67"/>
      <c r="EG1330" s="67"/>
      <c r="EH1330" s="67"/>
      <c r="EI1330" s="67"/>
      <c r="EJ1330" s="67"/>
    </row>
    <row r="1331" spans="125:140" ht="13.5" x14ac:dyDescent="0.25">
      <c r="DU1331" s="67"/>
      <c r="DV1331" s="67"/>
      <c r="DW1331" s="67"/>
      <c r="DX1331" s="67"/>
      <c r="DY1331" s="67"/>
      <c r="DZ1331" s="67"/>
      <c r="EA1331" s="67"/>
      <c r="EB1331" s="67"/>
      <c r="EC1331" s="67"/>
      <c r="ED1331" s="67"/>
      <c r="EE1331" s="67"/>
      <c r="EF1331" s="67"/>
      <c r="EG1331" s="67"/>
      <c r="EH1331" s="67"/>
      <c r="EI1331" s="67"/>
      <c r="EJ1331" s="67"/>
    </row>
    <row r="1332" spans="125:140" ht="13.5" x14ac:dyDescent="0.25">
      <c r="DU1332" s="67"/>
      <c r="DV1332" s="67"/>
      <c r="DW1332" s="67"/>
      <c r="DX1332" s="67"/>
      <c r="DY1332" s="67"/>
      <c r="DZ1332" s="67"/>
      <c r="EA1332" s="67"/>
      <c r="EB1332" s="67"/>
      <c r="EC1332" s="67"/>
      <c r="ED1332" s="67"/>
      <c r="EE1332" s="67"/>
      <c r="EF1332" s="67"/>
      <c r="EG1332" s="67"/>
      <c r="EH1332" s="67"/>
      <c r="EI1332" s="67"/>
      <c r="EJ1332" s="67"/>
    </row>
    <row r="1333" spans="125:140" ht="13.5" x14ac:dyDescent="0.25">
      <c r="DU1333" s="67"/>
      <c r="DV1333" s="67"/>
      <c r="DW1333" s="67"/>
      <c r="DX1333" s="67"/>
      <c r="DY1333" s="67"/>
      <c r="DZ1333" s="67"/>
      <c r="EA1333" s="67"/>
      <c r="EB1333" s="67"/>
      <c r="EC1333" s="67"/>
      <c r="ED1333" s="67"/>
      <c r="EE1333" s="67"/>
      <c r="EF1333" s="67"/>
      <c r="EG1333" s="67"/>
      <c r="EH1333" s="67"/>
      <c r="EI1333" s="67"/>
      <c r="EJ1333" s="67"/>
    </row>
    <row r="1334" spans="125:140" ht="13.5" x14ac:dyDescent="0.25">
      <c r="DU1334" s="67"/>
      <c r="DV1334" s="67"/>
      <c r="DW1334" s="67"/>
      <c r="DX1334" s="67"/>
      <c r="DY1334" s="67"/>
      <c r="DZ1334" s="67"/>
      <c r="EA1334" s="67"/>
      <c r="EB1334" s="67"/>
      <c r="EC1334" s="67"/>
      <c r="ED1334" s="67"/>
      <c r="EE1334" s="67"/>
      <c r="EF1334" s="67"/>
      <c r="EG1334" s="67"/>
      <c r="EH1334" s="67"/>
      <c r="EI1334" s="67"/>
      <c r="EJ1334" s="67"/>
    </row>
    <row r="1335" spans="125:140" ht="13.5" x14ac:dyDescent="0.25">
      <c r="DU1335" s="67"/>
      <c r="DV1335" s="67"/>
      <c r="DW1335" s="67"/>
      <c r="DX1335" s="67"/>
      <c r="DY1335" s="67"/>
      <c r="DZ1335" s="67"/>
      <c r="EA1335" s="67"/>
      <c r="EB1335" s="67"/>
      <c r="EC1335" s="67"/>
      <c r="ED1335" s="67"/>
      <c r="EE1335" s="67"/>
      <c r="EF1335" s="67"/>
      <c r="EG1335" s="67"/>
      <c r="EH1335" s="67"/>
      <c r="EI1335" s="67"/>
      <c r="EJ1335" s="67"/>
    </row>
    <row r="1336" spans="125:140" ht="13.5" x14ac:dyDescent="0.25">
      <c r="DU1336" s="67"/>
      <c r="DV1336" s="67"/>
      <c r="DW1336" s="67"/>
      <c r="DX1336" s="67"/>
      <c r="DY1336" s="67"/>
      <c r="DZ1336" s="67"/>
      <c r="EA1336" s="67"/>
      <c r="EB1336" s="67"/>
      <c r="EC1336" s="67"/>
      <c r="ED1336" s="67"/>
      <c r="EE1336" s="67"/>
      <c r="EF1336" s="67"/>
      <c r="EG1336" s="67"/>
      <c r="EH1336" s="67"/>
      <c r="EI1336" s="67"/>
      <c r="EJ1336" s="67"/>
    </row>
    <row r="1337" spans="125:140" ht="13.5" x14ac:dyDescent="0.25">
      <c r="DU1337" s="67"/>
      <c r="DV1337" s="67"/>
      <c r="DW1337" s="67"/>
      <c r="DX1337" s="67"/>
      <c r="DY1337" s="67"/>
      <c r="DZ1337" s="67"/>
      <c r="EA1337" s="67"/>
      <c r="EB1337" s="67"/>
      <c r="EC1337" s="67"/>
      <c r="ED1337" s="67"/>
      <c r="EE1337" s="67"/>
      <c r="EF1337" s="67"/>
      <c r="EG1337" s="67"/>
      <c r="EH1337" s="67"/>
      <c r="EI1337" s="67"/>
      <c r="EJ1337" s="67"/>
    </row>
    <row r="1338" spans="125:140" ht="13.5" x14ac:dyDescent="0.25">
      <c r="DU1338" s="67"/>
      <c r="DV1338" s="67"/>
      <c r="DW1338" s="67"/>
      <c r="DX1338" s="67"/>
      <c r="DY1338" s="67"/>
      <c r="DZ1338" s="67"/>
      <c r="EA1338" s="67"/>
      <c r="EB1338" s="67"/>
      <c r="EC1338" s="67"/>
      <c r="ED1338" s="67"/>
      <c r="EE1338" s="67"/>
      <c r="EF1338" s="67"/>
      <c r="EG1338" s="67"/>
      <c r="EH1338" s="67"/>
      <c r="EI1338" s="67"/>
      <c r="EJ1338" s="67"/>
    </row>
    <row r="1339" spans="125:140" ht="13.5" x14ac:dyDescent="0.25">
      <c r="DU1339" s="67"/>
      <c r="DV1339" s="67"/>
      <c r="DW1339" s="67"/>
      <c r="DX1339" s="67"/>
      <c r="DY1339" s="67"/>
      <c r="DZ1339" s="67"/>
      <c r="EA1339" s="67"/>
      <c r="EB1339" s="67"/>
      <c r="EC1339" s="67"/>
      <c r="ED1339" s="67"/>
      <c r="EE1339" s="67"/>
      <c r="EF1339" s="67"/>
      <c r="EG1339" s="67"/>
      <c r="EH1339" s="67"/>
      <c r="EI1339" s="67"/>
      <c r="EJ1339" s="67"/>
    </row>
    <row r="1340" spans="125:140" ht="13.5" x14ac:dyDescent="0.25">
      <c r="DU1340" s="67"/>
      <c r="DV1340" s="67"/>
      <c r="DW1340" s="67"/>
      <c r="DX1340" s="67"/>
      <c r="DY1340" s="67"/>
      <c r="DZ1340" s="67"/>
      <c r="EA1340" s="67"/>
      <c r="EB1340" s="67"/>
      <c r="EC1340" s="67"/>
      <c r="ED1340" s="67"/>
      <c r="EE1340" s="67"/>
      <c r="EF1340" s="67"/>
      <c r="EG1340" s="67"/>
      <c r="EH1340" s="67"/>
      <c r="EI1340" s="67"/>
      <c r="EJ1340" s="67"/>
    </row>
    <row r="1341" spans="125:140" ht="13.5" x14ac:dyDescent="0.25">
      <c r="DU1341" s="67"/>
      <c r="DV1341" s="67"/>
      <c r="DW1341" s="67"/>
      <c r="DX1341" s="67"/>
      <c r="DY1341" s="67"/>
      <c r="DZ1341" s="67"/>
      <c r="EA1341" s="67"/>
      <c r="EB1341" s="67"/>
      <c r="EC1341" s="67"/>
      <c r="ED1341" s="67"/>
      <c r="EE1341" s="67"/>
      <c r="EF1341" s="67"/>
      <c r="EG1341" s="67"/>
      <c r="EH1341" s="67"/>
      <c r="EI1341" s="67"/>
      <c r="EJ1341" s="67"/>
    </row>
    <row r="1342" spans="125:140" ht="13.5" x14ac:dyDescent="0.25">
      <c r="DU1342" s="67"/>
      <c r="DV1342" s="67"/>
      <c r="DW1342" s="67"/>
      <c r="DX1342" s="67"/>
      <c r="DY1342" s="67"/>
      <c r="DZ1342" s="67"/>
      <c r="EA1342" s="67"/>
      <c r="EB1342" s="67"/>
      <c r="EC1342" s="67"/>
      <c r="ED1342" s="67"/>
      <c r="EE1342" s="67"/>
      <c r="EF1342" s="67"/>
      <c r="EG1342" s="67"/>
      <c r="EH1342" s="67"/>
      <c r="EI1342" s="67"/>
      <c r="EJ1342" s="67"/>
    </row>
    <row r="1343" spans="125:140" ht="13.5" x14ac:dyDescent="0.25">
      <c r="DU1343" s="67"/>
      <c r="DV1343" s="67"/>
      <c r="DW1343" s="67"/>
      <c r="DX1343" s="67"/>
      <c r="DY1343" s="67"/>
      <c r="DZ1343" s="67"/>
      <c r="EA1343" s="67"/>
      <c r="EB1343" s="67"/>
      <c r="EC1343" s="67"/>
      <c r="ED1343" s="67"/>
      <c r="EE1343" s="67"/>
      <c r="EF1343" s="67"/>
      <c r="EG1343" s="67"/>
      <c r="EH1343" s="67"/>
      <c r="EI1343" s="67"/>
      <c r="EJ1343" s="67"/>
    </row>
    <row r="1344" spans="125:140" ht="13.5" x14ac:dyDescent="0.25">
      <c r="DU1344" s="67"/>
      <c r="DV1344" s="67"/>
      <c r="DW1344" s="67"/>
      <c r="DX1344" s="67"/>
      <c r="DY1344" s="67"/>
      <c r="DZ1344" s="67"/>
      <c r="EA1344" s="67"/>
      <c r="EB1344" s="67"/>
      <c r="EC1344" s="67"/>
      <c r="ED1344" s="67"/>
      <c r="EE1344" s="67"/>
      <c r="EF1344" s="67"/>
      <c r="EG1344" s="67"/>
      <c r="EH1344" s="67"/>
      <c r="EI1344" s="67"/>
      <c r="EJ1344" s="67"/>
    </row>
    <row r="1345" spans="125:140" ht="13.5" x14ac:dyDescent="0.25">
      <c r="DU1345" s="67"/>
      <c r="DV1345" s="67"/>
      <c r="DW1345" s="67"/>
      <c r="DX1345" s="67"/>
      <c r="DY1345" s="67"/>
      <c r="DZ1345" s="67"/>
      <c r="EA1345" s="67"/>
      <c r="EB1345" s="67"/>
      <c r="EC1345" s="67"/>
      <c r="ED1345" s="67"/>
      <c r="EE1345" s="67"/>
      <c r="EF1345" s="67"/>
      <c r="EG1345" s="67"/>
      <c r="EH1345" s="67"/>
      <c r="EI1345" s="67"/>
      <c r="EJ1345" s="67"/>
    </row>
    <row r="1346" spans="125:140" ht="13.5" x14ac:dyDescent="0.25">
      <c r="DU1346" s="67"/>
      <c r="DV1346" s="67"/>
      <c r="DW1346" s="67"/>
      <c r="DX1346" s="67"/>
      <c r="DY1346" s="67"/>
      <c r="DZ1346" s="67"/>
      <c r="EA1346" s="67"/>
      <c r="EB1346" s="67"/>
      <c r="EC1346" s="67"/>
      <c r="ED1346" s="67"/>
      <c r="EE1346" s="67"/>
      <c r="EF1346" s="67"/>
      <c r="EG1346" s="67"/>
      <c r="EH1346" s="67"/>
      <c r="EI1346" s="67"/>
      <c r="EJ1346" s="67"/>
    </row>
    <row r="1347" spans="125:140" ht="13.5" x14ac:dyDescent="0.25">
      <c r="DU1347" s="67"/>
      <c r="DV1347" s="67"/>
      <c r="DW1347" s="67"/>
      <c r="DX1347" s="67"/>
      <c r="DY1347" s="67"/>
      <c r="DZ1347" s="67"/>
      <c r="EA1347" s="67"/>
      <c r="EB1347" s="67"/>
      <c r="EC1347" s="67"/>
      <c r="ED1347" s="67"/>
      <c r="EE1347" s="67"/>
      <c r="EF1347" s="67"/>
      <c r="EG1347" s="67"/>
      <c r="EH1347" s="67"/>
      <c r="EI1347" s="67"/>
      <c r="EJ1347" s="67"/>
    </row>
    <row r="1348" spans="125:140" ht="13.5" x14ac:dyDescent="0.25">
      <c r="DU1348" s="67"/>
      <c r="DV1348" s="67"/>
      <c r="DW1348" s="67"/>
      <c r="DX1348" s="67"/>
      <c r="DY1348" s="67"/>
      <c r="DZ1348" s="67"/>
      <c r="EA1348" s="67"/>
      <c r="EB1348" s="67"/>
      <c r="EC1348" s="67"/>
      <c r="ED1348" s="67"/>
      <c r="EE1348" s="67"/>
      <c r="EF1348" s="67"/>
      <c r="EG1348" s="67"/>
      <c r="EH1348" s="67"/>
      <c r="EI1348" s="67"/>
      <c r="EJ1348" s="67"/>
    </row>
    <row r="1349" spans="125:140" ht="13.5" x14ac:dyDescent="0.25">
      <c r="DU1349" s="67"/>
      <c r="DV1349" s="67"/>
      <c r="DW1349" s="67"/>
      <c r="DX1349" s="67"/>
      <c r="DY1349" s="67"/>
      <c r="DZ1349" s="67"/>
      <c r="EA1349" s="67"/>
      <c r="EB1349" s="67"/>
      <c r="EC1349" s="67"/>
      <c r="ED1349" s="67"/>
      <c r="EE1349" s="67"/>
      <c r="EF1349" s="67"/>
      <c r="EG1349" s="67"/>
      <c r="EH1349" s="67"/>
      <c r="EI1349" s="67"/>
      <c r="EJ1349" s="67"/>
    </row>
    <row r="1350" spans="125:140" ht="13.5" x14ac:dyDescent="0.25">
      <c r="DU1350" s="67"/>
      <c r="DV1350" s="67"/>
      <c r="DW1350" s="67"/>
      <c r="DX1350" s="67"/>
      <c r="DY1350" s="67"/>
      <c r="DZ1350" s="67"/>
      <c r="EA1350" s="67"/>
      <c r="EB1350" s="67"/>
      <c r="EC1350" s="67"/>
      <c r="ED1350" s="67"/>
      <c r="EE1350" s="67"/>
      <c r="EF1350" s="67"/>
      <c r="EG1350" s="67"/>
      <c r="EH1350" s="67"/>
      <c r="EI1350" s="67"/>
      <c r="EJ1350" s="67"/>
    </row>
    <row r="1351" spans="125:140" ht="13.5" x14ac:dyDescent="0.25">
      <c r="DU1351" s="67"/>
      <c r="DV1351" s="67"/>
      <c r="DW1351" s="67"/>
      <c r="DX1351" s="67"/>
      <c r="DY1351" s="67"/>
      <c r="DZ1351" s="67"/>
      <c r="EA1351" s="67"/>
      <c r="EB1351" s="67"/>
      <c r="EC1351" s="67"/>
      <c r="ED1351" s="67"/>
      <c r="EE1351" s="67"/>
      <c r="EF1351" s="67"/>
      <c r="EG1351" s="67"/>
      <c r="EH1351" s="67"/>
      <c r="EI1351" s="67"/>
      <c r="EJ1351" s="67"/>
    </row>
    <row r="1352" spans="125:140" ht="13.5" x14ac:dyDescent="0.25">
      <c r="DU1352" s="67"/>
      <c r="DV1352" s="67"/>
      <c r="DW1352" s="67"/>
      <c r="DX1352" s="67"/>
      <c r="DY1352" s="67"/>
      <c r="DZ1352" s="67"/>
      <c r="EA1352" s="67"/>
      <c r="EB1352" s="67"/>
      <c r="EC1352" s="67"/>
      <c r="ED1352" s="67"/>
      <c r="EE1352" s="67"/>
      <c r="EF1352" s="67"/>
      <c r="EG1352" s="67"/>
      <c r="EH1352" s="67"/>
      <c r="EI1352" s="67"/>
      <c r="EJ1352" s="67"/>
    </row>
    <row r="1353" spans="125:140" ht="13.5" x14ac:dyDescent="0.25">
      <c r="DU1353" s="67"/>
      <c r="DV1353" s="67"/>
      <c r="DW1353" s="67"/>
      <c r="DX1353" s="67"/>
      <c r="DY1353" s="67"/>
      <c r="DZ1353" s="67"/>
      <c r="EA1353" s="67"/>
      <c r="EB1353" s="67"/>
      <c r="EC1353" s="67"/>
      <c r="ED1353" s="67"/>
      <c r="EE1353" s="67"/>
      <c r="EF1353" s="67"/>
      <c r="EG1353" s="67"/>
      <c r="EH1353" s="67"/>
      <c r="EI1353" s="67"/>
      <c r="EJ1353" s="67"/>
    </row>
    <row r="1354" spans="125:140" ht="13.5" x14ac:dyDescent="0.25">
      <c r="DU1354" s="67"/>
      <c r="DV1354" s="67"/>
      <c r="DW1354" s="67"/>
      <c r="DX1354" s="67"/>
      <c r="DY1354" s="67"/>
      <c r="DZ1354" s="67"/>
      <c r="EA1354" s="67"/>
      <c r="EB1354" s="67"/>
      <c r="EC1354" s="67"/>
      <c r="ED1354" s="67"/>
      <c r="EE1354" s="67"/>
      <c r="EF1354" s="67"/>
      <c r="EG1354" s="67"/>
      <c r="EH1354" s="67"/>
      <c r="EI1354" s="67"/>
      <c r="EJ1354" s="67"/>
    </row>
    <row r="1355" spans="125:140" ht="13.5" x14ac:dyDescent="0.25">
      <c r="DU1355" s="67"/>
      <c r="DV1355" s="67"/>
      <c r="DW1355" s="67"/>
      <c r="DX1355" s="67"/>
      <c r="DY1355" s="67"/>
      <c r="DZ1355" s="67"/>
      <c r="EA1355" s="67"/>
      <c r="EB1355" s="67"/>
      <c r="EC1355" s="67"/>
      <c r="ED1355" s="67"/>
      <c r="EE1355" s="67"/>
      <c r="EF1355" s="67"/>
      <c r="EG1355" s="67"/>
      <c r="EH1355" s="67"/>
      <c r="EI1355" s="67"/>
      <c r="EJ1355" s="67"/>
    </row>
    <row r="1356" spans="125:140" ht="13.5" x14ac:dyDescent="0.25">
      <c r="DU1356" s="67"/>
      <c r="DV1356" s="67"/>
      <c r="DW1356" s="67"/>
      <c r="DX1356" s="67"/>
      <c r="DY1356" s="67"/>
      <c r="DZ1356" s="67"/>
      <c r="EA1356" s="67"/>
      <c r="EB1356" s="67"/>
      <c r="EC1356" s="67"/>
      <c r="ED1356" s="67"/>
      <c r="EE1356" s="67"/>
      <c r="EF1356" s="67"/>
      <c r="EG1356" s="67"/>
      <c r="EH1356" s="67"/>
      <c r="EI1356" s="67"/>
      <c r="EJ1356" s="67"/>
    </row>
    <row r="1357" spans="125:140" ht="13.5" x14ac:dyDescent="0.25">
      <c r="DU1357" s="67"/>
      <c r="DV1357" s="67"/>
      <c r="DW1357" s="67"/>
      <c r="DX1357" s="67"/>
      <c r="DY1357" s="67"/>
      <c r="DZ1357" s="67"/>
      <c r="EA1357" s="67"/>
      <c r="EB1357" s="67"/>
      <c r="EC1357" s="67"/>
      <c r="ED1357" s="67"/>
      <c r="EE1357" s="67"/>
      <c r="EF1357" s="67"/>
      <c r="EG1357" s="67"/>
      <c r="EH1357" s="67"/>
      <c r="EI1357" s="67"/>
      <c r="EJ1357" s="67"/>
    </row>
    <row r="1358" spans="125:140" ht="13.5" x14ac:dyDescent="0.25">
      <c r="DU1358" s="67"/>
      <c r="DV1358" s="67"/>
      <c r="DW1358" s="67"/>
      <c r="DX1358" s="67"/>
      <c r="DY1358" s="67"/>
      <c r="DZ1358" s="67"/>
      <c r="EA1358" s="67"/>
      <c r="EB1358" s="67"/>
      <c r="EC1358" s="67"/>
      <c r="ED1358" s="67"/>
      <c r="EE1358" s="67"/>
      <c r="EF1358" s="67"/>
      <c r="EG1358" s="67"/>
      <c r="EH1358" s="67"/>
      <c r="EI1358" s="67"/>
      <c r="EJ1358" s="67"/>
    </row>
    <row r="1359" spans="125:140" ht="13.5" x14ac:dyDescent="0.25">
      <c r="DU1359" s="67"/>
      <c r="DV1359" s="67"/>
      <c r="DW1359" s="67"/>
      <c r="DX1359" s="67"/>
      <c r="DY1359" s="67"/>
      <c r="DZ1359" s="67"/>
      <c r="EA1359" s="67"/>
      <c r="EB1359" s="67"/>
      <c r="EC1359" s="67"/>
      <c r="ED1359" s="67"/>
      <c r="EE1359" s="67"/>
      <c r="EF1359" s="67"/>
      <c r="EG1359" s="67"/>
      <c r="EH1359" s="67"/>
      <c r="EI1359" s="67"/>
      <c r="EJ1359" s="67"/>
    </row>
    <row r="1360" spans="125:140" ht="13.5" x14ac:dyDescent="0.25">
      <c r="DU1360" s="67"/>
      <c r="DV1360" s="67"/>
      <c r="DW1360" s="67"/>
      <c r="DX1360" s="67"/>
      <c r="DY1360" s="67"/>
      <c r="DZ1360" s="67"/>
      <c r="EA1360" s="67"/>
      <c r="EB1360" s="67"/>
      <c r="EC1360" s="67"/>
      <c r="ED1360" s="67"/>
      <c r="EE1360" s="67"/>
      <c r="EF1360" s="67"/>
      <c r="EG1360" s="67"/>
      <c r="EH1360" s="67"/>
      <c r="EI1360" s="67"/>
      <c r="EJ1360" s="67"/>
    </row>
    <row r="1361" spans="125:140" ht="13.5" x14ac:dyDescent="0.25">
      <c r="DU1361" s="67"/>
      <c r="DV1361" s="67"/>
      <c r="DW1361" s="67"/>
      <c r="DX1361" s="67"/>
      <c r="DY1361" s="67"/>
      <c r="DZ1361" s="67"/>
      <c r="EA1361" s="67"/>
      <c r="EB1361" s="67"/>
      <c r="EC1361" s="67"/>
      <c r="ED1361" s="67"/>
      <c r="EE1361" s="67"/>
      <c r="EF1361" s="67"/>
      <c r="EG1361" s="67"/>
      <c r="EH1361" s="67"/>
      <c r="EI1361" s="67"/>
      <c r="EJ1361" s="67"/>
    </row>
    <row r="1362" spans="125:140" ht="13.5" x14ac:dyDescent="0.25">
      <c r="DU1362" s="67"/>
      <c r="DV1362" s="67"/>
      <c r="DW1362" s="67"/>
      <c r="DX1362" s="67"/>
      <c r="DY1362" s="67"/>
      <c r="DZ1362" s="67"/>
      <c r="EA1362" s="67"/>
      <c r="EB1362" s="67"/>
      <c r="EC1362" s="67"/>
      <c r="ED1362" s="67"/>
      <c r="EE1362" s="67"/>
      <c r="EF1362" s="67"/>
      <c r="EG1362" s="67"/>
      <c r="EH1362" s="67"/>
      <c r="EI1362" s="67"/>
      <c r="EJ1362" s="67"/>
    </row>
    <row r="1363" spans="125:140" ht="13.5" x14ac:dyDescent="0.25">
      <c r="DU1363" s="67"/>
      <c r="DV1363" s="67"/>
      <c r="DW1363" s="67"/>
      <c r="DX1363" s="67"/>
      <c r="DY1363" s="67"/>
      <c r="DZ1363" s="67"/>
      <c r="EA1363" s="67"/>
      <c r="EB1363" s="67"/>
      <c r="EC1363" s="67"/>
      <c r="ED1363" s="67"/>
      <c r="EE1363" s="67"/>
      <c r="EF1363" s="67"/>
      <c r="EG1363" s="67"/>
      <c r="EH1363" s="67"/>
      <c r="EI1363" s="67"/>
      <c r="EJ1363" s="67"/>
    </row>
    <row r="1364" spans="125:140" ht="13.5" x14ac:dyDescent="0.25">
      <c r="DU1364" s="67"/>
      <c r="DV1364" s="67"/>
      <c r="DW1364" s="67"/>
      <c r="DX1364" s="67"/>
      <c r="DY1364" s="67"/>
      <c r="DZ1364" s="67"/>
      <c r="EA1364" s="67"/>
      <c r="EB1364" s="67"/>
      <c r="EC1364" s="67"/>
      <c r="ED1364" s="67"/>
      <c r="EE1364" s="67"/>
      <c r="EF1364" s="67"/>
      <c r="EG1364" s="67"/>
      <c r="EH1364" s="67"/>
      <c r="EI1364" s="67"/>
      <c r="EJ1364" s="67"/>
    </row>
    <row r="1365" spans="125:140" ht="13.5" x14ac:dyDescent="0.25">
      <c r="DU1365" s="67"/>
      <c r="DV1365" s="67"/>
      <c r="DW1365" s="67"/>
      <c r="DX1365" s="67"/>
      <c r="DY1365" s="67"/>
      <c r="DZ1365" s="67"/>
      <c r="EA1365" s="67"/>
      <c r="EB1365" s="67"/>
      <c r="EC1365" s="67"/>
      <c r="ED1365" s="67"/>
      <c r="EE1365" s="67"/>
      <c r="EF1365" s="67"/>
      <c r="EG1365" s="67"/>
      <c r="EH1365" s="67"/>
      <c r="EI1365" s="67"/>
      <c r="EJ1365" s="67"/>
    </row>
    <row r="1366" spans="125:140" ht="13.5" x14ac:dyDescent="0.25">
      <c r="DU1366" s="67"/>
      <c r="DV1366" s="67"/>
      <c r="DW1366" s="67"/>
      <c r="DX1366" s="67"/>
      <c r="DY1366" s="67"/>
      <c r="DZ1366" s="67"/>
      <c r="EA1366" s="67"/>
      <c r="EB1366" s="67"/>
      <c r="EC1366" s="67"/>
      <c r="ED1366" s="67"/>
      <c r="EE1366" s="67"/>
      <c r="EF1366" s="67"/>
      <c r="EG1366" s="67"/>
      <c r="EH1366" s="67"/>
      <c r="EI1366" s="67"/>
      <c r="EJ1366" s="67"/>
    </row>
    <row r="1367" spans="125:140" ht="13.5" x14ac:dyDescent="0.25">
      <c r="DU1367" s="67"/>
      <c r="DV1367" s="67"/>
      <c r="DW1367" s="67"/>
      <c r="DX1367" s="67"/>
      <c r="DY1367" s="67"/>
      <c r="DZ1367" s="67"/>
      <c r="EA1367" s="67"/>
      <c r="EB1367" s="67"/>
      <c r="EC1367" s="67"/>
      <c r="ED1367" s="67"/>
      <c r="EE1367" s="67"/>
      <c r="EF1367" s="67"/>
      <c r="EG1367" s="67"/>
      <c r="EH1367" s="67"/>
      <c r="EI1367" s="67"/>
      <c r="EJ1367" s="67"/>
    </row>
    <row r="1368" spans="125:140" ht="13.5" x14ac:dyDescent="0.25">
      <c r="DU1368" s="67"/>
      <c r="DV1368" s="67"/>
      <c r="DW1368" s="67"/>
      <c r="DX1368" s="67"/>
      <c r="DY1368" s="67"/>
      <c r="DZ1368" s="67"/>
      <c r="EA1368" s="67"/>
      <c r="EB1368" s="67"/>
      <c r="EC1368" s="67"/>
      <c r="ED1368" s="67"/>
      <c r="EE1368" s="67"/>
      <c r="EF1368" s="67"/>
      <c r="EG1368" s="67"/>
      <c r="EH1368" s="67"/>
      <c r="EI1368" s="67"/>
      <c r="EJ1368" s="67"/>
    </row>
    <row r="1369" spans="125:140" ht="13.5" x14ac:dyDescent="0.25">
      <c r="DU1369" s="67"/>
      <c r="DV1369" s="67"/>
      <c r="DW1369" s="67"/>
      <c r="DX1369" s="67"/>
      <c r="DY1369" s="67"/>
      <c r="DZ1369" s="67"/>
      <c r="EA1369" s="67"/>
      <c r="EB1369" s="67"/>
      <c r="EC1369" s="67"/>
      <c r="ED1369" s="67"/>
      <c r="EE1369" s="67"/>
      <c r="EF1369" s="67"/>
      <c r="EG1369" s="67"/>
      <c r="EH1369" s="67"/>
      <c r="EI1369" s="67"/>
      <c r="EJ1369" s="67"/>
    </row>
    <row r="1370" spans="125:140" ht="13.5" x14ac:dyDescent="0.25">
      <c r="DU1370" s="67"/>
      <c r="DV1370" s="67"/>
      <c r="DW1370" s="67"/>
      <c r="DX1370" s="67"/>
      <c r="DY1370" s="67"/>
      <c r="DZ1370" s="67"/>
      <c r="EA1370" s="67"/>
      <c r="EB1370" s="67"/>
      <c r="EC1370" s="67"/>
      <c r="ED1370" s="67"/>
      <c r="EE1370" s="67"/>
      <c r="EF1370" s="67"/>
      <c r="EG1370" s="67"/>
      <c r="EH1370" s="67"/>
      <c r="EI1370" s="67"/>
      <c r="EJ1370" s="67"/>
    </row>
    <row r="1371" spans="125:140" ht="13.5" x14ac:dyDescent="0.25">
      <c r="DU1371" s="67"/>
      <c r="DV1371" s="67"/>
      <c r="DW1371" s="67"/>
      <c r="DX1371" s="67"/>
      <c r="DY1371" s="67"/>
      <c r="DZ1371" s="67"/>
      <c r="EA1371" s="67"/>
      <c r="EB1371" s="67"/>
      <c r="EC1371" s="67"/>
      <c r="ED1371" s="67"/>
      <c r="EE1371" s="67"/>
      <c r="EF1371" s="67"/>
      <c r="EG1371" s="67"/>
      <c r="EH1371" s="67"/>
      <c r="EI1371" s="67"/>
      <c r="EJ1371" s="67"/>
    </row>
    <row r="1372" spans="125:140" ht="13.5" x14ac:dyDescent="0.25">
      <c r="DU1372" s="67"/>
      <c r="DV1372" s="67"/>
      <c r="DW1372" s="67"/>
      <c r="DX1372" s="67"/>
      <c r="DY1372" s="67"/>
      <c r="DZ1372" s="67"/>
      <c r="EA1372" s="67"/>
      <c r="EB1372" s="67"/>
      <c r="EC1372" s="67"/>
      <c r="ED1372" s="67"/>
      <c r="EE1372" s="67"/>
      <c r="EF1372" s="67"/>
      <c r="EG1372" s="67"/>
      <c r="EH1372" s="67"/>
      <c r="EI1372" s="67"/>
      <c r="EJ1372" s="67"/>
    </row>
    <row r="1373" spans="125:140" ht="13.5" x14ac:dyDescent="0.25">
      <c r="DU1373" s="67"/>
      <c r="DV1373" s="67"/>
      <c r="DW1373" s="67"/>
      <c r="DX1373" s="67"/>
      <c r="DY1373" s="67"/>
      <c r="DZ1373" s="67"/>
      <c r="EA1373" s="67"/>
      <c r="EB1373" s="67"/>
      <c r="EC1373" s="67"/>
      <c r="ED1373" s="67"/>
      <c r="EE1373" s="67"/>
      <c r="EF1373" s="67"/>
      <c r="EG1373" s="67"/>
      <c r="EH1373" s="67"/>
      <c r="EI1373" s="67"/>
      <c r="EJ1373" s="67"/>
    </row>
    <row r="1374" spans="125:140" ht="13.5" x14ac:dyDescent="0.25">
      <c r="DU1374" s="67"/>
      <c r="DV1374" s="67"/>
      <c r="DW1374" s="67"/>
      <c r="DX1374" s="67"/>
      <c r="DY1374" s="67"/>
      <c r="DZ1374" s="67"/>
      <c r="EA1374" s="67"/>
      <c r="EB1374" s="67"/>
      <c r="EC1374" s="67"/>
      <c r="ED1374" s="67"/>
      <c r="EE1374" s="67"/>
      <c r="EF1374" s="67"/>
      <c r="EG1374" s="67"/>
      <c r="EH1374" s="67"/>
      <c r="EI1374" s="67"/>
      <c r="EJ1374" s="67"/>
    </row>
    <row r="1375" spans="125:140" ht="13.5" x14ac:dyDescent="0.25">
      <c r="DU1375" s="67"/>
      <c r="DV1375" s="67"/>
      <c r="DW1375" s="67"/>
      <c r="DX1375" s="67"/>
      <c r="DY1375" s="67"/>
      <c r="DZ1375" s="67"/>
      <c r="EA1375" s="67"/>
      <c r="EB1375" s="67"/>
      <c r="EC1375" s="67"/>
      <c r="ED1375" s="67"/>
      <c r="EE1375" s="67"/>
      <c r="EF1375" s="67"/>
      <c r="EG1375" s="67"/>
      <c r="EH1375" s="67"/>
      <c r="EI1375" s="67"/>
      <c r="EJ1375" s="67"/>
    </row>
    <row r="1376" spans="125:140" ht="13.5" x14ac:dyDescent="0.25">
      <c r="DU1376" s="67"/>
      <c r="DV1376" s="67"/>
      <c r="DW1376" s="67"/>
      <c r="DX1376" s="67"/>
      <c r="DY1376" s="67"/>
      <c r="DZ1376" s="67"/>
      <c r="EA1376" s="67"/>
      <c r="EB1376" s="67"/>
      <c r="EC1376" s="67"/>
      <c r="ED1376" s="67"/>
      <c r="EE1376" s="67"/>
      <c r="EF1376" s="67"/>
      <c r="EG1376" s="67"/>
      <c r="EH1376" s="67"/>
      <c r="EI1376" s="67"/>
      <c r="EJ1376" s="67"/>
    </row>
    <row r="1377" spans="125:140" ht="13.5" x14ac:dyDescent="0.25">
      <c r="DU1377" s="67"/>
      <c r="DV1377" s="67"/>
      <c r="DW1377" s="67"/>
      <c r="DX1377" s="67"/>
      <c r="DY1377" s="67"/>
      <c r="DZ1377" s="67"/>
      <c r="EA1377" s="67"/>
      <c r="EB1377" s="67"/>
      <c r="EC1377" s="67"/>
      <c r="ED1377" s="67"/>
      <c r="EE1377" s="67"/>
      <c r="EF1377" s="67"/>
      <c r="EG1377" s="67"/>
      <c r="EH1377" s="67"/>
      <c r="EI1377" s="67"/>
      <c r="EJ1377" s="67"/>
    </row>
    <row r="1378" spans="125:140" ht="13.5" x14ac:dyDescent="0.25">
      <c r="DU1378" s="67"/>
      <c r="DV1378" s="67"/>
      <c r="DW1378" s="67"/>
      <c r="DX1378" s="67"/>
      <c r="DY1378" s="67"/>
      <c r="DZ1378" s="67"/>
      <c r="EA1378" s="67"/>
      <c r="EB1378" s="67"/>
      <c r="EC1378" s="67"/>
      <c r="ED1378" s="67"/>
      <c r="EE1378" s="67"/>
      <c r="EF1378" s="67"/>
      <c r="EG1378" s="67"/>
      <c r="EH1378" s="67"/>
      <c r="EI1378" s="67"/>
      <c r="EJ1378" s="67"/>
    </row>
    <row r="1379" spans="125:140" ht="13.5" x14ac:dyDescent="0.25">
      <c r="DU1379" s="67"/>
      <c r="DV1379" s="67"/>
      <c r="DW1379" s="67"/>
      <c r="DX1379" s="67"/>
      <c r="DY1379" s="67"/>
      <c r="DZ1379" s="67"/>
      <c r="EA1379" s="67"/>
      <c r="EB1379" s="67"/>
      <c r="EC1379" s="67"/>
      <c r="ED1379" s="67"/>
      <c r="EE1379" s="67"/>
      <c r="EF1379" s="67"/>
      <c r="EG1379" s="67"/>
      <c r="EH1379" s="67"/>
      <c r="EI1379" s="67"/>
      <c r="EJ1379" s="67"/>
    </row>
    <row r="1380" spans="125:140" ht="13.5" x14ac:dyDescent="0.25">
      <c r="DU1380" s="67"/>
      <c r="DV1380" s="67"/>
      <c r="DW1380" s="67"/>
      <c r="DX1380" s="67"/>
      <c r="DY1380" s="67"/>
      <c r="DZ1380" s="67"/>
      <c r="EA1380" s="67"/>
      <c r="EB1380" s="67"/>
      <c r="EC1380" s="67"/>
      <c r="ED1380" s="67"/>
      <c r="EE1380" s="67"/>
      <c r="EF1380" s="67"/>
      <c r="EG1380" s="67"/>
      <c r="EH1380" s="67"/>
      <c r="EI1380" s="67"/>
      <c r="EJ1380" s="67"/>
    </row>
    <row r="1381" spans="125:140" ht="13.5" x14ac:dyDescent="0.25">
      <c r="DU1381" s="67"/>
      <c r="DV1381" s="67"/>
      <c r="DW1381" s="67"/>
      <c r="DX1381" s="67"/>
      <c r="DY1381" s="67"/>
      <c r="DZ1381" s="67"/>
      <c r="EA1381" s="67"/>
      <c r="EB1381" s="67"/>
      <c r="EC1381" s="67"/>
      <c r="ED1381" s="67"/>
      <c r="EE1381" s="67"/>
      <c r="EF1381" s="67"/>
      <c r="EG1381" s="67"/>
      <c r="EH1381" s="67"/>
      <c r="EI1381" s="67"/>
      <c r="EJ1381" s="67"/>
    </row>
    <row r="1382" spans="125:140" ht="13.5" x14ac:dyDescent="0.25">
      <c r="DU1382" s="67"/>
      <c r="DV1382" s="67"/>
      <c r="DW1382" s="67"/>
      <c r="DX1382" s="67"/>
      <c r="DY1382" s="67"/>
      <c r="DZ1382" s="67"/>
      <c r="EA1382" s="67"/>
      <c r="EB1382" s="67"/>
      <c r="EC1382" s="67"/>
      <c r="ED1382" s="67"/>
      <c r="EE1382" s="67"/>
      <c r="EF1382" s="67"/>
      <c r="EG1382" s="67"/>
      <c r="EH1382" s="67"/>
      <c r="EI1382" s="67"/>
      <c r="EJ1382" s="67"/>
    </row>
    <row r="1383" spans="125:140" ht="13.5" x14ac:dyDescent="0.25">
      <c r="DU1383" s="67"/>
      <c r="DV1383" s="67"/>
      <c r="DW1383" s="67"/>
      <c r="DX1383" s="67"/>
      <c r="DY1383" s="67"/>
      <c r="DZ1383" s="67"/>
      <c r="EA1383" s="67"/>
      <c r="EB1383" s="67"/>
      <c r="EC1383" s="67"/>
      <c r="ED1383" s="67"/>
      <c r="EE1383" s="67"/>
      <c r="EF1383" s="67"/>
      <c r="EG1383" s="67"/>
      <c r="EH1383" s="67"/>
      <c r="EI1383" s="67"/>
      <c r="EJ1383" s="67"/>
    </row>
    <row r="1384" spans="125:140" ht="13.5" x14ac:dyDescent="0.25">
      <c r="DU1384" s="67"/>
      <c r="DV1384" s="67"/>
      <c r="DW1384" s="67"/>
      <c r="DX1384" s="67"/>
      <c r="DY1384" s="67"/>
      <c r="DZ1384" s="67"/>
      <c r="EA1384" s="67"/>
      <c r="EB1384" s="67"/>
      <c r="EC1384" s="67"/>
      <c r="ED1384" s="67"/>
      <c r="EE1384" s="67"/>
      <c r="EF1384" s="67"/>
      <c r="EG1384" s="67"/>
      <c r="EH1384" s="67"/>
      <c r="EI1384" s="67"/>
      <c r="EJ1384" s="67"/>
    </row>
    <row r="1385" spans="125:140" ht="13.5" x14ac:dyDescent="0.25">
      <c r="DU1385" s="67"/>
      <c r="DV1385" s="67"/>
      <c r="DW1385" s="67"/>
      <c r="DX1385" s="67"/>
      <c r="DY1385" s="67"/>
      <c r="DZ1385" s="67"/>
      <c r="EA1385" s="67"/>
      <c r="EB1385" s="67"/>
      <c r="EC1385" s="67"/>
      <c r="ED1385" s="67"/>
      <c r="EE1385" s="67"/>
      <c r="EF1385" s="67"/>
      <c r="EG1385" s="67"/>
      <c r="EH1385" s="67"/>
      <c r="EI1385" s="67"/>
      <c r="EJ1385" s="67"/>
    </row>
    <row r="1386" spans="125:140" ht="13.5" x14ac:dyDescent="0.25">
      <c r="DU1386" s="67"/>
      <c r="DV1386" s="67"/>
      <c r="DW1386" s="67"/>
      <c r="DX1386" s="67"/>
      <c r="DY1386" s="67"/>
      <c r="DZ1386" s="67"/>
      <c r="EA1386" s="67"/>
      <c r="EB1386" s="67"/>
      <c r="EC1386" s="67"/>
      <c r="ED1386" s="67"/>
      <c r="EE1386" s="67"/>
      <c r="EF1386" s="67"/>
      <c r="EG1386" s="67"/>
      <c r="EH1386" s="67"/>
      <c r="EI1386" s="67"/>
      <c r="EJ1386" s="67"/>
    </row>
    <row r="1387" spans="125:140" ht="13.5" x14ac:dyDescent="0.25">
      <c r="DU1387" s="67"/>
      <c r="DV1387" s="67"/>
      <c r="DW1387" s="67"/>
      <c r="DX1387" s="67"/>
      <c r="DY1387" s="67"/>
      <c r="DZ1387" s="67"/>
      <c r="EA1387" s="67"/>
      <c r="EB1387" s="67"/>
      <c r="EC1387" s="67"/>
      <c r="ED1387" s="67"/>
      <c r="EE1387" s="67"/>
      <c r="EF1387" s="67"/>
      <c r="EG1387" s="67"/>
      <c r="EH1387" s="67"/>
      <c r="EI1387" s="67"/>
      <c r="EJ1387" s="67"/>
    </row>
    <row r="1388" spans="125:140" ht="13.5" x14ac:dyDescent="0.25">
      <c r="DU1388" s="67"/>
      <c r="DV1388" s="67"/>
      <c r="DW1388" s="67"/>
      <c r="DX1388" s="67"/>
      <c r="DY1388" s="67"/>
      <c r="DZ1388" s="67"/>
      <c r="EA1388" s="67"/>
      <c r="EB1388" s="67"/>
      <c r="EC1388" s="67"/>
      <c r="ED1388" s="67"/>
      <c r="EE1388" s="67"/>
      <c r="EF1388" s="67"/>
      <c r="EG1388" s="67"/>
      <c r="EH1388" s="67"/>
      <c r="EI1388" s="67"/>
      <c r="EJ1388" s="67"/>
    </row>
    <row r="1389" spans="125:140" ht="13.5" x14ac:dyDescent="0.25">
      <c r="DU1389" s="67"/>
      <c r="DV1389" s="67"/>
      <c r="DW1389" s="67"/>
      <c r="DX1389" s="67"/>
      <c r="DY1389" s="67"/>
      <c r="DZ1389" s="67"/>
      <c r="EA1389" s="67"/>
      <c r="EB1389" s="67"/>
      <c r="EC1389" s="67"/>
      <c r="ED1389" s="67"/>
      <c r="EE1389" s="67"/>
      <c r="EF1389" s="67"/>
      <c r="EG1389" s="67"/>
      <c r="EH1389" s="67"/>
      <c r="EI1389" s="67"/>
      <c r="EJ1389" s="67"/>
    </row>
    <row r="1390" spans="125:140" ht="13.5" x14ac:dyDescent="0.25">
      <c r="DU1390" s="67"/>
      <c r="DV1390" s="67"/>
      <c r="DW1390" s="67"/>
      <c r="DX1390" s="67"/>
      <c r="DY1390" s="67"/>
      <c r="DZ1390" s="67"/>
      <c r="EA1390" s="67"/>
      <c r="EB1390" s="67"/>
      <c r="EC1390" s="67"/>
      <c r="ED1390" s="67"/>
      <c r="EE1390" s="67"/>
      <c r="EF1390" s="67"/>
      <c r="EG1390" s="67"/>
      <c r="EH1390" s="67"/>
      <c r="EI1390" s="67"/>
      <c r="EJ1390" s="67"/>
    </row>
    <row r="1391" spans="125:140" ht="13.5" x14ac:dyDescent="0.25">
      <c r="DU1391" s="67"/>
      <c r="DV1391" s="67"/>
      <c r="DW1391" s="67"/>
      <c r="DX1391" s="67"/>
      <c r="DY1391" s="67"/>
      <c r="DZ1391" s="67"/>
      <c r="EA1391" s="67"/>
      <c r="EB1391" s="67"/>
      <c r="EC1391" s="67"/>
      <c r="ED1391" s="67"/>
      <c r="EE1391" s="67"/>
      <c r="EF1391" s="67"/>
      <c r="EG1391" s="67"/>
      <c r="EH1391" s="67"/>
      <c r="EI1391" s="67"/>
      <c r="EJ1391" s="67"/>
    </row>
    <row r="1392" spans="125:140" ht="13.5" x14ac:dyDescent="0.25">
      <c r="DU1392" s="67"/>
      <c r="DV1392" s="67"/>
      <c r="DW1392" s="67"/>
      <c r="DX1392" s="67"/>
      <c r="DY1392" s="67"/>
      <c r="DZ1392" s="67"/>
      <c r="EA1392" s="67"/>
      <c r="EB1392" s="67"/>
      <c r="EC1392" s="67"/>
      <c r="ED1392" s="67"/>
      <c r="EE1392" s="67"/>
      <c r="EF1392" s="67"/>
      <c r="EG1392" s="67"/>
      <c r="EH1392" s="67"/>
      <c r="EI1392" s="67"/>
      <c r="EJ1392" s="67"/>
    </row>
    <row r="1393" spans="125:140" ht="13.5" x14ac:dyDescent="0.25">
      <c r="DU1393" s="67"/>
      <c r="DV1393" s="67"/>
      <c r="DW1393" s="67"/>
      <c r="DX1393" s="67"/>
      <c r="DY1393" s="67"/>
      <c r="DZ1393" s="67"/>
      <c r="EA1393" s="67"/>
      <c r="EB1393" s="67"/>
      <c r="EC1393" s="67"/>
      <c r="ED1393" s="67"/>
      <c r="EE1393" s="67"/>
      <c r="EF1393" s="67"/>
      <c r="EG1393" s="67"/>
      <c r="EH1393" s="67"/>
      <c r="EI1393" s="67"/>
      <c r="EJ1393" s="67"/>
    </row>
    <row r="1394" spans="125:140" ht="13.5" x14ac:dyDescent="0.25">
      <c r="DU1394" s="67"/>
      <c r="DV1394" s="67"/>
      <c r="DW1394" s="67"/>
      <c r="DX1394" s="67"/>
      <c r="DY1394" s="67"/>
      <c r="DZ1394" s="67"/>
      <c r="EA1394" s="67"/>
      <c r="EB1394" s="67"/>
      <c r="EC1394" s="67"/>
      <c r="ED1394" s="67"/>
      <c r="EE1394" s="67"/>
      <c r="EF1394" s="67"/>
      <c r="EG1394" s="67"/>
      <c r="EH1394" s="67"/>
      <c r="EI1394" s="67"/>
      <c r="EJ1394" s="67"/>
    </row>
    <row r="1395" spans="125:140" ht="13.5" x14ac:dyDescent="0.25">
      <c r="DU1395" s="67"/>
      <c r="DV1395" s="67"/>
      <c r="DW1395" s="67"/>
      <c r="DX1395" s="67"/>
      <c r="DY1395" s="67"/>
      <c r="DZ1395" s="67"/>
      <c r="EA1395" s="67"/>
      <c r="EB1395" s="67"/>
      <c r="EC1395" s="67"/>
      <c r="ED1395" s="67"/>
      <c r="EE1395" s="67"/>
      <c r="EF1395" s="67"/>
      <c r="EG1395" s="67"/>
      <c r="EH1395" s="67"/>
      <c r="EI1395" s="67"/>
      <c r="EJ1395" s="67"/>
    </row>
    <row r="1396" spans="125:140" ht="13.5" x14ac:dyDescent="0.25">
      <c r="DU1396" s="67"/>
      <c r="DV1396" s="67"/>
      <c r="DW1396" s="67"/>
      <c r="DX1396" s="67"/>
      <c r="DY1396" s="67"/>
      <c r="DZ1396" s="67"/>
      <c r="EA1396" s="67"/>
      <c r="EB1396" s="67"/>
      <c r="EC1396" s="67"/>
      <c r="ED1396" s="67"/>
      <c r="EE1396" s="67"/>
      <c r="EF1396" s="67"/>
      <c r="EG1396" s="67"/>
      <c r="EH1396" s="67"/>
      <c r="EI1396" s="67"/>
      <c r="EJ1396" s="67"/>
    </row>
    <row r="1397" spans="125:140" ht="13.5" x14ac:dyDescent="0.25">
      <c r="DU1397" s="67"/>
      <c r="DV1397" s="67"/>
      <c r="DW1397" s="67"/>
      <c r="DX1397" s="67"/>
      <c r="DY1397" s="67"/>
      <c r="DZ1397" s="67"/>
      <c r="EA1397" s="67"/>
      <c r="EB1397" s="67"/>
      <c r="EC1397" s="67"/>
      <c r="ED1397" s="67"/>
      <c r="EE1397" s="67"/>
      <c r="EF1397" s="67"/>
      <c r="EG1397" s="67"/>
      <c r="EH1397" s="67"/>
      <c r="EI1397" s="67"/>
      <c r="EJ1397" s="67"/>
    </row>
    <row r="1398" spans="125:140" ht="13.5" x14ac:dyDescent="0.25">
      <c r="DU1398" s="67"/>
      <c r="DV1398" s="67"/>
      <c r="DW1398" s="67"/>
      <c r="DX1398" s="67"/>
      <c r="DY1398" s="67"/>
      <c r="DZ1398" s="67"/>
      <c r="EA1398" s="67"/>
      <c r="EB1398" s="67"/>
      <c r="EC1398" s="67"/>
      <c r="ED1398" s="67"/>
      <c r="EE1398" s="67"/>
      <c r="EF1398" s="67"/>
      <c r="EG1398" s="67"/>
      <c r="EH1398" s="67"/>
      <c r="EI1398" s="67"/>
      <c r="EJ1398" s="67"/>
    </row>
    <row r="1399" spans="125:140" ht="13.5" x14ac:dyDescent="0.25">
      <c r="DU1399" s="67"/>
      <c r="DV1399" s="67"/>
      <c r="DW1399" s="67"/>
      <c r="DX1399" s="67"/>
      <c r="DY1399" s="67"/>
      <c r="DZ1399" s="67"/>
      <c r="EA1399" s="67"/>
      <c r="EB1399" s="67"/>
      <c r="EC1399" s="67"/>
      <c r="ED1399" s="67"/>
      <c r="EE1399" s="67"/>
      <c r="EF1399" s="67"/>
      <c r="EG1399" s="67"/>
      <c r="EH1399" s="67"/>
      <c r="EI1399" s="67"/>
      <c r="EJ1399" s="67"/>
    </row>
    <row r="1400" spans="125:140" ht="13.5" x14ac:dyDescent="0.25">
      <c r="DU1400" s="67"/>
      <c r="DV1400" s="67"/>
      <c r="DW1400" s="67"/>
      <c r="DX1400" s="67"/>
      <c r="DY1400" s="67"/>
      <c r="DZ1400" s="67"/>
      <c r="EA1400" s="67"/>
      <c r="EB1400" s="67"/>
      <c r="EC1400" s="67"/>
      <c r="ED1400" s="67"/>
      <c r="EE1400" s="67"/>
      <c r="EF1400" s="67"/>
      <c r="EG1400" s="67"/>
      <c r="EH1400" s="67"/>
      <c r="EI1400" s="67"/>
      <c r="EJ1400" s="67"/>
    </row>
    <row r="1401" spans="125:140" ht="13.5" x14ac:dyDescent="0.25">
      <c r="DU1401" s="67"/>
      <c r="DV1401" s="67"/>
      <c r="DW1401" s="67"/>
      <c r="DX1401" s="67"/>
      <c r="DY1401" s="67"/>
      <c r="DZ1401" s="67"/>
      <c r="EA1401" s="67"/>
      <c r="EB1401" s="67"/>
      <c r="EC1401" s="67"/>
      <c r="ED1401" s="67"/>
      <c r="EE1401" s="67"/>
      <c r="EF1401" s="67"/>
      <c r="EG1401" s="67"/>
      <c r="EH1401" s="67"/>
      <c r="EI1401" s="67"/>
      <c r="EJ1401" s="67"/>
    </row>
    <row r="1402" spans="125:140" ht="13.5" x14ac:dyDescent="0.25">
      <c r="DU1402" s="67"/>
      <c r="DV1402" s="67"/>
      <c r="DW1402" s="67"/>
      <c r="DX1402" s="67"/>
      <c r="DY1402" s="67"/>
      <c r="DZ1402" s="67"/>
      <c r="EA1402" s="67"/>
      <c r="EB1402" s="67"/>
      <c r="EC1402" s="67"/>
      <c r="ED1402" s="67"/>
      <c r="EE1402" s="67"/>
      <c r="EF1402" s="67"/>
      <c r="EG1402" s="67"/>
      <c r="EH1402" s="67"/>
      <c r="EI1402" s="67"/>
      <c r="EJ1402" s="67"/>
    </row>
    <row r="1403" spans="125:140" ht="13.5" x14ac:dyDescent="0.25">
      <c r="DU1403" s="67"/>
      <c r="DV1403" s="67"/>
      <c r="DW1403" s="67"/>
      <c r="DX1403" s="67"/>
      <c r="DY1403" s="67"/>
      <c r="DZ1403" s="67"/>
      <c r="EA1403" s="67"/>
      <c r="EB1403" s="67"/>
      <c r="EC1403" s="67"/>
      <c r="ED1403" s="67"/>
      <c r="EE1403" s="67"/>
      <c r="EF1403" s="67"/>
      <c r="EG1403" s="67"/>
      <c r="EH1403" s="67"/>
      <c r="EI1403" s="67"/>
      <c r="EJ1403" s="67"/>
    </row>
    <row r="1404" spans="125:140" ht="13.5" x14ac:dyDescent="0.25">
      <c r="DU1404" s="67"/>
      <c r="DV1404" s="67"/>
      <c r="DW1404" s="67"/>
      <c r="DX1404" s="67"/>
      <c r="DY1404" s="67"/>
      <c r="DZ1404" s="67"/>
      <c r="EA1404" s="67"/>
      <c r="EB1404" s="67"/>
      <c r="EC1404" s="67"/>
      <c r="ED1404" s="67"/>
      <c r="EE1404" s="67"/>
      <c r="EF1404" s="67"/>
      <c r="EG1404" s="67"/>
      <c r="EH1404" s="67"/>
      <c r="EI1404" s="67"/>
      <c r="EJ1404" s="67"/>
    </row>
    <row r="1405" spans="125:140" ht="13.5" x14ac:dyDescent="0.25">
      <c r="DU1405" s="67"/>
      <c r="DV1405" s="67"/>
      <c r="DW1405" s="67"/>
      <c r="DX1405" s="67"/>
      <c r="DY1405" s="67"/>
      <c r="DZ1405" s="67"/>
      <c r="EA1405" s="67"/>
      <c r="EB1405" s="67"/>
      <c r="EC1405" s="67"/>
      <c r="ED1405" s="67"/>
      <c r="EE1405" s="67"/>
      <c r="EF1405" s="67"/>
      <c r="EG1405" s="67"/>
      <c r="EH1405" s="67"/>
      <c r="EI1405" s="67"/>
      <c r="EJ1405" s="67"/>
    </row>
    <row r="1406" spans="125:140" ht="13.5" x14ac:dyDescent="0.25">
      <c r="DU1406" s="67"/>
      <c r="DV1406" s="67"/>
      <c r="DW1406" s="67"/>
      <c r="DX1406" s="67"/>
      <c r="DY1406" s="67"/>
      <c r="DZ1406" s="67"/>
      <c r="EA1406" s="67"/>
      <c r="EB1406" s="67"/>
      <c r="EC1406" s="67"/>
      <c r="ED1406" s="67"/>
      <c r="EE1406" s="67"/>
      <c r="EF1406" s="67"/>
      <c r="EG1406" s="67"/>
      <c r="EH1406" s="67"/>
      <c r="EI1406" s="67"/>
      <c r="EJ1406" s="67"/>
    </row>
    <row r="1407" spans="125:140" ht="13.5" x14ac:dyDescent="0.25">
      <c r="DU1407" s="67"/>
      <c r="DV1407" s="67"/>
      <c r="DW1407" s="67"/>
      <c r="DX1407" s="67"/>
      <c r="DY1407" s="67"/>
      <c r="DZ1407" s="67"/>
      <c r="EA1407" s="67"/>
      <c r="EB1407" s="67"/>
      <c r="EC1407" s="67"/>
      <c r="ED1407" s="67"/>
      <c r="EE1407" s="67"/>
      <c r="EF1407" s="67"/>
      <c r="EG1407" s="67"/>
      <c r="EH1407" s="67"/>
      <c r="EI1407" s="67"/>
      <c r="EJ1407" s="67"/>
    </row>
    <row r="1408" spans="125:140" ht="13.5" x14ac:dyDescent="0.25">
      <c r="DU1408" s="67"/>
      <c r="DV1408" s="67"/>
      <c r="DW1408" s="67"/>
      <c r="DX1408" s="67"/>
      <c r="DY1408" s="67"/>
      <c r="DZ1408" s="67"/>
      <c r="EA1408" s="67"/>
      <c r="EB1408" s="67"/>
      <c r="EC1408" s="67"/>
      <c r="ED1408" s="67"/>
      <c r="EE1408" s="67"/>
      <c r="EF1408" s="67"/>
      <c r="EG1408" s="67"/>
      <c r="EH1408" s="67"/>
      <c r="EI1408" s="67"/>
      <c r="EJ1408" s="67"/>
    </row>
    <row r="1409" spans="125:140" ht="13.5" x14ac:dyDescent="0.25">
      <c r="DU1409" s="67"/>
      <c r="DV1409" s="67"/>
      <c r="DW1409" s="67"/>
      <c r="DX1409" s="67"/>
      <c r="DY1409" s="67"/>
      <c r="DZ1409" s="67"/>
      <c r="EA1409" s="67"/>
      <c r="EB1409" s="67"/>
      <c r="EC1409" s="67"/>
      <c r="ED1409" s="67"/>
      <c r="EE1409" s="67"/>
      <c r="EF1409" s="67"/>
      <c r="EG1409" s="67"/>
      <c r="EH1409" s="67"/>
      <c r="EI1409" s="67"/>
      <c r="EJ1409" s="67"/>
    </row>
    <row r="1410" spans="125:140" ht="13.5" x14ac:dyDescent="0.25">
      <c r="DU1410" s="67"/>
      <c r="DV1410" s="67"/>
      <c r="DW1410" s="67"/>
      <c r="DX1410" s="67"/>
      <c r="DY1410" s="67"/>
      <c r="DZ1410" s="67"/>
      <c r="EA1410" s="67"/>
      <c r="EB1410" s="67"/>
      <c r="EC1410" s="67"/>
      <c r="ED1410" s="67"/>
      <c r="EE1410" s="67"/>
      <c r="EF1410" s="67"/>
      <c r="EG1410" s="67"/>
      <c r="EH1410" s="67"/>
      <c r="EI1410" s="67"/>
      <c r="EJ1410" s="67"/>
    </row>
    <row r="1411" spans="125:140" ht="13.5" x14ac:dyDescent="0.25">
      <c r="DU1411" s="67"/>
      <c r="DV1411" s="67"/>
      <c r="DW1411" s="67"/>
      <c r="DX1411" s="67"/>
      <c r="DY1411" s="67"/>
      <c r="DZ1411" s="67"/>
      <c r="EA1411" s="67"/>
      <c r="EB1411" s="67"/>
      <c r="EC1411" s="67"/>
      <c r="ED1411" s="67"/>
      <c r="EE1411" s="67"/>
      <c r="EF1411" s="67"/>
      <c r="EG1411" s="67"/>
      <c r="EH1411" s="67"/>
      <c r="EI1411" s="67"/>
      <c r="EJ1411" s="67"/>
    </row>
    <row r="1412" spans="125:140" ht="13.5" x14ac:dyDescent="0.25">
      <c r="DU1412" s="67"/>
      <c r="DV1412" s="67"/>
      <c r="DW1412" s="67"/>
      <c r="DX1412" s="67"/>
      <c r="DY1412" s="67"/>
      <c r="DZ1412" s="67"/>
      <c r="EA1412" s="67"/>
      <c r="EB1412" s="67"/>
      <c r="EC1412" s="67"/>
      <c r="ED1412" s="67"/>
      <c r="EE1412" s="67"/>
      <c r="EF1412" s="67"/>
      <c r="EG1412" s="67"/>
      <c r="EH1412" s="67"/>
      <c r="EI1412" s="67"/>
      <c r="EJ1412" s="67"/>
    </row>
    <row r="1413" spans="125:140" ht="13.5" x14ac:dyDescent="0.25">
      <c r="DU1413" s="67"/>
      <c r="DV1413" s="67"/>
      <c r="DW1413" s="67"/>
      <c r="DX1413" s="67"/>
      <c r="DY1413" s="67"/>
      <c r="DZ1413" s="67"/>
      <c r="EA1413" s="67"/>
      <c r="EB1413" s="67"/>
      <c r="EC1413" s="67"/>
      <c r="ED1413" s="67"/>
      <c r="EE1413" s="67"/>
      <c r="EF1413" s="67"/>
      <c r="EG1413" s="67"/>
      <c r="EH1413" s="67"/>
      <c r="EI1413" s="67"/>
      <c r="EJ1413" s="67"/>
    </row>
    <row r="1414" spans="125:140" ht="13.5" x14ac:dyDescent="0.25">
      <c r="DU1414" s="67"/>
      <c r="DV1414" s="67"/>
      <c r="DW1414" s="67"/>
      <c r="DX1414" s="67"/>
      <c r="DY1414" s="67"/>
      <c r="DZ1414" s="67"/>
      <c r="EA1414" s="67"/>
      <c r="EB1414" s="67"/>
      <c r="EC1414" s="67"/>
      <c r="ED1414" s="67"/>
      <c r="EE1414" s="67"/>
      <c r="EF1414" s="67"/>
      <c r="EG1414" s="67"/>
      <c r="EH1414" s="67"/>
      <c r="EI1414" s="67"/>
      <c r="EJ1414" s="67"/>
    </row>
    <row r="1415" spans="125:140" ht="13.5" x14ac:dyDescent="0.25">
      <c r="DU1415" s="67"/>
      <c r="DV1415" s="67"/>
      <c r="DW1415" s="67"/>
      <c r="DX1415" s="67"/>
      <c r="DY1415" s="67"/>
      <c r="DZ1415" s="67"/>
      <c r="EA1415" s="67"/>
      <c r="EB1415" s="67"/>
      <c r="EC1415" s="67"/>
      <c r="ED1415" s="67"/>
      <c r="EE1415" s="67"/>
      <c r="EF1415" s="67"/>
      <c r="EG1415" s="67"/>
      <c r="EH1415" s="67"/>
      <c r="EI1415" s="67"/>
      <c r="EJ1415" s="67"/>
    </row>
    <row r="1416" spans="125:140" ht="13.5" x14ac:dyDescent="0.25">
      <c r="DU1416" s="67"/>
      <c r="DV1416" s="67"/>
      <c r="DW1416" s="67"/>
      <c r="DX1416" s="67"/>
      <c r="DY1416" s="67"/>
      <c r="DZ1416" s="67"/>
      <c r="EA1416" s="67"/>
      <c r="EB1416" s="67"/>
      <c r="EC1416" s="67"/>
      <c r="ED1416" s="67"/>
      <c r="EE1416" s="67"/>
      <c r="EF1416" s="67"/>
      <c r="EG1416" s="67"/>
      <c r="EH1416" s="67"/>
      <c r="EI1416" s="67"/>
      <c r="EJ1416" s="67"/>
    </row>
    <row r="1417" spans="125:140" ht="13.5" x14ac:dyDescent="0.25">
      <c r="DU1417" s="67"/>
      <c r="DV1417" s="67"/>
      <c r="DW1417" s="67"/>
      <c r="DX1417" s="67"/>
      <c r="DY1417" s="67"/>
      <c r="DZ1417" s="67"/>
      <c r="EA1417" s="67"/>
      <c r="EB1417" s="67"/>
      <c r="EC1417" s="67"/>
      <c r="ED1417" s="67"/>
      <c r="EE1417" s="67"/>
      <c r="EF1417" s="67"/>
      <c r="EG1417" s="67"/>
      <c r="EH1417" s="67"/>
      <c r="EI1417" s="67"/>
      <c r="EJ1417" s="67"/>
    </row>
    <row r="1418" spans="125:140" ht="13.5" x14ac:dyDescent="0.25">
      <c r="DU1418" s="67"/>
      <c r="DV1418" s="67"/>
      <c r="DW1418" s="67"/>
      <c r="DX1418" s="67"/>
      <c r="DY1418" s="67"/>
      <c r="DZ1418" s="67"/>
      <c r="EA1418" s="67"/>
      <c r="EB1418" s="67"/>
      <c r="EC1418" s="67"/>
      <c r="ED1418" s="67"/>
      <c r="EE1418" s="67"/>
      <c r="EF1418" s="67"/>
      <c r="EG1418" s="67"/>
      <c r="EH1418" s="67"/>
      <c r="EI1418" s="67"/>
      <c r="EJ1418" s="67"/>
    </row>
    <row r="1419" spans="125:140" ht="13.5" x14ac:dyDescent="0.25">
      <c r="DU1419" s="67"/>
      <c r="DV1419" s="67"/>
      <c r="DW1419" s="67"/>
      <c r="DX1419" s="67"/>
      <c r="DY1419" s="67"/>
      <c r="DZ1419" s="67"/>
      <c r="EA1419" s="67"/>
      <c r="EB1419" s="67"/>
      <c r="EC1419" s="67"/>
      <c r="ED1419" s="67"/>
      <c r="EE1419" s="67"/>
      <c r="EF1419" s="67"/>
      <c r="EG1419" s="67"/>
      <c r="EH1419" s="67"/>
      <c r="EI1419" s="67"/>
      <c r="EJ1419" s="67"/>
    </row>
    <row r="1420" spans="125:140" ht="13.5" x14ac:dyDescent="0.25">
      <c r="DU1420" s="67"/>
      <c r="DV1420" s="67"/>
      <c r="DW1420" s="67"/>
      <c r="DX1420" s="67"/>
      <c r="DY1420" s="67"/>
      <c r="DZ1420" s="67"/>
      <c r="EA1420" s="67"/>
      <c r="EB1420" s="67"/>
      <c r="EC1420" s="67"/>
      <c r="ED1420" s="67"/>
      <c r="EE1420" s="67"/>
      <c r="EF1420" s="67"/>
      <c r="EG1420" s="67"/>
      <c r="EH1420" s="67"/>
      <c r="EI1420" s="67"/>
      <c r="EJ1420" s="67"/>
    </row>
    <row r="1421" spans="125:140" ht="13.5" x14ac:dyDescent="0.25">
      <c r="DU1421" s="67"/>
      <c r="DV1421" s="67"/>
      <c r="DW1421" s="67"/>
      <c r="DX1421" s="67"/>
      <c r="DY1421" s="67"/>
      <c r="DZ1421" s="67"/>
      <c r="EA1421" s="67"/>
      <c r="EB1421" s="67"/>
      <c r="EC1421" s="67"/>
      <c r="ED1421" s="67"/>
      <c r="EE1421" s="67"/>
      <c r="EF1421" s="67"/>
      <c r="EG1421" s="67"/>
      <c r="EH1421" s="67"/>
      <c r="EI1421" s="67"/>
      <c r="EJ1421" s="67"/>
    </row>
    <row r="1422" spans="125:140" ht="13.5" x14ac:dyDescent="0.25">
      <c r="DU1422" s="67"/>
      <c r="DV1422" s="67"/>
      <c r="DW1422" s="67"/>
      <c r="DX1422" s="67"/>
      <c r="DY1422" s="67"/>
      <c r="DZ1422" s="67"/>
      <c r="EA1422" s="67"/>
      <c r="EB1422" s="67"/>
      <c r="EC1422" s="67"/>
      <c r="ED1422" s="67"/>
      <c r="EE1422" s="67"/>
      <c r="EF1422" s="67"/>
      <c r="EG1422" s="67"/>
      <c r="EH1422" s="67"/>
      <c r="EI1422" s="67"/>
      <c r="EJ1422" s="67"/>
    </row>
    <row r="1423" spans="125:140" ht="13.5" x14ac:dyDescent="0.25">
      <c r="DU1423" s="67"/>
      <c r="DV1423" s="67"/>
      <c r="DW1423" s="67"/>
      <c r="DX1423" s="67"/>
      <c r="DY1423" s="67"/>
      <c r="DZ1423" s="67"/>
      <c r="EA1423" s="67"/>
      <c r="EB1423" s="67"/>
      <c r="EC1423" s="67"/>
      <c r="ED1423" s="67"/>
      <c r="EE1423" s="67"/>
      <c r="EF1423" s="67"/>
      <c r="EG1423" s="67"/>
      <c r="EH1423" s="67"/>
      <c r="EI1423" s="67"/>
      <c r="EJ1423" s="67"/>
    </row>
    <row r="1424" spans="125:140" ht="13.5" x14ac:dyDescent="0.25">
      <c r="DU1424" s="67"/>
      <c r="DV1424" s="67"/>
      <c r="DW1424" s="67"/>
      <c r="DX1424" s="67"/>
      <c r="DY1424" s="67"/>
      <c r="DZ1424" s="67"/>
      <c r="EA1424" s="67"/>
      <c r="EB1424" s="67"/>
      <c r="EC1424" s="67"/>
      <c r="ED1424" s="67"/>
      <c r="EE1424" s="67"/>
      <c r="EF1424" s="67"/>
      <c r="EG1424" s="67"/>
      <c r="EH1424" s="67"/>
      <c r="EI1424" s="67"/>
      <c r="EJ1424" s="67"/>
    </row>
    <row r="1425" spans="125:140" ht="13.5" x14ac:dyDescent="0.25">
      <c r="DU1425" s="67"/>
      <c r="DV1425" s="67"/>
      <c r="DW1425" s="67"/>
      <c r="DX1425" s="67"/>
      <c r="DY1425" s="67"/>
      <c r="DZ1425" s="67"/>
      <c r="EA1425" s="67"/>
      <c r="EB1425" s="67"/>
      <c r="EC1425" s="67"/>
      <c r="ED1425" s="67"/>
      <c r="EE1425" s="67"/>
      <c r="EF1425" s="67"/>
      <c r="EG1425" s="67"/>
      <c r="EH1425" s="67"/>
      <c r="EI1425" s="67"/>
      <c r="EJ1425" s="67"/>
    </row>
    <row r="1426" spans="125:140" ht="13.5" x14ac:dyDescent="0.25">
      <c r="DU1426" s="67"/>
      <c r="DV1426" s="67"/>
      <c r="DW1426" s="67"/>
      <c r="DX1426" s="67"/>
      <c r="DY1426" s="67"/>
      <c r="DZ1426" s="67"/>
      <c r="EA1426" s="67"/>
      <c r="EB1426" s="67"/>
      <c r="EC1426" s="67"/>
      <c r="ED1426" s="67"/>
      <c r="EE1426" s="67"/>
      <c r="EF1426" s="67"/>
      <c r="EG1426" s="67"/>
      <c r="EH1426" s="67"/>
      <c r="EI1426" s="67"/>
      <c r="EJ1426" s="67"/>
    </row>
    <row r="1427" spans="125:140" ht="13.5" x14ac:dyDescent="0.25">
      <c r="DU1427" s="67"/>
      <c r="DV1427" s="67"/>
      <c r="DW1427" s="67"/>
      <c r="DX1427" s="67"/>
      <c r="DY1427" s="67"/>
      <c r="DZ1427" s="67"/>
      <c r="EA1427" s="67"/>
      <c r="EB1427" s="67"/>
      <c r="EC1427" s="67"/>
      <c r="ED1427" s="67"/>
      <c r="EE1427" s="67"/>
      <c r="EF1427" s="67"/>
      <c r="EG1427" s="67"/>
      <c r="EH1427" s="67"/>
      <c r="EI1427" s="67"/>
      <c r="EJ1427" s="67"/>
    </row>
    <row r="1428" spans="125:140" ht="13.5" x14ac:dyDescent="0.25">
      <c r="DU1428" s="67"/>
      <c r="DV1428" s="67"/>
      <c r="DW1428" s="67"/>
      <c r="DX1428" s="67"/>
      <c r="DY1428" s="67"/>
      <c r="DZ1428" s="67"/>
      <c r="EA1428" s="67"/>
      <c r="EB1428" s="67"/>
      <c r="EC1428" s="67"/>
      <c r="ED1428" s="67"/>
      <c r="EE1428" s="67"/>
      <c r="EF1428" s="67"/>
      <c r="EG1428" s="67"/>
      <c r="EH1428" s="67"/>
      <c r="EI1428" s="67"/>
      <c r="EJ1428" s="67"/>
    </row>
    <row r="1429" spans="125:140" ht="13.5" x14ac:dyDescent="0.25">
      <c r="DU1429" s="67"/>
      <c r="DV1429" s="67"/>
      <c r="DW1429" s="67"/>
      <c r="DX1429" s="67"/>
      <c r="DY1429" s="67"/>
      <c r="DZ1429" s="67"/>
      <c r="EA1429" s="67"/>
      <c r="EB1429" s="67"/>
      <c r="EC1429" s="67"/>
      <c r="ED1429" s="67"/>
      <c r="EE1429" s="67"/>
      <c r="EF1429" s="67"/>
      <c r="EG1429" s="67"/>
      <c r="EH1429" s="67"/>
      <c r="EI1429" s="67"/>
      <c r="EJ1429" s="67"/>
    </row>
    <row r="1430" spans="125:140" ht="13.5" x14ac:dyDescent="0.25">
      <c r="DU1430" s="67"/>
      <c r="DV1430" s="67"/>
      <c r="DW1430" s="67"/>
      <c r="DX1430" s="67"/>
      <c r="DY1430" s="67"/>
      <c r="DZ1430" s="67"/>
      <c r="EA1430" s="67"/>
      <c r="EB1430" s="67"/>
      <c r="EC1430" s="67"/>
      <c r="ED1430" s="67"/>
      <c r="EE1430" s="67"/>
      <c r="EF1430" s="67"/>
      <c r="EG1430" s="67"/>
      <c r="EH1430" s="67"/>
      <c r="EI1430" s="67"/>
      <c r="EJ1430" s="67"/>
    </row>
    <row r="1431" spans="125:140" ht="13.5" x14ac:dyDescent="0.25">
      <c r="DU1431" s="67"/>
      <c r="DV1431" s="67"/>
      <c r="DW1431" s="67"/>
      <c r="DX1431" s="67"/>
      <c r="DY1431" s="67"/>
      <c r="DZ1431" s="67"/>
      <c r="EA1431" s="67"/>
      <c r="EB1431" s="67"/>
      <c r="EC1431" s="67"/>
      <c r="ED1431" s="67"/>
      <c r="EE1431" s="67"/>
      <c r="EF1431" s="67"/>
      <c r="EG1431" s="67"/>
      <c r="EH1431" s="67"/>
      <c r="EI1431" s="67"/>
      <c r="EJ1431" s="67"/>
    </row>
    <row r="1432" spans="125:140" ht="13.5" x14ac:dyDescent="0.25">
      <c r="DU1432" s="67"/>
      <c r="DV1432" s="67"/>
      <c r="DW1432" s="67"/>
      <c r="DX1432" s="67"/>
      <c r="DY1432" s="67"/>
      <c r="DZ1432" s="67"/>
      <c r="EA1432" s="67"/>
      <c r="EB1432" s="67"/>
      <c r="EC1432" s="67"/>
      <c r="ED1432" s="67"/>
      <c r="EE1432" s="67"/>
      <c r="EF1432" s="67"/>
      <c r="EG1432" s="67"/>
      <c r="EH1432" s="67"/>
      <c r="EI1432" s="67"/>
      <c r="EJ1432" s="67"/>
    </row>
    <row r="1433" spans="125:140" ht="13.5" x14ac:dyDescent="0.25">
      <c r="DU1433" s="67"/>
      <c r="DV1433" s="67"/>
      <c r="DW1433" s="67"/>
      <c r="DX1433" s="67"/>
      <c r="DY1433" s="67"/>
      <c r="DZ1433" s="67"/>
      <c r="EA1433" s="67"/>
      <c r="EB1433" s="67"/>
      <c r="EC1433" s="67"/>
      <c r="ED1433" s="67"/>
      <c r="EE1433" s="67"/>
      <c r="EF1433" s="67"/>
      <c r="EG1433" s="67"/>
      <c r="EH1433" s="67"/>
      <c r="EI1433" s="67"/>
      <c r="EJ1433" s="67"/>
    </row>
    <row r="1434" spans="125:140" ht="13.5" x14ac:dyDescent="0.25">
      <c r="DU1434" s="67"/>
      <c r="DV1434" s="67"/>
      <c r="DW1434" s="67"/>
      <c r="DX1434" s="67"/>
      <c r="DY1434" s="67"/>
      <c r="DZ1434" s="67"/>
      <c r="EA1434" s="67"/>
      <c r="EB1434" s="67"/>
      <c r="EC1434" s="67"/>
      <c r="ED1434" s="67"/>
      <c r="EE1434" s="67"/>
      <c r="EF1434" s="67"/>
      <c r="EG1434" s="67"/>
      <c r="EH1434" s="67"/>
      <c r="EI1434" s="67"/>
      <c r="EJ1434" s="67"/>
    </row>
    <row r="1435" spans="125:140" ht="13.5" x14ac:dyDescent="0.25">
      <c r="DU1435" s="67"/>
      <c r="DV1435" s="67"/>
      <c r="DW1435" s="67"/>
      <c r="DX1435" s="67"/>
      <c r="DY1435" s="67"/>
      <c r="DZ1435" s="67"/>
      <c r="EA1435" s="67"/>
      <c r="EB1435" s="67"/>
      <c r="EC1435" s="67"/>
      <c r="ED1435" s="67"/>
      <c r="EE1435" s="67"/>
      <c r="EF1435" s="67"/>
      <c r="EG1435" s="67"/>
      <c r="EH1435" s="67"/>
      <c r="EI1435" s="67"/>
      <c r="EJ1435" s="67"/>
    </row>
    <row r="1436" spans="125:140" ht="13.5" x14ac:dyDescent="0.25">
      <c r="DU1436" s="67"/>
      <c r="DV1436" s="67"/>
      <c r="DW1436" s="67"/>
      <c r="DX1436" s="67"/>
      <c r="DY1436" s="67"/>
      <c r="DZ1436" s="67"/>
      <c r="EA1436" s="67"/>
      <c r="EB1436" s="67"/>
      <c r="EC1436" s="67"/>
      <c r="ED1436" s="67"/>
      <c r="EE1436" s="67"/>
      <c r="EF1436" s="67"/>
      <c r="EG1436" s="67"/>
      <c r="EH1436" s="67"/>
      <c r="EI1436" s="67"/>
      <c r="EJ1436" s="67"/>
    </row>
    <row r="1437" spans="125:140" ht="13.5" x14ac:dyDescent="0.25">
      <c r="DU1437" s="67"/>
      <c r="DV1437" s="67"/>
      <c r="DW1437" s="67"/>
      <c r="DX1437" s="67"/>
      <c r="DY1437" s="67"/>
      <c r="DZ1437" s="67"/>
      <c r="EA1437" s="67"/>
      <c r="EB1437" s="67"/>
      <c r="EC1437" s="67"/>
      <c r="ED1437" s="67"/>
      <c r="EE1437" s="67"/>
      <c r="EF1437" s="67"/>
      <c r="EG1437" s="67"/>
      <c r="EH1437" s="67"/>
      <c r="EI1437" s="67"/>
      <c r="EJ1437" s="67"/>
    </row>
    <row r="1438" spans="125:140" ht="13.5" x14ac:dyDescent="0.25">
      <c r="DU1438" s="67"/>
      <c r="DV1438" s="67"/>
      <c r="DW1438" s="67"/>
      <c r="DX1438" s="67"/>
      <c r="DY1438" s="67"/>
      <c r="DZ1438" s="67"/>
      <c r="EA1438" s="67"/>
      <c r="EB1438" s="67"/>
      <c r="EC1438" s="67"/>
      <c r="ED1438" s="67"/>
      <c r="EE1438" s="67"/>
      <c r="EF1438" s="67"/>
      <c r="EG1438" s="67"/>
      <c r="EH1438" s="67"/>
      <c r="EI1438" s="67"/>
      <c r="EJ1438" s="67"/>
    </row>
    <row r="1439" spans="125:140" ht="13.5" x14ac:dyDescent="0.25">
      <c r="DU1439" s="67"/>
      <c r="DV1439" s="67"/>
      <c r="DW1439" s="67"/>
      <c r="DX1439" s="67"/>
      <c r="DY1439" s="67"/>
      <c r="DZ1439" s="67"/>
      <c r="EA1439" s="67"/>
      <c r="EB1439" s="67"/>
      <c r="EC1439" s="67"/>
      <c r="ED1439" s="67"/>
      <c r="EE1439" s="67"/>
      <c r="EF1439" s="67"/>
      <c r="EG1439" s="67"/>
      <c r="EH1439" s="67"/>
      <c r="EI1439" s="67"/>
      <c r="EJ1439" s="67"/>
    </row>
    <row r="1440" spans="125:140" ht="13.5" x14ac:dyDescent="0.25">
      <c r="DU1440" s="67"/>
      <c r="DV1440" s="67"/>
      <c r="DW1440" s="67"/>
      <c r="DX1440" s="67"/>
      <c r="DY1440" s="67"/>
      <c r="DZ1440" s="67"/>
      <c r="EA1440" s="67"/>
      <c r="EB1440" s="67"/>
      <c r="EC1440" s="67"/>
      <c r="ED1440" s="67"/>
      <c r="EE1440" s="67"/>
      <c r="EF1440" s="67"/>
      <c r="EG1440" s="67"/>
      <c r="EH1440" s="67"/>
      <c r="EI1440" s="67"/>
      <c r="EJ1440" s="67"/>
    </row>
    <row r="1441" spans="125:140" ht="13.5" x14ac:dyDescent="0.25">
      <c r="DU1441" s="67"/>
      <c r="DV1441" s="67"/>
      <c r="DW1441" s="67"/>
      <c r="DX1441" s="67"/>
      <c r="DY1441" s="67"/>
      <c r="DZ1441" s="67"/>
      <c r="EA1441" s="67"/>
      <c r="EB1441" s="67"/>
      <c r="EC1441" s="67"/>
      <c r="ED1441" s="67"/>
      <c r="EE1441" s="67"/>
      <c r="EF1441" s="67"/>
      <c r="EG1441" s="67"/>
      <c r="EH1441" s="67"/>
      <c r="EI1441" s="67"/>
      <c r="EJ1441" s="67"/>
    </row>
    <row r="1442" spans="125:140" ht="13.5" x14ac:dyDescent="0.25">
      <c r="DU1442" s="67"/>
      <c r="DV1442" s="67"/>
      <c r="DW1442" s="67"/>
      <c r="DX1442" s="67"/>
      <c r="DY1442" s="67"/>
      <c r="DZ1442" s="67"/>
      <c r="EA1442" s="67"/>
      <c r="EB1442" s="67"/>
      <c r="EC1442" s="67"/>
      <c r="ED1442" s="67"/>
      <c r="EE1442" s="67"/>
      <c r="EF1442" s="67"/>
      <c r="EG1442" s="67"/>
      <c r="EH1442" s="67"/>
      <c r="EI1442" s="67"/>
      <c r="EJ1442" s="67"/>
    </row>
    <row r="1443" spans="125:140" ht="13.5" x14ac:dyDescent="0.25">
      <c r="DU1443" s="67"/>
      <c r="DV1443" s="67"/>
      <c r="DW1443" s="67"/>
      <c r="DX1443" s="67"/>
      <c r="DY1443" s="67"/>
      <c r="DZ1443" s="67"/>
      <c r="EA1443" s="67"/>
      <c r="EB1443" s="67"/>
      <c r="EC1443" s="67"/>
      <c r="ED1443" s="67"/>
      <c r="EE1443" s="67"/>
      <c r="EF1443" s="67"/>
      <c r="EG1443" s="67"/>
      <c r="EH1443" s="67"/>
      <c r="EI1443" s="67"/>
      <c r="EJ1443" s="67"/>
    </row>
    <row r="1444" spans="125:140" ht="13.5" x14ac:dyDescent="0.25">
      <c r="DU1444" s="67"/>
      <c r="DV1444" s="67"/>
      <c r="DW1444" s="67"/>
      <c r="DX1444" s="67"/>
      <c r="DY1444" s="67"/>
      <c r="DZ1444" s="67"/>
      <c r="EA1444" s="67"/>
      <c r="EB1444" s="67"/>
      <c r="EC1444" s="67"/>
      <c r="ED1444" s="67"/>
      <c r="EE1444" s="67"/>
      <c r="EF1444" s="67"/>
      <c r="EG1444" s="67"/>
      <c r="EH1444" s="67"/>
      <c r="EI1444" s="67"/>
      <c r="EJ1444" s="67"/>
    </row>
    <row r="1445" spans="125:140" ht="13.5" x14ac:dyDescent="0.25">
      <c r="DU1445" s="67"/>
      <c r="DV1445" s="67"/>
      <c r="DW1445" s="67"/>
      <c r="DX1445" s="67"/>
      <c r="DY1445" s="67"/>
      <c r="DZ1445" s="67"/>
      <c r="EA1445" s="67"/>
      <c r="EB1445" s="67"/>
      <c r="EC1445" s="67"/>
      <c r="ED1445" s="67"/>
      <c r="EE1445" s="67"/>
      <c r="EF1445" s="67"/>
      <c r="EG1445" s="67"/>
      <c r="EH1445" s="67"/>
      <c r="EI1445" s="67"/>
      <c r="EJ1445" s="67"/>
    </row>
    <row r="1446" spans="125:140" ht="13.5" x14ac:dyDescent="0.25">
      <c r="DU1446" s="67"/>
      <c r="DV1446" s="67"/>
      <c r="DW1446" s="67"/>
      <c r="DX1446" s="67"/>
      <c r="DY1446" s="67"/>
      <c r="DZ1446" s="67"/>
      <c r="EA1446" s="67"/>
      <c r="EB1446" s="67"/>
      <c r="EC1446" s="67"/>
      <c r="ED1446" s="67"/>
      <c r="EE1446" s="67"/>
      <c r="EF1446" s="67"/>
      <c r="EG1446" s="67"/>
      <c r="EH1446" s="67"/>
      <c r="EI1446" s="67"/>
      <c r="EJ1446" s="67"/>
    </row>
    <row r="1447" spans="125:140" ht="13.5" x14ac:dyDescent="0.25">
      <c r="DU1447" s="67"/>
      <c r="DV1447" s="67"/>
      <c r="DW1447" s="67"/>
      <c r="DX1447" s="67"/>
      <c r="DY1447" s="67"/>
      <c r="DZ1447" s="67"/>
      <c r="EA1447" s="67"/>
      <c r="EB1447" s="67"/>
      <c r="EC1447" s="67"/>
      <c r="ED1447" s="67"/>
      <c r="EE1447" s="67"/>
      <c r="EF1447" s="67"/>
      <c r="EG1447" s="67"/>
      <c r="EH1447" s="67"/>
      <c r="EI1447" s="67"/>
      <c r="EJ1447" s="67"/>
    </row>
    <row r="1448" spans="125:140" ht="13.5" x14ac:dyDescent="0.25">
      <c r="DU1448" s="67"/>
      <c r="DV1448" s="67"/>
      <c r="DW1448" s="67"/>
      <c r="DX1448" s="67"/>
      <c r="DY1448" s="67"/>
      <c r="DZ1448" s="67"/>
      <c r="EA1448" s="67"/>
      <c r="EB1448" s="67"/>
      <c r="EC1448" s="67"/>
      <c r="ED1448" s="67"/>
      <c r="EE1448" s="67"/>
      <c r="EF1448" s="67"/>
      <c r="EG1448" s="67"/>
      <c r="EH1448" s="67"/>
      <c r="EI1448" s="67"/>
      <c r="EJ1448" s="67"/>
    </row>
    <row r="1449" spans="125:140" ht="13.5" x14ac:dyDescent="0.25">
      <c r="DU1449" s="67"/>
      <c r="DV1449" s="67"/>
      <c r="DW1449" s="67"/>
      <c r="DX1449" s="67"/>
      <c r="DY1449" s="67"/>
      <c r="DZ1449" s="67"/>
      <c r="EA1449" s="67"/>
      <c r="EB1449" s="67"/>
      <c r="EC1449" s="67"/>
      <c r="ED1449" s="67"/>
      <c r="EE1449" s="67"/>
      <c r="EF1449" s="67"/>
      <c r="EG1449" s="67"/>
      <c r="EH1449" s="67"/>
      <c r="EI1449" s="67"/>
      <c r="EJ1449" s="67"/>
    </row>
    <row r="1450" spans="125:140" ht="13.5" x14ac:dyDescent="0.25">
      <c r="DU1450" s="67"/>
      <c r="DV1450" s="67"/>
      <c r="DW1450" s="67"/>
      <c r="DX1450" s="67"/>
      <c r="DY1450" s="67"/>
      <c r="DZ1450" s="67"/>
      <c r="EA1450" s="67"/>
      <c r="EB1450" s="67"/>
      <c r="EC1450" s="67"/>
      <c r="ED1450" s="67"/>
      <c r="EE1450" s="67"/>
      <c r="EF1450" s="67"/>
      <c r="EG1450" s="67"/>
      <c r="EH1450" s="67"/>
      <c r="EI1450" s="67"/>
      <c r="EJ1450" s="67"/>
    </row>
    <row r="1451" spans="125:140" ht="13.5" x14ac:dyDescent="0.25">
      <c r="DU1451" s="67"/>
      <c r="DV1451" s="67"/>
      <c r="DW1451" s="67"/>
      <c r="DX1451" s="67"/>
      <c r="DY1451" s="67"/>
      <c r="DZ1451" s="67"/>
      <c r="EA1451" s="67"/>
      <c r="EB1451" s="67"/>
      <c r="EC1451" s="67"/>
      <c r="ED1451" s="67"/>
      <c r="EE1451" s="67"/>
      <c r="EF1451" s="67"/>
      <c r="EG1451" s="67"/>
      <c r="EH1451" s="67"/>
      <c r="EI1451" s="67"/>
      <c r="EJ1451" s="67"/>
    </row>
    <row r="1452" spans="125:140" ht="13.5" x14ac:dyDescent="0.25">
      <c r="DU1452" s="67"/>
      <c r="DV1452" s="67"/>
      <c r="DW1452" s="67"/>
      <c r="DX1452" s="67"/>
      <c r="DY1452" s="67"/>
      <c r="DZ1452" s="67"/>
      <c r="EA1452" s="67"/>
      <c r="EB1452" s="67"/>
      <c r="EC1452" s="67"/>
      <c r="ED1452" s="67"/>
      <c r="EE1452" s="67"/>
      <c r="EF1452" s="67"/>
      <c r="EG1452" s="67"/>
      <c r="EH1452" s="67"/>
      <c r="EI1452" s="67"/>
      <c r="EJ1452" s="67"/>
    </row>
    <row r="1453" spans="125:140" ht="13.5" x14ac:dyDescent="0.25">
      <c r="DU1453" s="67"/>
      <c r="DV1453" s="67"/>
      <c r="DW1453" s="67"/>
      <c r="DX1453" s="67"/>
      <c r="DY1453" s="67"/>
      <c r="DZ1453" s="67"/>
      <c r="EA1453" s="67"/>
      <c r="EB1453" s="67"/>
      <c r="EC1453" s="67"/>
      <c r="ED1453" s="67"/>
      <c r="EE1453" s="67"/>
      <c r="EF1453" s="67"/>
      <c r="EG1453" s="67"/>
      <c r="EH1453" s="67"/>
      <c r="EI1453" s="67"/>
      <c r="EJ1453" s="67"/>
    </row>
    <row r="1454" spans="125:140" ht="13.5" x14ac:dyDescent="0.25">
      <c r="DU1454" s="67"/>
      <c r="DV1454" s="67"/>
      <c r="DW1454" s="67"/>
      <c r="DX1454" s="67"/>
      <c r="DY1454" s="67"/>
      <c r="DZ1454" s="67"/>
      <c r="EA1454" s="67"/>
      <c r="EB1454" s="67"/>
      <c r="EC1454" s="67"/>
      <c r="ED1454" s="67"/>
      <c r="EE1454" s="67"/>
      <c r="EF1454" s="67"/>
      <c r="EG1454" s="67"/>
      <c r="EH1454" s="67"/>
      <c r="EI1454" s="67"/>
      <c r="EJ1454" s="67"/>
    </row>
    <row r="1455" spans="125:140" ht="13.5" x14ac:dyDescent="0.25">
      <c r="DU1455" s="67"/>
      <c r="DV1455" s="67"/>
      <c r="DW1455" s="67"/>
      <c r="DX1455" s="67"/>
      <c r="DY1455" s="67"/>
      <c r="DZ1455" s="67"/>
      <c r="EA1455" s="67"/>
      <c r="EB1455" s="67"/>
      <c r="EC1455" s="67"/>
      <c r="ED1455" s="67"/>
      <c r="EE1455" s="67"/>
      <c r="EF1455" s="67"/>
      <c r="EG1455" s="67"/>
      <c r="EH1455" s="67"/>
      <c r="EI1455" s="67"/>
      <c r="EJ1455" s="67"/>
    </row>
    <row r="1456" spans="125:140" ht="13.5" x14ac:dyDescent="0.25">
      <c r="DU1456" s="67"/>
      <c r="DV1456" s="67"/>
      <c r="DW1456" s="67"/>
      <c r="DX1456" s="67"/>
      <c r="DY1456" s="67"/>
      <c r="DZ1456" s="67"/>
      <c r="EA1456" s="67"/>
      <c r="EB1456" s="67"/>
      <c r="EC1456" s="67"/>
      <c r="ED1456" s="67"/>
      <c r="EE1456" s="67"/>
      <c r="EF1456" s="67"/>
      <c r="EG1456" s="67"/>
      <c r="EH1456" s="67"/>
      <c r="EI1456" s="67"/>
      <c r="EJ1456" s="67"/>
    </row>
    <row r="1457" spans="125:140" ht="13.5" x14ac:dyDescent="0.25">
      <c r="DU1457" s="67"/>
      <c r="DV1457" s="67"/>
      <c r="DW1457" s="67"/>
      <c r="DX1457" s="67"/>
      <c r="DY1457" s="67"/>
      <c r="DZ1457" s="67"/>
      <c r="EA1457" s="67"/>
      <c r="EB1457" s="67"/>
      <c r="EC1457" s="67"/>
      <c r="ED1457" s="67"/>
      <c r="EE1457" s="67"/>
      <c r="EF1457" s="67"/>
      <c r="EG1457" s="67"/>
      <c r="EH1457" s="67"/>
      <c r="EI1457" s="67"/>
      <c r="EJ1457" s="67"/>
    </row>
    <row r="1458" spans="125:140" ht="13.5" x14ac:dyDescent="0.25">
      <c r="DU1458" s="67"/>
      <c r="DV1458" s="67"/>
      <c r="DW1458" s="67"/>
      <c r="DX1458" s="67"/>
      <c r="DY1458" s="67"/>
      <c r="DZ1458" s="67"/>
      <c r="EA1458" s="67"/>
      <c r="EB1458" s="67"/>
      <c r="EC1458" s="67"/>
      <c r="ED1458" s="67"/>
      <c r="EE1458" s="67"/>
      <c r="EF1458" s="67"/>
      <c r="EG1458" s="67"/>
      <c r="EH1458" s="67"/>
      <c r="EI1458" s="67"/>
      <c r="EJ1458" s="67"/>
    </row>
    <row r="1459" spans="125:140" ht="13.5" x14ac:dyDescent="0.25">
      <c r="DU1459" s="67"/>
      <c r="DV1459" s="67"/>
      <c r="DW1459" s="67"/>
      <c r="DX1459" s="67"/>
      <c r="DY1459" s="67"/>
      <c r="DZ1459" s="67"/>
      <c r="EA1459" s="67"/>
      <c r="EB1459" s="67"/>
      <c r="EC1459" s="67"/>
      <c r="ED1459" s="67"/>
      <c r="EE1459" s="67"/>
      <c r="EF1459" s="67"/>
      <c r="EG1459" s="67"/>
      <c r="EH1459" s="67"/>
      <c r="EI1459" s="67"/>
      <c r="EJ1459" s="67"/>
    </row>
    <row r="1460" spans="125:140" ht="13.5" x14ac:dyDescent="0.25">
      <c r="DU1460" s="67"/>
      <c r="DV1460" s="67"/>
      <c r="DW1460" s="67"/>
      <c r="DX1460" s="67"/>
      <c r="DY1460" s="67"/>
      <c r="DZ1460" s="67"/>
      <c r="EA1460" s="67"/>
      <c r="EB1460" s="67"/>
      <c r="EC1460" s="67"/>
      <c r="ED1460" s="67"/>
      <c r="EE1460" s="67"/>
      <c r="EF1460" s="67"/>
      <c r="EG1460" s="67"/>
      <c r="EH1460" s="67"/>
      <c r="EI1460" s="67"/>
      <c r="EJ1460" s="67"/>
    </row>
    <row r="1461" spans="125:140" ht="13.5" x14ac:dyDescent="0.25">
      <c r="DU1461" s="67"/>
      <c r="DV1461" s="67"/>
      <c r="DW1461" s="67"/>
      <c r="DX1461" s="67"/>
      <c r="DY1461" s="67"/>
      <c r="DZ1461" s="67"/>
      <c r="EA1461" s="67"/>
      <c r="EB1461" s="67"/>
      <c r="EC1461" s="67"/>
      <c r="ED1461" s="67"/>
      <c r="EE1461" s="67"/>
      <c r="EF1461" s="67"/>
      <c r="EG1461" s="67"/>
      <c r="EH1461" s="67"/>
      <c r="EI1461" s="67"/>
      <c r="EJ1461" s="67"/>
    </row>
    <row r="1462" spans="125:140" ht="13.5" x14ac:dyDescent="0.25">
      <c r="DU1462" s="67"/>
      <c r="DV1462" s="67"/>
      <c r="DW1462" s="67"/>
      <c r="DX1462" s="67"/>
      <c r="DY1462" s="67"/>
      <c r="DZ1462" s="67"/>
      <c r="EA1462" s="67"/>
      <c r="EB1462" s="67"/>
      <c r="EC1462" s="67"/>
      <c r="ED1462" s="67"/>
      <c r="EE1462" s="67"/>
      <c r="EF1462" s="67"/>
      <c r="EG1462" s="67"/>
      <c r="EH1462" s="67"/>
      <c r="EI1462" s="67"/>
      <c r="EJ1462" s="67"/>
    </row>
    <row r="1463" spans="125:140" ht="13.5" x14ac:dyDescent="0.25">
      <c r="DU1463" s="67"/>
      <c r="DV1463" s="67"/>
      <c r="DW1463" s="67"/>
      <c r="DX1463" s="67"/>
      <c r="DY1463" s="67"/>
      <c r="DZ1463" s="67"/>
      <c r="EA1463" s="67"/>
      <c r="EB1463" s="67"/>
      <c r="EC1463" s="67"/>
      <c r="ED1463" s="67"/>
      <c r="EE1463" s="67"/>
      <c r="EF1463" s="67"/>
      <c r="EG1463" s="67"/>
      <c r="EH1463" s="67"/>
      <c r="EI1463" s="67"/>
      <c r="EJ1463" s="67"/>
    </row>
    <row r="1464" spans="125:140" ht="13.5" x14ac:dyDescent="0.25">
      <c r="DU1464" s="67"/>
      <c r="DV1464" s="67"/>
      <c r="DW1464" s="67"/>
      <c r="DX1464" s="67"/>
      <c r="DY1464" s="67"/>
      <c r="DZ1464" s="67"/>
      <c r="EA1464" s="67"/>
      <c r="EB1464" s="67"/>
      <c r="EC1464" s="67"/>
      <c r="ED1464" s="67"/>
      <c r="EE1464" s="67"/>
      <c r="EF1464" s="67"/>
      <c r="EG1464" s="67"/>
      <c r="EH1464" s="67"/>
      <c r="EI1464" s="67"/>
      <c r="EJ1464" s="67"/>
    </row>
    <row r="1465" spans="125:140" ht="13.5" x14ac:dyDescent="0.25">
      <c r="DU1465" s="67"/>
      <c r="DV1465" s="67"/>
      <c r="DW1465" s="67"/>
      <c r="DX1465" s="67"/>
      <c r="DY1465" s="67"/>
      <c r="DZ1465" s="67"/>
      <c r="EA1465" s="67"/>
      <c r="EB1465" s="67"/>
      <c r="EC1465" s="67"/>
      <c r="ED1465" s="67"/>
      <c r="EE1465" s="67"/>
      <c r="EF1465" s="67"/>
      <c r="EG1465" s="67"/>
      <c r="EH1465" s="67"/>
      <c r="EI1465" s="67"/>
      <c r="EJ1465" s="67"/>
    </row>
    <row r="1466" spans="125:140" ht="13.5" x14ac:dyDescent="0.25">
      <c r="DU1466" s="67"/>
      <c r="DV1466" s="67"/>
      <c r="DW1466" s="67"/>
      <c r="DX1466" s="67"/>
      <c r="DY1466" s="67"/>
      <c r="DZ1466" s="67"/>
      <c r="EA1466" s="67"/>
      <c r="EB1466" s="67"/>
      <c r="EC1466" s="67"/>
      <c r="ED1466" s="67"/>
      <c r="EE1466" s="67"/>
      <c r="EF1466" s="67"/>
      <c r="EG1466" s="67"/>
      <c r="EH1466" s="67"/>
      <c r="EI1466" s="67"/>
      <c r="EJ1466" s="67"/>
    </row>
    <row r="1467" spans="125:140" ht="13.5" x14ac:dyDescent="0.25">
      <c r="DU1467" s="67"/>
      <c r="DV1467" s="67"/>
      <c r="DW1467" s="67"/>
      <c r="DX1467" s="67"/>
      <c r="DY1467" s="67"/>
      <c r="DZ1467" s="67"/>
      <c r="EA1467" s="67"/>
      <c r="EB1467" s="67"/>
      <c r="EC1467" s="67"/>
      <c r="ED1467" s="67"/>
      <c r="EE1467" s="67"/>
      <c r="EF1467" s="67"/>
      <c r="EG1467" s="67"/>
      <c r="EH1467" s="67"/>
      <c r="EI1467" s="67"/>
      <c r="EJ1467" s="67"/>
    </row>
    <row r="1468" spans="125:140" ht="13.5" x14ac:dyDescent="0.25">
      <c r="DU1468" s="67"/>
      <c r="DV1468" s="67"/>
      <c r="DW1468" s="67"/>
      <c r="DX1468" s="67"/>
      <c r="DY1468" s="67"/>
      <c r="DZ1468" s="67"/>
      <c r="EA1468" s="67"/>
      <c r="EB1468" s="67"/>
      <c r="EC1468" s="67"/>
      <c r="ED1468" s="67"/>
      <c r="EE1468" s="67"/>
      <c r="EF1468" s="67"/>
      <c r="EG1468" s="67"/>
      <c r="EH1468" s="67"/>
      <c r="EI1468" s="67"/>
      <c r="EJ1468" s="67"/>
    </row>
    <row r="1469" spans="125:140" ht="13.5" x14ac:dyDescent="0.25">
      <c r="DU1469" s="67"/>
      <c r="DV1469" s="67"/>
      <c r="DW1469" s="67"/>
      <c r="DX1469" s="67"/>
      <c r="DY1469" s="67"/>
      <c r="DZ1469" s="67"/>
      <c r="EA1469" s="67"/>
      <c r="EB1469" s="67"/>
      <c r="EC1469" s="67"/>
      <c r="ED1469" s="67"/>
      <c r="EE1469" s="67"/>
      <c r="EF1469" s="67"/>
      <c r="EG1469" s="67"/>
      <c r="EH1469" s="67"/>
      <c r="EI1469" s="67"/>
      <c r="EJ1469" s="67"/>
    </row>
    <row r="1470" spans="125:140" ht="13.5" x14ac:dyDescent="0.25">
      <c r="DU1470" s="67"/>
      <c r="DV1470" s="67"/>
      <c r="DW1470" s="67"/>
      <c r="DX1470" s="67"/>
      <c r="DY1470" s="67"/>
      <c r="DZ1470" s="67"/>
      <c r="EA1470" s="67"/>
      <c r="EB1470" s="67"/>
      <c r="EC1470" s="67"/>
      <c r="ED1470" s="67"/>
      <c r="EE1470" s="67"/>
      <c r="EF1470" s="67"/>
      <c r="EG1470" s="67"/>
      <c r="EH1470" s="67"/>
      <c r="EI1470" s="67"/>
      <c r="EJ1470" s="67"/>
    </row>
    <row r="1471" spans="125:140" ht="13.5" x14ac:dyDescent="0.25">
      <c r="DU1471" s="67"/>
      <c r="DV1471" s="67"/>
      <c r="DW1471" s="67"/>
      <c r="DX1471" s="67"/>
      <c r="DY1471" s="67"/>
      <c r="DZ1471" s="67"/>
      <c r="EA1471" s="67"/>
      <c r="EB1471" s="67"/>
      <c r="EC1471" s="67"/>
      <c r="ED1471" s="67"/>
      <c r="EE1471" s="67"/>
      <c r="EF1471" s="67"/>
      <c r="EG1471" s="67"/>
      <c r="EH1471" s="67"/>
      <c r="EI1471" s="67"/>
      <c r="EJ1471" s="67"/>
    </row>
    <row r="1472" spans="125:140" ht="13.5" x14ac:dyDescent="0.25">
      <c r="DU1472" s="67"/>
      <c r="DV1472" s="67"/>
      <c r="DW1472" s="67"/>
      <c r="DX1472" s="67"/>
      <c r="DY1472" s="67"/>
      <c r="DZ1472" s="67"/>
      <c r="EA1472" s="67"/>
      <c r="EB1472" s="67"/>
      <c r="EC1472" s="67"/>
      <c r="ED1472" s="67"/>
      <c r="EE1472" s="67"/>
      <c r="EF1472" s="67"/>
      <c r="EG1472" s="67"/>
      <c r="EH1472" s="67"/>
      <c r="EI1472" s="67"/>
      <c r="EJ1472" s="67"/>
    </row>
    <row r="1473" spans="125:140" ht="13.5" x14ac:dyDescent="0.25">
      <c r="DU1473" s="67"/>
      <c r="DV1473" s="67"/>
      <c r="DW1473" s="67"/>
      <c r="DX1473" s="67"/>
      <c r="DY1473" s="67"/>
      <c r="DZ1473" s="67"/>
      <c r="EA1473" s="67"/>
      <c r="EB1473" s="67"/>
      <c r="EC1473" s="67"/>
      <c r="ED1473" s="67"/>
      <c r="EE1473" s="67"/>
      <c r="EF1473" s="67"/>
      <c r="EG1473" s="67"/>
      <c r="EH1473" s="67"/>
      <c r="EI1473" s="67"/>
      <c r="EJ1473" s="67"/>
    </row>
    <row r="1474" spans="125:140" ht="13.5" x14ac:dyDescent="0.25">
      <c r="DU1474" s="67"/>
      <c r="DV1474" s="67"/>
      <c r="DW1474" s="67"/>
      <c r="DX1474" s="67"/>
      <c r="DY1474" s="67"/>
      <c r="DZ1474" s="67"/>
      <c r="EA1474" s="67"/>
      <c r="EB1474" s="67"/>
      <c r="EC1474" s="67"/>
      <c r="ED1474" s="67"/>
      <c r="EE1474" s="67"/>
      <c r="EF1474" s="67"/>
      <c r="EG1474" s="67"/>
      <c r="EH1474" s="67"/>
      <c r="EI1474" s="67"/>
      <c r="EJ1474" s="67"/>
    </row>
    <row r="1475" spans="125:140" ht="13.5" x14ac:dyDescent="0.25">
      <c r="DU1475" s="67"/>
      <c r="DV1475" s="67"/>
      <c r="DW1475" s="67"/>
      <c r="DX1475" s="67"/>
      <c r="DY1475" s="67"/>
      <c r="DZ1475" s="67"/>
      <c r="EA1475" s="67"/>
      <c r="EB1475" s="67"/>
      <c r="EC1475" s="67"/>
      <c r="ED1475" s="67"/>
      <c r="EE1475" s="67"/>
      <c r="EF1475" s="67"/>
      <c r="EG1475" s="67"/>
      <c r="EH1475" s="67"/>
      <c r="EI1475" s="67"/>
      <c r="EJ1475" s="67"/>
    </row>
    <row r="1476" spans="125:140" ht="13.5" x14ac:dyDescent="0.25">
      <c r="DU1476" s="67"/>
      <c r="DV1476" s="67"/>
      <c r="DW1476" s="67"/>
      <c r="DX1476" s="67"/>
      <c r="DY1476" s="67"/>
      <c r="DZ1476" s="67"/>
      <c r="EA1476" s="67"/>
      <c r="EB1476" s="67"/>
      <c r="EC1476" s="67"/>
      <c r="ED1476" s="67"/>
      <c r="EE1476" s="67"/>
      <c r="EF1476" s="67"/>
      <c r="EG1476" s="67"/>
      <c r="EH1476" s="67"/>
      <c r="EI1476" s="67"/>
      <c r="EJ1476" s="67"/>
    </row>
    <row r="1477" spans="125:140" ht="13.5" x14ac:dyDescent="0.25">
      <c r="DU1477" s="67"/>
      <c r="DV1477" s="67"/>
      <c r="DW1477" s="67"/>
      <c r="DX1477" s="67"/>
      <c r="DY1477" s="67"/>
      <c r="DZ1477" s="67"/>
      <c r="EA1477" s="67"/>
      <c r="EB1477" s="67"/>
      <c r="EC1477" s="67"/>
      <c r="ED1477" s="67"/>
      <c r="EE1477" s="67"/>
      <c r="EF1477" s="67"/>
      <c r="EG1477" s="67"/>
      <c r="EH1477" s="67"/>
      <c r="EI1477" s="67"/>
      <c r="EJ1477" s="67"/>
    </row>
    <row r="1478" spans="125:140" ht="13.5" x14ac:dyDescent="0.25">
      <c r="DU1478" s="67"/>
      <c r="DV1478" s="67"/>
      <c r="DW1478" s="67"/>
      <c r="DX1478" s="67"/>
      <c r="DY1478" s="67"/>
      <c r="DZ1478" s="67"/>
      <c r="EA1478" s="67"/>
      <c r="EB1478" s="67"/>
      <c r="EC1478" s="67"/>
      <c r="ED1478" s="67"/>
      <c r="EE1478" s="67"/>
      <c r="EF1478" s="67"/>
      <c r="EG1478" s="67"/>
      <c r="EH1478" s="67"/>
      <c r="EI1478" s="67"/>
      <c r="EJ1478" s="67"/>
    </row>
    <row r="1479" spans="125:140" ht="13.5" x14ac:dyDescent="0.25">
      <c r="DU1479" s="67"/>
      <c r="DV1479" s="67"/>
      <c r="DW1479" s="67"/>
      <c r="DX1479" s="67"/>
      <c r="DY1479" s="67"/>
      <c r="DZ1479" s="67"/>
      <c r="EA1479" s="67"/>
      <c r="EB1479" s="67"/>
      <c r="EC1479" s="67"/>
      <c r="ED1479" s="67"/>
      <c r="EE1479" s="67"/>
      <c r="EF1479" s="67"/>
      <c r="EG1479" s="67"/>
      <c r="EH1479" s="67"/>
      <c r="EI1479" s="67"/>
      <c r="EJ1479" s="67"/>
    </row>
    <row r="1480" spans="125:140" ht="13.5" x14ac:dyDescent="0.25">
      <c r="DU1480" s="67"/>
      <c r="DV1480" s="67"/>
      <c r="DW1480" s="67"/>
      <c r="DX1480" s="67"/>
      <c r="DY1480" s="67"/>
      <c r="DZ1480" s="67"/>
      <c r="EA1480" s="67"/>
      <c r="EB1480" s="67"/>
      <c r="EC1480" s="67"/>
      <c r="ED1480" s="67"/>
      <c r="EE1480" s="67"/>
      <c r="EF1480" s="67"/>
      <c r="EG1480" s="67"/>
      <c r="EH1480" s="67"/>
      <c r="EI1480" s="67"/>
      <c r="EJ1480" s="67"/>
    </row>
    <row r="1481" spans="125:140" ht="13.5" x14ac:dyDescent="0.25">
      <c r="DU1481" s="67"/>
      <c r="DV1481" s="67"/>
      <c r="DW1481" s="67"/>
      <c r="DX1481" s="67"/>
      <c r="DY1481" s="67"/>
      <c r="DZ1481" s="67"/>
      <c r="EA1481" s="67"/>
      <c r="EB1481" s="67"/>
      <c r="EC1481" s="67"/>
      <c r="ED1481" s="67"/>
      <c r="EE1481" s="67"/>
      <c r="EF1481" s="67"/>
      <c r="EG1481" s="67"/>
      <c r="EH1481" s="67"/>
      <c r="EI1481" s="67"/>
      <c r="EJ1481" s="67"/>
    </row>
    <row r="1482" spans="125:140" ht="13.5" x14ac:dyDescent="0.25">
      <c r="DU1482" s="67"/>
      <c r="DV1482" s="67"/>
      <c r="DW1482" s="67"/>
      <c r="DX1482" s="67"/>
      <c r="DY1482" s="67"/>
      <c r="DZ1482" s="67"/>
      <c r="EA1482" s="67"/>
      <c r="EB1482" s="67"/>
      <c r="EC1482" s="67"/>
      <c r="ED1482" s="67"/>
      <c r="EE1482" s="67"/>
      <c r="EF1482" s="67"/>
      <c r="EG1482" s="67"/>
      <c r="EH1482" s="67"/>
      <c r="EI1482" s="67"/>
      <c r="EJ1482" s="67"/>
    </row>
    <row r="1483" spans="125:140" ht="13.5" x14ac:dyDescent="0.25">
      <c r="DU1483" s="67"/>
      <c r="DV1483" s="67"/>
      <c r="DW1483" s="67"/>
      <c r="DX1483" s="67"/>
      <c r="DY1483" s="67"/>
      <c r="DZ1483" s="67"/>
      <c r="EA1483" s="67"/>
      <c r="EB1483" s="67"/>
      <c r="EC1483" s="67"/>
      <c r="ED1483" s="67"/>
      <c r="EE1483" s="67"/>
      <c r="EF1483" s="67"/>
      <c r="EG1483" s="67"/>
      <c r="EH1483" s="67"/>
      <c r="EI1483" s="67"/>
      <c r="EJ1483" s="67"/>
    </row>
    <row r="1484" spans="125:140" ht="13.5" x14ac:dyDescent="0.25">
      <c r="DU1484" s="67"/>
      <c r="DV1484" s="67"/>
      <c r="DW1484" s="67"/>
      <c r="DX1484" s="67"/>
      <c r="DY1484" s="67"/>
      <c r="DZ1484" s="67"/>
      <c r="EA1484" s="67"/>
      <c r="EB1484" s="67"/>
      <c r="EC1484" s="67"/>
      <c r="ED1484" s="67"/>
      <c r="EE1484" s="67"/>
      <c r="EF1484" s="67"/>
      <c r="EG1484" s="67"/>
      <c r="EH1484" s="67"/>
      <c r="EI1484" s="67"/>
      <c r="EJ1484" s="67"/>
    </row>
    <row r="1485" spans="125:140" ht="13.5" x14ac:dyDescent="0.25">
      <c r="DU1485" s="67"/>
      <c r="DV1485" s="67"/>
      <c r="DW1485" s="67"/>
      <c r="DX1485" s="67"/>
      <c r="DY1485" s="67"/>
      <c r="DZ1485" s="67"/>
      <c r="EA1485" s="67"/>
      <c r="EB1485" s="67"/>
      <c r="EC1485" s="67"/>
      <c r="ED1485" s="67"/>
      <c r="EE1485" s="67"/>
      <c r="EF1485" s="67"/>
      <c r="EG1485" s="67"/>
      <c r="EH1485" s="67"/>
      <c r="EI1485" s="67"/>
      <c r="EJ1485" s="67"/>
    </row>
    <row r="1486" spans="125:140" ht="13.5" x14ac:dyDescent="0.25">
      <c r="DU1486" s="67"/>
      <c r="DV1486" s="67"/>
      <c r="DW1486" s="67"/>
      <c r="DX1486" s="67"/>
      <c r="DY1486" s="67"/>
      <c r="DZ1486" s="67"/>
      <c r="EA1486" s="67"/>
      <c r="EB1486" s="67"/>
      <c r="EC1486" s="67"/>
      <c r="ED1486" s="67"/>
      <c r="EE1486" s="67"/>
      <c r="EF1486" s="67"/>
      <c r="EG1486" s="67"/>
      <c r="EH1486" s="67"/>
      <c r="EI1486" s="67"/>
      <c r="EJ1486" s="67"/>
    </row>
    <row r="1487" spans="125:140" ht="13.5" x14ac:dyDescent="0.25">
      <c r="DU1487" s="67"/>
      <c r="DV1487" s="67"/>
      <c r="DW1487" s="67"/>
      <c r="DX1487" s="67"/>
      <c r="DY1487" s="67"/>
      <c r="DZ1487" s="67"/>
      <c r="EA1487" s="67"/>
      <c r="EB1487" s="67"/>
      <c r="EC1487" s="67"/>
      <c r="ED1487" s="67"/>
      <c r="EE1487" s="67"/>
      <c r="EF1487" s="67"/>
      <c r="EG1487" s="67"/>
      <c r="EH1487" s="67"/>
      <c r="EI1487" s="67"/>
      <c r="EJ1487" s="67"/>
    </row>
    <row r="1488" spans="125:140" ht="13.5" x14ac:dyDescent="0.25">
      <c r="DU1488" s="67"/>
      <c r="DV1488" s="67"/>
      <c r="DW1488" s="67"/>
      <c r="DX1488" s="67"/>
      <c r="DY1488" s="67"/>
      <c r="DZ1488" s="67"/>
      <c r="EA1488" s="67"/>
      <c r="EB1488" s="67"/>
      <c r="EC1488" s="67"/>
      <c r="ED1488" s="67"/>
      <c r="EE1488" s="67"/>
      <c r="EF1488" s="67"/>
      <c r="EG1488" s="67"/>
      <c r="EH1488" s="67"/>
      <c r="EI1488" s="67"/>
      <c r="EJ1488" s="67"/>
    </row>
    <row r="1489" spans="125:140" ht="13.5" x14ac:dyDescent="0.25">
      <c r="DU1489" s="67"/>
      <c r="DV1489" s="67"/>
      <c r="DW1489" s="67"/>
      <c r="DX1489" s="67"/>
      <c r="DY1489" s="67"/>
      <c r="DZ1489" s="67"/>
      <c r="EA1489" s="67"/>
      <c r="EB1489" s="67"/>
      <c r="EC1489" s="67"/>
      <c r="ED1489" s="67"/>
      <c r="EE1489" s="67"/>
      <c r="EF1489" s="67"/>
      <c r="EG1489" s="67"/>
      <c r="EH1489" s="67"/>
      <c r="EI1489" s="67"/>
      <c r="EJ1489" s="67"/>
    </row>
    <row r="1490" spans="125:140" ht="13.5" x14ac:dyDescent="0.25">
      <c r="DU1490" s="67"/>
      <c r="DV1490" s="67"/>
      <c r="DW1490" s="67"/>
      <c r="DX1490" s="67"/>
      <c r="DY1490" s="67"/>
      <c r="DZ1490" s="67"/>
      <c r="EA1490" s="67"/>
      <c r="EB1490" s="67"/>
      <c r="EC1490" s="67"/>
      <c r="ED1490" s="67"/>
      <c r="EE1490" s="67"/>
      <c r="EF1490" s="67"/>
      <c r="EG1490" s="67"/>
      <c r="EH1490" s="67"/>
      <c r="EI1490" s="67"/>
      <c r="EJ1490" s="67"/>
    </row>
    <row r="1491" spans="125:140" ht="13.5" x14ac:dyDescent="0.25">
      <c r="DU1491" s="67"/>
      <c r="DV1491" s="67"/>
      <c r="DW1491" s="67"/>
      <c r="DX1491" s="67"/>
      <c r="DY1491" s="67"/>
      <c r="DZ1491" s="67"/>
      <c r="EA1491" s="67"/>
      <c r="EB1491" s="67"/>
      <c r="EC1491" s="67"/>
      <c r="ED1491" s="67"/>
      <c r="EE1491" s="67"/>
      <c r="EF1491" s="67"/>
      <c r="EG1491" s="67"/>
      <c r="EH1491" s="67"/>
      <c r="EI1491" s="67"/>
      <c r="EJ1491" s="67"/>
    </row>
    <row r="1492" spans="125:140" ht="13.5" x14ac:dyDescent="0.25">
      <c r="DU1492" s="67"/>
      <c r="DV1492" s="67"/>
      <c r="DW1492" s="67"/>
      <c r="DX1492" s="67"/>
      <c r="DY1492" s="67"/>
      <c r="DZ1492" s="67"/>
      <c r="EA1492" s="67"/>
      <c r="EB1492" s="67"/>
      <c r="EC1492" s="67"/>
      <c r="ED1492" s="67"/>
      <c r="EE1492" s="67"/>
      <c r="EF1492" s="67"/>
      <c r="EG1492" s="67"/>
      <c r="EH1492" s="67"/>
      <c r="EI1492" s="67"/>
      <c r="EJ1492" s="67"/>
    </row>
    <row r="1493" spans="125:140" ht="13.5" x14ac:dyDescent="0.25">
      <c r="DU1493" s="67"/>
      <c r="DV1493" s="67"/>
      <c r="DW1493" s="67"/>
      <c r="DX1493" s="67"/>
      <c r="DY1493" s="67"/>
      <c r="DZ1493" s="67"/>
      <c r="EA1493" s="67"/>
      <c r="EB1493" s="67"/>
      <c r="EC1493" s="67"/>
      <c r="ED1493" s="67"/>
      <c r="EE1493" s="67"/>
      <c r="EF1493" s="67"/>
      <c r="EG1493" s="67"/>
      <c r="EH1493" s="67"/>
      <c r="EI1493" s="67"/>
      <c r="EJ1493" s="67"/>
    </row>
    <row r="1494" spans="125:140" ht="13.5" x14ac:dyDescent="0.25">
      <c r="DU1494" s="67"/>
      <c r="DV1494" s="67"/>
      <c r="DW1494" s="67"/>
      <c r="DX1494" s="67"/>
      <c r="DY1494" s="67"/>
      <c r="DZ1494" s="67"/>
      <c r="EA1494" s="67"/>
      <c r="EB1494" s="67"/>
      <c r="EC1494" s="67"/>
      <c r="ED1494" s="67"/>
      <c r="EE1494" s="67"/>
      <c r="EF1494" s="67"/>
      <c r="EG1494" s="67"/>
      <c r="EH1494" s="67"/>
      <c r="EI1494" s="67"/>
      <c r="EJ1494" s="67"/>
    </row>
    <row r="1495" spans="125:140" ht="13.5" x14ac:dyDescent="0.25">
      <c r="DU1495" s="67"/>
      <c r="DV1495" s="67"/>
      <c r="DW1495" s="67"/>
      <c r="DX1495" s="67"/>
      <c r="DY1495" s="67"/>
      <c r="DZ1495" s="67"/>
      <c r="EA1495" s="67"/>
      <c r="EB1495" s="67"/>
      <c r="EC1495" s="67"/>
      <c r="ED1495" s="67"/>
      <c r="EE1495" s="67"/>
      <c r="EF1495" s="67"/>
      <c r="EG1495" s="67"/>
      <c r="EH1495" s="67"/>
      <c r="EI1495" s="67"/>
      <c r="EJ1495" s="67"/>
    </row>
    <row r="1496" spans="125:140" ht="13.5" x14ac:dyDescent="0.25">
      <c r="DU1496" s="67"/>
      <c r="DV1496" s="67"/>
      <c r="DW1496" s="67"/>
      <c r="DX1496" s="67"/>
      <c r="DY1496" s="67"/>
      <c r="DZ1496" s="67"/>
      <c r="EA1496" s="67"/>
      <c r="EB1496" s="67"/>
      <c r="EC1496" s="67"/>
      <c r="ED1496" s="67"/>
      <c r="EE1496" s="67"/>
      <c r="EF1496" s="67"/>
      <c r="EG1496" s="67"/>
      <c r="EH1496" s="67"/>
      <c r="EI1496" s="67"/>
      <c r="EJ1496" s="67"/>
    </row>
    <row r="1497" spans="125:140" ht="13.5" x14ac:dyDescent="0.25">
      <c r="DU1497" s="67"/>
      <c r="DV1497" s="67"/>
      <c r="DW1497" s="67"/>
      <c r="DX1497" s="67"/>
      <c r="DY1497" s="67"/>
      <c r="DZ1497" s="67"/>
      <c r="EA1497" s="67"/>
      <c r="EB1497" s="67"/>
      <c r="EC1497" s="67"/>
      <c r="ED1497" s="67"/>
      <c r="EE1497" s="67"/>
      <c r="EF1497" s="67"/>
      <c r="EG1497" s="67"/>
      <c r="EH1497" s="67"/>
      <c r="EI1497" s="67"/>
      <c r="EJ1497" s="67"/>
    </row>
    <row r="1498" spans="125:140" ht="13.5" x14ac:dyDescent="0.25">
      <c r="DU1498" s="67"/>
      <c r="DV1498" s="67"/>
      <c r="DW1498" s="67"/>
      <c r="DX1498" s="67"/>
      <c r="DY1498" s="67"/>
      <c r="DZ1498" s="67"/>
      <c r="EA1498" s="67"/>
      <c r="EB1498" s="67"/>
      <c r="EC1498" s="67"/>
      <c r="ED1498" s="67"/>
      <c r="EE1498" s="67"/>
      <c r="EF1498" s="67"/>
      <c r="EG1498" s="67"/>
      <c r="EH1498" s="67"/>
      <c r="EI1498" s="67"/>
      <c r="EJ1498" s="67"/>
    </row>
    <row r="1499" spans="125:140" ht="13.5" x14ac:dyDescent="0.25">
      <c r="DU1499" s="67"/>
      <c r="DV1499" s="67"/>
      <c r="DW1499" s="67"/>
      <c r="DX1499" s="67"/>
      <c r="DY1499" s="67"/>
      <c r="DZ1499" s="67"/>
      <c r="EA1499" s="67"/>
      <c r="EB1499" s="67"/>
      <c r="EC1499" s="67"/>
      <c r="ED1499" s="67"/>
      <c r="EE1499" s="67"/>
      <c r="EF1499" s="67"/>
      <c r="EG1499" s="67"/>
      <c r="EH1499" s="67"/>
      <c r="EI1499" s="67"/>
      <c r="EJ1499" s="67"/>
    </row>
    <row r="1500" spans="125:140" ht="13.5" x14ac:dyDescent="0.25">
      <c r="DU1500" s="67"/>
      <c r="DV1500" s="67"/>
      <c r="DW1500" s="67"/>
      <c r="DX1500" s="67"/>
      <c r="DY1500" s="67"/>
      <c r="DZ1500" s="67"/>
      <c r="EA1500" s="67"/>
      <c r="EB1500" s="67"/>
      <c r="EC1500" s="67"/>
      <c r="ED1500" s="67"/>
      <c r="EE1500" s="67"/>
      <c r="EF1500" s="67"/>
      <c r="EG1500" s="67"/>
      <c r="EH1500" s="67"/>
      <c r="EI1500" s="67"/>
      <c r="EJ1500" s="67"/>
    </row>
    <row r="1501" spans="125:140" ht="13.5" x14ac:dyDescent="0.25">
      <c r="DU1501" s="67"/>
      <c r="DV1501" s="67"/>
      <c r="DW1501" s="67"/>
      <c r="DX1501" s="67"/>
      <c r="DY1501" s="67"/>
      <c r="DZ1501" s="67"/>
      <c r="EA1501" s="67"/>
      <c r="EB1501" s="67"/>
      <c r="EC1501" s="67"/>
      <c r="ED1501" s="67"/>
      <c r="EE1501" s="67"/>
      <c r="EF1501" s="67"/>
      <c r="EG1501" s="67"/>
      <c r="EH1501" s="67"/>
      <c r="EI1501" s="67"/>
      <c r="EJ1501" s="67"/>
    </row>
    <row r="1502" spans="125:140" ht="13.5" x14ac:dyDescent="0.25">
      <c r="DU1502" s="67"/>
      <c r="DV1502" s="67"/>
      <c r="DW1502" s="67"/>
      <c r="DX1502" s="67"/>
      <c r="DY1502" s="67"/>
      <c r="DZ1502" s="67"/>
      <c r="EA1502" s="67"/>
      <c r="EB1502" s="67"/>
      <c r="EC1502" s="67"/>
      <c r="ED1502" s="67"/>
      <c r="EE1502" s="67"/>
      <c r="EF1502" s="67"/>
      <c r="EG1502" s="67"/>
      <c r="EH1502" s="67"/>
      <c r="EI1502" s="67"/>
      <c r="EJ1502" s="67"/>
    </row>
    <row r="1503" spans="125:140" ht="13.5" x14ac:dyDescent="0.25">
      <c r="DU1503" s="67"/>
      <c r="DV1503" s="67"/>
      <c r="DW1503" s="67"/>
      <c r="DX1503" s="67"/>
      <c r="DY1503" s="67"/>
      <c r="DZ1503" s="67"/>
      <c r="EA1503" s="67"/>
      <c r="EB1503" s="67"/>
      <c r="EC1503" s="67"/>
      <c r="ED1503" s="67"/>
      <c r="EE1503" s="67"/>
      <c r="EF1503" s="67"/>
      <c r="EG1503" s="67"/>
      <c r="EH1503" s="67"/>
      <c r="EI1503" s="67"/>
      <c r="EJ1503" s="67"/>
    </row>
    <row r="1504" spans="125:140" ht="13.5" x14ac:dyDescent="0.25">
      <c r="DU1504" s="67"/>
      <c r="DV1504" s="67"/>
      <c r="DW1504" s="67"/>
      <c r="DX1504" s="67"/>
      <c r="DY1504" s="67"/>
      <c r="DZ1504" s="67"/>
      <c r="EA1504" s="67"/>
      <c r="EB1504" s="67"/>
      <c r="EC1504" s="67"/>
      <c r="ED1504" s="67"/>
      <c r="EE1504" s="67"/>
      <c r="EF1504" s="67"/>
      <c r="EG1504" s="67"/>
      <c r="EH1504" s="67"/>
      <c r="EI1504" s="67"/>
      <c r="EJ1504" s="67"/>
    </row>
    <row r="1505" spans="125:140" ht="13.5" x14ac:dyDescent="0.25">
      <c r="DU1505" s="67"/>
      <c r="DV1505" s="67"/>
      <c r="DW1505" s="67"/>
      <c r="DX1505" s="67"/>
      <c r="DY1505" s="67"/>
      <c r="DZ1505" s="67"/>
      <c r="EA1505" s="67"/>
      <c r="EB1505" s="67"/>
      <c r="EC1505" s="67"/>
      <c r="ED1505" s="67"/>
      <c r="EE1505" s="67"/>
      <c r="EF1505" s="67"/>
      <c r="EG1505" s="67"/>
      <c r="EH1505" s="67"/>
      <c r="EI1505" s="67"/>
      <c r="EJ1505" s="67"/>
    </row>
    <row r="1506" spans="125:140" ht="13.5" x14ac:dyDescent="0.25">
      <c r="DU1506" s="67"/>
      <c r="DV1506" s="67"/>
      <c r="DW1506" s="67"/>
      <c r="DX1506" s="67"/>
      <c r="DY1506" s="67"/>
      <c r="DZ1506" s="67"/>
      <c r="EA1506" s="67"/>
      <c r="EB1506" s="67"/>
      <c r="EC1506" s="67"/>
      <c r="ED1506" s="67"/>
      <c r="EE1506" s="67"/>
      <c r="EF1506" s="67"/>
      <c r="EG1506" s="67"/>
      <c r="EH1506" s="67"/>
      <c r="EI1506" s="67"/>
      <c r="EJ1506" s="67"/>
    </row>
    <row r="1507" spans="125:140" ht="13.5" x14ac:dyDescent="0.25">
      <c r="DU1507" s="67"/>
      <c r="DV1507" s="67"/>
      <c r="DW1507" s="67"/>
      <c r="DX1507" s="67"/>
      <c r="DY1507" s="67"/>
      <c r="DZ1507" s="67"/>
      <c r="EA1507" s="67"/>
      <c r="EB1507" s="67"/>
      <c r="EC1507" s="67"/>
      <c r="ED1507" s="67"/>
      <c r="EE1507" s="67"/>
      <c r="EF1507" s="67"/>
      <c r="EG1507" s="67"/>
      <c r="EH1507" s="67"/>
      <c r="EI1507" s="67"/>
      <c r="EJ1507" s="67"/>
    </row>
    <row r="1508" spans="125:140" ht="13.5" x14ac:dyDescent="0.25">
      <c r="DU1508" s="67"/>
      <c r="DV1508" s="67"/>
      <c r="DW1508" s="67"/>
      <c r="DX1508" s="67"/>
      <c r="DY1508" s="67"/>
      <c r="DZ1508" s="67"/>
      <c r="EA1508" s="67"/>
      <c r="EB1508" s="67"/>
      <c r="EC1508" s="67"/>
      <c r="ED1508" s="67"/>
      <c r="EE1508" s="67"/>
      <c r="EF1508" s="67"/>
      <c r="EG1508" s="67"/>
      <c r="EH1508" s="67"/>
      <c r="EI1508" s="67"/>
      <c r="EJ1508" s="67"/>
    </row>
    <row r="1509" spans="125:140" ht="13.5" x14ac:dyDescent="0.25">
      <c r="DU1509" s="67"/>
      <c r="DV1509" s="67"/>
      <c r="DW1509" s="67"/>
      <c r="DX1509" s="67"/>
      <c r="DY1509" s="67"/>
      <c r="DZ1509" s="67"/>
      <c r="EA1509" s="67"/>
      <c r="EB1509" s="67"/>
      <c r="EC1509" s="67"/>
      <c r="ED1509" s="67"/>
      <c r="EE1509" s="67"/>
      <c r="EF1509" s="67"/>
      <c r="EG1509" s="67"/>
      <c r="EH1509" s="67"/>
      <c r="EI1509" s="67"/>
      <c r="EJ1509" s="67"/>
    </row>
    <row r="1510" spans="125:140" ht="13.5" x14ac:dyDescent="0.25">
      <c r="DU1510" s="67"/>
      <c r="DV1510" s="67"/>
      <c r="DW1510" s="67"/>
      <c r="DX1510" s="67"/>
      <c r="DY1510" s="67"/>
      <c r="DZ1510" s="67"/>
      <c r="EA1510" s="67"/>
      <c r="EB1510" s="67"/>
      <c r="EC1510" s="67"/>
      <c r="ED1510" s="67"/>
      <c r="EE1510" s="67"/>
      <c r="EF1510" s="67"/>
      <c r="EG1510" s="67"/>
      <c r="EH1510" s="67"/>
      <c r="EI1510" s="67"/>
      <c r="EJ1510" s="67"/>
    </row>
    <row r="1511" spans="125:140" ht="13.5" x14ac:dyDescent="0.25">
      <c r="DU1511" s="67"/>
      <c r="DV1511" s="67"/>
      <c r="DW1511" s="67"/>
      <c r="DX1511" s="67"/>
      <c r="DY1511" s="67"/>
      <c r="DZ1511" s="67"/>
      <c r="EA1511" s="67"/>
      <c r="EB1511" s="67"/>
      <c r="EC1511" s="67"/>
      <c r="ED1511" s="67"/>
      <c r="EE1511" s="67"/>
      <c r="EF1511" s="67"/>
      <c r="EG1511" s="67"/>
      <c r="EH1511" s="67"/>
      <c r="EI1511" s="67"/>
      <c r="EJ1511" s="67"/>
    </row>
    <row r="1512" spans="125:140" ht="13.5" x14ac:dyDescent="0.25">
      <c r="DU1512" s="67"/>
      <c r="DV1512" s="67"/>
      <c r="DW1512" s="67"/>
      <c r="DX1512" s="67"/>
      <c r="DY1512" s="67"/>
      <c r="DZ1512" s="67"/>
      <c r="EA1512" s="67"/>
      <c r="EB1512" s="67"/>
      <c r="EC1512" s="67"/>
      <c r="ED1512" s="67"/>
      <c r="EE1512" s="67"/>
      <c r="EF1512" s="67"/>
      <c r="EG1512" s="67"/>
      <c r="EH1512" s="67"/>
      <c r="EI1512" s="67"/>
      <c r="EJ1512" s="67"/>
    </row>
    <row r="1513" spans="125:140" ht="13.5" x14ac:dyDescent="0.25">
      <c r="DU1513" s="67"/>
      <c r="DV1513" s="67"/>
      <c r="DW1513" s="67"/>
      <c r="DX1513" s="67"/>
      <c r="DY1513" s="67"/>
      <c r="DZ1513" s="67"/>
      <c r="EA1513" s="67"/>
      <c r="EB1513" s="67"/>
      <c r="EC1513" s="67"/>
      <c r="ED1513" s="67"/>
      <c r="EE1513" s="67"/>
      <c r="EF1513" s="67"/>
      <c r="EG1513" s="67"/>
      <c r="EH1513" s="67"/>
      <c r="EI1513" s="67"/>
      <c r="EJ1513" s="67"/>
    </row>
    <row r="1514" spans="125:140" ht="13.5" x14ac:dyDescent="0.25">
      <c r="DU1514" s="67"/>
      <c r="DV1514" s="67"/>
      <c r="DW1514" s="67"/>
      <c r="DX1514" s="67"/>
      <c r="DY1514" s="67"/>
      <c r="DZ1514" s="67"/>
      <c r="EA1514" s="67"/>
      <c r="EB1514" s="67"/>
      <c r="EC1514" s="67"/>
      <c r="ED1514" s="67"/>
      <c r="EE1514" s="67"/>
      <c r="EF1514" s="67"/>
      <c r="EG1514" s="67"/>
      <c r="EH1514" s="67"/>
      <c r="EI1514" s="67"/>
      <c r="EJ1514" s="67"/>
    </row>
    <row r="1515" spans="125:140" ht="13.5" x14ac:dyDescent="0.25">
      <c r="DU1515" s="67"/>
      <c r="DV1515" s="67"/>
      <c r="DW1515" s="67"/>
      <c r="DX1515" s="67"/>
      <c r="DY1515" s="67"/>
      <c r="DZ1515" s="67"/>
      <c r="EA1515" s="67"/>
      <c r="EB1515" s="67"/>
      <c r="EC1515" s="67"/>
      <c r="ED1515" s="67"/>
      <c r="EE1515" s="67"/>
      <c r="EF1515" s="67"/>
      <c r="EG1515" s="67"/>
      <c r="EH1515" s="67"/>
      <c r="EI1515" s="67"/>
      <c r="EJ1515" s="67"/>
    </row>
    <row r="1516" spans="125:140" ht="13.5" x14ac:dyDescent="0.25">
      <c r="DU1516" s="67"/>
      <c r="DV1516" s="67"/>
      <c r="DW1516" s="67"/>
      <c r="DX1516" s="67"/>
      <c r="DY1516" s="67"/>
      <c r="DZ1516" s="67"/>
      <c r="EA1516" s="67"/>
      <c r="EB1516" s="67"/>
      <c r="EC1516" s="67"/>
      <c r="ED1516" s="67"/>
      <c r="EE1516" s="67"/>
      <c r="EF1516" s="67"/>
      <c r="EG1516" s="67"/>
      <c r="EH1516" s="67"/>
      <c r="EI1516" s="67"/>
      <c r="EJ1516" s="67"/>
    </row>
    <row r="1517" spans="125:140" ht="13.5" x14ac:dyDescent="0.25">
      <c r="DU1517" s="67"/>
      <c r="DV1517" s="67"/>
      <c r="DW1517" s="67"/>
      <c r="DX1517" s="67"/>
      <c r="DY1517" s="67"/>
      <c r="DZ1517" s="67"/>
      <c r="EA1517" s="67"/>
      <c r="EB1517" s="67"/>
      <c r="EC1517" s="67"/>
      <c r="ED1517" s="67"/>
      <c r="EE1517" s="67"/>
      <c r="EF1517" s="67"/>
      <c r="EG1517" s="67"/>
      <c r="EH1517" s="67"/>
      <c r="EI1517" s="67"/>
      <c r="EJ1517" s="67"/>
    </row>
    <row r="1518" spans="125:140" ht="13.5" x14ac:dyDescent="0.25">
      <c r="DU1518" s="67"/>
      <c r="DV1518" s="67"/>
      <c r="DW1518" s="67"/>
      <c r="DX1518" s="67"/>
      <c r="DY1518" s="67"/>
      <c r="DZ1518" s="67"/>
      <c r="EA1518" s="67"/>
      <c r="EB1518" s="67"/>
      <c r="EC1518" s="67"/>
      <c r="ED1518" s="67"/>
      <c r="EE1518" s="67"/>
      <c r="EF1518" s="67"/>
      <c r="EG1518" s="67"/>
      <c r="EH1518" s="67"/>
      <c r="EI1518" s="67"/>
      <c r="EJ1518" s="67"/>
    </row>
    <row r="1519" spans="125:140" ht="13.5" x14ac:dyDescent="0.25">
      <c r="DU1519" s="67"/>
      <c r="DV1519" s="67"/>
      <c r="DW1519" s="67"/>
      <c r="DX1519" s="67"/>
      <c r="DY1519" s="67"/>
      <c r="DZ1519" s="67"/>
      <c r="EA1519" s="67"/>
      <c r="EB1519" s="67"/>
      <c r="EC1519" s="67"/>
      <c r="ED1519" s="67"/>
      <c r="EE1519" s="67"/>
      <c r="EF1519" s="67"/>
      <c r="EG1519" s="67"/>
      <c r="EH1519" s="67"/>
      <c r="EI1519" s="67"/>
      <c r="EJ1519" s="67"/>
    </row>
    <row r="1520" spans="125:140" ht="13.5" x14ac:dyDescent="0.25">
      <c r="DU1520" s="67"/>
      <c r="DV1520" s="67"/>
      <c r="DW1520" s="67"/>
      <c r="DX1520" s="67"/>
      <c r="DY1520" s="67"/>
      <c r="DZ1520" s="67"/>
      <c r="EA1520" s="67"/>
      <c r="EB1520" s="67"/>
      <c r="EC1520" s="67"/>
      <c r="ED1520" s="67"/>
      <c r="EE1520" s="67"/>
      <c r="EF1520" s="67"/>
      <c r="EG1520" s="67"/>
      <c r="EH1520" s="67"/>
      <c r="EI1520" s="67"/>
      <c r="EJ1520" s="67"/>
    </row>
    <row r="1521" spans="125:140" ht="13.5" x14ac:dyDescent="0.25">
      <c r="DU1521" s="67"/>
      <c r="DV1521" s="67"/>
      <c r="DW1521" s="67"/>
      <c r="DX1521" s="67"/>
      <c r="DY1521" s="67"/>
      <c r="DZ1521" s="67"/>
      <c r="EA1521" s="67"/>
      <c r="EB1521" s="67"/>
      <c r="EC1521" s="67"/>
      <c r="ED1521" s="67"/>
      <c r="EE1521" s="67"/>
      <c r="EF1521" s="67"/>
      <c r="EG1521" s="67"/>
      <c r="EH1521" s="67"/>
      <c r="EI1521" s="67"/>
      <c r="EJ1521" s="67"/>
    </row>
    <row r="1522" spans="125:140" ht="13.5" x14ac:dyDescent="0.25">
      <c r="DU1522" s="67"/>
      <c r="DV1522" s="67"/>
      <c r="DW1522" s="67"/>
      <c r="DX1522" s="67"/>
      <c r="DY1522" s="67"/>
      <c r="DZ1522" s="67"/>
      <c r="EA1522" s="67"/>
      <c r="EB1522" s="67"/>
      <c r="EC1522" s="67"/>
      <c r="ED1522" s="67"/>
      <c r="EE1522" s="67"/>
      <c r="EF1522" s="67"/>
      <c r="EG1522" s="67"/>
      <c r="EH1522" s="67"/>
      <c r="EI1522" s="67"/>
      <c r="EJ1522" s="67"/>
    </row>
    <row r="1523" spans="125:140" ht="13.5" x14ac:dyDescent="0.25">
      <c r="DU1523" s="67"/>
      <c r="DV1523" s="67"/>
      <c r="DW1523" s="67"/>
      <c r="DX1523" s="67"/>
      <c r="DY1523" s="67"/>
      <c r="DZ1523" s="67"/>
      <c r="EA1523" s="67"/>
      <c r="EB1523" s="67"/>
      <c r="EC1523" s="67"/>
      <c r="ED1523" s="67"/>
      <c r="EE1523" s="67"/>
      <c r="EF1523" s="67"/>
      <c r="EG1523" s="67"/>
      <c r="EH1523" s="67"/>
      <c r="EI1523" s="67"/>
      <c r="EJ1523" s="67"/>
    </row>
    <row r="1524" spans="125:140" ht="13.5" x14ac:dyDescent="0.25">
      <c r="DU1524" s="67"/>
      <c r="DV1524" s="67"/>
      <c r="DW1524" s="67"/>
      <c r="DX1524" s="67"/>
      <c r="DY1524" s="67"/>
      <c r="DZ1524" s="67"/>
      <c r="EA1524" s="67"/>
      <c r="EB1524" s="67"/>
      <c r="EC1524" s="67"/>
      <c r="ED1524" s="67"/>
      <c r="EE1524" s="67"/>
      <c r="EF1524" s="67"/>
      <c r="EG1524" s="67"/>
      <c r="EH1524" s="67"/>
      <c r="EI1524" s="67"/>
      <c r="EJ1524" s="67"/>
    </row>
    <row r="1525" spans="125:140" ht="13.5" x14ac:dyDescent="0.25">
      <c r="DU1525" s="67"/>
      <c r="DV1525" s="67"/>
      <c r="DW1525" s="67"/>
      <c r="DX1525" s="67"/>
      <c r="DY1525" s="67"/>
      <c r="DZ1525" s="67"/>
      <c r="EA1525" s="67"/>
      <c r="EB1525" s="67"/>
      <c r="EC1525" s="67"/>
      <c r="ED1525" s="67"/>
      <c r="EE1525" s="67"/>
      <c r="EF1525" s="67"/>
      <c r="EG1525" s="67"/>
      <c r="EH1525" s="67"/>
      <c r="EI1525" s="67"/>
      <c r="EJ1525" s="67"/>
    </row>
    <row r="1526" spans="125:140" ht="13.5" x14ac:dyDescent="0.25">
      <c r="DU1526" s="67"/>
      <c r="DV1526" s="67"/>
      <c r="DW1526" s="67"/>
      <c r="DX1526" s="67"/>
      <c r="DY1526" s="67"/>
      <c r="DZ1526" s="67"/>
      <c r="EA1526" s="67"/>
      <c r="EB1526" s="67"/>
      <c r="EC1526" s="67"/>
      <c r="ED1526" s="67"/>
      <c r="EE1526" s="67"/>
      <c r="EF1526" s="67"/>
      <c r="EG1526" s="67"/>
      <c r="EH1526" s="67"/>
      <c r="EI1526" s="67"/>
      <c r="EJ1526" s="67"/>
    </row>
    <row r="1527" spans="125:140" ht="13.5" x14ac:dyDescent="0.25">
      <c r="DU1527" s="67"/>
      <c r="DV1527" s="67"/>
      <c r="DW1527" s="67"/>
      <c r="DX1527" s="67"/>
      <c r="DY1527" s="67"/>
      <c r="DZ1527" s="67"/>
      <c r="EA1527" s="67"/>
      <c r="EB1527" s="67"/>
      <c r="EC1527" s="67"/>
      <c r="ED1527" s="67"/>
      <c r="EE1527" s="67"/>
      <c r="EF1527" s="67"/>
      <c r="EG1527" s="67"/>
      <c r="EH1527" s="67"/>
      <c r="EI1527" s="67"/>
      <c r="EJ1527" s="67"/>
    </row>
    <row r="1528" spans="125:140" ht="13.5" x14ac:dyDescent="0.25">
      <c r="DU1528" s="67"/>
      <c r="DV1528" s="67"/>
      <c r="DW1528" s="67"/>
      <c r="DX1528" s="67"/>
      <c r="DY1528" s="67"/>
      <c r="DZ1528" s="67"/>
      <c r="EA1528" s="67"/>
      <c r="EB1528" s="67"/>
      <c r="EC1528" s="67"/>
      <c r="ED1528" s="67"/>
      <c r="EE1528" s="67"/>
      <c r="EF1528" s="67"/>
      <c r="EG1528" s="67"/>
      <c r="EH1528" s="67"/>
      <c r="EI1528" s="67"/>
      <c r="EJ1528" s="67"/>
    </row>
    <row r="1529" spans="125:140" ht="13.5" x14ac:dyDescent="0.25">
      <c r="DU1529" s="67"/>
      <c r="DV1529" s="67"/>
      <c r="DW1529" s="67"/>
      <c r="DX1529" s="67"/>
      <c r="DY1529" s="67"/>
      <c r="DZ1529" s="67"/>
      <c r="EA1529" s="67"/>
      <c r="EB1529" s="67"/>
      <c r="EC1529" s="67"/>
      <c r="ED1529" s="67"/>
      <c r="EE1529" s="67"/>
      <c r="EF1529" s="67"/>
      <c r="EG1529" s="67"/>
      <c r="EH1529" s="67"/>
      <c r="EI1529" s="67"/>
      <c r="EJ1529" s="67"/>
    </row>
    <row r="1530" spans="125:140" ht="13.5" x14ac:dyDescent="0.25">
      <c r="DU1530" s="67"/>
      <c r="DV1530" s="67"/>
      <c r="DW1530" s="67"/>
      <c r="DX1530" s="67"/>
      <c r="DY1530" s="67"/>
      <c r="DZ1530" s="67"/>
      <c r="EA1530" s="67"/>
      <c r="EB1530" s="67"/>
      <c r="EC1530" s="67"/>
      <c r="ED1530" s="67"/>
      <c r="EE1530" s="67"/>
      <c r="EF1530" s="67"/>
      <c r="EG1530" s="67"/>
      <c r="EH1530" s="67"/>
      <c r="EI1530" s="67"/>
      <c r="EJ1530" s="67"/>
    </row>
    <row r="1531" spans="125:140" ht="13.5" x14ac:dyDescent="0.25">
      <c r="DU1531" s="67"/>
      <c r="DV1531" s="67"/>
      <c r="DW1531" s="67"/>
      <c r="DX1531" s="67"/>
      <c r="DY1531" s="67"/>
      <c r="DZ1531" s="67"/>
      <c r="EA1531" s="67"/>
      <c r="EB1531" s="67"/>
      <c r="EC1531" s="67"/>
      <c r="ED1531" s="67"/>
      <c r="EE1531" s="67"/>
      <c r="EF1531" s="67"/>
      <c r="EG1531" s="67"/>
      <c r="EH1531" s="67"/>
      <c r="EI1531" s="67"/>
      <c r="EJ1531" s="67"/>
    </row>
    <row r="1532" spans="125:140" ht="13.5" x14ac:dyDescent="0.25">
      <c r="DU1532" s="67"/>
      <c r="DV1532" s="67"/>
      <c r="DW1532" s="67"/>
      <c r="DX1532" s="67"/>
      <c r="DY1532" s="67"/>
      <c r="DZ1532" s="67"/>
      <c r="EA1532" s="67"/>
      <c r="EB1532" s="67"/>
      <c r="EC1532" s="67"/>
      <c r="ED1532" s="67"/>
      <c r="EE1532" s="67"/>
      <c r="EF1532" s="67"/>
      <c r="EG1532" s="67"/>
      <c r="EH1532" s="67"/>
      <c r="EI1532" s="67"/>
      <c r="EJ1532" s="67"/>
    </row>
    <row r="1533" spans="125:140" ht="13.5" x14ac:dyDescent="0.25">
      <c r="DU1533" s="67"/>
      <c r="DV1533" s="67"/>
      <c r="DW1533" s="67"/>
      <c r="DX1533" s="67"/>
      <c r="DY1533" s="67"/>
      <c r="DZ1533" s="67"/>
      <c r="EA1533" s="67"/>
      <c r="EB1533" s="67"/>
      <c r="EC1533" s="67"/>
      <c r="ED1533" s="67"/>
      <c r="EE1533" s="67"/>
      <c r="EF1533" s="67"/>
      <c r="EG1533" s="67"/>
      <c r="EH1533" s="67"/>
      <c r="EI1533" s="67"/>
      <c r="EJ1533" s="67"/>
    </row>
    <row r="1534" spans="125:140" ht="13.5" x14ac:dyDescent="0.25">
      <c r="DU1534" s="67"/>
      <c r="DV1534" s="67"/>
      <c r="DW1534" s="67"/>
      <c r="DX1534" s="67"/>
      <c r="DY1534" s="67"/>
      <c r="DZ1534" s="67"/>
      <c r="EA1534" s="67"/>
      <c r="EB1534" s="67"/>
      <c r="EC1534" s="67"/>
      <c r="ED1534" s="67"/>
      <c r="EE1534" s="67"/>
      <c r="EF1534" s="67"/>
      <c r="EG1534" s="67"/>
      <c r="EH1534" s="67"/>
      <c r="EI1534" s="67"/>
      <c r="EJ1534" s="67"/>
    </row>
    <row r="1535" spans="125:140" ht="13.5" x14ac:dyDescent="0.25">
      <c r="DU1535" s="67"/>
      <c r="DV1535" s="67"/>
      <c r="DW1535" s="67"/>
      <c r="DX1535" s="67"/>
      <c r="DY1535" s="67"/>
      <c r="DZ1535" s="67"/>
      <c r="EA1535" s="67"/>
      <c r="EB1535" s="67"/>
      <c r="EC1535" s="67"/>
      <c r="ED1535" s="67"/>
      <c r="EE1535" s="67"/>
      <c r="EF1535" s="67"/>
      <c r="EG1535" s="67"/>
      <c r="EH1535" s="67"/>
      <c r="EI1535" s="67"/>
      <c r="EJ1535" s="67"/>
    </row>
    <row r="1536" spans="125:140" ht="13.5" x14ac:dyDescent="0.25">
      <c r="DU1536" s="67"/>
      <c r="DV1536" s="67"/>
      <c r="DW1536" s="67"/>
      <c r="DX1536" s="67"/>
      <c r="DY1536" s="67"/>
      <c r="DZ1536" s="67"/>
      <c r="EA1536" s="67"/>
      <c r="EB1536" s="67"/>
      <c r="EC1536" s="67"/>
      <c r="ED1536" s="67"/>
      <c r="EE1536" s="67"/>
      <c r="EF1536" s="67"/>
      <c r="EG1536" s="67"/>
      <c r="EH1536" s="67"/>
      <c r="EI1536" s="67"/>
      <c r="EJ1536" s="67"/>
    </row>
    <row r="1537" spans="125:140" ht="13.5" x14ac:dyDescent="0.25">
      <c r="DU1537" s="67"/>
      <c r="DV1537" s="67"/>
      <c r="DW1537" s="67"/>
      <c r="DX1537" s="67"/>
      <c r="DY1537" s="67"/>
      <c r="DZ1537" s="67"/>
      <c r="EA1537" s="67"/>
      <c r="EB1537" s="67"/>
      <c r="EC1537" s="67"/>
      <c r="ED1537" s="67"/>
      <c r="EE1537" s="67"/>
      <c r="EF1537" s="67"/>
      <c r="EG1537" s="67"/>
      <c r="EH1537" s="67"/>
      <c r="EI1537" s="67"/>
      <c r="EJ1537" s="67"/>
    </row>
    <row r="1538" spans="125:140" ht="13.5" x14ac:dyDescent="0.25">
      <c r="DU1538" s="67"/>
      <c r="DV1538" s="67"/>
      <c r="DW1538" s="67"/>
      <c r="DX1538" s="67"/>
      <c r="DY1538" s="67"/>
      <c r="DZ1538" s="67"/>
      <c r="EA1538" s="67"/>
      <c r="EB1538" s="67"/>
      <c r="EC1538" s="67"/>
      <c r="ED1538" s="67"/>
      <c r="EE1538" s="67"/>
      <c r="EF1538" s="67"/>
      <c r="EG1538" s="67"/>
      <c r="EH1538" s="67"/>
      <c r="EI1538" s="67"/>
      <c r="EJ1538" s="67"/>
    </row>
    <row r="1539" spans="125:140" ht="13.5" x14ac:dyDescent="0.25">
      <c r="DU1539" s="67"/>
      <c r="DV1539" s="67"/>
      <c r="DW1539" s="67"/>
      <c r="DX1539" s="67"/>
      <c r="DY1539" s="67"/>
      <c r="DZ1539" s="67"/>
      <c r="EA1539" s="67"/>
      <c r="EB1539" s="67"/>
      <c r="EC1539" s="67"/>
      <c r="ED1539" s="67"/>
      <c r="EE1539" s="67"/>
      <c r="EF1539" s="67"/>
      <c r="EG1539" s="67"/>
      <c r="EH1539" s="67"/>
      <c r="EI1539" s="67"/>
      <c r="EJ1539" s="67"/>
    </row>
    <row r="1540" spans="125:140" ht="13.5" x14ac:dyDescent="0.25">
      <c r="DU1540" s="67"/>
      <c r="DV1540" s="67"/>
      <c r="DW1540" s="67"/>
      <c r="DX1540" s="67"/>
      <c r="DY1540" s="67"/>
      <c r="DZ1540" s="67"/>
      <c r="EA1540" s="67"/>
      <c r="EB1540" s="67"/>
      <c r="EC1540" s="67"/>
      <c r="ED1540" s="67"/>
      <c r="EE1540" s="67"/>
      <c r="EF1540" s="67"/>
      <c r="EG1540" s="67"/>
      <c r="EH1540" s="67"/>
      <c r="EI1540" s="67"/>
      <c r="EJ1540" s="67"/>
    </row>
    <row r="1541" spans="125:140" ht="13.5" x14ac:dyDescent="0.25">
      <c r="DU1541" s="67"/>
      <c r="DV1541" s="67"/>
      <c r="DW1541" s="67"/>
      <c r="DX1541" s="67"/>
      <c r="DY1541" s="67"/>
      <c r="DZ1541" s="67"/>
      <c r="EA1541" s="67"/>
      <c r="EB1541" s="67"/>
      <c r="EC1541" s="67"/>
      <c r="ED1541" s="67"/>
      <c r="EE1541" s="67"/>
      <c r="EF1541" s="67"/>
      <c r="EG1541" s="67"/>
      <c r="EH1541" s="67"/>
      <c r="EI1541" s="67"/>
      <c r="EJ1541" s="67"/>
    </row>
    <row r="1542" spans="125:140" ht="13.5" x14ac:dyDescent="0.25">
      <c r="DU1542" s="67"/>
      <c r="DV1542" s="67"/>
      <c r="DW1542" s="67"/>
      <c r="DX1542" s="67"/>
      <c r="DY1542" s="67"/>
      <c r="DZ1542" s="67"/>
      <c r="EA1542" s="67"/>
      <c r="EB1542" s="67"/>
      <c r="EC1542" s="67"/>
      <c r="ED1542" s="67"/>
      <c r="EE1542" s="67"/>
      <c r="EF1542" s="67"/>
      <c r="EG1542" s="67"/>
      <c r="EH1542" s="67"/>
      <c r="EI1542" s="67"/>
      <c r="EJ1542" s="67"/>
    </row>
    <row r="1543" spans="125:140" ht="13.5" x14ac:dyDescent="0.25">
      <c r="DU1543" s="67"/>
      <c r="DV1543" s="67"/>
      <c r="DW1543" s="67"/>
      <c r="DX1543" s="67"/>
      <c r="DY1543" s="67"/>
      <c r="DZ1543" s="67"/>
      <c r="EA1543" s="67"/>
      <c r="EB1543" s="67"/>
      <c r="EC1543" s="67"/>
      <c r="ED1543" s="67"/>
      <c r="EE1543" s="67"/>
      <c r="EF1543" s="67"/>
      <c r="EG1543" s="67"/>
      <c r="EH1543" s="67"/>
      <c r="EI1543" s="67"/>
      <c r="EJ1543" s="67"/>
    </row>
    <row r="1544" spans="125:140" ht="13.5" x14ac:dyDescent="0.25">
      <c r="DU1544" s="67"/>
      <c r="DV1544" s="67"/>
      <c r="DW1544" s="67"/>
      <c r="DX1544" s="67"/>
      <c r="DY1544" s="67"/>
      <c r="DZ1544" s="67"/>
      <c r="EA1544" s="67"/>
      <c r="EB1544" s="67"/>
      <c r="EC1544" s="67"/>
      <c r="ED1544" s="67"/>
      <c r="EE1544" s="67"/>
      <c r="EF1544" s="67"/>
      <c r="EG1544" s="67"/>
      <c r="EH1544" s="67"/>
      <c r="EI1544" s="67"/>
      <c r="EJ1544" s="67"/>
    </row>
    <row r="1545" spans="125:140" ht="13.5" x14ac:dyDescent="0.25">
      <c r="DU1545" s="67"/>
      <c r="DV1545" s="67"/>
      <c r="DW1545" s="67"/>
      <c r="DX1545" s="67"/>
      <c r="DY1545" s="67"/>
      <c r="DZ1545" s="67"/>
      <c r="EA1545" s="67"/>
      <c r="EB1545" s="67"/>
      <c r="EC1545" s="67"/>
      <c r="ED1545" s="67"/>
      <c r="EE1545" s="67"/>
      <c r="EF1545" s="67"/>
      <c r="EG1545" s="67"/>
      <c r="EH1545" s="67"/>
      <c r="EI1545" s="67"/>
      <c r="EJ1545" s="67"/>
    </row>
    <row r="1546" spans="125:140" ht="13.5" x14ac:dyDescent="0.25">
      <c r="DU1546" s="67"/>
      <c r="DV1546" s="67"/>
      <c r="DW1546" s="67"/>
      <c r="DX1546" s="67"/>
      <c r="DY1546" s="67"/>
      <c r="DZ1546" s="67"/>
      <c r="EA1546" s="67"/>
      <c r="EB1546" s="67"/>
      <c r="EC1546" s="67"/>
      <c r="ED1546" s="67"/>
      <c r="EE1546" s="67"/>
      <c r="EF1546" s="67"/>
      <c r="EG1546" s="67"/>
      <c r="EH1546" s="67"/>
      <c r="EI1546" s="67"/>
      <c r="EJ1546" s="67"/>
    </row>
    <row r="1547" spans="125:140" ht="13.5" x14ac:dyDescent="0.25">
      <c r="DU1547" s="67"/>
      <c r="DV1547" s="67"/>
      <c r="DW1547" s="67"/>
      <c r="DX1547" s="67"/>
      <c r="DY1547" s="67"/>
      <c r="DZ1547" s="67"/>
      <c r="EA1547" s="67"/>
      <c r="EB1547" s="67"/>
      <c r="EC1547" s="67"/>
      <c r="ED1547" s="67"/>
      <c r="EE1547" s="67"/>
      <c r="EF1547" s="67"/>
      <c r="EG1547" s="67"/>
      <c r="EH1547" s="67"/>
      <c r="EI1547" s="67"/>
      <c r="EJ1547" s="67"/>
    </row>
    <row r="1548" spans="125:140" ht="13.5" x14ac:dyDescent="0.25">
      <c r="DU1548" s="67"/>
      <c r="DV1548" s="67"/>
      <c r="DW1548" s="67"/>
      <c r="DX1548" s="67"/>
      <c r="DY1548" s="67"/>
      <c r="DZ1548" s="67"/>
      <c r="EA1548" s="67"/>
      <c r="EB1548" s="67"/>
      <c r="EC1548" s="67"/>
      <c r="ED1548" s="67"/>
      <c r="EE1548" s="67"/>
      <c r="EF1548" s="67"/>
      <c r="EG1548" s="67"/>
      <c r="EH1548" s="67"/>
      <c r="EI1548" s="67"/>
      <c r="EJ1548" s="67"/>
    </row>
    <row r="1549" spans="125:140" ht="13.5" x14ac:dyDescent="0.25">
      <c r="DU1549" s="67"/>
      <c r="DV1549" s="67"/>
      <c r="DW1549" s="67"/>
      <c r="DX1549" s="67"/>
      <c r="DY1549" s="67"/>
      <c r="DZ1549" s="67"/>
      <c r="EA1549" s="67"/>
      <c r="EB1549" s="67"/>
      <c r="EC1549" s="67"/>
      <c r="ED1549" s="67"/>
      <c r="EE1549" s="67"/>
      <c r="EF1549" s="67"/>
      <c r="EG1549" s="67"/>
      <c r="EH1549" s="67"/>
      <c r="EI1549" s="67"/>
      <c r="EJ1549" s="67"/>
    </row>
    <row r="1550" spans="125:140" ht="13.5" x14ac:dyDescent="0.25">
      <c r="DU1550" s="67"/>
      <c r="DV1550" s="67"/>
      <c r="DW1550" s="67"/>
      <c r="DX1550" s="67"/>
      <c r="DY1550" s="67"/>
      <c r="DZ1550" s="67"/>
      <c r="EA1550" s="67"/>
      <c r="EB1550" s="67"/>
      <c r="EC1550" s="67"/>
      <c r="ED1550" s="67"/>
      <c r="EE1550" s="67"/>
      <c r="EF1550" s="67"/>
      <c r="EG1550" s="67"/>
      <c r="EH1550" s="67"/>
      <c r="EI1550" s="67"/>
      <c r="EJ1550" s="67"/>
    </row>
    <row r="1551" spans="125:140" ht="13.5" x14ac:dyDescent="0.25">
      <c r="DU1551" s="67"/>
      <c r="DV1551" s="67"/>
      <c r="DW1551" s="67"/>
      <c r="DX1551" s="67"/>
      <c r="DY1551" s="67"/>
      <c r="DZ1551" s="67"/>
      <c r="EA1551" s="67"/>
      <c r="EB1551" s="67"/>
      <c r="EC1551" s="67"/>
      <c r="ED1551" s="67"/>
      <c r="EE1551" s="67"/>
      <c r="EF1551" s="67"/>
      <c r="EG1551" s="67"/>
      <c r="EH1551" s="67"/>
      <c r="EI1551" s="67"/>
      <c r="EJ1551" s="67"/>
    </row>
    <row r="1552" spans="125:140" ht="13.5" x14ac:dyDescent="0.25">
      <c r="DU1552" s="67"/>
      <c r="DV1552" s="67"/>
      <c r="DW1552" s="67"/>
      <c r="DX1552" s="67"/>
      <c r="DY1552" s="67"/>
      <c r="DZ1552" s="67"/>
      <c r="EA1552" s="67"/>
      <c r="EB1552" s="67"/>
      <c r="EC1552" s="67"/>
      <c r="ED1552" s="67"/>
      <c r="EE1552" s="67"/>
      <c r="EF1552" s="67"/>
      <c r="EG1552" s="67"/>
      <c r="EH1552" s="67"/>
      <c r="EI1552" s="67"/>
      <c r="EJ1552" s="67"/>
    </row>
    <row r="1553" spans="125:140" ht="13.5" x14ac:dyDescent="0.25">
      <c r="DU1553" s="67"/>
      <c r="DV1553" s="67"/>
      <c r="DW1553" s="67"/>
      <c r="DX1553" s="67"/>
      <c r="DY1553" s="67"/>
      <c r="DZ1553" s="67"/>
      <c r="EA1553" s="67"/>
      <c r="EB1553" s="67"/>
      <c r="EC1553" s="67"/>
      <c r="ED1553" s="67"/>
      <c r="EE1553" s="67"/>
      <c r="EF1553" s="67"/>
      <c r="EG1553" s="67"/>
      <c r="EH1553" s="67"/>
      <c r="EI1553" s="67"/>
      <c r="EJ1553" s="67"/>
    </row>
    <row r="1554" spans="125:140" ht="13.5" x14ac:dyDescent="0.25">
      <c r="DU1554" s="67"/>
      <c r="DV1554" s="67"/>
      <c r="DW1554" s="67"/>
      <c r="DX1554" s="67"/>
      <c r="DY1554" s="67"/>
      <c r="DZ1554" s="67"/>
      <c r="EA1554" s="67"/>
      <c r="EB1554" s="67"/>
      <c r="EC1554" s="67"/>
      <c r="ED1554" s="67"/>
      <c r="EE1554" s="67"/>
      <c r="EF1554" s="67"/>
      <c r="EG1554" s="67"/>
      <c r="EH1554" s="67"/>
      <c r="EI1554" s="67"/>
      <c r="EJ1554" s="67"/>
    </row>
    <row r="1555" spans="125:140" ht="13.5" x14ac:dyDescent="0.25">
      <c r="DU1555" s="67"/>
      <c r="DV1555" s="67"/>
      <c r="DW1555" s="67"/>
      <c r="DX1555" s="67"/>
      <c r="DY1555" s="67"/>
      <c r="DZ1555" s="67"/>
      <c r="EA1555" s="67"/>
      <c r="EB1555" s="67"/>
      <c r="EC1555" s="67"/>
      <c r="ED1555" s="67"/>
      <c r="EE1555" s="67"/>
      <c r="EF1555" s="67"/>
      <c r="EG1555" s="67"/>
      <c r="EH1555" s="67"/>
      <c r="EI1555" s="67"/>
      <c r="EJ1555" s="67"/>
    </row>
    <row r="1556" spans="125:140" ht="13.5" x14ac:dyDescent="0.25">
      <c r="DU1556" s="67"/>
      <c r="DV1556" s="67"/>
      <c r="DW1556" s="67"/>
      <c r="DX1556" s="67"/>
      <c r="DY1556" s="67"/>
      <c r="DZ1556" s="67"/>
      <c r="EA1556" s="67"/>
      <c r="EB1556" s="67"/>
      <c r="EC1556" s="67"/>
      <c r="ED1556" s="67"/>
      <c r="EE1556" s="67"/>
      <c r="EF1556" s="67"/>
      <c r="EG1556" s="67"/>
      <c r="EH1556" s="67"/>
      <c r="EI1556" s="67"/>
      <c r="EJ1556" s="67"/>
    </row>
    <row r="1557" spans="125:140" ht="13.5" x14ac:dyDescent="0.25">
      <c r="DU1557" s="67"/>
      <c r="DV1557" s="67"/>
      <c r="DW1557" s="67"/>
      <c r="DX1557" s="67"/>
      <c r="DY1557" s="67"/>
      <c r="DZ1557" s="67"/>
      <c r="EA1557" s="67"/>
      <c r="EB1557" s="67"/>
      <c r="EC1557" s="67"/>
      <c r="ED1557" s="67"/>
      <c r="EE1557" s="67"/>
      <c r="EF1557" s="67"/>
      <c r="EG1557" s="67"/>
      <c r="EH1557" s="67"/>
      <c r="EI1557" s="67"/>
      <c r="EJ1557" s="67"/>
    </row>
    <row r="1558" spans="125:140" ht="13.5" x14ac:dyDescent="0.25">
      <c r="DU1558" s="67"/>
      <c r="DV1558" s="67"/>
      <c r="DW1558" s="67"/>
      <c r="DX1558" s="67"/>
      <c r="DY1558" s="67"/>
      <c r="DZ1558" s="67"/>
      <c r="EA1558" s="67"/>
      <c r="EB1558" s="67"/>
      <c r="EC1558" s="67"/>
      <c r="ED1558" s="67"/>
      <c r="EE1558" s="67"/>
      <c r="EF1558" s="67"/>
      <c r="EG1558" s="67"/>
      <c r="EH1558" s="67"/>
      <c r="EI1558" s="67"/>
      <c r="EJ1558" s="67"/>
    </row>
    <row r="1559" spans="125:140" ht="13.5" x14ac:dyDescent="0.25">
      <c r="DU1559" s="67"/>
      <c r="DV1559" s="67"/>
      <c r="DW1559" s="67"/>
      <c r="DX1559" s="67"/>
      <c r="DY1559" s="67"/>
      <c r="DZ1559" s="67"/>
      <c r="EA1559" s="67"/>
      <c r="EB1559" s="67"/>
      <c r="EC1559" s="67"/>
      <c r="ED1559" s="67"/>
      <c r="EE1559" s="67"/>
      <c r="EF1559" s="67"/>
      <c r="EG1559" s="67"/>
      <c r="EH1559" s="67"/>
      <c r="EI1559" s="67"/>
      <c r="EJ1559" s="67"/>
    </row>
    <row r="1560" spans="125:140" ht="13.5" x14ac:dyDescent="0.25">
      <c r="DU1560" s="67"/>
      <c r="DV1560" s="67"/>
      <c r="DW1560" s="67"/>
      <c r="DX1560" s="67"/>
      <c r="DY1560" s="67"/>
      <c r="DZ1560" s="67"/>
      <c r="EA1560" s="67"/>
      <c r="EB1560" s="67"/>
      <c r="EC1560" s="67"/>
      <c r="ED1560" s="67"/>
      <c r="EE1560" s="67"/>
      <c r="EF1560" s="67"/>
      <c r="EG1560" s="67"/>
      <c r="EH1560" s="67"/>
      <c r="EI1560" s="67"/>
      <c r="EJ1560" s="67"/>
    </row>
    <row r="1561" spans="125:140" ht="13.5" x14ac:dyDescent="0.25">
      <c r="DU1561" s="67"/>
      <c r="DV1561" s="67"/>
      <c r="DW1561" s="67"/>
      <c r="DX1561" s="67"/>
      <c r="DY1561" s="67"/>
      <c r="DZ1561" s="67"/>
      <c r="EA1561" s="67"/>
      <c r="EB1561" s="67"/>
      <c r="EC1561" s="67"/>
      <c r="ED1561" s="67"/>
      <c r="EE1561" s="67"/>
      <c r="EF1561" s="67"/>
      <c r="EG1561" s="67"/>
      <c r="EH1561" s="67"/>
      <c r="EI1561" s="67"/>
      <c r="EJ1561" s="67"/>
    </row>
    <row r="1562" spans="125:140" ht="13.5" x14ac:dyDescent="0.25">
      <c r="DU1562" s="67"/>
      <c r="DV1562" s="67"/>
      <c r="DW1562" s="67"/>
      <c r="DX1562" s="67"/>
      <c r="DY1562" s="67"/>
      <c r="DZ1562" s="67"/>
      <c r="EA1562" s="67"/>
      <c r="EB1562" s="67"/>
      <c r="EC1562" s="67"/>
      <c r="ED1562" s="67"/>
      <c r="EE1562" s="67"/>
      <c r="EF1562" s="67"/>
      <c r="EG1562" s="67"/>
      <c r="EH1562" s="67"/>
      <c r="EI1562" s="67"/>
      <c r="EJ1562" s="67"/>
    </row>
    <row r="1563" spans="125:140" ht="13.5" x14ac:dyDescent="0.25">
      <c r="DU1563" s="67"/>
      <c r="DV1563" s="67"/>
      <c r="DW1563" s="67"/>
      <c r="DX1563" s="67"/>
      <c r="DY1563" s="67"/>
      <c r="DZ1563" s="67"/>
      <c r="EA1563" s="67"/>
      <c r="EB1563" s="67"/>
      <c r="EC1563" s="67"/>
      <c r="ED1563" s="67"/>
      <c r="EE1563" s="67"/>
      <c r="EF1563" s="67"/>
      <c r="EG1563" s="67"/>
      <c r="EH1563" s="67"/>
      <c r="EI1563" s="67"/>
      <c r="EJ1563" s="67"/>
    </row>
    <row r="1564" spans="125:140" ht="13.5" x14ac:dyDescent="0.25">
      <c r="DU1564" s="67"/>
      <c r="DV1564" s="67"/>
      <c r="DW1564" s="67"/>
      <c r="DX1564" s="67"/>
      <c r="DY1564" s="67"/>
      <c r="DZ1564" s="67"/>
      <c r="EA1564" s="67"/>
      <c r="EB1564" s="67"/>
      <c r="EC1564" s="67"/>
      <c r="ED1564" s="67"/>
      <c r="EE1564" s="67"/>
      <c r="EF1564" s="67"/>
      <c r="EG1564" s="67"/>
      <c r="EH1564" s="67"/>
      <c r="EI1564" s="67"/>
      <c r="EJ1564" s="67"/>
    </row>
    <row r="1565" spans="125:140" ht="13.5" x14ac:dyDescent="0.25">
      <c r="DU1565" s="67"/>
      <c r="DV1565" s="67"/>
      <c r="DW1565" s="67"/>
      <c r="DX1565" s="67"/>
      <c r="DY1565" s="67"/>
      <c r="DZ1565" s="67"/>
      <c r="EA1565" s="67"/>
      <c r="EB1565" s="67"/>
      <c r="EC1565" s="67"/>
      <c r="ED1565" s="67"/>
      <c r="EE1565" s="67"/>
      <c r="EF1565" s="67"/>
      <c r="EG1565" s="67"/>
      <c r="EH1565" s="67"/>
      <c r="EI1565" s="67"/>
      <c r="EJ1565" s="67"/>
    </row>
    <row r="1566" spans="125:140" ht="13.5" x14ac:dyDescent="0.25">
      <c r="DU1566" s="67"/>
      <c r="DV1566" s="67"/>
      <c r="DW1566" s="67"/>
      <c r="DX1566" s="67"/>
      <c r="DY1566" s="67"/>
      <c r="DZ1566" s="67"/>
      <c r="EA1566" s="67"/>
      <c r="EB1566" s="67"/>
      <c r="EC1566" s="67"/>
      <c r="ED1566" s="67"/>
      <c r="EE1566" s="67"/>
      <c r="EF1566" s="67"/>
      <c r="EG1566" s="67"/>
      <c r="EH1566" s="67"/>
      <c r="EI1566" s="67"/>
      <c r="EJ1566" s="67"/>
    </row>
    <row r="1567" spans="125:140" ht="13.5" x14ac:dyDescent="0.25">
      <c r="DU1567" s="67"/>
      <c r="DV1567" s="67"/>
      <c r="DW1567" s="67"/>
      <c r="DX1567" s="67"/>
      <c r="DY1567" s="67"/>
      <c r="DZ1567" s="67"/>
      <c r="EA1567" s="67"/>
      <c r="EB1567" s="67"/>
      <c r="EC1567" s="67"/>
      <c r="ED1567" s="67"/>
      <c r="EE1567" s="67"/>
      <c r="EF1567" s="67"/>
      <c r="EG1567" s="67"/>
      <c r="EH1567" s="67"/>
      <c r="EI1567" s="67"/>
      <c r="EJ1567" s="67"/>
    </row>
    <row r="1568" spans="125:140" ht="13.5" x14ac:dyDescent="0.25">
      <c r="DU1568" s="67"/>
      <c r="DV1568" s="67"/>
      <c r="DW1568" s="67"/>
      <c r="DX1568" s="67"/>
      <c r="DY1568" s="67"/>
      <c r="DZ1568" s="67"/>
      <c r="EA1568" s="67"/>
      <c r="EB1568" s="67"/>
      <c r="EC1568" s="67"/>
      <c r="ED1568" s="67"/>
      <c r="EE1568" s="67"/>
      <c r="EF1568" s="67"/>
      <c r="EG1568" s="67"/>
      <c r="EH1568" s="67"/>
      <c r="EI1568" s="67"/>
      <c r="EJ1568" s="67"/>
    </row>
    <row r="1569" spans="125:140" ht="13.5" x14ac:dyDescent="0.25">
      <c r="DU1569" s="67"/>
      <c r="DV1569" s="67"/>
      <c r="DW1569" s="67"/>
      <c r="DX1569" s="67"/>
      <c r="DY1569" s="67"/>
      <c r="DZ1569" s="67"/>
      <c r="EA1569" s="67"/>
      <c r="EB1569" s="67"/>
      <c r="EC1569" s="67"/>
      <c r="ED1569" s="67"/>
      <c r="EE1569" s="67"/>
      <c r="EF1569" s="67"/>
      <c r="EG1569" s="67"/>
      <c r="EH1569" s="67"/>
      <c r="EI1569" s="67"/>
      <c r="EJ1569" s="67"/>
    </row>
    <row r="1570" spans="125:140" ht="13.5" x14ac:dyDescent="0.25">
      <c r="DU1570" s="67"/>
      <c r="DV1570" s="67"/>
      <c r="DW1570" s="67"/>
      <c r="DX1570" s="67"/>
      <c r="DY1570" s="67"/>
      <c r="DZ1570" s="67"/>
      <c r="EA1570" s="67"/>
      <c r="EB1570" s="67"/>
      <c r="EC1570" s="67"/>
      <c r="ED1570" s="67"/>
      <c r="EE1570" s="67"/>
      <c r="EF1570" s="67"/>
      <c r="EG1570" s="67"/>
      <c r="EH1570" s="67"/>
      <c r="EI1570" s="67"/>
      <c r="EJ1570" s="67"/>
    </row>
    <row r="1571" spans="125:140" ht="13.5" x14ac:dyDescent="0.25">
      <c r="DU1571" s="67"/>
      <c r="DV1571" s="67"/>
      <c r="DW1571" s="67"/>
      <c r="DX1571" s="67"/>
      <c r="DY1571" s="67"/>
      <c r="DZ1571" s="67"/>
      <c r="EA1571" s="67"/>
      <c r="EB1571" s="67"/>
      <c r="EC1571" s="67"/>
      <c r="ED1571" s="67"/>
      <c r="EE1571" s="67"/>
      <c r="EF1571" s="67"/>
      <c r="EG1571" s="67"/>
      <c r="EH1571" s="67"/>
      <c r="EI1571" s="67"/>
      <c r="EJ1571" s="67"/>
    </row>
    <row r="1572" spans="125:140" ht="13.5" x14ac:dyDescent="0.25">
      <c r="DU1572" s="67"/>
      <c r="DV1572" s="67"/>
      <c r="DW1572" s="67"/>
      <c r="DX1572" s="67"/>
      <c r="DY1572" s="67"/>
      <c r="DZ1572" s="67"/>
      <c r="EA1572" s="67"/>
      <c r="EB1572" s="67"/>
      <c r="EC1572" s="67"/>
      <c r="ED1572" s="67"/>
      <c r="EE1572" s="67"/>
      <c r="EF1572" s="67"/>
      <c r="EG1572" s="67"/>
      <c r="EH1572" s="67"/>
      <c r="EI1572" s="67"/>
      <c r="EJ1572" s="67"/>
    </row>
    <row r="1573" spans="125:140" ht="13.5" x14ac:dyDescent="0.25">
      <c r="DU1573" s="67"/>
      <c r="DV1573" s="67"/>
      <c r="DW1573" s="67"/>
      <c r="DX1573" s="67"/>
      <c r="DY1573" s="67"/>
      <c r="DZ1573" s="67"/>
      <c r="EA1573" s="67"/>
      <c r="EB1573" s="67"/>
      <c r="EC1573" s="67"/>
      <c r="ED1573" s="67"/>
      <c r="EE1573" s="67"/>
      <c r="EF1573" s="67"/>
      <c r="EG1573" s="67"/>
      <c r="EH1573" s="67"/>
      <c r="EI1573" s="67"/>
      <c r="EJ1573" s="67"/>
    </row>
    <row r="1574" spans="125:140" ht="13.5" x14ac:dyDescent="0.25">
      <c r="DU1574" s="67"/>
      <c r="DV1574" s="67"/>
      <c r="DW1574" s="67"/>
      <c r="DX1574" s="67"/>
      <c r="DY1574" s="67"/>
      <c r="DZ1574" s="67"/>
      <c r="EA1574" s="67"/>
      <c r="EB1574" s="67"/>
      <c r="EC1574" s="67"/>
      <c r="ED1574" s="67"/>
      <c r="EE1574" s="67"/>
      <c r="EF1574" s="67"/>
      <c r="EG1574" s="67"/>
      <c r="EH1574" s="67"/>
      <c r="EI1574" s="67"/>
      <c r="EJ1574" s="67"/>
    </row>
    <row r="1575" spans="125:140" ht="13.5" x14ac:dyDescent="0.25">
      <c r="DU1575" s="67"/>
      <c r="DV1575" s="67"/>
      <c r="DW1575" s="67"/>
      <c r="DX1575" s="67"/>
      <c r="DY1575" s="67"/>
      <c r="DZ1575" s="67"/>
      <c r="EA1575" s="67"/>
      <c r="EB1575" s="67"/>
      <c r="EC1575" s="67"/>
      <c r="ED1575" s="67"/>
      <c r="EE1575" s="67"/>
      <c r="EF1575" s="67"/>
      <c r="EG1575" s="67"/>
      <c r="EH1575" s="67"/>
      <c r="EI1575" s="67"/>
      <c r="EJ1575" s="67"/>
    </row>
    <row r="1576" spans="125:140" ht="13.5" x14ac:dyDescent="0.25">
      <c r="DU1576" s="67"/>
      <c r="DV1576" s="67"/>
      <c r="DW1576" s="67"/>
      <c r="DX1576" s="67"/>
      <c r="DY1576" s="67"/>
      <c r="DZ1576" s="67"/>
      <c r="EA1576" s="67"/>
      <c r="EB1576" s="67"/>
      <c r="EC1576" s="67"/>
      <c r="ED1576" s="67"/>
      <c r="EE1576" s="67"/>
      <c r="EF1576" s="67"/>
      <c r="EG1576" s="67"/>
      <c r="EH1576" s="67"/>
      <c r="EI1576" s="67"/>
      <c r="EJ1576" s="67"/>
    </row>
    <row r="1577" spans="125:140" ht="13.5" x14ac:dyDescent="0.25">
      <c r="DU1577" s="67"/>
      <c r="DV1577" s="67"/>
      <c r="DW1577" s="67"/>
      <c r="DX1577" s="67"/>
      <c r="DY1577" s="67"/>
      <c r="DZ1577" s="67"/>
      <c r="EA1577" s="67"/>
      <c r="EB1577" s="67"/>
      <c r="EC1577" s="67"/>
      <c r="ED1577" s="67"/>
      <c r="EE1577" s="67"/>
      <c r="EF1577" s="67"/>
      <c r="EG1577" s="67"/>
      <c r="EH1577" s="67"/>
      <c r="EI1577" s="67"/>
      <c r="EJ1577" s="67"/>
    </row>
    <row r="1578" spans="125:140" ht="13.5" x14ac:dyDescent="0.25">
      <c r="DU1578" s="67"/>
      <c r="DV1578" s="67"/>
      <c r="DW1578" s="67"/>
      <c r="DX1578" s="67"/>
      <c r="DY1578" s="67"/>
      <c r="DZ1578" s="67"/>
      <c r="EA1578" s="67"/>
      <c r="EB1578" s="67"/>
      <c r="EC1578" s="67"/>
      <c r="ED1578" s="67"/>
      <c r="EE1578" s="67"/>
      <c r="EF1578" s="67"/>
      <c r="EG1578" s="67"/>
      <c r="EH1578" s="67"/>
      <c r="EI1578" s="67"/>
      <c r="EJ1578" s="67"/>
    </row>
    <row r="1579" spans="125:140" ht="13.5" x14ac:dyDescent="0.25">
      <c r="DU1579" s="67"/>
      <c r="DV1579" s="67"/>
      <c r="DW1579" s="67"/>
      <c r="DX1579" s="67"/>
      <c r="DY1579" s="67"/>
      <c r="DZ1579" s="67"/>
      <c r="EA1579" s="67"/>
      <c r="EB1579" s="67"/>
      <c r="EC1579" s="67"/>
      <c r="ED1579" s="67"/>
      <c r="EE1579" s="67"/>
      <c r="EF1579" s="67"/>
      <c r="EG1579" s="67"/>
      <c r="EH1579" s="67"/>
      <c r="EI1579" s="67"/>
      <c r="EJ1579" s="67"/>
    </row>
    <row r="1580" spans="125:140" ht="13.5" x14ac:dyDescent="0.25">
      <c r="DU1580" s="67"/>
      <c r="DV1580" s="67"/>
      <c r="DW1580" s="67"/>
      <c r="DX1580" s="67"/>
      <c r="DY1580" s="67"/>
      <c r="DZ1580" s="67"/>
      <c r="EA1580" s="67"/>
      <c r="EB1580" s="67"/>
      <c r="EC1580" s="67"/>
      <c r="ED1580" s="67"/>
      <c r="EE1580" s="67"/>
      <c r="EF1580" s="67"/>
      <c r="EG1580" s="67"/>
      <c r="EH1580" s="67"/>
      <c r="EI1580" s="67"/>
      <c r="EJ1580" s="67"/>
    </row>
    <row r="1581" spans="125:140" ht="13.5" x14ac:dyDescent="0.25">
      <c r="DU1581" s="67"/>
      <c r="DV1581" s="67"/>
      <c r="DW1581" s="67"/>
      <c r="DX1581" s="67"/>
      <c r="DY1581" s="67"/>
      <c r="DZ1581" s="67"/>
      <c r="EA1581" s="67"/>
      <c r="EB1581" s="67"/>
      <c r="EC1581" s="67"/>
      <c r="ED1581" s="67"/>
      <c r="EE1581" s="67"/>
      <c r="EF1581" s="67"/>
      <c r="EG1581" s="67"/>
      <c r="EH1581" s="67"/>
      <c r="EI1581" s="67"/>
      <c r="EJ1581" s="67"/>
    </row>
    <row r="1582" spans="125:140" ht="13.5" x14ac:dyDescent="0.25">
      <c r="DU1582" s="67"/>
      <c r="DV1582" s="67"/>
      <c r="DW1582" s="67"/>
      <c r="DX1582" s="67"/>
      <c r="DY1582" s="67"/>
      <c r="DZ1582" s="67"/>
      <c r="EA1582" s="67"/>
      <c r="EB1582" s="67"/>
      <c r="EC1582" s="67"/>
      <c r="ED1582" s="67"/>
      <c r="EE1582" s="67"/>
      <c r="EF1582" s="67"/>
      <c r="EG1582" s="67"/>
      <c r="EH1582" s="67"/>
      <c r="EI1582" s="67"/>
      <c r="EJ1582" s="67"/>
    </row>
    <row r="1583" spans="125:140" ht="13.5" x14ac:dyDescent="0.25">
      <c r="DU1583" s="67"/>
      <c r="DV1583" s="67"/>
      <c r="DW1583" s="67"/>
      <c r="DX1583" s="67"/>
      <c r="DY1583" s="67"/>
      <c r="DZ1583" s="67"/>
      <c r="EA1583" s="67"/>
      <c r="EB1583" s="67"/>
      <c r="EC1583" s="67"/>
      <c r="ED1583" s="67"/>
      <c r="EE1583" s="67"/>
      <c r="EF1583" s="67"/>
      <c r="EG1583" s="67"/>
      <c r="EH1583" s="67"/>
      <c r="EI1583" s="67"/>
      <c r="EJ1583" s="67"/>
    </row>
    <row r="1584" spans="125:140" ht="13.5" x14ac:dyDescent="0.25">
      <c r="DU1584" s="67"/>
      <c r="DV1584" s="67"/>
      <c r="DW1584" s="67"/>
      <c r="DX1584" s="67"/>
      <c r="DY1584" s="67"/>
      <c r="DZ1584" s="67"/>
      <c r="EA1584" s="67"/>
      <c r="EB1584" s="67"/>
      <c r="EC1584" s="67"/>
      <c r="ED1584" s="67"/>
      <c r="EE1584" s="67"/>
      <c r="EF1584" s="67"/>
      <c r="EG1584" s="67"/>
      <c r="EH1584" s="67"/>
      <c r="EI1584" s="67"/>
      <c r="EJ1584" s="67"/>
    </row>
    <row r="1585" spans="125:140" ht="13.5" x14ac:dyDescent="0.25">
      <c r="DU1585" s="67"/>
      <c r="DV1585" s="67"/>
      <c r="DW1585" s="67"/>
      <c r="DX1585" s="67"/>
      <c r="DY1585" s="67"/>
      <c r="DZ1585" s="67"/>
      <c r="EA1585" s="67"/>
      <c r="EB1585" s="67"/>
      <c r="EC1585" s="67"/>
      <c r="ED1585" s="67"/>
      <c r="EE1585" s="67"/>
      <c r="EF1585" s="67"/>
      <c r="EG1585" s="67"/>
      <c r="EH1585" s="67"/>
      <c r="EI1585" s="67"/>
      <c r="EJ1585" s="67"/>
    </row>
    <row r="1586" spans="125:140" ht="13.5" x14ac:dyDescent="0.25">
      <c r="DU1586" s="67"/>
      <c r="DV1586" s="67"/>
      <c r="DW1586" s="67"/>
      <c r="DX1586" s="67"/>
      <c r="DY1586" s="67"/>
      <c r="DZ1586" s="67"/>
      <c r="EA1586" s="67"/>
      <c r="EB1586" s="67"/>
      <c r="EC1586" s="67"/>
      <c r="ED1586" s="67"/>
      <c r="EE1586" s="67"/>
      <c r="EF1586" s="67"/>
      <c r="EG1586" s="67"/>
      <c r="EH1586" s="67"/>
      <c r="EI1586" s="67"/>
      <c r="EJ1586" s="67"/>
    </row>
    <row r="1587" spans="125:140" ht="13.5" x14ac:dyDescent="0.25">
      <c r="DU1587" s="67"/>
      <c r="DV1587" s="67"/>
      <c r="DW1587" s="67"/>
      <c r="DX1587" s="67"/>
      <c r="DY1587" s="67"/>
      <c r="DZ1587" s="67"/>
      <c r="EA1587" s="67"/>
      <c r="EB1587" s="67"/>
      <c r="EC1587" s="67"/>
      <c r="ED1587" s="67"/>
      <c r="EE1587" s="67"/>
      <c r="EF1587" s="67"/>
      <c r="EG1587" s="67"/>
      <c r="EH1587" s="67"/>
      <c r="EI1587" s="67"/>
      <c r="EJ1587" s="67"/>
    </row>
    <row r="1588" spans="125:140" ht="13.5" x14ac:dyDescent="0.25">
      <c r="DU1588" s="67"/>
      <c r="DV1588" s="67"/>
      <c r="DW1588" s="67"/>
      <c r="DX1588" s="67"/>
      <c r="DY1588" s="67"/>
      <c r="DZ1588" s="67"/>
      <c r="EA1588" s="67"/>
      <c r="EB1588" s="67"/>
      <c r="EC1588" s="67"/>
      <c r="ED1588" s="67"/>
      <c r="EE1588" s="67"/>
      <c r="EF1588" s="67"/>
      <c r="EG1588" s="67"/>
      <c r="EH1588" s="67"/>
      <c r="EI1588" s="67"/>
      <c r="EJ1588" s="67"/>
    </row>
    <row r="1589" spans="125:140" ht="13.5" x14ac:dyDescent="0.25">
      <c r="DU1589" s="67"/>
      <c r="DV1589" s="67"/>
      <c r="DW1589" s="67"/>
      <c r="DX1589" s="67"/>
      <c r="DY1589" s="67"/>
      <c r="DZ1589" s="67"/>
      <c r="EA1589" s="67"/>
      <c r="EB1589" s="67"/>
      <c r="EC1589" s="67"/>
      <c r="ED1589" s="67"/>
      <c r="EE1589" s="67"/>
      <c r="EF1589" s="67"/>
      <c r="EG1589" s="67"/>
      <c r="EH1589" s="67"/>
      <c r="EI1589" s="67"/>
      <c r="EJ1589" s="67"/>
    </row>
    <row r="1590" spans="125:140" ht="13.5" x14ac:dyDescent="0.25">
      <c r="DU1590" s="67"/>
      <c r="DV1590" s="67"/>
      <c r="DW1590" s="67"/>
      <c r="DX1590" s="67"/>
      <c r="DY1590" s="67"/>
      <c r="DZ1590" s="67"/>
      <c r="EA1590" s="67"/>
      <c r="EB1590" s="67"/>
      <c r="EC1590" s="67"/>
      <c r="ED1590" s="67"/>
      <c r="EE1590" s="67"/>
      <c r="EF1590" s="67"/>
      <c r="EG1590" s="67"/>
      <c r="EH1590" s="67"/>
      <c r="EI1590" s="67"/>
      <c r="EJ1590" s="67"/>
    </row>
    <row r="1591" spans="125:140" ht="13.5" x14ac:dyDescent="0.25">
      <c r="DU1591" s="67"/>
      <c r="DV1591" s="67"/>
      <c r="DW1591" s="67"/>
      <c r="DX1591" s="67"/>
      <c r="DY1591" s="67"/>
      <c r="DZ1591" s="67"/>
      <c r="EA1591" s="67"/>
      <c r="EB1591" s="67"/>
      <c r="EC1591" s="67"/>
      <c r="ED1591" s="67"/>
      <c r="EE1591" s="67"/>
      <c r="EF1591" s="67"/>
      <c r="EG1591" s="67"/>
      <c r="EH1591" s="67"/>
      <c r="EI1591" s="67"/>
      <c r="EJ1591" s="67"/>
    </row>
    <row r="1592" spans="125:140" ht="13.5" x14ac:dyDescent="0.25">
      <c r="DU1592" s="67"/>
      <c r="DV1592" s="67"/>
      <c r="DW1592" s="67"/>
      <c r="DX1592" s="67"/>
      <c r="DY1592" s="67"/>
      <c r="DZ1592" s="67"/>
      <c r="EA1592" s="67"/>
      <c r="EB1592" s="67"/>
      <c r="EC1592" s="67"/>
      <c r="ED1592" s="67"/>
      <c r="EE1592" s="67"/>
      <c r="EF1592" s="67"/>
      <c r="EG1592" s="67"/>
      <c r="EH1592" s="67"/>
      <c r="EI1592" s="67"/>
      <c r="EJ1592" s="67"/>
    </row>
    <row r="1593" spans="125:140" ht="13.5" x14ac:dyDescent="0.25">
      <c r="DU1593" s="67"/>
      <c r="DV1593" s="67"/>
      <c r="DW1593" s="67"/>
      <c r="DX1593" s="67"/>
      <c r="DY1593" s="67"/>
      <c r="DZ1593" s="67"/>
      <c r="EA1593" s="67"/>
      <c r="EB1593" s="67"/>
      <c r="EC1593" s="67"/>
      <c r="ED1593" s="67"/>
      <c r="EE1593" s="67"/>
      <c r="EF1593" s="67"/>
      <c r="EG1593" s="67"/>
      <c r="EH1593" s="67"/>
      <c r="EI1593" s="67"/>
      <c r="EJ1593" s="67"/>
    </row>
    <row r="1594" spans="125:140" ht="13.5" x14ac:dyDescent="0.25">
      <c r="DU1594" s="67"/>
      <c r="DV1594" s="67"/>
      <c r="DW1594" s="67"/>
      <c r="DX1594" s="67"/>
      <c r="DY1594" s="67"/>
      <c r="DZ1594" s="67"/>
      <c r="EA1594" s="67"/>
      <c r="EB1594" s="67"/>
      <c r="EC1594" s="67"/>
      <c r="ED1594" s="67"/>
      <c r="EE1594" s="67"/>
      <c r="EF1594" s="67"/>
      <c r="EG1594" s="67"/>
      <c r="EH1594" s="67"/>
      <c r="EI1594" s="67"/>
      <c r="EJ1594" s="67"/>
    </row>
    <row r="1595" spans="125:140" ht="13.5" x14ac:dyDescent="0.25">
      <c r="DU1595" s="67"/>
      <c r="DV1595" s="67"/>
      <c r="DW1595" s="67"/>
      <c r="DX1595" s="67"/>
      <c r="DY1595" s="67"/>
      <c r="DZ1595" s="67"/>
      <c r="EA1595" s="67"/>
      <c r="EB1595" s="67"/>
      <c r="EC1595" s="67"/>
      <c r="ED1595" s="67"/>
      <c r="EE1595" s="67"/>
      <c r="EF1595" s="67"/>
      <c r="EG1595" s="67"/>
      <c r="EH1595" s="67"/>
      <c r="EI1595" s="67"/>
      <c r="EJ1595" s="67"/>
    </row>
    <row r="1596" spans="125:140" ht="13.5" x14ac:dyDescent="0.25">
      <c r="DU1596" s="67"/>
      <c r="DV1596" s="67"/>
      <c r="DW1596" s="67"/>
      <c r="DX1596" s="67"/>
      <c r="DY1596" s="67"/>
      <c r="DZ1596" s="67"/>
      <c r="EA1596" s="67"/>
      <c r="EB1596" s="67"/>
      <c r="EC1596" s="67"/>
      <c r="ED1596" s="67"/>
      <c r="EE1596" s="67"/>
      <c r="EF1596" s="67"/>
      <c r="EG1596" s="67"/>
      <c r="EH1596" s="67"/>
      <c r="EI1596" s="67"/>
      <c r="EJ1596" s="67"/>
    </row>
    <row r="1597" spans="125:140" ht="13.5" x14ac:dyDescent="0.25">
      <c r="DU1597" s="67"/>
      <c r="DV1597" s="67"/>
      <c r="DW1597" s="67"/>
      <c r="DX1597" s="67"/>
      <c r="DY1597" s="67"/>
      <c r="DZ1597" s="67"/>
      <c r="EA1597" s="67"/>
      <c r="EB1597" s="67"/>
      <c r="EC1597" s="67"/>
      <c r="ED1597" s="67"/>
      <c r="EE1597" s="67"/>
      <c r="EF1597" s="67"/>
      <c r="EG1597" s="67"/>
      <c r="EH1597" s="67"/>
      <c r="EI1597" s="67"/>
      <c r="EJ1597" s="67"/>
    </row>
    <row r="1598" spans="125:140" ht="13.5" x14ac:dyDescent="0.25">
      <c r="DU1598" s="67"/>
      <c r="DV1598" s="67"/>
      <c r="DW1598" s="67"/>
      <c r="DX1598" s="67"/>
      <c r="DY1598" s="67"/>
      <c r="DZ1598" s="67"/>
      <c r="EA1598" s="67"/>
      <c r="EB1598" s="67"/>
      <c r="EC1598" s="67"/>
      <c r="ED1598" s="67"/>
      <c r="EE1598" s="67"/>
      <c r="EF1598" s="67"/>
      <c r="EG1598" s="67"/>
      <c r="EH1598" s="67"/>
      <c r="EI1598" s="67"/>
      <c r="EJ1598" s="67"/>
    </row>
    <row r="1599" spans="125:140" ht="13.5" x14ac:dyDescent="0.25">
      <c r="DU1599" s="67"/>
      <c r="DV1599" s="67"/>
      <c r="DW1599" s="67"/>
      <c r="DX1599" s="67"/>
      <c r="DY1599" s="67"/>
      <c r="DZ1599" s="67"/>
      <c r="EA1599" s="67"/>
      <c r="EB1599" s="67"/>
      <c r="EC1599" s="67"/>
      <c r="ED1599" s="67"/>
      <c r="EE1599" s="67"/>
      <c r="EF1599" s="67"/>
      <c r="EG1599" s="67"/>
      <c r="EH1599" s="67"/>
      <c r="EI1599" s="67"/>
      <c r="EJ1599" s="67"/>
    </row>
    <row r="1600" spans="125:140" ht="13.5" x14ac:dyDescent="0.25">
      <c r="DU1600" s="67"/>
      <c r="DV1600" s="67"/>
      <c r="DW1600" s="67"/>
      <c r="DX1600" s="67"/>
      <c r="DY1600" s="67"/>
      <c r="DZ1600" s="67"/>
      <c r="EA1600" s="67"/>
      <c r="EB1600" s="67"/>
      <c r="EC1600" s="67"/>
      <c r="ED1600" s="67"/>
      <c r="EE1600" s="67"/>
      <c r="EF1600" s="67"/>
      <c r="EG1600" s="67"/>
      <c r="EH1600" s="67"/>
      <c r="EI1600" s="67"/>
      <c r="EJ1600" s="67"/>
    </row>
    <row r="1601" spans="125:140" ht="13.5" x14ac:dyDescent="0.25">
      <c r="DU1601" s="67"/>
      <c r="DV1601" s="67"/>
      <c r="DW1601" s="67"/>
      <c r="DX1601" s="67"/>
      <c r="DY1601" s="67"/>
      <c r="DZ1601" s="67"/>
      <c r="EA1601" s="67"/>
      <c r="EB1601" s="67"/>
      <c r="EC1601" s="67"/>
      <c r="ED1601" s="67"/>
      <c r="EE1601" s="67"/>
      <c r="EF1601" s="67"/>
      <c r="EG1601" s="67"/>
      <c r="EH1601" s="67"/>
      <c r="EI1601" s="67"/>
      <c r="EJ1601" s="67"/>
    </row>
    <row r="1602" spans="125:140" ht="13.5" x14ac:dyDescent="0.25">
      <c r="DU1602" s="67"/>
      <c r="DV1602" s="67"/>
      <c r="DW1602" s="67"/>
      <c r="DX1602" s="67"/>
      <c r="DY1602" s="67"/>
      <c r="DZ1602" s="67"/>
      <c r="EA1602" s="67"/>
      <c r="EB1602" s="67"/>
      <c r="EC1602" s="67"/>
      <c r="ED1602" s="67"/>
      <c r="EE1602" s="67"/>
      <c r="EF1602" s="67"/>
      <c r="EG1602" s="67"/>
      <c r="EH1602" s="67"/>
      <c r="EI1602" s="67"/>
      <c r="EJ1602" s="67"/>
    </row>
    <row r="1603" spans="125:140" ht="13.5" x14ac:dyDescent="0.25">
      <c r="DU1603" s="67"/>
      <c r="DV1603" s="67"/>
      <c r="DW1603" s="67"/>
      <c r="DX1603" s="67"/>
      <c r="DY1603" s="67"/>
      <c r="DZ1603" s="67"/>
      <c r="EA1603" s="67"/>
      <c r="EB1603" s="67"/>
      <c r="EC1603" s="67"/>
      <c r="ED1603" s="67"/>
      <c r="EE1603" s="67"/>
      <c r="EF1603" s="67"/>
      <c r="EG1603" s="67"/>
      <c r="EH1603" s="67"/>
      <c r="EI1603" s="67"/>
      <c r="EJ1603" s="67"/>
    </row>
    <row r="1604" spans="125:140" ht="13.5" x14ac:dyDescent="0.25">
      <c r="DU1604" s="67"/>
      <c r="DV1604" s="67"/>
      <c r="DW1604" s="67"/>
      <c r="DX1604" s="67"/>
      <c r="DY1604" s="67"/>
      <c r="DZ1604" s="67"/>
      <c r="EA1604" s="67"/>
      <c r="EB1604" s="67"/>
      <c r="EC1604" s="67"/>
      <c r="ED1604" s="67"/>
      <c r="EE1604" s="67"/>
      <c r="EF1604" s="67"/>
      <c r="EG1604" s="67"/>
      <c r="EH1604" s="67"/>
      <c r="EI1604" s="67"/>
      <c r="EJ1604" s="67"/>
    </row>
    <row r="1605" spans="125:140" ht="13.5" x14ac:dyDescent="0.25">
      <c r="DU1605" s="67"/>
      <c r="DV1605" s="67"/>
      <c r="DW1605" s="67"/>
      <c r="DX1605" s="67"/>
      <c r="DY1605" s="67"/>
      <c r="DZ1605" s="67"/>
      <c r="EA1605" s="67"/>
      <c r="EB1605" s="67"/>
      <c r="EC1605" s="67"/>
      <c r="ED1605" s="67"/>
      <c r="EE1605" s="67"/>
      <c r="EF1605" s="67"/>
      <c r="EG1605" s="67"/>
      <c r="EH1605" s="67"/>
      <c r="EI1605" s="67"/>
      <c r="EJ1605" s="67"/>
    </row>
    <row r="1606" spans="125:140" ht="13.5" x14ac:dyDescent="0.25">
      <c r="DU1606" s="67"/>
      <c r="DV1606" s="67"/>
      <c r="DW1606" s="67"/>
      <c r="DX1606" s="67"/>
      <c r="DY1606" s="67"/>
      <c r="DZ1606" s="67"/>
      <c r="EA1606" s="67"/>
      <c r="EB1606" s="67"/>
      <c r="EC1606" s="67"/>
      <c r="ED1606" s="67"/>
      <c r="EE1606" s="67"/>
      <c r="EF1606" s="67"/>
      <c r="EG1606" s="67"/>
      <c r="EH1606" s="67"/>
      <c r="EI1606" s="67"/>
      <c r="EJ1606" s="67"/>
    </row>
    <row r="1607" spans="125:140" ht="13.5" x14ac:dyDescent="0.25">
      <c r="DU1607" s="67"/>
      <c r="DV1607" s="67"/>
      <c r="DW1607" s="67"/>
      <c r="DX1607" s="67"/>
      <c r="DY1607" s="67"/>
      <c r="DZ1607" s="67"/>
      <c r="EA1607" s="67"/>
      <c r="EB1607" s="67"/>
      <c r="EC1607" s="67"/>
      <c r="ED1607" s="67"/>
      <c r="EE1607" s="67"/>
      <c r="EF1607" s="67"/>
      <c r="EG1607" s="67"/>
      <c r="EH1607" s="67"/>
      <c r="EI1607" s="67"/>
      <c r="EJ1607" s="67"/>
    </row>
    <row r="1608" spans="125:140" ht="13.5" x14ac:dyDescent="0.25">
      <c r="DU1608" s="67"/>
      <c r="DV1608" s="67"/>
      <c r="DW1608" s="67"/>
      <c r="DX1608" s="67"/>
      <c r="DY1608" s="67"/>
      <c r="DZ1608" s="67"/>
      <c r="EA1608" s="67"/>
      <c r="EB1608" s="67"/>
      <c r="EC1608" s="67"/>
      <c r="ED1608" s="67"/>
      <c r="EE1608" s="67"/>
      <c r="EF1608" s="67"/>
      <c r="EG1608" s="67"/>
      <c r="EH1608" s="67"/>
      <c r="EI1608" s="67"/>
      <c r="EJ1608" s="67"/>
    </row>
    <row r="1609" spans="125:140" ht="13.5" x14ac:dyDescent="0.25">
      <c r="DU1609" s="67"/>
      <c r="DV1609" s="67"/>
      <c r="DW1609" s="67"/>
      <c r="DX1609" s="67"/>
      <c r="DY1609" s="67"/>
      <c r="DZ1609" s="67"/>
      <c r="EA1609" s="67"/>
      <c r="EB1609" s="67"/>
      <c r="EC1609" s="67"/>
      <c r="ED1609" s="67"/>
      <c r="EE1609" s="67"/>
      <c r="EF1609" s="67"/>
      <c r="EG1609" s="67"/>
      <c r="EH1609" s="67"/>
      <c r="EI1609" s="67"/>
      <c r="EJ1609" s="67"/>
    </row>
    <row r="1610" spans="125:140" ht="13.5" x14ac:dyDescent="0.25">
      <c r="DU1610" s="67"/>
      <c r="DV1610" s="67"/>
      <c r="DW1610" s="67"/>
      <c r="DX1610" s="67"/>
      <c r="DY1610" s="67"/>
      <c r="DZ1610" s="67"/>
      <c r="EA1610" s="67"/>
      <c r="EB1610" s="67"/>
      <c r="EC1610" s="67"/>
      <c r="ED1610" s="67"/>
      <c r="EE1610" s="67"/>
      <c r="EF1610" s="67"/>
      <c r="EG1610" s="67"/>
      <c r="EH1610" s="67"/>
      <c r="EI1610" s="67"/>
      <c r="EJ1610" s="67"/>
    </row>
    <row r="1611" spans="125:140" ht="13.5" x14ac:dyDescent="0.25">
      <c r="DU1611" s="67"/>
      <c r="DV1611" s="67"/>
      <c r="DW1611" s="67"/>
      <c r="DX1611" s="67"/>
      <c r="DY1611" s="67"/>
      <c r="DZ1611" s="67"/>
      <c r="EA1611" s="67"/>
      <c r="EB1611" s="67"/>
      <c r="EC1611" s="67"/>
      <c r="ED1611" s="67"/>
      <c r="EE1611" s="67"/>
      <c r="EF1611" s="67"/>
      <c r="EG1611" s="67"/>
      <c r="EH1611" s="67"/>
      <c r="EI1611" s="67"/>
      <c r="EJ1611" s="67"/>
    </row>
    <row r="1612" spans="125:140" ht="13.5" x14ac:dyDescent="0.25">
      <c r="DU1612" s="67"/>
      <c r="DV1612" s="67"/>
      <c r="DW1612" s="67"/>
      <c r="DX1612" s="67"/>
      <c r="DY1612" s="67"/>
      <c r="DZ1612" s="67"/>
      <c r="EA1612" s="67"/>
      <c r="EB1612" s="67"/>
      <c r="EC1612" s="67"/>
      <c r="ED1612" s="67"/>
      <c r="EE1612" s="67"/>
      <c r="EF1612" s="67"/>
      <c r="EG1612" s="67"/>
      <c r="EH1612" s="67"/>
      <c r="EI1612" s="67"/>
      <c r="EJ1612" s="67"/>
    </row>
    <row r="1613" spans="125:140" ht="13.5" x14ac:dyDescent="0.25">
      <c r="DU1613" s="67"/>
      <c r="DV1613" s="67"/>
      <c r="DW1613" s="67"/>
      <c r="DX1613" s="67"/>
      <c r="DY1613" s="67"/>
      <c r="DZ1613" s="67"/>
      <c r="EA1613" s="67"/>
      <c r="EB1613" s="67"/>
      <c r="EC1613" s="67"/>
      <c r="ED1613" s="67"/>
      <c r="EE1613" s="67"/>
      <c r="EF1613" s="67"/>
      <c r="EG1613" s="67"/>
      <c r="EH1613" s="67"/>
      <c r="EI1613" s="67"/>
      <c r="EJ1613" s="67"/>
    </row>
    <row r="1614" spans="125:140" ht="13.5" x14ac:dyDescent="0.25">
      <c r="DU1614" s="67"/>
      <c r="DV1614" s="67"/>
      <c r="DW1614" s="67"/>
      <c r="DX1614" s="67"/>
      <c r="DY1614" s="67"/>
      <c r="DZ1614" s="67"/>
      <c r="EA1614" s="67"/>
      <c r="EB1614" s="67"/>
      <c r="EC1614" s="67"/>
      <c r="ED1614" s="67"/>
      <c r="EE1614" s="67"/>
      <c r="EF1614" s="67"/>
      <c r="EG1614" s="67"/>
      <c r="EH1614" s="67"/>
      <c r="EI1614" s="67"/>
      <c r="EJ1614" s="67"/>
    </row>
    <row r="1615" spans="125:140" ht="13.5" x14ac:dyDescent="0.25">
      <c r="DU1615" s="67"/>
      <c r="DV1615" s="67"/>
      <c r="DW1615" s="67"/>
      <c r="DX1615" s="67"/>
      <c r="DY1615" s="67"/>
      <c r="DZ1615" s="67"/>
      <c r="EA1615" s="67"/>
      <c r="EB1615" s="67"/>
      <c r="EC1615" s="67"/>
      <c r="ED1615" s="67"/>
      <c r="EE1615" s="67"/>
      <c r="EF1615" s="67"/>
      <c r="EG1615" s="67"/>
      <c r="EH1615" s="67"/>
      <c r="EI1615" s="67"/>
      <c r="EJ1615" s="67"/>
    </row>
    <row r="1616" spans="125:140" ht="13.5" x14ac:dyDescent="0.25">
      <c r="DU1616" s="67"/>
      <c r="DV1616" s="67"/>
      <c r="DW1616" s="67"/>
      <c r="DX1616" s="67"/>
      <c r="DY1616" s="67"/>
      <c r="DZ1616" s="67"/>
      <c r="EA1616" s="67"/>
      <c r="EB1616" s="67"/>
      <c r="EC1616" s="67"/>
      <c r="ED1616" s="67"/>
      <c r="EE1616" s="67"/>
      <c r="EF1616" s="67"/>
      <c r="EG1616" s="67"/>
      <c r="EH1616" s="67"/>
      <c r="EI1616" s="67"/>
      <c r="EJ1616" s="67"/>
    </row>
    <row r="1617" spans="125:140" ht="13.5" x14ac:dyDescent="0.25">
      <c r="DU1617" s="67"/>
      <c r="DV1617" s="67"/>
      <c r="DW1617" s="67"/>
      <c r="DX1617" s="67"/>
      <c r="DY1617" s="67"/>
      <c r="DZ1617" s="67"/>
      <c r="EA1617" s="67"/>
      <c r="EB1617" s="67"/>
      <c r="EC1617" s="67"/>
      <c r="ED1617" s="67"/>
      <c r="EE1617" s="67"/>
      <c r="EF1617" s="67"/>
      <c r="EG1617" s="67"/>
      <c r="EH1617" s="67"/>
      <c r="EI1617" s="67"/>
      <c r="EJ1617" s="67"/>
    </row>
    <row r="1618" spans="125:140" ht="13.5" x14ac:dyDescent="0.25">
      <c r="DU1618" s="67"/>
      <c r="DV1618" s="67"/>
      <c r="DW1618" s="67"/>
      <c r="DX1618" s="67"/>
      <c r="DY1618" s="67"/>
      <c r="DZ1618" s="67"/>
      <c r="EA1618" s="67"/>
      <c r="EB1618" s="67"/>
      <c r="EC1618" s="67"/>
      <c r="ED1618" s="67"/>
      <c r="EE1618" s="67"/>
      <c r="EF1618" s="67"/>
      <c r="EG1618" s="67"/>
      <c r="EH1618" s="67"/>
      <c r="EI1618" s="67"/>
      <c r="EJ1618" s="67"/>
    </row>
    <row r="1619" spans="125:140" ht="13.5" x14ac:dyDescent="0.25">
      <c r="DU1619" s="67"/>
      <c r="DV1619" s="67"/>
      <c r="DW1619" s="67"/>
      <c r="DX1619" s="67"/>
      <c r="DY1619" s="67"/>
      <c r="DZ1619" s="67"/>
      <c r="EA1619" s="67"/>
      <c r="EB1619" s="67"/>
      <c r="EC1619" s="67"/>
      <c r="ED1619" s="67"/>
      <c r="EE1619" s="67"/>
      <c r="EF1619" s="67"/>
      <c r="EG1619" s="67"/>
      <c r="EH1619" s="67"/>
      <c r="EI1619" s="67"/>
      <c r="EJ1619" s="67"/>
    </row>
    <row r="1620" spans="125:140" ht="13.5" x14ac:dyDescent="0.25">
      <c r="DU1620" s="67"/>
      <c r="DV1620" s="67"/>
      <c r="DW1620" s="67"/>
      <c r="DX1620" s="67"/>
      <c r="DY1620" s="67"/>
      <c r="DZ1620" s="67"/>
      <c r="EA1620" s="67"/>
      <c r="EB1620" s="67"/>
      <c r="EC1620" s="67"/>
      <c r="ED1620" s="67"/>
      <c r="EE1620" s="67"/>
      <c r="EF1620" s="67"/>
      <c r="EG1620" s="67"/>
      <c r="EH1620" s="67"/>
      <c r="EI1620" s="67"/>
      <c r="EJ1620" s="67"/>
    </row>
    <row r="1621" spans="125:140" ht="13.5" x14ac:dyDescent="0.25">
      <c r="DU1621" s="67"/>
      <c r="DV1621" s="67"/>
      <c r="DW1621" s="67"/>
      <c r="DX1621" s="67"/>
      <c r="DY1621" s="67"/>
      <c r="DZ1621" s="67"/>
      <c r="EA1621" s="67"/>
      <c r="EB1621" s="67"/>
      <c r="EC1621" s="67"/>
      <c r="ED1621" s="67"/>
      <c r="EE1621" s="67"/>
      <c r="EF1621" s="67"/>
      <c r="EG1621" s="67"/>
      <c r="EH1621" s="67"/>
      <c r="EI1621" s="67"/>
      <c r="EJ1621" s="67"/>
    </row>
    <row r="1622" spans="125:140" x14ac:dyDescent="0.25">
      <c r="DU1622" s="68"/>
      <c r="DV1622" s="68"/>
      <c r="DW1622" s="68"/>
      <c r="DX1622" s="68"/>
      <c r="DY1622" s="68"/>
      <c r="DZ1622" s="68"/>
      <c r="EA1622" s="68"/>
      <c r="EB1622" s="68"/>
      <c r="EC1622" s="68"/>
      <c r="ED1622" s="68"/>
      <c r="EE1622" s="68"/>
      <c r="EF1622" s="68"/>
      <c r="EG1622" s="68"/>
      <c r="EH1622" s="68"/>
      <c r="EI1622" s="68"/>
      <c r="EJ1622" s="68"/>
    </row>
    <row r="1623" spans="125:140" x14ac:dyDescent="0.25">
      <c r="DU1623" s="68"/>
      <c r="DV1623" s="68"/>
      <c r="DW1623" s="68"/>
      <c r="DX1623" s="68"/>
      <c r="DY1623" s="68"/>
      <c r="DZ1623" s="68"/>
      <c r="EA1623" s="68"/>
      <c r="EB1623" s="68"/>
      <c r="EC1623" s="68"/>
      <c r="ED1623" s="68"/>
      <c r="EE1623" s="68"/>
      <c r="EF1623" s="68"/>
      <c r="EG1623" s="68"/>
      <c r="EH1623" s="68"/>
      <c r="EI1623" s="68"/>
      <c r="EJ1623" s="68"/>
    </row>
    <row r="1624" spans="125:140" x14ac:dyDescent="0.25">
      <c r="DU1624" s="68"/>
      <c r="DV1624" s="68"/>
      <c r="DW1624" s="68"/>
      <c r="DX1624" s="68"/>
      <c r="DY1624" s="68"/>
      <c r="DZ1624" s="68"/>
      <c r="EA1624" s="68"/>
      <c r="EB1624" s="68"/>
      <c r="EC1624" s="68"/>
      <c r="ED1624" s="68"/>
      <c r="EE1624" s="68"/>
      <c r="EF1624" s="68"/>
      <c r="EG1624" s="68"/>
      <c r="EH1624" s="68"/>
      <c r="EI1624" s="68"/>
      <c r="EJ1624" s="68"/>
    </row>
    <row r="1625" spans="125:140" x14ac:dyDescent="0.25">
      <c r="DU1625" s="68"/>
      <c r="DV1625" s="68"/>
      <c r="DW1625" s="68"/>
      <c r="DX1625" s="68"/>
      <c r="DY1625" s="68"/>
      <c r="DZ1625" s="68"/>
      <c r="EA1625" s="68"/>
      <c r="EB1625" s="68"/>
      <c r="EC1625" s="68"/>
      <c r="ED1625" s="68"/>
      <c r="EE1625" s="68"/>
      <c r="EF1625" s="68"/>
      <c r="EG1625" s="68"/>
      <c r="EH1625" s="68"/>
      <c r="EI1625" s="68"/>
      <c r="EJ1625" s="68"/>
    </row>
    <row r="1626" spans="125:140" x14ac:dyDescent="0.25">
      <c r="DU1626" s="68"/>
      <c r="DV1626" s="68"/>
      <c r="DW1626" s="68"/>
      <c r="DX1626" s="68"/>
      <c r="DY1626" s="68"/>
      <c r="DZ1626" s="68"/>
      <c r="EA1626" s="68"/>
      <c r="EB1626" s="68"/>
      <c r="EC1626" s="68"/>
      <c r="ED1626" s="68"/>
      <c r="EE1626" s="68"/>
      <c r="EF1626" s="68"/>
      <c r="EG1626" s="68"/>
      <c r="EH1626" s="68"/>
      <c r="EI1626" s="68"/>
      <c r="EJ1626" s="68"/>
    </row>
    <row r="1627" spans="125:140" x14ac:dyDescent="0.25">
      <c r="DU1627" s="68"/>
      <c r="DV1627" s="68"/>
      <c r="DW1627" s="68"/>
      <c r="DX1627" s="68"/>
      <c r="DY1627" s="68"/>
      <c r="DZ1627" s="68"/>
      <c r="EA1627" s="68"/>
      <c r="EB1627" s="68"/>
      <c r="EC1627" s="68"/>
      <c r="ED1627" s="68"/>
      <c r="EE1627" s="68"/>
      <c r="EF1627" s="68"/>
      <c r="EG1627" s="68"/>
      <c r="EH1627" s="68"/>
      <c r="EI1627" s="68"/>
      <c r="EJ1627" s="68"/>
    </row>
    <row r="1628" spans="125:140" x14ac:dyDescent="0.25">
      <c r="DU1628" s="68"/>
      <c r="DV1628" s="68"/>
      <c r="DW1628" s="68"/>
      <c r="DX1628" s="68"/>
      <c r="DY1628" s="68"/>
      <c r="DZ1628" s="68"/>
      <c r="EA1628" s="68"/>
      <c r="EB1628" s="68"/>
      <c r="EC1628" s="68"/>
      <c r="ED1628" s="68"/>
      <c r="EE1628" s="68"/>
      <c r="EF1628" s="68"/>
      <c r="EG1628" s="68"/>
      <c r="EH1628" s="68"/>
      <c r="EI1628" s="68"/>
      <c r="EJ1628" s="68"/>
    </row>
    <row r="1629" spans="125:140" x14ac:dyDescent="0.25">
      <c r="DU1629" s="68"/>
      <c r="DV1629" s="68"/>
      <c r="DW1629" s="68"/>
      <c r="DX1629" s="68"/>
      <c r="DY1629" s="68"/>
      <c r="DZ1629" s="68"/>
      <c r="EA1629" s="68"/>
      <c r="EB1629" s="68"/>
      <c r="EC1629" s="68"/>
      <c r="ED1629" s="68"/>
      <c r="EE1629" s="68"/>
      <c r="EF1629" s="68"/>
      <c r="EG1629" s="68"/>
      <c r="EH1629" s="68"/>
      <c r="EI1629" s="68"/>
      <c r="EJ1629" s="68"/>
    </row>
    <row r="1630" spans="125:140" x14ac:dyDescent="0.25">
      <c r="DU1630" s="68"/>
      <c r="DV1630" s="68"/>
      <c r="DW1630" s="68"/>
      <c r="DX1630" s="68"/>
      <c r="DY1630" s="68"/>
      <c r="DZ1630" s="68"/>
      <c r="EA1630" s="68"/>
      <c r="EB1630" s="68"/>
      <c r="EC1630" s="68"/>
      <c r="ED1630" s="68"/>
      <c r="EE1630" s="68"/>
      <c r="EF1630" s="68"/>
      <c r="EG1630" s="68"/>
      <c r="EH1630" s="68"/>
      <c r="EI1630" s="68"/>
      <c r="EJ1630" s="68"/>
    </row>
    <row r="1631" spans="125:140" x14ac:dyDescent="0.25">
      <c r="DU1631" s="68"/>
      <c r="DV1631" s="68"/>
      <c r="DW1631" s="68"/>
      <c r="DX1631" s="68"/>
      <c r="DY1631" s="68"/>
      <c r="DZ1631" s="68"/>
      <c r="EA1631" s="68"/>
      <c r="EB1631" s="68"/>
      <c r="EC1631" s="68"/>
      <c r="ED1631" s="68"/>
      <c r="EE1631" s="68"/>
      <c r="EF1631" s="68"/>
      <c r="EG1631" s="68"/>
      <c r="EH1631" s="68"/>
      <c r="EI1631" s="68"/>
      <c r="EJ1631" s="68"/>
    </row>
    <row r="1632" spans="125:140" x14ac:dyDescent="0.25">
      <c r="DU1632" s="68"/>
      <c r="DV1632" s="68"/>
      <c r="DW1632" s="68"/>
      <c r="DX1632" s="68"/>
      <c r="DY1632" s="68"/>
      <c r="DZ1632" s="68"/>
      <c r="EA1632" s="68"/>
      <c r="EB1632" s="68"/>
      <c r="EC1632" s="68"/>
      <c r="ED1632" s="68"/>
      <c r="EE1632" s="68"/>
      <c r="EF1632" s="68"/>
      <c r="EG1632" s="68"/>
      <c r="EH1632" s="68"/>
      <c r="EI1632" s="68"/>
      <c r="EJ1632" s="68"/>
    </row>
    <row r="1633" spans="125:140" x14ac:dyDescent="0.25">
      <c r="DU1633" s="68"/>
      <c r="DV1633" s="68"/>
      <c r="DW1633" s="68"/>
      <c r="DX1633" s="68"/>
      <c r="DY1633" s="68"/>
      <c r="DZ1633" s="68"/>
      <c r="EA1633" s="68"/>
      <c r="EB1633" s="68"/>
      <c r="EC1633" s="68"/>
      <c r="ED1633" s="68"/>
      <c r="EE1633" s="68"/>
      <c r="EF1633" s="68"/>
      <c r="EG1633" s="68"/>
      <c r="EH1633" s="68"/>
      <c r="EI1633" s="68"/>
      <c r="EJ1633" s="68"/>
    </row>
    <row r="1634" spans="125:140" x14ac:dyDescent="0.25">
      <c r="DU1634" s="68"/>
      <c r="DV1634" s="68"/>
      <c r="DW1634" s="68"/>
      <c r="DX1634" s="68"/>
      <c r="DY1634" s="68"/>
      <c r="DZ1634" s="68"/>
      <c r="EA1634" s="68"/>
      <c r="EB1634" s="68"/>
      <c r="EC1634" s="68"/>
      <c r="ED1634" s="68"/>
      <c r="EE1634" s="68"/>
      <c r="EF1634" s="68"/>
      <c r="EG1634" s="68"/>
      <c r="EH1634" s="68"/>
      <c r="EI1634" s="68"/>
      <c r="EJ1634" s="68"/>
    </row>
    <row r="1635" spans="125:140" x14ac:dyDescent="0.25">
      <c r="DU1635" s="68"/>
      <c r="DV1635" s="68"/>
      <c r="DW1635" s="68"/>
      <c r="DX1635" s="68"/>
      <c r="DY1635" s="68"/>
      <c r="DZ1635" s="68"/>
      <c r="EA1635" s="68"/>
      <c r="EB1635" s="68"/>
      <c r="EC1635" s="68"/>
      <c r="ED1635" s="68"/>
      <c r="EE1635" s="68"/>
      <c r="EF1635" s="68"/>
      <c r="EG1635" s="68"/>
      <c r="EH1635" s="68"/>
      <c r="EI1635" s="68"/>
      <c r="EJ1635" s="68"/>
    </row>
    <row r="1636" spans="125:140" x14ac:dyDescent="0.25">
      <c r="DU1636" s="68"/>
      <c r="DV1636" s="68"/>
      <c r="DW1636" s="68"/>
      <c r="DX1636" s="68"/>
      <c r="DY1636" s="68"/>
      <c r="DZ1636" s="68"/>
      <c r="EA1636" s="68"/>
      <c r="EB1636" s="68"/>
      <c r="EC1636" s="68"/>
      <c r="ED1636" s="68"/>
      <c r="EE1636" s="68"/>
      <c r="EF1636" s="68"/>
      <c r="EG1636" s="68"/>
      <c r="EH1636" s="68"/>
      <c r="EI1636" s="68"/>
      <c r="EJ1636" s="68"/>
    </row>
    <row r="1637" spans="125:140" x14ac:dyDescent="0.25">
      <c r="DU1637" s="68"/>
      <c r="DV1637" s="68"/>
      <c r="DW1637" s="68"/>
      <c r="DX1637" s="68"/>
      <c r="DY1637" s="68"/>
      <c r="DZ1637" s="68"/>
      <c r="EA1637" s="68"/>
      <c r="EB1637" s="68"/>
      <c r="EC1637" s="68"/>
      <c r="ED1637" s="68"/>
      <c r="EE1637" s="68"/>
      <c r="EF1637" s="68"/>
      <c r="EG1637" s="68"/>
      <c r="EH1637" s="68"/>
      <c r="EI1637" s="68"/>
      <c r="EJ1637" s="68"/>
    </row>
    <row r="1638" spans="125:140" x14ac:dyDescent="0.25">
      <c r="DU1638" s="68"/>
      <c r="DV1638" s="68"/>
      <c r="DW1638" s="68"/>
      <c r="DX1638" s="68"/>
      <c r="DY1638" s="68"/>
      <c r="DZ1638" s="68"/>
      <c r="EA1638" s="68"/>
      <c r="EB1638" s="68"/>
      <c r="EC1638" s="68"/>
      <c r="ED1638" s="68"/>
      <c r="EE1638" s="68"/>
      <c r="EF1638" s="68"/>
      <c r="EG1638" s="68"/>
      <c r="EH1638" s="68"/>
      <c r="EI1638" s="68"/>
      <c r="EJ1638" s="68"/>
    </row>
    <row r="1639" spans="125:140" x14ac:dyDescent="0.25">
      <c r="DU1639" s="68"/>
      <c r="DV1639" s="68"/>
      <c r="DW1639" s="68"/>
      <c r="DX1639" s="68"/>
      <c r="DY1639" s="68"/>
      <c r="DZ1639" s="68"/>
      <c r="EA1639" s="68"/>
      <c r="EB1639" s="68"/>
      <c r="EC1639" s="68"/>
      <c r="ED1639" s="68"/>
      <c r="EE1639" s="68"/>
      <c r="EF1639" s="68"/>
      <c r="EG1639" s="68"/>
      <c r="EH1639" s="68"/>
      <c r="EI1639" s="68"/>
      <c r="EJ1639" s="68"/>
    </row>
    <row r="1640" spans="125:140" x14ac:dyDescent="0.25">
      <c r="DU1640" s="68"/>
      <c r="DV1640" s="68"/>
      <c r="DW1640" s="68"/>
      <c r="DX1640" s="68"/>
      <c r="DY1640" s="68"/>
      <c r="DZ1640" s="68"/>
      <c r="EA1640" s="68"/>
      <c r="EB1640" s="68"/>
      <c r="EC1640" s="68"/>
      <c r="ED1640" s="68"/>
      <c r="EE1640" s="68"/>
      <c r="EF1640" s="68"/>
      <c r="EG1640" s="68"/>
      <c r="EH1640" s="68"/>
      <c r="EI1640" s="68"/>
      <c r="EJ1640" s="68"/>
    </row>
    <row r="1641" spans="125:140" x14ac:dyDescent="0.25">
      <c r="DU1641" s="68"/>
      <c r="DV1641" s="68"/>
      <c r="DW1641" s="68"/>
      <c r="DX1641" s="68"/>
      <c r="DY1641" s="68"/>
      <c r="DZ1641" s="68"/>
      <c r="EA1641" s="68"/>
      <c r="EB1641" s="68"/>
      <c r="EC1641" s="68"/>
      <c r="ED1641" s="68"/>
      <c r="EE1641" s="68"/>
      <c r="EF1641" s="68"/>
      <c r="EG1641" s="68"/>
      <c r="EH1641" s="68"/>
      <c r="EI1641" s="68"/>
      <c r="EJ1641" s="68"/>
    </row>
    <row r="1642" spans="125:140" x14ac:dyDescent="0.25">
      <c r="DU1642" s="68"/>
      <c r="DV1642" s="68"/>
      <c r="DW1642" s="68"/>
      <c r="DX1642" s="68"/>
      <c r="DY1642" s="68"/>
      <c r="DZ1642" s="68"/>
      <c r="EA1642" s="68"/>
      <c r="EB1642" s="68"/>
      <c r="EC1642" s="68"/>
      <c r="ED1642" s="68"/>
      <c r="EE1642" s="68"/>
      <c r="EF1642" s="68"/>
      <c r="EG1642" s="68"/>
      <c r="EH1642" s="68"/>
      <c r="EI1642" s="68"/>
      <c r="EJ1642" s="68"/>
    </row>
    <row r="1643" spans="125:140" x14ac:dyDescent="0.25">
      <c r="DU1643" s="68"/>
      <c r="DV1643" s="68"/>
      <c r="DW1643" s="68"/>
      <c r="DX1643" s="68"/>
      <c r="DY1643" s="68"/>
      <c r="DZ1643" s="68"/>
      <c r="EA1643" s="68"/>
      <c r="EB1643" s="68"/>
      <c r="EC1643" s="68"/>
      <c r="ED1643" s="68"/>
      <c r="EE1643" s="68"/>
      <c r="EF1643" s="68"/>
      <c r="EG1643" s="68"/>
      <c r="EH1643" s="68"/>
      <c r="EI1643" s="68"/>
      <c r="EJ1643" s="68"/>
    </row>
    <row r="1644" spans="125:140" x14ac:dyDescent="0.25">
      <c r="DU1644" s="68"/>
      <c r="DV1644" s="68"/>
      <c r="DW1644" s="68"/>
      <c r="DX1644" s="68"/>
      <c r="DY1644" s="68"/>
      <c r="DZ1644" s="68"/>
      <c r="EA1644" s="68"/>
      <c r="EB1644" s="68"/>
      <c r="EC1644" s="68"/>
      <c r="ED1644" s="68"/>
      <c r="EE1644" s="68"/>
      <c r="EF1644" s="68"/>
      <c r="EG1644" s="68"/>
      <c r="EH1644" s="68"/>
      <c r="EI1644" s="68"/>
      <c r="EJ1644" s="68"/>
    </row>
    <row r="1645" spans="125:140" x14ac:dyDescent="0.25">
      <c r="DU1645" s="68"/>
      <c r="DV1645" s="68"/>
      <c r="DW1645" s="68"/>
      <c r="DX1645" s="68"/>
      <c r="DY1645" s="68"/>
      <c r="DZ1645" s="68"/>
      <c r="EA1645" s="68"/>
      <c r="EB1645" s="68"/>
      <c r="EC1645" s="68"/>
      <c r="ED1645" s="68"/>
      <c r="EE1645" s="68"/>
      <c r="EF1645" s="68"/>
      <c r="EG1645" s="68"/>
      <c r="EH1645" s="68"/>
      <c r="EI1645" s="68"/>
      <c r="EJ1645" s="68"/>
    </row>
    <row r="1646" spans="125:140" x14ac:dyDescent="0.25">
      <c r="DU1646" s="68"/>
      <c r="DV1646" s="68"/>
      <c r="DW1646" s="68"/>
      <c r="DX1646" s="68"/>
      <c r="DY1646" s="68"/>
      <c r="DZ1646" s="68"/>
      <c r="EA1646" s="68"/>
      <c r="EB1646" s="68"/>
      <c r="EC1646" s="68"/>
      <c r="ED1646" s="68"/>
      <c r="EE1646" s="68"/>
      <c r="EF1646" s="68"/>
      <c r="EG1646" s="68"/>
      <c r="EH1646" s="68"/>
      <c r="EI1646" s="68"/>
      <c r="EJ1646" s="68"/>
    </row>
    <row r="1647" spans="125:140" x14ac:dyDescent="0.25">
      <c r="DU1647" s="68"/>
      <c r="DV1647" s="68"/>
      <c r="DW1647" s="68"/>
      <c r="DX1647" s="68"/>
      <c r="DY1647" s="68"/>
      <c r="DZ1647" s="68"/>
      <c r="EA1647" s="68"/>
      <c r="EB1647" s="68"/>
      <c r="EC1647" s="68"/>
      <c r="ED1647" s="68"/>
      <c r="EE1647" s="68"/>
      <c r="EF1647" s="68"/>
      <c r="EG1647" s="68"/>
      <c r="EH1647" s="68"/>
      <c r="EI1647" s="68"/>
      <c r="EJ1647" s="68"/>
    </row>
    <row r="1648" spans="125:140" x14ac:dyDescent="0.25">
      <c r="DU1648" s="68"/>
      <c r="DV1648" s="68"/>
      <c r="DW1648" s="68"/>
      <c r="DX1648" s="68"/>
      <c r="DY1648" s="68"/>
      <c r="DZ1648" s="68"/>
      <c r="EA1648" s="68"/>
      <c r="EB1648" s="68"/>
      <c r="EC1648" s="68"/>
      <c r="ED1648" s="68"/>
      <c r="EE1648" s="68"/>
      <c r="EF1648" s="68"/>
      <c r="EG1648" s="68"/>
      <c r="EH1648" s="68"/>
      <c r="EI1648" s="68"/>
      <c r="EJ1648" s="68"/>
    </row>
    <row r="1649" spans="125:140" x14ac:dyDescent="0.25">
      <c r="DU1649" s="68"/>
      <c r="DV1649" s="68"/>
      <c r="DW1649" s="68"/>
      <c r="DX1649" s="68"/>
      <c r="DY1649" s="68"/>
      <c r="DZ1649" s="68"/>
      <c r="EA1649" s="68"/>
      <c r="EB1649" s="68"/>
      <c r="EC1649" s="68"/>
      <c r="ED1649" s="68"/>
      <c r="EE1649" s="68"/>
      <c r="EF1649" s="68"/>
      <c r="EG1649" s="68"/>
      <c r="EH1649" s="68"/>
      <c r="EI1649" s="68"/>
      <c r="EJ1649" s="68"/>
    </row>
    <row r="1650" spans="125:140" x14ac:dyDescent="0.25">
      <c r="DU1650" s="68"/>
      <c r="DV1650" s="68"/>
      <c r="DW1650" s="68"/>
      <c r="DX1650" s="68"/>
      <c r="DY1650" s="68"/>
      <c r="DZ1650" s="68"/>
      <c r="EA1650" s="68"/>
      <c r="EB1650" s="68"/>
      <c r="EC1650" s="68"/>
      <c r="ED1650" s="68"/>
      <c r="EE1650" s="68"/>
      <c r="EF1650" s="68"/>
      <c r="EG1650" s="68"/>
      <c r="EH1650" s="68"/>
      <c r="EI1650" s="68"/>
      <c r="EJ1650" s="68"/>
    </row>
    <row r="1651" spans="125:140" x14ac:dyDescent="0.25">
      <c r="DU1651" s="68"/>
      <c r="DV1651" s="68"/>
      <c r="DW1651" s="68"/>
      <c r="DX1651" s="68"/>
      <c r="DY1651" s="68"/>
      <c r="DZ1651" s="68"/>
      <c r="EA1651" s="68"/>
      <c r="EB1651" s="68"/>
      <c r="EC1651" s="68"/>
      <c r="ED1651" s="68"/>
      <c r="EE1651" s="68"/>
      <c r="EF1651" s="68"/>
      <c r="EG1651" s="68"/>
      <c r="EH1651" s="68"/>
      <c r="EI1651" s="68"/>
      <c r="EJ1651" s="68"/>
    </row>
    <row r="1652" spans="125:140" x14ac:dyDescent="0.25">
      <c r="DU1652" s="68"/>
      <c r="DV1652" s="68"/>
      <c r="DW1652" s="68"/>
      <c r="DX1652" s="68"/>
      <c r="DY1652" s="68"/>
      <c r="DZ1652" s="68"/>
      <c r="EA1652" s="68"/>
      <c r="EB1652" s="68"/>
      <c r="EC1652" s="68"/>
      <c r="ED1652" s="68"/>
      <c r="EE1652" s="68"/>
      <c r="EF1652" s="68"/>
      <c r="EG1652" s="68"/>
      <c r="EH1652" s="68"/>
      <c r="EI1652" s="68"/>
      <c r="EJ1652" s="68"/>
    </row>
    <row r="1653" spans="125:140" x14ac:dyDescent="0.25">
      <c r="DU1653" s="68"/>
      <c r="DV1653" s="68"/>
      <c r="DW1653" s="68"/>
      <c r="DX1653" s="68"/>
      <c r="DY1653" s="68"/>
      <c r="DZ1653" s="68"/>
      <c r="EA1653" s="68"/>
      <c r="EB1653" s="68"/>
      <c r="EC1653" s="68"/>
      <c r="ED1653" s="68"/>
      <c r="EE1653" s="68"/>
      <c r="EF1653" s="68"/>
      <c r="EG1653" s="68"/>
      <c r="EH1653" s="68"/>
      <c r="EI1653" s="68"/>
      <c r="EJ1653" s="68"/>
    </row>
    <row r="1654" spans="125:140" x14ac:dyDescent="0.25">
      <c r="DU1654" s="68"/>
      <c r="DV1654" s="68"/>
      <c r="DW1654" s="68"/>
      <c r="DX1654" s="68"/>
      <c r="DY1654" s="68"/>
      <c r="DZ1654" s="68"/>
      <c r="EA1654" s="68"/>
      <c r="EB1654" s="68"/>
      <c r="EC1654" s="68"/>
      <c r="ED1654" s="68"/>
      <c r="EE1654" s="68"/>
      <c r="EF1654" s="68"/>
      <c r="EG1654" s="68"/>
      <c r="EH1654" s="68"/>
      <c r="EI1654" s="68"/>
      <c r="EJ1654" s="68"/>
    </row>
    <row r="1655" spans="125:140" x14ac:dyDescent="0.25">
      <c r="DU1655" s="68"/>
      <c r="DV1655" s="68"/>
      <c r="DW1655" s="68"/>
      <c r="DX1655" s="68"/>
      <c r="DY1655" s="68"/>
      <c r="DZ1655" s="68"/>
      <c r="EA1655" s="68"/>
      <c r="EB1655" s="68"/>
      <c r="EC1655" s="68"/>
      <c r="ED1655" s="68"/>
      <c r="EE1655" s="68"/>
      <c r="EF1655" s="68"/>
      <c r="EG1655" s="68"/>
      <c r="EH1655" s="68"/>
      <c r="EI1655" s="68"/>
      <c r="EJ1655" s="68"/>
    </row>
    <row r="1656" spans="125:140" x14ac:dyDescent="0.25">
      <c r="DU1656" s="68"/>
      <c r="DV1656" s="68"/>
      <c r="DW1656" s="68"/>
      <c r="DX1656" s="68"/>
      <c r="DY1656" s="68"/>
      <c r="DZ1656" s="68"/>
      <c r="EA1656" s="68"/>
      <c r="EB1656" s="68"/>
      <c r="EC1656" s="68"/>
      <c r="ED1656" s="68"/>
      <c r="EE1656" s="68"/>
      <c r="EF1656" s="68"/>
      <c r="EG1656" s="68"/>
      <c r="EH1656" s="68"/>
      <c r="EI1656" s="68"/>
      <c r="EJ1656" s="68"/>
    </row>
    <row r="1657" spans="125:140" x14ac:dyDescent="0.25">
      <c r="DU1657" s="68"/>
      <c r="DV1657" s="68"/>
      <c r="DW1657" s="68"/>
      <c r="DX1657" s="68"/>
      <c r="DY1657" s="68"/>
      <c r="DZ1657" s="68"/>
      <c r="EA1657" s="68"/>
      <c r="EB1657" s="68"/>
      <c r="EC1657" s="68"/>
      <c r="ED1657" s="68"/>
      <c r="EE1657" s="68"/>
      <c r="EF1657" s="68"/>
      <c r="EG1657" s="68"/>
      <c r="EH1657" s="68"/>
      <c r="EI1657" s="68"/>
      <c r="EJ1657" s="68"/>
    </row>
    <row r="1658" spans="125:140" x14ac:dyDescent="0.25">
      <c r="DU1658" s="68"/>
      <c r="DV1658" s="68"/>
      <c r="DW1658" s="68"/>
      <c r="DX1658" s="68"/>
      <c r="DY1658" s="68"/>
      <c r="DZ1658" s="68"/>
      <c r="EA1658" s="68"/>
      <c r="EB1658" s="68"/>
      <c r="EC1658" s="68"/>
      <c r="ED1658" s="68"/>
      <c r="EE1658" s="68"/>
      <c r="EF1658" s="68"/>
      <c r="EG1658" s="68"/>
      <c r="EH1658" s="68"/>
      <c r="EI1658" s="68"/>
      <c r="EJ1658" s="68"/>
    </row>
    <row r="1659" spans="125:140" x14ac:dyDescent="0.25">
      <c r="DU1659" s="68"/>
      <c r="DV1659" s="68"/>
      <c r="DW1659" s="68"/>
      <c r="DX1659" s="68"/>
      <c r="DY1659" s="68"/>
      <c r="DZ1659" s="68"/>
      <c r="EA1659" s="68"/>
      <c r="EB1659" s="68"/>
      <c r="EC1659" s="68"/>
      <c r="ED1659" s="68"/>
      <c r="EE1659" s="68"/>
      <c r="EF1659" s="68"/>
      <c r="EG1659" s="68"/>
      <c r="EH1659" s="68"/>
      <c r="EI1659" s="68"/>
      <c r="EJ1659" s="68"/>
    </row>
    <row r="1660" spans="125:140" x14ac:dyDescent="0.25">
      <c r="DU1660" s="68"/>
      <c r="DV1660" s="68"/>
      <c r="DW1660" s="68"/>
      <c r="DX1660" s="68"/>
      <c r="DY1660" s="68"/>
      <c r="DZ1660" s="68"/>
      <c r="EA1660" s="68"/>
      <c r="EB1660" s="68"/>
      <c r="EC1660" s="68"/>
      <c r="ED1660" s="68"/>
      <c r="EE1660" s="68"/>
      <c r="EF1660" s="68"/>
      <c r="EG1660" s="68"/>
      <c r="EH1660" s="68"/>
      <c r="EI1660" s="68"/>
      <c r="EJ1660" s="68"/>
    </row>
    <row r="1661" spans="125:140" x14ac:dyDescent="0.25">
      <c r="DU1661" s="68"/>
      <c r="DV1661" s="68"/>
      <c r="DW1661" s="68"/>
      <c r="DX1661" s="68"/>
      <c r="DY1661" s="68"/>
      <c r="DZ1661" s="68"/>
      <c r="EA1661" s="68"/>
      <c r="EB1661" s="68"/>
      <c r="EC1661" s="68"/>
      <c r="ED1661" s="68"/>
      <c r="EE1661" s="68"/>
      <c r="EF1661" s="68"/>
      <c r="EG1661" s="68"/>
      <c r="EH1661" s="68"/>
      <c r="EI1661" s="68"/>
      <c r="EJ1661" s="68"/>
    </row>
    <row r="1662" spans="125:140" x14ac:dyDescent="0.25">
      <c r="DU1662" s="68"/>
      <c r="DV1662" s="68"/>
      <c r="DW1662" s="68"/>
      <c r="DX1662" s="68"/>
      <c r="DY1662" s="68"/>
      <c r="DZ1662" s="68"/>
      <c r="EA1662" s="68"/>
      <c r="EB1662" s="68"/>
      <c r="EC1662" s="68"/>
      <c r="ED1662" s="68"/>
      <c r="EE1662" s="68"/>
      <c r="EF1662" s="68"/>
      <c r="EG1662" s="68"/>
      <c r="EH1662" s="68"/>
      <c r="EI1662" s="68"/>
      <c r="EJ1662" s="68"/>
    </row>
    <row r="1663" spans="125:140" x14ac:dyDescent="0.25">
      <c r="DU1663" s="68"/>
      <c r="DV1663" s="68"/>
      <c r="DW1663" s="68"/>
      <c r="DX1663" s="68"/>
      <c r="DY1663" s="68"/>
      <c r="DZ1663" s="68"/>
      <c r="EA1663" s="68"/>
      <c r="EB1663" s="68"/>
      <c r="EC1663" s="68"/>
      <c r="ED1663" s="68"/>
      <c r="EE1663" s="68"/>
      <c r="EF1663" s="68"/>
      <c r="EG1663" s="68"/>
      <c r="EH1663" s="68"/>
      <c r="EI1663" s="68"/>
      <c r="EJ1663" s="68"/>
    </row>
    <row r="1664" spans="125:140" x14ac:dyDescent="0.25">
      <c r="DU1664" s="68"/>
      <c r="DV1664" s="68"/>
      <c r="DW1664" s="68"/>
      <c r="DX1664" s="68"/>
      <c r="DY1664" s="68"/>
      <c r="DZ1664" s="68"/>
      <c r="EA1664" s="68"/>
      <c r="EB1664" s="68"/>
      <c r="EC1664" s="68"/>
      <c r="ED1664" s="68"/>
      <c r="EE1664" s="68"/>
      <c r="EF1664" s="68"/>
      <c r="EG1664" s="68"/>
      <c r="EH1664" s="68"/>
      <c r="EI1664" s="68"/>
      <c r="EJ1664" s="68"/>
    </row>
    <row r="1665" spans="125:140" x14ac:dyDescent="0.25">
      <c r="DU1665" s="68"/>
      <c r="DV1665" s="68"/>
      <c r="DW1665" s="68"/>
      <c r="DX1665" s="68"/>
      <c r="DY1665" s="68"/>
      <c r="DZ1665" s="68"/>
      <c r="EA1665" s="68"/>
      <c r="EB1665" s="68"/>
      <c r="EC1665" s="68"/>
      <c r="ED1665" s="68"/>
      <c r="EE1665" s="68"/>
      <c r="EF1665" s="68"/>
      <c r="EG1665" s="68"/>
      <c r="EH1665" s="68"/>
      <c r="EI1665" s="68"/>
      <c r="EJ1665" s="68"/>
    </row>
    <row r="1666" spans="125:140" x14ac:dyDescent="0.25">
      <c r="DU1666" s="68"/>
      <c r="DV1666" s="68"/>
      <c r="DW1666" s="68"/>
      <c r="DX1666" s="68"/>
      <c r="DY1666" s="68"/>
      <c r="DZ1666" s="68"/>
      <c r="EA1666" s="68"/>
      <c r="EB1666" s="68"/>
      <c r="EC1666" s="68"/>
      <c r="ED1666" s="68"/>
      <c r="EE1666" s="68"/>
      <c r="EF1666" s="68"/>
      <c r="EG1666" s="68"/>
      <c r="EH1666" s="68"/>
      <c r="EI1666" s="68"/>
      <c r="EJ1666" s="68"/>
    </row>
    <row r="1667" spans="125:140" x14ac:dyDescent="0.25">
      <c r="DU1667" s="68"/>
      <c r="DV1667" s="68"/>
      <c r="DW1667" s="68"/>
      <c r="DX1667" s="68"/>
      <c r="DY1667" s="68"/>
      <c r="DZ1667" s="68"/>
      <c r="EA1667" s="68"/>
      <c r="EB1667" s="68"/>
      <c r="EC1667" s="68"/>
      <c r="ED1667" s="68"/>
      <c r="EE1667" s="68"/>
      <c r="EF1667" s="68"/>
      <c r="EG1667" s="68"/>
      <c r="EH1667" s="68"/>
      <c r="EI1667" s="68"/>
      <c r="EJ1667" s="68"/>
    </row>
    <row r="1668" spans="125:140" x14ac:dyDescent="0.25">
      <c r="DU1668" s="68"/>
      <c r="DV1668" s="68"/>
      <c r="DW1668" s="68"/>
      <c r="DX1668" s="68"/>
      <c r="DY1668" s="68"/>
      <c r="DZ1668" s="68"/>
      <c r="EA1668" s="68"/>
      <c r="EB1668" s="68"/>
      <c r="EC1668" s="68"/>
      <c r="ED1668" s="68"/>
      <c r="EE1668" s="68"/>
      <c r="EF1668" s="68"/>
      <c r="EG1668" s="68"/>
      <c r="EH1668" s="68"/>
      <c r="EI1668" s="68"/>
      <c r="EJ1668" s="68"/>
    </row>
    <row r="1669" spans="125:140" x14ac:dyDescent="0.25">
      <c r="DU1669" s="68"/>
      <c r="DV1669" s="68"/>
      <c r="DW1669" s="68"/>
      <c r="DX1669" s="68"/>
      <c r="DY1669" s="68"/>
      <c r="DZ1669" s="68"/>
      <c r="EA1669" s="68"/>
      <c r="EB1669" s="68"/>
      <c r="EC1669" s="68"/>
      <c r="ED1669" s="68"/>
      <c r="EE1669" s="68"/>
      <c r="EF1669" s="68"/>
      <c r="EG1669" s="68"/>
      <c r="EH1669" s="68"/>
      <c r="EI1669" s="68"/>
      <c r="EJ1669" s="68"/>
    </row>
    <row r="1670" spans="125:140" x14ac:dyDescent="0.25">
      <c r="DU1670" s="68"/>
      <c r="DV1670" s="68"/>
      <c r="DW1670" s="68"/>
      <c r="DX1670" s="68"/>
      <c r="DY1670" s="68"/>
      <c r="DZ1670" s="68"/>
      <c r="EA1670" s="68"/>
      <c r="EB1670" s="68"/>
      <c r="EC1670" s="68"/>
      <c r="ED1670" s="68"/>
      <c r="EE1670" s="68"/>
      <c r="EF1670" s="68"/>
      <c r="EG1670" s="68"/>
      <c r="EH1670" s="68"/>
      <c r="EI1670" s="68"/>
      <c r="EJ1670" s="68"/>
    </row>
    <row r="1671" spans="125:140" x14ac:dyDescent="0.25">
      <c r="DU1671" s="68"/>
      <c r="DV1671" s="68"/>
      <c r="DW1671" s="68"/>
      <c r="DX1671" s="68"/>
      <c r="DY1671" s="68"/>
      <c r="DZ1671" s="68"/>
      <c r="EA1671" s="68"/>
      <c r="EB1671" s="68"/>
      <c r="EC1671" s="68"/>
      <c r="ED1671" s="68"/>
      <c r="EE1671" s="68"/>
      <c r="EF1671" s="68"/>
      <c r="EG1671" s="68"/>
      <c r="EH1671" s="68"/>
      <c r="EI1671" s="68"/>
      <c r="EJ1671" s="68"/>
    </row>
    <row r="1672" spans="125:140" x14ac:dyDescent="0.25">
      <c r="DU1672" s="68"/>
      <c r="DV1672" s="68"/>
      <c r="DW1672" s="68"/>
      <c r="DX1672" s="68"/>
      <c r="DY1672" s="68"/>
      <c r="DZ1672" s="68"/>
      <c r="EA1672" s="68"/>
      <c r="EB1672" s="68"/>
      <c r="EC1672" s="68"/>
      <c r="ED1672" s="68"/>
      <c r="EE1672" s="68"/>
      <c r="EF1672" s="68"/>
      <c r="EG1672" s="68"/>
      <c r="EH1672" s="68"/>
      <c r="EI1672" s="68"/>
      <c r="EJ1672" s="68"/>
    </row>
    <row r="1673" spans="125:140" x14ac:dyDescent="0.25">
      <c r="DU1673" s="68"/>
      <c r="DV1673" s="68"/>
      <c r="DW1673" s="68"/>
      <c r="DX1673" s="68"/>
      <c r="DY1673" s="68"/>
      <c r="DZ1673" s="68"/>
      <c r="EA1673" s="68"/>
      <c r="EB1673" s="68"/>
      <c r="EC1673" s="68"/>
      <c r="ED1673" s="68"/>
      <c r="EE1673" s="68"/>
      <c r="EF1673" s="68"/>
      <c r="EG1673" s="68"/>
      <c r="EH1673" s="68"/>
      <c r="EI1673" s="68"/>
      <c r="EJ1673" s="68"/>
    </row>
    <row r="1674" spans="125:140" x14ac:dyDescent="0.25">
      <c r="DU1674" s="68"/>
      <c r="DV1674" s="68"/>
      <c r="DW1674" s="68"/>
      <c r="DX1674" s="68"/>
      <c r="DY1674" s="68"/>
      <c r="DZ1674" s="68"/>
      <c r="EA1674" s="68"/>
      <c r="EB1674" s="68"/>
      <c r="EC1674" s="68"/>
      <c r="ED1674" s="68"/>
      <c r="EE1674" s="68"/>
      <c r="EF1674" s="68"/>
      <c r="EG1674" s="68"/>
      <c r="EH1674" s="68"/>
      <c r="EI1674" s="68"/>
      <c r="EJ1674" s="68"/>
    </row>
    <row r="1675" spans="125:140" x14ac:dyDescent="0.25">
      <c r="DU1675" s="68"/>
      <c r="DV1675" s="68"/>
      <c r="DW1675" s="68"/>
      <c r="DX1675" s="68"/>
      <c r="DY1675" s="68"/>
      <c r="DZ1675" s="68"/>
      <c r="EA1675" s="68"/>
      <c r="EB1675" s="68"/>
      <c r="EC1675" s="68"/>
      <c r="ED1675" s="68"/>
      <c r="EE1675" s="68"/>
      <c r="EF1675" s="68"/>
      <c r="EG1675" s="68"/>
      <c r="EH1675" s="68"/>
      <c r="EI1675" s="68"/>
      <c r="EJ1675" s="68"/>
    </row>
    <row r="1676" spans="125:140" x14ac:dyDescent="0.25">
      <c r="DU1676" s="68"/>
      <c r="DV1676" s="68"/>
      <c r="DW1676" s="68"/>
      <c r="DX1676" s="68"/>
      <c r="DY1676" s="68"/>
      <c r="DZ1676" s="68"/>
      <c r="EA1676" s="68"/>
      <c r="EB1676" s="68"/>
      <c r="EC1676" s="68"/>
      <c r="ED1676" s="68"/>
      <c r="EE1676" s="68"/>
      <c r="EF1676" s="68"/>
      <c r="EG1676" s="68"/>
      <c r="EH1676" s="68"/>
      <c r="EI1676" s="68"/>
      <c r="EJ1676" s="68"/>
    </row>
    <row r="1677" spans="125:140" x14ac:dyDescent="0.25">
      <c r="DU1677" s="68"/>
      <c r="DV1677" s="68"/>
      <c r="DW1677" s="68"/>
      <c r="DX1677" s="68"/>
      <c r="DY1677" s="68"/>
      <c r="DZ1677" s="68"/>
      <c r="EA1677" s="68"/>
      <c r="EB1677" s="68"/>
      <c r="EC1677" s="68"/>
      <c r="ED1677" s="68"/>
      <c r="EE1677" s="68"/>
      <c r="EF1677" s="68"/>
      <c r="EG1677" s="68"/>
      <c r="EH1677" s="68"/>
      <c r="EI1677" s="68"/>
      <c r="EJ1677" s="68"/>
    </row>
    <row r="1678" spans="125:140" x14ac:dyDescent="0.25">
      <c r="DU1678" s="68"/>
      <c r="DV1678" s="68"/>
      <c r="DW1678" s="68"/>
      <c r="DX1678" s="68"/>
      <c r="DY1678" s="68"/>
      <c r="DZ1678" s="68"/>
      <c r="EA1678" s="68"/>
      <c r="EB1678" s="68"/>
      <c r="EC1678" s="68"/>
      <c r="ED1678" s="68"/>
      <c r="EE1678" s="68"/>
      <c r="EF1678" s="68"/>
      <c r="EG1678" s="68"/>
      <c r="EH1678" s="68"/>
      <c r="EI1678" s="68"/>
      <c r="EJ1678" s="68"/>
    </row>
    <row r="1679" spans="125:140" x14ac:dyDescent="0.25">
      <c r="DU1679" s="68"/>
      <c r="DV1679" s="68"/>
      <c r="DW1679" s="68"/>
      <c r="DX1679" s="68"/>
      <c r="DY1679" s="68"/>
      <c r="DZ1679" s="68"/>
      <c r="EA1679" s="68"/>
      <c r="EB1679" s="68"/>
      <c r="EC1679" s="68"/>
      <c r="ED1679" s="68"/>
      <c r="EE1679" s="68"/>
      <c r="EF1679" s="68"/>
      <c r="EG1679" s="68"/>
      <c r="EH1679" s="68"/>
      <c r="EI1679" s="68"/>
      <c r="EJ1679" s="68"/>
    </row>
    <row r="1680" spans="125:140" x14ac:dyDescent="0.25">
      <c r="DU1680" s="68"/>
      <c r="DV1680" s="68"/>
      <c r="DW1680" s="68"/>
      <c r="DX1680" s="68"/>
      <c r="DY1680" s="68"/>
      <c r="DZ1680" s="68"/>
      <c r="EA1680" s="68"/>
      <c r="EB1680" s="68"/>
      <c r="EC1680" s="68"/>
      <c r="ED1680" s="68"/>
      <c r="EE1680" s="68"/>
      <c r="EF1680" s="68"/>
      <c r="EG1680" s="68"/>
      <c r="EH1680" s="68"/>
      <c r="EI1680" s="68"/>
      <c r="EJ1680" s="68"/>
    </row>
    <row r="1681" spans="125:140" x14ac:dyDescent="0.25">
      <c r="DU1681" s="68"/>
      <c r="DV1681" s="68"/>
      <c r="DW1681" s="68"/>
      <c r="DX1681" s="68"/>
      <c r="DY1681" s="68"/>
      <c r="DZ1681" s="68"/>
      <c r="EA1681" s="68"/>
      <c r="EB1681" s="68"/>
      <c r="EC1681" s="68"/>
      <c r="ED1681" s="68"/>
      <c r="EE1681" s="68"/>
      <c r="EF1681" s="68"/>
      <c r="EG1681" s="68"/>
      <c r="EH1681" s="68"/>
      <c r="EI1681" s="68"/>
      <c r="EJ1681" s="68"/>
    </row>
    <row r="1682" spans="125:140" x14ac:dyDescent="0.25">
      <c r="DU1682" s="68"/>
      <c r="DV1682" s="68"/>
      <c r="DW1682" s="68"/>
      <c r="DX1682" s="68"/>
      <c r="DY1682" s="68"/>
      <c r="DZ1682" s="68"/>
      <c r="EA1682" s="68"/>
      <c r="EB1682" s="68"/>
      <c r="EC1682" s="68"/>
      <c r="ED1682" s="68"/>
      <c r="EE1682" s="68"/>
      <c r="EF1682" s="68"/>
      <c r="EG1682" s="68"/>
      <c r="EH1682" s="68"/>
      <c r="EI1682" s="68"/>
      <c r="EJ1682" s="68"/>
    </row>
    <row r="1683" spans="125:140" x14ac:dyDescent="0.25">
      <c r="DU1683" s="68"/>
      <c r="DV1683" s="68"/>
      <c r="DW1683" s="68"/>
      <c r="DX1683" s="68"/>
      <c r="DY1683" s="68"/>
      <c r="DZ1683" s="68"/>
      <c r="EA1683" s="68"/>
      <c r="EB1683" s="68"/>
      <c r="EC1683" s="68"/>
      <c r="ED1683" s="68"/>
      <c r="EE1683" s="68"/>
      <c r="EF1683" s="68"/>
      <c r="EG1683" s="68"/>
      <c r="EH1683" s="68"/>
      <c r="EI1683" s="68"/>
      <c r="EJ1683" s="68"/>
    </row>
    <row r="1684" spans="125:140" x14ac:dyDescent="0.25">
      <c r="DU1684" s="68"/>
      <c r="DV1684" s="68"/>
      <c r="DW1684" s="68"/>
      <c r="DX1684" s="68"/>
      <c r="DY1684" s="68"/>
      <c r="DZ1684" s="68"/>
      <c r="EA1684" s="68"/>
      <c r="EB1684" s="68"/>
      <c r="EC1684" s="68"/>
      <c r="ED1684" s="68"/>
      <c r="EE1684" s="68"/>
      <c r="EF1684" s="68"/>
      <c r="EG1684" s="68"/>
      <c r="EH1684" s="68"/>
      <c r="EI1684" s="68"/>
      <c r="EJ1684" s="68"/>
    </row>
    <row r="1685" spans="125:140" x14ac:dyDescent="0.25">
      <c r="DU1685" s="68"/>
      <c r="DV1685" s="68"/>
      <c r="DW1685" s="68"/>
      <c r="DX1685" s="68"/>
      <c r="DY1685" s="68"/>
      <c r="DZ1685" s="68"/>
      <c r="EA1685" s="68"/>
      <c r="EB1685" s="68"/>
      <c r="EC1685" s="68"/>
      <c r="ED1685" s="68"/>
      <c r="EE1685" s="68"/>
      <c r="EF1685" s="68"/>
      <c r="EG1685" s="68"/>
      <c r="EH1685" s="68"/>
      <c r="EI1685" s="68"/>
      <c r="EJ1685" s="68"/>
    </row>
    <row r="1686" spans="125:140" x14ac:dyDescent="0.25">
      <c r="DU1686" s="68"/>
      <c r="DV1686" s="68"/>
      <c r="DW1686" s="68"/>
      <c r="DX1686" s="68"/>
      <c r="DY1686" s="68"/>
      <c r="DZ1686" s="68"/>
      <c r="EA1686" s="68"/>
      <c r="EB1686" s="68"/>
      <c r="EC1686" s="68"/>
      <c r="ED1686" s="68"/>
      <c r="EE1686" s="68"/>
      <c r="EF1686" s="68"/>
      <c r="EG1686" s="68"/>
      <c r="EH1686" s="68"/>
      <c r="EI1686" s="68"/>
      <c r="EJ1686" s="68"/>
    </row>
    <row r="1687" spans="125:140" x14ac:dyDescent="0.25">
      <c r="DU1687" s="68"/>
      <c r="DV1687" s="68"/>
      <c r="DW1687" s="68"/>
      <c r="DX1687" s="68"/>
      <c r="DY1687" s="68"/>
      <c r="DZ1687" s="68"/>
      <c r="EA1687" s="68"/>
      <c r="EB1687" s="68"/>
      <c r="EC1687" s="68"/>
      <c r="ED1687" s="68"/>
      <c r="EE1687" s="68"/>
      <c r="EF1687" s="68"/>
      <c r="EG1687" s="68"/>
      <c r="EH1687" s="68"/>
      <c r="EI1687" s="68"/>
      <c r="EJ1687" s="68"/>
    </row>
    <row r="1688" spans="125:140" x14ac:dyDescent="0.25">
      <c r="DU1688" s="68"/>
      <c r="DV1688" s="68"/>
      <c r="DW1688" s="68"/>
      <c r="DX1688" s="68"/>
      <c r="DY1688" s="68"/>
      <c r="DZ1688" s="68"/>
      <c r="EA1688" s="68"/>
      <c r="EB1688" s="68"/>
      <c r="EC1688" s="68"/>
      <c r="ED1688" s="68"/>
      <c r="EE1688" s="68"/>
      <c r="EF1688" s="68"/>
      <c r="EG1688" s="68"/>
      <c r="EH1688" s="68"/>
      <c r="EI1688" s="68"/>
      <c r="EJ1688" s="68"/>
    </row>
    <row r="1689" spans="125:140" x14ac:dyDescent="0.25">
      <c r="DU1689" s="68"/>
      <c r="DV1689" s="68"/>
      <c r="DW1689" s="68"/>
      <c r="DX1689" s="68"/>
      <c r="DY1689" s="68"/>
      <c r="DZ1689" s="68"/>
      <c r="EA1689" s="68"/>
      <c r="EB1689" s="68"/>
      <c r="EC1689" s="68"/>
      <c r="ED1689" s="68"/>
      <c r="EE1689" s="68"/>
      <c r="EF1689" s="68"/>
      <c r="EG1689" s="68"/>
      <c r="EH1689" s="68"/>
      <c r="EI1689" s="68"/>
      <c r="EJ1689" s="68"/>
    </row>
    <row r="1690" spans="125:140" x14ac:dyDescent="0.25">
      <c r="DU1690" s="68"/>
      <c r="DV1690" s="68"/>
      <c r="DW1690" s="68"/>
      <c r="DX1690" s="68"/>
      <c r="DY1690" s="68"/>
      <c r="DZ1690" s="68"/>
      <c r="EA1690" s="68"/>
      <c r="EB1690" s="68"/>
      <c r="EC1690" s="68"/>
      <c r="ED1690" s="68"/>
      <c r="EE1690" s="68"/>
      <c r="EF1690" s="68"/>
      <c r="EG1690" s="68"/>
      <c r="EH1690" s="68"/>
      <c r="EI1690" s="68"/>
      <c r="EJ1690" s="68"/>
    </row>
    <row r="1691" spans="125:140" x14ac:dyDescent="0.25">
      <c r="DU1691" s="68"/>
      <c r="DV1691" s="68"/>
      <c r="DW1691" s="68"/>
      <c r="DX1691" s="68"/>
      <c r="DY1691" s="68"/>
      <c r="DZ1691" s="68"/>
      <c r="EA1691" s="68"/>
      <c r="EB1691" s="68"/>
      <c r="EC1691" s="68"/>
      <c r="ED1691" s="68"/>
      <c r="EE1691" s="68"/>
      <c r="EF1691" s="68"/>
      <c r="EG1691" s="68"/>
      <c r="EH1691" s="68"/>
      <c r="EI1691" s="68"/>
      <c r="EJ1691" s="68"/>
    </row>
    <row r="1692" spans="125:140" x14ac:dyDescent="0.25">
      <c r="DU1692" s="68"/>
      <c r="DV1692" s="68"/>
      <c r="DW1692" s="68"/>
      <c r="DX1692" s="68"/>
      <c r="DY1692" s="68"/>
      <c r="DZ1692" s="68"/>
      <c r="EA1692" s="68"/>
      <c r="EB1692" s="68"/>
      <c r="EC1692" s="68"/>
      <c r="ED1692" s="68"/>
      <c r="EE1692" s="68"/>
      <c r="EF1692" s="68"/>
      <c r="EG1692" s="68"/>
      <c r="EH1692" s="68"/>
      <c r="EI1692" s="68"/>
      <c r="EJ1692" s="68"/>
    </row>
    <row r="1693" spans="125:140" x14ac:dyDescent="0.25">
      <c r="DU1693" s="68"/>
      <c r="DV1693" s="68"/>
      <c r="DW1693" s="68"/>
      <c r="DX1693" s="68"/>
      <c r="DY1693" s="68"/>
      <c r="DZ1693" s="68"/>
      <c r="EA1693" s="68"/>
      <c r="EB1693" s="68"/>
      <c r="EC1693" s="68"/>
      <c r="ED1693" s="68"/>
      <c r="EE1693" s="68"/>
      <c r="EF1693" s="68"/>
      <c r="EG1693" s="68"/>
      <c r="EH1693" s="68"/>
      <c r="EI1693" s="68"/>
      <c r="EJ1693" s="68"/>
    </row>
    <row r="1694" spans="125:140" x14ac:dyDescent="0.25">
      <c r="DU1694" s="68"/>
      <c r="DV1694" s="68"/>
      <c r="DW1694" s="68"/>
      <c r="DX1694" s="68"/>
      <c r="DY1694" s="68"/>
      <c r="DZ1694" s="68"/>
      <c r="EA1694" s="68"/>
      <c r="EB1694" s="68"/>
      <c r="EC1694" s="68"/>
      <c r="ED1694" s="68"/>
      <c r="EE1694" s="68"/>
      <c r="EF1694" s="68"/>
      <c r="EG1694" s="68"/>
      <c r="EH1694" s="68"/>
      <c r="EI1694" s="68"/>
      <c r="EJ1694" s="68"/>
    </row>
    <row r="1695" spans="125:140" x14ac:dyDescent="0.25">
      <c r="DU1695" s="68"/>
      <c r="DV1695" s="68"/>
      <c r="DW1695" s="68"/>
      <c r="DX1695" s="68"/>
      <c r="DY1695" s="68"/>
      <c r="DZ1695" s="68"/>
      <c r="EA1695" s="68"/>
      <c r="EB1695" s="68"/>
      <c r="EC1695" s="68"/>
      <c r="ED1695" s="68"/>
      <c r="EE1695" s="68"/>
      <c r="EF1695" s="68"/>
      <c r="EG1695" s="68"/>
      <c r="EH1695" s="68"/>
      <c r="EI1695" s="68"/>
      <c r="EJ1695" s="68"/>
    </row>
    <row r="1696" spans="125:140" x14ac:dyDescent="0.25">
      <c r="DU1696" s="68"/>
      <c r="DV1696" s="68"/>
      <c r="DW1696" s="68"/>
      <c r="DX1696" s="68"/>
      <c r="DY1696" s="68"/>
      <c r="DZ1696" s="68"/>
      <c r="EA1696" s="68"/>
      <c r="EB1696" s="68"/>
      <c r="EC1696" s="68"/>
      <c r="ED1696" s="68"/>
      <c r="EE1696" s="68"/>
      <c r="EF1696" s="68"/>
      <c r="EG1696" s="68"/>
      <c r="EH1696" s="68"/>
      <c r="EI1696" s="68"/>
      <c r="EJ1696" s="68"/>
    </row>
    <row r="1697" spans="125:140" x14ac:dyDescent="0.25">
      <c r="DU1697" s="68"/>
      <c r="DV1697" s="68"/>
      <c r="DW1697" s="68"/>
      <c r="DX1697" s="68"/>
      <c r="DY1697" s="68"/>
      <c r="DZ1697" s="68"/>
      <c r="EA1697" s="68"/>
      <c r="EB1697" s="68"/>
      <c r="EC1697" s="68"/>
      <c r="ED1697" s="68"/>
      <c r="EE1697" s="68"/>
      <c r="EF1697" s="68"/>
      <c r="EG1697" s="68"/>
      <c r="EH1697" s="68"/>
      <c r="EI1697" s="68"/>
      <c r="EJ1697" s="68"/>
    </row>
    <row r="1698" spans="125:140" x14ac:dyDescent="0.25">
      <c r="DU1698" s="68"/>
      <c r="DV1698" s="68"/>
      <c r="DW1698" s="68"/>
      <c r="DX1698" s="68"/>
      <c r="DY1698" s="68"/>
      <c r="DZ1698" s="68"/>
      <c r="EA1698" s="68"/>
      <c r="EB1698" s="68"/>
      <c r="EC1698" s="68"/>
      <c r="ED1698" s="68"/>
      <c r="EE1698" s="68"/>
      <c r="EF1698" s="68"/>
      <c r="EG1698" s="68"/>
      <c r="EH1698" s="68"/>
      <c r="EI1698" s="68"/>
      <c r="EJ1698" s="68"/>
    </row>
    <row r="1699" spans="125:140" x14ac:dyDescent="0.25">
      <c r="DU1699" s="68"/>
      <c r="DV1699" s="68"/>
      <c r="DW1699" s="68"/>
      <c r="DX1699" s="68"/>
      <c r="DY1699" s="68"/>
      <c r="DZ1699" s="68"/>
      <c r="EA1699" s="68"/>
      <c r="EB1699" s="68"/>
      <c r="EC1699" s="68"/>
      <c r="ED1699" s="68"/>
      <c r="EE1699" s="68"/>
      <c r="EF1699" s="68"/>
      <c r="EG1699" s="68"/>
      <c r="EH1699" s="68"/>
      <c r="EI1699" s="68"/>
      <c r="EJ1699" s="68"/>
    </row>
    <row r="1700" spans="125:140" x14ac:dyDescent="0.25">
      <c r="DU1700" s="68"/>
      <c r="DV1700" s="68"/>
      <c r="DW1700" s="68"/>
      <c r="DX1700" s="68"/>
      <c r="DY1700" s="68"/>
      <c r="DZ1700" s="68"/>
      <c r="EA1700" s="68"/>
      <c r="EB1700" s="68"/>
      <c r="EC1700" s="68"/>
      <c r="ED1700" s="68"/>
      <c r="EE1700" s="68"/>
      <c r="EF1700" s="68"/>
      <c r="EG1700" s="68"/>
      <c r="EH1700" s="68"/>
      <c r="EI1700" s="68"/>
      <c r="EJ1700" s="68"/>
    </row>
    <row r="1701" spans="125:140" x14ac:dyDescent="0.25">
      <c r="DU1701" s="68"/>
      <c r="DV1701" s="68"/>
      <c r="DW1701" s="68"/>
      <c r="DX1701" s="68"/>
      <c r="DY1701" s="68"/>
      <c r="DZ1701" s="68"/>
      <c r="EA1701" s="68"/>
      <c r="EB1701" s="68"/>
      <c r="EC1701" s="68"/>
      <c r="ED1701" s="68"/>
      <c r="EE1701" s="68"/>
      <c r="EF1701" s="68"/>
      <c r="EG1701" s="68"/>
      <c r="EH1701" s="68"/>
      <c r="EI1701" s="68"/>
      <c r="EJ1701" s="68"/>
    </row>
    <row r="1702" spans="125:140" x14ac:dyDescent="0.25">
      <c r="DU1702" s="68"/>
      <c r="DV1702" s="68"/>
      <c r="DW1702" s="68"/>
      <c r="DX1702" s="68"/>
      <c r="DY1702" s="68"/>
      <c r="DZ1702" s="68"/>
      <c r="EA1702" s="68"/>
      <c r="EB1702" s="68"/>
      <c r="EC1702" s="68"/>
      <c r="ED1702" s="68"/>
      <c r="EE1702" s="68"/>
      <c r="EF1702" s="68"/>
      <c r="EG1702" s="68"/>
      <c r="EH1702" s="68"/>
      <c r="EI1702" s="68"/>
      <c r="EJ1702" s="68"/>
    </row>
    <row r="1703" spans="125:140" x14ac:dyDescent="0.25">
      <c r="DU1703" s="68"/>
      <c r="DV1703" s="68"/>
      <c r="DW1703" s="68"/>
      <c r="DX1703" s="68"/>
      <c r="DY1703" s="68"/>
      <c r="DZ1703" s="68"/>
      <c r="EA1703" s="68"/>
      <c r="EB1703" s="68"/>
      <c r="EC1703" s="68"/>
      <c r="ED1703" s="68"/>
      <c r="EE1703" s="68"/>
      <c r="EF1703" s="68"/>
      <c r="EG1703" s="68"/>
      <c r="EH1703" s="68"/>
      <c r="EI1703" s="68"/>
      <c r="EJ1703" s="68"/>
    </row>
    <row r="1704" spans="125:140" x14ac:dyDescent="0.25">
      <c r="DU1704" s="68"/>
      <c r="DV1704" s="68"/>
      <c r="DW1704" s="68"/>
      <c r="DX1704" s="68"/>
      <c r="DY1704" s="68"/>
      <c r="DZ1704" s="68"/>
      <c r="EA1704" s="68"/>
      <c r="EB1704" s="68"/>
      <c r="EC1704" s="68"/>
      <c r="ED1704" s="68"/>
      <c r="EE1704" s="68"/>
      <c r="EF1704" s="68"/>
      <c r="EG1704" s="68"/>
      <c r="EH1704" s="68"/>
      <c r="EI1704" s="68"/>
      <c r="EJ1704" s="68"/>
    </row>
    <row r="1705" spans="125:140" x14ac:dyDescent="0.25">
      <c r="DU1705" s="68"/>
      <c r="DV1705" s="68"/>
      <c r="DW1705" s="68"/>
      <c r="DX1705" s="68"/>
      <c r="DY1705" s="68"/>
      <c r="DZ1705" s="68"/>
      <c r="EA1705" s="68"/>
      <c r="EB1705" s="68"/>
      <c r="EC1705" s="68"/>
      <c r="ED1705" s="68"/>
      <c r="EE1705" s="68"/>
      <c r="EF1705" s="68"/>
      <c r="EG1705" s="68"/>
      <c r="EH1705" s="68"/>
      <c r="EI1705" s="68"/>
      <c r="EJ1705" s="68"/>
    </row>
    <row r="1706" spans="125:140" x14ac:dyDescent="0.25">
      <c r="DU1706" s="68"/>
      <c r="DV1706" s="68"/>
      <c r="DW1706" s="68"/>
      <c r="DX1706" s="68"/>
      <c r="DY1706" s="68"/>
      <c r="DZ1706" s="68"/>
      <c r="EA1706" s="68"/>
      <c r="EB1706" s="68"/>
      <c r="EC1706" s="68"/>
      <c r="ED1706" s="68"/>
      <c r="EE1706" s="68"/>
      <c r="EF1706" s="68"/>
      <c r="EG1706" s="68"/>
      <c r="EH1706" s="68"/>
      <c r="EI1706" s="68"/>
      <c r="EJ1706" s="68"/>
    </row>
    <row r="1707" spans="125:140" x14ac:dyDescent="0.25">
      <c r="DU1707" s="68"/>
      <c r="DV1707" s="68"/>
      <c r="DW1707" s="68"/>
      <c r="DX1707" s="68"/>
      <c r="DY1707" s="68"/>
      <c r="DZ1707" s="68"/>
      <c r="EA1707" s="68"/>
      <c r="EB1707" s="68"/>
      <c r="EC1707" s="68"/>
      <c r="ED1707" s="68"/>
      <c r="EE1707" s="68"/>
      <c r="EF1707" s="68"/>
      <c r="EG1707" s="68"/>
      <c r="EH1707" s="68"/>
      <c r="EI1707" s="68"/>
      <c r="EJ1707" s="68"/>
    </row>
    <row r="1708" spans="125:140" x14ac:dyDescent="0.25">
      <c r="DU1708" s="68"/>
      <c r="DV1708" s="68"/>
      <c r="DW1708" s="68"/>
      <c r="DX1708" s="68"/>
      <c r="DY1708" s="68"/>
      <c r="DZ1708" s="68"/>
      <c r="EA1708" s="68"/>
      <c r="EB1708" s="68"/>
      <c r="EC1708" s="68"/>
      <c r="ED1708" s="68"/>
      <c r="EE1708" s="68"/>
      <c r="EF1708" s="68"/>
      <c r="EG1708" s="68"/>
      <c r="EH1708" s="68"/>
      <c r="EI1708" s="68"/>
      <c r="EJ1708" s="68"/>
    </row>
    <row r="1709" spans="125:140" x14ac:dyDescent="0.25">
      <c r="DU1709" s="68"/>
      <c r="DV1709" s="68"/>
      <c r="DW1709" s="68"/>
      <c r="DX1709" s="68"/>
      <c r="DY1709" s="68"/>
      <c r="DZ1709" s="68"/>
      <c r="EA1709" s="68"/>
      <c r="EB1709" s="68"/>
      <c r="EC1709" s="68"/>
      <c r="ED1709" s="68"/>
      <c r="EE1709" s="68"/>
      <c r="EF1709" s="68"/>
      <c r="EG1709" s="68"/>
      <c r="EH1709" s="68"/>
      <c r="EI1709" s="68"/>
      <c r="EJ1709" s="68"/>
    </row>
    <row r="1710" spans="125:140" x14ac:dyDescent="0.25">
      <c r="DU1710" s="68"/>
      <c r="DV1710" s="68"/>
      <c r="DW1710" s="68"/>
      <c r="DX1710" s="68"/>
      <c r="DY1710" s="68"/>
      <c r="DZ1710" s="68"/>
      <c r="EA1710" s="68"/>
      <c r="EB1710" s="68"/>
      <c r="EC1710" s="68"/>
      <c r="ED1710" s="68"/>
      <c r="EE1710" s="68"/>
      <c r="EF1710" s="68"/>
      <c r="EG1710" s="68"/>
      <c r="EH1710" s="68"/>
      <c r="EI1710" s="68"/>
      <c r="EJ1710" s="68"/>
    </row>
    <row r="1711" spans="125:140" x14ac:dyDescent="0.25">
      <c r="DU1711" s="68"/>
      <c r="DV1711" s="68"/>
      <c r="DW1711" s="68"/>
      <c r="DX1711" s="68"/>
      <c r="DY1711" s="68"/>
      <c r="DZ1711" s="68"/>
      <c r="EA1711" s="68"/>
      <c r="EB1711" s="68"/>
      <c r="EC1711" s="68"/>
      <c r="ED1711" s="68"/>
      <c r="EE1711" s="68"/>
      <c r="EF1711" s="68"/>
      <c r="EG1711" s="68"/>
      <c r="EH1711" s="68"/>
      <c r="EI1711" s="68"/>
      <c r="EJ1711" s="68"/>
    </row>
    <row r="1712" spans="125:140" x14ac:dyDescent="0.25">
      <c r="DU1712" s="68"/>
      <c r="DV1712" s="68"/>
      <c r="DW1712" s="68"/>
      <c r="DX1712" s="68"/>
      <c r="DY1712" s="68"/>
      <c r="DZ1712" s="68"/>
      <c r="EA1712" s="68"/>
      <c r="EB1712" s="68"/>
      <c r="EC1712" s="68"/>
      <c r="ED1712" s="68"/>
      <c r="EE1712" s="68"/>
      <c r="EF1712" s="68"/>
      <c r="EG1712" s="68"/>
      <c r="EH1712" s="68"/>
      <c r="EI1712" s="68"/>
      <c r="EJ1712" s="68"/>
    </row>
    <row r="1713" spans="125:140" x14ac:dyDescent="0.25">
      <c r="DU1713" s="68"/>
      <c r="DV1713" s="68"/>
      <c r="DW1713" s="68"/>
      <c r="DX1713" s="68"/>
      <c r="DY1713" s="68"/>
      <c r="DZ1713" s="68"/>
      <c r="EA1713" s="68"/>
      <c r="EB1713" s="68"/>
      <c r="EC1713" s="68"/>
      <c r="ED1713" s="68"/>
      <c r="EE1713" s="68"/>
      <c r="EF1713" s="68"/>
      <c r="EG1713" s="68"/>
      <c r="EH1713" s="68"/>
      <c r="EI1713" s="68"/>
      <c r="EJ1713" s="68"/>
    </row>
    <row r="1714" spans="125:140" x14ac:dyDescent="0.25">
      <c r="DU1714" s="68"/>
      <c r="DV1714" s="68"/>
      <c r="DW1714" s="68"/>
      <c r="DX1714" s="68"/>
      <c r="DY1714" s="68"/>
      <c r="DZ1714" s="68"/>
      <c r="EA1714" s="68"/>
      <c r="EB1714" s="68"/>
      <c r="EC1714" s="68"/>
      <c r="ED1714" s="68"/>
      <c r="EE1714" s="68"/>
      <c r="EF1714" s="68"/>
      <c r="EG1714" s="68"/>
      <c r="EH1714" s="68"/>
      <c r="EI1714" s="68"/>
      <c r="EJ1714" s="68"/>
    </row>
    <row r="1715" spans="125:140" x14ac:dyDescent="0.25">
      <c r="DU1715" s="68"/>
      <c r="DV1715" s="68"/>
      <c r="DW1715" s="68"/>
      <c r="DX1715" s="68"/>
      <c r="DY1715" s="68"/>
      <c r="DZ1715" s="68"/>
      <c r="EA1715" s="68"/>
      <c r="EB1715" s="68"/>
      <c r="EC1715" s="68"/>
      <c r="ED1715" s="68"/>
      <c r="EE1715" s="68"/>
      <c r="EF1715" s="68"/>
      <c r="EG1715" s="68"/>
      <c r="EH1715" s="68"/>
      <c r="EI1715" s="68"/>
      <c r="EJ1715" s="68"/>
    </row>
    <row r="1716" spans="125:140" x14ac:dyDescent="0.25">
      <c r="DU1716" s="68"/>
      <c r="DV1716" s="68"/>
      <c r="DW1716" s="68"/>
      <c r="DX1716" s="68"/>
      <c r="DY1716" s="68"/>
      <c r="DZ1716" s="68"/>
      <c r="EA1716" s="68"/>
      <c r="EB1716" s="68"/>
      <c r="EC1716" s="68"/>
      <c r="ED1716" s="68"/>
      <c r="EE1716" s="68"/>
      <c r="EF1716" s="68"/>
      <c r="EG1716" s="68"/>
      <c r="EH1716" s="68"/>
      <c r="EI1716" s="68"/>
      <c r="EJ1716" s="68"/>
    </row>
    <row r="1717" spans="125:140" x14ac:dyDescent="0.25">
      <c r="DU1717" s="68"/>
      <c r="DV1717" s="68"/>
      <c r="DW1717" s="68"/>
      <c r="DX1717" s="68"/>
      <c r="DY1717" s="68"/>
      <c r="DZ1717" s="68"/>
      <c r="EA1717" s="68"/>
      <c r="EB1717" s="68"/>
      <c r="EC1717" s="68"/>
      <c r="ED1717" s="68"/>
      <c r="EE1717" s="68"/>
      <c r="EF1717" s="68"/>
      <c r="EG1717" s="68"/>
      <c r="EH1717" s="68"/>
      <c r="EI1717" s="68"/>
      <c r="EJ1717" s="68"/>
    </row>
    <row r="1718" spans="125:140" x14ac:dyDescent="0.25">
      <c r="DU1718" s="68"/>
      <c r="DV1718" s="68"/>
      <c r="DW1718" s="68"/>
      <c r="DX1718" s="68"/>
      <c r="DY1718" s="68"/>
      <c r="DZ1718" s="68"/>
      <c r="EA1718" s="68"/>
      <c r="EB1718" s="68"/>
      <c r="EC1718" s="68"/>
      <c r="ED1718" s="68"/>
      <c r="EE1718" s="68"/>
      <c r="EF1718" s="68"/>
      <c r="EG1718" s="68"/>
      <c r="EH1718" s="68"/>
      <c r="EI1718" s="68"/>
      <c r="EJ1718" s="68"/>
    </row>
    <row r="1719" spans="125:140" x14ac:dyDescent="0.25">
      <c r="DU1719" s="68"/>
      <c r="DV1719" s="68"/>
      <c r="DW1719" s="68"/>
      <c r="DX1719" s="68"/>
      <c r="DY1719" s="68"/>
      <c r="DZ1719" s="68"/>
      <c r="EA1719" s="68"/>
      <c r="EB1719" s="68"/>
      <c r="EC1719" s="68"/>
      <c r="ED1719" s="68"/>
      <c r="EE1719" s="68"/>
      <c r="EF1719" s="68"/>
      <c r="EG1719" s="68"/>
      <c r="EH1719" s="68"/>
      <c r="EI1719" s="68"/>
      <c r="EJ1719" s="68"/>
    </row>
    <row r="1720" spans="125:140" x14ac:dyDescent="0.25">
      <c r="DU1720" s="68"/>
      <c r="DV1720" s="68"/>
      <c r="DW1720" s="68"/>
      <c r="DX1720" s="68"/>
      <c r="DY1720" s="68"/>
      <c r="DZ1720" s="68"/>
      <c r="EA1720" s="68"/>
      <c r="EB1720" s="68"/>
      <c r="EC1720" s="68"/>
      <c r="ED1720" s="68"/>
      <c r="EE1720" s="68"/>
      <c r="EF1720" s="68"/>
      <c r="EG1720" s="68"/>
      <c r="EH1720" s="68"/>
      <c r="EI1720" s="68"/>
      <c r="EJ1720" s="68"/>
    </row>
    <row r="1721" spans="125:140" x14ac:dyDescent="0.25">
      <c r="DU1721" s="68"/>
      <c r="DV1721" s="68"/>
      <c r="DW1721" s="68"/>
      <c r="DX1721" s="68"/>
      <c r="DY1721" s="68"/>
      <c r="DZ1721" s="68"/>
      <c r="EA1721" s="68"/>
      <c r="EB1721" s="68"/>
      <c r="EC1721" s="68"/>
      <c r="ED1721" s="68"/>
      <c r="EE1721" s="68"/>
      <c r="EF1721" s="68"/>
      <c r="EG1721" s="68"/>
      <c r="EH1721" s="68"/>
      <c r="EI1721" s="68"/>
      <c r="EJ1721" s="68"/>
    </row>
    <row r="1722" spans="125:140" x14ac:dyDescent="0.25">
      <c r="DU1722" s="68"/>
      <c r="DV1722" s="68"/>
      <c r="DW1722" s="68"/>
      <c r="DX1722" s="68"/>
      <c r="DY1722" s="68"/>
      <c r="DZ1722" s="68"/>
      <c r="EA1722" s="68"/>
      <c r="EB1722" s="68"/>
      <c r="EC1722" s="68"/>
      <c r="ED1722" s="68"/>
      <c r="EE1722" s="68"/>
      <c r="EF1722" s="68"/>
      <c r="EG1722" s="68"/>
      <c r="EH1722" s="68"/>
      <c r="EI1722" s="68"/>
      <c r="EJ1722" s="68"/>
    </row>
    <row r="1723" spans="125:140" x14ac:dyDescent="0.25">
      <c r="DU1723" s="68"/>
      <c r="DV1723" s="68"/>
      <c r="DW1723" s="68"/>
      <c r="DX1723" s="68"/>
      <c r="DY1723" s="68"/>
      <c r="DZ1723" s="68"/>
      <c r="EA1723" s="68"/>
      <c r="EB1723" s="68"/>
      <c r="EC1723" s="68"/>
      <c r="ED1723" s="68"/>
      <c r="EE1723" s="68"/>
      <c r="EF1723" s="68"/>
      <c r="EG1723" s="68"/>
      <c r="EH1723" s="68"/>
      <c r="EI1723" s="68"/>
      <c r="EJ1723" s="68"/>
    </row>
    <row r="1724" spans="125:140" x14ac:dyDescent="0.25">
      <c r="DU1724" s="68"/>
      <c r="DV1724" s="68"/>
      <c r="DW1724" s="68"/>
      <c r="DX1724" s="68"/>
      <c r="DY1724" s="68"/>
      <c r="DZ1724" s="68"/>
      <c r="EA1724" s="68"/>
      <c r="EB1724" s="68"/>
      <c r="EC1724" s="68"/>
      <c r="ED1724" s="68"/>
      <c r="EE1724" s="68"/>
      <c r="EF1724" s="68"/>
      <c r="EG1724" s="68"/>
      <c r="EH1724" s="68"/>
      <c r="EI1724" s="68"/>
      <c r="EJ1724" s="68"/>
    </row>
    <row r="1725" spans="125:140" x14ac:dyDescent="0.25">
      <c r="DU1725" s="68"/>
      <c r="DV1725" s="68"/>
      <c r="DW1725" s="68"/>
      <c r="DX1725" s="68"/>
      <c r="DY1725" s="68"/>
      <c r="DZ1725" s="68"/>
      <c r="EA1725" s="68"/>
      <c r="EB1725" s="68"/>
      <c r="EC1725" s="68"/>
      <c r="ED1725" s="68"/>
      <c r="EE1725" s="68"/>
      <c r="EF1725" s="68"/>
      <c r="EG1725" s="68"/>
      <c r="EH1725" s="68"/>
      <c r="EI1725" s="68"/>
      <c r="EJ1725" s="68"/>
    </row>
    <row r="1726" spans="125:140" x14ac:dyDescent="0.25">
      <c r="DU1726" s="68"/>
      <c r="DV1726" s="68"/>
      <c r="DW1726" s="68"/>
      <c r="DX1726" s="68"/>
      <c r="DY1726" s="68"/>
      <c r="DZ1726" s="68"/>
      <c r="EA1726" s="68"/>
      <c r="EB1726" s="68"/>
      <c r="EC1726" s="68"/>
      <c r="ED1726" s="68"/>
      <c r="EE1726" s="68"/>
      <c r="EF1726" s="68"/>
      <c r="EG1726" s="68"/>
      <c r="EH1726" s="68"/>
      <c r="EI1726" s="68"/>
      <c r="EJ1726" s="68"/>
    </row>
    <row r="1727" spans="125:140" x14ac:dyDescent="0.25">
      <c r="DU1727" s="68"/>
      <c r="DV1727" s="68"/>
      <c r="DW1727" s="68"/>
      <c r="DX1727" s="68"/>
      <c r="DY1727" s="68"/>
      <c r="DZ1727" s="68"/>
      <c r="EA1727" s="68"/>
      <c r="EB1727" s="68"/>
      <c r="EC1727" s="68"/>
      <c r="ED1727" s="68"/>
      <c r="EE1727" s="68"/>
      <c r="EF1727" s="68"/>
      <c r="EG1727" s="68"/>
      <c r="EH1727" s="68"/>
      <c r="EI1727" s="68"/>
      <c r="EJ1727" s="68"/>
    </row>
    <row r="1728" spans="125:140" x14ac:dyDescent="0.25">
      <c r="DU1728" s="68"/>
      <c r="DV1728" s="68"/>
      <c r="DW1728" s="68"/>
      <c r="DX1728" s="68"/>
      <c r="DY1728" s="68"/>
      <c r="DZ1728" s="68"/>
      <c r="EA1728" s="68"/>
      <c r="EB1728" s="68"/>
      <c r="EC1728" s="68"/>
      <c r="ED1728" s="68"/>
      <c r="EE1728" s="68"/>
      <c r="EF1728" s="68"/>
      <c r="EG1728" s="68"/>
      <c r="EH1728" s="68"/>
      <c r="EI1728" s="68"/>
      <c r="EJ1728" s="68"/>
    </row>
    <row r="1729" spans="125:140" x14ac:dyDescent="0.25">
      <c r="DU1729" s="68"/>
      <c r="DV1729" s="68"/>
      <c r="DW1729" s="68"/>
      <c r="DX1729" s="68"/>
      <c r="DY1729" s="68"/>
      <c r="DZ1729" s="68"/>
      <c r="EA1729" s="68"/>
      <c r="EB1729" s="68"/>
      <c r="EC1729" s="68"/>
      <c r="ED1729" s="68"/>
      <c r="EE1729" s="68"/>
      <c r="EF1729" s="68"/>
      <c r="EG1729" s="68"/>
      <c r="EH1729" s="68"/>
      <c r="EI1729" s="68"/>
      <c r="EJ1729" s="68"/>
    </row>
    <row r="1730" spans="125:140" x14ac:dyDescent="0.25">
      <c r="DU1730" s="68"/>
      <c r="DV1730" s="68"/>
      <c r="DW1730" s="68"/>
      <c r="DX1730" s="68"/>
      <c r="DY1730" s="68"/>
      <c r="DZ1730" s="68"/>
      <c r="EA1730" s="68"/>
      <c r="EB1730" s="68"/>
      <c r="EC1730" s="68"/>
      <c r="ED1730" s="68"/>
      <c r="EE1730" s="68"/>
      <c r="EF1730" s="68"/>
      <c r="EG1730" s="68"/>
      <c r="EH1730" s="68"/>
      <c r="EI1730" s="68"/>
      <c r="EJ1730" s="68"/>
    </row>
    <row r="1731" spans="125:140" x14ac:dyDescent="0.25">
      <c r="DU1731" s="68"/>
      <c r="DV1731" s="68"/>
      <c r="DW1731" s="68"/>
      <c r="DX1731" s="68"/>
      <c r="DY1731" s="68"/>
      <c r="DZ1731" s="68"/>
      <c r="EA1731" s="68"/>
      <c r="EB1731" s="68"/>
      <c r="EC1731" s="68"/>
      <c r="ED1731" s="68"/>
      <c r="EE1731" s="68"/>
      <c r="EF1731" s="68"/>
      <c r="EG1731" s="68"/>
      <c r="EH1731" s="68"/>
      <c r="EI1731" s="68"/>
      <c r="EJ1731" s="68"/>
    </row>
    <row r="1732" spans="125:140" x14ac:dyDescent="0.25">
      <c r="DU1732" s="68"/>
      <c r="DV1732" s="68"/>
      <c r="DW1732" s="68"/>
      <c r="DX1732" s="68"/>
      <c r="DY1732" s="68"/>
      <c r="DZ1732" s="68"/>
      <c r="EA1732" s="68"/>
      <c r="EB1732" s="68"/>
      <c r="EC1732" s="68"/>
      <c r="ED1732" s="68"/>
      <c r="EE1732" s="68"/>
      <c r="EF1732" s="68"/>
      <c r="EG1732" s="68"/>
      <c r="EH1732" s="68"/>
      <c r="EI1732" s="68"/>
      <c r="EJ1732" s="68"/>
    </row>
    <row r="1733" spans="125:140" x14ac:dyDescent="0.25">
      <c r="DU1733" s="68"/>
      <c r="DV1733" s="68"/>
      <c r="DW1733" s="68"/>
      <c r="DX1733" s="68"/>
      <c r="DY1733" s="68"/>
      <c r="DZ1733" s="68"/>
      <c r="EA1733" s="68"/>
      <c r="EB1733" s="68"/>
      <c r="EC1733" s="68"/>
      <c r="ED1733" s="68"/>
      <c r="EE1733" s="68"/>
      <c r="EF1733" s="68"/>
      <c r="EG1733" s="68"/>
      <c r="EH1733" s="68"/>
      <c r="EI1733" s="68"/>
      <c r="EJ1733" s="68"/>
    </row>
    <row r="1734" spans="125:140" x14ac:dyDescent="0.25">
      <c r="DU1734" s="68"/>
      <c r="DV1734" s="68"/>
      <c r="DW1734" s="68"/>
      <c r="DX1734" s="68"/>
      <c r="DY1734" s="68"/>
      <c r="DZ1734" s="68"/>
      <c r="EA1734" s="68"/>
      <c r="EB1734" s="68"/>
      <c r="EC1734" s="68"/>
      <c r="ED1734" s="68"/>
      <c r="EE1734" s="68"/>
      <c r="EF1734" s="68"/>
      <c r="EG1734" s="68"/>
      <c r="EH1734" s="68"/>
      <c r="EI1734" s="68"/>
      <c r="EJ1734" s="68"/>
    </row>
    <row r="1735" spans="125:140" x14ac:dyDescent="0.25">
      <c r="DU1735" s="68"/>
      <c r="DV1735" s="68"/>
      <c r="DW1735" s="68"/>
      <c r="DX1735" s="68"/>
      <c r="DY1735" s="68"/>
      <c r="DZ1735" s="68"/>
      <c r="EA1735" s="68"/>
      <c r="EB1735" s="68"/>
      <c r="EC1735" s="68"/>
      <c r="ED1735" s="68"/>
      <c r="EE1735" s="68"/>
      <c r="EF1735" s="68"/>
      <c r="EG1735" s="68"/>
      <c r="EH1735" s="68"/>
      <c r="EI1735" s="68"/>
      <c r="EJ1735" s="68"/>
    </row>
    <row r="1736" spans="125:140" x14ac:dyDescent="0.25">
      <c r="DU1736" s="68"/>
      <c r="DV1736" s="68"/>
      <c r="DW1736" s="68"/>
      <c r="DX1736" s="68"/>
      <c r="DY1736" s="68"/>
      <c r="DZ1736" s="68"/>
      <c r="EA1736" s="68"/>
      <c r="EB1736" s="68"/>
      <c r="EC1736" s="68"/>
      <c r="ED1736" s="68"/>
      <c r="EE1736" s="68"/>
      <c r="EF1736" s="68"/>
      <c r="EG1736" s="68"/>
      <c r="EH1736" s="68"/>
      <c r="EI1736" s="68"/>
      <c r="EJ1736" s="68"/>
    </row>
    <row r="1737" spans="125:140" x14ac:dyDescent="0.25">
      <c r="DU1737" s="68"/>
      <c r="DV1737" s="68"/>
      <c r="DW1737" s="68"/>
      <c r="DX1737" s="68"/>
      <c r="DY1737" s="68"/>
      <c r="DZ1737" s="68"/>
      <c r="EA1737" s="68"/>
      <c r="EB1737" s="68"/>
      <c r="EC1737" s="68"/>
      <c r="ED1737" s="68"/>
      <c r="EE1737" s="68"/>
      <c r="EF1737" s="68"/>
      <c r="EG1737" s="68"/>
      <c r="EH1737" s="68"/>
      <c r="EI1737" s="68"/>
      <c r="EJ1737" s="68"/>
    </row>
    <row r="1738" spans="125:140" x14ac:dyDescent="0.25">
      <c r="DU1738" s="68"/>
      <c r="DV1738" s="68"/>
      <c r="DW1738" s="68"/>
      <c r="DX1738" s="68"/>
      <c r="DY1738" s="68"/>
      <c r="DZ1738" s="68"/>
      <c r="EA1738" s="68"/>
      <c r="EB1738" s="68"/>
      <c r="EC1738" s="68"/>
      <c r="ED1738" s="68"/>
      <c r="EE1738" s="68"/>
      <c r="EF1738" s="68"/>
      <c r="EG1738" s="68"/>
      <c r="EH1738" s="68"/>
      <c r="EI1738" s="68"/>
      <c r="EJ1738" s="68"/>
    </row>
    <row r="1739" spans="125:140" x14ac:dyDescent="0.25">
      <c r="DU1739" s="68"/>
      <c r="DV1739" s="68"/>
      <c r="DW1739" s="68"/>
      <c r="DX1739" s="68"/>
      <c r="DY1739" s="68"/>
      <c r="DZ1739" s="68"/>
      <c r="EA1739" s="68"/>
      <c r="EB1739" s="68"/>
      <c r="EC1739" s="68"/>
      <c r="ED1739" s="68"/>
      <c r="EE1739" s="68"/>
      <c r="EF1739" s="68"/>
      <c r="EG1739" s="68"/>
      <c r="EH1739" s="68"/>
      <c r="EI1739" s="68"/>
      <c r="EJ1739" s="68"/>
    </row>
    <row r="1740" spans="125:140" x14ac:dyDescent="0.25">
      <c r="DU1740" s="68"/>
      <c r="DV1740" s="68"/>
      <c r="DW1740" s="68"/>
      <c r="DX1740" s="68"/>
      <c r="DY1740" s="68"/>
      <c r="DZ1740" s="68"/>
      <c r="EA1740" s="68"/>
      <c r="EB1740" s="68"/>
      <c r="EC1740" s="68"/>
      <c r="ED1740" s="68"/>
      <c r="EE1740" s="68"/>
      <c r="EF1740" s="68"/>
      <c r="EG1740" s="68"/>
      <c r="EH1740" s="68"/>
      <c r="EI1740" s="68"/>
      <c r="EJ1740" s="68"/>
    </row>
    <row r="1741" spans="125:140" x14ac:dyDescent="0.25">
      <c r="DU1741" s="68"/>
      <c r="DV1741" s="68"/>
      <c r="DW1741" s="68"/>
      <c r="DX1741" s="68"/>
      <c r="DY1741" s="68"/>
      <c r="DZ1741" s="68"/>
      <c r="EA1741" s="68"/>
      <c r="EB1741" s="68"/>
      <c r="EC1741" s="68"/>
      <c r="ED1741" s="68"/>
      <c r="EE1741" s="68"/>
      <c r="EF1741" s="68"/>
      <c r="EG1741" s="68"/>
      <c r="EH1741" s="68"/>
      <c r="EI1741" s="68"/>
      <c r="EJ1741" s="68"/>
    </row>
    <row r="1742" spans="125:140" x14ac:dyDescent="0.25">
      <c r="DU1742" s="68"/>
      <c r="DV1742" s="68"/>
      <c r="DW1742" s="68"/>
      <c r="DX1742" s="68"/>
      <c r="DY1742" s="68"/>
      <c r="DZ1742" s="68"/>
      <c r="EA1742" s="68"/>
      <c r="EB1742" s="68"/>
      <c r="EC1742" s="68"/>
      <c r="ED1742" s="68"/>
      <c r="EE1742" s="68"/>
      <c r="EF1742" s="68"/>
      <c r="EG1742" s="68"/>
      <c r="EH1742" s="68"/>
      <c r="EI1742" s="68"/>
      <c r="EJ1742" s="68"/>
    </row>
    <row r="1743" spans="125:140" x14ac:dyDescent="0.25">
      <c r="DU1743" s="68"/>
      <c r="DV1743" s="68"/>
      <c r="DW1743" s="68"/>
      <c r="DX1743" s="68"/>
      <c r="DY1743" s="68"/>
      <c r="DZ1743" s="68"/>
      <c r="EA1743" s="68"/>
      <c r="EB1743" s="68"/>
      <c r="EC1743" s="68"/>
      <c r="ED1743" s="68"/>
      <c r="EE1743" s="68"/>
      <c r="EF1743" s="68"/>
      <c r="EG1743" s="68"/>
      <c r="EH1743" s="68"/>
      <c r="EI1743" s="68"/>
      <c r="EJ1743" s="68"/>
    </row>
    <row r="1744" spans="125:140" x14ac:dyDescent="0.25">
      <c r="DU1744" s="68"/>
      <c r="DV1744" s="68"/>
      <c r="DW1744" s="68"/>
      <c r="DX1744" s="68"/>
      <c r="DY1744" s="68"/>
      <c r="DZ1744" s="68"/>
      <c r="EA1744" s="68"/>
      <c r="EB1744" s="68"/>
      <c r="EC1744" s="68"/>
      <c r="ED1744" s="68"/>
      <c r="EE1744" s="68"/>
      <c r="EF1744" s="68"/>
      <c r="EG1744" s="68"/>
      <c r="EH1744" s="68"/>
      <c r="EI1744" s="68"/>
      <c r="EJ1744" s="68"/>
    </row>
    <row r="1745" spans="125:140" x14ac:dyDescent="0.25">
      <c r="DU1745" s="68"/>
      <c r="DV1745" s="68"/>
      <c r="DW1745" s="68"/>
      <c r="DX1745" s="68"/>
      <c r="DY1745" s="68"/>
      <c r="DZ1745" s="68"/>
      <c r="EA1745" s="68"/>
      <c r="EB1745" s="68"/>
      <c r="EC1745" s="68"/>
      <c r="ED1745" s="68"/>
      <c r="EE1745" s="68"/>
      <c r="EF1745" s="68"/>
      <c r="EG1745" s="68"/>
      <c r="EH1745" s="68"/>
      <c r="EI1745" s="68"/>
      <c r="EJ1745" s="68"/>
    </row>
    <row r="1746" spans="125:140" x14ac:dyDescent="0.25">
      <c r="DU1746" s="68"/>
      <c r="DV1746" s="68"/>
      <c r="DW1746" s="68"/>
      <c r="DX1746" s="68"/>
      <c r="DY1746" s="68"/>
      <c r="DZ1746" s="68"/>
      <c r="EA1746" s="68"/>
      <c r="EB1746" s="68"/>
      <c r="EC1746" s="68"/>
      <c r="ED1746" s="68"/>
      <c r="EE1746" s="68"/>
      <c r="EF1746" s="68"/>
      <c r="EG1746" s="68"/>
      <c r="EH1746" s="68"/>
      <c r="EI1746" s="68"/>
      <c r="EJ1746" s="68"/>
    </row>
    <row r="1747" spans="125:140" x14ac:dyDescent="0.25">
      <c r="DU1747" s="68"/>
      <c r="DV1747" s="68"/>
      <c r="DW1747" s="68"/>
      <c r="DX1747" s="68"/>
      <c r="DY1747" s="68"/>
      <c r="DZ1747" s="68"/>
      <c r="EA1747" s="68"/>
      <c r="EB1747" s="68"/>
      <c r="EC1747" s="68"/>
      <c r="ED1747" s="68"/>
      <c r="EE1747" s="68"/>
      <c r="EF1747" s="68"/>
      <c r="EG1747" s="68"/>
      <c r="EH1747" s="68"/>
      <c r="EI1747" s="68"/>
      <c r="EJ1747" s="68"/>
    </row>
    <row r="1748" spans="125:140" x14ac:dyDescent="0.25">
      <c r="DU1748" s="68"/>
      <c r="DV1748" s="68"/>
      <c r="DW1748" s="68"/>
      <c r="DX1748" s="68"/>
      <c r="DY1748" s="68"/>
      <c r="DZ1748" s="68"/>
      <c r="EA1748" s="68"/>
      <c r="EB1748" s="68"/>
      <c r="EC1748" s="68"/>
      <c r="ED1748" s="68"/>
      <c r="EE1748" s="68"/>
      <c r="EF1748" s="68"/>
      <c r="EG1748" s="68"/>
      <c r="EH1748" s="68"/>
      <c r="EI1748" s="68"/>
      <c r="EJ1748" s="68"/>
    </row>
    <row r="1749" spans="125:140" x14ac:dyDescent="0.25">
      <c r="DU1749" s="68"/>
      <c r="DV1749" s="68"/>
      <c r="DW1749" s="68"/>
      <c r="DX1749" s="68"/>
      <c r="DY1749" s="68"/>
      <c r="DZ1749" s="68"/>
      <c r="EA1749" s="68"/>
      <c r="EB1749" s="68"/>
      <c r="EC1749" s="68"/>
      <c r="ED1749" s="68"/>
      <c r="EE1749" s="68"/>
      <c r="EF1749" s="68"/>
      <c r="EG1749" s="68"/>
      <c r="EH1749" s="68"/>
      <c r="EI1749" s="68"/>
      <c r="EJ1749" s="68"/>
    </row>
    <row r="1750" spans="125:140" x14ac:dyDescent="0.25">
      <c r="DU1750" s="68"/>
      <c r="DV1750" s="68"/>
      <c r="DW1750" s="68"/>
      <c r="DX1750" s="68"/>
      <c r="DY1750" s="68"/>
      <c r="DZ1750" s="68"/>
      <c r="EA1750" s="68"/>
      <c r="EB1750" s="68"/>
      <c r="EC1750" s="68"/>
      <c r="ED1750" s="68"/>
      <c r="EE1750" s="68"/>
      <c r="EF1750" s="68"/>
      <c r="EG1750" s="68"/>
      <c r="EH1750" s="68"/>
      <c r="EI1750" s="68"/>
      <c r="EJ1750" s="68"/>
    </row>
    <row r="1751" spans="125:140" x14ac:dyDescent="0.25">
      <c r="DU1751" s="68"/>
      <c r="DV1751" s="68"/>
      <c r="DW1751" s="68"/>
      <c r="DX1751" s="68"/>
      <c r="DY1751" s="68"/>
      <c r="DZ1751" s="68"/>
      <c r="EA1751" s="68"/>
      <c r="EB1751" s="68"/>
      <c r="EC1751" s="68"/>
      <c r="ED1751" s="68"/>
      <c r="EE1751" s="68"/>
      <c r="EF1751" s="68"/>
      <c r="EG1751" s="68"/>
      <c r="EH1751" s="68"/>
      <c r="EI1751" s="68"/>
      <c r="EJ1751" s="68"/>
    </row>
    <row r="1752" spans="125:140" x14ac:dyDescent="0.25">
      <c r="DU1752" s="68"/>
      <c r="DV1752" s="68"/>
      <c r="DW1752" s="68"/>
      <c r="DX1752" s="68"/>
      <c r="DY1752" s="68"/>
      <c r="DZ1752" s="68"/>
      <c r="EA1752" s="68"/>
      <c r="EB1752" s="68"/>
      <c r="EC1752" s="68"/>
      <c r="ED1752" s="68"/>
      <c r="EE1752" s="68"/>
      <c r="EF1752" s="68"/>
      <c r="EG1752" s="68"/>
      <c r="EH1752" s="68"/>
      <c r="EI1752" s="68"/>
      <c r="EJ1752" s="68"/>
    </row>
    <row r="1753" spans="125:140" x14ac:dyDescent="0.25">
      <c r="DU1753" s="68"/>
      <c r="DV1753" s="68"/>
      <c r="DW1753" s="68"/>
      <c r="DX1753" s="68"/>
      <c r="DY1753" s="68"/>
      <c r="DZ1753" s="68"/>
      <c r="EA1753" s="68"/>
      <c r="EB1753" s="68"/>
      <c r="EC1753" s="68"/>
      <c r="ED1753" s="68"/>
      <c r="EE1753" s="68"/>
      <c r="EF1753" s="68"/>
      <c r="EG1753" s="68"/>
      <c r="EH1753" s="68"/>
      <c r="EI1753" s="68"/>
      <c r="EJ1753" s="68"/>
    </row>
    <row r="1754" spans="125:140" x14ac:dyDescent="0.25">
      <c r="DU1754" s="68"/>
      <c r="DV1754" s="68"/>
      <c r="DW1754" s="68"/>
      <c r="DX1754" s="68"/>
      <c r="DY1754" s="68"/>
      <c r="DZ1754" s="68"/>
      <c r="EA1754" s="68"/>
      <c r="EB1754" s="68"/>
      <c r="EC1754" s="68"/>
      <c r="ED1754" s="68"/>
      <c r="EE1754" s="68"/>
      <c r="EF1754" s="68"/>
      <c r="EG1754" s="68"/>
      <c r="EH1754" s="68"/>
      <c r="EI1754" s="68"/>
      <c r="EJ1754" s="68"/>
    </row>
    <row r="1755" spans="125:140" x14ac:dyDescent="0.25">
      <c r="DU1755" s="68"/>
      <c r="DV1755" s="68"/>
      <c r="DW1755" s="68"/>
      <c r="DX1755" s="68"/>
      <c r="DY1755" s="68"/>
      <c r="DZ1755" s="68"/>
      <c r="EA1755" s="68"/>
      <c r="EB1755" s="68"/>
      <c r="EC1755" s="68"/>
      <c r="ED1755" s="68"/>
      <c r="EE1755" s="68"/>
      <c r="EF1755" s="68"/>
      <c r="EG1755" s="68"/>
      <c r="EH1755" s="68"/>
      <c r="EI1755" s="68"/>
      <c r="EJ1755" s="68"/>
    </row>
    <row r="1756" spans="125:140" x14ac:dyDescent="0.25">
      <c r="DU1756" s="68"/>
      <c r="DV1756" s="68"/>
      <c r="DW1756" s="68"/>
      <c r="DX1756" s="68"/>
      <c r="DY1756" s="68"/>
      <c r="DZ1756" s="68"/>
      <c r="EA1756" s="68"/>
      <c r="EB1756" s="68"/>
      <c r="EC1756" s="68"/>
      <c r="ED1756" s="68"/>
      <c r="EE1756" s="68"/>
      <c r="EF1756" s="68"/>
      <c r="EG1756" s="68"/>
      <c r="EH1756" s="68"/>
      <c r="EI1756" s="68"/>
      <c r="EJ1756" s="68"/>
    </row>
    <row r="1757" spans="125:140" x14ac:dyDescent="0.25">
      <c r="DU1757" s="68"/>
      <c r="DV1757" s="68"/>
      <c r="DW1757" s="68"/>
      <c r="DX1757" s="68"/>
      <c r="DY1757" s="68"/>
      <c r="DZ1757" s="68"/>
      <c r="EA1757" s="68"/>
      <c r="EB1757" s="68"/>
      <c r="EC1757" s="68"/>
      <c r="ED1757" s="68"/>
      <c r="EE1757" s="68"/>
      <c r="EF1757" s="68"/>
      <c r="EG1757" s="68"/>
      <c r="EH1757" s="68"/>
      <c r="EI1757" s="68"/>
      <c r="EJ1757" s="68"/>
    </row>
    <row r="1758" spans="125:140" x14ac:dyDescent="0.25">
      <c r="DU1758" s="68"/>
      <c r="DV1758" s="68"/>
      <c r="DW1758" s="68"/>
      <c r="DX1758" s="68"/>
      <c r="DY1758" s="68"/>
      <c r="DZ1758" s="68"/>
      <c r="EA1758" s="68"/>
      <c r="EB1758" s="68"/>
      <c r="EC1758" s="68"/>
      <c r="ED1758" s="68"/>
      <c r="EE1758" s="68"/>
      <c r="EF1758" s="68"/>
      <c r="EG1758" s="68"/>
      <c r="EH1758" s="68"/>
      <c r="EI1758" s="68"/>
      <c r="EJ1758" s="68"/>
    </row>
    <row r="1759" spans="125:140" x14ac:dyDescent="0.25">
      <c r="DU1759" s="68"/>
      <c r="DV1759" s="68"/>
      <c r="DW1759" s="68"/>
      <c r="DX1759" s="68"/>
      <c r="DY1759" s="68"/>
      <c r="DZ1759" s="68"/>
      <c r="EA1759" s="68"/>
      <c r="EB1759" s="68"/>
      <c r="EC1759" s="68"/>
      <c r="ED1759" s="68"/>
      <c r="EE1759" s="68"/>
      <c r="EF1759" s="68"/>
      <c r="EG1759" s="68"/>
      <c r="EH1759" s="68"/>
      <c r="EI1759" s="68"/>
      <c r="EJ1759" s="68"/>
    </row>
    <row r="1760" spans="125:140" x14ac:dyDescent="0.25">
      <c r="DU1760" s="68"/>
      <c r="DV1760" s="68"/>
      <c r="DW1760" s="68"/>
      <c r="DX1760" s="68"/>
      <c r="DY1760" s="68"/>
      <c r="DZ1760" s="68"/>
      <c r="EA1760" s="68"/>
      <c r="EB1760" s="68"/>
      <c r="EC1760" s="68"/>
      <c r="ED1760" s="68"/>
      <c r="EE1760" s="68"/>
      <c r="EF1760" s="68"/>
      <c r="EG1760" s="68"/>
      <c r="EH1760" s="68"/>
      <c r="EI1760" s="68"/>
      <c r="EJ1760" s="68"/>
    </row>
    <row r="1761" spans="125:140" x14ac:dyDescent="0.25">
      <c r="DU1761" s="68"/>
      <c r="DV1761" s="68"/>
      <c r="DW1761" s="68"/>
      <c r="DX1761" s="68"/>
      <c r="DY1761" s="68"/>
      <c r="DZ1761" s="68"/>
      <c r="EA1761" s="68"/>
      <c r="EB1761" s="68"/>
      <c r="EC1761" s="68"/>
      <c r="ED1761" s="68"/>
      <c r="EE1761" s="68"/>
      <c r="EF1761" s="68"/>
      <c r="EG1761" s="68"/>
      <c r="EH1761" s="68"/>
      <c r="EI1761" s="68"/>
      <c r="EJ1761" s="68"/>
    </row>
    <row r="1762" spans="125:140" x14ac:dyDescent="0.25">
      <c r="DU1762" s="68"/>
      <c r="DV1762" s="68"/>
      <c r="DW1762" s="68"/>
      <c r="DX1762" s="68"/>
      <c r="DY1762" s="68"/>
      <c r="DZ1762" s="68"/>
      <c r="EA1762" s="68"/>
      <c r="EB1762" s="68"/>
      <c r="EC1762" s="68"/>
      <c r="ED1762" s="68"/>
      <c r="EE1762" s="68"/>
      <c r="EF1762" s="68"/>
      <c r="EG1762" s="68"/>
      <c r="EH1762" s="68"/>
      <c r="EI1762" s="68"/>
      <c r="EJ1762" s="68"/>
    </row>
    <row r="1763" spans="125:140" x14ac:dyDescent="0.25">
      <c r="DU1763" s="68"/>
      <c r="DV1763" s="68"/>
      <c r="DW1763" s="68"/>
      <c r="DX1763" s="68"/>
      <c r="DY1763" s="68"/>
      <c r="DZ1763" s="68"/>
      <c r="EA1763" s="68"/>
      <c r="EB1763" s="68"/>
      <c r="EC1763" s="68"/>
      <c r="ED1763" s="68"/>
      <c r="EE1763" s="68"/>
      <c r="EF1763" s="68"/>
      <c r="EG1763" s="68"/>
      <c r="EH1763" s="68"/>
      <c r="EI1763" s="68"/>
      <c r="EJ1763" s="68"/>
    </row>
    <row r="1764" spans="125:140" x14ac:dyDescent="0.25">
      <c r="DU1764" s="68"/>
      <c r="DV1764" s="68"/>
      <c r="DW1764" s="68"/>
      <c r="DX1764" s="68"/>
      <c r="DY1764" s="68"/>
      <c r="DZ1764" s="68"/>
      <c r="EA1764" s="68"/>
      <c r="EB1764" s="68"/>
      <c r="EC1764" s="68"/>
      <c r="ED1764" s="68"/>
      <c r="EE1764" s="68"/>
      <c r="EF1764" s="68"/>
      <c r="EG1764" s="68"/>
      <c r="EH1764" s="68"/>
      <c r="EI1764" s="68"/>
      <c r="EJ1764" s="68"/>
    </row>
    <row r="1765" spans="125:140" x14ac:dyDescent="0.25">
      <c r="DU1765" s="68"/>
      <c r="DV1765" s="68"/>
      <c r="DW1765" s="68"/>
      <c r="DX1765" s="68"/>
      <c r="DY1765" s="68"/>
      <c r="DZ1765" s="68"/>
      <c r="EA1765" s="68"/>
      <c r="EB1765" s="68"/>
      <c r="EC1765" s="68"/>
      <c r="ED1765" s="68"/>
      <c r="EE1765" s="68"/>
      <c r="EF1765" s="68"/>
      <c r="EG1765" s="68"/>
      <c r="EH1765" s="68"/>
      <c r="EI1765" s="68"/>
      <c r="EJ1765" s="68"/>
    </row>
    <row r="1766" spans="125:140" x14ac:dyDescent="0.25">
      <c r="DU1766" s="68"/>
      <c r="DV1766" s="68"/>
      <c r="DW1766" s="68"/>
      <c r="DX1766" s="68"/>
      <c r="DY1766" s="68"/>
      <c r="DZ1766" s="68"/>
      <c r="EA1766" s="68"/>
      <c r="EB1766" s="68"/>
      <c r="EC1766" s="68"/>
      <c r="ED1766" s="68"/>
      <c r="EE1766" s="68"/>
      <c r="EF1766" s="68"/>
      <c r="EG1766" s="68"/>
      <c r="EH1766" s="68"/>
      <c r="EI1766" s="68"/>
      <c r="EJ1766" s="68"/>
    </row>
    <row r="1767" spans="125:140" x14ac:dyDescent="0.25">
      <c r="DU1767" s="68"/>
      <c r="DV1767" s="68"/>
      <c r="DW1767" s="68"/>
      <c r="DX1767" s="68"/>
      <c r="DY1767" s="68"/>
      <c r="DZ1767" s="68"/>
      <c r="EA1767" s="68"/>
      <c r="EB1767" s="68"/>
      <c r="EC1767" s="68"/>
      <c r="ED1767" s="68"/>
      <c r="EE1767" s="68"/>
      <c r="EF1767" s="68"/>
      <c r="EG1767" s="68"/>
      <c r="EH1767" s="68"/>
      <c r="EI1767" s="68"/>
      <c r="EJ1767" s="68"/>
    </row>
    <row r="1768" spans="125:140" x14ac:dyDescent="0.25">
      <c r="DU1768" s="68"/>
      <c r="DV1768" s="68"/>
      <c r="DW1768" s="68"/>
      <c r="DX1768" s="68"/>
      <c r="DY1768" s="68"/>
      <c r="DZ1768" s="68"/>
      <c r="EA1768" s="68"/>
      <c r="EB1768" s="68"/>
      <c r="EC1768" s="68"/>
      <c r="ED1768" s="68"/>
      <c r="EE1768" s="68"/>
      <c r="EF1768" s="68"/>
      <c r="EG1768" s="68"/>
      <c r="EH1768" s="68"/>
      <c r="EI1768" s="68"/>
      <c r="EJ1768" s="68"/>
    </row>
    <row r="1769" spans="125:140" x14ac:dyDescent="0.25">
      <c r="DU1769" s="68"/>
      <c r="DV1769" s="68"/>
      <c r="DW1769" s="68"/>
      <c r="DX1769" s="68"/>
      <c r="DY1769" s="68"/>
      <c r="DZ1769" s="68"/>
      <c r="EA1769" s="68"/>
      <c r="EB1769" s="68"/>
      <c r="EC1769" s="68"/>
      <c r="ED1769" s="68"/>
      <c r="EE1769" s="68"/>
      <c r="EF1769" s="68"/>
      <c r="EG1769" s="68"/>
      <c r="EH1769" s="68"/>
      <c r="EI1769" s="68"/>
      <c r="EJ1769" s="68"/>
    </row>
    <row r="1770" spans="125:140" x14ac:dyDescent="0.25">
      <c r="DU1770" s="68"/>
      <c r="DV1770" s="68"/>
      <c r="DW1770" s="68"/>
      <c r="DX1770" s="68"/>
      <c r="DY1770" s="68"/>
      <c r="DZ1770" s="68"/>
      <c r="EA1770" s="68"/>
      <c r="EB1770" s="68"/>
      <c r="EC1770" s="68"/>
      <c r="ED1770" s="68"/>
      <c r="EE1770" s="68"/>
      <c r="EF1770" s="68"/>
      <c r="EG1770" s="68"/>
      <c r="EH1770" s="68"/>
      <c r="EI1770" s="68"/>
      <c r="EJ1770" s="68"/>
    </row>
    <row r="1771" spans="125:140" x14ac:dyDescent="0.25">
      <c r="DU1771" s="68"/>
      <c r="DV1771" s="68"/>
      <c r="DW1771" s="68"/>
      <c r="DX1771" s="68"/>
      <c r="DY1771" s="68"/>
      <c r="DZ1771" s="68"/>
      <c r="EA1771" s="68"/>
      <c r="EB1771" s="68"/>
      <c r="EC1771" s="68"/>
      <c r="ED1771" s="68"/>
      <c r="EE1771" s="68"/>
      <c r="EF1771" s="68"/>
      <c r="EG1771" s="68"/>
      <c r="EH1771" s="68"/>
      <c r="EI1771" s="68"/>
      <c r="EJ1771" s="68"/>
    </row>
    <row r="1772" spans="125:140" x14ac:dyDescent="0.25">
      <c r="DU1772" s="68"/>
      <c r="DV1772" s="68"/>
      <c r="DW1772" s="68"/>
      <c r="DX1772" s="68"/>
      <c r="DY1772" s="68"/>
      <c r="DZ1772" s="68"/>
      <c r="EA1772" s="68"/>
      <c r="EB1772" s="68"/>
      <c r="EC1772" s="68"/>
      <c r="ED1772" s="68"/>
      <c r="EE1772" s="68"/>
      <c r="EF1772" s="68"/>
      <c r="EG1772" s="68"/>
      <c r="EH1772" s="68"/>
      <c r="EI1772" s="68"/>
      <c r="EJ1772" s="68"/>
    </row>
    <row r="1773" spans="125:140" x14ac:dyDescent="0.25">
      <c r="DU1773" s="68"/>
      <c r="DV1773" s="68"/>
      <c r="DW1773" s="68"/>
      <c r="DX1773" s="68"/>
      <c r="DY1773" s="68"/>
      <c r="DZ1773" s="68"/>
      <c r="EA1773" s="68"/>
      <c r="EB1773" s="68"/>
      <c r="EC1773" s="68"/>
      <c r="ED1773" s="68"/>
      <c r="EE1773" s="68"/>
      <c r="EF1773" s="68"/>
      <c r="EG1773" s="68"/>
      <c r="EH1773" s="68"/>
      <c r="EI1773" s="68"/>
      <c r="EJ1773" s="68"/>
    </row>
    <row r="1774" spans="125:140" x14ac:dyDescent="0.25">
      <c r="DU1774" s="68"/>
      <c r="DV1774" s="68"/>
      <c r="DW1774" s="68"/>
      <c r="DX1774" s="68"/>
      <c r="DY1774" s="68"/>
      <c r="DZ1774" s="68"/>
      <c r="EA1774" s="68"/>
      <c r="EB1774" s="68"/>
      <c r="EC1774" s="68"/>
      <c r="ED1774" s="68"/>
      <c r="EE1774" s="68"/>
      <c r="EF1774" s="68"/>
      <c r="EG1774" s="68"/>
      <c r="EH1774" s="68"/>
      <c r="EI1774" s="68"/>
      <c r="EJ1774" s="68"/>
    </row>
    <row r="1775" spans="125:140" x14ac:dyDescent="0.25">
      <c r="DU1775" s="68"/>
      <c r="DV1775" s="68"/>
      <c r="DW1775" s="68"/>
      <c r="DX1775" s="68"/>
      <c r="DY1775" s="68"/>
      <c r="DZ1775" s="68"/>
      <c r="EA1775" s="68"/>
      <c r="EB1775" s="68"/>
      <c r="EC1775" s="68"/>
      <c r="ED1775" s="68"/>
      <c r="EE1775" s="68"/>
      <c r="EF1775" s="68"/>
      <c r="EG1775" s="68"/>
      <c r="EH1775" s="68"/>
      <c r="EI1775" s="68"/>
      <c r="EJ1775" s="68"/>
    </row>
    <row r="1776" spans="125:140" x14ac:dyDescent="0.25">
      <c r="DU1776" s="68"/>
      <c r="DV1776" s="68"/>
      <c r="DW1776" s="68"/>
      <c r="DX1776" s="68"/>
      <c r="DY1776" s="68"/>
      <c r="DZ1776" s="68"/>
      <c r="EA1776" s="68"/>
      <c r="EB1776" s="68"/>
      <c r="EC1776" s="68"/>
      <c r="ED1776" s="68"/>
      <c r="EE1776" s="68"/>
      <c r="EF1776" s="68"/>
      <c r="EG1776" s="68"/>
      <c r="EH1776" s="68"/>
      <c r="EI1776" s="68"/>
      <c r="EJ1776" s="68"/>
    </row>
    <row r="1777" spans="125:140" x14ac:dyDescent="0.25">
      <c r="DU1777" s="68"/>
      <c r="DV1777" s="68"/>
      <c r="DW1777" s="68"/>
      <c r="DX1777" s="68"/>
      <c r="DY1777" s="68"/>
      <c r="DZ1777" s="68"/>
      <c r="EA1777" s="68"/>
      <c r="EB1777" s="68"/>
      <c r="EC1777" s="68"/>
      <c r="ED1777" s="68"/>
      <c r="EE1777" s="68"/>
      <c r="EF1777" s="68"/>
      <c r="EG1777" s="68"/>
      <c r="EH1777" s="68"/>
      <c r="EI1777" s="68"/>
      <c r="EJ1777" s="68"/>
    </row>
    <row r="1778" spans="125:140" x14ac:dyDescent="0.25">
      <c r="DU1778" s="68"/>
      <c r="DV1778" s="68"/>
      <c r="DW1778" s="68"/>
      <c r="DX1778" s="68"/>
      <c r="DY1778" s="68"/>
      <c r="DZ1778" s="68"/>
      <c r="EA1778" s="68"/>
      <c r="EB1778" s="68"/>
      <c r="EC1778" s="68"/>
      <c r="ED1778" s="68"/>
      <c r="EE1778" s="68"/>
      <c r="EF1778" s="68"/>
      <c r="EG1778" s="68"/>
      <c r="EH1778" s="68"/>
      <c r="EI1778" s="68"/>
      <c r="EJ1778" s="68"/>
    </row>
    <row r="1779" spans="125:140" x14ac:dyDescent="0.25">
      <c r="DU1779" s="68"/>
      <c r="DV1779" s="68"/>
      <c r="DW1779" s="68"/>
      <c r="DX1779" s="68"/>
      <c r="DY1779" s="68"/>
      <c r="DZ1779" s="68"/>
      <c r="EA1779" s="68"/>
      <c r="EB1779" s="68"/>
      <c r="EC1779" s="68"/>
      <c r="ED1779" s="68"/>
      <c r="EE1779" s="68"/>
      <c r="EF1779" s="68"/>
      <c r="EG1779" s="68"/>
      <c r="EH1779" s="68"/>
      <c r="EI1779" s="68"/>
      <c r="EJ1779" s="68"/>
    </row>
    <row r="1780" spans="125:140" x14ac:dyDescent="0.25">
      <c r="DU1780" s="68"/>
      <c r="DV1780" s="68"/>
      <c r="DW1780" s="68"/>
      <c r="DX1780" s="68"/>
      <c r="DY1780" s="68"/>
      <c r="DZ1780" s="68"/>
      <c r="EA1780" s="68"/>
      <c r="EB1780" s="68"/>
      <c r="EC1780" s="68"/>
      <c r="ED1780" s="68"/>
      <c r="EE1780" s="68"/>
      <c r="EF1780" s="68"/>
      <c r="EG1780" s="68"/>
      <c r="EH1780" s="68"/>
      <c r="EI1780" s="68"/>
      <c r="EJ1780" s="68"/>
    </row>
    <row r="1781" spans="125:140" x14ac:dyDescent="0.25">
      <c r="DU1781" s="68"/>
      <c r="DV1781" s="68"/>
      <c r="DW1781" s="68"/>
      <c r="DX1781" s="68"/>
      <c r="DY1781" s="68"/>
      <c r="DZ1781" s="68"/>
      <c r="EA1781" s="68"/>
      <c r="EB1781" s="68"/>
      <c r="EC1781" s="68"/>
      <c r="ED1781" s="68"/>
      <c r="EE1781" s="68"/>
      <c r="EF1781" s="68"/>
      <c r="EG1781" s="68"/>
      <c r="EH1781" s="68"/>
      <c r="EI1781" s="68"/>
      <c r="EJ1781" s="68"/>
    </row>
    <row r="1782" spans="125:140" x14ac:dyDescent="0.25">
      <c r="DU1782" s="68"/>
      <c r="DV1782" s="68"/>
      <c r="DW1782" s="68"/>
      <c r="DX1782" s="68"/>
      <c r="DY1782" s="68"/>
      <c r="DZ1782" s="68"/>
      <c r="EA1782" s="68"/>
      <c r="EB1782" s="68"/>
      <c r="EC1782" s="68"/>
      <c r="ED1782" s="68"/>
      <c r="EE1782" s="68"/>
      <c r="EF1782" s="68"/>
      <c r="EG1782" s="68"/>
      <c r="EH1782" s="68"/>
      <c r="EI1782" s="68"/>
      <c r="EJ1782" s="68"/>
    </row>
    <row r="1783" spans="125:140" x14ac:dyDescent="0.25">
      <c r="DU1783" s="68"/>
      <c r="DV1783" s="68"/>
      <c r="DW1783" s="68"/>
      <c r="DX1783" s="68"/>
      <c r="DY1783" s="68"/>
      <c r="DZ1783" s="68"/>
      <c r="EA1783" s="68"/>
      <c r="EB1783" s="68"/>
      <c r="EC1783" s="68"/>
      <c r="ED1783" s="68"/>
      <c r="EE1783" s="68"/>
      <c r="EF1783" s="68"/>
      <c r="EG1783" s="68"/>
      <c r="EH1783" s="68"/>
      <c r="EI1783" s="68"/>
      <c r="EJ1783" s="68"/>
    </row>
    <row r="1784" spans="125:140" x14ac:dyDescent="0.25">
      <c r="DU1784" s="68"/>
      <c r="DV1784" s="68"/>
      <c r="DW1784" s="68"/>
      <c r="DX1784" s="68"/>
      <c r="DY1784" s="68"/>
      <c r="DZ1784" s="68"/>
      <c r="EA1784" s="68"/>
      <c r="EB1784" s="68"/>
      <c r="EC1784" s="68"/>
      <c r="ED1784" s="68"/>
      <c r="EE1784" s="68"/>
      <c r="EF1784" s="68"/>
      <c r="EG1784" s="68"/>
      <c r="EH1784" s="68"/>
      <c r="EI1784" s="68"/>
      <c r="EJ1784" s="68"/>
    </row>
    <row r="1785" spans="125:140" x14ac:dyDescent="0.25">
      <c r="DU1785" s="68"/>
      <c r="DV1785" s="68"/>
      <c r="DW1785" s="68"/>
      <c r="DX1785" s="68"/>
      <c r="DY1785" s="68"/>
      <c r="DZ1785" s="68"/>
      <c r="EA1785" s="68"/>
      <c r="EB1785" s="68"/>
      <c r="EC1785" s="68"/>
      <c r="ED1785" s="68"/>
      <c r="EE1785" s="68"/>
      <c r="EF1785" s="68"/>
      <c r="EG1785" s="68"/>
      <c r="EH1785" s="68"/>
      <c r="EI1785" s="68"/>
      <c r="EJ1785" s="68"/>
    </row>
    <row r="1786" spans="125:140" x14ac:dyDescent="0.25">
      <c r="DU1786" s="68"/>
      <c r="DV1786" s="68"/>
      <c r="DW1786" s="68"/>
      <c r="DX1786" s="68"/>
      <c r="DY1786" s="68"/>
      <c r="DZ1786" s="68"/>
      <c r="EA1786" s="68"/>
      <c r="EB1786" s="68"/>
      <c r="EC1786" s="68"/>
      <c r="ED1786" s="68"/>
      <c r="EE1786" s="68"/>
      <c r="EF1786" s="68"/>
      <c r="EG1786" s="68"/>
      <c r="EH1786" s="68"/>
      <c r="EI1786" s="68"/>
      <c r="EJ1786" s="68"/>
    </row>
    <row r="1787" spans="125:140" x14ac:dyDescent="0.25">
      <c r="DU1787" s="68"/>
      <c r="DV1787" s="68"/>
      <c r="DW1787" s="68"/>
      <c r="DX1787" s="68"/>
      <c r="DY1787" s="68"/>
      <c r="DZ1787" s="68"/>
      <c r="EA1787" s="68"/>
      <c r="EB1787" s="68"/>
      <c r="EC1787" s="68"/>
      <c r="ED1787" s="68"/>
      <c r="EE1787" s="68"/>
      <c r="EF1787" s="68"/>
      <c r="EG1787" s="68"/>
      <c r="EH1787" s="68"/>
      <c r="EI1787" s="68"/>
      <c r="EJ1787" s="68"/>
    </row>
    <row r="1788" spans="125:140" x14ac:dyDescent="0.25">
      <c r="DU1788" s="68"/>
      <c r="DV1788" s="68"/>
      <c r="DW1788" s="68"/>
      <c r="DX1788" s="68"/>
      <c r="DY1788" s="68"/>
      <c r="DZ1788" s="68"/>
      <c r="EA1788" s="68"/>
      <c r="EB1788" s="68"/>
      <c r="EC1788" s="68"/>
      <c r="ED1788" s="68"/>
      <c r="EE1788" s="68"/>
      <c r="EF1788" s="68"/>
      <c r="EG1788" s="68"/>
      <c r="EH1788" s="68"/>
      <c r="EI1788" s="68"/>
      <c r="EJ1788" s="68"/>
    </row>
    <row r="1789" spans="125:140" x14ac:dyDescent="0.25">
      <c r="DU1789" s="68"/>
      <c r="DV1789" s="68"/>
      <c r="DW1789" s="68"/>
      <c r="DX1789" s="68"/>
      <c r="DY1789" s="68"/>
      <c r="DZ1789" s="68"/>
      <c r="EA1789" s="68"/>
      <c r="EB1789" s="68"/>
      <c r="EC1789" s="68"/>
      <c r="ED1789" s="68"/>
      <c r="EE1789" s="68"/>
      <c r="EF1789" s="68"/>
      <c r="EG1789" s="68"/>
      <c r="EH1789" s="68"/>
      <c r="EI1789" s="68"/>
      <c r="EJ1789" s="68"/>
    </row>
    <row r="1790" spans="125:140" x14ac:dyDescent="0.25">
      <c r="DU1790" s="68"/>
      <c r="DV1790" s="68"/>
      <c r="DW1790" s="68"/>
      <c r="DX1790" s="68"/>
      <c r="DY1790" s="68"/>
      <c r="DZ1790" s="68"/>
      <c r="EA1790" s="68"/>
      <c r="EB1790" s="68"/>
      <c r="EC1790" s="68"/>
      <c r="ED1790" s="68"/>
      <c r="EE1790" s="68"/>
      <c r="EF1790" s="68"/>
      <c r="EG1790" s="68"/>
      <c r="EH1790" s="68"/>
      <c r="EI1790" s="68"/>
      <c r="EJ1790" s="68"/>
    </row>
    <row r="1791" spans="125:140" x14ac:dyDescent="0.25">
      <c r="DU1791" s="68"/>
      <c r="DV1791" s="68"/>
      <c r="DW1791" s="68"/>
      <c r="DX1791" s="68"/>
      <c r="DY1791" s="68"/>
      <c r="DZ1791" s="68"/>
      <c r="EA1791" s="68"/>
      <c r="EB1791" s="68"/>
      <c r="EC1791" s="68"/>
      <c r="ED1791" s="68"/>
      <c r="EE1791" s="68"/>
      <c r="EF1791" s="68"/>
      <c r="EG1791" s="68"/>
      <c r="EH1791" s="68"/>
      <c r="EI1791" s="68"/>
      <c r="EJ1791" s="68"/>
    </row>
    <row r="1792" spans="125:140" x14ac:dyDescent="0.25">
      <c r="DU1792" s="68"/>
      <c r="DV1792" s="68"/>
      <c r="DW1792" s="68"/>
      <c r="DX1792" s="68"/>
      <c r="DY1792" s="68"/>
      <c r="DZ1792" s="68"/>
      <c r="EA1792" s="68"/>
      <c r="EB1792" s="68"/>
      <c r="EC1792" s="68"/>
      <c r="ED1792" s="68"/>
      <c r="EE1792" s="68"/>
      <c r="EF1792" s="68"/>
      <c r="EG1792" s="68"/>
      <c r="EH1792" s="68"/>
      <c r="EI1792" s="68"/>
      <c r="EJ1792" s="68"/>
    </row>
    <row r="1793" spans="125:140" x14ac:dyDescent="0.25">
      <c r="DU1793" s="68"/>
      <c r="DV1793" s="68"/>
      <c r="DW1793" s="68"/>
      <c r="DX1793" s="68"/>
      <c r="DY1793" s="68"/>
      <c r="DZ1793" s="68"/>
      <c r="EA1793" s="68"/>
      <c r="EB1793" s="68"/>
      <c r="EC1793" s="68"/>
      <c r="ED1793" s="68"/>
      <c r="EE1793" s="68"/>
      <c r="EF1793" s="68"/>
      <c r="EG1793" s="68"/>
      <c r="EH1793" s="68"/>
      <c r="EI1793" s="68"/>
      <c r="EJ1793" s="68"/>
    </row>
    <row r="1794" spans="125:140" x14ac:dyDescent="0.25">
      <c r="DU1794" s="68"/>
      <c r="DV1794" s="68"/>
      <c r="DW1794" s="68"/>
      <c r="DX1794" s="68"/>
      <c r="DY1794" s="68"/>
      <c r="DZ1794" s="68"/>
      <c r="EA1794" s="68"/>
      <c r="EB1794" s="68"/>
      <c r="EC1794" s="68"/>
      <c r="ED1794" s="68"/>
      <c r="EE1794" s="68"/>
      <c r="EF1794" s="68"/>
      <c r="EG1794" s="68"/>
      <c r="EH1794" s="68"/>
      <c r="EI1794" s="68"/>
      <c r="EJ1794" s="68"/>
    </row>
    <row r="1795" spans="125:140" x14ac:dyDescent="0.25">
      <c r="DU1795" s="68"/>
      <c r="DV1795" s="68"/>
      <c r="DW1795" s="68"/>
      <c r="DX1795" s="68"/>
      <c r="DY1795" s="68"/>
      <c r="DZ1795" s="68"/>
      <c r="EA1795" s="68"/>
      <c r="EB1795" s="68"/>
      <c r="EC1795" s="68"/>
      <c r="ED1795" s="68"/>
      <c r="EE1795" s="68"/>
      <c r="EF1795" s="68"/>
      <c r="EG1795" s="68"/>
      <c r="EH1795" s="68"/>
      <c r="EI1795" s="68"/>
      <c r="EJ1795" s="68"/>
    </row>
    <row r="1796" spans="125:140" x14ac:dyDescent="0.25">
      <c r="DU1796" s="68"/>
      <c r="DV1796" s="68"/>
      <c r="DW1796" s="68"/>
      <c r="DX1796" s="68"/>
      <c r="DY1796" s="68"/>
      <c r="DZ1796" s="68"/>
      <c r="EA1796" s="68"/>
      <c r="EB1796" s="68"/>
      <c r="EC1796" s="68"/>
      <c r="ED1796" s="68"/>
      <c r="EE1796" s="68"/>
      <c r="EF1796" s="68"/>
      <c r="EG1796" s="68"/>
      <c r="EH1796" s="68"/>
      <c r="EI1796" s="68"/>
      <c r="EJ1796" s="68"/>
    </row>
    <row r="1797" spans="125:140" x14ac:dyDescent="0.25">
      <c r="DU1797" s="68"/>
      <c r="DV1797" s="68"/>
      <c r="DW1797" s="68"/>
      <c r="DX1797" s="68"/>
      <c r="DY1797" s="68"/>
      <c r="DZ1797" s="68"/>
      <c r="EA1797" s="68"/>
      <c r="EB1797" s="68"/>
      <c r="EC1797" s="68"/>
      <c r="ED1797" s="68"/>
      <c r="EE1797" s="68"/>
      <c r="EF1797" s="68"/>
      <c r="EG1797" s="68"/>
      <c r="EH1797" s="68"/>
      <c r="EI1797" s="68"/>
      <c r="EJ1797" s="68"/>
    </row>
    <row r="1798" spans="125:140" x14ac:dyDescent="0.25">
      <c r="DU1798" s="68"/>
      <c r="DV1798" s="68"/>
      <c r="DW1798" s="68"/>
      <c r="DX1798" s="68"/>
      <c r="DY1798" s="68"/>
      <c r="DZ1798" s="68"/>
      <c r="EA1798" s="68"/>
      <c r="EB1798" s="68"/>
      <c r="EC1798" s="68"/>
      <c r="ED1798" s="68"/>
      <c r="EE1798" s="68"/>
      <c r="EF1798" s="68"/>
      <c r="EG1798" s="68"/>
      <c r="EH1798" s="68"/>
      <c r="EI1798" s="68"/>
      <c r="EJ1798" s="68"/>
    </row>
    <row r="1799" spans="125:140" x14ac:dyDescent="0.25">
      <c r="DU1799" s="68"/>
      <c r="DV1799" s="68"/>
      <c r="DW1799" s="68"/>
      <c r="DX1799" s="68"/>
      <c r="DY1799" s="68"/>
      <c r="DZ1799" s="68"/>
      <c r="EA1799" s="68"/>
      <c r="EB1799" s="68"/>
      <c r="EC1799" s="68"/>
      <c r="ED1799" s="68"/>
      <c r="EE1799" s="68"/>
      <c r="EF1799" s="68"/>
      <c r="EG1799" s="68"/>
      <c r="EH1799" s="68"/>
      <c r="EI1799" s="68"/>
      <c r="EJ1799" s="68"/>
    </row>
    <row r="1800" spans="125:140" x14ac:dyDescent="0.25">
      <c r="DU1800" s="68"/>
      <c r="DV1800" s="68"/>
      <c r="DW1800" s="68"/>
      <c r="DX1800" s="68"/>
      <c r="DY1800" s="68"/>
      <c r="DZ1800" s="68"/>
      <c r="EA1800" s="68"/>
      <c r="EB1800" s="68"/>
      <c r="EC1800" s="68"/>
      <c r="ED1800" s="68"/>
      <c r="EE1800" s="68"/>
      <c r="EF1800" s="68"/>
      <c r="EG1800" s="68"/>
      <c r="EH1800" s="68"/>
      <c r="EI1800" s="68"/>
      <c r="EJ1800" s="68"/>
    </row>
    <row r="1801" spans="125:140" x14ac:dyDescent="0.25">
      <c r="DU1801" s="68"/>
      <c r="DV1801" s="68"/>
      <c r="DW1801" s="68"/>
      <c r="DX1801" s="68"/>
      <c r="DY1801" s="68"/>
      <c r="DZ1801" s="68"/>
      <c r="EA1801" s="68"/>
      <c r="EB1801" s="68"/>
      <c r="EC1801" s="68"/>
      <c r="ED1801" s="68"/>
      <c r="EE1801" s="68"/>
      <c r="EF1801" s="68"/>
      <c r="EG1801" s="68"/>
      <c r="EH1801" s="68"/>
      <c r="EI1801" s="68"/>
      <c r="EJ1801" s="68"/>
    </row>
    <row r="1802" spans="125:140" x14ac:dyDescent="0.25">
      <c r="DU1802" s="68"/>
      <c r="DV1802" s="68"/>
      <c r="DW1802" s="68"/>
      <c r="DX1802" s="68"/>
      <c r="DY1802" s="68"/>
      <c r="DZ1802" s="68"/>
      <c r="EA1802" s="68"/>
      <c r="EB1802" s="68"/>
      <c r="EC1802" s="68"/>
      <c r="ED1802" s="68"/>
      <c r="EE1802" s="68"/>
      <c r="EF1802" s="68"/>
      <c r="EG1802" s="68"/>
      <c r="EH1802" s="68"/>
      <c r="EI1802" s="68"/>
      <c r="EJ1802" s="68"/>
    </row>
    <row r="1803" spans="125:140" x14ac:dyDescent="0.25">
      <c r="DU1803" s="68"/>
      <c r="DV1803" s="68"/>
      <c r="DW1803" s="68"/>
      <c r="DX1803" s="68"/>
      <c r="DY1803" s="68"/>
      <c r="DZ1803" s="68"/>
      <c r="EA1803" s="68"/>
      <c r="EB1803" s="68"/>
      <c r="EC1803" s="68"/>
      <c r="ED1803" s="68"/>
      <c r="EE1803" s="68"/>
      <c r="EF1803" s="68"/>
      <c r="EG1803" s="68"/>
      <c r="EH1803" s="68"/>
      <c r="EI1803" s="68"/>
      <c r="EJ1803" s="68"/>
    </row>
    <row r="1804" spans="125:140" x14ac:dyDescent="0.25">
      <c r="DU1804" s="68"/>
      <c r="DV1804" s="68"/>
      <c r="DW1804" s="68"/>
      <c r="DX1804" s="68"/>
      <c r="DY1804" s="68"/>
      <c r="DZ1804" s="68"/>
      <c r="EA1804" s="68"/>
      <c r="EB1804" s="68"/>
      <c r="EC1804" s="68"/>
      <c r="ED1804" s="68"/>
      <c r="EE1804" s="68"/>
      <c r="EF1804" s="68"/>
      <c r="EG1804" s="68"/>
      <c r="EH1804" s="68"/>
      <c r="EI1804" s="68"/>
      <c r="EJ1804" s="68"/>
    </row>
    <row r="1805" spans="125:140" x14ac:dyDescent="0.25">
      <c r="DU1805" s="68"/>
      <c r="DV1805" s="68"/>
      <c r="DW1805" s="68"/>
      <c r="DX1805" s="68"/>
      <c r="DY1805" s="68"/>
      <c r="DZ1805" s="68"/>
      <c r="EA1805" s="68"/>
      <c r="EB1805" s="68"/>
      <c r="EC1805" s="68"/>
      <c r="ED1805" s="68"/>
      <c r="EE1805" s="68"/>
      <c r="EF1805" s="68"/>
      <c r="EG1805" s="68"/>
      <c r="EH1805" s="68"/>
      <c r="EI1805" s="68"/>
      <c r="EJ1805" s="68"/>
    </row>
    <row r="1806" spans="125:140" x14ac:dyDescent="0.25">
      <c r="DU1806" s="68"/>
      <c r="DV1806" s="68"/>
      <c r="DW1806" s="68"/>
      <c r="DX1806" s="68"/>
      <c r="DY1806" s="68"/>
      <c r="DZ1806" s="68"/>
      <c r="EA1806" s="68"/>
      <c r="EB1806" s="68"/>
      <c r="EC1806" s="68"/>
      <c r="ED1806" s="68"/>
      <c r="EE1806" s="68"/>
      <c r="EF1806" s="68"/>
      <c r="EG1806" s="68"/>
      <c r="EH1806" s="68"/>
      <c r="EI1806" s="68"/>
      <c r="EJ1806" s="68"/>
    </row>
    <row r="1807" spans="125:140" x14ac:dyDescent="0.25">
      <c r="DU1807" s="68"/>
      <c r="DV1807" s="68"/>
      <c r="DW1807" s="68"/>
      <c r="DX1807" s="68"/>
      <c r="DY1807" s="68"/>
      <c r="DZ1807" s="68"/>
      <c r="EA1807" s="68"/>
      <c r="EB1807" s="68"/>
      <c r="EC1807" s="68"/>
      <c r="ED1807" s="68"/>
      <c r="EE1807" s="68"/>
      <c r="EF1807" s="68"/>
      <c r="EG1807" s="68"/>
      <c r="EH1807" s="68"/>
      <c r="EI1807" s="68"/>
      <c r="EJ1807" s="68"/>
    </row>
    <row r="1808" spans="125:140" x14ac:dyDescent="0.25">
      <c r="DU1808" s="68"/>
      <c r="DV1808" s="68"/>
      <c r="DW1808" s="68"/>
      <c r="DX1808" s="68"/>
      <c r="DY1808" s="68"/>
      <c r="DZ1808" s="68"/>
      <c r="EA1808" s="68"/>
      <c r="EB1808" s="68"/>
      <c r="EC1808" s="68"/>
      <c r="ED1808" s="68"/>
      <c r="EE1808" s="68"/>
      <c r="EF1808" s="68"/>
      <c r="EG1808" s="68"/>
      <c r="EH1808" s="68"/>
      <c r="EI1808" s="68"/>
      <c r="EJ1808" s="68"/>
    </row>
    <row r="1809" spans="125:140" x14ac:dyDescent="0.25">
      <c r="DU1809" s="68"/>
      <c r="DV1809" s="68"/>
      <c r="DW1809" s="68"/>
      <c r="DX1809" s="68"/>
      <c r="DY1809" s="68"/>
      <c r="DZ1809" s="68"/>
      <c r="EA1809" s="68"/>
      <c r="EB1809" s="68"/>
      <c r="EC1809" s="68"/>
      <c r="ED1809" s="68"/>
      <c r="EE1809" s="68"/>
      <c r="EF1809" s="68"/>
      <c r="EG1809" s="68"/>
      <c r="EH1809" s="68"/>
      <c r="EI1809" s="68"/>
      <c r="EJ1809" s="68"/>
    </row>
    <row r="1810" spans="125:140" x14ac:dyDescent="0.25">
      <c r="DU1810" s="68"/>
      <c r="DV1810" s="68"/>
      <c r="DW1810" s="68"/>
      <c r="DX1810" s="68"/>
      <c r="DY1810" s="68"/>
      <c r="DZ1810" s="68"/>
      <c r="EA1810" s="68"/>
      <c r="EB1810" s="68"/>
      <c r="EC1810" s="68"/>
      <c r="ED1810" s="68"/>
      <c r="EE1810" s="68"/>
      <c r="EF1810" s="68"/>
      <c r="EG1810" s="68"/>
      <c r="EH1810" s="68"/>
      <c r="EI1810" s="68"/>
      <c r="EJ1810" s="68"/>
    </row>
    <row r="1811" spans="125:140" x14ac:dyDescent="0.25">
      <c r="DU1811" s="68"/>
      <c r="DV1811" s="68"/>
      <c r="DW1811" s="68"/>
      <c r="DX1811" s="68"/>
      <c r="DY1811" s="68"/>
      <c r="DZ1811" s="68"/>
      <c r="EA1811" s="68"/>
      <c r="EB1811" s="68"/>
      <c r="EC1811" s="68"/>
      <c r="ED1811" s="68"/>
      <c r="EE1811" s="68"/>
      <c r="EF1811" s="68"/>
      <c r="EG1811" s="68"/>
      <c r="EH1811" s="68"/>
      <c r="EI1811" s="68"/>
      <c r="EJ1811" s="68"/>
    </row>
    <row r="1812" spans="125:140" x14ac:dyDescent="0.25">
      <c r="DU1812" s="68"/>
      <c r="DV1812" s="68"/>
      <c r="DW1812" s="68"/>
      <c r="DX1812" s="68"/>
      <c r="DY1812" s="68"/>
      <c r="DZ1812" s="68"/>
      <c r="EA1812" s="68"/>
      <c r="EB1812" s="68"/>
      <c r="EC1812" s="68"/>
      <c r="ED1812" s="68"/>
      <c r="EE1812" s="68"/>
      <c r="EF1812" s="68"/>
      <c r="EG1812" s="68"/>
      <c r="EH1812" s="68"/>
      <c r="EI1812" s="68"/>
      <c r="EJ1812" s="68"/>
    </row>
    <row r="1813" spans="125:140" x14ac:dyDescent="0.25">
      <c r="DU1813" s="68"/>
      <c r="DV1813" s="68"/>
      <c r="DW1813" s="68"/>
      <c r="DX1813" s="68"/>
      <c r="DY1813" s="68"/>
      <c r="DZ1813" s="68"/>
      <c r="EA1813" s="68"/>
      <c r="EB1813" s="68"/>
      <c r="EC1813" s="68"/>
      <c r="ED1813" s="68"/>
      <c r="EE1813" s="68"/>
      <c r="EF1813" s="68"/>
      <c r="EG1813" s="68"/>
      <c r="EH1813" s="68"/>
      <c r="EI1813" s="68"/>
      <c r="EJ1813" s="68"/>
    </row>
    <row r="1814" spans="125:140" x14ac:dyDescent="0.25">
      <c r="DU1814" s="68"/>
      <c r="DV1814" s="68"/>
      <c r="DW1814" s="68"/>
      <c r="DX1814" s="68"/>
      <c r="DY1814" s="68"/>
      <c r="DZ1814" s="68"/>
      <c r="EA1814" s="68"/>
      <c r="EB1814" s="68"/>
      <c r="EC1814" s="68"/>
      <c r="ED1814" s="68"/>
      <c r="EE1814" s="68"/>
      <c r="EF1814" s="68"/>
      <c r="EG1814" s="68"/>
      <c r="EH1814" s="68"/>
      <c r="EI1814" s="68"/>
      <c r="EJ1814" s="68"/>
    </row>
    <row r="1815" spans="125:140" x14ac:dyDescent="0.25">
      <c r="DU1815" s="68"/>
      <c r="DV1815" s="68"/>
      <c r="DW1815" s="68"/>
      <c r="DX1815" s="68"/>
      <c r="DY1815" s="68"/>
      <c r="DZ1815" s="68"/>
      <c r="EA1815" s="68"/>
      <c r="EB1815" s="68"/>
      <c r="EC1815" s="68"/>
      <c r="ED1815" s="68"/>
      <c r="EE1815" s="68"/>
      <c r="EF1815" s="68"/>
      <c r="EG1815" s="68"/>
      <c r="EH1815" s="68"/>
      <c r="EI1815" s="68"/>
      <c r="EJ1815" s="68"/>
    </row>
    <row r="1816" spans="125:140" x14ac:dyDescent="0.25">
      <c r="DU1816" s="68"/>
      <c r="DV1816" s="68"/>
      <c r="DW1816" s="68"/>
      <c r="DX1816" s="68"/>
      <c r="DY1816" s="68"/>
      <c r="DZ1816" s="68"/>
      <c r="EA1816" s="68"/>
      <c r="EB1816" s="68"/>
      <c r="EC1816" s="68"/>
      <c r="ED1816" s="68"/>
      <c r="EE1816" s="68"/>
      <c r="EF1816" s="68"/>
      <c r="EG1816" s="68"/>
      <c r="EH1816" s="68"/>
      <c r="EI1816" s="68"/>
      <c r="EJ1816" s="68"/>
    </row>
    <row r="1817" spans="125:140" x14ac:dyDescent="0.25">
      <c r="DU1817" s="68"/>
      <c r="DV1817" s="68"/>
      <c r="DW1817" s="68"/>
      <c r="DX1817" s="68"/>
      <c r="DY1817" s="68"/>
      <c r="DZ1817" s="68"/>
      <c r="EA1817" s="68"/>
      <c r="EB1817" s="68"/>
      <c r="EC1817" s="68"/>
      <c r="ED1817" s="68"/>
      <c r="EE1817" s="68"/>
      <c r="EF1817" s="68"/>
      <c r="EG1817" s="68"/>
      <c r="EH1817" s="68"/>
      <c r="EI1817" s="68"/>
      <c r="EJ1817" s="68"/>
    </row>
    <row r="1818" spans="125:140" x14ac:dyDescent="0.25">
      <c r="DU1818" s="68"/>
      <c r="DV1818" s="68"/>
      <c r="DW1818" s="68"/>
      <c r="DX1818" s="68"/>
      <c r="DY1818" s="68"/>
      <c r="DZ1818" s="68"/>
      <c r="EA1818" s="68"/>
      <c r="EB1818" s="68"/>
      <c r="EC1818" s="68"/>
      <c r="ED1818" s="68"/>
      <c r="EE1818" s="68"/>
      <c r="EF1818" s="68"/>
      <c r="EG1818" s="68"/>
      <c r="EH1818" s="68"/>
      <c r="EI1818" s="68"/>
      <c r="EJ1818" s="68"/>
    </row>
    <row r="1819" spans="125:140" x14ac:dyDescent="0.25">
      <c r="DU1819" s="68"/>
      <c r="DV1819" s="68"/>
      <c r="DW1819" s="68"/>
      <c r="DX1819" s="68"/>
      <c r="DY1819" s="68"/>
      <c r="DZ1819" s="68"/>
      <c r="EA1819" s="68"/>
      <c r="EB1819" s="68"/>
      <c r="EC1819" s="68"/>
      <c r="ED1819" s="68"/>
      <c r="EE1819" s="68"/>
      <c r="EF1819" s="68"/>
      <c r="EG1819" s="68"/>
      <c r="EH1819" s="68"/>
      <c r="EI1819" s="68"/>
      <c r="EJ1819" s="68"/>
    </row>
    <row r="1820" spans="125:140" x14ac:dyDescent="0.25">
      <c r="DU1820" s="68"/>
      <c r="DV1820" s="68"/>
      <c r="DW1820" s="68"/>
      <c r="DX1820" s="68"/>
      <c r="DY1820" s="68"/>
      <c r="DZ1820" s="68"/>
      <c r="EA1820" s="68"/>
      <c r="EB1820" s="68"/>
      <c r="EC1820" s="68"/>
      <c r="ED1820" s="68"/>
      <c r="EE1820" s="68"/>
      <c r="EF1820" s="68"/>
      <c r="EG1820" s="68"/>
      <c r="EH1820" s="68"/>
      <c r="EI1820" s="68"/>
      <c r="EJ1820" s="68"/>
    </row>
    <row r="1821" spans="125:140" x14ac:dyDescent="0.25">
      <c r="DU1821" s="68"/>
      <c r="DV1821" s="68"/>
      <c r="DW1821" s="68"/>
      <c r="DX1821" s="68"/>
      <c r="DY1821" s="68"/>
      <c r="DZ1821" s="68"/>
      <c r="EA1821" s="68"/>
      <c r="EB1821" s="68"/>
      <c r="EC1821" s="68"/>
      <c r="ED1821" s="68"/>
      <c r="EE1821" s="68"/>
      <c r="EF1821" s="68"/>
      <c r="EG1821" s="68"/>
      <c r="EH1821" s="68"/>
      <c r="EI1821" s="68"/>
      <c r="EJ1821" s="68"/>
    </row>
    <row r="1822" spans="125:140" x14ac:dyDescent="0.25">
      <c r="DU1822" s="68"/>
      <c r="DV1822" s="68"/>
      <c r="DW1822" s="68"/>
      <c r="DX1822" s="68"/>
      <c r="DY1822" s="68"/>
      <c r="DZ1822" s="68"/>
      <c r="EA1822" s="68"/>
      <c r="EB1822" s="68"/>
      <c r="EC1822" s="68"/>
      <c r="ED1822" s="68"/>
      <c r="EE1822" s="68"/>
      <c r="EF1822" s="68"/>
      <c r="EG1822" s="68"/>
      <c r="EH1822" s="68"/>
      <c r="EI1822" s="68"/>
      <c r="EJ1822" s="68"/>
    </row>
    <row r="1823" spans="125:140" x14ac:dyDescent="0.25">
      <c r="DU1823" s="68"/>
      <c r="DV1823" s="68"/>
      <c r="DW1823" s="68"/>
      <c r="DX1823" s="68"/>
      <c r="DY1823" s="68"/>
      <c r="DZ1823" s="68"/>
      <c r="EA1823" s="68"/>
      <c r="EB1823" s="68"/>
      <c r="EC1823" s="68"/>
      <c r="ED1823" s="68"/>
      <c r="EE1823" s="68"/>
      <c r="EF1823" s="68"/>
      <c r="EG1823" s="68"/>
      <c r="EH1823" s="68"/>
      <c r="EI1823" s="68"/>
      <c r="EJ1823" s="68"/>
    </row>
    <row r="1824" spans="125:140" x14ac:dyDescent="0.25">
      <c r="DU1824" s="68"/>
      <c r="DV1824" s="68"/>
      <c r="DW1824" s="68"/>
      <c r="DX1824" s="68"/>
      <c r="DY1824" s="68"/>
      <c r="DZ1824" s="68"/>
      <c r="EA1824" s="68"/>
      <c r="EB1824" s="68"/>
      <c r="EC1824" s="68"/>
      <c r="ED1824" s="68"/>
      <c r="EE1824" s="68"/>
      <c r="EF1824" s="68"/>
      <c r="EG1824" s="68"/>
      <c r="EH1824" s="68"/>
      <c r="EI1824" s="68"/>
      <c r="EJ1824" s="68"/>
    </row>
    <row r="1825" spans="125:140" x14ac:dyDescent="0.25">
      <c r="DU1825" s="68"/>
      <c r="DV1825" s="68"/>
      <c r="DW1825" s="68"/>
      <c r="DX1825" s="68"/>
      <c r="DY1825" s="68"/>
      <c r="DZ1825" s="68"/>
      <c r="EA1825" s="68"/>
      <c r="EB1825" s="68"/>
      <c r="EC1825" s="68"/>
      <c r="ED1825" s="68"/>
      <c r="EE1825" s="68"/>
      <c r="EF1825" s="68"/>
      <c r="EG1825" s="68"/>
      <c r="EH1825" s="68"/>
      <c r="EI1825" s="68"/>
      <c r="EJ1825" s="68"/>
    </row>
    <row r="1826" spans="125:140" x14ac:dyDescent="0.25">
      <c r="DU1826" s="68"/>
      <c r="DV1826" s="68"/>
      <c r="DW1826" s="68"/>
      <c r="DX1826" s="68"/>
      <c r="DY1826" s="68"/>
      <c r="DZ1826" s="68"/>
      <c r="EA1826" s="68"/>
      <c r="EB1826" s="68"/>
      <c r="EC1826" s="68"/>
      <c r="ED1826" s="68"/>
      <c r="EE1826" s="68"/>
      <c r="EF1826" s="68"/>
      <c r="EG1826" s="68"/>
      <c r="EH1826" s="68"/>
      <c r="EI1826" s="68"/>
      <c r="EJ1826" s="68"/>
    </row>
    <row r="1827" spans="125:140" x14ac:dyDescent="0.25">
      <c r="DU1827" s="68"/>
      <c r="DV1827" s="68"/>
      <c r="DW1827" s="68"/>
      <c r="DX1827" s="68"/>
      <c r="DY1827" s="68"/>
      <c r="DZ1827" s="68"/>
      <c r="EA1827" s="68"/>
      <c r="EB1827" s="68"/>
      <c r="EC1827" s="68"/>
      <c r="ED1827" s="68"/>
      <c r="EE1827" s="68"/>
      <c r="EF1827" s="68"/>
      <c r="EG1827" s="68"/>
      <c r="EH1827" s="68"/>
      <c r="EI1827" s="68"/>
      <c r="EJ1827" s="68"/>
    </row>
    <row r="1828" spans="125:140" x14ac:dyDescent="0.25">
      <c r="DU1828" s="68"/>
      <c r="DV1828" s="68"/>
      <c r="DW1828" s="68"/>
      <c r="DX1828" s="68"/>
      <c r="DY1828" s="68"/>
      <c r="DZ1828" s="68"/>
      <c r="EA1828" s="68"/>
      <c r="EB1828" s="68"/>
      <c r="EC1828" s="68"/>
      <c r="ED1828" s="68"/>
      <c r="EE1828" s="68"/>
      <c r="EF1828" s="68"/>
      <c r="EG1828" s="68"/>
      <c r="EH1828" s="68"/>
      <c r="EI1828" s="68"/>
      <c r="EJ1828" s="68"/>
    </row>
    <row r="1829" spans="125:140" x14ac:dyDescent="0.25">
      <c r="DU1829" s="68"/>
      <c r="DV1829" s="68"/>
      <c r="DW1829" s="68"/>
      <c r="DX1829" s="68"/>
      <c r="DY1829" s="68"/>
      <c r="DZ1829" s="68"/>
      <c r="EA1829" s="68"/>
      <c r="EB1829" s="68"/>
      <c r="EC1829" s="68"/>
      <c r="ED1829" s="68"/>
      <c r="EE1829" s="68"/>
      <c r="EF1829" s="68"/>
      <c r="EG1829" s="68"/>
      <c r="EH1829" s="68"/>
      <c r="EI1829" s="68"/>
      <c r="EJ1829" s="68"/>
    </row>
    <row r="1830" spans="125:140" x14ac:dyDescent="0.25">
      <c r="DU1830" s="68"/>
      <c r="DV1830" s="68"/>
      <c r="DW1830" s="68"/>
      <c r="DX1830" s="68"/>
      <c r="DY1830" s="68"/>
      <c r="DZ1830" s="68"/>
      <c r="EA1830" s="68"/>
      <c r="EB1830" s="68"/>
      <c r="EC1830" s="68"/>
      <c r="ED1830" s="68"/>
      <c r="EE1830" s="68"/>
      <c r="EF1830" s="68"/>
      <c r="EG1830" s="68"/>
      <c r="EH1830" s="68"/>
      <c r="EI1830" s="68"/>
      <c r="EJ1830" s="68"/>
    </row>
    <row r="1831" spans="125:140" x14ac:dyDescent="0.25">
      <c r="DU1831" s="68"/>
      <c r="DV1831" s="68"/>
      <c r="DW1831" s="68"/>
      <c r="DX1831" s="68"/>
      <c r="DY1831" s="68"/>
      <c r="DZ1831" s="68"/>
      <c r="EA1831" s="68"/>
      <c r="EB1831" s="68"/>
      <c r="EC1831" s="68"/>
      <c r="ED1831" s="68"/>
      <c r="EE1831" s="68"/>
      <c r="EF1831" s="68"/>
      <c r="EG1831" s="68"/>
      <c r="EH1831" s="68"/>
      <c r="EI1831" s="68"/>
      <c r="EJ1831" s="68"/>
    </row>
    <row r="1832" spans="125:140" x14ac:dyDescent="0.25">
      <c r="DU1832" s="68"/>
      <c r="DV1832" s="68"/>
      <c r="DW1832" s="68"/>
      <c r="DX1832" s="68"/>
      <c r="DY1832" s="68"/>
      <c r="DZ1832" s="68"/>
      <c r="EA1832" s="68"/>
      <c r="EB1832" s="68"/>
      <c r="EC1832" s="68"/>
      <c r="ED1832" s="68"/>
      <c r="EE1832" s="68"/>
      <c r="EF1832" s="68"/>
      <c r="EG1832" s="68"/>
      <c r="EH1832" s="68"/>
      <c r="EI1832" s="68"/>
      <c r="EJ1832" s="68"/>
    </row>
    <row r="1833" spans="125:140" x14ac:dyDescent="0.25">
      <c r="DU1833" s="68"/>
      <c r="DV1833" s="68"/>
      <c r="DW1833" s="68"/>
      <c r="DX1833" s="68"/>
      <c r="DY1833" s="68"/>
      <c r="DZ1833" s="68"/>
      <c r="EA1833" s="68"/>
      <c r="EB1833" s="68"/>
      <c r="EC1833" s="68"/>
      <c r="ED1833" s="68"/>
      <c r="EE1833" s="68"/>
      <c r="EF1833" s="68"/>
      <c r="EG1833" s="68"/>
      <c r="EH1833" s="68"/>
      <c r="EI1833" s="68"/>
      <c r="EJ1833" s="68"/>
    </row>
    <row r="1834" spans="125:140" x14ac:dyDescent="0.25">
      <c r="DU1834" s="68"/>
      <c r="DV1834" s="68"/>
      <c r="DW1834" s="68"/>
      <c r="DX1834" s="68"/>
      <c r="DY1834" s="68"/>
      <c r="DZ1834" s="68"/>
      <c r="EA1834" s="68"/>
      <c r="EB1834" s="68"/>
      <c r="EC1834" s="68"/>
      <c r="ED1834" s="68"/>
      <c r="EE1834" s="68"/>
      <c r="EF1834" s="68"/>
      <c r="EG1834" s="68"/>
      <c r="EH1834" s="68"/>
      <c r="EI1834" s="68"/>
      <c r="EJ1834" s="68"/>
    </row>
    <row r="1835" spans="125:140" x14ac:dyDescent="0.25">
      <c r="DU1835" s="68"/>
      <c r="DV1835" s="68"/>
      <c r="DW1835" s="68"/>
      <c r="DX1835" s="68"/>
      <c r="DY1835" s="68"/>
      <c r="DZ1835" s="68"/>
      <c r="EA1835" s="68"/>
      <c r="EB1835" s="68"/>
      <c r="EC1835" s="68"/>
      <c r="ED1835" s="68"/>
      <c r="EE1835" s="68"/>
      <c r="EF1835" s="68"/>
      <c r="EG1835" s="68"/>
      <c r="EH1835" s="68"/>
      <c r="EI1835" s="68"/>
      <c r="EJ1835" s="68"/>
    </row>
    <row r="1836" spans="125:140" x14ac:dyDescent="0.25">
      <c r="DU1836" s="68"/>
      <c r="DV1836" s="68"/>
      <c r="DW1836" s="68"/>
      <c r="DX1836" s="68"/>
      <c r="DY1836" s="68"/>
      <c r="DZ1836" s="68"/>
      <c r="EA1836" s="68"/>
      <c r="EB1836" s="68"/>
      <c r="EC1836" s="68"/>
      <c r="ED1836" s="68"/>
      <c r="EE1836" s="68"/>
      <c r="EF1836" s="68"/>
      <c r="EG1836" s="68"/>
      <c r="EH1836" s="68"/>
      <c r="EI1836" s="68"/>
      <c r="EJ1836" s="68"/>
    </row>
    <row r="1837" spans="125:140" x14ac:dyDescent="0.25">
      <c r="DU1837" s="68"/>
      <c r="DV1837" s="68"/>
      <c r="DW1837" s="68"/>
      <c r="DX1837" s="68"/>
      <c r="DY1837" s="68"/>
      <c r="DZ1837" s="68"/>
      <c r="EA1837" s="68"/>
      <c r="EB1837" s="68"/>
      <c r="EC1837" s="68"/>
      <c r="ED1837" s="68"/>
      <c r="EE1837" s="68"/>
      <c r="EF1837" s="68"/>
      <c r="EG1837" s="68"/>
      <c r="EH1837" s="68"/>
      <c r="EI1837" s="68"/>
      <c r="EJ1837" s="68"/>
    </row>
    <row r="1838" spans="125:140" x14ac:dyDescent="0.25">
      <c r="DU1838" s="68"/>
      <c r="DV1838" s="68"/>
      <c r="DW1838" s="68"/>
      <c r="DX1838" s="68"/>
      <c r="DY1838" s="68"/>
      <c r="DZ1838" s="68"/>
      <c r="EA1838" s="68"/>
      <c r="EB1838" s="68"/>
      <c r="EC1838" s="68"/>
      <c r="ED1838" s="68"/>
      <c r="EE1838" s="68"/>
      <c r="EF1838" s="68"/>
      <c r="EG1838" s="68"/>
      <c r="EH1838" s="68"/>
      <c r="EI1838" s="68"/>
      <c r="EJ1838" s="68"/>
    </row>
    <row r="1839" spans="125:140" x14ac:dyDescent="0.25">
      <c r="DU1839" s="68"/>
      <c r="DV1839" s="68"/>
      <c r="DW1839" s="68"/>
      <c r="DX1839" s="68"/>
      <c r="DY1839" s="68"/>
      <c r="DZ1839" s="68"/>
      <c r="EA1839" s="68"/>
      <c r="EB1839" s="68"/>
      <c r="EC1839" s="68"/>
      <c r="ED1839" s="68"/>
      <c r="EE1839" s="68"/>
      <c r="EF1839" s="68"/>
      <c r="EG1839" s="68"/>
      <c r="EH1839" s="68"/>
      <c r="EI1839" s="68"/>
      <c r="EJ1839" s="68"/>
    </row>
    <row r="1840" spans="125:140" x14ac:dyDescent="0.25">
      <c r="DU1840" s="68"/>
      <c r="DV1840" s="68"/>
      <c r="DW1840" s="68"/>
      <c r="DX1840" s="68"/>
      <c r="DY1840" s="68"/>
      <c r="DZ1840" s="68"/>
      <c r="EA1840" s="68"/>
      <c r="EB1840" s="68"/>
      <c r="EC1840" s="68"/>
      <c r="ED1840" s="68"/>
      <c r="EE1840" s="68"/>
      <c r="EF1840" s="68"/>
      <c r="EG1840" s="68"/>
      <c r="EH1840" s="68"/>
      <c r="EI1840" s="68"/>
      <c r="EJ1840" s="68"/>
    </row>
    <row r="1841" spans="125:140" x14ac:dyDescent="0.25">
      <c r="DU1841" s="68"/>
      <c r="DV1841" s="68"/>
      <c r="DW1841" s="68"/>
      <c r="DX1841" s="68"/>
      <c r="DY1841" s="68"/>
      <c r="DZ1841" s="68"/>
      <c r="EA1841" s="68"/>
      <c r="EB1841" s="68"/>
      <c r="EC1841" s="68"/>
      <c r="ED1841" s="68"/>
      <c r="EE1841" s="68"/>
      <c r="EF1841" s="68"/>
      <c r="EG1841" s="68"/>
      <c r="EH1841" s="68"/>
      <c r="EI1841" s="68"/>
      <c r="EJ1841" s="68"/>
    </row>
    <row r="1842" spans="125:140" x14ac:dyDescent="0.25">
      <c r="DU1842" s="68"/>
      <c r="DV1842" s="68"/>
      <c r="DW1842" s="68"/>
      <c r="DX1842" s="68"/>
      <c r="DY1842" s="68"/>
      <c r="DZ1842" s="68"/>
      <c r="EA1842" s="68"/>
      <c r="EB1842" s="68"/>
      <c r="EC1842" s="68"/>
      <c r="ED1842" s="68"/>
      <c r="EE1842" s="68"/>
      <c r="EF1842" s="68"/>
      <c r="EG1842" s="68"/>
      <c r="EH1842" s="68"/>
      <c r="EI1842" s="68"/>
      <c r="EJ1842" s="68"/>
    </row>
    <row r="1843" spans="125:140" x14ac:dyDescent="0.25">
      <c r="DU1843" s="68"/>
      <c r="DV1843" s="68"/>
      <c r="DW1843" s="68"/>
      <c r="DX1843" s="68"/>
      <c r="DY1843" s="68"/>
      <c r="DZ1843" s="68"/>
      <c r="EA1843" s="68"/>
      <c r="EB1843" s="68"/>
      <c r="EC1843" s="68"/>
      <c r="ED1843" s="68"/>
      <c r="EE1843" s="68"/>
      <c r="EF1843" s="68"/>
      <c r="EG1843" s="68"/>
      <c r="EH1843" s="68"/>
      <c r="EI1843" s="68"/>
      <c r="EJ1843" s="68"/>
    </row>
    <row r="1844" spans="125:140" x14ac:dyDescent="0.25">
      <c r="DU1844" s="68"/>
      <c r="DV1844" s="68"/>
      <c r="DW1844" s="68"/>
      <c r="DX1844" s="68"/>
      <c r="DY1844" s="68"/>
      <c r="DZ1844" s="68"/>
      <c r="EA1844" s="68"/>
      <c r="EB1844" s="68"/>
      <c r="EC1844" s="68"/>
      <c r="ED1844" s="68"/>
      <c r="EE1844" s="68"/>
      <c r="EF1844" s="68"/>
      <c r="EG1844" s="68"/>
      <c r="EH1844" s="68"/>
      <c r="EI1844" s="68"/>
      <c r="EJ1844" s="68"/>
    </row>
    <row r="1845" spans="125:140" x14ac:dyDescent="0.25">
      <c r="DU1845" s="68"/>
      <c r="DV1845" s="68"/>
      <c r="DW1845" s="68"/>
      <c r="DX1845" s="68"/>
      <c r="DY1845" s="68"/>
      <c r="DZ1845" s="68"/>
      <c r="EA1845" s="68"/>
      <c r="EB1845" s="68"/>
      <c r="EC1845" s="68"/>
      <c r="ED1845" s="68"/>
      <c r="EE1845" s="68"/>
      <c r="EF1845" s="68"/>
      <c r="EG1845" s="68"/>
      <c r="EH1845" s="68"/>
      <c r="EI1845" s="68"/>
      <c r="EJ1845" s="68"/>
    </row>
    <row r="1846" spans="125:140" x14ac:dyDescent="0.25">
      <c r="DU1846" s="68"/>
      <c r="DV1846" s="68"/>
      <c r="DW1846" s="68"/>
      <c r="DX1846" s="68"/>
      <c r="DY1846" s="68"/>
      <c r="DZ1846" s="68"/>
      <c r="EA1846" s="68"/>
      <c r="EB1846" s="68"/>
      <c r="EC1846" s="68"/>
      <c r="ED1846" s="68"/>
      <c r="EE1846" s="68"/>
      <c r="EF1846" s="68"/>
      <c r="EG1846" s="68"/>
      <c r="EH1846" s="68"/>
      <c r="EI1846" s="68"/>
      <c r="EJ1846" s="68"/>
    </row>
    <row r="1847" spans="125:140" x14ac:dyDescent="0.25">
      <c r="DU1847" s="68"/>
      <c r="DV1847" s="68"/>
      <c r="DW1847" s="68"/>
      <c r="DX1847" s="68"/>
      <c r="DY1847" s="68"/>
      <c r="DZ1847" s="68"/>
      <c r="EA1847" s="68"/>
      <c r="EB1847" s="68"/>
      <c r="EC1847" s="68"/>
      <c r="ED1847" s="68"/>
      <c r="EE1847" s="68"/>
      <c r="EF1847" s="68"/>
      <c r="EG1847" s="68"/>
      <c r="EH1847" s="68"/>
      <c r="EI1847" s="68"/>
      <c r="EJ1847" s="68"/>
    </row>
    <row r="1848" spans="125:140" x14ac:dyDescent="0.25">
      <c r="DU1848" s="68"/>
      <c r="DV1848" s="68"/>
      <c r="DW1848" s="68"/>
      <c r="DX1848" s="68"/>
      <c r="DY1848" s="68"/>
      <c r="DZ1848" s="68"/>
      <c r="EA1848" s="68"/>
      <c r="EB1848" s="68"/>
      <c r="EC1848" s="68"/>
      <c r="ED1848" s="68"/>
      <c r="EE1848" s="68"/>
      <c r="EF1848" s="68"/>
      <c r="EG1848" s="68"/>
      <c r="EH1848" s="68"/>
      <c r="EI1848" s="68"/>
      <c r="EJ1848" s="68"/>
    </row>
    <row r="1849" spans="125:140" x14ac:dyDescent="0.25">
      <c r="DU1849" s="68"/>
      <c r="DV1849" s="68"/>
      <c r="DW1849" s="68"/>
      <c r="DX1849" s="68"/>
      <c r="DY1849" s="68"/>
      <c r="DZ1849" s="68"/>
      <c r="EA1849" s="68"/>
      <c r="EB1849" s="68"/>
      <c r="EC1849" s="68"/>
      <c r="ED1849" s="68"/>
      <c r="EE1849" s="68"/>
      <c r="EF1849" s="68"/>
      <c r="EG1849" s="68"/>
      <c r="EH1849" s="68"/>
      <c r="EI1849" s="68"/>
      <c r="EJ1849" s="68"/>
    </row>
    <row r="1850" spans="125:140" x14ac:dyDescent="0.25">
      <c r="DU1850" s="68"/>
      <c r="DV1850" s="68"/>
      <c r="DW1850" s="68"/>
      <c r="DX1850" s="68"/>
      <c r="DY1850" s="68"/>
      <c r="DZ1850" s="68"/>
      <c r="EA1850" s="68"/>
      <c r="EB1850" s="68"/>
      <c r="EC1850" s="68"/>
      <c r="ED1850" s="68"/>
      <c r="EE1850" s="68"/>
      <c r="EF1850" s="68"/>
      <c r="EG1850" s="68"/>
      <c r="EH1850" s="68"/>
      <c r="EI1850" s="68"/>
      <c r="EJ1850" s="68"/>
    </row>
    <row r="1851" spans="125:140" x14ac:dyDescent="0.25">
      <c r="DU1851" s="68"/>
      <c r="DV1851" s="68"/>
      <c r="DW1851" s="68"/>
      <c r="DX1851" s="68"/>
      <c r="DY1851" s="68"/>
      <c r="DZ1851" s="68"/>
      <c r="EA1851" s="68"/>
      <c r="EB1851" s="68"/>
      <c r="EC1851" s="68"/>
      <c r="ED1851" s="68"/>
      <c r="EE1851" s="68"/>
      <c r="EF1851" s="68"/>
      <c r="EG1851" s="68"/>
      <c r="EH1851" s="68"/>
      <c r="EI1851" s="68"/>
      <c r="EJ1851" s="68"/>
    </row>
    <row r="1852" spans="125:140" x14ac:dyDescent="0.25">
      <c r="DU1852" s="68"/>
      <c r="DV1852" s="68"/>
      <c r="DW1852" s="68"/>
      <c r="DX1852" s="68"/>
      <c r="DY1852" s="68"/>
      <c r="DZ1852" s="68"/>
      <c r="EA1852" s="68"/>
      <c r="EB1852" s="68"/>
      <c r="EC1852" s="68"/>
      <c r="ED1852" s="68"/>
      <c r="EE1852" s="68"/>
      <c r="EF1852" s="68"/>
      <c r="EG1852" s="68"/>
      <c r="EH1852" s="68"/>
      <c r="EI1852" s="68"/>
      <c r="EJ1852" s="68"/>
    </row>
    <row r="1853" spans="125:140" x14ac:dyDescent="0.25">
      <c r="DU1853" s="68"/>
      <c r="DV1853" s="68"/>
      <c r="DW1853" s="68"/>
      <c r="DX1853" s="68"/>
      <c r="DY1853" s="68"/>
      <c r="DZ1853" s="68"/>
      <c r="EA1853" s="68"/>
      <c r="EB1853" s="68"/>
      <c r="EC1853" s="68"/>
      <c r="ED1853" s="68"/>
      <c r="EE1853" s="68"/>
      <c r="EF1853" s="68"/>
      <c r="EG1853" s="68"/>
      <c r="EH1853" s="68"/>
      <c r="EI1853" s="68"/>
      <c r="EJ1853" s="68"/>
    </row>
    <row r="1854" spans="125:140" x14ac:dyDescent="0.25">
      <c r="DU1854" s="68"/>
      <c r="DV1854" s="68"/>
      <c r="DW1854" s="68"/>
      <c r="DX1854" s="68"/>
      <c r="DY1854" s="68"/>
      <c r="DZ1854" s="68"/>
      <c r="EA1854" s="68"/>
      <c r="EB1854" s="68"/>
      <c r="EC1854" s="68"/>
      <c r="ED1854" s="68"/>
      <c r="EE1854" s="68"/>
      <c r="EF1854" s="68"/>
      <c r="EG1854" s="68"/>
      <c r="EH1854" s="68"/>
      <c r="EI1854" s="68"/>
      <c r="EJ1854" s="68"/>
    </row>
    <row r="1855" spans="125:140" x14ac:dyDescent="0.25">
      <c r="DU1855" s="68"/>
      <c r="DV1855" s="68"/>
      <c r="DW1855" s="68"/>
      <c r="DX1855" s="68"/>
      <c r="DY1855" s="68"/>
      <c r="DZ1855" s="68"/>
      <c r="EA1855" s="68"/>
      <c r="EB1855" s="68"/>
      <c r="EC1855" s="68"/>
      <c r="ED1855" s="68"/>
      <c r="EE1855" s="68"/>
      <c r="EF1855" s="68"/>
      <c r="EG1855" s="68"/>
      <c r="EH1855" s="68"/>
      <c r="EI1855" s="68"/>
      <c r="EJ1855" s="68"/>
    </row>
    <row r="1856" spans="125:140" x14ac:dyDescent="0.25">
      <c r="DU1856" s="68"/>
      <c r="DV1856" s="68"/>
      <c r="DW1856" s="68"/>
      <c r="DX1856" s="68"/>
      <c r="DY1856" s="68"/>
      <c r="DZ1856" s="68"/>
      <c r="EA1856" s="68"/>
      <c r="EB1856" s="68"/>
      <c r="EC1856" s="68"/>
      <c r="ED1856" s="68"/>
      <c r="EE1856" s="68"/>
      <c r="EF1856" s="68"/>
      <c r="EG1856" s="68"/>
      <c r="EH1856" s="68"/>
      <c r="EI1856" s="68"/>
      <c r="EJ1856" s="68"/>
    </row>
    <row r="1857" spans="125:140" x14ac:dyDescent="0.25">
      <c r="DU1857" s="68"/>
      <c r="DV1857" s="68"/>
      <c r="DW1857" s="68"/>
      <c r="DX1857" s="68"/>
      <c r="DY1857" s="68"/>
      <c r="DZ1857" s="68"/>
      <c r="EA1857" s="68"/>
      <c r="EB1857" s="68"/>
      <c r="EC1857" s="68"/>
      <c r="ED1857" s="68"/>
      <c r="EE1857" s="68"/>
      <c r="EF1857" s="68"/>
      <c r="EG1857" s="68"/>
      <c r="EH1857" s="68"/>
      <c r="EI1857" s="68"/>
      <c r="EJ1857" s="68"/>
    </row>
    <row r="1858" spans="125:140" x14ac:dyDescent="0.25">
      <c r="DU1858" s="68"/>
      <c r="DV1858" s="68"/>
      <c r="DW1858" s="68"/>
      <c r="DX1858" s="68"/>
      <c r="DY1858" s="68"/>
      <c r="DZ1858" s="68"/>
      <c r="EA1858" s="68"/>
      <c r="EB1858" s="68"/>
      <c r="EC1858" s="68"/>
      <c r="ED1858" s="68"/>
      <c r="EE1858" s="68"/>
      <c r="EF1858" s="68"/>
      <c r="EG1858" s="68"/>
      <c r="EH1858" s="68"/>
      <c r="EI1858" s="68"/>
      <c r="EJ1858" s="68"/>
    </row>
    <row r="1859" spans="125:140" x14ac:dyDescent="0.25">
      <c r="DU1859" s="68"/>
      <c r="DV1859" s="68"/>
      <c r="DW1859" s="68"/>
      <c r="DX1859" s="68"/>
      <c r="DY1859" s="68"/>
      <c r="DZ1859" s="68"/>
      <c r="EA1859" s="68"/>
      <c r="EB1859" s="68"/>
      <c r="EC1859" s="68"/>
      <c r="ED1859" s="68"/>
      <c r="EE1859" s="68"/>
      <c r="EF1859" s="68"/>
      <c r="EG1859" s="68"/>
      <c r="EH1859" s="68"/>
      <c r="EI1859" s="68"/>
      <c r="EJ1859" s="68"/>
    </row>
    <row r="1860" spans="125:140" x14ac:dyDescent="0.25">
      <c r="DU1860" s="68"/>
      <c r="DV1860" s="68"/>
      <c r="DW1860" s="68"/>
      <c r="DX1860" s="68"/>
      <c r="DY1860" s="68"/>
      <c r="DZ1860" s="68"/>
      <c r="EA1860" s="68"/>
      <c r="EB1860" s="68"/>
      <c r="EC1860" s="68"/>
      <c r="ED1860" s="68"/>
      <c r="EE1860" s="68"/>
      <c r="EF1860" s="68"/>
      <c r="EG1860" s="68"/>
      <c r="EH1860" s="68"/>
      <c r="EI1860" s="68"/>
      <c r="EJ1860" s="68"/>
    </row>
    <row r="1861" spans="125:140" x14ac:dyDescent="0.25">
      <c r="DU1861" s="68"/>
      <c r="DV1861" s="68"/>
      <c r="DW1861" s="68"/>
      <c r="DX1861" s="68"/>
      <c r="DY1861" s="68"/>
      <c r="DZ1861" s="68"/>
      <c r="EA1861" s="68"/>
      <c r="EB1861" s="68"/>
      <c r="EC1861" s="68"/>
      <c r="ED1861" s="68"/>
      <c r="EE1861" s="68"/>
      <c r="EF1861" s="68"/>
      <c r="EG1861" s="68"/>
      <c r="EH1861" s="68"/>
      <c r="EI1861" s="68"/>
      <c r="EJ1861" s="68"/>
    </row>
    <row r="1862" spans="125:140" x14ac:dyDescent="0.25">
      <c r="DU1862" s="68"/>
      <c r="DV1862" s="68"/>
      <c r="DW1862" s="68"/>
      <c r="DX1862" s="68"/>
      <c r="DY1862" s="68"/>
      <c r="DZ1862" s="68"/>
      <c r="EA1862" s="68"/>
      <c r="EB1862" s="68"/>
      <c r="EC1862" s="68"/>
      <c r="ED1862" s="68"/>
      <c r="EE1862" s="68"/>
      <c r="EF1862" s="68"/>
      <c r="EG1862" s="68"/>
      <c r="EH1862" s="68"/>
      <c r="EI1862" s="68"/>
      <c r="EJ1862" s="68"/>
    </row>
    <row r="1863" spans="125:140" x14ac:dyDescent="0.25">
      <c r="DU1863" s="68"/>
      <c r="DV1863" s="68"/>
      <c r="DW1863" s="68"/>
      <c r="DX1863" s="68"/>
      <c r="DY1863" s="68"/>
      <c r="DZ1863" s="68"/>
      <c r="EA1863" s="68"/>
      <c r="EB1863" s="68"/>
      <c r="EC1863" s="68"/>
      <c r="ED1863" s="68"/>
      <c r="EE1863" s="68"/>
      <c r="EF1863" s="68"/>
      <c r="EG1863" s="68"/>
      <c r="EH1863" s="68"/>
      <c r="EI1863" s="68"/>
      <c r="EJ1863" s="68"/>
    </row>
    <row r="1864" spans="125:140" x14ac:dyDescent="0.25">
      <c r="DU1864" s="68"/>
      <c r="DV1864" s="68"/>
      <c r="DW1864" s="68"/>
      <c r="DX1864" s="68"/>
      <c r="DY1864" s="68"/>
      <c r="DZ1864" s="68"/>
      <c r="EA1864" s="68"/>
      <c r="EB1864" s="68"/>
      <c r="EC1864" s="68"/>
      <c r="ED1864" s="68"/>
      <c r="EE1864" s="68"/>
      <c r="EF1864" s="68"/>
      <c r="EG1864" s="68"/>
      <c r="EH1864" s="68"/>
      <c r="EI1864" s="68"/>
      <c r="EJ1864" s="68"/>
    </row>
    <row r="1865" spans="125:140" x14ac:dyDescent="0.25">
      <c r="DU1865" s="68"/>
      <c r="DV1865" s="68"/>
      <c r="DW1865" s="68"/>
      <c r="DX1865" s="68"/>
      <c r="DY1865" s="68"/>
      <c r="DZ1865" s="68"/>
      <c r="EA1865" s="68"/>
      <c r="EB1865" s="68"/>
      <c r="EC1865" s="68"/>
      <c r="ED1865" s="68"/>
      <c r="EE1865" s="68"/>
      <c r="EF1865" s="68"/>
      <c r="EG1865" s="68"/>
      <c r="EH1865" s="68"/>
      <c r="EI1865" s="68"/>
      <c r="EJ1865" s="68"/>
    </row>
    <row r="1866" spans="125:140" x14ac:dyDescent="0.25">
      <c r="DU1866" s="68"/>
      <c r="DV1866" s="68"/>
      <c r="DW1866" s="68"/>
      <c r="DX1866" s="68"/>
      <c r="DY1866" s="68"/>
      <c r="DZ1866" s="68"/>
      <c r="EA1866" s="68"/>
      <c r="EB1866" s="68"/>
      <c r="EC1866" s="68"/>
      <c r="ED1866" s="68"/>
      <c r="EE1866" s="68"/>
      <c r="EF1866" s="68"/>
      <c r="EG1866" s="68"/>
      <c r="EH1866" s="68"/>
      <c r="EI1866" s="68"/>
      <c r="EJ1866" s="68"/>
    </row>
    <row r="1867" spans="125:140" x14ac:dyDescent="0.25">
      <c r="DU1867" s="68"/>
      <c r="DV1867" s="68"/>
      <c r="DW1867" s="68"/>
      <c r="DX1867" s="68"/>
      <c r="DY1867" s="68"/>
      <c r="DZ1867" s="68"/>
      <c r="EA1867" s="68"/>
      <c r="EB1867" s="68"/>
      <c r="EC1867" s="68"/>
      <c r="ED1867" s="68"/>
      <c r="EE1867" s="68"/>
      <c r="EF1867" s="68"/>
      <c r="EG1867" s="68"/>
      <c r="EH1867" s="68"/>
      <c r="EI1867" s="68"/>
      <c r="EJ1867" s="68"/>
    </row>
    <row r="1868" spans="125:140" x14ac:dyDescent="0.25">
      <c r="DU1868" s="68"/>
      <c r="DV1868" s="68"/>
      <c r="DW1868" s="68"/>
      <c r="DX1868" s="68"/>
      <c r="DY1868" s="68"/>
      <c r="DZ1868" s="68"/>
      <c r="EA1868" s="68"/>
      <c r="EB1868" s="68"/>
      <c r="EC1868" s="68"/>
      <c r="ED1868" s="68"/>
      <c r="EE1868" s="68"/>
      <c r="EF1868" s="68"/>
      <c r="EG1868" s="68"/>
      <c r="EH1868" s="68"/>
      <c r="EI1868" s="68"/>
      <c r="EJ1868" s="68"/>
    </row>
    <row r="1869" spans="125:140" x14ac:dyDescent="0.25">
      <c r="DU1869" s="68"/>
      <c r="DV1869" s="68"/>
      <c r="DW1869" s="68"/>
      <c r="DX1869" s="68"/>
      <c r="DY1869" s="68"/>
      <c r="DZ1869" s="68"/>
      <c r="EA1869" s="68"/>
      <c r="EB1869" s="68"/>
      <c r="EC1869" s="68"/>
      <c r="ED1869" s="68"/>
      <c r="EE1869" s="68"/>
      <c r="EF1869" s="68"/>
      <c r="EG1869" s="68"/>
      <c r="EH1869" s="68"/>
      <c r="EI1869" s="68"/>
      <c r="EJ1869" s="68"/>
    </row>
  </sheetData>
  <phoneticPr fontId="6"/>
  <conditionalFormatting sqref="D4:DN133 DT4:DT133">
    <cfRule type="expression" dxfId="48" priority="6">
      <formula>D4=0</formula>
    </cfRule>
  </conditionalFormatting>
  <conditionalFormatting sqref="B4:DN123 DT4:DT123">
    <cfRule type="expression" dxfId="47" priority="5">
      <formula>ISERROR($C4)</formula>
    </cfRule>
  </conditionalFormatting>
  <conditionalFormatting sqref="D3:DN133 D2:DS2">
    <cfRule type="expression" dxfId="46" priority="4">
      <formula>ISERROR(D$3)</formula>
    </cfRule>
  </conditionalFormatting>
  <conditionalFormatting sqref="DO4:DS133">
    <cfRule type="expression" dxfId="45" priority="3">
      <formula>DO4=0</formula>
    </cfRule>
  </conditionalFormatting>
  <conditionalFormatting sqref="DO4:DS123">
    <cfRule type="expression" dxfId="44" priority="2">
      <formula>ISERROR($C4)</formula>
    </cfRule>
  </conditionalFormatting>
  <conditionalFormatting sqref="DO3:DS133">
    <cfRule type="expression" dxfId="43" priority="1">
      <formula>ISERROR(DO$3)</formula>
    </cfRule>
  </conditionalFormatting>
  <pageMargins left="0.78740157480314965" right="0.78740157480314965" top="0.98425196850393704" bottom="0.82677165354330717" header="0.51181102362204722" footer="0.1968503937007874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rgb="FFFFC000"/>
  </sheetPr>
  <dimension ref="B1:BG141"/>
  <sheetViews>
    <sheetView zoomScaleNormal="100" workbookViewId="0">
      <pane xSplit="3" ySplit="2" topLeftCell="D3" activePane="bottomRight" state="frozen"/>
      <selection pane="topRight" activeCell="D1" sqref="D1"/>
      <selection pane="bottomLeft" activeCell="A3" sqref="A3"/>
      <selection pane="bottomRight"/>
    </sheetView>
  </sheetViews>
  <sheetFormatPr defaultColWidth="9.109375" defaultRowHeight="10.5" x14ac:dyDescent="0.25"/>
  <cols>
    <col min="1" max="1" width="2.6640625" style="4" customWidth="1"/>
    <col min="2" max="2" width="3.109375" style="3" customWidth="1"/>
    <col min="3" max="3" width="22.88671875" style="4" customWidth="1"/>
    <col min="4" max="52" width="10" style="4" customWidth="1"/>
    <col min="53" max="53" width="9.5546875" style="4" customWidth="1"/>
    <col min="54" max="54" width="15.77734375" style="4" customWidth="1"/>
    <col min="55" max="59" width="10" style="4" customWidth="1"/>
    <col min="60" max="16384" width="9.109375" style="4"/>
  </cols>
  <sheetData>
    <row r="1" spans="2:59" s="3" customFormat="1" ht="12" x14ac:dyDescent="0.25">
      <c r="B1" s="51"/>
      <c r="C1" s="45"/>
      <c r="D1" s="274"/>
      <c r="E1" s="274"/>
      <c r="F1" s="274"/>
      <c r="G1" s="274"/>
      <c r="H1" s="274"/>
      <c r="I1" s="274"/>
      <c r="J1" s="274"/>
      <c r="K1" s="274"/>
      <c r="L1" s="274"/>
      <c r="M1" s="277" t="s">
        <v>541</v>
      </c>
      <c r="N1" s="274"/>
      <c r="O1" s="274"/>
      <c r="P1" s="274"/>
      <c r="Q1" s="274"/>
      <c r="R1" s="274"/>
      <c r="S1" s="274"/>
      <c r="T1" s="274"/>
      <c r="U1" s="274"/>
      <c r="V1" s="274"/>
      <c r="W1" s="274"/>
      <c r="X1" s="274"/>
      <c r="Y1" s="275"/>
      <c r="Z1" s="275"/>
      <c r="AA1" s="275"/>
      <c r="AB1" s="520"/>
      <c r="AC1" s="274" t="s">
        <v>626</v>
      </c>
      <c r="AD1" s="274"/>
      <c r="AE1" s="274"/>
      <c r="AF1" s="274"/>
      <c r="AG1" s="274"/>
      <c r="AH1" s="274"/>
      <c r="AI1" s="274"/>
      <c r="AJ1" s="274"/>
      <c r="AK1" s="274"/>
      <c r="AL1" s="274"/>
      <c r="AM1" s="274"/>
      <c r="AN1" s="274"/>
      <c r="AO1" s="274"/>
      <c r="AP1" s="274"/>
      <c r="AQ1" s="274"/>
      <c r="AR1" s="274"/>
      <c r="AS1" s="274"/>
      <c r="AT1" s="274"/>
      <c r="AU1" s="274"/>
      <c r="AV1" s="274"/>
      <c r="AW1" s="274"/>
      <c r="AX1" s="274"/>
      <c r="AY1" s="274"/>
      <c r="AZ1" s="275"/>
      <c r="BC1" s="528" t="s">
        <v>616</v>
      </c>
      <c r="BD1" s="274"/>
      <c r="BE1" s="274"/>
      <c r="BF1" s="274"/>
      <c r="BG1" s="529"/>
    </row>
    <row r="2" spans="2:59" s="3" customFormat="1" ht="51.75" customHeight="1" x14ac:dyDescent="0.25">
      <c r="B2" s="52"/>
      <c r="C2" s="268"/>
      <c r="D2" s="273" t="s">
        <v>529</v>
      </c>
      <c r="E2" s="273" t="s">
        <v>530</v>
      </c>
      <c r="F2" s="273" t="s">
        <v>531</v>
      </c>
      <c r="G2" s="273" t="s">
        <v>602</v>
      </c>
      <c r="H2" s="273" t="s">
        <v>532</v>
      </c>
      <c r="I2" s="273" t="s">
        <v>533</v>
      </c>
      <c r="J2" s="273" t="s">
        <v>542</v>
      </c>
      <c r="K2" s="273" t="s">
        <v>346</v>
      </c>
      <c r="L2" s="276" t="s">
        <v>348</v>
      </c>
      <c r="M2" s="278" t="s">
        <v>628</v>
      </c>
      <c r="N2" s="273" t="s">
        <v>629</v>
      </c>
      <c r="O2" s="273" t="s">
        <v>630</v>
      </c>
      <c r="P2" s="273" t="s">
        <v>642</v>
      </c>
      <c r="Q2" s="273" t="s">
        <v>687</v>
      </c>
      <c r="R2" s="273" t="s">
        <v>637</v>
      </c>
      <c r="S2" s="273" t="s">
        <v>686</v>
      </c>
      <c r="T2" s="273" t="s">
        <v>690</v>
      </c>
      <c r="U2" s="273" t="s">
        <v>638</v>
      </c>
      <c r="V2" s="273" t="s">
        <v>691</v>
      </c>
      <c r="W2" s="273" t="s">
        <v>634</v>
      </c>
      <c r="X2" s="273" t="s">
        <v>633</v>
      </c>
      <c r="Y2" s="485" t="s">
        <v>631</v>
      </c>
      <c r="Z2" s="485" t="s">
        <v>620</v>
      </c>
      <c r="AA2" s="485" t="s">
        <v>647</v>
      </c>
      <c r="AB2" s="521" t="s">
        <v>627</v>
      </c>
      <c r="AC2" s="514" t="s">
        <v>535</v>
      </c>
      <c r="AD2" s="273" t="s">
        <v>669</v>
      </c>
      <c r="AE2" s="273" t="s">
        <v>536</v>
      </c>
      <c r="AF2" s="273" t="s">
        <v>538</v>
      </c>
      <c r="AG2" s="273" t="s">
        <v>294</v>
      </c>
      <c r="AH2" s="278" t="s">
        <v>540</v>
      </c>
      <c r="AI2" s="273" t="s">
        <v>534</v>
      </c>
      <c r="AJ2" s="273" t="s">
        <v>668</v>
      </c>
      <c r="AK2" s="273" t="s">
        <v>874</v>
      </c>
      <c r="AL2" s="485" t="s">
        <v>537</v>
      </c>
      <c r="AM2" s="273" t="s">
        <v>539</v>
      </c>
      <c r="AN2" s="273" t="s">
        <v>635</v>
      </c>
      <c r="AO2" s="273" t="s">
        <v>637</v>
      </c>
      <c r="AP2" s="273" t="s">
        <v>636</v>
      </c>
      <c r="AQ2" s="273" t="s">
        <v>639</v>
      </c>
      <c r="AR2" s="273" t="s">
        <v>638</v>
      </c>
      <c r="AS2" s="273" t="s">
        <v>640</v>
      </c>
      <c r="AT2" s="276" t="s">
        <v>634</v>
      </c>
      <c r="AU2" s="276" t="s">
        <v>880</v>
      </c>
      <c r="AV2" s="276" t="s">
        <v>633</v>
      </c>
      <c r="AW2" s="734" t="s">
        <v>632</v>
      </c>
      <c r="AX2" s="276" t="s">
        <v>557</v>
      </c>
      <c r="AY2" s="276" t="s">
        <v>641</v>
      </c>
      <c r="AZ2" s="273" t="s">
        <v>621</v>
      </c>
      <c r="BB2" s="484"/>
      <c r="BC2" s="273" t="s">
        <v>439</v>
      </c>
      <c r="BD2" s="273" t="s">
        <v>614</v>
      </c>
      <c r="BE2" s="273" t="s">
        <v>615</v>
      </c>
      <c r="BF2" s="273" t="s">
        <v>632</v>
      </c>
      <c r="BG2" s="273" t="s">
        <v>557</v>
      </c>
    </row>
    <row r="3" spans="2:59" s="3" customFormat="1" ht="24" customHeight="1" x14ac:dyDescent="0.25">
      <c r="B3" s="53"/>
      <c r="C3" s="417"/>
      <c r="D3" s="418" t="s">
        <v>605</v>
      </c>
      <c r="E3" s="418" t="s">
        <v>603</v>
      </c>
      <c r="F3" s="418" t="s">
        <v>600</v>
      </c>
      <c r="G3" s="418" t="s">
        <v>601</v>
      </c>
      <c r="H3" s="418" t="s">
        <v>645</v>
      </c>
      <c r="I3" s="418" t="s">
        <v>604</v>
      </c>
      <c r="J3" s="418" t="s">
        <v>644</v>
      </c>
      <c r="K3" s="418" t="s">
        <v>606</v>
      </c>
      <c r="L3" s="419" t="s">
        <v>646</v>
      </c>
      <c r="M3" s="420" t="s">
        <v>648</v>
      </c>
      <c r="N3" s="418" t="s">
        <v>649</v>
      </c>
      <c r="O3" s="418" t="s">
        <v>650</v>
      </c>
      <c r="P3" s="418" t="s">
        <v>651</v>
      </c>
      <c r="Q3" s="418" t="s">
        <v>670</v>
      </c>
      <c r="R3" s="418" t="s">
        <v>661</v>
      </c>
      <c r="S3" s="418" t="s">
        <v>654</v>
      </c>
      <c r="T3" s="418" t="s">
        <v>652</v>
      </c>
      <c r="U3" s="418" t="s">
        <v>660</v>
      </c>
      <c r="V3" s="418" t="s">
        <v>656</v>
      </c>
      <c r="W3" s="418" t="s">
        <v>653</v>
      </c>
      <c r="X3" s="418" t="s">
        <v>689</v>
      </c>
      <c r="Y3" s="418" t="s">
        <v>657</v>
      </c>
      <c r="Z3" s="418" t="s">
        <v>658</v>
      </c>
      <c r="AA3" s="418" t="s">
        <v>655</v>
      </c>
      <c r="AB3" s="522" t="s">
        <v>659</v>
      </c>
      <c r="AC3" s="515" t="s">
        <v>662</v>
      </c>
      <c r="AD3" s="418" t="s">
        <v>663</v>
      </c>
      <c r="AE3" s="418" t="s">
        <v>664</v>
      </c>
      <c r="AF3" s="418" t="s">
        <v>665</v>
      </c>
      <c r="AG3" s="418" t="s">
        <v>610</v>
      </c>
      <c r="AH3" s="420" t="s">
        <v>666</v>
      </c>
      <c r="AI3" s="418" t="s">
        <v>709</v>
      </c>
      <c r="AJ3" s="418" t="s">
        <v>667</v>
      </c>
      <c r="AK3" s="418"/>
      <c r="AL3" s="418" t="s">
        <v>672</v>
      </c>
      <c r="AM3" s="418" t="s">
        <v>673</v>
      </c>
      <c r="AN3" s="418" t="s">
        <v>671</v>
      </c>
      <c r="AO3" s="418" t="s">
        <v>675</v>
      </c>
      <c r="AP3" s="418" t="s">
        <v>674</v>
      </c>
      <c r="AQ3" s="418" t="s">
        <v>676</v>
      </c>
      <c r="AR3" s="418" t="s">
        <v>677</v>
      </c>
      <c r="AS3" s="418" t="s">
        <v>678</v>
      </c>
      <c r="AT3" s="419" t="s">
        <v>679</v>
      </c>
      <c r="AU3" s="419" t="s">
        <v>877</v>
      </c>
      <c r="AV3" s="419" t="s">
        <v>680</v>
      </c>
      <c r="AW3" s="419" t="s">
        <v>681</v>
      </c>
      <c r="AX3" s="419" t="s">
        <v>682</v>
      </c>
      <c r="AY3" s="419" t="s">
        <v>683</v>
      </c>
      <c r="AZ3" s="418" t="s">
        <v>684</v>
      </c>
      <c r="BB3" s="537"/>
      <c r="BC3" s="418"/>
      <c r="BD3" s="418"/>
      <c r="BE3" s="418"/>
      <c r="BF3" s="418"/>
      <c r="BG3" s="418"/>
    </row>
    <row r="4" spans="2:59" s="3" customFormat="1" ht="54.75" customHeight="1" thickBot="1" x14ac:dyDescent="0.3">
      <c r="B4" s="53"/>
      <c r="C4" s="417"/>
      <c r="D4" s="418"/>
      <c r="E4" s="418"/>
      <c r="F4" s="418"/>
      <c r="G4" s="418"/>
      <c r="H4" s="418"/>
      <c r="I4" s="418"/>
      <c r="J4" s="418"/>
      <c r="K4" s="418"/>
      <c r="L4" s="419"/>
      <c r="M4" s="420"/>
      <c r="N4" s="418"/>
      <c r="O4" s="418" t="s">
        <v>698</v>
      </c>
      <c r="P4" s="418" t="s">
        <v>685</v>
      </c>
      <c r="Q4" s="418" t="s">
        <v>692</v>
      </c>
      <c r="R4" s="418" t="s">
        <v>693</v>
      </c>
      <c r="S4" s="418" t="s">
        <v>688</v>
      </c>
      <c r="T4" s="418" t="s">
        <v>720</v>
      </c>
      <c r="U4" s="418" t="s">
        <v>694</v>
      </c>
      <c r="V4" s="418" t="s">
        <v>695</v>
      </c>
      <c r="W4" s="418" t="s">
        <v>696</v>
      </c>
      <c r="X4" s="418" t="s">
        <v>697</v>
      </c>
      <c r="Y4" s="418" t="s">
        <v>699</v>
      </c>
      <c r="Z4" s="418" t="s">
        <v>700</v>
      </c>
      <c r="AA4" s="418" t="s">
        <v>701</v>
      </c>
      <c r="AB4" s="522" t="s">
        <v>702</v>
      </c>
      <c r="AC4" s="515" t="s">
        <v>703</v>
      </c>
      <c r="AD4" s="418" t="s">
        <v>704</v>
      </c>
      <c r="AE4" s="418" t="s">
        <v>705</v>
      </c>
      <c r="AF4" s="418" t="s">
        <v>706</v>
      </c>
      <c r="AG4" s="418" t="s">
        <v>707</v>
      </c>
      <c r="AH4" s="420" t="s">
        <v>708</v>
      </c>
      <c r="AI4" s="418" t="s">
        <v>710</v>
      </c>
      <c r="AJ4" s="418" t="s">
        <v>711</v>
      </c>
      <c r="AK4" s="418"/>
      <c r="AL4" s="418" t="s">
        <v>713</v>
      </c>
      <c r="AM4" s="418" t="s">
        <v>712</v>
      </c>
      <c r="AN4" s="418" t="s">
        <v>714</v>
      </c>
      <c r="AO4" s="418" t="s">
        <v>715</v>
      </c>
      <c r="AP4" s="418" t="s">
        <v>716</v>
      </c>
      <c r="AQ4" s="418" t="s">
        <v>717</v>
      </c>
      <c r="AR4" s="418" t="s">
        <v>718</v>
      </c>
      <c r="AS4" s="418" t="s">
        <v>719</v>
      </c>
      <c r="AT4" s="419" t="s">
        <v>721</v>
      </c>
      <c r="AU4" s="419" t="s">
        <v>878</v>
      </c>
      <c r="AV4" s="419" t="s">
        <v>722</v>
      </c>
      <c r="AW4" s="419" t="s">
        <v>879</v>
      </c>
      <c r="AX4" s="419" t="s">
        <v>723</v>
      </c>
      <c r="AY4" s="419" t="s">
        <v>724</v>
      </c>
      <c r="AZ4" s="418" t="s">
        <v>725</v>
      </c>
      <c r="BB4" s="530" t="s">
        <v>773</v>
      </c>
      <c r="BC4" s="515"/>
      <c r="BD4" s="418"/>
      <c r="BE4" s="418"/>
      <c r="BF4" s="418"/>
      <c r="BG4" s="418"/>
    </row>
    <row r="5" spans="2:59" s="6" customFormat="1" ht="12.75" thickBot="1" x14ac:dyDescent="0.3">
      <c r="B5" s="53">
        <v>1</v>
      </c>
      <c r="C5" s="269" t="str">
        <f t="array" ref="C5:C124">分類_出力</f>
        <v>農業</v>
      </c>
      <c r="D5" s="256">
        <f ca="1">SUMIF(振分, $C5, 入力_北海道基本取引表!$EE$4:$EE$107)</f>
        <v>921</v>
      </c>
      <c r="E5" s="256">
        <f ca="1">SUMIF(振分, $C5, 入力_北海道基本取引表!$EF$4:$EF$107)</f>
        <v>582351</v>
      </c>
      <c r="F5" s="256">
        <f ca="1">SUMIF(振分, $C5, 入力_北海道基本取引表!$EJ$4:$EJ$107)</f>
        <v>-114197</v>
      </c>
      <c r="G5" s="256">
        <f ca="1">SUMIF(振分, $C5, 入力_北海道基本取引表!$EK$4:$EK$107)</f>
        <v>-138001</v>
      </c>
      <c r="H5" s="256">
        <f ca="1">SUMIF(振分, $C5, 入力_北海道基本取引表!$EO$4:$EO$107)</f>
        <v>1265006</v>
      </c>
      <c r="I5" s="256">
        <f ca="1">SUMIF(振分, $C5, 入力_北海道基本取引表!$EC$4:$EC$107)</f>
        <v>170599</v>
      </c>
      <c r="J5" s="256">
        <f>計算_基本取引表_調整前!$DT4</f>
        <v>4349.0421874984422</v>
      </c>
      <c r="K5" s="256">
        <f>計算_基本取引表_調整前!$EC4</f>
        <v>940.38197876891832</v>
      </c>
      <c r="L5" s="260">
        <f t="array" ref="L5:L124">TRANSPOSE(生産額_出力分類)</f>
        <v>10399.158400986826</v>
      </c>
      <c r="M5" s="264">
        <f>IF($C5="公務員",0,IF(AND($BB$5="1.0にする", $C5="建設業"), 0, 入力!$C551))</f>
        <v>0</v>
      </c>
      <c r="N5" s="256">
        <f>-計算!G291</f>
        <v>0</v>
      </c>
      <c r="O5" s="256">
        <f t="shared" ref="O5:O36" si="0">$L5-($J5+$K5+$M5+$N5)</f>
        <v>5109.7342347194653</v>
      </c>
      <c r="P5" s="256">
        <f t="shared" ref="P5:P36" si="1">IF($O5&gt;=0, $N5, $N5+$O5)</f>
        <v>0</v>
      </c>
      <c r="Q5" s="256">
        <f t="shared" ref="Q5:Q36" si="2">IF(AND($C5="公務", $P5&lt;0), $L5-$P5, $L5)</f>
        <v>10399.158400986826</v>
      </c>
      <c r="R5" s="256">
        <f>-INDEX($P$5:$P$124, MATCH("公務", 特殊処理,0 ), 0)*計算_投入係数表!$N4</f>
        <v>0.43902439782207098</v>
      </c>
      <c r="S5" s="256">
        <f t="shared" ref="S5:S36" si="3">IF(AND($C5="公務", $P5&lt;0), 0, $P5-$R5)</f>
        <v>-0.43902439782207098</v>
      </c>
      <c r="T5" s="256">
        <f t="shared" ref="T5:T36" si="4">IF(AND($C5="建設業", $S5&lt;0), $Q5-$S5, $Q5)</f>
        <v>10399.158400986826</v>
      </c>
      <c r="U5" s="256">
        <f>-INDEX($S$5:$S$124, MATCH("建設業", 特殊処理,0 ), 0)*計算_投入係数表!$I4</f>
        <v>7.7939549900716409</v>
      </c>
      <c r="V5" s="256">
        <f t="shared" ref="V5:V36" si="5">IF(AND($C5="建設業", $S5&lt;0), 0, $S5-$U5)</f>
        <v>-8.2329793878937121</v>
      </c>
      <c r="W5" s="256">
        <f t="shared" ref="W5:W36" si="6">IF($BB$3="1.0にする", $Q5, $T5)</f>
        <v>10399.158400986826</v>
      </c>
      <c r="X5" s="256">
        <f t="shared" ref="X5:X36" si="7">IF($BB$3="1.0にする",$S5,$V5)</f>
        <v>-8.2329793878937121</v>
      </c>
      <c r="Y5" s="256">
        <f t="shared" ref="Y5:Y36" si="8">$W5-($J5+$K5+$M5+$X5+$R5+$U5)</f>
        <v>5109.7342347194644</v>
      </c>
      <c r="Z5" s="256">
        <f t="array" ref="Z5:Z124">IF(INDEX(内生部門, 0, MATCH("分類不明", 分類_出力, 0))+$Y$5:$Y$124&lt;0, 0, INDEX(内生部門, 0, MATCH("分類不明", 分類_出力, 0))+$Y$5:$Y$124)</f>
        <v>5109.7342347194644</v>
      </c>
      <c r="AA5" s="256">
        <f t="shared" ref="AA5:AA36" si="9" xml:space="preserve"> IF($C5="分類不明",$W5+_xlfn.AGGREGATE( 9,6,$Y$5:$Y$124),$W5)</f>
        <v>10399.158400986826</v>
      </c>
      <c r="AB5" s="523">
        <f>AA5-(M5+X5)</f>
        <v>10407.39138037472</v>
      </c>
      <c r="AC5" s="504">
        <f t="shared" ref="AC5:AC36" ca="1" si="10">$D5*($L5/$H5)</f>
        <v>7.5712090593316299</v>
      </c>
      <c r="AD5" s="256">
        <f t="shared" ref="AD5:AD36" ca="1" si="11">$F5*($K5/$I5)</f>
        <v>-629.48083417531268</v>
      </c>
      <c r="AE5" s="256">
        <f t="shared" ref="AE5:AE36" ca="1" si="12">$E5*($L5/$H5)</f>
        <v>4787.2976839422736</v>
      </c>
      <c r="AF5" s="256">
        <f t="shared" ref="AF5:AF36" ca="1" si="13">$G5*($K5/$I5)</f>
        <v>-760.69410402223627</v>
      </c>
      <c r="AG5" s="471">
        <f t="array" ref="AG5:AG124">(TRANSPOSE(生産額_出力分類)/計算!$DS$155)/(TRANSPOSE(生産額_北海道_出力分類)/計算!$DS$154)</f>
        <v>1.4714545134819186</v>
      </c>
      <c r="AH5" s="264">
        <f ca="1">$L5-($J5+$K5+$AC5+$AE5+$AD5+$AF5)</f>
        <v>1705.0402799154072</v>
      </c>
      <c r="AI5" s="256">
        <f ca="1">IF(計算_移輸出入額!$AG5&gt;=1, IF($AH5&gt;=0,$AH5,0), 0)</f>
        <v>1705.0402799154072</v>
      </c>
      <c r="AJ5" s="256">
        <f>IF(計算_移輸出入額!$AG5&lt;1,IF($AH5&lt;0,$AH5,0), 0)</f>
        <v>0</v>
      </c>
      <c r="AK5" s="256">
        <f ca="1">$L5-($J5+$K5+$AC5+$AE5+$AD5+$AF5+$AI5+$AJ5)</f>
        <v>0</v>
      </c>
      <c r="AL5" s="256">
        <f t="shared" ref="AL5:AL36" ca="1" si="14">IF($C5="公務員",0,IF(AND($BB$5="1.0にする", $C5="建設業"), 0, AC5+AE5+AI5))</f>
        <v>6499.9091729170123</v>
      </c>
      <c r="AM5" s="256">
        <f ca="1">AD5+AF5+AJ5+IF(AK5&lt;0, AK5, 0)</f>
        <v>-1390.174938197549</v>
      </c>
      <c r="AN5" s="256">
        <f t="shared" ref="AN5:AN36" ca="1" si="15">IF(AND($C5="公務", $AM5&lt;0), $L5-$AM5, $L5)</f>
        <v>10399.158400986826</v>
      </c>
      <c r="AO5" s="256">
        <f ca="1">-INDEX($AM$5:$AM$124, MATCH("公務", 分類_出力,0 ), 0)*計算_投入係数表!$N4</f>
        <v>0.43902439782207098</v>
      </c>
      <c r="AP5" s="256">
        <f t="shared" ref="AP5:AP36" ca="1" si="16">IF(AND($C5="公務", $AM5&lt;0), 0, $AM5-AO5)</f>
        <v>-1390.613962595371</v>
      </c>
      <c r="AQ5" s="256">
        <f ca="1">IF(AND($C5="建設業", $AP5&lt;0), $AN5-$AP5, $AN5)</f>
        <v>10399.158400986826</v>
      </c>
      <c r="AR5" s="256">
        <f ca="1">-INDEX($AP$5:$AP$124, MATCH("建設業", 特殊処理,0 ), 0)*計算_投入係数表!$I4</f>
        <v>7.7939549900716409</v>
      </c>
      <c r="AS5" s="256">
        <f t="shared" ref="AS5:AS36" ca="1" si="17">IF(AND($C5="建設業", $AP5&lt;0), 0, $AP5-AR5)</f>
        <v>-1398.4079175854426</v>
      </c>
      <c r="AT5" s="260">
        <f t="shared" ref="AT5:AT36" ca="1" si="18">IF(_スイッチ_建設業="1.0にする", $AQ5, $AN5)</f>
        <v>10399.158400986826</v>
      </c>
      <c r="AU5" s="260">
        <f t="shared" ref="AU5:AU36" ca="1" si="19">IF(_スイッチ_建設業="1.0にする", $AO5+$AR5, $AO5)</f>
        <v>8.2329793878937121</v>
      </c>
      <c r="AV5" s="260">
        <f t="shared" ref="AV5:AV36" ca="1" si="20">IF(_スイッチ_建設業="1.0にする", $AS5, $AP5)</f>
        <v>-1398.4079175854426</v>
      </c>
      <c r="AW5" s="260">
        <f ca="1">$AT5-($J5+$K5+$AL5+$AV5+$AU5)</f>
        <v>0</v>
      </c>
      <c r="AX5" s="260">
        <f t="array" aca="1" ref="AX5:AX124" ca="1">IF(INDEX(内生部門, 0, MATCH("分類不明", 分類_出力, 0))+$AW$5:$AW$124&lt;0, 0, INDEX(内生部門, 0, MATCH("分類不明", 分類_出力, 0))+$AW$5:$AW$124)</f>
        <v>0</v>
      </c>
      <c r="AY5" s="260">
        <f t="shared" ref="AY5:AY36" ca="1" si="21">IF($C5="分類不明", $AT5+_xlfn.AGGREGATE(9,6,$AW$5:$AW$124), $AT5)</f>
        <v>10399.158400986826</v>
      </c>
      <c r="AZ5" s="256">
        <f t="shared" ref="AZ5:AZ36" ca="1" si="22">$AY5-($AL5+$AV5)</f>
        <v>5297.6571456552556</v>
      </c>
      <c r="BB5" s="505" t="s">
        <v>617</v>
      </c>
      <c r="BC5" s="504">
        <f ca="1">IF(入力!$C$10="1. アンケート調査", $AA5, $AY5)</f>
        <v>10399.158400986826</v>
      </c>
      <c r="BD5" s="256">
        <f ca="1">IF(入力!$C$10="1. アンケート調査", $M5, $AL5)</f>
        <v>6499.9091729170123</v>
      </c>
      <c r="BE5" s="256">
        <f ca="1">IF(入力!$C$10="1. アンケート調査", $X5, $AV5)</f>
        <v>-1398.4079175854426</v>
      </c>
      <c r="BF5" s="256">
        <f ca="1">IF(入力!$C$10="1. アンケート調査", $Y5, $AW5)</f>
        <v>0</v>
      </c>
      <c r="BG5" s="256">
        <f ca="1">IF(入力!$C$10="1. アンケート調査", $Z5, $AX5)</f>
        <v>0</v>
      </c>
    </row>
    <row r="6" spans="2:59" s="6" customFormat="1" ht="12" x14ac:dyDescent="0.25">
      <c r="B6" s="53">
        <v>2</v>
      </c>
      <c r="C6" s="269" t="str">
        <v>林業</v>
      </c>
      <c r="D6" s="256">
        <f ca="1">SUMIF(振分, $C6, 入力_北海道基本取引表!$EE$4:$EE$107)</f>
        <v>107</v>
      </c>
      <c r="E6" s="256">
        <f ca="1">SUMIF(振分, $C6, 入力_北海道基本取引表!$EF$4:$EF$107)</f>
        <v>3259</v>
      </c>
      <c r="F6" s="256">
        <f ca="1">SUMIF(振分, $C6, 入力_北海道基本取引表!$EJ$4:$EJ$107)</f>
        <v>-7966</v>
      </c>
      <c r="G6" s="256">
        <f ca="1">SUMIF(振分, $C6, 入力_北海道基本取引表!$EK$4:$EK$107)</f>
        <v>-598</v>
      </c>
      <c r="H6" s="256">
        <f ca="1">SUMIF(振分, $C6, 入力_北海道基本取引表!$EO$4:$EO$107)</f>
        <v>92762</v>
      </c>
      <c r="I6" s="256">
        <f ca="1">SUMIF(振分, $C6, 入力_北海道基本取引表!$EC$4:$EC$107)</f>
        <v>37678</v>
      </c>
      <c r="J6" s="256">
        <f>計算_基本取引表_調整前!$DT5</f>
        <v>397.06290469818236</v>
      </c>
      <c r="K6" s="256">
        <f>計算_基本取引表_調整前!$EC5</f>
        <v>373.17869347237422</v>
      </c>
      <c r="L6" s="260">
        <v>1026.921116112323</v>
      </c>
      <c r="M6" s="264">
        <f>IF($C6="公務員",0,IF(AND($BB$5="1.0にする", $C6="建設業"), 0, 入力!$C552))</f>
        <v>0</v>
      </c>
      <c r="N6" s="256">
        <f>-計算!G292</f>
        <v>0</v>
      </c>
      <c r="O6" s="256">
        <f t="shared" si="0"/>
        <v>256.67951794176645</v>
      </c>
      <c r="P6" s="256">
        <f t="shared" si="1"/>
        <v>0</v>
      </c>
      <c r="Q6" s="256">
        <f t="shared" si="2"/>
        <v>1026.921116112323</v>
      </c>
      <c r="R6" s="256">
        <f>-INDEX($P$5:$P$124, MATCH("公務", 特殊処理,0 ), 0)*計算_投入係数表!$N5</f>
        <v>5.0379848930401587E-2</v>
      </c>
      <c r="S6" s="256">
        <f t="shared" si="3"/>
        <v>-5.0379848930401587E-2</v>
      </c>
      <c r="T6" s="256">
        <f t="shared" si="4"/>
        <v>1026.921116112323</v>
      </c>
      <c r="U6" s="256">
        <f>-INDEX($S$5:$S$124, MATCH("建設業", 特殊処理,0 ), 0)*計算_投入係数表!$I5</f>
        <v>0.21888402434852308</v>
      </c>
      <c r="V6" s="256">
        <f t="shared" si="5"/>
        <v>-0.26926387327892465</v>
      </c>
      <c r="W6" s="256">
        <f t="shared" si="6"/>
        <v>1026.921116112323</v>
      </c>
      <c r="X6" s="256">
        <f t="shared" si="7"/>
        <v>-0.26926387327892465</v>
      </c>
      <c r="Y6" s="256">
        <f t="shared" si="8"/>
        <v>256.67951794176633</v>
      </c>
      <c r="Z6" s="256">
        <v>256.67951794176633</v>
      </c>
      <c r="AA6" s="256">
        <f t="shared" si="9"/>
        <v>1026.921116112323</v>
      </c>
      <c r="AB6" s="523">
        <f t="shared" ref="AB6:AB69" si="23">AA6-(M6+X6)</f>
        <v>1027.190379985602</v>
      </c>
      <c r="AC6" s="504">
        <f t="shared" ca="1" si="10"/>
        <v>1.1845428022683702</v>
      </c>
      <c r="AD6" s="256">
        <f t="shared" ca="1" si="11"/>
        <v>-78.898600567995459</v>
      </c>
      <c r="AE6" s="256">
        <f t="shared" ca="1" si="12"/>
        <v>36.078738248529149</v>
      </c>
      <c r="AF6" s="256">
        <f t="shared" ca="1" si="13"/>
        <v>-5.9228424729677736</v>
      </c>
      <c r="AG6" s="471">
        <v>1.9815645029316098</v>
      </c>
      <c r="AH6" s="264">
        <f t="shared" ref="AH6:AH36" ca="1" si="24">$L6-($J6+$K6+$AC6+$AE6+$AD6+$AF6)</f>
        <v>304.23767993193212</v>
      </c>
      <c r="AI6" s="256">
        <f ca="1">IF(計算_移輸出入額!$AG6&gt;=1, IF($AH6&gt;=0,$AH6,0), 0)</f>
        <v>304.23767993193212</v>
      </c>
      <c r="AJ6" s="256">
        <f>IF(計算_移輸出入額!$AG6&lt;1,IF($AH6&lt;0,$AH6,0), 0)</f>
        <v>0</v>
      </c>
      <c r="AK6" s="256">
        <f t="shared" ref="AK6:AK69" ca="1" si="25">$L6-($J6+$K6+$AC6+$AE6+$AD6+$AF6+$AI6+$AJ6)</f>
        <v>0</v>
      </c>
      <c r="AL6" s="256">
        <f t="shared" ca="1" si="14"/>
        <v>341.50096098272962</v>
      </c>
      <c r="AM6" s="256">
        <f t="shared" ref="AM6:AM69" ca="1" si="26">AD6+AF6+AJ6+IF(AK6&lt;0, AK6, 0)</f>
        <v>-84.821443040963231</v>
      </c>
      <c r="AN6" s="256">
        <f t="shared" ca="1" si="15"/>
        <v>1026.921116112323</v>
      </c>
      <c r="AO6" s="256">
        <f ca="1">-INDEX($AM$5:$AM$124, MATCH("公務", 分類_出力,0 ), 0)*計算_投入係数表!$N5</f>
        <v>5.0379848930401587E-2</v>
      </c>
      <c r="AP6" s="256">
        <f t="shared" ca="1" si="16"/>
        <v>-84.871822889893636</v>
      </c>
      <c r="AQ6" s="256">
        <f t="shared" ref="AQ6:AQ69" ca="1" si="27">IF(AND($C6="建設業", $AP6&lt;0), $AN6-$AP6, $AN6)</f>
        <v>1026.921116112323</v>
      </c>
      <c r="AR6" s="256">
        <f ca="1">-INDEX($AP$5:$AP$124, MATCH("建設業", 特殊処理,0 ), 0)*計算_投入係数表!$I5</f>
        <v>0.21888402434852308</v>
      </c>
      <c r="AS6" s="256">
        <f t="shared" ca="1" si="17"/>
        <v>-85.090706914242162</v>
      </c>
      <c r="AT6" s="260">
        <f t="shared" ca="1" si="18"/>
        <v>1026.921116112323</v>
      </c>
      <c r="AU6" s="260">
        <f t="shared" ca="1" si="19"/>
        <v>0.26926387327892465</v>
      </c>
      <c r="AV6" s="260">
        <f t="shared" ca="1" si="20"/>
        <v>-85.090706914242162</v>
      </c>
      <c r="AW6" s="260">
        <f t="shared" ref="AW6:AW69" ca="1" si="28">$AT6-($J6+$K6+$AL6+$AV6+$AU6)</f>
        <v>0</v>
      </c>
      <c r="AX6" s="260">
        <f ca="1"/>
        <v>0</v>
      </c>
      <c r="AY6" s="260">
        <f t="shared" ca="1" si="21"/>
        <v>1026.921116112323</v>
      </c>
      <c r="AZ6" s="256">
        <f t="shared" ca="1" si="22"/>
        <v>770.51086204383557</v>
      </c>
      <c r="BC6" s="256">
        <f ca="1">IF(入力!$C$10="1. アンケート調査", $AA6, $AY6)</f>
        <v>1026.921116112323</v>
      </c>
      <c r="BD6" s="256">
        <f ca="1">IF(入力!$C$10="1. アンケート調査", $M6, $AL6)</f>
        <v>341.50096098272962</v>
      </c>
      <c r="BE6" s="256">
        <f ca="1">IF(入力!$C$10="1. アンケート調査", $X6, $AV6)</f>
        <v>-85.090706914242162</v>
      </c>
      <c r="BF6" s="256">
        <f ca="1">IF(入力!$C$10="1. アンケート調査", $Y6, $AW6)</f>
        <v>0</v>
      </c>
      <c r="BG6" s="256">
        <f ca="1">IF(入力!$C$10="1. アンケート調査", $Z6, $AX6)</f>
        <v>0</v>
      </c>
    </row>
    <row r="7" spans="2:59" s="6" customFormat="1" ht="12" x14ac:dyDescent="0.25">
      <c r="B7" s="53">
        <v>3</v>
      </c>
      <c r="C7" s="269" t="str">
        <v>漁業</v>
      </c>
      <c r="D7" s="256">
        <f ca="1">SUMIF(振分, $C7, 入力_北海道基本取引表!$EE$4:$EE$107)</f>
        <v>3845</v>
      </c>
      <c r="E7" s="256">
        <f ca="1">SUMIF(振分, $C7, 入力_北海道基本取引表!$EF$4:$EF$107)</f>
        <v>74257</v>
      </c>
      <c r="F7" s="256">
        <f ca="1">SUMIF(振分, $C7, 入力_北海道基本取引表!$EJ$4:$EJ$107)</f>
        <v>-14399</v>
      </c>
      <c r="G7" s="256">
        <f ca="1">SUMIF(振分, $C7, 入力_北海道基本取引表!$EK$4:$EK$107)</f>
        <v>-30275</v>
      </c>
      <c r="H7" s="256">
        <f ca="1">SUMIF(振分, $C7, 入力_北海道基本取引表!$EO$4:$EO$107)</f>
        <v>282786</v>
      </c>
      <c r="I7" s="256">
        <f ca="1">SUMIF(振分, $C7, 入力_北海道基本取引表!$EC$4:$EC$107)</f>
        <v>16139</v>
      </c>
      <c r="J7" s="256">
        <f>計算_基本取引表_調整前!$DT6</f>
        <v>1042.0440645498791</v>
      </c>
      <c r="K7" s="256">
        <f>計算_基本取引表_調整前!$EC6</f>
        <v>91.974347320268905</v>
      </c>
      <c r="L7" s="260">
        <v>2575.0995137591181</v>
      </c>
      <c r="M7" s="264">
        <f>IF($C7="公務員",0,IF(AND($BB$5="1.0にする", $C7="建設業"), 0, 入力!$C553))</f>
        <v>0</v>
      </c>
      <c r="N7" s="256">
        <f>-計算!G293</f>
        <v>0</v>
      </c>
      <c r="O7" s="256">
        <f t="shared" si="0"/>
        <v>1441.0811018889701</v>
      </c>
      <c r="P7" s="256">
        <f t="shared" si="1"/>
        <v>0</v>
      </c>
      <c r="Q7" s="256">
        <f t="shared" si="2"/>
        <v>2575.0995137591181</v>
      </c>
      <c r="R7" s="256">
        <f>-INDEX($P$5:$P$124, MATCH("公務", 特殊処理,0 ), 0)*計算_投入係数表!$N6</f>
        <v>4.8580568611458673E-2</v>
      </c>
      <c r="S7" s="256">
        <f t="shared" si="3"/>
        <v>-4.8580568611458673E-2</v>
      </c>
      <c r="T7" s="256">
        <f t="shared" si="4"/>
        <v>2575.0995137591181</v>
      </c>
      <c r="U7" s="256">
        <f>-INDEX($S$5:$S$124, MATCH("建設業", 特殊処理,0 ), 0)*計算_投入係数表!$I6</f>
        <v>0</v>
      </c>
      <c r="V7" s="256">
        <f t="shared" si="5"/>
        <v>-4.8580568611458673E-2</v>
      </c>
      <c r="W7" s="256">
        <f t="shared" si="6"/>
        <v>2575.0995137591181</v>
      </c>
      <c r="X7" s="256">
        <f t="shared" si="7"/>
        <v>-4.8580568611458673E-2</v>
      </c>
      <c r="Y7" s="256">
        <f t="shared" si="8"/>
        <v>1441.0811018889701</v>
      </c>
      <c r="Z7" s="256">
        <v>1441.0811018889701</v>
      </c>
      <c r="AA7" s="256">
        <f t="shared" si="9"/>
        <v>2575.0995137591181</v>
      </c>
      <c r="AB7" s="523">
        <f t="shared" si="23"/>
        <v>2575.1480943277297</v>
      </c>
      <c r="AC7" s="504">
        <f t="shared" ca="1" si="10"/>
        <v>35.013252531609801</v>
      </c>
      <c r="AD7" s="256">
        <f t="shared" ca="1" si="11"/>
        <v>-82.058282859195245</v>
      </c>
      <c r="AE7" s="256">
        <f t="shared" ca="1" si="12"/>
        <v>676.19742346937551</v>
      </c>
      <c r="AF7" s="256">
        <f t="shared" ca="1" si="13"/>
        <v>-172.53382273506048</v>
      </c>
      <c r="AG7" s="471">
        <v>1.6299614961268032</v>
      </c>
      <c r="AH7" s="264">
        <f t="shared" ca="1" si="24"/>
        <v>984.46253148224059</v>
      </c>
      <c r="AI7" s="256">
        <f ca="1">IF(計算_移輸出入額!$AG7&gt;=1, IF($AH7&gt;=0,$AH7,0), 0)</f>
        <v>984.46253148224059</v>
      </c>
      <c r="AJ7" s="256">
        <f>IF(計算_移輸出入額!$AG7&lt;1,IF($AH7&lt;0,$AH7,0), 0)</f>
        <v>0</v>
      </c>
      <c r="AK7" s="256">
        <f t="shared" ca="1" si="25"/>
        <v>0</v>
      </c>
      <c r="AL7" s="256">
        <f t="shared" ca="1" si="14"/>
        <v>1695.673207483226</v>
      </c>
      <c r="AM7" s="256">
        <f t="shared" ca="1" si="26"/>
        <v>-254.59210559425571</v>
      </c>
      <c r="AN7" s="256">
        <f t="shared" ca="1" si="15"/>
        <v>2575.0995137591181</v>
      </c>
      <c r="AO7" s="256">
        <f ca="1">-INDEX($AM$5:$AM$124, MATCH("公務", 分類_出力,0 ), 0)*計算_投入係数表!$N6</f>
        <v>4.8580568611458673E-2</v>
      </c>
      <c r="AP7" s="256">
        <f t="shared" ca="1" si="16"/>
        <v>-254.64068616286718</v>
      </c>
      <c r="AQ7" s="256">
        <f t="shared" ca="1" si="27"/>
        <v>2575.0995137591181</v>
      </c>
      <c r="AR7" s="256">
        <f ca="1">-INDEX($AP$5:$AP$124, MATCH("建設業", 特殊処理,0 ), 0)*計算_投入係数表!$I6</f>
        <v>0</v>
      </c>
      <c r="AS7" s="256">
        <f t="shared" ca="1" si="17"/>
        <v>-254.64068616286718</v>
      </c>
      <c r="AT7" s="260">
        <f t="shared" ca="1" si="18"/>
        <v>2575.0995137591181</v>
      </c>
      <c r="AU7" s="260">
        <f t="shared" ca="1" si="19"/>
        <v>4.8580568611458673E-2</v>
      </c>
      <c r="AV7" s="260">
        <f t="shared" ca="1" si="20"/>
        <v>-254.64068616286718</v>
      </c>
      <c r="AW7" s="260">
        <f t="shared" ca="1" si="28"/>
        <v>0</v>
      </c>
      <c r="AX7" s="260">
        <f ca="1"/>
        <v>0</v>
      </c>
      <c r="AY7" s="260">
        <f t="shared" ca="1" si="21"/>
        <v>2575.0995137591181</v>
      </c>
      <c r="AZ7" s="256">
        <f t="shared" ca="1" si="22"/>
        <v>1134.0669924387594</v>
      </c>
      <c r="BC7" s="256">
        <f ca="1">IF(入力!$C$10="1. アンケート調査", $AA7, $AY7)</f>
        <v>2575.0995137591181</v>
      </c>
      <c r="BD7" s="256">
        <f ca="1">IF(入力!$C$10="1. アンケート調査", $M7, $AL7)</f>
        <v>1695.673207483226</v>
      </c>
      <c r="BE7" s="256">
        <f ca="1">IF(入力!$C$10="1. アンケート調査", $X7, $AV7)</f>
        <v>-254.64068616286718</v>
      </c>
      <c r="BF7" s="256">
        <f ca="1">IF(入力!$C$10="1. アンケート調査", $Y7, $AW7)</f>
        <v>0</v>
      </c>
      <c r="BG7" s="256">
        <f ca="1">IF(入力!$C$10="1. アンケート調査", $Z7, $AX7)</f>
        <v>0</v>
      </c>
    </row>
    <row r="8" spans="2:59" s="6" customFormat="1" ht="12" x14ac:dyDescent="0.25">
      <c r="B8" s="53">
        <v>4</v>
      </c>
      <c r="C8" s="269" t="str">
        <v>鉱業</v>
      </c>
      <c r="D8" s="256">
        <f ca="1">SUMIF(振分, $C8, 入力_北海道基本取引表!$EE$4:$EE$107)</f>
        <v>383</v>
      </c>
      <c r="E8" s="256">
        <f ca="1">SUMIF(振分, $C8, 入力_北海道基本取引表!$EF$4:$EF$107)</f>
        <v>11961</v>
      </c>
      <c r="F8" s="256">
        <f ca="1">SUMIF(振分, $C8, 入力_北海道基本取引表!$EJ$4:$EJ$107)</f>
        <v>-809421</v>
      </c>
      <c r="G8" s="256">
        <f ca="1">SUMIF(振分, $C8, 入力_北海道基本取引表!$EK$4:$EK$107)</f>
        <v>-7783</v>
      </c>
      <c r="H8" s="256">
        <f ca="1">SUMIF(振分, $C8, 入力_北海道基本取引表!$EO$4:$EO$107)</f>
        <v>89350</v>
      </c>
      <c r="I8" s="256">
        <f ca="1">SUMIF(振分, $C8, 入力_北海道基本取引表!$EC$4:$EC$107)</f>
        <v>-2150</v>
      </c>
      <c r="J8" s="256">
        <f>計算_基本取引表_調整前!$DT7</f>
        <v>4817.2875437914818</v>
      </c>
      <c r="K8" s="256">
        <f>計算_基本取引表_調整前!$EC7</f>
        <v>-20.045926693994573</v>
      </c>
      <c r="L8" s="260">
        <v>930.30373872537893</v>
      </c>
      <c r="M8" s="264">
        <f>IF($C8="公務員",0,IF(AND($BB$5="1.0にする", $C8="建設業"), 0, 入力!$C554))</f>
        <v>0</v>
      </c>
      <c r="N8" s="256">
        <f>-計算!G294</f>
        <v>0</v>
      </c>
      <c r="O8" s="256">
        <f t="shared" si="0"/>
        <v>-3866.9378783721086</v>
      </c>
      <c r="P8" s="256">
        <f t="shared" si="1"/>
        <v>-3866.9378783721086</v>
      </c>
      <c r="Q8" s="256">
        <f t="shared" si="2"/>
        <v>930.30373872537893</v>
      </c>
      <c r="R8" s="256">
        <f>-INDEX($P$5:$P$124, MATCH("公務", 特殊処理,0 ), 0)*計算_投入係数表!$N7</f>
        <v>7.0171932438773649E-2</v>
      </c>
      <c r="S8" s="256">
        <f t="shared" si="3"/>
        <v>-3867.0080503045474</v>
      </c>
      <c r="T8" s="256">
        <f t="shared" si="4"/>
        <v>930.30373872537893</v>
      </c>
      <c r="U8" s="256">
        <f>-INDEX($S$5:$S$124, MATCH("建設業", 特殊処理,0 ), 0)*計算_投入係数表!$I7</f>
        <v>52.749366144729848</v>
      </c>
      <c r="V8" s="256">
        <f t="shared" si="5"/>
        <v>-3919.7574164492771</v>
      </c>
      <c r="W8" s="256">
        <f t="shared" si="6"/>
        <v>930.30373872537893</v>
      </c>
      <c r="X8" s="256">
        <f t="shared" si="7"/>
        <v>-3919.7574164492771</v>
      </c>
      <c r="Y8" s="256">
        <f t="shared" si="8"/>
        <v>0</v>
      </c>
      <c r="Z8" s="256">
        <v>0.15724999597595757</v>
      </c>
      <c r="AA8" s="256">
        <f t="shared" si="9"/>
        <v>930.30373872537893</v>
      </c>
      <c r="AB8" s="523">
        <f t="shared" si="23"/>
        <v>4850.0611551746561</v>
      </c>
      <c r="AC8" s="504">
        <f t="shared" ca="1" si="10"/>
        <v>3.9877597306303318</v>
      </c>
      <c r="AD8" s="256">
        <f t="shared" ca="1" si="11"/>
        <v>-7546.7879211998988</v>
      </c>
      <c r="AE8" s="256">
        <f t="shared" ca="1" si="12"/>
        <v>124.53679931610809</v>
      </c>
      <c r="AF8" s="256">
        <f t="shared" ca="1" si="13"/>
        <v>-72.566254632260353</v>
      </c>
      <c r="AG8" s="471">
        <v>1.8636804215650962</v>
      </c>
      <c r="AH8" s="264">
        <f t="shared" ca="1" si="24"/>
        <v>3623.8917384133124</v>
      </c>
      <c r="AI8" s="256">
        <f ca="1">IF(計算_移輸出入額!$AG8&gt;=1, IF($AH8&gt;=0,$AH8,0), 0)</f>
        <v>3623.8917384133124</v>
      </c>
      <c r="AJ8" s="256">
        <f>IF(計算_移輸出入額!$AG8&lt;1,IF($AH8&lt;0,$AH8,0), 0)</f>
        <v>0</v>
      </c>
      <c r="AK8" s="256">
        <f t="shared" ca="1" si="25"/>
        <v>0</v>
      </c>
      <c r="AL8" s="256">
        <f t="shared" ca="1" si="14"/>
        <v>3752.4162974600508</v>
      </c>
      <c r="AM8" s="256">
        <f t="shared" ca="1" si="26"/>
        <v>-7619.3541758321589</v>
      </c>
      <c r="AN8" s="256">
        <f t="shared" ca="1" si="15"/>
        <v>930.30373872537893</v>
      </c>
      <c r="AO8" s="256">
        <f ca="1">-INDEX($AM$5:$AM$124, MATCH("公務", 分類_出力,0 ), 0)*計算_投入係数表!$N7</f>
        <v>7.0171932438773649E-2</v>
      </c>
      <c r="AP8" s="256">
        <f t="shared" ca="1" si="16"/>
        <v>-7619.4243477645978</v>
      </c>
      <c r="AQ8" s="256">
        <f t="shared" ca="1" si="27"/>
        <v>930.30373872537893</v>
      </c>
      <c r="AR8" s="256">
        <f ca="1">-INDEX($AP$5:$AP$124, MATCH("建設業", 特殊処理,0 ), 0)*計算_投入係数表!$I7</f>
        <v>52.749366144729848</v>
      </c>
      <c r="AS8" s="256">
        <f t="shared" ca="1" si="17"/>
        <v>-7672.1737139093275</v>
      </c>
      <c r="AT8" s="260">
        <f t="shared" ca="1" si="18"/>
        <v>930.30373872537893</v>
      </c>
      <c r="AU8" s="260">
        <f t="shared" ca="1" si="19"/>
        <v>52.819538077168623</v>
      </c>
      <c r="AV8" s="260">
        <f t="shared" ca="1" si="20"/>
        <v>-7672.1737139093275</v>
      </c>
      <c r="AW8" s="260">
        <f t="shared" ca="1" si="28"/>
        <v>0</v>
      </c>
      <c r="AX8" s="260">
        <f ca="1"/>
        <v>0.15724999597595757</v>
      </c>
      <c r="AY8" s="260">
        <f t="shared" ca="1" si="21"/>
        <v>930.30373872537893</v>
      </c>
      <c r="AZ8" s="256">
        <f t="shared" ca="1" si="22"/>
        <v>4850.0611551746551</v>
      </c>
      <c r="BC8" s="256">
        <f ca="1">IF(入力!$C$10="1. アンケート調査", $AA8, $AY8)</f>
        <v>930.30373872537893</v>
      </c>
      <c r="BD8" s="256">
        <f ca="1">IF(入力!$C$10="1. アンケート調査", $M8, $AL8)</f>
        <v>3752.4162974600508</v>
      </c>
      <c r="BE8" s="256">
        <f ca="1">IF(入力!$C$10="1. アンケート調査", $X8, $AV8)</f>
        <v>-7672.1737139093275</v>
      </c>
      <c r="BF8" s="256">
        <f ca="1">IF(入力!$C$10="1. アンケート調査", $Y8, $AW8)</f>
        <v>0</v>
      </c>
      <c r="BG8" s="256">
        <f ca="1">IF(入力!$C$10="1. アンケート調査", $Z8, $AX8)</f>
        <v>0.15724999597595757</v>
      </c>
    </row>
    <row r="9" spans="2:59" s="6" customFormat="1" ht="12" x14ac:dyDescent="0.25">
      <c r="B9" s="53">
        <v>5</v>
      </c>
      <c r="C9" s="269" t="str">
        <v>製造業</v>
      </c>
      <c r="D9" s="256">
        <f ca="1">SUMIF(振分, $C9, 入力_北海道基本取引表!$EE$4:$EE$107)</f>
        <v>222736</v>
      </c>
      <c r="E9" s="256">
        <f ca="1">SUMIF(振分, $C9, 入力_北海道基本取引表!$EF$4:$EF$107)</f>
        <v>3273876</v>
      </c>
      <c r="F9" s="256">
        <f ca="1">SUMIF(振分, $C9, 入力_北海道基本取引表!$EJ$4:$EJ$107)</f>
        <v>-1323450</v>
      </c>
      <c r="G9" s="256">
        <f ca="1">SUMIF(振分, $C9, 入力_北海道基本取引表!$EK$4:$EK$107)</f>
        <v>-4181282</v>
      </c>
      <c r="H9" s="256">
        <f ca="1">SUMIF(振分, $C9, 入力_北海道基本取引表!$EO$4:$EO$107)</f>
        <v>6409974</v>
      </c>
      <c r="I9" s="256">
        <f ca="1">SUMIF(振分, $C9, 入力_北海道基本取引表!$EC$4:$EC$107)</f>
        <v>3479561</v>
      </c>
      <c r="J9" s="256">
        <f>計算_基本取引表_調整前!$DT8</f>
        <v>27458.851382351306</v>
      </c>
      <c r="K9" s="256">
        <f>計算_基本取引表_調整前!$EC8</f>
        <v>19503.197481722829</v>
      </c>
      <c r="L9" s="260">
        <v>27639.201634156409</v>
      </c>
      <c r="M9" s="264">
        <f>IF($C9="公務員",0,IF(AND($BB$5="1.0にする", $C9="建設業"), 0, 入力!$C555))</f>
        <v>0</v>
      </c>
      <c r="N9" s="256">
        <f>-計算!G295</f>
        <v>0</v>
      </c>
      <c r="O9" s="256">
        <f t="shared" si="0"/>
        <v>-19322.84722991773</v>
      </c>
      <c r="P9" s="256">
        <f t="shared" si="1"/>
        <v>-19322.84722991773</v>
      </c>
      <c r="Q9" s="256">
        <f t="shared" si="2"/>
        <v>27639.201634156409</v>
      </c>
      <c r="R9" s="256">
        <f>-INDEX($P$5:$P$124, MATCH("公務", 特殊処理,0 ), 0)*計算_投入係数表!$N8</f>
        <v>420.23451345135021</v>
      </c>
      <c r="S9" s="256">
        <f t="shared" si="3"/>
        <v>-19743.081743369079</v>
      </c>
      <c r="T9" s="256">
        <f t="shared" si="4"/>
        <v>27639.201634156409</v>
      </c>
      <c r="U9" s="256">
        <f>-INDEX($S$5:$S$124, MATCH("建設業", 特殊処理,0 ), 0)*計算_投入係数表!$I8</f>
        <v>991.62039784569959</v>
      </c>
      <c r="V9" s="256">
        <f t="shared" si="5"/>
        <v>-20734.702141214777</v>
      </c>
      <c r="W9" s="256">
        <f t="shared" si="6"/>
        <v>27639.201634156409</v>
      </c>
      <c r="X9" s="256">
        <f t="shared" si="7"/>
        <v>-20734.702141214777</v>
      </c>
      <c r="Y9" s="256">
        <f t="shared" si="8"/>
        <v>0</v>
      </c>
      <c r="Z9" s="256">
        <v>105.94854039221499</v>
      </c>
      <c r="AA9" s="256">
        <f t="shared" si="9"/>
        <v>27639.201634156409</v>
      </c>
      <c r="AB9" s="523">
        <f t="shared" si="23"/>
        <v>48373.903775371189</v>
      </c>
      <c r="AC9" s="504">
        <f t="shared" ca="1" si="10"/>
        <v>960.41656568114956</v>
      </c>
      <c r="AD9" s="256">
        <f t="shared" ca="1" si="11"/>
        <v>-7418.0354094054046</v>
      </c>
      <c r="AE9" s="256">
        <f t="shared" ca="1" si="12"/>
        <v>14116.643669572675</v>
      </c>
      <c r="AF9" s="256">
        <f t="shared" ca="1" si="13"/>
        <v>-23436.395732902223</v>
      </c>
      <c r="AG9" s="471">
        <v>0.77181010375286696</v>
      </c>
      <c r="AH9" s="264">
        <f t="shared" ca="1" si="24"/>
        <v>-3545.4763228639276</v>
      </c>
      <c r="AI9" s="256">
        <f>IF(計算_移輸出入額!$AG9&gt;=1, IF($AH9&gt;=0,$AH9,0), 0)</f>
        <v>0</v>
      </c>
      <c r="AJ9" s="256">
        <f ca="1">IF(計算_移輸出入額!$AG9&lt;1,IF($AH9&lt;0,$AH9,0), 0)</f>
        <v>-3545.4763228639276</v>
      </c>
      <c r="AK9" s="256">
        <f t="shared" ca="1" si="25"/>
        <v>0</v>
      </c>
      <c r="AL9" s="256">
        <f t="shared" ca="1" si="14"/>
        <v>15077.060235253824</v>
      </c>
      <c r="AM9" s="256">
        <f t="shared" ca="1" si="26"/>
        <v>-34399.907465171556</v>
      </c>
      <c r="AN9" s="256">
        <f t="shared" ca="1" si="15"/>
        <v>27639.201634156409</v>
      </c>
      <c r="AO9" s="256">
        <f ca="1">-INDEX($AM$5:$AM$124, MATCH("公務", 分類_出力,0 ), 0)*計算_投入係数表!$N8</f>
        <v>420.23451345135021</v>
      </c>
      <c r="AP9" s="256">
        <f t="shared" ca="1" si="16"/>
        <v>-34820.141978622909</v>
      </c>
      <c r="AQ9" s="256">
        <f t="shared" ca="1" si="27"/>
        <v>27639.201634156409</v>
      </c>
      <c r="AR9" s="256">
        <f ca="1">-INDEX($AP$5:$AP$124, MATCH("建設業", 特殊処理,0 ), 0)*計算_投入係数表!$I8</f>
        <v>991.62039784569959</v>
      </c>
      <c r="AS9" s="256">
        <f t="shared" ca="1" si="17"/>
        <v>-35811.762376468607</v>
      </c>
      <c r="AT9" s="260">
        <f t="shared" ca="1" si="18"/>
        <v>27639.201634156409</v>
      </c>
      <c r="AU9" s="260">
        <f t="shared" ca="1" si="19"/>
        <v>1411.8549112970497</v>
      </c>
      <c r="AV9" s="260">
        <f t="shared" ca="1" si="20"/>
        <v>-35811.762376468607</v>
      </c>
      <c r="AW9" s="260">
        <f t="shared" ca="1" si="28"/>
        <v>0</v>
      </c>
      <c r="AX9" s="260">
        <f ca="1"/>
        <v>105.94854039221499</v>
      </c>
      <c r="AY9" s="260">
        <f t="shared" ca="1" si="21"/>
        <v>27639.201634156409</v>
      </c>
      <c r="AZ9" s="256">
        <f t="shared" ca="1" si="22"/>
        <v>48373.903775371189</v>
      </c>
      <c r="BC9" s="256">
        <f ca="1">IF(入力!$C$10="1. アンケート調査", $AA9, $AY9)</f>
        <v>27639.201634156409</v>
      </c>
      <c r="BD9" s="256">
        <f ca="1">IF(入力!$C$10="1. アンケート調査", $M9, $AL9)</f>
        <v>15077.060235253824</v>
      </c>
      <c r="BE9" s="256">
        <f ca="1">IF(入力!$C$10="1. アンケート調査", $X9, $AV9)</f>
        <v>-35811.762376468607</v>
      </c>
      <c r="BF9" s="256">
        <f ca="1">IF(入力!$C$10="1. アンケート調査", $Y9, $AW9)</f>
        <v>0</v>
      </c>
      <c r="BG9" s="256">
        <f ca="1">IF(入力!$C$10="1. アンケート調査", $Z9, $AX9)</f>
        <v>105.94854039221499</v>
      </c>
    </row>
    <row r="10" spans="2:59" s="6" customFormat="1" ht="12" x14ac:dyDescent="0.25">
      <c r="B10" s="53">
        <v>6</v>
      </c>
      <c r="C10" s="270" t="str">
        <v>建設業</v>
      </c>
      <c r="D10" s="257">
        <f ca="1">SUMIF(振分, $C10, 入力_北海道基本取引表!$EE$4:$EE$107)</f>
        <v>0</v>
      </c>
      <c r="E10" s="257">
        <f ca="1">SUMIF(振分, $C10, 入力_北海道基本取引表!$EF$4:$EF$107)</f>
        <v>0</v>
      </c>
      <c r="F10" s="257">
        <f ca="1">SUMIF(振分, $C10, 入力_北海道基本取引表!$EJ$4:$EJ$107)</f>
        <v>0</v>
      </c>
      <c r="G10" s="257">
        <f ca="1">SUMIF(振分, $C10, 入力_北海道基本取引表!$EK$4:$EK$107)</f>
        <v>0</v>
      </c>
      <c r="H10" s="257">
        <f ca="1">SUMIF(振分, $C10, 入力_北海道基本取引表!$EO$4:$EO$107)</f>
        <v>2373424</v>
      </c>
      <c r="I10" s="257">
        <f ca="1">SUMIF(振分, $C10, 入力_北海道基本取引表!$EC$4:$EC$107)</f>
        <v>2101420</v>
      </c>
      <c r="J10" s="257">
        <f>計算_基本取引表_調整前!$DT9</f>
        <v>1536.7059613439696</v>
      </c>
      <c r="K10" s="257">
        <f>計算_基本取引表_調整前!$EC9</f>
        <v>13399.324171928503</v>
      </c>
      <c r="L10" s="261">
        <v>10966.236370894681</v>
      </c>
      <c r="M10" s="265">
        <f>IF($C10="公務員",0,IF(AND($BB$5="1.0にする", $C10="建設業"), 0, 入力!$C556))</f>
        <v>0</v>
      </c>
      <c r="N10" s="257">
        <f>-計算!G296</f>
        <v>0</v>
      </c>
      <c r="O10" s="257">
        <f t="shared" si="0"/>
        <v>-3969.7937623777925</v>
      </c>
      <c r="P10" s="257">
        <f t="shared" si="1"/>
        <v>-3969.7937623777925</v>
      </c>
      <c r="Q10" s="257">
        <f t="shared" si="2"/>
        <v>10966.236370894681</v>
      </c>
      <c r="R10" s="257">
        <f>-INDEX($P$5:$P$124, MATCH("公務", 特殊処理,0 ), 0)*計算_投入係数表!$N9</f>
        <v>26.395442278892546</v>
      </c>
      <c r="S10" s="257">
        <f t="shared" si="3"/>
        <v>-3996.189204656685</v>
      </c>
      <c r="T10" s="257">
        <f t="shared" si="4"/>
        <v>14962.425575551366</v>
      </c>
      <c r="U10" s="257">
        <f>-INDEX($S$5:$S$124, MATCH("建設業", 特殊処理,0 ), 0)*計算_投入係数表!$I9</f>
        <v>3.8170006399853986</v>
      </c>
      <c r="V10" s="257">
        <f t="shared" si="5"/>
        <v>0</v>
      </c>
      <c r="W10" s="257">
        <f t="shared" si="6"/>
        <v>14962.425575551366</v>
      </c>
      <c r="X10" s="257">
        <f t="shared" si="7"/>
        <v>0</v>
      </c>
      <c r="Y10" s="257">
        <f t="shared" si="8"/>
        <v>-3.8170006399850536</v>
      </c>
      <c r="Z10" s="257">
        <v>0</v>
      </c>
      <c r="AA10" s="257">
        <f t="shared" si="9"/>
        <v>14962.425575551366</v>
      </c>
      <c r="AB10" s="524">
        <f t="shared" si="23"/>
        <v>14962.425575551366</v>
      </c>
      <c r="AC10" s="516">
        <f t="shared" ca="1" si="10"/>
        <v>0</v>
      </c>
      <c r="AD10" s="257">
        <f t="shared" ca="1" si="11"/>
        <v>0</v>
      </c>
      <c r="AE10" s="257">
        <f t="shared" ca="1" si="12"/>
        <v>0</v>
      </c>
      <c r="AF10" s="257">
        <f t="shared" ca="1" si="13"/>
        <v>0</v>
      </c>
      <c r="AG10" s="472">
        <v>0.82703427095247006</v>
      </c>
      <c r="AH10" s="265">
        <f t="shared" ca="1" si="24"/>
        <v>-3969.7937623777925</v>
      </c>
      <c r="AI10" s="257">
        <f>IF(計算_移輸出入額!$AG10&gt;=1, IF($AH10&gt;=0,$AH10,0), 0)</f>
        <v>0</v>
      </c>
      <c r="AJ10" s="257">
        <f ca="1">IF(計算_移輸出入額!$AG10&lt;1,IF($AH10&lt;0,$AH10,0), 0)</f>
        <v>-3969.7937623777925</v>
      </c>
      <c r="AK10" s="257">
        <f t="shared" ca="1" si="25"/>
        <v>0</v>
      </c>
      <c r="AL10" s="257">
        <f t="shared" si="14"/>
        <v>0</v>
      </c>
      <c r="AM10" s="257">
        <f t="shared" ca="1" si="26"/>
        <v>-3969.7937623777925</v>
      </c>
      <c r="AN10" s="257">
        <f t="shared" ca="1" si="15"/>
        <v>10966.236370894681</v>
      </c>
      <c r="AO10" s="257">
        <f ca="1">-INDEX($AM$5:$AM$124, MATCH("公務", 分類_出力,0 ), 0)*計算_投入係数表!$N9</f>
        <v>26.395442278892546</v>
      </c>
      <c r="AP10" s="257">
        <f t="shared" ca="1" si="16"/>
        <v>-3996.189204656685</v>
      </c>
      <c r="AQ10" s="257">
        <f t="shared" ca="1" si="27"/>
        <v>14962.425575551366</v>
      </c>
      <c r="AR10" s="257">
        <f ca="1">-INDEX($AP$5:$AP$124, MATCH("建設業", 特殊処理,0 ), 0)*計算_投入係数表!$I9</f>
        <v>3.8170006399853986</v>
      </c>
      <c r="AS10" s="257">
        <f t="shared" ca="1" si="17"/>
        <v>0</v>
      </c>
      <c r="AT10" s="261">
        <f t="shared" ca="1" si="18"/>
        <v>14962.425575551366</v>
      </c>
      <c r="AU10" s="261">
        <f t="shared" ca="1" si="19"/>
        <v>30.212442918877944</v>
      </c>
      <c r="AV10" s="261">
        <f t="shared" ca="1" si="20"/>
        <v>0</v>
      </c>
      <c r="AW10" s="261">
        <f t="shared" ca="1" si="28"/>
        <v>-3.8170006399850536</v>
      </c>
      <c r="AX10" s="261">
        <f ca="1"/>
        <v>0</v>
      </c>
      <c r="AY10" s="261">
        <f t="shared" ca="1" si="21"/>
        <v>14962.425575551366</v>
      </c>
      <c r="AZ10" s="257">
        <f t="shared" ca="1" si="22"/>
        <v>14962.425575551366</v>
      </c>
      <c r="BC10" s="257">
        <f ca="1">IF(入力!$C$10="1. アンケート調査", $AA10, $AY10)</f>
        <v>14962.425575551366</v>
      </c>
      <c r="BD10" s="257">
        <f>IF(入力!$C$10="1. アンケート調査", $M10, $AL10)</f>
        <v>0</v>
      </c>
      <c r="BE10" s="257">
        <f ca="1">IF(入力!$C$10="1. アンケート調査", $X10, $AV10)</f>
        <v>0</v>
      </c>
      <c r="BF10" s="257">
        <f ca="1">IF(入力!$C$10="1. アンケート調査", $Y10, $AW10)</f>
        <v>-3.8170006399850536</v>
      </c>
      <c r="BG10" s="257">
        <f ca="1">IF(入力!$C$10="1. アンケート調査", $Z10, $AX10)</f>
        <v>0</v>
      </c>
    </row>
    <row r="11" spans="2:59" s="6" customFormat="1" ht="12" x14ac:dyDescent="0.25">
      <c r="B11" s="53">
        <v>7</v>
      </c>
      <c r="C11" s="269" t="str">
        <v>電気・ガス・水道</v>
      </c>
      <c r="D11" s="256">
        <f ca="1">SUMIF(振分, $C11, 入力_北海道基本取引表!$EE$4:$EE$107)</f>
        <v>170</v>
      </c>
      <c r="E11" s="256">
        <f ca="1">SUMIF(振分, $C11, 入力_北海道基本取引表!$EF$4:$EF$107)</f>
        <v>996</v>
      </c>
      <c r="F11" s="256">
        <f ca="1">SUMIF(振分, $C11, 入力_北海道基本取引表!$EJ$4:$EJ$107)</f>
        <v>0</v>
      </c>
      <c r="G11" s="256">
        <f ca="1">SUMIF(振分, $C11, 入力_北海道基本取引表!$EK$4:$EK$107)</f>
        <v>-1610</v>
      </c>
      <c r="H11" s="256">
        <f ca="1">SUMIF(振分, $C11, 入力_北海道基本取引表!$EO$4:$EO$107)</f>
        <v>1212943</v>
      </c>
      <c r="I11" s="256">
        <f ca="1">SUMIF(振分, $C11, 入力_北海道基本取引表!$EC$4:$EC$107)</f>
        <v>412996</v>
      </c>
      <c r="J11" s="256">
        <f>計算_基本取引表_調整前!$DT10</f>
        <v>5467.427319776737</v>
      </c>
      <c r="K11" s="256">
        <f>計算_基本取引表_調整前!$EC10</f>
        <v>2519.2229865096861</v>
      </c>
      <c r="L11" s="260">
        <v>14679.472099122839</v>
      </c>
      <c r="M11" s="264">
        <f>IF($C11="公務員",0,IF(AND($BB$5="1.0にする", $C11="建設業"), 0, 入力!$C557))</f>
        <v>0</v>
      </c>
      <c r="N11" s="256">
        <f>-計算!G297</f>
        <v>0</v>
      </c>
      <c r="O11" s="256">
        <f t="shared" si="0"/>
        <v>6692.8217928364156</v>
      </c>
      <c r="P11" s="256">
        <f t="shared" si="1"/>
        <v>0</v>
      </c>
      <c r="Q11" s="256">
        <f t="shared" si="2"/>
        <v>14679.472099122839</v>
      </c>
      <c r="R11" s="256">
        <f>-INDEX($P$5:$P$124, MATCH("公務", 特殊処理,0 ), 0)*計算_投入係数表!$N10</f>
        <v>115.9636165558708</v>
      </c>
      <c r="S11" s="256">
        <f t="shared" si="3"/>
        <v>-115.9636165558708</v>
      </c>
      <c r="T11" s="256">
        <f t="shared" si="4"/>
        <v>14679.472099122839</v>
      </c>
      <c r="U11" s="256">
        <f>-INDEX($S$5:$S$124, MATCH("建設業", 特殊処理,0 ), 0)*計算_投入係数表!$I10</f>
        <v>25.710454244630366</v>
      </c>
      <c r="V11" s="256">
        <f t="shared" si="5"/>
        <v>-141.67407080050117</v>
      </c>
      <c r="W11" s="256">
        <f t="shared" si="6"/>
        <v>14679.472099122839</v>
      </c>
      <c r="X11" s="256">
        <f t="shared" si="7"/>
        <v>-141.67407080050117</v>
      </c>
      <c r="Y11" s="256">
        <f t="shared" si="8"/>
        <v>6692.8217928364156</v>
      </c>
      <c r="Z11" s="256">
        <v>6716.2086629275982</v>
      </c>
      <c r="AA11" s="256">
        <f t="shared" si="9"/>
        <v>14679.472099122839</v>
      </c>
      <c r="AB11" s="523">
        <f t="shared" si="23"/>
        <v>14821.14616992334</v>
      </c>
      <c r="AC11" s="504">
        <f t="shared" ca="1" si="10"/>
        <v>2.057401095394328</v>
      </c>
      <c r="AD11" s="256">
        <f t="shared" ca="1" si="11"/>
        <v>0</v>
      </c>
      <c r="AE11" s="256">
        <f t="shared" ca="1" si="12"/>
        <v>12.053949947133829</v>
      </c>
      <c r="AF11" s="256">
        <f t="shared" ca="1" si="13"/>
        <v>-9.8207948945766894</v>
      </c>
      <c r="AG11" s="471">
        <v>2.1662634826142715</v>
      </c>
      <c r="AH11" s="264">
        <f t="shared" ca="1" si="24"/>
        <v>6688.5312366884637</v>
      </c>
      <c r="AI11" s="256">
        <f ca="1">IF(計算_移輸出入額!$AG11&gt;=1, IF($AH11&gt;=0,$AH11,0), 0)</f>
        <v>6688.5312366884637</v>
      </c>
      <c r="AJ11" s="256">
        <f>IF(計算_移輸出入額!$AG11&lt;1,IF($AH11&lt;0,$AH11,0), 0)</f>
        <v>0</v>
      </c>
      <c r="AK11" s="256">
        <f t="shared" ca="1" si="25"/>
        <v>0</v>
      </c>
      <c r="AL11" s="256">
        <f t="shared" ca="1" si="14"/>
        <v>6702.6425877309921</v>
      </c>
      <c r="AM11" s="256">
        <f t="shared" ca="1" si="26"/>
        <v>-9.8207948945766894</v>
      </c>
      <c r="AN11" s="256">
        <f t="shared" ca="1" si="15"/>
        <v>14679.472099122839</v>
      </c>
      <c r="AO11" s="256">
        <f ca="1">-INDEX($AM$5:$AM$124, MATCH("公務", 分類_出力,0 ), 0)*計算_投入係数表!$N10</f>
        <v>115.9636165558708</v>
      </c>
      <c r="AP11" s="256">
        <f t="shared" ca="1" si="16"/>
        <v>-125.78441145044749</v>
      </c>
      <c r="AQ11" s="256">
        <f t="shared" ca="1" si="27"/>
        <v>14679.472099122839</v>
      </c>
      <c r="AR11" s="256">
        <f ca="1">-INDEX($AP$5:$AP$124, MATCH("建設業", 特殊処理,0 ), 0)*計算_投入係数表!$I10</f>
        <v>25.710454244630366</v>
      </c>
      <c r="AS11" s="256">
        <f t="shared" ca="1" si="17"/>
        <v>-151.49486569507786</v>
      </c>
      <c r="AT11" s="260">
        <f t="shared" ca="1" si="18"/>
        <v>14679.472099122839</v>
      </c>
      <c r="AU11" s="260">
        <f t="shared" ca="1" si="19"/>
        <v>141.67407080050117</v>
      </c>
      <c r="AV11" s="260">
        <f t="shared" ca="1" si="20"/>
        <v>-151.49486569507786</v>
      </c>
      <c r="AW11" s="260">
        <f t="shared" ca="1" si="28"/>
        <v>0</v>
      </c>
      <c r="AX11" s="260">
        <f ca="1"/>
        <v>23.386870091182924</v>
      </c>
      <c r="AY11" s="260">
        <f t="shared" ca="1" si="21"/>
        <v>14679.472099122839</v>
      </c>
      <c r="AZ11" s="256">
        <f t="shared" ca="1" si="22"/>
        <v>8128.3243770869249</v>
      </c>
      <c r="BC11" s="256">
        <f ca="1">IF(入力!$C$10="1. アンケート調査", $AA11, $AY11)</f>
        <v>14679.472099122839</v>
      </c>
      <c r="BD11" s="256">
        <f ca="1">IF(入力!$C$10="1. アンケート調査", $M11, $AL11)</f>
        <v>6702.6425877309921</v>
      </c>
      <c r="BE11" s="256">
        <f ca="1">IF(入力!$C$10="1. アンケート調査", $X11, $AV11)</f>
        <v>-151.49486569507786</v>
      </c>
      <c r="BF11" s="256">
        <f ca="1">IF(入力!$C$10="1. アンケート調査", $Y11, $AW11)</f>
        <v>0</v>
      </c>
      <c r="BG11" s="256">
        <f ca="1">IF(入力!$C$10="1. アンケート調査", $Z11, $AX11)</f>
        <v>23.386870091182924</v>
      </c>
    </row>
    <row r="12" spans="2:59" s="6" customFormat="1" ht="12" x14ac:dyDescent="0.25">
      <c r="B12" s="53">
        <v>8</v>
      </c>
      <c r="C12" s="269" t="str">
        <v>商業</v>
      </c>
      <c r="D12" s="256">
        <f ca="1">SUMIF(振分, $C12, 入力_北海道基本取引表!$EE$4:$EE$107)</f>
        <v>29249</v>
      </c>
      <c r="E12" s="256">
        <f ca="1">SUMIF(振分, $C12, 入力_北海道基本取引表!$EF$4:$EF$107)</f>
        <v>906295</v>
      </c>
      <c r="F12" s="256">
        <f ca="1">SUMIF(振分, $C12, 入力_北海道基本取引表!$EJ$4:$EJ$107)</f>
        <v>-8759</v>
      </c>
      <c r="G12" s="256">
        <f ca="1">SUMIF(振分, $C12, 入力_北海道基本取引表!$EK$4:$EK$107)</f>
        <v>-946326</v>
      </c>
      <c r="H12" s="256">
        <f ca="1">SUMIF(振分, $C12, 入力_北海道基本取引表!$EO$4:$EO$107)</f>
        <v>3721995</v>
      </c>
      <c r="I12" s="256">
        <f ca="1">SUMIF(振分, $C12, 入力_北海道基本取引表!$EC$4:$EC$107)</f>
        <v>2593416</v>
      </c>
      <c r="J12" s="256">
        <f>計算_基本取引表_調整前!$DT11</f>
        <v>6255.6645126860403</v>
      </c>
      <c r="K12" s="256">
        <f>計算_基本取引表_調整前!$EC11</f>
        <v>14482.904086508308</v>
      </c>
      <c r="L12" s="260">
        <v>23400.034673664548</v>
      </c>
      <c r="M12" s="264">
        <f>IF($C12="公務員",0,IF(AND($BB$5="1.0にする", $C12="建設業"), 0, 入力!$C558))</f>
        <v>0</v>
      </c>
      <c r="N12" s="256">
        <f>-計算!G298</f>
        <v>0</v>
      </c>
      <c r="O12" s="256">
        <f t="shared" si="0"/>
        <v>2661.4660744702014</v>
      </c>
      <c r="P12" s="256">
        <f t="shared" si="1"/>
        <v>0</v>
      </c>
      <c r="Q12" s="256">
        <f t="shared" si="2"/>
        <v>23400.034673664548</v>
      </c>
      <c r="R12" s="256">
        <f>-INDEX($P$5:$P$124, MATCH("公務", 特殊処理,0 ), 0)*計算_投入係数表!$N11</f>
        <v>62.586166614110319</v>
      </c>
      <c r="S12" s="256">
        <f t="shared" si="3"/>
        <v>-62.586166614110319</v>
      </c>
      <c r="T12" s="256">
        <f t="shared" si="4"/>
        <v>23400.034673664548</v>
      </c>
      <c r="U12" s="256">
        <f>-INDEX($S$5:$S$124, MATCH("建設業", 特殊処理,0 ), 0)*計算_投入係数表!$I11</f>
        <v>283.56930471330429</v>
      </c>
      <c r="V12" s="256">
        <f t="shared" si="5"/>
        <v>-346.1554713274146</v>
      </c>
      <c r="W12" s="256">
        <f t="shared" si="6"/>
        <v>23400.034673664548</v>
      </c>
      <c r="X12" s="256">
        <f t="shared" si="7"/>
        <v>-346.1554713274146</v>
      </c>
      <c r="Y12" s="256">
        <f t="shared" si="8"/>
        <v>2661.4660744702051</v>
      </c>
      <c r="Z12" s="256">
        <v>2677.4079706139746</v>
      </c>
      <c r="AA12" s="256">
        <f t="shared" si="9"/>
        <v>23400.034673664548</v>
      </c>
      <c r="AB12" s="523">
        <f t="shared" si="23"/>
        <v>23746.190144991964</v>
      </c>
      <c r="AC12" s="504">
        <f t="shared" ca="1" si="10"/>
        <v>183.88730080776958</v>
      </c>
      <c r="AD12" s="256">
        <f t="shared" ca="1" si="11"/>
        <v>-48.914542400342356</v>
      </c>
      <c r="AE12" s="256">
        <f t="shared" ca="1" si="12"/>
        <v>5697.8406538882537</v>
      </c>
      <c r="AF12" s="256">
        <f t="shared" ca="1" si="13"/>
        <v>-5284.7474884742978</v>
      </c>
      <c r="AG12" s="471">
        <v>1.1253353174429868</v>
      </c>
      <c r="AH12" s="264">
        <f t="shared" ca="1" si="24"/>
        <v>2113.4001506488239</v>
      </c>
      <c r="AI12" s="256">
        <f ca="1">IF(計算_移輸出入額!$AG12&gt;=1, IF($AH12&gt;=0,$AH12,0), 0)</f>
        <v>2113.4001506488239</v>
      </c>
      <c r="AJ12" s="256">
        <f>IF(計算_移輸出入額!$AG12&lt;1,IF($AH12&lt;0,$AH12,0), 0)</f>
        <v>0</v>
      </c>
      <c r="AK12" s="256">
        <f t="shared" ca="1" si="25"/>
        <v>0</v>
      </c>
      <c r="AL12" s="256">
        <f t="shared" ca="1" si="14"/>
        <v>7995.1281053448474</v>
      </c>
      <c r="AM12" s="256">
        <f t="shared" ca="1" si="26"/>
        <v>-5333.6620308746405</v>
      </c>
      <c r="AN12" s="256">
        <f t="shared" ca="1" si="15"/>
        <v>23400.034673664548</v>
      </c>
      <c r="AO12" s="256">
        <f ca="1">-INDEX($AM$5:$AM$124, MATCH("公務", 分類_出力,0 ), 0)*計算_投入係数表!$N11</f>
        <v>62.586166614110319</v>
      </c>
      <c r="AP12" s="256">
        <f t="shared" ca="1" si="16"/>
        <v>-5396.2481974887505</v>
      </c>
      <c r="AQ12" s="256">
        <f t="shared" ca="1" si="27"/>
        <v>23400.034673664548</v>
      </c>
      <c r="AR12" s="256">
        <f ca="1">-INDEX($AP$5:$AP$124, MATCH("建設業", 特殊処理,0 ), 0)*計算_投入係数表!$I11</f>
        <v>283.56930471330429</v>
      </c>
      <c r="AS12" s="256">
        <f t="shared" ca="1" si="17"/>
        <v>-5679.817502202055</v>
      </c>
      <c r="AT12" s="260">
        <f t="shared" ca="1" si="18"/>
        <v>23400.034673664548</v>
      </c>
      <c r="AU12" s="260">
        <f t="shared" ca="1" si="19"/>
        <v>346.1554713274146</v>
      </c>
      <c r="AV12" s="260">
        <f t="shared" ca="1" si="20"/>
        <v>-5679.817502202055</v>
      </c>
      <c r="AW12" s="260">
        <f t="shared" ca="1" si="28"/>
        <v>0</v>
      </c>
      <c r="AX12" s="260">
        <f ca="1"/>
        <v>15.94189614376949</v>
      </c>
      <c r="AY12" s="260">
        <f t="shared" ca="1" si="21"/>
        <v>23400.034673664548</v>
      </c>
      <c r="AZ12" s="256">
        <f t="shared" ca="1" si="22"/>
        <v>21084.724070521755</v>
      </c>
      <c r="BC12" s="256">
        <f ca="1">IF(入力!$C$10="1. アンケート調査", $AA12, $AY12)</f>
        <v>23400.034673664548</v>
      </c>
      <c r="BD12" s="256">
        <f ca="1">IF(入力!$C$10="1. アンケート調査", $M12, $AL12)</f>
        <v>7995.1281053448474</v>
      </c>
      <c r="BE12" s="256">
        <f ca="1">IF(入力!$C$10="1. アンケート調査", $X12, $AV12)</f>
        <v>-5679.817502202055</v>
      </c>
      <c r="BF12" s="256">
        <f ca="1">IF(入力!$C$10="1. アンケート調査", $Y12, $AW12)</f>
        <v>0</v>
      </c>
      <c r="BG12" s="256">
        <f ca="1">IF(入力!$C$10="1. アンケート調査", $Z12, $AX12)</f>
        <v>15.94189614376949</v>
      </c>
    </row>
    <row r="13" spans="2:59" s="6" customFormat="1" ht="12" x14ac:dyDescent="0.25">
      <c r="B13" s="53">
        <v>9</v>
      </c>
      <c r="C13" s="269" t="str">
        <v>金融・保険・不動産</v>
      </c>
      <c r="D13" s="256">
        <f ca="1">SUMIF(振分, $C13, 入力_北海道基本取引表!$EE$4:$EE$107)</f>
        <v>4620</v>
      </c>
      <c r="E13" s="256">
        <f ca="1">SUMIF(振分, $C13, 入力_北海道基本取引表!$EF$4:$EF$107)</f>
        <v>33558</v>
      </c>
      <c r="F13" s="256">
        <f ca="1">SUMIF(振分, $C13, 入力_北海道基本取引表!$EJ$4:$EJ$107)</f>
        <v>-10597</v>
      </c>
      <c r="G13" s="256">
        <f ca="1">SUMIF(振分, $C13, 入力_北海道基本取引表!$EK$4:$EK$107)</f>
        <v>-250074</v>
      </c>
      <c r="H13" s="256">
        <f ca="1">SUMIF(振分, $C13, 入力_北海道基本取引表!$EO$4:$EO$107)</f>
        <v>3810154</v>
      </c>
      <c r="I13" s="256">
        <f ca="1">SUMIF(振分, $C13, 入力_北海道基本取引表!$EC$4:$EC$107)</f>
        <v>2971557</v>
      </c>
      <c r="J13" s="256">
        <f>計算_基本取引表_調整前!$DT12</f>
        <v>5806.8467082669395</v>
      </c>
      <c r="K13" s="256">
        <f>計算_基本取引表_調整前!$EC12</f>
        <v>16574.645162286757</v>
      </c>
      <c r="L13" s="260">
        <v>14982.334347157777</v>
      </c>
      <c r="M13" s="264">
        <f>IF($C13="公務員",0,IF(AND($BB$5="1.0にする", $C13="建設業"), 0, 入力!$C559))</f>
        <v>0</v>
      </c>
      <c r="N13" s="256">
        <f>-計算!G299</f>
        <v>0</v>
      </c>
      <c r="O13" s="256">
        <f t="shared" si="0"/>
        <v>-7399.1575233959211</v>
      </c>
      <c r="P13" s="256">
        <f t="shared" si="1"/>
        <v>-7399.1575233959211</v>
      </c>
      <c r="Q13" s="256">
        <f t="shared" si="2"/>
        <v>14982.334347157777</v>
      </c>
      <c r="R13" s="256">
        <f>-INDEX($P$5:$P$124, MATCH("公務", 特殊処理,0 ), 0)*計算_投入係数表!$N12</f>
        <v>219.31787663658966</v>
      </c>
      <c r="S13" s="256">
        <f t="shared" si="3"/>
        <v>-7618.4754000325111</v>
      </c>
      <c r="T13" s="256">
        <f t="shared" si="4"/>
        <v>14982.334347157777</v>
      </c>
      <c r="U13" s="256">
        <f>-INDEX($S$5:$S$124, MATCH("建設業", 特殊処理,0 ), 0)*計算_投入係数表!$I12</f>
        <v>73.393497087324008</v>
      </c>
      <c r="V13" s="256">
        <f t="shared" si="5"/>
        <v>-7691.8688971198353</v>
      </c>
      <c r="W13" s="256">
        <f t="shared" si="6"/>
        <v>14982.334347157777</v>
      </c>
      <c r="X13" s="256">
        <f t="shared" si="7"/>
        <v>-7691.8688971198353</v>
      </c>
      <c r="Y13" s="256">
        <f t="shared" si="8"/>
        <v>0</v>
      </c>
      <c r="Z13" s="256">
        <v>47.625059126097767</v>
      </c>
      <c r="AA13" s="256">
        <f t="shared" si="9"/>
        <v>14982.334347157777</v>
      </c>
      <c r="AB13" s="523">
        <f t="shared" si="23"/>
        <v>22674.203244277611</v>
      </c>
      <c r="AC13" s="504">
        <f t="shared" ca="1" si="10"/>
        <v>18.166820733195802</v>
      </c>
      <c r="AD13" s="256">
        <f t="shared" ca="1" si="11"/>
        <v>-59.107570470548865</v>
      </c>
      <c r="AE13" s="256">
        <f t="shared" ca="1" si="12"/>
        <v>131.95717968930407</v>
      </c>
      <c r="AF13" s="256">
        <f t="shared" ca="1" si="13"/>
        <v>-1394.8538810844614</v>
      </c>
      <c r="AG13" s="471">
        <v>0.70384687787821631</v>
      </c>
      <c r="AH13" s="264">
        <f t="shared" ca="1" si="24"/>
        <v>-6095.3200722634119</v>
      </c>
      <c r="AI13" s="256">
        <f>IF(計算_移輸出入額!$AG13&gt;=1, IF($AH13&gt;=0,$AH13,0), 0)</f>
        <v>0</v>
      </c>
      <c r="AJ13" s="256">
        <f ca="1">IF(計算_移輸出入額!$AG13&lt;1,IF($AH13&lt;0,$AH13,0), 0)</f>
        <v>-6095.3200722634119</v>
      </c>
      <c r="AK13" s="256">
        <f t="shared" ca="1" si="25"/>
        <v>0</v>
      </c>
      <c r="AL13" s="256">
        <f t="shared" ca="1" si="14"/>
        <v>150.12400042249988</v>
      </c>
      <c r="AM13" s="256">
        <f t="shared" ca="1" si="26"/>
        <v>-7549.2815238184221</v>
      </c>
      <c r="AN13" s="256">
        <f t="shared" ca="1" si="15"/>
        <v>14982.334347157777</v>
      </c>
      <c r="AO13" s="256">
        <f ca="1">-INDEX($AM$5:$AM$124, MATCH("公務", 分類_出力,0 ), 0)*計算_投入係数表!$N12</f>
        <v>219.31787663658966</v>
      </c>
      <c r="AP13" s="256">
        <f t="shared" ca="1" si="16"/>
        <v>-7768.5994004550121</v>
      </c>
      <c r="AQ13" s="256">
        <f t="shared" ca="1" si="27"/>
        <v>14982.334347157777</v>
      </c>
      <c r="AR13" s="256">
        <f ca="1">-INDEX($AP$5:$AP$124, MATCH("建設業", 特殊処理,0 ), 0)*計算_投入係数表!$I12</f>
        <v>73.393497087324008</v>
      </c>
      <c r="AS13" s="256">
        <f t="shared" ca="1" si="17"/>
        <v>-7841.9928975423363</v>
      </c>
      <c r="AT13" s="260">
        <f t="shared" ca="1" si="18"/>
        <v>14982.334347157777</v>
      </c>
      <c r="AU13" s="260">
        <f t="shared" ca="1" si="19"/>
        <v>292.71137372391365</v>
      </c>
      <c r="AV13" s="260">
        <f t="shared" ca="1" si="20"/>
        <v>-7841.9928975423363</v>
      </c>
      <c r="AW13" s="260">
        <f t="shared" ca="1" si="28"/>
        <v>0</v>
      </c>
      <c r="AX13" s="260">
        <f ca="1"/>
        <v>47.625059126097767</v>
      </c>
      <c r="AY13" s="260">
        <f t="shared" ca="1" si="21"/>
        <v>14982.334347157777</v>
      </c>
      <c r="AZ13" s="256">
        <f t="shared" ca="1" si="22"/>
        <v>22674.203244277614</v>
      </c>
      <c r="BC13" s="256">
        <f ca="1">IF(入力!$C$10="1. アンケート調査", $AA13, $AY13)</f>
        <v>14982.334347157777</v>
      </c>
      <c r="BD13" s="256">
        <f ca="1">IF(入力!$C$10="1. アンケート調査", $M13, $AL13)</f>
        <v>150.12400042249988</v>
      </c>
      <c r="BE13" s="256">
        <f ca="1">IF(入力!$C$10="1. アンケート調査", $X13, $AV13)</f>
        <v>-7841.9928975423363</v>
      </c>
      <c r="BF13" s="256">
        <f ca="1">IF(入力!$C$10="1. アンケート調査", $Y13, $AW13)</f>
        <v>0</v>
      </c>
      <c r="BG13" s="256">
        <f ca="1">IF(入力!$C$10="1. アンケート調査", $Z13, $AX13)</f>
        <v>47.625059126097767</v>
      </c>
    </row>
    <row r="14" spans="2:59" s="6" customFormat="1" ht="12" x14ac:dyDescent="0.25">
      <c r="B14" s="53">
        <v>10</v>
      </c>
      <c r="C14" s="271" t="str">
        <v>運輸・情報通信</v>
      </c>
      <c r="D14" s="258">
        <f ca="1">SUMIF(振分, $C14, 入力_北海道基本取引表!$EE$4:$EE$107)</f>
        <v>197323</v>
      </c>
      <c r="E14" s="258">
        <f ca="1">SUMIF(振分, $C14, 入力_北海道基本取引表!$EF$4:$EF$107)</f>
        <v>901096</v>
      </c>
      <c r="F14" s="258">
        <f ca="1">SUMIF(振分, $C14, 入力_北海道基本取引表!$EJ$4:$EJ$107)</f>
        <v>-138566</v>
      </c>
      <c r="G14" s="258">
        <f ca="1">SUMIF(振分, $C14, 入力_北海道基本取引表!$EK$4:$EK$107)</f>
        <v>-714332</v>
      </c>
      <c r="H14" s="258">
        <f ca="1">SUMIF(振分, $C14, 入力_北海道基本取引表!$EO$4:$EO$107)</f>
        <v>3233048</v>
      </c>
      <c r="I14" s="258">
        <f ca="1">SUMIF(振分, $C14, 入力_北海道基本取引表!$EC$4:$EC$107)</f>
        <v>1252858</v>
      </c>
      <c r="J14" s="258">
        <f>計算_基本取引表_調整前!$DT13</f>
        <v>9181.2563094848792</v>
      </c>
      <c r="K14" s="258">
        <f>計算_基本取引表_調整前!$EC13</f>
        <v>6958.3167148358052</v>
      </c>
      <c r="L14" s="262">
        <v>12012.717831827807</v>
      </c>
      <c r="M14" s="266">
        <f>IF($C14="公務員",0,IF(AND($BB$5="1.0にする", $C14="建設業"), 0, 入力!$C560))</f>
        <v>0</v>
      </c>
      <c r="N14" s="258">
        <f>-計算!G300</f>
        <v>0</v>
      </c>
      <c r="O14" s="258">
        <f t="shared" si="0"/>
        <v>-4126.8551924928779</v>
      </c>
      <c r="P14" s="258">
        <f t="shared" si="1"/>
        <v>-4126.8551924928779</v>
      </c>
      <c r="Q14" s="258">
        <f t="shared" si="2"/>
        <v>12012.717831827807</v>
      </c>
      <c r="R14" s="258">
        <f>-INDEX($P$5:$P$124, MATCH("公務", 特殊処理,0 ), 0)*計算_投入係数表!$N13</f>
        <v>240.72031603041557</v>
      </c>
      <c r="S14" s="258">
        <f t="shared" si="3"/>
        <v>-4367.5755085232931</v>
      </c>
      <c r="T14" s="258">
        <f t="shared" si="4"/>
        <v>12012.717831827807</v>
      </c>
      <c r="U14" s="258">
        <f>-INDEX($S$5:$S$124, MATCH("建設業", 特殊処理,0 ), 0)*計算_投入係数表!$I13</f>
        <v>183.07796541163316</v>
      </c>
      <c r="V14" s="258">
        <f t="shared" si="5"/>
        <v>-4550.6534739349263</v>
      </c>
      <c r="W14" s="258">
        <f t="shared" si="6"/>
        <v>12012.717831827807</v>
      </c>
      <c r="X14" s="258">
        <f t="shared" si="7"/>
        <v>-4550.6534739349263</v>
      </c>
      <c r="Y14" s="258">
        <f t="shared" si="8"/>
        <v>0</v>
      </c>
      <c r="Z14" s="258">
        <v>127.02003985299329</v>
      </c>
      <c r="AA14" s="258">
        <f t="shared" si="9"/>
        <v>12012.717831827807</v>
      </c>
      <c r="AB14" s="525">
        <f t="shared" si="23"/>
        <v>16563.371305762732</v>
      </c>
      <c r="AC14" s="517">
        <f t="shared" ca="1" si="10"/>
        <v>733.1736246197886</v>
      </c>
      <c r="AD14" s="258">
        <f t="shared" ca="1" si="11"/>
        <v>-769.58930214592408</v>
      </c>
      <c r="AE14" s="258">
        <f t="shared" ca="1" si="12"/>
        <v>3348.1136028257883</v>
      </c>
      <c r="AF14" s="258">
        <f t="shared" ca="1" si="13"/>
        <v>-3967.3676470454675</v>
      </c>
      <c r="AG14" s="473">
        <v>0.66507459231460864</v>
      </c>
      <c r="AH14" s="266">
        <f t="shared" ca="1" si="24"/>
        <v>-3471.1854707470648</v>
      </c>
      <c r="AI14" s="258">
        <f>IF(計算_移輸出入額!$AG14&gt;=1, IF($AH14&gt;=0,$AH14,0), 0)</f>
        <v>0</v>
      </c>
      <c r="AJ14" s="258">
        <f ca="1">IF(計算_移輸出入額!$AG14&lt;1,IF($AH14&lt;0,$AH14,0), 0)</f>
        <v>-3471.1854707470648</v>
      </c>
      <c r="AK14" s="258">
        <f t="shared" ca="1" si="25"/>
        <v>0</v>
      </c>
      <c r="AL14" s="258">
        <f t="shared" ca="1" si="14"/>
        <v>4081.2872274455767</v>
      </c>
      <c r="AM14" s="258">
        <f t="shared" ca="1" si="26"/>
        <v>-8208.1424199384564</v>
      </c>
      <c r="AN14" s="258">
        <f t="shared" ca="1" si="15"/>
        <v>12012.717831827807</v>
      </c>
      <c r="AO14" s="258">
        <f ca="1">-INDEX($AM$5:$AM$124, MATCH("公務", 分類_出力,0 ), 0)*計算_投入係数表!$N13</f>
        <v>240.72031603041557</v>
      </c>
      <c r="AP14" s="258">
        <f t="shared" ca="1" si="16"/>
        <v>-8448.8627359688726</v>
      </c>
      <c r="AQ14" s="258">
        <f t="shared" ca="1" si="27"/>
        <v>12012.717831827807</v>
      </c>
      <c r="AR14" s="258">
        <f ca="1">-INDEX($AP$5:$AP$124, MATCH("建設業", 特殊処理,0 ), 0)*計算_投入係数表!$I13</f>
        <v>183.07796541163316</v>
      </c>
      <c r="AS14" s="258">
        <f t="shared" ca="1" si="17"/>
        <v>-8631.9407013805067</v>
      </c>
      <c r="AT14" s="262">
        <f t="shared" ca="1" si="18"/>
        <v>12012.717831827807</v>
      </c>
      <c r="AU14" s="262">
        <f t="shared" ca="1" si="19"/>
        <v>423.79828144204873</v>
      </c>
      <c r="AV14" s="262">
        <f t="shared" ca="1" si="20"/>
        <v>-8631.9407013805067</v>
      </c>
      <c r="AW14" s="262">
        <f t="shared" ca="1" si="28"/>
        <v>0</v>
      </c>
      <c r="AX14" s="262">
        <f ca="1"/>
        <v>127.02003985299329</v>
      </c>
      <c r="AY14" s="262">
        <f t="shared" ca="1" si="21"/>
        <v>12012.717831827807</v>
      </c>
      <c r="AZ14" s="258">
        <f t="shared" ca="1" si="22"/>
        <v>16563.371305762739</v>
      </c>
      <c r="BC14" s="258">
        <f ca="1">IF(入力!$C$10="1. アンケート調査", $AA14, $AY14)</f>
        <v>12012.717831827807</v>
      </c>
      <c r="BD14" s="258">
        <f ca="1">IF(入力!$C$10="1. アンケート調査", $M14, $AL14)</f>
        <v>4081.2872274455767</v>
      </c>
      <c r="BE14" s="258">
        <f ca="1">IF(入力!$C$10="1. アンケート調査", $X14, $AV14)</f>
        <v>-8631.9407013805067</v>
      </c>
      <c r="BF14" s="258">
        <f ca="1">IF(入力!$C$10="1. アンケート調査", $Y14, $AW14)</f>
        <v>0</v>
      </c>
      <c r="BG14" s="258">
        <f ca="1">IF(入力!$C$10="1. アンケート調査", $Z14, $AX14)</f>
        <v>127.02003985299329</v>
      </c>
    </row>
    <row r="15" spans="2:59" s="6" customFormat="1" ht="12" x14ac:dyDescent="0.25">
      <c r="B15" s="53">
        <v>11</v>
      </c>
      <c r="C15" s="269" t="str">
        <v>公務</v>
      </c>
      <c r="D15" s="256">
        <f ca="1">SUMIF(振分, $C15, 入力_北海道基本取引表!$EE$4:$EE$107)</f>
        <v>0</v>
      </c>
      <c r="E15" s="256">
        <f ca="1">SUMIF(振分, $C15, 入力_北海道基本取引表!$EF$4:$EF$107)</f>
        <v>0</v>
      </c>
      <c r="F15" s="256">
        <f ca="1">SUMIF(振分, $C15, 入力_北海道基本取引表!$EJ$4:$EJ$107)</f>
        <v>0</v>
      </c>
      <c r="G15" s="256">
        <f ca="1">SUMIF(振分, $C15, 入力_北海道基本取引表!$EK$4:$EK$107)</f>
        <v>0</v>
      </c>
      <c r="H15" s="256">
        <f ca="1">SUMIF(振分, $C15, 入力_北海道基本取引表!$EO$4:$EO$107)</f>
        <v>2547318</v>
      </c>
      <c r="I15" s="256">
        <f ca="1">SUMIF(振分, $C15, 入力_北海道基本取引表!$EC$4:$EC$107)</f>
        <v>2521973</v>
      </c>
      <c r="J15" s="256">
        <f>計算_基本取引表_調整前!$DT14</f>
        <v>137.43107406933257</v>
      </c>
      <c r="K15" s="256">
        <f>計算_基本取引表_調整前!$EC14</f>
        <v>26148.81952129558</v>
      </c>
      <c r="L15" s="260">
        <v>21702.911451875887</v>
      </c>
      <c r="M15" s="264">
        <f>IF($C15="公務員",0,IF(AND($BB$5="1.0にする", $C15="建設業"), 0, 入力!$C561))</f>
        <v>0</v>
      </c>
      <c r="N15" s="256">
        <f>-計算!G301</f>
        <v>0</v>
      </c>
      <c r="O15" s="256">
        <f t="shared" si="0"/>
        <v>-4583.3391434890254</v>
      </c>
      <c r="P15" s="256">
        <f t="shared" si="1"/>
        <v>-4583.3391434890254</v>
      </c>
      <c r="Q15" s="256">
        <f t="shared" si="2"/>
        <v>26286.250595364912</v>
      </c>
      <c r="R15" s="256">
        <f>-INDEX($P$5:$P$124, MATCH("公務", 特殊処理,0 ), 0)*計算_投入係数表!$N14</f>
        <v>0</v>
      </c>
      <c r="S15" s="256">
        <f t="shared" si="3"/>
        <v>0</v>
      </c>
      <c r="T15" s="256">
        <f t="shared" si="4"/>
        <v>26286.250595364912</v>
      </c>
      <c r="U15" s="256">
        <f>-INDEX($S$5:$S$124, MATCH("建設業", 特殊処理,0 ), 0)*計算_投入係数表!$I14</f>
        <v>0</v>
      </c>
      <c r="V15" s="256">
        <f t="shared" si="5"/>
        <v>0</v>
      </c>
      <c r="W15" s="256">
        <f t="shared" si="6"/>
        <v>26286.250595364912</v>
      </c>
      <c r="X15" s="256">
        <f t="shared" si="7"/>
        <v>0</v>
      </c>
      <c r="Y15" s="256">
        <f t="shared" si="8"/>
        <v>0</v>
      </c>
      <c r="Z15" s="256">
        <v>137.43107406933257</v>
      </c>
      <c r="AA15" s="256">
        <f t="shared" si="9"/>
        <v>26286.250595364912</v>
      </c>
      <c r="AB15" s="523">
        <f t="shared" si="23"/>
        <v>26286.250595364912</v>
      </c>
      <c r="AC15" s="504">
        <f t="shared" ca="1" si="10"/>
        <v>0</v>
      </c>
      <c r="AD15" s="256">
        <f t="shared" ca="1" si="11"/>
        <v>0</v>
      </c>
      <c r="AE15" s="256">
        <f t="shared" ca="1" si="12"/>
        <v>0</v>
      </c>
      <c r="AF15" s="256">
        <f t="shared" ca="1" si="13"/>
        <v>0</v>
      </c>
      <c r="AG15" s="471">
        <v>1.5250218544917982</v>
      </c>
      <c r="AH15" s="264">
        <f t="shared" ca="1" si="24"/>
        <v>-4583.3391434890254</v>
      </c>
      <c r="AI15" s="256">
        <f ca="1">IF(計算_移輸出入額!$AG15&gt;=1, IF($AH15&gt;=0,$AH15,0), 0)</f>
        <v>0</v>
      </c>
      <c r="AJ15" s="256">
        <f>IF(計算_移輸出入額!$AG15&lt;1,IF($AH15&lt;0,$AH15,0), 0)</f>
        <v>0</v>
      </c>
      <c r="AK15" s="256">
        <f t="shared" ca="1" si="25"/>
        <v>-4583.3391434890254</v>
      </c>
      <c r="AL15" s="256">
        <f t="shared" ca="1" si="14"/>
        <v>0</v>
      </c>
      <c r="AM15" s="256">
        <f t="shared" ca="1" si="26"/>
        <v>-4583.3391434890254</v>
      </c>
      <c r="AN15" s="256">
        <f t="shared" ca="1" si="15"/>
        <v>26286.250595364912</v>
      </c>
      <c r="AO15" s="256">
        <f ca="1">-INDEX($AM$5:$AM$124, MATCH("公務", 分類_出力,0 ), 0)*計算_投入係数表!$N14</f>
        <v>0</v>
      </c>
      <c r="AP15" s="256">
        <f t="shared" ca="1" si="16"/>
        <v>0</v>
      </c>
      <c r="AQ15" s="256">
        <f t="shared" ca="1" si="27"/>
        <v>26286.250595364912</v>
      </c>
      <c r="AR15" s="256">
        <f ca="1">-INDEX($AP$5:$AP$124, MATCH("建設業", 特殊処理,0 ), 0)*計算_投入係数表!$I14</f>
        <v>0</v>
      </c>
      <c r="AS15" s="256">
        <f t="shared" ca="1" si="17"/>
        <v>0</v>
      </c>
      <c r="AT15" s="260">
        <f t="shared" ca="1" si="18"/>
        <v>26286.250595364912</v>
      </c>
      <c r="AU15" s="260">
        <f t="shared" ca="1" si="19"/>
        <v>0</v>
      </c>
      <c r="AV15" s="260">
        <f t="shared" ca="1" si="20"/>
        <v>0</v>
      </c>
      <c r="AW15" s="260">
        <f t="shared" ca="1" si="28"/>
        <v>0</v>
      </c>
      <c r="AX15" s="260">
        <f ca="1"/>
        <v>137.43107406933257</v>
      </c>
      <c r="AY15" s="260">
        <f t="shared" ca="1" si="21"/>
        <v>26286.250595364912</v>
      </c>
      <c r="AZ15" s="256">
        <f t="shared" ca="1" si="22"/>
        <v>26286.250595364912</v>
      </c>
      <c r="BC15" s="256">
        <f ca="1">IF(入力!$C$10="1. アンケート調査", $AA15, $AY15)</f>
        <v>26286.250595364912</v>
      </c>
      <c r="BD15" s="256">
        <f ca="1">IF(入力!$C$10="1. アンケート調査", $M15, $AL15)</f>
        <v>0</v>
      </c>
      <c r="BE15" s="256">
        <f ca="1">IF(入力!$C$10="1. アンケート調査", $X15, $AV15)</f>
        <v>0</v>
      </c>
      <c r="BF15" s="256">
        <f ca="1">IF(入力!$C$10="1. アンケート調査", $Y15, $AW15)</f>
        <v>0</v>
      </c>
      <c r="BG15" s="256">
        <f ca="1">IF(入力!$C$10="1. アンケート調査", $Z15, $AX15)</f>
        <v>137.43107406933257</v>
      </c>
    </row>
    <row r="16" spans="2:59" s="6" customFormat="1" ht="12" x14ac:dyDescent="0.25">
      <c r="B16" s="53">
        <v>12</v>
      </c>
      <c r="C16" s="269" t="str">
        <v>サービス業</v>
      </c>
      <c r="D16" s="256">
        <f ca="1">SUMIF(振分, $C16, 入力_北海道基本取引表!$EE$4:$EE$107)</f>
        <v>30477</v>
      </c>
      <c r="E16" s="256">
        <f ca="1">SUMIF(振分, $C16, 入力_北海道基本取引表!$EF$4:$EF$107)</f>
        <v>322966</v>
      </c>
      <c r="F16" s="256">
        <f ca="1">SUMIF(振分, $C16, 入力_北海道基本取引表!$EJ$4:$EJ$107)</f>
        <v>-33525</v>
      </c>
      <c r="G16" s="256">
        <f ca="1">SUMIF(振分, $C16, 入力_北海道基本取引表!$EK$4:$EK$107)</f>
        <v>-478138</v>
      </c>
      <c r="H16" s="256">
        <f ca="1">SUMIF(振分, $C16, 入力_北海道基本取引表!$EO$4:$EO$107)</f>
        <v>8213899</v>
      </c>
      <c r="I16" s="256">
        <f ca="1">SUMIF(振分, $C16, 入力_北海道基本取引表!$EC$4:$EC$107)</f>
        <v>5949770</v>
      </c>
      <c r="J16" s="256">
        <f>計算_基本取引表_調整前!$DT15</f>
        <v>13727.361314910788</v>
      </c>
      <c r="K16" s="256">
        <f>計算_基本取引表_調整前!$EC15</f>
        <v>48512.212762559226</v>
      </c>
      <c r="L16" s="260">
        <v>45492.082094625839</v>
      </c>
      <c r="M16" s="264">
        <f>IF($C16="公務員",0,IF(AND($BB$5="1.0にする", $C16="建設業"), 0, 入力!$C562))</f>
        <v>0</v>
      </c>
      <c r="N16" s="256">
        <f>-計算!G302</f>
        <v>0</v>
      </c>
      <c r="O16" s="256">
        <f t="shared" si="0"/>
        <v>-16747.491982844171</v>
      </c>
      <c r="P16" s="256">
        <f t="shared" si="1"/>
        <v>-16747.491982844171</v>
      </c>
      <c r="Q16" s="256">
        <f t="shared" si="2"/>
        <v>45492.082094625839</v>
      </c>
      <c r="R16" s="256">
        <f>-INDEX($P$5:$P$124, MATCH("公務", 特殊処理,0 ), 0)*計算_投入係数表!$N15</f>
        <v>298.76509911951393</v>
      </c>
      <c r="S16" s="256">
        <f t="shared" si="3"/>
        <v>-17046.257081963686</v>
      </c>
      <c r="T16" s="256">
        <f t="shared" si="4"/>
        <v>45492.082094625839</v>
      </c>
      <c r="U16" s="256">
        <f>-INDEX($S$5:$S$124, MATCH("建設業", 特殊処理,0 ), 0)*計算_投入係数表!$I15</f>
        <v>487.79651804679747</v>
      </c>
      <c r="V16" s="256">
        <f t="shared" si="5"/>
        <v>-17534.053600010484</v>
      </c>
      <c r="W16" s="256">
        <f t="shared" si="6"/>
        <v>45492.082094625839</v>
      </c>
      <c r="X16" s="256">
        <f t="shared" si="7"/>
        <v>-17534.053600010484</v>
      </c>
      <c r="Y16" s="256">
        <f t="shared" si="8"/>
        <v>0</v>
      </c>
      <c r="Z16" s="256">
        <v>98.330049207862544</v>
      </c>
      <c r="AA16" s="256">
        <f t="shared" si="9"/>
        <v>45492.082094625839</v>
      </c>
      <c r="AB16" s="523">
        <f t="shared" si="23"/>
        <v>63026.135694636323</v>
      </c>
      <c r="AC16" s="504">
        <f t="shared" ca="1" si="10"/>
        <v>168.79464746254024</v>
      </c>
      <c r="AD16" s="256">
        <f t="shared" ca="1" si="11"/>
        <v>-273.35038713509897</v>
      </c>
      <c r="AE16" s="256">
        <f t="shared" ca="1" si="12"/>
        <v>1788.7236969644903</v>
      </c>
      <c r="AF16" s="256">
        <f t="shared" ca="1" si="13"/>
        <v>-3898.5595049665012</v>
      </c>
      <c r="AG16" s="471">
        <v>0.99135154833223926</v>
      </c>
      <c r="AH16" s="264">
        <f t="shared" ca="1" si="24"/>
        <v>-14533.100435169603</v>
      </c>
      <c r="AI16" s="256">
        <f>IF(計算_移輸出入額!$AG16&gt;=1, IF($AH16&gt;=0,$AH16,0), 0)</f>
        <v>0</v>
      </c>
      <c r="AJ16" s="256">
        <f ca="1">IF(計算_移輸出入額!$AG16&lt;1,IF($AH16&lt;0,$AH16,0), 0)</f>
        <v>-14533.100435169603</v>
      </c>
      <c r="AK16" s="256">
        <f t="shared" ca="1" si="25"/>
        <v>0</v>
      </c>
      <c r="AL16" s="256">
        <f t="shared" ca="1" si="14"/>
        <v>1957.5183444270306</v>
      </c>
      <c r="AM16" s="256">
        <f t="shared" ca="1" si="26"/>
        <v>-18705.010327271204</v>
      </c>
      <c r="AN16" s="256">
        <f t="shared" ca="1" si="15"/>
        <v>45492.082094625839</v>
      </c>
      <c r="AO16" s="256">
        <f ca="1">-INDEX($AM$5:$AM$124, MATCH("公務", 分類_出力,0 ), 0)*計算_投入係数表!$N15</f>
        <v>298.76509911951393</v>
      </c>
      <c r="AP16" s="256">
        <f t="shared" ca="1" si="16"/>
        <v>-19003.775426390719</v>
      </c>
      <c r="AQ16" s="256">
        <f t="shared" ca="1" si="27"/>
        <v>45492.082094625839</v>
      </c>
      <c r="AR16" s="256">
        <f ca="1">-INDEX($AP$5:$AP$124, MATCH("建設業", 特殊処理,0 ), 0)*計算_投入係数表!$I15</f>
        <v>487.79651804679747</v>
      </c>
      <c r="AS16" s="256">
        <f t="shared" ca="1" si="17"/>
        <v>-19491.571944437517</v>
      </c>
      <c r="AT16" s="260">
        <f t="shared" ca="1" si="18"/>
        <v>45492.082094625839</v>
      </c>
      <c r="AU16" s="260">
        <f t="shared" ca="1" si="19"/>
        <v>786.56161716631141</v>
      </c>
      <c r="AV16" s="260">
        <f t="shared" ca="1" si="20"/>
        <v>-19491.571944437517</v>
      </c>
      <c r="AW16" s="260">
        <f t="shared" ca="1" si="28"/>
        <v>0</v>
      </c>
      <c r="AX16" s="260">
        <f ca="1"/>
        <v>98.330049207862544</v>
      </c>
      <c r="AY16" s="260">
        <f t="shared" ca="1" si="21"/>
        <v>45492.082094625839</v>
      </c>
      <c r="AZ16" s="256">
        <f t="shared" ca="1" si="22"/>
        <v>63026.135694636323</v>
      </c>
      <c r="BC16" s="256">
        <f ca="1">IF(入力!$C$10="1. アンケート調査", $AA16, $AY16)</f>
        <v>45492.082094625839</v>
      </c>
      <c r="BD16" s="256">
        <f ca="1">IF(入力!$C$10="1. アンケート調査", $M16, $AL16)</f>
        <v>1957.5183444270306</v>
      </c>
      <c r="BE16" s="256">
        <f ca="1">IF(入力!$C$10="1. アンケート調査", $X16, $AV16)</f>
        <v>-19491.571944437517</v>
      </c>
      <c r="BF16" s="256">
        <f ca="1">IF(入力!$C$10="1. アンケート調査", $Y16, $AW16)</f>
        <v>0</v>
      </c>
      <c r="BG16" s="256">
        <f ca="1">IF(入力!$C$10="1. アンケート調査", $Z16, $AX16)</f>
        <v>98.330049207862544</v>
      </c>
    </row>
    <row r="17" spans="2:59" s="6" customFormat="1" ht="12" x14ac:dyDescent="0.25">
      <c r="B17" s="53">
        <v>13</v>
      </c>
      <c r="C17" s="269" t="str">
        <v>分類不明</v>
      </c>
      <c r="D17" s="256">
        <f ca="1">SUMIF(振分, $C17, 入力_北海道基本取引表!$EE$4:$EE$107)</f>
        <v>109</v>
      </c>
      <c r="E17" s="256">
        <f ca="1">SUMIF(振分, $C17, 入力_北海道基本取引表!$EF$4:$EF$107)</f>
        <v>2848</v>
      </c>
      <c r="F17" s="256">
        <f ca="1">SUMIF(振分, $C17, 入力_北海道基本取引表!$EJ$4:$EJ$107)</f>
        <v>-393</v>
      </c>
      <c r="G17" s="256">
        <f ca="1">SUMIF(振分, $C17, 入力_北海道基本取引表!$EK$4:$EK$107)</f>
        <v>-2225</v>
      </c>
      <c r="H17" s="256">
        <f ca="1">SUMIF(振分, $C17, 入力_北海道基本取引表!$EO$4:$EO$107)</f>
        <v>197055</v>
      </c>
      <c r="I17" s="256">
        <f ca="1">SUMIF(振分, $C17, 入力_北海道基本取引表!$EC$4:$EC$107)</f>
        <v>881</v>
      </c>
      <c r="J17" s="256">
        <f>計算_基本取引表_調整前!$DT16</f>
        <v>1107.4334912093323</v>
      </c>
      <c r="K17" s="256">
        <f>計算_基本取引表_調整前!$EC16</f>
        <v>4.9110574604871697</v>
      </c>
      <c r="L17" s="260">
        <v>1068.5137226566317</v>
      </c>
      <c r="M17" s="264">
        <f>IF($C17="公務員",0,IF(AND($BB$5="1.0にする", $C17="建設業"), 0, 入力!$C563))</f>
        <v>0</v>
      </c>
      <c r="N17" s="256">
        <f>-計算!G303</f>
        <v>0</v>
      </c>
      <c r="O17" s="256">
        <f t="shared" si="0"/>
        <v>-43.830826013187789</v>
      </c>
      <c r="P17" s="256">
        <f t="shared" si="1"/>
        <v>-43.830826013187789</v>
      </c>
      <c r="Q17" s="256">
        <f t="shared" si="2"/>
        <v>1068.5137226566317</v>
      </c>
      <c r="R17" s="256">
        <f>-INDEX($P$5:$P$124, MATCH("公務", 特殊処理,0 ), 0)*計算_投入係数表!$N16</f>
        <v>3.4294282879051941</v>
      </c>
      <c r="S17" s="256">
        <f t="shared" si="3"/>
        <v>-47.260254301092985</v>
      </c>
      <c r="T17" s="256">
        <f t="shared" si="4"/>
        <v>1068.5137226566317</v>
      </c>
      <c r="U17" s="256">
        <f>-INDEX($S$5:$S$124, MATCH("建設業", 特殊処理,0 ), 0)*計算_投入係数表!$I16</f>
        <v>60.337906896566714</v>
      </c>
      <c r="V17" s="256">
        <f t="shared" si="5"/>
        <v>-107.59816119765969</v>
      </c>
      <c r="W17" s="256">
        <f t="shared" si="6"/>
        <v>1068.5137226566317</v>
      </c>
      <c r="X17" s="256">
        <f t="shared" si="7"/>
        <v>-107.59816119765969</v>
      </c>
      <c r="Y17" s="256">
        <f t="shared" si="8"/>
        <v>0</v>
      </c>
      <c r="Z17" s="256">
        <v>0</v>
      </c>
      <c r="AA17" s="256">
        <f t="shared" si="9"/>
        <v>17226.479443873468</v>
      </c>
      <c r="AB17" s="523">
        <f t="shared" si="23"/>
        <v>17334.077605071128</v>
      </c>
      <c r="AC17" s="504">
        <f t="shared" ca="1" si="10"/>
        <v>0.59104308832342667</v>
      </c>
      <c r="AD17" s="256">
        <f t="shared" ca="1" si="11"/>
        <v>-2.1907441339063087</v>
      </c>
      <c r="AE17" s="256">
        <f t="shared" ca="1" si="12"/>
        <v>15.443034087569901</v>
      </c>
      <c r="AF17" s="256">
        <f t="shared" ca="1" si="13"/>
        <v>-12.403067933693476</v>
      </c>
      <c r="AG17" s="471">
        <v>0.97058567785630867</v>
      </c>
      <c r="AH17" s="264">
        <f t="shared" ca="1" si="24"/>
        <v>-45.271091121481504</v>
      </c>
      <c r="AI17" s="256">
        <f>IF(計算_移輸出入額!$AG17&gt;=1, IF($AH17&gt;=0,$AH17,0), 0)</f>
        <v>0</v>
      </c>
      <c r="AJ17" s="256">
        <f ca="1">IF(計算_移輸出入額!$AG17&lt;1,IF($AH17&lt;0,$AH17,0), 0)</f>
        <v>-45.271091121481504</v>
      </c>
      <c r="AK17" s="256">
        <f t="shared" ca="1" si="25"/>
        <v>0</v>
      </c>
      <c r="AL17" s="256">
        <f t="shared" ca="1" si="14"/>
        <v>16.034077175893326</v>
      </c>
      <c r="AM17" s="256">
        <f t="shared" ca="1" si="26"/>
        <v>-59.864903189081289</v>
      </c>
      <c r="AN17" s="256">
        <f t="shared" ca="1" si="15"/>
        <v>1068.5137226566317</v>
      </c>
      <c r="AO17" s="256">
        <f ca="1">-INDEX($AM$5:$AM$124, MATCH("公務", 分類_出力,0 ), 0)*計算_投入係数表!$N16</f>
        <v>3.4294282879051941</v>
      </c>
      <c r="AP17" s="256">
        <f t="shared" ca="1" si="16"/>
        <v>-63.294331476986486</v>
      </c>
      <c r="AQ17" s="256">
        <f t="shared" ca="1" si="27"/>
        <v>1068.5137226566317</v>
      </c>
      <c r="AR17" s="256">
        <f ca="1">-INDEX($AP$5:$AP$124, MATCH("建設業", 特殊処理,0 ), 0)*計算_投入係数表!$I16</f>
        <v>60.337906896566714</v>
      </c>
      <c r="AS17" s="256">
        <f t="shared" ca="1" si="17"/>
        <v>-123.63223837355321</v>
      </c>
      <c r="AT17" s="260">
        <f t="shared" ca="1" si="18"/>
        <v>1068.5137226566317</v>
      </c>
      <c r="AU17" s="260">
        <f t="shared" ca="1" si="19"/>
        <v>63.767335184471911</v>
      </c>
      <c r="AV17" s="260">
        <f t="shared" ca="1" si="20"/>
        <v>-123.63223837355321</v>
      </c>
      <c r="AW17" s="260">
        <f t="shared" ca="1" si="28"/>
        <v>0</v>
      </c>
      <c r="AX17" s="260">
        <f ca="1"/>
        <v>0</v>
      </c>
      <c r="AY17" s="260">
        <f t="shared" ca="1" si="21"/>
        <v>1064.6967220166466</v>
      </c>
      <c r="AZ17" s="256">
        <f t="shared" ca="1" si="22"/>
        <v>1172.2948832143065</v>
      </c>
      <c r="BC17" s="256">
        <f ca="1">IF(入力!$C$10="1. アンケート調査", $AA17, $AY17)</f>
        <v>1064.6967220166466</v>
      </c>
      <c r="BD17" s="256">
        <f ca="1">IF(入力!$C$10="1. アンケート調査", $M17, $AL17)</f>
        <v>16.034077175893326</v>
      </c>
      <c r="BE17" s="256">
        <f ca="1">IF(入力!$C$10="1. アンケート調査", $X17, $AV17)</f>
        <v>-123.63223837355321</v>
      </c>
      <c r="BF17" s="256">
        <f ca="1">IF(入力!$C$10="1. アンケート調査", $Y17, $AW17)</f>
        <v>0</v>
      </c>
      <c r="BG17" s="256">
        <f ca="1">IF(入力!$C$10="1. アンケート調査", $Z17, $AX17)</f>
        <v>0</v>
      </c>
    </row>
    <row r="18" spans="2:59" s="6" customFormat="1" ht="12" x14ac:dyDescent="0.25">
      <c r="B18" s="53">
        <v>14</v>
      </c>
      <c r="C18" s="272" t="str">
        <v>-</v>
      </c>
      <c r="D18" s="259">
        <f ca="1">SUMIF(振分, $C18, 入力_北海道基本取引表!$EE$4:$EE$107)</f>
        <v>0</v>
      </c>
      <c r="E18" s="259">
        <f ca="1">SUMIF(振分, $C18, 入力_北海道基本取引表!$EF$4:$EF$107)</f>
        <v>0</v>
      </c>
      <c r="F18" s="259">
        <f ca="1">SUMIF(振分, $C18, 入力_北海道基本取引表!$EJ$4:$EJ$107)</f>
        <v>0</v>
      </c>
      <c r="G18" s="259">
        <f ca="1">SUMIF(振分, $C18, 入力_北海道基本取引表!$EK$4:$EK$107)</f>
        <v>0</v>
      </c>
      <c r="H18" s="259">
        <f ca="1">SUMIF(振分, $C18, 入力_北海道基本取引表!$EO$4:$EO$107)</f>
        <v>0</v>
      </c>
      <c r="I18" s="259">
        <f ca="1">SUMIF(振分, $C18, 入力_北海道基本取引表!$EC$4:$EC$107)</f>
        <v>0</v>
      </c>
      <c r="J18" s="259">
        <f>計算_基本取引表_調整前!$DT17</f>
        <v>0</v>
      </c>
      <c r="K18" s="259" t="e">
        <f>計算_基本取引表_調整前!$EC17</f>
        <v>#DIV/0!</v>
      </c>
      <c r="L18" s="263">
        <v>0</v>
      </c>
      <c r="M18" s="267">
        <f>IF($C18="公務員",0,IF(AND($BB$5="1.0にする", $C18="建設業"), 0, 入力!$C564))</f>
        <v>0</v>
      </c>
      <c r="N18" s="259" t="e">
        <f>-計算!G304</f>
        <v>#DIV/0!</v>
      </c>
      <c r="O18" s="259" t="e">
        <f t="shared" si="0"/>
        <v>#DIV/0!</v>
      </c>
      <c r="P18" s="259" t="e">
        <f t="shared" si="1"/>
        <v>#DIV/0!</v>
      </c>
      <c r="Q18" s="259" t="e">
        <f t="shared" si="2"/>
        <v>#DIV/0!</v>
      </c>
      <c r="R18" s="259">
        <f>-INDEX($P$5:$P$124, MATCH("公務", 特殊処理,0 ), 0)*計算_投入係数表!$N17</f>
        <v>0</v>
      </c>
      <c r="S18" s="259" t="e">
        <f t="shared" si="3"/>
        <v>#DIV/0!</v>
      </c>
      <c r="T18" s="259" t="e">
        <f t="shared" si="4"/>
        <v>#DIV/0!</v>
      </c>
      <c r="U18" s="259">
        <f>-INDEX($S$5:$S$124, MATCH("建設業", 特殊処理,0 ), 0)*計算_投入係数表!$I17</f>
        <v>0</v>
      </c>
      <c r="V18" s="259" t="e">
        <f t="shared" si="5"/>
        <v>#DIV/0!</v>
      </c>
      <c r="W18" s="259" t="e">
        <f t="shared" si="6"/>
        <v>#DIV/0!</v>
      </c>
      <c r="X18" s="259" t="e">
        <f t="shared" si="7"/>
        <v>#DIV/0!</v>
      </c>
      <c r="Y18" s="259" t="e">
        <f t="shared" si="8"/>
        <v>#DIV/0!</v>
      </c>
      <c r="Z18" s="259" t="e">
        <v>#DIV/0!</v>
      </c>
      <c r="AA18" s="259" t="e">
        <f t="shared" si="9"/>
        <v>#DIV/0!</v>
      </c>
      <c r="AB18" s="526" t="e">
        <f t="shared" si="23"/>
        <v>#DIV/0!</v>
      </c>
      <c r="AC18" s="518" t="e">
        <f t="shared" ca="1" si="10"/>
        <v>#DIV/0!</v>
      </c>
      <c r="AD18" s="259" t="e">
        <f t="shared" ca="1" si="11"/>
        <v>#DIV/0!</v>
      </c>
      <c r="AE18" s="259" t="e">
        <f t="shared" ca="1" si="12"/>
        <v>#DIV/0!</v>
      </c>
      <c r="AF18" s="259" t="e">
        <f t="shared" ca="1" si="13"/>
        <v>#DIV/0!</v>
      </c>
      <c r="AG18" s="474" t="e">
        <v>#DIV/0!</v>
      </c>
      <c r="AH18" s="267" t="e">
        <f t="shared" ca="1" si="24"/>
        <v>#DIV/0!</v>
      </c>
      <c r="AI18" s="259" t="e">
        <f>IF(計算_移輸出入額!$AG18&gt;=1, IF($AH18&gt;=0,$AH18,0), 0)</f>
        <v>#DIV/0!</v>
      </c>
      <c r="AJ18" s="259" t="e">
        <f>IF(計算_移輸出入額!$AG18&lt;1,IF($AH18&lt;0,$AH18,0), 0)</f>
        <v>#DIV/0!</v>
      </c>
      <c r="AK18" s="259" t="e">
        <f t="shared" ca="1" si="25"/>
        <v>#DIV/0!</v>
      </c>
      <c r="AL18" s="259" t="e">
        <f t="shared" ca="1" si="14"/>
        <v>#DIV/0!</v>
      </c>
      <c r="AM18" s="259" t="e">
        <f t="shared" ca="1" si="26"/>
        <v>#DIV/0!</v>
      </c>
      <c r="AN18" s="259" t="e">
        <f t="shared" ca="1" si="15"/>
        <v>#DIV/0!</v>
      </c>
      <c r="AO18" s="259">
        <f ca="1">-INDEX($AM$5:$AM$124, MATCH("公務", 分類_出力,0 ), 0)*計算_投入係数表!$N17</f>
        <v>0</v>
      </c>
      <c r="AP18" s="259" t="e">
        <f t="shared" ca="1" si="16"/>
        <v>#DIV/0!</v>
      </c>
      <c r="AQ18" s="259" t="e">
        <f t="shared" ca="1" si="27"/>
        <v>#DIV/0!</v>
      </c>
      <c r="AR18" s="259">
        <f ca="1">-INDEX($AP$5:$AP$124, MATCH("建設業", 特殊処理,0 ), 0)*計算_投入係数表!$I17</f>
        <v>0</v>
      </c>
      <c r="AS18" s="259" t="e">
        <f t="shared" ca="1" si="17"/>
        <v>#DIV/0!</v>
      </c>
      <c r="AT18" s="263" t="e">
        <f t="shared" ca="1" si="18"/>
        <v>#DIV/0!</v>
      </c>
      <c r="AU18" s="263">
        <f t="shared" ca="1" si="19"/>
        <v>0</v>
      </c>
      <c r="AV18" s="263" t="e">
        <f t="shared" ca="1" si="20"/>
        <v>#DIV/0!</v>
      </c>
      <c r="AW18" s="263" t="e">
        <f t="shared" ca="1" si="28"/>
        <v>#DIV/0!</v>
      </c>
      <c r="AX18" s="263" t="e">
        <f ca="1"/>
        <v>#DIV/0!</v>
      </c>
      <c r="AY18" s="263" t="e">
        <f t="shared" ca="1" si="21"/>
        <v>#DIV/0!</v>
      </c>
      <c r="AZ18" s="259" t="e">
        <f t="shared" ca="1" si="22"/>
        <v>#DIV/0!</v>
      </c>
      <c r="BC18" s="259" t="e">
        <f ca="1">IF(入力!$C$10="1. アンケート調査", $AA18, $AY18)</f>
        <v>#DIV/0!</v>
      </c>
      <c r="BD18" s="259" t="e">
        <f ca="1">IF(入力!$C$10="1. アンケート調査", $M18, $AL18)</f>
        <v>#DIV/0!</v>
      </c>
      <c r="BE18" s="259" t="e">
        <f ca="1">IF(入力!$C$10="1. アンケート調査", $X18, $AV18)</f>
        <v>#DIV/0!</v>
      </c>
      <c r="BF18" s="259" t="e">
        <f ca="1">IF(入力!$C$10="1. アンケート調査", $Y18, $AW18)</f>
        <v>#DIV/0!</v>
      </c>
      <c r="BG18" s="259" t="e">
        <f ca="1">IF(入力!$C$10="1. アンケート調査", $Z18, $AX18)</f>
        <v>#DIV/0!</v>
      </c>
    </row>
    <row r="19" spans="2:59" s="6" customFormat="1" ht="12" x14ac:dyDescent="0.25">
      <c r="B19" s="53">
        <v>15</v>
      </c>
      <c r="C19" s="269" t="str">
        <v>-</v>
      </c>
      <c r="D19" s="256">
        <f ca="1">SUMIF(振分, $C19, 入力_北海道基本取引表!$EE$4:$EE$107)</f>
        <v>0</v>
      </c>
      <c r="E19" s="256">
        <f ca="1">SUMIF(振分, $C19, 入力_北海道基本取引表!$EF$4:$EF$107)</f>
        <v>0</v>
      </c>
      <c r="F19" s="256">
        <f ca="1">SUMIF(振分, $C19, 入力_北海道基本取引表!$EJ$4:$EJ$107)</f>
        <v>0</v>
      </c>
      <c r="G19" s="256">
        <f ca="1">SUMIF(振分, $C19, 入力_北海道基本取引表!$EK$4:$EK$107)</f>
        <v>0</v>
      </c>
      <c r="H19" s="256">
        <f ca="1">SUMIF(振分, $C19, 入力_北海道基本取引表!$EO$4:$EO$107)</f>
        <v>0</v>
      </c>
      <c r="I19" s="256">
        <f ca="1">SUMIF(振分, $C19, 入力_北海道基本取引表!$EC$4:$EC$107)</f>
        <v>0</v>
      </c>
      <c r="J19" s="256">
        <f>計算_基本取引表_調整前!$DT18</f>
        <v>0</v>
      </c>
      <c r="K19" s="256" t="e">
        <f>計算_基本取引表_調整前!$EC18</f>
        <v>#DIV/0!</v>
      </c>
      <c r="L19" s="260">
        <v>0</v>
      </c>
      <c r="M19" s="264">
        <f>IF($C19="公務員",0,IF(AND($BB$5="1.0にする", $C19="建設業"), 0, 入力!$C565))</f>
        <v>0</v>
      </c>
      <c r="N19" s="256" t="e">
        <f>-計算!G305</f>
        <v>#DIV/0!</v>
      </c>
      <c r="O19" s="256" t="e">
        <f t="shared" si="0"/>
        <v>#DIV/0!</v>
      </c>
      <c r="P19" s="256" t="e">
        <f t="shared" si="1"/>
        <v>#DIV/0!</v>
      </c>
      <c r="Q19" s="256" t="e">
        <f t="shared" si="2"/>
        <v>#DIV/0!</v>
      </c>
      <c r="R19" s="256">
        <f>-INDEX($P$5:$P$124, MATCH("公務", 特殊処理,0 ), 0)*計算_投入係数表!$N18</f>
        <v>0</v>
      </c>
      <c r="S19" s="256" t="e">
        <f t="shared" si="3"/>
        <v>#DIV/0!</v>
      </c>
      <c r="T19" s="256" t="e">
        <f t="shared" si="4"/>
        <v>#DIV/0!</v>
      </c>
      <c r="U19" s="256">
        <f>-INDEX($S$5:$S$124, MATCH("建設業", 特殊処理,0 ), 0)*計算_投入係数表!$I18</f>
        <v>0</v>
      </c>
      <c r="V19" s="256" t="e">
        <f t="shared" si="5"/>
        <v>#DIV/0!</v>
      </c>
      <c r="W19" s="256" t="e">
        <f t="shared" si="6"/>
        <v>#DIV/0!</v>
      </c>
      <c r="X19" s="256" t="e">
        <f t="shared" si="7"/>
        <v>#DIV/0!</v>
      </c>
      <c r="Y19" s="256" t="e">
        <f t="shared" si="8"/>
        <v>#DIV/0!</v>
      </c>
      <c r="Z19" s="256" t="e">
        <v>#DIV/0!</v>
      </c>
      <c r="AA19" s="256" t="e">
        <f t="shared" si="9"/>
        <v>#DIV/0!</v>
      </c>
      <c r="AB19" s="523" t="e">
        <f t="shared" si="23"/>
        <v>#DIV/0!</v>
      </c>
      <c r="AC19" s="504" t="e">
        <f t="shared" ca="1" si="10"/>
        <v>#DIV/0!</v>
      </c>
      <c r="AD19" s="256" t="e">
        <f t="shared" ca="1" si="11"/>
        <v>#DIV/0!</v>
      </c>
      <c r="AE19" s="256" t="e">
        <f t="shared" ca="1" si="12"/>
        <v>#DIV/0!</v>
      </c>
      <c r="AF19" s="256" t="e">
        <f t="shared" ca="1" si="13"/>
        <v>#DIV/0!</v>
      </c>
      <c r="AG19" s="471" t="e">
        <v>#DIV/0!</v>
      </c>
      <c r="AH19" s="264" t="e">
        <f t="shared" ca="1" si="24"/>
        <v>#DIV/0!</v>
      </c>
      <c r="AI19" s="256" t="e">
        <f>IF(計算_移輸出入額!$AG19&gt;=1, IF($AH19&gt;=0,$AH19,0), 0)</f>
        <v>#DIV/0!</v>
      </c>
      <c r="AJ19" s="256" t="e">
        <f>IF(計算_移輸出入額!$AG19&lt;1,IF($AH19&lt;0,$AH19,0), 0)</f>
        <v>#DIV/0!</v>
      </c>
      <c r="AK19" s="256" t="e">
        <f t="shared" ca="1" si="25"/>
        <v>#DIV/0!</v>
      </c>
      <c r="AL19" s="256" t="e">
        <f t="shared" ca="1" si="14"/>
        <v>#DIV/0!</v>
      </c>
      <c r="AM19" s="256" t="e">
        <f t="shared" ca="1" si="26"/>
        <v>#DIV/0!</v>
      </c>
      <c r="AN19" s="256" t="e">
        <f t="shared" ca="1" si="15"/>
        <v>#DIV/0!</v>
      </c>
      <c r="AO19" s="256">
        <f ca="1">-INDEX($AM$5:$AM$124, MATCH("公務", 分類_出力,0 ), 0)*計算_投入係数表!$N18</f>
        <v>0</v>
      </c>
      <c r="AP19" s="256" t="e">
        <f t="shared" ca="1" si="16"/>
        <v>#DIV/0!</v>
      </c>
      <c r="AQ19" s="256" t="e">
        <f t="shared" ca="1" si="27"/>
        <v>#DIV/0!</v>
      </c>
      <c r="AR19" s="256">
        <f ca="1">-INDEX($AP$5:$AP$124, MATCH("建設業", 特殊処理,0 ), 0)*計算_投入係数表!$I18</f>
        <v>0</v>
      </c>
      <c r="AS19" s="256" t="e">
        <f t="shared" ca="1" si="17"/>
        <v>#DIV/0!</v>
      </c>
      <c r="AT19" s="260" t="e">
        <f t="shared" ca="1" si="18"/>
        <v>#DIV/0!</v>
      </c>
      <c r="AU19" s="260">
        <f t="shared" ca="1" si="19"/>
        <v>0</v>
      </c>
      <c r="AV19" s="260" t="e">
        <f t="shared" ca="1" si="20"/>
        <v>#DIV/0!</v>
      </c>
      <c r="AW19" s="260" t="e">
        <f t="shared" ca="1" si="28"/>
        <v>#DIV/0!</v>
      </c>
      <c r="AX19" s="260" t="e">
        <f ca="1"/>
        <v>#DIV/0!</v>
      </c>
      <c r="AY19" s="260" t="e">
        <f t="shared" ca="1" si="21"/>
        <v>#DIV/0!</v>
      </c>
      <c r="AZ19" s="256" t="e">
        <f t="shared" ca="1" si="22"/>
        <v>#DIV/0!</v>
      </c>
      <c r="BC19" s="256" t="e">
        <f ca="1">IF(入力!$C$10="1. アンケート調査", $AA19, $AY19)</f>
        <v>#DIV/0!</v>
      </c>
      <c r="BD19" s="256" t="e">
        <f ca="1">IF(入力!$C$10="1. アンケート調査", $M19, $AL19)</f>
        <v>#DIV/0!</v>
      </c>
      <c r="BE19" s="256" t="e">
        <f ca="1">IF(入力!$C$10="1. アンケート調査", $X19, $AV19)</f>
        <v>#DIV/0!</v>
      </c>
      <c r="BF19" s="256" t="e">
        <f ca="1">IF(入力!$C$10="1. アンケート調査", $Y19, $AW19)</f>
        <v>#DIV/0!</v>
      </c>
      <c r="BG19" s="256" t="e">
        <f ca="1">IF(入力!$C$10="1. アンケート調査", $Z19, $AX19)</f>
        <v>#DIV/0!</v>
      </c>
    </row>
    <row r="20" spans="2:59" s="6" customFormat="1" ht="12" x14ac:dyDescent="0.25">
      <c r="B20" s="53">
        <v>16</v>
      </c>
      <c r="C20" s="270" t="str">
        <v>-</v>
      </c>
      <c r="D20" s="257">
        <f ca="1">SUMIF(振分, $C20, 入力_北海道基本取引表!$EE$4:$EE$107)</f>
        <v>0</v>
      </c>
      <c r="E20" s="257">
        <f ca="1">SUMIF(振分, $C20, 入力_北海道基本取引表!$EF$4:$EF$107)</f>
        <v>0</v>
      </c>
      <c r="F20" s="257">
        <f ca="1">SUMIF(振分, $C20, 入力_北海道基本取引表!$EJ$4:$EJ$107)</f>
        <v>0</v>
      </c>
      <c r="G20" s="257">
        <f ca="1">SUMIF(振分, $C20, 入力_北海道基本取引表!$EK$4:$EK$107)</f>
        <v>0</v>
      </c>
      <c r="H20" s="257">
        <f ca="1">SUMIF(振分, $C20, 入力_北海道基本取引表!$EO$4:$EO$107)</f>
        <v>0</v>
      </c>
      <c r="I20" s="257">
        <f ca="1">SUMIF(振分, $C20, 入力_北海道基本取引表!$EC$4:$EC$107)</f>
        <v>0</v>
      </c>
      <c r="J20" s="257">
        <f>計算_基本取引表_調整前!$DT19</f>
        <v>0</v>
      </c>
      <c r="K20" s="257" t="e">
        <f>計算_基本取引表_調整前!$EC19</f>
        <v>#DIV/0!</v>
      </c>
      <c r="L20" s="261">
        <v>0</v>
      </c>
      <c r="M20" s="265">
        <f>IF($C20="公務員",0,IF(AND($BB$5="1.0にする", $C20="建設業"), 0, 入力!$C566))</f>
        <v>0</v>
      </c>
      <c r="N20" s="257" t="e">
        <f>-計算!G306</f>
        <v>#DIV/0!</v>
      </c>
      <c r="O20" s="257" t="e">
        <f t="shared" si="0"/>
        <v>#DIV/0!</v>
      </c>
      <c r="P20" s="257" t="e">
        <f t="shared" si="1"/>
        <v>#DIV/0!</v>
      </c>
      <c r="Q20" s="257" t="e">
        <f t="shared" si="2"/>
        <v>#DIV/0!</v>
      </c>
      <c r="R20" s="257">
        <f>-INDEX($P$5:$P$124, MATCH("公務", 特殊処理,0 ), 0)*計算_投入係数表!$N19</f>
        <v>0</v>
      </c>
      <c r="S20" s="257" t="e">
        <f t="shared" si="3"/>
        <v>#DIV/0!</v>
      </c>
      <c r="T20" s="257" t="e">
        <f t="shared" si="4"/>
        <v>#DIV/0!</v>
      </c>
      <c r="U20" s="257">
        <f>-INDEX($S$5:$S$124, MATCH("建設業", 特殊処理,0 ), 0)*計算_投入係数表!$I19</f>
        <v>0</v>
      </c>
      <c r="V20" s="257" t="e">
        <f t="shared" si="5"/>
        <v>#DIV/0!</v>
      </c>
      <c r="W20" s="257" t="e">
        <f t="shared" si="6"/>
        <v>#DIV/0!</v>
      </c>
      <c r="X20" s="257" t="e">
        <f t="shared" si="7"/>
        <v>#DIV/0!</v>
      </c>
      <c r="Y20" s="257" t="e">
        <f t="shared" si="8"/>
        <v>#DIV/0!</v>
      </c>
      <c r="Z20" s="257" t="e">
        <v>#DIV/0!</v>
      </c>
      <c r="AA20" s="257" t="e">
        <f t="shared" si="9"/>
        <v>#DIV/0!</v>
      </c>
      <c r="AB20" s="524" t="e">
        <f t="shared" si="23"/>
        <v>#DIV/0!</v>
      </c>
      <c r="AC20" s="516" t="e">
        <f t="shared" ca="1" si="10"/>
        <v>#DIV/0!</v>
      </c>
      <c r="AD20" s="257" t="e">
        <f t="shared" ca="1" si="11"/>
        <v>#DIV/0!</v>
      </c>
      <c r="AE20" s="257" t="e">
        <f t="shared" ca="1" si="12"/>
        <v>#DIV/0!</v>
      </c>
      <c r="AF20" s="257" t="e">
        <f t="shared" ca="1" si="13"/>
        <v>#DIV/0!</v>
      </c>
      <c r="AG20" s="472" t="e">
        <v>#DIV/0!</v>
      </c>
      <c r="AH20" s="265" t="e">
        <f t="shared" ca="1" si="24"/>
        <v>#DIV/0!</v>
      </c>
      <c r="AI20" s="257" t="e">
        <f>IF(計算_移輸出入額!$AG20&gt;=1, IF($AH20&gt;=0,$AH20,0), 0)</f>
        <v>#DIV/0!</v>
      </c>
      <c r="AJ20" s="257" t="e">
        <f>IF(計算_移輸出入額!$AG20&lt;1,IF($AH20&lt;0,$AH20,0), 0)</f>
        <v>#DIV/0!</v>
      </c>
      <c r="AK20" s="257" t="e">
        <f t="shared" ca="1" si="25"/>
        <v>#DIV/0!</v>
      </c>
      <c r="AL20" s="257" t="e">
        <f t="shared" ca="1" si="14"/>
        <v>#DIV/0!</v>
      </c>
      <c r="AM20" s="257" t="e">
        <f t="shared" ca="1" si="26"/>
        <v>#DIV/0!</v>
      </c>
      <c r="AN20" s="257" t="e">
        <f t="shared" ca="1" si="15"/>
        <v>#DIV/0!</v>
      </c>
      <c r="AO20" s="257">
        <f ca="1">-INDEX($AM$5:$AM$124, MATCH("公務", 分類_出力,0 ), 0)*計算_投入係数表!$N19</f>
        <v>0</v>
      </c>
      <c r="AP20" s="257" t="e">
        <f t="shared" ca="1" si="16"/>
        <v>#DIV/0!</v>
      </c>
      <c r="AQ20" s="257" t="e">
        <f t="shared" ca="1" si="27"/>
        <v>#DIV/0!</v>
      </c>
      <c r="AR20" s="257">
        <f ca="1">-INDEX($AP$5:$AP$124, MATCH("建設業", 特殊処理,0 ), 0)*計算_投入係数表!$I19</f>
        <v>0</v>
      </c>
      <c r="AS20" s="257" t="e">
        <f t="shared" ca="1" si="17"/>
        <v>#DIV/0!</v>
      </c>
      <c r="AT20" s="261" t="e">
        <f t="shared" ca="1" si="18"/>
        <v>#DIV/0!</v>
      </c>
      <c r="AU20" s="261">
        <f t="shared" ca="1" si="19"/>
        <v>0</v>
      </c>
      <c r="AV20" s="261" t="e">
        <f t="shared" ca="1" si="20"/>
        <v>#DIV/0!</v>
      </c>
      <c r="AW20" s="261" t="e">
        <f t="shared" ca="1" si="28"/>
        <v>#DIV/0!</v>
      </c>
      <c r="AX20" s="261" t="e">
        <f ca="1"/>
        <v>#DIV/0!</v>
      </c>
      <c r="AY20" s="261" t="e">
        <f t="shared" ca="1" si="21"/>
        <v>#DIV/0!</v>
      </c>
      <c r="AZ20" s="257" t="e">
        <f t="shared" ca="1" si="22"/>
        <v>#DIV/0!</v>
      </c>
      <c r="BC20" s="257" t="e">
        <f ca="1">IF(入力!$C$10="1. アンケート調査", $AA20, $AY20)</f>
        <v>#DIV/0!</v>
      </c>
      <c r="BD20" s="257" t="e">
        <f ca="1">IF(入力!$C$10="1. アンケート調査", $M20, $AL20)</f>
        <v>#DIV/0!</v>
      </c>
      <c r="BE20" s="257" t="e">
        <f ca="1">IF(入力!$C$10="1. アンケート調査", $X20, $AV20)</f>
        <v>#DIV/0!</v>
      </c>
      <c r="BF20" s="257" t="e">
        <f ca="1">IF(入力!$C$10="1. アンケート調査", $Y20, $AW20)</f>
        <v>#DIV/0!</v>
      </c>
      <c r="BG20" s="257" t="e">
        <f ca="1">IF(入力!$C$10="1. アンケート調査", $Z20, $AX20)</f>
        <v>#DIV/0!</v>
      </c>
    </row>
    <row r="21" spans="2:59" s="6" customFormat="1" ht="12" x14ac:dyDescent="0.25">
      <c r="B21" s="53">
        <v>17</v>
      </c>
      <c r="C21" s="269" t="str">
        <v>-</v>
      </c>
      <c r="D21" s="256">
        <f ca="1">SUMIF(振分, $C21, 入力_北海道基本取引表!$EE$4:$EE$107)</f>
        <v>0</v>
      </c>
      <c r="E21" s="256">
        <f ca="1">SUMIF(振分, $C21, 入力_北海道基本取引表!$EF$4:$EF$107)</f>
        <v>0</v>
      </c>
      <c r="F21" s="256">
        <f ca="1">SUMIF(振分, $C21, 入力_北海道基本取引表!$EJ$4:$EJ$107)</f>
        <v>0</v>
      </c>
      <c r="G21" s="256">
        <f ca="1">SUMIF(振分, $C21, 入力_北海道基本取引表!$EK$4:$EK$107)</f>
        <v>0</v>
      </c>
      <c r="H21" s="256">
        <f ca="1">SUMIF(振分, $C21, 入力_北海道基本取引表!$EO$4:$EO$107)</f>
        <v>0</v>
      </c>
      <c r="I21" s="256">
        <f ca="1">SUMIF(振分, $C21, 入力_北海道基本取引表!$EC$4:$EC$107)</f>
        <v>0</v>
      </c>
      <c r="J21" s="256">
        <f>計算_基本取引表_調整前!$DT20</f>
        <v>0</v>
      </c>
      <c r="K21" s="256" t="e">
        <f>計算_基本取引表_調整前!$EC20</f>
        <v>#DIV/0!</v>
      </c>
      <c r="L21" s="260">
        <v>0</v>
      </c>
      <c r="M21" s="264">
        <f>IF($C21="公務員",0,IF(AND($BB$5="1.0にする", $C21="建設業"), 0, 入力!$C567))</f>
        <v>0</v>
      </c>
      <c r="N21" s="256" t="e">
        <f>-計算!G307</f>
        <v>#DIV/0!</v>
      </c>
      <c r="O21" s="256" t="e">
        <f t="shared" si="0"/>
        <v>#DIV/0!</v>
      </c>
      <c r="P21" s="256" t="e">
        <f t="shared" si="1"/>
        <v>#DIV/0!</v>
      </c>
      <c r="Q21" s="256" t="e">
        <f t="shared" si="2"/>
        <v>#DIV/0!</v>
      </c>
      <c r="R21" s="256">
        <f>-INDEX($P$5:$P$124, MATCH("公務", 特殊処理,0 ), 0)*計算_投入係数表!$N20</f>
        <v>0</v>
      </c>
      <c r="S21" s="256" t="e">
        <f t="shared" si="3"/>
        <v>#DIV/0!</v>
      </c>
      <c r="T21" s="256" t="e">
        <f t="shared" si="4"/>
        <v>#DIV/0!</v>
      </c>
      <c r="U21" s="256">
        <f>-INDEX($S$5:$S$124, MATCH("建設業", 特殊処理,0 ), 0)*計算_投入係数表!$I20</f>
        <v>0</v>
      </c>
      <c r="V21" s="256" t="e">
        <f t="shared" si="5"/>
        <v>#DIV/0!</v>
      </c>
      <c r="W21" s="256" t="e">
        <f t="shared" si="6"/>
        <v>#DIV/0!</v>
      </c>
      <c r="X21" s="256" t="e">
        <f t="shared" si="7"/>
        <v>#DIV/0!</v>
      </c>
      <c r="Y21" s="256" t="e">
        <f t="shared" si="8"/>
        <v>#DIV/0!</v>
      </c>
      <c r="Z21" s="256" t="e">
        <v>#DIV/0!</v>
      </c>
      <c r="AA21" s="256" t="e">
        <f t="shared" si="9"/>
        <v>#DIV/0!</v>
      </c>
      <c r="AB21" s="523" t="e">
        <f t="shared" si="23"/>
        <v>#DIV/0!</v>
      </c>
      <c r="AC21" s="504" t="e">
        <f t="shared" ca="1" si="10"/>
        <v>#DIV/0!</v>
      </c>
      <c r="AD21" s="256" t="e">
        <f t="shared" ca="1" si="11"/>
        <v>#DIV/0!</v>
      </c>
      <c r="AE21" s="256" t="e">
        <f t="shared" ca="1" si="12"/>
        <v>#DIV/0!</v>
      </c>
      <c r="AF21" s="256" t="e">
        <f t="shared" ca="1" si="13"/>
        <v>#DIV/0!</v>
      </c>
      <c r="AG21" s="471" t="e">
        <v>#DIV/0!</v>
      </c>
      <c r="AH21" s="264" t="e">
        <f t="shared" ca="1" si="24"/>
        <v>#DIV/0!</v>
      </c>
      <c r="AI21" s="256" t="e">
        <f>IF(計算_移輸出入額!$AG21&gt;=1, IF($AH21&gt;=0,$AH21,0), 0)</f>
        <v>#DIV/0!</v>
      </c>
      <c r="AJ21" s="256" t="e">
        <f>IF(計算_移輸出入額!$AG21&lt;1,IF($AH21&lt;0,$AH21,0), 0)</f>
        <v>#DIV/0!</v>
      </c>
      <c r="AK21" s="256" t="e">
        <f t="shared" ca="1" si="25"/>
        <v>#DIV/0!</v>
      </c>
      <c r="AL21" s="256" t="e">
        <f t="shared" ca="1" si="14"/>
        <v>#DIV/0!</v>
      </c>
      <c r="AM21" s="256" t="e">
        <f t="shared" ca="1" si="26"/>
        <v>#DIV/0!</v>
      </c>
      <c r="AN21" s="256" t="e">
        <f t="shared" ca="1" si="15"/>
        <v>#DIV/0!</v>
      </c>
      <c r="AO21" s="256">
        <f ca="1">-INDEX($AM$5:$AM$124, MATCH("公務", 分類_出力,0 ), 0)*計算_投入係数表!$N20</f>
        <v>0</v>
      </c>
      <c r="AP21" s="256" t="e">
        <f t="shared" ca="1" si="16"/>
        <v>#DIV/0!</v>
      </c>
      <c r="AQ21" s="256" t="e">
        <f t="shared" ca="1" si="27"/>
        <v>#DIV/0!</v>
      </c>
      <c r="AR21" s="256">
        <f ca="1">-INDEX($AP$5:$AP$124, MATCH("建設業", 特殊処理,0 ), 0)*計算_投入係数表!$I20</f>
        <v>0</v>
      </c>
      <c r="AS21" s="256" t="e">
        <f t="shared" ca="1" si="17"/>
        <v>#DIV/0!</v>
      </c>
      <c r="AT21" s="260" t="e">
        <f t="shared" ca="1" si="18"/>
        <v>#DIV/0!</v>
      </c>
      <c r="AU21" s="260">
        <f t="shared" ca="1" si="19"/>
        <v>0</v>
      </c>
      <c r="AV21" s="260" t="e">
        <f t="shared" ca="1" si="20"/>
        <v>#DIV/0!</v>
      </c>
      <c r="AW21" s="260" t="e">
        <f t="shared" ca="1" si="28"/>
        <v>#DIV/0!</v>
      </c>
      <c r="AX21" s="260" t="e">
        <f ca="1"/>
        <v>#DIV/0!</v>
      </c>
      <c r="AY21" s="260" t="e">
        <f t="shared" ca="1" si="21"/>
        <v>#DIV/0!</v>
      </c>
      <c r="AZ21" s="256" t="e">
        <f t="shared" ca="1" si="22"/>
        <v>#DIV/0!</v>
      </c>
      <c r="BC21" s="256" t="e">
        <f ca="1">IF(入力!$C$10="1. アンケート調査", $AA21, $AY21)</f>
        <v>#DIV/0!</v>
      </c>
      <c r="BD21" s="256" t="e">
        <f ca="1">IF(入力!$C$10="1. アンケート調査", $M21, $AL21)</f>
        <v>#DIV/0!</v>
      </c>
      <c r="BE21" s="256" t="e">
        <f ca="1">IF(入力!$C$10="1. アンケート調査", $X21, $AV21)</f>
        <v>#DIV/0!</v>
      </c>
      <c r="BF21" s="256" t="e">
        <f ca="1">IF(入力!$C$10="1. アンケート調査", $Y21, $AW21)</f>
        <v>#DIV/0!</v>
      </c>
      <c r="BG21" s="256" t="e">
        <f ca="1">IF(入力!$C$10="1. アンケート調査", $Z21, $AX21)</f>
        <v>#DIV/0!</v>
      </c>
    </row>
    <row r="22" spans="2:59" s="6" customFormat="1" ht="12" x14ac:dyDescent="0.25">
      <c r="B22" s="53">
        <v>18</v>
      </c>
      <c r="C22" s="269" t="str">
        <v>-</v>
      </c>
      <c r="D22" s="256">
        <f ca="1">SUMIF(振分, $C22, 入力_北海道基本取引表!$EE$4:$EE$107)</f>
        <v>0</v>
      </c>
      <c r="E22" s="256">
        <f ca="1">SUMIF(振分, $C22, 入力_北海道基本取引表!$EF$4:$EF$107)</f>
        <v>0</v>
      </c>
      <c r="F22" s="256">
        <f ca="1">SUMIF(振分, $C22, 入力_北海道基本取引表!$EJ$4:$EJ$107)</f>
        <v>0</v>
      </c>
      <c r="G22" s="256">
        <f ca="1">SUMIF(振分, $C22, 入力_北海道基本取引表!$EK$4:$EK$107)</f>
        <v>0</v>
      </c>
      <c r="H22" s="256">
        <f ca="1">SUMIF(振分, $C22, 入力_北海道基本取引表!$EO$4:$EO$107)</f>
        <v>0</v>
      </c>
      <c r="I22" s="256">
        <f ca="1">SUMIF(振分, $C22, 入力_北海道基本取引表!$EC$4:$EC$107)</f>
        <v>0</v>
      </c>
      <c r="J22" s="256">
        <f>計算_基本取引表_調整前!$DT21</f>
        <v>0</v>
      </c>
      <c r="K22" s="256" t="e">
        <f>計算_基本取引表_調整前!$EC21</f>
        <v>#DIV/0!</v>
      </c>
      <c r="L22" s="260">
        <v>0</v>
      </c>
      <c r="M22" s="264">
        <f>IF($C22="公務員",0,IF(AND($BB$5="1.0にする", $C22="建設業"), 0, 入力!$C568))</f>
        <v>0</v>
      </c>
      <c r="N22" s="256" t="e">
        <f>-計算!G308</f>
        <v>#DIV/0!</v>
      </c>
      <c r="O22" s="256" t="e">
        <f t="shared" si="0"/>
        <v>#DIV/0!</v>
      </c>
      <c r="P22" s="256" t="e">
        <f t="shared" si="1"/>
        <v>#DIV/0!</v>
      </c>
      <c r="Q22" s="256" t="e">
        <f t="shared" si="2"/>
        <v>#DIV/0!</v>
      </c>
      <c r="R22" s="256">
        <f>-INDEX($P$5:$P$124, MATCH("公務", 特殊処理,0 ), 0)*計算_投入係数表!$N21</f>
        <v>0</v>
      </c>
      <c r="S22" s="256" t="e">
        <f t="shared" si="3"/>
        <v>#DIV/0!</v>
      </c>
      <c r="T22" s="256" t="e">
        <f t="shared" si="4"/>
        <v>#DIV/0!</v>
      </c>
      <c r="U22" s="256">
        <f>-INDEX($S$5:$S$124, MATCH("建設業", 特殊処理,0 ), 0)*計算_投入係数表!$I21</f>
        <v>0</v>
      </c>
      <c r="V22" s="256" t="e">
        <f t="shared" si="5"/>
        <v>#DIV/0!</v>
      </c>
      <c r="W22" s="256" t="e">
        <f t="shared" si="6"/>
        <v>#DIV/0!</v>
      </c>
      <c r="X22" s="256" t="e">
        <f t="shared" si="7"/>
        <v>#DIV/0!</v>
      </c>
      <c r="Y22" s="256" t="e">
        <f t="shared" si="8"/>
        <v>#DIV/0!</v>
      </c>
      <c r="Z22" s="256" t="e">
        <v>#DIV/0!</v>
      </c>
      <c r="AA22" s="256" t="e">
        <f t="shared" si="9"/>
        <v>#DIV/0!</v>
      </c>
      <c r="AB22" s="523" t="e">
        <f t="shared" si="23"/>
        <v>#DIV/0!</v>
      </c>
      <c r="AC22" s="504" t="e">
        <f t="shared" ca="1" si="10"/>
        <v>#DIV/0!</v>
      </c>
      <c r="AD22" s="256" t="e">
        <f t="shared" ca="1" si="11"/>
        <v>#DIV/0!</v>
      </c>
      <c r="AE22" s="256" t="e">
        <f t="shared" ca="1" si="12"/>
        <v>#DIV/0!</v>
      </c>
      <c r="AF22" s="256" t="e">
        <f t="shared" ca="1" si="13"/>
        <v>#DIV/0!</v>
      </c>
      <c r="AG22" s="471" t="e">
        <v>#DIV/0!</v>
      </c>
      <c r="AH22" s="264" t="e">
        <f t="shared" ca="1" si="24"/>
        <v>#DIV/0!</v>
      </c>
      <c r="AI22" s="256" t="e">
        <f>IF(計算_移輸出入額!$AG22&gt;=1, IF($AH22&gt;=0,$AH22,0), 0)</f>
        <v>#DIV/0!</v>
      </c>
      <c r="AJ22" s="256" t="e">
        <f>IF(計算_移輸出入額!$AG22&lt;1,IF($AH22&lt;0,$AH22,0), 0)</f>
        <v>#DIV/0!</v>
      </c>
      <c r="AK22" s="256" t="e">
        <f t="shared" ca="1" si="25"/>
        <v>#DIV/0!</v>
      </c>
      <c r="AL22" s="256" t="e">
        <f t="shared" ca="1" si="14"/>
        <v>#DIV/0!</v>
      </c>
      <c r="AM22" s="256" t="e">
        <f t="shared" ca="1" si="26"/>
        <v>#DIV/0!</v>
      </c>
      <c r="AN22" s="256" t="e">
        <f t="shared" ca="1" si="15"/>
        <v>#DIV/0!</v>
      </c>
      <c r="AO22" s="256">
        <f ca="1">-INDEX($AM$5:$AM$124, MATCH("公務", 分類_出力,0 ), 0)*計算_投入係数表!$N21</f>
        <v>0</v>
      </c>
      <c r="AP22" s="256" t="e">
        <f t="shared" ca="1" si="16"/>
        <v>#DIV/0!</v>
      </c>
      <c r="AQ22" s="256" t="e">
        <f t="shared" ca="1" si="27"/>
        <v>#DIV/0!</v>
      </c>
      <c r="AR22" s="256">
        <f ca="1">-INDEX($AP$5:$AP$124, MATCH("建設業", 特殊処理,0 ), 0)*計算_投入係数表!$I21</f>
        <v>0</v>
      </c>
      <c r="AS22" s="256" t="e">
        <f t="shared" ca="1" si="17"/>
        <v>#DIV/0!</v>
      </c>
      <c r="AT22" s="260" t="e">
        <f t="shared" ca="1" si="18"/>
        <v>#DIV/0!</v>
      </c>
      <c r="AU22" s="260">
        <f t="shared" ca="1" si="19"/>
        <v>0</v>
      </c>
      <c r="AV22" s="260" t="e">
        <f t="shared" ca="1" si="20"/>
        <v>#DIV/0!</v>
      </c>
      <c r="AW22" s="260" t="e">
        <f t="shared" ca="1" si="28"/>
        <v>#DIV/0!</v>
      </c>
      <c r="AX22" s="260" t="e">
        <f ca="1"/>
        <v>#DIV/0!</v>
      </c>
      <c r="AY22" s="260" t="e">
        <f t="shared" ca="1" si="21"/>
        <v>#DIV/0!</v>
      </c>
      <c r="AZ22" s="256" t="e">
        <f t="shared" ca="1" si="22"/>
        <v>#DIV/0!</v>
      </c>
      <c r="BC22" s="256" t="e">
        <f ca="1">IF(入力!$C$10="1. アンケート調査", $AA22, $AY22)</f>
        <v>#DIV/0!</v>
      </c>
      <c r="BD22" s="256" t="e">
        <f ca="1">IF(入力!$C$10="1. アンケート調査", $M22, $AL22)</f>
        <v>#DIV/0!</v>
      </c>
      <c r="BE22" s="256" t="e">
        <f ca="1">IF(入力!$C$10="1. アンケート調査", $X22, $AV22)</f>
        <v>#DIV/0!</v>
      </c>
      <c r="BF22" s="256" t="e">
        <f ca="1">IF(入力!$C$10="1. アンケート調査", $Y22, $AW22)</f>
        <v>#DIV/0!</v>
      </c>
      <c r="BG22" s="256" t="e">
        <f ca="1">IF(入力!$C$10="1. アンケート調査", $Z22, $AX22)</f>
        <v>#DIV/0!</v>
      </c>
    </row>
    <row r="23" spans="2:59" s="6" customFormat="1" ht="12" x14ac:dyDescent="0.25">
      <c r="B23" s="53">
        <v>19</v>
      </c>
      <c r="C23" s="269" t="str">
        <v>-</v>
      </c>
      <c r="D23" s="256">
        <f ca="1">SUMIF(振分, $C23, 入力_北海道基本取引表!$EE$4:$EE$107)</f>
        <v>0</v>
      </c>
      <c r="E23" s="256">
        <f ca="1">SUMIF(振分, $C23, 入力_北海道基本取引表!$EF$4:$EF$107)</f>
        <v>0</v>
      </c>
      <c r="F23" s="256">
        <f ca="1">SUMIF(振分, $C23, 入力_北海道基本取引表!$EJ$4:$EJ$107)</f>
        <v>0</v>
      </c>
      <c r="G23" s="256">
        <f ca="1">SUMIF(振分, $C23, 入力_北海道基本取引表!$EK$4:$EK$107)</f>
        <v>0</v>
      </c>
      <c r="H23" s="256">
        <f ca="1">SUMIF(振分, $C23, 入力_北海道基本取引表!$EO$4:$EO$107)</f>
        <v>0</v>
      </c>
      <c r="I23" s="256">
        <f ca="1">SUMIF(振分, $C23, 入力_北海道基本取引表!$EC$4:$EC$107)</f>
        <v>0</v>
      </c>
      <c r="J23" s="256">
        <f>計算_基本取引表_調整前!$DT22</f>
        <v>0</v>
      </c>
      <c r="K23" s="256" t="e">
        <f>計算_基本取引表_調整前!$EC22</f>
        <v>#DIV/0!</v>
      </c>
      <c r="L23" s="260">
        <v>0</v>
      </c>
      <c r="M23" s="264">
        <f>IF($C23="公務員",0,IF(AND($BB$5="1.0にする", $C23="建設業"), 0, 入力!$C569))</f>
        <v>0</v>
      </c>
      <c r="N23" s="256" t="e">
        <f>-計算!G309</f>
        <v>#DIV/0!</v>
      </c>
      <c r="O23" s="256" t="e">
        <f t="shared" si="0"/>
        <v>#DIV/0!</v>
      </c>
      <c r="P23" s="256" t="e">
        <f t="shared" si="1"/>
        <v>#DIV/0!</v>
      </c>
      <c r="Q23" s="256" t="e">
        <f t="shared" si="2"/>
        <v>#DIV/0!</v>
      </c>
      <c r="R23" s="256">
        <f>-INDEX($P$5:$P$124, MATCH("公務", 特殊処理,0 ), 0)*計算_投入係数表!$N22</f>
        <v>0</v>
      </c>
      <c r="S23" s="256" t="e">
        <f t="shared" si="3"/>
        <v>#DIV/0!</v>
      </c>
      <c r="T23" s="256" t="e">
        <f t="shared" si="4"/>
        <v>#DIV/0!</v>
      </c>
      <c r="U23" s="256">
        <f>-INDEX($S$5:$S$124, MATCH("建設業", 特殊処理,0 ), 0)*計算_投入係数表!$I22</f>
        <v>0</v>
      </c>
      <c r="V23" s="256" t="e">
        <f t="shared" si="5"/>
        <v>#DIV/0!</v>
      </c>
      <c r="W23" s="256" t="e">
        <f t="shared" si="6"/>
        <v>#DIV/0!</v>
      </c>
      <c r="X23" s="256" t="e">
        <f t="shared" si="7"/>
        <v>#DIV/0!</v>
      </c>
      <c r="Y23" s="256" t="e">
        <f t="shared" si="8"/>
        <v>#DIV/0!</v>
      </c>
      <c r="Z23" s="256" t="e">
        <v>#DIV/0!</v>
      </c>
      <c r="AA23" s="256" t="e">
        <f t="shared" si="9"/>
        <v>#DIV/0!</v>
      </c>
      <c r="AB23" s="523" t="e">
        <f t="shared" si="23"/>
        <v>#DIV/0!</v>
      </c>
      <c r="AC23" s="504" t="e">
        <f t="shared" ca="1" si="10"/>
        <v>#DIV/0!</v>
      </c>
      <c r="AD23" s="256" t="e">
        <f t="shared" ca="1" si="11"/>
        <v>#DIV/0!</v>
      </c>
      <c r="AE23" s="256" t="e">
        <f t="shared" ca="1" si="12"/>
        <v>#DIV/0!</v>
      </c>
      <c r="AF23" s="256" t="e">
        <f t="shared" ca="1" si="13"/>
        <v>#DIV/0!</v>
      </c>
      <c r="AG23" s="471" t="e">
        <v>#DIV/0!</v>
      </c>
      <c r="AH23" s="264" t="e">
        <f t="shared" ca="1" si="24"/>
        <v>#DIV/0!</v>
      </c>
      <c r="AI23" s="256" t="e">
        <f>IF(計算_移輸出入額!$AG23&gt;=1, IF($AH23&gt;=0,$AH23,0), 0)</f>
        <v>#DIV/0!</v>
      </c>
      <c r="AJ23" s="256" t="e">
        <f>IF(計算_移輸出入額!$AG23&lt;1,IF($AH23&lt;0,$AH23,0), 0)</f>
        <v>#DIV/0!</v>
      </c>
      <c r="AK23" s="256" t="e">
        <f t="shared" ca="1" si="25"/>
        <v>#DIV/0!</v>
      </c>
      <c r="AL23" s="256" t="e">
        <f t="shared" ca="1" si="14"/>
        <v>#DIV/0!</v>
      </c>
      <c r="AM23" s="256" t="e">
        <f t="shared" ca="1" si="26"/>
        <v>#DIV/0!</v>
      </c>
      <c r="AN23" s="256" t="e">
        <f t="shared" ca="1" si="15"/>
        <v>#DIV/0!</v>
      </c>
      <c r="AO23" s="256">
        <f ca="1">-INDEX($AM$5:$AM$124, MATCH("公務", 分類_出力,0 ), 0)*計算_投入係数表!$N22</f>
        <v>0</v>
      </c>
      <c r="AP23" s="256" t="e">
        <f t="shared" ca="1" si="16"/>
        <v>#DIV/0!</v>
      </c>
      <c r="AQ23" s="256" t="e">
        <f t="shared" ca="1" si="27"/>
        <v>#DIV/0!</v>
      </c>
      <c r="AR23" s="256">
        <f ca="1">-INDEX($AP$5:$AP$124, MATCH("建設業", 特殊処理,0 ), 0)*計算_投入係数表!$I22</f>
        <v>0</v>
      </c>
      <c r="AS23" s="256" t="e">
        <f t="shared" ca="1" si="17"/>
        <v>#DIV/0!</v>
      </c>
      <c r="AT23" s="260" t="e">
        <f t="shared" ca="1" si="18"/>
        <v>#DIV/0!</v>
      </c>
      <c r="AU23" s="260">
        <f t="shared" ca="1" si="19"/>
        <v>0</v>
      </c>
      <c r="AV23" s="260" t="e">
        <f t="shared" ca="1" si="20"/>
        <v>#DIV/0!</v>
      </c>
      <c r="AW23" s="260" t="e">
        <f t="shared" ca="1" si="28"/>
        <v>#DIV/0!</v>
      </c>
      <c r="AX23" s="260" t="e">
        <f ca="1"/>
        <v>#DIV/0!</v>
      </c>
      <c r="AY23" s="260" t="e">
        <f t="shared" ca="1" si="21"/>
        <v>#DIV/0!</v>
      </c>
      <c r="AZ23" s="256" t="e">
        <f t="shared" ca="1" si="22"/>
        <v>#DIV/0!</v>
      </c>
      <c r="BC23" s="256" t="e">
        <f ca="1">IF(入力!$C$10="1. アンケート調査", $AA23, $AY23)</f>
        <v>#DIV/0!</v>
      </c>
      <c r="BD23" s="256" t="e">
        <f ca="1">IF(入力!$C$10="1. アンケート調査", $M23, $AL23)</f>
        <v>#DIV/0!</v>
      </c>
      <c r="BE23" s="256" t="e">
        <f ca="1">IF(入力!$C$10="1. アンケート調査", $X23, $AV23)</f>
        <v>#DIV/0!</v>
      </c>
      <c r="BF23" s="256" t="e">
        <f ca="1">IF(入力!$C$10="1. アンケート調査", $Y23, $AW23)</f>
        <v>#DIV/0!</v>
      </c>
      <c r="BG23" s="256" t="e">
        <f ca="1">IF(入力!$C$10="1. アンケート調査", $Z23, $AX23)</f>
        <v>#DIV/0!</v>
      </c>
    </row>
    <row r="24" spans="2:59" s="6" customFormat="1" ht="12" x14ac:dyDescent="0.25">
      <c r="B24" s="53">
        <v>20</v>
      </c>
      <c r="C24" s="271" t="str">
        <v>-</v>
      </c>
      <c r="D24" s="258">
        <f ca="1">SUMIF(振分, $C24, 入力_北海道基本取引表!$EE$4:$EE$107)</f>
        <v>0</v>
      </c>
      <c r="E24" s="258">
        <f ca="1">SUMIF(振分, $C24, 入力_北海道基本取引表!$EF$4:$EF$107)</f>
        <v>0</v>
      </c>
      <c r="F24" s="258">
        <f ca="1">SUMIF(振分, $C24, 入力_北海道基本取引表!$EJ$4:$EJ$107)</f>
        <v>0</v>
      </c>
      <c r="G24" s="258">
        <f ca="1">SUMIF(振分, $C24, 入力_北海道基本取引表!$EK$4:$EK$107)</f>
        <v>0</v>
      </c>
      <c r="H24" s="258">
        <f ca="1">SUMIF(振分, $C24, 入力_北海道基本取引表!$EO$4:$EO$107)</f>
        <v>0</v>
      </c>
      <c r="I24" s="258">
        <f ca="1">SUMIF(振分, $C24, 入力_北海道基本取引表!$EC$4:$EC$107)</f>
        <v>0</v>
      </c>
      <c r="J24" s="258">
        <f>計算_基本取引表_調整前!$DT23</f>
        <v>0</v>
      </c>
      <c r="K24" s="258" t="e">
        <f>計算_基本取引表_調整前!$EC23</f>
        <v>#DIV/0!</v>
      </c>
      <c r="L24" s="262">
        <v>0</v>
      </c>
      <c r="M24" s="266">
        <f>IF($C24="公務員",0,IF(AND($BB$5="1.0にする", $C24="建設業"), 0, 入力!$C570))</f>
        <v>0</v>
      </c>
      <c r="N24" s="258" t="e">
        <f>-計算!G310</f>
        <v>#DIV/0!</v>
      </c>
      <c r="O24" s="258" t="e">
        <f t="shared" si="0"/>
        <v>#DIV/0!</v>
      </c>
      <c r="P24" s="258" t="e">
        <f t="shared" si="1"/>
        <v>#DIV/0!</v>
      </c>
      <c r="Q24" s="258" t="e">
        <f t="shared" si="2"/>
        <v>#DIV/0!</v>
      </c>
      <c r="R24" s="258">
        <f>-INDEX($P$5:$P$124, MATCH("公務", 特殊処理,0 ), 0)*計算_投入係数表!$N23</f>
        <v>0</v>
      </c>
      <c r="S24" s="258" t="e">
        <f t="shared" si="3"/>
        <v>#DIV/0!</v>
      </c>
      <c r="T24" s="258" t="e">
        <f t="shared" si="4"/>
        <v>#DIV/0!</v>
      </c>
      <c r="U24" s="258">
        <f>-INDEX($S$5:$S$124, MATCH("建設業", 特殊処理,0 ), 0)*計算_投入係数表!$I23</f>
        <v>0</v>
      </c>
      <c r="V24" s="258" t="e">
        <f t="shared" si="5"/>
        <v>#DIV/0!</v>
      </c>
      <c r="W24" s="258" t="e">
        <f t="shared" si="6"/>
        <v>#DIV/0!</v>
      </c>
      <c r="X24" s="258" t="e">
        <f t="shared" si="7"/>
        <v>#DIV/0!</v>
      </c>
      <c r="Y24" s="258" t="e">
        <f t="shared" si="8"/>
        <v>#DIV/0!</v>
      </c>
      <c r="Z24" s="258" t="e">
        <v>#DIV/0!</v>
      </c>
      <c r="AA24" s="258" t="e">
        <f t="shared" si="9"/>
        <v>#DIV/0!</v>
      </c>
      <c r="AB24" s="525" t="e">
        <f t="shared" si="23"/>
        <v>#DIV/0!</v>
      </c>
      <c r="AC24" s="517" t="e">
        <f t="shared" ca="1" si="10"/>
        <v>#DIV/0!</v>
      </c>
      <c r="AD24" s="258" t="e">
        <f t="shared" ca="1" si="11"/>
        <v>#DIV/0!</v>
      </c>
      <c r="AE24" s="258" t="e">
        <f t="shared" ca="1" si="12"/>
        <v>#DIV/0!</v>
      </c>
      <c r="AF24" s="258" t="e">
        <f t="shared" ca="1" si="13"/>
        <v>#DIV/0!</v>
      </c>
      <c r="AG24" s="473" t="e">
        <v>#DIV/0!</v>
      </c>
      <c r="AH24" s="266" t="e">
        <f t="shared" ca="1" si="24"/>
        <v>#DIV/0!</v>
      </c>
      <c r="AI24" s="258" t="e">
        <f>IF(計算_移輸出入額!$AG24&gt;=1, IF($AH24&gt;=0,$AH24,0), 0)</f>
        <v>#DIV/0!</v>
      </c>
      <c r="AJ24" s="258" t="e">
        <f>IF(計算_移輸出入額!$AG24&lt;1,IF($AH24&lt;0,$AH24,0), 0)</f>
        <v>#DIV/0!</v>
      </c>
      <c r="AK24" s="258" t="e">
        <f t="shared" ca="1" si="25"/>
        <v>#DIV/0!</v>
      </c>
      <c r="AL24" s="258" t="e">
        <f t="shared" ca="1" si="14"/>
        <v>#DIV/0!</v>
      </c>
      <c r="AM24" s="258" t="e">
        <f t="shared" ca="1" si="26"/>
        <v>#DIV/0!</v>
      </c>
      <c r="AN24" s="258" t="e">
        <f t="shared" ca="1" si="15"/>
        <v>#DIV/0!</v>
      </c>
      <c r="AO24" s="258">
        <f ca="1">-INDEX($AM$5:$AM$124, MATCH("公務", 分類_出力,0 ), 0)*計算_投入係数表!$N23</f>
        <v>0</v>
      </c>
      <c r="AP24" s="258" t="e">
        <f t="shared" ca="1" si="16"/>
        <v>#DIV/0!</v>
      </c>
      <c r="AQ24" s="258" t="e">
        <f t="shared" ca="1" si="27"/>
        <v>#DIV/0!</v>
      </c>
      <c r="AR24" s="258">
        <f ca="1">-INDEX($AP$5:$AP$124, MATCH("建設業", 特殊処理,0 ), 0)*計算_投入係数表!$I23</f>
        <v>0</v>
      </c>
      <c r="AS24" s="258" t="e">
        <f t="shared" ca="1" si="17"/>
        <v>#DIV/0!</v>
      </c>
      <c r="AT24" s="262" t="e">
        <f t="shared" ca="1" si="18"/>
        <v>#DIV/0!</v>
      </c>
      <c r="AU24" s="262">
        <f t="shared" ca="1" si="19"/>
        <v>0</v>
      </c>
      <c r="AV24" s="262" t="e">
        <f t="shared" ca="1" si="20"/>
        <v>#DIV/0!</v>
      </c>
      <c r="AW24" s="262" t="e">
        <f t="shared" ca="1" si="28"/>
        <v>#DIV/0!</v>
      </c>
      <c r="AX24" s="262" t="e">
        <f ca="1"/>
        <v>#DIV/0!</v>
      </c>
      <c r="AY24" s="262" t="e">
        <f t="shared" ca="1" si="21"/>
        <v>#DIV/0!</v>
      </c>
      <c r="AZ24" s="258" t="e">
        <f t="shared" ca="1" si="22"/>
        <v>#DIV/0!</v>
      </c>
      <c r="BC24" s="258" t="e">
        <f ca="1">IF(入力!$C$10="1. アンケート調査", $AA24, $AY24)</f>
        <v>#DIV/0!</v>
      </c>
      <c r="BD24" s="258" t="e">
        <f ca="1">IF(入力!$C$10="1. アンケート調査", $M24, $AL24)</f>
        <v>#DIV/0!</v>
      </c>
      <c r="BE24" s="258" t="e">
        <f ca="1">IF(入力!$C$10="1. アンケート調査", $X24, $AV24)</f>
        <v>#DIV/0!</v>
      </c>
      <c r="BF24" s="258" t="e">
        <f ca="1">IF(入力!$C$10="1. アンケート調査", $Y24, $AW24)</f>
        <v>#DIV/0!</v>
      </c>
      <c r="BG24" s="258" t="e">
        <f ca="1">IF(入力!$C$10="1. アンケート調査", $Z24, $AX24)</f>
        <v>#DIV/0!</v>
      </c>
    </row>
    <row r="25" spans="2:59" s="6" customFormat="1" ht="12" x14ac:dyDescent="0.25">
      <c r="B25" s="53">
        <v>21</v>
      </c>
      <c r="C25" s="269" t="str">
        <v>-</v>
      </c>
      <c r="D25" s="256">
        <f ca="1">SUMIF(振分, $C25, 入力_北海道基本取引表!$EE$4:$EE$107)</f>
        <v>0</v>
      </c>
      <c r="E25" s="256">
        <f ca="1">SUMIF(振分, $C25, 入力_北海道基本取引表!$EF$4:$EF$107)</f>
        <v>0</v>
      </c>
      <c r="F25" s="256">
        <f ca="1">SUMIF(振分, $C25, 入力_北海道基本取引表!$EJ$4:$EJ$107)</f>
        <v>0</v>
      </c>
      <c r="G25" s="256">
        <f ca="1">SUMIF(振分, $C25, 入力_北海道基本取引表!$EK$4:$EK$107)</f>
        <v>0</v>
      </c>
      <c r="H25" s="256">
        <f ca="1">SUMIF(振分, $C25, 入力_北海道基本取引表!$EO$4:$EO$107)</f>
        <v>0</v>
      </c>
      <c r="I25" s="256">
        <f ca="1">SUMIF(振分, $C25, 入力_北海道基本取引表!$EC$4:$EC$107)</f>
        <v>0</v>
      </c>
      <c r="J25" s="256">
        <f>計算_基本取引表_調整前!$DT24</f>
        <v>0</v>
      </c>
      <c r="K25" s="256" t="e">
        <f>計算_基本取引表_調整前!$EC24</f>
        <v>#DIV/0!</v>
      </c>
      <c r="L25" s="260">
        <v>0</v>
      </c>
      <c r="M25" s="264">
        <f>IF($C25="公務員",0,IF(AND($BB$5="1.0にする", $C25="建設業"), 0, 入力!$C571))</f>
        <v>0</v>
      </c>
      <c r="N25" s="256" t="e">
        <f>-計算!G311</f>
        <v>#DIV/0!</v>
      </c>
      <c r="O25" s="256" t="e">
        <f t="shared" si="0"/>
        <v>#DIV/0!</v>
      </c>
      <c r="P25" s="256" t="e">
        <f t="shared" si="1"/>
        <v>#DIV/0!</v>
      </c>
      <c r="Q25" s="256" t="e">
        <f t="shared" si="2"/>
        <v>#DIV/0!</v>
      </c>
      <c r="R25" s="256">
        <f>-INDEX($P$5:$P$124, MATCH("公務", 特殊処理,0 ), 0)*計算_投入係数表!$N24</f>
        <v>0</v>
      </c>
      <c r="S25" s="256" t="e">
        <f t="shared" si="3"/>
        <v>#DIV/0!</v>
      </c>
      <c r="T25" s="256" t="e">
        <f t="shared" si="4"/>
        <v>#DIV/0!</v>
      </c>
      <c r="U25" s="256">
        <f>-INDEX($S$5:$S$124, MATCH("建設業", 特殊処理,0 ), 0)*計算_投入係数表!$I24</f>
        <v>0</v>
      </c>
      <c r="V25" s="256" t="e">
        <f t="shared" si="5"/>
        <v>#DIV/0!</v>
      </c>
      <c r="W25" s="256" t="e">
        <f t="shared" si="6"/>
        <v>#DIV/0!</v>
      </c>
      <c r="X25" s="256" t="e">
        <f t="shared" si="7"/>
        <v>#DIV/0!</v>
      </c>
      <c r="Y25" s="256" t="e">
        <f t="shared" si="8"/>
        <v>#DIV/0!</v>
      </c>
      <c r="Z25" s="256" t="e">
        <v>#DIV/0!</v>
      </c>
      <c r="AA25" s="256" t="e">
        <f t="shared" si="9"/>
        <v>#DIV/0!</v>
      </c>
      <c r="AB25" s="523" t="e">
        <f t="shared" si="23"/>
        <v>#DIV/0!</v>
      </c>
      <c r="AC25" s="504" t="e">
        <f t="shared" ca="1" si="10"/>
        <v>#DIV/0!</v>
      </c>
      <c r="AD25" s="256" t="e">
        <f t="shared" ca="1" si="11"/>
        <v>#DIV/0!</v>
      </c>
      <c r="AE25" s="256" t="e">
        <f t="shared" ca="1" si="12"/>
        <v>#DIV/0!</v>
      </c>
      <c r="AF25" s="256" t="e">
        <f t="shared" ca="1" si="13"/>
        <v>#DIV/0!</v>
      </c>
      <c r="AG25" s="471" t="e">
        <v>#DIV/0!</v>
      </c>
      <c r="AH25" s="264" t="e">
        <f t="shared" ca="1" si="24"/>
        <v>#DIV/0!</v>
      </c>
      <c r="AI25" s="256" t="e">
        <f>IF(計算_移輸出入額!$AG25&gt;=1, IF($AH25&gt;=0,$AH25,0), 0)</f>
        <v>#DIV/0!</v>
      </c>
      <c r="AJ25" s="256" t="e">
        <f>IF(計算_移輸出入額!$AG25&lt;1,IF($AH25&lt;0,$AH25,0), 0)</f>
        <v>#DIV/0!</v>
      </c>
      <c r="AK25" s="256" t="e">
        <f t="shared" ca="1" si="25"/>
        <v>#DIV/0!</v>
      </c>
      <c r="AL25" s="256" t="e">
        <f t="shared" ca="1" si="14"/>
        <v>#DIV/0!</v>
      </c>
      <c r="AM25" s="256" t="e">
        <f t="shared" ca="1" si="26"/>
        <v>#DIV/0!</v>
      </c>
      <c r="AN25" s="256" t="e">
        <f t="shared" ca="1" si="15"/>
        <v>#DIV/0!</v>
      </c>
      <c r="AO25" s="256">
        <f ca="1">-INDEX($AM$5:$AM$124, MATCH("公務", 分類_出力,0 ), 0)*計算_投入係数表!$N24</f>
        <v>0</v>
      </c>
      <c r="AP25" s="256" t="e">
        <f t="shared" ca="1" si="16"/>
        <v>#DIV/0!</v>
      </c>
      <c r="AQ25" s="256" t="e">
        <f t="shared" ca="1" si="27"/>
        <v>#DIV/0!</v>
      </c>
      <c r="AR25" s="256">
        <f ca="1">-INDEX($AP$5:$AP$124, MATCH("建設業", 特殊処理,0 ), 0)*計算_投入係数表!$I24</f>
        <v>0</v>
      </c>
      <c r="AS25" s="256" t="e">
        <f t="shared" ca="1" si="17"/>
        <v>#DIV/0!</v>
      </c>
      <c r="AT25" s="260" t="e">
        <f t="shared" ca="1" si="18"/>
        <v>#DIV/0!</v>
      </c>
      <c r="AU25" s="260">
        <f t="shared" ca="1" si="19"/>
        <v>0</v>
      </c>
      <c r="AV25" s="260" t="e">
        <f t="shared" ca="1" si="20"/>
        <v>#DIV/0!</v>
      </c>
      <c r="AW25" s="260" t="e">
        <f t="shared" ca="1" si="28"/>
        <v>#DIV/0!</v>
      </c>
      <c r="AX25" s="260" t="e">
        <f ca="1"/>
        <v>#DIV/0!</v>
      </c>
      <c r="AY25" s="260" t="e">
        <f t="shared" ca="1" si="21"/>
        <v>#DIV/0!</v>
      </c>
      <c r="AZ25" s="256" t="e">
        <f t="shared" ca="1" si="22"/>
        <v>#DIV/0!</v>
      </c>
      <c r="BC25" s="256" t="e">
        <f ca="1">IF(入力!$C$10="1. アンケート調査", $AA25, $AY25)</f>
        <v>#DIV/0!</v>
      </c>
      <c r="BD25" s="256" t="e">
        <f ca="1">IF(入力!$C$10="1. アンケート調査", $M25, $AL25)</f>
        <v>#DIV/0!</v>
      </c>
      <c r="BE25" s="256" t="e">
        <f ca="1">IF(入力!$C$10="1. アンケート調査", $X25, $AV25)</f>
        <v>#DIV/0!</v>
      </c>
      <c r="BF25" s="256" t="e">
        <f ca="1">IF(入力!$C$10="1. アンケート調査", $Y25, $AW25)</f>
        <v>#DIV/0!</v>
      </c>
      <c r="BG25" s="256" t="e">
        <f ca="1">IF(入力!$C$10="1. アンケート調査", $Z25, $AX25)</f>
        <v>#DIV/0!</v>
      </c>
    </row>
    <row r="26" spans="2:59" s="6" customFormat="1" ht="12" x14ac:dyDescent="0.25">
      <c r="B26" s="53">
        <v>22</v>
      </c>
      <c r="C26" s="269" t="str">
        <v>-</v>
      </c>
      <c r="D26" s="256">
        <f ca="1">SUMIF(振分, $C26, 入力_北海道基本取引表!$EE$4:$EE$107)</f>
        <v>0</v>
      </c>
      <c r="E26" s="256">
        <f ca="1">SUMIF(振分, $C26, 入力_北海道基本取引表!$EF$4:$EF$107)</f>
        <v>0</v>
      </c>
      <c r="F26" s="256">
        <f ca="1">SUMIF(振分, $C26, 入力_北海道基本取引表!$EJ$4:$EJ$107)</f>
        <v>0</v>
      </c>
      <c r="G26" s="256">
        <f ca="1">SUMIF(振分, $C26, 入力_北海道基本取引表!$EK$4:$EK$107)</f>
        <v>0</v>
      </c>
      <c r="H26" s="256">
        <f ca="1">SUMIF(振分, $C26, 入力_北海道基本取引表!$EO$4:$EO$107)</f>
        <v>0</v>
      </c>
      <c r="I26" s="256">
        <f ca="1">SUMIF(振分, $C26, 入力_北海道基本取引表!$EC$4:$EC$107)</f>
        <v>0</v>
      </c>
      <c r="J26" s="256">
        <f>計算_基本取引表_調整前!$DT25</f>
        <v>0</v>
      </c>
      <c r="K26" s="256" t="e">
        <f>計算_基本取引表_調整前!$EC25</f>
        <v>#DIV/0!</v>
      </c>
      <c r="L26" s="260">
        <v>0</v>
      </c>
      <c r="M26" s="264">
        <f>IF($C26="公務員",0,IF(AND($BB$5="1.0にする", $C26="建設業"), 0, 入力!$C572))</f>
        <v>0</v>
      </c>
      <c r="N26" s="256" t="e">
        <f>-計算!G312</f>
        <v>#DIV/0!</v>
      </c>
      <c r="O26" s="256" t="e">
        <f t="shared" si="0"/>
        <v>#DIV/0!</v>
      </c>
      <c r="P26" s="256" t="e">
        <f t="shared" si="1"/>
        <v>#DIV/0!</v>
      </c>
      <c r="Q26" s="256" t="e">
        <f t="shared" si="2"/>
        <v>#DIV/0!</v>
      </c>
      <c r="R26" s="256">
        <f>-INDEX($P$5:$P$124, MATCH("公務", 特殊処理,0 ), 0)*計算_投入係数表!$N25</f>
        <v>0</v>
      </c>
      <c r="S26" s="256" t="e">
        <f t="shared" si="3"/>
        <v>#DIV/0!</v>
      </c>
      <c r="T26" s="256" t="e">
        <f t="shared" si="4"/>
        <v>#DIV/0!</v>
      </c>
      <c r="U26" s="256">
        <f>-INDEX($S$5:$S$124, MATCH("建設業", 特殊処理,0 ), 0)*計算_投入係数表!$I25</f>
        <v>0</v>
      </c>
      <c r="V26" s="256" t="e">
        <f t="shared" si="5"/>
        <v>#DIV/0!</v>
      </c>
      <c r="W26" s="256" t="e">
        <f t="shared" si="6"/>
        <v>#DIV/0!</v>
      </c>
      <c r="X26" s="256" t="e">
        <f t="shared" si="7"/>
        <v>#DIV/0!</v>
      </c>
      <c r="Y26" s="256" t="e">
        <f t="shared" si="8"/>
        <v>#DIV/0!</v>
      </c>
      <c r="Z26" s="256" t="e">
        <v>#DIV/0!</v>
      </c>
      <c r="AA26" s="256" t="e">
        <f t="shared" si="9"/>
        <v>#DIV/0!</v>
      </c>
      <c r="AB26" s="523" t="e">
        <f t="shared" si="23"/>
        <v>#DIV/0!</v>
      </c>
      <c r="AC26" s="504" t="e">
        <f t="shared" ca="1" si="10"/>
        <v>#DIV/0!</v>
      </c>
      <c r="AD26" s="256" t="e">
        <f t="shared" ca="1" si="11"/>
        <v>#DIV/0!</v>
      </c>
      <c r="AE26" s="256" t="e">
        <f t="shared" ca="1" si="12"/>
        <v>#DIV/0!</v>
      </c>
      <c r="AF26" s="256" t="e">
        <f t="shared" ca="1" si="13"/>
        <v>#DIV/0!</v>
      </c>
      <c r="AG26" s="471" t="e">
        <v>#DIV/0!</v>
      </c>
      <c r="AH26" s="264" t="e">
        <f t="shared" ca="1" si="24"/>
        <v>#DIV/0!</v>
      </c>
      <c r="AI26" s="256" t="e">
        <f>IF(計算_移輸出入額!$AG26&gt;=1, IF($AH26&gt;=0,$AH26,0), 0)</f>
        <v>#DIV/0!</v>
      </c>
      <c r="AJ26" s="256" t="e">
        <f>IF(計算_移輸出入額!$AG26&lt;1,IF($AH26&lt;0,$AH26,0), 0)</f>
        <v>#DIV/0!</v>
      </c>
      <c r="AK26" s="256" t="e">
        <f t="shared" ca="1" si="25"/>
        <v>#DIV/0!</v>
      </c>
      <c r="AL26" s="256" t="e">
        <f t="shared" ca="1" si="14"/>
        <v>#DIV/0!</v>
      </c>
      <c r="AM26" s="256" t="e">
        <f t="shared" ca="1" si="26"/>
        <v>#DIV/0!</v>
      </c>
      <c r="AN26" s="256" t="e">
        <f t="shared" ca="1" si="15"/>
        <v>#DIV/0!</v>
      </c>
      <c r="AO26" s="256">
        <f ca="1">-INDEX($AM$5:$AM$124, MATCH("公務", 分類_出力,0 ), 0)*計算_投入係数表!$N25</f>
        <v>0</v>
      </c>
      <c r="AP26" s="256" t="e">
        <f t="shared" ca="1" si="16"/>
        <v>#DIV/0!</v>
      </c>
      <c r="AQ26" s="256" t="e">
        <f t="shared" ca="1" si="27"/>
        <v>#DIV/0!</v>
      </c>
      <c r="AR26" s="256">
        <f ca="1">-INDEX($AP$5:$AP$124, MATCH("建設業", 特殊処理,0 ), 0)*計算_投入係数表!$I25</f>
        <v>0</v>
      </c>
      <c r="AS26" s="256" t="e">
        <f t="shared" ca="1" si="17"/>
        <v>#DIV/0!</v>
      </c>
      <c r="AT26" s="260" t="e">
        <f t="shared" ca="1" si="18"/>
        <v>#DIV/0!</v>
      </c>
      <c r="AU26" s="260">
        <f t="shared" ca="1" si="19"/>
        <v>0</v>
      </c>
      <c r="AV26" s="260" t="e">
        <f t="shared" ca="1" si="20"/>
        <v>#DIV/0!</v>
      </c>
      <c r="AW26" s="260" t="e">
        <f t="shared" ca="1" si="28"/>
        <v>#DIV/0!</v>
      </c>
      <c r="AX26" s="260" t="e">
        <f ca="1"/>
        <v>#DIV/0!</v>
      </c>
      <c r="AY26" s="260" t="e">
        <f t="shared" ca="1" si="21"/>
        <v>#DIV/0!</v>
      </c>
      <c r="AZ26" s="256" t="e">
        <f t="shared" ca="1" si="22"/>
        <v>#DIV/0!</v>
      </c>
      <c r="BC26" s="256" t="e">
        <f ca="1">IF(入力!$C$10="1. アンケート調査", $AA26, $AY26)</f>
        <v>#DIV/0!</v>
      </c>
      <c r="BD26" s="256" t="e">
        <f ca="1">IF(入力!$C$10="1. アンケート調査", $M26, $AL26)</f>
        <v>#DIV/0!</v>
      </c>
      <c r="BE26" s="256" t="e">
        <f ca="1">IF(入力!$C$10="1. アンケート調査", $X26, $AV26)</f>
        <v>#DIV/0!</v>
      </c>
      <c r="BF26" s="256" t="e">
        <f ca="1">IF(入力!$C$10="1. アンケート調査", $Y26, $AW26)</f>
        <v>#DIV/0!</v>
      </c>
      <c r="BG26" s="256" t="e">
        <f ca="1">IF(入力!$C$10="1. アンケート調査", $Z26, $AX26)</f>
        <v>#DIV/0!</v>
      </c>
    </row>
    <row r="27" spans="2:59" s="6" customFormat="1" ht="12" x14ac:dyDescent="0.25">
      <c r="B27" s="53">
        <v>23</v>
      </c>
      <c r="C27" s="269" t="str">
        <v>-</v>
      </c>
      <c r="D27" s="256">
        <f ca="1">SUMIF(振分, $C27, 入力_北海道基本取引表!$EE$4:$EE$107)</f>
        <v>0</v>
      </c>
      <c r="E27" s="256">
        <f ca="1">SUMIF(振分, $C27, 入力_北海道基本取引表!$EF$4:$EF$107)</f>
        <v>0</v>
      </c>
      <c r="F27" s="256">
        <f ca="1">SUMIF(振分, $C27, 入力_北海道基本取引表!$EJ$4:$EJ$107)</f>
        <v>0</v>
      </c>
      <c r="G27" s="256">
        <f ca="1">SUMIF(振分, $C27, 入力_北海道基本取引表!$EK$4:$EK$107)</f>
        <v>0</v>
      </c>
      <c r="H27" s="256">
        <f ca="1">SUMIF(振分, $C27, 入力_北海道基本取引表!$EO$4:$EO$107)</f>
        <v>0</v>
      </c>
      <c r="I27" s="256">
        <f ca="1">SUMIF(振分, $C27, 入力_北海道基本取引表!$EC$4:$EC$107)</f>
        <v>0</v>
      </c>
      <c r="J27" s="256">
        <f>計算_基本取引表_調整前!$DT26</f>
        <v>0</v>
      </c>
      <c r="K27" s="256" t="e">
        <f>計算_基本取引表_調整前!$EC26</f>
        <v>#DIV/0!</v>
      </c>
      <c r="L27" s="260">
        <v>0</v>
      </c>
      <c r="M27" s="264">
        <f>IF($C27="公務員",0,IF(AND($BB$5="1.0にする", $C27="建設業"), 0, 入力!$C573))</f>
        <v>0</v>
      </c>
      <c r="N27" s="256" t="e">
        <f>-計算!G313</f>
        <v>#DIV/0!</v>
      </c>
      <c r="O27" s="256" t="e">
        <f t="shared" si="0"/>
        <v>#DIV/0!</v>
      </c>
      <c r="P27" s="256" t="e">
        <f t="shared" si="1"/>
        <v>#DIV/0!</v>
      </c>
      <c r="Q27" s="256" t="e">
        <f t="shared" si="2"/>
        <v>#DIV/0!</v>
      </c>
      <c r="R27" s="256">
        <f>-INDEX($P$5:$P$124, MATCH("公務", 特殊処理,0 ), 0)*計算_投入係数表!$N26</f>
        <v>0</v>
      </c>
      <c r="S27" s="256" t="e">
        <f t="shared" si="3"/>
        <v>#DIV/0!</v>
      </c>
      <c r="T27" s="256" t="e">
        <f t="shared" si="4"/>
        <v>#DIV/0!</v>
      </c>
      <c r="U27" s="256">
        <f>-INDEX($S$5:$S$124, MATCH("建設業", 特殊処理,0 ), 0)*計算_投入係数表!$I26</f>
        <v>0</v>
      </c>
      <c r="V27" s="256" t="e">
        <f t="shared" si="5"/>
        <v>#DIV/0!</v>
      </c>
      <c r="W27" s="256" t="e">
        <f t="shared" si="6"/>
        <v>#DIV/0!</v>
      </c>
      <c r="X27" s="256" t="e">
        <f t="shared" si="7"/>
        <v>#DIV/0!</v>
      </c>
      <c r="Y27" s="256" t="e">
        <f t="shared" si="8"/>
        <v>#DIV/0!</v>
      </c>
      <c r="Z27" s="256" t="e">
        <v>#DIV/0!</v>
      </c>
      <c r="AA27" s="256" t="e">
        <f t="shared" si="9"/>
        <v>#DIV/0!</v>
      </c>
      <c r="AB27" s="523" t="e">
        <f t="shared" si="23"/>
        <v>#DIV/0!</v>
      </c>
      <c r="AC27" s="504" t="e">
        <f t="shared" ca="1" si="10"/>
        <v>#DIV/0!</v>
      </c>
      <c r="AD27" s="256" t="e">
        <f t="shared" ca="1" si="11"/>
        <v>#DIV/0!</v>
      </c>
      <c r="AE27" s="256" t="e">
        <f t="shared" ca="1" si="12"/>
        <v>#DIV/0!</v>
      </c>
      <c r="AF27" s="256" t="e">
        <f t="shared" ca="1" si="13"/>
        <v>#DIV/0!</v>
      </c>
      <c r="AG27" s="471" t="e">
        <v>#DIV/0!</v>
      </c>
      <c r="AH27" s="264" t="e">
        <f t="shared" ca="1" si="24"/>
        <v>#DIV/0!</v>
      </c>
      <c r="AI27" s="256" t="e">
        <f>IF(計算_移輸出入額!$AG27&gt;=1, IF($AH27&gt;=0,$AH27,0), 0)</f>
        <v>#DIV/0!</v>
      </c>
      <c r="AJ27" s="256" t="e">
        <f>IF(計算_移輸出入額!$AG27&lt;1,IF($AH27&lt;0,$AH27,0), 0)</f>
        <v>#DIV/0!</v>
      </c>
      <c r="AK27" s="256" t="e">
        <f t="shared" ca="1" si="25"/>
        <v>#DIV/0!</v>
      </c>
      <c r="AL27" s="256" t="e">
        <f t="shared" ca="1" si="14"/>
        <v>#DIV/0!</v>
      </c>
      <c r="AM27" s="256" t="e">
        <f t="shared" ca="1" si="26"/>
        <v>#DIV/0!</v>
      </c>
      <c r="AN27" s="256" t="e">
        <f t="shared" ca="1" si="15"/>
        <v>#DIV/0!</v>
      </c>
      <c r="AO27" s="256">
        <f ca="1">-INDEX($AM$5:$AM$124, MATCH("公務", 分類_出力,0 ), 0)*計算_投入係数表!$N26</f>
        <v>0</v>
      </c>
      <c r="AP27" s="256" t="e">
        <f t="shared" ca="1" si="16"/>
        <v>#DIV/0!</v>
      </c>
      <c r="AQ27" s="256" t="e">
        <f t="shared" ca="1" si="27"/>
        <v>#DIV/0!</v>
      </c>
      <c r="AR27" s="256">
        <f ca="1">-INDEX($AP$5:$AP$124, MATCH("建設業", 特殊処理,0 ), 0)*計算_投入係数表!$I26</f>
        <v>0</v>
      </c>
      <c r="AS27" s="256" t="e">
        <f t="shared" ca="1" si="17"/>
        <v>#DIV/0!</v>
      </c>
      <c r="AT27" s="260" t="e">
        <f t="shared" ca="1" si="18"/>
        <v>#DIV/0!</v>
      </c>
      <c r="AU27" s="260">
        <f t="shared" ca="1" si="19"/>
        <v>0</v>
      </c>
      <c r="AV27" s="260" t="e">
        <f t="shared" ca="1" si="20"/>
        <v>#DIV/0!</v>
      </c>
      <c r="AW27" s="260" t="e">
        <f t="shared" ca="1" si="28"/>
        <v>#DIV/0!</v>
      </c>
      <c r="AX27" s="260" t="e">
        <f ca="1"/>
        <v>#DIV/0!</v>
      </c>
      <c r="AY27" s="260" t="e">
        <f t="shared" ca="1" si="21"/>
        <v>#DIV/0!</v>
      </c>
      <c r="AZ27" s="256" t="e">
        <f t="shared" ca="1" si="22"/>
        <v>#DIV/0!</v>
      </c>
      <c r="BC27" s="256" t="e">
        <f ca="1">IF(入力!$C$10="1. アンケート調査", $AA27, $AY27)</f>
        <v>#DIV/0!</v>
      </c>
      <c r="BD27" s="256" t="e">
        <f ca="1">IF(入力!$C$10="1. アンケート調査", $M27, $AL27)</f>
        <v>#DIV/0!</v>
      </c>
      <c r="BE27" s="256" t="e">
        <f ca="1">IF(入力!$C$10="1. アンケート調査", $X27, $AV27)</f>
        <v>#DIV/0!</v>
      </c>
      <c r="BF27" s="256" t="e">
        <f ca="1">IF(入力!$C$10="1. アンケート調査", $Y27, $AW27)</f>
        <v>#DIV/0!</v>
      </c>
      <c r="BG27" s="256" t="e">
        <f ca="1">IF(入力!$C$10="1. アンケート調査", $Z27, $AX27)</f>
        <v>#DIV/0!</v>
      </c>
    </row>
    <row r="28" spans="2:59" s="6" customFormat="1" ht="12" x14ac:dyDescent="0.25">
      <c r="B28" s="53">
        <v>24</v>
      </c>
      <c r="C28" s="269" t="str">
        <v>-</v>
      </c>
      <c r="D28" s="256">
        <f ca="1">SUMIF(振分, $C28, 入力_北海道基本取引表!$EE$4:$EE$107)</f>
        <v>0</v>
      </c>
      <c r="E28" s="256">
        <f ca="1">SUMIF(振分, $C28, 入力_北海道基本取引表!$EF$4:$EF$107)</f>
        <v>0</v>
      </c>
      <c r="F28" s="256">
        <f ca="1">SUMIF(振分, $C28, 入力_北海道基本取引表!$EJ$4:$EJ$107)</f>
        <v>0</v>
      </c>
      <c r="G28" s="256">
        <f ca="1">SUMIF(振分, $C28, 入力_北海道基本取引表!$EK$4:$EK$107)</f>
        <v>0</v>
      </c>
      <c r="H28" s="256">
        <f ca="1">SUMIF(振分, $C28, 入力_北海道基本取引表!$EO$4:$EO$107)</f>
        <v>0</v>
      </c>
      <c r="I28" s="256">
        <f ca="1">SUMIF(振分, $C28, 入力_北海道基本取引表!$EC$4:$EC$107)</f>
        <v>0</v>
      </c>
      <c r="J28" s="256">
        <f>計算_基本取引表_調整前!$DT27</f>
        <v>0</v>
      </c>
      <c r="K28" s="256" t="e">
        <f>計算_基本取引表_調整前!$EC27</f>
        <v>#DIV/0!</v>
      </c>
      <c r="L28" s="260">
        <v>0</v>
      </c>
      <c r="M28" s="264">
        <f>IF($C28="公務員",0,IF(AND($BB$5="1.0にする", $C28="建設業"), 0, 入力!$C574))</f>
        <v>0</v>
      </c>
      <c r="N28" s="256" t="e">
        <f>-計算!G314</f>
        <v>#DIV/0!</v>
      </c>
      <c r="O28" s="256" t="e">
        <f t="shared" si="0"/>
        <v>#DIV/0!</v>
      </c>
      <c r="P28" s="256" t="e">
        <f t="shared" si="1"/>
        <v>#DIV/0!</v>
      </c>
      <c r="Q28" s="256" t="e">
        <f t="shared" si="2"/>
        <v>#DIV/0!</v>
      </c>
      <c r="R28" s="256">
        <f>-INDEX($P$5:$P$124, MATCH("公務", 特殊処理,0 ), 0)*計算_投入係数表!$N27</f>
        <v>0</v>
      </c>
      <c r="S28" s="256" t="e">
        <f t="shared" si="3"/>
        <v>#DIV/0!</v>
      </c>
      <c r="T28" s="256" t="e">
        <f t="shared" si="4"/>
        <v>#DIV/0!</v>
      </c>
      <c r="U28" s="256">
        <f>-INDEX($S$5:$S$124, MATCH("建設業", 特殊処理,0 ), 0)*計算_投入係数表!$I27</f>
        <v>0</v>
      </c>
      <c r="V28" s="256" t="e">
        <f t="shared" si="5"/>
        <v>#DIV/0!</v>
      </c>
      <c r="W28" s="256" t="e">
        <f t="shared" si="6"/>
        <v>#DIV/0!</v>
      </c>
      <c r="X28" s="256" t="e">
        <f t="shared" si="7"/>
        <v>#DIV/0!</v>
      </c>
      <c r="Y28" s="256" t="e">
        <f t="shared" si="8"/>
        <v>#DIV/0!</v>
      </c>
      <c r="Z28" s="256" t="e">
        <v>#DIV/0!</v>
      </c>
      <c r="AA28" s="256" t="e">
        <f t="shared" si="9"/>
        <v>#DIV/0!</v>
      </c>
      <c r="AB28" s="523" t="e">
        <f t="shared" si="23"/>
        <v>#DIV/0!</v>
      </c>
      <c r="AC28" s="504" t="e">
        <f t="shared" ca="1" si="10"/>
        <v>#DIV/0!</v>
      </c>
      <c r="AD28" s="256" t="e">
        <f t="shared" ca="1" si="11"/>
        <v>#DIV/0!</v>
      </c>
      <c r="AE28" s="256" t="e">
        <f t="shared" ca="1" si="12"/>
        <v>#DIV/0!</v>
      </c>
      <c r="AF28" s="256" t="e">
        <f t="shared" ca="1" si="13"/>
        <v>#DIV/0!</v>
      </c>
      <c r="AG28" s="471" t="e">
        <v>#DIV/0!</v>
      </c>
      <c r="AH28" s="264" t="e">
        <f t="shared" ca="1" si="24"/>
        <v>#DIV/0!</v>
      </c>
      <c r="AI28" s="256" t="e">
        <f>IF(計算_移輸出入額!$AG28&gt;=1, IF($AH28&gt;=0,$AH28,0), 0)</f>
        <v>#DIV/0!</v>
      </c>
      <c r="AJ28" s="256" t="e">
        <f>IF(計算_移輸出入額!$AG28&lt;1,IF($AH28&lt;0,$AH28,0), 0)</f>
        <v>#DIV/0!</v>
      </c>
      <c r="AK28" s="256" t="e">
        <f t="shared" ca="1" si="25"/>
        <v>#DIV/0!</v>
      </c>
      <c r="AL28" s="256" t="e">
        <f t="shared" ca="1" si="14"/>
        <v>#DIV/0!</v>
      </c>
      <c r="AM28" s="256" t="e">
        <f t="shared" ca="1" si="26"/>
        <v>#DIV/0!</v>
      </c>
      <c r="AN28" s="256" t="e">
        <f t="shared" ca="1" si="15"/>
        <v>#DIV/0!</v>
      </c>
      <c r="AO28" s="256">
        <f ca="1">-INDEX($AM$5:$AM$124, MATCH("公務", 分類_出力,0 ), 0)*計算_投入係数表!$N27</f>
        <v>0</v>
      </c>
      <c r="AP28" s="256" t="e">
        <f t="shared" ca="1" si="16"/>
        <v>#DIV/0!</v>
      </c>
      <c r="AQ28" s="256" t="e">
        <f t="shared" ca="1" si="27"/>
        <v>#DIV/0!</v>
      </c>
      <c r="AR28" s="256">
        <f ca="1">-INDEX($AP$5:$AP$124, MATCH("建設業", 特殊処理,0 ), 0)*計算_投入係数表!$I27</f>
        <v>0</v>
      </c>
      <c r="AS28" s="256" t="e">
        <f t="shared" ca="1" si="17"/>
        <v>#DIV/0!</v>
      </c>
      <c r="AT28" s="260" t="e">
        <f t="shared" ca="1" si="18"/>
        <v>#DIV/0!</v>
      </c>
      <c r="AU28" s="260">
        <f t="shared" ca="1" si="19"/>
        <v>0</v>
      </c>
      <c r="AV28" s="260" t="e">
        <f t="shared" ca="1" si="20"/>
        <v>#DIV/0!</v>
      </c>
      <c r="AW28" s="260" t="e">
        <f t="shared" ca="1" si="28"/>
        <v>#DIV/0!</v>
      </c>
      <c r="AX28" s="260" t="e">
        <f ca="1"/>
        <v>#DIV/0!</v>
      </c>
      <c r="AY28" s="260" t="e">
        <f t="shared" ca="1" si="21"/>
        <v>#DIV/0!</v>
      </c>
      <c r="AZ28" s="256" t="e">
        <f t="shared" ca="1" si="22"/>
        <v>#DIV/0!</v>
      </c>
      <c r="BC28" s="256" t="e">
        <f ca="1">IF(入力!$C$10="1. アンケート調査", $AA28, $AY28)</f>
        <v>#DIV/0!</v>
      </c>
      <c r="BD28" s="256" t="e">
        <f ca="1">IF(入力!$C$10="1. アンケート調査", $M28, $AL28)</f>
        <v>#DIV/0!</v>
      </c>
      <c r="BE28" s="256" t="e">
        <f ca="1">IF(入力!$C$10="1. アンケート調査", $X28, $AV28)</f>
        <v>#DIV/0!</v>
      </c>
      <c r="BF28" s="256" t="e">
        <f ca="1">IF(入力!$C$10="1. アンケート調査", $Y28, $AW28)</f>
        <v>#DIV/0!</v>
      </c>
      <c r="BG28" s="256" t="e">
        <f ca="1">IF(入力!$C$10="1. アンケート調査", $Z28, $AX28)</f>
        <v>#DIV/0!</v>
      </c>
    </row>
    <row r="29" spans="2:59" s="6" customFormat="1" ht="12" x14ac:dyDescent="0.25">
      <c r="B29" s="53">
        <v>25</v>
      </c>
      <c r="C29" s="269" t="str">
        <v>-</v>
      </c>
      <c r="D29" s="256">
        <f ca="1">SUMIF(振分, $C29, 入力_北海道基本取引表!$EE$4:$EE$107)</f>
        <v>0</v>
      </c>
      <c r="E29" s="256">
        <f ca="1">SUMIF(振分, $C29, 入力_北海道基本取引表!$EF$4:$EF$107)</f>
        <v>0</v>
      </c>
      <c r="F29" s="256">
        <f ca="1">SUMIF(振分, $C29, 入力_北海道基本取引表!$EJ$4:$EJ$107)</f>
        <v>0</v>
      </c>
      <c r="G29" s="256">
        <f ca="1">SUMIF(振分, $C29, 入力_北海道基本取引表!$EK$4:$EK$107)</f>
        <v>0</v>
      </c>
      <c r="H29" s="256">
        <f ca="1">SUMIF(振分, $C29, 入力_北海道基本取引表!$EO$4:$EO$107)</f>
        <v>0</v>
      </c>
      <c r="I29" s="256">
        <f ca="1">SUMIF(振分, $C29, 入力_北海道基本取引表!$EC$4:$EC$107)</f>
        <v>0</v>
      </c>
      <c r="J29" s="256">
        <f>計算_基本取引表_調整前!$DT28</f>
        <v>0</v>
      </c>
      <c r="K29" s="256" t="e">
        <f>計算_基本取引表_調整前!$EC28</f>
        <v>#DIV/0!</v>
      </c>
      <c r="L29" s="260">
        <v>0</v>
      </c>
      <c r="M29" s="264">
        <f>IF($C29="公務員",0,IF(AND($BB$5="1.0にする", $C29="建設業"), 0, 入力!$C575))</f>
        <v>0</v>
      </c>
      <c r="N29" s="256" t="e">
        <f>-計算!G315</f>
        <v>#DIV/0!</v>
      </c>
      <c r="O29" s="256" t="e">
        <f t="shared" si="0"/>
        <v>#DIV/0!</v>
      </c>
      <c r="P29" s="256" t="e">
        <f t="shared" si="1"/>
        <v>#DIV/0!</v>
      </c>
      <c r="Q29" s="256" t="e">
        <f t="shared" si="2"/>
        <v>#DIV/0!</v>
      </c>
      <c r="R29" s="256">
        <f>-INDEX($P$5:$P$124, MATCH("公務", 特殊処理,0 ), 0)*計算_投入係数表!$N28</f>
        <v>0</v>
      </c>
      <c r="S29" s="256" t="e">
        <f t="shared" si="3"/>
        <v>#DIV/0!</v>
      </c>
      <c r="T29" s="256" t="e">
        <f t="shared" si="4"/>
        <v>#DIV/0!</v>
      </c>
      <c r="U29" s="256">
        <f>-INDEX($S$5:$S$124, MATCH("建設業", 特殊処理,0 ), 0)*計算_投入係数表!$I28</f>
        <v>0</v>
      </c>
      <c r="V29" s="256" t="e">
        <f t="shared" si="5"/>
        <v>#DIV/0!</v>
      </c>
      <c r="W29" s="256" t="e">
        <f t="shared" si="6"/>
        <v>#DIV/0!</v>
      </c>
      <c r="X29" s="256" t="e">
        <f t="shared" si="7"/>
        <v>#DIV/0!</v>
      </c>
      <c r="Y29" s="256" t="e">
        <f t="shared" si="8"/>
        <v>#DIV/0!</v>
      </c>
      <c r="Z29" s="256" t="e">
        <v>#DIV/0!</v>
      </c>
      <c r="AA29" s="256" t="e">
        <f t="shared" si="9"/>
        <v>#DIV/0!</v>
      </c>
      <c r="AB29" s="523" t="e">
        <f t="shared" si="23"/>
        <v>#DIV/0!</v>
      </c>
      <c r="AC29" s="504" t="e">
        <f t="shared" ca="1" si="10"/>
        <v>#DIV/0!</v>
      </c>
      <c r="AD29" s="256" t="e">
        <f t="shared" ca="1" si="11"/>
        <v>#DIV/0!</v>
      </c>
      <c r="AE29" s="256" t="e">
        <f t="shared" ca="1" si="12"/>
        <v>#DIV/0!</v>
      </c>
      <c r="AF29" s="256" t="e">
        <f t="shared" ca="1" si="13"/>
        <v>#DIV/0!</v>
      </c>
      <c r="AG29" s="471" t="e">
        <v>#DIV/0!</v>
      </c>
      <c r="AH29" s="264" t="e">
        <f t="shared" ca="1" si="24"/>
        <v>#DIV/0!</v>
      </c>
      <c r="AI29" s="256" t="e">
        <f>IF(計算_移輸出入額!$AG29&gt;=1, IF($AH29&gt;=0,$AH29,0), 0)</f>
        <v>#DIV/0!</v>
      </c>
      <c r="AJ29" s="256" t="e">
        <f>IF(計算_移輸出入額!$AG29&lt;1,IF($AH29&lt;0,$AH29,0), 0)</f>
        <v>#DIV/0!</v>
      </c>
      <c r="AK29" s="256" t="e">
        <f t="shared" ca="1" si="25"/>
        <v>#DIV/0!</v>
      </c>
      <c r="AL29" s="256" t="e">
        <f t="shared" ca="1" si="14"/>
        <v>#DIV/0!</v>
      </c>
      <c r="AM29" s="256" t="e">
        <f t="shared" ca="1" si="26"/>
        <v>#DIV/0!</v>
      </c>
      <c r="AN29" s="256" t="e">
        <f t="shared" ca="1" si="15"/>
        <v>#DIV/0!</v>
      </c>
      <c r="AO29" s="256">
        <f ca="1">-INDEX($AM$5:$AM$124, MATCH("公務", 分類_出力,0 ), 0)*計算_投入係数表!$N28</f>
        <v>0</v>
      </c>
      <c r="AP29" s="256" t="e">
        <f t="shared" ca="1" si="16"/>
        <v>#DIV/0!</v>
      </c>
      <c r="AQ29" s="256" t="e">
        <f t="shared" ca="1" si="27"/>
        <v>#DIV/0!</v>
      </c>
      <c r="AR29" s="256">
        <f ca="1">-INDEX($AP$5:$AP$124, MATCH("建設業", 特殊処理,0 ), 0)*計算_投入係数表!$I28</f>
        <v>0</v>
      </c>
      <c r="AS29" s="256" t="e">
        <f t="shared" ca="1" si="17"/>
        <v>#DIV/0!</v>
      </c>
      <c r="AT29" s="260" t="e">
        <f t="shared" ca="1" si="18"/>
        <v>#DIV/0!</v>
      </c>
      <c r="AU29" s="260">
        <f t="shared" ca="1" si="19"/>
        <v>0</v>
      </c>
      <c r="AV29" s="260" t="e">
        <f t="shared" ca="1" si="20"/>
        <v>#DIV/0!</v>
      </c>
      <c r="AW29" s="260" t="e">
        <f t="shared" ca="1" si="28"/>
        <v>#DIV/0!</v>
      </c>
      <c r="AX29" s="260" t="e">
        <f ca="1"/>
        <v>#DIV/0!</v>
      </c>
      <c r="AY29" s="260" t="e">
        <f t="shared" ca="1" si="21"/>
        <v>#DIV/0!</v>
      </c>
      <c r="AZ29" s="256" t="e">
        <f t="shared" ca="1" si="22"/>
        <v>#DIV/0!</v>
      </c>
      <c r="BC29" s="256" t="e">
        <f ca="1">IF(入力!$C$10="1. アンケート調査", $AA29, $AY29)</f>
        <v>#DIV/0!</v>
      </c>
      <c r="BD29" s="256" t="e">
        <f ca="1">IF(入力!$C$10="1. アンケート調査", $M29, $AL29)</f>
        <v>#DIV/0!</v>
      </c>
      <c r="BE29" s="256" t="e">
        <f ca="1">IF(入力!$C$10="1. アンケート調査", $X29, $AV29)</f>
        <v>#DIV/0!</v>
      </c>
      <c r="BF29" s="256" t="e">
        <f ca="1">IF(入力!$C$10="1. アンケート調査", $Y29, $AW29)</f>
        <v>#DIV/0!</v>
      </c>
      <c r="BG29" s="256" t="e">
        <f ca="1">IF(入力!$C$10="1. アンケート調査", $Z29, $AX29)</f>
        <v>#DIV/0!</v>
      </c>
    </row>
    <row r="30" spans="2:59" s="6" customFormat="1" ht="12" x14ac:dyDescent="0.25">
      <c r="B30" s="53">
        <v>26</v>
      </c>
      <c r="C30" s="270" t="str">
        <v>-</v>
      </c>
      <c r="D30" s="257">
        <f ca="1">SUMIF(振分, $C30, 入力_北海道基本取引表!$EE$4:$EE$107)</f>
        <v>0</v>
      </c>
      <c r="E30" s="257">
        <f ca="1">SUMIF(振分, $C30, 入力_北海道基本取引表!$EF$4:$EF$107)</f>
        <v>0</v>
      </c>
      <c r="F30" s="257">
        <f ca="1">SUMIF(振分, $C30, 入力_北海道基本取引表!$EJ$4:$EJ$107)</f>
        <v>0</v>
      </c>
      <c r="G30" s="257">
        <f ca="1">SUMIF(振分, $C30, 入力_北海道基本取引表!$EK$4:$EK$107)</f>
        <v>0</v>
      </c>
      <c r="H30" s="257">
        <f ca="1">SUMIF(振分, $C30, 入力_北海道基本取引表!$EO$4:$EO$107)</f>
        <v>0</v>
      </c>
      <c r="I30" s="257">
        <f ca="1">SUMIF(振分, $C30, 入力_北海道基本取引表!$EC$4:$EC$107)</f>
        <v>0</v>
      </c>
      <c r="J30" s="257">
        <f>計算_基本取引表_調整前!$DT29</f>
        <v>0</v>
      </c>
      <c r="K30" s="257" t="e">
        <f>計算_基本取引表_調整前!$EC29</f>
        <v>#DIV/0!</v>
      </c>
      <c r="L30" s="261">
        <v>0</v>
      </c>
      <c r="M30" s="265">
        <f>IF($C30="公務員",0,IF(AND($BB$5="1.0にする", $C30="建設業"), 0, 入力!$C576))</f>
        <v>0</v>
      </c>
      <c r="N30" s="257" t="e">
        <f>-計算!G316</f>
        <v>#DIV/0!</v>
      </c>
      <c r="O30" s="257" t="e">
        <f t="shared" si="0"/>
        <v>#DIV/0!</v>
      </c>
      <c r="P30" s="257" t="e">
        <f t="shared" si="1"/>
        <v>#DIV/0!</v>
      </c>
      <c r="Q30" s="257" t="e">
        <f t="shared" si="2"/>
        <v>#DIV/0!</v>
      </c>
      <c r="R30" s="257">
        <f>-INDEX($P$5:$P$124, MATCH("公務", 特殊処理,0 ), 0)*計算_投入係数表!$N29</f>
        <v>0</v>
      </c>
      <c r="S30" s="257" t="e">
        <f t="shared" si="3"/>
        <v>#DIV/0!</v>
      </c>
      <c r="T30" s="257" t="e">
        <f t="shared" si="4"/>
        <v>#DIV/0!</v>
      </c>
      <c r="U30" s="257">
        <f>-INDEX($S$5:$S$124, MATCH("建設業", 特殊処理,0 ), 0)*計算_投入係数表!$I29</f>
        <v>0</v>
      </c>
      <c r="V30" s="257" t="e">
        <f t="shared" si="5"/>
        <v>#DIV/0!</v>
      </c>
      <c r="W30" s="257" t="e">
        <f t="shared" si="6"/>
        <v>#DIV/0!</v>
      </c>
      <c r="X30" s="257" t="e">
        <f t="shared" si="7"/>
        <v>#DIV/0!</v>
      </c>
      <c r="Y30" s="257" t="e">
        <f t="shared" si="8"/>
        <v>#DIV/0!</v>
      </c>
      <c r="Z30" s="257" t="e">
        <v>#DIV/0!</v>
      </c>
      <c r="AA30" s="257" t="e">
        <f t="shared" si="9"/>
        <v>#DIV/0!</v>
      </c>
      <c r="AB30" s="524" t="e">
        <f t="shared" si="23"/>
        <v>#DIV/0!</v>
      </c>
      <c r="AC30" s="516" t="e">
        <f t="shared" ca="1" si="10"/>
        <v>#DIV/0!</v>
      </c>
      <c r="AD30" s="257" t="e">
        <f t="shared" ca="1" si="11"/>
        <v>#DIV/0!</v>
      </c>
      <c r="AE30" s="257" t="e">
        <f t="shared" ca="1" si="12"/>
        <v>#DIV/0!</v>
      </c>
      <c r="AF30" s="257" t="e">
        <f t="shared" ca="1" si="13"/>
        <v>#DIV/0!</v>
      </c>
      <c r="AG30" s="472" t="e">
        <v>#DIV/0!</v>
      </c>
      <c r="AH30" s="265" t="e">
        <f t="shared" ca="1" si="24"/>
        <v>#DIV/0!</v>
      </c>
      <c r="AI30" s="257" t="e">
        <f>IF(計算_移輸出入額!$AG30&gt;=1, IF($AH30&gt;=0,$AH30,0), 0)</f>
        <v>#DIV/0!</v>
      </c>
      <c r="AJ30" s="257" t="e">
        <f>IF(計算_移輸出入額!$AG30&lt;1,IF($AH30&lt;0,$AH30,0), 0)</f>
        <v>#DIV/0!</v>
      </c>
      <c r="AK30" s="257" t="e">
        <f t="shared" ca="1" si="25"/>
        <v>#DIV/0!</v>
      </c>
      <c r="AL30" s="257" t="e">
        <f t="shared" ca="1" si="14"/>
        <v>#DIV/0!</v>
      </c>
      <c r="AM30" s="257" t="e">
        <f t="shared" ca="1" si="26"/>
        <v>#DIV/0!</v>
      </c>
      <c r="AN30" s="257" t="e">
        <f t="shared" ca="1" si="15"/>
        <v>#DIV/0!</v>
      </c>
      <c r="AO30" s="257">
        <f ca="1">-INDEX($AM$5:$AM$124, MATCH("公務", 分類_出力,0 ), 0)*計算_投入係数表!$N29</f>
        <v>0</v>
      </c>
      <c r="AP30" s="257" t="e">
        <f t="shared" ca="1" si="16"/>
        <v>#DIV/0!</v>
      </c>
      <c r="AQ30" s="257" t="e">
        <f t="shared" ca="1" si="27"/>
        <v>#DIV/0!</v>
      </c>
      <c r="AR30" s="257">
        <f ca="1">-INDEX($AP$5:$AP$124, MATCH("建設業", 特殊処理,0 ), 0)*計算_投入係数表!$I29</f>
        <v>0</v>
      </c>
      <c r="AS30" s="257" t="e">
        <f t="shared" ca="1" si="17"/>
        <v>#DIV/0!</v>
      </c>
      <c r="AT30" s="261" t="e">
        <f t="shared" ca="1" si="18"/>
        <v>#DIV/0!</v>
      </c>
      <c r="AU30" s="261">
        <f t="shared" ca="1" si="19"/>
        <v>0</v>
      </c>
      <c r="AV30" s="261" t="e">
        <f t="shared" ca="1" si="20"/>
        <v>#DIV/0!</v>
      </c>
      <c r="AW30" s="261" t="e">
        <f t="shared" ca="1" si="28"/>
        <v>#DIV/0!</v>
      </c>
      <c r="AX30" s="261" t="e">
        <f ca="1"/>
        <v>#DIV/0!</v>
      </c>
      <c r="AY30" s="261" t="e">
        <f t="shared" ca="1" si="21"/>
        <v>#DIV/0!</v>
      </c>
      <c r="AZ30" s="257" t="e">
        <f t="shared" ca="1" si="22"/>
        <v>#DIV/0!</v>
      </c>
      <c r="BC30" s="257" t="e">
        <f ca="1">IF(入力!$C$10="1. アンケート調査", $AA30, $AY30)</f>
        <v>#DIV/0!</v>
      </c>
      <c r="BD30" s="257" t="e">
        <f ca="1">IF(入力!$C$10="1. アンケート調査", $M30, $AL30)</f>
        <v>#DIV/0!</v>
      </c>
      <c r="BE30" s="257" t="e">
        <f ca="1">IF(入力!$C$10="1. アンケート調査", $X30, $AV30)</f>
        <v>#DIV/0!</v>
      </c>
      <c r="BF30" s="257" t="e">
        <f ca="1">IF(入力!$C$10="1. アンケート調査", $Y30, $AW30)</f>
        <v>#DIV/0!</v>
      </c>
      <c r="BG30" s="257" t="e">
        <f ca="1">IF(入力!$C$10="1. アンケート調査", $Z30, $AX30)</f>
        <v>#DIV/0!</v>
      </c>
    </row>
    <row r="31" spans="2:59" s="6" customFormat="1" ht="12" x14ac:dyDescent="0.25">
      <c r="B31" s="53">
        <v>27</v>
      </c>
      <c r="C31" s="269" t="str">
        <v>-</v>
      </c>
      <c r="D31" s="256">
        <f ca="1">SUMIF(振分, $C31, 入力_北海道基本取引表!$EE$4:$EE$107)</f>
        <v>0</v>
      </c>
      <c r="E31" s="256">
        <f ca="1">SUMIF(振分, $C31, 入力_北海道基本取引表!$EF$4:$EF$107)</f>
        <v>0</v>
      </c>
      <c r="F31" s="256">
        <f ca="1">SUMIF(振分, $C31, 入力_北海道基本取引表!$EJ$4:$EJ$107)</f>
        <v>0</v>
      </c>
      <c r="G31" s="256">
        <f ca="1">SUMIF(振分, $C31, 入力_北海道基本取引表!$EK$4:$EK$107)</f>
        <v>0</v>
      </c>
      <c r="H31" s="256">
        <f ca="1">SUMIF(振分, $C31, 入力_北海道基本取引表!$EO$4:$EO$107)</f>
        <v>0</v>
      </c>
      <c r="I31" s="256">
        <f ca="1">SUMIF(振分, $C31, 入力_北海道基本取引表!$EC$4:$EC$107)</f>
        <v>0</v>
      </c>
      <c r="J31" s="256">
        <f>計算_基本取引表_調整前!$DT30</f>
        <v>0</v>
      </c>
      <c r="K31" s="256" t="e">
        <f>計算_基本取引表_調整前!$EC30</f>
        <v>#DIV/0!</v>
      </c>
      <c r="L31" s="260">
        <v>0</v>
      </c>
      <c r="M31" s="264">
        <f>IF($C31="公務員",0,IF(AND($BB$5="1.0にする", $C31="建設業"), 0, 入力!$C577))</f>
        <v>0</v>
      </c>
      <c r="N31" s="256" t="e">
        <f>-計算!G317</f>
        <v>#DIV/0!</v>
      </c>
      <c r="O31" s="256" t="e">
        <f t="shared" si="0"/>
        <v>#DIV/0!</v>
      </c>
      <c r="P31" s="256" t="e">
        <f t="shared" si="1"/>
        <v>#DIV/0!</v>
      </c>
      <c r="Q31" s="256" t="e">
        <f t="shared" si="2"/>
        <v>#DIV/0!</v>
      </c>
      <c r="R31" s="256">
        <f>-INDEX($P$5:$P$124, MATCH("公務", 特殊処理,0 ), 0)*計算_投入係数表!$N30</f>
        <v>0</v>
      </c>
      <c r="S31" s="256" t="e">
        <f t="shared" si="3"/>
        <v>#DIV/0!</v>
      </c>
      <c r="T31" s="256" t="e">
        <f t="shared" si="4"/>
        <v>#DIV/0!</v>
      </c>
      <c r="U31" s="256">
        <f>-INDEX($S$5:$S$124, MATCH("建設業", 特殊処理,0 ), 0)*計算_投入係数表!$I30</f>
        <v>0</v>
      </c>
      <c r="V31" s="256" t="e">
        <f t="shared" si="5"/>
        <v>#DIV/0!</v>
      </c>
      <c r="W31" s="256" t="e">
        <f t="shared" si="6"/>
        <v>#DIV/0!</v>
      </c>
      <c r="X31" s="256" t="e">
        <f t="shared" si="7"/>
        <v>#DIV/0!</v>
      </c>
      <c r="Y31" s="256" t="e">
        <f t="shared" si="8"/>
        <v>#DIV/0!</v>
      </c>
      <c r="Z31" s="256" t="e">
        <v>#DIV/0!</v>
      </c>
      <c r="AA31" s="256" t="e">
        <f t="shared" si="9"/>
        <v>#DIV/0!</v>
      </c>
      <c r="AB31" s="523" t="e">
        <f t="shared" si="23"/>
        <v>#DIV/0!</v>
      </c>
      <c r="AC31" s="504" t="e">
        <f t="shared" ca="1" si="10"/>
        <v>#DIV/0!</v>
      </c>
      <c r="AD31" s="256" t="e">
        <f t="shared" ca="1" si="11"/>
        <v>#DIV/0!</v>
      </c>
      <c r="AE31" s="256" t="e">
        <f t="shared" ca="1" si="12"/>
        <v>#DIV/0!</v>
      </c>
      <c r="AF31" s="256" t="e">
        <f t="shared" ca="1" si="13"/>
        <v>#DIV/0!</v>
      </c>
      <c r="AG31" s="471" t="e">
        <v>#DIV/0!</v>
      </c>
      <c r="AH31" s="264" t="e">
        <f t="shared" ca="1" si="24"/>
        <v>#DIV/0!</v>
      </c>
      <c r="AI31" s="256" t="e">
        <f>IF(計算_移輸出入額!$AG31&gt;=1, IF($AH31&gt;=0,$AH31,0), 0)</f>
        <v>#DIV/0!</v>
      </c>
      <c r="AJ31" s="256" t="e">
        <f>IF(計算_移輸出入額!$AG31&lt;1,IF($AH31&lt;0,$AH31,0), 0)</f>
        <v>#DIV/0!</v>
      </c>
      <c r="AK31" s="256" t="e">
        <f t="shared" ca="1" si="25"/>
        <v>#DIV/0!</v>
      </c>
      <c r="AL31" s="256" t="e">
        <f t="shared" ca="1" si="14"/>
        <v>#DIV/0!</v>
      </c>
      <c r="AM31" s="256" t="e">
        <f t="shared" ca="1" si="26"/>
        <v>#DIV/0!</v>
      </c>
      <c r="AN31" s="256" t="e">
        <f t="shared" ca="1" si="15"/>
        <v>#DIV/0!</v>
      </c>
      <c r="AO31" s="256">
        <f ca="1">-INDEX($AM$5:$AM$124, MATCH("公務", 分類_出力,0 ), 0)*計算_投入係数表!$N30</f>
        <v>0</v>
      </c>
      <c r="AP31" s="256" t="e">
        <f t="shared" ca="1" si="16"/>
        <v>#DIV/0!</v>
      </c>
      <c r="AQ31" s="256" t="e">
        <f t="shared" ca="1" si="27"/>
        <v>#DIV/0!</v>
      </c>
      <c r="AR31" s="256">
        <f ca="1">-INDEX($AP$5:$AP$124, MATCH("建設業", 特殊処理,0 ), 0)*計算_投入係数表!$I30</f>
        <v>0</v>
      </c>
      <c r="AS31" s="256" t="e">
        <f t="shared" ca="1" si="17"/>
        <v>#DIV/0!</v>
      </c>
      <c r="AT31" s="260" t="e">
        <f t="shared" ca="1" si="18"/>
        <v>#DIV/0!</v>
      </c>
      <c r="AU31" s="260">
        <f t="shared" ca="1" si="19"/>
        <v>0</v>
      </c>
      <c r="AV31" s="260" t="e">
        <f t="shared" ca="1" si="20"/>
        <v>#DIV/0!</v>
      </c>
      <c r="AW31" s="260" t="e">
        <f t="shared" ca="1" si="28"/>
        <v>#DIV/0!</v>
      </c>
      <c r="AX31" s="260" t="e">
        <f ca="1"/>
        <v>#DIV/0!</v>
      </c>
      <c r="AY31" s="260" t="e">
        <f t="shared" ca="1" si="21"/>
        <v>#DIV/0!</v>
      </c>
      <c r="AZ31" s="256" t="e">
        <f t="shared" ca="1" si="22"/>
        <v>#DIV/0!</v>
      </c>
      <c r="BC31" s="256" t="e">
        <f ca="1">IF(入力!$C$10="1. アンケート調査", $AA31, $AY31)</f>
        <v>#DIV/0!</v>
      </c>
      <c r="BD31" s="256" t="e">
        <f ca="1">IF(入力!$C$10="1. アンケート調査", $M31, $AL31)</f>
        <v>#DIV/0!</v>
      </c>
      <c r="BE31" s="256" t="e">
        <f ca="1">IF(入力!$C$10="1. アンケート調査", $X31, $AV31)</f>
        <v>#DIV/0!</v>
      </c>
      <c r="BF31" s="256" t="e">
        <f ca="1">IF(入力!$C$10="1. アンケート調査", $Y31, $AW31)</f>
        <v>#DIV/0!</v>
      </c>
      <c r="BG31" s="256" t="e">
        <f ca="1">IF(入力!$C$10="1. アンケート調査", $Z31, $AX31)</f>
        <v>#DIV/0!</v>
      </c>
    </row>
    <row r="32" spans="2:59" s="6" customFormat="1" ht="12" x14ac:dyDescent="0.25">
      <c r="B32" s="53">
        <v>28</v>
      </c>
      <c r="C32" s="269" t="str">
        <v>-</v>
      </c>
      <c r="D32" s="256">
        <f ca="1">SUMIF(振分, $C32, 入力_北海道基本取引表!$EE$4:$EE$107)</f>
        <v>0</v>
      </c>
      <c r="E32" s="256">
        <f ca="1">SUMIF(振分, $C32, 入力_北海道基本取引表!$EF$4:$EF$107)</f>
        <v>0</v>
      </c>
      <c r="F32" s="256">
        <f ca="1">SUMIF(振分, $C32, 入力_北海道基本取引表!$EJ$4:$EJ$107)</f>
        <v>0</v>
      </c>
      <c r="G32" s="256">
        <f ca="1">SUMIF(振分, $C32, 入力_北海道基本取引表!$EK$4:$EK$107)</f>
        <v>0</v>
      </c>
      <c r="H32" s="256">
        <f ca="1">SUMIF(振分, $C32, 入力_北海道基本取引表!$EO$4:$EO$107)</f>
        <v>0</v>
      </c>
      <c r="I32" s="256">
        <f ca="1">SUMIF(振分, $C32, 入力_北海道基本取引表!$EC$4:$EC$107)</f>
        <v>0</v>
      </c>
      <c r="J32" s="256">
        <f>計算_基本取引表_調整前!$DT31</f>
        <v>0</v>
      </c>
      <c r="K32" s="256" t="e">
        <f>計算_基本取引表_調整前!$EC31</f>
        <v>#DIV/0!</v>
      </c>
      <c r="L32" s="260">
        <v>0</v>
      </c>
      <c r="M32" s="264">
        <f>IF($C32="公務員",0,IF(AND($BB$5="1.0にする", $C32="建設業"), 0, 入力!$C578))</f>
        <v>0</v>
      </c>
      <c r="N32" s="256" t="e">
        <f>-計算!G318</f>
        <v>#DIV/0!</v>
      </c>
      <c r="O32" s="256" t="e">
        <f t="shared" si="0"/>
        <v>#DIV/0!</v>
      </c>
      <c r="P32" s="256" t="e">
        <f t="shared" si="1"/>
        <v>#DIV/0!</v>
      </c>
      <c r="Q32" s="256" t="e">
        <f t="shared" si="2"/>
        <v>#DIV/0!</v>
      </c>
      <c r="R32" s="256">
        <f>-INDEX($P$5:$P$124, MATCH("公務", 特殊処理,0 ), 0)*計算_投入係数表!$N31</f>
        <v>0</v>
      </c>
      <c r="S32" s="256" t="e">
        <f t="shared" si="3"/>
        <v>#DIV/0!</v>
      </c>
      <c r="T32" s="256" t="e">
        <f t="shared" si="4"/>
        <v>#DIV/0!</v>
      </c>
      <c r="U32" s="256">
        <f>-INDEX($S$5:$S$124, MATCH("建設業", 特殊処理,0 ), 0)*計算_投入係数表!$I31</f>
        <v>0</v>
      </c>
      <c r="V32" s="256" t="e">
        <f t="shared" si="5"/>
        <v>#DIV/0!</v>
      </c>
      <c r="W32" s="256" t="e">
        <f t="shared" si="6"/>
        <v>#DIV/0!</v>
      </c>
      <c r="X32" s="256" t="e">
        <f t="shared" si="7"/>
        <v>#DIV/0!</v>
      </c>
      <c r="Y32" s="256" t="e">
        <f t="shared" si="8"/>
        <v>#DIV/0!</v>
      </c>
      <c r="Z32" s="256" t="e">
        <v>#DIV/0!</v>
      </c>
      <c r="AA32" s="256" t="e">
        <f t="shared" si="9"/>
        <v>#DIV/0!</v>
      </c>
      <c r="AB32" s="523" t="e">
        <f t="shared" si="23"/>
        <v>#DIV/0!</v>
      </c>
      <c r="AC32" s="504" t="e">
        <f t="shared" ca="1" si="10"/>
        <v>#DIV/0!</v>
      </c>
      <c r="AD32" s="256" t="e">
        <f t="shared" ca="1" si="11"/>
        <v>#DIV/0!</v>
      </c>
      <c r="AE32" s="256" t="e">
        <f t="shared" ca="1" si="12"/>
        <v>#DIV/0!</v>
      </c>
      <c r="AF32" s="256" t="e">
        <f t="shared" ca="1" si="13"/>
        <v>#DIV/0!</v>
      </c>
      <c r="AG32" s="471" t="e">
        <v>#DIV/0!</v>
      </c>
      <c r="AH32" s="264" t="e">
        <f t="shared" ca="1" si="24"/>
        <v>#DIV/0!</v>
      </c>
      <c r="AI32" s="256" t="e">
        <f>IF(計算_移輸出入額!$AG32&gt;=1, IF($AH32&gt;=0,$AH32,0), 0)</f>
        <v>#DIV/0!</v>
      </c>
      <c r="AJ32" s="256" t="e">
        <f>IF(計算_移輸出入額!$AG32&lt;1,IF($AH32&lt;0,$AH32,0), 0)</f>
        <v>#DIV/0!</v>
      </c>
      <c r="AK32" s="256" t="e">
        <f t="shared" ca="1" si="25"/>
        <v>#DIV/0!</v>
      </c>
      <c r="AL32" s="256" t="e">
        <f t="shared" ca="1" si="14"/>
        <v>#DIV/0!</v>
      </c>
      <c r="AM32" s="256" t="e">
        <f t="shared" ca="1" si="26"/>
        <v>#DIV/0!</v>
      </c>
      <c r="AN32" s="256" t="e">
        <f t="shared" ca="1" si="15"/>
        <v>#DIV/0!</v>
      </c>
      <c r="AO32" s="256">
        <f ca="1">-INDEX($AM$5:$AM$124, MATCH("公務", 分類_出力,0 ), 0)*計算_投入係数表!$N31</f>
        <v>0</v>
      </c>
      <c r="AP32" s="256" t="e">
        <f t="shared" ca="1" si="16"/>
        <v>#DIV/0!</v>
      </c>
      <c r="AQ32" s="256" t="e">
        <f t="shared" ca="1" si="27"/>
        <v>#DIV/0!</v>
      </c>
      <c r="AR32" s="256">
        <f ca="1">-INDEX($AP$5:$AP$124, MATCH("建設業", 特殊処理,0 ), 0)*計算_投入係数表!$I31</f>
        <v>0</v>
      </c>
      <c r="AS32" s="256" t="e">
        <f t="shared" ca="1" si="17"/>
        <v>#DIV/0!</v>
      </c>
      <c r="AT32" s="260" t="e">
        <f t="shared" ca="1" si="18"/>
        <v>#DIV/0!</v>
      </c>
      <c r="AU32" s="260">
        <f t="shared" ca="1" si="19"/>
        <v>0</v>
      </c>
      <c r="AV32" s="260" t="e">
        <f t="shared" ca="1" si="20"/>
        <v>#DIV/0!</v>
      </c>
      <c r="AW32" s="260" t="e">
        <f t="shared" ca="1" si="28"/>
        <v>#DIV/0!</v>
      </c>
      <c r="AX32" s="260" t="e">
        <f ca="1"/>
        <v>#DIV/0!</v>
      </c>
      <c r="AY32" s="260" t="e">
        <f t="shared" ca="1" si="21"/>
        <v>#DIV/0!</v>
      </c>
      <c r="AZ32" s="256" t="e">
        <f t="shared" ca="1" si="22"/>
        <v>#DIV/0!</v>
      </c>
      <c r="BC32" s="256" t="e">
        <f ca="1">IF(入力!$C$10="1. アンケート調査", $AA32, $AY32)</f>
        <v>#DIV/0!</v>
      </c>
      <c r="BD32" s="256" t="e">
        <f ca="1">IF(入力!$C$10="1. アンケート調査", $M32, $AL32)</f>
        <v>#DIV/0!</v>
      </c>
      <c r="BE32" s="256" t="e">
        <f ca="1">IF(入力!$C$10="1. アンケート調査", $X32, $AV32)</f>
        <v>#DIV/0!</v>
      </c>
      <c r="BF32" s="256" t="e">
        <f ca="1">IF(入力!$C$10="1. アンケート調査", $Y32, $AW32)</f>
        <v>#DIV/0!</v>
      </c>
      <c r="BG32" s="256" t="e">
        <f ca="1">IF(入力!$C$10="1. アンケート調査", $Z32, $AX32)</f>
        <v>#DIV/0!</v>
      </c>
    </row>
    <row r="33" spans="2:59" s="6" customFormat="1" ht="12" x14ac:dyDescent="0.25">
      <c r="B33" s="53">
        <v>29</v>
      </c>
      <c r="C33" s="269" t="str">
        <v>-</v>
      </c>
      <c r="D33" s="256">
        <f ca="1">SUMIF(振分, $C33, 入力_北海道基本取引表!$EE$4:$EE$107)</f>
        <v>0</v>
      </c>
      <c r="E33" s="256">
        <f ca="1">SUMIF(振分, $C33, 入力_北海道基本取引表!$EF$4:$EF$107)</f>
        <v>0</v>
      </c>
      <c r="F33" s="256">
        <f ca="1">SUMIF(振分, $C33, 入力_北海道基本取引表!$EJ$4:$EJ$107)</f>
        <v>0</v>
      </c>
      <c r="G33" s="256">
        <f ca="1">SUMIF(振分, $C33, 入力_北海道基本取引表!$EK$4:$EK$107)</f>
        <v>0</v>
      </c>
      <c r="H33" s="256">
        <f ca="1">SUMIF(振分, $C33, 入力_北海道基本取引表!$EO$4:$EO$107)</f>
        <v>0</v>
      </c>
      <c r="I33" s="256">
        <f ca="1">SUMIF(振分, $C33, 入力_北海道基本取引表!$EC$4:$EC$107)</f>
        <v>0</v>
      </c>
      <c r="J33" s="256">
        <f>計算_基本取引表_調整前!$DT32</f>
        <v>0</v>
      </c>
      <c r="K33" s="256" t="e">
        <f>計算_基本取引表_調整前!$EC32</f>
        <v>#DIV/0!</v>
      </c>
      <c r="L33" s="260">
        <v>0</v>
      </c>
      <c r="M33" s="264">
        <f>IF($C33="公務員",0,IF(AND($BB$5="1.0にする", $C33="建設業"), 0, 入力!$C579))</f>
        <v>0</v>
      </c>
      <c r="N33" s="256" t="e">
        <f>-計算!G319</f>
        <v>#DIV/0!</v>
      </c>
      <c r="O33" s="256" t="e">
        <f t="shared" si="0"/>
        <v>#DIV/0!</v>
      </c>
      <c r="P33" s="256" t="e">
        <f t="shared" si="1"/>
        <v>#DIV/0!</v>
      </c>
      <c r="Q33" s="256" t="e">
        <f t="shared" si="2"/>
        <v>#DIV/0!</v>
      </c>
      <c r="R33" s="256">
        <f>-INDEX($P$5:$P$124, MATCH("公務", 特殊処理,0 ), 0)*計算_投入係数表!$N32</f>
        <v>0</v>
      </c>
      <c r="S33" s="256" t="e">
        <f t="shared" si="3"/>
        <v>#DIV/0!</v>
      </c>
      <c r="T33" s="256" t="e">
        <f t="shared" si="4"/>
        <v>#DIV/0!</v>
      </c>
      <c r="U33" s="256">
        <f>-INDEX($S$5:$S$124, MATCH("建設業", 特殊処理,0 ), 0)*計算_投入係数表!$I32</f>
        <v>0</v>
      </c>
      <c r="V33" s="256" t="e">
        <f t="shared" si="5"/>
        <v>#DIV/0!</v>
      </c>
      <c r="W33" s="256" t="e">
        <f t="shared" si="6"/>
        <v>#DIV/0!</v>
      </c>
      <c r="X33" s="256" t="e">
        <f t="shared" si="7"/>
        <v>#DIV/0!</v>
      </c>
      <c r="Y33" s="256" t="e">
        <f t="shared" si="8"/>
        <v>#DIV/0!</v>
      </c>
      <c r="Z33" s="256" t="e">
        <v>#DIV/0!</v>
      </c>
      <c r="AA33" s="256" t="e">
        <f t="shared" si="9"/>
        <v>#DIV/0!</v>
      </c>
      <c r="AB33" s="523" t="e">
        <f t="shared" si="23"/>
        <v>#DIV/0!</v>
      </c>
      <c r="AC33" s="504" t="e">
        <f t="shared" ca="1" si="10"/>
        <v>#DIV/0!</v>
      </c>
      <c r="AD33" s="256" t="e">
        <f t="shared" ca="1" si="11"/>
        <v>#DIV/0!</v>
      </c>
      <c r="AE33" s="256" t="e">
        <f t="shared" ca="1" si="12"/>
        <v>#DIV/0!</v>
      </c>
      <c r="AF33" s="256" t="e">
        <f t="shared" ca="1" si="13"/>
        <v>#DIV/0!</v>
      </c>
      <c r="AG33" s="471" t="e">
        <v>#DIV/0!</v>
      </c>
      <c r="AH33" s="264" t="e">
        <f t="shared" ca="1" si="24"/>
        <v>#DIV/0!</v>
      </c>
      <c r="AI33" s="256" t="e">
        <f>IF(計算_移輸出入額!$AG33&gt;=1, IF($AH33&gt;=0,$AH33,0), 0)</f>
        <v>#DIV/0!</v>
      </c>
      <c r="AJ33" s="256" t="e">
        <f>IF(計算_移輸出入額!$AG33&lt;1,IF($AH33&lt;0,$AH33,0), 0)</f>
        <v>#DIV/0!</v>
      </c>
      <c r="AK33" s="256" t="e">
        <f t="shared" ca="1" si="25"/>
        <v>#DIV/0!</v>
      </c>
      <c r="AL33" s="256" t="e">
        <f t="shared" ca="1" si="14"/>
        <v>#DIV/0!</v>
      </c>
      <c r="AM33" s="256" t="e">
        <f t="shared" ca="1" si="26"/>
        <v>#DIV/0!</v>
      </c>
      <c r="AN33" s="256" t="e">
        <f t="shared" ca="1" si="15"/>
        <v>#DIV/0!</v>
      </c>
      <c r="AO33" s="256">
        <f ca="1">-INDEX($AM$5:$AM$124, MATCH("公務", 分類_出力,0 ), 0)*計算_投入係数表!$N32</f>
        <v>0</v>
      </c>
      <c r="AP33" s="256" t="e">
        <f t="shared" ca="1" si="16"/>
        <v>#DIV/0!</v>
      </c>
      <c r="AQ33" s="256" t="e">
        <f t="shared" ca="1" si="27"/>
        <v>#DIV/0!</v>
      </c>
      <c r="AR33" s="256">
        <f ca="1">-INDEX($AP$5:$AP$124, MATCH("建設業", 特殊処理,0 ), 0)*計算_投入係数表!$I32</f>
        <v>0</v>
      </c>
      <c r="AS33" s="256" t="e">
        <f t="shared" ca="1" si="17"/>
        <v>#DIV/0!</v>
      </c>
      <c r="AT33" s="260" t="e">
        <f t="shared" ca="1" si="18"/>
        <v>#DIV/0!</v>
      </c>
      <c r="AU33" s="260">
        <f t="shared" ca="1" si="19"/>
        <v>0</v>
      </c>
      <c r="AV33" s="260" t="e">
        <f t="shared" ca="1" si="20"/>
        <v>#DIV/0!</v>
      </c>
      <c r="AW33" s="260" t="e">
        <f t="shared" ca="1" si="28"/>
        <v>#DIV/0!</v>
      </c>
      <c r="AX33" s="260" t="e">
        <f ca="1"/>
        <v>#DIV/0!</v>
      </c>
      <c r="AY33" s="260" t="e">
        <f t="shared" ca="1" si="21"/>
        <v>#DIV/0!</v>
      </c>
      <c r="AZ33" s="256" t="e">
        <f t="shared" ca="1" si="22"/>
        <v>#DIV/0!</v>
      </c>
      <c r="BC33" s="256" t="e">
        <f ca="1">IF(入力!$C$10="1. アンケート調査", $AA33, $AY33)</f>
        <v>#DIV/0!</v>
      </c>
      <c r="BD33" s="256" t="e">
        <f ca="1">IF(入力!$C$10="1. アンケート調査", $M33, $AL33)</f>
        <v>#DIV/0!</v>
      </c>
      <c r="BE33" s="256" t="e">
        <f ca="1">IF(入力!$C$10="1. アンケート調査", $X33, $AV33)</f>
        <v>#DIV/0!</v>
      </c>
      <c r="BF33" s="256" t="e">
        <f ca="1">IF(入力!$C$10="1. アンケート調査", $Y33, $AW33)</f>
        <v>#DIV/0!</v>
      </c>
      <c r="BG33" s="256" t="e">
        <f ca="1">IF(入力!$C$10="1. アンケート調査", $Z33, $AX33)</f>
        <v>#DIV/0!</v>
      </c>
    </row>
    <row r="34" spans="2:59" s="6" customFormat="1" ht="12" x14ac:dyDescent="0.25">
      <c r="B34" s="53">
        <v>30</v>
      </c>
      <c r="C34" s="271" t="str">
        <v>-</v>
      </c>
      <c r="D34" s="258">
        <f ca="1">SUMIF(振分, $C34, 入力_北海道基本取引表!$EE$4:$EE$107)</f>
        <v>0</v>
      </c>
      <c r="E34" s="258">
        <f ca="1">SUMIF(振分, $C34, 入力_北海道基本取引表!$EF$4:$EF$107)</f>
        <v>0</v>
      </c>
      <c r="F34" s="258">
        <f ca="1">SUMIF(振分, $C34, 入力_北海道基本取引表!$EJ$4:$EJ$107)</f>
        <v>0</v>
      </c>
      <c r="G34" s="258">
        <f ca="1">SUMIF(振分, $C34, 入力_北海道基本取引表!$EK$4:$EK$107)</f>
        <v>0</v>
      </c>
      <c r="H34" s="258">
        <f ca="1">SUMIF(振分, $C34, 入力_北海道基本取引表!$EO$4:$EO$107)</f>
        <v>0</v>
      </c>
      <c r="I34" s="258">
        <f ca="1">SUMIF(振分, $C34, 入力_北海道基本取引表!$EC$4:$EC$107)</f>
        <v>0</v>
      </c>
      <c r="J34" s="258">
        <f>計算_基本取引表_調整前!$DT33</f>
        <v>0</v>
      </c>
      <c r="K34" s="258" t="e">
        <f>計算_基本取引表_調整前!$EC33</f>
        <v>#DIV/0!</v>
      </c>
      <c r="L34" s="262">
        <v>0</v>
      </c>
      <c r="M34" s="266">
        <f>IF($C34="公務員",0,IF(AND($BB$5="1.0にする", $C34="建設業"), 0, 入力!$C580))</f>
        <v>0</v>
      </c>
      <c r="N34" s="258" t="e">
        <f>-計算!G320</f>
        <v>#DIV/0!</v>
      </c>
      <c r="O34" s="258" t="e">
        <f t="shared" si="0"/>
        <v>#DIV/0!</v>
      </c>
      <c r="P34" s="258" t="e">
        <f t="shared" si="1"/>
        <v>#DIV/0!</v>
      </c>
      <c r="Q34" s="258" t="e">
        <f t="shared" si="2"/>
        <v>#DIV/0!</v>
      </c>
      <c r="R34" s="258">
        <f>-INDEX($P$5:$P$124, MATCH("公務", 特殊処理,0 ), 0)*計算_投入係数表!$N33</f>
        <v>0</v>
      </c>
      <c r="S34" s="258" t="e">
        <f t="shared" si="3"/>
        <v>#DIV/0!</v>
      </c>
      <c r="T34" s="258" t="e">
        <f t="shared" si="4"/>
        <v>#DIV/0!</v>
      </c>
      <c r="U34" s="258">
        <f>-INDEX($S$5:$S$124, MATCH("建設業", 特殊処理,0 ), 0)*計算_投入係数表!$I33</f>
        <v>0</v>
      </c>
      <c r="V34" s="258" t="e">
        <f t="shared" si="5"/>
        <v>#DIV/0!</v>
      </c>
      <c r="W34" s="258" t="e">
        <f t="shared" si="6"/>
        <v>#DIV/0!</v>
      </c>
      <c r="X34" s="258" t="e">
        <f t="shared" si="7"/>
        <v>#DIV/0!</v>
      </c>
      <c r="Y34" s="258" t="e">
        <f t="shared" si="8"/>
        <v>#DIV/0!</v>
      </c>
      <c r="Z34" s="258" t="e">
        <v>#DIV/0!</v>
      </c>
      <c r="AA34" s="258" t="e">
        <f t="shared" si="9"/>
        <v>#DIV/0!</v>
      </c>
      <c r="AB34" s="525" t="e">
        <f t="shared" si="23"/>
        <v>#DIV/0!</v>
      </c>
      <c r="AC34" s="517" t="e">
        <f t="shared" ca="1" si="10"/>
        <v>#DIV/0!</v>
      </c>
      <c r="AD34" s="258" t="e">
        <f t="shared" ca="1" si="11"/>
        <v>#DIV/0!</v>
      </c>
      <c r="AE34" s="258" t="e">
        <f t="shared" ca="1" si="12"/>
        <v>#DIV/0!</v>
      </c>
      <c r="AF34" s="258" t="e">
        <f t="shared" ca="1" si="13"/>
        <v>#DIV/0!</v>
      </c>
      <c r="AG34" s="473" t="e">
        <v>#DIV/0!</v>
      </c>
      <c r="AH34" s="266" t="e">
        <f t="shared" ca="1" si="24"/>
        <v>#DIV/0!</v>
      </c>
      <c r="AI34" s="258" t="e">
        <f>IF(計算_移輸出入額!$AG34&gt;=1, IF($AH34&gt;=0,$AH34,0), 0)</f>
        <v>#DIV/0!</v>
      </c>
      <c r="AJ34" s="258" t="e">
        <f>IF(計算_移輸出入額!$AG34&lt;1,IF($AH34&lt;0,$AH34,0), 0)</f>
        <v>#DIV/0!</v>
      </c>
      <c r="AK34" s="258" t="e">
        <f t="shared" ca="1" si="25"/>
        <v>#DIV/0!</v>
      </c>
      <c r="AL34" s="258" t="e">
        <f t="shared" ca="1" si="14"/>
        <v>#DIV/0!</v>
      </c>
      <c r="AM34" s="258" t="e">
        <f t="shared" ca="1" si="26"/>
        <v>#DIV/0!</v>
      </c>
      <c r="AN34" s="258" t="e">
        <f t="shared" ca="1" si="15"/>
        <v>#DIV/0!</v>
      </c>
      <c r="AO34" s="258">
        <f ca="1">-INDEX($AM$5:$AM$124, MATCH("公務", 分類_出力,0 ), 0)*計算_投入係数表!$N33</f>
        <v>0</v>
      </c>
      <c r="AP34" s="258" t="e">
        <f t="shared" ca="1" si="16"/>
        <v>#DIV/0!</v>
      </c>
      <c r="AQ34" s="258" t="e">
        <f t="shared" ca="1" si="27"/>
        <v>#DIV/0!</v>
      </c>
      <c r="AR34" s="258">
        <f ca="1">-INDEX($AP$5:$AP$124, MATCH("建設業", 特殊処理,0 ), 0)*計算_投入係数表!$I33</f>
        <v>0</v>
      </c>
      <c r="AS34" s="258" t="e">
        <f t="shared" ca="1" si="17"/>
        <v>#DIV/0!</v>
      </c>
      <c r="AT34" s="262" t="e">
        <f t="shared" ca="1" si="18"/>
        <v>#DIV/0!</v>
      </c>
      <c r="AU34" s="262">
        <f t="shared" ca="1" si="19"/>
        <v>0</v>
      </c>
      <c r="AV34" s="262" t="e">
        <f t="shared" ca="1" si="20"/>
        <v>#DIV/0!</v>
      </c>
      <c r="AW34" s="262" t="e">
        <f t="shared" ca="1" si="28"/>
        <v>#DIV/0!</v>
      </c>
      <c r="AX34" s="262" t="e">
        <f ca="1"/>
        <v>#DIV/0!</v>
      </c>
      <c r="AY34" s="262" t="e">
        <f t="shared" ca="1" si="21"/>
        <v>#DIV/0!</v>
      </c>
      <c r="AZ34" s="258" t="e">
        <f t="shared" ca="1" si="22"/>
        <v>#DIV/0!</v>
      </c>
      <c r="BC34" s="258" t="e">
        <f ca="1">IF(入力!$C$10="1. アンケート調査", $AA34, $AY34)</f>
        <v>#DIV/0!</v>
      </c>
      <c r="BD34" s="258" t="e">
        <f ca="1">IF(入力!$C$10="1. アンケート調査", $M34, $AL34)</f>
        <v>#DIV/0!</v>
      </c>
      <c r="BE34" s="258" t="e">
        <f ca="1">IF(入力!$C$10="1. アンケート調査", $X34, $AV34)</f>
        <v>#DIV/0!</v>
      </c>
      <c r="BF34" s="258" t="e">
        <f ca="1">IF(入力!$C$10="1. アンケート調査", $Y34, $AW34)</f>
        <v>#DIV/0!</v>
      </c>
      <c r="BG34" s="258" t="e">
        <f ca="1">IF(入力!$C$10="1. アンケート調査", $Z34, $AX34)</f>
        <v>#DIV/0!</v>
      </c>
    </row>
    <row r="35" spans="2:59" s="6" customFormat="1" ht="12" x14ac:dyDescent="0.25">
      <c r="B35" s="53">
        <v>31</v>
      </c>
      <c r="C35" s="269" t="str">
        <v>-</v>
      </c>
      <c r="D35" s="256">
        <f ca="1">SUMIF(振分, $C35, 入力_北海道基本取引表!$EE$4:$EE$107)</f>
        <v>0</v>
      </c>
      <c r="E35" s="256">
        <f ca="1">SUMIF(振分, $C35, 入力_北海道基本取引表!$EF$4:$EF$107)</f>
        <v>0</v>
      </c>
      <c r="F35" s="256">
        <f ca="1">SUMIF(振分, $C35, 入力_北海道基本取引表!$EJ$4:$EJ$107)</f>
        <v>0</v>
      </c>
      <c r="G35" s="256">
        <f ca="1">SUMIF(振分, $C35, 入力_北海道基本取引表!$EK$4:$EK$107)</f>
        <v>0</v>
      </c>
      <c r="H35" s="256">
        <f ca="1">SUMIF(振分, $C35, 入力_北海道基本取引表!$EO$4:$EO$107)</f>
        <v>0</v>
      </c>
      <c r="I35" s="256">
        <f ca="1">SUMIF(振分, $C35, 入力_北海道基本取引表!$EC$4:$EC$107)</f>
        <v>0</v>
      </c>
      <c r="J35" s="256">
        <f>計算_基本取引表_調整前!$DT34</f>
        <v>0</v>
      </c>
      <c r="K35" s="256" t="e">
        <f>計算_基本取引表_調整前!$EC34</f>
        <v>#DIV/0!</v>
      </c>
      <c r="L35" s="260">
        <v>0</v>
      </c>
      <c r="M35" s="264">
        <f>IF($C35="公務員",0,IF(AND($BB$5="1.0にする", $C35="建設業"), 0, 入力!$C581))</f>
        <v>0</v>
      </c>
      <c r="N35" s="256" t="e">
        <f>-計算!G321</f>
        <v>#DIV/0!</v>
      </c>
      <c r="O35" s="256" t="e">
        <f t="shared" si="0"/>
        <v>#DIV/0!</v>
      </c>
      <c r="P35" s="256" t="e">
        <f t="shared" si="1"/>
        <v>#DIV/0!</v>
      </c>
      <c r="Q35" s="256" t="e">
        <f t="shared" si="2"/>
        <v>#DIV/0!</v>
      </c>
      <c r="R35" s="256">
        <f>-INDEX($P$5:$P$124, MATCH("公務", 特殊処理,0 ), 0)*計算_投入係数表!$N34</f>
        <v>0</v>
      </c>
      <c r="S35" s="256" t="e">
        <f t="shared" si="3"/>
        <v>#DIV/0!</v>
      </c>
      <c r="T35" s="256" t="e">
        <f t="shared" si="4"/>
        <v>#DIV/0!</v>
      </c>
      <c r="U35" s="256">
        <f>-INDEX($S$5:$S$124, MATCH("建設業", 特殊処理,0 ), 0)*計算_投入係数表!$I34</f>
        <v>0</v>
      </c>
      <c r="V35" s="256" t="e">
        <f t="shared" si="5"/>
        <v>#DIV/0!</v>
      </c>
      <c r="W35" s="256" t="e">
        <f t="shared" si="6"/>
        <v>#DIV/0!</v>
      </c>
      <c r="X35" s="256" t="e">
        <f t="shared" si="7"/>
        <v>#DIV/0!</v>
      </c>
      <c r="Y35" s="256" t="e">
        <f t="shared" si="8"/>
        <v>#DIV/0!</v>
      </c>
      <c r="Z35" s="256" t="e">
        <v>#DIV/0!</v>
      </c>
      <c r="AA35" s="256" t="e">
        <f t="shared" si="9"/>
        <v>#DIV/0!</v>
      </c>
      <c r="AB35" s="523" t="e">
        <f t="shared" si="23"/>
        <v>#DIV/0!</v>
      </c>
      <c r="AC35" s="504" t="e">
        <f t="shared" ca="1" si="10"/>
        <v>#DIV/0!</v>
      </c>
      <c r="AD35" s="256" t="e">
        <f t="shared" ca="1" si="11"/>
        <v>#DIV/0!</v>
      </c>
      <c r="AE35" s="256" t="e">
        <f t="shared" ca="1" si="12"/>
        <v>#DIV/0!</v>
      </c>
      <c r="AF35" s="256" t="e">
        <f t="shared" ca="1" si="13"/>
        <v>#DIV/0!</v>
      </c>
      <c r="AG35" s="471" t="e">
        <v>#DIV/0!</v>
      </c>
      <c r="AH35" s="264" t="e">
        <f t="shared" ca="1" si="24"/>
        <v>#DIV/0!</v>
      </c>
      <c r="AI35" s="256" t="e">
        <f>IF(計算_移輸出入額!$AG35&gt;=1, IF($AH35&gt;=0,$AH35,0), 0)</f>
        <v>#DIV/0!</v>
      </c>
      <c r="AJ35" s="256" t="e">
        <f>IF(計算_移輸出入額!$AG35&lt;1,IF($AH35&lt;0,$AH35,0), 0)</f>
        <v>#DIV/0!</v>
      </c>
      <c r="AK35" s="256" t="e">
        <f t="shared" ca="1" si="25"/>
        <v>#DIV/0!</v>
      </c>
      <c r="AL35" s="256" t="e">
        <f t="shared" ca="1" si="14"/>
        <v>#DIV/0!</v>
      </c>
      <c r="AM35" s="256" t="e">
        <f t="shared" ca="1" si="26"/>
        <v>#DIV/0!</v>
      </c>
      <c r="AN35" s="256" t="e">
        <f t="shared" ca="1" si="15"/>
        <v>#DIV/0!</v>
      </c>
      <c r="AO35" s="256">
        <f ca="1">-INDEX($AM$5:$AM$124, MATCH("公務", 分類_出力,0 ), 0)*計算_投入係数表!$N34</f>
        <v>0</v>
      </c>
      <c r="AP35" s="256" t="e">
        <f t="shared" ca="1" si="16"/>
        <v>#DIV/0!</v>
      </c>
      <c r="AQ35" s="256" t="e">
        <f t="shared" ca="1" si="27"/>
        <v>#DIV/0!</v>
      </c>
      <c r="AR35" s="256">
        <f ca="1">-INDEX($AP$5:$AP$124, MATCH("建設業", 特殊処理,0 ), 0)*計算_投入係数表!$I34</f>
        <v>0</v>
      </c>
      <c r="AS35" s="256" t="e">
        <f t="shared" ca="1" si="17"/>
        <v>#DIV/0!</v>
      </c>
      <c r="AT35" s="260" t="e">
        <f t="shared" ca="1" si="18"/>
        <v>#DIV/0!</v>
      </c>
      <c r="AU35" s="260">
        <f t="shared" ca="1" si="19"/>
        <v>0</v>
      </c>
      <c r="AV35" s="260" t="e">
        <f t="shared" ca="1" si="20"/>
        <v>#DIV/0!</v>
      </c>
      <c r="AW35" s="260" t="e">
        <f t="shared" ca="1" si="28"/>
        <v>#DIV/0!</v>
      </c>
      <c r="AX35" s="260" t="e">
        <f ca="1"/>
        <v>#DIV/0!</v>
      </c>
      <c r="AY35" s="260" t="e">
        <f t="shared" ca="1" si="21"/>
        <v>#DIV/0!</v>
      </c>
      <c r="AZ35" s="256" t="e">
        <f t="shared" ca="1" si="22"/>
        <v>#DIV/0!</v>
      </c>
      <c r="BC35" s="256" t="e">
        <f ca="1">IF(入力!$C$10="1. アンケート調査", $AA35, $AY35)</f>
        <v>#DIV/0!</v>
      </c>
      <c r="BD35" s="256" t="e">
        <f ca="1">IF(入力!$C$10="1. アンケート調査", $M35, $AL35)</f>
        <v>#DIV/0!</v>
      </c>
      <c r="BE35" s="256" t="e">
        <f ca="1">IF(入力!$C$10="1. アンケート調査", $X35, $AV35)</f>
        <v>#DIV/0!</v>
      </c>
      <c r="BF35" s="256" t="e">
        <f ca="1">IF(入力!$C$10="1. アンケート調査", $Y35, $AW35)</f>
        <v>#DIV/0!</v>
      </c>
      <c r="BG35" s="256" t="e">
        <f ca="1">IF(入力!$C$10="1. アンケート調査", $Z35, $AX35)</f>
        <v>#DIV/0!</v>
      </c>
    </row>
    <row r="36" spans="2:59" s="6" customFormat="1" ht="12" x14ac:dyDescent="0.25">
      <c r="B36" s="53">
        <v>32</v>
      </c>
      <c r="C36" s="269" t="str">
        <v>-</v>
      </c>
      <c r="D36" s="256">
        <f ca="1">SUMIF(振分, $C36, 入力_北海道基本取引表!$EE$4:$EE$107)</f>
        <v>0</v>
      </c>
      <c r="E36" s="256">
        <f ca="1">SUMIF(振分, $C36, 入力_北海道基本取引表!$EF$4:$EF$107)</f>
        <v>0</v>
      </c>
      <c r="F36" s="256">
        <f ca="1">SUMIF(振分, $C36, 入力_北海道基本取引表!$EJ$4:$EJ$107)</f>
        <v>0</v>
      </c>
      <c r="G36" s="256">
        <f ca="1">SUMIF(振分, $C36, 入力_北海道基本取引表!$EK$4:$EK$107)</f>
        <v>0</v>
      </c>
      <c r="H36" s="256">
        <f ca="1">SUMIF(振分, $C36, 入力_北海道基本取引表!$EO$4:$EO$107)</f>
        <v>0</v>
      </c>
      <c r="I36" s="256">
        <f ca="1">SUMIF(振分, $C36, 入力_北海道基本取引表!$EC$4:$EC$107)</f>
        <v>0</v>
      </c>
      <c r="J36" s="256">
        <f>計算_基本取引表_調整前!$DT35</f>
        <v>0</v>
      </c>
      <c r="K36" s="256" t="e">
        <f>計算_基本取引表_調整前!$EC35</f>
        <v>#DIV/0!</v>
      </c>
      <c r="L36" s="260">
        <v>0</v>
      </c>
      <c r="M36" s="264">
        <f>IF($C36="公務員",0,IF(AND($BB$5="1.0にする", $C36="建設業"), 0, 入力!$C582))</f>
        <v>0</v>
      </c>
      <c r="N36" s="256" t="e">
        <f>-計算!G322</f>
        <v>#DIV/0!</v>
      </c>
      <c r="O36" s="256" t="e">
        <f t="shared" si="0"/>
        <v>#DIV/0!</v>
      </c>
      <c r="P36" s="256" t="e">
        <f t="shared" si="1"/>
        <v>#DIV/0!</v>
      </c>
      <c r="Q36" s="256" t="e">
        <f t="shared" si="2"/>
        <v>#DIV/0!</v>
      </c>
      <c r="R36" s="256">
        <f>-INDEX($P$5:$P$124, MATCH("公務", 特殊処理,0 ), 0)*計算_投入係数表!$N35</f>
        <v>0</v>
      </c>
      <c r="S36" s="256" t="e">
        <f t="shared" si="3"/>
        <v>#DIV/0!</v>
      </c>
      <c r="T36" s="256" t="e">
        <f t="shared" si="4"/>
        <v>#DIV/0!</v>
      </c>
      <c r="U36" s="256">
        <f>-INDEX($S$5:$S$124, MATCH("建設業", 特殊処理,0 ), 0)*計算_投入係数表!$I35</f>
        <v>0</v>
      </c>
      <c r="V36" s="256" t="e">
        <f t="shared" si="5"/>
        <v>#DIV/0!</v>
      </c>
      <c r="W36" s="256" t="e">
        <f t="shared" si="6"/>
        <v>#DIV/0!</v>
      </c>
      <c r="X36" s="256" t="e">
        <f t="shared" si="7"/>
        <v>#DIV/0!</v>
      </c>
      <c r="Y36" s="256" t="e">
        <f t="shared" si="8"/>
        <v>#DIV/0!</v>
      </c>
      <c r="Z36" s="256" t="e">
        <v>#DIV/0!</v>
      </c>
      <c r="AA36" s="256" t="e">
        <f t="shared" si="9"/>
        <v>#DIV/0!</v>
      </c>
      <c r="AB36" s="523" t="e">
        <f t="shared" si="23"/>
        <v>#DIV/0!</v>
      </c>
      <c r="AC36" s="504" t="e">
        <f t="shared" ca="1" si="10"/>
        <v>#DIV/0!</v>
      </c>
      <c r="AD36" s="256" t="e">
        <f t="shared" ca="1" si="11"/>
        <v>#DIV/0!</v>
      </c>
      <c r="AE36" s="256" t="e">
        <f t="shared" ca="1" si="12"/>
        <v>#DIV/0!</v>
      </c>
      <c r="AF36" s="256" t="e">
        <f t="shared" ca="1" si="13"/>
        <v>#DIV/0!</v>
      </c>
      <c r="AG36" s="471" t="e">
        <v>#DIV/0!</v>
      </c>
      <c r="AH36" s="264" t="e">
        <f t="shared" ca="1" si="24"/>
        <v>#DIV/0!</v>
      </c>
      <c r="AI36" s="256" t="e">
        <f>IF(計算_移輸出入額!$AG36&gt;=1, IF($AH36&gt;=0,$AH36,0), 0)</f>
        <v>#DIV/0!</v>
      </c>
      <c r="AJ36" s="256" t="e">
        <f>IF(計算_移輸出入額!$AG36&lt;1,IF($AH36&lt;0,$AH36,0), 0)</f>
        <v>#DIV/0!</v>
      </c>
      <c r="AK36" s="256" t="e">
        <f t="shared" ca="1" si="25"/>
        <v>#DIV/0!</v>
      </c>
      <c r="AL36" s="256" t="e">
        <f t="shared" ca="1" si="14"/>
        <v>#DIV/0!</v>
      </c>
      <c r="AM36" s="256" t="e">
        <f t="shared" ca="1" si="26"/>
        <v>#DIV/0!</v>
      </c>
      <c r="AN36" s="256" t="e">
        <f t="shared" ca="1" si="15"/>
        <v>#DIV/0!</v>
      </c>
      <c r="AO36" s="256">
        <f ca="1">-INDEX($AM$5:$AM$124, MATCH("公務", 分類_出力,0 ), 0)*計算_投入係数表!$N35</f>
        <v>0</v>
      </c>
      <c r="AP36" s="256" t="e">
        <f t="shared" ca="1" si="16"/>
        <v>#DIV/0!</v>
      </c>
      <c r="AQ36" s="256" t="e">
        <f t="shared" ca="1" si="27"/>
        <v>#DIV/0!</v>
      </c>
      <c r="AR36" s="256">
        <f ca="1">-INDEX($AP$5:$AP$124, MATCH("建設業", 特殊処理,0 ), 0)*計算_投入係数表!$I35</f>
        <v>0</v>
      </c>
      <c r="AS36" s="256" t="e">
        <f t="shared" ca="1" si="17"/>
        <v>#DIV/0!</v>
      </c>
      <c r="AT36" s="260" t="e">
        <f t="shared" ca="1" si="18"/>
        <v>#DIV/0!</v>
      </c>
      <c r="AU36" s="260">
        <f t="shared" ca="1" si="19"/>
        <v>0</v>
      </c>
      <c r="AV36" s="260" t="e">
        <f t="shared" ca="1" si="20"/>
        <v>#DIV/0!</v>
      </c>
      <c r="AW36" s="260" t="e">
        <f t="shared" ca="1" si="28"/>
        <v>#DIV/0!</v>
      </c>
      <c r="AX36" s="260" t="e">
        <f ca="1"/>
        <v>#DIV/0!</v>
      </c>
      <c r="AY36" s="260" t="e">
        <f t="shared" ca="1" si="21"/>
        <v>#DIV/0!</v>
      </c>
      <c r="AZ36" s="256" t="e">
        <f t="shared" ca="1" si="22"/>
        <v>#DIV/0!</v>
      </c>
      <c r="BC36" s="256" t="e">
        <f ca="1">IF(入力!$C$10="1. アンケート調査", $AA36, $AY36)</f>
        <v>#DIV/0!</v>
      </c>
      <c r="BD36" s="256" t="e">
        <f ca="1">IF(入力!$C$10="1. アンケート調査", $M36, $AL36)</f>
        <v>#DIV/0!</v>
      </c>
      <c r="BE36" s="256" t="e">
        <f ca="1">IF(入力!$C$10="1. アンケート調査", $X36, $AV36)</f>
        <v>#DIV/0!</v>
      </c>
      <c r="BF36" s="256" t="e">
        <f ca="1">IF(入力!$C$10="1. アンケート調査", $Y36, $AW36)</f>
        <v>#DIV/0!</v>
      </c>
      <c r="BG36" s="256" t="e">
        <f ca="1">IF(入力!$C$10="1. アンケート調査", $Z36, $AX36)</f>
        <v>#DIV/0!</v>
      </c>
    </row>
    <row r="37" spans="2:59" s="6" customFormat="1" ht="12" x14ac:dyDescent="0.25">
      <c r="B37" s="53">
        <v>33</v>
      </c>
      <c r="C37" s="269" t="str">
        <v>-</v>
      </c>
      <c r="D37" s="256">
        <f ca="1">SUMIF(振分, $C37, 入力_北海道基本取引表!$EE$4:$EE$107)</f>
        <v>0</v>
      </c>
      <c r="E37" s="256">
        <f ca="1">SUMIF(振分, $C37, 入力_北海道基本取引表!$EF$4:$EF$107)</f>
        <v>0</v>
      </c>
      <c r="F37" s="256">
        <f ca="1">SUMIF(振分, $C37, 入力_北海道基本取引表!$EJ$4:$EJ$107)</f>
        <v>0</v>
      </c>
      <c r="G37" s="256">
        <f ca="1">SUMIF(振分, $C37, 入力_北海道基本取引表!$EK$4:$EK$107)</f>
        <v>0</v>
      </c>
      <c r="H37" s="256">
        <f ca="1">SUMIF(振分, $C37, 入力_北海道基本取引表!$EO$4:$EO$107)</f>
        <v>0</v>
      </c>
      <c r="I37" s="256">
        <f ca="1">SUMIF(振分, $C37, 入力_北海道基本取引表!$EC$4:$EC$107)</f>
        <v>0</v>
      </c>
      <c r="J37" s="256">
        <f>計算_基本取引表_調整前!$DT36</f>
        <v>0</v>
      </c>
      <c r="K37" s="256" t="e">
        <f>計算_基本取引表_調整前!$EC36</f>
        <v>#DIV/0!</v>
      </c>
      <c r="L37" s="260">
        <v>0</v>
      </c>
      <c r="M37" s="264">
        <f>IF($C37="公務員",0,IF(AND($BB$5="1.0にする", $C37="建設業"), 0, 入力!$C583))</f>
        <v>0</v>
      </c>
      <c r="N37" s="256" t="e">
        <f>-計算!G323</f>
        <v>#DIV/0!</v>
      </c>
      <c r="O37" s="256" t="e">
        <f t="shared" ref="O37:O68" si="29">$L37-($J37+$K37+$M37+$N37)</f>
        <v>#DIV/0!</v>
      </c>
      <c r="P37" s="256" t="e">
        <f t="shared" ref="P37:P68" si="30">IF($O37&gt;=0, $N37, $N37+$O37)</f>
        <v>#DIV/0!</v>
      </c>
      <c r="Q37" s="256" t="e">
        <f t="shared" ref="Q37:Q68" si="31">IF(AND($C37="公務", $P37&lt;0), $L37-$P37, $L37)</f>
        <v>#DIV/0!</v>
      </c>
      <c r="R37" s="256">
        <f>-INDEX($P$5:$P$124, MATCH("公務", 特殊処理,0 ), 0)*計算_投入係数表!$N36</f>
        <v>0</v>
      </c>
      <c r="S37" s="256" t="e">
        <f t="shared" ref="S37:S68" si="32">IF(AND($C37="公務", $P37&lt;0), 0, $P37-$R37)</f>
        <v>#DIV/0!</v>
      </c>
      <c r="T37" s="256" t="e">
        <f t="shared" ref="T37:T68" si="33">IF(AND($C37="建設業", $S37&lt;0), $Q37-$S37, $Q37)</f>
        <v>#DIV/0!</v>
      </c>
      <c r="U37" s="256">
        <f>-INDEX($S$5:$S$124, MATCH("建設業", 特殊処理,0 ), 0)*計算_投入係数表!$I36</f>
        <v>0</v>
      </c>
      <c r="V37" s="256" t="e">
        <f t="shared" ref="V37:V68" si="34">IF(AND($C37="建設業", $S37&lt;0), 0, $S37-$U37)</f>
        <v>#DIV/0!</v>
      </c>
      <c r="W37" s="256" t="e">
        <f t="shared" ref="W37:W68" si="35">IF($BB$3="1.0にする", $Q37, $T37)</f>
        <v>#DIV/0!</v>
      </c>
      <c r="X37" s="256" t="e">
        <f t="shared" ref="X37:X68" si="36">IF($BB$3="1.0にする",$S37,$V37)</f>
        <v>#DIV/0!</v>
      </c>
      <c r="Y37" s="256" t="e">
        <f t="shared" ref="Y37:Y68" si="37">$W37-($J37+$K37+$M37+$X37+$R37+$U37)</f>
        <v>#DIV/0!</v>
      </c>
      <c r="Z37" s="256" t="e">
        <v>#DIV/0!</v>
      </c>
      <c r="AA37" s="256" t="e">
        <f t="shared" ref="AA37:AA68" si="38" xml:space="preserve"> IF($C37="分類不明",$W37+_xlfn.AGGREGATE( 9,6,$Y$5:$Y$124),$W37)</f>
        <v>#DIV/0!</v>
      </c>
      <c r="AB37" s="523" t="e">
        <f t="shared" si="23"/>
        <v>#DIV/0!</v>
      </c>
      <c r="AC37" s="504" t="e">
        <f t="shared" ref="AC37:AC68" ca="1" si="39">$D37*($L37/$H37)</f>
        <v>#DIV/0!</v>
      </c>
      <c r="AD37" s="256" t="e">
        <f t="shared" ref="AD37:AD68" ca="1" si="40">$F37*($K37/$I37)</f>
        <v>#DIV/0!</v>
      </c>
      <c r="AE37" s="256" t="e">
        <f t="shared" ref="AE37:AE68" ca="1" si="41">$E37*($L37/$H37)</f>
        <v>#DIV/0!</v>
      </c>
      <c r="AF37" s="256" t="e">
        <f t="shared" ref="AF37:AF68" ca="1" si="42">$G37*($K37/$I37)</f>
        <v>#DIV/0!</v>
      </c>
      <c r="AG37" s="471" t="e">
        <v>#DIV/0!</v>
      </c>
      <c r="AH37" s="264" t="e">
        <f t="shared" ref="AH37:AH68" ca="1" si="43">$L37-($J37+$K37+$AC37+$AE37+$AD37+$AF37)</f>
        <v>#DIV/0!</v>
      </c>
      <c r="AI37" s="256" t="e">
        <f>IF(計算_移輸出入額!$AG37&gt;=1, IF($AH37&gt;=0,$AH37,0), 0)</f>
        <v>#DIV/0!</v>
      </c>
      <c r="AJ37" s="256" t="e">
        <f>IF(計算_移輸出入額!$AG37&lt;1,IF($AH37&lt;0,$AH37,0), 0)</f>
        <v>#DIV/0!</v>
      </c>
      <c r="AK37" s="256" t="e">
        <f t="shared" ca="1" si="25"/>
        <v>#DIV/0!</v>
      </c>
      <c r="AL37" s="256" t="e">
        <f t="shared" ref="AL37:AL68" ca="1" si="44">IF($C37="公務員",0,IF(AND($BB$5="1.0にする", $C37="建設業"), 0, AC37+AE37+AI37))</f>
        <v>#DIV/0!</v>
      </c>
      <c r="AM37" s="256" t="e">
        <f t="shared" ca="1" si="26"/>
        <v>#DIV/0!</v>
      </c>
      <c r="AN37" s="256" t="e">
        <f t="shared" ref="AN37:AN68" ca="1" si="45">IF(AND($C37="公務", $AM37&lt;0), $L37-$AM37, $L37)</f>
        <v>#DIV/0!</v>
      </c>
      <c r="AO37" s="256">
        <f ca="1">-INDEX($AM$5:$AM$124, MATCH("公務", 分類_出力,0 ), 0)*計算_投入係数表!$N36</f>
        <v>0</v>
      </c>
      <c r="AP37" s="256" t="e">
        <f t="shared" ref="AP37:AP68" ca="1" si="46">IF(AND($C37="公務", $AM37&lt;0), 0, $AM37-AO37)</f>
        <v>#DIV/0!</v>
      </c>
      <c r="AQ37" s="256" t="e">
        <f t="shared" ca="1" si="27"/>
        <v>#DIV/0!</v>
      </c>
      <c r="AR37" s="256">
        <f ca="1">-INDEX($AP$5:$AP$124, MATCH("建設業", 特殊処理,0 ), 0)*計算_投入係数表!$I36</f>
        <v>0</v>
      </c>
      <c r="AS37" s="256" t="e">
        <f t="shared" ref="AS37:AS68" ca="1" si="47">IF(AND($C37="建設業", $AP37&lt;0), 0, $AP37-AR37)</f>
        <v>#DIV/0!</v>
      </c>
      <c r="AT37" s="260" t="e">
        <f t="shared" ref="AT37:AT68" ca="1" si="48">IF(_スイッチ_建設業="1.0にする", $AQ37, $AN37)</f>
        <v>#DIV/0!</v>
      </c>
      <c r="AU37" s="260">
        <f t="shared" ref="AU37:AU68" ca="1" si="49">IF(_スイッチ_建設業="1.0にする", $AO37+$AR37, $AO37)</f>
        <v>0</v>
      </c>
      <c r="AV37" s="260" t="e">
        <f t="shared" ref="AV37:AV68" ca="1" si="50">IF(_スイッチ_建設業="1.0にする", $AS37, $AP37)</f>
        <v>#DIV/0!</v>
      </c>
      <c r="AW37" s="260" t="e">
        <f t="shared" ca="1" si="28"/>
        <v>#DIV/0!</v>
      </c>
      <c r="AX37" s="260" t="e">
        <f ca="1"/>
        <v>#DIV/0!</v>
      </c>
      <c r="AY37" s="260" t="e">
        <f t="shared" ref="AY37:AY68" ca="1" si="51">IF($C37="分類不明", $AT37+_xlfn.AGGREGATE(9,6,$AW$5:$AW$124), $AT37)</f>
        <v>#DIV/0!</v>
      </c>
      <c r="AZ37" s="256" t="e">
        <f t="shared" ref="AZ37:AZ68" ca="1" si="52">$AY37-($AL37+$AV37)</f>
        <v>#DIV/0!</v>
      </c>
      <c r="BC37" s="256" t="e">
        <f ca="1">IF(入力!$C$10="1. アンケート調査", $AA37, $AY37)</f>
        <v>#DIV/0!</v>
      </c>
      <c r="BD37" s="256" t="e">
        <f ca="1">IF(入力!$C$10="1. アンケート調査", $M37, $AL37)</f>
        <v>#DIV/0!</v>
      </c>
      <c r="BE37" s="256" t="e">
        <f ca="1">IF(入力!$C$10="1. アンケート調査", $X37, $AV37)</f>
        <v>#DIV/0!</v>
      </c>
      <c r="BF37" s="256" t="e">
        <f ca="1">IF(入力!$C$10="1. アンケート調査", $Y37, $AW37)</f>
        <v>#DIV/0!</v>
      </c>
      <c r="BG37" s="256" t="e">
        <f ca="1">IF(入力!$C$10="1. アンケート調査", $Z37, $AX37)</f>
        <v>#DIV/0!</v>
      </c>
    </row>
    <row r="38" spans="2:59" s="6" customFormat="1" ht="12" x14ac:dyDescent="0.25">
      <c r="B38" s="53">
        <v>34</v>
      </c>
      <c r="C38" s="269" t="str">
        <v>-</v>
      </c>
      <c r="D38" s="256">
        <f ca="1">SUMIF(振分, $C38, 入力_北海道基本取引表!$EE$4:$EE$107)</f>
        <v>0</v>
      </c>
      <c r="E38" s="256">
        <f ca="1">SUMIF(振分, $C38, 入力_北海道基本取引表!$EF$4:$EF$107)</f>
        <v>0</v>
      </c>
      <c r="F38" s="256">
        <f ca="1">SUMIF(振分, $C38, 入力_北海道基本取引表!$EJ$4:$EJ$107)</f>
        <v>0</v>
      </c>
      <c r="G38" s="256">
        <f ca="1">SUMIF(振分, $C38, 入力_北海道基本取引表!$EK$4:$EK$107)</f>
        <v>0</v>
      </c>
      <c r="H38" s="256">
        <f ca="1">SUMIF(振分, $C38, 入力_北海道基本取引表!$EO$4:$EO$107)</f>
        <v>0</v>
      </c>
      <c r="I38" s="256">
        <f ca="1">SUMIF(振分, $C38, 入力_北海道基本取引表!$EC$4:$EC$107)</f>
        <v>0</v>
      </c>
      <c r="J38" s="256">
        <f>計算_基本取引表_調整前!$DT37</f>
        <v>0</v>
      </c>
      <c r="K38" s="256" t="e">
        <f>計算_基本取引表_調整前!$EC37</f>
        <v>#DIV/0!</v>
      </c>
      <c r="L38" s="260">
        <v>0</v>
      </c>
      <c r="M38" s="264">
        <f>IF($C38="公務員",0,IF(AND($BB$5="1.0にする", $C38="建設業"), 0, 入力!$C584))</f>
        <v>0</v>
      </c>
      <c r="N38" s="256" t="e">
        <f>-計算!G324</f>
        <v>#DIV/0!</v>
      </c>
      <c r="O38" s="256" t="e">
        <f t="shared" si="29"/>
        <v>#DIV/0!</v>
      </c>
      <c r="P38" s="256" t="e">
        <f t="shared" si="30"/>
        <v>#DIV/0!</v>
      </c>
      <c r="Q38" s="256" t="e">
        <f t="shared" si="31"/>
        <v>#DIV/0!</v>
      </c>
      <c r="R38" s="256">
        <f>-INDEX($P$5:$P$124, MATCH("公務", 特殊処理,0 ), 0)*計算_投入係数表!$N37</f>
        <v>0</v>
      </c>
      <c r="S38" s="256" t="e">
        <f t="shared" si="32"/>
        <v>#DIV/0!</v>
      </c>
      <c r="T38" s="256" t="e">
        <f t="shared" si="33"/>
        <v>#DIV/0!</v>
      </c>
      <c r="U38" s="256">
        <f>-INDEX($S$5:$S$124, MATCH("建設業", 特殊処理,0 ), 0)*計算_投入係数表!$I37</f>
        <v>0</v>
      </c>
      <c r="V38" s="256" t="e">
        <f t="shared" si="34"/>
        <v>#DIV/0!</v>
      </c>
      <c r="W38" s="256" t="e">
        <f t="shared" si="35"/>
        <v>#DIV/0!</v>
      </c>
      <c r="X38" s="256" t="e">
        <f t="shared" si="36"/>
        <v>#DIV/0!</v>
      </c>
      <c r="Y38" s="256" t="e">
        <f t="shared" si="37"/>
        <v>#DIV/0!</v>
      </c>
      <c r="Z38" s="256" t="e">
        <v>#DIV/0!</v>
      </c>
      <c r="AA38" s="256" t="e">
        <f t="shared" si="38"/>
        <v>#DIV/0!</v>
      </c>
      <c r="AB38" s="523" t="e">
        <f t="shared" si="23"/>
        <v>#DIV/0!</v>
      </c>
      <c r="AC38" s="504" t="e">
        <f t="shared" ca="1" si="39"/>
        <v>#DIV/0!</v>
      </c>
      <c r="AD38" s="256" t="e">
        <f t="shared" ca="1" si="40"/>
        <v>#DIV/0!</v>
      </c>
      <c r="AE38" s="256" t="e">
        <f t="shared" ca="1" si="41"/>
        <v>#DIV/0!</v>
      </c>
      <c r="AF38" s="256" t="e">
        <f t="shared" ca="1" si="42"/>
        <v>#DIV/0!</v>
      </c>
      <c r="AG38" s="471" t="e">
        <v>#DIV/0!</v>
      </c>
      <c r="AH38" s="264" t="e">
        <f t="shared" ca="1" si="43"/>
        <v>#DIV/0!</v>
      </c>
      <c r="AI38" s="256" t="e">
        <f>IF(計算_移輸出入額!$AG38&gt;=1, IF($AH38&gt;=0,$AH38,0), 0)</f>
        <v>#DIV/0!</v>
      </c>
      <c r="AJ38" s="256" t="e">
        <f>IF(計算_移輸出入額!$AG38&lt;1,IF($AH38&lt;0,$AH38,0), 0)</f>
        <v>#DIV/0!</v>
      </c>
      <c r="AK38" s="256" t="e">
        <f t="shared" ca="1" si="25"/>
        <v>#DIV/0!</v>
      </c>
      <c r="AL38" s="256" t="e">
        <f t="shared" ca="1" si="44"/>
        <v>#DIV/0!</v>
      </c>
      <c r="AM38" s="256" t="e">
        <f t="shared" ca="1" si="26"/>
        <v>#DIV/0!</v>
      </c>
      <c r="AN38" s="256" t="e">
        <f t="shared" ca="1" si="45"/>
        <v>#DIV/0!</v>
      </c>
      <c r="AO38" s="256">
        <f ca="1">-INDEX($AM$5:$AM$124, MATCH("公務", 分類_出力,0 ), 0)*計算_投入係数表!$N37</f>
        <v>0</v>
      </c>
      <c r="AP38" s="256" t="e">
        <f t="shared" ca="1" si="46"/>
        <v>#DIV/0!</v>
      </c>
      <c r="AQ38" s="256" t="e">
        <f t="shared" ca="1" si="27"/>
        <v>#DIV/0!</v>
      </c>
      <c r="AR38" s="256">
        <f ca="1">-INDEX($AP$5:$AP$124, MATCH("建設業", 特殊処理,0 ), 0)*計算_投入係数表!$I37</f>
        <v>0</v>
      </c>
      <c r="AS38" s="256" t="e">
        <f t="shared" ca="1" si="47"/>
        <v>#DIV/0!</v>
      </c>
      <c r="AT38" s="260" t="e">
        <f t="shared" ca="1" si="48"/>
        <v>#DIV/0!</v>
      </c>
      <c r="AU38" s="260">
        <f t="shared" ca="1" si="49"/>
        <v>0</v>
      </c>
      <c r="AV38" s="260" t="e">
        <f t="shared" ca="1" si="50"/>
        <v>#DIV/0!</v>
      </c>
      <c r="AW38" s="260" t="e">
        <f t="shared" ca="1" si="28"/>
        <v>#DIV/0!</v>
      </c>
      <c r="AX38" s="260" t="e">
        <f ca="1"/>
        <v>#DIV/0!</v>
      </c>
      <c r="AY38" s="260" t="e">
        <f t="shared" ca="1" si="51"/>
        <v>#DIV/0!</v>
      </c>
      <c r="AZ38" s="256" t="e">
        <f t="shared" ca="1" si="52"/>
        <v>#DIV/0!</v>
      </c>
      <c r="BC38" s="256" t="e">
        <f ca="1">IF(入力!$C$10="1. アンケート調査", $AA38, $AY38)</f>
        <v>#DIV/0!</v>
      </c>
      <c r="BD38" s="256" t="e">
        <f ca="1">IF(入力!$C$10="1. アンケート調査", $M38, $AL38)</f>
        <v>#DIV/0!</v>
      </c>
      <c r="BE38" s="256" t="e">
        <f ca="1">IF(入力!$C$10="1. アンケート調査", $X38, $AV38)</f>
        <v>#DIV/0!</v>
      </c>
      <c r="BF38" s="256" t="e">
        <f ca="1">IF(入力!$C$10="1. アンケート調査", $Y38, $AW38)</f>
        <v>#DIV/0!</v>
      </c>
      <c r="BG38" s="256" t="e">
        <f ca="1">IF(入力!$C$10="1. アンケート調査", $Z38, $AX38)</f>
        <v>#DIV/0!</v>
      </c>
    </row>
    <row r="39" spans="2:59" s="6" customFormat="1" ht="12" x14ac:dyDescent="0.25">
      <c r="B39" s="53">
        <v>35</v>
      </c>
      <c r="C39" s="269" t="str">
        <v>-</v>
      </c>
      <c r="D39" s="256">
        <f ca="1">SUMIF(振分, $C39, 入力_北海道基本取引表!$EE$4:$EE$107)</f>
        <v>0</v>
      </c>
      <c r="E39" s="256">
        <f ca="1">SUMIF(振分, $C39, 入力_北海道基本取引表!$EF$4:$EF$107)</f>
        <v>0</v>
      </c>
      <c r="F39" s="256">
        <f ca="1">SUMIF(振分, $C39, 入力_北海道基本取引表!$EJ$4:$EJ$107)</f>
        <v>0</v>
      </c>
      <c r="G39" s="256">
        <f ca="1">SUMIF(振分, $C39, 入力_北海道基本取引表!$EK$4:$EK$107)</f>
        <v>0</v>
      </c>
      <c r="H39" s="256">
        <f ca="1">SUMIF(振分, $C39, 入力_北海道基本取引表!$EO$4:$EO$107)</f>
        <v>0</v>
      </c>
      <c r="I39" s="256">
        <f ca="1">SUMIF(振分, $C39, 入力_北海道基本取引表!$EC$4:$EC$107)</f>
        <v>0</v>
      </c>
      <c r="J39" s="256">
        <f>計算_基本取引表_調整前!$DT38</f>
        <v>0</v>
      </c>
      <c r="K39" s="256" t="e">
        <f>計算_基本取引表_調整前!$EC38</f>
        <v>#DIV/0!</v>
      </c>
      <c r="L39" s="260">
        <v>0</v>
      </c>
      <c r="M39" s="264">
        <f>IF($C39="公務員",0,IF(AND($BB$5="1.0にする", $C39="建設業"), 0, 入力!$C585))</f>
        <v>0</v>
      </c>
      <c r="N39" s="256" t="e">
        <f>-計算!G325</f>
        <v>#DIV/0!</v>
      </c>
      <c r="O39" s="256" t="e">
        <f t="shared" si="29"/>
        <v>#DIV/0!</v>
      </c>
      <c r="P39" s="256" t="e">
        <f t="shared" si="30"/>
        <v>#DIV/0!</v>
      </c>
      <c r="Q39" s="256" t="e">
        <f t="shared" si="31"/>
        <v>#DIV/0!</v>
      </c>
      <c r="R39" s="256">
        <f>-INDEX($P$5:$P$124, MATCH("公務", 特殊処理,0 ), 0)*計算_投入係数表!$N38</f>
        <v>0</v>
      </c>
      <c r="S39" s="256" t="e">
        <f t="shared" si="32"/>
        <v>#DIV/0!</v>
      </c>
      <c r="T39" s="256" t="e">
        <f t="shared" si="33"/>
        <v>#DIV/0!</v>
      </c>
      <c r="U39" s="256">
        <f>-INDEX($S$5:$S$124, MATCH("建設業", 特殊処理,0 ), 0)*計算_投入係数表!$I38</f>
        <v>0</v>
      </c>
      <c r="V39" s="256" t="e">
        <f t="shared" si="34"/>
        <v>#DIV/0!</v>
      </c>
      <c r="W39" s="256" t="e">
        <f t="shared" si="35"/>
        <v>#DIV/0!</v>
      </c>
      <c r="X39" s="256" t="e">
        <f t="shared" si="36"/>
        <v>#DIV/0!</v>
      </c>
      <c r="Y39" s="256" t="e">
        <f t="shared" si="37"/>
        <v>#DIV/0!</v>
      </c>
      <c r="Z39" s="256" t="e">
        <v>#DIV/0!</v>
      </c>
      <c r="AA39" s="256" t="e">
        <f t="shared" si="38"/>
        <v>#DIV/0!</v>
      </c>
      <c r="AB39" s="523" t="e">
        <f t="shared" si="23"/>
        <v>#DIV/0!</v>
      </c>
      <c r="AC39" s="504" t="e">
        <f t="shared" ca="1" si="39"/>
        <v>#DIV/0!</v>
      </c>
      <c r="AD39" s="256" t="e">
        <f t="shared" ca="1" si="40"/>
        <v>#DIV/0!</v>
      </c>
      <c r="AE39" s="256" t="e">
        <f t="shared" ca="1" si="41"/>
        <v>#DIV/0!</v>
      </c>
      <c r="AF39" s="256" t="e">
        <f t="shared" ca="1" si="42"/>
        <v>#DIV/0!</v>
      </c>
      <c r="AG39" s="471" t="e">
        <v>#DIV/0!</v>
      </c>
      <c r="AH39" s="264" t="e">
        <f t="shared" ca="1" si="43"/>
        <v>#DIV/0!</v>
      </c>
      <c r="AI39" s="256" t="e">
        <f>IF(計算_移輸出入額!$AG39&gt;=1, IF($AH39&gt;=0,$AH39,0), 0)</f>
        <v>#DIV/0!</v>
      </c>
      <c r="AJ39" s="256" t="e">
        <f>IF(計算_移輸出入額!$AG39&lt;1,IF($AH39&lt;0,$AH39,0), 0)</f>
        <v>#DIV/0!</v>
      </c>
      <c r="AK39" s="256" t="e">
        <f t="shared" ca="1" si="25"/>
        <v>#DIV/0!</v>
      </c>
      <c r="AL39" s="256" t="e">
        <f t="shared" ca="1" si="44"/>
        <v>#DIV/0!</v>
      </c>
      <c r="AM39" s="256" t="e">
        <f t="shared" ca="1" si="26"/>
        <v>#DIV/0!</v>
      </c>
      <c r="AN39" s="256" t="e">
        <f t="shared" ca="1" si="45"/>
        <v>#DIV/0!</v>
      </c>
      <c r="AO39" s="256">
        <f ca="1">-INDEX($AM$5:$AM$124, MATCH("公務", 分類_出力,0 ), 0)*計算_投入係数表!$N38</f>
        <v>0</v>
      </c>
      <c r="AP39" s="256" t="e">
        <f t="shared" ca="1" si="46"/>
        <v>#DIV/0!</v>
      </c>
      <c r="AQ39" s="256" t="e">
        <f t="shared" ca="1" si="27"/>
        <v>#DIV/0!</v>
      </c>
      <c r="AR39" s="256">
        <f ca="1">-INDEX($AP$5:$AP$124, MATCH("建設業", 特殊処理,0 ), 0)*計算_投入係数表!$I38</f>
        <v>0</v>
      </c>
      <c r="AS39" s="256" t="e">
        <f t="shared" ca="1" si="47"/>
        <v>#DIV/0!</v>
      </c>
      <c r="AT39" s="260" t="e">
        <f t="shared" ca="1" si="48"/>
        <v>#DIV/0!</v>
      </c>
      <c r="AU39" s="260">
        <f t="shared" ca="1" si="49"/>
        <v>0</v>
      </c>
      <c r="AV39" s="260" t="e">
        <f t="shared" ca="1" si="50"/>
        <v>#DIV/0!</v>
      </c>
      <c r="AW39" s="260" t="e">
        <f t="shared" ca="1" si="28"/>
        <v>#DIV/0!</v>
      </c>
      <c r="AX39" s="260" t="e">
        <f ca="1"/>
        <v>#DIV/0!</v>
      </c>
      <c r="AY39" s="260" t="e">
        <f t="shared" ca="1" si="51"/>
        <v>#DIV/0!</v>
      </c>
      <c r="AZ39" s="256" t="e">
        <f t="shared" ca="1" si="52"/>
        <v>#DIV/0!</v>
      </c>
      <c r="BC39" s="256" t="e">
        <f ca="1">IF(入力!$C$10="1. アンケート調査", $AA39, $AY39)</f>
        <v>#DIV/0!</v>
      </c>
      <c r="BD39" s="256" t="e">
        <f ca="1">IF(入力!$C$10="1. アンケート調査", $M39, $AL39)</f>
        <v>#DIV/0!</v>
      </c>
      <c r="BE39" s="256" t="e">
        <f ca="1">IF(入力!$C$10="1. アンケート調査", $X39, $AV39)</f>
        <v>#DIV/0!</v>
      </c>
      <c r="BF39" s="256" t="e">
        <f ca="1">IF(入力!$C$10="1. アンケート調査", $Y39, $AW39)</f>
        <v>#DIV/0!</v>
      </c>
      <c r="BG39" s="256" t="e">
        <f ca="1">IF(入力!$C$10="1. アンケート調査", $Z39, $AX39)</f>
        <v>#DIV/0!</v>
      </c>
    </row>
    <row r="40" spans="2:59" s="6" customFormat="1" ht="12" x14ac:dyDescent="0.25">
      <c r="B40" s="53">
        <v>36</v>
      </c>
      <c r="C40" s="270" t="str">
        <v>-</v>
      </c>
      <c r="D40" s="257">
        <f ca="1">SUMIF(振分, $C40, 入力_北海道基本取引表!$EE$4:$EE$107)</f>
        <v>0</v>
      </c>
      <c r="E40" s="257">
        <f ca="1">SUMIF(振分, $C40, 入力_北海道基本取引表!$EF$4:$EF$107)</f>
        <v>0</v>
      </c>
      <c r="F40" s="257">
        <f ca="1">SUMIF(振分, $C40, 入力_北海道基本取引表!$EJ$4:$EJ$107)</f>
        <v>0</v>
      </c>
      <c r="G40" s="257">
        <f ca="1">SUMIF(振分, $C40, 入力_北海道基本取引表!$EK$4:$EK$107)</f>
        <v>0</v>
      </c>
      <c r="H40" s="257">
        <f ca="1">SUMIF(振分, $C40, 入力_北海道基本取引表!$EO$4:$EO$107)</f>
        <v>0</v>
      </c>
      <c r="I40" s="257">
        <f ca="1">SUMIF(振分, $C40, 入力_北海道基本取引表!$EC$4:$EC$107)</f>
        <v>0</v>
      </c>
      <c r="J40" s="257">
        <f>計算_基本取引表_調整前!$DT39</f>
        <v>0</v>
      </c>
      <c r="K40" s="257" t="e">
        <f>計算_基本取引表_調整前!$EC39</f>
        <v>#DIV/0!</v>
      </c>
      <c r="L40" s="261">
        <v>0</v>
      </c>
      <c r="M40" s="265">
        <f>IF($C40="公務員",0,IF(AND($BB$5="1.0にする", $C40="建設業"), 0, 入力!$C586))</f>
        <v>0</v>
      </c>
      <c r="N40" s="257" t="e">
        <f>-計算!G326</f>
        <v>#DIV/0!</v>
      </c>
      <c r="O40" s="257" t="e">
        <f t="shared" si="29"/>
        <v>#DIV/0!</v>
      </c>
      <c r="P40" s="257" t="e">
        <f t="shared" si="30"/>
        <v>#DIV/0!</v>
      </c>
      <c r="Q40" s="257" t="e">
        <f t="shared" si="31"/>
        <v>#DIV/0!</v>
      </c>
      <c r="R40" s="257">
        <f>-INDEX($P$5:$P$124, MATCH("公務", 特殊処理,0 ), 0)*計算_投入係数表!$N39</f>
        <v>0</v>
      </c>
      <c r="S40" s="257" t="e">
        <f t="shared" si="32"/>
        <v>#DIV/0!</v>
      </c>
      <c r="T40" s="257" t="e">
        <f t="shared" si="33"/>
        <v>#DIV/0!</v>
      </c>
      <c r="U40" s="257">
        <f>-INDEX($S$5:$S$124, MATCH("建設業", 特殊処理,0 ), 0)*計算_投入係数表!$I39</f>
        <v>0</v>
      </c>
      <c r="V40" s="257" t="e">
        <f t="shared" si="34"/>
        <v>#DIV/0!</v>
      </c>
      <c r="W40" s="257" t="e">
        <f t="shared" si="35"/>
        <v>#DIV/0!</v>
      </c>
      <c r="X40" s="257" t="e">
        <f t="shared" si="36"/>
        <v>#DIV/0!</v>
      </c>
      <c r="Y40" s="257" t="e">
        <f t="shared" si="37"/>
        <v>#DIV/0!</v>
      </c>
      <c r="Z40" s="257" t="e">
        <v>#DIV/0!</v>
      </c>
      <c r="AA40" s="257" t="e">
        <f t="shared" si="38"/>
        <v>#DIV/0!</v>
      </c>
      <c r="AB40" s="524" t="e">
        <f t="shared" si="23"/>
        <v>#DIV/0!</v>
      </c>
      <c r="AC40" s="516" t="e">
        <f t="shared" ca="1" si="39"/>
        <v>#DIV/0!</v>
      </c>
      <c r="AD40" s="257" t="e">
        <f t="shared" ca="1" si="40"/>
        <v>#DIV/0!</v>
      </c>
      <c r="AE40" s="257" t="e">
        <f t="shared" ca="1" si="41"/>
        <v>#DIV/0!</v>
      </c>
      <c r="AF40" s="257" t="e">
        <f t="shared" ca="1" si="42"/>
        <v>#DIV/0!</v>
      </c>
      <c r="AG40" s="472" t="e">
        <v>#DIV/0!</v>
      </c>
      <c r="AH40" s="265" t="e">
        <f t="shared" ca="1" si="43"/>
        <v>#DIV/0!</v>
      </c>
      <c r="AI40" s="257" t="e">
        <f>IF(計算_移輸出入額!$AG40&gt;=1, IF($AH40&gt;=0,$AH40,0), 0)</f>
        <v>#DIV/0!</v>
      </c>
      <c r="AJ40" s="257" t="e">
        <f>IF(計算_移輸出入額!$AG40&lt;1,IF($AH40&lt;0,$AH40,0), 0)</f>
        <v>#DIV/0!</v>
      </c>
      <c r="AK40" s="257" t="e">
        <f t="shared" ca="1" si="25"/>
        <v>#DIV/0!</v>
      </c>
      <c r="AL40" s="257" t="e">
        <f t="shared" ca="1" si="44"/>
        <v>#DIV/0!</v>
      </c>
      <c r="AM40" s="257" t="e">
        <f t="shared" ca="1" si="26"/>
        <v>#DIV/0!</v>
      </c>
      <c r="AN40" s="257" t="e">
        <f t="shared" ca="1" si="45"/>
        <v>#DIV/0!</v>
      </c>
      <c r="AO40" s="257">
        <f ca="1">-INDEX($AM$5:$AM$124, MATCH("公務", 分類_出力,0 ), 0)*計算_投入係数表!$N39</f>
        <v>0</v>
      </c>
      <c r="AP40" s="257" t="e">
        <f t="shared" ca="1" si="46"/>
        <v>#DIV/0!</v>
      </c>
      <c r="AQ40" s="257" t="e">
        <f t="shared" ca="1" si="27"/>
        <v>#DIV/0!</v>
      </c>
      <c r="AR40" s="257">
        <f ca="1">-INDEX($AP$5:$AP$124, MATCH("建設業", 特殊処理,0 ), 0)*計算_投入係数表!$I39</f>
        <v>0</v>
      </c>
      <c r="AS40" s="257" t="e">
        <f t="shared" ca="1" si="47"/>
        <v>#DIV/0!</v>
      </c>
      <c r="AT40" s="261" t="e">
        <f t="shared" ca="1" si="48"/>
        <v>#DIV/0!</v>
      </c>
      <c r="AU40" s="261">
        <f t="shared" ca="1" si="49"/>
        <v>0</v>
      </c>
      <c r="AV40" s="261" t="e">
        <f t="shared" ca="1" si="50"/>
        <v>#DIV/0!</v>
      </c>
      <c r="AW40" s="261" t="e">
        <f t="shared" ca="1" si="28"/>
        <v>#DIV/0!</v>
      </c>
      <c r="AX40" s="261" t="e">
        <f ca="1"/>
        <v>#DIV/0!</v>
      </c>
      <c r="AY40" s="261" t="e">
        <f t="shared" ca="1" si="51"/>
        <v>#DIV/0!</v>
      </c>
      <c r="AZ40" s="257" t="e">
        <f t="shared" ca="1" si="52"/>
        <v>#DIV/0!</v>
      </c>
      <c r="BC40" s="257" t="e">
        <f ca="1">IF(入力!$C$10="1. アンケート調査", $AA40, $AY40)</f>
        <v>#DIV/0!</v>
      </c>
      <c r="BD40" s="257" t="e">
        <f ca="1">IF(入力!$C$10="1. アンケート調査", $M40, $AL40)</f>
        <v>#DIV/0!</v>
      </c>
      <c r="BE40" s="257" t="e">
        <f ca="1">IF(入力!$C$10="1. アンケート調査", $X40, $AV40)</f>
        <v>#DIV/0!</v>
      </c>
      <c r="BF40" s="257" t="e">
        <f ca="1">IF(入力!$C$10="1. アンケート調査", $Y40, $AW40)</f>
        <v>#DIV/0!</v>
      </c>
      <c r="BG40" s="257" t="e">
        <f ca="1">IF(入力!$C$10="1. アンケート調査", $Z40, $AX40)</f>
        <v>#DIV/0!</v>
      </c>
    </row>
    <row r="41" spans="2:59" s="6" customFormat="1" ht="12" x14ac:dyDescent="0.25">
      <c r="B41" s="53">
        <v>37</v>
      </c>
      <c r="C41" s="269" t="str">
        <v>-</v>
      </c>
      <c r="D41" s="256">
        <f ca="1">SUMIF(振分, $C41, 入力_北海道基本取引表!$EE$4:$EE$107)</f>
        <v>0</v>
      </c>
      <c r="E41" s="256">
        <f ca="1">SUMIF(振分, $C41, 入力_北海道基本取引表!$EF$4:$EF$107)</f>
        <v>0</v>
      </c>
      <c r="F41" s="256">
        <f ca="1">SUMIF(振分, $C41, 入力_北海道基本取引表!$EJ$4:$EJ$107)</f>
        <v>0</v>
      </c>
      <c r="G41" s="256">
        <f ca="1">SUMIF(振分, $C41, 入力_北海道基本取引表!$EK$4:$EK$107)</f>
        <v>0</v>
      </c>
      <c r="H41" s="256">
        <f ca="1">SUMIF(振分, $C41, 入力_北海道基本取引表!$EO$4:$EO$107)</f>
        <v>0</v>
      </c>
      <c r="I41" s="256">
        <f ca="1">SUMIF(振分, $C41, 入力_北海道基本取引表!$EC$4:$EC$107)</f>
        <v>0</v>
      </c>
      <c r="J41" s="256">
        <f>計算_基本取引表_調整前!$DT40</f>
        <v>0</v>
      </c>
      <c r="K41" s="256" t="e">
        <f>計算_基本取引表_調整前!$EC40</f>
        <v>#DIV/0!</v>
      </c>
      <c r="L41" s="260">
        <v>0</v>
      </c>
      <c r="M41" s="264">
        <f>IF($C41="公務員",0,IF(AND($BB$5="1.0にする", $C41="建設業"), 0, 入力!$C587))</f>
        <v>0</v>
      </c>
      <c r="N41" s="256" t="e">
        <f>-計算!G327</f>
        <v>#DIV/0!</v>
      </c>
      <c r="O41" s="256" t="e">
        <f t="shared" si="29"/>
        <v>#DIV/0!</v>
      </c>
      <c r="P41" s="256" t="e">
        <f t="shared" si="30"/>
        <v>#DIV/0!</v>
      </c>
      <c r="Q41" s="256" t="e">
        <f t="shared" si="31"/>
        <v>#DIV/0!</v>
      </c>
      <c r="R41" s="256">
        <f>-INDEX($P$5:$P$124, MATCH("公務", 特殊処理,0 ), 0)*計算_投入係数表!$N40</f>
        <v>0</v>
      </c>
      <c r="S41" s="256" t="e">
        <f t="shared" si="32"/>
        <v>#DIV/0!</v>
      </c>
      <c r="T41" s="256" t="e">
        <f t="shared" si="33"/>
        <v>#DIV/0!</v>
      </c>
      <c r="U41" s="256">
        <f>-INDEX($S$5:$S$124, MATCH("建設業", 特殊処理,0 ), 0)*計算_投入係数表!$I40</f>
        <v>0</v>
      </c>
      <c r="V41" s="256" t="e">
        <f t="shared" si="34"/>
        <v>#DIV/0!</v>
      </c>
      <c r="W41" s="256" t="e">
        <f t="shared" si="35"/>
        <v>#DIV/0!</v>
      </c>
      <c r="X41" s="256" t="e">
        <f t="shared" si="36"/>
        <v>#DIV/0!</v>
      </c>
      <c r="Y41" s="256" t="e">
        <f t="shared" si="37"/>
        <v>#DIV/0!</v>
      </c>
      <c r="Z41" s="256" t="e">
        <v>#DIV/0!</v>
      </c>
      <c r="AA41" s="256" t="e">
        <f t="shared" si="38"/>
        <v>#DIV/0!</v>
      </c>
      <c r="AB41" s="523" t="e">
        <f t="shared" si="23"/>
        <v>#DIV/0!</v>
      </c>
      <c r="AC41" s="504" t="e">
        <f t="shared" ca="1" si="39"/>
        <v>#DIV/0!</v>
      </c>
      <c r="AD41" s="256" t="e">
        <f t="shared" ca="1" si="40"/>
        <v>#DIV/0!</v>
      </c>
      <c r="AE41" s="256" t="e">
        <f t="shared" ca="1" si="41"/>
        <v>#DIV/0!</v>
      </c>
      <c r="AF41" s="256" t="e">
        <f t="shared" ca="1" si="42"/>
        <v>#DIV/0!</v>
      </c>
      <c r="AG41" s="471" t="e">
        <v>#DIV/0!</v>
      </c>
      <c r="AH41" s="264" t="e">
        <f t="shared" ca="1" si="43"/>
        <v>#DIV/0!</v>
      </c>
      <c r="AI41" s="256" t="e">
        <f>IF(計算_移輸出入額!$AG41&gt;=1, IF($AH41&gt;=0,$AH41,0), 0)</f>
        <v>#DIV/0!</v>
      </c>
      <c r="AJ41" s="256" t="e">
        <f>IF(計算_移輸出入額!$AG41&lt;1,IF($AH41&lt;0,$AH41,0), 0)</f>
        <v>#DIV/0!</v>
      </c>
      <c r="AK41" s="256" t="e">
        <f t="shared" ca="1" si="25"/>
        <v>#DIV/0!</v>
      </c>
      <c r="AL41" s="256" t="e">
        <f t="shared" ca="1" si="44"/>
        <v>#DIV/0!</v>
      </c>
      <c r="AM41" s="256" t="e">
        <f t="shared" ca="1" si="26"/>
        <v>#DIV/0!</v>
      </c>
      <c r="AN41" s="256" t="e">
        <f t="shared" ca="1" si="45"/>
        <v>#DIV/0!</v>
      </c>
      <c r="AO41" s="256">
        <f ca="1">-INDEX($AM$5:$AM$124, MATCH("公務", 分類_出力,0 ), 0)*計算_投入係数表!$N40</f>
        <v>0</v>
      </c>
      <c r="AP41" s="256" t="e">
        <f t="shared" ca="1" si="46"/>
        <v>#DIV/0!</v>
      </c>
      <c r="AQ41" s="256" t="e">
        <f t="shared" ca="1" si="27"/>
        <v>#DIV/0!</v>
      </c>
      <c r="AR41" s="256">
        <f ca="1">-INDEX($AP$5:$AP$124, MATCH("建設業", 特殊処理,0 ), 0)*計算_投入係数表!$I40</f>
        <v>0</v>
      </c>
      <c r="AS41" s="256" t="e">
        <f t="shared" ca="1" si="47"/>
        <v>#DIV/0!</v>
      </c>
      <c r="AT41" s="260" t="e">
        <f t="shared" ca="1" si="48"/>
        <v>#DIV/0!</v>
      </c>
      <c r="AU41" s="260">
        <f t="shared" ca="1" si="49"/>
        <v>0</v>
      </c>
      <c r="AV41" s="260" t="e">
        <f t="shared" ca="1" si="50"/>
        <v>#DIV/0!</v>
      </c>
      <c r="AW41" s="260" t="e">
        <f t="shared" ca="1" si="28"/>
        <v>#DIV/0!</v>
      </c>
      <c r="AX41" s="260" t="e">
        <f ca="1"/>
        <v>#DIV/0!</v>
      </c>
      <c r="AY41" s="260" t="e">
        <f t="shared" ca="1" si="51"/>
        <v>#DIV/0!</v>
      </c>
      <c r="AZ41" s="256" t="e">
        <f t="shared" ca="1" si="52"/>
        <v>#DIV/0!</v>
      </c>
      <c r="BC41" s="256" t="e">
        <f ca="1">IF(入力!$C$10="1. アンケート調査", $AA41, $AY41)</f>
        <v>#DIV/0!</v>
      </c>
      <c r="BD41" s="256" t="e">
        <f ca="1">IF(入力!$C$10="1. アンケート調査", $M41, $AL41)</f>
        <v>#DIV/0!</v>
      </c>
      <c r="BE41" s="256" t="e">
        <f ca="1">IF(入力!$C$10="1. アンケート調査", $X41, $AV41)</f>
        <v>#DIV/0!</v>
      </c>
      <c r="BF41" s="256" t="e">
        <f ca="1">IF(入力!$C$10="1. アンケート調査", $Y41, $AW41)</f>
        <v>#DIV/0!</v>
      </c>
      <c r="BG41" s="256" t="e">
        <f ca="1">IF(入力!$C$10="1. アンケート調査", $Z41, $AX41)</f>
        <v>#DIV/0!</v>
      </c>
    </row>
    <row r="42" spans="2:59" s="6" customFormat="1" ht="12" x14ac:dyDescent="0.25">
      <c r="B42" s="53">
        <v>38</v>
      </c>
      <c r="C42" s="269" t="str">
        <v>-</v>
      </c>
      <c r="D42" s="256">
        <f ca="1">SUMIF(振分, $C42, 入力_北海道基本取引表!$EE$4:$EE$107)</f>
        <v>0</v>
      </c>
      <c r="E42" s="256">
        <f ca="1">SUMIF(振分, $C42, 入力_北海道基本取引表!$EF$4:$EF$107)</f>
        <v>0</v>
      </c>
      <c r="F42" s="256">
        <f ca="1">SUMIF(振分, $C42, 入力_北海道基本取引表!$EJ$4:$EJ$107)</f>
        <v>0</v>
      </c>
      <c r="G42" s="256">
        <f ca="1">SUMIF(振分, $C42, 入力_北海道基本取引表!$EK$4:$EK$107)</f>
        <v>0</v>
      </c>
      <c r="H42" s="256">
        <f ca="1">SUMIF(振分, $C42, 入力_北海道基本取引表!$EO$4:$EO$107)</f>
        <v>0</v>
      </c>
      <c r="I42" s="256">
        <f ca="1">SUMIF(振分, $C42, 入力_北海道基本取引表!$EC$4:$EC$107)</f>
        <v>0</v>
      </c>
      <c r="J42" s="256">
        <f>計算_基本取引表_調整前!$DT41</f>
        <v>0</v>
      </c>
      <c r="K42" s="256" t="e">
        <f>計算_基本取引表_調整前!$EC41</f>
        <v>#DIV/0!</v>
      </c>
      <c r="L42" s="260">
        <v>0</v>
      </c>
      <c r="M42" s="264">
        <f>IF($C42="公務員",0,IF(AND($BB$5="1.0にする", $C42="建設業"), 0, 入力!$C588))</f>
        <v>0</v>
      </c>
      <c r="N42" s="256" t="e">
        <f>-計算!G328</f>
        <v>#DIV/0!</v>
      </c>
      <c r="O42" s="256" t="e">
        <f t="shared" si="29"/>
        <v>#DIV/0!</v>
      </c>
      <c r="P42" s="256" t="e">
        <f t="shared" si="30"/>
        <v>#DIV/0!</v>
      </c>
      <c r="Q42" s="256" t="e">
        <f t="shared" si="31"/>
        <v>#DIV/0!</v>
      </c>
      <c r="R42" s="256">
        <f>-INDEX($P$5:$P$124, MATCH("公務", 特殊処理,0 ), 0)*計算_投入係数表!$N41</f>
        <v>0</v>
      </c>
      <c r="S42" s="256" t="e">
        <f t="shared" si="32"/>
        <v>#DIV/0!</v>
      </c>
      <c r="T42" s="256" t="e">
        <f t="shared" si="33"/>
        <v>#DIV/0!</v>
      </c>
      <c r="U42" s="256">
        <f>-INDEX($S$5:$S$124, MATCH("建設業", 特殊処理,0 ), 0)*計算_投入係数表!$I41</f>
        <v>0</v>
      </c>
      <c r="V42" s="256" t="e">
        <f t="shared" si="34"/>
        <v>#DIV/0!</v>
      </c>
      <c r="W42" s="256" t="e">
        <f t="shared" si="35"/>
        <v>#DIV/0!</v>
      </c>
      <c r="X42" s="256" t="e">
        <f t="shared" si="36"/>
        <v>#DIV/0!</v>
      </c>
      <c r="Y42" s="256" t="e">
        <f t="shared" si="37"/>
        <v>#DIV/0!</v>
      </c>
      <c r="Z42" s="256" t="e">
        <v>#DIV/0!</v>
      </c>
      <c r="AA42" s="256" t="e">
        <f t="shared" si="38"/>
        <v>#DIV/0!</v>
      </c>
      <c r="AB42" s="523" t="e">
        <f t="shared" si="23"/>
        <v>#DIV/0!</v>
      </c>
      <c r="AC42" s="504" t="e">
        <f t="shared" ca="1" si="39"/>
        <v>#DIV/0!</v>
      </c>
      <c r="AD42" s="256" t="e">
        <f t="shared" ca="1" si="40"/>
        <v>#DIV/0!</v>
      </c>
      <c r="AE42" s="256" t="e">
        <f t="shared" ca="1" si="41"/>
        <v>#DIV/0!</v>
      </c>
      <c r="AF42" s="256" t="e">
        <f t="shared" ca="1" si="42"/>
        <v>#DIV/0!</v>
      </c>
      <c r="AG42" s="471" t="e">
        <v>#DIV/0!</v>
      </c>
      <c r="AH42" s="264" t="e">
        <f t="shared" ca="1" si="43"/>
        <v>#DIV/0!</v>
      </c>
      <c r="AI42" s="256" t="e">
        <f>IF(計算_移輸出入額!$AG42&gt;=1, IF($AH42&gt;=0,$AH42,0), 0)</f>
        <v>#DIV/0!</v>
      </c>
      <c r="AJ42" s="256" t="e">
        <f>IF(計算_移輸出入額!$AG42&lt;1,IF($AH42&lt;0,$AH42,0), 0)</f>
        <v>#DIV/0!</v>
      </c>
      <c r="AK42" s="256" t="e">
        <f t="shared" ca="1" si="25"/>
        <v>#DIV/0!</v>
      </c>
      <c r="AL42" s="256" t="e">
        <f t="shared" ca="1" si="44"/>
        <v>#DIV/0!</v>
      </c>
      <c r="AM42" s="256" t="e">
        <f t="shared" ca="1" si="26"/>
        <v>#DIV/0!</v>
      </c>
      <c r="AN42" s="256" t="e">
        <f t="shared" ca="1" si="45"/>
        <v>#DIV/0!</v>
      </c>
      <c r="AO42" s="256">
        <f ca="1">-INDEX($AM$5:$AM$124, MATCH("公務", 分類_出力,0 ), 0)*計算_投入係数表!$N41</f>
        <v>0</v>
      </c>
      <c r="AP42" s="256" t="e">
        <f t="shared" ca="1" si="46"/>
        <v>#DIV/0!</v>
      </c>
      <c r="AQ42" s="256" t="e">
        <f t="shared" ca="1" si="27"/>
        <v>#DIV/0!</v>
      </c>
      <c r="AR42" s="256">
        <f ca="1">-INDEX($AP$5:$AP$124, MATCH("建設業", 特殊処理,0 ), 0)*計算_投入係数表!$I41</f>
        <v>0</v>
      </c>
      <c r="AS42" s="256" t="e">
        <f t="shared" ca="1" si="47"/>
        <v>#DIV/0!</v>
      </c>
      <c r="AT42" s="260" t="e">
        <f t="shared" ca="1" si="48"/>
        <v>#DIV/0!</v>
      </c>
      <c r="AU42" s="260">
        <f t="shared" ca="1" si="49"/>
        <v>0</v>
      </c>
      <c r="AV42" s="260" t="e">
        <f t="shared" ca="1" si="50"/>
        <v>#DIV/0!</v>
      </c>
      <c r="AW42" s="260" t="e">
        <f t="shared" ca="1" si="28"/>
        <v>#DIV/0!</v>
      </c>
      <c r="AX42" s="260" t="e">
        <f ca="1"/>
        <v>#DIV/0!</v>
      </c>
      <c r="AY42" s="260" t="e">
        <f t="shared" ca="1" si="51"/>
        <v>#DIV/0!</v>
      </c>
      <c r="AZ42" s="256" t="e">
        <f t="shared" ca="1" si="52"/>
        <v>#DIV/0!</v>
      </c>
      <c r="BC42" s="256" t="e">
        <f ca="1">IF(入力!$C$10="1. アンケート調査", $AA42, $AY42)</f>
        <v>#DIV/0!</v>
      </c>
      <c r="BD42" s="256" t="e">
        <f ca="1">IF(入力!$C$10="1. アンケート調査", $M42, $AL42)</f>
        <v>#DIV/0!</v>
      </c>
      <c r="BE42" s="256" t="e">
        <f ca="1">IF(入力!$C$10="1. アンケート調査", $X42, $AV42)</f>
        <v>#DIV/0!</v>
      </c>
      <c r="BF42" s="256" t="e">
        <f ca="1">IF(入力!$C$10="1. アンケート調査", $Y42, $AW42)</f>
        <v>#DIV/0!</v>
      </c>
      <c r="BG42" s="256" t="e">
        <f ca="1">IF(入力!$C$10="1. アンケート調査", $Z42, $AX42)</f>
        <v>#DIV/0!</v>
      </c>
    </row>
    <row r="43" spans="2:59" s="6" customFormat="1" ht="12" x14ac:dyDescent="0.25">
      <c r="B43" s="53">
        <v>39</v>
      </c>
      <c r="C43" s="269" t="str">
        <v>-</v>
      </c>
      <c r="D43" s="256">
        <f ca="1">SUMIF(振分, $C43, 入力_北海道基本取引表!$EE$4:$EE$107)</f>
        <v>0</v>
      </c>
      <c r="E43" s="256">
        <f ca="1">SUMIF(振分, $C43, 入力_北海道基本取引表!$EF$4:$EF$107)</f>
        <v>0</v>
      </c>
      <c r="F43" s="256">
        <f ca="1">SUMIF(振分, $C43, 入力_北海道基本取引表!$EJ$4:$EJ$107)</f>
        <v>0</v>
      </c>
      <c r="G43" s="256">
        <f ca="1">SUMIF(振分, $C43, 入力_北海道基本取引表!$EK$4:$EK$107)</f>
        <v>0</v>
      </c>
      <c r="H43" s="256">
        <f ca="1">SUMIF(振分, $C43, 入力_北海道基本取引表!$EO$4:$EO$107)</f>
        <v>0</v>
      </c>
      <c r="I43" s="256">
        <f ca="1">SUMIF(振分, $C43, 入力_北海道基本取引表!$EC$4:$EC$107)</f>
        <v>0</v>
      </c>
      <c r="J43" s="256">
        <f>計算_基本取引表_調整前!$DT42</f>
        <v>0</v>
      </c>
      <c r="K43" s="256" t="e">
        <f>計算_基本取引表_調整前!$EC42</f>
        <v>#DIV/0!</v>
      </c>
      <c r="L43" s="260">
        <v>0</v>
      </c>
      <c r="M43" s="264">
        <f>IF($C43="公務員",0,IF(AND($BB$5="1.0にする", $C43="建設業"), 0, 入力!$C589))</f>
        <v>0</v>
      </c>
      <c r="N43" s="256" t="e">
        <f>-計算!G329</f>
        <v>#DIV/0!</v>
      </c>
      <c r="O43" s="256" t="e">
        <f t="shared" si="29"/>
        <v>#DIV/0!</v>
      </c>
      <c r="P43" s="256" t="e">
        <f t="shared" si="30"/>
        <v>#DIV/0!</v>
      </c>
      <c r="Q43" s="256" t="e">
        <f t="shared" si="31"/>
        <v>#DIV/0!</v>
      </c>
      <c r="R43" s="256">
        <f>-INDEX($P$5:$P$124, MATCH("公務", 特殊処理,0 ), 0)*計算_投入係数表!$N42</f>
        <v>0</v>
      </c>
      <c r="S43" s="256" t="e">
        <f t="shared" si="32"/>
        <v>#DIV/0!</v>
      </c>
      <c r="T43" s="256" t="e">
        <f t="shared" si="33"/>
        <v>#DIV/0!</v>
      </c>
      <c r="U43" s="256">
        <f>-INDEX($S$5:$S$124, MATCH("建設業", 特殊処理,0 ), 0)*計算_投入係数表!$I42</f>
        <v>0</v>
      </c>
      <c r="V43" s="256" t="e">
        <f t="shared" si="34"/>
        <v>#DIV/0!</v>
      </c>
      <c r="W43" s="256" t="e">
        <f t="shared" si="35"/>
        <v>#DIV/0!</v>
      </c>
      <c r="X43" s="256" t="e">
        <f t="shared" si="36"/>
        <v>#DIV/0!</v>
      </c>
      <c r="Y43" s="256" t="e">
        <f t="shared" si="37"/>
        <v>#DIV/0!</v>
      </c>
      <c r="Z43" s="256" t="e">
        <v>#DIV/0!</v>
      </c>
      <c r="AA43" s="256" t="e">
        <f t="shared" si="38"/>
        <v>#DIV/0!</v>
      </c>
      <c r="AB43" s="523" t="e">
        <f t="shared" si="23"/>
        <v>#DIV/0!</v>
      </c>
      <c r="AC43" s="504" t="e">
        <f t="shared" ca="1" si="39"/>
        <v>#DIV/0!</v>
      </c>
      <c r="AD43" s="256" t="e">
        <f t="shared" ca="1" si="40"/>
        <v>#DIV/0!</v>
      </c>
      <c r="AE43" s="256" t="e">
        <f t="shared" ca="1" si="41"/>
        <v>#DIV/0!</v>
      </c>
      <c r="AF43" s="256" t="e">
        <f t="shared" ca="1" si="42"/>
        <v>#DIV/0!</v>
      </c>
      <c r="AG43" s="471" t="e">
        <v>#DIV/0!</v>
      </c>
      <c r="AH43" s="264" t="e">
        <f t="shared" ca="1" si="43"/>
        <v>#DIV/0!</v>
      </c>
      <c r="AI43" s="256" t="e">
        <f>IF(計算_移輸出入額!$AG43&gt;=1, IF($AH43&gt;=0,$AH43,0), 0)</f>
        <v>#DIV/0!</v>
      </c>
      <c r="AJ43" s="256" t="e">
        <f>IF(計算_移輸出入額!$AG43&lt;1,IF($AH43&lt;0,$AH43,0), 0)</f>
        <v>#DIV/0!</v>
      </c>
      <c r="AK43" s="256" t="e">
        <f t="shared" ca="1" si="25"/>
        <v>#DIV/0!</v>
      </c>
      <c r="AL43" s="256" t="e">
        <f t="shared" ca="1" si="44"/>
        <v>#DIV/0!</v>
      </c>
      <c r="AM43" s="256" t="e">
        <f t="shared" ca="1" si="26"/>
        <v>#DIV/0!</v>
      </c>
      <c r="AN43" s="256" t="e">
        <f t="shared" ca="1" si="45"/>
        <v>#DIV/0!</v>
      </c>
      <c r="AO43" s="256">
        <f ca="1">-INDEX($AM$5:$AM$124, MATCH("公務", 分類_出力,0 ), 0)*計算_投入係数表!$N42</f>
        <v>0</v>
      </c>
      <c r="AP43" s="256" t="e">
        <f t="shared" ca="1" si="46"/>
        <v>#DIV/0!</v>
      </c>
      <c r="AQ43" s="256" t="e">
        <f t="shared" ca="1" si="27"/>
        <v>#DIV/0!</v>
      </c>
      <c r="AR43" s="256">
        <f ca="1">-INDEX($AP$5:$AP$124, MATCH("建設業", 特殊処理,0 ), 0)*計算_投入係数表!$I42</f>
        <v>0</v>
      </c>
      <c r="AS43" s="256" t="e">
        <f t="shared" ca="1" si="47"/>
        <v>#DIV/0!</v>
      </c>
      <c r="AT43" s="260" t="e">
        <f t="shared" ca="1" si="48"/>
        <v>#DIV/0!</v>
      </c>
      <c r="AU43" s="260">
        <f t="shared" ca="1" si="49"/>
        <v>0</v>
      </c>
      <c r="AV43" s="260" t="e">
        <f t="shared" ca="1" si="50"/>
        <v>#DIV/0!</v>
      </c>
      <c r="AW43" s="260" t="e">
        <f t="shared" ca="1" si="28"/>
        <v>#DIV/0!</v>
      </c>
      <c r="AX43" s="260" t="e">
        <f ca="1"/>
        <v>#DIV/0!</v>
      </c>
      <c r="AY43" s="260" t="e">
        <f t="shared" ca="1" si="51"/>
        <v>#DIV/0!</v>
      </c>
      <c r="AZ43" s="256" t="e">
        <f t="shared" ca="1" si="52"/>
        <v>#DIV/0!</v>
      </c>
      <c r="BC43" s="256" t="e">
        <f ca="1">IF(入力!$C$10="1. アンケート調査", $AA43, $AY43)</f>
        <v>#DIV/0!</v>
      </c>
      <c r="BD43" s="256" t="e">
        <f ca="1">IF(入力!$C$10="1. アンケート調査", $M43, $AL43)</f>
        <v>#DIV/0!</v>
      </c>
      <c r="BE43" s="256" t="e">
        <f ca="1">IF(入力!$C$10="1. アンケート調査", $X43, $AV43)</f>
        <v>#DIV/0!</v>
      </c>
      <c r="BF43" s="256" t="e">
        <f ca="1">IF(入力!$C$10="1. アンケート調査", $Y43, $AW43)</f>
        <v>#DIV/0!</v>
      </c>
      <c r="BG43" s="256" t="e">
        <f ca="1">IF(入力!$C$10="1. アンケート調査", $Z43, $AX43)</f>
        <v>#DIV/0!</v>
      </c>
    </row>
    <row r="44" spans="2:59" s="6" customFormat="1" ht="12" x14ac:dyDescent="0.25">
      <c r="B44" s="53">
        <v>40</v>
      </c>
      <c r="C44" s="271" t="str">
        <v>-</v>
      </c>
      <c r="D44" s="258">
        <f ca="1">SUMIF(振分, $C44, 入力_北海道基本取引表!$EE$4:$EE$107)</f>
        <v>0</v>
      </c>
      <c r="E44" s="258">
        <f ca="1">SUMIF(振分, $C44, 入力_北海道基本取引表!$EF$4:$EF$107)</f>
        <v>0</v>
      </c>
      <c r="F44" s="258">
        <f ca="1">SUMIF(振分, $C44, 入力_北海道基本取引表!$EJ$4:$EJ$107)</f>
        <v>0</v>
      </c>
      <c r="G44" s="258">
        <f ca="1">SUMIF(振分, $C44, 入力_北海道基本取引表!$EK$4:$EK$107)</f>
        <v>0</v>
      </c>
      <c r="H44" s="258">
        <f ca="1">SUMIF(振分, $C44, 入力_北海道基本取引表!$EO$4:$EO$107)</f>
        <v>0</v>
      </c>
      <c r="I44" s="258">
        <f ca="1">SUMIF(振分, $C44, 入力_北海道基本取引表!$EC$4:$EC$107)</f>
        <v>0</v>
      </c>
      <c r="J44" s="258">
        <f>計算_基本取引表_調整前!$DT43</f>
        <v>0</v>
      </c>
      <c r="K44" s="258" t="e">
        <f>計算_基本取引表_調整前!$EC43</f>
        <v>#DIV/0!</v>
      </c>
      <c r="L44" s="262">
        <v>0</v>
      </c>
      <c r="M44" s="266">
        <f>IF($C44="公務員",0,IF(AND($BB$5="1.0にする", $C44="建設業"), 0, 入力!$C590))</f>
        <v>0</v>
      </c>
      <c r="N44" s="258" t="e">
        <f>-計算!G330</f>
        <v>#DIV/0!</v>
      </c>
      <c r="O44" s="258" t="e">
        <f t="shared" si="29"/>
        <v>#DIV/0!</v>
      </c>
      <c r="P44" s="258" t="e">
        <f t="shared" si="30"/>
        <v>#DIV/0!</v>
      </c>
      <c r="Q44" s="258" t="e">
        <f t="shared" si="31"/>
        <v>#DIV/0!</v>
      </c>
      <c r="R44" s="258">
        <f>-INDEX($P$5:$P$124, MATCH("公務", 特殊処理,0 ), 0)*計算_投入係数表!$N43</f>
        <v>0</v>
      </c>
      <c r="S44" s="258" t="e">
        <f t="shared" si="32"/>
        <v>#DIV/0!</v>
      </c>
      <c r="T44" s="258" t="e">
        <f t="shared" si="33"/>
        <v>#DIV/0!</v>
      </c>
      <c r="U44" s="258">
        <f>-INDEX($S$5:$S$124, MATCH("建設業", 特殊処理,0 ), 0)*計算_投入係数表!$I43</f>
        <v>0</v>
      </c>
      <c r="V44" s="258" t="e">
        <f t="shared" si="34"/>
        <v>#DIV/0!</v>
      </c>
      <c r="W44" s="258" t="e">
        <f t="shared" si="35"/>
        <v>#DIV/0!</v>
      </c>
      <c r="X44" s="258" t="e">
        <f t="shared" si="36"/>
        <v>#DIV/0!</v>
      </c>
      <c r="Y44" s="258" t="e">
        <f t="shared" si="37"/>
        <v>#DIV/0!</v>
      </c>
      <c r="Z44" s="258" t="e">
        <v>#DIV/0!</v>
      </c>
      <c r="AA44" s="258" t="e">
        <f t="shared" si="38"/>
        <v>#DIV/0!</v>
      </c>
      <c r="AB44" s="525" t="e">
        <f t="shared" si="23"/>
        <v>#DIV/0!</v>
      </c>
      <c r="AC44" s="517" t="e">
        <f t="shared" ca="1" si="39"/>
        <v>#DIV/0!</v>
      </c>
      <c r="AD44" s="258" t="e">
        <f t="shared" ca="1" si="40"/>
        <v>#DIV/0!</v>
      </c>
      <c r="AE44" s="258" t="e">
        <f t="shared" ca="1" si="41"/>
        <v>#DIV/0!</v>
      </c>
      <c r="AF44" s="258" t="e">
        <f t="shared" ca="1" si="42"/>
        <v>#DIV/0!</v>
      </c>
      <c r="AG44" s="473" t="e">
        <v>#DIV/0!</v>
      </c>
      <c r="AH44" s="266" t="e">
        <f t="shared" ca="1" si="43"/>
        <v>#DIV/0!</v>
      </c>
      <c r="AI44" s="258" t="e">
        <f>IF(計算_移輸出入額!$AG44&gt;=1, IF($AH44&gt;=0,$AH44,0), 0)</f>
        <v>#DIV/0!</v>
      </c>
      <c r="AJ44" s="258" t="e">
        <f>IF(計算_移輸出入額!$AG44&lt;1,IF($AH44&lt;0,$AH44,0), 0)</f>
        <v>#DIV/0!</v>
      </c>
      <c r="AK44" s="258" t="e">
        <f t="shared" ca="1" si="25"/>
        <v>#DIV/0!</v>
      </c>
      <c r="AL44" s="258" t="e">
        <f t="shared" ca="1" si="44"/>
        <v>#DIV/0!</v>
      </c>
      <c r="AM44" s="258" t="e">
        <f t="shared" ca="1" si="26"/>
        <v>#DIV/0!</v>
      </c>
      <c r="AN44" s="258" t="e">
        <f t="shared" ca="1" si="45"/>
        <v>#DIV/0!</v>
      </c>
      <c r="AO44" s="258">
        <f ca="1">-INDEX($AM$5:$AM$124, MATCH("公務", 分類_出力,0 ), 0)*計算_投入係数表!$N43</f>
        <v>0</v>
      </c>
      <c r="AP44" s="258" t="e">
        <f t="shared" ca="1" si="46"/>
        <v>#DIV/0!</v>
      </c>
      <c r="AQ44" s="258" t="e">
        <f t="shared" ca="1" si="27"/>
        <v>#DIV/0!</v>
      </c>
      <c r="AR44" s="258">
        <f ca="1">-INDEX($AP$5:$AP$124, MATCH("建設業", 特殊処理,0 ), 0)*計算_投入係数表!$I43</f>
        <v>0</v>
      </c>
      <c r="AS44" s="258" t="e">
        <f t="shared" ca="1" si="47"/>
        <v>#DIV/0!</v>
      </c>
      <c r="AT44" s="262" t="e">
        <f t="shared" ca="1" si="48"/>
        <v>#DIV/0!</v>
      </c>
      <c r="AU44" s="262">
        <f t="shared" ca="1" si="49"/>
        <v>0</v>
      </c>
      <c r="AV44" s="262" t="e">
        <f t="shared" ca="1" si="50"/>
        <v>#DIV/0!</v>
      </c>
      <c r="AW44" s="262" t="e">
        <f t="shared" ca="1" si="28"/>
        <v>#DIV/0!</v>
      </c>
      <c r="AX44" s="262" t="e">
        <f ca="1"/>
        <v>#DIV/0!</v>
      </c>
      <c r="AY44" s="262" t="e">
        <f t="shared" ca="1" si="51"/>
        <v>#DIV/0!</v>
      </c>
      <c r="AZ44" s="258" t="e">
        <f t="shared" ca="1" si="52"/>
        <v>#DIV/0!</v>
      </c>
      <c r="BC44" s="258" t="e">
        <f ca="1">IF(入力!$C$10="1. アンケート調査", $AA44, $AY44)</f>
        <v>#DIV/0!</v>
      </c>
      <c r="BD44" s="258" t="e">
        <f ca="1">IF(入力!$C$10="1. アンケート調査", $M44, $AL44)</f>
        <v>#DIV/0!</v>
      </c>
      <c r="BE44" s="258" t="e">
        <f ca="1">IF(入力!$C$10="1. アンケート調査", $X44, $AV44)</f>
        <v>#DIV/0!</v>
      </c>
      <c r="BF44" s="258" t="e">
        <f ca="1">IF(入力!$C$10="1. アンケート調査", $Y44, $AW44)</f>
        <v>#DIV/0!</v>
      </c>
      <c r="BG44" s="258" t="e">
        <f ca="1">IF(入力!$C$10="1. アンケート調査", $Z44, $AX44)</f>
        <v>#DIV/0!</v>
      </c>
    </row>
    <row r="45" spans="2:59" s="6" customFormat="1" ht="12" x14ac:dyDescent="0.25">
      <c r="B45" s="53">
        <v>41</v>
      </c>
      <c r="C45" s="269" t="str">
        <v>-</v>
      </c>
      <c r="D45" s="256">
        <f ca="1">SUMIF(振分, $C45, 入力_北海道基本取引表!$EE$4:$EE$107)</f>
        <v>0</v>
      </c>
      <c r="E45" s="256">
        <f ca="1">SUMIF(振分, $C45, 入力_北海道基本取引表!$EF$4:$EF$107)</f>
        <v>0</v>
      </c>
      <c r="F45" s="256">
        <f ca="1">SUMIF(振分, $C45, 入力_北海道基本取引表!$EJ$4:$EJ$107)</f>
        <v>0</v>
      </c>
      <c r="G45" s="256">
        <f ca="1">SUMIF(振分, $C45, 入力_北海道基本取引表!$EK$4:$EK$107)</f>
        <v>0</v>
      </c>
      <c r="H45" s="256">
        <f ca="1">SUMIF(振分, $C45, 入力_北海道基本取引表!$EO$4:$EO$107)</f>
        <v>0</v>
      </c>
      <c r="I45" s="256">
        <f ca="1">SUMIF(振分, $C45, 入力_北海道基本取引表!$EC$4:$EC$107)</f>
        <v>0</v>
      </c>
      <c r="J45" s="256">
        <f>計算_基本取引表_調整前!$DT44</f>
        <v>0</v>
      </c>
      <c r="K45" s="256" t="e">
        <f>計算_基本取引表_調整前!$EC44</f>
        <v>#DIV/0!</v>
      </c>
      <c r="L45" s="260">
        <v>0</v>
      </c>
      <c r="M45" s="264">
        <f>IF($C45="公務員",0,IF(AND($BB$5="1.0にする", $C45="建設業"), 0, 入力!$C591))</f>
        <v>0</v>
      </c>
      <c r="N45" s="256" t="e">
        <f>-計算!G331</f>
        <v>#DIV/0!</v>
      </c>
      <c r="O45" s="256" t="e">
        <f t="shared" si="29"/>
        <v>#DIV/0!</v>
      </c>
      <c r="P45" s="256" t="e">
        <f t="shared" si="30"/>
        <v>#DIV/0!</v>
      </c>
      <c r="Q45" s="256" t="e">
        <f t="shared" si="31"/>
        <v>#DIV/0!</v>
      </c>
      <c r="R45" s="256">
        <f>-INDEX($P$5:$P$124, MATCH("公務", 特殊処理,0 ), 0)*計算_投入係数表!$N44</f>
        <v>0</v>
      </c>
      <c r="S45" s="256" t="e">
        <f t="shared" si="32"/>
        <v>#DIV/0!</v>
      </c>
      <c r="T45" s="256" t="e">
        <f t="shared" si="33"/>
        <v>#DIV/0!</v>
      </c>
      <c r="U45" s="256">
        <f>-INDEX($S$5:$S$124, MATCH("建設業", 特殊処理,0 ), 0)*計算_投入係数表!$I44</f>
        <v>0</v>
      </c>
      <c r="V45" s="256" t="e">
        <f t="shared" si="34"/>
        <v>#DIV/0!</v>
      </c>
      <c r="W45" s="256" t="e">
        <f t="shared" si="35"/>
        <v>#DIV/0!</v>
      </c>
      <c r="X45" s="256" t="e">
        <f t="shared" si="36"/>
        <v>#DIV/0!</v>
      </c>
      <c r="Y45" s="256" t="e">
        <f t="shared" si="37"/>
        <v>#DIV/0!</v>
      </c>
      <c r="Z45" s="256" t="e">
        <v>#DIV/0!</v>
      </c>
      <c r="AA45" s="256" t="e">
        <f t="shared" si="38"/>
        <v>#DIV/0!</v>
      </c>
      <c r="AB45" s="523" t="e">
        <f t="shared" si="23"/>
        <v>#DIV/0!</v>
      </c>
      <c r="AC45" s="504" t="e">
        <f t="shared" ca="1" si="39"/>
        <v>#DIV/0!</v>
      </c>
      <c r="AD45" s="256" t="e">
        <f t="shared" ca="1" si="40"/>
        <v>#DIV/0!</v>
      </c>
      <c r="AE45" s="256" t="e">
        <f t="shared" ca="1" si="41"/>
        <v>#DIV/0!</v>
      </c>
      <c r="AF45" s="256" t="e">
        <f t="shared" ca="1" si="42"/>
        <v>#DIV/0!</v>
      </c>
      <c r="AG45" s="471" t="e">
        <v>#DIV/0!</v>
      </c>
      <c r="AH45" s="264" t="e">
        <f t="shared" ca="1" si="43"/>
        <v>#DIV/0!</v>
      </c>
      <c r="AI45" s="256" t="e">
        <f>IF(計算_移輸出入額!$AG45&gt;=1, IF($AH45&gt;=0,$AH45,0), 0)</f>
        <v>#DIV/0!</v>
      </c>
      <c r="AJ45" s="256" t="e">
        <f>IF(計算_移輸出入額!$AG45&lt;1,IF($AH45&lt;0,$AH45,0), 0)</f>
        <v>#DIV/0!</v>
      </c>
      <c r="AK45" s="256" t="e">
        <f t="shared" ca="1" si="25"/>
        <v>#DIV/0!</v>
      </c>
      <c r="AL45" s="256" t="e">
        <f t="shared" ca="1" si="44"/>
        <v>#DIV/0!</v>
      </c>
      <c r="AM45" s="256" t="e">
        <f t="shared" ca="1" si="26"/>
        <v>#DIV/0!</v>
      </c>
      <c r="AN45" s="256" t="e">
        <f t="shared" ca="1" si="45"/>
        <v>#DIV/0!</v>
      </c>
      <c r="AO45" s="256">
        <f ca="1">-INDEX($AM$5:$AM$124, MATCH("公務", 分類_出力,0 ), 0)*計算_投入係数表!$N44</f>
        <v>0</v>
      </c>
      <c r="AP45" s="256" t="e">
        <f t="shared" ca="1" si="46"/>
        <v>#DIV/0!</v>
      </c>
      <c r="AQ45" s="256" t="e">
        <f t="shared" ca="1" si="27"/>
        <v>#DIV/0!</v>
      </c>
      <c r="AR45" s="256">
        <f ca="1">-INDEX($AP$5:$AP$124, MATCH("建設業", 特殊処理,0 ), 0)*計算_投入係数表!$I44</f>
        <v>0</v>
      </c>
      <c r="AS45" s="256" t="e">
        <f t="shared" ca="1" si="47"/>
        <v>#DIV/0!</v>
      </c>
      <c r="AT45" s="260" t="e">
        <f t="shared" ca="1" si="48"/>
        <v>#DIV/0!</v>
      </c>
      <c r="AU45" s="260">
        <f t="shared" ca="1" si="49"/>
        <v>0</v>
      </c>
      <c r="AV45" s="260" t="e">
        <f t="shared" ca="1" si="50"/>
        <v>#DIV/0!</v>
      </c>
      <c r="AW45" s="260" t="e">
        <f t="shared" ca="1" si="28"/>
        <v>#DIV/0!</v>
      </c>
      <c r="AX45" s="260" t="e">
        <f ca="1"/>
        <v>#DIV/0!</v>
      </c>
      <c r="AY45" s="260" t="e">
        <f t="shared" ca="1" si="51"/>
        <v>#DIV/0!</v>
      </c>
      <c r="AZ45" s="256" t="e">
        <f t="shared" ca="1" si="52"/>
        <v>#DIV/0!</v>
      </c>
      <c r="BC45" s="256" t="e">
        <f ca="1">IF(入力!$C$10="1. アンケート調査", $AA45, $AY45)</f>
        <v>#DIV/0!</v>
      </c>
      <c r="BD45" s="256" t="e">
        <f ca="1">IF(入力!$C$10="1. アンケート調査", $M45, $AL45)</f>
        <v>#DIV/0!</v>
      </c>
      <c r="BE45" s="256" t="e">
        <f ca="1">IF(入力!$C$10="1. アンケート調査", $X45, $AV45)</f>
        <v>#DIV/0!</v>
      </c>
      <c r="BF45" s="256" t="e">
        <f ca="1">IF(入力!$C$10="1. アンケート調査", $Y45, $AW45)</f>
        <v>#DIV/0!</v>
      </c>
      <c r="BG45" s="256" t="e">
        <f ca="1">IF(入力!$C$10="1. アンケート調査", $Z45, $AX45)</f>
        <v>#DIV/0!</v>
      </c>
    </row>
    <row r="46" spans="2:59" s="6" customFormat="1" ht="12" x14ac:dyDescent="0.25">
      <c r="B46" s="53">
        <v>42</v>
      </c>
      <c r="C46" s="269" t="str">
        <v>-</v>
      </c>
      <c r="D46" s="256">
        <f ca="1">SUMIF(振分, $C46, 入力_北海道基本取引表!$EE$4:$EE$107)</f>
        <v>0</v>
      </c>
      <c r="E46" s="256">
        <f ca="1">SUMIF(振分, $C46, 入力_北海道基本取引表!$EF$4:$EF$107)</f>
        <v>0</v>
      </c>
      <c r="F46" s="256">
        <f ca="1">SUMIF(振分, $C46, 入力_北海道基本取引表!$EJ$4:$EJ$107)</f>
        <v>0</v>
      </c>
      <c r="G46" s="256">
        <f ca="1">SUMIF(振分, $C46, 入力_北海道基本取引表!$EK$4:$EK$107)</f>
        <v>0</v>
      </c>
      <c r="H46" s="256">
        <f ca="1">SUMIF(振分, $C46, 入力_北海道基本取引表!$EO$4:$EO$107)</f>
        <v>0</v>
      </c>
      <c r="I46" s="256">
        <f ca="1">SUMIF(振分, $C46, 入力_北海道基本取引表!$EC$4:$EC$107)</f>
        <v>0</v>
      </c>
      <c r="J46" s="256">
        <f>計算_基本取引表_調整前!$DT45</f>
        <v>0</v>
      </c>
      <c r="K46" s="256" t="e">
        <f>計算_基本取引表_調整前!$EC45</f>
        <v>#DIV/0!</v>
      </c>
      <c r="L46" s="260">
        <v>0</v>
      </c>
      <c r="M46" s="264">
        <f>IF($C46="公務員",0,IF(AND($BB$5="1.0にする", $C46="建設業"), 0, 入力!$C592))</f>
        <v>0</v>
      </c>
      <c r="N46" s="256" t="e">
        <f>-計算!G332</f>
        <v>#DIV/0!</v>
      </c>
      <c r="O46" s="256" t="e">
        <f t="shared" si="29"/>
        <v>#DIV/0!</v>
      </c>
      <c r="P46" s="256" t="e">
        <f t="shared" si="30"/>
        <v>#DIV/0!</v>
      </c>
      <c r="Q46" s="256" t="e">
        <f t="shared" si="31"/>
        <v>#DIV/0!</v>
      </c>
      <c r="R46" s="256">
        <f>-INDEX($P$5:$P$124, MATCH("公務", 特殊処理,0 ), 0)*計算_投入係数表!$N45</f>
        <v>0</v>
      </c>
      <c r="S46" s="256" t="e">
        <f t="shared" si="32"/>
        <v>#DIV/0!</v>
      </c>
      <c r="T46" s="256" t="e">
        <f t="shared" si="33"/>
        <v>#DIV/0!</v>
      </c>
      <c r="U46" s="256">
        <f>-INDEX($S$5:$S$124, MATCH("建設業", 特殊処理,0 ), 0)*計算_投入係数表!$I45</f>
        <v>0</v>
      </c>
      <c r="V46" s="256" t="e">
        <f t="shared" si="34"/>
        <v>#DIV/0!</v>
      </c>
      <c r="W46" s="256" t="e">
        <f t="shared" si="35"/>
        <v>#DIV/0!</v>
      </c>
      <c r="X46" s="256" t="e">
        <f t="shared" si="36"/>
        <v>#DIV/0!</v>
      </c>
      <c r="Y46" s="256" t="e">
        <f t="shared" si="37"/>
        <v>#DIV/0!</v>
      </c>
      <c r="Z46" s="256" t="e">
        <v>#DIV/0!</v>
      </c>
      <c r="AA46" s="256" t="e">
        <f t="shared" si="38"/>
        <v>#DIV/0!</v>
      </c>
      <c r="AB46" s="523" t="e">
        <f t="shared" si="23"/>
        <v>#DIV/0!</v>
      </c>
      <c r="AC46" s="504" t="e">
        <f t="shared" ca="1" si="39"/>
        <v>#DIV/0!</v>
      </c>
      <c r="AD46" s="256" t="e">
        <f t="shared" ca="1" si="40"/>
        <v>#DIV/0!</v>
      </c>
      <c r="AE46" s="256" t="e">
        <f t="shared" ca="1" si="41"/>
        <v>#DIV/0!</v>
      </c>
      <c r="AF46" s="256" t="e">
        <f t="shared" ca="1" si="42"/>
        <v>#DIV/0!</v>
      </c>
      <c r="AG46" s="471" t="e">
        <v>#DIV/0!</v>
      </c>
      <c r="AH46" s="264" t="e">
        <f t="shared" ca="1" si="43"/>
        <v>#DIV/0!</v>
      </c>
      <c r="AI46" s="256" t="e">
        <f>IF(計算_移輸出入額!$AG46&gt;=1, IF($AH46&gt;=0,$AH46,0), 0)</f>
        <v>#DIV/0!</v>
      </c>
      <c r="AJ46" s="256" t="e">
        <f>IF(計算_移輸出入額!$AG46&lt;1,IF($AH46&lt;0,$AH46,0), 0)</f>
        <v>#DIV/0!</v>
      </c>
      <c r="AK46" s="256" t="e">
        <f t="shared" ca="1" si="25"/>
        <v>#DIV/0!</v>
      </c>
      <c r="AL46" s="256" t="e">
        <f t="shared" ca="1" si="44"/>
        <v>#DIV/0!</v>
      </c>
      <c r="AM46" s="256" t="e">
        <f t="shared" ca="1" si="26"/>
        <v>#DIV/0!</v>
      </c>
      <c r="AN46" s="256" t="e">
        <f t="shared" ca="1" si="45"/>
        <v>#DIV/0!</v>
      </c>
      <c r="AO46" s="256">
        <f ca="1">-INDEX($AM$5:$AM$124, MATCH("公務", 分類_出力,0 ), 0)*計算_投入係数表!$N45</f>
        <v>0</v>
      </c>
      <c r="AP46" s="256" t="e">
        <f t="shared" ca="1" si="46"/>
        <v>#DIV/0!</v>
      </c>
      <c r="AQ46" s="256" t="e">
        <f t="shared" ca="1" si="27"/>
        <v>#DIV/0!</v>
      </c>
      <c r="AR46" s="256">
        <f ca="1">-INDEX($AP$5:$AP$124, MATCH("建設業", 特殊処理,0 ), 0)*計算_投入係数表!$I45</f>
        <v>0</v>
      </c>
      <c r="AS46" s="256" t="e">
        <f t="shared" ca="1" si="47"/>
        <v>#DIV/0!</v>
      </c>
      <c r="AT46" s="260" t="e">
        <f t="shared" ca="1" si="48"/>
        <v>#DIV/0!</v>
      </c>
      <c r="AU46" s="260">
        <f t="shared" ca="1" si="49"/>
        <v>0</v>
      </c>
      <c r="AV46" s="260" t="e">
        <f t="shared" ca="1" si="50"/>
        <v>#DIV/0!</v>
      </c>
      <c r="AW46" s="260" t="e">
        <f t="shared" ca="1" si="28"/>
        <v>#DIV/0!</v>
      </c>
      <c r="AX46" s="260" t="e">
        <f ca="1"/>
        <v>#DIV/0!</v>
      </c>
      <c r="AY46" s="260" t="e">
        <f t="shared" ca="1" si="51"/>
        <v>#DIV/0!</v>
      </c>
      <c r="AZ46" s="256" t="e">
        <f t="shared" ca="1" si="52"/>
        <v>#DIV/0!</v>
      </c>
      <c r="BC46" s="256" t="e">
        <f ca="1">IF(入力!$C$10="1. アンケート調査", $AA46, $AY46)</f>
        <v>#DIV/0!</v>
      </c>
      <c r="BD46" s="256" t="e">
        <f ca="1">IF(入力!$C$10="1. アンケート調査", $M46, $AL46)</f>
        <v>#DIV/0!</v>
      </c>
      <c r="BE46" s="256" t="e">
        <f ca="1">IF(入力!$C$10="1. アンケート調査", $X46, $AV46)</f>
        <v>#DIV/0!</v>
      </c>
      <c r="BF46" s="256" t="e">
        <f ca="1">IF(入力!$C$10="1. アンケート調査", $Y46, $AW46)</f>
        <v>#DIV/0!</v>
      </c>
      <c r="BG46" s="256" t="e">
        <f ca="1">IF(入力!$C$10="1. アンケート調査", $Z46, $AX46)</f>
        <v>#DIV/0!</v>
      </c>
    </row>
    <row r="47" spans="2:59" s="6" customFormat="1" ht="12" x14ac:dyDescent="0.25">
      <c r="B47" s="53">
        <v>43</v>
      </c>
      <c r="C47" s="269" t="str">
        <v>-</v>
      </c>
      <c r="D47" s="256">
        <f ca="1">SUMIF(振分, $C47, 入力_北海道基本取引表!$EE$4:$EE$107)</f>
        <v>0</v>
      </c>
      <c r="E47" s="256">
        <f ca="1">SUMIF(振分, $C47, 入力_北海道基本取引表!$EF$4:$EF$107)</f>
        <v>0</v>
      </c>
      <c r="F47" s="256">
        <f ca="1">SUMIF(振分, $C47, 入力_北海道基本取引表!$EJ$4:$EJ$107)</f>
        <v>0</v>
      </c>
      <c r="G47" s="256">
        <f ca="1">SUMIF(振分, $C47, 入力_北海道基本取引表!$EK$4:$EK$107)</f>
        <v>0</v>
      </c>
      <c r="H47" s="256">
        <f ca="1">SUMIF(振分, $C47, 入力_北海道基本取引表!$EO$4:$EO$107)</f>
        <v>0</v>
      </c>
      <c r="I47" s="256">
        <f ca="1">SUMIF(振分, $C47, 入力_北海道基本取引表!$EC$4:$EC$107)</f>
        <v>0</v>
      </c>
      <c r="J47" s="256">
        <f>計算_基本取引表_調整前!$DT46</f>
        <v>0</v>
      </c>
      <c r="K47" s="256" t="e">
        <f>計算_基本取引表_調整前!$EC46</f>
        <v>#DIV/0!</v>
      </c>
      <c r="L47" s="260">
        <v>0</v>
      </c>
      <c r="M47" s="264">
        <f>IF($C47="公務員",0,IF(AND($BB$5="1.0にする", $C47="建設業"), 0, 入力!$C593))</f>
        <v>0</v>
      </c>
      <c r="N47" s="256" t="e">
        <f>-計算!G333</f>
        <v>#DIV/0!</v>
      </c>
      <c r="O47" s="256" t="e">
        <f t="shared" si="29"/>
        <v>#DIV/0!</v>
      </c>
      <c r="P47" s="256" t="e">
        <f t="shared" si="30"/>
        <v>#DIV/0!</v>
      </c>
      <c r="Q47" s="256" t="e">
        <f t="shared" si="31"/>
        <v>#DIV/0!</v>
      </c>
      <c r="R47" s="256">
        <f>-INDEX($P$5:$P$124, MATCH("公務", 特殊処理,0 ), 0)*計算_投入係数表!$N46</f>
        <v>0</v>
      </c>
      <c r="S47" s="256" t="e">
        <f t="shared" si="32"/>
        <v>#DIV/0!</v>
      </c>
      <c r="T47" s="256" t="e">
        <f t="shared" si="33"/>
        <v>#DIV/0!</v>
      </c>
      <c r="U47" s="256">
        <f>-INDEX($S$5:$S$124, MATCH("建設業", 特殊処理,0 ), 0)*計算_投入係数表!$I46</f>
        <v>0</v>
      </c>
      <c r="V47" s="256" t="e">
        <f t="shared" si="34"/>
        <v>#DIV/0!</v>
      </c>
      <c r="W47" s="256" t="e">
        <f t="shared" si="35"/>
        <v>#DIV/0!</v>
      </c>
      <c r="X47" s="256" t="e">
        <f t="shared" si="36"/>
        <v>#DIV/0!</v>
      </c>
      <c r="Y47" s="256" t="e">
        <f t="shared" si="37"/>
        <v>#DIV/0!</v>
      </c>
      <c r="Z47" s="256" t="e">
        <v>#DIV/0!</v>
      </c>
      <c r="AA47" s="256" t="e">
        <f t="shared" si="38"/>
        <v>#DIV/0!</v>
      </c>
      <c r="AB47" s="523" t="e">
        <f t="shared" si="23"/>
        <v>#DIV/0!</v>
      </c>
      <c r="AC47" s="504" t="e">
        <f t="shared" ca="1" si="39"/>
        <v>#DIV/0!</v>
      </c>
      <c r="AD47" s="256" t="e">
        <f t="shared" ca="1" si="40"/>
        <v>#DIV/0!</v>
      </c>
      <c r="AE47" s="256" t="e">
        <f t="shared" ca="1" si="41"/>
        <v>#DIV/0!</v>
      </c>
      <c r="AF47" s="256" t="e">
        <f t="shared" ca="1" si="42"/>
        <v>#DIV/0!</v>
      </c>
      <c r="AG47" s="471" t="e">
        <v>#DIV/0!</v>
      </c>
      <c r="AH47" s="264" t="e">
        <f t="shared" ca="1" si="43"/>
        <v>#DIV/0!</v>
      </c>
      <c r="AI47" s="256" t="e">
        <f>IF(計算_移輸出入額!$AG47&gt;=1, IF($AH47&gt;=0,$AH47,0), 0)</f>
        <v>#DIV/0!</v>
      </c>
      <c r="AJ47" s="256" t="e">
        <f>IF(計算_移輸出入額!$AG47&lt;1,IF($AH47&lt;0,$AH47,0), 0)</f>
        <v>#DIV/0!</v>
      </c>
      <c r="AK47" s="256" t="e">
        <f t="shared" ca="1" si="25"/>
        <v>#DIV/0!</v>
      </c>
      <c r="AL47" s="256" t="e">
        <f t="shared" ca="1" si="44"/>
        <v>#DIV/0!</v>
      </c>
      <c r="AM47" s="256" t="e">
        <f t="shared" ca="1" si="26"/>
        <v>#DIV/0!</v>
      </c>
      <c r="AN47" s="256" t="e">
        <f t="shared" ca="1" si="45"/>
        <v>#DIV/0!</v>
      </c>
      <c r="AO47" s="256">
        <f ca="1">-INDEX($AM$5:$AM$124, MATCH("公務", 分類_出力,0 ), 0)*計算_投入係数表!$N46</f>
        <v>0</v>
      </c>
      <c r="AP47" s="256" t="e">
        <f t="shared" ca="1" si="46"/>
        <v>#DIV/0!</v>
      </c>
      <c r="AQ47" s="256" t="e">
        <f t="shared" ca="1" si="27"/>
        <v>#DIV/0!</v>
      </c>
      <c r="AR47" s="256">
        <f ca="1">-INDEX($AP$5:$AP$124, MATCH("建設業", 特殊処理,0 ), 0)*計算_投入係数表!$I46</f>
        <v>0</v>
      </c>
      <c r="AS47" s="256" t="e">
        <f t="shared" ca="1" si="47"/>
        <v>#DIV/0!</v>
      </c>
      <c r="AT47" s="260" t="e">
        <f t="shared" ca="1" si="48"/>
        <v>#DIV/0!</v>
      </c>
      <c r="AU47" s="260">
        <f t="shared" ca="1" si="49"/>
        <v>0</v>
      </c>
      <c r="AV47" s="260" t="e">
        <f t="shared" ca="1" si="50"/>
        <v>#DIV/0!</v>
      </c>
      <c r="AW47" s="260" t="e">
        <f t="shared" ca="1" si="28"/>
        <v>#DIV/0!</v>
      </c>
      <c r="AX47" s="260" t="e">
        <f ca="1"/>
        <v>#DIV/0!</v>
      </c>
      <c r="AY47" s="260" t="e">
        <f t="shared" ca="1" si="51"/>
        <v>#DIV/0!</v>
      </c>
      <c r="AZ47" s="256" t="e">
        <f t="shared" ca="1" si="52"/>
        <v>#DIV/0!</v>
      </c>
      <c r="BC47" s="256" t="e">
        <f ca="1">IF(入力!$C$10="1. アンケート調査", $AA47, $AY47)</f>
        <v>#DIV/0!</v>
      </c>
      <c r="BD47" s="256" t="e">
        <f ca="1">IF(入力!$C$10="1. アンケート調査", $M47, $AL47)</f>
        <v>#DIV/0!</v>
      </c>
      <c r="BE47" s="256" t="e">
        <f ca="1">IF(入力!$C$10="1. アンケート調査", $X47, $AV47)</f>
        <v>#DIV/0!</v>
      </c>
      <c r="BF47" s="256" t="e">
        <f ca="1">IF(入力!$C$10="1. アンケート調査", $Y47, $AW47)</f>
        <v>#DIV/0!</v>
      </c>
      <c r="BG47" s="256" t="e">
        <f ca="1">IF(入力!$C$10="1. アンケート調査", $Z47, $AX47)</f>
        <v>#DIV/0!</v>
      </c>
    </row>
    <row r="48" spans="2:59" s="6" customFormat="1" ht="12" x14ac:dyDescent="0.25">
      <c r="B48" s="53">
        <v>44</v>
      </c>
      <c r="C48" s="269" t="str">
        <v>-</v>
      </c>
      <c r="D48" s="256">
        <f ca="1">SUMIF(振分, $C48, 入力_北海道基本取引表!$EE$4:$EE$107)</f>
        <v>0</v>
      </c>
      <c r="E48" s="256">
        <f ca="1">SUMIF(振分, $C48, 入力_北海道基本取引表!$EF$4:$EF$107)</f>
        <v>0</v>
      </c>
      <c r="F48" s="256">
        <f ca="1">SUMIF(振分, $C48, 入力_北海道基本取引表!$EJ$4:$EJ$107)</f>
        <v>0</v>
      </c>
      <c r="G48" s="256">
        <f ca="1">SUMIF(振分, $C48, 入力_北海道基本取引表!$EK$4:$EK$107)</f>
        <v>0</v>
      </c>
      <c r="H48" s="256">
        <f ca="1">SUMIF(振分, $C48, 入力_北海道基本取引表!$EO$4:$EO$107)</f>
        <v>0</v>
      </c>
      <c r="I48" s="256">
        <f ca="1">SUMIF(振分, $C48, 入力_北海道基本取引表!$EC$4:$EC$107)</f>
        <v>0</v>
      </c>
      <c r="J48" s="256">
        <f>計算_基本取引表_調整前!$DT47</f>
        <v>0</v>
      </c>
      <c r="K48" s="256" t="e">
        <f>計算_基本取引表_調整前!$EC47</f>
        <v>#DIV/0!</v>
      </c>
      <c r="L48" s="260">
        <v>0</v>
      </c>
      <c r="M48" s="264">
        <f>IF($C48="公務員",0,IF(AND($BB$5="1.0にする", $C48="建設業"), 0, 入力!$C594))</f>
        <v>0</v>
      </c>
      <c r="N48" s="256" t="e">
        <f>-計算!G334</f>
        <v>#DIV/0!</v>
      </c>
      <c r="O48" s="256" t="e">
        <f t="shared" si="29"/>
        <v>#DIV/0!</v>
      </c>
      <c r="P48" s="256" t="e">
        <f t="shared" si="30"/>
        <v>#DIV/0!</v>
      </c>
      <c r="Q48" s="256" t="e">
        <f t="shared" si="31"/>
        <v>#DIV/0!</v>
      </c>
      <c r="R48" s="256">
        <f>-INDEX($P$5:$P$124, MATCH("公務", 特殊処理,0 ), 0)*計算_投入係数表!$N47</f>
        <v>0</v>
      </c>
      <c r="S48" s="256" t="e">
        <f t="shared" si="32"/>
        <v>#DIV/0!</v>
      </c>
      <c r="T48" s="256" t="e">
        <f t="shared" si="33"/>
        <v>#DIV/0!</v>
      </c>
      <c r="U48" s="256">
        <f>-INDEX($S$5:$S$124, MATCH("建設業", 特殊処理,0 ), 0)*計算_投入係数表!$I47</f>
        <v>0</v>
      </c>
      <c r="V48" s="256" t="e">
        <f t="shared" si="34"/>
        <v>#DIV/0!</v>
      </c>
      <c r="W48" s="256" t="e">
        <f t="shared" si="35"/>
        <v>#DIV/0!</v>
      </c>
      <c r="X48" s="256" t="e">
        <f t="shared" si="36"/>
        <v>#DIV/0!</v>
      </c>
      <c r="Y48" s="256" t="e">
        <f t="shared" si="37"/>
        <v>#DIV/0!</v>
      </c>
      <c r="Z48" s="256" t="e">
        <v>#DIV/0!</v>
      </c>
      <c r="AA48" s="256" t="e">
        <f t="shared" si="38"/>
        <v>#DIV/0!</v>
      </c>
      <c r="AB48" s="523" t="e">
        <f t="shared" si="23"/>
        <v>#DIV/0!</v>
      </c>
      <c r="AC48" s="504" t="e">
        <f t="shared" ca="1" si="39"/>
        <v>#DIV/0!</v>
      </c>
      <c r="AD48" s="256" t="e">
        <f t="shared" ca="1" si="40"/>
        <v>#DIV/0!</v>
      </c>
      <c r="AE48" s="256" t="e">
        <f t="shared" ca="1" si="41"/>
        <v>#DIV/0!</v>
      </c>
      <c r="AF48" s="256" t="e">
        <f t="shared" ca="1" si="42"/>
        <v>#DIV/0!</v>
      </c>
      <c r="AG48" s="471" t="e">
        <v>#DIV/0!</v>
      </c>
      <c r="AH48" s="264" t="e">
        <f t="shared" ca="1" si="43"/>
        <v>#DIV/0!</v>
      </c>
      <c r="AI48" s="256" t="e">
        <f>IF(計算_移輸出入額!$AG48&gt;=1, IF($AH48&gt;=0,$AH48,0), 0)</f>
        <v>#DIV/0!</v>
      </c>
      <c r="AJ48" s="256" t="e">
        <f>IF(計算_移輸出入額!$AG48&lt;1,IF($AH48&lt;0,$AH48,0), 0)</f>
        <v>#DIV/0!</v>
      </c>
      <c r="AK48" s="256" t="e">
        <f t="shared" ca="1" si="25"/>
        <v>#DIV/0!</v>
      </c>
      <c r="AL48" s="256" t="e">
        <f t="shared" ca="1" si="44"/>
        <v>#DIV/0!</v>
      </c>
      <c r="AM48" s="256" t="e">
        <f t="shared" ca="1" si="26"/>
        <v>#DIV/0!</v>
      </c>
      <c r="AN48" s="256" t="e">
        <f t="shared" ca="1" si="45"/>
        <v>#DIV/0!</v>
      </c>
      <c r="AO48" s="256">
        <f ca="1">-INDEX($AM$5:$AM$124, MATCH("公務", 分類_出力,0 ), 0)*計算_投入係数表!$N47</f>
        <v>0</v>
      </c>
      <c r="AP48" s="256" t="e">
        <f t="shared" ca="1" si="46"/>
        <v>#DIV/0!</v>
      </c>
      <c r="AQ48" s="256" t="e">
        <f t="shared" ca="1" si="27"/>
        <v>#DIV/0!</v>
      </c>
      <c r="AR48" s="256">
        <f ca="1">-INDEX($AP$5:$AP$124, MATCH("建設業", 特殊処理,0 ), 0)*計算_投入係数表!$I47</f>
        <v>0</v>
      </c>
      <c r="AS48" s="256" t="e">
        <f t="shared" ca="1" si="47"/>
        <v>#DIV/0!</v>
      </c>
      <c r="AT48" s="260" t="e">
        <f t="shared" ca="1" si="48"/>
        <v>#DIV/0!</v>
      </c>
      <c r="AU48" s="260">
        <f t="shared" ca="1" si="49"/>
        <v>0</v>
      </c>
      <c r="AV48" s="260" t="e">
        <f t="shared" ca="1" si="50"/>
        <v>#DIV/0!</v>
      </c>
      <c r="AW48" s="260" t="e">
        <f t="shared" ca="1" si="28"/>
        <v>#DIV/0!</v>
      </c>
      <c r="AX48" s="260" t="e">
        <f ca="1"/>
        <v>#DIV/0!</v>
      </c>
      <c r="AY48" s="260" t="e">
        <f t="shared" ca="1" si="51"/>
        <v>#DIV/0!</v>
      </c>
      <c r="AZ48" s="256" t="e">
        <f t="shared" ca="1" si="52"/>
        <v>#DIV/0!</v>
      </c>
      <c r="BC48" s="256" t="e">
        <f ca="1">IF(入力!$C$10="1. アンケート調査", $AA48, $AY48)</f>
        <v>#DIV/0!</v>
      </c>
      <c r="BD48" s="256" t="e">
        <f ca="1">IF(入力!$C$10="1. アンケート調査", $M48, $AL48)</f>
        <v>#DIV/0!</v>
      </c>
      <c r="BE48" s="256" t="e">
        <f ca="1">IF(入力!$C$10="1. アンケート調査", $X48, $AV48)</f>
        <v>#DIV/0!</v>
      </c>
      <c r="BF48" s="256" t="e">
        <f ca="1">IF(入力!$C$10="1. アンケート調査", $Y48, $AW48)</f>
        <v>#DIV/0!</v>
      </c>
      <c r="BG48" s="256" t="e">
        <f ca="1">IF(入力!$C$10="1. アンケート調査", $Z48, $AX48)</f>
        <v>#DIV/0!</v>
      </c>
    </row>
    <row r="49" spans="2:59" s="6" customFormat="1" ht="12" x14ac:dyDescent="0.25">
      <c r="B49" s="53">
        <v>45</v>
      </c>
      <c r="C49" s="269" t="str">
        <v>-</v>
      </c>
      <c r="D49" s="256">
        <f ca="1">SUMIF(振分, $C49, 入力_北海道基本取引表!$EE$4:$EE$107)</f>
        <v>0</v>
      </c>
      <c r="E49" s="256">
        <f ca="1">SUMIF(振分, $C49, 入力_北海道基本取引表!$EF$4:$EF$107)</f>
        <v>0</v>
      </c>
      <c r="F49" s="256">
        <f ca="1">SUMIF(振分, $C49, 入力_北海道基本取引表!$EJ$4:$EJ$107)</f>
        <v>0</v>
      </c>
      <c r="G49" s="256">
        <f ca="1">SUMIF(振分, $C49, 入力_北海道基本取引表!$EK$4:$EK$107)</f>
        <v>0</v>
      </c>
      <c r="H49" s="256">
        <f ca="1">SUMIF(振分, $C49, 入力_北海道基本取引表!$EO$4:$EO$107)</f>
        <v>0</v>
      </c>
      <c r="I49" s="256">
        <f ca="1">SUMIF(振分, $C49, 入力_北海道基本取引表!$EC$4:$EC$107)</f>
        <v>0</v>
      </c>
      <c r="J49" s="256">
        <f>計算_基本取引表_調整前!$DT48</f>
        <v>0</v>
      </c>
      <c r="K49" s="256" t="e">
        <f>計算_基本取引表_調整前!$EC48</f>
        <v>#DIV/0!</v>
      </c>
      <c r="L49" s="260">
        <v>0</v>
      </c>
      <c r="M49" s="264">
        <f>IF($C49="公務員",0,IF(AND($BB$5="1.0にする", $C49="建設業"), 0, 入力!$C595))</f>
        <v>0</v>
      </c>
      <c r="N49" s="256" t="e">
        <f>-計算!G335</f>
        <v>#DIV/0!</v>
      </c>
      <c r="O49" s="256" t="e">
        <f t="shared" si="29"/>
        <v>#DIV/0!</v>
      </c>
      <c r="P49" s="256" t="e">
        <f t="shared" si="30"/>
        <v>#DIV/0!</v>
      </c>
      <c r="Q49" s="256" t="e">
        <f t="shared" si="31"/>
        <v>#DIV/0!</v>
      </c>
      <c r="R49" s="256">
        <f>-INDEX($P$5:$P$124, MATCH("公務", 特殊処理,0 ), 0)*計算_投入係数表!$N48</f>
        <v>0</v>
      </c>
      <c r="S49" s="256" t="e">
        <f t="shared" si="32"/>
        <v>#DIV/0!</v>
      </c>
      <c r="T49" s="256" t="e">
        <f t="shared" si="33"/>
        <v>#DIV/0!</v>
      </c>
      <c r="U49" s="256">
        <f>-INDEX($S$5:$S$124, MATCH("建設業", 特殊処理,0 ), 0)*計算_投入係数表!$I48</f>
        <v>0</v>
      </c>
      <c r="V49" s="256" t="e">
        <f t="shared" si="34"/>
        <v>#DIV/0!</v>
      </c>
      <c r="W49" s="256" t="e">
        <f t="shared" si="35"/>
        <v>#DIV/0!</v>
      </c>
      <c r="X49" s="256" t="e">
        <f t="shared" si="36"/>
        <v>#DIV/0!</v>
      </c>
      <c r="Y49" s="256" t="e">
        <f t="shared" si="37"/>
        <v>#DIV/0!</v>
      </c>
      <c r="Z49" s="256" t="e">
        <v>#DIV/0!</v>
      </c>
      <c r="AA49" s="256" t="e">
        <f t="shared" si="38"/>
        <v>#DIV/0!</v>
      </c>
      <c r="AB49" s="523" t="e">
        <f t="shared" si="23"/>
        <v>#DIV/0!</v>
      </c>
      <c r="AC49" s="504" t="e">
        <f t="shared" ca="1" si="39"/>
        <v>#DIV/0!</v>
      </c>
      <c r="AD49" s="256" t="e">
        <f t="shared" ca="1" si="40"/>
        <v>#DIV/0!</v>
      </c>
      <c r="AE49" s="256" t="e">
        <f t="shared" ca="1" si="41"/>
        <v>#DIV/0!</v>
      </c>
      <c r="AF49" s="256" t="e">
        <f t="shared" ca="1" si="42"/>
        <v>#DIV/0!</v>
      </c>
      <c r="AG49" s="471" t="e">
        <v>#DIV/0!</v>
      </c>
      <c r="AH49" s="264" t="e">
        <f t="shared" ca="1" si="43"/>
        <v>#DIV/0!</v>
      </c>
      <c r="AI49" s="256" t="e">
        <f>IF(計算_移輸出入額!$AG49&gt;=1, IF($AH49&gt;=0,$AH49,0), 0)</f>
        <v>#DIV/0!</v>
      </c>
      <c r="AJ49" s="256" t="e">
        <f>IF(計算_移輸出入額!$AG49&lt;1,IF($AH49&lt;0,$AH49,0), 0)</f>
        <v>#DIV/0!</v>
      </c>
      <c r="AK49" s="256" t="e">
        <f t="shared" ca="1" si="25"/>
        <v>#DIV/0!</v>
      </c>
      <c r="AL49" s="256" t="e">
        <f t="shared" ca="1" si="44"/>
        <v>#DIV/0!</v>
      </c>
      <c r="AM49" s="256" t="e">
        <f t="shared" ca="1" si="26"/>
        <v>#DIV/0!</v>
      </c>
      <c r="AN49" s="256" t="e">
        <f t="shared" ca="1" si="45"/>
        <v>#DIV/0!</v>
      </c>
      <c r="AO49" s="256">
        <f ca="1">-INDEX($AM$5:$AM$124, MATCH("公務", 分類_出力,0 ), 0)*計算_投入係数表!$N48</f>
        <v>0</v>
      </c>
      <c r="AP49" s="256" t="e">
        <f t="shared" ca="1" si="46"/>
        <v>#DIV/0!</v>
      </c>
      <c r="AQ49" s="256" t="e">
        <f t="shared" ca="1" si="27"/>
        <v>#DIV/0!</v>
      </c>
      <c r="AR49" s="256">
        <f ca="1">-INDEX($AP$5:$AP$124, MATCH("建設業", 特殊処理,0 ), 0)*計算_投入係数表!$I48</f>
        <v>0</v>
      </c>
      <c r="AS49" s="256" t="e">
        <f t="shared" ca="1" si="47"/>
        <v>#DIV/0!</v>
      </c>
      <c r="AT49" s="260" t="e">
        <f t="shared" ca="1" si="48"/>
        <v>#DIV/0!</v>
      </c>
      <c r="AU49" s="260">
        <f t="shared" ca="1" si="49"/>
        <v>0</v>
      </c>
      <c r="AV49" s="260" t="e">
        <f t="shared" ca="1" si="50"/>
        <v>#DIV/0!</v>
      </c>
      <c r="AW49" s="260" t="e">
        <f t="shared" ca="1" si="28"/>
        <v>#DIV/0!</v>
      </c>
      <c r="AX49" s="260" t="e">
        <f ca="1"/>
        <v>#DIV/0!</v>
      </c>
      <c r="AY49" s="260" t="e">
        <f t="shared" ca="1" si="51"/>
        <v>#DIV/0!</v>
      </c>
      <c r="AZ49" s="256" t="e">
        <f t="shared" ca="1" si="52"/>
        <v>#DIV/0!</v>
      </c>
      <c r="BC49" s="256" t="e">
        <f ca="1">IF(入力!$C$10="1. アンケート調査", $AA49, $AY49)</f>
        <v>#DIV/0!</v>
      </c>
      <c r="BD49" s="256" t="e">
        <f ca="1">IF(入力!$C$10="1. アンケート調査", $M49, $AL49)</f>
        <v>#DIV/0!</v>
      </c>
      <c r="BE49" s="256" t="e">
        <f ca="1">IF(入力!$C$10="1. アンケート調査", $X49, $AV49)</f>
        <v>#DIV/0!</v>
      </c>
      <c r="BF49" s="256" t="e">
        <f ca="1">IF(入力!$C$10="1. アンケート調査", $Y49, $AW49)</f>
        <v>#DIV/0!</v>
      </c>
      <c r="BG49" s="256" t="e">
        <f ca="1">IF(入力!$C$10="1. アンケート調査", $Z49, $AX49)</f>
        <v>#DIV/0!</v>
      </c>
    </row>
    <row r="50" spans="2:59" s="6" customFormat="1" ht="12" x14ac:dyDescent="0.25">
      <c r="B50" s="53">
        <v>46</v>
      </c>
      <c r="C50" s="270" t="str">
        <v>-</v>
      </c>
      <c r="D50" s="257">
        <f ca="1">SUMIF(振分, $C50, 入力_北海道基本取引表!$EE$4:$EE$107)</f>
        <v>0</v>
      </c>
      <c r="E50" s="257">
        <f ca="1">SUMIF(振分, $C50, 入力_北海道基本取引表!$EF$4:$EF$107)</f>
        <v>0</v>
      </c>
      <c r="F50" s="257">
        <f ca="1">SUMIF(振分, $C50, 入力_北海道基本取引表!$EJ$4:$EJ$107)</f>
        <v>0</v>
      </c>
      <c r="G50" s="257">
        <f ca="1">SUMIF(振分, $C50, 入力_北海道基本取引表!$EK$4:$EK$107)</f>
        <v>0</v>
      </c>
      <c r="H50" s="257">
        <f ca="1">SUMIF(振分, $C50, 入力_北海道基本取引表!$EO$4:$EO$107)</f>
        <v>0</v>
      </c>
      <c r="I50" s="257">
        <f ca="1">SUMIF(振分, $C50, 入力_北海道基本取引表!$EC$4:$EC$107)</f>
        <v>0</v>
      </c>
      <c r="J50" s="257">
        <f>計算_基本取引表_調整前!$DT49</f>
        <v>0</v>
      </c>
      <c r="K50" s="257" t="e">
        <f>計算_基本取引表_調整前!$EC49</f>
        <v>#DIV/0!</v>
      </c>
      <c r="L50" s="261">
        <v>0</v>
      </c>
      <c r="M50" s="265">
        <f>IF($C50="公務員",0,IF(AND($BB$5="1.0にする", $C50="建設業"), 0, 入力!$C596))</f>
        <v>0</v>
      </c>
      <c r="N50" s="257" t="e">
        <f>-計算!G336</f>
        <v>#DIV/0!</v>
      </c>
      <c r="O50" s="257" t="e">
        <f t="shared" si="29"/>
        <v>#DIV/0!</v>
      </c>
      <c r="P50" s="257" t="e">
        <f t="shared" si="30"/>
        <v>#DIV/0!</v>
      </c>
      <c r="Q50" s="257" t="e">
        <f t="shared" si="31"/>
        <v>#DIV/0!</v>
      </c>
      <c r="R50" s="257">
        <f>-INDEX($P$5:$P$124, MATCH("公務", 特殊処理,0 ), 0)*計算_投入係数表!$N49</f>
        <v>0</v>
      </c>
      <c r="S50" s="257" t="e">
        <f t="shared" si="32"/>
        <v>#DIV/0!</v>
      </c>
      <c r="T50" s="257" t="e">
        <f t="shared" si="33"/>
        <v>#DIV/0!</v>
      </c>
      <c r="U50" s="257">
        <f>-INDEX($S$5:$S$124, MATCH("建設業", 特殊処理,0 ), 0)*計算_投入係数表!$I49</f>
        <v>0</v>
      </c>
      <c r="V50" s="257" t="e">
        <f t="shared" si="34"/>
        <v>#DIV/0!</v>
      </c>
      <c r="W50" s="257" t="e">
        <f t="shared" si="35"/>
        <v>#DIV/0!</v>
      </c>
      <c r="X50" s="257" t="e">
        <f t="shared" si="36"/>
        <v>#DIV/0!</v>
      </c>
      <c r="Y50" s="257" t="e">
        <f t="shared" si="37"/>
        <v>#DIV/0!</v>
      </c>
      <c r="Z50" s="257" t="e">
        <v>#DIV/0!</v>
      </c>
      <c r="AA50" s="257" t="e">
        <f t="shared" si="38"/>
        <v>#DIV/0!</v>
      </c>
      <c r="AB50" s="524" t="e">
        <f t="shared" si="23"/>
        <v>#DIV/0!</v>
      </c>
      <c r="AC50" s="516" t="e">
        <f t="shared" ca="1" si="39"/>
        <v>#DIV/0!</v>
      </c>
      <c r="AD50" s="257" t="e">
        <f t="shared" ca="1" si="40"/>
        <v>#DIV/0!</v>
      </c>
      <c r="AE50" s="257" t="e">
        <f t="shared" ca="1" si="41"/>
        <v>#DIV/0!</v>
      </c>
      <c r="AF50" s="257" t="e">
        <f t="shared" ca="1" si="42"/>
        <v>#DIV/0!</v>
      </c>
      <c r="AG50" s="472" t="e">
        <v>#DIV/0!</v>
      </c>
      <c r="AH50" s="265" t="e">
        <f t="shared" ca="1" si="43"/>
        <v>#DIV/0!</v>
      </c>
      <c r="AI50" s="257" t="e">
        <f>IF(計算_移輸出入額!$AG50&gt;=1, IF($AH50&gt;=0,$AH50,0), 0)</f>
        <v>#DIV/0!</v>
      </c>
      <c r="AJ50" s="257" t="e">
        <f>IF(計算_移輸出入額!$AG50&lt;1,IF($AH50&lt;0,$AH50,0), 0)</f>
        <v>#DIV/0!</v>
      </c>
      <c r="AK50" s="257" t="e">
        <f t="shared" ca="1" si="25"/>
        <v>#DIV/0!</v>
      </c>
      <c r="AL50" s="257" t="e">
        <f t="shared" ca="1" si="44"/>
        <v>#DIV/0!</v>
      </c>
      <c r="AM50" s="257" t="e">
        <f t="shared" ca="1" si="26"/>
        <v>#DIV/0!</v>
      </c>
      <c r="AN50" s="257" t="e">
        <f t="shared" ca="1" si="45"/>
        <v>#DIV/0!</v>
      </c>
      <c r="AO50" s="257">
        <f ca="1">-INDEX($AM$5:$AM$124, MATCH("公務", 分類_出力,0 ), 0)*計算_投入係数表!$N49</f>
        <v>0</v>
      </c>
      <c r="AP50" s="257" t="e">
        <f t="shared" ca="1" si="46"/>
        <v>#DIV/0!</v>
      </c>
      <c r="AQ50" s="257" t="e">
        <f t="shared" ca="1" si="27"/>
        <v>#DIV/0!</v>
      </c>
      <c r="AR50" s="257">
        <f ca="1">-INDEX($AP$5:$AP$124, MATCH("建設業", 特殊処理,0 ), 0)*計算_投入係数表!$I49</f>
        <v>0</v>
      </c>
      <c r="AS50" s="257" t="e">
        <f t="shared" ca="1" si="47"/>
        <v>#DIV/0!</v>
      </c>
      <c r="AT50" s="261" t="e">
        <f t="shared" ca="1" si="48"/>
        <v>#DIV/0!</v>
      </c>
      <c r="AU50" s="261">
        <f t="shared" ca="1" si="49"/>
        <v>0</v>
      </c>
      <c r="AV50" s="261" t="e">
        <f t="shared" ca="1" si="50"/>
        <v>#DIV/0!</v>
      </c>
      <c r="AW50" s="261" t="e">
        <f t="shared" ca="1" si="28"/>
        <v>#DIV/0!</v>
      </c>
      <c r="AX50" s="261" t="e">
        <f ca="1"/>
        <v>#DIV/0!</v>
      </c>
      <c r="AY50" s="261" t="e">
        <f t="shared" ca="1" si="51"/>
        <v>#DIV/0!</v>
      </c>
      <c r="AZ50" s="257" t="e">
        <f t="shared" ca="1" si="52"/>
        <v>#DIV/0!</v>
      </c>
      <c r="BC50" s="257" t="e">
        <f ca="1">IF(入力!$C$10="1. アンケート調査", $AA50, $AY50)</f>
        <v>#DIV/0!</v>
      </c>
      <c r="BD50" s="257" t="e">
        <f ca="1">IF(入力!$C$10="1. アンケート調査", $M50, $AL50)</f>
        <v>#DIV/0!</v>
      </c>
      <c r="BE50" s="257" t="e">
        <f ca="1">IF(入力!$C$10="1. アンケート調査", $X50, $AV50)</f>
        <v>#DIV/0!</v>
      </c>
      <c r="BF50" s="257" t="e">
        <f ca="1">IF(入力!$C$10="1. アンケート調査", $Y50, $AW50)</f>
        <v>#DIV/0!</v>
      </c>
      <c r="BG50" s="257" t="e">
        <f ca="1">IF(入力!$C$10="1. アンケート調査", $Z50, $AX50)</f>
        <v>#DIV/0!</v>
      </c>
    </row>
    <row r="51" spans="2:59" s="6" customFormat="1" ht="12" x14ac:dyDescent="0.25">
      <c r="B51" s="53">
        <v>47</v>
      </c>
      <c r="C51" s="269" t="str">
        <v>-</v>
      </c>
      <c r="D51" s="256">
        <f ca="1">SUMIF(振分, $C51, 入力_北海道基本取引表!$EE$4:$EE$107)</f>
        <v>0</v>
      </c>
      <c r="E51" s="256">
        <f ca="1">SUMIF(振分, $C51, 入力_北海道基本取引表!$EF$4:$EF$107)</f>
        <v>0</v>
      </c>
      <c r="F51" s="256">
        <f ca="1">SUMIF(振分, $C51, 入力_北海道基本取引表!$EJ$4:$EJ$107)</f>
        <v>0</v>
      </c>
      <c r="G51" s="256">
        <f ca="1">SUMIF(振分, $C51, 入力_北海道基本取引表!$EK$4:$EK$107)</f>
        <v>0</v>
      </c>
      <c r="H51" s="256">
        <f ca="1">SUMIF(振分, $C51, 入力_北海道基本取引表!$EO$4:$EO$107)</f>
        <v>0</v>
      </c>
      <c r="I51" s="256">
        <f ca="1">SUMIF(振分, $C51, 入力_北海道基本取引表!$EC$4:$EC$107)</f>
        <v>0</v>
      </c>
      <c r="J51" s="256">
        <f>計算_基本取引表_調整前!$DT50</f>
        <v>0</v>
      </c>
      <c r="K51" s="256" t="e">
        <f>計算_基本取引表_調整前!$EC50</f>
        <v>#DIV/0!</v>
      </c>
      <c r="L51" s="260">
        <v>0</v>
      </c>
      <c r="M51" s="264">
        <f>IF($C51="公務員",0,IF(AND($BB$5="1.0にする", $C51="建設業"), 0, 入力!$C597))</f>
        <v>0</v>
      </c>
      <c r="N51" s="256" t="e">
        <f>-計算!G337</f>
        <v>#DIV/0!</v>
      </c>
      <c r="O51" s="256" t="e">
        <f t="shared" si="29"/>
        <v>#DIV/0!</v>
      </c>
      <c r="P51" s="256" t="e">
        <f t="shared" si="30"/>
        <v>#DIV/0!</v>
      </c>
      <c r="Q51" s="256" t="e">
        <f t="shared" si="31"/>
        <v>#DIV/0!</v>
      </c>
      <c r="R51" s="256">
        <f>-INDEX($P$5:$P$124, MATCH("公務", 特殊処理,0 ), 0)*計算_投入係数表!$N50</f>
        <v>0</v>
      </c>
      <c r="S51" s="256" t="e">
        <f t="shared" si="32"/>
        <v>#DIV/0!</v>
      </c>
      <c r="T51" s="256" t="e">
        <f t="shared" si="33"/>
        <v>#DIV/0!</v>
      </c>
      <c r="U51" s="256">
        <f>-INDEX($S$5:$S$124, MATCH("建設業", 特殊処理,0 ), 0)*計算_投入係数表!$I50</f>
        <v>0</v>
      </c>
      <c r="V51" s="256" t="e">
        <f t="shared" si="34"/>
        <v>#DIV/0!</v>
      </c>
      <c r="W51" s="256" t="e">
        <f t="shared" si="35"/>
        <v>#DIV/0!</v>
      </c>
      <c r="X51" s="256" t="e">
        <f t="shared" si="36"/>
        <v>#DIV/0!</v>
      </c>
      <c r="Y51" s="256" t="e">
        <f t="shared" si="37"/>
        <v>#DIV/0!</v>
      </c>
      <c r="Z51" s="256" t="e">
        <v>#DIV/0!</v>
      </c>
      <c r="AA51" s="256" t="e">
        <f t="shared" si="38"/>
        <v>#DIV/0!</v>
      </c>
      <c r="AB51" s="523" t="e">
        <f t="shared" si="23"/>
        <v>#DIV/0!</v>
      </c>
      <c r="AC51" s="504" t="e">
        <f t="shared" ca="1" si="39"/>
        <v>#DIV/0!</v>
      </c>
      <c r="AD51" s="256" t="e">
        <f t="shared" ca="1" si="40"/>
        <v>#DIV/0!</v>
      </c>
      <c r="AE51" s="256" t="e">
        <f t="shared" ca="1" si="41"/>
        <v>#DIV/0!</v>
      </c>
      <c r="AF51" s="256" t="e">
        <f t="shared" ca="1" si="42"/>
        <v>#DIV/0!</v>
      </c>
      <c r="AG51" s="471" t="e">
        <v>#DIV/0!</v>
      </c>
      <c r="AH51" s="264" t="e">
        <f t="shared" ca="1" si="43"/>
        <v>#DIV/0!</v>
      </c>
      <c r="AI51" s="256" t="e">
        <f>IF(計算_移輸出入額!$AG51&gt;=1, IF($AH51&gt;=0,$AH51,0), 0)</f>
        <v>#DIV/0!</v>
      </c>
      <c r="AJ51" s="256" t="e">
        <f>IF(計算_移輸出入額!$AG51&lt;1,IF($AH51&lt;0,$AH51,0), 0)</f>
        <v>#DIV/0!</v>
      </c>
      <c r="AK51" s="256" t="e">
        <f t="shared" ca="1" si="25"/>
        <v>#DIV/0!</v>
      </c>
      <c r="AL51" s="256" t="e">
        <f t="shared" ca="1" si="44"/>
        <v>#DIV/0!</v>
      </c>
      <c r="AM51" s="256" t="e">
        <f t="shared" ca="1" si="26"/>
        <v>#DIV/0!</v>
      </c>
      <c r="AN51" s="256" t="e">
        <f t="shared" ca="1" si="45"/>
        <v>#DIV/0!</v>
      </c>
      <c r="AO51" s="256">
        <f ca="1">-INDEX($AM$5:$AM$124, MATCH("公務", 分類_出力,0 ), 0)*計算_投入係数表!$N50</f>
        <v>0</v>
      </c>
      <c r="AP51" s="256" t="e">
        <f t="shared" ca="1" si="46"/>
        <v>#DIV/0!</v>
      </c>
      <c r="AQ51" s="256" t="e">
        <f t="shared" ca="1" si="27"/>
        <v>#DIV/0!</v>
      </c>
      <c r="AR51" s="256">
        <f ca="1">-INDEX($AP$5:$AP$124, MATCH("建設業", 特殊処理,0 ), 0)*計算_投入係数表!$I50</f>
        <v>0</v>
      </c>
      <c r="AS51" s="256" t="e">
        <f t="shared" ca="1" si="47"/>
        <v>#DIV/0!</v>
      </c>
      <c r="AT51" s="260" t="e">
        <f t="shared" ca="1" si="48"/>
        <v>#DIV/0!</v>
      </c>
      <c r="AU51" s="260">
        <f t="shared" ca="1" si="49"/>
        <v>0</v>
      </c>
      <c r="AV51" s="260" t="e">
        <f t="shared" ca="1" si="50"/>
        <v>#DIV/0!</v>
      </c>
      <c r="AW51" s="260" t="e">
        <f t="shared" ca="1" si="28"/>
        <v>#DIV/0!</v>
      </c>
      <c r="AX51" s="260" t="e">
        <f ca="1"/>
        <v>#DIV/0!</v>
      </c>
      <c r="AY51" s="260" t="e">
        <f t="shared" ca="1" si="51"/>
        <v>#DIV/0!</v>
      </c>
      <c r="AZ51" s="256" t="e">
        <f t="shared" ca="1" si="52"/>
        <v>#DIV/0!</v>
      </c>
      <c r="BC51" s="256" t="e">
        <f ca="1">IF(入力!$C$10="1. アンケート調査", $AA51, $AY51)</f>
        <v>#DIV/0!</v>
      </c>
      <c r="BD51" s="256" t="e">
        <f ca="1">IF(入力!$C$10="1. アンケート調査", $M51, $AL51)</f>
        <v>#DIV/0!</v>
      </c>
      <c r="BE51" s="256" t="e">
        <f ca="1">IF(入力!$C$10="1. アンケート調査", $X51, $AV51)</f>
        <v>#DIV/0!</v>
      </c>
      <c r="BF51" s="256" t="e">
        <f ca="1">IF(入力!$C$10="1. アンケート調査", $Y51, $AW51)</f>
        <v>#DIV/0!</v>
      </c>
      <c r="BG51" s="256" t="e">
        <f ca="1">IF(入力!$C$10="1. アンケート調査", $Z51, $AX51)</f>
        <v>#DIV/0!</v>
      </c>
    </row>
    <row r="52" spans="2:59" s="6" customFormat="1" ht="12" x14ac:dyDescent="0.25">
      <c r="B52" s="53">
        <v>48</v>
      </c>
      <c r="C52" s="269" t="str">
        <v>-</v>
      </c>
      <c r="D52" s="256">
        <f ca="1">SUMIF(振分, $C52, 入力_北海道基本取引表!$EE$4:$EE$107)</f>
        <v>0</v>
      </c>
      <c r="E52" s="256">
        <f ca="1">SUMIF(振分, $C52, 入力_北海道基本取引表!$EF$4:$EF$107)</f>
        <v>0</v>
      </c>
      <c r="F52" s="256">
        <f ca="1">SUMIF(振分, $C52, 入力_北海道基本取引表!$EJ$4:$EJ$107)</f>
        <v>0</v>
      </c>
      <c r="G52" s="256">
        <f ca="1">SUMIF(振分, $C52, 入力_北海道基本取引表!$EK$4:$EK$107)</f>
        <v>0</v>
      </c>
      <c r="H52" s="256">
        <f ca="1">SUMIF(振分, $C52, 入力_北海道基本取引表!$EO$4:$EO$107)</f>
        <v>0</v>
      </c>
      <c r="I52" s="256">
        <f ca="1">SUMIF(振分, $C52, 入力_北海道基本取引表!$EC$4:$EC$107)</f>
        <v>0</v>
      </c>
      <c r="J52" s="256">
        <f>計算_基本取引表_調整前!$DT51</f>
        <v>0</v>
      </c>
      <c r="K52" s="256" t="e">
        <f>計算_基本取引表_調整前!$EC51</f>
        <v>#DIV/0!</v>
      </c>
      <c r="L52" s="260">
        <v>0</v>
      </c>
      <c r="M52" s="264">
        <f>IF($C52="公務員",0,IF(AND($BB$5="1.0にする", $C52="建設業"), 0, 入力!$C598))</f>
        <v>0</v>
      </c>
      <c r="N52" s="256" t="e">
        <f>-計算!G338</f>
        <v>#DIV/0!</v>
      </c>
      <c r="O52" s="256" t="e">
        <f t="shared" si="29"/>
        <v>#DIV/0!</v>
      </c>
      <c r="P52" s="256" t="e">
        <f t="shared" si="30"/>
        <v>#DIV/0!</v>
      </c>
      <c r="Q52" s="256" t="e">
        <f t="shared" si="31"/>
        <v>#DIV/0!</v>
      </c>
      <c r="R52" s="256">
        <f>-INDEX($P$5:$P$124, MATCH("公務", 特殊処理,0 ), 0)*計算_投入係数表!$N51</f>
        <v>0</v>
      </c>
      <c r="S52" s="256" t="e">
        <f t="shared" si="32"/>
        <v>#DIV/0!</v>
      </c>
      <c r="T52" s="256" t="e">
        <f t="shared" si="33"/>
        <v>#DIV/0!</v>
      </c>
      <c r="U52" s="256">
        <f>-INDEX($S$5:$S$124, MATCH("建設業", 特殊処理,0 ), 0)*計算_投入係数表!$I51</f>
        <v>0</v>
      </c>
      <c r="V52" s="256" t="e">
        <f t="shared" si="34"/>
        <v>#DIV/0!</v>
      </c>
      <c r="W52" s="256" t="e">
        <f t="shared" si="35"/>
        <v>#DIV/0!</v>
      </c>
      <c r="X52" s="256" t="e">
        <f t="shared" si="36"/>
        <v>#DIV/0!</v>
      </c>
      <c r="Y52" s="256" t="e">
        <f t="shared" si="37"/>
        <v>#DIV/0!</v>
      </c>
      <c r="Z52" s="256" t="e">
        <v>#DIV/0!</v>
      </c>
      <c r="AA52" s="256" t="e">
        <f t="shared" si="38"/>
        <v>#DIV/0!</v>
      </c>
      <c r="AB52" s="523" t="e">
        <f t="shared" si="23"/>
        <v>#DIV/0!</v>
      </c>
      <c r="AC52" s="504" t="e">
        <f t="shared" ca="1" si="39"/>
        <v>#DIV/0!</v>
      </c>
      <c r="AD52" s="256" t="e">
        <f t="shared" ca="1" si="40"/>
        <v>#DIV/0!</v>
      </c>
      <c r="AE52" s="256" t="e">
        <f t="shared" ca="1" si="41"/>
        <v>#DIV/0!</v>
      </c>
      <c r="AF52" s="256" t="e">
        <f t="shared" ca="1" si="42"/>
        <v>#DIV/0!</v>
      </c>
      <c r="AG52" s="471" t="e">
        <v>#DIV/0!</v>
      </c>
      <c r="AH52" s="264" t="e">
        <f t="shared" ca="1" si="43"/>
        <v>#DIV/0!</v>
      </c>
      <c r="AI52" s="256" t="e">
        <f>IF(計算_移輸出入額!$AG52&gt;=1, IF($AH52&gt;=0,$AH52,0), 0)</f>
        <v>#DIV/0!</v>
      </c>
      <c r="AJ52" s="256" t="e">
        <f>IF(計算_移輸出入額!$AG52&lt;1,IF($AH52&lt;0,$AH52,0), 0)</f>
        <v>#DIV/0!</v>
      </c>
      <c r="AK52" s="256" t="e">
        <f t="shared" ca="1" si="25"/>
        <v>#DIV/0!</v>
      </c>
      <c r="AL52" s="256" t="e">
        <f t="shared" ca="1" si="44"/>
        <v>#DIV/0!</v>
      </c>
      <c r="AM52" s="256" t="e">
        <f t="shared" ca="1" si="26"/>
        <v>#DIV/0!</v>
      </c>
      <c r="AN52" s="256" t="e">
        <f t="shared" ca="1" si="45"/>
        <v>#DIV/0!</v>
      </c>
      <c r="AO52" s="256">
        <f ca="1">-INDEX($AM$5:$AM$124, MATCH("公務", 分類_出力,0 ), 0)*計算_投入係数表!$N51</f>
        <v>0</v>
      </c>
      <c r="AP52" s="256" t="e">
        <f t="shared" ca="1" si="46"/>
        <v>#DIV/0!</v>
      </c>
      <c r="AQ52" s="256" t="e">
        <f t="shared" ca="1" si="27"/>
        <v>#DIV/0!</v>
      </c>
      <c r="AR52" s="256">
        <f ca="1">-INDEX($AP$5:$AP$124, MATCH("建設業", 特殊処理,0 ), 0)*計算_投入係数表!$I51</f>
        <v>0</v>
      </c>
      <c r="AS52" s="256" t="e">
        <f t="shared" ca="1" si="47"/>
        <v>#DIV/0!</v>
      </c>
      <c r="AT52" s="260" t="e">
        <f t="shared" ca="1" si="48"/>
        <v>#DIV/0!</v>
      </c>
      <c r="AU52" s="260">
        <f t="shared" ca="1" si="49"/>
        <v>0</v>
      </c>
      <c r="AV52" s="260" t="e">
        <f t="shared" ca="1" si="50"/>
        <v>#DIV/0!</v>
      </c>
      <c r="AW52" s="260" t="e">
        <f t="shared" ca="1" si="28"/>
        <v>#DIV/0!</v>
      </c>
      <c r="AX52" s="260" t="e">
        <f ca="1"/>
        <v>#DIV/0!</v>
      </c>
      <c r="AY52" s="260" t="e">
        <f t="shared" ca="1" si="51"/>
        <v>#DIV/0!</v>
      </c>
      <c r="AZ52" s="256" t="e">
        <f t="shared" ca="1" si="52"/>
        <v>#DIV/0!</v>
      </c>
      <c r="BC52" s="256" t="e">
        <f ca="1">IF(入力!$C$10="1. アンケート調査", $AA52, $AY52)</f>
        <v>#DIV/0!</v>
      </c>
      <c r="BD52" s="256" t="e">
        <f ca="1">IF(入力!$C$10="1. アンケート調査", $M52, $AL52)</f>
        <v>#DIV/0!</v>
      </c>
      <c r="BE52" s="256" t="e">
        <f ca="1">IF(入力!$C$10="1. アンケート調査", $X52, $AV52)</f>
        <v>#DIV/0!</v>
      </c>
      <c r="BF52" s="256" t="e">
        <f ca="1">IF(入力!$C$10="1. アンケート調査", $Y52, $AW52)</f>
        <v>#DIV/0!</v>
      </c>
      <c r="BG52" s="256" t="e">
        <f ca="1">IF(入力!$C$10="1. アンケート調査", $Z52, $AX52)</f>
        <v>#DIV/0!</v>
      </c>
    </row>
    <row r="53" spans="2:59" s="6" customFormat="1" ht="12" x14ac:dyDescent="0.25">
      <c r="B53" s="53">
        <v>49</v>
      </c>
      <c r="C53" s="269" t="str">
        <v>-</v>
      </c>
      <c r="D53" s="256">
        <f ca="1">SUMIF(振分, $C53, 入力_北海道基本取引表!$EE$4:$EE$107)</f>
        <v>0</v>
      </c>
      <c r="E53" s="256">
        <f ca="1">SUMIF(振分, $C53, 入力_北海道基本取引表!$EF$4:$EF$107)</f>
        <v>0</v>
      </c>
      <c r="F53" s="256">
        <f ca="1">SUMIF(振分, $C53, 入力_北海道基本取引表!$EJ$4:$EJ$107)</f>
        <v>0</v>
      </c>
      <c r="G53" s="256">
        <f ca="1">SUMIF(振分, $C53, 入力_北海道基本取引表!$EK$4:$EK$107)</f>
        <v>0</v>
      </c>
      <c r="H53" s="256">
        <f ca="1">SUMIF(振分, $C53, 入力_北海道基本取引表!$EO$4:$EO$107)</f>
        <v>0</v>
      </c>
      <c r="I53" s="256">
        <f ca="1">SUMIF(振分, $C53, 入力_北海道基本取引表!$EC$4:$EC$107)</f>
        <v>0</v>
      </c>
      <c r="J53" s="256">
        <f>計算_基本取引表_調整前!$DT52</f>
        <v>0</v>
      </c>
      <c r="K53" s="256" t="e">
        <f>計算_基本取引表_調整前!$EC52</f>
        <v>#DIV/0!</v>
      </c>
      <c r="L53" s="260">
        <v>0</v>
      </c>
      <c r="M53" s="264">
        <f>IF($C53="公務員",0,IF(AND($BB$5="1.0にする", $C53="建設業"), 0, 入力!$C599))</f>
        <v>0</v>
      </c>
      <c r="N53" s="256" t="e">
        <f>-計算!G339</f>
        <v>#DIV/0!</v>
      </c>
      <c r="O53" s="256" t="e">
        <f t="shared" si="29"/>
        <v>#DIV/0!</v>
      </c>
      <c r="P53" s="256" t="e">
        <f t="shared" si="30"/>
        <v>#DIV/0!</v>
      </c>
      <c r="Q53" s="256" t="e">
        <f t="shared" si="31"/>
        <v>#DIV/0!</v>
      </c>
      <c r="R53" s="256">
        <f>-INDEX($P$5:$P$124, MATCH("公務", 特殊処理,0 ), 0)*計算_投入係数表!$N52</f>
        <v>0</v>
      </c>
      <c r="S53" s="256" t="e">
        <f t="shared" si="32"/>
        <v>#DIV/0!</v>
      </c>
      <c r="T53" s="256" t="e">
        <f t="shared" si="33"/>
        <v>#DIV/0!</v>
      </c>
      <c r="U53" s="256">
        <f>-INDEX($S$5:$S$124, MATCH("建設業", 特殊処理,0 ), 0)*計算_投入係数表!$I52</f>
        <v>0</v>
      </c>
      <c r="V53" s="256" t="e">
        <f t="shared" si="34"/>
        <v>#DIV/0!</v>
      </c>
      <c r="W53" s="256" t="e">
        <f t="shared" si="35"/>
        <v>#DIV/0!</v>
      </c>
      <c r="X53" s="256" t="e">
        <f t="shared" si="36"/>
        <v>#DIV/0!</v>
      </c>
      <c r="Y53" s="256" t="e">
        <f t="shared" si="37"/>
        <v>#DIV/0!</v>
      </c>
      <c r="Z53" s="256" t="e">
        <v>#DIV/0!</v>
      </c>
      <c r="AA53" s="256" t="e">
        <f t="shared" si="38"/>
        <v>#DIV/0!</v>
      </c>
      <c r="AB53" s="523" t="e">
        <f t="shared" si="23"/>
        <v>#DIV/0!</v>
      </c>
      <c r="AC53" s="504" t="e">
        <f t="shared" ca="1" si="39"/>
        <v>#DIV/0!</v>
      </c>
      <c r="AD53" s="256" t="e">
        <f t="shared" ca="1" si="40"/>
        <v>#DIV/0!</v>
      </c>
      <c r="AE53" s="256" t="e">
        <f t="shared" ca="1" si="41"/>
        <v>#DIV/0!</v>
      </c>
      <c r="AF53" s="256" t="e">
        <f t="shared" ca="1" si="42"/>
        <v>#DIV/0!</v>
      </c>
      <c r="AG53" s="471" t="e">
        <v>#DIV/0!</v>
      </c>
      <c r="AH53" s="264" t="e">
        <f t="shared" ca="1" si="43"/>
        <v>#DIV/0!</v>
      </c>
      <c r="AI53" s="256" t="e">
        <f>IF(計算_移輸出入額!$AG53&gt;=1, IF($AH53&gt;=0,$AH53,0), 0)</f>
        <v>#DIV/0!</v>
      </c>
      <c r="AJ53" s="256" t="e">
        <f>IF(計算_移輸出入額!$AG53&lt;1,IF($AH53&lt;0,$AH53,0), 0)</f>
        <v>#DIV/0!</v>
      </c>
      <c r="AK53" s="256" t="e">
        <f t="shared" ca="1" si="25"/>
        <v>#DIV/0!</v>
      </c>
      <c r="AL53" s="256" t="e">
        <f t="shared" ca="1" si="44"/>
        <v>#DIV/0!</v>
      </c>
      <c r="AM53" s="256" t="e">
        <f t="shared" ca="1" si="26"/>
        <v>#DIV/0!</v>
      </c>
      <c r="AN53" s="256" t="e">
        <f t="shared" ca="1" si="45"/>
        <v>#DIV/0!</v>
      </c>
      <c r="AO53" s="256">
        <f ca="1">-INDEX($AM$5:$AM$124, MATCH("公務", 分類_出力,0 ), 0)*計算_投入係数表!$N52</f>
        <v>0</v>
      </c>
      <c r="AP53" s="256" t="e">
        <f t="shared" ca="1" si="46"/>
        <v>#DIV/0!</v>
      </c>
      <c r="AQ53" s="256" t="e">
        <f t="shared" ca="1" si="27"/>
        <v>#DIV/0!</v>
      </c>
      <c r="AR53" s="256">
        <f ca="1">-INDEX($AP$5:$AP$124, MATCH("建設業", 特殊処理,0 ), 0)*計算_投入係数表!$I52</f>
        <v>0</v>
      </c>
      <c r="AS53" s="256" t="e">
        <f t="shared" ca="1" si="47"/>
        <v>#DIV/0!</v>
      </c>
      <c r="AT53" s="260" t="e">
        <f t="shared" ca="1" si="48"/>
        <v>#DIV/0!</v>
      </c>
      <c r="AU53" s="260">
        <f t="shared" ca="1" si="49"/>
        <v>0</v>
      </c>
      <c r="AV53" s="260" t="e">
        <f t="shared" ca="1" si="50"/>
        <v>#DIV/0!</v>
      </c>
      <c r="AW53" s="260" t="e">
        <f t="shared" ca="1" si="28"/>
        <v>#DIV/0!</v>
      </c>
      <c r="AX53" s="260" t="e">
        <f ca="1"/>
        <v>#DIV/0!</v>
      </c>
      <c r="AY53" s="260" t="e">
        <f t="shared" ca="1" si="51"/>
        <v>#DIV/0!</v>
      </c>
      <c r="AZ53" s="256" t="e">
        <f t="shared" ca="1" si="52"/>
        <v>#DIV/0!</v>
      </c>
      <c r="BC53" s="256" t="e">
        <f ca="1">IF(入力!$C$10="1. アンケート調査", $AA53, $AY53)</f>
        <v>#DIV/0!</v>
      </c>
      <c r="BD53" s="256" t="e">
        <f ca="1">IF(入力!$C$10="1. アンケート調査", $M53, $AL53)</f>
        <v>#DIV/0!</v>
      </c>
      <c r="BE53" s="256" t="e">
        <f ca="1">IF(入力!$C$10="1. アンケート調査", $X53, $AV53)</f>
        <v>#DIV/0!</v>
      </c>
      <c r="BF53" s="256" t="e">
        <f ca="1">IF(入力!$C$10="1. アンケート調査", $Y53, $AW53)</f>
        <v>#DIV/0!</v>
      </c>
      <c r="BG53" s="256" t="e">
        <f ca="1">IF(入力!$C$10="1. アンケート調査", $Z53, $AX53)</f>
        <v>#DIV/0!</v>
      </c>
    </row>
    <row r="54" spans="2:59" s="6" customFormat="1" ht="12" x14ac:dyDescent="0.25">
      <c r="B54" s="53">
        <v>50</v>
      </c>
      <c r="C54" s="271" t="str">
        <v>-</v>
      </c>
      <c r="D54" s="258">
        <f ca="1">SUMIF(振分, $C54, 入力_北海道基本取引表!$EE$4:$EE$107)</f>
        <v>0</v>
      </c>
      <c r="E54" s="258">
        <f ca="1">SUMIF(振分, $C54, 入力_北海道基本取引表!$EF$4:$EF$107)</f>
        <v>0</v>
      </c>
      <c r="F54" s="258">
        <f ca="1">SUMIF(振分, $C54, 入力_北海道基本取引表!$EJ$4:$EJ$107)</f>
        <v>0</v>
      </c>
      <c r="G54" s="258">
        <f ca="1">SUMIF(振分, $C54, 入力_北海道基本取引表!$EK$4:$EK$107)</f>
        <v>0</v>
      </c>
      <c r="H54" s="258">
        <f ca="1">SUMIF(振分, $C54, 入力_北海道基本取引表!$EO$4:$EO$107)</f>
        <v>0</v>
      </c>
      <c r="I54" s="258">
        <f ca="1">SUMIF(振分, $C54, 入力_北海道基本取引表!$EC$4:$EC$107)</f>
        <v>0</v>
      </c>
      <c r="J54" s="258">
        <f>計算_基本取引表_調整前!$DT53</f>
        <v>0</v>
      </c>
      <c r="K54" s="258" t="e">
        <f>計算_基本取引表_調整前!$EC53</f>
        <v>#DIV/0!</v>
      </c>
      <c r="L54" s="262">
        <v>0</v>
      </c>
      <c r="M54" s="266">
        <f>IF($C54="公務員",0,IF(AND($BB$5="1.0にする", $C54="建設業"), 0, 入力!$C600))</f>
        <v>0</v>
      </c>
      <c r="N54" s="258" t="e">
        <f>-計算!G340</f>
        <v>#DIV/0!</v>
      </c>
      <c r="O54" s="258" t="e">
        <f t="shared" si="29"/>
        <v>#DIV/0!</v>
      </c>
      <c r="P54" s="258" t="e">
        <f t="shared" si="30"/>
        <v>#DIV/0!</v>
      </c>
      <c r="Q54" s="258" t="e">
        <f t="shared" si="31"/>
        <v>#DIV/0!</v>
      </c>
      <c r="R54" s="258">
        <f>-INDEX($P$5:$P$124, MATCH("公務", 特殊処理,0 ), 0)*計算_投入係数表!$N53</f>
        <v>0</v>
      </c>
      <c r="S54" s="258" t="e">
        <f t="shared" si="32"/>
        <v>#DIV/0!</v>
      </c>
      <c r="T54" s="258" t="e">
        <f t="shared" si="33"/>
        <v>#DIV/0!</v>
      </c>
      <c r="U54" s="258">
        <f>-INDEX($S$5:$S$124, MATCH("建設業", 特殊処理,0 ), 0)*計算_投入係数表!$I53</f>
        <v>0</v>
      </c>
      <c r="V54" s="258" t="e">
        <f t="shared" si="34"/>
        <v>#DIV/0!</v>
      </c>
      <c r="W54" s="258" t="e">
        <f t="shared" si="35"/>
        <v>#DIV/0!</v>
      </c>
      <c r="X54" s="258" t="e">
        <f t="shared" si="36"/>
        <v>#DIV/0!</v>
      </c>
      <c r="Y54" s="258" t="e">
        <f t="shared" si="37"/>
        <v>#DIV/0!</v>
      </c>
      <c r="Z54" s="258" t="e">
        <v>#DIV/0!</v>
      </c>
      <c r="AA54" s="258" t="e">
        <f t="shared" si="38"/>
        <v>#DIV/0!</v>
      </c>
      <c r="AB54" s="525" t="e">
        <f t="shared" si="23"/>
        <v>#DIV/0!</v>
      </c>
      <c r="AC54" s="517" t="e">
        <f t="shared" ca="1" si="39"/>
        <v>#DIV/0!</v>
      </c>
      <c r="AD54" s="258" t="e">
        <f t="shared" ca="1" si="40"/>
        <v>#DIV/0!</v>
      </c>
      <c r="AE54" s="258" t="e">
        <f t="shared" ca="1" si="41"/>
        <v>#DIV/0!</v>
      </c>
      <c r="AF54" s="258" t="e">
        <f t="shared" ca="1" si="42"/>
        <v>#DIV/0!</v>
      </c>
      <c r="AG54" s="473" t="e">
        <v>#DIV/0!</v>
      </c>
      <c r="AH54" s="266" t="e">
        <f t="shared" ca="1" si="43"/>
        <v>#DIV/0!</v>
      </c>
      <c r="AI54" s="258" t="e">
        <f>IF(計算_移輸出入額!$AG54&gt;=1, IF($AH54&gt;=0,$AH54,0), 0)</f>
        <v>#DIV/0!</v>
      </c>
      <c r="AJ54" s="258" t="e">
        <f>IF(計算_移輸出入額!$AG54&lt;1,IF($AH54&lt;0,$AH54,0), 0)</f>
        <v>#DIV/0!</v>
      </c>
      <c r="AK54" s="258" t="e">
        <f t="shared" ca="1" si="25"/>
        <v>#DIV/0!</v>
      </c>
      <c r="AL54" s="258" t="e">
        <f t="shared" ca="1" si="44"/>
        <v>#DIV/0!</v>
      </c>
      <c r="AM54" s="258" t="e">
        <f t="shared" ca="1" si="26"/>
        <v>#DIV/0!</v>
      </c>
      <c r="AN54" s="258" t="e">
        <f t="shared" ca="1" si="45"/>
        <v>#DIV/0!</v>
      </c>
      <c r="AO54" s="258">
        <f ca="1">-INDEX($AM$5:$AM$124, MATCH("公務", 分類_出力,0 ), 0)*計算_投入係数表!$N53</f>
        <v>0</v>
      </c>
      <c r="AP54" s="258" t="e">
        <f t="shared" ca="1" si="46"/>
        <v>#DIV/0!</v>
      </c>
      <c r="AQ54" s="258" t="e">
        <f t="shared" ca="1" si="27"/>
        <v>#DIV/0!</v>
      </c>
      <c r="AR54" s="258">
        <f ca="1">-INDEX($AP$5:$AP$124, MATCH("建設業", 特殊処理,0 ), 0)*計算_投入係数表!$I53</f>
        <v>0</v>
      </c>
      <c r="AS54" s="258" t="e">
        <f t="shared" ca="1" si="47"/>
        <v>#DIV/0!</v>
      </c>
      <c r="AT54" s="262" t="e">
        <f t="shared" ca="1" si="48"/>
        <v>#DIV/0!</v>
      </c>
      <c r="AU54" s="262">
        <f t="shared" ca="1" si="49"/>
        <v>0</v>
      </c>
      <c r="AV54" s="262" t="e">
        <f t="shared" ca="1" si="50"/>
        <v>#DIV/0!</v>
      </c>
      <c r="AW54" s="262" t="e">
        <f t="shared" ca="1" si="28"/>
        <v>#DIV/0!</v>
      </c>
      <c r="AX54" s="262" t="e">
        <f ca="1"/>
        <v>#DIV/0!</v>
      </c>
      <c r="AY54" s="262" t="e">
        <f t="shared" ca="1" si="51"/>
        <v>#DIV/0!</v>
      </c>
      <c r="AZ54" s="258" t="e">
        <f t="shared" ca="1" si="52"/>
        <v>#DIV/0!</v>
      </c>
      <c r="BC54" s="258" t="e">
        <f ca="1">IF(入力!$C$10="1. アンケート調査", $AA54, $AY54)</f>
        <v>#DIV/0!</v>
      </c>
      <c r="BD54" s="258" t="e">
        <f ca="1">IF(入力!$C$10="1. アンケート調査", $M54, $AL54)</f>
        <v>#DIV/0!</v>
      </c>
      <c r="BE54" s="258" t="e">
        <f ca="1">IF(入力!$C$10="1. アンケート調査", $X54, $AV54)</f>
        <v>#DIV/0!</v>
      </c>
      <c r="BF54" s="258" t="e">
        <f ca="1">IF(入力!$C$10="1. アンケート調査", $Y54, $AW54)</f>
        <v>#DIV/0!</v>
      </c>
      <c r="BG54" s="258" t="e">
        <f ca="1">IF(入力!$C$10="1. アンケート調査", $Z54, $AX54)</f>
        <v>#DIV/0!</v>
      </c>
    </row>
    <row r="55" spans="2:59" s="6" customFormat="1" ht="12" x14ac:dyDescent="0.25">
      <c r="B55" s="53">
        <v>51</v>
      </c>
      <c r="C55" s="269" t="str">
        <v>-</v>
      </c>
      <c r="D55" s="256">
        <f ca="1">SUMIF(振分, $C55, 入力_北海道基本取引表!$EE$4:$EE$107)</f>
        <v>0</v>
      </c>
      <c r="E55" s="256">
        <f ca="1">SUMIF(振分, $C55, 入力_北海道基本取引表!$EF$4:$EF$107)</f>
        <v>0</v>
      </c>
      <c r="F55" s="256">
        <f ca="1">SUMIF(振分, $C55, 入力_北海道基本取引表!$EJ$4:$EJ$107)</f>
        <v>0</v>
      </c>
      <c r="G55" s="256">
        <f ca="1">SUMIF(振分, $C55, 入力_北海道基本取引表!$EK$4:$EK$107)</f>
        <v>0</v>
      </c>
      <c r="H55" s="256">
        <f ca="1">SUMIF(振分, $C55, 入力_北海道基本取引表!$EO$4:$EO$107)</f>
        <v>0</v>
      </c>
      <c r="I55" s="256">
        <f ca="1">SUMIF(振分, $C55, 入力_北海道基本取引表!$EC$4:$EC$107)</f>
        <v>0</v>
      </c>
      <c r="J55" s="256">
        <f>計算_基本取引表_調整前!$DT54</f>
        <v>0</v>
      </c>
      <c r="K55" s="256" t="e">
        <f>計算_基本取引表_調整前!$EC54</f>
        <v>#DIV/0!</v>
      </c>
      <c r="L55" s="260">
        <v>0</v>
      </c>
      <c r="M55" s="264">
        <f>IF($C55="公務員",0,IF(AND($BB$5="1.0にする", $C55="建設業"), 0, 入力!$C601))</f>
        <v>0</v>
      </c>
      <c r="N55" s="256" t="e">
        <f>-計算!G341</f>
        <v>#DIV/0!</v>
      </c>
      <c r="O55" s="256" t="e">
        <f t="shared" si="29"/>
        <v>#DIV/0!</v>
      </c>
      <c r="P55" s="256" t="e">
        <f t="shared" si="30"/>
        <v>#DIV/0!</v>
      </c>
      <c r="Q55" s="256" t="e">
        <f t="shared" si="31"/>
        <v>#DIV/0!</v>
      </c>
      <c r="R55" s="256">
        <f>-INDEX($P$5:$P$124, MATCH("公務", 特殊処理,0 ), 0)*計算_投入係数表!$N54</f>
        <v>0</v>
      </c>
      <c r="S55" s="256" t="e">
        <f t="shared" si="32"/>
        <v>#DIV/0!</v>
      </c>
      <c r="T55" s="256" t="e">
        <f t="shared" si="33"/>
        <v>#DIV/0!</v>
      </c>
      <c r="U55" s="256">
        <f>-INDEX($S$5:$S$124, MATCH("建設業", 特殊処理,0 ), 0)*計算_投入係数表!$I54</f>
        <v>0</v>
      </c>
      <c r="V55" s="256" t="e">
        <f t="shared" si="34"/>
        <v>#DIV/0!</v>
      </c>
      <c r="W55" s="256" t="e">
        <f t="shared" si="35"/>
        <v>#DIV/0!</v>
      </c>
      <c r="X55" s="256" t="e">
        <f t="shared" si="36"/>
        <v>#DIV/0!</v>
      </c>
      <c r="Y55" s="256" t="e">
        <f t="shared" si="37"/>
        <v>#DIV/0!</v>
      </c>
      <c r="Z55" s="256" t="e">
        <v>#DIV/0!</v>
      </c>
      <c r="AA55" s="256" t="e">
        <f t="shared" si="38"/>
        <v>#DIV/0!</v>
      </c>
      <c r="AB55" s="523" t="e">
        <f t="shared" si="23"/>
        <v>#DIV/0!</v>
      </c>
      <c r="AC55" s="504" t="e">
        <f t="shared" ca="1" si="39"/>
        <v>#DIV/0!</v>
      </c>
      <c r="AD55" s="256" t="e">
        <f t="shared" ca="1" si="40"/>
        <v>#DIV/0!</v>
      </c>
      <c r="AE55" s="256" t="e">
        <f t="shared" ca="1" si="41"/>
        <v>#DIV/0!</v>
      </c>
      <c r="AF55" s="256" t="e">
        <f t="shared" ca="1" si="42"/>
        <v>#DIV/0!</v>
      </c>
      <c r="AG55" s="471" t="e">
        <v>#DIV/0!</v>
      </c>
      <c r="AH55" s="264" t="e">
        <f t="shared" ca="1" si="43"/>
        <v>#DIV/0!</v>
      </c>
      <c r="AI55" s="256" t="e">
        <f>IF(計算_移輸出入額!$AG55&gt;=1, IF($AH55&gt;=0,$AH55,0), 0)</f>
        <v>#DIV/0!</v>
      </c>
      <c r="AJ55" s="256" t="e">
        <f>IF(計算_移輸出入額!$AG55&lt;1,IF($AH55&lt;0,$AH55,0), 0)</f>
        <v>#DIV/0!</v>
      </c>
      <c r="AK55" s="256" t="e">
        <f t="shared" ca="1" si="25"/>
        <v>#DIV/0!</v>
      </c>
      <c r="AL55" s="256" t="e">
        <f t="shared" ca="1" si="44"/>
        <v>#DIV/0!</v>
      </c>
      <c r="AM55" s="256" t="e">
        <f t="shared" ca="1" si="26"/>
        <v>#DIV/0!</v>
      </c>
      <c r="AN55" s="256" t="e">
        <f t="shared" ca="1" si="45"/>
        <v>#DIV/0!</v>
      </c>
      <c r="AO55" s="256">
        <f ca="1">-INDEX($AM$5:$AM$124, MATCH("公務", 分類_出力,0 ), 0)*計算_投入係数表!$N54</f>
        <v>0</v>
      </c>
      <c r="AP55" s="256" t="e">
        <f t="shared" ca="1" si="46"/>
        <v>#DIV/0!</v>
      </c>
      <c r="AQ55" s="256" t="e">
        <f t="shared" ca="1" si="27"/>
        <v>#DIV/0!</v>
      </c>
      <c r="AR55" s="256">
        <f ca="1">-INDEX($AP$5:$AP$124, MATCH("建設業", 特殊処理,0 ), 0)*計算_投入係数表!$I54</f>
        <v>0</v>
      </c>
      <c r="AS55" s="256" t="e">
        <f t="shared" ca="1" si="47"/>
        <v>#DIV/0!</v>
      </c>
      <c r="AT55" s="260" t="e">
        <f t="shared" ca="1" si="48"/>
        <v>#DIV/0!</v>
      </c>
      <c r="AU55" s="260">
        <f t="shared" ca="1" si="49"/>
        <v>0</v>
      </c>
      <c r="AV55" s="260" t="e">
        <f t="shared" ca="1" si="50"/>
        <v>#DIV/0!</v>
      </c>
      <c r="AW55" s="260" t="e">
        <f t="shared" ca="1" si="28"/>
        <v>#DIV/0!</v>
      </c>
      <c r="AX55" s="260" t="e">
        <f ca="1"/>
        <v>#DIV/0!</v>
      </c>
      <c r="AY55" s="260" t="e">
        <f t="shared" ca="1" si="51"/>
        <v>#DIV/0!</v>
      </c>
      <c r="AZ55" s="256" t="e">
        <f t="shared" ca="1" si="52"/>
        <v>#DIV/0!</v>
      </c>
      <c r="BC55" s="256" t="e">
        <f ca="1">IF(入力!$C$10="1. アンケート調査", $AA55, $AY55)</f>
        <v>#DIV/0!</v>
      </c>
      <c r="BD55" s="256" t="e">
        <f ca="1">IF(入力!$C$10="1. アンケート調査", $M55, $AL55)</f>
        <v>#DIV/0!</v>
      </c>
      <c r="BE55" s="256" t="e">
        <f ca="1">IF(入力!$C$10="1. アンケート調査", $X55, $AV55)</f>
        <v>#DIV/0!</v>
      </c>
      <c r="BF55" s="256" t="e">
        <f ca="1">IF(入力!$C$10="1. アンケート調査", $Y55, $AW55)</f>
        <v>#DIV/0!</v>
      </c>
      <c r="BG55" s="256" t="e">
        <f ca="1">IF(入力!$C$10="1. アンケート調査", $Z55, $AX55)</f>
        <v>#DIV/0!</v>
      </c>
    </row>
    <row r="56" spans="2:59" s="6" customFormat="1" ht="12" x14ac:dyDescent="0.25">
      <c r="B56" s="53">
        <v>52</v>
      </c>
      <c r="C56" s="269" t="str">
        <v>-</v>
      </c>
      <c r="D56" s="256">
        <f ca="1">SUMIF(振分, $C56, 入力_北海道基本取引表!$EE$4:$EE$107)</f>
        <v>0</v>
      </c>
      <c r="E56" s="256">
        <f ca="1">SUMIF(振分, $C56, 入力_北海道基本取引表!$EF$4:$EF$107)</f>
        <v>0</v>
      </c>
      <c r="F56" s="256">
        <f ca="1">SUMIF(振分, $C56, 入力_北海道基本取引表!$EJ$4:$EJ$107)</f>
        <v>0</v>
      </c>
      <c r="G56" s="256">
        <f ca="1">SUMIF(振分, $C56, 入力_北海道基本取引表!$EK$4:$EK$107)</f>
        <v>0</v>
      </c>
      <c r="H56" s="256">
        <f ca="1">SUMIF(振分, $C56, 入力_北海道基本取引表!$EO$4:$EO$107)</f>
        <v>0</v>
      </c>
      <c r="I56" s="256">
        <f ca="1">SUMIF(振分, $C56, 入力_北海道基本取引表!$EC$4:$EC$107)</f>
        <v>0</v>
      </c>
      <c r="J56" s="256">
        <f>計算_基本取引表_調整前!$DT55</f>
        <v>0</v>
      </c>
      <c r="K56" s="256" t="e">
        <f>計算_基本取引表_調整前!$EC55</f>
        <v>#DIV/0!</v>
      </c>
      <c r="L56" s="260">
        <v>0</v>
      </c>
      <c r="M56" s="264">
        <f>IF($C56="公務員",0,IF(AND($BB$5="1.0にする", $C56="建設業"), 0, 入力!$C602))</f>
        <v>0</v>
      </c>
      <c r="N56" s="256" t="e">
        <f>-計算!G342</f>
        <v>#DIV/0!</v>
      </c>
      <c r="O56" s="256" t="e">
        <f t="shared" si="29"/>
        <v>#DIV/0!</v>
      </c>
      <c r="P56" s="256" t="e">
        <f t="shared" si="30"/>
        <v>#DIV/0!</v>
      </c>
      <c r="Q56" s="256" t="e">
        <f t="shared" si="31"/>
        <v>#DIV/0!</v>
      </c>
      <c r="R56" s="256">
        <f>-INDEX($P$5:$P$124, MATCH("公務", 特殊処理,0 ), 0)*計算_投入係数表!$N55</f>
        <v>0</v>
      </c>
      <c r="S56" s="256" t="e">
        <f t="shared" si="32"/>
        <v>#DIV/0!</v>
      </c>
      <c r="T56" s="256" t="e">
        <f t="shared" si="33"/>
        <v>#DIV/0!</v>
      </c>
      <c r="U56" s="256">
        <f>-INDEX($S$5:$S$124, MATCH("建設業", 特殊処理,0 ), 0)*計算_投入係数表!$I55</f>
        <v>0</v>
      </c>
      <c r="V56" s="256" t="e">
        <f t="shared" si="34"/>
        <v>#DIV/0!</v>
      </c>
      <c r="W56" s="256" t="e">
        <f t="shared" si="35"/>
        <v>#DIV/0!</v>
      </c>
      <c r="X56" s="256" t="e">
        <f t="shared" si="36"/>
        <v>#DIV/0!</v>
      </c>
      <c r="Y56" s="256" t="e">
        <f t="shared" si="37"/>
        <v>#DIV/0!</v>
      </c>
      <c r="Z56" s="256" t="e">
        <v>#DIV/0!</v>
      </c>
      <c r="AA56" s="256" t="e">
        <f t="shared" si="38"/>
        <v>#DIV/0!</v>
      </c>
      <c r="AB56" s="523" t="e">
        <f t="shared" si="23"/>
        <v>#DIV/0!</v>
      </c>
      <c r="AC56" s="504" t="e">
        <f t="shared" ca="1" si="39"/>
        <v>#DIV/0!</v>
      </c>
      <c r="AD56" s="256" t="e">
        <f t="shared" ca="1" si="40"/>
        <v>#DIV/0!</v>
      </c>
      <c r="AE56" s="256" t="e">
        <f t="shared" ca="1" si="41"/>
        <v>#DIV/0!</v>
      </c>
      <c r="AF56" s="256" t="e">
        <f t="shared" ca="1" si="42"/>
        <v>#DIV/0!</v>
      </c>
      <c r="AG56" s="471" t="e">
        <v>#DIV/0!</v>
      </c>
      <c r="AH56" s="264" t="e">
        <f t="shared" ca="1" si="43"/>
        <v>#DIV/0!</v>
      </c>
      <c r="AI56" s="256" t="e">
        <f>IF(計算_移輸出入額!$AG56&gt;=1, IF($AH56&gt;=0,$AH56,0), 0)</f>
        <v>#DIV/0!</v>
      </c>
      <c r="AJ56" s="256" t="e">
        <f>IF(計算_移輸出入額!$AG56&lt;1,IF($AH56&lt;0,$AH56,0), 0)</f>
        <v>#DIV/0!</v>
      </c>
      <c r="AK56" s="256" t="e">
        <f t="shared" ca="1" si="25"/>
        <v>#DIV/0!</v>
      </c>
      <c r="AL56" s="256" t="e">
        <f t="shared" ca="1" si="44"/>
        <v>#DIV/0!</v>
      </c>
      <c r="AM56" s="256" t="e">
        <f t="shared" ca="1" si="26"/>
        <v>#DIV/0!</v>
      </c>
      <c r="AN56" s="256" t="e">
        <f t="shared" ca="1" si="45"/>
        <v>#DIV/0!</v>
      </c>
      <c r="AO56" s="256">
        <f ca="1">-INDEX($AM$5:$AM$124, MATCH("公務", 分類_出力,0 ), 0)*計算_投入係数表!$N55</f>
        <v>0</v>
      </c>
      <c r="AP56" s="256" t="e">
        <f t="shared" ca="1" si="46"/>
        <v>#DIV/0!</v>
      </c>
      <c r="AQ56" s="256" t="e">
        <f t="shared" ca="1" si="27"/>
        <v>#DIV/0!</v>
      </c>
      <c r="AR56" s="256">
        <f ca="1">-INDEX($AP$5:$AP$124, MATCH("建設業", 特殊処理,0 ), 0)*計算_投入係数表!$I55</f>
        <v>0</v>
      </c>
      <c r="AS56" s="256" t="e">
        <f t="shared" ca="1" si="47"/>
        <v>#DIV/0!</v>
      </c>
      <c r="AT56" s="260" t="e">
        <f t="shared" ca="1" si="48"/>
        <v>#DIV/0!</v>
      </c>
      <c r="AU56" s="260">
        <f t="shared" ca="1" si="49"/>
        <v>0</v>
      </c>
      <c r="AV56" s="260" t="e">
        <f t="shared" ca="1" si="50"/>
        <v>#DIV/0!</v>
      </c>
      <c r="AW56" s="260" t="e">
        <f t="shared" ca="1" si="28"/>
        <v>#DIV/0!</v>
      </c>
      <c r="AX56" s="260" t="e">
        <f ca="1"/>
        <v>#DIV/0!</v>
      </c>
      <c r="AY56" s="260" t="e">
        <f t="shared" ca="1" si="51"/>
        <v>#DIV/0!</v>
      </c>
      <c r="AZ56" s="256" t="e">
        <f t="shared" ca="1" si="52"/>
        <v>#DIV/0!</v>
      </c>
      <c r="BC56" s="256" t="e">
        <f ca="1">IF(入力!$C$10="1. アンケート調査", $AA56, $AY56)</f>
        <v>#DIV/0!</v>
      </c>
      <c r="BD56" s="256" t="e">
        <f ca="1">IF(入力!$C$10="1. アンケート調査", $M56, $AL56)</f>
        <v>#DIV/0!</v>
      </c>
      <c r="BE56" s="256" t="e">
        <f ca="1">IF(入力!$C$10="1. アンケート調査", $X56, $AV56)</f>
        <v>#DIV/0!</v>
      </c>
      <c r="BF56" s="256" t="e">
        <f ca="1">IF(入力!$C$10="1. アンケート調査", $Y56, $AW56)</f>
        <v>#DIV/0!</v>
      </c>
      <c r="BG56" s="256" t="e">
        <f ca="1">IF(入力!$C$10="1. アンケート調査", $Z56, $AX56)</f>
        <v>#DIV/0!</v>
      </c>
    </row>
    <row r="57" spans="2:59" s="6" customFormat="1" ht="12" x14ac:dyDescent="0.25">
      <c r="B57" s="53">
        <v>53</v>
      </c>
      <c r="C57" s="269" t="str">
        <v>-</v>
      </c>
      <c r="D57" s="256">
        <f ca="1">SUMIF(振分, $C57, 入力_北海道基本取引表!$EE$4:$EE$107)</f>
        <v>0</v>
      </c>
      <c r="E57" s="256">
        <f ca="1">SUMIF(振分, $C57, 入力_北海道基本取引表!$EF$4:$EF$107)</f>
        <v>0</v>
      </c>
      <c r="F57" s="256">
        <f ca="1">SUMIF(振分, $C57, 入力_北海道基本取引表!$EJ$4:$EJ$107)</f>
        <v>0</v>
      </c>
      <c r="G57" s="256">
        <f ca="1">SUMIF(振分, $C57, 入力_北海道基本取引表!$EK$4:$EK$107)</f>
        <v>0</v>
      </c>
      <c r="H57" s="256">
        <f ca="1">SUMIF(振分, $C57, 入力_北海道基本取引表!$EO$4:$EO$107)</f>
        <v>0</v>
      </c>
      <c r="I57" s="256">
        <f ca="1">SUMIF(振分, $C57, 入力_北海道基本取引表!$EC$4:$EC$107)</f>
        <v>0</v>
      </c>
      <c r="J57" s="256">
        <f>計算_基本取引表_調整前!$DT56</f>
        <v>0</v>
      </c>
      <c r="K57" s="256" t="e">
        <f>計算_基本取引表_調整前!$EC56</f>
        <v>#DIV/0!</v>
      </c>
      <c r="L57" s="260">
        <v>0</v>
      </c>
      <c r="M57" s="264">
        <f>IF($C57="公務員",0,IF(AND($BB$5="1.0にする", $C57="建設業"), 0, 入力!$C603))</f>
        <v>0</v>
      </c>
      <c r="N57" s="256" t="e">
        <f>-計算!G343</f>
        <v>#DIV/0!</v>
      </c>
      <c r="O57" s="256" t="e">
        <f t="shared" si="29"/>
        <v>#DIV/0!</v>
      </c>
      <c r="P57" s="256" t="e">
        <f t="shared" si="30"/>
        <v>#DIV/0!</v>
      </c>
      <c r="Q57" s="256" t="e">
        <f t="shared" si="31"/>
        <v>#DIV/0!</v>
      </c>
      <c r="R57" s="256">
        <f>-INDEX($P$5:$P$124, MATCH("公務", 特殊処理,0 ), 0)*計算_投入係数表!$N56</f>
        <v>0</v>
      </c>
      <c r="S57" s="256" t="e">
        <f t="shared" si="32"/>
        <v>#DIV/0!</v>
      </c>
      <c r="T57" s="256" t="e">
        <f t="shared" si="33"/>
        <v>#DIV/0!</v>
      </c>
      <c r="U57" s="256">
        <f>-INDEX($S$5:$S$124, MATCH("建設業", 特殊処理,0 ), 0)*計算_投入係数表!$I56</f>
        <v>0</v>
      </c>
      <c r="V57" s="256" t="e">
        <f t="shared" si="34"/>
        <v>#DIV/0!</v>
      </c>
      <c r="W57" s="256" t="e">
        <f t="shared" si="35"/>
        <v>#DIV/0!</v>
      </c>
      <c r="X57" s="256" t="e">
        <f t="shared" si="36"/>
        <v>#DIV/0!</v>
      </c>
      <c r="Y57" s="256" t="e">
        <f t="shared" si="37"/>
        <v>#DIV/0!</v>
      </c>
      <c r="Z57" s="256" t="e">
        <v>#DIV/0!</v>
      </c>
      <c r="AA57" s="256" t="e">
        <f t="shared" si="38"/>
        <v>#DIV/0!</v>
      </c>
      <c r="AB57" s="523" t="e">
        <f t="shared" si="23"/>
        <v>#DIV/0!</v>
      </c>
      <c r="AC57" s="504" t="e">
        <f t="shared" ca="1" si="39"/>
        <v>#DIV/0!</v>
      </c>
      <c r="AD57" s="256" t="e">
        <f t="shared" ca="1" si="40"/>
        <v>#DIV/0!</v>
      </c>
      <c r="AE57" s="256" t="e">
        <f t="shared" ca="1" si="41"/>
        <v>#DIV/0!</v>
      </c>
      <c r="AF57" s="256" t="e">
        <f t="shared" ca="1" si="42"/>
        <v>#DIV/0!</v>
      </c>
      <c r="AG57" s="471" t="e">
        <v>#DIV/0!</v>
      </c>
      <c r="AH57" s="264" t="e">
        <f t="shared" ca="1" si="43"/>
        <v>#DIV/0!</v>
      </c>
      <c r="AI57" s="256" t="e">
        <f>IF(計算_移輸出入額!$AG57&gt;=1, IF($AH57&gt;=0,$AH57,0), 0)</f>
        <v>#DIV/0!</v>
      </c>
      <c r="AJ57" s="256" t="e">
        <f>IF(計算_移輸出入額!$AG57&lt;1,IF($AH57&lt;0,$AH57,0), 0)</f>
        <v>#DIV/0!</v>
      </c>
      <c r="AK57" s="256" t="e">
        <f t="shared" ca="1" si="25"/>
        <v>#DIV/0!</v>
      </c>
      <c r="AL57" s="256" t="e">
        <f t="shared" ca="1" si="44"/>
        <v>#DIV/0!</v>
      </c>
      <c r="AM57" s="256" t="e">
        <f t="shared" ca="1" si="26"/>
        <v>#DIV/0!</v>
      </c>
      <c r="AN57" s="256" t="e">
        <f t="shared" ca="1" si="45"/>
        <v>#DIV/0!</v>
      </c>
      <c r="AO57" s="256">
        <f ca="1">-INDEX($AM$5:$AM$124, MATCH("公務", 分類_出力,0 ), 0)*計算_投入係数表!$N56</f>
        <v>0</v>
      </c>
      <c r="AP57" s="256" t="e">
        <f t="shared" ca="1" si="46"/>
        <v>#DIV/0!</v>
      </c>
      <c r="AQ57" s="256" t="e">
        <f t="shared" ca="1" si="27"/>
        <v>#DIV/0!</v>
      </c>
      <c r="AR57" s="256">
        <f ca="1">-INDEX($AP$5:$AP$124, MATCH("建設業", 特殊処理,0 ), 0)*計算_投入係数表!$I56</f>
        <v>0</v>
      </c>
      <c r="AS57" s="256" t="e">
        <f t="shared" ca="1" si="47"/>
        <v>#DIV/0!</v>
      </c>
      <c r="AT57" s="260" t="e">
        <f t="shared" ca="1" si="48"/>
        <v>#DIV/0!</v>
      </c>
      <c r="AU57" s="260">
        <f t="shared" ca="1" si="49"/>
        <v>0</v>
      </c>
      <c r="AV57" s="260" t="e">
        <f t="shared" ca="1" si="50"/>
        <v>#DIV/0!</v>
      </c>
      <c r="AW57" s="260" t="e">
        <f t="shared" ca="1" si="28"/>
        <v>#DIV/0!</v>
      </c>
      <c r="AX57" s="260" t="e">
        <f ca="1"/>
        <v>#DIV/0!</v>
      </c>
      <c r="AY57" s="260" t="e">
        <f t="shared" ca="1" si="51"/>
        <v>#DIV/0!</v>
      </c>
      <c r="AZ57" s="256" t="e">
        <f t="shared" ca="1" si="52"/>
        <v>#DIV/0!</v>
      </c>
      <c r="BC57" s="256" t="e">
        <f ca="1">IF(入力!$C$10="1. アンケート調査", $AA57, $AY57)</f>
        <v>#DIV/0!</v>
      </c>
      <c r="BD57" s="256" t="e">
        <f ca="1">IF(入力!$C$10="1. アンケート調査", $M57, $AL57)</f>
        <v>#DIV/0!</v>
      </c>
      <c r="BE57" s="256" t="e">
        <f ca="1">IF(入力!$C$10="1. アンケート調査", $X57, $AV57)</f>
        <v>#DIV/0!</v>
      </c>
      <c r="BF57" s="256" t="e">
        <f ca="1">IF(入力!$C$10="1. アンケート調査", $Y57, $AW57)</f>
        <v>#DIV/0!</v>
      </c>
      <c r="BG57" s="256" t="e">
        <f ca="1">IF(入力!$C$10="1. アンケート調査", $Z57, $AX57)</f>
        <v>#DIV/0!</v>
      </c>
    </row>
    <row r="58" spans="2:59" s="6" customFormat="1" ht="12" x14ac:dyDescent="0.25">
      <c r="B58" s="53">
        <v>54</v>
      </c>
      <c r="C58" s="269" t="str">
        <v>-</v>
      </c>
      <c r="D58" s="256">
        <f ca="1">SUMIF(振分, $C58, 入力_北海道基本取引表!$EE$4:$EE$107)</f>
        <v>0</v>
      </c>
      <c r="E58" s="256">
        <f ca="1">SUMIF(振分, $C58, 入力_北海道基本取引表!$EF$4:$EF$107)</f>
        <v>0</v>
      </c>
      <c r="F58" s="256">
        <f ca="1">SUMIF(振分, $C58, 入力_北海道基本取引表!$EJ$4:$EJ$107)</f>
        <v>0</v>
      </c>
      <c r="G58" s="256">
        <f ca="1">SUMIF(振分, $C58, 入力_北海道基本取引表!$EK$4:$EK$107)</f>
        <v>0</v>
      </c>
      <c r="H58" s="256">
        <f ca="1">SUMIF(振分, $C58, 入力_北海道基本取引表!$EO$4:$EO$107)</f>
        <v>0</v>
      </c>
      <c r="I58" s="256">
        <f ca="1">SUMIF(振分, $C58, 入力_北海道基本取引表!$EC$4:$EC$107)</f>
        <v>0</v>
      </c>
      <c r="J58" s="256">
        <f>計算_基本取引表_調整前!$DT57</f>
        <v>0</v>
      </c>
      <c r="K58" s="256" t="e">
        <f>計算_基本取引表_調整前!$EC57</f>
        <v>#DIV/0!</v>
      </c>
      <c r="L58" s="260">
        <v>0</v>
      </c>
      <c r="M58" s="264">
        <f>IF($C58="公務員",0,IF(AND($BB$5="1.0にする", $C58="建設業"), 0, 入力!$C604))</f>
        <v>0</v>
      </c>
      <c r="N58" s="256" t="e">
        <f>-計算!G344</f>
        <v>#DIV/0!</v>
      </c>
      <c r="O58" s="256" t="e">
        <f t="shared" si="29"/>
        <v>#DIV/0!</v>
      </c>
      <c r="P58" s="256" t="e">
        <f t="shared" si="30"/>
        <v>#DIV/0!</v>
      </c>
      <c r="Q58" s="256" t="e">
        <f t="shared" si="31"/>
        <v>#DIV/0!</v>
      </c>
      <c r="R58" s="256">
        <f>-INDEX($P$5:$P$124, MATCH("公務", 特殊処理,0 ), 0)*計算_投入係数表!$N57</f>
        <v>0</v>
      </c>
      <c r="S58" s="256" t="e">
        <f t="shared" si="32"/>
        <v>#DIV/0!</v>
      </c>
      <c r="T58" s="256" t="e">
        <f t="shared" si="33"/>
        <v>#DIV/0!</v>
      </c>
      <c r="U58" s="256">
        <f>-INDEX($S$5:$S$124, MATCH("建設業", 特殊処理,0 ), 0)*計算_投入係数表!$I57</f>
        <v>0</v>
      </c>
      <c r="V58" s="256" t="e">
        <f t="shared" si="34"/>
        <v>#DIV/0!</v>
      </c>
      <c r="W58" s="256" t="e">
        <f t="shared" si="35"/>
        <v>#DIV/0!</v>
      </c>
      <c r="X58" s="256" t="e">
        <f t="shared" si="36"/>
        <v>#DIV/0!</v>
      </c>
      <c r="Y58" s="256" t="e">
        <f t="shared" si="37"/>
        <v>#DIV/0!</v>
      </c>
      <c r="Z58" s="256" t="e">
        <v>#DIV/0!</v>
      </c>
      <c r="AA58" s="256" t="e">
        <f t="shared" si="38"/>
        <v>#DIV/0!</v>
      </c>
      <c r="AB58" s="523" t="e">
        <f t="shared" si="23"/>
        <v>#DIV/0!</v>
      </c>
      <c r="AC58" s="504" t="e">
        <f t="shared" ca="1" si="39"/>
        <v>#DIV/0!</v>
      </c>
      <c r="AD58" s="256" t="e">
        <f t="shared" ca="1" si="40"/>
        <v>#DIV/0!</v>
      </c>
      <c r="AE58" s="256" t="e">
        <f t="shared" ca="1" si="41"/>
        <v>#DIV/0!</v>
      </c>
      <c r="AF58" s="256" t="e">
        <f t="shared" ca="1" si="42"/>
        <v>#DIV/0!</v>
      </c>
      <c r="AG58" s="471" t="e">
        <v>#DIV/0!</v>
      </c>
      <c r="AH58" s="264" t="e">
        <f t="shared" ca="1" si="43"/>
        <v>#DIV/0!</v>
      </c>
      <c r="AI58" s="256" t="e">
        <f>IF(計算_移輸出入額!$AG58&gt;=1, IF($AH58&gt;=0,$AH58,0), 0)</f>
        <v>#DIV/0!</v>
      </c>
      <c r="AJ58" s="256" t="e">
        <f>IF(計算_移輸出入額!$AG58&lt;1,IF($AH58&lt;0,$AH58,0), 0)</f>
        <v>#DIV/0!</v>
      </c>
      <c r="AK58" s="256" t="e">
        <f t="shared" ca="1" si="25"/>
        <v>#DIV/0!</v>
      </c>
      <c r="AL58" s="256" t="e">
        <f t="shared" ca="1" si="44"/>
        <v>#DIV/0!</v>
      </c>
      <c r="AM58" s="256" t="e">
        <f t="shared" ca="1" si="26"/>
        <v>#DIV/0!</v>
      </c>
      <c r="AN58" s="256" t="e">
        <f t="shared" ca="1" si="45"/>
        <v>#DIV/0!</v>
      </c>
      <c r="AO58" s="256">
        <f ca="1">-INDEX($AM$5:$AM$124, MATCH("公務", 分類_出力,0 ), 0)*計算_投入係数表!$N57</f>
        <v>0</v>
      </c>
      <c r="AP58" s="256" t="e">
        <f t="shared" ca="1" si="46"/>
        <v>#DIV/0!</v>
      </c>
      <c r="AQ58" s="256" t="e">
        <f t="shared" ca="1" si="27"/>
        <v>#DIV/0!</v>
      </c>
      <c r="AR58" s="256">
        <f ca="1">-INDEX($AP$5:$AP$124, MATCH("建設業", 特殊処理,0 ), 0)*計算_投入係数表!$I57</f>
        <v>0</v>
      </c>
      <c r="AS58" s="256" t="e">
        <f t="shared" ca="1" si="47"/>
        <v>#DIV/0!</v>
      </c>
      <c r="AT58" s="260" t="e">
        <f t="shared" ca="1" si="48"/>
        <v>#DIV/0!</v>
      </c>
      <c r="AU58" s="260">
        <f t="shared" ca="1" si="49"/>
        <v>0</v>
      </c>
      <c r="AV58" s="260" t="e">
        <f t="shared" ca="1" si="50"/>
        <v>#DIV/0!</v>
      </c>
      <c r="AW58" s="260" t="e">
        <f t="shared" ca="1" si="28"/>
        <v>#DIV/0!</v>
      </c>
      <c r="AX58" s="260" t="e">
        <f ca="1"/>
        <v>#DIV/0!</v>
      </c>
      <c r="AY58" s="260" t="e">
        <f t="shared" ca="1" si="51"/>
        <v>#DIV/0!</v>
      </c>
      <c r="AZ58" s="256" t="e">
        <f t="shared" ca="1" si="52"/>
        <v>#DIV/0!</v>
      </c>
      <c r="BC58" s="256" t="e">
        <f ca="1">IF(入力!$C$10="1. アンケート調査", $AA58, $AY58)</f>
        <v>#DIV/0!</v>
      </c>
      <c r="BD58" s="256" t="e">
        <f ca="1">IF(入力!$C$10="1. アンケート調査", $M58, $AL58)</f>
        <v>#DIV/0!</v>
      </c>
      <c r="BE58" s="256" t="e">
        <f ca="1">IF(入力!$C$10="1. アンケート調査", $X58, $AV58)</f>
        <v>#DIV/0!</v>
      </c>
      <c r="BF58" s="256" t="e">
        <f ca="1">IF(入力!$C$10="1. アンケート調査", $Y58, $AW58)</f>
        <v>#DIV/0!</v>
      </c>
      <c r="BG58" s="256" t="e">
        <f ca="1">IF(入力!$C$10="1. アンケート調査", $Z58, $AX58)</f>
        <v>#DIV/0!</v>
      </c>
    </row>
    <row r="59" spans="2:59" s="6" customFormat="1" ht="12" x14ac:dyDescent="0.25">
      <c r="B59" s="53">
        <v>55</v>
      </c>
      <c r="C59" s="269" t="str">
        <v>-</v>
      </c>
      <c r="D59" s="256">
        <f ca="1">SUMIF(振分, $C59, 入力_北海道基本取引表!$EE$4:$EE$107)</f>
        <v>0</v>
      </c>
      <c r="E59" s="256">
        <f ca="1">SUMIF(振分, $C59, 入力_北海道基本取引表!$EF$4:$EF$107)</f>
        <v>0</v>
      </c>
      <c r="F59" s="256">
        <f ca="1">SUMIF(振分, $C59, 入力_北海道基本取引表!$EJ$4:$EJ$107)</f>
        <v>0</v>
      </c>
      <c r="G59" s="256">
        <f ca="1">SUMIF(振分, $C59, 入力_北海道基本取引表!$EK$4:$EK$107)</f>
        <v>0</v>
      </c>
      <c r="H59" s="256">
        <f ca="1">SUMIF(振分, $C59, 入力_北海道基本取引表!$EO$4:$EO$107)</f>
        <v>0</v>
      </c>
      <c r="I59" s="256">
        <f ca="1">SUMIF(振分, $C59, 入力_北海道基本取引表!$EC$4:$EC$107)</f>
        <v>0</v>
      </c>
      <c r="J59" s="256">
        <f>計算_基本取引表_調整前!$DT58</f>
        <v>0</v>
      </c>
      <c r="K59" s="256" t="e">
        <f>計算_基本取引表_調整前!$EC58</f>
        <v>#DIV/0!</v>
      </c>
      <c r="L59" s="260">
        <v>0</v>
      </c>
      <c r="M59" s="264">
        <f>IF($C59="公務員",0,IF(AND($BB$5="1.0にする", $C59="建設業"), 0, 入力!$C605))</f>
        <v>0</v>
      </c>
      <c r="N59" s="256" t="e">
        <f>-計算!G345</f>
        <v>#DIV/0!</v>
      </c>
      <c r="O59" s="256" t="e">
        <f t="shared" si="29"/>
        <v>#DIV/0!</v>
      </c>
      <c r="P59" s="256" t="e">
        <f t="shared" si="30"/>
        <v>#DIV/0!</v>
      </c>
      <c r="Q59" s="256" t="e">
        <f t="shared" si="31"/>
        <v>#DIV/0!</v>
      </c>
      <c r="R59" s="256">
        <f>-INDEX($P$5:$P$124, MATCH("公務", 特殊処理,0 ), 0)*計算_投入係数表!$N58</f>
        <v>0</v>
      </c>
      <c r="S59" s="256" t="e">
        <f t="shared" si="32"/>
        <v>#DIV/0!</v>
      </c>
      <c r="T59" s="256" t="e">
        <f t="shared" si="33"/>
        <v>#DIV/0!</v>
      </c>
      <c r="U59" s="256">
        <f>-INDEX($S$5:$S$124, MATCH("建設業", 特殊処理,0 ), 0)*計算_投入係数表!$I58</f>
        <v>0</v>
      </c>
      <c r="V59" s="256" t="e">
        <f t="shared" si="34"/>
        <v>#DIV/0!</v>
      </c>
      <c r="W59" s="256" t="e">
        <f t="shared" si="35"/>
        <v>#DIV/0!</v>
      </c>
      <c r="X59" s="256" t="e">
        <f t="shared" si="36"/>
        <v>#DIV/0!</v>
      </c>
      <c r="Y59" s="256" t="e">
        <f t="shared" si="37"/>
        <v>#DIV/0!</v>
      </c>
      <c r="Z59" s="256" t="e">
        <v>#DIV/0!</v>
      </c>
      <c r="AA59" s="256" t="e">
        <f t="shared" si="38"/>
        <v>#DIV/0!</v>
      </c>
      <c r="AB59" s="523" t="e">
        <f t="shared" si="23"/>
        <v>#DIV/0!</v>
      </c>
      <c r="AC59" s="504" t="e">
        <f t="shared" ca="1" si="39"/>
        <v>#DIV/0!</v>
      </c>
      <c r="AD59" s="256" t="e">
        <f t="shared" ca="1" si="40"/>
        <v>#DIV/0!</v>
      </c>
      <c r="AE59" s="256" t="e">
        <f t="shared" ca="1" si="41"/>
        <v>#DIV/0!</v>
      </c>
      <c r="AF59" s="256" t="e">
        <f t="shared" ca="1" si="42"/>
        <v>#DIV/0!</v>
      </c>
      <c r="AG59" s="471" t="e">
        <v>#DIV/0!</v>
      </c>
      <c r="AH59" s="264" t="e">
        <f t="shared" ca="1" si="43"/>
        <v>#DIV/0!</v>
      </c>
      <c r="AI59" s="256" t="e">
        <f>IF(計算_移輸出入額!$AG59&gt;=1, IF($AH59&gt;=0,$AH59,0), 0)</f>
        <v>#DIV/0!</v>
      </c>
      <c r="AJ59" s="256" t="e">
        <f>IF(計算_移輸出入額!$AG59&lt;1,IF($AH59&lt;0,$AH59,0), 0)</f>
        <v>#DIV/0!</v>
      </c>
      <c r="AK59" s="256" t="e">
        <f t="shared" ca="1" si="25"/>
        <v>#DIV/0!</v>
      </c>
      <c r="AL59" s="256" t="e">
        <f t="shared" ca="1" si="44"/>
        <v>#DIV/0!</v>
      </c>
      <c r="AM59" s="256" t="e">
        <f t="shared" ca="1" si="26"/>
        <v>#DIV/0!</v>
      </c>
      <c r="AN59" s="256" t="e">
        <f t="shared" ca="1" si="45"/>
        <v>#DIV/0!</v>
      </c>
      <c r="AO59" s="256">
        <f ca="1">-INDEX($AM$5:$AM$124, MATCH("公務", 分類_出力,0 ), 0)*計算_投入係数表!$N58</f>
        <v>0</v>
      </c>
      <c r="AP59" s="256" t="e">
        <f t="shared" ca="1" si="46"/>
        <v>#DIV/0!</v>
      </c>
      <c r="AQ59" s="256" t="e">
        <f t="shared" ca="1" si="27"/>
        <v>#DIV/0!</v>
      </c>
      <c r="AR59" s="256">
        <f ca="1">-INDEX($AP$5:$AP$124, MATCH("建設業", 特殊処理,0 ), 0)*計算_投入係数表!$I58</f>
        <v>0</v>
      </c>
      <c r="AS59" s="256" t="e">
        <f t="shared" ca="1" si="47"/>
        <v>#DIV/0!</v>
      </c>
      <c r="AT59" s="260" t="e">
        <f t="shared" ca="1" si="48"/>
        <v>#DIV/0!</v>
      </c>
      <c r="AU59" s="260">
        <f t="shared" ca="1" si="49"/>
        <v>0</v>
      </c>
      <c r="AV59" s="260" t="e">
        <f t="shared" ca="1" si="50"/>
        <v>#DIV/0!</v>
      </c>
      <c r="AW59" s="260" t="e">
        <f t="shared" ca="1" si="28"/>
        <v>#DIV/0!</v>
      </c>
      <c r="AX59" s="260" t="e">
        <f ca="1"/>
        <v>#DIV/0!</v>
      </c>
      <c r="AY59" s="260" t="e">
        <f t="shared" ca="1" si="51"/>
        <v>#DIV/0!</v>
      </c>
      <c r="AZ59" s="256" t="e">
        <f t="shared" ca="1" si="52"/>
        <v>#DIV/0!</v>
      </c>
      <c r="BC59" s="256" t="e">
        <f ca="1">IF(入力!$C$10="1. アンケート調査", $AA59, $AY59)</f>
        <v>#DIV/0!</v>
      </c>
      <c r="BD59" s="256" t="e">
        <f ca="1">IF(入力!$C$10="1. アンケート調査", $M59, $AL59)</f>
        <v>#DIV/0!</v>
      </c>
      <c r="BE59" s="256" t="e">
        <f ca="1">IF(入力!$C$10="1. アンケート調査", $X59, $AV59)</f>
        <v>#DIV/0!</v>
      </c>
      <c r="BF59" s="256" t="e">
        <f ca="1">IF(入力!$C$10="1. アンケート調査", $Y59, $AW59)</f>
        <v>#DIV/0!</v>
      </c>
      <c r="BG59" s="256" t="e">
        <f ca="1">IF(入力!$C$10="1. アンケート調査", $Z59, $AX59)</f>
        <v>#DIV/0!</v>
      </c>
    </row>
    <row r="60" spans="2:59" s="6" customFormat="1" ht="12" x14ac:dyDescent="0.25">
      <c r="B60" s="53">
        <v>56</v>
      </c>
      <c r="C60" s="270" t="str">
        <v>-</v>
      </c>
      <c r="D60" s="257">
        <f ca="1">SUMIF(振分, $C60, 入力_北海道基本取引表!$EE$4:$EE$107)</f>
        <v>0</v>
      </c>
      <c r="E60" s="257">
        <f ca="1">SUMIF(振分, $C60, 入力_北海道基本取引表!$EF$4:$EF$107)</f>
        <v>0</v>
      </c>
      <c r="F60" s="257">
        <f ca="1">SUMIF(振分, $C60, 入力_北海道基本取引表!$EJ$4:$EJ$107)</f>
        <v>0</v>
      </c>
      <c r="G60" s="257">
        <f ca="1">SUMIF(振分, $C60, 入力_北海道基本取引表!$EK$4:$EK$107)</f>
        <v>0</v>
      </c>
      <c r="H60" s="257">
        <f ca="1">SUMIF(振分, $C60, 入力_北海道基本取引表!$EO$4:$EO$107)</f>
        <v>0</v>
      </c>
      <c r="I60" s="257">
        <f ca="1">SUMIF(振分, $C60, 入力_北海道基本取引表!$EC$4:$EC$107)</f>
        <v>0</v>
      </c>
      <c r="J60" s="257">
        <f>計算_基本取引表_調整前!$DT59</f>
        <v>0</v>
      </c>
      <c r="K60" s="257" t="e">
        <f>計算_基本取引表_調整前!$EC59</f>
        <v>#DIV/0!</v>
      </c>
      <c r="L60" s="261">
        <v>0</v>
      </c>
      <c r="M60" s="265">
        <f>IF($C60="公務員",0,IF(AND($BB$5="1.0にする", $C60="建設業"), 0, 入力!$C606))</f>
        <v>0</v>
      </c>
      <c r="N60" s="257" t="e">
        <f>-計算!G346</f>
        <v>#DIV/0!</v>
      </c>
      <c r="O60" s="257" t="e">
        <f t="shared" si="29"/>
        <v>#DIV/0!</v>
      </c>
      <c r="P60" s="257" t="e">
        <f t="shared" si="30"/>
        <v>#DIV/0!</v>
      </c>
      <c r="Q60" s="257" t="e">
        <f t="shared" si="31"/>
        <v>#DIV/0!</v>
      </c>
      <c r="R60" s="257">
        <f>-INDEX($P$5:$P$124, MATCH("公務", 特殊処理,0 ), 0)*計算_投入係数表!$N59</f>
        <v>0</v>
      </c>
      <c r="S60" s="257" t="e">
        <f t="shared" si="32"/>
        <v>#DIV/0!</v>
      </c>
      <c r="T60" s="257" t="e">
        <f t="shared" si="33"/>
        <v>#DIV/0!</v>
      </c>
      <c r="U60" s="257">
        <f>-INDEX($S$5:$S$124, MATCH("建設業", 特殊処理,0 ), 0)*計算_投入係数表!$I59</f>
        <v>0</v>
      </c>
      <c r="V60" s="257" t="e">
        <f t="shared" si="34"/>
        <v>#DIV/0!</v>
      </c>
      <c r="W60" s="257" t="e">
        <f t="shared" si="35"/>
        <v>#DIV/0!</v>
      </c>
      <c r="X60" s="257" t="e">
        <f t="shared" si="36"/>
        <v>#DIV/0!</v>
      </c>
      <c r="Y60" s="257" t="e">
        <f t="shared" si="37"/>
        <v>#DIV/0!</v>
      </c>
      <c r="Z60" s="257" t="e">
        <v>#DIV/0!</v>
      </c>
      <c r="AA60" s="257" t="e">
        <f t="shared" si="38"/>
        <v>#DIV/0!</v>
      </c>
      <c r="AB60" s="524" t="e">
        <f t="shared" si="23"/>
        <v>#DIV/0!</v>
      </c>
      <c r="AC60" s="516" t="e">
        <f t="shared" ca="1" si="39"/>
        <v>#DIV/0!</v>
      </c>
      <c r="AD60" s="257" t="e">
        <f t="shared" ca="1" si="40"/>
        <v>#DIV/0!</v>
      </c>
      <c r="AE60" s="257" t="e">
        <f t="shared" ca="1" si="41"/>
        <v>#DIV/0!</v>
      </c>
      <c r="AF60" s="257" t="e">
        <f t="shared" ca="1" si="42"/>
        <v>#DIV/0!</v>
      </c>
      <c r="AG60" s="472" t="e">
        <v>#DIV/0!</v>
      </c>
      <c r="AH60" s="265" t="e">
        <f t="shared" ca="1" si="43"/>
        <v>#DIV/0!</v>
      </c>
      <c r="AI60" s="257" t="e">
        <f>IF(計算_移輸出入額!$AG60&gt;=1, IF($AH60&gt;=0,$AH60,0), 0)</f>
        <v>#DIV/0!</v>
      </c>
      <c r="AJ60" s="257" t="e">
        <f>IF(計算_移輸出入額!$AG60&lt;1,IF($AH60&lt;0,$AH60,0), 0)</f>
        <v>#DIV/0!</v>
      </c>
      <c r="AK60" s="257" t="e">
        <f t="shared" ca="1" si="25"/>
        <v>#DIV/0!</v>
      </c>
      <c r="AL60" s="257" t="e">
        <f t="shared" ca="1" si="44"/>
        <v>#DIV/0!</v>
      </c>
      <c r="AM60" s="257" t="e">
        <f t="shared" ca="1" si="26"/>
        <v>#DIV/0!</v>
      </c>
      <c r="AN60" s="257" t="e">
        <f t="shared" ca="1" si="45"/>
        <v>#DIV/0!</v>
      </c>
      <c r="AO60" s="257">
        <f ca="1">-INDEX($AM$5:$AM$124, MATCH("公務", 分類_出力,0 ), 0)*計算_投入係数表!$N59</f>
        <v>0</v>
      </c>
      <c r="AP60" s="257" t="e">
        <f t="shared" ca="1" si="46"/>
        <v>#DIV/0!</v>
      </c>
      <c r="AQ60" s="257" t="e">
        <f t="shared" ca="1" si="27"/>
        <v>#DIV/0!</v>
      </c>
      <c r="AR60" s="257">
        <f ca="1">-INDEX($AP$5:$AP$124, MATCH("建設業", 特殊処理,0 ), 0)*計算_投入係数表!$I59</f>
        <v>0</v>
      </c>
      <c r="AS60" s="257" t="e">
        <f t="shared" ca="1" si="47"/>
        <v>#DIV/0!</v>
      </c>
      <c r="AT60" s="261" t="e">
        <f t="shared" ca="1" si="48"/>
        <v>#DIV/0!</v>
      </c>
      <c r="AU60" s="261">
        <f t="shared" ca="1" si="49"/>
        <v>0</v>
      </c>
      <c r="AV60" s="261" t="e">
        <f t="shared" ca="1" si="50"/>
        <v>#DIV/0!</v>
      </c>
      <c r="AW60" s="261" t="e">
        <f t="shared" ca="1" si="28"/>
        <v>#DIV/0!</v>
      </c>
      <c r="AX60" s="261" t="e">
        <f ca="1"/>
        <v>#DIV/0!</v>
      </c>
      <c r="AY60" s="261" t="e">
        <f t="shared" ca="1" si="51"/>
        <v>#DIV/0!</v>
      </c>
      <c r="AZ60" s="257" t="e">
        <f t="shared" ca="1" si="52"/>
        <v>#DIV/0!</v>
      </c>
      <c r="BC60" s="257" t="e">
        <f ca="1">IF(入力!$C$10="1. アンケート調査", $AA60, $AY60)</f>
        <v>#DIV/0!</v>
      </c>
      <c r="BD60" s="257" t="e">
        <f ca="1">IF(入力!$C$10="1. アンケート調査", $M60, $AL60)</f>
        <v>#DIV/0!</v>
      </c>
      <c r="BE60" s="257" t="e">
        <f ca="1">IF(入力!$C$10="1. アンケート調査", $X60, $AV60)</f>
        <v>#DIV/0!</v>
      </c>
      <c r="BF60" s="257" t="e">
        <f ca="1">IF(入力!$C$10="1. アンケート調査", $Y60, $AW60)</f>
        <v>#DIV/0!</v>
      </c>
      <c r="BG60" s="257" t="e">
        <f ca="1">IF(入力!$C$10="1. アンケート調査", $Z60, $AX60)</f>
        <v>#DIV/0!</v>
      </c>
    </row>
    <row r="61" spans="2:59" s="6" customFormat="1" ht="12" x14ac:dyDescent="0.25">
      <c r="B61" s="53">
        <v>57</v>
      </c>
      <c r="C61" s="269" t="str">
        <v>-</v>
      </c>
      <c r="D61" s="256">
        <f ca="1">SUMIF(振分, $C61, 入力_北海道基本取引表!$EE$4:$EE$107)</f>
        <v>0</v>
      </c>
      <c r="E61" s="256">
        <f ca="1">SUMIF(振分, $C61, 入力_北海道基本取引表!$EF$4:$EF$107)</f>
        <v>0</v>
      </c>
      <c r="F61" s="256">
        <f ca="1">SUMIF(振分, $C61, 入力_北海道基本取引表!$EJ$4:$EJ$107)</f>
        <v>0</v>
      </c>
      <c r="G61" s="256">
        <f ca="1">SUMIF(振分, $C61, 入力_北海道基本取引表!$EK$4:$EK$107)</f>
        <v>0</v>
      </c>
      <c r="H61" s="256">
        <f ca="1">SUMIF(振分, $C61, 入力_北海道基本取引表!$EO$4:$EO$107)</f>
        <v>0</v>
      </c>
      <c r="I61" s="256">
        <f ca="1">SUMIF(振分, $C61, 入力_北海道基本取引表!$EC$4:$EC$107)</f>
        <v>0</v>
      </c>
      <c r="J61" s="256">
        <f>計算_基本取引表_調整前!$DT60</f>
        <v>0</v>
      </c>
      <c r="K61" s="256" t="e">
        <f>計算_基本取引表_調整前!$EC60</f>
        <v>#DIV/0!</v>
      </c>
      <c r="L61" s="260">
        <v>0</v>
      </c>
      <c r="M61" s="264">
        <f>IF($C61="公務員",0,IF(AND($BB$5="1.0にする", $C61="建設業"), 0, 入力!$C607))</f>
        <v>0</v>
      </c>
      <c r="N61" s="256" t="e">
        <f>-計算!G347</f>
        <v>#DIV/0!</v>
      </c>
      <c r="O61" s="256" t="e">
        <f t="shared" si="29"/>
        <v>#DIV/0!</v>
      </c>
      <c r="P61" s="256" t="e">
        <f t="shared" si="30"/>
        <v>#DIV/0!</v>
      </c>
      <c r="Q61" s="256" t="e">
        <f t="shared" si="31"/>
        <v>#DIV/0!</v>
      </c>
      <c r="R61" s="256">
        <f>-INDEX($P$5:$P$124, MATCH("公務", 特殊処理,0 ), 0)*計算_投入係数表!$N60</f>
        <v>0</v>
      </c>
      <c r="S61" s="256" t="e">
        <f t="shared" si="32"/>
        <v>#DIV/0!</v>
      </c>
      <c r="T61" s="256" t="e">
        <f t="shared" si="33"/>
        <v>#DIV/0!</v>
      </c>
      <c r="U61" s="256">
        <f>-INDEX($S$5:$S$124, MATCH("建設業", 特殊処理,0 ), 0)*計算_投入係数表!$I60</f>
        <v>0</v>
      </c>
      <c r="V61" s="256" t="e">
        <f t="shared" si="34"/>
        <v>#DIV/0!</v>
      </c>
      <c r="W61" s="256" t="e">
        <f t="shared" si="35"/>
        <v>#DIV/0!</v>
      </c>
      <c r="X61" s="256" t="e">
        <f t="shared" si="36"/>
        <v>#DIV/0!</v>
      </c>
      <c r="Y61" s="256" t="e">
        <f t="shared" si="37"/>
        <v>#DIV/0!</v>
      </c>
      <c r="Z61" s="256" t="e">
        <v>#DIV/0!</v>
      </c>
      <c r="AA61" s="256" t="e">
        <f t="shared" si="38"/>
        <v>#DIV/0!</v>
      </c>
      <c r="AB61" s="523" t="e">
        <f t="shared" si="23"/>
        <v>#DIV/0!</v>
      </c>
      <c r="AC61" s="504" t="e">
        <f t="shared" ca="1" si="39"/>
        <v>#DIV/0!</v>
      </c>
      <c r="AD61" s="256" t="e">
        <f t="shared" ca="1" si="40"/>
        <v>#DIV/0!</v>
      </c>
      <c r="AE61" s="256" t="e">
        <f t="shared" ca="1" si="41"/>
        <v>#DIV/0!</v>
      </c>
      <c r="AF61" s="256" t="e">
        <f t="shared" ca="1" si="42"/>
        <v>#DIV/0!</v>
      </c>
      <c r="AG61" s="471" t="e">
        <v>#DIV/0!</v>
      </c>
      <c r="AH61" s="264" t="e">
        <f t="shared" ca="1" si="43"/>
        <v>#DIV/0!</v>
      </c>
      <c r="AI61" s="256" t="e">
        <f>IF(計算_移輸出入額!$AG61&gt;=1, IF($AH61&gt;=0,$AH61,0), 0)</f>
        <v>#DIV/0!</v>
      </c>
      <c r="AJ61" s="256" t="e">
        <f>IF(計算_移輸出入額!$AG61&lt;1,IF($AH61&lt;0,$AH61,0), 0)</f>
        <v>#DIV/0!</v>
      </c>
      <c r="AK61" s="256" t="e">
        <f t="shared" ca="1" si="25"/>
        <v>#DIV/0!</v>
      </c>
      <c r="AL61" s="256" t="e">
        <f t="shared" ca="1" si="44"/>
        <v>#DIV/0!</v>
      </c>
      <c r="AM61" s="256" t="e">
        <f t="shared" ca="1" si="26"/>
        <v>#DIV/0!</v>
      </c>
      <c r="AN61" s="256" t="e">
        <f t="shared" ca="1" si="45"/>
        <v>#DIV/0!</v>
      </c>
      <c r="AO61" s="256">
        <f ca="1">-INDEX($AM$5:$AM$124, MATCH("公務", 分類_出力,0 ), 0)*計算_投入係数表!$N60</f>
        <v>0</v>
      </c>
      <c r="AP61" s="256" t="e">
        <f t="shared" ca="1" si="46"/>
        <v>#DIV/0!</v>
      </c>
      <c r="AQ61" s="256" t="e">
        <f t="shared" ca="1" si="27"/>
        <v>#DIV/0!</v>
      </c>
      <c r="AR61" s="256">
        <f ca="1">-INDEX($AP$5:$AP$124, MATCH("建設業", 特殊処理,0 ), 0)*計算_投入係数表!$I60</f>
        <v>0</v>
      </c>
      <c r="AS61" s="256" t="e">
        <f t="shared" ca="1" si="47"/>
        <v>#DIV/0!</v>
      </c>
      <c r="AT61" s="260" t="e">
        <f t="shared" ca="1" si="48"/>
        <v>#DIV/0!</v>
      </c>
      <c r="AU61" s="260">
        <f t="shared" ca="1" si="49"/>
        <v>0</v>
      </c>
      <c r="AV61" s="260" t="e">
        <f t="shared" ca="1" si="50"/>
        <v>#DIV/0!</v>
      </c>
      <c r="AW61" s="260" t="e">
        <f t="shared" ca="1" si="28"/>
        <v>#DIV/0!</v>
      </c>
      <c r="AX61" s="260" t="e">
        <f ca="1"/>
        <v>#DIV/0!</v>
      </c>
      <c r="AY61" s="260" t="e">
        <f t="shared" ca="1" si="51"/>
        <v>#DIV/0!</v>
      </c>
      <c r="AZ61" s="256" t="e">
        <f t="shared" ca="1" si="52"/>
        <v>#DIV/0!</v>
      </c>
      <c r="BC61" s="256" t="e">
        <f ca="1">IF(入力!$C$10="1. アンケート調査", $AA61, $AY61)</f>
        <v>#DIV/0!</v>
      </c>
      <c r="BD61" s="256" t="e">
        <f ca="1">IF(入力!$C$10="1. アンケート調査", $M61, $AL61)</f>
        <v>#DIV/0!</v>
      </c>
      <c r="BE61" s="256" t="e">
        <f ca="1">IF(入力!$C$10="1. アンケート調査", $X61, $AV61)</f>
        <v>#DIV/0!</v>
      </c>
      <c r="BF61" s="256" t="e">
        <f ca="1">IF(入力!$C$10="1. アンケート調査", $Y61, $AW61)</f>
        <v>#DIV/0!</v>
      </c>
      <c r="BG61" s="256" t="e">
        <f ca="1">IF(入力!$C$10="1. アンケート調査", $Z61, $AX61)</f>
        <v>#DIV/0!</v>
      </c>
    </row>
    <row r="62" spans="2:59" s="6" customFormat="1" ht="12" x14ac:dyDescent="0.25">
      <c r="B62" s="53">
        <v>58</v>
      </c>
      <c r="C62" s="269" t="str">
        <v>-</v>
      </c>
      <c r="D62" s="256">
        <f ca="1">SUMIF(振分, $C62, 入力_北海道基本取引表!$EE$4:$EE$107)</f>
        <v>0</v>
      </c>
      <c r="E62" s="256">
        <f ca="1">SUMIF(振分, $C62, 入力_北海道基本取引表!$EF$4:$EF$107)</f>
        <v>0</v>
      </c>
      <c r="F62" s="256">
        <f ca="1">SUMIF(振分, $C62, 入力_北海道基本取引表!$EJ$4:$EJ$107)</f>
        <v>0</v>
      </c>
      <c r="G62" s="256">
        <f ca="1">SUMIF(振分, $C62, 入力_北海道基本取引表!$EK$4:$EK$107)</f>
        <v>0</v>
      </c>
      <c r="H62" s="256">
        <f ca="1">SUMIF(振分, $C62, 入力_北海道基本取引表!$EO$4:$EO$107)</f>
        <v>0</v>
      </c>
      <c r="I62" s="256">
        <f ca="1">SUMIF(振分, $C62, 入力_北海道基本取引表!$EC$4:$EC$107)</f>
        <v>0</v>
      </c>
      <c r="J62" s="256">
        <f>計算_基本取引表_調整前!$DT61</f>
        <v>0</v>
      </c>
      <c r="K62" s="256" t="e">
        <f>計算_基本取引表_調整前!$EC61</f>
        <v>#DIV/0!</v>
      </c>
      <c r="L62" s="260">
        <v>0</v>
      </c>
      <c r="M62" s="264">
        <f>IF($C62="公務員",0,IF(AND($BB$5="1.0にする", $C62="建設業"), 0, 入力!$C608))</f>
        <v>0</v>
      </c>
      <c r="N62" s="256" t="e">
        <f>-計算!G348</f>
        <v>#DIV/0!</v>
      </c>
      <c r="O62" s="256" t="e">
        <f t="shared" si="29"/>
        <v>#DIV/0!</v>
      </c>
      <c r="P62" s="256" t="e">
        <f t="shared" si="30"/>
        <v>#DIV/0!</v>
      </c>
      <c r="Q62" s="256" t="e">
        <f t="shared" si="31"/>
        <v>#DIV/0!</v>
      </c>
      <c r="R62" s="256">
        <f>-INDEX($P$5:$P$124, MATCH("公務", 特殊処理,0 ), 0)*計算_投入係数表!$N61</f>
        <v>0</v>
      </c>
      <c r="S62" s="256" t="e">
        <f t="shared" si="32"/>
        <v>#DIV/0!</v>
      </c>
      <c r="T62" s="256" t="e">
        <f t="shared" si="33"/>
        <v>#DIV/0!</v>
      </c>
      <c r="U62" s="256">
        <f>-INDEX($S$5:$S$124, MATCH("建設業", 特殊処理,0 ), 0)*計算_投入係数表!$I61</f>
        <v>0</v>
      </c>
      <c r="V62" s="256" t="e">
        <f t="shared" si="34"/>
        <v>#DIV/0!</v>
      </c>
      <c r="W62" s="256" t="e">
        <f t="shared" si="35"/>
        <v>#DIV/0!</v>
      </c>
      <c r="X62" s="256" t="e">
        <f t="shared" si="36"/>
        <v>#DIV/0!</v>
      </c>
      <c r="Y62" s="256" t="e">
        <f t="shared" si="37"/>
        <v>#DIV/0!</v>
      </c>
      <c r="Z62" s="256" t="e">
        <v>#DIV/0!</v>
      </c>
      <c r="AA62" s="256" t="e">
        <f t="shared" si="38"/>
        <v>#DIV/0!</v>
      </c>
      <c r="AB62" s="523" t="e">
        <f t="shared" si="23"/>
        <v>#DIV/0!</v>
      </c>
      <c r="AC62" s="504" t="e">
        <f t="shared" ca="1" si="39"/>
        <v>#DIV/0!</v>
      </c>
      <c r="AD62" s="256" t="e">
        <f t="shared" ca="1" si="40"/>
        <v>#DIV/0!</v>
      </c>
      <c r="AE62" s="256" t="e">
        <f t="shared" ca="1" si="41"/>
        <v>#DIV/0!</v>
      </c>
      <c r="AF62" s="256" t="e">
        <f t="shared" ca="1" si="42"/>
        <v>#DIV/0!</v>
      </c>
      <c r="AG62" s="471" t="e">
        <v>#DIV/0!</v>
      </c>
      <c r="AH62" s="264" t="e">
        <f t="shared" ca="1" si="43"/>
        <v>#DIV/0!</v>
      </c>
      <c r="AI62" s="256" t="e">
        <f>IF(計算_移輸出入額!$AG62&gt;=1, IF($AH62&gt;=0,$AH62,0), 0)</f>
        <v>#DIV/0!</v>
      </c>
      <c r="AJ62" s="256" t="e">
        <f>IF(計算_移輸出入額!$AG62&lt;1,IF($AH62&lt;0,$AH62,0), 0)</f>
        <v>#DIV/0!</v>
      </c>
      <c r="AK62" s="256" t="e">
        <f t="shared" ca="1" si="25"/>
        <v>#DIV/0!</v>
      </c>
      <c r="AL62" s="256" t="e">
        <f t="shared" ca="1" si="44"/>
        <v>#DIV/0!</v>
      </c>
      <c r="AM62" s="256" t="e">
        <f t="shared" ca="1" si="26"/>
        <v>#DIV/0!</v>
      </c>
      <c r="AN62" s="256" t="e">
        <f t="shared" ca="1" si="45"/>
        <v>#DIV/0!</v>
      </c>
      <c r="AO62" s="256">
        <f ca="1">-INDEX($AM$5:$AM$124, MATCH("公務", 分類_出力,0 ), 0)*計算_投入係数表!$N61</f>
        <v>0</v>
      </c>
      <c r="AP62" s="256" t="e">
        <f t="shared" ca="1" si="46"/>
        <v>#DIV/0!</v>
      </c>
      <c r="AQ62" s="256" t="e">
        <f t="shared" ca="1" si="27"/>
        <v>#DIV/0!</v>
      </c>
      <c r="AR62" s="256">
        <f ca="1">-INDEX($AP$5:$AP$124, MATCH("建設業", 特殊処理,0 ), 0)*計算_投入係数表!$I61</f>
        <v>0</v>
      </c>
      <c r="AS62" s="256" t="e">
        <f t="shared" ca="1" si="47"/>
        <v>#DIV/0!</v>
      </c>
      <c r="AT62" s="260" t="e">
        <f t="shared" ca="1" si="48"/>
        <v>#DIV/0!</v>
      </c>
      <c r="AU62" s="260">
        <f t="shared" ca="1" si="49"/>
        <v>0</v>
      </c>
      <c r="AV62" s="260" t="e">
        <f t="shared" ca="1" si="50"/>
        <v>#DIV/0!</v>
      </c>
      <c r="AW62" s="260" t="e">
        <f t="shared" ca="1" si="28"/>
        <v>#DIV/0!</v>
      </c>
      <c r="AX62" s="260" t="e">
        <f ca="1"/>
        <v>#DIV/0!</v>
      </c>
      <c r="AY62" s="260" t="e">
        <f t="shared" ca="1" si="51"/>
        <v>#DIV/0!</v>
      </c>
      <c r="AZ62" s="256" t="e">
        <f t="shared" ca="1" si="52"/>
        <v>#DIV/0!</v>
      </c>
      <c r="BC62" s="256" t="e">
        <f ca="1">IF(入力!$C$10="1. アンケート調査", $AA62, $AY62)</f>
        <v>#DIV/0!</v>
      </c>
      <c r="BD62" s="256" t="e">
        <f ca="1">IF(入力!$C$10="1. アンケート調査", $M62, $AL62)</f>
        <v>#DIV/0!</v>
      </c>
      <c r="BE62" s="256" t="e">
        <f ca="1">IF(入力!$C$10="1. アンケート調査", $X62, $AV62)</f>
        <v>#DIV/0!</v>
      </c>
      <c r="BF62" s="256" t="e">
        <f ca="1">IF(入力!$C$10="1. アンケート調査", $Y62, $AW62)</f>
        <v>#DIV/0!</v>
      </c>
      <c r="BG62" s="256" t="e">
        <f ca="1">IF(入力!$C$10="1. アンケート調査", $Z62, $AX62)</f>
        <v>#DIV/0!</v>
      </c>
    </row>
    <row r="63" spans="2:59" s="6" customFormat="1" ht="12" x14ac:dyDescent="0.25">
      <c r="B63" s="53">
        <v>59</v>
      </c>
      <c r="C63" s="269" t="str">
        <v>-</v>
      </c>
      <c r="D63" s="256">
        <f ca="1">SUMIF(振分, $C63, 入力_北海道基本取引表!$EE$4:$EE$107)</f>
        <v>0</v>
      </c>
      <c r="E63" s="256">
        <f ca="1">SUMIF(振分, $C63, 入力_北海道基本取引表!$EF$4:$EF$107)</f>
        <v>0</v>
      </c>
      <c r="F63" s="256">
        <f ca="1">SUMIF(振分, $C63, 入力_北海道基本取引表!$EJ$4:$EJ$107)</f>
        <v>0</v>
      </c>
      <c r="G63" s="256">
        <f ca="1">SUMIF(振分, $C63, 入力_北海道基本取引表!$EK$4:$EK$107)</f>
        <v>0</v>
      </c>
      <c r="H63" s="256">
        <f ca="1">SUMIF(振分, $C63, 入力_北海道基本取引表!$EO$4:$EO$107)</f>
        <v>0</v>
      </c>
      <c r="I63" s="256">
        <f ca="1">SUMIF(振分, $C63, 入力_北海道基本取引表!$EC$4:$EC$107)</f>
        <v>0</v>
      </c>
      <c r="J63" s="256">
        <f>計算_基本取引表_調整前!$DT62</f>
        <v>0</v>
      </c>
      <c r="K63" s="256" t="e">
        <f>計算_基本取引表_調整前!$EC62</f>
        <v>#DIV/0!</v>
      </c>
      <c r="L63" s="260">
        <v>0</v>
      </c>
      <c r="M63" s="264">
        <f>IF($C63="公務員",0,IF(AND($BB$5="1.0にする", $C63="建設業"), 0, 入力!$C609))</f>
        <v>0</v>
      </c>
      <c r="N63" s="256" t="e">
        <f>-計算!G349</f>
        <v>#DIV/0!</v>
      </c>
      <c r="O63" s="256" t="e">
        <f t="shared" si="29"/>
        <v>#DIV/0!</v>
      </c>
      <c r="P63" s="256" t="e">
        <f t="shared" si="30"/>
        <v>#DIV/0!</v>
      </c>
      <c r="Q63" s="256" t="e">
        <f t="shared" si="31"/>
        <v>#DIV/0!</v>
      </c>
      <c r="R63" s="256">
        <f>-INDEX($P$5:$P$124, MATCH("公務", 特殊処理,0 ), 0)*計算_投入係数表!$N62</f>
        <v>0</v>
      </c>
      <c r="S63" s="256" t="e">
        <f t="shared" si="32"/>
        <v>#DIV/0!</v>
      </c>
      <c r="T63" s="256" t="e">
        <f t="shared" si="33"/>
        <v>#DIV/0!</v>
      </c>
      <c r="U63" s="256">
        <f>-INDEX($S$5:$S$124, MATCH("建設業", 特殊処理,0 ), 0)*計算_投入係数表!$I62</f>
        <v>0</v>
      </c>
      <c r="V63" s="256" t="e">
        <f t="shared" si="34"/>
        <v>#DIV/0!</v>
      </c>
      <c r="W63" s="256" t="e">
        <f t="shared" si="35"/>
        <v>#DIV/0!</v>
      </c>
      <c r="X63" s="256" t="e">
        <f t="shared" si="36"/>
        <v>#DIV/0!</v>
      </c>
      <c r="Y63" s="256" t="e">
        <f t="shared" si="37"/>
        <v>#DIV/0!</v>
      </c>
      <c r="Z63" s="256" t="e">
        <v>#DIV/0!</v>
      </c>
      <c r="AA63" s="256" t="e">
        <f t="shared" si="38"/>
        <v>#DIV/0!</v>
      </c>
      <c r="AB63" s="523" t="e">
        <f t="shared" si="23"/>
        <v>#DIV/0!</v>
      </c>
      <c r="AC63" s="504" t="e">
        <f t="shared" ca="1" si="39"/>
        <v>#DIV/0!</v>
      </c>
      <c r="AD63" s="256" t="e">
        <f t="shared" ca="1" si="40"/>
        <v>#DIV/0!</v>
      </c>
      <c r="AE63" s="256" t="e">
        <f t="shared" ca="1" si="41"/>
        <v>#DIV/0!</v>
      </c>
      <c r="AF63" s="256" t="e">
        <f t="shared" ca="1" si="42"/>
        <v>#DIV/0!</v>
      </c>
      <c r="AG63" s="471" t="e">
        <v>#DIV/0!</v>
      </c>
      <c r="AH63" s="264" t="e">
        <f t="shared" ca="1" si="43"/>
        <v>#DIV/0!</v>
      </c>
      <c r="AI63" s="256" t="e">
        <f>IF(計算_移輸出入額!$AG63&gt;=1, IF($AH63&gt;=0,$AH63,0), 0)</f>
        <v>#DIV/0!</v>
      </c>
      <c r="AJ63" s="256" t="e">
        <f>IF(計算_移輸出入額!$AG63&lt;1,IF($AH63&lt;0,$AH63,0), 0)</f>
        <v>#DIV/0!</v>
      </c>
      <c r="AK63" s="256" t="e">
        <f t="shared" ca="1" si="25"/>
        <v>#DIV/0!</v>
      </c>
      <c r="AL63" s="256" t="e">
        <f t="shared" ca="1" si="44"/>
        <v>#DIV/0!</v>
      </c>
      <c r="AM63" s="256" t="e">
        <f t="shared" ca="1" si="26"/>
        <v>#DIV/0!</v>
      </c>
      <c r="AN63" s="256" t="e">
        <f t="shared" ca="1" si="45"/>
        <v>#DIV/0!</v>
      </c>
      <c r="AO63" s="256">
        <f ca="1">-INDEX($AM$5:$AM$124, MATCH("公務", 分類_出力,0 ), 0)*計算_投入係数表!$N62</f>
        <v>0</v>
      </c>
      <c r="AP63" s="256" t="e">
        <f t="shared" ca="1" si="46"/>
        <v>#DIV/0!</v>
      </c>
      <c r="AQ63" s="256" t="e">
        <f t="shared" ca="1" si="27"/>
        <v>#DIV/0!</v>
      </c>
      <c r="AR63" s="256">
        <f ca="1">-INDEX($AP$5:$AP$124, MATCH("建設業", 特殊処理,0 ), 0)*計算_投入係数表!$I62</f>
        <v>0</v>
      </c>
      <c r="AS63" s="256" t="e">
        <f t="shared" ca="1" si="47"/>
        <v>#DIV/0!</v>
      </c>
      <c r="AT63" s="260" t="e">
        <f t="shared" ca="1" si="48"/>
        <v>#DIV/0!</v>
      </c>
      <c r="AU63" s="260">
        <f t="shared" ca="1" si="49"/>
        <v>0</v>
      </c>
      <c r="AV63" s="260" t="e">
        <f t="shared" ca="1" si="50"/>
        <v>#DIV/0!</v>
      </c>
      <c r="AW63" s="260" t="e">
        <f t="shared" ca="1" si="28"/>
        <v>#DIV/0!</v>
      </c>
      <c r="AX63" s="260" t="e">
        <f ca="1"/>
        <v>#DIV/0!</v>
      </c>
      <c r="AY63" s="260" t="e">
        <f t="shared" ca="1" si="51"/>
        <v>#DIV/0!</v>
      </c>
      <c r="AZ63" s="256" t="e">
        <f t="shared" ca="1" si="52"/>
        <v>#DIV/0!</v>
      </c>
      <c r="BC63" s="256" t="e">
        <f ca="1">IF(入力!$C$10="1. アンケート調査", $AA63, $AY63)</f>
        <v>#DIV/0!</v>
      </c>
      <c r="BD63" s="256" t="e">
        <f ca="1">IF(入力!$C$10="1. アンケート調査", $M63, $AL63)</f>
        <v>#DIV/0!</v>
      </c>
      <c r="BE63" s="256" t="e">
        <f ca="1">IF(入力!$C$10="1. アンケート調査", $X63, $AV63)</f>
        <v>#DIV/0!</v>
      </c>
      <c r="BF63" s="256" t="e">
        <f ca="1">IF(入力!$C$10="1. アンケート調査", $Y63, $AW63)</f>
        <v>#DIV/0!</v>
      </c>
      <c r="BG63" s="256" t="e">
        <f ca="1">IF(入力!$C$10="1. アンケート調査", $Z63, $AX63)</f>
        <v>#DIV/0!</v>
      </c>
    </row>
    <row r="64" spans="2:59" s="6" customFormat="1" ht="12" x14ac:dyDescent="0.25">
      <c r="B64" s="53">
        <v>60</v>
      </c>
      <c r="C64" s="271" t="str">
        <v>-</v>
      </c>
      <c r="D64" s="258">
        <f ca="1">SUMIF(振分, $C64, 入力_北海道基本取引表!$EE$4:$EE$107)</f>
        <v>0</v>
      </c>
      <c r="E64" s="258">
        <f ca="1">SUMIF(振分, $C64, 入力_北海道基本取引表!$EF$4:$EF$107)</f>
        <v>0</v>
      </c>
      <c r="F64" s="258">
        <f ca="1">SUMIF(振分, $C64, 入力_北海道基本取引表!$EJ$4:$EJ$107)</f>
        <v>0</v>
      </c>
      <c r="G64" s="258">
        <f ca="1">SUMIF(振分, $C64, 入力_北海道基本取引表!$EK$4:$EK$107)</f>
        <v>0</v>
      </c>
      <c r="H64" s="258">
        <f ca="1">SUMIF(振分, $C64, 入力_北海道基本取引表!$EO$4:$EO$107)</f>
        <v>0</v>
      </c>
      <c r="I64" s="258">
        <f ca="1">SUMIF(振分, $C64, 入力_北海道基本取引表!$EC$4:$EC$107)</f>
        <v>0</v>
      </c>
      <c r="J64" s="258">
        <f>計算_基本取引表_調整前!$DT63</f>
        <v>0</v>
      </c>
      <c r="K64" s="258" t="e">
        <f>計算_基本取引表_調整前!$EC63</f>
        <v>#DIV/0!</v>
      </c>
      <c r="L64" s="262">
        <v>0</v>
      </c>
      <c r="M64" s="266">
        <f>IF($C64="公務員",0,IF(AND($BB$5="1.0にする", $C64="建設業"), 0, 入力!$C610))</f>
        <v>0</v>
      </c>
      <c r="N64" s="258" t="e">
        <f>-計算!G350</f>
        <v>#DIV/0!</v>
      </c>
      <c r="O64" s="258" t="e">
        <f t="shared" si="29"/>
        <v>#DIV/0!</v>
      </c>
      <c r="P64" s="258" t="e">
        <f t="shared" si="30"/>
        <v>#DIV/0!</v>
      </c>
      <c r="Q64" s="258" t="e">
        <f t="shared" si="31"/>
        <v>#DIV/0!</v>
      </c>
      <c r="R64" s="258">
        <f>-INDEX($P$5:$P$124, MATCH("公務", 特殊処理,0 ), 0)*計算_投入係数表!$N63</f>
        <v>0</v>
      </c>
      <c r="S64" s="258" t="e">
        <f t="shared" si="32"/>
        <v>#DIV/0!</v>
      </c>
      <c r="T64" s="258" t="e">
        <f t="shared" si="33"/>
        <v>#DIV/0!</v>
      </c>
      <c r="U64" s="258">
        <f>-INDEX($S$5:$S$124, MATCH("建設業", 特殊処理,0 ), 0)*計算_投入係数表!$I63</f>
        <v>0</v>
      </c>
      <c r="V64" s="258" t="e">
        <f t="shared" si="34"/>
        <v>#DIV/0!</v>
      </c>
      <c r="W64" s="258" t="e">
        <f t="shared" si="35"/>
        <v>#DIV/0!</v>
      </c>
      <c r="X64" s="258" t="e">
        <f t="shared" si="36"/>
        <v>#DIV/0!</v>
      </c>
      <c r="Y64" s="258" t="e">
        <f t="shared" si="37"/>
        <v>#DIV/0!</v>
      </c>
      <c r="Z64" s="258" t="e">
        <v>#DIV/0!</v>
      </c>
      <c r="AA64" s="258" t="e">
        <f t="shared" si="38"/>
        <v>#DIV/0!</v>
      </c>
      <c r="AB64" s="525" t="e">
        <f t="shared" si="23"/>
        <v>#DIV/0!</v>
      </c>
      <c r="AC64" s="517" t="e">
        <f t="shared" ca="1" si="39"/>
        <v>#DIV/0!</v>
      </c>
      <c r="AD64" s="258" t="e">
        <f t="shared" ca="1" si="40"/>
        <v>#DIV/0!</v>
      </c>
      <c r="AE64" s="258" t="e">
        <f t="shared" ca="1" si="41"/>
        <v>#DIV/0!</v>
      </c>
      <c r="AF64" s="258" t="e">
        <f t="shared" ca="1" si="42"/>
        <v>#DIV/0!</v>
      </c>
      <c r="AG64" s="473" t="e">
        <v>#DIV/0!</v>
      </c>
      <c r="AH64" s="266" t="e">
        <f t="shared" ca="1" si="43"/>
        <v>#DIV/0!</v>
      </c>
      <c r="AI64" s="258" t="e">
        <f>IF(計算_移輸出入額!$AG64&gt;=1, IF($AH64&gt;=0,$AH64,0), 0)</f>
        <v>#DIV/0!</v>
      </c>
      <c r="AJ64" s="258" t="e">
        <f>IF(計算_移輸出入額!$AG64&lt;1,IF($AH64&lt;0,$AH64,0), 0)</f>
        <v>#DIV/0!</v>
      </c>
      <c r="AK64" s="258" t="e">
        <f t="shared" ca="1" si="25"/>
        <v>#DIV/0!</v>
      </c>
      <c r="AL64" s="258" t="e">
        <f t="shared" ca="1" si="44"/>
        <v>#DIV/0!</v>
      </c>
      <c r="AM64" s="258" t="e">
        <f t="shared" ca="1" si="26"/>
        <v>#DIV/0!</v>
      </c>
      <c r="AN64" s="258" t="e">
        <f t="shared" ca="1" si="45"/>
        <v>#DIV/0!</v>
      </c>
      <c r="AO64" s="258">
        <f ca="1">-INDEX($AM$5:$AM$124, MATCH("公務", 分類_出力,0 ), 0)*計算_投入係数表!$N63</f>
        <v>0</v>
      </c>
      <c r="AP64" s="258" t="e">
        <f t="shared" ca="1" si="46"/>
        <v>#DIV/0!</v>
      </c>
      <c r="AQ64" s="258" t="e">
        <f t="shared" ca="1" si="27"/>
        <v>#DIV/0!</v>
      </c>
      <c r="AR64" s="258">
        <f ca="1">-INDEX($AP$5:$AP$124, MATCH("建設業", 特殊処理,0 ), 0)*計算_投入係数表!$I63</f>
        <v>0</v>
      </c>
      <c r="AS64" s="258" t="e">
        <f t="shared" ca="1" si="47"/>
        <v>#DIV/0!</v>
      </c>
      <c r="AT64" s="262" t="e">
        <f t="shared" ca="1" si="48"/>
        <v>#DIV/0!</v>
      </c>
      <c r="AU64" s="262">
        <f t="shared" ca="1" si="49"/>
        <v>0</v>
      </c>
      <c r="AV64" s="262" t="e">
        <f t="shared" ca="1" si="50"/>
        <v>#DIV/0!</v>
      </c>
      <c r="AW64" s="262" t="e">
        <f t="shared" ca="1" si="28"/>
        <v>#DIV/0!</v>
      </c>
      <c r="AX64" s="262" t="e">
        <f ca="1"/>
        <v>#DIV/0!</v>
      </c>
      <c r="AY64" s="262" t="e">
        <f t="shared" ca="1" si="51"/>
        <v>#DIV/0!</v>
      </c>
      <c r="AZ64" s="258" t="e">
        <f t="shared" ca="1" si="52"/>
        <v>#DIV/0!</v>
      </c>
      <c r="BC64" s="258" t="e">
        <f ca="1">IF(入力!$C$10="1. アンケート調査", $AA64, $AY64)</f>
        <v>#DIV/0!</v>
      </c>
      <c r="BD64" s="258" t="e">
        <f ca="1">IF(入力!$C$10="1. アンケート調査", $M64, $AL64)</f>
        <v>#DIV/0!</v>
      </c>
      <c r="BE64" s="258" t="e">
        <f ca="1">IF(入力!$C$10="1. アンケート調査", $X64, $AV64)</f>
        <v>#DIV/0!</v>
      </c>
      <c r="BF64" s="258" t="e">
        <f ca="1">IF(入力!$C$10="1. アンケート調査", $Y64, $AW64)</f>
        <v>#DIV/0!</v>
      </c>
      <c r="BG64" s="258" t="e">
        <f ca="1">IF(入力!$C$10="1. アンケート調査", $Z64, $AX64)</f>
        <v>#DIV/0!</v>
      </c>
    </row>
    <row r="65" spans="2:59" s="6" customFormat="1" ht="12" x14ac:dyDescent="0.25">
      <c r="B65" s="53">
        <v>61</v>
      </c>
      <c r="C65" s="269" t="str">
        <v>-</v>
      </c>
      <c r="D65" s="256">
        <f ca="1">SUMIF(振分, $C65, 入力_北海道基本取引表!$EE$4:$EE$107)</f>
        <v>0</v>
      </c>
      <c r="E65" s="256">
        <f ca="1">SUMIF(振分, $C65, 入力_北海道基本取引表!$EF$4:$EF$107)</f>
        <v>0</v>
      </c>
      <c r="F65" s="256">
        <f ca="1">SUMIF(振分, $C65, 入力_北海道基本取引表!$EJ$4:$EJ$107)</f>
        <v>0</v>
      </c>
      <c r="G65" s="256">
        <f ca="1">SUMIF(振分, $C65, 入力_北海道基本取引表!$EK$4:$EK$107)</f>
        <v>0</v>
      </c>
      <c r="H65" s="256">
        <f ca="1">SUMIF(振分, $C65, 入力_北海道基本取引表!$EO$4:$EO$107)</f>
        <v>0</v>
      </c>
      <c r="I65" s="256">
        <f ca="1">SUMIF(振分, $C65, 入力_北海道基本取引表!$EC$4:$EC$107)</f>
        <v>0</v>
      </c>
      <c r="J65" s="256">
        <f>計算_基本取引表_調整前!$DT64</f>
        <v>0</v>
      </c>
      <c r="K65" s="256" t="e">
        <f>計算_基本取引表_調整前!$EC64</f>
        <v>#DIV/0!</v>
      </c>
      <c r="L65" s="260">
        <v>0</v>
      </c>
      <c r="M65" s="264">
        <f>IF($C65="公務員",0,IF(AND($BB$5="1.0にする", $C65="建設業"), 0, 入力!$C611))</f>
        <v>0</v>
      </c>
      <c r="N65" s="256" t="e">
        <f>-計算!G351</f>
        <v>#DIV/0!</v>
      </c>
      <c r="O65" s="256" t="e">
        <f t="shared" si="29"/>
        <v>#DIV/0!</v>
      </c>
      <c r="P65" s="256" t="e">
        <f t="shared" si="30"/>
        <v>#DIV/0!</v>
      </c>
      <c r="Q65" s="256" t="e">
        <f t="shared" si="31"/>
        <v>#DIV/0!</v>
      </c>
      <c r="R65" s="256">
        <f>-INDEX($P$5:$P$124, MATCH("公務", 特殊処理,0 ), 0)*計算_投入係数表!$N64</f>
        <v>0</v>
      </c>
      <c r="S65" s="256" t="e">
        <f t="shared" si="32"/>
        <v>#DIV/0!</v>
      </c>
      <c r="T65" s="256" t="e">
        <f t="shared" si="33"/>
        <v>#DIV/0!</v>
      </c>
      <c r="U65" s="256">
        <f>-INDEX($S$5:$S$124, MATCH("建設業", 特殊処理,0 ), 0)*計算_投入係数表!$I64</f>
        <v>0</v>
      </c>
      <c r="V65" s="256" t="e">
        <f t="shared" si="34"/>
        <v>#DIV/0!</v>
      </c>
      <c r="W65" s="256" t="e">
        <f t="shared" si="35"/>
        <v>#DIV/0!</v>
      </c>
      <c r="X65" s="256" t="e">
        <f t="shared" si="36"/>
        <v>#DIV/0!</v>
      </c>
      <c r="Y65" s="256" t="e">
        <f t="shared" si="37"/>
        <v>#DIV/0!</v>
      </c>
      <c r="Z65" s="256" t="e">
        <v>#DIV/0!</v>
      </c>
      <c r="AA65" s="256" t="e">
        <f t="shared" si="38"/>
        <v>#DIV/0!</v>
      </c>
      <c r="AB65" s="523" t="e">
        <f t="shared" si="23"/>
        <v>#DIV/0!</v>
      </c>
      <c r="AC65" s="504" t="e">
        <f t="shared" ca="1" si="39"/>
        <v>#DIV/0!</v>
      </c>
      <c r="AD65" s="256" t="e">
        <f t="shared" ca="1" si="40"/>
        <v>#DIV/0!</v>
      </c>
      <c r="AE65" s="256" t="e">
        <f t="shared" ca="1" si="41"/>
        <v>#DIV/0!</v>
      </c>
      <c r="AF65" s="256" t="e">
        <f t="shared" ca="1" si="42"/>
        <v>#DIV/0!</v>
      </c>
      <c r="AG65" s="471" t="e">
        <v>#DIV/0!</v>
      </c>
      <c r="AH65" s="264" t="e">
        <f t="shared" ca="1" si="43"/>
        <v>#DIV/0!</v>
      </c>
      <c r="AI65" s="256" t="e">
        <f>IF(計算_移輸出入額!$AG65&gt;=1, IF($AH65&gt;=0,$AH65,0), 0)</f>
        <v>#DIV/0!</v>
      </c>
      <c r="AJ65" s="256" t="e">
        <f>IF(計算_移輸出入額!$AG65&lt;1,IF($AH65&lt;0,$AH65,0), 0)</f>
        <v>#DIV/0!</v>
      </c>
      <c r="AK65" s="256" t="e">
        <f t="shared" ca="1" si="25"/>
        <v>#DIV/0!</v>
      </c>
      <c r="AL65" s="256" t="e">
        <f t="shared" ca="1" si="44"/>
        <v>#DIV/0!</v>
      </c>
      <c r="AM65" s="256" t="e">
        <f t="shared" ca="1" si="26"/>
        <v>#DIV/0!</v>
      </c>
      <c r="AN65" s="256" t="e">
        <f t="shared" ca="1" si="45"/>
        <v>#DIV/0!</v>
      </c>
      <c r="AO65" s="256">
        <f ca="1">-INDEX($AM$5:$AM$124, MATCH("公務", 分類_出力,0 ), 0)*計算_投入係数表!$N64</f>
        <v>0</v>
      </c>
      <c r="AP65" s="256" t="e">
        <f t="shared" ca="1" si="46"/>
        <v>#DIV/0!</v>
      </c>
      <c r="AQ65" s="256" t="e">
        <f t="shared" ca="1" si="27"/>
        <v>#DIV/0!</v>
      </c>
      <c r="AR65" s="256">
        <f ca="1">-INDEX($AP$5:$AP$124, MATCH("建設業", 特殊処理,0 ), 0)*計算_投入係数表!$I64</f>
        <v>0</v>
      </c>
      <c r="AS65" s="256" t="e">
        <f t="shared" ca="1" si="47"/>
        <v>#DIV/0!</v>
      </c>
      <c r="AT65" s="260" t="e">
        <f t="shared" ca="1" si="48"/>
        <v>#DIV/0!</v>
      </c>
      <c r="AU65" s="260">
        <f t="shared" ca="1" si="49"/>
        <v>0</v>
      </c>
      <c r="AV65" s="260" t="e">
        <f t="shared" ca="1" si="50"/>
        <v>#DIV/0!</v>
      </c>
      <c r="AW65" s="260" t="e">
        <f t="shared" ca="1" si="28"/>
        <v>#DIV/0!</v>
      </c>
      <c r="AX65" s="260" t="e">
        <f ca="1"/>
        <v>#DIV/0!</v>
      </c>
      <c r="AY65" s="260" t="e">
        <f t="shared" ca="1" si="51"/>
        <v>#DIV/0!</v>
      </c>
      <c r="AZ65" s="256" t="e">
        <f t="shared" ca="1" si="52"/>
        <v>#DIV/0!</v>
      </c>
      <c r="BC65" s="256" t="e">
        <f ca="1">IF(入力!$C$10="1. アンケート調査", $AA65, $AY65)</f>
        <v>#DIV/0!</v>
      </c>
      <c r="BD65" s="256" t="e">
        <f ca="1">IF(入力!$C$10="1. アンケート調査", $M65, $AL65)</f>
        <v>#DIV/0!</v>
      </c>
      <c r="BE65" s="256" t="e">
        <f ca="1">IF(入力!$C$10="1. アンケート調査", $X65, $AV65)</f>
        <v>#DIV/0!</v>
      </c>
      <c r="BF65" s="256" t="e">
        <f ca="1">IF(入力!$C$10="1. アンケート調査", $Y65, $AW65)</f>
        <v>#DIV/0!</v>
      </c>
      <c r="BG65" s="256" t="e">
        <f ca="1">IF(入力!$C$10="1. アンケート調査", $Z65, $AX65)</f>
        <v>#DIV/0!</v>
      </c>
    </row>
    <row r="66" spans="2:59" s="6" customFormat="1" ht="12" x14ac:dyDescent="0.25">
      <c r="B66" s="53">
        <v>62</v>
      </c>
      <c r="C66" s="269" t="str">
        <v>-</v>
      </c>
      <c r="D66" s="256">
        <f ca="1">SUMIF(振分, $C66, 入力_北海道基本取引表!$EE$4:$EE$107)</f>
        <v>0</v>
      </c>
      <c r="E66" s="256">
        <f ca="1">SUMIF(振分, $C66, 入力_北海道基本取引表!$EF$4:$EF$107)</f>
        <v>0</v>
      </c>
      <c r="F66" s="256">
        <f ca="1">SUMIF(振分, $C66, 入力_北海道基本取引表!$EJ$4:$EJ$107)</f>
        <v>0</v>
      </c>
      <c r="G66" s="256">
        <f ca="1">SUMIF(振分, $C66, 入力_北海道基本取引表!$EK$4:$EK$107)</f>
        <v>0</v>
      </c>
      <c r="H66" s="256">
        <f ca="1">SUMIF(振分, $C66, 入力_北海道基本取引表!$EO$4:$EO$107)</f>
        <v>0</v>
      </c>
      <c r="I66" s="256">
        <f ca="1">SUMIF(振分, $C66, 入力_北海道基本取引表!$EC$4:$EC$107)</f>
        <v>0</v>
      </c>
      <c r="J66" s="256">
        <f>計算_基本取引表_調整前!$DT65</f>
        <v>0</v>
      </c>
      <c r="K66" s="256" t="e">
        <f>計算_基本取引表_調整前!$EC65</f>
        <v>#DIV/0!</v>
      </c>
      <c r="L66" s="260">
        <v>0</v>
      </c>
      <c r="M66" s="264">
        <f>IF($C66="公務員",0,IF(AND($BB$5="1.0にする", $C66="建設業"), 0, 入力!$C612))</f>
        <v>0</v>
      </c>
      <c r="N66" s="256" t="e">
        <f>-計算!G352</f>
        <v>#DIV/0!</v>
      </c>
      <c r="O66" s="256" t="e">
        <f t="shared" si="29"/>
        <v>#DIV/0!</v>
      </c>
      <c r="P66" s="256" t="e">
        <f t="shared" si="30"/>
        <v>#DIV/0!</v>
      </c>
      <c r="Q66" s="256" t="e">
        <f t="shared" si="31"/>
        <v>#DIV/0!</v>
      </c>
      <c r="R66" s="256">
        <f>-INDEX($P$5:$P$124, MATCH("公務", 特殊処理,0 ), 0)*計算_投入係数表!$N65</f>
        <v>0</v>
      </c>
      <c r="S66" s="256" t="e">
        <f t="shared" si="32"/>
        <v>#DIV/0!</v>
      </c>
      <c r="T66" s="256" t="e">
        <f t="shared" si="33"/>
        <v>#DIV/0!</v>
      </c>
      <c r="U66" s="256">
        <f>-INDEX($S$5:$S$124, MATCH("建設業", 特殊処理,0 ), 0)*計算_投入係数表!$I65</f>
        <v>0</v>
      </c>
      <c r="V66" s="256" t="e">
        <f t="shared" si="34"/>
        <v>#DIV/0!</v>
      </c>
      <c r="W66" s="256" t="e">
        <f t="shared" si="35"/>
        <v>#DIV/0!</v>
      </c>
      <c r="X66" s="256" t="e">
        <f t="shared" si="36"/>
        <v>#DIV/0!</v>
      </c>
      <c r="Y66" s="256" t="e">
        <f t="shared" si="37"/>
        <v>#DIV/0!</v>
      </c>
      <c r="Z66" s="256" t="e">
        <v>#DIV/0!</v>
      </c>
      <c r="AA66" s="256" t="e">
        <f t="shared" si="38"/>
        <v>#DIV/0!</v>
      </c>
      <c r="AB66" s="523" t="e">
        <f t="shared" si="23"/>
        <v>#DIV/0!</v>
      </c>
      <c r="AC66" s="504" t="e">
        <f t="shared" ca="1" si="39"/>
        <v>#DIV/0!</v>
      </c>
      <c r="AD66" s="256" t="e">
        <f t="shared" ca="1" si="40"/>
        <v>#DIV/0!</v>
      </c>
      <c r="AE66" s="256" t="e">
        <f t="shared" ca="1" si="41"/>
        <v>#DIV/0!</v>
      </c>
      <c r="AF66" s="256" t="e">
        <f t="shared" ca="1" si="42"/>
        <v>#DIV/0!</v>
      </c>
      <c r="AG66" s="471" t="e">
        <v>#DIV/0!</v>
      </c>
      <c r="AH66" s="264" t="e">
        <f t="shared" ca="1" si="43"/>
        <v>#DIV/0!</v>
      </c>
      <c r="AI66" s="256" t="e">
        <f>IF(計算_移輸出入額!$AG66&gt;=1, IF($AH66&gt;=0,$AH66,0), 0)</f>
        <v>#DIV/0!</v>
      </c>
      <c r="AJ66" s="256" t="e">
        <f>IF(計算_移輸出入額!$AG66&lt;1,IF($AH66&lt;0,$AH66,0), 0)</f>
        <v>#DIV/0!</v>
      </c>
      <c r="AK66" s="256" t="e">
        <f t="shared" ca="1" si="25"/>
        <v>#DIV/0!</v>
      </c>
      <c r="AL66" s="256" t="e">
        <f t="shared" ca="1" si="44"/>
        <v>#DIV/0!</v>
      </c>
      <c r="AM66" s="256" t="e">
        <f t="shared" ca="1" si="26"/>
        <v>#DIV/0!</v>
      </c>
      <c r="AN66" s="256" t="e">
        <f t="shared" ca="1" si="45"/>
        <v>#DIV/0!</v>
      </c>
      <c r="AO66" s="256">
        <f ca="1">-INDEX($AM$5:$AM$124, MATCH("公務", 分類_出力,0 ), 0)*計算_投入係数表!$N65</f>
        <v>0</v>
      </c>
      <c r="AP66" s="256" t="e">
        <f t="shared" ca="1" si="46"/>
        <v>#DIV/0!</v>
      </c>
      <c r="AQ66" s="256" t="e">
        <f t="shared" ca="1" si="27"/>
        <v>#DIV/0!</v>
      </c>
      <c r="AR66" s="256">
        <f ca="1">-INDEX($AP$5:$AP$124, MATCH("建設業", 特殊処理,0 ), 0)*計算_投入係数表!$I65</f>
        <v>0</v>
      </c>
      <c r="AS66" s="256" t="e">
        <f t="shared" ca="1" si="47"/>
        <v>#DIV/0!</v>
      </c>
      <c r="AT66" s="260" t="e">
        <f t="shared" ca="1" si="48"/>
        <v>#DIV/0!</v>
      </c>
      <c r="AU66" s="260">
        <f t="shared" ca="1" si="49"/>
        <v>0</v>
      </c>
      <c r="AV66" s="260" t="e">
        <f t="shared" ca="1" si="50"/>
        <v>#DIV/0!</v>
      </c>
      <c r="AW66" s="260" t="e">
        <f t="shared" ca="1" si="28"/>
        <v>#DIV/0!</v>
      </c>
      <c r="AX66" s="260" t="e">
        <f ca="1"/>
        <v>#DIV/0!</v>
      </c>
      <c r="AY66" s="260" t="e">
        <f t="shared" ca="1" si="51"/>
        <v>#DIV/0!</v>
      </c>
      <c r="AZ66" s="256" t="e">
        <f t="shared" ca="1" si="52"/>
        <v>#DIV/0!</v>
      </c>
      <c r="BC66" s="256" t="e">
        <f ca="1">IF(入力!$C$10="1. アンケート調査", $AA66, $AY66)</f>
        <v>#DIV/0!</v>
      </c>
      <c r="BD66" s="256" t="e">
        <f ca="1">IF(入力!$C$10="1. アンケート調査", $M66, $AL66)</f>
        <v>#DIV/0!</v>
      </c>
      <c r="BE66" s="256" t="e">
        <f ca="1">IF(入力!$C$10="1. アンケート調査", $X66, $AV66)</f>
        <v>#DIV/0!</v>
      </c>
      <c r="BF66" s="256" t="e">
        <f ca="1">IF(入力!$C$10="1. アンケート調査", $Y66, $AW66)</f>
        <v>#DIV/0!</v>
      </c>
      <c r="BG66" s="256" t="e">
        <f ca="1">IF(入力!$C$10="1. アンケート調査", $Z66, $AX66)</f>
        <v>#DIV/0!</v>
      </c>
    </row>
    <row r="67" spans="2:59" s="6" customFormat="1" ht="12" x14ac:dyDescent="0.25">
      <c r="B67" s="53">
        <v>63</v>
      </c>
      <c r="C67" s="269" t="str">
        <v>-</v>
      </c>
      <c r="D67" s="256">
        <f ca="1">SUMIF(振分, $C67, 入力_北海道基本取引表!$EE$4:$EE$107)</f>
        <v>0</v>
      </c>
      <c r="E67" s="256">
        <f ca="1">SUMIF(振分, $C67, 入力_北海道基本取引表!$EF$4:$EF$107)</f>
        <v>0</v>
      </c>
      <c r="F67" s="256">
        <f ca="1">SUMIF(振分, $C67, 入力_北海道基本取引表!$EJ$4:$EJ$107)</f>
        <v>0</v>
      </c>
      <c r="G67" s="256">
        <f ca="1">SUMIF(振分, $C67, 入力_北海道基本取引表!$EK$4:$EK$107)</f>
        <v>0</v>
      </c>
      <c r="H67" s="256">
        <f ca="1">SUMIF(振分, $C67, 入力_北海道基本取引表!$EO$4:$EO$107)</f>
        <v>0</v>
      </c>
      <c r="I67" s="256">
        <f ca="1">SUMIF(振分, $C67, 入力_北海道基本取引表!$EC$4:$EC$107)</f>
        <v>0</v>
      </c>
      <c r="J67" s="256">
        <f>計算_基本取引表_調整前!$DT66</f>
        <v>0</v>
      </c>
      <c r="K67" s="256" t="e">
        <f>計算_基本取引表_調整前!$EC66</f>
        <v>#DIV/0!</v>
      </c>
      <c r="L67" s="260">
        <v>0</v>
      </c>
      <c r="M67" s="264">
        <f>IF($C67="公務員",0,IF(AND($BB$5="1.0にする", $C67="建設業"), 0, 入力!$C613))</f>
        <v>0</v>
      </c>
      <c r="N67" s="256" t="e">
        <f>-計算!G353</f>
        <v>#DIV/0!</v>
      </c>
      <c r="O67" s="256" t="e">
        <f t="shared" si="29"/>
        <v>#DIV/0!</v>
      </c>
      <c r="P67" s="256" t="e">
        <f t="shared" si="30"/>
        <v>#DIV/0!</v>
      </c>
      <c r="Q67" s="256" t="e">
        <f t="shared" si="31"/>
        <v>#DIV/0!</v>
      </c>
      <c r="R67" s="256">
        <f>-INDEX($P$5:$P$124, MATCH("公務", 特殊処理,0 ), 0)*計算_投入係数表!$N66</f>
        <v>0</v>
      </c>
      <c r="S67" s="256" t="e">
        <f t="shared" si="32"/>
        <v>#DIV/0!</v>
      </c>
      <c r="T67" s="256" t="e">
        <f t="shared" si="33"/>
        <v>#DIV/0!</v>
      </c>
      <c r="U67" s="256">
        <f>-INDEX($S$5:$S$124, MATCH("建設業", 特殊処理,0 ), 0)*計算_投入係数表!$I66</f>
        <v>0</v>
      </c>
      <c r="V67" s="256" t="e">
        <f t="shared" si="34"/>
        <v>#DIV/0!</v>
      </c>
      <c r="W67" s="256" t="e">
        <f t="shared" si="35"/>
        <v>#DIV/0!</v>
      </c>
      <c r="X67" s="256" t="e">
        <f t="shared" si="36"/>
        <v>#DIV/0!</v>
      </c>
      <c r="Y67" s="256" t="e">
        <f t="shared" si="37"/>
        <v>#DIV/0!</v>
      </c>
      <c r="Z67" s="256" t="e">
        <v>#DIV/0!</v>
      </c>
      <c r="AA67" s="256" t="e">
        <f t="shared" si="38"/>
        <v>#DIV/0!</v>
      </c>
      <c r="AB67" s="523" t="e">
        <f t="shared" si="23"/>
        <v>#DIV/0!</v>
      </c>
      <c r="AC67" s="504" t="e">
        <f t="shared" ca="1" si="39"/>
        <v>#DIV/0!</v>
      </c>
      <c r="AD67" s="256" t="e">
        <f t="shared" ca="1" si="40"/>
        <v>#DIV/0!</v>
      </c>
      <c r="AE67" s="256" t="e">
        <f t="shared" ca="1" si="41"/>
        <v>#DIV/0!</v>
      </c>
      <c r="AF67" s="256" t="e">
        <f t="shared" ca="1" si="42"/>
        <v>#DIV/0!</v>
      </c>
      <c r="AG67" s="471" t="e">
        <v>#DIV/0!</v>
      </c>
      <c r="AH67" s="264" t="e">
        <f t="shared" ca="1" si="43"/>
        <v>#DIV/0!</v>
      </c>
      <c r="AI67" s="256" t="e">
        <f>IF(計算_移輸出入額!$AG67&gt;=1, IF($AH67&gt;=0,$AH67,0), 0)</f>
        <v>#DIV/0!</v>
      </c>
      <c r="AJ67" s="256" t="e">
        <f>IF(計算_移輸出入額!$AG67&lt;1,IF($AH67&lt;0,$AH67,0), 0)</f>
        <v>#DIV/0!</v>
      </c>
      <c r="AK67" s="256" t="e">
        <f t="shared" ca="1" si="25"/>
        <v>#DIV/0!</v>
      </c>
      <c r="AL67" s="256" t="e">
        <f t="shared" ca="1" si="44"/>
        <v>#DIV/0!</v>
      </c>
      <c r="AM67" s="256" t="e">
        <f t="shared" ca="1" si="26"/>
        <v>#DIV/0!</v>
      </c>
      <c r="AN67" s="256" t="e">
        <f t="shared" ca="1" si="45"/>
        <v>#DIV/0!</v>
      </c>
      <c r="AO67" s="256">
        <f ca="1">-INDEX($AM$5:$AM$124, MATCH("公務", 分類_出力,0 ), 0)*計算_投入係数表!$N66</f>
        <v>0</v>
      </c>
      <c r="AP67" s="256" t="e">
        <f t="shared" ca="1" si="46"/>
        <v>#DIV/0!</v>
      </c>
      <c r="AQ67" s="256" t="e">
        <f t="shared" ca="1" si="27"/>
        <v>#DIV/0!</v>
      </c>
      <c r="AR67" s="256">
        <f ca="1">-INDEX($AP$5:$AP$124, MATCH("建設業", 特殊処理,0 ), 0)*計算_投入係数表!$I66</f>
        <v>0</v>
      </c>
      <c r="AS67" s="256" t="e">
        <f t="shared" ca="1" si="47"/>
        <v>#DIV/0!</v>
      </c>
      <c r="AT67" s="260" t="e">
        <f t="shared" ca="1" si="48"/>
        <v>#DIV/0!</v>
      </c>
      <c r="AU67" s="260">
        <f t="shared" ca="1" si="49"/>
        <v>0</v>
      </c>
      <c r="AV67" s="260" t="e">
        <f t="shared" ca="1" si="50"/>
        <v>#DIV/0!</v>
      </c>
      <c r="AW67" s="260" t="e">
        <f t="shared" ca="1" si="28"/>
        <v>#DIV/0!</v>
      </c>
      <c r="AX67" s="260" t="e">
        <f ca="1"/>
        <v>#DIV/0!</v>
      </c>
      <c r="AY67" s="260" t="e">
        <f t="shared" ca="1" si="51"/>
        <v>#DIV/0!</v>
      </c>
      <c r="AZ67" s="256" t="e">
        <f t="shared" ca="1" si="52"/>
        <v>#DIV/0!</v>
      </c>
      <c r="BC67" s="256" t="e">
        <f ca="1">IF(入力!$C$10="1. アンケート調査", $AA67, $AY67)</f>
        <v>#DIV/0!</v>
      </c>
      <c r="BD67" s="256" t="e">
        <f ca="1">IF(入力!$C$10="1. アンケート調査", $M67, $AL67)</f>
        <v>#DIV/0!</v>
      </c>
      <c r="BE67" s="256" t="e">
        <f ca="1">IF(入力!$C$10="1. アンケート調査", $X67, $AV67)</f>
        <v>#DIV/0!</v>
      </c>
      <c r="BF67" s="256" t="e">
        <f ca="1">IF(入力!$C$10="1. アンケート調査", $Y67, $AW67)</f>
        <v>#DIV/0!</v>
      </c>
      <c r="BG67" s="256" t="e">
        <f ca="1">IF(入力!$C$10="1. アンケート調査", $Z67, $AX67)</f>
        <v>#DIV/0!</v>
      </c>
    </row>
    <row r="68" spans="2:59" s="6" customFormat="1" ht="12" x14ac:dyDescent="0.25">
      <c r="B68" s="53">
        <v>64</v>
      </c>
      <c r="C68" s="269" t="str">
        <v>-</v>
      </c>
      <c r="D68" s="256">
        <f ca="1">SUMIF(振分, $C68, 入力_北海道基本取引表!$EE$4:$EE$107)</f>
        <v>0</v>
      </c>
      <c r="E68" s="256">
        <f ca="1">SUMIF(振分, $C68, 入力_北海道基本取引表!$EF$4:$EF$107)</f>
        <v>0</v>
      </c>
      <c r="F68" s="256">
        <f ca="1">SUMIF(振分, $C68, 入力_北海道基本取引表!$EJ$4:$EJ$107)</f>
        <v>0</v>
      </c>
      <c r="G68" s="256">
        <f ca="1">SUMIF(振分, $C68, 入力_北海道基本取引表!$EK$4:$EK$107)</f>
        <v>0</v>
      </c>
      <c r="H68" s="256">
        <f ca="1">SUMIF(振分, $C68, 入力_北海道基本取引表!$EO$4:$EO$107)</f>
        <v>0</v>
      </c>
      <c r="I68" s="256">
        <f ca="1">SUMIF(振分, $C68, 入力_北海道基本取引表!$EC$4:$EC$107)</f>
        <v>0</v>
      </c>
      <c r="J68" s="256">
        <f>計算_基本取引表_調整前!$DT67</f>
        <v>0</v>
      </c>
      <c r="K68" s="256" t="e">
        <f>計算_基本取引表_調整前!$EC67</f>
        <v>#DIV/0!</v>
      </c>
      <c r="L68" s="260">
        <v>0</v>
      </c>
      <c r="M68" s="264">
        <f>IF($C68="公務員",0,IF(AND($BB$5="1.0にする", $C68="建設業"), 0, 入力!$C614))</f>
        <v>0</v>
      </c>
      <c r="N68" s="256" t="e">
        <f>-計算!G354</f>
        <v>#DIV/0!</v>
      </c>
      <c r="O68" s="256" t="e">
        <f t="shared" si="29"/>
        <v>#DIV/0!</v>
      </c>
      <c r="P68" s="256" t="e">
        <f t="shared" si="30"/>
        <v>#DIV/0!</v>
      </c>
      <c r="Q68" s="256" t="e">
        <f t="shared" si="31"/>
        <v>#DIV/0!</v>
      </c>
      <c r="R68" s="256">
        <f>-INDEX($P$5:$P$124, MATCH("公務", 特殊処理,0 ), 0)*計算_投入係数表!$N67</f>
        <v>0</v>
      </c>
      <c r="S68" s="256" t="e">
        <f t="shared" si="32"/>
        <v>#DIV/0!</v>
      </c>
      <c r="T68" s="256" t="e">
        <f t="shared" si="33"/>
        <v>#DIV/0!</v>
      </c>
      <c r="U68" s="256">
        <f>-INDEX($S$5:$S$124, MATCH("建設業", 特殊処理,0 ), 0)*計算_投入係数表!$I67</f>
        <v>0</v>
      </c>
      <c r="V68" s="256" t="e">
        <f t="shared" si="34"/>
        <v>#DIV/0!</v>
      </c>
      <c r="W68" s="256" t="e">
        <f t="shared" si="35"/>
        <v>#DIV/0!</v>
      </c>
      <c r="X68" s="256" t="e">
        <f t="shared" si="36"/>
        <v>#DIV/0!</v>
      </c>
      <c r="Y68" s="256" t="e">
        <f t="shared" si="37"/>
        <v>#DIV/0!</v>
      </c>
      <c r="Z68" s="256" t="e">
        <v>#DIV/0!</v>
      </c>
      <c r="AA68" s="256" t="e">
        <f t="shared" si="38"/>
        <v>#DIV/0!</v>
      </c>
      <c r="AB68" s="523" t="e">
        <f t="shared" si="23"/>
        <v>#DIV/0!</v>
      </c>
      <c r="AC68" s="504" t="e">
        <f t="shared" ca="1" si="39"/>
        <v>#DIV/0!</v>
      </c>
      <c r="AD68" s="256" t="e">
        <f t="shared" ca="1" si="40"/>
        <v>#DIV/0!</v>
      </c>
      <c r="AE68" s="256" t="e">
        <f t="shared" ca="1" si="41"/>
        <v>#DIV/0!</v>
      </c>
      <c r="AF68" s="256" t="e">
        <f t="shared" ca="1" si="42"/>
        <v>#DIV/0!</v>
      </c>
      <c r="AG68" s="471" t="e">
        <v>#DIV/0!</v>
      </c>
      <c r="AH68" s="264" t="e">
        <f t="shared" ca="1" si="43"/>
        <v>#DIV/0!</v>
      </c>
      <c r="AI68" s="256" t="e">
        <f>IF(計算_移輸出入額!$AG68&gt;=1, IF($AH68&gt;=0,$AH68,0), 0)</f>
        <v>#DIV/0!</v>
      </c>
      <c r="AJ68" s="256" t="e">
        <f>IF(計算_移輸出入額!$AG68&lt;1,IF($AH68&lt;0,$AH68,0), 0)</f>
        <v>#DIV/0!</v>
      </c>
      <c r="AK68" s="256" t="e">
        <f t="shared" ca="1" si="25"/>
        <v>#DIV/0!</v>
      </c>
      <c r="AL68" s="256" t="e">
        <f t="shared" ca="1" si="44"/>
        <v>#DIV/0!</v>
      </c>
      <c r="AM68" s="256" t="e">
        <f t="shared" ca="1" si="26"/>
        <v>#DIV/0!</v>
      </c>
      <c r="AN68" s="256" t="e">
        <f t="shared" ca="1" si="45"/>
        <v>#DIV/0!</v>
      </c>
      <c r="AO68" s="256">
        <f ca="1">-INDEX($AM$5:$AM$124, MATCH("公務", 分類_出力,0 ), 0)*計算_投入係数表!$N67</f>
        <v>0</v>
      </c>
      <c r="AP68" s="256" t="e">
        <f t="shared" ca="1" si="46"/>
        <v>#DIV/0!</v>
      </c>
      <c r="AQ68" s="256" t="e">
        <f t="shared" ca="1" si="27"/>
        <v>#DIV/0!</v>
      </c>
      <c r="AR68" s="256">
        <f ca="1">-INDEX($AP$5:$AP$124, MATCH("建設業", 特殊処理,0 ), 0)*計算_投入係数表!$I67</f>
        <v>0</v>
      </c>
      <c r="AS68" s="256" t="e">
        <f t="shared" ca="1" si="47"/>
        <v>#DIV/0!</v>
      </c>
      <c r="AT68" s="260" t="e">
        <f t="shared" ca="1" si="48"/>
        <v>#DIV/0!</v>
      </c>
      <c r="AU68" s="260">
        <f t="shared" ca="1" si="49"/>
        <v>0</v>
      </c>
      <c r="AV68" s="260" t="e">
        <f t="shared" ca="1" si="50"/>
        <v>#DIV/0!</v>
      </c>
      <c r="AW68" s="260" t="e">
        <f t="shared" ca="1" si="28"/>
        <v>#DIV/0!</v>
      </c>
      <c r="AX68" s="260" t="e">
        <f ca="1"/>
        <v>#DIV/0!</v>
      </c>
      <c r="AY68" s="260" t="e">
        <f t="shared" ca="1" si="51"/>
        <v>#DIV/0!</v>
      </c>
      <c r="AZ68" s="256" t="e">
        <f t="shared" ca="1" si="52"/>
        <v>#DIV/0!</v>
      </c>
      <c r="BC68" s="256" t="e">
        <f ca="1">IF(入力!$C$10="1. アンケート調査", $AA68, $AY68)</f>
        <v>#DIV/0!</v>
      </c>
      <c r="BD68" s="256" t="e">
        <f ca="1">IF(入力!$C$10="1. アンケート調査", $M68, $AL68)</f>
        <v>#DIV/0!</v>
      </c>
      <c r="BE68" s="256" t="e">
        <f ca="1">IF(入力!$C$10="1. アンケート調査", $X68, $AV68)</f>
        <v>#DIV/0!</v>
      </c>
      <c r="BF68" s="256" t="e">
        <f ca="1">IF(入力!$C$10="1. アンケート調査", $Y68, $AW68)</f>
        <v>#DIV/0!</v>
      </c>
      <c r="BG68" s="256" t="e">
        <f ca="1">IF(入力!$C$10="1. アンケート調査", $Z68, $AX68)</f>
        <v>#DIV/0!</v>
      </c>
    </row>
    <row r="69" spans="2:59" s="6" customFormat="1" ht="12" x14ac:dyDescent="0.25">
      <c r="B69" s="53">
        <v>65</v>
      </c>
      <c r="C69" s="269" t="str">
        <v>-</v>
      </c>
      <c r="D69" s="256">
        <f ca="1">SUMIF(振分, $C69, 入力_北海道基本取引表!$EE$4:$EE$107)</f>
        <v>0</v>
      </c>
      <c r="E69" s="256">
        <f ca="1">SUMIF(振分, $C69, 入力_北海道基本取引表!$EF$4:$EF$107)</f>
        <v>0</v>
      </c>
      <c r="F69" s="256">
        <f ca="1">SUMIF(振分, $C69, 入力_北海道基本取引表!$EJ$4:$EJ$107)</f>
        <v>0</v>
      </c>
      <c r="G69" s="256">
        <f ca="1">SUMIF(振分, $C69, 入力_北海道基本取引表!$EK$4:$EK$107)</f>
        <v>0</v>
      </c>
      <c r="H69" s="256">
        <f ca="1">SUMIF(振分, $C69, 入力_北海道基本取引表!$EO$4:$EO$107)</f>
        <v>0</v>
      </c>
      <c r="I69" s="256">
        <f ca="1">SUMIF(振分, $C69, 入力_北海道基本取引表!$EC$4:$EC$107)</f>
        <v>0</v>
      </c>
      <c r="J69" s="256">
        <f>計算_基本取引表_調整前!$DT68</f>
        <v>0</v>
      </c>
      <c r="K69" s="256" t="e">
        <f>計算_基本取引表_調整前!$EC68</f>
        <v>#DIV/0!</v>
      </c>
      <c r="L69" s="260">
        <v>0</v>
      </c>
      <c r="M69" s="264">
        <f>IF($C69="公務員",0,IF(AND($BB$5="1.0にする", $C69="建設業"), 0, 入力!$C615))</f>
        <v>0</v>
      </c>
      <c r="N69" s="256" t="e">
        <f>-計算!G355</f>
        <v>#DIV/0!</v>
      </c>
      <c r="O69" s="256" t="e">
        <f t="shared" ref="O69:O100" si="53">$L69-($J69+$K69+$M69+$N69)</f>
        <v>#DIV/0!</v>
      </c>
      <c r="P69" s="256" t="e">
        <f t="shared" ref="P69:P100" si="54">IF($O69&gt;=0, $N69, $N69+$O69)</f>
        <v>#DIV/0!</v>
      </c>
      <c r="Q69" s="256" t="e">
        <f t="shared" ref="Q69:Q100" si="55">IF(AND($C69="公務", $P69&lt;0), $L69-$P69, $L69)</f>
        <v>#DIV/0!</v>
      </c>
      <c r="R69" s="256">
        <f>-INDEX($P$5:$P$124, MATCH("公務", 特殊処理,0 ), 0)*計算_投入係数表!$N68</f>
        <v>0</v>
      </c>
      <c r="S69" s="256" t="e">
        <f t="shared" ref="S69:S100" si="56">IF(AND($C69="公務", $P69&lt;0), 0, $P69-$R69)</f>
        <v>#DIV/0!</v>
      </c>
      <c r="T69" s="256" t="e">
        <f t="shared" ref="T69:T100" si="57">IF(AND($C69="建設業", $S69&lt;0), $Q69-$S69, $Q69)</f>
        <v>#DIV/0!</v>
      </c>
      <c r="U69" s="256">
        <f>-INDEX($S$5:$S$124, MATCH("建設業", 特殊処理,0 ), 0)*計算_投入係数表!$I68</f>
        <v>0</v>
      </c>
      <c r="V69" s="256" t="e">
        <f t="shared" ref="V69:V100" si="58">IF(AND($C69="建設業", $S69&lt;0), 0, $S69-$U69)</f>
        <v>#DIV/0!</v>
      </c>
      <c r="W69" s="256" t="e">
        <f t="shared" ref="W69:W100" si="59">IF($BB$3="1.0にする", $Q69, $T69)</f>
        <v>#DIV/0!</v>
      </c>
      <c r="X69" s="256" t="e">
        <f t="shared" ref="X69:X100" si="60">IF($BB$3="1.0にする",$S69,$V69)</f>
        <v>#DIV/0!</v>
      </c>
      <c r="Y69" s="256" t="e">
        <f t="shared" ref="Y69:Y100" si="61">$W69-($J69+$K69+$M69+$X69+$R69+$U69)</f>
        <v>#DIV/0!</v>
      </c>
      <c r="Z69" s="256" t="e">
        <v>#DIV/0!</v>
      </c>
      <c r="AA69" s="256" t="e">
        <f t="shared" ref="AA69:AA100" si="62" xml:space="preserve"> IF($C69="分類不明",$W69+_xlfn.AGGREGATE( 9,6,$Y$5:$Y$124),$W69)</f>
        <v>#DIV/0!</v>
      </c>
      <c r="AB69" s="523" t="e">
        <f t="shared" si="23"/>
        <v>#DIV/0!</v>
      </c>
      <c r="AC69" s="504" t="e">
        <f t="shared" ref="AC69:AC100" ca="1" si="63">$D69*($L69/$H69)</f>
        <v>#DIV/0!</v>
      </c>
      <c r="AD69" s="256" t="e">
        <f t="shared" ref="AD69:AD100" ca="1" si="64">$F69*($K69/$I69)</f>
        <v>#DIV/0!</v>
      </c>
      <c r="AE69" s="256" t="e">
        <f t="shared" ref="AE69:AE100" ca="1" si="65">$E69*($L69/$H69)</f>
        <v>#DIV/0!</v>
      </c>
      <c r="AF69" s="256" t="e">
        <f t="shared" ref="AF69:AF100" ca="1" si="66">$G69*($K69/$I69)</f>
        <v>#DIV/0!</v>
      </c>
      <c r="AG69" s="471" t="e">
        <v>#DIV/0!</v>
      </c>
      <c r="AH69" s="264" t="e">
        <f t="shared" ref="AH69:AH100" ca="1" si="67">$L69-($J69+$K69+$AC69+$AE69+$AD69+$AF69)</f>
        <v>#DIV/0!</v>
      </c>
      <c r="AI69" s="256" t="e">
        <f>IF(計算_移輸出入額!$AG69&gt;=1, IF($AH69&gt;=0,$AH69,0), 0)</f>
        <v>#DIV/0!</v>
      </c>
      <c r="AJ69" s="256" t="e">
        <f>IF(計算_移輸出入額!$AG69&lt;1,IF($AH69&lt;0,$AH69,0), 0)</f>
        <v>#DIV/0!</v>
      </c>
      <c r="AK69" s="256" t="e">
        <f t="shared" ca="1" si="25"/>
        <v>#DIV/0!</v>
      </c>
      <c r="AL69" s="256" t="e">
        <f t="shared" ref="AL69:AL100" ca="1" si="68">IF($C69="公務員",0,IF(AND($BB$5="1.0にする", $C69="建設業"), 0, AC69+AE69+AI69))</f>
        <v>#DIV/0!</v>
      </c>
      <c r="AM69" s="256" t="e">
        <f t="shared" ca="1" si="26"/>
        <v>#DIV/0!</v>
      </c>
      <c r="AN69" s="256" t="e">
        <f t="shared" ref="AN69:AN100" ca="1" si="69">IF(AND($C69="公務", $AM69&lt;0), $L69-$AM69, $L69)</f>
        <v>#DIV/0!</v>
      </c>
      <c r="AO69" s="256">
        <f ca="1">-INDEX($AM$5:$AM$124, MATCH("公務", 分類_出力,0 ), 0)*計算_投入係数表!$N68</f>
        <v>0</v>
      </c>
      <c r="AP69" s="256" t="e">
        <f t="shared" ref="AP69:AP100" ca="1" si="70">IF(AND($C69="公務", $AM69&lt;0), 0, $AM69-AO69)</f>
        <v>#DIV/0!</v>
      </c>
      <c r="AQ69" s="256" t="e">
        <f t="shared" ca="1" si="27"/>
        <v>#DIV/0!</v>
      </c>
      <c r="AR69" s="256">
        <f ca="1">-INDEX($AP$5:$AP$124, MATCH("建設業", 特殊処理,0 ), 0)*計算_投入係数表!$I68</f>
        <v>0</v>
      </c>
      <c r="AS69" s="256" t="e">
        <f t="shared" ref="AS69:AS100" ca="1" si="71">IF(AND($C69="建設業", $AP69&lt;0), 0, $AP69-AR69)</f>
        <v>#DIV/0!</v>
      </c>
      <c r="AT69" s="260" t="e">
        <f t="shared" ref="AT69:AT100" ca="1" si="72">IF(_スイッチ_建設業="1.0にする", $AQ69, $AN69)</f>
        <v>#DIV/0!</v>
      </c>
      <c r="AU69" s="260">
        <f t="shared" ref="AU69:AU100" ca="1" si="73">IF(_スイッチ_建設業="1.0にする", $AO69+$AR69, $AO69)</f>
        <v>0</v>
      </c>
      <c r="AV69" s="260" t="e">
        <f t="shared" ref="AV69:AV100" ca="1" si="74">IF(_スイッチ_建設業="1.0にする", $AS69, $AP69)</f>
        <v>#DIV/0!</v>
      </c>
      <c r="AW69" s="260" t="e">
        <f t="shared" ca="1" si="28"/>
        <v>#DIV/0!</v>
      </c>
      <c r="AX69" s="260" t="e">
        <f ca="1"/>
        <v>#DIV/0!</v>
      </c>
      <c r="AY69" s="260" t="e">
        <f t="shared" ref="AY69:AY100" ca="1" si="75">IF($C69="分類不明", $AT69+_xlfn.AGGREGATE(9,6,$AW$5:$AW$124), $AT69)</f>
        <v>#DIV/0!</v>
      </c>
      <c r="AZ69" s="256" t="e">
        <f t="shared" ref="AZ69:AZ100" ca="1" si="76">$AY69-($AL69+$AV69)</f>
        <v>#DIV/0!</v>
      </c>
      <c r="BC69" s="256" t="e">
        <f ca="1">IF(入力!$C$10="1. アンケート調査", $AA69, $AY69)</f>
        <v>#DIV/0!</v>
      </c>
      <c r="BD69" s="256" t="e">
        <f ca="1">IF(入力!$C$10="1. アンケート調査", $M69, $AL69)</f>
        <v>#DIV/0!</v>
      </c>
      <c r="BE69" s="256" t="e">
        <f ca="1">IF(入力!$C$10="1. アンケート調査", $X69, $AV69)</f>
        <v>#DIV/0!</v>
      </c>
      <c r="BF69" s="256" t="e">
        <f ca="1">IF(入力!$C$10="1. アンケート調査", $Y69, $AW69)</f>
        <v>#DIV/0!</v>
      </c>
      <c r="BG69" s="256" t="e">
        <f ca="1">IF(入力!$C$10="1. アンケート調査", $Z69, $AX69)</f>
        <v>#DIV/0!</v>
      </c>
    </row>
    <row r="70" spans="2:59" s="6" customFormat="1" ht="12" x14ac:dyDescent="0.25">
      <c r="B70" s="53">
        <v>66</v>
      </c>
      <c r="C70" s="270" t="str">
        <v>-</v>
      </c>
      <c r="D70" s="257">
        <f ca="1">SUMIF(振分, $C70, 入力_北海道基本取引表!$EE$4:$EE$107)</f>
        <v>0</v>
      </c>
      <c r="E70" s="257">
        <f ca="1">SUMIF(振分, $C70, 入力_北海道基本取引表!$EF$4:$EF$107)</f>
        <v>0</v>
      </c>
      <c r="F70" s="257">
        <f ca="1">SUMIF(振分, $C70, 入力_北海道基本取引表!$EJ$4:$EJ$107)</f>
        <v>0</v>
      </c>
      <c r="G70" s="257">
        <f ca="1">SUMIF(振分, $C70, 入力_北海道基本取引表!$EK$4:$EK$107)</f>
        <v>0</v>
      </c>
      <c r="H70" s="257">
        <f ca="1">SUMIF(振分, $C70, 入力_北海道基本取引表!$EO$4:$EO$107)</f>
        <v>0</v>
      </c>
      <c r="I70" s="257">
        <f ca="1">SUMIF(振分, $C70, 入力_北海道基本取引表!$EC$4:$EC$107)</f>
        <v>0</v>
      </c>
      <c r="J70" s="257">
        <f>計算_基本取引表_調整前!$DT69</f>
        <v>0</v>
      </c>
      <c r="K70" s="257" t="e">
        <f>計算_基本取引表_調整前!$EC69</f>
        <v>#DIV/0!</v>
      </c>
      <c r="L70" s="261">
        <v>0</v>
      </c>
      <c r="M70" s="265">
        <f>IF($C70="公務員",0,IF(AND($BB$5="1.0にする", $C70="建設業"), 0, 入力!$C616))</f>
        <v>0</v>
      </c>
      <c r="N70" s="257" t="e">
        <f>-計算!G356</f>
        <v>#DIV/0!</v>
      </c>
      <c r="O70" s="257" t="e">
        <f t="shared" si="53"/>
        <v>#DIV/0!</v>
      </c>
      <c r="P70" s="257" t="e">
        <f t="shared" si="54"/>
        <v>#DIV/0!</v>
      </c>
      <c r="Q70" s="257" t="e">
        <f t="shared" si="55"/>
        <v>#DIV/0!</v>
      </c>
      <c r="R70" s="257">
        <f>-INDEX($P$5:$P$124, MATCH("公務", 特殊処理,0 ), 0)*計算_投入係数表!$N69</f>
        <v>0</v>
      </c>
      <c r="S70" s="257" t="e">
        <f t="shared" si="56"/>
        <v>#DIV/0!</v>
      </c>
      <c r="T70" s="257" t="e">
        <f t="shared" si="57"/>
        <v>#DIV/0!</v>
      </c>
      <c r="U70" s="257">
        <f>-INDEX($S$5:$S$124, MATCH("建設業", 特殊処理,0 ), 0)*計算_投入係数表!$I69</f>
        <v>0</v>
      </c>
      <c r="V70" s="257" t="e">
        <f t="shared" si="58"/>
        <v>#DIV/0!</v>
      </c>
      <c r="W70" s="257" t="e">
        <f t="shared" si="59"/>
        <v>#DIV/0!</v>
      </c>
      <c r="X70" s="257" t="e">
        <f t="shared" si="60"/>
        <v>#DIV/0!</v>
      </c>
      <c r="Y70" s="257" t="e">
        <f t="shared" si="61"/>
        <v>#DIV/0!</v>
      </c>
      <c r="Z70" s="257" t="e">
        <v>#DIV/0!</v>
      </c>
      <c r="AA70" s="257" t="e">
        <f t="shared" si="62"/>
        <v>#DIV/0!</v>
      </c>
      <c r="AB70" s="524" t="e">
        <f t="shared" ref="AB70:AB124" si="77">AA70-(M70+X70)</f>
        <v>#DIV/0!</v>
      </c>
      <c r="AC70" s="516" t="e">
        <f t="shared" ca="1" si="63"/>
        <v>#DIV/0!</v>
      </c>
      <c r="AD70" s="257" t="e">
        <f t="shared" ca="1" si="64"/>
        <v>#DIV/0!</v>
      </c>
      <c r="AE70" s="257" t="e">
        <f t="shared" ca="1" si="65"/>
        <v>#DIV/0!</v>
      </c>
      <c r="AF70" s="257" t="e">
        <f t="shared" ca="1" si="66"/>
        <v>#DIV/0!</v>
      </c>
      <c r="AG70" s="472" t="e">
        <v>#DIV/0!</v>
      </c>
      <c r="AH70" s="265" t="e">
        <f t="shared" ca="1" si="67"/>
        <v>#DIV/0!</v>
      </c>
      <c r="AI70" s="257" t="e">
        <f>IF(計算_移輸出入額!$AG70&gt;=1, IF($AH70&gt;=0,$AH70,0), 0)</f>
        <v>#DIV/0!</v>
      </c>
      <c r="AJ70" s="257" t="e">
        <f>IF(計算_移輸出入額!$AG70&lt;1,IF($AH70&lt;0,$AH70,0), 0)</f>
        <v>#DIV/0!</v>
      </c>
      <c r="AK70" s="257" t="e">
        <f t="shared" ref="AK70:AK124" ca="1" si="78">$L70-($J70+$K70+$AC70+$AE70+$AD70+$AF70+$AI70+$AJ70)</f>
        <v>#DIV/0!</v>
      </c>
      <c r="AL70" s="257" t="e">
        <f t="shared" ca="1" si="68"/>
        <v>#DIV/0!</v>
      </c>
      <c r="AM70" s="257" t="e">
        <f t="shared" ref="AM70:AM124" ca="1" si="79">AD70+AF70+AJ70+IF(AK70&lt;0, AK70, 0)</f>
        <v>#DIV/0!</v>
      </c>
      <c r="AN70" s="257" t="e">
        <f t="shared" ca="1" si="69"/>
        <v>#DIV/0!</v>
      </c>
      <c r="AO70" s="257">
        <f ca="1">-INDEX($AM$5:$AM$124, MATCH("公務", 分類_出力,0 ), 0)*計算_投入係数表!$N69</f>
        <v>0</v>
      </c>
      <c r="AP70" s="257" t="e">
        <f t="shared" ca="1" si="70"/>
        <v>#DIV/0!</v>
      </c>
      <c r="AQ70" s="257" t="e">
        <f t="shared" ref="AQ70:AQ124" ca="1" si="80">IF(AND($C70="建設業", $AP70&lt;0), $AN70-$AP70, $AN70)</f>
        <v>#DIV/0!</v>
      </c>
      <c r="AR70" s="257">
        <f ca="1">-INDEX($AP$5:$AP$124, MATCH("建設業", 特殊処理,0 ), 0)*計算_投入係数表!$I69</f>
        <v>0</v>
      </c>
      <c r="AS70" s="257" t="e">
        <f t="shared" ca="1" si="71"/>
        <v>#DIV/0!</v>
      </c>
      <c r="AT70" s="261" t="e">
        <f t="shared" ca="1" si="72"/>
        <v>#DIV/0!</v>
      </c>
      <c r="AU70" s="261">
        <f t="shared" ca="1" si="73"/>
        <v>0</v>
      </c>
      <c r="AV70" s="261" t="e">
        <f t="shared" ca="1" si="74"/>
        <v>#DIV/0!</v>
      </c>
      <c r="AW70" s="261" t="e">
        <f t="shared" ref="AW70:AW124" ca="1" si="81">$AT70-($J70+$K70+$AL70+$AV70+$AU70)</f>
        <v>#DIV/0!</v>
      </c>
      <c r="AX70" s="261" t="e">
        <f ca="1"/>
        <v>#DIV/0!</v>
      </c>
      <c r="AY70" s="261" t="e">
        <f t="shared" ca="1" si="75"/>
        <v>#DIV/0!</v>
      </c>
      <c r="AZ70" s="257" t="e">
        <f t="shared" ca="1" si="76"/>
        <v>#DIV/0!</v>
      </c>
      <c r="BC70" s="257" t="e">
        <f ca="1">IF(入力!$C$10="1. アンケート調査", $AA70, $AY70)</f>
        <v>#DIV/0!</v>
      </c>
      <c r="BD70" s="257" t="e">
        <f ca="1">IF(入力!$C$10="1. アンケート調査", $M70, $AL70)</f>
        <v>#DIV/0!</v>
      </c>
      <c r="BE70" s="257" t="e">
        <f ca="1">IF(入力!$C$10="1. アンケート調査", $X70, $AV70)</f>
        <v>#DIV/0!</v>
      </c>
      <c r="BF70" s="257" t="e">
        <f ca="1">IF(入力!$C$10="1. アンケート調査", $Y70, $AW70)</f>
        <v>#DIV/0!</v>
      </c>
      <c r="BG70" s="257" t="e">
        <f ca="1">IF(入力!$C$10="1. アンケート調査", $Z70, $AX70)</f>
        <v>#DIV/0!</v>
      </c>
    </row>
    <row r="71" spans="2:59" s="6" customFormat="1" ht="12" x14ac:dyDescent="0.25">
      <c r="B71" s="53">
        <v>67</v>
      </c>
      <c r="C71" s="269" t="str">
        <v>-</v>
      </c>
      <c r="D71" s="256">
        <f ca="1">SUMIF(振分, $C71, 入力_北海道基本取引表!$EE$4:$EE$107)</f>
        <v>0</v>
      </c>
      <c r="E71" s="256">
        <f ca="1">SUMIF(振分, $C71, 入力_北海道基本取引表!$EF$4:$EF$107)</f>
        <v>0</v>
      </c>
      <c r="F71" s="256">
        <f ca="1">SUMIF(振分, $C71, 入力_北海道基本取引表!$EJ$4:$EJ$107)</f>
        <v>0</v>
      </c>
      <c r="G71" s="256">
        <f ca="1">SUMIF(振分, $C71, 入力_北海道基本取引表!$EK$4:$EK$107)</f>
        <v>0</v>
      </c>
      <c r="H71" s="256">
        <f ca="1">SUMIF(振分, $C71, 入力_北海道基本取引表!$EO$4:$EO$107)</f>
        <v>0</v>
      </c>
      <c r="I71" s="256">
        <f ca="1">SUMIF(振分, $C71, 入力_北海道基本取引表!$EC$4:$EC$107)</f>
        <v>0</v>
      </c>
      <c r="J71" s="256">
        <f>計算_基本取引表_調整前!$DT70</f>
        <v>0</v>
      </c>
      <c r="K71" s="256" t="e">
        <f>計算_基本取引表_調整前!$EC70</f>
        <v>#DIV/0!</v>
      </c>
      <c r="L71" s="260">
        <v>0</v>
      </c>
      <c r="M71" s="264">
        <f>IF($C71="公務員",0,IF(AND($BB$5="1.0にする", $C71="建設業"), 0, 入力!$C617))</f>
        <v>0</v>
      </c>
      <c r="N71" s="256" t="e">
        <f>-計算!G357</f>
        <v>#DIV/0!</v>
      </c>
      <c r="O71" s="256" t="e">
        <f t="shared" si="53"/>
        <v>#DIV/0!</v>
      </c>
      <c r="P71" s="256" t="e">
        <f t="shared" si="54"/>
        <v>#DIV/0!</v>
      </c>
      <c r="Q71" s="256" t="e">
        <f t="shared" si="55"/>
        <v>#DIV/0!</v>
      </c>
      <c r="R71" s="256">
        <f>-INDEX($P$5:$P$124, MATCH("公務", 特殊処理,0 ), 0)*計算_投入係数表!$N70</f>
        <v>0</v>
      </c>
      <c r="S71" s="256" t="e">
        <f t="shared" si="56"/>
        <v>#DIV/0!</v>
      </c>
      <c r="T71" s="256" t="e">
        <f t="shared" si="57"/>
        <v>#DIV/0!</v>
      </c>
      <c r="U71" s="256">
        <f>-INDEX($S$5:$S$124, MATCH("建設業", 特殊処理,0 ), 0)*計算_投入係数表!$I70</f>
        <v>0</v>
      </c>
      <c r="V71" s="256" t="e">
        <f t="shared" si="58"/>
        <v>#DIV/0!</v>
      </c>
      <c r="W71" s="256" t="e">
        <f t="shared" si="59"/>
        <v>#DIV/0!</v>
      </c>
      <c r="X71" s="256" t="e">
        <f t="shared" si="60"/>
        <v>#DIV/0!</v>
      </c>
      <c r="Y71" s="256" t="e">
        <f t="shared" si="61"/>
        <v>#DIV/0!</v>
      </c>
      <c r="Z71" s="256" t="e">
        <v>#DIV/0!</v>
      </c>
      <c r="AA71" s="256" t="e">
        <f t="shared" si="62"/>
        <v>#DIV/0!</v>
      </c>
      <c r="AB71" s="523" t="e">
        <f t="shared" si="77"/>
        <v>#DIV/0!</v>
      </c>
      <c r="AC71" s="504" t="e">
        <f t="shared" ca="1" si="63"/>
        <v>#DIV/0!</v>
      </c>
      <c r="AD71" s="256" t="e">
        <f t="shared" ca="1" si="64"/>
        <v>#DIV/0!</v>
      </c>
      <c r="AE71" s="256" t="e">
        <f t="shared" ca="1" si="65"/>
        <v>#DIV/0!</v>
      </c>
      <c r="AF71" s="256" t="e">
        <f t="shared" ca="1" si="66"/>
        <v>#DIV/0!</v>
      </c>
      <c r="AG71" s="471" t="e">
        <v>#DIV/0!</v>
      </c>
      <c r="AH71" s="264" t="e">
        <f t="shared" ca="1" si="67"/>
        <v>#DIV/0!</v>
      </c>
      <c r="AI71" s="256" t="e">
        <f>IF(計算_移輸出入額!$AG71&gt;=1, IF($AH71&gt;=0,$AH71,0), 0)</f>
        <v>#DIV/0!</v>
      </c>
      <c r="AJ71" s="256" t="e">
        <f>IF(計算_移輸出入額!$AG71&lt;1,IF($AH71&lt;0,$AH71,0), 0)</f>
        <v>#DIV/0!</v>
      </c>
      <c r="AK71" s="256" t="e">
        <f t="shared" ca="1" si="78"/>
        <v>#DIV/0!</v>
      </c>
      <c r="AL71" s="256" t="e">
        <f t="shared" ca="1" si="68"/>
        <v>#DIV/0!</v>
      </c>
      <c r="AM71" s="256" t="e">
        <f t="shared" ca="1" si="79"/>
        <v>#DIV/0!</v>
      </c>
      <c r="AN71" s="256" t="e">
        <f t="shared" ca="1" si="69"/>
        <v>#DIV/0!</v>
      </c>
      <c r="AO71" s="256">
        <f ca="1">-INDEX($AM$5:$AM$124, MATCH("公務", 分類_出力,0 ), 0)*計算_投入係数表!$N70</f>
        <v>0</v>
      </c>
      <c r="AP71" s="256" t="e">
        <f t="shared" ca="1" si="70"/>
        <v>#DIV/0!</v>
      </c>
      <c r="AQ71" s="256" t="e">
        <f t="shared" ca="1" si="80"/>
        <v>#DIV/0!</v>
      </c>
      <c r="AR71" s="256">
        <f ca="1">-INDEX($AP$5:$AP$124, MATCH("建設業", 特殊処理,0 ), 0)*計算_投入係数表!$I70</f>
        <v>0</v>
      </c>
      <c r="AS71" s="256" t="e">
        <f t="shared" ca="1" si="71"/>
        <v>#DIV/0!</v>
      </c>
      <c r="AT71" s="260" t="e">
        <f t="shared" ca="1" si="72"/>
        <v>#DIV/0!</v>
      </c>
      <c r="AU71" s="260">
        <f t="shared" ca="1" si="73"/>
        <v>0</v>
      </c>
      <c r="AV71" s="260" t="e">
        <f t="shared" ca="1" si="74"/>
        <v>#DIV/0!</v>
      </c>
      <c r="AW71" s="260" t="e">
        <f t="shared" ca="1" si="81"/>
        <v>#DIV/0!</v>
      </c>
      <c r="AX71" s="260" t="e">
        <f ca="1"/>
        <v>#DIV/0!</v>
      </c>
      <c r="AY71" s="260" t="e">
        <f t="shared" ca="1" si="75"/>
        <v>#DIV/0!</v>
      </c>
      <c r="AZ71" s="256" t="e">
        <f t="shared" ca="1" si="76"/>
        <v>#DIV/0!</v>
      </c>
      <c r="BC71" s="256" t="e">
        <f ca="1">IF(入力!$C$10="1. アンケート調査", $AA71, $AY71)</f>
        <v>#DIV/0!</v>
      </c>
      <c r="BD71" s="256" t="e">
        <f ca="1">IF(入力!$C$10="1. アンケート調査", $M71, $AL71)</f>
        <v>#DIV/0!</v>
      </c>
      <c r="BE71" s="256" t="e">
        <f ca="1">IF(入力!$C$10="1. アンケート調査", $X71, $AV71)</f>
        <v>#DIV/0!</v>
      </c>
      <c r="BF71" s="256" t="e">
        <f ca="1">IF(入力!$C$10="1. アンケート調査", $Y71, $AW71)</f>
        <v>#DIV/0!</v>
      </c>
      <c r="BG71" s="256" t="e">
        <f ca="1">IF(入力!$C$10="1. アンケート調査", $Z71, $AX71)</f>
        <v>#DIV/0!</v>
      </c>
    </row>
    <row r="72" spans="2:59" s="6" customFormat="1" ht="12" x14ac:dyDescent="0.25">
      <c r="B72" s="53">
        <v>68</v>
      </c>
      <c r="C72" s="269" t="str">
        <v>-</v>
      </c>
      <c r="D72" s="256">
        <f ca="1">SUMIF(振分, $C72, 入力_北海道基本取引表!$EE$4:$EE$107)</f>
        <v>0</v>
      </c>
      <c r="E72" s="256">
        <f ca="1">SUMIF(振分, $C72, 入力_北海道基本取引表!$EF$4:$EF$107)</f>
        <v>0</v>
      </c>
      <c r="F72" s="256">
        <f ca="1">SUMIF(振分, $C72, 入力_北海道基本取引表!$EJ$4:$EJ$107)</f>
        <v>0</v>
      </c>
      <c r="G72" s="256">
        <f ca="1">SUMIF(振分, $C72, 入力_北海道基本取引表!$EK$4:$EK$107)</f>
        <v>0</v>
      </c>
      <c r="H72" s="256">
        <f ca="1">SUMIF(振分, $C72, 入力_北海道基本取引表!$EO$4:$EO$107)</f>
        <v>0</v>
      </c>
      <c r="I72" s="256">
        <f ca="1">SUMIF(振分, $C72, 入力_北海道基本取引表!$EC$4:$EC$107)</f>
        <v>0</v>
      </c>
      <c r="J72" s="256">
        <f>計算_基本取引表_調整前!$DT71</f>
        <v>0</v>
      </c>
      <c r="K72" s="256" t="e">
        <f>計算_基本取引表_調整前!$EC71</f>
        <v>#DIV/0!</v>
      </c>
      <c r="L72" s="260">
        <v>0</v>
      </c>
      <c r="M72" s="264">
        <f>IF($C72="公務員",0,IF(AND($BB$5="1.0にする", $C72="建設業"), 0, 入力!$C618))</f>
        <v>0</v>
      </c>
      <c r="N72" s="256" t="e">
        <f>-計算!G358</f>
        <v>#DIV/0!</v>
      </c>
      <c r="O72" s="256" t="e">
        <f t="shared" si="53"/>
        <v>#DIV/0!</v>
      </c>
      <c r="P72" s="256" t="e">
        <f t="shared" si="54"/>
        <v>#DIV/0!</v>
      </c>
      <c r="Q72" s="256" t="e">
        <f t="shared" si="55"/>
        <v>#DIV/0!</v>
      </c>
      <c r="R72" s="256">
        <f>-INDEX($P$5:$P$124, MATCH("公務", 特殊処理,0 ), 0)*計算_投入係数表!$N71</f>
        <v>0</v>
      </c>
      <c r="S72" s="256" t="e">
        <f t="shared" si="56"/>
        <v>#DIV/0!</v>
      </c>
      <c r="T72" s="256" t="e">
        <f t="shared" si="57"/>
        <v>#DIV/0!</v>
      </c>
      <c r="U72" s="256">
        <f>-INDEX($S$5:$S$124, MATCH("建設業", 特殊処理,0 ), 0)*計算_投入係数表!$I71</f>
        <v>0</v>
      </c>
      <c r="V72" s="256" t="e">
        <f t="shared" si="58"/>
        <v>#DIV/0!</v>
      </c>
      <c r="W72" s="256" t="e">
        <f t="shared" si="59"/>
        <v>#DIV/0!</v>
      </c>
      <c r="X72" s="256" t="e">
        <f t="shared" si="60"/>
        <v>#DIV/0!</v>
      </c>
      <c r="Y72" s="256" t="e">
        <f t="shared" si="61"/>
        <v>#DIV/0!</v>
      </c>
      <c r="Z72" s="256" t="e">
        <v>#DIV/0!</v>
      </c>
      <c r="AA72" s="256" t="e">
        <f t="shared" si="62"/>
        <v>#DIV/0!</v>
      </c>
      <c r="AB72" s="523" t="e">
        <f t="shared" si="77"/>
        <v>#DIV/0!</v>
      </c>
      <c r="AC72" s="504" t="e">
        <f t="shared" ca="1" si="63"/>
        <v>#DIV/0!</v>
      </c>
      <c r="AD72" s="256" t="e">
        <f t="shared" ca="1" si="64"/>
        <v>#DIV/0!</v>
      </c>
      <c r="AE72" s="256" t="e">
        <f t="shared" ca="1" si="65"/>
        <v>#DIV/0!</v>
      </c>
      <c r="AF72" s="256" t="e">
        <f t="shared" ca="1" si="66"/>
        <v>#DIV/0!</v>
      </c>
      <c r="AG72" s="471" t="e">
        <v>#DIV/0!</v>
      </c>
      <c r="AH72" s="264" t="e">
        <f t="shared" ca="1" si="67"/>
        <v>#DIV/0!</v>
      </c>
      <c r="AI72" s="256" t="e">
        <f>IF(計算_移輸出入額!$AG72&gt;=1, IF($AH72&gt;=0,$AH72,0), 0)</f>
        <v>#DIV/0!</v>
      </c>
      <c r="AJ72" s="256" t="e">
        <f>IF(計算_移輸出入額!$AG72&lt;1,IF($AH72&lt;0,$AH72,0), 0)</f>
        <v>#DIV/0!</v>
      </c>
      <c r="AK72" s="256" t="e">
        <f t="shared" ca="1" si="78"/>
        <v>#DIV/0!</v>
      </c>
      <c r="AL72" s="256" t="e">
        <f t="shared" ca="1" si="68"/>
        <v>#DIV/0!</v>
      </c>
      <c r="AM72" s="256" t="e">
        <f t="shared" ca="1" si="79"/>
        <v>#DIV/0!</v>
      </c>
      <c r="AN72" s="256" t="e">
        <f t="shared" ca="1" si="69"/>
        <v>#DIV/0!</v>
      </c>
      <c r="AO72" s="256">
        <f ca="1">-INDEX($AM$5:$AM$124, MATCH("公務", 分類_出力,0 ), 0)*計算_投入係数表!$N71</f>
        <v>0</v>
      </c>
      <c r="AP72" s="256" t="e">
        <f t="shared" ca="1" si="70"/>
        <v>#DIV/0!</v>
      </c>
      <c r="AQ72" s="256" t="e">
        <f t="shared" ca="1" si="80"/>
        <v>#DIV/0!</v>
      </c>
      <c r="AR72" s="256">
        <f ca="1">-INDEX($AP$5:$AP$124, MATCH("建設業", 特殊処理,0 ), 0)*計算_投入係数表!$I71</f>
        <v>0</v>
      </c>
      <c r="AS72" s="256" t="e">
        <f t="shared" ca="1" si="71"/>
        <v>#DIV/0!</v>
      </c>
      <c r="AT72" s="260" t="e">
        <f t="shared" ca="1" si="72"/>
        <v>#DIV/0!</v>
      </c>
      <c r="AU72" s="260">
        <f t="shared" ca="1" si="73"/>
        <v>0</v>
      </c>
      <c r="AV72" s="260" t="e">
        <f t="shared" ca="1" si="74"/>
        <v>#DIV/0!</v>
      </c>
      <c r="AW72" s="260" t="e">
        <f t="shared" ca="1" si="81"/>
        <v>#DIV/0!</v>
      </c>
      <c r="AX72" s="260" t="e">
        <f ca="1"/>
        <v>#DIV/0!</v>
      </c>
      <c r="AY72" s="260" t="e">
        <f t="shared" ca="1" si="75"/>
        <v>#DIV/0!</v>
      </c>
      <c r="AZ72" s="256" t="e">
        <f t="shared" ca="1" si="76"/>
        <v>#DIV/0!</v>
      </c>
      <c r="BC72" s="256" t="e">
        <f ca="1">IF(入力!$C$10="1. アンケート調査", $AA72, $AY72)</f>
        <v>#DIV/0!</v>
      </c>
      <c r="BD72" s="256" t="e">
        <f ca="1">IF(入力!$C$10="1. アンケート調査", $M72, $AL72)</f>
        <v>#DIV/0!</v>
      </c>
      <c r="BE72" s="256" t="e">
        <f ca="1">IF(入力!$C$10="1. アンケート調査", $X72, $AV72)</f>
        <v>#DIV/0!</v>
      </c>
      <c r="BF72" s="256" t="e">
        <f ca="1">IF(入力!$C$10="1. アンケート調査", $Y72, $AW72)</f>
        <v>#DIV/0!</v>
      </c>
      <c r="BG72" s="256" t="e">
        <f ca="1">IF(入力!$C$10="1. アンケート調査", $Z72, $AX72)</f>
        <v>#DIV/0!</v>
      </c>
    </row>
    <row r="73" spans="2:59" s="6" customFormat="1" ht="12" x14ac:dyDescent="0.25">
      <c r="B73" s="53">
        <v>69</v>
      </c>
      <c r="C73" s="269" t="str">
        <v>-</v>
      </c>
      <c r="D73" s="256">
        <f ca="1">SUMIF(振分, $C73, 入力_北海道基本取引表!$EE$4:$EE$107)</f>
        <v>0</v>
      </c>
      <c r="E73" s="256">
        <f ca="1">SUMIF(振分, $C73, 入力_北海道基本取引表!$EF$4:$EF$107)</f>
        <v>0</v>
      </c>
      <c r="F73" s="256">
        <f ca="1">SUMIF(振分, $C73, 入力_北海道基本取引表!$EJ$4:$EJ$107)</f>
        <v>0</v>
      </c>
      <c r="G73" s="256">
        <f ca="1">SUMIF(振分, $C73, 入力_北海道基本取引表!$EK$4:$EK$107)</f>
        <v>0</v>
      </c>
      <c r="H73" s="256">
        <f ca="1">SUMIF(振分, $C73, 入力_北海道基本取引表!$EO$4:$EO$107)</f>
        <v>0</v>
      </c>
      <c r="I73" s="256">
        <f ca="1">SUMIF(振分, $C73, 入力_北海道基本取引表!$EC$4:$EC$107)</f>
        <v>0</v>
      </c>
      <c r="J73" s="256">
        <f>計算_基本取引表_調整前!$DT72</f>
        <v>0</v>
      </c>
      <c r="K73" s="256" t="e">
        <f>計算_基本取引表_調整前!$EC72</f>
        <v>#DIV/0!</v>
      </c>
      <c r="L73" s="260">
        <v>0</v>
      </c>
      <c r="M73" s="264">
        <f>IF($C73="公務員",0,IF(AND($BB$5="1.0にする", $C73="建設業"), 0, 入力!$C619))</f>
        <v>0</v>
      </c>
      <c r="N73" s="256" t="e">
        <f>-計算!G359</f>
        <v>#DIV/0!</v>
      </c>
      <c r="O73" s="256" t="e">
        <f t="shared" si="53"/>
        <v>#DIV/0!</v>
      </c>
      <c r="P73" s="256" t="e">
        <f t="shared" si="54"/>
        <v>#DIV/0!</v>
      </c>
      <c r="Q73" s="256" t="e">
        <f t="shared" si="55"/>
        <v>#DIV/0!</v>
      </c>
      <c r="R73" s="256">
        <f>-INDEX($P$5:$P$124, MATCH("公務", 特殊処理,0 ), 0)*計算_投入係数表!$N72</f>
        <v>0</v>
      </c>
      <c r="S73" s="256" t="e">
        <f t="shared" si="56"/>
        <v>#DIV/0!</v>
      </c>
      <c r="T73" s="256" t="e">
        <f t="shared" si="57"/>
        <v>#DIV/0!</v>
      </c>
      <c r="U73" s="256">
        <f>-INDEX($S$5:$S$124, MATCH("建設業", 特殊処理,0 ), 0)*計算_投入係数表!$I72</f>
        <v>0</v>
      </c>
      <c r="V73" s="256" t="e">
        <f t="shared" si="58"/>
        <v>#DIV/0!</v>
      </c>
      <c r="W73" s="256" t="e">
        <f t="shared" si="59"/>
        <v>#DIV/0!</v>
      </c>
      <c r="X73" s="256" t="e">
        <f t="shared" si="60"/>
        <v>#DIV/0!</v>
      </c>
      <c r="Y73" s="256" t="e">
        <f t="shared" si="61"/>
        <v>#DIV/0!</v>
      </c>
      <c r="Z73" s="256" t="e">
        <v>#DIV/0!</v>
      </c>
      <c r="AA73" s="256" t="e">
        <f t="shared" si="62"/>
        <v>#DIV/0!</v>
      </c>
      <c r="AB73" s="523" t="e">
        <f t="shared" si="77"/>
        <v>#DIV/0!</v>
      </c>
      <c r="AC73" s="504" t="e">
        <f t="shared" ca="1" si="63"/>
        <v>#DIV/0!</v>
      </c>
      <c r="AD73" s="256" t="e">
        <f t="shared" ca="1" si="64"/>
        <v>#DIV/0!</v>
      </c>
      <c r="AE73" s="256" t="e">
        <f t="shared" ca="1" si="65"/>
        <v>#DIV/0!</v>
      </c>
      <c r="AF73" s="256" t="e">
        <f t="shared" ca="1" si="66"/>
        <v>#DIV/0!</v>
      </c>
      <c r="AG73" s="471" t="e">
        <v>#DIV/0!</v>
      </c>
      <c r="AH73" s="264" t="e">
        <f t="shared" ca="1" si="67"/>
        <v>#DIV/0!</v>
      </c>
      <c r="AI73" s="256" t="e">
        <f>IF(計算_移輸出入額!$AG73&gt;=1, IF($AH73&gt;=0,$AH73,0), 0)</f>
        <v>#DIV/0!</v>
      </c>
      <c r="AJ73" s="256" t="e">
        <f>IF(計算_移輸出入額!$AG73&lt;1,IF($AH73&lt;0,$AH73,0), 0)</f>
        <v>#DIV/0!</v>
      </c>
      <c r="AK73" s="256" t="e">
        <f t="shared" ca="1" si="78"/>
        <v>#DIV/0!</v>
      </c>
      <c r="AL73" s="256" t="e">
        <f t="shared" ca="1" si="68"/>
        <v>#DIV/0!</v>
      </c>
      <c r="AM73" s="256" t="e">
        <f t="shared" ca="1" si="79"/>
        <v>#DIV/0!</v>
      </c>
      <c r="AN73" s="256" t="e">
        <f t="shared" ca="1" si="69"/>
        <v>#DIV/0!</v>
      </c>
      <c r="AO73" s="256">
        <f ca="1">-INDEX($AM$5:$AM$124, MATCH("公務", 分類_出力,0 ), 0)*計算_投入係数表!$N72</f>
        <v>0</v>
      </c>
      <c r="AP73" s="256" t="e">
        <f t="shared" ca="1" si="70"/>
        <v>#DIV/0!</v>
      </c>
      <c r="AQ73" s="256" t="e">
        <f t="shared" ca="1" si="80"/>
        <v>#DIV/0!</v>
      </c>
      <c r="AR73" s="256">
        <f ca="1">-INDEX($AP$5:$AP$124, MATCH("建設業", 特殊処理,0 ), 0)*計算_投入係数表!$I72</f>
        <v>0</v>
      </c>
      <c r="AS73" s="256" t="e">
        <f t="shared" ca="1" si="71"/>
        <v>#DIV/0!</v>
      </c>
      <c r="AT73" s="260" t="e">
        <f t="shared" ca="1" si="72"/>
        <v>#DIV/0!</v>
      </c>
      <c r="AU73" s="260">
        <f t="shared" ca="1" si="73"/>
        <v>0</v>
      </c>
      <c r="AV73" s="260" t="e">
        <f t="shared" ca="1" si="74"/>
        <v>#DIV/0!</v>
      </c>
      <c r="AW73" s="260" t="e">
        <f t="shared" ca="1" si="81"/>
        <v>#DIV/0!</v>
      </c>
      <c r="AX73" s="260" t="e">
        <f ca="1"/>
        <v>#DIV/0!</v>
      </c>
      <c r="AY73" s="260" t="e">
        <f t="shared" ca="1" si="75"/>
        <v>#DIV/0!</v>
      </c>
      <c r="AZ73" s="256" t="e">
        <f t="shared" ca="1" si="76"/>
        <v>#DIV/0!</v>
      </c>
      <c r="BC73" s="256" t="e">
        <f ca="1">IF(入力!$C$10="1. アンケート調査", $AA73, $AY73)</f>
        <v>#DIV/0!</v>
      </c>
      <c r="BD73" s="256" t="e">
        <f ca="1">IF(入力!$C$10="1. アンケート調査", $M73, $AL73)</f>
        <v>#DIV/0!</v>
      </c>
      <c r="BE73" s="256" t="e">
        <f ca="1">IF(入力!$C$10="1. アンケート調査", $X73, $AV73)</f>
        <v>#DIV/0!</v>
      </c>
      <c r="BF73" s="256" t="e">
        <f ca="1">IF(入力!$C$10="1. アンケート調査", $Y73, $AW73)</f>
        <v>#DIV/0!</v>
      </c>
      <c r="BG73" s="256" t="e">
        <f ca="1">IF(入力!$C$10="1. アンケート調査", $Z73, $AX73)</f>
        <v>#DIV/0!</v>
      </c>
    </row>
    <row r="74" spans="2:59" s="6" customFormat="1" ht="12" x14ac:dyDescent="0.25">
      <c r="B74" s="53">
        <v>70</v>
      </c>
      <c r="C74" s="271" t="str">
        <v>-</v>
      </c>
      <c r="D74" s="258">
        <f ca="1">SUMIF(振分, $C74, 入力_北海道基本取引表!$EE$4:$EE$107)</f>
        <v>0</v>
      </c>
      <c r="E74" s="258">
        <f ca="1">SUMIF(振分, $C74, 入力_北海道基本取引表!$EF$4:$EF$107)</f>
        <v>0</v>
      </c>
      <c r="F74" s="258">
        <f ca="1">SUMIF(振分, $C74, 入力_北海道基本取引表!$EJ$4:$EJ$107)</f>
        <v>0</v>
      </c>
      <c r="G74" s="258">
        <f ca="1">SUMIF(振分, $C74, 入力_北海道基本取引表!$EK$4:$EK$107)</f>
        <v>0</v>
      </c>
      <c r="H74" s="258">
        <f ca="1">SUMIF(振分, $C74, 入力_北海道基本取引表!$EO$4:$EO$107)</f>
        <v>0</v>
      </c>
      <c r="I74" s="258">
        <f ca="1">SUMIF(振分, $C74, 入力_北海道基本取引表!$EC$4:$EC$107)</f>
        <v>0</v>
      </c>
      <c r="J74" s="258">
        <f>計算_基本取引表_調整前!$DT73</f>
        <v>0</v>
      </c>
      <c r="K74" s="258" t="e">
        <f>計算_基本取引表_調整前!$EC73</f>
        <v>#DIV/0!</v>
      </c>
      <c r="L74" s="262">
        <v>0</v>
      </c>
      <c r="M74" s="266">
        <f>IF($C74="公務員",0,IF(AND($BB$5="1.0にする", $C74="建設業"), 0, 入力!$C620))</f>
        <v>0</v>
      </c>
      <c r="N74" s="258" t="e">
        <f>-計算!G360</f>
        <v>#DIV/0!</v>
      </c>
      <c r="O74" s="258" t="e">
        <f t="shared" si="53"/>
        <v>#DIV/0!</v>
      </c>
      <c r="P74" s="258" t="e">
        <f t="shared" si="54"/>
        <v>#DIV/0!</v>
      </c>
      <c r="Q74" s="258" t="e">
        <f t="shared" si="55"/>
        <v>#DIV/0!</v>
      </c>
      <c r="R74" s="258">
        <f>-INDEX($P$5:$P$124, MATCH("公務", 特殊処理,0 ), 0)*計算_投入係数表!$N73</f>
        <v>0</v>
      </c>
      <c r="S74" s="258" t="e">
        <f t="shared" si="56"/>
        <v>#DIV/0!</v>
      </c>
      <c r="T74" s="258" t="e">
        <f t="shared" si="57"/>
        <v>#DIV/0!</v>
      </c>
      <c r="U74" s="258">
        <f>-INDEX($S$5:$S$124, MATCH("建設業", 特殊処理,0 ), 0)*計算_投入係数表!$I73</f>
        <v>0</v>
      </c>
      <c r="V74" s="258" t="e">
        <f t="shared" si="58"/>
        <v>#DIV/0!</v>
      </c>
      <c r="W74" s="258" t="e">
        <f t="shared" si="59"/>
        <v>#DIV/0!</v>
      </c>
      <c r="X74" s="258" t="e">
        <f t="shared" si="60"/>
        <v>#DIV/0!</v>
      </c>
      <c r="Y74" s="258" t="e">
        <f t="shared" si="61"/>
        <v>#DIV/0!</v>
      </c>
      <c r="Z74" s="258" t="e">
        <v>#DIV/0!</v>
      </c>
      <c r="AA74" s="258" t="e">
        <f t="shared" si="62"/>
        <v>#DIV/0!</v>
      </c>
      <c r="AB74" s="525" t="e">
        <f t="shared" si="77"/>
        <v>#DIV/0!</v>
      </c>
      <c r="AC74" s="517" t="e">
        <f t="shared" ca="1" si="63"/>
        <v>#DIV/0!</v>
      </c>
      <c r="AD74" s="258" t="e">
        <f t="shared" ca="1" si="64"/>
        <v>#DIV/0!</v>
      </c>
      <c r="AE74" s="258" t="e">
        <f t="shared" ca="1" si="65"/>
        <v>#DIV/0!</v>
      </c>
      <c r="AF74" s="258" t="e">
        <f t="shared" ca="1" si="66"/>
        <v>#DIV/0!</v>
      </c>
      <c r="AG74" s="473" t="e">
        <v>#DIV/0!</v>
      </c>
      <c r="AH74" s="266" t="e">
        <f t="shared" ca="1" si="67"/>
        <v>#DIV/0!</v>
      </c>
      <c r="AI74" s="258" t="e">
        <f>IF(計算_移輸出入額!$AG74&gt;=1, IF($AH74&gt;=0,$AH74,0), 0)</f>
        <v>#DIV/0!</v>
      </c>
      <c r="AJ74" s="258" t="e">
        <f>IF(計算_移輸出入額!$AG74&lt;1,IF($AH74&lt;0,$AH74,0), 0)</f>
        <v>#DIV/0!</v>
      </c>
      <c r="AK74" s="258" t="e">
        <f t="shared" ca="1" si="78"/>
        <v>#DIV/0!</v>
      </c>
      <c r="AL74" s="258" t="e">
        <f t="shared" ca="1" si="68"/>
        <v>#DIV/0!</v>
      </c>
      <c r="AM74" s="258" t="e">
        <f t="shared" ca="1" si="79"/>
        <v>#DIV/0!</v>
      </c>
      <c r="AN74" s="258" t="e">
        <f t="shared" ca="1" si="69"/>
        <v>#DIV/0!</v>
      </c>
      <c r="AO74" s="258">
        <f ca="1">-INDEX($AM$5:$AM$124, MATCH("公務", 分類_出力,0 ), 0)*計算_投入係数表!$N73</f>
        <v>0</v>
      </c>
      <c r="AP74" s="258" t="e">
        <f t="shared" ca="1" si="70"/>
        <v>#DIV/0!</v>
      </c>
      <c r="AQ74" s="258" t="e">
        <f t="shared" ca="1" si="80"/>
        <v>#DIV/0!</v>
      </c>
      <c r="AR74" s="258">
        <f ca="1">-INDEX($AP$5:$AP$124, MATCH("建設業", 特殊処理,0 ), 0)*計算_投入係数表!$I73</f>
        <v>0</v>
      </c>
      <c r="AS74" s="258" t="e">
        <f t="shared" ca="1" si="71"/>
        <v>#DIV/0!</v>
      </c>
      <c r="AT74" s="262" t="e">
        <f t="shared" ca="1" si="72"/>
        <v>#DIV/0!</v>
      </c>
      <c r="AU74" s="262">
        <f t="shared" ca="1" si="73"/>
        <v>0</v>
      </c>
      <c r="AV74" s="262" t="e">
        <f t="shared" ca="1" si="74"/>
        <v>#DIV/0!</v>
      </c>
      <c r="AW74" s="262" t="e">
        <f t="shared" ca="1" si="81"/>
        <v>#DIV/0!</v>
      </c>
      <c r="AX74" s="262" t="e">
        <f ca="1"/>
        <v>#DIV/0!</v>
      </c>
      <c r="AY74" s="262" t="e">
        <f t="shared" ca="1" si="75"/>
        <v>#DIV/0!</v>
      </c>
      <c r="AZ74" s="258" t="e">
        <f t="shared" ca="1" si="76"/>
        <v>#DIV/0!</v>
      </c>
      <c r="BC74" s="258" t="e">
        <f ca="1">IF(入力!$C$10="1. アンケート調査", $AA74, $AY74)</f>
        <v>#DIV/0!</v>
      </c>
      <c r="BD74" s="258" t="e">
        <f ca="1">IF(入力!$C$10="1. アンケート調査", $M74, $AL74)</f>
        <v>#DIV/0!</v>
      </c>
      <c r="BE74" s="258" t="e">
        <f ca="1">IF(入力!$C$10="1. アンケート調査", $X74, $AV74)</f>
        <v>#DIV/0!</v>
      </c>
      <c r="BF74" s="258" t="e">
        <f ca="1">IF(入力!$C$10="1. アンケート調査", $Y74, $AW74)</f>
        <v>#DIV/0!</v>
      </c>
      <c r="BG74" s="258" t="e">
        <f ca="1">IF(入力!$C$10="1. アンケート調査", $Z74, $AX74)</f>
        <v>#DIV/0!</v>
      </c>
    </row>
    <row r="75" spans="2:59" s="6" customFormat="1" ht="12" x14ac:dyDescent="0.25">
      <c r="B75" s="53">
        <v>71</v>
      </c>
      <c r="C75" s="269" t="str">
        <v>-</v>
      </c>
      <c r="D75" s="256">
        <f ca="1">SUMIF(振分, $C75, 入力_北海道基本取引表!$EE$4:$EE$107)</f>
        <v>0</v>
      </c>
      <c r="E75" s="256">
        <f ca="1">SUMIF(振分, $C75, 入力_北海道基本取引表!$EF$4:$EF$107)</f>
        <v>0</v>
      </c>
      <c r="F75" s="256">
        <f ca="1">SUMIF(振分, $C75, 入力_北海道基本取引表!$EJ$4:$EJ$107)</f>
        <v>0</v>
      </c>
      <c r="G75" s="256">
        <f ca="1">SUMIF(振分, $C75, 入力_北海道基本取引表!$EK$4:$EK$107)</f>
        <v>0</v>
      </c>
      <c r="H75" s="256">
        <f ca="1">SUMIF(振分, $C75, 入力_北海道基本取引表!$EO$4:$EO$107)</f>
        <v>0</v>
      </c>
      <c r="I75" s="256">
        <f ca="1">SUMIF(振分, $C75, 入力_北海道基本取引表!$EC$4:$EC$107)</f>
        <v>0</v>
      </c>
      <c r="J75" s="256">
        <f>計算_基本取引表_調整前!$DT74</f>
        <v>0</v>
      </c>
      <c r="K75" s="256" t="e">
        <f>計算_基本取引表_調整前!$EC74</f>
        <v>#DIV/0!</v>
      </c>
      <c r="L75" s="260">
        <v>0</v>
      </c>
      <c r="M75" s="264">
        <f>IF($C75="公務員",0,IF(AND($BB$5="1.0にする", $C75="建設業"), 0, 入力!$C621))</f>
        <v>0</v>
      </c>
      <c r="N75" s="256" t="e">
        <f>-計算!G361</f>
        <v>#DIV/0!</v>
      </c>
      <c r="O75" s="256" t="e">
        <f t="shared" si="53"/>
        <v>#DIV/0!</v>
      </c>
      <c r="P75" s="256" t="e">
        <f t="shared" si="54"/>
        <v>#DIV/0!</v>
      </c>
      <c r="Q75" s="256" t="e">
        <f t="shared" si="55"/>
        <v>#DIV/0!</v>
      </c>
      <c r="R75" s="256">
        <f>-INDEX($P$5:$P$124, MATCH("公務", 特殊処理,0 ), 0)*計算_投入係数表!$N74</f>
        <v>0</v>
      </c>
      <c r="S75" s="256" t="e">
        <f t="shared" si="56"/>
        <v>#DIV/0!</v>
      </c>
      <c r="T75" s="256" t="e">
        <f t="shared" si="57"/>
        <v>#DIV/0!</v>
      </c>
      <c r="U75" s="256">
        <f>-INDEX($S$5:$S$124, MATCH("建設業", 特殊処理,0 ), 0)*計算_投入係数表!$I74</f>
        <v>0</v>
      </c>
      <c r="V75" s="256" t="e">
        <f t="shared" si="58"/>
        <v>#DIV/0!</v>
      </c>
      <c r="W75" s="256" t="e">
        <f t="shared" si="59"/>
        <v>#DIV/0!</v>
      </c>
      <c r="X75" s="256" t="e">
        <f t="shared" si="60"/>
        <v>#DIV/0!</v>
      </c>
      <c r="Y75" s="256" t="e">
        <f t="shared" si="61"/>
        <v>#DIV/0!</v>
      </c>
      <c r="Z75" s="256" t="e">
        <v>#DIV/0!</v>
      </c>
      <c r="AA75" s="256" t="e">
        <f t="shared" si="62"/>
        <v>#DIV/0!</v>
      </c>
      <c r="AB75" s="523" t="e">
        <f t="shared" si="77"/>
        <v>#DIV/0!</v>
      </c>
      <c r="AC75" s="504" t="e">
        <f t="shared" ca="1" si="63"/>
        <v>#DIV/0!</v>
      </c>
      <c r="AD75" s="256" t="e">
        <f t="shared" ca="1" si="64"/>
        <v>#DIV/0!</v>
      </c>
      <c r="AE75" s="256" t="e">
        <f t="shared" ca="1" si="65"/>
        <v>#DIV/0!</v>
      </c>
      <c r="AF75" s="256" t="e">
        <f t="shared" ca="1" si="66"/>
        <v>#DIV/0!</v>
      </c>
      <c r="AG75" s="471" t="e">
        <v>#DIV/0!</v>
      </c>
      <c r="AH75" s="264" t="e">
        <f t="shared" ca="1" si="67"/>
        <v>#DIV/0!</v>
      </c>
      <c r="AI75" s="256" t="e">
        <f>IF(計算_移輸出入額!$AG75&gt;=1, IF($AH75&gt;=0,$AH75,0), 0)</f>
        <v>#DIV/0!</v>
      </c>
      <c r="AJ75" s="256" t="e">
        <f>IF(計算_移輸出入額!$AG75&lt;1,IF($AH75&lt;0,$AH75,0), 0)</f>
        <v>#DIV/0!</v>
      </c>
      <c r="AK75" s="256" t="e">
        <f t="shared" ca="1" si="78"/>
        <v>#DIV/0!</v>
      </c>
      <c r="AL75" s="256" t="e">
        <f t="shared" ca="1" si="68"/>
        <v>#DIV/0!</v>
      </c>
      <c r="AM75" s="256" t="e">
        <f t="shared" ca="1" si="79"/>
        <v>#DIV/0!</v>
      </c>
      <c r="AN75" s="256" t="e">
        <f t="shared" ca="1" si="69"/>
        <v>#DIV/0!</v>
      </c>
      <c r="AO75" s="256">
        <f ca="1">-INDEX($AM$5:$AM$124, MATCH("公務", 分類_出力,0 ), 0)*計算_投入係数表!$N74</f>
        <v>0</v>
      </c>
      <c r="AP75" s="256" t="e">
        <f t="shared" ca="1" si="70"/>
        <v>#DIV/0!</v>
      </c>
      <c r="AQ75" s="256" t="e">
        <f t="shared" ca="1" si="80"/>
        <v>#DIV/0!</v>
      </c>
      <c r="AR75" s="256">
        <f ca="1">-INDEX($AP$5:$AP$124, MATCH("建設業", 特殊処理,0 ), 0)*計算_投入係数表!$I74</f>
        <v>0</v>
      </c>
      <c r="AS75" s="256" t="e">
        <f t="shared" ca="1" si="71"/>
        <v>#DIV/0!</v>
      </c>
      <c r="AT75" s="260" t="e">
        <f t="shared" ca="1" si="72"/>
        <v>#DIV/0!</v>
      </c>
      <c r="AU75" s="260">
        <f t="shared" ca="1" si="73"/>
        <v>0</v>
      </c>
      <c r="AV75" s="260" t="e">
        <f t="shared" ca="1" si="74"/>
        <v>#DIV/0!</v>
      </c>
      <c r="AW75" s="260" t="e">
        <f t="shared" ca="1" si="81"/>
        <v>#DIV/0!</v>
      </c>
      <c r="AX75" s="260" t="e">
        <f ca="1"/>
        <v>#DIV/0!</v>
      </c>
      <c r="AY75" s="260" t="e">
        <f t="shared" ca="1" si="75"/>
        <v>#DIV/0!</v>
      </c>
      <c r="AZ75" s="256" t="e">
        <f t="shared" ca="1" si="76"/>
        <v>#DIV/0!</v>
      </c>
      <c r="BC75" s="256" t="e">
        <f ca="1">IF(入力!$C$10="1. アンケート調査", $AA75, $AY75)</f>
        <v>#DIV/0!</v>
      </c>
      <c r="BD75" s="256" t="e">
        <f ca="1">IF(入力!$C$10="1. アンケート調査", $M75, $AL75)</f>
        <v>#DIV/0!</v>
      </c>
      <c r="BE75" s="256" t="e">
        <f ca="1">IF(入力!$C$10="1. アンケート調査", $X75, $AV75)</f>
        <v>#DIV/0!</v>
      </c>
      <c r="BF75" s="256" t="e">
        <f ca="1">IF(入力!$C$10="1. アンケート調査", $Y75, $AW75)</f>
        <v>#DIV/0!</v>
      </c>
      <c r="BG75" s="256" t="e">
        <f ca="1">IF(入力!$C$10="1. アンケート調査", $Z75, $AX75)</f>
        <v>#DIV/0!</v>
      </c>
    </row>
    <row r="76" spans="2:59" s="6" customFormat="1" ht="12" x14ac:dyDescent="0.25">
      <c r="B76" s="53">
        <v>72</v>
      </c>
      <c r="C76" s="269" t="str">
        <v>-</v>
      </c>
      <c r="D76" s="256">
        <f ca="1">SUMIF(振分, $C76, 入力_北海道基本取引表!$EE$4:$EE$107)</f>
        <v>0</v>
      </c>
      <c r="E76" s="256">
        <f ca="1">SUMIF(振分, $C76, 入力_北海道基本取引表!$EF$4:$EF$107)</f>
        <v>0</v>
      </c>
      <c r="F76" s="256">
        <f ca="1">SUMIF(振分, $C76, 入力_北海道基本取引表!$EJ$4:$EJ$107)</f>
        <v>0</v>
      </c>
      <c r="G76" s="256">
        <f ca="1">SUMIF(振分, $C76, 入力_北海道基本取引表!$EK$4:$EK$107)</f>
        <v>0</v>
      </c>
      <c r="H76" s="256">
        <f ca="1">SUMIF(振分, $C76, 入力_北海道基本取引表!$EO$4:$EO$107)</f>
        <v>0</v>
      </c>
      <c r="I76" s="256">
        <f ca="1">SUMIF(振分, $C76, 入力_北海道基本取引表!$EC$4:$EC$107)</f>
        <v>0</v>
      </c>
      <c r="J76" s="256">
        <f>計算_基本取引表_調整前!$DT75</f>
        <v>0</v>
      </c>
      <c r="K76" s="256" t="e">
        <f>計算_基本取引表_調整前!$EC75</f>
        <v>#DIV/0!</v>
      </c>
      <c r="L76" s="260">
        <v>0</v>
      </c>
      <c r="M76" s="264">
        <f>IF($C76="公務員",0,IF(AND($BB$5="1.0にする", $C76="建設業"), 0, 入力!$C622))</f>
        <v>0</v>
      </c>
      <c r="N76" s="256" t="e">
        <f>-計算!G362</f>
        <v>#DIV/0!</v>
      </c>
      <c r="O76" s="256" t="e">
        <f t="shared" si="53"/>
        <v>#DIV/0!</v>
      </c>
      <c r="P76" s="256" t="e">
        <f t="shared" si="54"/>
        <v>#DIV/0!</v>
      </c>
      <c r="Q76" s="256" t="e">
        <f t="shared" si="55"/>
        <v>#DIV/0!</v>
      </c>
      <c r="R76" s="256">
        <f>-INDEX($P$5:$P$124, MATCH("公務", 特殊処理,0 ), 0)*計算_投入係数表!$N75</f>
        <v>0</v>
      </c>
      <c r="S76" s="256" t="e">
        <f t="shared" si="56"/>
        <v>#DIV/0!</v>
      </c>
      <c r="T76" s="256" t="e">
        <f t="shared" si="57"/>
        <v>#DIV/0!</v>
      </c>
      <c r="U76" s="256">
        <f>-INDEX($S$5:$S$124, MATCH("建設業", 特殊処理,0 ), 0)*計算_投入係数表!$I75</f>
        <v>0</v>
      </c>
      <c r="V76" s="256" t="e">
        <f t="shared" si="58"/>
        <v>#DIV/0!</v>
      </c>
      <c r="W76" s="256" t="e">
        <f t="shared" si="59"/>
        <v>#DIV/0!</v>
      </c>
      <c r="X76" s="256" t="e">
        <f t="shared" si="60"/>
        <v>#DIV/0!</v>
      </c>
      <c r="Y76" s="256" t="e">
        <f t="shared" si="61"/>
        <v>#DIV/0!</v>
      </c>
      <c r="Z76" s="256" t="e">
        <v>#DIV/0!</v>
      </c>
      <c r="AA76" s="256" t="e">
        <f t="shared" si="62"/>
        <v>#DIV/0!</v>
      </c>
      <c r="AB76" s="523" t="e">
        <f t="shared" si="77"/>
        <v>#DIV/0!</v>
      </c>
      <c r="AC76" s="504" t="e">
        <f t="shared" ca="1" si="63"/>
        <v>#DIV/0!</v>
      </c>
      <c r="AD76" s="256" t="e">
        <f t="shared" ca="1" si="64"/>
        <v>#DIV/0!</v>
      </c>
      <c r="AE76" s="256" t="e">
        <f t="shared" ca="1" si="65"/>
        <v>#DIV/0!</v>
      </c>
      <c r="AF76" s="256" t="e">
        <f t="shared" ca="1" si="66"/>
        <v>#DIV/0!</v>
      </c>
      <c r="AG76" s="471" t="e">
        <v>#DIV/0!</v>
      </c>
      <c r="AH76" s="264" t="e">
        <f t="shared" ca="1" si="67"/>
        <v>#DIV/0!</v>
      </c>
      <c r="AI76" s="256" t="e">
        <f>IF(計算_移輸出入額!$AG76&gt;=1, IF($AH76&gt;=0,$AH76,0), 0)</f>
        <v>#DIV/0!</v>
      </c>
      <c r="AJ76" s="256" t="e">
        <f>IF(計算_移輸出入額!$AG76&lt;1,IF($AH76&lt;0,$AH76,0), 0)</f>
        <v>#DIV/0!</v>
      </c>
      <c r="AK76" s="256" t="e">
        <f t="shared" ca="1" si="78"/>
        <v>#DIV/0!</v>
      </c>
      <c r="AL76" s="256" t="e">
        <f t="shared" ca="1" si="68"/>
        <v>#DIV/0!</v>
      </c>
      <c r="AM76" s="256" t="e">
        <f t="shared" ca="1" si="79"/>
        <v>#DIV/0!</v>
      </c>
      <c r="AN76" s="256" t="e">
        <f t="shared" ca="1" si="69"/>
        <v>#DIV/0!</v>
      </c>
      <c r="AO76" s="256">
        <f ca="1">-INDEX($AM$5:$AM$124, MATCH("公務", 分類_出力,0 ), 0)*計算_投入係数表!$N75</f>
        <v>0</v>
      </c>
      <c r="AP76" s="256" t="e">
        <f t="shared" ca="1" si="70"/>
        <v>#DIV/0!</v>
      </c>
      <c r="AQ76" s="256" t="e">
        <f t="shared" ca="1" si="80"/>
        <v>#DIV/0!</v>
      </c>
      <c r="AR76" s="256">
        <f ca="1">-INDEX($AP$5:$AP$124, MATCH("建設業", 特殊処理,0 ), 0)*計算_投入係数表!$I75</f>
        <v>0</v>
      </c>
      <c r="AS76" s="256" t="e">
        <f t="shared" ca="1" si="71"/>
        <v>#DIV/0!</v>
      </c>
      <c r="AT76" s="260" t="e">
        <f t="shared" ca="1" si="72"/>
        <v>#DIV/0!</v>
      </c>
      <c r="AU76" s="260">
        <f t="shared" ca="1" si="73"/>
        <v>0</v>
      </c>
      <c r="AV76" s="260" t="e">
        <f t="shared" ca="1" si="74"/>
        <v>#DIV/0!</v>
      </c>
      <c r="AW76" s="260" t="e">
        <f t="shared" ca="1" si="81"/>
        <v>#DIV/0!</v>
      </c>
      <c r="AX76" s="260" t="e">
        <f ca="1"/>
        <v>#DIV/0!</v>
      </c>
      <c r="AY76" s="260" t="e">
        <f t="shared" ca="1" si="75"/>
        <v>#DIV/0!</v>
      </c>
      <c r="AZ76" s="256" t="e">
        <f t="shared" ca="1" si="76"/>
        <v>#DIV/0!</v>
      </c>
      <c r="BC76" s="256" t="e">
        <f ca="1">IF(入力!$C$10="1. アンケート調査", $AA76, $AY76)</f>
        <v>#DIV/0!</v>
      </c>
      <c r="BD76" s="256" t="e">
        <f ca="1">IF(入力!$C$10="1. アンケート調査", $M76, $AL76)</f>
        <v>#DIV/0!</v>
      </c>
      <c r="BE76" s="256" t="e">
        <f ca="1">IF(入力!$C$10="1. アンケート調査", $X76, $AV76)</f>
        <v>#DIV/0!</v>
      </c>
      <c r="BF76" s="256" t="e">
        <f ca="1">IF(入力!$C$10="1. アンケート調査", $Y76, $AW76)</f>
        <v>#DIV/0!</v>
      </c>
      <c r="BG76" s="256" t="e">
        <f ca="1">IF(入力!$C$10="1. アンケート調査", $Z76, $AX76)</f>
        <v>#DIV/0!</v>
      </c>
    </row>
    <row r="77" spans="2:59" s="6" customFormat="1" ht="12" x14ac:dyDescent="0.25">
      <c r="B77" s="53">
        <v>73</v>
      </c>
      <c r="C77" s="269" t="str">
        <v>-</v>
      </c>
      <c r="D77" s="256">
        <f ca="1">SUMIF(振分, $C77, 入力_北海道基本取引表!$EE$4:$EE$107)</f>
        <v>0</v>
      </c>
      <c r="E77" s="256">
        <f ca="1">SUMIF(振分, $C77, 入力_北海道基本取引表!$EF$4:$EF$107)</f>
        <v>0</v>
      </c>
      <c r="F77" s="256">
        <f ca="1">SUMIF(振分, $C77, 入力_北海道基本取引表!$EJ$4:$EJ$107)</f>
        <v>0</v>
      </c>
      <c r="G77" s="256">
        <f ca="1">SUMIF(振分, $C77, 入力_北海道基本取引表!$EK$4:$EK$107)</f>
        <v>0</v>
      </c>
      <c r="H77" s="256">
        <f ca="1">SUMIF(振分, $C77, 入力_北海道基本取引表!$EO$4:$EO$107)</f>
        <v>0</v>
      </c>
      <c r="I77" s="256">
        <f ca="1">SUMIF(振分, $C77, 入力_北海道基本取引表!$EC$4:$EC$107)</f>
        <v>0</v>
      </c>
      <c r="J77" s="256">
        <f>計算_基本取引表_調整前!$DT76</f>
        <v>0</v>
      </c>
      <c r="K77" s="256" t="e">
        <f>計算_基本取引表_調整前!$EC76</f>
        <v>#DIV/0!</v>
      </c>
      <c r="L77" s="260">
        <v>0</v>
      </c>
      <c r="M77" s="264">
        <f>IF($C77="公務員",0,IF(AND($BB$5="1.0にする", $C77="建設業"), 0, 入力!$C623))</f>
        <v>0</v>
      </c>
      <c r="N77" s="256" t="e">
        <f>-計算!G363</f>
        <v>#DIV/0!</v>
      </c>
      <c r="O77" s="256" t="e">
        <f t="shared" si="53"/>
        <v>#DIV/0!</v>
      </c>
      <c r="P77" s="256" t="e">
        <f t="shared" si="54"/>
        <v>#DIV/0!</v>
      </c>
      <c r="Q77" s="256" t="e">
        <f t="shared" si="55"/>
        <v>#DIV/0!</v>
      </c>
      <c r="R77" s="256">
        <f>-INDEX($P$5:$P$124, MATCH("公務", 特殊処理,0 ), 0)*計算_投入係数表!$N76</f>
        <v>0</v>
      </c>
      <c r="S77" s="256" t="e">
        <f t="shared" si="56"/>
        <v>#DIV/0!</v>
      </c>
      <c r="T77" s="256" t="e">
        <f t="shared" si="57"/>
        <v>#DIV/0!</v>
      </c>
      <c r="U77" s="256">
        <f>-INDEX($S$5:$S$124, MATCH("建設業", 特殊処理,0 ), 0)*計算_投入係数表!$I76</f>
        <v>0</v>
      </c>
      <c r="V77" s="256" t="e">
        <f t="shared" si="58"/>
        <v>#DIV/0!</v>
      </c>
      <c r="W77" s="256" t="e">
        <f t="shared" si="59"/>
        <v>#DIV/0!</v>
      </c>
      <c r="X77" s="256" t="e">
        <f t="shared" si="60"/>
        <v>#DIV/0!</v>
      </c>
      <c r="Y77" s="256" t="e">
        <f t="shared" si="61"/>
        <v>#DIV/0!</v>
      </c>
      <c r="Z77" s="256" t="e">
        <v>#DIV/0!</v>
      </c>
      <c r="AA77" s="256" t="e">
        <f t="shared" si="62"/>
        <v>#DIV/0!</v>
      </c>
      <c r="AB77" s="523" t="e">
        <f t="shared" si="77"/>
        <v>#DIV/0!</v>
      </c>
      <c r="AC77" s="504" t="e">
        <f t="shared" ca="1" si="63"/>
        <v>#DIV/0!</v>
      </c>
      <c r="AD77" s="256" t="e">
        <f t="shared" ca="1" si="64"/>
        <v>#DIV/0!</v>
      </c>
      <c r="AE77" s="256" t="e">
        <f t="shared" ca="1" si="65"/>
        <v>#DIV/0!</v>
      </c>
      <c r="AF77" s="256" t="e">
        <f t="shared" ca="1" si="66"/>
        <v>#DIV/0!</v>
      </c>
      <c r="AG77" s="471" t="e">
        <v>#DIV/0!</v>
      </c>
      <c r="AH77" s="264" t="e">
        <f t="shared" ca="1" si="67"/>
        <v>#DIV/0!</v>
      </c>
      <c r="AI77" s="256" t="e">
        <f>IF(計算_移輸出入額!$AG77&gt;=1, IF($AH77&gt;=0,$AH77,0), 0)</f>
        <v>#DIV/0!</v>
      </c>
      <c r="AJ77" s="256" t="e">
        <f>IF(計算_移輸出入額!$AG77&lt;1,IF($AH77&lt;0,$AH77,0), 0)</f>
        <v>#DIV/0!</v>
      </c>
      <c r="AK77" s="256" t="e">
        <f t="shared" ca="1" si="78"/>
        <v>#DIV/0!</v>
      </c>
      <c r="AL77" s="256" t="e">
        <f t="shared" ca="1" si="68"/>
        <v>#DIV/0!</v>
      </c>
      <c r="AM77" s="256" t="e">
        <f t="shared" ca="1" si="79"/>
        <v>#DIV/0!</v>
      </c>
      <c r="AN77" s="256" t="e">
        <f t="shared" ca="1" si="69"/>
        <v>#DIV/0!</v>
      </c>
      <c r="AO77" s="256">
        <f ca="1">-INDEX($AM$5:$AM$124, MATCH("公務", 分類_出力,0 ), 0)*計算_投入係数表!$N76</f>
        <v>0</v>
      </c>
      <c r="AP77" s="256" t="e">
        <f t="shared" ca="1" si="70"/>
        <v>#DIV/0!</v>
      </c>
      <c r="AQ77" s="256" t="e">
        <f t="shared" ca="1" si="80"/>
        <v>#DIV/0!</v>
      </c>
      <c r="AR77" s="256">
        <f ca="1">-INDEX($AP$5:$AP$124, MATCH("建設業", 特殊処理,0 ), 0)*計算_投入係数表!$I76</f>
        <v>0</v>
      </c>
      <c r="AS77" s="256" t="e">
        <f t="shared" ca="1" si="71"/>
        <v>#DIV/0!</v>
      </c>
      <c r="AT77" s="260" t="e">
        <f t="shared" ca="1" si="72"/>
        <v>#DIV/0!</v>
      </c>
      <c r="AU77" s="260">
        <f t="shared" ca="1" si="73"/>
        <v>0</v>
      </c>
      <c r="AV77" s="260" t="e">
        <f t="shared" ca="1" si="74"/>
        <v>#DIV/0!</v>
      </c>
      <c r="AW77" s="260" t="e">
        <f t="shared" ca="1" si="81"/>
        <v>#DIV/0!</v>
      </c>
      <c r="AX77" s="260" t="e">
        <f ca="1"/>
        <v>#DIV/0!</v>
      </c>
      <c r="AY77" s="260" t="e">
        <f t="shared" ca="1" si="75"/>
        <v>#DIV/0!</v>
      </c>
      <c r="AZ77" s="256" t="e">
        <f t="shared" ca="1" si="76"/>
        <v>#DIV/0!</v>
      </c>
      <c r="BC77" s="256" t="e">
        <f ca="1">IF(入力!$C$10="1. アンケート調査", $AA77, $AY77)</f>
        <v>#DIV/0!</v>
      </c>
      <c r="BD77" s="256" t="e">
        <f ca="1">IF(入力!$C$10="1. アンケート調査", $M77, $AL77)</f>
        <v>#DIV/0!</v>
      </c>
      <c r="BE77" s="256" t="e">
        <f ca="1">IF(入力!$C$10="1. アンケート調査", $X77, $AV77)</f>
        <v>#DIV/0!</v>
      </c>
      <c r="BF77" s="256" t="e">
        <f ca="1">IF(入力!$C$10="1. アンケート調査", $Y77, $AW77)</f>
        <v>#DIV/0!</v>
      </c>
      <c r="BG77" s="256" t="e">
        <f ca="1">IF(入力!$C$10="1. アンケート調査", $Z77, $AX77)</f>
        <v>#DIV/0!</v>
      </c>
    </row>
    <row r="78" spans="2:59" s="6" customFormat="1" ht="12" x14ac:dyDescent="0.25">
      <c r="B78" s="53">
        <v>74</v>
      </c>
      <c r="C78" s="269" t="str">
        <v>-</v>
      </c>
      <c r="D78" s="256">
        <f ca="1">SUMIF(振分, $C78, 入力_北海道基本取引表!$EE$4:$EE$107)</f>
        <v>0</v>
      </c>
      <c r="E78" s="256">
        <f ca="1">SUMIF(振分, $C78, 入力_北海道基本取引表!$EF$4:$EF$107)</f>
        <v>0</v>
      </c>
      <c r="F78" s="256">
        <f ca="1">SUMIF(振分, $C78, 入力_北海道基本取引表!$EJ$4:$EJ$107)</f>
        <v>0</v>
      </c>
      <c r="G78" s="256">
        <f ca="1">SUMIF(振分, $C78, 入力_北海道基本取引表!$EK$4:$EK$107)</f>
        <v>0</v>
      </c>
      <c r="H78" s="256">
        <f ca="1">SUMIF(振分, $C78, 入力_北海道基本取引表!$EO$4:$EO$107)</f>
        <v>0</v>
      </c>
      <c r="I78" s="256">
        <f ca="1">SUMIF(振分, $C78, 入力_北海道基本取引表!$EC$4:$EC$107)</f>
        <v>0</v>
      </c>
      <c r="J78" s="256">
        <f>計算_基本取引表_調整前!$DT77</f>
        <v>0</v>
      </c>
      <c r="K78" s="256" t="e">
        <f>計算_基本取引表_調整前!$EC77</f>
        <v>#DIV/0!</v>
      </c>
      <c r="L78" s="260">
        <v>0</v>
      </c>
      <c r="M78" s="264">
        <f>IF($C78="公務員",0,IF(AND($BB$5="1.0にする", $C78="建設業"), 0, 入力!$C624))</f>
        <v>0</v>
      </c>
      <c r="N78" s="256" t="e">
        <f>-計算!G364</f>
        <v>#DIV/0!</v>
      </c>
      <c r="O78" s="256" t="e">
        <f t="shared" si="53"/>
        <v>#DIV/0!</v>
      </c>
      <c r="P78" s="256" t="e">
        <f t="shared" si="54"/>
        <v>#DIV/0!</v>
      </c>
      <c r="Q78" s="256" t="e">
        <f t="shared" si="55"/>
        <v>#DIV/0!</v>
      </c>
      <c r="R78" s="256">
        <f>-INDEX($P$5:$P$124, MATCH("公務", 特殊処理,0 ), 0)*計算_投入係数表!$N77</f>
        <v>0</v>
      </c>
      <c r="S78" s="256" t="e">
        <f t="shared" si="56"/>
        <v>#DIV/0!</v>
      </c>
      <c r="T78" s="256" t="e">
        <f t="shared" si="57"/>
        <v>#DIV/0!</v>
      </c>
      <c r="U78" s="256">
        <f>-INDEX($S$5:$S$124, MATCH("建設業", 特殊処理,0 ), 0)*計算_投入係数表!$I77</f>
        <v>0</v>
      </c>
      <c r="V78" s="256" t="e">
        <f t="shared" si="58"/>
        <v>#DIV/0!</v>
      </c>
      <c r="W78" s="256" t="e">
        <f t="shared" si="59"/>
        <v>#DIV/0!</v>
      </c>
      <c r="X78" s="256" t="e">
        <f t="shared" si="60"/>
        <v>#DIV/0!</v>
      </c>
      <c r="Y78" s="256" t="e">
        <f t="shared" si="61"/>
        <v>#DIV/0!</v>
      </c>
      <c r="Z78" s="256" t="e">
        <v>#DIV/0!</v>
      </c>
      <c r="AA78" s="256" t="e">
        <f t="shared" si="62"/>
        <v>#DIV/0!</v>
      </c>
      <c r="AB78" s="523" t="e">
        <f t="shared" si="77"/>
        <v>#DIV/0!</v>
      </c>
      <c r="AC78" s="504" t="e">
        <f t="shared" ca="1" si="63"/>
        <v>#DIV/0!</v>
      </c>
      <c r="AD78" s="256" t="e">
        <f t="shared" ca="1" si="64"/>
        <v>#DIV/0!</v>
      </c>
      <c r="AE78" s="256" t="e">
        <f t="shared" ca="1" si="65"/>
        <v>#DIV/0!</v>
      </c>
      <c r="AF78" s="256" t="e">
        <f t="shared" ca="1" si="66"/>
        <v>#DIV/0!</v>
      </c>
      <c r="AG78" s="471" t="e">
        <v>#DIV/0!</v>
      </c>
      <c r="AH78" s="264" t="e">
        <f t="shared" ca="1" si="67"/>
        <v>#DIV/0!</v>
      </c>
      <c r="AI78" s="256" t="e">
        <f>IF(計算_移輸出入額!$AG78&gt;=1, IF($AH78&gt;=0,$AH78,0), 0)</f>
        <v>#DIV/0!</v>
      </c>
      <c r="AJ78" s="256" t="e">
        <f>IF(計算_移輸出入額!$AG78&lt;1,IF($AH78&lt;0,$AH78,0), 0)</f>
        <v>#DIV/0!</v>
      </c>
      <c r="AK78" s="256" t="e">
        <f t="shared" ca="1" si="78"/>
        <v>#DIV/0!</v>
      </c>
      <c r="AL78" s="256" t="e">
        <f t="shared" ca="1" si="68"/>
        <v>#DIV/0!</v>
      </c>
      <c r="AM78" s="256" t="e">
        <f t="shared" ca="1" si="79"/>
        <v>#DIV/0!</v>
      </c>
      <c r="AN78" s="256" t="e">
        <f t="shared" ca="1" si="69"/>
        <v>#DIV/0!</v>
      </c>
      <c r="AO78" s="256">
        <f ca="1">-INDEX($AM$5:$AM$124, MATCH("公務", 分類_出力,0 ), 0)*計算_投入係数表!$N77</f>
        <v>0</v>
      </c>
      <c r="AP78" s="256" t="e">
        <f t="shared" ca="1" si="70"/>
        <v>#DIV/0!</v>
      </c>
      <c r="AQ78" s="256" t="e">
        <f t="shared" ca="1" si="80"/>
        <v>#DIV/0!</v>
      </c>
      <c r="AR78" s="256">
        <f ca="1">-INDEX($AP$5:$AP$124, MATCH("建設業", 特殊処理,0 ), 0)*計算_投入係数表!$I77</f>
        <v>0</v>
      </c>
      <c r="AS78" s="256" t="e">
        <f t="shared" ca="1" si="71"/>
        <v>#DIV/0!</v>
      </c>
      <c r="AT78" s="260" t="e">
        <f t="shared" ca="1" si="72"/>
        <v>#DIV/0!</v>
      </c>
      <c r="AU78" s="260">
        <f t="shared" ca="1" si="73"/>
        <v>0</v>
      </c>
      <c r="AV78" s="260" t="e">
        <f t="shared" ca="1" si="74"/>
        <v>#DIV/0!</v>
      </c>
      <c r="AW78" s="260" t="e">
        <f t="shared" ca="1" si="81"/>
        <v>#DIV/0!</v>
      </c>
      <c r="AX78" s="260" t="e">
        <f ca="1"/>
        <v>#DIV/0!</v>
      </c>
      <c r="AY78" s="260" t="e">
        <f t="shared" ca="1" si="75"/>
        <v>#DIV/0!</v>
      </c>
      <c r="AZ78" s="256" t="e">
        <f t="shared" ca="1" si="76"/>
        <v>#DIV/0!</v>
      </c>
      <c r="BC78" s="256" t="e">
        <f ca="1">IF(入力!$C$10="1. アンケート調査", $AA78, $AY78)</f>
        <v>#DIV/0!</v>
      </c>
      <c r="BD78" s="256" t="e">
        <f ca="1">IF(入力!$C$10="1. アンケート調査", $M78, $AL78)</f>
        <v>#DIV/0!</v>
      </c>
      <c r="BE78" s="256" t="e">
        <f ca="1">IF(入力!$C$10="1. アンケート調査", $X78, $AV78)</f>
        <v>#DIV/0!</v>
      </c>
      <c r="BF78" s="256" t="e">
        <f ca="1">IF(入力!$C$10="1. アンケート調査", $Y78, $AW78)</f>
        <v>#DIV/0!</v>
      </c>
      <c r="BG78" s="256" t="e">
        <f ca="1">IF(入力!$C$10="1. アンケート調査", $Z78, $AX78)</f>
        <v>#DIV/0!</v>
      </c>
    </row>
    <row r="79" spans="2:59" s="6" customFormat="1" ht="12" x14ac:dyDescent="0.25">
      <c r="B79" s="53">
        <v>75</v>
      </c>
      <c r="C79" s="269" t="str">
        <v>-</v>
      </c>
      <c r="D79" s="256">
        <f ca="1">SUMIF(振分, $C79, 入力_北海道基本取引表!$EE$4:$EE$107)</f>
        <v>0</v>
      </c>
      <c r="E79" s="256">
        <f ca="1">SUMIF(振分, $C79, 入力_北海道基本取引表!$EF$4:$EF$107)</f>
        <v>0</v>
      </c>
      <c r="F79" s="256">
        <f ca="1">SUMIF(振分, $C79, 入力_北海道基本取引表!$EJ$4:$EJ$107)</f>
        <v>0</v>
      </c>
      <c r="G79" s="256">
        <f ca="1">SUMIF(振分, $C79, 入力_北海道基本取引表!$EK$4:$EK$107)</f>
        <v>0</v>
      </c>
      <c r="H79" s="256">
        <f ca="1">SUMIF(振分, $C79, 入力_北海道基本取引表!$EO$4:$EO$107)</f>
        <v>0</v>
      </c>
      <c r="I79" s="256">
        <f ca="1">SUMIF(振分, $C79, 入力_北海道基本取引表!$EC$4:$EC$107)</f>
        <v>0</v>
      </c>
      <c r="J79" s="256">
        <f>計算_基本取引表_調整前!$DT78</f>
        <v>0</v>
      </c>
      <c r="K79" s="256" t="e">
        <f>計算_基本取引表_調整前!$EC78</f>
        <v>#DIV/0!</v>
      </c>
      <c r="L79" s="260">
        <v>0</v>
      </c>
      <c r="M79" s="264">
        <f>IF($C79="公務員",0,IF(AND($BB$5="1.0にする", $C79="建設業"), 0, 入力!$C625))</f>
        <v>0</v>
      </c>
      <c r="N79" s="256" t="e">
        <f>-計算!G365</f>
        <v>#DIV/0!</v>
      </c>
      <c r="O79" s="256" t="e">
        <f t="shared" si="53"/>
        <v>#DIV/0!</v>
      </c>
      <c r="P79" s="256" t="e">
        <f t="shared" si="54"/>
        <v>#DIV/0!</v>
      </c>
      <c r="Q79" s="256" t="e">
        <f t="shared" si="55"/>
        <v>#DIV/0!</v>
      </c>
      <c r="R79" s="256">
        <f>-INDEX($P$5:$P$124, MATCH("公務", 特殊処理,0 ), 0)*計算_投入係数表!$N78</f>
        <v>0</v>
      </c>
      <c r="S79" s="256" t="e">
        <f t="shared" si="56"/>
        <v>#DIV/0!</v>
      </c>
      <c r="T79" s="256" t="e">
        <f t="shared" si="57"/>
        <v>#DIV/0!</v>
      </c>
      <c r="U79" s="256">
        <f>-INDEX($S$5:$S$124, MATCH("建設業", 特殊処理,0 ), 0)*計算_投入係数表!$I78</f>
        <v>0</v>
      </c>
      <c r="V79" s="256" t="e">
        <f t="shared" si="58"/>
        <v>#DIV/0!</v>
      </c>
      <c r="W79" s="256" t="e">
        <f t="shared" si="59"/>
        <v>#DIV/0!</v>
      </c>
      <c r="X79" s="256" t="e">
        <f t="shared" si="60"/>
        <v>#DIV/0!</v>
      </c>
      <c r="Y79" s="256" t="e">
        <f t="shared" si="61"/>
        <v>#DIV/0!</v>
      </c>
      <c r="Z79" s="256" t="e">
        <v>#DIV/0!</v>
      </c>
      <c r="AA79" s="256" t="e">
        <f t="shared" si="62"/>
        <v>#DIV/0!</v>
      </c>
      <c r="AB79" s="523" t="e">
        <f t="shared" si="77"/>
        <v>#DIV/0!</v>
      </c>
      <c r="AC79" s="504" t="e">
        <f t="shared" ca="1" si="63"/>
        <v>#DIV/0!</v>
      </c>
      <c r="AD79" s="256" t="e">
        <f t="shared" ca="1" si="64"/>
        <v>#DIV/0!</v>
      </c>
      <c r="AE79" s="256" t="e">
        <f t="shared" ca="1" si="65"/>
        <v>#DIV/0!</v>
      </c>
      <c r="AF79" s="256" t="e">
        <f t="shared" ca="1" si="66"/>
        <v>#DIV/0!</v>
      </c>
      <c r="AG79" s="471" t="e">
        <v>#DIV/0!</v>
      </c>
      <c r="AH79" s="264" t="e">
        <f t="shared" ca="1" si="67"/>
        <v>#DIV/0!</v>
      </c>
      <c r="AI79" s="256" t="e">
        <f>IF(計算_移輸出入額!$AG79&gt;=1, IF($AH79&gt;=0,$AH79,0), 0)</f>
        <v>#DIV/0!</v>
      </c>
      <c r="AJ79" s="256" t="e">
        <f>IF(計算_移輸出入額!$AG79&lt;1,IF($AH79&lt;0,$AH79,0), 0)</f>
        <v>#DIV/0!</v>
      </c>
      <c r="AK79" s="256" t="e">
        <f t="shared" ca="1" si="78"/>
        <v>#DIV/0!</v>
      </c>
      <c r="AL79" s="256" t="e">
        <f t="shared" ca="1" si="68"/>
        <v>#DIV/0!</v>
      </c>
      <c r="AM79" s="256" t="e">
        <f t="shared" ca="1" si="79"/>
        <v>#DIV/0!</v>
      </c>
      <c r="AN79" s="256" t="e">
        <f t="shared" ca="1" si="69"/>
        <v>#DIV/0!</v>
      </c>
      <c r="AO79" s="256">
        <f ca="1">-INDEX($AM$5:$AM$124, MATCH("公務", 分類_出力,0 ), 0)*計算_投入係数表!$N78</f>
        <v>0</v>
      </c>
      <c r="AP79" s="256" t="e">
        <f t="shared" ca="1" si="70"/>
        <v>#DIV/0!</v>
      </c>
      <c r="AQ79" s="256" t="e">
        <f t="shared" ca="1" si="80"/>
        <v>#DIV/0!</v>
      </c>
      <c r="AR79" s="256">
        <f ca="1">-INDEX($AP$5:$AP$124, MATCH("建設業", 特殊処理,0 ), 0)*計算_投入係数表!$I78</f>
        <v>0</v>
      </c>
      <c r="AS79" s="256" t="e">
        <f t="shared" ca="1" si="71"/>
        <v>#DIV/0!</v>
      </c>
      <c r="AT79" s="260" t="e">
        <f t="shared" ca="1" si="72"/>
        <v>#DIV/0!</v>
      </c>
      <c r="AU79" s="260">
        <f t="shared" ca="1" si="73"/>
        <v>0</v>
      </c>
      <c r="AV79" s="260" t="e">
        <f t="shared" ca="1" si="74"/>
        <v>#DIV/0!</v>
      </c>
      <c r="AW79" s="260" t="e">
        <f t="shared" ca="1" si="81"/>
        <v>#DIV/0!</v>
      </c>
      <c r="AX79" s="260" t="e">
        <f ca="1"/>
        <v>#DIV/0!</v>
      </c>
      <c r="AY79" s="260" t="e">
        <f t="shared" ca="1" si="75"/>
        <v>#DIV/0!</v>
      </c>
      <c r="AZ79" s="256" t="e">
        <f t="shared" ca="1" si="76"/>
        <v>#DIV/0!</v>
      </c>
      <c r="BC79" s="256" t="e">
        <f ca="1">IF(入力!$C$10="1. アンケート調査", $AA79, $AY79)</f>
        <v>#DIV/0!</v>
      </c>
      <c r="BD79" s="256" t="e">
        <f ca="1">IF(入力!$C$10="1. アンケート調査", $M79, $AL79)</f>
        <v>#DIV/0!</v>
      </c>
      <c r="BE79" s="256" t="e">
        <f ca="1">IF(入力!$C$10="1. アンケート調査", $X79, $AV79)</f>
        <v>#DIV/0!</v>
      </c>
      <c r="BF79" s="256" t="e">
        <f ca="1">IF(入力!$C$10="1. アンケート調査", $Y79, $AW79)</f>
        <v>#DIV/0!</v>
      </c>
      <c r="BG79" s="256" t="e">
        <f ca="1">IF(入力!$C$10="1. アンケート調査", $Z79, $AX79)</f>
        <v>#DIV/0!</v>
      </c>
    </row>
    <row r="80" spans="2:59" s="6" customFormat="1" ht="12" x14ac:dyDescent="0.25">
      <c r="B80" s="53">
        <v>76</v>
      </c>
      <c r="C80" s="270" t="str">
        <v>-</v>
      </c>
      <c r="D80" s="257">
        <f ca="1">SUMIF(振分, $C80, 入力_北海道基本取引表!$EE$4:$EE$107)</f>
        <v>0</v>
      </c>
      <c r="E80" s="257">
        <f ca="1">SUMIF(振分, $C80, 入力_北海道基本取引表!$EF$4:$EF$107)</f>
        <v>0</v>
      </c>
      <c r="F80" s="257">
        <f ca="1">SUMIF(振分, $C80, 入力_北海道基本取引表!$EJ$4:$EJ$107)</f>
        <v>0</v>
      </c>
      <c r="G80" s="257">
        <f ca="1">SUMIF(振分, $C80, 入力_北海道基本取引表!$EK$4:$EK$107)</f>
        <v>0</v>
      </c>
      <c r="H80" s="257">
        <f ca="1">SUMIF(振分, $C80, 入力_北海道基本取引表!$EO$4:$EO$107)</f>
        <v>0</v>
      </c>
      <c r="I80" s="257">
        <f ca="1">SUMIF(振分, $C80, 入力_北海道基本取引表!$EC$4:$EC$107)</f>
        <v>0</v>
      </c>
      <c r="J80" s="257">
        <f>計算_基本取引表_調整前!$DT79</f>
        <v>0</v>
      </c>
      <c r="K80" s="257" t="e">
        <f>計算_基本取引表_調整前!$EC79</f>
        <v>#DIV/0!</v>
      </c>
      <c r="L80" s="261">
        <v>0</v>
      </c>
      <c r="M80" s="265">
        <f>IF($C80="公務員",0,IF(AND($BB$5="1.0にする", $C80="建設業"), 0, 入力!$C626))</f>
        <v>0</v>
      </c>
      <c r="N80" s="257" t="e">
        <f>-計算!G366</f>
        <v>#DIV/0!</v>
      </c>
      <c r="O80" s="257" t="e">
        <f t="shared" si="53"/>
        <v>#DIV/0!</v>
      </c>
      <c r="P80" s="257" t="e">
        <f t="shared" si="54"/>
        <v>#DIV/0!</v>
      </c>
      <c r="Q80" s="257" t="e">
        <f t="shared" si="55"/>
        <v>#DIV/0!</v>
      </c>
      <c r="R80" s="257">
        <f>-INDEX($P$5:$P$124, MATCH("公務", 特殊処理,0 ), 0)*計算_投入係数表!$N79</f>
        <v>0</v>
      </c>
      <c r="S80" s="257" t="e">
        <f t="shared" si="56"/>
        <v>#DIV/0!</v>
      </c>
      <c r="T80" s="257" t="e">
        <f t="shared" si="57"/>
        <v>#DIV/0!</v>
      </c>
      <c r="U80" s="257">
        <f>-INDEX($S$5:$S$124, MATCH("建設業", 特殊処理,0 ), 0)*計算_投入係数表!$I79</f>
        <v>0</v>
      </c>
      <c r="V80" s="257" t="e">
        <f t="shared" si="58"/>
        <v>#DIV/0!</v>
      </c>
      <c r="W80" s="257" t="e">
        <f t="shared" si="59"/>
        <v>#DIV/0!</v>
      </c>
      <c r="X80" s="257" t="e">
        <f t="shared" si="60"/>
        <v>#DIV/0!</v>
      </c>
      <c r="Y80" s="257" t="e">
        <f t="shared" si="61"/>
        <v>#DIV/0!</v>
      </c>
      <c r="Z80" s="257" t="e">
        <v>#DIV/0!</v>
      </c>
      <c r="AA80" s="257" t="e">
        <f t="shared" si="62"/>
        <v>#DIV/0!</v>
      </c>
      <c r="AB80" s="524" t="e">
        <f t="shared" si="77"/>
        <v>#DIV/0!</v>
      </c>
      <c r="AC80" s="516" t="e">
        <f t="shared" ca="1" si="63"/>
        <v>#DIV/0!</v>
      </c>
      <c r="AD80" s="257" t="e">
        <f t="shared" ca="1" si="64"/>
        <v>#DIV/0!</v>
      </c>
      <c r="AE80" s="257" t="e">
        <f t="shared" ca="1" si="65"/>
        <v>#DIV/0!</v>
      </c>
      <c r="AF80" s="257" t="e">
        <f t="shared" ca="1" si="66"/>
        <v>#DIV/0!</v>
      </c>
      <c r="AG80" s="472" t="e">
        <v>#DIV/0!</v>
      </c>
      <c r="AH80" s="265" t="e">
        <f t="shared" ca="1" si="67"/>
        <v>#DIV/0!</v>
      </c>
      <c r="AI80" s="257" t="e">
        <f>IF(計算_移輸出入額!$AG80&gt;=1, IF($AH80&gt;=0,$AH80,0), 0)</f>
        <v>#DIV/0!</v>
      </c>
      <c r="AJ80" s="257" t="e">
        <f>IF(計算_移輸出入額!$AG80&lt;1,IF($AH80&lt;0,$AH80,0), 0)</f>
        <v>#DIV/0!</v>
      </c>
      <c r="AK80" s="257" t="e">
        <f t="shared" ca="1" si="78"/>
        <v>#DIV/0!</v>
      </c>
      <c r="AL80" s="257" t="e">
        <f t="shared" ca="1" si="68"/>
        <v>#DIV/0!</v>
      </c>
      <c r="AM80" s="257" t="e">
        <f t="shared" ca="1" si="79"/>
        <v>#DIV/0!</v>
      </c>
      <c r="AN80" s="257" t="e">
        <f t="shared" ca="1" si="69"/>
        <v>#DIV/0!</v>
      </c>
      <c r="AO80" s="257">
        <f ca="1">-INDEX($AM$5:$AM$124, MATCH("公務", 分類_出力,0 ), 0)*計算_投入係数表!$N79</f>
        <v>0</v>
      </c>
      <c r="AP80" s="257" t="e">
        <f t="shared" ca="1" si="70"/>
        <v>#DIV/0!</v>
      </c>
      <c r="AQ80" s="257" t="e">
        <f t="shared" ca="1" si="80"/>
        <v>#DIV/0!</v>
      </c>
      <c r="AR80" s="257">
        <f ca="1">-INDEX($AP$5:$AP$124, MATCH("建設業", 特殊処理,0 ), 0)*計算_投入係数表!$I79</f>
        <v>0</v>
      </c>
      <c r="AS80" s="257" t="e">
        <f t="shared" ca="1" si="71"/>
        <v>#DIV/0!</v>
      </c>
      <c r="AT80" s="261" t="e">
        <f t="shared" ca="1" si="72"/>
        <v>#DIV/0!</v>
      </c>
      <c r="AU80" s="261">
        <f t="shared" ca="1" si="73"/>
        <v>0</v>
      </c>
      <c r="AV80" s="261" t="e">
        <f t="shared" ca="1" si="74"/>
        <v>#DIV/0!</v>
      </c>
      <c r="AW80" s="261" t="e">
        <f t="shared" ca="1" si="81"/>
        <v>#DIV/0!</v>
      </c>
      <c r="AX80" s="261" t="e">
        <f ca="1"/>
        <v>#DIV/0!</v>
      </c>
      <c r="AY80" s="261" t="e">
        <f t="shared" ca="1" si="75"/>
        <v>#DIV/0!</v>
      </c>
      <c r="AZ80" s="257" t="e">
        <f t="shared" ca="1" si="76"/>
        <v>#DIV/0!</v>
      </c>
      <c r="BC80" s="257" t="e">
        <f ca="1">IF(入力!$C$10="1. アンケート調査", $AA80, $AY80)</f>
        <v>#DIV/0!</v>
      </c>
      <c r="BD80" s="257" t="e">
        <f ca="1">IF(入力!$C$10="1. アンケート調査", $M80, $AL80)</f>
        <v>#DIV/0!</v>
      </c>
      <c r="BE80" s="257" t="e">
        <f ca="1">IF(入力!$C$10="1. アンケート調査", $X80, $AV80)</f>
        <v>#DIV/0!</v>
      </c>
      <c r="BF80" s="257" t="e">
        <f ca="1">IF(入力!$C$10="1. アンケート調査", $Y80, $AW80)</f>
        <v>#DIV/0!</v>
      </c>
      <c r="BG80" s="257" t="e">
        <f ca="1">IF(入力!$C$10="1. アンケート調査", $Z80, $AX80)</f>
        <v>#DIV/0!</v>
      </c>
    </row>
    <row r="81" spans="2:59" s="6" customFormat="1" ht="12" x14ac:dyDescent="0.25">
      <c r="B81" s="53">
        <v>77</v>
      </c>
      <c r="C81" s="269" t="str">
        <v>-</v>
      </c>
      <c r="D81" s="256">
        <f ca="1">SUMIF(振分, $C81, 入力_北海道基本取引表!$EE$4:$EE$107)</f>
        <v>0</v>
      </c>
      <c r="E81" s="256">
        <f ca="1">SUMIF(振分, $C81, 入力_北海道基本取引表!$EF$4:$EF$107)</f>
        <v>0</v>
      </c>
      <c r="F81" s="256">
        <f ca="1">SUMIF(振分, $C81, 入力_北海道基本取引表!$EJ$4:$EJ$107)</f>
        <v>0</v>
      </c>
      <c r="G81" s="256">
        <f ca="1">SUMIF(振分, $C81, 入力_北海道基本取引表!$EK$4:$EK$107)</f>
        <v>0</v>
      </c>
      <c r="H81" s="256">
        <f ca="1">SUMIF(振分, $C81, 入力_北海道基本取引表!$EO$4:$EO$107)</f>
        <v>0</v>
      </c>
      <c r="I81" s="256">
        <f ca="1">SUMIF(振分, $C81, 入力_北海道基本取引表!$EC$4:$EC$107)</f>
        <v>0</v>
      </c>
      <c r="J81" s="256">
        <f>計算_基本取引表_調整前!$DT80</f>
        <v>0</v>
      </c>
      <c r="K81" s="256" t="e">
        <f>計算_基本取引表_調整前!$EC80</f>
        <v>#DIV/0!</v>
      </c>
      <c r="L81" s="260">
        <v>0</v>
      </c>
      <c r="M81" s="264">
        <f>IF($C81="公務員",0,IF(AND($BB$5="1.0にする", $C81="建設業"), 0, 入力!$C627))</f>
        <v>0</v>
      </c>
      <c r="N81" s="256" t="e">
        <f>-計算!G367</f>
        <v>#DIV/0!</v>
      </c>
      <c r="O81" s="256" t="e">
        <f t="shared" si="53"/>
        <v>#DIV/0!</v>
      </c>
      <c r="P81" s="256" t="e">
        <f t="shared" si="54"/>
        <v>#DIV/0!</v>
      </c>
      <c r="Q81" s="256" t="e">
        <f t="shared" si="55"/>
        <v>#DIV/0!</v>
      </c>
      <c r="R81" s="256">
        <f>-INDEX($P$5:$P$124, MATCH("公務", 特殊処理,0 ), 0)*計算_投入係数表!$N80</f>
        <v>0</v>
      </c>
      <c r="S81" s="256" t="e">
        <f t="shared" si="56"/>
        <v>#DIV/0!</v>
      </c>
      <c r="T81" s="256" t="e">
        <f t="shared" si="57"/>
        <v>#DIV/0!</v>
      </c>
      <c r="U81" s="256">
        <f>-INDEX($S$5:$S$124, MATCH("建設業", 特殊処理,0 ), 0)*計算_投入係数表!$I80</f>
        <v>0</v>
      </c>
      <c r="V81" s="256" t="e">
        <f t="shared" si="58"/>
        <v>#DIV/0!</v>
      </c>
      <c r="W81" s="256" t="e">
        <f t="shared" si="59"/>
        <v>#DIV/0!</v>
      </c>
      <c r="X81" s="256" t="e">
        <f t="shared" si="60"/>
        <v>#DIV/0!</v>
      </c>
      <c r="Y81" s="256" t="e">
        <f t="shared" si="61"/>
        <v>#DIV/0!</v>
      </c>
      <c r="Z81" s="256" t="e">
        <v>#DIV/0!</v>
      </c>
      <c r="AA81" s="256" t="e">
        <f t="shared" si="62"/>
        <v>#DIV/0!</v>
      </c>
      <c r="AB81" s="523" t="e">
        <f t="shared" si="77"/>
        <v>#DIV/0!</v>
      </c>
      <c r="AC81" s="504" t="e">
        <f t="shared" ca="1" si="63"/>
        <v>#DIV/0!</v>
      </c>
      <c r="AD81" s="256" t="e">
        <f t="shared" ca="1" si="64"/>
        <v>#DIV/0!</v>
      </c>
      <c r="AE81" s="256" t="e">
        <f t="shared" ca="1" si="65"/>
        <v>#DIV/0!</v>
      </c>
      <c r="AF81" s="256" t="e">
        <f t="shared" ca="1" si="66"/>
        <v>#DIV/0!</v>
      </c>
      <c r="AG81" s="471" t="e">
        <v>#DIV/0!</v>
      </c>
      <c r="AH81" s="264" t="e">
        <f t="shared" ca="1" si="67"/>
        <v>#DIV/0!</v>
      </c>
      <c r="AI81" s="256" t="e">
        <f>IF(計算_移輸出入額!$AG81&gt;=1, IF($AH81&gt;=0,$AH81,0), 0)</f>
        <v>#DIV/0!</v>
      </c>
      <c r="AJ81" s="256" t="e">
        <f>IF(計算_移輸出入額!$AG81&lt;1,IF($AH81&lt;0,$AH81,0), 0)</f>
        <v>#DIV/0!</v>
      </c>
      <c r="AK81" s="256" t="e">
        <f t="shared" ca="1" si="78"/>
        <v>#DIV/0!</v>
      </c>
      <c r="AL81" s="256" t="e">
        <f t="shared" ca="1" si="68"/>
        <v>#DIV/0!</v>
      </c>
      <c r="AM81" s="256" t="e">
        <f t="shared" ca="1" si="79"/>
        <v>#DIV/0!</v>
      </c>
      <c r="AN81" s="256" t="e">
        <f t="shared" ca="1" si="69"/>
        <v>#DIV/0!</v>
      </c>
      <c r="AO81" s="256">
        <f ca="1">-INDEX($AM$5:$AM$124, MATCH("公務", 分類_出力,0 ), 0)*計算_投入係数表!$N80</f>
        <v>0</v>
      </c>
      <c r="AP81" s="256" t="e">
        <f t="shared" ca="1" si="70"/>
        <v>#DIV/0!</v>
      </c>
      <c r="AQ81" s="256" t="e">
        <f t="shared" ca="1" si="80"/>
        <v>#DIV/0!</v>
      </c>
      <c r="AR81" s="256">
        <f ca="1">-INDEX($AP$5:$AP$124, MATCH("建設業", 特殊処理,0 ), 0)*計算_投入係数表!$I80</f>
        <v>0</v>
      </c>
      <c r="AS81" s="256" t="e">
        <f t="shared" ca="1" si="71"/>
        <v>#DIV/0!</v>
      </c>
      <c r="AT81" s="260" t="e">
        <f t="shared" ca="1" si="72"/>
        <v>#DIV/0!</v>
      </c>
      <c r="AU81" s="260">
        <f t="shared" ca="1" si="73"/>
        <v>0</v>
      </c>
      <c r="AV81" s="260" t="e">
        <f t="shared" ca="1" si="74"/>
        <v>#DIV/0!</v>
      </c>
      <c r="AW81" s="260" t="e">
        <f t="shared" ca="1" si="81"/>
        <v>#DIV/0!</v>
      </c>
      <c r="AX81" s="260" t="e">
        <f ca="1"/>
        <v>#DIV/0!</v>
      </c>
      <c r="AY81" s="260" t="e">
        <f t="shared" ca="1" si="75"/>
        <v>#DIV/0!</v>
      </c>
      <c r="AZ81" s="256" t="e">
        <f t="shared" ca="1" si="76"/>
        <v>#DIV/0!</v>
      </c>
      <c r="BC81" s="256" t="e">
        <f ca="1">IF(入力!$C$10="1. アンケート調査", $AA81, $AY81)</f>
        <v>#DIV/0!</v>
      </c>
      <c r="BD81" s="256" t="e">
        <f ca="1">IF(入力!$C$10="1. アンケート調査", $M81, $AL81)</f>
        <v>#DIV/0!</v>
      </c>
      <c r="BE81" s="256" t="e">
        <f ca="1">IF(入力!$C$10="1. アンケート調査", $X81, $AV81)</f>
        <v>#DIV/0!</v>
      </c>
      <c r="BF81" s="256" t="e">
        <f ca="1">IF(入力!$C$10="1. アンケート調査", $Y81, $AW81)</f>
        <v>#DIV/0!</v>
      </c>
      <c r="BG81" s="256" t="e">
        <f ca="1">IF(入力!$C$10="1. アンケート調査", $Z81, $AX81)</f>
        <v>#DIV/0!</v>
      </c>
    </row>
    <row r="82" spans="2:59" s="6" customFormat="1" ht="12" x14ac:dyDescent="0.25">
      <c r="B82" s="53">
        <v>78</v>
      </c>
      <c r="C82" s="269" t="str">
        <v>-</v>
      </c>
      <c r="D82" s="256">
        <f ca="1">SUMIF(振分, $C82, 入力_北海道基本取引表!$EE$4:$EE$107)</f>
        <v>0</v>
      </c>
      <c r="E82" s="256">
        <f ca="1">SUMIF(振分, $C82, 入力_北海道基本取引表!$EF$4:$EF$107)</f>
        <v>0</v>
      </c>
      <c r="F82" s="256">
        <f ca="1">SUMIF(振分, $C82, 入力_北海道基本取引表!$EJ$4:$EJ$107)</f>
        <v>0</v>
      </c>
      <c r="G82" s="256">
        <f ca="1">SUMIF(振分, $C82, 入力_北海道基本取引表!$EK$4:$EK$107)</f>
        <v>0</v>
      </c>
      <c r="H82" s="256">
        <f ca="1">SUMIF(振分, $C82, 入力_北海道基本取引表!$EO$4:$EO$107)</f>
        <v>0</v>
      </c>
      <c r="I82" s="256">
        <f ca="1">SUMIF(振分, $C82, 入力_北海道基本取引表!$EC$4:$EC$107)</f>
        <v>0</v>
      </c>
      <c r="J82" s="256">
        <f>計算_基本取引表_調整前!$DT81</f>
        <v>0</v>
      </c>
      <c r="K82" s="256" t="e">
        <f>計算_基本取引表_調整前!$EC81</f>
        <v>#DIV/0!</v>
      </c>
      <c r="L82" s="260">
        <v>0</v>
      </c>
      <c r="M82" s="264">
        <f>IF($C82="公務員",0,IF(AND($BB$5="1.0にする", $C82="建設業"), 0, 入力!$C628))</f>
        <v>0</v>
      </c>
      <c r="N82" s="256" t="e">
        <f>-計算!G368</f>
        <v>#DIV/0!</v>
      </c>
      <c r="O82" s="256" t="e">
        <f t="shared" si="53"/>
        <v>#DIV/0!</v>
      </c>
      <c r="P82" s="256" t="e">
        <f t="shared" si="54"/>
        <v>#DIV/0!</v>
      </c>
      <c r="Q82" s="256" t="e">
        <f t="shared" si="55"/>
        <v>#DIV/0!</v>
      </c>
      <c r="R82" s="256">
        <f>-INDEX($P$5:$P$124, MATCH("公務", 特殊処理,0 ), 0)*計算_投入係数表!$N81</f>
        <v>0</v>
      </c>
      <c r="S82" s="256" t="e">
        <f t="shared" si="56"/>
        <v>#DIV/0!</v>
      </c>
      <c r="T82" s="256" t="e">
        <f t="shared" si="57"/>
        <v>#DIV/0!</v>
      </c>
      <c r="U82" s="256">
        <f>-INDEX($S$5:$S$124, MATCH("建設業", 特殊処理,0 ), 0)*計算_投入係数表!$I81</f>
        <v>0</v>
      </c>
      <c r="V82" s="256" t="e">
        <f t="shared" si="58"/>
        <v>#DIV/0!</v>
      </c>
      <c r="W82" s="256" t="e">
        <f t="shared" si="59"/>
        <v>#DIV/0!</v>
      </c>
      <c r="X82" s="256" t="e">
        <f t="shared" si="60"/>
        <v>#DIV/0!</v>
      </c>
      <c r="Y82" s="256" t="e">
        <f t="shared" si="61"/>
        <v>#DIV/0!</v>
      </c>
      <c r="Z82" s="256" t="e">
        <v>#DIV/0!</v>
      </c>
      <c r="AA82" s="256" t="e">
        <f t="shared" si="62"/>
        <v>#DIV/0!</v>
      </c>
      <c r="AB82" s="523" t="e">
        <f t="shared" si="77"/>
        <v>#DIV/0!</v>
      </c>
      <c r="AC82" s="504" t="e">
        <f t="shared" ca="1" si="63"/>
        <v>#DIV/0!</v>
      </c>
      <c r="AD82" s="256" t="e">
        <f t="shared" ca="1" si="64"/>
        <v>#DIV/0!</v>
      </c>
      <c r="AE82" s="256" t="e">
        <f t="shared" ca="1" si="65"/>
        <v>#DIV/0!</v>
      </c>
      <c r="AF82" s="256" t="e">
        <f t="shared" ca="1" si="66"/>
        <v>#DIV/0!</v>
      </c>
      <c r="AG82" s="471" t="e">
        <v>#DIV/0!</v>
      </c>
      <c r="AH82" s="264" t="e">
        <f t="shared" ca="1" si="67"/>
        <v>#DIV/0!</v>
      </c>
      <c r="AI82" s="256" t="e">
        <f>IF(計算_移輸出入額!$AG82&gt;=1, IF($AH82&gt;=0,$AH82,0), 0)</f>
        <v>#DIV/0!</v>
      </c>
      <c r="AJ82" s="256" t="e">
        <f>IF(計算_移輸出入額!$AG82&lt;1,IF($AH82&lt;0,$AH82,0), 0)</f>
        <v>#DIV/0!</v>
      </c>
      <c r="AK82" s="256" t="e">
        <f t="shared" ca="1" si="78"/>
        <v>#DIV/0!</v>
      </c>
      <c r="AL82" s="256" t="e">
        <f t="shared" ca="1" si="68"/>
        <v>#DIV/0!</v>
      </c>
      <c r="AM82" s="256" t="e">
        <f t="shared" ca="1" si="79"/>
        <v>#DIV/0!</v>
      </c>
      <c r="AN82" s="256" t="e">
        <f t="shared" ca="1" si="69"/>
        <v>#DIV/0!</v>
      </c>
      <c r="AO82" s="256">
        <f ca="1">-INDEX($AM$5:$AM$124, MATCH("公務", 分類_出力,0 ), 0)*計算_投入係数表!$N81</f>
        <v>0</v>
      </c>
      <c r="AP82" s="256" t="e">
        <f t="shared" ca="1" si="70"/>
        <v>#DIV/0!</v>
      </c>
      <c r="AQ82" s="256" t="e">
        <f t="shared" ca="1" si="80"/>
        <v>#DIV/0!</v>
      </c>
      <c r="AR82" s="256">
        <f ca="1">-INDEX($AP$5:$AP$124, MATCH("建設業", 特殊処理,0 ), 0)*計算_投入係数表!$I81</f>
        <v>0</v>
      </c>
      <c r="AS82" s="256" t="e">
        <f t="shared" ca="1" si="71"/>
        <v>#DIV/0!</v>
      </c>
      <c r="AT82" s="260" t="e">
        <f t="shared" ca="1" si="72"/>
        <v>#DIV/0!</v>
      </c>
      <c r="AU82" s="260">
        <f t="shared" ca="1" si="73"/>
        <v>0</v>
      </c>
      <c r="AV82" s="260" t="e">
        <f t="shared" ca="1" si="74"/>
        <v>#DIV/0!</v>
      </c>
      <c r="AW82" s="260" t="e">
        <f t="shared" ca="1" si="81"/>
        <v>#DIV/0!</v>
      </c>
      <c r="AX82" s="260" t="e">
        <f ca="1"/>
        <v>#DIV/0!</v>
      </c>
      <c r="AY82" s="260" t="e">
        <f t="shared" ca="1" si="75"/>
        <v>#DIV/0!</v>
      </c>
      <c r="AZ82" s="256" t="e">
        <f t="shared" ca="1" si="76"/>
        <v>#DIV/0!</v>
      </c>
      <c r="BC82" s="256" t="e">
        <f ca="1">IF(入力!$C$10="1. アンケート調査", $AA82, $AY82)</f>
        <v>#DIV/0!</v>
      </c>
      <c r="BD82" s="256" t="e">
        <f ca="1">IF(入力!$C$10="1. アンケート調査", $M82, $AL82)</f>
        <v>#DIV/0!</v>
      </c>
      <c r="BE82" s="256" t="e">
        <f ca="1">IF(入力!$C$10="1. アンケート調査", $X82, $AV82)</f>
        <v>#DIV/0!</v>
      </c>
      <c r="BF82" s="256" t="e">
        <f ca="1">IF(入力!$C$10="1. アンケート調査", $Y82, $AW82)</f>
        <v>#DIV/0!</v>
      </c>
      <c r="BG82" s="256" t="e">
        <f ca="1">IF(入力!$C$10="1. アンケート調査", $Z82, $AX82)</f>
        <v>#DIV/0!</v>
      </c>
    </row>
    <row r="83" spans="2:59" s="6" customFormat="1" ht="12" x14ac:dyDescent="0.25">
      <c r="B83" s="53">
        <v>79</v>
      </c>
      <c r="C83" s="269" t="str">
        <v>-</v>
      </c>
      <c r="D83" s="256">
        <f ca="1">SUMIF(振分, $C83, 入力_北海道基本取引表!$EE$4:$EE$107)</f>
        <v>0</v>
      </c>
      <c r="E83" s="256">
        <f ca="1">SUMIF(振分, $C83, 入力_北海道基本取引表!$EF$4:$EF$107)</f>
        <v>0</v>
      </c>
      <c r="F83" s="256">
        <f ca="1">SUMIF(振分, $C83, 入力_北海道基本取引表!$EJ$4:$EJ$107)</f>
        <v>0</v>
      </c>
      <c r="G83" s="256">
        <f ca="1">SUMIF(振分, $C83, 入力_北海道基本取引表!$EK$4:$EK$107)</f>
        <v>0</v>
      </c>
      <c r="H83" s="256">
        <f ca="1">SUMIF(振分, $C83, 入力_北海道基本取引表!$EO$4:$EO$107)</f>
        <v>0</v>
      </c>
      <c r="I83" s="256">
        <f ca="1">SUMIF(振分, $C83, 入力_北海道基本取引表!$EC$4:$EC$107)</f>
        <v>0</v>
      </c>
      <c r="J83" s="256">
        <f>計算_基本取引表_調整前!$DT82</f>
        <v>0</v>
      </c>
      <c r="K83" s="256" t="e">
        <f>計算_基本取引表_調整前!$EC82</f>
        <v>#DIV/0!</v>
      </c>
      <c r="L83" s="260">
        <v>0</v>
      </c>
      <c r="M83" s="264">
        <f>IF($C83="公務員",0,IF(AND($BB$5="1.0にする", $C83="建設業"), 0, 入力!$C629))</f>
        <v>0</v>
      </c>
      <c r="N83" s="256" t="e">
        <f>-計算!G369</f>
        <v>#DIV/0!</v>
      </c>
      <c r="O83" s="256" t="e">
        <f t="shared" si="53"/>
        <v>#DIV/0!</v>
      </c>
      <c r="P83" s="256" t="e">
        <f t="shared" si="54"/>
        <v>#DIV/0!</v>
      </c>
      <c r="Q83" s="256" t="e">
        <f t="shared" si="55"/>
        <v>#DIV/0!</v>
      </c>
      <c r="R83" s="256">
        <f>-INDEX($P$5:$P$124, MATCH("公務", 特殊処理,0 ), 0)*計算_投入係数表!$N82</f>
        <v>0</v>
      </c>
      <c r="S83" s="256" t="e">
        <f t="shared" si="56"/>
        <v>#DIV/0!</v>
      </c>
      <c r="T83" s="256" t="e">
        <f t="shared" si="57"/>
        <v>#DIV/0!</v>
      </c>
      <c r="U83" s="256">
        <f>-INDEX($S$5:$S$124, MATCH("建設業", 特殊処理,0 ), 0)*計算_投入係数表!$I82</f>
        <v>0</v>
      </c>
      <c r="V83" s="256" t="e">
        <f t="shared" si="58"/>
        <v>#DIV/0!</v>
      </c>
      <c r="W83" s="256" t="e">
        <f t="shared" si="59"/>
        <v>#DIV/0!</v>
      </c>
      <c r="X83" s="256" t="e">
        <f t="shared" si="60"/>
        <v>#DIV/0!</v>
      </c>
      <c r="Y83" s="256" t="e">
        <f t="shared" si="61"/>
        <v>#DIV/0!</v>
      </c>
      <c r="Z83" s="256" t="e">
        <v>#DIV/0!</v>
      </c>
      <c r="AA83" s="256" t="e">
        <f t="shared" si="62"/>
        <v>#DIV/0!</v>
      </c>
      <c r="AB83" s="523" t="e">
        <f t="shared" si="77"/>
        <v>#DIV/0!</v>
      </c>
      <c r="AC83" s="504" t="e">
        <f t="shared" ca="1" si="63"/>
        <v>#DIV/0!</v>
      </c>
      <c r="AD83" s="256" t="e">
        <f t="shared" ca="1" si="64"/>
        <v>#DIV/0!</v>
      </c>
      <c r="AE83" s="256" t="e">
        <f t="shared" ca="1" si="65"/>
        <v>#DIV/0!</v>
      </c>
      <c r="AF83" s="256" t="e">
        <f t="shared" ca="1" si="66"/>
        <v>#DIV/0!</v>
      </c>
      <c r="AG83" s="471" t="e">
        <v>#DIV/0!</v>
      </c>
      <c r="AH83" s="264" t="e">
        <f t="shared" ca="1" si="67"/>
        <v>#DIV/0!</v>
      </c>
      <c r="AI83" s="256" t="e">
        <f>IF(計算_移輸出入額!$AG83&gt;=1, IF($AH83&gt;=0,$AH83,0), 0)</f>
        <v>#DIV/0!</v>
      </c>
      <c r="AJ83" s="256" t="e">
        <f>IF(計算_移輸出入額!$AG83&lt;1,IF($AH83&lt;0,$AH83,0), 0)</f>
        <v>#DIV/0!</v>
      </c>
      <c r="AK83" s="256" t="e">
        <f t="shared" ca="1" si="78"/>
        <v>#DIV/0!</v>
      </c>
      <c r="AL83" s="256" t="e">
        <f t="shared" ca="1" si="68"/>
        <v>#DIV/0!</v>
      </c>
      <c r="AM83" s="256" t="e">
        <f t="shared" ca="1" si="79"/>
        <v>#DIV/0!</v>
      </c>
      <c r="AN83" s="256" t="e">
        <f t="shared" ca="1" si="69"/>
        <v>#DIV/0!</v>
      </c>
      <c r="AO83" s="256">
        <f ca="1">-INDEX($AM$5:$AM$124, MATCH("公務", 分類_出力,0 ), 0)*計算_投入係数表!$N82</f>
        <v>0</v>
      </c>
      <c r="AP83" s="256" t="e">
        <f t="shared" ca="1" si="70"/>
        <v>#DIV/0!</v>
      </c>
      <c r="AQ83" s="256" t="e">
        <f t="shared" ca="1" si="80"/>
        <v>#DIV/0!</v>
      </c>
      <c r="AR83" s="256">
        <f ca="1">-INDEX($AP$5:$AP$124, MATCH("建設業", 特殊処理,0 ), 0)*計算_投入係数表!$I82</f>
        <v>0</v>
      </c>
      <c r="AS83" s="256" t="e">
        <f t="shared" ca="1" si="71"/>
        <v>#DIV/0!</v>
      </c>
      <c r="AT83" s="260" t="e">
        <f t="shared" ca="1" si="72"/>
        <v>#DIV/0!</v>
      </c>
      <c r="AU83" s="260">
        <f t="shared" ca="1" si="73"/>
        <v>0</v>
      </c>
      <c r="AV83" s="260" t="e">
        <f t="shared" ca="1" si="74"/>
        <v>#DIV/0!</v>
      </c>
      <c r="AW83" s="260" t="e">
        <f t="shared" ca="1" si="81"/>
        <v>#DIV/0!</v>
      </c>
      <c r="AX83" s="260" t="e">
        <f ca="1"/>
        <v>#DIV/0!</v>
      </c>
      <c r="AY83" s="260" t="e">
        <f t="shared" ca="1" si="75"/>
        <v>#DIV/0!</v>
      </c>
      <c r="AZ83" s="256" t="e">
        <f t="shared" ca="1" si="76"/>
        <v>#DIV/0!</v>
      </c>
      <c r="BC83" s="256" t="e">
        <f ca="1">IF(入力!$C$10="1. アンケート調査", $AA83, $AY83)</f>
        <v>#DIV/0!</v>
      </c>
      <c r="BD83" s="256" t="e">
        <f ca="1">IF(入力!$C$10="1. アンケート調査", $M83, $AL83)</f>
        <v>#DIV/0!</v>
      </c>
      <c r="BE83" s="256" t="e">
        <f ca="1">IF(入力!$C$10="1. アンケート調査", $X83, $AV83)</f>
        <v>#DIV/0!</v>
      </c>
      <c r="BF83" s="256" t="e">
        <f ca="1">IF(入力!$C$10="1. アンケート調査", $Y83, $AW83)</f>
        <v>#DIV/0!</v>
      </c>
      <c r="BG83" s="256" t="e">
        <f ca="1">IF(入力!$C$10="1. アンケート調査", $Z83, $AX83)</f>
        <v>#DIV/0!</v>
      </c>
    </row>
    <row r="84" spans="2:59" s="6" customFormat="1" ht="12" x14ac:dyDescent="0.25">
      <c r="B84" s="53">
        <v>80</v>
      </c>
      <c r="C84" s="271" t="str">
        <v>-</v>
      </c>
      <c r="D84" s="258">
        <f ca="1">SUMIF(振分, $C84, 入力_北海道基本取引表!$EE$4:$EE$107)</f>
        <v>0</v>
      </c>
      <c r="E84" s="258">
        <f ca="1">SUMIF(振分, $C84, 入力_北海道基本取引表!$EF$4:$EF$107)</f>
        <v>0</v>
      </c>
      <c r="F84" s="258">
        <f ca="1">SUMIF(振分, $C84, 入力_北海道基本取引表!$EJ$4:$EJ$107)</f>
        <v>0</v>
      </c>
      <c r="G84" s="258">
        <f ca="1">SUMIF(振分, $C84, 入力_北海道基本取引表!$EK$4:$EK$107)</f>
        <v>0</v>
      </c>
      <c r="H84" s="258">
        <f ca="1">SUMIF(振分, $C84, 入力_北海道基本取引表!$EO$4:$EO$107)</f>
        <v>0</v>
      </c>
      <c r="I84" s="258">
        <f ca="1">SUMIF(振分, $C84, 入力_北海道基本取引表!$EC$4:$EC$107)</f>
        <v>0</v>
      </c>
      <c r="J84" s="258">
        <f>計算_基本取引表_調整前!$DT83</f>
        <v>0</v>
      </c>
      <c r="K84" s="258" t="e">
        <f>計算_基本取引表_調整前!$EC83</f>
        <v>#DIV/0!</v>
      </c>
      <c r="L84" s="262">
        <v>0</v>
      </c>
      <c r="M84" s="266">
        <f>IF($C84="公務員",0,IF(AND($BB$5="1.0にする", $C84="建設業"), 0, 入力!$C630))</f>
        <v>0</v>
      </c>
      <c r="N84" s="258" t="e">
        <f>-計算!G370</f>
        <v>#DIV/0!</v>
      </c>
      <c r="O84" s="258" t="e">
        <f t="shared" si="53"/>
        <v>#DIV/0!</v>
      </c>
      <c r="P84" s="258" t="e">
        <f t="shared" si="54"/>
        <v>#DIV/0!</v>
      </c>
      <c r="Q84" s="258" t="e">
        <f t="shared" si="55"/>
        <v>#DIV/0!</v>
      </c>
      <c r="R84" s="258">
        <f>-INDEX($P$5:$P$124, MATCH("公務", 特殊処理,0 ), 0)*計算_投入係数表!$N83</f>
        <v>0</v>
      </c>
      <c r="S84" s="258" t="e">
        <f t="shared" si="56"/>
        <v>#DIV/0!</v>
      </c>
      <c r="T84" s="258" t="e">
        <f t="shared" si="57"/>
        <v>#DIV/0!</v>
      </c>
      <c r="U84" s="258">
        <f>-INDEX($S$5:$S$124, MATCH("建設業", 特殊処理,0 ), 0)*計算_投入係数表!$I83</f>
        <v>0</v>
      </c>
      <c r="V84" s="258" t="e">
        <f t="shared" si="58"/>
        <v>#DIV/0!</v>
      </c>
      <c r="W84" s="258" t="e">
        <f t="shared" si="59"/>
        <v>#DIV/0!</v>
      </c>
      <c r="X84" s="258" t="e">
        <f t="shared" si="60"/>
        <v>#DIV/0!</v>
      </c>
      <c r="Y84" s="258" t="e">
        <f t="shared" si="61"/>
        <v>#DIV/0!</v>
      </c>
      <c r="Z84" s="258" t="e">
        <v>#DIV/0!</v>
      </c>
      <c r="AA84" s="258" t="e">
        <f t="shared" si="62"/>
        <v>#DIV/0!</v>
      </c>
      <c r="AB84" s="525" t="e">
        <f t="shared" si="77"/>
        <v>#DIV/0!</v>
      </c>
      <c r="AC84" s="517" t="e">
        <f t="shared" ca="1" si="63"/>
        <v>#DIV/0!</v>
      </c>
      <c r="AD84" s="258" t="e">
        <f t="shared" ca="1" si="64"/>
        <v>#DIV/0!</v>
      </c>
      <c r="AE84" s="258" t="e">
        <f t="shared" ca="1" si="65"/>
        <v>#DIV/0!</v>
      </c>
      <c r="AF84" s="258" t="e">
        <f t="shared" ca="1" si="66"/>
        <v>#DIV/0!</v>
      </c>
      <c r="AG84" s="473" t="e">
        <v>#DIV/0!</v>
      </c>
      <c r="AH84" s="266" t="e">
        <f t="shared" ca="1" si="67"/>
        <v>#DIV/0!</v>
      </c>
      <c r="AI84" s="258" t="e">
        <f>IF(計算_移輸出入額!$AG84&gt;=1, IF($AH84&gt;=0,$AH84,0), 0)</f>
        <v>#DIV/0!</v>
      </c>
      <c r="AJ84" s="258" t="e">
        <f>IF(計算_移輸出入額!$AG84&lt;1,IF($AH84&lt;0,$AH84,0), 0)</f>
        <v>#DIV/0!</v>
      </c>
      <c r="AK84" s="258" t="e">
        <f t="shared" ca="1" si="78"/>
        <v>#DIV/0!</v>
      </c>
      <c r="AL84" s="258" t="e">
        <f t="shared" ca="1" si="68"/>
        <v>#DIV/0!</v>
      </c>
      <c r="AM84" s="258" t="e">
        <f t="shared" ca="1" si="79"/>
        <v>#DIV/0!</v>
      </c>
      <c r="AN84" s="258" t="e">
        <f t="shared" ca="1" si="69"/>
        <v>#DIV/0!</v>
      </c>
      <c r="AO84" s="258">
        <f ca="1">-INDEX($AM$5:$AM$124, MATCH("公務", 分類_出力,0 ), 0)*計算_投入係数表!$N83</f>
        <v>0</v>
      </c>
      <c r="AP84" s="258" t="e">
        <f t="shared" ca="1" si="70"/>
        <v>#DIV/0!</v>
      </c>
      <c r="AQ84" s="258" t="e">
        <f t="shared" ca="1" si="80"/>
        <v>#DIV/0!</v>
      </c>
      <c r="AR84" s="258">
        <f ca="1">-INDEX($AP$5:$AP$124, MATCH("建設業", 特殊処理,0 ), 0)*計算_投入係数表!$I83</f>
        <v>0</v>
      </c>
      <c r="AS84" s="258" t="e">
        <f t="shared" ca="1" si="71"/>
        <v>#DIV/0!</v>
      </c>
      <c r="AT84" s="262" t="e">
        <f t="shared" ca="1" si="72"/>
        <v>#DIV/0!</v>
      </c>
      <c r="AU84" s="262">
        <f t="shared" ca="1" si="73"/>
        <v>0</v>
      </c>
      <c r="AV84" s="262" t="e">
        <f t="shared" ca="1" si="74"/>
        <v>#DIV/0!</v>
      </c>
      <c r="AW84" s="262" t="e">
        <f t="shared" ca="1" si="81"/>
        <v>#DIV/0!</v>
      </c>
      <c r="AX84" s="262" t="e">
        <f ca="1"/>
        <v>#DIV/0!</v>
      </c>
      <c r="AY84" s="262" t="e">
        <f t="shared" ca="1" si="75"/>
        <v>#DIV/0!</v>
      </c>
      <c r="AZ84" s="258" t="e">
        <f t="shared" ca="1" si="76"/>
        <v>#DIV/0!</v>
      </c>
      <c r="BC84" s="258" t="e">
        <f ca="1">IF(入力!$C$10="1. アンケート調査", $AA84, $AY84)</f>
        <v>#DIV/0!</v>
      </c>
      <c r="BD84" s="258" t="e">
        <f ca="1">IF(入力!$C$10="1. アンケート調査", $M84, $AL84)</f>
        <v>#DIV/0!</v>
      </c>
      <c r="BE84" s="258" t="e">
        <f ca="1">IF(入力!$C$10="1. アンケート調査", $X84, $AV84)</f>
        <v>#DIV/0!</v>
      </c>
      <c r="BF84" s="258" t="e">
        <f ca="1">IF(入力!$C$10="1. アンケート調査", $Y84, $AW84)</f>
        <v>#DIV/0!</v>
      </c>
      <c r="BG84" s="258" t="e">
        <f ca="1">IF(入力!$C$10="1. アンケート調査", $Z84, $AX84)</f>
        <v>#DIV/0!</v>
      </c>
    </row>
    <row r="85" spans="2:59" s="6" customFormat="1" ht="12" x14ac:dyDescent="0.25">
      <c r="B85" s="53">
        <v>81</v>
      </c>
      <c r="C85" s="269" t="str">
        <v>-</v>
      </c>
      <c r="D85" s="256">
        <f ca="1">SUMIF(振分, $C85, 入力_北海道基本取引表!$EE$4:$EE$107)</f>
        <v>0</v>
      </c>
      <c r="E85" s="256">
        <f ca="1">SUMIF(振分, $C85, 入力_北海道基本取引表!$EF$4:$EF$107)</f>
        <v>0</v>
      </c>
      <c r="F85" s="256">
        <f ca="1">SUMIF(振分, $C85, 入力_北海道基本取引表!$EJ$4:$EJ$107)</f>
        <v>0</v>
      </c>
      <c r="G85" s="256">
        <f ca="1">SUMIF(振分, $C85, 入力_北海道基本取引表!$EK$4:$EK$107)</f>
        <v>0</v>
      </c>
      <c r="H85" s="256">
        <f ca="1">SUMIF(振分, $C85, 入力_北海道基本取引表!$EO$4:$EO$107)</f>
        <v>0</v>
      </c>
      <c r="I85" s="256">
        <f ca="1">SUMIF(振分, $C85, 入力_北海道基本取引表!$EC$4:$EC$107)</f>
        <v>0</v>
      </c>
      <c r="J85" s="256">
        <f>計算_基本取引表_調整前!$DT84</f>
        <v>0</v>
      </c>
      <c r="K85" s="256" t="e">
        <f>計算_基本取引表_調整前!$EC84</f>
        <v>#DIV/0!</v>
      </c>
      <c r="L85" s="260">
        <v>0</v>
      </c>
      <c r="M85" s="264">
        <f>IF($C85="公務員",0,IF(AND($BB$5="1.0にする", $C85="建設業"), 0, 入力!$C631))</f>
        <v>0</v>
      </c>
      <c r="N85" s="256" t="e">
        <f>-計算!G371</f>
        <v>#DIV/0!</v>
      </c>
      <c r="O85" s="256" t="e">
        <f t="shared" si="53"/>
        <v>#DIV/0!</v>
      </c>
      <c r="P85" s="256" t="e">
        <f t="shared" si="54"/>
        <v>#DIV/0!</v>
      </c>
      <c r="Q85" s="256" t="e">
        <f t="shared" si="55"/>
        <v>#DIV/0!</v>
      </c>
      <c r="R85" s="256">
        <f>-INDEX($P$5:$P$124, MATCH("公務", 特殊処理,0 ), 0)*計算_投入係数表!$N84</f>
        <v>0</v>
      </c>
      <c r="S85" s="256" t="e">
        <f t="shared" si="56"/>
        <v>#DIV/0!</v>
      </c>
      <c r="T85" s="256" t="e">
        <f t="shared" si="57"/>
        <v>#DIV/0!</v>
      </c>
      <c r="U85" s="256">
        <f>-INDEX($S$5:$S$124, MATCH("建設業", 特殊処理,0 ), 0)*計算_投入係数表!$I84</f>
        <v>0</v>
      </c>
      <c r="V85" s="256" t="e">
        <f t="shared" si="58"/>
        <v>#DIV/0!</v>
      </c>
      <c r="W85" s="256" t="e">
        <f t="shared" si="59"/>
        <v>#DIV/0!</v>
      </c>
      <c r="X85" s="256" t="e">
        <f t="shared" si="60"/>
        <v>#DIV/0!</v>
      </c>
      <c r="Y85" s="256" t="e">
        <f t="shared" si="61"/>
        <v>#DIV/0!</v>
      </c>
      <c r="Z85" s="256" t="e">
        <v>#DIV/0!</v>
      </c>
      <c r="AA85" s="256" t="e">
        <f t="shared" si="62"/>
        <v>#DIV/0!</v>
      </c>
      <c r="AB85" s="523" t="e">
        <f t="shared" si="77"/>
        <v>#DIV/0!</v>
      </c>
      <c r="AC85" s="504" t="e">
        <f t="shared" ca="1" si="63"/>
        <v>#DIV/0!</v>
      </c>
      <c r="AD85" s="256" t="e">
        <f t="shared" ca="1" si="64"/>
        <v>#DIV/0!</v>
      </c>
      <c r="AE85" s="256" t="e">
        <f t="shared" ca="1" si="65"/>
        <v>#DIV/0!</v>
      </c>
      <c r="AF85" s="256" t="e">
        <f t="shared" ca="1" si="66"/>
        <v>#DIV/0!</v>
      </c>
      <c r="AG85" s="471" t="e">
        <v>#DIV/0!</v>
      </c>
      <c r="AH85" s="264" t="e">
        <f t="shared" ca="1" si="67"/>
        <v>#DIV/0!</v>
      </c>
      <c r="AI85" s="256" t="e">
        <f>IF(計算_移輸出入額!$AG85&gt;=1, IF($AH85&gt;=0,$AH85,0), 0)</f>
        <v>#DIV/0!</v>
      </c>
      <c r="AJ85" s="256" t="e">
        <f>IF(計算_移輸出入額!$AG85&lt;1,IF($AH85&lt;0,$AH85,0), 0)</f>
        <v>#DIV/0!</v>
      </c>
      <c r="AK85" s="256" t="e">
        <f t="shared" ca="1" si="78"/>
        <v>#DIV/0!</v>
      </c>
      <c r="AL85" s="256" t="e">
        <f t="shared" ca="1" si="68"/>
        <v>#DIV/0!</v>
      </c>
      <c r="AM85" s="256" t="e">
        <f t="shared" ca="1" si="79"/>
        <v>#DIV/0!</v>
      </c>
      <c r="AN85" s="256" t="e">
        <f t="shared" ca="1" si="69"/>
        <v>#DIV/0!</v>
      </c>
      <c r="AO85" s="256">
        <f ca="1">-INDEX($AM$5:$AM$124, MATCH("公務", 分類_出力,0 ), 0)*計算_投入係数表!$N84</f>
        <v>0</v>
      </c>
      <c r="AP85" s="256" t="e">
        <f t="shared" ca="1" si="70"/>
        <v>#DIV/0!</v>
      </c>
      <c r="AQ85" s="256" t="e">
        <f t="shared" ca="1" si="80"/>
        <v>#DIV/0!</v>
      </c>
      <c r="AR85" s="256">
        <f ca="1">-INDEX($AP$5:$AP$124, MATCH("建設業", 特殊処理,0 ), 0)*計算_投入係数表!$I84</f>
        <v>0</v>
      </c>
      <c r="AS85" s="256" t="e">
        <f t="shared" ca="1" si="71"/>
        <v>#DIV/0!</v>
      </c>
      <c r="AT85" s="260" t="e">
        <f t="shared" ca="1" si="72"/>
        <v>#DIV/0!</v>
      </c>
      <c r="AU85" s="260">
        <f t="shared" ca="1" si="73"/>
        <v>0</v>
      </c>
      <c r="AV85" s="260" t="e">
        <f t="shared" ca="1" si="74"/>
        <v>#DIV/0!</v>
      </c>
      <c r="AW85" s="260" t="e">
        <f t="shared" ca="1" si="81"/>
        <v>#DIV/0!</v>
      </c>
      <c r="AX85" s="260" t="e">
        <f ca="1"/>
        <v>#DIV/0!</v>
      </c>
      <c r="AY85" s="260" t="e">
        <f t="shared" ca="1" si="75"/>
        <v>#DIV/0!</v>
      </c>
      <c r="AZ85" s="256" t="e">
        <f t="shared" ca="1" si="76"/>
        <v>#DIV/0!</v>
      </c>
      <c r="BC85" s="256" t="e">
        <f ca="1">IF(入力!$C$10="1. アンケート調査", $AA85, $AY85)</f>
        <v>#DIV/0!</v>
      </c>
      <c r="BD85" s="256" t="e">
        <f ca="1">IF(入力!$C$10="1. アンケート調査", $M85, $AL85)</f>
        <v>#DIV/0!</v>
      </c>
      <c r="BE85" s="256" t="e">
        <f ca="1">IF(入力!$C$10="1. アンケート調査", $X85, $AV85)</f>
        <v>#DIV/0!</v>
      </c>
      <c r="BF85" s="256" t="e">
        <f ca="1">IF(入力!$C$10="1. アンケート調査", $Y85, $AW85)</f>
        <v>#DIV/0!</v>
      </c>
      <c r="BG85" s="256" t="e">
        <f ca="1">IF(入力!$C$10="1. アンケート調査", $Z85, $AX85)</f>
        <v>#DIV/0!</v>
      </c>
    </row>
    <row r="86" spans="2:59" s="6" customFormat="1" ht="12" x14ac:dyDescent="0.25">
      <c r="B86" s="53">
        <v>82</v>
      </c>
      <c r="C86" s="269" t="str">
        <v>-</v>
      </c>
      <c r="D86" s="256">
        <f ca="1">SUMIF(振分, $C86, 入力_北海道基本取引表!$EE$4:$EE$107)</f>
        <v>0</v>
      </c>
      <c r="E86" s="256">
        <f ca="1">SUMIF(振分, $C86, 入力_北海道基本取引表!$EF$4:$EF$107)</f>
        <v>0</v>
      </c>
      <c r="F86" s="256">
        <f ca="1">SUMIF(振分, $C86, 入力_北海道基本取引表!$EJ$4:$EJ$107)</f>
        <v>0</v>
      </c>
      <c r="G86" s="256">
        <f ca="1">SUMIF(振分, $C86, 入力_北海道基本取引表!$EK$4:$EK$107)</f>
        <v>0</v>
      </c>
      <c r="H86" s="256">
        <f ca="1">SUMIF(振分, $C86, 入力_北海道基本取引表!$EO$4:$EO$107)</f>
        <v>0</v>
      </c>
      <c r="I86" s="256">
        <f ca="1">SUMIF(振分, $C86, 入力_北海道基本取引表!$EC$4:$EC$107)</f>
        <v>0</v>
      </c>
      <c r="J86" s="256">
        <f>計算_基本取引表_調整前!$DT85</f>
        <v>0</v>
      </c>
      <c r="K86" s="256" t="e">
        <f>計算_基本取引表_調整前!$EC85</f>
        <v>#DIV/0!</v>
      </c>
      <c r="L86" s="260">
        <v>0</v>
      </c>
      <c r="M86" s="264">
        <f>IF($C86="公務員",0,IF(AND($BB$5="1.0にする", $C86="建設業"), 0, 入力!$C632))</f>
        <v>0</v>
      </c>
      <c r="N86" s="256" t="e">
        <f>-計算!G372</f>
        <v>#DIV/0!</v>
      </c>
      <c r="O86" s="256" t="e">
        <f t="shared" si="53"/>
        <v>#DIV/0!</v>
      </c>
      <c r="P86" s="256" t="e">
        <f t="shared" si="54"/>
        <v>#DIV/0!</v>
      </c>
      <c r="Q86" s="256" t="e">
        <f t="shared" si="55"/>
        <v>#DIV/0!</v>
      </c>
      <c r="R86" s="256">
        <f>-INDEX($P$5:$P$124, MATCH("公務", 特殊処理,0 ), 0)*計算_投入係数表!$N85</f>
        <v>0</v>
      </c>
      <c r="S86" s="256" t="e">
        <f t="shared" si="56"/>
        <v>#DIV/0!</v>
      </c>
      <c r="T86" s="256" t="e">
        <f t="shared" si="57"/>
        <v>#DIV/0!</v>
      </c>
      <c r="U86" s="256">
        <f>-INDEX($S$5:$S$124, MATCH("建設業", 特殊処理,0 ), 0)*計算_投入係数表!$I85</f>
        <v>0</v>
      </c>
      <c r="V86" s="256" t="e">
        <f t="shared" si="58"/>
        <v>#DIV/0!</v>
      </c>
      <c r="W86" s="256" t="e">
        <f t="shared" si="59"/>
        <v>#DIV/0!</v>
      </c>
      <c r="X86" s="256" t="e">
        <f t="shared" si="60"/>
        <v>#DIV/0!</v>
      </c>
      <c r="Y86" s="256" t="e">
        <f t="shared" si="61"/>
        <v>#DIV/0!</v>
      </c>
      <c r="Z86" s="256" t="e">
        <v>#DIV/0!</v>
      </c>
      <c r="AA86" s="256" t="e">
        <f t="shared" si="62"/>
        <v>#DIV/0!</v>
      </c>
      <c r="AB86" s="523" t="e">
        <f t="shared" si="77"/>
        <v>#DIV/0!</v>
      </c>
      <c r="AC86" s="504" t="e">
        <f t="shared" ca="1" si="63"/>
        <v>#DIV/0!</v>
      </c>
      <c r="AD86" s="256" t="e">
        <f t="shared" ca="1" si="64"/>
        <v>#DIV/0!</v>
      </c>
      <c r="AE86" s="256" t="e">
        <f t="shared" ca="1" si="65"/>
        <v>#DIV/0!</v>
      </c>
      <c r="AF86" s="256" t="e">
        <f t="shared" ca="1" si="66"/>
        <v>#DIV/0!</v>
      </c>
      <c r="AG86" s="471" t="e">
        <v>#DIV/0!</v>
      </c>
      <c r="AH86" s="264" t="e">
        <f t="shared" ca="1" si="67"/>
        <v>#DIV/0!</v>
      </c>
      <c r="AI86" s="256" t="e">
        <f>IF(計算_移輸出入額!$AG86&gt;=1, IF($AH86&gt;=0,$AH86,0), 0)</f>
        <v>#DIV/0!</v>
      </c>
      <c r="AJ86" s="256" t="e">
        <f>IF(計算_移輸出入額!$AG86&lt;1,IF($AH86&lt;0,$AH86,0), 0)</f>
        <v>#DIV/0!</v>
      </c>
      <c r="AK86" s="256" t="e">
        <f t="shared" ca="1" si="78"/>
        <v>#DIV/0!</v>
      </c>
      <c r="AL86" s="256" t="e">
        <f t="shared" ca="1" si="68"/>
        <v>#DIV/0!</v>
      </c>
      <c r="AM86" s="256" t="e">
        <f t="shared" ca="1" si="79"/>
        <v>#DIV/0!</v>
      </c>
      <c r="AN86" s="256" t="e">
        <f t="shared" ca="1" si="69"/>
        <v>#DIV/0!</v>
      </c>
      <c r="AO86" s="256">
        <f ca="1">-INDEX($AM$5:$AM$124, MATCH("公務", 分類_出力,0 ), 0)*計算_投入係数表!$N85</f>
        <v>0</v>
      </c>
      <c r="AP86" s="256" t="e">
        <f t="shared" ca="1" si="70"/>
        <v>#DIV/0!</v>
      </c>
      <c r="AQ86" s="256" t="e">
        <f t="shared" ca="1" si="80"/>
        <v>#DIV/0!</v>
      </c>
      <c r="AR86" s="256">
        <f ca="1">-INDEX($AP$5:$AP$124, MATCH("建設業", 特殊処理,0 ), 0)*計算_投入係数表!$I85</f>
        <v>0</v>
      </c>
      <c r="AS86" s="256" t="e">
        <f t="shared" ca="1" si="71"/>
        <v>#DIV/0!</v>
      </c>
      <c r="AT86" s="260" t="e">
        <f t="shared" ca="1" si="72"/>
        <v>#DIV/0!</v>
      </c>
      <c r="AU86" s="260">
        <f t="shared" ca="1" si="73"/>
        <v>0</v>
      </c>
      <c r="AV86" s="260" t="e">
        <f t="shared" ca="1" si="74"/>
        <v>#DIV/0!</v>
      </c>
      <c r="AW86" s="260" t="e">
        <f t="shared" ca="1" si="81"/>
        <v>#DIV/0!</v>
      </c>
      <c r="AX86" s="260" t="e">
        <f ca="1"/>
        <v>#DIV/0!</v>
      </c>
      <c r="AY86" s="260" t="e">
        <f t="shared" ca="1" si="75"/>
        <v>#DIV/0!</v>
      </c>
      <c r="AZ86" s="256" t="e">
        <f t="shared" ca="1" si="76"/>
        <v>#DIV/0!</v>
      </c>
      <c r="BC86" s="256" t="e">
        <f ca="1">IF(入力!$C$10="1. アンケート調査", $AA86, $AY86)</f>
        <v>#DIV/0!</v>
      </c>
      <c r="BD86" s="256" t="e">
        <f ca="1">IF(入力!$C$10="1. アンケート調査", $M86, $AL86)</f>
        <v>#DIV/0!</v>
      </c>
      <c r="BE86" s="256" t="e">
        <f ca="1">IF(入力!$C$10="1. アンケート調査", $X86, $AV86)</f>
        <v>#DIV/0!</v>
      </c>
      <c r="BF86" s="256" t="e">
        <f ca="1">IF(入力!$C$10="1. アンケート調査", $Y86, $AW86)</f>
        <v>#DIV/0!</v>
      </c>
      <c r="BG86" s="256" t="e">
        <f ca="1">IF(入力!$C$10="1. アンケート調査", $Z86, $AX86)</f>
        <v>#DIV/0!</v>
      </c>
    </row>
    <row r="87" spans="2:59" s="6" customFormat="1" ht="12" x14ac:dyDescent="0.25">
      <c r="B87" s="53">
        <v>83</v>
      </c>
      <c r="C87" s="269" t="str">
        <v>-</v>
      </c>
      <c r="D87" s="256">
        <f ca="1">SUMIF(振分, $C87, 入力_北海道基本取引表!$EE$4:$EE$107)</f>
        <v>0</v>
      </c>
      <c r="E87" s="256">
        <f ca="1">SUMIF(振分, $C87, 入力_北海道基本取引表!$EF$4:$EF$107)</f>
        <v>0</v>
      </c>
      <c r="F87" s="256">
        <f ca="1">SUMIF(振分, $C87, 入力_北海道基本取引表!$EJ$4:$EJ$107)</f>
        <v>0</v>
      </c>
      <c r="G87" s="256">
        <f ca="1">SUMIF(振分, $C87, 入力_北海道基本取引表!$EK$4:$EK$107)</f>
        <v>0</v>
      </c>
      <c r="H87" s="256">
        <f ca="1">SUMIF(振分, $C87, 入力_北海道基本取引表!$EO$4:$EO$107)</f>
        <v>0</v>
      </c>
      <c r="I87" s="256">
        <f ca="1">SUMIF(振分, $C87, 入力_北海道基本取引表!$EC$4:$EC$107)</f>
        <v>0</v>
      </c>
      <c r="J87" s="256">
        <f>計算_基本取引表_調整前!$DT86</f>
        <v>0</v>
      </c>
      <c r="K87" s="256" t="e">
        <f>計算_基本取引表_調整前!$EC86</f>
        <v>#DIV/0!</v>
      </c>
      <c r="L87" s="260">
        <v>0</v>
      </c>
      <c r="M87" s="264">
        <f>IF($C87="公務員",0,IF(AND($BB$5="1.0にする", $C87="建設業"), 0, 入力!$C633))</f>
        <v>0</v>
      </c>
      <c r="N87" s="256" t="e">
        <f>-計算!G373</f>
        <v>#DIV/0!</v>
      </c>
      <c r="O87" s="256" t="e">
        <f t="shared" si="53"/>
        <v>#DIV/0!</v>
      </c>
      <c r="P87" s="256" t="e">
        <f t="shared" si="54"/>
        <v>#DIV/0!</v>
      </c>
      <c r="Q87" s="256" t="e">
        <f t="shared" si="55"/>
        <v>#DIV/0!</v>
      </c>
      <c r="R87" s="256">
        <f>-INDEX($P$5:$P$124, MATCH("公務", 特殊処理,0 ), 0)*計算_投入係数表!$N86</f>
        <v>0</v>
      </c>
      <c r="S87" s="256" t="e">
        <f t="shared" si="56"/>
        <v>#DIV/0!</v>
      </c>
      <c r="T87" s="256" t="e">
        <f t="shared" si="57"/>
        <v>#DIV/0!</v>
      </c>
      <c r="U87" s="256">
        <f>-INDEX($S$5:$S$124, MATCH("建設業", 特殊処理,0 ), 0)*計算_投入係数表!$I86</f>
        <v>0</v>
      </c>
      <c r="V87" s="256" t="e">
        <f t="shared" si="58"/>
        <v>#DIV/0!</v>
      </c>
      <c r="W87" s="256" t="e">
        <f t="shared" si="59"/>
        <v>#DIV/0!</v>
      </c>
      <c r="X87" s="256" t="e">
        <f t="shared" si="60"/>
        <v>#DIV/0!</v>
      </c>
      <c r="Y87" s="256" t="e">
        <f t="shared" si="61"/>
        <v>#DIV/0!</v>
      </c>
      <c r="Z87" s="256" t="e">
        <v>#DIV/0!</v>
      </c>
      <c r="AA87" s="256" t="e">
        <f t="shared" si="62"/>
        <v>#DIV/0!</v>
      </c>
      <c r="AB87" s="523" t="e">
        <f t="shared" si="77"/>
        <v>#DIV/0!</v>
      </c>
      <c r="AC87" s="504" t="e">
        <f t="shared" ca="1" si="63"/>
        <v>#DIV/0!</v>
      </c>
      <c r="AD87" s="256" t="e">
        <f t="shared" ca="1" si="64"/>
        <v>#DIV/0!</v>
      </c>
      <c r="AE87" s="256" t="e">
        <f t="shared" ca="1" si="65"/>
        <v>#DIV/0!</v>
      </c>
      <c r="AF87" s="256" t="e">
        <f t="shared" ca="1" si="66"/>
        <v>#DIV/0!</v>
      </c>
      <c r="AG87" s="471" t="e">
        <v>#DIV/0!</v>
      </c>
      <c r="AH87" s="264" t="e">
        <f t="shared" ca="1" si="67"/>
        <v>#DIV/0!</v>
      </c>
      <c r="AI87" s="256" t="e">
        <f>IF(計算_移輸出入額!$AG87&gt;=1, IF($AH87&gt;=0,$AH87,0), 0)</f>
        <v>#DIV/0!</v>
      </c>
      <c r="AJ87" s="256" t="e">
        <f>IF(計算_移輸出入額!$AG87&lt;1,IF($AH87&lt;0,$AH87,0), 0)</f>
        <v>#DIV/0!</v>
      </c>
      <c r="AK87" s="256" t="e">
        <f t="shared" ca="1" si="78"/>
        <v>#DIV/0!</v>
      </c>
      <c r="AL87" s="256" t="e">
        <f t="shared" ca="1" si="68"/>
        <v>#DIV/0!</v>
      </c>
      <c r="AM87" s="256" t="e">
        <f t="shared" ca="1" si="79"/>
        <v>#DIV/0!</v>
      </c>
      <c r="AN87" s="256" t="e">
        <f t="shared" ca="1" si="69"/>
        <v>#DIV/0!</v>
      </c>
      <c r="AO87" s="256">
        <f ca="1">-INDEX($AM$5:$AM$124, MATCH("公務", 分類_出力,0 ), 0)*計算_投入係数表!$N86</f>
        <v>0</v>
      </c>
      <c r="AP87" s="256" t="e">
        <f t="shared" ca="1" si="70"/>
        <v>#DIV/0!</v>
      </c>
      <c r="AQ87" s="256" t="e">
        <f t="shared" ca="1" si="80"/>
        <v>#DIV/0!</v>
      </c>
      <c r="AR87" s="256">
        <f ca="1">-INDEX($AP$5:$AP$124, MATCH("建設業", 特殊処理,0 ), 0)*計算_投入係数表!$I86</f>
        <v>0</v>
      </c>
      <c r="AS87" s="256" t="e">
        <f t="shared" ca="1" si="71"/>
        <v>#DIV/0!</v>
      </c>
      <c r="AT87" s="260" t="e">
        <f t="shared" ca="1" si="72"/>
        <v>#DIV/0!</v>
      </c>
      <c r="AU87" s="260">
        <f t="shared" ca="1" si="73"/>
        <v>0</v>
      </c>
      <c r="AV87" s="260" t="e">
        <f t="shared" ca="1" si="74"/>
        <v>#DIV/0!</v>
      </c>
      <c r="AW87" s="260" t="e">
        <f t="shared" ca="1" si="81"/>
        <v>#DIV/0!</v>
      </c>
      <c r="AX87" s="260" t="e">
        <f ca="1"/>
        <v>#DIV/0!</v>
      </c>
      <c r="AY87" s="260" t="e">
        <f t="shared" ca="1" si="75"/>
        <v>#DIV/0!</v>
      </c>
      <c r="AZ87" s="256" t="e">
        <f t="shared" ca="1" si="76"/>
        <v>#DIV/0!</v>
      </c>
      <c r="BC87" s="256" t="e">
        <f ca="1">IF(入力!$C$10="1. アンケート調査", $AA87, $AY87)</f>
        <v>#DIV/0!</v>
      </c>
      <c r="BD87" s="256" t="e">
        <f ca="1">IF(入力!$C$10="1. アンケート調査", $M87, $AL87)</f>
        <v>#DIV/0!</v>
      </c>
      <c r="BE87" s="256" t="e">
        <f ca="1">IF(入力!$C$10="1. アンケート調査", $X87, $AV87)</f>
        <v>#DIV/0!</v>
      </c>
      <c r="BF87" s="256" t="e">
        <f ca="1">IF(入力!$C$10="1. アンケート調査", $Y87, $AW87)</f>
        <v>#DIV/0!</v>
      </c>
      <c r="BG87" s="256" t="e">
        <f ca="1">IF(入力!$C$10="1. アンケート調査", $Z87, $AX87)</f>
        <v>#DIV/0!</v>
      </c>
    </row>
    <row r="88" spans="2:59" s="6" customFormat="1" ht="12" x14ac:dyDescent="0.25">
      <c r="B88" s="53">
        <v>84</v>
      </c>
      <c r="C88" s="269" t="str">
        <v>-</v>
      </c>
      <c r="D88" s="256">
        <f ca="1">SUMIF(振分, $C88, 入力_北海道基本取引表!$EE$4:$EE$107)</f>
        <v>0</v>
      </c>
      <c r="E88" s="256">
        <f ca="1">SUMIF(振分, $C88, 入力_北海道基本取引表!$EF$4:$EF$107)</f>
        <v>0</v>
      </c>
      <c r="F88" s="256">
        <f ca="1">SUMIF(振分, $C88, 入力_北海道基本取引表!$EJ$4:$EJ$107)</f>
        <v>0</v>
      </c>
      <c r="G88" s="256">
        <f ca="1">SUMIF(振分, $C88, 入力_北海道基本取引表!$EK$4:$EK$107)</f>
        <v>0</v>
      </c>
      <c r="H88" s="256">
        <f ca="1">SUMIF(振分, $C88, 入力_北海道基本取引表!$EO$4:$EO$107)</f>
        <v>0</v>
      </c>
      <c r="I88" s="256">
        <f ca="1">SUMIF(振分, $C88, 入力_北海道基本取引表!$EC$4:$EC$107)</f>
        <v>0</v>
      </c>
      <c r="J88" s="256">
        <f>計算_基本取引表_調整前!$DT87</f>
        <v>0</v>
      </c>
      <c r="K88" s="256" t="e">
        <f>計算_基本取引表_調整前!$EC87</f>
        <v>#DIV/0!</v>
      </c>
      <c r="L88" s="260">
        <v>0</v>
      </c>
      <c r="M88" s="264">
        <f>IF($C88="公務員",0,IF(AND($BB$5="1.0にする", $C88="建設業"), 0, 入力!$C634))</f>
        <v>0</v>
      </c>
      <c r="N88" s="256" t="e">
        <f>-計算!G374</f>
        <v>#DIV/0!</v>
      </c>
      <c r="O88" s="256" t="e">
        <f t="shared" si="53"/>
        <v>#DIV/0!</v>
      </c>
      <c r="P88" s="256" t="e">
        <f t="shared" si="54"/>
        <v>#DIV/0!</v>
      </c>
      <c r="Q88" s="256" t="e">
        <f t="shared" si="55"/>
        <v>#DIV/0!</v>
      </c>
      <c r="R88" s="256">
        <f>-INDEX($P$5:$P$124, MATCH("公務", 特殊処理,0 ), 0)*計算_投入係数表!$N87</f>
        <v>0</v>
      </c>
      <c r="S88" s="256" t="e">
        <f t="shared" si="56"/>
        <v>#DIV/0!</v>
      </c>
      <c r="T88" s="256" t="e">
        <f t="shared" si="57"/>
        <v>#DIV/0!</v>
      </c>
      <c r="U88" s="256">
        <f>-INDEX($S$5:$S$124, MATCH("建設業", 特殊処理,0 ), 0)*計算_投入係数表!$I87</f>
        <v>0</v>
      </c>
      <c r="V88" s="256" t="e">
        <f t="shared" si="58"/>
        <v>#DIV/0!</v>
      </c>
      <c r="W88" s="256" t="e">
        <f t="shared" si="59"/>
        <v>#DIV/0!</v>
      </c>
      <c r="X88" s="256" t="e">
        <f t="shared" si="60"/>
        <v>#DIV/0!</v>
      </c>
      <c r="Y88" s="256" t="e">
        <f t="shared" si="61"/>
        <v>#DIV/0!</v>
      </c>
      <c r="Z88" s="256" t="e">
        <v>#DIV/0!</v>
      </c>
      <c r="AA88" s="256" t="e">
        <f t="shared" si="62"/>
        <v>#DIV/0!</v>
      </c>
      <c r="AB88" s="523" t="e">
        <f t="shared" si="77"/>
        <v>#DIV/0!</v>
      </c>
      <c r="AC88" s="504" t="e">
        <f t="shared" ca="1" si="63"/>
        <v>#DIV/0!</v>
      </c>
      <c r="AD88" s="256" t="e">
        <f t="shared" ca="1" si="64"/>
        <v>#DIV/0!</v>
      </c>
      <c r="AE88" s="256" t="e">
        <f t="shared" ca="1" si="65"/>
        <v>#DIV/0!</v>
      </c>
      <c r="AF88" s="256" t="e">
        <f t="shared" ca="1" si="66"/>
        <v>#DIV/0!</v>
      </c>
      <c r="AG88" s="471" t="e">
        <v>#DIV/0!</v>
      </c>
      <c r="AH88" s="264" t="e">
        <f t="shared" ca="1" si="67"/>
        <v>#DIV/0!</v>
      </c>
      <c r="AI88" s="256" t="e">
        <f>IF(計算_移輸出入額!$AG88&gt;=1, IF($AH88&gt;=0,$AH88,0), 0)</f>
        <v>#DIV/0!</v>
      </c>
      <c r="AJ88" s="256" t="e">
        <f>IF(計算_移輸出入額!$AG88&lt;1,IF($AH88&lt;0,$AH88,0), 0)</f>
        <v>#DIV/0!</v>
      </c>
      <c r="AK88" s="256" t="e">
        <f t="shared" ca="1" si="78"/>
        <v>#DIV/0!</v>
      </c>
      <c r="AL88" s="256" t="e">
        <f t="shared" ca="1" si="68"/>
        <v>#DIV/0!</v>
      </c>
      <c r="AM88" s="256" t="e">
        <f t="shared" ca="1" si="79"/>
        <v>#DIV/0!</v>
      </c>
      <c r="AN88" s="256" t="e">
        <f t="shared" ca="1" si="69"/>
        <v>#DIV/0!</v>
      </c>
      <c r="AO88" s="256">
        <f ca="1">-INDEX($AM$5:$AM$124, MATCH("公務", 分類_出力,0 ), 0)*計算_投入係数表!$N87</f>
        <v>0</v>
      </c>
      <c r="AP88" s="256" t="e">
        <f t="shared" ca="1" si="70"/>
        <v>#DIV/0!</v>
      </c>
      <c r="AQ88" s="256" t="e">
        <f t="shared" ca="1" si="80"/>
        <v>#DIV/0!</v>
      </c>
      <c r="AR88" s="256">
        <f ca="1">-INDEX($AP$5:$AP$124, MATCH("建設業", 特殊処理,0 ), 0)*計算_投入係数表!$I87</f>
        <v>0</v>
      </c>
      <c r="AS88" s="256" t="e">
        <f t="shared" ca="1" si="71"/>
        <v>#DIV/0!</v>
      </c>
      <c r="AT88" s="260" t="e">
        <f t="shared" ca="1" si="72"/>
        <v>#DIV/0!</v>
      </c>
      <c r="AU88" s="260">
        <f t="shared" ca="1" si="73"/>
        <v>0</v>
      </c>
      <c r="AV88" s="260" t="e">
        <f t="shared" ca="1" si="74"/>
        <v>#DIV/0!</v>
      </c>
      <c r="AW88" s="260" t="e">
        <f t="shared" ca="1" si="81"/>
        <v>#DIV/0!</v>
      </c>
      <c r="AX88" s="260" t="e">
        <f ca="1"/>
        <v>#DIV/0!</v>
      </c>
      <c r="AY88" s="260" t="e">
        <f t="shared" ca="1" si="75"/>
        <v>#DIV/0!</v>
      </c>
      <c r="AZ88" s="256" t="e">
        <f t="shared" ca="1" si="76"/>
        <v>#DIV/0!</v>
      </c>
      <c r="BC88" s="256" t="e">
        <f ca="1">IF(入力!$C$10="1. アンケート調査", $AA88, $AY88)</f>
        <v>#DIV/0!</v>
      </c>
      <c r="BD88" s="256" t="e">
        <f ca="1">IF(入力!$C$10="1. アンケート調査", $M88, $AL88)</f>
        <v>#DIV/0!</v>
      </c>
      <c r="BE88" s="256" t="e">
        <f ca="1">IF(入力!$C$10="1. アンケート調査", $X88, $AV88)</f>
        <v>#DIV/0!</v>
      </c>
      <c r="BF88" s="256" t="e">
        <f ca="1">IF(入力!$C$10="1. アンケート調査", $Y88, $AW88)</f>
        <v>#DIV/0!</v>
      </c>
      <c r="BG88" s="256" t="e">
        <f ca="1">IF(入力!$C$10="1. アンケート調査", $Z88, $AX88)</f>
        <v>#DIV/0!</v>
      </c>
    </row>
    <row r="89" spans="2:59" s="6" customFormat="1" ht="12" x14ac:dyDescent="0.25">
      <c r="B89" s="53">
        <v>85</v>
      </c>
      <c r="C89" s="269" t="str">
        <v>-</v>
      </c>
      <c r="D89" s="256">
        <f ca="1">SUMIF(振分, $C89, 入力_北海道基本取引表!$EE$4:$EE$107)</f>
        <v>0</v>
      </c>
      <c r="E89" s="256">
        <f ca="1">SUMIF(振分, $C89, 入力_北海道基本取引表!$EF$4:$EF$107)</f>
        <v>0</v>
      </c>
      <c r="F89" s="256">
        <f ca="1">SUMIF(振分, $C89, 入力_北海道基本取引表!$EJ$4:$EJ$107)</f>
        <v>0</v>
      </c>
      <c r="G89" s="256">
        <f ca="1">SUMIF(振分, $C89, 入力_北海道基本取引表!$EK$4:$EK$107)</f>
        <v>0</v>
      </c>
      <c r="H89" s="256">
        <f ca="1">SUMIF(振分, $C89, 入力_北海道基本取引表!$EO$4:$EO$107)</f>
        <v>0</v>
      </c>
      <c r="I89" s="256">
        <f ca="1">SUMIF(振分, $C89, 入力_北海道基本取引表!$EC$4:$EC$107)</f>
        <v>0</v>
      </c>
      <c r="J89" s="256">
        <f>計算_基本取引表_調整前!$DT88</f>
        <v>0</v>
      </c>
      <c r="K89" s="256" t="e">
        <f>計算_基本取引表_調整前!$EC88</f>
        <v>#DIV/0!</v>
      </c>
      <c r="L89" s="260">
        <v>0</v>
      </c>
      <c r="M89" s="264">
        <f>IF($C89="公務員",0,IF(AND($BB$5="1.0にする", $C89="建設業"), 0, 入力!$C635))</f>
        <v>0</v>
      </c>
      <c r="N89" s="256" t="e">
        <f>-計算!G375</f>
        <v>#DIV/0!</v>
      </c>
      <c r="O89" s="256" t="e">
        <f t="shared" si="53"/>
        <v>#DIV/0!</v>
      </c>
      <c r="P89" s="256" t="e">
        <f t="shared" si="54"/>
        <v>#DIV/0!</v>
      </c>
      <c r="Q89" s="256" t="e">
        <f t="shared" si="55"/>
        <v>#DIV/0!</v>
      </c>
      <c r="R89" s="256">
        <f>-INDEX($P$5:$P$124, MATCH("公務", 特殊処理,0 ), 0)*計算_投入係数表!$N88</f>
        <v>0</v>
      </c>
      <c r="S89" s="256" t="e">
        <f t="shared" si="56"/>
        <v>#DIV/0!</v>
      </c>
      <c r="T89" s="256" t="e">
        <f t="shared" si="57"/>
        <v>#DIV/0!</v>
      </c>
      <c r="U89" s="256">
        <f>-INDEX($S$5:$S$124, MATCH("建設業", 特殊処理,0 ), 0)*計算_投入係数表!$I88</f>
        <v>0</v>
      </c>
      <c r="V89" s="256" t="e">
        <f t="shared" si="58"/>
        <v>#DIV/0!</v>
      </c>
      <c r="W89" s="256" t="e">
        <f t="shared" si="59"/>
        <v>#DIV/0!</v>
      </c>
      <c r="X89" s="256" t="e">
        <f t="shared" si="60"/>
        <v>#DIV/0!</v>
      </c>
      <c r="Y89" s="256" t="e">
        <f t="shared" si="61"/>
        <v>#DIV/0!</v>
      </c>
      <c r="Z89" s="256" t="e">
        <v>#DIV/0!</v>
      </c>
      <c r="AA89" s="256" t="e">
        <f t="shared" si="62"/>
        <v>#DIV/0!</v>
      </c>
      <c r="AB89" s="523" t="e">
        <f t="shared" si="77"/>
        <v>#DIV/0!</v>
      </c>
      <c r="AC89" s="504" t="e">
        <f t="shared" ca="1" si="63"/>
        <v>#DIV/0!</v>
      </c>
      <c r="AD89" s="256" t="e">
        <f t="shared" ca="1" si="64"/>
        <v>#DIV/0!</v>
      </c>
      <c r="AE89" s="256" t="e">
        <f t="shared" ca="1" si="65"/>
        <v>#DIV/0!</v>
      </c>
      <c r="AF89" s="256" t="e">
        <f t="shared" ca="1" si="66"/>
        <v>#DIV/0!</v>
      </c>
      <c r="AG89" s="471" t="e">
        <v>#DIV/0!</v>
      </c>
      <c r="AH89" s="264" t="e">
        <f t="shared" ca="1" si="67"/>
        <v>#DIV/0!</v>
      </c>
      <c r="AI89" s="256" t="e">
        <f>IF(計算_移輸出入額!$AG89&gt;=1, IF($AH89&gt;=0,$AH89,0), 0)</f>
        <v>#DIV/0!</v>
      </c>
      <c r="AJ89" s="256" t="e">
        <f>IF(計算_移輸出入額!$AG89&lt;1,IF($AH89&lt;0,$AH89,0), 0)</f>
        <v>#DIV/0!</v>
      </c>
      <c r="AK89" s="256" t="e">
        <f t="shared" ca="1" si="78"/>
        <v>#DIV/0!</v>
      </c>
      <c r="AL89" s="256" t="e">
        <f t="shared" ca="1" si="68"/>
        <v>#DIV/0!</v>
      </c>
      <c r="AM89" s="256" t="e">
        <f t="shared" ca="1" si="79"/>
        <v>#DIV/0!</v>
      </c>
      <c r="AN89" s="256" t="e">
        <f t="shared" ca="1" si="69"/>
        <v>#DIV/0!</v>
      </c>
      <c r="AO89" s="256">
        <f ca="1">-INDEX($AM$5:$AM$124, MATCH("公務", 分類_出力,0 ), 0)*計算_投入係数表!$N88</f>
        <v>0</v>
      </c>
      <c r="AP89" s="256" t="e">
        <f t="shared" ca="1" si="70"/>
        <v>#DIV/0!</v>
      </c>
      <c r="AQ89" s="256" t="e">
        <f t="shared" ca="1" si="80"/>
        <v>#DIV/0!</v>
      </c>
      <c r="AR89" s="256">
        <f ca="1">-INDEX($AP$5:$AP$124, MATCH("建設業", 特殊処理,0 ), 0)*計算_投入係数表!$I88</f>
        <v>0</v>
      </c>
      <c r="AS89" s="256" t="e">
        <f t="shared" ca="1" si="71"/>
        <v>#DIV/0!</v>
      </c>
      <c r="AT89" s="260" t="e">
        <f t="shared" ca="1" si="72"/>
        <v>#DIV/0!</v>
      </c>
      <c r="AU89" s="260">
        <f t="shared" ca="1" si="73"/>
        <v>0</v>
      </c>
      <c r="AV89" s="260" t="e">
        <f t="shared" ca="1" si="74"/>
        <v>#DIV/0!</v>
      </c>
      <c r="AW89" s="260" t="e">
        <f t="shared" ca="1" si="81"/>
        <v>#DIV/0!</v>
      </c>
      <c r="AX89" s="260" t="e">
        <f ca="1"/>
        <v>#DIV/0!</v>
      </c>
      <c r="AY89" s="260" t="e">
        <f t="shared" ca="1" si="75"/>
        <v>#DIV/0!</v>
      </c>
      <c r="AZ89" s="256" t="e">
        <f t="shared" ca="1" si="76"/>
        <v>#DIV/0!</v>
      </c>
      <c r="BC89" s="256" t="e">
        <f ca="1">IF(入力!$C$10="1. アンケート調査", $AA89, $AY89)</f>
        <v>#DIV/0!</v>
      </c>
      <c r="BD89" s="256" t="e">
        <f ca="1">IF(入力!$C$10="1. アンケート調査", $M89, $AL89)</f>
        <v>#DIV/0!</v>
      </c>
      <c r="BE89" s="256" t="e">
        <f ca="1">IF(入力!$C$10="1. アンケート調査", $X89, $AV89)</f>
        <v>#DIV/0!</v>
      </c>
      <c r="BF89" s="256" t="e">
        <f ca="1">IF(入力!$C$10="1. アンケート調査", $Y89, $AW89)</f>
        <v>#DIV/0!</v>
      </c>
      <c r="BG89" s="256" t="e">
        <f ca="1">IF(入力!$C$10="1. アンケート調査", $Z89, $AX89)</f>
        <v>#DIV/0!</v>
      </c>
    </row>
    <row r="90" spans="2:59" s="6" customFormat="1" ht="12" x14ac:dyDescent="0.25">
      <c r="B90" s="53">
        <v>86</v>
      </c>
      <c r="C90" s="270" t="str">
        <v>-</v>
      </c>
      <c r="D90" s="257">
        <f ca="1">SUMIF(振分, $C90, 入力_北海道基本取引表!$EE$4:$EE$107)</f>
        <v>0</v>
      </c>
      <c r="E90" s="257">
        <f ca="1">SUMIF(振分, $C90, 入力_北海道基本取引表!$EF$4:$EF$107)</f>
        <v>0</v>
      </c>
      <c r="F90" s="257">
        <f ca="1">SUMIF(振分, $C90, 入力_北海道基本取引表!$EJ$4:$EJ$107)</f>
        <v>0</v>
      </c>
      <c r="G90" s="257">
        <f ca="1">SUMIF(振分, $C90, 入力_北海道基本取引表!$EK$4:$EK$107)</f>
        <v>0</v>
      </c>
      <c r="H90" s="257">
        <f ca="1">SUMIF(振分, $C90, 入力_北海道基本取引表!$EO$4:$EO$107)</f>
        <v>0</v>
      </c>
      <c r="I90" s="257">
        <f ca="1">SUMIF(振分, $C90, 入力_北海道基本取引表!$EC$4:$EC$107)</f>
        <v>0</v>
      </c>
      <c r="J90" s="257">
        <f>計算_基本取引表_調整前!$DT89</f>
        <v>0</v>
      </c>
      <c r="K90" s="257" t="e">
        <f>計算_基本取引表_調整前!$EC89</f>
        <v>#DIV/0!</v>
      </c>
      <c r="L90" s="261">
        <v>0</v>
      </c>
      <c r="M90" s="265">
        <f>IF($C90="公務員",0,IF(AND($BB$5="1.0にする", $C90="建設業"), 0, 入力!$C636))</f>
        <v>0</v>
      </c>
      <c r="N90" s="257" t="e">
        <f>-計算!G376</f>
        <v>#DIV/0!</v>
      </c>
      <c r="O90" s="257" t="e">
        <f t="shared" si="53"/>
        <v>#DIV/0!</v>
      </c>
      <c r="P90" s="257" t="e">
        <f t="shared" si="54"/>
        <v>#DIV/0!</v>
      </c>
      <c r="Q90" s="257" t="e">
        <f t="shared" si="55"/>
        <v>#DIV/0!</v>
      </c>
      <c r="R90" s="257">
        <f>-INDEX($P$5:$P$124, MATCH("公務", 特殊処理,0 ), 0)*計算_投入係数表!$N89</f>
        <v>0</v>
      </c>
      <c r="S90" s="257" t="e">
        <f t="shared" si="56"/>
        <v>#DIV/0!</v>
      </c>
      <c r="T90" s="257" t="e">
        <f t="shared" si="57"/>
        <v>#DIV/0!</v>
      </c>
      <c r="U90" s="257">
        <f>-INDEX($S$5:$S$124, MATCH("建設業", 特殊処理,0 ), 0)*計算_投入係数表!$I89</f>
        <v>0</v>
      </c>
      <c r="V90" s="257" t="e">
        <f t="shared" si="58"/>
        <v>#DIV/0!</v>
      </c>
      <c r="W90" s="257" t="e">
        <f t="shared" si="59"/>
        <v>#DIV/0!</v>
      </c>
      <c r="X90" s="257" t="e">
        <f t="shared" si="60"/>
        <v>#DIV/0!</v>
      </c>
      <c r="Y90" s="257" t="e">
        <f t="shared" si="61"/>
        <v>#DIV/0!</v>
      </c>
      <c r="Z90" s="257" t="e">
        <v>#DIV/0!</v>
      </c>
      <c r="AA90" s="257" t="e">
        <f t="shared" si="62"/>
        <v>#DIV/0!</v>
      </c>
      <c r="AB90" s="524" t="e">
        <f t="shared" si="77"/>
        <v>#DIV/0!</v>
      </c>
      <c r="AC90" s="516" t="e">
        <f t="shared" ca="1" si="63"/>
        <v>#DIV/0!</v>
      </c>
      <c r="AD90" s="257" t="e">
        <f t="shared" ca="1" si="64"/>
        <v>#DIV/0!</v>
      </c>
      <c r="AE90" s="257" t="e">
        <f t="shared" ca="1" si="65"/>
        <v>#DIV/0!</v>
      </c>
      <c r="AF90" s="257" t="e">
        <f t="shared" ca="1" si="66"/>
        <v>#DIV/0!</v>
      </c>
      <c r="AG90" s="472" t="e">
        <v>#DIV/0!</v>
      </c>
      <c r="AH90" s="265" t="e">
        <f t="shared" ca="1" si="67"/>
        <v>#DIV/0!</v>
      </c>
      <c r="AI90" s="257" t="e">
        <f>IF(計算_移輸出入額!$AG90&gt;=1, IF($AH90&gt;=0,$AH90,0), 0)</f>
        <v>#DIV/0!</v>
      </c>
      <c r="AJ90" s="257" t="e">
        <f>IF(計算_移輸出入額!$AG90&lt;1,IF($AH90&lt;0,$AH90,0), 0)</f>
        <v>#DIV/0!</v>
      </c>
      <c r="AK90" s="257" t="e">
        <f t="shared" ca="1" si="78"/>
        <v>#DIV/0!</v>
      </c>
      <c r="AL90" s="257" t="e">
        <f t="shared" ca="1" si="68"/>
        <v>#DIV/0!</v>
      </c>
      <c r="AM90" s="257" t="e">
        <f t="shared" ca="1" si="79"/>
        <v>#DIV/0!</v>
      </c>
      <c r="AN90" s="257" t="e">
        <f t="shared" ca="1" si="69"/>
        <v>#DIV/0!</v>
      </c>
      <c r="AO90" s="257">
        <f ca="1">-INDEX($AM$5:$AM$124, MATCH("公務", 分類_出力,0 ), 0)*計算_投入係数表!$N89</f>
        <v>0</v>
      </c>
      <c r="AP90" s="257" t="e">
        <f t="shared" ca="1" si="70"/>
        <v>#DIV/0!</v>
      </c>
      <c r="AQ90" s="257" t="e">
        <f t="shared" ca="1" si="80"/>
        <v>#DIV/0!</v>
      </c>
      <c r="AR90" s="257">
        <f ca="1">-INDEX($AP$5:$AP$124, MATCH("建設業", 特殊処理,0 ), 0)*計算_投入係数表!$I89</f>
        <v>0</v>
      </c>
      <c r="AS90" s="257" t="e">
        <f t="shared" ca="1" si="71"/>
        <v>#DIV/0!</v>
      </c>
      <c r="AT90" s="261" t="e">
        <f t="shared" ca="1" si="72"/>
        <v>#DIV/0!</v>
      </c>
      <c r="AU90" s="261">
        <f t="shared" ca="1" si="73"/>
        <v>0</v>
      </c>
      <c r="AV90" s="261" t="e">
        <f t="shared" ca="1" si="74"/>
        <v>#DIV/0!</v>
      </c>
      <c r="AW90" s="261" t="e">
        <f t="shared" ca="1" si="81"/>
        <v>#DIV/0!</v>
      </c>
      <c r="AX90" s="261" t="e">
        <f ca="1"/>
        <v>#DIV/0!</v>
      </c>
      <c r="AY90" s="261" t="e">
        <f t="shared" ca="1" si="75"/>
        <v>#DIV/0!</v>
      </c>
      <c r="AZ90" s="257" t="e">
        <f t="shared" ca="1" si="76"/>
        <v>#DIV/0!</v>
      </c>
      <c r="BC90" s="257" t="e">
        <f ca="1">IF(入力!$C$10="1. アンケート調査", $AA90, $AY90)</f>
        <v>#DIV/0!</v>
      </c>
      <c r="BD90" s="257" t="e">
        <f ca="1">IF(入力!$C$10="1. アンケート調査", $M90, $AL90)</f>
        <v>#DIV/0!</v>
      </c>
      <c r="BE90" s="257" t="e">
        <f ca="1">IF(入力!$C$10="1. アンケート調査", $X90, $AV90)</f>
        <v>#DIV/0!</v>
      </c>
      <c r="BF90" s="257" t="e">
        <f ca="1">IF(入力!$C$10="1. アンケート調査", $Y90, $AW90)</f>
        <v>#DIV/0!</v>
      </c>
      <c r="BG90" s="257" t="e">
        <f ca="1">IF(入力!$C$10="1. アンケート調査", $Z90, $AX90)</f>
        <v>#DIV/0!</v>
      </c>
    </row>
    <row r="91" spans="2:59" s="6" customFormat="1" ht="12" x14ac:dyDescent="0.25">
      <c r="B91" s="53">
        <v>87</v>
      </c>
      <c r="C91" s="269" t="str">
        <v>-</v>
      </c>
      <c r="D91" s="256">
        <f ca="1">SUMIF(振分, $C91, 入力_北海道基本取引表!$EE$4:$EE$107)</f>
        <v>0</v>
      </c>
      <c r="E91" s="256">
        <f ca="1">SUMIF(振分, $C91, 入力_北海道基本取引表!$EF$4:$EF$107)</f>
        <v>0</v>
      </c>
      <c r="F91" s="256">
        <f ca="1">SUMIF(振分, $C91, 入力_北海道基本取引表!$EJ$4:$EJ$107)</f>
        <v>0</v>
      </c>
      <c r="G91" s="256">
        <f ca="1">SUMIF(振分, $C91, 入力_北海道基本取引表!$EK$4:$EK$107)</f>
        <v>0</v>
      </c>
      <c r="H91" s="256">
        <f ca="1">SUMIF(振分, $C91, 入力_北海道基本取引表!$EO$4:$EO$107)</f>
        <v>0</v>
      </c>
      <c r="I91" s="256">
        <f ca="1">SUMIF(振分, $C91, 入力_北海道基本取引表!$EC$4:$EC$107)</f>
        <v>0</v>
      </c>
      <c r="J91" s="256">
        <f>計算_基本取引表_調整前!$DT90</f>
        <v>0</v>
      </c>
      <c r="K91" s="256" t="e">
        <f>計算_基本取引表_調整前!$EC90</f>
        <v>#DIV/0!</v>
      </c>
      <c r="L91" s="260">
        <v>0</v>
      </c>
      <c r="M91" s="264">
        <f>IF($C91="公務員",0,IF(AND($BB$5="1.0にする", $C91="建設業"), 0, 入力!$C637))</f>
        <v>0</v>
      </c>
      <c r="N91" s="256" t="e">
        <f>-計算!G377</f>
        <v>#DIV/0!</v>
      </c>
      <c r="O91" s="256" t="e">
        <f t="shared" si="53"/>
        <v>#DIV/0!</v>
      </c>
      <c r="P91" s="256" t="e">
        <f t="shared" si="54"/>
        <v>#DIV/0!</v>
      </c>
      <c r="Q91" s="256" t="e">
        <f t="shared" si="55"/>
        <v>#DIV/0!</v>
      </c>
      <c r="R91" s="256">
        <f>-INDEX($P$5:$P$124, MATCH("公務", 特殊処理,0 ), 0)*計算_投入係数表!$N90</f>
        <v>0</v>
      </c>
      <c r="S91" s="256" t="e">
        <f t="shared" si="56"/>
        <v>#DIV/0!</v>
      </c>
      <c r="T91" s="256" t="e">
        <f t="shared" si="57"/>
        <v>#DIV/0!</v>
      </c>
      <c r="U91" s="256">
        <f>-INDEX($S$5:$S$124, MATCH("建設業", 特殊処理,0 ), 0)*計算_投入係数表!$I90</f>
        <v>0</v>
      </c>
      <c r="V91" s="256" t="e">
        <f t="shared" si="58"/>
        <v>#DIV/0!</v>
      </c>
      <c r="W91" s="256" t="e">
        <f t="shared" si="59"/>
        <v>#DIV/0!</v>
      </c>
      <c r="X91" s="256" t="e">
        <f t="shared" si="60"/>
        <v>#DIV/0!</v>
      </c>
      <c r="Y91" s="256" t="e">
        <f t="shared" si="61"/>
        <v>#DIV/0!</v>
      </c>
      <c r="Z91" s="256" t="e">
        <v>#DIV/0!</v>
      </c>
      <c r="AA91" s="256" t="e">
        <f t="shared" si="62"/>
        <v>#DIV/0!</v>
      </c>
      <c r="AB91" s="523" t="e">
        <f t="shared" si="77"/>
        <v>#DIV/0!</v>
      </c>
      <c r="AC91" s="504" t="e">
        <f t="shared" ca="1" si="63"/>
        <v>#DIV/0!</v>
      </c>
      <c r="AD91" s="256" t="e">
        <f t="shared" ca="1" si="64"/>
        <v>#DIV/0!</v>
      </c>
      <c r="AE91" s="256" t="e">
        <f t="shared" ca="1" si="65"/>
        <v>#DIV/0!</v>
      </c>
      <c r="AF91" s="256" t="e">
        <f t="shared" ca="1" si="66"/>
        <v>#DIV/0!</v>
      </c>
      <c r="AG91" s="471" t="e">
        <v>#DIV/0!</v>
      </c>
      <c r="AH91" s="264" t="e">
        <f t="shared" ca="1" si="67"/>
        <v>#DIV/0!</v>
      </c>
      <c r="AI91" s="256" t="e">
        <f>IF(計算_移輸出入額!$AG91&gt;=1, IF($AH91&gt;=0,$AH91,0), 0)</f>
        <v>#DIV/0!</v>
      </c>
      <c r="AJ91" s="256" t="e">
        <f>IF(計算_移輸出入額!$AG91&lt;1,IF($AH91&lt;0,$AH91,0), 0)</f>
        <v>#DIV/0!</v>
      </c>
      <c r="AK91" s="256" t="e">
        <f t="shared" ca="1" si="78"/>
        <v>#DIV/0!</v>
      </c>
      <c r="AL91" s="256" t="e">
        <f t="shared" ca="1" si="68"/>
        <v>#DIV/0!</v>
      </c>
      <c r="AM91" s="256" t="e">
        <f t="shared" ca="1" si="79"/>
        <v>#DIV/0!</v>
      </c>
      <c r="AN91" s="256" t="e">
        <f t="shared" ca="1" si="69"/>
        <v>#DIV/0!</v>
      </c>
      <c r="AO91" s="256">
        <f ca="1">-INDEX($AM$5:$AM$124, MATCH("公務", 分類_出力,0 ), 0)*計算_投入係数表!$N90</f>
        <v>0</v>
      </c>
      <c r="AP91" s="256" t="e">
        <f t="shared" ca="1" si="70"/>
        <v>#DIV/0!</v>
      </c>
      <c r="AQ91" s="256" t="e">
        <f t="shared" ca="1" si="80"/>
        <v>#DIV/0!</v>
      </c>
      <c r="AR91" s="256">
        <f ca="1">-INDEX($AP$5:$AP$124, MATCH("建設業", 特殊処理,0 ), 0)*計算_投入係数表!$I90</f>
        <v>0</v>
      </c>
      <c r="AS91" s="256" t="e">
        <f t="shared" ca="1" si="71"/>
        <v>#DIV/0!</v>
      </c>
      <c r="AT91" s="260" t="e">
        <f t="shared" ca="1" si="72"/>
        <v>#DIV/0!</v>
      </c>
      <c r="AU91" s="260">
        <f t="shared" ca="1" si="73"/>
        <v>0</v>
      </c>
      <c r="AV91" s="260" t="e">
        <f t="shared" ca="1" si="74"/>
        <v>#DIV/0!</v>
      </c>
      <c r="AW91" s="260" t="e">
        <f t="shared" ca="1" si="81"/>
        <v>#DIV/0!</v>
      </c>
      <c r="AX91" s="260" t="e">
        <f ca="1"/>
        <v>#DIV/0!</v>
      </c>
      <c r="AY91" s="260" t="e">
        <f t="shared" ca="1" si="75"/>
        <v>#DIV/0!</v>
      </c>
      <c r="AZ91" s="256" t="e">
        <f t="shared" ca="1" si="76"/>
        <v>#DIV/0!</v>
      </c>
      <c r="BC91" s="256" t="e">
        <f ca="1">IF(入力!$C$10="1. アンケート調査", $AA91, $AY91)</f>
        <v>#DIV/0!</v>
      </c>
      <c r="BD91" s="256" t="e">
        <f ca="1">IF(入力!$C$10="1. アンケート調査", $M91, $AL91)</f>
        <v>#DIV/0!</v>
      </c>
      <c r="BE91" s="256" t="e">
        <f ca="1">IF(入力!$C$10="1. アンケート調査", $X91, $AV91)</f>
        <v>#DIV/0!</v>
      </c>
      <c r="BF91" s="256" t="e">
        <f ca="1">IF(入力!$C$10="1. アンケート調査", $Y91, $AW91)</f>
        <v>#DIV/0!</v>
      </c>
      <c r="BG91" s="256" t="e">
        <f ca="1">IF(入力!$C$10="1. アンケート調査", $Z91, $AX91)</f>
        <v>#DIV/0!</v>
      </c>
    </row>
    <row r="92" spans="2:59" s="6" customFormat="1" ht="12" x14ac:dyDescent="0.25">
      <c r="B92" s="53">
        <v>88</v>
      </c>
      <c r="C92" s="269" t="str">
        <v>-</v>
      </c>
      <c r="D92" s="256">
        <f ca="1">SUMIF(振分, $C92, 入力_北海道基本取引表!$EE$4:$EE$107)</f>
        <v>0</v>
      </c>
      <c r="E92" s="256">
        <f ca="1">SUMIF(振分, $C92, 入力_北海道基本取引表!$EF$4:$EF$107)</f>
        <v>0</v>
      </c>
      <c r="F92" s="256">
        <f ca="1">SUMIF(振分, $C92, 入力_北海道基本取引表!$EJ$4:$EJ$107)</f>
        <v>0</v>
      </c>
      <c r="G92" s="256">
        <f ca="1">SUMIF(振分, $C92, 入力_北海道基本取引表!$EK$4:$EK$107)</f>
        <v>0</v>
      </c>
      <c r="H92" s="256">
        <f ca="1">SUMIF(振分, $C92, 入力_北海道基本取引表!$EO$4:$EO$107)</f>
        <v>0</v>
      </c>
      <c r="I92" s="256">
        <f ca="1">SUMIF(振分, $C92, 入力_北海道基本取引表!$EC$4:$EC$107)</f>
        <v>0</v>
      </c>
      <c r="J92" s="256">
        <f>計算_基本取引表_調整前!$DT91</f>
        <v>0</v>
      </c>
      <c r="K92" s="256" t="e">
        <f>計算_基本取引表_調整前!$EC91</f>
        <v>#DIV/0!</v>
      </c>
      <c r="L92" s="260">
        <v>0</v>
      </c>
      <c r="M92" s="264">
        <f>IF($C92="公務員",0,IF(AND($BB$5="1.0にする", $C92="建設業"), 0, 入力!$C638))</f>
        <v>0</v>
      </c>
      <c r="N92" s="256" t="e">
        <f>-計算!G378</f>
        <v>#DIV/0!</v>
      </c>
      <c r="O92" s="256" t="e">
        <f t="shared" si="53"/>
        <v>#DIV/0!</v>
      </c>
      <c r="P92" s="256" t="e">
        <f t="shared" si="54"/>
        <v>#DIV/0!</v>
      </c>
      <c r="Q92" s="256" t="e">
        <f t="shared" si="55"/>
        <v>#DIV/0!</v>
      </c>
      <c r="R92" s="256">
        <f>-INDEX($P$5:$P$124, MATCH("公務", 特殊処理,0 ), 0)*計算_投入係数表!$N91</f>
        <v>0</v>
      </c>
      <c r="S92" s="256" t="e">
        <f t="shared" si="56"/>
        <v>#DIV/0!</v>
      </c>
      <c r="T92" s="256" t="e">
        <f t="shared" si="57"/>
        <v>#DIV/0!</v>
      </c>
      <c r="U92" s="256">
        <f>-INDEX($S$5:$S$124, MATCH("建設業", 特殊処理,0 ), 0)*計算_投入係数表!$I91</f>
        <v>0</v>
      </c>
      <c r="V92" s="256" t="e">
        <f t="shared" si="58"/>
        <v>#DIV/0!</v>
      </c>
      <c r="W92" s="256" t="e">
        <f t="shared" si="59"/>
        <v>#DIV/0!</v>
      </c>
      <c r="X92" s="256" t="e">
        <f t="shared" si="60"/>
        <v>#DIV/0!</v>
      </c>
      <c r="Y92" s="256" t="e">
        <f t="shared" si="61"/>
        <v>#DIV/0!</v>
      </c>
      <c r="Z92" s="256" t="e">
        <v>#DIV/0!</v>
      </c>
      <c r="AA92" s="256" t="e">
        <f t="shared" si="62"/>
        <v>#DIV/0!</v>
      </c>
      <c r="AB92" s="523" t="e">
        <f t="shared" si="77"/>
        <v>#DIV/0!</v>
      </c>
      <c r="AC92" s="504" t="e">
        <f t="shared" ca="1" si="63"/>
        <v>#DIV/0!</v>
      </c>
      <c r="AD92" s="256" t="e">
        <f t="shared" ca="1" si="64"/>
        <v>#DIV/0!</v>
      </c>
      <c r="AE92" s="256" t="e">
        <f t="shared" ca="1" si="65"/>
        <v>#DIV/0!</v>
      </c>
      <c r="AF92" s="256" t="e">
        <f t="shared" ca="1" si="66"/>
        <v>#DIV/0!</v>
      </c>
      <c r="AG92" s="471" t="e">
        <v>#DIV/0!</v>
      </c>
      <c r="AH92" s="264" t="e">
        <f t="shared" ca="1" si="67"/>
        <v>#DIV/0!</v>
      </c>
      <c r="AI92" s="256" t="e">
        <f>IF(計算_移輸出入額!$AG92&gt;=1, IF($AH92&gt;=0,$AH92,0), 0)</f>
        <v>#DIV/0!</v>
      </c>
      <c r="AJ92" s="256" t="e">
        <f>IF(計算_移輸出入額!$AG92&lt;1,IF($AH92&lt;0,$AH92,0), 0)</f>
        <v>#DIV/0!</v>
      </c>
      <c r="AK92" s="256" t="e">
        <f t="shared" ca="1" si="78"/>
        <v>#DIV/0!</v>
      </c>
      <c r="AL92" s="256" t="e">
        <f t="shared" ca="1" si="68"/>
        <v>#DIV/0!</v>
      </c>
      <c r="AM92" s="256" t="e">
        <f t="shared" ca="1" si="79"/>
        <v>#DIV/0!</v>
      </c>
      <c r="AN92" s="256" t="e">
        <f t="shared" ca="1" si="69"/>
        <v>#DIV/0!</v>
      </c>
      <c r="AO92" s="256">
        <f ca="1">-INDEX($AM$5:$AM$124, MATCH("公務", 分類_出力,0 ), 0)*計算_投入係数表!$N91</f>
        <v>0</v>
      </c>
      <c r="AP92" s="256" t="e">
        <f t="shared" ca="1" si="70"/>
        <v>#DIV/0!</v>
      </c>
      <c r="AQ92" s="256" t="e">
        <f t="shared" ca="1" si="80"/>
        <v>#DIV/0!</v>
      </c>
      <c r="AR92" s="256">
        <f ca="1">-INDEX($AP$5:$AP$124, MATCH("建設業", 特殊処理,0 ), 0)*計算_投入係数表!$I91</f>
        <v>0</v>
      </c>
      <c r="AS92" s="256" t="e">
        <f t="shared" ca="1" si="71"/>
        <v>#DIV/0!</v>
      </c>
      <c r="AT92" s="260" t="e">
        <f t="shared" ca="1" si="72"/>
        <v>#DIV/0!</v>
      </c>
      <c r="AU92" s="260">
        <f t="shared" ca="1" si="73"/>
        <v>0</v>
      </c>
      <c r="AV92" s="260" t="e">
        <f t="shared" ca="1" si="74"/>
        <v>#DIV/0!</v>
      </c>
      <c r="AW92" s="260" t="e">
        <f t="shared" ca="1" si="81"/>
        <v>#DIV/0!</v>
      </c>
      <c r="AX92" s="260" t="e">
        <f ca="1"/>
        <v>#DIV/0!</v>
      </c>
      <c r="AY92" s="260" t="e">
        <f t="shared" ca="1" si="75"/>
        <v>#DIV/0!</v>
      </c>
      <c r="AZ92" s="256" t="e">
        <f t="shared" ca="1" si="76"/>
        <v>#DIV/0!</v>
      </c>
      <c r="BC92" s="256" t="e">
        <f ca="1">IF(入力!$C$10="1. アンケート調査", $AA92, $AY92)</f>
        <v>#DIV/0!</v>
      </c>
      <c r="BD92" s="256" t="e">
        <f ca="1">IF(入力!$C$10="1. アンケート調査", $M92, $AL92)</f>
        <v>#DIV/0!</v>
      </c>
      <c r="BE92" s="256" t="e">
        <f ca="1">IF(入力!$C$10="1. アンケート調査", $X92, $AV92)</f>
        <v>#DIV/0!</v>
      </c>
      <c r="BF92" s="256" t="e">
        <f ca="1">IF(入力!$C$10="1. アンケート調査", $Y92, $AW92)</f>
        <v>#DIV/0!</v>
      </c>
      <c r="BG92" s="256" t="e">
        <f ca="1">IF(入力!$C$10="1. アンケート調査", $Z92, $AX92)</f>
        <v>#DIV/0!</v>
      </c>
    </row>
    <row r="93" spans="2:59" s="6" customFormat="1" ht="12" x14ac:dyDescent="0.25">
      <c r="B93" s="53">
        <v>89</v>
      </c>
      <c r="C93" s="269" t="str">
        <v>-</v>
      </c>
      <c r="D93" s="256">
        <f ca="1">SUMIF(振分, $C93, 入力_北海道基本取引表!$EE$4:$EE$107)</f>
        <v>0</v>
      </c>
      <c r="E93" s="256">
        <f ca="1">SUMIF(振分, $C93, 入力_北海道基本取引表!$EF$4:$EF$107)</f>
        <v>0</v>
      </c>
      <c r="F93" s="256">
        <f ca="1">SUMIF(振分, $C93, 入力_北海道基本取引表!$EJ$4:$EJ$107)</f>
        <v>0</v>
      </c>
      <c r="G93" s="256">
        <f ca="1">SUMIF(振分, $C93, 入力_北海道基本取引表!$EK$4:$EK$107)</f>
        <v>0</v>
      </c>
      <c r="H93" s="256">
        <f ca="1">SUMIF(振分, $C93, 入力_北海道基本取引表!$EO$4:$EO$107)</f>
        <v>0</v>
      </c>
      <c r="I93" s="256">
        <f ca="1">SUMIF(振分, $C93, 入力_北海道基本取引表!$EC$4:$EC$107)</f>
        <v>0</v>
      </c>
      <c r="J93" s="256">
        <f>計算_基本取引表_調整前!$DT92</f>
        <v>0</v>
      </c>
      <c r="K93" s="256" t="e">
        <f>計算_基本取引表_調整前!$EC92</f>
        <v>#DIV/0!</v>
      </c>
      <c r="L93" s="260">
        <v>0</v>
      </c>
      <c r="M93" s="264">
        <f>IF($C93="公務員",0,IF(AND($BB$5="1.0にする", $C93="建設業"), 0, 入力!$C639))</f>
        <v>0</v>
      </c>
      <c r="N93" s="256" t="e">
        <f>-計算!G379</f>
        <v>#DIV/0!</v>
      </c>
      <c r="O93" s="256" t="e">
        <f t="shared" si="53"/>
        <v>#DIV/0!</v>
      </c>
      <c r="P93" s="256" t="e">
        <f t="shared" si="54"/>
        <v>#DIV/0!</v>
      </c>
      <c r="Q93" s="256" t="e">
        <f t="shared" si="55"/>
        <v>#DIV/0!</v>
      </c>
      <c r="R93" s="256">
        <f>-INDEX($P$5:$P$124, MATCH("公務", 特殊処理,0 ), 0)*計算_投入係数表!$N92</f>
        <v>0</v>
      </c>
      <c r="S93" s="256" t="e">
        <f t="shared" si="56"/>
        <v>#DIV/0!</v>
      </c>
      <c r="T93" s="256" t="e">
        <f t="shared" si="57"/>
        <v>#DIV/0!</v>
      </c>
      <c r="U93" s="256">
        <f>-INDEX($S$5:$S$124, MATCH("建設業", 特殊処理,0 ), 0)*計算_投入係数表!$I92</f>
        <v>0</v>
      </c>
      <c r="V93" s="256" t="e">
        <f t="shared" si="58"/>
        <v>#DIV/0!</v>
      </c>
      <c r="W93" s="256" t="e">
        <f t="shared" si="59"/>
        <v>#DIV/0!</v>
      </c>
      <c r="X93" s="256" t="e">
        <f t="shared" si="60"/>
        <v>#DIV/0!</v>
      </c>
      <c r="Y93" s="256" t="e">
        <f t="shared" si="61"/>
        <v>#DIV/0!</v>
      </c>
      <c r="Z93" s="256" t="e">
        <v>#DIV/0!</v>
      </c>
      <c r="AA93" s="256" t="e">
        <f t="shared" si="62"/>
        <v>#DIV/0!</v>
      </c>
      <c r="AB93" s="523" t="e">
        <f t="shared" si="77"/>
        <v>#DIV/0!</v>
      </c>
      <c r="AC93" s="504" t="e">
        <f t="shared" ca="1" si="63"/>
        <v>#DIV/0!</v>
      </c>
      <c r="AD93" s="256" t="e">
        <f t="shared" ca="1" si="64"/>
        <v>#DIV/0!</v>
      </c>
      <c r="AE93" s="256" t="e">
        <f t="shared" ca="1" si="65"/>
        <v>#DIV/0!</v>
      </c>
      <c r="AF93" s="256" t="e">
        <f t="shared" ca="1" si="66"/>
        <v>#DIV/0!</v>
      </c>
      <c r="AG93" s="471" t="e">
        <v>#DIV/0!</v>
      </c>
      <c r="AH93" s="264" t="e">
        <f t="shared" ca="1" si="67"/>
        <v>#DIV/0!</v>
      </c>
      <c r="AI93" s="256" t="e">
        <f>IF(計算_移輸出入額!$AG93&gt;=1, IF($AH93&gt;=0,$AH93,0), 0)</f>
        <v>#DIV/0!</v>
      </c>
      <c r="AJ93" s="256" t="e">
        <f>IF(計算_移輸出入額!$AG93&lt;1,IF($AH93&lt;0,$AH93,0), 0)</f>
        <v>#DIV/0!</v>
      </c>
      <c r="AK93" s="256" t="e">
        <f t="shared" ca="1" si="78"/>
        <v>#DIV/0!</v>
      </c>
      <c r="AL93" s="256" t="e">
        <f t="shared" ca="1" si="68"/>
        <v>#DIV/0!</v>
      </c>
      <c r="AM93" s="256" t="e">
        <f t="shared" ca="1" si="79"/>
        <v>#DIV/0!</v>
      </c>
      <c r="AN93" s="256" t="e">
        <f t="shared" ca="1" si="69"/>
        <v>#DIV/0!</v>
      </c>
      <c r="AO93" s="256">
        <f ca="1">-INDEX($AM$5:$AM$124, MATCH("公務", 分類_出力,0 ), 0)*計算_投入係数表!$N92</f>
        <v>0</v>
      </c>
      <c r="AP93" s="256" t="e">
        <f t="shared" ca="1" si="70"/>
        <v>#DIV/0!</v>
      </c>
      <c r="AQ93" s="256" t="e">
        <f t="shared" ca="1" si="80"/>
        <v>#DIV/0!</v>
      </c>
      <c r="AR93" s="256">
        <f ca="1">-INDEX($AP$5:$AP$124, MATCH("建設業", 特殊処理,0 ), 0)*計算_投入係数表!$I92</f>
        <v>0</v>
      </c>
      <c r="AS93" s="256" t="e">
        <f t="shared" ca="1" si="71"/>
        <v>#DIV/0!</v>
      </c>
      <c r="AT93" s="260" t="e">
        <f t="shared" ca="1" si="72"/>
        <v>#DIV/0!</v>
      </c>
      <c r="AU93" s="260">
        <f t="shared" ca="1" si="73"/>
        <v>0</v>
      </c>
      <c r="AV93" s="260" t="e">
        <f t="shared" ca="1" si="74"/>
        <v>#DIV/0!</v>
      </c>
      <c r="AW93" s="260" t="e">
        <f t="shared" ca="1" si="81"/>
        <v>#DIV/0!</v>
      </c>
      <c r="AX93" s="260" t="e">
        <f ca="1"/>
        <v>#DIV/0!</v>
      </c>
      <c r="AY93" s="260" t="e">
        <f t="shared" ca="1" si="75"/>
        <v>#DIV/0!</v>
      </c>
      <c r="AZ93" s="256" t="e">
        <f t="shared" ca="1" si="76"/>
        <v>#DIV/0!</v>
      </c>
      <c r="BC93" s="256" t="e">
        <f ca="1">IF(入力!$C$10="1. アンケート調査", $AA93, $AY93)</f>
        <v>#DIV/0!</v>
      </c>
      <c r="BD93" s="256" t="e">
        <f ca="1">IF(入力!$C$10="1. アンケート調査", $M93, $AL93)</f>
        <v>#DIV/0!</v>
      </c>
      <c r="BE93" s="256" t="e">
        <f ca="1">IF(入力!$C$10="1. アンケート調査", $X93, $AV93)</f>
        <v>#DIV/0!</v>
      </c>
      <c r="BF93" s="256" t="e">
        <f ca="1">IF(入力!$C$10="1. アンケート調査", $Y93, $AW93)</f>
        <v>#DIV/0!</v>
      </c>
      <c r="BG93" s="256" t="e">
        <f ca="1">IF(入力!$C$10="1. アンケート調査", $Z93, $AX93)</f>
        <v>#DIV/0!</v>
      </c>
    </row>
    <row r="94" spans="2:59" s="6" customFormat="1" ht="12" x14ac:dyDescent="0.25">
      <c r="B94" s="53">
        <v>90</v>
      </c>
      <c r="C94" s="271" t="str">
        <v>-</v>
      </c>
      <c r="D94" s="258">
        <f ca="1">SUMIF(振分, $C94, 入力_北海道基本取引表!$EE$4:$EE$107)</f>
        <v>0</v>
      </c>
      <c r="E94" s="258">
        <f ca="1">SUMIF(振分, $C94, 入力_北海道基本取引表!$EF$4:$EF$107)</f>
        <v>0</v>
      </c>
      <c r="F94" s="258">
        <f ca="1">SUMIF(振分, $C94, 入力_北海道基本取引表!$EJ$4:$EJ$107)</f>
        <v>0</v>
      </c>
      <c r="G94" s="258">
        <f ca="1">SUMIF(振分, $C94, 入力_北海道基本取引表!$EK$4:$EK$107)</f>
        <v>0</v>
      </c>
      <c r="H94" s="258">
        <f ca="1">SUMIF(振分, $C94, 入力_北海道基本取引表!$EO$4:$EO$107)</f>
        <v>0</v>
      </c>
      <c r="I94" s="258">
        <f ca="1">SUMIF(振分, $C94, 入力_北海道基本取引表!$EC$4:$EC$107)</f>
        <v>0</v>
      </c>
      <c r="J94" s="258">
        <f>計算_基本取引表_調整前!$DT93</f>
        <v>0</v>
      </c>
      <c r="K94" s="258" t="e">
        <f>計算_基本取引表_調整前!$EC93</f>
        <v>#DIV/0!</v>
      </c>
      <c r="L94" s="262">
        <v>0</v>
      </c>
      <c r="M94" s="266">
        <f>IF($C94="公務員",0,IF(AND($BB$5="1.0にする", $C94="建設業"), 0, 入力!$C640))</f>
        <v>0</v>
      </c>
      <c r="N94" s="258" t="e">
        <f>-計算!G380</f>
        <v>#DIV/0!</v>
      </c>
      <c r="O94" s="258" t="e">
        <f t="shared" si="53"/>
        <v>#DIV/0!</v>
      </c>
      <c r="P94" s="258" t="e">
        <f t="shared" si="54"/>
        <v>#DIV/0!</v>
      </c>
      <c r="Q94" s="258" t="e">
        <f t="shared" si="55"/>
        <v>#DIV/0!</v>
      </c>
      <c r="R94" s="258">
        <f>-INDEX($P$5:$P$124, MATCH("公務", 特殊処理,0 ), 0)*計算_投入係数表!$N93</f>
        <v>0</v>
      </c>
      <c r="S94" s="258" t="e">
        <f t="shared" si="56"/>
        <v>#DIV/0!</v>
      </c>
      <c r="T94" s="258" t="e">
        <f t="shared" si="57"/>
        <v>#DIV/0!</v>
      </c>
      <c r="U94" s="258">
        <f>-INDEX($S$5:$S$124, MATCH("建設業", 特殊処理,0 ), 0)*計算_投入係数表!$I93</f>
        <v>0</v>
      </c>
      <c r="V94" s="258" t="e">
        <f t="shared" si="58"/>
        <v>#DIV/0!</v>
      </c>
      <c r="W94" s="258" t="e">
        <f t="shared" si="59"/>
        <v>#DIV/0!</v>
      </c>
      <c r="X94" s="258" t="e">
        <f t="shared" si="60"/>
        <v>#DIV/0!</v>
      </c>
      <c r="Y94" s="258" t="e">
        <f t="shared" si="61"/>
        <v>#DIV/0!</v>
      </c>
      <c r="Z94" s="258" t="e">
        <v>#DIV/0!</v>
      </c>
      <c r="AA94" s="258" t="e">
        <f t="shared" si="62"/>
        <v>#DIV/0!</v>
      </c>
      <c r="AB94" s="525" t="e">
        <f t="shared" si="77"/>
        <v>#DIV/0!</v>
      </c>
      <c r="AC94" s="517" t="e">
        <f t="shared" ca="1" si="63"/>
        <v>#DIV/0!</v>
      </c>
      <c r="AD94" s="258" t="e">
        <f t="shared" ca="1" si="64"/>
        <v>#DIV/0!</v>
      </c>
      <c r="AE94" s="258" t="e">
        <f t="shared" ca="1" si="65"/>
        <v>#DIV/0!</v>
      </c>
      <c r="AF94" s="258" t="e">
        <f t="shared" ca="1" si="66"/>
        <v>#DIV/0!</v>
      </c>
      <c r="AG94" s="473" t="e">
        <v>#DIV/0!</v>
      </c>
      <c r="AH94" s="266" t="e">
        <f t="shared" ca="1" si="67"/>
        <v>#DIV/0!</v>
      </c>
      <c r="AI94" s="258" t="e">
        <f>IF(計算_移輸出入額!$AG94&gt;=1, IF($AH94&gt;=0,$AH94,0), 0)</f>
        <v>#DIV/0!</v>
      </c>
      <c r="AJ94" s="258" t="e">
        <f>IF(計算_移輸出入額!$AG94&lt;1,IF($AH94&lt;0,$AH94,0), 0)</f>
        <v>#DIV/0!</v>
      </c>
      <c r="AK94" s="258" t="e">
        <f t="shared" ca="1" si="78"/>
        <v>#DIV/0!</v>
      </c>
      <c r="AL94" s="258" t="e">
        <f t="shared" ca="1" si="68"/>
        <v>#DIV/0!</v>
      </c>
      <c r="AM94" s="258" t="e">
        <f t="shared" ca="1" si="79"/>
        <v>#DIV/0!</v>
      </c>
      <c r="AN94" s="258" t="e">
        <f t="shared" ca="1" si="69"/>
        <v>#DIV/0!</v>
      </c>
      <c r="AO94" s="258">
        <f ca="1">-INDEX($AM$5:$AM$124, MATCH("公務", 分類_出力,0 ), 0)*計算_投入係数表!$N93</f>
        <v>0</v>
      </c>
      <c r="AP94" s="258" t="e">
        <f t="shared" ca="1" si="70"/>
        <v>#DIV/0!</v>
      </c>
      <c r="AQ94" s="258" t="e">
        <f t="shared" ca="1" si="80"/>
        <v>#DIV/0!</v>
      </c>
      <c r="AR94" s="258">
        <f ca="1">-INDEX($AP$5:$AP$124, MATCH("建設業", 特殊処理,0 ), 0)*計算_投入係数表!$I93</f>
        <v>0</v>
      </c>
      <c r="AS94" s="258" t="e">
        <f t="shared" ca="1" si="71"/>
        <v>#DIV/0!</v>
      </c>
      <c r="AT94" s="262" t="e">
        <f t="shared" ca="1" si="72"/>
        <v>#DIV/0!</v>
      </c>
      <c r="AU94" s="262">
        <f t="shared" ca="1" si="73"/>
        <v>0</v>
      </c>
      <c r="AV94" s="262" t="e">
        <f t="shared" ca="1" si="74"/>
        <v>#DIV/0!</v>
      </c>
      <c r="AW94" s="262" t="e">
        <f t="shared" ca="1" si="81"/>
        <v>#DIV/0!</v>
      </c>
      <c r="AX94" s="262" t="e">
        <f ca="1"/>
        <v>#DIV/0!</v>
      </c>
      <c r="AY94" s="262" t="e">
        <f t="shared" ca="1" si="75"/>
        <v>#DIV/0!</v>
      </c>
      <c r="AZ94" s="258" t="e">
        <f t="shared" ca="1" si="76"/>
        <v>#DIV/0!</v>
      </c>
      <c r="BC94" s="258" t="e">
        <f ca="1">IF(入力!$C$10="1. アンケート調査", $AA94, $AY94)</f>
        <v>#DIV/0!</v>
      </c>
      <c r="BD94" s="258" t="e">
        <f ca="1">IF(入力!$C$10="1. アンケート調査", $M94, $AL94)</f>
        <v>#DIV/0!</v>
      </c>
      <c r="BE94" s="258" t="e">
        <f ca="1">IF(入力!$C$10="1. アンケート調査", $X94, $AV94)</f>
        <v>#DIV/0!</v>
      </c>
      <c r="BF94" s="258" t="e">
        <f ca="1">IF(入力!$C$10="1. アンケート調査", $Y94, $AW94)</f>
        <v>#DIV/0!</v>
      </c>
      <c r="BG94" s="258" t="e">
        <f ca="1">IF(入力!$C$10="1. アンケート調査", $Z94, $AX94)</f>
        <v>#DIV/0!</v>
      </c>
    </row>
    <row r="95" spans="2:59" s="6" customFormat="1" ht="12" x14ac:dyDescent="0.25">
      <c r="B95" s="53">
        <v>91</v>
      </c>
      <c r="C95" s="269" t="str">
        <v>-</v>
      </c>
      <c r="D95" s="256">
        <f ca="1">SUMIF(振分, $C95, 入力_北海道基本取引表!$EE$4:$EE$107)</f>
        <v>0</v>
      </c>
      <c r="E95" s="256">
        <f ca="1">SUMIF(振分, $C95, 入力_北海道基本取引表!$EF$4:$EF$107)</f>
        <v>0</v>
      </c>
      <c r="F95" s="256">
        <f ca="1">SUMIF(振分, $C95, 入力_北海道基本取引表!$EJ$4:$EJ$107)</f>
        <v>0</v>
      </c>
      <c r="G95" s="256">
        <f ca="1">SUMIF(振分, $C95, 入力_北海道基本取引表!$EK$4:$EK$107)</f>
        <v>0</v>
      </c>
      <c r="H95" s="256">
        <f ca="1">SUMIF(振分, $C95, 入力_北海道基本取引表!$EO$4:$EO$107)</f>
        <v>0</v>
      </c>
      <c r="I95" s="256">
        <f ca="1">SUMIF(振分, $C95, 入力_北海道基本取引表!$EC$4:$EC$107)</f>
        <v>0</v>
      </c>
      <c r="J95" s="256">
        <f>計算_基本取引表_調整前!$DT94</f>
        <v>0</v>
      </c>
      <c r="K95" s="256" t="e">
        <f>計算_基本取引表_調整前!$EC94</f>
        <v>#DIV/0!</v>
      </c>
      <c r="L95" s="260">
        <v>0</v>
      </c>
      <c r="M95" s="264">
        <f>IF($C95="公務員",0,IF(AND($BB$5="1.0にする", $C95="建設業"), 0, 入力!$C641))</f>
        <v>0</v>
      </c>
      <c r="N95" s="256" t="e">
        <f>-計算!G381</f>
        <v>#DIV/0!</v>
      </c>
      <c r="O95" s="256" t="e">
        <f t="shared" si="53"/>
        <v>#DIV/0!</v>
      </c>
      <c r="P95" s="256" t="e">
        <f t="shared" si="54"/>
        <v>#DIV/0!</v>
      </c>
      <c r="Q95" s="256" t="e">
        <f t="shared" si="55"/>
        <v>#DIV/0!</v>
      </c>
      <c r="R95" s="256">
        <f>-INDEX($P$5:$P$124, MATCH("公務", 特殊処理,0 ), 0)*計算_投入係数表!$N94</f>
        <v>0</v>
      </c>
      <c r="S95" s="256" t="e">
        <f t="shared" si="56"/>
        <v>#DIV/0!</v>
      </c>
      <c r="T95" s="256" t="e">
        <f t="shared" si="57"/>
        <v>#DIV/0!</v>
      </c>
      <c r="U95" s="256">
        <f>-INDEX($S$5:$S$124, MATCH("建設業", 特殊処理,0 ), 0)*計算_投入係数表!$I94</f>
        <v>0</v>
      </c>
      <c r="V95" s="256" t="e">
        <f t="shared" si="58"/>
        <v>#DIV/0!</v>
      </c>
      <c r="W95" s="256" t="e">
        <f t="shared" si="59"/>
        <v>#DIV/0!</v>
      </c>
      <c r="X95" s="256" t="e">
        <f t="shared" si="60"/>
        <v>#DIV/0!</v>
      </c>
      <c r="Y95" s="256" t="e">
        <f t="shared" si="61"/>
        <v>#DIV/0!</v>
      </c>
      <c r="Z95" s="256" t="e">
        <v>#DIV/0!</v>
      </c>
      <c r="AA95" s="256" t="e">
        <f t="shared" si="62"/>
        <v>#DIV/0!</v>
      </c>
      <c r="AB95" s="523" t="e">
        <f t="shared" si="77"/>
        <v>#DIV/0!</v>
      </c>
      <c r="AC95" s="504" t="e">
        <f t="shared" ca="1" si="63"/>
        <v>#DIV/0!</v>
      </c>
      <c r="AD95" s="256" t="e">
        <f t="shared" ca="1" si="64"/>
        <v>#DIV/0!</v>
      </c>
      <c r="AE95" s="256" t="e">
        <f t="shared" ca="1" si="65"/>
        <v>#DIV/0!</v>
      </c>
      <c r="AF95" s="256" t="e">
        <f t="shared" ca="1" si="66"/>
        <v>#DIV/0!</v>
      </c>
      <c r="AG95" s="471" t="e">
        <v>#DIV/0!</v>
      </c>
      <c r="AH95" s="264" t="e">
        <f t="shared" ca="1" si="67"/>
        <v>#DIV/0!</v>
      </c>
      <c r="AI95" s="256" t="e">
        <f>IF(計算_移輸出入額!$AG95&gt;=1, IF($AH95&gt;=0,$AH95,0), 0)</f>
        <v>#DIV/0!</v>
      </c>
      <c r="AJ95" s="256" t="e">
        <f>IF(計算_移輸出入額!$AG95&lt;1,IF($AH95&lt;0,$AH95,0), 0)</f>
        <v>#DIV/0!</v>
      </c>
      <c r="AK95" s="256" t="e">
        <f t="shared" ca="1" si="78"/>
        <v>#DIV/0!</v>
      </c>
      <c r="AL95" s="256" t="e">
        <f t="shared" ca="1" si="68"/>
        <v>#DIV/0!</v>
      </c>
      <c r="AM95" s="256" t="e">
        <f t="shared" ca="1" si="79"/>
        <v>#DIV/0!</v>
      </c>
      <c r="AN95" s="256" t="e">
        <f t="shared" ca="1" si="69"/>
        <v>#DIV/0!</v>
      </c>
      <c r="AO95" s="256">
        <f ca="1">-INDEX($AM$5:$AM$124, MATCH("公務", 分類_出力,0 ), 0)*計算_投入係数表!$N94</f>
        <v>0</v>
      </c>
      <c r="AP95" s="256" t="e">
        <f t="shared" ca="1" si="70"/>
        <v>#DIV/0!</v>
      </c>
      <c r="AQ95" s="256" t="e">
        <f t="shared" ca="1" si="80"/>
        <v>#DIV/0!</v>
      </c>
      <c r="AR95" s="256">
        <f ca="1">-INDEX($AP$5:$AP$124, MATCH("建設業", 特殊処理,0 ), 0)*計算_投入係数表!$I94</f>
        <v>0</v>
      </c>
      <c r="AS95" s="256" t="e">
        <f t="shared" ca="1" si="71"/>
        <v>#DIV/0!</v>
      </c>
      <c r="AT95" s="260" t="e">
        <f t="shared" ca="1" si="72"/>
        <v>#DIV/0!</v>
      </c>
      <c r="AU95" s="260">
        <f t="shared" ca="1" si="73"/>
        <v>0</v>
      </c>
      <c r="AV95" s="260" t="e">
        <f t="shared" ca="1" si="74"/>
        <v>#DIV/0!</v>
      </c>
      <c r="AW95" s="260" t="e">
        <f t="shared" ca="1" si="81"/>
        <v>#DIV/0!</v>
      </c>
      <c r="AX95" s="260" t="e">
        <f ca="1"/>
        <v>#DIV/0!</v>
      </c>
      <c r="AY95" s="260" t="e">
        <f t="shared" ca="1" si="75"/>
        <v>#DIV/0!</v>
      </c>
      <c r="AZ95" s="256" t="e">
        <f t="shared" ca="1" si="76"/>
        <v>#DIV/0!</v>
      </c>
      <c r="BC95" s="256" t="e">
        <f ca="1">IF(入力!$C$10="1. アンケート調査", $AA95, $AY95)</f>
        <v>#DIV/0!</v>
      </c>
      <c r="BD95" s="256" t="e">
        <f ca="1">IF(入力!$C$10="1. アンケート調査", $M95, $AL95)</f>
        <v>#DIV/0!</v>
      </c>
      <c r="BE95" s="256" t="e">
        <f ca="1">IF(入力!$C$10="1. アンケート調査", $X95, $AV95)</f>
        <v>#DIV/0!</v>
      </c>
      <c r="BF95" s="256" t="e">
        <f ca="1">IF(入力!$C$10="1. アンケート調査", $Y95, $AW95)</f>
        <v>#DIV/0!</v>
      </c>
      <c r="BG95" s="256" t="e">
        <f ca="1">IF(入力!$C$10="1. アンケート調査", $Z95, $AX95)</f>
        <v>#DIV/0!</v>
      </c>
    </row>
    <row r="96" spans="2:59" s="6" customFormat="1" ht="12" x14ac:dyDescent="0.25">
      <c r="B96" s="53">
        <v>92</v>
      </c>
      <c r="C96" s="269" t="str">
        <v>-</v>
      </c>
      <c r="D96" s="256">
        <f ca="1">SUMIF(振分, $C96, 入力_北海道基本取引表!$EE$4:$EE$107)</f>
        <v>0</v>
      </c>
      <c r="E96" s="256">
        <f ca="1">SUMIF(振分, $C96, 入力_北海道基本取引表!$EF$4:$EF$107)</f>
        <v>0</v>
      </c>
      <c r="F96" s="256">
        <f ca="1">SUMIF(振分, $C96, 入力_北海道基本取引表!$EJ$4:$EJ$107)</f>
        <v>0</v>
      </c>
      <c r="G96" s="256">
        <f ca="1">SUMIF(振分, $C96, 入力_北海道基本取引表!$EK$4:$EK$107)</f>
        <v>0</v>
      </c>
      <c r="H96" s="256">
        <f ca="1">SUMIF(振分, $C96, 入力_北海道基本取引表!$EO$4:$EO$107)</f>
        <v>0</v>
      </c>
      <c r="I96" s="256">
        <f ca="1">SUMIF(振分, $C96, 入力_北海道基本取引表!$EC$4:$EC$107)</f>
        <v>0</v>
      </c>
      <c r="J96" s="256">
        <f>計算_基本取引表_調整前!$DT95</f>
        <v>0</v>
      </c>
      <c r="K96" s="256" t="e">
        <f>計算_基本取引表_調整前!$EC95</f>
        <v>#DIV/0!</v>
      </c>
      <c r="L96" s="260">
        <v>0</v>
      </c>
      <c r="M96" s="264">
        <f>IF($C96="公務員",0,IF(AND($BB$5="1.0にする", $C96="建設業"), 0, 入力!$C642))</f>
        <v>0</v>
      </c>
      <c r="N96" s="256" t="e">
        <f>-計算!G382</f>
        <v>#DIV/0!</v>
      </c>
      <c r="O96" s="256" t="e">
        <f t="shared" si="53"/>
        <v>#DIV/0!</v>
      </c>
      <c r="P96" s="256" t="e">
        <f t="shared" si="54"/>
        <v>#DIV/0!</v>
      </c>
      <c r="Q96" s="256" t="e">
        <f t="shared" si="55"/>
        <v>#DIV/0!</v>
      </c>
      <c r="R96" s="256">
        <f>-INDEX($P$5:$P$124, MATCH("公務", 特殊処理,0 ), 0)*計算_投入係数表!$N95</f>
        <v>0</v>
      </c>
      <c r="S96" s="256" t="e">
        <f t="shared" si="56"/>
        <v>#DIV/0!</v>
      </c>
      <c r="T96" s="256" t="e">
        <f t="shared" si="57"/>
        <v>#DIV/0!</v>
      </c>
      <c r="U96" s="256">
        <f>-INDEX($S$5:$S$124, MATCH("建設業", 特殊処理,0 ), 0)*計算_投入係数表!$I95</f>
        <v>0</v>
      </c>
      <c r="V96" s="256" t="e">
        <f t="shared" si="58"/>
        <v>#DIV/0!</v>
      </c>
      <c r="W96" s="256" t="e">
        <f t="shared" si="59"/>
        <v>#DIV/0!</v>
      </c>
      <c r="X96" s="256" t="e">
        <f t="shared" si="60"/>
        <v>#DIV/0!</v>
      </c>
      <c r="Y96" s="256" t="e">
        <f t="shared" si="61"/>
        <v>#DIV/0!</v>
      </c>
      <c r="Z96" s="256" t="e">
        <v>#DIV/0!</v>
      </c>
      <c r="AA96" s="256" t="e">
        <f t="shared" si="62"/>
        <v>#DIV/0!</v>
      </c>
      <c r="AB96" s="523" t="e">
        <f t="shared" si="77"/>
        <v>#DIV/0!</v>
      </c>
      <c r="AC96" s="504" t="e">
        <f t="shared" ca="1" si="63"/>
        <v>#DIV/0!</v>
      </c>
      <c r="AD96" s="256" t="e">
        <f t="shared" ca="1" si="64"/>
        <v>#DIV/0!</v>
      </c>
      <c r="AE96" s="256" t="e">
        <f t="shared" ca="1" si="65"/>
        <v>#DIV/0!</v>
      </c>
      <c r="AF96" s="256" t="e">
        <f t="shared" ca="1" si="66"/>
        <v>#DIV/0!</v>
      </c>
      <c r="AG96" s="471" t="e">
        <v>#DIV/0!</v>
      </c>
      <c r="AH96" s="264" t="e">
        <f t="shared" ca="1" si="67"/>
        <v>#DIV/0!</v>
      </c>
      <c r="AI96" s="256" t="e">
        <f>IF(計算_移輸出入額!$AG96&gt;=1, IF($AH96&gt;=0,$AH96,0), 0)</f>
        <v>#DIV/0!</v>
      </c>
      <c r="AJ96" s="256" t="e">
        <f>IF(計算_移輸出入額!$AG96&lt;1,IF($AH96&lt;0,$AH96,0), 0)</f>
        <v>#DIV/0!</v>
      </c>
      <c r="AK96" s="256" t="e">
        <f t="shared" ca="1" si="78"/>
        <v>#DIV/0!</v>
      </c>
      <c r="AL96" s="256" t="e">
        <f t="shared" ca="1" si="68"/>
        <v>#DIV/0!</v>
      </c>
      <c r="AM96" s="256" t="e">
        <f t="shared" ca="1" si="79"/>
        <v>#DIV/0!</v>
      </c>
      <c r="AN96" s="256" t="e">
        <f t="shared" ca="1" si="69"/>
        <v>#DIV/0!</v>
      </c>
      <c r="AO96" s="256">
        <f ca="1">-INDEX($AM$5:$AM$124, MATCH("公務", 分類_出力,0 ), 0)*計算_投入係数表!$N95</f>
        <v>0</v>
      </c>
      <c r="AP96" s="256" t="e">
        <f t="shared" ca="1" si="70"/>
        <v>#DIV/0!</v>
      </c>
      <c r="AQ96" s="256" t="e">
        <f t="shared" ca="1" si="80"/>
        <v>#DIV/0!</v>
      </c>
      <c r="AR96" s="256">
        <f ca="1">-INDEX($AP$5:$AP$124, MATCH("建設業", 特殊処理,0 ), 0)*計算_投入係数表!$I95</f>
        <v>0</v>
      </c>
      <c r="AS96" s="256" t="e">
        <f t="shared" ca="1" si="71"/>
        <v>#DIV/0!</v>
      </c>
      <c r="AT96" s="260" t="e">
        <f t="shared" ca="1" si="72"/>
        <v>#DIV/0!</v>
      </c>
      <c r="AU96" s="260">
        <f t="shared" ca="1" si="73"/>
        <v>0</v>
      </c>
      <c r="AV96" s="260" t="e">
        <f t="shared" ca="1" si="74"/>
        <v>#DIV/0!</v>
      </c>
      <c r="AW96" s="260" t="e">
        <f t="shared" ca="1" si="81"/>
        <v>#DIV/0!</v>
      </c>
      <c r="AX96" s="260" t="e">
        <f ca="1"/>
        <v>#DIV/0!</v>
      </c>
      <c r="AY96" s="260" t="e">
        <f t="shared" ca="1" si="75"/>
        <v>#DIV/0!</v>
      </c>
      <c r="AZ96" s="256" t="e">
        <f t="shared" ca="1" si="76"/>
        <v>#DIV/0!</v>
      </c>
      <c r="BC96" s="256" t="e">
        <f ca="1">IF(入力!$C$10="1. アンケート調査", $AA96, $AY96)</f>
        <v>#DIV/0!</v>
      </c>
      <c r="BD96" s="256" t="e">
        <f ca="1">IF(入力!$C$10="1. アンケート調査", $M96, $AL96)</f>
        <v>#DIV/0!</v>
      </c>
      <c r="BE96" s="256" t="e">
        <f ca="1">IF(入力!$C$10="1. アンケート調査", $X96, $AV96)</f>
        <v>#DIV/0!</v>
      </c>
      <c r="BF96" s="256" t="e">
        <f ca="1">IF(入力!$C$10="1. アンケート調査", $Y96, $AW96)</f>
        <v>#DIV/0!</v>
      </c>
      <c r="BG96" s="256" t="e">
        <f ca="1">IF(入力!$C$10="1. アンケート調査", $Z96, $AX96)</f>
        <v>#DIV/0!</v>
      </c>
    </row>
    <row r="97" spans="2:59" s="6" customFormat="1" ht="12" x14ac:dyDescent="0.25">
      <c r="B97" s="53">
        <v>93</v>
      </c>
      <c r="C97" s="269" t="str">
        <v>-</v>
      </c>
      <c r="D97" s="256">
        <f ca="1">SUMIF(振分, $C97, 入力_北海道基本取引表!$EE$4:$EE$107)</f>
        <v>0</v>
      </c>
      <c r="E97" s="256">
        <f ca="1">SUMIF(振分, $C97, 入力_北海道基本取引表!$EF$4:$EF$107)</f>
        <v>0</v>
      </c>
      <c r="F97" s="256">
        <f ca="1">SUMIF(振分, $C97, 入力_北海道基本取引表!$EJ$4:$EJ$107)</f>
        <v>0</v>
      </c>
      <c r="G97" s="256">
        <f ca="1">SUMIF(振分, $C97, 入力_北海道基本取引表!$EK$4:$EK$107)</f>
        <v>0</v>
      </c>
      <c r="H97" s="256">
        <f ca="1">SUMIF(振分, $C97, 入力_北海道基本取引表!$EO$4:$EO$107)</f>
        <v>0</v>
      </c>
      <c r="I97" s="256">
        <f ca="1">SUMIF(振分, $C97, 入力_北海道基本取引表!$EC$4:$EC$107)</f>
        <v>0</v>
      </c>
      <c r="J97" s="256">
        <f>計算_基本取引表_調整前!$DT96</f>
        <v>0</v>
      </c>
      <c r="K97" s="256" t="e">
        <f>計算_基本取引表_調整前!$EC96</f>
        <v>#DIV/0!</v>
      </c>
      <c r="L97" s="260">
        <v>0</v>
      </c>
      <c r="M97" s="264">
        <f>IF($C97="公務員",0,IF(AND($BB$5="1.0にする", $C97="建設業"), 0, 入力!$C643))</f>
        <v>0</v>
      </c>
      <c r="N97" s="256" t="e">
        <f>-計算!G383</f>
        <v>#DIV/0!</v>
      </c>
      <c r="O97" s="256" t="e">
        <f t="shared" si="53"/>
        <v>#DIV/0!</v>
      </c>
      <c r="P97" s="256" t="e">
        <f t="shared" si="54"/>
        <v>#DIV/0!</v>
      </c>
      <c r="Q97" s="256" t="e">
        <f t="shared" si="55"/>
        <v>#DIV/0!</v>
      </c>
      <c r="R97" s="256">
        <f>-INDEX($P$5:$P$124, MATCH("公務", 特殊処理,0 ), 0)*計算_投入係数表!$N96</f>
        <v>0</v>
      </c>
      <c r="S97" s="256" t="e">
        <f t="shared" si="56"/>
        <v>#DIV/0!</v>
      </c>
      <c r="T97" s="256" t="e">
        <f t="shared" si="57"/>
        <v>#DIV/0!</v>
      </c>
      <c r="U97" s="256">
        <f>-INDEX($S$5:$S$124, MATCH("建設業", 特殊処理,0 ), 0)*計算_投入係数表!$I96</f>
        <v>0</v>
      </c>
      <c r="V97" s="256" t="e">
        <f t="shared" si="58"/>
        <v>#DIV/0!</v>
      </c>
      <c r="W97" s="256" t="e">
        <f t="shared" si="59"/>
        <v>#DIV/0!</v>
      </c>
      <c r="X97" s="256" t="e">
        <f t="shared" si="60"/>
        <v>#DIV/0!</v>
      </c>
      <c r="Y97" s="256" t="e">
        <f t="shared" si="61"/>
        <v>#DIV/0!</v>
      </c>
      <c r="Z97" s="256" t="e">
        <v>#DIV/0!</v>
      </c>
      <c r="AA97" s="256" t="e">
        <f t="shared" si="62"/>
        <v>#DIV/0!</v>
      </c>
      <c r="AB97" s="523" t="e">
        <f t="shared" si="77"/>
        <v>#DIV/0!</v>
      </c>
      <c r="AC97" s="504" t="e">
        <f t="shared" ca="1" si="63"/>
        <v>#DIV/0!</v>
      </c>
      <c r="AD97" s="256" t="e">
        <f t="shared" ca="1" si="64"/>
        <v>#DIV/0!</v>
      </c>
      <c r="AE97" s="256" t="e">
        <f t="shared" ca="1" si="65"/>
        <v>#DIV/0!</v>
      </c>
      <c r="AF97" s="256" t="e">
        <f t="shared" ca="1" si="66"/>
        <v>#DIV/0!</v>
      </c>
      <c r="AG97" s="471" t="e">
        <v>#DIV/0!</v>
      </c>
      <c r="AH97" s="264" t="e">
        <f t="shared" ca="1" si="67"/>
        <v>#DIV/0!</v>
      </c>
      <c r="AI97" s="256" t="e">
        <f>IF(計算_移輸出入額!$AG97&gt;=1, IF($AH97&gt;=0,$AH97,0), 0)</f>
        <v>#DIV/0!</v>
      </c>
      <c r="AJ97" s="256" t="e">
        <f>IF(計算_移輸出入額!$AG97&lt;1,IF($AH97&lt;0,$AH97,0), 0)</f>
        <v>#DIV/0!</v>
      </c>
      <c r="AK97" s="256" t="e">
        <f t="shared" ca="1" si="78"/>
        <v>#DIV/0!</v>
      </c>
      <c r="AL97" s="256" t="e">
        <f t="shared" ca="1" si="68"/>
        <v>#DIV/0!</v>
      </c>
      <c r="AM97" s="256" t="e">
        <f t="shared" ca="1" si="79"/>
        <v>#DIV/0!</v>
      </c>
      <c r="AN97" s="256" t="e">
        <f t="shared" ca="1" si="69"/>
        <v>#DIV/0!</v>
      </c>
      <c r="AO97" s="256">
        <f ca="1">-INDEX($AM$5:$AM$124, MATCH("公務", 分類_出力,0 ), 0)*計算_投入係数表!$N96</f>
        <v>0</v>
      </c>
      <c r="AP97" s="256" t="e">
        <f t="shared" ca="1" si="70"/>
        <v>#DIV/0!</v>
      </c>
      <c r="AQ97" s="256" t="e">
        <f t="shared" ca="1" si="80"/>
        <v>#DIV/0!</v>
      </c>
      <c r="AR97" s="256">
        <f ca="1">-INDEX($AP$5:$AP$124, MATCH("建設業", 特殊処理,0 ), 0)*計算_投入係数表!$I96</f>
        <v>0</v>
      </c>
      <c r="AS97" s="256" t="e">
        <f t="shared" ca="1" si="71"/>
        <v>#DIV/0!</v>
      </c>
      <c r="AT97" s="260" t="e">
        <f t="shared" ca="1" si="72"/>
        <v>#DIV/0!</v>
      </c>
      <c r="AU97" s="260">
        <f t="shared" ca="1" si="73"/>
        <v>0</v>
      </c>
      <c r="AV97" s="260" t="e">
        <f t="shared" ca="1" si="74"/>
        <v>#DIV/0!</v>
      </c>
      <c r="AW97" s="260" t="e">
        <f t="shared" ca="1" si="81"/>
        <v>#DIV/0!</v>
      </c>
      <c r="AX97" s="260" t="e">
        <f ca="1"/>
        <v>#DIV/0!</v>
      </c>
      <c r="AY97" s="260" t="e">
        <f t="shared" ca="1" si="75"/>
        <v>#DIV/0!</v>
      </c>
      <c r="AZ97" s="256" t="e">
        <f t="shared" ca="1" si="76"/>
        <v>#DIV/0!</v>
      </c>
      <c r="BC97" s="256" t="e">
        <f ca="1">IF(入力!$C$10="1. アンケート調査", $AA97, $AY97)</f>
        <v>#DIV/0!</v>
      </c>
      <c r="BD97" s="256" t="e">
        <f ca="1">IF(入力!$C$10="1. アンケート調査", $M97, $AL97)</f>
        <v>#DIV/0!</v>
      </c>
      <c r="BE97" s="256" t="e">
        <f ca="1">IF(入力!$C$10="1. アンケート調査", $X97, $AV97)</f>
        <v>#DIV/0!</v>
      </c>
      <c r="BF97" s="256" t="e">
        <f ca="1">IF(入力!$C$10="1. アンケート調査", $Y97, $AW97)</f>
        <v>#DIV/0!</v>
      </c>
      <c r="BG97" s="256" t="e">
        <f ca="1">IF(入力!$C$10="1. アンケート調査", $Z97, $AX97)</f>
        <v>#DIV/0!</v>
      </c>
    </row>
    <row r="98" spans="2:59" s="6" customFormat="1" ht="12" x14ac:dyDescent="0.25">
      <c r="B98" s="53">
        <v>94</v>
      </c>
      <c r="C98" s="269" t="str">
        <v>-</v>
      </c>
      <c r="D98" s="256">
        <f ca="1">SUMIF(振分, $C98, 入力_北海道基本取引表!$EE$4:$EE$107)</f>
        <v>0</v>
      </c>
      <c r="E98" s="256">
        <f ca="1">SUMIF(振分, $C98, 入力_北海道基本取引表!$EF$4:$EF$107)</f>
        <v>0</v>
      </c>
      <c r="F98" s="256">
        <f ca="1">SUMIF(振分, $C98, 入力_北海道基本取引表!$EJ$4:$EJ$107)</f>
        <v>0</v>
      </c>
      <c r="G98" s="256">
        <f ca="1">SUMIF(振分, $C98, 入力_北海道基本取引表!$EK$4:$EK$107)</f>
        <v>0</v>
      </c>
      <c r="H98" s="256">
        <f ca="1">SUMIF(振分, $C98, 入力_北海道基本取引表!$EO$4:$EO$107)</f>
        <v>0</v>
      </c>
      <c r="I98" s="256">
        <f ca="1">SUMIF(振分, $C98, 入力_北海道基本取引表!$EC$4:$EC$107)</f>
        <v>0</v>
      </c>
      <c r="J98" s="256">
        <f>計算_基本取引表_調整前!$DT97</f>
        <v>0</v>
      </c>
      <c r="K98" s="256" t="e">
        <f>計算_基本取引表_調整前!$EC97</f>
        <v>#DIV/0!</v>
      </c>
      <c r="L98" s="260">
        <v>0</v>
      </c>
      <c r="M98" s="264">
        <f>IF($C98="公務員",0,IF(AND($BB$5="1.0にする", $C98="建設業"), 0, 入力!$C644))</f>
        <v>0</v>
      </c>
      <c r="N98" s="256" t="e">
        <f>-計算!G384</f>
        <v>#DIV/0!</v>
      </c>
      <c r="O98" s="256" t="e">
        <f t="shared" si="53"/>
        <v>#DIV/0!</v>
      </c>
      <c r="P98" s="256" t="e">
        <f t="shared" si="54"/>
        <v>#DIV/0!</v>
      </c>
      <c r="Q98" s="256" t="e">
        <f t="shared" si="55"/>
        <v>#DIV/0!</v>
      </c>
      <c r="R98" s="256">
        <f>-INDEX($P$5:$P$124, MATCH("公務", 特殊処理,0 ), 0)*計算_投入係数表!$N97</f>
        <v>0</v>
      </c>
      <c r="S98" s="256" t="e">
        <f t="shared" si="56"/>
        <v>#DIV/0!</v>
      </c>
      <c r="T98" s="256" t="e">
        <f t="shared" si="57"/>
        <v>#DIV/0!</v>
      </c>
      <c r="U98" s="256">
        <f>-INDEX($S$5:$S$124, MATCH("建設業", 特殊処理,0 ), 0)*計算_投入係数表!$I97</f>
        <v>0</v>
      </c>
      <c r="V98" s="256" t="e">
        <f t="shared" si="58"/>
        <v>#DIV/0!</v>
      </c>
      <c r="W98" s="256" t="e">
        <f t="shared" si="59"/>
        <v>#DIV/0!</v>
      </c>
      <c r="X98" s="256" t="e">
        <f t="shared" si="60"/>
        <v>#DIV/0!</v>
      </c>
      <c r="Y98" s="256" t="e">
        <f t="shared" si="61"/>
        <v>#DIV/0!</v>
      </c>
      <c r="Z98" s="256" t="e">
        <v>#DIV/0!</v>
      </c>
      <c r="AA98" s="256" t="e">
        <f t="shared" si="62"/>
        <v>#DIV/0!</v>
      </c>
      <c r="AB98" s="523" t="e">
        <f t="shared" si="77"/>
        <v>#DIV/0!</v>
      </c>
      <c r="AC98" s="504" t="e">
        <f t="shared" ca="1" si="63"/>
        <v>#DIV/0!</v>
      </c>
      <c r="AD98" s="256" t="e">
        <f t="shared" ca="1" si="64"/>
        <v>#DIV/0!</v>
      </c>
      <c r="AE98" s="256" t="e">
        <f t="shared" ca="1" si="65"/>
        <v>#DIV/0!</v>
      </c>
      <c r="AF98" s="256" t="e">
        <f t="shared" ca="1" si="66"/>
        <v>#DIV/0!</v>
      </c>
      <c r="AG98" s="471" t="e">
        <v>#DIV/0!</v>
      </c>
      <c r="AH98" s="264" t="e">
        <f t="shared" ca="1" si="67"/>
        <v>#DIV/0!</v>
      </c>
      <c r="AI98" s="256" t="e">
        <f>IF(計算_移輸出入額!$AG98&gt;=1, IF($AH98&gt;=0,$AH98,0), 0)</f>
        <v>#DIV/0!</v>
      </c>
      <c r="AJ98" s="256" t="e">
        <f>IF(計算_移輸出入額!$AG98&lt;1,IF($AH98&lt;0,$AH98,0), 0)</f>
        <v>#DIV/0!</v>
      </c>
      <c r="AK98" s="256" t="e">
        <f t="shared" ca="1" si="78"/>
        <v>#DIV/0!</v>
      </c>
      <c r="AL98" s="256" t="e">
        <f t="shared" ca="1" si="68"/>
        <v>#DIV/0!</v>
      </c>
      <c r="AM98" s="256" t="e">
        <f t="shared" ca="1" si="79"/>
        <v>#DIV/0!</v>
      </c>
      <c r="AN98" s="256" t="e">
        <f t="shared" ca="1" si="69"/>
        <v>#DIV/0!</v>
      </c>
      <c r="AO98" s="256">
        <f ca="1">-INDEX($AM$5:$AM$124, MATCH("公務", 分類_出力,0 ), 0)*計算_投入係数表!$N97</f>
        <v>0</v>
      </c>
      <c r="AP98" s="256" t="e">
        <f t="shared" ca="1" si="70"/>
        <v>#DIV/0!</v>
      </c>
      <c r="AQ98" s="256" t="e">
        <f t="shared" ca="1" si="80"/>
        <v>#DIV/0!</v>
      </c>
      <c r="AR98" s="256">
        <f ca="1">-INDEX($AP$5:$AP$124, MATCH("建設業", 特殊処理,0 ), 0)*計算_投入係数表!$I97</f>
        <v>0</v>
      </c>
      <c r="AS98" s="256" t="e">
        <f t="shared" ca="1" si="71"/>
        <v>#DIV/0!</v>
      </c>
      <c r="AT98" s="260" t="e">
        <f t="shared" ca="1" si="72"/>
        <v>#DIV/0!</v>
      </c>
      <c r="AU98" s="260">
        <f t="shared" ca="1" si="73"/>
        <v>0</v>
      </c>
      <c r="AV98" s="260" t="e">
        <f t="shared" ca="1" si="74"/>
        <v>#DIV/0!</v>
      </c>
      <c r="AW98" s="260" t="e">
        <f t="shared" ca="1" si="81"/>
        <v>#DIV/0!</v>
      </c>
      <c r="AX98" s="260" t="e">
        <f ca="1"/>
        <v>#DIV/0!</v>
      </c>
      <c r="AY98" s="260" t="e">
        <f t="shared" ca="1" si="75"/>
        <v>#DIV/0!</v>
      </c>
      <c r="AZ98" s="256" t="e">
        <f t="shared" ca="1" si="76"/>
        <v>#DIV/0!</v>
      </c>
      <c r="BC98" s="256" t="e">
        <f ca="1">IF(入力!$C$10="1. アンケート調査", $AA98, $AY98)</f>
        <v>#DIV/0!</v>
      </c>
      <c r="BD98" s="256" t="e">
        <f ca="1">IF(入力!$C$10="1. アンケート調査", $M98, $AL98)</f>
        <v>#DIV/0!</v>
      </c>
      <c r="BE98" s="256" t="e">
        <f ca="1">IF(入力!$C$10="1. アンケート調査", $X98, $AV98)</f>
        <v>#DIV/0!</v>
      </c>
      <c r="BF98" s="256" t="e">
        <f ca="1">IF(入力!$C$10="1. アンケート調査", $Y98, $AW98)</f>
        <v>#DIV/0!</v>
      </c>
      <c r="BG98" s="256" t="e">
        <f ca="1">IF(入力!$C$10="1. アンケート調査", $Z98, $AX98)</f>
        <v>#DIV/0!</v>
      </c>
    </row>
    <row r="99" spans="2:59" s="6" customFormat="1" ht="12" x14ac:dyDescent="0.25">
      <c r="B99" s="53">
        <v>95</v>
      </c>
      <c r="C99" s="269" t="str">
        <v>-</v>
      </c>
      <c r="D99" s="256">
        <f ca="1">SUMIF(振分, $C99, 入力_北海道基本取引表!$EE$4:$EE$107)</f>
        <v>0</v>
      </c>
      <c r="E99" s="256">
        <f ca="1">SUMIF(振分, $C99, 入力_北海道基本取引表!$EF$4:$EF$107)</f>
        <v>0</v>
      </c>
      <c r="F99" s="256">
        <f ca="1">SUMIF(振分, $C99, 入力_北海道基本取引表!$EJ$4:$EJ$107)</f>
        <v>0</v>
      </c>
      <c r="G99" s="256">
        <f ca="1">SUMIF(振分, $C99, 入力_北海道基本取引表!$EK$4:$EK$107)</f>
        <v>0</v>
      </c>
      <c r="H99" s="256">
        <f ca="1">SUMIF(振分, $C99, 入力_北海道基本取引表!$EO$4:$EO$107)</f>
        <v>0</v>
      </c>
      <c r="I99" s="256">
        <f ca="1">SUMIF(振分, $C99, 入力_北海道基本取引表!$EC$4:$EC$107)</f>
        <v>0</v>
      </c>
      <c r="J99" s="256">
        <f>計算_基本取引表_調整前!$DT98</f>
        <v>0</v>
      </c>
      <c r="K99" s="256" t="e">
        <f>計算_基本取引表_調整前!$EC98</f>
        <v>#DIV/0!</v>
      </c>
      <c r="L99" s="260">
        <v>0</v>
      </c>
      <c r="M99" s="264">
        <f>IF($C99="公務員",0,IF(AND($BB$5="1.0にする", $C99="建設業"), 0, 入力!$C645))</f>
        <v>0</v>
      </c>
      <c r="N99" s="256" t="e">
        <f>-計算!G385</f>
        <v>#DIV/0!</v>
      </c>
      <c r="O99" s="256" t="e">
        <f t="shared" si="53"/>
        <v>#DIV/0!</v>
      </c>
      <c r="P99" s="256" t="e">
        <f t="shared" si="54"/>
        <v>#DIV/0!</v>
      </c>
      <c r="Q99" s="256" t="e">
        <f t="shared" si="55"/>
        <v>#DIV/0!</v>
      </c>
      <c r="R99" s="256">
        <f>-INDEX($P$5:$P$124, MATCH("公務", 特殊処理,0 ), 0)*計算_投入係数表!$N98</f>
        <v>0</v>
      </c>
      <c r="S99" s="256" t="e">
        <f t="shared" si="56"/>
        <v>#DIV/0!</v>
      </c>
      <c r="T99" s="256" t="e">
        <f t="shared" si="57"/>
        <v>#DIV/0!</v>
      </c>
      <c r="U99" s="256">
        <f>-INDEX($S$5:$S$124, MATCH("建設業", 特殊処理,0 ), 0)*計算_投入係数表!$I98</f>
        <v>0</v>
      </c>
      <c r="V99" s="256" t="e">
        <f t="shared" si="58"/>
        <v>#DIV/0!</v>
      </c>
      <c r="W99" s="256" t="e">
        <f t="shared" si="59"/>
        <v>#DIV/0!</v>
      </c>
      <c r="X99" s="256" t="e">
        <f t="shared" si="60"/>
        <v>#DIV/0!</v>
      </c>
      <c r="Y99" s="256" t="e">
        <f t="shared" si="61"/>
        <v>#DIV/0!</v>
      </c>
      <c r="Z99" s="256" t="e">
        <v>#DIV/0!</v>
      </c>
      <c r="AA99" s="256" t="e">
        <f t="shared" si="62"/>
        <v>#DIV/0!</v>
      </c>
      <c r="AB99" s="523" t="e">
        <f t="shared" si="77"/>
        <v>#DIV/0!</v>
      </c>
      <c r="AC99" s="504" t="e">
        <f t="shared" ca="1" si="63"/>
        <v>#DIV/0!</v>
      </c>
      <c r="AD99" s="256" t="e">
        <f t="shared" ca="1" si="64"/>
        <v>#DIV/0!</v>
      </c>
      <c r="AE99" s="256" t="e">
        <f t="shared" ca="1" si="65"/>
        <v>#DIV/0!</v>
      </c>
      <c r="AF99" s="256" t="e">
        <f t="shared" ca="1" si="66"/>
        <v>#DIV/0!</v>
      </c>
      <c r="AG99" s="471" t="e">
        <v>#DIV/0!</v>
      </c>
      <c r="AH99" s="264" t="e">
        <f t="shared" ca="1" si="67"/>
        <v>#DIV/0!</v>
      </c>
      <c r="AI99" s="256" t="e">
        <f>IF(計算_移輸出入額!$AG99&gt;=1, IF($AH99&gt;=0,$AH99,0), 0)</f>
        <v>#DIV/0!</v>
      </c>
      <c r="AJ99" s="256" t="e">
        <f>IF(計算_移輸出入額!$AG99&lt;1,IF($AH99&lt;0,$AH99,0), 0)</f>
        <v>#DIV/0!</v>
      </c>
      <c r="AK99" s="256" t="e">
        <f t="shared" ca="1" si="78"/>
        <v>#DIV/0!</v>
      </c>
      <c r="AL99" s="256" t="e">
        <f t="shared" ca="1" si="68"/>
        <v>#DIV/0!</v>
      </c>
      <c r="AM99" s="256" t="e">
        <f t="shared" ca="1" si="79"/>
        <v>#DIV/0!</v>
      </c>
      <c r="AN99" s="256" t="e">
        <f t="shared" ca="1" si="69"/>
        <v>#DIV/0!</v>
      </c>
      <c r="AO99" s="256">
        <f ca="1">-INDEX($AM$5:$AM$124, MATCH("公務", 分類_出力,0 ), 0)*計算_投入係数表!$N98</f>
        <v>0</v>
      </c>
      <c r="AP99" s="256" t="e">
        <f t="shared" ca="1" si="70"/>
        <v>#DIV/0!</v>
      </c>
      <c r="AQ99" s="256" t="e">
        <f t="shared" ca="1" si="80"/>
        <v>#DIV/0!</v>
      </c>
      <c r="AR99" s="256">
        <f ca="1">-INDEX($AP$5:$AP$124, MATCH("建設業", 特殊処理,0 ), 0)*計算_投入係数表!$I98</f>
        <v>0</v>
      </c>
      <c r="AS99" s="256" t="e">
        <f t="shared" ca="1" si="71"/>
        <v>#DIV/0!</v>
      </c>
      <c r="AT99" s="260" t="e">
        <f t="shared" ca="1" si="72"/>
        <v>#DIV/0!</v>
      </c>
      <c r="AU99" s="260">
        <f t="shared" ca="1" si="73"/>
        <v>0</v>
      </c>
      <c r="AV99" s="260" t="e">
        <f t="shared" ca="1" si="74"/>
        <v>#DIV/0!</v>
      </c>
      <c r="AW99" s="260" t="e">
        <f t="shared" ca="1" si="81"/>
        <v>#DIV/0!</v>
      </c>
      <c r="AX99" s="260" t="e">
        <f ca="1"/>
        <v>#DIV/0!</v>
      </c>
      <c r="AY99" s="260" t="e">
        <f t="shared" ca="1" si="75"/>
        <v>#DIV/0!</v>
      </c>
      <c r="AZ99" s="256" t="e">
        <f t="shared" ca="1" si="76"/>
        <v>#DIV/0!</v>
      </c>
      <c r="BC99" s="256" t="e">
        <f ca="1">IF(入力!$C$10="1. アンケート調査", $AA99, $AY99)</f>
        <v>#DIV/0!</v>
      </c>
      <c r="BD99" s="256" t="e">
        <f ca="1">IF(入力!$C$10="1. アンケート調査", $M99, $AL99)</f>
        <v>#DIV/0!</v>
      </c>
      <c r="BE99" s="256" t="e">
        <f ca="1">IF(入力!$C$10="1. アンケート調査", $X99, $AV99)</f>
        <v>#DIV/0!</v>
      </c>
      <c r="BF99" s="256" t="e">
        <f ca="1">IF(入力!$C$10="1. アンケート調査", $Y99, $AW99)</f>
        <v>#DIV/0!</v>
      </c>
      <c r="BG99" s="256" t="e">
        <f ca="1">IF(入力!$C$10="1. アンケート調査", $Z99, $AX99)</f>
        <v>#DIV/0!</v>
      </c>
    </row>
    <row r="100" spans="2:59" s="6" customFormat="1" ht="12" x14ac:dyDescent="0.25">
      <c r="B100" s="53">
        <v>96</v>
      </c>
      <c r="C100" s="270" t="str">
        <v>-</v>
      </c>
      <c r="D100" s="257">
        <f ca="1">SUMIF(振分, $C100, 入力_北海道基本取引表!$EE$4:$EE$107)</f>
        <v>0</v>
      </c>
      <c r="E100" s="257">
        <f ca="1">SUMIF(振分, $C100, 入力_北海道基本取引表!$EF$4:$EF$107)</f>
        <v>0</v>
      </c>
      <c r="F100" s="257">
        <f ca="1">SUMIF(振分, $C100, 入力_北海道基本取引表!$EJ$4:$EJ$107)</f>
        <v>0</v>
      </c>
      <c r="G100" s="257">
        <f ca="1">SUMIF(振分, $C100, 入力_北海道基本取引表!$EK$4:$EK$107)</f>
        <v>0</v>
      </c>
      <c r="H100" s="257">
        <f ca="1">SUMIF(振分, $C100, 入力_北海道基本取引表!$EO$4:$EO$107)</f>
        <v>0</v>
      </c>
      <c r="I100" s="257">
        <f ca="1">SUMIF(振分, $C100, 入力_北海道基本取引表!$EC$4:$EC$107)</f>
        <v>0</v>
      </c>
      <c r="J100" s="257">
        <f>計算_基本取引表_調整前!$DT99</f>
        <v>0</v>
      </c>
      <c r="K100" s="257" t="e">
        <f>計算_基本取引表_調整前!$EC99</f>
        <v>#DIV/0!</v>
      </c>
      <c r="L100" s="261">
        <v>0</v>
      </c>
      <c r="M100" s="265">
        <f>IF($C100="公務員",0,IF(AND($BB$5="1.0にする", $C100="建設業"), 0, 入力!$C646))</f>
        <v>0</v>
      </c>
      <c r="N100" s="257" t="e">
        <f>-計算!G386</f>
        <v>#DIV/0!</v>
      </c>
      <c r="O100" s="257" t="e">
        <f t="shared" si="53"/>
        <v>#DIV/0!</v>
      </c>
      <c r="P100" s="257" t="e">
        <f t="shared" si="54"/>
        <v>#DIV/0!</v>
      </c>
      <c r="Q100" s="257" t="e">
        <f t="shared" si="55"/>
        <v>#DIV/0!</v>
      </c>
      <c r="R100" s="257">
        <f>-INDEX($P$5:$P$124, MATCH("公務", 特殊処理,0 ), 0)*計算_投入係数表!$N99</f>
        <v>0</v>
      </c>
      <c r="S100" s="257" t="e">
        <f t="shared" si="56"/>
        <v>#DIV/0!</v>
      </c>
      <c r="T100" s="257" t="e">
        <f t="shared" si="57"/>
        <v>#DIV/0!</v>
      </c>
      <c r="U100" s="257">
        <f>-INDEX($S$5:$S$124, MATCH("建設業", 特殊処理,0 ), 0)*計算_投入係数表!$I99</f>
        <v>0</v>
      </c>
      <c r="V100" s="257" t="e">
        <f t="shared" si="58"/>
        <v>#DIV/0!</v>
      </c>
      <c r="W100" s="257" t="e">
        <f t="shared" si="59"/>
        <v>#DIV/0!</v>
      </c>
      <c r="X100" s="257" t="e">
        <f t="shared" si="60"/>
        <v>#DIV/0!</v>
      </c>
      <c r="Y100" s="257" t="e">
        <f t="shared" si="61"/>
        <v>#DIV/0!</v>
      </c>
      <c r="Z100" s="257" t="e">
        <v>#DIV/0!</v>
      </c>
      <c r="AA100" s="257" t="e">
        <f t="shared" si="62"/>
        <v>#DIV/0!</v>
      </c>
      <c r="AB100" s="524" t="e">
        <f t="shared" si="77"/>
        <v>#DIV/0!</v>
      </c>
      <c r="AC100" s="516" t="e">
        <f t="shared" ca="1" si="63"/>
        <v>#DIV/0!</v>
      </c>
      <c r="AD100" s="257" t="e">
        <f t="shared" ca="1" si="64"/>
        <v>#DIV/0!</v>
      </c>
      <c r="AE100" s="257" t="e">
        <f t="shared" ca="1" si="65"/>
        <v>#DIV/0!</v>
      </c>
      <c r="AF100" s="257" t="e">
        <f t="shared" ca="1" si="66"/>
        <v>#DIV/0!</v>
      </c>
      <c r="AG100" s="472" t="e">
        <v>#DIV/0!</v>
      </c>
      <c r="AH100" s="265" t="e">
        <f t="shared" ca="1" si="67"/>
        <v>#DIV/0!</v>
      </c>
      <c r="AI100" s="257" t="e">
        <f>IF(計算_移輸出入額!$AG100&gt;=1, IF($AH100&gt;=0,$AH100,0), 0)</f>
        <v>#DIV/0!</v>
      </c>
      <c r="AJ100" s="257" t="e">
        <f>IF(計算_移輸出入額!$AG100&lt;1,IF($AH100&lt;0,$AH100,0), 0)</f>
        <v>#DIV/0!</v>
      </c>
      <c r="AK100" s="257" t="e">
        <f t="shared" ca="1" si="78"/>
        <v>#DIV/0!</v>
      </c>
      <c r="AL100" s="257" t="e">
        <f t="shared" ca="1" si="68"/>
        <v>#DIV/0!</v>
      </c>
      <c r="AM100" s="257" t="e">
        <f t="shared" ca="1" si="79"/>
        <v>#DIV/0!</v>
      </c>
      <c r="AN100" s="257" t="e">
        <f t="shared" ca="1" si="69"/>
        <v>#DIV/0!</v>
      </c>
      <c r="AO100" s="257">
        <f ca="1">-INDEX($AM$5:$AM$124, MATCH("公務", 分類_出力,0 ), 0)*計算_投入係数表!$N99</f>
        <v>0</v>
      </c>
      <c r="AP100" s="257" t="e">
        <f t="shared" ca="1" si="70"/>
        <v>#DIV/0!</v>
      </c>
      <c r="AQ100" s="257" t="e">
        <f t="shared" ca="1" si="80"/>
        <v>#DIV/0!</v>
      </c>
      <c r="AR100" s="257">
        <f ca="1">-INDEX($AP$5:$AP$124, MATCH("建設業", 特殊処理,0 ), 0)*計算_投入係数表!$I99</f>
        <v>0</v>
      </c>
      <c r="AS100" s="257" t="e">
        <f t="shared" ca="1" si="71"/>
        <v>#DIV/0!</v>
      </c>
      <c r="AT100" s="261" t="e">
        <f t="shared" ca="1" si="72"/>
        <v>#DIV/0!</v>
      </c>
      <c r="AU100" s="261">
        <f t="shared" ca="1" si="73"/>
        <v>0</v>
      </c>
      <c r="AV100" s="261" t="e">
        <f t="shared" ca="1" si="74"/>
        <v>#DIV/0!</v>
      </c>
      <c r="AW100" s="261" t="e">
        <f t="shared" ca="1" si="81"/>
        <v>#DIV/0!</v>
      </c>
      <c r="AX100" s="261" t="e">
        <f ca="1"/>
        <v>#DIV/0!</v>
      </c>
      <c r="AY100" s="261" t="e">
        <f t="shared" ca="1" si="75"/>
        <v>#DIV/0!</v>
      </c>
      <c r="AZ100" s="257" t="e">
        <f t="shared" ca="1" si="76"/>
        <v>#DIV/0!</v>
      </c>
      <c r="BC100" s="257" t="e">
        <f ca="1">IF(入力!$C$10="1. アンケート調査", $AA100, $AY100)</f>
        <v>#DIV/0!</v>
      </c>
      <c r="BD100" s="257" t="e">
        <f ca="1">IF(入力!$C$10="1. アンケート調査", $M100, $AL100)</f>
        <v>#DIV/0!</v>
      </c>
      <c r="BE100" s="257" t="e">
        <f ca="1">IF(入力!$C$10="1. アンケート調査", $X100, $AV100)</f>
        <v>#DIV/0!</v>
      </c>
      <c r="BF100" s="257" t="e">
        <f ca="1">IF(入力!$C$10="1. アンケート調査", $Y100, $AW100)</f>
        <v>#DIV/0!</v>
      </c>
      <c r="BG100" s="257" t="e">
        <f ca="1">IF(入力!$C$10="1. アンケート調査", $Z100, $AX100)</f>
        <v>#DIV/0!</v>
      </c>
    </row>
    <row r="101" spans="2:59" s="6" customFormat="1" ht="12" x14ac:dyDescent="0.25">
      <c r="B101" s="53">
        <v>97</v>
      </c>
      <c r="C101" s="269" t="str">
        <v>-</v>
      </c>
      <c r="D101" s="256">
        <f ca="1">SUMIF(振分, $C101, 入力_北海道基本取引表!$EE$4:$EE$107)</f>
        <v>0</v>
      </c>
      <c r="E101" s="256">
        <f ca="1">SUMIF(振分, $C101, 入力_北海道基本取引表!$EF$4:$EF$107)</f>
        <v>0</v>
      </c>
      <c r="F101" s="256">
        <f ca="1">SUMIF(振分, $C101, 入力_北海道基本取引表!$EJ$4:$EJ$107)</f>
        <v>0</v>
      </c>
      <c r="G101" s="256">
        <f ca="1">SUMIF(振分, $C101, 入力_北海道基本取引表!$EK$4:$EK$107)</f>
        <v>0</v>
      </c>
      <c r="H101" s="256">
        <f ca="1">SUMIF(振分, $C101, 入力_北海道基本取引表!$EO$4:$EO$107)</f>
        <v>0</v>
      </c>
      <c r="I101" s="256">
        <f ca="1">SUMIF(振分, $C101, 入力_北海道基本取引表!$EC$4:$EC$107)</f>
        <v>0</v>
      </c>
      <c r="J101" s="256">
        <f>計算_基本取引表_調整前!$DT100</f>
        <v>0</v>
      </c>
      <c r="K101" s="256" t="e">
        <f>計算_基本取引表_調整前!$EC100</f>
        <v>#DIV/0!</v>
      </c>
      <c r="L101" s="260">
        <v>0</v>
      </c>
      <c r="M101" s="264">
        <f>IF($C101="公務員",0,IF(AND($BB$5="1.0にする", $C101="建設業"), 0, 入力!$C647))</f>
        <v>0</v>
      </c>
      <c r="N101" s="256" t="e">
        <f>-計算!G387</f>
        <v>#DIV/0!</v>
      </c>
      <c r="O101" s="256" t="e">
        <f t="shared" ref="O101:O124" si="82">$L101-($J101+$K101+$M101+$N101)</f>
        <v>#DIV/0!</v>
      </c>
      <c r="P101" s="256" t="e">
        <f t="shared" ref="P101:P124" si="83">IF($O101&gt;=0, $N101, $N101+$O101)</f>
        <v>#DIV/0!</v>
      </c>
      <c r="Q101" s="256" t="e">
        <f t="shared" ref="Q101:Q124" si="84">IF(AND($C101="公務", $P101&lt;0), $L101-$P101, $L101)</f>
        <v>#DIV/0!</v>
      </c>
      <c r="R101" s="256">
        <f>-INDEX($P$5:$P$124, MATCH("公務", 特殊処理,0 ), 0)*計算_投入係数表!$N100</f>
        <v>0</v>
      </c>
      <c r="S101" s="256" t="e">
        <f t="shared" ref="S101:S124" si="85">IF(AND($C101="公務", $P101&lt;0), 0, $P101-$R101)</f>
        <v>#DIV/0!</v>
      </c>
      <c r="T101" s="256" t="e">
        <f t="shared" ref="T101:T124" si="86">IF(AND($C101="建設業", $S101&lt;0), $Q101-$S101, $Q101)</f>
        <v>#DIV/0!</v>
      </c>
      <c r="U101" s="256">
        <f>-INDEX($S$5:$S$124, MATCH("建設業", 特殊処理,0 ), 0)*計算_投入係数表!$I100</f>
        <v>0</v>
      </c>
      <c r="V101" s="256" t="e">
        <f t="shared" ref="V101:V124" si="87">IF(AND($C101="建設業", $S101&lt;0), 0, $S101-$U101)</f>
        <v>#DIV/0!</v>
      </c>
      <c r="W101" s="256" t="e">
        <f t="shared" ref="W101:W124" si="88">IF($BB$3="1.0にする", $Q101, $T101)</f>
        <v>#DIV/0!</v>
      </c>
      <c r="X101" s="256" t="e">
        <f t="shared" ref="X101:X124" si="89">IF($BB$3="1.0にする",$S101,$V101)</f>
        <v>#DIV/0!</v>
      </c>
      <c r="Y101" s="256" t="e">
        <f t="shared" ref="Y101:Y124" si="90">$W101-($J101+$K101+$M101+$X101+$R101+$U101)</f>
        <v>#DIV/0!</v>
      </c>
      <c r="Z101" s="256" t="e">
        <v>#DIV/0!</v>
      </c>
      <c r="AA101" s="256" t="e">
        <f t="shared" ref="AA101:AA124" si="91" xml:space="preserve"> IF($C101="分類不明",$W101+_xlfn.AGGREGATE( 9,6,$Y$5:$Y$124),$W101)</f>
        <v>#DIV/0!</v>
      </c>
      <c r="AB101" s="523" t="e">
        <f t="shared" si="77"/>
        <v>#DIV/0!</v>
      </c>
      <c r="AC101" s="504" t="e">
        <f t="shared" ref="AC101:AC124" ca="1" si="92">$D101*($L101/$H101)</f>
        <v>#DIV/0!</v>
      </c>
      <c r="AD101" s="256" t="e">
        <f t="shared" ref="AD101:AD124" ca="1" si="93">$F101*($K101/$I101)</f>
        <v>#DIV/0!</v>
      </c>
      <c r="AE101" s="256" t="e">
        <f t="shared" ref="AE101:AE124" ca="1" si="94">$E101*($L101/$H101)</f>
        <v>#DIV/0!</v>
      </c>
      <c r="AF101" s="256" t="e">
        <f t="shared" ref="AF101:AF124" ca="1" si="95">$G101*($K101/$I101)</f>
        <v>#DIV/0!</v>
      </c>
      <c r="AG101" s="471" t="e">
        <v>#DIV/0!</v>
      </c>
      <c r="AH101" s="264" t="e">
        <f t="shared" ref="AH101:AH124" ca="1" si="96">$L101-($J101+$K101+$AC101+$AE101+$AD101+$AF101)</f>
        <v>#DIV/0!</v>
      </c>
      <c r="AI101" s="256" t="e">
        <f>IF(計算_移輸出入額!$AG101&gt;=1, IF($AH101&gt;=0,$AH101,0), 0)</f>
        <v>#DIV/0!</v>
      </c>
      <c r="AJ101" s="256" t="e">
        <f>IF(計算_移輸出入額!$AG101&lt;1,IF($AH101&lt;0,$AH101,0), 0)</f>
        <v>#DIV/0!</v>
      </c>
      <c r="AK101" s="256" t="e">
        <f t="shared" ca="1" si="78"/>
        <v>#DIV/0!</v>
      </c>
      <c r="AL101" s="256" t="e">
        <f t="shared" ref="AL101:AL124" ca="1" si="97">IF($C101="公務員",0,IF(AND($BB$5="1.0にする", $C101="建設業"), 0, AC101+AE101+AI101))</f>
        <v>#DIV/0!</v>
      </c>
      <c r="AM101" s="256" t="e">
        <f t="shared" ca="1" si="79"/>
        <v>#DIV/0!</v>
      </c>
      <c r="AN101" s="256" t="e">
        <f t="shared" ref="AN101:AN124" ca="1" si="98">IF(AND($C101="公務", $AM101&lt;0), $L101-$AM101, $L101)</f>
        <v>#DIV/0!</v>
      </c>
      <c r="AO101" s="256">
        <f ca="1">-INDEX($AM$5:$AM$124, MATCH("公務", 分類_出力,0 ), 0)*計算_投入係数表!$N100</f>
        <v>0</v>
      </c>
      <c r="AP101" s="256" t="e">
        <f t="shared" ref="AP101:AP124" ca="1" si="99">IF(AND($C101="公務", $AM101&lt;0), 0, $AM101-AO101)</f>
        <v>#DIV/0!</v>
      </c>
      <c r="AQ101" s="256" t="e">
        <f t="shared" ca="1" si="80"/>
        <v>#DIV/0!</v>
      </c>
      <c r="AR101" s="256">
        <f ca="1">-INDEX($AP$5:$AP$124, MATCH("建設業", 特殊処理,0 ), 0)*計算_投入係数表!$I100</f>
        <v>0</v>
      </c>
      <c r="AS101" s="256" t="e">
        <f t="shared" ref="AS101:AS124" ca="1" si="100">IF(AND($C101="建設業", $AP101&lt;0), 0, $AP101-AR101)</f>
        <v>#DIV/0!</v>
      </c>
      <c r="AT101" s="260" t="e">
        <f t="shared" ref="AT101:AT124" ca="1" si="101">IF(_スイッチ_建設業="1.0にする", $AQ101, $AN101)</f>
        <v>#DIV/0!</v>
      </c>
      <c r="AU101" s="260">
        <f t="shared" ref="AU101:AU124" ca="1" si="102">IF(_スイッチ_建設業="1.0にする", $AO101+$AR101, $AO101)</f>
        <v>0</v>
      </c>
      <c r="AV101" s="260" t="e">
        <f t="shared" ref="AV101:AV124" ca="1" si="103">IF(_スイッチ_建設業="1.0にする", $AS101, $AP101)</f>
        <v>#DIV/0!</v>
      </c>
      <c r="AW101" s="260" t="e">
        <f t="shared" ca="1" si="81"/>
        <v>#DIV/0!</v>
      </c>
      <c r="AX101" s="260" t="e">
        <f ca="1"/>
        <v>#DIV/0!</v>
      </c>
      <c r="AY101" s="260" t="e">
        <f t="shared" ref="AY101:AY124" ca="1" si="104">IF($C101="分類不明", $AT101+_xlfn.AGGREGATE(9,6,$AW$5:$AW$124), $AT101)</f>
        <v>#DIV/0!</v>
      </c>
      <c r="AZ101" s="256" t="e">
        <f t="shared" ref="AZ101:AZ124" ca="1" si="105">$AY101-($AL101+$AV101)</f>
        <v>#DIV/0!</v>
      </c>
      <c r="BC101" s="256" t="e">
        <f ca="1">IF(入力!$C$10="1. アンケート調査", $AA101, $AY101)</f>
        <v>#DIV/0!</v>
      </c>
      <c r="BD101" s="256" t="e">
        <f ca="1">IF(入力!$C$10="1. アンケート調査", $M101, $AL101)</f>
        <v>#DIV/0!</v>
      </c>
      <c r="BE101" s="256" t="e">
        <f ca="1">IF(入力!$C$10="1. アンケート調査", $X101, $AV101)</f>
        <v>#DIV/0!</v>
      </c>
      <c r="BF101" s="256" t="e">
        <f ca="1">IF(入力!$C$10="1. アンケート調査", $Y101, $AW101)</f>
        <v>#DIV/0!</v>
      </c>
      <c r="BG101" s="256" t="e">
        <f ca="1">IF(入力!$C$10="1. アンケート調査", $Z101, $AX101)</f>
        <v>#DIV/0!</v>
      </c>
    </row>
    <row r="102" spans="2:59" s="6" customFormat="1" ht="12" x14ac:dyDescent="0.25">
      <c r="B102" s="53">
        <v>98</v>
      </c>
      <c r="C102" s="269" t="str">
        <v>-</v>
      </c>
      <c r="D102" s="256">
        <f ca="1">SUMIF(振分, $C102, 入力_北海道基本取引表!$EE$4:$EE$107)</f>
        <v>0</v>
      </c>
      <c r="E102" s="256">
        <f ca="1">SUMIF(振分, $C102, 入力_北海道基本取引表!$EF$4:$EF$107)</f>
        <v>0</v>
      </c>
      <c r="F102" s="256">
        <f ca="1">SUMIF(振分, $C102, 入力_北海道基本取引表!$EJ$4:$EJ$107)</f>
        <v>0</v>
      </c>
      <c r="G102" s="256">
        <f ca="1">SUMIF(振分, $C102, 入力_北海道基本取引表!$EK$4:$EK$107)</f>
        <v>0</v>
      </c>
      <c r="H102" s="256">
        <f ca="1">SUMIF(振分, $C102, 入力_北海道基本取引表!$EO$4:$EO$107)</f>
        <v>0</v>
      </c>
      <c r="I102" s="256">
        <f ca="1">SUMIF(振分, $C102, 入力_北海道基本取引表!$EC$4:$EC$107)</f>
        <v>0</v>
      </c>
      <c r="J102" s="256">
        <f>計算_基本取引表_調整前!$DT101</f>
        <v>0</v>
      </c>
      <c r="K102" s="256" t="e">
        <f>計算_基本取引表_調整前!$EC101</f>
        <v>#DIV/0!</v>
      </c>
      <c r="L102" s="260">
        <v>0</v>
      </c>
      <c r="M102" s="264">
        <f>IF($C102="公務員",0,IF(AND($BB$5="1.0にする", $C102="建設業"), 0, 入力!$C648))</f>
        <v>0</v>
      </c>
      <c r="N102" s="256" t="e">
        <f>-計算!G388</f>
        <v>#DIV/0!</v>
      </c>
      <c r="O102" s="256" t="e">
        <f t="shared" si="82"/>
        <v>#DIV/0!</v>
      </c>
      <c r="P102" s="256" t="e">
        <f t="shared" si="83"/>
        <v>#DIV/0!</v>
      </c>
      <c r="Q102" s="256" t="e">
        <f t="shared" si="84"/>
        <v>#DIV/0!</v>
      </c>
      <c r="R102" s="256">
        <f>-INDEX($P$5:$P$124, MATCH("公務", 特殊処理,0 ), 0)*計算_投入係数表!$N101</f>
        <v>0</v>
      </c>
      <c r="S102" s="256" t="e">
        <f t="shared" si="85"/>
        <v>#DIV/0!</v>
      </c>
      <c r="T102" s="256" t="e">
        <f t="shared" si="86"/>
        <v>#DIV/0!</v>
      </c>
      <c r="U102" s="256">
        <f>-INDEX($S$5:$S$124, MATCH("建設業", 特殊処理,0 ), 0)*計算_投入係数表!$I101</f>
        <v>0</v>
      </c>
      <c r="V102" s="256" t="e">
        <f t="shared" si="87"/>
        <v>#DIV/0!</v>
      </c>
      <c r="W102" s="256" t="e">
        <f t="shared" si="88"/>
        <v>#DIV/0!</v>
      </c>
      <c r="X102" s="256" t="e">
        <f t="shared" si="89"/>
        <v>#DIV/0!</v>
      </c>
      <c r="Y102" s="256" t="e">
        <f t="shared" si="90"/>
        <v>#DIV/0!</v>
      </c>
      <c r="Z102" s="256" t="e">
        <v>#DIV/0!</v>
      </c>
      <c r="AA102" s="256" t="e">
        <f t="shared" si="91"/>
        <v>#DIV/0!</v>
      </c>
      <c r="AB102" s="523" t="e">
        <f t="shared" si="77"/>
        <v>#DIV/0!</v>
      </c>
      <c r="AC102" s="504" t="e">
        <f t="shared" ca="1" si="92"/>
        <v>#DIV/0!</v>
      </c>
      <c r="AD102" s="256" t="e">
        <f t="shared" ca="1" si="93"/>
        <v>#DIV/0!</v>
      </c>
      <c r="AE102" s="256" t="e">
        <f t="shared" ca="1" si="94"/>
        <v>#DIV/0!</v>
      </c>
      <c r="AF102" s="256" t="e">
        <f t="shared" ca="1" si="95"/>
        <v>#DIV/0!</v>
      </c>
      <c r="AG102" s="471" t="e">
        <v>#DIV/0!</v>
      </c>
      <c r="AH102" s="264" t="e">
        <f t="shared" ca="1" si="96"/>
        <v>#DIV/0!</v>
      </c>
      <c r="AI102" s="256" t="e">
        <f>IF(計算_移輸出入額!$AG102&gt;=1, IF($AH102&gt;=0,$AH102,0), 0)</f>
        <v>#DIV/0!</v>
      </c>
      <c r="AJ102" s="256" t="e">
        <f>IF(計算_移輸出入額!$AG102&lt;1,IF($AH102&lt;0,$AH102,0), 0)</f>
        <v>#DIV/0!</v>
      </c>
      <c r="AK102" s="256" t="e">
        <f t="shared" ca="1" si="78"/>
        <v>#DIV/0!</v>
      </c>
      <c r="AL102" s="256" t="e">
        <f t="shared" ca="1" si="97"/>
        <v>#DIV/0!</v>
      </c>
      <c r="AM102" s="256" t="e">
        <f t="shared" ca="1" si="79"/>
        <v>#DIV/0!</v>
      </c>
      <c r="AN102" s="256" t="e">
        <f t="shared" ca="1" si="98"/>
        <v>#DIV/0!</v>
      </c>
      <c r="AO102" s="256">
        <f ca="1">-INDEX($AM$5:$AM$124, MATCH("公務", 分類_出力,0 ), 0)*計算_投入係数表!$N101</f>
        <v>0</v>
      </c>
      <c r="AP102" s="256" t="e">
        <f t="shared" ca="1" si="99"/>
        <v>#DIV/0!</v>
      </c>
      <c r="AQ102" s="256" t="e">
        <f t="shared" ca="1" si="80"/>
        <v>#DIV/0!</v>
      </c>
      <c r="AR102" s="256">
        <f ca="1">-INDEX($AP$5:$AP$124, MATCH("建設業", 特殊処理,0 ), 0)*計算_投入係数表!$I101</f>
        <v>0</v>
      </c>
      <c r="AS102" s="256" t="e">
        <f t="shared" ca="1" si="100"/>
        <v>#DIV/0!</v>
      </c>
      <c r="AT102" s="260" t="e">
        <f t="shared" ca="1" si="101"/>
        <v>#DIV/0!</v>
      </c>
      <c r="AU102" s="260">
        <f t="shared" ca="1" si="102"/>
        <v>0</v>
      </c>
      <c r="AV102" s="260" t="e">
        <f t="shared" ca="1" si="103"/>
        <v>#DIV/0!</v>
      </c>
      <c r="AW102" s="260" t="e">
        <f t="shared" ca="1" si="81"/>
        <v>#DIV/0!</v>
      </c>
      <c r="AX102" s="260" t="e">
        <f ca="1"/>
        <v>#DIV/0!</v>
      </c>
      <c r="AY102" s="260" t="e">
        <f t="shared" ca="1" si="104"/>
        <v>#DIV/0!</v>
      </c>
      <c r="AZ102" s="256" t="e">
        <f t="shared" ca="1" si="105"/>
        <v>#DIV/0!</v>
      </c>
      <c r="BC102" s="256" t="e">
        <f ca="1">IF(入力!$C$10="1. アンケート調査", $AA102, $AY102)</f>
        <v>#DIV/0!</v>
      </c>
      <c r="BD102" s="256" t="e">
        <f ca="1">IF(入力!$C$10="1. アンケート調査", $M102, $AL102)</f>
        <v>#DIV/0!</v>
      </c>
      <c r="BE102" s="256" t="e">
        <f ca="1">IF(入力!$C$10="1. アンケート調査", $X102, $AV102)</f>
        <v>#DIV/0!</v>
      </c>
      <c r="BF102" s="256" t="e">
        <f ca="1">IF(入力!$C$10="1. アンケート調査", $Y102, $AW102)</f>
        <v>#DIV/0!</v>
      </c>
      <c r="BG102" s="256" t="e">
        <f ca="1">IF(入力!$C$10="1. アンケート調査", $Z102, $AX102)</f>
        <v>#DIV/0!</v>
      </c>
    </row>
    <row r="103" spans="2:59" s="6" customFormat="1" ht="12" x14ac:dyDescent="0.25">
      <c r="B103" s="53">
        <v>99</v>
      </c>
      <c r="C103" s="269" t="str">
        <v>-</v>
      </c>
      <c r="D103" s="256">
        <f ca="1">SUMIF(振分, $C103, 入力_北海道基本取引表!$EE$4:$EE$107)</f>
        <v>0</v>
      </c>
      <c r="E103" s="256">
        <f ca="1">SUMIF(振分, $C103, 入力_北海道基本取引表!$EF$4:$EF$107)</f>
        <v>0</v>
      </c>
      <c r="F103" s="256">
        <f ca="1">SUMIF(振分, $C103, 入力_北海道基本取引表!$EJ$4:$EJ$107)</f>
        <v>0</v>
      </c>
      <c r="G103" s="256">
        <f ca="1">SUMIF(振分, $C103, 入力_北海道基本取引表!$EK$4:$EK$107)</f>
        <v>0</v>
      </c>
      <c r="H103" s="256">
        <f ca="1">SUMIF(振分, $C103, 入力_北海道基本取引表!$EO$4:$EO$107)</f>
        <v>0</v>
      </c>
      <c r="I103" s="256">
        <f ca="1">SUMIF(振分, $C103, 入力_北海道基本取引表!$EC$4:$EC$107)</f>
        <v>0</v>
      </c>
      <c r="J103" s="256">
        <f>計算_基本取引表_調整前!$DT102</f>
        <v>0</v>
      </c>
      <c r="K103" s="256" t="e">
        <f>計算_基本取引表_調整前!$EC102</f>
        <v>#DIV/0!</v>
      </c>
      <c r="L103" s="260">
        <v>0</v>
      </c>
      <c r="M103" s="264">
        <f>IF($C103="公務員",0,IF(AND($BB$5="1.0にする", $C103="建設業"), 0, 入力!$C649))</f>
        <v>0</v>
      </c>
      <c r="N103" s="256" t="e">
        <f>-計算!G389</f>
        <v>#DIV/0!</v>
      </c>
      <c r="O103" s="256" t="e">
        <f t="shared" si="82"/>
        <v>#DIV/0!</v>
      </c>
      <c r="P103" s="256" t="e">
        <f t="shared" si="83"/>
        <v>#DIV/0!</v>
      </c>
      <c r="Q103" s="256" t="e">
        <f t="shared" si="84"/>
        <v>#DIV/0!</v>
      </c>
      <c r="R103" s="256">
        <f>-INDEX($P$5:$P$124, MATCH("公務", 特殊処理,0 ), 0)*計算_投入係数表!$N102</f>
        <v>0</v>
      </c>
      <c r="S103" s="256" t="e">
        <f t="shared" si="85"/>
        <v>#DIV/0!</v>
      </c>
      <c r="T103" s="256" t="e">
        <f t="shared" si="86"/>
        <v>#DIV/0!</v>
      </c>
      <c r="U103" s="256">
        <f>-INDEX($S$5:$S$124, MATCH("建設業", 特殊処理,0 ), 0)*計算_投入係数表!$I102</f>
        <v>0</v>
      </c>
      <c r="V103" s="256" t="e">
        <f t="shared" si="87"/>
        <v>#DIV/0!</v>
      </c>
      <c r="W103" s="256" t="e">
        <f t="shared" si="88"/>
        <v>#DIV/0!</v>
      </c>
      <c r="X103" s="256" t="e">
        <f t="shared" si="89"/>
        <v>#DIV/0!</v>
      </c>
      <c r="Y103" s="256" t="e">
        <f t="shared" si="90"/>
        <v>#DIV/0!</v>
      </c>
      <c r="Z103" s="256" t="e">
        <v>#DIV/0!</v>
      </c>
      <c r="AA103" s="256" t="e">
        <f t="shared" si="91"/>
        <v>#DIV/0!</v>
      </c>
      <c r="AB103" s="523" t="e">
        <f t="shared" si="77"/>
        <v>#DIV/0!</v>
      </c>
      <c r="AC103" s="504" t="e">
        <f t="shared" ca="1" si="92"/>
        <v>#DIV/0!</v>
      </c>
      <c r="AD103" s="256" t="e">
        <f t="shared" ca="1" si="93"/>
        <v>#DIV/0!</v>
      </c>
      <c r="AE103" s="256" t="e">
        <f t="shared" ca="1" si="94"/>
        <v>#DIV/0!</v>
      </c>
      <c r="AF103" s="256" t="e">
        <f t="shared" ca="1" si="95"/>
        <v>#DIV/0!</v>
      </c>
      <c r="AG103" s="471" t="e">
        <v>#DIV/0!</v>
      </c>
      <c r="AH103" s="264" t="e">
        <f t="shared" ca="1" si="96"/>
        <v>#DIV/0!</v>
      </c>
      <c r="AI103" s="256" t="e">
        <f>IF(計算_移輸出入額!$AG103&gt;=1, IF($AH103&gt;=0,$AH103,0), 0)</f>
        <v>#DIV/0!</v>
      </c>
      <c r="AJ103" s="256" t="e">
        <f>IF(計算_移輸出入額!$AG103&lt;1,IF($AH103&lt;0,$AH103,0), 0)</f>
        <v>#DIV/0!</v>
      </c>
      <c r="AK103" s="256" t="e">
        <f t="shared" ca="1" si="78"/>
        <v>#DIV/0!</v>
      </c>
      <c r="AL103" s="256" t="e">
        <f t="shared" ca="1" si="97"/>
        <v>#DIV/0!</v>
      </c>
      <c r="AM103" s="256" t="e">
        <f t="shared" ca="1" si="79"/>
        <v>#DIV/0!</v>
      </c>
      <c r="AN103" s="256" t="e">
        <f t="shared" ca="1" si="98"/>
        <v>#DIV/0!</v>
      </c>
      <c r="AO103" s="256">
        <f ca="1">-INDEX($AM$5:$AM$124, MATCH("公務", 分類_出力,0 ), 0)*計算_投入係数表!$N102</f>
        <v>0</v>
      </c>
      <c r="AP103" s="256" t="e">
        <f t="shared" ca="1" si="99"/>
        <v>#DIV/0!</v>
      </c>
      <c r="AQ103" s="256" t="e">
        <f t="shared" ca="1" si="80"/>
        <v>#DIV/0!</v>
      </c>
      <c r="AR103" s="256">
        <f ca="1">-INDEX($AP$5:$AP$124, MATCH("建設業", 特殊処理,0 ), 0)*計算_投入係数表!$I102</f>
        <v>0</v>
      </c>
      <c r="AS103" s="256" t="e">
        <f t="shared" ca="1" si="100"/>
        <v>#DIV/0!</v>
      </c>
      <c r="AT103" s="260" t="e">
        <f t="shared" ca="1" si="101"/>
        <v>#DIV/0!</v>
      </c>
      <c r="AU103" s="260">
        <f t="shared" ca="1" si="102"/>
        <v>0</v>
      </c>
      <c r="AV103" s="260" t="e">
        <f t="shared" ca="1" si="103"/>
        <v>#DIV/0!</v>
      </c>
      <c r="AW103" s="260" t="e">
        <f t="shared" ca="1" si="81"/>
        <v>#DIV/0!</v>
      </c>
      <c r="AX103" s="260" t="e">
        <f ca="1"/>
        <v>#DIV/0!</v>
      </c>
      <c r="AY103" s="260" t="e">
        <f t="shared" ca="1" si="104"/>
        <v>#DIV/0!</v>
      </c>
      <c r="AZ103" s="256" t="e">
        <f t="shared" ca="1" si="105"/>
        <v>#DIV/0!</v>
      </c>
      <c r="BC103" s="256" t="e">
        <f ca="1">IF(入力!$C$10="1. アンケート調査", $AA103, $AY103)</f>
        <v>#DIV/0!</v>
      </c>
      <c r="BD103" s="256" t="e">
        <f ca="1">IF(入力!$C$10="1. アンケート調査", $M103, $AL103)</f>
        <v>#DIV/0!</v>
      </c>
      <c r="BE103" s="256" t="e">
        <f ca="1">IF(入力!$C$10="1. アンケート調査", $X103, $AV103)</f>
        <v>#DIV/0!</v>
      </c>
      <c r="BF103" s="256" t="e">
        <f ca="1">IF(入力!$C$10="1. アンケート調査", $Y103, $AW103)</f>
        <v>#DIV/0!</v>
      </c>
      <c r="BG103" s="256" t="e">
        <f ca="1">IF(入力!$C$10="1. アンケート調査", $Z103, $AX103)</f>
        <v>#DIV/0!</v>
      </c>
    </row>
    <row r="104" spans="2:59" s="6" customFormat="1" ht="12" x14ac:dyDescent="0.25">
      <c r="B104" s="53">
        <v>100</v>
      </c>
      <c r="C104" s="271" t="str">
        <v>-</v>
      </c>
      <c r="D104" s="258">
        <f ca="1">SUMIF(振分, $C104, 入力_北海道基本取引表!$EE$4:$EE$107)</f>
        <v>0</v>
      </c>
      <c r="E104" s="258">
        <f ca="1">SUMIF(振分, $C104, 入力_北海道基本取引表!$EF$4:$EF$107)</f>
        <v>0</v>
      </c>
      <c r="F104" s="258">
        <f ca="1">SUMIF(振分, $C104, 入力_北海道基本取引表!$EJ$4:$EJ$107)</f>
        <v>0</v>
      </c>
      <c r="G104" s="258">
        <f ca="1">SUMIF(振分, $C104, 入力_北海道基本取引表!$EK$4:$EK$107)</f>
        <v>0</v>
      </c>
      <c r="H104" s="258">
        <f ca="1">SUMIF(振分, $C104, 入力_北海道基本取引表!$EO$4:$EO$107)</f>
        <v>0</v>
      </c>
      <c r="I104" s="258">
        <f ca="1">SUMIF(振分, $C104, 入力_北海道基本取引表!$EC$4:$EC$107)</f>
        <v>0</v>
      </c>
      <c r="J104" s="258">
        <f>計算_基本取引表_調整前!$DT103</f>
        <v>0</v>
      </c>
      <c r="K104" s="258" t="e">
        <f>計算_基本取引表_調整前!$EC103</f>
        <v>#DIV/0!</v>
      </c>
      <c r="L104" s="262">
        <v>0</v>
      </c>
      <c r="M104" s="266">
        <f>IF($C104="公務員",0,IF(AND($BB$5="1.0にする", $C104="建設業"), 0, 入力!$C650))</f>
        <v>0</v>
      </c>
      <c r="N104" s="258" t="e">
        <f>-計算!G390</f>
        <v>#DIV/0!</v>
      </c>
      <c r="O104" s="258" t="e">
        <f t="shared" si="82"/>
        <v>#DIV/0!</v>
      </c>
      <c r="P104" s="258" t="e">
        <f t="shared" si="83"/>
        <v>#DIV/0!</v>
      </c>
      <c r="Q104" s="258" t="e">
        <f t="shared" si="84"/>
        <v>#DIV/0!</v>
      </c>
      <c r="R104" s="258">
        <f>-INDEX($P$5:$P$124, MATCH("公務", 特殊処理,0 ), 0)*計算_投入係数表!$N103</f>
        <v>0</v>
      </c>
      <c r="S104" s="258" t="e">
        <f t="shared" si="85"/>
        <v>#DIV/0!</v>
      </c>
      <c r="T104" s="258" t="e">
        <f t="shared" si="86"/>
        <v>#DIV/0!</v>
      </c>
      <c r="U104" s="258">
        <f>-INDEX($S$5:$S$124, MATCH("建設業", 特殊処理,0 ), 0)*計算_投入係数表!$I103</f>
        <v>0</v>
      </c>
      <c r="V104" s="258" t="e">
        <f t="shared" si="87"/>
        <v>#DIV/0!</v>
      </c>
      <c r="W104" s="258" t="e">
        <f t="shared" si="88"/>
        <v>#DIV/0!</v>
      </c>
      <c r="X104" s="258" t="e">
        <f t="shared" si="89"/>
        <v>#DIV/0!</v>
      </c>
      <c r="Y104" s="258" t="e">
        <f t="shared" si="90"/>
        <v>#DIV/0!</v>
      </c>
      <c r="Z104" s="258" t="e">
        <v>#DIV/0!</v>
      </c>
      <c r="AA104" s="258" t="e">
        <f t="shared" si="91"/>
        <v>#DIV/0!</v>
      </c>
      <c r="AB104" s="525" t="e">
        <f t="shared" si="77"/>
        <v>#DIV/0!</v>
      </c>
      <c r="AC104" s="517" t="e">
        <f t="shared" ca="1" si="92"/>
        <v>#DIV/0!</v>
      </c>
      <c r="AD104" s="258" t="e">
        <f t="shared" ca="1" si="93"/>
        <v>#DIV/0!</v>
      </c>
      <c r="AE104" s="258" t="e">
        <f t="shared" ca="1" si="94"/>
        <v>#DIV/0!</v>
      </c>
      <c r="AF104" s="258" t="e">
        <f t="shared" ca="1" si="95"/>
        <v>#DIV/0!</v>
      </c>
      <c r="AG104" s="473" t="e">
        <v>#DIV/0!</v>
      </c>
      <c r="AH104" s="266" t="e">
        <f t="shared" ca="1" si="96"/>
        <v>#DIV/0!</v>
      </c>
      <c r="AI104" s="258" t="e">
        <f>IF(計算_移輸出入額!$AG104&gt;=1, IF($AH104&gt;=0,$AH104,0), 0)</f>
        <v>#DIV/0!</v>
      </c>
      <c r="AJ104" s="258" t="e">
        <f>IF(計算_移輸出入額!$AG104&lt;1,IF($AH104&lt;0,$AH104,0), 0)</f>
        <v>#DIV/0!</v>
      </c>
      <c r="AK104" s="258" t="e">
        <f t="shared" ca="1" si="78"/>
        <v>#DIV/0!</v>
      </c>
      <c r="AL104" s="258" t="e">
        <f t="shared" ca="1" si="97"/>
        <v>#DIV/0!</v>
      </c>
      <c r="AM104" s="258" t="e">
        <f t="shared" ca="1" si="79"/>
        <v>#DIV/0!</v>
      </c>
      <c r="AN104" s="258" t="e">
        <f t="shared" ca="1" si="98"/>
        <v>#DIV/0!</v>
      </c>
      <c r="AO104" s="258">
        <f ca="1">-INDEX($AM$5:$AM$124, MATCH("公務", 分類_出力,0 ), 0)*計算_投入係数表!$N103</f>
        <v>0</v>
      </c>
      <c r="AP104" s="258" t="e">
        <f t="shared" ca="1" si="99"/>
        <v>#DIV/0!</v>
      </c>
      <c r="AQ104" s="258" t="e">
        <f t="shared" ca="1" si="80"/>
        <v>#DIV/0!</v>
      </c>
      <c r="AR104" s="258">
        <f ca="1">-INDEX($AP$5:$AP$124, MATCH("建設業", 特殊処理,0 ), 0)*計算_投入係数表!$I103</f>
        <v>0</v>
      </c>
      <c r="AS104" s="258" t="e">
        <f t="shared" ca="1" si="100"/>
        <v>#DIV/0!</v>
      </c>
      <c r="AT104" s="262" t="e">
        <f t="shared" ca="1" si="101"/>
        <v>#DIV/0!</v>
      </c>
      <c r="AU104" s="262">
        <f t="shared" ca="1" si="102"/>
        <v>0</v>
      </c>
      <c r="AV104" s="262" t="e">
        <f t="shared" ca="1" si="103"/>
        <v>#DIV/0!</v>
      </c>
      <c r="AW104" s="262" t="e">
        <f t="shared" ca="1" si="81"/>
        <v>#DIV/0!</v>
      </c>
      <c r="AX104" s="262" t="e">
        <f ca="1"/>
        <v>#DIV/0!</v>
      </c>
      <c r="AY104" s="262" t="e">
        <f t="shared" ca="1" si="104"/>
        <v>#DIV/0!</v>
      </c>
      <c r="AZ104" s="258" t="e">
        <f t="shared" ca="1" si="105"/>
        <v>#DIV/0!</v>
      </c>
      <c r="BC104" s="258" t="e">
        <f ca="1">IF(入力!$C$10="1. アンケート調査", $AA104, $AY104)</f>
        <v>#DIV/0!</v>
      </c>
      <c r="BD104" s="258" t="e">
        <f ca="1">IF(入力!$C$10="1. アンケート調査", $M104, $AL104)</f>
        <v>#DIV/0!</v>
      </c>
      <c r="BE104" s="258" t="e">
        <f ca="1">IF(入力!$C$10="1. アンケート調査", $X104, $AV104)</f>
        <v>#DIV/0!</v>
      </c>
      <c r="BF104" s="258" t="e">
        <f ca="1">IF(入力!$C$10="1. アンケート調査", $Y104, $AW104)</f>
        <v>#DIV/0!</v>
      </c>
      <c r="BG104" s="258" t="e">
        <f ca="1">IF(入力!$C$10="1. アンケート調査", $Z104, $AX104)</f>
        <v>#DIV/0!</v>
      </c>
    </row>
    <row r="105" spans="2:59" s="6" customFormat="1" ht="12" x14ac:dyDescent="0.25">
      <c r="B105" s="53">
        <v>101</v>
      </c>
      <c r="C105" s="269" t="str">
        <v>-</v>
      </c>
      <c r="D105" s="256">
        <f ca="1">SUMIF(振分, $C105, 入力_北海道基本取引表!$EE$4:$EE$107)</f>
        <v>0</v>
      </c>
      <c r="E105" s="256">
        <f ca="1">SUMIF(振分, $C105, 入力_北海道基本取引表!$EF$4:$EF$107)</f>
        <v>0</v>
      </c>
      <c r="F105" s="256">
        <f ca="1">SUMIF(振分, $C105, 入力_北海道基本取引表!$EJ$4:$EJ$107)</f>
        <v>0</v>
      </c>
      <c r="G105" s="256">
        <f ca="1">SUMIF(振分, $C105, 入力_北海道基本取引表!$EK$4:$EK$107)</f>
        <v>0</v>
      </c>
      <c r="H105" s="256">
        <f ca="1">SUMIF(振分, $C105, 入力_北海道基本取引表!$EO$4:$EO$107)</f>
        <v>0</v>
      </c>
      <c r="I105" s="256">
        <f ca="1">SUMIF(振分, $C105, 入力_北海道基本取引表!$EC$4:$EC$107)</f>
        <v>0</v>
      </c>
      <c r="J105" s="256">
        <f>計算_基本取引表_調整前!$DT104</f>
        <v>0</v>
      </c>
      <c r="K105" s="256" t="e">
        <f>計算_基本取引表_調整前!$EC104</f>
        <v>#DIV/0!</v>
      </c>
      <c r="L105" s="260">
        <v>0</v>
      </c>
      <c r="M105" s="264">
        <f>IF($C105="公務員",0,IF(AND($BB$5="1.0にする", $C105="建設業"), 0, 入力!$C651))</f>
        <v>0</v>
      </c>
      <c r="N105" s="256" t="e">
        <f>-計算!G391</f>
        <v>#DIV/0!</v>
      </c>
      <c r="O105" s="256" t="e">
        <f t="shared" si="82"/>
        <v>#DIV/0!</v>
      </c>
      <c r="P105" s="256" t="e">
        <f t="shared" si="83"/>
        <v>#DIV/0!</v>
      </c>
      <c r="Q105" s="256" t="e">
        <f t="shared" si="84"/>
        <v>#DIV/0!</v>
      </c>
      <c r="R105" s="256">
        <f>-INDEX($P$5:$P$124, MATCH("公務", 特殊処理,0 ), 0)*計算_投入係数表!$N104</f>
        <v>0</v>
      </c>
      <c r="S105" s="256" t="e">
        <f t="shared" si="85"/>
        <v>#DIV/0!</v>
      </c>
      <c r="T105" s="256" t="e">
        <f t="shared" si="86"/>
        <v>#DIV/0!</v>
      </c>
      <c r="U105" s="256">
        <f>-INDEX($S$5:$S$124, MATCH("建設業", 特殊処理,0 ), 0)*計算_投入係数表!$I104</f>
        <v>0</v>
      </c>
      <c r="V105" s="256" t="e">
        <f t="shared" si="87"/>
        <v>#DIV/0!</v>
      </c>
      <c r="W105" s="256" t="e">
        <f t="shared" si="88"/>
        <v>#DIV/0!</v>
      </c>
      <c r="X105" s="256" t="e">
        <f t="shared" si="89"/>
        <v>#DIV/0!</v>
      </c>
      <c r="Y105" s="256" t="e">
        <f t="shared" si="90"/>
        <v>#DIV/0!</v>
      </c>
      <c r="Z105" s="256" t="e">
        <v>#DIV/0!</v>
      </c>
      <c r="AA105" s="256" t="e">
        <f t="shared" si="91"/>
        <v>#DIV/0!</v>
      </c>
      <c r="AB105" s="523" t="e">
        <f t="shared" si="77"/>
        <v>#DIV/0!</v>
      </c>
      <c r="AC105" s="504" t="e">
        <f t="shared" ca="1" si="92"/>
        <v>#DIV/0!</v>
      </c>
      <c r="AD105" s="256" t="e">
        <f t="shared" ca="1" si="93"/>
        <v>#DIV/0!</v>
      </c>
      <c r="AE105" s="256" t="e">
        <f t="shared" ca="1" si="94"/>
        <v>#DIV/0!</v>
      </c>
      <c r="AF105" s="256" t="e">
        <f t="shared" ca="1" si="95"/>
        <v>#DIV/0!</v>
      </c>
      <c r="AG105" s="471" t="e">
        <v>#DIV/0!</v>
      </c>
      <c r="AH105" s="264" t="e">
        <f t="shared" ca="1" si="96"/>
        <v>#DIV/0!</v>
      </c>
      <c r="AI105" s="256" t="e">
        <f>IF(計算_移輸出入額!$AG105&gt;=1, IF($AH105&gt;=0,$AH105,0), 0)</f>
        <v>#DIV/0!</v>
      </c>
      <c r="AJ105" s="256" t="e">
        <f>IF(計算_移輸出入額!$AG105&lt;1,IF($AH105&lt;0,$AH105,0), 0)</f>
        <v>#DIV/0!</v>
      </c>
      <c r="AK105" s="256" t="e">
        <f t="shared" ca="1" si="78"/>
        <v>#DIV/0!</v>
      </c>
      <c r="AL105" s="256" t="e">
        <f t="shared" ca="1" si="97"/>
        <v>#DIV/0!</v>
      </c>
      <c r="AM105" s="256" t="e">
        <f t="shared" ca="1" si="79"/>
        <v>#DIV/0!</v>
      </c>
      <c r="AN105" s="256" t="e">
        <f t="shared" ca="1" si="98"/>
        <v>#DIV/0!</v>
      </c>
      <c r="AO105" s="256">
        <f ca="1">-INDEX($AM$5:$AM$124, MATCH("公務", 分類_出力,0 ), 0)*計算_投入係数表!$N104</f>
        <v>0</v>
      </c>
      <c r="AP105" s="256" t="e">
        <f t="shared" ca="1" si="99"/>
        <v>#DIV/0!</v>
      </c>
      <c r="AQ105" s="256" t="e">
        <f t="shared" ca="1" si="80"/>
        <v>#DIV/0!</v>
      </c>
      <c r="AR105" s="256">
        <f ca="1">-INDEX($AP$5:$AP$124, MATCH("建設業", 特殊処理,0 ), 0)*計算_投入係数表!$I104</f>
        <v>0</v>
      </c>
      <c r="AS105" s="256" t="e">
        <f t="shared" ca="1" si="100"/>
        <v>#DIV/0!</v>
      </c>
      <c r="AT105" s="260" t="e">
        <f t="shared" ca="1" si="101"/>
        <v>#DIV/0!</v>
      </c>
      <c r="AU105" s="260">
        <f t="shared" ca="1" si="102"/>
        <v>0</v>
      </c>
      <c r="AV105" s="260" t="e">
        <f t="shared" ca="1" si="103"/>
        <v>#DIV/0!</v>
      </c>
      <c r="AW105" s="260" t="e">
        <f t="shared" ca="1" si="81"/>
        <v>#DIV/0!</v>
      </c>
      <c r="AX105" s="260" t="e">
        <f ca="1"/>
        <v>#DIV/0!</v>
      </c>
      <c r="AY105" s="260" t="e">
        <f t="shared" ca="1" si="104"/>
        <v>#DIV/0!</v>
      </c>
      <c r="AZ105" s="256" t="e">
        <f t="shared" ca="1" si="105"/>
        <v>#DIV/0!</v>
      </c>
      <c r="BC105" s="256" t="e">
        <f ca="1">IF(入力!$C$10="1. アンケート調査", $AA105, $AY105)</f>
        <v>#DIV/0!</v>
      </c>
      <c r="BD105" s="256" t="e">
        <f ca="1">IF(入力!$C$10="1. アンケート調査", $M105, $AL105)</f>
        <v>#DIV/0!</v>
      </c>
      <c r="BE105" s="256" t="e">
        <f ca="1">IF(入力!$C$10="1. アンケート調査", $X105, $AV105)</f>
        <v>#DIV/0!</v>
      </c>
      <c r="BF105" s="256" t="e">
        <f ca="1">IF(入力!$C$10="1. アンケート調査", $Y105, $AW105)</f>
        <v>#DIV/0!</v>
      </c>
      <c r="BG105" s="256" t="e">
        <f ca="1">IF(入力!$C$10="1. アンケート調査", $Z105, $AX105)</f>
        <v>#DIV/0!</v>
      </c>
    </row>
    <row r="106" spans="2:59" s="6" customFormat="1" ht="12" x14ac:dyDescent="0.25">
      <c r="B106" s="53">
        <v>102</v>
      </c>
      <c r="C106" s="269" t="str">
        <v>-</v>
      </c>
      <c r="D106" s="256">
        <f ca="1">SUMIF(振分, $C106, 入力_北海道基本取引表!$EE$4:$EE$107)</f>
        <v>0</v>
      </c>
      <c r="E106" s="256">
        <f ca="1">SUMIF(振分, $C106, 入力_北海道基本取引表!$EF$4:$EF$107)</f>
        <v>0</v>
      </c>
      <c r="F106" s="256">
        <f ca="1">SUMIF(振分, $C106, 入力_北海道基本取引表!$EJ$4:$EJ$107)</f>
        <v>0</v>
      </c>
      <c r="G106" s="256">
        <f ca="1">SUMIF(振分, $C106, 入力_北海道基本取引表!$EK$4:$EK$107)</f>
        <v>0</v>
      </c>
      <c r="H106" s="256">
        <f ca="1">SUMIF(振分, $C106, 入力_北海道基本取引表!$EO$4:$EO$107)</f>
        <v>0</v>
      </c>
      <c r="I106" s="256">
        <f ca="1">SUMIF(振分, $C106, 入力_北海道基本取引表!$EC$4:$EC$107)</f>
        <v>0</v>
      </c>
      <c r="J106" s="256">
        <f>計算_基本取引表_調整前!$DT105</f>
        <v>0</v>
      </c>
      <c r="K106" s="256" t="e">
        <f>計算_基本取引表_調整前!$EC105</f>
        <v>#DIV/0!</v>
      </c>
      <c r="L106" s="260">
        <v>0</v>
      </c>
      <c r="M106" s="264">
        <f>IF($C106="公務員",0,IF(AND($BB$5="1.0にする", $C106="建設業"), 0, 入力!$C652))</f>
        <v>0</v>
      </c>
      <c r="N106" s="256" t="e">
        <f>-計算!G392</f>
        <v>#DIV/0!</v>
      </c>
      <c r="O106" s="256" t="e">
        <f t="shared" si="82"/>
        <v>#DIV/0!</v>
      </c>
      <c r="P106" s="256" t="e">
        <f t="shared" si="83"/>
        <v>#DIV/0!</v>
      </c>
      <c r="Q106" s="256" t="e">
        <f t="shared" si="84"/>
        <v>#DIV/0!</v>
      </c>
      <c r="R106" s="256">
        <f>-INDEX($P$5:$P$124, MATCH("公務", 特殊処理,0 ), 0)*計算_投入係数表!$N105</f>
        <v>0</v>
      </c>
      <c r="S106" s="256" t="e">
        <f t="shared" si="85"/>
        <v>#DIV/0!</v>
      </c>
      <c r="T106" s="256" t="e">
        <f t="shared" si="86"/>
        <v>#DIV/0!</v>
      </c>
      <c r="U106" s="256">
        <f>-INDEX($S$5:$S$124, MATCH("建設業", 特殊処理,0 ), 0)*計算_投入係数表!$I105</f>
        <v>0</v>
      </c>
      <c r="V106" s="256" t="e">
        <f t="shared" si="87"/>
        <v>#DIV/0!</v>
      </c>
      <c r="W106" s="256" t="e">
        <f t="shared" si="88"/>
        <v>#DIV/0!</v>
      </c>
      <c r="X106" s="256" t="e">
        <f t="shared" si="89"/>
        <v>#DIV/0!</v>
      </c>
      <c r="Y106" s="256" t="e">
        <f t="shared" si="90"/>
        <v>#DIV/0!</v>
      </c>
      <c r="Z106" s="256" t="e">
        <v>#DIV/0!</v>
      </c>
      <c r="AA106" s="256" t="e">
        <f t="shared" si="91"/>
        <v>#DIV/0!</v>
      </c>
      <c r="AB106" s="523" t="e">
        <f t="shared" si="77"/>
        <v>#DIV/0!</v>
      </c>
      <c r="AC106" s="504" t="e">
        <f t="shared" ca="1" si="92"/>
        <v>#DIV/0!</v>
      </c>
      <c r="AD106" s="256" t="e">
        <f t="shared" ca="1" si="93"/>
        <v>#DIV/0!</v>
      </c>
      <c r="AE106" s="256" t="e">
        <f t="shared" ca="1" si="94"/>
        <v>#DIV/0!</v>
      </c>
      <c r="AF106" s="256" t="e">
        <f t="shared" ca="1" si="95"/>
        <v>#DIV/0!</v>
      </c>
      <c r="AG106" s="471" t="e">
        <v>#DIV/0!</v>
      </c>
      <c r="AH106" s="264" t="e">
        <f t="shared" ca="1" si="96"/>
        <v>#DIV/0!</v>
      </c>
      <c r="AI106" s="256" t="e">
        <f>IF(計算_移輸出入額!$AG106&gt;=1, IF($AH106&gt;=0,$AH106,0), 0)</f>
        <v>#DIV/0!</v>
      </c>
      <c r="AJ106" s="256" t="e">
        <f>IF(計算_移輸出入額!$AG106&lt;1,IF($AH106&lt;0,$AH106,0), 0)</f>
        <v>#DIV/0!</v>
      </c>
      <c r="AK106" s="256" t="e">
        <f t="shared" ca="1" si="78"/>
        <v>#DIV/0!</v>
      </c>
      <c r="AL106" s="256" t="e">
        <f t="shared" ca="1" si="97"/>
        <v>#DIV/0!</v>
      </c>
      <c r="AM106" s="256" t="e">
        <f t="shared" ca="1" si="79"/>
        <v>#DIV/0!</v>
      </c>
      <c r="AN106" s="256" t="e">
        <f t="shared" ca="1" si="98"/>
        <v>#DIV/0!</v>
      </c>
      <c r="AO106" s="256">
        <f ca="1">-INDEX($AM$5:$AM$124, MATCH("公務", 分類_出力,0 ), 0)*計算_投入係数表!$N105</f>
        <v>0</v>
      </c>
      <c r="AP106" s="256" t="e">
        <f t="shared" ca="1" si="99"/>
        <v>#DIV/0!</v>
      </c>
      <c r="AQ106" s="256" t="e">
        <f t="shared" ca="1" si="80"/>
        <v>#DIV/0!</v>
      </c>
      <c r="AR106" s="256">
        <f ca="1">-INDEX($AP$5:$AP$124, MATCH("建設業", 特殊処理,0 ), 0)*計算_投入係数表!$I105</f>
        <v>0</v>
      </c>
      <c r="AS106" s="256" t="e">
        <f t="shared" ca="1" si="100"/>
        <v>#DIV/0!</v>
      </c>
      <c r="AT106" s="260" t="e">
        <f t="shared" ca="1" si="101"/>
        <v>#DIV/0!</v>
      </c>
      <c r="AU106" s="260">
        <f t="shared" ca="1" si="102"/>
        <v>0</v>
      </c>
      <c r="AV106" s="260" t="e">
        <f t="shared" ca="1" si="103"/>
        <v>#DIV/0!</v>
      </c>
      <c r="AW106" s="260" t="e">
        <f t="shared" ca="1" si="81"/>
        <v>#DIV/0!</v>
      </c>
      <c r="AX106" s="260" t="e">
        <f ca="1"/>
        <v>#DIV/0!</v>
      </c>
      <c r="AY106" s="260" t="e">
        <f t="shared" ca="1" si="104"/>
        <v>#DIV/0!</v>
      </c>
      <c r="AZ106" s="256" t="e">
        <f t="shared" ca="1" si="105"/>
        <v>#DIV/0!</v>
      </c>
      <c r="BC106" s="256" t="e">
        <f ca="1">IF(入力!$C$10="1. アンケート調査", $AA106, $AY106)</f>
        <v>#DIV/0!</v>
      </c>
      <c r="BD106" s="256" t="e">
        <f ca="1">IF(入力!$C$10="1. アンケート調査", $M106, $AL106)</f>
        <v>#DIV/0!</v>
      </c>
      <c r="BE106" s="256" t="e">
        <f ca="1">IF(入力!$C$10="1. アンケート調査", $X106, $AV106)</f>
        <v>#DIV/0!</v>
      </c>
      <c r="BF106" s="256" t="e">
        <f ca="1">IF(入力!$C$10="1. アンケート調査", $Y106, $AW106)</f>
        <v>#DIV/0!</v>
      </c>
      <c r="BG106" s="256" t="e">
        <f ca="1">IF(入力!$C$10="1. アンケート調査", $Z106, $AX106)</f>
        <v>#DIV/0!</v>
      </c>
    </row>
    <row r="107" spans="2:59" s="6" customFormat="1" ht="12" x14ac:dyDescent="0.25">
      <c r="B107" s="53">
        <v>103</v>
      </c>
      <c r="C107" s="269" t="str">
        <v>-</v>
      </c>
      <c r="D107" s="256">
        <f ca="1">SUMIF(振分, $C107, 入力_北海道基本取引表!$EE$4:$EE$107)</f>
        <v>0</v>
      </c>
      <c r="E107" s="256">
        <f ca="1">SUMIF(振分, $C107, 入力_北海道基本取引表!$EF$4:$EF$107)</f>
        <v>0</v>
      </c>
      <c r="F107" s="256">
        <f ca="1">SUMIF(振分, $C107, 入力_北海道基本取引表!$EJ$4:$EJ$107)</f>
        <v>0</v>
      </c>
      <c r="G107" s="256">
        <f ca="1">SUMIF(振分, $C107, 入力_北海道基本取引表!$EK$4:$EK$107)</f>
        <v>0</v>
      </c>
      <c r="H107" s="256">
        <f ca="1">SUMIF(振分, $C107, 入力_北海道基本取引表!$EO$4:$EO$107)</f>
        <v>0</v>
      </c>
      <c r="I107" s="256">
        <f ca="1">SUMIF(振分, $C107, 入力_北海道基本取引表!$EC$4:$EC$107)</f>
        <v>0</v>
      </c>
      <c r="J107" s="256">
        <f>計算_基本取引表_調整前!$DT106</f>
        <v>0</v>
      </c>
      <c r="K107" s="256" t="e">
        <f>計算_基本取引表_調整前!$EC106</f>
        <v>#DIV/0!</v>
      </c>
      <c r="L107" s="260">
        <v>0</v>
      </c>
      <c r="M107" s="264">
        <f>IF($C107="公務員",0,IF(AND($BB$5="1.0にする", $C107="建設業"), 0, 入力!$C653))</f>
        <v>0</v>
      </c>
      <c r="N107" s="256" t="e">
        <f>-計算!G393</f>
        <v>#DIV/0!</v>
      </c>
      <c r="O107" s="256" t="e">
        <f t="shared" si="82"/>
        <v>#DIV/0!</v>
      </c>
      <c r="P107" s="256" t="e">
        <f t="shared" si="83"/>
        <v>#DIV/0!</v>
      </c>
      <c r="Q107" s="256" t="e">
        <f t="shared" si="84"/>
        <v>#DIV/0!</v>
      </c>
      <c r="R107" s="256">
        <f>-INDEX($P$5:$P$124, MATCH("公務", 特殊処理,0 ), 0)*計算_投入係数表!$N106</f>
        <v>0</v>
      </c>
      <c r="S107" s="256" t="e">
        <f t="shared" si="85"/>
        <v>#DIV/0!</v>
      </c>
      <c r="T107" s="256" t="e">
        <f t="shared" si="86"/>
        <v>#DIV/0!</v>
      </c>
      <c r="U107" s="256">
        <f>-INDEX($S$5:$S$124, MATCH("建設業", 特殊処理,0 ), 0)*計算_投入係数表!$I106</f>
        <v>0</v>
      </c>
      <c r="V107" s="256" t="e">
        <f t="shared" si="87"/>
        <v>#DIV/0!</v>
      </c>
      <c r="W107" s="256" t="e">
        <f t="shared" si="88"/>
        <v>#DIV/0!</v>
      </c>
      <c r="X107" s="256" t="e">
        <f t="shared" si="89"/>
        <v>#DIV/0!</v>
      </c>
      <c r="Y107" s="256" t="e">
        <f t="shared" si="90"/>
        <v>#DIV/0!</v>
      </c>
      <c r="Z107" s="256" t="e">
        <v>#DIV/0!</v>
      </c>
      <c r="AA107" s="256" t="e">
        <f t="shared" si="91"/>
        <v>#DIV/0!</v>
      </c>
      <c r="AB107" s="523" t="e">
        <f t="shared" si="77"/>
        <v>#DIV/0!</v>
      </c>
      <c r="AC107" s="504" t="e">
        <f t="shared" ca="1" si="92"/>
        <v>#DIV/0!</v>
      </c>
      <c r="AD107" s="256" t="e">
        <f t="shared" ca="1" si="93"/>
        <v>#DIV/0!</v>
      </c>
      <c r="AE107" s="256" t="e">
        <f t="shared" ca="1" si="94"/>
        <v>#DIV/0!</v>
      </c>
      <c r="AF107" s="256" t="e">
        <f t="shared" ca="1" si="95"/>
        <v>#DIV/0!</v>
      </c>
      <c r="AG107" s="471" t="e">
        <v>#DIV/0!</v>
      </c>
      <c r="AH107" s="264" t="e">
        <f t="shared" ca="1" si="96"/>
        <v>#DIV/0!</v>
      </c>
      <c r="AI107" s="256" t="e">
        <f>IF(計算_移輸出入額!$AG107&gt;=1, IF($AH107&gt;=0,$AH107,0), 0)</f>
        <v>#DIV/0!</v>
      </c>
      <c r="AJ107" s="256" t="e">
        <f>IF(計算_移輸出入額!$AG107&lt;1,IF($AH107&lt;0,$AH107,0), 0)</f>
        <v>#DIV/0!</v>
      </c>
      <c r="AK107" s="256" t="e">
        <f t="shared" ca="1" si="78"/>
        <v>#DIV/0!</v>
      </c>
      <c r="AL107" s="256" t="e">
        <f t="shared" ca="1" si="97"/>
        <v>#DIV/0!</v>
      </c>
      <c r="AM107" s="256" t="e">
        <f t="shared" ca="1" si="79"/>
        <v>#DIV/0!</v>
      </c>
      <c r="AN107" s="256" t="e">
        <f t="shared" ca="1" si="98"/>
        <v>#DIV/0!</v>
      </c>
      <c r="AO107" s="256">
        <f ca="1">-INDEX($AM$5:$AM$124, MATCH("公務", 分類_出力,0 ), 0)*計算_投入係数表!$N106</f>
        <v>0</v>
      </c>
      <c r="AP107" s="256" t="e">
        <f t="shared" ca="1" si="99"/>
        <v>#DIV/0!</v>
      </c>
      <c r="AQ107" s="256" t="e">
        <f t="shared" ca="1" si="80"/>
        <v>#DIV/0!</v>
      </c>
      <c r="AR107" s="256">
        <f ca="1">-INDEX($AP$5:$AP$124, MATCH("建設業", 特殊処理,0 ), 0)*計算_投入係数表!$I106</f>
        <v>0</v>
      </c>
      <c r="AS107" s="256" t="e">
        <f t="shared" ca="1" si="100"/>
        <v>#DIV/0!</v>
      </c>
      <c r="AT107" s="260" t="e">
        <f t="shared" ca="1" si="101"/>
        <v>#DIV/0!</v>
      </c>
      <c r="AU107" s="260">
        <f t="shared" ca="1" si="102"/>
        <v>0</v>
      </c>
      <c r="AV107" s="260" t="e">
        <f t="shared" ca="1" si="103"/>
        <v>#DIV/0!</v>
      </c>
      <c r="AW107" s="260" t="e">
        <f t="shared" ca="1" si="81"/>
        <v>#DIV/0!</v>
      </c>
      <c r="AX107" s="260" t="e">
        <f ca="1"/>
        <v>#DIV/0!</v>
      </c>
      <c r="AY107" s="260" t="e">
        <f t="shared" ca="1" si="104"/>
        <v>#DIV/0!</v>
      </c>
      <c r="AZ107" s="256" t="e">
        <f t="shared" ca="1" si="105"/>
        <v>#DIV/0!</v>
      </c>
      <c r="BC107" s="256" t="e">
        <f ca="1">IF(入力!$C$10="1. アンケート調査", $AA107, $AY107)</f>
        <v>#DIV/0!</v>
      </c>
      <c r="BD107" s="256" t="e">
        <f ca="1">IF(入力!$C$10="1. アンケート調査", $M107, $AL107)</f>
        <v>#DIV/0!</v>
      </c>
      <c r="BE107" s="256" t="e">
        <f ca="1">IF(入力!$C$10="1. アンケート調査", $X107, $AV107)</f>
        <v>#DIV/0!</v>
      </c>
      <c r="BF107" s="256" t="e">
        <f ca="1">IF(入力!$C$10="1. アンケート調査", $Y107, $AW107)</f>
        <v>#DIV/0!</v>
      </c>
      <c r="BG107" s="256" t="e">
        <f ca="1">IF(入力!$C$10="1. アンケート調査", $Z107, $AX107)</f>
        <v>#DIV/0!</v>
      </c>
    </row>
    <row r="108" spans="2:59" s="6" customFormat="1" ht="12" x14ac:dyDescent="0.25">
      <c r="B108" s="53">
        <v>104</v>
      </c>
      <c r="C108" s="269" t="str">
        <v>-</v>
      </c>
      <c r="D108" s="256">
        <f ca="1">SUMIF(振分, $C108, 入力_北海道基本取引表!$EE$4:$EE$107)</f>
        <v>0</v>
      </c>
      <c r="E108" s="256">
        <f ca="1">SUMIF(振分, $C108, 入力_北海道基本取引表!$EF$4:$EF$107)</f>
        <v>0</v>
      </c>
      <c r="F108" s="256">
        <f ca="1">SUMIF(振分, $C108, 入力_北海道基本取引表!$EJ$4:$EJ$107)</f>
        <v>0</v>
      </c>
      <c r="G108" s="256">
        <f ca="1">SUMIF(振分, $C108, 入力_北海道基本取引表!$EK$4:$EK$107)</f>
        <v>0</v>
      </c>
      <c r="H108" s="256">
        <f ca="1">SUMIF(振分, $C108, 入力_北海道基本取引表!$EO$4:$EO$107)</f>
        <v>0</v>
      </c>
      <c r="I108" s="256">
        <f ca="1">SUMIF(振分, $C108, 入力_北海道基本取引表!$EC$4:$EC$107)</f>
        <v>0</v>
      </c>
      <c r="J108" s="256">
        <f>計算_基本取引表_調整前!$DT107</f>
        <v>0</v>
      </c>
      <c r="K108" s="256" t="e">
        <f>計算_基本取引表_調整前!$EC107</f>
        <v>#DIV/0!</v>
      </c>
      <c r="L108" s="260">
        <v>0</v>
      </c>
      <c r="M108" s="264">
        <f>IF($C108="公務員",0,IF(AND($BB$5="1.0にする", $C108="建設業"), 0, 入力!$C654))</f>
        <v>0</v>
      </c>
      <c r="N108" s="256" t="e">
        <f>-計算!G394</f>
        <v>#DIV/0!</v>
      </c>
      <c r="O108" s="256" t="e">
        <f t="shared" si="82"/>
        <v>#DIV/0!</v>
      </c>
      <c r="P108" s="256" t="e">
        <f t="shared" si="83"/>
        <v>#DIV/0!</v>
      </c>
      <c r="Q108" s="256" t="e">
        <f t="shared" si="84"/>
        <v>#DIV/0!</v>
      </c>
      <c r="R108" s="256">
        <f>-INDEX($P$5:$P$124, MATCH("公務", 特殊処理,0 ), 0)*計算_投入係数表!$N107</f>
        <v>0</v>
      </c>
      <c r="S108" s="256" t="e">
        <f t="shared" si="85"/>
        <v>#DIV/0!</v>
      </c>
      <c r="T108" s="256" t="e">
        <f t="shared" si="86"/>
        <v>#DIV/0!</v>
      </c>
      <c r="U108" s="256">
        <f>-INDEX($S$5:$S$124, MATCH("建設業", 特殊処理,0 ), 0)*計算_投入係数表!$I107</f>
        <v>0</v>
      </c>
      <c r="V108" s="256" t="e">
        <f t="shared" si="87"/>
        <v>#DIV/0!</v>
      </c>
      <c r="W108" s="256" t="e">
        <f t="shared" si="88"/>
        <v>#DIV/0!</v>
      </c>
      <c r="X108" s="256" t="e">
        <f t="shared" si="89"/>
        <v>#DIV/0!</v>
      </c>
      <c r="Y108" s="256" t="e">
        <f t="shared" si="90"/>
        <v>#DIV/0!</v>
      </c>
      <c r="Z108" s="256" t="e">
        <v>#DIV/0!</v>
      </c>
      <c r="AA108" s="256" t="e">
        <f t="shared" si="91"/>
        <v>#DIV/0!</v>
      </c>
      <c r="AB108" s="523" t="e">
        <f t="shared" si="77"/>
        <v>#DIV/0!</v>
      </c>
      <c r="AC108" s="504" t="e">
        <f t="shared" ca="1" si="92"/>
        <v>#DIV/0!</v>
      </c>
      <c r="AD108" s="256" t="e">
        <f t="shared" ca="1" si="93"/>
        <v>#DIV/0!</v>
      </c>
      <c r="AE108" s="256" t="e">
        <f t="shared" ca="1" si="94"/>
        <v>#DIV/0!</v>
      </c>
      <c r="AF108" s="256" t="e">
        <f t="shared" ca="1" si="95"/>
        <v>#DIV/0!</v>
      </c>
      <c r="AG108" s="471" t="e">
        <v>#DIV/0!</v>
      </c>
      <c r="AH108" s="264" t="e">
        <f t="shared" ca="1" si="96"/>
        <v>#DIV/0!</v>
      </c>
      <c r="AI108" s="256" t="e">
        <f>IF(計算_移輸出入額!$AG108&gt;=1, IF($AH108&gt;=0,$AH108,0), 0)</f>
        <v>#DIV/0!</v>
      </c>
      <c r="AJ108" s="256" t="e">
        <f>IF(計算_移輸出入額!$AG108&lt;1,IF($AH108&lt;0,$AH108,0), 0)</f>
        <v>#DIV/0!</v>
      </c>
      <c r="AK108" s="256" t="e">
        <f t="shared" ca="1" si="78"/>
        <v>#DIV/0!</v>
      </c>
      <c r="AL108" s="256" t="e">
        <f t="shared" ca="1" si="97"/>
        <v>#DIV/0!</v>
      </c>
      <c r="AM108" s="256" t="e">
        <f t="shared" ca="1" si="79"/>
        <v>#DIV/0!</v>
      </c>
      <c r="AN108" s="256" t="e">
        <f t="shared" ca="1" si="98"/>
        <v>#DIV/0!</v>
      </c>
      <c r="AO108" s="256">
        <f ca="1">-INDEX($AM$5:$AM$124, MATCH("公務", 分類_出力,0 ), 0)*計算_投入係数表!$N107</f>
        <v>0</v>
      </c>
      <c r="AP108" s="256" t="e">
        <f t="shared" ca="1" si="99"/>
        <v>#DIV/0!</v>
      </c>
      <c r="AQ108" s="256" t="e">
        <f t="shared" ca="1" si="80"/>
        <v>#DIV/0!</v>
      </c>
      <c r="AR108" s="256">
        <f ca="1">-INDEX($AP$5:$AP$124, MATCH("建設業", 特殊処理,0 ), 0)*計算_投入係数表!$I107</f>
        <v>0</v>
      </c>
      <c r="AS108" s="256" t="e">
        <f t="shared" ca="1" si="100"/>
        <v>#DIV/0!</v>
      </c>
      <c r="AT108" s="260" t="e">
        <f t="shared" ca="1" si="101"/>
        <v>#DIV/0!</v>
      </c>
      <c r="AU108" s="260">
        <f t="shared" ca="1" si="102"/>
        <v>0</v>
      </c>
      <c r="AV108" s="260" t="e">
        <f t="shared" ca="1" si="103"/>
        <v>#DIV/0!</v>
      </c>
      <c r="AW108" s="260" t="e">
        <f t="shared" ca="1" si="81"/>
        <v>#DIV/0!</v>
      </c>
      <c r="AX108" s="260" t="e">
        <f ca="1"/>
        <v>#DIV/0!</v>
      </c>
      <c r="AY108" s="260" t="e">
        <f t="shared" ca="1" si="104"/>
        <v>#DIV/0!</v>
      </c>
      <c r="AZ108" s="256" t="e">
        <f t="shared" ca="1" si="105"/>
        <v>#DIV/0!</v>
      </c>
      <c r="BC108" s="256" t="e">
        <f ca="1">IF(入力!$C$10="1. アンケート調査", $AA108, $AY108)</f>
        <v>#DIV/0!</v>
      </c>
      <c r="BD108" s="256" t="e">
        <f ca="1">IF(入力!$C$10="1. アンケート調査", $M108, $AL108)</f>
        <v>#DIV/0!</v>
      </c>
      <c r="BE108" s="256" t="e">
        <f ca="1">IF(入力!$C$10="1. アンケート調査", $X108, $AV108)</f>
        <v>#DIV/0!</v>
      </c>
      <c r="BF108" s="256" t="e">
        <f ca="1">IF(入力!$C$10="1. アンケート調査", $Y108, $AW108)</f>
        <v>#DIV/0!</v>
      </c>
      <c r="BG108" s="256" t="e">
        <f ca="1">IF(入力!$C$10="1. アンケート調査", $Z108, $AX108)</f>
        <v>#DIV/0!</v>
      </c>
    </row>
    <row r="109" spans="2:59" s="6" customFormat="1" ht="12" x14ac:dyDescent="0.25">
      <c r="B109" s="53">
        <v>105</v>
      </c>
      <c r="C109" s="269" t="str">
        <v>-</v>
      </c>
      <c r="D109" s="256">
        <f ca="1">SUMIF(振分, $C109, 入力_北海道基本取引表!$EE$4:$EE$107)</f>
        <v>0</v>
      </c>
      <c r="E109" s="256">
        <f ca="1">SUMIF(振分, $C109, 入力_北海道基本取引表!$EF$4:$EF$107)</f>
        <v>0</v>
      </c>
      <c r="F109" s="256">
        <f ca="1">SUMIF(振分, $C109, 入力_北海道基本取引表!$EJ$4:$EJ$107)</f>
        <v>0</v>
      </c>
      <c r="G109" s="256">
        <f ca="1">SUMIF(振分, $C109, 入力_北海道基本取引表!$EK$4:$EK$107)</f>
        <v>0</v>
      </c>
      <c r="H109" s="256">
        <f ca="1">SUMIF(振分, $C109, 入力_北海道基本取引表!$EO$4:$EO$107)</f>
        <v>0</v>
      </c>
      <c r="I109" s="256">
        <f ca="1">SUMIF(振分, $C109, 入力_北海道基本取引表!$EC$4:$EC$107)</f>
        <v>0</v>
      </c>
      <c r="J109" s="256">
        <f>計算_基本取引表_調整前!$DT108</f>
        <v>0</v>
      </c>
      <c r="K109" s="256" t="e">
        <f>計算_基本取引表_調整前!$EC108</f>
        <v>#DIV/0!</v>
      </c>
      <c r="L109" s="260">
        <v>0</v>
      </c>
      <c r="M109" s="264">
        <f>IF($C109="公務員",0,IF(AND($BB$5="1.0にする", $C109="建設業"), 0, 入力!$C655))</f>
        <v>0</v>
      </c>
      <c r="N109" s="256" t="e">
        <f>-計算!G395</f>
        <v>#DIV/0!</v>
      </c>
      <c r="O109" s="256" t="e">
        <f t="shared" si="82"/>
        <v>#DIV/0!</v>
      </c>
      <c r="P109" s="256" t="e">
        <f t="shared" si="83"/>
        <v>#DIV/0!</v>
      </c>
      <c r="Q109" s="256" t="e">
        <f t="shared" si="84"/>
        <v>#DIV/0!</v>
      </c>
      <c r="R109" s="256">
        <f>-INDEX($P$5:$P$124, MATCH("公務", 特殊処理,0 ), 0)*計算_投入係数表!$N108</f>
        <v>0</v>
      </c>
      <c r="S109" s="256" t="e">
        <f t="shared" si="85"/>
        <v>#DIV/0!</v>
      </c>
      <c r="T109" s="256" t="e">
        <f t="shared" si="86"/>
        <v>#DIV/0!</v>
      </c>
      <c r="U109" s="256">
        <f>-INDEX($S$5:$S$124, MATCH("建設業", 特殊処理,0 ), 0)*計算_投入係数表!$I108</f>
        <v>0</v>
      </c>
      <c r="V109" s="256" t="e">
        <f t="shared" si="87"/>
        <v>#DIV/0!</v>
      </c>
      <c r="W109" s="256" t="e">
        <f t="shared" si="88"/>
        <v>#DIV/0!</v>
      </c>
      <c r="X109" s="256" t="e">
        <f t="shared" si="89"/>
        <v>#DIV/0!</v>
      </c>
      <c r="Y109" s="256" t="e">
        <f t="shared" si="90"/>
        <v>#DIV/0!</v>
      </c>
      <c r="Z109" s="256" t="e">
        <v>#DIV/0!</v>
      </c>
      <c r="AA109" s="256" t="e">
        <f t="shared" si="91"/>
        <v>#DIV/0!</v>
      </c>
      <c r="AB109" s="523" t="e">
        <f t="shared" si="77"/>
        <v>#DIV/0!</v>
      </c>
      <c r="AC109" s="504" t="e">
        <f t="shared" ca="1" si="92"/>
        <v>#DIV/0!</v>
      </c>
      <c r="AD109" s="256" t="e">
        <f t="shared" ca="1" si="93"/>
        <v>#DIV/0!</v>
      </c>
      <c r="AE109" s="256" t="e">
        <f t="shared" ca="1" si="94"/>
        <v>#DIV/0!</v>
      </c>
      <c r="AF109" s="256" t="e">
        <f t="shared" ca="1" si="95"/>
        <v>#DIV/0!</v>
      </c>
      <c r="AG109" s="471" t="e">
        <v>#DIV/0!</v>
      </c>
      <c r="AH109" s="264" t="e">
        <f t="shared" ca="1" si="96"/>
        <v>#DIV/0!</v>
      </c>
      <c r="AI109" s="256" t="e">
        <f>IF(計算_移輸出入額!$AG109&gt;=1, IF($AH109&gt;=0,$AH109,0), 0)</f>
        <v>#DIV/0!</v>
      </c>
      <c r="AJ109" s="256" t="e">
        <f>IF(計算_移輸出入額!$AG109&lt;1,IF($AH109&lt;0,$AH109,0), 0)</f>
        <v>#DIV/0!</v>
      </c>
      <c r="AK109" s="256" t="e">
        <f t="shared" ca="1" si="78"/>
        <v>#DIV/0!</v>
      </c>
      <c r="AL109" s="256" t="e">
        <f t="shared" ca="1" si="97"/>
        <v>#DIV/0!</v>
      </c>
      <c r="AM109" s="256" t="e">
        <f t="shared" ca="1" si="79"/>
        <v>#DIV/0!</v>
      </c>
      <c r="AN109" s="256" t="e">
        <f t="shared" ca="1" si="98"/>
        <v>#DIV/0!</v>
      </c>
      <c r="AO109" s="256">
        <f ca="1">-INDEX($AM$5:$AM$124, MATCH("公務", 分類_出力,0 ), 0)*計算_投入係数表!$N108</f>
        <v>0</v>
      </c>
      <c r="AP109" s="256" t="e">
        <f t="shared" ca="1" si="99"/>
        <v>#DIV/0!</v>
      </c>
      <c r="AQ109" s="256" t="e">
        <f t="shared" ca="1" si="80"/>
        <v>#DIV/0!</v>
      </c>
      <c r="AR109" s="256">
        <f ca="1">-INDEX($AP$5:$AP$124, MATCH("建設業", 特殊処理,0 ), 0)*計算_投入係数表!$I108</f>
        <v>0</v>
      </c>
      <c r="AS109" s="256" t="e">
        <f t="shared" ca="1" si="100"/>
        <v>#DIV/0!</v>
      </c>
      <c r="AT109" s="260" t="e">
        <f t="shared" ca="1" si="101"/>
        <v>#DIV/0!</v>
      </c>
      <c r="AU109" s="260">
        <f t="shared" ca="1" si="102"/>
        <v>0</v>
      </c>
      <c r="AV109" s="260" t="e">
        <f t="shared" ca="1" si="103"/>
        <v>#DIV/0!</v>
      </c>
      <c r="AW109" s="260" t="e">
        <f t="shared" ca="1" si="81"/>
        <v>#DIV/0!</v>
      </c>
      <c r="AX109" s="260" t="e">
        <f ca="1"/>
        <v>#DIV/0!</v>
      </c>
      <c r="AY109" s="260" t="e">
        <f t="shared" ca="1" si="104"/>
        <v>#DIV/0!</v>
      </c>
      <c r="AZ109" s="256" t="e">
        <f t="shared" ca="1" si="105"/>
        <v>#DIV/0!</v>
      </c>
      <c r="BC109" s="256" t="e">
        <f ca="1">IF(入力!$C$10="1. アンケート調査", $AA109, $AY109)</f>
        <v>#DIV/0!</v>
      </c>
      <c r="BD109" s="256" t="e">
        <f ca="1">IF(入力!$C$10="1. アンケート調査", $M109, $AL109)</f>
        <v>#DIV/0!</v>
      </c>
      <c r="BE109" s="256" t="e">
        <f ca="1">IF(入力!$C$10="1. アンケート調査", $X109, $AV109)</f>
        <v>#DIV/0!</v>
      </c>
      <c r="BF109" s="256" t="e">
        <f ca="1">IF(入力!$C$10="1. アンケート調査", $Y109, $AW109)</f>
        <v>#DIV/0!</v>
      </c>
      <c r="BG109" s="256" t="e">
        <f ca="1">IF(入力!$C$10="1. アンケート調査", $Z109, $AX109)</f>
        <v>#DIV/0!</v>
      </c>
    </row>
    <row r="110" spans="2:59" s="6" customFormat="1" ht="12" x14ac:dyDescent="0.25">
      <c r="B110" s="53">
        <v>106</v>
      </c>
      <c r="C110" s="269" t="str">
        <v>-</v>
      </c>
      <c r="D110" s="256">
        <f ca="1">SUMIF(振分, $C110, 入力_北海道基本取引表!$EE$4:$EE$107)</f>
        <v>0</v>
      </c>
      <c r="E110" s="256">
        <f ca="1">SUMIF(振分, $C110, 入力_北海道基本取引表!$EF$4:$EF$107)</f>
        <v>0</v>
      </c>
      <c r="F110" s="256">
        <f ca="1">SUMIF(振分, $C110, 入力_北海道基本取引表!$EJ$4:$EJ$107)</f>
        <v>0</v>
      </c>
      <c r="G110" s="256">
        <f ca="1">SUMIF(振分, $C110, 入力_北海道基本取引表!$EK$4:$EK$107)</f>
        <v>0</v>
      </c>
      <c r="H110" s="256">
        <f ca="1">SUMIF(振分, $C110, 入力_北海道基本取引表!$EO$4:$EO$107)</f>
        <v>0</v>
      </c>
      <c r="I110" s="256">
        <f ca="1">SUMIF(振分, $C110, 入力_北海道基本取引表!$EC$4:$EC$107)</f>
        <v>0</v>
      </c>
      <c r="J110" s="256">
        <f>計算_基本取引表_調整前!$DT109</f>
        <v>0</v>
      </c>
      <c r="K110" s="256" t="e">
        <f>計算_基本取引表_調整前!$EC109</f>
        <v>#DIV/0!</v>
      </c>
      <c r="L110" s="260">
        <v>0</v>
      </c>
      <c r="M110" s="264">
        <f>IF($C110="公務員",0,IF(AND($BB$5="1.0にする", $C110="建設業"), 0, 入力!$C656))</f>
        <v>0</v>
      </c>
      <c r="N110" s="256" t="e">
        <f>-計算!G396</f>
        <v>#DIV/0!</v>
      </c>
      <c r="O110" s="256" t="e">
        <f t="shared" si="82"/>
        <v>#DIV/0!</v>
      </c>
      <c r="P110" s="256" t="e">
        <f t="shared" si="83"/>
        <v>#DIV/0!</v>
      </c>
      <c r="Q110" s="256" t="e">
        <f t="shared" si="84"/>
        <v>#DIV/0!</v>
      </c>
      <c r="R110" s="256">
        <f>-INDEX($P$5:$P$124, MATCH("公務", 特殊処理,0 ), 0)*計算_投入係数表!$N109</f>
        <v>0</v>
      </c>
      <c r="S110" s="256" t="e">
        <f t="shared" si="85"/>
        <v>#DIV/0!</v>
      </c>
      <c r="T110" s="256" t="e">
        <f t="shared" si="86"/>
        <v>#DIV/0!</v>
      </c>
      <c r="U110" s="256">
        <f>-INDEX($S$5:$S$124, MATCH("建設業", 特殊処理,0 ), 0)*計算_投入係数表!$I109</f>
        <v>0</v>
      </c>
      <c r="V110" s="256" t="e">
        <f t="shared" si="87"/>
        <v>#DIV/0!</v>
      </c>
      <c r="W110" s="256" t="e">
        <f t="shared" si="88"/>
        <v>#DIV/0!</v>
      </c>
      <c r="X110" s="256" t="e">
        <f t="shared" si="89"/>
        <v>#DIV/0!</v>
      </c>
      <c r="Y110" s="256" t="e">
        <f t="shared" si="90"/>
        <v>#DIV/0!</v>
      </c>
      <c r="Z110" s="256" t="e">
        <v>#DIV/0!</v>
      </c>
      <c r="AA110" s="256" t="e">
        <f t="shared" si="91"/>
        <v>#DIV/0!</v>
      </c>
      <c r="AB110" s="523" t="e">
        <f t="shared" si="77"/>
        <v>#DIV/0!</v>
      </c>
      <c r="AC110" s="504" t="e">
        <f t="shared" ca="1" si="92"/>
        <v>#DIV/0!</v>
      </c>
      <c r="AD110" s="256" t="e">
        <f t="shared" ca="1" si="93"/>
        <v>#DIV/0!</v>
      </c>
      <c r="AE110" s="256" t="e">
        <f t="shared" ca="1" si="94"/>
        <v>#DIV/0!</v>
      </c>
      <c r="AF110" s="256" t="e">
        <f t="shared" ca="1" si="95"/>
        <v>#DIV/0!</v>
      </c>
      <c r="AG110" s="471" t="e">
        <v>#DIV/0!</v>
      </c>
      <c r="AH110" s="264" t="e">
        <f t="shared" ca="1" si="96"/>
        <v>#DIV/0!</v>
      </c>
      <c r="AI110" s="256" t="e">
        <f>IF(計算_移輸出入額!$AG110&gt;=1, IF($AH110&gt;=0,$AH110,0), 0)</f>
        <v>#DIV/0!</v>
      </c>
      <c r="AJ110" s="256" t="e">
        <f>IF(計算_移輸出入額!$AG110&lt;1,IF($AH110&lt;0,$AH110,0), 0)</f>
        <v>#DIV/0!</v>
      </c>
      <c r="AK110" s="256" t="e">
        <f t="shared" ca="1" si="78"/>
        <v>#DIV/0!</v>
      </c>
      <c r="AL110" s="256" t="e">
        <f t="shared" ca="1" si="97"/>
        <v>#DIV/0!</v>
      </c>
      <c r="AM110" s="256" t="e">
        <f t="shared" ca="1" si="79"/>
        <v>#DIV/0!</v>
      </c>
      <c r="AN110" s="256" t="e">
        <f t="shared" ca="1" si="98"/>
        <v>#DIV/0!</v>
      </c>
      <c r="AO110" s="256">
        <f ca="1">-INDEX($AM$5:$AM$124, MATCH("公務", 分類_出力,0 ), 0)*計算_投入係数表!$N109</f>
        <v>0</v>
      </c>
      <c r="AP110" s="256" t="e">
        <f t="shared" ca="1" si="99"/>
        <v>#DIV/0!</v>
      </c>
      <c r="AQ110" s="256" t="e">
        <f t="shared" ca="1" si="80"/>
        <v>#DIV/0!</v>
      </c>
      <c r="AR110" s="256">
        <f ca="1">-INDEX($AP$5:$AP$124, MATCH("建設業", 特殊処理,0 ), 0)*計算_投入係数表!$I109</f>
        <v>0</v>
      </c>
      <c r="AS110" s="256" t="e">
        <f t="shared" ca="1" si="100"/>
        <v>#DIV/0!</v>
      </c>
      <c r="AT110" s="260" t="e">
        <f t="shared" ca="1" si="101"/>
        <v>#DIV/0!</v>
      </c>
      <c r="AU110" s="260">
        <f t="shared" ca="1" si="102"/>
        <v>0</v>
      </c>
      <c r="AV110" s="260" t="e">
        <f t="shared" ca="1" si="103"/>
        <v>#DIV/0!</v>
      </c>
      <c r="AW110" s="260" t="e">
        <f t="shared" ca="1" si="81"/>
        <v>#DIV/0!</v>
      </c>
      <c r="AX110" s="260" t="e">
        <f ca="1"/>
        <v>#DIV/0!</v>
      </c>
      <c r="AY110" s="260" t="e">
        <f t="shared" ca="1" si="104"/>
        <v>#DIV/0!</v>
      </c>
      <c r="AZ110" s="256" t="e">
        <f t="shared" ca="1" si="105"/>
        <v>#DIV/0!</v>
      </c>
      <c r="BC110" s="256" t="e">
        <f ca="1">IF(入力!$C$10="1. アンケート調査", $AA110, $AY110)</f>
        <v>#DIV/0!</v>
      </c>
      <c r="BD110" s="256" t="e">
        <f ca="1">IF(入力!$C$10="1. アンケート調査", $M110, $AL110)</f>
        <v>#DIV/0!</v>
      </c>
      <c r="BE110" s="256" t="e">
        <f ca="1">IF(入力!$C$10="1. アンケート調査", $X110, $AV110)</f>
        <v>#DIV/0!</v>
      </c>
      <c r="BF110" s="256" t="e">
        <f ca="1">IF(入力!$C$10="1. アンケート調査", $Y110, $AW110)</f>
        <v>#DIV/0!</v>
      </c>
      <c r="BG110" s="256" t="e">
        <f ca="1">IF(入力!$C$10="1. アンケート調査", $Z110, $AX110)</f>
        <v>#DIV/0!</v>
      </c>
    </row>
    <row r="111" spans="2:59" s="6" customFormat="1" ht="12" x14ac:dyDescent="0.25">
      <c r="B111" s="53">
        <v>107</v>
      </c>
      <c r="C111" s="269" t="str">
        <v>-</v>
      </c>
      <c r="D111" s="256">
        <f ca="1">SUMIF(振分, $C111, 入力_北海道基本取引表!$EE$4:$EE$107)</f>
        <v>0</v>
      </c>
      <c r="E111" s="256">
        <f ca="1">SUMIF(振分, $C111, 入力_北海道基本取引表!$EF$4:$EF$107)</f>
        <v>0</v>
      </c>
      <c r="F111" s="256">
        <f ca="1">SUMIF(振分, $C111, 入力_北海道基本取引表!$EJ$4:$EJ$107)</f>
        <v>0</v>
      </c>
      <c r="G111" s="256">
        <f ca="1">SUMIF(振分, $C111, 入力_北海道基本取引表!$EK$4:$EK$107)</f>
        <v>0</v>
      </c>
      <c r="H111" s="256">
        <f ca="1">SUMIF(振分, $C111, 入力_北海道基本取引表!$EO$4:$EO$107)</f>
        <v>0</v>
      </c>
      <c r="I111" s="256">
        <f ca="1">SUMIF(振分, $C111, 入力_北海道基本取引表!$EC$4:$EC$107)</f>
        <v>0</v>
      </c>
      <c r="J111" s="256">
        <f>計算_基本取引表_調整前!$DT110</f>
        <v>0</v>
      </c>
      <c r="K111" s="256" t="e">
        <f>計算_基本取引表_調整前!$EC110</f>
        <v>#DIV/0!</v>
      </c>
      <c r="L111" s="260">
        <v>0</v>
      </c>
      <c r="M111" s="264">
        <f>IF($C111="公務員",0,IF(AND($BB$5="1.0にする", $C111="建設業"), 0, 入力!$C657))</f>
        <v>0</v>
      </c>
      <c r="N111" s="256" t="e">
        <f>-計算!G397</f>
        <v>#DIV/0!</v>
      </c>
      <c r="O111" s="256" t="e">
        <f t="shared" si="82"/>
        <v>#DIV/0!</v>
      </c>
      <c r="P111" s="256" t="e">
        <f t="shared" si="83"/>
        <v>#DIV/0!</v>
      </c>
      <c r="Q111" s="256" t="e">
        <f t="shared" si="84"/>
        <v>#DIV/0!</v>
      </c>
      <c r="R111" s="256">
        <f>-INDEX($P$5:$P$124, MATCH("公務", 特殊処理,0 ), 0)*計算_投入係数表!$N110</f>
        <v>0</v>
      </c>
      <c r="S111" s="256" t="e">
        <f t="shared" si="85"/>
        <v>#DIV/0!</v>
      </c>
      <c r="T111" s="256" t="e">
        <f t="shared" si="86"/>
        <v>#DIV/0!</v>
      </c>
      <c r="U111" s="256">
        <f>-INDEX($S$5:$S$124, MATCH("建設業", 特殊処理,0 ), 0)*計算_投入係数表!$I110</f>
        <v>0</v>
      </c>
      <c r="V111" s="256" t="e">
        <f t="shared" si="87"/>
        <v>#DIV/0!</v>
      </c>
      <c r="W111" s="256" t="e">
        <f t="shared" si="88"/>
        <v>#DIV/0!</v>
      </c>
      <c r="X111" s="256" t="e">
        <f t="shared" si="89"/>
        <v>#DIV/0!</v>
      </c>
      <c r="Y111" s="256" t="e">
        <f t="shared" si="90"/>
        <v>#DIV/0!</v>
      </c>
      <c r="Z111" s="256" t="e">
        <v>#DIV/0!</v>
      </c>
      <c r="AA111" s="256" t="e">
        <f t="shared" si="91"/>
        <v>#DIV/0!</v>
      </c>
      <c r="AB111" s="523" t="e">
        <f t="shared" si="77"/>
        <v>#DIV/0!</v>
      </c>
      <c r="AC111" s="504" t="e">
        <f t="shared" ca="1" si="92"/>
        <v>#DIV/0!</v>
      </c>
      <c r="AD111" s="256" t="e">
        <f t="shared" ca="1" si="93"/>
        <v>#DIV/0!</v>
      </c>
      <c r="AE111" s="256" t="e">
        <f t="shared" ca="1" si="94"/>
        <v>#DIV/0!</v>
      </c>
      <c r="AF111" s="256" t="e">
        <f t="shared" ca="1" si="95"/>
        <v>#DIV/0!</v>
      </c>
      <c r="AG111" s="471" t="e">
        <v>#DIV/0!</v>
      </c>
      <c r="AH111" s="264" t="e">
        <f t="shared" ca="1" si="96"/>
        <v>#DIV/0!</v>
      </c>
      <c r="AI111" s="256" t="e">
        <f>IF(計算_移輸出入額!$AG111&gt;=1, IF($AH111&gt;=0,$AH111,0), 0)</f>
        <v>#DIV/0!</v>
      </c>
      <c r="AJ111" s="256" t="e">
        <f>IF(計算_移輸出入額!$AG111&lt;1,IF($AH111&lt;0,$AH111,0), 0)</f>
        <v>#DIV/0!</v>
      </c>
      <c r="AK111" s="256" t="e">
        <f t="shared" ca="1" si="78"/>
        <v>#DIV/0!</v>
      </c>
      <c r="AL111" s="256" t="e">
        <f t="shared" ca="1" si="97"/>
        <v>#DIV/0!</v>
      </c>
      <c r="AM111" s="256" t="e">
        <f t="shared" ca="1" si="79"/>
        <v>#DIV/0!</v>
      </c>
      <c r="AN111" s="256" t="e">
        <f t="shared" ca="1" si="98"/>
        <v>#DIV/0!</v>
      </c>
      <c r="AO111" s="256">
        <f ca="1">-INDEX($AM$5:$AM$124, MATCH("公務", 分類_出力,0 ), 0)*計算_投入係数表!$N110</f>
        <v>0</v>
      </c>
      <c r="AP111" s="256" t="e">
        <f t="shared" ca="1" si="99"/>
        <v>#DIV/0!</v>
      </c>
      <c r="AQ111" s="256" t="e">
        <f t="shared" ca="1" si="80"/>
        <v>#DIV/0!</v>
      </c>
      <c r="AR111" s="256">
        <f ca="1">-INDEX($AP$5:$AP$124, MATCH("建設業", 特殊処理,0 ), 0)*計算_投入係数表!$I110</f>
        <v>0</v>
      </c>
      <c r="AS111" s="256" t="e">
        <f t="shared" ca="1" si="100"/>
        <v>#DIV/0!</v>
      </c>
      <c r="AT111" s="260" t="e">
        <f t="shared" ca="1" si="101"/>
        <v>#DIV/0!</v>
      </c>
      <c r="AU111" s="260">
        <f t="shared" ca="1" si="102"/>
        <v>0</v>
      </c>
      <c r="AV111" s="260" t="e">
        <f t="shared" ca="1" si="103"/>
        <v>#DIV/0!</v>
      </c>
      <c r="AW111" s="260" t="e">
        <f t="shared" ca="1" si="81"/>
        <v>#DIV/0!</v>
      </c>
      <c r="AX111" s="260" t="e">
        <f ca="1"/>
        <v>#DIV/0!</v>
      </c>
      <c r="AY111" s="260" t="e">
        <f t="shared" ca="1" si="104"/>
        <v>#DIV/0!</v>
      </c>
      <c r="AZ111" s="256" t="e">
        <f t="shared" ca="1" si="105"/>
        <v>#DIV/0!</v>
      </c>
      <c r="BC111" s="256" t="e">
        <f ca="1">IF(入力!$C$10="1. アンケート調査", $AA111, $AY111)</f>
        <v>#DIV/0!</v>
      </c>
      <c r="BD111" s="256" t="e">
        <f ca="1">IF(入力!$C$10="1. アンケート調査", $M111, $AL111)</f>
        <v>#DIV/0!</v>
      </c>
      <c r="BE111" s="256" t="e">
        <f ca="1">IF(入力!$C$10="1. アンケート調査", $X111, $AV111)</f>
        <v>#DIV/0!</v>
      </c>
      <c r="BF111" s="256" t="e">
        <f ca="1">IF(入力!$C$10="1. アンケート調査", $Y111, $AW111)</f>
        <v>#DIV/0!</v>
      </c>
      <c r="BG111" s="256" t="e">
        <f ca="1">IF(入力!$C$10="1. アンケート調査", $Z111, $AX111)</f>
        <v>#DIV/0!</v>
      </c>
    </row>
    <row r="112" spans="2:59" s="6" customFormat="1" ht="12" x14ac:dyDescent="0.25">
      <c r="B112" s="53">
        <v>108</v>
      </c>
      <c r="C112" s="269" t="str">
        <v>-</v>
      </c>
      <c r="D112" s="256">
        <f ca="1">SUMIF(振分, $C112, 入力_北海道基本取引表!$EE$4:$EE$107)</f>
        <v>0</v>
      </c>
      <c r="E112" s="256">
        <f ca="1">SUMIF(振分, $C112, 入力_北海道基本取引表!$EF$4:$EF$107)</f>
        <v>0</v>
      </c>
      <c r="F112" s="256">
        <f ca="1">SUMIF(振分, $C112, 入力_北海道基本取引表!$EJ$4:$EJ$107)</f>
        <v>0</v>
      </c>
      <c r="G112" s="256">
        <f ca="1">SUMIF(振分, $C112, 入力_北海道基本取引表!$EK$4:$EK$107)</f>
        <v>0</v>
      </c>
      <c r="H112" s="256">
        <f ca="1">SUMIF(振分, $C112, 入力_北海道基本取引表!$EO$4:$EO$107)</f>
        <v>0</v>
      </c>
      <c r="I112" s="256">
        <f ca="1">SUMIF(振分, $C112, 入力_北海道基本取引表!$EC$4:$EC$107)</f>
        <v>0</v>
      </c>
      <c r="J112" s="256">
        <f>計算_基本取引表_調整前!$DT111</f>
        <v>0</v>
      </c>
      <c r="K112" s="256" t="e">
        <f>計算_基本取引表_調整前!$EC111</f>
        <v>#DIV/0!</v>
      </c>
      <c r="L112" s="260">
        <v>0</v>
      </c>
      <c r="M112" s="264">
        <f>IF($C112="公務員",0,IF(AND($BB$5="1.0にする", $C112="建設業"), 0, 入力!$C658))</f>
        <v>0</v>
      </c>
      <c r="N112" s="256" t="e">
        <f>-計算!G398</f>
        <v>#DIV/0!</v>
      </c>
      <c r="O112" s="256" t="e">
        <f t="shared" si="82"/>
        <v>#DIV/0!</v>
      </c>
      <c r="P112" s="256" t="e">
        <f t="shared" si="83"/>
        <v>#DIV/0!</v>
      </c>
      <c r="Q112" s="256" t="e">
        <f t="shared" si="84"/>
        <v>#DIV/0!</v>
      </c>
      <c r="R112" s="256">
        <f>-INDEX($P$5:$P$124, MATCH("公務", 特殊処理,0 ), 0)*計算_投入係数表!$N111</f>
        <v>0</v>
      </c>
      <c r="S112" s="256" t="e">
        <f t="shared" si="85"/>
        <v>#DIV/0!</v>
      </c>
      <c r="T112" s="256" t="e">
        <f t="shared" si="86"/>
        <v>#DIV/0!</v>
      </c>
      <c r="U112" s="256">
        <f>-INDEX($S$5:$S$124, MATCH("建設業", 特殊処理,0 ), 0)*計算_投入係数表!$I111</f>
        <v>0</v>
      </c>
      <c r="V112" s="256" t="e">
        <f t="shared" si="87"/>
        <v>#DIV/0!</v>
      </c>
      <c r="W112" s="256" t="e">
        <f t="shared" si="88"/>
        <v>#DIV/0!</v>
      </c>
      <c r="X112" s="256" t="e">
        <f t="shared" si="89"/>
        <v>#DIV/0!</v>
      </c>
      <c r="Y112" s="256" t="e">
        <f t="shared" si="90"/>
        <v>#DIV/0!</v>
      </c>
      <c r="Z112" s="256" t="e">
        <v>#DIV/0!</v>
      </c>
      <c r="AA112" s="256" t="e">
        <f t="shared" si="91"/>
        <v>#DIV/0!</v>
      </c>
      <c r="AB112" s="523" t="e">
        <f t="shared" si="77"/>
        <v>#DIV/0!</v>
      </c>
      <c r="AC112" s="504" t="e">
        <f t="shared" ca="1" si="92"/>
        <v>#DIV/0!</v>
      </c>
      <c r="AD112" s="256" t="e">
        <f t="shared" ca="1" si="93"/>
        <v>#DIV/0!</v>
      </c>
      <c r="AE112" s="256" t="e">
        <f t="shared" ca="1" si="94"/>
        <v>#DIV/0!</v>
      </c>
      <c r="AF112" s="256" t="e">
        <f t="shared" ca="1" si="95"/>
        <v>#DIV/0!</v>
      </c>
      <c r="AG112" s="471" t="e">
        <v>#DIV/0!</v>
      </c>
      <c r="AH112" s="264" t="e">
        <f t="shared" ca="1" si="96"/>
        <v>#DIV/0!</v>
      </c>
      <c r="AI112" s="256" t="e">
        <f>IF(計算_移輸出入額!$AG112&gt;=1, IF($AH112&gt;=0,$AH112,0), 0)</f>
        <v>#DIV/0!</v>
      </c>
      <c r="AJ112" s="256" t="e">
        <f>IF(計算_移輸出入額!$AG112&lt;1,IF($AH112&lt;0,$AH112,0), 0)</f>
        <v>#DIV/0!</v>
      </c>
      <c r="AK112" s="256" t="e">
        <f t="shared" ca="1" si="78"/>
        <v>#DIV/0!</v>
      </c>
      <c r="AL112" s="256" t="e">
        <f t="shared" ca="1" si="97"/>
        <v>#DIV/0!</v>
      </c>
      <c r="AM112" s="256" t="e">
        <f t="shared" ca="1" si="79"/>
        <v>#DIV/0!</v>
      </c>
      <c r="AN112" s="256" t="e">
        <f t="shared" ca="1" si="98"/>
        <v>#DIV/0!</v>
      </c>
      <c r="AO112" s="256">
        <f ca="1">-INDEX($AM$5:$AM$124, MATCH("公務", 分類_出力,0 ), 0)*計算_投入係数表!$N111</f>
        <v>0</v>
      </c>
      <c r="AP112" s="256" t="e">
        <f t="shared" ca="1" si="99"/>
        <v>#DIV/0!</v>
      </c>
      <c r="AQ112" s="256" t="e">
        <f t="shared" ca="1" si="80"/>
        <v>#DIV/0!</v>
      </c>
      <c r="AR112" s="256">
        <f ca="1">-INDEX($AP$5:$AP$124, MATCH("建設業", 特殊処理,0 ), 0)*計算_投入係数表!$I111</f>
        <v>0</v>
      </c>
      <c r="AS112" s="256" t="e">
        <f t="shared" ca="1" si="100"/>
        <v>#DIV/0!</v>
      </c>
      <c r="AT112" s="260" t="e">
        <f t="shared" ca="1" si="101"/>
        <v>#DIV/0!</v>
      </c>
      <c r="AU112" s="260">
        <f t="shared" ca="1" si="102"/>
        <v>0</v>
      </c>
      <c r="AV112" s="260" t="e">
        <f t="shared" ca="1" si="103"/>
        <v>#DIV/0!</v>
      </c>
      <c r="AW112" s="260" t="e">
        <f t="shared" ca="1" si="81"/>
        <v>#DIV/0!</v>
      </c>
      <c r="AX112" s="260" t="e">
        <f ca="1"/>
        <v>#DIV/0!</v>
      </c>
      <c r="AY112" s="260" t="e">
        <f t="shared" ca="1" si="104"/>
        <v>#DIV/0!</v>
      </c>
      <c r="AZ112" s="256" t="e">
        <f t="shared" ca="1" si="105"/>
        <v>#DIV/0!</v>
      </c>
      <c r="BC112" s="256" t="e">
        <f ca="1">IF(入力!$C$10="1. アンケート調査", $AA112, $AY112)</f>
        <v>#DIV/0!</v>
      </c>
      <c r="BD112" s="256" t="e">
        <f ca="1">IF(入力!$C$10="1. アンケート調査", $M112, $AL112)</f>
        <v>#DIV/0!</v>
      </c>
      <c r="BE112" s="256" t="e">
        <f ca="1">IF(入力!$C$10="1. アンケート調査", $X112, $AV112)</f>
        <v>#DIV/0!</v>
      </c>
      <c r="BF112" s="256" t="e">
        <f ca="1">IF(入力!$C$10="1. アンケート調査", $Y112, $AW112)</f>
        <v>#DIV/0!</v>
      </c>
      <c r="BG112" s="256" t="e">
        <f ca="1">IF(入力!$C$10="1. アンケート調査", $Z112, $AX112)</f>
        <v>#DIV/0!</v>
      </c>
    </row>
    <row r="113" spans="2:59" s="6" customFormat="1" ht="12" x14ac:dyDescent="0.25">
      <c r="B113" s="53">
        <v>109</v>
      </c>
      <c r="C113" s="269" t="str">
        <v>-</v>
      </c>
      <c r="D113" s="256">
        <f ca="1">SUMIF(振分, $C113, 入力_北海道基本取引表!$EE$4:$EE$107)</f>
        <v>0</v>
      </c>
      <c r="E113" s="256">
        <f ca="1">SUMIF(振分, $C113, 入力_北海道基本取引表!$EF$4:$EF$107)</f>
        <v>0</v>
      </c>
      <c r="F113" s="256">
        <f ca="1">SUMIF(振分, $C113, 入力_北海道基本取引表!$EJ$4:$EJ$107)</f>
        <v>0</v>
      </c>
      <c r="G113" s="256">
        <f ca="1">SUMIF(振分, $C113, 入力_北海道基本取引表!$EK$4:$EK$107)</f>
        <v>0</v>
      </c>
      <c r="H113" s="256">
        <f ca="1">SUMIF(振分, $C113, 入力_北海道基本取引表!$EO$4:$EO$107)</f>
        <v>0</v>
      </c>
      <c r="I113" s="256">
        <f ca="1">SUMIF(振分, $C113, 入力_北海道基本取引表!$EC$4:$EC$107)</f>
        <v>0</v>
      </c>
      <c r="J113" s="256">
        <f>計算_基本取引表_調整前!$DT112</f>
        <v>0</v>
      </c>
      <c r="K113" s="256" t="e">
        <f>計算_基本取引表_調整前!$EC112</f>
        <v>#DIV/0!</v>
      </c>
      <c r="L113" s="260">
        <v>0</v>
      </c>
      <c r="M113" s="264">
        <f>IF($C113="公務員",0,IF(AND($BB$5="1.0にする", $C113="建設業"), 0, 入力!$C659))</f>
        <v>0</v>
      </c>
      <c r="N113" s="256" t="e">
        <f>-計算!G399</f>
        <v>#DIV/0!</v>
      </c>
      <c r="O113" s="256" t="e">
        <f t="shared" si="82"/>
        <v>#DIV/0!</v>
      </c>
      <c r="P113" s="256" t="e">
        <f t="shared" si="83"/>
        <v>#DIV/0!</v>
      </c>
      <c r="Q113" s="256" t="e">
        <f t="shared" si="84"/>
        <v>#DIV/0!</v>
      </c>
      <c r="R113" s="256">
        <f>-INDEX($P$5:$P$124, MATCH("公務", 特殊処理,0 ), 0)*計算_投入係数表!$N112</f>
        <v>0</v>
      </c>
      <c r="S113" s="256" t="e">
        <f t="shared" si="85"/>
        <v>#DIV/0!</v>
      </c>
      <c r="T113" s="256" t="e">
        <f t="shared" si="86"/>
        <v>#DIV/0!</v>
      </c>
      <c r="U113" s="256">
        <f>-INDEX($S$5:$S$124, MATCH("建設業", 特殊処理,0 ), 0)*計算_投入係数表!$I112</f>
        <v>0</v>
      </c>
      <c r="V113" s="256" t="e">
        <f t="shared" si="87"/>
        <v>#DIV/0!</v>
      </c>
      <c r="W113" s="256" t="e">
        <f t="shared" si="88"/>
        <v>#DIV/0!</v>
      </c>
      <c r="X113" s="256" t="e">
        <f t="shared" si="89"/>
        <v>#DIV/0!</v>
      </c>
      <c r="Y113" s="256" t="e">
        <f t="shared" si="90"/>
        <v>#DIV/0!</v>
      </c>
      <c r="Z113" s="256" t="e">
        <v>#DIV/0!</v>
      </c>
      <c r="AA113" s="256" t="e">
        <f t="shared" si="91"/>
        <v>#DIV/0!</v>
      </c>
      <c r="AB113" s="523" t="e">
        <f t="shared" si="77"/>
        <v>#DIV/0!</v>
      </c>
      <c r="AC113" s="504" t="e">
        <f t="shared" ca="1" si="92"/>
        <v>#DIV/0!</v>
      </c>
      <c r="AD113" s="256" t="e">
        <f t="shared" ca="1" si="93"/>
        <v>#DIV/0!</v>
      </c>
      <c r="AE113" s="256" t="e">
        <f t="shared" ca="1" si="94"/>
        <v>#DIV/0!</v>
      </c>
      <c r="AF113" s="256" t="e">
        <f t="shared" ca="1" si="95"/>
        <v>#DIV/0!</v>
      </c>
      <c r="AG113" s="471" t="e">
        <v>#DIV/0!</v>
      </c>
      <c r="AH113" s="264" t="e">
        <f t="shared" ca="1" si="96"/>
        <v>#DIV/0!</v>
      </c>
      <c r="AI113" s="256" t="e">
        <f>IF(計算_移輸出入額!$AG113&gt;=1, IF($AH113&gt;=0,$AH113,0), 0)</f>
        <v>#DIV/0!</v>
      </c>
      <c r="AJ113" s="256" t="e">
        <f>IF(計算_移輸出入額!$AG113&lt;1,IF($AH113&lt;0,$AH113,0), 0)</f>
        <v>#DIV/0!</v>
      </c>
      <c r="AK113" s="256" t="e">
        <f t="shared" ca="1" si="78"/>
        <v>#DIV/0!</v>
      </c>
      <c r="AL113" s="256" t="e">
        <f t="shared" ca="1" si="97"/>
        <v>#DIV/0!</v>
      </c>
      <c r="AM113" s="256" t="e">
        <f t="shared" ca="1" si="79"/>
        <v>#DIV/0!</v>
      </c>
      <c r="AN113" s="256" t="e">
        <f t="shared" ca="1" si="98"/>
        <v>#DIV/0!</v>
      </c>
      <c r="AO113" s="256">
        <f ca="1">-INDEX($AM$5:$AM$124, MATCH("公務", 分類_出力,0 ), 0)*計算_投入係数表!$N112</f>
        <v>0</v>
      </c>
      <c r="AP113" s="256" t="e">
        <f t="shared" ca="1" si="99"/>
        <v>#DIV/0!</v>
      </c>
      <c r="AQ113" s="256" t="e">
        <f t="shared" ca="1" si="80"/>
        <v>#DIV/0!</v>
      </c>
      <c r="AR113" s="256">
        <f ca="1">-INDEX($AP$5:$AP$124, MATCH("建設業", 特殊処理,0 ), 0)*計算_投入係数表!$I112</f>
        <v>0</v>
      </c>
      <c r="AS113" s="256" t="e">
        <f t="shared" ca="1" si="100"/>
        <v>#DIV/0!</v>
      </c>
      <c r="AT113" s="260" t="e">
        <f t="shared" ca="1" si="101"/>
        <v>#DIV/0!</v>
      </c>
      <c r="AU113" s="260">
        <f t="shared" ca="1" si="102"/>
        <v>0</v>
      </c>
      <c r="AV113" s="260" t="e">
        <f t="shared" ca="1" si="103"/>
        <v>#DIV/0!</v>
      </c>
      <c r="AW113" s="260" t="e">
        <f t="shared" ca="1" si="81"/>
        <v>#DIV/0!</v>
      </c>
      <c r="AX113" s="260" t="e">
        <f ca="1"/>
        <v>#DIV/0!</v>
      </c>
      <c r="AY113" s="260" t="e">
        <f t="shared" ca="1" si="104"/>
        <v>#DIV/0!</v>
      </c>
      <c r="AZ113" s="256" t="e">
        <f t="shared" ca="1" si="105"/>
        <v>#DIV/0!</v>
      </c>
      <c r="BC113" s="256" t="e">
        <f ca="1">IF(入力!$C$10="1. アンケート調査", $AA113, $AY113)</f>
        <v>#DIV/0!</v>
      </c>
      <c r="BD113" s="256" t="e">
        <f ca="1">IF(入力!$C$10="1. アンケート調査", $M113, $AL113)</f>
        <v>#DIV/0!</v>
      </c>
      <c r="BE113" s="256" t="e">
        <f ca="1">IF(入力!$C$10="1. アンケート調査", $X113, $AV113)</f>
        <v>#DIV/0!</v>
      </c>
      <c r="BF113" s="256" t="e">
        <f ca="1">IF(入力!$C$10="1. アンケート調査", $Y113, $AW113)</f>
        <v>#DIV/0!</v>
      </c>
      <c r="BG113" s="256" t="e">
        <f ca="1">IF(入力!$C$10="1. アンケート調査", $Z113, $AX113)</f>
        <v>#DIV/0!</v>
      </c>
    </row>
    <row r="114" spans="2:59" s="6" customFormat="1" ht="12" x14ac:dyDescent="0.25">
      <c r="B114" s="53">
        <v>110</v>
      </c>
      <c r="C114" s="269" t="str">
        <v>-</v>
      </c>
      <c r="D114" s="256">
        <f ca="1">SUMIF(振分, $C114, 入力_北海道基本取引表!$EE$4:$EE$107)</f>
        <v>0</v>
      </c>
      <c r="E114" s="256">
        <f ca="1">SUMIF(振分, $C114, 入力_北海道基本取引表!$EF$4:$EF$107)</f>
        <v>0</v>
      </c>
      <c r="F114" s="256">
        <f ca="1">SUMIF(振分, $C114, 入力_北海道基本取引表!$EJ$4:$EJ$107)</f>
        <v>0</v>
      </c>
      <c r="G114" s="256">
        <f ca="1">SUMIF(振分, $C114, 入力_北海道基本取引表!$EK$4:$EK$107)</f>
        <v>0</v>
      </c>
      <c r="H114" s="256">
        <f ca="1">SUMIF(振分, $C114, 入力_北海道基本取引表!$EO$4:$EO$107)</f>
        <v>0</v>
      </c>
      <c r="I114" s="256">
        <f ca="1">SUMIF(振分, $C114, 入力_北海道基本取引表!$EC$4:$EC$107)</f>
        <v>0</v>
      </c>
      <c r="J114" s="256">
        <f>計算_基本取引表_調整前!$DT113</f>
        <v>0</v>
      </c>
      <c r="K114" s="256" t="e">
        <f>計算_基本取引表_調整前!$EC113</f>
        <v>#DIV/0!</v>
      </c>
      <c r="L114" s="260">
        <v>0</v>
      </c>
      <c r="M114" s="264">
        <f>IF($C114="公務員",0,IF(AND($BB$5="1.0にする", $C114="建設業"), 0, 入力!$C660))</f>
        <v>0</v>
      </c>
      <c r="N114" s="256" t="e">
        <f>-計算!G400</f>
        <v>#DIV/0!</v>
      </c>
      <c r="O114" s="256" t="e">
        <f t="shared" si="82"/>
        <v>#DIV/0!</v>
      </c>
      <c r="P114" s="256" t="e">
        <f t="shared" si="83"/>
        <v>#DIV/0!</v>
      </c>
      <c r="Q114" s="256" t="e">
        <f t="shared" si="84"/>
        <v>#DIV/0!</v>
      </c>
      <c r="R114" s="256">
        <f>-INDEX($P$5:$P$124, MATCH("公務", 特殊処理,0 ), 0)*計算_投入係数表!$N113</f>
        <v>0</v>
      </c>
      <c r="S114" s="256" t="e">
        <f t="shared" si="85"/>
        <v>#DIV/0!</v>
      </c>
      <c r="T114" s="256" t="e">
        <f t="shared" si="86"/>
        <v>#DIV/0!</v>
      </c>
      <c r="U114" s="256">
        <f>-INDEX($S$5:$S$124, MATCH("建設業", 特殊処理,0 ), 0)*計算_投入係数表!$I113</f>
        <v>0</v>
      </c>
      <c r="V114" s="256" t="e">
        <f t="shared" si="87"/>
        <v>#DIV/0!</v>
      </c>
      <c r="W114" s="256" t="e">
        <f t="shared" si="88"/>
        <v>#DIV/0!</v>
      </c>
      <c r="X114" s="256" t="e">
        <f t="shared" si="89"/>
        <v>#DIV/0!</v>
      </c>
      <c r="Y114" s="256" t="e">
        <f t="shared" si="90"/>
        <v>#DIV/0!</v>
      </c>
      <c r="Z114" s="256" t="e">
        <v>#DIV/0!</v>
      </c>
      <c r="AA114" s="256" t="e">
        <f t="shared" si="91"/>
        <v>#DIV/0!</v>
      </c>
      <c r="AB114" s="523" t="e">
        <f t="shared" si="77"/>
        <v>#DIV/0!</v>
      </c>
      <c r="AC114" s="504" t="e">
        <f t="shared" ca="1" si="92"/>
        <v>#DIV/0!</v>
      </c>
      <c r="AD114" s="256" t="e">
        <f t="shared" ca="1" si="93"/>
        <v>#DIV/0!</v>
      </c>
      <c r="AE114" s="256" t="e">
        <f t="shared" ca="1" si="94"/>
        <v>#DIV/0!</v>
      </c>
      <c r="AF114" s="256" t="e">
        <f t="shared" ca="1" si="95"/>
        <v>#DIV/0!</v>
      </c>
      <c r="AG114" s="471" t="e">
        <v>#DIV/0!</v>
      </c>
      <c r="AH114" s="264" t="e">
        <f t="shared" ca="1" si="96"/>
        <v>#DIV/0!</v>
      </c>
      <c r="AI114" s="256" t="e">
        <f>IF(計算_移輸出入額!$AG114&gt;=1, IF($AH114&gt;=0,$AH114,0), 0)</f>
        <v>#DIV/0!</v>
      </c>
      <c r="AJ114" s="256" t="e">
        <f>IF(計算_移輸出入額!$AG114&lt;1,IF($AH114&lt;0,$AH114,0), 0)</f>
        <v>#DIV/0!</v>
      </c>
      <c r="AK114" s="256" t="e">
        <f t="shared" ca="1" si="78"/>
        <v>#DIV/0!</v>
      </c>
      <c r="AL114" s="256" t="e">
        <f t="shared" ca="1" si="97"/>
        <v>#DIV/0!</v>
      </c>
      <c r="AM114" s="256" t="e">
        <f t="shared" ca="1" si="79"/>
        <v>#DIV/0!</v>
      </c>
      <c r="AN114" s="256" t="e">
        <f t="shared" ca="1" si="98"/>
        <v>#DIV/0!</v>
      </c>
      <c r="AO114" s="256">
        <f ca="1">-INDEX($AM$5:$AM$124, MATCH("公務", 分類_出力,0 ), 0)*計算_投入係数表!$N113</f>
        <v>0</v>
      </c>
      <c r="AP114" s="256" t="e">
        <f t="shared" ca="1" si="99"/>
        <v>#DIV/0!</v>
      </c>
      <c r="AQ114" s="256" t="e">
        <f t="shared" ca="1" si="80"/>
        <v>#DIV/0!</v>
      </c>
      <c r="AR114" s="256">
        <f ca="1">-INDEX($AP$5:$AP$124, MATCH("建設業", 特殊処理,0 ), 0)*計算_投入係数表!$I113</f>
        <v>0</v>
      </c>
      <c r="AS114" s="256" t="e">
        <f t="shared" ca="1" si="100"/>
        <v>#DIV/0!</v>
      </c>
      <c r="AT114" s="260" t="e">
        <f t="shared" ca="1" si="101"/>
        <v>#DIV/0!</v>
      </c>
      <c r="AU114" s="260">
        <f t="shared" ca="1" si="102"/>
        <v>0</v>
      </c>
      <c r="AV114" s="260" t="e">
        <f t="shared" ca="1" si="103"/>
        <v>#DIV/0!</v>
      </c>
      <c r="AW114" s="260" t="e">
        <f t="shared" ca="1" si="81"/>
        <v>#DIV/0!</v>
      </c>
      <c r="AX114" s="260" t="e">
        <f ca="1"/>
        <v>#DIV/0!</v>
      </c>
      <c r="AY114" s="260" t="e">
        <f t="shared" ca="1" si="104"/>
        <v>#DIV/0!</v>
      </c>
      <c r="AZ114" s="256" t="e">
        <f t="shared" ca="1" si="105"/>
        <v>#DIV/0!</v>
      </c>
      <c r="BC114" s="256" t="e">
        <f ca="1">IF(入力!$C$10="1. アンケート調査", $AA114, $AY114)</f>
        <v>#DIV/0!</v>
      </c>
      <c r="BD114" s="256" t="e">
        <f ca="1">IF(入力!$C$10="1. アンケート調査", $M114, $AL114)</f>
        <v>#DIV/0!</v>
      </c>
      <c r="BE114" s="256" t="e">
        <f ca="1">IF(入力!$C$10="1. アンケート調査", $X114, $AV114)</f>
        <v>#DIV/0!</v>
      </c>
      <c r="BF114" s="256" t="e">
        <f ca="1">IF(入力!$C$10="1. アンケート調査", $Y114, $AW114)</f>
        <v>#DIV/0!</v>
      </c>
      <c r="BG114" s="256" t="e">
        <f ca="1">IF(入力!$C$10="1. アンケート調査", $Z114, $AX114)</f>
        <v>#DIV/0!</v>
      </c>
    </row>
    <row r="115" spans="2:59" s="6" customFormat="1" ht="12" x14ac:dyDescent="0.25">
      <c r="B115" s="53">
        <v>111</v>
      </c>
      <c r="C115" s="269" t="str">
        <v>-</v>
      </c>
      <c r="D115" s="256">
        <f ca="1">SUMIF(振分, $C115, 入力_北海道基本取引表!$EE$4:$EE$107)</f>
        <v>0</v>
      </c>
      <c r="E115" s="256">
        <f ca="1">SUMIF(振分, $C115, 入力_北海道基本取引表!$EF$4:$EF$107)</f>
        <v>0</v>
      </c>
      <c r="F115" s="256">
        <f ca="1">SUMIF(振分, $C115, 入力_北海道基本取引表!$EJ$4:$EJ$107)</f>
        <v>0</v>
      </c>
      <c r="G115" s="256">
        <f ca="1">SUMIF(振分, $C115, 入力_北海道基本取引表!$EK$4:$EK$107)</f>
        <v>0</v>
      </c>
      <c r="H115" s="256">
        <f ca="1">SUMIF(振分, $C115, 入力_北海道基本取引表!$EO$4:$EO$107)</f>
        <v>0</v>
      </c>
      <c r="I115" s="256">
        <f ca="1">SUMIF(振分, $C115, 入力_北海道基本取引表!$EC$4:$EC$107)</f>
        <v>0</v>
      </c>
      <c r="J115" s="256">
        <f>計算_基本取引表_調整前!$DT114</f>
        <v>0</v>
      </c>
      <c r="K115" s="256" t="e">
        <f>計算_基本取引表_調整前!$EC114</f>
        <v>#DIV/0!</v>
      </c>
      <c r="L115" s="260">
        <v>0</v>
      </c>
      <c r="M115" s="264">
        <f>IF($C115="公務員",0,IF(AND($BB$5="1.0にする", $C115="建設業"), 0, 入力!$C661))</f>
        <v>0</v>
      </c>
      <c r="N115" s="256" t="e">
        <f>-計算!G401</f>
        <v>#DIV/0!</v>
      </c>
      <c r="O115" s="256" t="e">
        <f t="shared" si="82"/>
        <v>#DIV/0!</v>
      </c>
      <c r="P115" s="256" t="e">
        <f t="shared" si="83"/>
        <v>#DIV/0!</v>
      </c>
      <c r="Q115" s="256" t="e">
        <f t="shared" si="84"/>
        <v>#DIV/0!</v>
      </c>
      <c r="R115" s="256">
        <f>-INDEX($P$5:$P$124, MATCH("公務", 特殊処理,0 ), 0)*計算_投入係数表!$N114</f>
        <v>0</v>
      </c>
      <c r="S115" s="256" t="e">
        <f t="shared" si="85"/>
        <v>#DIV/0!</v>
      </c>
      <c r="T115" s="256" t="e">
        <f t="shared" si="86"/>
        <v>#DIV/0!</v>
      </c>
      <c r="U115" s="256">
        <f>-INDEX($S$5:$S$124, MATCH("建設業", 特殊処理,0 ), 0)*計算_投入係数表!$I114</f>
        <v>0</v>
      </c>
      <c r="V115" s="256" t="e">
        <f t="shared" si="87"/>
        <v>#DIV/0!</v>
      </c>
      <c r="W115" s="256" t="e">
        <f t="shared" si="88"/>
        <v>#DIV/0!</v>
      </c>
      <c r="X115" s="256" t="e">
        <f t="shared" si="89"/>
        <v>#DIV/0!</v>
      </c>
      <c r="Y115" s="256" t="e">
        <f t="shared" si="90"/>
        <v>#DIV/0!</v>
      </c>
      <c r="Z115" s="256" t="e">
        <v>#DIV/0!</v>
      </c>
      <c r="AA115" s="256" t="e">
        <f t="shared" si="91"/>
        <v>#DIV/0!</v>
      </c>
      <c r="AB115" s="523" t="e">
        <f t="shared" si="77"/>
        <v>#DIV/0!</v>
      </c>
      <c r="AC115" s="504" t="e">
        <f t="shared" ca="1" si="92"/>
        <v>#DIV/0!</v>
      </c>
      <c r="AD115" s="256" t="e">
        <f t="shared" ca="1" si="93"/>
        <v>#DIV/0!</v>
      </c>
      <c r="AE115" s="256" t="e">
        <f t="shared" ca="1" si="94"/>
        <v>#DIV/0!</v>
      </c>
      <c r="AF115" s="256" t="e">
        <f t="shared" ca="1" si="95"/>
        <v>#DIV/0!</v>
      </c>
      <c r="AG115" s="471" t="e">
        <v>#DIV/0!</v>
      </c>
      <c r="AH115" s="264" t="e">
        <f t="shared" ca="1" si="96"/>
        <v>#DIV/0!</v>
      </c>
      <c r="AI115" s="256" t="e">
        <f>IF(計算_移輸出入額!$AG115&gt;=1, IF($AH115&gt;=0,$AH115,0), 0)</f>
        <v>#DIV/0!</v>
      </c>
      <c r="AJ115" s="256" t="e">
        <f>IF(計算_移輸出入額!$AG115&lt;1,IF($AH115&lt;0,$AH115,0), 0)</f>
        <v>#DIV/0!</v>
      </c>
      <c r="AK115" s="256" t="e">
        <f t="shared" ca="1" si="78"/>
        <v>#DIV/0!</v>
      </c>
      <c r="AL115" s="256" t="e">
        <f t="shared" ca="1" si="97"/>
        <v>#DIV/0!</v>
      </c>
      <c r="AM115" s="256" t="e">
        <f t="shared" ca="1" si="79"/>
        <v>#DIV/0!</v>
      </c>
      <c r="AN115" s="256" t="e">
        <f t="shared" ca="1" si="98"/>
        <v>#DIV/0!</v>
      </c>
      <c r="AO115" s="256">
        <f ca="1">-INDEX($AM$5:$AM$124, MATCH("公務", 分類_出力,0 ), 0)*計算_投入係数表!$N114</f>
        <v>0</v>
      </c>
      <c r="AP115" s="256" t="e">
        <f t="shared" ca="1" si="99"/>
        <v>#DIV/0!</v>
      </c>
      <c r="AQ115" s="256" t="e">
        <f t="shared" ca="1" si="80"/>
        <v>#DIV/0!</v>
      </c>
      <c r="AR115" s="256">
        <f ca="1">-INDEX($AP$5:$AP$124, MATCH("建設業", 特殊処理,0 ), 0)*計算_投入係数表!$I114</f>
        <v>0</v>
      </c>
      <c r="AS115" s="256" t="e">
        <f t="shared" ca="1" si="100"/>
        <v>#DIV/0!</v>
      </c>
      <c r="AT115" s="260" t="e">
        <f t="shared" ca="1" si="101"/>
        <v>#DIV/0!</v>
      </c>
      <c r="AU115" s="260">
        <f t="shared" ca="1" si="102"/>
        <v>0</v>
      </c>
      <c r="AV115" s="260" t="e">
        <f t="shared" ca="1" si="103"/>
        <v>#DIV/0!</v>
      </c>
      <c r="AW115" s="260" t="e">
        <f t="shared" ca="1" si="81"/>
        <v>#DIV/0!</v>
      </c>
      <c r="AX115" s="260" t="e">
        <f ca="1"/>
        <v>#DIV/0!</v>
      </c>
      <c r="AY115" s="260" t="e">
        <f t="shared" ca="1" si="104"/>
        <v>#DIV/0!</v>
      </c>
      <c r="AZ115" s="256" t="e">
        <f t="shared" ca="1" si="105"/>
        <v>#DIV/0!</v>
      </c>
      <c r="BC115" s="256" t="e">
        <f ca="1">IF(入力!$C$10="1. アンケート調査", $AA115, $AY115)</f>
        <v>#DIV/0!</v>
      </c>
      <c r="BD115" s="256" t="e">
        <f ca="1">IF(入力!$C$10="1. アンケート調査", $M115, $AL115)</f>
        <v>#DIV/0!</v>
      </c>
      <c r="BE115" s="256" t="e">
        <f ca="1">IF(入力!$C$10="1. アンケート調査", $X115, $AV115)</f>
        <v>#DIV/0!</v>
      </c>
      <c r="BF115" s="256" t="e">
        <f ca="1">IF(入力!$C$10="1. アンケート調査", $Y115, $AW115)</f>
        <v>#DIV/0!</v>
      </c>
      <c r="BG115" s="256" t="e">
        <f ca="1">IF(入力!$C$10="1. アンケート調査", $Z115, $AX115)</f>
        <v>#DIV/0!</v>
      </c>
    </row>
    <row r="116" spans="2:59" s="6" customFormat="1" ht="12" x14ac:dyDescent="0.25">
      <c r="B116" s="53">
        <v>112</v>
      </c>
      <c r="C116" s="269" t="str">
        <v>-</v>
      </c>
      <c r="D116" s="256">
        <f ca="1">SUMIF(振分, $C116, 入力_北海道基本取引表!$EE$4:$EE$107)</f>
        <v>0</v>
      </c>
      <c r="E116" s="256">
        <f ca="1">SUMIF(振分, $C116, 入力_北海道基本取引表!$EF$4:$EF$107)</f>
        <v>0</v>
      </c>
      <c r="F116" s="256">
        <f ca="1">SUMIF(振分, $C116, 入力_北海道基本取引表!$EJ$4:$EJ$107)</f>
        <v>0</v>
      </c>
      <c r="G116" s="256">
        <f ca="1">SUMIF(振分, $C116, 入力_北海道基本取引表!$EK$4:$EK$107)</f>
        <v>0</v>
      </c>
      <c r="H116" s="256">
        <f ca="1">SUMIF(振分, $C116, 入力_北海道基本取引表!$EO$4:$EO$107)</f>
        <v>0</v>
      </c>
      <c r="I116" s="256">
        <f ca="1">SUMIF(振分, $C116, 入力_北海道基本取引表!$EC$4:$EC$107)</f>
        <v>0</v>
      </c>
      <c r="J116" s="256">
        <f>計算_基本取引表_調整前!$DT115</f>
        <v>0</v>
      </c>
      <c r="K116" s="256" t="e">
        <f>計算_基本取引表_調整前!$EC115</f>
        <v>#DIV/0!</v>
      </c>
      <c r="L116" s="260">
        <v>0</v>
      </c>
      <c r="M116" s="264">
        <f>IF($C116="公務員",0,IF(AND($BB$5="1.0にする", $C116="建設業"), 0, 入力!$C662))</f>
        <v>0</v>
      </c>
      <c r="N116" s="256" t="e">
        <f>-計算!G402</f>
        <v>#DIV/0!</v>
      </c>
      <c r="O116" s="256" t="e">
        <f t="shared" si="82"/>
        <v>#DIV/0!</v>
      </c>
      <c r="P116" s="256" t="e">
        <f t="shared" si="83"/>
        <v>#DIV/0!</v>
      </c>
      <c r="Q116" s="256" t="e">
        <f t="shared" si="84"/>
        <v>#DIV/0!</v>
      </c>
      <c r="R116" s="256">
        <f>-INDEX($P$5:$P$124, MATCH("公務", 特殊処理,0 ), 0)*計算_投入係数表!$N115</f>
        <v>0</v>
      </c>
      <c r="S116" s="256" t="e">
        <f t="shared" si="85"/>
        <v>#DIV/0!</v>
      </c>
      <c r="T116" s="256" t="e">
        <f t="shared" si="86"/>
        <v>#DIV/0!</v>
      </c>
      <c r="U116" s="256">
        <f>-INDEX($S$5:$S$124, MATCH("建設業", 特殊処理,0 ), 0)*計算_投入係数表!$I115</f>
        <v>0</v>
      </c>
      <c r="V116" s="256" t="e">
        <f t="shared" si="87"/>
        <v>#DIV/0!</v>
      </c>
      <c r="W116" s="256" t="e">
        <f t="shared" si="88"/>
        <v>#DIV/0!</v>
      </c>
      <c r="X116" s="256" t="e">
        <f t="shared" si="89"/>
        <v>#DIV/0!</v>
      </c>
      <c r="Y116" s="256" t="e">
        <f t="shared" si="90"/>
        <v>#DIV/0!</v>
      </c>
      <c r="Z116" s="256" t="e">
        <v>#DIV/0!</v>
      </c>
      <c r="AA116" s="256" t="e">
        <f t="shared" si="91"/>
        <v>#DIV/0!</v>
      </c>
      <c r="AB116" s="523" t="e">
        <f t="shared" si="77"/>
        <v>#DIV/0!</v>
      </c>
      <c r="AC116" s="504" t="e">
        <f t="shared" ca="1" si="92"/>
        <v>#DIV/0!</v>
      </c>
      <c r="AD116" s="256" t="e">
        <f t="shared" ca="1" si="93"/>
        <v>#DIV/0!</v>
      </c>
      <c r="AE116" s="256" t="e">
        <f t="shared" ca="1" si="94"/>
        <v>#DIV/0!</v>
      </c>
      <c r="AF116" s="256" t="e">
        <f t="shared" ca="1" si="95"/>
        <v>#DIV/0!</v>
      </c>
      <c r="AG116" s="471" t="e">
        <v>#DIV/0!</v>
      </c>
      <c r="AH116" s="264" t="e">
        <f t="shared" ca="1" si="96"/>
        <v>#DIV/0!</v>
      </c>
      <c r="AI116" s="256" t="e">
        <f>IF(計算_移輸出入額!$AG116&gt;=1, IF($AH116&gt;=0,$AH116,0), 0)</f>
        <v>#DIV/0!</v>
      </c>
      <c r="AJ116" s="256" t="e">
        <f>IF(計算_移輸出入額!$AG116&lt;1,IF($AH116&lt;0,$AH116,0), 0)</f>
        <v>#DIV/0!</v>
      </c>
      <c r="AK116" s="256" t="e">
        <f t="shared" ca="1" si="78"/>
        <v>#DIV/0!</v>
      </c>
      <c r="AL116" s="256" t="e">
        <f t="shared" ca="1" si="97"/>
        <v>#DIV/0!</v>
      </c>
      <c r="AM116" s="256" t="e">
        <f t="shared" ca="1" si="79"/>
        <v>#DIV/0!</v>
      </c>
      <c r="AN116" s="256" t="e">
        <f t="shared" ca="1" si="98"/>
        <v>#DIV/0!</v>
      </c>
      <c r="AO116" s="256">
        <f ca="1">-INDEX($AM$5:$AM$124, MATCH("公務", 分類_出力,0 ), 0)*計算_投入係数表!$N115</f>
        <v>0</v>
      </c>
      <c r="AP116" s="256" t="e">
        <f t="shared" ca="1" si="99"/>
        <v>#DIV/0!</v>
      </c>
      <c r="AQ116" s="256" t="e">
        <f t="shared" ca="1" si="80"/>
        <v>#DIV/0!</v>
      </c>
      <c r="AR116" s="256">
        <f ca="1">-INDEX($AP$5:$AP$124, MATCH("建設業", 特殊処理,0 ), 0)*計算_投入係数表!$I115</f>
        <v>0</v>
      </c>
      <c r="AS116" s="256" t="e">
        <f t="shared" ca="1" si="100"/>
        <v>#DIV/0!</v>
      </c>
      <c r="AT116" s="260" t="e">
        <f t="shared" ca="1" si="101"/>
        <v>#DIV/0!</v>
      </c>
      <c r="AU116" s="260">
        <f t="shared" ca="1" si="102"/>
        <v>0</v>
      </c>
      <c r="AV116" s="260" t="e">
        <f t="shared" ca="1" si="103"/>
        <v>#DIV/0!</v>
      </c>
      <c r="AW116" s="260" t="e">
        <f t="shared" ca="1" si="81"/>
        <v>#DIV/0!</v>
      </c>
      <c r="AX116" s="260" t="e">
        <f ca="1"/>
        <v>#DIV/0!</v>
      </c>
      <c r="AY116" s="260" t="e">
        <f t="shared" ca="1" si="104"/>
        <v>#DIV/0!</v>
      </c>
      <c r="AZ116" s="256" t="e">
        <f t="shared" ca="1" si="105"/>
        <v>#DIV/0!</v>
      </c>
      <c r="BC116" s="256" t="e">
        <f ca="1">IF(入力!$C$10="1. アンケート調査", $AA116, $AY116)</f>
        <v>#DIV/0!</v>
      </c>
      <c r="BD116" s="256" t="e">
        <f ca="1">IF(入力!$C$10="1. アンケート調査", $M116, $AL116)</f>
        <v>#DIV/0!</v>
      </c>
      <c r="BE116" s="256" t="e">
        <f ca="1">IF(入力!$C$10="1. アンケート調査", $X116, $AV116)</f>
        <v>#DIV/0!</v>
      </c>
      <c r="BF116" s="256" t="e">
        <f ca="1">IF(入力!$C$10="1. アンケート調査", $Y116, $AW116)</f>
        <v>#DIV/0!</v>
      </c>
      <c r="BG116" s="256" t="e">
        <f ca="1">IF(入力!$C$10="1. アンケート調査", $Z116, $AX116)</f>
        <v>#DIV/0!</v>
      </c>
    </row>
    <row r="117" spans="2:59" s="6" customFormat="1" ht="12" x14ac:dyDescent="0.25">
      <c r="B117" s="53">
        <v>113</v>
      </c>
      <c r="C117" s="269" t="str">
        <v>-</v>
      </c>
      <c r="D117" s="256">
        <f ca="1">SUMIF(振分, $C117, 入力_北海道基本取引表!$EE$4:$EE$107)</f>
        <v>0</v>
      </c>
      <c r="E117" s="256">
        <f ca="1">SUMIF(振分, $C117, 入力_北海道基本取引表!$EF$4:$EF$107)</f>
        <v>0</v>
      </c>
      <c r="F117" s="256">
        <f ca="1">SUMIF(振分, $C117, 入力_北海道基本取引表!$EJ$4:$EJ$107)</f>
        <v>0</v>
      </c>
      <c r="G117" s="256">
        <f ca="1">SUMIF(振分, $C117, 入力_北海道基本取引表!$EK$4:$EK$107)</f>
        <v>0</v>
      </c>
      <c r="H117" s="256">
        <f ca="1">SUMIF(振分, $C117, 入力_北海道基本取引表!$EO$4:$EO$107)</f>
        <v>0</v>
      </c>
      <c r="I117" s="256">
        <f ca="1">SUMIF(振分, $C117, 入力_北海道基本取引表!$EC$4:$EC$107)</f>
        <v>0</v>
      </c>
      <c r="J117" s="256">
        <f>計算_基本取引表_調整前!$DT116</f>
        <v>0</v>
      </c>
      <c r="K117" s="256" t="e">
        <f>計算_基本取引表_調整前!$EC116</f>
        <v>#DIV/0!</v>
      </c>
      <c r="L117" s="260">
        <v>0</v>
      </c>
      <c r="M117" s="264">
        <f>IF($C117="公務員",0,IF(AND($BB$5="1.0にする", $C117="建設業"), 0, 入力!$C663))</f>
        <v>0</v>
      </c>
      <c r="N117" s="256" t="e">
        <f>-計算!G403</f>
        <v>#DIV/0!</v>
      </c>
      <c r="O117" s="256" t="e">
        <f t="shared" si="82"/>
        <v>#DIV/0!</v>
      </c>
      <c r="P117" s="256" t="e">
        <f t="shared" si="83"/>
        <v>#DIV/0!</v>
      </c>
      <c r="Q117" s="256" t="e">
        <f t="shared" si="84"/>
        <v>#DIV/0!</v>
      </c>
      <c r="R117" s="256">
        <f>-INDEX($P$5:$P$124, MATCH("公務", 特殊処理,0 ), 0)*計算_投入係数表!$N116</f>
        <v>0</v>
      </c>
      <c r="S117" s="256" t="e">
        <f t="shared" si="85"/>
        <v>#DIV/0!</v>
      </c>
      <c r="T117" s="256" t="e">
        <f t="shared" si="86"/>
        <v>#DIV/0!</v>
      </c>
      <c r="U117" s="256">
        <f>-INDEX($S$5:$S$124, MATCH("建設業", 特殊処理,0 ), 0)*計算_投入係数表!$I116</f>
        <v>0</v>
      </c>
      <c r="V117" s="256" t="e">
        <f t="shared" si="87"/>
        <v>#DIV/0!</v>
      </c>
      <c r="W117" s="256" t="e">
        <f t="shared" si="88"/>
        <v>#DIV/0!</v>
      </c>
      <c r="X117" s="256" t="e">
        <f t="shared" si="89"/>
        <v>#DIV/0!</v>
      </c>
      <c r="Y117" s="256" t="e">
        <f t="shared" si="90"/>
        <v>#DIV/0!</v>
      </c>
      <c r="Z117" s="256" t="e">
        <v>#DIV/0!</v>
      </c>
      <c r="AA117" s="256" t="e">
        <f t="shared" si="91"/>
        <v>#DIV/0!</v>
      </c>
      <c r="AB117" s="523" t="e">
        <f t="shared" si="77"/>
        <v>#DIV/0!</v>
      </c>
      <c r="AC117" s="504" t="e">
        <f t="shared" ca="1" si="92"/>
        <v>#DIV/0!</v>
      </c>
      <c r="AD117" s="256" t="e">
        <f t="shared" ca="1" si="93"/>
        <v>#DIV/0!</v>
      </c>
      <c r="AE117" s="256" t="e">
        <f t="shared" ca="1" si="94"/>
        <v>#DIV/0!</v>
      </c>
      <c r="AF117" s="256" t="e">
        <f t="shared" ca="1" si="95"/>
        <v>#DIV/0!</v>
      </c>
      <c r="AG117" s="471" t="e">
        <v>#DIV/0!</v>
      </c>
      <c r="AH117" s="264" t="e">
        <f t="shared" ca="1" si="96"/>
        <v>#DIV/0!</v>
      </c>
      <c r="AI117" s="256" t="e">
        <f>IF(計算_移輸出入額!$AG117&gt;=1, IF($AH117&gt;=0,$AH117,0), 0)</f>
        <v>#DIV/0!</v>
      </c>
      <c r="AJ117" s="256" t="e">
        <f>IF(計算_移輸出入額!$AG117&lt;1,IF($AH117&lt;0,$AH117,0), 0)</f>
        <v>#DIV/0!</v>
      </c>
      <c r="AK117" s="256" t="e">
        <f t="shared" ca="1" si="78"/>
        <v>#DIV/0!</v>
      </c>
      <c r="AL117" s="256" t="e">
        <f t="shared" ca="1" si="97"/>
        <v>#DIV/0!</v>
      </c>
      <c r="AM117" s="256" t="e">
        <f t="shared" ca="1" si="79"/>
        <v>#DIV/0!</v>
      </c>
      <c r="AN117" s="256" t="e">
        <f t="shared" ca="1" si="98"/>
        <v>#DIV/0!</v>
      </c>
      <c r="AO117" s="256">
        <f ca="1">-INDEX($AM$5:$AM$124, MATCH("公務", 分類_出力,0 ), 0)*計算_投入係数表!$N116</f>
        <v>0</v>
      </c>
      <c r="AP117" s="256" t="e">
        <f t="shared" ca="1" si="99"/>
        <v>#DIV/0!</v>
      </c>
      <c r="AQ117" s="256" t="e">
        <f t="shared" ca="1" si="80"/>
        <v>#DIV/0!</v>
      </c>
      <c r="AR117" s="256">
        <f ca="1">-INDEX($AP$5:$AP$124, MATCH("建設業", 特殊処理,0 ), 0)*計算_投入係数表!$I116</f>
        <v>0</v>
      </c>
      <c r="AS117" s="256" t="e">
        <f t="shared" ca="1" si="100"/>
        <v>#DIV/0!</v>
      </c>
      <c r="AT117" s="260" t="e">
        <f t="shared" ca="1" si="101"/>
        <v>#DIV/0!</v>
      </c>
      <c r="AU117" s="260">
        <f t="shared" ca="1" si="102"/>
        <v>0</v>
      </c>
      <c r="AV117" s="260" t="e">
        <f t="shared" ca="1" si="103"/>
        <v>#DIV/0!</v>
      </c>
      <c r="AW117" s="260" t="e">
        <f t="shared" ca="1" si="81"/>
        <v>#DIV/0!</v>
      </c>
      <c r="AX117" s="260" t="e">
        <f ca="1"/>
        <v>#DIV/0!</v>
      </c>
      <c r="AY117" s="260" t="e">
        <f t="shared" ca="1" si="104"/>
        <v>#DIV/0!</v>
      </c>
      <c r="AZ117" s="256" t="e">
        <f t="shared" ca="1" si="105"/>
        <v>#DIV/0!</v>
      </c>
      <c r="BC117" s="256" t="e">
        <f ca="1">IF(入力!$C$10="1. アンケート調査", $AA117, $AY117)</f>
        <v>#DIV/0!</v>
      </c>
      <c r="BD117" s="256" t="e">
        <f ca="1">IF(入力!$C$10="1. アンケート調査", $M117, $AL117)</f>
        <v>#DIV/0!</v>
      </c>
      <c r="BE117" s="256" t="e">
        <f ca="1">IF(入力!$C$10="1. アンケート調査", $X117, $AV117)</f>
        <v>#DIV/0!</v>
      </c>
      <c r="BF117" s="256" t="e">
        <f ca="1">IF(入力!$C$10="1. アンケート調査", $Y117, $AW117)</f>
        <v>#DIV/0!</v>
      </c>
      <c r="BG117" s="256" t="e">
        <f ca="1">IF(入力!$C$10="1. アンケート調査", $Z117, $AX117)</f>
        <v>#DIV/0!</v>
      </c>
    </row>
    <row r="118" spans="2:59" s="6" customFormat="1" ht="12" x14ac:dyDescent="0.25">
      <c r="B118" s="53">
        <v>114</v>
      </c>
      <c r="C118" s="269" t="str">
        <v>-</v>
      </c>
      <c r="D118" s="256">
        <f ca="1">SUMIF(振分, $C118, 入力_北海道基本取引表!$EE$4:$EE$107)</f>
        <v>0</v>
      </c>
      <c r="E118" s="256">
        <f ca="1">SUMIF(振分, $C118, 入力_北海道基本取引表!$EF$4:$EF$107)</f>
        <v>0</v>
      </c>
      <c r="F118" s="256">
        <f ca="1">SUMIF(振分, $C118, 入力_北海道基本取引表!$EJ$4:$EJ$107)</f>
        <v>0</v>
      </c>
      <c r="G118" s="256">
        <f ca="1">SUMIF(振分, $C118, 入力_北海道基本取引表!$EK$4:$EK$107)</f>
        <v>0</v>
      </c>
      <c r="H118" s="256">
        <f ca="1">SUMIF(振分, $C118, 入力_北海道基本取引表!$EO$4:$EO$107)</f>
        <v>0</v>
      </c>
      <c r="I118" s="256">
        <f ca="1">SUMIF(振分, $C118, 入力_北海道基本取引表!$EC$4:$EC$107)</f>
        <v>0</v>
      </c>
      <c r="J118" s="256">
        <f>計算_基本取引表_調整前!$DT117</f>
        <v>0</v>
      </c>
      <c r="K118" s="256" t="e">
        <f>計算_基本取引表_調整前!$EC117</f>
        <v>#DIV/0!</v>
      </c>
      <c r="L118" s="260">
        <v>0</v>
      </c>
      <c r="M118" s="264">
        <f>IF($C118="公務員",0,IF(AND($BB$5="1.0にする", $C118="建設業"), 0, 入力!$C664))</f>
        <v>0</v>
      </c>
      <c r="N118" s="256" t="e">
        <f>-計算!G404</f>
        <v>#DIV/0!</v>
      </c>
      <c r="O118" s="256" t="e">
        <f t="shared" si="82"/>
        <v>#DIV/0!</v>
      </c>
      <c r="P118" s="256" t="e">
        <f t="shared" si="83"/>
        <v>#DIV/0!</v>
      </c>
      <c r="Q118" s="256" t="e">
        <f t="shared" si="84"/>
        <v>#DIV/0!</v>
      </c>
      <c r="R118" s="256">
        <f>-INDEX($P$5:$P$124, MATCH("公務", 特殊処理,0 ), 0)*計算_投入係数表!$N117</f>
        <v>0</v>
      </c>
      <c r="S118" s="256" t="e">
        <f t="shared" si="85"/>
        <v>#DIV/0!</v>
      </c>
      <c r="T118" s="256" t="e">
        <f t="shared" si="86"/>
        <v>#DIV/0!</v>
      </c>
      <c r="U118" s="256">
        <f>-INDEX($S$5:$S$124, MATCH("建設業", 特殊処理,0 ), 0)*計算_投入係数表!$I117</f>
        <v>0</v>
      </c>
      <c r="V118" s="256" t="e">
        <f t="shared" si="87"/>
        <v>#DIV/0!</v>
      </c>
      <c r="W118" s="256" t="e">
        <f t="shared" si="88"/>
        <v>#DIV/0!</v>
      </c>
      <c r="X118" s="256" t="e">
        <f t="shared" si="89"/>
        <v>#DIV/0!</v>
      </c>
      <c r="Y118" s="256" t="e">
        <f t="shared" si="90"/>
        <v>#DIV/0!</v>
      </c>
      <c r="Z118" s="256" t="e">
        <v>#DIV/0!</v>
      </c>
      <c r="AA118" s="256" t="e">
        <f t="shared" si="91"/>
        <v>#DIV/0!</v>
      </c>
      <c r="AB118" s="523" t="e">
        <f t="shared" si="77"/>
        <v>#DIV/0!</v>
      </c>
      <c r="AC118" s="504" t="e">
        <f t="shared" ca="1" si="92"/>
        <v>#DIV/0!</v>
      </c>
      <c r="AD118" s="256" t="e">
        <f t="shared" ca="1" si="93"/>
        <v>#DIV/0!</v>
      </c>
      <c r="AE118" s="256" t="e">
        <f t="shared" ca="1" si="94"/>
        <v>#DIV/0!</v>
      </c>
      <c r="AF118" s="256" t="e">
        <f t="shared" ca="1" si="95"/>
        <v>#DIV/0!</v>
      </c>
      <c r="AG118" s="471" t="e">
        <v>#DIV/0!</v>
      </c>
      <c r="AH118" s="264" t="e">
        <f t="shared" ca="1" si="96"/>
        <v>#DIV/0!</v>
      </c>
      <c r="AI118" s="256" t="e">
        <f>IF(計算_移輸出入額!$AG118&gt;=1, IF($AH118&gt;=0,$AH118,0), 0)</f>
        <v>#DIV/0!</v>
      </c>
      <c r="AJ118" s="256" t="e">
        <f>IF(計算_移輸出入額!$AG118&lt;1,IF($AH118&lt;0,$AH118,0), 0)</f>
        <v>#DIV/0!</v>
      </c>
      <c r="AK118" s="256" t="e">
        <f t="shared" ca="1" si="78"/>
        <v>#DIV/0!</v>
      </c>
      <c r="AL118" s="256" t="e">
        <f t="shared" ca="1" si="97"/>
        <v>#DIV/0!</v>
      </c>
      <c r="AM118" s="256" t="e">
        <f t="shared" ca="1" si="79"/>
        <v>#DIV/0!</v>
      </c>
      <c r="AN118" s="256" t="e">
        <f t="shared" ca="1" si="98"/>
        <v>#DIV/0!</v>
      </c>
      <c r="AO118" s="256">
        <f ca="1">-INDEX($AM$5:$AM$124, MATCH("公務", 分類_出力,0 ), 0)*計算_投入係数表!$N117</f>
        <v>0</v>
      </c>
      <c r="AP118" s="256" t="e">
        <f t="shared" ca="1" si="99"/>
        <v>#DIV/0!</v>
      </c>
      <c r="AQ118" s="256" t="e">
        <f t="shared" ca="1" si="80"/>
        <v>#DIV/0!</v>
      </c>
      <c r="AR118" s="256">
        <f ca="1">-INDEX($AP$5:$AP$124, MATCH("建設業", 特殊処理,0 ), 0)*計算_投入係数表!$I117</f>
        <v>0</v>
      </c>
      <c r="AS118" s="256" t="e">
        <f t="shared" ca="1" si="100"/>
        <v>#DIV/0!</v>
      </c>
      <c r="AT118" s="260" t="e">
        <f t="shared" ca="1" si="101"/>
        <v>#DIV/0!</v>
      </c>
      <c r="AU118" s="260">
        <f t="shared" ca="1" si="102"/>
        <v>0</v>
      </c>
      <c r="AV118" s="260" t="e">
        <f t="shared" ca="1" si="103"/>
        <v>#DIV/0!</v>
      </c>
      <c r="AW118" s="260" t="e">
        <f t="shared" ca="1" si="81"/>
        <v>#DIV/0!</v>
      </c>
      <c r="AX118" s="260" t="e">
        <f ca="1"/>
        <v>#DIV/0!</v>
      </c>
      <c r="AY118" s="260" t="e">
        <f t="shared" ca="1" si="104"/>
        <v>#DIV/0!</v>
      </c>
      <c r="AZ118" s="256" t="e">
        <f t="shared" ca="1" si="105"/>
        <v>#DIV/0!</v>
      </c>
      <c r="BC118" s="256" t="e">
        <f ca="1">IF(入力!$C$10="1. アンケート調査", $AA118, $AY118)</f>
        <v>#DIV/0!</v>
      </c>
      <c r="BD118" s="256" t="e">
        <f ca="1">IF(入力!$C$10="1. アンケート調査", $M118, $AL118)</f>
        <v>#DIV/0!</v>
      </c>
      <c r="BE118" s="256" t="e">
        <f ca="1">IF(入力!$C$10="1. アンケート調査", $X118, $AV118)</f>
        <v>#DIV/0!</v>
      </c>
      <c r="BF118" s="256" t="e">
        <f ca="1">IF(入力!$C$10="1. アンケート調査", $Y118, $AW118)</f>
        <v>#DIV/0!</v>
      </c>
      <c r="BG118" s="256" t="e">
        <f ca="1">IF(入力!$C$10="1. アンケート調査", $Z118, $AX118)</f>
        <v>#DIV/0!</v>
      </c>
    </row>
    <row r="119" spans="2:59" s="6" customFormat="1" ht="12" x14ac:dyDescent="0.25">
      <c r="B119" s="53">
        <v>115</v>
      </c>
      <c r="C119" s="269" t="str">
        <v>-</v>
      </c>
      <c r="D119" s="256">
        <f ca="1">SUMIF(振分, $C119, 入力_北海道基本取引表!$EE$4:$EE$107)</f>
        <v>0</v>
      </c>
      <c r="E119" s="256">
        <f ca="1">SUMIF(振分, $C119, 入力_北海道基本取引表!$EF$4:$EF$107)</f>
        <v>0</v>
      </c>
      <c r="F119" s="256">
        <f ca="1">SUMIF(振分, $C119, 入力_北海道基本取引表!$EJ$4:$EJ$107)</f>
        <v>0</v>
      </c>
      <c r="G119" s="256">
        <f ca="1">SUMIF(振分, $C119, 入力_北海道基本取引表!$EK$4:$EK$107)</f>
        <v>0</v>
      </c>
      <c r="H119" s="256">
        <f ca="1">SUMIF(振分, $C119, 入力_北海道基本取引表!$EO$4:$EO$107)</f>
        <v>0</v>
      </c>
      <c r="I119" s="256">
        <f ca="1">SUMIF(振分, $C119, 入力_北海道基本取引表!$EC$4:$EC$107)</f>
        <v>0</v>
      </c>
      <c r="J119" s="256">
        <f>計算_基本取引表_調整前!$DT118</f>
        <v>0</v>
      </c>
      <c r="K119" s="256" t="e">
        <f>計算_基本取引表_調整前!$EC118</f>
        <v>#DIV/0!</v>
      </c>
      <c r="L119" s="260">
        <v>0</v>
      </c>
      <c r="M119" s="264">
        <f>IF($C119="公務員",0,IF(AND($BB$5="1.0にする", $C119="建設業"), 0, 入力!$C665))</f>
        <v>0</v>
      </c>
      <c r="N119" s="256" t="e">
        <f>-計算!G405</f>
        <v>#DIV/0!</v>
      </c>
      <c r="O119" s="256" t="e">
        <f t="shared" si="82"/>
        <v>#DIV/0!</v>
      </c>
      <c r="P119" s="256" t="e">
        <f t="shared" si="83"/>
        <v>#DIV/0!</v>
      </c>
      <c r="Q119" s="256" t="e">
        <f t="shared" si="84"/>
        <v>#DIV/0!</v>
      </c>
      <c r="R119" s="256">
        <f>-INDEX($P$5:$P$124, MATCH("公務", 特殊処理,0 ), 0)*計算_投入係数表!$N118</f>
        <v>0</v>
      </c>
      <c r="S119" s="256" t="e">
        <f t="shared" si="85"/>
        <v>#DIV/0!</v>
      </c>
      <c r="T119" s="256" t="e">
        <f t="shared" si="86"/>
        <v>#DIV/0!</v>
      </c>
      <c r="U119" s="256">
        <f>-INDEX($S$5:$S$124, MATCH("建設業", 特殊処理,0 ), 0)*計算_投入係数表!$I118</f>
        <v>0</v>
      </c>
      <c r="V119" s="256" t="e">
        <f t="shared" si="87"/>
        <v>#DIV/0!</v>
      </c>
      <c r="W119" s="256" t="e">
        <f t="shared" si="88"/>
        <v>#DIV/0!</v>
      </c>
      <c r="X119" s="256" t="e">
        <f t="shared" si="89"/>
        <v>#DIV/0!</v>
      </c>
      <c r="Y119" s="256" t="e">
        <f t="shared" si="90"/>
        <v>#DIV/0!</v>
      </c>
      <c r="Z119" s="256" t="e">
        <v>#DIV/0!</v>
      </c>
      <c r="AA119" s="256" t="e">
        <f t="shared" si="91"/>
        <v>#DIV/0!</v>
      </c>
      <c r="AB119" s="523" t="e">
        <f t="shared" si="77"/>
        <v>#DIV/0!</v>
      </c>
      <c r="AC119" s="504" t="e">
        <f t="shared" ca="1" si="92"/>
        <v>#DIV/0!</v>
      </c>
      <c r="AD119" s="256" t="e">
        <f t="shared" ca="1" si="93"/>
        <v>#DIV/0!</v>
      </c>
      <c r="AE119" s="256" t="e">
        <f t="shared" ca="1" si="94"/>
        <v>#DIV/0!</v>
      </c>
      <c r="AF119" s="256" t="e">
        <f t="shared" ca="1" si="95"/>
        <v>#DIV/0!</v>
      </c>
      <c r="AG119" s="471" t="e">
        <v>#DIV/0!</v>
      </c>
      <c r="AH119" s="264" t="e">
        <f t="shared" ca="1" si="96"/>
        <v>#DIV/0!</v>
      </c>
      <c r="AI119" s="256" t="e">
        <f>IF(計算_移輸出入額!$AG119&gt;=1, IF($AH119&gt;=0,$AH119,0), 0)</f>
        <v>#DIV/0!</v>
      </c>
      <c r="AJ119" s="256" t="e">
        <f>IF(計算_移輸出入額!$AG119&lt;1,IF($AH119&lt;0,$AH119,0), 0)</f>
        <v>#DIV/0!</v>
      </c>
      <c r="AK119" s="256" t="e">
        <f t="shared" ca="1" si="78"/>
        <v>#DIV/0!</v>
      </c>
      <c r="AL119" s="256" t="e">
        <f t="shared" ca="1" si="97"/>
        <v>#DIV/0!</v>
      </c>
      <c r="AM119" s="256" t="e">
        <f t="shared" ca="1" si="79"/>
        <v>#DIV/0!</v>
      </c>
      <c r="AN119" s="256" t="e">
        <f t="shared" ca="1" si="98"/>
        <v>#DIV/0!</v>
      </c>
      <c r="AO119" s="256">
        <f ca="1">-INDEX($AM$5:$AM$124, MATCH("公務", 分類_出力,0 ), 0)*計算_投入係数表!$N118</f>
        <v>0</v>
      </c>
      <c r="AP119" s="256" t="e">
        <f t="shared" ca="1" si="99"/>
        <v>#DIV/0!</v>
      </c>
      <c r="AQ119" s="256" t="e">
        <f t="shared" ca="1" si="80"/>
        <v>#DIV/0!</v>
      </c>
      <c r="AR119" s="256">
        <f ca="1">-INDEX($AP$5:$AP$124, MATCH("建設業", 特殊処理,0 ), 0)*計算_投入係数表!$I118</f>
        <v>0</v>
      </c>
      <c r="AS119" s="256" t="e">
        <f t="shared" ca="1" si="100"/>
        <v>#DIV/0!</v>
      </c>
      <c r="AT119" s="260" t="e">
        <f t="shared" ca="1" si="101"/>
        <v>#DIV/0!</v>
      </c>
      <c r="AU119" s="260">
        <f t="shared" ca="1" si="102"/>
        <v>0</v>
      </c>
      <c r="AV119" s="260" t="e">
        <f t="shared" ca="1" si="103"/>
        <v>#DIV/0!</v>
      </c>
      <c r="AW119" s="260" t="e">
        <f t="shared" ca="1" si="81"/>
        <v>#DIV/0!</v>
      </c>
      <c r="AX119" s="260" t="e">
        <f ca="1"/>
        <v>#DIV/0!</v>
      </c>
      <c r="AY119" s="260" t="e">
        <f t="shared" ca="1" si="104"/>
        <v>#DIV/0!</v>
      </c>
      <c r="AZ119" s="256" t="e">
        <f t="shared" ca="1" si="105"/>
        <v>#DIV/0!</v>
      </c>
      <c r="BC119" s="256" t="e">
        <f ca="1">IF(入力!$C$10="1. アンケート調査", $AA119, $AY119)</f>
        <v>#DIV/0!</v>
      </c>
      <c r="BD119" s="256" t="e">
        <f ca="1">IF(入力!$C$10="1. アンケート調査", $M119, $AL119)</f>
        <v>#DIV/0!</v>
      </c>
      <c r="BE119" s="256" t="e">
        <f ca="1">IF(入力!$C$10="1. アンケート調査", $X119, $AV119)</f>
        <v>#DIV/0!</v>
      </c>
      <c r="BF119" s="256" t="e">
        <f ca="1">IF(入力!$C$10="1. アンケート調査", $Y119, $AW119)</f>
        <v>#DIV/0!</v>
      </c>
      <c r="BG119" s="256" t="e">
        <f ca="1">IF(入力!$C$10="1. アンケート調査", $Z119, $AX119)</f>
        <v>#DIV/0!</v>
      </c>
    </row>
    <row r="120" spans="2:59" s="6" customFormat="1" ht="12" x14ac:dyDescent="0.25">
      <c r="B120" s="53">
        <v>116</v>
      </c>
      <c r="C120" s="269" t="str">
        <v>-</v>
      </c>
      <c r="D120" s="256">
        <f ca="1">SUMIF(振分, $C120, 入力_北海道基本取引表!$EE$4:$EE$107)</f>
        <v>0</v>
      </c>
      <c r="E120" s="256">
        <f ca="1">SUMIF(振分, $C120, 入力_北海道基本取引表!$EF$4:$EF$107)</f>
        <v>0</v>
      </c>
      <c r="F120" s="256">
        <f ca="1">SUMIF(振分, $C120, 入力_北海道基本取引表!$EJ$4:$EJ$107)</f>
        <v>0</v>
      </c>
      <c r="G120" s="256">
        <f ca="1">SUMIF(振分, $C120, 入力_北海道基本取引表!$EK$4:$EK$107)</f>
        <v>0</v>
      </c>
      <c r="H120" s="256">
        <f ca="1">SUMIF(振分, $C120, 入力_北海道基本取引表!$EO$4:$EO$107)</f>
        <v>0</v>
      </c>
      <c r="I120" s="256">
        <f ca="1">SUMIF(振分, $C120, 入力_北海道基本取引表!$EC$4:$EC$107)</f>
        <v>0</v>
      </c>
      <c r="J120" s="256">
        <f>計算_基本取引表_調整前!$DT119</f>
        <v>0</v>
      </c>
      <c r="K120" s="256" t="e">
        <f>計算_基本取引表_調整前!$EC119</f>
        <v>#DIV/0!</v>
      </c>
      <c r="L120" s="260">
        <v>0</v>
      </c>
      <c r="M120" s="264">
        <f>IF($C120="公務員",0,IF(AND($BB$5="1.0にする", $C120="建設業"), 0, 入力!$C666))</f>
        <v>0</v>
      </c>
      <c r="N120" s="256" t="e">
        <f>-計算!G406</f>
        <v>#DIV/0!</v>
      </c>
      <c r="O120" s="256" t="e">
        <f t="shared" si="82"/>
        <v>#DIV/0!</v>
      </c>
      <c r="P120" s="256" t="e">
        <f t="shared" si="83"/>
        <v>#DIV/0!</v>
      </c>
      <c r="Q120" s="256" t="e">
        <f t="shared" si="84"/>
        <v>#DIV/0!</v>
      </c>
      <c r="R120" s="256">
        <f>-INDEX($P$5:$P$124, MATCH("公務", 特殊処理,0 ), 0)*計算_投入係数表!$N119</f>
        <v>0</v>
      </c>
      <c r="S120" s="256" t="e">
        <f t="shared" si="85"/>
        <v>#DIV/0!</v>
      </c>
      <c r="T120" s="256" t="e">
        <f t="shared" si="86"/>
        <v>#DIV/0!</v>
      </c>
      <c r="U120" s="256">
        <f>-INDEX($S$5:$S$124, MATCH("建設業", 特殊処理,0 ), 0)*計算_投入係数表!$I119</f>
        <v>0</v>
      </c>
      <c r="V120" s="256" t="e">
        <f t="shared" si="87"/>
        <v>#DIV/0!</v>
      </c>
      <c r="W120" s="256" t="e">
        <f t="shared" si="88"/>
        <v>#DIV/0!</v>
      </c>
      <c r="X120" s="256" t="e">
        <f t="shared" si="89"/>
        <v>#DIV/0!</v>
      </c>
      <c r="Y120" s="256" t="e">
        <f t="shared" si="90"/>
        <v>#DIV/0!</v>
      </c>
      <c r="Z120" s="256" t="e">
        <v>#DIV/0!</v>
      </c>
      <c r="AA120" s="256" t="e">
        <f t="shared" si="91"/>
        <v>#DIV/0!</v>
      </c>
      <c r="AB120" s="523" t="e">
        <f t="shared" si="77"/>
        <v>#DIV/0!</v>
      </c>
      <c r="AC120" s="504" t="e">
        <f t="shared" ca="1" si="92"/>
        <v>#DIV/0!</v>
      </c>
      <c r="AD120" s="256" t="e">
        <f t="shared" ca="1" si="93"/>
        <v>#DIV/0!</v>
      </c>
      <c r="AE120" s="256" t="e">
        <f t="shared" ca="1" si="94"/>
        <v>#DIV/0!</v>
      </c>
      <c r="AF120" s="256" t="e">
        <f t="shared" ca="1" si="95"/>
        <v>#DIV/0!</v>
      </c>
      <c r="AG120" s="471" t="e">
        <v>#DIV/0!</v>
      </c>
      <c r="AH120" s="264" t="e">
        <f t="shared" ca="1" si="96"/>
        <v>#DIV/0!</v>
      </c>
      <c r="AI120" s="256" t="e">
        <f>IF(計算_移輸出入額!$AG120&gt;=1, IF($AH120&gt;=0,$AH120,0), 0)</f>
        <v>#DIV/0!</v>
      </c>
      <c r="AJ120" s="256" t="e">
        <f>IF(計算_移輸出入額!$AG120&lt;1,IF($AH120&lt;0,$AH120,0), 0)</f>
        <v>#DIV/0!</v>
      </c>
      <c r="AK120" s="256" t="e">
        <f t="shared" ca="1" si="78"/>
        <v>#DIV/0!</v>
      </c>
      <c r="AL120" s="256" t="e">
        <f t="shared" ca="1" si="97"/>
        <v>#DIV/0!</v>
      </c>
      <c r="AM120" s="256" t="e">
        <f t="shared" ca="1" si="79"/>
        <v>#DIV/0!</v>
      </c>
      <c r="AN120" s="256" t="e">
        <f t="shared" ca="1" si="98"/>
        <v>#DIV/0!</v>
      </c>
      <c r="AO120" s="256">
        <f ca="1">-INDEX($AM$5:$AM$124, MATCH("公務", 分類_出力,0 ), 0)*計算_投入係数表!$N119</f>
        <v>0</v>
      </c>
      <c r="AP120" s="256" t="e">
        <f t="shared" ca="1" si="99"/>
        <v>#DIV/0!</v>
      </c>
      <c r="AQ120" s="256" t="e">
        <f t="shared" ca="1" si="80"/>
        <v>#DIV/0!</v>
      </c>
      <c r="AR120" s="256">
        <f ca="1">-INDEX($AP$5:$AP$124, MATCH("建設業", 特殊処理,0 ), 0)*計算_投入係数表!$I119</f>
        <v>0</v>
      </c>
      <c r="AS120" s="256" t="e">
        <f t="shared" ca="1" si="100"/>
        <v>#DIV/0!</v>
      </c>
      <c r="AT120" s="260" t="e">
        <f t="shared" ca="1" si="101"/>
        <v>#DIV/0!</v>
      </c>
      <c r="AU120" s="260">
        <f t="shared" ca="1" si="102"/>
        <v>0</v>
      </c>
      <c r="AV120" s="260" t="e">
        <f t="shared" ca="1" si="103"/>
        <v>#DIV/0!</v>
      </c>
      <c r="AW120" s="260" t="e">
        <f t="shared" ca="1" si="81"/>
        <v>#DIV/0!</v>
      </c>
      <c r="AX120" s="260" t="e">
        <f ca="1"/>
        <v>#DIV/0!</v>
      </c>
      <c r="AY120" s="260" t="e">
        <f t="shared" ca="1" si="104"/>
        <v>#DIV/0!</v>
      </c>
      <c r="AZ120" s="256" t="e">
        <f t="shared" ca="1" si="105"/>
        <v>#DIV/0!</v>
      </c>
      <c r="BC120" s="256" t="e">
        <f ca="1">IF(入力!$C$10="1. アンケート調査", $AA120, $AY120)</f>
        <v>#DIV/0!</v>
      </c>
      <c r="BD120" s="256" t="e">
        <f ca="1">IF(入力!$C$10="1. アンケート調査", $M120, $AL120)</f>
        <v>#DIV/0!</v>
      </c>
      <c r="BE120" s="256" t="e">
        <f ca="1">IF(入力!$C$10="1. アンケート調査", $X120, $AV120)</f>
        <v>#DIV/0!</v>
      </c>
      <c r="BF120" s="256" t="e">
        <f ca="1">IF(入力!$C$10="1. アンケート調査", $Y120, $AW120)</f>
        <v>#DIV/0!</v>
      </c>
      <c r="BG120" s="256" t="e">
        <f ca="1">IF(入力!$C$10="1. アンケート調査", $Z120, $AX120)</f>
        <v>#DIV/0!</v>
      </c>
    </row>
    <row r="121" spans="2:59" s="6" customFormat="1" ht="12" x14ac:dyDescent="0.25">
      <c r="B121" s="53">
        <v>117</v>
      </c>
      <c r="C121" s="269" t="str">
        <v>-</v>
      </c>
      <c r="D121" s="256">
        <f ca="1">SUMIF(振分, $C121, 入力_北海道基本取引表!$EE$4:$EE$107)</f>
        <v>0</v>
      </c>
      <c r="E121" s="256">
        <f ca="1">SUMIF(振分, $C121, 入力_北海道基本取引表!$EF$4:$EF$107)</f>
        <v>0</v>
      </c>
      <c r="F121" s="256">
        <f ca="1">SUMIF(振分, $C121, 入力_北海道基本取引表!$EJ$4:$EJ$107)</f>
        <v>0</v>
      </c>
      <c r="G121" s="256">
        <f ca="1">SUMIF(振分, $C121, 入力_北海道基本取引表!$EK$4:$EK$107)</f>
        <v>0</v>
      </c>
      <c r="H121" s="256">
        <f ca="1">SUMIF(振分, $C121, 入力_北海道基本取引表!$EO$4:$EO$107)</f>
        <v>0</v>
      </c>
      <c r="I121" s="256">
        <f ca="1">SUMIF(振分, $C121, 入力_北海道基本取引表!$EC$4:$EC$107)</f>
        <v>0</v>
      </c>
      <c r="J121" s="256">
        <f>計算_基本取引表_調整前!$DT120</f>
        <v>0</v>
      </c>
      <c r="K121" s="256" t="e">
        <f>計算_基本取引表_調整前!$EC120</f>
        <v>#DIV/0!</v>
      </c>
      <c r="L121" s="260">
        <v>0</v>
      </c>
      <c r="M121" s="264">
        <f>IF($C121="公務員",0,IF(AND($BB$5="1.0にする", $C121="建設業"), 0, 入力!$C667))</f>
        <v>0</v>
      </c>
      <c r="N121" s="256" t="e">
        <f>-計算!G407</f>
        <v>#DIV/0!</v>
      </c>
      <c r="O121" s="256" t="e">
        <f t="shared" si="82"/>
        <v>#DIV/0!</v>
      </c>
      <c r="P121" s="256" t="e">
        <f t="shared" si="83"/>
        <v>#DIV/0!</v>
      </c>
      <c r="Q121" s="256" t="e">
        <f t="shared" si="84"/>
        <v>#DIV/0!</v>
      </c>
      <c r="R121" s="256">
        <f>-INDEX($P$5:$P$124, MATCH("公務", 特殊処理,0 ), 0)*計算_投入係数表!$N120</f>
        <v>0</v>
      </c>
      <c r="S121" s="256" t="e">
        <f t="shared" si="85"/>
        <v>#DIV/0!</v>
      </c>
      <c r="T121" s="256" t="e">
        <f t="shared" si="86"/>
        <v>#DIV/0!</v>
      </c>
      <c r="U121" s="256">
        <f>-INDEX($S$5:$S$124, MATCH("建設業", 特殊処理,0 ), 0)*計算_投入係数表!$I120</f>
        <v>0</v>
      </c>
      <c r="V121" s="256" t="e">
        <f t="shared" si="87"/>
        <v>#DIV/0!</v>
      </c>
      <c r="W121" s="256" t="e">
        <f t="shared" si="88"/>
        <v>#DIV/0!</v>
      </c>
      <c r="X121" s="256" t="e">
        <f t="shared" si="89"/>
        <v>#DIV/0!</v>
      </c>
      <c r="Y121" s="256" t="e">
        <f t="shared" si="90"/>
        <v>#DIV/0!</v>
      </c>
      <c r="Z121" s="256" t="e">
        <v>#DIV/0!</v>
      </c>
      <c r="AA121" s="256" t="e">
        <f t="shared" si="91"/>
        <v>#DIV/0!</v>
      </c>
      <c r="AB121" s="523" t="e">
        <f t="shared" si="77"/>
        <v>#DIV/0!</v>
      </c>
      <c r="AC121" s="504" t="e">
        <f t="shared" ca="1" si="92"/>
        <v>#DIV/0!</v>
      </c>
      <c r="AD121" s="256" t="e">
        <f t="shared" ca="1" si="93"/>
        <v>#DIV/0!</v>
      </c>
      <c r="AE121" s="256" t="e">
        <f t="shared" ca="1" si="94"/>
        <v>#DIV/0!</v>
      </c>
      <c r="AF121" s="256" t="e">
        <f t="shared" ca="1" si="95"/>
        <v>#DIV/0!</v>
      </c>
      <c r="AG121" s="471" t="e">
        <v>#DIV/0!</v>
      </c>
      <c r="AH121" s="264" t="e">
        <f t="shared" ca="1" si="96"/>
        <v>#DIV/0!</v>
      </c>
      <c r="AI121" s="256" t="e">
        <f>IF(計算_移輸出入額!$AG121&gt;=1, IF($AH121&gt;=0,$AH121,0), 0)</f>
        <v>#DIV/0!</v>
      </c>
      <c r="AJ121" s="256" t="e">
        <f>IF(計算_移輸出入額!$AG121&lt;1,IF($AH121&lt;0,$AH121,0), 0)</f>
        <v>#DIV/0!</v>
      </c>
      <c r="AK121" s="256" t="e">
        <f t="shared" ca="1" si="78"/>
        <v>#DIV/0!</v>
      </c>
      <c r="AL121" s="256" t="e">
        <f t="shared" ca="1" si="97"/>
        <v>#DIV/0!</v>
      </c>
      <c r="AM121" s="256" t="e">
        <f t="shared" ca="1" si="79"/>
        <v>#DIV/0!</v>
      </c>
      <c r="AN121" s="256" t="e">
        <f t="shared" ca="1" si="98"/>
        <v>#DIV/0!</v>
      </c>
      <c r="AO121" s="256">
        <f ca="1">-INDEX($AM$5:$AM$124, MATCH("公務", 分類_出力,0 ), 0)*計算_投入係数表!$N120</f>
        <v>0</v>
      </c>
      <c r="AP121" s="256" t="e">
        <f t="shared" ca="1" si="99"/>
        <v>#DIV/0!</v>
      </c>
      <c r="AQ121" s="256" t="e">
        <f t="shared" ca="1" si="80"/>
        <v>#DIV/0!</v>
      </c>
      <c r="AR121" s="256">
        <f ca="1">-INDEX($AP$5:$AP$124, MATCH("建設業", 特殊処理,0 ), 0)*計算_投入係数表!$I120</f>
        <v>0</v>
      </c>
      <c r="AS121" s="256" t="e">
        <f t="shared" ca="1" si="100"/>
        <v>#DIV/0!</v>
      </c>
      <c r="AT121" s="260" t="e">
        <f t="shared" ca="1" si="101"/>
        <v>#DIV/0!</v>
      </c>
      <c r="AU121" s="260">
        <f t="shared" ca="1" si="102"/>
        <v>0</v>
      </c>
      <c r="AV121" s="260" t="e">
        <f t="shared" ca="1" si="103"/>
        <v>#DIV/0!</v>
      </c>
      <c r="AW121" s="260" t="e">
        <f t="shared" ca="1" si="81"/>
        <v>#DIV/0!</v>
      </c>
      <c r="AX121" s="260" t="e">
        <f ca="1"/>
        <v>#DIV/0!</v>
      </c>
      <c r="AY121" s="260" t="e">
        <f t="shared" ca="1" si="104"/>
        <v>#DIV/0!</v>
      </c>
      <c r="AZ121" s="256" t="e">
        <f t="shared" ca="1" si="105"/>
        <v>#DIV/0!</v>
      </c>
      <c r="BC121" s="256" t="e">
        <f ca="1">IF(入力!$C$10="1. アンケート調査", $AA121, $AY121)</f>
        <v>#DIV/0!</v>
      </c>
      <c r="BD121" s="256" t="e">
        <f ca="1">IF(入力!$C$10="1. アンケート調査", $M121, $AL121)</f>
        <v>#DIV/0!</v>
      </c>
      <c r="BE121" s="256" t="e">
        <f ca="1">IF(入力!$C$10="1. アンケート調査", $X121, $AV121)</f>
        <v>#DIV/0!</v>
      </c>
      <c r="BF121" s="256" t="e">
        <f ca="1">IF(入力!$C$10="1. アンケート調査", $Y121, $AW121)</f>
        <v>#DIV/0!</v>
      </c>
      <c r="BG121" s="256" t="e">
        <f ca="1">IF(入力!$C$10="1. アンケート調査", $Z121, $AX121)</f>
        <v>#DIV/0!</v>
      </c>
    </row>
    <row r="122" spans="2:59" s="6" customFormat="1" ht="12" x14ac:dyDescent="0.25">
      <c r="B122" s="53">
        <v>118</v>
      </c>
      <c r="C122" s="269" t="str">
        <v>-</v>
      </c>
      <c r="D122" s="256">
        <f ca="1">SUMIF(振分, $C122, 入力_北海道基本取引表!$EE$4:$EE$107)</f>
        <v>0</v>
      </c>
      <c r="E122" s="256">
        <f ca="1">SUMIF(振分, $C122, 入力_北海道基本取引表!$EF$4:$EF$107)</f>
        <v>0</v>
      </c>
      <c r="F122" s="256">
        <f ca="1">SUMIF(振分, $C122, 入力_北海道基本取引表!$EJ$4:$EJ$107)</f>
        <v>0</v>
      </c>
      <c r="G122" s="256">
        <f ca="1">SUMIF(振分, $C122, 入力_北海道基本取引表!$EK$4:$EK$107)</f>
        <v>0</v>
      </c>
      <c r="H122" s="256">
        <f ca="1">SUMIF(振分, $C122, 入力_北海道基本取引表!$EO$4:$EO$107)</f>
        <v>0</v>
      </c>
      <c r="I122" s="256">
        <f ca="1">SUMIF(振分, $C122, 入力_北海道基本取引表!$EC$4:$EC$107)</f>
        <v>0</v>
      </c>
      <c r="J122" s="256">
        <f>計算_基本取引表_調整前!$DT121</f>
        <v>0</v>
      </c>
      <c r="K122" s="256" t="e">
        <f>計算_基本取引表_調整前!$EC121</f>
        <v>#DIV/0!</v>
      </c>
      <c r="L122" s="260">
        <v>0</v>
      </c>
      <c r="M122" s="264">
        <f>IF($C122="公務員",0,IF(AND($BB$5="1.0にする", $C122="建設業"), 0, 入力!$C668))</f>
        <v>0</v>
      </c>
      <c r="N122" s="256" t="e">
        <f>-計算!G408</f>
        <v>#DIV/0!</v>
      </c>
      <c r="O122" s="256" t="e">
        <f t="shared" si="82"/>
        <v>#DIV/0!</v>
      </c>
      <c r="P122" s="256" t="e">
        <f t="shared" si="83"/>
        <v>#DIV/0!</v>
      </c>
      <c r="Q122" s="256" t="e">
        <f t="shared" si="84"/>
        <v>#DIV/0!</v>
      </c>
      <c r="R122" s="256">
        <f>-INDEX($P$5:$P$124, MATCH("公務", 特殊処理,0 ), 0)*計算_投入係数表!$N121</f>
        <v>0</v>
      </c>
      <c r="S122" s="256" t="e">
        <f t="shared" si="85"/>
        <v>#DIV/0!</v>
      </c>
      <c r="T122" s="256" t="e">
        <f t="shared" si="86"/>
        <v>#DIV/0!</v>
      </c>
      <c r="U122" s="256">
        <f>-INDEX($S$5:$S$124, MATCH("建設業", 特殊処理,0 ), 0)*計算_投入係数表!$I121</f>
        <v>0</v>
      </c>
      <c r="V122" s="256" t="e">
        <f t="shared" si="87"/>
        <v>#DIV/0!</v>
      </c>
      <c r="W122" s="256" t="e">
        <f t="shared" si="88"/>
        <v>#DIV/0!</v>
      </c>
      <c r="X122" s="256" t="e">
        <f t="shared" si="89"/>
        <v>#DIV/0!</v>
      </c>
      <c r="Y122" s="256" t="e">
        <f t="shared" si="90"/>
        <v>#DIV/0!</v>
      </c>
      <c r="Z122" s="256" t="e">
        <v>#DIV/0!</v>
      </c>
      <c r="AA122" s="256" t="e">
        <f t="shared" si="91"/>
        <v>#DIV/0!</v>
      </c>
      <c r="AB122" s="523" t="e">
        <f t="shared" si="77"/>
        <v>#DIV/0!</v>
      </c>
      <c r="AC122" s="504" t="e">
        <f t="shared" ca="1" si="92"/>
        <v>#DIV/0!</v>
      </c>
      <c r="AD122" s="256" t="e">
        <f t="shared" ca="1" si="93"/>
        <v>#DIV/0!</v>
      </c>
      <c r="AE122" s="256" t="e">
        <f t="shared" ca="1" si="94"/>
        <v>#DIV/0!</v>
      </c>
      <c r="AF122" s="256" t="e">
        <f t="shared" ca="1" si="95"/>
        <v>#DIV/0!</v>
      </c>
      <c r="AG122" s="471" t="e">
        <v>#DIV/0!</v>
      </c>
      <c r="AH122" s="264" t="e">
        <f t="shared" ca="1" si="96"/>
        <v>#DIV/0!</v>
      </c>
      <c r="AI122" s="256" t="e">
        <f>IF(計算_移輸出入額!$AG122&gt;=1, IF($AH122&gt;=0,$AH122,0), 0)</f>
        <v>#DIV/0!</v>
      </c>
      <c r="AJ122" s="256" t="e">
        <f>IF(計算_移輸出入額!$AG122&lt;1,IF($AH122&lt;0,$AH122,0), 0)</f>
        <v>#DIV/0!</v>
      </c>
      <c r="AK122" s="256" t="e">
        <f t="shared" ca="1" si="78"/>
        <v>#DIV/0!</v>
      </c>
      <c r="AL122" s="256" t="e">
        <f t="shared" ca="1" si="97"/>
        <v>#DIV/0!</v>
      </c>
      <c r="AM122" s="256" t="e">
        <f t="shared" ca="1" si="79"/>
        <v>#DIV/0!</v>
      </c>
      <c r="AN122" s="256" t="e">
        <f t="shared" ca="1" si="98"/>
        <v>#DIV/0!</v>
      </c>
      <c r="AO122" s="256">
        <f ca="1">-INDEX($AM$5:$AM$124, MATCH("公務", 分類_出力,0 ), 0)*計算_投入係数表!$N121</f>
        <v>0</v>
      </c>
      <c r="AP122" s="256" t="e">
        <f t="shared" ca="1" si="99"/>
        <v>#DIV/0!</v>
      </c>
      <c r="AQ122" s="256" t="e">
        <f t="shared" ca="1" si="80"/>
        <v>#DIV/0!</v>
      </c>
      <c r="AR122" s="256">
        <f ca="1">-INDEX($AP$5:$AP$124, MATCH("建設業", 特殊処理,0 ), 0)*計算_投入係数表!$I121</f>
        <v>0</v>
      </c>
      <c r="AS122" s="256" t="e">
        <f t="shared" ca="1" si="100"/>
        <v>#DIV/0!</v>
      </c>
      <c r="AT122" s="260" t="e">
        <f t="shared" ca="1" si="101"/>
        <v>#DIV/0!</v>
      </c>
      <c r="AU122" s="260">
        <f t="shared" ca="1" si="102"/>
        <v>0</v>
      </c>
      <c r="AV122" s="260" t="e">
        <f t="shared" ca="1" si="103"/>
        <v>#DIV/0!</v>
      </c>
      <c r="AW122" s="260" t="e">
        <f t="shared" ca="1" si="81"/>
        <v>#DIV/0!</v>
      </c>
      <c r="AX122" s="260" t="e">
        <f ca="1"/>
        <v>#DIV/0!</v>
      </c>
      <c r="AY122" s="260" t="e">
        <f t="shared" ca="1" si="104"/>
        <v>#DIV/0!</v>
      </c>
      <c r="AZ122" s="256" t="e">
        <f t="shared" ca="1" si="105"/>
        <v>#DIV/0!</v>
      </c>
      <c r="BC122" s="256" t="e">
        <f ca="1">IF(入力!$C$10="1. アンケート調査", $AA122, $AY122)</f>
        <v>#DIV/0!</v>
      </c>
      <c r="BD122" s="256" t="e">
        <f ca="1">IF(入力!$C$10="1. アンケート調査", $M122, $AL122)</f>
        <v>#DIV/0!</v>
      </c>
      <c r="BE122" s="256" t="e">
        <f ca="1">IF(入力!$C$10="1. アンケート調査", $X122, $AV122)</f>
        <v>#DIV/0!</v>
      </c>
      <c r="BF122" s="256" t="e">
        <f ca="1">IF(入力!$C$10="1. アンケート調査", $Y122, $AW122)</f>
        <v>#DIV/0!</v>
      </c>
      <c r="BG122" s="256" t="e">
        <f ca="1">IF(入力!$C$10="1. アンケート調査", $Z122, $AX122)</f>
        <v>#DIV/0!</v>
      </c>
    </row>
    <row r="123" spans="2:59" s="6" customFormat="1" ht="12" x14ac:dyDescent="0.25">
      <c r="B123" s="53">
        <v>119</v>
      </c>
      <c r="C123" s="269" t="str">
        <v>-</v>
      </c>
      <c r="D123" s="256">
        <f ca="1">SUMIF(振分, $C123, 入力_北海道基本取引表!$EE$4:$EE$107)</f>
        <v>0</v>
      </c>
      <c r="E123" s="256">
        <f ca="1">SUMIF(振分, $C123, 入力_北海道基本取引表!$EF$4:$EF$107)</f>
        <v>0</v>
      </c>
      <c r="F123" s="256">
        <f ca="1">SUMIF(振分, $C123, 入力_北海道基本取引表!$EJ$4:$EJ$107)</f>
        <v>0</v>
      </c>
      <c r="G123" s="256">
        <f ca="1">SUMIF(振分, $C123, 入力_北海道基本取引表!$EK$4:$EK$107)</f>
        <v>0</v>
      </c>
      <c r="H123" s="256">
        <f ca="1">SUMIF(振分, $C123, 入力_北海道基本取引表!$EO$4:$EO$107)</f>
        <v>0</v>
      </c>
      <c r="I123" s="256">
        <f ca="1">SUMIF(振分, $C123, 入力_北海道基本取引表!$EC$4:$EC$107)</f>
        <v>0</v>
      </c>
      <c r="J123" s="256">
        <f>計算_基本取引表_調整前!$DT122</f>
        <v>0</v>
      </c>
      <c r="K123" s="256" t="e">
        <f>計算_基本取引表_調整前!$EC122</f>
        <v>#DIV/0!</v>
      </c>
      <c r="L123" s="260">
        <v>0</v>
      </c>
      <c r="M123" s="264">
        <f>IF($C123="公務員",0,IF(AND($BB$5="1.0にする", $C123="建設業"), 0, 入力!$C669))</f>
        <v>0</v>
      </c>
      <c r="N123" s="256" t="e">
        <f>-計算!G409</f>
        <v>#DIV/0!</v>
      </c>
      <c r="O123" s="256" t="e">
        <f t="shared" si="82"/>
        <v>#DIV/0!</v>
      </c>
      <c r="P123" s="256" t="e">
        <f t="shared" si="83"/>
        <v>#DIV/0!</v>
      </c>
      <c r="Q123" s="256" t="e">
        <f t="shared" si="84"/>
        <v>#DIV/0!</v>
      </c>
      <c r="R123" s="256">
        <f>-INDEX($P$5:$P$124, MATCH("公務", 特殊処理,0 ), 0)*計算_投入係数表!$N122</f>
        <v>0</v>
      </c>
      <c r="S123" s="256" t="e">
        <f t="shared" si="85"/>
        <v>#DIV/0!</v>
      </c>
      <c r="T123" s="256" t="e">
        <f t="shared" si="86"/>
        <v>#DIV/0!</v>
      </c>
      <c r="U123" s="256">
        <f>-INDEX($S$5:$S$124, MATCH("建設業", 特殊処理,0 ), 0)*計算_投入係数表!$I122</f>
        <v>0</v>
      </c>
      <c r="V123" s="256" t="e">
        <f t="shared" si="87"/>
        <v>#DIV/0!</v>
      </c>
      <c r="W123" s="256" t="e">
        <f t="shared" si="88"/>
        <v>#DIV/0!</v>
      </c>
      <c r="X123" s="256" t="e">
        <f t="shared" si="89"/>
        <v>#DIV/0!</v>
      </c>
      <c r="Y123" s="256" t="e">
        <f t="shared" si="90"/>
        <v>#DIV/0!</v>
      </c>
      <c r="Z123" s="256" t="e">
        <v>#DIV/0!</v>
      </c>
      <c r="AA123" s="256" t="e">
        <f t="shared" si="91"/>
        <v>#DIV/0!</v>
      </c>
      <c r="AB123" s="523" t="e">
        <f t="shared" si="77"/>
        <v>#DIV/0!</v>
      </c>
      <c r="AC123" s="504" t="e">
        <f t="shared" ca="1" si="92"/>
        <v>#DIV/0!</v>
      </c>
      <c r="AD123" s="256" t="e">
        <f t="shared" ca="1" si="93"/>
        <v>#DIV/0!</v>
      </c>
      <c r="AE123" s="256" t="e">
        <f t="shared" ca="1" si="94"/>
        <v>#DIV/0!</v>
      </c>
      <c r="AF123" s="256" t="e">
        <f t="shared" ca="1" si="95"/>
        <v>#DIV/0!</v>
      </c>
      <c r="AG123" s="471" t="e">
        <v>#DIV/0!</v>
      </c>
      <c r="AH123" s="264" t="e">
        <f t="shared" ca="1" si="96"/>
        <v>#DIV/0!</v>
      </c>
      <c r="AI123" s="256" t="e">
        <f>IF(計算_移輸出入額!$AG123&gt;=1, IF($AH123&gt;=0,$AH123,0), 0)</f>
        <v>#DIV/0!</v>
      </c>
      <c r="AJ123" s="256" t="e">
        <f>IF(計算_移輸出入額!$AG123&lt;1,IF($AH123&lt;0,$AH123,0), 0)</f>
        <v>#DIV/0!</v>
      </c>
      <c r="AK123" s="256" t="e">
        <f t="shared" ca="1" si="78"/>
        <v>#DIV/0!</v>
      </c>
      <c r="AL123" s="256" t="e">
        <f t="shared" ca="1" si="97"/>
        <v>#DIV/0!</v>
      </c>
      <c r="AM123" s="256" t="e">
        <f t="shared" ca="1" si="79"/>
        <v>#DIV/0!</v>
      </c>
      <c r="AN123" s="256" t="e">
        <f t="shared" ca="1" si="98"/>
        <v>#DIV/0!</v>
      </c>
      <c r="AO123" s="256">
        <f ca="1">-INDEX($AM$5:$AM$124, MATCH("公務", 分類_出力,0 ), 0)*計算_投入係数表!$N122</f>
        <v>0</v>
      </c>
      <c r="AP123" s="256" t="e">
        <f t="shared" ca="1" si="99"/>
        <v>#DIV/0!</v>
      </c>
      <c r="AQ123" s="256" t="e">
        <f t="shared" ca="1" si="80"/>
        <v>#DIV/0!</v>
      </c>
      <c r="AR123" s="256">
        <f ca="1">-INDEX($AP$5:$AP$124, MATCH("建設業", 特殊処理,0 ), 0)*計算_投入係数表!$I122</f>
        <v>0</v>
      </c>
      <c r="AS123" s="256" t="e">
        <f t="shared" ca="1" si="100"/>
        <v>#DIV/0!</v>
      </c>
      <c r="AT123" s="260" t="e">
        <f t="shared" ca="1" si="101"/>
        <v>#DIV/0!</v>
      </c>
      <c r="AU123" s="260">
        <f t="shared" ca="1" si="102"/>
        <v>0</v>
      </c>
      <c r="AV123" s="260" t="e">
        <f t="shared" ca="1" si="103"/>
        <v>#DIV/0!</v>
      </c>
      <c r="AW123" s="260" t="e">
        <f t="shared" ca="1" si="81"/>
        <v>#DIV/0!</v>
      </c>
      <c r="AX123" s="260" t="e">
        <f ca="1"/>
        <v>#DIV/0!</v>
      </c>
      <c r="AY123" s="260" t="e">
        <f t="shared" ca="1" si="104"/>
        <v>#DIV/0!</v>
      </c>
      <c r="AZ123" s="256" t="e">
        <f t="shared" ca="1" si="105"/>
        <v>#DIV/0!</v>
      </c>
      <c r="BC123" s="256" t="e">
        <f ca="1">IF(入力!$C$10="1. アンケート調査", $AA123, $AY123)</f>
        <v>#DIV/0!</v>
      </c>
      <c r="BD123" s="256" t="e">
        <f ca="1">IF(入力!$C$10="1. アンケート調査", $M123, $AL123)</f>
        <v>#DIV/0!</v>
      </c>
      <c r="BE123" s="256" t="e">
        <f ca="1">IF(入力!$C$10="1. アンケート調査", $X123, $AV123)</f>
        <v>#DIV/0!</v>
      </c>
      <c r="BF123" s="256" t="e">
        <f ca="1">IF(入力!$C$10="1. アンケート調査", $Y123, $AW123)</f>
        <v>#DIV/0!</v>
      </c>
      <c r="BG123" s="256" t="e">
        <f ca="1">IF(入力!$C$10="1. アンケート調査", $Z123, $AX123)</f>
        <v>#DIV/0!</v>
      </c>
    </row>
    <row r="124" spans="2:59" s="6" customFormat="1" ht="12" x14ac:dyDescent="0.25">
      <c r="B124" s="54">
        <v>120</v>
      </c>
      <c r="C124" s="424" t="str">
        <v>-</v>
      </c>
      <c r="D124" s="425">
        <f ca="1">SUMIF(振分, $C124, 入力_北海道基本取引表!$EE$4:$EE$107)</f>
        <v>0</v>
      </c>
      <c r="E124" s="425">
        <f ca="1">SUMIF(振分, $C124, 入力_北海道基本取引表!$EF$4:$EF$107)</f>
        <v>0</v>
      </c>
      <c r="F124" s="425">
        <f ca="1">SUMIF(振分, $C124, 入力_北海道基本取引表!$EJ$4:$EJ$107)</f>
        <v>0</v>
      </c>
      <c r="G124" s="425">
        <f ca="1">SUMIF(振分, $C124, 入力_北海道基本取引表!$EK$4:$EK$107)</f>
        <v>0</v>
      </c>
      <c r="H124" s="425">
        <f ca="1">SUMIF(振分, $C124, 入力_北海道基本取引表!$EO$4:$EO$107)</f>
        <v>0</v>
      </c>
      <c r="I124" s="425">
        <f ca="1">SUMIF(振分, $C124, 入力_北海道基本取引表!$EC$4:$EC$107)</f>
        <v>0</v>
      </c>
      <c r="J124" s="425">
        <f>計算_基本取引表_調整前!$DT123</f>
        <v>0</v>
      </c>
      <c r="K124" s="425" t="e">
        <f>計算_基本取引表_調整前!$EC123</f>
        <v>#DIV/0!</v>
      </c>
      <c r="L124" s="426">
        <v>0</v>
      </c>
      <c r="M124" s="427">
        <f>IF($C124="公務員",0,IF(AND($BB$5="1.0にする", $C124="建設業"), 0, 入力!$C670))</f>
        <v>0</v>
      </c>
      <c r="N124" s="425" t="e">
        <f>-計算!G410</f>
        <v>#DIV/0!</v>
      </c>
      <c r="O124" s="425" t="e">
        <f t="shared" si="82"/>
        <v>#DIV/0!</v>
      </c>
      <c r="P124" s="425" t="e">
        <f t="shared" si="83"/>
        <v>#DIV/0!</v>
      </c>
      <c r="Q124" s="425" t="e">
        <f t="shared" si="84"/>
        <v>#DIV/0!</v>
      </c>
      <c r="R124" s="425">
        <f>-INDEX($P$5:$P$124, MATCH("公務", 特殊処理,0 ), 0)*計算_投入係数表!$N123</f>
        <v>0</v>
      </c>
      <c r="S124" s="425" t="e">
        <f t="shared" si="85"/>
        <v>#DIV/0!</v>
      </c>
      <c r="T124" s="425" t="e">
        <f t="shared" si="86"/>
        <v>#DIV/0!</v>
      </c>
      <c r="U124" s="425">
        <f>-INDEX($S$5:$S$124, MATCH("建設業", 特殊処理,0 ), 0)*計算_投入係数表!$I123</f>
        <v>0</v>
      </c>
      <c r="V124" s="425" t="e">
        <f t="shared" si="87"/>
        <v>#DIV/0!</v>
      </c>
      <c r="W124" s="425" t="e">
        <f t="shared" si="88"/>
        <v>#DIV/0!</v>
      </c>
      <c r="X124" s="425" t="e">
        <f t="shared" si="89"/>
        <v>#DIV/0!</v>
      </c>
      <c r="Y124" s="425" t="e">
        <f t="shared" si="90"/>
        <v>#DIV/0!</v>
      </c>
      <c r="Z124" s="425" t="e">
        <v>#DIV/0!</v>
      </c>
      <c r="AA124" s="425" t="e">
        <f t="shared" si="91"/>
        <v>#DIV/0!</v>
      </c>
      <c r="AB124" s="527" t="e">
        <f t="shared" si="77"/>
        <v>#DIV/0!</v>
      </c>
      <c r="AC124" s="519" t="e">
        <f t="shared" ca="1" si="92"/>
        <v>#DIV/0!</v>
      </c>
      <c r="AD124" s="425" t="e">
        <f t="shared" ca="1" si="93"/>
        <v>#DIV/0!</v>
      </c>
      <c r="AE124" s="425" t="e">
        <f t="shared" ca="1" si="94"/>
        <v>#DIV/0!</v>
      </c>
      <c r="AF124" s="425" t="e">
        <f t="shared" ca="1" si="95"/>
        <v>#DIV/0!</v>
      </c>
      <c r="AG124" s="475" t="e">
        <v>#DIV/0!</v>
      </c>
      <c r="AH124" s="427" t="e">
        <f t="shared" ca="1" si="96"/>
        <v>#DIV/0!</v>
      </c>
      <c r="AI124" s="425" t="e">
        <f>IF(計算_移輸出入額!$AG124&gt;=1, IF($AH124&gt;=0,$AH124,0), 0)</f>
        <v>#DIV/0!</v>
      </c>
      <c r="AJ124" s="425" t="e">
        <f>IF(計算_移輸出入額!$AG124&lt;1,IF($AH124&lt;0,$AH124,0), 0)</f>
        <v>#DIV/0!</v>
      </c>
      <c r="AK124" s="425" t="e">
        <f t="shared" ca="1" si="78"/>
        <v>#DIV/0!</v>
      </c>
      <c r="AL124" s="425" t="e">
        <f t="shared" ca="1" si="97"/>
        <v>#DIV/0!</v>
      </c>
      <c r="AM124" s="425" t="e">
        <f t="shared" ca="1" si="79"/>
        <v>#DIV/0!</v>
      </c>
      <c r="AN124" s="425" t="e">
        <f t="shared" ca="1" si="98"/>
        <v>#DIV/0!</v>
      </c>
      <c r="AO124" s="425">
        <f ca="1">-INDEX($AM$5:$AM$124, MATCH("公務", 分類_出力,0 ), 0)*計算_投入係数表!$N123</f>
        <v>0</v>
      </c>
      <c r="AP124" s="425" t="e">
        <f t="shared" ca="1" si="99"/>
        <v>#DIV/0!</v>
      </c>
      <c r="AQ124" s="425" t="e">
        <f t="shared" ca="1" si="80"/>
        <v>#DIV/0!</v>
      </c>
      <c r="AR124" s="425">
        <f ca="1">-INDEX($AP$5:$AP$124, MATCH("建設業", 特殊処理,0 ), 0)*計算_投入係数表!$I123</f>
        <v>0</v>
      </c>
      <c r="AS124" s="425" t="e">
        <f t="shared" ca="1" si="100"/>
        <v>#DIV/0!</v>
      </c>
      <c r="AT124" s="426" t="e">
        <f t="shared" ca="1" si="101"/>
        <v>#DIV/0!</v>
      </c>
      <c r="AU124" s="426">
        <f t="shared" ca="1" si="102"/>
        <v>0</v>
      </c>
      <c r="AV124" s="426" t="e">
        <f t="shared" ca="1" si="103"/>
        <v>#DIV/0!</v>
      </c>
      <c r="AW124" s="426" t="e">
        <f t="shared" ca="1" si="81"/>
        <v>#DIV/0!</v>
      </c>
      <c r="AX124" s="426" t="e">
        <f ca="1"/>
        <v>#DIV/0!</v>
      </c>
      <c r="AY124" s="426" t="e">
        <f t="shared" ca="1" si="104"/>
        <v>#DIV/0!</v>
      </c>
      <c r="AZ124" s="425" t="e">
        <f t="shared" ca="1" si="105"/>
        <v>#DIV/0!</v>
      </c>
      <c r="BC124" s="425" t="e">
        <f ca="1">IF(入力!$C$10="1. アンケート調査", $AA124, $AY124)</f>
        <v>#DIV/0!</v>
      </c>
      <c r="BD124" s="425" t="e">
        <f ca="1">IF(入力!$C$10="1. アンケート調査", $M124, $AL124)</f>
        <v>#DIV/0!</v>
      </c>
      <c r="BE124" s="425" t="e">
        <f ca="1">IF(入力!$C$10="1. アンケート調査", $X124, $AV124)</f>
        <v>#DIV/0!</v>
      </c>
      <c r="BF124" s="425" t="e">
        <f ca="1">IF(入力!$C$10="1. アンケート調査", $Y124, $AW124)</f>
        <v>#DIV/0!</v>
      </c>
      <c r="BG124" s="425" t="e">
        <f ca="1">IF(入力!$C$10="1. アンケート調査", $Z124, $AX124)</f>
        <v>#DIV/0!</v>
      </c>
    </row>
    <row r="125" spans="2:59" s="6" customFormat="1" x14ac:dyDescent="0.25">
      <c r="B125" s="7"/>
      <c r="C125" s="8"/>
      <c r="D125" s="8"/>
      <c r="E125" s="8"/>
      <c r="F125" s="8"/>
      <c r="G125" s="8"/>
      <c r="H125" s="8"/>
      <c r="I125" s="8"/>
      <c r="J125" s="8"/>
      <c r="K125" s="8"/>
      <c r="L125" s="8"/>
      <c r="M125" s="8"/>
      <c r="N125" s="8"/>
      <c r="O125" s="8"/>
      <c r="P125" s="8"/>
      <c r="Q125" s="8"/>
      <c r="R125" s="8"/>
      <c r="S125" s="8"/>
      <c r="T125" s="8"/>
      <c r="U125" s="8"/>
      <c r="V125" s="8"/>
      <c r="W125" s="8"/>
      <c r="X125" s="8"/>
      <c r="Y125" s="8"/>
      <c r="Z125" s="8"/>
      <c r="AA125" s="8"/>
      <c r="AB125" s="8"/>
      <c r="AC125" s="8"/>
      <c r="AD125" s="8"/>
      <c r="AE125" s="8"/>
      <c r="AF125" s="8"/>
      <c r="AG125" s="8"/>
      <c r="AH125" s="8"/>
      <c r="AI125" s="8"/>
      <c r="AJ125" s="8"/>
      <c r="AK125" s="8"/>
      <c r="AL125" s="8"/>
      <c r="AM125" s="8"/>
      <c r="AN125" s="8"/>
      <c r="AO125" s="8"/>
      <c r="AP125" s="8"/>
      <c r="AQ125" s="8"/>
      <c r="AR125" s="8"/>
      <c r="AS125" s="8"/>
      <c r="AT125" s="8"/>
      <c r="AU125" s="8"/>
      <c r="AV125" s="8"/>
      <c r="AW125" s="8"/>
      <c r="AX125" s="8"/>
      <c r="AY125" s="8"/>
      <c r="AZ125" s="8"/>
      <c r="BC125" s="8"/>
      <c r="BD125" s="8"/>
      <c r="BE125" s="8"/>
      <c r="BF125" s="8"/>
      <c r="BG125" s="8"/>
    </row>
    <row r="127" spans="2:59" s="14" customFormat="1" ht="138.75" customHeight="1" x14ac:dyDescent="0.25">
      <c r="B127" s="77"/>
      <c r="C127" s="298" t="str">
        <f t="shared" ref="C127:BG127" ca="1" si="106">_xlfn.FORMULATEXT(C$5)</f>
        <v>{=分類_出力}</v>
      </c>
      <c r="D127" s="298" t="str">
        <f t="shared" ca="1" si="106"/>
        <v>=SUMIF(振分, RC3, 入力_北海道基本取引表!R4C135:R107C135)</v>
      </c>
      <c r="E127" s="298" t="str">
        <f t="shared" ca="1" si="106"/>
        <v>=SUMIF(振分, RC3, 入力_北海道基本取引表!R4C136:R107C136)</v>
      </c>
      <c r="F127" s="298" t="str">
        <f t="shared" ca="1" si="106"/>
        <v>=SUMIF(振分, RC3, 入力_北海道基本取引表!R4C140:R107C140)</v>
      </c>
      <c r="G127" s="298" t="str">
        <f t="shared" ca="1" si="106"/>
        <v>=SUMIF(振分, RC3, 入力_北海道基本取引表!R4C141:R107C141)</v>
      </c>
      <c r="H127" s="298" t="str">
        <f t="shared" ca="1" si="106"/>
        <v>=SUMIF(振分, RC3, 入力_北海道基本取引表!R4C145:R107C145)</v>
      </c>
      <c r="I127" s="298" t="str">
        <f t="shared" ca="1" si="106"/>
        <v>=SUMIF(振分, RC3, 入力_北海道基本取引表!R4C133:R107C133)</v>
      </c>
      <c r="J127" s="298" t="str">
        <f t="shared" ca="1" si="106"/>
        <v>=計算_基本取引表_調整前!R[-1]C124</v>
      </c>
      <c r="K127" s="298" t="str">
        <f t="shared" ca="1" si="106"/>
        <v>=計算_基本取引表_調整前!R[-1]C133</v>
      </c>
      <c r="L127" s="298" t="str">
        <f t="shared" ca="1" si="106"/>
        <v>{=TRANSPOSE(生産額_出力分類)}</v>
      </c>
      <c r="M127" s="298" t="str">
        <f t="shared" ca="1" si="106"/>
        <v>=IF(RC3="公務員",0,IF(AND(R5C54="1.0にする", RC3="建設業"), 0, 入力!R[546]C3))</v>
      </c>
      <c r="N127" s="298" t="str">
        <f t="shared" ca="1" si="106"/>
        <v>=-計算!R[286]C[-7]</v>
      </c>
      <c r="O127" s="298" t="str">
        <f t="shared" ca="1" si="106"/>
        <v>=RC12-(RC10+RC11+RC13+RC14)</v>
      </c>
      <c r="P127" s="298" t="str">
        <f t="shared" ca="1" si="106"/>
        <v>=IF(RC15&gt;=0, RC14, RC14+RC15)</v>
      </c>
      <c r="Q127" s="298" t="str">
        <f t="shared" ca="1" si="106"/>
        <v>=IF(AND(RC3="公務", RC16&lt;0), RC12-RC16, RC12)</v>
      </c>
      <c r="R127" s="298" t="str">
        <f t="shared" ca="1" si="106"/>
        <v>=-INDEX(R5C16:R124C16, MATCH("公務", 特殊処理,0 ), 0)*計算_投入係数表!R[-1]C14</v>
      </c>
      <c r="S127" s="298" t="str">
        <f t="shared" ca="1" si="106"/>
        <v>=IF(AND(RC3="公務", RC16&lt;0), 0, RC16-RC18)</v>
      </c>
      <c r="T127" s="298" t="str">
        <f t="shared" ca="1" si="106"/>
        <v>=IF(AND(RC3="建設業", RC19&lt;0), RC17-RC19, RC17)</v>
      </c>
      <c r="U127" s="298" t="str">
        <f t="shared" ca="1" si="106"/>
        <v>=-INDEX(R5C19:R124C19, MATCH("建設業", 特殊処理,0 ), 0)*計算_投入係数表!R[-1]C9</v>
      </c>
      <c r="V127" s="298" t="str">
        <f t="shared" ca="1" si="106"/>
        <v>=IF(AND(RC3="建設業", RC19&lt;0), 0, RC19-RC21)</v>
      </c>
      <c r="W127" s="298" t="str">
        <f t="shared" ca="1" si="106"/>
        <v>=IF(R3C54="1.0にする", RC17, RC20)</v>
      </c>
      <c r="X127" s="298" t="str">
        <f t="shared" ca="1" si="106"/>
        <v>=IF(R3C54="1.0にする",RC19,RC22)</v>
      </c>
      <c r="Y127" s="298" t="str">
        <f t="shared" ca="1" si="106"/>
        <v>=RC23-(RC10+RC11+RC13+RC24+RC18+RC21)</v>
      </c>
      <c r="Z127" s="298" t="str">
        <f t="shared" ca="1" si="106"/>
        <v>{=IF(INDEX(内生部門, 0, MATCH("分類不明", 分類_出力, 0))+R5C25:R124C25&lt;0, 0, INDEX(内生部門, 0, MATCH("分類不明", 分類_出力, 0))+R5C25:R124C25)}</v>
      </c>
      <c r="AA127" s="298" t="str">
        <f t="shared" ca="1" si="106"/>
        <v>= IF(RC3="分類不明",RC23+AGGREGATE( 9,6,R5C25:R124C25),RC23)</v>
      </c>
      <c r="AB127" s="298" t="str">
        <f t="shared" ca="1" si="106"/>
        <v>=RC[-1]-(RC[-15]+RC[-4])</v>
      </c>
      <c r="AC127" s="298" t="str">
        <f t="shared" ca="1" si="106"/>
        <v>=RC4*(RC12/RC8)</v>
      </c>
      <c r="AD127" s="298" t="str">
        <f t="shared" ca="1" si="106"/>
        <v>=RC6*(RC11/RC9)</v>
      </c>
      <c r="AE127" s="298" t="str">
        <f t="shared" ca="1" si="106"/>
        <v>=RC5*(RC12/RC8)</v>
      </c>
      <c r="AF127" s="298" t="str">
        <f t="shared" ca="1" si="106"/>
        <v>=RC7*(RC11/RC9)</v>
      </c>
      <c r="AG127" s="298" t="str">
        <f t="shared" ca="1" si="106"/>
        <v>{=(TRANSPOSE(生産額_出力分類)/計算!R155C123)/(TRANSPOSE(生産額_北海道_出力分類)/計算!R154C123)}</v>
      </c>
      <c r="AH127" s="298" t="str">
        <f t="shared" ca="1" si="106"/>
        <v>=RC12-(RC10+RC11+RC29+RC31+RC30+RC32)</v>
      </c>
      <c r="AI127" s="298" t="str">
        <f t="shared" ca="1" si="106"/>
        <v>=IF(計算_移輸出入額!RC33&gt;=1, IF(RC34&gt;=0,RC34,0), 0)</v>
      </c>
      <c r="AJ127" s="298" t="str">
        <f t="shared" ca="1" si="106"/>
        <v>=IF(計算_移輸出入額!RC33&lt;1,IF(RC34&lt;0,RC34,0), 0)</v>
      </c>
      <c r="AK127" s="298" t="str">
        <f t="shared" ca="1" si="106"/>
        <v>=RC12-(RC10+RC11+RC29+RC31+RC30+RC32+RC35+RC36)</v>
      </c>
      <c r="AL127" s="298" t="str">
        <f t="shared" ca="1" si="106"/>
        <v>=IF(RC3="公務員",0,IF(AND(R5C54="1.0にする", RC3="建設業"), 0, RC[-9]+RC[-7]+RC[-3]))</v>
      </c>
      <c r="AM127" s="298" t="str">
        <f t="shared" ca="1" si="106"/>
        <v>=RC[-9]+RC[-7]+RC[-3]+IF(RC[-2]&lt;0, RC[-2], 0)</v>
      </c>
      <c r="AN127" s="298" t="str">
        <f t="shared" ca="1" si="106"/>
        <v>=IF(AND(RC3="公務", RC39&lt;0), RC12-RC39, RC12)</v>
      </c>
      <c r="AO127" s="298" t="str">
        <f t="shared" ca="1" si="106"/>
        <v>=-INDEX(R5C39:R124C39, MATCH("公務", 分類_出力,0 ), 0)*計算_投入係数表!R[-1]C14</v>
      </c>
      <c r="AP127" s="298" t="str">
        <f t="shared" ca="1" si="106"/>
        <v>=IF(AND(RC3="公務", RC39&lt;0), 0, RC39-RC[-1])</v>
      </c>
      <c r="AQ127" s="298" t="str">
        <f t="shared" ca="1" si="106"/>
        <v>=IF(AND(RC3="建設業", RC42&lt;0), RC40-RC42, RC40)</v>
      </c>
      <c r="AR127" s="298" t="str">
        <f t="shared" ca="1" si="106"/>
        <v>=-INDEX(R5C42:R124C42, MATCH("建設業", 特殊処理,0 ), 0)*計算_投入係数表!R[-1]C9</v>
      </c>
      <c r="AS127" s="298" t="str">
        <f t="shared" ca="1" si="106"/>
        <v>=IF(AND(RC3="建設業", RC42&lt;0), 0, RC42-RC[-1])</v>
      </c>
      <c r="AT127" s="298" t="str">
        <f t="shared" ca="1" si="106"/>
        <v>=IF(_スイッチ_建設業="1.0にする", RC43, RC40)</v>
      </c>
      <c r="AU127" s="298" t="str">
        <f t="shared" ca="1" si="106"/>
        <v>=IF(_スイッチ_建設業="1.0にする", RC41+RC44, RC41)</v>
      </c>
      <c r="AV127" s="298" t="str">
        <f t="shared" ca="1" si="106"/>
        <v>=IF(_スイッチ_建設業="1.0にする", RC45, RC42)</v>
      </c>
      <c r="AW127" s="298" t="str">
        <f t="shared" ca="1" si="106"/>
        <v>=RC46-(RC10+RC11+RC38+RC48+RC47)</v>
      </c>
      <c r="AX127" s="298" t="str">
        <f t="shared" ca="1" si="106"/>
        <v>{=IF(INDEX(内生部門, 0, MATCH("分類不明", 分類_出力, 0))+R5C49:R124C49&lt;0, 0, INDEX(内生部門, 0, MATCH("分類不明", 分類_出力, 0))+R5C49:R124C49)}</v>
      </c>
      <c r="AY127" s="298" t="str">
        <f t="shared" ca="1" si="106"/>
        <v>=IF(RC3="分類不明", RC46+AGGREGATE(9,6,R5C49:R124C49), RC46)</v>
      </c>
      <c r="AZ127" s="298" t="str">
        <f t="shared" ca="1" si="106"/>
        <v>=RC51-(RC38+RC48)</v>
      </c>
      <c r="BA127" s="298"/>
      <c r="BB127" s="298"/>
      <c r="BC127" s="298" t="str">
        <f t="shared" ca="1" si="106"/>
        <v>=IF(入力!R10C3="1. アンケート調査", RC27, RC51)</v>
      </c>
      <c r="BD127" s="298" t="str">
        <f t="shared" ca="1" si="106"/>
        <v>=IF(入力!R10C3="1. アンケート調査", RC13, RC38)</v>
      </c>
      <c r="BE127" s="298" t="str">
        <f t="shared" ca="1" si="106"/>
        <v>=IF(入力!R10C3="1. アンケート調査", RC24, RC48)</v>
      </c>
      <c r="BF127" s="298" t="str">
        <f t="shared" ca="1" si="106"/>
        <v>=IF(入力!R10C3="1. アンケート調査", RC25, RC49)</v>
      </c>
      <c r="BG127" s="298" t="str">
        <f t="shared" ca="1" si="106"/>
        <v>=IF(入力!R10C3="1. アンケート調査", RC26, RC50)</v>
      </c>
    </row>
    <row r="128" spans="2:59" s="14" customFormat="1" ht="12" x14ac:dyDescent="0.25">
      <c r="B128" s="77"/>
      <c r="C128" s="99">
        <f t="array" aca="1" ref="C128" ca="1">SUM(IF(EXACT(_xlfn.FORMULATEXT(C$5), _xlfn.FORMULATEXT(C$5:C$124)), 1, 0))</f>
        <v>120</v>
      </c>
      <c r="D128" s="99">
        <f t="array" aca="1" ref="D128" ca="1">SUM(IF(EXACT(_xlfn.FORMULATEXT(D$5), _xlfn.FORMULATEXT(D$5:D$124)), 1, 0))</f>
        <v>120</v>
      </c>
      <c r="E128" s="99">
        <f t="array" aca="1" ref="E128" ca="1">SUM(IF(EXACT(_xlfn.FORMULATEXT(E$5), _xlfn.FORMULATEXT(E$5:E$124)), 1, 0))</f>
        <v>120</v>
      </c>
      <c r="F128" s="99">
        <f t="array" aca="1" ref="F128" ca="1">SUM(IF(EXACT(_xlfn.FORMULATEXT(F$5), _xlfn.FORMULATEXT(F$5:F$124)), 1, 0))</f>
        <v>120</v>
      </c>
      <c r="G128" s="99">
        <f t="array" aca="1" ref="G128" ca="1">SUM(IF(EXACT(_xlfn.FORMULATEXT(G$5), _xlfn.FORMULATEXT(G$5:G$124)), 1, 0))</f>
        <v>120</v>
      </c>
      <c r="H128" s="99">
        <f t="array" aca="1" ref="H128" ca="1">SUM(IF(EXACT(_xlfn.FORMULATEXT(H$5), _xlfn.FORMULATEXT(H$5:H$124)), 1, 0))</f>
        <v>120</v>
      </c>
      <c r="I128" s="99">
        <f t="array" aca="1" ref="I128" ca="1">SUM(IF(EXACT(_xlfn.FORMULATEXT(I$5), _xlfn.FORMULATEXT(I$5:I$124)), 1, 0))</f>
        <v>120</v>
      </c>
      <c r="J128" s="99">
        <f t="array" aca="1" ref="J128" ca="1">SUM(IF(EXACT(_xlfn.FORMULATEXT(J$5), _xlfn.FORMULATEXT(J$5:J$124)), 1, 0))</f>
        <v>120</v>
      </c>
      <c r="K128" s="99">
        <f t="array" aca="1" ref="K128" ca="1">SUM(IF(EXACT(_xlfn.FORMULATEXT(K$5), _xlfn.FORMULATEXT(K$5:K$124)), 1, 0))</f>
        <v>120</v>
      </c>
      <c r="L128" s="99">
        <f t="array" aca="1" ref="L128" ca="1">SUM(IF(EXACT(_xlfn.FORMULATEXT(L$5), _xlfn.FORMULATEXT(L$5:L$124)), 1, 0))</f>
        <v>120</v>
      </c>
      <c r="M128" s="99">
        <f t="array" aca="1" ref="M128" ca="1">SUM(IF(EXACT(_xlfn.FORMULATEXT(M$5), _xlfn.FORMULATEXT(M$5:M$124)), 1, 0))</f>
        <v>120</v>
      </c>
      <c r="N128" s="99">
        <f t="array" aca="1" ref="N128" ca="1">SUM(IF(EXACT(_xlfn.FORMULATEXT(N$5), _xlfn.FORMULATEXT(N$5:N$124)), 1, 0))</f>
        <v>120</v>
      </c>
      <c r="O128" s="99">
        <f t="array" aca="1" ref="O128" ca="1">SUM(IF(EXACT(_xlfn.FORMULATEXT(O$5), _xlfn.FORMULATEXT(O$5:O$124)), 1, 0))</f>
        <v>120</v>
      </c>
      <c r="P128" s="99">
        <f t="array" aca="1" ref="P128" ca="1">SUM(IF(EXACT(_xlfn.FORMULATEXT(P$5), _xlfn.FORMULATEXT(P$5:P$124)), 1, 0))</f>
        <v>120</v>
      </c>
      <c r="Q128" s="99">
        <f t="array" aca="1" ref="Q128" ca="1">SUM(IF(EXACT(_xlfn.FORMULATEXT(Q$5), _xlfn.FORMULATEXT(Q$5:Q$124)), 1, 0))</f>
        <v>120</v>
      </c>
      <c r="R128" s="99">
        <f t="array" aca="1" ref="R128" ca="1">SUM(IF(EXACT(_xlfn.FORMULATEXT(R$5), _xlfn.FORMULATEXT(R$5:R$124)), 1, 0))</f>
        <v>120</v>
      </c>
      <c r="S128" s="99">
        <f t="array" aca="1" ref="S128" ca="1">SUM(IF(EXACT(_xlfn.FORMULATEXT(S$5), _xlfn.FORMULATEXT(S$5:S$124)), 1, 0))</f>
        <v>120</v>
      </c>
      <c r="T128" s="99">
        <f t="array" aca="1" ref="T128" ca="1">SUM(IF(EXACT(_xlfn.FORMULATEXT(T$5), _xlfn.FORMULATEXT(T$5:T$124)), 1, 0))</f>
        <v>120</v>
      </c>
      <c r="U128" s="99">
        <f t="array" aca="1" ref="U128" ca="1">SUM(IF(EXACT(_xlfn.FORMULATEXT(U$5), _xlfn.FORMULATEXT(U$5:U$124)), 1, 0))</f>
        <v>120</v>
      </c>
      <c r="V128" s="99">
        <f t="array" aca="1" ref="V128" ca="1">SUM(IF(EXACT(_xlfn.FORMULATEXT(V$5), _xlfn.FORMULATEXT(V$5:V$124)), 1, 0))</f>
        <v>120</v>
      </c>
      <c r="W128" s="99">
        <f t="array" aca="1" ref="W128" ca="1">SUM(IF(EXACT(_xlfn.FORMULATEXT(W$5), _xlfn.FORMULATEXT(W$5:W$124)), 1, 0))</f>
        <v>120</v>
      </c>
      <c r="X128" s="99">
        <f t="array" aca="1" ref="X128" ca="1">SUM(IF(EXACT(_xlfn.FORMULATEXT(X$5), _xlfn.FORMULATEXT(X$5:X$124)), 1, 0))</f>
        <v>120</v>
      </c>
      <c r="Y128" s="99">
        <f t="array" aca="1" ref="Y128" ca="1">SUM(IF(EXACT(_xlfn.FORMULATEXT(Y$5), _xlfn.FORMULATEXT(Y$5:Y$124)), 1, 0))</f>
        <v>120</v>
      </c>
      <c r="Z128" s="99">
        <f t="array" aca="1" ref="Z128" ca="1">SUM(IF(EXACT(_xlfn.FORMULATEXT(Z$5), _xlfn.FORMULATEXT(Z$5:Z$124)), 1, 0))</f>
        <v>120</v>
      </c>
      <c r="AA128" s="99">
        <f t="array" aca="1" ref="AA128" ca="1">SUM(IF(EXACT(_xlfn.FORMULATEXT(AA$5), _xlfn.FORMULATEXT(AA$5:AA$124)), 1, 0))</f>
        <v>120</v>
      </c>
      <c r="AB128" s="99">
        <f t="array" aca="1" ref="AB128" ca="1">SUM(IF(EXACT(_xlfn.FORMULATEXT(AB$5), _xlfn.FORMULATEXT(AB$5:AB$124)), 1, 0))</f>
        <v>120</v>
      </c>
      <c r="AC128" s="99">
        <f t="array" aca="1" ref="AC128" ca="1">SUM(IF(EXACT(_xlfn.FORMULATEXT(AC$5), _xlfn.FORMULATEXT(AC$5:AC$124)), 1, 0))</f>
        <v>120</v>
      </c>
      <c r="AD128" s="99">
        <f t="array" aca="1" ref="AD128" ca="1">SUM(IF(EXACT(_xlfn.FORMULATEXT(AD$5), _xlfn.FORMULATEXT(AD$5:AD$124)), 1, 0))</f>
        <v>120</v>
      </c>
      <c r="AE128" s="99">
        <f t="array" aca="1" ref="AE128" ca="1">SUM(IF(EXACT(_xlfn.FORMULATEXT(AE$5), _xlfn.FORMULATEXT(AE$5:AE$124)), 1, 0))</f>
        <v>120</v>
      </c>
      <c r="AF128" s="99">
        <f t="array" aca="1" ref="AF128" ca="1">SUM(IF(EXACT(_xlfn.FORMULATEXT(AF$5), _xlfn.FORMULATEXT(AF$5:AF$124)), 1, 0))</f>
        <v>120</v>
      </c>
      <c r="AG128" s="99">
        <f t="array" aca="1" ref="AG128" ca="1">SUM(IF(EXACT(_xlfn.FORMULATEXT(AG$5), _xlfn.FORMULATEXT(AG$5:AG$124)), 1, 0))</f>
        <v>120</v>
      </c>
      <c r="AH128" s="99">
        <f t="array" aca="1" ref="AH128" ca="1">SUM(IF(EXACT(_xlfn.FORMULATEXT(AH$5), _xlfn.FORMULATEXT(AH$5:AH$124)), 1, 0))</f>
        <v>120</v>
      </c>
      <c r="AI128" s="99">
        <f t="array" aca="1" ref="AI128" ca="1">SUM(IF(EXACT(_xlfn.FORMULATEXT(AI$5), _xlfn.FORMULATEXT(AI$5:AI$124)), 1, 0))</f>
        <v>120</v>
      </c>
      <c r="AJ128" s="99">
        <f t="array" aca="1" ref="AJ128" ca="1">SUM(IF(EXACT(_xlfn.FORMULATEXT(AJ$5), _xlfn.FORMULATEXT(AJ$5:AJ$124)), 1, 0))</f>
        <v>120</v>
      </c>
      <c r="AK128" s="99">
        <f t="array" aca="1" ref="AK128" ca="1">SUM(IF(EXACT(_xlfn.FORMULATEXT(AK$5), _xlfn.FORMULATEXT(AK$5:AK$124)), 1, 0))</f>
        <v>120</v>
      </c>
      <c r="AL128" s="99">
        <f t="array" aca="1" ref="AL128" ca="1">SUM(IF(EXACT(_xlfn.FORMULATEXT(AL$5), _xlfn.FORMULATEXT(AL$5:AL$124)), 1, 0))</f>
        <v>120</v>
      </c>
      <c r="AM128" s="99">
        <f t="array" aca="1" ref="AM128" ca="1">SUM(IF(EXACT(_xlfn.FORMULATEXT(AM$5), _xlfn.FORMULATEXT(AM$5:AM$124)), 1, 0))</f>
        <v>120</v>
      </c>
      <c r="AN128" s="99">
        <f t="array" aca="1" ref="AN128" ca="1">SUM(IF(EXACT(_xlfn.FORMULATEXT(AN$5), _xlfn.FORMULATEXT(AN$5:AN$124)), 1, 0))</f>
        <v>120</v>
      </c>
      <c r="AO128" s="99">
        <f t="array" aca="1" ref="AO128" ca="1">SUM(IF(EXACT(_xlfn.FORMULATEXT(AO$5), _xlfn.FORMULATEXT(AO$5:AO$124)), 1, 0))</f>
        <v>120</v>
      </c>
      <c r="AP128" s="99">
        <f t="array" aca="1" ref="AP128" ca="1">SUM(IF(EXACT(_xlfn.FORMULATEXT(AP$5), _xlfn.FORMULATEXT(AP$5:AP$124)), 1, 0))</f>
        <v>120</v>
      </c>
      <c r="AQ128" s="99">
        <f t="array" aca="1" ref="AQ128" ca="1">SUM(IF(EXACT(_xlfn.FORMULATEXT(AQ$5), _xlfn.FORMULATEXT(AQ$5:AQ$124)), 1, 0))</f>
        <v>120</v>
      </c>
      <c r="AR128" s="99">
        <f t="array" aca="1" ref="AR128" ca="1">SUM(IF(EXACT(_xlfn.FORMULATEXT(AR$5), _xlfn.FORMULATEXT(AR$5:AR$124)), 1, 0))</f>
        <v>120</v>
      </c>
      <c r="AS128" s="99">
        <f t="array" aca="1" ref="AS128" ca="1">SUM(IF(EXACT(_xlfn.FORMULATEXT(AS$5), _xlfn.FORMULATEXT(AS$5:AS$124)), 1, 0))</f>
        <v>120</v>
      </c>
      <c r="AT128" s="99">
        <f t="array" aca="1" ref="AT128" ca="1">SUM(IF(EXACT(_xlfn.FORMULATEXT(AT$5), _xlfn.FORMULATEXT(AT$5:AT$124)), 1, 0))</f>
        <v>120</v>
      </c>
      <c r="AU128" s="99">
        <f t="array" aca="1" ref="AU128" ca="1">SUM(IF(EXACT(_xlfn.FORMULATEXT(AU$5), _xlfn.FORMULATEXT(AU$5:AU$124)), 1, 0))</f>
        <v>120</v>
      </c>
      <c r="AV128" s="99">
        <f t="array" aca="1" ref="AV128" ca="1">SUM(IF(EXACT(_xlfn.FORMULATEXT(AV$5), _xlfn.FORMULATEXT(AV$5:AV$124)), 1, 0))</f>
        <v>120</v>
      </c>
      <c r="AW128" s="99">
        <f t="array" aca="1" ref="AW128" ca="1">SUM(IF(EXACT(_xlfn.FORMULATEXT(AW$5), _xlfn.FORMULATEXT(AW$5:AW$124)), 1, 0))</f>
        <v>120</v>
      </c>
      <c r="AX128" s="99">
        <f t="array" aca="1" ref="AX128" ca="1">SUM(IF(EXACT(_xlfn.FORMULATEXT(AX$5), _xlfn.FORMULATEXT(AX$5:AX$124)), 1, 0))</f>
        <v>120</v>
      </c>
      <c r="AY128" s="99">
        <f t="array" aca="1" ref="AY128" ca="1">SUM(IF(EXACT(_xlfn.FORMULATEXT(AY$5), _xlfn.FORMULATEXT(AY$5:AY$124)), 1, 0))</f>
        <v>120</v>
      </c>
      <c r="AZ128" s="99">
        <f t="array" aca="1" ref="AZ128" ca="1">SUM(IF(EXACT(_xlfn.FORMULATEXT(AZ$5), _xlfn.FORMULATEXT(AZ$5:AZ$124)), 1, 0))</f>
        <v>120</v>
      </c>
      <c r="BA128" s="99"/>
      <c r="BB128" s="99"/>
      <c r="BC128" s="99">
        <f t="array" aca="1" ref="BC128" ca="1">SUM(IF(EXACT(_xlfn.FORMULATEXT(BC$5), _xlfn.FORMULATEXT(BC$5:BC$124)), 1, 0))</f>
        <v>120</v>
      </c>
      <c r="BD128" s="99">
        <f t="array" aca="1" ref="BD128" ca="1">SUM(IF(EXACT(_xlfn.FORMULATEXT(BD$5), _xlfn.FORMULATEXT(BD$5:BD$124)), 1, 0))</f>
        <v>120</v>
      </c>
      <c r="BE128" s="99">
        <f t="array" aca="1" ref="BE128" ca="1">SUM(IF(EXACT(_xlfn.FORMULATEXT(BE$5), _xlfn.FORMULATEXT(BE$5:BE$124)), 1, 0))</f>
        <v>120</v>
      </c>
      <c r="BF128" s="99">
        <f t="array" aca="1" ref="BF128" ca="1">SUM(IF(EXACT(_xlfn.FORMULATEXT(BF$5), _xlfn.FORMULATEXT(BF$5:BF$124)), 1, 0))</f>
        <v>120</v>
      </c>
      <c r="BG128" s="99">
        <f t="array" aca="1" ref="BG128" ca="1">SUM(IF(EXACT(_xlfn.FORMULATEXT(BG$5), _xlfn.FORMULATEXT(BG$5:BG$124)), 1, 0))</f>
        <v>120</v>
      </c>
    </row>
    <row r="129" spans="2:59" s="14" customFormat="1" ht="12" x14ac:dyDescent="0.25">
      <c r="B129" s="77"/>
      <c r="C129" s="77"/>
      <c r="D129" s="77"/>
      <c r="E129" s="77"/>
      <c r="F129" s="77"/>
      <c r="G129" s="77"/>
      <c r="H129" s="77"/>
      <c r="I129" s="77"/>
      <c r="J129" s="77"/>
      <c r="K129" s="77"/>
      <c r="L129" s="77"/>
      <c r="M129" s="77"/>
      <c r="N129" s="77"/>
      <c r="O129" s="77"/>
      <c r="P129" s="77"/>
      <c r="Q129" s="77"/>
      <c r="R129" s="77"/>
      <c r="S129" s="77"/>
      <c r="T129" s="77"/>
      <c r="U129" s="77"/>
      <c r="V129" s="77"/>
      <c r="W129" s="77"/>
      <c r="X129" s="77"/>
      <c r="Y129" s="77"/>
      <c r="Z129" s="77"/>
      <c r="AA129" s="77"/>
      <c r="AB129" s="77"/>
      <c r="AC129" s="77"/>
      <c r="AD129" s="77"/>
      <c r="AE129" s="77"/>
      <c r="AF129" s="77"/>
      <c r="AG129" s="77"/>
      <c r="AH129" s="77"/>
      <c r="AI129" s="77"/>
      <c r="AJ129" s="77"/>
      <c r="AK129" s="77"/>
      <c r="AL129" s="77"/>
      <c r="AM129" s="77"/>
      <c r="AN129" s="77"/>
      <c r="AO129" s="77"/>
      <c r="AP129" s="77"/>
      <c r="AQ129" s="77"/>
      <c r="AR129" s="77"/>
      <c r="AS129" s="77"/>
      <c r="AT129" s="77"/>
      <c r="AU129" s="77"/>
      <c r="AV129" s="77"/>
      <c r="AW129" s="77"/>
      <c r="AX129" s="77"/>
      <c r="AY129" s="77"/>
      <c r="AZ129" s="77"/>
      <c r="BC129" s="77"/>
      <c r="BD129" s="77"/>
      <c r="BE129" s="77"/>
      <c r="BF129" s="77"/>
      <c r="BG129" s="77"/>
    </row>
    <row r="130" spans="2:59" s="14" customFormat="1" ht="12" x14ac:dyDescent="0.25">
      <c r="B130" s="77"/>
      <c r="C130" s="77"/>
      <c r="D130" s="77"/>
      <c r="E130" s="77"/>
      <c r="F130" s="77"/>
      <c r="G130" s="77"/>
      <c r="H130" s="77"/>
      <c r="I130" s="77"/>
      <c r="J130" s="77"/>
      <c r="K130" s="77"/>
      <c r="L130" s="77"/>
      <c r="M130" s="77"/>
      <c r="N130" s="77"/>
      <c r="O130" s="77"/>
      <c r="P130" s="77"/>
      <c r="Q130" s="77"/>
      <c r="R130" s="77"/>
      <c r="S130" s="77"/>
      <c r="T130" s="77"/>
      <c r="U130" s="77"/>
      <c r="V130" s="77"/>
      <c r="W130" s="77"/>
      <c r="X130" s="77"/>
      <c r="Y130" s="77"/>
      <c r="Z130" s="77"/>
      <c r="AA130" s="77"/>
      <c r="AB130" s="77"/>
      <c r="AC130" s="77"/>
      <c r="AD130" s="77"/>
      <c r="AE130" s="77"/>
      <c r="AF130" s="77"/>
      <c r="AG130" s="77"/>
      <c r="AH130" s="77"/>
      <c r="AI130" s="77"/>
      <c r="AJ130" s="77"/>
      <c r="AK130" s="77"/>
      <c r="AL130" s="77"/>
      <c r="AM130" s="77"/>
      <c r="AN130" s="77"/>
      <c r="AO130" s="77"/>
      <c r="AP130" s="77"/>
      <c r="AQ130" s="77"/>
      <c r="AR130" s="77"/>
      <c r="AS130" s="77"/>
      <c r="AT130" s="77"/>
      <c r="AU130" s="77"/>
      <c r="AV130" s="77"/>
      <c r="AW130" s="77"/>
      <c r="AX130" s="77"/>
      <c r="AY130" s="77"/>
      <c r="AZ130" s="77"/>
      <c r="BC130" s="77"/>
      <c r="BD130" s="77"/>
      <c r="BE130" s="77"/>
      <c r="BF130" s="77"/>
      <c r="BG130" s="77"/>
    </row>
    <row r="131" spans="2:59" s="14" customFormat="1" ht="12" x14ac:dyDescent="0.25">
      <c r="B131" s="77"/>
      <c r="C131" s="77"/>
      <c r="D131" s="77"/>
      <c r="E131" s="77"/>
      <c r="F131" s="77"/>
      <c r="G131" s="77"/>
      <c r="H131" s="77"/>
      <c r="I131" s="77"/>
      <c r="J131" s="77"/>
      <c r="K131" s="77"/>
      <c r="L131" s="77"/>
      <c r="M131" s="77"/>
      <c r="N131" s="77"/>
      <c r="O131" s="77"/>
      <c r="P131" s="77"/>
      <c r="Q131" s="77"/>
      <c r="R131" s="77"/>
      <c r="S131" s="77"/>
      <c r="T131" s="77"/>
      <c r="U131" s="77"/>
      <c r="V131" s="77"/>
      <c r="W131" s="77"/>
      <c r="X131" s="77"/>
      <c r="Y131" s="77"/>
      <c r="Z131" s="77"/>
      <c r="AA131" s="77"/>
      <c r="AB131" s="77"/>
      <c r="AC131" s="77"/>
      <c r="AD131" s="77"/>
      <c r="AE131" s="77"/>
      <c r="AF131" s="77"/>
      <c r="AG131" s="77"/>
      <c r="AH131" s="77"/>
      <c r="AI131" s="77"/>
      <c r="AJ131" s="77"/>
      <c r="AK131" s="77"/>
      <c r="AL131" s="77"/>
      <c r="AM131" s="77"/>
      <c r="AN131" s="77"/>
      <c r="AO131" s="77"/>
      <c r="AP131" s="77"/>
      <c r="AQ131" s="77"/>
      <c r="AR131" s="77"/>
      <c r="AS131" s="77"/>
      <c r="AT131" s="77"/>
      <c r="AU131" s="77"/>
      <c r="AV131" s="77"/>
      <c r="AW131" s="77"/>
      <c r="AX131" s="77"/>
      <c r="AY131" s="77"/>
      <c r="AZ131" s="77"/>
      <c r="BC131" s="77"/>
      <c r="BD131" s="77"/>
      <c r="BE131" s="77"/>
      <c r="BF131" s="77"/>
      <c r="BG131" s="77"/>
    </row>
    <row r="132" spans="2:59" s="14" customFormat="1" ht="12" x14ac:dyDescent="0.25">
      <c r="B132" s="77"/>
      <c r="C132" s="77"/>
      <c r="D132" s="77"/>
      <c r="E132" s="77"/>
      <c r="F132" s="77"/>
      <c r="G132" s="77"/>
      <c r="H132" s="77"/>
      <c r="I132" s="77"/>
      <c r="J132" s="77"/>
      <c r="K132" s="77"/>
      <c r="L132" s="77"/>
      <c r="M132" s="77"/>
      <c r="N132" s="77"/>
      <c r="O132" s="77"/>
      <c r="P132" s="77"/>
      <c r="Q132" s="77"/>
      <c r="R132" s="77"/>
      <c r="S132" s="77"/>
      <c r="T132" s="77"/>
      <c r="U132" s="77"/>
      <c r="V132" s="77"/>
      <c r="W132" s="77"/>
      <c r="X132" s="77"/>
      <c r="Y132" s="77"/>
      <c r="Z132" s="77"/>
      <c r="AA132" s="77"/>
      <c r="AB132" s="77"/>
      <c r="AC132" s="77"/>
      <c r="AD132" s="77"/>
      <c r="AE132" s="77"/>
      <c r="AF132" s="77"/>
      <c r="AG132" s="77"/>
      <c r="AH132" s="77"/>
      <c r="AI132" s="77"/>
      <c r="AJ132" s="77"/>
      <c r="AK132" s="77"/>
      <c r="AL132" s="77"/>
      <c r="AM132" s="77"/>
      <c r="AN132" s="77"/>
      <c r="AO132" s="77"/>
      <c r="AP132" s="77"/>
      <c r="AQ132" s="77"/>
      <c r="AR132" s="77"/>
      <c r="AS132" s="77"/>
      <c r="AT132" s="77"/>
      <c r="AU132" s="77"/>
      <c r="AV132" s="77"/>
      <c r="AW132" s="77"/>
      <c r="AX132" s="77"/>
      <c r="AY132" s="77"/>
      <c r="AZ132" s="77"/>
      <c r="BC132" s="77"/>
      <c r="BD132" s="77"/>
      <c r="BE132" s="77"/>
      <c r="BF132" s="77"/>
      <c r="BG132" s="77"/>
    </row>
    <row r="133" spans="2:59" ht="15.75" x14ac:dyDescent="0.25">
      <c r="C133"/>
      <c r="D133"/>
      <c r="E133"/>
      <c r="F133"/>
      <c r="G133"/>
      <c r="H133"/>
      <c r="I133"/>
      <c r="J133"/>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C133"/>
      <c r="BD133"/>
      <c r="BE133"/>
      <c r="BF133"/>
      <c r="BG133"/>
    </row>
    <row r="134" spans="2:59" ht="15.75" x14ac:dyDescent="0.25">
      <c r="C134"/>
      <c r="D134"/>
      <c r="E134"/>
      <c r="F134"/>
      <c r="G134"/>
      <c r="H134"/>
      <c r="I134"/>
      <c r="J134"/>
      <c r="K134"/>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C134"/>
      <c r="BD134"/>
      <c r="BE134"/>
      <c r="BF134"/>
      <c r="BG134"/>
    </row>
    <row r="135" spans="2:59" ht="15.75" x14ac:dyDescent="0.25">
      <c r="C135"/>
      <c r="D135"/>
      <c r="E135"/>
      <c r="F135"/>
      <c r="G135"/>
      <c r="H135"/>
      <c r="I135"/>
      <c r="J135"/>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C135"/>
      <c r="BD135"/>
      <c r="BE135"/>
      <c r="BF135"/>
      <c r="BG135"/>
    </row>
    <row r="136" spans="2:59" ht="15.75" x14ac:dyDescent="0.25">
      <c r="C136"/>
      <c r="D136"/>
      <c r="E136"/>
      <c r="F136"/>
      <c r="G136"/>
      <c r="H136"/>
      <c r="I136"/>
      <c r="J136"/>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C136"/>
      <c r="BD136"/>
      <c r="BE136"/>
      <c r="BF136"/>
      <c r="BG136"/>
    </row>
    <row r="137" spans="2:59" ht="15.75" x14ac:dyDescent="0.25">
      <c r="C137"/>
      <c r="D137"/>
      <c r="E137"/>
      <c r="F137"/>
      <c r="G137"/>
      <c r="H137"/>
      <c r="I137"/>
      <c r="J137"/>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C137"/>
      <c r="BD137"/>
      <c r="BE137"/>
      <c r="BF137"/>
      <c r="BG137"/>
    </row>
    <row r="138" spans="2:59" ht="15.75" x14ac:dyDescent="0.25">
      <c r="C138"/>
      <c r="D138"/>
      <c r="E138"/>
      <c r="F138"/>
      <c r="G138"/>
      <c r="H138"/>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C138"/>
      <c r="BD138"/>
      <c r="BE138"/>
      <c r="BF138"/>
      <c r="BG138"/>
    </row>
    <row r="139" spans="2:59" ht="15.75" x14ac:dyDescent="0.25">
      <c r="C139"/>
      <c r="D139"/>
      <c r="E139"/>
      <c r="F139"/>
      <c r="G139"/>
      <c r="H139"/>
      <c r="I139"/>
      <c r="J139"/>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C139"/>
      <c r="BD139"/>
      <c r="BE139"/>
      <c r="BF139"/>
      <c r="BG139"/>
    </row>
    <row r="140" spans="2:59" ht="15.75" x14ac:dyDescent="0.25">
      <c r="C140"/>
      <c r="D140"/>
      <c r="E140"/>
      <c r="F140"/>
      <c r="G140"/>
      <c r="H140"/>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C140"/>
      <c r="BD140"/>
      <c r="BE140"/>
      <c r="BF140"/>
      <c r="BG140"/>
    </row>
    <row r="141" spans="2:59" ht="15.75" x14ac:dyDescent="0.25">
      <c r="C141"/>
      <c r="D141"/>
      <c r="E141"/>
      <c r="F141"/>
      <c r="G141"/>
      <c r="H141"/>
      <c r="I141"/>
      <c r="J141"/>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C141"/>
      <c r="BD141"/>
      <c r="BE141"/>
      <c r="BF141"/>
      <c r="BG141"/>
    </row>
  </sheetData>
  <phoneticPr fontId="3"/>
  <conditionalFormatting sqref="AH5:AX124 AC5:AF124 B5:AA124">
    <cfRule type="expression" dxfId="42" priority="17">
      <formula>ISERROR($C5)</formula>
    </cfRule>
  </conditionalFormatting>
  <conditionalFormatting sqref="AG5:AG124">
    <cfRule type="expression" dxfId="41" priority="11">
      <formula>ISERROR($C5)</formula>
    </cfRule>
  </conditionalFormatting>
  <conditionalFormatting sqref="BC5:BF124">
    <cfRule type="expression" dxfId="40" priority="8">
      <formula>ISERROR($C5)</formula>
    </cfRule>
  </conditionalFormatting>
  <conditionalFormatting sqref="BG5:BG124">
    <cfRule type="expression" dxfId="39" priority="7">
      <formula>ISERROR($C5)</formula>
    </cfRule>
  </conditionalFormatting>
  <conditionalFormatting sqref="AY5:AY124">
    <cfRule type="expression" dxfId="38" priority="3">
      <formula>ISERROR($C5)</formula>
    </cfRule>
  </conditionalFormatting>
  <conditionalFormatting sqref="AZ5:AZ124">
    <cfRule type="expression" dxfId="37" priority="1">
      <formula>ISERROR($C5)</formula>
    </cfRule>
  </conditionalFormatting>
  <conditionalFormatting sqref="AB5:AB124">
    <cfRule type="expression" dxfId="36" priority="2">
      <formula>ISERROR($C5)</formula>
    </cfRule>
  </conditionalFormatting>
  <dataValidations disablePrompts="1" count="1">
    <dataValidation type="list" allowBlank="1" showInputMessage="1" showErrorMessage="1" sqref="BB5">
      <formula1>"1.0にする, 2.0にしない"</formula1>
    </dataValidation>
  </dataValidations>
  <pageMargins left="0.78740157480314965" right="0.78740157480314965" top="0.98425196850393704" bottom="0.82677165354330717" header="0.51181102362204722" footer="0.1968503937007874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1:ER144"/>
  <sheetViews>
    <sheetView zoomScale="80" zoomScaleNormal="80" workbookViewId="0"/>
  </sheetViews>
  <sheetFormatPr defaultColWidth="9.109375" defaultRowHeight="15.75" x14ac:dyDescent="0.25"/>
  <cols>
    <col min="1" max="1" width="2.6640625" style="4" customWidth="1"/>
    <col min="2" max="2" width="4.88671875" style="3" customWidth="1"/>
    <col min="3" max="3" width="22.88671875" style="4" customWidth="1"/>
    <col min="4" max="16" width="8.77734375" style="4" customWidth="1"/>
    <col min="17" max="41" width="8.77734375" style="4" hidden="1" customWidth="1"/>
    <col min="42" max="107" width="9.33203125" style="5" hidden="1" customWidth="1"/>
    <col min="108" max="123" width="10" style="5" hidden="1" customWidth="1"/>
    <col min="124" max="124" width="9.33203125" style="5" customWidth="1"/>
    <col min="125" max="141" width="9.33203125" style="62" customWidth="1"/>
    <col min="142" max="16384" width="9.109375" style="4"/>
  </cols>
  <sheetData>
    <row r="1" spans="2:148" ht="18.75" customHeight="1" x14ac:dyDescent="0.25">
      <c r="C1" s="122" t="s">
        <v>383</v>
      </c>
      <c r="D1" s="82" t="s">
        <v>555</v>
      </c>
      <c r="AP1" s="4"/>
    </row>
    <row r="2" spans="2:148" s="3" customFormat="1" ht="12" x14ac:dyDescent="0.25">
      <c r="B2" s="51"/>
      <c r="C2" s="45"/>
      <c r="D2" s="18">
        <v>1</v>
      </c>
      <c r="E2" s="19">
        <v>2</v>
      </c>
      <c r="F2" s="19">
        <v>3</v>
      </c>
      <c r="G2" s="19">
        <v>4</v>
      </c>
      <c r="H2" s="19">
        <v>5</v>
      </c>
      <c r="I2" s="19">
        <v>6</v>
      </c>
      <c r="J2" s="19">
        <v>7</v>
      </c>
      <c r="K2" s="19">
        <v>8</v>
      </c>
      <c r="L2" s="19">
        <v>9</v>
      </c>
      <c r="M2" s="19">
        <v>10</v>
      </c>
      <c r="N2" s="19">
        <v>11</v>
      </c>
      <c r="O2" s="19">
        <v>12</v>
      </c>
      <c r="P2" s="19">
        <v>13</v>
      </c>
      <c r="Q2" s="19">
        <v>14</v>
      </c>
      <c r="R2" s="19">
        <v>15</v>
      </c>
      <c r="S2" s="19">
        <v>16</v>
      </c>
      <c r="T2" s="19">
        <v>17</v>
      </c>
      <c r="U2" s="19">
        <v>18</v>
      </c>
      <c r="V2" s="19">
        <v>19</v>
      </c>
      <c r="W2" s="19">
        <v>20</v>
      </c>
      <c r="X2" s="19">
        <v>21</v>
      </c>
      <c r="Y2" s="19">
        <v>22</v>
      </c>
      <c r="Z2" s="19">
        <v>23</v>
      </c>
      <c r="AA2" s="19">
        <v>24</v>
      </c>
      <c r="AB2" s="19">
        <v>25</v>
      </c>
      <c r="AC2" s="19">
        <v>26</v>
      </c>
      <c r="AD2" s="19">
        <v>27</v>
      </c>
      <c r="AE2" s="19">
        <v>28</v>
      </c>
      <c r="AF2" s="19">
        <v>29</v>
      </c>
      <c r="AG2" s="19">
        <v>30</v>
      </c>
      <c r="AH2" s="19">
        <v>31</v>
      </c>
      <c r="AI2" s="19">
        <v>32</v>
      </c>
      <c r="AJ2" s="19">
        <v>33</v>
      </c>
      <c r="AK2" s="19">
        <v>34</v>
      </c>
      <c r="AL2" s="19">
        <v>35</v>
      </c>
      <c r="AM2" s="19">
        <v>36</v>
      </c>
      <c r="AN2" s="19">
        <v>37</v>
      </c>
      <c r="AO2" s="19">
        <v>38</v>
      </c>
      <c r="AP2" s="19">
        <v>39</v>
      </c>
      <c r="AQ2" s="19">
        <v>40</v>
      </c>
      <c r="AR2" s="19">
        <v>41</v>
      </c>
      <c r="AS2" s="19">
        <v>42</v>
      </c>
      <c r="AT2" s="19">
        <v>43</v>
      </c>
      <c r="AU2" s="19">
        <v>44</v>
      </c>
      <c r="AV2" s="19">
        <v>45</v>
      </c>
      <c r="AW2" s="19">
        <v>46</v>
      </c>
      <c r="AX2" s="19">
        <v>47</v>
      </c>
      <c r="AY2" s="19">
        <v>48</v>
      </c>
      <c r="AZ2" s="19">
        <v>49</v>
      </c>
      <c r="BA2" s="19">
        <v>50</v>
      </c>
      <c r="BB2" s="19">
        <v>51</v>
      </c>
      <c r="BC2" s="19">
        <v>52</v>
      </c>
      <c r="BD2" s="19">
        <v>53</v>
      </c>
      <c r="BE2" s="19">
        <v>54</v>
      </c>
      <c r="BF2" s="19">
        <v>55</v>
      </c>
      <c r="BG2" s="19">
        <v>56</v>
      </c>
      <c r="BH2" s="19">
        <v>57</v>
      </c>
      <c r="BI2" s="19">
        <v>58</v>
      </c>
      <c r="BJ2" s="19">
        <v>59</v>
      </c>
      <c r="BK2" s="19">
        <v>60</v>
      </c>
      <c r="BL2" s="19">
        <v>61</v>
      </c>
      <c r="BM2" s="19">
        <v>62</v>
      </c>
      <c r="BN2" s="19">
        <v>63</v>
      </c>
      <c r="BO2" s="19">
        <v>64</v>
      </c>
      <c r="BP2" s="19">
        <v>65</v>
      </c>
      <c r="BQ2" s="19">
        <v>66</v>
      </c>
      <c r="BR2" s="19">
        <v>67</v>
      </c>
      <c r="BS2" s="19">
        <v>68</v>
      </c>
      <c r="BT2" s="19">
        <v>69</v>
      </c>
      <c r="BU2" s="19">
        <v>70</v>
      </c>
      <c r="BV2" s="19">
        <v>71</v>
      </c>
      <c r="BW2" s="19">
        <v>72</v>
      </c>
      <c r="BX2" s="19">
        <v>73</v>
      </c>
      <c r="BY2" s="19">
        <v>74</v>
      </c>
      <c r="BZ2" s="19">
        <v>75</v>
      </c>
      <c r="CA2" s="19">
        <v>76</v>
      </c>
      <c r="CB2" s="19">
        <v>77</v>
      </c>
      <c r="CC2" s="19">
        <v>78</v>
      </c>
      <c r="CD2" s="19">
        <v>79</v>
      </c>
      <c r="CE2" s="19">
        <v>80</v>
      </c>
      <c r="CF2" s="19">
        <v>81</v>
      </c>
      <c r="CG2" s="19">
        <v>82</v>
      </c>
      <c r="CH2" s="19">
        <v>83</v>
      </c>
      <c r="CI2" s="19">
        <v>84</v>
      </c>
      <c r="CJ2" s="19">
        <v>85</v>
      </c>
      <c r="CK2" s="19">
        <v>86</v>
      </c>
      <c r="CL2" s="19">
        <v>87</v>
      </c>
      <c r="CM2" s="19">
        <v>88</v>
      </c>
      <c r="CN2" s="19">
        <v>89</v>
      </c>
      <c r="CO2" s="19">
        <v>90</v>
      </c>
      <c r="CP2" s="19">
        <v>91</v>
      </c>
      <c r="CQ2" s="19">
        <v>92</v>
      </c>
      <c r="CR2" s="19">
        <v>93</v>
      </c>
      <c r="CS2" s="19">
        <v>94</v>
      </c>
      <c r="CT2" s="19">
        <v>95</v>
      </c>
      <c r="CU2" s="19">
        <v>96</v>
      </c>
      <c r="CV2" s="19">
        <v>97</v>
      </c>
      <c r="CW2" s="19">
        <v>98</v>
      </c>
      <c r="CX2" s="19">
        <v>99</v>
      </c>
      <c r="CY2" s="19">
        <v>100</v>
      </c>
      <c r="CZ2" s="19">
        <v>101</v>
      </c>
      <c r="DA2" s="19">
        <v>102</v>
      </c>
      <c r="DB2" s="19">
        <v>103</v>
      </c>
      <c r="DC2" s="19">
        <v>104</v>
      </c>
      <c r="DD2" s="364">
        <v>105</v>
      </c>
      <c r="DE2" s="364">
        <v>106</v>
      </c>
      <c r="DF2" s="364">
        <v>107</v>
      </c>
      <c r="DG2" s="364">
        <v>108</v>
      </c>
      <c r="DH2" s="364">
        <v>109</v>
      </c>
      <c r="DI2" s="364">
        <v>110</v>
      </c>
      <c r="DJ2" s="364">
        <v>111</v>
      </c>
      <c r="DK2" s="364">
        <v>112</v>
      </c>
      <c r="DL2" s="364">
        <v>113</v>
      </c>
      <c r="DM2" s="364">
        <v>114</v>
      </c>
      <c r="DN2" s="364">
        <v>115</v>
      </c>
      <c r="DO2" s="364">
        <v>116</v>
      </c>
      <c r="DP2" s="364">
        <v>117</v>
      </c>
      <c r="DQ2" s="364">
        <v>118</v>
      </c>
      <c r="DR2" s="364">
        <v>119</v>
      </c>
      <c r="DS2" s="364">
        <v>120</v>
      </c>
      <c r="DT2" s="20"/>
      <c r="DU2" s="143"/>
      <c r="DV2" s="144"/>
      <c r="DW2" s="144"/>
      <c r="DX2" s="144"/>
      <c r="DY2" s="144"/>
      <c r="DZ2" s="144"/>
      <c r="EA2" s="145"/>
      <c r="EB2" s="145"/>
      <c r="EC2" s="83"/>
      <c r="ED2" s="124"/>
      <c r="EE2" s="64"/>
      <c r="EF2" s="124"/>
      <c r="EG2" s="65"/>
      <c r="EH2" s="84"/>
      <c r="EI2" s="124"/>
      <c r="EJ2" s="124"/>
      <c r="EK2" s="732"/>
      <c r="EL2" s="147"/>
    </row>
    <row r="3" spans="2:148" s="3" customFormat="1" ht="36" x14ac:dyDescent="0.25">
      <c r="B3" s="52"/>
      <c r="C3" s="202"/>
      <c r="D3" s="203" t="str">
        <f t="array" ref="D3:DS3">TRANSPOSE(分類_出力)</f>
        <v>農業</v>
      </c>
      <c r="E3" s="203" t="str">
        <v>林業</v>
      </c>
      <c r="F3" s="203" t="str">
        <v>漁業</v>
      </c>
      <c r="G3" s="203" t="str">
        <v>鉱業</v>
      </c>
      <c r="H3" s="203" t="str">
        <v>製造業</v>
      </c>
      <c r="I3" s="203" t="str">
        <v>建設業</v>
      </c>
      <c r="J3" s="203" t="str">
        <v>電気・ガス・水道</v>
      </c>
      <c r="K3" s="203" t="str">
        <v>商業</v>
      </c>
      <c r="L3" s="203" t="str">
        <v>金融・保険・不動産</v>
      </c>
      <c r="M3" s="203" t="str">
        <v>運輸・情報通信</v>
      </c>
      <c r="N3" s="203" t="str">
        <v>公務</v>
      </c>
      <c r="O3" s="203" t="str">
        <v>サービス業</v>
      </c>
      <c r="P3" s="203" t="str">
        <v>分類不明</v>
      </c>
      <c r="Q3" s="203" t="str">
        <v>-</v>
      </c>
      <c r="R3" s="203" t="str">
        <v>-</v>
      </c>
      <c r="S3" s="203" t="str">
        <v>-</v>
      </c>
      <c r="T3" s="203" t="str">
        <v>-</v>
      </c>
      <c r="U3" s="203" t="str">
        <v>-</v>
      </c>
      <c r="V3" s="203" t="str">
        <v>-</v>
      </c>
      <c r="W3" s="203" t="str">
        <v>-</v>
      </c>
      <c r="X3" s="203" t="str">
        <v>-</v>
      </c>
      <c r="Y3" s="203" t="str">
        <v>-</v>
      </c>
      <c r="Z3" s="203" t="str">
        <v>-</v>
      </c>
      <c r="AA3" s="203" t="str">
        <v>-</v>
      </c>
      <c r="AB3" s="203" t="str">
        <v>-</v>
      </c>
      <c r="AC3" s="203" t="str">
        <v>-</v>
      </c>
      <c r="AD3" s="203" t="str">
        <v>-</v>
      </c>
      <c r="AE3" s="203" t="str">
        <v>-</v>
      </c>
      <c r="AF3" s="203" t="str">
        <v>-</v>
      </c>
      <c r="AG3" s="203" t="str">
        <v>-</v>
      </c>
      <c r="AH3" s="203" t="str">
        <v>-</v>
      </c>
      <c r="AI3" s="203" t="str">
        <v>-</v>
      </c>
      <c r="AJ3" s="203" t="str">
        <v>-</v>
      </c>
      <c r="AK3" s="203" t="str">
        <v>-</v>
      </c>
      <c r="AL3" s="203" t="str">
        <v>-</v>
      </c>
      <c r="AM3" s="203" t="str">
        <v>-</v>
      </c>
      <c r="AN3" s="203" t="str">
        <v>-</v>
      </c>
      <c r="AO3" s="203" t="str">
        <v>-</v>
      </c>
      <c r="AP3" s="203" t="str">
        <v>-</v>
      </c>
      <c r="AQ3" s="203" t="str">
        <v>-</v>
      </c>
      <c r="AR3" s="203" t="str">
        <v>-</v>
      </c>
      <c r="AS3" s="203" t="str">
        <v>-</v>
      </c>
      <c r="AT3" s="203" t="str">
        <v>-</v>
      </c>
      <c r="AU3" s="203" t="str">
        <v>-</v>
      </c>
      <c r="AV3" s="203" t="str">
        <v>-</v>
      </c>
      <c r="AW3" s="203" t="str">
        <v>-</v>
      </c>
      <c r="AX3" s="203" t="str">
        <v>-</v>
      </c>
      <c r="AY3" s="203" t="str">
        <v>-</v>
      </c>
      <c r="AZ3" s="203" t="str">
        <v>-</v>
      </c>
      <c r="BA3" s="203" t="str">
        <v>-</v>
      </c>
      <c r="BB3" s="203" t="str">
        <v>-</v>
      </c>
      <c r="BC3" s="203" t="str">
        <v>-</v>
      </c>
      <c r="BD3" s="203" t="str">
        <v>-</v>
      </c>
      <c r="BE3" s="203" t="str">
        <v>-</v>
      </c>
      <c r="BF3" s="203" t="str">
        <v>-</v>
      </c>
      <c r="BG3" s="203" t="str">
        <v>-</v>
      </c>
      <c r="BH3" s="203" t="str">
        <v>-</v>
      </c>
      <c r="BI3" s="203" t="str">
        <v>-</v>
      </c>
      <c r="BJ3" s="203" t="str">
        <v>-</v>
      </c>
      <c r="BK3" s="203" t="str">
        <v>-</v>
      </c>
      <c r="BL3" s="203" t="str">
        <v>-</v>
      </c>
      <c r="BM3" s="203" t="str">
        <v>-</v>
      </c>
      <c r="BN3" s="203" t="str">
        <v>-</v>
      </c>
      <c r="BO3" s="203" t="str">
        <v>-</v>
      </c>
      <c r="BP3" s="203" t="str">
        <v>-</v>
      </c>
      <c r="BQ3" s="203" t="str">
        <v>-</v>
      </c>
      <c r="BR3" s="203" t="str">
        <v>-</v>
      </c>
      <c r="BS3" s="203" t="str">
        <v>-</v>
      </c>
      <c r="BT3" s="203" t="str">
        <v>-</v>
      </c>
      <c r="BU3" s="203" t="str">
        <v>-</v>
      </c>
      <c r="BV3" s="203" t="str">
        <v>-</v>
      </c>
      <c r="BW3" s="203" t="str">
        <v>-</v>
      </c>
      <c r="BX3" s="203" t="str">
        <v>-</v>
      </c>
      <c r="BY3" s="203" t="str">
        <v>-</v>
      </c>
      <c r="BZ3" s="203" t="str">
        <v>-</v>
      </c>
      <c r="CA3" s="203" t="str">
        <v>-</v>
      </c>
      <c r="CB3" s="203" t="str">
        <v>-</v>
      </c>
      <c r="CC3" s="203" t="str">
        <v>-</v>
      </c>
      <c r="CD3" s="203" t="str">
        <v>-</v>
      </c>
      <c r="CE3" s="203" t="str">
        <v>-</v>
      </c>
      <c r="CF3" s="203" t="str">
        <v>-</v>
      </c>
      <c r="CG3" s="203" t="str">
        <v>-</v>
      </c>
      <c r="CH3" s="203" t="str">
        <v>-</v>
      </c>
      <c r="CI3" s="203" t="str">
        <v>-</v>
      </c>
      <c r="CJ3" s="203" t="str">
        <v>-</v>
      </c>
      <c r="CK3" s="203" t="str">
        <v>-</v>
      </c>
      <c r="CL3" s="203" t="str">
        <v>-</v>
      </c>
      <c r="CM3" s="203" t="str">
        <v>-</v>
      </c>
      <c r="CN3" s="203" t="str">
        <v>-</v>
      </c>
      <c r="CO3" s="203" t="str">
        <v>-</v>
      </c>
      <c r="CP3" s="203" t="str">
        <v>-</v>
      </c>
      <c r="CQ3" s="203" t="str">
        <v>-</v>
      </c>
      <c r="CR3" s="203" t="str">
        <v>-</v>
      </c>
      <c r="CS3" s="203" t="str">
        <v>-</v>
      </c>
      <c r="CT3" s="203" t="str">
        <v>-</v>
      </c>
      <c r="CU3" s="203" t="str">
        <v>-</v>
      </c>
      <c r="CV3" s="203" t="str">
        <v>-</v>
      </c>
      <c r="CW3" s="203" t="str">
        <v>-</v>
      </c>
      <c r="CX3" s="203" t="str">
        <v>-</v>
      </c>
      <c r="CY3" s="203" t="str">
        <v>-</v>
      </c>
      <c r="CZ3" s="203" t="str">
        <v>-</v>
      </c>
      <c r="DA3" s="203" t="str">
        <v>-</v>
      </c>
      <c r="DB3" s="203" t="str">
        <v>-</v>
      </c>
      <c r="DC3" s="203" t="str">
        <v>-</v>
      </c>
      <c r="DD3" s="300" t="str">
        <v>-</v>
      </c>
      <c r="DE3" s="300" t="str">
        <v>-</v>
      </c>
      <c r="DF3" s="300" t="str">
        <v>-</v>
      </c>
      <c r="DG3" s="300" t="str">
        <v>-</v>
      </c>
      <c r="DH3" s="300" t="str">
        <v>-</v>
      </c>
      <c r="DI3" s="300" t="str">
        <v>-</v>
      </c>
      <c r="DJ3" s="300" t="str">
        <v>-</v>
      </c>
      <c r="DK3" s="300" t="str">
        <v>-</v>
      </c>
      <c r="DL3" s="300" t="str">
        <v>-</v>
      </c>
      <c r="DM3" s="300" t="str">
        <v>-</v>
      </c>
      <c r="DN3" s="300" t="str">
        <v>-</v>
      </c>
      <c r="DO3" s="300" t="str">
        <v>-</v>
      </c>
      <c r="DP3" s="300" t="str">
        <v>-</v>
      </c>
      <c r="DQ3" s="300" t="str">
        <v>-</v>
      </c>
      <c r="DR3" s="300" t="str">
        <v>-</v>
      </c>
      <c r="DS3" s="300" t="str">
        <v>-</v>
      </c>
      <c r="DT3" s="207" t="s">
        <v>494</v>
      </c>
      <c r="DU3" s="208" t="s">
        <v>335</v>
      </c>
      <c r="DV3" s="208" t="s">
        <v>336</v>
      </c>
      <c r="DW3" s="208" t="s">
        <v>332</v>
      </c>
      <c r="DX3" s="208" t="s">
        <v>333</v>
      </c>
      <c r="DY3" s="208" t="s">
        <v>344</v>
      </c>
      <c r="DZ3" s="208" t="s">
        <v>345</v>
      </c>
      <c r="EA3" s="208" t="s">
        <v>257</v>
      </c>
      <c r="EB3" s="208" t="s">
        <v>258</v>
      </c>
      <c r="EC3" s="209" t="s">
        <v>346</v>
      </c>
      <c r="ED3" s="210" t="s">
        <v>347</v>
      </c>
      <c r="EE3" s="208" t="s">
        <v>260</v>
      </c>
      <c r="EF3" s="210" t="s">
        <v>334</v>
      </c>
      <c r="EG3" s="210" t="s">
        <v>259</v>
      </c>
      <c r="EH3" s="208" t="s">
        <v>342</v>
      </c>
      <c r="EI3" s="210" t="s">
        <v>343</v>
      </c>
      <c r="EJ3" s="210" t="s">
        <v>348</v>
      </c>
      <c r="EK3" s="733"/>
    </row>
    <row r="4" spans="2:148" s="6" customFormat="1" ht="15.75" customHeight="1" x14ac:dyDescent="0.25">
      <c r="B4" s="53">
        <v>1</v>
      </c>
      <c r="C4" s="192" t="str">
        <f t="array" ref="C4:C123">分類_出力</f>
        <v>農業</v>
      </c>
      <c r="D4" s="211">
        <f ca="1">IF(D$3="分類不明", 計算_移輸出入額!$BG5, D$133*計算_投入係数表!D4)</f>
        <v>2048.369648371226</v>
      </c>
      <c r="E4" s="212">
        <f ca="1">IF(E$3="分類不明", 計算_移輸出入額!$BG5, E$133*計算_投入係数表!E4)</f>
        <v>1.6384330349132599</v>
      </c>
      <c r="F4" s="212">
        <f ca="1">IF(F$3="分類不明", 計算_移輸出入額!$BG5, F$133*計算_投入係数表!F4)</f>
        <v>0</v>
      </c>
      <c r="G4" s="212">
        <f ca="1">IF(G$3="分類不明", 計算_移輸出入額!$BG5, G$133*計算_投入係数表!G4)</f>
        <v>0</v>
      </c>
      <c r="H4" s="212">
        <f ca="1">IF(H$3="分類不明", 計算_移輸出入額!$BG5, H$133*計算_投入係数表!H4)</f>
        <v>2054.3900898486149</v>
      </c>
      <c r="I4" s="212">
        <f ca="1">IF(I$3="分類不明", 計算_移輸出入額!$BG5, I$133*計算_投入係数表!I4)</f>
        <v>29.181919450223507</v>
      </c>
      <c r="J4" s="212">
        <f ca="1">IF(J$3="分類不明", 計算_移輸出入額!$BG5, J$133*計算_投入係数表!J4)</f>
        <v>0</v>
      </c>
      <c r="K4" s="212">
        <f ca="1">IF(K$3="分類不明", 計算_移輸出入額!$BG5, K$133*計算_投入係数表!K4)</f>
        <v>2.5713667486197052</v>
      </c>
      <c r="L4" s="212">
        <f ca="1">IF(L$3="分類不明", 計算_移輸出入額!$BG5, L$133*計算_投入係数表!L4)</f>
        <v>3.9322122799125114E-2</v>
      </c>
      <c r="M4" s="212">
        <f ca="1">IF(M$3="分類不明", 計算_移輸出入額!$BG5, M$133*計算_投入係数表!M4)</f>
        <v>1.7426170793403755</v>
      </c>
      <c r="N4" s="212">
        <f ca="1">IF(N$3="分類不明", 計算_移輸出入額!$BG5, N$133*計算_投入係数表!N4)</f>
        <v>2.5178816093118481</v>
      </c>
      <c r="O4" s="212">
        <f ca="1">IF(O$3="分類不明", 計算_移輸出入額!$BG5, O$133*計算_投入係数表!O4)</f>
        <v>216.82388862128775</v>
      </c>
      <c r="P4" s="212">
        <f ca="1">IF(P$3="分類不明", 計算_移輸出入額!$BG5, P$133*計算_投入係数表!P4)</f>
        <v>0</v>
      </c>
      <c r="Q4" s="212" t="e">
        <f ca="1">IF(Q$3="分類不明", 計算_移輸出入額!$BG5, Q$133*計算_投入係数表!Q4)</f>
        <v>#DIV/0!</v>
      </c>
      <c r="R4" s="212" t="e">
        <f ca="1">IF(R$3="分類不明", 計算_移輸出入額!$BG5, R$133*計算_投入係数表!R4)</f>
        <v>#DIV/0!</v>
      </c>
      <c r="S4" s="212" t="e">
        <f ca="1">IF(S$3="分類不明", 計算_移輸出入額!$BG5, S$133*計算_投入係数表!S4)</f>
        <v>#DIV/0!</v>
      </c>
      <c r="T4" s="212" t="e">
        <f ca="1">IF(T$3="分類不明", 計算_移輸出入額!$BG5, T$133*計算_投入係数表!T4)</f>
        <v>#DIV/0!</v>
      </c>
      <c r="U4" s="212" t="e">
        <f ca="1">IF(U$3="分類不明", 計算_移輸出入額!$BG5, U$133*計算_投入係数表!U4)</f>
        <v>#DIV/0!</v>
      </c>
      <c r="V4" s="212" t="e">
        <f ca="1">IF(V$3="分類不明", 計算_移輸出入額!$BG5, V$133*計算_投入係数表!V4)</f>
        <v>#DIV/0!</v>
      </c>
      <c r="W4" s="212" t="e">
        <f ca="1">IF(W$3="分類不明", 計算_移輸出入額!$BG5, W$133*計算_投入係数表!W4)</f>
        <v>#DIV/0!</v>
      </c>
      <c r="X4" s="212" t="e">
        <f ca="1">IF(X$3="分類不明", 計算_移輸出入額!$BG5, X$133*計算_投入係数表!X4)</f>
        <v>#DIV/0!</v>
      </c>
      <c r="Y4" s="212" t="e">
        <f ca="1">IF(Y$3="分類不明", 計算_移輸出入額!$BG5, Y$133*計算_投入係数表!Y4)</f>
        <v>#DIV/0!</v>
      </c>
      <c r="Z4" s="212" t="e">
        <f ca="1">IF(Z$3="分類不明", 計算_移輸出入額!$BG5, Z$133*計算_投入係数表!Z4)</f>
        <v>#DIV/0!</v>
      </c>
      <c r="AA4" s="212" t="e">
        <f ca="1">IF(AA$3="分類不明", 計算_移輸出入額!$BG5, AA$133*計算_投入係数表!AA4)</f>
        <v>#DIV/0!</v>
      </c>
      <c r="AB4" s="212" t="e">
        <f ca="1">IF(AB$3="分類不明", 計算_移輸出入額!$BG5, AB$133*計算_投入係数表!AB4)</f>
        <v>#DIV/0!</v>
      </c>
      <c r="AC4" s="212" t="e">
        <f ca="1">IF(AC$3="分類不明", 計算_移輸出入額!$BG5, AC$133*計算_投入係数表!AC4)</f>
        <v>#DIV/0!</v>
      </c>
      <c r="AD4" s="212" t="e">
        <f ca="1">IF(AD$3="分類不明", 計算_移輸出入額!$BG5, AD$133*計算_投入係数表!AD4)</f>
        <v>#DIV/0!</v>
      </c>
      <c r="AE4" s="212" t="e">
        <f ca="1">IF(AE$3="分類不明", 計算_移輸出入額!$BG5, AE$133*計算_投入係数表!AE4)</f>
        <v>#DIV/0!</v>
      </c>
      <c r="AF4" s="212" t="e">
        <f ca="1">IF(AF$3="分類不明", 計算_移輸出入額!$BG5, AF$133*計算_投入係数表!AF4)</f>
        <v>#DIV/0!</v>
      </c>
      <c r="AG4" s="212" t="e">
        <f ca="1">IF(AG$3="分類不明", 計算_移輸出入額!$BG5, AG$133*計算_投入係数表!AG4)</f>
        <v>#DIV/0!</v>
      </c>
      <c r="AH4" s="212" t="e">
        <f ca="1">IF(AH$3="分類不明", 計算_移輸出入額!$BG5, AH$133*計算_投入係数表!AH4)</f>
        <v>#DIV/0!</v>
      </c>
      <c r="AI4" s="212" t="e">
        <f ca="1">IF(AI$3="分類不明", 計算_移輸出入額!$BG5, AI$133*計算_投入係数表!AI4)</f>
        <v>#DIV/0!</v>
      </c>
      <c r="AJ4" s="212" t="e">
        <f ca="1">IF(AJ$3="分類不明", 計算_移輸出入額!$BG5, AJ$133*計算_投入係数表!AJ4)</f>
        <v>#DIV/0!</v>
      </c>
      <c r="AK4" s="212" t="e">
        <f ca="1">IF(AK$3="分類不明", 計算_移輸出入額!$BG5, AK$133*計算_投入係数表!AK4)</f>
        <v>#DIV/0!</v>
      </c>
      <c r="AL4" s="212" t="e">
        <f ca="1">IF(AL$3="分類不明", 計算_移輸出入額!$BG5, AL$133*計算_投入係数表!AL4)</f>
        <v>#DIV/0!</v>
      </c>
      <c r="AM4" s="212" t="e">
        <f ca="1">IF(AM$3="分類不明", 計算_移輸出入額!$BG5, AM$133*計算_投入係数表!AM4)</f>
        <v>#DIV/0!</v>
      </c>
      <c r="AN4" s="212" t="e">
        <f ca="1">IF(AN$3="分類不明", 計算_移輸出入額!$BG5, AN$133*計算_投入係数表!AN4)</f>
        <v>#DIV/0!</v>
      </c>
      <c r="AO4" s="212" t="e">
        <f ca="1">IF(AO$3="分類不明", 計算_移輸出入額!$BG5, AO$133*計算_投入係数表!AO4)</f>
        <v>#DIV/0!</v>
      </c>
      <c r="AP4" s="212" t="e">
        <f ca="1">IF(AP$3="分類不明", 計算_移輸出入額!$BG5, AP$133*計算_投入係数表!AP4)</f>
        <v>#DIV/0!</v>
      </c>
      <c r="AQ4" s="212" t="e">
        <f ca="1">IF(AQ$3="分類不明", 計算_移輸出入額!$BG5, AQ$133*計算_投入係数表!AQ4)</f>
        <v>#DIV/0!</v>
      </c>
      <c r="AR4" s="212" t="e">
        <f ca="1">IF(AR$3="分類不明", 計算_移輸出入額!$BG5, AR$133*計算_投入係数表!AR4)</f>
        <v>#DIV/0!</v>
      </c>
      <c r="AS4" s="212" t="e">
        <f ca="1">IF(AS$3="分類不明", 計算_移輸出入額!$BG5, AS$133*計算_投入係数表!AS4)</f>
        <v>#DIV/0!</v>
      </c>
      <c r="AT4" s="212" t="e">
        <f ca="1">IF(AT$3="分類不明", 計算_移輸出入額!$BG5, AT$133*計算_投入係数表!AT4)</f>
        <v>#DIV/0!</v>
      </c>
      <c r="AU4" s="212" t="e">
        <f ca="1">IF(AU$3="分類不明", 計算_移輸出入額!$BG5, AU$133*計算_投入係数表!AU4)</f>
        <v>#DIV/0!</v>
      </c>
      <c r="AV4" s="212" t="e">
        <f ca="1">IF(AV$3="分類不明", 計算_移輸出入額!$BG5, AV$133*計算_投入係数表!AV4)</f>
        <v>#DIV/0!</v>
      </c>
      <c r="AW4" s="212" t="e">
        <f ca="1">IF(AW$3="分類不明", 計算_移輸出入額!$BG5, AW$133*計算_投入係数表!AW4)</f>
        <v>#DIV/0!</v>
      </c>
      <c r="AX4" s="212" t="e">
        <f ca="1">IF(AX$3="分類不明", 計算_移輸出入額!$BG5, AX$133*計算_投入係数表!AX4)</f>
        <v>#DIV/0!</v>
      </c>
      <c r="AY4" s="212" t="e">
        <f ca="1">IF(AY$3="分類不明", 計算_移輸出入額!$BG5, AY$133*計算_投入係数表!AY4)</f>
        <v>#DIV/0!</v>
      </c>
      <c r="AZ4" s="212" t="e">
        <f ca="1">IF(AZ$3="分類不明", 計算_移輸出入額!$BG5, AZ$133*計算_投入係数表!AZ4)</f>
        <v>#DIV/0!</v>
      </c>
      <c r="BA4" s="212" t="e">
        <f ca="1">IF(BA$3="分類不明", 計算_移輸出入額!$BG5, BA$133*計算_投入係数表!BA4)</f>
        <v>#DIV/0!</v>
      </c>
      <c r="BB4" s="212" t="e">
        <f ca="1">IF(BB$3="分類不明", 計算_移輸出入額!$BG5, BB$133*計算_投入係数表!BB4)</f>
        <v>#DIV/0!</v>
      </c>
      <c r="BC4" s="212" t="e">
        <f ca="1">IF(BC$3="分類不明", 計算_移輸出入額!$BG5, BC$133*計算_投入係数表!BC4)</f>
        <v>#DIV/0!</v>
      </c>
      <c r="BD4" s="212" t="e">
        <f ca="1">IF(BD$3="分類不明", 計算_移輸出入額!$BG5, BD$133*計算_投入係数表!BD4)</f>
        <v>#DIV/0!</v>
      </c>
      <c r="BE4" s="212" t="e">
        <f ca="1">IF(BE$3="分類不明", 計算_移輸出入額!$BG5, BE$133*計算_投入係数表!BE4)</f>
        <v>#DIV/0!</v>
      </c>
      <c r="BF4" s="212" t="e">
        <f ca="1">IF(BF$3="分類不明", 計算_移輸出入額!$BG5, BF$133*計算_投入係数表!BF4)</f>
        <v>#DIV/0!</v>
      </c>
      <c r="BG4" s="212" t="e">
        <f ca="1">IF(BG$3="分類不明", 計算_移輸出入額!$BG5, BG$133*計算_投入係数表!BG4)</f>
        <v>#DIV/0!</v>
      </c>
      <c r="BH4" s="212" t="e">
        <f ca="1">IF(BH$3="分類不明", 計算_移輸出入額!$BG5, BH$133*計算_投入係数表!BH4)</f>
        <v>#DIV/0!</v>
      </c>
      <c r="BI4" s="212" t="e">
        <f ca="1">IF(BI$3="分類不明", 計算_移輸出入額!$BG5, BI$133*計算_投入係数表!BI4)</f>
        <v>#DIV/0!</v>
      </c>
      <c r="BJ4" s="212" t="e">
        <f ca="1">IF(BJ$3="分類不明", 計算_移輸出入額!$BG5, BJ$133*計算_投入係数表!BJ4)</f>
        <v>#DIV/0!</v>
      </c>
      <c r="BK4" s="212" t="e">
        <f ca="1">IF(BK$3="分類不明", 計算_移輸出入額!$BG5, BK$133*計算_投入係数表!BK4)</f>
        <v>#DIV/0!</v>
      </c>
      <c r="BL4" s="212" t="e">
        <f ca="1">IF(BL$3="分類不明", 計算_移輸出入額!$BG5, BL$133*計算_投入係数表!BL4)</f>
        <v>#DIV/0!</v>
      </c>
      <c r="BM4" s="212" t="e">
        <f ca="1">IF(BM$3="分類不明", 計算_移輸出入額!$BG5, BM$133*計算_投入係数表!BM4)</f>
        <v>#DIV/0!</v>
      </c>
      <c r="BN4" s="212" t="e">
        <f ca="1">IF(BN$3="分類不明", 計算_移輸出入額!$BG5, BN$133*計算_投入係数表!BN4)</f>
        <v>#DIV/0!</v>
      </c>
      <c r="BO4" s="212" t="e">
        <f ca="1">IF(BO$3="分類不明", 計算_移輸出入額!$BG5, BO$133*計算_投入係数表!BO4)</f>
        <v>#DIV/0!</v>
      </c>
      <c r="BP4" s="212" t="e">
        <f ca="1">IF(BP$3="分類不明", 計算_移輸出入額!$BG5, BP$133*計算_投入係数表!BP4)</f>
        <v>#DIV/0!</v>
      </c>
      <c r="BQ4" s="212" t="e">
        <f ca="1">IF(BQ$3="分類不明", 計算_移輸出入額!$BG5, BQ$133*計算_投入係数表!BQ4)</f>
        <v>#DIV/0!</v>
      </c>
      <c r="BR4" s="212" t="e">
        <f ca="1">IF(BR$3="分類不明", 計算_移輸出入額!$BG5, BR$133*計算_投入係数表!BR4)</f>
        <v>#DIV/0!</v>
      </c>
      <c r="BS4" s="212" t="e">
        <f ca="1">IF(BS$3="分類不明", 計算_移輸出入額!$BG5, BS$133*計算_投入係数表!BS4)</f>
        <v>#DIV/0!</v>
      </c>
      <c r="BT4" s="212" t="e">
        <f ca="1">IF(BT$3="分類不明", 計算_移輸出入額!$BG5, BT$133*計算_投入係数表!BT4)</f>
        <v>#DIV/0!</v>
      </c>
      <c r="BU4" s="212" t="e">
        <f ca="1">IF(BU$3="分類不明", 計算_移輸出入額!$BG5, BU$133*計算_投入係数表!BU4)</f>
        <v>#DIV/0!</v>
      </c>
      <c r="BV4" s="212" t="e">
        <f ca="1">IF(BV$3="分類不明", 計算_移輸出入額!$BG5, BV$133*計算_投入係数表!BV4)</f>
        <v>#DIV/0!</v>
      </c>
      <c r="BW4" s="212" t="e">
        <f ca="1">IF(BW$3="分類不明", 計算_移輸出入額!$BG5, BW$133*計算_投入係数表!BW4)</f>
        <v>#DIV/0!</v>
      </c>
      <c r="BX4" s="212" t="e">
        <f ca="1">IF(BX$3="分類不明", 計算_移輸出入額!$BG5, BX$133*計算_投入係数表!BX4)</f>
        <v>#DIV/0!</v>
      </c>
      <c r="BY4" s="212" t="e">
        <f ca="1">IF(BY$3="分類不明", 計算_移輸出入額!$BG5, BY$133*計算_投入係数表!BY4)</f>
        <v>#DIV/0!</v>
      </c>
      <c r="BZ4" s="212" t="e">
        <f ca="1">IF(BZ$3="分類不明", 計算_移輸出入額!$BG5, BZ$133*計算_投入係数表!BZ4)</f>
        <v>#DIV/0!</v>
      </c>
      <c r="CA4" s="212" t="e">
        <f ca="1">IF(CA$3="分類不明", 計算_移輸出入額!$BG5, CA$133*計算_投入係数表!CA4)</f>
        <v>#DIV/0!</v>
      </c>
      <c r="CB4" s="212" t="e">
        <f ca="1">IF(CB$3="分類不明", 計算_移輸出入額!$BG5, CB$133*計算_投入係数表!CB4)</f>
        <v>#DIV/0!</v>
      </c>
      <c r="CC4" s="212" t="e">
        <f ca="1">IF(CC$3="分類不明", 計算_移輸出入額!$BG5, CC$133*計算_投入係数表!CC4)</f>
        <v>#DIV/0!</v>
      </c>
      <c r="CD4" s="212" t="e">
        <f ca="1">IF(CD$3="分類不明", 計算_移輸出入額!$BG5, CD$133*計算_投入係数表!CD4)</f>
        <v>#DIV/0!</v>
      </c>
      <c r="CE4" s="212" t="e">
        <f ca="1">IF(CE$3="分類不明", 計算_移輸出入額!$BG5, CE$133*計算_投入係数表!CE4)</f>
        <v>#DIV/0!</v>
      </c>
      <c r="CF4" s="212" t="e">
        <f ca="1">IF(CF$3="分類不明", 計算_移輸出入額!$BG5, CF$133*計算_投入係数表!CF4)</f>
        <v>#DIV/0!</v>
      </c>
      <c r="CG4" s="212" t="e">
        <f ca="1">IF(CG$3="分類不明", 計算_移輸出入額!$BG5, CG$133*計算_投入係数表!CG4)</f>
        <v>#DIV/0!</v>
      </c>
      <c r="CH4" s="212" t="e">
        <f ca="1">IF(CH$3="分類不明", 計算_移輸出入額!$BG5, CH$133*計算_投入係数表!CH4)</f>
        <v>#DIV/0!</v>
      </c>
      <c r="CI4" s="212" t="e">
        <f ca="1">IF(CI$3="分類不明", 計算_移輸出入額!$BG5, CI$133*計算_投入係数表!CI4)</f>
        <v>#DIV/0!</v>
      </c>
      <c r="CJ4" s="212" t="e">
        <f ca="1">IF(CJ$3="分類不明", 計算_移輸出入額!$BG5, CJ$133*計算_投入係数表!CJ4)</f>
        <v>#DIV/0!</v>
      </c>
      <c r="CK4" s="212" t="e">
        <f ca="1">IF(CK$3="分類不明", 計算_移輸出入額!$BG5, CK$133*計算_投入係数表!CK4)</f>
        <v>#DIV/0!</v>
      </c>
      <c r="CL4" s="212" t="e">
        <f ca="1">IF(CL$3="分類不明", 計算_移輸出入額!$BG5, CL$133*計算_投入係数表!CL4)</f>
        <v>#DIV/0!</v>
      </c>
      <c r="CM4" s="212" t="e">
        <f ca="1">IF(CM$3="分類不明", 計算_移輸出入額!$BG5, CM$133*計算_投入係数表!CM4)</f>
        <v>#DIV/0!</v>
      </c>
      <c r="CN4" s="212" t="e">
        <f ca="1">IF(CN$3="分類不明", 計算_移輸出入額!$BG5, CN$133*計算_投入係数表!CN4)</f>
        <v>#DIV/0!</v>
      </c>
      <c r="CO4" s="212" t="e">
        <f ca="1">IF(CO$3="分類不明", 計算_移輸出入額!$BG5, CO$133*計算_投入係数表!CO4)</f>
        <v>#DIV/0!</v>
      </c>
      <c r="CP4" s="212" t="e">
        <f ca="1">IF(CP$3="分類不明", 計算_移輸出入額!$BG5, CP$133*計算_投入係数表!CP4)</f>
        <v>#DIV/0!</v>
      </c>
      <c r="CQ4" s="212" t="e">
        <f ca="1">IF(CQ$3="分類不明", 計算_移輸出入額!$BG5, CQ$133*計算_投入係数表!CQ4)</f>
        <v>#DIV/0!</v>
      </c>
      <c r="CR4" s="212" t="e">
        <f ca="1">IF(CR$3="分類不明", 計算_移輸出入額!$BG5, CR$133*計算_投入係数表!CR4)</f>
        <v>#DIV/0!</v>
      </c>
      <c r="CS4" s="212" t="e">
        <f ca="1">IF(CS$3="分類不明", 計算_移輸出入額!$BG5, CS$133*計算_投入係数表!CS4)</f>
        <v>#DIV/0!</v>
      </c>
      <c r="CT4" s="212" t="e">
        <f ca="1">IF(CT$3="分類不明", 計算_移輸出入額!$BG5, CT$133*計算_投入係数表!CT4)</f>
        <v>#DIV/0!</v>
      </c>
      <c r="CU4" s="212" t="e">
        <f ca="1">IF(CU$3="分類不明", 計算_移輸出入額!$BG5, CU$133*計算_投入係数表!CU4)</f>
        <v>#DIV/0!</v>
      </c>
      <c r="CV4" s="212" t="e">
        <f ca="1">IF(CV$3="分類不明", 計算_移輸出入額!$BG5, CV$133*計算_投入係数表!CV4)</f>
        <v>#DIV/0!</v>
      </c>
      <c r="CW4" s="212" t="e">
        <f ca="1">IF(CW$3="分類不明", 計算_移輸出入額!$BG5, CW$133*計算_投入係数表!CW4)</f>
        <v>#DIV/0!</v>
      </c>
      <c r="CX4" s="212" t="e">
        <f ca="1">IF(CX$3="分類不明", 計算_移輸出入額!$BG5, CX$133*計算_投入係数表!CX4)</f>
        <v>#DIV/0!</v>
      </c>
      <c r="CY4" s="212" t="e">
        <f ca="1">IF(CY$3="分類不明", 計算_移輸出入額!$BG5, CY$133*計算_投入係数表!CY4)</f>
        <v>#DIV/0!</v>
      </c>
      <c r="CZ4" s="212" t="e">
        <f ca="1">IF(CZ$3="分類不明", 計算_移輸出入額!$BG5, CZ$133*計算_投入係数表!CZ4)</f>
        <v>#DIV/0!</v>
      </c>
      <c r="DA4" s="212" t="e">
        <f ca="1">IF(DA$3="分類不明", 計算_移輸出入額!$BG5, DA$133*計算_投入係数表!DA4)</f>
        <v>#DIV/0!</v>
      </c>
      <c r="DB4" s="212" t="e">
        <f ca="1">IF(DB$3="分類不明", 計算_移輸出入額!$BG5, DB$133*計算_投入係数表!DB4)</f>
        <v>#DIV/0!</v>
      </c>
      <c r="DC4" s="212" t="e">
        <f ca="1">IF(DC$3="分類不明", 計算_移輸出入額!$BG5, DC$133*計算_投入係数表!DC4)</f>
        <v>#DIV/0!</v>
      </c>
      <c r="DD4" s="290" t="e">
        <f ca="1">IF(DD$3="分類不明", 計算_移輸出入額!$BG5, DD$133*計算_投入係数表!DD4)</f>
        <v>#DIV/0!</v>
      </c>
      <c r="DE4" s="290" t="e">
        <f ca="1">IF(DE$3="分類不明", 計算_移輸出入額!$BG5, DE$133*計算_投入係数表!DE4)</f>
        <v>#DIV/0!</v>
      </c>
      <c r="DF4" s="290" t="e">
        <f ca="1">IF(DF$3="分類不明", 計算_移輸出入額!$BG5, DF$133*計算_投入係数表!DF4)</f>
        <v>#DIV/0!</v>
      </c>
      <c r="DG4" s="290" t="e">
        <f ca="1">IF(DG$3="分類不明", 計算_移輸出入額!$BG5, DG$133*計算_投入係数表!DG4)</f>
        <v>#DIV/0!</v>
      </c>
      <c r="DH4" s="290" t="e">
        <f ca="1">IF(DH$3="分類不明", 計算_移輸出入額!$BG5, DH$133*計算_投入係数表!DH4)</f>
        <v>#DIV/0!</v>
      </c>
      <c r="DI4" s="290" t="e">
        <f ca="1">IF(DI$3="分類不明", 計算_移輸出入額!$BG5, DI$133*計算_投入係数表!DI4)</f>
        <v>#DIV/0!</v>
      </c>
      <c r="DJ4" s="290" t="e">
        <f ca="1">IF(DJ$3="分類不明", 計算_移輸出入額!$BG5, DJ$133*計算_投入係数表!DJ4)</f>
        <v>#DIV/0!</v>
      </c>
      <c r="DK4" s="290" t="e">
        <f ca="1">IF(DK$3="分類不明", 計算_移輸出入額!$BG5, DK$133*計算_投入係数表!DK4)</f>
        <v>#DIV/0!</v>
      </c>
      <c r="DL4" s="290" t="e">
        <f ca="1">IF(DL$3="分類不明", 計算_移輸出入額!$BG5, DL$133*計算_投入係数表!DL4)</f>
        <v>#DIV/0!</v>
      </c>
      <c r="DM4" s="290" t="e">
        <f ca="1">IF(DM$3="分類不明", 計算_移輸出入額!$BG5, DM$133*計算_投入係数表!DM4)</f>
        <v>#DIV/0!</v>
      </c>
      <c r="DN4" s="290" t="e">
        <f ca="1">IF(DN$3="分類不明", 計算_移輸出入額!$BG5, DN$133*計算_投入係数表!DN4)</f>
        <v>#DIV/0!</v>
      </c>
      <c r="DO4" s="290" t="e">
        <f ca="1">IF(DO$3="分類不明", 計算_移輸出入額!$BG5, DO$133*計算_投入係数表!DO4)</f>
        <v>#DIV/0!</v>
      </c>
      <c r="DP4" s="290" t="e">
        <f ca="1">IF(DP$3="分類不明", 計算_移輸出入額!$BG5, DP$133*計算_投入係数表!DP4)</f>
        <v>#DIV/0!</v>
      </c>
      <c r="DQ4" s="290" t="e">
        <f ca="1">IF(DQ$3="分類不明", 計算_移輸出入額!$BG5, DQ$133*計算_投入係数表!DQ4)</f>
        <v>#DIV/0!</v>
      </c>
      <c r="DR4" s="290" t="e">
        <f ca="1">IF(DR$3="分類不明", 計算_移輸出入額!$BG5, DR$133*計算_投入係数表!DR4)</f>
        <v>#DIV/0!</v>
      </c>
      <c r="DS4" s="290" t="e">
        <f ca="1">IF(DS$3="分類不明", 計算_移輸出入額!$BG5, DS$133*計算_投入係数表!DS4)</f>
        <v>#DIV/0!</v>
      </c>
      <c r="DT4" s="213">
        <f ca="1">_xlfn.AGGREGATE(9, 6, $D4:$DS4)</f>
        <v>4357.2751668863357</v>
      </c>
      <c r="DU4" s="214">
        <f>計算_基本取引表_調整前!DU4</f>
        <v>9.0379356966769659</v>
      </c>
      <c r="DV4" s="214">
        <f>IF($C4="分類不明", 計算_基本取引表_調整前!DV4+_xlfn.AGGREGATE(9,6,計算_移輸出入額!$BF$5:$BF$124), 計算_基本取引表_調整前!DV4)</f>
        <v>730.69399763979368</v>
      </c>
      <c r="DW4" s="214">
        <f>計算_基本取引表_調整前!DW4</f>
        <v>0</v>
      </c>
      <c r="DX4" s="214">
        <f>計算_基本取引表_調整前!DX4</f>
        <v>0</v>
      </c>
      <c r="DY4" s="214">
        <f>計算_基本取引表_調整前!DY4</f>
        <v>0</v>
      </c>
      <c r="DZ4" s="214">
        <f>計算_基本取引表_調整前!DZ4</f>
        <v>214.9539583132696</v>
      </c>
      <c r="EA4" s="214">
        <f>計算_基本取引表_調整前!EA4</f>
        <v>-14.30391288082197</v>
      </c>
      <c r="EB4" s="735">
        <f ca="1">IFERROR(SUMIF(振分, $C4, 入力_北海道基本取引表!EB$4:EB$124)*($EE4/SUMIF(振分, $C4, 入力_北海道基本取引表!$EG$4:$EG$107)), 0)</f>
        <v>0.49033041806969735</v>
      </c>
      <c r="EC4" s="215">
        <f ca="1">SUM($DU4:$EB4)</f>
        <v>940.87230918698799</v>
      </c>
      <c r="ED4" s="216">
        <f ca="1">$DT4+$EC4</f>
        <v>5298.1474760733236</v>
      </c>
      <c r="EE4" s="214">
        <f t="array" ref="EE4:EE123" ca="1">移輸出額_採用</f>
        <v>6499.9091729170123</v>
      </c>
      <c r="EF4" s="216">
        <f ca="1">$EC4+$EE4</f>
        <v>7440.7814821040001</v>
      </c>
      <c r="EG4" s="216">
        <f t="shared" ref="EG4:EG67" ca="1" si="0">$DT4+$EF4</f>
        <v>11798.056648990336</v>
      </c>
      <c r="EH4" s="214">
        <f t="array" ref="EH4:EH123" ca="1">移輸入額_採用</f>
        <v>-1398.4079175854426</v>
      </c>
      <c r="EI4" s="216">
        <f ca="1">$EF4+$EH4</f>
        <v>6042.373564518557</v>
      </c>
      <c r="EJ4" s="216">
        <f t="array" ref="EJ4:EJ123" ca="1">域内生産額_採用</f>
        <v>10399.158400986826</v>
      </c>
      <c r="EK4" s="215"/>
      <c r="EL4" s="255"/>
      <c r="EN4" s="279"/>
      <c r="EP4" s="279"/>
      <c r="EQ4" s="291"/>
    </row>
    <row r="5" spans="2:148" s="6" customFormat="1" ht="15.75" customHeight="1" x14ac:dyDescent="0.25">
      <c r="B5" s="53">
        <v>2</v>
      </c>
      <c r="C5" s="192" t="str">
        <v>林業</v>
      </c>
      <c r="D5" s="211">
        <f ca="1">IF(D$3="分類不明", 計算_移輸出入額!$BG6, D$133*計算_投入係数表!D5)</f>
        <v>1.6934517548559342</v>
      </c>
      <c r="E5" s="212">
        <f ca="1">IF(E$3="分類不明", 計算_移輸出入額!$BG6, E$133*計算_投入係数表!E5)</f>
        <v>212.70846170826607</v>
      </c>
      <c r="F5" s="212">
        <f ca="1">IF(F$3="分類不明", 計算_移輸出入額!$BG6, F$133*計算_投入係数表!F5)</f>
        <v>0.27318532534415968</v>
      </c>
      <c r="G5" s="212">
        <f ca="1">IF(G$3="分類不明", 計算_移輸出入額!$BG6, G$133*計算_投入係数表!G5)</f>
        <v>0.1457666742266962</v>
      </c>
      <c r="H5" s="212">
        <f ca="1">IF(H$3="分類不明", 計算_移輸出入額!$BG6, H$133*計算_投入係数表!H5)</f>
        <v>162.35617478805548</v>
      </c>
      <c r="I5" s="212">
        <f ca="1">IF(I$3="分類不明", 計算_移輸出入額!$BG6, I$133*計算_投入係数表!I5)</f>
        <v>0.81953975556903336</v>
      </c>
      <c r="J5" s="212">
        <f ca="1">IF(J$3="分類不明", 計算_移輸出入額!$BG6, J$133*計算_投入係数表!J5)</f>
        <v>0</v>
      </c>
      <c r="K5" s="212">
        <f ca="1">IF(K$3="分類不明", 計算_移輸出入額!$BG6, K$133*計算_投入係数表!K5)</f>
        <v>0</v>
      </c>
      <c r="L5" s="212">
        <f ca="1">IF(L$3="分類不明", 計算_移輸出入額!$BG6, L$133*計算_投入係数表!L5)</f>
        <v>0</v>
      </c>
      <c r="M5" s="212">
        <f ca="1">IF(M$3="分類不明", 計算_移輸出入額!$BG6, M$133*計算_投入係数表!M5)</f>
        <v>0</v>
      </c>
      <c r="N5" s="212">
        <f ca="1">IF(N$3="分類不明", 計算_移輸出入額!$BG6, N$133*計算_投入係数表!N5)</f>
        <v>0.288937233855458</v>
      </c>
      <c r="O5" s="212">
        <f ca="1">IF(O$3="分類不明", 計算_移輸出入額!$BG6, O$133*計算_投入係数表!O5)</f>
        <v>19.046651331288377</v>
      </c>
      <c r="P5" s="212">
        <f ca="1">IF(P$3="分類不明", 計算_移輸出入額!$BG6, P$133*計算_投入係数表!P5)</f>
        <v>0</v>
      </c>
      <c r="Q5" s="212" t="e">
        <f ca="1">IF(Q$3="分類不明", 計算_移輸出入額!$BG6, Q$133*計算_投入係数表!Q5)</f>
        <v>#DIV/0!</v>
      </c>
      <c r="R5" s="212" t="e">
        <f ca="1">IF(R$3="分類不明", 計算_移輸出入額!$BG6, R$133*計算_投入係数表!R5)</f>
        <v>#DIV/0!</v>
      </c>
      <c r="S5" s="212" t="e">
        <f ca="1">IF(S$3="分類不明", 計算_移輸出入額!$BG6, S$133*計算_投入係数表!S5)</f>
        <v>#DIV/0!</v>
      </c>
      <c r="T5" s="212" t="e">
        <f ca="1">IF(T$3="分類不明", 計算_移輸出入額!$BG6, T$133*計算_投入係数表!T5)</f>
        <v>#DIV/0!</v>
      </c>
      <c r="U5" s="212" t="e">
        <f ca="1">IF(U$3="分類不明", 計算_移輸出入額!$BG6, U$133*計算_投入係数表!U5)</f>
        <v>#DIV/0!</v>
      </c>
      <c r="V5" s="212" t="e">
        <f ca="1">IF(V$3="分類不明", 計算_移輸出入額!$BG6, V$133*計算_投入係数表!V5)</f>
        <v>#DIV/0!</v>
      </c>
      <c r="W5" s="212" t="e">
        <f ca="1">IF(W$3="分類不明", 計算_移輸出入額!$BG6, W$133*計算_投入係数表!W5)</f>
        <v>#DIV/0!</v>
      </c>
      <c r="X5" s="212" t="e">
        <f ca="1">IF(X$3="分類不明", 計算_移輸出入額!$BG6, X$133*計算_投入係数表!X5)</f>
        <v>#DIV/0!</v>
      </c>
      <c r="Y5" s="212" t="e">
        <f ca="1">IF(Y$3="分類不明", 計算_移輸出入額!$BG6, Y$133*計算_投入係数表!Y5)</f>
        <v>#DIV/0!</v>
      </c>
      <c r="Z5" s="212" t="e">
        <f ca="1">IF(Z$3="分類不明", 計算_移輸出入額!$BG6, Z$133*計算_投入係数表!Z5)</f>
        <v>#DIV/0!</v>
      </c>
      <c r="AA5" s="212" t="e">
        <f ca="1">IF(AA$3="分類不明", 計算_移輸出入額!$BG6, AA$133*計算_投入係数表!AA5)</f>
        <v>#DIV/0!</v>
      </c>
      <c r="AB5" s="212" t="e">
        <f ca="1">IF(AB$3="分類不明", 計算_移輸出入額!$BG6, AB$133*計算_投入係数表!AB5)</f>
        <v>#DIV/0!</v>
      </c>
      <c r="AC5" s="212" t="e">
        <f ca="1">IF(AC$3="分類不明", 計算_移輸出入額!$BG6, AC$133*計算_投入係数表!AC5)</f>
        <v>#DIV/0!</v>
      </c>
      <c r="AD5" s="212" t="e">
        <f ca="1">IF(AD$3="分類不明", 計算_移輸出入額!$BG6, AD$133*計算_投入係数表!AD5)</f>
        <v>#DIV/0!</v>
      </c>
      <c r="AE5" s="212" t="e">
        <f ca="1">IF(AE$3="分類不明", 計算_移輸出入額!$BG6, AE$133*計算_投入係数表!AE5)</f>
        <v>#DIV/0!</v>
      </c>
      <c r="AF5" s="212" t="e">
        <f ca="1">IF(AF$3="分類不明", 計算_移輸出入額!$BG6, AF$133*計算_投入係数表!AF5)</f>
        <v>#DIV/0!</v>
      </c>
      <c r="AG5" s="212" t="e">
        <f ca="1">IF(AG$3="分類不明", 計算_移輸出入額!$BG6, AG$133*計算_投入係数表!AG5)</f>
        <v>#DIV/0!</v>
      </c>
      <c r="AH5" s="212" t="e">
        <f ca="1">IF(AH$3="分類不明", 計算_移輸出入額!$BG6, AH$133*計算_投入係数表!AH5)</f>
        <v>#DIV/0!</v>
      </c>
      <c r="AI5" s="212" t="e">
        <f ca="1">IF(AI$3="分類不明", 計算_移輸出入額!$BG6, AI$133*計算_投入係数表!AI5)</f>
        <v>#DIV/0!</v>
      </c>
      <c r="AJ5" s="212" t="e">
        <f ca="1">IF(AJ$3="分類不明", 計算_移輸出入額!$BG6, AJ$133*計算_投入係数表!AJ5)</f>
        <v>#DIV/0!</v>
      </c>
      <c r="AK5" s="212" t="e">
        <f ca="1">IF(AK$3="分類不明", 計算_移輸出入額!$BG6, AK$133*計算_投入係数表!AK5)</f>
        <v>#DIV/0!</v>
      </c>
      <c r="AL5" s="212" t="e">
        <f ca="1">IF(AL$3="分類不明", 計算_移輸出入額!$BG6, AL$133*計算_投入係数表!AL5)</f>
        <v>#DIV/0!</v>
      </c>
      <c r="AM5" s="212" t="e">
        <f ca="1">IF(AM$3="分類不明", 計算_移輸出入額!$BG6, AM$133*計算_投入係数表!AM5)</f>
        <v>#DIV/0!</v>
      </c>
      <c r="AN5" s="212" t="e">
        <f ca="1">IF(AN$3="分類不明", 計算_移輸出入額!$BG6, AN$133*計算_投入係数表!AN5)</f>
        <v>#DIV/0!</v>
      </c>
      <c r="AO5" s="212" t="e">
        <f ca="1">IF(AO$3="分類不明", 計算_移輸出入額!$BG6, AO$133*計算_投入係数表!AO5)</f>
        <v>#DIV/0!</v>
      </c>
      <c r="AP5" s="212" t="e">
        <f ca="1">IF(AP$3="分類不明", 計算_移輸出入額!$BG6, AP$133*計算_投入係数表!AP5)</f>
        <v>#DIV/0!</v>
      </c>
      <c r="AQ5" s="212" t="e">
        <f ca="1">IF(AQ$3="分類不明", 計算_移輸出入額!$BG6, AQ$133*計算_投入係数表!AQ5)</f>
        <v>#DIV/0!</v>
      </c>
      <c r="AR5" s="212" t="e">
        <f ca="1">IF(AR$3="分類不明", 計算_移輸出入額!$BG6, AR$133*計算_投入係数表!AR5)</f>
        <v>#DIV/0!</v>
      </c>
      <c r="AS5" s="212" t="e">
        <f ca="1">IF(AS$3="分類不明", 計算_移輸出入額!$BG6, AS$133*計算_投入係数表!AS5)</f>
        <v>#DIV/0!</v>
      </c>
      <c r="AT5" s="212" t="e">
        <f ca="1">IF(AT$3="分類不明", 計算_移輸出入額!$BG6, AT$133*計算_投入係数表!AT5)</f>
        <v>#DIV/0!</v>
      </c>
      <c r="AU5" s="212" t="e">
        <f ca="1">IF(AU$3="分類不明", 計算_移輸出入額!$BG6, AU$133*計算_投入係数表!AU5)</f>
        <v>#DIV/0!</v>
      </c>
      <c r="AV5" s="212" t="e">
        <f ca="1">IF(AV$3="分類不明", 計算_移輸出入額!$BG6, AV$133*計算_投入係数表!AV5)</f>
        <v>#DIV/0!</v>
      </c>
      <c r="AW5" s="212" t="e">
        <f ca="1">IF(AW$3="分類不明", 計算_移輸出入額!$BG6, AW$133*計算_投入係数表!AW5)</f>
        <v>#DIV/0!</v>
      </c>
      <c r="AX5" s="212" t="e">
        <f ca="1">IF(AX$3="分類不明", 計算_移輸出入額!$BG6, AX$133*計算_投入係数表!AX5)</f>
        <v>#DIV/0!</v>
      </c>
      <c r="AY5" s="212" t="e">
        <f ca="1">IF(AY$3="分類不明", 計算_移輸出入額!$BG6, AY$133*計算_投入係数表!AY5)</f>
        <v>#DIV/0!</v>
      </c>
      <c r="AZ5" s="212" t="e">
        <f ca="1">IF(AZ$3="分類不明", 計算_移輸出入額!$BG6, AZ$133*計算_投入係数表!AZ5)</f>
        <v>#DIV/0!</v>
      </c>
      <c r="BA5" s="212" t="e">
        <f ca="1">IF(BA$3="分類不明", 計算_移輸出入額!$BG6, BA$133*計算_投入係数表!BA5)</f>
        <v>#DIV/0!</v>
      </c>
      <c r="BB5" s="212" t="e">
        <f ca="1">IF(BB$3="分類不明", 計算_移輸出入額!$BG6, BB$133*計算_投入係数表!BB5)</f>
        <v>#DIV/0!</v>
      </c>
      <c r="BC5" s="212" t="e">
        <f ca="1">IF(BC$3="分類不明", 計算_移輸出入額!$BG6, BC$133*計算_投入係数表!BC5)</f>
        <v>#DIV/0!</v>
      </c>
      <c r="BD5" s="212" t="e">
        <f ca="1">IF(BD$3="分類不明", 計算_移輸出入額!$BG6, BD$133*計算_投入係数表!BD5)</f>
        <v>#DIV/0!</v>
      </c>
      <c r="BE5" s="212" t="e">
        <f ca="1">IF(BE$3="分類不明", 計算_移輸出入額!$BG6, BE$133*計算_投入係数表!BE5)</f>
        <v>#DIV/0!</v>
      </c>
      <c r="BF5" s="212" t="e">
        <f ca="1">IF(BF$3="分類不明", 計算_移輸出入額!$BG6, BF$133*計算_投入係数表!BF5)</f>
        <v>#DIV/0!</v>
      </c>
      <c r="BG5" s="212" t="e">
        <f ca="1">IF(BG$3="分類不明", 計算_移輸出入額!$BG6, BG$133*計算_投入係数表!BG5)</f>
        <v>#DIV/0!</v>
      </c>
      <c r="BH5" s="212" t="e">
        <f ca="1">IF(BH$3="分類不明", 計算_移輸出入額!$BG6, BH$133*計算_投入係数表!BH5)</f>
        <v>#DIV/0!</v>
      </c>
      <c r="BI5" s="212" t="e">
        <f ca="1">IF(BI$3="分類不明", 計算_移輸出入額!$BG6, BI$133*計算_投入係数表!BI5)</f>
        <v>#DIV/0!</v>
      </c>
      <c r="BJ5" s="212" t="e">
        <f ca="1">IF(BJ$3="分類不明", 計算_移輸出入額!$BG6, BJ$133*計算_投入係数表!BJ5)</f>
        <v>#DIV/0!</v>
      </c>
      <c r="BK5" s="212" t="e">
        <f ca="1">IF(BK$3="分類不明", 計算_移輸出入額!$BG6, BK$133*計算_投入係数表!BK5)</f>
        <v>#DIV/0!</v>
      </c>
      <c r="BL5" s="212" t="e">
        <f ca="1">IF(BL$3="分類不明", 計算_移輸出入額!$BG6, BL$133*計算_投入係数表!BL5)</f>
        <v>#DIV/0!</v>
      </c>
      <c r="BM5" s="212" t="e">
        <f ca="1">IF(BM$3="分類不明", 計算_移輸出入額!$BG6, BM$133*計算_投入係数表!BM5)</f>
        <v>#DIV/0!</v>
      </c>
      <c r="BN5" s="212" t="e">
        <f ca="1">IF(BN$3="分類不明", 計算_移輸出入額!$BG6, BN$133*計算_投入係数表!BN5)</f>
        <v>#DIV/0!</v>
      </c>
      <c r="BO5" s="212" t="e">
        <f ca="1">IF(BO$3="分類不明", 計算_移輸出入額!$BG6, BO$133*計算_投入係数表!BO5)</f>
        <v>#DIV/0!</v>
      </c>
      <c r="BP5" s="212" t="e">
        <f ca="1">IF(BP$3="分類不明", 計算_移輸出入額!$BG6, BP$133*計算_投入係数表!BP5)</f>
        <v>#DIV/0!</v>
      </c>
      <c r="BQ5" s="212" t="e">
        <f ca="1">IF(BQ$3="分類不明", 計算_移輸出入額!$BG6, BQ$133*計算_投入係数表!BQ5)</f>
        <v>#DIV/0!</v>
      </c>
      <c r="BR5" s="212" t="e">
        <f ca="1">IF(BR$3="分類不明", 計算_移輸出入額!$BG6, BR$133*計算_投入係数表!BR5)</f>
        <v>#DIV/0!</v>
      </c>
      <c r="BS5" s="212" t="e">
        <f ca="1">IF(BS$3="分類不明", 計算_移輸出入額!$BG6, BS$133*計算_投入係数表!BS5)</f>
        <v>#DIV/0!</v>
      </c>
      <c r="BT5" s="212" t="e">
        <f ca="1">IF(BT$3="分類不明", 計算_移輸出入額!$BG6, BT$133*計算_投入係数表!BT5)</f>
        <v>#DIV/0!</v>
      </c>
      <c r="BU5" s="212" t="e">
        <f ca="1">IF(BU$3="分類不明", 計算_移輸出入額!$BG6, BU$133*計算_投入係数表!BU5)</f>
        <v>#DIV/0!</v>
      </c>
      <c r="BV5" s="212" t="e">
        <f ca="1">IF(BV$3="分類不明", 計算_移輸出入額!$BG6, BV$133*計算_投入係数表!BV5)</f>
        <v>#DIV/0!</v>
      </c>
      <c r="BW5" s="212" t="e">
        <f ca="1">IF(BW$3="分類不明", 計算_移輸出入額!$BG6, BW$133*計算_投入係数表!BW5)</f>
        <v>#DIV/0!</v>
      </c>
      <c r="BX5" s="212" t="e">
        <f ca="1">IF(BX$3="分類不明", 計算_移輸出入額!$BG6, BX$133*計算_投入係数表!BX5)</f>
        <v>#DIV/0!</v>
      </c>
      <c r="BY5" s="212" t="e">
        <f ca="1">IF(BY$3="分類不明", 計算_移輸出入額!$BG6, BY$133*計算_投入係数表!BY5)</f>
        <v>#DIV/0!</v>
      </c>
      <c r="BZ5" s="212" t="e">
        <f ca="1">IF(BZ$3="分類不明", 計算_移輸出入額!$BG6, BZ$133*計算_投入係数表!BZ5)</f>
        <v>#DIV/0!</v>
      </c>
      <c r="CA5" s="212" t="e">
        <f ca="1">IF(CA$3="分類不明", 計算_移輸出入額!$BG6, CA$133*計算_投入係数表!CA5)</f>
        <v>#DIV/0!</v>
      </c>
      <c r="CB5" s="212" t="e">
        <f ca="1">IF(CB$3="分類不明", 計算_移輸出入額!$BG6, CB$133*計算_投入係数表!CB5)</f>
        <v>#DIV/0!</v>
      </c>
      <c r="CC5" s="212" t="e">
        <f ca="1">IF(CC$3="分類不明", 計算_移輸出入額!$BG6, CC$133*計算_投入係数表!CC5)</f>
        <v>#DIV/0!</v>
      </c>
      <c r="CD5" s="212" t="e">
        <f ca="1">IF(CD$3="分類不明", 計算_移輸出入額!$BG6, CD$133*計算_投入係数表!CD5)</f>
        <v>#DIV/0!</v>
      </c>
      <c r="CE5" s="212" t="e">
        <f ca="1">IF(CE$3="分類不明", 計算_移輸出入額!$BG6, CE$133*計算_投入係数表!CE5)</f>
        <v>#DIV/0!</v>
      </c>
      <c r="CF5" s="212" t="e">
        <f ca="1">IF(CF$3="分類不明", 計算_移輸出入額!$BG6, CF$133*計算_投入係数表!CF5)</f>
        <v>#DIV/0!</v>
      </c>
      <c r="CG5" s="212" t="e">
        <f ca="1">IF(CG$3="分類不明", 計算_移輸出入額!$BG6, CG$133*計算_投入係数表!CG5)</f>
        <v>#DIV/0!</v>
      </c>
      <c r="CH5" s="212" t="e">
        <f ca="1">IF(CH$3="分類不明", 計算_移輸出入額!$BG6, CH$133*計算_投入係数表!CH5)</f>
        <v>#DIV/0!</v>
      </c>
      <c r="CI5" s="212" t="e">
        <f ca="1">IF(CI$3="分類不明", 計算_移輸出入額!$BG6, CI$133*計算_投入係数表!CI5)</f>
        <v>#DIV/0!</v>
      </c>
      <c r="CJ5" s="212" t="e">
        <f ca="1">IF(CJ$3="分類不明", 計算_移輸出入額!$BG6, CJ$133*計算_投入係数表!CJ5)</f>
        <v>#DIV/0!</v>
      </c>
      <c r="CK5" s="212" t="e">
        <f ca="1">IF(CK$3="分類不明", 計算_移輸出入額!$BG6, CK$133*計算_投入係数表!CK5)</f>
        <v>#DIV/0!</v>
      </c>
      <c r="CL5" s="212" t="e">
        <f ca="1">IF(CL$3="分類不明", 計算_移輸出入額!$BG6, CL$133*計算_投入係数表!CL5)</f>
        <v>#DIV/0!</v>
      </c>
      <c r="CM5" s="212" t="e">
        <f ca="1">IF(CM$3="分類不明", 計算_移輸出入額!$BG6, CM$133*計算_投入係数表!CM5)</f>
        <v>#DIV/0!</v>
      </c>
      <c r="CN5" s="212" t="e">
        <f ca="1">IF(CN$3="分類不明", 計算_移輸出入額!$BG6, CN$133*計算_投入係数表!CN5)</f>
        <v>#DIV/0!</v>
      </c>
      <c r="CO5" s="212" t="e">
        <f ca="1">IF(CO$3="分類不明", 計算_移輸出入額!$BG6, CO$133*計算_投入係数表!CO5)</f>
        <v>#DIV/0!</v>
      </c>
      <c r="CP5" s="212" t="e">
        <f ca="1">IF(CP$3="分類不明", 計算_移輸出入額!$BG6, CP$133*計算_投入係数表!CP5)</f>
        <v>#DIV/0!</v>
      </c>
      <c r="CQ5" s="212" t="e">
        <f ca="1">IF(CQ$3="分類不明", 計算_移輸出入額!$BG6, CQ$133*計算_投入係数表!CQ5)</f>
        <v>#DIV/0!</v>
      </c>
      <c r="CR5" s="212" t="e">
        <f ca="1">IF(CR$3="分類不明", 計算_移輸出入額!$BG6, CR$133*計算_投入係数表!CR5)</f>
        <v>#DIV/0!</v>
      </c>
      <c r="CS5" s="212" t="e">
        <f ca="1">IF(CS$3="分類不明", 計算_移輸出入額!$BG6, CS$133*計算_投入係数表!CS5)</f>
        <v>#DIV/0!</v>
      </c>
      <c r="CT5" s="212" t="e">
        <f ca="1">IF(CT$3="分類不明", 計算_移輸出入額!$BG6, CT$133*計算_投入係数表!CT5)</f>
        <v>#DIV/0!</v>
      </c>
      <c r="CU5" s="212" t="e">
        <f ca="1">IF(CU$3="分類不明", 計算_移輸出入額!$BG6, CU$133*計算_投入係数表!CU5)</f>
        <v>#DIV/0!</v>
      </c>
      <c r="CV5" s="212" t="e">
        <f ca="1">IF(CV$3="分類不明", 計算_移輸出入額!$BG6, CV$133*計算_投入係数表!CV5)</f>
        <v>#DIV/0!</v>
      </c>
      <c r="CW5" s="212" t="e">
        <f ca="1">IF(CW$3="分類不明", 計算_移輸出入額!$BG6, CW$133*計算_投入係数表!CW5)</f>
        <v>#DIV/0!</v>
      </c>
      <c r="CX5" s="212" t="e">
        <f ca="1">IF(CX$3="分類不明", 計算_移輸出入額!$BG6, CX$133*計算_投入係数表!CX5)</f>
        <v>#DIV/0!</v>
      </c>
      <c r="CY5" s="212" t="e">
        <f ca="1">IF(CY$3="分類不明", 計算_移輸出入額!$BG6, CY$133*計算_投入係数表!CY5)</f>
        <v>#DIV/0!</v>
      </c>
      <c r="CZ5" s="212" t="e">
        <f ca="1">IF(CZ$3="分類不明", 計算_移輸出入額!$BG6, CZ$133*計算_投入係数表!CZ5)</f>
        <v>#DIV/0!</v>
      </c>
      <c r="DA5" s="212" t="e">
        <f ca="1">IF(DA$3="分類不明", 計算_移輸出入額!$BG6, DA$133*計算_投入係数表!DA5)</f>
        <v>#DIV/0!</v>
      </c>
      <c r="DB5" s="212" t="e">
        <f ca="1">IF(DB$3="分類不明", 計算_移輸出入額!$BG6, DB$133*計算_投入係数表!DB5)</f>
        <v>#DIV/0!</v>
      </c>
      <c r="DC5" s="212" t="e">
        <f ca="1">IF(DC$3="分類不明", 計算_移輸出入額!$BG6, DC$133*計算_投入係数表!DC5)</f>
        <v>#DIV/0!</v>
      </c>
      <c r="DD5" s="212" t="e">
        <f ca="1">IF(DD$3="分類不明", 計算_移輸出入額!$BG6, DD$133*計算_投入係数表!DD5)</f>
        <v>#DIV/0!</v>
      </c>
      <c r="DE5" s="212" t="e">
        <f ca="1">IF(DE$3="分類不明", 計算_移輸出入額!$BG6, DE$133*計算_投入係数表!DE5)</f>
        <v>#DIV/0!</v>
      </c>
      <c r="DF5" s="212" t="e">
        <f ca="1">IF(DF$3="分類不明", 計算_移輸出入額!$BG6, DF$133*計算_投入係数表!DF5)</f>
        <v>#DIV/0!</v>
      </c>
      <c r="DG5" s="212" t="e">
        <f ca="1">IF(DG$3="分類不明", 計算_移輸出入額!$BG6, DG$133*計算_投入係数表!DG5)</f>
        <v>#DIV/0!</v>
      </c>
      <c r="DH5" s="212" t="e">
        <f ca="1">IF(DH$3="分類不明", 計算_移輸出入額!$BG6, DH$133*計算_投入係数表!DH5)</f>
        <v>#DIV/0!</v>
      </c>
      <c r="DI5" s="212" t="e">
        <f ca="1">IF(DI$3="分類不明", 計算_移輸出入額!$BG6, DI$133*計算_投入係数表!DI5)</f>
        <v>#DIV/0!</v>
      </c>
      <c r="DJ5" s="212" t="e">
        <f ca="1">IF(DJ$3="分類不明", 計算_移輸出入額!$BG6, DJ$133*計算_投入係数表!DJ5)</f>
        <v>#DIV/0!</v>
      </c>
      <c r="DK5" s="212" t="e">
        <f ca="1">IF(DK$3="分類不明", 計算_移輸出入額!$BG6, DK$133*計算_投入係数表!DK5)</f>
        <v>#DIV/0!</v>
      </c>
      <c r="DL5" s="212" t="e">
        <f ca="1">IF(DL$3="分類不明", 計算_移輸出入額!$BG6, DL$133*計算_投入係数表!DL5)</f>
        <v>#DIV/0!</v>
      </c>
      <c r="DM5" s="212" t="e">
        <f ca="1">IF(DM$3="分類不明", 計算_移輸出入額!$BG6, DM$133*計算_投入係数表!DM5)</f>
        <v>#DIV/0!</v>
      </c>
      <c r="DN5" s="212" t="e">
        <f ca="1">IF(DN$3="分類不明", 計算_移輸出入額!$BG6, DN$133*計算_投入係数表!DN5)</f>
        <v>#DIV/0!</v>
      </c>
      <c r="DO5" s="212" t="e">
        <f ca="1">IF(DO$3="分類不明", 計算_移輸出入額!$BG6, DO$133*計算_投入係数表!DO5)</f>
        <v>#DIV/0!</v>
      </c>
      <c r="DP5" s="212" t="e">
        <f ca="1">IF(DP$3="分類不明", 計算_移輸出入額!$BG6, DP$133*計算_投入係数表!DP5)</f>
        <v>#DIV/0!</v>
      </c>
      <c r="DQ5" s="212" t="e">
        <f ca="1">IF(DQ$3="分類不明", 計算_移輸出入額!$BG6, DQ$133*計算_投入係数表!DQ5)</f>
        <v>#DIV/0!</v>
      </c>
      <c r="DR5" s="212" t="e">
        <f ca="1">IF(DR$3="分類不明", 計算_移輸出入額!$BG6, DR$133*計算_投入係数表!DR5)</f>
        <v>#DIV/0!</v>
      </c>
      <c r="DS5" s="212" t="e">
        <f ca="1">IF(DS$3="分類不明", 計算_移輸出入額!$BG6, DS$133*計算_投入係数表!DS5)</f>
        <v>#DIV/0!</v>
      </c>
      <c r="DT5" s="213">
        <f t="shared" ref="DT5:DT68" ca="1" si="1">_xlfn.AGGREGATE(9, 6, $D5:$DS5)</f>
        <v>397.3321685714613</v>
      </c>
      <c r="DU5" s="214">
        <f>計算_基本取引表_調整前!DU5</f>
        <v>0.61412311107907225</v>
      </c>
      <c r="DV5" s="214">
        <f>IF($C5="分類不明", 計算_基本取引表_調整前!DV5+_xlfn.AGGREGATE(9,6,計算_移輸出入額!$BF$5:$BF$124), 計算_基本取引表_調整前!DV5)</f>
        <v>43.85947797856192</v>
      </c>
      <c r="DW5" s="214">
        <f>計算_基本取引表_調整前!DW5</f>
        <v>0</v>
      </c>
      <c r="DX5" s="214">
        <f>計算_基本取引表_調整前!DX5</f>
        <v>0</v>
      </c>
      <c r="DY5" s="214">
        <f>計算_基本取引表_調整前!DY5</f>
        <v>0</v>
      </c>
      <c r="DZ5" s="214">
        <f>計算_基本取引表_調整前!DZ5</f>
        <v>0</v>
      </c>
      <c r="EA5" s="214">
        <f>計算_基本取引表_調整前!EA5</f>
        <v>328.7050923827332</v>
      </c>
      <c r="EB5" s="735">
        <f ca="1">IFERROR(SUMIF(振分, $C5, 入力_北海道基本取引表!EB$4:EB$124)*($EE5/SUMIF(振分, $C5, 入力_北海道基本取引表!$EG$4:$EG$107)), 0)</f>
        <v>0.5072800965281189</v>
      </c>
      <c r="EC5" s="215">
        <f t="shared" ref="EC5:EC68" ca="1" si="2">SUM($DU5:$EB5)</f>
        <v>373.68597356890234</v>
      </c>
      <c r="ED5" s="216">
        <f t="shared" ref="ED5:ED68" ca="1" si="3">$DT5+$EC5</f>
        <v>771.01814214036358</v>
      </c>
      <c r="EE5" s="214">
        <f ca="1"/>
        <v>341.50096098272962</v>
      </c>
      <c r="EF5" s="216">
        <f t="shared" ref="EF5:EF68" ca="1" si="4">$EC5+$EE5</f>
        <v>715.18693455163202</v>
      </c>
      <c r="EG5" s="216">
        <f t="shared" ca="1" si="0"/>
        <v>1112.5191031230934</v>
      </c>
      <c r="EH5" s="214">
        <f ca="1"/>
        <v>-85.090706914242162</v>
      </c>
      <c r="EI5" s="216">
        <f t="shared" ref="EI5:EI68" ca="1" si="5">$EF5+$EH5</f>
        <v>630.0962276373898</v>
      </c>
      <c r="EJ5" s="216">
        <f ca="1"/>
        <v>1026.921116112323</v>
      </c>
      <c r="EK5" s="215"/>
      <c r="EL5" s="255"/>
      <c r="EN5" s="279"/>
      <c r="EO5"/>
      <c r="EP5" s="279"/>
      <c r="EQ5" s="291"/>
      <c r="ER5" s="132"/>
    </row>
    <row r="6" spans="2:148" s="6" customFormat="1" ht="15.75" customHeight="1" x14ac:dyDescent="0.25">
      <c r="B6" s="53">
        <v>3</v>
      </c>
      <c r="C6" s="192" t="str">
        <v>漁業</v>
      </c>
      <c r="D6" s="211">
        <f ca="1">IF(D$3="分類不明", 計算_移輸出入額!$BG7, D$133*計算_投入係数表!D6)</f>
        <v>0</v>
      </c>
      <c r="E6" s="212">
        <f ca="1">IF(E$3="分類不明", 計算_移輸出入額!$BG7, E$133*計算_投入係数表!E6)</f>
        <v>0</v>
      </c>
      <c r="F6" s="212">
        <f ca="1">IF(F$3="分類不明", 計算_移輸出入額!$BG7, F$133*計算_投入係数表!F6)</f>
        <v>36.834488033904201</v>
      </c>
      <c r="G6" s="212">
        <f ca="1">IF(G$3="分類不明", 計算_移輸出入額!$BG7, G$133*計算_投入係数表!G6)</f>
        <v>0</v>
      </c>
      <c r="H6" s="212">
        <f ca="1">IF(H$3="分類不明", 計算_移輸出入額!$BG7, H$133*計算_投入係数表!H6)</f>
        <v>954.5178790662701</v>
      </c>
      <c r="I6" s="212">
        <f ca="1">IF(I$3="分類不明", 計算_移輸出入額!$BG7, I$133*計算_投入係数表!I6)</f>
        <v>0</v>
      </c>
      <c r="J6" s="212">
        <f ca="1">IF(J$3="分類不明", 計算_移輸出入額!$BG7, J$133*計算_投入係数表!J6)</f>
        <v>0</v>
      </c>
      <c r="K6" s="212">
        <f ca="1">IF(K$3="分類不明", 計算_移輸出入額!$BG7, K$133*計算_投入係数表!K6)</f>
        <v>0</v>
      </c>
      <c r="L6" s="212">
        <f ca="1">IF(L$3="分類不明", 計算_移輸出入額!$BG7, L$133*計算_投入係数表!L6)</f>
        <v>0</v>
      </c>
      <c r="M6" s="212">
        <f ca="1">IF(M$3="分類不明", 計算_移輸出入額!$BG7, M$133*計算_投入係数表!M6)</f>
        <v>0.16720206518191233</v>
      </c>
      <c r="N6" s="212">
        <f ca="1">IF(N$3="分類不明", 計算_移輸出入額!$BG7, N$133*計算_投入係数表!N6)</f>
        <v>0.27861804693204878</v>
      </c>
      <c r="O6" s="212">
        <f ca="1">IF(O$3="分類不明", 計算_移輸出入額!$BG7, O$133*計算_投入係数表!O6)</f>
        <v>50.294457906202311</v>
      </c>
      <c r="P6" s="212">
        <f ca="1">IF(P$3="分類不明", 計算_移輸出入額!$BG7, P$133*計算_投入係数表!P6)</f>
        <v>0</v>
      </c>
      <c r="Q6" s="212" t="e">
        <f ca="1">IF(Q$3="分類不明", 計算_移輸出入額!$BG7, Q$133*計算_投入係数表!Q6)</f>
        <v>#DIV/0!</v>
      </c>
      <c r="R6" s="212" t="e">
        <f ca="1">IF(R$3="分類不明", 計算_移輸出入額!$BG7, R$133*計算_投入係数表!R6)</f>
        <v>#DIV/0!</v>
      </c>
      <c r="S6" s="212" t="e">
        <f ca="1">IF(S$3="分類不明", 計算_移輸出入額!$BG7, S$133*計算_投入係数表!S6)</f>
        <v>#DIV/0!</v>
      </c>
      <c r="T6" s="212" t="e">
        <f ca="1">IF(T$3="分類不明", 計算_移輸出入額!$BG7, T$133*計算_投入係数表!T6)</f>
        <v>#DIV/0!</v>
      </c>
      <c r="U6" s="212" t="e">
        <f ca="1">IF(U$3="分類不明", 計算_移輸出入額!$BG7, U$133*計算_投入係数表!U6)</f>
        <v>#DIV/0!</v>
      </c>
      <c r="V6" s="212" t="e">
        <f ca="1">IF(V$3="分類不明", 計算_移輸出入額!$BG7, V$133*計算_投入係数表!V6)</f>
        <v>#DIV/0!</v>
      </c>
      <c r="W6" s="212" t="e">
        <f ca="1">IF(W$3="分類不明", 計算_移輸出入額!$BG7, W$133*計算_投入係数表!W6)</f>
        <v>#DIV/0!</v>
      </c>
      <c r="X6" s="212" t="e">
        <f ca="1">IF(X$3="分類不明", 計算_移輸出入額!$BG7, X$133*計算_投入係数表!X6)</f>
        <v>#DIV/0!</v>
      </c>
      <c r="Y6" s="212" t="e">
        <f ca="1">IF(Y$3="分類不明", 計算_移輸出入額!$BG7, Y$133*計算_投入係数表!Y6)</f>
        <v>#DIV/0!</v>
      </c>
      <c r="Z6" s="212" t="e">
        <f ca="1">IF(Z$3="分類不明", 計算_移輸出入額!$BG7, Z$133*計算_投入係数表!Z6)</f>
        <v>#DIV/0!</v>
      </c>
      <c r="AA6" s="212" t="e">
        <f ca="1">IF(AA$3="分類不明", 計算_移輸出入額!$BG7, AA$133*計算_投入係数表!AA6)</f>
        <v>#DIV/0!</v>
      </c>
      <c r="AB6" s="212" t="e">
        <f ca="1">IF(AB$3="分類不明", 計算_移輸出入額!$BG7, AB$133*計算_投入係数表!AB6)</f>
        <v>#DIV/0!</v>
      </c>
      <c r="AC6" s="212" t="e">
        <f ca="1">IF(AC$3="分類不明", 計算_移輸出入額!$BG7, AC$133*計算_投入係数表!AC6)</f>
        <v>#DIV/0!</v>
      </c>
      <c r="AD6" s="212" t="e">
        <f ca="1">IF(AD$3="分類不明", 計算_移輸出入額!$BG7, AD$133*計算_投入係数表!AD6)</f>
        <v>#DIV/0!</v>
      </c>
      <c r="AE6" s="212" t="e">
        <f ca="1">IF(AE$3="分類不明", 計算_移輸出入額!$BG7, AE$133*計算_投入係数表!AE6)</f>
        <v>#DIV/0!</v>
      </c>
      <c r="AF6" s="212" t="e">
        <f ca="1">IF(AF$3="分類不明", 計算_移輸出入額!$BG7, AF$133*計算_投入係数表!AF6)</f>
        <v>#DIV/0!</v>
      </c>
      <c r="AG6" s="212" t="e">
        <f ca="1">IF(AG$3="分類不明", 計算_移輸出入額!$BG7, AG$133*計算_投入係数表!AG6)</f>
        <v>#DIV/0!</v>
      </c>
      <c r="AH6" s="212" t="e">
        <f ca="1">IF(AH$3="分類不明", 計算_移輸出入額!$BG7, AH$133*計算_投入係数表!AH6)</f>
        <v>#DIV/0!</v>
      </c>
      <c r="AI6" s="212" t="e">
        <f ca="1">IF(AI$3="分類不明", 計算_移輸出入額!$BG7, AI$133*計算_投入係数表!AI6)</f>
        <v>#DIV/0!</v>
      </c>
      <c r="AJ6" s="212" t="e">
        <f ca="1">IF(AJ$3="分類不明", 計算_移輸出入額!$BG7, AJ$133*計算_投入係数表!AJ6)</f>
        <v>#DIV/0!</v>
      </c>
      <c r="AK6" s="212" t="e">
        <f ca="1">IF(AK$3="分類不明", 計算_移輸出入額!$BG7, AK$133*計算_投入係数表!AK6)</f>
        <v>#DIV/0!</v>
      </c>
      <c r="AL6" s="212" t="e">
        <f ca="1">IF(AL$3="分類不明", 計算_移輸出入額!$BG7, AL$133*計算_投入係数表!AL6)</f>
        <v>#DIV/0!</v>
      </c>
      <c r="AM6" s="212" t="e">
        <f ca="1">IF(AM$3="分類不明", 計算_移輸出入額!$BG7, AM$133*計算_投入係数表!AM6)</f>
        <v>#DIV/0!</v>
      </c>
      <c r="AN6" s="212" t="e">
        <f ca="1">IF(AN$3="分類不明", 計算_移輸出入額!$BG7, AN$133*計算_投入係数表!AN6)</f>
        <v>#DIV/0!</v>
      </c>
      <c r="AO6" s="212" t="e">
        <f ca="1">IF(AO$3="分類不明", 計算_移輸出入額!$BG7, AO$133*計算_投入係数表!AO6)</f>
        <v>#DIV/0!</v>
      </c>
      <c r="AP6" s="212" t="e">
        <f ca="1">IF(AP$3="分類不明", 計算_移輸出入額!$BG7, AP$133*計算_投入係数表!AP6)</f>
        <v>#DIV/0!</v>
      </c>
      <c r="AQ6" s="212" t="e">
        <f ca="1">IF(AQ$3="分類不明", 計算_移輸出入額!$BG7, AQ$133*計算_投入係数表!AQ6)</f>
        <v>#DIV/0!</v>
      </c>
      <c r="AR6" s="212" t="e">
        <f ca="1">IF(AR$3="分類不明", 計算_移輸出入額!$BG7, AR$133*計算_投入係数表!AR6)</f>
        <v>#DIV/0!</v>
      </c>
      <c r="AS6" s="212" t="e">
        <f ca="1">IF(AS$3="分類不明", 計算_移輸出入額!$BG7, AS$133*計算_投入係数表!AS6)</f>
        <v>#DIV/0!</v>
      </c>
      <c r="AT6" s="212" t="e">
        <f ca="1">IF(AT$3="分類不明", 計算_移輸出入額!$BG7, AT$133*計算_投入係数表!AT6)</f>
        <v>#DIV/0!</v>
      </c>
      <c r="AU6" s="212" t="e">
        <f ca="1">IF(AU$3="分類不明", 計算_移輸出入額!$BG7, AU$133*計算_投入係数表!AU6)</f>
        <v>#DIV/0!</v>
      </c>
      <c r="AV6" s="212" t="e">
        <f ca="1">IF(AV$3="分類不明", 計算_移輸出入額!$BG7, AV$133*計算_投入係数表!AV6)</f>
        <v>#DIV/0!</v>
      </c>
      <c r="AW6" s="212" t="e">
        <f ca="1">IF(AW$3="分類不明", 計算_移輸出入額!$BG7, AW$133*計算_投入係数表!AW6)</f>
        <v>#DIV/0!</v>
      </c>
      <c r="AX6" s="212" t="e">
        <f ca="1">IF(AX$3="分類不明", 計算_移輸出入額!$BG7, AX$133*計算_投入係数表!AX6)</f>
        <v>#DIV/0!</v>
      </c>
      <c r="AY6" s="212" t="e">
        <f ca="1">IF(AY$3="分類不明", 計算_移輸出入額!$BG7, AY$133*計算_投入係数表!AY6)</f>
        <v>#DIV/0!</v>
      </c>
      <c r="AZ6" s="212" t="e">
        <f ca="1">IF(AZ$3="分類不明", 計算_移輸出入額!$BG7, AZ$133*計算_投入係数表!AZ6)</f>
        <v>#DIV/0!</v>
      </c>
      <c r="BA6" s="212" t="e">
        <f ca="1">IF(BA$3="分類不明", 計算_移輸出入額!$BG7, BA$133*計算_投入係数表!BA6)</f>
        <v>#DIV/0!</v>
      </c>
      <c r="BB6" s="212" t="e">
        <f ca="1">IF(BB$3="分類不明", 計算_移輸出入額!$BG7, BB$133*計算_投入係数表!BB6)</f>
        <v>#DIV/0!</v>
      </c>
      <c r="BC6" s="212" t="e">
        <f ca="1">IF(BC$3="分類不明", 計算_移輸出入額!$BG7, BC$133*計算_投入係数表!BC6)</f>
        <v>#DIV/0!</v>
      </c>
      <c r="BD6" s="212" t="e">
        <f ca="1">IF(BD$3="分類不明", 計算_移輸出入額!$BG7, BD$133*計算_投入係数表!BD6)</f>
        <v>#DIV/0!</v>
      </c>
      <c r="BE6" s="212" t="e">
        <f ca="1">IF(BE$3="分類不明", 計算_移輸出入額!$BG7, BE$133*計算_投入係数表!BE6)</f>
        <v>#DIV/0!</v>
      </c>
      <c r="BF6" s="212" t="e">
        <f ca="1">IF(BF$3="分類不明", 計算_移輸出入額!$BG7, BF$133*計算_投入係数表!BF6)</f>
        <v>#DIV/0!</v>
      </c>
      <c r="BG6" s="212" t="e">
        <f ca="1">IF(BG$3="分類不明", 計算_移輸出入額!$BG7, BG$133*計算_投入係数表!BG6)</f>
        <v>#DIV/0!</v>
      </c>
      <c r="BH6" s="212" t="e">
        <f ca="1">IF(BH$3="分類不明", 計算_移輸出入額!$BG7, BH$133*計算_投入係数表!BH6)</f>
        <v>#DIV/0!</v>
      </c>
      <c r="BI6" s="212" t="e">
        <f ca="1">IF(BI$3="分類不明", 計算_移輸出入額!$BG7, BI$133*計算_投入係数表!BI6)</f>
        <v>#DIV/0!</v>
      </c>
      <c r="BJ6" s="212" t="e">
        <f ca="1">IF(BJ$3="分類不明", 計算_移輸出入額!$BG7, BJ$133*計算_投入係数表!BJ6)</f>
        <v>#DIV/0!</v>
      </c>
      <c r="BK6" s="212" t="e">
        <f ca="1">IF(BK$3="分類不明", 計算_移輸出入額!$BG7, BK$133*計算_投入係数表!BK6)</f>
        <v>#DIV/0!</v>
      </c>
      <c r="BL6" s="212" t="e">
        <f ca="1">IF(BL$3="分類不明", 計算_移輸出入額!$BG7, BL$133*計算_投入係数表!BL6)</f>
        <v>#DIV/0!</v>
      </c>
      <c r="BM6" s="212" t="e">
        <f ca="1">IF(BM$3="分類不明", 計算_移輸出入額!$BG7, BM$133*計算_投入係数表!BM6)</f>
        <v>#DIV/0!</v>
      </c>
      <c r="BN6" s="212" t="e">
        <f ca="1">IF(BN$3="分類不明", 計算_移輸出入額!$BG7, BN$133*計算_投入係数表!BN6)</f>
        <v>#DIV/0!</v>
      </c>
      <c r="BO6" s="212" t="e">
        <f ca="1">IF(BO$3="分類不明", 計算_移輸出入額!$BG7, BO$133*計算_投入係数表!BO6)</f>
        <v>#DIV/0!</v>
      </c>
      <c r="BP6" s="212" t="e">
        <f ca="1">IF(BP$3="分類不明", 計算_移輸出入額!$BG7, BP$133*計算_投入係数表!BP6)</f>
        <v>#DIV/0!</v>
      </c>
      <c r="BQ6" s="212" t="e">
        <f ca="1">IF(BQ$3="分類不明", 計算_移輸出入額!$BG7, BQ$133*計算_投入係数表!BQ6)</f>
        <v>#DIV/0!</v>
      </c>
      <c r="BR6" s="212" t="e">
        <f ca="1">IF(BR$3="分類不明", 計算_移輸出入額!$BG7, BR$133*計算_投入係数表!BR6)</f>
        <v>#DIV/0!</v>
      </c>
      <c r="BS6" s="212" t="e">
        <f ca="1">IF(BS$3="分類不明", 計算_移輸出入額!$BG7, BS$133*計算_投入係数表!BS6)</f>
        <v>#DIV/0!</v>
      </c>
      <c r="BT6" s="212" t="e">
        <f ca="1">IF(BT$3="分類不明", 計算_移輸出入額!$BG7, BT$133*計算_投入係数表!BT6)</f>
        <v>#DIV/0!</v>
      </c>
      <c r="BU6" s="212" t="e">
        <f ca="1">IF(BU$3="分類不明", 計算_移輸出入額!$BG7, BU$133*計算_投入係数表!BU6)</f>
        <v>#DIV/0!</v>
      </c>
      <c r="BV6" s="212" t="e">
        <f ca="1">IF(BV$3="分類不明", 計算_移輸出入額!$BG7, BV$133*計算_投入係数表!BV6)</f>
        <v>#DIV/0!</v>
      </c>
      <c r="BW6" s="212" t="e">
        <f ca="1">IF(BW$3="分類不明", 計算_移輸出入額!$BG7, BW$133*計算_投入係数表!BW6)</f>
        <v>#DIV/0!</v>
      </c>
      <c r="BX6" s="212" t="e">
        <f ca="1">IF(BX$3="分類不明", 計算_移輸出入額!$BG7, BX$133*計算_投入係数表!BX6)</f>
        <v>#DIV/0!</v>
      </c>
      <c r="BY6" s="212" t="e">
        <f ca="1">IF(BY$3="分類不明", 計算_移輸出入額!$BG7, BY$133*計算_投入係数表!BY6)</f>
        <v>#DIV/0!</v>
      </c>
      <c r="BZ6" s="212" t="e">
        <f ca="1">IF(BZ$3="分類不明", 計算_移輸出入額!$BG7, BZ$133*計算_投入係数表!BZ6)</f>
        <v>#DIV/0!</v>
      </c>
      <c r="CA6" s="212" t="e">
        <f ca="1">IF(CA$3="分類不明", 計算_移輸出入額!$BG7, CA$133*計算_投入係数表!CA6)</f>
        <v>#DIV/0!</v>
      </c>
      <c r="CB6" s="212" t="e">
        <f ca="1">IF(CB$3="分類不明", 計算_移輸出入額!$BG7, CB$133*計算_投入係数表!CB6)</f>
        <v>#DIV/0!</v>
      </c>
      <c r="CC6" s="212" t="e">
        <f ca="1">IF(CC$3="分類不明", 計算_移輸出入額!$BG7, CC$133*計算_投入係数表!CC6)</f>
        <v>#DIV/0!</v>
      </c>
      <c r="CD6" s="212" t="e">
        <f ca="1">IF(CD$3="分類不明", 計算_移輸出入額!$BG7, CD$133*計算_投入係数表!CD6)</f>
        <v>#DIV/0!</v>
      </c>
      <c r="CE6" s="212" t="e">
        <f ca="1">IF(CE$3="分類不明", 計算_移輸出入額!$BG7, CE$133*計算_投入係数表!CE6)</f>
        <v>#DIV/0!</v>
      </c>
      <c r="CF6" s="212" t="e">
        <f ca="1">IF(CF$3="分類不明", 計算_移輸出入額!$BG7, CF$133*計算_投入係数表!CF6)</f>
        <v>#DIV/0!</v>
      </c>
      <c r="CG6" s="212" t="e">
        <f ca="1">IF(CG$3="分類不明", 計算_移輸出入額!$BG7, CG$133*計算_投入係数表!CG6)</f>
        <v>#DIV/0!</v>
      </c>
      <c r="CH6" s="212" t="e">
        <f ca="1">IF(CH$3="分類不明", 計算_移輸出入額!$BG7, CH$133*計算_投入係数表!CH6)</f>
        <v>#DIV/0!</v>
      </c>
      <c r="CI6" s="212" t="e">
        <f ca="1">IF(CI$3="分類不明", 計算_移輸出入額!$BG7, CI$133*計算_投入係数表!CI6)</f>
        <v>#DIV/0!</v>
      </c>
      <c r="CJ6" s="212" t="e">
        <f ca="1">IF(CJ$3="分類不明", 計算_移輸出入額!$BG7, CJ$133*計算_投入係数表!CJ6)</f>
        <v>#DIV/0!</v>
      </c>
      <c r="CK6" s="212" t="e">
        <f ca="1">IF(CK$3="分類不明", 計算_移輸出入額!$BG7, CK$133*計算_投入係数表!CK6)</f>
        <v>#DIV/0!</v>
      </c>
      <c r="CL6" s="212" t="e">
        <f ca="1">IF(CL$3="分類不明", 計算_移輸出入額!$BG7, CL$133*計算_投入係数表!CL6)</f>
        <v>#DIV/0!</v>
      </c>
      <c r="CM6" s="212" t="e">
        <f ca="1">IF(CM$3="分類不明", 計算_移輸出入額!$BG7, CM$133*計算_投入係数表!CM6)</f>
        <v>#DIV/0!</v>
      </c>
      <c r="CN6" s="212" t="e">
        <f ca="1">IF(CN$3="分類不明", 計算_移輸出入額!$BG7, CN$133*計算_投入係数表!CN6)</f>
        <v>#DIV/0!</v>
      </c>
      <c r="CO6" s="212" t="e">
        <f ca="1">IF(CO$3="分類不明", 計算_移輸出入額!$BG7, CO$133*計算_投入係数表!CO6)</f>
        <v>#DIV/0!</v>
      </c>
      <c r="CP6" s="212" t="e">
        <f ca="1">IF(CP$3="分類不明", 計算_移輸出入額!$BG7, CP$133*計算_投入係数表!CP6)</f>
        <v>#DIV/0!</v>
      </c>
      <c r="CQ6" s="212" t="e">
        <f ca="1">IF(CQ$3="分類不明", 計算_移輸出入額!$BG7, CQ$133*計算_投入係数表!CQ6)</f>
        <v>#DIV/0!</v>
      </c>
      <c r="CR6" s="212" t="e">
        <f ca="1">IF(CR$3="分類不明", 計算_移輸出入額!$BG7, CR$133*計算_投入係数表!CR6)</f>
        <v>#DIV/0!</v>
      </c>
      <c r="CS6" s="212" t="e">
        <f ca="1">IF(CS$3="分類不明", 計算_移輸出入額!$BG7, CS$133*計算_投入係数表!CS6)</f>
        <v>#DIV/0!</v>
      </c>
      <c r="CT6" s="212" t="e">
        <f ca="1">IF(CT$3="分類不明", 計算_移輸出入額!$BG7, CT$133*計算_投入係数表!CT6)</f>
        <v>#DIV/0!</v>
      </c>
      <c r="CU6" s="212" t="e">
        <f ca="1">IF(CU$3="分類不明", 計算_移輸出入額!$BG7, CU$133*計算_投入係数表!CU6)</f>
        <v>#DIV/0!</v>
      </c>
      <c r="CV6" s="212" t="e">
        <f ca="1">IF(CV$3="分類不明", 計算_移輸出入額!$BG7, CV$133*計算_投入係数表!CV6)</f>
        <v>#DIV/0!</v>
      </c>
      <c r="CW6" s="212" t="e">
        <f ca="1">IF(CW$3="分類不明", 計算_移輸出入額!$BG7, CW$133*計算_投入係数表!CW6)</f>
        <v>#DIV/0!</v>
      </c>
      <c r="CX6" s="212" t="e">
        <f ca="1">IF(CX$3="分類不明", 計算_移輸出入額!$BG7, CX$133*計算_投入係数表!CX6)</f>
        <v>#DIV/0!</v>
      </c>
      <c r="CY6" s="212" t="e">
        <f ca="1">IF(CY$3="分類不明", 計算_移輸出入額!$BG7, CY$133*計算_投入係数表!CY6)</f>
        <v>#DIV/0!</v>
      </c>
      <c r="CZ6" s="212" t="e">
        <f ca="1">IF(CZ$3="分類不明", 計算_移輸出入額!$BG7, CZ$133*計算_投入係数表!CZ6)</f>
        <v>#DIV/0!</v>
      </c>
      <c r="DA6" s="212" t="e">
        <f ca="1">IF(DA$3="分類不明", 計算_移輸出入額!$BG7, DA$133*計算_投入係数表!DA6)</f>
        <v>#DIV/0!</v>
      </c>
      <c r="DB6" s="212" t="e">
        <f ca="1">IF(DB$3="分類不明", 計算_移輸出入額!$BG7, DB$133*計算_投入係数表!DB6)</f>
        <v>#DIV/0!</v>
      </c>
      <c r="DC6" s="212" t="e">
        <f ca="1">IF(DC$3="分類不明", 計算_移輸出入額!$BG7, DC$133*計算_投入係数表!DC6)</f>
        <v>#DIV/0!</v>
      </c>
      <c r="DD6" s="212" t="e">
        <f ca="1">IF(DD$3="分類不明", 計算_移輸出入額!$BG7, DD$133*計算_投入係数表!DD6)</f>
        <v>#DIV/0!</v>
      </c>
      <c r="DE6" s="212" t="e">
        <f ca="1">IF(DE$3="分類不明", 計算_移輸出入額!$BG7, DE$133*計算_投入係数表!DE6)</f>
        <v>#DIV/0!</v>
      </c>
      <c r="DF6" s="212" t="e">
        <f ca="1">IF(DF$3="分類不明", 計算_移輸出入額!$BG7, DF$133*計算_投入係数表!DF6)</f>
        <v>#DIV/0!</v>
      </c>
      <c r="DG6" s="212" t="e">
        <f ca="1">IF(DG$3="分類不明", 計算_移輸出入額!$BG7, DG$133*計算_投入係数表!DG6)</f>
        <v>#DIV/0!</v>
      </c>
      <c r="DH6" s="212" t="e">
        <f ca="1">IF(DH$3="分類不明", 計算_移輸出入額!$BG7, DH$133*計算_投入係数表!DH6)</f>
        <v>#DIV/0!</v>
      </c>
      <c r="DI6" s="212" t="e">
        <f ca="1">IF(DI$3="分類不明", 計算_移輸出入額!$BG7, DI$133*計算_投入係数表!DI6)</f>
        <v>#DIV/0!</v>
      </c>
      <c r="DJ6" s="212" t="e">
        <f ca="1">IF(DJ$3="分類不明", 計算_移輸出入額!$BG7, DJ$133*計算_投入係数表!DJ6)</f>
        <v>#DIV/0!</v>
      </c>
      <c r="DK6" s="212" t="e">
        <f ca="1">IF(DK$3="分類不明", 計算_移輸出入額!$BG7, DK$133*計算_投入係数表!DK6)</f>
        <v>#DIV/0!</v>
      </c>
      <c r="DL6" s="212" t="e">
        <f ca="1">IF(DL$3="分類不明", 計算_移輸出入額!$BG7, DL$133*計算_投入係数表!DL6)</f>
        <v>#DIV/0!</v>
      </c>
      <c r="DM6" s="212" t="e">
        <f ca="1">IF(DM$3="分類不明", 計算_移輸出入額!$BG7, DM$133*計算_投入係数表!DM6)</f>
        <v>#DIV/0!</v>
      </c>
      <c r="DN6" s="212" t="e">
        <f ca="1">IF(DN$3="分類不明", 計算_移輸出入額!$BG7, DN$133*計算_投入係数表!DN6)</f>
        <v>#DIV/0!</v>
      </c>
      <c r="DO6" s="212" t="e">
        <f ca="1">IF(DO$3="分類不明", 計算_移輸出入額!$BG7, DO$133*計算_投入係数表!DO6)</f>
        <v>#DIV/0!</v>
      </c>
      <c r="DP6" s="212" t="e">
        <f ca="1">IF(DP$3="分類不明", 計算_移輸出入額!$BG7, DP$133*計算_投入係数表!DP6)</f>
        <v>#DIV/0!</v>
      </c>
      <c r="DQ6" s="212" t="e">
        <f ca="1">IF(DQ$3="分類不明", 計算_移輸出入額!$BG7, DQ$133*計算_投入係数表!DQ6)</f>
        <v>#DIV/0!</v>
      </c>
      <c r="DR6" s="212" t="e">
        <f ca="1">IF(DR$3="分類不明", 計算_移輸出入額!$BG7, DR$133*計算_投入係数表!DR6)</f>
        <v>#DIV/0!</v>
      </c>
      <c r="DS6" s="212" t="e">
        <f ca="1">IF(DS$3="分類不明", 計算_移輸出入額!$BG7, DS$133*計算_投入係数表!DS6)</f>
        <v>#DIV/0!</v>
      </c>
      <c r="DT6" s="213">
        <f t="shared" ca="1" si="1"/>
        <v>1042.0926451184905</v>
      </c>
      <c r="DU6" s="214">
        <f>計算_基本取引表_調整前!DU6</f>
        <v>2.6304034138254067</v>
      </c>
      <c r="DV6" s="214">
        <f>IF($C6="分類不明", 計算_基本取引表_調整前!DV6+_xlfn.AGGREGATE(9,6,計算_移輸出入額!$BF$5:$BF$124), 計算_基本取引表_調整前!DV6)</f>
        <v>81.230339743721956</v>
      </c>
      <c r="DW6" s="214">
        <f>計算_基本取引表_調整前!DW6</f>
        <v>0</v>
      </c>
      <c r="DX6" s="214">
        <f>計算_基本取引表_調整前!DX6</f>
        <v>0</v>
      </c>
      <c r="DY6" s="214">
        <f>計算_基本取引表_調整前!DY6</f>
        <v>0</v>
      </c>
      <c r="DZ6" s="214">
        <f>計算_基本取引表_調整前!DZ6</f>
        <v>0</v>
      </c>
      <c r="EA6" s="214">
        <f>計算_基本取引表_調整前!EA6</f>
        <v>8.1136041627215434</v>
      </c>
      <c r="EB6" s="735">
        <f ca="1">IFERROR(SUMIF(振分, $C6, 入力_北海道基本取引表!EB$4:EB$124)*($EE6/SUMIF(振分, $C6, 入力_北海道基本取引表!$EG$4:$EG$107)), 0)</f>
        <v>4.1685136851396809</v>
      </c>
      <c r="EC6" s="215">
        <f t="shared" ca="1" si="2"/>
        <v>96.142861005408591</v>
      </c>
      <c r="ED6" s="216">
        <f t="shared" ca="1" si="3"/>
        <v>1138.2355061238991</v>
      </c>
      <c r="EE6" s="214">
        <f ca="1"/>
        <v>1695.673207483226</v>
      </c>
      <c r="EF6" s="216">
        <f t="shared" ca="1" si="4"/>
        <v>1791.8160684886345</v>
      </c>
      <c r="EG6" s="216">
        <f t="shared" ca="1" si="0"/>
        <v>2833.9087136071248</v>
      </c>
      <c r="EH6" s="214">
        <f ca="1"/>
        <v>-254.64068616286718</v>
      </c>
      <c r="EI6" s="216">
        <f t="shared" ca="1" si="5"/>
        <v>1537.1753823257673</v>
      </c>
      <c r="EJ6" s="216">
        <f ca="1"/>
        <v>2575.0995137591181</v>
      </c>
      <c r="EK6" s="215"/>
      <c r="EL6" s="255"/>
      <c r="EN6" s="279"/>
      <c r="EO6"/>
      <c r="EP6" s="279"/>
      <c r="EQ6" s="291"/>
      <c r="ER6"/>
    </row>
    <row r="7" spans="2:148" s="6" customFormat="1" ht="15.75" customHeight="1" x14ac:dyDescent="0.25">
      <c r="B7" s="53">
        <v>4</v>
      </c>
      <c r="C7" s="192" t="str">
        <v>鉱業</v>
      </c>
      <c r="D7" s="211">
        <f ca="1">IF(D$3="分類不明", 計算_移輸出入額!$BG8, D$133*計算_投入係数表!D7)</f>
        <v>0</v>
      </c>
      <c r="E7" s="212">
        <f ca="1">IF(E$3="分類不明", 計算_移輸出入額!$BG8, E$133*計算_投入係数表!E7)</f>
        <v>0.18819838914544201</v>
      </c>
      <c r="F7" s="212">
        <f ca="1">IF(F$3="分類不明", 計算_移輸出入額!$BG8, F$133*計算_投入係数表!F7)</f>
        <v>0</v>
      </c>
      <c r="G7" s="212">
        <f ca="1">IF(G$3="分類不明", 計算_移輸出入額!$BG8, G$133*計算_投入係数表!G7)</f>
        <v>1.1453095832097557</v>
      </c>
      <c r="H7" s="212">
        <f ca="1">IF(H$3="分類不明", 計算_移輸出入額!$BG8, H$133*計算_投入係数表!H7)</f>
        <v>3647.1820806503824</v>
      </c>
      <c r="I7" s="212">
        <f ca="1">IF(I$3="分類不明", 計算_移輸出入額!$BG8, I$133*計算_投入係数表!I7)</f>
        <v>197.50277694017115</v>
      </c>
      <c r="J7" s="212">
        <f ca="1">IF(J$3="分類不明", 計算_移輸出入額!$BG8, J$133*計算_投入係数表!J7)</f>
        <v>1023.4844308023703</v>
      </c>
      <c r="K7" s="212">
        <f ca="1">IF(K$3="分類不明", 計算_移輸出入額!$BG8, K$133*計算_投入係数表!K7)</f>
        <v>0</v>
      </c>
      <c r="L7" s="212">
        <f ca="1">IF(L$3="分類不明", 計算_移輸出入額!$BG8, L$133*計算_投入係数表!L7)</f>
        <v>0</v>
      </c>
      <c r="M7" s="212">
        <f ca="1">IF(M$3="分類不明", 計算_移輸出入額!$BG8, M$133*計算_投入係数表!M7)</f>
        <v>4.4587217381843292E-2</v>
      </c>
      <c r="N7" s="212">
        <f ca="1">IF(N$3="分類不明", 計算_移輸出入額!$BG8, N$133*計算_投入係数表!N7)</f>
        <v>0.4024482900129594</v>
      </c>
      <c r="O7" s="212">
        <f ca="1">IF(O$3="分類不明", 計算_移輸出入額!$BG8, O$133*計算_投入係数表!O7)</f>
        <v>-2.9514669403901708E-17</v>
      </c>
      <c r="P7" s="212">
        <f ca="1">IF(P$3="分類不明", 計算_移輸出入額!$BG8, P$133*計算_投入係数表!P7)</f>
        <v>0.15724999597595757</v>
      </c>
      <c r="Q7" s="212" t="e">
        <f ca="1">IF(Q$3="分類不明", 計算_移輸出入額!$BG8, Q$133*計算_投入係数表!Q7)</f>
        <v>#DIV/0!</v>
      </c>
      <c r="R7" s="212" t="e">
        <f ca="1">IF(R$3="分類不明", 計算_移輸出入額!$BG8, R$133*計算_投入係数表!R7)</f>
        <v>#DIV/0!</v>
      </c>
      <c r="S7" s="212" t="e">
        <f ca="1">IF(S$3="分類不明", 計算_移輸出入額!$BG8, S$133*計算_投入係数表!S7)</f>
        <v>#DIV/0!</v>
      </c>
      <c r="T7" s="212" t="e">
        <f ca="1">IF(T$3="分類不明", 計算_移輸出入額!$BG8, T$133*計算_投入係数表!T7)</f>
        <v>#DIV/0!</v>
      </c>
      <c r="U7" s="212" t="e">
        <f ca="1">IF(U$3="分類不明", 計算_移輸出入額!$BG8, U$133*計算_投入係数表!U7)</f>
        <v>#DIV/0!</v>
      </c>
      <c r="V7" s="212" t="e">
        <f ca="1">IF(V$3="分類不明", 計算_移輸出入額!$BG8, V$133*計算_投入係数表!V7)</f>
        <v>#DIV/0!</v>
      </c>
      <c r="W7" s="212" t="e">
        <f ca="1">IF(W$3="分類不明", 計算_移輸出入額!$BG8, W$133*計算_投入係数表!W7)</f>
        <v>#DIV/0!</v>
      </c>
      <c r="X7" s="212" t="e">
        <f ca="1">IF(X$3="分類不明", 計算_移輸出入額!$BG8, X$133*計算_投入係数表!X7)</f>
        <v>#DIV/0!</v>
      </c>
      <c r="Y7" s="212" t="e">
        <f ca="1">IF(Y$3="分類不明", 計算_移輸出入額!$BG8, Y$133*計算_投入係数表!Y7)</f>
        <v>#DIV/0!</v>
      </c>
      <c r="Z7" s="212" t="e">
        <f ca="1">IF(Z$3="分類不明", 計算_移輸出入額!$BG8, Z$133*計算_投入係数表!Z7)</f>
        <v>#DIV/0!</v>
      </c>
      <c r="AA7" s="212" t="e">
        <f ca="1">IF(AA$3="分類不明", 計算_移輸出入額!$BG8, AA$133*計算_投入係数表!AA7)</f>
        <v>#DIV/0!</v>
      </c>
      <c r="AB7" s="212" t="e">
        <f ca="1">IF(AB$3="分類不明", 計算_移輸出入額!$BG8, AB$133*計算_投入係数表!AB7)</f>
        <v>#DIV/0!</v>
      </c>
      <c r="AC7" s="212" t="e">
        <f ca="1">IF(AC$3="分類不明", 計算_移輸出入額!$BG8, AC$133*計算_投入係数表!AC7)</f>
        <v>#DIV/0!</v>
      </c>
      <c r="AD7" s="212" t="e">
        <f ca="1">IF(AD$3="分類不明", 計算_移輸出入額!$BG8, AD$133*計算_投入係数表!AD7)</f>
        <v>#DIV/0!</v>
      </c>
      <c r="AE7" s="212" t="e">
        <f ca="1">IF(AE$3="分類不明", 計算_移輸出入額!$BG8, AE$133*計算_投入係数表!AE7)</f>
        <v>#DIV/0!</v>
      </c>
      <c r="AF7" s="212" t="e">
        <f ca="1">IF(AF$3="分類不明", 計算_移輸出入額!$BG8, AF$133*計算_投入係数表!AF7)</f>
        <v>#DIV/0!</v>
      </c>
      <c r="AG7" s="212" t="e">
        <f ca="1">IF(AG$3="分類不明", 計算_移輸出入額!$BG8, AG$133*計算_投入係数表!AG7)</f>
        <v>#DIV/0!</v>
      </c>
      <c r="AH7" s="212" t="e">
        <f ca="1">IF(AH$3="分類不明", 計算_移輸出入額!$BG8, AH$133*計算_投入係数表!AH7)</f>
        <v>#DIV/0!</v>
      </c>
      <c r="AI7" s="212" t="e">
        <f ca="1">IF(AI$3="分類不明", 計算_移輸出入額!$BG8, AI$133*計算_投入係数表!AI7)</f>
        <v>#DIV/0!</v>
      </c>
      <c r="AJ7" s="212" t="e">
        <f ca="1">IF(AJ$3="分類不明", 計算_移輸出入額!$BG8, AJ$133*計算_投入係数表!AJ7)</f>
        <v>#DIV/0!</v>
      </c>
      <c r="AK7" s="212" t="e">
        <f ca="1">IF(AK$3="分類不明", 計算_移輸出入額!$BG8, AK$133*計算_投入係数表!AK7)</f>
        <v>#DIV/0!</v>
      </c>
      <c r="AL7" s="212" t="e">
        <f ca="1">IF(AL$3="分類不明", 計算_移輸出入額!$BG8, AL$133*計算_投入係数表!AL7)</f>
        <v>#DIV/0!</v>
      </c>
      <c r="AM7" s="212" t="e">
        <f ca="1">IF(AM$3="分類不明", 計算_移輸出入額!$BG8, AM$133*計算_投入係数表!AM7)</f>
        <v>#DIV/0!</v>
      </c>
      <c r="AN7" s="212" t="e">
        <f ca="1">IF(AN$3="分類不明", 計算_移輸出入額!$BG8, AN$133*計算_投入係数表!AN7)</f>
        <v>#DIV/0!</v>
      </c>
      <c r="AO7" s="212" t="e">
        <f ca="1">IF(AO$3="分類不明", 計算_移輸出入額!$BG8, AO$133*計算_投入係数表!AO7)</f>
        <v>#DIV/0!</v>
      </c>
      <c r="AP7" s="212" t="e">
        <f ca="1">IF(AP$3="分類不明", 計算_移輸出入額!$BG8, AP$133*計算_投入係数表!AP7)</f>
        <v>#DIV/0!</v>
      </c>
      <c r="AQ7" s="212" t="e">
        <f ca="1">IF(AQ$3="分類不明", 計算_移輸出入額!$BG8, AQ$133*計算_投入係数表!AQ7)</f>
        <v>#DIV/0!</v>
      </c>
      <c r="AR7" s="212" t="e">
        <f ca="1">IF(AR$3="分類不明", 計算_移輸出入額!$BG8, AR$133*計算_投入係数表!AR7)</f>
        <v>#DIV/0!</v>
      </c>
      <c r="AS7" s="212" t="e">
        <f ca="1">IF(AS$3="分類不明", 計算_移輸出入額!$BG8, AS$133*計算_投入係数表!AS7)</f>
        <v>#DIV/0!</v>
      </c>
      <c r="AT7" s="212" t="e">
        <f ca="1">IF(AT$3="分類不明", 計算_移輸出入額!$BG8, AT$133*計算_投入係数表!AT7)</f>
        <v>#DIV/0!</v>
      </c>
      <c r="AU7" s="212" t="e">
        <f ca="1">IF(AU$3="分類不明", 計算_移輸出入額!$BG8, AU$133*計算_投入係数表!AU7)</f>
        <v>#DIV/0!</v>
      </c>
      <c r="AV7" s="212" t="e">
        <f ca="1">IF(AV$3="分類不明", 計算_移輸出入額!$BG8, AV$133*計算_投入係数表!AV7)</f>
        <v>#DIV/0!</v>
      </c>
      <c r="AW7" s="212" t="e">
        <f ca="1">IF(AW$3="分類不明", 計算_移輸出入額!$BG8, AW$133*計算_投入係数表!AW7)</f>
        <v>#DIV/0!</v>
      </c>
      <c r="AX7" s="212" t="e">
        <f ca="1">IF(AX$3="分類不明", 計算_移輸出入額!$BG8, AX$133*計算_投入係数表!AX7)</f>
        <v>#DIV/0!</v>
      </c>
      <c r="AY7" s="212" t="e">
        <f ca="1">IF(AY$3="分類不明", 計算_移輸出入額!$BG8, AY$133*計算_投入係数表!AY7)</f>
        <v>#DIV/0!</v>
      </c>
      <c r="AZ7" s="212" t="e">
        <f ca="1">IF(AZ$3="分類不明", 計算_移輸出入額!$BG8, AZ$133*計算_投入係数表!AZ7)</f>
        <v>#DIV/0!</v>
      </c>
      <c r="BA7" s="212" t="e">
        <f ca="1">IF(BA$3="分類不明", 計算_移輸出入額!$BG8, BA$133*計算_投入係数表!BA7)</f>
        <v>#DIV/0!</v>
      </c>
      <c r="BB7" s="212" t="e">
        <f ca="1">IF(BB$3="分類不明", 計算_移輸出入額!$BG8, BB$133*計算_投入係数表!BB7)</f>
        <v>#DIV/0!</v>
      </c>
      <c r="BC7" s="212" t="e">
        <f ca="1">IF(BC$3="分類不明", 計算_移輸出入額!$BG8, BC$133*計算_投入係数表!BC7)</f>
        <v>#DIV/0!</v>
      </c>
      <c r="BD7" s="212" t="e">
        <f ca="1">IF(BD$3="分類不明", 計算_移輸出入額!$BG8, BD$133*計算_投入係数表!BD7)</f>
        <v>#DIV/0!</v>
      </c>
      <c r="BE7" s="212" t="e">
        <f ca="1">IF(BE$3="分類不明", 計算_移輸出入額!$BG8, BE$133*計算_投入係数表!BE7)</f>
        <v>#DIV/0!</v>
      </c>
      <c r="BF7" s="212" t="e">
        <f ca="1">IF(BF$3="分類不明", 計算_移輸出入額!$BG8, BF$133*計算_投入係数表!BF7)</f>
        <v>#DIV/0!</v>
      </c>
      <c r="BG7" s="212" t="e">
        <f ca="1">IF(BG$3="分類不明", 計算_移輸出入額!$BG8, BG$133*計算_投入係数表!BG7)</f>
        <v>#DIV/0!</v>
      </c>
      <c r="BH7" s="212" t="e">
        <f ca="1">IF(BH$3="分類不明", 計算_移輸出入額!$BG8, BH$133*計算_投入係数表!BH7)</f>
        <v>#DIV/0!</v>
      </c>
      <c r="BI7" s="212" t="e">
        <f ca="1">IF(BI$3="分類不明", 計算_移輸出入額!$BG8, BI$133*計算_投入係数表!BI7)</f>
        <v>#DIV/0!</v>
      </c>
      <c r="BJ7" s="212" t="e">
        <f ca="1">IF(BJ$3="分類不明", 計算_移輸出入額!$BG8, BJ$133*計算_投入係数表!BJ7)</f>
        <v>#DIV/0!</v>
      </c>
      <c r="BK7" s="212" t="e">
        <f ca="1">IF(BK$3="分類不明", 計算_移輸出入額!$BG8, BK$133*計算_投入係数表!BK7)</f>
        <v>#DIV/0!</v>
      </c>
      <c r="BL7" s="212" t="e">
        <f ca="1">IF(BL$3="分類不明", 計算_移輸出入額!$BG8, BL$133*計算_投入係数表!BL7)</f>
        <v>#DIV/0!</v>
      </c>
      <c r="BM7" s="212" t="e">
        <f ca="1">IF(BM$3="分類不明", 計算_移輸出入額!$BG8, BM$133*計算_投入係数表!BM7)</f>
        <v>#DIV/0!</v>
      </c>
      <c r="BN7" s="212" t="e">
        <f ca="1">IF(BN$3="分類不明", 計算_移輸出入額!$BG8, BN$133*計算_投入係数表!BN7)</f>
        <v>#DIV/0!</v>
      </c>
      <c r="BO7" s="212" t="e">
        <f ca="1">IF(BO$3="分類不明", 計算_移輸出入額!$BG8, BO$133*計算_投入係数表!BO7)</f>
        <v>#DIV/0!</v>
      </c>
      <c r="BP7" s="212" t="e">
        <f ca="1">IF(BP$3="分類不明", 計算_移輸出入額!$BG8, BP$133*計算_投入係数表!BP7)</f>
        <v>#DIV/0!</v>
      </c>
      <c r="BQ7" s="212" t="e">
        <f ca="1">IF(BQ$3="分類不明", 計算_移輸出入額!$BG8, BQ$133*計算_投入係数表!BQ7)</f>
        <v>#DIV/0!</v>
      </c>
      <c r="BR7" s="212" t="e">
        <f ca="1">IF(BR$3="分類不明", 計算_移輸出入額!$BG8, BR$133*計算_投入係数表!BR7)</f>
        <v>#DIV/0!</v>
      </c>
      <c r="BS7" s="212" t="e">
        <f ca="1">IF(BS$3="分類不明", 計算_移輸出入額!$BG8, BS$133*計算_投入係数表!BS7)</f>
        <v>#DIV/0!</v>
      </c>
      <c r="BT7" s="212" t="e">
        <f ca="1">IF(BT$3="分類不明", 計算_移輸出入額!$BG8, BT$133*計算_投入係数表!BT7)</f>
        <v>#DIV/0!</v>
      </c>
      <c r="BU7" s="212" t="e">
        <f ca="1">IF(BU$3="分類不明", 計算_移輸出入額!$BG8, BU$133*計算_投入係数表!BU7)</f>
        <v>#DIV/0!</v>
      </c>
      <c r="BV7" s="212" t="e">
        <f ca="1">IF(BV$3="分類不明", 計算_移輸出入額!$BG8, BV$133*計算_投入係数表!BV7)</f>
        <v>#DIV/0!</v>
      </c>
      <c r="BW7" s="212" t="e">
        <f ca="1">IF(BW$3="分類不明", 計算_移輸出入額!$BG8, BW$133*計算_投入係数表!BW7)</f>
        <v>#DIV/0!</v>
      </c>
      <c r="BX7" s="212" t="e">
        <f ca="1">IF(BX$3="分類不明", 計算_移輸出入額!$BG8, BX$133*計算_投入係数表!BX7)</f>
        <v>#DIV/0!</v>
      </c>
      <c r="BY7" s="212" t="e">
        <f ca="1">IF(BY$3="分類不明", 計算_移輸出入額!$BG8, BY$133*計算_投入係数表!BY7)</f>
        <v>#DIV/0!</v>
      </c>
      <c r="BZ7" s="212" t="e">
        <f ca="1">IF(BZ$3="分類不明", 計算_移輸出入額!$BG8, BZ$133*計算_投入係数表!BZ7)</f>
        <v>#DIV/0!</v>
      </c>
      <c r="CA7" s="212" t="e">
        <f ca="1">IF(CA$3="分類不明", 計算_移輸出入額!$BG8, CA$133*計算_投入係数表!CA7)</f>
        <v>#DIV/0!</v>
      </c>
      <c r="CB7" s="212" t="e">
        <f ca="1">IF(CB$3="分類不明", 計算_移輸出入額!$BG8, CB$133*計算_投入係数表!CB7)</f>
        <v>#DIV/0!</v>
      </c>
      <c r="CC7" s="212" t="e">
        <f ca="1">IF(CC$3="分類不明", 計算_移輸出入額!$BG8, CC$133*計算_投入係数表!CC7)</f>
        <v>#DIV/0!</v>
      </c>
      <c r="CD7" s="212" t="e">
        <f ca="1">IF(CD$3="分類不明", 計算_移輸出入額!$BG8, CD$133*計算_投入係数表!CD7)</f>
        <v>#DIV/0!</v>
      </c>
      <c r="CE7" s="212" t="e">
        <f ca="1">IF(CE$3="分類不明", 計算_移輸出入額!$BG8, CE$133*計算_投入係数表!CE7)</f>
        <v>#DIV/0!</v>
      </c>
      <c r="CF7" s="212" t="e">
        <f ca="1">IF(CF$3="分類不明", 計算_移輸出入額!$BG8, CF$133*計算_投入係数表!CF7)</f>
        <v>#DIV/0!</v>
      </c>
      <c r="CG7" s="212" t="e">
        <f ca="1">IF(CG$3="分類不明", 計算_移輸出入額!$BG8, CG$133*計算_投入係数表!CG7)</f>
        <v>#DIV/0!</v>
      </c>
      <c r="CH7" s="212" t="e">
        <f ca="1">IF(CH$3="分類不明", 計算_移輸出入額!$BG8, CH$133*計算_投入係数表!CH7)</f>
        <v>#DIV/0!</v>
      </c>
      <c r="CI7" s="212" t="e">
        <f ca="1">IF(CI$3="分類不明", 計算_移輸出入額!$BG8, CI$133*計算_投入係数表!CI7)</f>
        <v>#DIV/0!</v>
      </c>
      <c r="CJ7" s="212" t="e">
        <f ca="1">IF(CJ$3="分類不明", 計算_移輸出入額!$BG8, CJ$133*計算_投入係数表!CJ7)</f>
        <v>#DIV/0!</v>
      </c>
      <c r="CK7" s="212" t="e">
        <f ca="1">IF(CK$3="分類不明", 計算_移輸出入額!$BG8, CK$133*計算_投入係数表!CK7)</f>
        <v>#DIV/0!</v>
      </c>
      <c r="CL7" s="212" t="e">
        <f ca="1">IF(CL$3="分類不明", 計算_移輸出入額!$BG8, CL$133*計算_投入係数表!CL7)</f>
        <v>#DIV/0!</v>
      </c>
      <c r="CM7" s="212" t="e">
        <f ca="1">IF(CM$3="分類不明", 計算_移輸出入額!$BG8, CM$133*計算_投入係数表!CM7)</f>
        <v>#DIV/0!</v>
      </c>
      <c r="CN7" s="212" t="e">
        <f ca="1">IF(CN$3="分類不明", 計算_移輸出入額!$BG8, CN$133*計算_投入係数表!CN7)</f>
        <v>#DIV/0!</v>
      </c>
      <c r="CO7" s="212" t="e">
        <f ca="1">IF(CO$3="分類不明", 計算_移輸出入額!$BG8, CO$133*計算_投入係数表!CO7)</f>
        <v>#DIV/0!</v>
      </c>
      <c r="CP7" s="212" t="e">
        <f ca="1">IF(CP$3="分類不明", 計算_移輸出入額!$BG8, CP$133*計算_投入係数表!CP7)</f>
        <v>#DIV/0!</v>
      </c>
      <c r="CQ7" s="212" t="e">
        <f ca="1">IF(CQ$3="分類不明", 計算_移輸出入額!$BG8, CQ$133*計算_投入係数表!CQ7)</f>
        <v>#DIV/0!</v>
      </c>
      <c r="CR7" s="212" t="e">
        <f ca="1">IF(CR$3="分類不明", 計算_移輸出入額!$BG8, CR$133*計算_投入係数表!CR7)</f>
        <v>#DIV/0!</v>
      </c>
      <c r="CS7" s="212" t="e">
        <f ca="1">IF(CS$3="分類不明", 計算_移輸出入額!$BG8, CS$133*計算_投入係数表!CS7)</f>
        <v>#DIV/0!</v>
      </c>
      <c r="CT7" s="212" t="e">
        <f ca="1">IF(CT$3="分類不明", 計算_移輸出入額!$BG8, CT$133*計算_投入係数表!CT7)</f>
        <v>#DIV/0!</v>
      </c>
      <c r="CU7" s="212" t="e">
        <f ca="1">IF(CU$3="分類不明", 計算_移輸出入額!$BG8, CU$133*計算_投入係数表!CU7)</f>
        <v>#DIV/0!</v>
      </c>
      <c r="CV7" s="212" t="e">
        <f ca="1">IF(CV$3="分類不明", 計算_移輸出入額!$BG8, CV$133*計算_投入係数表!CV7)</f>
        <v>#DIV/0!</v>
      </c>
      <c r="CW7" s="212" t="e">
        <f ca="1">IF(CW$3="分類不明", 計算_移輸出入額!$BG8, CW$133*計算_投入係数表!CW7)</f>
        <v>#DIV/0!</v>
      </c>
      <c r="CX7" s="212" t="e">
        <f ca="1">IF(CX$3="分類不明", 計算_移輸出入額!$BG8, CX$133*計算_投入係数表!CX7)</f>
        <v>#DIV/0!</v>
      </c>
      <c r="CY7" s="212" t="e">
        <f ca="1">IF(CY$3="分類不明", 計算_移輸出入額!$BG8, CY$133*計算_投入係数表!CY7)</f>
        <v>#DIV/0!</v>
      </c>
      <c r="CZ7" s="212" t="e">
        <f ca="1">IF(CZ$3="分類不明", 計算_移輸出入額!$BG8, CZ$133*計算_投入係数表!CZ7)</f>
        <v>#DIV/0!</v>
      </c>
      <c r="DA7" s="212" t="e">
        <f ca="1">IF(DA$3="分類不明", 計算_移輸出入額!$BG8, DA$133*計算_投入係数表!DA7)</f>
        <v>#DIV/0!</v>
      </c>
      <c r="DB7" s="212" t="e">
        <f ca="1">IF(DB$3="分類不明", 計算_移輸出入額!$BG8, DB$133*計算_投入係数表!DB7)</f>
        <v>#DIV/0!</v>
      </c>
      <c r="DC7" s="212" t="e">
        <f ca="1">IF(DC$3="分類不明", 計算_移輸出入額!$BG8, DC$133*計算_投入係数表!DC7)</f>
        <v>#DIV/0!</v>
      </c>
      <c r="DD7" s="212" t="e">
        <f ca="1">IF(DD$3="分類不明", 計算_移輸出入額!$BG8, DD$133*計算_投入係数表!DD7)</f>
        <v>#DIV/0!</v>
      </c>
      <c r="DE7" s="212" t="e">
        <f ca="1">IF(DE$3="分類不明", 計算_移輸出入額!$BG8, DE$133*計算_投入係数表!DE7)</f>
        <v>#DIV/0!</v>
      </c>
      <c r="DF7" s="212" t="e">
        <f ca="1">IF(DF$3="分類不明", 計算_移輸出入額!$BG8, DF$133*計算_投入係数表!DF7)</f>
        <v>#DIV/0!</v>
      </c>
      <c r="DG7" s="212" t="e">
        <f ca="1">IF(DG$3="分類不明", 計算_移輸出入額!$BG8, DG$133*計算_投入係数表!DG7)</f>
        <v>#DIV/0!</v>
      </c>
      <c r="DH7" s="212" t="e">
        <f ca="1">IF(DH$3="分類不明", 計算_移輸出入額!$BG8, DH$133*計算_投入係数表!DH7)</f>
        <v>#DIV/0!</v>
      </c>
      <c r="DI7" s="212" t="e">
        <f ca="1">IF(DI$3="分類不明", 計算_移輸出入額!$BG8, DI$133*計算_投入係数表!DI7)</f>
        <v>#DIV/0!</v>
      </c>
      <c r="DJ7" s="212" t="e">
        <f ca="1">IF(DJ$3="分類不明", 計算_移輸出入額!$BG8, DJ$133*計算_投入係数表!DJ7)</f>
        <v>#DIV/0!</v>
      </c>
      <c r="DK7" s="212" t="e">
        <f ca="1">IF(DK$3="分類不明", 計算_移輸出入額!$BG8, DK$133*計算_投入係数表!DK7)</f>
        <v>#DIV/0!</v>
      </c>
      <c r="DL7" s="212" t="e">
        <f ca="1">IF(DL$3="分類不明", 計算_移輸出入額!$BG8, DL$133*計算_投入係数表!DL7)</f>
        <v>#DIV/0!</v>
      </c>
      <c r="DM7" s="212" t="e">
        <f ca="1">IF(DM$3="分類不明", 計算_移輸出入額!$BG8, DM$133*計算_投入係数表!DM7)</f>
        <v>#DIV/0!</v>
      </c>
      <c r="DN7" s="212" t="e">
        <f ca="1">IF(DN$3="分類不明", 計算_移輸出入額!$BG8, DN$133*計算_投入係数表!DN7)</f>
        <v>#DIV/0!</v>
      </c>
      <c r="DO7" s="212" t="e">
        <f ca="1">IF(DO$3="分類不明", 計算_移輸出入額!$BG8, DO$133*計算_投入係数表!DO7)</f>
        <v>#DIV/0!</v>
      </c>
      <c r="DP7" s="212" t="e">
        <f ca="1">IF(DP$3="分類不明", 計算_移輸出入額!$BG8, DP$133*計算_投入係数表!DP7)</f>
        <v>#DIV/0!</v>
      </c>
      <c r="DQ7" s="212" t="e">
        <f ca="1">IF(DQ$3="分類不明", 計算_移輸出入額!$BG8, DQ$133*計算_投入係数表!DQ7)</f>
        <v>#DIV/0!</v>
      </c>
      <c r="DR7" s="212" t="e">
        <f ca="1">IF(DR$3="分類不明", 計算_移輸出入額!$BG8, DR$133*計算_投入係数表!DR7)</f>
        <v>#DIV/0!</v>
      </c>
      <c r="DS7" s="212" t="e">
        <f ca="1">IF(DS$3="分類不明", 計算_移輸出入額!$BG8, DS$133*計算_投入係数表!DS7)</f>
        <v>#DIV/0!</v>
      </c>
      <c r="DT7" s="213">
        <f t="shared" ca="1" si="1"/>
        <v>4870.1070818686503</v>
      </c>
      <c r="DU7" s="214">
        <f>計算_基本取引表_調整前!DU7</f>
        <v>-1.0434658170547069</v>
      </c>
      <c r="DV7" s="214">
        <f>IF($C7="分類不明", 計算_基本取引表_調整前!DV7+_xlfn.AGGREGATE(9,6,計算_移輸出入額!$BF$5:$BF$124), 計算_基本取引表_調整前!DV7)</f>
        <v>-1.2263707619831752</v>
      </c>
      <c r="DW7" s="214">
        <f>計算_基本取引表_調整前!DW7</f>
        <v>0</v>
      </c>
      <c r="DX7" s="214">
        <f>計算_基本取引表_調整前!DX7</f>
        <v>0</v>
      </c>
      <c r="DY7" s="214">
        <f>計算_基本取引表_調整前!DY7</f>
        <v>0</v>
      </c>
      <c r="DZ7" s="214">
        <f>計算_基本取引表_調整前!DZ7</f>
        <v>-0.56521065090463285</v>
      </c>
      <c r="EA7" s="214">
        <f>計算_基本取引表_調整前!EA7</f>
        <v>-17.210879464052059</v>
      </c>
      <c r="EB7" s="735">
        <f ca="1">IFERROR(SUMIF(振分, $C7, 入力_北海道基本取引表!EB$4:EB$124)*($EE7/SUMIF(振分, $C7, 入力_北海道基本取引表!$EG$4:$EG$107)), 0)</f>
        <v>5.7757541843600917</v>
      </c>
      <c r="EC7" s="215">
        <f t="shared" ca="1" si="2"/>
        <v>-14.270172509634481</v>
      </c>
      <c r="ED7" s="216">
        <f t="shared" ca="1" si="3"/>
        <v>4855.8369093590154</v>
      </c>
      <c r="EE7" s="214">
        <f ca="1"/>
        <v>3752.4162974600508</v>
      </c>
      <c r="EF7" s="216">
        <f t="shared" ca="1" si="4"/>
        <v>3738.1461249504164</v>
      </c>
      <c r="EG7" s="216">
        <f t="shared" ca="1" si="0"/>
        <v>8608.2532068190667</v>
      </c>
      <c r="EH7" s="214">
        <f ca="1"/>
        <v>-7672.1737139093275</v>
      </c>
      <c r="EI7" s="216">
        <f t="shared" ca="1" si="5"/>
        <v>-3934.0275889589111</v>
      </c>
      <c r="EJ7" s="216">
        <f ca="1"/>
        <v>930.30373872537893</v>
      </c>
      <c r="EK7" s="215"/>
      <c r="EL7" s="255"/>
      <c r="EN7" s="279"/>
      <c r="EP7" s="279"/>
      <c r="EQ7" s="291"/>
    </row>
    <row r="8" spans="2:148" s="6" customFormat="1" ht="15.75" customHeight="1" x14ac:dyDescent="0.25">
      <c r="B8" s="53">
        <v>5</v>
      </c>
      <c r="C8" s="192" t="str">
        <v>製造業</v>
      </c>
      <c r="D8" s="211">
        <f ca="1">IF(D$3="分類不明", 計算_移輸出入額!$BG9, D$133*計算_投入係数表!D8)</f>
        <v>2206.501871460589</v>
      </c>
      <c r="E8" s="212">
        <f ca="1">IF(E$3="分類不明", 計算_移輸出入額!$BG9, E$133*計算_投入係数表!E8)</f>
        <v>63.002178389806495</v>
      </c>
      <c r="F8" s="212">
        <f ca="1">IF(F$3="分類不明", 計算_移輸出入額!$BG9, F$133*計算_投入係数表!F8)</f>
        <v>770.76507692601206</v>
      </c>
      <c r="G8" s="212">
        <f ca="1">IF(G$3="分類不明", 計算_移輸出入額!$BG9, G$133*計算_投入係数表!G8)</f>
        <v>131.5335996789895</v>
      </c>
      <c r="H8" s="212">
        <f ca="1">IF(H$3="分類不明", 計算_移輸出入額!$BG9, H$133*計算_投入係数表!H8)</f>
        <v>8581.6188459302011</v>
      </c>
      <c r="I8" s="212">
        <f ca="1">IF(I$3="分類不明", 計算_移輸出入額!$BG9, I$133*計算_投入係数表!I8)</f>
        <v>3712.7987795661884</v>
      </c>
      <c r="J8" s="212">
        <f ca="1">IF(J$3="分類不明", 計算_移輸出入額!$BG9, J$133*計算_投入係数表!J8)</f>
        <v>1734.7642965583434</v>
      </c>
      <c r="K8" s="212">
        <f ca="1">IF(K$3="分類不明", 計算_移輸出入額!$BG9, K$133*計算_投入係数表!K8)</f>
        <v>1155.6124533753953</v>
      </c>
      <c r="L8" s="212">
        <f ca="1">IF(L$3="分類不明", 計算_移輸出入額!$BG9, L$133*計算_投入係数表!L8)</f>
        <v>181.95132661611177</v>
      </c>
      <c r="M8" s="212">
        <f ca="1">IF(M$3="分類不明", 計算_移輸出入額!$BG9, M$133*計算_投入係数表!M8)</f>
        <v>1098.8482567740793</v>
      </c>
      <c r="N8" s="212">
        <f ca="1">IF(N$3="分類不明", 計算_移輸出入額!$BG9, N$133*計算_投入係数表!N8)</f>
        <v>2410.1183402706861</v>
      </c>
      <c r="O8" s="212">
        <f ca="1">IF(O$3="分類不明", 計算_移輸出入額!$BG9, O$133*計算_投入係数表!O8)</f>
        <v>6717.2427277097377</v>
      </c>
      <c r="P8" s="212">
        <f ca="1">IF(P$3="分類不明", 計算_移輸出入額!$BG9, P$133*計算_投入係数表!P8)</f>
        <v>105.94854039221499</v>
      </c>
      <c r="Q8" s="212" t="e">
        <f ca="1">IF(Q$3="分類不明", 計算_移輸出入額!$BG9, Q$133*計算_投入係数表!Q8)</f>
        <v>#DIV/0!</v>
      </c>
      <c r="R8" s="212" t="e">
        <f ca="1">IF(R$3="分類不明", 計算_移輸出入額!$BG9, R$133*計算_投入係数表!R8)</f>
        <v>#DIV/0!</v>
      </c>
      <c r="S8" s="212" t="e">
        <f ca="1">IF(S$3="分類不明", 計算_移輸出入額!$BG9, S$133*計算_投入係数表!S8)</f>
        <v>#DIV/0!</v>
      </c>
      <c r="T8" s="212" t="e">
        <f ca="1">IF(T$3="分類不明", 計算_移輸出入額!$BG9, T$133*計算_投入係数表!T8)</f>
        <v>#DIV/0!</v>
      </c>
      <c r="U8" s="212" t="e">
        <f ca="1">IF(U$3="分類不明", 計算_移輸出入額!$BG9, U$133*計算_投入係数表!U8)</f>
        <v>#DIV/0!</v>
      </c>
      <c r="V8" s="212" t="e">
        <f ca="1">IF(V$3="分類不明", 計算_移輸出入額!$BG9, V$133*計算_投入係数表!V8)</f>
        <v>#DIV/0!</v>
      </c>
      <c r="W8" s="212" t="e">
        <f ca="1">IF(W$3="分類不明", 計算_移輸出入額!$BG9, W$133*計算_投入係数表!W8)</f>
        <v>#DIV/0!</v>
      </c>
      <c r="X8" s="212" t="e">
        <f ca="1">IF(X$3="分類不明", 計算_移輸出入額!$BG9, X$133*計算_投入係数表!X8)</f>
        <v>#DIV/0!</v>
      </c>
      <c r="Y8" s="212" t="e">
        <f ca="1">IF(Y$3="分類不明", 計算_移輸出入額!$BG9, Y$133*計算_投入係数表!Y8)</f>
        <v>#DIV/0!</v>
      </c>
      <c r="Z8" s="212" t="e">
        <f ca="1">IF(Z$3="分類不明", 計算_移輸出入額!$BG9, Z$133*計算_投入係数表!Z8)</f>
        <v>#DIV/0!</v>
      </c>
      <c r="AA8" s="212" t="e">
        <f ca="1">IF(AA$3="分類不明", 計算_移輸出入額!$BG9, AA$133*計算_投入係数表!AA8)</f>
        <v>#DIV/0!</v>
      </c>
      <c r="AB8" s="212" t="e">
        <f ca="1">IF(AB$3="分類不明", 計算_移輸出入額!$BG9, AB$133*計算_投入係数表!AB8)</f>
        <v>#DIV/0!</v>
      </c>
      <c r="AC8" s="212" t="e">
        <f ca="1">IF(AC$3="分類不明", 計算_移輸出入額!$BG9, AC$133*計算_投入係数表!AC8)</f>
        <v>#DIV/0!</v>
      </c>
      <c r="AD8" s="212" t="e">
        <f ca="1">IF(AD$3="分類不明", 計算_移輸出入額!$BG9, AD$133*計算_投入係数表!AD8)</f>
        <v>#DIV/0!</v>
      </c>
      <c r="AE8" s="212" t="e">
        <f ca="1">IF(AE$3="分類不明", 計算_移輸出入額!$BG9, AE$133*計算_投入係数表!AE8)</f>
        <v>#DIV/0!</v>
      </c>
      <c r="AF8" s="212" t="e">
        <f ca="1">IF(AF$3="分類不明", 計算_移輸出入額!$BG9, AF$133*計算_投入係数表!AF8)</f>
        <v>#DIV/0!</v>
      </c>
      <c r="AG8" s="212" t="e">
        <f ca="1">IF(AG$3="分類不明", 計算_移輸出入額!$BG9, AG$133*計算_投入係数表!AG8)</f>
        <v>#DIV/0!</v>
      </c>
      <c r="AH8" s="212" t="e">
        <f ca="1">IF(AH$3="分類不明", 計算_移輸出入額!$BG9, AH$133*計算_投入係数表!AH8)</f>
        <v>#DIV/0!</v>
      </c>
      <c r="AI8" s="212" t="e">
        <f ca="1">IF(AI$3="分類不明", 計算_移輸出入額!$BG9, AI$133*計算_投入係数表!AI8)</f>
        <v>#DIV/0!</v>
      </c>
      <c r="AJ8" s="212" t="e">
        <f ca="1">IF(AJ$3="分類不明", 計算_移輸出入額!$BG9, AJ$133*計算_投入係数表!AJ8)</f>
        <v>#DIV/0!</v>
      </c>
      <c r="AK8" s="212" t="e">
        <f ca="1">IF(AK$3="分類不明", 計算_移輸出入額!$BG9, AK$133*計算_投入係数表!AK8)</f>
        <v>#DIV/0!</v>
      </c>
      <c r="AL8" s="212" t="e">
        <f ca="1">IF(AL$3="分類不明", 計算_移輸出入額!$BG9, AL$133*計算_投入係数表!AL8)</f>
        <v>#DIV/0!</v>
      </c>
      <c r="AM8" s="212" t="e">
        <f ca="1">IF(AM$3="分類不明", 計算_移輸出入額!$BG9, AM$133*計算_投入係数表!AM8)</f>
        <v>#DIV/0!</v>
      </c>
      <c r="AN8" s="212" t="e">
        <f ca="1">IF(AN$3="分類不明", 計算_移輸出入額!$BG9, AN$133*計算_投入係数表!AN8)</f>
        <v>#DIV/0!</v>
      </c>
      <c r="AO8" s="212" t="e">
        <f ca="1">IF(AO$3="分類不明", 計算_移輸出入額!$BG9, AO$133*計算_投入係数表!AO8)</f>
        <v>#DIV/0!</v>
      </c>
      <c r="AP8" s="212" t="e">
        <f ca="1">IF(AP$3="分類不明", 計算_移輸出入額!$BG9, AP$133*計算_投入係数表!AP8)</f>
        <v>#DIV/0!</v>
      </c>
      <c r="AQ8" s="212" t="e">
        <f ca="1">IF(AQ$3="分類不明", 計算_移輸出入額!$BG9, AQ$133*計算_投入係数表!AQ8)</f>
        <v>#DIV/0!</v>
      </c>
      <c r="AR8" s="212" t="e">
        <f ca="1">IF(AR$3="分類不明", 計算_移輸出入額!$BG9, AR$133*計算_投入係数表!AR8)</f>
        <v>#DIV/0!</v>
      </c>
      <c r="AS8" s="212" t="e">
        <f ca="1">IF(AS$3="分類不明", 計算_移輸出入額!$BG9, AS$133*計算_投入係数表!AS8)</f>
        <v>#DIV/0!</v>
      </c>
      <c r="AT8" s="212" t="e">
        <f ca="1">IF(AT$3="分類不明", 計算_移輸出入額!$BG9, AT$133*計算_投入係数表!AT8)</f>
        <v>#DIV/0!</v>
      </c>
      <c r="AU8" s="212" t="e">
        <f ca="1">IF(AU$3="分類不明", 計算_移輸出入額!$BG9, AU$133*計算_投入係数表!AU8)</f>
        <v>#DIV/0!</v>
      </c>
      <c r="AV8" s="212" t="e">
        <f ca="1">IF(AV$3="分類不明", 計算_移輸出入額!$BG9, AV$133*計算_投入係数表!AV8)</f>
        <v>#DIV/0!</v>
      </c>
      <c r="AW8" s="212" t="e">
        <f ca="1">IF(AW$3="分類不明", 計算_移輸出入額!$BG9, AW$133*計算_投入係数表!AW8)</f>
        <v>#DIV/0!</v>
      </c>
      <c r="AX8" s="212" t="e">
        <f ca="1">IF(AX$3="分類不明", 計算_移輸出入額!$BG9, AX$133*計算_投入係数表!AX8)</f>
        <v>#DIV/0!</v>
      </c>
      <c r="AY8" s="212" t="e">
        <f ca="1">IF(AY$3="分類不明", 計算_移輸出入額!$BG9, AY$133*計算_投入係数表!AY8)</f>
        <v>#DIV/0!</v>
      </c>
      <c r="AZ8" s="212" t="e">
        <f ca="1">IF(AZ$3="分類不明", 計算_移輸出入額!$BG9, AZ$133*計算_投入係数表!AZ8)</f>
        <v>#DIV/0!</v>
      </c>
      <c r="BA8" s="212" t="e">
        <f ca="1">IF(BA$3="分類不明", 計算_移輸出入額!$BG9, BA$133*計算_投入係数表!BA8)</f>
        <v>#DIV/0!</v>
      </c>
      <c r="BB8" s="212" t="e">
        <f ca="1">IF(BB$3="分類不明", 計算_移輸出入額!$BG9, BB$133*計算_投入係数表!BB8)</f>
        <v>#DIV/0!</v>
      </c>
      <c r="BC8" s="212" t="e">
        <f ca="1">IF(BC$3="分類不明", 計算_移輸出入額!$BG9, BC$133*計算_投入係数表!BC8)</f>
        <v>#DIV/0!</v>
      </c>
      <c r="BD8" s="212" t="e">
        <f ca="1">IF(BD$3="分類不明", 計算_移輸出入額!$BG9, BD$133*計算_投入係数表!BD8)</f>
        <v>#DIV/0!</v>
      </c>
      <c r="BE8" s="212" t="e">
        <f ca="1">IF(BE$3="分類不明", 計算_移輸出入額!$BG9, BE$133*計算_投入係数表!BE8)</f>
        <v>#DIV/0!</v>
      </c>
      <c r="BF8" s="212" t="e">
        <f ca="1">IF(BF$3="分類不明", 計算_移輸出入額!$BG9, BF$133*計算_投入係数表!BF8)</f>
        <v>#DIV/0!</v>
      </c>
      <c r="BG8" s="212" t="e">
        <f ca="1">IF(BG$3="分類不明", 計算_移輸出入額!$BG9, BG$133*計算_投入係数表!BG8)</f>
        <v>#DIV/0!</v>
      </c>
      <c r="BH8" s="212" t="e">
        <f ca="1">IF(BH$3="分類不明", 計算_移輸出入額!$BG9, BH$133*計算_投入係数表!BH8)</f>
        <v>#DIV/0!</v>
      </c>
      <c r="BI8" s="212" t="e">
        <f ca="1">IF(BI$3="分類不明", 計算_移輸出入額!$BG9, BI$133*計算_投入係数表!BI8)</f>
        <v>#DIV/0!</v>
      </c>
      <c r="BJ8" s="212" t="e">
        <f ca="1">IF(BJ$3="分類不明", 計算_移輸出入額!$BG9, BJ$133*計算_投入係数表!BJ8)</f>
        <v>#DIV/0!</v>
      </c>
      <c r="BK8" s="212" t="e">
        <f ca="1">IF(BK$3="分類不明", 計算_移輸出入額!$BG9, BK$133*計算_投入係数表!BK8)</f>
        <v>#DIV/0!</v>
      </c>
      <c r="BL8" s="212" t="e">
        <f ca="1">IF(BL$3="分類不明", 計算_移輸出入額!$BG9, BL$133*計算_投入係数表!BL8)</f>
        <v>#DIV/0!</v>
      </c>
      <c r="BM8" s="212" t="e">
        <f ca="1">IF(BM$3="分類不明", 計算_移輸出入額!$BG9, BM$133*計算_投入係数表!BM8)</f>
        <v>#DIV/0!</v>
      </c>
      <c r="BN8" s="212" t="e">
        <f ca="1">IF(BN$3="分類不明", 計算_移輸出入額!$BG9, BN$133*計算_投入係数表!BN8)</f>
        <v>#DIV/0!</v>
      </c>
      <c r="BO8" s="212" t="e">
        <f ca="1">IF(BO$3="分類不明", 計算_移輸出入額!$BG9, BO$133*計算_投入係数表!BO8)</f>
        <v>#DIV/0!</v>
      </c>
      <c r="BP8" s="212" t="e">
        <f ca="1">IF(BP$3="分類不明", 計算_移輸出入額!$BG9, BP$133*計算_投入係数表!BP8)</f>
        <v>#DIV/0!</v>
      </c>
      <c r="BQ8" s="212" t="e">
        <f ca="1">IF(BQ$3="分類不明", 計算_移輸出入額!$BG9, BQ$133*計算_投入係数表!BQ8)</f>
        <v>#DIV/0!</v>
      </c>
      <c r="BR8" s="212" t="e">
        <f ca="1">IF(BR$3="分類不明", 計算_移輸出入額!$BG9, BR$133*計算_投入係数表!BR8)</f>
        <v>#DIV/0!</v>
      </c>
      <c r="BS8" s="212" t="e">
        <f ca="1">IF(BS$3="分類不明", 計算_移輸出入額!$BG9, BS$133*計算_投入係数表!BS8)</f>
        <v>#DIV/0!</v>
      </c>
      <c r="BT8" s="212" t="e">
        <f ca="1">IF(BT$3="分類不明", 計算_移輸出入額!$BG9, BT$133*計算_投入係数表!BT8)</f>
        <v>#DIV/0!</v>
      </c>
      <c r="BU8" s="212" t="e">
        <f ca="1">IF(BU$3="分類不明", 計算_移輸出入額!$BG9, BU$133*計算_投入係数表!BU8)</f>
        <v>#DIV/0!</v>
      </c>
      <c r="BV8" s="212" t="e">
        <f ca="1">IF(BV$3="分類不明", 計算_移輸出入額!$BG9, BV$133*計算_投入係数表!BV8)</f>
        <v>#DIV/0!</v>
      </c>
      <c r="BW8" s="212" t="e">
        <f ca="1">IF(BW$3="分類不明", 計算_移輸出入額!$BG9, BW$133*計算_投入係数表!BW8)</f>
        <v>#DIV/0!</v>
      </c>
      <c r="BX8" s="212" t="e">
        <f ca="1">IF(BX$3="分類不明", 計算_移輸出入額!$BG9, BX$133*計算_投入係数表!BX8)</f>
        <v>#DIV/0!</v>
      </c>
      <c r="BY8" s="212" t="e">
        <f ca="1">IF(BY$3="分類不明", 計算_移輸出入額!$BG9, BY$133*計算_投入係数表!BY8)</f>
        <v>#DIV/0!</v>
      </c>
      <c r="BZ8" s="212" t="e">
        <f ca="1">IF(BZ$3="分類不明", 計算_移輸出入額!$BG9, BZ$133*計算_投入係数表!BZ8)</f>
        <v>#DIV/0!</v>
      </c>
      <c r="CA8" s="212" t="e">
        <f ca="1">IF(CA$3="分類不明", 計算_移輸出入額!$BG9, CA$133*計算_投入係数表!CA8)</f>
        <v>#DIV/0!</v>
      </c>
      <c r="CB8" s="212" t="e">
        <f ca="1">IF(CB$3="分類不明", 計算_移輸出入額!$BG9, CB$133*計算_投入係数表!CB8)</f>
        <v>#DIV/0!</v>
      </c>
      <c r="CC8" s="212" t="e">
        <f ca="1">IF(CC$3="分類不明", 計算_移輸出入額!$BG9, CC$133*計算_投入係数表!CC8)</f>
        <v>#DIV/0!</v>
      </c>
      <c r="CD8" s="212" t="e">
        <f ca="1">IF(CD$3="分類不明", 計算_移輸出入額!$BG9, CD$133*計算_投入係数表!CD8)</f>
        <v>#DIV/0!</v>
      </c>
      <c r="CE8" s="212" t="e">
        <f ca="1">IF(CE$3="分類不明", 計算_移輸出入額!$BG9, CE$133*計算_投入係数表!CE8)</f>
        <v>#DIV/0!</v>
      </c>
      <c r="CF8" s="212" t="e">
        <f ca="1">IF(CF$3="分類不明", 計算_移輸出入額!$BG9, CF$133*計算_投入係数表!CF8)</f>
        <v>#DIV/0!</v>
      </c>
      <c r="CG8" s="212" t="e">
        <f ca="1">IF(CG$3="分類不明", 計算_移輸出入額!$BG9, CG$133*計算_投入係数表!CG8)</f>
        <v>#DIV/0!</v>
      </c>
      <c r="CH8" s="212" t="e">
        <f ca="1">IF(CH$3="分類不明", 計算_移輸出入額!$BG9, CH$133*計算_投入係数表!CH8)</f>
        <v>#DIV/0!</v>
      </c>
      <c r="CI8" s="212" t="e">
        <f ca="1">IF(CI$3="分類不明", 計算_移輸出入額!$BG9, CI$133*計算_投入係数表!CI8)</f>
        <v>#DIV/0!</v>
      </c>
      <c r="CJ8" s="212" t="e">
        <f ca="1">IF(CJ$3="分類不明", 計算_移輸出入額!$BG9, CJ$133*計算_投入係数表!CJ8)</f>
        <v>#DIV/0!</v>
      </c>
      <c r="CK8" s="212" t="e">
        <f ca="1">IF(CK$3="分類不明", 計算_移輸出入額!$BG9, CK$133*計算_投入係数表!CK8)</f>
        <v>#DIV/0!</v>
      </c>
      <c r="CL8" s="212" t="e">
        <f ca="1">IF(CL$3="分類不明", 計算_移輸出入額!$BG9, CL$133*計算_投入係数表!CL8)</f>
        <v>#DIV/0!</v>
      </c>
      <c r="CM8" s="212" t="e">
        <f ca="1">IF(CM$3="分類不明", 計算_移輸出入額!$BG9, CM$133*計算_投入係数表!CM8)</f>
        <v>#DIV/0!</v>
      </c>
      <c r="CN8" s="212" t="e">
        <f ca="1">IF(CN$3="分類不明", 計算_移輸出入額!$BG9, CN$133*計算_投入係数表!CN8)</f>
        <v>#DIV/0!</v>
      </c>
      <c r="CO8" s="212" t="e">
        <f ca="1">IF(CO$3="分類不明", 計算_移輸出入額!$BG9, CO$133*計算_投入係数表!CO8)</f>
        <v>#DIV/0!</v>
      </c>
      <c r="CP8" s="212" t="e">
        <f ca="1">IF(CP$3="分類不明", 計算_移輸出入額!$BG9, CP$133*計算_投入係数表!CP8)</f>
        <v>#DIV/0!</v>
      </c>
      <c r="CQ8" s="212" t="e">
        <f ca="1">IF(CQ$3="分類不明", 計算_移輸出入額!$BG9, CQ$133*計算_投入係数表!CQ8)</f>
        <v>#DIV/0!</v>
      </c>
      <c r="CR8" s="212" t="e">
        <f ca="1">IF(CR$3="分類不明", 計算_移輸出入額!$BG9, CR$133*計算_投入係数表!CR8)</f>
        <v>#DIV/0!</v>
      </c>
      <c r="CS8" s="212" t="e">
        <f ca="1">IF(CS$3="分類不明", 計算_移輸出入額!$BG9, CS$133*計算_投入係数表!CS8)</f>
        <v>#DIV/0!</v>
      </c>
      <c r="CT8" s="212" t="e">
        <f ca="1">IF(CT$3="分類不明", 計算_移輸出入額!$BG9, CT$133*計算_投入係数表!CT8)</f>
        <v>#DIV/0!</v>
      </c>
      <c r="CU8" s="212" t="e">
        <f ca="1">IF(CU$3="分類不明", 計算_移輸出入額!$BG9, CU$133*計算_投入係数表!CU8)</f>
        <v>#DIV/0!</v>
      </c>
      <c r="CV8" s="212" t="e">
        <f ca="1">IF(CV$3="分類不明", 計算_移輸出入額!$BG9, CV$133*計算_投入係数表!CV8)</f>
        <v>#DIV/0!</v>
      </c>
      <c r="CW8" s="212" t="e">
        <f ca="1">IF(CW$3="分類不明", 計算_移輸出入額!$BG9, CW$133*計算_投入係数表!CW8)</f>
        <v>#DIV/0!</v>
      </c>
      <c r="CX8" s="212" t="e">
        <f ca="1">IF(CX$3="分類不明", 計算_移輸出入額!$BG9, CX$133*計算_投入係数表!CX8)</f>
        <v>#DIV/0!</v>
      </c>
      <c r="CY8" s="212" t="e">
        <f ca="1">IF(CY$3="分類不明", 計算_移輸出入額!$BG9, CY$133*計算_投入係数表!CY8)</f>
        <v>#DIV/0!</v>
      </c>
      <c r="CZ8" s="212" t="e">
        <f ca="1">IF(CZ$3="分類不明", 計算_移輸出入額!$BG9, CZ$133*計算_投入係数表!CZ8)</f>
        <v>#DIV/0!</v>
      </c>
      <c r="DA8" s="212" t="e">
        <f ca="1">IF(DA$3="分類不明", 計算_移輸出入額!$BG9, DA$133*計算_投入係数表!DA8)</f>
        <v>#DIV/0!</v>
      </c>
      <c r="DB8" s="212" t="e">
        <f ca="1">IF(DB$3="分類不明", 計算_移輸出入額!$BG9, DB$133*計算_投入係数表!DB8)</f>
        <v>#DIV/0!</v>
      </c>
      <c r="DC8" s="212" t="e">
        <f ca="1">IF(DC$3="分類不明", 計算_移輸出入額!$BG9, DC$133*計算_投入係数表!DC8)</f>
        <v>#DIV/0!</v>
      </c>
      <c r="DD8" s="212" t="e">
        <f ca="1">IF(DD$3="分類不明", 計算_移輸出入額!$BG9, DD$133*計算_投入係数表!DD8)</f>
        <v>#DIV/0!</v>
      </c>
      <c r="DE8" s="212" t="e">
        <f ca="1">IF(DE$3="分類不明", 計算_移輸出入額!$BG9, DE$133*計算_投入係数表!DE8)</f>
        <v>#DIV/0!</v>
      </c>
      <c r="DF8" s="212" t="e">
        <f ca="1">IF(DF$3="分類不明", 計算_移輸出入額!$BG9, DF$133*計算_投入係数表!DF8)</f>
        <v>#DIV/0!</v>
      </c>
      <c r="DG8" s="212" t="e">
        <f ca="1">IF(DG$3="分類不明", 計算_移輸出入額!$BG9, DG$133*計算_投入係数表!DG8)</f>
        <v>#DIV/0!</v>
      </c>
      <c r="DH8" s="212" t="e">
        <f ca="1">IF(DH$3="分類不明", 計算_移輸出入額!$BG9, DH$133*計算_投入係数表!DH8)</f>
        <v>#DIV/0!</v>
      </c>
      <c r="DI8" s="212" t="e">
        <f ca="1">IF(DI$3="分類不明", 計算_移輸出入額!$BG9, DI$133*計算_投入係数表!DI8)</f>
        <v>#DIV/0!</v>
      </c>
      <c r="DJ8" s="212" t="e">
        <f ca="1">IF(DJ$3="分類不明", 計算_移輸出入額!$BG9, DJ$133*計算_投入係数表!DJ8)</f>
        <v>#DIV/0!</v>
      </c>
      <c r="DK8" s="212" t="e">
        <f ca="1">IF(DK$3="分類不明", 計算_移輸出入額!$BG9, DK$133*計算_投入係数表!DK8)</f>
        <v>#DIV/0!</v>
      </c>
      <c r="DL8" s="212" t="e">
        <f ca="1">IF(DL$3="分類不明", 計算_移輸出入額!$BG9, DL$133*計算_投入係数表!DL8)</f>
        <v>#DIV/0!</v>
      </c>
      <c r="DM8" s="212" t="e">
        <f ca="1">IF(DM$3="分類不明", 計算_移輸出入額!$BG9, DM$133*計算_投入係数表!DM8)</f>
        <v>#DIV/0!</v>
      </c>
      <c r="DN8" s="212" t="e">
        <f ca="1">IF(DN$3="分類不明", 計算_移輸出入額!$BG9, DN$133*計算_投入係数表!DN8)</f>
        <v>#DIV/0!</v>
      </c>
      <c r="DO8" s="212" t="e">
        <f ca="1">IF(DO$3="分類不明", 計算_移輸出入額!$BG9, DO$133*計算_投入係数表!DO8)</f>
        <v>#DIV/0!</v>
      </c>
      <c r="DP8" s="212" t="e">
        <f ca="1">IF(DP$3="分類不明", 計算_移輸出入額!$BG9, DP$133*計算_投入係数表!DP8)</f>
        <v>#DIV/0!</v>
      </c>
      <c r="DQ8" s="212" t="e">
        <f ca="1">IF(DQ$3="分類不明", 計算_移輸出入額!$BG9, DQ$133*計算_投入係数表!DQ8)</f>
        <v>#DIV/0!</v>
      </c>
      <c r="DR8" s="212" t="e">
        <f ca="1">IF(DR$3="分類不明", 計算_移輸出入額!$BG9, DR$133*計算_投入係数表!DR8)</f>
        <v>#DIV/0!</v>
      </c>
      <c r="DS8" s="212" t="e">
        <f ca="1">IF(DS$3="分類不明", 計算_移輸出入額!$BG9, DS$133*計算_投入係数表!DS8)</f>
        <v>#DIV/0!</v>
      </c>
      <c r="DT8" s="213">
        <f t="shared" ca="1" si="1"/>
        <v>28870.706293648353</v>
      </c>
      <c r="DU8" s="214">
        <f>計算_基本取引表_調整前!DU8</f>
        <v>317.53969145246049</v>
      </c>
      <c r="DV8" s="214">
        <f>IF($C8="分類不明", 計算_基本取引表_調整前!DV8+_xlfn.AGGREGATE(9,6,計算_移輸出入額!$BF$5:$BF$124), 計算_基本取引表_調整前!DV8)</f>
        <v>14667.6117154084</v>
      </c>
      <c r="DW8" s="214">
        <f>計算_基本取引表_調整前!DW8</f>
        <v>106.35466758826604</v>
      </c>
      <c r="DX8" s="214">
        <f>計算_基本取引表_調整前!DX8</f>
        <v>3.4063336372459632</v>
      </c>
      <c r="DY8" s="214">
        <f>計算_基本取引表_調整前!DY8</f>
        <v>939.8993628194047</v>
      </c>
      <c r="DZ8" s="214">
        <f>計算_基本取引表_調整前!DZ8</f>
        <v>3393.7638756144906</v>
      </c>
      <c r="EA8" s="214">
        <f>計算_基本取引表_調整前!EA8</f>
        <v>74.621835202562565</v>
      </c>
      <c r="EB8" s="735">
        <f ca="1">IFERROR(SUMIF(振分, $C8, 入力_北海道基本取引表!EB$4:EB$124)*($EE8/SUMIF(振分, $C8, 入力_北海道基本取引表!$EG$4:$EG$107)), 0)</f>
        <v>28.963068707709045</v>
      </c>
      <c r="EC8" s="215">
        <f t="shared" ca="1" si="2"/>
        <v>19532.160550430537</v>
      </c>
      <c r="ED8" s="216">
        <f t="shared" ca="1" si="3"/>
        <v>48402.86684407889</v>
      </c>
      <c r="EE8" s="214">
        <f ca="1"/>
        <v>15077.060235253824</v>
      </c>
      <c r="EF8" s="216">
        <f t="shared" ca="1" si="4"/>
        <v>34609.22078568436</v>
      </c>
      <c r="EG8" s="216">
        <f t="shared" ca="1" si="0"/>
        <v>63479.927079332716</v>
      </c>
      <c r="EH8" s="214">
        <f ca="1"/>
        <v>-35811.762376468607</v>
      </c>
      <c r="EI8" s="216">
        <f t="shared" ca="1" si="5"/>
        <v>-1202.5415907842471</v>
      </c>
      <c r="EJ8" s="216">
        <f ca="1"/>
        <v>27639.201634156409</v>
      </c>
      <c r="EK8" s="215"/>
      <c r="EL8" s="255"/>
      <c r="EN8" s="279"/>
      <c r="EP8" s="279"/>
      <c r="EQ8" s="291"/>
    </row>
    <row r="9" spans="2:148" s="6" customFormat="1" ht="15.75" customHeight="1" x14ac:dyDescent="0.25">
      <c r="B9" s="53">
        <v>6</v>
      </c>
      <c r="C9" s="195" t="str">
        <v>建設業</v>
      </c>
      <c r="D9" s="217">
        <f ca="1">IF(D$3="分類不明", 計算_移輸出入額!$BG10, D$133*計算_投入係数表!D9)</f>
        <v>37.847824657071463</v>
      </c>
      <c r="E9" s="218">
        <f ca="1">IF(E$3="分類不明", 計算_移輸出入額!$BG10, E$133*計算_投入係数表!E9)</f>
        <v>2.6237069545570444</v>
      </c>
      <c r="F9" s="218">
        <f ca="1">IF(F$3="分類不明", 計算_移輸出入額!$BG10, F$133*計算_投入係数表!F9)</f>
        <v>1.2293339640487186</v>
      </c>
      <c r="G9" s="218">
        <f ca="1">IF(G$3="分類不明", 計算_移輸出入額!$BG10, G$133*計算_投入係数表!G9)</f>
        <v>6.1222003175212407</v>
      </c>
      <c r="H9" s="218">
        <f ca="1">IF(H$3="分類不明", 計算_移輸出入額!$BG10, H$133*計算_投入係数表!H9)</f>
        <v>64.118033598873538</v>
      </c>
      <c r="I9" s="218">
        <f ca="1">IF(I$3="分類不明", 計算_移輸出入額!$BG10, I$133*計算_投入係数表!I9)</f>
        <v>14.29151250673076</v>
      </c>
      <c r="J9" s="218">
        <f ca="1">IF(J$3="分類不明", 計算_移輸出入額!$BG10, J$133*計算_投入係数表!J9)</f>
        <v>386.08946908982273</v>
      </c>
      <c r="K9" s="218">
        <f ca="1">IF(K$3="分類不明", 計算_移輸出入額!$BG10, K$133*計算_投入係数表!K9)</f>
        <v>145.90148688317237</v>
      </c>
      <c r="L9" s="218">
        <f ca="1">IF(L$3="分類不明", 計算_移輸出入額!$BG10, L$133*計算_投入係数表!L9)</f>
        <v>494.66444038843417</v>
      </c>
      <c r="M9" s="218">
        <f ca="1">IF(M$3="分類不明", 計算_移輸出入額!$BG10, M$133*計算_投入係数表!M9)</f>
        <v>71.120327325488546</v>
      </c>
      <c r="N9" s="218">
        <f ca="1">IF(N$3="分類不明", 計算_移輸出入額!$BG10, N$133*計算_投入係数表!N9)</f>
        <v>151.38247216641318</v>
      </c>
      <c r="O9" s="218">
        <f ca="1">IF(O$3="分類不明", 計算_移輸出入額!$BG10, O$133*計算_投入係数表!O9)</f>
        <v>190.64374298505626</v>
      </c>
      <c r="P9" s="218">
        <f ca="1">IF(P$3="分類不明", 計算_移輸出入額!$BG10, P$133*計算_投入係数表!P9)</f>
        <v>0</v>
      </c>
      <c r="Q9" s="218" t="e">
        <f ca="1">IF(Q$3="分類不明", 計算_移輸出入額!$BG10, Q$133*計算_投入係数表!Q9)</f>
        <v>#DIV/0!</v>
      </c>
      <c r="R9" s="218" t="e">
        <f ca="1">IF(R$3="分類不明", 計算_移輸出入額!$BG10, R$133*計算_投入係数表!R9)</f>
        <v>#DIV/0!</v>
      </c>
      <c r="S9" s="218" t="e">
        <f ca="1">IF(S$3="分類不明", 計算_移輸出入額!$BG10, S$133*計算_投入係数表!S9)</f>
        <v>#DIV/0!</v>
      </c>
      <c r="T9" s="218" t="e">
        <f ca="1">IF(T$3="分類不明", 計算_移輸出入額!$BG10, T$133*計算_投入係数表!T9)</f>
        <v>#DIV/0!</v>
      </c>
      <c r="U9" s="218" t="e">
        <f ca="1">IF(U$3="分類不明", 計算_移輸出入額!$BG10, U$133*計算_投入係数表!U9)</f>
        <v>#DIV/0!</v>
      </c>
      <c r="V9" s="218" t="e">
        <f ca="1">IF(V$3="分類不明", 計算_移輸出入額!$BG10, V$133*計算_投入係数表!V9)</f>
        <v>#DIV/0!</v>
      </c>
      <c r="W9" s="218" t="e">
        <f ca="1">IF(W$3="分類不明", 計算_移輸出入額!$BG10, W$133*計算_投入係数表!W9)</f>
        <v>#DIV/0!</v>
      </c>
      <c r="X9" s="218" t="e">
        <f ca="1">IF(X$3="分類不明", 計算_移輸出入額!$BG10, X$133*計算_投入係数表!X9)</f>
        <v>#DIV/0!</v>
      </c>
      <c r="Y9" s="218" t="e">
        <f ca="1">IF(Y$3="分類不明", 計算_移輸出入額!$BG10, Y$133*計算_投入係数表!Y9)</f>
        <v>#DIV/0!</v>
      </c>
      <c r="Z9" s="218" t="e">
        <f ca="1">IF(Z$3="分類不明", 計算_移輸出入額!$BG10, Z$133*計算_投入係数表!Z9)</f>
        <v>#DIV/0!</v>
      </c>
      <c r="AA9" s="218" t="e">
        <f ca="1">IF(AA$3="分類不明", 計算_移輸出入額!$BG10, AA$133*計算_投入係数表!AA9)</f>
        <v>#DIV/0!</v>
      </c>
      <c r="AB9" s="218" t="e">
        <f ca="1">IF(AB$3="分類不明", 計算_移輸出入額!$BG10, AB$133*計算_投入係数表!AB9)</f>
        <v>#DIV/0!</v>
      </c>
      <c r="AC9" s="218" t="e">
        <f ca="1">IF(AC$3="分類不明", 計算_移輸出入額!$BG10, AC$133*計算_投入係数表!AC9)</f>
        <v>#DIV/0!</v>
      </c>
      <c r="AD9" s="218" t="e">
        <f ca="1">IF(AD$3="分類不明", 計算_移輸出入額!$BG10, AD$133*計算_投入係数表!AD9)</f>
        <v>#DIV/0!</v>
      </c>
      <c r="AE9" s="218" t="e">
        <f ca="1">IF(AE$3="分類不明", 計算_移輸出入額!$BG10, AE$133*計算_投入係数表!AE9)</f>
        <v>#DIV/0!</v>
      </c>
      <c r="AF9" s="218" t="e">
        <f ca="1">IF(AF$3="分類不明", 計算_移輸出入額!$BG10, AF$133*計算_投入係数表!AF9)</f>
        <v>#DIV/0!</v>
      </c>
      <c r="AG9" s="218" t="e">
        <f ca="1">IF(AG$3="分類不明", 計算_移輸出入額!$BG10, AG$133*計算_投入係数表!AG9)</f>
        <v>#DIV/0!</v>
      </c>
      <c r="AH9" s="218" t="e">
        <f ca="1">IF(AH$3="分類不明", 計算_移輸出入額!$BG10, AH$133*計算_投入係数表!AH9)</f>
        <v>#DIV/0!</v>
      </c>
      <c r="AI9" s="218" t="e">
        <f ca="1">IF(AI$3="分類不明", 計算_移輸出入額!$BG10, AI$133*計算_投入係数表!AI9)</f>
        <v>#DIV/0!</v>
      </c>
      <c r="AJ9" s="218" t="e">
        <f ca="1">IF(AJ$3="分類不明", 計算_移輸出入額!$BG10, AJ$133*計算_投入係数表!AJ9)</f>
        <v>#DIV/0!</v>
      </c>
      <c r="AK9" s="218" t="e">
        <f ca="1">IF(AK$3="分類不明", 計算_移輸出入額!$BG10, AK$133*計算_投入係数表!AK9)</f>
        <v>#DIV/0!</v>
      </c>
      <c r="AL9" s="218" t="e">
        <f ca="1">IF(AL$3="分類不明", 計算_移輸出入額!$BG10, AL$133*計算_投入係数表!AL9)</f>
        <v>#DIV/0!</v>
      </c>
      <c r="AM9" s="218" t="e">
        <f ca="1">IF(AM$3="分類不明", 計算_移輸出入額!$BG10, AM$133*計算_投入係数表!AM9)</f>
        <v>#DIV/0!</v>
      </c>
      <c r="AN9" s="218" t="e">
        <f ca="1">IF(AN$3="分類不明", 計算_移輸出入額!$BG10, AN$133*計算_投入係数表!AN9)</f>
        <v>#DIV/0!</v>
      </c>
      <c r="AO9" s="218" t="e">
        <f ca="1">IF(AO$3="分類不明", 計算_移輸出入額!$BG10, AO$133*計算_投入係数表!AO9)</f>
        <v>#DIV/0!</v>
      </c>
      <c r="AP9" s="218" t="e">
        <f ca="1">IF(AP$3="分類不明", 計算_移輸出入額!$BG10, AP$133*計算_投入係数表!AP9)</f>
        <v>#DIV/0!</v>
      </c>
      <c r="AQ9" s="218" t="e">
        <f ca="1">IF(AQ$3="分類不明", 計算_移輸出入額!$BG10, AQ$133*計算_投入係数表!AQ9)</f>
        <v>#DIV/0!</v>
      </c>
      <c r="AR9" s="218" t="e">
        <f ca="1">IF(AR$3="分類不明", 計算_移輸出入額!$BG10, AR$133*計算_投入係数表!AR9)</f>
        <v>#DIV/0!</v>
      </c>
      <c r="AS9" s="218" t="e">
        <f ca="1">IF(AS$3="分類不明", 計算_移輸出入額!$BG10, AS$133*計算_投入係数表!AS9)</f>
        <v>#DIV/0!</v>
      </c>
      <c r="AT9" s="218" t="e">
        <f ca="1">IF(AT$3="分類不明", 計算_移輸出入額!$BG10, AT$133*計算_投入係数表!AT9)</f>
        <v>#DIV/0!</v>
      </c>
      <c r="AU9" s="218" t="e">
        <f ca="1">IF(AU$3="分類不明", 計算_移輸出入額!$BG10, AU$133*計算_投入係数表!AU9)</f>
        <v>#DIV/0!</v>
      </c>
      <c r="AV9" s="218" t="e">
        <f ca="1">IF(AV$3="分類不明", 計算_移輸出入額!$BG10, AV$133*計算_投入係数表!AV9)</f>
        <v>#DIV/0!</v>
      </c>
      <c r="AW9" s="218" t="e">
        <f ca="1">IF(AW$3="分類不明", 計算_移輸出入額!$BG10, AW$133*計算_投入係数表!AW9)</f>
        <v>#DIV/0!</v>
      </c>
      <c r="AX9" s="218" t="e">
        <f ca="1">IF(AX$3="分類不明", 計算_移輸出入額!$BG10, AX$133*計算_投入係数表!AX9)</f>
        <v>#DIV/0!</v>
      </c>
      <c r="AY9" s="218" t="e">
        <f ca="1">IF(AY$3="分類不明", 計算_移輸出入額!$BG10, AY$133*計算_投入係数表!AY9)</f>
        <v>#DIV/0!</v>
      </c>
      <c r="AZ9" s="218" t="e">
        <f ca="1">IF(AZ$3="分類不明", 計算_移輸出入額!$BG10, AZ$133*計算_投入係数表!AZ9)</f>
        <v>#DIV/0!</v>
      </c>
      <c r="BA9" s="218" t="e">
        <f ca="1">IF(BA$3="分類不明", 計算_移輸出入額!$BG10, BA$133*計算_投入係数表!BA9)</f>
        <v>#DIV/0!</v>
      </c>
      <c r="BB9" s="218" t="e">
        <f ca="1">IF(BB$3="分類不明", 計算_移輸出入額!$BG10, BB$133*計算_投入係数表!BB9)</f>
        <v>#DIV/0!</v>
      </c>
      <c r="BC9" s="218" t="e">
        <f ca="1">IF(BC$3="分類不明", 計算_移輸出入額!$BG10, BC$133*計算_投入係数表!BC9)</f>
        <v>#DIV/0!</v>
      </c>
      <c r="BD9" s="218" t="e">
        <f ca="1">IF(BD$3="分類不明", 計算_移輸出入額!$BG10, BD$133*計算_投入係数表!BD9)</f>
        <v>#DIV/0!</v>
      </c>
      <c r="BE9" s="218" t="e">
        <f ca="1">IF(BE$3="分類不明", 計算_移輸出入額!$BG10, BE$133*計算_投入係数表!BE9)</f>
        <v>#DIV/0!</v>
      </c>
      <c r="BF9" s="218" t="e">
        <f ca="1">IF(BF$3="分類不明", 計算_移輸出入額!$BG10, BF$133*計算_投入係数表!BF9)</f>
        <v>#DIV/0!</v>
      </c>
      <c r="BG9" s="218" t="e">
        <f ca="1">IF(BG$3="分類不明", 計算_移輸出入額!$BG10, BG$133*計算_投入係数表!BG9)</f>
        <v>#DIV/0!</v>
      </c>
      <c r="BH9" s="218" t="e">
        <f ca="1">IF(BH$3="分類不明", 計算_移輸出入額!$BG10, BH$133*計算_投入係数表!BH9)</f>
        <v>#DIV/0!</v>
      </c>
      <c r="BI9" s="218" t="e">
        <f ca="1">IF(BI$3="分類不明", 計算_移輸出入額!$BG10, BI$133*計算_投入係数表!BI9)</f>
        <v>#DIV/0!</v>
      </c>
      <c r="BJ9" s="218" t="e">
        <f ca="1">IF(BJ$3="分類不明", 計算_移輸出入額!$BG10, BJ$133*計算_投入係数表!BJ9)</f>
        <v>#DIV/0!</v>
      </c>
      <c r="BK9" s="218" t="e">
        <f ca="1">IF(BK$3="分類不明", 計算_移輸出入額!$BG10, BK$133*計算_投入係数表!BK9)</f>
        <v>#DIV/0!</v>
      </c>
      <c r="BL9" s="218" t="e">
        <f ca="1">IF(BL$3="分類不明", 計算_移輸出入額!$BG10, BL$133*計算_投入係数表!BL9)</f>
        <v>#DIV/0!</v>
      </c>
      <c r="BM9" s="218" t="e">
        <f ca="1">IF(BM$3="分類不明", 計算_移輸出入額!$BG10, BM$133*計算_投入係数表!BM9)</f>
        <v>#DIV/0!</v>
      </c>
      <c r="BN9" s="218" t="e">
        <f ca="1">IF(BN$3="分類不明", 計算_移輸出入額!$BG10, BN$133*計算_投入係数表!BN9)</f>
        <v>#DIV/0!</v>
      </c>
      <c r="BO9" s="218" t="e">
        <f ca="1">IF(BO$3="分類不明", 計算_移輸出入額!$BG10, BO$133*計算_投入係数表!BO9)</f>
        <v>#DIV/0!</v>
      </c>
      <c r="BP9" s="218" t="e">
        <f ca="1">IF(BP$3="分類不明", 計算_移輸出入額!$BG10, BP$133*計算_投入係数表!BP9)</f>
        <v>#DIV/0!</v>
      </c>
      <c r="BQ9" s="218" t="e">
        <f ca="1">IF(BQ$3="分類不明", 計算_移輸出入額!$BG10, BQ$133*計算_投入係数表!BQ9)</f>
        <v>#DIV/0!</v>
      </c>
      <c r="BR9" s="218" t="e">
        <f ca="1">IF(BR$3="分類不明", 計算_移輸出入額!$BG10, BR$133*計算_投入係数表!BR9)</f>
        <v>#DIV/0!</v>
      </c>
      <c r="BS9" s="218" t="e">
        <f ca="1">IF(BS$3="分類不明", 計算_移輸出入額!$BG10, BS$133*計算_投入係数表!BS9)</f>
        <v>#DIV/0!</v>
      </c>
      <c r="BT9" s="218" t="e">
        <f ca="1">IF(BT$3="分類不明", 計算_移輸出入額!$BG10, BT$133*計算_投入係数表!BT9)</f>
        <v>#DIV/0!</v>
      </c>
      <c r="BU9" s="218" t="e">
        <f ca="1">IF(BU$3="分類不明", 計算_移輸出入額!$BG10, BU$133*計算_投入係数表!BU9)</f>
        <v>#DIV/0!</v>
      </c>
      <c r="BV9" s="218" t="e">
        <f ca="1">IF(BV$3="分類不明", 計算_移輸出入額!$BG10, BV$133*計算_投入係数表!BV9)</f>
        <v>#DIV/0!</v>
      </c>
      <c r="BW9" s="218" t="e">
        <f ca="1">IF(BW$3="分類不明", 計算_移輸出入額!$BG10, BW$133*計算_投入係数表!BW9)</f>
        <v>#DIV/0!</v>
      </c>
      <c r="BX9" s="218" t="e">
        <f ca="1">IF(BX$3="分類不明", 計算_移輸出入額!$BG10, BX$133*計算_投入係数表!BX9)</f>
        <v>#DIV/0!</v>
      </c>
      <c r="BY9" s="218" t="e">
        <f ca="1">IF(BY$3="分類不明", 計算_移輸出入額!$BG10, BY$133*計算_投入係数表!BY9)</f>
        <v>#DIV/0!</v>
      </c>
      <c r="BZ9" s="218" t="e">
        <f ca="1">IF(BZ$3="分類不明", 計算_移輸出入額!$BG10, BZ$133*計算_投入係数表!BZ9)</f>
        <v>#DIV/0!</v>
      </c>
      <c r="CA9" s="218" t="e">
        <f ca="1">IF(CA$3="分類不明", 計算_移輸出入額!$BG10, CA$133*計算_投入係数表!CA9)</f>
        <v>#DIV/0!</v>
      </c>
      <c r="CB9" s="218" t="e">
        <f ca="1">IF(CB$3="分類不明", 計算_移輸出入額!$BG10, CB$133*計算_投入係数表!CB9)</f>
        <v>#DIV/0!</v>
      </c>
      <c r="CC9" s="218" t="e">
        <f ca="1">IF(CC$3="分類不明", 計算_移輸出入額!$BG10, CC$133*計算_投入係数表!CC9)</f>
        <v>#DIV/0!</v>
      </c>
      <c r="CD9" s="218" t="e">
        <f ca="1">IF(CD$3="分類不明", 計算_移輸出入額!$BG10, CD$133*計算_投入係数表!CD9)</f>
        <v>#DIV/0!</v>
      </c>
      <c r="CE9" s="218" t="e">
        <f ca="1">IF(CE$3="分類不明", 計算_移輸出入額!$BG10, CE$133*計算_投入係数表!CE9)</f>
        <v>#DIV/0!</v>
      </c>
      <c r="CF9" s="218" t="e">
        <f ca="1">IF(CF$3="分類不明", 計算_移輸出入額!$BG10, CF$133*計算_投入係数表!CF9)</f>
        <v>#DIV/0!</v>
      </c>
      <c r="CG9" s="218" t="e">
        <f ca="1">IF(CG$3="分類不明", 計算_移輸出入額!$BG10, CG$133*計算_投入係数表!CG9)</f>
        <v>#DIV/0!</v>
      </c>
      <c r="CH9" s="218" t="e">
        <f ca="1">IF(CH$3="分類不明", 計算_移輸出入額!$BG10, CH$133*計算_投入係数表!CH9)</f>
        <v>#DIV/0!</v>
      </c>
      <c r="CI9" s="218" t="e">
        <f ca="1">IF(CI$3="分類不明", 計算_移輸出入額!$BG10, CI$133*計算_投入係数表!CI9)</f>
        <v>#DIV/0!</v>
      </c>
      <c r="CJ9" s="218" t="e">
        <f ca="1">IF(CJ$3="分類不明", 計算_移輸出入額!$BG10, CJ$133*計算_投入係数表!CJ9)</f>
        <v>#DIV/0!</v>
      </c>
      <c r="CK9" s="218" t="e">
        <f ca="1">IF(CK$3="分類不明", 計算_移輸出入額!$BG10, CK$133*計算_投入係数表!CK9)</f>
        <v>#DIV/0!</v>
      </c>
      <c r="CL9" s="218" t="e">
        <f ca="1">IF(CL$3="分類不明", 計算_移輸出入額!$BG10, CL$133*計算_投入係数表!CL9)</f>
        <v>#DIV/0!</v>
      </c>
      <c r="CM9" s="218" t="e">
        <f ca="1">IF(CM$3="分類不明", 計算_移輸出入額!$BG10, CM$133*計算_投入係数表!CM9)</f>
        <v>#DIV/0!</v>
      </c>
      <c r="CN9" s="218" t="e">
        <f ca="1">IF(CN$3="分類不明", 計算_移輸出入額!$BG10, CN$133*計算_投入係数表!CN9)</f>
        <v>#DIV/0!</v>
      </c>
      <c r="CO9" s="218" t="e">
        <f ca="1">IF(CO$3="分類不明", 計算_移輸出入額!$BG10, CO$133*計算_投入係数表!CO9)</f>
        <v>#DIV/0!</v>
      </c>
      <c r="CP9" s="218" t="e">
        <f ca="1">IF(CP$3="分類不明", 計算_移輸出入額!$BG10, CP$133*計算_投入係数表!CP9)</f>
        <v>#DIV/0!</v>
      </c>
      <c r="CQ9" s="218" t="e">
        <f ca="1">IF(CQ$3="分類不明", 計算_移輸出入額!$BG10, CQ$133*計算_投入係数表!CQ9)</f>
        <v>#DIV/0!</v>
      </c>
      <c r="CR9" s="218" t="e">
        <f ca="1">IF(CR$3="分類不明", 計算_移輸出入額!$BG10, CR$133*計算_投入係数表!CR9)</f>
        <v>#DIV/0!</v>
      </c>
      <c r="CS9" s="218" t="e">
        <f ca="1">IF(CS$3="分類不明", 計算_移輸出入額!$BG10, CS$133*計算_投入係数表!CS9)</f>
        <v>#DIV/0!</v>
      </c>
      <c r="CT9" s="218" t="e">
        <f ca="1">IF(CT$3="分類不明", 計算_移輸出入額!$BG10, CT$133*計算_投入係数表!CT9)</f>
        <v>#DIV/0!</v>
      </c>
      <c r="CU9" s="218" t="e">
        <f ca="1">IF(CU$3="分類不明", 計算_移輸出入額!$BG10, CU$133*計算_投入係数表!CU9)</f>
        <v>#DIV/0!</v>
      </c>
      <c r="CV9" s="218" t="e">
        <f ca="1">IF(CV$3="分類不明", 計算_移輸出入額!$BG10, CV$133*計算_投入係数表!CV9)</f>
        <v>#DIV/0!</v>
      </c>
      <c r="CW9" s="218" t="e">
        <f ca="1">IF(CW$3="分類不明", 計算_移輸出入額!$BG10, CW$133*計算_投入係数表!CW9)</f>
        <v>#DIV/0!</v>
      </c>
      <c r="CX9" s="218" t="e">
        <f ca="1">IF(CX$3="分類不明", 計算_移輸出入額!$BG10, CX$133*計算_投入係数表!CX9)</f>
        <v>#DIV/0!</v>
      </c>
      <c r="CY9" s="218" t="e">
        <f ca="1">IF(CY$3="分類不明", 計算_移輸出入額!$BG10, CY$133*計算_投入係数表!CY9)</f>
        <v>#DIV/0!</v>
      </c>
      <c r="CZ9" s="218" t="e">
        <f ca="1">IF(CZ$3="分類不明", 計算_移輸出入額!$BG10, CZ$133*計算_投入係数表!CZ9)</f>
        <v>#DIV/0!</v>
      </c>
      <c r="DA9" s="218" t="e">
        <f ca="1">IF(DA$3="分類不明", 計算_移輸出入額!$BG10, DA$133*計算_投入係数表!DA9)</f>
        <v>#DIV/0!</v>
      </c>
      <c r="DB9" s="218" t="e">
        <f ca="1">IF(DB$3="分類不明", 計算_移輸出入額!$BG10, DB$133*計算_投入係数表!DB9)</f>
        <v>#DIV/0!</v>
      </c>
      <c r="DC9" s="218" t="e">
        <f ca="1">IF(DC$3="分類不明", 計算_移輸出入額!$BG10, DC$133*計算_投入係数表!DC9)</f>
        <v>#DIV/0!</v>
      </c>
      <c r="DD9" s="218" t="e">
        <f ca="1">IF(DD$3="分類不明", 計算_移輸出入額!$BG10, DD$133*計算_投入係数表!DD9)</f>
        <v>#DIV/0!</v>
      </c>
      <c r="DE9" s="218" t="e">
        <f ca="1">IF(DE$3="分類不明", 計算_移輸出入額!$BG10, DE$133*計算_投入係数表!DE9)</f>
        <v>#DIV/0!</v>
      </c>
      <c r="DF9" s="218" t="e">
        <f ca="1">IF(DF$3="分類不明", 計算_移輸出入額!$BG10, DF$133*計算_投入係数表!DF9)</f>
        <v>#DIV/0!</v>
      </c>
      <c r="DG9" s="218" t="e">
        <f ca="1">IF(DG$3="分類不明", 計算_移輸出入額!$BG10, DG$133*計算_投入係数表!DG9)</f>
        <v>#DIV/0!</v>
      </c>
      <c r="DH9" s="218" t="e">
        <f ca="1">IF(DH$3="分類不明", 計算_移輸出入額!$BG10, DH$133*計算_投入係数表!DH9)</f>
        <v>#DIV/0!</v>
      </c>
      <c r="DI9" s="218" t="e">
        <f ca="1">IF(DI$3="分類不明", 計算_移輸出入額!$BG10, DI$133*計算_投入係数表!DI9)</f>
        <v>#DIV/0!</v>
      </c>
      <c r="DJ9" s="218" t="e">
        <f ca="1">IF(DJ$3="分類不明", 計算_移輸出入額!$BG10, DJ$133*計算_投入係数表!DJ9)</f>
        <v>#DIV/0!</v>
      </c>
      <c r="DK9" s="218" t="e">
        <f ca="1">IF(DK$3="分類不明", 計算_移輸出入額!$BG10, DK$133*計算_投入係数表!DK9)</f>
        <v>#DIV/0!</v>
      </c>
      <c r="DL9" s="218" t="e">
        <f ca="1">IF(DL$3="分類不明", 計算_移輸出入額!$BG10, DL$133*計算_投入係数表!DL9)</f>
        <v>#DIV/0!</v>
      </c>
      <c r="DM9" s="218" t="e">
        <f ca="1">IF(DM$3="分類不明", 計算_移輸出入額!$BG10, DM$133*計算_投入係数表!DM9)</f>
        <v>#DIV/0!</v>
      </c>
      <c r="DN9" s="218" t="e">
        <f ca="1">IF(DN$3="分類不明", 計算_移輸出入額!$BG10, DN$133*計算_投入係数表!DN9)</f>
        <v>#DIV/0!</v>
      </c>
      <c r="DO9" s="218" t="e">
        <f ca="1">IF(DO$3="分類不明", 計算_移輸出入額!$BG10, DO$133*計算_投入係数表!DO9)</f>
        <v>#DIV/0!</v>
      </c>
      <c r="DP9" s="218" t="e">
        <f ca="1">IF(DP$3="分類不明", 計算_移輸出入額!$BG10, DP$133*計算_投入係数表!DP9)</f>
        <v>#DIV/0!</v>
      </c>
      <c r="DQ9" s="218" t="e">
        <f ca="1">IF(DQ$3="分類不明", 計算_移輸出入額!$BG10, DQ$133*計算_投入係数表!DQ9)</f>
        <v>#DIV/0!</v>
      </c>
      <c r="DR9" s="218" t="e">
        <f ca="1">IF(DR$3="分類不明", 計算_移輸出入額!$BG10, DR$133*計算_投入係数表!DR9)</f>
        <v>#DIV/0!</v>
      </c>
      <c r="DS9" s="218" t="e">
        <f ca="1">IF(DS$3="分類不明", 計算_移輸出入額!$BG10, DS$133*計算_投入係数表!DS9)</f>
        <v>#DIV/0!</v>
      </c>
      <c r="DT9" s="219">
        <f t="shared" ca="1" si="1"/>
        <v>1566.03455083719</v>
      </c>
      <c r="DU9" s="220">
        <f>計算_基本取引表_調整前!DU9</f>
        <v>0</v>
      </c>
      <c r="DV9" s="220">
        <f>IF($C9="分類不明", 計算_基本取引表_調整前!DV9+_xlfn.AGGREGATE(9,6,計算_移輸出入額!$BF$5:$BF$124), 計算_基本取引表_調整前!DV9)</f>
        <v>0</v>
      </c>
      <c r="DW9" s="220">
        <f>計算_基本取引表_調整前!DW9</f>
        <v>0</v>
      </c>
      <c r="DX9" s="220">
        <f>計算_基本取引表_調整前!DX9</f>
        <v>0</v>
      </c>
      <c r="DY9" s="220">
        <f>計算_基本取引表_調整前!DY9</f>
        <v>8187.7504528021609</v>
      </c>
      <c r="DZ9" s="220">
        <f>計算_基本取引表_調整前!DZ9</f>
        <v>5211.5737191263415</v>
      </c>
      <c r="EA9" s="220">
        <f>計算_基本取引表_調整前!EA9</f>
        <v>0</v>
      </c>
      <c r="EB9" s="736">
        <f ca="1">IFERROR(SUMIF(振分, $C9, 入力_北海道基本取引表!EB$4:EB$124)*($EE9/SUMIF(振分, $C9, 入力_北海道基本取引表!$EG$4:$EG$107)), 0)</f>
        <v>0</v>
      </c>
      <c r="EC9" s="221">
        <f t="shared" ca="1" si="2"/>
        <v>13399.324171928503</v>
      </c>
      <c r="ED9" s="222">
        <f t="shared" ca="1" si="3"/>
        <v>14965.358722765694</v>
      </c>
      <c r="EE9" s="220">
        <v>0</v>
      </c>
      <c r="EF9" s="222">
        <f t="shared" ca="1" si="4"/>
        <v>13399.324171928503</v>
      </c>
      <c r="EG9" s="222">
        <f t="shared" ca="1" si="0"/>
        <v>14965.358722765694</v>
      </c>
      <c r="EH9" s="220">
        <f ca="1"/>
        <v>0</v>
      </c>
      <c r="EI9" s="222">
        <f t="shared" ca="1" si="5"/>
        <v>13399.324171928503</v>
      </c>
      <c r="EJ9" s="216">
        <f ca="1"/>
        <v>14962.425575551366</v>
      </c>
      <c r="EK9" s="215"/>
      <c r="EL9" s="255"/>
      <c r="EN9" s="279"/>
      <c r="EP9" s="279"/>
      <c r="EQ9" s="291"/>
    </row>
    <row r="10" spans="2:148" s="6" customFormat="1" ht="15.75" customHeight="1" x14ac:dyDescent="0.25">
      <c r="B10" s="53">
        <v>7</v>
      </c>
      <c r="C10" s="192" t="str">
        <v>電気・ガス・水道</v>
      </c>
      <c r="D10" s="211">
        <f ca="1">IF(D$3="分類不明", 計算_移輸出入額!$BG11, D$133*計算_投入係数表!D10)</f>
        <v>140.75379100312284</v>
      </c>
      <c r="E10" s="212">
        <f ca="1">IF(E$3="分類不明", 計算_移輸出入額!$BG11, E$133*計算_投入係数表!E10)</f>
        <v>5.3581188439055252</v>
      </c>
      <c r="F10" s="212">
        <f ca="1">IF(F$3="分類不明", 計算_移輸出入額!$BG11, F$133*計算_投入係数表!F10)</f>
        <v>6.4744922106565843</v>
      </c>
      <c r="G10" s="212">
        <f ca="1">IF(G$3="分類不明", 計算_移輸出入額!$BG11, G$133*計算_投入係数表!G10)</f>
        <v>48.821423960641312</v>
      </c>
      <c r="H10" s="212">
        <f ca="1">IF(H$3="分類不明", 計算_移輸出入額!$BG11, H$133*計算_投入係数表!H10)</f>
        <v>559.41798541026594</v>
      </c>
      <c r="I10" s="212">
        <f ca="1">IF(I$3="分類不明", 計算_移輸出入額!$BG11, I$133*計算_投入係数表!I10)</f>
        <v>96.264400519531847</v>
      </c>
      <c r="J10" s="212">
        <f ca="1">IF(J$3="分類不明", 計算_移輸出入額!$BG11, J$133*計算_投入係数表!J10)</f>
        <v>1850.6080805884287</v>
      </c>
      <c r="K10" s="212">
        <f ca="1">IF(K$3="分類不明", 計算_移輸出入額!$BG11, K$133*計算_投入係数表!K10)</f>
        <v>656.91819118954618</v>
      </c>
      <c r="L10" s="212">
        <f ca="1">IF(L$3="分類不明", 計算_移輸出入額!$BG11, L$133*計算_投入係数表!L10)</f>
        <v>124.96570625561964</v>
      </c>
      <c r="M10" s="212">
        <f ca="1">IF(M$3="分類不明", 計算_移輸出入額!$BG11, M$133*計算_投入係数表!M10)</f>
        <v>181.13185501228989</v>
      </c>
      <c r="N10" s="212">
        <f ca="1">IF(N$3="分類不明", 計算_移輸出入額!$BG11, N$133*計算_投入係数表!N10)</f>
        <v>665.07159721372386</v>
      </c>
      <c r="O10" s="212">
        <f ca="1">IF(O$3="分類不明", 計算_移輸出入額!$BG11, O$133*計算_投入係数表!O10)</f>
        <v>1249.9288782783235</v>
      </c>
      <c r="P10" s="212">
        <f ca="1">IF(P$3="分類不明", 計算_移輸出入額!$BG11, P$133*計算_投入係数表!P10)</f>
        <v>23.386870091182924</v>
      </c>
      <c r="Q10" s="212" t="e">
        <f ca="1">IF(Q$3="分類不明", 計算_移輸出入額!$BG11, Q$133*計算_投入係数表!Q10)</f>
        <v>#DIV/0!</v>
      </c>
      <c r="R10" s="212" t="e">
        <f ca="1">IF(R$3="分類不明", 計算_移輸出入額!$BG11, R$133*計算_投入係数表!R10)</f>
        <v>#DIV/0!</v>
      </c>
      <c r="S10" s="212" t="e">
        <f ca="1">IF(S$3="分類不明", 計算_移輸出入額!$BG11, S$133*計算_投入係数表!S10)</f>
        <v>#DIV/0!</v>
      </c>
      <c r="T10" s="212" t="e">
        <f ca="1">IF(T$3="分類不明", 計算_移輸出入額!$BG11, T$133*計算_投入係数表!T10)</f>
        <v>#DIV/0!</v>
      </c>
      <c r="U10" s="212" t="e">
        <f ca="1">IF(U$3="分類不明", 計算_移輸出入額!$BG11, U$133*計算_投入係数表!U10)</f>
        <v>#DIV/0!</v>
      </c>
      <c r="V10" s="212" t="e">
        <f ca="1">IF(V$3="分類不明", 計算_移輸出入額!$BG11, V$133*計算_投入係数表!V10)</f>
        <v>#DIV/0!</v>
      </c>
      <c r="W10" s="212" t="e">
        <f ca="1">IF(W$3="分類不明", 計算_移輸出入額!$BG11, W$133*計算_投入係数表!W10)</f>
        <v>#DIV/0!</v>
      </c>
      <c r="X10" s="212" t="e">
        <f ca="1">IF(X$3="分類不明", 計算_移輸出入額!$BG11, X$133*計算_投入係数表!X10)</f>
        <v>#DIV/0!</v>
      </c>
      <c r="Y10" s="212" t="e">
        <f ca="1">IF(Y$3="分類不明", 計算_移輸出入額!$BG11, Y$133*計算_投入係数表!Y10)</f>
        <v>#DIV/0!</v>
      </c>
      <c r="Z10" s="212" t="e">
        <f ca="1">IF(Z$3="分類不明", 計算_移輸出入額!$BG11, Z$133*計算_投入係数表!Z10)</f>
        <v>#DIV/0!</v>
      </c>
      <c r="AA10" s="212" t="e">
        <f ca="1">IF(AA$3="分類不明", 計算_移輸出入額!$BG11, AA$133*計算_投入係数表!AA10)</f>
        <v>#DIV/0!</v>
      </c>
      <c r="AB10" s="212" t="e">
        <f ca="1">IF(AB$3="分類不明", 計算_移輸出入額!$BG11, AB$133*計算_投入係数表!AB10)</f>
        <v>#DIV/0!</v>
      </c>
      <c r="AC10" s="212" t="e">
        <f ca="1">IF(AC$3="分類不明", 計算_移輸出入額!$BG11, AC$133*計算_投入係数表!AC10)</f>
        <v>#DIV/0!</v>
      </c>
      <c r="AD10" s="212" t="e">
        <f ca="1">IF(AD$3="分類不明", 計算_移輸出入額!$BG11, AD$133*計算_投入係数表!AD10)</f>
        <v>#DIV/0!</v>
      </c>
      <c r="AE10" s="212" t="e">
        <f ca="1">IF(AE$3="分類不明", 計算_移輸出入額!$BG11, AE$133*計算_投入係数表!AE10)</f>
        <v>#DIV/0!</v>
      </c>
      <c r="AF10" s="212" t="e">
        <f ca="1">IF(AF$3="分類不明", 計算_移輸出入額!$BG11, AF$133*計算_投入係数表!AF10)</f>
        <v>#DIV/0!</v>
      </c>
      <c r="AG10" s="212" t="e">
        <f ca="1">IF(AG$3="分類不明", 計算_移輸出入額!$BG11, AG$133*計算_投入係数表!AG10)</f>
        <v>#DIV/0!</v>
      </c>
      <c r="AH10" s="212" t="e">
        <f ca="1">IF(AH$3="分類不明", 計算_移輸出入額!$BG11, AH$133*計算_投入係数表!AH10)</f>
        <v>#DIV/0!</v>
      </c>
      <c r="AI10" s="212" t="e">
        <f ca="1">IF(AI$3="分類不明", 計算_移輸出入額!$BG11, AI$133*計算_投入係数表!AI10)</f>
        <v>#DIV/0!</v>
      </c>
      <c r="AJ10" s="212" t="e">
        <f ca="1">IF(AJ$3="分類不明", 計算_移輸出入額!$BG11, AJ$133*計算_投入係数表!AJ10)</f>
        <v>#DIV/0!</v>
      </c>
      <c r="AK10" s="212" t="e">
        <f ca="1">IF(AK$3="分類不明", 計算_移輸出入額!$BG11, AK$133*計算_投入係数表!AK10)</f>
        <v>#DIV/0!</v>
      </c>
      <c r="AL10" s="212" t="e">
        <f ca="1">IF(AL$3="分類不明", 計算_移輸出入額!$BG11, AL$133*計算_投入係数表!AL10)</f>
        <v>#DIV/0!</v>
      </c>
      <c r="AM10" s="212" t="e">
        <f ca="1">IF(AM$3="分類不明", 計算_移輸出入額!$BG11, AM$133*計算_投入係数表!AM10)</f>
        <v>#DIV/0!</v>
      </c>
      <c r="AN10" s="212" t="e">
        <f ca="1">IF(AN$3="分類不明", 計算_移輸出入額!$BG11, AN$133*計算_投入係数表!AN10)</f>
        <v>#DIV/0!</v>
      </c>
      <c r="AO10" s="212" t="e">
        <f ca="1">IF(AO$3="分類不明", 計算_移輸出入額!$BG11, AO$133*計算_投入係数表!AO10)</f>
        <v>#DIV/0!</v>
      </c>
      <c r="AP10" s="212" t="e">
        <f ca="1">IF(AP$3="分類不明", 計算_移輸出入額!$BG11, AP$133*計算_投入係数表!AP10)</f>
        <v>#DIV/0!</v>
      </c>
      <c r="AQ10" s="212" t="e">
        <f ca="1">IF(AQ$3="分類不明", 計算_移輸出入額!$BG11, AQ$133*計算_投入係数表!AQ10)</f>
        <v>#DIV/0!</v>
      </c>
      <c r="AR10" s="212" t="e">
        <f ca="1">IF(AR$3="分類不明", 計算_移輸出入額!$BG11, AR$133*計算_投入係数表!AR10)</f>
        <v>#DIV/0!</v>
      </c>
      <c r="AS10" s="212" t="e">
        <f ca="1">IF(AS$3="分類不明", 計算_移輸出入額!$BG11, AS$133*計算_投入係数表!AS10)</f>
        <v>#DIV/0!</v>
      </c>
      <c r="AT10" s="212" t="e">
        <f ca="1">IF(AT$3="分類不明", 計算_移輸出入額!$BG11, AT$133*計算_投入係数表!AT10)</f>
        <v>#DIV/0!</v>
      </c>
      <c r="AU10" s="212" t="e">
        <f ca="1">IF(AU$3="分類不明", 計算_移輸出入額!$BG11, AU$133*計算_投入係数表!AU10)</f>
        <v>#DIV/0!</v>
      </c>
      <c r="AV10" s="212" t="e">
        <f ca="1">IF(AV$3="分類不明", 計算_移輸出入額!$BG11, AV$133*計算_投入係数表!AV10)</f>
        <v>#DIV/0!</v>
      </c>
      <c r="AW10" s="212" t="e">
        <f ca="1">IF(AW$3="分類不明", 計算_移輸出入額!$BG11, AW$133*計算_投入係数表!AW10)</f>
        <v>#DIV/0!</v>
      </c>
      <c r="AX10" s="212" t="e">
        <f ca="1">IF(AX$3="分類不明", 計算_移輸出入額!$BG11, AX$133*計算_投入係数表!AX10)</f>
        <v>#DIV/0!</v>
      </c>
      <c r="AY10" s="212" t="e">
        <f ca="1">IF(AY$3="分類不明", 計算_移輸出入額!$BG11, AY$133*計算_投入係数表!AY10)</f>
        <v>#DIV/0!</v>
      </c>
      <c r="AZ10" s="212" t="e">
        <f ca="1">IF(AZ$3="分類不明", 計算_移輸出入額!$BG11, AZ$133*計算_投入係数表!AZ10)</f>
        <v>#DIV/0!</v>
      </c>
      <c r="BA10" s="212" t="e">
        <f ca="1">IF(BA$3="分類不明", 計算_移輸出入額!$BG11, BA$133*計算_投入係数表!BA10)</f>
        <v>#DIV/0!</v>
      </c>
      <c r="BB10" s="212" t="e">
        <f ca="1">IF(BB$3="分類不明", 計算_移輸出入額!$BG11, BB$133*計算_投入係数表!BB10)</f>
        <v>#DIV/0!</v>
      </c>
      <c r="BC10" s="212" t="e">
        <f ca="1">IF(BC$3="分類不明", 計算_移輸出入額!$BG11, BC$133*計算_投入係数表!BC10)</f>
        <v>#DIV/0!</v>
      </c>
      <c r="BD10" s="212" t="e">
        <f ca="1">IF(BD$3="分類不明", 計算_移輸出入額!$BG11, BD$133*計算_投入係数表!BD10)</f>
        <v>#DIV/0!</v>
      </c>
      <c r="BE10" s="212" t="e">
        <f ca="1">IF(BE$3="分類不明", 計算_移輸出入額!$BG11, BE$133*計算_投入係数表!BE10)</f>
        <v>#DIV/0!</v>
      </c>
      <c r="BF10" s="212" t="e">
        <f ca="1">IF(BF$3="分類不明", 計算_移輸出入額!$BG11, BF$133*計算_投入係数表!BF10)</f>
        <v>#DIV/0!</v>
      </c>
      <c r="BG10" s="212" t="e">
        <f ca="1">IF(BG$3="分類不明", 計算_移輸出入額!$BG11, BG$133*計算_投入係数表!BG10)</f>
        <v>#DIV/0!</v>
      </c>
      <c r="BH10" s="212" t="e">
        <f ca="1">IF(BH$3="分類不明", 計算_移輸出入額!$BG11, BH$133*計算_投入係数表!BH10)</f>
        <v>#DIV/0!</v>
      </c>
      <c r="BI10" s="212" t="e">
        <f ca="1">IF(BI$3="分類不明", 計算_移輸出入額!$BG11, BI$133*計算_投入係数表!BI10)</f>
        <v>#DIV/0!</v>
      </c>
      <c r="BJ10" s="212" t="e">
        <f ca="1">IF(BJ$3="分類不明", 計算_移輸出入額!$BG11, BJ$133*計算_投入係数表!BJ10)</f>
        <v>#DIV/0!</v>
      </c>
      <c r="BK10" s="212" t="e">
        <f ca="1">IF(BK$3="分類不明", 計算_移輸出入額!$BG11, BK$133*計算_投入係数表!BK10)</f>
        <v>#DIV/0!</v>
      </c>
      <c r="BL10" s="212" t="e">
        <f ca="1">IF(BL$3="分類不明", 計算_移輸出入額!$BG11, BL$133*計算_投入係数表!BL10)</f>
        <v>#DIV/0!</v>
      </c>
      <c r="BM10" s="212" t="e">
        <f ca="1">IF(BM$3="分類不明", 計算_移輸出入額!$BG11, BM$133*計算_投入係数表!BM10)</f>
        <v>#DIV/0!</v>
      </c>
      <c r="BN10" s="212" t="e">
        <f ca="1">IF(BN$3="分類不明", 計算_移輸出入額!$BG11, BN$133*計算_投入係数表!BN10)</f>
        <v>#DIV/0!</v>
      </c>
      <c r="BO10" s="212" t="e">
        <f ca="1">IF(BO$3="分類不明", 計算_移輸出入額!$BG11, BO$133*計算_投入係数表!BO10)</f>
        <v>#DIV/0!</v>
      </c>
      <c r="BP10" s="212" t="e">
        <f ca="1">IF(BP$3="分類不明", 計算_移輸出入額!$BG11, BP$133*計算_投入係数表!BP10)</f>
        <v>#DIV/0!</v>
      </c>
      <c r="BQ10" s="212" t="e">
        <f ca="1">IF(BQ$3="分類不明", 計算_移輸出入額!$BG11, BQ$133*計算_投入係数表!BQ10)</f>
        <v>#DIV/0!</v>
      </c>
      <c r="BR10" s="212" t="e">
        <f ca="1">IF(BR$3="分類不明", 計算_移輸出入額!$BG11, BR$133*計算_投入係数表!BR10)</f>
        <v>#DIV/0!</v>
      </c>
      <c r="BS10" s="212" t="e">
        <f ca="1">IF(BS$3="分類不明", 計算_移輸出入額!$BG11, BS$133*計算_投入係数表!BS10)</f>
        <v>#DIV/0!</v>
      </c>
      <c r="BT10" s="212" t="e">
        <f ca="1">IF(BT$3="分類不明", 計算_移輸出入額!$BG11, BT$133*計算_投入係数表!BT10)</f>
        <v>#DIV/0!</v>
      </c>
      <c r="BU10" s="212" t="e">
        <f ca="1">IF(BU$3="分類不明", 計算_移輸出入額!$BG11, BU$133*計算_投入係数表!BU10)</f>
        <v>#DIV/0!</v>
      </c>
      <c r="BV10" s="212" t="e">
        <f ca="1">IF(BV$3="分類不明", 計算_移輸出入額!$BG11, BV$133*計算_投入係数表!BV10)</f>
        <v>#DIV/0!</v>
      </c>
      <c r="BW10" s="212" t="e">
        <f ca="1">IF(BW$3="分類不明", 計算_移輸出入額!$BG11, BW$133*計算_投入係数表!BW10)</f>
        <v>#DIV/0!</v>
      </c>
      <c r="BX10" s="212" t="e">
        <f ca="1">IF(BX$3="分類不明", 計算_移輸出入額!$BG11, BX$133*計算_投入係数表!BX10)</f>
        <v>#DIV/0!</v>
      </c>
      <c r="BY10" s="212" t="e">
        <f ca="1">IF(BY$3="分類不明", 計算_移輸出入額!$BG11, BY$133*計算_投入係数表!BY10)</f>
        <v>#DIV/0!</v>
      </c>
      <c r="BZ10" s="212" t="e">
        <f ca="1">IF(BZ$3="分類不明", 計算_移輸出入額!$BG11, BZ$133*計算_投入係数表!BZ10)</f>
        <v>#DIV/0!</v>
      </c>
      <c r="CA10" s="212" t="e">
        <f ca="1">IF(CA$3="分類不明", 計算_移輸出入額!$BG11, CA$133*計算_投入係数表!CA10)</f>
        <v>#DIV/0!</v>
      </c>
      <c r="CB10" s="212" t="e">
        <f ca="1">IF(CB$3="分類不明", 計算_移輸出入額!$BG11, CB$133*計算_投入係数表!CB10)</f>
        <v>#DIV/0!</v>
      </c>
      <c r="CC10" s="212" t="e">
        <f ca="1">IF(CC$3="分類不明", 計算_移輸出入額!$BG11, CC$133*計算_投入係数表!CC10)</f>
        <v>#DIV/0!</v>
      </c>
      <c r="CD10" s="212" t="e">
        <f ca="1">IF(CD$3="分類不明", 計算_移輸出入額!$BG11, CD$133*計算_投入係数表!CD10)</f>
        <v>#DIV/0!</v>
      </c>
      <c r="CE10" s="212" t="e">
        <f ca="1">IF(CE$3="分類不明", 計算_移輸出入額!$BG11, CE$133*計算_投入係数表!CE10)</f>
        <v>#DIV/0!</v>
      </c>
      <c r="CF10" s="212" t="e">
        <f ca="1">IF(CF$3="分類不明", 計算_移輸出入額!$BG11, CF$133*計算_投入係数表!CF10)</f>
        <v>#DIV/0!</v>
      </c>
      <c r="CG10" s="212" t="e">
        <f ca="1">IF(CG$3="分類不明", 計算_移輸出入額!$BG11, CG$133*計算_投入係数表!CG10)</f>
        <v>#DIV/0!</v>
      </c>
      <c r="CH10" s="212" t="e">
        <f ca="1">IF(CH$3="分類不明", 計算_移輸出入額!$BG11, CH$133*計算_投入係数表!CH10)</f>
        <v>#DIV/0!</v>
      </c>
      <c r="CI10" s="212" t="e">
        <f ca="1">IF(CI$3="分類不明", 計算_移輸出入額!$BG11, CI$133*計算_投入係数表!CI10)</f>
        <v>#DIV/0!</v>
      </c>
      <c r="CJ10" s="212" t="e">
        <f ca="1">IF(CJ$3="分類不明", 計算_移輸出入額!$BG11, CJ$133*計算_投入係数表!CJ10)</f>
        <v>#DIV/0!</v>
      </c>
      <c r="CK10" s="212" t="e">
        <f ca="1">IF(CK$3="分類不明", 計算_移輸出入額!$BG11, CK$133*計算_投入係数表!CK10)</f>
        <v>#DIV/0!</v>
      </c>
      <c r="CL10" s="212" t="e">
        <f ca="1">IF(CL$3="分類不明", 計算_移輸出入額!$BG11, CL$133*計算_投入係数表!CL10)</f>
        <v>#DIV/0!</v>
      </c>
      <c r="CM10" s="212" t="e">
        <f ca="1">IF(CM$3="分類不明", 計算_移輸出入額!$BG11, CM$133*計算_投入係数表!CM10)</f>
        <v>#DIV/0!</v>
      </c>
      <c r="CN10" s="212" t="e">
        <f ca="1">IF(CN$3="分類不明", 計算_移輸出入額!$BG11, CN$133*計算_投入係数表!CN10)</f>
        <v>#DIV/0!</v>
      </c>
      <c r="CO10" s="212" t="e">
        <f ca="1">IF(CO$3="分類不明", 計算_移輸出入額!$BG11, CO$133*計算_投入係数表!CO10)</f>
        <v>#DIV/0!</v>
      </c>
      <c r="CP10" s="212" t="e">
        <f ca="1">IF(CP$3="分類不明", 計算_移輸出入額!$BG11, CP$133*計算_投入係数表!CP10)</f>
        <v>#DIV/0!</v>
      </c>
      <c r="CQ10" s="212" t="e">
        <f ca="1">IF(CQ$3="分類不明", 計算_移輸出入額!$BG11, CQ$133*計算_投入係数表!CQ10)</f>
        <v>#DIV/0!</v>
      </c>
      <c r="CR10" s="212" t="e">
        <f ca="1">IF(CR$3="分類不明", 計算_移輸出入額!$BG11, CR$133*計算_投入係数表!CR10)</f>
        <v>#DIV/0!</v>
      </c>
      <c r="CS10" s="212" t="e">
        <f ca="1">IF(CS$3="分類不明", 計算_移輸出入額!$BG11, CS$133*計算_投入係数表!CS10)</f>
        <v>#DIV/0!</v>
      </c>
      <c r="CT10" s="212" t="e">
        <f ca="1">IF(CT$3="分類不明", 計算_移輸出入額!$BG11, CT$133*計算_投入係数表!CT10)</f>
        <v>#DIV/0!</v>
      </c>
      <c r="CU10" s="212" t="e">
        <f ca="1">IF(CU$3="分類不明", 計算_移輸出入額!$BG11, CU$133*計算_投入係数表!CU10)</f>
        <v>#DIV/0!</v>
      </c>
      <c r="CV10" s="212" t="e">
        <f ca="1">IF(CV$3="分類不明", 計算_移輸出入額!$BG11, CV$133*計算_投入係数表!CV10)</f>
        <v>#DIV/0!</v>
      </c>
      <c r="CW10" s="212" t="e">
        <f ca="1">IF(CW$3="分類不明", 計算_移輸出入額!$BG11, CW$133*計算_投入係数表!CW10)</f>
        <v>#DIV/0!</v>
      </c>
      <c r="CX10" s="212" t="e">
        <f ca="1">IF(CX$3="分類不明", 計算_移輸出入額!$BG11, CX$133*計算_投入係数表!CX10)</f>
        <v>#DIV/0!</v>
      </c>
      <c r="CY10" s="212" t="e">
        <f ca="1">IF(CY$3="分類不明", 計算_移輸出入額!$BG11, CY$133*計算_投入係数表!CY10)</f>
        <v>#DIV/0!</v>
      </c>
      <c r="CZ10" s="212" t="e">
        <f ca="1">IF(CZ$3="分類不明", 計算_移輸出入額!$BG11, CZ$133*計算_投入係数表!CZ10)</f>
        <v>#DIV/0!</v>
      </c>
      <c r="DA10" s="212" t="e">
        <f ca="1">IF(DA$3="分類不明", 計算_移輸出入額!$BG11, DA$133*計算_投入係数表!DA10)</f>
        <v>#DIV/0!</v>
      </c>
      <c r="DB10" s="212" t="e">
        <f ca="1">IF(DB$3="分類不明", 計算_移輸出入額!$BG11, DB$133*計算_投入係数表!DB10)</f>
        <v>#DIV/0!</v>
      </c>
      <c r="DC10" s="212" t="e">
        <f ca="1">IF(DC$3="分類不明", 計算_移輸出入額!$BG11, DC$133*計算_投入係数表!DC10)</f>
        <v>#DIV/0!</v>
      </c>
      <c r="DD10" s="212" t="e">
        <f ca="1">IF(DD$3="分類不明", 計算_移輸出入額!$BG11, DD$133*計算_投入係数表!DD10)</f>
        <v>#DIV/0!</v>
      </c>
      <c r="DE10" s="212" t="e">
        <f ca="1">IF(DE$3="分類不明", 計算_移輸出入額!$BG11, DE$133*計算_投入係数表!DE10)</f>
        <v>#DIV/0!</v>
      </c>
      <c r="DF10" s="212" t="e">
        <f ca="1">IF(DF$3="分類不明", 計算_移輸出入額!$BG11, DF$133*計算_投入係数表!DF10)</f>
        <v>#DIV/0!</v>
      </c>
      <c r="DG10" s="212" t="e">
        <f ca="1">IF(DG$3="分類不明", 計算_移輸出入額!$BG11, DG$133*計算_投入係数表!DG10)</f>
        <v>#DIV/0!</v>
      </c>
      <c r="DH10" s="212" t="e">
        <f ca="1">IF(DH$3="分類不明", 計算_移輸出入額!$BG11, DH$133*計算_投入係数表!DH10)</f>
        <v>#DIV/0!</v>
      </c>
      <c r="DI10" s="212" t="e">
        <f ca="1">IF(DI$3="分類不明", 計算_移輸出入額!$BG11, DI$133*計算_投入係数表!DI10)</f>
        <v>#DIV/0!</v>
      </c>
      <c r="DJ10" s="212" t="e">
        <f ca="1">IF(DJ$3="分類不明", 計算_移輸出入額!$BG11, DJ$133*計算_投入係数表!DJ10)</f>
        <v>#DIV/0!</v>
      </c>
      <c r="DK10" s="212" t="e">
        <f ca="1">IF(DK$3="分類不明", 計算_移輸出入額!$BG11, DK$133*計算_投入係数表!DK10)</f>
        <v>#DIV/0!</v>
      </c>
      <c r="DL10" s="212" t="e">
        <f ca="1">IF(DL$3="分類不明", 計算_移輸出入額!$BG11, DL$133*計算_投入係数表!DL10)</f>
        <v>#DIV/0!</v>
      </c>
      <c r="DM10" s="212" t="e">
        <f ca="1">IF(DM$3="分類不明", 計算_移輸出入額!$BG11, DM$133*計算_投入係数表!DM10)</f>
        <v>#DIV/0!</v>
      </c>
      <c r="DN10" s="212" t="e">
        <f ca="1">IF(DN$3="分類不明", 計算_移輸出入額!$BG11, DN$133*計算_投入係数表!DN10)</f>
        <v>#DIV/0!</v>
      </c>
      <c r="DO10" s="212" t="e">
        <f ca="1">IF(DO$3="分類不明", 計算_移輸出入額!$BG11, DO$133*計算_投入係数表!DO10)</f>
        <v>#DIV/0!</v>
      </c>
      <c r="DP10" s="212" t="e">
        <f ca="1">IF(DP$3="分類不明", 計算_移輸出入額!$BG11, DP$133*計算_投入係数表!DP10)</f>
        <v>#DIV/0!</v>
      </c>
      <c r="DQ10" s="212" t="e">
        <f ca="1">IF(DQ$3="分類不明", 計算_移輸出入額!$BG11, DQ$133*計算_投入係数表!DQ10)</f>
        <v>#DIV/0!</v>
      </c>
      <c r="DR10" s="212" t="e">
        <f ca="1">IF(DR$3="分類不明", 計算_移輸出入額!$BG11, DR$133*計算_投入係数表!DR10)</f>
        <v>#DIV/0!</v>
      </c>
      <c r="DS10" s="212" t="e">
        <f ca="1">IF(DS$3="分類不明", 計算_移輸出入額!$BG11, DS$133*計算_投入係数表!DS10)</f>
        <v>#DIV/0!</v>
      </c>
      <c r="DT10" s="213">
        <f t="shared" ca="1" si="1"/>
        <v>5609.1013905772388</v>
      </c>
      <c r="DU10" s="214">
        <f>計算_基本取引表_調整前!DU10</f>
        <v>1.5271557010019408</v>
      </c>
      <c r="DV10" s="214">
        <f>IF($C10="分類不明", 計算_基本取引表_調整前!DV10+_xlfn.AGGREGATE(9,6,計算_移輸出入額!$BF$5:$BF$124), 計算_基本取引表_調整前!DV10)</f>
        <v>2051.1552691298507</v>
      </c>
      <c r="DW10" s="214">
        <f>計算_基本取引表_調整前!DW10</f>
        <v>324.94279617193649</v>
      </c>
      <c r="DX10" s="214">
        <f>計算_基本取引表_調整前!DX10</f>
        <v>141.59776550689685</v>
      </c>
      <c r="DY10" s="214">
        <f>計算_基本取引表_調整前!DY10</f>
        <v>0</v>
      </c>
      <c r="DZ10" s="214">
        <f>計算_基本取引表_調整前!DZ10</f>
        <v>0</v>
      </c>
      <c r="EA10" s="214">
        <f>計算_基本取引表_調整前!EA10</f>
        <v>0</v>
      </c>
      <c r="EB10" s="735">
        <f ca="1">IFERROR(SUMIF(振分, $C10, 入力_北海道基本取引表!EB$4:EB$124)*($EE10/SUMIF(振分, $C10, 入力_北海道基本取引表!$EG$4:$EG$107)), 0)</f>
        <v>0</v>
      </c>
      <c r="EC10" s="215">
        <f t="shared" ca="1" si="2"/>
        <v>2519.2229865096861</v>
      </c>
      <c r="ED10" s="216">
        <f t="shared" ca="1" si="3"/>
        <v>8128.3243770869249</v>
      </c>
      <c r="EE10" s="214">
        <f ca="1"/>
        <v>6702.6425877309921</v>
      </c>
      <c r="EF10" s="216">
        <f t="shared" ca="1" si="4"/>
        <v>9221.8655742406772</v>
      </c>
      <c r="EG10" s="216">
        <f t="shared" ca="1" si="0"/>
        <v>14830.966964817915</v>
      </c>
      <c r="EH10" s="214">
        <f ca="1"/>
        <v>-151.49486569507786</v>
      </c>
      <c r="EI10" s="216">
        <f t="shared" ca="1" si="5"/>
        <v>9070.370708545599</v>
      </c>
      <c r="EJ10" s="216">
        <f ca="1"/>
        <v>14679.472099122839</v>
      </c>
      <c r="EK10" s="215"/>
      <c r="EL10" s="255"/>
      <c r="EN10" s="279"/>
      <c r="EP10" s="279"/>
      <c r="EQ10" s="291"/>
    </row>
    <row r="11" spans="2:148" s="6" customFormat="1" ht="15.75" customHeight="1" x14ac:dyDescent="0.25">
      <c r="B11" s="53">
        <v>8</v>
      </c>
      <c r="C11" s="192" t="str">
        <v>商業</v>
      </c>
      <c r="D11" s="211">
        <f ca="1">IF(D$3="分類不明", 計算_移輸出入額!$BG12, D$133*計算_投入係数表!D11)</f>
        <v>571.86057220775831</v>
      </c>
      <c r="E11" s="212">
        <f ca="1">IF(E$3="分類不明", 計算_移輸出入額!$BG12, E$133*計算_投入係数表!E11)</f>
        <v>17.402815749213815</v>
      </c>
      <c r="F11" s="212">
        <f ca="1">IF(F$3="分類不明", 計算_移輸出入額!$BG12, F$133*計算_投入係数表!F11)</f>
        <v>162.70007359747007</v>
      </c>
      <c r="G11" s="212">
        <f ca="1">IF(G$3="分類不明", 計算_移輸出入額!$BG12, G$133*計算_投入係数表!G11)</f>
        <v>26.290060887314851</v>
      </c>
      <c r="H11" s="212">
        <f ca="1">IF(H$3="分類不明", 計算_移輸出入額!$BG12, H$133*計算_投入係数表!H11)</f>
        <v>1426.2101487018836</v>
      </c>
      <c r="I11" s="212">
        <f ca="1">IF(I$3="分類不明", 計算_移輸出入額!$BG12, I$133*計算_投入係数表!I11)</f>
        <v>1061.7326657955805</v>
      </c>
      <c r="J11" s="212">
        <f ca="1">IF(J$3="分類不明", 計算_移輸出入額!$BG12, J$133*計算_投入係数表!J11)</f>
        <v>210.58105329330181</v>
      </c>
      <c r="K11" s="212">
        <f ca="1">IF(K$3="分類不明", 計算_移輸出入額!$BG12, K$133*計算_投入係数表!K11)</f>
        <v>545.75215977366929</v>
      </c>
      <c r="L11" s="212">
        <f ca="1">IF(L$3="分類不明", 計算_移輸出入額!$BG12, L$133*計算_投入係数表!L11)</f>
        <v>52.664119064868274</v>
      </c>
      <c r="M11" s="212">
        <f ca="1">IF(M$3="分類不明", 計算_移輸出入額!$BG12, M$133*計算_投入係数表!M11)</f>
        <v>153.28342215588026</v>
      </c>
      <c r="N11" s="212">
        <f ca="1">IF(N$3="分類不明", 計算_移輸出入額!$BG12, N$133*計算_投入係数表!N11)</f>
        <v>358.94259794386613</v>
      </c>
      <c r="O11" s="212">
        <f ca="1">IF(O$3="分類不明", 計算_移輸出入額!$BG12, O$133*計算_投入係数表!O11)</f>
        <v>1998.458398698878</v>
      </c>
      <c r="P11" s="212">
        <f ca="1">IF(P$3="分類不明", 計算_移輸出入額!$BG12, P$133*計算_投入係数表!P11)</f>
        <v>15.94189614376949</v>
      </c>
      <c r="Q11" s="212" t="e">
        <f ca="1">IF(Q$3="分類不明", 計算_移輸出入額!$BG12, Q$133*計算_投入係数表!Q11)</f>
        <v>#DIV/0!</v>
      </c>
      <c r="R11" s="212" t="e">
        <f ca="1">IF(R$3="分類不明", 計算_移輸出入額!$BG12, R$133*計算_投入係数表!R11)</f>
        <v>#DIV/0!</v>
      </c>
      <c r="S11" s="212" t="e">
        <f ca="1">IF(S$3="分類不明", 計算_移輸出入額!$BG12, S$133*計算_投入係数表!S11)</f>
        <v>#DIV/0!</v>
      </c>
      <c r="T11" s="212" t="e">
        <f ca="1">IF(T$3="分類不明", 計算_移輸出入額!$BG12, T$133*計算_投入係数表!T11)</f>
        <v>#DIV/0!</v>
      </c>
      <c r="U11" s="212" t="e">
        <f ca="1">IF(U$3="分類不明", 計算_移輸出入額!$BG12, U$133*計算_投入係数表!U11)</f>
        <v>#DIV/0!</v>
      </c>
      <c r="V11" s="212" t="e">
        <f ca="1">IF(V$3="分類不明", 計算_移輸出入額!$BG12, V$133*計算_投入係数表!V11)</f>
        <v>#DIV/0!</v>
      </c>
      <c r="W11" s="212" t="e">
        <f ca="1">IF(W$3="分類不明", 計算_移輸出入額!$BG12, W$133*計算_投入係数表!W11)</f>
        <v>#DIV/0!</v>
      </c>
      <c r="X11" s="212" t="e">
        <f ca="1">IF(X$3="分類不明", 計算_移輸出入額!$BG12, X$133*計算_投入係数表!X11)</f>
        <v>#DIV/0!</v>
      </c>
      <c r="Y11" s="212" t="e">
        <f ca="1">IF(Y$3="分類不明", 計算_移輸出入額!$BG12, Y$133*計算_投入係数表!Y11)</f>
        <v>#DIV/0!</v>
      </c>
      <c r="Z11" s="212" t="e">
        <f ca="1">IF(Z$3="分類不明", 計算_移輸出入額!$BG12, Z$133*計算_投入係数表!Z11)</f>
        <v>#DIV/0!</v>
      </c>
      <c r="AA11" s="212" t="e">
        <f ca="1">IF(AA$3="分類不明", 計算_移輸出入額!$BG12, AA$133*計算_投入係数表!AA11)</f>
        <v>#DIV/0!</v>
      </c>
      <c r="AB11" s="212" t="e">
        <f ca="1">IF(AB$3="分類不明", 計算_移輸出入額!$BG12, AB$133*計算_投入係数表!AB11)</f>
        <v>#DIV/0!</v>
      </c>
      <c r="AC11" s="212" t="e">
        <f ca="1">IF(AC$3="分類不明", 計算_移輸出入額!$BG12, AC$133*計算_投入係数表!AC11)</f>
        <v>#DIV/0!</v>
      </c>
      <c r="AD11" s="212" t="e">
        <f ca="1">IF(AD$3="分類不明", 計算_移輸出入額!$BG12, AD$133*計算_投入係数表!AD11)</f>
        <v>#DIV/0!</v>
      </c>
      <c r="AE11" s="212" t="e">
        <f ca="1">IF(AE$3="分類不明", 計算_移輸出入額!$BG12, AE$133*計算_投入係数表!AE11)</f>
        <v>#DIV/0!</v>
      </c>
      <c r="AF11" s="212" t="e">
        <f ca="1">IF(AF$3="分類不明", 計算_移輸出入額!$BG12, AF$133*計算_投入係数表!AF11)</f>
        <v>#DIV/0!</v>
      </c>
      <c r="AG11" s="212" t="e">
        <f ca="1">IF(AG$3="分類不明", 計算_移輸出入額!$BG12, AG$133*計算_投入係数表!AG11)</f>
        <v>#DIV/0!</v>
      </c>
      <c r="AH11" s="212" t="e">
        <f ca="1">IF(AH$3="分類不明", 計算_移輸出入額!$BG12, AH$133*計算_投入係数表!AH11)</f>
        <v>#DIV/0!</v>
      </c>
      <c r="AI11" s="212" t="e">
        <f ca="1">IF(AI$3="分類不明", 計算_移輸出入額!$BG12, AI$133*計算_投入係数表!AI11)</f>
        <v>#DIV/0!</v>
      </c>
      <c r="AJ11" s="212" t="e">
        <f ca="1">IF(AJ$3="分類不明", 計算_移輸出入額!$BG12, AJ$133*計算_投入係数表!AJ11)</f>
        <v>#DIV/0!</v>
      </c>
      <c r="AK11" s="212" t="e">
        <f ca="1">IF(AK$3="分類不明", 計算_移輸出入額!$BG12, AK$133*計算_投入係数表!AK11)</f>
        <v>#DIV/0!</v>
      </c>
      <c r="AL11" s="212" t="e">
        <f ca="1">IF(AL$3="分類不明", 計算_移輸出入額!$BG12, AL$133*計算_投入係数表!AL11)</f>
        <v>#DIV/0!</v>
      </c>
      <c r="AM11" s="212" t="e">
        <f ca="1">IF(AM$3="分類不明", 計算_移輸出入額!$BG12, AM$133*計算_投入係数表!AM11)</f>
        <v>#DIV/0!</v>
      </c>
      <c r="AN11" s="212" t="e">
        <f ca="1">IF(AN$3="分類不明", 計算_移輸出入額!$BG12, AN$133*計算_投入係数表!AN11)</f>
        <v>#DIV/0!</v>
      </c>
      <c r="AO11" s="212" t="e">
        <f ca="1">IF(AO$3="分類不明", 計算_移輸出入額!$BG12, AO$133*計算_投入係数表!AO11)</f>
        <v>#DIV/0!</v>
      </c>
      <c r="AP11" s="212" t="e">
        <f ca="1">IF(AP$3="分類不明", 計算_移輸出入額!$BG12, AP$133*計算_投入係数表!AP11)</f>
        <v>#DIV/0!</v>
      </c>
      <c r="AQ11" s="212" t="e">
        <f ca="1">IF(AQ$3="分類不明", 計算_移輸出入額!$BG12, AQ$133*計算_投入係数表!AQ11)</f>
        <v>#DIV/0!</v>
      </c>
      <c r="AR11" s="212" t="e">
        <f ca="1">IF(AR$3="分類不明", 計算_移輸出入額!$BG12, AR$133*計算_投入係数表!AR11)</f>
        <v>#DIV/0!</v>
      </c>
      <c r="AS11" s="212" t="e">
        <f ca="1">IF(AS$3="分類不明", 計算_移輸出入額!$BG12, AS$133*計算_投入係数表!AS11)</f>
        <v>#DIV/0!</v>
      </c>
      <c r="AT11" s="212" t="e">
        <f ca="1">IF(AT$3="分類不明", 計算_移輸出入額!$BG12, AT$133*計算_投入係数表!AT11)</f>
        <v>#DIV/0!</v>
      </c>
      <c r="AU11" s="212" t="e">
        <f ca="1">IF(AU$3="分類不明", 計算_移輸出入額!$BG12, AU$133*計算_投入係数表!AU11)</f>
        <v>#DIV/0!</v>
      </c>
      <c r="AV11" s="212" t="e">
        <f ca="1">IF(AV$3="分類不明", 計算_移輸出入額!$BG12, AV$133*計算_投入係数表!AV11)</f>
        <v>#DIV/0!</v>
      </c>
      <c r="AW11" s="212" t="e">
        <f ca="1">IF(AW$3="分類不明", 計算_移輸出入額!$BG12, AW$133*計算_投入係数表!AW11)</f>
        <v>#DIV/0!</v>
      </c>
      <c r="AX11" s="212" t="e">
        <f ca="1">IF(AX$3="分類不明", 計算_移輸出入額!$BG12, AX$133*計算_投入係数表!AX11)</f>
        <v>#DIV/0!</v>
      </c>
      <c r="AY11" s="212" t="e">
        <f ca="1">IF(AY$3="分類不明", 計算_移輸出入額!$BG12, AY$133*計算_投入係数表!AY11)</f>
        <v>#DIV/0!</v>
      </c>
      <c r="AZ11" s="212" t="e">
        <f ca="1">IF(AZ$3="分類不明", 計算_移輸出入額!$BG12, AZ$133*計算_投入係数表!AZ11)</f>
        <v>#DIV/0!</v>
      </c>
      <c r="BA11" s="212" t="e">
        <f ca="1">IF(BA$3="分類不明", 計算_移輸出入額!$BG12, BA$133*計算_投入係数表!BA11)</f>
        <v>#DIV/0!</v>
      </c>
      <c r="BB11" s="212" t="e">
        <f ca="1">IF(BB$3="分類不明", 計算_移輸出入額!$BG12, BB$133*計算_投入係数表!BB11)</f>
        <v>#DIV/0!</v>
      </c>
      <c r="BC11" s="212" t="e">
        <f ca="1">IF(BC$3="分類不明", 計算_移輸出入額!$BG12, BC$133*計算_投入係数表!BC11)</f>
        <v>#DIV/0!</v>
      </c>
      <c r="BD11" s="212" t="e">
        <f ca="1">IF(BD$3="分類不明", 計算_移輸出入額!$BG12, BD$133*計算_投入係数表!BD11)</f>
        <v>#DIV/0!</v>
      </c>
      <c r="BE11" s="212" t="e">
        <f ca="1">IF(BE$3="分類不明", 計算_移輸出入額!$BG12, BE$133*計算_投入係数表!BE11)</f>
        <v>#DIV/0!</v>
      </c>
      <c r="BF11" s="212" t="e">
        <f ca="1">IF(BF$3="分類不明", 計算_移輸出入額!$BG12, BF$133*計算_投入係数表!BF11)</f>
        <v>#DIV/0!</v>
      </c>
      <c r="BG11" s="212" t="e">
        <f ca="1">IF(BG$3="分類不明", 計算_移輸出入額!$BG12, BG$133*計算_投入係数表!BG11)</f>
        <v>#DIV/0!</v>
      </c>
      <c r="BH11" s="212" t="e">
        <f ca="1">IF(BH$3="分類不明", 計算_移輸出入額!$BG12, BH$133*計算_投入係数表!BH11)</f>
        <v>#DIV/0!</v>
      </c>
      <c r="BI11" s="212" t="e">
        <f ca="1">IF(BI$3="分類不明", 計算_移輸出入額!$BG12, BI$133*計算_投入係数表!BI11)</f>
        <v>#DIV/0!</v>
      </c>
      <c r="BJ11" s="212" t="e">
        <f ca="1">IF(BJ$3="分類不明", 計算_移輸出入額!$BG12, BJ$133*計算_投入係数表!BJ11)</f>
        <v>#DIV/0!</v>
      </c>
      <c r="BK11" s="212" t="e">
        <f ca="1">IF(BK$3="分類不明", 計算_移輸出入額!$BG12, BK$133*計算_投入係数表!BK11)</f>
        <v>#DIV/0!</v>
      </c>
      <c r="BL11" s="212" t="e">
        <f ca="1">IF(BL$3="分類不明", 計算_移輸出入額!$BG12, BL$133*計算_投入係数表!BL11)</f>
        <v>#DIV/0!</v>
      </c>
      <c r="BM11" s="212" t="e">
        <f ca="1">IF(BM$3="分類不明", 計算_移輸出入額!$BG12, BM$133*計算_投入係数表!BM11)</f>
        <v>#DIV/0!</v>
      </c>
      <c r="BN11" s="212" t="e">
        <f ca="1">IF(BN$3="分類不明", 計算_移輸出入額!$BG12, BN$133*計算_投入係数表!BN11)</f>
        <v>#DIV/0!</v>
      </c>
      <c r="BO11" s="212" t="e">
        <f ca="1">IF(BO$3="分類不明", 計算_移輸出入額!$BG12, BO$133*計算_投入係数表!BO11)</f>
        <v>#DIV/0!</v>
      </c>
      <c r="BP11" s="212" t="e">
        <f ca="1">IF(BP$3="分類不明", 計算_移輸出入額!$BG12, BP$133*計算_投入係数表!BP11)</f>
        <v>#DIV/0!</v>
      </c>
      <c r="BQ11" s="212" t="e">
        <f ca="1">IF(BQ$3="分類不明", 計算_移輸出入額!$BG12, BQ$133*計算_投入係数表!BQ11)</f>
        <v>#DIV/0!</v>
      </c>
      <c r="BR11" s="212" t="e">
        <f ca="1">IF(BR$3="分類不明", 計算_移輸出入額!$BG12, BR$133*計算_投入係数表!BR11)</f>
        <v>#DIV/0!</v>
      </c>
      <c r="BS11" s="212" t="e">
        <f ca="1">IF(BS$3="分類不明", 計算_移輸出入額!$BG12, BS$133*計算_投入係数表!BS11)</f>
        <v>#DIV/0!</v>
      </c>
      <c r="BT11" s="212" t="e">
        <f ca="1">IF(BT$3="分類不明", 計算_移輸出入額!$BG12, BT$133*計算_投入係数表!BT11)</f>
        <v>#DIV/0!</v>
      </c>
      <c r="BU11" s="212" t="e">
        <f ca="1">IF(BU$3="分類不明", 計算_移輸出入額!$BG12, BU$133*計算_投入係数表!BU11)</f>
        <v>#DIV/0!</v>
      </c>
      <c r="BV11" s="212" t="e">
        <f ca="1">IF(BV$3="分類不明", 計算_移輸出入額!$BG12, BV$133*計算_投入係数表!BV11)</f>
        <v>#DIV/0!</v>
      </c>
      <c r="BW11" s="212" t="e">
        <f ca="1">IF(BW$3="分類不明", 計算_移輸出入額!$BG12, BW$133*計算_投入係数表!BW11)</f>
        <v>#DIV/0!</v>
      </c>
      <c r="BX11" s="212" t="e">
        <f ca="1">IF(BX$3="分類不明", 計算_移輸出入額!$BG12, BX$133*計算_投入係数表!BX11)</f>
        <v>#DIV/0!</v>
      </c>
      <c r="BY11" s="212" t="e">
        <f ca="1">IF(BY$3="分類不明", 計算_移輸出入額!$BG12, BY$133*計算_投入係数表!BY11)</f>
        <v>#DIV/0!</v>
      </c>
      <c r="BZ11" s="212" t="e">
        <f ca="1">IF(BZ$3="分類不明", 計算_移輸出入額!$BG12, BZ$133*計算_投入係数表!BZ11)</f>
        <v>#DIV/0!</v>
      </c>
      <c r="CA11" s="212" t="e">
        <f ca="1">IF(CA$3="分類不明", 計算_移輸出入額!$BG12, CA$133*計算_投入係数表!CA11)</f>
        <v>#DIV/0!</v>
      </c>
      <c r="CB11" s="212" t="e">
        <f ca="1">IF(CB$3="分類不明", 計算_移輸出入額!$BG12, CB$133*計算_投入係数表!CB11)</f>
        <v>#DIV/0!</v>
      </c>
      <c r="CC11" s="212" t="e">
        <f ca="1">IF(CC$3="分類不明", 計算_移輸出入額!$BG12, CC$133*計算_投入係数表!CC11)</f>
        <v>#DIV/0!</v>
      </c>
      <c r="CD11" s="212" t="e">
        <f ca="1">IF(CD$3="分類不明", 計算_移輸出入額!$BG12, CD$133*計算_投入係数表!CD11)</f>
        <v>#DIV/0!</v>
      </c>
      <c r="CE11" s="212" t="e">
        <f ca="1">IF(CE$3="分類不明", 計算_移輸出入額!$BG12, CE$133*計算_投入係数表!CE11)</f>
        <v>#DIV/0!</v>
      </c>
      <c r="CF11" s="212" t="e">
        <f ca="1">IF(CF$3="分類不明", 計算_移輸出入額!$BG12, CF$133*計算_投入係数表!CF11)</f>
        <v>#DIV/0!</v>
      </c>
      <c r="CG11" s="212" t="e">
        <f ca="1">IF(CG$3="分類不明", 計算_移輸出入額!$BG12, CG$133*計算_投入係数表!CG11)</f>
        <v>#DIV/0!</v>
      </c>
      <c r="CH11" s="212" t="e">
        <f ca="1">IF(CH$3="分類不明", 計算_移輸出入額!$BG12, CH$133*計算_投入係数表!CH11)</f>
        <v>#DIV/0!</v>
      </c>
      <c r="CI11" s="212" t="e">
        <f ca="1">IF(CI$3="分類不明", 計算_移輸出入額!$BG12, CI$133*計算_投入係数表!CI11)</f>
        <v>#DIV/0!</v>
      </c>
      <c r="CJ11" s="212" t="e">
        <f ca="1">IF(CJ$3="分類不明", 計算_移輸出入額!$BG12, CJ$133*計算_投入係数表!CJ11)</f>
        <v>#DIV/0!</v>
      </c>
      <c r="CK11" s="212" t="e">
        <f ca="1">IF(CK$3="分類不明", 計算_移輸出入額!$BG12, CK$133*計算_投入係数表!CK11)</f>
        <v>#DIV/0!</v>
      </c>
      <c r="CL11" s="212" t="e">
        <f ca="1">IF(CL$3="分類不明", 計算_移輸出入額!$BG12, CL$133*計算_投入係数表!CL11)</f>
        <v>#DIV/0!</v>
      </c>
      <c r="CM11" s="212" t="e">
        <f ca="1">IF(CM$3="分類不明", 計算_移輸出入額!$BG12, CM$133*計算_投入係数表!CM11)</f>
        <v>#DIV/0!</v>
      </c>
      <c r="CN11" s="212" t="e">
        <f ca="1">IF(CN$3="分類不明", 計算_移輸出入額!$BG12, CN$133*計算_投入係数表!CN11)</f>
        <v>#DIV/0!</v>
      </c>
      <c r="CO11" s="212" t="e">
        <f ca="1">IF(CO$3="分類不明", 計算_移輸出入額!$BG12, CO$133*計算_投入係数表!CO11)</f>
        <v>#DIV/0!</v>
      </c>
      <c r="CP11" s="212" t="e">
        <f ca="1">IF(CP$3="分類不明", 計算_移輸出入額!$BG12, CP$133*計算_投入係数表!CP11)</f>
        <v>#DIV/0!</v>
      </c>
      <c r="CQ11" s="212" t="e">
        <f ca="1">IF(CQ$3="分類不明", 計算_移輸出入額!$BG12, CQ$133*計算_投入係数表!CQ11)</f>
        <v>#DIV/0!</v>
      </c>
      <c r="CR11" s="212" t="e">
        <f ca="1">IF(CR$3="分類不明", 計算_移輸出入額!$BG12, CR$133*計算_投入係数表!CR11)</f>
        <v>#DIV/0!</v>
      </c>
      <c r="CS11" s="212" t="e">
        <f ca="1">IF(CS$3="分類不明", 計算_移輸出入額!$BG12, CS$133*計算_投入係数表!CS11)</f>
        <v>#DIV/0!</v>
      </c>
      <c r="CT11" s="212" t="e">
        <f ca="1">IF(CT$3="分類不明", 計算_移輸出入額!$BG12, CT$133*計算_投入係数表!CT11)</f>
        <v>#DIV/0!</v>
      </c>
      <c r="CU11" s="212" t="e">
        <f ca="1">IF(CU$3="分類不明", 計算_移輸出入額!$BG12, CU$133*計算_投入係数表!CU11)</f>
        <v>#DIV/0!</v>
      </c>
      <c r="CV11" s="212" t="e">
        <f ca="1">IF(CV$3="分類不明", 計算_移輸出入額!$BG12, CV$133*計算_投入係数表!CV11)</f>
        <v>#DIV/0!</v>
      </c>
      <c r="CW11" s="212" t="e">
        <f ca="1">IF(CW$3="分類不明", 計算_移輸出入額!$BG12, CW$133*計算_投入係数表!CW11)</f>
        <v>#DIV/0!</v>
      </c>
      <c r="CX11" s="212" t="e">
        <f ca="1">IF(CX$3="分類不明", 計算_移輸出入額!$BG12, CX$133*計算_投入係数表!CX11)</f>
        <v>#DIV/0!</v>
      </c>
      <c r="CY11" s="212" t="e">
        <f ca="1">IF(CY$3="分類不明", 計算_移輸出入額!$BG12, CY$133*計算_投入係数表!CY11)</f>
        <v>#DIV/0!</v>
      </c>
      <c r="CZ11" s="212" t="e">
        <f ca="1">IF(CZ$3="分類不明", 計算_移輸出入額!$BG12, CZ$133*計算_投入係数表!CZ11)</f>
        <v>#DIV/0!</v>
      </c>
      <c r="DA11" s="212" t="e">
        <f ca="1">IF(DA$3="分類不明", 計算_移輸出入額!$BG12, DA$133*計算_投入係数表!DA11)</f>
        <v>#DIV/0!</v>
      </c>
      <c r="DB11" s="212" t="e">
        <f ca="1">IF(DB$3="分類不明", 計算_移輸出入額!$BG12, DB$133*計算_投入係数表!DB11)</f>
        <v>#DIV/0!</v>
      </c>
      <c r="DC11" s="212" t="e">
        <f ca="1">IF(DC$3="分類不明", 計算_移輸出入額!$BG12, DC$133*計算_投入係数表!DC11)</f>
        <v>#DIV/0!</v>
      </c>
      <c r="DD11" s="212" t="e">
        <f ca="1">IF(DD$3="分類不明", 計算_移輸出入額!$BG12, DD$133*計算_投入係数表!DD11)</f>
        <v>#DIV/0!</v>
      </c>
      <c r="DE11" s="212" t="e">
        <f ca="1">IF(DE$3="分類不明", 計算_移輸出入額!$BG12, DE$133*計算_投入係数表!DE11)</f>
        <v>#DIV/0!</v>
      </c>
      <c r="DF11" s="212" t="e">
        <f ca="1">IF(DF$3="分類不明", 計算_移輸出入額!$BG12, DF$133*計算_投入係数表!DF11)</f>
        <v>#DIV/0!</v>
      </c>
      <c r="DG11" s="212" t="e">
        <f ca="1">IF(DG$3="分類不明", 計算_移輸出入額!$BG12, DG$133*計算_投入係数表!DG11)</f>
        <v>#DIV/0!</v>
      </c>
      <c r="DH11" s="212" t="e">
        <f ca="1">IF(DH$3="分類不明", 計算_移輸出入額!$BG12, DH$133*計算_投入係数表!DH11)</f>
        <v>#DIV/0!</v>
      </c>
      <c r="DI11" s="212" t="e">
        <f ca="1">IF(DI$3="分類不明", 計算_移輸出入額!$BG12, DI$133*計算_投入係数表!DI11)</f>
        <v>#DIV/0!</v>
      </c>
      <c r="DJ11" s="212" t="e">
        <f ca="1">IF(DJ$3="分類不明", 計算_移輸出入額!$BG12, DJ$133*計算_投入係数表!DJ11)</f>
        <v>#DIV/0!</v>
      </c>
      <c r="DK11" s="212" t="e">
        <f ca="1">IF(DK$3="分類不明", 計算_移輸出入額!$BG12, DK$133*計算_投入係数表!DK11)</f>
        <v>#DIV/0!</v>
      </c>
      <c r="DL11" s="212" t="e">
        <f ca="1">IF(DL$3="分類不明", 計算_移輸出入額!$BG12, DL$133*計算_投入係数表!DL11)</f>
        <v>#DIV/0!</v>
      </c>
      <c r="DM11" s="212" t="e">
        <f ca="1">IF(DM$3="分類不明", 計算_移輸出入額!$BG12, DM$133*計算_投入係数表!DM11)</f>
        <v>#DIV/0!</v>
      </c>
      <c r="DN11" s="212" t="e">
        <f ca="1">IF(DN$3="分類不明", 計算_移輸出入額!$BG12, DN$133*計算_投入係数表!DN11)</f>
        <v>#DIV/0!</v>
      </c>
      <c r="DO11" s="212" t="e">
        <f ca="1">IF(DO$3="分類不明", 計算_移輸出入額!$BG12, DO$133*計算_投入係数表!DO11)</f>
        <v>#DIV/0!</v>
      </c>
      <c r="DP11" s="212" t="e">
        <f ca="1">IF(DP$3="分類不明", 計算_移輸出入額!$BG12, DP$133*計算_投入係数表!DP11)</f>
        <v>#DIV/0!</v>
      </c>
      <c r="DQ11" s="212" t="e">
        <f ca="1">IF(DQ$3="分類不明", 計算_移輸出入額!$BG12, DQ$133*計算_投入係数表!DQ11)</f>
        <v>#DIV/0!</v>
      </c>
      <c r="DR11" s="212" t="e">
        <f ca="1">IF(DR$3="分類不明", 計算_移輸出入額!$BG12, DR$133*計算_投入係数表!DR11)</f>
        <v>#DIV/0!</v>
      </c>
      <c r="DS11" s="212" t="e">
        <f ca="1">IF(DS$3="分類不明", 計算_移輸出入額!$BG12, DS$133*計算_投入係数表!DS11)</f>
        <v>#DIV/0!</v>
      </c>
      <c r="DT11" s="213">
        <f t="shared" ca="1" si="1"/>
        <v>6601.8199840134548</v>
      </c>
      <c r="DU11" s="214">
        <f>計算_基本取引表_調整前!DU11</f>
        <v>300.72467458804766</v>
      </c>
      <c r="DV11" s="214">
        <f>IF($C11="分類不明", 計算_基本取引表_調整前!DV11+_xlfn.AGGREGATE(9,6,計算_移輸出入額!$BF$5:$BF$124), 計算_基本取引表_調整前!DV11)</f>
        <v>13085.704920701193</v>
      </c>
      <c r="DW11" s="214">
        <f>計算_基本取引表_調整前!DW11</f>
        <v>4.784565437196556</v>
      </c>
      <c r="DX11" s="214">
        <f>計算_基本取引表_調整前!DX11</f>
        <v>0</v>
      </c>
      <c r="DY11" s="214">
        <f>計算_基本取引表_調整前!DY11</f>
        <v>194.05862756425012</v>
      </c>
      <c r="DZ11" s="214">
        <f>計算_基本取引表_調整前!DZ11</f>
        <v>814.75658799682537</v>
      </c>
      <c r="EA11" s="214">
        <f>計算_基本取引表_調整前!EA11</f>
        <v>82.874710220794512</v>
      </c>
      <c r="EB11" s="735">
        <f ca="1">IFERROR(SUMIF(振分, $C11, 入力_北海道基本取引表!EB$4:EB$124)*($EE11/SUMIF(振分, $C11, 入力_北海道基本取引表!$EG$4:$EG$107)), 0)</f>
        <v>0</v>
      </c>
      <c r="EC11" s="215">
        <f t="shared" ca="1" si="2"/>
        <v>14482.904086508308</v>
      </c>
      <c r="ED11" s="216">
        <f t="shared" ca="1" si="3"/>
        <v>21084.724070521763</v>
      </c>
      <c r="EE11" s="214">
        <f ca="1"/>
        <v>7995.1281053448474</v>
      </c>
      <c r="EF11" s="216">
        <f t="shared" ca="1" si="4"/>
        <v>22478.032191853155</v>
      </c>
      <c r="EG11" s="216">
        <f t="shared" ca="1" si="0"/>
        <v>29079.85217586661</v>
      </c>
      <c r="EH11" s="214">
        <f ca="1"/>
        <v>-5679.817502202055</v>
      </c>
      <c r="EI11" s="216">
        <f t="shared" ca="1" si="5"/>
        <v>16798.2146896511</v>
      </c>
      <c r="EJ11" s="216">
        <f ca="1"/>
        <v>23400.034673664548</v>
      </c>
      <c r="EK11" s="215"/>
      <c r="EL11" s="255"/>
      <c r="EN11" s="279"/>
      <c r="EP11" s="279"/>
      <c r="EQ11" s="291"/>
    </row>
    <row r="12" spans="2:148" s="6" customFormat="1" ht="15.75" customHeight="1" x14ac:dyDescent="0.25">
      <c r="B12" s="53">
        <v>9</v>
      </c>
      <c r="C12" s="192" t="str">
        <v>金融・保険・不動産</v>
      </c>
      <c r="D12" s="211">
        <f ca="1">IF(D$3="分類不明", 計算_移輸出入額!$BG13, D$133*計算_投入係数表!D12)</f>
        <v>75.670987395382895</v>
      </c>
      <c r="E12" s="212">
        <f ca="1">IF(E$3="分類不明", 計算_移輸出入額!$BG13, E$133*計算_投入係数表!E12)</f>
        <v>6.7862125027150553</v>
      </c>
      <c r="F12" s="212">
        <f ca="1">IF(F$3="分類不明", 計算_移輸出入額!$BG13, F$133*計算_投入係数表!F12)</f>
        <v>20.552642643392282</v>
      </c>
      <c r="G12" s="212">
        <f ca="1">IF(G$3="分類不明", 計算_移輸出入額!$BG13, G$133*計算_投入係数表!G12)</f>
        <v>40.804256878173028</v>
      </c>
      <c r="H12" s="212">
        <f ca="1">IF(H$3="分類不明", 計算_移輸出入額!$BG13, H$133*計算_投入係数表!H12)</f>
        <v>170.99723325020361</v>
      </c>
      <c r="I12" s="212">
        <f ca="1">IF(I$3="分類不明", 計算_移輸出入額!$BG13, I$133*計算_投入係数表!I12)</f>
        <v>274.79798419426282</v>
      </c>
      <c r="J12" s="212">
        <f ca="1">IF(J$3="分類不明", 計算_移輸出入額!$BG13, J$133*計算_投入係数表!J12)</f>
        <v>323.26612152398764</v>
      </c>
      <c r="K12" s="212">
        <f ca="1">IF(K$3="分類不明", 計算_移輸出入額!$BG13, K$133*計算_投入係数表!K12)</f>
        <v>1227.6295832175438</v>
      </c>
      <c r="L12" s="212">
        <f ca="1">IF(L$3="分類不明", 計算_移輸出入額!$BG13, L$133*計算_投入係数表!L12)</f>
        <v>1305.6163755116313</v>
      </c>
      <c r="M12" s="212">
        <f ca="1">IF(M$3="分類不明", 計算_移輸出入額!$BG13, M$133*計算_投入係数表!M12)</f>
        <v>381.33589225966324</v>
      </c>
      <c r="N12" s="212">
        <f ca="1">IF(N$3="分類不明", 計算_移輸出入額!$BG13, N$133*計算_投入係数表!N12)</f>
        <v>1257.8263324681959</v>
      </c>
      <c r="O12" s="212">
        <f ca="1">IF(O$3="分類不明", 計算_移輸出入額!$BG13, O$133*計算_投入係数表!O12)</f>
        <v>966.6494010196036</v>
      </c>
      <c r="P12" s="212">
        <f ca="1">IF(P$3="分類不明", 計算_移輸出入額!$BG13, P$133*計算_投入係数表!P12)</f>
        <v>47.625059126097767</v>
      </c>
      <c r="Q12" s="212" t="e">
        <f ca="1">IF(Q$3="分類不明", 計算_移輸出入額!$BG13, Q$133*計算_投入係数表!Q12)</f>
        <v>#DIV/0!</v>
      </c>
      <c r="R12" s="212" t="e">
        <f ca="1">IF(R$3="分類不明", 計算_移輸出入額!$BG13, R$133*計算_投入係数表!R12)</f>
        <v>#DIV/0!</v>
      </c>
      <c r="S12" s="212" t="e">
        <f ca="1">IF(S$3="分類不明", 計算_移輸出入額!$BG13, S$133*計算_投入係数表!S12)</f>
        <v>#DIV/0!</v>
      </c>
      <c r="T12" s="212" t="e">
        <f ca="1">IF(T$3="分類不明", 計算_移輸出入額!$BG13, T$133*計算_投入係数表!T12)</f>
        <v>#DIV/0!</v>
      </c>
      <c r="U12" s="212" t="e">
        <f ca="1">IF(U$3="分類不明", 計算_移輸出入額!$BG13, U$133*計算_投入係数表!U12)</f>
        <v>#DIV/0!</v>
      </c>
      <c r="V12" s="212" t="e">
        <f ca="1">IF(V$3="分類不明", 計算_移輸出入額!$BG13, V$133*計算_投入係数表!V12)</f>
        <v>#DIV/0!</v>
      </c>
      <c r="W12" s="212" t="e">
        <f ca="1">IF(W$3="分類不明", 計算_移輸出入額!$BG13, W$133*計算_投入係数表!W12)</f>
        <v>#DIV/0!</v>
      </c>
      <c r="X12" s="212" t="e">
        <f ca="1">IF(X$3="分類不明", 計算_移輸出入額!$BG13, X$133*計算_投入係数表!X12)</f>
        <v>#DIV/0!</v>
      </c>
      <c r="Y12" s="212" t="e">
        <f ca="1">IF(Y$3="分類不明", 計算_移輸出入額!$BG13, Y$133*計算_投入係数表!Y12)</f>
        <v>#DIV/0!</v>
      </c>
      <c r="Z12" s="212" t="e">
        <f ca="1">IF(Z$3="分類不明", 計算_移輸出入額!$BG13, Z$133*計算_投入係数表!Z12)</f>
        <v>#DIV/0!</v>
      </c>
      <c r="AA12" s="212" t="e">
        <f ca="1">IF(AA$3="分類不明", 計算_移輸出入額!$BG13, AA$133*計算_投入係数表!AA12)</f>
        <v>#DIV/0!</v>
      </c>
      <c r="AB12" s="212" t="e">
        <f ca="1">IF(AB$3="分類不明", 計算_移輸出入額!$BG13, AB$133*計算_投入係数表!AB12)</f>
        <v>#DIV/0!</v>
      </c>
      <c r="AC12" s="212" t="e">
        <f ca="1">IF(AC$3="分類不明", 計算_移輸出入額!$BG13, AC$133*計算_投入係数表!AC12)</f>
        <v>#DIV/0!</v>
      </c>
      <c r="AD12" s="212" t="e">
        <f ca="1">IF(AD$3="分類不明", 計算_移輸出入額!$BG13, AD$133*計算_投入係数表!AD12)</f>
        <v>#DIV/0!</v>
      </c>
      <c r="AE12" s="212" t="e">
        <f ca="1">IF(AE$3="分類不明", 計算_移輸出入額!$BG13, AE$133*計算_投入係数表!AE12)</f>
        <v>#DIV/0!</v>
      </c>
      <c r="AF12" s="212" t="e">
        <f ca="1">IF(AF$3="分類不明", 計算_移輸出入額!$BG13, AF$133*計算_投入係数表!AF12)</f>
        <v>#DIV/0!</v>
      </c>
      <c r="AG12" s="212" t="e">
        <f ca="1">IF(AG$3="分類不明", 計算_移輸出入額!$BG13, AG$133*計算_投入係数表!AG12)</f>
        <v>#DIV/0!</v>
      </c>
      <c r="AH12" s="212" t="e">
        <f ca="1">IF(AH$3="分類不明", 計算_移輸出入額!$BG13, AH$133*計算_投入係数表!AH12)</f>
        <v>#DIV/0!</v>
      </c>
      <c r="AI12" s="212" t="e">
        <f ca="1">IF(AI$3="分類不明", 計算_移輸出入額!$BG13, AI$133*計算_投入係数表!AI12)</f>
        <v>#DIV/0!</v>
      </c>
      <c r="AJ12" s="212" t="e">
        <f ca="1">IF(AJ$3="分類不明", 計算_移輸出入額!$BG13, AJ$133*計算_投入係数表!AJ12)</f>
        <v>#DIV/0!</v>
      </c>
      <c r="AK12" s="212" t="e">
        <f ca="1">IF(AK$3="分類不明", 計算_移輸出入額!$BG13, AK$133*計算_投入係数表!AK12)</f>
        <v>#DIV/0!</v>
      </c>
      <c r="AL12" s="212" t="e">
        <f ca="1">IF(AL$3="分類不明", 計算_移輸出入額!$BG13, AL$133*計算_投入係数表!AL12)</f>
        <v>#DIV/0!</v>
      </c>
      <c r="AM12" s="212" t="e">
        <f ca="1">IF(AM$3="分類不明", 計算_移輸出入額!$BG13, AM$133*計算_投入係数表!AM12)</f>
        <v>#DIV/0!</v>
      </c>
      <c r="AN12" s="212" t="e">
        <f ca="1">IF(AN$3="分類不明", 計算_移輸出入額!$BG13, AN$133*計算_投入係数表!AN12)</f>
        <v>#DIV/0!</v>
      </c>
      <c r="AO12" s="212" t="e">
        <f ca="1">IF(AO$3="分類不明", 計算_移輸出入額!$BG13, AO$133*計算_投入係数表!AO12)</f>
        <v>#DIV/0!</v>
      </c>
      <c r="AP12" s="212" t="e">
        <f ca="1">IF(AP$3="分類不明", 計算_移輸出入額!$BG13, AP$133*計算_投入係数表!AP12)</f>
        <v>#DIV/0!</v>
      </c>
      <c r="AQ12" s="212" t="e">
        <f ca="1">IF(AQ$3="分類不明", 計算_移輸出入額!$BG13, AQ$133*計算_投入係数表!AQ12)</f>
        <v>#DIV/0!</v>
      </c>
      <c r="AR12" s="212" t="e">
        <f ca="1">IF(AR$3="分類不明", 計算_移輸出入額!$BG13, AR$133*計算_投入係数表!AR12)</f>
        <v>#DIV/0!</v>
      </c>
      <c r="AS12" s="212" t="e">
        <f ca="1">IF(AS$3="分類不明", 計算_移輸出入額!$BG13, AS$133*計算_投入係数表!AS12)</f>
        <v>#DIV/0!</v>
      </c>
      <c r="AT12" s="212" t="e">
        <f ca="1">IF(AT$3="分類不明", 計算_移輸出入額!$BG13, AT$133*計算_投入係数表!AT12)</f>
        <v>#DIV/0!</v>
      </c>
      <c r="AU12" s="212" t="e">
        <f ca="1">IF(AU$3="分類不明", 計算_移輸出入額!$BG13, AU$133*計算_投入係数表!AU12)</f>
        <v>#DIV/0!</v>
      </c>
      <c r="AV12" s="212" t="e">
        <f ca="1">IF(AV$3="分類不明", 計算_移輸出入額!$BG13, AV$133*計算_投入係数表!AV12)</f>
        <v>#DIV/0!</v>
      </c>
      <c r="AW12" s="212" t="e">
        <f ca="1">IF(AW$3="分類不明", 計算_移輸出入額!$BG13, AW$133*計算_投入係数表!AW12)</f>
        <v>#DIV/0!</v>
      </c>
      <c r="AX12" s="212" t="e">
        <f ca="1">IF(AX$3="分類不明", 計算_移輸出入額!$BG13, AX$133*計算_投入係数表!AX12)</f>
        <v>#DIV/0!</v>
      </c>
      <c r="AY12" s="212" t="e">
        <f ca="1">IF(AY$3="分類不明", 計算_移輸出入額!$BG13, AY$133*計算_投入係数表!AY12)</f>
        <v>#DIV/0!</v>
      </c>
      <c r="AZ12" s="212" t="e">
        <f ca="1">IF(AZ$3="分類不明", 計算_移輸出入額!$BG13, AZ$133*計算_投入係数表!AZ12)</f>
        <v>#DIV/0!</v>
      </c>
      <c r="BA12" s="212" t="e">
        <f ca="1">IF(BA$3="分類不明", 計算_移輸出入額!$BG13, BA$133*計算_投入係数表!BA12)</f>
        <v>#DIV/0!</v>
      </c>
      <c r="BB12" s="212" t="e">
        <f ca="1">IF(BB$3="分類不明", 計算_移輸出入額!$BG13, BB$133*計算_投入係数表!BB12)</f>
        <v>#DIV/0!</v>
      </c>
      <c r="BC12" s="212" t="e">
        <f ca="1">IF(BC$3="分類不明", 計算_移輸出入額!$BG13, BC$133*計算_投入係数表!BC12)</f>
        <v>#DIV/0!</v>
      </c>
      <c r="BD12" s="212" t="e">
        <f ca="1">IF(BD$3="分類不明", 計算_移輸出入額!$BG13, BD$133*計算_投入係数表!BD12)</f>
        <v>#DIV/0!</v>
      </c>
      <c r="BE12" s="212" t="e">
        <f ca="1">IF(BE$3="分類不明", 計算_移輸出入額!$BG13, BE$133*計算_投入係数表!BE12)</f>
        <v>#DIV/0!</v>
      </c>
      <c r="BF12" s="212" t="e">
        <f ca="1">IF(BF$3="分類不明", 計算_移輸出入額!$BG13, BF$133*計算_投入係数表!BF12)</f>
        <v>#DIV/0!</v>
      </c>
      <c r="BG12" s="212" t="e">
        <f ca="1">IF(BG$3="分類不明", 計算_移輸出入額!$BG13, BG$133*計算_投入係数表!BG12)</f>
        <v>#DIV/0!</v>
      </c>
      <c r="BH12" s="212" t="e">
        <f ca="1">IF(BH$3="分類不明", 計算_移輸出入額!$BG13, BH$133*計算_投入係数表!BH12)</f>
        <v>#DIV/0!</v>
      </c>
      <c r="BI12" s="212" t="e">
        <f ca="1">IF(BI$3="分類不明", 計算_移輸出入額!$BG13, BI$133*計算_投入係数表!BI12)</f>
        <v>#DIV/0!</v>
      </c>
      <c r="BJ12" s="212" t="e">
        <f ca="1">IF(BJ$3="分類不明", 計算_移輸出入額!$BG13, BJ$133*計算_投入係数表!BJ12)</f>
        <v>#DIV/0!</v>
      </c>
      <c r="BK12" s="212" t="e">
        <f ca="1">IF(BK$3="分類不明", 計算_移輸出入額!$BG13, BK$133*計算_投入係数表!BK12)</f>
        <v>#DIV/0!</v>
      </c>
      <c r="BL12" s="212" t="e">
        <f ca="1">IF(BL$3="分類不明", 計算_移輸出入額!$BG13, BL$133*計算_投入係数表!BL12)</f>
        <v>#DIV/0!</v>
      </c>
      <c r="BM12" s="212" t="e">
        <f ca="1">IF(BM$3="分類不明", 計算_移輸出入額!$BG13, BM$133*計算_投入係数表!BM12)</f>
        <v>#DIV/0!</v>
      </c>
      <c r="BN12" s="212" t="e">
        <f ca="1">IF(BN$3="分類不明", 計算_移輸出入額!$BG13, BN$133*計算_投入係数表!BN12)</f>
        <v>#DIV/0!</v>
      </c>
      <c r="BO12" s="212" t="e">
        <f ca="1">IF(BO$3="分類不明", 計算_移輸出入額!$BG13, BO$133*計算_投入係数表!BO12)</f>
        <v>#DIV/0!</v>
      </c>
      <c r="BP12" s="212" t="e">
        <f ca="1">IF(BP$3="分類不明", 計算_移輸出入額!$BG13, BP$133*計算_投入係数表!BP12)</f>
        <v>#DIV/0!</v>
      </c>
      <c r="BQ12" s="212" t="e">
        <f ca="1">IF(BQ$3="分類不明", 計算_移輸出入額!$BG13, BQ$133*計算_投入係数表!BQ12)</f>
        <v>#DIV/0!</v>
      </c>
      <c r="BR12" s="212" t="e">
        <f ca="1">IF(BR$3="分類不明", 計算_移輸出入額!$BG13, BR$133*計算_投入係数表!BR12)</f>
        <v>#DIV/0!</v>
      </c>
      <c r="BS12" s="212" t="e">
        <f ca="1">IF(BS$3="分類不明", 計算_移輸出入額!$BG13, BS$133*計算_投入係数表!BS12)</f>
        <v>#DIV/0!</v>
      </c>
      <c r="BT12" s="212" t="e">
        <f ca="1">IF(BT$3="分類不明", 計算_移輸出入額!$BG13, BT$133*計算_投入係数表!BT12)</f>
        <v>#DIV/0!</v>
      </c>
      <c r="BU12" s="212" t="e">
        <f ca="1">IF(BU$3="分類不明", 計算_移輸出入額!$BG13, BU$133*計算_投入係数表!BU12)</f>
        <v>#DIV/0!</v>
      </c>
      <c r="BV12" s="212" t="e">
        <f ca="1">IF(BV$3="分類不明", 計算_移輸出入額!$BG13, BV$133*計算_投入係数表!BV12)</f>
        <v>#DIV/0!</v>
      </c>
      <c r="BW12" s="212" t="e">
        <f ca="1">IF(BW$3="分類不明", 計算_移輸出入額!$BG13, BW$133*計算_投入係数表!BW12)</f>
        <v>#DIV/0!</v>
      </c>
      <c r="BX12" s="212" t="e">
        <f ca="1">IF(BX$3="分類不明", 計算_移輸出入額!$BG13, BX$133*計算_投入係数表!BX12)</f>
        <v>#DIV/0!</v>
      </c>
      <c r="BY12" s="212" t="e">
        <f ca="1">IF(BY$3="分類不明", 計算_移輸出入額!$BG13, BY$133*計算_投入係数表!BY12)</f>
        <v>#DIV/0!</v>
      </c>
      <c r="BZ12" s="212" t="e">
        <f ca="1">IF(BZ$3="分類不明", 計算_移輸出入額!$BG13, BZ$133*計算_投入係数表!BZ12)</f>
        <v>#DIV/0!</v>
      </c>
      <c r="CA12" s="212" t="e">
        <f ca="1">IF(CA$3="分類不明", 計算_移輸出入額!$BG13, CA$133*計算_投入係数表!CA12)</f>
        <v>#DIV/0!</v>
      </c>
      <c r="CB12" s="212" t="e">
        <f ca="1">IF(CB$3="分類不明", 計算_移輸出入額!$BG13, CB$133*計算_投入係数表!CB12)</f>
        <v>#DIV/0!</v>
      </c>
      <c r="CC12" s="212" t="e">
        <f ca="1">IF(CC$3="分類不明", 計算_移輸出入額!$BG13, CC$133*計算_投入係数表!CC12)</f>
        <v>#DIV/0!</v>
      </c>
      <c r="CD12" s="212" t="e">
        <f ca="1">IF(CD$3="分類不明", 計算_移輸出入額!$BG13, CD$133*計算_投入係数表!CD12)</f>
        <v>#DIV/0!</v>
      </c>
      <c r="CE12" s="212" t="e">
        <f ca="1">IF(CE$3="分類不明", 計算_移輸出入額!$BG13, CE$133*計算_投入係数表!CE12)</f>
        <v>#DIV/0!</v>
      </c>
      <c r="CF12" s="212" t="e">
        <f ca="1">IF(CF$3="分類不明", 計算_移輸出入額!$BG13, CF$133*計算_投入係数表!CF12)</f>
        <v>#DIV/0!</v>
      </c>
      <c r="CG12" s="212" t="e">
        <f ca="1">IF(CG$3="分類不明", 計算_移輸出入額!$BG13, CG$133*計算_投入係数表!CG12)</f>
        <v>#DIV/0!</v>
      </c>
      <c r="CH12" s="212" t="e">
        <f ca="1">IF(CH$3="分類不明", 計算_移輸出入額!$BG13, CH$133*計算_投入係数表!CH12)</f>
        <v>#DIV/0!</v>
      </c>
      <c r="CI12" s="212" t="e">
        <f ca="1">IF(CI$3="分類不明", 計算_移輸出入額!$BG13, CI$133*計算_投入係数表!CI12)</f>
        <v>#DIV/0!</v>
      </c>
      <c r="CJ12" s="212" t="e">
        <f ca="1">IF(CJ$3="分類不明", 計算_移輸出入額!$BG13, CJ$133*計算_投入係数表!CJ12)</f>
        <v>#DIV/0!</v>
      </c>
      <c r="CK12" s="212" t="e">
        <f ca="1">IF(CK$3="分類不明", 計算_移輸出入額!$BG13, CK$133*計算_投入係数表!CK12)</f>
        <v>#DIV/0!</v>
      </c>
      <c r="CL12" s="212" t="e">
        <f ca="1">IF(CL$3="分類不明", 計算_移輸出入額!$BG13, CL$133*計算_投入係数表!CL12)</f>
        <v>#DIV/0!</v>
      </c>
      <c r="CM12" s="212" t="e">
        <f ca="1">IF(CM$3="分類不明", 計算_移輸出入額!$BG13, CM$133*計算_投入係数表!CM12)</f>
        <v>#DIV/0!</v>
      </c>
      <c r="CN12" s="212" t="e">
        <f ca="1">IF(CN$3="分類不明", 計算_移輸出入額!$BG13, CN$133*計算_投入係数表!CN12)</f>
        <v>#DIV/0!</v>
      </c>
      <c r="CO12" s="212" t="e">
        <f ca="1">IF(CO$3="分類不明", 計算_移輸出入額!$BG13, CO$133*計算_投入係数表!CO12)</f>
        <v>#DIV/0!</v>
      </c>
      <c r="CP12" s="212" t="e">
        <f ca="1">IF(CP$3="分類不明", 計算_移輸出入額!$BG13, CP$133*計算_投入係数表!CP12)</f>
        <v>#DIV/0!</v>
      </c>
      <c r="CQ12" s="212" t="e">
        <f ca="1">IF(CQ$3="分類不明", 計算_移輸出入額!$BG13, CQ$133*計算_投入係数表!CQ12)</f>
        <v>#DIV/0!</v>
      </c>
      <c r="CR12" s="212" t="e">
        <f ca="1">IF(CR$3="分類不明", 計算_移輸出入額!$BG13, CR$133*計算_投入係数表!CR12)</f>
        <v>#DIV/0!</v>
      </c>
      <c r="CS12" s="212" t="e">
        <f ca="1">IF(CS$3="分類不明", 計算_移輸出入額!$BG13, CS$133*計算_投入係数表!CS12)</f>
        <v>#DIV/0!</v>
      </c>
      <c r="CT12" s="212" t="e">
        <f ca="1">IF(CT$3="分類不明", 計算_移輸出入額!$BG13, CT$133*計算_投入係数表!CT12)</f>
        <v>#DIV/0!</v>
      </c>
      <c r="CU12" s="212" t="e">
        <f ca="1">IF(CU$3="分類不明", 計算_移輸出入額!$BG13, CU$133*計算_投入係数表!CU12)</f>
        <v>#DIV/0!</v>
      </c>
      <c r="CV12" s="212" t="e">
        <f ca="1">IF(CV$3="分類不明", 計算_移輸出入額!$BG13, CV$133*計算_投入係数表!CV12)</f>
        <v>#DIV/0!</v>
      </c>
      <c r="CW12" s="212" t="e">
        <f ca="1">IF(CW$3="分類不明", 計算_移輸出入額!$BG13, CW$133*計算_投入係数表!CW12)</f>
        <v>#DIV/0!</v>
      </c>
      <c r="CX12" s="212" t="e">
        <f ca="1">IF(CX$3="分類不明", 計算_移輸出入額!$BG13, CX$133*計算_投入係数表!CX12)</f>
        <v>#DIV/0!</v>
      </c>
      <c r="CY12" s="212" t="e">
        <f ca="1">IF(CY$3="分類不明", 計算_移輸出入額!$BG13, CY$133*計算_投入係数表!CY12)</f>
        <v>#DIV/0!</v>
      </c>
      <c r="CZ12" s="212" t="e">
        <f ca="1">IF(CZ$3="分類不明", 計算_移輸出入額!$BG13, CZ$133*計算_投入係数表!CZ12)</f>
        <v>#DIV/0!</v>
      </c>
      <c r="DA12" s="212" t="e">
        <f ca="1">IF(DA$3="分類不明", 計算_移輸出入額!$BG13, DA$133*計算_投入係数表!DA12)</f>
        <v>#DIV/0!</v>
      </c>
      <c r="DB12" s="212" t="e">
        <f ca="1">IF(DB$3="分類不明", 計算_移輸出入額!$BG13, DB$133*計算_投入係数表!DB12)</f>
        <v>#DIV/0!</v>
      </c>
      <c r="DC12" s="212" t="e">
        <f ca="1">IF(DC$3="分類不明", 計算_移輸出入額!$BG13, DC$133*計算_投入係数表!DC12)</f>
        <v>#DIV/0!</v>
      </c>
      <c r="DD12" s="212" t="e">
        <f ca="1">IF(DD$3="分類不明", 計算_移輸出入額!$BG13, DD$133*計算_投入係数表!DD12)</f>
        <v>#DIV/0!</v>
      </c>
      <c r="DE12" s="212" t="e">
        <f ca="1">IF(DE$3="分類不明", 計算_移輸出入額!$BG13, DE$133*計算_投入係数表!DE12)</f>
        <v>#DIV/0!</v>
      </c>
      <c r="DF12" s="212" t="e">
        <f ca="1">IF(DF$3="分類不明", 計算_移輸出入額!$BG13, DF$133*計算_投入係数表!DF12)</f>
        <v>#DIV/0!</v>
      </c>
      <c r="DG12" s="212" t="e">
        <f ca="1">IF(DG$3="分類不明", 計算_移輸出入額!$BG13, DG$133*計算_投入係数表!DG12)</f>
        <v>#DIV/0!</v>
      </c>
      <c r="DH12" s="212" t="e">
        <f ca="1">IF(DH$3="分類不明", 計算_移輸出入額!$BG13, DH$133*計算_投入係数表!DH12)</f>
        <v>#DIV/0!</v>
      </c>
      <c r="DI12" s="212" t="e">
        <f ca="1">IF(DI$3="分類不明", 計算_移輸出入額!$BG13, DI$133*計算_投入係数表!DI12)</f>
        <v>#DIV/0!</v>
      </c>
      <c r="DJ12" s="212" t="e">
        <f ca="1">IF(DJ$3="分類不明", 計算_移輸出入額!$BG13, DJ$133*計算_投入係数表!DJ12)</f>
        <v>#DIV/0!</v>
      </c>
      <c r="DK12" s="212" t="e">
        <f ca="1">IF(DK$3="分類不明", 計算_移輸出入額!$BG13, DK$133*計算_投入係数表!DK12)</f>
        <v>#DIV/0!</v>
      </c>
      <c r="DL12" s="212" t="e">
        <f ca="1">IF(DL$3="分類不明", 計算_移輸出入額!$BG13, DL$133*計算_投入係数表!DL12)</f>
        <v>#DIV/0!</v>
      </c>
      <c r="DM12" s="212" t="e">
        <f ca="1">IF(DM$3="分類不明", 計算_移輸出入額!$BG13, DM$133*計算_投入係数表!DM12)</f>
        <v>#DIV/0!</v>
      </c>
      <c r="DN12" s="212" t="e">
        <f ca="1">IF(DN$3="分類不明", 計算_移輸出入額!$BG13, DN$133*計算_投入係数表!DN12)</f>
        <v>#DIV/0!</v>
      </c>
      <c r="DO12" s="212" t="e">
        <f ca="1">IF(DO$3="分類不明", 計算_移輸出入額!$BG13, DO$133*計算_投入係数表!DO12)</f>
        <v>#DIV/0!</v>
      </c>
      <c r="DP12" s="212" t="e">
        <f ca="1">IF(DP$3="分類不明", 計算_移輸出入額!$BG13, DP$133*計算_投入係数表!DP12)</f>
        <v>#DIV/0!</v>
      </c>
      <c r="DQ12" s="212" t="e">
        <f ca="1">IF(DQ$3="分類不明", 計算_移輸出入額!$BG13, DQ$133*計算_投入係数表!DQ12)</f>
        <v>#DIV/0!</v>
      </c>
      <c r="DR12" s="212" t="e">
        <f ca="1">IF(DR$3="分類不明", 計算_移輸出入額!$BG13, DR$133*計算_投入係数表!DR12)</f>
        <v>#DIV/0!</v>
      </c>
      <c r="DS12" s="212" t="e">
        <f ca="1">IF(DS$3="分類不明", 計算_移輸出入額!$BG13, DS$133*計算_投入係数表!DS12)</f>
        <v>#DIV/0!</v>
      </c>
      <c r="DT12" s="213">
        <f t="shared" ca="1" si="1"/>
        <v>6099.5580819908528</v>
      </c>
      <c r="DU12" s="214">
        <f>計算_基本取引表_調整前!DU12</f>
        <v>3.260830678295959E-2</v>
      </c>
      <c r="DV12" s="214">
        <f>IF($C12="分類不明", 計算_基本取引表_調整前!DV12+_xlfn.AGGREGATE(9,6,計算_移輸出入額!$BF$5:$BF$124), 計算_基本取引表_調整前!DV12)</f>
        <v>16553.875861177057</v>
      </c>
      <c r="DW12" s="214">
        <f>計算_基本取引表_調整前!DW12</f>
        <v>20.736692802916913</v>
      </c>
      <c r="DX12" s="214">
        <f>計算_基本取引表_調整前!DX12</f>
        <v>0</v>
      </c>
      <c r="DY12" s="214">
        <f>計算_基本取引表_調整前!DY12</f>
        <v>0</v>
      </c>
      <c r="DZ12" s="214">
        <f>計算_基本取引表_調整前!DZ12</f>
        <v>0</v>
      </c>
      <c r="EA12" s="214">
        <f>計算_基本取引表_調整前!EA12</f>
        <v>0</v>
      </c>
      <c r="EB12" s="735">
        <f ca="1">IFERROR(SUMIF(振分, $C12, 入力_北海道基本取引表!EB$4:EB$124)*($EE12/SUMIF(振分, $C12, 入力_北海道基本取引表!$EG$4:$EG$107)), 0)</f>
        <v>0</v>
      </c>
      <c r="EC12" s="215">
        <f t="shared" ca="1" si="2"/>
        <v>16574.645162286757</v>
      </c>
      <c r="ED12" s="216">
        <f t="shared" ca="1" si="3"/>
        <v>22674.203244277611</v>
      </c>
      <c r="EE12" s="214">
        <f ca="1"/>
        <v>150.12400042249988</v>
      </c>
      <c r="EF12" s="216">
        <f t="shared" ca="1" si="4"/>
        <v>16724.769162709257</v>
      </c>
      <c r="EG12" s="216">
        <f t="shared" ca="1" si="0"/>
        <v>22824.327244700111</v>
      </c>
      <c r="EH12" s="214">
        <f ca="1"/>
        <v>-7841.9928975423363</v>
      </c>
      <c r="EI12" s="216">
        <f t="shared" ca="1" si="5"/>
        <v>8882.7762651669218</v>
      </c>
      <c r="EJ12" s="216">
        <f ca="1"/>
        <v>14982.334347157777</v>
      </c>
      <c r="EK12" s="215"/>
      <c r="EL12" s="255"/>
      <c r="EN12" s="279"/>
      <c r="EP12" s="279"/>
      <c r="EQ12" s="291"/>
    </row>
    <row r="13" spans="2:148" s="6" customFormat="1" ht="15.75" customHeight="1" x14ac:dyDescent="0.25">
      <c r="B13" s="53">
        <v>10</v>
      </c>
      <c r="C13" s="198" t="str">
        <v>運輸・情報通信</v>
      </c>
      <c r="D13" s="223">
        <f ca="1">IF(D$3="分類不明", 計算_移輸出入額!$BG14, D$133*計算_投入係数表!D13)</f>
        <v>310.39490951383681</v>
      </c>
      <c r="E13" s="224">
        <f ca="1">IF(E$3="分類不明", 計算_移輸出入額!$BG14, E$133*計算_投入係数表!E13)</f>
        <v>26.613466323861328</v>
      </c>
      <c r="F13" s="224">
        <f ca="1">IF(F$3="分類不明", 計算_移輸出入額!$BG14, F$133*計算_投入係数表!F13)</f>
        <v>72.712827429103839</v>
      </c>
      <c r="G13" s="224">
        <f ca="1">IF(G$3="分類不明", 計算_移輸出入額!$BG14, G$133*計算_投入係数表!G13)</f>
        <v>42.876226033252493</v>
      </c>
      <c r="H13" s="224">
        <f ca="1">IF(H$3="分類不明", 計算_移輸出入額!$BG14, H$133*計算_投入係数表!H13)</f>
        <v>949.64111403598599</v>
      </c>
      <c r="I13" s="224">
        <f ca="1">IF(I$3="分類不明", 計算_移輸出入額!$BG14, I$133*計算_投入係数表!I13)</f>
        <v>685.47565986187135</v>
      </c>
      <c r="J13" s="224">
        <f ca="1">IF(J$3="分類不明", 計算_移輸出入額!$BG14, J$133*計算_投入係数表!J13)</f>
        <v>538.84544924315924</v>
      </c>
      <c r="K13" s="224">
        <f ca="1">IF(K$3="分類不明", 計算_移輸出入額!$BG14, K$133*計算_投入係数表!K13)</f>
        <v>1324.3041712212728</v>
      </c>
      <c r="L13" s="224">
        <f ca="1">IF(L$3="分類不明", 計算_移輸出入額!$BG14, L$133*計算_投入係数表!L13)</f>
        <v>359.67159281903764</v>
      </c>
      <c r="M13" s="224">
        <f ca="1">IF(M$3="分類不明", 計算_移輸出入額!$BG14, M$133*計算_投入係数表!M13)</f>
        <v>1872.9120753344669</v>
      </c>
      <c r="N13" s="224">
        <f ca="1">IF(N$3="分類不明", 計算_移輸出入額!$BG14, N$133*計算_投入係数表!N13)</f>
        <v>1380.5730609221482</v>
      </c>
      <c r="O13" s="224">
        <f ca="1">IF(O$3="分類不明", 計算_移輸出入額!$BG14, O$133*計算_投入係数表!O13)</f>
        <v>1914.0139983359368</v>
      </c>
      <c r="P13" s="224">
        <f ca="1">IF(P$3="分類不明", 計算_移輸出入額!$BG14, P$133*計算_投入係数表!P13)</f>
        <v>127.02003985299329</v>
      </c>
      <c r="Q13" s="224" t="e">
        <f ca="1">IF(Q$3="分類不明", 計算_移輸出入額!$BG14, Q$133*計算_投入係数表!Q13)</f>
        <v>#DIV/0!</v>
      </c>
      <c r="R13" s="224" t="e">
        <f ca="1">IF(R$3="分類不明", 計算_移輸出入額!$BG14, R$133*計算_投入係数表!R13)</f>
        <v>#DIV/0!</v>
      </c>
      <c r="S13" s="224" t="e">
        <f ca="1">IF(S$3="分類不明", 計算_移輸出入額!$BG14, S$133*計算_投入係数表!S13)</f>
        <v>#DIV/0!</v>
      </c>
      <c r="T13" s="224" t="e">
        <f ca="1">IF(T$3="分類不明", 計算_移輸出入額!$BG14, T$133*計算_投入係数表!T13)</f>
        <v>#DIV/0!</v>
      </c>
      <c r="U13" s="224" t="e">
        <f ca="1">IF(U$3="分類不明", 計算_移輸出入額!$BG14, U$133*計算_投入係数表!U13)</f>
        <v>#DIV/0!</v>
      </c>
      <c r="V13" s="224" t="e">
        <f ca="1">IF(V$3="分類不明", 計算_移輸出入額!$BG14, V$133*計算_投入係数表!V13)</f>
        <v>#DIV/0!</v>
      </c>
      <c r="W13" s="224" t="e">
        <f ca="1">IF(W$3="分類不明", 計算_移輸出入額!$BG14, W$133*計算_投入係数表!W13)</f>
        <v>#DIV/0!</v>
      </c>
      <c r="X13" s="224" t="e">
        <f ca="1">IF(X$3="分類不明", 計算_移輸出入額!$BG14, X$133*計算_投入係数表!X13)</f>
        <v>#DIV/0!</v>
      </c>
      <c r="Y13" s="224" t="e">
        <f ca="1">IF(Y$3="分類不明", 計算_移輸出入額!$BG14, Y$133*計算_投入係数表!Y13)</f>
        <v>#DIV/0!</v>
      </c>
      <c r="Z13" s="224" t="e">
        <f ca="1">IF(Z$3="分類不明", 計算_移輸出入額!$BG14, Z$133*計算_投入係数表!Z13)</f>
        <v>#DIV/0!</v>
      </c>
      <c r="AA13" s="224" t="e">
        <f ca="1">IF(AA$3="分類不明", 計算_移輸出入額!$BG14, AA$133*計算_投入係数表!AA13)</f>
        <v>#DIV/0!</v>
      </c>
      <c r="AB13" s="224" t="e">
        <f ca="1">IF(AB$3="分類不明", 計算_移輸出入額!$BG14, AB$133*計算_投入係数表!AB13)</f>
        <v>#DIV/0!</v>
      </c>
      <c r="AC13" s="224" t="e">
        <f ca="1">IF(AC$3="分類不明", 計算_移輸出入額!$BG14, AC$133*計算_投入係数表!AC13)</f>
        <v>#DIV/0!</v>
      </c>
      <c r="AD13" s="224" t="e">
        <f ca="1">IF(AD$3="分類不明", 計算_移輸出入額!$BG14, AD$133*計算_投入係数表!AD13)</f>
        <v>#DIV/0!</v>
      </c>
      <c r="AE13" s="224" t="e">
        <f ca="1">IF(AE$3="分類不明", 計算_移輸出入額!$BG14, AE$133*計算_投入係数表!AE13)</f>
        <v>#DIV/0!</v>
      </c>
      <c r="AF13" s="224" t="e">
        <f ca="1">IF(AF$3="分類不明", 計算_移輸出入額!$BG14, AF$133*計算_投入係数表!AF13)</f>
        <v>#DIV/0!</v>
      </c>
      <c r="AG13" s="224" t="e">
        <f ca="1">IF(AG$3="分類不明", 計算_移輸出入額!$BG14, AG$133*計算_投入係数表!AG13)</f>
        <v>#DIV/0!</v>
      </c>
      <c r="AH13" s="224" t="e">
        <f ca="1">IF(AH$3="分類不明", 計算_移輸出入額!$BG14, AH$133*計算_投入係数表!AH13)</f>
        <v>#DIV/0!</v>
      </c>
      <c r="AI13" s="224" t="e">
        <f ca="1">IF(AI$3="分類不明", 計算_移輸出入額!$BG14, AI$133*計算_投入係数表!AI13)</f>
        <v>#DIV/0!</v>
      </c>
      <c r="AJ13" s="224" t="e">
        <f ca="1">IF(AJ$3="分類不明", 計算_移輸出入額!$BG14, AJ$133*計算_投入係数表!AJ13)</f>
        <v>#DIV/0!</v>
      </c>
      <c r="AK13" s="224" t="e">
        <f ca="1">IF(AK$3="分類不明", 計算_移輸出入額!$BG14, AK$133*計算_投入係数表!AK13)</f>
        <v>#DIV/0!</v>
      </c>
      <c r="AL13" s="224" t="e">
        <f ca="1">IF(AL$3="分類不明", 計算_移輸出入額!$BG14, AL$133*計算_投入係数表!AL13)</f>
        <v>#DIV/0!</v>
      </c>
      <c r="AM13" s="224" t="e">
        <f ca="1">IF(AM$3="分類不明", 計算_移輸出入額!$BG14, AM$133*計算_投入係数表!AM13)</f>
        <v>#DIV/0!</v>
      </c>
      <c r="AN13" s="224" t="e">
        <f ca="1">IF(AN$3="分類不明", 計算_移輸出入額!$BG14, AN$133*計算_投入係数表!AN13)</f>
        <v>#DIV/0!</v>
      </c>
      <c r="AO13" s="224" t="e">
        <f ca="1">IF(AO$3="分類不明", 計算_移輸出入額!$BG14, AO$133*計算_投入係数表!AO13)</f>
        <v>#DIV/0!</v>
      </c>
      <c r="AP13" s="224" t="e">
        <f ca="1">IF(AP$3="分類不明", 計算_移輸出入額!$BG14, AP$133*計算_投入係数表!AP13)</f>
        <v>#DIV/0!</v>
      </c>
      <c r="AQ13" s="224" t="e">
        <f ca="1">IF(AQ$3="分類不明", 計算_移輸出入額!$BG14, AQ$133*計算_投入係数表!AQ13)</f>
        <v>#DIV/0!</v>
      </c>
      <c r="AR13" s="224" t="e">
        <f ca="1">IF(AR$3="分類不明", 計算_移輸出入額!$BG14, AR$133*計算_投入係数表!AR13)</f>
        <v>#DIV/0!</v>
      </c>
      <c r="AS13" s="224" t="e">
        <f ca="1">IF(AS$3="分類不明", 計算_移輸出入額!$BG14, AS$133*計算_投入係数表!AS13)</f>
        <v>#DIV/0!</v>
      </c>
      <c r="AT13" s="224" t="e">
        <f ca="1">IF(AT$3="分類不明", 計算_移輸出入額!$BG14, AT$133*計算_投入係数表!AT13)</f>
        <v>#DIV/0!</v>
      </c>
      <c r="AU13" s="224" t="e">
        <f ca="1">IF(AU$3="分類不明", 計算_移輸出入額!$BG14, AU$133*計算_投入係数表!AU13)</f>
        <v>#DIV/0!</v>
      </c>
      <c r="AV13" s="224" t="e">
        <f ca="1">IF(AV$3="分類不明", 計算_移輸出入額!$BG14, AV$133*計算_投入係数表!AV13)</f>
        <v>#DIV/0!</v>
      </c>
      <c r="AW13" s="224" t="e">
        <f ca="1">IF(AW$3="分類不明", 計算_移輸出入額!$BG14, AW$133*計算_投入係数表!AW13)</f>
        <v>#DIV/0!</v>
      </c>
      <c r="AX13" s="224" t="e">
        <f ca="1">IF(AX$3="分類不明", 計算_移輸出入額!$BG14, AX$133*計算_投入係数表!AX13)</f>
        <v>#DIV/0!</v>
      </c>
      <c r="AY13" s="224" t="e">
        <f ca="1">IF(AY$3="分類不明", 計算_移輸出入額!$BG14, AY$133*計算_投入係数表!AY13)</f>
        <v>#DIV/0!</v>
      </c>
      <c r="AZ13" s="224" t="e">
        <f ca="1">IF(AZ$3="分類不明", 計算_移輸出入額!$BG14, AZ$133*計算_投入係数表!AZ13)</f>
        <v>#DIV/0!</v>
      </c>
      <c r="BA13" s="224" t="e">
        <f ca="1">IF(BA$3="分類不明", 計算_移輸出入額!$BG14, BA$133*計算_投入係数表!BA13)</f>
        <v>#DIV/0!</v>
      </c>
      <c r="BB13" s="224" t="e">
        <f ca="1">IF(BB$3="分類不明", 計算_移輸出入額!$BG14, BB$133*計算_投入係数表!BB13)</f>
        <v>#DIV/0!</v>
      </c>
      <c r="BC13" s="224" t="e">
        <f ca="1">IF(BC$3="分類不明", 計算_移輸出入額!$BG14, BC$133*計算_投入係数表!BC13)</f>
        <v>#DIV/0!</v>
      </c>
      <c r="BD13" s="224" t="e">
        <f ca="1">IF(BD$3="分類不明", 計算_移輸出入額!$BG14, BD$133*計算_投入係数表!BD13)</f>
        <v>#DIV/0!</v>
      </c>
      <c r="BE13" s="224" t="e">
        <f ca="1">IF(BE$3="分類不明", 計算_移輸出入額!$BG14, BE$133*計算_投入係数表!BE13)</f>
        <v>#DIV/0!</v>
      </c>
      <c r="BF13" s="224" t="e">
        <f ca="1">IF(BF$3="分類不明", 計算_移輸出入額!$BG14, BF$133*計算_投入係数表!BF13)</f>
        <v>#DIV/0!</v>
      </c>
      <c r="BG13" s="224" t="e">
        <f ca="1">IF(BG$3="分類不明", 計算_移輸出入額!$BG14, BG$133*計算_投入係数表!BG13)</f>
        <v>#DIV/0!</v>
      </c>
      <c r="BH13" s="224" t="e">
        <f ca="1">IF(BH$3="分類不明", 計算_移輸出入額!$BG14, BH$133*計算_投入係数表!BH13)</f>
        <v>#DIV/0!</v>
      </c>
      <c r="BI13" s="224" t="e">
        <f ca="1">IF(BI$3="分類不明", 計算_移輸出入額!$BG14, BI$133*計算_投入係数表!BI13)</f>
        <v>#DIV/0!</v>
      </c>
      <c r="BJ13" s="224" t="e">
        <f ca="1">IF(BJ$3="分類不明", 計算_移輸出入額!$BG14, BJ$133*計算_投入係数表!BJ13)</f>
        <v>#DIV/0!</v>
      </c>
      <c r="BK13" s="224" t="e">
        <f ca="1">IF(BK$3="分類不明", 計算_移輸出入額!$BG14, BK$133*計算_投入係数表!BK13)</f>
        <v>#DIV/0!</v>
      </c>
      <c r="BL13" s="224" t="e">
        <f ca="1">IF(BL$3="分類不明", 計算_移輸出入額!$BG14, BL$133*計算_投入係数表!BL13)</f>
        <v>#DIV/0!</v>
      </c>
      <c r="BM13" s="224" t="e">
        <f ca="1">IF(BM$3="分類不明", 計算_移輸出入額!$BG14, BM$133*計算_投入係数表!BM13)</f>
        <v>#DIV/0!</v>
      </c>
      <c r="BN13" s="224" t="e">
        <f ca="1">IF(BN$3="分類不明", 計算_移輸出入額!$BG14, BN$133*計算_投入係数表!BN13)</f>
        <v>#DIV/0!</v>
      </c>
      <c r="BO13" s="224" t="e">
        <f ca="1">IF(BO$3="分類不明", 計算_移輸出入額!$BG14, BO$133*計算_投入係数表!BO13)</f>
        <v>#DIV/0!</v>
      </c>
      <c r="BP13" s="224" t="e">
        <f ca="1">IF(BP$3="分類不明", 計算_移輸出入額!$BG14, BP$133*計算_投入係数表!BP13)</f>
        <v>#DIV/0!</v>
      </c>
      <c r="BQ13" s="224" t="e">
        <f ca="1">IF(BQ$3="分類不明", 計算_移輸出入額!$BG14, BQ$133*計算_投入係数表!BQ13)</f>
        <v>#DIV/0!</v>
      </c>
      <c r="BR13" s="224" t="e">
        <f ca="1">IF(BR$3="分類不明", 計算_移輸出入額!$BG14, BR$133*計算_投入係数表!BR13)</f>
        <v>#DIV/0!</v>
      </c>
      <c r="BS13" s="224" t="e">
        <f ca="1">IF(BS$3="分類不明", 計算_移輸出入額!$BG14, BS$133*計算_投入係数表!BS13)</f>
        <v>#DIV/0!</v>
      </c>
      <c r="BT13" s="224" t="e">
        <f ca="1">IF(BT$3="分類不明", 計算_移輸出入額!$BG14, BT$133*計算_投入係数表!BT13)</f>
        <v>#DIV/0!</v>
      </c>
      <c r="BU13" s="224" t="e">
        <f ca="1">IF(BU$3="分類不明", 計算_移輸出入額!$BG14, BU$133*計算_投入係数表!BU13)</f>
        <v>#DIV/0!</v>
      </c>
      <c r="BV13" s="224" t="e">
        <f ca="1">IF(BV$3="分類不明", 計算_移輸出入額!$BG14, BV$133*計算_投入係数表!BV13)</f>
        <v>#DIV/0!</v>
      </c>
      <c r="BW13" s="224" t="e">
        <f ca="1">IF(BW$3="分類不明", 計算_移輸出入額!$BG14, BW$133*計算_投入係数表!BW13)</f>
        <v>#DIV/0!</v>
      </c>
      <c r="BX13" s="224" t="e">
        <f ca="1">IF(BX$3="分類不明", 計算_移輸出入額!$BG14, BX$133*計算_投入係数表!BX13)</f>
        <v>#DIV/0!</v>
      </c>
      <c r="BY13" s="224" t="e">
        <f ca="1">IF(BY$3="分類不明", 計算_移輸出入額!$BG14, BY$133*計算_投入係数表!BY13)</f>
        <v>#DIV/0!</v>
      </c>
      <c r="BZ13" s="224" t="e">
        <f ca="1">IF(BZ$3="分類不明", 計算_移輸出入額!$BG14, BZ$133*計算_投入係数表!BZ13)</f>
        <v>#DIV/0!</v>
      </c>
      <c r="CA13" s="224" t="e">
        <f ca="1">IF(CA$3="分類不明", 計算_移輸出入額!$BG14, CA$133*計算_投入係数表!CA13)</f>
        <v>#DIV/0!</v>
      </c>
      <c r="CB13" s="224" t="e">
        <f ca="1">IF(CB$3="分類不明", 計算_移輸出入額!$BG14, CB$133*計算_投入係数表!CB13)</f>
        <v>#DIV/0!</v>
      </c>
      <c r="CC13" s="224" t="e">
        <f ca="1">IF(CC$3="分類不明", 計算_移輸出入額!$BG14, CC$133*計算_投入係数表!CC13)</f>
        <v>#DIV/0!</v>
      </c>
      <c r="CD13" s="224" t="e">
        <f ca="1">IF(CD$3="分類不明", 計算_移輸出入額!$BG14, CD$133*計算_投入係数表!CD13)</f>
        <v>#DIV/0!</v>
      </c>
      <c r="CE13" s="224" t="e">
        <f ca="1">IF(CE$3="分類不明", 計算_移輸出入額!$BG14, CE$133*計算_投入係数表!CE13)</f>
        <v>#DIV/0!</v>
      </c>
      <c r="CF13" s="224" t="e">
        <f ca="1">IF(CF$3="分類不明", 計算_移輸出入額!$BG14, CF$133*計算_投入係数表!CF13)</f>
        <v>#DIV/0!</v>
      </c>
      <c r="CG13" s="224" t="e">
        <f ca="1">IF(CG$3="分類不明", 計算_移輸出入額!$BG14, CG$133*計算_投入係数表!CG13)</f>
        <v>#DIV/0!</v>
      </c>
      <c r="CH13" s="224" t="e">
        <f ca="1">IF(CH$3="分類不明", 計算_移輸出入額!$BG14, CH$133*計算_投入係数表!CH13)</f>
        <v>#DIV/0!</v>
      </c>
      <c r="CI13" s="224" t="e">
        <f ca="1">IF(CI$3="分類不明", 計算_移輸出入額!$BG14, CI$133*計算_投入係数表!CI13)</f>
        <v>#DIV/0!</v>
      </c>
      <c r="CJ13" s="224" t="e">
        <f ca="1">IF(CJ$3="分類不明", 計算_移輸出入額!$BG14, CJ$133*計算_投入係数表!CJ13)</f>
        <v>#DIV/0!</v>
      </c>
      <c r="CK13" s="224" t="e">
        <f ca="1">IF(CK$3="分類不明", 計算_移輸出入額!$BG14, CK$133*計算_投入係数表!CK13)</f>
        <v>#DIV/0!</v>
      </c>
      <c r="CL13" s="224" t="e">
        <f ca="1">IF(CL$3="分類不明", 計算_移輸出入額!$BG14, CL$133*計算_投入係数表!CL13)</f>
        <v>#DIV/0!</v>
      </c>
      <c r="CM13" s="224" t="e">
        <f ca="1">IF(CM$3="分類不明", 計算_移輸出入額!$BG14, CM$133*計算_投入係数表!CM13)</f>
        <v>#DIV/0!</v>
      </c>
      <c r="CN13" s="224" t="e">
        <f ca="1">IF(CN$3="分類不明", 計算_移輸出入額!$BG14, CN$133*計算_投入係数表!CN13)</f>
        <v>#DIV/0!</v>
      </c>
      <c r="CO13" s="224" t="e">
        <f ca="1">IF(CO$3="分類不明", 計算_移輸出入額!$BG14, CO$133*計算_投入係数表!CO13)</f>
        <v>#DIV/0!</v>
      </c>
      <c r="CP13" s="224" t="e">
        <f ca="1">IF(CP$3="分類不明", 計算_移輸出入額!$BG14, CP$133*計算_投入係数表!CP13)</f>
        <v>#DIV/0!</v>
      </c>
      <c r="CQ13" s="224" t="e">
        <f ca="1">IF(CQ$3="分類不明", 計算_移輸出入額!$BG14, CQ$133*計算_投入係数表!CQ13)</f>
        <v>#DIV/0!</v>
      </c>
      <c r="CR13" s="224" t="e">
        <f ca="1">IF(CR$3="分類不明", 計算_移輸出入額!$BG14, CR$133*計算_投入係数表!CR13)</f>
        <v>#DIV/0!</v>
      </c>
      <c r="CS13" s="224" t="e">
        <f ca="1">IF(CS$3="分類不明", 計算_移輸出入額!$BG14, CS$133*計算_投入係数表!CS13)</f>
        <v>#DIV/0!</v>
      </c>
      <c r="CT13" s="224" t="e">
        <f ca="1">IF(CT$3="分類不明", 計算_移輸出入額!$BG14, CT$133*計算_投入係数表!CT13)</f>
        <v>#DIV/0!</v>
      </c>
      <c r="CU13" s="224" t="e">
        <f ca="1">IF(CU$3="分類不明", 計算_移輸出入額!$BG14, CU$133*計算_投入係数表!CU13)</f>
        <v>#DIV/0!</v>
      </c>
      <c r="CV13" s="224" t="e">
        <f ca="1">IF(CV$3="分類不明", 計算_移輸出入額!$BG14, CV$133*計算_投入係数表!CV13)</f>
        <v>#DIV/0!</v>
      </c>
      <c r="CW13" s="224" t="e">
        <f ca="1">IF(CW$3="分類不明", 計算_移輸出入額!$BG14, CW$133*計算_投入係数表!CW13)</f>
        <v>#DIV/0!</v>
      </c>
      <c r="CX13" s="224" t="e">
        <f ca="1">IF(CX$3="分類不明", 計算_移輸出入額!$BG14, CX$133*計算_投入係数表!CX13)</f>
        <v>#DIV/0!</v>
      </c>
      <c r="CY13" s="224" t="e">
        <f ca="1">IF(CY$3="分類不明", 計算_移輸出入額!$BG14, CY$133*計算_投入係数表!CY13)</f>
        <v>#DIV/0!</v>
      </c>
      <c r="CZ13" s="224" t="e">
        <f ca="1">IF(CZ$3="分類不明", 計算_移輸出入額!$BG14, CZ$133*計算_投入係数表!CZ13)</f>
        <v>#DIV/0!</v>
      </c>
      <c r="DA13" s="224" t="e">
        <f ca="1">IF(DA$3="分類不明", 計算_移輸出入額!$BG14, DA$133*計算_投入係数表!DA13)</f>
        <v>#DIV/0!</v>
      </c>
      <c r="DB13" s="224" t="e">
        <f ca="1">IF(DB$3="分類不明", 計算_移輸出入額!$BG14, DB$133*計算_投入係数表!DB13)</f>
        <v>#DIV/0!</v>
      </c>
      <c r="DC13" s="224" t="e">
        <f ca="1">IF(DC$3="分類不明", 計算_移輸出入額!$BG14, DC$133*計算_投入係数表!DC13)</f>
        <v>#DIV/0!</v>
      </c>
      <c r="DD13" s="224" t="e">
        <f ca="1">IF(DD$3="分類不明", 計算_移輸出入額!$BG14, DD$133*計算_投入係数表!DD13)</f>
        <v>#DIV/0!</v>
      </c>
      <c r="DE13" s="224" t="e">
        <f ca="1">IF(DE$3="分類不明", 計算_移輸出入額!$BG14, DE$133*計算_投入係数表!DE13)</f>
        <v>#DIV/0!</v>
      </c>
      <c r="DF13" s="224" t="e">
        <f ca="1">IF(DF$3="分類不明", 計算_移輸出入額!$BG14, DF$133*計算_投入係数表!DF13)</f>
        <v>#DIV/0!</v>
      </c>
      <c r="DG13" s="224" t="e">
        <f ca="1">IF(DG$3="分類不明", 計算_移輸出入額!$BG14, DG$133*計算_投入係数表!DG13)</f>
        <v>#DIV/0!</v>
      </c>
      <c r="DH13" s="224" t="e">
        <f ca="1">IF(DH$3="分類不明", 計算_移輸出入額!$BG14, DH$133*計算_投入係数表!DH13)</f>
        <v>#DIV/0!</v>
      </c>
      <c r="DI13" s="224" t="e">
        <f ca="1">IF(DI$3="分類不明", 計算_移輸出入額!$BG14, DI$133*計算_投入係数表!DI13)</f>
        <v>#DIV/0!</v>
      </c>
      <c r="DJ13" s="224" t="e">
        <f ca="1">IF(DJ$3="分類不明", 計算_移輸出入額!$BG14, DJ$133*計算_投入係数表!DJ13)</f>
        <v>#DIV/0!</v>
      </c>
      <c r="DK13" s="224" t="e">
        <f ca="1">IF(DK$3="分類不明", 計算_移輸出入額!$BG14, DK$133*計算_投入係数表!DK13)</f>
        <v>#DIV/0!</v>
      </c>
      <c r="DL13" s="224" t="e">
        <f ca="1">IF(DL$3="分類不明", 計算_移輸出入額!$BG14, DL$133*計算_投入係数表!DL13)</f>
        <v>#DIV/0!</v>
      </c>
      <c r="DM13" s="224" t="e">
        <f ca="1">IF(DM$3="分類不明", 計算_移輸出入額!$BG14, DM$133*計算_投入係数表!DM13)</f>
        <v>#DIV/0!</v>
      </c>
      <c r="DN13" s="224" t="e">
        <f ca="1">IF(DN$3="分類不明", 計算_移輸出入額!$BG14, DN$133*計算_投入係数表!DN13)</f>
        <v>#DIV/0!</v>
      </c>
      <c r="DO13" s="224" t="e">
        <f ca="1">IF(DO$3="分類不明", 計算_移輸出入額!$BG14, DO$133*計算_投入係数表!DO13)</f>
        <v>#DIV/0!</v>
      </c>
      <c r="DP13" s="224" t="e">
        <f ca="1">IF(DP$3="分類不明", 計算_移輸出入額!$BG14, DP$133*計算_投入係数表!DP13)</f>
        <v>#DIV/0!</v>
      </c>
      <c r="DQ13" s="224" t="e">
        <f ca="1">IF(DQ$3="分類不明", 計算_移輸出入額!$BG14, DQ$133*計算_投入係数表!DQ13)</f>
        <v>#DIV/0!</v>
      </c>
      <c r="DR13" s="224" t="e">
        <f ca="1">IF(DR$3="分類不明", 計算_移輸出入額!$BG14, DR$133*計算_投入係数表!DR13)</f>
        <v>#DIV/0!</v>
      </c>
      <c r="DS13" s="224" t="e">
        <f ca="1">IF(DS$3="分類不明", 計算_移輸出入額!$BG14, DS$133*計算_投入係数表!DS13)</f>
        <v>#DIV/0!</v>
      </c>
      <c r="DT13" s="225">
        <f t="shared" ca="1" si="1"/>
        <v>9605.0545909269276</v>
      </c>
      <c r="DU13" s="226">
        <f>計算_基本取引表_調整前!DU13</f>
        <v>108.58566158725543</v>
      </c>
      <c r="DV13" s="226">
        <f>IF($C13="分類不明", 計算_基本取引表_調整前!DV13+_xlfn.AGGREGATE(9,6,計算_移輸出入額!$BF$5:$BF$124), 計算_基本取引表_調整前!DV13)</f>
        <v>6151.7154418474493</v>
      </c>
      <c r="DW13" s="226">
        <f>計算_基本取引表_調整前!DW13</f>
        <v>-80.608127119046912</v>
      </c>
      <c r="DX13" s="226">
        <f>計算_基本取引表_調整前!DX13</f>
        <v>2.8973412546689801</v>
      </c>
      <c r="DY13" s="226">
        <f>計算_基本取引表_調整前!DY13</f>
        <v>156.86369894845657</v>
      </c>
      <c r="DZ13" s="226">
        <f>計算_基本取引表_調整前!DZ13</f>
        <v>609.96011724644768</v>
      </c>
      <c r="EA13" s="226">
        <f>計算_基本取引表_調整前!EA13</f>
        <v>8.9025810705747102</v>
      </c>
      <c r="EB13" s="737">
        <f ca="1">IFERROR(SUMIF(振分, $C13, 入力_北海道基本取引表!EB$4:EB$124)*($EE13/SUMIF(振分, $C13, 入力_北海道基本取引表!$EG$4:$EG$107)), 0)</f>
        <v>5.5734021727304107E-2</v>
      </c>
      <c r="EC13" s="227">
        <f t="shared" ca="1" si="2"/>
        <v>6958.3724488575326</v>
      </c>
      <c r="ED13" s="228">
        <f t="shared" ca="1" si="3"/>
        <v>16563.427039784459</v>
      </c>
      <c r="EE13" s="226">
        <f ca="1"/>
        <v>4081.2872274455767</v>
      </c>
      <c r="EF13" s="228">
        <f t="shared" ca="1" si="4"/>
        <v>11039.659676303108</v>
      </c>
      <c r="EG13" s="228">
        <f t="shared" ca="1" si="0"/>
        <v>20644.714267230036</v>
      </c>
      <c r="EH13" s="226">
        <f ca="1"/>
        <v>-8631.9407013805067</v>
      </c>
      <c r="EI13" s="228">
        <f t="shared" ca="1" si="5"/>
        <v>2407.7189749226018</v>
      </c>
      <c r="EJ13" s="216">
        <f ca="1"/>
        <v>12012.717831827807</v>
      </c>
      <c r="EK13" s="215"/>
      <c r="EL13" s="255"/>
      <c r="EN13" s="279"/>
      <c r="EP13" s="279"/>
      <c r="EQ13" s="291"/>
    </row>
    <row r="14" spans="2:148" s="6" customFormat="1" ht="15.75" customHeight="1" x14ac:dyDescent="0.25">
      <c r="B14" s="53">
        <v>11</v>
      </c>
      <c r="C14" s="192" t="str">
        <v>公務</v>
      </c>
      <c r="D14" s="211">
        <f ca="1">IF(D$3="分類不明", 計算_移輸出入額!$BG15, D$133*計算_投入係数表!D14)</f>
        <v>0</v>
      </c>
      <c r="E14" s="212">
        <f ca="1">IF(E$3="分類不明", 計算_移輸出入額!$BG15, E$133*計算_投入係数表!E14)</f>
        <v>0</v>
      </c>
      <c r="F14" s="212">
        <f ca="1">IF(F$3="分類不明", 計算_移輸出入額!$BG15, F$133*計算_投入係数表!F14)</f>
        <v>0</v>
      </c>
      <c r="G14" s="212">
        <f ca="1">IF(G$3="分類不明", 計算_移輸出入額!$BG15, G$133*計算_投入係数表!G14)</f>
        <v>0</v>
      </c>
      <c r="H14" s="212">
        <f ca="1">IF(H$3="分類不明", 計算_移輸出入額!$BG15, H$133*計算_投入係数表!H14)</f>
        <v>0</v>
      </c>
      <c r="I14" s="212">
        <f ca="1">IF(I$3="分類不明", 計算_移輸出入額!$BG15, I$133*計算_投入係数表!I14)</f>
        <v>0</v>
      </c>
      <c r="J14" s="212">
        <f ca="1">IF(J$3="分類不明", 計算_移輸出入額!$BG15, J$133*計算_投入係数表!J14)</f>
        <v>0</v>
      </c>
      <c r="K14" s="212">
        <f ca="1">IF(K$3="分類不明", 計算_移輸出入額!$BG15, K$133*計算_投入係数表!K14)</f>
        <v>0</v>
      </c>
      <c r="L14" s="212">
        <f ca="1">IF(L$3="分類不明", 計算_移輸出入額!$BG15, L$133*計算_投入係数表!L14)</f>
        <v>0</v>
      </c>
      <c r="M14" s="212">
        <f ca="1">IF(M$3="分類不明", 計算_移輸出入額!$BG15, M$133*計算_投入係数表!M14)</f>
        <v>0</v>
      </c>
      <c r="N14" s="212">
        <f ca="1">IF(N$3="分類不明", 計算_移輸出入額!$BG15, N$133*計算_投入係数表!N14)</f>
        <v>0</v>
      </c>
      <c r="O14" s="212">
        <f ca="1">IF(O$3="分類不明", 計算_移輸出入額!$BG15, O$133*計算_投入係数表!O14)</f>
        <v>0</v>
      </c>
      <c r="P14" s="212">
        <f ca="1">IF(P$3="分類不明", 計算_移輸出入額!$BG15, P$133*計算_投入係数表!P14)</f>
        <v>137.43107406933257</v>
      </c>
      <c r="Q14" s="212" t="e">
        <f ca="1">IF(Q$3="分類不明", 計算_移輸出入額!$BG15, Q$133*計算_投入係数表!Q14)</f>
        <v>#DIV/0!</v>
      </c>
      <c r="R14" s="212" t="e">
        <f ca="1">IF(R$3="分類不明", 計算_移輸出入額!$BG15, R$133*計算_投入係数表!R14)</f>
        <v>#DIV/0!</v>
      </c>
      <c r="S14" s="212" t="e">
        <f ca="1">IF(S$3="分類不明", 計算_移輸出入額!$BG15, S$133*計算_投入係数表!S14)</f>
        <v>#DIV/0!</v>
      </c>
      <c r="T14" s="212" t="e">
        <f ca="1">IF(T$3="分類不明", 計算_移輸出入額!$BG15, T$133*計算_投入係数表!T14)</f>
        <v>#DIV/0!</v>
      </c>
      <c r="U14" s="212" t="e">
        <f ca="1">IF(U$3="分類不明", 計算_移輸出入額!$BG15, U$133*計算_投入係数表!U14)</f>
        <v>#DIV/0!</v>
      </c>
      <c r="V14" s="212" t="e">
        <f ca="1">IF(V$3="分類不明", 計算_移輸出入額!$BG15, V$133*計算_投入係数表!V14)</f>
        <v>#DIV/0!</v>
      </c>
      <c r="W14" s="212" t="e">
        <f ca="1">IF(W$3="分類不明", 計算_移輸出入額!$BG15, W$133*計算_投入係数表!W14)</f>
        <v>#DIV/0!</v>
      </c>
      <c r="X14" s="212" t="e">
        <f ca="1">IF(X$3="分類不明", 計算_移輸出入額!$BG15, X$133*計算_投入係数表!X14)</f>
        <v>#DIV/0!</v>
      </c>
      <c r="Y14" s="212" t="e">
        <f ca="1">IF(Y$3="分類不明", 計算_移輸出入額!$BG15, Y$133*計算_投入係数表!Y14)</f>
        <v>#DIV/0!</v>
      </c>
      <c r="Z14" s="212" t="e">
        <f ca="1">IF(Z$3="分類不明", 計算_移輸出入額!$BG15, Z$133*計算_投入係数表!Z14)</f>
        <v>#DIV/0!</v>
      </c>
      <c r="AA14" s="212" t="e">
        <f ca="1">IF(AA$3="分類不明", 計算_移輸出入額!$BG15, AA$133*計算_投入係数表!AA14)</f>
        <v>#DIV/0!</v>
      </c>
      <c r="AB14" s="212" t="e">
        <f ca="1">IF(AB$3="分類不明", 計算_移輸出入額!$BG15, AB$133*計算_投入係数表!AB14)</f>
        <v>#DIV/0!</v>
      </c>
      <c r="AC14" s="212" t="e">
        <f ca="1">IF(AC$3="分類不明", 計算_移輸出入額!$BG15, AC$133*計算_投入係数表!AC14)</f>
        <v>#DIV/0!</v>
      </c>
      <c r="AD14" s="212" t="e">
        <f ca="1">IF(AD$3="分類不明", 計算_移輸出入額!$BG15, AD$133*計算_投入係数表!AD14)</f>
        <v>#DIV/0!</v>
      </c>
      <c r="AE14" s="212" t="e">
        <f ca="1">IF(AE$3="分類不明", 計算_移輸出入額!$BG15, AE$133*計算_投入係数表!AE14)</f>
        <v>#DIV/0!</v>
      </c>
      <c r="AF14" s="212" t="e">
        <f ca="1">IF(AF$3="分類不明", 計算_移輸出入額!$BG15, AF$133*計算_投入係数表!AF14)</f>
        <v>#DIV/0!</v>
      </c>
      <c r="AG14" s="212" t="e">
        <f ca="1">IF(AG$3="分類不明", 計算_移輸出入額!$BG15, AG$133*計算_投入係数表!AG14)</f>
        <v>#DIV/0!</v>
      </c>
      <c r="AH14" s="212" t="e">
        <f ca="1">IF(AH$3="分類不明", 計算_移輸出入額!$BG15, AH$133*計算_投入係数表!AH14)</f>
        <v>#DIV/0!</v>
      </c>
      <c r="AI14" s="212" t="e">
        <f ca="1">IF(AI$3="分類不明", 計算_移輸出入額!$BG15, AI$133*計算_投入係数表!AI14)</f>
        <v>#DIV/0!</v>
      </c>
      <c r="AJ14" s="212" t="e">
        <f ca="1">IF(AJ$3="分類不明", 計算_移輸出入額!$BG15, AJ$133*計算_投入係数表!AJ14)</f>
        <v>#DIV/0!</v>
      </c>
      <c r="AK14" s="212" t="e">
        <f ca="1">IF(AK$3="分類不明", 計算_移輸出入額!$BG15, AK$133*計算_投入係数表!AK14)</f>
        <v>#DIV/0!</v>
      </c>
      <c r="AL14" s="212" t="e">
        <f ca="1">IF(AL$3="分類不明", 計算_移輸出入額!$BG15, AL$133*計算_投入係数表!AL14)</f>
        <v>#DIV/0!</v>
      </c>
      <c r="AM14" s="212" t="e">
        <f ca="1">IF(AM$3="分類不明", 計算_移輸出入額!$BG15, AM$133*計算_投入係数表!AM14)</f>
        <v>#DIV/0!</v>
      </c>
      <c r="AN14" s="212" t="e">
        <f ca="1">IF(AN$3="分類不明", 計算_移輸出入額!$BG15, AN$133*計算_投入係数表!AN14)</f>
        <v>#DIV/0!</v>
      </c>
      <c r="AO14" s="212" t="e">
        <f ca="1">IF(AO$3="分類不明", 計算_移輸出入額!$BG15, AO$133*計算_投入係数表!AO14)</f>
        <v>#DIV/0!</v>
      </c>
      <c r="AP14" s="212" t="e">
        <f ca="1">IF(AP$3="分類不明", 計算_移輸出入額!$BG15, AP$133*計算_投入係数表!AP14)</f>
        <v>#DIV/0!</v>
      </c>
      <c r="AQ14" s="212" t="e">
        <f ca="1">IF(AQ$3="分類不明", 計算_移輸出入額!$BG15, AQ$133*計算_投入係数表!AQ14)</f>
        <v>#DIV/0!</v>
      </c>
      <c r="AR14" s="212" t="e">
        <f ca="1">IF(AR$3="分類不明", 計算_移輸出入額!$BG15, AR$133*計算_投入係数表!AR14)</f>
        <v>#DIV/0!</v>
      </c>
      <c r="AS14" s="212" t="e">
        <f ca="1">IF(AS$3="分類不明", 計算_移輸出入額!$BG15, AS$133*計算_投入係数表!AS14)</f>
        <v>#DIV/0!</v>
      </c>
      <c r="AT14" s="212" t="e">
        <f ca="1">IF(AT$3="分類不明", 計算_移輸出入額!$BG15, AT$133*計算_投入係数表!AT14)</f>
        <v>#DIV/0!</v>
      </c>
      <c r="AU14" s="212" t="e">
        <f ca="1">IF(AU$3="分類不明", 計算_移輸出入額!$BG15, AU$133*計算_投入係数表!AU14)</f>
        <v>#DIV/0!</v>
      </c>
      <c r="AV14" s="212" t="e">
        <f ca="1">IF(AV$3="分類不明", 計算_移輸出入額!$BG15, AV$133*計算_投入係数表!AV14)</f>
        <v>#DIV/0!</v>
      </c>
      <c r="AW14" s="212" t="e">
        <f ca="1">IF(AW$3="分類不明", 計算_移輸出入額!$BG15, AW$133*計算_投入係数表!AW14)</f>
        <v>#DIV/0!</v>
      </c>
      <c r="AX14" s="212" t="e">
        <f ca="1">IF(AX$3="分類不明", 計算_移輸出入額!$BG15, AX$133*計算_投入係数表!AX14)</f>
        <v>#DIV/0!</v>
      </c>
      <c r="AY14" s="212" t="e">
        <f ca="1">IF(AY$3="分類不明", 計算_移輸出入額!$BG15, AY$133*計算_投入係数表!AY14)</f>
        <v>#DIV/0!</v>
      </c>
      <c r="AZ14" s="212" t="e">
        <f ca="1">IF(AZ$3="分類不明", 計算_移輸出入額!$BG15, AZ$133*計算_投入係数表!AZ14)</f>
        <v>#DIV/0!</v>
      </c>
      <c r="BA14" s="212" t="e">
        <f ca="1">IF(BA$3="分類不明", 計算_移輸出入額!$BG15, BA$133*計算_投入係数表!BA14)</f>
        <v>#DIV/0!</v>
      </c>
      <c r="BB14" s="212" t="e">
        <f ca="1">IF(BB$3="分類不明", 計算_移輸出入額!$BG15, BB$133*計算_投入係数表!BB14)</f>
        <v>#DIV/0!</v>
      </c>
      <c r="BC14" s="212" t="e">
        <f ca="1">IF(BC$3="分類不明", 計算_移輸出入額!$BG15, BC$133*計算_投入係数表!BC14)</f>
        <v>#DIV/0!</v>
      </c>
      <c r="BD14" s="212" t="e">
        <f ca="1">IF(BD$3="分類不明", 計算_移輸出入額!$BG15, BD$133*計算_投入係数表!BD14)</f>
        <v>#DIV/0!</v>
      </c>
      <c r="BE14" s="212" t="e">
        <f ca="1">IF(BE$3="分類不明", 計算_移輸出入額!$BG15, BE$133*計算_投入係数表!BE14)</f>
        <v>#DIV/0!</v>
      </c>
      <c r="BF14" s="212" t="e">
        <f ca="1">IF(BF$3="分類不明", 計算_移輸出入額!$BG15, BF$133*計算_投入係数表!BF14)</f>
        <v>#DIV/0!</v>
      </c>
      <c r="BG14" s="212" t="e">
        <f ca="1">IF(BG$3="分類不明", 計算_移輸出入額!$BG15, BG$133*計算_投入係数表!BG14)</f>
        <v>#DIV/0!</v>
      </c>
      <c r="BH14" s="212" t="e">
        <f ca="1">IF(BH$3="分類不明", 計算_移輸出入額!$BG15, BH$133*計算_投入係数表!BH14)</f>
        <v>#DIV/0!</v>
      </c>
      <c r="BI14" s="212" t="e">
        <f ca="1">IF(BI$3="分類不明", 計算_移輸出入額!$BG15, BI$133*計算_投入係数表!BI14)</f>
        <v>#DIV/0!</v>
      </c>
      <c r="BJ14" s="212" t="e">
        <f ca="1">IF(BJ$3="分類不明", 計算_移輸出入額!$BG15, BJ$133*計算_投入係数表!BJ14)</f>
        <v>#DIV/0!</v>
      </c>
      <c r="BK14" s="212" t="e">
        <f ca="1">IF(BK$3="分類不明", 計算_移輸出入額!$BG15, BK$133*計算_投入係数表!BK14)</f>
        <v>#DIV/0!</v>
      </c>
      <c r="BL14" s="212" t="e">
        <f ca="1">IF(BL$3="分類不明", 計算_移輸出入額!$BG15, BL$133*計算_投入係数表!BL14)</f>
        <v>#DIV/0!</v>
      </c>
      <c r="BM14" s="212" t="e">
        <f ca="1">IF(BM$3="分類不明", 計算_移輸出入額!$BG15, BM$133*計算_投入係数表!BM14)</f>
        <v>#DIV/0!</v>
      </c>
      <c r="BN14" s="212" t="e">
        <f ca="1">IF(BN$3="分類不明", 計算_移輸出入額!$BG15, BN$133*計算_投入係数表!BN14)</f>
        <v>#DIV/0!</v>
      </c>
      <c r="BO14" s="212" t="e">
        <f ca="1">IF(BO$3="分類不明", 計算_移輸出入額!$BG15, BO$133*計算_投入係数表!BO14)</f>
        <v>#DIV/0!</v>
      </c>
      <c r="BP14" s="212" t="e">
        <f ca="1">IF(BP$3="分類不明", 計算_移輸出入額!$BG15, BP$133*計算_投入係数表!BP14)</f>
        <v>#DIV/0!</v>
      </c>
      <c r="BQ14" s="212" t="e">
        <f ca="1">IF(BQ$3="分類不明", 計算_移輸出入額!$BG15, BQ$133*計算_投入係数表!BQ14)</f>
        <v>#DIV/0!</v>
      </c>
      <c r="BR14" s="212" t="e">
        <f ca="1">IF(BR$3="分類不明", 計算_移輸出入額!$BG15, BR$133*計算_投入係数表!BR14)</f>
        <v>#DIV/0!</v>
      </c>
      <c r="BS14" s="212" t="e">
        <f ca="1">IF(BS$3="分類不明", 計算_移輸出入額!$BG15, BS$133*計算_投入係数表!BS14)</f>
        <v>#DIV/0!</v>
      </c>
      <c r="BT14" s="212" t="e">
        <f ca="1">IF(BT$3="分類不明", 計算_移輸出入額!$BG15, BT$133*計算_投入係数表!BT14)</f>
        <v>#DIV/0!</v>
      </c>
      <c r="BU14" s="212" t="e">
        <f ca="1">IF(BU$3="分類不明", 計算_移輸出入額!$BG15, BU$133*計算_投入係数表!BU14)</f>
        <v>#DIV/0!</v>
      </c>
      <c r="BV14" s="212" t="e">
        <f ca="1">IF(BV$3="分類不明", 計算_移輸出入額!$BG15, BV$133*計算_投入係数表!BV14)</f>
        <v>#DIV/0!</v>
      </c>
      <c r="BW14" s="212" t="e">
        <f ca="1">IF(BW$3="分類不明", 計算_移輸出入額!$BG15, BW$133*計算_投入係数表!BW14)</f>
        <v>#DIV/0!</v>
      </c>
      <c r="BX14" s="212" t="e">
        <f ca="1">IF(BX$3="分類不明", 計算_移輸出入額!$BG15, BX$133*計算_投入係数表!BX14)</f>
        <v>#DIV/0!</v>
      </c>
      <c r="BY14" s="212" t="e">
        <f ca="1">IF(BY$3="分類不明", 計算_移輸出入額!$BG15, BY$133*計算_投入係数表!BY14)</f>
        <v>#DIV/0!</v>
      </c>
      <c r="BZ14" s="212" t="e">
        <f ca="1">IF(BZ$3="分類不明", 計算_移輸出入額!$BG15, BZ$133*計算_投入係数表!BZ14)</f>
        <v>#DIV/0!</v>
      </c>
      <c r="CA14" s="212" t="e">
        <f ca="1">IF(CA$3="分類不明", 計算_移輸出入額!$BG15, CA$133*計算_投入係数表!CA14)</f>
        <v>#DIV/0!</v>
      </c>
      <c r="CB14" s="212" t="e">
        <f ca="1">IF(CB$3="分類不明", 計算_移輸出入額!$BG15, CB$133*計算_投入係数表!CB14)</f>
        <v>#DIV/0!</v>
      </c>
      <c r="CC14" s="212" t="e">
        <f ca="1">IF(CC$3="分類不明", 計算_移輸出入額!$BG15, CC$133*計算_投入係数表!CC14)</f>
        <v>#DIV/0!</v>
      </c>
      <c r="CD14" s="212" t="e">
        <f ca="1">IF(CD$3="分類不明", 計算_移輸出入額!$BG15, CD$133*計算_投入係数表!CD14)</f>
        <v>#DIV/0!</v>
      </c>
      <c r="CE14" s="212" t="e">
        <f ca="1">IF(CE$3="分類不明", 計算_移輸出入額!$BG15, CE$133*計算_投入係数表!CE14)</f>
        <v>#DIV/0!</v>
      </c>
      <c r="CF14" s="212" t="e">
        <f ca="1">IF(CF$3="分類不明", 計算_移輸出入額!$BG15, CF$133*計算_投入係数表!CF14)</f>
        <v>#DIV/0!</v>
      </c>
      <c r="CG14" s="212" t="e">
        <f ca="1">IF(CG$3="分類不明", 計算_移輸出入額!$BG15, CG$133*計算_投入係数表!CG14)</f>
        <v>#DIV/0!</v>
      </c>
      <c r="CH14" s="212" t="e">
        <f ca="1">IF(CH$3="分類不明", 計算_移輸出入額!$BG15, CH$133*計算_投入係数表!CH14)</f>
        <v>#DIV/0!</v>
      </c>
      <c r="CI14" s="212" t="e">
        <f ca="1">IF(CI$3="分類不明", 計算_移輸出入額!$BG15, CI$133*計算_投入係数表!CI14)</f>
        <v>#DIV/0!</v>
      </c>
      <c r="CJ14" s="212" t="e">
        <f ca="1">IF(CJ$3="分類不明", 計算_移輸出入額!$BG15, CJ$133*計算_投入係数表!CJ14)</f>
        <v>#DIV/0!</v>
      </c>
      <c r="CK14" s="212" t="e">
        <f ca="1">IF(CK$3="分類不明", 計算_移輸出入額!$BG15, CK$133*計算_投入係数表!CK14)</f>
        <v>#DIV/0!</v>
      </c>
      <c r="CL14" s="212" t="e">
        <f ca="1">IF(CL$3="分類不明", 計算_移輸出入額!$BG15, CL$133*計算_投入係数表!CL14)</f>
        <v>#DIV/0!</v>
      </c>
      <c r="CM14" s="212" t="e">
        <f ca="1">IF(CM$3="分類不明", 計算_移輸出入額!$BG15, CM$133*計算_投入係数表!CM14)</f>
        <v>#DIV/0!</v>
      </c>
      <c r="CN14" s="212" t="e">
        <f ca="1">IF(CN$3="分類不明", 計算_移輸出入額!$BG15, CN$133*計算_投入係数表!CN14)</f>
        <v>#DIV/0!</v>
      </c>
      <c r="CO14" s="212" t="e">
        <f ca="1">IF(CO$3="分類不明", 計算_移輸出入額!$BG15, CO$133*計算_投入係数表!CO14)</f>
        <v>#DIV/0!</v>
      </c>
      <c r="CP14" s="212" t="e">
        <f ca="1">IF(CP$3="分類不明", 計算_移輸出入額!$BG15, CP$133*計算_投入係数表!CP14)</f>
        <v>#DIV/0!</v>
      </c>
      <c r="CQ14" s="212" t="e">
        <f ca="1">IF(CQ$3="分類不明", 計算_移輸出入額!$BG15, CQ$133*計算_投入係数表!CQ14)</f>
        <v>#DIV/0!</v>
      </c>
      <c r="CR14" s="212" t="e">
        <f ca="1">IF(CR$3="分類不明", 計算_移輸出入額!$BG15, CR$133*計算_投入係数表!CR14)</f>
        <v>#DIV/0!</v>
      </c>
      <c r="CS14" s="212" t="e">
        <f ca="1">IF(CS$3="分類不明", 計算_移輸出入額!$BG15, CS$133*計算_投入係数表!CS14)</f>
        <v>#DIV/0!</v>
      </c>
      <c r="CT14" s="212" t="e">
        <f ca="1">IF(CT$3="分類不明", 計算_移輸出入額!$BG15, CT$133*計算_投入係数表!CT14)</f>
        <v>#DIV/0!</v>
      </c>
      <c r="CU14" s="212" t="e">
        <f ca="1">IF(CU$3="分類不明", 計算_移輸出入額!$BG15, CU$133*計算_投入係数表!CU14)</f>
        <v>#DIV/0!</v>
      </c>
      <c r="CV14" s="212" t="e">
        <f ca="1">IF(CV$3="分類不明", 計算_移輸出入額!$BG15, CV$133*計算_投入係数表!CV14)</f>
        <v>#DIV/0!</v>
      </c>
      <c r="CW14" s="212" t="e">
        <f ca="1">IF(CW$3="分類不明", 計算_移輸出入額!$BG15, CW$133*計算_投入係数表!CW14)</f>
        <v>#DIV/0!</v>
      </c>
      <c r="CX14" s="212" t="e">
        <f ca="1">IF(CX$3="分類不明", 計算_移輸出入額!$BG15, CX$133*計算_投入係数表!CX14)</f>
        <v>#DIV/0!</v>
      </c>
      <c r="CY14" s="212" t="e">
        <f ca="1">IF(CY$3="分類不明", 計算_移輸出入額!$BG15, CY$133*計算_投入係数表!CY14)</f>
        <v>#DIV/0!</v>
      </c>
      <c r="CZ14" s="212" t="e">
        <f ca="1">IF(CZ$3="分類不明", 計算_移輸出入額!$BG15, CZ$133*計算_投入係数表!CZ14)</f>
        <v>#DIV/0!</v>
      </c>
      <c r="DA14" s="212" t="e">
        <f ca="1">IF(DA$3="分類不明", 計算_移輸出入額!$BG15, DA$133*計算_投入係数表!DA14)</f>
        <v>#DIV/0!</v>
      </c>
      <c r="DB14" s="212" t="e">
        <f ca="1">IF(DB$3="分類不明", 計算_移輸出入額!$BG15, DB$133*計算_投入係数表!DB14)</f>
        <v>#DIV/0!</v>
      </c>
      <c r="DC14" s="212" t="e">
        <f ca="1">IF(DC$3="分類不明", 計算_移輸出入額!$BG15, DC$133*計算_投入係数表!DC14)</f>
        <v>#DIV/0!</v>
      </c>
      <c r="DD14" s="212" t="e">
        <f ca="1">IF(DD$3="分類不明", 計算_移輸出入額!$BG15, DD$133*計算_投入係数表!DD14)</f>
        <v>#DIV/0!</v>
      </c>
      <c r="DE14" s="212" t="e">
        <f ca="1">IF(DE$3="分類不明", 計算_移輸出入額!$BG15, DE$133*計算_投入係数表!DE14)</f>
        <v>#DIV/0!</v>
      </c>
      <c r="DF14" s="212" t="e">
        <f ca="1">IF(DF$3="分類不明", 計算_移輸出入額!$BG15, DF$133*計算_投入係数表!DF14)</f>
        <v>#DIV/0!</v>
      </c>
      <c r="DG14" s="212" t="e">
        <f ca="1">IF(DG$3="分類不明", 計算_移輸出入額!$BG15, DG$133*計算_投入係数表!DG14)</f>
        <v>#DIV/0!</v>
      </c>
      <c r="DH14" s="212" t="e">
        <f ca="1">IF(DH$3="分類不明", 計算_移輸出入額!$BG15, DH$133*計算_投入係数表!DH14)</f>
        <v>#DIV/0!</v>
      </c>
      <c r="DI14" s="212" t="e">
        <f ca="1">IF(DI$3="分類不明", 計算_移輸出入額!$BG15, DI$133*計算_投入係数表!DI14)</f>
        <v>#DIV/0!</v>
      </c>
      <c r="DJ14" s="212" t="e">
        <f ca="1">IF(DJ$3="分類不明", 計算_移輸出入額!$BG15, DJ$133*計算_投入係数表!DJ14)</f>
        <v>#DIV/0!</v>
      </c>
      <c r="DK14" s="212" t="e">
        <f ca="1">IF(DK$3="分類不明", 計算_移輸出入額!$BG15, DK$133*計算_投入係数表!DK14)</f>
        <v>#DIV/0!</v>
      </c>
      <c r="DL14" s="212" t="e">
        <f ca="1">IF(DL$3="分類不明", 計算_移輸出入額!$BG15, DL$133*計算_投入係数表!DL14)</f>
        <v>#DIV/0!</v>
      </c>
      <c r="DM14" s="212" t="e">
        <f ca="1">IF(DM$3="分類不明", 計算_移輸出入額!$BG15, DM$133*計算_投入係数表!DM14)</f>
        <v>#DIV/0!</v>
      </c>
      <c r="DN14" s="212" t="e">
        <f ca="1">IF(DN$3="分類不明", 計算_移輸出入額!$BG15, DN$133*計算_投入係数表!DN14)</f>
        <v>#DIV/0!</v>
      </c>
      <c r="DO14" s="212" t="e">
        <f ca="1">IF(DO$3="分類不明", 計算_移輸出入額!$BG15, DO$133*計算_投入係数表!DO14)</f>
        <v>#DIV/0!</v>
      </c>
      <c r="DP14" s="212" t="e">
        <f ca="1">IF(DP$3="分類不明", 計算_移輸出入額!$BG15, DP$133*計算_投入係数表!DP14)</f>
        <v>#DIV/0!</v>
      </c>
      <c r="DQ14" s="212" t="e">
        <f ca="1">IF(DQ$3="分類不明", 計算_移輸出入額!$BG15, DQ$133*計算_投入係数表!DQ14)</f>
        <v>#DIV/0!</v>
      </c>
      <c r="DR14" s="212" t="e">
        <f ca="1">IF(DR$3="分類不明", 計算_移輸出入額!$BG15, DR$133*計算_投入係数表!DR14)</f>
        <v>#DIV/0!</v>
      </c>
      <c r="DS14" s="212" t="e">
        <f ca="1">IF(DS$3="分類不明", 計算_移輸出入額!$BG15, DS$133*計算_投入係数表!DS14)</f>
        <v>#DIV/0!</v>
      </c>
      <c r="DT14" s="213">
        <f t="shared" ca="1" si="1"/>
        <v>137.43107406933257</v>
      </c>
      <c r="DU14" s="214">
        <f>計算_基本取引表_調整前!DU14</f>
        <v>0</v>
      </c>
      <c r="DV14" s="214">
        <f>IF($C14="分類不明", 計算_基本取引表_調整前!DV14+_xlfn.AGGREGATE(9,6,計算_移輸出入額!$BF$5:$BF$124), 計算_基本取引表_調整前!DV14)</f>
        <v>196.70429580954684</v>
      </c>
      <c r="DW14" s="214">
        <f>計算_基本取引表_調整前!DW14</f>
        <v>18404.453162237893</v>
      </c>
      <c r="DX14" s="214">
        <f>計算_基本取引表_調整前!DX14</f>
        <v>7547.6620632481399</v>
      </c>
      <c r="DY14" s="214">
        <f>計算_基本取引表_調整前!DY14</f>
        <v>0</v>
      </c>
      <c r="DZ14" s="214">
        <f>計算_基本取引表_調整前!DZ14</f>
        <v>0</v>
      </c>
      <c r="EA14" s="214">
        <f>計算_基本取引表_調整前!EA14</f>
        <v>0</v>
      </c>
      <c r="EB14" s="735">
        <f ca="1">IFERROR(SUMIF(振分, $C14, 入力_北海道基本取引表!EB$4:EB$124)*($EE14/SUMIF(振分, $C14, 入力_北海道基本取引表!$EG$4:$EG$107)), 0)</f>
        <v>0</v>
      </c>
      <c r="EC14" s="215">
        <f t="shared" ca="1" si="2"/>
        <v>26148.81952129558</v>
      </c>
      <c r="ED14" s="216">
        <f t="shared" ca="1" si="3"/>
        <v>26286.250595364912</v>
      </c>
      <c r="EE14" s="214">
        <f ca="1"/>
        <v>0</v>
      </c>
      <c r="EF14" s="216">
        <f t="shared" ca="1" si="4"/>
        <v>26148.81952129558</v>
      </c>
      <c r="EG14" s="216">
        <f t="shared" ca="1" si="0"/>
        <v>26286.250595364912</v>
      </c>
      <c r="EH14" s="214">
        <f ca="1"/>
        <v>0</v>
      </c>
      <c r="EI14" s="216">
        <f t="shared" ca="1" si="5"/>
        <v>26148.81952129558</v>
      </c>
      <c r="EJ14" s="216">
        <f ca="1"/>
        <v>26286.250595364912</v>
      </c>
      <c r="EK14" s="215"/>
      <c r="EL14" s="255"/>
      <c r="EN14" s="279"/>
      <c r="EP14" s="279"/>
      <c r="EQ14" s="291"/>
    </row>
    <row r="15" spans="2:148" s="6" customFormat="1" ht="15.75" customHeight="1" x14ac:dyDescent="0.25">
      <c r="B15" s="53">
        <v>12</v>
      </c>
      <c r="C15" s="192" t="str">
        <v>サービス業</v>
      </c>
      <c r="D15" s="211">
        <f ca="1">IF(D$3="分類不明", 計算_移輸出入額!$BG16, D$133*計算_投入係数表!D15)</f>
        <v>399.82724757732075</v>
      </c>
      <c r="E15" s="212">
        <f ca="1">IF(E$3="分類不明", 計算_移輸出入額!$BG16, E$133*計算_投入係数表!E15)</f>
        <v>39.698789616209119</v>
      </c>
      <c r="F15" s="212">
        <f ca="1">IF(F$3="分類不明", 計算_移輸出入額!$BG16, F$133*計算_投入係数表!F15)</f>
        <v>73.159030127165977</v>
      </c>
      <c r="G15" s="212">
        <f ca="1">IF(G$3="分類不明", 計算_移輸出入額!$BG16, G$133*計算_投入係数表!G15)</f>
        <v>141.67479544304678</v>
      </c>
      <c r="H15" s="212">
        <f ca="1">IF(H$3="分類不明", 計算_移輸出入額!$BG16, H$133*計算_投入係数表!H15)</f>
        <v>908.56159109742055</v>
      </c>
      <c r="I15" s="212">
        <f ca="1">IF(I$3="分類不明", 計算_移輸出入額!$BG16, I$133*計算_投入係数表!I15)</f>
        <v>1826.3947785013183</v>
      </c>
      <c r="J15" s="212">
        <f ca="1">IF(J$3="分類不明", 計算_移輸出入額!$BG16, J$133*計算_投入係数表!J15)</f>
        <v>1500.7530754963157</v>
      </c>
      <c r="K15" s="212">
        <f ca="1">IF(K$3="分類不明", 計算_移輸出入額!$BG16, K$133*計算_投入係数表!K15)</f>
        <v>1865.2908151136371</v>
      </c>
      <c r="L15" s="212">
        <f ca="1">IF(L$3="分類不明", 計算_移輸出入額!$BG16, L$133*計算_投入係数表!L15)</f>
        <v>819.21744533557319</v>
      </c>
      <c r="M15" s="212">
        <f ca="1">IF(M$3="分類不明", 計算_移輸出入額!$BG16, M$133*計算_投入係数表!M15)</f>
        <v>1231.0567875141417</v>
      </c>
      <c r="N15" s="212">
        <f ca="1">IF(N$3="分類不明", 計算_移輸出入額!$BG16, N$133*計算_投入係数表!N15)</f>
        <v>1713.4700310713295</v>
      </c>
      <c r="O15" s="212">
        <f ca="1">IF(O$3="分類不明", 計算_移輸出入額!$BG16, O$133*計算_投入係数表!O15)</f>
        <v>3896.4884959757578</v>
      </c>
      <c r="P15" s="212">
        <f ca="1">IF(P$3="分類不明", 計算_移輸出入額!$BG16, P$133*計算_投入係数表!P15)</f>
        <v>98.330049207862544</v>
      </c>
      <c r="Q15" s="212" t="e">
        <f ca="1">IF(Q$3="分類不明", 計算_移輸出入額!$BG16, Q$133*計算_投入係数表!Q15)</f>
        <v>#DIV/0!</v>
      </c>
      <c r="R15" s="212" t="e">
        <f ca="1">IF(R$3="分類不明", 計算_移輸出入額!$BG16, R$133*計算_投入係数表!R15)</f>
        <v>#DIV/0!</v>
      </c>
      <c r="S15" s="212" t="e">
        <f ca="1">IF(S$3="分類不明", 計算_移輸出入額!$BG16, S$133*計算_投入係数表!S15)</f>
        <v>#DIV/0!</v>
      </c>
      <c r="T15" s="212" t="e">
        <f ca="1">IF(T$3="分類不明", 計算_移輸出入額!$BG16, T$133*計算_投入係数表!T15)</f>
        <v>#DIV/0!</v>
      </c>
      <c r="U15" s="212" t="e">
        <f ca="1">IF(U$3="分類不明", 計算_移輸出入額!$BG16, U$133*計算_投入係数表!U15)</f>
        <v>#DIV/0!</v>
      </c>
      <c r="V15" s="212" t="e">
        <f ca="1">IF(V$3="分類不明", 計算_移輸出入額!$BG16, V$133*計算_投入係数表!V15)</f>
        <v>#DIV/0!</v>
      </c>
      <c r="W15" s="212" t="e">
        <f ca="1">IF(W$3="分類不明", 計算_移輸出入額!$BG16, W$133*計算_投入係数表!W15)</f>
        <v>#DIV/0!</v>
      </c>
      <c r="X15" s="212" t="e">
        <f ca="1">IF(X$3="分類不明", 計算_移輸出入額!$BG16, X$133*計算_投入係数表!X15)</f>
        <v>#DIV/0!</v>
      </c>
      <c r="Y15" s="212" t="e">
        <f ca="1">IF(Y$3="分類不明", 計算_移輸出入額!$BG16, Y$133*計算_投入係数表!Y15)</f>
        <v>#DIV/0!</v>
      </c>
      <c r="Z15" s="212" t="e">
        <f ca="1">IF(Z$3="分類不明", 計算_移輸出入額!$BG16, Z$133*計算_投入係数表!Z15)</f>
        <v>#DIV/0!</v>
      </c>
      <c r="AA15" s="212" t="e">
        <f ca="1">IF(AA$3="分類不明", 計算_移輸出入額!$BG16, AA$133*計算_投入係数表!AA15)</f>
        <v>#DIV/0!</v>
      </c>
      <c r="AB15" s="212" t="e">
        <f ca="1">IF(AB$3="分類不明", 計算_移輸出入額!$BG16, AB$133*計算_投入係数表!AB15)</f>
        <v>#DIV/0!</v>
      </c>
      <c r="AC15" s="212" t="e">
        <f ca="1">IF(AC$3="分類不明", 計算_移輸出入額!$BG16, AC$133*計算_投入係数表!AC15)</f>
        <v>#DIV/0!</v>
      </c>
      <c r="AD15" s="212" t="e">
        <f ca="1">IF(AD$3="分類不明", 計算_移輸出入額!$BG16, AD$133*計算_投入係数表!AD15)</f>
        <v>#DIV/0!</v>
      </c>
      <c r="AE15" s="212" t="e">
        <f ca="1">IF(AE$3="分類不明", 計算_移輸出入額!$BG16, AE$133*計算_投入係数表!AE15)</f>
        <v>#DIV/0!</v>
      </c>
      <c r="AF15" s="212" t="e">
        <f ca="1">IF(AF$3="分類不明", 計算_移輸出入額!$BG16, AF$133*計算_投入係数表!AF15)</f>
        <v>#DIV/0!</v>
      </c>
      <c r="AG15" s="212" t="e">
        <f ca="1">IF(AG$3="分類不明", 計算_移輸出入額!$BG16, AG$133*計算_投入係数表!AG15)</f>
        <v>#DIV/0!</v>
      </c>
      <c r="AH15" s="212" t="e">
        <f ca="1">IF(AH$3="分類不明", 計算_移輸出入額!$BG16, AH$133*計算_投入係数表!AH15)</f>
        <v>#DIV/0!</v>
      </c>
      <c r="AI15" s="212" t="e">
        <f ca="1">IF(AI$3="分類不明", 計算_移輸出入額!$BG16, AI$133*計算_投入係数表!AI15)</f>
        <v>#DIV/0!</v>
      </c>
      <c r="AJ15" s="212" t="e">
        <f ca="1">IF(AJ$3="分類不明", 計算_移輸出入額!$BG16, AJ$133*計算_投入係数表!AJ15)</f>
        <v>#DIV/0!</v>
      </c>
      <c r="AK15" s="212" t="e">
        <f ca="1">IF(AK$3="分類不明", 計算_移輸出入額!$BG16, AK$133*計算_投入係数表!AK15)</f>
        <v>#DIV/0!</v>
      </c>
      <c r="AL15" s="212" t="e">
        <f ca="1">IF(AL$3="分類不明", 計算_移輸出入額!$BG16, AL$133*計算_投入係数表!AL15)</f>
        <v>#DIV/0!</v>
      </c>
      <c r="AM15" s="212" t="e">
        <f ca="1">IF(AM$3="分類不明", 計算_移輸出入額!$BG16, AM$133*計算_投入係数表!AM15)</f>
        <v>#DIV/0!</v>
      </c>
      <c r="AN15" s="212" t="e">
        <f ca="1">IF(AN$3="分類不明", 計算_移輸出入額!$BG16, AN$133*計算_投入係数表!AN15)</f>
        <v>#DIV/0!</v>
      </c>
      <c r="AO15" s="212" t="e">
        <f ca="1">IF(AO$3="分類不明", 計算_移輸出入額!$BG16, AO$133*計算_投入係数表!AO15)</f>
        <v>#DIV/0!</v>
      </c>
      <c r="AP15" s="212" t="e">
        <f ca="1">IF(AP$3="分類不明", 計算_移輸出入額!$BG16, AP$133*計算_投入係数表!AP15)</f>
        <v>#DIV/0!</v>
      </c>
      <c r="AQ15" s="212" t="e">
        <f ca="1">IF(AQ$3="分類不明", 計算_移輸出入額!$BG16, AQ$133*計算_投入係数表!AQ15)</f>
        <v>#DIV/0!</v>
      </c>
      <c r="AR15" s="212" t="e">
        <f ca="1">IF(AR$3="分類不明", 計算_移輸出入額!$BG16, AR$133*計算_投入係数表!AR15)</f>
        <v>#DIV/0!</v>
      </c>
      <c r="AS15" s="212" t="e">
        <f ca="1">IF(AS$3="分類不明", 計算_移輸出入額!$BG16, AS$133*計算_投入係数表!AS15)</f>
        <v>#DIV/0!</v>
      </c>
      <c r="AT15" s="212" t="e">
        <f ca="1">IF(AT$3="分類不明", 計算_移輸出入額!$BG16, AT$133*計算_投入係数表!AT15)</f>
        <v>#DIV/0!</v>
      </c>
      <c r="AU15" s="212" t="e">
        <f ca="1">IF(AU$3="分類不明", 計算_移輸出入額!$BG16, AU$133*計算_投入係数表!AU15)</f>
        <v>#DIV/0!</v>
      </c>
      <c r="AV15" s="212" t="e">
        <f ca="1">IF(AV$3="分類不明", 計算_移輸出入額!$BG16, AV$133*計算_投入係数表!AV15)</f>
        <v>#DIV/0!</v>
      </c>
      <c r="AW15" s="212" t="e">
        <f ca="1">IF(AW$3="分類不明", 計算_移輸出入額!$BG16, AW$133*計算_投入係数表!AW15)</f>
        <v>#DIV/0!</v>
      </c>
      <c r="AX15" s="212" t="e">
        <f ca="1">IF(AX$3="分類不明", 計算_移輸出入額!$BG16, AX$133*計算_投入係数表!AX15)</f>
        <v>#DIV/0!</v>
      </c>
      <c r="AY15" s="212" t="e">
        <f ca="1">IF(AY$3="分類不明", 計算_移輸出入額!$BG16, AY$133*計算_投入係数表!AY15)</f>
        <v>#DIV/0!</v>
      </c>
      <c r="AZ15" s="212" t="e">
        <f ca="1">IF(AZ$3="分類不明", 計算_移輸出入額!$BG16, AZ$133*計算_投入係数表!AZ15)</f>
        <v>#DIV/0!</v>
      </c>
      <c r="BA15" s="212" t="e">
        <f ca="1">IF(BA$3="分類不明", 計算_移輸出入額!$BG16, BA$133*計算_投入係数表!BA15)</f>
        <v>#DIV/0!</v>
      </c>
      <c r="BB15" s="212" t="e">
        <f ca="1">IF(BB$3="分類不明", 計算_移輸出入額!$BG16, BB$133*計算_投入係数表!BB15)</f>
        <v>#DIV/0!</v>
      </c>
      <c r="BC15" s="212" t="e">
        <f ca="1">IF(BC$3="分類不明", 計算_移輸出入額!$BG16, BC$133*計算_投入係数表!BC15)</f>
        <v>#DIV/0!</v>
      </c>
      <c r="BD15" s="212" t="e">
        <f ca="1">IF(BD$3="分類不明", 計算_移輸出入額!$BG16, BD$133*計算_投入係数表!BD15)</f>
        <v>#DIV/0!</v>
      </c>
      <c r="BE15" s="212" t="e">
        <f ca="1">IF(BE$3="分類不明", 計算_移輸出入額!$BG16, BE$133*計算_投入係数表!BE15)</f>
        <v>#DIV/0!</v>
      </c>
      <c r="BF15" s="212" t="e">
        <f ca="1">IF(BF$3="分類不明", 計算_移輸出入額!$BG16, BF$133*計算_投入係数表!BF15)</f>
        <v>#DIV/0!</v>
      </c>
      <c r="BG15" s="212" t="e">
        <f ca="1">IF(BG$3="分類不明", 計算_移輸出入額!$BG16, BG$133*計算_投入係数表!BG15)</f>
        <v>#DIV/0!</v>
      </c>
      <c r="BH15" s="212" t="e">
        <f ca="1">IF(BH$3="分類不明", 計算_移輸出入額!$BG16, BH$133*計算_投入係数表!BH15)</f>
        <v>#DIV/0!</v>
      </c>
      <c r="BI15" s="212" t="e">
        <f ca="1">IF(BI$3="分類不明", 計算_移輸出入額!$BG16, BI$133*計算_投入係数表!BI15)</f>
        <v>#DIV/0!</v>
      </c>
      <c r="BJ15" s="212" t="e">
        <f ca="1">IF(BJ$3="分類不明", 計算_移輸出入額!$BG16, BJ$133*計算_投入係数表!BJ15)</f>
        <v>#DIV/0!</v>
      </c>
      <c r="BK15" s="212" t="e">
        <f ca="1">IF(BK$3="分類不明", 計算_移輸出入額!$BG16, BK$133*計算_投入係数表!BK15)</f>
        <v>#DIV/0!</v>
      </c>
      <c r="BL15" s="212" t="e">
        <f ca="1">IF(BL$3="分類不明", 計算_移輸出入額!$BG16, BL$133*計算_投入係数表!BL15)</f>
        <v>#DIV/0!</v>
      </c>
      <c r="BM15" s="212" t="e">
        <f ca="1">IF(BM$3="分類不明", 計算_移輸出入額!$BG16, BM$133*計算_投入係数表!BM15)</f>
        <v>#DIV/0!</v>
      </c>
      <c r="BN15" s="212" t="e">
        <f ca="1">IF(BN$3="分類不明", 計算_移輸出入額!$BG16, BN$133*計算_投入係数表!BN15)</f>
        <v>#DIV/0!</v>
      </c>
      <c r="BO15" s="212" t="e">
        <f ca="1">IF(BO$3="分類不明", 計算_移輸出入額!$BG16, BO$133*計算_投入係数表!BO15)</f>
        <v>#DIV/0!</v>
      </c>
      <c r="BP15" s="212" t="e">
        <f ca="1">IF(BP$3="分類不明", 計算_移輸出入額!$BG16, BP$133*計算_投入係数表!BP15)</f>
        <v>#DIV/0!</v>
      </c>
      <c r="BQ15" s="212" t="e">
        <f ca="1">IF(BQ$3="分類不明", 計算_移輸出入額!$BG16, BQ$133*計算_投入係数表!BQ15)</f>
        <v>#DIV/0!</v>
      </c>
      <c r="BR15" s="212" t="e">
        <f ca="1">IF(BR$3="分類不明", 計算_移輸出入額!$BG16, BR$133*計算_投入係数表!BR15)</f>
        <v>#DIV/0!</v>
      </c>
      <c r="BS15" s="212" t="e">
        <f ca="1">IF(BS$3="分類不明", 計算_移輸出入額!$BG16, BS$133*計算_投入係数表!BS15)</f>
        <v>#DIV/0!</v>
      </c>
      <c r="BT15" s="212" t="e">
        <f ca="1">IF(BT$3="分類不明", 計算_移輸出入額!$BG16, BT$133*計算_投入係数表!BT15)</f>
        <v>#DIV/0!</v>
      </c>
      <c r="BU15" s="212" t="e">
        <f ca="1">IF(BU$3="分類不明", 計算_移輸出入額!$BG16, BU$133*計算_投入係数表!BU15)</f>
        <v>#DIV/0!</v>
      </c>
      <c r="BV15" s="212" t="e">
        <f ca="1">IF(BV$3="分類不明", 計算_移輸出入額!$BG16, BV$133*計算_投入係数表!BV15)</f>
        <v>#DIV/0!</v>
      </c>
      <c r="BW15" s="212" t="e">
        <f ca="1">IF(BW$3="分類不明", 計算_移輸出入額!$BG16, BW$133*計算_投入係数表!BW15)</f>
        <v>#DIV/0!</v>
      </c>
      <c r="BX15" s="212" t="e">
        <f ca="1">IF(BX$3="分類不明", 計算_移輸出入額!$BG16, BX$133*計算_投入係数表!BX15)</f>
        <v>#DIV/0!</v>
      </c>
      <c r="BY15" s="212" t="e">
        <f ca="1">IF(BY$3="分類不明", 計算_移輸出入額!$BG16, BY$133*計算_投入係数表!BY15)</f>
        <v>#DIV/0!</v>
      </c>
      <c r="BZ15" s="212" t="e">
        <f ca="1">IF(BZ$3="分類不明", 計算_移輸出入額!$BG16, BZ$133*計算_投入係数表!BZ15)</f>
        <v>#DIV/0!</v>
      </c>
      <c r="CA15" s="212" t="e">
        <f ca="1">IF(CA$3="分類不明", 計算_移輸出入額!$BG16, CA$133*計算_投入係数表!CA15)</f>
        <v>#DIV/0!</v>
      </c>
      <c r="CB15" s="212" t="e">
        <f ca="1">IF(CB$3="分類不明", 計算_移輸出入額!$BG16, CB$133*計算_投入係数表!CB15)</f>
        <v>#DIV/0!</v>
      </c>
      <c r="CC15" s="212" t="e">
        <f ca="1">IF(CC$3="分類不明", 計算_移輸出入額!$BG16, CC$133*計算_投入係数表!CC15)</f>
        <v>#DIV/0!</v>
      </c>
      <c r="CD15" s="212" t="e">
        <f ca="1">IF(CD$3="分類不明", 計算_移輸出入額!$BG16, CD$133*計算_投入係数表!CD15)</f>
        <v>#DIV/0!</v>
      </c>
      <c r="CE15" s="212" t="e">
        <f ca="1">IF(CE$3="分類不明", 計算_移輸出入額!$BG16, CE$133*計算_投入係数表!CE15)</f>
        <v>#DIV/0!</v>
      </c>
      <c r="CF15" s="212" t="e">
        <f ca="1">IF(CF$3="分類不明", 計算_移輸出入額!$BG16, CF$133*計算_投入係数表!CF15)</f>
        <v>#DIV/0!</v>
      </c>
      <c r="CG15" s="212" t="e">
        <f ca="1">IF(CG$3="分類不明", 計算_移輸出入額!$BG16, CG$133*計算_投入係数表!CG15)</f>
        <v>#DIV/0!</v>
      </c>
      <c r="CH15" s="212" t="e">
        <f ca="1">IF(CH$3="分類不明", 計算_移輸出入額!$BG16, CH$133*計算_投入係数表!CH15)</f>
        <v>#DIV/0!</v>
      </c>
      <c r="CI15" s="212" t="e">
        <f ca="1">IF(CI$3="分類不明", 計算_移輸出入額!$BG16, CI$133*計算_投入係数表!CI15)</f>
        <v>#DIV/0!</v>
      </c>
      <c r="CJ15" s="212" t="e">
        <f ca="1">IF(CJ$3="分類不明", 計算_移輸出入額!$BG16, CJ$133*計算_投入係数表!CJ15)</f>
        <v>#DIV/0!</v>
      </c>
      <c r="CK15" s="212" t="e">
        <f ca="1">IF(CK$3="分類不明", 計算_移輸出入額!$BG16, CK$133*計算_投入係数表!CK15)</f>
        <v>#DIV/0!</v>
      </c>
      <c r="CL15" s="212" t="e">
        <f ca="1">IF(CL$3="分類不明", 計算_移輸出入額!$BG16, CL$133*計算_投入係数表!CL15)</f>
        <v>#DIV/0!</v>
      </c>
      <c r="CM15" s="212" t="e">
        <f ca="1">IF(CM$3="分類不明", 計算_移輸出入額!$BG16, CM$133*計算_投入係数表!CM15)</f>
        <v>#DIV/0!</v>
      </c>
      <c r="CN15" s="212" t="e">
        <f ca="1">IF(CN$3="分類不明", 計算_移輸出入額!$BG16, CN$133*計算_投入係数表!CN15)</f>
        <v>#DIV/0!</v>
      </c>
      <c r="CO15" s="212" t="e">
        <f ca="1">IF(CO$3="分類不明", 計算_移輸出入額!$BG16, CO$133*計算_投入係数表!CO15)</f>
        <v>#DIV/0!</v>
      </c>
      <c r="CP15" s="212" t="e">
        <f ca="1">IF(CP$3="分類不明", 計算_移輸出入額!$BG16, CP$133*計算_投入係数表!CP15)</f>
        <v>#DIV/0!</v>
      </c>
      <c r="CQ15" s="212" t="e">
        <f ca="1">IF(CQ$3="分類不明", 計算_移輸出入額!$BG16, CQ$133*計算_投入係数表!CQ15)</f>
        <v>#DIV/0!</v>
      </c>
      <c r="CR15" s="212" t="e">
        <f ca="1">IF(CR$3="分類不明", 計算_移輸出入額!$BG16, CR$133*計算_投入係数表!CR15)</f>
        <v>#DIV/0!</v>
      </c>
      <c r="CS15" s="212" t="e">
        <f ca="1">IF(CS$3="分類不明", 計算_移輸出入額!$BG16, CS$133*計算_投入係数表!CS15)</f>
        <v>#DIV/0!</v>
      </c>
      <c r="CT15" s="212" t="e">
        <f ca="1">IF(CT$3="分類不明", 計算_移輸出入額!$BG16, CT$133*計算_投入係数表!CT15)</f>
        <v>#DIV/0!</v>
      </c>
      <c r="CU15" s="212" t="e">
        <f ca="1">IF(CU$3="分類不明", 計算_移輸出入額!$BG16, CU$133*計算_投入係数表!CU15)</f>
        <v>#DIV/0!</v>
      </c>
      <c r="CV15" s="212" t="e">
        <f ca="1">IF(CV$3="分類不明", 計算_移輸出入額!$BG16, CV$133*計算_投入係数表!CV15)</f>
        <v>#DIV/0!</v>
      </c>
      <c r="CW15" s="212" t="e">
        <f ca="1">IF(CW$3="分類不明", 計算_移輸出入額!$BG16, CW$133*計算_投入係数表!CW15)</f>
        <v>#DIV/0!</v>
      </c>
      <c r="CX15" s="212" t="e">
        <f ca="1">IF(CX$3="分類不明", 計算_移輸出入額!$BG16, CX$133*計算_投入係数表!CX15)</f>
        <v>#DIV/0!</v>
      </c>
      <c r="CY15" s="212" t="e">
        <f ca="1">IF(CY$3="分類不明", 計算_移輸出入額!$BG16, CY$133*計算_投入係数表!CY15)</f>
        <v>#DIV/0!</v>
      </c>
      <c r="CZ15" s="212" t="e">
        <f ca="1">IF(CZ$3="分類不明", 計算_移輸出入額!$BG16, CZ$133*計算_投入係数表!CZ15)</f>
        <v>#DIV/0!</v>
      </c>
      <c r="DA15" s="212" t="e">
        <f ca="1">IF(DA$3="分類不明", 計算_移輸出入額!$BG16, DA$133*計算_投入係数表!DA15)</f>
        <v>#DIV/0!</v>
      </c>
      <c r="DB15" s="212" t="e">
        <f ca="1">IF(DB$3="分類不明", 計算_移輸出入額!$BG16, DB$133*計算_投入係数表!DB15)</f>
        <v>#DIV/0!</v>
      </c>
      <c r="DC15" s="212" t="e">
        <f ca="1">IF(DC$3="分類不明", 計算_移輸出入額!$BG16, DC$133*計算_投入係数表!DC15)</f>
        <v>#DIV/0!</v>
      </c>
      <c r="DD15" s="212" t="e">
        <f ca="1">IF(DD$3="分類不明", 計算_移輸出入額!$BG16, DD$133*計算_投入係数表!DD15)</f>
        <v>#DIV/0!</v>
      </c>
      <c r="DE15" s="212" t="e">
        <f ca="1">IF(DE$3="分類不明", 計算_移輸出入額!$BG16, DE$133*計算_投入係数表!DE15)</f>
        <v>#DIV/0!</v>
      </c>
      <c r="DF15" s="212" t="e">
        <f ca="1">IF(DF$3="分類不明", 計算_移輸出入額!$BG16, DF$133*計算_投入係数表!DF15)</f>
        <v>#DIV/0!</v>
      </c>
      <c r="DG15" s="212" t="e">
        <f ca="1">IF(DG$3="分類不明", 計算_移輸出入額!$BG16, DG$133*計算_投入係数表!DG15)</f>
        <v>#DIV/0!</v>
      </c>
      <c r="DH15" s="212" t="e">
        <f ca="1">IF(DH$3="分類不明", 計算_移輸出入額!$BG16, DH$133*計算_投入係数表!DH15)</f>
        <v>#DIV/0!</v>
      </c>
      <c r="DI15" s="212" t="e">
        <f ca="1">IF(DI$3="分類不明", 計算_移輸出入額!$BG16, DI$133*計算_投入係数表!DI15)</f>
        <v>#DIV/0!</v>
      </c>
      <c r="DJ15" s="212" t="e">
        <f ca="1">IF(DJ$3="分類不明", 計算_移輸出入額!$BG16, DJ$133*計算_投入係数表!DJ15)</f>
        <v>#DIV/0!</v>
      </c>
      <c r="DK15" s="212" t="e">
        <f ca="1">IF(DK$3="分類不明", 計算_移輸出入額!$BG16, DK$133*計算_投入係数表!DK15)</f>
        <v>#DIV/0!</v>
      </c>
      <c r="DL15" s="212" t="e">
        <f ca="1">IF(DL$3="分類不明", 計算_移輸出入額!$BG16, DL$133*計算_投入係数表!DL15)</f>
        <v>#DIV/0!</v>
      </c>
      <c r="DM15" s="212" t="e">
        <f ca="1">IF(DM$3="分類不明", 計算_移輸出入額!$BG16, DM$133*計算_投入係数表!DM15)</f>
        <v>#DIV/0!</v>
      </c>
      <c r="DN15" s="212" t="e">
        <f ca="1">IF(DN$3="分類不明", 計算_移輸出入額!$BG16, DN$133*計算_投入係数表!DN15)</f>
        <v>#DIV/0!</v>
      </c>
      <c r="DO15" s="212" t="e">
        <f ca="1">IF(DO$3="分類不明", 計算_移輸出入額!$BG16, DO$133*計算_投入係数表!DO15)</f>
        <v>#DIV/0!</v>
      </c>
      <c r="DP15" s="212" t="e">
        <f ca="1">IF(DP$3="分類不明", 計算_移輸出入額!$BG16, DP$133*計算_投入係数表!DP15)</f>
        <v>#DIV/0!</v>
      </c>
      <c r="DQ15" s="212" t="e">
        <f ca="1">IF(DQ$3="分類不明", 計算_移輸出入額!$BG16, DQ$133*計算_投入係数表!DQ15)</f>
        <v>#DIV/0!</v>
      </c>
      <c r="DR15" s="212" t="e">
        <f ca="1">IF(DR$3="分類不明", 計算_移輸出入額!$BG16, DR$133*計算_投入係数表!DR15)</f>
        <v>#DIV/0!</v>
      </c>
      <c r="DS15" s="212" t="e">
        <f ca="1">IF(DS$3="分類不明", 計算_移輸出入額!$BG16, DS$133*計算_投入係数表!DS15)</f>
        <v>#DIV/0!</v>
      </c>
      <c r="DT15" s="213">
        <f t="shared" ca="1" si="1"/>
        <v>14513.922932077099</v>
      </c>
      <c r="DU15" s="214">
        <f>計算_基本取引表_調整前!DU15</f>
        <v>1816.0272560743824</v>
      </c>
      <c r="DV15" s="214">
        <f>IF($C15="分類不明", 計算_基本取引表_調整前!DV15+_xlfn.AGGREGATE(9,6,計算_移輸出入額!$BF$5:$BF$124), 計算_基本取引表_調整前!DV15)</f>
        <v>14279.130904487458</v>
      </c>
      <c r="DW15" s="214">
        <f>計算_基本取引表_調整前!DW15</f>
        <v>31587.690288646467</v>
      </c>
      <c r="DX15" s="214">
        <f>計算_基本取引表_調整前!DX15</f>
        <v>476.9748040498809</v>
      </c>
      <c r="DY15" s="214">
        <f>計算_基本取引表_調整前!DY15</f>
        <v>91.403491245824881</v>
      </c>
      <c r="DZ15" s="214">
        <f>計算_基本取引表_調整前!DZ15</f>
        <v>260.98601805521423</v>
      </c>
      <c r="EA15" s="214">
        <f>計算_基本取引表_調整前!EA15</f>
        <v>0</v>
      </c>
      <c r="EB15" s="735">
        <f ca="1">IFERROR(SUMIF(振分, $C15, 入力_北海道基本取引表!EB$4:EB$124)*($EE15/SUMIF(振分, $C15, 入力_北海道基本取引表!$EG$4:$EG$107)), 0)</f>
        <v>0.39876676238812542</v>
      </c>
      <c r="EC15" s="215">
        <f t="shared" ca="1" si="2"/>
        <v>48512.611529321613</v>
      </c>
      <c r="ED15" s="216">
        <f t="shared" ca="1" si="3"/>
        <v>63026.534461398711</v>
      </c>
      <c r="EE15" s="214">
        <f ca="1"/>
        <v>1957.5183444270306</v>
      </c>
      <c r="EF15" s="216">
        <f t="shared" ca="1" si="4"/>
        <v>50470.129873748643</v>
      </c>
      <c r="EG15" s="216">
        <f t="shared" ca="1" si="0"/>
        <v>64984.052805825741</v>
      </c>
      <c r="EH15" s="214">
        <f ca="1"/>
        <v>-19491.571944437517</v>
      </c>
      <c r="EI15" s="216">
        <f t="shared" ca="1" si="5"/>
        <v>30978.557929311126</v>
      </c>
      <c r="EJ15" s="216">
        <f ca="1"/>
        <v>45492.082094625839</v>
      </c>
      <c r="EK15" s="215"/>
      <c r="EL15" s="255"/>
      <c r="EN15" s="279"/>
      <c r="EP15" s="279"/>
      <c r="EQ15" s="291"/>
    </row>
    <row r="16" spans="2:148" s="6" customFormat="1" ht="15.75" customHeight="1" x14ac:dyDescent="0.25">
      <c r="B16" s="53">
        <v>13</v>
      </c>
      <c r="C16" s="192" t="str">
        <v>分類不明</v>
      </c>
      <c r="D16" s="211">
        <f ca="1">IF(D$3="分類不明", 計算_移輸出入額!$BG17, D$133*計算_投入係数表!D16)</f>
        <v>110.0497021468757</v>
      </c>
      <c r="E16" s="212">
        <f ca="1">IF(E$3="分類不明", 計算_移輸出入額!$BG17, E$133*計算_投入係数表!E16)</f>
        <v>15.864017155612848</v>
      </c>
      <c r="F16" s="212">
        <f ca="1">IF(F$3="分類不明", 計算_移輸出入額!$BG17, F$133*計算_投入係数表!F16)</f>
        <v>39.557235109834323</v>
      </c>
      <c r="G16" s="212">
        <f ca="1">IF(G$3="分類不明", 計算_移輸出入額!$BG17, G$133*計算_投入係数表!G16)</f>
        <v>10.005840995132504</v>
      </c>
      <c r="H16" s="212">
        <f ca="1">IF(H$3="分類不明", 計算_移輸出入額!$BG17, H$133*計算_投入係数表!H16)</f>
        <v>67.416641245352238</v>
      </c>
      <c r="I16" s="212">
        <f ca="1">IF(I$3="分類不明", 計算_移輸出入額!$BG17, I$133*計算_投入係数表!I16)</f>
        <v>225.91558985055292</v>
      </c>
      <c r="J16" s="212">
        <f ca="1">IF(J$3="分類不明", 計算_移輸出入額!$BG17, J$133*計算_投入係数表!J16)</f>
        <v>95.548127341989542</v>
      </c>
      <c r="K16" s="212">
        <f ca="1">IF(K$3="分類不明", 計算_移輸出入額!$BG17, K$133*計算_投入係数表!K16)</f>
        <v>196.39835173626156</v>
      </c>
      <c r="L16" s="212">
        <f ca="1">IF(L$3="分類不明", 計算_移輸出入額!$BG17, L$133*計算_投入係数表!L16)</f>
        <v>44.441863187571215</v>
      </c>
      <c r="M16" s="212">
        <f ca="1">IF(M$3="分類不明", 計算_移輸出入額!$BG17, M$133*計算_投入係数表!M16)</f>
        <v>105.71257681090195</v>
      </c>
      <c r="N16" s="212">
        <f ca="1">IF(N$3="分類不明", 計算_移輸出入額!$BG17, N$133*計算_投入係数表!N16)</f>
        <v>19.668370276017964</v>
      </c>
      <c r="O16" s="212">
        <f ca="1">IF(O$3="分類不明", 計算_移輸出入額!$BG17, O$133*計算_投入係数表!O16)</f>
        <v>240.62251053770132</v>
      </c>
      <c r="P16" s="212">
        <f ca="1">IF(P$3="分類不明", 計算_移輸出入額!$BG17, P$133*計算_投入係数表!P16)</f>
        <v>0</v>
      </c>
      <c r="Q16" s="212" t="e">
        <f ca="1">IF(Q$3="分類不明", 計算_移輸出入額!$BG17, Q$133*計算_投入係数表!Q16)</f>
        <v>#DIV/0!</v>
      </c>
      <c r="R16" s="212" t="e">
        <f ca="1">IF(R$3="分類不明", 計算_移輸出入額!$BG17, R$133*計算_投入係数表!R16)</f>
        <v>#DIV/0!</v>
      </c>
      <c r="S16" s="212" t="e">
        <f ca="1">IF(S$3="分類不明", 計算_移輸出入額!$BG17, S$133*計算_投入係数表!S16)</f>
        <v>#DIV/0!</v>
      </c>
      <c r="T16" s="212" t="e">
        <f ca="1">IF(T$3="分類不明", 計算_移輸出入額!$BG17, T$133*計算_投入係数表!T16)</f>
        <v>#DIV/0!</v>
      </c>
      <c r="U16" s="212" t="e">
        <f ca="1">IF(U$3="分類不明", 計算_移輸出入額!$BG17, U$133*計算_投入係数表!U16)</f>
        <v>#DIV/0!</v>
      </c>
      <c r="V16" s="212" t="e">
        <f ca="1">IF(V$3="分類不明", 計算_移輸出入額!$BG17, V$133*計算_投入係数表!V16)</f>
        <v>#DIV/0!</v>
      </c>
      <c r="W16" s="212" t="e">
        <f ca="1">IF(W$3="分類不明", 計算_移輸出入額!$BG17, W$133*計算_投入係数表!W16)</f>
        <v>#DIV/0!</v>
      </c>
      <c r="X16" s="212" t="e">
        <f ca="1">IF(X$3="分類不明", 計算_移輸出入額!$BG17, X$133*計算_投入係数表!X16)</f>
        <v>#DIV/0!</v>
      </c>
      <c r="Y16" s="212" t="e">
        <f ca="1">IF(Y$3="分類不明", 計算_移輸出入額!$BG17, Y$133*計算_投入係数表!Y16)</f>
        <v>#DIV/0!</v>
      </c>
      <c r="Z16" s="212" t="e">
        <f ca="1">IF(Z$3="分類不明", 計算_移輸出入額!$BG17, Z$133*計算_投入係数表!Z16)</f>
        <v>#DIV/0!</v>
      </c>
      <c r="AA16" s="212" t="e">
        <f ca="1">IF(AA$3="分類不明", 計算_移輸出入額!$BG17, AA$133*計算_投入係数表!AA16)</f>
        <v>#DIV/0!</v>
      </c>
      <c r="AB16" s="212" t="e">
        <f ca="1">IF(AB$3="分類不明", 計算_移輸出入額!$BG17, AB$133*計算_投入係数表!AB16)</f>
        <v>#DIV/0!</v>
      </c>
      <c r="AC16" s="212" t="e">
        <f ca="1">IF(AC$3="分類不明", 計算_移輸出入額!$BG17, AC$133*計算_投入係数表!AC16)</f>
        <v>#DIV/0!</v>
      </c>
      <c r="AD16" s="212" t="e">
        <f ca="1">IF(AD$3="分類不明", 計算_移輸出入額!$BG17, AD$133*計算_投入係数表!AD16)</f>
        <v>#DIV/0!</v>
      </c>
      <c r="AE16" s="212" t="e">
        <f ca="1">IF(AE$3="分類不明", 計算_移輸出入額!$BG17, AE$133*計算_投入係数表!AE16)</f>
        <v>#DIV/0!</v>
      </c>
      <c r="AF16" s="212" t="e">
        <f ca="1">IF(AF$3="分類不明", 計算_移輸出入額!$BG17, AF$133*計算_投入係数表!AF16)</f>
        <v>#DIV/0!</v>
      </c>
      <c r="AG16" s="212" t="e">
        <f ca="1">IF(AG$3="分類不明", 計算_移輸出入額!$BG17, AG$133*計算_投入係数表!AG16)</f>
        <v>#DIV/0!</v>
      </c>
      <c r="AH16" s="212" t="e">
        <f ca="1">IF(AH$3="分類不明", 計算_移輸出入額!$BG17, AH$133*計算_投入係数表!AH16)</f>
        <v>#DIV/0!</v>
      </c>
      <c r="AI16" s="212" t="e">
        <f ca="1">IF(AI$3="分類不明", 計算_移輸出入額!$BG17, AI$133*計算_投入係数表!AI16)</f>
        <v>#DIV/0!</v>
      </c>
      <c r="AJ16" s="212" t="e">
        <f ca="1">IF(AJ$3="分類不明", 計算_移輸出入額!$BG17, AJ$133*計算_投入係数表!AJ16)</f>
        <v>#DIV/0!</v>
      </c>
      <c r="AK16" s="212" t="e">
        <f ca="1">IF(AK$3="分類不明", 計算_移輸出入額!$BG17, AK$133*計算_投入係数表!AK16)</f>
        <v>#DIV/0!</v>
      </c>
      <c r="AL16" s="212" t="e">
        <f ca="1">IF(AL$3="分類不明", 計算_移輸出入額!$BG17, AL$133*計算_投入係数表!AL16)</f>
        <v>#DIV/0!</v>
      </c>
      <c r="AM16" s="212" t="e">
        <f ca="1">IF(AM$3="分類不明", 計算_移輸出入額!$BG17, AM$133*計算_投入係数表!AM16)</f>
        <v>#DIV/0!</v>
      </c>
      <c r="AN16" s="212" t="e">
        <f ca="1">IF(AN$3="分類不明", 計算_移輸出入額!$BG17, AN$133*計算_投入係数表!AN16)</f>
        <v>#DIV/0!</v>
      </c>
      <c r="AO16" s="212" t="e">
        <f ca="1">IF(AO$3="分類不明", 計算_移輸出入額!$BG17, AO$133*計算_投入係数表!AO16)</f>
        <v>#DIV/0!</v>
      </c>
      <c r="AP16" s="212" t="e">
        <f ca="1">IF(AP$3="分類不明", 計算_移輸出入額!$BG17, AP$133*計算_投入係数表!AP16)</f>
        <v>#DIV/0!</v>
      </c>
      <c r="AQ16" s="212" t="e">
        <f ca="1">IF(AQ$3="分類不明", 計算_移輸出入額!$BG17, AQ$133*計算_投入係数表!AQ16)</f>
        <v>#DIV/0!</v>
      </c>
      <c r="AR16" s="212" t="e">
        <f ca="1">IF(AR$3="分類不明", 計算_移輸出入額!$BG17, AR$133*計算_投入係数表!AR16)</f>
        <v>#DIV/0!</v>
      </c>
      <c r="AS16" s="212" t="e">
        <f ca="1">IF(AS$3="分類不明", 計算_移輸出入額!$BG17, AS$133*計算_投入係数表!AS16)</f>
        <v>#DIV/0!</v>
      </c>
      <c r="AT16" s="212" t="e">
        <f ca="1">IF(AT$3="分類不明", 計算_移輸出入額!$BG17, AT$133*計算_投入係数表!AT16)</f>
        <v>#DIV/0!</v>
      </c>
      <c r="AU16" s="212" t="e">
        <f ca="1">IF(AU$3="分類不明", 計算_移輸出入額!$BG17, AU$133*計算_投入係数表!AU16)</f>
        <v>#DIV/0!</v>
      </c>
      <c r="AV16" s="212" t="e">
        <f ca="1">IF(AV$3="分類不明", 計算_移輸出入額!$BG17, AV$133*計算_投入係数表!AV16)</f>
        <v>#DIV/0!</v>
      </c>
      <c r="AW16" s="212" t="e">
        <f ca="1">IF(AW$3="分類不明", 計算_移輸出入額!$BG17, AW$133*計算_投入係数表!AW16)</f>
        <v>#DIV/0!</v>
      </c>
      <c r="AX16" s="212" t="e">
        <f ca="1">IF(AX$3="分類不明", 計算_移輸出入額!$BG17, AX$133*計算_投入係数表!AX16)</f>
        <v>#DIV/0!</v>
      </c>
      <c r="AY16" s="212" t="e">
        <f ca="1">IF(AY$3="分類不明", 計算_移輸出入額!$BG17, AY$133*計算_投入係数表!AY16)</f>
        <v>#DIV/0!</v>
      </c>
      <c r="AZ16" s="212" t="e">
        <f ca="1">IF(AZ$3="分類不明", 計算_移輸出入額!$BG17, AZ$133*計算_投入係数表!AZ16)</f>
        <v>#DIV/0!</v>
      </c>
      <c r="BA16" s="212" t="e">
        <f ca="1">IF(BA$3="分類不明", 計算_移輸出入額!$BG17, BA$133*計算_投入係数表!BA16)</f>
        <v>#DIV/0!</v>
      </c>
      <c r="BB16" s="212" t="e">
        <f ca="1">IF(BB$3="分類不明", 計算_移輸出入額!$BG17, BB$133*計算_投入係数表!BB16)</f>
        <v>#DIV/0!</v>
      </c>
      <c r="BC16" s="212" t="e">
        <f ca="1">IF(BC$3="分類不明", 計算_移輸出入額!$BG17, BC$133*計算_投入係数表!BC16)</f>
        <v>#DIV/0!</v>
      </c>
      <c r="BD16" s="212" t="e">
        <f ca="1">IF(BD$3="分類不明", 計算_移輸出入額!$BG17, BD$133*計算_投入係数表!BD16)</f>
        <v>#DIV/0!</v>
      </c>
      <c r="BE16" s="212" t="e">
        <f ca="1">IF(BE$3="分類不明", 計算_移輸出入額!$BG17, BE$133*計算_投入係数表!BE16)</f>
        <v>#DIV/0!</v>
      </c>
      <c r="BF16" s="212" t="e">
        <f ca="1">IF(BF$3="分類不明", 計算_移輸出入額!$BG17, BF$133*計算_投入係数表!BF16)</f>
        <v>#DIV/0!</v>
      </c>
      <c r="BG16" s="212" t="e">
        <f ca="1">IF(BG$3="分類不明", 計算_移輸出入額!$BG17, BG$133*計算_投入係数表!BG16)</f>
        <v>#DIV/0!</v>
      </c>
      <c r="BH16" s="212" t="e">
        <f ca="1">IF(BH$3="分類不明", 計算_移輸出入額!$BG17, BH$133*計算_投入係数表!BH16)</f>
        <v>#DIV/0!</v>
      </c>
      <c r="BI16" s="212" t="e">
        <f ca="1">IF(BI$3="分類不明", 計算_移輸出入額!$BG17, BI$133*計算_投入係数表!BI16)</f>
        <v>#DIV/0!</v>
      </c>
      <c r="BJ16" s="212" t="e">
        <f ca="1">IF(BJ$3="分類不明", 計算_移輸出入額!$BG17, BJ$133*計算_投入係数表!BJ16)</f>
        <v>#DIV/0!</v>
      </c>
      <c r="BK16" s="212" t="e">
        <f ca="1">IF(BK$3="分類不明", 計算_移輸出入額!$BG17, BK$133*計算_投入係数表!BK16)</f>
        <v>#DIV/0!</v>
      </c>
      <c r="BL16" s="212" t="e">
        <f ca="1">IF(BL$3="分類不明", 計算_移輸出入額!$BG17, BL$133*計算_投入係数表!BL16)</f>
        <v>#DIV/0!</v>
      </c>
      <c r="BM16" s="212" t="e">
        <f ca="1">IF(BM$3="分類不明", 計算_移輸出入額!$BG17, BM$133*計算_投入係数表!BM16)</f>
        <v>#DIV/0!</v>
      </c>
      <c r="BN16" s="212" t="e">
        <f ca="1">IF(BN$3="分類不明", 計算_移輸出入額!$BG17, BN$133*計算_投入係数表!BN16)</f>
        <v>#DIV/0!</v>
      </c>
      <c r="BO16" s="212" t="e">
        <f ca="1">IF(BO$3="分類不明", 計算_移輸出入額!$BG17, BO$133*計算_投入係数表!BO16)</f>
        <v>#DIV/0!</v>
      </c>
      <c r="BP16" s="212" t="e">
        <f ca="1">IF(BP$3="分類不明", 計算_移輸出入額!$BG17, BP$133*計算_投入係数表!BP16)</f>
        <v>#DIV/0!</v>
      </c>
      <c r="BQ16" s="212" t="e">
        <f ca="1">IF(BQ$3="分類不明", 計算_移輸出入額!$BG17, BQ$133*計算_投入係数表!BQ16)</f>
        <v>#DIV/0!</v>
      </c>
      <c r="BR16" s="212" t="e">
        <f ca="1">IF(BR$3="分類不明", 計算_移輸出入額!$BG17, BR$133*計算_投入係数表!BR16)</f>
        <v>#DIV/0!</v>
      </c>
      <c r="BS16" s="212" t="e">
        <f ca="1">IF(BS$3="分類不明", 計算_移輸出入額!$BG17, BS$133*計算_投入係数表!BS16)</f>
        <v>#DIV/0!</v>
      </c>
      <c r="BT16" s="212" t="e">
        <f ca="1">IF(BT$3="分類不明", 計算_移輸出入額!$BG17, BT$133*計算_投入係数表!BT16)</f>
        <v>#DIV/0!</v>
      </c>
      <c r="BU16" s="212" t="e">
        <f ca="1">IF(BU$3="分類不明", 計算_移輸出入額!$BG17, BU$133*計算_投入係数表!BU16)</f>
        <v>#DIV/0!</v>
      </c>
      <c r="BV16" s="212" t="e">
        <f ca="1">IF(BV$3="分類不明", 計算_移輸出入額!$BG17, BV$133*計算_投入係数表!BV16)</f>
        <v>#DIV/0!</v>
      </c>
      <c r="BW16" s="212" t="e">
        <f ca="1">IF(BW$3="分類不明", 計算_移輸出入額!$BG17, BW$133*計算_投入係数表!BW16)</f>
        <v>#DIV/0!</v>
      </c>
      <c r="BX16" s="212" t="e">
        <f ca="1">IF(BX$3="分類不明", 計算_移輸出入額!$BG17, BX$133*計算_投入係数表!BX16)</f>
        <v>#DIV/0!</v>
      </c>
      <c r="BY16" s="212" t="e">
        <f ca="1">IF(BY$3="分類不明", 計算_移輸出入額!$BG17, BY$133*計算_投入係数表!BY16)</f>
        <v>#DIV/0!</v>
      </c>
      <c r="BZ16" s="212" t="e">
        <f ca="1">IF(BZ$3="分類不明", 計算_移輸出入額!$BG17, BZ$133*計算_投入係数表!BZ16)</f>
        <v>#DIV/0!</v>
      </c>
      <c r="CA16" s="212" t="e">
        <f ca="1">IF(CA$3="分類不明", 計算_移輸出入額!$BG17, CA$133*計算_投入係数表!CA16)</f>
        <v>#DIV/0!</v>
      </c>
      <c r="CB16" s="212" t="e">
        <f ca="1">IF(CB$3="分類不明", 計算_移輸出入額!$BG17, CB$133*計算_投入係数表!CB16)</f>
        <v>#DIV/0!</v>
      </c>
      <c r="CC16" s="212" t="e">
        <f ca="1">IF(CC$3="分類不明", 計算_移輸出入額!$BG17, CC$133*計算_投入係数表!CC16)</f>
        <v>#DIV/0!</v>
      </c>
      <c r="CD16" s="212" t="e">
        <f ca="1">IF(CD$3="分類不明", 計算_移輸出入額!$BG17, CD$133*計算_投入係数表!CD16)</f>
        <v>#DIV/0!</v>
      </c>
      <c r="CE16" s="212" t="e">
        <f ca="1">IF(CE$3="分類不明", 計算_移輸出入額!$BG17, CE$133*計算_投入係数表!CE16)</f>
        <v>#DIV/0!</v>
      </c>
      <c r="CF16" s="212" t="e">
        <f ca="1">IF(CF$3="分類不明", 計算_移輸出入額!$BG17, CF$133*計算_投入係数表!CF16)</f>
        <v>#DIV/0!</v>
      </c>
      <c r="CG16" s="212" t="e">
        <f ca="1">IF(CG$3="分類不明", 計算_移輸出入額!$BG17, CG$133*計算_投入係数表!CG16)</f>
        <v>#DIV/0!</v>
      </c>
      <c r="CH16" s="212" t="e">
        <f ca="1">IF(CH$3="分類不明", 計算_移輸出入額!$BG17, CH$133*計算_投入係数表!CH16)</f>
        <v>#DIV/0!</v>
      </c>
      <c r="CI16" s="212" t="e">
        <f ca="1">IF(CI$3="分類不明", 計算_移輸出入額!$BG17, CI$133*計算_投入係数表!CI16)</f>
        <v>#DIV/0!</v>
      </c>
      <c r="CJ16" s="212" t="e">
        <f ca="1">IF(CJ$3="分類不明", 計算_移輸出入額!$BG17, CJ$133*計算_投入係数表!CJ16)</f>
        <v>#DIV/0!</v>
      </c>
      <c r="CK16" s="212" t="e">
        <f ca="1">IF(CK$3="分類不明", 計算_移輸出入額!$BG17, CK$133*計算_投入係数表!CK16)</f>
        <v>#DIV/0!</v>
      </c>
      <c r="CL16" s="212" t="e">
        <f ca="1">IF(CL$3="分類不明", 計算_移輸出入額!$BG17, CL$133*計算_投入係数表!CL16)</f>
        <v>#DIV/0!</v>
      </c>
      <c r="CM16" s="212" t="e">
        <f ca="1">IF(CM$3="分類不明", 計算_移輸出入額!$BG17, CM$133*計算_投入係数表!CM16)</f>
        <v>#DIV/0!</v>
      </c>
      <c r="CN16" s="212" t="e">
        <f ca="1">IF(CN$3="分類不明", 計算_移輸出入額!$BG17, CN$133*計算_投入係数表!CN16)</f>
        <v>#DIV/0!</v>
      </c>
      <c r="CO16" s="212" t="e">
        <f ca="1">IF(CO$3="分類不明", 計算_移輸出入額!$BG17, CO$133*計算_投入係数表!CO16)</f>
        <v>#DIV/0!</v>
      </c>
      <c r="CP16" s="212" t="e">
        <f ca="1">IF(CP$3="分類不明", 計算_移輸出入額!$BG17, CP$133*計算_投入係数表!CP16)</f>
        <v>#DIV/0!</v>
      </c>
      <c r="CQ16" s="212" t="e">
        <f ca="1">IF(CQ$3="分類不明", 計算_移輸出入額!$BG17, CQ$133*計算_投入係数表!CQ16)</f>
        <v>#DIV/0!</v>
      </c>
      <c r="CR16" s="212" t="e">
        <f ca="1">IF(CR$3="分類不明", 計算_移輸出入額!$BG17, CR$133*計算_投入係数表!CR16)</f>
        <v>#DIV/0!</v>
      </c>
      <c r="CS16" s="212" t="e">
        <f ca="1">IF(CS$3="分類不明", 計算_移輸出入額!$BG17, CS$133*計算_投入係数表!CS16)</f>
        <v>#DIV/0!</v>
      </c>
      <c r="CT16" s="212" t="e">
        <f ca="1">IF(CT$3="分類不明", 計算_移輸出入額!$BG17, CT$133*計算_投入係数表!CT16)</f>
        <v>#DIV/0!</v>
      </c>
      <c r="CU16" s="212" t="e">
        <f ca="1">IF(CU$3="分類不明", 計算_移輸出入額!$BG17, CU$133*計算_投入係数表!CU16)</f>
        <v>#DIV/0!</v>
      </c>
      <c r="CV16" s="212" t="e">
        <f ca="1">IF(CV$3="分類不明", 計算_移輸出入額!$BG17, CV$133*計算_投入係数表!CV16)</f>
        <v>#DIV/0!</v>
      </c>
      <c r="CW16" s="212" t="e">
        <f ca="1">IF(CW$3="分類不明", 計算_移輸出入額!$BG17, CW$133*計算_投入係数表!CW16)</f>
        <v>#DIV/0!</v>
      </c>
      <c r="CX16" s="212" t="e">
        <f ca="1">IF(CX$3="分類不明", 計算_移輸出入額!$BG17, CX$133*計算_投入係数表!CX16)</f>
        <v>#DIV/0!</v>
      </c>
      <c r="CY16" s="212" t="e">
        <f ca="1">IF(CY$3="分類不明", 計算_移輸出入額!$BG17, CY$133*計算_投入係数表!CY16)</f>
        <v>#DIV/0!</v>
      </c>
      <c r="CZ16" s="212" t="e">
        <f ca="1">IF(CZ$3="分類不明", 計算_移輸出入額!$BG17, CZ$133*計算_投入係数表!CZ16)</f>
        <v>#DIV/0!</v>
      </c>
      <c r="DA16" s="212" t="e">
        <f ca="1">IF(DA$3="分類不明", 計算_移輸出入額!$BG17, DA$133*計算_投入係数表!DA16)</f>
        <v>#DIV/0!</v>
      </c>
      <c r="DB16" s="212" t="e">
        <f ca="1">IF(DB$3="分類不明", 計算_移輸出入額!$BG17, DB$133*計算_投入係数表!DB16)</f>
        <v>#DIV/0!</v>
      </c>
      <c r="DC16" s="212" t="e">
        <f ca="1">IF(DC$3="分類不明", 計算_移輸出入額!$BG17, DC$133*計算_投入係数表!DC16)</f>
        <v>#DIV/0!</v>
      </c>
      <c r="DD16" s="212" t="e">
        <f ca="1">IF(DD$3="分類不明", 計算_移輸出入額!$BG17, DD$133*計算_投入係数表!DD16)</f>
        <v>#DIV/0!</v>
      </c>
      <c r="DE16" s="212" t="e">
        <f ca="1">IF(DE$3="分類不明", 計算_移輸出入額!$BG17, DE$133*計算_投入係数表!DE16)</f>
        <v>#DIV/0!</v>
      </c>
      <c r="DF16" s="212" t="e">
        <f ca="1">IF(DF$3="分類不明", 計算_移輸出入額!$BG17, DF$133*計算_投入係数表!DF16)</f>
        <v>#DIV/0!</v>
      </c>
      <c r="DG16" s="212" t="e">
        <f ca="1">IF(DG$3="分類不明", 計算_移輸出入額!$BG17, DG$133*計算_投入係数表!DG16)</f>
        <v>#DIV/0!</v>
      </c>
      <c r="DH16" s="212" t="e">
        <f ca="1">IF(DH$3="分類不明", 計算_移輸出入額!$BG17, DH$133*計算_投入係数表!DH16)</f>
        <v>#DIV/0!</v>
      </c>
      <c r="DI16" s="212" t="e">
        <f ca="1">IF(DI$3="分類不明", 計算_移輸出入額!$BG17, DI$133*計算_投入係数表!DI16)</f>
        <v>#DIV/0!</v>
      </c>
      <c r="DJ16" s="212" t="e">
        <f ca="1">IF(DJ$3="分類不明", 計算_移輸出入額!$BG17, DJ$133*計算_投入係数表!DJ16)</f>
        <v>#DIV/0!</v>
      </c>
      <c r="DK16" s="212" t="e">
        <f ca="1">IF(DK$3="分類不明", 計算_移輸出入額!$BG17, DK$133*計算_投入係数表!DK16)</f>
        <v>#DIV/0!</v>
      </c>
      <c r="DL16" s="212" t="e">
        <f ca="1">IF(DL$3="分類不明", 計算_移輸出入額!$BG17, DL$133*計算_投入係数表!DL16)</f>
        <v>#DIV/0!</v>
      </c>
      <c r="DM16" s="212" t="e">
        <f ca="1">IF(DM$3="分類不明", 計算_移輸出入額!$BG17, DM$133*計算_投入係数表!DM16)</f>
        <v>#DIV/0!</v>
      </c>
      <c r="DN16" s="212" t="e">
        <f ca="1">IF(DN$3="分類不明", 計算_移輸出入額!$BG17, DN$133*計算_投入係数表!DN16)</f>
        <v>#DIV/0!</v>
      </c>
      <c r="DO16" s="212" t="e">
        <f ca="1">IF(DO$3="分類不明", 計算_移輸出入額!$BG17, DO$133*計算_投入係数表!DO16)</f>
        <v>#DIV/0!</v>
      </c>
      <c r="DP16" s="212" t="e">
        <f ca="1">IF(DP$3="分類不明", 計算_移輸出入額!$BG17, DP$133*計算_投入係数表!DP16)</f>
        <v>#DIV/0!</v>
      </c>
      <c r="DQ16" s="212" t="e">
        <f ca="1">IF(DQ$3="分類不明", 計算_移輸出入額!$BG17, DQ$133*計算_投入係数表!DQ16)</f>
        <v>#DIV/0!</v>
      </c>
      <c r="DR16" s="212" t="e">
        <f ca="1">IF(DR$3="分類不明", 計算_移輸出入額!$BG17, DR$133*計算_投入係数表!DR16)</f>
        <v>#DIV/0!</v>
      </c>
      <c r="DS16" s="212" t="e">
        <f ca="1">IF(DS$3="分類不明", 計算_移輸出入額!$BG17, DS$133*計算_投入係数表!DS16)</f>
        <v>#DIV/0!</v>
      </c>
      <c r="DT16" s="213">
        <f t="shared" ca="1" si="1"/>
        <v>1171.2008263938042</v>
      </c>
      <c r="DU16" s="214">
        <f>計算_基本取引表_調整前!DU16</f>
        <v>0</v>
      </c>
      <c r="DV16" s="214">
        <f ca="1">IF($C16="分類不明", 計算_基本取引表_調整前!DV16+_xlfn.AGGREGATE(9,6,計算_移輸出入額!$BF$5:$BF$124), 計算_基本取引表_調整前!DV16)</f>
        <v>1.0940568205021162</v>
      </c>
      <c r="DW16" s="214">
        <f>計算_基本取引表_調整前!DW16</f>
        <v>0</v>
      </c>
      <c r="DX16" s="214">
        <f>計算_基本取引表_調整前!DX16</f>
        <v>0</v>
      </c>
      <c r="DY16" s="214">
        <f>計算_基本取引表_調整前!DY16</f>
        <v>0</v>
      </c>
      <c r="DZ16" s="214">
        <f>計算_基本取引表_調整前!DZ16</f>
        <v>0</v>
      </c>
      <c r="EA16" s="214">
        <f>計算_基本取引表_調整前!EA16</f>
        <v>0</v>
      </c>
      <c r="EB16" s="735">
        <f ca="1">IFERROR(SUMIF(振分, $C16, 入力_北海道基本取引表!EB$4:EB$124)*($EE16/SUMIF(振分, $C16, 入力_北海道基本取引表!$EG$4:$EG$107)), 0)</f>
        <v>0</v>
      </c>
      <c r="EC16" s="215">
        <f t="shared" ca="1" si="2"/>
        <v>1.0940568205021162</v>
      </c>
      <c r="ED16" s="216">
        <f t="shared" ca="1" si="3"/>
        <v>1172.2948832143063</v>
      </c>
      <c r="EE16" s="214">
        <f ca="1"/>
        <v>16.034077175893326</v>
      </c>
      <c r="EF16" s="216">
        <f t="shared" ca="1" si="4"/>
        <v>17.128133996395441</v>
      </c>
      <c r="EG16" s="216">
        <f t="shared" ca="1" si="0"/>
        <v>1188.3289603901997</v>
      </c>
      <c r="EH16" s="214">
        <f ca="1"/>
        <v>-123.63223837355321</v>
      </c>
      <c r="EI16" s="216">
        <f t="shared" ca="1" si="5"/>
        <v>-106.50410437715777</v>
      </c>
      <c r="EJ16" s="216">
        <f ca="1"/>
        <v>1064.6967220166466</v>
      </c>
      <c r="EK16" s="215"/>
      <c r="EL16" s="255"/>
      <c r="EN16" s="279"/>
      <c r="EP16" s="279"/>
      <c r="EQ16" s="291"/>
    </row>
    <row r="17" spans="2:141" s="6" customFormat="1" ht="15.75" hidden="1" customHeight="1" x14ac:dyDescent="0.25">
      <c r="B17" s="53">
        <v>14</v>
      </c>
      <c r="C17" s="201" t="str">
        <v>-</v>
      </c>
      <c r="D17" s="211">
        <f ca="1">IF(D$3="分類不明", 計算_移輸出入額!$BG18, D$133*計算_投入係数表!D17)</f>
        <v>0</v>
      </c>
      <c r="E17" s="212">
        <f ca="1">IF(E$3="分類不明", 計算_移輸出入額!$BG18, E$133*計算_投入係数表!E17)</f>
        <v>0</v>
      </c>
      <c r="F17" s="212">
        <f ca="1">IF(F$3="分類不明", 計算_移輸出入額!$BG18, F$133*計算_投入係数表!F17)</f>
        <v>0</v>
      </c>
      <c r="G17" s="212">
        <f ca="1">IF(G$3="分類不明", 計算_移輸出入額!$BG18, G$133*計算_投入係数表!G17)</f>
        <v>0</v>
      </c>
      <c r="H17" s="212">
        <f ca="1">IF(H$3="分類不明", 計算_移輸出入額!$BG18, H$133*計算_投入係数表!H17)</f>
        <v>0</v>
      </c>
      <c r="I17" s="212">
        <f ca="1">IF(I$3="分類不明", 計算_移輸出入額!$BG18, I$133*計算_投入係数表!I17)</f>
        <v>0</v>
      </c>
      <c r="J17" s="212">
        <f ca="1">IF(J$3="分類不明", 計算_移輸出入額!$BG18, J$133*計算_投入係数表!J17)</f>
        <v>0</v>
      </c>
      <c r="K17" s="212">
        <f ca="1">IF(K$3="分類不明", 計算_移輸出入額!$BG18, K$133*計算_投入係数表!K17)</f>
        <v>0</v>
      </c>
      <c r="L17" s="212">
        <f ca="1">IF(L$3="分類不明", 計算_移輸出入額!$BG18, L$133*計算_投入係数表!L17)</f>
        <v>0</v>
      </c>
      <c r="M17" s="212">
        <f ca="1">IF(M$3="分類不明", 計算_移輸出入額!$BG18, M$133*計算_投入係数表!M17)</f>
        <v>0</v>
      </c>
      <c r="N17" s="212">
        <f ca="1">IF(N$3="分類不明", 計算_移輸出入額!$BG18, N$133*計算_投入係数表!N17)</f>
        <v>0</v>
      </c>
      <c r="O17" s="212">
        <f ca="1">IF(O$3="分類不明", 計算_移輸出入額!$BG18, O$133*計算_投入係数表!O17)</f>
        <v>0</v>
      </c>
      <c r="P17" s="212" t="e">
        <f ca="1">IF(P$3="分類不明", 計算_移輸出入額!$BG18, P$133*計算_投入係数表!P17)</f>
        <v>#DIV/0!</v>
      </c>
      <c r="Q17" s="212" t="e">
        <f ca="1">IF(Q$3="分類不明", 計算_移輸出入額!$BG18, Q$133*計算_投入係数表!Q17)</f>
        <v>#DIV/0!</v>
      </c>
      <c r="R17" s="212" t="e">
        <f ca="1">IF(R$3="分類不明", 計算_移輸出入額!$BG18, R$133*計算_投入係数表!R17)</f>
        <v>#DIV/0!</v>
      </c>
      <c r="S17" s="212" t="e">
        <f ca="1">IF(S$3="分類不明", 計算_移輸出入額!$BG18, S$133*計算_投入係数表!S17)</f>
        <v>#DIV/0!</v>
      </c>
      <c r="T17" s="212" t="e">
        <f ca="1">IF(T$3="分類不明", 計算_移輸出入額!$BG18, T$133*計算_投入係数表!T17)</f>
        <v>#DIV/0!</v>
      </c>
      <c r="U17" s="212" t="e">
        <f ca="1">IF(U$3="分類不明", 計算_移輸出入額!$BG18, U$133*計算_投入係数表!U17)</f>
        <v>#DIV/0!</v>
      </c>
      <c r="V17" s="212" t="e">
        <f ca="1">IF(V$3="分類不明", 計算_移輸出入額!$BG18, V$133*計算_投入係数表!V17)</f>
        <v>#DIV/0!</v>
      </c>
      <c r="W17" s="212" t="e">
        <f ca="1">IF(W$3="分類不明", 計算_移輸出入額!$BG18, W$133*計算_投入係数表!W17)</f>
        <v>#DIV/0!</v>
      </c>
      <c r="X17" s="212" t="e">
        <f ca="1">IF(X$3="分類不明", 計算_移輸出入額!$BG18, X$133*計算_投入係数表!X17)</f>
        <v>#DIV/0!</v>
      </c>
      <c r="Y17" s="212" t="e">
        <f ca="1">IF(Y$3="分類不明", 計算_移輸出入額!$BG18, Y$133*計算_投入係数表!Y17)</f>
        <v>#DIV/0!</v>
      </c>
      <c r="Z17" s="212" t="e">
        <f ca="1">IF(Z$3="分類不明", 計算_移輸出入額!$BG18, Z$133*計算_投入係数表!Z17)</f>
        <v>#DIV/0!</v>
      </c>
      <c r="AA17" s="212" t="e">
        <f ca="1">IF(AA$3="分類不明", 計算_移輸出入額!$BG18, AA$133*計算_投入係数表!AA17)</f>
        <v>#DIV/0!</v>
      </c>
      <c r="AB17" s="212" t="e">
        <f ca="1">IF(AB$3="分類不明", 計算_移輸出入額!$BG18, AB$133*計算_投入係数表!AB17)</f>
        <v>#DIV/0!</v>
      </c>
      <c r="AC17" s="212" t="e">
        <f ca="1">IF(AC$3="分類不明", 計算_移輸出入額!$BG18, AC$133*計算_投入係数表!AC17)</f>
        <v>#DIV/0!</v>
      </c>
      <c r="AD17" s="212" t="e">
        <f ca="1">IF(AD$3="分類不明", 計算_移輸出入額!$BG18, AD$133*計算_投入係数表!AD17)</f>
        <v>#DIV/0!</v>
      </c>
      <c r="AE17" s="212" t="e">
        <f ca="1">IF(AE$3="分類不明", 計算_移輸出入額!$BG18, AE$133*計算_投入係数表!AE17)</f>
        <v>#DIV/0!</v>
      </c>
      <c r="AF17" s="212" t="e">
        <f ca="1">IF(AF$3="分類不明", 計算_移輸出入額!$BG18, AF$133*計算_投入係数表!AF17)</f>
        <v>#DIV/0!</v>
      </c>
      <c r="AG17" s="212" t="e">
        <f ca="1">IF(AG$3="分類不明", 計算_移輸出入額!$BG18, AG$133*計算_投入係数表!AG17)</f>
        <v>#DIV/0!</v>
      </c>
      <c r="AH17" s="212" t="e">
        <f ca="1">IF(AH$3="分類不明", 計算_移輸出入額!$BG18, AH$133*計算_投入係数表!AH17)</f>
        <v>#DIV/0!</v>
      </c>
      <c r="AI17" s="212" t="e">
        <f ca="1">IF(AI$3="分類不明", 計算_移輸出入額!$BG18, AI$133*計算_投入係数表!AI17)</f>
        <v>#DIV/0!</v>
      </c>
      <c r="AJ17" s="212" t="e">
        <f ca="1">IF(AJ$3="分類不明", 計算_移輸出入額!$BG18, AJ$133*計算_投入係数表!AJ17)</f>
        <v>#DIV/0!</v>
      </c>
      <c r="AK17" s="212" t="e">
        <f ca="1">IF(AK$3="分類不明", 計算_移輸出入額!$BG18, AK$133*計算_投入係数表!AK17)</f>
        <v>#DIV/0!</v>
      </c>
      <c r="AL17" s="212" t="e">
        <f ca="1">IF(AL$3="分類不明", 計算_移輸出入額!$BG18, AL$133*計算_投入係数表!AL17)</f>
        <v>#DIV/0!</v>
      </c>
      <c r="AM17" s="212" t="e">
        <f ca="1">IF(AM$3="分類不明", 計算_移輸出入額!$BG18, AM$133*計算_投入係数表!AM17)</f>
        <v>#DIV/0!</v>
      </c>
      <c r="AN17" s="212" t="e">
        <f ca="1">IF(AN$3="分類不明", 計算_移輸出入額!$BG18, AN$133*計算_投入係数表!AN17)</f>
        <v>#DIV/0!</v>
      </c>
      <c r="AO17" s="212" t="e">
        <f ca="1">IF(AO$3="分類不明", 計算_移輸出入額!$BG18, AO$133*計算_投入係数表!AO17)</f>
        <v>#DIV/0!</v>
      </c>
      <c r="AP17" s="212" t="e">
        <f ca="1">IF(AP$3="分類不明", 計算_移輸出入額!$BG18, AP$133*計算_投入係数表!AP17)</f>
        <v>#DIV/0!</v>
      </c>
      <c r="AQ17" s="212" t="e">
        <f ca="1">IF(AQ$3="分類不明", 計算_移輸出入額!$BG18, AQ$133*計算_投入係数表!AQ17)</f>
        <v>#DIV/0!</v>
      </c>
      <c r="AR17" s="212" t="e">
        <f ca="1">IF(AR$3="分類不明", 計算_移輸出入額!$BG18, AR$133*計算_投入係数表!AR17)</f>
        <v>#DIV/0!</v>
      </c>
      <c r="AS17" s="212" t="e">
        <f ca="1">IF(AS$3="分類不明", 計算_移輸出入額!$BG18, AS$133*計算_投入係数表!AS17)</f>
        <v>#DIV/0!</v>
      </c>
      <c r="AT17" s="212" t="e">
        <f ca="1">IF(AT$3="分類不明", 計算_移輸出入額!$BG18, AT$133*計算_投入係数表!AT17)</f>
        <v>#DIV/0!</v>
      </c>
      <c r="AU17" s="212" t="e">
        <f ca="1">IF(AU$3="分類不明", 計算_移輸出入額!$BG18, AU$133*計算_投入係数表!AU17)</f>
        <v>#DIV/0!</v>
      </c>
      <c r="AV17" s="212" t="e">
        <f ca="1">IF(AV$3="分類不明", 計算_移輸出入額!$BG18, AV$133*計算_投入係数表!AV17)</f>
        <v>#DIV/0!</v>
      </c>
      <c r="AW17" s="212" t="e">
        <f ca="1">IF(AW$3="分類不明", 計算_移輸出入額!$BG18, AW$133*計算_投入係数表!AW17)</f>
        <v>#DIV/0!</v>
      </c>
      <c r="AX17" s="212" t="e">
        <f ca="1">IF(AX$3="分類不明", 計算_移輸出入額!$BG18, AX$133*計算_投入係数表!AX17)</f>
        <v>#DIV/0!</v>
      </c>
      <c r="AY17" s="212" t="e">
        <f ca="1">IF(AY$3="分類不明", 計算_移輸出入額!$BG18, AY$133*計算_投入係数表!AY17)</f>
        <v>#DIV/0!</v>
      </c>
      <c r="AZ17" s="212" t="e">
        <f ca="1">IF(AZ$3="分類不明", 計算_移輸出入額!$BG18, AZ$133*計算_投入係数表!AZ17)</f>
        <v>#DIV/0!</v>
      </c>
      <c r="BA17" s="212" t="e">
        <f ca="1">IF(BA$3="分類不明", 計算_移輸出入額!$BG18, BA$133*計算_投入係数表!BA17)</f>
        <v>#DIV/0!</v>
      </c>
      <c r="BB17" s="212" t="e">
        <f ca="1">IF(BB$3="分類不明", 計算_移輸出入額!$BG18, BB$133*計算_投入係数表!BB17)</f>
        <v>#DIV/0!</v>
      </c>
      <c r="BC17" s="212" t="e">
        <f ca="1">IF(BC$3="分類不明", 計算_移輸出入額!$BG18, BC$133*計算_投入係数表!BC17)</f>
        <v>#DIV/0!</v>
      </c>
      <c r="BD17" s="212" t="e">
        <f ca="1">IF(BD$3="分類不明", 計算_移輸出入額!$BG18, BD$133*計算_投入係数表!BD17)</f>
        <v>#DIV/0!</v>
      </c>
      <c r="BE17" s="212" t="e">
        <f ca="1">IF(BE$3="分類不明", 計算_移輸出入額!$BG18, BE$133*計算_投入係数表!BE17)</f>
        <v>#DIV/0!</v>
      </c>
      <c r="BF17" s="212" t="e">
        <f ca="1">IF(BF$3="分類不明", 計算_移輸出入額!$BG18, BF$133*計算_投入係数表!BF17)</f>
        <v>#DIV/0!</v>
      </c>
      <c r="BG17" s="212" t="e">
        <f ca="1">IF(BG$3="分類不明", 計算_移輸出入額!$BG18, BG$133*計算_投入係数表!BG17)</f>
        <v>#DIV/0!</v>
      </c>
      <c r="BH17" s="212" t="e">
        <f ca="1">IF(BH$3="分類不明", 計算_移輸出入額!$BG18, BH$133*計算_投入係数表!BH17)</f>
        <v>#DIV/0!</v>
      </c>
      <c r="BI17" s="212" t="e">
        <f ca="1">IF(BI$3="分類不明", 計算_移輸出入額!$BG18, BI$133*計算_投入係数表!BI17)</f>
        <v>#DIV/0!</v>
      </c>
      <c r="BJ17" s="212" t="e">
        <f ca="1">IF(BJ$3="分類不明", 計算_移輸出入額!$BG18, BJ$133*計算_投入係数表!BJ17)</f>
        <v>#DIV/0!</v>
      </c>
      <c r="BK17" s="212" t="e">
        <f ca="1">IF(BK$3="分類不明", 計算_移輸出入額!$BG18, BK$133*計算_投入係数表!BK17)</f>
        <v>#DIV/0!</v>
      </c>
      <c r="BL17" s="212" t="e">
        <f ca="1">IF(BL$3="分類不明", 計算_移輸出入額!$BG18, BL$133*計算_投入係数表!BL17)</f>
        <v>#DIV/0!</v>
      </c>
      <c r="BM17" s="212" t="e">
        <f ca="1">IF(BM$3="分類不明", 計算_移輸出入額!$BG18, BM$133*計算_投入係数表!BM17)</f>
        <v>#DIV/0!</v>
      </c>
      <c r="BN17" s="212" t="e">
        <f ca="1">IF(BN$3="分類不明", 計算_移輸出入額!$BG18, BN$133*計算_投入係数表!BN17)</f>
        <v>#DIV/0!</v>
      </c>
      <c r="BO17" s="212" t="e">
        <f ca="1">IF(BO$3="分類不明", 計算_移輸出入額!$BG18, BO$133*計算_投入係数表!BO17)</f>
        <v>#DIV/0!</v>
      </c>
      <c r="BP17" s="212" t="e">
        <f ca="1">IF(BP$3="分類不明", 計算_移輸出入額!$BG18, BP$133*計算_投入係数表!BP17)</f>
        <v>#DIV/0!</v>
      </c>
      <c r="BQ17" s="212" t="e">
        <f ca="1">IF(BQ$3="分類不明", 計算_移輸出入額!$BG18, BQ$133*計算_投入係数表!BQ17)</f>
        <v>#DIV/0!</v>
      </c>
      <c r="BR17" s="212" t="e">
        <f ca="1">IF(BR$3="分類不明", 計算_移輸出入額!$BG18, BR$133*計算_投入係数表!BR17)</f>
        <v>#DIV/0!</v>
      </c>
      <c r="BS17" s="212" t="e">
        <f ca="1">IF(BS$3="分類不明", 計算_移輸出入額!$BG18, BS$133*計算_投入係数表!BS17)</f>
        <v>#DIV/0!</v>
      </c>
      <c r="BT17" s="212" t="e">
        <f ca="1">IF(BT$3="分類不明", 計算_移輸出入額!$BG18, BT$133*計算_投入係数表!BT17)</f>
        <v>#DIV/0!</v>
      </c>
      <c r="BU17" s="212" t="e">
        <f ca="1">IF(BU$3="分類不明", 計算_移輸出入額!$BG18, BU$133*計算_投入係数表!BU17)</f>
        <v>#DIV/0!</v>
      </c>
      <c r="BV17" s="212" t="e">
        <f ca="1">IF(BV$3="分類不明", 計算_移輸出入額!$BG18, BV$133*計算_投入係数表!BV17)</f>
        <v>#DIV/0!</v>
      </c>
      <c r="BW17" s="212" t="e">
        <f ca="1">IF(BW$3="分類不明", 計算_移輸出入額!$BG18, BW$133*計算_投入係数表!BW17)</f>
        <v>#DIV/0!</v>
      </c>
      <c r="BX17" s="212" t="e">
        <f ca="1">IF(BX$3="分類不明", 計算_移輸出入額!$BG18, BX$133*計算_投入係数表!BX17)</f>
        <v>#DIV/0!</v>
      </c>
      <c r="BY17" s="212" t="e">
        <f ca="1">IF(BY$3="分類不明", 計算_移輸出入額!$BG18, BY$133*計算_投入係数表!BY17)</f>
        <v>#DIV/0!</v>
      </c>
      <c r="BZ17" s="212" t="e">
        <f ca="1">IF(BZ$3="分類不明", 計算_移輸出入額!$BG18, BZ$133*計算_投入係数表!BZ17)</f>
        <v>#DIV/0!</v>
      </c>
      <c r="CA17" s="212" t="e">
        <f ca="1">IF(CA$3="分類不明", 計算_移輸出入額!$BG18, CA$133*計算_投入係数表!CA17)</f>
        <v>#DIV/0!</v>
      </c>
      <c r="CB17" s="212" t="e">
        <f ca="1">IF(CB$3="分類不明", 計算_移輸出入額!$BG18, CB$133*計算_投入係数表!CB17)</f>
        <v>#DIV/0!</v>
      </c>
      <c r="CC17" s="212" t="e">
        <f ca="1">IF(CC$3="分類不明", 計算_移輸出入額!$BG18, CC$133*計算_投入係数表!CC17)</f>
        <v>#DIV/0!</v>
      </c>
      <c r="CD17" s="212" t="e">
        <f ca="1">IF(CD$3="分類不明", 計算_移輸出入額!$BG18, CD$133*計算_投入係数表!CD17)</f>
        <v>#DIV/0!</v>
      </c>
      <c r="CE17" s="212" t="e">
        <f ca="1">IF(CE$3="分類不明", 計算_移輸出入額!$BG18, CE$133*計算_投入係数表!CE17)</f>
        <v>#DIV/0!</v>
      </c>
      <c r="CF17" s="212" t="e">
        <f ca="1">IF(CF$3="分類不明", 計算_移輸出入額!$BG18, CF$133*計算_投入係数表!CF17)</f>
        <v>#DIV/0!</v>
      </c>
      <c r="CG17" s="212" t="e">
        <f ca="1">IF(CG$3="分類不明", 計算_移輸出入額!$BG18, CG$133*計算_投入係数表!CG17)</f>
        <v>#DIV/0!</v>
      </c>
      <c r="CH17" s="212" t="e">
        <f ca="1">IF(CH$3="分類不明", 計算_移輸出入額!$BG18, CH$133*計算_投入係数表!CH17)</f>
        <v>#DIV/0!</v>
      </c>
      <c r="CI17" s="212" t="e">
        <f ca="1">IF(CI$3="分類不明", 計算_移輸出入額!$BG18, CI$133*計算_投入係数表!CI17)</f>
        <v>#DIV/0!</v>
      </c>
      <c r="CJ17" s="212" t="e">
        <f ca="1">IF(CJ$3="分類不明", 計算_移輸出入額!$BG18, CJ$133*計算_投入係数表!CJ17)</f>
        <v>#DIV/0!</v>
      </c>
      <c r="CK17" s="212" t="e">
        <f ca="1">IF(CK$3="分類不明", 計算_移輸出入額!$BG18, CK$133*計算_投入係数表!CK17)</f>
        <v>#DIV/0!</v>
      </c>
      <c r="CL17" s="212" t="e">
        <f ca="1">IF(CL$3="分類不明", 計算_移輸出入額!$BG18, CL$133*計算_投入係数表!CL17)</f>
        <v>#DIV/0!</v>
      </c>
      <c r="CM17" s="212" t="e">
        <f ca="1">IF(CM$3="分類不明", 計算_移輸出入額!$BG18, CM$133*計算_投入係数表!CM17)</f>
        <v>#DIV/0!</v>
      </c>
      <c r="CN17" s="212" t="e">
        <f ca="1">IF(CN$3="分類不明", 計算_移輸出入額!$BG18, CN$133*計算_投入係数表!CN17)</f>
        <v>#DIV/0!</v>
      </c>
      <c r="CO17" s="212" t="e">
        <f ca="1">IF(CO$3="分類不明", 計算_移輸出入額!$BG18, CO$133*計算_投入係数表!CO17)</f>
        <v>#DIV/0!</v>
      </c>
      <c r="CP17" s="212" t="e">
        <f ca="1">IF(CP$3="分類不明", 計算_移輸出入額!$BG18, CP$133*計算_投入係数表!CP17)</f>
        <v>#DIV/0!</v>
      </c>
      <c r="CQ17" s="212" t="e">
        <f ca="1">IF(CQ$3="分類不明", 計算_移輸出入額!$BG18, CQ$133*計算_投入係数表!CQ17)</f>
        <v>#DIV/0!</v>
      </c>
      <c r="CR17" s="212" t="e">
        <f ca="1">IF(CR$3="分類不明", 計算_移輸出入額!$BG18, CR$133*計算_投入係数表!CR17)</f>
        <v>#DIV/0!</v>
      </c>
      <c r="CS17" s="212" t="e">
        <f ca="1">IF(CS$3="分類不明", 計算_移輸出入額!$BG18, CS$133*計算_投入係数表!CS17)</f>
        <v>#DIV/0!</v>
      </c>
      <c r="CT17" s="212" t="e">
        <f ca="1">IF(CT$3="分類不明", 計算_移輸出入額!$BG18, CT$133*計算_投入係数表!CT17)</f>
        <v>#DIV/0!</v>
      </c>
      <c r="CU17" s="212" t="e">
        <f ca="1">IF(CU$3="分類不明", 計算_移輸出入額!$BG18, CU$133*計算_投入係数表!CU17)</f>
        <v>#DIV/0!</v>
      </c>
      <c r="CV17" s="212" t="e">
        <f ca="1">IF(CV$3="分類不明", 計算_移輸出入額!$BG18, CV$133*計算_投入係数表!CV17)</f>
        <v>#DIV/0!</v>
      </c>
      <c r="CW17" s="212" t="e">
        <f ca="1">IF(CW$3="分類不明", 計算_移輸出入額!$BG18, CW$133*計算_投入係数表!CW17)</f>
        <v>#DIV/0!</v>
      </c>
      <c r="CX17" s="212" t="e">
        <f ca="1">IF(CX$3="分類不明", 計算_移輸出入額!$BG18, CX$133*計算_投入係数表!CX17)</f>
        <v>#DIV/0!</v>
      </c>
      <c r="CY17" s="212" t="e">
        <f ca="1">IF(CY$3="分類不明", 計算_移輸出入額!$BG18, CY$133*計算_投入係数表!CY17)</f>
        <v>#DIV/0!</v>
      </c>
      <c r="CZ17" s="212" t="e">
        <f ca="1">IF(CZ$3="分類不明", 計算_移輸出入額!$BG18, CZ$133*計算_投入係数表!CZ17)</f>
        <v>#DIV/0!</v>
      </c>
      <c r="DA17" s="212" t="e">
        <f ca="1">IF(DA$3="分類不明", 計算_移輸出入額!$BG18, DA$133*計算_投入係数表!DA17)</f>
        <v>#DIV/0!</v>
      </c>
      <c r="DB17" s="212" t="e">
        <f ca="1">IF(DB$3="分類不明", 計算_移輸出入額!$BG18, DB$133*計算_投入係数表!DB17)</f>
        <v>#DIV/0!</v>
      </c>
      <c r="DC17" s="212" t="e">
        <f ca="1">IF(DC$3="分類不明", 計算_移輸出入額!$BG18, DC$133*計算_投入係数表!DC17)</f>
        <v>#DIV/0!</v>
      </c>
      <c r="DD17" s="212" t="e">
        <f ca="1">IF(DD$3="分類不明", 計算_移輸出入額!$BG18, DD$133*計算_投入係数表!DD17)</f>
        <v>#DIV/0!</v>
      </c>
      <c r="DE17" s="212" t="e">
        <f ca="1">IF(DE$3="分類不明", 計算_移輸出入額!$BG18, DE$133*計算_投入係数表!DE17)</f>
        <v>#DIV/0!</v>
      </c>
      <c r="DF17" s="212" t="e">
        <f ca="1">IF(DF$3="分類不明", 計算_移輸出入額!$BG18, DF$133*計算_投入係数表!DF17)</f>
        <v>#DIV/0!</v>
      </c>
      <c r="DG17" s="212" t="e">
        <f ca="1">IF(DG$3="分類不明", 計算_移輸出入額!$BG18, DG$133*計算_投入係数表!DG17)</f>
        <v>#DIV/0!</v>
      </c>
      <c r="DH17" s="212" t="e">
        <f ca="1">IF(DH$3="分類不明", 計算_移輸出入額!$BG18, DH$133*計算_投入係数表!DH17)</f>
        <v>#DIV/0!</v>
      </c>
      <c r="DI17" s="212" t="e">
        <f ca="1">IF(DI$3="分類不明", 計算_移輸出入額!$BG18, DI$133*計算_投入係数表!DI17)</f>
        <v>#DIV/0!</v>
      </c>
      <c r="DJ17" s="212" t="e">
        <f ca="1">IF(DJ$3="分類不明", 計算_移輸出入額!$BG18, DJ$133*計算_投入係数表!DJ17)</f>
        <v>#DIV/0!</v>
      </c>
      <c r="DK17" s="212" t="e">
        <f ca="1">IF(DK$3="分類不明", 計算_移輸出入額!$BG18, DK$133*計算_投入係数表!DK17)</f>
        <v>#DIV/0!</v>
      </c>
      <c r="DL17" s="212" t="e">
        <f ca="1">IF(DL$3="分類不明", 計算_移輸出入額!$BG18, DL$133*計算_投入係数表!DL17)</f>
        <v>#DIV/0!</v>
      </c>
      <c r="DM17" s="212" t="e">
        <f ca="1">IF(DM$3="分類不明", 計算_移輸出入額!$BG18, DM$133*計算_投入係数表!DM17)</f>
        <v>#DIV/0!</v>
      </c>
      <c r="DN17" s="212" t="e">
        <f ca="1">IF(DN$3="分類不明", 計算_移輸出入額!$BG18, DN$133*計算_投入係数表!DN17)</f>
        <v>#DIV/0!</v>
      </c>
      <c r="DO17" s="212" t="e">
        <f ca="1">IF(DO$3="分類不明", 計算_移輸出入額!$BG18, DO$133*計算_投入係数表!DO17)</f>
        <v>#DIV/0!</v>
      </c>
      <c r="DP17" s="212" t="e">
        <f ca="1">IF(DP$3="分類不明", 計算_移輸出入額!$BG18, DP$133*計算_投入係数表!DP17)</f>
        <v>#DIV/0!</v>
      </c>
      <c r="DQ17" s="212" t="e">
        <f ca="1">IF(DQ$3="分類不明", 計算_移輸出入額!$BG18, DQ$133*計算_投入係数表!DQ17)</f>
        <v>#DIV/0!</v>
      </c>
      <c r="DR17" s="212" t="e">
        <f ca="1">IF(DR$3="分類不明", 計算_移輸出入額!$BG18, DR$133*計算_投入係数表!DR17)</f>
        <v>#DIV/0!</v>
      </c>
      <c r="DS17" s="212" t="e">
        <f ca="1">IF(DS$3="分類不明", 計算_移輸出入額!$BG18, DS$133*計算_投入係数表!DS17)</f>
        <v>#DIV/0!</v>
      </c>
      <c r="DT17" s="213">
        <f t="shared" ca="1" si="1"/>
        <v>0</v>
      </c>
      <c r="DU17" s="214">
        <f>計算_基本取引表_調整前!DU17</f>
        <v>0</v>
      </c>
      <c r="DV17" s="214">
        <f>IF($C17="分類不明", 計算_基本取引表_調整前!DV17+_xlfn.AGGREGATE(9,6,計算_移輸出入額!$BF$5:$BF$124), 計算_基本取引表_調整前!DV17)</f>
        <v>0</v>
      </c>
      <c r="DW17" s="214">
        <f>計算_基本取引表_調整前!DW17</f>
        <v>0</v>
      </c>
      <c r="DX17" s="214">
        <f>計算_基本取引表_調整前!DX17</f>
        <v>0</v>
      </c>
      <c r="DY17" s="214">
        <f>計算_基本取引表_調整前!DY17</f>
        <v>0</v>
      </c>
      <c r="DZ17" s="214">
        <f>計算_基本取引表_調整前!DZ17</f>
        <v>0</v>
      </c>
      <c r="EA17" s="214" t="e">
        <f>計算_基本取引表_調整前!EA17</f>
        <v>#DIV/0!</v>
      </c>
      <c r="EB17" s="735">
        <f ca="1">IFERROR(SUMIF(振分, $C17, 入力_北海道基本取引表!EB$4:EB$124)*($EE17/SUMIF(振分, $C17, 入力_北海道基本取引表!$EG$4:$EG$107)), 0)</f>
        <v>0</v>
      </c>
      <c r="EC17" s="215" t="e">
        <f t="shared" si="2"/>
        <v>#DIV/0!</v>
      </c>
      <c r="ED17" s="216" t="e">
        <f t="shared" ca="1" si="3"/>
        <v>#DIV/0!</v>
      </c>
      <c r="EE17" s="214" t="e">
        <f ca="1"/>
        <v>#DIV/0!</v>
      </c>
      <c r="EF17" s="216" t="e">
        <f t="shared" ca="1" si="4"/>
        <v>#DIV/0!</v>
      </c>
      <c r="EG17" s="216" t="e">
        <f t="shared" ca="1" si="0"/>
        <v>#DIV/0!</v>
      </c>
      <c r="EH17" s="214" t="e">
        <f ca="1"/>
        <v>#DIV/0!</v>
      </c>
      <c r="EI17" s="216" t="e">
        <f t="shared" ca="1" si="5"/>
        <v>#DIV/0!</v>
      </c>
      <c r="EJ17" s="216" t="e">
        <f ca="1"/>
        <v>#DIV/0!</v>
      </c>
      <c r="EK17" s="215"/>
    </row>
    <row r="18" spans="2:141" s="6" customFormat="1" ht="15.75" hidden="1" customHeight="1" x14ac:dyDescent="0.25">
      <c r="B18" s="53">
        <v>15</v>
      </c>
      <c r="C18" s="192" t="str">
        <v>-</v>
      </c>
      <c r="D18" s="211">
        <f ca="1">IF(D$3="分類不明", 計算_移輸出入額!$BG19, D$133*計算_投入係数表!D18)</f>
        <v>0</v>
      </c>
      <c r="E18" s="212">
        <f ca="1">IF(E$3="分類不明", 計算_移輸出入額!$BG19, E$133*計算_投入係数表!E18)</f>
        <v>0</v>
      </c>
      <c r="F18" s="212">
        <f ca="1">IF(F$3="分類不明", 計算_移輸出入額!$BG19, F$133*計算_投入係数表!F18)</f>
        <v>0</v>
      </c>
      <c r="G18" s="212">
        <f ca="1">IF(G$3="分類不明", 計算_移輸出入額!$BG19, G$133*計算_投入係数表!G18)</f>
        <v>0</v>
      </c>
      <c r="H18" s="212">
        <f ca="1">IF(H$3="分類不明", 計算_移輸出入額!$BG19, H$133*計算_投入係数表!H18)</f>
        <v>0</v>
      </c>
      <c r="I18" s="212">
        <f ca="1">IF(I$3="分類不明", 計算_移輸出入額!$BG19, I$133*計算_投入係数表!I18)</f>
        <v>0</v>
      </c>
      <c r="J18" s="212">
        <f ca="1">IF(J$3="分類不明", 計算_移輸出入額!$BG19, J$133*計算_投入係数表!J18)</f>
        <v>0</v>
      </c>
      <c r="K18" s="212">
        <f ca="1">IF(K$3="分類不明", 計算_移輸出入額!$BG19, K$133*計算_投入係数表!K18)</f>
        <v>0</v>
      </c>
      <c r="L18" s="212">
        <f ca="1">IF(L$3="分類不明", 計算_移輸出入額!$BG19, L$133*計算_投入係数表!L18)</f>
        <v>0</v>
      </c>
      <c r="M18" s="212">
        <f ca="1">IF(M$3="分類不明", 計算_移輸出入額!$BG19, M$133*計算_投入係数表!M18)</f>
        <v>0</v>
      </c>
      <c r="N18" s="212">
        <f ca="1">IF(N$3="分類不明", 計算_移輸出入額!$BG19, N$133*計算_投入係数表!N18)</f>
        <v>0</v>
      </c>
      <c r="O18" s="212">
        <f ca="1">IF(O$3="分類不明", 計算_移輸出入額!$BG19, O$133*計算_投入係数表!O18)</f>
        <v>0</v>
      </c>
      <c r="P18" s="212" t="e">
        <f ca="1">IF(P$3="分類不明", 計算_移輸出入額!$BG19, P$133*計算_投入係数表!P18)</f>
        <v>#DIV/0!</v>
      </c>
      <c r="Q18" s="212" t="e">
        <f ca="1">IF(Q$3="分類不明", 計算_移輸出入額!$BG19, Q$133*計算_投入係数表!Q18)</f>
        <v>#DIV/0!</v>
      </c>
      <c r="R18" s="212" t="e">
        <f ca="1">IF(R$3="分類不明", 計算_移輸出入額!$BG19, R$133*計算_投入係数表!R18)</f>
        <v>#DIV/0!</v>
      </c>
      <c r="S18" s="212" t="e">
        <f ca="1">IF(S$3="分類不明", 計算_移輸出入額!$BG19, S$133*計算_投入係数表!S18)</f>
        <v>#DIV/0!</v>
      </c>
      <c r="T18" s="212" t="e">
        <f ca="1">IF(T$3="分類不明", 計算_移輸出入額!$BG19, T$133*計算_投入係数表!T18)</f>
        <v>#DIV/0!</v>
      </c>
      <c r="U18" s="212" t="e">
        <f ca="1">IF(U$3="分類不明", 計算_移輸出入額!$BG19, U$133*計算_投入係数表!U18)</f>
        <v>#DIV/0!</v>
      </c>
      <c r="V18" s="212" t="e">
        <f ca="1">IF(V$3="分類不明", 計算_移輸出入額!$BG19, V$133*計算_投入係数表!V18)</f>
        <v>#DIV/0!</v>
      </c>
      <c r="W18" s="212" t="e">
        <f ca="1">IF(W$3="分類不明", 計算_移輸出入額!$BG19, W$133*計算_投入係数表!W18)</f>
        <v>#DIV/0!</v>
      </c>
      <c r="X18" s="212" t="e">
        <f ca="1">IF(X$3="分類不明", 計算_移輸出入額!$BG19, X$133*計算_投入係数表!X18)</f>
        <v>#DIV/0!</v>
      </c>
      <c r="Y18" s="212" t="e">
        <f ca="1">IF(Y$3="分類不明", 計算_移輸出入額!$BG19, Y$133*計算_投入係数表!Y18)</f>
        <v>#DIV/0!</v>
      </c>
      <c r="Z18" s="212" t="e">
        <f ca="1">IF(Z$3="分類不明", 計算_移輸出入額!$BG19, Z$133*計算_投入係数表!Z18)</f>
        <v>#DIV/0!</v>
      </c>
      <c r="AA18" s="212" t="e">
        <f ca="1">IF(AA$3="分類不明", 計算_移輸出入額!$BG19, AA$133*計算_投入係数表!AA18)</f>
        <v>#DIV/0!</v>
      </c>
      <c r="AB18" s="212" t="e">
        <f ca="1">IF(AB$3="分類不明", 計算_移輸出入額!$BG19, AB$133*計算_投入係数表!AB18)</f>
        <v>#DIV/0!</v>
      </c>
      <c r="AC18" s="212" t="e">
        <f ca="1">IF(AC$3="分類不明", 計算_移輸出入額!$BG19, AC$133*計算_投入係数表!AC18)</f>
        <v>#DIV/0!</v>
      </c>
      <c r="AD18" s="212" t="e">
        <f ca="1">IF(AD$3="分類不明", 計算_移輸出入額!$BG19, AD$133*計算_投入係数表!AD18)</f>
        <v>#DIV/0!</v>
      </c>
      <c r="AE18" s="212" t="e">
        <f ca="1">IF(AE$3="分類不明", 計算_移輸出入額!$BG19, AE$133*計算_投入係数表!AE18)</f>
        <v>#DIV/0!</v>
      </c>
      <c r="AF18" s="212" t="e">
        <f ca="1">IF(AF$3="分類不明", 計算_移輸出入額!$BG19, AF$133*計算_投入係数表!AF18)</f>
        <v>#DIV/0!</v>
      </c>
      <c r="AG18" s="212" t="e">
        <f ca="1">IF(AG$3="分類不明", 計算_移輸出入額!$BG19, AG$133*計算_投入係数表!AG18)</f>
        <v>#DIV/0!</v>
      </c>
      <c r="AH18" s="212" t="e">
        <f ca="1">IF(AH$3="分類不明", 計算_移輸出入額!$BG19, AH$133*計算_投入係数表!AH18)</f>
        <v>#DIV/0!</v>
      </c>
      <c r="AI18" s="212" t="e">
        <f ca="1">IF(AI$3="分類不明", 計算_移輸出入額!$BG19, AI$133*計算_投入係数表!AI18)</f>
        <v>#DIV/0!</v>
      </c>
      <c r="AJ18" s="212" t="e">
        <f ca="1">IF(AJ$3="分類不明", 計算_移輸出入額!$BG19, AJ$133*計算_投入係数表!AJ18)</f>
        <v>#DIV/0!</v>
      </c>
      <c r="AK18" s="212" t="e">
        <f ca="1">IF(AK$3="分類不明", 計算_移輸出入額!$BG19, AK$133*計算_投入係数表!AK18)</f>
        <v>#DIV/0!</v>
      </c>
      <c r="AL18" s="212" t="e">
        <f ca="1">IF(AL$3="分類不明", 計算_移輸出入額!$BG19, AL$133*計算_投入係数表!AL18)</f>
        <v>#DIV/0!</v>
      </c>
      <c r="AM18" s="212" t="e">
        <f ca="1">IF(AM$3="分類不明", 計算_移輸出入額!$BG19, AM$133*計算_投入係数表!AM18)</f>
        <v>#DIV/0!</v>
      </c>
      <c r="AN18" s="212" t="e">
        <f ca="1">IF(AN$3="分類不明", 計算_移輸出入額!$BG19, AN$133*計算_投入係数表!AN18)</f>
        <v>#DIV/0!</v>
      </c>
      <c r="AO18" s="212" t="e">
        <f ca="1">IF(AO$3="分類不明", 計算_移輸出入額!$BG19, AO$133*計算_投入係数表!AO18)</f>
        <v>#DIV/0!</v>
      </c>
      <c r="AP18" s="212" t="e">
        <f ca="1">IF(AP$3="分類不明", 計算_移輸出入額!$BG19, AP$133*計算_投入係数表!AP18)</f>
        <v>#DIV/0!</v>
      </c>
      <c r="AQ18" s="212" t="e">
        <f ca="1">IF(AQ$3="分類不明", 計算_移輸出入額!$BG19, AQ$133*計算_投入係数表!AQ18)</f>
        <v>#DIV/0!</v>
      </c>
      <c r="AR18" s="212" t="e">
        <f ca="1">IF(AR$3="分類不明", 計算_移輸出入額!$BG19, AR$133*計算_投入係数表!AR18)</f>
        <v>#DIV/0!</v>
      </c>
      <c r="AS18" s="212" t="e">
        <f ca="1">IF(AS$3="分類不明", 計算_移輸出入額!$BG19, AS$133*計算_投入係数表!AS18)</f>
        <v>#DIV/0!</v>
      </c>
      <c r="AT18" s="212" t="e">
        <f ca="1">IF(AT$3="分類不明", 計算_移輸出入額!$BG19, AT$133*計算_投入係数表!AT18)</f>
        <v>#DIV/0!</v>
      </c>
      <c r="AU18" s="212" t="e">
        <f ca="1">IF(AU$3="分類不明", 計算_移輸出入額!$BG19, AU$133*計算_投入係数表!AU18)</f>
        <v>#DIV/0!</v>
      </c>
      <c r="AV18" s="212" t="e">
        <f ca="1">IF(AV$3="分類不明", 計算_移輸出入額!$BG19, AV$133*計算_投入係数表!AV18)</f>
        <v>#DIV/0!</v>
      </c>
      <c r="AW18" s="212" t="e">
        <f ca="1">IF(AW$3="分類不明", 計算_移輸出入額!$BG19, AW$133*計算_投入係数表!AW18)</f>
        <v>#DIV/0!</v>
      </c>
      <c r="AX18" s="212" t="e">
        <f ca="1">IF(AX$3="分類不明", 計算_移輸出入額!$BG19, AX$133*計算_投入係数表!AX18)</f>
        <v>#DIV/0!</v>
      </c>
      <c r="AY18" s="212" t="e">
        <f ca="1">IF(AY$3="分類不明", 計算_移輸出入額!$BG19, AY$133*計算_投入係数表!AY18)</f>
        <v>#DIV/0!</v>
      </c>
      <c r="AZ18" s="212" t="e">
        <f ca="1">IF(AZ$3="分類不明", 計算_移輸出入額!$BG19, AZ$133*計算_投入係数表!AZ18)</f>
        <v>#DIV/0!</v>
      </c>
      <c r="BA18" s="212" t="e">
        <f ca="1">IF(BA$3="分類不明", 計算_移輸出入額!$BG19, BA$133*計算_投入係数表!BA18)</f>
        <v>#DIV/0!</v>
      </c>
      <c r="BB18" s="212" t="e">
        <f ca="1">IF(BB$3="分類不明", 計算_移輸出入額!$BG19, BB$133*計算_投入係数表!BB18)</f>
        <v>#DIV/0!</v>
      </c>
      <c r="BC18" s="212" t="e">
        <f ca="1">IF(BC$3="分類不明", 計算_移輸出入額!$BG19, BC$133*計算_投入係数表!BC18)</f>
        <v>#DIV/0!</v>
      </c>
      <c r="BD18" s="212" t="e">
        <f ca="1">IF(BD$3="分類不明", 計算_移輸出入額!$BG19, BD$133*計算_投入係数表!BD18)</f>
        <v>#DIV/0!</v>
      </c>
      <c r="BE18" s="212" t="e">
        <f ca="1">IF(BE$3="分類不明", 計算_移輸出入額!$BG19, BE$133*計算_投入係数表!BE18)</f>
        <v>#DIV/0!</v>
      </c>
      <c r="BF18" s="212" t="e">
        <f ca="1">IF(BF$3="分類不明", 計算_移輸出入額!$BG19, BF$133*計算_投入係数表!BF18)</f>
        <v>#DIV/0!</v>
      </c>
      <c r="BG18" s="212" t="e">
        <f ca="1">IF(BG$3="分類不明", 計算_移輸出入額!$BG19, BG$133*計算_投入係数表!BG18)</f>
        <v>#DIV/0!</v>
      </c>
      <c r="BH18" s="212" t="e">
        <f ca="1">IF(BH$3="分類不明", 計算_移輸出入額!$BG19, BH$133*計算_投入係数表!BH18)</f>
        <v>#DIV/0!</v>
      </c>
      <c r="BI18" s="212" t="e">
        <f ca="1">IF(BI$3="分類不明", 計算_移輸出入額!$BG19, BI$133*計算_投入係数表!BI18)</f>
        <v>#DIV/0!</v>
      </c>
      <c r="BJ18" s="212" t="e">
        <f ca="1">IF(BJ$3="分類不明", 計算_移輸出入額!$BG19, BJ$133*計算_投入係数表!BJ18)</f>
        <v>#DIV/0!</v>
      </c>
      <c r="BK18" s="212" t="e">
        <f ca="1">IF(BK$3="分類不明", 計算_移輸出入額!$BG19, BK$133*計算_投入係数表!BK18)</f>
        <v>#DIV/0!</v>
      </c>
      <c r="BL18" s="212" t="e">
        <f ca="1">IF(BL$3="分類不明", 計算_移輸出入額!$BG19, BL$133*計算_投入係数表!BL18)</f>
        <v>#DIV/0!</v>
      </c>
      <c r="BM18" s="212" t="e">
        <f ca="1">IF(BM$3="分類不明", 計算_移輸出入額!$BG19, BM$133*計算_投入係数表!BM18)</f>
        <v>#DIV/0!</v>
      </c>
      <c r="BN18" s="212" t="e">
        <f ca="1">IF(BN$3="分類不明", 計算_移輸出入額!$BG19, BN$133*計算_投入係数表!BN18)</f>
        <v>#DIV/0!</v>
      </c>
      <c r="BO18" s="212" t="e">
        <f ca="1">IF(BO$3="分類不明", 計算_移輸出入額!$BG19, BO$133*計算_投入係数表!BO18)</f>
        <v>#DIV/0!</v>
      </c>
      <c r="BP18" s="212" t="e">
        <f ca="1">IF(BP$3="分類不明", 計算_移輸出入額!$BG19, BP$133*計算_投入係数表!BP18)</f>
        <v>#DIV/0!</v>
      </c>
      <c r="BQ18" s="212" t="e">
        <f ca="1">IF(BQ$3="分類不明", 計算_移輸出入額!$BG19, BQ$133*計算_投入係数表!BQ18)</f>
        <v>#DIV/0!</v>
      </c>
      <c r="BR18" s="212" t="e">
        <f ca="1">IF(BR$3="分類不明", 計算_移輸出入額!$BG19, BR$133*計算_投入係数表!BR18)</f>
        <v>#DIV/0!</v>
      </c>
      <c r="BS18" s="212" t="e">
        <f ca="1">IF(BS$3="分類不明", 計算_移輸出入額!$BG19, BS$133*計算_投入係数表!BS18)</f>
        <v>#DIV/0!</v>
      </c>
      <c r="BT18" s="212" t="e">
        <f ca="1">IF(BT$3="分類不明", 計算_移輸出入額!$BG19, BT$133*計算_投入係数表!BT18)</f>
        <v>#DIV/0!</v>
      </c>
      <c r="BU18" s="212" t="e">
        <f ca="1">IF(BU$3="分類不明", 計算_移輸出入額!$BG19, BU$133*計算_投入係数表!BU18)</f>
        <v>#DIV/0!</v>
      </c>
      <c r="BV18" s="212" t="e">
        <f ca="1">IF(BV$3="分類不明", 計算_移輸出入額!$BG19, BV$133*計算_投入係数表!BV18)</f>
        <v>#DIV/0!</v>
      </c>
      <c r="BW18" s="212" t="e">
        <f ca="1">IF(BW$3="分類不明", 計算_移輸出入額!$BG19, BW$133*計算_投入係数表!BW18)</f>
        <v>#DIV/0!</v>
      </c>
      <c r="BX18" s="212" t="e">
        <f ca="1">IF(BX$3="分類不明", 計算_移輸出入額!$BG19, BX$133*計算_投入係数表!BX18)</f>
        <v>#DIV/0!</v>
      </c>
      <c r="BY18" s="212" t="e">
        <f ca="1">IF(BY$3="分類不明", 計算_移輸出入額!$BG19, BY$133*計算_投入係数表!BY18)</f>
        <v>#DIV/0!</v>
      </c>
      <c r="BZ18" s="212" t="e">
        <f ca="1">IF(BZ$3="分類不明", 計算_移輸出入額!$BG19, BZ$133*計算_投入係数表!BZ18)</f>
        <v>#DIV/0!</v>
      </c>
      <c r="CA18" s="212" t="e">
        <f ca="1">IF(CA$3="分類不明", 計算_移輸出入額!$BG19, CA$133*計算_投入係数表!CA18)</f>
        <v>#DIV/0!</v>
      </c>
      <c r="CB18" s="212" t="e">
        <f ca="1">IF(CB$3="分類不明", 計算_移輸出入額!$BG19, CB$133*計算_投入係数表!CB18)</f>
        <v>#DIV/0!</v>
      </c>
      <c r="CC18" s="212" t="e">
        <f ca="1">IF(CC$3="分類不明", 計算_移輸出入額!$BG19, CC$133*計算_投入係数表!CC18)</f>
        <v>#DIV/0!</v>
      </c>
      <c r="CD18" s="212" t="e">
        <f ca="1">IF(CD$3="分類不明", 計算_移輸出入額!$BG19, CD$133*計算_投入係数表!CD18)</f>
        <v>#DIV/0!</v>
      </c>
      <c r="CE18" s="212" t="e">
        <f ca="1">IF(CE$3="分類不明", 計算_移輸出入額!$BG19, CE$133*計算_投入係数表!CE18)</f>
        <v>#DIV/0!</v>
      </c>
      <c r="CF18" s="212" t="e">
        <f ca="1">IF(CF$3="分類不明", 計算_移輸出入額!$BG19, CF$133*計算_投入係数表!CF18)</f>
        <v>#DIV/0!</v>
      </c>
      <c r="CG18" s="212" t="e">
        <f ca="1">IF(CG$3="分類不明", 計算_移輸出入額!$BG19, CG$133*計算_投入係数表!CG18)</f>
        <v>#DIV/0!</v>
      </c>
      <c r="CH18" s="212" t="e">
        <f ca="1">IF(CH$3="分類不明", 計算_移輸出入額!$BG19, CH$133*計算_投入係数表!CH18)</f>
        <v>#DIV/0!</v>
      </c>
      <c r="CI18" s="212" t="e">
        <f ca="1">IF(CI$3="分類不明", 計算_移輸出入額!$BG19, CI$133*計算_投入係数表!CI18)</f>
        <v>#DIV/0!</v>
      </c>
      <c r="CJ18" s="212" t="e">
        <f ca="1">IF(CJ$3="分類不明", 計算_移輸出入額!$BG19, CJ$133*計算_投入係数表!CJ18)</f>
        <v>#DIV/0!</v>
      </c>
      <c r="CK18" s="212" t="e">
        <f ca="1">IF(CK$3="分類不明", 計算_移輸出入額!$BG19, CK$133*計算_投入係数表!CK18)</f>
        <v>#DIV/0!</v>
      </c>
      <c r="CL18" s="212" t="e">
        <f ca="1">IF(CL$3="分類不明", 計算_移輸出入額!$BG19, CL$133*計算_投入係数表!CL18)</f>
        <v>#DIV/0!</v>
      </c>
      <c r="CM18" s="212" t="e">
        <f ca="1">IF(CM$3="分類不明", 計算_移輸出入額!$BG19, CM$133*計算_投入係数表!CM18)</f>
        <v>#DIV/0!</v>
      </c>
      <c r="CN18" s="212" t="e">
        <f ca="1">IF(CN$3="分類不明", 計算_移輸出入額!$BG19, CN$133*計算_投入係数表!CN18)</f>
        <v>#DIV/0!</v>
      </c>
      <c r="CO18" s="212" t="e">
        <f ca="1">IF(CO$3="分類不明", 計算_移輸出入額!$BG19, CO$133*計算_投入係数表!CO18)</f>
        <v>#DIV/0!</v>
      </c>
      <c r="CP18" s="212" t="e">
        <f ca="1">IF(CP$3="分類不明", 計算_移輸出入額!$BG19, CP$133*計算_投入係数表!CP18)</f>
        <v>#DIV/0!</v>
      </c>
      <c r="CQ18" s="212" t="e">
        <f ca="1">IF(CQ$3="分類不明", 計算_移輸出入額!$BG19, CQ$133*計算_投入係数表!CQ18)</f>
        <v>#DIV/0!</v>
      </c>
      <c r="CR18" s="212" t="e">
        <f ca="1">IF(CR$3="分類不明", 計算_移輸出入額!$BG19, CR$133*計算_投入係数表!CR18)</f>
        <v>#DIV/0!</v>
      </c>
      <c r="CS18" s="212" t="e">
        <f ca="1">IF(CS$3="分類不明", 計算_移輸出入額!$BG19, CS$133*計算_投入係数表!CS18)</f>
        <v>#DIV/0!</v>
      </c>
      <c r="CT18" s="212" t="e">
        <f ca="1">IF(CT$3="分類不明", 計算_移輸出入額!$BG19, CT$133*計算_投入係数表!CT18)</f>
        <v>#DIV/0!</v>
      </c>
      <c r="CU18" s="212" t="e">
        <f ca="1">IF(CU$3="分類不明", 計算_移輸出入額!$BG19, CU$133*計算_投入係数表!CU18)</f>
        <v>#DIV/0!</v>
      </c>
      <c r="CV18" s="212" t="e">
        <f ca="1">IF(CV$3="分類不明", 計算_移輸出入額!$BG19, CV$133*計算_投入係数表!CV18)</f>
        <v>#DIV/0!</v>
      </c>
      <c r="CW18" s="212" t="e">
        <f ca="1">IF(CW$3="分類不明", 計算_移輸出入額!$BG19, CW$133*計算_投入係数表!CW18)</f>
        <v>#DIV/0!</v>
      </c>
      <c r="CX18" s="212" t="e">
        <f ca="1">IF(CX$3="分類不明", 計算_移輸出入額!$BG19, CX$133*計算_投入係数表!CX18)</f>
        <v>#DIV/0!</v>
      </c>
      <c r="CY18" s="212" t="e">
        <f ca="1">IF(CY$3="分類不明", 計算_移輸出入額!$BG19, CY$133*計算_投入係数表!CY18)</f>
        <v>#DIV/0!</v>
      </c>
      <c r="CZ18" s="212" t="e">
        <f ca="1">IF(CZ$3="分類不明", 計算_移輸出入額!$BG19, CZ$133*計算_投入係数表!CZ18)</f>
        <v>#DIV/0!</v>
      </c>
      <c r="DA18" s="212" t="e">
        <f ca="1">IF(DA$3="分類不明", 計算_移輸出入額!$BG19, DA$133*計算_投入係数表!DA18)</f>
        <v>#DIV/0!</v>
      </c>
      <c r="DB18" s="212" t="e">
        <f ca="1">IF(DB$3="分類不明", 計算_移輸出入額!$BG19, DB$133*計算_投入係数表!DB18)</f>
        <v>#DIV/0!</v>
      </c>
      <c r="DC18" s="212" t="e">
        <f ca="1">IF(DC$3="分類不明", 計算_移輸出入額!$BG19, DC$133*計算_投入係数表!DC18)</f>
        <v>#DIV/0!</v>
      </c>
      <c r="DD18" s="212" t="e">
        <f ca="1">IF(DD$3="分類不明", 計算_移輸出入額!$BG19, DD$133*計算_投入係数表!DD18)</f>
        <v>#DIV/0!</v>
      </c>
      <c r="DE18" s="212" t="e">
        <f ca="1">IF(DE$3="分類不明", 計算_移輸出入額!$BG19, DE$133*計算_投入係数表!DE18)</f>
        <v>#DIV/0!</v>
      </c>
      <c r="DF18" s="212" t="e">
        <f ca="1">IF(DF$3="分類不明", 計算_移輸出入額!$BG19, DF$133*計算_投入係数表!DF18)</f>
        <v>#DIV/0!</v>
      </c>
      <c r="DG18" s="212" t="e">
        <f ca="1">IF(DG$3="分類不明", 計算_移輸出入額!$BG19, DG$133*計算_投入係数表!DG18)</f>
        <v>#DIV/0!</v>
      </c>
      <c r="DH18" s="212" t="e">
        <f ca="1">IF(DH$3="分類不明", 計算_移輸出入額!$BG19, DH$133*計算_投入係数表!DH18)</f>
        <v>#DIV/0!</v>
      </c>
      <c r="DI18" s="212" t="e">
        <f ca="1">IF(DI$3="分類不明", 計算_移輸出入額!$BG19, DI$133*計算_投入係数表!DI18)</f>
        <v>#DIV/0!</v>
      </c>
      <c r="DJ18" s="212" t="e">
        <f ca="1">IF(DJ$3="分類不明", 計算_移輸出入額!$BG19, DJ$133*計算_投入係数表!DJ18)</f>
        <v>#DIV/0!</v>
      </c>
      <c r="DK18" s="212" t="e">
        <f ca="1">IF(DK$3="分類不明", 計算_移輸出入額!$BG19, DK$133*計算_投入係数表!DK18)</f>
        <v>#DIV/0!</v>
      </c>
      <c r="DL18" s="212" t="e">
        <f ca="1">IF(DL$3="分類不明", 計算_移輸出入額!$BG19, DL$133*計算_投入係数表!DL18)</f>
        <v>#DIV/0!</v>
      </c>
      <c r="DM18" s="212" t="e">
        <f ca="1">IF(DM$3="分類不明", 計算_移輸出入額!$BG19, DM$133*計算_投入係数表!DM18)</f>
        <v>#DIV/0!</v>
      </c>
      <c r="DN18" s="212" t="e">
        <f ca="1">IF(DN$3="分類不明", 計算_移輸出入額!$BG19, DN$133*計算_投入係数表!DN18)</f>
        <v>#DIV/0!</v>
      </c>
      <c r="DO18" s="212" t="e">
        <f ca="1">IF(DO$3="分類不明", 計算_移輸出入額!$BG19, DO$133*計算_投入係数表!DO18)</f>
        <v>#DIV/0!</v>
      </c>
      <c r="DP18" s="212" t="e">
        <f ca="1">IF(DP$3="分類不明", 計算_移輸出入額!$BG19, DP$133*計算_投入係数表!DP18)</f>
        <v>#DIV/0!</v>
      </c>
      <c r="DQ18" s="212" t="e">
        <f ca="1">IF(DQ$3="分類不明", 計算_移輸出入額!$BG19, DQ$133*計算_投入係数表!DQ18)</f>
        <v>#DIV/0!</v>
      </c>
      <c r="DR18" s="212" t="e">
        <f ca="1">IF(DR$3="分類不明", 計算_移輸出入額!$BG19, DR$133*計算_投入係数表!DR18)</f>
        <v>#DIV/0!</v>
      </c>
      <c r="DS18" s="212" t="e">
        <f ca="1">IF(DS$3="分類不明", 計算_移輸出入額!$BG19, DS$133*計算_投入係数表!DS18)</f>
        <v>#DIV/0!</v>
      </c>
      <c r="DT18" s="213">
        <f t="shared" ca="1" si="1"/>
        <v>0</v>
      </c>
      <c r="DU18" s="214">
        <f>計算_基本取引表_調整前!DU18</f>
        <v>0</v>
      </c>
      <c r="DV18" s="214">
        <f>IF($C18="分類不明", 計算_基本取引表_調整前!DV18+_xlfn.AGGREGATE(9,6,計算_移輸出入額!$BF$5:$BF$124), 計算_基本取引表_調整前!DV18)</f>
        <v>0</v>
      </c>
      <c r="DW18" s="214">
        <f>計算_基本取引表_調整前!DW18</f>
        <v>0</v>
      </c>
      <c r="DX18" s="214">
        <f>計算_基本取引表_調整前!DX18</f>
        <v>0</v>
      </c>
      <c r="DY18" s="214">
        <f>計算_基本取引表_調整前!DY18</f>
        <v>0</v>
      </c>
      <c r="DZ18" s="214">
        <f>計算_基本取引表_調整前!DZ18</f>
        <v>0</v>
      </c>
      <c r="EA18" s="214" t="e">
        <f>計算_基本取引表_調整前!EA18</f>
        <v>#DIV/0!</v>
      </c>
      <c r="EB18" s="735">
        <f ca="1">IFERROR(SUMIF(振分, $C18, 入力_北海道基本取引表!EB$4:EB$124)*($EE18/SUMIF(振分, $C18, 入力_北海道基本取引表!$EG$4:$EG$107)), 0)</f>
        <v>0</v>
      </c>
      <c r="EC18" s="215" t="e">
        <f t="shared" si="2"/>
        <v>#DIV/0!</v>
      </c>
      <c r="ED18" s="216" t="e">
        <f t="shared" ca="1" si="3"/>
        <v>#DIV/0!</v>
      </c>
      <c r="EE18" s="214" t="e">
        <f ca="1"/>
        <v>#DIV/0!</v>
      </c>
      <c r="EF18" s="216" t="e">
        <f t="shared" ca="1" si="4"/>
        <v>#DIV/0!</v>
      </c>
      <c r="EG18" s="216" t="e">
        <f t="shared" ca="1" si="0"/>
        <v>#DIV/0!</v>
      </c>
      <c r="EH18" s="214" t="e">
        <f ca="1"/>
        <v>#DIV/0!</v>
      </c>
      <c r="EI18" s="216" t="e">
        <f t="shared" ca="1" si="5"/>
        <v>#DIV/0!</v>
      </c>
      <c r="EJ18" s="216" t="e">
        <f ca="1"/>
        <v>#DIV/0!</v>
      </c>
      <c r="EK18" s="215"/>
    </row>
    <row r="19" spans="2:141" s="6" customFormat="1" ht="15.75" hidden="1" customHeight="1" x14ac:dyDescent="0.25">
      <c r="B19" s="53">
        <v>16</v>
      </c>
      <c r="C19" s="195" t="str">
        <v>-</v>
      </c>
      <c r="D19" s="217">
        <f ca="1">IF(D$3="分類不明", 計算_移輸出入額!$BG20, D$133*計算_投入係数表!D19)</f>
        <v>0</v>
      </c>
      <c r="E19" s="218">
        <f ca="1">IF(E$3="分類不明", 計算_移輸出入額!$BG20, E$133*計算_投入係数表!E19)</f>
        <v>0</v>
      </c>
      <c r="F19" s="218">
        <f ca="1">IF(F$3="分類不明", 計算_移輸出入額!$BG20, F$133*計算_投入係数表!F19)</f>
        <v>0</v>
      </c>
      <c r="G19" s="218">
        <f ca="1">IF(G$3="分類不明", 計算_移輸出入額!$BG20, G$133*計算_投入係数表!G19)</f>
        <v>0</v>
      </c>
      <c r="H19" s="218">
        <f ca="1">IF(H$3="分類不明", 計算_移輸出入額!$BG20, H$133*計算_投入係数表!H19)</f>
        <v>0</v>
      </c>
      <c r="I19" s="218">
        <f ca="1">IF(I$3="分類不明", 計算_移輸出入額!$BG20, I$133*計算_投入係数表!I19)</f>
        <v>0</v>
      </c>
      <c r="J19" s="218">
        <f ca="1">IF(J$3="分類不明", 計算_移輸出入額!$BG20, J$133*計算_投入係数表!J19)</f>
        <v>0</v>
      </c>
      <c r="K19" s="218">
        <f ca="1">IF(K$3="分類不明", 計算_移輸出入額!$BG20, K$133*計算_投入係数表!K19)</f>
        <v>0</v>
      </c>
      <c r="L19" s="218">
        <f ca="1">IF(L$3="分類不明", 計算_移輸出入額!$BG20, L$133*計算_投入係数表!L19)</f>
        <v>0</v>
      </c>
      <c r="M19" s="218">
        <f ca="1">IF(M$3="分類不明", 計算_移輸出入額!$BG20, M$133*計算_投入係数表!M19)</f>
        <v>0</v>
      </c>
      <c r="N19" s="218">
        <f ca="1">IF(N$3="分類不明", 計算_移輸出入額!$BG20, N$133*計算_投入係数表!N19)</f>
        <v>0</v>
      </c>
      <c r="O19" s="218">
        <f ca="1">IF(O$3="分類不明", 計算_移輸出入額!$BG20, O$133*計算_投入係数表!O19)</f>
        <v>0</v>
      </c>
      <c r="P19" s="218" t="e">
        <f ca="1">IF(P$3="分類不明", 計算_移輸出入額!$BG20, P$133*計算_投入係数表!P19)</f>
        <v>#DIV/0!</v>
      </c>
      <c r="Q19" s="218" t="e">
        <f ca="1">IF(Q$3="分類不明", 計算_移輸出入額!$BG20, Q$133*計算_投入係数表!Q19)</f>
        <v>#DIV/0!</v>
      </c>
      <c r="R19" s="218" t="e">
        <f ca="1">IF(R$3="分類不明", 計算_移輸出入額!$BG20, R$133*計算_投入係数表!R19)</f>
        <v>#DIV/0!</v>
      </c>
      <c r="S19" s="218" t="e">
        <f ca="1">IF(S$3="分類不明", 計算_移輸出入額!$BG20, S$133*計算_投入係数表!S19)</f>
        <v>#DIV/0!</v>
      </c>
      <c r="T19" s="218" t="e">
        <f ca="1">IF(T$3="分類不明", 計算_移輸出入額!$BG20, T$133*計算_投入係数表!T19)</f>
        <v>#DIV/0!</v>
      </c>
      <c r="U19" s="218" t="e">
        <f ca="1">IF(U$3="分類不明", 計算_移輸出入額!$BG20, U$133*計算_投入係数表!U19)</f>
        <v>#DIV/0!</v>
      </c>
      <c r="V19" s="218" t="e">
        <f ca="1">IF(V$3="分類不明", 計算_移輸出入額!$BG20, V$133*計算_投入係数表!V19)</f>
        <v>#DIV/0!</v>
      </c>
      <c r="W19" s="218" t="e">
        <f ca="1">IF(W$3="分類不明", 計算_移輸出入額!$BG20, W$133*計算_投入係数表!W19)</f>
        <v>#DIV/0!</v>
      </c>
      <c r="X19" s="218" t="e">
        <f ca="1">IF(X$3="分類不明", 計算_移輸出入額!$BG20, X$133*計算_投入係数表!X19)</f>
        <v>#DIV/0!</v>
      </c>
      <c r="Y19" s="218" t="e">
        <f ca="1">IF(Y$3="分類不明", 計算_移輸出入額!$BG20, Y$133*計算_投入係数表!Y19)</f>
        <v>#DIV/0!</v>
      </c>
      <c r="Z19" s="218" t="e">
        <f ca="1">IF(Z$3="分類不明", 計算_移輸出入額!$BG20, Z$133*計算_投入係数表!Z19)</f>
        <v>#DIV/0!</v>
      </c>
      <c r="AA19" s="218" t="e">
        <f ca="1">IF(AA$3="分類不明", 計算_移輸出入額!$BG20, AA$133*計算_投入係数表!AA19)</f>
        <v>#DIV/0!</v>
      </c>
      <c r="AB19" s="218" t="e">
        <f ca="1">IF(AB$3="分類不明", 計算_移輸出入額!$BG20, AB$133*計算_投入係数表!AB19)</f>
        <v>#DIV/0!</v>
      </c>
      <c r="AC19" s="218" t="e">
        <f ca="1">IF(AC$3="分類不明", 計算_移輸出入額!$BG20, AC$133*計算_投入係数表!AC19)</f>
        <v>#DIV/0!</v>
      </c>
      <c r="AD19" s="218" t="e">
        <f ca="1">IF(AD$3="分類不明", 計算_移輸出入額!$BG20, AD$133*計算_投入係数表!AD19)</f>
        <v>#DIV/0!</v>
      </c>
      <c r="AE19" s="218" t="e">
        <f ca="1">IF(AE$3="分類不明", 計算_移輸出入額!$BG20, AE$133*計算_投入係数表!AE19)</f>
        <v>#DIV/0!</v>
      </c>
      <c r="AF19" s="218" t="e">
        <f ca="1">IF(AF$3="分類不明", 計算_移輸出入額!$BG20, AF$133*計算_投入係数表!AF19)</f>
        <v>#DIV/0!</v>
      </c>
      <c r="AG19" s="218" t="e">
        <f ca="1">IF(AG$3="分類不明", 計算_移輸出入額!$BG20, AG$133*計算_投入係数表!AG19)</f>
        <v>#DIV/0!</v>
      </c>
      <c r="AH19" s="218" t="e">
        <f ca="1">IF(AH$3="分類不明", 計算_移輸出入額!$BG20, AH$133*計算_投入係数表!AH19)</f>
        <v>#DIV/0!</v>
      </c>
      <c r="AI19" s="218" t="e">
        <f ca="1">IF(AI$3="分類不明", 計算_移輸出入額!$BG20, AI$133*計算_投入係数表!AI19)</f>
        <v>#DIV/0!</v>
      </c>
      <c r="AJ19" s="218" t="e">
        <f ca="1">IF(AJ$3="分類不明", 計算_移輸出入額!$BG20, AJ$133*計算_投入係数表!AJ19)</f>
        <v>#DIV/0!</v>
      </c>
      <c r="AK19" s="218" t="e">
        <f ca="1">IF(AK$3="分類不明", 計算_移輸出入額!$BG20, AK$133*計算_投入係数表!AK19)</f>
        <v>#DIV/0!</v>
      </c>
      <c r="AL19" s="218" t="e">
        <f ca="1">IF(AL$3="分類不明", 計算_移輸出入額!$BG20, AL$133*計算_投入係数表!AL19)</f>
        <v>#DIV/0!</v>
      </c>
      <c r="AM19" s="218" t="e">
        <f ca="1">IF(AM$3="分類不明", 計算_移輸出入額!$BG20, AM$133*計算_投入係数表!AM19)</f>
        <v>#DIV/0!</v>
      </c>
      <c r="AN19" s="218" t="e">
        <f ca="1">IF(AN$3="分類不明", 計算_移輸出入額!$BG20, AN$133*計算_投入係数表!AN19)</f>
        <v>#DIV/0!</v>
      </c>
      <c r="AO19" s="218" t="e">
        <f ca="1">IF(AO$3="分類不明", 計算_移輸出入額!$BG20, AO$133*計算_投入係数表!AO19)</f>
        <v>#DIV/0!</v>
      </c>
      <c r="AP19" s="218" t="e">
        <f ca="1">IF(AP$3="分類不明", 計算_移輸出入額!$BG20, AP$133*計算_投入係数表!AP19)</f>
        <v>#DIV/0!</v>
      </c>
      <c r="AQ19" s="218" t="e">
        <f ca="1">IF(AQ$3="分類不明", 計算_移輸出入額!$BG20, AQ$133*計算_投入係数表!AQ19)</f>
        <v>#DIV/0!</v>
      </c>
      <c r="AR19" s="218" t="e">
        <f ca="1">IF(AR$3="分類不明", 計算_移輸出入額!$BG20, AR$133*計算_投入係数表!AR19)</f>
        <v>#DIV/0!</v>
      </c>
      <c r="AS19" s="218" t="e">
        <f ca="1">IF(AS$3="分類不明", 計算_移輸出入額!$BG20, AS$133*計算_投入係数表!AS19)</f>
        <v>#DIV/0!</v>
      </c>
      <c r="AT19" s="218" t="e">
        <f ca="1">IF(AT$3="分類不明", 計算_移輸出入額!$BG20, AT$133*計算_投入係数表!AT19)</f>
        <v>#DIV/0!</v>
      </c>
      <c r="AU19" s="218" t="e">
        <f ca="1">IF(AU$3="分類不明", 計算_移輸出入額!$BG20, AU$133*計算_投入係数表!AU19)</f>
        <v>#DIV/0!</v>
      </c>
      <c r="AV19" s="218" t="e">
        <f ca="1">IF(AV$3="分類不明", 計算_移輸出入額!$BG20, AV$133*計算_投入係数表!AV19)</f>
        <v>#DIV/0!</v>
      </c>
      <c r="AW19" s="218" t="e">
        <f ca="1">IF(AW$3="分類不明", 計算_移輸出入額!$BG20, AW$133*計算_投入係数表!AW19)</f>
        <v>#DIV/0!</v>
      </c>
      <c r="AX19" s="218" t="e">
        <f ca="1">IF(AX$3="分類不明", 計算_移輸出入額!$BG20, AX$133*計算_投入係数表!AX19)</f>
        <v>#DIV/0!</v>
      </c>
      <c r="AY19" s="218" t="e">
        <f ca="1">IF(AY$3="分類不明", 計算_移輸出入額!$BG20, AY$133*計算_投入係数表!AY19)</f>
        <v>#DIV/0!</v>
      </c>
      <c r="AZ19" s="218" t="e">
        <f ca="1">IF(AZ$3="分類不明", 計算_移輸出入額!$BG20, AZ$133*計算_投入係数表!AZ19)</f>
        <v>#DIV/0!</v>
      </c>
      <c r="BA19" s="218" t="e">
        <f ca="1">IF(BA$3="分類不明", 計算_移輸出入額!$BG20, BA$133*計算_投入係数表!BA19)</f>
        <v>#DIV/0!</v>
      </c>
      <c r="BB19" s="218" t="e">
        <f ca="1">IF(BB$3="分類不明", 計算_移輸出入額!$BG20, BB$133*計算_投入係数表!BB19)</f>
        <v>#DIV/0!</v>
      </c>
      <c r="BC19" s="218" t="e">
        <f ca="1">IF(BC$3="分類不明", 計算_移輸出入額!$BG20, BC$133*計算_投入係数表!BC19)</f>
        <v>#DIV/0!</v>
      </c>
      <c r="BD19" s="218" t="e">
        <f ca="1">IF(BD$3="分類不明", 計算_移輸出入額!$BG20, BD$133*計算_投入係数表!BD19)</f>
        <v>#DIV/0!</v>
      </c>
      <c r="BE19" s="218" t="e">
        <f ca="1">IF(BE$3="分類不明", 計算_移輸出入額!$BG20, BE$133*計算_投入係数表!BE19)</f>
        <v>#DIV/0!</v>
      </c>
      <c r="BF19" s="218" t="e">
        <f ca="1">IF(BF$3="分類不明", 計算_移輸出入額!$BG20, BF$133*計算_投入係数表!BF19)</f>
        <v>#DIV/0!</v>
      </c>
      <c r="BG19" s="218" t="e">
        <f ca="1">IF(BG$3="分類不明", 計算_移輸出入額!$BG20, BG$133*計算_投入係数表!BG19)</f>
        <v>#DIV/0!</v>
      </c>
      <c r="BH19" s="218" t="e">
        <f ca="1">IF(BH$3="分類不明", 計算_移輸出入額!$BG20, BH$133*計算_投入係数表!BH19)</f>
        <v>#DIV/0!</v>
      </c>
      <c r="BI19" s="218" t="e">
        <f ca="1">IF(BI$3="分類不明", 計算_移輸出入額!$BG20, BI$133*計算_投入係数表!BI19)</f>
        <v>#DIV/0!</v>
      </c>
      <c r="BJ19" s="218" t="e">
        <f ca="1">IF(BJ$3="分類不明", 計算_移輸出入額!$BG20, BJ$133*計算_投入係数表!BJ19)</f>
        <v>#DIV/0!</v>
      </c>
      <c r="BK19" s="218" t="e">
        <f ca="1">IF(BK$3="分類不明", 計算_移輸出入額!$BG20, BK$133*計算_投入係数表!BK19)</f>
        <v>#DIV/0!</v>
      </c>
      <c r="BL19" s="218" t="e">
        <f ca="1">IF(BL$3="分類不明", 計算_移輸出入額!$BG20, BL$133*計算_投入係数表!BL19)</f>
        <v>#DIV/0!</v>
      </c>
      <c r="BM19" s="218" t="e">
        <f ca="1">IF(BM$3="分類不明", 計算_移輸出入額!$BG20, BM$133*計算_投入係数表!BM19)</f>
        <v>#DIV/0!</v>
      </c>
      <c r="BN19" s="218" t="e">
        <f ca="1">IF(BN$3="分類不明", 計算_移輸出入額!$BG20, BN$133*計算_投入係数表!BN19)</f>
        <v>#DIV/0!</v>
      </c>
      <c r="BO19" s="218" t="e">
        <f ca="1">IF(BO$3="分類不明", 計算_移輸出入額!$BG20, BO$133*計算_投入係数表!BO19)</f>
        <v>#DIV/0!</v>
      </c>
      <c r="BP19" s="218" t="e">
        <f ca="1">IF(BP$3="分類不明", 計算_移輸出入額!$BG20, BP$133*計算_投入係数表!BP19)</f>
        <v>#DIV/0!</v>
      </c>
      <c r="BQ19" s="218" t="e">
        <f ca="1">IF(BQ$3="分類不明", 計算_移輸出入額!$BG20, BQ$133*計算_投入係数表!BQ19)</f>
        <v>#DIV/0!</v>
      </c>
      <c r="BR19" s="218" t="e">
        <f ca="1">IF(BR$3="分類不明", 計算_移輸出入額!$BG20, BR$133*計算_投入係数表!BR19)</f>
        <v>#DIV/0!</v>
      </c>
      <c r="BS19" s="218" t="e">
        <f ca="1">IF(BS$3="分類不明", 計算_移輸出入額!$BG20, BS$133*計算_投入係数表!BS19)</f>
        <v>#DIV/0!</v>
      </c>
      <c r="BT19" s="218" t="e">
        <f ca="1">IF(BT$3="分類不明", 計算_移輸出入額!$BG20, BT$133*計算_投入係数表!BT19)</f>
        <v>#DIV/0!</v>
      </c>
      <c r="BU19" s="218" t="e">
        <f ca="1">IF(BU$3="分類不明", 計算_移輸出入額!$BG20, BU$133*計算_投入係数表!BU19)</f>
        <v>#DIV/0!</v>
      </c>
      <c r="BV19" s="218" t="e">
        <f ca="1">IF(BV$3="分類不明", 計算_移輸出入額!$BG20, BV$133*計算_投入係数表!BV19)</f>
        <v>#DIV/0!</v>
      </c>
      <c r="BW19" s="218" t="e">
        <f ca="1">IF(BW$3="分類不明", 計算_移輸出入額!$BG20, BW$133*計算_投入係数表!BW19)</f>
        <v>#DIV/0!</v>
      </c>
      <c r="BX19" s="218" t="e">
        <f ca="1">IF(BX$3="分類不明", 計算_移輸出入額!$BG20, BX$133*計算_投入係数表!BX19)</f>
        <v>#DIV/0!</v>
      </c>
      <c r="BY19" s="218" t="e">
        <f ca="1">IF(BY$3="分類不明", 計算_移輸出入額!$BG20, BY$133*計算_投入係数表!BY19)</f>
        <v>#DIV/0!</v>
      </c>
      <c r="BZ19" s="218" t="e">
        <f ca="1">IF(BZ$3="分類不明", 計算_移輸出入額!$BG20, BZ$133*計算_投入係数表!BZ19)</f>
        <v>#DIV/0!</v>
      </c>
      <c r="CA19" s="218" t="e">
        <f ca="1">IF(CA$3="分類不明", 計算_移輸出入額!$BG20, CA$133*計算_投入係数表!CA19)</f>
        <v>#DIV/0!</v>
      </c>
      <c r="CB19" s="218" t="e">
        <f ca="1">IF(CB$3="分類不明", 計算_移輸出入額!$BG20, CB$133*計算_投入係数表!CB19)</f>
        <v>#DIV/0!</v>
      </c>
      <c r="CC19" s="218" t="e">
        <f ca="1">IF(CC$3="分類不明", 計算_移輸出入額!$BG20, CC$133*計算_投入係数表!CC19)</f>
        <v>#DIV/0!</v>
      </c>
      <c r="CD19" s="218" t="e">
        <f ca="1">IF(CD$3="分類不明", 計算_移輸出入額!$BG20, CD$133*計算_投入係数表!CD19)</f>
        <v>#DIV/0!</v>
      </c>
      <c r="CE19" s="218" t="e">
        <f ca="1">IF(CE$3="分類不明", 計算_移輸出入額!$BG20, CE$133*計算_投入係数表!CE19)</f>
        <v>#DIV/0!</v>
      </c>
      <c r="CF19" s="218" t="e">
        <f ca="1">IF(CF$3="分類不明", 計算_移輸出入額!$BG20, CF$133*計算_投入係数表!CF19)</f>
        <v>#DIV/0!</v>
      </c>
      <c r="CG19" s="218" t="e">
        <f ca="1">IF(CG$3="分類不明", 計算_移輸出入額!$BG20, CG$133*計算_投入係数表!CG19)</f>
        <v>#DIV/0!</v>
      </c>
      <c r="CH19" s="218" t="e">
        <f ca="1">IF(CH$3="分類不明", 計算_移輸出入額!$BG20, CH$133*計算_投入係数表!CH19)</f>
        <v>#DIV/0!</v>
      </c>
      <c r="CI19" s="218" t="e">
        <f ca="1">IF(CI$3="分類不明", 計算_移輸出入額!$BG20, CI$133*計算_投入係数表!CI19)</f>
        <v>#DIV/0!</v>
      </c>
      <c r="CJ19" s="218" t="e">
        <f ca="1">IF(CJ$3="分類不明", 計算_移輸出入額!$BG20, CJ$133*計算_投入係数表!CJ19)</f>
        <v>#DIV/0!</v>
      </c>
      <c r="CK19" s="218" t="e">
        <f ca="1">IF(CK$3="分類不明", 計算_移輸出入額!$BG20, CK$133*計算_投入係数表!CK19)</f>
        <v>#DIV/0!</v>
      </c>
      <c r="CL19" s="218" t="e">
        <f ca="1">IF(CL$3="分類不明", 計算_移輸出入額!$BG20, CL$133*計算_投入係数表!CL19)</f>
        <v>#DIV/0!</v>
      </c>
      <c r="CM19" s="218" t="e">
        <f ca="1">IF(CM$3="分類不明", 計算_移輸出入額!$BG20, CM$133*計算_投入係数表!CM19)</f>
        <v>#DIV/0!</v>
      </c>
      <c r="CN19" s="218" t="e">
        <f ca="1">IF(CN$3="分類不明", 計算_移輸出入額!$BG20, CN$133*計算_投入係数表!CN19)</f>
        <v>#DIV/0!</v>
      </c>
      <c r="CO19" s="218" t="e">
        <f ca="1">IF(CO$3="分類不明", 計算_移輸出入額!$BG20, CO$133*計算_投入係数表!CO19)</f>
        <v>#DIV/0!</v>
      </c>
      <c r="CP19" s="218" t="e">
        <f ca="1">IF(CP$3="分類不明", 計算_移輸出入額!$BG20, CP$133*計算_投入係数表!CP19)</f>
        <v>#DIV/0!</v>
      </c>
      <c r="CQ19" s="218" t="e">
        <f ca="1">IF(CQ$3="分類不明", 計算_移輸出入額!$BG20, CQ$133*計算_投入係数表!CQ19)</f>
        <v>#DIV/0!</v>
      </c>
      <c r="CR19" s="218" t="e">
        <f ca="1">IF(CR$3="分類不明", 計算_移輸出入額!$BG20, CR$133*計算_投入係数表!CR19)</f>
        <v>#DIV/0!</v>
      </c>
      <c r="CS19" s="218" t="e">
        <f ca="1">IF(CS$3="分類不明", 計算_移輸出入額!$BG20, CS$133*計算_投入係数表!CS19)</f>
        <v>#DIV/0!</v>
      </c>
      <c r="CT19" s="218" t="e">
        <f ca="1">IF(CT$3="分類不明", 計算_移輸出入額!$BG20, CT$133*計算_投入係数表!CT19)</f>
        <v>#DIV/0!</v>
      </c>
      <c r="CU19" s="218" t="e">
        <f ca="1">IF(CU$3="分類不明", 計算_移輸出入額!$BG20, CU$133*計算_投入係数表!CU19)</f>
        <v>#DIV/0!</v>
      </c>
      <c r="CV19" s="218" t="e">
        <f ca="1">IF(CV$3="分類不明", 計算_移輸出入額!$BG20, CV$133*計算_投入係数表!CV19)</f>
        <v>#DIV/0!</v>
      </c>
      <c r="CW19" s="218" t="e">
        <f ca="1">IF(CW$3="分類不明", 計算_移輸出入額!$BG20, CW$133*計算_投入係数表!CW19)</f>
        <v>#DIV/0!</v>
      </c>
      <c r="CX19" s="218" t="e">
        <f ca="1">IF(CX$3="分類不明", 計算_移輸出入額!$BG20, CX$133*計算_投入係数表!CX19)</f>
        <v>#DIV/0!</v>
      </c>
      <c r="CY19" s="218" t="e">
        <f ca="1">IF(CY$3="分類不明", 計算_移輸出入額!$BG20, CY$133*計算_投入係数表!CY19)</f>
        <v>#DIV/0!</v>
      </c>
      <c r="CZ19" s="218" t="e">
        <f ca="1">IF(CZ$3="分類不明", 計算_移輸出入額!$BG20, CZ$133*計算_投入係数表!CZ19)</f>
        <v>#DIV/0!</v>
      </c>
      <c r="DA19" s="218" t="e">
        <f ca="1">IF(DA$3="分類不明", 計算_移輸出入額!$BG20, DA$133*計算_投入係数表!DA19)</f>
        <v>#DIV/0!</v>
      </c>
      <c r="DB19" s="218" t="e">
        <f ca="1">IF(DB$3="分類不明", 計算_移輸出入額!$BG20, DB$133*計算_投入係数表!DB19)</f>
        <v>#DIV/0!</v>
      </c>
      <c r="DC19" s="218" t="e">
        <f ca="1">IF(DC$3="分類不明", 計算_移輸出入額!$BG20, DC$133*計算_投入係数表!DC19)</f>
        <v>#DIV/0!</v>
      </c>
      <c r="DD19" s="218" t="e">
        <f ca="1">IF(DD$3="分類不明", 計算_移輸出入額!$BG20, DD$133*計算_投入係数表!DD19)</f>
        <v>#DIV/0!</v>
      </c>
      <c r="DE19" s="218" t="e">
        <f ca="1">IF(DE$3="分類不明", 計算_移輸出入額!$BG20, DE$133*計算_投入係数表!DE19)</f>
        <v>#DIV/0!</v>
      </c>
      <c r="DF19" s="218" t="e">
        <f ca="1">IF(DF$3="分類不明", 計算_移輸出入額!$BG20, DF$133*計算_投入係数表!DF19)</f>
        <v>#DIV/0!</v>
      </c>
      <c r="DG19" s="218" t="e">
        <f ca="1">IF(DG$3="分類不明", 計算_移輸出入額!$BG20, DG$133*計算_投入係数表!DG19)</f>
        <v>#DIV/0!</v>
      </c>
      <c r="DH19" s="218" t="e">
        <f ca="1">IF(DH$3="分類不明", 計算_移輸出入額!$BG20, DH$133*計算_投入係数表!DH19)</f>
        <v>#DIV/0!</v>
      </c>
      <c r="DI19" s="218" t="e">
        <f ca="1">IF(DI$3="分類不明", 計算_移輸出入額!$BG20, DI$133*計算_投入係数表!DI19)</f>
        <v>#DIV/0!</v>
      </c>
      <c r="DJ19" s="218" t="e">
        <f ca="1">IF(DJ$3="分類不明", 計算_移輸出入額!$BG20, DJ$133*計算_投入係数表!DJ19)</f>
        <v>#DIV/0!</v>
      </c>
      <c r="DK19" s="218" t="e">
        <f ca="1">IF(DK$3="分類不明", 計算_移輸出入額!$BG20, DK$133*計算_投入係数表!DK19)</f>
        <v>#DIV/0!</v>
      </c>
      <c r="DL19" s="218" t="e">
        <f ca="1">IF(DL$3="分類不明", 計算_移輸出入額!$BG20, DL$133*計算_投入係数表!DL19)</f>
        <v>#DIV/0!</v>
      </c>
      <c r="DM19" s="218" t="e">
        <f ca="1">IF(DM$3="分類不明", 計算_移輸出入額!$BG20, DM$133*計算_投入係数表!DM19)</f>
        <v>#DIV/0!</v>
      </c>
      <c r="DN19" s="218" t="e">
        <f ca="1">IF(DN$3="分類不明", 計算_移輸出入額!$BG20, DN$133*計算_投入係数表!DN19)</f>
        <v>#DIV/0!</v>
      </c>
      <c r="DO19" s="218" t="e">
        <f ca="1">IF(DO$3="分類不明", 計算_移輸出入額!$BG20, DO$133*計算_投入係数表!DO19)</f>
        <v>#DIV/0!</v>
      </c>
      <c r="DP19" s="218" t="e">
        <f ca="1">IF(DP$3="分類不明", 計算_移輸出入額!$BG20, DP$133*計算_投入係数表!DP19)</f>
        <v>#DIV/0!</v>
      </c>
      <c r="DQ19" s="218" t="e">
        <f ca="1">IF(DQ$3="分類不明", 計算_移輸出入額!$BG20, DQ$133*計算_投入係数表!DQ19)</f>
        <v>#DIV/0!</v>
      </c>
      <c r="DR19" s="218" t="e">
        <f ca="1">IF(DR$3="分類不明", 計算_移輸出入額!$BG20, DR$133*計算_投入係数表!DR19)</f>
        <v>#DIV/0!</v>
      </c>
      <c r="DS19" s="218" t="e">
        <f ca="1">IF(DS$3="分類不明", 計算_移輸出入額!$BG20, DS$133*計算_投入係数表!DS19)</f>
        <v>#DIV/0!</v>
      </c>
      <c r="DT19" s="219">
        <f t="shared" ca="1" si="1"/>
        <v>0</v>
      </c>
      <c r="DU19" s="220">
        <f>計算_基本取引表_調整前!DU19</f>
        <v>0</v>
      </c>
      <c r="DV19" s="220">
        <f>IF($C19="分類不明", 計算_基本取引表_調整前!DV19+_xlfn.AGGREGATE(9,6,計算_移輸出入額!$BF$5:$BF$124), 計算_基本取引表_調整前!DV19)</f>
        <v>0</v>
      </c>
      <c r="DW19" s="220">
        <f>計算_基本取引表_調整前!DW19</f>
        <v>0</v>
      </c>
      <c r="DX19" s="220">
        <f>計算_基本取引表_調整前!DX19</f>
        <v>0</v>
      </c>
      <c r="DY19" s="220">
        <f>計算_基本取引表_調整前!DY19</f>
        <v>0</v>
      </c>
      <c r="DZ19" s="220">
        <f>計算_基本取引表_調整前!DZ19</f>
        <v>0</v>
      </c>
      <c r="EA19" s="220" t="e">
        <f>計算_基本取引表_調整前!EA19</f>
        <v>#DIV/0!</v>
      </c>
      <c r="EB19" s="736">
        <f ca="1">IFERROR(SUMIF(振分, $C19, 入力_北海道基本取引表!EB$4:EB$124)*($EE19/SUMIF(振分, $C19, 入力_北海道基本取引表!$EG$4:$EG$107)), 0)</f>
        <v>0</v>
      </c>
      <c r="EC19" s="221" t="e">
        <f t="shared" si="2"/>
        <v>#DIV/0!</v>
      </c>
      <c r="ED19" s="222" t="e">
        <f t="shared" ca="1" si="3"/>
        <v>#DIV/0!</v>
      </c>
      <c r="EE19" s="220" t="e">
        <f ca="1"/>
        <v>#DIV/0!</v>
      </c>
      <c r="EF19" s="222" t="e">
        <f t="shared" ca="1" si="4"/>
        <v>#DIV/0!</v>
      </c>
      <c r="EG19" s="222" t="e">
        <f t="shared" ca="1" si="0"/>
        <v>#DIV/0!</v>
      </c>
      <c r="EH19" s="220" t="e">
        <f ca="1"/>
        <v>#DIV/0!</v>
      </c>
      <c r="EI19" s="222" t="e">
        <f t="shared" ca="1" si="5"/>
        <v>#DIV/0!</v>
      </c>
      <c r="EJ19" s="216" t="e">
        <f ca="1"/>
        <v>#DIV/0!</v>
      </c>
      <c r="EK19" s="215"/>
    </row>
    <row r="20" spans="2:141" s="6" customFormat="1" ht="15.75" hidden="1" customHeight="1" x14ac:dyDescent="0.25">
      <c r="B20" s="53">
        <v>17</v>
      </c>
      <c r="C20" s="192" t="str">
        <v>-</v>
      </c>
      <c r="D20" s="211">
        <f ca="1">IF(D$3="分類不明", 計算_移輸出入額!$BG21, D$133*計算_投入係数表!D20)</f>
        <v>0</v>
      </c>
      <c r="E20" s="212">
        <f ca="1">IF(E$3="分類不明", 計算_移輸出入額!$BG21, E$133*計算_投入係数表!E20)</f>
        <v>0</v>
      </c>
      <c r="F20" s="212">
        <f ca="1">IF(F$3="分類不明", 計算_移輸出入額!$BG21, F$133*計算_投入係数表!F20)</f>
        <v>0</v>
      </c>
      <c r="G20" s="212">
        <f ca="1">IF(G$3="分類不明", 計算_移輸出入額!$BG21, G$133*計算_投入係数表!G20)</f>
        <v>0</v>
      </c>
      <c r="H20" s="212">
        <f ca="1">IF(H$3="分類不明", 計算_移輸出入額!$BG21, H$133*計算_投入係数表!H20)</f>
        <v>0</v>
      </c>
      <c r="I20" s="212">
        <f ca="1">IF(I$3="分類不明", 計算_移輸出入額!$BG21, I$133*計算_投入係数表!I20)</f>
        <v>0</v>
      </c>
      <c r="J20" s="212">
        <f ca="1">IF(J$3="分類不明", 計算_移輸出入額!$BG21, J$133*計算_投入係数表!J20)</f>
        <v>0</v>
      </c>
      <c r="K20" s="212">
        <f ca="1">IF(K$3="分類不明", 計算_移輸出入額!$BG21, K$133*計算_投入係数表!K20)</f>
        <v>0</v>
      </c>
      <c r="L20" s="212">
        <f ca="1">IF(L$3="分類不明", 計算_移輸出入額!$BG21, L$133*計算_投入係数表!L20)</f>
        <v>0</v>
      </c>
      <c r="M20" s="212">
        <f ca="1">IF(M$3="分類不明", 計算_移輸出入額!$BG21, M$133*計算_投入係数表!M20)</f>
        <v>0</v>
      </c>
      <c r="N20" s="212">
        <f ca="1">IF(N$3="分類不明", 計算_移輸出入額!$BG21, N$133*計算_投入係数表!N20)</f>
        <v>0</v>
      </c>
      <c r="O20" s="212">
        <f ca="1">IF(O$3="分類不明", 計算_移輸出入額!$BG21, O$133*計算_投入係数表!O20)</f>
        <v>0</v>
      </c>
      <c r="P20" s="212" t="e">
        <f ca="1">IF(P$3="分類不明", 計算_移輸出入額!$BG21, P$133*計算_投入係数表!P20)</f>
        <v>#DIV/0!</v>
      </c>
      <c r="Q20" s="212" t="e">
        <f ca="1">IF(Q$3="分類不明", 計算_移輸出入額!$BG21, Q$133*計算_投入係数表!Q20)</f>
        <v>#DIV/0!</v>
      </c>
      <c r="R20" s="212" t="e">
        <f ca="1">IF(R$3="分類不明", 計算_移輸出入額!$BG21, R$133*計算_投入係数表!R20)</f>
        <v>#DIV/0!</v>
      </c>
      <c r="S20" s="212" t="e">
        <f ca="1">IF(S$3="分類不明", 計算_移輸出入額!$BG21, S$133*計算_投入係数表!S20)</f>
        <v>#DIV/0!</v>
      </c>
      <c r="T20" s="212" t="e">
        <f ca="1">IF(T$3="分類不明", 計算_移輸出入額!$BG21, T$133*計算_投入係数表!T20)</f>
        <v>#DIV/0!</v>
      </c>
      <c r="U20" s="212" t="e">
        <f ca="1">IF(U$3="分類不明", 計算_移輸出入額!$BG21, U$133*計算_投入係数表!U20)</f>
        <v>#DIV/0!</v>
      </c>
      <c r="V20" s="212" t="e">
        <f ca="1">IF(V$3="分類不明", 計算_移輸出入額!$BG21, V$133*計算_投入係数表!V20)</f>
        <v>#DIV/0!</v>
      </c>
      <c r="W20" s="212" t="e">
        <f ca="1">IF(W$3="分類不明", 計算_移輸出入額!$BG21, W$133*計算_投入係数表!W20)</f>
        <v>#DIV/0!</v>
      </c>
      <c r="X20" s="212" t="e">
        <f ca="1">IF(X$3="分類不明", 計算_移輸出入額!$BG21, X$133*計算_投入係数表!X20)</f>
        <v>#DIV/0!</v>
      </c>
      <c r="Y20" s="212" t="e">
        <f ca="1">IF(Y$3="分類不明", 計算_移輸出入額!$BG21, Y$133*計算_投入係数表!Y20)</f>
        <v>#DIV/0!</v>
      </c>
      <c r="Z20" s="212" t="e">
        <f ca="1">IF(Z$3="分類不明", 計算_移輸出入額!$BG21, Z$133*計算_投入係数表!Z20)</f>
        <v>#DIV/0!</v>
      </c>
      <c r="AA20" s="212" t="e">
        <f ca="1">IF(AA$3="分類不明", 計算_移輸出入額!$BG21, AA$133*計算_投入係数表!AA20)</f>
        <v>#DIV/0!</v>
      </c>
      <c r="AB20" s="212" t="e">
        <f ca="1">IF(AB$3="分類不明", 計算_移輸出入額!$BG21, AB$133*計算_投入係数表!AB20)</f>
        <v>#DIV/0!</v>
      </c>
      <c r="AC20" s="212" t="e">
        <f ca="1">IF(AC$3="分類不明", 計算_移輸出入額!$BG21, AC$133*計算_投入係数表!AC20)</f>
        <v>#DIV/0!</v>
      </c>
      <c r="AD20" s="212" t="e">
        <f ca="1">IF(AD$3="分類不明", 計算_移輸出入額!$BG21, AD$133*計算_投入係数表!AD20)</f>
        <v>#DIV/0!</v>
      </c>
      <c r="AE20" s="212" t="e">
        <f ca="1">IF(AE$3="分類不明", 計算_移輸出入額!$BG21, AE$133*計算_投入係数表!AE20)</f>
        <v>#DIV/0!</v>
      </c>
      <c r="AF20" s="212" t="e">
        <f ca="1">IF(AF$3="分類不明", 計算_移輸出入額!$BG21, AF$133*計算_投入係数表!AF20)</f>
        <v>#DIV/0!</v>
      </c>
      <c r="AG20" s="212" t="e">
        <f ca="1">IF(AG$3="分類不明", 計算_移輸出入額!$BG21, AG$133*計算_投入係数表!AG20)</f>
        <v>#DIV/0!</v>
      </c>
      <c r="AH20" s="212" t="e">
        <f ca="1">IF(AH$3="分類不明", 計算_移輸出入額!$BG21, AH$133*計算_投入係数表!AH20)</f>
        <v>#DIV/0!</v>
      </c>
      <c r="AI20" s="212" t="e">
        <f ca="1">IF(AI$3="分類不明", 計算_移輸出入額!$BG21, AI$133*計算_投入係数表!AI20)</f>
        <v>#DIV/0!</v>
      </c>
      <c r="AJ20" s="212" t="e">
        <f ca="1">IF(AJ$3="分類不明", 計算_移輸出入額!$BG21, AJ$133*計算_投入係数表!AJ20)</f>
        <v>#DIV/0!</v>
      </c>
      <c r="AK20" s="212" t="e">
        <f ca="1">IF(AK$3="分類不明", 計算_移輸出入額!$BG21, AK$133*計算_投入係数表!AK20)</f>
        <v>#DIV/0!</v>
      </c>
      <c r="AL20" s="212" t="e">
        <f ca="1">IF(AL$3="分類不明", 計算_移輸出入額!$BG21, AL$133*計算_投入係数表!AL20)</f>
        <v>#DIV/0!</v>
      </c>
      <c r="AM20" s="212" t="e">
        <f ca="1">IF(AM$3="分類不明", 計算_移輸出入額!$BG21, AM$133*計算_投入係数表!AM20)</f>
        <v>#DIV/0!</v>
      </c>
      <c r="AN20" s="212" t="e">
        <f ca="1">IF(AN$3="分類不明", 計算_移輸出入額!$BG21, AN$133*計算_投入係数表!AN20)</f>
        <v>#DIV/0!</v>
      </c>
      <c r="AO20" s="212" t="e">
        <f ca="1">IF(AO$3="分類不明", 計算_移輸出入額!$BG21, AO$133*計算_投入係数表!AO20)</f>
        <v>#DIV/0!</v>
      </c>
      <c r="AP20" s="212" t="e">
        <f ca="1">IF(AP$3="分類不明", 計算_移輸出入額!$BG21, AP$133*計算_投入係数表!AP20)</f>
        <v>#DIV/0!</v>
      </c>
      <c r="AQ20" s="212" t="e">
        <f ca="1">IF(AQ$3="分類不明", 計算_移輸出入額!$BG21, AQ$133*計算_投入係数表!AQ20)</f>
        <v>#DIV/0!</v>
      </c>
      <c r="AR20" s="212" t="e">
        <f ca="1">IF(AR$3="分類不明", 計算_移輸出入額!$BG21, AR$133*計算_投入係数表!AR20)</f>
        <v>#DIV/0!</v>
      </c>
      <c r="AS20" s="212" t="e">
        <f ca="1">IF(AS$3="分類不明", 計算_移輸出入額!$BG21, AS$133*計算_投入係数表!AS20)</f>
        <v>#DIV/0!</v>
      </c>
      <c r="AT20" s="212" t="e">
        <f ca="1">IF(AT$3="分類不明", 計算_移輸出入額!$BG21, AT$133*計算_投入係数表!AT20)</f>
        <v>#DIV/0!</v>
      </c>
      <c r="AU20" s="212" t="e">
        <f ca="1">IF(AU$3="分類不明", 計算_移輸出入額!$BG21, AU$133*計算_投入係数表!AU20)</f>
        <v>#DIV/0!</v>
      </c>
      <c r="AV20" s="212" t="e">
        <f ca="1">IF(AV$3="分類不明", 計算_移輸出入額!$BG21, AV$133*計算_投入係数表!AV20)</f>
        <v>#DIV/0!</v>
      </c>
      <c r="AW20" s="212" t="e">
        <f ca="1">IF(AW$3="分類不明", 計算_移輸出入額!$BG21, AW$133*計算_投入係数表!AW20)</f>
        <v>#DIV/0!</v>
      </c>
      <c r="AX20" s="212" t="e">
        <f ca="1">IF(AX$3="分類不明", 計算_移輸出入額!$BG21, AX$133*計算_投入係数表!AX20)</f>
        <v>#DIV/0!</v>
      </c>
      <c r="AY20" s="212" t="e">
        <f ca="1">IF(AY$3="分類不明", 計算_移輸出入額!$BG21, AY$133*計算_投入係数表!AY20)</f>
        <v>#DIV/0!</v>
      </c>
      <c r="AZ20" s="212" t="e">
        <f ca="1">IF(AZ$3="分類不明", 計算_移輸出入額!$BG21, AZ$133*計算_投入係数表!AZ20)</f>
        <v>#DIV/0!</v>
      </c>
      <c r="BA20" s="212" t="e">
        <f ca="1">IF(BA$3="分類不明", 計算_移輸出入額!$BG21, BA$133*計算_投入係数表!BA20)</f>
        <v>#DIV/0!</v>
      </c>
      <c r="BB20" s="212" t="e">
        <f ca="1">IF(BB$3="分類不明", 計算_移輸出入額!$BG21, BB$133*計算_投入係数表!BB20)</f>
        <v>#DIV/0!</v>
      </c>
      <c r="BC20" s="212" t="e">
        <f ca="1">IF(BC$3="分類不明", 計算_移輸出入額!$BG21, BC$133*計算_投入係数表!BC20)</f>
        <v>#DIV/0!</v>
      </c>
      <c r="BD20" s="212" t="e">
        <f ca="1">IF(BD$3="分類不明", 計算_移輸出入額!$BG21, BD$133*計算_投入係数表!BD20)</f>
        <v>#DIV/0!</v>
      </c>
      <c r="BE20" s="212" t="e">
        <f ca="1">IF(BE$3="分類不明", 計算_移輸出入額!$BG21, BE$133*計算_投入係数表!BE20)</f>
        <v>#DIV/0!</v>
      </c>
      <c r="BF20" s="212" t="e">
        <f ca="1">IF(BF$3="分類不明", 計算_移輸出入額!$BG21, BF$133*計算_投入係数表!BF20)</f>
        <v>#DIV/0!</v>
      </c>
      <c r="BG20" s="212" t="e">
        <f ca="1">IF(BG$3="分類不明", 計算_移輸出入額!$BG21, BG$133*計算_投入係数表!BG20)</f>
        <v>#DIV/0!</v>
      </c>
      <c r="BH20" s="212" t="e">
        <f ca="1">IF(BH$3="分類不明", 計算_移輸出入額!$BG21, BH$133*計算_投入係数表!BH20)</f>
        <v>#DIV/0!</v>
      </c>
      <c r="BI20" s="212" t="e">
        <f ca="1">IF(BI$3="分類不明", 計算_移輸出入額!$BG21, BI$133*計算_投入係数表!BI20)</f>
        <v>#DIV/0!</v>
      </c>
      <c r="BJ20" s="212" t="e">
        <f ca="1">IF(BJ$3="分類不明", 計算_移輸出入額!$BG21, BJ$133*計算_投入係数表!BJ20)</f>
        <v>#DIV/0!</v>
      </c>
      <c r="BK20" s="212" t="e">
        <f ca="1">IF(BK$3="分類不明", 計算_移輸出入額!$BG21, BK$133*計算_投入係数表!BK20)</f>
        <v>#DIV/0!</v>
      </c>
      <c r="BL20" s="212" t="e">
        <f ca="1">IF(BL$3="分類不明", 計算_移輸出入額!$BG21, BL$133*計算_投入係数表!BL20)</f>
        <v>#DIV/0!</v>
      </c>
      <c r="BM20" s="212" t="e">
        <f ca="1">IF(BM$3="分類不明", 計算_移輸出入額!$BG21, BM$133*計算_投入係数表!BM20)</f>
        <v>#DIV/0!</v>
      </c>
      <c r="BN20" s="212" t="e">
        <f ca="1">IF(BN$3="分類不明", 計算_移輸出入額!$BG21, BN$133*計算_投入係数表!BN20)</f>
        <v>#DIV/0!</v>
      </c>
      <c r="BO20" s="212" t="e">
        <f ca="1">IF(BO$3="分類不明", 計算_移輸出入額!$BG21, BO$133*計算_投入係数表!BO20)</f>
        <v>#DIV/0!</v>
      </c>
      <c r="BP20" s="212" t="e">
        <f ca="1">IF(BP$3="分類不明", 計算_移輸出入額!$BG21, BP$133*計算_投入係数表!BP20)</f>
        <v>#DIV/0!</v>
      </c>
      <c r="BQ20" s="212" t="e">
        <f ca="1">IF(BQ$3="分類不明", 計算_移輸出入額!$BG21, BQ$133*計算_投入係数表!BQ20)</f>
        <v>#DIV/0!</v>
      </c>
      <c r="BR20" s="212" t="e">
        <f ca="1">IF(BR$3="分類不明", 計算_移輸出入額!$BG21, BR$133*計算_投入係数表!BR20)</f>
        <v>#DIV/0!</v>
      </c>
      <c r="BS20" s="212" t="e">
        <f ca="1">IF(BS$3="分類不明", 計算_移輸出入額!$BG21, BS$133*計算_投入係数表!BS20)</f>
        <v>#DIV/0!</v>
      </c>
      <c r="BT20" s="212" t="e">
        <f ca="1">IF(BT$3="分類不明", 計算_移輸出入額!$BG21, BT$133*計算_投入係数表!BT20)</f>
        <v>#DIV/0!</v>
      </c>
      <c r="BU20" s="212" t="e">
        <f ca="1">IF(BU$3="分類不明", 計算_移輸出入額!$BG21, BU$133*計算_投入係数表!BU20)</f>
        <v>#DIV/0!</v>
      </c>
      <c r="BV20" s="212" t="e">
        <f ca="1">IF(BV$3="分類不明", 計算_移輸出入額!$BG21, BV$133*計算_投入係数表!BV20)</f>
        <v>#DIV/0!</v>
      </c>
      <c r="BW20" s="212" t="e">
        <f ca="1">IF(BW$3="分類不明", 計算_移輸出入額!$BG21, BW$133*計算_投入係数表!BW20)</f>
        <v>#DIV/0!</v>
      </c>
      <c r="BX20" s="212" t="e">
        <f ca="1">IF(BX$3="分類不明", 計算_移輸出入額!$BG21, BX$133*計算_投入係数表!BX20)</f>
        <v>#DIV/0!</v>
      </c>
      <c r="BY20" s="212" t="e">
        <f ca="1">IF(BY$3="分類不明", 計算_移輸出入額!$BG21, BY$133*計算_投入係数表!BY20)</f>
        <v>#DIV/0!</v>
      </c>
      <c r="BZ20" s="212" t="e">
        <f ca="1">IF(BZ$3="分類不明", 計算_移輸出入額!$BG21, BZ$133*計算_投入係数表!BZ20)</f>
        <v>#DIV/0!</v>
      </c>
      <c r="CA20" s="212" t="e">
        <f ca="1">IF(CA$3="分類不明", 計算_移輸出入額!$BG21, CA$133*計算_投入係数表!CA20)</f>
        <v>#DIV/0!</v>
      </c>
      <c r="CB20" s="212" t="e">
        <f ca="1">IF(CB$3="分類不明", 計算_移輸出入額!$BG21, CB$133*計算_投入係数表!CB20)</f>
        <v>#DIV/0!</v>
      </c>
      <c r="CC20" s="212" t="e">
        <f ca="1">IF(CC$3="分類不明", 計算_移輸出入額!$BG21, CC$133*計算_投入係数表!CC20)</f>
        <v>#DIV/0!</v>
      </c>
      <c r="CD20" s="212" t="e">
        <f ca="1">IF(CD$3="分類不明", 計算_移輸出入額!$BG21, CD$133*計算_投入係数表!CD20)</f>
        <v>#DIV/0!</v>
      </c>
      <c r="CE20" s="212" t="e">
        <f ca="1">IF(CE$3="分類不明", 計算_移輸出入額!$BG21, CE$133*計算_投入係数表!CE20)</f>
        <v>#DIV/0!</v>
      </c>
      <c r="CF20" s="212" t="e">
        <f ca="1">IF(CF$3="分類不明", 計算_移輸出入額!$BG21, CF$133*計算_投入係数表!CF20)</f>
        <v>#DIV/0!</v>
      </c>
      <c r="CG20" s="212" t="e">
        <f ca="1">IF(CG$3="分類不明", 計算_移輸出入額!$BG21, CG$133*計算_投入係数表!CG20)</f>
        <v>#DIV/0!</v>
      </c>
      <c r="CH20" s="212" t="e">
        <f ca="1">IF(CH$3="分類不明", 計算_移輸出入額!$BG21, CH$133*計算_投入係数表!CH20)</f>
        <v>#DIV/0!</v>
      </c>
      <c r="CI20" s="212" t="e">
        <f ca="1">IF(CI$3="分類不明", 計算_移輸出入額!$BG21, CI$133*計算_投入係数表!CI20)</f>
        <v>#DIV/0!</v>
      </c>
      <c r="CJ20" s="212" t="e">
        <f ca="1">IF(CJ$3="分類不明", 計算_移輸出入額!$BG21, CJ$133*計算_投入係数表!CJ20)</f>
        <v>#DIV/0!</v>
      </c>
      <c r="CK20" s="212" t="e">
        <f ca="1">IF(CK$3="分類不明", 計算_移輸出入額!$BG21, CK$133*計算_投入係数表!CK20)</f>
        <v>#DIV/0!</v>
      </c>
      <c r="CL20" s="212" t="e">
        <f ca="1">IF(CL$3="分類不明", 計算_移輸出入額!$BG21, CL$133*計算_投入係数表!CL20)</f>
        <v>#DIV/0!</v>
      </c>
      <c r="CM20" s="212" t="e">
        <f ca="1">IF(CM$3="分類不明", 計算_移輸出入額!$BG21, CM$133*計算_投入係数表!CM20)</f>
        <v>#DIV/0!</v>
      </c>
      <c r="CN20" s="212" t="e">
        <f ca="1">IF(CN$3="分類不明", 計算_移輸出入額!$BG21, CN$133*計算_投入係数表!CN20)</f>
        <v>#DIV/0!</v>
      </c>
      <c r="CO20" s="212" t="e">
        <f ca="1">IF(CO$3="分類不明", 計算_移輸出入額!$BG21, CO$133*計算_投入係数表!CO20)</f>
        <v>#DIV/0!</v>
      </c>
      <c r="CP20" s="212" t="e">
        <f ca="1">IF(CP$3="分類不明", 計算_移輸出入額!$BG21, CP$133*計算_投入係数表!CP20)</f>
        <v>#DIV/0!</v>
      </c>
      <c r="CQ20" s="212" t="e">
        <f ca="1">IF(CQ$3="分類不明", 計算_移輸出入額!$BG21, CQ$133*計算_投入係数表!CQ20)</f>
        <v>#DIV/0!</v>
      </c>
      <c r="CR20" s="212" t="e">
        <f ca="1">IF(CR$3="分類不明", 計算_移輸出入額!$BG21, CR$133*計算_投入係数表!CR20)</f>
        <v>#DIV/0!</v>
      </c>
      <c r="CS20" s="212" t="e">
        <f ca="1">IF(CS$3="分類不明", 計算_移輸出入額!$BG21, CS$133*計算_投入係数表!CS20)</f>
        <v>#DIV/0!</v>
      </c>
      <c r="CT20" s="212" t="e">
        <f ca="1">IF(CT$3="分類不明", 計算_移輸出入額!$BG21, CT$133*計算_投入係数表!CT20)</f>
        <v>#DIV/0!</v>
      </c>
      <c r="CU20" s="212" t="e">
        <f ca="1">IF(CU$3="分類不明", 計算_移輸出入額!$BG21, CU$133*計算_投入係数表!CU20)</f>
        <v>#DIV/0!</v>
      </c>
      <c r="CV20" s="212" t="e">
        <f ca="1">IF(CV$3="分類不明", 計算_移輸出入額!$BG21, CV$133*計算_投入係数表!CV20)</f>
        <v>#DIV/0!</v>
      </c>
      <c r="CW20" s="212" t="e">
        <f ca="1">IF(CW$3="分類不明", 計算_移輸出入額!$BG21, CW$133*計算_投入係数表!CW20)</f>
        <v>#DIV/0!</v>
      </c>
      <c r="CX20" s="212" t="e">
        <f ca="1">IF(CX$3="分類不明", 計算_移輸出入額!$BG21, CX$133*計算_投入係数表!CX20)</f>
        <v>#DIV/0!</v>
      </c>
      <c r="CY20" s="212" t="e">
        <f ca="1">IF(CY$3="分類不明", 計算_移輸出入額!$BG21, CY$133*計算_投入係数表!CY20)</f>
        <v>#DIV/0!</v>
      </c>
      <c r="CZ20" s="212" t="e">
        <f ca="1">IF(CZ$3="分類不明", 計算_移輸出入額!$BG21, CZ$133*計算_投入係数表!CZ20)</f>
        <v>#DIV/0!</v>
      </c>
      <c r="DA20" s="212" t="e">
        <f ca="1">IF(DA$3="分類不明", 計算_移輸出入額!$BG21, DA$133*計算_投入係数表!DA20)</f>
        <v>#DIV/0!</v>
      </c>
      <c r="DB20" s="212" t="e">
        <f ca="1">IF(DB$3="分類不明", 計算_移輸出入額!$BG21, DB$133*計算_投入係数表!DB20)</f>
        <v>#DIV/0!</v>
      </c>
      <c r="DC20" s="212" t="e">
        <f ca="1">IF(DC$3="分類不明", 計算_移輸出入額!$BG21, DC$133*計算_投入係数表!DC20)</f>
        <v>#DIV/0!</v>
      </c>
      <c r="DD20" s="212" t="e">
        <f ca="1">IF(DD$3="分類不明", 計算_移輸出入額!$BG21, DD$133*計算_投入係数表!DD20)</f>
        <v>#DIV/0!</v>
      </c>
      <c r="DE20" s="212" t="e">
        <f ca="1">IF(DE$3="分類不明", 計算_移輸出入額!$BG21, DE$133*計算_投入係数表!DE20)</f>
        <v>#DIV/0!</v>
      </c>
      <c r="DF20" s="212" t="e">
        <f ca="1">IF(DF$3="分類不明", 計算_移輸出入額!$BG21, DF$133*計算_投入係数表!DF20)</f>
        <v>#DIV/0!</v>
      </c>
      <c r="DG20" s="212" t="e">
        <f ca="1">IF(DG$3="分類不明", 計算_移輸出入額!$BG21, DG$133*計算_投入係数表!DG20)</f>
        <v>#DIV/0!</v>
      </c>
      <c r="DH20" s="212" t="e">
        <f ca="1">IF(DH$3="分類不明", 計算_移輸出入額!$BG21, DH$133*計算_投入係数表!DH20)</f>
        <v>#DIV/0!</v>
      </c>
      <c r="DI20" s="212" t="e">
        <f ca="1">IF(DI$3="分類不明", 計算_移輸出入額!$BG21, DI$133*計算_投入係数表!DI20)</f>
        <v>#DIV/0!</v>
      </c>
      <c r="DJ20" s="212" t="e">
        <f ca="1">IF(DJ$3="分類不明", 計算_移輸出入額!$BG21, DJ$133*計算_投入係数表!DJ20)</f>
        <v>#DIV/0!</v>
      </c>
      <c r="DK20" s="212" t="e">
        <f ca="1">IF(DK$3="分類不明", 計算_移輸出入額!$BG21, DK$133*計算_投入係数表!DK20)</f>
        <v>#DIV/0!</v>
      </c>
      <c r="DL20" s="212" t="e">
        <f ca="1">IF(DL$3="分類不明", 計算_移輸出入額!$BG21, DL$133*計算_投入係数表!DL20)</f>
        <v>#DIV/0!</v>
      </c>
      <c r="DM20" s="212" t="e">
        <f ca="1">IF(DM$3="分類不明", 計算_移輸出入額!$BG21, DM$133*計算_投入係数表!DM20)</f>
        <v>#DIV/0!</v>
      </c>
      <c r="DN20" s="212" t="e">
        <f ca="1">IF(DN$3="分類不明", 計算_移輸出入額!$BG21, DN$133*計算_投入係数表!DN20)</f>
        <v>#DIV/0!</v>
      </c>
      <c r="DO20" s="212" t="e">
        <f ca="1">IF(DO$3="分類不明", 計算_移輸出入額!$BG21, DO$133*計算_投入係数表!DO20)</f>
        <v>#DIV/0!</v>
      </c>
      <c r="DP20" s="212" t="e">
        <f ca="1">IF(DP$3="分類不明", 計算_移輸出入額!$BG21, DP$133*計算_投入係数表!DP20)</f>
        <v>#DIV/0!</v>
      </c>
      <c r="DQ20" s="212" t="e">
        <f ca="1">IF(DQ$3="分類不明", 計算_移輸出入額!$BG21, DQ$133*計算_投入係数表!DQ20)</f>
        <v>#DIV/0!</v>
      </c>
      <c r="DR20" s="212" t="e">
        <f ca="1">IF(DR$3="分類不明", 計算_移輸出入額!$BG21, DR$133*計算_投入係数表!DR20)</f>
        <v>#DIV/0!</v>
      </c>
      <c r="DS20" s="212" t="e">
        <f ca="1">IF(DS$3="分類不明", 計算_移輸出入額!$BG21, DS$133*計算_投入係数表!DS20)</f>
        <v>#DIV/0!</v>
      </c>
      <c r="DT20" s="213">
        <f t="shared" ca="1" si="1"/>
        <v>0</v>
      </c>
      <c r="DU20" s="214">
        <f>計算_基本取引表_調整前!DU20</f>
        <v>0</v>
      </c>
      <c r="DV20" s="214">
        <f>IF($C20="分類不明", 計算_基本取引表_調整前!DV20+_xlfn.AGGREGATE(9,6,計算_移輸出入額!$BF$5:$BF$124), 計算_基本取引表_調整前!DV20)</f>
        <v>0</v>
      </c>
      <c r="DW20" s="214">
        <f>計算_基本取引表_調整前!DW20</f>
        <v>0</v>
      </c>
      <c r="DX20" s="214">
        <f>計算_基本取引表_調整前!DX20</f>
        <v>0</v>
      </c>
      <c r="DY20" s="214">
        <f>計算_基本取引表_調整前!DY20</f>
        <v>0</v>
      </c>
      <c r="DZ20" s="214">
        <f>計算_基本取引表_調整前!DZ20</f>
        <v>0</v>
      </c>
      <c r="EA20" s="214" t="e">
        <f>計算_基本取引表_調整前!EA20</f>
        <v>#DIV/0!</v>
      </c>
      <c r="EB20" s="735">
        <f ca="1">IFERROR(SUMIF(振分, $C20, 入力_北海道基本取引表!EB$4:EB$124)*($EE20/SUMIF(振分, $C20, 入力_北海道基本取引表!$EG$4:$EG$107)), 0)</f>
        <v>0</v>
      </c>
      <c r="EC20" s="215" t="e">
        <f t="shared" si="2"/>
        <v>#DIV/0!</v>
      </c>
      <c r="ED20" s="216" t="e">
        <f t="shared" ca="1" si="3"/>
        <v>#DIV/0!</v>
      </c>
      <c r="EE20" s="214" t="e">
        <f ca="1"/>
        <v>#DIV/0!</v>
      </c>
      <c r="EF20" s="216" t="e">
        <f t="shared" ca="1" si="4"/>
        <v>#DIV/0!</v>
      </c>
      <c r="EG20" s="216" t="e">
        <f t="shared" ca="1" si="0"/>
        <v>#DIV/0!</v>
      </c>
      <c r="EH20" s="214" t="e">
        <f ca="1"/>
        <v>#DIV/0!</v>
      </c>
      <c r="EI20" s="216" t="e">
        <f t="shared" ca="1" si="5"/>
        <v>#DIV/0!</v>
      </c>
      <c r="EJ20" s="216" t="e">
        <f ca="1"/>
        <v>#DIV/0!</v>
      </c>
      <c r="EK20" s="215"/>
    </row>
    <row r="21" spans="2:141" s="6" customFormat="1" ht="15.75" hidden="1" customHeight="1" x14ac:dyDescent="0.25">
      <c r="B21" s="53">
        <v>18</v>
      </c>
      <c r="C21" s="192" t="str">
        <v>-</v>
      </c>
      <c r="D21" s="211">
        <f ca="1">IF(D$3="分類不明", 計算_移輸出入額!$BG22, D$133*計算_投入係数表!D21)</f>
        <v>0</v>
      </c>
      <c r="E21" s="212">
        <f ca="1">IF(E$3="分類不明", 計算_移輸出入額!$BG22, E$133*計算_投入係数表!E21)</f>
        <v>0</v>
      </c>
      <c r="F21" s="212">
        <f ca="1">IF(F$3="分類不明", 計算_移輸出入額!$BG22, F$133*計算_投入係数表!F21)</f>
        <v>0</v>
      </c>
      <c r="G21" s="212">
        <f ca="1">IF(G$3="分類不明", 計算_移輸出入額!$BG22, G$133*計算_投入係数表!G21)</f>
        <v>0</v>
      </c>
      <c r="H21" s="212">
        <f ca="1">IF(H$3="分類不明", 計算_移輸出入額!$BG22, H$133*計算_投入係数表!H21)</f>
        <v>0</v>
      </c>
      <c r="I21" s="212">
        <f ca="1">IF(I$3="分類不明", 計算_移輸出入額!$BG22, I$133*計算_投入係数表!I21)</f>
        <v>0</v>
      </c>
      <c r="J21" s="212">
        <f ca="1">IF(J$3="分類不明", 計算_移輸出入額!$BG22, J$133*計算_投入係数表!J21)</f>
        <v>0</v>
      </c>
      <c r="K21" s="212">
        <f ca="1">IF(K$3="分類不明", 計算_移輸出入額!$BG22, K$133*計算_投入係数表!K21)</f>
        <v>0</v>
      </c>
      <c r="L21" s="212">
        <f ca="1">IF(L$3="分類不明", 計算_移輸出入額!$BG22, L$133*計算_投入係数表!L21)</f>
        <v>0</v>
      </c>
      <c r="M21" s="212">
        <f ca="1">IF(M$3="分類不明", 計算_移輸出入額!$BG22, M$133*計算_投入係数表!M21)</f>
        <v>0</v>
      </c>
      <c r="N21" s="212">
        <f ca="1">IF(N$3="分類不明", 計算_移輸出入額!$BG22, N$133*計算_投入係数表!N21)</f>
        <v>0</v>
      </c>
      <c r="O21" s="212">
        <f ca="1">IF(O$3="分類不明", 計算_移輸出入額!$BG22, O$133*計算_投入係数表!O21)</f>
        <v>0</v>
      </c>
      <c r="P21" s="212" t="e">
        <f ca="1">IF(P$3="分類不明", 計算_移輸出入額!$BG22, P$133*計算_投入係数表!P21)</f>
        <v>#DIV/0!</v>
      </c>
      <c r="Q21" s="212" t="e">
        <f ca="1">IF(Q$3="分類不明", 計算_移輸出入額!$BG22, Q$133*計算_投入係数表!Q21)</f>
        <v>#DIV/0!</v>
      </c>
      <c r="R21" s="212" t="e">
        <f ca="1">IF(R$3="分類不明", 計算_移輸出入額!$BG22, R$133*計算_投入係数表!R21)</f>
        <v>#DIV/0!</v>
      </c>
      <c r="S21" s="212" t="e">
        <f ca="1">IF(S$3="分類不明", 計算_移輸出入額!$BG22, S$133*計算_投入係数表!S21)</f>
        <v>#DIV/0!</v>
      </c>
      <c r="T21" s="212" t="e">
        <f ca="1">IF(T$3="分類不明", 計算_移輸出入額!$BG22, T$133*計算_投入係数表!T21)</f>
        <v>#DIV/0!</v>
      </c>
      <c r="U21" s="212" t="e">
        <f ca="1">IF(U$3="分類不明", 計算_移輸出入額!$BG22, U$133*計算_投入係数表!U21)</f>
        <v>#DIV/0!</v>
      </c>
      <c r="V21" s="212" t="e">
        <f ca="1">IF(V$3="分類不明", 計算_移輸出入額!$BG22, V$133*計算_投入係数表!V21)</f>
        <v>#DIV/0!</v>
      </c>
      <c r="W21" s="212" t="e">
        <f ca="1">IF(W$3="分類不明", 計算_移輸出入額!$BG22, W$133*計算_投入係数表!W21)</f>
        <v>#DIV/0!</v>
      </c>
      <c r="X21" s="212" t="e">
        <f ca="1">IF(X$3="分類不明", 計算_移輸出入額!$BG22, X$133*計算_投入係数表!X21)</f>
        <v>#DIV/0!</v>
      </c>
      <c r="Y21" s="212" t="e">
        <f ca="1">IF(Y$3="分類不明", 計算_移輸出入額!$BG22, Y$133*計算_投入係数表!Y21)</f>
        <v>#DIV/0!</v>
      </c>
      <c r="Z21" s="212" t="e">
        <f ca="1">IF(Z$3="分類不明", 計算_移輸出入額!$BG22, Z$133*計算_投入係数表!Z21)</f>
        <v>#DIV/0!</v>
      </c>
      <c r="AA21" s="212" t="e">
        <f ca="1">IF(AA$3="分類不明", 計算_移輸出入額!$BG22, AA$133*計算_投入係数表!AA21)</f>
        <v>#DIV/0!</v>
      </c>
      <c r="AB21" s="212" t="e">
        <f ca="1">IF(AB$3="分類不明", 計算_移輸出入額!$BG22, AB$133*計算_投入係数表!AB21)</f>
        <v>#DIV/0!</v>
      </c>
      <c r="AC21" s="212" t="e">
        <f ca="1">IF(AC$3="分類不明", 計算_移輸出入額!$BG22, AC$133*計算_投入係数表!AC21)</f>
        <v>#DIV/0!</v>
      </c>
      <c r="AD21" s="212" t="e">
        <f ca="1">IF(AD$3="分類不明", 計算_移輸出入額!$BG22, AD$133*計算_投入係数表!AD21)</f>
        <v>#DIV/0!</v>
      </c>
      <c r="AE21" s="212" t="e">
        <f ca="1">IF(AE$3="分類不明", 計算_移輸出入額!$BG22, AE$133*計算_投入係数表!AE21)</f>
        <v>#DIV/0!</v>
      </c>
      <c r="AF21" s="212" t="e">
        <f ca="1">IF(AF$3="分類不明", 計算_移輸出入額!$BG22, AF$133*計算_投入係数表!AF21)</f>
        <v>#DIV/0!</v>
      </c>
      <c r="AG21" s="212" t="e">
        <f ca="1">IF(AG$3="分類不明", 計算_移輸出入額!$BG22, AG$133*計算_投入係数表!AG21)</f>
        <v>#DIV/0!</v>
      </c>
      <c r="AH21" s="212" t="e">
        <f ca="1">IF(AH$3="分類不明", 計算_移輸出入額!$BG22, AH$133*計算_投入係数表!AH21)</f>
        <v>#DIV/0!</v>
      </c>
      <c r="AI21" s="212" t="e">
        <f ca="1">IF(AI$3="分類不明", 計算_移輸出入額!$BG22, AI$133*計算_投入係数表!AI21)</f>
        <v>#DIV/0!</v>
      </c>
      <c r="AJ21" s="212" t="e">
        <f ca="1">IF(AJ$3="分類不明", 計算_移輸出入額!$BG22, AJ$133*計算_投入係数表!AJ21)</f>
        <v>#DIV/0!</v>
      </c>
      <c r="AK21" s="212" t="e">
        <f ca="1">IF(AK$3="分類不明", 計算_移輸出入額!$BG22, AK$133*計算_投入係数表!AK21)</f>
        <v>#DIV/0!</v>
      </c>
      <c r="AL21" s="212" t="e">
        <f ca="1">IF(AL$3="分類不明", 計算_移輸出入額!$BG22, AL$133*計算_投入係数表!AL21)</f>
        <v>#DIV/0!</v>
      </c>
      <c r="AM21" s="212" t="e">
        <f ca="1">IF(AM$3="分類不明", 計算_移輸出入額!$BG22, AM$133*計算_投入係数表!AM21)</f>
        <v>#DIV/0!</v>
      </c>
      <c r="AN21" s="212" t="e">
        <f ca="1">IF(AN$3="分類不明", 計算_移輸出入額!$BG22, AN$133*計算_投入係数表!AN21)</f>
        <v>#DIV/0!</v>
      </c>
      <c r="AO21" s="212" t="e">
        <f ca="1">IF(AO$3="分類不明", 計算_移輸出入額!$BG22, AO$133*計算_投入係数表!AO21)</f>
        <v>#DIV/0!</v>
      </c>
      <c r="AP21" s="212" t="e">
        <f ca="1">IF(AP$3="分類不明", 計算_移輸出入額!$BG22, AP$133*計算_投入係数表!AP21)</f>
        <v>#DIV/0!</v>
      </c>
      <c r="AQ21" s="212" t="e">
        <f ca="1">IF(AQ$3="分類不明", 計算_移輸出入額!$BG22, AQ$133*計算_投入係数表!AQ21)</f>
        <v>#DIV/0!</v>
      </c>
      <c r="AR21" s="212" t="e">
        <f ca="1">IF(AR$3="分類不明", 計算_移輸出入額!$BG22, AR$133*計算_投入係数表!AR21)</f>
        <v>#DIV/0!</v>
      </c>
      <c r="AS21" s="212" t="e">
        <f ca="1">IF(AS$3="分類不明", 計算_移輸出入額!$BG22, AS$133*計算_投入係数表!AS21)</f>
        <v>#DIV/0!</v>
      </c>
      <c r="AT21" s="212" t="e">
        <f ca="1">IF(AT$3="分類不明", 計算_移輸出入額!$BG22, AT$133*計算_投入係数表!AT21)</f>
        <v>#DIV/0!</v>
      </c>
      <c r="AU21" s="212" t="e">
        <f ca="1">IF(AU$3="分類不明", 計算_移輸出入額!$BG22, AU$133*計算_投入係数表!AU21)</f>
        <v>#DIV/0!</v>
      </c>
      <c r="AV21" s="212" t="e">
        <f ca="1">IF(AV$3="分類不明", 計算_移輸出入額!$BG22, AV$133*計算_投入係数表!AV21)</f>
        <v>#DIV/0!</v>
      </c>
      <c r="AW21" s="212" t="e">
        <f ca="1">IF(AW$3="分類不明", 計算_移輸出入額!$BG22, AW$133*計算_投入係数表!AW21)</f>
        <v>#DIV/0!</v>
      </c>
      <c r="AX21" s="212" t="e">
        <f ca="1">IF(AX$3="分類不明", 計算_移輸出入額!$BG22, AX$133*計算_投入係数表!AX21)</f>
        <v>#DIV/0!</v>
      </c>
      <c r="AY21" s="212" t="e">
        <f ca="1">IF(AY$3="分類不明", 計算_移輸出入額!$BG22, AY$133*計算_投入係数表!AY21)</f>
        <v>#DIV/0!</v>
      </c>
      <c r="AZ21" s="212" t="e">
        <f ca="1">IF(AZ$3="分類不明", 計算_移輸出入額!$BG22, AZ$133*計算_投入係数表!AZ21)</f>
        <v>#DIV/0!</v>
      </c>
      <c r="BA21" s="212" t="e">
        <f ca="1">IF(BA$3="分類不明", 計算_移輸出入額!$BG22, BA$133*計算_投入係数表!BA21)</f>
        <v>#DIV/0!</v>
      </c>
      <c r="BB21" s="212" t="e">
        <f ca="1">IF(BB$3="分類不明", 計算_移輸出入額!$BG22, BB$133*計算_投入係数表!BB21)</f>
        <v>#DIV/0!</v>
      </c>
      <c r="BC21" s="212" t="e">
        <f ca="1">IF(BC$3="分類不明", 計算_移輸出入額!$BG22, BC$133*計算_投入係数表!BC21)</f>
        <v>#DIV/0!</v>
      </c>
      <c r="BD21" s="212" t="e">
        <f ca="1">IF(BD$3="分類不明", 計算_移輸出入額!$BG22, BD$133*計算_投入係数表!BD21)</f>
        <v>#DIV/0!</v>
      </c>
      <c r="BE21" s="212" t="e">
        <f ca="1">IF(BE$3="分類不明", 計算_移輸出入額!$BG22, BE$133*計算_投入係数表!BE21)</f>
        <v>#DIV/0!</v>
      </c>
      <c r="BF21" s="212" t="e">
        <f ca="1">IF(BF$3="分類不明", 計算_移輸出入額!$BG22, BF$133*計算_投入係数表!BF21)</f>
        <v>#DIV/0!</v>
      </c>
      <c r="BG21" s="212" t="e">
        <f ca="1">IF(BG$3="分類不明", 計算_移輸出入額!$BG22, BG$133*計算_投入係数表!BG21)</f>
        <v>#DIV/0!</v>
      </c>
      <c r="BH21" s="212" t="e">
        <f ca="1">IF(BH$3="分類不明", 計算_移輸出入額!$BG22, BH$133*計算_投入係数表!BH21)</f>
        <v>#DIV/0!</v>
      </c>
      <c r="BI21" s="212" t="e">
        <f ca="1">IF(BI$3="分類不明", 計算_移輸出入額!$BG22, BI$133*計算_投入係数表!BI21)</f>
        <v>#DIV/0!</v>
      </c>
      <c r="BJ21" s="212" t="e">
        <f ca="1">IF(BJ$3="分類不明", 計算_移輸出入額!$BG22, BJ$133*計算_投入係数表!BJ21)</f>
        <v>#DIV/0!</v>
      </c>
      <c r="BK21" s="212" t="e">
        <f ca="1">IF(BK$3="分類不明", 計算_移輸出入額!$BG22, BK$133*計算_投入係数表!BK21)</f>
        <v>#DIV/0!</v>
      </c>
      <c r="BL21" s="212" t="e">
        <f ca="1">IF(BL$3="分類不明", 計算_移輸出入額!$BG22, BL$133*計算_投入係数表!BL21)</f>
        <v>#DIV/0!</v>
      </c>
      <c r="BM21" s="212" t="e">
        <f ca="1">IF(BM$3="分類不明", 計算_移輸出入額!$BG22, BM$133*計算_投入係数表!BM21)</f>
        <v>#DIV/0!</v>
      </c>
      <c r="BN21" s="212" t="e">
        <f ca="1">IF(BN$3="分類不明", 計算_移輸出入額!$BG22, BN$133*計算_投入係数表!BN21)</f>
        <v>#DIV/0!</v>
      </c>
      <c r="BO21" s="212" t="e">
        <f ca="1">IF(BO$3="分類不明", 計算_移輸出入額!$BG22, BO$133*計算_投入係数表!BO21)</f>
        <v>#DIV/0!</v>
      </c>
      <c r="BP21" s="212" t="e">
        <f ca="1">IF(BP$3="分類不明", 計算_移輸出入額!$BG22, BP$133*計算_投入係数表!BP21)</f>
        <v>#DIV/0!</v>
      </c>
      <c r="BQ21" s="212" t="e">
        <f ca="1">IF(BQ$3="分類不明", 計算_移輸出入額!$BG22, BQ$133*計算_投入係数表!BQ21)</f>
        <v>#DIV/0!</v>
      </c>
      <c r="BR21" s="212" t="e">
        <f ca="1">IF(BR$3="分類不明", 計算_移輸出入額!$BG22, BR$133*計算_投入係数表!BR21)</f>
        <v>#DIV/0!</v>
      </c>
      <c r="BS21" s="212" t="e">
        <f ca="1">IF(BS$3="分類不明", 計算_移輸出入額!$BG22, BS$133*計算_投入係数表!BS21)</f>
        <v>#DIV/0!</v>
      </c>
      <c r="BT21" s="212" t="e">
        <f ca="1">IF(BT$3="分類不明", 計算_移輸出入額!$BG22, BT$133*計算_投入係数表!BT21)</f>
        <v>#DIV/0!</v>
      </c>
      <c r="BU21" s="212" t="e">
        <f ca="1">IF(BU$3="分類不明", 計算_移輸出入額!$BG22, BU$133*計算_投入係数表!BU21)</f>
        <v>#DIV/0!</v>
      </c>
      <c r="BV21" s="212" t="e">
        <f ca="1">IF(BV$3="分類不明", 計算_移輸出入額!$BG22, BV$133*計算_投入係数表!BV21)</f>
        <v>#DIV/0!</v>
      </c>
      <c r="BW21" s="212" t="e">
        <f ca="1">IF(BW$3="分類不明", 計算_移輸出入額!$BG22, BW$133*計算_投入係数表!BW21)</f>
        <v>#DIV/0!</v>
      </c>
      <c r="BX21" s="212" t="e">
        <f ca="1">IF(BX$3="分類不明", 計算_移輸出入額!$BG22, BX$133*計算_投入係数表!BX21)</f>
        <v>#DIV/0!</v>
      </c>
      <c r="BY21" s="212" t="e">
        <f ca="1">IF(BY$3="分類不明", 計算_移輸出入額!$BG22, BY$133*計算_投入係数表!BY21)</f>
        <v>#DIV/0!</v>
      </c>
      <c r="BZ21" s="212" t="e">
        <f ca="1">IF(BZ$3="分類不明", 計算_移輸出入額!$BG22, BZ$133*計算_投入係数表!BZ21)</f>
        <v>#DIV/0!</v>
      </c>
      <c r="CA21" s="212" t="e">
        <f ca="1">IF(CA$3="分類不明", 計算_移輸出入額!$BG22, CA$133*計算_投入係数表!CA21)</f>
        <v>#DIV/0!</v>
      </c>
      <c r="CB21" s="212" t="e">
        <f ca="1">IF(CB$3="分類不明", 計算_移輸出入額!$BG22, CB$133*計算_投入係数表!CB21)</f>
        <v>#DIV/0!</v>
      </c>
      <c r="CC21" s="212" t="e">
        <f ca="1">IF(CC$3="分類不明", 計算_移輸出入額!$BG22, CC$133*計算_投入係数表!CC21)</f>
        <v>#DIV/0!</v>
      </c>
      <c r="CD21" s="212" t="e">
        <f ca="1">IF(CD$3="分類不明", 計算_移輸出入額!$BG22, CD$133*計算_投入係数表!CD21)</f>
        <v>#DIV/0!</v>
      </c>
      <c r="CE21" s="212" t="e">
        <f ca="1">IF(CE$3="分類不明", 計算_移輸出入額!$BG22, CE$133*計算_投入係数表!CE21)</f>
        <v>#DIV/0!</v>
      </c>
      <c r="CF21" s="212" t="e">
        <f ca="1">IF(CF$3="分類不明", 計算_移輸出入額!$BG22, CF$133*計算_投入係数表!CF21)</f>
        <v>#DIV/0!</v>
      </c>
      <c r="CG21" s="212" t="e">
        <f ca="1">IF(CG$3="分類不明", 計算_移輸出入額!$BG22, CG$133*計算_投入係数表!CG21)</f>
        <v>#DIV/0!</v>
      </c>
      <c r="CH21" s="212" t="e">
        <f ca="1">IF(CH$3="分類不明", 計算_移輸出入額!$BG22, CH$133*計算_投入係数表!CH21)</f>
        <v>#DIV/0!</v>
      </c>
      <c r="CI21" s="212" t="e">
        <f ca="1">IF(CI$3="分類不明", 計算_移輸出入額!$BG22, CI$133*計算_投入係数表!CI21)</f>
        <v>#DIV/0!</v>
      </c>
      <c r="CJ21" s="212" t="e">
        <f ca="1">IF(CJ$3="分類不明", 計算_移輸出入額!$BG22, CJ$133*計算_投入係数表!CJ21)</f>
        <v>#DIV/0!</v>
      </c>
      <c r="CK21" s="212" t="e">
        <f ca="1">IF(CK$3="分類不明", 計算_移輸出入額!$BG22, CK$133*計算_投入係数表!CK21)</f>
        <v>#DIV/0!</v>
      </c>
      <c r="CL21" s="212" t="e">
        <f ca="1">IF(CL$3="分類不明", 計算_移輸出入額!$BG22, CL$133*計算_投入係数表!CL21)</f>
        <v>#DIV/0!</v>
      </c>
      <c r="CM21" s="212" t="e">
        <f ca="1">IF(CM$3="分類不明", 計算_移輸出入額!$BG22, CM$133*計算_投入係数表!CM21)</f>
        <v>#DIV/0!</v>
      </c>
      <c r="CN21" s="212" t="e">
        <f ca="1">IF(CN$3="分類不明", 計算_移輸出入額!$BG22, CN$133*計算_投入係数表!CN21)</f>
        <v>#DIV/0!</v>
      </c>
      <c r="CO21" s="212" t="e">
        <f ca="1">IF(CO$3="分類不明", 計算_移輸出入額!$BG22, CO$133*計算_投入係数表!CO21)</f>
        <v>#DIV/0!</v>
      </c>
      <c r="CP21" s="212" t="e">
        <f ca="1">IF(CP$3="分類不明", 計算_移輸出入額!$BG22, CP$133*計算_投入係数表!CP21)</f>
        <v>#DIV/0!</v>
      </c>
      <c r="CQ21" s="212" t="e">
        <f ca="1">IF(CQ$3="分類不明", 計算_移輸出入額!$BG22, CQ$133*計算_投入係数表!CQ21)</f>
        <v>#DIV/0!</v>
      </c>
      <c r="CR21" s="212" t="e">
        <f ca="1">IF(CR$3="分類不明", 計算_移輸出入額!$BG22, CR$133*計算_投入係数表!CR21)</f>
        <v>#DIV/0!</v>
      </c>
      <c r="CS21" s="212" t="e">
        <f ca="1">IF(CS$3="分類不明", 計算_移輸出入額!$BG22, CS$133*計算_投入係数表!CS21)</f>
        <v>#DIV/0!</v>
      </c>
      <c r="CT21" s="212" t="e">
        <f ca="1">IF(CT$3="分類不明", 計算_移輸出入額!$BG22, CT$133*計算_投入係数表!CT21)</f>
        <v>#DIV/0!</v>
      </c>
      <c r="CU21" s="212" t="e">
        <f ca="1">IF(CU$3="分類不明", 計算_移輸出入額!$BG22, CU$133*計算_投入係数表!CU21)</f>
        <v>#DIV/0!</v>
      </c>
      <c r="CV21" s="212" t="e">
        <f ca="1">IF(CV$3="分類不明", 計算_移輸出入額!$BG22, CV$133*計算_投入係数表!CV21)</f>
        <v>#DIV/0!</v>
      </c>
      <c r="CW21" s="212" t="e">
        <f ca="1">IF(CW$3="分類不明", 計算_移輸出入額!$BG22, CW$133*計算_投入係数表!CW21)</f>
        <v>#DIV/0!</v>
      </c>
      <c r="CX21" s="212" t="e">
        <f ca="1">IF(CX$3="分類不明", 計算_移輸出入額!$BG22, CX$133*計算_投入係数表!CX21)</f>
        <v>#DIV/0!</v>
      </c>
      <c r="CY21" s="212" t="e">
        <f ca="1">IF(CY$3="分類不明", 計算_移輸出入額!$BG22, CY$133*計算_投入係数表!CY21)</f>
        <v>#DIV/0!</v>
      </c>
      <c r="CZ21" s="212" t="e">
        <f ca="1">IF(CZ$3="分類不明", 計算_移輸出入額!$BG22, CZ$133*計算_投入係数表!CZ21)</f>
        <v>#DIV/0!</v>
      </c>
      <c r="DA21" s="212" t="e">
        <f ca="1">IF(DA$3="分類不明", 計算_移輸出入額!$BG22, DA$133*計算_投入係数表!DA21)</f>
        <v>#DIV/0!</v>
      </c>
      <c r="DB21" s="212" t="e">
        <f ca="1">IF(DB$3="分類不明", 計算_移輸出入額!$BG22, DB$133*計算_投入係数表!DB21)</f>
        <v>#DIV/0!</v>
      </c>
      <c r="DC21" s="212" t="e">
        <f ca="1">IF(DC$3="分類不明", 計算_移輸出入額!$BG22, DC$133*計算_投入係数表!DC21)</f>
        <v>#DIV/0!</v>
      </c>
      <c r="DD21" s="212" t="e">
        <f ca="1">IF(DD$3="分類不明", 計算_移輸出入額!$BG22, DD$133*計算_投入係数表!DD21)</f>
        <v>#DIV/0!</v>
      </c>
      <c r="DE21" s="212" t="e">
        <f ca="1">IF(DE$3="分類不明", 計算_移輸出入額!$BG22, DE$133*計算_投入係数表!DE21)</f>
        <v>#DIV/0!</v>
      </c>
      <c r="DF21" s="212" t="e">
        <f ca="1">IF(DF$3="分類不明", 計算_移輸出入額!$BG22, DF$133*計算_投入係数表!DF21)</f>
        <v>#DIV/0!</v>
      </c>
      <c r="DG21" s="212" t="e">
        <f ca="1">IF(DG$3="分類不明", 計算_移輸出入額!$BG22, DG$133*計算_投入係数表!DG21)</f>
        <v>#DIV/0!</v>
      </c>
      <c r="DH21" s="212" t="e">
        <f ca="1">IF(DH$3="分類不明", 計算_移輸出入額!$BG22, DH$133*計算_投入係数表!DH21)</f>
        <v>#DIV/0!</v>
      </c>
      <c r="DI21" s="212" t="e">
        <f ca="1">IF(DI$3="分類不明", 計算_移輸出入額!$BG22, DI$133*計算_投入係数表!DI21)</f>
        <v>#DIV/0!</v>
      </c>
      <c r="DJ21" s="212" t="e">
        <f ca="1">IF(DJ$3="分類不明", 計算_移輸出入額!$BG22, DJ$133*計算_投入係数表!DJ21)</f>
        <v>#DIV/0!</v>
      </c>
      <c r="DK21" s="212" t="e">
        <f ca="1">IF(DK$3="分類不明", 計算_移輸出入額!$BG22, DK$133*計算_投入係数表!DK21)</f>
        <v>#DIV/0!</v>
      </c>
      <c r="DL21" s="212" t="e">
        <f ca="1">IF(DL$3="分類不明", 計算_移輸出入額!$BG22, DL$133*計算_投入係数表!DL21)</f>
        <v>#DIV/0!</v>
      </c>
      <c r="DM21" s="212" t="e">
        <f ca="1">IF(DM$3="分類不明", 計算_移輸出入額!$BG22, DM$133*計算_投入係数表!DM21)</f>
        <v>#DIV/0!</v>
      </c>
      <c r="DN21" s="212" t="e">
        <f ca="1">IF(DN$3="分類不明", 計算_移輸出入額!$BG22, DN$133*計算_投入係数表!DN21)</f>
        <v>#DIV/0!</v>
      </c>
      <c r="DO21" s="212" t="e">
        <f ca="1">IF(DO$3="分類不明", 計算_移輸出入額!$BG22, DO$133*計算_投入係数表!DO21)</f>
        <v>#DIV/0!</v>
      </c>
      <c r="DP21" s="212" t="e">
        <f ca="1">IF(DP$3="分類不明", 計算_移輸出入額!$BG22, DP$133*計算_投入係数表!DP21)</f>
        <v>#DIV/0!</v>
      </c>
      <c r="DQ21" s="212" t="e">
        <f ca="1">IF(DQ$3="分類不明", 計算_移輸出入額!$BG22, DQ$133*計算_投入係数表!DQ21)</f>
        <v>#DIV/0!</v>
      </c>
      <c r="DR21" s="212" t="e">
        <f ca="1">IF(DR$3="分類不明", 計算_移輸出入額!$BG22, DR$133*計算_投入係数表!DR21)</f>
        <v>#DIV/0!</v>
      </c>
      <c r="DS21" s="212" t="e">
        <f ca="1">IF(DS$3="分類不明", 計算_移輸出入額!$BG22, DS$133*計算_投入係数表!DS21)</f>
        <v>#DIV/0!</v>
      </c>
      <c r="DT21" s="213">
        <f t="shared" ca="1" si="1"/>
        <v>0</v>
      </c>
      <c r="DU21" s="214">
        <f>計算_基本取引表_調整前!DU21</f>
        <v>0</v>
      </c>
      <c r="DV21" s="214">
        <f>IF($C21="分類不明", 計算_基本取引表_調整前!DV21+_xlfn.AGGREGATE(9,6,計算_移輸出入額!$BF$5:$BF$124), 計算_基本取引表_調整前!DV21)</f>
        <v>0</v>
      </c>
      <c r="DW21" s="214">
        <f>計算_基本取引表_調整前!DW21</f>
        <v>0</v>
      </c>
      <c r="DX21" s="214">
        <f>計算_基本取引表_調整前!DX21</f>
        <v>0</v>
      </c>
      <c r="DY21" s="214">
        <f>計算_基本取引表_調整前!DY21</f>
        <v>0</v>
      </c>
      <c r="DZ21" s="214">
        <f>計算_基本取引表_調整前!DZ21</f>
        <v>0</v>
      </c>
      <c r="EA21" s="214" t="e">
        <f>計算_基本取引表_調整前!EA21</f>
        <v>#DIV/0!</v>
      </c>
      <c r="EB21" s="735">
        <f ca="1">IFERROR(SUMIF(振分, $C21, 入力_北海道基本取引表!EB$4:EB$124)*($EE21/SUMIF(振分, $C21, 入力_北海道基本取引表!$EG$4:$EG$107)), 0)</f>
        <v>0</v>
      </c>
      <c r="EC21" s="215" t="e">
        <f t="shared" si="2"/>
        <v>#DIV/0!</v>
      </c>
      <c r="ED21" s="216" t="e">
        <f t="shared" ca="1" si="3"/>
        <v>#DIV/0!</v>
      </c>
      <c r="EE21" s="214" t="e">
        <f ca="1"/>
        <v>#DIV/0!</v>
      </c>
      <c r="EF21" s="216" t="e">
        <f t="shared" ca="1" si="4"/>
        <v>#DIV/0!</v>
      </c>
      <c r="EG21" s="216" t="e">
        <f t="shared" ca="1" si="0"/>
        <v>#DIV/0!</v>
      </c>
      <c r="EH21" s="214" t="e">
        <f ca="1"/>
        <v>#DIV/0!</v>
      </c>
      <c r="EI21" s="216" t="e">
        <f t="shared" ca="1" si="5"/>
        <v>#DIV/0!</v>
      </c>
      <c r="EJ21" s="216" t="e">
        <f ca="1"/>
        <v>#DIV/0!</v>
      </c>
      <c r="EK21" s="215"/>
    </row>
    <row r="22" spans="2:141" s="6" customFormat="1" ht="15.75" hidden="1" customHeight="1" x14ac:dyDescent="0.25">
      <c r="B22" s="53">
        <v>19</v>
      </c>
      <c r="C22" s="192" t="str">
        <v>-</v>
      </c>
      <c r="D22" s="211">
        <f ca="1">IF(D$3="分類不明", 計算_移輸出入額!$BG23, D$133*計算_投入係数表!D22)</f>
        <v>0</v>
      </c>
      <c r="E22" s="212">
        <f ca="1">IF(E$3="分類不明", 計算_移輸出入額!$BG23, E$133*計算_投入係数表!E22)</f>
        <v>0</v>
      </c>
      <c r="F22" s="212">
        <f ca="1">IF(F$3="分類不明", 計算_移輸出入額!$BG23, F$133*計算_投入係数表!F22)</f>
        <v>0</v>
      </c>
      <c r="G22" s="212">
        <f ca="1">IF(G$3="分類不明", 計算_移輸出入額!$BG23, G$133*計算_投入係数表!G22)</f>
        <v>0</v>
      </c>
      <c r="H22" s="212">
        <f ca="1">IF(H$3="分類不明", 計算_移輸出入額!$BG23, H$133*計算_投入係数表!H22)</f>
        <v>0</v>
      </c>
      <c r="I22" s="212">
        <f ca="1">IF(I$3="分類不明", 計算_移輸出入額!$BG23, I$133*計算_投入係数表!I22)</f>
        <v>0</v>
      </c>
      <c r="J22" s="212">
        <f ca="1">IF(J$3="分類不明", 計算_移輸出入額!$BG23, J$133*計算_投入係数表!J22)</f>
        <v>0</v>
      </c>
      <c r="K22" s="212">
        <f ca="1">IF(K$3="分類不明", 計算_移輸出入額!$BG23, K$133*計算_投入係数表!K22)</f>
        <v>0</v>
      </c>
      <c r="L22" s="212">
        <f ca="1">IF(L$3="分類不明", 計算_移輸出入額!$BG23, L$133*計算_投入係数表!L22)</f>
        <v>0</v>
      </c>
      <c r="M22" s="212">
        <f ca="1">IF(M$3="分類不明", 計算_移輸出入額!$BG23, M$133*計算_投入係数表!M22)</f>
        <v>0</v>
      </c>
      <c r="N22" s="212">
        <f ca="1">IF(N$3="分類不明", 計算_移輸出入額!$BG23, N$133*計算_投入係数表!N22)</f>
        <v>0</v>
      </c>
      <c r="O22" s="212">
        <f ca="1">IF(O$3="分類不明", 計算_移輸出入額!$BG23, O$133*計算_投入係数表!O22)</f>
        <v>0</v>
      </c>
      <c r="P22" s="212" t="e">
        <f ca="1">IF(P$3="分類不明", 計算_移輸出入額!$BG23, P$133*計算_投入係数表!P22)</f>
        <v>#DIV/0!</v>
      </c>
      <c r="Q22" s="212" t="e">
        <f ca="1">IF(Q$3="分類不明", 計算_移輸出入額!$BG23, Q$133*計算_投入係数表!Q22)</f>
        <v>#DIV/0!</v>
      </c>
      <c r="R22" s="212" t="e">
        <f ca="1">IF(R$3="分類不明", 計算_移輸出入額!$BG23, R$133*計算_投入係数表!R22)</f>
        <v>#DIV/0!</v>
      </c>
      <c r="S22" s="212" t="e">
        <f ca="1">IF(S$3="分類不明", 計算_移輸出入額!$BG23, S$133*計算_投入係数表!S22)</f>
        <v>#DIV/0!</v>
      </c>
      <c r="T22" s="212" t="e">
        <f ca="1">IF(T$3="分類不明", 計算_移輸出入額!$BG23, T$133*計算_投入係数表!T22)</f>
        <v>#DIV/0!</v>
      </c>
      <c r="U22" s="212" t="e">
        <f ca="1">IF(U$3="分類不明", 計算_移輸出入額!$BG23, U$133*計算_投入係数表!U22)</f>
        <v>#DIV/0!</v>
      </c>
      <c r="V22" s="212" t="e">
        <f ca="1">IF(V$3="分類不明", 計算_移輸出入額!$BG23, V$133*計算_投入係数表!V22)</f>
        <v>#DIV/0!</v>
      </c>
      <c r="W22" s="212" t="e">
        <f ca="1">IF(W$3="分類不明", 計算_移輸出入額!$BG23, W$133*計算_投入係数表!W22)</f>
        <v>#DIV/0!</v>
      </c>
      <c r="X22" s="212" t="e">
        <f ca="1">IF(X$3="分類不明", 計算_移輸出入額!$BG23, X$133*計算_投入係数表!X22)</f>
        <v>#DIV/0!</v>
      </c>
      <c r="Y22" s="212" t="e">
        <f ca="1">IF(Y$3="分類不明", 計算_移輸出入額!$BG23, Y$133*計算_投入係数表!Y22)</f>
        <v>#DIV/0!</v>
      </c>
      <c r="Z22" s="212" t="e">
        <f ca="1">IF(Z$3="分類不明", 計算_移輸出入額!$BG23, Z$133*計算_投入係数表!Z22)</f>
        <v>#DIV/0!</v>
      </c>
      <c r="AA22" s="212" t="e">
        <f ca="1">IF(AA$3="分類不明", 計算_移輸出入額!$BG23, AA$133*計算_投入係数表!AA22)</f>
        <v>#DIV/0!</v>
      </c>
      <c r="AB22" s="212" t="e">
        <f ca="1">IF(AB$3="分類不明", 計算_移輸出入額!$BG23, AB$133*計算_投入係数表!AB22)</f>
        <v>#DIV/0!</v>
      </c>
      <c r="AC22" s="212" t="e">
        <f ca="1">IF(AC$3="分類不明", 計算_移輸出入額!$BG23, AC$133*計算_投入係数表!AC22)</f>
        <v>#DIV/0!</v>
      </c>
      <c r="AD22" s="212" t="e">
        <f ca="1">IF(AD$3="分類不明", 計算_移輸出入額!$BG23, AD$133*計算_投入係数表!AD22)</f>
        <v>#DIV/0!</v>
      </c>
      <c r="AE22" s="212" t="e">
        <f ca="1">IF(AE$3="分類不明", 計算_移輸出入額!$BG23, AE$133*計算_投入係数表!AE22)</f>
        <v>#DIV/0!</v>
      </c>
      <c r="AF22" s="212" t="e">
        <f ca="1">IF(AF$3="分類不明", 計算_移輸出入額!$BG23, AF$133*計算_投入係数表!AF22)</f>
        <v>#DIV/0!</v>
      </c>
      <c r="AG22" s="212" t="e">
        <f ca="1">IF(AG$3="分類不明", 計算_移輸出入額!$BG23, AG$133*計算_投入係数表!AG22)</f>
        <v>#DIV/0!</v>
      </c>
      <c r="AH22" s="212" t="e">
        <f ca="1">IF(AH$3="分類不明", 計算_移輸出入額!$BG23, AH$133*計算_投入係数表!AH22)</f>
        <v>#DIV/0!</v>
      </c>
      <c r="AI22" s="212" t="e">
        <f ca="1">IF(AI$3="分類不明", 計算_移輸出入額!$BG23, AI$133*計算_投入係数表!AI22)</f>
        <v>#DIV/0!</v>
      </c>
      <c r="AJ22" s="212" t="e">
        <f ca="1">IF(AJ$3="分類不明", 計算_移輸出入額!$BG23, AJ$133*計算_投入係数表!AJ22)</f>
        <v>#DIV/0!</v>
      </c>
      <c r="AK22" s="212" t="e">
        <f ca="1">IF(AK$3="分類不明", 計算_移輸出入額!$BG23, AK$133*計算_投入係数表!AK22)</f>
        <v>#DIV/0!</v>
      </c>
      <c r="AL22" s="212" t="e">
        <f ca="1">IF(AL$3="分類不明", 計算_移輸出入額!$BG23, AL$133*計算_投入係数表!AL22)</f>
        <v>#DIV/0!</v>
      </c>
      <c r="AM22" s="212" t="e">
        <f ca="1">IF(AM$3="分類不明", 計算_移輸出入額!$BG23, AM$133*計算_投入係数表!AM22)</f>
        <v>#DIV/0!</v>
      </c>
      <c r="AN22" s="212" t="e">
        <f ca="1">IF(AN$3="分類不明", 計算_移輸出入額!$BG23, AN$133*計算_投入係数表!AN22)</f>
        <v>#DIV/0!</v>
      </c>
      <c r="AO22" s="212" t="e">
        <f ca="1">IF(AO$3="分類不明", 計算_移輸出入額!$BG23, AO$133*計算_投入係数表!AO22)</f>
        <v>#DIV/0!</v>
      </c>
      <c r="AP22" s="212" t="e">
        <f ca="1">IF(AP$3="分類不明", 計算_移輸出入額!$BG23, AP$133*計算_投入係数表!AP22)</f>
        <v>#DIV/0!</v>
      </c>
      <c r="AQ22" s="212" t="e">
        <f ca="1">IF(AQ$3="分類不明", 計算_移輸出入額!$BG23, AQ$133*計算_投入係数表!AQ22)</f>
        <v>#DIV/0!</v>
      </c>
      <c r="AR22" s="212" t="e">
        <f ca="1">IF(AR$3="分類不明", 計算_移輸出入額!$BG23, AR$133*計算_投入係数表!AR22)</f>
        <v>#DIV/0!</v>
      </c>
      <c r="AS22" s="212" t="e">
        <f ca="1">IF(AS$3="分類不明", 計算_移輸出入額!$BG23, AS$133*計算_投入係数表!AS22)</f>
        <v>#DIV/0!</v>
      </c>
      <c r="AT22" s="212" t="e">
        <f ca="1">IF(AT$3="分類不明", 計算_移輸出入額!$BG23, AT$133*計算_投入係数表!AT22)</f>
        <v>#DIV/0!</v>
      </c>
      <c r="AU22" s="212" t="e">
        <f ca="1">IF(AU$3="分類不明", 計算_移輸出入額!$BG23, AU$133*計算_投入係数表!AU22)</f>
        <v>#DIV/0!</v>
      </c>
      <c r="AV22" s="212" t="e">
        <f ca="1">IF(AV$3="分類不明", 計算_移輸出入額!$BG23, AV$133*計算_投入係数表!AV22)</f>
        <v>#DIV/0!</v>
      </c>
      <c r="AW22" s="212" t="e">
        <f ca="1">IF(AW$3="分類不明", 計算_移輸出入額!$BG23, AW$133*計算_投入係数表!AW22)</f>
        <v>#DIV/0!</v>
      </c>
      <c r="AX22" s="212" t="e">
        <f ca="1">IF(AX$3="分類不明", 計算_移輸出入額!$BG23, AX$133*計算_投入係数表!AX22)</f>
        <v>#DIV/0!</v>
      </c>
      <c r="AY22" s="212" t="e">
        <f ca="1">IF(AY$3="分類不明", 計算_移輸出入額!$BG23, AY$133*計算_投入係数表!AY22)</f>
        <v>#DIV/0!</v>
      </c>
      <c r="AZ22" s="212" t="e">
        <f ca="1">IF(AZ$3="分類不明", 計算_移輸出入額!$BG23, AZ$133*計算_投入係数表!AZ22)</f>
        <v>#DIV/0!</v>
      </c>
      <c r="BA22" s="212" t="e">
        <f ca="1">IF(BA$3="分類不明", 計算_移輸出入額!$BG23, BA$133*計算_投入係数表!BA22)</f>
        <v>#DIV/0!</v>
      </c>
      <c r="BB22" s="212" t="e">
        <f ca="1">IF(BB$3="分類不明", 計算_移輸出入額!$BG23, BB$133*計算_投入係数表!BB22)</f>
        <v>#DIV/0!</v>
      </c>
      <c r="BC22" s="212" t="e">
        <f ca="1">IF(BC$3="分類不明", 計算_移輸出入額!$BG23, BC$133*計算_投入係数表!BC22)</f>
        <v>#DIV/0!</v>
      </c>
      <c r="BD22" s="212" t="e">
        <f ca="1">IF(BD$3="分類不明", 計算_移輸出入額!$BG23, BD$133*計算_投入係数表!BD22)</f>
        <v>#DIV/0!</v>
      </c>
      <c r="BE22" s="212" t="e">
        <f ca="1">IF(BE$3="分類不明", 計算_移輸出入額!$BG23, BE$133*計算_投入係数表!BE22)</f>
        <v>#DIV/0!</v>
      </c>
      <c r="BF22" s="212" t="e">
        <f ca="1">IF(BF$3="分類不明", 計算_移輸出入額!$BG23, BF$133*計算_投入係数表!BF22)</f>
        <v>#DIV/0!</v>
      </c>
      <c r="BG22" s="212" t="e">
        <f ca="1">IF(BG$3="分類不明", 計算_移輸出入額!$BG23, BG$133*計算_投入係数表!BG22)</f>
        <v>#DIV/0!</v>
      </c>
      <c r="BH22" s="212" t="e">
        <f ca="1">IF(BH$3="分類不明", 計算_移輸出入額!$BG23, BH$133*計算_投入係数表!BH22)</f>
        <v>#DIV/0!</v>
      </c>
      <c r="BI22" s="212" t="e">
        <f ca="1">IF(BI$3="分類不明", 計算_移輸出入額!$BG23, BI$133*計算_投入係数表!BI22)</f>
        <v>#DIV/0!</v>
      </c>
      <c r="BJ22" s="212" t="e">
        <f ca="1">IF(BJ$3="分類不明", 計算_移輸出入額!$BG23, BJ$133*計算_投入係数表!BJ22)</f>
        <v>#DIV/0!</v>
      </c>
      <c r="BK22" s="212" t="e">
        <f ca="1">IF(BK$3="分類不明", 計算_移輸出入額!$BG23, BK$133*計算_投入係数表!BK22)</f>
        <v>#DIV/0!</v>
      </c>
      <c r="BL22" s="212" t="e">
        <f ca="1">IF(BL$3="分類不明", 計算_移輸出入額!$BG23, BL$133*計算_投入係数表!BL22)</f>
        <v>#DIV/0!</v>
      </c>
      <c r="BM22" s="212" t="e">
        <f ca="1">IF(BM$3="分類不明", 計算_移輸出入額!$BG23, BM$133*計算_投入係数表!BM22)</f>
        <v>#DIV/0!</v>
      </c>
      <c r="BN22" s="212" t="e">
        <f ca="1">IF(BN$3="分類不明", 計算_移輸出入額!$BG23, BN$133*計算_投入係数表!BN22)</f>
        <v>#DIV/0!</v>
      </c>
      <c r="BO22" s="212" t="e">
        <f ca="1">IF(BO$3="分類不明", 計算_移輸出入額!$BG23, BO$133*計算_投入係数表!BO22)</f>
        <v>#DIV/0!</v>
      </c>
      <c r="BP22" s="212" t="e">
        <f ca="1">IF(BP$3="分類不明", 計算_移輸出入額!$BG23, BP$133*計算_投入係数表!BP22)</f>
        <v>#DIV/0!</v>
      </c>
      <c r="BQ22" s="212" t="e">
        <f ca="1">IF(BQ$3="分類不明", 計算_移輸出入額!$BG23, BQ$133*計算_投入係数表!BQ22)</f>
        <v>#DIV/0!</v>
      </c>
      <c r="BR22" s="212" t="e">
        <f ca="1">IF(BR$3="分類不明", 計算_移輸出入額!$BG23, BR$133*計算_投入係数表!BR22)</f>
        <v>#DIV/0!</v>
      </c>
      <c r="BS22" s="212" t="e">
        <f ca="1">IF(BS$3="分類不明", 計算_移輸出入額!$BG23, BS$133*計算_投入係数表!BS22)</f>
        <v>#DIV/0!</v>
      </c>
      <c r="BT22" s="212" t="e">
        <f ca="1">IF(BT$3="分類不明", 計算_移輸出入額!$BG23, BT$133*計算_投入係数表!BT22)</f>
        <v>#DIV/0!</v>
      </c>
      <c r="BU22" s="212" t="e">
        <f ca="1">IF(BU$3="分類不明", 計算_移輸出入額!$BG23, BU$133*計算_投入係数表!BU22)</f>
        <v>#DIV/0!</v>
      </c>
      <c r="BV22" s="212" t="e">
        <f ca="1">IF(BV$3="分類不明", 計算_移輸出入額!$BG23, BV$133*計算_投入係数表!BV22)</f>
        <v>#DIV/0!</v>
      </c>
      <c r="BW22" s="212" t="e">
        <f ca="1">IF(BW$3="分類不明", 計算_移輸出入額!$BG23, BW$133*計算_投入係数表!BW22)</f>
        <v>#DIV/0!</v>
      </c>
      <c r="BX22" s="212" t="e">
        <f ca="1">IF(BX$3="分類不明", 計算_移輸出入額!$BG23, BX$133*計算_投入係数表!BX22)</f>
        <v>#DIV/0!</v>
      </c>
      <c r="BY22" s="212" t="e">
        <f ca="1">IF(BY$3="分類不明", 計算_移輸出入額!$BG23, BY$133*計算_投入係数表!BY22)</f>
        <v>#DIV/0!</v>
      </c>
      <c r="BZ22" s="212" t="e">
        <f ca="1">IF(BZ$3="分類不明", 計算_移輸出入額!$BG23, BZ$133*計算_投入係数表!BZ22)</f>
        <v>#DIV/0!</v>
      </c>
      <c r="CA22" s="212" t="e">
        <f ca="1">IF(CA$3="分類不明", 計算_移輸出入額!$BG23, CA$133*計算_投入係数表!CA22)</f>
        <v>#DIV/0!</v>
      </c>
      <c r="CB22" s="212" t="e">
        <f ca="1">IF(CB$3="分類不明", 計算_移輸出入額!$BG23, CB$133*計算_投入係数表!CB22)</f>
        <v>#DIV/0!</v>
      </c>
      <c r="CC22" s="212" t="e">
        <f ca="1">IF(CC$3="分類不明", 計算_移輸出入額!$BG23, CC$133*計算_投入係数表!CC22)</f>
        <v>#DIV/0!</v>
      </c>
      <c r="CD22" s="212" t="e">
        <f ca="1">IF(CD$3="分類不明", 計算_移輸出入額!$BG23, CD$133*計算_投入係数表!CD22)</f>
        <v>#DIV/0!</v>
      </c>
      <c r="CE22" s="212" t="e">
        <f ca="1">IF(CE$3="分類不明", 計算_移輸出入額!$BG23, CE$133*計算_投入係数表!CE22)</f>
        <v>#DIV/0!</v>
      </c>
      <c r="CF22" s="212" t="e">
        <f ca="1">IF(CF$3="分類不明", 計算_移輸出入額!$BG23, CF$133*計算_投入係数表!CF22)</f>
        <v>#DIV/0!</v>
      </c>
      <c r="CG22" s="212" t="e">
        <f ca="1">IF(CG$3="分類不明", 計算_移輸出入額!$BG23, CG$133*計算_投入係数表!CG22)</f>
        <v>#DIV/0!</v>
      </c>
      <c r="CH22" s="212" t="e">
        <f ca="1">IF(CH$3="分類不明", 計算_移輸出入額!$BG23, CH$133*計算_投入係数表!CH22)</f>
        <v>#DIV/0!</v>
      </c>
      <c r="CI22" s="212" t="e">
        <f ca="1">IF(CI$3="分類不明", 計算_移輸出入額!$BG23, CI$133*計算_投入係数表!CI22)</f>
        <v>#DIV/0!</v>
      </c>
      <c r="CJ22" s="212" t="e">
        <f ca="1">IF(CJ$3="分類不明", 計算_移輸出入額!$BG23, CJ$133*計算_投入係数表!CJ22)</f>
        <v>#DIV/0!</v>
      </c>
      <c r="CK22" s="212" t="e">
        <f ca="1">IF(CK$3="分類不明", 計算_移輸出入額!$BG23, CK$133*計算_投入係数表!CK22)</f>
        <v>#DIV/0!</v>
      </c>
      <c r="CL22" s="212" t="e">
        <f ca="1">IF(CL$3="分類不明", 計算_移輸出入額!$BG23, CL$133*計算_投入係数表!CL22)</f>
        <v>#DIV/0!</v>
      </c>
      <c r="CM22" s="212" t="e">
        <f ca="1">IF(CM$3="分類不明", 計算_移輸出入額!$BG23, CM$133*計算_投入係数表!CM22)</f>
        <v>#DIV/0!</v>
      </c>
      <c r="CN22" s="212" t="e">
        <f ca="1">IF(CN$3="分類不明", 計算_移輸出入額!$BG23, CN$133*計算_投入係数表!CN22)</f>
        <v>#DIV/0!</v>
      </c>
      <c r="CO22" s="212" t="e">
        <f ca="1">IF(CO$3="分類不明", 計算_移輸出入額!$BG23, CO$133*計算_投入係数表!CO22)</f>
        <v>#DIV/0!</v>
      </c>
      <c r="CP22" s="212" t="e">
        <f ca="1">IF(CP$3="分類不明", 計算_移輸出入額!$BG23, CP$133*計算_投入係数表!CP22)</f>
        <v>#DIV/0!</v>
      </c>
      <c r="CQ22" s="212" t="e">
        <f ca="1">IF(CQ$3="分類不明", 計算_移輸出入額!$BG23, CQ$133*計算_投入係数表!CQ22)</f>
        <v>#DIV/0!</v>
      </c>
      <c r="CR22" s="212" t="e">
        <f ca="1">IF(CR$3="分類不明", 計算_移輸出入額!$BG23, CR$133*計算_投入係数表!CR22)</f>
        <v>#DIV/0!</v>
      </c>
      <c r="CS22" s="212" t="e">
        <f ca="1">IF(CS$3="分類不明", 計算_移輸出入額!$BG23, CS$133*計算_投入係数表!CS22)</f>
        <v>#DIV/0!</v>
      </c>
      <c r="CT22" s="212" t="e">
        <f ca="1">IF(CT$3="分類不明", 計算_移輸出入額!$BG23, CT$133*計算_投入係数表!CT22)</f>
        <v>#DIV/0!</v>
      </c>
      <c r="CU22" s="212" t="e">
        <f ca="1">IF(CU$3="分類不明", 計算_移輸出入額!$BG23, CU$133*計算_投入係数表!CU22)</f>
        <v>#DIV/0!</v>
      </c>
      <c r="CV22" s="212" t="e">
        <f ca="1">IF(CV$3="分類不明", 計算_移輸出入額!$BG23, CV$133*計算_投入係数表!CV22)</f>
        <v>#DIV/0!</v>
      </c>
      <c r="CW22" s="212" t="e">
        <f ca="1">IF(CW$3="分類不明", 計算_移輸出入額!$BG23, CW$133*計算_投入係数表!CW22)</f>
        <v>#DIV/0!</v>
      </c>
      <c r="CX22" s="212" t="e">
        <f ca="1">IF(CX$3="分類不明", 計算_移輸出入額!$BG23, CX$133*計算_投入係数表!CX22)</f>
        <v>#DIV/0!</v>
      </c>
      <c r="CY22" s="212" t="e">
        <f ca="1">IF(CY$3="分類不明", 計算_移輸出入額!$BG23, CY$133*計算_投入係数表!CY22)</f>
        <v>#DIV/0!</v>
      </c>
      <c r="CZ22" s="212" t="e">
        <f ca="1">IF(CZ$3="分類不明", 計算_移輸出入額!$BG23, CZ$133*計算_投入係数表!CZ22)</f>
        <v>#DIV/0!</v>
      </c>
      <c r="DA22" s="212" t="e">
        <f ca="1">IF(DA$3="分類不明", 計算_移輸出入額!$BG23, DA$133*計算_投入係数表!DA22)</f>
        <v>#DIV/0!</v>
      </c>
      <c r="DB22" s="212" t="e">
        <f ca="1">IF(DB$3="分類不明", 計算_移輸出入額!$BG23, DB$133*計算_投入係数表!DB22)</f>
        <v>#DIV/0!</v>
      </c>
      <c r="DC22" s="212" t="e">
        <f ca="1">IF(DC$3="分類不明", 計算_移輸出入額!$BG23, DC$133*計算_投入係数表!DC22)</f>
        <v>#DIV/0!</v>
      </c>
      <c r="DD22" s="212" t="e">
        <f ca="1">IF(DD$3="分類不明", 計算_移輸出入額!$BG23, DD$133*計算_投入係数表!DD22)</f>
        <v>#DIV/0!</v>
      </c>
      <c r="DE22" s="212" t="e">
        <f ca="1">IF(DE$3="分類不明", 計算_移輸出入額!$BG23, DE$133*計算_投入係数表!DE22)</f>
        <v>#DIV/0!</v>
      </c>
      <c r="DF22" s="212" t="e">
        <f ca="1">IF(DF$3="分類不明", 計算_移輸出入額!$BG23, DF$133*計算_投入係数表!DF22)</f>
        <v>#DIV/0!</v>
      </c>
      <c r="DG22" s="212" t="e">
        <f ca="1">IF(DG$3="分類不明", 計算_移輸出入額!$BG23, DG$133*計算_投入係数表!DG22)</f>
        <v>#DIV/0!</v>
      </c>
      <c r="DH22" s="212" t="e">
        <f ca="1">IF(DH$3="分類不明", 計算_移輸出入額!$BG23, DH$133*計算_投入係数表!DH22)</f>
        <v>#DIV/0!</v>
      </c>
      <c r="DI22" s="212" t="e">
        <f ca="1">IF(DI$3="分類不明", 計算_移輸出入額!$BG23, DI$133*計算_投入係数表!DI22)</f>
        <v>#DIV/0!</v>
      </c>
      <c r="DJ22" s="212" t="e">
        <f ca="1">IF(DJ$3="分類不明", 計算_移輸出入額!$BG23, DJ$133*計算_投入係数表!DJ22)</f>
        <v>#DIV/0!</v>
      </c>
      <c r="DK22" s="212" t="e">
        <f ca="1">IF(DK$3="分類不明", 計算_移輸出入額!$BG23, DK$133*計算_投入係数表!DK22)</f>
        <v>#DIV/0!</v>
      </c>
      <c r="DL22" s="212" t="e">
        <f ca="1">IF(DL$3="分類不明", 計算_移輸出入額!$BG23, DL$133*計算_投入係数表!DL22)</f>
        <v>#DIV/0!</v>
      </c>
      <c r="DM22" s="212" t="e">
        <f ca="1">IF(DM$3="分類不明", 計算_移輸出入額!$BG23, DM$133*計算_投入係数表!DM22)</f>
        <v>#DIV/0!</v>
      </c>
      <c r="DN22" s="212" t="e">
        <f ca="1">IF(DN$3="分類不明", 計算_移輸出入額!$BG23, DN$133*計算_投入係数表!DN22)</f>
        <v>#DIV/0!</v>
      </c>
      <c r="DO22" s="212" t="e">
        <f ca="1">IF(DO$3="分類不明", 計算_移輸出入額!$BG23, DO$133*計算_投入係数表!DO22)</f>
        <v>#DIV/0!</v>
      </c>
      <c r="DP22" s="212" t="e">
        <f ca="1">IF(DP$3="分類不明", 計算_移輸出入額!$BG23, DP$133*計算_投入係数表!DP22)</f>
        <v>#DIV/0!</v>
      </c>
      <c r="DQ22" s="212" t="e">
        <f ca="1">IF(DQ$3="分類不明", 計算_移輸出入額!$BG23, DQ$133*計算_投入係数表!DQ22)</f>
        <v>#DIV/0!</v>
      </c>
      <c r="DR22" s="212" t="e">
        <f ca="1">IF(DR$3="分類不明", 計算_移輸出入額!$BG23, DR$133*計算_投入係数表!DR22)</f>
        <v>#DIV/0!</v>
      </c>
      <c r="DS22" s="212" t="e">
        <f ca="1">IF(DS$3="分類不明", 計算_移輸出入額!$BG23, DS$133*計算_投入係数表!DS22)</f>
        <v>#DIV/0!</v>
      </c>
      <c r="DT22" s="213">
        <f t="shared" ca="1" si="1"/>
        <v>0</v>
      </c>
      <c r="DU22" s="214">
        <f>計算_基本取引表_調整前!DU22</f>
        <v>0</v>
      </c>
      <c r="DV22" s="214">
        <f>IF($C22="分類不明", 計算_基本取引表_調整前!DV22+_xlfn.AGGREGATE(9,6,計算_移輸出入額!$BF$5:$BF$124), 計算_基本取引表_調整前!DV22)</f>
        <v>0</v>
      </c>
      <c r="DW22" s="214">
        <f>計算_基本取引表_調整前!DW22</f>
        <v>0</v>
      </c>
      <c r="DX22" s="214">
        <f>計算_基本取引表_調整前!DX22</f>
        <v>0</v>
      </c>
      <c r="DY22" s="214">
        <f>計算_基本取引表_調整前!DY22</f>
        <v>0</v>
      </c>
      <c r="DZ22" s="214">
        <f>計算_基本取引表_調整前!DZ22</f>
        <v>0</v>
      </c>
      <c r="EA22" s="214" t="e">
        <f>計算_基本取引表_調整前!EA22</f>
        <v>#DIV/0!</v>
      </c>
      <c r="EB22" s="735">
        <f ca="1">IFERROR(SUMIF(振分, $C22, 入力_北海道基本取引表!EB$4:EB$124)*($EE22/SUMIF(振分, $C22, 入力_北海道基本取引表!$EG$4:$EG$107)), 0)</f>
        <v>0</v>
      </c>
      <c r="EC22" s="215" t="e">
        <f t="shared" si="2"/>
        <v>#DIV/0!</v>
      </c>
      <c r="ED22" s="216" t="e">
        <f t="shared" ca="1" si="3"/>
        <v>#DIV/0!</v>
      </c>
      <c r="EE22" s="214" t="e">
        <f ca="1"/>
        <v>#DIV/0!</v>
      </c>
      <c r="EF22" s="216" t="e">
        <f t="shared" ca="1" si="4"/>
        <v>#DIV/0!</v>
      </c>
      <c r="EG22" s="216" t="e">
        <f t="shared" ca="1" si="0"/>
        <v>#DIV/0!</v>
      </c>
      <c r="EH22" s="214" t="e">
        <f ca="1"/>
        <v>#DIV/0!</v>
      </c>
      <c r="EI22" s="216" t="e">
        <f t="shared" ca="1" si="5"/>
        <v>#DIV/0!</v>
      </c>
      <c r="EJ22" s="216" t="e">
        <f ca="1"/>
        <v>#DIV/0!</v>
      </c>
      <c r="EK22" s="215"/>
    </row>
    <row r="23" spans="2:141" s="6" customFormat="1" ht="15.75" hidden="1" customHeight="1" x14ac:dyDescent="0.25">
      <c r="B23" s="53">
        <v>20</v>
      </c>
      <c r="C23" s="198" t="str">
        <v>-</v>
      </c>
      <c r="D23" s="223">
        <f ca="1">IF(D$3="分類不明", 計算_移輸出入額!$BG24, D$133*計算_投入係数表!D23)</f>
        <v>0</v>
      </c>
      <c r="E23" s="224">
        <f ca="1">IF(E$3="分類不明", 計算_移輸出入額!$BG24, E$133*計算_投入係数表!E23)</f>
        <v>0</v>
      </c>
      <c r="F23" s="224">
        <f ca="1">IF(F$3="分類不明", 計算_移輸出入額!$BG24, F$133*計算_投入係数表!F23)</f>
        <v>0</v>
      </c>
      <c r="G23" s="224">
        <f ca="1">IF(G$3="分類不明", 計算_移輸出入額!$BG24, G$133*計算_投入係数表!G23)</f>
        <v>0</v>
      </c>
      <c r="H23" s="224">
        <f ca="1">IF(H$3="分類不明", 計算_移輸出入額!$BG24, H$133*計算_投入係数表!H23)</f>
        <v>0</v>
      </c>
      <c r="I23" s="224">
        <f ca="1">IF(I$3="分類不明", 計算_移輸出入額!$BG24, I$133*計算_投入係数表!I23)</f>
        <v>0</v>
      </c>
      <c r="J23" s="224">
        <f ca="1">IF(J$3="分類不明", 計算_移輸出入額!$BG24, J$133*計算_投入係数表!J23)</f>
        <v>0</v>
      </c>
      <c r="K23" s="224">
        <f ca="1">IF(K$3="分類不明", 計算_移輸出入額!$BG24, K$133*計算_投入係数表!K23)</f>
        <v>0</v>
      </c>
      <c r="L23" s="224">
        <f ca="1">IF(L$3="分類不明", 計算_移輸出入額!$BG24, L$133*計算_投入係数表!L23)</f>
        <v>0</v>
      </c>
      <c r="M23" s="224">
        <f ca="1">IF(M$3="分類不明", 計算_移輸出入額!$BG24, M$133*計算_投入係数表!M23)</f>
        <v>0</v>
      </c>
      <c r="N23" s="224">
        <f ca="1">IF(N$3="分類不明", 計算_移輸出入額!$BG24, N$133*計算_投入係数表!N23)</f>
        <v>0</v>
      </c>
      <c r="O23" s="224">
        <f ca="1">IF(O$3="分類不明", 計算_移輸出入額!$BG24, O$133*計算_投入係数表!O23)</f>
        <v>0</v>
      </c>
      <c r="P23" s="224" t="e">
        <f ca="1">IF(P$3="分類不明", 計算_移輸出入額!$BG24, P$133*計算_投入係数表!P23)</f>
        <v>#DIV/0!</v>
      </c>
      <c r="Q23" s="224" t="e">
        <f ca="1">IF(Q$3="分類不明", 計算_移輸出入額!$BG24, Q$133*計算_投入係数表!Q23)</f>
        <v>#DIV/0!</v>
      </c>
      <c r="R23" s="224" t="e">
        <f ca="1">IF(R$3="分類不明", 計算_移輸出入額!$BG24, R$133*計算_投入係数表!R23)</f>
        <v>#DIV/0!</v>
      </c>
      <c r="S23" s="224" t="e">
        <f ca="1">IF(S$3="分類不明", 計算_移輸出入額!$BG24, S$133*計算_投入係数表!S23)</f>
        <v>#DIV/0!</v>
      </c>
      <c r="T23" s="224" t="e">
        <f ca="1">IF(T$3="分類不明", 計算_移輸出入額!$BG24, T$133*計算_投入係数表!T23)</f>
        <v>#DIV/0!</v>
      </c>
      <c r="U23" s="224" t="e">
        <f ca="1">IF(U$3="分類不明", 計算_移輸出入額!$BG24, U$133*計算_投入係数表!U23)</f>
        <v>#DIV/0!</v>
      </c>
      <c r="V23" s="224" t="e">
        <f ca="1">IF(V$3="分類不明", 計算_移輸出入額!$BG24, V$133*計算_投入係数表!V23)</f>
        <v>#DIV/0!</v>
      </c>
      <c r="W23" s="224" t="e">
        <f ca="1">IF(W$3="分類不明", 計算_移輸出入額!$BG24, W$133*計算_投入係数表!W23)</f>
        <v>#DIV/0!</v>
      </c>
      <c r="X23" s="224" t="e">
        <f ca="1">IF(X$3="分類不明", 計算_移輸出入額!$BG24, X$133*計算_投入係数表!X23)</f>
        <v>#DIV/0!</v>
      </c>
      <c r="Y23" s="224" t="e">
        <f ca="1">IF(Y$3="分類不明", 計算_移輸出入額!$BG24, Y$133*計算_投入係数表!Y23)</f>
        <v>#DIV/0!</v>
      </c>
      <c r="Z23" s="224" t="e">
        <f ca="1">IF(Z$3="分類不明", 計算_移輸出入額!$BG24, Z$133*計算_投入係数表!Z23)</f>
        <v>#DIV/0!</v>
      </c>
      <c r="AA23" s="224" t="e">
        <f ca="1">IF(AA$3="分類不明", 計算_移輸出入額!$BG24, AA$133*計算_投入係数表!AA23)</f>
        <v>#DIV/0!</v>
      </c>
      <c r="AB23" s="224" t="e">
        <f ca="1">IF(AB$3="分類不明", 計算_移輸出入額!$BG24, AB$133*計算_投入係数表!AB23)</f>
        <v>#DIV/0!</v>
      </c>
      <c r="AC23" s="224" t="e">
        <f ca="1">IF(AC$3="分類不明", 計算_移輸出入額!$BG24, AC$133*計算_投入係数表!AC23)</f>
        <v>#DIV/0!</v>
      </c>
      <c r="AD23" s="224" t="e">
        <f ca="1">IF(AD$3="分類不明", 計算_移輸出入額!$BG24, AD$133*計算_投入係数表!AD23)</f>
        <v>#DIV/0!</v>
      </c>
      <c r="AE23" s="224" t="e">
        <f ca="1">IF(AE$3="分類不明", 計算_移輸出入額!$BG24, AE$133*計算_投入係数表!AE23)</f>
        <v>#DIV/0!</v>
      </c>
      <c r="AF23" s="224" t="e">
        <f ca="1">IF(AF$3="分類不明", 計算_移輸出入額!$BG24, AF$133*計算_投入係数表!AF23)</f>
        <v>#DIV/0!</v>
      </c>
      <c r="AG23" s="224" t="e">
        <f ca="1">IF(AG$3="分類不明", 計算_移輸出入額!$BG24, AG$133*計算_投入係数表!AG23)</f>
        <v>#DIV/0!</v>
      </c>
      <c r="AH23" s="224" t="e">
        <f ca="1">IF(AH$3="分類不明", 計算_移輸出入額!$BG24, AH$133*計算_投入係数表!AH23)</f>
        <v>#DIV/0!</v>
      </c>
      <c r="AI23" s="224" t="e">
        <f ca="1">IF(AI$3="分類不明", 計算_移輸出入額!$BG24, AI$133*計算_投入係数表!AI23)</f>
        <v>#DIV/0!</v>
      </c>
      <c r="AJ23" s="224" t="e">
        <f ca="1">IF(AJ$3="分類不明", 計算_移輸出入額!$BG24, AJ$133*計算_投入係数表!AJ23)</f>
        <v>#DIV/0!</v>
      </c>
      <c r="AK23" s="224" t="e">
        <f ca="1">IF(AK$3="分類不明", 計算_移輸出入額!$BG24, AK$133*計算_投入係数表!AK23)</f>
        <v>#DIV/0!</v>
      </c>
      <c r="AL23" s="224" t="e">
        <f ca="1">IF(AL$3="分類不明", 計算_移輸出入額!$BG24, AL$133*計算_投入係数表!AL23)</f>
        <v>#DIV/0!</v>
      </c>
      <c r="AM23" s="224" t="e">
        <f ca="1">IF(AM$3="分類不明", 計算_移輸出入額!$BG24, AM$133*計算_投入係数表!AM23)</f>
        <v>#DIV/0!</v>
      </c>
      <c r="AN23" s="224" t="e">
        <f ca="1">IF(AN$3="分類不明", 計算_移輸出入額!$BG24, AN$133*計算_投入係数表!AN23)</f>
        <v>#DIV/0!</v>
      </c>
      <c r="AO23" s="224" t="e">
        <f ca="1">IF(AO$3="分類不明", 計算_移輸出入額!$BG24, AO$133*計算_投入係数表!AO23)</f>
        <v>#DIV/0!</v>
      </c>
      <c r="AP23" s="224" t="e">
        <f ca="1">IF(AP$3="分類不明", 計算_移輸出入額!$BG24, AP$133*計算_投入係数表!AP23)</f>
        <v>#DIV/0!</v>
      </c>
      <c r="AQ23" s="224" t="e">
        <f ca="1">IF(AQ$3="分類不明", 計算_移輸出入額!$BG24, AQ$133*計算_投入係数表!AQ23)</f>
        <v>#DIV/0!</v>
      </c>
      <c r="AR23" s="224" t="e">
        <f ca="1">IF(AR$3="分類不明", 計算_移輸出入額!$BG24, AR$133*計算_投入係数表!AR23)</f>
        <v>#DIV/0!</v>
      </c>
      <c r="AS23" s="224" t="e">
        <f ca="1">IF(AS$3="分類不明", 計算_移輸出入額!$BG24, AS$133*計算_投入係数表!AS23)</f>
        <v>#DIV/0!</v>
      </c>
      <c r="AT23" s="224" t="e">
        <f ca="1">IF(AT$3="分類不明", 計算_移輸出入額!$BG24, AT$133*計算_投入係数表!AT23)</f>
        <v>#DIV/0!</v>
      </c>
      <c r="AU23" s="224" t="e">
        <f ca="1">IF(AU$3="分類不明", 計算_移輸出入額!$BG24, AU$133*計算_投入係数表!AU23)</f>
        <v>#DIV/0!</v>
      </c>
      <c r="AV23" s="224" t="e">
        <f ca="1">IF(AV$3="分類不明", 計算_移輸出入額!$BG24, AV$133*計算_投入係数表!AV23)</f>
        <v>#DIV/0!</v>
      </c>
      <c r="AW23" s="224" t="e">
        <f ca="1">IF(AW$3="分類不明", 計算_移輸出入額!$BG24, AW$133*計算_投入係数表!AW23)</f>
        <v>#DIV/0!</v>
      </c>
      <c r="AX23" s="224" t="e">
        <f ca="1">IF(AX$3="分類不明", 計算_移輸出入額!$BG24, AX$133*計算_投入係数表!AX23)</f>
        <v>#DIV/0!</v>
      </c>
      <c r="AY23" s="224" t="e">
        <f ca="1">IF(AY$3="分類不明", 計算_移輸出入額!$BG24, AY$133*計算_投入係数表!AY23)</f>
        <v>#DIV/0!</v>
      </c>
      <c r="AZ23" s="224" t="e">
        <f ca="1">IF(AZ$3="分類不明", 計算_移輸出入額!$BG24, AZ$133*計算_投入係数表!AZ23)</f>
        <v>#DIV/0!</v>
      </c>
      <c r="BA23" s="224" t="e">
        <f ca="1">IF(BA$3="分類不明", 計算_移輸出入額!$BG24, BA$133*計算_投入係数表!BA23)</f>
        <v>#DIV/0!</v>
      </c>
      <c r="BB23" s="224" t="e">
        <f ca="1">IF(BB$3="分類不明", 計算_移輸出入額!$BG24, BB$133*計算_投入係数表!BB23)</f>
        <v>#DIV/0!</v>
      </c>
      <c r="BC23" s="224" t="e">
        <f ca="1">IF(BC$3="分類不明", 計算_移輸出入額!$BG24, BC$133*計算_投入係数表!BC23)</f>
        <v>#DIV/0!</v>
      </c>
      <c r="BD23" s="224" t="e">
        <f ca="1">IF(BD$3="分類不明", 計算_移輸出入額!$BG24, BD$133*計算_投入係数表!BD23)</f>
        <v>#DIV/0!</v>
      </c>
      <c r="BE23" s="224" t="e">
        <f ca="1">IF(BE$3="分類不明", 計算_移輸出入額!$BG24, BE$133*計算_投入係数表!BE23)</f>
        <v>#DIV/0!</v>
      </c>
      <c r="BF23" s="224" t="e">
        <f ca="1">IF(BF$3="分類不明", 計算_移輸出入額!$BG24, BF$133*計算_投入係数表!BF23)</f>
        <v>#DIV/0!</v>
      </c>
      <c r="BG23" s="224" t="e">
        <f ca="1">IF(BG$3="分類不明", 計算_移輸出入額!$BG24, BG$133*計算_投入係数表!BG23)</f>
        <v>#DIV/0!</v>
      </c>
      <c r="BH23" s="224" t="e">
        <f ca="1">IF(BH$3="分類不明", 計算_移輸出入額!$BG24, BH$133*計算_投入係数表!BH23)</f>
        <v>#DIV/0!</v>
      </c>
      <c r="BI23" s="224" t="e">
        <f ca="1">IF(BI$3="分類不明", 計算_移輸出入額!$BG24, BI$133*計算_投入係数表!BI23)</f>
        <v>#DIV/0!</v>
      </c>
      <c r="BJ23" s="224" t="e">
        <f ca="1">IF(BJ$3="分類不明", 計算_移輸出入額!$BG24, BJ$133*計算_投入係数表!BJ23)</f>
        <v>#DIV/0!</v>
      </c>
      <c r="BK23" s="224" t="e">
        <f ca="1">IF(BK$3="分類不明", 計算_移輸出入額!$BG24, BK$133*計算_投入係数表!BK23)</f>
        <v>#DIV/0!</v>
      </c>
      <c r="BL23" s="224" t="e">
        <f ca="1">IF(BL$3="分類不明", 計算_移輸出入額!$BG24, BL$133*計算_投入係数表!BL23)</f>
        <v>#DIV/0!</v>
      </c>
      <c r="BM23" s="224" t="e">
        <f ca="1">IF(BM$3="分類不明", 計算_移輸出入額!$BG24, BM$133*計算_投入係数表!BM23)</f>
        <v>#DIV/0!</v>
      </c>
      <c r="BN23" s="224" t="e">
        <f ca="1">IF(BN$3="分類不明", 計算_移輸出入額!$BG24, BN$133*計算_投入係数表!BN23)</f>
        <v>#DIV/0!</v>
      </c>
      <c r="BO23" s="224" t="e">
        <f ca="1">IF(BO$3="分類不明", 計算_移輸出入額!$BG24, BO$133*計算_投入係数表!BO23)</f>
        <v>#DIV/0!</v>
      </c>
      <c r="BP23" s="224" t="e">
        <f ca="1">IF(BP$3="分類不明", 計算_移輸出入額!$BG24, BP$133*計算_投入係数表!BP23)</f>
        <v>#DIV/0!</v>
      </c>
      <c r="BQ23" s="224" t="e">
        <f ca="1">IF(BQ$3="分類不明", 計算_移輸出入額!$BG24, BQ$133*計算_投入係数表!BQ23)</f>
        <v>#DIV/0!</v>
      </c>
      <c r="BR23" s="224" t="e">
        <f ca="1">IF(BR$3="分類不明", 計算_移輸出入額!$BG24, BR$133*計算_投入係数表!BR23)</f>
        <v>#DIV/0!</v>
      </c>
      <c r="BS23" s="224" t="e">
        <f ca="1">IF(BS$3="分類不明", 計算_移輸出入額!$BG24, BS$133*計算_投入係数表!BS23)</f>
        <v>#DIV/0!</v>
      </c>
      <c r="BT23" s="224" t="e">
        <f ca="1">IF(BT$3="分類不明", 計算_移輸出入額!$BG24, BT$133*計算_投入係数表!BT23)</f>
        <v>#DIV/0!</v>
      </c>
      <c r="BU23" s="224" t="e">
        <f ca="1">IF(BU$3="分類不明", 計算_移輸出入額!$BG24, BU$133*計算_投入係数表!BU23)</f>
        <v>#DIV/0!</v>
      </c>
      <c r="BV23" s="224" t="e">
        <f ca="1">IF(BV$3="分類不明", 計算_移輸出入額!$BG24, BV$133*計算_投入係数表!BV23)</f>
        <v>#DIV/0!</v>
      </c>
      <c r="BW23" s="224" t="e">
        <f ca="1">IF(BW$3="分類不明", 計算_移輸出入額!$BG24, BW$133*計算_投入係数表!BW23)</f>
        <v>#DIV/0!</v>
      </c>
      <c r="BX23" s="224" t="e">
        <f ca="1">IF(BX$3="分類不明", 計算_移輸出入額!$BG24, BX$133*計算_投入係数表!BX23)</f>
        <v>#DIV/0!</v>
      </c>
      <c r="BY23" s="224" t="e">
        <f ca="1">IF(BY$3="分類不明", 計算_移輸出入額!$BG24, BY$133*計算_投入係数表!BY23)</f>
        <v>#DIV/0!</v>
      </c>
      <c r="BZ23" s="224" t="e">
        <f ca="1">IF(BZ$3="分類不明", 計算_移輸出入額!$BG24, BZ$133*計算_投入係数表!BZ23)</f>
        <v>#DIV/0!</v>
      </c>
      <c r="CA23" s="224" t="e">
        <f ca="1">IF(CA$3="分類不明", 計算_移輸出入額!$BG24, CA$133*計算_投入係数表!CA23)</f>
        <v>#DIV/0!</v>
      </c>
      <c r="CB23" s="224" t="e">
        <f ca="1">IF(CB$3="分類不明", 計算_移輸出入額!$BG24, CB$133*計算_投入係数表!CB23)</f>
        <v>#DIV/0!</v>
      </c>
      <c r="CC23" s="224" t="e">
        <f ca="1">IF(CC$3="分類不明", 計算_移輸出入額!$BG24, CC$133*計算_投入係数表!CC23)</f>
        <v>#DIV/0!</v>
      </c>
      <c r="CD23" s="224" t="e">
        <f ca="1">IF(CD$3="分類不明", 計算_移輸出入額!$BG24, CD$133*計算_投入係数表!CD23)</f>
        <v>#DIV/0!</v>
      </c>
      <c r="CE23" s="224" t="e">
        <f ca="1">IF(CE$3="分類不明", 計算_移輸出入額!$BG24, CE$133*計算_投入係数表!CE23)</f>
        <v>#DIV/0!</v>
      </c>
      <c r="CF23" s="224" t="e">
        <f ca="1">IF(CF$3="分類不明", 計算_移輸出入額!$BG24, CF$133*計算_投入係数表!CF23)</f>
        <v>#DIV/0!</v>
      </c>
      <c r="CG23" s="224" t="e">
        <f ca="1">IF(CG$3="分類不明", 計算_移輸出入額!$BG24, CG$133*計算_投入係数表!CG23)</f>
        <v>#DIV/0!</v>
      </c>
      <c r="CH23" s="224" t="e">
        <f ca="1">IF(CH$3="分類不明", 計算_移輸出入額!$BG24, CH$133*計算_投入係数表!CH23)</f>
        <v>#DIV/0!</v>
      </c>
      <c r="CI23" s="224" t="e">
        <f ca="1">IF(CI$3="分類不明", 計算_移輸出入額!$BG24, CI$133*計算_投入係数表!CI23)</f>
        <v>#DIV/0!</v>
      </c>
      <c r="CJ23" s="224" t="e">
        <f ca="1">IF(CJ$3="分類不明", 計算_移輸出入額!$BG24, CJ$133*計算_投入係数表!CJ23)</f>
        <v>#DIV/0!</v>
      </c>
      <c r="CK23" s="224" t="e">
        <f ca="1">IF(CK$3="分類不明", 計算_移輸出入額!$BG24, CK$133*計算_投入係数表!CK23)</f>
        <v>#DIV/0!</v>
      </c>
      <c r="CL23" s="224" t="e">
        <f ca="1">IF(CL$3="分類不明", 計算_移輸出入額!$BG24, CL$133*計算_投入係数表!CL23)</f>
        <v>#DIV/0!</v>
      </c>
      <c r="CM23" s="224" t="e">
        <f ca="1">IF(CM$3="分類不明", 計算_移輸出入額!$BG24, CM$133*計算_投入係数表!CM23)</f>
        <v>#DIV/0!</v>
      </c>
      <c r="CN23" s="224" t="e">
        <f ca="1">IF(CN$3="分類不明", 計算_移輸出入額!$BG24, CN$133*計算_投入係数表!CN23)</f>
        <v>#DIV/0!</v>
      </c>
      <c r="CO23" s="224" t="e">
        <f ca="1">IF(CO$3="分類不明", 計算_移輸出入額!$BG24, CO$133*計算_投入係数表!CO23)</f>
        <v>#DIV/0!</v>
      </c>
      <c r="CP23" s="224" t="e">
        <f ca="1">IF(CP$3="分類不明", 計算_移輸出入額!$BG24, CP$133*計算_投入係数表!CP23)</f>
        <v>#DIV/0!</v>
      </c>
      <c r="CQ23" s="224" t="e">
        <f ca="1">IF(CQ$3="分類不明", 計算_移輸出入額!$BG24, CQ$133*計算_投入係数表!CQ23)</f>
        <v>#DIV/0!</v>
      </c>
      <c r="CR23" s="224" t="e">
        <f ca="1">IF(CR$3="分類不明", 計算_移輸出入額!$BG24, CR$133*計算_投入係数表!CR23)</f>
        <v>#DIV/0!</v>
      </c>
      <c r="CS23" s="224" t="e">
        <f ca="1">IF(CS$3="分類不明", 計算_移輸出入額!$BG24, CS$133*計算_投入係数表!CS23)</f>
        <v>#DIV/0!</v>
      </c>
      <c r="CT23" s="224" t="e">
        <f ca="1">IF(CT$3="分類不明", 計算_移輸出入額!$BG24, CT$133*計算_投入係数表!CT23)</f>
        <v>#DIV/0!</v>
      </c>
      <c r="CU23" s="224" t="e">
        <f ca="1">IF(CU$3="分類不明", 計算_移輸出入額!$BG24, CU$133*計算_投入係数表!CU23)</f>
        <v>#DIV/0!</v>
      </c>
      <c r="CV23" s="224" t="e">
        <f ca="1">IF(CV$3="分類不明", 計算_移輸出入額!$BG24, CV$133*計算_投入係数表!CV23)</f>
        <v>#DIV/0!</v>
      </c>
      <c r="CW23" s="224" t="e">
        <f ca="1">IF(CW$3="分類不明", 計算_移輸出入額!$BG24, CW$133*計算_投入係数表!CW23)</f>
        <v>#DIV/0!</v>
      </c>
      <c r="CX23" s="224" t="e">
        <f ca="1">IF(CX$3="分類不明", 計算_移輸出入額!$BG24, CX$133*計算_投入係数表!CX23)</f>
        <v>#DIV/0!</v>
      </c>
      <c r="CY23" s="224" t="e">
        <f ca="1">IF(CY$3="分類不明", 計算_移輸出入額!$BG24, CY$133*計算_投入係数表!CY23)</f>
        <v>#DIV/0!</v>
      </c>
      <c r="CZ23" s="224" t="e">
        <f ca="1">IF(CZ$3="分類不明", 計算_移輸出入額!$BG24, CZ$133*計算_投入係数表!CZ23)</f>
        <v>#DIV/0!</v>
      </c>
      <c r="DA23" s="224" t="e">
        <f ca="1">IF(DA$3="分類不明", 計算_移輸出入額!$BG24, DA$133*計算_投入係数表!DA23)</f>
        <v>#DIV/0!</v>
      </c>
      <c r="DB23" s="224" t="e">
        <f ca="1">IF(DB$3="分類不明", 計算_移輸出入額!$BG24, DB$133*計算_投入係数表!DB23)</f>
        <v>#DIV/0!</v>
      </c>
      <c r="DC23" s="224" t="e">
        <f ca="1">IF(DC$3="分類不明", 計算_移輸出入額!$BG24, DC$133*計算_投入係数表!DC23)</f>
        <v>#DIV/0!</v>
      </c>
      <c r="DD23" s="224" t="e">
        <f ca="1">IF(DD$3="分類不明", 計算_移輸出入額!$BG24, DD$133*計算_投入係数表!DD23)</f>
        <v>#DIV/0!</v>
      </c>
      <c r="DE23" s="224" t="e">
        <f ca="1">IF(DE$3="分類不明", 計算_移輸出入額!$BG24, DE$133*計算_投入係数表!DE23)</f>
        <v>#DIV/0!</v>
      </c>
      <c r="DF23" s="224" t="e">
        <f ca="1">IF(DF$3="分類不明", 計算_移輸出入額!$BG24, DF$133*計算_投入係数表!DF23)</f>
        <v>#DIV/0!</v>
      </c>
      <c r="DG23" s="224" t="e">
        <f ca="1">IF(DG$3="分類不明", 計算_移輸出入額!$BG24, DG$133*計算_投入係数表!DG23)</f>
        <v>#DIV/0!</v>
      </c>
      <c r="DH23" s="224" t="e">
        <f ca="1">IF(DH$3="分類不明", 計算_移輸出入額!$BG24, DH$133*計算_投入係数表!DH23)</f>
        <v>#DIV/0!</v>
      </c>
      <c r="DI23" s="224" t="e">
        <f ca="1">IF(DI$3="分類不明", 計算_移輸出入額!$BG24, DI$133*計算_投入係数表!DI23)</f>
        <v>#DIV/0!</v>
      </c>
      <c r="DJ23" s="224" t="e">
        <f ca="1">IF(DJ$3="分類不明", 計算_移輸出入額!$BG24, DJ$133*計算_投入係数表!DJ23)</f>
        <v>#DIV/0!</v>
      </c>
      <c r="DK23" s="224" t="e">
        <f ca="1">IF(DK$3="分類不明", 計算_移輸出入額!$BG24, DK$133*計算_投入係数表!DK23)</f>
        <v>#DIV/0!</v>
      </c>
      <c r="DL23" s="224" t="e">
        <f ca="1">IF(DL$3="分類不明", 計算_移輸出入額!$BG24, DL$133*計算_投入係数表!DL23)</f>
        <v>#DIV/0!</v>
      </c>
      <c r="DM23" s="224" t="e">
        <f ca="1">IF(DM$3="分類不明", 計算_移輸出入額!$BG24, DM$133*計算_投入係数表!DM23)</f>
        <v>#DIV/0!</v>
      </c>
      <c r="DN23" s="224" t="e">
        <f ca="1">IF(DN$3="分類不明", 計算_移輸出入額!$BG24, DN$133*計算_投入係数表!DN23)</f>
        <v>#DIV/0!</v>
      </c>
      <c r="DO23" s="224" t="e">
        <f ca="1">IF(DO$3="分類不明", 計算_移輸出入額!$BG24, DO$133*計算_投入係数表!DO23)</f>
        <v>#DIV/0!</v>
      </c>
      <c r="DP23" s="224" t="e">
        <f ca="1">IF(DP$3="分類不明", 計算_移輸出入額!$BG24, DP$133*計算_投入係数表!DP23)</f>
        <v>#DIV/0!</v>
      </c>
      <c r="DQ23" s="224" t="e">
        <f ca="1">IF(DQ$3="分類不明", 計算_移輸出入額!$BG24, DQ$133*計算_投入係数表!DQ23)</f>
        <v>#DIV/0!</v>
      </c>
      <c r="DR23" s="224" t="e">
        <f ca="1">IF(DR$3="分類不明", 計算_移輸出入額!$BG24, DR$133*計算_投入係数表!DR23)</f>
        <v>#DIV/0!</v>
      </c>
      <c r="DS23" s="224" t="e">
        <f ca="1">IF(DS$3="分類不明", 計算_移輸出入額!$BG24, DS$133*計算_投入係数表!DS23)</f>
        <v>#DIV/0!</v>
      </c>
      <c r="DT23" s="225">
        <f t="shared" ca="1" si="1"/>
        <v>0</v>
      </c>
      <c r="DU23" s="214">
        <f>計算_基本取引表_調整前!DU23</f>
        <v>0</v>
      </c>
      <c r="DV23" s="214">
        <f>IF($C23="分類不明", 計算_基本取引表_調整前!DV23+_xlfn.AGGREGATE(9,6,計算_移輸出入額!$BF$5:$BF$124), 計算_基本取引表_調整前!DV23)</f>
        <v>0</v>
      </c>
      <c r="DW23" s="214">
        <f>計算_基本取引表_調整前!DW23</f>
        <v>0</v>
      </c>
      <c r="DX23" s="214">
        <f>計算_基本取引表_調整前!DX23</f>
        <v>0</v>
      </c>
      <c r="DY23" s="214">
        <f>計算_基本取引表_調整前!DY23</f>
        <v>0</v>
      </c>
      <c r="DZ23" s="214">
        <f>計算_基本取引表_調整前!DZ23</f>
        <v>0</v>
      </c>
      <c r="EA23" s="214" t="e">
        <f>計算_基本取引表_調整前!EA23</f>
        <v>#DIV/0!</v>
      </c>
      <c r="EB23" s="735">
        <f ca="1">IFERROR(SUMIF(振分, $C23, 入力_北海道基本取引表!EB$4:EB$124)*($EE23/SUMIF(振分, $C23, 入力_北海道基本取引表!$EG$4:$EG$107)), 0)</f>
        <v>0</v>
      </c>
      <c r="EC23" s="215" t="e">
        <f t="shared" si="2"/>
        <v>#DIV/0!</v>
      </c>
      <c r="ED23" s="216" t="e">
        <f t="shared" ca="1" si="3"/>
        <v>#DIV/0!</v>
      </c>
      <c r="EE23" s="214" t="e">
        <f ca="1"/>
        <v>#DIV/0!</v>
      </c>
      <c r="EF23" s="216" t="e">
        <f t="shared" ca="1" si="4"/>
        <v>#DIV/0!</v>
      </c>
      <c r="EG23" s="216" t="e">
        <f t="shared" ca="1" si="0"/>
        <v>#DIV/0!</v>
      </c>
      <c r="EH23" s="214" t="e">
        <f ca="1"/>
        <v>#DIV/0!</v>
      </c>
      <c r="EI23" s="216" t="e">
        <f t="shared" ca="1" si="5"/>
        <v>#DIV/0!</v>
      </c>
      <c r="EJ23" s="216" t="e">
        <f ca="1"/>
        <v>#DIV/0!</v>
      </c>
      <c r="EK23" s="215"/>
    </row>
    <row r="24" spans="2:141" s="6" customFormat="1" ht="15.75" hidden="1" customHeight="1" x14ac:dyDescent="0.25">
      <c r="B24" s="53">
        <v>21</v>
      </c>
      <c r="C24" s="192" t="str">
        <v>-</v>
      </c>
      <c r="D24" s="211">
        <f ca="1">IF(D$3="分類不明", 計算_移輸出入額!$BG25, D$133*計算_投入係数表!D24)</f>
        <v>0</v>
      </c>
      <c r="E24" s="212">
        <f ca="1">IF(E$3="分類不明", 計算_移輸出入額!$BG25, E$133*計算_投入係数表!E24)</f>
        <v>0</v>
      </c>
      <c r="F24" s="212">
        <f ca="1">IF(F$3="分類不明", 計算_移輸出入額!$BG25, F$133*計算_投入係数表!F24)</f>
        <v>0</v>
      </c>
      <c r="G24" s="212">
        <f ca="1">IF(G$3="分類不明", 計算_移輸出入額!$BG25, G$133*計算_投入係数表!G24)</f>
        <v>0</v>
      </c>
      <c r="H24" s="212">
        <f ca="1">IF(H$3="分類不明", 計算_移輸出入額!$BG25, H$133*計算_投入係数表!H24)</f>
        <v>0</v>
      </c>
      <c r="I24" s="212">
        <f ca="1">IF(I$3="分類不明", 計算_移輸出入額!$BG25, I$133*計算_投入係数表!I24)</f>
        <v>0</v>
      </c>
      <c r="J24" s="212">
        <f ca="1">IF(J$3="分類不明", 計算_移輸出入額!$BG25, J$133*計算_投入係数表!J24)</f>
        <v>0</v>
      </c>
      <c r="K24" s="212">
        <f ca="1">IF(K$3="分類不明", 計算_移輸出入額!$BG25, K$133*計算_投入係数表!K24)</f>
        <v>0</v>
      </c>
      <c r="L24" s="212">
        <f ca="1">IF(L$3="分類不明", 計算_移輸出入額!$BG25, L$133*計算_投入係数表!L24)</f>
        <v>0</v>
      </c>
      <c r="M24" s="212">
        <f ca="1">IF(M$3="分類不明", 計算_移輸出入額!$BG25, M$133*計算_投入係数表!M24)</f>
        <v>0</v>
      </c>
      <c r="N24" s="212">
        <f ca="1">IF(N$3="分類不明", 計算_移輸出入額!$BG25, N$133*計算_投入係数表!N24)</f>
        <v>0</v>
      </c>
      <c r="O24" s="212">
        <f ca="1">IF(O$3="分類不明", 計算_移輸出入額!$BG25, O$133*計算_投入係数表!O24)</f>
        <v>0</v>
      </c>
      <c r="P24" s="212" t="e">
        <f ca="1">IF(P$3="分類不明", 計算_移輸出入額!$BG25, P$133*計算_投入係数表!P24)</f>
        <v>#DIV/0!</v>
      </c>
      <c r="Q24" s="212" t="e">
        <f ca="1">IF(Q$3="分類不明", 計算_移輸出入額!$BG25, Q$133*計算_投入係数表!Q24)</f>
        <v>#DIV/0!</v>
      </c>
      <c r="R24" s="212" t="e">
        <f ca="1">IF(R$3="分類不明", 計算_移輸出入額!$BG25, R$133*計算_投入係数表!R24)</f>
        <v>#DIV/0!</v>
      </c>
      <c r="S24" s="212" t="e">
        <f ca="1">IF(S$3="分類不明", 計算_移輸出入額!$BG25, S$133*計算_投入係数表!S24)</f>
        <v>#DIV/0!</v>
      </c>
      <c r="T24" s="212" t="e">
        <f ca="1">IF(T$3="分類不明", 計算_移輸出入額!$BG25, T$133*計算_投入係数表!T24)</f>
        <v>#DIV/0!</v>
      </c>
      <c r="U24" s="212" t="e">
        <f ca="1">IF(U$3="分類不明", 計算_移輸出入額!$BG25, U$133*計算_投入係数表!U24)</f>
        <v>#DIV/0!</v>
      </c>
      <c r="V24" s="212" t="e">
        <f ca="1">IF(V$3="分類不明", 計算_移輸出入額!$BG25, V$133*計算_投入係数表!V24)</f>
        <v>#DIV/0!</v>
      </c>
      <c r="W24" s="212" t="e">
        <f ca="1">IF(W$3="分類不明", 計算_移輸出入額!$BG25, W$133*計算_投入係数表!W24)</f>
        <v>#DIV/0!</v>
      </c>
      <c r="X24" s="212" t="e">
        <f ca="1">IF(X$3="分類不明", 計算_移輸出入額!$BG25, X$133*計算_投入係数表!X24)</f>
        <v>#DIV/0!</v>
      </c>
      <c r="Y24" s="212" t="e">
        <f ca="1">IF(Y$3="分類不明", 計算_移輸出入額!$BG25, Y$133*計算_投入係数表!Y24)</f>
        <v>#DIV/0!</v>
      </c>
      <c r="Z24" s="212" t="e">
        <f ca="1">IF(Z$3="分類不明", 計算_移輸出入額!$BG25, Z$133*計算_投入係数表!Z24)</f>
        <v>#DIV/0!</v>
      </c>
      <c r="AA24" s="212" t="e">
        <f ca="1">IF(AA$3="分類不明", 計算_移輸出入額!$BG25, AA$133*計算_投入係数表!AA24)</f>
        <v>#DIV/0!</v>
      </c>
      <c r="AB24" s="212" t="e">
        <f ca="1">IF(AB$3="分類不明", 計算_移輸出入額!$BG25, AB$133*計算_投入係数表!AB24)</f>
        <v>#DIV/0!</v>
      </c>
      <c r="AC24" s="212" t="e">
        <f ca="1">IF(AC$3="分類不明", 計算_移輸出入額!$BG25, AC$133*計算_投入係数表!AC24)</f>
        <v>#DIV/0!</v>
      </c>
      <c r="AD24" s="212" t="e">
        <f ca="1">IF(AD$3="分類不明", 計算_移輸出入額!$BG25, AD$133*計算_投入係数表!AD24)</f>
        <v>#DIV/0!</v>
      </c>
      <c r="AE24" s="212" t="e">
        <f ca="1">IF(AE$3="分類不明", 計算_移輸出入額!$BG25, AE$133*計算_投入係数表!AE24)</f>
        <v>#DIV/0!</v>
      </c>
      <c r="AF24" s="212" t="e">
        <f ca="1">IF(AF$3="分類不明", 計算_移輸出入額!$BG25, AF$133*計算_投入係数表!AF24)</f>
        <v>#DIV/0!</v>
      </c>
      <c r="AG24" s="212" t="e">
        <f ca="1">IF(AG$3="分類不明", 計算_移輸出入額!$BG25, AG$133*計算_投入係数表!AG24)</f>
        <v>#DIV/0!</v>
      </c>
      <c r="AH24" s="212" t="e">
        <f ca="1">IF(AH$3="分類不明", 計算_移輸出入額!$BG25, AH$133*計算_投入係数表!AH24)</f>
        <v>#DIV/0!</v>
      </c>
      <c r="AI24" s="212" t="e">
        <f ca="1">IF(AI$3="分類不明", 計算_移輸出入額!$BG25, AI$133*計算_投入係数表!AI24)</f>
        <v>#DIV/0!</v>
      </c>
      <c r="AJ24" s="212" t="e">
        <f ca="1">IF(AJ$3="分類不明", 計算_移輸出入額!$BG25, AJ$133*計算_投入係数表!AJ24)</f>
        <v>#DIV/0!</v>
      </c>
      <c r="AK24" s="212" t="e">
        <f ca="1">IF(AK$3="分類不明", 計算_移輸出入額!$BG25, AK$133*計算_投入係数表!AK24)</f>
        <v>#DIV/0!</v>
      </c>
      <c r="AL24" s="212" t="e">
        <f ca="1">IF(AL$3="分類不明", 計算_移輸出入額!$BG25, AL$133*計算_投入係数表!AL24)</f>
        <v>#DIV/0!</v>
      </c>
      <c r="AM24" s="212" t="e">
        <f ca="1">IF(AM$3="分類不明", 計算_移輸出入額!$BG25, AM$133*計算_投入係数表!AM24)</f>
        <v>#DIV/0!</v>
      </c>
      <c r="AN24" s="212" t="e">
        <f ca="1">IF(AN$3="分類不明", 計算_移輸出入額!$BG25, AN$133*計算_投入係数表!AN24)</f>
        <v>#DIV/0!</v>
      </c>
      <c r="AO24" s="212" t="e">
        <f ca="1">IF(AO$3="分類不明", 計算_移輸出入額!$BG25, AO$133*計算_投入係数表!AO24)</f>
        <v>#DIV/0!</v>
      </c>
      <c r="AP24" s="212" t="e">
        <f ca="1">IF(AP$3="分類不明", 計算_移輸出入額!$BG25, AP$133*計算_投入係数表!AP24)</f>
        <v>#DIV/0!</v>
      </c>
      <c r="AQ24" s="212" t="e">
        <f ca="1">IF(AQ$3="分類不明", 計算_移輸出入額!$BG25, AQ$133*計算_投入係数表!AQ24)</f>
        <v>#DIV/0!</v>
      </c>
      <c r="AR24" s="212" t="e">
        <f ca="1">IF(AR$3="分類不明", 計算_移輸出入額!$BG25, AR$133*計算_投入係数表!AR24)</f>
        <v>#DIV/0!</v>
      </c>
      <c r="AS24" s="212" t="e">
        <f ca="1">IF(AS$3="分類不明", 計算_移輸出入額!$BG25, AS$133*計算_投入係数表!AS24)</f>
        <v>#DIV/0!</v>
      </c>
      <c r="AT24" s="212" t="e">
        <f ca="1">IF(AT$3="分類不明", 計算_移輸出入額!$BG25, AT$133*計算_投入係数表!AT24)</f>
        <v>#DIV/0!</v>
      </c>
      <c r="AU24" s="212" t="e">
        <f ca="1">IF(AU$3="分類不明", 計算_移輸出入額!$BG25, AU$133*計算_投入係数表!AU24)</f>
        <v>#DIV/0!</v>
      </c>
      <c r="AV24" s="212" t="e">
        <f ca="1">IF(AV$3="分類不明", 計算_移輸出入額!$BG25, AV$133*計算_投入係数表!AV24)</f>
        <v>#DIV/0!</v>
      </c>
      <c r="AW24" s="212" t="e">
        <f ca="1">IF(AW$3="分類不明", 計算_移輸出入額!$BG25, AW$133*計算_投入係数表!AW24)</f>
        <v>#DIV/0!</v>
      </c>
      <c r="AX24" s="212" t="e">
        <f ca="1">IF(AX$3="分類不明", 計算_移輸出入額!$BG25, AX$133*計算_投入係数表!AX24)</f>
        <v>#DIV/0!</v>
      </c>
      <c r="AY24" s="212" t="e">
        <f ca="1">IF(AY$3="分類不明", 計算_移輸出入額!$BG25, AY$133*計算_投入係数表!AY24)</f>
        <v>#DIV/0!</v>
      </c>
      <c r="AZ24" s="212" t="e">
        <f ca="1">IF(AZ$3="分類不明", 計算_移輸出入額!$BG25, AZ$133*計算_投入係数表!AZ24)</f>
        <v>#DIV/0!</v>
      </c>
      <c r="BA24" s="212" t="e">
        <f ca="1">IF(BA$3="分類不明", 計算_移輸出入額!$BG25, BA$133*計算_投入係数表!BA24)</f>
        <v>#DIV/0!</v>
      </c>
      <c r="BB24" s="212" t="e">
        <f ca="1">IF(BB$3="分類不明", 計算_移輸出入額!$BG25, BB$133*計算_投入係数表!BB24)</f>
        <v>#DIV/0!</v>
      </c>
      <c r="BC24" s="212" t="e">
        <f ca="1">IF(BC$3="分類不明", 計算_移輸出入額!$BG25, BC$133*計算_投入係数表!BC24)</f>
        <v>#DIV/0!</v>
      </c>
      <c r="BD24" s="212" t="e">
        <f ca="1">IF(BD$3="分類不明", 計算_移輸出入額!$BG25, BD$133*計算_投入係数表!BD24)</f>
        <v>#DIV/0!</v>
      </c>
      <c r="BE24" s="212" t="e">
        <f ca="1">IF(BE$3="分類不明", 計算_移輸出入額!$BG25, BE$133*計算_投入係数表!BE24)</f>
        <v>#DIV/0!</v>
      </c>
      <c r="BF24" s="212" t="e">
        <f ca="1">IF(BF$3="分類不明", 計算_移輸出入額!$BG25, BF$133*計算_投入係数表!BF24)</f>
        <v>#DIV/0!</v>
      </c>
      <c r="BG24" s="212" t="e">
        <f ca="1">IF(BG$3="分類不明", 計算_移輸出入額!$BG25, BG$133*計算_投入係数表!BG24)</f>
        <v>#DIV/0!</v>
      </c>
      <c r="BH24" s="212" t="e">
        <f ca="1">IF(BH$3="分類不明", 計算_移輸出入額!$BG25, BH$133*計算_投入係数表!BH24)</f>
        <v>#DIV/0!</v>
      </c>
      <c r="BI24" s="212" t="e">
        <f ca="1">IF(BI$3="分類不明", 計算_移輸出入額!$BG25, BI$133*計算_投入係数表!BI24)</f>
        <v>#DIV/0!</v>
      </c>
      <c r="BJ24" s="212" t="e">
        <f ca="1">IF(BJ$3="分類不明", 計算_移輸出入額!$BG25, BJ$133*計算_投入係数表!BJ24)</f>
        <v>#DIV/0!</v>
      </c>
      <c r="BK24" s="212" t="e">
        <f ca="1">IF(BK$3="分類不明", 計算_移輸出入額!$BG25, BK$133*計算_投入係数表!BK24)</f>
        <v>#DIV/0!</v>
      </c>
      <c r="BL24" s="212" t="e">
        <f ca="1">IF(BL$3="分類不明", 計算_移輸出入額!$BG25, BL$133*計算_投入係数表!BL24)</f>
        <v>#DIV/0!</v>
      </c>
      <c r="BM24" s="212" t="e">
        <f ca="1">IF(BM$3="分類不明", 計算_移輸出入額!$BG25, BM$133*計算_投入係数表!BM24)</f>
        <v>#DIV/0!</v>
      </c>
      <c r="BN24" s="212" t="e">
        <f ca="1">IF(BN$3="分類不明", 計算_移輸出入額!$BG25, BN$133*計算_投入係数表!BN24)</f>
        <v>#DIV/0!</v>
      </c>
      <c r="BO24" s="212" t="e">
        <f ca="1">IF(BO$3="分類不明", 計算_移輸出入額!$BG25, BO$133*計算_投入係数表!BO24)</f>
        <v>#DIV/0!</v>
      </c>
      <c r="BP24" s="212" t="e">
        <f ca="1">IF(BP$3="分類不明", 計算_移輸出入額!$BG25, BP$133*計算_投入係数表!BP24)</f>
        <v>#DIV/0!</v>
      </c>
      <c r="BQ24" s="212" t="e">
        <f ca="1">IF(BQ$3="分類不明", 計算_移輸出入額!$BG25, BQ$133*計算_投入係数表!BQ24)</f>
        <v>#DIV/0!</v>
      </c>
      <c r="BR24" s="212" t="e">
        <f ca="1">IF(BR$3="分類不明", 計算_移輸出入額!$BG25, BR$133*計算_投入係数表!BR24)</f>
        <v>#DIV/0!</v>
      </c>
      <c r="BS24" s="212" t="e">
        <f ca="1">IF(BS$3="分類不明", 計算_移輸出入額!$BG25, BS$133*計算_投入係数表!BS24)</f>
        <v>#DIV/0!</v>
      </c>
      <c r="BT24" s="212" t="e">
        <f ca="1">IF(BT$3="分類不明", 計算_移輸出入額!$BG25, BT$133*計算_投入係数表!BT24)</f>
        <v>#DIV/0!</v>
      </c>
      <c r="BU24" s="212" t="e">
        <f ca="1">IF(BU$3="分類不明", 計算_移輸出入額!$BG25, BU$133*計算_投入係数表!BU24)</f>
        <v>#DIV/0!</v>
      </c>
      <c r="BV24" s="212" t="e">
        <f ca="1">IF(BV$3="分類不明", 計算_移輸出入額!$BG25, BV$133*計算_投入係数表!BV24)</f>
        <v>#DIV/0!</v>
      </c>
      <c r="BW24" s="212" t="e">
        <f ca="1">IF(BW$3="分類不明", 計算_移輸出入額!$BG25, BW$133*計算_投入係数表!BW24)</f>
        <v>#DIV/0!</v>
      </c>
      <c r="BX24" s="212" t="e">
        <f ca="1">IF(BX$3="分類不明", 計算_移輸出入額!$BG25, BX$133*計算_投入係数表!BX24)</f>
        <v>#DIV/0!</v>
      </c>
      <c r="BY24" s="212" t="e">
        <f ca="1">IF(BY$3="分類不明", 計算_移輸出入額!$BG25, BY$133*計算_投入係数表!BY24)</f>
        <v>#DIV/0!</v>
      </c>
      <c r="BZ24" s="212" t="e">
        <f ca="1">IF(BZ$3="分類不明", 計算_移輸出入額!$BG25, BZ$133*計算_投入係数表!BZ24)</f>
        <v>#DIV/0!</v>
      </c>
      <c r="CA24" s="212" t="e">
        <f ca="1">IF(CA$3="分類不明", 計算_移輸出入額!$BG25, CA$133*計算_投入係数表!CA24)</f>
        <v>#DIV/0!</v>
      </c>
      <c r="CB24" s="212" t="e">
        <f ca="1">IF(CB$3="分類不明", 計算_移輸出入額!$BG25, CB$133*計算_投入係数表!CB24)</f>
        <v>#DIV/0!</v>
      </c>
      <c r="CC24" s="212" t="e">
        <f ca="1">IF(CC$3="分類不明", 計算_移輸出入額!$BG25, CC$133*計算_投入係数表!CC24)</f>
        <v>#DIV/0!</v>
      </c>
      <c r="CD24" s="212" t="e">
        <f ca="1">IF(CD$3="分類不明", 計算_移輸出入額!$BG25, CD$133*計算_投入係数表!CD24)</f>
        <v>#DIV/0!</v>
      </c>
      <c r="CE24" s="212" t="e">
        <f ca="1">IF(CE$3="分類不明", 計算_移輸出入額!$BG25, CE$133*計算_投入係数表!CE24)</f>
        <v>#DIV/0!</v>
      </c>
      <c r="CF24" s="212" t="e">
        <f ca="1">IF(CF$3="分類不明", 計算_移輸出入額!$BG25, CF$133*計算_投入係数表!CF24)</f>
        <v>#DIV/0!</v>
      </c>
      <c r="CG24" s="212" t="e">
        <f ca="1">IF(CG$3="分類不明", 計算_移輸出入額!$BG25, CG$133*計算_投入係数表!CG24)</f>
        <v>#DIV/0!</v>
      </c>
      <c r="CH24" s="212" t="e">
        <f ca="1">IF(CH$3="分類不明", 計算_移輸出入額!$BG25, CH$133*計算_投入係数表!CH24)</f>
        <v>#DIV/0!</v>
      </c>
      <c r="CI24" s="212" t="e">
        <f ca="1">IF(CI$3="分類不明", 計算_移輸出入額!$BG25, CI$133*計算_投入係数表!CI24)</f>
        <v>#DIV/0!</v>
      </c>
      <c r="CJ24" s="212" t="e">
        <f ca="1">IF(CJ$3="分類不明", 計算_移輸出入額!$BG25, CJ$133*計算_投入係数表!CJ24)</f>
        <v>#DIV/0!</v>
      </c>
      <c r="CK24" s="212" t="e">
        <f ca="1">IF(CK$3="分類不明", 計算_移輸出入額!$BG25, CK$133*計算_投入係数表!CK24)</f>
        <v>#DIV/0!</v>
      </c>
      <c r="CL24" s="212" t="e">
        <f ca="1">IF(CL$3="分類不明", 計算_移輸出入額!$BG25, CL$133*計算_投入係数表!CL24)</f>
        <v>#DIV/0!</v>
      </c>
      <c r="CM24" s="212" t="e">
        <f ca="1">IF(CM$3="分類不明", 計算_移輸出入額!$BG25, CM$133*計算_投入係数表!CM24)</f>
        <v>#DIV/0!</v>
      </c>
      <c r="CN24" s="212" t="e">
        <f ca="1">IF(CN$3="分類不明", 計算_移輸出入額!$BG25, CN$133*計算_投入係数表!CN24)</f>
        <v>#DIV/0!</v>
      </c>
      <c r="CO24" s="212" t="e">
        <f ca="1">IF(CO$3="分類不明", 計算_移輸出入額!$BG25, CO$133*計算_投入係数表!CO24)</f>
        <v>#DIV/0!</v>
      </c>
      <c r="CP24" s="212" t="e">
        <f ca="1">IF(CP$3="分類不明", 計算_移輸出入額!$BG25, CP$133*計算_投入係数表!CP24)</f>
        <v>#DIV/0!</v>
      </c>
      <c r="CQ24" s="212" t="e">
        <f ca="1">IF(CQ$3="分類不明", 計算_移輸出入額!$BG25, CQ$133*計算_投入係数表!CQ24)</f>
        <v>#DIV/0!</v>
      </c>
      <c r="CR24" s="212" t="e">
        <f ca="1">IF(CR$3="分類不明", 計算_移輸出入額!$BG25, CR$133*計算_投入係数表!CR24)</f>
        <v>#DIV/0!</v>
      </c>
      <c r="CS24" s="212" t="e">
        <f ca="1">IF(CS$3="分類不明", 計算_移輸出入額!$BG25, CS$133*計算_投入係数表!CS24)</f>
        <v>#DIV/0!</v>
      </c>
      <c r="CT24" s="212" t="e">
        <f ca="1">IF(CT$3="分類不明", 計算_移輸出入額!$BG25, CT$133*計算_投入係数表!CT24)</f>
        <v>#DIV/0!</v>
      </c>
      <c r="CU24" s="212" t="e">
        <f ca="1">IF(CU$3="分類不明", 計算_移輸出入額!$BG25, CU$133*計算_投入係数表!CU24)</f>
        <v>#DIV/0!</v>
      </c>
      <c r="CV24" s="212" t="e">
        <f ca="1">IF(CV$3="分類不明", 計算_移輸出入額!$BG25, CV$133*計算_投入係数表!CV24)</f>
        <v>#DIV/0!</v>
      </c>
      <c r="CW24" s="212" t="e">
        <f ca="1">IF(CW$3="分類不明", 計算_移輸出入額!$BG25, CW$133*計算_投入係数表!CW24)</f>
        <v>#DIV/0!</v>
      </c>
      <c r="CX24" s="212" t="e">
        <f ca="1">IF(CX$3="分類不明", 計算_移輸出入額!$BG25, CX$133*計算_投入係数表!CX24)</f>
        <v>#DIV/0!</v>
      </c>
      <c r="CY24" s="212" t="e">
        <f ca="1">IF(CY$3="分類不明", 計算_移輸出入額!$BG25, CY$133*計算_投入係数表!CY24)</f>
        <v>#DIV/0!</v>
      </c>
      <c r="CZ24" s="212" t="e">
        <f ca="1">IF(CZ$3="分類不明", 計算_移輸出入額!$BG25, CZ$133*計算_投入係数表!CZ24)</f>
        <v>#DIV/0!</v>
      </c>
      <c r="DA24" s="212" t="e">
        <f ca="1">IF(DA$3="分類不明", 計算_移輸出入額!$BG25, DA$133*計算_投入係数表!DA24)</f>
        <v>#DIV/0!</v>
      </c>
      <c r="DB24" s="212" t="e">
        <f ca="1">IF(DB$3="分類不明", 計算_移輸出入額!$BG25, DB$133*計算_投入係数表!DB24)</f>
        <v>#DIV/0!</v>
      </c>
      <c r="DC24" s="212" t="e">
        <f ca="1">IF(DC$3="分類不明", 計算_移輸出入額!$BG25, DC$133*計算_投入係数表!DC24)</f>
        <v>#DIV/0!</v>
      </c>
      <c r="DD24" s="212" t="e">
        <f ca="1">IF(DD$3="分類不明", 計算_移輸出入額!$BG25, DD$133*計算_投入係数表!DD24)</f>
        <v>#DIV/0!</v>
      </c>
      <c r="DE24" s="212" t="e">
        <f ca="1">IF(DE$3="分類不明", 計算_移輸出入額!$BG25, DE$133*計算_投入係数表!DE24)</f>
        <v>#DIV/0!</v>
      </c>
      <c r="DF24" s="212" t="e">
        <f ca="1">IF(DF$3="分類不明", 計算_移輸出入額!$BG25, DF$133*計算_投入係数表!DF24)</f>
        <v>#DIV/0!</v>
      </c>
      <c r="DG24" s="212" t="e">
        <f ca="1">IF(DG$3="分類不明", 計算_移輸出入額!$BG25, DG$133*計算_投入係数表!DG24)</f>
        <v>#DIV/0!</v>
      </c>
      <c r="DH24" s="212" t="e">
        <f ca="1">IF(DH$3="分類不明", 計算_移輸出入額!$BG25, DH$133*計算_投入係数表!DH24)</f>
        <v>#DIV/0!</v>
      </c>
      <c r="DI24" s="212" t="e">
        <f ca="1">IF(DI$3="分類不明", 計算_移輸出入額!$BG25, DI$133*計算_投入係数表!DI24)</f>
        <v>#DIV/0!</v>
      </c>
      <c r="DJ24" s="212" t="e">
        <f ca="1">IF(DJ$3="分類不明", 計算_移輸出入額!$BG25, DJ$133*計算_投入係数表!DJ24)</f>
        <v>#DIV/0!</v>
      </c>
      <c r="DK24" s="212" t="e">
        <f ca="1">IF(DK$3="分類不明", 計算_移輸出入額!$BG25, DK$133*計算_投入係数表!DK24)</f>
        <v>#DIV/0!</v>
      </c>
      <c r="DL24" s="212" t="e">
        <f ca="1">IF(DL$3="分類不明", 計算_移輸出入額!$BG25, DL$133*計算_投入係数表!DL24)</f>
        <v>#DIV/0!</v>
      </c>
      <c r="DM24" s="212" t="e">
        <f ca="1">IF(DM$3="分類不明", 計算_移輸出入額!$BG25, DM$133*計算_投入係数表!DM24)</f>
        <v>#DIV/0!</v>
      </c>
      <c r="DN24" s="212" t="e">
        <f ca="1">IF(DN$3="分類不明", 計算_移輸出入額!$BG25, DN$133*計算_投入係数表!DN24)</f>
        <v>#DIV/0!</v>
      </c>
      <c r="DO24" s="212" t="e">
        <f ca="1">IF(DO$3="分類不明", 計算_移輸出入額!$BG25, DO$133*計算_投入係数表!DO24)</f>
        <v>#DIV/0!</v>
      </c>
      <c r="DP24" s="212" t="e">
        <f ca="1">IF(DP$3="分類不明", 計算_移輸出入額!$BG25, DP$133*計算_投入係数表!DP24)</f>
        <v>#DIV/0!</v>
      </c>
      <c r="DQ24" s="212" t="e">
        <f ca="1">IF(DQ$3="分類不明", 計算_移輸出入額!$BG25, DQ$133*計算_投入係数表!DQ24)</f>
        <v>#DIV/0!</v>
      </c>
      <c r="DR24" s="212" t="e">
        <f ca="1">IF(DR$3="分類不明", 計算_移輸出入額!$BG25, DR$133*計算_投入係数表!DR24)</f>
        <v>#DIV/0!</v>
      </c>
      <c r="DS24" s="212" t="e">
        <f ca="1">IF(DS$3="分類不明", 計算_移輸出入額!$BG25, DS$133*計算_投入係数表!DS24)</f>
        <v>#DIV/0!</v>
      </c>
      <c r="DT24" s="213">
        <f t="shared" ca="1" si="1"/>
        <v>0</v>
      </c>
      <c r="DU24" s="220">
        <f>計算_基本取引表_調整前!DU24</f>
        <v>0</v>
      </c>
      <c r="DV24" s="220">
        <f>IF($C24="分類不明", 計算_基本取引表_調整前!DV24+_xlfn.AGGREGATE(9,6,計算_移輸出入額!$BF$5:$BF$124), 計算_基本取引表_調整前!DV24)</f>
        <v>0</v>
      </c>
      <c r="DW24" s="220">
        <f>計算_基本取引表_調整前!DW24</f>
        <v>0</v>
      </c>
      <c r="DX24" s="220">
        <f>計算_基本取引表_調整前!DX24</f>
        <v>0</v>
      </c>
      <c r="DY24" s="220">
        <f>計算_基本取引表_調整前!DY24</f>
        <v>0</v>
      </c>
      <c r="DZ24" s="220">
        <f>計算_基本取引表_調整前!DZ24</f>
        <v>0</v>
      </c>
      <c r="EA24" s="220" t="e">
        <f>計算_基本取引表_調整前!EA24</f>
        <v>#DIV/0!</v>
      </c>
      <c r="EB24" s="736">
        <f ca="1">IFERROR(SUMIF(振分, $C24, 入力_北海道基本取引表!EB$4:EB$124)*($EE24/SUMIF(振分, $C24, 入力_北海道基本取引表!$EG$4:$EG$107)), 0)</f>
        <v>0</v>
      </c>
      <c r="EC24" s="221" t="e">
        <f t="shared" si="2"/>
        <v>#DIV/0!</v>
      </c>
      <c r="ED24" s="222" t="e">
        <f t="shared" ca="1" si="3"/>
        <v>#DIV/0!</v>
      </c>
      <c r="EE24" s="220" t="e">
        <f ca="1"/>
        <v>#DIV/0!</v>
      </c>
      <c r="EF24" s="222" t="e">
        <f t="shared" ca="1" si="4"/>
        <v>#DIV/0!</v>
      </c>
      <c r="EG24" s="222" t="e">
        <f t="shared" ca="1" si="0"/>
        <v>#DIV/0!</v>
      </c>
      <c r="EH24" s="220" t="e">
        <f ca="1"/>
        <v>#DIV/0!</v>
      </c>
      <c r="EI24" s="222" t="e">
        <f t="shared" ca="1" si="5"/>
        <v>#DIV/0!</v>
      </c>
      <c r="EJ24" s="216" t="e">
        <f ca="1"/>
        <v>#DIV/0!</v>
      </c>
      <c r="EK24" s="215"/>
    </row>
    <row r="25" spans="2:141" s="6" customFormat="1" ht="15.75" hidden="1" customHeight="1" x14ac:dyDescent="0.25">
      <c r="B25" s="53">
        <v>22</v>
      </c>
      <c r="C25" s="192" t="str">
        <v>-</v>
      </c>
      <c r="D25" s="211">
        <f ca="1">IF(D$3="分類不明", 計算_移輸出入額!$BG26, D$133*計算_投入係数表!D25)</f>
        <v>0</v>
      </c>
      <c r="E25" s="212">
        <f ca="1">IF(E$3="分類不明", 計算_移輸出入額!$BG26, E$133*計算_投入係数表!E25)</f>
        <v>0</v>
      </c>
      <c r="F25" s="212">
        <f ca="1">IF(F$3="分類不明", 計算_移輸出入額!$BG26, F$133*計算_投入係数表!F25)</f>
        <v>0</v>
      </c>
      <c r="G25" s="212">
        <f ca="1">IF(G$3="分類不明", 計算_移輸出入額!$BG26, G$133*計算_投入係数表!G25)</f>
        <v>0</v>
      </c>
      <c r="H25" s="212">
        <f ca="1">IF(H$3="分類不明", 計算_移輸出入額!$BG26, H$133*計算_投入係数表!H25)</f>
        <v>0</v>
      </c>
      <c r="I25" s="212">
        <f ca="1">IF(I$3="分類不明", 計算_移輸出入額!$BG26, I$133*計算_投入係数表!I25)</f>
        <v>0</v>
      </c>
      <c r="J25" s="212">
        <f ca="1">IF(J$3="分類不明", 計算_移輸出入額!$BG26, J$133*計算_投入係数表!J25)</f>
        <v>0</v>
      </c>
      <c r="K25" s="212">
        <f ca="1">IF(K$3="分類不明", 計算_移輸出入額!$BG26, K$133*計算_投入係数表!K25)</f>
        <v>0</v>
      </c>
      <c r="L25" s="212">
        <f ca="1">IF(L$3="分類不明", 計算_移輸出入額!$BG26, L$133*計算_投入係数表!L25)</f>
        <v>0</v>
      </c>
      <c r="M25" s="212">
        <f ca="1">IF(M$3="分類不明", 計算_移輸出入額!$BG26, M$133*計算_投入係数表!M25)</f>
        <v>0</v>
      </c>
      <c r="N25" s="212">
        <f ca="1">IF(N$3="分類不明", 計算_移輸出入額!$BG26, N$133*計算_投入係数表!N25)</f>
        <v>0</v>
      </c>
      <c r="O25" s="212">
        <f ca="1">IF(O$3="分類不明", 計算_移輸出入額!$BG26, O$133*計算_投入係数表!O25)</f>
        <v>0</v>
      </c>
      <c r="P25" s="212" t="e">
        <f ca="1">IF(P$3="分類不明", 計算_移輸出入額!$BG26, P$133*計算_投入係数表!P25)</f>
        <v>#DIV/0!</v>
      </c>
      <c r="Q25" s="212" t="e">
        <f ca="1">IF(Q$3="分類不明", 計算_移輸出入額!$BG26, Q$133*計算_投入係数表!Q25)</f>
        <v>#DIV/0!</v>
      </c>
      <c r="R25" s="212" t="e">
        <f ca="1">IF(R$3="分類不明", 計算_移輸出入額!$BG26, R$133*計算_投入係数表!R25)</f>
        <v>#DIV/0!</v>
      </c>
      <c r="S25" s="212" t="e">
        <f ca="1">IF(S$3="分類不明", 計算_移輸出入額!$BG26, S$133*計算_投入係数表!S25)</f>
        <v>#DIV/0!</v>
      </c>
      <c r="T25" s="212" t="e">
        <f ca="1">IF(T$3="分類不明", 計算_移輸出入額!$BG26, T$133*計算_投入係数表!T25)</f>
        <v>#DIV/0!</v>
      </c>
      <c r="U25" s="212" t="e">
        <f ca="1">IF(U$3="分類不明", 計算_移輸出入額!$BG26, U$133*計算_投入係数表!U25)</f>
        <v>#DIV/0!</v>
      </c>
      <c r="V25" s="212" t="e">
        <f ca="1">IF(V$3="分類不明", 計算_移輸出入額!$BG26, V$133*計算_投入係数表!V25)</f>
        <v>#DIV/0!</v>
      </c>
      <c r="W25" s="212" t="e">
        <f ca="1">IF(W$3="分類不明", 計算_移輸出入額!$BG26, W$133*計算_投入係数表!W25)</f>
        <v>#DIV/0!</v>
      </c>
      <c r="X25" s="212" t="e">
        <f ca="1">IF(X$3="分類不明", 計算_移輸出入額!$BG26, X$133*計算_投入係数表!X25)</f>
        <v>#DIV/0!</v>
      </c>
      <c r="Y25" s="212" t="e">
        <f ca="1">IF(Y$3="分類不明", 計算_移輸出入額!$BG26, Y$133*計算_投入係数表!Y25)</f>
        <v>#DIV/0!</v>
      </c>
      <c r="Z25" s="212" t="e">
        <f ca="1">IF(Z$3="分類不明", 計算_移輸出入額!$BG26, Z$133*計算_投入係数表!Z25)</f>
        <v>#DIV/0!</v>
      </c>
      <c r="AA25" s="212" t="e">
        <f ca="1">IF(AA$3="分類不明", 計算_移輸出入額!$BG26, AA$133*計算_投入係数表!AA25)</f>
        <v>#DIV/0!</v>
      </c>
      <c r="AB25" s="212" t="e">
        <f ca="1">IF(AB$3="分類不明", 計算_移輸出入額!$BG26, AB$133*計算_投入係数表!AB25)</f>
        <v>#DIV/0!</v>
      </c>
      <c r="AC25" s="212" t="e">
        <f ca="1">IF(AC$3="分類不明", 計算_移輸出入額!$BG26, AC$133*計算_投入係数表!AC25)</f>
        <v>#DIV/0!</v>
      </c>
      <c r="AD25" s="212" t="e">
        <f ca="1">IF(AD$3="分類不明", 計算_移輸出入額!$BG26, AD$133*計算_投入係数表!AD25)</f>
        <v>#DIV/0!</v>
      </c>
      <c r="AE25" s="212" t="e">
        <f ca="1">IF(AE$3="分類不明", 計算_移輸出入額!$BG26, AE$133*計算_投入係数表!AE25)</f>
        <v>#DIV/0!</v>
      </c>
      <c r="AF25" s="212" t="e">
        <f ca="1">IF(AF$3="分類不明", 計算_移輸出入額!$BG26, AF$133*計算_投入係数表!AF25)</f>
        <v>#DIV/0!</v>
      </c>
      <c r="AG25" s="212" t="e">
        <f ca="1">IF(AG$3="分類不明", 計算_移輸出入額!$BG26, AG$133*計算_投入係数表!AG25)</f>
        <v>#DIV/0!</v>
      </c>
      <c r="AH25" s="212" t="e">
        <f ca="1">IF(AH$3="分類不明", 計算_移輸出入額!$BG26, AH$133*計算_投入係数表!AH25)</f>
        <v>#DIV/0!</v>
      </c>
      <c r="AI25" s="212" t="e">
        <f ca="1">IF(AI$3="分類不明", 計算_移輸出入額!$BG26, AI$133*計算_投入係数表!AI25)</f>
        <v>#DIV/0!</v>
      </c>
      <c r="AJ25" s="212" t="e">
        <f ca="1">IF(AJ$3="分類不明", 計算_移輸出入額!$BG26, AJ$133*計算_投入係数表!AJ25)</f>
        <v>#DIV/0!</v>
      </c>
      <c r="AK25" s="212" t="e">
        <f ca="1">IF(AK$3="分類不明", 計算_移輸出入額!$BG26, AK$133*計算_投入係数表!AK25)</f>
        <v>#DIV/0!</v>
      </c>
      <c r="AL25" s="212" t="e">
        <f ca="1">IF(AL$3="分類不明", 計算_移輸出入額!$BG26, AL$133*計算_投入係数表!AL25)</f>
        <v>#DIV/0!</v>
      </c>
      <c r="AM25" s="212" t="e">
        <f ca="1">IF(AM$3="分類不明", 計算_移輸出入額!$BG26, AM$133*計算_投入係数表!AM25)</f>
        <v>#DIV/0!</v>
      </c>
      <c r="AN25" s="212" t="e">
        <f ca="1">IF(AN$3="分類不明", 計算_移輸出入額!$BG26, AN$133*計算_投入係数表!AN25)</f>
        <v>#DIV/0!</v>
      </c>
      <c r="AO25" s="212" t="e">
        <f ca="1">IF(AO$3="分類不明", 計算_移輸出入額!$BG26, AO$133*計算_投入係数表!AO25)</f>
        <v>#DIV/0!</v>
      </c>
      <c r="AP25" s="212" t="e">
        <f ca="1">IF(AP$3="分類不明", 計算_移輸出入額!$BG26, AP$133*計算_投入係数表!AP25)</f>
        <v>#DIV/0!</v>
      </c>
      <c r="AQ25" s="212" t="e">
        <f ca="1">IF(AQ$3="分類不明", 計算_移輸出入額!$BG26, AQ$133*計算_投入係数表!AQ25)</f>
        <v>#DIV/0!</v>
      </c>
      <c r="AR25" s="212" t="e">
        <f ca="1">IF(AR$3="分類不明", 計算_移輸出入額!$BG26, AR$133*計算_投入係数表!AR25)</f>
        <v>#DIV/0!</v>
      </c>
      <c r="AS25" s="212" t="e">
        <f ca="1">IF(AS$3="分類不明", 計算_移輸出入額!$BG26, AS$133*計算_投入係数表!AS25)</f>
        <v>#DIV/0!</v>
      </c>
      <c r="AT25" s="212" t="e">
        <f ca="1">IF(AT$3="分類不明", 計算_移輸出入額!$BG26, AT$133*計算_投入係数表!AT25)</f>
        <v>#DIV/0!</v>
      </c>
      <c r="AU25" s="212" t="e">
        <f ca="1">IF(AU$3="分類不明", 計算_移輸出入額!$BG26, AU$133*計算_投入係数表!AU25)</f>
        <v>#DIV/0!</v>
      </c>
      <c r="AV25" s="212" t="e">
        <f ca="1">IF(AV$3="分類不明", 計算_移輸出入額!$BG26, AV$133*計算_投入係数表!AV25)</f>
        <v>#DIV/0!</v>
      </c>
      <c r="AW25" s="212" t="e">
        <f ca="1">IF(AW$3="分類不明", 計算_移輸出入額!$BG26, AW$133*計算_投入係数表!AW25)</f>
        <v>#DIV/0!</v>
      </c>
      <c r="AX25" s="212" t="e">
        <f ca="1">IF(AX$3="分類不明", 計算_移輸出入額!$BG26, AX$133*計算_投入係数表!AX25)</f>
        <v>#DIV/0!</v>
      </c>
      <c r="AY25" s="212" t="e">
        <f ca="1">IF(AY$3="分類不明", 計算_移輸出入額!$BG26, AY$133*計算_投入係数表!AY25)</f>
        <v>#DIV/0!</v>
      </c>
      <c r="AZ25" s="212" t="e">
        <f ca="1">IF(AZ$3="分類不明", 計算_移輸出入額!$BG26, AZ$133*計算_投入係数表!AZ25)</f>
        <v>#DIV/0!</v>
      </c>
      <c r="BA25" s="212" t="e">
        <f ca="1">IF(BA$3="分類不明", 計算_移輸出入額!$BG26, BA$133*計算_投入係数表!BA25)</f>
        <v>#DIV/0!</v>
      </c>
      <c r="BB25" s="212" t="e">
        <f ca="1">IF(BB$3="分類不明", 計算_移輸出入額!$BG26, BB$133*計算_投入係数表!BB25)</f>
        <v>#DIV/0!</v>
      </c>
      <c r="BC25" s="212" t="e">
        <f ca="1">IF(BC$3="分類不明", 計算_移輸出入額!$BG26, BC$133*計算_投入係数表!BC25)</f>
        <v>#DIV/0!</v>
      </c>
      <c r="BD25" s="212" t="e">
        <f ca="1">IF(BD$3="分類不明", 計算_移輸出入額!$BG26, BD$133*計算_投入係数表!BD25)</f>
        <v>#DIV/0!</v>
      </c>
      <c r="BE25" s="212" t="e">
        <f ca="1">IF(BE$3="分類不明", 計算_移輸出入額!$BG26, BE$133*計算_投入係数表!BE25)</f>
        <v>#DIV/0!</v>
      </c>
      <c r="BF25" s="212" t="e">
        <f ca="1">IF(BF$3="分類不明", 計算_移輸出入額!$BG26, BF$133*計算_投入係数表!BF25)</f>
        <v>#DIV/0!</v>
      </c>
      <c r="BG25" s="212" t="e">
        <f ca="1">IF(BG$3="分類不明", 計算_移輸出入額!$BG26, BG$133*計算_投入係数表!BG25)</f>
        <v>#DIV/0!</v>
      </c>
      <c r="BH25" s="212" t="e">
        <f ca="1">IF(BH$3="分類不明", 計算_移輸出入額!$BG26, BH$133*計算_投入係数表!BH25)</f>
        <v>#DIV/0!</v>
      </c>
      <c r="BI25" s="212" t="e">
        <f ca="1">IF(BI$3="分類不明", 計算_移輸出入額!$BG26, BI$133*計算_投入係数表!BI25)</f>
        <v>#DIV/0!</v>
      </c>
      <c r="BJ25" s="212" t="e">
        <f ca="1">IF(BJ$3="分類不明", 計算_移輸出入額!$BG26, BJ$133*計算_投入係数表!BJ25)</f>
        <v>#DIV/0!</v>
      </c>
      <c r="BK25" s="212" t="e">
        <f ca="1">IF(BK$3="分類不明", 計算_移輸出入額!$BG26, BK$133*計算_投入係数表!BK25)</f>
        <v>#DIV/0!</v>
      </c>
      <c r="BL25" s="212" t="e">
        <f ca="1">IF(BL$3="分類不明", 計算_移輸出入額!$BG26, BL$133*計算_投入係数表!BL25)</f>
        <v>#DIV/0!</v>
      </c>
      <c r="BM25" s="212" t="e">
        <f ca="1">IF(BM$3="分類不明", 計算_移輸出入額!$BG26, BM$133*計算_投入係数表!BM25)</f>
        <v>#DIV/0!</v>
      </c>
      <c r="BN25" s="212" t="e">
        <f ca="1">IF(BN$3="分類不明", 計算_移輸出入額!$BG26, BN$133*計算_投入係数表!BN25)</f>
        <v>#DIV/0!</v>
      </c>
      <c r="BO25" s="212" t="e">
        <f ca="1">IF(BO$3="分類不明", 計算_移輸出入額!$BG26, BO$133*計算_投入係数表!BO25)</f>
        <v>#DIV/0!</v>
      </c>
      <c r="BP25" s="212" t="e">
        <f ca="1">IF(BP$3="分類不明", 計算_移輸出入額!$BG26, BP$133*計算_投入係数表!BP25)</f>
        <v>#DIV/0!</v>
      </c>
      <c r="BQ25" s="212" t="e">
        <f ca="1">IF(BQ$3="分類不明", 計算_移輸出入額!$BG26, BQ$133*計算_投入係数表!BQ25)</f>
        <v>#DIV/0!</v>
      </c>
      <c r="BR25" s="212" t="e">
        <f ca="1">IF(BR$3="分類不明", 計算_移輸出入額!$BG26, BR$133*計算_投入係数表!BR25)</f>
        <v>#DIV/0!</v>
      </c>
      <c r="BS25" s="212" t="e">
        <f ca="1">IF(BS$3="分類不明", 計算_移輸出入額!$BG26, BS$133*計算_投入係数表!BS25)</f>
        <v>#DIV/0!</v>
      </c>
      <c r="BT25" s="212" t="e">
        <f ca="1">IF(BT$3="分類不明", 計算_移輸出入額!$BG26, BT$133*計算_投入係数表!BT25)</f>
        <v>#DIV/0!</v>
      </c>
      <c r="BU25" s="212" t="e">
        <f ca="1">IF(BU$3="分類不明", 計算_移輸出入額!$BG26, BU$133*計算_投入係数表!BU25)</f>
        <v>#DIV/0!</v>
      </c>
      <c r="BV25" s="212" t="e">
        <f ca="1">IF(BV$3="分類不明", 計算_移輸出入額!$BG26, BV$133*計算_投入係数表!BV25)</f>
        <v>#DIV/0!</v>
      </c>
      <c r="BW25" s="212" t="e">
        <f ca="1">IF(BW$3="分類不明", 計算_移輸出入額!$BG26, BW$133*計算_投入係数表!BW25)</f>
        <v>#DIV/0!</v>
      </c>
      <c r="BX25" s="212" t="e">
        <f ca="1">IF(BX$3="分類不明", 計算_移輸出入額!$BG26, BX$133*計算_投入係数表!BX25)</f>
        <v>#DIV/0!</v>
      </c>
      <c r="BY25" s="212" t="e">
        <f ca="1">IF(BY$3="分類不明", 計算_移輸出入額!$BG26, BY$133*計算_投入係数表!BY25)</f>
        <v>#DIV/0!</v>
      </c>
      <c r="BZ25" s="212" t="e">
        <f ca="1">IF(BZ$3="分類不明", 計算_移輸出入額!$BG26, BZ$133*計算_投入係数表!BZ25)</f>
        <v>#DIV/0!</v>
      </c>
      <c r="CA25" s="212" t="e">
        <f ca="1">IF(CA$3="分類不明", 計算_移輸出入額!$BG26, CA$133*計算_投入係数表!CA25)</f>
        <v>#DIV/0!</v>
      </c>
      <c r="CB25" s="212" t="e">
        <f ca="1">IF(CB$3="分類不明", 計算_移輸出入額!$BG26, CB$133*計算_投入係数表!CB25)</f>
        <v>#DIV/0!</v>
      </c>
      <c r="CC25" s="212" t="e">
        <f ca="1">IF(CC$3="分類不明", 計算_移輸出入額!$BG26, CC$133*計算_投入係数表!CC25)</f>
        <v>#DIV/0!</v>
      </c>
      <c r="CD25" s="212" t="e">
        <f ca="1">IF(CD$3="分類不明", 計算_移輸出入額!$BG26, CD$133*計算_投入係数表!CD25)</f>
        <v>#DIV/0!</v>
      </c>
      <c r="CE25" s="212" t="e">
        <f ca="1">IF(CE$3="分類不明", 計算_移輸出入額!$BG26, CE$133*計算_投入係数表!CE25)</f>
        <v>#DIV/0!</v>
      </c>
      <c r="CF25" s="212" t="e">
        <f ca="1">IF(CF$3="分類不明", 計算_移輸出入額!$BG26, CF$133*計算_投入係数表!CF25)</f>
        <v>#DIV/0!</v>
      </c>
      <c r="CG25" s="212" t="e">
        <f ca="1">IF(CG$3="分類不明", 計算_移輸出入額!$BG26, CG$133*計算_投入係数表!CG25)</f>
        <v>#DIV/0!</v>
      </c>
      <c r="CH25" s="212" t="e">
        <f ca="1">IF(CH$3="分類不明", 計算_移輸出入額!$BG26, CH$133*計算_投入係数表!CH25)</f>
        <v>#DIV/0!</v>
      </c>
      <c r="CI25" s="212" t="e">
        <f ca="1">IF(CI$3="分類不明", 計算_移輸出入額!$BG26, CI$133*計算_投入係数表!CI25)</f>
        <v>#DIV/0!</v>
      </c>
      <c r="CJ25" s="212" t="e">
        <f ca="1">IF(CJ$3="分類不明", 計算_移輸出入額!$BG26, CJ$133*計算_投入係数表!CJ25)</f>
        <v>#DIV/0!</v>
      </c>
      <c r="CK25" s="212" t="e">
        <f ca="1">IF(CK$3="分類不明", 計算_移輸出入額!$BG26, CK$133*計算_投入係数表!CK25)</f>
        <v>#DIV/0!</v>
      </c>
      <c r="CL25" s="212" t="e">
        <f ca="1">IF(CL$3="分類不明", 計算_移輸出入額!$BG26, CL$133*計算_投入係数表!CL25)</f>
        <v>#DIV/0!</v>
      </c>
      <c r="CM25" s="212" t="e">
        <f ca="1">IF(CM$3="分類不明", 計算_移輸出入額!$BG26, CM$133*計算_投入係数表!CM25)</f>
        <v>#DIV/0!</v>
      </c>
      <c r="CN25" s="212" t="e">
        <f ca="1">IF(CN$3="分類不明", 計算_移輸出入額!$BG26, CN$133*計算_投入係数表!CN25)</f>
        <v>#DIV/0!</v>
      </c>
      <c r="CO25" s="212" t="e">
        <f ca="1">IF(CO$3="分類不明", 計算_移輸出入額!$BG26, CO$133*計算_投入係数表!CO25)</f>
        <v>#DIV/0!</v>
      </c>
      <c r="CP25" s="212" t="e">
        <f ca="1">IF(CP$3="分類不明", 計算_移輸出入額!$BG26, CP$133*計算_投入係数表!CP25)</f>
        <v>#DIV/0!</v>
      </c>
      <c r="CQ25" s="212" t="e">
        <f ca="1">IF(CQ$3="分類不明", 計算_移輸出入額!$BG26, CQ$133*計算_投入係数表!CQ25)</f>
        <v>#DIV/0!</v>
      </c>
      <c r="CR25" s="212" t="e">
        <f ca="1">IF(CR$3="分類不明", 計算_移輸出入額!$BG26, CR$133*計算_投入係数表!CR25)</f>
        <v>#DIV/0!</v>
      </c>
      <c r="CS25" s="212" t="e">
        <f ca="1">IF(CS$3="分類不明", 計算_移輸出入額!$BG26, CS$133*計算_投入係数表!CS25)</f>
        <v>#DIV/0!</v>
      </c>
      <c r="CT25" s="212" t="e">
        <f ca="1">IF(CT$3="分類不明", 計算_移輸出入額!$BG26, CT$133*計算_投入係数表!CT25)</f>
        <v>#DIV/0!</v>
      </c>
      <c r="CU25" s="212" t="e">
        <f ca="1">IF(CU$3="分類不明", 計算_移輸出入額!$BG26, CU$133*計算_投入係数表!CU25)</f>
        <v>#DIV/0!</v>
      </c>
      <c r="CV25" s="212" t="e">
        <f ca="1">IF(CV$3="分類不明", 計算_移輸出入額!$BG26, CV$133*計算_投入係数表!CV25)</f>
        <v>#DIV/0!</v>
      </c>
      <c r="CW25" s="212" t="e">
        <f ca="1">IF(CW$3="分類不明", 計算_移輸出入額!$BG26, CW$133*計算_投入係数表!CW25)</f>
        <v>#DIV/0!</v>
      </c>
      <c r="CX25" s="212" t="e">
        <f ca="1">IF(CX$3="分類不明", 計算_移輸出入額!$BG26, CX$133*計算_投入係数表!CX25)</f>
        <v>#DIV/0!</v>
      </c>
      <c r="CY25" s="212" t="e">
        <f ca="1">IF(CY$3="分類不明", 計算_移輸出入額!$BG26, CY$133*計算_投入係数表!CY25)</f>
        <v>#DIV/0!</v>
      </c>
      <c r="CZ25" s="212" t="e">
        <f ca="1">IF(CZ$3="分類不明", 計算_移輸出入額!$BG26, CZ$133*計算_投入係数表!CZ25)</f>
        <v>#DIV/0!</v>
      </c>
      <c r="DA25" s="212" t="e">
        <f ca="1">IF(DA$3="分類不明", 計算_移輸出入額!$BG26, DA$133*計算_投入係数表!DA25)</f>
        <v>#DIV/0!</v>
      </c>
      <c r="DB25" s="212" t="e">
        <f ca="1">IF(DB$3="分類不明", 計算_移輸出入額!$BG26, DB$133*計算_投入係数表!DB25)</f>
        <v>#DIV/0!</v>
      </c>
      <c r="DC25" s="212" t="e">
        <f ca="1">IF(DC$3="分類不明", 計算_移輸出入額!$BG26, DC$133*計算_投入係数表!DC25)</f>
        <v>#DIV/0!</v>
      </c>
      <c r="DD25" s="212" t="e">
        <f ca="1">IF(DD$3="分類不明", 計算_移輸出入額!$BG26, DD$133*計算_投入係数表!DD25)</f>
        <v>#DIV/0!</v>
      </c>
      <c r="DE25" s="212" t="e">
        <f ca="1">IF(DE$3="分類不明", 計算_移輸出入額!$BG26, DE$133*計算_投入係数表!DE25)</f>
        <v>#DIV/0!</v>
      </c>
      <c r="DF25" s="212" t="e">
        <f ca="1">IF(DF$3="分類不明", 計算_移輸出入額!$BG26, DF$133*計算_投入係数表!DF25)</f>
        <v>#DIV/0!</v>
      </c>
      <c r="DG25" s="212" t="e">
        <f ca="1">IF(DG$3="分類不明", 計算_移輸出入額!$BG26, DG$133*計算_投入係数表!DG25)</f>
        <v>#DIV/0!</v>
      </c>
      <c r="DH25" s="212" t="e">
        <f ca="1">IF(DH$3="分類不明", 計算_移輸出入額!$BG26, DH$133*計算_投入係数表!DH25)</f>
        <v>#DIV/0!</v>
      </c>
      <c r="DI25" s="212" t="e">
        <f ca="1">IF(DI$3="分類不明", 計算_移輸出入額!$BG26, DI$133*計算_投入係数表!DI25)</f>
        <v>#DIV/0!</v>
      </c>
      <c r="DJ25" s="212" t="e">
        <f ca="1">IF(DJ$3="分類不明", 計算_移輸出入額!$BG26, DJ$133*計算_投入係数表!DJ25)</f>
        <v>#DIV/0!</v>
      </c>
      <c r="DK25" s="212" t="e">
        <f ca="1">IF(DK$3="分類不明", 計算_移輸出入額!$BG26, DK$133*計算_投入係数表!DK25)</f>
        <v>#DIV/0!</v>
      </c>
      <c r="DL25" s="212" t="e">
        <f ca="1">IF(DL$3="分類不明", 計算_移輸出入額!$BG26, DL$133*計算_投入係数表!DL25)</f>
        <v>#DIV/0!</v>
      </c>
      <c r="DM25" s="212" t="e">
        <f ca="1">IF(DM$3="分類不明", 計算_移輸出入額!$BG26, DM$133*計算_投入係数表!DM25)</f>
        <v>#DIV/0!</v>
      </c>
      <c r="DN25" s="212" t="e">
        <f ca="1">IF(DN$3="分類不明", 計算_移輸出入額!$BG26, DN$133*計算_投入係数表!DN25)</f>
        <v>#DIV/0!</v>
      </c>
      <c r="DO25" s="212" t="e">
        <f ca="1">IF(DO$3="分類不明", 計算_移輸出入額!$BG26, DO$133*計算_投入係数表!DO25)</f>
        <v>#DIV/0!</v>
      </c>
      <c r="DP25" s="212" t="e">
        <f ca="1">IF(DP$3="分類不明", 計算_移輸出入額!$BG26, DP$133*計算_投入係数表!DP25)</f>
        <v>#DIV/0!</v>
      </c>
      <c r="DQ25" s="212" t="e">
        <f ca="1">IF(DQ$3="分類不明", 計算_移輸出入額!$BG26, DQ$133*計算_投入係数表!DQ25)</f>
        <v>#DIV/0!</v>
      </c>
      <c r="DR25" s="212" t="e">
        <f ca="1">IF(DR$3="分類不明", 計算_移輸出入額!$BG26, DR$133*計算_投入係数表!DR25)</f>
        <v>#DIV/0!</v>
      </c>
      <c r="DS25" s="212" t="e">
        <f ca="1">IF(DS$3="分類不明", 計算_移輸出入額!$BG26, DS$133*計算_投入係数表!DS25)</f>
        <v>#DIV/0!</v>
      </c>
      <c r="DT25" s="213">
        <f t="shared" ca="1" si="1"/>
        <v>0</v>
      </c>
      <c r="DU25" s="214">
        <f>計算_基本取引表_調整前!DU25</f>
        <v>0</v>
      </c>
      <c r="DV25" s="214">
        <f>IF($C25="分類不明", 計算_基本取引表_調整前!DV25+_xlfn.AGGREGATE(9,6,計算_移輸出入額!$BF$5:$BF$124), 計算_基本取引表_調整前!DV25)</f>
        <v>0</v>
      </c>
      <c r="DW25" s="214">
        <f>計算_基本取引表_調整前!DW25</f>
        <v>0</v>
      </c>
      <c r="DX25" s="214">
        <f>計算_基本取引表_調整前!DX25</f>
        <v>0</v>
      </c>
      <c r="DY25" s="214">
        <f>計算_基本取引表_調整前!DY25</f>
        <v>0</v>
      </c>
      <c r="DZ25" s="214">
        <f>計算_基本取引表_調整前!DZ25</f>
        <v>0</v>
      </c>
      <c r="EA25" s="214" t="e">
        <f>計算_基本取引表_調整前!EA25</f>
        <v>#DIV/0!</v>
      </c>
      <c r="EB25" s="735">
        <f ca="1">IFERROR(SUMIF(振分, $C25, 入力_北海道基本取引表!EB$4:EB$124)*($EE25/SUMIF(振分, $C25, 入力_北海道基本取引表!$EG$4:$EG$107)), 0)</f>
        <v>0</v>
      </c>
      <c r="EC25" s="215" t="e">
        <f t="shared" si="2"/>
        <v>#DIV/0!</v>
      </c>
      <c r="ED25" s="216" t="e">
        <f t="shared" ca="1" si="3"/>
        <v>#DIV/0!</v>
      </c>
      <c r="EE25" s="214" t="e">
        <f ca="1"/>
        <v>#DIV/0!</v>
      </c>
      <c r="EF25" s="216" t="e">
        <f t="shared" ca="1" si="4"/>
        <v>#DIV/0!</v>
      </c>
      <c r="EG25" s="216" t="e">
        <f t="shared" ca="1" si="0"/>
        <v>#DIV/0!</v>
      </c>
      <c r="EH25" s="214" t="e">
        <f ca="1"/>
        <v>#DIV/0!</v>
      </c>
      <c r="EI25" s="216" t="e">
        <f t="shared" ca="1" si="5"/>
        <v>#DIV/0!</v>
      </c>
      <c r="EJ25" s="216" t="e">
        <f ca="1"/>
        <v>#DIV/0!</v>
      </c>
      <c r="EK25" s="215"/>
    </row>
    <row r="26" spans="2:141" s="6" customFormat="1" ht="15.75" hidden="1" customHeight="1" x14ac:dyDescent="0.25">
      <c r="B26" s="53">
        <v>23</v>
      </c>
      <c r="C26" s="192" t="str">
        <v>-</v>
      </c>
      <c r="D26" s="211">
        <f ca="1">IF(D$3="分類不明", 計算_移輸出入額!$BG27, D$133*計算_投入係数表!D26)</f>
        <v>0</v>
      </c>
      <c r="E26" s="212">
        <f ca="1">IF(E$3="分類不明", 計算_移輸出入額!$BG27, E$133*計算_投入係数表!E26)</f>
        <v>0</v>
      </c>
      <c r="F26" s="212">
        <f ca="1">IF(F$3="分類不明", 計算_移輸出入額!$BG27, F$133*計算_投入係数表!F26)</f>
        <v>0</v>
      </c>
      <c r="G26" s="212">
        <f ca="1">IF(G$3="分類不明", 計算_移輸出入額!$BG27, G$133*計算_投入係数表!G26)</f>
        <v>0</v>
      </c>
      <c r="H26" s="212">
        <f ca="1">IF(H$3="分類不明", 計算_移輸出入額!$BG27, H$133*計算_投入係数表!H26)</f>
        <v>0</v>
      </c>
      <c r="I26" s="212">
        <f ca="1">IF(I$3="分類不明", 計算_移輸出入額!$BG27, I$133*計算_投入係数表!I26)</f>
        <v>0</v>
      </c>
      <c r="J26" s="212">
        <f ca="1">IF(J$3="分類不明", 計算_移輸出入額!$BG27, J$133*計算_投入係数表!J26)</f>
        <v>0</v>
      </c>
      <c r="K26" s="212">
        <f ca="1">IF(K$3="分類不明", 計算_移輸出入額!$BG27, K$133*計算_投入係数表!K26)</f>
        <v>0</v>
      </c>
      <c r="L26" s="212">
        <f ca="1">IF(L$3="分類不明", 計算_移輸出入額!$BG27, L$133*計算_投入係数表!L26)</f>
        <v>0</v>
      </c>
      <c r="M26" s="212">
        <f ca="1">IF(M$3="分類不明", 計算_移輸出入額!$BG27, M$133*計算_投入係数表!M26)</f>
        <v>0</v>
      </c>
      <c r="N26" s="212">
        <f ca="1">IF(N$3="分類不明", 計算_移輸出入額!$BG27, N$133*計算_投入係数表!N26)</f>
        <v>0</v>
      </c>
      <c r="O26" s="212">
        <f ca="1">IF(O$3="分類不明", 計算_移輸出入額!$BG27, O$133*計算_投入係数表!O26)</f>
        <v>0</v>
      </c>
      <c r="P26" s="212" t="e">
        <f ca="1">IF(P$3="分類不明", 計算_移輸出入額!$BG27, P$133*計算_投入係数表!P26)</f>
        <v>#DIV/0!</v>
      </c>
      <c r="Q26" s="212" t="e">
        <f ca="1">IF(Q$3="分類不明", 計算_移輸出入額!$BG27, Q$133*計算_投入係数表!Q26)</f>
        <v>#DIV/0!</v>
      </c>
      <c r="R26" s="212" t="e">
        <f ca="1">IF(R$3="分類不明", 計算_移輸出入額!$BG27, R$133*計算_投入係数表!R26)</f>
        <v>#DIV/0!</v>
      </c>
      <c r="S26" s="212" t="e">
        <f ca="1">IF(S$3="分類不明", 計算_移輸出入額!$BG27, S$133*計算_投入係数表!S26)</f>
        <v>#DIV/0!</v>
      </c>
      <c r="T26" s="212" t="e">
        <f ca="1">IF(T$3="分類不明", 計算_移輸出入額!$BG27, T$133*計算_投入係数表!T26)</f>
        <v>#DIV/0!</v>
      </c>
      <c r="U26" s="212" t="e">
        <f ca="1">IF(U$3="分類不明", 計算_移輸出入額!$BG27, U$133*計算_投入係数表!U26)</f>
        <v>#DIV/0!</v>
      </c>
      <c r="V26" s="212" t="e">
        <f ca="1">IF(V$3="分類不明", 計算_移輸出入額!$BG27, V$133*計算_投入係数表!V26)</f>
        <v>#DIV/0!</v>
      </c>
      <c r="W26" s="212" t="e">
        <f ca="1">IF(W$3="分類不明", 計算_移輸出入額!$BG27, W$133*計算_投入係数表!W26)</f>
        <v>#DIV/0!</v>
      </c>
      <c r="X26" s="212" t="e">
        <f ca="1">IF(X$3="分類不明", 計算_移輸出入額!$BG27, X$133*計算_投入係数表!X26)</f>
        <v>#DIV/0!</v>
      </c>
      <c r="Y26" s="212" t="e">
        <f ca="1">IF(Y$3="分類不明", 計算_移輸出入額!$BG27, Y$133*計算_投入係数表!Y26)</f>
        <v>#DIV/0!</v>
      </c>
      <c r="Z26" s="212" t="e">
        <f ca="1">IF(Z$3="分類不明", 計算_移輸出入額!$BG27, Z$133*計算_投入係数表!Z26)</f>
        <v>#DIV/0!</v>
      </c>
      <c r="AA26" s="212" t="e">
        <f ca="1">IF(AA$3="分類不明", 計算_移輸出入額!$BG27, AA$133*計算_投入係数表!AA26)</f>
        <v>#DIV/0!</v>
      </c>
      <c r="AB26" s="212" t="e">
        <f ca="1">IF(AB$3="分類不明", 計算_移輸出入額!$BG27, AB$133*計算_投入係数表!AB26)</f>
        <v>#DIV/0!</v>
      </c>
      <c r="AC26" s="212" t="e">
        <f ca="1">IF(AC$3="分類不明", 計算_移輸出入額!$BG27, AC$133*計算_投入係数表!AC26)</f>
        <v>#DIV/0!</v>
      </c>
      <c r="AD26" s="212" t="e">
        <f ca="1">IF(AD$3="分類不明", 計算_移輸出入額!$BG27, AD$133*計算_投入係数表!AD26)</f>
        <v>#DIV/0!</v>
      </c>
      <c r="AE26" s="212" t="e">
        <f ca="1">IF(AE$3="分類不明", 計算_移輸出入額!$BG27, AE$133*計算_投入係数表!AE26)</f>
        <v>#DIV/0!</v>
      </c>
      <c r="AF26" s="212" t="e">
        <f ca="1">IF(AF$3="分類不明", 計算_移輸出入額!$BG27, AF$133*計算_投入係数表!AF26)</f>
        <v>#DIV/0!</v>
      </c>
      <c r="AG26" s="212" t="e">
        <f ca="1">IF(AG$3="分類不明", 計算_移輸出入額!$BG27, AG$133*計算_投入係数表!AG26)</f>
        <v>#DIV/0!</v>
      </c>
      <c r="AH26" s="212" t="e">
        <f ca="1">IF(AH$3="分類不明", 計算_移輸出入額!$BG27, AH$133*計算_投入係数表!AH26)</f>
        <v>#DIV/0!</v>
      </c>
      <c r="AI26" s="212" t="e">
        <f ca="1">IF(AI$3="分類不明", 計算_移輸出入額!$BG27, AI$133*計算_投入係数表!AI26)</f>
        <v>#DIV/0!</v>
      </c>
      <c r="AJ26" s="212" t="e">
        <f ca="1">IF(AJ$3="分類不明", 計算_移輸出入額!$BG27, AJ$133*計算_投入係数表!AJ26)</f>
        <v>#DIV/0!</v>
      </c>
      <c r="AK26" s="212" t="e">
        <f ca="1">IF(AK$3="分類不明", 計算_移輸出入額!$BG27, AK$133*計算_投入係数表!AK26)</f>
        <v>#DIV/0!</v>
      </c>
      <c r="AL26" s="212" t="e">
        <f ca="1">IF(AL$3="分類不明", 計算_移輸出入額!$BG27, AL$133*計算_投入係数表!AL26)</f>
        <v>#DIV/0!</v>
      </c>
      <c r="AM26" s="212" t="e">
        <f ca="1">IF(AM$3="分類不明", 計算_移輸出入額!$BG27, AM$133*計算_投入係数表!AM26)</f>
        <v>#DIV/0!</v>
      </c>
      <c r="AN26" s="212" t="e">
        <f ca="1">IF(AN$3="分類不明", 計算_移輸出入額!$BG27, AN$133*計算_投入係数表!AN26)</f>
        <v>#DIV/0!</v>
      </c>
      <c r="AO26" s="212" t="e">
        <f ca="1">IF(AO$3="分類不明", 計算_移輸出入額!$BG27, AO$133*計算_投入係数表!AO26)</f>
        <v>#DIV/0!</v>
      </c>
      <c r="AP26" s="212" t="e">
        <f ca="1">IF(AP$3="分類不明", 計算_移輸出入額!$BG27, AP$133*計算_投入係数表!AP26)</f>
        <v>#DIV/0!</v>
      </c>
      <c r="AQ26" s="212" t="e">
        <f ca="1">IF(AQ$3="分類不明", 計算_移輸出入額!$BG27, AQ$133*計算_投入係数表!AQ26)</f>
        <v>#DIV/0!</v>
      </c>
      <c r="AR26" s="212" t="e">
        <f ca="1">IF(AR$3="分類不明", 計算_移輸出入額!$BG27, AR$133*計算_投入係数表!AR26)</f>
        <v>#DIV/0!</v>
      </c>
      <c r="AS26" s="212" t="e">
        <f ca="1">IF(AS$3="分類不明", 計算_移輸出入額!$BG27, AS$133*計算_投入係数表!AS26)</f>
        <v>#DIV/0!</v>
      </c>
      <c r="AT26" s="212" t="e">
        <f ca="1">IF(AT$3="分類不明", 計算_移輸出入額!$BG27, AT$133*計算_投入係数表!AT26)</f>
        <v>#DIV/0!</v>
      </c>
      <c r="AU26" s="212" t="e">
        <f ca="1">IF(AU$3="分類不明", 計算_移輸出入額!$BG27, AU$133*計算_投入係数表!AU26)</f>
        <v>#DIV/0!</v>
      </c>
      <c r="AV26" s="212" t="e">
        <f ca="1">IF(AV$3="分類不明", 計算_移輸出入額!$BG27, AV$133*計算_投入係数表!AV26)</f>
        <v>#DIV/0!</v>
      </c>
      <c r="AW26" s="212" t="e">
        <f ca="1">IF(AW$3="分類不明", 計算_移輸出入額!$BG27, AW$133*計算_投入係数表!AW26)</f>
        <v>#DIV/0!</v>
      </c>
      <c r="AX26" s="212" t="e">
        <f ca="1">IF(AX$3="分類不明", 計算_移輸出入額!$BG27, AX$133*計算_投入係数表!AX26)</f>
        <v>#DIV/0!</v>
      </c>
      <c r="AY26" s="212" t="e">
        <f ca="1">IF(AY$3="分類不明", 計算_移輸出入額!$BG27, AY$133*計算_投入係数表!AY26)</f>
        <v>#DIV/0!</v>
      </c>
      <c r="AZ26" s="212" t="e">
        <f ca="1">IF(AZ$3="分類不明", 計算_移輸出入額!$BG27, AZ$133*計算_投入係数表!AZ26)</f>
        <v>#DIV/0!</v>
      </c>
      <c r="BA26" s="212" t="e">
        <f ca="1">IF(BA$3="分類不明", 計算_移輸出入額!$BG27, BA$133*計算_投入係数表!BA26)</f>
        <v>#DIV/0!</v>
      </c>
      <c r="BB26" s="212" t="e">
        <f ca="1">IF(BB$3="分類不明", 計算_移輸出入額!$BG27, BB$133*計算_投入係数表!BB26)</f>
        <v>#DIV/0!</v>
      </c>
      <c r="BC26" s="212" t="e">
        <f ca="1">IF(BC$3="分類不明", 計算_移輸出入額!$BG27, BC$133*計算_投入係数表!BC26)</f>
        <v>#DIV/0!</v>
      </c>
      <c r="BD26" s="212" t="e">
        <f ca="1">IF(BD$3="分類不明", 計算_移輸出入額!$BG27, BD$133*計算_投入係数表!BD26)</f>
        <v>#DIV/0!</v>
      </c>
      <c r="BE26" s="212" t="e">
        <f ca="1">IF(BE$3="分類不明", 計算_移輸出入額!$BG27, BE$133*計算_投入係数表!BE26)</f>
        <v>#DIV/0!</v>
      </c>
      <c r="BF26" s="212" t="e">
        <f ca="1">IF(BF$3="分類不明", 計算_移輸出入額!$BG27, BF$133*計算_投入係数表!BF26)</f>
        <v>#DIV/0!</v>
      </c>
      <c r="BG26" s="212" t="e">
        <f ca="1">IF(BG$3="分類不明", 計算_移輸出入額!$BG27, BG$133*計算_投入係数表!BG26)</f>
        <v>#DIV/0!</v>
      </c>
      <c r="BH26" s="212" t="e">
        <f ca="1">IF(BH$3="分類不明", 計算_移輸出入額!$BG27, BH$133*計算_投入係数表!BH26)</f>
        <v>#DIV/0!</v>
      </c>
      <c r="BI26" s="212" t="e">
        <f ca="1">IF(BI$3="分類不明", 計算_移輸出入額!$BG27, BI$133*計算_投入係数表!BI26)</f>
        <v>#DIV/0!</v>
      </c>
      <c r="BJ26" s="212" t="e">
        <f ca="1">IF(BJ$3="分類不明", 計算_移輸出入額!$BG27, BJ$133*計算_投入係数表!BJ26)</f>
        <v>#DIV/0!</v>
      </c>
      <c r="BK26" s="212" t="e">
        <f ca="1">IF(BK$3="分類不明", 計算_移輸出入額!$BG27, BK$133*計算_投入係数表!BK26)</f>
        <v>#DIV/0!</v>
      </c>
      <c r="BL26" s="212" t="e">
        <f ca="1">IF(BL$3="分類不明", 計算_移輸出入額!$BG27, BL$133*計算_投入係数表!BL26)</f>
        <v>#DIV/0!</v>
      </c>
      <c r="BM26" s="212" t="e">
        <f ca="1">IF(BM$3="分類不明", 計算_移輸出入額!$BG27, BM$133*計算_投入係数表!BM26)</f>
        <v>#DIV/0!</v>
      </c>
      <c r="BN26" s="212" t="e">
        <f ca="1">IF(BN$3="分類不明", 計算_移輸出入額!$BG27, BN$133*計算_投入係数表!BN26)</f>
        <v>#DIV/0!</v>
      </c>
      <c r="BO26" s="212" t="e">
        <f ca="1">IF(BO$3="分類不明", 計算_移輸出入額!$BG27, BO$133*計算_投入係数表!BO26)</f>
        <v>#DIV/0!</v>
      </c>
      <c r="BP26" s="212" t="e">
        <f ca="1">IF(BP$3="分類不明", 計算_移輸出入額!$BG27, BP$133*計算_投入係数表!BP26)</f>
        <v>#DIV/0!</v>
      </c>
      <c r="BQ26" s="212" t="e">
        <f ca="1">IF(BQ$3="分類不明", 計算_移輸出入額!$BG27, BQ$133*計算_投入係数表!BQ26)</f>
        <v>#DIV/0!</v>
      </c>
      <c r="BR26" s="212" t="e">
        <f ca="1">IF(BR$3="分類不明", 計算_移輸出入額!$BG27, BR$133*計算_投入係数表!BR26)</f>
        <v>#DIV/0!</v>
      </c>
      <c r="BS26" s="212" t="e">
        <f ca="1">IF(BS$3="分類不明", 計算_移輸出入額!$BG27, BS$133*計算_投入係数表!BS26)</f>
        <v>#DIV/0!</v>
      </c>
      <c r="BT26" s="212" t="e">
        <f ca="1">IF(BT$3="分類不明", 計算_移輸出入額!$BG27, BT$133*計算_投入係数表!BT26)</f>
        <v>#DIV/0!</v>
      </c>
      <c r="BU26" s="212" t="e">
        <f ca="1">IF(BU$3="分類不明", 計算_移輸出入額!$BG27, BU$133*計算_投入係数表!BU26)</f>
        <v>#DIV/0!</v>
      </c>
      <c r="BV26" s="212" t="e">
        <f ca="1">IF(BV$3="分類不明", 計算_移輸出入額!$BG27, BV$133*計算_投入係数表!BV26)</f>
        <v>#DIV/0!</v>
      </c>
      <c r="BW26" s="212" t="e">
        <f ca="1">IF(BW$3="分類不明", 計算_移輸出入額!$BG27, BW$133*計算_投入係数表!BW26)</f>
        <v>#DIV/0!</v>
      </c>
      <c r="BX26" s="212" t="e">
        <f ca="1">IF(BX$3="分類不明", 計算_移輸出入額!$BG27, BX$133*計算_投入係数表!BX26)</f>
        <v>#DIV/0!</v>
      </c>
      <c r="BY26" s="212" t="e">
        <f ca="1">IF(BY$3="分類不明", 計算_移輸出入額!$BG27, BY$133*計算_投入係数表!BY26)</f>
        <v>#DIV/0!</v>
      </c>
      <c r="BZ26" s="212" t="e">
        <f ca="1">IF(BZ$3="分類不明", 計算_移輸出入額!$BG27, BZ$133*計算_投入係数表!BZ26)</f>
        <v>#DIV/0!</v>
      </c>
      <c r="CA26" s="212" t="e">
        <f ca="1">IF(CA$3="分類不明", 計算_移輸出入額!$BG27, CA$133*計算_投入係数表!CA26)</f>
        <v>#DIV/0!</v>
      </c>
      <c r="CB26" s="212" t="e">
        <f ca="1">IF(CB$3="分類不明", 計算_移輸出入額!$BG27, CB$133*計算_投入係数表!CB26)</f>
        <v>#DIV/0!</v>
      </c>
      <c r="CC26" s="212" t="e">
        <f ca="1">IF(CC$3="分類不明", 計算_移輸出入額!$BG27, CC$133*計算_投入係数表!CC26)</f>
        <v>#DIV/0!</v>
      </c>
      <c r="CD26" s="212" t="e">
        <f ca="1">IF(CD$3="分類不明", 計算_移輸出入額!$BG27, CD$133*計算_投入係数表!CD26)</f>
        <v>#DIV/0!</v>
      </c>
      <c r="CE26" s="212" t="e">
        <f ca="1">IF(CE$3="分類不明", 計算_移輸出入額!$BG27, CE$133*計算_投入係数表!CE26)</f>
        <v>#DIV/0!</v>
      </c>
      <c r="CF26" s="212" t="e">
        <f ca="1">IF(CF$3="分類不明", 計算_移輸出入額!$BG27, CF$133*計算_投入係数表!CF26)</f>
        <v>#DIV/0!</v>
      </c>
      <c r="CG26" s="212" t="e">
        <f ca="1">IF(CG$3="分類不明", 計算_移輸出入額!$BG27, CG$133*計算_投入係数表!CG26)</f>
        <v>#DIV/0!</v>
      </c>
      <c r="CH26" s="212" t="e">
        <f ca="1">IF(CH$3="分類不明", 計算_移輸出入額!$BG27, CH$133*計算_投入係数表!CH26)</f>
        <v>#DIV/0!</v>
      </c>
      <c r="CI26" s="212" t="e">
        <f ca="1">IF(CI$3="分類不明", 計算_移輸出入額!$BG27, CI$133*計算_投入係数表!CI26)</f>
        <v>#DIV/0!</v>
      </c>
      <c r="CJ26" s="212" t="e">
        <f ca="1">IF(CJ$3="分類不明", 計算_移輸出入額!$BG27, CJ$133*計算_投入係数表!CJ26)</f>
        <v>#DIV/0!</v>
      </c>
      <c r="CK26" s="212" t="e">
        <f ca="1">IF(CK$3="分類不明", 計算_移輸出入額!$BG27, CK$133*計算_投入係数表!CK26)</f>
        <v>#DIV/0!</v>
      </c>
      <c r="CL26" s="212" t="e">
        <f ca="1">IF(CL$3="分類不明", 計算_移輸出入額!$BG27, CL$133*計算_投入係数表!CL26)</f>
        <v>#DIV/0!</v>
      </c>
      <c r="CM26" s="212" t="e">
        <f ca="1">IF(CM$3="分類不明", 計算_移輸出入額!$BG27, CM$133*計算_投入係数表!CM26)</f>
        <v>#DIV/0!</v>
      </c>
      <c r="CN26" s="212" t="e">
        <f ca="1">IF(CN$3="分類不明", 計算_移輸出入額!$BG27, CN$133*計算_投入係数表!CN26)</f>
        <v>#DIV/0!</v>
      </c>
      <c r="CO26" s="212" t="e">
        <f ca="1">IF(CO$3="分類不明", 計算_移輸出入額!$BG27, CO$133*計算_投入係数表!CO26)</f>
        <v>#DIV/0!</v>
      </c>
      <c r="CP26" s="212" t="e">
        <f ca="1">IF(CP$3="分類不明", 計算_移輸出入額!$BG27, CP$133*計算_投入係数表!CP26)</f>
        <v>#DIV/0!</v>
      </c>
      <c r="CQ26" s="212" t="e">
        <f ca="1">IF(CQ$3="分類不明", 計算_移輸出入額!$BG27, CQ$133*計算_投入係数表!CQ26)</f>
        <v>#DIV/0!</v>
      </c>
      <c r="CR26" s="212" t="e">
        <f ca="1">IF(CR$3="分類不明", 計算_移輸出入額!$BG27, CR$133*計算_投入係数表!CR26)</f>
        <v>#DIV/0!</v>
      </c>
      <c r="CS26" s="212" t="e">
        <f ca="1">IF(CS$3="分類不明", 計算_移輸出入額!$BG27, CS$133*計算_投入係数表!CS26)</f>
        <v>#DIV/0!</v>
      </c>
      <c r="CT26" s="212" t="e">
        <f ca="1">IF(CT$3="分類不明", 計算_移輸出入額!$BG27, CT$133*計算_投入係数表!CT26)</f>
        <v>#DIV/0!</v>
      </c>
      <c r="CU26" s="212" t="e">
        <f ca="1">IF(CU$3="分類不明", 計算_移輸出入額!$BG27, CU$133*計算_投入係数表!CU26)</f>
        <v>#DIV/0!</v>
      </c>
      <c r="CV26" s="212" t="e">
        <f ca="1">IF(CV$3="分類不明", 計算_移輸出入額!$BG27, CV$133*計算_投入係数表!CV26)</f>
        <v>#DIV/0!</v>
      </c>
      <c r="CW26" s="212" t="e">
        <f ca="1">IF(CW$3="分類不明", 計算_移輸出入額!$BG27, CW$133*計算_投入係数表!CW26)</f>
        <v>#DIV/0!</v>
      </c>
      <c r="CX26" s="212" t="e">
        <f ca="1">IF(CX$3="分類不明", 計算_移輸出入額!$BG27, CX$133*計算_投入係数表!CX26)</f>
        <v>#DIV/0!</v>
      </c>
      <c r="CY26" s="212" t="e">
        <f ca="1">IF(CY$3="分類不明", 計算_移輸出入額!$BG27, CY$133*計算_投入係数表!CY26)</f>
        <v>#DIV/0!</v>
      </c>
      <c r="CZ26" s="212" t="e">
        <f ca="1">IF(CZ$3="分類不明", 計算_移輸出入額!$BG27, CZ$133*計算_投入係数表!CZ26)</f>
        <v>#DIV/0!</v>
      </c>
      <c r="DA26" s="212" t="e">
        <f ca="1">IF(DA$3="分類不明", 計算_移輸出入額!$BG27, DA$133*計算_投入係数表!DA26)</f>
        <v>#DIV/0!</v>
      </c>
      <c r="DB26" s="212" t="e">
        <f ca="1">IF(DB$3="分類不明", 計算_移輸出入額!$BG27, DB$133*計算_投入係数表!DB26)</f>
        <v>#DIV/0!</v>
      </c>
      <c r="DC26" s="212" t="e">
        <f ca="1">IF(DC$3="分類不明", 計算_移輸出入額!$BG27, DC$133*計算_投入係数表!DC26)</f>
        <v>#DIV/0!</v>
      </c>
      <c r="DD26" s="212" t="e">
        <f ca="1">IF(DD$3="分類不明", 計算_移輸出入額!$BG27, DD$133*計算_投入係数表!DD26)</f>
        <v>#DIV/0!</v>
      </c>
      <c r="DE26" s="212" t="e">
        <f ca="1">IF(DE$3="分類不明", 計算_移輸出入額!$BG27, DE$133*計算_投入係数表!DE26)</f>
        <v>#DIV/0!</v>
      </c>
      <c r="DF26" s="212" t="e">
        <f ca="1">IF(DF$3="分類不明", 計算_移輸出入額!$BG27, DF$133*計算_投入係数表!DF26)</f>
        <v>#DIV/0!</v>
      </c>
      <c r="DG26" s="212" t="e">
        <f ca="1">IF(DG$3="分類不明", 計算_移輸出入額!$BG27, DG$133*計算_投入係数表!DG26)</f>
        <v>#DIV/0!</v>
      </c>
      <c r="DH26" s="212" t="e">
        <f ca="1">IF(DH$3="分類不明", 計算_移輸出入額!$BG27, DH$133*計算_投入係数表!DH26)</f>
        <v>#DIV/0!</v>
      </c>
      <c r="DI26" s="212" t="e">
        <f ca="1">IF(DI$3="分類不明", 計算_移輸出入額!$BG27, DI$133*計算_投入係数表!DI26)</f>
        <v>#DIV/0!</v>
      </c>
      <c r="DJ26" s="212" t="e">
        <f ca="1">IF(DJ$3="分類不明", 計算_移輸出入額!$BG27, DJ$133*計算_投入係数表!DJ26)</f>
        <v>#DIV/0!</v>
      </c>
      <c r="DK26" s="212" t="e">
        <f ca="1">IF(DK$3="分類不明", 計算_移輸出入額!$BG27, DK$133*計算_投入係数表!DK26)</f>
        <v>#DIV/0!</v>
      </c>
      <c r="DL26" s="212" t="e">
        <f ca="1">IF(DL$3="分類不明", 計算_移輸出入額!$BG27, DL$133*計算_投入係数表!DL26)</f>
        <v>#DIV/0!</v>
      </c>
      <c r="DM26" s="212" t="e">
        <f ca="1">IF(DM$3="分類不明", 計算_移輸出入額!$BG27, DM$133*計算_投入係数表!DM26)</f>
        <v>#DIV/0!</v>
      </c>
      <c r="DN26" s="212" t="e">
        <f ca="1">IF(DN$3="分類不明", 計算_移輸出入額!$BG27, DN$133*計算_投入係数表!DN26)</f>
        <v>#DIV/0!</v>
      </c>
      <c r="DO26" s="212" t="e">
        <f ca="1">IF(DO$3="分類不明", 計算_移輸出入額!$BG27, DO$133*計算_投入係数表!DO26)</f>
        <v>#DIV/0!</v>
      </c>
      <c r="DP26" s="212" t="e">
        <f ca="1">IF(DP$3="分類不明", 計算_移輸出入額!$BG27, DP$133*計算_投入係数表!DP26)</f>
        <v>#DIV/0!</v>
      </c>
      <c r="DQ26" s="212" t="e">
        <f ca="1">IF(DQ$3="分類不明", 計算_移輸出入額!$BG27, DQ$133*計算_投入係数表!DQ26)</f>
        <v>#DIV/0!</v>
      </c>
      <c r="DR26" s="212" t="e">
        <f ca="1">IF(DR$3="分類不明", 計算_移輸出入額!$BG27, DR$133*計算_投入係数表!DR26)</f>
        <v>#DIV/0!</v>
      </c>
      <c r="DS26" s="212" t="e">
        <f ca="1">IF(DS$3="分類不明", 計算_移輸出入額!$BG27, DS$133*計算_投入係数表!DS26)</f>
        <v>#DIV/0!</v>
      </c>
      <c r="DT26" s="213">
        <f t="shared" ca="1" si="1"/>
        <v>0</v>
      </c>
      <c r="DU26" s="214">
        <f>計算_基本取引表_調整前!DU26</f>
        <v>0</v>
      </c>
      <c r="DV26" s="214">
        <f>IF($C26="分類不明", 計算_基本取引表_調整前!DV26+_xlfn.AGGREGATE(9,6,計算_移輸出入額!$BF$5:$BF$124), 計算_基本取引表_調整前!DV26)</f>
        <v>0</v>
      </c>
      <c r="DW26" s="214">
        <f>計算_基本取引表_調整前!DW26</f>
        <v>0</v>
      </c>
      <c r="DX26" s="214">
        <f>計算_基本取引表_調整前!DX26</f>
        <v>0</v>
      </c>
      <c r="DY26" s="214">
        <f>計算_基本取引表_調整前!DY26</f>
        <v>0</v>
      </c>
      <c r="DZ26" s="214">
        <f>計算_基本取引表_調整前!DZ26</f>
        <v>0</v>
      </c>
      <c r="EA26" s="214" t="e">
        <f>計算_基本取引表_調整前!EA26</f>
        <v>#DIV/0!</v>
      </c>
      <c r="EB26" s="735">
        <f ca="1">IFERROR(SUMIF(振分, $C26, 入力_北海道基本取引表!EB$4:EB$124)*($EE26/SUMIF(振分, $C26, 入力_北海道基本取引表!$EG$4:$EG$107)), 0)</f>
        <v>0</v>
      </c>
      <c r="EC26" s="215" t="e">
        <f t="shared" si="2"/>
        <v>#DIV/0!</v>
      </c>
      <c r="ED26" s="216" t="e">
        <f t="shared" ca="1" si="3"/>
        <v>#DIV/0!</v>
      </c>
      <c r="EE26" s="214" t="e">
        <f ca="1"/>
        <v>#DIV/0!</v>
      </c>
      <c r="EF26" s="216" t="e">
        <f t="shared" ca="1" si="4"/>
        <v>#DIV/0!</v>
      </c>
      <c r="EG26" s="216" t="e">
        <f t="shared" ca="1" si="0"/>
        <v>#DIV/0!</v>
      </c>
      <c r="EH26" s="214" t="e">
        <f ca="1"/>
        <v>#DIV/0!</v>
      </c>
      <c r="EI26" s="216" t="e">
        <f t="shared" ca="1" si="5"/>
        <v>#DIV/0!</v>
      </c>
      <c r="EJ26" s="216" t="e">
        <f ca="1"/>
        <v>#DIV/0!</v>
      </c>
      <c r="EK26" s="215"/>
    </row>
    <row r="27" spans="2:141" s="6" customFormat="1" ht="15.75" hidden="1" customHeight="1" x14ac:dyDescent="0.25">
      <c r="B27" s="53">
        <v>24</v>
      </c>
      <c r="C27" s="192" t="str">
        <v>-</v>
      </c>
      <c r="D27" s="211">
        <f ca="1">IF(D$3="分類不明", 計算_移輸出入額!$BG28, D$133*計算_投入係数表!D27)</f>
        <v>0</v>
      </c>
      <c r="E27" s="212">
        <f ca="1">IF(E$3="分類不明", 計算_移輸出入額!$BG28, E$133*計算_投入係数表!E27)</f>
        <v>0</v>
      </c>
      <c r="F27" s="212">
        <f ca="1">IF(F$3="分類不明", 計算_移輸出入額!$BG28, F$133*計算_投入係数表!F27)</f>
        <v>0</v>
      </c>
      <c r="G27" s="212">
        <f ca="1">IF(G$3="分類不明", 計算_移輸出入額!$BG28, G$133*計算_投入係数表!G27)</f>
        <v>0</v>
      </c>
      <c r="H27" s="212">
        <f ca="1">IF(H$3="分類不明", 計算_移輸出入額!$BG28, H$133*計算_投入係数表!H27)</f>
        <v>0</v>
      </c>
      <c r="I27" s="212">
        <f ca="1">IF(I$3="分類不明", 計算_移輸出入額!$BG28, I$133*計算_投入係数表!I27)</f>
        <v>0</v>
      </c>
      <c r="J27" s="212">
        <f ca="1">IF(J$3="分類不明", 計算_移輸出入額!$BG28, J$133*計算_投入係数表!J27)</f>
        <v>0</v>
      </c>
      <c r="K27" s="212">
        <f ca="1">IF(K$3="分類不明", 計算_移輸出入額!$BG28, K$133*計算_投入係数表!K27)</f>
        <v>0</v>
      </c>
      <c r="L27" s="212">
        <f ca="1">IF(L$3="分類不明", 計算_移輸出入額!$BG28, L$133*計算_投入係数表!L27)</f>
        <v>0</v>
      </c>
      <c r="M27" s="212">
        <f ca="1">IF(M$3="分類不明", 計算_移輸出入額!$BG28, M$133*計算_投入係数表!M27)</f>
        <v>0</v>
      </c>
      <c r="N27" s="212">
        <f ca="1">IF(N$3="分類不明", 計算_移輸出入額!$BG28, N$133*計算_投入係数表!N27)</f>
        <v>0</v>
      </c>
      <c r="O27" s="212">
        <f ca="1">IF(O$3="分類不明", 計算_移輸出入額!$BG28, O$133*計算_投入係数表!O27)</f>
        <v>0</v>
      </c>
      <c r="P27" s="212" t="e">
        <f ca="1">IF(P$3="分類不明", 計算_移輸出入額!$BG28, P$133*計算_投入係数表!P27)</f>
        <v>#DIV/0!</v>
      </c>
      <c r="Q27" s="212" t="e">
        <f ca="1">IF(Q$3="分類不明", 計算_移輸出入額!$BG28, Q$133*計算_投入係数表!Q27)</f>
        <v>#DIV/0!</v>
      </c>
      <c r="R27" s="212" t="e">
        <f ca="1">IF(R$3="分類不明", 計算_移輸出入額!$BG28, R$133*計算_投入係数表!R27)</f>
        <v>#DIV/0!</v>
      </c>
      <c r="S27" s="212" t="e">
        <f ca="1">IF(S$3="分類不明", 計算_移輸出入額!$BG28, S$133*計算_投入係数表!S27)</f>
        <v>#DIV/0!</v>
      </c>
      <c r="T27" s="212" t="e">
        <f ca="1">IF(T$3="分類不明", 計算_移輸出入額!$BG28, T$133*計算_投入係数表!T27)</f>
        <v>#DIV/0!</v>
      </c>
      <c r="U27" s="212" t="e">
        <f ca="1">IF(U$3="分類不明", 計算_移輸出入額!$BG28, U$133*計算_投入係数表!U27)</f>
        <v>#DIV/0!</v>
      </c>
      <c r="V27" s="212" t="e">
        <f ca="1">IF(V$3="分類不明", 計算_移輸出入額!$BG28, V$133*計算_投入係数表!V27)</f>
        <v>#DIV/0!</v>
      </c>
      <c r="W27" s="212" t="e">
        <f ca="1">IF(W$3="分類不明", 計算_移輸出入額!$BG28, W$133*計算_投入係数表!W27)</f>
        <v>#DIV/0!</v>
      </c>
      <c r="X27" s="212" t="e">
        <f ca="1">IF(X$3="分類不明", 計算_移輸出入額!$BG28, X$133*計算_投入係数表!X27)</f>
        <v>#DIV/0!</v>
      </c>
      <c r="Y27" s="212" t="e">
        <f ca="1">IF(Y$3="分類不明", 計算_移輸出入額!$BG28, Y$133*計算_投入係数表!Y27)</f>
        <v>#DIV/0!</v>
      </c>
      <c r="Z27" s="212" t="e">
        <f ca="1">IF(Z$3="分類不明", 計算_移輸出入額!$BG28, Z$133*計算_投入係数表!Z27)</f>
        <v>#DIV/0!</v>
      </c>
      <c r="AA27" s="212" t="e">
        <f ca="1">IF(AA$3="分類不明", 計算_移輸出入額!$BG28, AA$133*計算_投入係数表!AA27)</f>
        <v>#DIV/0!</v>
      </c>
      <c r="AB27" s="212" t="e">
        <f ca="1">IF(AB$3="分類不明", 計算_移輸出入額!$BG28, AB$133*計算_投入係数表!AB27)</f>
        <v>#DIV/0!</v>
      </c>
      <c r="AC27" s="212" t="e">
        <f ca="1">IF(AC$3="分類不明", 計算_移輸出入額!$BG28, AC$133*計算_投入係数表!AC27)</f>
        <v>#DIV/0!</v>
      </c>
      <c r="AD27" s="212" t="e">
        <f ca="1">IF(AD$3="分類不明", 計算_移輸出入額!$BG28, AD$133*計算_投入係数表!AD27)</f>
        <v>#DIV/0!</v>
      </c>
      <c r="AE27" s="212" t="e">
        <f ca="1">IF(AE$3="分類不明", 計算_移輸出入額!$BG28, AE$133*計算_投入係数表!AE27)</f>
        <v>#DIV/0!</v>
      </c>
      <c r="AF27" s="212" t="e">
        <f ca="1">IF(AF$3="分類不明", 計算_移輸出入額!$BG28, AF$133*計算_投入係数表!AF27)</f>
        <v>#DIV/0!</v>
      </c>
      <c r="AG27" s="212" t="e">
        <f ca="1">IF(AG$3="分類不明", 計算_移輸出入額!$BG28, AG$133*計算_投入係数表!AG27)</f>
        <v>#DIV/0!</v>
      </c>
      <c r="AH27" s="212" t="e">
        <f ca="1">IF(AH$3="分類不明", 計算_移輸出入額!$BG28, AH$133*計算_投入係数表!AH27)</f>
        <v>#DIV/0!</v>
      </c>
      <c r="AI27" s="212" t="e">
        <f ca="1">IF(AI$3="分類不明", 計算_移輸出入額!$BG28, AI$133*計算_投入係数表!AI27)</f>
        <v>#DIV/0!</v>
      </c>
      <c r="AJ27" s="212" t="e">
        <f ca="1">IF(AJ$3="分類不明", 計算_移輸出入額!$BG28, AJ$133*計算_投入係数表!AJ27)</f>
        <v>#DIV/0!</v>
      </c>
      <c r="AK27" s="212" t="e">
        <f ca="1">IF(AK$3="分類不明", 計算_移輸出入額!$BG28, AK$133*計算_投入係数表!AK27)</f>
        <v>#DIV/0!</v>
      </c>
      <c r="AL27" s="212" t="e">
        <f ca="1">IF(AL$3="分類不明", 計算_移輸出入額!$BG28, AL$133*計算_投入係数表!AL27)</f>
        <v>#DIV/0!</v>
      </c>
      <c r="AM27" s="212" t="e">
        <f ca="1">IF(AM$3="分類不明", 計算_移輸出入額!$BG28, AM$133*計算_投入係数表!AM27)</f>
        <v>#DIV/0!</v>
      </c>
      <c r="AN27" s="212" t="e">
        <f ca="1">IF(AN$3="分類不明", 計算_移輸出入額!$BG28, AN$133*計算_投入係数表!AN27)</f>
        <v>#DIV/0!</v>
      </c>
      <c r="AO27" s="212" t="e">
        <f ca="1">IF(AO$3="分類不明", 計算_移輸出入額!$BG28, AO$133*計算_投入係数表!AO27)</f>
        <v>#DIV/0!</v>
      </c>
      <c r="AP27" s="212" t="e">
        <f ca="1">IF(AP$3="分類不明", 計算_移輸出入額!$BG28, AP$133*計算_投入係数表!AP27)</f>
        <v>#DIV/0!</v>
      </c>
      <c r="AQ27" s="212" t="e">
        <f ca="1">IF(AQ$3="分類不明", 計算_移輸出入額!$BG28, AQ$133*計算_投入係数表!AQ27)</f>
        <v>#DIV/0!</v>
      </c>
      <c r="AR27" s="212" t="e">
        <f ca="1">IF(AR$3="分類不明", 計算_移輸出入額!$BG28, AR$133*計算_投入係数表!AR27)</f>
        <v>#DIV/0!</v>
      </c>
      <c r="AS27" s="212" t="e">
        <f ca="1">IF(AS$3="分類不明", 計算_移輸出入額!$BG28, AS$133*計算_投入係数表!AS27)</f>
        <v>#DIV/0!</v>
      </c>
      <c r="AT27" s="212" t="e">
        <f ca="1">IF(AT$3="分類不明", 計算_移輸出入額!$BG28, AT$133*計算_投入係数表!AT27)</f>
        <v>#DIV/0!</v>
      </c>
      <c r="AU27" s="212" t="e">
        <f ca="1">IF(AU$3="分類不明", 計算_移輸出入額!$BG28, AU$133*計算_投入係数表!AU27)</f>
        <v>#DIV/0!</v>
      </c>
      <c r="AV27" s="212" t="e">
        <f ca="1">IF(AV$3="分類不明", 計算_移輸出入額!$BG28, AV$133*計算_投入係数表!AV27)</f>
        <v>#DIV/0!</v>
      </c>
      <c r="AW27" s="212" t="e">
        <f ca="1">IF(AW$3="分類不明", 計算_移輸出入額!$BG28, AW$133*計算_投入係数表!AW27)</f>
        <v>#DIV/0!</v>
      </c>
      <c r="AX27" s="212" t="e">
        <f ca="1">IF(AX$3="分類不明", 計算_移輸出入額!$BG28, AX$133*計算_投入係数表!AX27)</f>
        <v>#DIV/0!</v>
      </c>
      <c r="AY27" s="212" t="e">
        <f ca="1">IF(AY$3="分類不明", 計算_移輸出入額!$BG28, AY$133*計算_投入係数表!AY27)</f>
        <v>#DIV/0!</v>
      </c>
      <c r="AZ27" s="212" t="e">
        <f ca="1">IF(AZ$3="分類不明", 計算_移輸出入額!$BG28, AZ$133*計算_投入係数表!AZ27)</f>
        <v>#DIV/0!</v>
      </c>
      <c r="BA27" s="212" t="e">
        <f ca="1">IF(BA$3="分類不明", 計算_移輸出入額!$BG28, BA$133*計算_投入係数表!BA27)</f>
        <v>#DIV/0!</v>
      </c>
      <c r="BB27" s="212" t="e">
        <f ca="1">IF(BB$3="分類不明", 計算_移輸出入額!$BG28, BB$133*計算_投入係数表!BB27)</f>
        <v>#DIV/0!</v>
      </c>
      <c r="BC27" s="212" t="e">
        <f ca="1">IF(BC$3="分類不明", 計算_移輸出入額!$BG28, BC$133*計算_投入係数表!BC27)</f>
        <v>#DIV/0!</v>
      </c>
      <c r="BD27" s="212" t="e">
        <f ca="1">IF(BD$3="分類不明", 計算_移輸出入額!$BG28, BD$133*計算_投入係数表!BD27)</f>
        <v>#DIV/0!</v>
      </c>
      <c r="BE27" s="212" t="e">
        <f ca="1">IF(BE$3="分類不明", 計算_移輸出入額!$BG28, BE$133*計算_投入係数表!BE27)</f>
        <v>#DIV/0!</v>
      </c>
      <c r="BF27" s="212" t="e">
        <f ca="1">IF(BF$3="分類不明", 計算_移輸出入額!$BG28, BF$133*計算_投入係数表!BF27)</f>
        <v>#DIV/0!</v>
      </c>
      <c r="BG27" s="212" t="e">
        <f ca="1">IF(BG$3="分類不明", 計算_移輸出入額!$BG28, BG$133*計算_投入係数表!BG27)</f>
        <v>#DIV/0!</v>
      </c>
      <c r="BH27" s="212" t="e">
        <f ca="1">IF(BH$3="分類不明", 計算_移輸出入額!$BG28, BH$133*計算_投入係数表!BH27)</f>
        <v>#DIV/0!</v>
      </c>
      <c r="BI27" s="212" t="e">
        <f ca="1">IF(BI$3="分類不明", 計算_移輸出入額!$BG28, BI$133*計算_投入係数表!BI27)</f>
        <v>#DIV/0!</v>
      </c>
      <c r="BJ27" s="212" t="e">
        <f ca="1">IF(BJ$3="分類不明", 計算_移輸出入額!$BG28, BJ$133*計算_投入係数表!BJ27)</f>
        <v>#DIV/0!</v>
      </c>
      <c r="BK27" s="212" t="e">
        <f ca="1">IF(BK$3="分類不明", 計算_移輸出入額!$BG28, BK$133*計算_投入係数表!BK27)</f>
        <v>#DIV/0!</v>
      </c>
      <c r="BL27" s="212" t="e">
        <f ca="1">IF(BL$3="分類不明", 計算_移輸出入額!$BG28, BL$133*計算_投入係数表!BL27)</f>
        <v>#DIV/0!</v>
      </c>
      <c r="BM27" s="212" t="e">
        <f ca="1">IF(BM$3="分類不明", 計算_移輸出入額!$BG28, BM$133*計算_投入係数表!BM27)</f>
        <v>#DIV/0!</v>
      </c>
      <c r="BN27" s="212" t="e">
        <f ca="1">IF(BN$3="分類不明", 計算_移輸出入額!$BG28, BN$133*計算_投入係数表!BN27)</f>
        <v>#DIV/0!</v>
      </c>
      <c r="BO27" s="212" t="e">
        <f ca="1">IF(BO$3="分類不明", 計算_移輸出入額!$BG28, BO$133*計算_投入係数表!BO27)</f>
        <v>#DIV/0!</v>
      </c>
      <c r="BP27" s="212" t="e">
        <f ca="1">IF(BP$3="分類不明", 計算_移輸出入額!$BG28, BP$133*計算_投入係数表!BP27)</f>
        <v>#DIV/0!</v>
      </c>
      <c r="BQ27" s="212" t="e">
        <f ca="1">IF(BQ$3="分類不明", 計算_移輸出入額!$BG28, BQ$133*計算_投入係数表!BQ27)</f>
        <v>#DIV/0!</v>
      </c>
      <c r="BR27" s="212" t="e">
        <f ca="1">IF(BR$3="分類不明", 計算_移輸出入額!$BG28, BR$133*計算_投入係数表!BR27)</f>
        <v>#DIV/0!</v>
      </c>
      <c r="BS27" s="212" t="e">
        <f ca="1">IF(BS$3="分類不明", 計算_移輸出入額!$BG28, BS$133*計算_投入係数表!BS27)</f>
        <v>#DIV/0!</v>
      </c>
      <c r="BT27" s="212" t="e">
        <f ca="1">IF(BT$3="分類不明", 計算_移輸出入額!$BG28, BT$133*計算_投入係数表!BT27)</f>
        <v>#DIV/0!</v>
      </c>
      <c r="BU27" s="212" t="e">
        <f ca="1">IF(BU$3="分類不明", 計算_移輸出入額!$BG28, BU$133*計算_投入係数表!BU27)</f>
        <v>#DIV/0!</v>
      </c>
      <c r="BV27" s="212" t="e">
        <f ca="1">IF(BV$3="分類不明", 計算_移輸出入額!$BG28, BV$133*計算_投入係数表!BV27)</f>
        <v>#DIV/0!</v>
      </c>
      <c r="BW27" s="212" t="e">
        <f ca="1">IF(BW$3="分類不明", 計算_移輸出入額!$BG28, BW$133*計算_投入係数表!BW27)</f>
        <v>#DIV/0!</v>
      </c>
      <c r="BX27" s="212" t="e">
        <f ca="1">IF(BX$3="分類不明", 計算_移輸出入額!$BG28, BX$133*計算_投入係数表!BX27)</f>
        <v>#DIV/0!</v>
      </c>
      <c r="BY27" s="212" t="e">
        <f ca="1">IF(BY$3="分類不明", 計算_移輸出入額!$BG28, BY$133*計算_投入係数表!BY27)</f>
        <v>#DIV/0!</v>
      </c>
      <c r="BZ27" s="212" t="e">
        <f ca="1">IF(BZ$3="分類不明", 計算_移輸出入額!$BG28, BZ$133*計算_投入係数表!BZ27)</f>
        <v>#DIV/0!</v>
      </c>
      <c r="CA27" s="212" t="e">
        <f ca="1">IF(CA$3="分類不明", 計算_移輸出入額!$BG28, CA$133*計算_投入係数表!CA27)</f>
        <v>#DIV/0!</v>
      </c>
      <c r="CB27" s="212" t="e">
        <f ca="1">IF(CB$3="分類不明", 計算_移輸出入額!$BG28, CB$133*計算_投入係数表!CB27)</f>
        <v>#DIV/0!</v>
      </c>
      <c r="CC27" s="212" t="e">
        <f ca="1">IF(CC$3="分類不明", 計算_移輸出入額!$BG28, CC$133*計算_投入係数表!CC27)</f>
        <v>#DIV/0!</v>
      </c>
      <c r="CD27" s="212" t="e">
        <f ca="1">IF(CD$3="分類不明", 計算_移輸出入額!$BG28, CD$133*計算_投入係数表!CD27)</f>
        <v>#DIV/0!</v>
      </c>
      <c r="CE27" s="212" t="e">
        <f ca="1">IF(CE$3="分類不明", 計算_移輸出入額!$BG28, CE$133*計算_投入係数表!CE27)</f>
        <v>#DIV/0!</v>
      </c>
      <c r="CF27" s="212" t="e">
        <f ca="1">IF(CF$3="分類不明", 計算_移輸出入額!$BG28, CF$133*計算_投入係数表!CF27)</f>
        <v>#DIV/0!</v>
      </c>
      <c r="CG27" s="212" t="e">
        <f ca="1">IF(CG$3="分類不明", 計算_移輸出入額!$BG28, CG$133*計算_投入係数表!CG27)</f>
        <v>#DIV/0!</v>
      </c>
      <c r="CH27" s="212" t="e">
        <f ca="1">IF(CH$3="分類不明", 計算_移輸出入額!$BG28, CH$133*計算_投入係数表!CH27)</f>
        <v>#DIV/0!</v>
      </c>
      <c r="CI27" s="212" t="e">
        <f ca="1">IF(CI$3="分類不明", 計算_移輸出入額!$BG28, CI$133*計算_投入係数表!CI27)</f>
        <v>#DIV/0!</v>
      </c>
      <c r="CJ27" s="212" t="e">
        <f ca="1">IF(CJ$3="分類不明", 計算_移輸出入額!$BG28, CJ$133*計算_投入係数表!CJ27)</f>
        <v>#DIV/0!</v>
      </c>
      <c r="CK27" s="212" t="e">
        <f ca="1">IF(CK$3="分類不明", 計算_移輸出入額!$BG28, CK$133*計算_投入係数表!CK27)</f>
        <v>#DIV/0!</v>
      </c>
      <c r="CL27" s="212" t="e">
        <f ca="1">IF(CL$3="分類不明", 計算_移輸出入額!$BG28, CL$133*計算_投入係数表!CL27)</f>
        <v>#DIV/0!</v>
      </c>
      <c r="CM27" s="212" t="e">
        <f ca="1">IF(CM$3="分類不明", 計算_移輸出入額!$BG28, CM$133*計算_投入係数表!CM27)</f>
        <v>#DIV/0!</v>
      </c>
      <c r="CN27" s="212" t="e">
        <f ca="1">IF(CN$3="分類不明", 計算_移輸出入額!$BG28, CN$133*計算_投入係数表!CN27)</f>
        <v>#DIV/0!</v>
      </c>
      <c r="CO27" s="212" t="e">
        <f ca="1">IF(CO$3="分類不明", 計算_移輸出入額!$BG28, CO$133*計算_投入係数表!CO27)</f>
        <v>#DIV/0!</v>
      </c>
      <c r="CP27" s="212" t="e">
        <f ca="1">IF(CP$3="分類不明", 計算_移輸出入額!$BG28, CP$133*計算_投入係数表!CP27)</f>
        <v>#DIV/0!</v>
      </c>
      <c r="CQ27" s="212" t="e">
        <f ca="1">IF(CQ$3="分類不明", 計算_移輸出入額!$BG28, CQ$133*計算_投入係数表!CQ27)</f>
        <v>#DIV/0!</v>
      </c>
      <c r="CR27" s="212" t="e">
        <f ca="1">IF(CR$3="分類不明", 計算_移輸出入額!$BG28, CR$133*計算_投入係数表!CR27)</f>
        <v>#DIV/0!</v>
      </c>
      <c r="CS27" s="212" t="e">
        <f ca="1">IF(CS$3="分類不明", 計算_移輸出入額!$BG28, CS$133*計算_投入係数表!CS27)</f>
        <v>#DIV/0!</v>
      </c>
      <c r="CT27" s="212" t="e">
        <f ca="1">IF(CT$3="分類不明", 計算_移輸出入額!$BG28, CT$133*計算_投入係数表!CT27)</f>
        <v>#DIV/0!</v>
      </c>
      <c r="CU27" s="212" t="e">
        <f ca="1">IF(CU$3="分類不明", 計算_移輸出入額!$BG28, CU$133*計算_投入係数表!CU27)</f>
        <v>#DIV/0!</v>
      </c>
      <c r="CV27" s="212" t="e">
        <f ca="1">IF(CV$3="分類不明", 計算_移輸出入額!$BG28, CV$133*計算_投入係数表!CV27)</f>
        <v>#DIV/0!</v>
      </c>
      <c r="CW27" s="212" t="e">
        <f ca="1">IF(CW$3="分類不明", 計算_移輸出入額!$BG28, CW$133*計算_投入係数表!CW27)</f>
        <v>#DIV/0!</v>
      </c>
      <c r="CX27" s="212" t="e">
        <f ca="1">IF(CX$3="分類不明", 計算_移輸出入額!$BG28, CX$133*計算_投入係数表!CX27)</f>
        <v>#DIV/0!</v>
      </c>
      <c r="CY27" s="212" t="e">
        <f ca="1">IF(CY$3="分類不明", 計算_移輸出入額!$BG28, CY$133*計算_投入係数表!CY27)</f>
        <v>#DIV/0!</v>
      </c>
      <c r="CZ27" s="212" t="e">
        <f ca="1">IF(CZ$3="分類不明", 計算_移輸出入額!$BG28, CZ$133*計算_投入係数表!CZ27)</f>
        <v>#DIV/0!</v>
      </c>
      <c r="DA27" s="212" t="e">
        <f ca="1">IF(DA$3="分類不明", 計算_移輸出入額!$BG28, DA$133*計算_投入係数表!DA27)</f>
        <v>#DIV/0!</v>
      </c>
      <c r="DB27" s="212" t="e">
        <f ca="1">IF(DB$3="分類不明", 計算_移輸出入額!$BG28, DB$133*計算_投入係数表!DB27)</f>
        <v>#DIV/0!</v>
      </c>
      <c r="DC27" s="212" t="e">
        <f ca="1">IF(DC$3="分類不明", 計算_移輸出入額!$BG28, DC$133*計算_投入係数表!DC27)</f>
        <v>#DIV/0!</v>
      </c>
      <c r="DD27" s="212" t="e">
        <f ca="1">IF(DD$3="分類不明", 計算_移輸出入額!$BG28, DD$133*計算_投入係数表!DD27)</f>
        <v>#DIV/0!</v>
      </c>
      <c r="DE27" s="212" t="e">
        <f ca="1">IF(DE$3="分類不明", 計算_移輸出入額!$BG28, DE$133*計算_投入係数表!DE27)</f>
        <v>#DIV/0!</v>
      </c>
      <c r="DF27" s="212" t="e">
        <f ca="1">IF(DF$3="分類不明", 計算_移輸出入額!$BG28, DF$133*計算_投入係数表!DF27)</f>
        <v>#DIV/0!</v>
      </c>
      <c r="DG27" s="212" t="e">
        <f ca="1">IF(DG$3="分類不明", 計算_移輸出入額!$BG28, DG$133*計算_投入係数表!DG27)</f>
        <v>#DIV/0!</v>
      </c>
      <c r="DH27" s="212" t="e">
        <f ca="1">IF(DH$3="分類不明", 計算_移輸出入額!$BG28, DH$133*計算_投入係数表!DH27)</f>
        <v>#DIV/0!</v>
      </c>
      <c r="DI27" s="212" t="e">
        <f ca="1">IF(DI$3="分類不明", 計算_移輸出入額!$BG28, DI$133*計算_投入係数表!DI27)</f>
        <v>#DIV/0!</v>
      </c>
      <c r="DJ27" s="212" t="e">
        <f ca="1">IF(DJ$3="分類不明", 計算_移輸出入額!$BG28, DJ$133*計算_投入係数表!DJ27)</f>
        <v>#DIV/0!</v>
      </c>
      <c r="DK27" s="212" t="e">
        <f ca="1">IF(DK$3="分類不明", 計算_移輸出入額!$BG28, DK$133*計算_投入係数表!DK27)</f>
        <v>#DIV/0!</v>
      </c>
      <c r="DL27" s="212" t="e">
        <f ca="1">IF(DL$3="分類不明", 計算_移輸出入額!$BG28, DL$133*計算_投入係数表!DL27)</f>
        <v>#DIV/0!</v>
      </c>
      <c r="DM27" s="212" t="e">
        <f ca="1">IF(DM$3="分類不明", 計算_移輸出入額!$BG28, DM$133*計算_投入係数表!DM27)</f>
        <v>#DIV/0!</v>
      </c>
      <c r="DN27" s="212" t="e">
        <f ca="1">IF(DN$3="分類不明", 計算_移輸出入額!$BG28, DN$133*計算_投入係数表!DN27)</f>
        <v>#DIV/0!</v>
      </c>
      <c r="DO27" s="212" t="e">
        <f ca="1">IF(DO$3="分類不明", 計算_移輸出入額!$BG28, DO$133*計算_投入係数表!DO27)</f>
        <v>#DIV/0!</v>
      </c>
      <c r="DP27" s="212" t="e">
        <f ca="1">IF(DP$3="分類不明", 計算_移輸出入額!$BG28, DP$133*計算_投入係数表!DP27)</f>
        <v>#DIV/0!</v>
      </c>
      <c r="DQ27" s="212" t="e">
        <f ca="1">IF(DQ$3="分類不明", 計算_移輸出入額!$BG28, DQ$133*計算_投入係数表!DQ27)</f>
        <v>#DIV/0!</v>
      </c>
      <c r="DR27" s="212" t="e">
        <f ca="1">IF(DR$3="分類不明", 計算_移輸出入額!$BG28, DR$133*計算_投入係数表!DR27)</f>
        <v>#DIV/0!</v>
      </c>
      <c r="DS27" s="212" t="e">
        <f ca="1">IF(DS$3="分類不明", 計算_移輸出入額!$BG28, DS$133*計算_投入係数表!DS27)</f>
        <v>#DIV/0!</v>
      </c>
      <c r="DT27" s="213">
        <f t="shared" ca="1" si="1"/>
        <v>0</v>
      </c>
      <c r="DU27" s="214">
        <f>計算_基本取引表_調整前!DU27</f>
        <v>0</v>
      </c>
      <c r="DV27" s="214">
        <f>IF($C27="分類不明", 計算_基本取引表_調整前!DV27+_xlfn.AGGREGATE(9,6,計算_移輸出入額!$BF$5:$BF$124), 計算_基本取引表_調整前!DV27)</f>
        <v>0</v>
      </c>
      <c r="DW27" s="214">
        <f>計算_基本取引表_調整前!DW27</f>
        <v>0</v>
      </c>
      <c r="DX27" s="214">
        <f>計算_基本取引表_調整前!DX27</f>
        <v>0</v>
      </c>
      <c r="DY27" s="214">
        <f>計算_基本取引表_調整前!DY27</f>
        <v>0</v>
      </c>
      <c r="DZ27" s="214">
        <f>計算_基本取引表_調整前!DZ27</f>
        <v>0</v>
      </c>
      <c r="EA27" s="214" t="e">
        <f>計算_基本取引表_調整前!EA27</f>
        <v>#DIV/0!</v>
      </c>
      <c r="EB27" s="735">
        <f ca="1">IFERROR(SUMIF(振分, $C27, 入力_北海道基本取引表!EB$4:EB$124)*($EE27/SUMIF(振分, $C27, 入力_北海道基本取引表!$EG$4:$EG$107)), 0)</f>
        <v>0</v>
      </c>
      <c r="EC27" s="215" t="e">
        <f t="shared" si="2"/>
        <v>#DIV/0!</v>
      </c>
      <c r="ED27" s="216" t="e">
        <f t="shared" ca="1" si="3"/>
        <v>#DIV/0!</v>
      </c>
      <c r="EE27" s="214" t="e">
        <f ca="1"/>
        <v>#DIV/0!</v>
      </c>
      <c r="EF27" s="216" t="e">
        <f t="shared" ca="1" si="4"/>
        <v>#DIV/0!</v>
      </c>
      <c r="EG27" s="216" t="e">
        <f t="shared" ca="1" si="0"/>
        <v>#DIV/0!</v>
      </c>
      <c r="EH27" s="214" t="e">
        <f ca="1"/>
        <v>#DIV/0!</v>
      </c>
      <c r="EI27" s="216" t="e">
        <f t="shared" ca="1" si="5"/>
        <v>#DIV/0!</v>
      </c>
      <c r="EJ27" s="216" t="e">
        <f ca="1"/>
        <v>#DIV/0!</v>
      </c>
      <c r="EK27" s="215"/>
    </row>
    <row r="28" spans="2:141" s="6" customFormat="1" ht="15.75" hidden="1" customHeight="1" x14ac:dyDescent="0.25">
      <c r="B28" s="53">
        <v>25</v>
      </c>
      <c r="C28" s="192" t="str">
        <v>-</v>
      </c>
      <c r="D28" s="211">
        <f ca="1">IF(D$3="分類不明", 計算_移輸出入額!$BG29, D$133*計算_投入係数表!D28)</f>
        <v>0</v>
      </c>
      <c r="E28" s="212">
        <f ca="1">IF(E$3="分類不明", 計算_移輸出入額!$BG29, E$133*計算_投入係数表!E28)</f>
        <v>0</v>
      </c>
      <c r="F28" s="212">
        <f ca="1">IF(F$3="分類不明", 計算_移輸出入額!$BG29, F$133*計算_投入係数表!F28)</f>
        <v>0</v>
      </c>
      <c r="G28" s="212">
        <f ca="1">IF(G$3="分類不明", 計算_移輸出入額!$BG29, G$133*計算_投入係数表!G28)</f>
        <v>0</v>
      </c>
      <c r="H28" s="212">
        <f ca="1">IF(H$3="分類不明", 計算_移輸出入額!$BG29, H$133*計算_投入係数表!H28)</f>
        <v>0</v>
      </c>
      <c r="I28" s="212">
        <f ca="1">IF(I$3="分類不明", 計算_移輸出入額!$BG29, I$133*計算_投入係数表!I28)</f>
        <v>0</v>
      </c>
      <c r="J28" s="212">
        <f ca="1">IF(J$3="分類不明", 計算_移輸出入額!$BG29, J$133*計算_投入係数表!J28)</f>
        <v>0</v>
      </c>
      <c r="K28" s="212">
        <f ca="1">IF(K$3="分類不明", 計算_移輸出入額!$BG29, K$133*計算_投入係数表!K28)</f>
        <v>0</v>
      </c>
      <c r="L28" s="212">
        <f ca="1">IF(L$3="分類不明", 計算_移輸出入額!$BG29, L$133*計算_投入係数表!L28)</f>
        <v>0</v>
      </c>
      <c r="M28" s="212">
        <f ca="1">IF(M$3="分類不明", 計算_移輸出入額!$BG29, M$133*計算_投入係数表!M28)</f>
        <v>0</v>
      </c>
      <c r="N28" s="212">
        <f ca="1">IF(N$3="分類不明", 計算_移輸出入額!$BG29, N$133*計算_投入係数表!N28)</f>
        <v>0</v>
      </c>
      <c r="O28" s="212">
        <f ca="1">IF(O$3="分類不明", 計算_移輸出入額!$BG29, O$133*計算_投入係数表!O28)</f>
        <v>0</v>
      </c>
      <c r="P28" s="212" t="e">
        <f ca="1">IF(P$3="分類不明", 計算_移輸出入額!$BG29, P$133*計算_投入係数表!P28)</f>
        <v>#DIV/0!</v>
      </c>
      <c r="Q28" s="212" t="e">
        <f ca="1">IF(Q$3="分類不明", 計算_移輸出入額!$BG29, Q$133*計算_投入係数表!Q28)</f>
        <v>#DIV/0!</v>
      </c>
      <c r="R28" s="212" t="e">
        <f ca="1">IF(R$3="分類不明", 計算_移輸出入額!$BG29, R$133*計算_投入係数表!R28)</f>
        <v>#DIV/0!</v>
      </c>
      <c r="S28" s="212" t="e">
        <f ca="1">IF(S$3="分類不明", 計算_移輸出入額!$BG29, S$133*計算_投入係数表!S28)</f>
        <v>#DIV/0!</v>
      </c>
      <c r="T28" s="212" t="e">
        <f ca="1">IF(T$3="分類不明", 計算_移輸出入額!$BG29, T$133*計算_投入係数表!T28)</f>
        <v>#DIV/0!</v>
      </c>
      <c r="U28" s="212" t="e">
        <f ca="1">IF(U$3="分類不明", 計算_移輸出入額!$BG29, U$133*計算_投入係数表!U28)</f>
        <v>#DIV/0!</v>
      </c>
      <c r="V28" s="212" t="e">
        <f ca="1">IF(V$3="分類不明", 計算_移輸出入額!$BG29, V$133*計算_投入係数表!V28)</f>
        <v>#DIV/0!</v>
      </c>
      <c r="W28" s="212" t="e">
        <f ca="1">IF(W$3="分類不明", 計算_移輸出入額!$BG29, W$133*計算_投入係数表!W28)</f>
        <v>#DIV/0!</v>
      </c>
      <c r="X28" s="212" t="e">
        <f ca="1">IF(X$3="分類不明", 計算_移輸出入額!$BG29, X$133*計算_投入係数表!X28)</f>
        <v>#DIV/0!</v>
      </c>
      <c r="Y28" s="212" t="e">
        <f ca="1">IF(Y$3="分類不明", 計算_移輸出入額!$BG29, Y$133*計算_投入係数表!Y28)</f>
        <v>#DIV/0!</v>
      </c>
      <c r="Z28" s="212" t="e">
        <f ca="1">IF(Z$3="分類不明", 計算_移輸出入額!$BG29, Z$133*計算_投入係数表!Z28)</f>
        <v>#DIV/0!</v>
      </c>
      <c r="AA28" s="212" t="e">
        <f ca="1">IF(AA$3="分類不明", 計算_移輸出入額!$BG29, AA$133*計算_投入係数表!AA28)</f>
        <v>#DIV/0!</v>
      </c>
      <c r="AB28" s="212" t="e">
        <f ca="1">IF(AB$3="分類不明", 計算_移輸出入額!$BG29, AB$133*計算_投入係数表!AB28)</f>
        <v>#DIV/0!</v>
      </c>
      <c r="AC28" s="212" t="e">
        <f ca="1">IF(AC$3="分類不明", 計算_移輸出入額!$BG29, AC$133*計算_投入係数表!AC28)</f>
        <v>#DIV/0!</v>
      </c>
      <c r="AD28" s="212" t="e">
        <f ca="1">IF(AD$3="分類不明", 計算_移輸出入額!$BG29, AD$133*計算_投入係数表!AD28)</f>
        <v>#DIV/0!</v>
      </c>
      <c r="AE28" s="212" t="e">
        <f ca="1">IF(AE$3="分類不明", 計算_移輸出入額!$BG29, AE$133*計算_投入係数表!AE28)</f>
        <v>#DIV/0!</v>
      </c>
      <c r="AF28" s="212" t="e">
        <f ca="1">IF(AF$3="分類不明", 計算_移輸出入額!$BG29, AF$133*計算_投入係数表!AF28)</f>
        <v>#DIV/0!</v>
      </c>
      <c r="AG28" s="212" t="e">
        <f ca="1">IF(AG$3="分類不明", 計算_移輸出入額!$BG29, AG$133*計算_投入係数表!AG28)</f>
        <v>#DIV/0!</v>
      </c>
      <c r="AH28" s="212" t="e">
        <f ca="1">IF(AH$3="分類不明", 計算_移輸出入額!$BG29, AH$133*計算_投入係数表!AH28)</f>
        <v>#DIV/0!</v>
      </c>
      <c r="AI28" s="212" t="e">
        <f ca="1">IF(AI$3="分類不明", 計算_移輸出入額!$BG29, AI$133*計算_投入係数表!AI28)</f>
        <v>#DIV/0!</v>
      </c>
      <c r="AJ28" s="212" t="e">
        <f ca="1">IF(AJ$3="分類不明", 計算_移輸出入額!$BG29, AJ$133*計算_投入係数表!AJ28)</f>
        <v>#DIV/0!</v>
      </c>
      <c r="AK28" s="212" t="e">
        <f ca="1">IF(AK$3="分類不明", 計算_移輸出入額!$BG29, AK$133*計算_投入係数表!AK28)</f>
        <v>#DIV/0!</v>
      </c>
      <c r="AL28" s="212" t="e">
        <f ca="1">IF(AL$3="分類不明", 計算_移輸出入額!$BG29, AL$133*計算_投入係数表!AL28)</f>
        <v>#DIV/0!</v>
      </c>
      <c r="AM28" s="212" t="e">
        <f ca="1">IF(AM$3="分類不明", 計算_移輸出入額!$BG29, AM$133*計算_投入係数表!AM28)</f>
        <v>#DIV/0!</v>
      </c>
      <c r="AN28" s="212" t="e">
        <f ca="1">IF(AN$3="分類不明", 計算_移輸出入額!$BG29, AN$133*計算_投入係数表!AN28)</f>
        <v>#DIV/0!</v>
      </c>
      <c r="AO28" s="212" t="e">
        <f ca="1">IF(AO$3="分類不明", 計算_移輸出入額!$BG29, AO$133*計算_投入係数表!AO28)</f>
        <v>#DIV/0!</v>
      </c>
      <c r="AP28" s="212" t="e">
        <f ca="1">IF(AP$3="分類不明", 計算_移輸出入額!$BG29, AP$133*計算_投入係数表!AP28)</f>
        <v>#DIV/0!</v>
      </c>
      <c r="AQ28" s="212" t="e">
        <f ca="1">IF(AQ$3="分類不明", 計算_移輸出入額!$BG29, AQ$133*計算_投入係数表!AQ28)</f>
        <v>#DIV/0!</v>
      </c>
      <c r="AR28" s="212" t="e">
        <f ca="1">IF(AR$3="分類不明", 計算_移輸出入額!$BG29, AR$133*計算_投入係数表!AR28)</f>
        <v>#DIV/0!</v>
      </c>
      <c r="AS28" s="212" t="e">
        <f ca="1">IF(AS$3="分類不明", 計算_移輸出入額!$BG29, AS$133*計算_投入係数表!AS28)</f>
        <v>#DIV/0!</v>
      </c>
      <c r="AT28" s="212" t="e">
        <f ca="1">IF(AT$3="分類不明", 計算_移輸出入額!$BG29, AT$133*計算_投入係数表!AT28)</f>
        <v>#DIV/0!</v>
      </c>
      <c r="AU28" s="212" t="e">
        <f ca="1">IF(AU$3="分類不明", 計算_移輸出入額!$BG29, AU$133*計算_投入係数表!AU28)</f>
        <v>#DIV/0!</v>
      </c>
      <c r="AV28" s="212" t="e">
        <f ca="1">IF(AV$3="分類不明", 計算_移輸出入額!$BG29, AV$133*計算_投入係数表!AV28)</f>
        <v>#DIV/0!</v>
      </c>
      <c r="AW28" s="212" t="e">
        <f ca="1">IF(AW$3="分類不明", 計算_移輸出入額!$BG29, AW$133*計算_投入係数表!AW28)</f>
        <v>#DIV/0!</v>
      </c>
      <c r="AX28" s="212" t="e">
        <f ca="1">IF(AX$3="分類不明", 計算_移輸出入額!$BG29, AX$133*計算_投入係数表!AX28)</f>
        <v>#DIV/0!</v>
      </c>
      <c r="AY28" s="212" t="e">
        <f ca="1">IF(AY$3="分類不明", 計算_移輸出入額!$BG29, AY$133*計算_投入係数表!AY28)</f>
        <v>#DIV/0!</v>
      </c>
      <c r="AZ28" s="212" t="e">
        <f ca="1">IF(AZ$3="分類不明", 計算_移輸出入額!$BG29, AZ$133*計算_投入係数表!AZ28)</f>
        <v>#DIV/0!</v>
      </c>
      <c r="BA28" s="212" t="e">
        <f ca="1">IF(BA$3="分類不明", 計算_移輸出入額!$BG29, BA$133*計算_投入係数表!BA28)</f>
        <v>#DIV/0!</v>
      </c>
      <c r="BB28" s="212" t="e">
        <f ca="1">IF(BB$3="分類不明", 計算_移輸出入額!$BG29, BB$133*計算_投入係数表!BB28)</f>
        <v>#DIV/0!</v>
      </c>
      <c r="BC28" s="212" t="e">
        <f ca="1">IF(BC$3="分類不明", 計算_移輸出入額!$BG29, BC$133*計算_投入係数表!BC28)</f>
        <v>#DIV/0!</v>
      </c>
      <c r="BD28" s="212" t="e">
        <f ca="1">IF(BD$3="分類不明", 計算_移輸出入額!$BG29, BD$133*計算_投入係数表!BD28)</f>
        <v>#DIV/0!</v>
      </c>
      <c r="BE28" s="212" t="e">
        <f ca="1">IF(BE$3="分類不明", 計算_移輸出入額!$BG29, BE$133*計算_投入係数表!BE28)</f>
        <v>#DIV/0!</v>
      </c>
      <c r="BF28" s="212" t="e">
        <f ca="1">IF(BF$3="分類不明", 計算_移輸出入額!$BG29, BF$133*計算_投入係数表!BF28)</f>
        <v>#DIV/0!</v>
      </c>
      <c r="BG28" s="212" t="e">
        <f ca="1">IF(BG$3="分類不明", 計算_移輸出入額!$BG29, BG$133*計算_投入係数表!BG28)</f>
        <v>#DIV/0!</v>
      </c>
      <c r="BH28" s="212" t="e">
        <f ca="1">IF(BH$3="分類不明", 計算_移輸出入額!$BG29, BH$133*計算_投入係数表!BH28)</f>
        <v>#DIV/0!</v>
      </c>
      <c r="BI28" s="212" t="e">
        <f ca="1">IF(BI$3="分類不明", 計算_移輸出入額!$BG29, BI$133*計算_投入係数表!BI28)</f>
        <v>#DIV/0!</v>
      </c>
      <c r="BJ28" s="212" t="e">
        <f ca="1">IF(BJ$3="分類不明", 計算_移輸出入額!$BG29, BJ$133*計算_投入係数表!BJ28)</f>
        <v>#DIV/0!</v>
      </c>
      <c r="BK28" s="212" t="e">
        <f ca="1">IF(BK$3="分類不明", 計算_移輸出入額!$BG29, BK$133*計算_投入係数表!BK28)</f>
        <v>#DIV/0!</v>
      </c>
      <c r="BL28" s="212" t="e">
        <f ca="1">IF(BL$3="分類不明", 計算_移輸出入額!$BG29, BL$133*計算_投入係数表!BL28)</f>
        <v>#DIV/0!</v>
      </c>
      <c r="BM28" s="212" t="e">
        <f ca="1">IF(BM$3="分類不明", 計算_移輸出入額!$BG29, BM$133*計算_投入係数表!BM28)</f>
        <v>#DIV/0!</v>
      </c>
      <c r="BN28" s="212" t="e">
        <f ca="1">IF(BN$3="分類不明", 計算_移輸出入額!$BG29, BN$133*計算_投入係数表!BN28)</f>
        <v>#DIV/0!</v>
      </c>
      <c r="BO28" s="212" t="e">
        <f ca="1">IF(BO$3="分類不明", 計算_移輸出入額!$BG29, BO$133*計算_投入係数表!BO28)</f>
        <v>#DIV/0!</v>
      </c>
      <c r="BP28" s="212" t="e">
        <f ca="1">IF(BP$3="分類不明", 計算_移輸出入額!$BG29, BP$133*計算_投入係数表!BP28)</f>
        <v>#DIV/0!</v>
      </c>
      <c r="BQ28" s="212" t="e">
        <f ca="1">IF(BQ$3="分類不明", 計算_移輸出入額!$BG29, BQ$133*計算_投入係数表!BQ28)</f>
        <v>#DIV/0!</v>
      </c>
      <c r="BR28" s="212" t="e">
        <f ca="1">IF(BR$3="分類不明", 計算_移輸出入額!$BG29, BR$133*計算_投入係数表!BR28)</f>
        <v>#DIV/0!</v>
      </c>
      <c r="BS28" s="212" t="e">
        <f ca="1">IF(BS$3="分類不明", 計算_移輸出入額!$BG29, BS$133*計算_投入係数表!BS28)</f>
        <v>#DIV/0!</v>
      </c>
      <c r="BT28" s="212" t="e">
        <f ca="1">IF(BT$3="分類不明", 計算_移輸出入額!$BG29, BT$133*計算_投入係数表!BT28)</f>
        <v>#DIV/0!</v>
      </c>
      <c r="BU28" s="212" t="e">
        <f ca="1">IF(BU$3="分類不明", 計算_移輸出入額!$BG29, BU$133*計算_投入係数表!BU28)</f>
        <v>#DIV/0!</v>
      </c>
      <c r="BV28" s="212" t="e">
        <f ca="1">IF(BV$3="分類不明", 計算_移輸出入額!$BG29, BV$133*計算_投入係数表!BV28)</f>
        <v>#DIV/0!</v>
      </c>
      <c r="BW28" s="212" t="e">
        <f ca="1">IF(BW$3="分類不明", 計算_移輸出入額!$BG29, BW$133*計算_投入係数表!BW28)</f>
        <v>#DIV/0!</v>
      </c>
      <c r="BX28" s="212" t="e">
        <f ca="1">IF(BX$3="分類不明", 計算_移輸出入額!$BG29, BX$133*計算_投入係数表!BX28)</f>
        <v>#DIV/0!</v>
      </c>
      <c r="BY28" s="212" t="e">
        <f ca="1">IF(BY$3="分類不明", 計算_移輸出入額!$BG29, BY$133*計算_投入係数表!BY28)</f>
        <v>#DIV/0!</v>
      </c>
      <c r="BZ28" s="212" t="e">
        <f ca="1">IF(BZ$3="分類不明", 計算_移輸出入額!$BG29, BZ$133*計算_投入係数表!BZ28)</f>
        <v>#DIV/0!</v>
      </c>
      <c r="CA28" s="212" t="e">
        <f ca="1">IF(CA$3="分類不明", 計算_移輸出入額!$BG29, CA$133*計算_投入係数表!CA28)</f>
        <v>#DIV/0!</v>
      </c>
      <c r="CB28" s="212" t="e">
        <f ca="1">IF(CB$3="分類不明", 計算_移輸出入額!$BG29, CB$133*計算_投入係数表!CB28)</f>
        <v>#DIV/0!</v>
      </c>
      <c r="CC28" s="212" t="e">
        <f ca="1">IF(CC$3="分類不明", 計算_移輸出入額!$BG29, CC$133*計算_投入係数表!CC28)</f>
        <v>#DIV/0!</v>
      </c>
      <c r="CD28" s="212" t="e">
        <f ca="1">IF(CD$3="分類不明", 計算_移輸出入額!$BG29, CD$133*計算_投入係数表!CD28)</f>
        <v>#DIV/0!</v>
      </c>
      <c r="CE28" s="212" t="e">
        <f ca="1">IF(CE$3="分類不明", 計算_移輸出入額!$BG29, CE$133*計算_投入係数表!CE28)</f>
        <v>#DIV/0!</v>
      </c>
      <c r="CF28" s="212" t="e">
        <f ca="1">IF(CF$3="分類不明", 計算_移輸出入額!$BG29, CF$133*計算_投入係数表!CF28)</f>
        <v>#DIV/0!</v>
      </c>
      <c r="CG28" s="212" t="e">
        <f ca="1">IF(CG$3="分類不明", 計算_移輸出入額!$BG29, CG$133*計算_投入係数表!CG28)</f>
        <v>#DIV/0!</v>
      </c>
      <c r="CH28" s="212" t="e">
        <f ca="1">IF(CH$3="分類不明", 計算_移輸出入額!$BG29, CH$133*計算_投入係数表!CH28)</f>
        <v>#DIV/0!</v>
      </c>
      <c r="CI28" s="212" t="e">
        <f ca="1">IF(CI$3="分類不明", 計算_移輸出入額!$BG29, CI$133*計算_投入係数表!CI28)</f>
        <v>#DIV/0!</v>
      </c>
      <c r="CJ28" s="212" t="e">
        <f ca="1">IF(CJ$3="分類不明", 計算_移輸出入額!$BG29, CJ$133*計算_投入係数表!CJ28)</f>
        <v>#DIV/0!</v>
      </c>
      <c r="CK28" s="212" t="e">
        <f ca="1">IF(CK$3="分類不明", 計算_移輸出入額!$BG29, CK$133*計算_投入係数表!CK28)</f>
        <v>#DIV/0!</v>
      </c>
      <c r="CL28" s="212" t="e">
        <f ca="1">IF(CL$3="分類不明", 計算_移輸出入額!$BG29, CL$133*計算_投入係数表!CL28)</f>
        <v>#DIV/0!</v>
      </c>
      <c r="CM28" s="212" t="e">
        <f ca="1">IF(CM$3="分類不明", 計算_移輸出入額!$BG29, CM$133*計算_投入係数表!CM28)</f>
        <v>#DIV/0!</v>
      </c>
      <c r="CN28" s="212" t="e">
        <f ca="1">IF(CN$3="分類不明", 計算_移輸出入額!$BG29, CN$133*計算_投入係数表!CN28)</f>
        <v>#DIV/0!</v>
      </c>
      <c r="CO28" s="212" t="e">
        <f ca="1">IF(CO$3="分類不明", 計算_移輸出入額!$BG29, CO$133*計算_投入係数表!CO28)</f>
        <v>#DIV/0!</v>
      </c>
      <c r="CP28" s="212" t="e">
        <f ca="1">IF(CP$3="分類不明", 計算_移輸出入額!$BG29, CP$133*計算_投入係数表!CP28)</f>
        <v>#DIV/0!</v>
      </c>
      <c r="CQ28" s="212" t="e">
        <f ca="1">IF(CQ$3="分類不明", 計算_移輸出入額!$BG29, CQ$133*計算_投入係数表!CQ28)</f>
        <v>#DIV/0!</v>
      </c>
      <c r="CR28" s="212" t="e">
        <f ca="1">IF(CR$3="分類不明", 計算_移輸出入額!$BG29, CR$133*計算_投入係数表!CR28)</f>
        <v>#DIV/0!</v>
      </c>
      <c r="CS28" s="212" t="e">
        <f ca="1">IF(CS$3="分類不明", 計算_移輸出入額!$BG29, CS$133*計算_投入係数表!CS28)</f>
        <v>#DIV/0!</v>
      </c>
      <c r="CT28" s="212" t="e">
        <f ca="1">IF(CT$3="分類不明", 計算_移輸出入額!$BG29, CT$133*計算_投入係数表!CT28)</f>
        <v>#DIV/0!</v>
      </c>
      <c r="CU28" s="212" t="e">
        <f ca="1">IF(CU$3="分類不明", 計算_移輸出入額!$BG29, CU$133*計算_投入係数表!CU28)</f>
        <v>#DIV/0!</v>
      </c>
      <c r="CV28" s="212" t="e">
        <f ca="1">IF(CV$3="分類不明", 計算_移輸出入額!$BG29, CV$133*計算_投入係数表!CV28)</f>
        <v>#DIV/0!</v>
      </c>
      <c r="CW28" s="212" t="e">
        <f ca="1">IF(CW$3="分類不明", 計算_移輸出入額!$BG29, CW$133*計算_投入係数表!CW28)</f>
        <v>#DIV/0!</v>
      </c>
      <c r="CX28" s="212" t="e">
        <f ca="1">IF(CX$3="分類不明", 計算_移輸出入額!$BG29, CX$133*計算_投入係数表!CX28)</f>
        <v>#DIV/0!</v>
      </c>
      <c r="CY28" s="212" t="e">
        <f ca="1">IF(CY$3="分類不明", 計算_移輸出入額!$BG29, CY$133*計算_投入係数表!CY28)</f>
        <v>#DIV/0!</v>
      </c>
      <c r="CZ28" s="212" t="e">
        <f ca="1">IF(CZ$3="分類不明", 計算_移輸出入額!$BG29, CZ$133*計算_投入係数表!CZ28)</f>
        <v>#DIV/0!</v>
      </c>
      <c r="DA28" s="212" t="e">
        <f ca="1">IF(DA$3="分類不明", 計算_移輸出入額!$BG29, DA$133*計算_投入係数表!DA28)</f>
        <v>#DIV/0!</v>
      </c>
      <c r="DB28" s="212" t="e">
        <f ca="1">IF(DB$3="分類不明", 計算_移輸出入額!$BG29, DB$133*計算_投入係数表!DB28)</f>
        <v>#DIV/0!</v>
      </c>
      <c r="DC28" s="212" t="e">
        <f ca="1">IF(DC$3="分類不明", 計算_移輸出入額!$BG29, DC$133*計算_投入係数表!DC28)</f>
        <v>#DIV/0!</v>
      </c>
      <c r="DD28" s="212" t="e">
        <f ca="1">IF(DD$3="分類不明", 計算_移輸出入額!$BG29, DD$133*計算_投入係数表!DD28)</f>
        <v>#DIV/0!</v>
      </c>
      <c r="DE28" s="212" t="e">
        <f ca="1">IF(DE$3="分類不明", 計算_移輸出入額!$BG29, DE$133*計算_投入係数表!DE28)</f>
        <v>#DIV/0!</v>
      </c>
      <c r="DF28" s="212" t="e">
        <f ca="1">IF(DF$3="分類不明", 計算_移輸出入額!$BG29, DF$133*計算_投入係数表!DF28)</f>
        <v>#DIV/0!</v>
      </c>
      <c r="DG28" s="212" t="e">
        <f ca="1">IF(DG$3="分類不明", 計算_移輸出入額!$BG29, DG$133*計算_投入係数表!DG28)</f>
        <v>#DIV/0!</v>
      </c>
      <c r="DH28" s="212" t="e">
        <f ca="1">IF(DH$3="分類不明", 計算_移輸出入額!$BG29, DH$133*計算_投入係数表!DH28)</f>
        <v>#DIV/0!</v>
      </c>
      <c r="DI28" s="212" t="e">
        <f ca="1">IF(DI$3="分類不明", 計算_移輸出入額!$BG29, DI$133*計算_投入係数表!DI28)</f>
        <v>#DIV/0!</v>
      </c>
      <c r="DJ28" s="212" t="e">
        <f ca="1">IF(DJ$3="分類不明", 計算_移輸出入額!$BG29, DJ$133*計算_投入係数表!DJ28)</f>
        <v>#DIV/0!</v>
      </c>
      <c r="DK28" s="212" t="e">
        <f ca="1">IF(DK$3="分類不明", 計算_移輸出入額!$BG29, DK$133*計算_投入係数表!DK28)</f>
        <v>#DIV/0!</v>
      </c>
      <c r="DL28" s="212" t="e">
        <f ca="1">IF(DL$3="分類不明", 計算_移輸出入額!$BG29, DL$133*計算_投入係数表!DL28)</f>
        <v>#DIV/0!</v>
      </c>
      <c r="DM28" s="212" t="e">
        <f ca="1">IF(DM$3="分類不明", 計算_移輸出入額!$BG29, DM$133*計算_投入係数表!DM28)</f>
        <v>#DIV/0!</v>
      </c>
      <c r="DN28" s="212" t="e">
        <f ca="1">IF(DN$3="分類不明", 計算_移輸出入額!$BG29, DN$133*計算_投入係数表!DN28)</f>
        <v>#DIV/0!</v>
      </c>
      <c r="DO28" s="212" t="e">
        <f ca="1">IF(DO$3="分類不明", 計算_移輸出入額!$BG29, DO$133*計算_投入係数表!DO28)</f>
        <v>#DIV/0!</v>
      </c>
      <c r="DP28" s="212" t="e">
        <f ca="1">IF(DP$3="分類不明", 計算_移輸出入額!$BG29, DP$133*計算_投入係数表!DP28)</f>
        <v>#DIV/0!</v>
      </c>
      <c r="DQ28" s="212" t="e">
        <f ca="1">IF(DQ$3="分類不明", 計算_移輸出入額!$BG29, DQ$133*計算_投入係数表!DQ28)</f>
        <v>#DIV/0!</v>
      </c>
      <c r="DR28" s="212" t="e">
        <f ca="1">IF(DR$3="分類不明", 計算_移輸出入額!$BG29, DR$133*計算_投入係数表!DR28)</f>
        <v>#DIV/0!</v>
      </c>
      <c r="DS28" s="212" t="e">
        <f ca="1">IF(DS$3="分類不明", 計算_移輸出入額!$BG29, DS$133*計算_投入係数表!DS28)</f>
        <v>#DIV/0!</v>
      </c>
      <c r="DT28" s="213">
        <f t="shared" ca="1" si="1"/>
        <v>0</v>
      </c>
      <c r="DU28" s="226">
        <f>計算_基本取引表_調整前!DU28</f>
        <v>0</v>
      </c>
      <c r="DV28" s="226">
        <f>IF($C28="分類不明", 計算_基本取引表_調整前!DV28+_xlfn.AGGREGATE(9,6,計算_移輸出入額!$BF$5:$BF$124), 計算_基本取引表_調整前!DV28)</f>
        <v>0</v>
      </c>
      <c r="DW28" s="226">
        <f>計算_基本取引表_調整前!DW28</f>
        <v>0</v>
      </c>
      <c r="DX28" s="226">
        <f>計算_基本取引表_調整前!DX28</f>
        <v>0</v>
      </c>
      <c r="DY28" s="226">
        <f>計算_基本取引表_調整前!DY28</f>
        <v>0</v>
      </c>
      <c r="DZ28" s="226">
        <f>計算_基本取引表_調整前!DZ28</f>
        <v>0</v>
      </c>
      <c r="EA28" s="226" t="e">
        <f>計算_基本取引表_調整前!EA28</f>
        <v>#DIV/0!</v>
      </c>
      <c r="EB28" s="737">
        <f ca="1">IFERROR(SUMIF(振分, $C28, 入力_北海道基本取引表!EB$4:EB$124)*($EE28/SUMIF(振分, $C28, 入力_北海道基本取引表!$EG$4:$EG$107)), 0)</f>
        <v>0</v>
      </c>
      <c r="EC28" s="227" t="e">
        <f t="shared" si="2"/>
        <v>#DIV/0!</v>
      </c>
      <c r="ED28" s="228" t="e">
        <f t="shared" ca="1" si="3"/>
        <v>#DIV/0!</v>
      </c>
      <c r="EE28" s="226" t="e">
        <f ca="1"/>
        <v>#DIV/0!</v>
      </c>
      <c r="EF28" s="228" t="e">
        <f t="shared" ca="1" si="4"/>
        <v>#DIV/0!</v>
      </c>
      <c r="EG28" s="228" t="e">
        <f t="shared" ca="1" si="0"/>
        <v>#DIV/0!</v>
      </c>
      <c r="EH28" s="226" t="e">
        <f ca="1"/>
        <v>#DIV/0!</v>
      </c>
      <c r="EI28" s="228" t="e">
        <f t="shared" ca="1" si="5"/>
        <v>#DIV/0!</v>
      </c>
      <c r="EJ28" s="216" t="e">
        <f ca="1"/>
        <v>#DIV/0!</v>
      </c>
      <c r="EK28" s="215"/>
    </row>
    <row r="29" spans="2:141" s="6" customFormat="1" ht="15.75" hidden="1" customHeight="1" x14ac:dyDescent="0.25">
      <c r="B29" s="53">
        <v>26</v>
      </c>
      <c r="C29" s="195" t="str">
        <v>-</v>
      </c>
      <c r="D29" s="217">
        <f ca="1">IF(D$3="分類不明", 計算_移輸出入額!$BG30, D$133*計算_投入係数表!D29)</f>
        <v>0</v>
      </c>
      <c r="E29" s="218">
        <f ca="1">IF(E$3="分類不明", 計算_移輸出入額!$BG30, E$133*計算_投入係数表!E29)</f>
        <v>0</v>
      </c>
      <c r="F29" s="218">
        <f ca="1">IF(F$3="分類不明", 計算_移輸出入額!$BG30, F$133*計算_投入係数表!F29)</f>
        <v>0</v>
      </c>
      <c r="G29" s="218">
        <f ca="1">IF(G$3="分類不明", 計算_移輸出入額!$BG30, G$133*計算_投入係数表!G29)</f>
        <v>0</v>
      </c>
      <c r="H29" s="218">
        <f ca="1">IF(H$3="分類不明", 計算_移輸出入額!$BG30, H$133*計算_投入係数表!H29)</f>
        <v>0</v>
      </c>
      <c r="I29" s="218">
        <f ca="1">IF(I$3="分類不明", 計算_移輸出入額!$BG30, I$133*計算_投入係数表!I29)</f>
        <v>0</v>
      </c>
      <c r="J29" s="218">
        <f ca="1">IF(J$3="分類不明", 計算_移輸出入額!$BG30, J$133*計算_投入係数表!J29)</f>
        <v>0</v>
      </c>
      <c r="K29" s="218">
        <f ca="1">IF(K$3="分類不明", 計算_移輸出入額!$BG30, K$133*計算_投入係数表!K29)</f>
        <v>0</v>
      </c>
      <c r="L29" s="218">
        <f ca="1">IF(L$3="分類不明", 計算_移輸出入額!$BG30, L$133*計算_投入係数表!L29)</f>
        <v>0</v>
      </c>
      <c r="M29" s="218">
        <f ca="1">IF(M$3="分類不明", 計算_移輸出入額!$BG30, M$133*計算_投入係数表!M29)</f>
        <v>0</v>
      </c>
      <c r="N29" s="218">
        <f ca="1">IF(N$3="分類不明", 計算_移輸出入額!$BG30, N$133*計算_投入係数表!N29)</f>
        <v>0</v>
      </c>
      <c r="O29" s="218">
        <f ca="1">IF(O$3="分類不明", 計算_移輸出入額!$BG30, O$133*計算_投入係数表!O29)</f>
        <v>0</v>
      </c>
      <c r="P29" s="218" t="e">
        <f ca="1">IF(P$3="分類不明", 計算_移輸出入額!$BG30, P$133*計算_投入係数表!P29)</f>
        <v>#DIV/0!</v>
      </c>
      <c r="Q29" s="218" t="e">
        <f ca="1">IF(Q$3="分類不明", 計算_移輸出入額!$BG30, Q$133*計算_投入係数表!Q29)</f>
        <v>#DIV/0!</v>
      </c>
      <c r="R29" s="218" t="e">
        <f ca="1">IF(R$3="分類不明", 計算_移輸出入額!$BG30, R$133*計算_投入係数表!R29)</f>
        <v>#DIV/0!</v>
      </c>
      <c r="S29" s="218" t="e">
        <f ca="1">IF(S$3="分類不明", 計算_移輸出入額!$BG30, S$133*計算_投入係数表!S29)</f>
        <v>#DIV/0!</v>
      </c>
      <c r="T29" s="218" t="e">
        <f ca="1">IF(T$3="分類不明", 計算_移輸出入額!$BG30, T$133*計算_投入係数表!T29)</f>
        <v>#DIV/0!</v>
      </c>
      <c r="U29" s="218" t="e">
        <f ca="1">IF(U$3="分類不明", 計算_移輸出入額!$BG30, U$133*計算_投入係数表!U29)</f>
        <v>#DIV/0!</v>
      </c>
      <c r="V29" s="218" t="e">
        <f ca="1">IF(V$3="分類不明", 計算_移輸出入額!$BG30, V$133*計算_投入係数表!V29)</f>
        <v>#DIV/0!</v>
      </c>
      <c r="W29" s="218" t="e">
        <f ca="1">IF(W$3="分類不明", 計算_移輸出入額!$BG30, W$133*計算_投入係数表!W29)</f>
        <v>#DIV/0!</v>
      </c>
      <c r="X29" s="218" t="e">
        <f ca="1">IF(X$3="分類不明", 計算_移輸出入額!$BG30, X$133*計算_投入係数表!X29)</f>
        <v>#DIV/0!</v>
      </c>
      <c r="Y29" s="218" t="e">
        <f ca="1">IF(Y$3="分類不明", 計算_移輸出入額!$BG30, Y$133*計算_投入係数表!Y29)</f>
        <v>#DIV/0!</v>
      </c>
      <c r="Z29" s="218" t="e">
        <f ca="1">IF(Z$3="分類不明", 計算_移輸出入額!$BG30, Z$133*計算_投入係数表!Z29)</f>
        <v>#DIV/0!</v>
      </c>
      <c r="AA29" s="218" t="e">
        <f ca="1">IF(AA$3="分類不明", 計算_移輸出入額!$BG30, AA$133*計算_投入係数表!AA29)</f>
        <v>#DIV/0!</v>
      </c>
      <c r="AB29" s="218" t="e">
        <f ca="1">IF(AB$3="分類不明", 計算_移輸出入額!$BG30, AB$133*計算_投入係数表!AB29)</f>
        <v>#DIV/0!</v>
      </c>
      <c r="AC29" s="218" t="e">
        <f ca="1">IF(AC$3="分類不明", 計算_移輸出入額!$BG30, AC$133*計算_投入係数表!AC29)</f>
        <v>#DIV/0!</v>
      </c>
      <c r="AD29" s="218" t="e">
        <f ca="1">IF(AD$3="分類不明", 計算_移輸出入額!$BG30, AD$133*計算_投入係数表!AD29)</f>
        <v>#DIV/0!</v>
      </c>
      <c r="AE29" s="218" t="e">
        <f ca="1">IF(AE$3="分類不明", 計算_移輸出入額!$BG30, AE$133*計算_投入係数表!AE29)</f>
        <v>#DIV/0!</v>
      </c>
      <c r="AF29" s="218" t="e">
        <f ca="1">IF(AF$3="分類不明", 計算_移輸出入額!$BG30, AF$133*計算_投入係数表!AF29)</f>
        <v>#DIV/0!</v>
      </c>
      <c r="AG29" s="218" t="e">
        <f ca="1">IF(AG$3="分類不明", 計算_移輸出入額!$BG30, AG$133*計算_投入係数表!AG29)</f>
        <v>#DIV/0!</v>
      </c>
      <c r="AH29" s="218" t="e">
        <f ca="1">IF(AH$3="分類不明", 計算_移輸出入額!$BG30, AH$133*計算_投入係数表!AH29)</f>
        <v>#DIV/0!</v>
      </c>
      <c r="AI29" s="218" t="e">
        <f ca="1">IF(AI$3="分類不明", 計算_移輸出入額!$BG30, AI$133*計算_投入係数表!AI29)</f>
        <v>#DIV/0!</v>
      </c>
      <c r="AJ29" s="218" t="e">
        <f ca="1">IF(AJ$3="分類不明", 計算_移輸出入額!$BG30, AJ$133*計算_投入係数表!AJ29)</f>
        <v>#DIV/0!</v>
      </c>
      <c r="AK29" s="218" t="e">
        <f ca="1">IF(AK$3="分類不明", 計算_移輸出入額!$BG30, AK$133*計算_投入係数表!AK29)</f>
        <v>#DIV/0!</v>
      </c>
      <c r="AL29" s="218" t="e">
        <f ca="1">IF(AL$3="分類不明", 計算_移輸出入額!$BG30, AL$133*計算_投入係数表!AL29)</f>
        <v>#DIV/0!</v>
      </c>
      <c r="AM29" s="218" t="e">
        <f ca="1">IF(AM$3="分類不明", 計算_移輸出入額!$BG30, AM$133*計算_投入係数表!AM29)</f>
        <v>#DIV/0!</v>
      </c>
      <c r="AN29" s="218" t="e">
        <f ca="1">IF(AN$3="分類不明", 計算_移輸出入額!$BG30, AN$133*計算_投入係数表!AN29)</f>
        <v>#DIV/0!</v>
      </c>
      <c r="AO29" s="218" t="e">
        <f ca="1">IF(AO$3="分類不明", 計算_移輸出入額!$BG30, AO$133*計算_投入係数表!AO29)</f>
        <v>#DIV/0!</v>
      </c>
      <c r="AP29" s="218" t="e">
        <f ca="1">IF(AP$3="分類不明", 計算_移輸出入額!$BG30, AP$133*計算_投入係数表!AP29)</f>
        <v>#DIV/0!</v>
      </c>
      <c r="AQ29" s="218" t="e">
        <f ca="1">IF(AQ$3="分類不明", 計算_移輸出入額!$BG30, AQ$133*計算_投入係数表!AQ29)</f>
        <v>#DIV/0!</v>
      </c>
      <c r="AR29" s="218" t="e">
        <f ca="1">IF(AR$3="分類不明", 計算_移輸出入額!$BG30, AR$133*計算_投入係数表!AR29)</f>
        <v>#DIV/0!</v>
      </c>
      <c r="AS29" s="218" t="e">
        <f ca="1">IF(AS$3="分類不明", 計算_移輸出入額!$BG30, AS$133*計算_投入係数表!AS29)</f>
        <v>#DIV/0!</v>
      </c>
      <c r="AT29" s="218" t="e">
        <f ca="1">IF(AT$3="分類不明", 計算_移輸出入額!$BG30, AT$133*計算_投入係数表!AT29)</f>
        <v>#DIV/0!</v>
      </c>
      <c r="AU29" s="218" t="e">
        <f ca="1">IF(AU$3="分類不明", 計算_移輸出入額!$BG30, AU$133*計算_投入係数表!AU29)</f>
        <v>#DIV/0!</v>
      </c>
      <c r="AV29" s="218" t="e">
        <f ca="1">IF(AV$3="分類不明", 計算_移輸出入額!$BG30, AV$133*計算_投入係数表!AV29)</f>
        <v>#DIV/0!</v>
      </c>
      <c r="AW29" s="218" t="e">
        <f ca="1">IF(AW$3="分類不明", 計算_移輸出入額!$BG30, AW$133*計算_投入係数表!AW29)</f>
        <v>#DIV/0!</v>
      </c>
      <c r="AX29" s="218" t="e">
        <f ca="1">IF(AX$3="分類不明", 計算_移輸出入額!$BG30, AX$133*計算_投入係数表!AX29)</f>
        <v>#DIV/0!</v>
      </c>
      <c r="AY29" s="218" t="e">
        <f ca="1">IF(AY$3="分類不明", 計算_移輸出入額!$BG30, AY$133*計算_投入係数表!AY29)</f>
        <v>#DIV/0!</v>
      </c>
      <c r="AZ29" s="218" t="e">
        <f ca="1">IF(AZ$3="分類不明", 計算_移輸出入額!$BG30, AZ$133*計算_投入係数表!AZ29)</f>
        <v>#DIV/0!</v>
      </c>
      <c r="BA29" s="218" t="e">
        <f ca="1">IF(BA$3="分類不明", 計算_移輸出入額!$BG30, BA$133*計算_投入係数表!BA29)</f>
        <v>#DIV/0!</v>
      </c>
      <c r="BB29" s="218" t="e">
        <f ca="1">IF(BB$3="分類不明", 計算_移輸出入額!$BG30, BB$133*計算_投入係数表!BB29)</f>
        <v>#DIV/0!</v>
      </c>
      <c r="BC29" s="218" t="e">
        <f ca="1">IF(BC$3="分類不明", 計算_移輸出入額!$BG30, BC$133*計算_投入係数表!BC29)</f>
        <v>#DIV/0!</v>
      </c>
      <c r="BD29" s="218" t="e">
        <f ca="1">IF(BD$3="分類不明", 計算_移輸出入額!$BG30, BD$133*計算_投入係数表!BD29)</f>
        <v>#DIV/0!</v>
      </c>
      <c r="BE29" s="218" t="e">
        <f ca="1">IF(BE$3="分類不明", 計算_移輸出入額!$BG30, BE$133*計算_投入係数表!BE29)</f>
        <v>#DIV/0!</v>
      </c>
      <c r="BF29" s="218" t="e">
        <f ca="1">IF(BF$3="分類不明", 計算_移輸出入額!$BG30, BF$133*計算_投入係数表!BF29)</f>
        <v>#DIV/0!</v>
      </c>
      <c r="BG29" s="218" t="e">
        <f ca="1">IF(BG$3="分類不明", 計算_移輸出入額!$BG30, BG$133*計算_投入係数表!BG29)</f>
        <v>#DIV/0!</v>
      </c>
      <c r="BH29" s="218" t="e">
        <f ca="1">IF(BH$3="分類不明", 計算_移輸出入額!$BG30, BH$133*計算_投入係数表!BH29)</f>
        <v>#DIV/0!</v>
      </c>
      <c r="BI29" s="218" t="e">
        <f ca="1">IF(BI$3="分類不明", 計算_移輸出入額!$BG30, BI$133*計算_投入係数表!BI29)</f>
        <v>#DIV/0!</v>
      </c>
      <c r="BJ29" s="218" t="e">
        <f ca="1">IF(BJ$3="分類不明", 計算_移輸出入額!$BG30, BJ$133*計算_投入係数表!BJ29)</f>
        <v>#DIV/0!</v>
      </c>
      <c r="BK29" s="218" t="e">
        <f ca="1">IF(BK$3="分類不明", 計算_移輸出入額!$BG30, BK$133*計算_投入係数表!BK29)</f>
        <v>#DIV/0!</v>
      </c>
      <c r="BL29" s="218" t="e">
        <f ca="1">IF(BL$3="分類不明", 計算_移輸出入額!$BG30, BL$133*計算_投入係数表!BL29)</f>
        <v>#DIV/0!</v>
      </c>
      <c r="BM29" s="218" t="e">
        <f ca="1">IF(BM$3="分類不明", 計算_移輸出入額!$BG30, BM$133*計算_投入係数表!BM29)</f>
        <v>#DIV/0!</v>
      </c>
      <c r="BN29" s="218" t="e">
        <f ca="1">IF(BN$3="分類不明", 計算_移輸出入額!$BG30, BN$133*計算_投入係数表!BN29)</f>
        <v>#DIV/0!</v>
      </c>
      <c r="BO29" s="218" t="e">
        <f ca="1">IF(BO$3="分類不明", 計算_移輸出入額!$BG30, BO$133*計算_投入係数表!BO29)</f>
        <v>#DIV/0!</v>
      </c>
      <c r="BP29" s="218" t="e">
        <f ca="1">IF(BP$3="分類不明", 計算_移輸出入額!$BG30, BP$133*計算_投入係数表!BP29)</f>
        <v>#DIV/0!</v>
      </c>
      <c r="BQ29" s="218" t="e">
        <f ca="1">IF(BQ$3="分類不明", 計算_移輸出入額!$BG30, BQ$133*計算_投入係数表!BQ29)</f>
        <v>#DIV/0!</v>
      </c>
      <c r="BR29" s="218" t="e">
        <f ca="1">IF(BR$3="分類不明", 計算_移輸出入額!$BG30, BR$133*計算_投入係数表!BR29)</f>
        <v>#DIV/0!</v>
      </c>
      <c r="BS29" s="218" t="e">
        <f ca="1">IF(BS$3="分類不明", 計算_移輸出入額!$BG30, BS$133*計算_投入係数表!BS29)</f>
        <v>#DIV/0!</v>
      </c>
      <c r="BT29" s="218" t="e">
        <f ca="1">IF(BT$3="分類不明", 計算_移輸出入額!$BG30, BT$133*計算_投入係数表!BT29)</f>
        <v>#DIV/0!</v>
      </c>
      <c r="BU29" s="218" t="e">
        <f ca="1">IF(BU$3="分類不明", 計算_移輸出入額!$BG30, BU$133*計算_投入係数表!BU29)</f>
        <v>#DIV/0!</v>
      </c>
      <c r="BV29" s="218" t="e">
        <f ca="1">IF(BV$3="分類不明", 計算_移輸出入額!$BG30, BV$133*計算_投入係数表!BV29)</f>
        <v>#DIV/0!</v>
      </c>
      <c r="BW29" s="218" t="e">
        <f ca="1">IF(BW$3="分類不明", 計算_移輸出入額!$BG30, BW$133*計算_投入係数表!BW29)</f>
        <v>#DIV/0!</v>
      </c>
      <c r="BX29" s="218" t="e">
        <f ca="1">IF(BX$3="分類不明", 計算_移輸出入額!$BG30, BX$133*計算_投入係数表!BX29)</f>
        <v>#DIV/0!</v>
      </c>
      <c r="BY29" s="218" t="e">
        <f ca="1">IF(BY$3="分類不明", 計算_移輸出入額!$BG30, BY$133*計算_投入係数表!BY29)</f>
        <v>#DIV/0!</v>
      </c>
      <c r="BZ29" s="218" t="e">
        <f ca="1">IF(BZ$3="分類不明", 計算_移輸出入額!$BG30, BZ$133*計算_投入係数表!BZ29)</f>
        <v>#DIV/0!</v>
      </c>
      <c r="CA29" s="218" t="e">
        <f ca="1">IF(CA$3="分類不明", 計算_移輸出入額!$BG30, CA$133*計算_投入係数表!CA29)</f>
        <v>#DIV/0!</v>
      </c>
      <c r="CB29" s="218" t="e">
        <f ca="1">IF(CB$3="分類不明", 計算_移輸出入額!$BG30, CB$133*計算_投入係数表!CB29)</f>
        <v>#DIV/0!</v>
      </c>
      <c r="CC29" s="218" t="e">
        <f ca="1">IF(CC$3="分類不明", 計算_移輸出入額!$BG30, CC$133*計算_投入係数表!CC29)</f>
        <v>#DIV/0!</v>
      </c>
      <c r="CD29" s="218" t="e">
        <f ca="1">IF(CD$3="分類不明", 計算_移輸出入額!$BG30, CD$133*計算_投入係数表!CD29)</f>
        <v>#DIV/0!</v>
      </c>
      <c r="CE29" s="218" t="e">
        <f ca="1">IF(CE$3="分類不明", 計算_移輸出入額!$BG30, CE$133*計算_投入係数表!CE29)</f>
        <v>#DIV/0!</v>
      </c>
      <c r="CF29" s="218" t="e">
        <f ca="1">IF(CF$3="分類不明", 計算_移輸出入額!$BG30, CF$133*計算_投入係数表!CF29)</f>
        <v>#DIV/0!</v>
      </c>
      <c r="CG29" s="218" t="e">
        <f ca="1">IF(CG$3="分類不明", 計算_移輸出入額!$BG30, CG$133*計算_投入係数表!CG29)</f>
        <v>#DIV/0!</v>
      </c>
      <c r="CH29" s="218" t="e">
        <f ca="1">IF(CH$3="分類不明", 計算_移輸出入額!$BG30, CH$133*計算_投入係数表!CH29)</f>
        <v>#DIV/0!</v>
      </c>
      <c r="CI29" s="218" t="e">
        <f ca="1">IF(CI$3="分類不明", 計算_移輸出入額!$BG30, CI$133*計算_投入係数表!CI29)</f>
        <v>#DIV/0!</v>
      </c>
      <c r="CJ29" s="218" t="e">
        <f ca="1">IF(CJ$3="分類不明", 計算_移輸出入額!$BG30, CJ$133*計算_投入係数表!CJ29)</f>
        <v>#DIV/0!</v>
      </c>
      <c r="CK29" s="218" t="e">
        <f ca="1">IF(CK$3="分類不明", 計算_移輸出入額!$BG30, CK$133*計算_投入係数表!CK29)</f>
        <v>#DIV/0!</v>
      </c>
      <c r="CL29" s="218" t="e">
        <f ca="1">IF(CL$3="分類不明", 計算_移輸出入額!$BG30, CL$133*計算_投入係数表!CL29)</f>
        <v>#DIV/0!</v>
      </c>
      <c r="CM29" s="218" t="e">
        <f ca="1">IF(CM$3="分類不明", 計算_移輸出入額!$BG30, CM$133*計算_投入係数表!CM29)</f>
        <v>#DIV/0!</v>
      </c>
      <c r="CN29" s="218" t="e">
        <f ca="1">IF(CN$3="分類不明", 計算_移輸出入額!$BG30, CN$133*計算_投入係数表!CN29)</f>
        <v>#DIV/0!</v>
      </c>
      <c r="CO29" s="218" t="e">
        <f ca="1">IF(CO$3="分類不明", 計算_移輸出入額!$BG30, CO$133*計算_投入係数表!CO29)</f>
        <v>#DIV/0!</v>
      </c>
      <c r="CP29" s="218" t="e">
        <f ca="1">IF(CP$3="分類不明", 計算_移輸出入額!$BG30, CP$133*計算_投入係数表!CP29)</f>
        <v>#DIV/0!</v>
      </c>
      <c r="CQ29" s="218" t="e">
        <f ca="1">IF(CQ$3="分類不明", 計算_移輸出入額!$BG30, CQ$133*計算_投入係数表!CQ29)</f>
        <v>#DIV/0!</v>
      </c>
      <c r="CR29" s="218" t="e">
        <f ca="1">IF(CR$3="分類不明", 計算_移輸出入額!$BG30, CR$133*計算_投入係数表!CR29)</f>
        <v>#DIV/0!</v>
      </c>
      <c r="CS29" s="218" t="e">
        <f ca="1">IF(CS$3="分類不明", 計算_移輸出入額!$BG30, CS$133*計算_投入係数表!CS29)</f>
        <v>#DIV/0!</v>
      </c>
      <c r="CT29" s="218" t="e">
        <f ca="1">IF(CT$3="分類不明", 計算_移輸出入額!$BG30, CT$133*計算_投入係数表!CT29)</f>
        <v>#DIV/0!</v>
      </c>
      <c r="CU29" s="218" t="e">
        <f ca="1">IF(CU$3="分類不明", 計算_移輸出入額!$BG30, CU$133*計算_投入係数表!CU29)</f>
        <v>#DIV/0!</v>
      </c>
      <c r="CV29" s="218" t="e">
        <f ca="1">IF(CV$3="分類不明", 計算_移輸出入額!$BG30, CV$133*計算_投入係数表!CV29)</f>
        <v>#DIV/0!</v>
      </c>
      <c r="CW29" s="218" t="e">
        <f ca="1">IF(CW$3="分類不明", 計算_移輸出入額!$BG30, CW$133*計算_投入係数表!CW29)</f>
        <v>#DIV/0!</v>
      </c>
      <c r="CX29" s="218" t="e">
        <f ca="1">IF(CX$3="分類不明", 計算_移輸出入額!$BG30, CX$133*計算_投入係数表!CX29)</f>
        <v>#DIV/0!</v>
      </c>
      <c r="CY29" s="218" t="e">
        <f ca="1">IF(CY$3="分類不明", 計算_移輸出入額!$BG30, CY$133*計算_投入係数表!CY29)</f>
        <v>#DIV/0!</v>
      </c>
      <c r="CZ29" s="218" t="e">
        <f ca="1">IF(CZ$3="分類不明", 計算_移輸出入額!$BG30, CZ$133*計算_投入係数表!CZ29)</f>
        <v>#DIV/0!</v>
      </c>
      <c r="DA29" s="218" t="e">
        <f ca="1">IF(DA$3="分類不明", 計算_移輸出入額!$BG30, DA$133*計算_投入係数表!DA29)</f>
        <v>#DIV/0!</v>
      </c>
      <c r="DB29" s="218" t="e">
        <f ca="1">IF(DB$3="分類不明", 計算_移輸出入額!$BG30, DB$133*計算_投入係数表!DB29)</f>
        <v>#DIV/0!</v>
      </c>
      <c r="DC29" s="218" t="e">
        <f ca="1">IF(DC$3="分類不明", 計算_移輸出入額!$BG30, DC$133*計算_投入係数表!DC29)</f>
        <v>#DIV/0!</v>
      </c>
      <c r="DD29" s="218" t="e">
        <f ca="1">IF(DD$3="分類不明", 計算_移輸出入額!$BG30, DD$133*計算_投入係数表!DD29)</f>
        <v>#DIV/0!</v>
      </c>
      <c r="DE29" s="218" t="e">
        <f ca="1">IF(DE$3="分類不明", 計算_移輸出入額!$BG30, DE$133*計算_投入係数表!DE29)</f>
        <v>#DIV/0!</v>
      </c>
      <c r="DF29" s="218" t="e">
        <f ca="1">IF(DF$3="分類不明", 計算_移輸出入額!$BG30, DF$133*計算_投入係数表!DF29)</f>
        <v>#DIV/0!</v>
      </c>
      <c r="DG29" s="218" t="e">
        <f ca="1">IF(DG$3="分類不明", 計算_移輸出入額!$BG30, DG$133*計算_投入係数表!DG29)</f>
        <v>#DIV/0!</v>
      </c>
      <c r="DH29" s="218" t="e">
        <f ca="1">IF(DH$3="分類不明", 計算_移輸出入額!$BG30, DH$133*計算_投入係数表!DH29)</f>
        <v>#DIV/0!</v>
      </c>
      <c r="DI29" s="218" t="e">
        <f ca="1">IF(DI$3="分類不明", 計算_移輸出入額!$BG30, DI$133*計算_投入係数表!DI29)</f>
        <v>#DIV/0!</v>
      </c>
      <c r="DJ29" s="218" t="e">
        <f ca="1">IF(DJ$3="分類不明", 計算_移輸出入額!$BG30, DJ$133*計算_投入係数表!DJ29)</f>
        <v>#DIV/0!</v>
      </c>
      <c r="DK29" s="218" t="e">
        <f ca="1">IF(DK$3="分類不明", 計算_移輸出入額!$BG30, DK$133*計算_投入係数表!DK29)</f>
        <v>#DIV/0!</v>
      </c>
      <c r="DL29" s="218" t="e">
        <f ca="1">IF(DL$3="分類不明", 計算_移輸出入額!$BG30, DL$133*計算_投入係数表!DL29)</f>
        <v>#DIV/0!</v>
      </c>
      <c r="DM29" s="218" t="e">
        <f ca="1">IF(DM$3="分類不明", 計算_移輸出入額!$BG30, DM$133*計算_投入係数表!DM29)</f>
        <v>#DIV/0!</v>
      </c>
      <c r="DN29" s="218" t="e">
        <f ca="1">IF(DN$3="分類不明", 計算_移輸出入額!$BG30, DN$133*計算_投入係数表!DN29)</f>
        <v>#DIV/0!</v>
      </c>
      <c r="DO29" s="218" t="e">
        <f ca="1">IF(DO$3="分類不明", 計算_移輸出入額!$BG30, DO$133*計算_投入係数表!DO29)</f>
        <v>#DIV/0!</v>
      </c>
      <c r="DP29" s="218" t="e">
        <f ca="1">IF(DP$3="分類不明", 計算_移輸出入額!$BG30, DP$133*計算_投入係数表!DP29)</f>
        <v>#DIV/0!</v>
      </c>
      <c r="DQ29" s="218" t="e">
        <f ca="1">IF(DQ$3="分類不明", 計算_移輸出入額!$BG30, DQ$133*計算_投入係数表!DQ29)</f>
        <v>#DIV/0!</v>
      </c>
      <c r="DR29" s="218" t="e">
        <f ca="1">IF(DR$3="分類不明", 計算_移輸出入額!$BG30, DR$133*計算_投入係数表!DR29)</f>
        <v>#DIV/0!</v>
      </c>
      <c r="DS29" s="218" t="e">
        <f ca="1">IF(DS$3="分類不明", 計算_移輸出入額!$BG30, DS$133*計算_投入係数表!DS29)</f>
        <v>#DIV/0!</v>
      </c>
      <c r="DT29" s="219">
        <f t="shared" ca="1" si="1"/>
        <v>0</v>
      </c>
      <c r="DU29" s="220">
        <f>計算_基本取引表_調整前!DU29</f>
        <v>0</v>
      </c>
      <c r="DV29" s="220">
        <f>IF($C29="分類不明", 計算_基本取引表_調整前!DV29+_xlfn.AGGREGATE(9,6,計算_移輸出入額!$BF$5:$BF$124), 計算_基本取引表_調整前!DV29)</f>
        <v>0</v>
      </c>
      <c r="DW29" s="220">
        <f>計算_基本取引表_調整前!DW29</f>
        <v>0</v>
      </c>
      <c r="DX29" s="220">
        <f>計算_基本取引表_調整前!DX29</f>
        <v>0</v>
      </c>
      <c r="DY29" s="220">
        <f>計算_基本取引表_調整前!DY29</f>
        <v>0</v>
      </c>
      <c r="DZ29" s="220">
        <f>計算_基本取引表_調整前!DZ29</f>
        <v>0</v>
      </c>
      <c r="EA29" s="220" t="e">
        <f>計算_基本取引表_調整前!EA29</f>
        <v>#DIV/0!</v>
      </c>
      <c r="EB29" s="736">
        <f ca="1">IFERROR(SUMIF(振分, $C29, 入力_北海道基本取引表!EB$4:EB$124)*($EE29/SUMIF(振分, $C29, 入力_北海道基本取引表!$EG$4:$EG$107)), 0)</f>
        <v>0</v>
      </c>
      <c r="EC29" s="221" t="e">
        <f t="shared" si="2"/>
        <v>#DIV/0!</v>
      </c>
      <c r="ED29" s="222" t="e">
        <f t="shared" ca="1" si="3"/>
        <v>#DIV/0!</v>
      </c>
      <c r="EE29" s="220" t="e">
        <f ca="1"/>
        <v>#DIV/0!</v>
      </c>
      <c r="EF29" s="222" t="e">
        <f t="shared" ca="1" si="4"/>
        <v>#DIV/0!</v>
      </c>
      <c r="EG29" s="222" t="e">
        <f t="shared" ca="1" si="0"/>
        <v>#DIV/0!</v>
      </c>
      <c r="EH29" s="220" t="e">
        <f ca="1"/>
        <v>#DIV/0!</v>
      </c>
      <c r="EI29" s="222" t="e">
        <f t="shared" ca="1" si="5"/>
        <v>#DIV/0!</v>
      </c>
      <c r="EJ29" s="216" t="e">
        <f ca="1"/>
        <v>#DIV/0!</v>
      </c>
      <c r="EK29" s="215"/>
    </row>
    <row r="30" spans="2:141" s="6" customFormat="1" ht="15.75" hidden="1" customHeight="1" x14ac:dyDescent="0.25">
      <c r="B30" s="53">
        <v>27</v>
      </c>
      <c r="C30" s="192" t="str">
        <v>-</v>
      </c>
      <c r="D30" s="211">
        <f ca="1">IF(D$3="分類不明", 計算_移輸出入額!$BG31, D$133*計算_投入係数表!D30)</f>
        <v>0</v>
      </c>
      <c r="E30" s="212">
        <f ca="1">IF(E$3="分類不明", 計算_移輸出入額!$BG31, E$133*計算_投入係数表!E30)</f>
        <v>0</v>
      </c>
      <c r="F30" s="212">
        <f ca="1">IF(F$3="分類不明", 計算_移輸出入額!$BG31, F$133*計算_投入係数表!F30)</f>
        <v>0</v>
      </c>
      <c r="G30" s="212">
        <f ca="1">IF(G$3="分類不明", 計算_移輸出入額!$BG31, G$133*計算_投入係数表!G30)</f>
        <v>0</v>
      </c>
      <c r="H30" s="212">
        <f ca="1">IF(H$3="分類不明", 計算_移輸出入額!$BG31, H$133*計算_投入係数表!H30)</f>
        <v>0</v>
      </c>
      <c r="I30" s="212">
        <f ca="1">IF(I$3="分類不明", 計算_移輸出入額!$BG31, I$133*計算_投入係数表!I30)</f>
        <v>0</v>
      </c>
      <c r="J30" s="212">
        <f ca="1">IF(J$3="分類不明", 計算_移輸出入額!$BG31, J$133*計算_投入係数表!J30)</f>
        <v>0</v>
      </c>
      <c r="K30" s="212">
        <f ca="1">IF(K$3="分類不明", 計算_移輸出入額!$BG31, K$133*計算_投入係数表!K30)</f>
        <v>0</v>
      </c>
      <c r="L30" s="212">
        <f ca="1">IF(L$3="分類不明", 計算_移輸出入額!$BG31, L$133*計算_投入係数表!L30)</f>
        <v>0</v>
      </c>
      <c r="M30" s="212">
        <f ca="1">IF(M$3="分類不明", 計算_移輸出入額!$BG31, M$133*計算_投入係数表!M30)</f>
        <v>0</v>
      </c>
      <c r="N30" s="212">
        <f ca="1">IF(N$3="分類不明", 計算_移輸出入額!$BG31, N$133*計算_投入係数表!N30)</f>
        <v>0</v>
      </c>
      <c r="O30" s="212">
        <f ca="1">IF(O$3="分類不明", 計算_移輸出入額!$BG31, O$133*計算_投入係数表!O30)</f>
        <v>0</v>
      </c>
      <c r="P30" s="212" t="e">
        <f ca="1">IF(P$3="分類不明", 計算_移輸出入額!$BG31, P$133*計算_投入係数表!P30)</f>
        <v>#DIV/0!</v>
      </c>
      <c r="Q30" s="212" t="e">
        <f ca="1">IF(Q$3="分類不明", 計算_移輸出入額!$BG31, Q$133*計算_投入係数表!Q30)</f>
        <v>#DIV/0!</v>
      </c>
      <c r="R30" s="212" t="e">
        <f ca="1">IF(R$3="分類不明", 計算_移輸出入額!$BG31, R$133*計算_投入係数表!R30)</f>
        <v>#DIV/0!</v>
      </c>
      <c r="S30" s="212" t="e">
        <f ca="1">IF(S$3="分類不明", 計算_移輸出入額!$BG31, S$133*計算_投入係数表!S30)</f>
        <v>#DIV/0!</v>
      </c>
      <c r="T30" s="212" t="e">
        <f ca="1">IF(T$3="分類不明", 計算_移輸出入額!$BG31, T$133*計算_投入係数表!T30)</f>
        <v>#DIV/0!</v>
      </c>
      <c r="U30" s="212" t="e">
        <f ca="1">IF(U$3="分類不明", 計算_移輸出入額!$BG31, U$133*計算_投入係数表!U30)</f>
        <v>#DIV/0!</v>
      </c>
      <c r="V30" s="212" t="e">
        <f ca="1">IF(V$3="分類不明", 計算_移輸出入額!$BG31, V$133*計算_投入係数表!V30)</f>
        <v>#DIV/0!</v>
      </c>
      <c r="W30" s="212" t="e">
        <f ca="1">IF(W$3="分類不明", 計算_移輸出入額!$BG31, W$133*計算_投入係数表!W30)</f>
        <v>#DIV/0!</v>
      </c>
      <c r="X30" s="212" t="e">
        <f ca="1">IF(X$3="分類不明", 計算_移輸出入額!$BG31, X$133*計算_投入係数表!X30)</f>
        <v>#DIV/0!</v>
      </c>
      <c r="Y30" s="212" t="e">
        <f ca="1">IF(Y$3="分類不明", 計算_移輸出入額!$BG31, Y$133*計算_投入係数表!Y30)</f>
        <v>#DIV/0!</v>
      </c>
      <c r="Z30" s="212" t="e">
        <f ca="1">IF(Z$3="分類不明", 計算_移輸出入額!$BG31, Z$133*計算_投入係数表!Z30)</f>
        <v>#DIV/0!</v>
      </c>
      <c r="AA30" s="212" t="e">
        <f ca="1">IF(AA$3="分類不明", 計算_移輸出入額!$BG31, AA$133*計算_投入係数表!AA30)</f>
        <v>#DIV/0!</v>
      </c>
      <c r="AB30" s="212" t="e">
        <f ca="1">IF(AB$3="分類不明", 計算_移輸出入額!$BG31, AB$133*計算_投入係数表!AB30)</f>
        <v>#DIV/0!</v>
      </c>
      <c r="AC30" s="212" t="e">
        <f ca="1">IF(AC$3="分類不明", 計算_移輸出入額!$BG31, AC$133*計算_投入係数表!AC30)</f>
        <v>#DIV/0!</v>
      </c>
      <c r="AD30" s="212" t="e">
        <f ca="1">IF(AD$3="分類不明", 計算_移輸出入額!$BG31, AD$133*計算_投入係数表!AD30)</f>
        <v>#DIV/0!</v>
      </c>
      <c r="AE30" s="212" t="e">
        <f ca="1">IF(AE$3="分類不明", 計算_移輸出入額!$BG31, AE$133*計算_投入係数表!AE30)</f>
        <v>#DIV/0!</v>
      </c>
      <c r="AF30" s="212" t="e">
        <f ca="1">IF(AF$3="分類不明", 計算_移輸出入額!$BG31, AF$133*計算_投入係数表!AF30)</f>
        <v>#DIV/0!</v>
      </c>
      <c r="AG30" s="212" t="e">
        <f ca="1">IF(AG$3="分類不明", 計算_移輸出入額!$BG31, AG$133*計算_投入係数表!AG30)</f>
        <v>#DIV/0!</v>
      </c>
      <c r="AH30" s="212" t="e">
        <f ca="1">IF(AH$3="分類不明", 計算_移輸出入額!$BG31, AH$133*計算_投入係数表!AH30)</f>
        <v>#DIV/0!</v>
      </c>
      <c r="AI30" s="212" t="e">
        <f ca="1">IF(AI$3="分類不明", 計算_移輸出入額!$BG31, AI$133*計算_投入係数表!AI30)</f>
        <v>#DIV/0!</v>
      </c>
      <c r="AJ30" s="212" t="e">
        <f ca="1">IF(AJ$3="分類不明", 計算_移輸出入額!$BG31, AJ$133*計算_投入係数表!AJ30)</f>
        <v>#DIV/0!</v>
      </c>
      <c r="AK30" s="212" t="e">
        <f ca="1">IF(AK$3="分類不明", 計算_移輸出入額!$BG31, AK$133*計算_投入係数表!AK30)</f>
        <v>#DIV/0!</v>
      </c>
      <c r="AL30" s="212" t="e">
        <f ca="1">IF(AL$3="分類不明", 計算_移輸出入額!$BG31, AL$133*計算_投入係数表!AL30)</f>
        <v>#DIV/0!</v>
      </c>
      <c r="AM30" s="212" t="e">
        <f ca="1">IF(AM$3="分類不明", 計算_移輸出入額!$BG31, AM$133*計算_投入係数表!AM30)</f>
        <v>#DIV/0!</v>
      </c>
      <c r="AN30" s="212" t="e">
        <f ca="1">IF(AN$3="分類不明", 計算_移輸出入額!$BG31, AN$133*計算_投入係数表!AN30)</f>
        <v>#DIV/0!</v>
      </c>
      <c r="AO30" s="212" t="e">
        <f ca="1">IF(AO$3="分類不明", 計算_移輸出入額!$BG31, AO$133*計算_投入係数表!AO30)</f>
        <v>#DIV/0!</v>
      </c>
      <c r="AP30" s="212" t="e">
        <f ca="1">IF(AP$3="分類不明", 計算_移輸出入額!$BG31, AP$133*計算_投入係数表!AP30)</f>
        <v>#DIV/0!</v>
      </c>
      <c r="AQ30" s="212" t="e">
        <f ca="1">IF(AQ$3="分類不明", 計算_移輸出入額!$BG31, AQ$133*計算_投入係数表!AQ30)</f>
        <v>#DIV/0!</v>
      </c>
      <c r="AR30" s="212" t="e">
        <f ca="1">IF(AR$3="分類不明", 計算_移輸出入額!$BG31, AR$133*計算_投入係数表!AR30)</f>
        <v>#DIV/0!</v>
      </c>
      <c r="AS30" s="212" t="e">
        <f ca="1">IF(AS$3="分類不明", 計算_移輸出入額!$BG31, AS$133*計算_投入係数表!AS30)</f>
        <v>#DIV/0!</v>
      </c>
      <c r="AT30" s="212" t="e">
        <f ca="1">IF(AT$3="分類不明", 計算_移輸出入額!$BG31, AT$133*計算_投入係数表!AT30)</f>
        <v>#DIV/0!</v>
      </c>
      <c r="AU30" s="212" t="e">
        <f ca="1">IF(AU$3="分類不明", 計算_移輸出入額!$BG31, AU$133*計算_投入係数表!AU30)</f>
        <v>#DIV/0!</v>
      </c>
      <c r="AV30" s="212" t="e">
        <f ca="1">IF(AV$3="分類不明", 計算_移輸出入額!$BG31, AV$133*計算_投入係数表!AV30)</f>
        <v>#DIV/0!</v>
      </c>
      <c r="AW30" s="212" t="e">
        <f ca="1">IF(AW$3="分類不明", 計算_移輸出入額!$BG31, AW$133*計算_投入係数表!AW30)</f>
        <v>#DIV/0!</v>
      </c>
      <c r="AX30" s="212" t="e">
        <f ca="1">IF(AX$3="分類不明", 計算_移輸出入額!$BG31, AX$133*計算_投入係数表!AX30)</f>
        <v>#DIV/0!</v>
      </c>
      <c r="AY30" s="212" t="e">
        <f ca="1">IF(AY$3="分類不明", 計算_移輸出入額!$BG31, AY$133*計算_投入係数表!AY30)</f>
        <v>#DIV/0!</v>
      </c>
      <c r="AZ30" s="212" t="e">
        <f ca="1">IF(AZ$3="分類不明", 計算_移輸出入額!$BG31, AZ$133*計算_投入係数表!AZ30)</f>
        <v>#DIV/0!</v>
      </c>
      <c r="BA30" s="212" t="e">
        <f ca="1">IF(BA$3="分類不明", 計算_移輸出入額!$BG31, BA$133*計算_投入係数表!BA30)</f>
        <v>#DIV/0!</v>
      </c>
      <c r="BB30" s="212" t="e">
        <f ca="1">IF(BB$3="分類不明", 計算_移輸出入額!$BG31, BB$133*計算_投入係数表!BB30)</f>
        <v>#DIV/0!</v>
      </c>
      <c r="BC30" s="212" t="e">
        <f ca="1">IF(BC$3="分類不明", 計算_移輸出入額!$BG31, BC$133*計算_投入係数表!BC30)</f>
        <v>#DIV/0!</v>
      </c>
      <c r="BD30" s="212" t="e">
        <f ca="1">IF(BD$3="分類不明", 計算_移輸出入額!$BG31, BD$133*計算_投入係数表!BD30)</f>
        <v>#DIV/0!</v>
      </c>
      <c r="BE30" s="212" t="e">
        <f ca="1">IF(BE$3="分類不明", 計算_移輸出入額!$BG31, BE$133*計算_投入係数表!BE30)</f>
        <v>#DIV/0!</v>
      </c>
      <c r="BF30" s="212" t="e">
        <f ca="1">IF(BF$3="分類不明", 計算_移輸出入額!$BG31, BF$133*計算_投入係数表!BF30)</f>
        <v>#DIV/0!</v>
      </c>
      <c r="BG30" s="212" t="e">
        <f ca="1">IF(BG$3="分類不明", 計算_移輸出入額!$BG31, BG$133*計算_投入係数表!BG30)</f>
        <v>#DIV/0!</v>
      </c>
      <c r="BH30" s="212" t="e">
        <f ca="1">IF(BH$3="分類不明", 計算_移輸出入額!$BG31, BH$133*計算_投入係数表!BH30)</f>
        <v>#DIV/0!</v>
      </c>
      <c r="BI30" s="212" t="e">
        <f ca="1">IF(BI$3="分類不明", 計算_移輸出入額!$BG31, BI$133*計算_投入係数表!BI30)</f>
        <v>#DIV/0!</v>
      </c>
      <c r="BJ30" s="212" t="e">
        <f ca="1">IF(BJ$3="分類不明", 計算_移輸出入額!$BG31, BJ$133*計算_投入係数表!BJ30)</f>
        <v>#DIV/0!</v>
      </c>
      <c r="BK30" s="212" t="e">
        <f ca="1">IF(BK$3="分類不明", 計算_移輸出入額!$BG31, BK$133*計算_投入係数表!BK30)</f>
        <v>#DIV/0!</v>
      </c>
      <c r="BL30" s="212" t="e">
        <f ca="1">IF(BL$3="分類不明", 計算_移輸出入額!$BG31, BL$133*計算_投入係数表!BL30)</f>
        <v>#DIV/0!</v>
      </c>
      <c r="BM30" s="212" t="e">
        <f ca="1">IF(BM$3="分類不明", 計算_移輸出入額!$BG31, BM$133*計算_投入係数表!BM30)</f>
        <v>#DIV/0!</v>
      </c>
      <c r="BN30" s="212" t="e">
        <f ca="1">IF(BN$3="分類不明", 計算_移輸出入額!$BG31, BN$133*計算_投入係数表!BN30)</f>
        <v>#DIV/0!</v>
      </c>
      <c r="BO30" s="212" t="e">
        <f ca="1">IF(BO$3="分類不明", 計算_移輸出入額!$BG31, BO$133*計算_投入係数表!BO30)</f>
        <v>#DIV/0!</v>
      </c>
      <c r="BP30" s="212" t="e">
        <f ca="1">IF(BP$3="分類不明", 計算_移輸出入額!$BG31, BP$133*計算_投入係数表!BP30)</f>
        <v>#DIV/0!</v>
      </c>
      <c r="BQ30" s="212" t="e">
        <f ca="1">IF(BQ$3="分類不明", 計算_移輸出入額!$BG31, BQ$133*計算_投入係数表!BQ30)</f>
        <v>#DIV/0!</v>
      </c>
      <c r="BR30" s="212" t="e">
        <f ca="1">IF(BR$3="分類不明", 計算_移輸出入額!$BG31, BR$133*計算_投入係数表!BR30)</f>
        <v>#DIV/0!</v>
      </c>
      <c r="BS30" s="212" t="e">
        <f ca="1">IF(BS$3="分類不明", 計算_移輸出入額!$BG31, BS$133*計算_投入係数表!BS30)</f>
        <v>#DIV/0!</v>
      </c>
      <c r="BT30" s="212" t="e">
        <f ca="1">IF(BT$3="分類不明", 計算_移輸出入額!$BG31, BT$133*計算_投入係数表!BT30)</f>
        <v>#DIV/0!</v>
      </c>
      <c r="BU30" s="212" t="e">
        <f ca="1">IF(BU$3="分類不明", 計算_移輸出入額!$BG31, BU$133*計算_投入係数表!BU30)</f>
        <v>#DIV/0!</v>
      </c>
      <c r="BV30" s="212" t="e">
        <f ca="1">IF(BV$3="分類不明", 計算_移輸出入額!$BG31, BV$133*計算_投入係数表!BV30)</f>
        <v>#DIV/0!</v>
      </c>
      <c r="BW30" s="212" t="e">
        <f ca="1">IF(BW$3="分類不明", 計算_移輸出入額!$BG31, BW$133*計算_投入係数表!BW30)</f>
        <v>#DIV/0!</v>
      </c>
      <c r="BX30" s="212" t="e">
        <f ca="1">IF(BX$3="分類不明", 計算_移輸出入額!$BG31, BX$133*計算_投入係数表!BX30)</f>
        <v>#DIV/0!</v>
      </c>
      <c r="BY30" s="212" t="e">
        <f ca="1">IF(BY$3="分類不明", 計算_移輸出入額!$BG31, BY$133*計算_投入係数表!BY30)</f>
        <v>#DIV/0!</v>
      </c>
      <c r="BZ30" s="212" t="e">
        <f ca="1">IF(BZ$3="分類不明", 計算_移輸出入額!$BG31, BZ$133*計算_投入係数表!BZ30)</f>
        <v>#DIV/0!</v>
      </c>
      <c r="CA30" s="212" t="e">
        <f ca="1">IF(CA$3="分類不明", 計算_移輸出入額!$BG31, CA$133*計算_投入係数表!CA30)</f>
        <v>#DIV/0!</v>
      </c>
      <c r="CB30" s="212" t="e">
        <f ca="1">IF(CB$3="分類不明", 計算_移輸出入額!$BG31, CB$133*計算_投入係数表!CB30)</f>
        <v>#DIV/0!</v>
      </c>
      <c r="CC30" s="212" t="e">
        <f ca="1">IF(CC$3="分類不明", 計算_移輸出入額!$BG31, CC$133*計算_投入係数表!CC30)</f>
        <v>#DIV/0!</v>
      </c>
      <c r="CD30" s="212" t="e">
        <f ca="1">IF(CD$3="分類不明", 計算_移輸出入額!$BG31, CD$133*計算_投入係数表!CD30)</f>
        <v>#DIV/0!</v>
      </c>
      <c r="CE30" s="212" t="e">
        <f ca="1">IF(CE$3="分類不明", 計算_移輸出入額!$BG31, CE$133*計算_投入係数表!CE30)</f>
        <v>#DIV/0!</v>
      </c>
      <c r="CF30" s="212" t="e">
        <f ca="1">IF(CF$3="分類不明", 計算_移輸出入額!$BG31, CF$133*計算_投入係数表!CF30)</f>
        <v>#DIV/0!</v>
      </c>
      <c r="CG30" s="212" t="e">
        <f ca="1">IF(CG$3="分類不明", 計算_移輸出入額!$BG31, CG$133*計算_投入係数表!CG30)</f>
        <v>#DIV/0!</v>
      </c>
      <c r="CH30" s="212" t="e">
        <f ca="1">IF(CH$3="分類不明", 計算_移輸出入額!$BG31, CH$133*計算_投入係数表!CH30)</f>
        <v>#DIV/0!</v>
      </c>
      <c r="CI30" s="212" t="e">
        <f ca="1">IF(CI$3="分類不明", 計算_移輸出入額!$BG31, CI$133*計算_投入係数表!CI30)</f>
        <v>#DIV/0!</v>
      </c>
      <c r="CJ30" s="212" t="e">
        <f ca="1">IF(CJ$3="分類不明", 計算_移輸出入額!$BG31, CJ$133*計算_投入係数表!CJ30)</f>
        <v>#DIV/0!</v>
      </c>
      <c r="CK30" s="212" t="e">
        <f ca="1">IF(CK$3="分類不明", 計算_移輸出入額!$BG31, CK$133*計算_投入係数表!CK30)</f>
        <v>#DIV/0!</v>
      </c>
      <c r="CL30" s="212" t="e">
        <f ca="1">IF(CL$3="分類不明", 計算_移輸出入額!$BG31, CL$133*計算_投入係数表!CL30)</f>
        <v>#DIV/0!</v>
      </c>
      <c r="CM30" s="212" t="e">
        <f ca="1">IF(CM$3="分類不明", 計算_移輸出入額!$BG31, CM$133*計算_投入係数表!CM30)</f>
        <v>#DIV/0!</v>
      </c>
      <c r="CN30" s="212" t="e">
        <f ca="1">IF(CN$3="分類不明", 計算_移輸出入額!$BG31, CN$133*計算_投入係数表!CN30)</f>
        <v>#DIV/0!</v>
      </c>
      <c r="CO30" s="212" t="e">
        <f ca="1">IF(CO$3="分類不明", 計算_移輸出入額!$BG31, CO$133*計算_投入係数表!CO30)</f>
        <v>#DIV/0!</v>
      </c>
      <c r="CP30" s="212" t="e">
        <f ca="1">IF(CP$3="分類不明", 計算_移輸出入額!$BG31, CP$133*計算_投入係数表!CP30)</f>
        <v>#DIV/0!</v>
      </c>
      <c r="CQ30" s="212" t="e">
        <f ca="1">IF(CQ$3="分類不明", 計算_移輸出入額!$BG31, CQ$133*計算_投入係数表!CQ30)</f>
        <v>#DIV/0!</v>
      </c>
      <c r="CR30" s="212" t="e">
        <f ca="1">IF(CR$3="分類不明", 計算_移輸出入額!$BG31, CR$133*計算_投入係数表!CR30)</f>
        <v>#DIV/0!</v>
      </c>
      <c r="CS30" s="212" t="e">
        <f ca="1">IF(CS$3="分類不明", 計算_移輸出入額!$BG31, CS$133*計算_投入係数表!CS30)</f>
        <v>#DIV/0!</v>
      </c>
      <c r="CT30" s="212" t="e">
        <f ca="1">IF(CT$3="分類不明", 計算_移輸出入額!$BG31, CT$133*計算_投入係数表!CT30)</f>
        <v>#DIV/0!</v>
      </c>
      <c r="CU30" s="212" t="e">
        <f ca="1">IF(CU$3="分類不明", 計算_移輸出入額!$BG31, CU$133*計算_投入係数表!CU30)</f>
        <v>#DIV/0!</v>
      </c>
      <c r="CV30" s="212" t="e">
        <f ca="1">IF(CV$3="分類不明", 計算_移輸出入額!$BG31, CV$133*計算_投入係数表!CV30)</f>
        <v>#DIV/0!</v>
      </c>
      <c r="CW30" s="212" t="e">
        <f ca="1">IF(CW$3="分類不明", 計算_移輸出入額!$BG31, CW$133*計算_投入係数表!CW30)</f>
        <v>#DIV/0!</v>
      </c>
      <c r="CX30" s="212" t="e">
        <f ca="1">IF(CX$3="分類不明", 計算_移輸出入額!$BG31, CX$133*計算_投入係数表!CX30)</f>
        <v>#DIV/0!</v>
      </c>
      <c r="CY30" s="212" t="e">
        <f ca="1">IF(CY$3="分類不明", 計算_移輸出入額!$BG31, CY$133*計算_投入係数表!CY30)</f>
        <v>#DIV/0!</v>
      </c>
      <c r="CZ30" s="212" t="e">
        <f ca="1">IF(CZ$3="分類不明", 計算_移輸出入額!$BG31, CZ$133*計算_投入係数表!CZ30)</f>
        <v>#DIV/0!</v>
      </c>
      <c r="DA30" s="212" t="e">
        <f ca="1">IF(DA$3="分類不明", 計算_移輸出入額!$BG31, DA$133*計算_投入係数表!DA30)</f>
        <v>#DIV/0!</v>
      </c>
      <c r="DB30" s="212" t="e">
        <f ca="1">IF(DB$3="分類不明", 計算_移輸出入額!$BG31, DB$133*計算_投入係数表!DB30)</f>
        <v>#DIV/0!</v>
      </c>
      <c r="DC30" s="212" t="e">
        <f ca="1">IF(DC$3="分類不明", 計算_移輸出入額!$BG31, DC$133*計算_投入係数表!DC30)</f>
        <v>#DIV/0!</v>
      </c>
      <c r="DD30" s="212" t="e">
        <f ca="1">IF(DD$3="分類不明", 計算_移輸出入額!$BG31, DD$133*計算_投入係数表!DD30)</f>
        <v>#DIV/0!</v>
      </c>
      <c r="DE30" s="212" t="e">
        <f ca="1">IF(DE$3="分類不明", 計算_移輸出入額!$BG31, DE$133*計算_投入係数表!DE30)</f>
        <v>#DIV/0!</v>
      </c>
      <c r="DF30" s="212" t="e">
        <f ca="1">IF(DF$3="分類不明", 計算_移輸出入額!$BG31, DF$133*計算_投入係数表!DF30)</f>
        <v>#DIV/0!</v>
      </c>
      <c r="DG30" s="212" t="e">
        <f ca="1">IF(DG$3="分類不明", 計算_移輸出入額!$BG31, DG$133*計算_投入係数表!DG30)</f>
        <v>#DIV/0!</v>
      </c>
      <c r="DH30" s="212" t="e">
        <f ca="1">IF(DH$3="分類不明", 計算_移輸出入額!$BG31, DH$133*計算_投入係数表!DH30)</f>
        <v>#DIV/0!</v>
      </c>
      <c r="DI30" s="212" t="e">
        <f ca="1">IF(DI$3="分類不明", 計算_移輸出入額!$BG31, DI$133*計算_投入係数表!DI30)</f>
        <v>#DIV/0!</v>
      </c>
      <c r="DJ30" s="212" t="e">
        <f ca="1">IF(DJ$3="分類不明", 計算_移輸出入額!$BG31, DJ$133*計算_投入係数表!DJ30)</f>
        <v>#DIV/0!</v>
      </c>
      <c r="DK30" s="212" t="e">
        <f ca="1">IF(DK$3="分類不明", 計算_移輸出入額!$BG31, DK$133*計算_投入係数表!DK30)</f>
        <v>#DIV/0!</v>
      </c>
      <c r="DL30" s="212" t="e">
        <f ca="1">IF(DL$3="分類不明", 計算_移輸出入額!$BG31, DL$133*計算_投入係数表!DL30)</f>
        <v>#DIV/0!</v>
      </c>
      <c r="DM30" s="212" t="e">
        <f ca="1">IF(DM$3="分類不明", 計算_移輸出入額!$BG31, DM$133*計算_投入係数表!DM30)</f>
        <v>#DIV/0!</v>
      </c>
      <c r="DN30" s="212" t="e">
        <f ca="1">IF(DN$3="分類不明", 計算_移輸出入額!$BG31, DN$133*計算_投入係数表!DN30)</f>
        <v>#DIV/0!</v>
      </c>
      <c r="DO30" s="212" t="e">
        <f ca="1">IF(DO$3="分類不明", 計算_移輸出入額!$BG31, DO$133*計算_投入係数表!DO30)</f>
        <v>#DIV/0!</v>
      </c>
      <c r="DP30" s="212" t="e">
        <f ca="1">IF(DP$3="分類不明", 計算_移輸出入額!$BG31, DP$133*計算_投入係数表!DP30)</f>
        <v>#DIV/0!</v>
      </c>
      <c r="DQ30" s="212" t="e">
        <f ca="1">IF(DQ$3="分類不明", 計算_移輸出入額!$BG31, DQ$133*計算_投入係数表!DQ30)</f>
        <v>#DIV/0!</v>
      </c>
      <c r="DR30" s="212" t="e">
        <f ca="1">IF(DR$3="分類不明", 計算_移輸出入額!$BG31, DR$133*計算_投入係数表!DR30)</f>
        <v>#DIV/0!</v>
      </c>
      <c r="DS30" s="212" t="e">
        <f ca="1">IF(DS$3="分類不明", 計算_移輸出入額!$BG31, DS$133*計算_投入係数表!DS30)</f>
        <v>#DIV/0!</v>
      </c>
      <c r="DT30" s="213">
        <f t="shared" ca="1" si="1"/>
        <v>0</v>
      </c>
      <c r="DU30" s="214">
        <f>計算_基本取引表_調整前!DU30</f>
        <v>0</v>
      </c>
      <c r="DV30" s="214">
        <f>IF($C30="分類不明", 計算_基本取引表_調整前!DV30+_xlfn.AGGREGATE(9,6,計算_移輸出入額!$BF$5:$BF$124), 計算_基本取引表_調整前!DV30)</f>
        <v>0</v>
      </c>
      <c r="DW30" s="214">
        <f>計算_基本取引表_調整前!DW30</f>
        <v>0</v>
      </c>
      <c r="DX30" s="214">
        <f>計算_基本取引表_調整前!DX30</f>
        <v>0</v>
      </c>
      <c r="DY30" s="214">
        <f>計算_基本取引表_調整前!DY30</f>
        <v>0</v>
      </c>
      <c r="DZ30" s="214">
        <f>計算_基本取引表_調整前!DZ30</f>
        <v>0</v>
      </c>
      <c r="EA30" s="214" t="e">
        <f>計算_基本取引表_調整前!EA30</f>
        <v>#DIV/0!</v>
      </c>
      <c r="EB30" s="735">
        <f ca="1">IFERROR(SUMIF(振分, $C30, 入力_北海道基本取引表!EB$4:EB$124)*($EE30/SUMIF(振分, $C30, 入力_北海道基本取引表!$EG$4:$EG$107)), 0)</f>
        <v>0</v>
      </c>
      <c r="EC30" s="215" t="e">
        <f t="shared" si="2"/>
        <v>#DIV/0!</v>
      </c>
      <c r="ED30" s="216" t="e">
        <f t="shared" ca="1" si="3"/>
        <v>#DIV/0!</v>
      </c>
      <c r="EE30" s="214" t="e">
        <f ca="1"/>
        <v>#DIV/0!</v>
      </c>
      <c r="EF30" s="216" t="e">
        <f t="shared" ca="1" si="4"/>
        <v>#DIV/0!</v>
      </c>
      <c r="EG30" s="216" t="e">
        <f t="shared" ca="1" si="0"/>
        <v>#DIV/0!</v>
      </c>
      <c r="EH30" s="214" t="e">
        <f ca="1"/>
        <v>#DIV/0!</v>
      </c>
      <c r="EI30" s="216" t="e">
        <f t="shared" ca="1" si="5"/>
        <v>#DIV/0!</v>
      </c>
      <c r="EJ30" s="216" t="e">
        <f ca="1"/>
        <v>#DIV/0!</v>
      </c>
      <c r="EK30" s="215"/>
    </row>
    <row r="31" spans="2:141" s="6" customFormat="1" ht="15.75" hidden="1" customHeight="1" x14ac:dyDescent="0.25">
      <c r="B31" s="53">
        <v>28</v>
      </c>
      <c r="C31" s="192" t="str">
        <v>-</v>
      </c>
      <c r="D31" s="211">
        <f ca="1">IF(D$3="分類不明", 計算_移輸出入額!$BG32, D$133*計算_投入係数表!D31)</f>
        <v>0</v>
      </c>
      <c r="E31" s="212">
        <f ca="1">IF(E$3="分類不明", 計算_移輸出入額!$BG32, E$133*計算_投入係数表!E31)</f>
        <v>0</v>
      </c>
      <c r="F31" s="212">
        <f ca="1">IF(F$3="分類不明", 計算_移輸出入額!$BG32, F$133*計算_投入係数表!F31)</f>
        <v>0</v>
      </c>
      <c r="G31" s="212">
        <f ca="1">IF(G$3="分類不明", 計算_移輸出入額!$BG32, G$133*計算_投入係数表!G31)</f>
        <v>0</v>
      </c>
      <c r="H31" s="212">
        <f ca="1">IF(H$3="分類不明", 計算_移輸出入額!$BG32, H$133*計算_投入係数表!H31)</f>
        <v>0</v>
      </c>
      <c r="I31" s="212">
        <f ca="1">IF(I$3="分類不明", 計算_移輸出入額!$BG32, I$133*計算_投入係数表!I31)</f>
        <v>0</v>
      </c>
      <c r="J31" s="212">
        <f ca="1">IF(J$3="分類不明", 計算_移輸出入額!$BG32, J$133*計算_投入係数表!J31)</f>
        <v>0</v>
      </c>
      <c r="K31" s="212">
        <f ca="1">IF(K$3="分類不明", 計算_移輸出入額!$BG32, K$133*計算_投入係数表!K31)</f>
        <v>0</v>
      </c>
      <c r="L31" s="212">
        <f ca="1">IF(L$3="分類不明", 計算_移輸出入額!$BG32, L$133*計算_投入係数表!L31)</f>
        <v>0</v>
      </c>
      <c r="M31" s="212">
        <f ca="1">IF(M$3="分類不明", 計算_移輸出入額!$BG32, M$133*計算_投入係数表!M31)</f>
        <v>0</v>
      </c>
      <c r="N31" s="212">
        <f ca="1">IF(N$3="分類不明", 計算_移輸出入額!$BG32, N$133*計算_投入係数表!N31)</f>
        <v>0</v>
      </c>
      <c r="O31" s="212">
        <f ca="1">IF(O$3="分類不明", 計算_移輸出入額!$BG32, O$133*計算_投入係数表!O31)</f>
        <v>0</v>
      </c>
      <c r="P31" s="212" t="e">
        <f ca="1">IF(P$3="分類不明", 計算_移輸出入額!$BG32, P$133*計算_投入係数表!P31)</f>
        <v>#DIV/0!</v>
      </c>
      <c r="Q31" s="212" t="e">
        <f ca="1">IF(Q$3="分類不明", 計算_移輸出入額!$BG32, Q$133*計算_投入係数表!Q31)</f>
        <v>#DIV/0!</v>
      </c>
      <c r="R31" s="212" t="e">
        <f ca="1">IF(R$3="分類不明", 計算_移輸出入額!$BG32, R$133*計算_投入係数表!R31)</f>
        <v>#DIV/0!</v>
      </c>
      <c r="S31" s="212" t="e">
        <f ca="1">IF(S$3="分類不明", 計算_移輸出入額!$BG32, S$133*計算_投入係数表!S31)</f>
        <v>#DIV/0!</v>
      </c>
      <c r="T31" s="212" t="e">
        <f ca="1">IF(T$3="分類不明", 計算_移輸出入額!$BG32, T$133*計算_投入係数表!T31)</f>
        <v>#DIV/0!</v>
      </c>
      <c r="U31" s="212" t="e">
        <f ca="1">IF(U$3="分類不明", 計算_移輸出入額!$BG32, U$133*計算_投入係数表!U31)</f>
        <v>#DIV/0!</v>
      </c>
      <c r="V31" s="212" t="e">
        <f ca="1">IF(V$3="分類不明", 計算_移輸出入額!$BG32, V$133*計算_投入係数表!V31)</f>
        <v>#DIV/0!</v>
      </c>
      <c r="W31" s="212" t="e">
        <f ca="1">IF(W$3="分類不明", 計算_移輸出入額!$BG32, W$133*計算_投入係数表!W31)</f>
        <v>#DIV/0!</v>
      </c>
      <c r="X31" s="212" t="e">
        <f ca="1">IF(X$3="分類不明", 計算_移輸出入額!$BG32, X$133*計算_投入係数表!X31)</f>
        <v>#DIV/0!</v>
      </c>
      <c r="Y31" s="212" t="e">
        <f ca="1">IF(Y$3="分類不明", 計算_移輸出入額!$BG32, Y$133*計算_投入係数表!Y31)</f>
        <v>#DIV/0!</v>
      </c>
      <c r="Z31" s="212" t="e">
        <f ca="1">IF(Z$3="分類不明", 計算_移輸出入額!$BG32, Z$133*計算_投入係数表!Z31)</f>
        <v>#DIV/0!</v>
      </c>
      <c r="AA31" s="212" t="e">
        <f ca="1">IF(AA$3="分類不明", 計算_移輸出入額!$BG32, AA$133*計算_投入係数表!AA31)</f>
        <v>#DIV/0!</v>
      </c>
      <c r="AB31" s="212" t="e">
        <f ca="1">IF(AB$3="分類不明", 計算_移輸出入額!$BG32, AB$133*計算_投入係数表!AB31)</f>
        <v>#DIV/0!</v>
      </c>
      <c r="AC31" s="212" t="e">
        <f ca="1">IF(AC$3="分類不明", 計算_移輸出入額!$BG32, AC$133*計算_投入係数表!AC31)</f>
        <v>#DIV/0!</v>
      </c>
      <c r="AD31" s="212" t="e">
        <f ca="1">IF(AD$3="分類不明", 計算_移輸出入額!$BG32, AD$133*計算_投入係数表!AD31)</f>
        <v>#DIV/0!</v>
      </c>
      <c r="AE31" s="212" t="e">
        <f ca="1">IF(AE$3="分類不明", 計算_移輸出入額!$BG32, AE$133*計算_投入係数表!AE31)</f>
        <v>#DIV/0!</v>
      </c>
      <c r="AF31" s="212" t="e">
        <f ca="1">IF(AF$3="分類不明", 計算_移輸出入額!$BG32, AF$133*計算_投入係数表!AF31)</f>
        <v>#DIV/0!</v>
      </c>
      <c r="AG31" s="212" t="e">
        <f ca="1">IF(AG$3="分類不明", 計算_移輸出入額!$BG32, AG$133*計算_投入係数表!AG31)</f>
        <v>#DIV/0!</v>
      </c>
      <c r="AH31" s="212" t="e">
        <f ca="1">IF(AH$3="分類不明", 計算_移輸出入額!$BG32, AH$133*計算_投入係数表!AH31)</f>
        <v>#DIV/0!</v>
      </c>
      <c r="AI31" s="212" t="e">
        <f ca="1">IF(AI$3="分類不明", 計算_移輸出入額!$BG32, AI$133*計算_投入係数表!AI31)</f>
        <v>#DIV/0!</v>
      </c>
      <c r="AJ31" s="212" t="e">
        <f ca="1">IF(AJ$3="分類不明", 計算_移輸出入額!$BG32, AJ$133*計算_投入係数表!AJ31)</f>
        <v>#DIV/0!</v>
      </c>
      <c r="AK31" s="212" t="e">
        <f ca="1">IF(AK$3="分類不明", 計算_移輸出入額!$BG32, AK$133*計算_投入係数表!AK31)</f>
        <v>#DIV/0!</v>
      </c>
      <c r="AL31" s="212" t="e">
        <f ca="1">IF(AL$3="分類不明", 計算_移輸出入額!$BG32, AL$133*計算_投入係数表!AL31)</f>
        <v>#DIV/0!</v>
      </c>
      <c r="AM31" s="212" t="e">
        <f ca="1">IF(AM$3="分類不明", 計算_移輸出入額!$BG32, AM$133*計算_投入係数表!AM31)</f>
        <v>#DIV/0!</v>
      </c>
      <c r="AN31" s="212" t="e">
        <f ca="1">IF(AN$3="分類不明", 計算_移輸出入額!$BG32, AN$133*計算_投入係数表!AN31)</f>
        <v>#DIV/0!</v>
      </c>
      <c r="AO31" s="212" t="e">
        <f ca="1">IF(AO$3="分類不明", 計算_移輸出入額!$BG32, AO$133*計算_投入係数表!AO31)</f>
        <v>#DIV/0!</v>
      </c>
      <c r="AP31" s="212" t="e">
        <f ca="1">IF(AP$3="分類不明", 計算_移輸出入額!$BG32, AP$133*計算_投入係数表!AP31)</f>
        <v>#DIV/0!</v>
      </c>
      <c r="AQ31" s="212" t="e">
        <f ca="1">IF(AQ$3="分類不明", 計算_移輸出入額!$BG32, AQ$133*計算_投入係数表!AQ31)</f>
        <v>#DIV/0!</v>
      </c>
      <c r="AR31" s="212" t="e">
        <f ca="1">IF(AR$3="分類不明", 計算_移輸出入額!$BG32, AR$133*計算_投入係数表!AR31)</f>
        <v>#DIV/0!</v>
      </c>
      <c r="AS31" s="212" t="e">
        <f ca="1">IF(AS$3="分類不明", 計算_移輸出入額!$BG32, AS$133*計算_投入係数表!AS31)</f>
        <v>#DIV/0!</v>
      </c>
      <c r="AT31" s="212" t="e">
        <f ca="1">IF(AT$3="分類不明", 計算_移輸出入額!$BG32, AT$133*計算_投入係数表!AT31)</f>
        <v>#DIV/0!</v>
      </c>
      <c r="AU31" s="212" t="e">
        <f ca="1">IF(AU$3="分類不明", 計算_移輸出入額!$BG32, AU$133*計算_投入係数表!AU31)</f>
        <v>#DIV/0!</v>
      </c>
      <c r="AV31" s="212" t="e">
        <f ca="1">IF(AV$3="分類不明", 計算_移輸出入額!$BG32, AV$133*計算_投入係数表!AV31)</f>
        <v>#DIV/0!</v>
      </c>
      <c r="AW31" s="212" t="e">
        <f ca="1">IF(AW$3="分類不明", 計算_移輸出入額!$BG32, AW$133*計算_投入係数表!AW31)</f>
        <v>#DIV/0!</v>
      </c>
      <c r="AX31" s="212" t="e">
        <f ca="1">IF(AX$3="分類不明", 計算_移輸出入額!$BG32, AX$133*計算_投入係数表!AX31)</f>
        <v>#DIV/0!</v>
      </c>
      <c r="AY31" s="212" t="e">
        <f ca="1">IF(AY$3="分類不明", 計算_移輸出入額!$BG32, AY$133*計算_投入係数表!AY31)</f>
        <v>#DIV/0!</v>
      </c>
      <c r="AZ31" s="212" t="e">
        <f ca="1">IF(AZ$3="分類不明", 計算_移輸出入額!$BG32, AZ$133*計算_投入係数表!AZ31)</f>
        <v>#DIV/0!</v>
      </c>
      <c r="BA31" s="212" t="e">
        <f ca="1">IF(BA$3="分類不明", 計算_移輸出入額!$BG32, BA$133*計算_投入係数表!BA31)</f>
        <v>#DIV/0!</v>
      </c>
      <c r="BB31" s="212" t="e">
        <f ca="1">IF(BB$3="分類不明", 計算_移輸出入額!$BG32, BB$133*計算_投入係数表!BB31)</f>
        <v>#DIV/0!</v>
      </c>
      <c r="BC31" s="212" t="e">
        <f ca="1">IF(BC$3="分類不明", 計算_移輸出入額!$BG32, BC$133*計算_投入係数表!BC31)</f>
        <v>#DIV/0!</v>
      </c>
      <c r="BD31" s="212" t="e">
        <f ca="1">IF(BD$3="分類不明", 計算_移輸出入額!$BG32, BD$133*計算_投入係数表!BD31)</f>
        <v>#DIV/0!</v>
      </c>
      <c r="BE31" s="212" t="e">
        <f ca="1">IF(BE$3="分類不明", 計算_移輸出入額!$BG32, BE$133*計算_投入係数表!BE31)</f>
        <v>#DIV/0!</v>
      </c>
      <c r="BF31" s="212" t="e">
        <f ca="1">IF(BF$3="分類不明", 計算_移輸出入額!$BG32, BF$133*計算_投入係数表!BF31)</f>
        <v>#DIV/0!</v>
      </c>
      <c r="BG31" s="212" t="e">
        <f ca="1">IF(BG$3="分類不明", 計算_移輸出入額!$BG32, BG$133*計算_投入係数表!BG31)</f>
        <v>#DIV/0!</v>
      </c>
      <c r="BH31" s="212" t="e">
        <f ca="1">IF(BH$3="分類不明", 計算_移輸出入額!$BG32, BH$133*計算_投入係数表!BH31)</f>
        <v>#DIV/0!</v>
      </c>
      <c r="BI31" s="212" t="e">
        <f ca="1">IF(BI$3="分類不明", 計算_移輸出入額!$BG32, BI$133*計算_投入係数表!BI31)</f>
        <v>#DIV/0!</v>
      </c>
      <c r="BJ31" s="212" t="e">
        <f ca="1">IF(BJ$3="分類不明", 計算_移輸出入額!$BG32, BJ$133*計算_投入係数表!BJ31)</f>
        <v>#DIV/0!</v>
      </c>
      <c r="BK31" s="212" t="e">
        <f ca="1">IF(BK$3="分類不明", 計算_移輸出入額!$BG32, BK$133*計算_投入係数表!BK31)</f>
        <v>#DIV/0!</v>
      </c>
      <c r="BL31" s="212" t="e">
        <f ca="1">IF(BL$3="分類不明", 計算_移輸出入額!$BG32, BL$133*計算_投入係数表!BL31)</f>
        <v>#DIV/0!</v>
      </c>
      <c r="BM31" s="212" t="e">
        <f ca="1">IF(BM$3="分類不明", 計算_移輸出入額!$BG32, BM$133*計算_投入係数表!BM31)</f>
        <v>#DIV/0!</v>
      </c>
      <c r="BN31" s="212" t="e">
        <f ca="1">IF(BN$3="分類不明", 計算_移輸出入額!$BG32, BN$133*計算_投入係数表!BN31)</f>
        <v>#DIV/0!</v>
      </c>
      <c r="BO31" s="212" t="e">
        <f ca="1">IF(BO$3="分類不明", 計算_移輸出入額!$BG32, BO$133*計算_投入係数表!BO31)</f>
        <v>#DIV/0!</v>
      </c>
      <c r="BP31" s="212" t="e">
        <f ca="1">IF(BP$3="分類不明", 計算_移輸出入額!$BG32, BP$133*計算_投入係数表!BP31)</f>
        <v>#DIV/0!</v>
      </c>
      <c r="BQ31" s="212" t="e">
        <f ca="1">IF(BQ$3="分類不明", 計算_移輸出入額!$BG32, BQ$133*計算_投入係数表!BQ31)</f>
        <v>#DIV/0!</v>
      </c>
      <c r="BR31" s="212" t="e">
        <f ca="1">IF(BR$3="分類不明", 計算_移輸出入額!$BG32, BR$133*計算_投入係数表!BR31)</f>
        <v>#DIV/0!</v>
      </c>
      <c r="BS31" s="212" t="e">
        <f ca="1">IF(BS$3="分類不明", 計算_移輸出入額!$BG32, BS$133*計算_投入係数表!BS31)</f>
        <v>#DIV/0!</v>
      </c>
      <c r="BT31" s="212" t="e">
        <f ca="1">IF(BT$3="分類不明", 計算_移輸出入額!$BG32, BT$133*計算_投入係数表!BT31)</f>
        <v>#DIV/0!</v>
      </c>
      <c r="BU31" s="212" t="e">
        <f ca="1">IF(BU$3="分類不明", 計算_移輸出入額!$BG32, BU$133*計算_投入係数表!BU31)</f>
        <v>#DIV/0!</v>
      </c>
      <c r="BV31" s="212" t="e">
        <f ca="1">IF(BV$3="分類不明", 計算_移輸出入額!$BG32, BV$133*計算_投入係数表!BV31)</f>
        <v>#DIV/0!</v>
      </c>
      <c r="BW31" s="212" t="e">
        <f ca="1">IF(BW$3="分類不明", 計算_移輸出入額!$BG32, BW$133*計算_投入係数表!BW31)</f>
        <v>#DIV/0!</v>
      </c>
      <c r="BX31" s="212" t="e">
        <f ca="1">IF(BX$3="分類不明", 計算_移輸出入額!$BG32, BX$133*計算_投入係数表!BX31)</f>
        <v>#DIV/0!</v>
      </c>
      <c r="BY31" s="212" t="e">
        <f ca="1">IF(BY$3="分類不明", 計算_移輸出入額!$BG32, BY$133*計算_投入係数表!BY31)</f>
        <v>#DIV/0!</v>
      </c>
      <c r="BZ31" s="212" t="e">
        <f ca="1">IF(BZ$3="分類不明", 計算_移輸出入額!$BG32, BZ$133*計算_投入係数表!BZ31)</f>
        <v>#DIV/0!</v>
      </c>
      <c r="CA31" s="212" t="e">
        <f ca="1">IF(CA$3="分類不明", 計算_移輸出入額!$BG32, CA$133*計算_投入係数表!CA31)</f>
        <v>#DIV/0!</v>
      </c>
      <c r="CB31" s="212" t="e">
        <f ca="1">IF(CB$3="分類不明", 計算_移輸出入額!$BG32, CB$133*計算_投入係数表!CB31)</f>
        <v>#DIV/0!</v>
      </c>
      <c r="CC31" s="212" t="e">
        <f ca="1">IF(CC$3="分類不明", 計算_移輸出入額!$BG32, CC$133*計算_投入係数表!CC31)</f>
        <v>#DIV/0!</v>
      </c>
      <c r="CD31" s="212" t="e">
        <f ca="1">IF(CD$3="分類不明", 計算_移輸出入額!$BG32, CD$133*計算_投入係数表!CD31)</f>
        <v>#DIV/0!</v>
      </c>
      <c r="CE31" s="212" t="e">
        <f ca="1">IF(CE$3="分類不明", 計算_移輸出入額!$BG32, CE$133*計算_投入係数表!CE31)</f>
        <v>#DIV/0!</v>
      </c>
      <c r="CF31" s="212" t="e">
        <f ca="1">IF(CF$3="分類不明", 計算_移輸出入額!$BG32, CF$133*計算_投入係数表!CF31)</f>
        <v>#DIV/0!</v>
      </c>
      <c r="CG31" s="212" t="e">
        <f ca="1">IF(CG$3="分類不明", 計算_移輸出入額!$BG32, CG$133*計算_投入係数表!CG31)</f>
        <v>#DIV/0!</v>
      </c>
      <c r="CH31" s="212" t="e">
        <f ca="1">IF(CH$3="分類不明", 計算_移輸出入額!$BG32, CH$133*計算_投入係数表!CH31)</f>
        <v>#DIV/0!</v>
      </c>
      <c r="CI31" s="212" t="e">
        <f ca="1">IF(CI$3="分類不明", 計算_移輸出入額!$BG32, CI$133*計算_投入係数表!CI31)</f>
        <v>#DIV/0!</v>
      </c>
      <c r="CJ31" s="212" t="e">
        <f ca="1">IF(CJ$3="分類不明", 計算_移輸出入額!$BG32, CJ$133*計算_投入係数表!CJ31)</f>
        <v>#DIV/0!</v>
      </c>
      <c r="CK31" s="212" t="e">
        <f ca="1">IF(CK$3="分類不明", 計算_移輸出入額!$BG32, CK$133*計算_投入係数表!CK31)</f>
        <v>#DIV/0!</v>
      </c>
      <c r="CL31" s="212" t="e">
        <f ca="1">IF(CL$3="分類不明", 計算_移輸出入額!$BG32, CL$133*計算_投入係数表!CL31)</f>
        <v>#DIV/0!</v>
      </c>
      <c r="CM31" s="212" t="e">
        <f ca="1">IF(CM$3="分類不明", 計算_移輸出入額!$BG32, CM$133*計算_投入係数表!CM31)</f>
        <v>#DIV/0!</v>
      </c>
      <c r="CN31" s="212" t="e">
        <f ca="1">IF(CN$3="分類不明", 計算_移輸出入額!$BG32, CN$133*計算_投入係数表!CN31)</f>
        <v>#DIV/0!</v>
      </c>
      <c r="CO31" s="212" t="e">
        <f ca="1">IF(CO$3="分類不明", 計算_移輸出入額!$BG32, CO$133*計算_投入係数表!CO31)</f>
        <v>#DIV/0!</v>
      </c>
      <c r="CP31" s="212" t="e">
        <f ca="1">IF(CP$3="分類不明", 計算_移輸出入額!$BG32, CP$133*計算_投入係数表!CP31)</f>
        <v>#DIV/0!</v>
      </c>
      <c r="CQ31" s="212" t="e">
        <f ca="1">IF(CQ$3="分類不明", 計算_移輸出入額!$BG32, CQ$133*計算_投入係数表!CQ31)</f>
        <v>#DIV/0!</v>
      </c>
      <c r="CR31" s="212" t="e">
        <f ca="1">IF(CR$3="分類不明", 計算_移輸出入額!$BG32, CR$133*計算_投入係数表!CR31)</f>
        <v>#DIV/0!</v>
      </c>
      <c r="CS31" s="212" t="e">
        <f ca="1">IF(CS$3="分類不明", 計算_移輸出入額!$BG32, CS$133*計算_投入係数表!CS31)</f>
        <v>#DIV/0!</v>
      </c>
      <c r="CT31" s="212" t="e">
        <f ca="1">IF(CT$3="分類不明", 計算_移輸出入額!$BG32, CT$133*計算_投入係数表!CT31)</f>
        <v>#DIV/0!</v>
      </c>
      <c r="CU31" s="212" t="e">
        <f ca="1">IF(CU$3="分類不明", 計算_移輸出入額!$BG32, CU$133*計算_投入係数表!CU31)</f>
        <v>#DIV/0!</v>
      </c>
      <c r="CV31" s="212" t="e">
        <f ca="1">IF(CV$3="分類不明", 計算_移輸出入額!$BG32, CV$133*計算_投入係数表!CV31)</f>
        <v>#DIV/0!</v>
      </c>
      <c r="CW31" s="212" t="e">
        <f ca="1">IF(CW$3="分類不明", 計算_移輸出入額!$BG32, CW$133*計算_投入係数表!CW31)</f>
        <v>#DIV/0!</v>
      </c>
      <c r="CX31" s="212" t="e">
        <f ca="1">IF(CX$3="分類不明", 計算_移輸出入額!$BG32, CX$133*計算_投入係数表!CX31)</f>
        <v>#DIV/0!</v>
      </c>
      <c r="CY31" s="212" t="e">
        <f ca="1">IF(CY$3="分類不明", 計算_移輸出入額!$BG32, CY$133*計算_投入係数表!CY31)</f>
        <v>#DIV/0!</v>
      </c>
      <c r="CZ31" s="212" t="e">
        <f ca="1">IF(CZ$3="分類不明", 計算_移輸出入額!$BG32, CZ$133*計算_投入係数表!CZ31)</f>
        <v>#DIV/0!</v>
      </c>
      <c r="DA31" s="212" t="e">
        <f ca="1">IF(DA$3="分類不明", 計算_移輸出入額!$BG32, DA$133*計算_投入係数表!DA31)</f>
        <v>#DIV/0!</v>
      </c>
      <c r="DB31" s="212" t="e">
        <f ca="1">IF(DB$3="分類不明", 計算_移輸出入額!$BG32, DB$133*計算_投入係数表!DB31)</f>
        <v>#DIV/0!</v>
      </c>
      <c r="DC31" s="212" t="e">
        <f ca="1">IF(DC$3="分類不明", 計算_移輸出入額!$BG32, DC$133*計算_投入係数表!DC31)</f>
        <v>#DIV/0!</v>
      </c>
      <c r="DD31" s="212" t="e">
        <f ca="1">IF(DD$3="分類不明", 計算_移輸出入額!$BG32, DD$133*計算_投入係数表!DD31)</f>
        <v>#DIV/0!</v>
      </c>
      <c r="DE31" s="212" t="e">
        <f ca="1">IF(DE$3="分類不明", 計算_移輸出入額!$BG32, DE$133*計算_投入係数表!DE31)</f>
        <v>#DIV/0!</v>
      </c>
      <c r="DF31" s="212" t="e">
        <f ca="1">IF(DF$3="分類不明", 計算_移輸出入額!$BG32, DF$133*計算_投入係数表!DF31)</f>
        <v>#DIV/0!</v>
      </c>
      <c r="DG31" s="212" t="e">
        <f ca="1">IF(DG$3="分類不明", 計算_移輸出入額!$BG32, DG$133*計算_投入係数表!DG31)</f>
        <v>#DIV/0!</v>
      </c>
      <c r="DH31" s="212" t="e">
        <f ca="1">IF(DH$3="分類不明", 計算_移輸出入額!$BG32, DH$133*計算_投入係数表!DH31)</f>
        <v>#DIV/0!</v>
      </c>
      <c r="DI31" s="212" t="e">
        <f ca="1">IF(DI$3="分類不明", 計算_移輸出入額!$BG32, DI$133*計算_投入係数表!DI31)</f>
        <v>#DIV/0!</v>
      </c>
      <c r="DJ31" s="212" t="e">
        <f ca="1">IF(DJ$3="分類不明", 計算_移輸出入額!$BG32, DJ$133*計算_投入係数表!DJ31)</f>
        <v>#DIV/0!</v>
      </c>
      <c r="DK31" s="212" t="e">
        <f ca="1">IF(DK$3="分類不明", 計算_移輸出入額!$BG32, DK$133*計算_投入係数表!DK31)</f>
        <v>#DIV/0!</v>
      </c>
      <c r="DL31" s="212" t="e">
        <f ca="1">IF(DL$3="分類不明", 計算_移輸出入額!$BG32, DL$133*計算_投入係数表!DL31)</f>
        <v>#DIV/0!</v>
      </c>
      <c r="DM31" s="212" t="e">
        <f ca="1">IF(DM$3="分類不明", 計算_移輸出入額!$BG32, DM$133*計算_投入係数表!DM31)</f>
        <v>#DIV/0!</v>
      </c>
      <c r="DN31" s="212" t="e">
        <f ca="1">IF(DN$3="分類不明", 計算_移輸出入額!$BG32, DN$133*計算_投入係数表!DN31)</f>
        <v>#DIV/0!</v>
      </c>
      <c r="DO31" s="212" t="e">
        <f ca="1">IF(DO$3="分類不明", 計算_移輸出入額!$BG32, DO$133*計算_投入係数表!DO31)</f>
        <v>#DIV/0!</v>
      </c>
      <c r="DP31" s="212" t="e">
        <f ca="1">IF(DP$3="分類不明", 計算_移輸出入額!$BG32, DP$133*計算_投入係数表!DP31)</f>
        <v>#DIV/0!</v>
      </c>
      <c r="DQ31" s="212" t="e">
        <f ca="1">IF(DQ$3="分類不明", 計算_移輸出入額!$BG32, DQ$133*計算_投入係数表!DQ31)</f>
        <v>#DIV/0!</v>
      </c>
      <c r="DR31" s="212" t="e">
        <f ca="1">IF(DR$3="分類不明", 計算_移輸出入額!$BG32, DR$133*計算_投入係数表!DR31)</f>
        <v>#DIV/0!</v>
      </c>
      <c r="DS31" s="212" t="e">
        <f ca="1">IF(DS$3="分類不明", 計算_移輸出入額!$BG32, DS$133*計算_投入係数表!DS31)</f>
        <v>#DIV/0!</v>
      </c>
      <c r="DT31" s="213">
        <f t="shared" ca="1" si="1"/>
        <v>0</v>
      </c>
      <c r="DU31" s="214">
        <f>計算_基本取引表_調整前!DU31</f>
        <v>0</v>
      </c>
      <c r="DV31" s="214">
        <f>IF($C31="分類不明", 計算_基本取引表_調整前!DV31+_xlfn.AGGREGATE(9,6,計算_移輸出入額!$BF$5:$BF$124), 計算_基本取引表_調整前!DV31)</f>
        <v>0</v>
      </c>
      <c r="DW31" s="214">
        <f>計算_基本取引表_調整前!DW31</f>
        <v>0</v>
      </c>
      <c r="DX31" s="214">
        <f>計算_基本取引表_調整前!DX31</f>
        <v>0</v>
      </c>
      <c r="DY31" s="214">
        <f>計算_基本取引表_調整前!DY31</f>
        <v>0</v>
      </c>
      <c r="DZ31" s="214">
        <f>計算_基本取引表_調整前!DZ31</f>
        <v>0</v>
      </c>
      <c r="EA31" s="214" t="e">
        <f>計算_基本取引表_調整前!EA31</f>
        <v>#DIV/0!</v>
      </c>
      <c r="EB31" s="735">
        <f ca="1">IFERROR(SUMIF(振分, $C31, 入力_北海道基本取引表!EB$4:EB$124)*($EE31/SUMIF(振分, $C31, 入力_北海道基本取引表!$EG$4:$EG$107)), 0)</f>
        <v>0</v>
      </c>
      <c r="EC31" s="215" t="e">
        <f t="shared" si="2"/>
        <v>#DIV/0!</v>
      </c>
      <c r="ED31" s="216" t="e">
        <f t="shared" ca="1" si="3"/>
        <v>#DIV/0!</v>
      </c>
      <c r="EE31" s="214" t="e">
        <f ca="1"/>
        <v>#DIV/0!</v>
      </c>
      <c r="EF31" s="216" t="e">
        <f t="shared" ca="1" si="4"/>
        <v>#DIV/0!</v>
      </c>
      <c r="EG31" s="216" t="e">
        <f t="shared" ca="1" si="0"/>
        <v>#DIV/0!</v>
      </c>
      <c r="EH31" s="214" t="e">
        <f ca="1"/>
        <v>#DIV/0!</v>
      </c>
      <c r="EI31" s="216" t="e">
        <f t="shared" ca="1" si="5"/>
        <v>#DIV/0!</v>
      </c>
      <c r="EJ31" s="216" t="e">
        <f ca="1"/>
        <v>#DIV/0!</v>
      </c>
      <c r="EK31" s="215"/>
    </row>
    <row r="32" spans="2:141" s="6" customFormat="1" ht="15.75" hidden="1" customHeight="1" x14ac:dyDescent="0.25">
      <c r="B32" s="53">
        <v>29</v>
      </c>
      <c r="C32" s="192" t="str">
        <v>-</v>
      </c>
      <c r="D32" s="211">
        <f ca="1">IF(D$3="分類不明", 計算_移輸出入額!$BG33, D$133*計算_投入係数表!D32)</f>
        <v>0</v>
      </c>
      <c r="E32" s="212">
        <f ca="1">IF(E$3="分類不明", 計算_移輸出入額!$BG33, E$133*計算_投入係数表!E32)</f>
        <v>0</v>
      </c>
      <c r="F32" s="212">
        <f ca="1">IF(F$3="分類不明", 計算_移輸出入額!$BG33, F$133*計算_投入係数表!F32)</f>
        <v>0</v>
      </c>
      <c r="G32" s="212">
        <f ca="1">IF(G$3="分類不明", 計算_移輸出入額!$BG33, G$133*計算_投入係数表!G32)</f>
        <v>0</v>
      </c>
      <c r="H32" s="212">
        <f ca="1">IF(H$3="分類不明", 計算_移輸出入額!$BG33, H$133*計算_投入係数表!H32)</f>
        <v>0</v>
      </c>
      <c r="I32" s="212">
        <f ca="1">IF(I$3="分類不明", 計算_移輸出入額!$BG33, I$133*計算_投入係数表!I32)</f>
        <v>0</v>
      </c>
      <c r="J32" s="212">
        <f ca="1">IF(J$3="分類不明", 計算_移輸出入額!$BG33, J$133*計算_投入係数表!J32)</f>
        <v>0</v>
      </c>
      <c r="K32" s="212">
        <f ca="1">IF(K$3="分類不明", 計算_移輸出入額!$BG33, K$133*計算_投入係数表!K32)</f>
        <v>0</v>
      </c>
      <c r="L32" s="212">
        <f ca="1">IF(L$3="分類不明", 計算_移輸出入額!$BG33, L$133*計算_投入係数表!L32)</f>
        <v>0</v>
      </c>
      <c r="M32" s="212">
        <f ca="1">IF(M$3="分類不明", 計算_移輸出入額!$BG33, M$133*計算_投入係数表!M32)</f>
        <v>0</v>
      </c>
      <c r="N32" s="212">
        <f ca="1">IF(N$3="分類不明", 計算_移輸出入額!$BG33, N$133*計算_投入係数表!N32)</f>
        <v>0</v>
      </c>
      <c r="O32" s="212">
        <f ca="1">IF(O$3="分類不明", 計算_移輸出入額!$BG33, O$133*計算_投入係数表!O32)</f>
        <v>0</v>
      </c>
      <c r="P32" s="212" t="e">
        <f ca="1">IF(P$3="分類不明", 計算_移輸出入額!$BG33, P$133*計算_投入係数表!P32)</f>
        <v>#DIV/0!</v>
      </c>
      <c r="Q32" s="212" t="e">
        <f ca="1">IF(Q$3="分類不明", 計算_移輸出入額!$BG33, Q$133*計算_投入係数表!Q32)</f>
        <v>#DIV/0!</v>
      </c>
      <c r="R32" s="212" t="e">
        <f ca="1">IF(R$3="分類不明", 計算_移輸出入額!$BG33, R$133*計算_投入係数表!R32)</f>
        <v>#DIV/0!</v>
      </c>
      <c r="S32" s="212" t="e">
        <f ca="1">IF(S$3="分類不明", 計算_移輸出入額!$BG33, S$133*計算_投入係数表!S32)</f>
        <v>#DIV/0!</v>
      </c>
      <c r="T32" s="212" t="e">
        <f ca="1">IF(T$3="分類不明", 計算_移輸出入額!$BG33, T$133*計算_投入係数表!T32)</f>
        <v>#DIV/0!</v>
      </c>
      <c r="U32" s="212" t="e">
        <f ca="1">IF(U$3="分類不明", 計算_移輸出入額!$BG33, U$133*計算_投入係数表!U32)</f>
        <v>#DIV/0!</v>
      </c>
      <c r="V32" s="212" t="e">
        <f ca="1">IF(V$3="分類不明", 計算_移輸出入額!$BG33, V$133*計算_投入係数表!V32)</f>
        <v>#DIV/0!</v>
      </c>
      <c r="W32" s="212" t="e">
        <f ca="1">IF(W$3="分類不明", 計算_移輸出入額!$BG33, W$133*計算_投入係数表!W32)</f>
        <v>#DIV/0!</v>
      </c>
      <c r="X32" s="212" t="e">
        <f ca="1">IF(X$3="分類不明", 計算_移輸出入額!$BG33, X$133*計算_投入係数表!X32)</f>
        <v>#DIV/0!</v>
      </c>
      <c r="Y32" s="212" t="e">
        <f ca="1">IF(Y$3="分類不明", 計算_移輸出入額!$BG33, Y$133*計算_投入係数表!Y32)</f>
        <v>#DIV/0!</v>
      </c>
      <c r="Z32" s="212" t="e">
        <f ca="1">IF(Z$3="分類不明", 計算_移輸出入額!$BG33, Z$133*計算_投入係数表!Z32)</f>
        <v>#DIV/0!</v>
      </c>
      <c r="AA32" s="212" t="e">
        <f ca="1">IF(AA$3="分類不明", 計算_移輸出入額!$BG33, AA$133*計算_投入係数表!AA32)</f>
        <v>#DIV/0!</v>
      </c>
      <c r="AB32" s="212" t="e">
        <f ca="1">IF(AB$3="分類不明", 計算_移輸出入額!$BG33, AB$133*計算_投入係数表!AB32)</f>
        <v>#DIV/0!</v>
      </c>
      <c r="AC32" s="212" t="e">
        <f ca="1">IF(AC$3="分類不明", 計算_移輸出入額!$BG33, AC$133*計算_投入係数表!AC32)</f>
        <v>#DIV/0!</v>
      </c>
      <c r="AD32" s="212" t="e">
        <f ca="1">IF(AD$3="分類不明", 計算_移輸出入額!$BG33, AD$133*計算_投入係数表!AD32)</f>
        <v>#DIV/0!</v>
      </c>
      <c r="AE32" s="212" t="e">
        <f ca="1">IF(AE$3="分類不明", 計算_移輸出入額!$BG33, AE$133*計算_投入係数表!AE32)</f>
        <v>#DIV/0!</v>
      </c>
      <c r="AF32" s="212" t="e">
        <f ca="1">IF(AF$3="分類不明", 計算_移輸出入額!$BG33, AF$133*計算_投入係数表!AF32)</f>
        <v>#DIV/0!</v>
      </c>
      <c r="AG32" s="212" t="e">
        <f ca="1">IF(AG$3="分類不明", 計算_移輸出入額!$BG33, AG$133*計算_投入係数表!AG32)</f>
        <v>#DIV/0!</v>
      </c>
      <c r="AH32" s="212" t="e">
        <f ca="1">IF(AH$3="分類不明", 計算_移輸出入額!$BG33, AH$133*計算_投入係数表!AH32)</f>
        <v>#DIV/0!</v>
      </c>
      <c r="AI32" s="212" t="e">
        <f ca="1">IF(AI$3="分類不明", 計算_移輸出入額!$BG33, AI$133*計算_投入係数表!AI32)</f>
        <v>#DIV/0!</v>
      </c>
      <c r="AJ32" s="212" t="e">
        <f ca="1">IF(AJ$3="分類不明", 計算_移輸出入額!$BG33, AJ$133*計算_投入係数表!AJ32)</f>
        <v>#DIV/0!</v>
      </c>
      <c r="AK32" s="212" t="e">
        <f ca="1">IF(AK$3="分類不明", 計算_移輸出入額!$BG33, AK$133*計算_投入係数表!AK32)</f>
        <v>#DIV/0!</v>
      </c>
      <c r="AL32" s="212" t="e">
        <f ca="1">IF(AL$3="分類不明", 計算_移輸出入額!$BG33, AL$133*計算_投入係数表!AL32)</f>
        <v>#DIV/0!</v>
      </c>
      <c r="AM32" s="212" t="e">
        <f ca="1">IF(AM$3="分類不明", 計算_移輸出入額!$BG33, AM$133*計算_投入係数表!AM32)</f>
        <v>#DIV/0!</v>
      </c>
      <c r="AN32" s="212" t="e">
        <f ca="1">IF(AN$3="分類不明", 計算_移輸出入額!$BG33, AN$133*計算_投入係数表!AN32)</f>
        <v>#DIV/0!</v>
      </c>
      <c r="AO32" s="212" t="e">
        <f ca="1">IF(AO$3="分類不明", 計算_移輸出入額!$BG33, AO$133*計算_投入係数表!AO32)</f>
        <v>#DIV/0!</v>
      </c>
      <c r="AP32" s="212" t="e">
        <f ca="1">IF(AP$3="分類不明", 計算_移輸出入額!$BG33, AP$133*計算_投入係数表!AP32)</f>
        <v>#DIV/0!</v>
      </c>
      <c r="AQ32" s="212" t="e">
        <f ca="1">IF(AQ$3="分類不明", 計算_移輸出入額!$BG33, AQ$133*計算_投入係数表!AQ32)</f>
        <v>#DIV/0!</v>
      </c>
      <c r="AR32" s="212" t="e">
        <f ca="1">IF(AR$3="分類不明", 計算_移輸出入額!$BG33, AR$133*計算_投入係数表!AR32)</f>
        <v>#DIV/0!</v>
      </c>
      <c r="AS32" s="212" t="e">
        <f ca="1">IF(AS$3="分類不明", 計算_移輸出入額!$BG33, AS$133*計算_投入係数表!AS32)</f>
        <v>#DIV/0!</v>
      </c>
      <c r="AT32" s="212" t="e">
        <f ca="1">IF(AT$3="分類不明", 計算_移輸出入額!$BG33, AT$133*計算_投入係数表!AT32)</f>
        <v>#DIV/0!</v>
      </c>
      <c r="AU32" s="212" t="e">
        <f ca="1">IF(AU$3="分類不明", 計算_移輸出入額!$BG33, AU$133*計算_投入係数表!AU32)</f>
        <v>#DIV/0!</v>
      </c>
      <c r="AV32" s="212" t="e">
        <f ca="1">IF(AV$3="分類不明", 計算_移輸出入額!$BG33, AV$133*計算_投入係数表!AV32)</f>
        <v>#DIV/0!</v>
      </c>
      <c r="AW32" s="212" t="e">
        <f ca="1">IF(AW$3="分類不明", 計算_移輸出入額!$BG33, AW$133*計算_投入係数表!AW32)</f>
        <v>#DIV/0!</v>
      </c>
      <c r="AX32" s="212" t="e">
        <f ca="1">IF(AX$3="分類不明", 計算_移輸出入額!$BG33, AX$133*計算_投入係数表!AX32)</f>
        <v>#DIV/0!</v>
      </c>
      <c r="AY32" s="212" t="e">
        <f ca="1">IF(AY$3="分類不明", 計算_移輸出入額!$BG33, AY$133*計算_投入係数表!AY32)</f>
        <v>#DIV/0!</v>
      </c>
      <c r="AZ32" s="212" t="e">
        <f ca="1">IF(AZ$3="分類不明", 計算_移輸出入額!$BG33, AZ$133*計算_投入係数表!AZ32)</f>
        <v>#DIV/0!</v>
      </c>
      <c r="BA32" s="212" t="e">
        <f ca="1">IF(BA$3="分類不明", 計算_移輸出入額!$BG33, BA$133*計算_投入係数表!BA32)</f>
        <v>#DIV/0!</v>
      </c>
      <c r="BB32" s="212" t="e">
        <f ca="1">IF(BB$3="分類不明", 計算_移輸出入額!$BG33, BB$133*計算_投入係数表!BB32)</f>
        <v>#DIV/0!</v>
      </c>
      <c r="BC32" s="212" t="e">
        <f ca="1">IF(BC$3="分類不明", 計算_移輸出入額!$BG33, BC$133*計算_投入係数表!BC32)</f>
        <v>#DIV/0!</v>
      </c>
      <c r="BD32" s="212" t="e">
        <f ca="1">IF(BD$3="分類不明", 計算_移輸出入額!$BG33, BD$133*計算_投入係数表!BD32)</f>
        <v>#DIV/0!</v>
      </c>
      <c r="BE32" s="212" t="e">
        <f ca="1">IF(BE$3="分類不明", 計算_移輸出入額!$BG33, BE$133*計算_投入係数表!BE32)</f>
        <v>#DIV/0!</v>
      </c>
      <c r="BF32" s="212" t="e">
        <f ca="1">IF(BF$3="分類不明", 計算_移輸出入額!$BG33, BF$133*計算_投入係数表!BF32)</f>
        <v>#DIV/0!</v>
      </c>
      <c r="BG32" s="212" t="e">
        <f ca="1">IF(BG$3="分類不明", 計算_移輸出入額!$BG33, BG$133*計算_投入係数表!BG32)</f>
        <v>#DIV/0!</v>
      </c>
      <c r="BH32" s="212" t="e">
        <f ca="1">IF(BH$3="分類不明", 計算_移輸出入額!$BG33, BH$133*計算_投入係数表!BH32)</f>
        <v>#DIV/0!</v>
      </c>
      <c r="BI32" s="212" t="e">
        <f ca="1">IF(BI$3="分類不明", 計算_移輸出入額!$BG33, BI$133*計算_投入係数表!BI32)</f>
        <v>#DIV/0!</v>
      </c>
      <c r="BJ32" s="212" t="e">
        <f ca="1">IF(BJ$3="分類不明", 計算_移輸出入額!$BG33, BJ$133*計算_投入係数表!BJ32)</f>
        <v>#DIV/0!</v>
      </c>
      <c r="BK32" s="212" t="e">
        <f ca="1">IF(BK$3="分類不明", 計算_移輸出入額!$BG33, BK$133*計算_投入係数表!BK32)</f>
        <v>#DIV/0!</v>
      </c>
      <c r="BL32" s="212" t="e">
        <f ca="1">IF(BL$3="分類不明", 計算_移輸出入額!$BG33, BL$133*計算_投入係数表!BL32)</f>
        <v>#DIV/0!</v>
      </c>
      <c r="BM32" s="212" t="e">
        <f ca="1">IF(BM$3="分類不明", 計算_移輸出入額!$BG33, BM$133*計算_投入係数表!BM32)</f>
        <v>#DIV/0!</v>
      </c>
      <c r="BN32" s="212" t="e">
        <f ca="1">IF(BN$3="分類不明", 計算_移輸出入額!$BG33, BN$133*計算_投入係数表!BN32)</f>
        <v>#DIV/0!</v>
      </c>
      <c r="BO32" s="212" t="e">
        <f ca="1">IF(BO$3="分類不明", 計算_移輸出入額!$BG33, BO$133*計算_投入係数表!BO32)</f>
        <v>#DIV/0!</v>
      </c>
      <c r="BP32" s="212" t="e">
        <f ca="1">IF(BP$3="分類不明", 計算_移輸出入額!$BG33, BP$133*計算_投入係数表!BP32)</f>
        <v>#DIV/0!</v>
      </c>
      <c r="BQ32" s="212" t="e">
        <f ca="1">IF(BQ$3="分類不明", 計算_移輸出入額!$BG33, BQ$133*計算_投入係数表!BQ32)</f>
        <v>#DIV/0!</v>
      </c>
      <c r="BR32" s="212" t="e">
        <f ca="1">IF(BR$3="分類不明", 計算_移輸出入額!$BG33, BR$133*計算_投入係数表!BR32)</f>
        <v>#DIV/0!</v>
      </c>
      <c r="BS32" s="212" t="e">
        <f ca="1">IF(BS$3="分類不明", 計算_移輸出入額!$BG33, BS$133*計算_投入係数表!BS32)</f>
        <v>#DIV/0!</v>
      </c>
      <c r="BT32" s="212" t="e">
        <f ca="1">IF(BT$3="分類不明", 計算_移輸出入額!$BG33, BT$133*計算_投入係数表!BT32)</f>
        <v>#DIV/0!</v>
      </c>
      <c r="BU32" s="212" t="e">
        <f ca="1">IF(BU$3="分類不明", 計算_移輸出入額!$BG33, BU$133*計算_投入係数表!BU32)</f>
        <v>#DIV/0!</v>
      </c>
      <c r="BV32" s="212" t="e">
        <f ca="1">IF(BV$3="分類不明", 計算_移輸出入額!$BG33, BV$133*計算_投入係数表!BV32)</f>
        <v>#DIV/0!</v>
      </c>
      <c r="BW32" s="212" t="e">
        <f ca="1">IF(BW$3="分類不明", 計算_移輸出入額!$BG33, BW$133*計算_投入係数表!BW32)</f>
        <v>#DIV/0!</v>
      </c>
      <c r="BX32" s="212" t="e">
        <f ca="1">IF(BX$3="分類不明", 計算_移輸出入額!$BG33, BX$133*計算_投入係数表!BX32)</f>
        <v>#DIV/0!</v>
      </c>
      <c r="BY32" s="212" t="e">
        <f ca="1">IF(BY$3="分類不明", 計算_移輸出入額!$BG33, BY$133*計算_投入係数表!BY32)</f>
        <v>#DIV/0!</v>
      </c>
      <c r="BZ32" s="212" t="e">
        <f ca="1">IF(BZ$3="分類不明", 計算_移輸出入額!$BG33, BZ$133*計算_投入係数表!BZ32)</f>
        <v>#DIV/0!</v>
      </c>
      <c r="CA32" s="212" t="e">
        <f ca="1">IF(CA$3="分類不明", 計算_移輸出入額!$BG33, CA$133*計算_投入係数表!CA32)</f>
        <v>#DIV/0!</v>
      </c>
      <c r="CB32" s="212" t="e">
        <f ca="1">IF(CB$3="分類不明", 計算_移輸出入額!$BG33, CB$133*計算_投入係数表!CB32)</f>
        <v>#DIV/0!</v>
      </c>
      <c r="CC32" s="212" t="e">
        <f ca="1">IF(CC$3="分類不明", 計算_移輸出入額!$BG33, CC$133*計算_投入係数表!CC32)</f>
        <v>#DIV/0!</v>
      </c>
      <c r="CD32" s="212" t="e">
        <f ca="1">IF(CD$3="分類不明", 計算_移輸出入額!$BG33, CD$133*計算_投入係数表!CD32)</f>
        <v>#DIV/0!</v>
      </c>
      <c r="CE32" s="212" t="e">
        <f ca="1">IF(CE$3="分類不明", 計算_移輸出入額!$BG33, CE$133*計算_投入係数表!CE32)</f>
        <v>#DIV/0!</v>
      </c>
      <c r="CF32" s="212" t="e">
        <f ca="1">IF(CF$3="分類不明", 計算_移輸出入額!$BG33, CF$133*計算_投入係数表!CF32)</f>
        <v>#DIV/0!</v>
      </c>
      <c r="CG32" s="212" t="e">
        <f ca="1">IF(CG$3="分類不明", 計算_移輸出入額!$BG33, CG$133*計算_投入係数表!CG32)</f>
        <v>#DIV/0!</v>
      </c>
      <c r="CH32" s="212" t="e">
        <f ca="1">IF(CH$3="分類不明", 計算_移輸出入額!$BG33, CH$133*計算_投入係数表!CH32)</f>
        <v>#DIV/0!</v>
      </c>
      <c r="CI32" s="212" t="e">
        <f ca="1">IF(CI$3="分類不明", 計算_移輸出入額!$BG33, CI$133*計算_投入係数表!CI32)</f>
        <v>#DIV/0!</v>
      </c>
      <c r="CJ32" s="212" t="e">
        <f ca="1">IF(CJ$3="分類不明", 計算_移輸出入額!$BG33, CJ$133*計算_投入係数表!CJ32)</f>
        <v>#DIV/0!</v>
      </c>
      <c r="CK32" s="212" t="e">
        <f ca="1">IF(CK$3="分類不明", 計算_移輸出入額!$BG33, CK$133*計算_投入係数表!CK32)</f>
        <v>#DIV/0!</v>
      </c>
      <c r="CL32" s="212" t="e">
        <f ca="1">IF(CL$3="分類不明", 計算_移輸出入額!$BG33, CL$133*計算_投入係数表!CL32)</f>
        <v>#DIV/0!</v>
      </c>
      <c r="CM32" s="212" t="e">
        <f ca="1">IF(CM$3="分類不明", 計算_移輸出入額!$BG33, CM$133*計算_投入係数表!CM32)</f>
        <v>#DIV/0!</v>
      </c>
      <c r="CN32" s="212" t="e">
        <f ca="1">IF(CN$3="分類不明", 計算_移輸出入額!$BG33, CN$133*計算_投入係数表!CN32)</f>
        <v>#DIV/0!</v>
      </c>
      <c r="CO32" s="212" t="e">
        <f ca="1">IF(CO$3="分類不明", 計算_移輸出入額!$BG33, CO$133*計算_投入係数表!CO32)</f>
        <v>#DIV/0!</v>
      </c>
      <c r="CP32" s="212" t="e">
        <f ca="1">IF(CP$3="分類不明", 計算_移輸出入額!$BG33, CP$133*計算_投入係数表!CP32)</f>
        <v>#DIV/0!</v>
      </c>
      <c r="CQ32" s="212" t="e">
        <f ca="1">IF(CQ$3="分類不明", 計算_移輸出入額!$BG33, CQ$133*計算_投入係数表!CQ32)</f>
        <v>#DIV/0!</v>
      </c>
      <c r="CR32" s="212" t="e">
        <f ca="1">IF(CR$3="分類不明", 計算_移輸出入額!$BG33, CR$133*計算_投入係数表!CR32)</f>
        <v>#DIV/0!</v>
      </c>
      <c r="CS32" s="212" t="e">
        <f ca="1">IF(CS$3="分類不明", 計算_移輸出入額!$BG33, CS$133*計算_投入係数表!CS32)</f>
        <v>#DIV/0!</v>
      </c>
      <c r="CT32" s="212" t="e">
        <f ca="1">IF(CT$3="分類不明", 計算_移輸出入額!$BG33, CT$133*計算_投入係数表!CT32)</f>
        <v>#DIV/0!</v>
      </c>
      <c r="CU32" s="212" t="e">
        <f ca="1">IF(CU$3="分類不明", 計算_移輸出入額!$BG33, CU$133*計算_投入係数表!CU32)</f>
        <v>#DIV/0!</v>
      </c>
      <c r="CV32" s="212" t="e">
        <f ca="1">IF(CV$3="分類不明", 計算_移輸出入額!$BG33, CV$133*計算_投入係数表!CV32)</f>
        <v>#DIV/0!</v>
      </c>
      <c r="CW32" s="212" t="e">
        <f ca="1">IF(CW$3="分類不明", 計算_移輸出入額!$BG33, CW$133*計算_投入係数表!CW32)</f>
        <v>#DIV/0!</v>
      </c>
      <c r="CX32" s="212" t="e">
        <f ca="1">IF(CX$3="分類不明", 計算_移輸出入額!$BG33, CX$133*計算_投入係数表!CX32)</f>
        <v>#DIV/0!</v>
      </c>
      <c r="CY32" s="212" t="e">
        <f ca="1">IF(CY$3="分類不明", 計算_移輸出入額!$BG33, CY$133*計算_投入係数表!CY32)</f>
        <v>#DIV/0!</v>
      </c>
      <c r="CZ32" s="212" t="e">
        <f ca="1">IF(CZ$3="分類不明", 計算_移輸出入額!$BG33, CZ$133*計算_投入係数表!CZ32)</f>
        <v>#DIV/0!</v>
      </c>
      <c r="DA32" s="212" t="e">
        <f ca="1">IF(DA$3="分類不明", 計算_移輸出入額!$BG33, DA$133*計算_投入係数表!DA32)</f>
        <v>#DIV/0!</v>
      </c>
      <c r="DB32" s="212" t="e">
        <f ca="1">IF(DB$3="分類不明", 計算_移輸出入額!$BG33, DB$133*計算_投入係数表!DB32)</f>
        <v>#DIV/0!</v>
      </c>
      <c r="DC32" s="212" t="e">
        <f ca="1">IF(DC$3="分類不明", 計算_移輸出入額!$BG33, DC$133*計算_投入係数表!DC32)</f>
        <v>#DIV/0!</v>
      </c>
      <c r="DD32" s="212" t="e">
        <f ca="1">IF(DD$3="分類不明", 計算_移輸出入額!$BG33, DD$133*計算_投入係数表!DD32)</f>
        <v>#DIV/0!</v>
      </c>
      <c r="DE32" s="212" t="e">
        <f ca="1">IF(DE$3="分類不明", 計算_移輸出入額!$BG33, DE$133*計算_投入係数表!DE32)</f>
        <v>#DIV/0!</v>
      </c>
      <c r="DF32" s="212" t="e">
        <f ca="1">IF(DF$3="分類不明", 計算_移輸出入額!$BG33, DF$133*計算_投入係数表!DF32)</f>
        <v>#DIV/0!</v>
      </c>
      <c r="DG32" s="212" t="e">
        <f ca="1">IF(DG$3="分類不明", 計算_移輸出入額!$BG33, DG$133*計算_投入係数表!DG32)</f>
        <v>#DIV/0!</v>
      </c>
      <c r="DH32" s="212" t="e">
        <f ca="1">IF(DH$3="分類不明", 計算_移輸出入額!$BG33, DH$133*計算_投入係数表!DH32)</f>
        <v>#DIV/0!</v>
      </c>
      <c r="DI32" s="212" t="e">
        <f ca="1">IF(DI$3="分類不明", 計算_移輸出入額!$BG33, DI$133*計算_投入係数表!DI32)</f>
        <v>#DIV/0!</v>
      </c>
      <c r="DJ32" s="212" t="e">
        <f ca="1">IF(DJ$3="分類不明", 計算_移輸出入額!$BG33, DJ$133*計算_投入係数表!DJ32)</f>
        <v>#DIV/0!</v>
      </c>
      <c r="DK32" s="212" t="e">
        <f ca="1">IF(DK$3="分類不明", 計算_移輸出入額!$BG33, DK$133*計算_投入係数表!DK32)</f>
        <v>#DIV/0!</v>
      </c>
      <c r="DL32" s="212" t="e">
        <f ca="1">IF(DL$3="分類不明", 計算_移輸出入額!$BG33, DL$133*計算_投入係数表!DL32)</f>
        <v>#DIV/0!</v>
      </c>
      <c r="DM32" s="212" t="e">
        <f ca="1">IF(DM$3="分類不明", 計算_移輸出入額!$BG33, DM$133*計算_投入係数表!DM32)</f>
        <v>#DIV/0!</v>
      </c>
      <c r="DN32" s="212" t="e">
        <f ca="1">IF(DN$3="分類不明", 計算_移輸出入額!$BG33, DN$133*計算_投入係数表!DN32)</f>
        <v>#DIV/0!</v>
      </c>
      <c r="DO32" s="212" t="e">
        <f ca="1">IF(DO$3="分類不明", 計算_移輸出入額!$BG33, DO$133*計算_投入係数表!DO32)</f>
        <v>#DIV/0!</v>
      </c>
      <c r="DP32" s="212" t="e">
        <f ca="1">IF(DP$3="分類不明", 計算_移輸出入額!$BG33, DP$133*計算_投入係数表!DP32)</f>
        <v>#DIV/0!</v>
      </c>
      <c r="DQ32" s="212" t="e">
        <f ca="1">IF(DQ$3="分類不明", 計算_移輸出入額!$BG33, DQ$133*計算_投入係数表!DQ32)</f>
        <v>#DIV/0!</v>
      </c>
      <c r="DR32" s="212" t="e">
        <f ca="1">IF(DR$3="分類不明", 計算_移輸出入額!$BG33, DR$133*計算_投入係数表!DR32)</f>
        <v>#DIV/0!</v>
      </c>
      <c r="DS32" s="212" t="e">
        <f ca="1">IF(DS$3="分類不明", 計算_移輸出入額!$BG33, DS$133*計算_投入係数表!DS32)</f>
        <v>#DIV/0!</v>
      </c>
      <c r="DT32" s="213">
        <f t="shared" ca="1" si="1"/>
        <v>0</v>
      </c>
      <c r="DU32" s="214">
        <f>計算_基本取引表_調整前!DU32</f>
        <v>0</v>
      </c>
      <c r="DV32" s="214">
        <f>IF($C32="分類不明", 計算_基本取引表_調整前!DV32+_xlfn.AGGREGATE(9,6,計算_移輸出入額!$BF$5:$BF$124), 計算_基本取引表_調整前!DV32)</f>
        <v>0</v>
      </c>
      <c r="DW32" s="214">
        <f>計算_基本取引表_調整前!DW32</f>
        <v>0</v>
      </c>
      <c r="DX32" s="214">
        <f>計算_基本取引表_調整前!DX32</f>
        <v>0</v>
      </c>
      <c r="DY32" s="214">
        <f>計算_基本取引表_調整前!DY32</f>
        <v>0</v>
      </c>
      <c r="DZ32" s="214">
        <f>計算_基本取引表_調整前!DZ32</f>
        <v>0</v>
      </c>
      <c r="EA32" s="214" t="e">
        <f>計算_基本取引表_調整前!EA32</f>
        <v>#DIV/0!</v>
      </c>
      <c r="EB32" s="735">
        <f ca="1">IFERROR(SUMIF(振分, $C32, 入力_北海道基本取引表!EB$4:EB$124)*($EE32/SUMIF(振分, $C32, 入力_北海道基本取引表!$EG$4:$EG$107)), 0)</f>
        <v>0</v>
      </c>
      <c r="EC32" s="215" t="e">
        <f t="shared" si="2"/>
        <v>#DIV/0!</v>
      </c>
      <c r="ED32" s="216" t="e">
        <f t="shared" ca="1" si="3"/>
        <v>#DIV/0!</v>
      </c>
      <c r="EE32" s="214" t="e">
        <f ca="1"/>
        <v>#DIV/0!</v>
      </c>
      <c r="EF32" s="216" t="e">
        <f t="shared" ca="1" si="4"/>
        <v>#DIV/0!</v>
      </c>
      <c r="EG32" s="216" t="e">
        <f t="shared" ca="1" si="0"/>
        <v>#DIV/0!</v>
      </c>
      <c r="EH32" s="214" t="e">
        <f ca="1"/>
        <v>#DIV/0!</v>
      </c>
      <c r="EI32" s="216" t="e">
        <f t="shared" ca="1" si="5"/>
        <v>#DIV/0!</v>
      </c>
      <c r="EJ32" s="216" t="e">
        <f ca="1"/>
        <v>#DIV/0!</v>
      </c>
      <c r="EK32" s="215"/>
    </row>
    <row r="33" spans="2:141" s="6" customFormat="1" ht="15.75" hidden="1" customHeight="1" x14ac:dyDescent="0.25">
      <c r="B33" s="53">
        <v>30</v>
      </c>
      <c r="C33" s="198" t="str">
        <v>-</v>
      </c>
      <c r="D33" s="223">
        <f ca="1">IF(D$3="分類不明", 計算_移輸出入額!$BG34, D$133*計算_投入係数表!D33)</f>
        <v>0</v>
      </c>
      <c r="E33" s="224">
        <f ca="1">IF(E$3="分類不明", 計算_移輸出入額!$BG34, E$133*計算_投入係数表!E33)</f>
        <v>0</v>
      </c>
      <c r="F33" s="224">
        <f ca="1">IF(F$3="分類不明", 計算_移輸出入額!$BG34, F$133*計算_投入係数表!F33)</f>
        <v>0</v>
      </c>
      <c r="G33" s="224">
        <f ca="1">IF(G$3="分類不明", 計算_移輸出入額!$BG34, G$133*計算_投入係数表!G33)</f>
        <v>0</v>
      </c>
      <c r="H33" s="224">
        <f ca="1">IF(H$3="分類不明", 計算_移輸出入額!$BG34, H$133*計算_投入係数表!H33)</f>
        <v>0</v>
      </c>
      <c r="I33" s="224">
        <f ca="1">IF(I$3="分類不明", 計算_移輸出入額!$BG34, I$133*計算_投入係数表!I33)</f>
        <v>0</v>
      </c>
      <c r="J33" s="224">
        <f ca="1">IF(J$3="分類不明", 計算_移輸出入額!$BG34, J$133*計算_投入係数表!J33)</f>
        <v>0</v>
      </c>
      <c r="K33" s="224">
        <f ca="1">IF(K$3="分類不明", 計算_移輸出入額!$BG34, K$133*計算_投入係数表!K33)</f>
        <v>0</v>
      </c>
      <c r="L33" s="224">
        <f ca="1">IF(L$3="分類不明", 計算_移輸出入額!$BG34, L$133*計算_投入係数表!L33)</f>
        <v>0</v>
      </c>
      <c r="M33" s="224">
        <f ca="1">IF(M$3="分類不明", 計算_移輸出入額!$BG34, M$133*計算_投入係数表!M33)</f>
        <v>0</v>
      </c>
      <c r="N33" s="224">
        <f ca="1">IF(N$3="分類不明", 計算_移輸出入額!$BG34, N$133*計算_投入係数表!N33)</f>
        <v>0</v>
      </c>
      <c r="O33" s="224">
        <f ca="1">IF(O$3="分類不明", 計算_移輸出入額!$BG34, O$133*計算_投入係数表!O33)</f>
        <v>0</v>
      </c>
      <c r="P33" s="224" t="e">
        <f ca="1">IF(P$3="分類不明", 計算_移輸出入額!$BG34, P$133*計算_投入係数表!P33)</f>
        <v>#DIV/0!</v>
      </c>
      <c r="Q33" s="224" t="e">
        <f ca="1">IF(Q$3="分類不明", 計算_移輸出入額!$BG34, Q$133*計算_投入係数表!Q33)</f>
        <v>#DIV/0!</v>
      </c>
      <c r="R33" s="224" t="e">
        <f ca="1">IF(R$3="分類不明", 計算_移輸出入額!$BG34, R$133*計算_投入係数表!R33)</f>
        <v>#DIV/0!</v>
      </c>
      <c r="S33" s="224" t="e">
        <f ca="1">IF(S$3="分類不明", 計算_移輸出入額!$BG34, S$133*計算_投入係数表!S33)</f>
        <v>#DIV/0!</v>
      </c>
      <c r="T33" s="224" t="e">
        <f ca="1">IF(T$3="分類不明", 計算_移輸出入額!$BG34, T$133*計算_投入係数表!T33)</f>
        <v>#DIV/0!</v>
      </c>
      <c r="U33" s="224" t="e">
        <f ca="1">IF(U$3="分類不明", 計算_移輸出入額!$BG34, U$133*計算_投入係数表!U33)</f>
        <v>#DIV/0!</v>
      </c>
      <c r="V33" s="224" t="e">
        <f ca="1">IF(V$3="分類不明", 計算_移輸出入額!$BG34, V$133*計算_投入係数表!V33)</f>
        <v>#DIV/0!</v>
      </c>
      <c r="W33" s="224" t="e">
        <f ca="1">IF(W$3="分類不明", 計算_移輸出入額!$BG34, W$133*計算_投入係数表!W33)</f>
        <v>#DIV/0!</v>
      </c>
      <c r="X33" s="224" t="e">
        <f ca="1">IF(X$3="分類不明", 計算_移輸出入額!$BG34, X$133*計算_投入係数表!X33)</f>
        <v>#DIV/0!</v>
      </c>
      <c r="Y33" s="224" t="e">
        <f ca="1">IF(Y$3="分類不明", 計算_移輸出入額!$BG34, Y$133*計算_投入係数表!Y33)</f>
        <v>#DIV/0!</v>
      </c>
      <c r="Z33" s="224" t="e">
        <f ca="1">IF(Z$3="分類不明", 計算_移輸出入額!$BG34, Z$133*計算_投入係数表!Z33)</f>
        <v>#DIV/0!</v>
      </c>
      <c r="AA33" s="224" t="e">
        <f ca="1">IF(AA$3="分類不明", 計算_移輸出入額!$BG34, AA$133*計算_投入係数表!AA33)</f>
        <v>#DIV/0!</v>
      </c>
      <c r="AB33" s="224" t="e">
        <f ca="1">IF(AB$3="分類不明", 計算_移輸出入額!$BG34, AB$133*計算_投入係数表!AB33)</f>
        <v>#DIV/0!</v>
      </c>
      <c r="AC33" s="224" t="e">
        <f ca="1">IF(AC$3="分類不明", 計算_移輸出入額!$BG34, AC$133*計算_投入係数表!AC33)</f>
        <v>#DIV/0!</v>
      </c>
      <c r="AD33" s="224" t="e">
        <f ca="1">IF(AD$3="分類不明", 計算_移輸出入額!$BG34, AD$133*計算_投入係数表!AD33)</f>
        <v>#DIV/0!</v>
      </c>
      <c r="AE33" s="224" t="e">
        <f ca="1">IF(AE$3="分類不明", 計算_移輸出入額!$BG34, AE$133*計算_投入係数表!AE33)</f>
        <v>#DIV/0!</v>
      </c>
      <c r="AF33" s="224" t="e">
        <f ca="1">IF(AF$3="分類不明", 計算_移輸出入額!$BG34, AF$133*計算_投入係数表!AF33)</f>
        <v>#DIV/0!</v>
      </c>
      <c r="AG33" s="224" t="e">
        <f ca="1">IF(AG$3="分類不明", 計算_移輸出入額!$BG34, AG$133*計算_投入係数表!AG33)</f>
        <v>#DIV/0!</v>
      </c>
      <c r="AH33" s="224" t="e">
        <f ca="1">IF(AH$3="分類不明", 計算_移輸出入額!$BG34, AH$133*計算_投入係数表!AH33)</f>
        <v>#DIV/0!</v>
      </c>
      <c r="AI33" s="224" t="e">
        <f ca="1">IF(AI$3="分類不明", 計算_移輸出入額!$BG34, AI$133*計算_投入係数表!AI33)</f>
        <v>#DIV/0!</v>
      </c>
      <c r="AJ33" s="224" t="e">
        <f ca="1">IF(AJ$3="分類不明", 計算_移輸出入額!$BG34, AJ$133*計算_投入係数表!AJ33)</f>
        <v>#DIV/0!</v>
      </c>
      <c r="AK33" s="224" t="e">
        <f ca="1">IF(AK$3="分類不明", 計算_移輸出入額!$BG34, AK$133*計算_投入係数表!AK33)</f>
        <v>#DIV/0!</v>
      </c>
      <c r="AL33" s="224" t="e">
        <f ca="1">IF(AL$3="分類不明", 計算_移輸出入額!$BG34, AL$133*計算_投入係数表!AL33)</f>
        <v>#DIV/0!</v>
      </c>
      <c r="AM33" s="224" t="e">
        <f ca="1">IF(AM$3="分類不明", 計算_移輸出入額!$BG34, AM$133*計算_投入係数表!AM33)</f>
        <v>#DIV/0!</v>
      </c>
      <c r="AN33" s="224" t="e">
        <f ca="1">IF(AN$3="分類不明", 計算_移輸出入額!$BG34, AN$133*計算_投入係数表!AN33)</f>
        <v>#DIV/0!</v>
      </c>
      <c r="AO33" s="224" t="e">
        <f ca="1">IF(AO$3="分類不明", 計算_移輸出入額!$BG34, AO$133*計算_投入係数表!AO33)</f>
        <v>#DIV/0!</v>
      </c>
      <c r="AP33" s="224" t="e">
        <f ca="1">IF(AP$3="分類不明", 計算_移輸出入額!$BG34, AP$133*計算_投入係数表!AP33)</f>
        <v>#DIV/0!</v>
      </c>
      <c r="AQ33" s="224" t="e">
        <f ca="1">IF(AQ$3="分類不明", 計算_移輸出入額!$BG34, AQ$133*計算_投入係数表!AQ33)</f>
        <v>#DIV/0!</v>
      </c>
      <c r="AR33" s="224" t="e">
        <f ca="1">IF(AR$3="分類不明", 計算_移輸出入額!$BG34, AR$133*計算_投入係数表!AR33)</f>
        <v>#DIV/0!</v>
      </c>
      <c r="AS33" s="224" t="e">
        <f ca="1">IF(AS$3="分類不明", 計算_移輸出入額!$BG34, AS$133*計算_投入係数表!AS33)</f>
        <v>#DIV/0!</v>
      </c>
      <c r="AT33" s="224" t="e">
        <f ca="1">IF(AT$3="分類不明", 計算_移輸出入額!$BG34, AT$133*計算_投入係数表!AT33)</f>
        <v>#DIV/0!</v>
      </c>
      <c r="AU33" s="224" t="e">
        <f ca="1">IF(AU$3="分類不明", 計算_移輸出入額!$BG34, AU$133*計算_投入係数表!AU33)</f>
        <v>#DIV/0!</v>
      </c>
      <c r="AV33" s="224" t="e">
        <f ca="1">IF(AV$3="分類不明", 計算_移輸出入額!$BG34, AV$133*計算_投入係数表!AV33)</f>
        <v>#DIV/0!</v>
      </c>
      <c r="AW33" s="224" t="e">
        <f ca="1">IF(AW$3="分類不明", 計算_移輸出入額!$BG34, AW$133*計算_投入係数表!AW33)</f>
        <v>#DIV/0!</v>
      </c>
      <c r="AX33" s="224" t="e">
        <f ca="1">IF(AX$3="分類不明", 計算_移輸出入額!$BG34, AX$133*計算_投入係数表!AX33)</f>
        <v>#DIV/0!</v>
      </c>
      <c r="AY33" s="224" t="e">
        <f ca="1">IF(AY$3="分類不明", 計算_移輸出入額!$BG34, AY$133*計算_投入係数表!AY33)</f>
        <v>#DIV/0!</v>
      </c>
      <c r="AZ33" s="224" t="e">
        <f ca="1">IF(AZ$3="分類不明", 計算_移輸出入額!$BG34, AZ$133*計算_投入係数表!AZ33)</f>
        <v>#DIV/0!</v>
      </c>
      <c r="BA33" s="224" t="e">
        <f ca="1">IF(BA$3="分類不明", 計算_移輸出入額!$BG34, BA$133*計算_投入係数表!BA33)</f>
        <v>#DIV/0!</v>
      </c>
      <c r="BB33" s="224" t="e">
        <f ca="1">IF(BB$3="分類不明", 計算_移輸出入額!$BG34, BB$133*計算_投入係数表!BB33)</f>
        <v>#DIV/0!</v>
      </c>
      <c r="BC33" s="224" t="e">
        <f ca="1">IF(BC$3="分類不明", 計算_移輸出入額!$BG34, BC$133*計算_投入係数表!BC33)</f>
        <v>#DIV/0!</v>
      </c>
      <c r="BD33" s="224" t="e">
        <f ca="1">IF(BD$3="分類不明", 計算_移輸出入額!$BG34, BD$133*計算_投入係数表!BD33)</f>
        <v>#DIV/0!</v>
      </c>
      <c r="BE33" s="224" t="e">
        <f ca="1">IF(BE$3="分類不明", 計算_移輸出入額!$BG34, BE$133*計算_投入係数表!BE33)</f>
        <v>#DIV/0!</v>
      </c>
      <c r="BF33" s="224" t="e">
        <f ca="1">IF(BF$3="分類不明", 計算_移輸出入額!$BG34, BF$133*計算_投入係数表!BF33)</f>
        <v>#DIV/0!</v>
      </c>
      <c r="BG33" s="224" t="e">
        <f ca="1">IF(BG$3="分類不明", 計算_移輸出入額!$BG34, BG$133*計算_投入係数表!BG33)</f>
        <v>#DIV/0!</v>
      </c>
      <c r="BH33" s="224" t="e">
        <f ca="1">IF(BH$3="分類不明", 計算_移輸出入額!$BG34, BH$133*計算_投入係数表!BH33)</f>
        <v>#DIV/0!</v>
      </c>
      <c r="BI33" s="224" t="e">
        <f ca="1">IF(BI$3="分類不明", 計算_移輸出入額!$BG34, BI$133*計算_投入係数表!BI33)</f>
        <v>#DIV/0!</v>
      </c>
      <c r="BJ33" s="224" t="e">
        <f ca="1">IF(BJ$3="分類不明", 計算_移輸出入額!$BG34, BJ$133*計算_投入係数表!BJ33)</f>
        <v>#DIV/0!</v>
      </c>
      <c r="BK33" s="224" t="e">
        <f ca="1">IF(BK$3="分類不明", 計算_移輸出入額!$BG34, BK$133*計算_投入係数表!BK33)</f>
        <v>#DIV/0!</v>
      </c>
      <c r="BL33" s="224" t="e">
        <f ca="1">IF(BL$3="分類不明", 計算_移輸出入額!$BG34, BL$133*計算_投入係数表!BL33)</f>
        <v>#DIV/0!</v>
      </c>
      <c r="BM33" s="224" t="e">
        <f ca="1">IF(BM$3="分類不明", 計算_移輸出入額!$BG34, BM$133*計算_投入係数表!BM33)</f>
        <v>#DIV/0!</v>
      </c>
      <c r="BN33" s="224" t="e">
        <f ca="1">IF(BN$3="分類不明", 計算_移輸出入額!$BG34, BN$133*計算_投入係数表!BN33)</f>
        <v>#DIV/0!</v>
      </c>
      <c r="BO33" s="224" t="e">
        <f ca="1">IF(BO$3="分類不明", 計算_移輸出入額!$BG34, BO$133*計算_投入係数表!BO33)</f>
        <v>#DIV/0!</v>
      </c>
      <c r="BP33" s="224" t="e">
        <f ca="1">IF(BP$3="分類不明", 計算_移輸出入額!$BG34, BP$133*計算_投入係数表!BP33)</f>
        <v>#DIV/0!</v>
      </c>
      <c r="BQ33" s="224" t="e">
        <f ca="1">IF(BQ$3="分類不明", 計算_移輸出入額!$BG34, BQ$133*計算_投入係数表!BQ33)</f>
        <v>#DIV/0!</v>
      </c>
      <c r="BR33" s="224" t="e">
        <f ca="1">IF(BR$3="分類不明", 計算_移輸出入額!$BG34, BR$133*計算_投入係数表!BR33)</f>
        <v>#DIV/0!</v>
      </c>
      <c r="BS33" s="224" t="e">
        <f ca="1">IF(BS$3="分類不明", 計算_移輸出入額!$BG34, BS$133*計算_投入係数表!BS33)</f>
        <v>#DIV/0!</v>
      </c>
      <c r="BT33" s="224" t="e">
        <f ca="1">IF(BT$3="分類不明", 計算_移輸出入額!$BG34, BT$133*計算_投入係数表!BT33)</f>
        <v>#DIV/0!</v>
      </c>
      <c r="BU33" s="224" t="e">
        <f ca="1">IF(BU$3="分類不明", 計算_移輸出入額!$BG34, BU$133*計算_投入係数表!BU33)</f>
        <v>#DIV/0!</v>
      </c>
      <c r="BV33" s="224" t="e">
        <f ca="1">IF(BV$3="分類不明", 計算_移輸出入額!$BG34, BV$133*計算_投入係数表!BV33)</f>
        <v>#DIV/0!</v>
      </c>
      <c r="BW33" s="224" t="e">
        <f ca="1">IF(BW$3="分類不明", 計算_移輸出入額!$BG34, BW$133*計算_投入係数表!BW33)</f>
        <v>#DIV/0!</v>
      </c>
      <c r="BX33" s="224" t="e">
        <f ca="1">IF(BX$3="分類不明", 計算_移輸出入額!$BG34, BX$133*計算_投入係数表!BX33)</f>
        <v>#DIV/0!</v>
      </c>
      <c r="BY33" s="224" t="e">
        <f ca="1">IF(BY$3="分類不明", 計算_移輸出入額!$BG34, BY$133*計算_投入係数表!BY33)</f>
        <v>#DIV/0!</v>
      </c>
      <c r="BZ33" s="224" t="e">
        <f ca="1">IF(BZ$3="分類不明", 計算_移輸出入額!$BG34, BZ$133*計算_投入係数表!BZ33)</f>
        <v>#DIV/0!</v>
      </c>
      <c r="CA33" s="224" t="e">
        <f ca="1">IF(CA$3="分類不明", 計算_移輸出入額!$BG34, CA$133*計算_投入係数表!CA33)</f>
        <v>#DIV/0!</v>
      </c>
      <c r="CB33" s="224" t="e">
        <f ca="1">IF(CB$3="分類不明", 計算_移輸出入額!$BG34, CB$133*計算_投入係数表!CB33)</f>
        <v>#DIV/0!</v>
      </c>
      <c r="CC33" s="224" t="e">
        <f ca="1">IF(CC$3="分類不明", 計算_移輸出入額!$BG34, CC$133*計算_投入係数表!CC33)</f>
        <v>#DIV/0!</v>
      </c>
      <c r="CD33" s="224" t="e">
        <f ca="1">IF(CD$3="分類不明", 計算_移輸出入額!$BG34, CD$133*計算_投入係数表!CD33)</f>
        <v>#DIV/0!</v>
      </c>
      <c r="CE33" s="224" t="e">
        <f ca="1">IF(CE$3="分類不明", 計算_移輸出入額!$BG34, CE$133*計算_投入係数表!CE33)</f>
        <v>#DIV/0!</v>
      </c>
      <c r="CF33" s="224" t="e">
        <f ca="1">IF(CF$3="分類不明", 計算_移輸出入額!$BG34, CF$133*計算_投入係数表!CF33)</f>
        <v>#DIV/0!</v>
      </c>
      <c r="CG33" s="224" t="e">
        <f ca="1">IF(CG$3="分類不明", 計算_移輸出入額!$BG34, CG$133*計算_投入係数表!CG33)</f>
        <v>#DIV/0!</v>
      </c>
      <c r="CH33" s="224" t="e">
        <f ca="1">IF(CH$3="分類不明", 計算_移輸出入額!$BG34, CH$133*計算_投入係数表!CH33)</f>
        <v>#DIV/0!</v>
      </c>
      <c r="CI33" s="224" t="e">
        <f ca="1">IF(CI$3="分類不明", 計算_移輸出入額!$BG34, CI$133*計算_投入係数表!CI33)</f>
        <v>#DIV/0!</v>
      </c>
      <c r="CJ33" s="224" t="e">
        <f ca="1">IF(CJ$3="分類不明", 計算_移輸出入額!$BG34, CJ$133*計算_投入係数表!CJ33)</f>
        <v>#DIV/0!</v>
      </c>
      <c r="CK33" s="224" t="e">
        <f ca="1">IF(CK$3="分類不明", 計算_移輸出入額!$BG34, CK$133*計算_投入係数表!CK33)</f>
        <v>#DIV/0!</v>
      </c>
      <c r="CL33" s="224" t="e">
        <f ca="1">IF(CL$3="分類不明", 計算_移輸出入額!$BG34, CL$133*計算_投入係数表!CL33)</f>
        <v>#DIV/0!</v>
      </c>
      <c r="CM33" s="224" t="e">
        <f ca="1">IF(CM$3="分類不明", 計算_移輸出入額!$BG34, CM$133*計算_投入係数表!CM33)</f>
        <v>#DIV/0!</v>
      </c>
      <c r="CN33" s="224" t="e">
        <f ca="1">IF(CN$3="分類不明", 計算_移輸出入額!$BG34, CN$133*計算_投入係数表!CN33)</f>
        <v>#DIV/0!</v>
      </c>
      <c r="CO33" s="224" t="e">
        <f ca="1">IF(CO$3="分類不明", 計算_移輸出入額!$BG34, CO$133*計算_投入係数表!CO33)</f>
        <v>#DIV/0!</v>
      </c>
      <c r="CP33" s="224" t="e">
        <f ca="1">IF(CP$3="分類不明", 計算_移輸出入額!$BG34, CP$133*計算_投入係数表!CP33)</f>
        <v>#DIV/0!</v>
      </c>
      <c r="CQ33" s="224" t="e">
        <f ca="1">IF(CQ$3="分類不明", 計算_移輸出入額!$BG34, CQ$133*計算_投入係数表!CQ33)</f>
        <v>#DIV/0!</v>
      </c>
      <c r="CR33" s="224" t="e">
        <f ca="1">IF(CR$3="分類不明", 計算_移輸出入額!$BG34, CR$133*計算_投入係数表!CR33)</f>
        <v>#DIV/0!</v>
      </c>
      <c r="CS33" s="224" t="e">
        <f ca="1">IF(CS$3="分類不明", 計算_移輸出入額!$BG34, CS$133*計算_投入係数表!CS33)</f>
        <v>#DIV/0!</v>
      </c>
      <c r="CT33" s="224" t="e">
        <f ca="1">IF(CT$3="分類不明", 計算_移輸出入額!$BG34, CT$133*計算_投入係数表!CT33)</f>
        <v>#DIV/0!</v>
      </c>
      <c r="CU33" s="224" t="e">
        <f ca="1">IF(CU$3="分類不明", 計算_移輸出入額!$BG34, CU$133*計算_投入係数表!CU33)</f>
        <v>#DIV/0!</v>
      </c>
      <c r="CV33" s="224" t="e">
        <f ca="1">IF(CV$3="分類不明", 計算_移輸出入額!$BG34, CV$133*計算_投入係数表!CV33)</f>
        <v>#DIV/0!</v>
      </c>
      <c r="CW33" s="224" t="e">
        <f ca="1">IF(CW$3="分類不明", 計算_移輸出入額!$BG34, CW$133*計算_投入係数表!CW33)</f>
        <v>#DIV/0!</v>
      </c>
      <c r="CX33" s="224" t="e">
        <f ca="1">IF(CX$3="分類不明", 計算_移輸出入額!$BG34, CX$133*計算_投入係数表!CX33)</f>
        <v>#DIV/0!</v>
      </c>
      <c r="CY33" s="224" t="e">
        <f ca="1">IF(CY$3="分類不明", 計算_移輸出入額!$BG34, CY$133*計算_投入係数表!CY33)</f>
        <v>#DIV/0!</v>
      </c>
      <c r="CZ33" s="224" t="e">
        <f ca="1">IF(CZ$3="分類不明", 計算_移輸出入額!$BG34, CZ$133*計算_投入係数表!CZ33)</f>
        <v>#DIV/0!</v>
      </c>
      <c r="DA33" s="224" t="e">
        <f ca="1">IF(DA$3="分類不明", 計算_移輸出入額!$BG34, DA$133*計算_投入係数表!DA33)</f>
        <v>#DIV/0!</v>
      </c>
      <c r="DB33" s="224" t="e">
        <f ca="1">IF(DB$3="分類不明", 計算_移輸出入額!$BG34, DB$133*計算_投入係数表!DB33)</f>
        <v>#DIV/0!</v>
      </c>
      <c r="DC33" s="224" t="e">
        <f ca="1">IF(DC$3="分類不明", 計算_移輸出入額!$BG34, DC$133*計算_投入係数表!DC33)</f>
        <v>#DIV/0!</v>
      </c>
      <c r="DD33" s="224" t="e">
        <f ca="1">IF(DD$3="分類不明", 計算_移輸出入額!$BG34, DD$133*計算_投入係数表!DD33)</f>
        <v>#DIV/0!</v>
      </c>
      <c r="DE33" s="224" t="e">
        <f ca="1">IF(DE$3="分類不明", 計算_移輸出入額!$BG34, DE$133*計算_投入係数表!DE33)</f>
        <v>#DIV/0!</v>
      </c>
      <c r="DF33" s="224" t="e">
        <f ca="1">IF(DF$3="分類不明", 計算_移輸出入額!$BG34, DF$133*計算_投入係数表!DF33)</f>
        <v>#DIV/0!</v>
      </c>
      <c r="DG33" s="224" t="e">
        <f ca="1">IF(DG$3="分類不明", 計算_移輸出入額!$BG34, DG$133*計算_投入係数表!DG33)</f>
        <v>#DIV/0!</v>
      </c>
      <c r="DH33" s="224" t="e">
        <f ca="1">IF(DH$3="分類不明", 計算_移輸出入額!$BG34, DH$133*計算_投入係数表!DH33)</f>
        <v>#DIV/0!</v>
      </c>
      <c r="DI33" s="224" t="e">
        <f ca="1">IF(DI$3="分類不明", 計算_移輸出入額!$BG34, DI$133*計算_投入係数表!DI33)</f>
        <v>#DIV/0!</v>
      </c>
      <c r="DJ33" s="224" t="e">
        <f ca="1">IF(DJ$3="分類不明", 計算_移輸出入額!$BG34, DJ$133*計算_投入係数表!DJ33)</f>
        <v>#DIV/0!</v>
      </c>
      <c r="DK33" s="224" t="e">
        <f ca="1">IF(DK$3="分類不明", 計算_移輸出入額!$BG34, DK$133*計算_投入係数表!DK33)</f>
        <v>#DIV/0!</v>
      </c>
      <c r="DL33" s="224" t="e">
        <f ca="1">IF(DL$3="分類不明", 計算_移輸出入額!$BG34, DL$133*計算_投入係数表!DL33)</f>
        <v>#DIV/0!</v>
      </c>
      <c r="DM33" s="224" t="e">
        <f ca="1">IF(DM$3="分類不明", 計算_移輸出入額!$BG34, DM$133*計算_投入係数表!DM33)</f>
        <v>#DIV/0!</v>
      </c>
      <c r="DN33" s="224" t="e">
        <f ca="1">IF(DN$3="分類不明", 計算_移輸出入額!$BG34, DN$133*計算_投入係数表!DN33)</f>
        <v>#DIV/0!</v>
      </c>
      <c r="DO33" s="224" t="e">
        <f ca="1">IF(DO$3="分類不明", 計算_移輸出入額!$BG34, DO$133*計算_投入係数表!DO33)</f>
        <v>#DIV/0!</v>
      </c>
      <c r="DP33" s="224" t="e">
        <f ca="1">IF(DP$3="分類不明", 計算_移輸出入額!$BG34, DP$133*計算_投入係数表!DP33)</f>
        <v>#DIV/0!</v>
      </c>
      <c r="DQ33" s="224" t="e">
        <f ca="1">IF(DQ$3="分類不明", 計算_移輸出入額!$BG34, DQ$133*計算_投入係数表!DQ33)</f>
        <v>#DIV/0!</v>
      </c>
      <c r="DR33" s="224" t="e">
        <f ca="1">IF(DR$3="分類不明", 計算_移輸出入額!$BG34, DR$133*計算_投入係数表!DR33)</f>
        <v>#DIV/0!</v>
      </c>
      <c r="DS33" s="224" t="e">
        <f ca="1">IF(DS$3="分類不明", 計算_移輸出入額!$BG34, DS$133*計算_投入係数表!DS33)</f>
        <v>#DIV/0!</v>
      </c>
      <c r="DT33" s="225">
        <f t="shared" ca="1" si="1"/>
        <v>0</v>
      </c>
      <c r="DU33" s="226">
        <f>計算_基本取引表_調整前!DU33</f>
        <v>0</v>
      </c>
      <c r="DV33" s="226">
        <f>IF($C33="分類不明", 計算_基本取引表_調整前!DV33+_xlfn.AGGREGATE(9,6,計算_移輸出入額!$BF$5:$BF$124), 計算_基本取引表_調整前!DV33)</f>
        <v>0</v>
      </c>
      <c r="DW33" s="226">
        <f>計算_基本取引表_調整前!DW33</f>
        <v>0</v>
      </c>
      <c r="DX33" s="226">
        <f>計算_基本取引表_調整前!DX33</f>
        <v>0</v>
      </c>
      <c r="DY33" s="226">
        <f>計算_基本取引表_調整前!DY33</f>
        <v>0</v>
      </c>
      <c r="DZ33" s="226">
        <f>計算_基本取引表_調整前!DZ33</f>
        <v>0</v>
      </c>
      <c r="EA33" s="226" t="e">
        <f>計算_基本取引表_調整前!EA33</f>
        <v>#DIV/0!</v>
      </c>
      <c r="EB33" s="737">
        <f ca="1">IFERROR(SUMIF(振分, $C33, 入力_北海道基本取引表!EB$4:EB$124)*($EE33/SUMIF(振分, $C33, 入力_北海道基本取引表!$EG$4:$EG$107)), 0)</f>
        <v>0</v>
      </c>
      <c r="EC33" s="227" t="e">
        <f t="shared" si="2"/>
        <v>#DIV/0!</v>
      </c>
      <c r="ED33" s="228" t="e">
        <f t="shared" ca="1" si="3"/>
        <v>#DIV/0!</v>
      </c>
      <c r="EE33" s="226" t="e">
        <f ca="1"/>
        <v>#DIV/0!</v>
      </c>
      <c r="EF33" s="228" t="e">
        <f t="shared" ca="1" si="4"/>
        <v>#DIV/0!</v>
      </c>
      <c r="EG33" s="228" t="e">
        <f t="shared" ca="1" si="0"/>
        <v>#DIV/0!</v>
      </c>
      <c r="EH33" s="226" t="e">
        <f ca="1"/>
        <v>#DIV/0!</v>
      </c>
      <c r="EI33" s="228" t="e">
        <f t="shared" ca="1" si="5"/>
        <v>#DIV/0!</v>
      </c>
      <c r="EJ33" s="216" t="e">
        <f ca="1"/>
        <v>#DIV/0!</v>
      </c>
      <c r="EK33" s="215"/>
    </row>
    <row r="34" spans="2:141" s="6" customFormat="1" ht="15.75" hidden="1" customHeight="1" x14ac:dyDescent="0.25">
      <c r="B34" s="53">
        <v>31</v>
      </c>
      <c r="C34" s="192" t="str">
        <v>-</v>
      </c>
      <c r="D34" s="211">
        <f ca="1">IF(D$3="分類不明", 計算_移輸出入額!$BG35, D$133*計算_投入係数表!D34)</f>
        <v>0</v>
      </c>
      <c r="E34" s="212">
        <f ca="1">IF(E$3="分類不明", 計算_移輸出入額!$BG35, E$133*計算_投入係数表!E34)</f>
        <v>0</v>
      </c>
      <c r="F34" s="212">
        <f ca="1">IF(F$3="分類不明", 計算_移輸出入額!$BG35, F$133*計算_投入係数表!F34)</f>
        <v>0</v>
      </c>
      <c r="G34" s="212">
        <f ca="1">IF(G$3="分類不明", 計算_移輸出入額!$BG35, G$133*計算_投入係数表!G34)</f>
        <v>0</v>
      </c>
      <c r="H34" s="212">
        <f ca="1">IF(H$3="分類不明", 計算_移輸出入額!$BG35, H$133*計算_投入係数表!H34)</f>
        <v>0</v>
      </c>
      <c r="I34" s="212">
        <f ca="1">IF(I$3="分類不明", 計算_移輸出入額!$BG35, I$133*計算_投入係数表!I34)</f>
        <v>0</v>
      </c>
      <c r="J34" s="212">
        <f ca="1">IF(J$3="分類不明", 計算_移輸出入額!$BG35, J$133*計算_投入係数表!J34)</f>
        <v>0</v>
      </c>
      <c r="K34" s="212">
        <f ca="1">IF(K$3="分類不明", 計算_移輸出入額!$BG35, K$133*計算_投入係数表!K34)</f>
        <v>0</v>
      </c>
      <c r="L34" s="212">
        <f ca="1">IF(L$3="分類不明", 計算_移輸出入額!$BG35, L$133*計算_投入係数表!L34)</f>
        <v>0</v>
      </c>
      <c r="M34" s="212">
        <f ca="1">IF(M$3="分類不明", 計算_移輸出入額!$BG35, M$133*計算_投入係数表!M34)</f>
        <v>0</v>
      </c>
      <c r="N34" s="212">
        <f ca="1">IF(N$3="分類不明", 計算_移輸出入額!$BG35, N$133*計算_投入係数表!N34)</f>
        <v>0</v>
      </c>
      <c r="O34" s="212">
        <f ca="1">IF(O$3="分類不明", 計算_移輸出入額!$BG35, O$133*計算_投入係数表!O34)</f>
        <v>0</v>
      </c>
      <c r="P34" s="212" t="e">
        <f ca="1">IF(P$3="分類不明", 計算_移輸出入額!$BG35, P$133*計算_投入係数表!P34)</f>
        <v>#DIV/0!</v>
      </c>
      <c r="Q34" s="212" t="e">
        <f ca="1">IF(Q$3="分類不明", 計算_移輸出入額!$BG35, Q$133*計算_投入係数表!Q34)</f>
        <v>#DIV/0!</v>
      </c>
      <c r="R34" s="212" t="e">
        <f ca="1">IF(R$3="分類不明", 計算_移輸出入額!$BG35, R$133*計算_投入係数表!R34)</f>
        <v>#DIV/0!</v>
      </c>
      <c r="S34" s="212" t="e">
        <f ca="1">IF(S$3="分類不明", 計算_移輸出入額!$BG35, S$133*計算_投入係数表!S34)</f>
        <v>#DIV/0!</v>
      </c>
      <c r="T34" s="212" t="e">
        <f ca="1">IF(T$3="分類不明", 計算_移輸出入額!$BG35, T$133*計算_投入係数表!T34)</f>
        <v>#DIV/0!</v>
      </c>
      <c r="U34" s="212" t="e">
        <f ca="1">IF(U$3="分類不明", 計算_移輸出入額!$BG35, U$133*計算_投入係数表!U34)</f>
        <v>#DIV/0!</v>
      </c>
      <c r="V34" s="212" t="e">
        <f ca="1">IF(V$3="分類不明", 計算_移輸出入額!$BG35, V$133*計算_投入係数表!V34)</f>
        <v>#DIV/0!</v>
      </c>
      <c r="W34" s="212" t="e">
        <f ca="1">IF(W$3="分類不明", 計算_移輸出入額!$BG35, W$133*計算_投入係数表!W34)</f>
        <v>#DIV/0!</v>
      </c>
      <c r="X34" s="212" t="e">
        <f ca="1">IF(X$3="分類不明", 計算_移輸出入額!$BG35, X$133*計算_投入係数表!X34)</f>
        <v>#DIV/0!</v>
      </c>
      <c r="Y34" s="212" t="e">
        <f ca="1">IF(Y$3="分類不明", 計算_移輸出入額!$BG35, Y$133*計算_投入係数表!Y34)</f>
        <v>#DIV/0!</v>
      </c>
      <c r="Z34" s="212" t="e">
        <f ca="1">IF(Z$3="分類不明", 計算_移輸出入額!$BG35, Z$133*計算_投入係数表!Z34)</f>
        <v>#DIV/0!</v>
      </c>
      <c r="AA34" s="212" t="e">
        <f ca="1">IF(AA$3="分類不明", 計算_移輸出入額!$BG35, AA$133*計算_投入係数表!AA34)</f>
        <v>#DIV/0!</v>
      </c>
      <c r="AB34" s="212" t="e">
        <f ca="1">IF(AB$3="分類不明", 計算_移輸出入額!$BG35, AB$133*計算_投入係数表!AB34)</f>
        <v>#DIV/0!</v>
      </c>
      <c r="AC34" s="212" t="e">
        <f ca="1">IF(AC$3="分類不明", 計算_移輸出入額!$BG35, AC$133*計算_投入係数表!AC34)</f>
        <v>#DIV/0!</v>
      </c>
      <c r="AD34" s="212" t="e">
        <f ca="1">IF(AD$3="分類不明", 計算_移輸出入額!$BG35, AD$133*計算_投入係数表!AD34)</f>
        <v>#DIV/0!</v>
      </c>
      <c r="AE34" s="212" t="e">
        <f ca="1">IF(AE$3="分類不明", 計算_移輸出入額!$BG35, AE$133*計算_投入係数表!AE34)</f>
        <v>#DIV/0!</v>
      </c>
      <c r="AF34" s="212" t="e">
        <f ca="1">IF(AF$3="分類不明", 計算_移輸出入額!$BG35, AF$133*計算_投入係数表!AF34)</f>
        <v>#DIV/0!</v>
      </c>
      <c r="AG34" s="212" t="e">
        <f ca="1">IF(AG$3="分類不明", 計算_移輸出入額!$BG35, AG$133*計算_投入係数表!AG34)</f>
        <v>#DIV/0!</v>
      </c>
      <c r="AH34" s="212" t="e">
        <f ca="1">IF(AH$3="分類不明", 計算_移輸出入額!$BG35, AH$133*計算_投入係数表!AH34)</f>
        <v>#DIV/0!</v>
      </c>
      <c r="AI34" s="212" t="e">
        <f ca="1">IF(AI$3="分類不明", 計算_移輸出入額!$BG35, AI$133*計算_投入係数表!AI34)</f>
        <v>#DIV/0!</v>
      </c>
      <c r="AJ34" s="212" t="e">
        <f ca="1">IF(AJ$3="分類不明", 計算_移輸出入額!$BG35, AJ$133*計算_投入係数表!AJ34)</f>
        <v>#DIV/0!</v>
      </c>
      <c r="AK34" s="212" t="e">
        <f ca="1">IF(AK$3="分類不明", 計算_移輸出入額!$BG35, AK$133*計算_投入係数表!AK34)</f>
        <v>#DIV/0!</v>
      </c>
      <c r="AL34" s="212" t="e">
        <f ca="1">IF(AL$3="分類不明", 計算_移輸出入額!$BG35, AL$133*計算_投入係数表!AL34)</f>
        <v>#DIV/0!</v>
      </c>
      <c r="AM34" s="212" t="e">
        <f ca="1">IF(AM$3="分類不明", 計算_移輸出入額!$BG35, AM$133*計算_投入係数表!AM34)</f>
        <v>#DIV/0!</v>
      </c>
      <c r="AN34" s="212" t="e">
        <f ca="1">IF(AN$3="分類不明", 計算_移輸出入額!$BG35, AN$133*計算_投入係数表!AN34)</f>
        <v>#DIV/0!</v>
      </c>
      <c r="AO34" s="212" t="e">
        <f ca="1">IF(AO$3="分類不明", 計算_移輸出入額!$BG35, AO$133*計算_投入係数表!AO34)</f>
        <v>#DIV/0!</v>
      </c>
      <c r="AP34" s="212" t="e">
        <f ca="1">IF(AP$3="分類不明", 計算_移輸出入額!$BG35, AP$133*計算_投入係数表!AP34)</f>
        <v>#DIV/0!</v>
      </c>
      <c r="AQ34" s="212" t="e">
        <f ca="1">IF(AQ$3="分類不明", 計算_移輸出入額!$BG35, AQ$133*計算_投入係数表!AQ34)</f>
        <v>#DIV/0!</v>
      </c>
      <c r="AR34" s="212" t="e">
        <f ca="1">IF(AR$3="分類不明", 計算_移輸出入額!$BG35, AR$133*計算_投入係数表!AR34)</f>
        <v>#DIV/0!</v>
      </c>
      <c r="AS34" s="212" t="e">
        <f ca="1">IF(AS$3="分類不明", 計算_移輸出入額!$BG35, AS$133*計算_投入係数表!AS34)</f>
        <v>#DIV/0!</v>
      </c>
      <c r="AT34" s="212" t="e">
        <f ca="1">IF(AT$3="分類不明", 計算_移輸出入額!$BG35, AT$133*計算_投入係数表!AT34)</f>
        <v>#DIV/0!</v>
      </c>
      <c r="AU34" s="212" t="e">
        <f ca="1">IF(AU$3="分類不明", 計算_移輸出入額!$BG35, AU$133*計算_投入係数表!AU34)</f>
        <v>#DIV/0!</v>
      </c>
      <c r="AV34" s="212" t="e">
        <f ca="1">IF(AV$3="分類不明", 計算_移輸出入額!$BG35, AV$133*計算_投入係数表!AV34)</f>
        <v>#DIV/0!</v>
      </c>
      <c r="AW34" s="212" t="e">
        <f ca="1">IF(AW$3="分類不明", 計算_移輸出入額!$BG35, AW$133*計算_投入係数表!AW34)</f>
        <v>#DIV/0!</v>
      </c>
      <c r="AX34" s="212" t="e">
        <f ca="1">IF(AX$3="分類不明", 計算_移輸出入額!$BG35, AX$133*計算_投入係数表!AX34)</f>
        <v>#DIV/0!</v>
      </c>
      <c r="AY34" s="212" t="e">
        <f ca="1">IF(AY$3="分類不明", 計算_移輸出入額!$BG35, AY$133*計算_投入係数表!AY34)</f>
        <v>#DIV/0!</v>
      </c>
      <c r="AZ34" s="212" t="e">
        <f ca="1">IF(AZ$3="分類不明", 計算_移輸出入額!$BG35, AZ$133*計算_投入係数表!AZ34)</f>
        <v>#DIV/0!</v>
      </c>
      <c r="BA34" s="212" t="e">
        <f ca="1">IF(BA$3="分類不明", 計算_移輸出入額!$BG35, BA$133*計算_投入係数表!BA34)</f>
        <v>#DIV/0!</v>
      </c>
      <c r="BB34" s="212" t="e">
        <f ca="1">IF(BB$3="分類不明", 計算_移輸出入額!$BG35, BB$133*計算_投入係数表!BB34)</f>
        <v>#DIV/0!</v>
      </c>
      <c r="BC34" s="212" t="e">
        <f ca="1">IF(BC$3="分類不明", 計算_移輸出入額!$BG35, BC$133*計算_投入係数表!BC34)</f>
        <v>#DIV/0!</v>
      </c>
      <c r="BD34" s="212" t="e">
        <f ca="1">IF(BD$3="分類不明", 計算_移輸出入額!$BG35, BD$133*計算_投入係数表!BD34)</f>
        <v>#DIV/0!</v>
      </c>
      <c r="BE34" s="212" t="e">
        <f ca="1">IF(BE$3="分類不明", 計算_移輸出入額!$BG35, BE$133*計算_投入係数表!BE34)</f>
        <v>#DIV/0!</v>
      </c>
      <c r="BF34" s="212" t="e">
        <f ca="1">IF(BF$3="分類不明", 計算_移輸出入額!$BG35, BF$133*計算_投入係数表!BF34)</f>
        <v>#DIV/0!</v>
      </c>
      <c r="BG34" s="212" t="e">
        <f ca="1">IF(BG$3="分類不明", 計算_移輸出入額!$BG35, BG$133*計算_投入係数表!BG34)</f>
        <v>#DIV/0!</v>
      </c>
      <c r="BH34" s="212" t="e">
        <f ca="1">IF(BH$3="分類不明", 計算_移輸出入額!$BG35, BH$133*計算_投入係数表!BH34)</f>
        <v>#DIV/0!</v>
      </c>
      <c r="BI34" s="212" t="e">
        <f ca="1">IF(BI$3="分類不明", 計算_移輸出入額!$BG35, BI$133*計算_投入係数表!BI34)</f>
        <v>#DIV/0!</v>
      </c>
      <c r="BJ34" s="212" t="e">
        <f ca="1">IF(BJ$3="分類不明", 計算_移輸出入額!$BG35, BJ$133*計算_投入係数表!BJ34)</f>
        <v>#DIV/0!</v>
      </c>
      <c r="BK34" s="212" t="e">
        <f ca="1">IF(BK$3="分類不明", 計算_移輸出入額!$BG35, BK$133*計算_投入係数表!BK34)</f>
        <v>#DIV/0!</v>
      </c>
      <c r="BL34" s="212" t="e">
        <f ca="1">IF(BL$3="分類不明", 計算_移輸出入額!$BG35, BL$133*計算_投入係数表!BL34)</f>
        <v>#DIV/0!</v>
      </c>
      <c r="BM34" s="212" t="e">
        <f ca="1">IF(BM$3="分類不明", 計算_移輸出入額!$BG35, BM$133*計算_投入係数表!BM34)</f>
        <v>#DIV/0!</v>
      </c>
      <c r="BN34" s="212" t="e">
        <f ca="1">IF(BN$3="分類不明", 計算_移輸出入額!$BG35, BN$133*計算_投入係数表!BN34)</f>
        <v>#DIV/0!</v>
      </c>
      <c r="BO34" s="212" t="e">
        <f ca="1">IF(BO$3="分類不明", 計算_移輸出入額!$BG35, BO$133*計算_投入係数表!BO34)</f>
        <v>#DIV/0!</v>
      </c>
      <c r="BP34" s="212" t="e">
        <f ca="1">IF(BP$3="分類不明", 計算_移輸出入額!$BG35, BP$133*計算_投入係数表!BP34)</f>
        <v>#DIV/0!</v>
      </c>
      <c r="BQ34" s="212" t="e">
        <f ca="1">IF(BQ$3="分類不明", 計算_移輸出入額!$BG35, BQ$133*計算_投入係数表!BQ34)</f>
        <v>#DIV/0!</v>
      </c>
      <c r="BR34" s="212" t="e">
        <f ca="1">IF(BR$3="分類不明", 計算_移輸出入額!$BG35, BR$133*計算_投入係数表!BR34)</f>
        <v>#DIV/0!</v>
      </c>
      <c r="BS34" s="212" t="e">
        <f ca="1">IF(BS$3="分類不明", 計算_移輸出入額!$BG35, BS$133*計算_投入係数表!BS34)</f>
        <v>#DIV/0!</v>
      </c>
      <c r="BT34" s="212" t="e">
        <f ca="1">IF(BT$3="分類不明", 計算_移輸出入額!$BG35, BT$133*計算_投入係数表!BT34)</f>
        <v>#DIV/0!</v>
      </c>
      <c r="BU34" s="212" t="e">
        <f ca="1">IF(BU$3="分類不明", 計算_移輸出入額!$BG35, BU$133*計算_投入係数表!BU34)</f>
        <v>#DIV/0!</v>
      </c>
      <c r="BV34" s="212" t="e">
        <f ca="1">IF(BV$3="分類不明", 計算_移輸出入額!$BG35, BV$133*計算_投入係数表!BV34)</f>
        <v>#DIV/0!</v>
      </c>
      <c r="BW34" s="212" t="e">
        <f ca="1">IF(BW$3="分類不明", 計算_移輸出入額!$BG35, BW$133*計算_投入係数表!BW34)</f>
        <v>#DIV/0!</v>
      </c>
      <c r="BX34" s="212" t="e">
        <f ca="1">IF(BX$3="分類不明", 計算_移輸出入額!$BG35, BX$133*計算_投入係数表!BX34)</f>
        <v>#DIV/0!</v>
      </c>
      <c r="BY34" s="212" t="e">
        <f ca="1">IF(BY$3="分類不明", 計算_移輸出入額!$BG35, BY$133*計算_投入係数表!BY34)</f>
        <v>#DIV/0!</v>
      </c>
      <c r="BZ34" s="212" t="e">
        <f ca="1">IF(BZ$3="分類不明", 計算_移輸出入額!$BG35, BZ$133*計算_投入係数表!BZ34)</f>
        <v>#DIV/0!</v>
      </c>
      <c r="CA34" s="212" t="e">
        <f ca="1">IF(CA$3="分類不明", 計算_移輸出入額!$BG35, CA$133*計算_投入係数表!CA34)</f>
        <v>#DIV/0!</v>
      </c>
      <c r="CB34" s="212" t="e">
        <f ca="1">IF(CB$3="分類不明", 計算_移輸出入額!$BG35, CB$133*計算_投入係数表!CB34)</f>
        <v>#DIV/0!</v>
      </c>
      <c r="CC34" s="212" t="e">
        <f ca="1">IF(CC$3="分類不明", 計算_移輸出入額!$BG35, CC$133*計算_投入係数表!CC34)</f>
        <v>#DIV/0!</v>
      </c>
      <c r="CD34" s="212" t="e">
        <f ca="1">IF(CD$3="分類不明", 計算_移輸出入額!$BG35, CD$133*計算_投入係数表!CD34)</f>
        <v>#DIV/0!</v>
      </c>
      <c r="CE34" s="212" t="e">
        <f ca="1">IF(CE$3="分類不明", 計算_移輸出入額!$BG35, CE$133*計算_投入係数表!CE34)</f>
        <v>#DIV/0!</v>
      </c>
      <c r="CF34" s="212" t="e">
        <f ca="1">IF(CF$3="分類不明", 計算_移輸出入額!$BG35, CF$133*計算_投入係数表!CF34)</f>
        <v>#DIV/0!</v>
      </c>
      <c r="CG34" s="212" t="e">
        <f ca="1">IF(CG$3="分類不明", 計算_移輸出入額!$BG35, CG$133*計算_投入係数表!CG34)</f>
        <v>#DIV/0!</v>
      </c>
      <c r="CH34" s="212" t="e">
        <f ca="1">IF(CH$3="分類不明", 計算_移輸出入額!$BG35, CH$133*計算_投入係数表!CH34)</f>
        <v>#DIV/0!</v>
      </c>
      <c r="CI34" s="212" t="e">
        <f ca="1">IF(CI$3="分類不明", 計算_移輸出入額!$BG35, CI$133*計算_投入係数表!CI34)</f>
        <v>#DIV/0!</v>
      </c>
      <c r="CJ34" s="212" t="e">
        <f ca="1">IF(CJ$3="分類不明", 計算_移輸出入額!$BG35, CJ$133*計算_投入係数表!CJ34)</f>
        <v>#DIV/0!</v>
      </c>
      <c r="CK34" s="212" t="e">
        <f ca="1">IF(CK$3="分類不明", 計算_移輸出入額!$BG35, CK$133*計算_投入係数表!CK34)</f>
        <v>#DIV/0!</v>
      </c>
      <c r="CL34" s="212" t="e">
        <f ca="1">IF(CL$3="分類不明", 計算_移輸出入額!$BG35, CL$133*計算_投入係数表!CL34)</f>
        <v>#DIV/0!</v>
      </c>
      <c r="CM34" s="212" t="e">
        <f ca="1">IF(CM$3="分類不明", 計算_移輸出入額!$BG35, CM$133*計算_投入係数表!CM34)</f>
        <v>#DIV/0!</v>
      </c>
      <c r="CN34" s="212" t="e">
        <f ca="1">IF(CN$3="分類不明", 計算_移輸出入額!$BG35, CN$133*計算_投入係数表!CN34)</f>
        <v>#DIV/0!</v>
      </c>
      <c r="CO34" s="212" t="e">
        <f ca="1">IF(CO$3="分類不明", 計算_移輸出入額!$BG35, CO$133*計算_投入係数表!CO34)</f>
        <v>#DIV/0!</v>
      </c>
      <c r="CP34" s="212" t="e">
        <f ca="1">IF(CP$3="分類不明", 計算_移輸出入額!$BG35, CP$133*計算_投入係数表!CP34)</f>
        <v>#DIV/0!</v>
      </c>
      <c r="CQ34" s="212" t="e">
        <f ca="1">IF(CQ$3="分類不明", 計算_移輸出入額!$BG35, CQ$133*計算_投入係数表!CQ34)</f>
        <v>#DIV/0!</v>
      </c>
      <c r="CR34" s="212" t="e">
        <f ca="1">IF(CR$3="分類不明", 計算_移輸出入額!$BG35, CR$133*計算_投入係数表!CR34)</f>
        <v>#DIV/0!</v>
      </c>
      <c r="CS34" s="212" t="e">
        <f ca="1">IF(CS$3="分類不明", 計算_移輸出入額!$BG35, CS$133*計算_投入係数表!CS34)</f>
        <v>#DIV/0!</v>
      </c>
      <c r="CT34" s="212" t="e">
        <f ca="1">IF(CT$3="分類不明", 計算_移輸出入額!$BG35, CT$133*計算_投入係数表!CT34)</f>
        <v>#DIV/0!</v>
      </c>
      <c r="CU34" s="212" t="e">
        <f ca="1">IF(CU$3="分類不明", 計算_移輸出入額!$BG35, CU$133*計算_投入係数表!CU34)</f>
        <v>#DIV/0!</v>
      </c>
      <c r="CV34" s="212" t="e">
        <f ca="1">IF(CV$3="分類不明", 計算_移輸出入額!$BG35, CV$133*計算_投入係数表!CV34)</f>
        <v>#DIV/0!</v>
      </c>
      <c r="CW34" s="212" t="e">
        <f ca="1">IF(CW$3="分類不明", 計算_移輸出入額!$BG35, CW$133*計算_投入係数表!CW34)</f>
        <v>#DIV/0!</v>
      </c>
      <c r="CX34" s="212" t="e">
        <f ca="1">IF(CX$3="分類不明", 計算_移輸出入額!$BG35, CX$133*計算_投入係数表!CX34)</f>
        <v>#DIV/0!</v>
      </c>
      <c r="CY34" s="212" t="e">
        <f ca="1">IF(CY$3="分類不明", 計算_移輸出入額!$BG35, CY$133*計算_投入係数表!CY34)</f>
        <v>#DIV/0!</v>
      </c>
      <c r="CZ34" s="212" t="e">
        <f ca="1">IF(CZ$3="分類不明", 計算_移輸出入額!$BG35, CZ$133*計算_投入係数表!CZ34)</f>
        <v>#DIV/0!</v>
      </c>
      <c r="DA34" s="212" t="e">
        <f ca="1">IF(DA$3="分類不明", 計算_移輸出入額!$BG35, DA$133*計算_投入係数表!DA34)</f>
        <v>#DIV/0!</v>
      </c>
      <c r="DB34" s="212" t="e">
        <f ca="1">IF(DB$3="分類不明", 計算_移輸出入額!$BG35, DB$133*計算_投入係数表!DB34)</f>
        <v>#DIV/0!</v>
      </c>
      <c r="DC34" s="212" t="e">
        <f ca="1">IF(DC$3="分類不明", 計算_移輸出入額!$BG35, DC$133*計算_投入係数表!DC34)</f>
        <v>#DIV/0!</v>
      </c>
      <c r="DD34" s="212" t="e">
        <f ca="1">IF(DD$3="分類不明", 計算_移輸出入額!$BG35, DD$133*計算_投入係数表!DD34)</f>
        <v>#DIV/0!</v>
      </c>
      <c r="DE34" s="212" t="e">
        <f ca="1">IF(DE$3="分類不明", 計算_移輸出入額!$BG35, DE$133*計算_投入係数表!DE34)</f>
        <v>#DIV/0!</v>
      </c>
      <c r="DF34" s="212" t="e">
        <f ca="1">IF(DF$3="分類不明", 計算_移輸出入額!$BG35, DF$133*計算_投入係数表!DF34)</f>
        <v>#DIV/0!</v>
      </c>
      <c r="DG34" s="212" t="e">
        <f ca="1">IF(DG$3="分類不明", 計算_移輸出入額!$BG35, DG$133*計算_投入係数表!DG34)</f>
        <v>#DIV/0!</v>
      </c>
      <c r="DH34" s="212" t="e">
        <f ca="1">IF(DH$3="分類不明", 計算_移輸出入額!$BG35, DH$133*計算_投入係数表!DH34)</f>
        <v>#DIV/0!</v>
      </c>
      <c r="DI34" s="212" t="e">
        <f ca="1">IF(DI$3="分類不明", 計算_移輸出入額!$BG35, DI$133*計算_投入係数表!DI34)</f>
        <v>#DIV/0!</v>
      </c>
      <c r="DJ34" s="212" t="e">
        <f ca="1">IF(DJ$3="分類不明", 計算_移輸出入額!$BG35, DJ$133*計算_投入係数表!DJ34)</f>
        <v>#DIV/0!</v>
      </c>
      <c r="DK34" s="212" t="e">
        <f ca="1">IF(DK$3="分類不明", 計算_移輸出入額!$BG35, DK$133*計算_投入係数表!DK34)</f>
        <v>#DIV/0!</v>
      </c>
      <c r="DL34" s="212" t="e">
        <f ca="1">IF(DL$3="分類不明", 計算_移輸出入額!$BG35, DL$133*計算_投入係数表!DL34)</f>
        <v>#DIV/0!</v>
      </c>
      <c r="DM34" s="212" t="e">
        <f ca="1">IF(DM$3="分類不明", 計算_移輸出入額!$BG35, DM$133*計算_投入係数表!DM34)</f>
        <v>#DIV/0!</v>
      </c>
      <c r="DN34" s="212" t="e">
        <f ca="1">IF(DN$3="分類不明", 計算_移輸出入額!$BG35, DN$133*計算_投入係数表!DN34)</f>
        <v>#DIV/0!</v>
      </c>
      <c r="DO34" s="212" t="e">
        <f ca="1">IF(DO$3="分類不明", 計算_移輸出入額!$BG35, DO$133*計算_投入係数表!DO34)</f>
        <v>#DIV/0!</v>
      </c>
      <c r="DP34" s="212" t="e">
        <f ca="1">IF(DP$3="分類不明", 計算_移輸出入額!$BG35, DP$133*計算_投入係数表!DP34)</f>
        <v>#DIV/0!</v>
      </c>
      <c r="DQ34" s="212" t="e">
        <f ca="1">IF(DQ$3="分類不明", 計算_移輸出入額!$BG35, DQ$133*計算_投入係数表!DQ34)</f>
        <v>#DIV/0!</v>
      </c>
      <c r="DR34" s="212" t="e">
        <f ca="1">IF(DR$3="分類不明", 計算_移輸出入額!$BG35, DR$133*計算_投入係数表!DR34)</f>
        <v>#DIV/0!</v>
      </c>
      <c r="DS34" s="212" t="e">
        <f ca="1">IF(DS$3="分類不明", 計算_移輸出入額!$BG35, DS$133*計算_投入係数表!DS34)</f>
        <v>#DIV/0!</v>
      </c>
      <c r="DT34" s="213">
        <f t="shared" ca="1" si="1"/>
        <v>0</v>
      </c>
      <c r="DU34" s="214">
        <f>計算_基本取引表_調整前!DU34</f>
        <v>0</v>
      </c>
      <c r="DV34" s="214">
        <f>IF($C34="分類不明", 計算_基本取引表_調整前!DV34+_xlfn.AGGREGATE(9,6,計算_移輸出入額!$BF$5:$BF$124), 計算_基本取引表_調整前!DV34)</f>
        <v>0</v>
      </c>
      <c r="DW34" s="214">
        <f>計算_基本取引表_調整前!DW34</f>
        <v>0</v>
      </c>
      <c r="DX34" s="214">
        <f>計算_基本取引表_調整前!DX34</f>
        <v>0</v>
      </c>
      <c r="DY34" s="214">
        <f>計算_基本取引表_調整前!DY34</f>
        <v>0</v>
      </c>
      <c r="DZ34" s="214">
        <f>計算_基本取引表_調整前!DZ34</f>
        <v>0</v>
      </c>
      <c r="EA34" s="214" t="e">
        <f>計算_基本取引表_調整前!EA34</f>
        <v>#DIV/0!</v>
      </c>
      <c r="EB34" s="735">
        <f ca="1">IFERROR(SUMIF(振分, $C34, 入力_北海道基本取引表!EB$4:EB$124)*($EE34/SUMIF(振分, $C34, 入力_北海道基本取引表!$EG$4:$EG$107)), 0)</f>
        <v>0</v>
      </c>
      <c r="EC34" s="215" t="e">
        <f t="shared" si="2"/>
        <v>#DIV/0!</v>
      </c>
      <c r="ED34" s="216" t="e">
        <f t="shared" ca="1" si="3"/>
        <v>#DIV/0!</v>
      </c>
      <c r="EE34" s="214" t="e">
        <f ca="1"/>
        <v>#DIV/0!</v>
      </c>
      <c r="EF34" s="216" t="e">
        <f t="shared" ca="1" si="4"/>
        <v>#DIV/0!</v>
      </c>
      <c r="EG34" s="216" t="e">
        <f t="shared" ca="1" si="0"/>
        <v>#DIV/0!</v>
      </c>
      <c r="EH34" s="214" t="e">
        <f ca="1"/>
        <v>#DIV/0!</v>
      </c>
      <c r="EI34" s="216" t="e">
        <f t="shared" ca="1" si="5"/>
        <v>#DIV/0!</v>
      </c>
      <c r="EJ34" s="216" t="e">
        <f ca="1"/>
        <v>#DIV/0!</v>
      </c>
      <c r="EK34" s="215"/>
    </row>
    <row r="35" spans="2:141" s="6" customFormat="1" ht="15.75" hidden="1" customHeight="1" x14ac:dyDescent="0.25">
      <c r="B35" s="53">
        <v>32</v>
      </c>
      <c r="C35" s="192" t="str">
        <v>-</v>
      </c>
      <c r="D35" s="211">
        <f ca="1">IF(D$3="分類不明", 計算_移輸出入額!$BG36, D$133*計算_投入係数表!D35)</f>
        <v>0</v>
      </c>
      <c r="E35" s="212">
        <f ca="1">IF(E$3="分類不明", 計算_移輸出入額!$BG36, E$133*計算_投入係数表!E35)</f>
        <v>0</v>
      </c>
      <c r="F35" s="212">
        <f ca="1">IF(F$3="分類不明", 計算_移輸出入額!$BG36, F$133*計算_投入係数表!F35)</f>
        <v>0</v>
      </c>
      <c r="G35" s="212">
        <f ca="1">IF(G$3="分類不明", 計算_移輸出入額!$BG36, G$133*計算_投入係数表!G35)</f>
        <v>0</v>
      </c>
      <c r="H35" s="212">
        <f ca="1">IF(H$3="分類不明", 計算_移輸出入額!$BG36, H$133*計算_投入係数表!H35)</f>
        <v>0</v>
      </c>
      <c r="I35" s="212">
        <f ca="1">IF(I$3="分類不明", 計算_移輸出入額!$BG36, I$133*計算_投入係数表!I35)</f>
        <v>0</v>
      </c>
      <c r="J35" s="212">
        <f ca="1">IF(J$3="分類不明", 計算_移輸出入額!$BG36, J$133*計算_投入係数表!J35)</f>
        <v>0</v>
      </c>
      <c r="K35" s="212">
        <f ca="1">IF(K$3="分類不明", 計算_移輸出入額!$BG36, K$133*計算_投入係数表!K35)</f>
        <v>0</v>
      </c>
      <c r="L35" s="212">
        <f ca="1">IF(L$3="分類不明", 計算_移輸出入額!$BG36, L$133*計算_投入係数表!L35)</f>
        <v>0</v>
      </c>
      <c r="M35" s="212">
        <f ca="1">IF(M$3="分類不明", 計算_移輸出入額!$BG36, M$133*計算_投入係数表!M35)</f>
        <v>0</v>
      </c>
      <c r="N35" s="212">
        <f ca="1">IF(N$3="分類不明", 計算_移輸出入額!$BG36, N$133*計算_投入係数表!N35)</f>
        <v>0</v>
      </c>
      <c r="O35" s="212">
        <f ca="1">IF(O$3="分類不明", 計算_移輸出入額!$BG36, O$133*計算_投入係数表!O35)</f>
        <v>0</v>
      </c>
      <c r="P35" s="212" t="e">
        <f ca="1">IF(P$3="分類不明", 計算_移輸出入額!$BG36, P$133*計算_投入係数表!P35)</f>
        <v>#DIV/0!</v>
      </c>
      <c r="Q35" s="212" t="e">
        <f ca="1">IF(Q$3="分類不明", 計算_移輸出入額!$BG36, Q$133*計算_投入係数表!Q35)</f>
        <v>#DIV/0!</v>
      </c>
      <c r="R35" s="212" t="e">
        <f ca="1">IF(R$3="分類不明", 計算_移輸出入額!$BG36, R$133*計算_投入係数表!R35)</f>
        <v>#DIV/0!</v>
      </c>
      <c r="S35" s="212" t="e">
        <f ca="1">IF(S$3="分類不明", 計算_移輸出入額!$BG36, S$133*計算_投入係数表!S35)</f>
        <v>#DIV/0!</v>
      </c>
      <c r="T35" s="212" t="e">
        <f ca="1">IF(T$3="分類不明", 計算_移輸出入額!$BG36, T$133*計算_投入係数表!T35)</f>
        <v>#DIV/0!</v>
      </c>
      <c r="U35" s="212" t="e">
        <f ca="1">IF(U$3="分類不明", 計算_移輸出入額!$BG36, U$133*計算_投入係数表!U35)</f>
        <v>#DIV/0!</v>
      </c>
      <c r="V35" s="212" t="e">
        <f ca="1">IF(V$3="分類不明", 計算_移輸出入額!$BG36, V$133*計算_投入係数表!V35)</f>
        <v>#DIV/0!</v>
      </c>
      <c r="W35" s="212" t="e">
        <f ca="1">IF(W$3="分類不明", 計算_移輸出入額!$BG36, W$133*計算_投入係数表!W35)</f>
        <v>#DIV/0!</v>
      </c>
      <c r="X35" s="212" t="e">
        <f ca="1">IF(X$3="分類不明", 計算_移輸出入額!$BG36, X$133*計算_投入係数表!X35)</f>
        <v>#DIV/0!</v>
      </c>
      <c r="Y35" s="212" t="e">
        <f ca="1">IF(Y$3="分類不明", 計算_移輸出入額!$BG36, Y$133*計算_投入係数表!Y35)</f>
        <v>#DIV/0!</v>
      </c>
      <c r="Z35" s="212" t="e">
        <f ca="1">IF(Z$3="分類不明", 計算_移輸出入額!$BG36, Z$133*計算_投入係数表!Z35)</f>
        <v>#DIV/0!</v>
      </c>
      <c r="AA35" s="212" t="e">
        <f ca="1">IF(AA$3="分類不明", 計算_移輸出入額!$BG36, AA$133*計算_投入係数表!AA35)</f>
        <v>#DIV/0!</v>
      </c>
      <c r="AB35" s="212" t="e">
        <f ca="1">IF(AB$3="分類不明", 計算_移輸出入額!$BG36, AB$133*計算_投入係数表!AB35)</f>
        <v>#DIV/0!</v>
      </c>
      <c r="AC35" s="212" t="e">
        <f ca="1">IF(AC$3="分類不明", 計算_移輸出入額!$BG36, AC$133*計算_投入係数表!AC35)</f>
        <v>#DIV/0!</v>
      </c>
      <c r="AD35" s="212" t="e">
        <f ca="1">IF(AD$3="分類不明", 計算_移輸出入額!$BG36, AD$133*計算_投入係数表!AD35)</f>
        <v>#DIV/0!</v>
      </c>
      <c r="AE35" s="212" t="e">
        <f ca="1">IF(AE$3="分類不明", 計算_移輸出入額!$BG36, AE$133*計算_投入係数表!AE35)</f>
        <v>#DIV/0!</v>
      </c>
      <c r="AF35" s="212" t="e">
        <f ca="1">IF(AF$3="分類不明", 計算_移輸出入額!$BG36, AF$133*計算_投入係数表!AF35)</f>
        <v>#DIV/0!</v>
      </c>
      <c r="AG35" s="212" t="e">
        <f ca="1">IF(AG$3="分類不明", 計算_移輸出入額!$BG36, AG$133*計算_投入係数表!AG35)</f>
        <v>#DIV/0!</v>
      </c>
      <c r="AH35" s="212" t="e">
        <f ca="1">IF(AH$3="分類不明", 計算_移輸出入額!$BG36, AH$133*計算_投入係数表!AH35)</f>
        <v>#DIV/0!</v>
      </c>
      <c r="AI35" s="212" t="e">
        <f ca="1">IF(AI$3="分類不明", 計算_移輸出入額!$BG36, AI$133*計算_投入係数表!AI35)</f>
        <v>#DIV/0!</v>
      </c>
      <c r="AJ35" s="212" t="e">
        <f ca="1">IF(AJ$3="分類不明", 計算_移輸出入額!$BG36, AJ$133*計算_投入係数表!AJ35)</f>
        <v>#DIV/0!</v>
      </c>
      <c r="AK35" s="212" t="e">
        <f ca="1">IF(AK$3="分類不明", 計算_移輸出入額!$BG36, AK$133*計算_投入係数表!AK35)</f>
        <v>#DIV/0!</v>
      </c>
      <c r="AL35" s="212" t="e">
        <f ca="1">IF(AL$3="分類不明", 計算_移輸出入額!$BG36, AL$133*計算_投入係数表!AL35)</f>
        <v>#DIV/0!</v>
      </c>
      <c r="AM35" s="212" t="e">
        <f ca="1">IF(AM$3="分類不明", 計算_移輸出入額!$BG36, AM$133*計算_投入係数表!AM35)</f>
        <v>#DIV/0!</v>
      </c>
      <c r="AN35" s="212" t="e">
        <f ca="1">IF(AN$3="分類不明", 計算_移輸出入額!$BG36, AN$133*計算_投入係数表!AN35)</f>
        <v>#DIV/0!</v>
      </c>
      <c r="AO35" s="212" t="e">
        <f ca="1">IF(AO$3="分類不明", 計算_移輸出入額!$BG36, AO$133*計算_投入係数表!AO35)</f>
        <v>#DIV/0!</v>
      </c>
      <c r="AP35" s="212" t="e">
        <f ca="1">IF(AP$3="分類不明", 計算_移輸出入額!$BG36, AP$133*計算_投入係数表!AP35)</f>
        <v>#DIV/0!</v>
      </c>
      <c r="AQ35" s="212" t="e">
        <f ca="1">IF(AQ$3="分類不明", 計算_移輸出入額!$BG36, AQ$133*計算_投入係数表!AQ35)</f>
        <v>#DIV/0!</v>
      </c>
      <c r="AR35" s="212" t="e">
        <f ca="1">IF(AR$3="分類不明", 計算_移輸出入額!$BG36, AR$133*計算_投入係数表!AR35)</f>
        <v>#DIV/0!</v>
      </c>
      <c r="AS35" s="212" t="e">
        <f ca="1">IF(AS$3="分類不明", 計算_移輸出入額!$BG36, AS$133*計算_投入係数表!AS35)</f>
        <v>#DIV/0!</v>
      </c>
      <c r="AT35" s="212" t="e">
        <f ca="1">IF(AT$3="分類不明", 計算_移輸出入額!$BG36, AT$133*計算_投入係数表!AT35)</f>
        <v>#DIV/0!</v>
      </c>
      <c r="AU35" s="212" t="e">
        <f ca="1">IF(AU$3="分類不明", 計算_移輸出入額!$BG36, AU$133*計算_投入係数表!AU35)</f>
        <v>#DIV/0!</v>
      </c>
      <c r="AV35" s="212" t="e">
        <f ca="1">IF(AV$3="分類不明", 計算_移輸出入額!$BG36, AV$133*計算_投入係数表!AV35)</f>
        <v>#DIV/0!</v>
      </c>
      <c r="AW35" s="212" t="e">
        <f ca="1">IF(AW$3="分類不明", 計算_移輸出入額!$BG36, AW$133*計算_投入係数表!AW35)</f>
        <v>#DIV/0!</v>
      </c>
      <c r="AX35" s="212" t="e">
        <f ca="1">IF(AX$3="分類不明", 計算_移輸出入額!$BG36, AX$133*計算_投入係数表!AX35)</f>
        <v>#DIV/0!</v>
      </c>
      <c r="AY35" s="212" t="e">
        <f ca="1">IF(AY$3="分類不明", 計算_移輸出入額!$BG36, AY$133*計算_投入係数表!AY35)</f>
        <v>#DIV/0!</v>
      </c>
      <c r="AZ35" s="212" t="e">
        <f ca="1">IF(AZ$3="分類不明", 計算_移輸出入額!$BG36, AZ$133*計算_投入係数表!AZ35)</f>
        <v>#DIV/0!</v>
      </c>
      <c r="BA35" s="212" t="e">
        <f ca="1">IF(BA$3="分類不明", 計算_移輸出入額!$BG36, BA$133*計算_投入係数表!BA35)</f>
        <v>#DIV/0!</v>
      </c>
      <c r="BB35" s="212" t="e">
        <f ca="1">IF(BB$3="分類不明", 計算_移輸出入額!$BG36, BB$133*計算_投入係数表!BB35)</f>
        <v>#DIV/0!</v>
      </c>
      <c r="BC35" s="212" t="e">
        <f ca="1">IF(BC$3="分類不明", 計算_移輸出入額!$BG36, BC$133*計算_投入係数表!BC35)</f>
        <v>#DIV/0!</v>
      </c>
      <c r="BD35" s="212" t="e">
        <f ca="1">IF(BD$3="分類不明", 計算_移輸出入額!$BG36, BD$133*計算_投入係数表!BD35)</f>
        <v>#DIV/0!</v>
      </c>
      <c r="BE35" s="212" t="e">
        <f ca="1">IF(BE$3="分類不明", 計算_移輸出入額!$BG36, BE$133*計算_投入係数表!BE35)</f>
        <v>#DIV/0!</v>
      </c>
      <c r="BF35" s="212" t="e">
        <f ca="1">IF(BF$3="分類不明", 計算_移輸出入額!$BG36, BF$133*計算_投入係数表!BF35)</f>
        <v>#DIV/0!</v>
      </c>
      <c r="BG35" s="212" t="e">
        <f ca="1">IF(BG$3="分類不明", 計算_移輸出入額!$BG36, BG$133*計算_投入係数表!BG35)</f>
        <v>#DIV/0!</v>
      </c>
      <c r="BH35" s="212" t="e">
        <f ca="1">IF(BH$3="分類不明", 計算_移輸出入額!$BG36, BH$133*計算_投入係数表!BH35)</f>
        <v>#DIV/0!</v>
      </c>
      <c r="BI35" s="212" t="e">
        <f ca="1">IF(BI$3="分類不明", 計算_移輸出入額!$BG36, BI$133*計算_投入係数表!BI35)</f>
        <v>#DIV/0!</v>
      </c>
      <c r="BJ35" s="212" t="e">
        <f ca="1">IF(BJ$3="分類不明", 計算_移輸出入額!$BG36, BJ$133*計算_投入係数表!BJ35)</f>
        <v>#DIV/0!</v>
      </c>
      <c r="BK35" s="212" t="e">
        <f ca="1">IF(BK$3="分類不明", 計算_移輸出入額!$BG36, BK$133*計算_投入係数表!BK35)</f>
        <v>#DIV/0!</v>
      </c>
      <c r="BL35" s="212" t="e">
        <f ca="1">IF(BL$3="分類不明", 計算_移輸出入額!$BG36, BL$133*計算_投入係数表!BL35)</f>
        <v>#DIV/0!</v>
      </c>
      <c r="BM35" s="212" t="e">
        <f ca="1">IF(BM$3="分類不明", 計算_移輸出入額!$BG36, BM$133*計算_投入係数表!BM35)</f>
        <v>#DIV/0!</v>
      </c>
      <c r="BN35" s="212" t="e">
        <f ca="1">IF(BN$3="分類不明", 計算_移輸出入額!$BG36, BN$133*計算_投入係数表!BN35)</f>
        <v>#DIV/0!</v>
      </c>
      <c r="BO35" s="212" t="e">
        <f ca="1">IF(BO$3="分類不明", 計算_移輸出入額!$BG36, BO$133*計算_投入係数表!BO35)</f>
        <v>#DIV/0!</v>
      </c>
      <c r="BP35" s="212" t="e">
        <f ca="1">IF(BP$3="分類不明", 計算_移輸出入額!$BG36, BP$133*計算_投入係数表!BP35)</f>
        <v>#DIV/0!</v>
      </c>
      <c r="BQ35" s="212" t="e">
        <f ca="1">IF(BQ$3="分類不明", 計算_移輸出入額!$BG36, BQ$133*計算_投入係数表!BQ35)</f>
        <v>#DIV/0!</v>
      </c>
      <c r="BR35" s="212" t="e">
        <f ca="1">IF(BR$3="分類不明", 計算_移輸出入額!$BG36, BR$133*計算_投入係数表!BR35)</f>
        <v>#DIV/0!</v>
      </c>
      <c r="BS35" s="212" t="e">
        <f ca="1">IF(BS$3="分類不明", 計算_移輸出入額!$BG36, BS$133*計算_投入係数表!BS35)</f>
        <v>#DIV/0!</v>
      </c>
      <c r="BT35" s="212" t="e">
        <f ca="1">IF(BT$3="分類不明", 計算_移輸出入額!$BG36, BT$133*計算_投入係数表!BT35)</f>
        <v>#DIV/0!</v>
      </c>
      <c r="BU35" s="212" t="e">
        <f ca="1">IF(BU$3="分類不明", 計算_移輸出入額!$BG36, BU$133*計算_投入係数表!BU35)</f>
        <v>#DIV/0!</v>
      </c>
      <c r="BV35" s="212" t="e">
        <f ca="1">IF(BV$3="分類不明", 計算_移輸出入額!$BG36, BV$133*計算_投入係数表!BV35)</f>
        <v>#DIV/0!</v>
      </c>
      <c r="BW35" s="212" t="e">
        <f ca="1">IF(BW$3="分類不明", 計算_移輸出入額!$BG36, BW$133*計算_投入係数表!BW35)</f>
        <v>#DIV/0!</v>
      </c>
      <c r="BX35" s="212" t="e">
        <f ca="1">IF(BX$3="分類不明", 計算_移輸出入額!$BG36, BX$133*計算_投入係数表!BX35)</f>
        <v>#DIV/0!</v>
      </c>
      <c r="BY35" s="212" t="e">
        <f ca="1">IF(BY$3="分類不明", 計算_移輸出入額!$BG36, BY$133*計算_投入係数表!BY35)</f>
        <v>#DIV/0!</v>
      </c>
      <c r="BZ35" s="212" t="e">
        <f ca="1">IF(BZ$3="分類不明", 計算_移輸出入額!$BG36, BZ$133*計算_投入係数表!BZ35)</f>
        <v>#DIV/0!</v>
      </c>
      <c r="CA35" s="212" t="e">
        <f ca="1">IF(CA$3="分類不明", 計算_移輸出入額!$BG36, CA$133*計算_投入係数表!CA35)</f>
        <v>#DIV/0!</v>
      </c>
      <c r="CB35" s="212" t="e">
        <f ca="1">IF(CB$3="分類不明", 計算_移輸出入額!$BG36, CB$133*計算_投入係数表!CB35)</f>
        <v>#DIV/0!</v>
      </c>
      <c r="CC35" s="212" t="e">
        <f ca="1">IF(CC$3="分類不明", 計算_移輸出入額!$BG36, CC$133*計算_投入係数表!CC35)</f>
        <v>#DIV/0!</v>
      </c>
      <c r="CD35" s="212" t="e">
        <f ca="1">IF(CD$3="分類不明", 計算_移輸出入額!$BG36, CD$133*計算_投入係数表!CD35)</f>
        <v>#DIV/0!</v>
      </c>
      <c r="CE35" s="212" t="e">
        <f ca="1">IF(CE$3="分類不明", 計算_移輸出入額!$BG36, CE$133*計算_投入係数表!CE35)</f>
        <v>#DIV/0!</v>
      </c>
      <c r="CF35" s="212" t="e">
        <f ca="1">IF(CF$3="分類不明", 計算_移輸出入額!$BG36, CF$133*計算_投入係数表!CF35)</f>
        <v>#DIV/0!</v>
      </c>
      <c r="CG35" s="212" t="e">
        <f ca="1">IF(CG$3="分類不明", 計算_移輸出入額!$BG36, CG$133*計算_投入係数表!CG35)</f>
        <v>#DIV/0!</v>
      </c>
      <c r="CH35" s="212" t="e">
        <f ca="1">IF(CH$3="分類不明", 計算_移輸出入額!$BG36, CH$133*計算_投入係数表!CH35)</f>
        <v>#DIV/0!</v>
      </c>
      <c r="CI35" s="212" t="e">
        <f ca="1">IF(CI$3="分類不明", 計算_移輸出入額!$BG36, CI$133*計算_投入係数表!CI35)</f>
        <v>#DIV/0!</v>
      </c>
      <c r="CJ35" s="212" t="e">
        <f ca="1">IF(CJ$3="分類不明", 計算_移輸出入額!$BG36, CJ$133*計算_投入係数表!CJ35)</f>
        <v>#DIV/0!</v>
      </c>
      <c r="CK35" s="212" t="e">
        <f ca="1">IF(CK$3="分類不明", 計算_移輸出入額!$BG36, CK$133*計算_投入係数表!CK35)</f>
        <v>#DIV/0!</v>
      </c>
      <c r="CL35" s="212" t="e">
        <f ca="1">IF(CL$3="分類不明", 計算_移輸出入額!$BG36, CL$133*計算_投入係数表!CL35)</f>
        <v>#DIV/0!</v>
      </c>
      <c r="CM35" s="212" t="e">
        <f ca="1">IF(CM$3="分類不明", 計算_移輸出入額!$BG36, CM$133*計算_投入係数表!CM35)</f>
        <v>#DIV/0!</v>
      </c>
      <c r="CN35" s="212" t="e">
        <f ca="1">IF(CN$3="分類不明", 計算_移輸出入額!$BG36, CN$133*計算_投入係数表!CN35)</f>
        <v>#DIV/0!</v>
      </c>
      <c r="CO35" s="212" t="e">
        <f ca="1">IF(CO$3="分類不明", 計算_移輸出入額!$BG36, CO$133*計算_投入係数表!CO35)</f>
        <v>#DIV/0!</v>
      </c>
      <c r="CP35" s="212" t="e">
        <f ca="1">IF(CP$3="分類不明", 計算_移輸出入額!$BG36, CP$133*計算_投入係数表!CP35)</f>
        <v>#DIV/0!</v>
      </c>
      <c r="CQ35" s="212" t="e">
        <f ca="1">IF(CQ$3="分類不明", 計算_移輸出入額!$BG36, CQ$133*計算_投入係数表!CQ35)</f>
        <v>#DIV/0!</v>
      </c>
      <c r="CR35" s="212" t="e">
        <f ca="1">IF(CR$3="分類不明", 計算_移輸出入額!$BG36, CR$133*計算_投入係数表!CR35)</f>
        <v>#DIV/0!</v>
      </c>
      <c r="CS35" s="212" t="e">
        <f ca="1">IF(CS$3="分類不明", 計算_移輸出入額!$BG36, CS$133*計算_投入係数表!CS35)</f>
        <v>#DIV/0!</v>
      </c>
      <c r="CT35" s="212" t="e">
        <f ca="1">IF(CT$3="分類不明", 計算_移輸出入額!$BG36, CT$133*計算_投入係数表!CT35)</f>
        <v>#DIV/0!</v>
      </c>
      <c r="CU35" s="212" t="e">
        <f ca="1">IF(CU$3="分類不明", 計算_移輸出入額!$BG36, CU$133*計算_投入係数表!CU35)</f>
        <v>#DIV/0!</v>
      </c>
      <c r="CV35" s="212" t="e">
        <f ca="1">IF(CV$3="分類不明", 計算_移輸出入額!$BG36, CV$133*計算_投入係数表!CV35)</f>
        <v>#DIV/0!</v>
      </c>
      <c r="CW35" s="212" t="e">
        <f ca="1">IF(CW$3="分類不明", 計算_移輸出入額!$BG36, CW$133*計算_投入係数表!CW35)</f>
        <v>#DIV/0!</v>
      </c>
      <c r="CX35" s="212" t="e">
        <f ca="1">IF(CX$3="分類不明", 計算_移輸出入額!$BG36, CX$133*計算_投入係数表!CX35)</f>
        <v>#DIV/0!</v>
      </c>
      <c r="CY35" s="212" t="e">
        <f ca="1">IF(CY$3="分類不明", 計算_移輸出入額!$BG36, CY$133*計算_投入係数表!CY35)</f>
        <v>#DIV/0!</v>
      </c>
      <c r="CZ35" s="212" t="e">
        <f ca="1">IF(CZ$3="分類不明", 計算_移輸出入額!$BG36, CZ$133*計算_投入係数表!CZ35)</f>
        <v>#DIV/0!</v>
      </c>
      <c r="DA35" s="212" t="e">
        <f ca="1">IF(DA$3="分類不明", 計算_移輸出入額!$BG36, DA$133*計算_投入係数表!DA35)</f>
        <v>#DIV/0!</v>
      </c>
      <c r="DB35" s="212" t="e">
        <f ca="1">IF(DB$3="分類不明", 計算_移輸出入額!$BG36, DB$133*計算_投入係数表!DB35)</f>
        <v>#DIV/0!</v>
      </c>
      <c r="DC35" s="212" t="e">
        <f ca="1">IF(DC$3="分類不明", 計算_移輸出入額!$BG36, DC$133*計算_投入係数表!DC35)</f>
        <v>#DIV/0!</v>
      </c>
      <c r="DD35" s="212" t="e">
        <f ca="1">IF(DD$3="分類不明", 計算_移輸出入額!$BG36, DD$133*計算_投入係数表!DD35)</f>
        <v>#DIV/0!</v>
      </c>
      <c r="DE35" s="212" t="e">
        <f ca="1">IF(DE$3="分類不明", 計算_移輸出入額!$BG36, DE$133*計算_投入係数表!DE35)</f>
        <v>#DIV/0!</v>
      </c>
      <c r="DF35" s="212" t="e">
        <f ca="1">IF(DF$3="分類不明", 計算_移輸出入額!$BG36, DF$133*計算_投入係数表!DF35)</f>
        <v>#DIV/0!</v>
      </c>
      <c r="DG35" s="212" t="e">
        <f ca="1">IF(DG$3="分類不明", 計算_移輸出入額!$BG36, DG$133*計算_投入係数表!DG35)</f>
        <v>#DIV/0!</v>
      </c>
      <c r="DH35" s="212" t="e">
        <f ca="1">IF(DH$3="分類不明", 計算_移輸出入額!$BG36, DH$133*計算_投入係数表!DH35)</f>
        <v>#DIV/0!</v>
      </c>
      <c r="DI35" s="212" t="e">
        <f ca="1">IF(DI$3="分類不明", 計算_移輸出入額!$BG36, DI$133*計算_投入係数表!DI35)</f>
        <v>#DIV/0!</v>
      </c>
      <c r="DJ35" s="212" t="e">
        <f ca="1">IF(DJ$3="分類不明", 計算_移輸出入額!$BG36, DJ$133*計算_投入係数表!DJ35)</f>
        <v>#DIV/0!</v>
      </c>
      <c r="DK35" s="212" t="e">
        <f ca="1">IF(DK$3="分類不明", 計算_移輸出入額!$BG36, DK$133*計算_投入係数表!DK35)</f>
        <v>#DIV/0!</v>
      </c>
      <c r="DL35" s="212" t="e">
        <f ca="1">IF(DL$3="分類不明", 計算_移輸出入額!$BG36, DL$133*計算_投入係数表!DL35)</f>
        <v>#DIV/0!</v>
      </c>
      <c r="DM35" s="212" t="e">
        <f ca="1">IF(DM$3="分類不明", 計算_移輸出入額!$BG36, DM$133*計算_投入係数表!DM35)</f>
        <v>#DIV/0!</v>
      </c>
      <c r="DN35" s="212" t="e">
        <f ca="1">IF(DN$3="分類不明", 計算_移輸出入額!$BG36, DN$133*計算_投入係数表!DN35)</f>
        <v>#DIV/0!</v>
      </c>
      <c r="DO35" s="212" t="e">
        <f ca="1">IF(DO$3="分類不明", 計算_移輸出入額!$BG36, DO$133*計算_投入係数表!DO35)</f>
        <v>#DIV/0!</v>
      </c>
      <c r="DP35" s="212" t="e">
        <f ca="1">IF(DP$3="分類不明", 計算_移輸出入額!$BG36, DP$133*計算_投入係数表!DP35)</f>
        <v>#DIV/0!</v>
      </c>
      <c r="DQ35" s="212" t="e">
        <f ca="1">IF(DQ$3="分類不明", 計算_移輸出入額!$BG36, DQ$133*計算_投入係数表!DQ35)</f>
        <v>#DIV/0!</v>
      </c>
      <c r="DR35" s="212" t="e">
        <f ca="1">IF(DR$3="分類不明", 計算_移輸出入額!$BG36, DR$133*計算_投入係数表!DR35)</f>
        <v>#DIV/0!</v>
      </c>
      <c r="DS35" s="212" t="e">
        <f ca="1">IF(DS$3="分類不明", 計算_移輸出入額!$BG36, DS$133*計算_投入係数表!DS35)</f>
        <v>#DIV/0!</v>
      </c>
      <c r="DT35" s="213">
        <f t="shared" ca="1" si="1"/>
        <v>0</v>
      </c>
      <c r="DU35" s="214">
        <f>計算_基本取引表_調整前!DU35</f>
        <v>0</v>
      </c>
      <c r="DV35" s="214">
        <f>IF($C35="分類不明", 計算_基本取引表_調整前!DV35+_xlfn.AGGREGATE(9,6,計算_移輸出入額!$BF$5:$BF$124), 計算_基本取引表_調整前!DV35)</f>
        <v>0</v>
      </c>
      <c r="DW35" s="214">
        <f>計算_基本取引表_調整前!DW35</f>
        <v>0</v>
      </c>
      <c r="DX35" s="214">
        <f>計算_基本取引表_調整前!DX35</f>
        <v>0</v>
      </c>
      <c r="DY35" s="214">
        <f>計算_基本取引表_調整前!DY35</f>
        <v>0</v>
      </c>
      <c r="DZ35" s="214">
        <f>計算_基本取引表_調整前!DZ35</f>
        <v>0</v>
      </c>
      <c r="EA35" s="214" t="e">
        <f>計算_基本取引表_調整前!EA35</f>
        <v>#DIV/0!</v>
      </c>
      <c r="EB35" s="735">
        <f ca="1">IFERROR(SUMIF(振分, $C35, 入力_北海道基本取引表!EB$4:EB$124)*($EE35/SUMIF(振分, $C35, 入力_北海道基本取引表!$EG$4:$EG$107)), 0)</f>
        <v>0</v>
      </c>
      <c r="EC35" s="215" t="e">
        <f t="shared" si="2"/>
        <v>#DIV/0!</v>
      </c>
      <c r="ED35" s="216" t="e">
        <f t="shared" ca="1" si="3"/>
        <v>#DIV/0!</v>
      </c>
      <c r="EE35" s="214" t="e">
        <f ca="1"/>
        <v>#DIV/0!</v>
      </c>
      <c r="EF35" s="216" t="e">
        <f t="shared" ca="1" si="4"/>
        <v>#DIV/0!</v>
      </c>
      <c r="EG35" s="216" t="e">
        <f t="shared" ca="1" si="0"/>
        <v>#DIV/0!</v>
      </c>
      <c r="EH35" s="214" t="e">
        <f ca="1"/>
        <v>#DIV/0!</v>
      </c>
      <c r="EI35" s="216" t="e">
        <f t="shared" ca="1" si="5"/>
        <v>#DIV/0!</v>
      </c>
      <c r="EJ35" s="216" t="e">
        <f ca="1"/>
        <v>#DIV/0!</v>
      </c>
      <c r="EK35" s="215"/>
    </row>
    <row r="36" spans="2:141" s="6" customFormat="1" ht="15.75" hidden="1" customHeight="1" x14ac:dyDescent="0.25">
      <c r="B36" s="53">
        <v>33</v>
      </c>
      <c r="C36" s="192" t="str">
        <v>-</v>
      </c>
      <c r="D36" s="211">
        <f ca="1">IF(D$3="分類不明", 計算_移輸出入額!$BG37, D$133*計算_投入係数表!D36)</f>
        <v>0</v>
      </c>
      <c r="E36" s="212">
        <f ca="1">IF(E$3="分類不明", 計算_移輸出入額!$BG37, E$133*計算_投入係数表!E36)</f>
        <v>0</v>
      </c>
      <c r="F36" s="212">
        <f ca="1">IF(F$3="分類不明", 計算_移輸出入額!$BG37, F$133*計算_投入係数表!F36)</f>
        <v>0</v>
      </c>
      <c r="G36" s="212">
        <f ca="1">IF(G$3="分類不明", 計算_移輸出入額!$BG37, G$133*計算_投入係数表!G36)</f>
        <v>0</v>
      </c>
      <c r="H36" s="212">
        <f ca="1">IF(H$3="分類不明", 計算_移輸出入額!$BG37, H$133*計算_投入係数表!H36)</f>
        <v>0</v>
      </c>
      <c r="I36" s="212">
        <f ca="1">IF(I$3="分類不明", 計算_移輸出入額!$BG37, I$133*計算_投入係数表!I36)</f>
        <v>0</v>
      </c>
      <c r="J36" s="212">
        <f ca="1">IF(J$3="分類不明", 計算_移輸出入額!$BG37, J$133*計算_投入係数表!J36)</f>
        <v>0</v>
      </c>
      <c r="K36" s="212">
        <f ca="1">IF(K$3="分類不明", 計算_移輸出入額!$BG37, K$133*計算_投入係数表!K36)</f>
        <v>0</v>
      </c>
      <c r="L36" s="212">
        <f ca="1">IF(L$3="分類不明", 計算_移輸出入額!$BG37, L$133*計算_投入係数表!L36)</f>
        <v>0</v>
      </c>
      <c r="M36" s="212">
        <f ca="1">IF(M$3="分類不明", 計算_移輸出入額!$BG37, M$133*計算_投入係数表!M36)</f>
        <v>0</v>
      </c>
      <c r="N36" s="212">
        <f ca="1">IF(N$3="分類不明", 計算_移輸出入額!$BG37, N$133*計算_投入係数表!N36)</f>
        <v>0</v>
      </c>
      <c r="O36" s="212">
        <f ca="1">IF(O$3="分類不明", 計算_移輸出入額!$BG37, O$133*計算_投入係数表!O36)</f>
        <v>0</v>
      </c>
      <c r="P36" s="212" t="e">
        <f ca="1">IF(P$3="分類不明", 計算_移輸出入額!$BG37, P$133*計算_投入係数表!P36)</f>
        <v>#DIV/0!</v>
      </c>
      <c r="Q36" s="212" t="e">
        <f ca="1">IF(Q$3="分類不明", 計算_移輸出入額!$BG37, Q$133*計算_投入係数表!Q36)</f>
        <v>#DIV/0!</v>
      </c>
      <c r="R36" s="212" t="e">
        <f ca="1">IF(R$3="分類不明", 計算_移輸出入額!$BG37, R$133*計算_投入係数表!R36)</f>
        <v>#DIV/0!</v>
      </c>
      <c r="S36" s="212" t="e">
        <f ca="1">IF(S$3="分類不明", 計算_移輸出入額!$BG37, S$133*計算_投入係数表!S36)</f>
        <v>#DIV/0!</v>
      </c>
      <c r="T36" s="212" t="e">
        <f ca="1">IF(T$3="分類不明", 計算_移輸出入額!$BG37, T$133*計算_投入係数表!T36)</f>
        <v>#DIV/0!</v>
      </c>
      <c r="U36" s="212" t="e">
        <f ca="1">IF(U$3="分類不明", 計算_移輸出入額!$BG37, U$133*計算_投入係数表!U36)</f>
        <v>#DIV/0!</v>
      </c>
      <c r="V36" s="212" t="e">
        <f ca="1">IF(V$3="分類不明", 計算_移輸出入額!$BG37, V$133*計算_投入係数表!V36)</f>
        <v>#DIV/0!</v>
      </c>
      <c r="W36" s="212" t="e">
        <f ca="1">IF(W$3="分類不明", 計算_移輸出入額!$BG37, W$133*計算_投入係数表!W36)</f>
        <v>#DIV/0!</v>
      </c>
      <c r="X36" s="212" t="e">
        <f ca="1">IF(X$3="分類不明", 計算_移輸出入額!$BG37, X$133*計算_投入係数表!X36)</f>
        <v>#DIV/0!</v>
      </c>
      <c r="Y36" s="212" t="e">
        <f ca="1">IF(Y$3="分類不明", 計算_移輸出入額!$BG37, Y$133*計算_投入係数表!Y36)</f>
        <v>#DIV/0!</v>
      </c>
      <c r="Z36" s="212" t="e">
        <f ca="1">IF(Z$3="分類不明", 計算_移輸出入額!$BG37, Z$133*計算_投入係数表!Z36)</f>
        <v>#DIV/0!</v>
      </c>
      <c r="AA36" s="212" t="e">
        <f ca="1">IF(AA$3="分類不明", 計算_移輸出入額!$BG37, AA$133*計算_投入係数表!AA36)</f>
        <v>#DIV/0!</v>
      </c>
      <c r="AB36" s="212" t="e">
        <f ca="1">IF(AB$3="分類不明", 計算_移輸出入額!$BG37, AB$133*計算_投入係数表!AB36)</f>
        <v>#DIV/0!</v>
      </c>
      <c r="AC36" s="212" t="e">
        <f ca="1">IF(AC$3="分類不明", 計算_移輸出入額!$BG37, AC$133*計算_投入係数表!AC36)</f>
        <v>#DIV/0!</v>
      </c>
      <c r="AD36" s="212" t="e">
        <f ca="1">IF(AD$3="分類不明", 計算_移輸出入額!$BG37, AD$133*計算_投入係数表!AD36)</f>
        <v>#DIV/0!</v>
      </c>
      <c r="AE36" s="212" t="e">
        <f ca="1">IF(AE$3="分類不明", 計算_移輸出入額!$BG37, AE$133*計算_投入係数表!AE36)</f>
        <v>#DIV/0!</v>
      </c>
      <c r="AF36" s="212" t="e">
        <f ca="1">IF(AF$3="分類不明", 計算_移輸出入額!$BG37, AF$133*計算_投入係数表!AF36)</f>
        <v>#DIV/0!</v>
      </c>
      <c r="AG36" s="212" t="e">
        <f ca="1">IF(AG$3="分類不明", 計算_移輸出入額!$BG37, AG$133*計算_投入係数表!AG36)</f>
        <v>#DIV/0!</v>
      </c>
      <c r="AH36" s="212" t="e">
        <f ca="1">IF(AH$3="分類不明", 計算_移輸出入額!$BG37, AH$133*計算_投入係数表!AH36)</f>
        <v>#DIV/0!</v>
      </c>
      <c r="AI36" s="212" t="e">
        <f ca="1">IF(AI$3="分類不明", 計算_移輸出入額!$BG37, AI$133*計算_投入係数表!AI36)</f>
        <v>#DIV/0!</v>
      </c>
      <c r="AJ36" s="212" t="e">
        <f ca="1">IF(AJ$3="分類不明", 計算_移輸出入額!$BG37, AJ$133*計算_投入係数表!AJ36)</f>
        <v>#DIV/0!</v>
      </c>
      <c r="AK36" s="212" t="e">
        <f ca="1">IF(AK$3="分類不明", 計算_移輸出入額!$BG37, AK$133*計算_投入係数表!AK36)</f>
        <v>#DIV/0!</v>
      </c>
      <c r="AL36" s="212" t="e">
        <f ca="1">IF(AL$3="分類不明", 計算_移輸出入額!$BG37, AL$133*計算_投入係数表!AL36)</f>
        <v>#DIV/0!</v>
      </c>
      <c r="AM36" s="212" t="e">
        <f ca="1">IF(AM$3="分類不明", 計算_移輸出入額!$BG37, AM$133*計算_投入係数表!AM36)</f>
        <v>#DIV/0!</v>
      </c>
      <c r="AN36" s="212" t="e">
        <f ca="1">IF(AN$3="分類不明", 計算_移輸出入額!$BG37, AN$133*計算_投入係数表!AN36)</f>
        <v>#DIV/0!</v>
      </c>
      <c r="AO36" s="212" t="e">
        <f ca="1">IF(AO$3="分類不明", 計算_移輸出入額!$BG37, AO$133*計算_投入係数表!AO36)</f>
        <v>#DIV/0!</v>
      </c>
      <c r="AP36" s="212" t="e">
        <f ca="1">IF(AP$3="分類不明", 計算_移輸出入額!$BG37, AP$133*計算_投入係数表!AP36)</f>
        <v>#DIV/0!</v>
      </c>
      <c r="AQ36" s="212" t="e">
        <f ca="1">IF(AQ$3="分類不明", 計算_移輸出入額!$BG37, AQ$133*計算_投入係数表!AQ36)</f>
        <v>#DIV/0!</v>
      </c>
      <c r="AR36" s="212" t="e">
        <f ca="1">IF(AR$3="分類不明", 計算_移輸出入額!$BG37, AR$133*計算_投入係数表!AR36)</f>
        <v>#DIV/0!</v>
      </c>
      <c r="AS36" s="212" t="e">
        <f ca="1">IF(AS$3="分類不明", 計算_移輸出入額!$BG37, AS$133*計算_投入係数表!AS36)</f>
        <v>#DIV/0!</v>
      </c>
      <c r="AT36" s="212" t="e">
        <f ca="1">IF(AT$3="分類不明", 計算_移輸出入額!$BG37, AT$133*計算_投入係数表!AT36)</f>
        <v>#DIV/0!</v>
      </c>
      <c r="AU36" s="212" t="e">
        <f ca="1">IF(AU$3="分類不明", 計算_移輸出入額!$BG37, AU$133*計算_投入係数表!AU36)</f>
        <v>#DIV/0!</v>
      </c>
      <c r="AV36" s="212" t="e">
        <f ca="1">IF(AV$3="分類不明", 計算_移輸出入額!$BG37, AV$133*計算_投入係数表!AV36)</f>
        <v>#DIV/0!</v>
      </c>
      <c r="AW36" s="212" t="e">
        <f ca="1">IF(AW$3="分類不明", 計算_移輸出入額!$BG37, AW$133*計算_投入係数表!AW36)</f>
        <v>#DIV/0!</v>
      </c>
      <c r="AX36" s="212" t="e">
        <f ca="1">IF(AX$3="分類不明", 計算_移輸出入額!$BG37, AX$133*計算_投入係数表!AX36)</f>
        <v>#DIV/0!</v>
      </c>
      <c r="AY36" s="212" t="e">
        <f ca="1">IF(AY$3="分類不明", 計算_移輸出入額!$BG37, AY$133*計算_投入係数表!AY36)</f>
        <v>#DIV/0!</v>
      </c>
      <c r="AZ36" s="212" t="e">
        <f ca="1">IF(AZ$3="分類不明", 計算_移輸出入額!$BG37, AZ$133*計算_投入係数表!AZ36)</f>
        <v>#DIV/0!</v>
      </c>
      <c r="BA36" s="212" t="e">
        <f ca="1">IF(BA$3="分類不明", 計算_移輸出入額!$BG37, BA$133*計算_投入係数表!BA36)</f>
        <v>#DIV/0!</v>
      </c>
      <c r="BB36" s="212" t="e">
        <f ca="1">IF(BB$3="分類不明", 計算_移輸出入額!$BG37, BB$133*計算_投入係数表!BB36)</f>
        <v>#DIV/0!</v>
      </c>
      <c r="BC36" s="212" t="e">
        <f ca="1">IF(BC$3="分類不明", 計算_移輸出入額!$BG37, BC$133*計算_投入係数表!BC36)</f>
        <v>#DIV/0!</v>
      </c>
      <c r="BD36" s="212" t="e">
        <f ca="1">IF(BD$3="分類不明", 計算_移輸出入額!$BG37, BD$133*計算_投入係数表!BD36)</f>
        <v>#DIV/0!</v>
      </c>
      <c r="BE36" s="212" t="e">
        <f ca="1">IF(BE$3="分類不明", 計算_移輸出入額!$BG37, BE$133*計算_投入係数表!BE36)</f>
        <v>#DIV/0!</v>
      </c>
      <c r="BF36" s="212" t="e">
        <f ca="1">IF(BF$3="分類不明", 計算_移輸出入額!$BG37, BF$133*計算_投入係数表!BF36)</f>
        <v>#DIV/0!</v>
      </c>
      <c r="BG36" s="212" t="e">
        <f ca="1">IF(BG$3="分類不明", 計算_移輸出入額!$BG37, BG$133*計算_投入係数表!BG36)</f>
        <v>#DIV/0!</v>
      </c>
      <c r="BH36" s="212" t="e">
        <f ca="1">IF(BH$3="分類不明", 計算_移輸出入額!$BG37, BH$133*計算_投入係数表!BH36)</f>
        <v>#DIV/0!</v>
      </c>
      <c r="BI36" s="212" t="e">
        <f ca="1">IF(BI$3="分類不明", 計算_移輸出入額!$BG37, BI$133*計算_投入係数表!BI36)</f>
        <v>#DIV/0!</v>
      </c>
      <c r="BJ36" s="212" t="e">
        <f ca="1">IF(BJ$3="分類不明", 計算_移輸出入額!$BG37, BJ$133*計算_投入係数表!BJ36)</f>
        <v>#DIV/0!</v>
      </c>
      <c r="BK36" s="212" t="e">
        <f ca="1">IF(BK$3="分類不明", 計算_移輸出入額!$BG37, BK$133*計算_投入係数表!BK36)</f>
        <v>#DIV/0!</v>
      </c>
      <c r="BL36" s="212" t="e">
        <f ca="1">IF(BL$3="分類不明", 計算_移輸出入額!$BG37, BL$133*計算_投入係数表!BL36)</f>
        <v>#DIV/0!</v>
      </c>
      <c r="BM36" s="212" t="e">
        <f ca="1">IF(BM$3="分類不明", 計算_移輸出入額!$BG37, BM$133*計算_投入係数表!BM36)</f>
        <v>#DIV/0!</v>
      </c>
      <c r="BN36" s="212" t="e">
        <f ca="1">IF(BN$3="分類不明", 計算_移輸出入額!$BG37, BN$133*計算_投入係数表!BN36)</f>
        <v>#DIV/0!</v>
      </c>
      <c r="BO36" s="212" t="e">
        <f ca="1">IF(BO$3="分類不明", 計算_移輸出入額!$BG37, BO$133*計算_投入係数表!BO36)</f>
        <v>#DIV/0!</v>
      </c>
      <c r="BP36" s="212" t="e">
        <f ca="1">IF(BP$3="分類不明", 計算_移輸出入額!$BG37, BP$133*計算_投入係数表!BP36)</f>
        <v>#DIV/0!</v>
      </c>
      <c r="BQ36" s="212" t="e">
        <f ca="1">IF(BQ$3="分類不明", 計算_移輸出入額!$BG37, BQ$133*計算_投入係数表!BQ36)</f>
        <v>#DIV/0!</v>
      </c>
      <c r="BR36" s="212" t="e">
        <f ca="1">IF(BR$3="分類不明", 計算_移輸出入額!$BG37, BR$133*計算_投入係数表!BR36)</f>
        <v>#DIV/0!</v>
      </c>
      <c r="BS36" s="212" t="e">
        <f ca="1">IF(BS$3="分類不明", 計算_移輸出入額!$BG37, BS$133*計算_投入係数表!BS36)</f>
        <v>#DIV/0!</v>
      </c>
      <c r="BT36" s="212" t="e">
        <f ca="1">IF(BT$3="分類不明", 計算_移輸出入額!$BG37, BT$133*計算_投入係数表!BT36)</f>
        <v>#DIV/0!</v>
      </c>
      <c r="BU36" s="212" t="e">
        <f ca="1">IF(BU$3="分類不明", 計算_移輸出入額!$BG37, BU$133*計算_投入係数表!BU36)</f>
        <v>#DIV/0!</v>
      </c>
      <c r="BV36" s="212" t="e">
        <f ca="1">IF(BV$3="分類不明", 計算_移輸出入額!$BG37, BV$133*計算_投入係数表!BV36)</f>
        <v>#DIV/0!</v>
      </c>
      <c r="BW36" s="212" t="e">
        <f ca="1">IF(BW$3="分類不明", 計算_移輸出入額!$BG37, BW$133*計算_投入係数表!BW36)</f>
        <v>#DIV/0!</v>
      </c>
      <c r="BX36" s="212" t="e">
        <f ca="1">IF(BX$3="分類不明", 計算_移輸出入額!$BG37, BX$133*計算_投入係数表!BX36)</f>
        <v>#DIV/0!</v>
      </c>
      <c r="BY36" s="212" t="e">
        <f ca="1">IF(BY$3="分類不明", 計算_移輸出入額!$BG37, BY$133*計算_投入係数表!BY36)</f>
        <v>#DIV/0!</v>
      </c>
      <c r="BZ36" s="212" t="e">
        <f ca="1">IF(BZ$3="分類不明", 計算_移輸出入額!$BG37, BZ$133*計算_投入係数表!BZ36)</f>
        <v>#DIV/0!</v>
      </c>
      <c r="CA36" s="212" t="e">
        <f ca="1">IF(CA$3="分類不明", 計算_移輸出入額!$BG37, CA$133*計算_投入係数表!CA36)</f>
        <v>#DIV/0!</v>
      </c>
      <c r="CB36" s="212" t="e">
        <f ca="1">IF(CB$3="分類不明", 計算_移輸出入額!$BG37, CB$133*計算_投入係数表!CB36)</f>
        <v>#DIV/0!</v>
      </c>
      <c r="CC36" s="212" t="e">
        <f ca="1">IF(CC$3="分類不明", 計算_移輸出入額!$BG37, CC$133*計算_投入係数表!CC36)</f>
        <v>#DIV/0!</v>
      </c>
      <c r="CD36" s="212" t="e">
        <f ca="1">IF(CD$3="分類不明", 計算_移輸出入額!$BG37, CD$133*計算_投入係数表!CD36)</f>
        <v>#DIV/0!</v>
      </c>
      <c r="CE36" s="212" t="e">
        <f ca="1">IF(CE$3="分類不明", 計算_移輸出入額!$BG37, CE$133*計算_投入係数表!CE36)</f>
        <v>#DIV/0!</v>
      </c>
      <c r="CF36" s="212" t="e">
        <f ca="1">IF(CF$3="分類不明", 計算_移輸出入額!$BG37, CF$133*計算_投入係数表!CF36)</f>
        <v>#DIV/0!</v>
      </c>
      <c r="CG36" s="212" t="e">
        <f ca="1">IF(CG$3="分類不明", 計算_移輸出入額!$BG37, CG$133*計算_投入係数表!CG36)</f>
        <v>#DIV/0!</v>
      </c>
      <c r="CH36" s="212" t="e">
        <f ca="1">IF(CH$3="分類不明", 計算_移輸出入額!$BG37, CH$133*計算_投入係数表!CH36)</f>
        <v>#DIV/0!</v>
      </c>
      <c r="CI36" s="212" t="e">
        <f ca="1">IF(CI$3="分類不明", 計算_移輸出入額!$BG37, CI$133*計算_投入係数表!CI36)</f>
        <v>#DIV/0!</v>
      </c>
      <c r="CJ36" s="212" t="e">
        <f ca="1">IF(CJ$3="分類不明", 計算_移輸出入額!$BG37, CJ$133*計算_投入係数表!CJ36)</f>
        <v>#DIV/0!</v>
      </c>
      <c r="CK36" s="212" t="e">
        <f ca="1">IF(CK$3="分類不明", 計算_移輸出入額!$BG37, CK$133*計算_投入係数表!CK36)</f>
        <v>#DIV/0!</v>
      </c>
      <c r="CL36" s="212" t="e">
        <f ca="1">IF(CL$3="分類不明", 計算_移輸出入額!$BG37, CL$133*計算_投入係数表!CL36)</f>
        <v>#DIV/0!</v>
      </c>
      <c r="CM36" s="212" t="e">
        <f ca="1">IF(CM$3="分類不明", 計算_移輸出入額!$BG37, CM$133*計算_投入係数表!CM36)</f>
        <v>#DIV/0!</v>
      </c>
      <c r="CN36" s="212" t="e">
        <f ca="1">IF(CN$3="分類不明", 計算_移輸出入額!$BG37, CN$133*計算_投入係数表!CN36)</f>
        <v>#DIV/0!</v>
      </c>
      <c r="CO36" s="212" t="e">
        <f ca="1">IF(CO$3="分類不明", 計算_移輸出入額!$BG37, CO$133*計算_投入係数表!CO36)</f>
        <v>#DIV/0!</v>
      </c>
      <c r="CP36" s="212" t="e">
        <f ca="1">IF(CP$3="分類不明", 計算_移輸出入額!$BG37, CP$133*計算_投入係数表!CP36)</f>
        <v>#DIV/0!</v>
      </c>
      <c r="CQ36" s="212" t="e">
        <f ca="1">IF(CQ$3="分類不明", 計算_移輸出入額!$BG37, CQ$133*計算_投入係数表!CQ36)</f>
        <v>#DIV/0!</v>
      </c>
      <c r="CR36" s="212" t="e">
        <f ca="1">IF(CR$3="分類不明", 計算_移輸出入額!$BG37, CR$133*計算_投入係数表!CR36)</f>
        <v>#DIV/0!</v>
      </c>
      <c r="CS36" s="212" t="e">
        <f ca="1">IF(CS$3="分類不明", 計算_移輸出入額!$BG37, CS$133*計算_投入係数表!CS36)</f>
        <v>#DIV/0!</v>
      </c>
      <c r="CT36" s="212" t="e">
        <f ca="1">IF(CT$3="分類不明", 計算_移輸出入額!$BG37, CT$133*計算_投入係数表!CT36)</f>
        <v>#DIV/0!</v>
      </c>
      <c r="CU36" s="212" t="e">
        <f ca="1">IF(CU$3="分類不明", 計算_移輸出入額!$BG37, CU$133*計算_投入係数表!CU36)</f>
        <v>#DIV/0!</v>
      </c>
      <c r="CV36" s="212" t="e">
        <f ca="1">IF(CV$3="分類不明", 計算_移輸出入額!$BG37, CV$133*計算_投入係数表!CV36)</f>
        <v>#DIV/0!</v>
      </c>
      <c r="CW36" s="212" t="e">
        <f ca="1">IF(CW$3="分類不明", 計算_移輸出入額!$BG37, CW$133*計算_投入係数表!CW36)</f>
        <v>#DIV/0!</v>
      </c>
      <c r="CX36" s="212" t="e">
        <f ca="1">IF(CX$3="分類不明", 計算_移輸出入額!$BG37, CX$133*計算_投入係数表!CX36)</f>
        <v>#DIV/0!</v>
      </c>
      <c r="CY36" s="212" t="e">
        <f ca="1">IF(CY$3="分類不明", 計算_移輸出入額!$BG37, CY$133*計算_投入係数表!CY36)</f>
        <v>#DIV/0!</v>
      </c>
      <c r="CZ36" s="212" t="e">
        <f ca="1">IF(CZ$3="分類不明", 計算_移輸出入額!$BG37, CZ$133*計算_投入係数表!CZ36)</f>
        <v>#DIV/0!</v>
      </c>
      <c r="DA36" s="212" t="e">
        <f ca="1">IF(DA$3="分類不明", 計算_移輸出入額!$BG37, DA$133*計算_投入係数表!DA36)</f>
        <v>#DIV/0!</v>
      </c>
      <c r="DB36" s="212" t="e">
        <f ca="1">IF(DB$3="分類不明", 計算_移輸出入額!$BG37, DB$133*計算_投入係数表!DB36)</f>
        <v>#DIV/0!</v>
      </c>
      <c r="DC36" s="212" t="e">
        <f ca="1">IF(DC$3="分類不明", 計算_移輸出入額!$BG37, DC$133*計算_投入係数表!DC36)</f>
        <v>#DIV/0!</v>
      </c>
      <c r="DD36" s="212" t="e">
        <f ca="1">IF(DD$3="分類不明", 計算_移輸出入額!$BG37, DD$133*計算_投入係数表!DD36)</f>
        <v>#DIV/0!</v>
      </c>
      <c r="DE36" s="212" t="e">
        <f ca="1">IF(DE$3="分類不明", 計算_移輸出入額!$BG37, DE$133*計算_投入係数表!DE36)</f>
        <v>#DIV/0!</v>
      </c>
      <c r="DF36" s="212" t="e">
        <f ca="1">IF(DF$3="分類不明", 計算_移輸出入額!$BG37, DF$133*計算_投入係数表!DF36)</f>
        <v>#DIV/0!</v>
      </c>
      <c r="DG36" s="212" t="e">
        <f ca="1">IF(DG$3="分類不明", 計算_移輸出入額!$BG37, DG$133*計算_投入係数表!DG36)</f>
        <v>#DIV/0!</v>
      </c>
      <c r="DH36" s="212" t="e">
        <f ca="1">IF(DH$3="分類不明", 計算_移輸出入額!$BG37, DH$133*計算_投入係数表!DH36)</f>
        <v>#DIV/0!</v>
      </c>
      <c r="DI36" s="212" t="e">
        <f ca="1">IF(DI$3="分類不明", 計算_移輸出入額!$BG37, DI$133*計算_投入係数表!DI36)</f>
        <v>#DIV/0!</v>
      </c>
      <c r="DJ36" s="212" t="e">
        <f ca="1">IF(DJ$3="分類不明", 計算_移輸出入額!$BG37, DJ$133*計算_投入係数表!DJ36)</f>
        <v>#DIV/0!</v>
      </c>
      <c r="DK36" s="212" t="e">
        <f ca="1">IF(DK$3="分類不明", 計算_移輸出入額!$BG37, DK$133*計算_投入係数表!DK36)</f>
        <v>#DIV/0!</v>
      </c>
      <c r="DL36" s="212" t="e">
        <f ca="1">IF(DL$3="分類不明", 計算_移輸出入額!$BG37, DL$133*計算_投入係数表!DL36)</f>
        <v>#DIV/0!</v>
      </c>
      <c r="DM36" s="212" t="e">
        <f ca="1">IF(DM$3="分類不明", 計算_移輸出入額!$BG37, DM$133*計算_投入係数表!DM36)</f>
        <v>#DIV/0!</v>
      </c>
      <c r="DN36" s="212" t="e">
        <f ca="1">IF(DN$3="分類不明", 計算_移輸出入額!$BG37, DN$133*計算_投入係数表!DN36)</f>
        <v>#DIV/0!</v>
      </c>
      <c r="DO36" s="212" t="e">
        <f ca="1">IF(DO$3="分類不明", 計算_移輸出入額!$BG37, DO$133*計算_投入係数表!DO36)</f>
        <v>#DIV/0!</v>
      </c>
      <c r="DP36" s="212" t="e">
        <f ca="1">IF(DP$3="分類不明", 計算_移輸出入額!$BG37, DP$133*計算_投入係数表!DP36)</f>
        <v>#DIV/0!</v>
      </c>
      <c r="DQ36" s="212" t="e">
        <f ca="1">IF(DQ$3="分類不明", 計算_移輸出入額!$BG37, DQ$133*計算_投入係数表!DQ36)</f>
        <v>#DIV/0!</v>
      </c>
      <c r="DR36" s="212" t="e">
        <f ca="1">IF(DR$3="分類不明", 計算_移輸出入額!$BG37, DR$133*計算_投入係数表!DR36)</f>
        <v>#DIV/0!</v>
      </c>
      <c r="DS36" s="212" t="e">
        <f ca="1">IF(DS$3="分類不明", 計算_移輸出入額!$BG37, DS$133*計算_投入係数表!DS36)</f>
        <v>#DIV/0!</v>
      </c>
      <c r="DT36" s="213">
        <f t="shared" ca="1" si="1"/>
        <v>0</v>
      </c>
      <c r="DU36" s="214">
        <f>計算_基本取引表_調整前!DU36</f>
        <v>0</v>
      </c>
      <c r="DV36" s="214">
        <f>IF($C36="分類不明", 計算_基本取引表_調整前!DV36+_xlfn.AGGREGATE(9,6,計算_移輸出入額!$BF$5:$BF$124), 計算_基本取引表_調整前!DV36)</f>
        <v>0</v>
      </c>
      <c r="DW36" s="214">
        <f>計算_基本取引表_調整前!DW36</f>
        <v>0</v>
      </c>
      <c r="DX36" s="214">
        <f>計算_基本取引表_調整前!DX36</f>
        <v>0</v>
      </c>
      <c r="DY36" s="214">
        <f>計算_基本取引表_調整前!DY36</f>
        <v>0</v>
      </c>
      <c r="DZ36" s="214">
        <f>計算_基本取引表_調整前!DZ36</f>
        <v>0</v>
      </c>
      <c r="EA36" s="214" t="e">
        <f>計算_基本取引表_調整前!EA36</f>
        <v>#DIV/0!</v>
      </c>
      <c r="EB36" s="735">
        <f ca="1">IFERROR(SUMIF(振分, $C36, 入力_北海道基本取引表!EB$4:EB$124)*($EE36/SUMIF(振分, $C36, 入力_北海道基本取引表!$EG$4:$EG$107)), 0)</f>
        <v>0</v>
      </c>
      <c r="EC36" s="215" t="e">
        <f t="shared" si="2"/>
        <v>#DIV/0!</v>
      </c>
      <c r="ED36" s="216" t="e">
        <f t="shared" ca="1" si="3"/>
        <v>#DIV/0!</v>
      </c>
      <c r="EE36" s="214" t="e">
        <f ca="1"/>
        <v>#DIV/0!</v>
      </c>
      <c r="EF36" s="216" t="e">
        <f t="shared" ca="1" si="4"/>
        <v>#DIV/0!</v>
      </c>
      <c r="EG36" s="216" t="e">
        <f t="shared" ca="1" si="0"/>
        <v>#DIV/0!</v>
      </c>
      <c r="EH36" s="214" t="e">
        <f ca="1"/>
        <v>#DIV/0!</v>
      </c>
      <c r="EI36" s="216" t="e">
        <f t="shared" ca="1" si="5"/>
        <v>#DIV/0!</v>
      </c>
      <c r="EJ36" s="216" t="e">
        <f ca="1"/>
        <v>#DIV/0!</v>
      </c>
      <c r="EK36" s="215"/>
    </row>
    <row r="37" spans="2:141" s="6" customFormat="1" ht="15.75" hidden="1" customHeight="1" x14ac:dyDescent="0.25">
      <c r="B37" s="53">
        <v>34</v>
      </c>
      <c r="C37" s="192" t="str">
        <v>-</v>
      </c>
      <c r="D37" s="211">
        <f ca="1">IF(D$3="分類不明", 計算_移輸出入額!$BG38, D$133*計算_投入係数表!D37)</f>
        <v>0</v>
      </c>
      <c r="E37" s="212">
        <f ca="1">IF(E$3="分類不明", 計算_移輸出入額!$BG38, E$133*計算_投入係数表!E37)</f>
        <v>0</v>
      </c>
      <c r="F37" s="212">
        <f ca="1">IF(F$3="分類不明", 計算_移輸出入額!$BG38, F$133*計算_投入係数表!F37)</f>
        <v>0</v>
      </c>
      <c r="G37" s="212">
        <f ca="1">IF(G$3="分類不明", 計算_移輸出入額!$BG38, G$133*計算_投入係数表!G37)</f>
        <v>0</v>
      </c>
      <c r="H37" s="212">
        <f ca="1">IF(H$3="分類不明", 計算_移輸出入額!$BG38, H$133*計算_投入係数表!H37)</f>
        <v>0</v>
      </c>
      <c r="I37" s="212">
        <f ca="1">IF(I$3="分類不明", 計算_移輸出入額!$BG38, I$133*計算_投入係数表!I37)</f>
        <v>0</v>
      </c>
      <c r="J37" s="212">
        <f ca="1">IF(J$3="分類不明", 計算_移輸出入額!$BG38, J$133*計算_投入係数表!J37)</f>
        <v>0</v>
      </c>
      <c r="K37" s="212">
        <f ca="1">IF(K$3="分類不明", 計算_移輸出入額!$BG38, K$133*計算_投入係数表!K37)</f>
        <v>0</v>
      </c>
      <c r="L37" s="212">
        <f ca="1">IF(L$3="分類不明", 計算_移輸出入額!$BG38, L$133*計算_投入係数表!L37)</f>
        <v>0</v>
      </c>
      <c r="M37" s="212">
        <f ca="1">IF(M$3="分類不明", 計算_移輸出入額!$BG38, M$133*計算_投入係数表!M37)</f>
        <v>0</v>
      </c>
      <c r="N37" s="212">
        <f ca="1">IF(N$3="分類不明", 計算_移輸出入額!$BG38, N$133*計算_投入係数表!N37)</f>
        <v>0</v>
      </c>
      <c r="O37" s="212">
        <f ca="1">IF(O$3="分類不明", 計算_移輸出入額!$BG38, O$133*計算_投入係数表!O37)</f>
        <v>0</v>
      </c>
      <c r="P37" s="212" t="e">
        <f ca="1">IF(P$3="分類不明", 計算_移輸出入額!$BG38, P$133*計算_投入係数表!P37)</f>
        <v>#DIV/0!</v>
      </c>
      <c r="Q37" s="212" t="e">
        <f ca="1">IF(Q$3="分類不明", 計算_移輸出入額!$BG38, Q$133*計算_投入係数表!Q37)</f>
        <v>#DIV/0!</v>
      </c>
      <c r="R37" s="212" t="e">
        <f ca="1">IF(R$3="分類不明", 計算_移輸出入額!$BG38, R$133*計算_投入係数表!R37)</f>
        <v>#DIV/0!</v>
      </c>
      <c r="S37" s="212" t="e">
        <f ca="1">IF(S$3="分類不明", 計算_移輸出入額!$BG38, S$133*計算_投入係数表!S37)</f>
        <v>#DIV/0!</v>
      </c>
      <c r="T37" s="212" t="e">
        <f ca="1">IF(T$3="分類不明", 計算_移輸出入額!$BG38, T$133*計算_投入係数表!T37)</f>
        <v>#DIV/0!</v>
      </c>
      <c r="U37" s="212" t="e">
        <f ca="1">IF(U$3="分類不明", 計算_移輸出入額!$BG38, U$133*計算_投入係数表!U37)</f>
        <v>#DIV/0!</v>
      </c>
      <c r="V37" s="212" t="e">
        <f ca="1">IF(V$3="分類不明", 計算_移輸出入額!$BG38, V$133*計算_投入係数表!V37)</f>
        <v>#DIV/0!</v>
      </c>
      <c r="W37" s="212" t="e">
        <f ca="1">IF(W$3="分類不明", 計算_移輸出入額!$BG38, W$133*計算_投入係数表!W37)</f>
        <v>#DIV/0!</v>
      </c>
      <c r="X37" s="212" t="e">
        <f ca="1">IF(X$3="分類不明", 計算_移輸出入額!$BG38, X$133*計算_投入係数表!X37)</f>
        <v>#DIV/0!</v>
      </c>
      <c r="Y37" s="212" t="e">
        <f ca="1">IF(Y$3="分類不明", 計算_移輸出入額!$BG38, Y$133*計算_投入係数表!Y37)</f>
        <v>#DIV/0!</v>
      </c>
      <c r="Z37" s="212" t="e">
        <f ca="1">IF(Z$3="分類不明", 計算_移輸出入額!$BG38, Z$133*計算_投入係数表!Z37)</f>
        <v>#DIV/0!</v>
      </c>
      <c r="AA37" s="212" t="e">
        <f ca="1">IF(AA$3="分類不明", 計算_移輸出入額!$BG38, AA$133*計算_投入係数表!AA37)</f>
        <v>#DIV/0!</v>
      </c>
      <c r="AB37" s="212" t="e">
        <f ca="1">IF(AB$3="分類不明", 計算_移輸出入額!$BG38, AB$133*計算_投入係数表!AB37)</f>
        <v>#DIV/0!</v>
      </c>
      <c r="AC37" s="212" t="e">
        <f ca="1">IF(AC$3="分類不明", 計算_移輸出入額!$BG38, AC$133*計算_投入係数表!AC37)</f>
        <v>#DIV/0!</v>
      </c>
      <c r="AD37" s="212" t="e">
        <f ca="1">IF(AD$3="分類不明", 計算_移輸出入額!$BG38, AD$133*計算_投入係数表!AD37)</f>
        <v>#DIV/0!</v>
      </c>
      <c r="AE37" s="212" t="e">
        <f ca="1">IF(AE$3="分類不明", 計算_移輸出入額!$BG38, AE$133*計算_投入係数表!AE37)</f>
        <v>#DIV/0!</v>
      </c>
      <c r="AF37" s="212" t="e">
        <f ca="1">IF(AF$3="分類不明", 計算_移輸出入額!$BG38, AF$133*計算_投入係数表!AF37)</f>
        <v>#DIV/0!</v>
      </c>
      <c r="AG37" s="212" t="e">
        <f ca="1">IF(AG$3="分類不明", 計算_移輸出入額!$BG38, AG$133*計算_投入係数表!AG37)</f>
        <v>#DIV/0!</v>
      </c>
      <c r="AH37" s="212" t="e">
        <f ca="1">IF(AH$3="分類不明", 計算_移輸出入額!$BG38, AH$133*計算_投入係数表!AH37)</f>
        <v>#DIV/0!</v>
      </c>
      <c r="AI37" s="212" t="e">
        <f ca="1">IF(AI$3="分類不明", 計算_移輸出入額!$BG38, AI$133*計算_投入係数表!AI37)</f>
        <v>#DIV/0!</v>
      </c>
      <c r="AJ37" s="212" t="e">
        <f ca="1">IF(AJ$3="分類不明", 計算_移輸出入額!$BG38, AJ$133*計算_投入係数表!AJ37)</f>
        <v>#DIV/0!</v>
      </c>
      <c r="AK37" s="212" t="e">
        <f ca="1">IF(AK$3="分類不明", 計算_移輸出入額!$BG38, AK$133*計算_投入係数表!AK37)</f>
        <v>#DIV/0!</v>
      </c>
      <c r="AL37" s="212" t="e">
        <f ca="1">IF(AL$3="分類不明", 計算_移輸出入額!$BG38, AL$133*計算_投入係数表!AL37)</f>
        <v>#DIV/0!</v>
      </c>
      <c r="AM37" s="212" t="e">
        <f ca="1">IF(AM$3="分類不明", 計算_移輸出入額!$BG38, AM$133*計算_投入係数表!AM37)</f>
        <v>#DIV/0!</v>
      </c>
      <c r="AN37" s="212" t="e">
        <f ca="1">IF(AN$3="分類不明", 計算_移輸出入額!$BG38, AN$133*計算_投入係数表!AN37)</f>
        <v>#DIV/0!</v>
      </c>
      <c r="AO37" s="212" t="e">
        <f ca="1">IF(AO$3="分類不明", 計算_移輸出入額!$BG38, AO$133*計算_投入係数表!AO37)</f>
        <v>#DIV/0!</v>
      </c>
      <c r="AP37" s="212" t="e">
        <f ca="1">IF(AP$3="分類不明", 計算_移輸出入額!$BG38, AP$133*計算_投入係数表!AP37)</f>
        <v>#DIV/0!</v>
      </c>
      <c r="AQ37" s="212" t="e">
        <f ca="1">IF(AQ$3="分類不明", 計算_移輸出入額!$BG38, AQ$133*計算_投入係数表!AQ37)</f>
        <v>#DIV/0!</v>
      </c>
      <c r="AR37" s="212" t="e">
        <f ca="1">IF(AR$3="分類不明", 計算_移輸出入額!$BG38, AR$133*計算_投入係数表!AR37)</f>
        <v>#DIV/0!</v>
      </c>
      <c r="AS37" s="212" t="e">
        <f ca="1">IF(AS$3="分類不明", 計算_移輸出入額!$BG38, AS$133*計算_投入係数表!AS37)</f>
        <v>#DIV/0!</v>
      </c>
      <c r="AT37" s="212" t="e">
        <f ca="1">IF(AT$3="分類不明", 計算_移輸出入額!$BG38, AT$133*計算_投入係数表!AT37)</f>
        <v>#DIV/0!</v>
      </c>
      <c r="AU37" s="212" t="e">
        <f ca="1">IF(AU$3="分類不明", 計算_移輸出入額!$BG38, AU$133*計算_投入係数表!AU37)</f>
        <v>#DIV/0!</v>
      </c>
      <c r="AV37" s="212" t="e">
        <f ca="1">IF(AV$3="分類不明", 計算_移輸出入額!$BG38, AV$133*計算_投入係数表!AV37)</f>
        <v>#DIV/0!</v>
      </c>
      <c r="AW37" s="212" t="e">
        <f ca="1">IF(AW$3="分類不明", 計算_移輸出入額!$BG38, AW$133*計算_投入係数表!AW37)</f>
        <v>#DIV/0!</v>
      </c>
      <c r="AX37" s="212" t="e">
        <f ca="1">IF(AX$3="分類不明", 計算_移輸出入額!$BG38, AX$133*計算_投入係数表!AX37)</f>
        <v>#DIV/0!</v>
      </c>
      <c r="AY37" s="212" t="e">
        <f ca="1">IF(AY$3="分類不明", 計算_移輸出入額!$BG38, AY$133*計算_投入係数表!AY37)</f>
        <v>#DIV/0!</v>
      </c>
      <c r="AZ37" s="212" t="e">
        <f ca="1">IF(AZ$3="分類不明", 計算_移輸出入額!$BG38, AZ$133*計算_投入係数表!AZ37)</f>
        <v>#DIV/0!</v>
      </c>
      <c r="BA37" s="212" t="e">
        <f ca="1">IF(BA$3="分類不明", 計算_移輸出入額!$BG38, BA$133*計算_投入係数表!BA37)</f>
        <v>#DIV/0!</v>
      </c>
      <c r="BB37" s="212" t="e">
        <f ca="1">IF(BB$3="分類不明", 計算_移輸出入額!$BG38, BB$133*計算_投入係数表!BB37)</f>
        <v>#DIV/0!</v>
      </c>
      <c r="BC37" s="212" t="e">
        <f ca="1">IF(BC$3="分類不明", 計算_移輸出入額!$BG38, BC$133*計算_投入係数表!BC37)</f>
        <v>#DIV/0!</v>
      </c>
      <c r="BD37" s="212" t="e">
        <f ca="1">IF(BD$3="分類不明", 計算_移輸出入額!$BG38, BD$133*計算_投入係数表!BD37)</f>
        <v>#DIV/0!</v>
      </c>
      <c r="BE37" s="212" t="e">
        <f ca="1">IF(BE$3="分類不明", 計算_移輸出入額!$BG38, BE$133*計算_投入係数表!BE37)</f>
        <v>#DIV/0!</v>
      </c>
      <c r="BF37" s="212" t="e">
        <f ca="1">IF(BF$3="分類不明", 計算_移輸出入額!$BG38, BF$133*計算_投入係数表!BF37)</f>
        <v>#DIV/0!</v>
      </c>
      <c r="BG37" s="212" t="e">
        <f ca="1">IF(BG$3="分類不明", 計算_移輸出入額!$BG38, BG$133*計算_投入係数表!BG37)</f>
        <v>#DIV/0!</v>
      </c>
      <c r="BH37" s="212" t="e">
        <f ca="1">IF(BH$3="分類不明", 計算_移輸出入額!$BG38, BH$133*計算_投入係数表!BH37)</f>
        <v>#DIV/0!</v>
      </c>
      <c r="BI37" s="212" t="e">
        <f ca="1">IF(BI$3="分類不明", 計算_移輸出入額!$BG38, BI$133*計算_投入係数表!BI37)</f>
        <v>#DIV/0!</v>
      </c>
      <c r="BJ37" s="212" t="e">
        <f ca="1">IF(BJ$3="分類不明", 計算_移輸出入額!$BG38, BJ$133*計算_投入係数表!BJ37)</f>
        <v>#DIV/0!</v>
      </c>
      <c r="BK37" s="212" t="e">
        <f ca="1">IF(BK$3="分類不明", 計算_移輸出入額!$BG38, BK$133*計算_投入係数表!BK37)</f>
        <v>#DIV/0!</v>
      </c>
      <c r="BL37" s="212" t="e">
        <f ca="1">IF(BL$3="分類不明", 計算_移輸出入額!$BG38, BL$133*計算_投入係数表!BL37)</f>
        <v>#DIV/0!</v>
      </c>
      <c r="BM37" s="212" t="e">
        <f ca="1">IF(BM$3="分類不明", 計算_移輸出入額!$BG38, BM$133*計算_投入係数表!BM37)</f>
        <v>#DIV/0!</v>
      </c>
      <c r="BN37" s="212" t="e">
        <f ca="1">IF(BN$3="分類不明", 計算_移輸出入額!$BG38, BN$133*計算_投入係数表!BN37)</f>
        <v>#DIV/0!</v>
      </c>
      <c r="BO37" s="212" t="e">
        <f ca="1">IF(BO$3="分類不明", 計算_移輸出入額!$BG38, BO$133*計算_投入係数表!BO37)</f>
        <v>#DIV/0!</v>
      </c>
      <c r="BP37" s="212" t="e">
        <f ca="1">IF(BP$3="分類不明", 計算_移輸出入額!$BG38, BP$133*計算_投入係数表!BP37)</f>
        <v>#DIV/0!</v>
      </c>
      <c r="BQ37" s="212" t="e">
        <f ca="1">IF(BQ$3="分類不明", 計算_移輸出入額!$BG38, BQ$133*計算_投入係数表!BQ37)</f>
        <v>#DIV/0!</v>
      </c>
      <c r="BR37" s="212" t="e">
        <f ca="1">IF(BR$3="分類不明", 計算_移輸出入額!$BG38, BR$133*計算_投入係数表!BR37)</f>
        <v>#DIV/0!</v>
      </c>
      <c r="BS37" s="212" t="e">
        <f ca="1">IF(BS$3="分類不明", 計算_移輸出入額!$BG38, BS$133*計算_投入係数表!BS37)</f>
        <v>#DIV/0!</v>
      </c>
      <c r="BT37" s="212" t="e">
        <f ca="1">IF(BT$3="分類不明", 計算_移輸出入額!$BG38, BT$133*計算_投入係数表!BT37)</f>
        <v>#DIV/0!</v>
      </c>
      <c r="BU37" s="212" t="e">
        <f ca="1">IF(BU$3="分類不明", 計算_移輸出入額!$BG38, BU$133*計算_投入係数表!BU37)</f>
        <v>#DIV/0!</v>
      </c>
      <c r="BV37" s="212" t="e">
        <f ca="1">IF(BV$3="分類不明", 計算_移輸出入額!$BG38, BV$133*計算_投入係数表!BV37)</f>
        <v>#DIV/0!</v>
      </c>
      <c r="BW37" s="212" t="e">
        <f ca="1">IF(BW$3="分類不明", 計算_移輸出入額!$BG38, BW$133*計算_投入係数表!BW37)</f>
        <v>#DIV/0!</v>
      </c>
      <c r="BX37" s="212" t="e">
        <f ca="1">IF(BX$3="分類不明", 計算_移輸出入額!$BG38, BX$133*計算_投入係数表!BX37)</f>
        <v>#DIV/0!</v>
      </c>
      <c r="BY37" s="212" t="e">
        <f ca="1">IF(BY$3="分類不明", 計算_移輸出入額!$BG38, BY$133*計算_投入係数表!BY37)</f>
        <v>#DIV/0!</v>
      </c>
      <c r="BZ37" s="212" t="e">
        <f ca="1">IF(BZ$3="分類不明", 計算_移輸出入額!$BG38, BZ$133*計算_投入係数表!BZ37)</f>
        <v>#DIV/0!</v>
      </c>
      <c r="CA37" s="212" t="e">
        <f ca="1">IF(CA$3="分類不明", 計算_移輸出入額!$BG38, CA$133*計算_投入係数表!CA37)</f>
        <v>#DIV/0!</v>
      </c>
      <c r="CB37" s="212" t="e">
        <f ca="1">IF(CB$3="分類不明", 計算_移輸出入額!$BG38, CB$133*計算_投入係数表!CB37)</f>
        <v>#DIV/0!</v>
      </c>
      <c r="CC37" s="212" t="e">
        <f ca="1">IF(CC$3="分類不明", 計算_移輸出入額!$BG38, CC$133*計算_投入係数表!CC37)</f>
        <v>#DIV/0!</v>
      </c>
      <c r="CD37" s="212" t="e">
        <f ca="1">IF(CD$3="分類不明", 計算_移輸出入額!$BG38, CD$133*計算_投入係数表!CD37)</f>
        <v>#DIV/0!</v>
      </c>
      <c r="CE37" s="212" t="e">
        <f ca="1">IF(CE$3="分類不明", 計算_移輸出入額!$BG38, CE$133*計算_投入係数表!CE37)</f>
        <v>#DIV/0!</v>
      </c>
      <c r="CF37" s="212" t="e">
        <f ca="1">IF(CF$3="分類不明", 計算_移輸出入額!$BG38, CF$133*計算_投入係数表!CF37)</f>
        <v>#DIV/0!</v>
      </c>
      <c r="CG37" s="212" t="e">
        <f ca="1">IF(CG$3="分類不明", 計算_移輸出入額!$BG38, CG$133*計算_投入係数表!CG37)</f>
        <v>#DIV/0!</v>
      </c>
      <c r="CH37" s="212" t="e">
        <f ca="1">IF(CH$3="分類不明", 計算_移輸出入額!$BG38, CH$133*計算_投入係数表!CH37)</f>
        <v>#DIV/0!</v>
      </c>
      <c r="CI37" s="212" t="e">
        <f ca="1">IF(CI$3="分類不明", 計算_移輸出入額!$BG38, CI$133*計算_投入係数表!CI37)</f>
        <v>#DIV/0!</v>
      </c>
      <c r="CJ37" s="212" t="e">
        <f ca="1">IF(CJ$3="分類不明", 計算_移輸出入額!$BG38, CJ$133*計算_投入係数表!CJ37)</f>
        <v>#DIV/0!</v>
      </c>
      <c r="CK37" s="212" t="e">
        <f ca="1">IF(CK$3="分類不明", 計算_移輸出入額!$BG38, CK$133*計算_投入係数表!CK37)</f>
        <v>#DIV/0!</v>
      </c>
      <c r="CL37" s="212" t="e">
        <f ca="1">IF(CL$3="分類不明", 計算_移輸出入額!$BG38, CL$133*計算_投入係数表!CL37)</f>
        <v>#DIV/0!</v>
      </c>
      <c r="CM37" s="212" t="e">
        <f ca="1">IF(CM$3="分類不明", 計算_移輸出入額!$BG38, CM$133*計算_投入係数表!CM37)</f>
        <v>#DIV/0!</v>
      </c>
      <c r="CN37" s="212" t="e">
        <f ca="1">IF(CN$3="分類不明", 計算_移輸出入額!$BG38, CN$133*計算_投入係数表!CN37)</f>
        <v>#DIV/0!</v>
      </c>
      <c r="CO37" s="212" t="e">
        <f ca="1">IF(CO$3="分類不明", 計算_移輸出入額!$BG38, CO$133*計算_投入係数表!CO37)</f>
        <v>#DIV/0!</v>
      </c>
      <c r="CP37" s="212" t="e">
        <f ca="1">IF(CP$3="分類不明", 計算_移輸出入額!$BG38, CP$133*計算_投入係数表!CP37)</f>
        <v>#DIV/0!</v>
      </c>
      <c r="CQ37" s="212" t="e">
        <f ca="1">IF(CQ$3="分類不明", 計算_移輸出入額!$BG38, CQ$133*計算_投入係数表!CQ37)</f>
        <v>#DIV/0!</v>
      </c>
      <c r="CR37" s="212" t="e">
        <f ca="1">IF(CR$3="分類不明", 計算_移輸出入額!$BG38, CR$133*計算_投入係数表!CR37)</f>
        <v>#DIV/0!</v>
      </c>
      <c r="CS37" s="212" t="e">
        <f ca="1">IF(CS$3="分類不明", 計算_移輸出入額!$BG38, CS$133*計算_投入係数表!CS37)</f>
        <v>#DIV/0!</v>
      </c>
      <c r="CT37" s="212" t="e">
        <f ca="1">IF(CT$3="分類不明", 計算_移輸出入額!$BG38, CT$133*計算_投入係数表!CT37)</f>
        <v>#DIV/0!</v>
      </c>
      <c r="CU37" s="212" t="e">
        <f ca="1">IF(CU$3="分類不明", 計算_移輸出入額!$BG38, CU$133*計算_投入係数表!CU37)</f>
        <v>#DIV/0!</v>
      </c>
      <c r="CV37" s="212" t="e">
        <f ca="1">IF(CV$3="分類不明", 計算_移輸出入額!$BG38, CV$133*計算_投入係数表!CV37)</f>
        <v>#DIV/0!</v>
      </c>
      <c r="CW37" s="212" t="e">
        <f ca="1">IF(CW$3="分類不明", 計算_移輸出入額!$BG38, CW$133*計算_投入係数表!CW37)</f>
        <v>#DIV/0!</v>
      </c>
      <c r="CX37" s="212" t="e">
        <f ca="1">IF(CX$3="分類不明", 計算_移輸出入額!$BG38, CX$133*計算_投入係数表!CX37)</f>
        <v>#DIV/0!</v>
      </c>
      <c r="CY37" s="212" t="e">
        <f ca="1">IF(CY$3="分類不明", 計算_移輸出入額!$BG38, CY$133*計算_投入係数表!CY37)</f>
        <v>#DIV/0!</v>
      </c>
      <c r="CZ37" s="212" t="e">
        <f ca="1">IF(CZ$3="分類不明", 計算_移輸出入額!$BG38, CZ$133*計算_投入係数表!CZ37)</f>
        <v>#DIV/0!</v>
      </c>
      <c r="DA37" s="212" t="e">
        <f ca="1">IF(DA$3="分類不明", 計算_移輸出入額!$BG38, DA$133*計算_投入係数表!DA37)</f>
        <v>#DIV/0!</v>
      </c>
      <c r="DB37" s="212" t="e">
        <f ca="1">IF(DB$3="分類不明", 計算_移輸出入額!$BG38, DB$133*計算_投入係数表!DB37)</f>
        <v>#DIV/0!</v>
      </c>
      <c r="DC37" s="212" t="e">
        <f ca="1">IF(DC$3="分類不明", 計算_移輸出入額!$BG38, DC$133*計算_投入係数表!DC37)</f>
        <v>#DIV/0!</v>
      </c>
      <c r="DD37" s="212" t="e">
        <f ca="1">IF(DD$3="分類不明", 計算_移輸出入額!$BG38, DD$133*計算_投入係数表!DD37)</f>
        <v>#DIV/0!</v>
      </c>
      <c r="DE37" s="212" t="e">
        <f ca="1">IF(DE$3="分類不明", 計算_移輸出入額!$BG38, DE$133*計算_投入係数表!DE37)</f>
        <v>#DIV/0!</v>
      </c>
      <c r="DF37" s="212" t="e">
        <f ca="1">IF(DF$3="分類不明", 計算_移輸出入額!$BG38, DF$133*計算_投入係数表!DF37)</f>
        <v>#DIV/0!</v>
      </c>
      <c r="DG37" s="212" t="e">
        <f ca="1">IF(DG$3="分類不明", 計算_移輸出入額!$BG38, DG$133*計算_投入係数表!DG37)</f>
        <v>#DIV/0!</v>
      </c>
      <c r="DH37" s="212" t="e">
        <f ca="1">IF(DH$3="分類不明", 計算_移輸出入額!$BG38, DH$133*計算_投入係数表!DH37)</f>
        <v>#DIV/0!</v>
      </c>
      <c r="DI37" s="212" t="e">
        <f ca="1">IF(DI$3="分類不明", 計算_移輸出入額!$BG38, DI$133*計算_投入係数表!DI37)</f>
        <v>#DIV/0!</v>
      </c>
      <c r="DJ37" s="212" t="e">
        <f ca="1">IF(DJ$3="分類不明", 計算_移輸出入額!$BG38, DJ$133*計算_投入係数表!DJ37)</f>
        <v>#DIV/0!</v>
      </c>
      <c r="DK37" s="212" t="e">
        <f ca="1">IF(DK$3="分類不明", 計算_移輸出入額!$BG38, DK$133*計算_投入係数表!DK37)</f>
        <v>#DIV/0!</v>
      </c>
      <c r="DL37" s="212" t="e">
        <f ca="1">IF(DL$3="分類不明", 計算_移輸出入額!$BG38, DL$133*計算_投入係数表!DL37)</f>
        <v>#DIV/0!</v>
      </c>
      <c r="DM37" s="212" t="e">
        <f ca="1">IF(DM$3="分類不明", 計算_移輸出入額!$BG38, DM$133*計算_投入係数表!DM37)</f>
        <v>#DIV/0!</v>
      </c>
      <c r="DN37" s="212" t="e">
        <f ca="1">IF(DN$3="分類不明", 計算_移輸出入額!$BG38, DN$133*計算_投入係数表!DN37)</f>
        <v>#DIV/0!</v>
      </c>
      <c r="DO37" s="212" t="e">
        <f ca="1">IF(DO$3="分類不明", 計算_移輸出入額!$BG38, DO$133*計算_投入係数表!DO37)</f>
        <v>#DIV/0!</v>
      </c>
      <c r="DP37" s="212" t="e">
        <f ca="1">IF(DP$3="分類不明", 計算_移輸出入額!$BG38, DP$133*計算_投入係数表!DP37)</f>
        <v>#DIV/0!</v>
      </c>
      <c r="DQ37" s="212" t="e">
        <f ca="1">IF(DQ$3="分類不明", 計算_移輸出入額!$BG38, DQ$133*計算_投入係数表!DQ37)</f>
        <v>#DIV/0!</v>
      </c>
      <c r="DR37" s="212" t="e">
        <f ca="1">IF(DR$3="分類不明", 計算_移輸出入額!$BG38, DR$133*計算_投入係数表!DR37)</f>
        <v>#DIV/0!</v>
      </c>
      <c r="DS37" s="212" t="e">
        <f ca="1">IF(DS$3="分類不明", 計算_移輸出入額!$BG38, DS$133*計算_投入係数表!DS37)</f>
        <v>#DIV/0!</v>
      </c>
      <c r="DT37" s="213">
        <f t="shared" ca="1" si="1"/>
        <v>0</v>
      </c>
      <c r="DU37" s="214">
        <f>計算_基本取引表_調整前!DU37</f>
        <v>0</v>
      </c>
      <c r="DV37" s="214">
        <f>IF($C37="分類不明", 計算_基本取引表_調整前!DV37+_xlfn.AGGREGATE(9,6,計算_移輸出入額!$BF$5:$BF$124), 計算_基本取引表_調整前!DV37)</f>
        <v>0</v>
      </c>
      <c r="DW37" s="214">
        <f>計算_基本取引表_調整前!DW37</f>
        <v>0</v>
      </c>
      <c r="DX37" s="214">
        <f>計算_基本取引表_調整前!DX37</f>
        <v>0</v>
      </c>
      <c r="DY37" s="214">
        <f>計算_基本取引表_調整前!DY37</f>
        <v>0</v>
      </c>
      <c r="DZ37" s="214">
        <f>計算_基本取引表_調整前!DZ37</f>
        <v>0</v>
      </c>
      <c r="EA37" s="214" t="e">
        <f>計算_基本取引表_調整前!EA37</f>
        <v>#DIV/0!</v>
      </c>
      <c r="EB37" s="735">
        <f ca="1">IFERROR(SUMIF(振分, $C37, 入力_北海道基本取引表!EB$4:EB$124)*($EE37/SUMIF(振分, $C37, 入力_北海道基本取引表!$EG$4:$EG$107)), 0)</f>
        <v>0</v>
      </c>
      <c r="EC37" s="215" t="e">
        <f t="shared" si="2"/>
        <v>#DIV/0!</v>
      </c>
      <c r="ED37" s="216" t="e">
        <f t="shared" ca="1" si="3"/>
        <v>#DIV/0!</v>
      </c>
      <c r="EE37" s="214" t="e">
        <f ca="1"/>
        <v>#DIV/0!</v>
      </c>
      <c r="EF37" s="216" t="e">
        <f t="shared" ca="1" si="4"/>
        <v>#DIV/0!</v>
      </c>
      <c r="EG37" s="216" t="e">
        <f t="shared" ca="1" si="0"/>
        <v>#DIV/0!</v>
      </c>
      <c r="EH37" s="214" t="e">
        <f ca="1"/>
        <v>#DIV/0!</v>
      </c>
      <c r="EI37" s="216" t="e">
        <f t="shared" ca="1" si="5"/>
        <v>#DIV/0!</v>
      </c>
      <c r="EJ37" s="216" t="e">
        <f ca="1"/>
        <v>#DIV/0!</v>
      </c>
      <c r="EK37" s="215"/>
    </row>
    <row r="38" spans="2:141" s="6" customFormat="1" ht="15.75" hidden="1" customHeight="1" x14ac:dyDescent="0.25">
      <c r="B38" s="53">
        <v>35</v>
      </c>
      <c r="C38" s="192" t="str">
        <v>-</v>
      </c>
      <c r="D38" s="211">
        <f ca="1">IF(D$3="分類不明", 計算_移輸出入額!$BG39, D$133*計算_投入係数表!D38)</f>
        <v>0</v>
      </c>
      <c r="E38" s="212">
        <f ca="1">IF(E$3="分類不明", 計算_移輸出入額!$BG39, E$133*計算_投入係数表!E38)</f>
        <v>0</v>
      </c>
      <c r="F38" s="212">
        <f ca="1">IF(F$3="分類不明", 計算_移輸出入額!$BG39, F$133*計算_投入係数表!F38)</f>
        <v>0</v>
      </c>
      <c r="G38" s="212">
        <f ca="1">IF(G$3="分類不明", 計算_移輸出入額!$BG39, G$133*計算_投入係数表!G38)</f>
        <v>0</v>
      </c>
      <c r="H38" s="212">
        <f ca="1">IF(H$3="分類不明", 計算_移輸出入額!$BG39, H$133*計算_投入係数表!H38)</f>
        <v>0</v>
      </c>
      <c r="I38" s="212">
        <f ca="1">IF(I$3="分類不明", 計算_移輸出入額!$BG39, I$133*計算_投入係数表!I38)</f>
        <v>0</v>
      </c>
      <c r="J38" s="212">
        <f ca="1">IF(J$3="分類不明", 計算_移輸出入額!$BG39, J$133*計算_投入係数表!J38)</f>
        <v>0</v>
      </c>
      <c r="K38" s="212">
        <f ca="1">IF(K$3="分類不明", 計算_移輸出入額!$BG39, K$133*計算_投入係数表!K38)</f>
        <v>0</v>
      </c>
      <c r="L38" s="212">
        <f ca="1">IF(L$3="分類不明", 計算_移輸出入額!$BG39, L$133*計算_投入係数表!L38)</f>
        <v>0</v>
      </c>
      <c r="M38" s="212">
        <f ca="1">IF(M$3="分類不明", 計算_移輸出入額!$BG39, M$133*計算_投入係数表!M38)</f>
        <v>0</v>
      </c>
      <c r="N38" s="212">
        <f ca="1">IF(N$3="分類不明", 計算_移輸出入額!$BG39, N$133*計算_投入係数表!N38)</f>
        <v>0</v>
      </c>
      <c r="O38" s="212">
        <f ca="1">IF(O$3="分類不明", 計算_移輸出入額!$BG39, O$133*計算_投入係数表!O38)</f>
        <v>0</v>
      </c>
      <c r="P38" s="212" t="e">
        <f ca="1">IF(P$3="分類不明", 計算_移輸出入額!$BG39, P$133*計算_投入係数表!P38)</f>
        <v>#DIV/0!</v>
      </c>
      <c r="Q38" s="212" t="e">
        <f ca="1">IF(Q$3="分類不明", 計算_移輸出入額!$BG39, Q$133*計算_投入係数表!Q38)</f>
        <v>#DIV/0!</v>
      </c>
      <c r="R38" s="212" t="e">
        <f ca="1">IF(R$3="分類不明", 計算_移輸出入額!$BG39, R$133*計算_投入係数表!R38)</f>
        <v>#DIV/0!</v>
      </c>
      <c r="S38" s="212" t="e">
        <f ca="1">IF(S$3="分類不明", 計算_移輸出入額!$BG39, S$133*計算_投入係数表!S38)</f>
        <v>#DIV/0!</v>
      </c>
      <c r="T38" s="212" t="e">
        <f ca="1">IF(T$3="分類不明", 計算_移輸出入額!$BG39, T$133*計算_投入係数表!T38)</f>
        <v>#DIV/0!</v>
      </c>
      <c r="U38" s="212" t="e">
        <f ca="1">IF(U$3="分類不明", 計算_移輸出入額!$BG39, U$133*計算_投入係数表!U38)</f>
        <v>#DIV/0!</v>
      </c>
      <c r="V38" s="212" t="e">
        <f ca="1">IF(V$3="分類不明", 計算_移輸出入額!$BG39, V$133*計算_投入係数表!V38)</f>
        <v>#DIV/0!</v>
      </c>
      <c r="W38" s="212" t="e">
        <f ca="1">IF(W$3="分類不明", 計算_移輸出入額!$BG39, W$133*計算_投入係数表!W38)</f>
        <v>#DIV/0!</v>
      </c>
      <c r="X38" s="212" t="e">
        <f ca="1">IF(X$3="分類不明", 計算_移輸出入額!$BG39, X$133*計算_投入係数表!X38)</f>
        <v>#DIV/0!</v>
      </c>
      <c r="Y38" s="212" t="e">
        <f ca="1">IF(Y$3="分類不明", 計算_移輸出入額!$BG39, Y$133*計算_投入係数表!Y38)</f>
        <v>#DIV/0!</v>
      </c>
      <c r="Z38" s="212" t="e">
        <f ca="1">IF(Z$3="分類不明", 計算_移輸出入額!$BG39, Z$133*計算_投入係数表!Z38)</f>
        <v>#DIV/0!</v>
      </c>
      <c r="AA38" s="212" t="e">
        <f ca="1">IF(AA$3="分類不明", 計算_移輸出入額!$BG39, AA$133*計算_投入係数表!AA38)</f>
        <v>#DIV/0!</v>
      </c>
      <c r="AB38" s="212" t="e">
        <f ca="1">IF(AB$3="分類不明", 計算_移輸出入額!$BG39, AB$133*計算_投入係数表!AB38)</f>
        <v>#DIV/0!</v>
      </c>
      <c r="AC38" s="212" t="e">
        <f ca="1">IF(AC$3="分類不明", 計算_移輸出入額!$BG39, AC$133*計算_投入係数表!AC38)</f>
        <v>#DIV/0!</v>
      </c>
      <c r="AD38" s="212" t="e">
        <f ca="1">IF(AD$3="分類不明", 計算_移輸出入額!$BG39, AD$133*計算_投入係数表!AD38)</f>
        <v>#DIV/0!</v>
      </c>
      <c r="AE38" s="212" t="e">
        <f ca="1">IF(AE$3="分類不明", 計算_移輸出入額!$BG39, AE$133*計算_投入係数表!AE38)</f>
        <v>#DIV/0!</v>
      </c>
      <c r="AF38" s="212" t="e">
        <f ca="1">IF(AF$3="分類不明", 計算_移輸出入額!$BG39, AF$133*計算_投入係数表!AF38)</f>
        <v>#DIV/0!</v>
      </c>
      <c r="AG38" s="212" t="e">
        <f ca="1">IF(AG$3="分類不明", 計算_移輸出入額!$BG39, AG$133*計算_投入係数表!AG38)</f>
        <v>#DIV/0!</v>
      </c>
      <c r="AH38" s="212" t="e">
        <f ca="1">IF(AH$3="分類不明", 計算_移輸出入額!$BG39, AH$133*計算_投入係数表!AH38)</f>
        <v>#DIV/0!</v>
      </c>
      <c r="AI38" s="212" t="e">
        <f ca="1">IF(AI$3="分類不明", 計算_移輸出入額!$BG39, AI$133*計算_投入係数表!AI38)</f>
        <v>#DIV/0!</v>
      </c>
      <c r="AJ38" s="212" t="e">
        <f ca="1">IF(AJ$3="分類不明", 計算_移輸出入額!$BG39, AJ$133*計算_投入係数表!AJ38)</f>
        <v>#DIV/0!</v>
      </c>
      <c r="AK38" s="212" t="e">
        <f ca="1">IF(AK$3="分類不明", 計算_移輸出入額!$BG39, AK$133*計算_投入係数表!AK38)</f>
        <v>#DIV/0!</v>
      </c>
      <c r="AL38" s="212" t="e">
        <f ca="1">IF(AL$3="分類不明", 計算_移輸出入額!$BG39, AL$133*計算_投入係数表!AL38)</f>
        <v>#DIV/0!</v>
      </c>
      <c r="AM38" s="212" t="e">
        <f ca="1">IF(AM$3="分類不明", 計算_移輸出入額!$BG39, AM$133*計算_投入係数表!AM38)</f>
        <v>#DIV/0!</v>
      </c>
      <c r="AN38" s="212" t="e">
        <f ca="1">IF(AN$3="分類不明", 計算_移輸出入額!$BG39, AN$133*計算_投入係数表!AN38)</f>
        <v>#DIV/0!</v>
      </c>
      <c r="AO38" s="212" t="e">
        <f ca="1">IF(AO$3="分類不明", 計算_移輸出入額!$BG39, AO$133*計算_投入係数表!AO38)</f>
        <v>#DIV/0!</v>
      </c>
      <c r="AP38" s="212" t="e">
        <f ca="1">IF(AP$3="分類不明", 計算_移輸出入額!$BG39, AP$133*計算_投入係数表!AP38)</f>
        <v>#DIV/0!</v>
      </c>
      <c r="AQ38" s="212" t="e">
        <f ca="1">IF(AQ$3="分類不明", 計算_移輸出入額!$BG39, AQ$133*計算_投入係数表!AQ38)</f>
        <v>#DIV/0!</v>
      </c>
      <c r="AR38" s="212" t="e">
        <f ca="1">IF(AR$3="分類不明", 計算_移輸出入額!$BG39, AR$133*計算_投入係数表!AR38)</f>
        <v>#DIV/0!</v>
      </c>
      <c r="AS38" s="212" t="e">
        <f ca="1">IF(AS$3="分類不明", 計算_移輸出入額!$BG39, AS$133*計算_投入係数表!AS38)</f>
        <v>#DIV/0!</v>
      </c>
      <c r="AT38" s="212" t="e">
        <f ca="1">IF(AT$3="分類不明", 計算_移輸出入額!$BG39, AT$133*計算_投入係数表!AT38)</f>
        <v>#DIV/0!</v>
      </c>
      <c r="AU38" s="212" t="e">
        <f ca="1">IF(AU$3="分類不明", 計算_移輸出入額!$BG39, AU$133*計算_投入係数表!AU38)</f>
        <v>#DIV/0!</v>
      </c>
      <c r="AV38" s="212" t="e">
        <f ca="1">IF(AV$3="分類不明", 計算_移輸出入額!$BG39, AV$133*計算_投入係数表!AV38)</f>
        <v>#DIV/0!</v>
      </c>
      <c r="AW38" s="212" t="e">
        <f ca="1">IF(AW$3="分類不明", 計算_移輸出入額!$BG39, AW$133*計算_投入係数表!AW38)</f>
        <v>#DIV/0!</v>
      </c>
      <c r="AX38" s="212" t="e">
        <f ca="1">IF(AX$3="分類不明", 計算_移輸出入額!$BG39, AX$133*計算_投入係数表!AX38)</f>
        <v>#DIV/0!</v>
      </c>
      <c r="AY38" s="212" t="e">
        <f ca="1">IF(AY$3="分類不明", 計算_移輸出入額!$BG39, AY$133*計算_投入係数表!AY38)</f>
        <v>#DIV/0!</v>
      </c>
      <c r="AZ38" s="212" t="e">
        <f ca="1">IF(AZ$3="分類不明", 計算_移輸出入額!$BG39, AZ$133*計算_投入係数表!AZ38)</f>
        <v>#DIV/0!</v>
      </c>
      <c r="BA38" s="212" t="e">
        <f ca="1">IF(BA$3="分類不明", 計算_移輸出入額!$BG39, BA$133*計算_投入係数表!BA38)</f>
        <v>#DIV/0!</v>
      </c>
      <c r="BB38" s="212" t="e">
        <f ca="1">IF(BB$3="分類不明", 計算_移輸出入額!$BG39, BB$133*計算_投入係数表!BB38)</f>
        <v>#DIV/0!</v>
      </c>
      <c r="BC38" s="212" t="e">
        <f ca="1">IF(BC$3="分類不明", 計算_移輸出入額!$BG39, BC$133*計算_投入係数表!BC38)</f>
        <v>#DIV/0!</v>
      </c>
      <c r="BD38" s="212" t="e">
        <f ca="1">IF(BD$3="分類不明", 計算_移輸出入額!$BG39, BD$133*計算_投入係数表!BD38)</f>
        <v>#DIV/0!</v>
      </c>
      <c r="BE38" s="212" t="e">
        <f ca="1">IF(BE$3="分類不明", 計算_移輸出入額!$BG39, BE$133*計算_投入係数表!BE38)</f>
        <v>#DIV/0!</v>
      </c>
      <c r="BF38" s="212" t="e">
        <f ca="1">IF(BF$3="分類不明", 計算_移輸出入額!$BG39, BF$133*計算_投入係数表!BF38)</f>
        <v>#DIV/0!</v>
      </c>
      <c r="BG38" s="212" t="e">
        <f ca="1">IF(BG$3="分類不明", 計算_移輸出入額!$BG39, BG$133*計算_投入係数表!BG38)</f>
        <v>#DIV/0!</v>
      </c>
      <c r="BH38" s="212" t="e">
        <f ca="1">IF(BH$3="分類不明", 計算_移輸出入額!$BG39, BH$133*計算_投入係数表!BH38)</f>
        <v>#DIV/0!</v>
      </c>
      <c r="BI38" s="212" t="e">
        <f ca="1">IF(BI$3="分類不明", 計算_移輸出入額!$BG39, BI$133*計算_投入係数表!BI38)</f>
        <v>#DIV/0!</v>
      </c>
      <c r="BJ38" s="212" t="e">
        <f ca="1">IF(BJ$3="分類不明", 計算_移輸出入額!$BG39, BJ$133*計算_投入係数表!BJ38)</f>
        <v>#DIV/0!</v>
      </c>
      <c r="BK38" s="212" t="e">
        <f ca="1">IF(BK$3="分類不明", 計算_移輸出入額!$BG39, BK$133*計算_投入係数表!BK38)</f>
        <v>#DIV/0!</v>
      </c>
      <c r="BL38" s="212" t="e">
        <f ca="1">IF(BL$3="分類不明", 計算_移輸出入額!$BG39, BL$133*計算_投入係数表!BL38)</f>
        <v>#DIV/0!</v>
      </c>
      <c r="BM38" s="212" t="e">
        <f ca="1">IF(BM$3="分類不明", 計算_移輸出入額!$BG39, BM$133*計算_投入係数表!BM38)</f>
        <v>#DIV/0!</v>
      </c>
      <c r="BN38" s="212" t="e">
        <f ca="1">IF(BN$3="分類不明", 計算_移輸出入額!$BG39, BN$133*計算_投入係数表!BN38)</f>
        <v>#DIV/0!</v>
      </c>
      <c r="BO38" s="212" t="e">
        <f ca="1">IF(BO$3="分類不明", 計算_移輸出入額!$BG39, BO$133*計算_投入係数表!BO38)</f>
        <v>#DIV/0!</v>
      </c>
      <c r="BP38" s="212" t="e">
        <f ca="1">IF(BP$3="分類不明", 計算_移輸出入額!$BG39, BP$133*計算_投入係数表!BP38)</f>
        <v>#DIV/0!</v>
      </c>
      <c r="BQ38" s="212" t="e">
        <f ca="1">IF(BQ$3="分類不明", 計算_移輸出入額!$BG39, BQ$133*計算_投入係数表!BQ38)</f>
        <v>#DIV/0!</v>
      </c>
      <c r="BR38" s="212" t="e">
        <f ca="1">IF(BR$3="分類不明", 計算_移輸出入額!$BG39, BR$133*計算_投入係数表!BR38)</f>
        <v>#DIV/0!</v>
      </c>
      <c r="BS38" s="212" t="e">
        <f ca="1">IF(BS$3="分類不明", 計算_移輸出入額!$BG39, BS$133*計算_投入係数表!BS38)</f>
        <v>#DIV/0!</v>
      </c>
      <c r="BT38" s="212" t="e">
        <f ca="1">IF(BT$3="分類不明", 計算_移輸出入額!$BG39, BT$133*計算_投入係数表!BT38)</f>
        <v>#DIV/0!</v>
      </c>
      <c r="BU38" s="212" t="e">
        <f ca="1">IF(BU$3="分類不明", 計算_移輸出入額!$BG39, BU$133*計算_投入係数表!BU38)</f>
        <v>#DIV/0!</v>
      </c>
      <c r="BV38" s="212" t="e">
        <f ca="1">IF(BV$3="分類不明", 計算_移輸出入額!$BG39, BV$133*計算_投入係数表!BV38)</f>
        <v>#DIV/0!</v>
      </c>
      <c r="BW38" s="212" t="e">
        <f ca="1">IF(BW$3="分類不明", 計算_移輸出入額!$BG39, BW$133*計算_投入係数表!BW38)</f>
        <v>#DIV/0!</v>
      </c>
      <c r="BX38" s="212" t="e">
        <f ca="1">IF(BX$3="分類不明", 計算_移輸出入額!$BG39, BX$133*計算_投入係数表!BX38)</f>
        <v>#DIV/0!</v>
      </c>
      <c r="BY38" s="212" t="e">
        <f ca="1">IF(BY$3="分類不明", 計算_移輸出入額!$BG39, BY$133*計算_投入係数表!BY38)</f>
        <v>#DIV/0!</v>
      </c>
      <c r="BZ38" s="212" t="e">
        <f ca="1">IF(BZ$3="分類不明", 計算_移輸出入額!$BG39, BZ$133*計算_投入係数表!BZ38)</f>
        <v>#DIV/0!</v>
      </c>
      <c r="CA38" s="212" t="e">
        <f ca="1">IF(CA$3="分類不明", 計算_移輸出入額!$BG39, CA$133*計算_投入係数表!CA38)</f>
        <v>#DIV/0!</v>
      </c>
      <c r="CB38" s="212" t="e">
        <f ca="1">IF(CB$3="分類不明", 計算_移輸出入額!$BG39, CB$133*計算_投入係数表!CB38)</f>
        <v>#DIV/0!</v>
      </c>
      <c r="CC38" s="212" t="e">
        <f ca="1">IF(CC$3="分類不明", 計算_移輸出入額!$BG39, CC$133*計算_投入係数表!CC38)</f>
        <v>#DIV/0!</v>
      </c>
      <c r="CD38" s="212" t="e">
        <f ca="1">IF(CD$3="分類不明", 計算_移輸出入額!$BG39, CD$133*計算_投入係数表!CD38)</f>
        <v>#DIV/0!</v>
      </c>
      <c r="CE38" s="212" t="e">
        <f ca="1">IF(CE$3="分類不明", 計算_移輸出入額!$BG39, CE$133*計算_投入係数表!CE38)</f>
        <v>#DIV/0!</v>
      </c>
      <c r="CF38" s="212" t="e">
        <f ca="1">IF(CF$3="分類不明", 計算_移輸出入額!$BG39, CF$133*計算_投入係数表!CF38)</f>
        <v>#DIV/0!</v>
      </c>
      <c r="CG38" s="212" t="e">
        <f ca="1">IF(CG$3="分類不明", 計算_移輸出入額!$BG39, CG$133*計算_投入係数表!CG38)</f>
        <v>#DIV/0!</v>
      </c>
      <c r="CH38" s="212" t="e">
        <f ca="1">IF(CH$3="分類不明", 計算_移輸出入額!$BG39, CH$133*計算_投入係数表!CH38)</f>
        <v>#DIV/0!</v>
      </c>
      <c r="CI38" s="212" t="e">
        <f ca="1">IF(CI$3="分類不明", 計算_移輸出入額!$BG39, CI$133*計算_投入係数表!CI38)</f>
        <v>#DIV/0!</v>
      </c>
      <c r="CJ38" s="212" t="e">
        <f ca="1">IF(CJ$3="分類不明", 計算_移輸出入額!$BG39, CJ$133*計算_投入係数表!CJ38)</f>
        <v>#DIV/0!</v>
      </c>
      <c r="CK38" s="212" t="e">
        <f ca="1">IF(CK$3="分類不明", 計算_移輸出入額!$BG39, CK$133*計算_投入係数表!CK38)</f>
        <v>#DIV/0!</v>
      </c>
      <c r="CL38" s="212" t="e">
        <f ca="1">IF(CL$3="分類不明", 計算_移輸出入額!$BG39, CL$133*計算_投入係数表!CL38)</f>
        <v>#DIV/0!</v>
      </c>
      <c r="CM38" s="212" t="e">
        <f ca="1">IF(CM$3="分類不明", 計算_移輸出入額!$BG39, CM$133*計算_投入係数表!CM38)</f>
        <v>#DIV/0!</v>
      </c>
      <c r="CN38" s="212" t="e">
        <f ca="1">IF(CN$3="分類不明", 計算_移輸出入額!$BG39, CN$133*計算_投入係数表!CN38)</f>
        <v>#DIV/0!</v>
      </c>
      <c r="CO38" s="212" t="e">
        <f ca="1">IF(CO$3="分類不明", 計算_移輸出入額!$BG39, CO$133*計算_投入係数表!CO38)</f>
        <v>#DIV/0!</v>
      </c>
      <c r="CP38" s="212" t="e">
        <f ca="1">IF(CP$3="分類不明", 計算_移輸出入額!$BG39, CP$133*計算_投入係数表!CP38)</f>
        <v>#DIV/0!</v>
      </c>
      <c r="CQ38" s="212" t="e">
        <f ca="1">IF(CQ$3="分類不明", 計算_移輸出入額!$BG39, CQ$133*計算_投入係数表!CQ38)</f>
        <v>#DIV/0!</v>
      </c>
      <c r="CR38" s="212" t="e">
        <f ca="1">IF(CR$3="分類不明", 計算_移輸出入額!$BG39, CR$133*計算_投入係数表!CR38)</f>
        <v>#DIV/0!</v>
      </c>
      <c r="CS38" s="212" t="e">
        <f ca="1">IF(CS$3="分類不明", 計算_移輸出入額!$BG39, CS$133*計算_投入係数表!CS38)</f>
        <v>#DIV/0!</v>
      </c>
      <c r="CT38" s="212" t="e">
        <f ca="1">IF(CT$3="分類不明", 計算_移輸出入額!$BG39, CT$133*計算_投入係数表!CT38)</f>
        <v>#DIV/0!</v>
      </c>
      <c r="CU38" s="212" t="e">
        <f ca="1">IF(CU$3="分類不明", 計算_移輸出入額!$BG39, CU$133*計算_投入係数表!CU38)</f>
        <v>#DIV/0!</v>
      </c>
      <c r="CV38" s="212" t="e">
        <f ca="1">IF(CV$3="分類不明", 計算_移輸出入額!$BG39, CV$133*計算_投入係数表!CV38)</f>
        <v>#DIV/0!</v>
      </c>
      <c r="CW38" s="212" t="e">
        <f ca="1">IF(CW$3="分類不明", 計算_移輸出入額!$BG39, CW$133*計算_投入係数表!CW38)</f>
        <v>#DIV/0!</v>
      </c>
      <c r="CX38" s="212" t="e">
        <f ca="1">IF(CX$3="分類不明", 計算_移輸出入額!$BG39, CX$133*計算_投入係数表!CX38)</f>
        <v>#DIV/0!</v>
      </c>
      <c r="CY38" s="212" t="e">
        <f ca="1">IF(CY$3="分類不明", 計算_移輸出入額!$BG39, CY$133*計算_投入係数表!CY38)</f>
        <v>#DIV/0!</v>
      </c>
      <c r="CZ38" s="212" t="e">
        <f ca="1">IF(CZ$3="分類不明", 計算_移輸出入額!$BG39, CZ$133*計算_投入係数表!CZ38)</f>
        <v>#DIV/0!</v>
      </c>
      <c r="DA38" s="212" t="e">
        <f ca="1">IF(DA$3="分類不明", 計算_移輸出入額!$BG39, DA$133*計算_投入係数表!DA38)</f>
        <v>#DIV/0!</v>
      </c>
      <c r="DB38" s="212" t="e">
        <f ca="1">IF(DB$3="分類不明", 計算_移輸出入額!$BG39, DB$133*計算_投入係数表!DB38)</f>
        <v>#DIV/0!</v>
      </c>
      <c r="DC38" s="212" t="e">
        <f ca="1">IF(DC$3="分類不明", 計算_移輸出入額!$BG39, DC$133*計算_投入係数表!DC38)</f>
        <v>#DIV/0!</v>
      </c>
      <c r="DD38" s="212" t="e">
        <f ca="1">IF(DD$3="分類不明", 計算_移輸出入額!$BG39, DD$133*計算_投入係数表!DD38)</f>
        <v>#DIV/0!</v>
      </c>
      <c r="DE38" s="212" t="e">
        <f ca="1">IF(DE$3="分類不明", 計算_移輸出入額!$BG39, DE$133*計算_投入係数表!DE38)</f>
        <v>#DIV/0!</v>
      </c>
      <c r="DF38" s="212" t="e">
        <f ca="1">IF(DF$3="分類不明", 計算_移輸出入額!$BG39, DF$133*計算_投入係数表!DF38)</f>
        <v>#DIV/0!</v>
      </c>
      <c r="DG38" s="212" t="e">
        <f ca="1">IF(DG$3="分類不明", 計算_移輸出入額!$BG39, DG$133*計算_投入係数表!DG38)</f>
        <v>#DIV/0!</v>
      </c>
      <c r="DH38" s="212" t="e">
        <f ca="1">IF(DH$3="分類不明", 計算_移輸出入額!$BG39, DH$133*計算_投入係数表!DH38)</f>
        <v>#DIV/0!</v>
      </c>
      <c r="DI38" s="212" t="e">
        <f ca="1">IF(DI$3="分類不明", 計算_移輸出入額!$BG39, DI$133*計算_投入係数表!DI38)</f>
        <v>#DIV/0!</v>
      </c>
      <c r="DJ38" s="212" t="e">
        <f ca="1">IF(DJ$3="分類不明", 計算_移輸出入額!$BG39, DJ$133*計算_投入係数表!DJ38)</f>
        <v>#DIV/0!</v>
      </c>
      <c r="DK38" s="212" t="e">
        <f ca="1">IF(DK$3="分類不明", 計算_移輸出入額!$BG39, DK$133*計算_投入係数表!DK38)</f>
        <v>#DIV/0!</v>
      </c>
      <c r="DL38" s="212" t="e">
        <f ca="1">IF(DL$3="分類不明", 計算_移輸出入額!$BG39, DL$133*計算_投入係数表!DL38)</f>
        <v>#DIV/0!</v>
      </c>
      <c r="DM38" s="212" t="e">
        <f ca="1">IF(DM$3="分類不明", 計算_移輸出入額!$BG39, DM$133*計算_投入係数表!DM38)</f>
        <v>#DIV/0!</v>
      </c>
      <c r="DN38" s="212" t="e">
        <f ca="1">IF(DN$3="分類不明", 計算_移輸出入額!$BG39, DN$133*計算_投入係数表!DN38)</f>
        <v>#DIV/0!</v>
      </c>
      <c r="DO38" s="212" t="e">
        <f ca="1">IF(DO$3="分類不明", 計算_移輸出入額!$BG39, DO$133*計算_投入係数表!DO38)</f>
        <v>#DIV/0!</v>
      </c>
      <c r="DP38" s="212" t="e">
        <f ca="1">IF(DP$3="分類不明", 計算_移輸出入額!$BG39, DP$133*計算_投入係数表!DP38)</f>
        <v>#DIV/0!</v>
      </c>
      <c r="DQ38" s="212" t="e">
        <f ca="1">IF(DQ$3="分類不明", 計算_移輸出入額!$BG39, DQ$133*計算_投入係数表!DQ38)</f>
        <v>#DIV/0!</v>
      </c>
      <c r="DR38" s="212" t="e">
        <f ca="1">IF(DR$3="分類不明", 計算_移輸出入額!$BG39, DR$133*計算_投入係数表!DR38)</f>
        <v>#DIV/0!</v>
      </c>
      <c r="DS38" s="212" t="e">
        <f ca="1">IF(DS$3="分類不明", 計算_移輸出入額!$BG39, DS$133*計算_投入係数表!DS38)</f>
        <v>#DIV/0!</v>
      </c>
      <c r="DT38" s="213">
        <f t="shared" ca="1" si="1"/>
        <v>0</v>
      </c>
      <c r="DU38" s="226">
        <f>計算_基本取引表_調整前!DU38</f>
        <v>0</v>
      </c>
      <c r="DV38" s="226">
        <f>IF($C38="分類不明", 計算_基本取引表_調整前!DV38+_xlfn.AGGREGATE(9,6,計算_移輸出入額!$BF$5:$BF$124), 計算_基本取引表_調整前!DV38)</f>
        <v>0</v>
      </c>
      <c r="DW38" s="226">
        <f>計算_基本取引表_調整前!DW38</f>
        <v>0</v>
      </c>
      <c r="DX38" s="226">
        <f>計算_基本取引表_調整前!DX38</f>
        <v>0</v>
      </c>
      <c r="DY38" s="226">
        <f>計算_基本取引表_調整前!DY38</f>
        <v>0</v>
      </c>
      <c r="DZ38" s="226">
        <f>計算_基本取引表_調整前!DZ38</f>
        <v>0</v>
      </c>
      <c r="EA38" s="226" t="e">
        <f>計算_基本取引表_調整前!EA38</f>
        <v>#DIV/0!</v>
      </c>
      <c r="EB38" s="737">
        <f ca="1">IFERROR(SUMIF(振分, $C38, 入力_北海道基本取引表!EB$4:EB$124)*($EE38/SUMIF(振分, $C38, 入力_北海道基本取引表!$EG$4:$EG$107)), 0)</f>
        <v>0</v>
      </c>
      <c r="EC38" s="227" t="e">
        <f t="shared" si="2"/>
        <v>#DIV/0!</v>
      </c>
      <c r="ED38" s="228" t="e">
        <f t="shared" ca="1" si="3"/>
        <v>#DIV/0!</v>
      </c>
      <c r="EE38" s="226" t="e">
        <f ca="1"/>
        <v>#DIV/0!</v>
      </c>
      <c r="EF38" s="228" t="e">
        <f t="shared" ca="1" si="4"/>
        <v>#DIV/0!</v>
      </c>
      <c r="EG38" s="228" t="e">
        <f t="shared" ca="1" si="0"/>
        <v>#DIV/0!</v>
      </c>
      <c r="EH38" s="226" t="e">
        <f ca="1"/>
        <v>#DIV/0!</v>
      </c>
      <c r="EI38" s="228" t="e">
        <f t="shared" ca="1" si="5"/>
        <v>#DIV/0!</v>
      </c>
      <c r="EJ38" s="216" t="e">
        <f ca="1"/>
        <v>#DIV/0!</v>
      </c>
      <c r="EK38" s="215"/>
    </row>
    <row r="39" spans="2:141" s="6" customFormat="1" ht="15.75" hidden="1" customHeight="1" x14ac:dyDescent="0.25">
      <c r="B39" s="53">
        <v>36</v>
      </c>
      <c r="C39" s="195" t="str">
        <v>-</v>
      </c>
      <c r="D39" s="217">
        <f ca="1">IF(D$3="分類不明", 計算_移輸出入額!$BG40, D$133*計算_投入係数表!D39)</f>
        <v>0</v>
      </c>
      <c r="E39" s="218">
        <f ca="1">IF(E$3="分類不明", 計算_移輸出入額!$BG40, E$133*計算_投入係数表!E39)</f>
        <v>0</v>
      </c>
      <c r="F39" s="218">
        <f ca="1">IF(F$3="分類不明", 計算_移輸出入額!$BG40, F$133*計算_投入係数表!F39)</f>
        <v>0</v>
      </c>
      <c r="G39" s="218">
        <f ca="1">IF(G$3="分類不明", 計算_移輸出入額!$BG40, G$133*計算_投入係数表!G39)</f>
        <v>0</v>
      </c>
      <c r="H39" s="218">
        <f ca="1">IF(H$3="分類不明", 計算_移輸出入額!$BG40, H$133*計算_投入係数表!H39)</f>
        <v>0</v>
      </c>
      <c r="I39" s="218">
        <f ca="1">IF(I$3="分類不明", 計算_移輸出入額!$BG40, I$133*計算_投入係数表!I39)</f>
        <v>0</v>
      </c>
      <c r="J39" s="218">
        <f ca="1">IF(J$3="分類不明", 計算_移輸出入額!$BG40, J$133*計算_投入係数表!J39)</f>
        <v>0</v>
      </c>
      <c r="K39" s="218">
        <f ca="1">IF(K$3="分類不明", 計算_移輸出入額!$BG40, K$133*計算_投入係数表!K39)</f>
        <v>0</v>
      </c>
      <c r="L39" s="218">
        <f ca="1">IF(L$3="分類不明", 計算_移輸出入額!$BG40, L$133*計算_投入係数表!L39)</f>
        <v>0</v>
      </c>
      <c r="M39" s="218">
        <f ca="1">IF(M$3="分類不明", 計算_移輸出入額!$BG40, M$133*計算_投入係数表!M39)</f>
        <v>0</v>
      </c>
      <c r="N39" s="218">
        <f ca="1">IF(N$3="分類不明", 計算_移輸出入額!$BG40, N$133*計算_投入係数表!N39)</f>
        <v>0</v>
      </c>
      <c r="O39" s="218">
        <f ca="1">IF(O$3="分類不明", 計算_移輸出入額!$BG40, O$133*計算_投入係数表!O39)</f>
        <v>0</v>
      </c>
      <c r="P39" s="218" t="e">
        <f ca="1">IF(P$3="分類不明", 計算_移輸出入額!$BG40, P$133*計算_投入係数表!P39)</f>
        <v>#DIV/0!</v>
      </c>
      <c r="Q39" s="218" t="e">
        <f ca="1">IF(Q$3="分類不明", 計算_移輸出入額!$BG40, Q$133*計算_投入係数表!Q39)</f>
        <v>#DIV/0!</v>
      </c>
      <c r="R39" s="218" t="e">
        <f ca="1">IF(R$3="分類不明", 計算_移輸出入額!$BG40, R$133*計算_投入係数表!R39)</f>
        <v>#DIV/0!</v>
      </c>
      <c r="S39" s="218" t="e">
        <f ca="1">IF(S$3="分類不明", 計算_移輸出入額!$BG40, S$133*計算_投入係数表!S39)</f>
        <v>#DIV/0!</v>
      </c>
      <c r="T39" s="218" t="e">
        <f ca="1">IF(T$3="分類不明", 計算_移輸出入額!$BG40, T$133*計算_投入係数表!T39)</f>
        <v>#DIV/0!</v>
      </c>
      <c r="U39" s="218" t="e">
        <f ca="1">IF(U$3="分類不明", 計算_移輸出入額!$BG40, U$133*計算_投入係数表!U39)</f>
        <v>#DIV/0!</v>
      </c>
      <c r="V39" s="218" t="e">
        <f ca="1">IF(V$3="分類不明", 計算_移輸出入額!$BG40, V$133*計算_投入係数表!V39)</f>
        <v>#DIV/0!</v>
      </c>
      <c r="W39" s="218" t="e">
        <f ca="1">IF(W$3="分類不明", 計算_移輸出入額!$BG40, W$133*計算_投入係数表!W39)</f>
        <v>#DIV/0!</v>
      </c>
      <c r="X39" s="218" t="e">
        <f ca="1">IF(X$3="分類不明", 計算_移輸出入額!$BG40, X$133*計算_投入係数表!X39)</f>
        <v>#DIV/0!</v>
      </c>
      <c r="Y39" s="218" t="e">
        <f ca="1">IF(Y$3="分類不明", 計算_移輸出入額!$BG40, Y$133*計算_投入係数表!Y39)</f>
        <v>#DIV/0!</v>
      </c>
      <c r="Z39" s="218" t="e">
        <f ca="1">IF(Z$3="分類不明", 計算_移輸出入額!$BG40, Z$133*計算_投入係数表!Z39)</f>
        <v>#DIV/0!</v>
      </c>
      <c r="AA39" s="218" t="e">
        <f ca="1">IF(AA$3="分類不明", 計算_移輸出入額!$BG40, AA$133*計算_投入係数表!AA39)</f>
        <v>#DIV/0!</v>
      </c>
      <c r="AB39" s="218" t="e">
        <f ca="1">IF(AB$3="分類不明", 計算_移輸出入額!$BG40, AB$133*計算_投入係数表!AB39)</f>
        <v>#DIV/0!</v>
      </c>
      <c r="AC39" s="218" t="e">
        <f ca="1">IF(AC$3="分類不明", 計算_移輸出入額!$BG40, AC$133*計算_投入係数表!AC39)</f>
        <v>#DIV/0!</v>
      </c>
      <c r="AD39" s="218" t="e">
        <f ca="1">IF(AD$3="分類不明", 計算_移輸出入額!$BG40, AD$133*計算_投入係数表!AD39)</f>
        <v>#DIV/0!</v>
      </c>
      <c r="AE39" s="218" t="e">
        <f ca="1">IF(AE$3="分類不明", 計算_移輸出入額!$BG40, AE$133*計算_投入係数表!AE39)</f>
        <v>#DIV/0!</v>
      </c>
      <c r="AF39" s="218" t="e">
        <f ca="1">IF(AF$3="分類不明", 計算_移輸出入額!$BG40, AF$133*計算_投入係数表!AF39)</f>
        <v>#DIV/0!</v>
      </c>
      <c r="AG39" s="218" t="e">
        <f ca="1">IF(AG$3="分類不明", 計算_移輸出入額!$BG40, AG$133*計算_投入係数表!AG39)</f>
        <v>#DIV/0!</v>
      </c>
      <c r="AH39" s="218" t="e">
        <f ca="1">IF(AH$3="分類不明", 計算_移輸出入額!$BG40, AH$133*計算_投入係数表!AH39)</f>
        <v>#DIV/0!</v>
      </c>
      <c r="AI39" s="218" t="e">
        <f ca="1">IF(AI$3="分類不明", 計算_移輸出入額!$BG40, AI$133*計算_投入係数表!AI39)</f>
        <v>#DIV/0!</v>
      </c>
      <c r="AJ39" s="218" t="e">
        <f ca="1">IF(AJ$3="分類不明", 計算_移輸出入額!$BG40, AJ$133*計算_投入係数表!AJ39)</f>
        <v>#DIV/0!</v>
      </c>
      <c r="AK39" s="218" t="e">
        <f ca="1">IF(AK$3="分類不明", 計算_移輸出入額!$BG40, AK$133*計算_投入係数表!AK39)</f>
        <v>#DIV/0!</v>
      </c>
      <c r="AL39" s="218" t="e">
        <f ca="1">IF(AL$3="分類不明", 計算_移輸出入額!$BG40, AL$133*計算_投入係数表!AL39)</f>
        <v>#DIV/0!</v>
      </c>
      <c r="AM39" s="218" t="e">
        <f ca="1">IF(AM$3="分類不明", 計算_移輸出入額!$BG40, AM$133*計算_投入係数表!AM39)</f>
        <v>#DIV/0!</v>
      </c>
      <c r="AN39" s="218" t="e">
        <f ca="1">IF(AN$3="分類不明", 計算_移輸出入額!$BG40, AN$133*計算_投入係数表!AN39)</f>
        <v>#DIV/0!</v>
      </c>
      <c r="AO39" s="218" t="e">
        <f ca="1">IF(AO$3="分類不明", 計算_移輸出入額!$BG40, AO$133*計算_投入係数表!AO39)</f>
        <v>#DIV/0!</v>
      </c>
      <c r="AP39" s="218" t="e">
        <f ca="1">IF(AP$3="分類不明", 計算_移輸出入額!$BG40, AP$133*計算_投入係数表!AP39)</f>
        <v>#DIV/0!</v>
      </c>
      <c r="AQ39" s="218" t="e">
        <f ca="1">IF(AQ$3="分類不明", 計算_移輸出入額!$BG40, AQ$133*計算_投入係数表!AQ39)</f>
        <v>#DIV/0!</v>
      </c>
      <c r="AR39" s="218" t="e">
        <f ca="1">IF(AR$3="分類不明", 計算_移輸出入額!$BG40, AR$133*計算_投入係数表!AR39)</f>
        <v>#DIV/0!</v>
      </c>
      <c r="AS39" s="218" t="e">
        <f ca="1">IF(AS$3="分類不明", 計算_移輸出入額!$BG40, AS$133*計算_投入係数表!AS39)</f>
        <v>#DIV/0!</v>
      </c>
      <c r="AT39" s="218" t="e">
        <f ca="1">IF(AT$3="分類不明", 計算_移輸出入額!$BG40, AT$133*計算_投入係数表!AT39)</f>
        <v>#DIV/0!</v>
      </c>
      <c r="AU39" s="218" t="e">
        <f ca="1">IF(AU$3="分類不明", 計算_移輸出入額!$BG40, AU$133*計算_投入係数表!AU39)</f>
        <v>#DIV/0!</v>
      </c>
      <c r="AV39" s="218" t="e">
        <f ca="1">IF(AV$3="分類不明", 計算_移輸出入額!$BG40, AV$133*計算_投入係数表!AV39)</f>
        <v>#DIV/0!</v>
      </c>
      <c r="AW39" s="218" t="e">
        <f ca="1">IF(AW$3="分類不明", 計算_移輸出入額!$BG40, AW$133*計算_投入係数表!AW39)</f>
        <v>#DIV/0!</v>
      </c>
      <c r="AX39" s="218" t="e">
        <f ca="1">IF(AX$3="分類不明", 計算_移輸出入額!$BG40, AX$133*計算_投入係数表!AX39)</f>
        <v>#DIV/0!</v>
      </c>
      <c r="AY39" s="218" t="e">
        <f ca="1">IF(AY$3="分類不明", 計算_移輸出入額!$BG40, AY$133*計算_投入係数表!AY39)</f>
        <v>#DIV/0!</v>
      </c>
      <c r="AZ39" s="218" t="e">
        <f ca="1">IF(AZ$3="分類不明", 計算_移輸出入額!$BG40, AZ$133*計算_投入係数表!AZ39)</f>
        <v>#DIV/0!</v>
      </c>
      <c r="BA39" s="218" t="e">
        <f ca="1">IF(BA$3="分類不明", 計算_移輸出入額!$BG40, BA$133*計算_投入係数表!BA39)</f>
        <v>#DIV/0!</v>
      </c>
      <c r="BB39" s="218" t="e">
        <f ca="1">IF(BB$3="分類不明", 計算_移輸出入額!$BG40, BB$133*計算_投入係数表!BB39)</f>
        <v>#DIV/0!</v>
      </c>
      <c r="BC39" s="218" t="e">
        <f ca="1">IF(BC$3="分類不明", 計算_移輸出入額!$BG40, BC$133*計算_投入係数表!BC39)</f>
        <v>#DIV/0!</v>
      </c>
      <c r="BD39" s="218" t="e">
        <f ca="1">IF(BD$3="分類不明", 計算_移輸出入額!$BG40, BD$133*計算_投入係数表!BD39)</f>
        <v>#DIV/0!</v>
      </c>
      <c r="BE39" s="218" t="e">
        <f ca="1">IF(BE$3="分類不明", 計算_移輸出入額!$BG40, BE$133*計算_投入係数表!BE39)</f>
        <v>#DIV/0!</v>
      </c>
      <c r="BF39" s="218" t="e">
        <f ca="1">IF(BF$3="分類不明", 計算_移輸出入額!$BG40, BF$133*計算_投入係数表!BF39)</f>
        <v>#DIV/0!</v>
      </c>
      <c r="BG39" s="218" t="e">
        <f ca="1">IF(BG$3="分類不明", 計算_移輸出入額!$BG40, BG$133*計算_投入係数表!BG39)</f>
        <v>#DIV/0!</v>
      </c>
      <c r="BH39" s="218" t="e">
        <f ca="1">IF(BH$3="分類不明", 計算_移輸出入額!$BG40, BH$133*計算_投入係数表!BH39)</f>
        <v>#DIV/0!</v>
      </c>
      <c r="BI39" s="218" t="e">
        <f ca="1">IF(BI$3="分類不明", 計算_移輸出入額!$BG40, BI$133*計算_投入係数表!BI39)</f>
        <v>#DIV/0!</v>
      </c>
      <c r="BJ39" s="218" t="e">
        <f ca="1">IF(BJ$3="分類不明", 計算_移輸出入額!$BG40, BJ$133*計算_投入係数表!BJ39)</f>
        <v>#DIV/0!</v>
      </c>
      <c r="BK39" s="218" t="e">
        <f ca="1">IF(BK$3="分類不明", 計算_移輸出入額!$BG40, BK$133*計算_投入係数表!BK39)</f>
        <v>#DIV/0!</v>
      </c>
      <c r="BL39" s="218" t="e">
        <f ca="1">IF(BL$3="分類不明", 計算_移輸出入額!$BG40, BL$133*計算_投入係数表!BL39)</f>
        <v>#DIV/0!</v>
      </c>
      <c r="BM39" s="218" t="e">
        <f ca="1">IF(BM$3="分類不明", 計算_移輸出入額!$BG40, BM$133*計算_投入係数表!BM39)</f>
        <v>#DIV/0!</v>
      </c>
      <c r="BN39" s="218" t="e">
        <f ca="1">IF(BN$3="分類不明", 計算_移輸出入額!$BG40, BN$133*計算_投入係数表!BN39)</f>
        <v>#DIV/0!</v>
      </c>
      <c r="BO39" s="218" t="e">
        <f ca="1">IF(BO$3="分類不明", 計算_移輸出入額!$BG40, BO$133*計算_投入係数表!BO39)</f>
        <v>#DIV/0!</v>
      </c>
      <c r="BP39" s="218" t="e">
        <f ca="1">IF(BP$3="分類不明", 計算_移輸出入額!$BG40, BP$133*計算_投入係数表!BP39)</f>
        <v>#DIV/0!</v>
      </c>
      <c r="BQ39" s="218" t="e">
        <f ca="1">IF(BQ$3="分類不明", 計算_移輸出入額!$BG40, BQ$133*計算_投入係数表!BQ39)</f>
        <v>#DIV/0!</v>
      </c>
      <c r="BR39" s="218" t="e">
        <f ca="1">IF(BR$3="分類不明", 計算_移輸出入額!$BG40, BR$133*計算_投入係数表!BR39)</f>
        <v>#DIV/0!</v>
      </c>
      <c r="BS39" s="218" t="e">
        <f ca="1">IF(BS$3="分類不明", 計算_移輸出入額!$BG40, BS$133*計算_投入係数表!BS39)</f>
        <v>#DIV/0!</v>
      </c>
      <c r="BT39" s="218" t="e">
        <f ca="1">IF(BT$3="分類不明", 計算_移輸出入額!$BG40, BT$133*計算_投入係数表!BT39)</f>
        <v>#DIV/0!</v>
      </c>
      <c r="BU39" s="218" t="e">
        <f ca="1">IF(BU$3="分類不明", 計算_移輸出入額!$BG40, BU$133*計算_投入係数表!BU39)</f>
        <v>#DIV/0!</v>
      </c>
      <c r="BV39" s="218" t="e">
        <f ca="1">IF(BV$3="分類不明", 計算_移輸出入額!$BG40, BV$133*計算_投入係数表!BV39)</f>
        <v>#DIV/0!</v>
      </c>
      <c r="BW39" s="218" t="e">
        <f ca="1">IF(BW$3="分類不明", 計算_移輸出入額!$BG40, BW$133*計算_投入係数表!BW39)</f>
        <v>#DIV/0!</v>
      </c>
      <c r="BX39" s="218" t="e">
        <f ca="1">IF(BX$3="分類不明", 計算_移輸出入額!$BG40, BX$133*計算_投入係数表!BX39)</f>
        <v>#DIV/0!</v>
      </c>
      <c r="BY39" s="218" t="e">
        <f ca="1">IF(BY$3="分類不明", 計算_移輸出入額!$BG40, BY$133*計算_投入係数表!BY39)</f>
        <v>#DIV/0!</v>
      </c>
      <c r="BZ39" s="218" t="e">
        <f ca="1">IF(BZ$3="分類不明", 計算_移輸出入額!$BG40, BZ$133*計算_投入係数表!BZ39)</f>
        <v>#DIV/0!</v>
      </c>
      <c r="CA39" s="218" t="e">
        <f ca="1">IF(CA$3="分類不明", 計算_移輸出入額!$BG40, CA$133*計算_投入係数表!CA39)</f>
        <v>#DIV/0!</v>
      </c>
      <c r="CB39" s="218" t="e">
        <f ca="1">IF(CB$3="分類不明", 計算_移輸出入額!$BG40, CB$133*計算_投入係数表!CB39)</f>
        <v>#DIV/0!</v>
      </c>
      <c r="CC39" s="218" t="e">
        <f ca="1">IF(CC$3="分類不明", 計算_移輸出入額!$BG40, CC$133*計算_投入係数表!CC39)</f>
        <v>#DIV/0!</v>
      </c>
      <c r="CD39" s="218" t="e">
        <f ca="1">IF(CD$3="分類不明", 計算_移輸出入額!$BG40, CD$133*計算_投入係数表!CD39)</f>
        <v>#DIV/0!</v>
      </c>
      <c r="CE39" s="218" t="e">
        <f ca="1">IF(CE$3="分類不明", 計算_移輸出入額!$BG40, CE$133*計算_投入係数表!CE39)</f>
        <v>#DIV/0!</v>
      </c>
      <c r="CF39" s="218" t="e">
        <f ca="1">IF(CF$3="分類不明", 計算_移輸出入額!$BG40, CF$133*計算_投入係数表!CF39)</f>
        <v>#DIV/0!</v>
      </c>
      <c r="CG39" s="218" t="e">
        <f ca="1">IF(CG$3="分類不明", 計算_移輸出入額!$BG40, CG$133*計算_投入係数表!CG39)</f>
        <v>#DIV/0!</v>
      </c>
      <c r="CH39" s="218" t="e">
        <f ca="1">IF(CH$3="分類不明", 計算_移輸出入額!$BG40, CH$133*計算_投入係数表!CH39)</f>
        <v>#DIV/0!</v>
      </c>
      <c r="CI39" s="218" t="e">
        <f ca="1">IF(CI$3="分類不明", 計算_移輸出入額!$BG40, CI$133*計算_投入係数表!CI39)</f>
        <v>#DIV/0!</v>
      </c>
      <c r="CJ39" s="218" t="e">
        <f ca="1">IF(CJ$3="分類不明", 計算_移輸出入額!$BG40, CJ$133*計算_投入係数表!CJ39)</f>
        <v>#DIV/0!</v>
      </c>
      <c r="CK39" s="218" t="e">
        <f ca="1">IF(CK$3="分類不明", 計算_移輸出入額!$BG40, CK$133*計算_投入係数表!CK39)</f>
        <v>#DIV/0!</v>
      </c>
      <c r="CL39" s="218" t="e">
        <f ca="1">IF(CL$3="分類不明", 計算_移輸出入額!$BG40, CL$133*計算_投入係数表!CL39)</f>
        <v>#DIV/0!</v>
      </c>
      <c r="CM39" s="218" t="e">
        <f ca="1">IF(CM$3="分類不明", 計算_移輸出入額!$BG40, CM$133*計算_投入係数表!CM39)</f>
        <v>#DIV/0!</v>
      </c>
      <c r="CN39" s="218" t="e">
        <f ca="1">IF(CN$3="分類不明", 計算_移輸出入額!$BG40, CN$133*計算_投入係数表!CN39)</f>
        <v>#DIV/0!</v>
      </c>
      <c r="CO39" s="218" t="e">
        <f ca="1">IF(CO$3="分類不明", 計算_移輸出入額!$BG40, CO$133*計算_投入係数表!CO39)</f>
        <v>#DIV/0!</v>
      </c>
      <c r="CP39" s="218" t="e">
        <f ca="1">IF(CP$3="分類不明", 計算_移輸出入額!$BG40, CP$133*計算_投入係数表!CP39)</f>
        <v>#DIV/0!</v>
      </c>
      <c r="CQ39" s="218" t="e">
        <f ca="1">IF(CQ$3="分類不明", 計算_移輸出入額!$BG40, CQ$133*計算_投入係数表!CQ39)</f>
        <v>#DIV/0!</v>
      </c>
      <c r="CR39" s="218" t="e">
        <f ca="1">IF(CR$3="分類不明", 計算_移輸出入額!$BG40, CR$133*計算_投入係数表!CR39)</f>
        <v>#DIV/0!</v>
      </c>
      <c r="CS39" s="218" t="e">
        <f ca="1">IF(CS$3="分類不明", 計算_移輸出入額!$BG40, CS$133*計算_投入係数表!CS39)</f>
        <v>#DIV/0!</v>
      </c>
      <c r="CT39" s="218" t="e">
        <f ca="1">IF(CT$3="分類不明", 計算_移輸出入額!$BG40, CT$133*計算_投入係数表!CT39)</f>
        <v>#DIV/0!</v>
      </c>
      <c r="CU39" s="218" t="e">
        <f ca="1">IF(CU$3="分類不明", 計算_移輸出入額!$BG40, CU$133*計算_投入係数表!CU39)</f>
        <v>#DIV/0!</v>
      </c>
      <c r="CV39" s="218" t="e">
        <f ca="1">IF(CV$3="分類不明", 計算_移輸出入額!$BG40, CV$133*計算_投入係数表!CV39)</f>
        <v>#DIV/0!</v>
      </c>
      <c r="CW39" s="218" t="e">
        <f ca="1">IF(CW$3="分類不明", 計算_移輸出入額!$BG40, CW$133*計算_投入係数表!CW39)</f>
        <v>#DIV/0!</v>
      </c>
      <c r="CX39" s="218" t="e">
        <f ca="1">IF(CX$3="分類不明", 計算_移輸出入額!$BG40, CX$133*計算_投入係数表!CX39)</f>
        <v>#DIV/0!</v>
      </c>
      <c r="CY39" s="218" t="e">
        <f ca="1">IF(CY$3="分類不明", 計算_移輸出入額!$BG40, CY$133*計算_投入係数表!CY39)</f>
        <v>#DIV/0!</v>
      </c>
      <c r="CZ39" s="218" t="e">
        <f ca="1">IF(CZ$3="分類不明", 計算_移輸出入額!$BG40, CZ$133*計算_投入係数表!CZ39)</f>
        <v>#DIV/0!</v>
      </c>
      <c r="DA39" s="218" t="e">
        <f ca="1">IF(DA$3="分類不明", 計算_移輸出入額!$BG40, DA$133*計算_投入係数表!DA39)</f>
        <v>#DIV/0!</v>
      </c>
      <c r="DB39" s="218" t="e">
        <f ca="1">IF(DB$3="分類不明", 計算_移輸出入額!$BG40, DB$133*計算_投入係数表!DB39)</f>
        <v>#DIV/0!</v>
      </c>
      <c r="DC39" s="218" t="e">
        <f ca="1">IF(DC$3="分類不明", 計算_移輸出入額!$BG40, DC$133*計算_投入係数表!DC39)</f>
        <v>#DIV/0!</v>
      </c>
      <c r="DD39" s="218" t="e">
        <f ca="1">IF(DD$3="分類不明", 計算_移輸出入額!$BG40, DD$133*計算_投入係数表!DD39)</f>
        <v>#DIV/0!</v>
      </c>
      <c r="DE39" s="218" t="e">
        <f ca="1">IF(DE$3="分類不明", 計算_移輸出入額!$BG40, DE$133*計算_投入係数表!DE39)</f>
        <v>#DIV/0!</v>
      </c>
      <c r="DF39" s="218" t="e">
        <f ca="1">IF(DF$3="分類不明", 計算_移輸出入額!$BG40, DF$133*計算_投入係数表!DF39)</f>
        <v>#DIV/0!</v>
      </c>
      <c r="DG39" s="218" t="e">
        <f ca="1">IF(DG$3="分類不明", 計算_移輸出入額!$BG40, DG$133*計算_投入係数表!DG39)</f>
        <v>#DIV/0!</v>
      </c>
      <c r="DH39" s="218" t="e">
        <f ca="1">IF(DH$3="分類不明", 計算_移輸出入額!$BG40, DH$133*計算_投入係数表!DH39)</f>
        <v>#DIV/0!</v>
      </c>
      <c r="DI39" s="218" t="e">
        <f ca="1">IF(DI$3="分類不明", 計算_移輸出入額!$BG40, DI$133*計算_投入係数表!DI39)</f>
        <v>#DIV/0!</v>
      </c>
      <c r="DJ39" s="218" t="e">
        <f ca="1">IF(DJ$3="分類不明", 計算_移輸出入額!$BG40, DJ$133*計算_投入係数表!DJ39)</f>
        <v>#DIV/0!</v>
      </c>
      <c r="DK39" s="218" t="e">
        <f ca="1">IF(DK$3="分類不明", 計算_移輸出入額!$BG40, DK$133*計算_投入係数表!DK39)</f>
        <v>#DIV/0!</v>
      </c>
      <c r="DL39" s="218" t="e">
        <f ca="1">IF(DL$3="分類不明", 計算_移輸出入額!$BG40, DL$133*計算_投入係数表!DL39)</f>
        <v>#DIV/0!</v>
      </c>
      <c r="DM39" s="218" t="e">
        <f ca="1">IF(DM$3="分類不明", 計算_移輸出入額!$BG40, DM$133*計算_投入係数表!DM39)</f>
        <v>#DIV/0!</v>
      </c>
      <c r="DN39" s="218" t="e">
        <f ca="1">IF(DN$3="分類不明", 計算_移輸出入額!$BG40, DN$133*計算_投入係数表!DN39)</f>
        <v>#DIV/0!</v>
      </c>
      <c r="DO39" s="218" t="e">
        <f ca="1">IF(DO$3="分類不明", 計算_移輸出入額!$BG40, DO$133*計算_投入係数表!DO39)</f>
        <v>#DIV/0!</v>
      </c>
      <c r="DP39" s="218" t="e">
        <f ca="1">IF(DP$3="分類不明", 計算_移輸出入額!$BG40, DP$133*計算_投入係数表!DP39)</f>
        <v>#DIV/0!</v>
      </c>
      <c r="DQ39" s="218" t="e">
        <f ca="1">IF(DQ$3="分類不明", 計算_移輸出入額!$BG40, DQ$133*計算_投入係数表!DQ39)</f>
        <v>#DIV/0!</v>
      </c>
      <c r="DR39" s="218" t="e">
        <f ca="1">IF(DR$3="分類不明", 計算_移輸出入額!$BG40, DR$133*計算_投入係数表!DR39)</f>
        <v>#DIV/0!</v>
      </c>
      <c r="DS39" s="218" t="e">
        <f ca="1">IF(DS$3="分類不明", 計算_移輸出入額!$BG40, DS$133*計算_投入係数表!DS39)</f>
        <v>#DIV/0!</v>
      </c>
      <c r="DT39" s="219">
        <f t="shared" ca="1" si="1"/>
        <v>0</v>
      </c>
      <c r="DU39" s="214">
        <f>計算_基本取引表_調整前!DU39</f>
        <v>0</v>
      </c>
      <c r="DV39" s="214">
        <f>IF($C39="分類不明", 計算_基本取引表_調整前!DV39+_xlfn.AGGREGATE(9,6,計算_移輸出入額!$BF$5:$BF$124), 計算_基本取引表_調整前!DV39)</f>
        <v>0</v>
      </c>
      <c r="DW39" s="214">
        <f>計算_基本取引表_調整前!DW39</f>
        <v>0</v>
      </c>
      <c r="DX39" s="214">
        <f>計算_基本取引表_調整前!DX39</f>
        <v>0</v>
      </c>
      <c r="DY39" s="214">
        <f>計算_基本取引表_調整前!DY39</f>
        <v>0</v>
      </c>
      <c r="DZ39" s="214">
        <f>計算_基本取引表_調整前!DZ39</f>
        <v>0</v>
      </c>
      <c r="EA39" s="214" t="e">
        <f>計算_基本取引表_調整前!EA39</f>
        <v>#DIV/0!</v>
      </c>
      <c r="EB39" s="735">
        <f ca="1">IFERROR(SUMIF(振分, $C39, 入力_北海道基本取引表!EB$4:EB$124)*($EE39/SUMIF(振分, $C39, 入力_北海道基本取引表!$EG$4:$EG$107)), 0)</f>
        <v>0</v>
      </c>
      <c r="EC39" s="215" t="e">
        <f t="shared" si="2"/>
        <v>#DIV/0!</v>
      </c>
      <c r="ED39" s="216" t="e">
        <f t="shared" ca="1" si="3"/>
        <v>#DIV/0!</v>
      </c>
      <c r="EE39" s="214" t="e">
        <f ca="1"/>
        <v>#DIV/0!</v>
      </c>
      <c r="EF39" s="216" t="e">
        <f t="shared" ca="1" si="4"/>
        <v>#DIV/0!</v>
      </c>
      <c r="EG39" s="216" t="e">
        <f t="shared" ca="1" si="0"/>
        <v>#DIV/0!</v>
      </c>
      <c r="EH39" s="214" t="e">
        <f ca="1"/>
        <v>#DIV/0!</v>
      </c>
      <c r="EI39" s="216" t="e">
        <f t="shared" ca="1" si="5"/>
        <v>#DIV/0!</v>
      </c>
      <c r="EJ39" s="216" t="e">
        <f ca="1"/>
        <v>#DIV/0!</v>
      </c>
      <c r="EK39" s="215"/>
    </row>
    <row r="40" spans="2:141" s="6" customFormat="1" ht="15.75" hidden="1" customHeight="1" x14ac:dyDescent="0.25">
      <c r="B40" s="53">
        <v>37</v>
      </c>
      <c r="C40" s="192" t="str">
        <v>-</v>
      </c>
      <c r="D40" s="211">
        <f ca="1">IF(D$3="分類不明", 計算_移輸出入額!$BG41, D$133*計算_投入係数表!D40)</f>
        <v>0</v>
      </c>
      <c r="E40" s="212">
        <f ca="1">IF(E$3="分類不明", 計算_移輸出入額!$BG41, E$133*計算_投入係数表!E40)</f>
        <v>0</v>
      </c>
      <c r="F40" s="212">
        <f ca="1">IF(F$3="分類不明", 計算_移輸出入額!$BG41, F$133*計算_投入係数表!F40)</f>
        <v>0</v>
      </c>
      <c r="G40" s="212">
        <f ca="1">IF(G$3="分類不明", 計算_移輸出入額!$BG41, G$133*計算_投入係数表!G40)</f>
        <v>0</v>
      </c>
      <c r="H40" s="212">
        <f ca="1">IF(H$3="分類不明", 計算_移輸出入額!$BG41, H$133*計算_投入係数表!H40)</f>
        <v>0</v>
      </c>
      <c r="I40" s="212">
        <f ca="1">IF(I$3="分類不明", 計算_移輸出入額!$BG41, I$133*計算_投入係数表!I40)</f>
        <v>0</v>
      </c>
      <c r="J40" s="212">
        <f ca="1">IF(J$3="分類不明", 計算_移輸出入額!$BG41, J$133*計算_投入係数表!J40)</f>
        <v>0</v>
      </c>
      <c r="K40" s="212">
        <f ca="1">IF(K$3="分類不明", 計算_移輸出入額!$BG41, K$133*計算_投入係数表!K40)</f>
        <v>0</v>
      </c>
      <c r="L40" s="212">
        <f ca="1">IF(L$3="分類不明", 計算_移輸出入額!$BG41, L$133*計算_投入係数表!L40)</f>
        <v>0</v>
      </c>
      <c r="M40" s="212">
        <f ca="1">IF(M$3="分類不明", 計算_移輸出入額!$BG41, M$133*計算_投入係数表!M40)</f>
        <v>0</v>
      </c>
      <c r="N40" s="212">
        <f ca="1">IF(N$3="分類不明", 計算_移輸出入額!$BG41, N$133*計算_投入係数表!N40)</f>
        <v>0</v>
      </c>
      <c r="O40" s="212">
        <f ca="1">IF(O$3="分類不明", 計算_移輸出入額!$BG41, O$133*計算_投入係数表!O40)</f>
        <v>0</v>
      </c>
      <c r="P40" s="212" t="e">
        <f ca="1">IF(P$3="分類不明", 計算_移輸出入額!$BG41, P$133*計算_投入係数表!P40)</f>
        <v>#DIV/0!</v>
      </c>
      <c r="Q40" s="212" t="e">
        <f ca="1">IF(Q$3="分類不明", 計算_移輸出入額!$BG41, Q$133*計算_投入係数表!Q40)</f>
        <v>#DIV/0!</v>
      </c>
      <c r="R40" s="212" t="e">
        <f ca="1">IF(R$3="分類不明", 計算_移輸出入額!$BG41, R$133*計算_投入係数表!R40)</f>
        <v>#DIV/0!</v>
      </c>
      <c r="S40" s="212" t="e">
        <f ca="1">IF(S$3="分類不明", 計算_移輸出入額!$BG41, S$133*計算_投入係数表!S40)</f>
        <v>#DIV/0!</v>
      </c>
      <c r="T40" s="212" t="e">
        <f ca="1">IF(T$3="分類不明", 計算_移輸出入額!$BG41, T$133*計算_投入係数表!T40)</f>
        <v>#DIV/0!</v>
      </c>
      <c r="U40" s="212" t="e">
        <f ca="1">IF(U$3="分類不明", 計算_移輸出入額!$BG41, U$133*計算_投入係数表!U40)</f>
        <v>#DIV/0!</v>
      </c>
      <c r="V40" s="212" t="e">
        <f ca="1">IF(V$3="分類不明", 計算_移輸出入額!$BG41, V$133*計算_投入係数表!V40)</f>
        <v>#DIV/0!</v>
      </c>
      <c r="W40" s="212" t="e">
        <f ca="1">IF(W$3="分類不明", 計算_移輸出入額!$BG41, W$133*計算_投入係数表!W40)</f>
        <v>#DIV/0!</v>
      </c>
      <c r="X40" s="212" t="e">
        <f ca="1">IF(X$3="分類不明", 計算_移輸出入額!$BG41, X$133*計算_投入係数表!X40)</f>
        <v>#DIV/0!</v>
      </c>
      <c r="Y40" s="212" t="e">
        <f ca="1">IF(Y$3="分類不明", 計算_移輸出入額!$BG41, Y$133*計算_投入係数表!Y40)</f>
        <v>#DIV/0!</v>
      </c>
      <c r="Z40" s="212" t="e">
        <f ca="1">IF(Z$3="分類不明", 計算_移輸出入額!$BG41, Z$133*計算_投入係数表!Z40)</f>
        <v>#DIV/0!</v>
      </c>
      <c r="AA40" s="212" t="e">
        <f ca="1">IF(AA$3="分類不明", 計算_移輸出入額!$BG41, AA$133*計算_投入係数表!AA40)</f>
        <v>#DIV/0!</v>
      </c>
      <c r="AB40" s="212" t="e">
        <f ca="1">IF(AB$3="分類不明", 計算_移輸出入額!$BG41, AB$133*計算_投入係数表!AB40)</f>
        <v>#DIV/0!</v>
      </c>
      <c r="AC40" s="212" t="e">
        <f ca="1">IF(AC$3="分類不明", 計算_移輸出入額!$BG41, AC$133*計算_投入係数表!AC40)</f>
        <v>#DIV/0!</v>
      </c>
      <c r="AD40" s="212" t="e">
        <f ca="1">IF(AD$3="分類不明", 計算_移輸出入額!$BG41, AD$133*計算_投入係数表!AD40)</f>
        <v>#DIV/0!</v>
      </c>
      <c r="AE40" s="212" t="e">
        <f ca="1">IF(AE$3="分類不明", 計算_移輸出入額!$BG41, AE$133*計算_投入係数表!AE40)</f>
        <v>#DIV/0!</v>
      </c>
      <c r="AF40" s="212" t="e">
        <f ca="1">IF(AF$3="分類不明", 計算_移輸出入額!$BG41, AF$133*計算_投入係数表!AF40)</f>
        <v>#DIV/0!</v>
      </c>
      <c r="AG40" s="212" t="e">
        <f ca="1">IF(AG$3="分類不明", 計算_移輸出入額!$BG41, AG$133*計算_投入係数表!AG40)</f>
        <v>#DIV/0!</v>
      </c>
      <c r="AH40" s="212" t="e">
        <f ca="1">IF(AH$3="分類不明", 計算_移輸出入額!$BG41, AH$133*計算_投入係数表!AH40)</f>
        <v>#DIV/0!</v>
      </c>
      <c r="AI40" s="212" t="e">
        <f ca="1">IF(AI$3="分類不明", 計算_移輸出入額!$BG41, AI$133*計算_投入係数表!AI40)</f>
        <v>#DIV/0!</v>
      </c>
      <c r="AJ40" s="212" t="e">
        <f ca="1">IF(AJ$3="分類不明", 計算_移輸出入額!$BG41, AJ$133*計算_投入係数表!AJ40)</f>
        <v>#DIV/0!</v>
      </c>
      <c r="AK40" s="212" t="e">
        <f ca="1">IF(AK$3="分類不明", 計算_移輸出入額!$BG41, AK$133*計算_投入係数表!AK40)</f>
        <v>#DIV/0!</v>
      </c>
      <c r="AL40" s="212" t="e">
        <f ca="1">IF(AL$3="分類不明", 計算_移輸出入額!$BG41, AL$133*計算_投入係数表!AL40)</f>
        <v>#DIV/0!</v>
      </c>
      <c r="AM40" s="212" t="e">
        <f ca="1">IF(AM$3="分類不明", 計算_移輸出入額!$BG41, AM$133*計算_投入係数表!AM40)</f>
        <v>#DIV/0!</v>
      </c>
      <c r="AN40" s="212" t="e">
        <f ca="1">IF(AN$3="分類不明", 計算_移輸出入額!$BG41, AN$133*計算_投入係数表!AN40)</f>
        <v>#DIV/0!</v>
      </c>
      <c r="AO40" s="212" t="e">
        <f ca="1">IF(AO$3="分類不明", 計算_移輸出入額!$BG41, AO$133*計算_投入係数表!AO40)</f>
        <v>#DIV/0!</v>
      </c>
      <c r="AP40" s="212" t="e">
        <f ca="1">IF(AP$3="分類不明", 計算_移輸出入額!$BG41, AP$133*計算_投入係数表!AP40)</f>
        <v>#DIV/0!</v>
      </c>
      <c r="AQ40" s="212" t="e">
        <f ca="1">IF(AQ$3="分類不明", 計算_移輸出入額!$BG41, AQ$133*計算_投入係数表!AQ40)</f>
        <v>#DIV/0!</v>
      </c>
      <c r="AR40" s="212" t="e">
        <f ca="1">IF(AR$3="分類不明", 計算_移輸出入額!$BG41, AR$133*計算_投入係数表!AR40)</f>
        <v>#DIV/0!</v>
      </c>
      <c r="AS40" s="212" t="e">
        <f ca="1">IF(AS$3="分類不明", 計算_移輸出入額!$BG41, AS$133*計算_投入係数表!AS40)</f>
        <v>#DIV/0!</v>
      </c>
      <c r="AT40" s="212" t="e">
        <f ca="1">IF(AT$3="分類不明", 計算_移輸出入額!$BG41, AT$133*計算_投入係数表!AT40)</f>
        <v>#DIV/0!</v>
      </c>
      <c r="AU40" s="212" t="e">
        <f ca="1">IF(AU$3="分類不明", 計算_移輸出入額!$BG41, AU$133*計算_投入係数表!AU40)</f>
        <v>#DIV/0!</v>
      </c>
      <c r="AV40" s="212" t="e">
        <f ca="1">IF(AV$3="分類不明", 計算_移輸出入額!$BG41, AV$133*計算_投入係数表!AV40)</f>
        <v>#DIV/0!</v>
      </c>
      <c r="AW40" s="212" t="e">
        <f ca="1">IF(AW$3="分類不明", 計算_移輸出入額!$BG41, AW$133*計算_投入係数表!AW40)</f>
        <v>#DIV/0!</v>
      </c>
      <c r="AX40" s="212" t="e">
        <f ca="1">IF(AX$3="分類不明", 計算_移輸出入額!$BG41, AX$133*計算_投入係数表!AX40)</f>
        <v>#DIV/0!</v>
      </c>
      <c r="AY40" s="212" t="e">
        <f ca="1">IF(AY$3="分類不明", 計算_移輸出入額!$BG41, AY$133*計算_投入係数表!AY40)</f>
        <v>#DIV/0!</v>
      </c>
      <c r="AZ40" s="212" t="e">
        <f ca="1">IF(AZ$3="分類不明", 計算_移輸出入額!$BG41, AZ$133*計算_投入係数表!AZ40)</f>
        <v>#DIV/0!</v>
      </c>
      <c r="BA40" s="212" t="e">
        <f ca="1">IF(BA$3="分類不明", 計算_移輸出入額!$BG41, BA$133*計算_投入係数表!BA40)</f>
        <v>#DIV/0!</v>
      </c>
      <c r="BB40" s="212" t="e">
        <f ca="1">IF(BB$3="分類不明", 計算_移輸出入額!$BG41, BB$133*計算_投入係数表!BB40)</f>
        <v>#DIV/0!</v>
      </c>
      <c r="BC40" s="212" t="e">
        <f ca="1">IF(BC$3="分類不明", 計算_移輸出入額!$BG41, BC$133*計算_投入係数表!BC40)</f>
        <v>#DIV/0!</v>
      </c>
      <c r="BD40" s="212" t="e">
        <f ca="1">IF(BD$3="分類不明", 計算_移輸出入額!$BG41, BD$133*計算_投入係数表!BD40)</f>
        <v>#DIV/0!</v>
      </c>
      <c r="BE40" s="212" t="e">
        <f ca="1">IF(BE$3="分類不明", 計算_移輸出入額!$BG41, BE$133*計算_投入係数表!BE40)</f>
        <v>#DIV/0!</v>
      </c>
      <c r="BF40" s="212" t="e">
        <f ca="1">IF(BF$3="分類不明", 計算_移輸出入額!$BG41, BF$133*計算_投入係数表!BF40)</f>
        <v>#DIV/0!</v>
      </c>
      <c r="BG40" s="212" t="e">
        <f ca="1">IF(BG$3="分類不明", 計算_移輸出入額!$BG41, BG$133*計算_投入係数表!BG40)</f>
        <v>#DIV/0!</v>
      </c>
      <c r="BH40" s="212" t="e">
        <f ca="1">IF(BH$3="分類不明", 計算_移輸出入額!$BG41, BH$133*計算_投入係数表!BH40)</f>
        <v>#DIV/0!</v>
      </c>
      <c r="BI40" s="212" t="e">
        <f ca="1">IF(BI$3="分類不明", 計算_移輸出入額!$BG41, BI$133*計算_投入係数表!BI40)</f>
        <v>#DIV/0!</v>
      </c>
      <c r="BJ40" s="212" t="e">
        <f ca="1">IF(BJ$3="分類不明", 計算_移輸出入額!$BG41, BJ$133*計算_投入係数表!BJ40)</f>
        <v>#DIV/0!</v>
      </c>
      <c r="BK40" s="212" t="e">
        <f ca="1">IF(BK$3="分類不明", 計算_移輸出入額!$BG41, BK$133*計算_投入係数表!BK40)</f>
        <v>#DIV/0!</v>
      </c>
      <c r="BL40" s="212" t="e">
        <f ca="1">IF(BL$3="分類不明", 計算_移輸出入額!$BG41, BL$133*計算_投入係数表!BL40)</f>
        <v>#DIV/0!</v>
      </c>
      <c r="BM40" s="212" t="e">
        <f ca="1">IF(BM$3="分類不明", 計算_移輸出入額!$BG41, BM$133*計算_投入係数表!BM40)</f>
        <v>#DIV/0!</v>
      </c>
      <c r="BN40" s="212" t="e">
        <f ca="1">IF(BN$3="分類不明", 計算_移輸出入額!$BG41, BN$133*計算_投入係数表!BN40)</f>
        <v>#DIV/0!</v>
      </c>
      <c r="BO40" s="212" t="e">
        <f ca="1">IF(BO$3="分類不明", 計算_移輸出入額!$BG41, BO$133*計算_投入係数表!BO40)</f>
        <v>#DIV/0!</v>
      </c>
      <c r="BP40" s="212" t="e">
        <f ca="1">IF(BP$3="分類不明", 計算_移輸出入額!$BG41, BP$133*計算_投入係数表!BP40)</f>
        <v>#DIV/0!</v>
      </c>
      <c r="BQ40" s="212" t="e">
        <f ca="1">IF(BQ$3="分類不明", 計算_移輸出入額!$BG41, BQ$133*計算_投入係数表!BQ40)</f>
        <v>#DIV/0!</v>
      </c>
      <c r="BR40" s="212" t="e">
        <f ca="1">IF(BR$3="分類不明", 計算_移輸出入額!$BG41, BR$133*計算_投入係数表!BR40)</f>
        <v>#DIV/0!</v>
      </c>
      <c r="BS40" s="212" t="e">
        <f ca="1">IF(BS$3="分類不明", 計算_移輸出入額!$BG41, BS$133*計算_投入係数表!BS40)</f>
        <v>#DIV/0!</v>
      </c>
      <c r="BT40" s="212" t="e">
        <f ca="1">IF(BT$3="分類不明", 計算_移輸出入額!$BG41, BT$133*計算_投入係数表!BT40)</f>
        <v>#DIV/0!</v>
      </c>
      <c r="BU40" s="212" t="e">
        <f ca="1">IF(BU$3="分類不明", 計算_移輸出入額!$BG41, BU$133*計算_投入係数表!BU40)</f>
        <v>#DIV/0!</v>
      </c>
      <c r="BV40" s="212" t="e">
        <f ca="1">IF(BV$3="分類不明", 計算_移輸出入額!$BG41, BV$133*計算_投入係数表!BV40)</f>
        <v>#DIV/0!</v>
      </c>
      <c r="BW40" s="212" t="e">
        <f ca="1">IF(BW$3="分類不明", 計算_移輸出入額!$BG41, BW$133*計算_投入係数表!BW40)</f>
        <v>#DIV/0!</v>
      </c>
      <c r="BX40" s="212" t="e">
        <f ca="1">IF(BX$3="分類不明", 計算_移輸出入額!$BG41, BX$133*計算_投入係数表!BX40)</f>
        <v>#DIV/0!</v>
      </c>
      <c r="BY40" s="212" t="e">
        <f ca="1">IF(BY$3="分類不明", 計算_移輸出入額!$BG41, BY$133*計算_投入係数表!BY40)</f>
        <v>#DIV/0!</v>
      </c>
      <c r="BZ40" s="212" t="e">
        <f ca="1">IF(BZ$3="分類不明", 計算_移輸出入額!$BG41, BZ$133*計算_投入係数表!BZ40)</f>
        <v>#DIV/0!</v>
      </c>
      <c r="CA40" s="212" t="e">
        <f ca="1">IF(CA$3="分類不明", 計算_移輸出入額!$BG41, CA$133*計算_投入係数表!CA40)</f>
        <v>#DIV/0!</v>
      </c>
      <c r="CB40" s="212" t="e">
        <f ca="1">IF(CB$3="分類不明", 計算_移輸出入額!$BG41, CB$133*計算_投入係数表!CB40)</f>
        <v>#DIV/0!</v>
      </c>
      <c r="CC40" s="212" t="e">
        <f ca="1">IF(CC$3="分類不明", 計算_移輸出入額!$BG41, CC$133*計算_投入係数表!CC40)</f>
        <v>#DIV/0!</v>
      </c>
      <c r="CD40" s="212" t="e">
        <f ca="1">IF(CD$3="分類不明", 計算_移輸出入額!$BG41, CD$133*計算_投入係数表!CD40)</f>
        <v>#DIV/0!</v>
      </c>
      <c r="CE40" s="212" t="e">
        <f ca="1">IF(CE$3="分類不明", 計算_移輸出入額!$BG41, CE$133*計算_投入係数表!CE40)</f>
        <v>#DIV/0!</v>
      </c>
      <c r="CF40" s="212" t="e">
        <f ca="1">IF(CF$3="分類不明", 計算_移輸出入額!$BG41, CF$133*計算_投入係数表!CF40)</f>
        <v>#DIV/0!</v>
      </c>
      <c r="CG40" s="212" t="e">
        <f ca="1">IF(CG$3="分類不明", 計算_移輸出入額!$BG41, CG$133*計算_投入係数表!CG40)</f>
        <v>#DIV/0!</v>
      </c>
      <c r="CH40" s="212" t="e">
        <f ca="1">IF(CH$3="分類不明", 計算_移輸出入額!$BG41, CH$133*計算_投入係数表!CH40)</f>
        <v>#DIV/0!</v>
      </c>
      <c r="CI40" s="212" t="e">
        <f ca="1">IF(CI$3="分類不明", 計算_移輸出入額!$BG41, CI$133*計算_投入係数表!CI40)</f>
        <v>#DIV/0!</v>
      </c>
      <c r="CJ40" s="212" t="e">
        <f ca="1">IF(CJ$3="分類不明", 計算_移輸出入額!$BG41, CJ$133*計算_投入係数表!CJ40)</f>
        <v>#DIV/0!</v>
      </c>
      <c r="CK40" s="212" t="e">
        <f ca="1">IF(CK$3="分類不明", 計算_移輸出入額!$BG41, CK$133*計算_投入係数表!CK40)</f>
        <v>#DIV/0!</v>
      </c>
      <c r="CL40" s="212" t="e">
        <f ca="1">IF(CL$3="分類不明", 計算_移輸出入額!$BG41, CL$133*計算_投入係数表!CL40)</f>
        <v>#DIV/0!</v>
      </c>
      <c r="CM40" s="212" t="e">
        <f ca="1">IF(CM$3="分類不明", 計算_移輸出入額!$BG41, CM$133*計算_投入係数表!CM40)</f>
        <v>#DIV/0!</v>
      </c>
      <c r="CN40" s="212" t="e">
        <f ca="1">IF(CN$3="分類不明", 計算_移輸出入額!$BG41, CN$133*計算_投入係数表!CN40)</f>
        <v>#DIV/0!</v>
      </c>
      <c r="CO40" s="212" t="e">
        <f ca="1">IF(CO$3="分類不明", 計算_移輸出入額!$BG41, CO$133*計算_投入係数表!CO40)</f>
        <v>#DIV/0!</v>
      </c>
      <c r="CP40" s="212" t="e">
        <f ca="1">IF(CP$3="分類不明", 計算_移輸出入額!$BG41, CP$133*計算_投入係数表!CP40)</f>
        <v>#DIV/0!</v>
      </c>
      <c r="CQ40" s="212" t="e">
        <f ca="1">IF(CQ$3="分類不明", 計算_移輸出入額!$BG41, CQ$133*計算_投入係数表!CQ40)</f>
        <v>#DIV/0!</v>
      </c>
      <c r="CR40" s="212" t="e">
        <f ca="1">IF(CR$3="分類不明", 計算_移輸出入額!$BG41, CR$133*計算_投入係数表!CR40)</f>
        <v>#DIV/0!</v>
      </c>
      <c r="CS40" s="212" t="e">
        <f ca="1">IF(CS$3="分類不明", 計算_移輸出入額!$BG41, CS$133*計算_投入係数表!CS40)</f>
        <v>#DIV/0!</v>
      </c>
      <c r="CT40" s="212" t="e">
        <f ca="1">IF(CT$3="分類不明", 計算_移輸出入額!$BG41, CT$133*計算_投入係数表!CT40)</f>
        <v>#DIV/0!</v>
      </c>
      <c r="CU40" s="212" t="e">
        <f ca="1">IF(CU$3="分類不明", 計算_移輸出入額!$BG41, CU$133*計算_投入係数表!CU40)</f>
        <v>#DIV/0!</v>
      </c>
      <c r="CV40" s="212" t="e">
        <f ca="1">IF(CV$3="分類不明", 計算_移輸出入額!$BG41, CV$133*計算_投入係数表!CV40)</f>
        <v>#DIV/0!</v>
      </c>
      <c r="CW40" s="212" t="e">
        <f ca="1">IF(CW$3="分類不明", 計算_移輸出入額!$BG41, CW$133*計算_投入係数表!CW40)</f>
        <v>#DIV/0!</v>
      </c>
      <c r="CX40" s="212" t="e">
        <f ca="1">IF(CX$3="分類不明", 計算_移輸出入額!$BG41, CX$133*計算_投入係数表!CX40)</f>
        <v>#DIV/0!</v>
      </c>
      <c r="CY40" s="212" t="e">
        <f ca="1">IF(CY$3="分類不明", 計算_移輸出入額!$BG41, CY$133*計算_投入係数表!CY40)</f>
        <v>#DIV/0!</v>
      </c>
      <c r="CZ40" s="212" t="e">
        <f ca="1">IF(CZ$3="分類不明", 計算_移輸出入額!$BG41, CZ$133*計算_投入係数表!CZ40)</f>
        <v>#DIV/0!</v>
      </c>
      <c r="DA40" s="212" t="e">
        <f ca="1">IF(DA$3="分類不明", 計算_移輸出入額!$BG41, DA$133*計算_投入係数表!DA40)</f>
        <v>#DIV/0!</v>
      </c>
      <c r="DB40" s="212" t="e">
        <f ca="1">IF(DB$3="分類不明", 計算_移輸出入額!$BG41, DB$133*計算_投入係数表!DB40)</f>
        <v>#DIV/0!</v>
      </c>
      <c r="DC40" s="212" t="e">
        <f ca="1">IF(DC$3="分類不明", 計算_移輸出入額!$BG41, DC$133*計算_投入係数表!DC40)</f>
        <v>#DIV/0!</v>
      </c>
      <c r="DD40" s="212" t="e">
        <f ca="1">IF(DD$3="分類不明", 計算_移輸出入額!$BG41, DD$133*計算_投入係数表!DD40)</f>
        <v>#DIV/0!</v>
      </c>
      <c r="DE40" s="212" t="e">
        <f ca="1">IF(DE$3="分類不明", 計算_移輸出入額!$BG41, DE$133*計算_投入係数表!DE40)</f>
        <v>#DIV/0!</v>
      </c>
      <c r="DF40" s="212" t="e">
        <f ca="1">IF(DF$3="分類不明", 計算_移輸出入額!$BG41, DF$133*計算_投入係数表!DF40)</f>
        <v>#DIV/0!</v>
      </c>
      <c r="DG40" s="212" t="e">
        <f ca="1">IF(DG$3="分類不明", 計算_移輸出入額!$BG41, DG$133*計算_投入係数表!DG40)</f>
        <v>#DIV/0!</v>
      </c>
      <c r="DH40" s="212" t="e">
        <f ca="1">IF(DH$3="分類不明", 計算_移輸出入額!$BG41, DH$133*計算_投入係数表!DH40)</f>
        <v>#DIV/0!</v>
      </c>
      <c r="DI40" s="212" t="e">
        <f ca="1">IF(DI$3="分類不明", 計算_移輸出入額!$BG41, DI$133*計算_投入係数表!DI40)</f>
        <v>#DIV/0!</v>
      </c>
      <c r="DJ40" s="212" t="e">
        <f ca="1">IF(DJ$3="分類不明", 計算_移輸出入額!$BG41, DJ$133*計算_投入係数表!DJ40)</f>
        <v>#DIV/0!</v>
      </c>
      <c r="DK40" s="212" t="e">
        <f ca="1">IF(DK$3="分類不明", 計算_移輸出入額!$BG41, DK$133*計算_投入係数表!DK40)</f>
        <v>#DIV/0!</v>
      </c>
      <c r="DL40" s="212" t="e">
        <f ca="1">IF(DL$3="分類不明", 計算_移輸出入額!$BG41, DL$133*計算_投入係数表!DL40)</f>
        <v>#DIV/0!</v>
      </c>
      <c r="DM40" s="212" t="e">
        <f ca="1">IF(DM$3="分類不明", 計算_移輸出入額!$BG41, DM$133*計算_投入係数表!DM40)</f>
        <v>#DIV/0!</v>
      </c>
      <c r="DN40" s="212" t="e">
        <f ca="1">IF(DN$3="分類不明", 計算_移輸出入額!$BG41, DN$133*計算_投入係数表!DN40)</f>
        <v>#DIV/0!</v>
      </c>
      <c r="DO40" s="212" t="e">
        <f ca="1">IF(DO$3="分類不明", 計算_移輸出入額!$BG41, DO$133*計算_投入係数表!DO40)</f>
        <v>#DIV/0!</v>
      </c>
      <c r="DP40" s="212" t="e">
        <f ca="1">IF(DP$3="分類不明", 計算_移輸出入額!$BG41, DP$133*計算_投入係数表!DP40)</f>
        <v>#DIV/0!</v>
      </c>
      <c r="DQ40" s="212" t="e">
        <f ca="1">IF(DQ$3="分類不明", 計算_移輸出入額!$BG41, DQ$133*計算_投入係数表!DQ40)</f>
        <v>#DIV/0!</v>
      </c>
      <c r="DR40" s="212" t="e">
        <f ca="1">IF(DR$3="分類不明", 計算_移輸出入額!$BG41, DR$133*計算_投入係数表!DR40)</f>
        <v>#DIV/0!</v>
      </c>
      <c r="DS40" s="212" t="e">
        <f ca="1">IF(DS$3="分類不明", 計算_移輸出入額!$BG41, DS$133*計算_投入係数表!DS40)</f>
        <v>#DIV/0!</v>
      </c>
      <c r="DT40" s="213">
        <f t="shared" ca="1" si="1"/>
        <v>0</v>
      </c>
      <c r="DU40" s="214">
        <f>計算_基本取引表_調整前!DU40</f>
        <v>0</v>
      </c>
      <c r="DV40" s="214">
        <f>IF($C40="分類不明", 計算_基本取引表_調整前!DV40+_xlfn.AGGREGATE(9,6,計算_移輸出入額!$BF$5:$BF$124), 計算_基本取引表_調整前!DV40)</f>
        <v>0</v>
      </c>
      <c r="DW40" s="214">
        <f>計算_基本取引表_調整前!DW40</f>
        <v>0</v>
      </c>
      <c r="DX40" s="214">
        <f>計算_基本取引表_調整前!DX40</f>
        <v>0</v>
      </c>
      <c r="DY40" s="214">
        <f>計算_基本取引表_調整前!DY40</f>
        <v>0</v>
      </c>
      <c r="DZ40" s="214">
        <f>計算_基本取引表_調整前!DZ40</f>
        <v>0</v>
      </c>
      <c r="EA40" s="214" t="e">
        <f>計算_基本取引表_調整前!EA40</f>
        <v>#DIV/0!</v>
      </c>
      <c r="EB40" s="735">
        <f ca="1">IFERROR(SUMIF(振分, $C40, 入力_北海道基本取引表!EB$4:EB$124)*($EE40/SUMIF(振分, $C40, 入力_北海道基本取引表!$EG$4:$EG$107)), 0)</f>
        <v>0</v>
      </c>
      <c r="EC40" s="215" t="e">
        <f t="shared" si="2"/>
        <v>#DIV/0!</v>
      </c>
      <c r="ED40" s="216" t="e">
        <f t="shared" ca="1" si="3"/>
        <v>#DIV/0!</v>
      </c>
      <c r="EE40" s="214" t="e">
        <f ca="1"/>
        <v>#DIV/0!</v>
      </c>
      <c r="EF40" s="216" t="e">
        <f t="shared" ca="1" si="4"/>
        <v>#DIV/0!</v>
      </c>
      <c r="EG40" s="216" t="e">
        <f t="shared" ca="1" si="0"/>
        <v>#DIV/0!</v>
      </c>
      <c r="EH40" s="214" t="e">
        <f ca="1"/>
        <v>#DIV/0!</v>
      </c>
      <c r="EI40" s="216" t="e">
        <f t="shared" ca="1" si="5"/>
        <v>#DIV/0!</v>
      </c>
      <c r="EJ40" s="216" t="e">
        <f ca="1"/>
        <v>#DIV/0!</v>
      </c>
      <c r="EK40" s="215"/>
    </row>
    <row r="41" spans="2:141" s="6" customFormat="1" ht="15.75" hidden="1" customHeight="1" x14ac:dyDescent="0.25">
      <c r="B41" s="53">
        <v>38</v>
      </c>
      <c r="C41" s="192" t="str">
        <v>-</v>
      </c>
      <c r="D41" s="211">
        <f ca="1">IF(D$3="分類不明", 計算_移輸出入額!$BG42, D$133*計算_投入係数表!D41)</f>
        <v>0</v>
      </c>
      <c r="E41" s="212">
        <f ca="1">IF(E$3="分類不明", 計算_移輸出入額!$BG42, E$133*計算_投入係数表!E41)</f>
        <v>0</v>
      </c>
      <c r="F41" s="212">
        <f ca="1">IF(F$3="分類不明", 計算_移輸出入額!$BG42, F$133*計算_投入係数表!F41)</f>
        <v>0</v>
      </c>
      <c r="G41" s="212">
        <f ca="1">IF(G$3="分類不明", 計算_移輸出入額!$BG42, G$133*計算_投入係数表!G41)</f>
        <v>0</v>
      </c>
      <c r="H41" s="212">
        <f ca="1">IF(H$3="分類不明", 計算_移輸出入額!$BG42, H$133*計算_投入係数表!H41)</f>
        <v>0</v>
      </c>
      <c r="I41" s="212">
        <f ca="1">IF(I$3="分類不明", 計算_移輸出入額!$BG42, I$133*計算_投入係数表!I41)</f>
        <v>0</v>
      </c>
      <c r="J41" s="212">
        <f ca="1">IF(J$3="分類不明", 計算_移輸出入額!$BG42, J$133*計算_投入係数表!J41)</f>
        <v>0</v>
      </c>
      <c r="K41" s="212">
        <f ca="1">IF(K$3="分類不明", 計算_移輸出入額!$BG42, K$133*計算_投入係数表!K41)</f>
        <v>0</v>
      </c>
      <c r="L41" s="212">
        <f ca="1">IF(L$3="分類不明", 計算_移輸出入額!$BG42, L$133*計算_投入係数表!L41)</f>
        <v>0</v>
      </c>
      <c r="M41" s="212">
        <f ca="1">IF(M$3="分類不明", 計算_移輸出入額!$BG42, M$133*計算_投入係数表!M41)</f>
        <v>0</v>
      </c>
      <c r="N41" s="212">
        <f ca="1">IF(N$3="分類不明", 計算_移輸出入額!$BG42, N$133*計算_投入係数表!N41)</f>
        <v>0</v>
      </c>
      <c r="O41" s="212">
        <f ca="1">IF(O$3="分類不明", 計算_移輸出入額!$BG42, O$133*計算_投入係数表!O41)</f>
        <v>0</v>
      </c>
      <c r="P41" s="212" t="e">
        <f ca="1">IF(P$3="分類不明", 計算_移輸出入額!$BG42, P$133*計算_投入係数表!P41)</f>
        <v>#DIV/0!</v>
      </c>
      <c r="Q41" s="212" t="e">
        <f ca="1">IF(Q$3="分類不明", 計算_移輸出入額!$BG42, Q$133*計算_投入係数表!Q41)</f>
        <v>#DIV/0!</v>
      </c>
      <c r="R41" s="212" t="e">
        <f ca="1">IF(R$3="分類不明", 計算_移輸出入額!$BG42, R$133*計算_投入係数表!R41)</f>
        <v>#DIV/0!</v>
      </c>
      <c r="S41" s="212" t="e">
        <f ca="1">IF(S$3="分類不明", 計算_移輸出入額!$BG42, S$133*計算_投入係数表!S41)</f>
        <v>#DIV/0!</v>
      </c>
      <c r="T41" s="212" t="e">
        <f ca="1">IF(T$3="分類不明", 計算_移輸出入額!$BG42, T$133*計算_投入係数表!T41)</f>
        <v>#DIV/0!</v>
      </c>
      <c r="U41" s="212" t="e">
        <f ca="1">IF(U$3="分類不明", 計算_移輸出入額!$BG42, U$133*計算_投入係数表!U41)</f>
        <v>#DIV/0!</v>
      </c>
      <c r="V41" s="212" t="e">
        <f ca="1">IF(V$3="分類不明", 計算_移輸出入額!$BG42, V$133*計算_投入係数表!V41)</f>
        <v>#DIV/0!</v>
      </c>
      <c r="W41" s="212" t="e">
        <f ca="1">IF(W$3="分類不明", 計算_移輸出入額!$BG42, W$133*計算_投入係数表!W41)</f>
        <v>#DIV/0!</v>
      </c>
      <c r="X41" s="212" t="e">
        <f ca="1">IF(X$3="分類不明", 計算_移輸出入額!$BG42, X$133*計算_投入係数表!X41)</f>
        <v>#DIV/0!</v>
      </c>
      <c r="Y41" s="212" t="e">
        <f ca="1">IF(Y$3="分類不明", 計算_移輸出入額!$BG42, Y$133*計算_投入係数表!Y41)</f>
        <v>#DIV/0!</v>
      </c>
      <c r="Z41" s="212" t="e">
        <f ca="1">IF(Z$3="分類不明", 計算_移輸出入額!$BG42, Z$133*計算_投入係数表!Z41)</f>
        <v>#DIV/0!</v>
      </c>
      <c r="AA41" s="212" t="e">
        <f ca="1">IF(AA$3="分類不明", 計算_移輸出入額!$BG42, AA$133*計算_投入係数表!AA41)</f>
        <v>#DIV/0!</v>
      </c>
      <c r="AB41" s="212" t="e">
        <f ca="1">IF(AB$3="分類不明", 計算_移輸出入額!$BG42, AB$133*計算_投入係数表!AB41)</f>
        <v>#DIV/0!</v>
      </c>
      <c r="AC41" s="212" t="e">
        <f ca="1">IF(AC$3="分類不明", 計算_移輸出入額!$BG42, AC$133*計算_投入係数表!AC41)</f>
        <v>#DIV/0!</v>
      </c>
      <c r="AD41" s="212" t="e">
        <f ca="1">IF(AD$3="分類不明", 計算_移輸出入額!$BG42, AD$133*計算_投入係数表!AD41)</f>
        <v>#DIV/0!</v>
      </c>
      <c r="AE41" s="212" t="e">
        <f ca="1">IF(AE$3="分類不明", 計算_移輸出入額!$BG42, AE$133*計算_投入係数表!AE41)</f>
        <v>#DIV/0!</v>
      </c>
      <c r="AF41" s="212" t="e">
        <f ca="1">IF(AF$3="分類不明", 計算_移輸出入額!$BG42, AF$133*計算_投入係数表!AF41)</f>
        <v>#DIV/0!</v>
      </c>
      <c r="AG41" s="212" t="e">
        <f ca="1">IF(AG$3="分類不明", 計算_移輸出入額!$BG42, AG$133*計算_投入係数表!AG41)</f>
        <v>#DIV/0!</v>
      </c>
      <c r="AH41" s="212" t="e">
        <f ca="1">IF(AH$3="分類不明", 計算_移輸出入額!$BG42, AH$133*計算_投入係数表!AH41)</f>
        <v>#DIV/0!</v>
      </c>
      <c r="AI41" s="212" t="e">
        <f ca="1">IF(AI$3="分類不明", 計算_移輸出入額!$BG42, AI$133*計算_投入係数表!AI41)</f>
        <v>#DIV/0!</v>
      </c>
      <c r="AJ41" s="212" t="e">
        <f ca="1">IF(AJ$3="分類不明", 計算_移輸出入額!$BG42, AJ$133*計算_投入係数表!AJ41)</f>
        <v>#DIV/0!</v>
      </c>
      <c r="AK41" s="212" t="e">
        <f ca="1">IF(AK$3="分類不明", 計算_移輸出入額!$BG42, AK$133*計算_投入係数表!AK41)</f>
        <v>#DIV/0!</v>
      </c>
      <c r="AL41" s="212" t="e">
        <f ca="1">IF(AL$3="分類不明", 計算_移輸出入額!$BG42, AL$133*計算_投入係数表!AL41)</f>
        <v>#DIV/0!</v>
      </c>
      <c r="AM41" s="212" t="e">
        <f ca="1">IF(AM$3="分類不明", 計算_移輸出入額!$BG42, AM$133*計算_投入係数表!AM41)</f>
        <v>#DIV/0!</v>
      </c>
      <c r="AN41" s="212" t="e">
        <f ca="1">IF(AN$3="分類不明", 計算_移輸出入額!$BG42, AN$133*計算_投入係数表!AN41)</f>
        <v>#DIV/0!</v>
      </c>
      <c r="AO41" s="212" t="e">
        <f ca="1">IF(AO$3="分類不明", 計算_移輸出入額!$BG42, AO$133*計算_投入係数表!AO41)</f>
        <v>#DIV/0!</v>
      </c>
      <c r="AP41" s="212" t="e">
        <f ca="1">IF(AP$3="分類不明", 計算_移輸出入額!$BG42, AP$133*計算_投入係数表!AP41)</f>
        <v>#DIV/0!</v>
      </c>
      <c r="AQ41" s="212" t="e">
        <f ca="1">IF(AQ$3="分類不明", 計算_移輸出入額!$BG42, AQ$133*計算_投入係数表!AQ41)</f>
        <v>#DIV/0!</v>
      </c>
      <c r="AR41" s="212" t="e">
        <f ca="1">IF(AR$3="分類不明", 計算_移輸出入額!$BG42, AR$133*計算_投入係数表!AR41)</f>
        <v>#DIV/0!</v>
      </c>
      <c r="AS41" s="212" t="e">
        <f ca="1">IF(AS$3="分類不明", 計算_移輸出入額!$BG42, AS$133*計算_投入係数表!AS41)</f>
        <v>#DIV/0!</v>
      </c>
      <c r="AT41" s="212" t="e">
        <f ca="1">IF(AT$3="分類不明", 計算_移輸出入額!$BG42, AT$133*計算_投入係数表!AT41)</f>
        <v>#DIV/0!</v>
      </c>
      <c r="AU41" s="212" t="e">
        <f ca="1">IF(AU$3="分類不明", 計算_移輸出入額!$BG42, AU$133*計算_投入係数表!AU41)</f>
        <v>#DIV/0!</v>
      </c>
      <c r="AV41" s="212" t="e">
        <f ca="1">IF(AV$3="分類不明", 計算_移輸出入額!$BG42, AV$133*計算_投入係数表!AV41)</f>
        <v>#DIV/0!</v>
      </c>
      <c r="AW41" s="212" t="e">
        <f ca="1">IF(AW$3="分類不明", 計算_移輸出入額!$BG42, AW$133*計算_投入係数表!AW41)</f>
        <v>#DIV/0!</v>
      </c>
      <c r="AX41" s="212" t="e">
        <f ca="1">IF(AX$3="分類不明", 計算_移輸出入額!$BG42, AX$133*計算_投入係数表!AX41)</f>
        <v>#DIV/0!</v>
      </c>
      <c r="AY41" s="212" t="e">
        <f ca="1">IF(AY$3="分類不明", 計算_移輸出入額!$BG42, AY$133*計算_投入係数表!AY41)</f>
        <v>#DIV/0!</v>
      </c>
      <c r="AZ41" s="212" t="e">
        <f ca="1">IF(AZ$3="分類不明", 計算_移輸出入額!$BG42, AZ$133*計算_投入係数表!AZ41)</f>
        <v>#DIV/0!</v>
      </c>
      <c r="BA41" s="212" t="e">
        <f ca="1">IF(BA$3="分類不明", 計算_移輸出入額!$BG42, BA$133*計算_投入係数表!BA41)</f>
        <v>#DIV/0!</v>
      </c>
      <c r="BB41" s="212" t="e">
        <f ca="1">IF(BB$3="分類不明", 計算_移輸出入額!$BG42, BB$133*計算_投入係数表!BB41)</f>
        <v>#DIV/0!</v>
      </c>
      <c r="BC41" s="212" t="e">
        <f ca="1">IF(BC$3="分類不明", 計算_移輸出入額!$BG42, BC$133*計算_投入係数表!BC41)</f>
        <v>#DIV/0!</v>
      </c>
      <c r="BD41" s="212" t="e">
        <f ca="1">IF(BD$3="分類不明", 計算_移輸出入額!$BG42, BD$133*計算_投入係数表!BD41)</f>
        <v>#DIV/0!</v>
      </c>
      <c r="BE41" s="212" t="e">
        <f ca="1">IF(BE$3="分類不明", 計算_移輸出入額!$BG42, BE$133*計算_投入係数表!BE41)</f>
        <v>#DIV/0!</v>
      </c>
      <c r="BF41" s="212" t="e">
        <f ca="1">IF(BF$3="分類不明", 計算_移輸出入額!$BG42, BF$133*計算_投入係数表!BF41)</f>
        <v>#DIV/0!</v>
      </c>
      <c r="BG41" s="212" t="e">
        <f ca="1">IF(BG$3="分類不明", 計算_移輸出入額!$BG42, BG$133*計算_投入係数表!BG41)</f>
        <v>#DIV/0!</v>
      </c>
      <c r="BH41" s="212" t="e">
        <f ca="1">IF(BH$3="分類不明", 計算_移輸出入額!$BG42, BH$133*計算_投入係数表!BH41)</f>
        <v>#DIV/0!</v>
      </c>
      <c r="BI41" s="212" t="e">
        <f ca="1">IF(BI$3="分類不明", 計算_移輸出入額!$BG42, BI$133*計算_投入係数表!BI41)</f>
        <v>#DIV/0!</v>
      </c>
      <c r="BJ41" s="212" t="e">
        <f ca="1">IF(BJ$3="分類不明", 計算_移輸出入額!$BG42, BJ$133*計算_投入係数表!BJ41)</f>
        <v>#DIV/0!</v>
      </c>
      <c r="BK41" s="212" t="e">
        <f ca="1">IF(BK$3="分類不明", 計算_移輸出入額!$BG42, BK$133*計算_投入係数表!BK41)</f>
        <v>#DIV/0!</v>
      </c>
      <c r="BL41" s="212" t="e">
        <f ca="1">IF(BL$3="分類不明", 計算_移輸出入額!$BG42, BL$133*計算_投入係数表!BL41)</f>
        <v>#DIV/0!</v>
      </c>
      <c r="BM41" s="212" t="e">
        <f ca="1">IF(BM$3="分類不明", 計算_移輸出入額!$BG42, BM$133*計算_投入係数表!BM41)</f>
        <v>#DIV/0!</v>
      </c>
      <c r="BN41" s="212" t="e">
        <f ca="1">IF(BN$3="分類不明", 計算_移輸出入額!$BG42, BN$133*計算_投入係数表!BN41)</f>
        <v>#DIV/0!</v>
      </c>
      <c r="BO41" s="212" t="e">
        <f ca="1">IF(BO$3="分類不明", 計算_移輸出入額!$BG42, BO$133*計算_投入係数表!BO41)</f>
        <v>#DIV/0!</v>
      </c>
      <c r="BP41" s="212" t="e">
        <f ca="1">IF(BP$3="分類不明", 計算_移輸出入額!$BG42, BP$133*計算_投入係数表!BP41)</f>
        <v>#DIV/0!</v>
      </c>
      <c r="BQ41" s="212" t="e">
        <f ca="1">IF(BQ$3="分類不明", 計算_移輸出入額!$BG42, BQ$133*計算_投入係数表!BQ41)</f>
        <v>#DIV/0!</v>
      </c>
      <c r="BR41" s="212" t="e">
        <f ca="1">IF(BR$3="分類不明", 計算_移輸出入額!$BG42, BR$133*計算_投入係数表!BR41)</f>
        <v>#DIV/0!</v>
      </c>
      <c r="BS41" s="212" t="e">
        <f ca="1">IF(BS$3="分類不明", 計算_移輸出入額!$BG42, BS$133*計算_投入係数表!BS41)</f>
        <v>#DIV/0!</v>
      </c>
      <c r="BT41" s="212" t="e">
        <f ca="1">IF(BT$3="分類不明", 計算_移輸出入額!$BG42, BT$133*計算_投入係数表!BT41)</f>
        <v>#DIV/0!</v>
      </c>
      <c r="BU41" s="212" t="e">
        <f ca="1">IF(BU$3="分類不明", 計算_移輸出入額!$BG42, BU$133*計算_投入係数表!BU41)</f>
        <v>#DIV/0!</v>
      </c>
      <c r="BV41" s="212" t="e">
        <f ca="1">IF(BV$3="分類不明", 計算_移輸出入額!$BG42, BV$133*計算_投入係数表!BV41)</f>
        <v>#DIV/0!</v>
      </c>
      <c r="BW41" s="212" t="e">
        <f ca="1">IF(BW$3="分類不明", 計算_移輸出入額!$BG42, BW$133*計算_投入係数表!BW41)</f>
        <v>#DIV/0!</v>
      </c>
      <c r="BX41" s="212" t="e">
        <f ca="1">IF(BX$3="分類不明", 計算_移輸出入額!$BG42, BX$133*計算_投入係数表!BX41)</f>
        <v>#DIV/0!</v>
      </c>
      <c r="BY41" s="212" t="e">
        <f ca="1">IF(BY$3="分類不明", 計算_移輸出入額!$BG42, BY$133*計算_投入係数表!BY41)</f>
        <v>#DIV/0!</v>
      </c>
      <c r="BZ41" s="212" t="e">
        <f ca="1">IF(BZ$3="分類不明", 計算_移輸出入額!$BG42, BZ$133*計算_投入係数表!BZ41)</f>
        <v>#DIV/0!</v>
      </c>
      <c r="CA41" s="212" t="e">
        <f ca="1">IF(CA$3="分類不明", 計算_移輸出入額!$BG42, CA$133*計算_投入係数表!CA41)</f>
        <v>#DIV/0!</v>
      </c>
      <c r="CB41" s="212" t="e">
        <f ca="1">IF(CB$3="分類不明", 計算_移輸出入額!$BG42, CB$133*計算_投入係数表!CB41)</f>
        <v>#DIV/0!</v>
      </c>
      <c r="CC41" s="212" t="e">
        <f ca="1">IF(CC$3="分類不明", 計算_移輸出入額!$BG42, CC$133*計算_投入係数表!CC41)</f>
        <v>#DIV/0!</v>
      </c>
      <c r="CD41" s="212" t="e">
        <f ca="1">IF(CD$3="分類不明", 計算_移輸出入額!$BG42, CD$133*計算_投入係数表!CD41)</f>
        <v>#DIV/0!</v>
      </c>
      <c r="CE41" s="212" t="e">
        <f ca="1">IF(CE$3="分類不明", 計算_移輸出入額!$BG42, CE$133*計算_投入係数表!CE41)</f>
        <v>#DIV/0!</v>
      </c>
      <c r="CF41" s="212" t="e">
        <f ca="1">IF(CF$3="分類不明", 計算_移輸出入額!$BG42, CF$133*計算_投入係数表!CF41)</f>
        <v>#DIV/0!</v>
      </c>
      <c r="CG41" s="212" t="e">
        <f ca="1">IF(CG$3="分類不明", 計算_移輸出入額!$BG42, CG$133*計算_投入係数表!CG41)</f>
        <v>#DIV/0!</v>
      </c>
      <c r="CH41" s="212" t="e">
        <f ca="1">IF(CH$3="分類不明", 計算_移輸出入額!$BG42, CH$133*計算_投入係数表!CH41)</f>
        <v>#DIV/0!</v>
      </c>
      <c r="CI41" s="212" t="e">
        <f ca="1">IF(CI$3="分類不明", 計算_移輸出入額!$BG42, CI$133*計算_投入係数表!CI41)</f>
        <v>#DIV/0!</v>
      </c>
      <c r="CJ41" s="212" t="e">
        <f ca="1">IF(CJ$3="分類不明", 計算_移輸出入額!$BG42, CJ$133*計算_投入係数表!CJ41)</f>
        <v>#DIV/0!</v>
      </c>
      <c r="CK41" s="212" t="e">
        <f ca="1">IF(CK$3="分類不明", 計算_移輸出入額!$BG42, CK$133*計算_投入係数表!CK41)</f>
        <v>#DIV/0!</v>
      </c>
      <c r="CL41" s="212" t="e">
        <f ca="1">IF(CL$3="分類不明", 計算_移輸出入額!$BG42, CL$133*計算_投入係数表!CL41)</f>
        <v>#DIV/0!</v>
      </c>
      <c r="CM41" s="212" t="e">
        <f ca="1">IF(CM$3="分類不明", 計算_移輸出入額!$BG42, CM$133*計算_投入係数表!CM41)</f>
        <v>#DIV/0!</v>
      </c>
      <c r="CN41" s="212" t="e">
        <f ca="1">IF(CN$3="分類不明", 計算_移輸出入額!$BG42, CN$133*計算_投入係数表!CN41)</f>
        <v>#DIV/0!</v>
      </c>
      <c r="CO41" s="212" t="e">
        <f ca="1">IF(CO$3="分類不明", 計算_移輸出入額!$BG42, CO$133*計算_投入係数表!CO41)</f>
        <v>#DIV/0!</v>
      </c>
      <c r="CP41" s="212" t="e">
        <f ca="1">IF(CP$3="分類不明", 計算_移輸出入額!$BG42, CP$133*計算_投入係数表!CP41)</f>
        <v>#DIV/0!</v>
      </c>
      <c r="CQ41" s="212" t="e">
        <f ca="1">IF(CQ$3="分類不明", 計算_移輸出入額!$BG42, CQ$133*計算_投入係数表!CQ41)</f>
        <v>#DIV/0!</v>
      </c>
      <c r="CR41" s="212" t="e">
        <f ca="1">IF(CR$3="分類不明", 計算_移輸出入額!$BG42, CR$133*計算_投入係数表!CR41)</f>
        <v>#DIV/0!</v>
      </c>
      <c r="CS41" s="212" t="e">
        <f ca="1">IF(CS$3="分類不明", 計算_移輸出入額!$BG42, CS$133*計算_投入係数表!CS41)</f>
        <v>#DIV/0!</v>
      </c>
      <c r="CT41" s="212" t="e">
        <f ca="1">IF(CT$3="分類不明", 計算_移輸出入額!$BG42, CT$133*計算_投入係数表!CT41)</f>
        <v>#DIV/0!</v>
      </c>
      <c r="CU41" s="212" t="e">
        <f ca="1">IF(CU$3="分類不明", 計算_移輸出入額!$BG42, CU$133*計算_投入係数表!CU41)</f>
        <v>#DIV/0!</v>
      </c>
      <c r="CV41" s="212" t="e">
        <f ca="1">IF(CV$3="分類不明", 計算_移輸出入額!$BG42, CV$133*計算_投入係数表!CV41)</f>
        <v>#DIV/0!</v>
      </c>
      <c r="CW41" s="212" t="e">
        <f ca="1">IF(CW$3="分類不明", 計算_移輸出入額!$BG42, CW$133*計算_投入係数表!CW41)</f>
        <v>#DIV/0!</v>
      </c>
      <c r="CX41" s="212" t="e">
        <f ca="1">IF(CX$3="分類不明", 計算_移輸出入額!$BG42, CX$133*計算_投入係数表!CX41)</f>
        <v>#DIV/0!</v>
      </c>
      <c r="CY41" s="212" t="e">
        <f ca="1">IF(CY$3="分類不明", 計算_移輸出入額!$BG42, CY$133*計算_投入係数表!CY41)</f>
        <v>#DIV/0!</v>
      </c>
      <c r="CZ41" s="212" t="e">
        <f ca="1">IF(CZ$3="分類不明", 計算_移輸出入額!$BG42, CZ$133*計算_投入係数表!CZ41)</f>
        <v>#DIV/0!</v>
      </c>
      <c r="DA41" s="212" t="e">
        <f ca="1">IF(DA$3="分類不明", 計算_移輸出入額!$BG42, DA$133*計算_投入係数表!DA41)</f>
        <v>#DIV/0!</v>
      </c>
      <c r="DB41" s="212" t="e">
        <f ca="1">IF(DB$3="分類不明", 計算_移輸出入額!$BG42, DB$133*計算_投入係数表!DB41)</f>
        <v>#DIV/0!</v>
      </c>
      <c r="DC41" s="212" t="e">
        <f ca="1">IF(DC$3="分類不明", 計算_移輸出入額!$BG42, DC$133*計算_投入係数表!DC41)</f>
        <v>#DIV/0!</v>
      </c>
      <c r="DD41" s="212" t="e">
        <f ca="1">IF(DD$3="分類不明", 計算_移輸出入額!$BG42, DD$133*計算_投入係数表!DD41)</f>
        <v>#DIV/0!</v>
      </c>
      <c r="DE41" s="212" t="e">
        <f ca="1">IF(DE$3="分類不明", 計算_移輸出入額!$BG42, DE$133*計算_投入係数表!DE41)</f>
        <v>#DIV/0!</v>
      </c>
      <c r="DF41" s="212" t="e">
        <f ca="1">IF(DF$3="分類不明", 計算_移輸出入額!$BG42, DF$133*計算_投入係数表!DF41)</f>
        <v>#DIV/0!</v>
      </c>
      <c r="DG41" s="212" t="e">
        <f ca="1">IF(DG$3="分類不明", 計算_移輸出入額!$BG42, DG$133*計算_投入係数表!DG41)</f>
        <v>#DIV/0!</v>
      </c>
      <c r="DH41" s="212" t="e">
        <f ca="1">IF(DH$3="分類不明", 計算_移輸出入額!$BG42, DH$133*計算_投入係数表!DH41)</f>
        <v>#DIV/0!</v>
      </c>
      <c r="DI41" s="212" t="e">
        <f ca="1">IF(DI$3="分類不明", 計算_移輸出入額!$BG42, DI$133*計算_投入係数表!DI41)</f>
        <v>#DIV/0!</v>
      </c>
      <c r="DJ41" s="212" t="e">
        <f ca="1">IF(DJ$3="分類不明", 計算_移輸出入額!$BG42, DJ$133*計算_投入係数表!DJ41)</f>
        <v>#DIV/0!</v>
      </c>
      <c r="DK41" s="212" t="e">
        <f ca="1">IF(DK$3="分類不明", 計算_移輸出入額!$BG42, DK$133*計算_投入係数表!DK41)</f>
        <v>#DIV/0!</v>
      </c>
      <c r="DL41" s="212" t="e">
        <f ca="1">IF(DL$3="分類不明", 計算_移輸出入額!$BG42, DL$133*計算_投入係数表!DL41)</f>
        <v>#DIV/0!</v>
      </c>
      <c r="DM41" s="212" t="e">
        <f ca="1">IF(DM$3="分類不明", 計算_移輸出入額!$BG42, DM$133*計算_投入係数表!DM41)</f>
        <v>#DIV/0!</v>
      </c>
      <c r="DN41" s="212" t="e">
        <f ca="1">IF(DN$3="分類不明", 計算_移輸出入額!$BG42, DN$133*計算_投入係数表!DN41)</f>
        <v>#DIV/0!</v>
      </c>
      <c r="DO41" s="212" t="e">
        <f ca="1">IF(DO$3="分類不明", 計算_移輸出入額!$BG42, DO$133*計算_投入係数表!DO41)</f>
        <v>#DIV/0!</v>
      </c>
      <c r="DP41" s="212" t="e">
        <f ca="1">IF(DP$3="分類不明", 計算_移輸出入額!$BG42, DP$133*計算_投入係数表!DP41)</f>
        <v>#DIV/0!</v>
      </c>
      <c r="DQ41" s="212" t="e">
        <f ca="1">IF(DQ$3="分類不明", 計算_移輸出入額!$BG42, DQ$133*計算_投入係数表!DQ41)</f>
        <v>#DIV/0!</v>
      </c>
      <c r="DR41" s="212" t="e">
        <f ca="1">IF(DR$3="分類不明", 計算_移輸出入額!$BG42, DR$133*計算_投入係数表!DR41)</f>
        <v>#DIV/0!</v>
      </c>
      <c r="DS41" s="212" t="e">
        <f ca="1">IF(DS$3="分類不明", 計算_移輸出入額!$BG42, DS$133*計算_投入係数表!DS41)</f>
        <v>#DIV/0!</v>
      </c>
      <c r="DT41" s="213">
        <f t="shared" ca="1" si="1"/>
        <v>0</v>
      </c>
      <c r="DU41" s="214">
        <f>計算_基本取引表_調整前!DU41</f>
        <v>0</v>
      </c>
      <c r="DV41" s="214">
        <f>IF($C41="分類不明", 計算_基本取引表_調整前!DV41+_xlfn.AGGREGATE(9,6,計算_移輸出入額!$BF$5:$BF$124), 計算_基本取引表_調整前!DV41)</f>
        <v>0</v>
      </c>
      <c r="DW41" s="214">
        <f>計算_基本取引表_調整前!DW41</f>
        <v>0</v>
      </c>
      <c r="DX41" s="214">
        <f>計算_基本取引表_調整前!DX41</f>
        <v>0</v>
      </c>
      <c r="DY41" s="214">
        <f>計算_基本取引表_調整前!DY41</f>
        <v>0</v>
      </c>
      <c r="DZ41" s="214">
        <f>計算_基本取引表_調整前!DZ41</f>
        <v>0</v>
      </c>
      <c r="EA41" s="214" t="e">
        <f>計算_基本取引表_調整前!EA41</f>
        <v>#DIV/0!</v>
      </c>
      <c r="EB41" s="735">
        <f ca="1">IFERROR(SUMIF(振分, $C41, 入力_北海道基本取引表!EB$4:EB$124)*($EE41/SUMIF(振分, $C41, 入力_北海道基本取引表!$EG$4:$EG$107)), 0)</f>
        <v>0</v>
      </c>
      <c r="EC41" s="215" t="e">
        <f t="shared" si="2"/>
        <v>#DIV/0!</v>
      </c>
      <c r="ED41" s="216" t="e">
        <f t="shared" ca="1" si="3"/>
        <v>#DIV/0!</v>
      </c>
      <c r="EE41" s="214" t="e">
        <f ca="1"/>
        <v>#DIV/0!</v>
      </c>
      <c r="EF41" s="216" t="e">
        <f t="shared" ca="1" si="4"/>
        <v>#DIV/0!</v>
      </c>
      <c r="EG41" s="216" t="e">
        <f t="shared" ca="1" si="0"/>
        <v>#DIV/0!</v>
      </c>
      <c r="EH41" s="214" t="e">
        <f ca="1"/>
        <v>#DIV/0!</v>
      </c>
      <c r="EI41" s="216" t="e">
        <f t="shared" ca="1" si="5"/>
        <v>#DIV/0!</v>
      </c>
      <c r="EJ41" s="216" t="e">
        <f ca="1"/>
        <v>#DIV/0!</v>
      </c>
      <c r="EK41" s="215"/>
    </row>
    <row r="42" spans="2:141" s="6" customFormat="1" ht="15.75" hidden="1" customHeight="1" x14ac:dyDescent="0.25">
      <c r="B42" s="53">
        <v>39</v>
      </c>
      <c r="C42" s="192" t="str">
        <v>-</v>
      </c>
      <c r="D42" s="211">
        <f ca="1">IF(D$3="分類不明", 計算_移輸出入額!$BG43, D$133*計算_投入係数表!D42)</f>
        <v>0</v>
      </c>
      <c r="E42" s="212">
        <f ca="1">IF(E$3="分類不明", 計算_移輸出入額!$BG43, E$133*計算_投入係数表!E42)</f>
        <v>0</v>
      </c>
      <c r="F42" s="212">
        <f ca="1">IF(F$3="分類不明", 計算_移輸出入額!$BG43, F$133*計算_投入係数表!F42)</f>
        <v>0</v>
      </c>
      <c r="G42" s="212">
        <f ca="1">IF(G$3="分類不明", 計算_移輸出入額!$BG43, G$133*計算_投入係数表!G42)</f>
        <v>0</v>
      </c>
      <c r="H42" s="212">
        <f ca="1">IF(H$3="分類不明", 計算_移輸出入額!$BG43, H$133*計算_投入係数表!H42)</f>
        <v>0</v>
      </c>
      <c r="I42" s="212">
        <f ca="1">IF(I$3="分類不明", 計算_移輸出入額!$BG43, I$133*計算_投入係数表!I42)</f>
        <v>0</v>
      </c>
      <c r="J42" s="212">
        <f ca="1">IF(J$3="分類不明", 計算_移輸出入額!$BG43, J$133*計算_投入係数表!J42)</f>
        <v>0</v>
      </c>
      <c r="K42" s="212">
        <f ca="1">IF(K$3="分類不明", 計算_移輸出入額!$BG43, K$133*計算_投入係数表!K42)</f>
        <v>0</v>
      </c>
      <c r="L42" s="212">
        <f ca="1">IF(L$3="分類不明", 計算_移輸出入額!$BG43, L$133*計算_投入係数表!L42)</f>
        <v>0</v>
      </c>
      <c r="M42" s="212">
        <f ca="1">IF(M$3="分類不明", 計算_移輸出入額!$BG43, M$133*計算_投入係数表!M42)</f>
        <v>0</v>
      </c>
      <c r="N42" s="212">
        <f ca="1">IF(N$3="分類不明", 計算_移輸出入額!$BG43, N$133*計算_投入係数表!N42)</f>
        <v>0</v>
      </c>
      <c r="O42" s="212">
        <f ca="1">IF(O$3="分類不明", 計算_移輸出入額!$BG43, O$133*計算_投入係数表!O42)</f>
        <v>0</v>
      </c>
      <c r="P42" s="212" t="e">
        <f ca="1">IF(P$3="分類不明", 計算_移輸出入額!$BG43, P$133*計算_投入係数表!P42)</f>
        <v>#DIV/0!</v>
      </c>
      <c r="Q42" s="212" t="e">
        <f ca="1">IF(Q$3="分類不明", 計算_移輸出入額!$BG43, Q$133*計算_投入係数表!Q42)</f>
        <v>#DIV/0!</v>
      </c>
      <c r="R42" s="212" t="e">
        <f ca="1">IF(R$3="分類不明", 計算_移輸出入額!$BG43, R$133*計算_投入係数表!R42)</f>
        <v>#DIV/0!</v>
      </c>
      <c r="S42" s="212" t="e">
        <f ca="1">IF(S$3="分類不明", 計算_移輸出入額!$BG43, S$133*計算_投入係数表!S42)</f>
        <v>#DIV/0!</v>
      </c>
      <c r="T42" s="212" t="e">
        <f ca="1">IF(T$3="分類不明", 計算_移輸出入額!$BG43, T$133*計算_投入係数表!T42)</f>
        <v>#DIV/0!</v>
      </c>
      <c r="U42" s="212" t="e">
        <f ca="1">IF(U$3="分類不明", 計算_移輸出入額!$BG43, U$133*計算_投入係数表!U42)</f>
        <v>#DIV/0!</v>
      </c>
      <c r="V42" s="212" t="e">
        <f ca="1">IF(V$3="分類不明", 計算_移輸出入額!$BG43, V$133*計算_投入係数表!V42)</f>
        <v>#DIV/0!</v>
      </c>
      <c r="W42" s="212" t="e">
        <f ca="1">IF(W$3="分類不明", 計算_移輸出入額!$BG43, W$133*計算_投入係数表!W42)</f>
        <v>#DIV/0!</v>
      </c>
      <c r="X42" s="212" t="e">
        <f ca="1">IF(X$3="分類不明", 計算_移輸出入額!$BG43, X$133*計算_投入係数表!X42)</f>
        <v>#DIV/0!</v>
      </c>
      <c r="Y42" s="212" t="e">
        <f ca="1">IF(Y$3="分類不明", 計算_移輸出入額!$BG43, Y$133*計算_投入係数表!Y42)</f>
        <v>#DIV/0!</v>
      </c>
      <c r="Z42" s="212" t="e">
        <f ca="1">IF(Z$3="分類不明", 計算_移輸出入額!$BG43, Z$133*計算_投入係数表!Z42)</f>
        <v>#DIV/0!</v>
      </c>
      <c r="AA42" s="212" t="e">
        <f ca="1">IF(AA$3="分類不明", 計算_移輸出入額!$BG43, AA$133*計算_投入係数表!AA42)</f>
        <v>#DIV/0!</v>
      </c>
      <c r="AB42" s="212" t="e">
        <f ca="1">IF(AB$3="分類不明", 計算_移輸出入額!$BG43, AB$133*計算_投入係数表!AB42)</f>
        <v>#DIV/0!</v>
      </c>
      <c r="AC42" s="212" t="e">
        <f ca="1">IF(AC$3="分類不明", 計算_移輸出入額!$BG43, AC$133*計算_投入係数表!AC42)</f>
        <v>#DIV/0!</v>
      </c>
      <c r="AD42" s="212" t="e">
        <f ca="1">IF(AD$3="分類不明", 計算_移輸出入額!$BG43, AD$133*計算_投入係数表!AD42)</f>
        <v>#DIV/0!</v>
      </c>
      <c r="AE42" s="212" t="e">
        <f ca="1">IF(AE$3="分類不明", 計算_移輸出入額!$BG43, AE$133*計算_投入係数表!AE42)</f>
        <v>#DIV/0!</v>
      </c>
      <c r="AF42" s="212" t="e">
        <f ca="1">IF(AF$3="分類不明", 計算_移輸出入額!$BG43, AF$133*計算_投入係数表!AF42)</f>
        <v>#DIV/0!</v>
      </c>
      <c r="AG42" s="212" t="e">
        <f ca="1">IF(AG$3="分類不明", 計算_移輸出入額!$BG43, AG$133*計算_投入係数表!AG42)</f>
        <v>#DIV/0!</v>
      </c>
      <c r="AH42" s="212" t="e">
        <f ca="1">IF(AH$3="分類不明", 計算_移輸出入額!$BG43, AH$133*計算_投入係数表!AH42)</f>
        <v>#DIV/0!</v>
      </c>
      <c r="AI42" s="212" t="e">
        <f ca="1">IF(AI$3="分類不明", 計算_移輸出入額!$BG43, AI$133*計算_投入係数表!AI42)</f>
        <v>#DIV/0!</v>
      </c>
      <c r="AJ42" s="212" t="e">
        <f ca="1">IF(AJ$3="分類不明", 計算_移輸出入額!$BG43, AJ$133*計算_投入係数表!AJ42)</f>
        <v>#DIV/0!</v>
      </c>
      <c r="AK42" s="212" t="e">
        <f ca="1">IF(AK$3="分類不明", 計算_移輸出入額!$BG43, AK$133*計算_投入係数表!AK42)</f>
        <v>#DIV/0!</v>
      </c>
      <c r="AL42" s="212" t="e">
        <f ca="1">IF(AL$3="分類不明", 計算_移輸出入額!$BG43, AL$133*計算_投入係数表!AL42)</f>
        <v>#DIV/0!</v>
      </c>
      <c r="AM42" s="212" t="e">
        <f ca="1">IF(AM$3="分類不明", 計算_移輸出入額!$BG43, AM$133*計算_投入係数表!AM42)</f>
        <v>#DIV/0!</v>
      </c>
      <c r="AN42" s="212" t="e">
        <f ca="1">IF(AN$3="分類不明", 計算_移輸出入額!$BG43, AN$133*計算_投入係数表!AN42)</f>
        <v>#DIV/0!</v>
      </c>
      <c r="AO42" s="212" t="e">
        <f ca="1">IF(AO$3="分類不明", 計算_移輸出入額!$BG43, AO$133*計算_投入係数表!AO42)</f>
        <v>#DIV/0!</v>
      </c>
      <c r="AP42" s="212" t="e">
        <f ca="1">IF(AP$3="分類不明", 計算_移輸出入額!$BG43, AP$133*計算_投入係数表!AP42)</f>
        <v>#DIV/0!</v>
      </c>
      <c r="AQ42" s="212" t="e">
        <f ca="1">IF(AQ$3="分類不明", 計算_移輸出入額!$BG43, AQ$133*計算_投入係数表!AQ42)</f>
        <v>#DIV/0!</v>
      </c>
      <c r="AR42" s="212" t="e">
        <f ca="1">IF(AR$3="分類不明", 計算_移輸出入額!$BG43, AR$133*計算_投入係数表!AR42)</f>
        <v>#DIV/0!</v>
      </c>
      <c r="AS42" s="212" t="e">
        <f ca="1">IF(AS$3="分類不明", 計算_移輸出入額!$BG43, AS$133*計算_投入係数表!AS42)</f>
        <v>#DIV/0!</v>
      </c>
      <c r="AT42" s="212" t="e">
        <f ca="1">IF(AT$3="分類不明", 計算_移輸出入額!$BG43, AT$133*計算_投入係数表!AT42)</f>
        <v>#DIV/0!</v>
      </c>
      <c r="AU42" s="212" t="e">
        <f ca="1">IF(AU$3="分類不明", 計算_移輸出入額!$BG43, AU$133*計算_投入係数表!AU42)</f>
        <v>#DIV/0!</v>
      </c>
      <c r="AV42" s="212" t="e">
        <f ca="1">IF(AV$3="分類不明", 計算_移輸出入額!$BG43, AV$133*計算_投入係数表!AV42)</f>
        <v>#DIV/0!</v>
      </c>
      <c r="AW42" s="212" t="e">
        <f ca="1">IF(AW$3="分類不明", 計算_移輸出入額!$BG43, AW$133*計算_投入係数表!AW42)</f>
        <v>#DIV/0!</v>
      </c>
      <c r="AX42" s="212" t="e">
        <f ca="1">IF(AX$3="分類不明", 計算_移輸出入額!$BG43, AX$133*計算_投入係数表!AX42)</f>
        <v>#DIV/0!</v>
      </c>
      <c r="AY42" s="212" t="e">
        <f ca="1">IF(AY$3="分類不明", 計算_移輸出入額!$BG43, AY$133*計算_投入係数表!AY42)</f>
        <v>#DIV/0!</v>
      </c>
      <c r="AZ42" s="212" t="e">
        <f ca="1">IF(AZ$3="分類不明", 計算_移輸出入額!$BG43, AZ$133*計算_投入係数表!AZ42)</f>
        <v>#DIV/0!</v>
      </c>
      <c r="BA42" s="212" t="e">
        <f ca="1">IF(BA$3="分類不明", 計算_移輸出入額!$BG43, BA$133*計算_投入係数表!BA42)</f>
        <v>#DIV/0!</v>
      </c>
      <c r="BB42" s="212" t="e">
        <f ca="1">IF(BB$3="分類不明", 計算_移輸出入額!$BG43, BB$133*計算_投入係数表!BB42)</f>
        <v>#DIV/0!</v>
      </c>
      <c r="BC42" s="212" t="e">
        <f ca="1">IF(BC$3="分類不明", 計算_移輸出入額!$BG43, BC$133*計算_投入係数表!BC42)</f>
        <v>#DIV/0!</v>
      </c>
      <c r="BD42" s="212" t="e">
        <f ca="1">IF(BD$3="分類不明", 計算_移輸出入額!$BG43, BD$133*計算_投入係数表!BD42)</f>
        <v>#DIV/0!</v>
      </c>
      <c r="BE42" s="212" t="e">
        <f ca="1">IF(BE$3="分類不明", 計算_移輸出入額!$BG43, BE$133*計算_投入係数表!BE42)</f>
        <v>#DIV/0!</v>
      </c>
      <c r="BF42" s="212" t="e">
        <f ca="1">IF(BF$3="分類不明", 計算_移輸出入額!$BG43, BF$133*計算_投入係数表!BF42)</f>
        <v>#DIV/0!</v>
      </c>
      <c r="BG42" s="212" t="e">
        <f ca="1">IF(BG$3="分類不明", 計算_移輸出入額!$BG43, BG$133*計算_投入係数表!BG42)</f>
        <v>#DIV/0!</v>
      </c>
      <c r="BH42" s="212" t="e">
        <f ca="1">IF(BH$3="分類不明", 計算_移輸出入額!$BG43, BH$133*計算_投入係数表!BH42)</f>
        <v>#DIV/0!</v>
      </c>
      <c r="BI42" s="212" t="e">
        <f ca="1">IF(BI$3="分類不明", 計算_移輸出入額!$BG43, BI$133*計算_投入係数表!BI42)</f>
        <v>#DIV/0!</v>
      </c>
      <c r="BJ42" s="212" t="e">
        <f ca="1">IF(BJ$3="分類不明", 計算_移輸出入額!$BG43, BJ$133*計算_投入係数表!BJ42)</f>
        <v>#DIV/0!</v>
      </c>
      <c r="BK42" s="212" t="e">
        <f ca="1">IF(BK$3="分類不明", 計算_移輸出入額!$BG43, BK$133*計算_投入係数表!BK42)</f>
        <v>#DIV/0!</v>
      </c>
      <c r="BL42" s="212" t="e">
        <f ca="1">IF(BL$3="分類不明", 計算_移輸出入額!$BG43, BL$133*計算_投入係数表!BL42)</f>
        <v>#DIV/0!</v>
      </c>
      <c r="BM42" s="212" t="e">
        <f ca="1">IF(BM$3="分類不明", 計算_移輸出入額!$BG43, BM$133*計算_投入係数表!BM42)</f>
        <v>#DIV/0!</v>
      </c>
      <c r="BN42" s="212" t="e">
        <f ca="1">IF(BN$3="分類不明", 計算_移輸出入額!$BG43, BN$133*計算_投入係数表!BN42)</f>
        <v>#DIV/0!</v>
      </c>
      <c r="BO42" s="212" t="e">
        <f ca="1">IF(BO$3="分類不明", 計算_移輸出入額!$BG43, BO$133*計算_投入係数表!BO42)</f>
        <v>#DIV/0!</v>
      </c>
      <c r="BP42" s="212" t="e">
        <f ca="1">IF(BP$3="分類不明", 計算_移輸出入額!$BG43, BP$133*計算_投入係数表!BP42)</f>
        <v>#DIV/0!</v>
      </c>
      <c r="BQ42" s="212" t="e">
        <f ca="1">IF(BQ$3="分類不明", 計算_移輸出入額!$BG43, BQ$133*計算_投入係数表!BQ42)</f>
        <v>#DIV/0!</v>
      </c>
      <c r="BR42" s="212" t="e">
        <f ca="1">IF(BR$3="分類不明", 計算_移輸出入額!$BG43, BR$133*計算_投入係数表!BR42)</f>
        <v>#DIV/0!</v>
      </c>
      <c r="BS42" s="212" t="e">
        <f ca="1">IF(BS$3="分類不明", 計算_移輸出入額!$BG43, BS$133*計算_投入係数表!BS42)</f>
        <v>#DIV/0!</v>
      </c>
      <c r="BT42" s="212" t="e">
        <f ca="1">IF(BT$3="分類不明", 計算_移輸出入額!$BG43, BT$133*計算_投入係数表!BT42)</f>
        <v>#DIV/0!</v>
      </c>
      <c r="BU42" s="212" t="e">
        <f ca="1">IF(BU$3="分類不明", 計算_移輸出入額!$BG43, BU$133*計算_投入係数表!BU42)</f>
        <v>#DIV/0!</v>
      </c>
      <c r="BV42" s="212" t="e">
        <f ca="1">IF(BV$3="分類不明", 計算_移輸出入額!$BG43, BV$133*計算_投入係数表!BV42)</f>
        <v>#DIV/0!</v>
      </c>
      <c r="BW42" s="212" t="e">
        <f ca="1">IF(BW$3="分類不明", 計算_移輸出入額!$BG43, BW$133*計算_投入係数表!BW42)</f>
        <v>#DIV/0!</v>
      </c>
      <c r="BX42" s="212" t="e">
        <f ca="1">IF(BX$3="分類不明", 計算_移輸出入額!$BG43, BX$133*計算_投入係数表!BX42)</f>
        <v>#DIV/0!</v>
      </c>
      <c r="BY42" s="212" t="e">
        <f ca="1">IF(BY$3="分類不明", 計算_移輸出入額!$BG43, BY$133*計算_投入係数表!BY42)</f>
        <v>#DIV/0!</v>
      </c>
      <c r="BZ42" s="212" t="e">
        <f ca="1">IF(BZ$3="分類不明", 計算_移輸出入額!$BG43, BZ$133*計算_投入係数表!BZ42)</f>
        <v>#DIV/0!</v>
      </c>
      <c r="CA42" s="212" t="e">
        <f ca="1">IF(CA$3="分類不明", 計算_移輸出入額!$BG43, CA$133*計算_投入係数表!CA42)</f>
        <v>#DIV/0!</v>
      </c>
      <c r="CB42" s="212" t="e">
        <f ca="1">IF(CB$3="分類不明", 計算_移輸出入額!$BG43, CB$133*計算_投入係数表!CB42)</f>
        <v>#DIV/0!</v>
      </c>
      <c r="CC42" s="212" t="e">
        <f ca="1">IF(CC$3="分類不明", 計算_移輸出入額!$BG43, CC$133*計算_投入係数表!CC42)</f>
        <v>#DIV/0!</v>
      </c>
      <c r="CD42" s="212" t="e">
        <f ca="1">IF(CD$3="分類不明", 計算_移輸出入額!$BG43, CD$133*計算_投入係数表!CD42)</f>
        <v>#DIV/0!</v>
      </c>
      <c r="CE42" s="212" t="e">
        <f ca="1">IF(CE$3="分類不明", 計算_移輸出入額!$BG43, CE$133*計算_投入係数表!CE42)</f>
        <v>#DIV/0!</v>
      </c>
      <c r="CF42" s="212" t="e">
        <f ca="1">IF(CF$3="分類不明", 計算_移輸出入額!$BG43, CF$133*計算_投入係数表!CF42)</f>
        <v>#DIV/0!</v>
      </c>
      <c r="CG42" s="212" t="e">
        <f ca="1">IF(CG$3="分類不明", 計算_移輸出入額!$BG43, CG$133*計算_投入係数表!CG42)</f>
        <v>#DIV/0!</v>
      </c>
      <c r="CH42" s="212" t="e">
        <f ca="1">IF(CH$3="分類不明", 計算_移輸出入額!$BG43, CH$133*計算_投入係数表!CH42)</f>
        <v>#DIV/0!</v>
      </c>
      <c r="CI42" s="212" t="e">
        <f ca="1">IF(CI$3="分類不明", 計算_移輸出入額!$BG43, CI$133*計算_投入係数表!CI42)</f>
        <v>#DIV/0!</v>
      </c>
      <c r="CJ42" s="212" t="e">
        <f ca="1">IF(CJ$3="分類不明", 計算_移輸出入額!$BG43, CJ$133*計算_投入係数表!CJ42)</f>
        <v>#DIV/0!</v>
      </c>
      <c r="CK42" s="212" t="e">
        <f ca="1">IF(CK$3="分類不明", 計算_移輸出入額!$BG43, CK$133*計算_投入係数表!CK42)</f>
        <v>#DIV/0!</v>
      </c>
      <c r="CL42" s="212" t="e">
        <f ca="1">IF(CL$3="分類不明", 計算_移輸出入額!$BG43, CL$133*計算_投入係数表!CL42)</f>
        <v>#DIV/0!</v>
      </c>
      <c r="CM42" s="212" t="e">
        <f ca="1">IF(CM$3="分類不明", 計算_移輸出入額!$BG43, CM$133*計算_投入係数表!CM42)</f>
        <v>#DIV/0!</v>
      </c>
      <c r="CN42" s="212" t="e">
        <f ca="1">IF(CN$3="分類不明", 計算_移輸出入額!$BG43, CN$133*計算_投入係数表!CN42)</f>
        <v>#DIV/0!</v>
      </c>
      <c r="CO42" s="212" t="e">
        <f ca="1">IF(CO$3="分類不明", 計算_移輸出入額!$BG43, CO$133*計算_投入係数表!CO42)</f>
        <v>#DIV/0!</v>
      </c>
      <c r="CP42" s="212" t="e">
        <f ca="1">IF(CP$3="分類不明", 計算_移輸出入額!$BG43, CP$133*計算_投入係数表!CP42)</f>
        <v>#DIV/0!</v>
      </c>
      <c r="CQ42" s="212" t="e">
        <f ca="1">IF(CQ$3="分類不明", 計算_移輸出入額!$BG43, CQ$133*計算_投入係数表!CQ42)</f>
        <v>#DIV/0!</v>
      </c>
      <c r="CR42" s="212" t="e">
        <f ca="1">IF(CR$3="分類不明", 計算_移輸出入額!$BG43, CR$133*計算_投入係数表!CR42)</f>
        <v>#DIV/0!</v>
      </c>
      <c r="CS42" s="212" t="e">
        <f ca="1">IF(CS$3="分類不明", 計算_移輸出入額!$BG43, CS$133*計算_投入係数表!CS42)</f>
        <v>#DIV/0!</v>
      </c>
      <c r="CT42" s="212" t="e">
        <f ca="1">IF(CT$3="分類不明", 計算_移輸出入額!$BG43, CT$133*計算_投入係数表!CT42)</f>
        <v>#DIV/0!</v>
      </c>
      <c r="CU42" s="212" t="e">
        <f ca="1">IF(CU$3="分類不明", 計算_移輸出入額!$BG43, CU$133*計算_投入係数表!CU42)</f>
        <v>#DIV/0!</v>
      </c>
      <c r="CV42" s="212" t="e">
        <f ca="1">IF(CV$3="分類不明", 計算_移輸出入額!$BG43, CV$133*計算_投入係数表!CV42)</f>
        <v>#DIV/0!</v>
      </c>
      <c r="CW42" s="212" t="e">
        <f ca="1">IF(CW$3="分類不明", 計算_移輸出入額!$BG43, CW$133*計算_投入係数表!CW42)</f>
        <v>#DIV/0!</v>
      </c>
      <c r="CX42" s="212" t="e">
        <f ca="1">IF(CX$3="分類不明", 計算_移輸出入額!$BG43, CX$133*計算_投入係数表!CX42)</f>
        <v>#DIV/0!</v>
      </c>
      <c r="CY42" s="212" t="e">
        <f ca="1">IF(CY$3="分類不明", 計算_移輸出入額!$BG43, CY$133*計算_投入係数表!CY42)</f>
        <v>#DIV/0!</v>
      </c>
      <c r="CZ42" s="212" t="e">
        <f ca="1">IF(CZ$3="分類不明", 計算_移輸出入額!$BG43, CZ$133*計算_投入係数表!CZ42)</f>
        <v>#DIV/0!</v>
      </c>
      <c r="DA42" s="212" t="e">
        <f ca="1">IF(DA$3="分類不明", 計算_移輸出入額!$BG43, DA$133*計算_投入係数表!DA42)</f>
        <v>#DIV/0!</v>
      </c>
      <c r="DB42" s="212" t="e">
        <f ca="1">IF(DB$3="分類不明", 計算_移輸出入額!$BG43, DB$133*計算_投入係数表!DB42)</f>
        <v>#DIV/0!</v>
      </c>
      <c r="DC42" s="212" t="e">
        <f ca="1">IF(DC$3="分類不明", 計算_移輸出入額!$BG43, DC$133*計算_投入係数表!DC42)</f>
        <v>#DIV/0!</v>
      </c>
      <c r="DD42" s="212" t="e">
        <f ca="1">IF(DD$3="分類不明", 計算_移輸出入額!$BG43, DD$133*計算_投入係数表!DD42)</f>
        <v>#DIV/0!</v>
      </c>
      <c r="DE42" s="212" t="e">
        <f ca="1">IF(DE$3="分類不明", 計算_移輸出入額!$BG43, DE$133*計算_投入係数表!DE42)</f>
        <v>#DIV/0!</v>
      </c>
      <c r="DF42" s="212" t="e">
        <f ca="1">IF(DF$3="分類不明", 計算_移輸出入額!$BG43, DF$133*計算_投入係数表!DF42)</f>
        <v>#DIV/0!</v>
      </c>
      <c r="DG42" s="212" t="e">
        <f ca="1">IF(DG$3="分類不明", 計算_移輸出入額!$BG43, DG$133*計算_投入係数表!DG42)</f>
        <v>#DIV/0!</v>
      </c>
      <c r="DH42" s="212" t="e">
        <f ca="1">IF(DH$3="分類不明", 計算_移輸出入額!$BG43, DH$133*計算_投入係数表!DH42)</f>
        <v>#DIV/0!</v>
      </c>
      <c r="DI42" s="212" t="e">
        <f ca="1">IF(DI$3="分類不明", 計算_移輸出入額!$BG43, DI$133*計算_投入係数表!DI42)</f>
        <v>#DIV/0!</v>
      </c>
      <c r="DJ42" s="212" t="e">
        <f ca="1">IF(DJ$3="分類不明", 計算_移輸出入額!$BG43, DJ$133*計算_投入係数表!DJ42)</f>
        <v>#DIV/0!</v>
      </c>
      <c r="DK42" s="212" t="e">
        <f ca="1">IF(DK$3="分類不明", 計算_移輸出入額!$BG43, DK$133*計算_投入係数表!DK42)</f>
        <v>#DIV/0!</v>
      </c>
      <c r="DL42" s="212" t="e">
        <f ca="1">IF(DL$3="分類不明", 計算_移輸出入額!$BG43, DL$133*計算_投入係数表!DL42)</f>
        <v>#DIV/0!</v>
      </c>
      <c r="DM42" s="212" t="e">
        <f ca="1">IF(DM$3="分類不明", 計算_移輸出入額!$BG43, DM$133*計算_投入係数表!DM42)</f>
        <v>#DIV/0!</v>
      </c>
      <c r="DN42" s="212" t="e">
        <f ca="1">IF(DN$3="分類不明", 計算_移輸出入額!$BG43, DN$133*計算_投入係数表!DN42)</f>
        <v>#DIV/0!</v>
      </c>
      <c r="DO42" s="212" t="e">
        <f ca="1">IF(DO$3="分類不明", 計算_移輸出入額!$BG43, DO$133*計算_投入係数表!DO42)</f>
        <v>#DIV/0!</v>
      </c>
      <c r="DP42" s="212" t="e">
        <f ca="1">IF(DP$3="分類不明", 計算_移輸出入額!$BG43, DP$133*計算_投入係数表!DP42)</f>
        <v>#DIV/0!</v>
      </c>
      <c r="DQ42" s="212" t="e">
        <f ca="1">IF(DQ$3="分類不明", 計算_移輸出入額!$BG43, DQ$133*計算_投入係数表!DQ42)</f>
        <v>#DIV/0!</v>
      </c>
      <c r="DR42" s="212" t="e">
        <f ca="1">IF(DR$3="分類不明", 計算_移輸出入額!$BG43, DR$133*計算_投入係数表!DR42)</f>
        <v>#DIV/0!</v>
      </c>
      <c r="DS42" s="212" t="e">
        <f ca="1">IF(DS$3="分類不明", 計算_移輸出入額!$BG43, DS$133*計算_投入係数表!DS42)</f>
        <v>#DIV/0!</v>
      </c>
      <c r="DT42" s="213">
        <f t="shared" ca="1" si="1"/>
        <v>0</v>
      </c>
      <c r="DU42" s="214">
        <f>計算_基本取引表_調整前!DU42</f>
        <v>0</v>
      </c>
      <c r="DV42" s="214">
        <f>IF($C42="分類不明", 計算_基本取引表_調整前!DV42+_xlfn.AGGREGATE(9,6,計算_移輸出入額!$BF$5:$BF$124), 計算_基本取引表_調整前!DV42)</f>
        <v>0</v>
      </c>
      <c r="DW42" s="214">
        <f>計算_基本取引表_調整前!DW42</f>
        <v>0</v>
      </c>
      <c r="DX42" s="214">
        <f>計算_基本取引表_調整前!DX42</f>
        <v>0</v>
      </c>
      <c r="DY42" s="214">
        <f>計算_基本取引表_調整前!DY42</f>
        <v>0</v>
      </c>
      <c r="DZ42" s="214">
        <f>計算_基本取引表_調整前!DZ42</f>
        <v>0</v>
      </c>
      <c r="EA42" s="214" t="e">
        <f>計算_基本取引表_調整前!EA42</f>
        <v>#DIV/0!</v>
      </c>
      <c r="EB42" s="735">
        <f ca="1">IFERROR(SUMIF(振分, $C42, 入力_北海道基本取引表!EB$4:EB$124)*($EE42/SUMIF(振分, $C42, 入力_北海道基本取引表!$EG$4:$EG$107)), 0)</f>
        <v>0</v>
      </c>
      <c r="EC42" s="215" t="e">
        <f t="shared" si="2"/>
        <v>#DIV/0!</v>
      </c>
      <c r="ED42" s="216" t="e">
        <f t="shared" ca="1" si="3"/>
        <v>#DIV/0!</v>
      </c>
      <c r="EE42" s="214" t="e">
        <f ca="1"/>
        <v>#DIV/0!</v>
      </c>
      <c r="EF42" s="216" t="e">
        <f t="shared" ca="1" si="4"/>
        <v>#DIV/0!</v>
      </c>
      <c r="EG42" s="216" t="e">
        <f t="shared" ca="1" si="0"/>
        <v>#DIV/0!</v>
      </c>
      <c r="EH42" s="214" t="e">
        <f ca="1"/>
        <v>#DIV/0!</v>
      </c>
      <c r="EI42" s="216" t="e">
        <f t="shared" ca="1" si="5"/>
        <v>#DIV/0!</v>
      </c>
      <c r="EJ42" s="216" t="e">
        <f ca="1"/>
        <v>#DIV/0!</v>
      </c>
      <c r="EK42" s="215"/>
    </row>
    <row r="43" spans="2:141" s="6" customFormat="1" ht="15.75" hidden="1" customHeight="1" x14ac:dyDescent="0.25">
      <c r="B43" s="53">
        <v>40</v>
      </c>
      <c r="C43" s="198" t="str">
        <v>-</v>
      </c>
      <c r="D43" s="223">
        <f ca="1">IF(D$3="分類不明", 計算_移輸出入額!$BG44, D$133*計算_投入係数表!D43)</f>
        <v>0</v>
      </c>
      <c r="E43" s="224">
        <f ca="1">IF(E$3="分類不明", 計算_移輸出入額!$BG44, E$133*計算_投入係数表!E43)</f>
        <v>0</v>
      </c>
      <c r="F43" s="224">
        <f ca="1">IF(F$3="分類不明", 計算_移輸出入額!$BG44, F$133*計算_投入係数表!F43)</f>
        <v>0</v>
      </c>
      <c r="G43" s="224">
        <f ca="1">IF(G$3="分類不明", 計算_移輸出入額!$BG44, G$133*計算_投入係数表!G43)</f>
        <v>0</v>
      </c>
      <c r="H43" s="224">
        <f ca="1">IF(H$3="分類不明", 計算_移輸出入額!$BG44, H$133*計算_投入係数表!H43)</f>
        <v>0</v>
      </c>
      <c r="I43" s="224">
        <f ca="1">IF(I$3="分類不明", 計算_移輸出入額!$BG44, I$133*計算_投入係数表!I43)</f>
        <v>0</v>
      </c>
      <c r="J43" s="224">
        <f ca="1">IF(J$3="分類不明", 計算_移輸出入額!$BG44, J$133*計算_投入係数表!J43)</f>
        <v>0</v>
      </c>
      <c r="K43" s="224">
        <f ca="1">IF(K$3="分類不明", 計算_移輸出入額!$BG44, K$133*計算_投入係数表!K43)</f>
        <v>0</v>
      </c>
      <c r="L43" s="224">
        <f ca="1">IF(L$3="分類不明", 計算_移輸出入額!$BG44, L$133*計算_投入係数表!L43)</f>
        <v>0</v>
      </c>
      <c r="M43" s="224">
        <f ca="1">IF(M$3="分類不明", 計算_移輸出入額!$BG44, M$133*計算_投入係数表!M43)</f>
        <v>0</v>
      </c>
      <c r="N43" s="224">
        <f ca="1">IF(N$3="分類不明", 計算_移輸出入額!$BG44, N$133*計算_投入係数表!N43)</f>
        <v>0</v>
      </c>
      <c r="O43" s="224">
        <f ca="1">IF(O$3="分類不明", 計算_移輸出入額!$BG44, O$133*計算_投入係数表!O43)</f>
        <v>0</v>
      </c>
      <c r="P43" s="224" t="e">
        <f ca="1">IF(P$3="分類不明", 計算_移輸出入額!$BG44, P$133*計算_投入係数表!P43)</f>
        <v>#DIV/0!</v>
      </c>
      <c r="Q43" s="224" t="e">
        <f ca="1">IF(Q$3="分類不明", 計算_移輸出入額!$BG44, Q$133*計算_投入係数表!Q43)</f>
        <v>#DIV/0!</v>
      </c>
      <c r="R43" s="224" t="e">
        <f ca="1">IF(R$3="分類不明", 計算_移輸出入額!$BG44, R$133*計算_投入係数表!R43)</f>
        <v>#DIV/0!</v>
      </c>
      <c r="S43" s="224" t="e">
        <f ca="1">IF(S$3="分類不明", 計算_移輸出入額!$BG44, S$133*計算_投入係数表!S43)</f>
        <v>#DIV/0!</v>
      </c>
      <c r="T43" s="224" t="e">
        <f ca="1">IF(T$3="分類不明", 計算_移輸出入額!$BG44, T$133*計算_投入係数表!T43)</f>
        <v>#DIV/0!</v>
      </c>
      <c r="U43" s="224" t="e">
        <f ca="1">IF(U$3="分類不明", 計算_移輸出入額!$BG44, U$133*計算_投入係数表!U43)</f>
        <v>#DIV/0!</v>
      </c>
      <c r="V43" s="224" t="e">
        <f ca="1">IF(V$3="分類不明", 計算_移輸出入額!$BG44, V$133*計算_投入係数表!V43)</f>
        <v>#DIV/0!</v>
      </c>
      <c r="W43" s="224" t="e">
        <f ca="1">IF(W$3="分類不明", 計算_移輸出入額!$BG44, W$133*計算_投入係数表!W43)</f>
        <v>#DIV/0!</v>
      </c>
      <c r="X43" s="224" t="e">
        <f ca="1">IF(X$3="分類不明", 計算_移輸出入額!$BG44, X$133*計算_投入係数表!X43)</f>
        <v>#DIV/0!</v>
      </c>
      <c r="Y43" s="224" t="e">
        <f ca="1">IF(Y$3="分類不明", 計算_移輸出入額!$BG44, Y$133*計算_投入係数表!Y43)</f>
        <v>#DIV/0!</v>
      </c>
      <c r="Z43" s="224" t="e">
        <f ca="1">IF(Z$3="分類不明", 計算_移輸出入額!$BG44, Z$133*計算_投入係数表!Z43)</f>
        <v>#DIV/0!</v>
      </c>
      <c r="AA43" s="224" t="e">
        <f ca="1">IF(AA$3="分類不明", 計算_移輸出入額!$BG44, AA$133*計算_投入係数表!AA43)</f>
        <v>#DIV/0!</v>
      </c>
      <c r="AB43" s="224" t="e">
        <f ca="1">IF(AB$3="分類不明", 計算_移輸出入額!$BG44, AB$133*計算_投入係数表!AB43)</f>
        <v>#DIV/0!</v>
      </c>
      <c r="AC43" s="224" t="e">
        <f ca="1">IF(AC$3="分類不明", 計算_移輸出入額!$BG44, AC$133*計算_投入係数表!AC43)</f>
        <v>#DIV/0!</v>
      </c>
      <c r="AD43" s="224" t="e">
        <f ca="1">IF(AD$3="分類不明", 計算_移輸出入額!$BG44, AD$133*計算_投入係数表!AD43)</f>
        <v>#DIV/0!</v>
      </c>
      <c r="AE43" s="224" t="e">
        <f ca="1">IF(AE$3="分類不明", 計算_移輸出入額!$BG44, AE$133*計算_投入係数表!AE43)</f>
        <v>#DIV/0!</v>
      </c>
      <c r="AF43" s="224" t="e">
        <f ca="1">IF(AF$3="分類不明", 計算_移輸出入額!$BG44, AF$133*計算_投入係数表!AF43)</f>
        <v>#DIV/0!</v>
      </c>
      <c r="AG43" s="224" t="e">
        <f ca="1">IF(AG$3="分類不明", 計算_移輸出入額!$BG44, AG$133*計算_投入係数表!AG43)</f>
        <v>#DIV/0!</v>
      </c>
      <c r="AH43" s="224" t="e">
        <f ca="1">IF(AH$3="分類不明", 計算_移輸出入額!$BG44, AH$133*計算_投入係数表!AH43)</f>
        <v>#DIV/0!</v>
      </c>
      <c r="AI43" s="224" t="e">
        <f ca="1">IF(AI$3="分類不明", 計算_移輸出入額!$BG44, AI$133*計算_投入係数表!AI43)</f>
        <v>#DIV/0!</v>
      </c>
      <c r="AJ43" s="224" t="e">
        <f ca="1">IF(AJ$3="分類不明", 計算_移輸出入額!$BG44, AJ$133*計算_投入係数表!AJ43)</f>
        <v>#DIV/0!</v>
      </c>
      <c r="AK43" s="224" t="e">
        <f ca="1">IF(AK$3="分類不明", 計算_移輸出入額!$BG44, AK$133*計算_投入係数表!AK43)</f>
        <v>#DIV/0!</v>
      </c>
      <c r="AL43" s="224" t="e">
        <f ca="1">IF(AL$3="分類不明", 計算_移輸出入額!$BG44, AL$133*計算_投入係数表!AL43)</f>
        <v>#DIV/0!</v>
      </c>
      <c r="AM43" s="224" t="e">
        <f ca="1">IF(AM$3="分類不明", 計算_移輸出入額!$BG44, AM$133*計算_投入係数表!AM43)</f>
        <v>#DIV/0!</v>
      </c>
      <c r="AN43" s="224" t="e">
        <f ca="1">IF(AN$3="分類不明", 計算_移輸出入額!$BG44, AN$133*計算_投入係数表!AN43)</f>
        <v>#DIV/0!</v>
      </c>
      <c r="AO43" s="224" t="e">
        <f ca="1">IF(AO$3="分類不明", 計算_移輸出入額!$BG44, AO$133*計算_投入係数表!AO43)</f>
        <v>#DIV/0!</v>
      </c>
      <c r="AP43" s="224" t="e">
        <f ca="1">IF(AP$3="分類不明", 計算_移輸出入額!$BG44, AP$133*計算_投入係数表!AP43)</f>
        <v>#DIV/0!</v>
      </c>
      <c r="AQ43" s="224" t="e">
        <f ca="1">IF(AQ$3="分類不明", 計算_移輸出入額!$BG44, AQ$133*計算_投入係数表!AQ43)</f>
        <v>#DIV/0!</v>
      </c>
      <c r="AR43" s="224" t="e">
        <f ca="1">IF(AR$3="分類不明", 計算_移輸出入額!$BG44, AR$133*計算_投入係数表!AR43)</f>
        <v>#DIV/0!</v>
      </c>
      <c r="AS43" s="224" t="e">
        <f ca="1">IF(AS$3="分類不明", 計算_移輸出入額!$BG44, AS$133*計算_投入係数表!AS43)</f>
        <v>#DIV/0!</v>
      </c>
      <c r="AT43" s="224" t="e">
        <f ca="1">IF(AT$3="分類不明", 計算_移輸出入額!$BG44, AT$133*計算_投入係数表!AT43)</f>
        <v>#DIV/0!</v>
      </c>
      <c r="AU43" s="224" t="e">
        <f ca="1">IF(AU$3="分類不明", 計算_移輸出入額!$BG44, AU$133*計算_投入係数表!AU43)</f>
        <v>#DIV/0!</v>
      </c>
      <c r="AV43" s="224" t="e">
        <f ca="1">IF(AV$3="分類不明", 計算_移輸出入額!$BG44, AV$133*計算_投入係数表!AV43)</f>
        <v>#DIV/0!</v>
      </c>
      <c r="AW43" s="224" t="e">
        <f ca="1">IF(AW$3="分類不明", 計算_移輸出入額!$BG44, AW$133*計算_投入係数表!AW43)</f>
        <v>#DIV/0!</v>
      </c>
      <c r="AX43" s="224" t="e">
        <f ca="1">IF(AX$3="分類不明", 計算_移輸出入額!$BG44, AX$133*計算_投入係数表!AX43)</f>
        <v>#DIV/0!</v>
      </c>
      <c r="AY43" s="224" t="e">
        <f ca="1">IF(AY$3="分類不明", 計算_移輸出入額!$BG44, AY$133*計算_投入係数表!AY43)</f>
        <v>#DIV/0!</v>
      </c>
      <c r="AZ43" s="224" t="e">
        <f ca="1">IF(AZ$3="分類不明", 計算_移輸出入額!$BG44, AZ$133*計算_投入係数表!AZ43)</f>
        <v>#DIV/0!</v>
      </c>
      <c r="BA43" s="224" t="e">
        <f ca="1">IF(BA$3="分類不明", 計算_移輸出入額!$BG44, BA$133*計算_投入係数表!BA43)</f>
        <v>#DIV/0!</v>
      </c>
      <c r="BB43" s="224" t="e">
        <f ca="1">IF(BB$3="分類不明", 計算_移輸出入額!$BG44, BB$133*計算_投入係数表!BB43)</f>
        <v>#DIV/0!</v>
      </c>
      <c r="BC43" s="224" t="e">
        <f ca="1">IF(BC$3="分類不明", 計算_移輸出入額!$BG44, BC$133*計算_投入係数表!BC43)</f>
        <v>#DIV/0!</v>
      </c>
      <c r="BD43" s="224" t="e">
        <f ca="1">IF(BD$3="分類不明", 計算_移輸出入額!$BG44, BD$133*計算_投入係数表!BD43)</f>
        <v>#DIV/0!</v>
      </c>
      <c r="BE43" s="224" t="e">
        <f ca="1">IF(BE$3="分類不明", 計算_移輸出入額!$BG44, BE$133*計算_投入係数表!BE43)</f>
        <v>#DIV/0!</v>
      </c>
      <c r="BF43" s="224" t="e">
        <f ca="1">IF(BF$3="分類不明", 計算_移輸出入額!$BG44, BF$133*計算_投入係数表!BF43)</f>
        <v>#DIV/0!</v>
      </c>
      <c r="BG43" s="224" t="e">
        <f ca="1">IF(BG$3="分類不明", 計算_移輸出入額!$BG44, BG$133*計算_投入係数表!BG43)</f>
        <v>#DIV/0!</v>
      </c>
      <c r="BH43" s="224" t="e">
        <f ca="1">IF(BH$3="分類不明", 計算_移輸出入額!$BG44, BH$133*計算_投入係数表!BH43)</f>
        <v>#DIV/0!</v>
      </c>
      <c r="BI43" s="224" t="e">
        <f ca="1">IF(BI$3="分類不明", 計算_移輸出入額!$BG44, BI$133*計算_投入係数表!BI43)</f>
        <v>#DIV/0!</v>
      </c>
      <c r="BJ43" s="224" t="e">
        <f ca="1">IF(BJ$3="分類不明", 計算_移輸出入額!$BG44, BJ$133*計算_投入係数表!BJ43)</f>
        <v>#DIV/0!</v>
      </c>
      <c r="BK43" s="224" t="e">
        <f ca="1">IF(BK$3="分類不明", 計算_移輸出入額!$BG44, BK$133*計算_投入係数表!BK43)</f>
        <v>#DIV/0!</v>
      </c>
      <c r="BL43" s="224" t="e">
        <f ca="1">IF(BL$3="分類不明", 計算_移輸出入額!$BG44, BL$133*計算_投入係数表!BL43)</f>
        <v>#DIV/0!</v>
      </c>
      <c r="BM43" s="224" t="e">
        <f ca="1">IF(BM$3="分類不明", 計算_移輸出入額!$BG44, BM$133*計算_投入係数表!BM43)</f>
        <v>#DIV/0!</v>
      </c>
      <c r="BN43" s="224" t="e">
        <f ca="1">IF(BN$3="分類不明", 計算_移輸出入額!$BG44, BN$133*計算_投入係数表!BN43)</f>
        <v>#DIV/0!</v>
      </c>
      <c r="BO43" s="224" t="e">
        <f ca="1">IF(BO$3="分類不明", 計算_移輸出入額!$BG44, BO$133*計算_投入係数表!BO43)</f>
        <v>#DIV/0!</v>
      </c>
      <c r="BP43" s="224" t="e">
        <f ca="1">IF(BP$3="分類不明", 計算_移輸出入額!$BG44, BP$133*計算_投入係数表!BP43)</f>
        <v>#DIV/0!</v>
      </c>
      <c r="BQ43" s="224" t="e">
        <f ca="1">IF(BQ$3="分類不明", 計算_移輸出入額!$BG44, BQ$133*計算_投入係数表!BQ43)</f>
        <v>#DIV/0!</v>
      </c>
      <c r="BR43" s="224" t="e">
        <f ca="1">IF(BR$3="分類不明", 計算_移輸出入額!$BG44, BR$133*計算_投入係数表!BR43)</f>
        <v>#DIV/0!</v>
      </c>
      <c r="BS43" s="224" t="e">
        <f ca="1">IF(BS$3="分類不明", 計算_移輸出入額!$BG44, BS$133*計算_投入係数表!BS43)</f>
        <v>#DIV/0!</v>
      </c>
      <c r="BT43" s="224" t="e">
        <f ca="1">IF(BT$3="分類不明", 計算_移輸出入額!$BG44, BT$133*計算_投入係数表!BT43)</f>
        <v>#DIV/0!</v>
      </c>
      <c r="BU43" s="224" t="e">
        <f ca="1">IF(BU$3="分類不明", 計算_移輸出入額!$BG44, BU$133*計算_投入係数表!BU43)</f>
        <v>#DIV/0!</v>
      </c>
      <c r="BV43" s="224" t="e">
        <f ca="1">IF(BV$3="分類不明", 計算_移輸出入額!$BG44, BV$133*計算_投入係数表!BV43)</f>
        <v>#DIV/0!</v>
      </c>
      <c r="BW43" s="224" t="e">
        <f ca="1">IF(BW$3="分類不明", 計算_移輸出入額!$BG44, BW$133*計算_投入係数表!BW43)</f>
        <v>#DIV/0!</v>
      </c>
      <c r="BX43" s="224" t="e">
        <f ca="1">IF(BX$3="分類不明", 計算_移輸出入額!$BG44, BX$133*計算_投入係数表!BX43)</f>
        <v>#DIV/0!</v>
      </c>
      <c r="BY43" s="224" t="e">
        <f ca="1">IF(BY$3="分類不明", 計算_移輸出入額!$BG44, BY$133*計算_投入係数表!BY43)</f>
        <v>#DIV/0!</v>
      </c>
      <c r="BZ43" s="224" t="e">
        <f ca="1">IF(BZ$3="分類不明", 計算_移輸出入額!$BG44, BZ$133*計算_投入係数表!BZ43)</f>
        <v>#DIV/0!</v>
      </c>
      <c r="CA43" s="224" t="e">
        <f ca="1">IF(CA$3="分類不明", 計算_移輸出入額!$BG44, CA$133*計算_投入係数表!CA43)</f>
        <v>#DIV/0!</v>
      </c>
      <c r="CB43" s="224" t="e">
        <f ca="1">IF(CB$3="分類不明", 計算_移輸出入額!$BG44, CB$133*計算_投入係数表!CB43)</f>
        <v>#DIV/0!</v>
      </c>
      <c r="CC43" s="224" t="e">
        <f ca="1">IF(CC$3="分類不明", 計算_移輸出入額!$BG44, CC$133*計算_投入係数表!CC43)</f>
        <v>#DIV/0!</v>
      </c>
      <c r="CD43" s="224" t="e">
        <f ca="1">IF(CD$3="分類不明", 計算_移輸出入額!$BG44, CD$133*計算_投入係数表!CD43)</f>
        <v>#DIV/0!</v>
      </c>
      <c r="CE43" s="224" t="e">
        <f ca="1">IF(CE$3="分類不明", 計算_移輸出入額!$BG44, CE$133*計算_投入係数表!CE43)</f>
        <v>#DIV/0!</v>
      </c>
      <c r="CF43" s="224" t="e">
        <f ca="1">IF(CF$3="分類不明", 計算_移輸出入額!$BG44, CF$133*計算_投入係数表!CF43)</f>
        <v>#DIV/0!</v>
      </c>
      <c r="CG43" s="224" t="e">
        <f ca="1">IF(CG$3="分類不明", 計算_移輸出入額!$BG44, CG$133*計算_投入係数表!CG43)</f>
        <v>#DIV/0!</v>
      </c>
      <c r="CH43" s="224" t="e">
        <f ca="1">IF(CH$3="分類不明", 計算_移輸出入額!$BG44, CH$133*計算_投入係数表!CH43)</f>
        <v>#DIV/0!</v>
      </c>
      <c r="CI43" s="224" t="e">
        <f ca="1">IF(CI$3="分類不明", 計算_移輸出入額!$BG44, CI$133*計算_投入係数表!CI43)</f>
        <v>#DIV/0!</v>
      </c>
      <c r="CJ43" s="224" t="e">
        <f ca="1">IF(CJ$3="分類不明", 計算_移輸出入額!$BG44, CJ$133*計算_投入係数表!CJ43)</f>
        <v>#DIV/0!</v>
      </c>
      <c r="CK43" s="224" t="e">
        <f ca="1">IF(CK$3="分類不明", 計算_移輸出入額!$BG44, CK$133*計算_投入係数表!CK43)</f>
        <v>#DIV/0!</v>
      </c>
      <c r="CL43" s="224" t="e">
        <f ca="1">IF(CL$3="分類不明", 計算_移輸出入額!$BG44, CL$133*計算_投入係数表!CL43)</f>
        <v>#DIV/0!</v>
      </c>
      <c r="CM43" s="224" t="e">
        <f ca="1">IF(CM$3="分類不明", 計算_移輸出入額!$BG44, CM$133*計算_投入係数表!CM43)</f>
        <v>#DIV/0!</v>
      </c>
      <c r="CN43" s="224" t="e">
        <f ca="1">IF(CN$3="分類不明", 計算_移輸出入額!$BG44, CN$133*計算_投入係数表!CN43)</f>
        <v>#DIV/0!</v>
      </c>
      <c r="CO43" s="224" t="e">
        <f ca="1">IF(CO$3="分類不明", 計算_移輸出入額!$BG44, CO$133*計算_投入係数表!CO43)</f>
        <v>#DIV/0!</v>
      </c>
      <c r="CP43" s="224" t="e">
        <f ca="1">IF(CP$3="分類不明", 計算_移輸出入額!$BG44, CP$133*計算_投入係数表!CP43)</f>
        <v>#DIV/0!</v>
      </c>
      <c r="CQ43" s="224" t="e">
        <f ca="1">IF(CQ$3="分類不明", 計算_移輸出入額!$BG44, CQ$133*計算_投入係数表!CQ43)</f>
        <v>#DIV/0!</v>
      </c>
      <c r="CR43" s="224" t="e">
        <f ca="1">IF(CR$3="分類不明", 計算_移輸出入額!$BG44, CR$133*計算_投入係数表!CR43)</f>
        <v>#DIV/0!</v>
      </c>
      <c r="CS43" s="224" t="e">
        <f ca="1">IF(CS$3="分類不明", 計算_移輸出入額!$BG44, CS$133*計算_投入係数表!CS43)</f>
        <v>#DIV/0!</v>
      </c>
      <c r="CT43" s="224" t="e">
        <f ca="1">IF(CT$3="分類不明", 計算_移輸出入額!$BG44, CT$133*計算_投入係数表!CT43)</f>
        <v>#DIV/0!</v>
      </c>
      <c r="CU43" s="224" t="e">
        <f ca="1">IF(CU$3="分類不明", 計算_移輸出入額!$BG44, CU$133*計算_投入係数表!CU43)</f>
        <v>#DIV/0!</v>
      </c>
      <c r="CV43" s="224" t="e">
        <f ca="1">IF(CV$3="分類不明", 計算_移輸出入額!$BG44, CV$133*計算_投入係数表!CV43)</f>
        <v>#DIV/0!</v>
      </c>
      <c r="CW43" s="224" t="e">
        <f ca="1">IF(CW$3="分類不明", 計算_移輸出入額!$BG44, CW$133*計算_投入係数表!CW43)</f>
        <v>#DIV/0!</v>
      </c>
      <c r="CX43" s="224" t="e">
        <f ca="1">IF(CX$3="分類不明", 計算_移輸出入額!$BG44, CX$133*計算_投入係数表!CX43)</f>
        <v>#DIV/0!</v>
      </c>
      <c r="CY43" s="224" t="e">
        <f ca="1">IF(CY$3="分類不明", 計算_移輸出入額!$BG44, CY$133*計算_投入係数表!CY43)</f>
        <v>#DIV/0!</v>
      </c>
      <c r="CZ43" s="224" t="e">
        <f ca="1">IF(CZ$3="分類不明", 計算_移輸出入額!$BG44, CZ$133*計算_投入係数表!CZ43)</f>
        <v>#DIV/0!</v>
      </c>
      <c r="DA43" s="224" t="e">
        <f ca="1">IF(DA$3="分類不明", 計算_移輸出入額!$BG44, DA$133*計算_投入係数表!DA43)</f>
        <v>#DIV/0!</v>
      </c>
      <c r="DB43" s="224" t="e">
        <f ca="1">IF(DB$3="分類不明", 計算_移輸出入額!$BG44, DB$133*計算_投入係数表!DB43)</f>
        <v>#DIV/0!</v>
      </c>
      <c r="DC43" s="224" t="e">
        <f ca="1">IF(DC$3="分類不明", 計算_移輸出入額!$BG44, DC$133*計算_投入係数表!DC43)</f>
        <v>#DIV/0!</v>
      </c>
      <c r="DD43" s="224" t="e">
        <f ca="1">IF(DD$3="分類不明", 計算_移輸出入額!$BG44, DD$133*計算_投入係数表!DD43)</f>
        <v>#DIV/0!</v>
      </c>
      <c r="DE43" s="224" t="e">
        <f ca="1">IF(DE$3="分類不明", 計算_移輸出入額!$BG44, DE$133*計算_投入係数表!DE43)</f>
        <v>#DIV/0!</v>
      </c>
      <c r="DF43" s="224" t="e">
        <f ca="1">IF(DF$3="分類不明", 計算_移輸出入額!$BG44, DF$133*計算_投入係数表!DF43)</f>
        <v>#DIV/0!</v>
      </c>
      <c r="DG43" s="224" t="e">
        <f ca="1">IF(DG$3="分類不明", 計算_移輸出入額!$BG44, DG$133*計算_投入係数表!DG43)</f>
        <v>#DIV/0!</v>
      </c>
      <c r="DH43" s="224" t="e">
        <f ca="1">IF(DH$3="分類不明", 計算_移輸出入額!$BG44, DH$133*計算_投入係数表!DH43)</f>
        <v>#DIV/0!</v>
      </c>
      <c r="DI43" s="224" t="e">
        <f ca="1">IF(DI$3="分類不明", 計算_移輸出入額!$BG44, DI$133*計算_投入係数表!DI43)</f>
        <v>#DIV/0!</v>
      </c>
      <c r="DJ43" s="224" t="e">
        <f ca="1">IF(DJ$3="分類不明", 計算_移輸出入額!$BG44, DJ$133*計算_投入係数表!DJ43)</f>
        <v>#DIV/0!</v>
      </c>
      <c r="DK43" s="224" t="e">
        <f ca="1">IF(DK$3="分類不明", 計算_移輸出入額!$BG44, DK$133*計算_投入係数表!DK43)</f>
        <v>#DIV/0!</v>
      </c>
      <c r="DL43" s="224" t="e">
        <f ca="1">IF(DL$3="分類不明", 計算_移輸出入額!$BG44, DL$133*計算_投入係数表!DL43)</f>
        <v>#DIV/0!</v>
      </c>
      <c r="DM43" s="224" t="e">
        <f ca="1">IF(DM$3="分類不明", 計算_移輸出入額!$BG44, DM$133*計算_投入係数表!DM43)</f>
        <v>#DIV/0!</v>
      </c>
      <c r="DN43" s="224" t="e">
        <f ca="1">IF(DN$3="分類不明", 計算_移輸出入額!$BG44, DN$133*計算_投入係数表!DN43)</f>
        <v>#DIV/0!</v>
      </c>
      <c r="DO43" s="224" t="e">
        <f ca="1">IF(DO$3="分類不明", 計算_移輸出入額!$BG44, DO$133*計算_投入係数表!DO43)</f>
        <v>#DIV/0!</v>
      </c>
      <c r="DP43" s="224" t="e">
        <f ca="1">IF(DP$3="分類不明", 計算_移輸出入額!$BG44, DP$133*計算_投入係数表!DP43)</f>
        <v>#DIV/0!</v>
      </c>
      <c r="DQ43" s="224" t="e">
        <f ca="1">IF(DQ$3="分類不明", 計算_移輸出入額!$BG44, DQ$133*計算_投入係数表!DQ43)</f>
        <v>#DIV/0!</v>
      </c>
      <c r="DR43" s="224" t="e">
        <f ca="1">IF(DR$3="分類不明", 計算_移輸出入額!$BG44, DR$133*計算_投入係数表!DR43)</f>
        <v>#DIV/0!</v>
      </c>
      <c r="DS43" s="224" t="e">
        <f ca="1">IF(DS$3="分類不明", 計算_移輸出入額!$BG44, DS$133*計算_投入係数表!DS43)</f>
        <v>#DIV/0!</v>
      </c>
      <c r="DT43" s="225">
        <f t="shared" ca="1" si="1"/>
        <v>0</v>
      </c>
      <c r="DU43" s="214">
        <f>計算_基本取引表_調整前!DU43</f>
        <v>0</v>
      </c>
      <c r="DV43" s="214">
        <f>IF($C43="分類不明", 計算_基本取引表_調整前!DV43+_xlfn.AGGREGATE(9,6,計算_移輸出入額!$BF$5:$BF$124), 計算_基本取引表_調整前!DV43)</f>
        <v>0</v>
      </c>
      <c r="DW43" s="214">
        <f>計算_基本取引表_調整前!DW43</f>
        <v>0</v>
      </c>
      <c r="DX43" s="214">
        <f>計算_基本取引表_調整前!DX43</f>
        <v>0</v>
      </c>
      <c r="DY43" s="214">
        <f>計算_基本取引表_調整前!DY43</f>
        <v>0</v>
      </c>
      <c r="DZ43" s="214">
        <f>計算_基本取引表_調整前!DZ43</f>
        <v>0</v>
      </c>
      <c r="EA43" s="214" t="e">
        <f>計算_基本取引表_調整前!EA43</f>
        <v>#DIV/0!</v>
      </c>
      <c r="EB43" s="735">
        <f ca="1">IFERROR(SUMIF(振分, $C43, 入力_北海道基本取引表!EB$4:EB$124)*($EE43/SUMIF(振分, $C43, 入力_北海道基本取引表!$EG$4:$EG$107)), 0)</f>
        <v>0</v>
      </c>
      <c r="EC43" s="215" t="e">
        <f t="shared" si="2"/>
        <v>#DIV/0!</v>
      </c>
      <c r="ED43" s="216" t="e">
        <f t="shared" ca="1" si="3"/>
        <v>#DIV/0!</v>
      </c>
      <c r="EE43" s="214" t="e">
        <f ca="1"/>
        <v>#DIV/0!</v>
      </c>
      <c r="EF43" s="216" t="e">
        <f t="shared" ca="1" si="4"/>
        <v>#DIV/0!</v>
      </c>
      <c r="EG43" s="216" t="e">
        <f t="shared" ca="1" si="0"/>
        <v>#DIV/0!</v>
      </c>
      <c r="EH43" s="214" t="e">
        <f ca="1"/>
        <v>#DIV/0!</v>
      </c>
      <c r="EI43" s="216" t="e">
        <f t="shared" ca="1" si="5"/>
        <v>#DIV/0!</v>
      </c>
      <c r="EJ43" s="216" t="e">
        <f ca="1"/>
        <v>#DIV/0!</v>
      </c>
      <c r="EK43" s="215"/>
    </row>
    <row r="44" spans="2:141" s="6" customFormat="1" ht="15.75" hidden="1" customHeight="1" x14ac:dyDescent="0.25">
      <c r="B44" s="53">
        <v>41</v>
      </c>
      <c r="C44" s="192" t="str">
        <v>-</v>
      </c>
      <c r="D44" s="211">
        <f ca="1">IF(D$3="分類不明", 計算_移輸出入額!$BG45, D$133*計算_投入係数表!D44)</f>
        <v>0</v>
      </c>
      <c r="E44" s="212">
        <f ca="1">IF(E$3="分類不明", 計算_移輸出入額!$BG45, E$133*計算_投入係数表!E44)</f>
        <v>0</v>
      </c>
      <c r="F44" s="212">
        <f ca="1">IF(F$3="分類不明", 計算_移輸出入額!$BG45, F$133*計算_投入係数表!F44)</f>
        <v>0</v>
      </c>
      <c r="G44" s="212">
        <f ca="1">IF(G$3="分類不明", 計算_移輸出入額!$BG45, G$133*計算_投入係数表!G44)</f>
        <v>0</v>
      </c>
      <c r="H44" s="212">
        <f ca="1">IF(H$3="分類不明", 計算_移輸出入額!$BG45, H$133*計算_投入係数表!H44)</f>
        <v>0</v>
      </c>
      <c r="I44" s="212">
        <f ca="1">IF(I$3="分類不明", 計算_移輸出入額!$BG45, I$133*計算_投入係数表!I44)</f>
        <v>0</v>
      </c>
      <c r="J44" s="212">
        <f ca="1">IF(J$3="分類不明", 計算_移輸出入額!$BG45, J$133*計算_投入係数表!J44)</f>
        <v>0</v>
      </c>
      <c r="K44" s="212">
        <f ca="1">IF(K$3="分類不明", 計算_移輸出入額!$BG45, K$133*計算_投入係数表!K44)</f>
        <v>0</v>
      </c>
      <c r="L44" s="212">
        <f ca="1">IF(L$3="分類不明", 計算_移輸出入額!$BG45, L$133*計算_投入係数表!L44)</f>
        <v>0</v>
      </c>
      <c r="M44" s="212">
        <f ca="1">IF(M$3="分類不明", 計算_移輸出入額!$BG45, M$133*計算_投入係数表!M44)</f>
        <v>0</v>
      </c>
      <c r="N44" s="212">
        <f ca="1">IF(N$3="分類不明", 計算_移輸出入額!$BG45, N$133*計算_投入係数表!N44)</f>
        <v>0</v>
      </c>
      <c r="O44" s="212">
        <f ca="1">IF(O$3="分類不明", 計算_移輸出入額!$BG45, O$133*計算_投入係数表!O44)</f>
        <v>0</v>
      </c>
      <c r="P44" s="212" t="e">
        <f ca="1">IF(P$3="分類不明", 計算_移輸出入額!$BG45, P$133*計算_投入係数表!P44)</f>
        <v>#DIV/0!</v>
      </c>
      <c r="Q44" s="212" t="e">
        <f ca="1">IF(Q$3="分類不明", 計算_移輸出入額!$BG45, Q$133*計算_投入係数表!Q44)</f>
        <v>#DIV/0!</v>
      </c>
      <c r="R44" s="212" t="e">
        <f ca="1">IF(R$3="分類不明", 計算_移輸出入額!$BG45, R$133*計算_投入係数表!R44)</f>
        <v>#DIV/0!</v>
      </c>
      <c r="S44" s="212" t="e">
        <f ca="1">IF(S$3="分類不明", 計算_移輸出入額!$BG45, S$133*計算_投入係数表!S44)</f>
        <v>#DIV/0!</v>
      </c>
      <c r="T44" s="212" t="e">
        <f ca="1">IF(T$3="分類不明", 計算_移輸出入額!$BG45, T$133*計算_投入係数表!T44)</f>
        <v>#DIV/0!</v>
      </c>
      <c r="U44" s="212" t="e">
        <f ca="1">IF(U$3="分類不明", 計算_移輸出入額!$BG45, U$133*計算_投入係数表!U44)</f>
        <v>#DIV/0!</v>
      </c>
      <c r="V44" s="212" t="e">
        <f ca="1">IF(V$3="分類不明", 計算_移輸出入額!$BG45, V$133*計算_投入係数表!V44)</f>
        <v>#DIV/0!</v>
      </c>
      <c r="W44" s="212" t="e">
        <f ca="1">IF(W$3="分類不明", 計算_移輸出入額!$BG45, W$133*計算_投入係数表!W44)</f>
        <v>#DIV/0!</v>
      </c>
      <c r="X44" s="212" t="e">
        <f ca="1">IF(X$3="分類不明", 計算_移輸出入額!$BG45, X$133*計算_投入係数表!X44)</f>
        <v>#DIV/0!</v>
      </c>
      <c r="Y44" s="212" t="e">
        <f ca="1">IF(Y$3="分類不明", 計算_移輸出入額!$BG45, Y$133*計算_投入係数表!Y44)</f>
        <v>#DIV/0!</v>
      </c>
      <c r="Z44" s="212" t="e">
        <f ca="1">IF(Z$3="分類不明", 計算_移輸出入額!$BG45, Z$133*計算_投入係数表!Z44)</f>
        <v>#DIV/0!</v>
      </c>
      <c r="AA44" s="212" t="e">
        <f ca="1">IF(AA$3="分類不明", 計算_移輸出入額!$BG45, AA$133*計算_投入係数表!AA44)</f>
        <v>#DIV/0!</v>
      </c>
      <c r="AB44" s="212" t="e">
        <f ca="1">IF(AB$3="分類不明", 計算_移輸出入額!$BG45, AB$133*計算_投入係数表!AB44)</f>
        <v>#DIV/0!</v>
      </c>
      <c r="AC44" s="212" t="e">
        <f ca="1">IF(AC$3="分類不明", 計算_移輸出入額!$BG45, AC$133*計算_投入係数表!AC44)</f>
        <v>#DIV/0!</v>
      </c>
      <c r="AD44" s="212" t="e">
        <f ca="1">IF(AD$3="分類不明", 計算_移輸出入額!$BG45, AD$133*計算_投入係数表!AD44)</f>
        <v>#DIV/0!</v>
      </c>
      <c r="AE44" s="212" t="e">
        <f ca="1">IF(AE$3="分類不明", 計算_移輸出入額!$BG45, AE$133*計算_投入係数表!AE44)</f>
        <v>#DIV/0!</v>
      </c>
      <c r="AF44" s="212" t="e">
        <f ca="1">IF(AF$3="分類不明", 計算_移輸出入額!$BG45, AF$133*計算_投入係数表!AF44)</f>
        <v>#DIV/0!</v>
      </c>
      <c r="AG44" s="212" t="e">
        <f ca="1">IF(AG$3="分類不明", 計算_移輸出入額!$BG45, AG$133*計算_投入係数表!AG44)</f>
        <v>#DIV/0!</v>
      </c>
      <c r="AH44" s="212" t="e">
        <f ca="1">IF(AH$3="分類不明", 計算_移輸出入額!$BG45, AH$133*計算_投入係数表!AH44)</f>
        <v>#DIV/0!</v>
      </c>
      <c r="AI44" s="212" t="e">
        <f ca="1">IF(AI$3="分類不明", 計算_移輸出入額!$BG45, AI$133*計算_投入係数表!AI44)</f>
        <v>#DIV/0!</v>
      </c>
      <c r="AJ44" s="212" t="e">
        <f ca="1">IF(AJ$3="分類不明", 計算_移輸出入額!$BG45, AJ$133*計算_投入係数表!AJ44)</f>
        <v>#DIV/0!</v>
      </c>
      <c r="AK44" s="212" t="e">
        <f ca="1">IF(AK$3="分類不明", 計算_移輸出入額!$BG45, AK$133*計算_投入係数表!AK44)</f>
        <v>#DIV/0!</v>
      </c>
      <c r="AL44" s="212" t="e">
        <f ca="1">IF(AL$3="分類不明", 計算_移輸出入額!$BG45, AL$133*計算_投入係数表!AL44)</f>
        <v>#DIV/0!</v>
      </c>
      <c r="AM44" s="212" t="e">
        <f ca="1">IF(AM$3="分類不明", 計算_移輸出入額!$BG45, AM$133*計算_投入係数表!AM44)</f>
        <v>#DIV/0!</v>
      </c>
      <c r="AN44" s="212" t="e">
        <f ca="1">IF(AN$3="分類不明", 計算_移輸出入額!$BG45, AN$133*計算_投入係数表!AN44)</f>
        <v>#DIV/0!</v>
      </c>
      <c r="AO44" s="212" t="e">
        <f ca="1">IF(AO$3="分類不明", 計算_移輸出入額!$BG45, AO$133*計算_投入係数表!AO44)</f>
        <v>#DIV/0!</v>
      </c>
      <c r="AP44" s="212" t="e">
        <f ca="1">IF(AP$3="分類不明", 計算_移輸出入額!$BG45, AP$133*計算_投入係数表!AP44)</f>
        <v>#DIV/0!</v>
      </c>
      <c r="AQ44" s="212" t="e">
        <f ca="1">IF(AQ$3="分類不明", 計算_移輸出入額!$BG45, AQ$133*計算_投入係数表!AQ44)</f>
        <v>#DIV/0!</v>
      </c>
      <c r="AR44" s="212" t="e">
        <f ca="1">IF(AR$3="分類不明", 計算_移輸出入額!$BG45, AR$133*計算_投入係数表!AR44)</f>
        <v>#DIV/0!</v>
      </c>
      <c r="AS44" s="212" t="e">
        <f ca="1">IF(AS$3="分類不明", 計算_移輸出入額!$BG45, AS$133*計算_投入係数表!AS44)</f>
        <v>#DIV/0!</v>
      </c>
      <c r="AT44" s="212" t="e">
        <f ca="1">IF(AT$3="分類不明", 計算_移輸出入額!$BG45, AT$133*計算_投入係数表!AT44)</f>
        <v>#DIV/0!</v>
      </c>
      <c r="AU44" s="212" t="e">
        <f ca="1">IF(AU$3="分類不明", 計算_移輸出入額!$BG45, AU$133*計算_投入係数表!AU44)</f>
        <v>#DIV/0!</v>
      </c>
      <c r="AV44" s="212" t="e">
        <f ca="1">IF(AV$3="分類不明", 計算_移輸出入額!$BG45, AV$133*計算_投入係数表!AV44)</f>
        <v>#DIV/0!</v>
      </c>
      <c r="AW44" s="212" t="e">
        <f ca="1">IF(AW$3="分類不明", 計算_移輸出入額!$BG45, AW$133*計算_投入係数表!AW44)</f>
        <v>#DIV/0!</v>
      </c>
      <c r="AX44" s="212" t="e">
        <f ca="1">IF(AX$3="分類不明", 計算_移輸出入額!$BG45, AX$133*計算_投入係数表!AX44)</f>
        <v>#DIV/0!</v>
      </c>
      <c r="AY44" s="212" t="e">
        <f ca="1">IF(AY$3="分類不明", 計算_移輸出入額!$BG45, AY$133*計算_投入係数表!AY44)</f>
        <v>#DIV/0!</v>
      </c>
      <c r="AZ44" s="212" t="e">
        <f ca="1">IF(AZ$3="分類不明", 計算_移輸出入額!$BG45, AZ$133*計算_投入係数表!AZ44)</f>
        <v>#DIV/0!</v>
      </c>
      <c r="BA44" s="212" t="e">
        <f ca="1">IF(BA$3="分類不明", 計算_移輸出入額!$BG45, BA$133*計算_投入係数表!BA44)</f>
        <v>#DIV/0!</v>
      </c>
      <c r="BB44" s="212" t="e">
        <f ca="1">IF(BB$3="分類不明", 計算_移輸出入額!$BG45, BB$133*計算_投入係数表!BB44)</f>
        <v>#DIV/0!</v>
      </c>
      <c r="BC44" s="212" t="e">
        <f ca="1">IF(BC$3="分類不明", 計算_移輸出入額!$BG45, BC$133*計算_投入係数表!BC44)</f>
        <v>#DIV/0!</v>
      </c>
      <c r="BD44" s="212" t="e">
        <f ca="1">IF(BD$3="分類不明", 計算_移輸出入額!$BG45, BD$133*計算_投入係数表!BD44)</f>
        <v>#DIV/0!</v>
      </c>
      <c r="BE44" s="212" t="e">
        <f ca="1">IF(BE$3="分類不明", 計算_移輸出入額!$BG45, BE$133*計算_投入係数表!BE44)</f>
        <v>#DIV/0!</v>
      </c>
      <c r="BF44" s="212" t="e">
        <f ca="1">IF(BF$3="分類不明", 計算_移輸出入額!$BG45, BF$133*計算_投入係数表!BF44)</f>
        <v>#DIV/0!</v>
      </c>
      <c r="BG44" s="212" t="e">
        <f ca="1">IF(BG$3="分類不明", 計算_移輸出入額!$BG45, BG$133*計算_投入係数表!BG44)</f>
        <v>#DIV/0!</v>
      </c>
      <c r="BH44" s="212" t="e">
        <f ca="1">IF(BH$3="分類不明", 計算_移輸出入額!$BG45, BH$133*計算_投入係数表!BH44)</f>
        <v>#DIV/0!</v>
      </c>
      <c r="BI44" s="212" t="e">
        <f ca="1">IF(BI$3="分類不明", 計算_移輸出入額!$BG45, BI$133*計算_投入係数表!BI44)</f>
        <v>#DIV/0!</v>
      </c>
      <c r="BJ44" s="212" t="e">
        <f ca="1">IF(BJ$3="分類不明", 計算_移輸出入額!$BG45, BJ$133*計算_投入係数表!BJ44)</f>
        <v>#DIV/0!</v>
      </c>
      <c r="BK44" s="212" t="e">
        <f ca="1">IF(BK$3="分類不明", 計算_移輸出入額!$BG45, BK$133*計算_投入係数表!BK44)</f>
        <v>#DIV/0!</v>
      </c>
      <c r="BL44" s="212" t="e">
        <f ca="1">IF(BL$3="分類不明", 計算_移輸出入額!$BG45, BL$133*計算_投入係数表!BL44)</f>
        <v>#DIV/0!</v>
      </c>
      <c r="BM44" s="212" t="e">
        <f ca="1">IF(BM$3="分類不明", 計算_移輸出入額!$BG45, BM$133*計算_投入係数表!BM44)</f>
        <v>#DIV/0!</v>
      </c>
      <c r="BN44" s="212" t="e">
        <f ca="1">IF(BN$3="分類不明", 計算_移輸出入額!$BG45, BN$133*計算_投入係数表!BN44)</f>
        <v>#DIV/0!</v>
      </c>
      <c r="BO44" s="212" t="e">
        <f ca="1">IF(BO$3="分類不明", 計算_移輸出入額!$BG45, BO$133*計算_投入係数表!BO44)</f>
        <v>#DIV/0!</v>
      </c>
      <c r="BP44" s="212" t="e">
        <f ca="1">IF(BP$3="分類不明", 計算_移輸出入額!$BG45, BP$133*計算_投入係数表!BP44)</f>
        <v>#DIV/0!</v>
      </c>
      <c r="BQ44" s="212" t="e">
        <f ca="1">IF(BQ$3="分類不明", 計算_移輸出入額!$BG45, BQ$133*計算_投入係数表!BQ44)</f>
        <v>#DIV/0!</v>
      </c>
      <c r="BR44" s="212" t="e">
        <f ca="1">IF(BR$3="分類不明", 計算_移輸出入額!$BG45, BR$133*計算_投入係数表!BR44)</f>
        <v>#DIV/0!</v>
      </c>
      <c r="BS44" s="212" t="e">
        <f ca="1">IF(BS$3="分類不明", 計算_移輸出入額!$BG45, BS$133*計算_投入係数表!BS44)</f>
        <v>#DIV/0!</v>
      </c>
      <c r="BT44" s="212" t="e">
        <f ca="1">IF(BT$3="分類不明", 計算_移輸出入額!$BG45, BT$133*計算_投入係数表!BT44)</f>
        <v>#DIV/0!</v>
      </c>
      <c r="BU44" s="212" t="e">
        <f ca="1">IF(BU$3="分類不明", 計算_移輸出入額!$BG45, BU$133*計算_投入係数表!BU44)</f>
        <v>#DIV/0!</v>
      </c>
      <c r="BV44" s="212" t="e">
        <f ca="1">IF(BV$3="分類不明", 計算_移輸出入額!$BG45, BV$133*計算_投入係数表!BV44)</f>
        <v>#DIV/0!</v>
      </c>
      <c r="BW44" s="212" t="e">
        <f ca="1">IF(BW$3="分類不明", 計算_移輸出入額!$BG45, BW$133*計算_投入係数表!BW44)</f>
        <v>#DIV/0!</v>
      </c>
      <c r="BX44" s="212" t="e">
        <f ca="1">IF(BX$3="分類不明", 計算_移輸出入額!$BG45, BX$133*計算_投入係数表!BX44)</f>
        <v>#DIV/0!</v>
      </c>
      <c r="BY44" s="212" t="e">
        <f ca="1">IF(BY$3="分類不明", 計算_移輸出入額!$BG45, BY$133*計算_投入係数表!BY44)</f>
        <v>#DIV/0!</v>
      </c>
      <c r="BZ44" s="212" t="e">
        <f ca="1">IF(BZ$3="分類不明", 計算_移輸出入額!$BG45, BZ$133*計算_投入係数表!BZ44)</f>
        <v>#DIV/0!</v>
      </c>
      <c r="CA44" s="212" t="e">
        <f ca="1">IF(CA$3="分類不明", 計算_移輸出入額!$BG45, CA$133*計算_投入係数表!CA44)</f>
        <v>#DIV/0!</v>
      </c>
      <c r="CB44" s="212" t="e">
        <f ca="1">IF(CB$3="分類不明", 計算_移輸出入額!$BG45, CB$133*計算_投入係数表!CB44)</f>
        <v>#DIV/0!</v>
      </c>
      <c r="CC44" s="212" t="e">
        <f ca="1">IF(CC$3="分類不明", 計算_移輸出入額!$BG45, CC$133*計算_投入係数表!CC44)</f>
        <v>#DIV/0!</v>
      </c>
      <c r="CD44" s="212" t="e">
        <f ca="1">IF(CD$3="分類不明", 計算_移輸出入額!$BG45, CD$133*計算_投入係数表!CD44)</f>
        <v>#DIV/0!</v>
      </c>
      <c r="CE44" s="212" t="e">
        <f ca="1">IF(CE$3="分類不明", 計算_移輸出入額!$BG45, CE$133*計算_投入係数表!CE44)</f>
        <v>#DIV/0!</v>
      </c>
      <c r="CF44" s="212" t="e">
        <f ca="1">IF(CF$3="分類不明", 計算_移輸出入額!$BG45, CF$133*計算_投入係数表!CF44)</f>
        <v>#DIV/0!</v>
      </c>
      <c r="CG44" s="212" t="e">
        <f ca="1">IF(CG$3="分類不明", 計算_移輸出入額!$BG45, CG$133*計算_投入係数表!CG44)</f>
        <v>#DIV/0!</v>
      </c>
      <c r="CH44" s="212" t="e">
        <f ca="1">IF(CH$3="分類不明", 計算_移輸出入額!$BG45, CH$133*計算_投入係数表!CH44)</f>
        <v>#DIV/0!</v>
      </c>
      <c r="CI44" s="212" t="e">
        <f ca="1">IF(CI$3="分類不明", 計算_移輸出入額!$BG45, CI$133*計算_投入係数表!CI44)</f>
        <v>#DIV/0!</v>
      </c>
      <c r="CJ44" s="212" t="e">
        <f ca="1">IF(CJ$3="分類不明", 計算_移輸出入額!$BG45, CJ$133*計算_投入係数表!CJ44)</f>
        <v>#DIV/0!</v>
      </c>
      <c r="CK44" s="212" t="e">
        <f ca="1">IF(CK$3="分類不明", 計算_移輸出入額!$BG45, CK$133*計算_投入係数表!CK44)</f>
        <v>#DIV/0!</v>
      </c>
      <c r="CL44" s="212" t="e">
        <f ca="1">IF(CL$3="分類不明", 計算_移輸出入額!$BG45, CL$133*計算_投入係数表!CL44)</f>
        <v>#DIV/0!</v>
      </c>
      <c r="CM44" s="212" t="e">
        <f ca="1">IF(CM$3="分類不明", 計算_移輸出入額!$BG45, CM$133*計算_投入係数表!CM44)</f>
        <v>#DIV/0!</v>
      </c>
      <c r="CN44" s="212" t="e">
        <f ca="1">IF(CN$3="分類不明", 計算_移輸出入額!$BG45, CN$133*計算_投入係数表!CN44)</f>
        <v>#DIV/0!</v>
      </c>
      <c r="CO44" s="212" t="e">
        <f ca="1">IF(CO$3="分類不明", 計算_移輸出入額!$BG45, CO$133*計算_投入係数表!CO44)</f>
        <v>#DIV/0!</v>
      </c>
      <c r="CP44" s="212" t="e">
        <f ca="1">IF(CP$3="分類不明", 計算_移輸出入額!$BG45, CP$133*計算_投入係数表!CP44)</f>
        <v>#DIV/0!</v>
      </c>
      <c r="CQ44" s="212" t="e">
        <f ca="1">IF(CQ$3="分類不明", 計算_移輸出入額!$BG45, CQ$133*計算_投入係数表!CQ44)</f>
        <v>#DIV/0!</v>
      </c>
      <c r="CR44" s="212" t="e">
        <f ca="1">IF(CR$3="分類不明", 計算_移輸出入額!$BG45, CR$133*計算_投入係数表!CR44)</f>
        <v>#DIV/0!</v>
      </c>
      <c r="CS44" s="212" t="e">
        <f ca="1">IF(CS$3="分類不明", 計算_移輸出入額!$BG45, CS$133*計算_投入係数表!CS44)</f>
        <v>#DIV/0!</v>
      </c>
      <c r="CT44" s="212" t="e">
        <f ca="1">IF(CT$3="分類不明", 計算_移輸出入額!$BG45, CT$133*計算_投入係数表!CT44)</f>
        <v>#DIV/0!</v>
      </c>
      <c r="CU44" s="212" t="e">
        <f ca="1">IF(CU$3="分類不明", 計算_移輸出入額!$BG45, CU$133*計算_投入係数表!CU44)</f>
        <v>#DIV/0!</v>
      </c>
      <c r="CV44" s="212" t="e">
        <f ca="1">IF(CV$3="分類不明", 計算_移輸出入額!$BG45, CV$133*計算_投入係数表!CV44)</f>
        <v>#DIV/0!</v>
      </c>
      <c r="CW44" s="212" t="e">
        <f ca="1">IF(CW$3="分類不明", 計算_移輸出入額!$BG45, CW$133*計算_投入係数表!CW44)</f>
        <v>#DIV/0!</v>
      </c>
      <c r="CX44" s="212" t="e">
        <f ca="1">IF(CX$3="分類不明", 計算_移輸出入額!$BG45, CX$133*計算_投入係数表!CX44)</f>
        <v>#DIV/0!</v>
      </c>
      <c r="CY44" s="212" t="e">
        <f ca="1">IF(CY$3="分類不明", 計算_移輸出入額!$BG45, CY$133*計算_投入係数表!CY44)</f>
        <v>#DIV/0!</v>
      </c>
      <c r="CZ44" s="212" t="e">
        <f ca="1">IF(CZ$3="分類不明", 計算_移輸出入額!$BG45, CZ$133*計算_投入係数表!CZ44)</f>
        <v>#DIV/0!</v>
      </c>
      <c r="DA44" s="212" t="e">
        <f ca="1">IF(DA$3="分類不明", 計算_移輸出入額!$BG45, DA$133*計算_投入係数表!DA44)</f>
        <v>#DIV/0!</v>
      </c>
      <c r="DB44" s="212" t="e">
        <f ca="1">IF(DB$3="分類不明", 計算_移輸出入額!$BG45, DB$133*計算_投入係数表!DB44)</f>
        <v>#DIV/0!</v>
      </c>
      <c r="DC44" s="212" t="e">
        <f ca="1">IF(DC$3="分類不明", 計算_移輸出入額!$BG45, DC$133*計算_投入係数表!DC44)</f>
        <v>#DIV/0!</v>
      </c>
      <c r="DD44" s="212" t="e">
        <f ca="1">IF(DD$3="分類不明", 計算_移輸出入額!$BG45, DD$133*計算_投入係数表!DD44)</f>
        <v>#DIV/0!</v>
      </c>
      <c r="DE44" s="212" t="e">
        <f ca="1">IF(DE$3="分類不明", 計算_移輸出入額!$BG45, DE$133*計算_投入係数表!DE44)</f>
        <v>#DIV/0!</v>
      </c>
      <c r="DF44" s="212" t="e">
        <f ca="1">IF(DF$3="分類不明", 計算_移輸出入額!$BG45, DF$133*計算_投入係数表!DF44)</f>
        <v>#DIV/0!</v>
      </c>
      <c r="DG44" s="212" t="e">
        <f ca="1">IF(DG$3="分類不明", 計算_移輸出入額!$BG45, DG$133*計算_投入係数表!DG44)</f>
        <v>#DIV/0!</v>
      </c>
      <c r="DH44" s="212" t="e">
        <f ca="1">IF(DH$3="分類不明", 計算_移輸出入額!$BG45, DH$133*計算_投入係数表!DH44)</f>
        <v>#DIV/0!</v>
      </c>
      <c r="DI44" s="212" t="e">
        <f ca="1">IF(DI$3="分類不明", 計算_移輸出入額!$BG45, DI$133*計算_投入係数表!DI44)</f>
        <v>#DIV/0!</v>
      </c>
      <c r="DJ44" s="212" t="e">
        <f ca="1">IF(DJ$3="分類不明", 計算_移輸出入額!$BG45, DJ$133*計算_投入係数表!DJ44)</f>
        <v>#DIV/0!</v>
      </c>
      <c r="DK44" s="212" t="e">
        <f ca="1">IF(DK$3="分類不明", 計算_移輸出入額!$BG45, DK$133*計算_投入係数表!DK44)</f>
        <v>#DIV/0!</v>
      </c>
      <c r="DL44" s="212" t="e">
        <f ca="1">IF(DL$3="分類不明", 計算_移輸出入額!$BG45, DL$133*計算_投入係数表!DL44)</f>
        <v>#DIV/0!</v>
      </c>
      <c r="DM44" s="212" t="e">
        <f ca="1">IF(DM$3="分類不明", 計算_移輸出入額!$BG45, DM$133*計算_投入係数表!DM44)</f>
        <v>#DIV/0!</v>
      </c>
      <c r="DN44" s="212" t="e">
        <f ca="1">IF(DN$3="分類不明", 計算_移輸出入額!$BG45, DN$133*計算_投入係数表!DN44)</f>
        <v>#DIV/0!</v>
      </c>
      <c r="DO44" s="212" t="e">
        <f ca="1">IF(DO$3="分類不明", 計算_移輸出入額!$BG45, DO$133*計算_投入係数表!DO44)</f>
        <v>#DIV/0!</v>
      </c>
      <c r="DP44" s="212" t="e">
        <f ca="1">IF(DP$3="分類不明", 計算_移輸出入額!$BG45, DP$133*計算_投入係数表!DP44)</f>
        <v>#DIV/0!</v>
      </c>
      <c r="DQ44" s="212" t="e">
        <f ca="1">IF(DQ$3="分類不明", 計算_移輸出入額!$BG45, DQ$133*計算_投入係数表!DQ44)</f>
        <v>#DIV/0!</v>
      </c>
      <c r="DR44" s="212" t="e">
        <f ca="1">IF(DR$3="分類不明", 計算_移輸出入額!$BG45, DR$133*計算_投入係数表!DR44)</f>
        <v>#DIV/0!</v>
      </c>
      <c r="DS44" s="212" t="e">
        <f ca="1">IF(DS$3="分類不明", 計算_移輸出入額!$BG45, DS$133*計算_投入係数表!DS44)</f>
        <v>#DIV/0!</v>
      </c>
      <c r="DT44" s="213">
        <f t="shared" ca="1" si="1"/>
        <v>0</v>
      </c>
      <c r="DU44" s="220">
        <f>計算_基本取引表_調整前!DU44</f>
        <v>0</v>
      </c>
      <c r="DV44" s="220">
        <f>IF($C44="分類不明", 計算_基本取引表_調整前!DV44+_xlfn.AGGREGATE(9,6,計算_移輸出入額!$BF$5:$BF$124), 計算_基本取引表_調整前!DV44)</f>
        <v>0</v>
      </c>
      <c r="DW44" s="220">
        <f>計算_基本取引表_調整前!DW44</f>
        <v>0</v>
      </c>
      <c r="DX44" s="220">
        <f>計算_基本取引表_調整前!DX44</f>
        <v>0</v>
      </c>
      <c r="DY44" s="220">
        <f>計算_基本取引表_調整前!DY44</f>
        <v>0</v>
      </c>
      <c r="DZ44" s="220">
        <f>計算_基本取引表_調整前!DZ44</f>
        <v>0</v>
      </c>
      <c r="EA44" s="220" t="e">
        <f>計算_基本取引表_調整前!EA44</f>
        <v>#DIV/0!</v>
      </c>
      <c r="EB44" s="736">
        <f ca="1">IFERROR(SUMIF(振分, $C44, 入力_北海道基本取引表!EB$4:EB$124)*($EE44/SUMIF(振分, $C44, 入力_北海道基本取引表!$EG$4:$EG$107)), 0)</f>
        <v>0</v>
      </c>
      <c r="EC44" s="221" t="e">
        <f t="shared" si="2"/>
        <v>#DIV/0!</v>
      </c>
      <c r="ED44" s="222" t="e">
        <f t="shared" ca="1" si="3"/>
        <v>#DIV/0!</v>
      </c>
      <c r="EE44" s="220" t="e">
        <f ca="1"/>
        <v>#DIV/0!</v>
      </c>
      <c r="EF44" s="222" t="e">
        <f t="shared" ca="1" si="4"/>
        <v>#DIV/0!</v>
      </c>
      <c r="EG44" s="222" t="e">
        <f t="shared" ca="1" si="0"/>
        <v>#DIV/0!</v>
      </c>
      <c r="EH44" s="220" t="e">
        <f ca="1"/>
        <v>#DIV/0!</v>
      </c>
      <c r="EI44" s="222" t="e">
        <f t="shared" ca="1" si="5"/>
        <v>#DIV/0!</v>
      </c>
      <c r="EJ44" s="216" t="e">
        <f ca="1"/>
        <v>#DIV/0!</v>
      </c>
      <c r="EK44" s="215"/>
    </row>
    <row r="45" spans="2:141" s="6" customFormat="1" ht="15.75" hidden="1" customHeight="1" x14ac:dyDescent="0.25">
      <c r="B45" s="53">
        <v>42</v>
      </c>
      <c r="C45" s="192" t="str">
        <v>-</v>
      </c>
      <c r="D45" s="211">
        <f ca="1">IF(D$3="分類不明", 計算_移輸出入額!$BG46, D$133*計算_投入係数表!D45)</f>
        <v>0</v>
      </c>
      <c r="E45" s="212">
        <f ca="1">IF(E$3="分類不明", 計算_移輸出入額!$BG46, E$133*計算_投入係数表!E45)</f>
        <v>0</v>
      </c>
      <c r="F45" s="212">
        <f ca="1">IF(F$3="分類不明", 計算_移輸出入額!$BG46, F$133*計算_投入係数表!F45)</f>
        <v>0</v>
      </c>
      <c r="G45" s="212">
        <f ca="1">IF(G$3="分類不明", 計算_移輸出入額!$BG46, G$133*計算_投入係数表!G45)</f>
        <v>0</v>
      </c>
      <c r="H45" s="212">
        <f ca="1">IF(H$3="分類不明", 計算_移輸出入額!$BG46, H$133*計算_投入係数表!H45)</f>
        <v>0</v>
      </c>
      <c r="I45" s="212">
        <f ca="1">IF(I$3="分類不明", 計算_移輸出入額!$BG46, I$133*計算_投入係数表!I45)</f>
        <v>0</v>
      </c>
      <c r="J45" s="212">
        <f ca="1">IF(J$3="分類不明", 計算_移輸出入額!$BG46, J$133*計算_投入係数表!J45)</f>
        <v>0</v>
      </c>
      <c r="K45" s="212">
        <f ca="1">IF(K$3="分類不明", 計算_移輸出入額!$BG46, K$133*計算_投入係数表!K45)</f>
        <v>0</v>
      </c>
      <c r="L45" s="212">
        <f ca="1">IF(L$3="分類不明", 計算_移輸出入額!$BG46, L$133*計算_投入係数表!L45)</f>
        <v>0</v>
      </c>
      <c r="M45" s="212">
        <f ca="1">IF(M$3="分類不明", 計算_移輸出入額!$BG46, M$133*計算_投入係数表!M45)</f>
        <v>0</v>
      </c>
      <c r="N45" s="212">
        <f ca="1">IF(N$3="分類不明", 計算_移輸出入額!$BG46, N$133*計算_投入係数表!N45)</f>
        <v>0</v>
      </c>
      <c r="O45" s="212">
        <f ca="1">IF(O$3="分類不明", 計算_移輸出入額!$BG46, O$133*計算_投入係数表!O45)</f>
        <v>0</v>
      </c>
      <c r="P45" s="212" t="e">
        <f ca="1">IF(P$3="分類不明", 計算_移輸出入額!$BG46, P$133*計算_投入係数表!P45)</f>
        <v>#DIV/0!</v>
      </c>
      <c r="Q45" s="212" t="e">
        <f ca="1">IF(Q$3="分類不明", 計算_移輸出入額!$BG46, Q$133*計算_投入係数表!Q45)</f>
        <v>#DIV/0!</v>
      </c>
      <c r="R45" s="212" t="e">
        <f ca="1">IF(R$3="分類不明", 計算_移輸出入額!$BG46, R$133*計算_投入係数表!R45)</f>
        <v>#DIV/0!</v>
      </c>
      <c r="S45" s="212" t="e">
        <f ca="1">IF(S$3="分類不明", 計算_移輸出入額!$BG46, S$133*計算_投入係数表!S45)</f>
        <v>#DIV/0!</v>
      </c>
      <c r="T45" s="212" t="e">
        <f ca="1">IF(T$3="分類不明", 計算_移輸出入額!$BG46, T$133*計算_投入係数表!T45)</f>
        <v>#DIV/0!</v>
      </c>
      <c r="U45" s="212" t="e">
        <f ca="1">IF(U$3="分類不明", 計算_移輸出入額!$BG46, U$133*計算_投入係数表!U45)</f>
        <v>#DIV/0!</v>
      </c>
      <c r="V45" s="212" t="e">
        <f ca="1">IF(V$3="分類不明", 計算_移輸出入額!$BG46, V$133*計算_投入係数表!V45)</f>
        <v>#DIV/0!</v>
      </c>
      <c r="W45" s="212" t="e">
        <f ca="1">IF(W$3="分類不明", 計算_移輸出入額!$BG46, W$133*計算_投入係数表!W45)</f>
        <v>#DIV/0!</v>
      </c>
      <c r="X45" s="212" t="e">
        <f ca="1">IF(X$3="分類不明", 計算_移輸出入額!$BG46, X$133*計算_投入係数表!X45)</f>
        <v>#DIV/0!</v>
      </c>
      <c r="Y45" s="212" t="e">
        <f ca="1">IF(Y$3="分類不明", 計算_移輸出入額!$BG46, Y$133*計算_投入係数表!Y45)</f>
        <v>#DIV/0!</v>
      </c>
      <c r="Z45" s="212" t="e">
        <f ca="1">IF(Z$3="分類不明", 計算_移輸出入額!$BG46, Z$133*計算_投入係数表!Z45)</f>
        <v>#DIV/0!</v>
      </c>
      <c r="AA45" s="212" t="e">
        <f ca="1">IF(AA$3="分類不明", 計算_移輸出入額!$BG46, AA$133*計算_投入係数表!AA45)</f>
        <v>#DIV/0!</v>
      </c>
      <c r="AB45" s="212" t="e">
        <f ca="1">IF(AB$3="分類不明", 計算_移輸出入額!$BG46, AB$133*計算_投入係数表!AB45)</f>
        <v>#DIV/0!</v>
      </c>
      <c r="AC45" s="212" t="e">
        <f ca="1">IF(AC$3="分類不明", 計算_移輸出入額!$BG46, AC$133*計算_投入係数表!AC45)</f>
        <v>#DIV/0!</v>
      </c>
      <c r="AD45" s="212" t="e">
        <f ca="1">IF(AD$3="分類不明", 計算_移輸出入額!$BG46, AD$133*計算_投入係数表!AD45)</f>
        <v>#DIV/0!</v>
      </c>
      <c r="AE45" s="212" t="e">
        <f ca="1">IF(AE$3="分類不明", 計算_移輸出入額!$BG46, AE$133*計算_投入係数表!AE45)</f>
        <v>#DIV/0!</v>
      </c>
      <c r="AF45" s="212" t="e">
        <f ca="1">IF(AF$3="分類不明", 計算_移輸出入額!$BG46, AF$133*計算_投入係数表!AF45)</f>
        <v>#DIV/0!</v>
      </c>
      <c r="AG45" s="212" t="e">
        <f ca="1">IF(AG$3="分類不明", 計算_移輸出入額!$BG46, AG$133*計算_投入係数表!AG45)</f>
        <v>#DIV/0!</v>
      </c>
      <c r="AH45" s="212" t="e">
        <f ca="1">IF(AH$3="分類不明", 計算_移輸出入額!$BG46, AH$133*計算_投入係数表!AH45)</f>
        <v>#DIV/0!</v>
      </c>
      <c r="AI45" s="212" t="e">
        <f ca="1">IF(AI$3="分類不明", 計算_移輸出入額!$BG46, AI$133*計算_投入係数表!AI45)</f>
        <v>#DIV/0!</v>
      </c>
      <c r="AJ45" s="212" t="e">
        <f ca="1">IF(AJ$3="分類不明", 計算_移輸出入額!$BG46, AJ$133*計算_投入係数表!AJ45)</f>
        <v>#DIV/0!</v>
      </c>
      <c r="AK45" s="212" t="e">
        <f ca="1">IF(AK$3="分類不明", 計算_移輸出入額!$BG46, AK$133*計算_投入係数表!AK45)</f>
        <v>#DIV/0!</v>
      </c>
      <c r="AL45" s="212" t="e">
        <f ca="1">IF(AL$3="分類不明", 計算_移輸出入額!$BG46, AL$133*計算_投入係数表!AL45)</f>
        <v>#DIV/0!</v>
      </c>
      <c r="AM45" s="212" t="e">
        <f ca="1">IF(AM$3="分類不明", 計算_移輸出入額!$BG46, AM$133*計算_投入係数表!AM45)</f>
        <v>#DIV/0!</v>
      </c>
      <c r="AN45" s="212" t="e">
        <f ca="1">IF(AN$3="分類不明", 計算_移輸出入額!$BG46, AN$133*計算_投入係数表!AN45)</f>
        <v>#DIV/0!</v>
      </c>
      <c r="AO45" s="212" t="e">
        <f ca="1">IF(AO$3="分類不明", 計算_移輸出入額!$BG46, AO$133*計算_投入係数表!AO45)</f>
        <v>#DIV/0!</v>
      </c>
      <c r="AP45" s="212" t="e">
        <f ca="1">IF(AP$3="分類不明", 計算_移輸出入額!$BG46, AP$133*計算_投入係数表!AP45)</f>
        <v>#DIV/0!</v>
      </c>
      <c r="AQ45" s="212" t="e">
        <f ca="1">IF(AQ$3="分類不明", 計算_移輸出入額!$BG46, AQ$133*計算_投入係数表!AQ45)</f>
        <v>#DIV/0!</v>
      </c>
      <c r="AR45" s="212" t="e">
        <f ca="1">IF(AR$3="分類不明", 計算_移輸出入額!$BG46, AR$133*計算_投入係数表!AR45)</f>
        <v>#DIV/0!</v>
      </c>
      <c r="AS45" s="212" t="e">
        <f ca="1">IF(AS$3="分類不明", 計算_移輸出入額!$BG46, AS$133*計算_投入係数表!AS45)</f>
        <v>#DIV/0!</v>
      </c>
      <c r="AT45" s="212" t="e">
        <f ca="1">IF(AT$3="分類不明", 計算_移輸出入額!$BG46, AT$133*計算_投入係数表!AT45)</f>
        <v>#DIV/0!</v>
      </c>
      <c r="AU45" s="212" t="e">
        <f ca="1">IF(AU$3="分類不明", 計算_移輸出入額!$BG46, AU$133*計算_投入係数表!AU45)</f>
        <v>#DIV/0!</v>
      </c>
      <c r="AV45" s="212" t="e">
        <f ca="1">IF(AV$3="分類不明", 計算_移輸出入額!$BG46, AV$133*計算_投入係数表!AV45)</f>
        <v>#DIV/0!</v>
      </c>
      <c r="AW45" s="212" t="e">
        <f ca="1">IF(AW$3="分類不明", 計算_移輸出入額!$BG46, AW$133*計算_投入係数表!AW45)</f>
        <v>#DIV/0!</v>
      </c>
      <c r="AX45" s="212" t="e">
        <f ca="1">IF(AX$3="分類不明", 計算_移輸出入額!$BG46, AX$133*計算_投入係数表!AX45)</f>
        <v>#DIV/0!</v>
      </c>
      <c r="AY45" s="212" t="e">
        <f ca="1">IF(AY$3="分類不明", 計算_移輸出入額!$BG46, AY$133*計算_投入係数表!AY45)</f>
        <v>#DIV/0!</v>
      </c>
      <c r="AZ45" s="212" t="e">
        <f ca="1">IF(AZ$3="分類不明", 計算_移輸出入額!$BG46, AZ$133*計算_投入係数表!AZ45)</f>
        <v>#DIV/0!</v>
      </c>
      <c r="BA45" s="212" t="e">
        <f ca="1">IF(BA$3="分類不明", 計算_移輸出入額!$BG46, BA$133*計算_投入係数表!BA45)</f>
        <v>#DIV/0!</v>
      </c>
      <c r="BB45" s="212" t="e">
        <f ca="1">IF(BB$3="分類不明", 計算_移輸出入額!$BG46, BB$133*計算_投入係数表!BB45)</f>
        <v>#DIV/0!</v>
      </c>
      <c r="BC45" s="212" t="e">
        <f ca="1">IF(BC$3="分類不明", 計算_移輸出入額!$BG46, BC$133*計算_投入係数表!BC45)</f>
        <v>#DIV/0!</v>
      </c>
      <c r="BD45" s="212" t="e">
        <f ca="1">IF(BD$3="分類不明", 計算_移輸出入額!$BG46, BD$133*計算_投入係数表!BD45)</f>
        <v>#DIV/0!</v>
      </c>
      <c r="BE45" s="212" t="e">
        <f ca="1">IF(BE$3="分類不明", 計算_移輸出入額!$BG46, BE$133*計算_投入係数表!BE45)</f>
        <v>#DIV/0!</v>
      </c>
      <c r="BF45" s="212" t="e">
        <f ca="1">IF(BF$3="分類不明", 計算_移輸出入額!$BG46, BF$133*計算_投入係数表!BF45)</f>
        <v>#DIV/0!</v>
      </c>
      <c r="BG45" s="212" t="e">
        <f ca="1">IF(BG$3="分類不明", 計算_移輸出入額!$BG46, BG$133*計算_投入係数表!BG45)</f>
        <v>#DIV/0!</v>
      </c>
      <c r="BH45" s="212" t="e">
        <f ca="1">IF(BH$3="分類不明", 計算_移輸出入額!$BG46, BH$133*計算_投入係数表!BH45)</f>
        <v>#DIV/0!</v>
      </c>
      <c r="BI45" s="212" t="e">
        <f ca="1">IF(BI$3="分類不明", 計算_移輸出入額!$BG46, BI$133*計算_投入係数表!BI45)</f>
        <v>#DIV/0!</v>
      </c>
      <c r="BJ45" s="212" t="e">
        <f ca="1">IF(BJ$3="分類不明", 計算_移輸出入額!$BG46, BJ$133*計算_投入係数表!BJ45)</f>
        <v>#DIV/0!</v>
      </c>
      <c r="BK45" s="212" t="e">
        <f ca="1">IF(BK$3="分類不明", 計算_移輸出入額!$BG46, BK$133*計算_投入係数表!BK45)</f>
        <v>#DIV/0!</v>
      </c>
      <c r="BL45" s="212" t="e">
        <f ca="1">IF(BL$3="分類不明", 計算_移輸出入額!$BG46, BL$133*計算_投入係数表!BL45)</f>
        <v>#DIV/0!</v>
      </c>
      <c r="BM45" s="212" t="e">
        <f ca="1">IF(BM$3="分類不明", 計算_移輸出入額!$BG46, BM$133*計算_投入係数表!BM45)</f>
        <v>#DIV/0!</v>
      </c>
      <c r="BN45" s="212" t="e">
        <f ca="1">IF(BN$3="分類不明", 計算_移輸出入額!$BG46, BN$133*計算_投入係数表!BN45)</f>
        <v>#DIV/0!</v>
      </c>
      <c r="BO45" s="212" t="e">
        <f ca="1">IF(BO$3="分類不明", 計算_移輸出入額!$BG46, BO$133*計算_投入係数表!BO45)</f>
        <v>#DIV/0!</v>
      </c>
      <c r="BP45" s="212" t="e">
        <f ca="1">IF(BP$3="分類不明", 計算_移輸出入額!$BG46, BP$133*計算_投入係数表!BP45)</f>
        <v>#DIV/0!</v>
      </c>
      <c r="BQ45" s="212" t="e">
        <f ca="1">IF(BQ$3="分類不明", 計算_移輸出入額!$BG46, BQ$133*計算_投入係数表!BQ45)</f>
        <v>#DIV/0!</v>
      </c>
      <c r="BR45" s="212" t="e">
        <f ca="1">IF(BR$3="分類不明", 計算_移輸出入額!$BG46, BR$133*計算_投入係数表!BR45)</f>
        <v>#DIV/0!</v>
      </c>
      <c r="BS45" s="212" t="e">
        <f ca="1">IF(BS$3="分類不明", 計算_移輸出入額!$BG46, BS$133*計算_投入係数表!BS45)</f>
        <v>#DIV/0!</v>
      </c>
      <c r="BT45" s="212" t="e">
        <f ca="1">IF(BT$3="分類不明", 計算_移輸出入額!$BG46, BT$133*計算_投入係数表!BT45)</f>
        <v>#DIV/0!</v>
      </c>
      <c r="BU45" s="212" t="e">
        <f ca="1">IF(BU$3="分類不明", 計算_移輸出入額!$BG46, BU$133*計算_投入係数表!BU45)</f>
        <v>#DIV/0!</v>
      </c>
      <c r="BV45" s="212" t="e">
        <f ca="1">IF(BV$3="分類不明", 計算_移輸出入額!$BG46, BV$133*計算_投入係数表!BV45)</f>
        <v>#DIV/0!</v>
      </c>
      <c r="BW45" s="212" t="e">
        <f ca="1">IF(BW$3="分類不明", 計算_移輸出入額!$BG46, BW$133*計算_投入係数表!BW45)</f>
        <v>#DIV/0!</v>
      </c>
      <c r="BX45" s="212" t="e">
        <f ca="1">IF(BX$3="分類不明", 計算_移輸出入額!$BG46, BX$133*計算_投入係数表!BX45)</f>
        <v>#DIV/0!</v>
      </c>
      <c r="BY45" s="212" t="e">
        <f ca="1">IF(BY$3="分類不明", 計算_移輸出入額!$BG46, BY$133*計算_投入係数表!BY45)</f>
        <v>#DIV/0!</v>
      </c>
      <c r="BZ45" s="212" t="e">
        <f ca="1">IF(BZ$3="分類不明", 計算_移輸出入額!$BG46, BZ$133*計算_投入係数表!BZ45)</f>
        <v>#DIV/0!</v>
      </c>
      <c r="CA45" s="212" t="e">
        <f ca="1">IF(CA$3="分類不明", 計算_移輸出入額!$BG46, CA$133*計算_投入係数表!CA45)</f>
        <v>#DIV/0!</v>
      </c>
      <c r="CB45" s="212" t="e">
        <f ca="1">IF(CB$3="分類不明", 計算_移輸出入額!$BG46, CB$133*計算_投入係数表!CB45)</f>
        <v>#DIV/0!</v>
      </c>
      <c r="CC45" s="212" t="e">
        <f ca="1">IF(CC$3="分類不明", 計算_移輸出入額!$BG46, CC$133*計算_投入係数表!CC45)</f>
        <v>#DIV/0!</v>
      </c>
      <c r="CD45" s="212" t="e">
        <f ca="1">IF(CD$3="分類不明", 計算_移輸出入額!$BG46, CD$133*計算_投入係数表!CD45)</f>
        <v>#DIV/0!</v>
      </c>
      <c r="CE45" s="212" t="e">
        <f ca="1">IF(CE$3="分類不明", 計算_移輸出入額!$BG46, CE$133*計算_投入係数表!CE45)</f>
        <v>#DIV/0!</v>
      </c>
      <c r="CF45" s="212" t="e">
        <f ca="1">IF(CF$3="分類不明", 計算_移輸出入額!$BG46, CF$133*計算_投入係数表!CF45)</f>
        <v>#DIV/0!</v>
      </c>
      <c r="CG45" s="212" t="e">
        <f ca="1">IF(CG$3="分類不明", 計算_移輸出入額!$BG46, CG$133*計算_投入係数表!CG45)</f>
        <v>#DIV/0!</v>
      </c>
      <c r="CH45" s="212" t="e">
        <f ca="1">IF(CH$3="分類不明", 計算_移輸出入額!$BG46, CH$133*計算_投入係数表!CH45)</f>
        <v>#DIV/0!</v>
      </c>
      <c r="CI45" s="212" t="e">
        <f ca="1">IF(CI$3="分類不明", 計算_移輸出入額!$BG46, CI$133*計算_投入係数表!CI45)</f>
        <v>#DIV/0!</v>
      </c>
      <c r="CJ45" s="212" t="e">
        <f ca="1">IF(CJ$3="分類不明", 計算_移輸出入額!$BG46, CJ$133*計算_投入係数表!CJ45)</f>
        <v>#DIV/0!</v>
      </c>
      <c r="CK45" s="212" t="e">
        <f ca="1">IF(CK$3="分類不明", 計算_移輸出入額!$BG46, CK$133*計算_投入係数表!CK45)</f>
        <v>#DIV/0!</v>
      </c>
      <c r="CL45" s="212" t="e">
        <f ca="1">IF(CL$3="分類不明", 計算_移輸出入額!$BG46, CL$133*計算_投入係数表!CL45)</f>
        <v>#DIV/0!</v>
      </c>
      <c r="CM45" s="212" t="e">
        <f ca="1">IF(CM$3="分類不明", 計算_移輸出入額!$BG46, CM$133*計算_投入係数表!CM45)</f>
        <v>#DIV/0!</v>
      </c>
      <c r="CN45" s="212" t="e">
        <f ca="1">IF(CN$3="分類不明", 計算_移輸出入額!$BG46, CN$133*計算_投入係数表!CN45)</f>
        <v>#DIV/0!</v>
      </c>
      <c r="CO45" s="212" t="e">
        <f ca="1">IF(CO$3="分類不明", 計算_移輸出入額!$BG46, CO$133*計算_投入係数表!CO45)</f>
        <v>#DIV/0!</v>
      </c>
      <c r="CP45" s="212" t="e">
        <f ca="1">IF(CP$3="分類不明", 計算_移輸出入額!$BG46, CP$133*計算_投入係数表!CP45)</f>
        <v>#DIV/0!</v>
      </c>
      <c r="CQ45" s="212" t="e">
        <f ca="1">IF(CQ$3="分類不明", 計算_移輸出入額!$BG46, CQ$133*計算_投入係数表!CQ45)</f>
        <v>#DIV/0!</v>
      </c>
      <c r="CR45" s="212" t="e">
        <f ca="1">IF(CR$3="分類不明", 計算_移輸出入額!$BG46, CR$133*計算_投入係数表!CR45)</f>
        <v>#DIV/0!</v>
      </c>
      <c r="CS45" s="212" t="e">
        <f ca="1">IF(CS$3="分類不明", 計算_移輸出入額!$BG46, CS$133*計算_投入係数表!CS45)</f>
        <v>#DIV/0!</v>
      </c>
      <c r="CT45" s="212" t="e">
        <f ca="1">IF(CT$3="分類不明", 計算_移輸出入額!$BG46, CT$133*計算_投入係数表!CT45)</f>
        <v>#DIV/0!</v>
      </c>
      <c r="CU45" s="212" t="e">
        <f ca="1">IF(CU$3="分類不明", 計算_移輸出入額!$BG46, CU$133*計算_投入係数表!CU45)</f>
        <v>#DIV/0!</v>
      </c>
      <c r="CV45" s="212" t="e">
        <f ca="1">IF(CV$3="分類不明", 計算_移輸出入額!$BG46, CV$133*計算_投入係数表!CV45)</f>
        <v>#DIV/0!</v>
      </c>
      <c r="CW45" s="212" t="e">
        <f ca="1">IF(CW$3="分類不明", 計算_移輸出入額!$BG46, CW$133*計算_投入係数表!CW45)</f>
        <v>#DIV/0!</v>
      </c>
      <c r="CX45" s="212" t="e">
        <f ca="1">IF(CX$3="分類不明", 計算_移輸出入額!$BG46, CX$133*計算_投入係数表!CX45)</f>
        <v>#DIV/0!</v>
      </c>
      <c r="CY45" s="212" t="e">
        <f ca="1">IF(CY$3="分類不明", 計算_移輸出入額!$BG46, CY$133*計算_投入係数表!CY45)</f>
        <v>#DIV/0!</v>
      </c>
      <c r="CZ45" s="212" t="e">
        <f ca="1">IF(CZ$3="分類不明", 計算_移輸出入額!$BG46, CZ$133*計算_投入係数表!CZ45)</f>
        <v>#DIV/0!</v>
      </c>
      <c r="DA45" s="212" t="e">
        <f ca="1">IF(DA$3="分類不明", 計算_移輸出入額!$BG46, DA$133*計算_投入係数表!DA45)</f>
        <v>#DIV/0!</v>
      </c>
      <c r="DB45" s="212" t="e">
        <f ca="1">IF(DB$3="分類不明", 計算_移輸出入額!$BG46, DB$133*計算_投入係数表!DB45)</f>
        <v>#DIV/0!</v>
      </c>
      <c r="DC45" s="212" t="e">
        <f ca="1">IF(DC$3="分類不明", 計算_移輸出入額!$BG46, DC$133*計算_投入係数表!DC45)</f>
        <v>#DIV/0!</v>
      </c>
      <c r="DD45" s="212" t="e">
        <f ca="1">IF(DD$3="分類不明", 計算_移輸出入額!$BG46, DD$133*計算_投入係数表!DD45)</f>
        <v>#DIV/0!</v>
      </c>
      <c r="DE45" s="212" t="e">
        <f ca="1">IF(DE$3="分類不明", 計算_移輸出入額!$BG46, DE$133*計算_投入係数表!DE45)</f>
        <v>#DIV/0!</v>
      </c>
      <c r="DF45" s="212" t="e">
        <f ca="1">IF(DF$3="分類不明", 計算_移輸出入額!$BG46, DF$133*計算_投入係数表!DF45)</f>
        <v>#DIV/0!</v>
      </c>
      <c r="DG45" s="212" t="e">
        <f ca="1">IF(DG$3="分類不明", 計算_移輸出入額!$BG46, DG$133*計算_投入係数表!DG45)</f>
        <v>#DIV/0!</v>
      </c>
      <c r="DH45" s="212" t="e">
        <f ca="1">IF(DH$3="分類不明", 計算_移輸出入額!$BG46, DH$133*計算_投入係数表!DH45)</f>
        <v>#DIV/0!</v>
      </c>
      <c r="DI45" s="212" t="e">
        <f ca="1">IF(DI$3="分類不明", 計算_移輸出入額!$BG46, DI$133*計算_投入係数表!DI45)</f>
        <v>#DIV/0!</v>
      </c>
      <c r="DJ45" s="212" t="e">
        <f ca="1">IF(DJ$3="分類不明", 計算_移輸出入額!$BG46, DJ$133*計算_投入係数表!DJ45)</f>
        <v>#DIV/0!</v>
      </c>
      <c r="DK45" s="212" t="e">
        <f ca="1">IF(DK$3="分類不明", 計算_移輸出入額!$BG46, DK$133*計算_投入係数表!DK45)</f>
        <v>#DIV/0!</v>
      </c>
      <c r="DL45" s="212" t="e">
        <f ca="1">IF(DL$3="分類不明", 計算_移輸出入額!$BG46, DL$133*計算_投入係数表!DL45)</f>
        <v>#DIV/0!</v>
      </c>
      <c r="DM45" s="212" t="e">
        <f ca="1">IF(DM$3="分類不明", 計算_移輸出入額!$BG46, DM$133*計算_投入係数表!DM45)</f>
        <v>#DIV/0!</v>
      </c>
      <c r="DN45" s="212" t="e">
        <f ca="1">IF(DN$3="分類不明", 計算_移輸出入額!$BG46, DN$133*計算_投入係数表!DN45)</f>
        <v>#DIV/0!</v>
      </c>
      <c r="DO45" s="212" t="e">
        <f ca="1">IF(DO$3="分類不明", 計算_移輸出入額!$BG46, DO$133*計算_投入係数表!DO45)</f>
        <v>#DIV/0!</v>
      </c>
      <c r="DP45" s="212" t="e">
        <f ca="1">IF(DP$3="分類不明", 計算_移輸出入額!$BG46, DP$133*計算_投入係数表!DP45)</f>
        <v>#DIV/0!</v>
      </c>
      <c r="DQ45" s="212" t="e">
        <f ca="1">IF(DQ$3="分類不明", 計算_移輸出入額!$BG46, DQ$133*計算_投入係数表!DQ45)</f>
        <v>#DIV/0!</v>
      </c>
      <c r="DR45" s="212" t="e">
        <f ca="1">IF(DR$3="分類不明", 計算_移輸出入額!$BG46, DR$133*計算_投入係数表!DR45)</f>
        <v>#DIV/0!</v>
      </c>
      <c r="DS45" s="212" t="e">
        <f ca="1">IF(DS$3="分類不明", 計算_移輸出入額!$BG46, DS$133*計算_投入係数表!DS45)</f>
        <v>#DIV/0!</v>
      </c>
      <c r="DT45" s="213">
        <f t="shared" ca="1" si="1"/>
        <v>0</v>
      </c>
      <c r="DU45" s="214">
        <f>計算_基本取引表_調整前!DU45</f>
        <v>0</v>
      </c>
      <c r="DV45" s="214">
        <f>IF($C45="分類不明", 計算_基本取引表_調整前!DV45+_xlfn.AGGREGATE(9,6,計算_移輸出入額!$BF$5:$BF$124), 計算_基本取引表_調整前!DV45)</f>
        <v>0</v>
      </c>
      <c r="DW45" s="214">
        <f>計算_基本取引表_調整前!DW45</f>
        <v>0</v>
      </c>
      <c r="DX45" s="214">
        <f>計算_基本取引表_調整前!DX45</f>
        <v>0</v>
      </c>
      <c r="DY45" s="214">
        <f>計算_基本取引表_調整前!DY45</f>
        <v>0</v>
      </c>
      <c r="DZ45" s="214">
        <f>計算_基本取引表_調整前!DZ45</f>
        <v>0</v>
      </c>
      <c r="EA45" s="214" t="e">
        <f>計算_基本取引表_調整前!EA45</f>
        <v>#DIV/0!</v>
      </c>
      <c r="EB45" s="735">
        <f ca="1">IFERROR(SUMIF(振分, $C45, 入力_北海道基本取引表!EB$4:EB$124)*($EE45/SUMIF(振分, $C45, 入力_北海道基本取引表!$EG$4:$EG$107)), 0)</f>
        <v>0</v>
      </c>
      <c r="EC45" s="215" t="e">
        <f t="shared" si="2"/>
        <v>#DIV/0!</v>
      </c>
      <c r="ED45" s="216" t="e">
        <f t="shared" ca="1" si="3"/>
        <v>#DIV/0!</v>
      </c>
      <c r="EE45" s="214" t="e">
        <f ca="1"/>
        <v>#DIV/0!</v>
      </c>
      <c r="EF45" s="216" t="e">
        <f t="shared" ca="1" si="4"/>
        <v>#DIV/0!</v>
      </c>
      <c r="EG45" s="216" t="e">
        <f t="shared" ca="1" si="0"/>
        <v>#DIV/0!</v>
      </c>
      <c r="EH45" s="214" t="e">
        <f ca="1"/>
        <v>#DIV/0!</v>
      </c>
      <c r="EI45" s="216" t="e">
        <f t="shared" ca="1" si="5"/>
        <v>#DIV/0!</v>
      </c>
      <c r="EJ45" s="216" t="e">
        <f ca="1"/>
        <v>#DIV/0!</v>
      </c>
      <c r="EK45" s="215"/>
    </row>
    <row r="46" spans="2:141" s="6" customFormat="1" ht="15.75" hidden="1" customHeight="1" x14ac:dyDescent="0.25">
      <c r="B46" s="53">
        <v>43</v>
      </c>
      <c r="C46" s="192" t="str">
        <v>-</v>
      </c>
      <c r="D46" s="211">
        <f ca="1">IF(D$3="分類不明", 計算_移輸出入額!$BG47, D$133*計算_投入係数表!D46)</f>
        <v>0</v>
      </c>
      <c r="E46" s="212">
        <f ca="1">IF(E$3="分類不明", 計算_移輸出入額!$BG47, E$133*計算_投入係数表!E46)</f>
        <v>0</v>
      </c>
      <c r="F46" s="212">
        <f ca="1">IF(F$3="分類不明", 計算_移輸出入額!$BG47, F$133*計算_投入係数表!F46)</f>
        <v>0</v>
      </c>
      <c r="G46" s="212">
        <f ca="1">IF(G$3="分類不明", 計算_移輸出入額!$BG47, G$133*計算_投入係数表!G46)</f>
        <v>0</v>
      </c>
      <c r="H46" s="212">
        <f ca="1">IF(H$3="分類不明", 計算_移輸出入額!$BG47, H$133*計算_投入係数表!H46)</f>
        <v>0</v>
      </c>
      <c r="I46" s="212">
        <f ca="1">IF(I$3="分類不明", 計算_移輸出入額!$BG47, I$133*計算_投入係数表!I46)</f>
        <v>0</v>
      </c>
      <c r="J46" s="212">
        <f ca="1">IF(J$3="分類不明", 計算_移輸出入額!$BG47, J$133*計算_投入係数表!J46)</f>
        <v>0</v>
      </c>
      <c r="K46" s="212">
        <f ca="1">IF(K$3="分類不明", 計算_移輸出入額!$BG47, K$133*計算_投入係数表!K46)</f>
        <v>0</v>
      </c>
      <c r="L46" s="212">
        <f ca="1">IF(L$3="分類不明", 計算_移輸出入額!$BG47, L$133*計算_投入係数表!L46)</f>
        <v>0</v>
      </c>
      <c r="M46" s="212">
        <f ca="1">IF(M$3="分類不明", 計算_移輸出入額!$BG47, M$133*計算_投入係数表!M46)</f>
        <v>0</v>
      </c>
      <c r="N46" s="212">
        <f ca="1">IF(N$3="分類不明", 計算_移輸出入額!$BG47, N$133*計算_投入係数表!N46)</f>
        <v>0</v>
      </c>
      <c r="O46" s="212">
        <f ca="1">IF(O$3="分類不明", 計算_移輸出入額!$BG47, O$133*計算_投入係数表!O46)</f>
        <v>0</v>
      </c>
      <c r="P46" s="212" t="e">
        <f ca="1">IF(P$3="分類不明", 計算_移輸出入額!$BG47, P$133*計算_投入係数表!P46)</f>
        <v>#DIV/0!</v>
      </c>
      <c r="Q46" s="212" t="e">
        <f ca="1">IF(Q$3="分類不明", 計算_移輸出入額!$BG47, Q$133*計算_投入係数表!Q46)</f>
        <v>#DIV/0!</v>
      </c>
      <c r="R46" s="212" t="e">
        <f ca="1">IF(R$3="分類不明", 計算_移輸出入額!$BG47, R$133*計算_投入係数表!R46)</f>
        <v>#DIV/0!</v>
      </c>
      <c r="S46" s="212" t="e">
        <f ca="1">IF(S$3="分類不明", 計算_移輸出入額!$BG47, S$133*計算_投入係数表!S46)</f>
        <v>#DIV/0!</v>
      </c>
      <c r="T46" s="212" t="e">
        <f ca="1">IF(T$3="分類不明", 計算_移輸出入額!$BG47, T$133*計算_投入係数表!T46)</f>
        <v>#DIV/0!</v>
      </c>
      <c r="U46" s="212" t="e">
        <f ca="1">IF(U$3="分類不明", 計算_移輸出入額!$BG47, U$133*計算_投入係数表!U46)</f>
        <v>#DIV/0!</v>
      </c>
      <c r="V46" s="212" t="e">
        <f ca="1">IF(V$3="分類不明", 計算_移輸出入額!$BG47, V$133*計算_投入係数表!V46)</f>
        <v>#DIV/0!</v>
      </c>
      <c r="W46" s="212" t="e">
        <f ca="1">IF(W$3="分類不明", 計算_移輸出入額!$BG47, W$133*計算_投入係数表!W46)</f>
        <v>#DIV/0!</v>
      </c>
      <c r="X46" s="212" t="e">
        <f ca="1">IF(X$3="分類不明", 計算_移輸出入額!$BG47, X$133*計算_投入係数表!X46)</f>
        <v>#DIV/0!</v>
      </c>
      <c r="Y46" s="212" t="e">
        <f ca="1">IF(Y$3="分類不明", 計算_移輸出入額!$BG47, Y$133*計算_投入係数表!Y46)</f>
        <v>#DIV/0!</v>
      </c>
      <c r="Z46" s="212" t="e">
        <f ca="1">IF(Z$3="分類不明", 計算_移輸出入額!$BG47, Z$133*計算_投入係数表!Z46)</f>
        <v>#DIV/0!</v>
      </c>
      <c r="AA46" s="212" t="e">
        <f ca="1">IF(AA$3="分類不明", 計算_移輸出入額!$BG47, AA$133*計算_投入係数表!AA46)</f>
        <v>#DIV/0!</v>
      </c>
      <c r="AB46" s="212" t="e">
        <f ca="1">IF(AB$3="分類不明", 計算_移輸出入額!$BG47, AB$133*計算_投入係数表!AB46)</f>
        <v>#DIV/0!</v>
      </c>
      <c r="AC46" s="212" t="e">
        <f ca="1">IF(AC$3="分類不明", 計算_移輸出入額!$BG47, AC$133*計算_投入係数表!AC46)</f>
        <v>#DIV/0!</v>
      </c>
      <c r="AD46" s="212" t="e">
        <f ca="1">IF(AD$3="分類不明", 計算_移輸出入額!$BG47, AD$133*計算_投入係数表!AD46)</f>
        <v>#DIV/0!</v>
      </c>
      <c r="AE46" s="212" t="e">
        <f ca="1">IF(AE$3="分類不明", 計算_移輸出入額!$BG47, AE$133*計算_投入係数表!AE46)</f>
        <v>#DIV/0!</v>
      </c>
      <c r="AF46" s="212" t="e">
        <f ca="1">IF(AF$3="分類不明", 計算_移輸出入額!$BG47, AF$133*計算_投入係数表!AF46)</f>
        <v>#DIV/0!</v>
      </c>
      <c r="AG46" s="212" t="e">
        <f ca="1">IF(AG$3="分類不明", 計算_移輸出入額!$BG47, AG$133*計算_投入係数表!AG46)</f>
        <v>#DIV/0!</v>
      </c>
      <c r="AH46" s="212" t="e">
        <f ca="1">IF(AH$3="分類不明", 計算_移輸出入額!$BG47, AH$133*計算_投入係数表!AH46)</f>
        <v>#DIV/0!</v>
      </c>
      <c r="AI46" s="212" t="e">
        <f ca="1">IF(AI$3="分類不明", 計算_移輸出入額!$BG47, AI$133*計算_投入係数表!AI46)</f>
        <v>#DIV/0!</v>
      </c>
      <c r="AJ46" s="212" t="e">
        <f ca="1">IF(AJ$3="分類不明", 計算_移輸出入額!$BG47, AJ$133*計算_投入係数表!AJ46)</f>
        <v>#DIV/0!</v>
      </c>
      <c r="AK46" s="212" t="e">
        <f ca="1">IF(AK$3="分類不明", 計算_移輸出入額!$BG47, AK$133*計算_投入係数表!AK46)</f>
        <v>#DIV/0!</v>
      </c>
      <c r="AL46" s="212" t="e">
        <f ca="1">IF(AL$3="分類不明", 計算_移輸出入額!$BG47, AL$133*計算_投入係数表!AL46)</f>
        <v>#DIV/0!</v>
      </c>
      <c r="AM46" s="212" t="e">
        <f ca="1">IF(AM$3="分類不明", 計算_移輸出入額!$BG47, AM$133*計算_投入係数表!AM46)</f>
        <v>#DIV/0!</v>
      </c>
      <c r="AN46" s="212" t="e">
        <f ca="1">IF(AN$3="分類不明", 計算_移輸出入額!$BG47, AN$133*計算_投入係数表!AN46)</f>
        <v>#DIV/0!</v>
      </c>
      <c r="AO46" s="212" t="e">
        <f ca="1">IF(AO$3="分類不明", 計算_移輸出入額!$BG47, AO$133*計算_投入係数表!AO46)</f>
        <v>#DIV/0!</v>
      </c>
      <c r="AP46" s="212" t="e">
        <f ca="1">IF(AP$3="分類不明", 計算_移輸出入額!$BG47, AP$133*計算_投入係数表!AP46)</f>
        <v>#DIV/0!</v>
      </c>
      <c r="AQ46" s="212" t="e">
        <f ca="1">IF(AQ$3="分類不明", 計算_移輸出入額!$BG47, AQ$133*計算_投入係数表!AQ46)</f>
        <v>#DIV/0!</v>
      </c>
      <c r="AR46" s="212" t="e">
        <f ca="1">IF(AR$3="分類不明", 計算_移輸出入額!$BG47, AR$133*計算_投入係数表!AR46)</f>
        <v>#DIV/0!</v>
      </c>
      <c r="AS46" s="212" t="e">
        <f ca="1">IF(AS$3="分類不明", 計算_移輸出入額!$BG47, AS$133*計算_投入係数表!AS46)</f>
        <v>#DIV/0!</v>
      </c>
      <c r="AT46" s="212" t="e">
        <f ca="1">IF(AT$3="分類不明", 計算_移輸出入額!$BG47, AT$133*計算_投入係数表!AT46)</f>
        <v>#DIV/0!</v>
      </c>
      <c r="AU46" s="212" t="e">
        <f ca="1">IF(AU$3="分類不明", 計算_移輸出入額!$BG47, AU$133*計算_投入係数表!AU46)</f>
        <v>#DIV/0!</v>
      </c>
      <c r="AV46" s="212" t="e">
        <f ca="1">IF(AV$3="分類不明", 計算_移輸出入額!$BG47, AV$133*計算_投入係数表!AV46)</f>
        <v>#DIV/0!</v>
      </c>
      <c r="AW46" s="212" t="e">
        <f ca="1">IF(AW$3="分類不明", 計算_移輸出入額!$BG47, AW$133*計算_投入係数表!AW46)</f>
        <v>#DIV/0!</v>
      </c>
      <c r="AX46" s="212" t="e">
        <f ca="1">IF(AX$3="分類不明", 計算_移輸出入額!$BG47, AX$133*計算_投入係数表!AX46)</f>
        <v>#DIV/0!</v>
      </c>
      <c r="AY46" s="212" t="e">
        <f ca="1">IF(AY$3="分類不明", 計算_移輸出入額!$BG47, AY$133*計算_投入係数表!AY46)</f>
        <v>#DIV/0!</v>
      </c>
      <c r="AZ46" s="212" t="e">
        <f ca="1">IF(AZ$3="分類不明", 計算_移輸出入額!$BG47, AZ$133*計算_投入係数表!AZ46)</f>
        <v>#DIV/0!</v>
      </c>
      <c r="BA46" s="212" t="e">
        <f ca="1">IF(BA$3="分類不明", 計算_移輸出入額!$BG47, BA$133*計算_投入係数表!BA46)</f>
        <v>#DIV/0!</v>
      </c>
      <c r="BB46" s="212" t="e">
        <f ca="1">IF(BB$3="分類不明", 計算_移輸出入額!$BG47, BB$133*計算_投入係数表!BB46)</f>
        <v>#DIV/0!</v>
      </c>
      <c r="BC46" s="212" t="e">
        <f ca="1">IF(BC$3="分類不明", 計算_移輸出入額!$BG47, BC$133*計算_投入係数表!BC46)</f>
        <v>#DIV/0!</v>
      </c>
      <c r="BD46" s="212" t="e">
        <f ca="1">IF(BD$3="分類不明", 計算_移輸出入額!$BG47, BD$133*計算_投入係数表!BD46)</f>
        <v>#DIV/0!</v>
      </c>
      <c r="BE46" s="212" t="e">
        <f ca="1">IF(BE$3="分類不明", 計算_移輸出入額!$BG47, BE$133*計算_投入係数表!BE46)</f>
        <v>#DIV/0!</v>
      </c>
      <c r="BF46" s="212" t="e">
        <f ca="1">IF(BF$3="分類不明", 計算_移輸出入額!$BG47, BF$133*計算_投入係数表!BF46)</f>
        <v>#DIV/0!</v>
      </c>
      <c r="BG46" s="212" t="e">
        <f ca="1">IF(BG$3="分類不明", 計算_移輸出入額!$BG47, BG$133*計算_投入係数表!BG46)</f>
        <v>#DIV/0!</v>
      </c>
      <c r="BH46" s="212" t="e">
        <f ca="1">IF(BH$3="分類不明", 計算_移輸出入額!$BG47, BH$133*計算_投入係数表!BH46)</f>
        <v>#DIV/0!</v>
      </c>
      <c r="BI46" s="212" t="e">
        <f ca="1">IF(BI$3="分類不明", 計算_移輸出入額!$BG47, BI$133*計算_投入係数表!BI46)</f>
        <v>#DIV/0!</v>
      </c>
      <c r="BJ46" s="212" t="e">
        <f ca="1">IF(BJ$3="分類不明", 計算_移輸出入額!$BG47, BJ$133*計算_投入係数表!BJ46)</f>
        <v>#DIV/0!</v>
      </c>
      <c r="BK46" s="212" t="e">
        <f ca="1">IF(BK$3="分類不明", 計算_移輸出入額!$BG47, BK$133*計算_投入係数表!BK46)</f>
        <v>#DIV/0!</v>
      </c>
      <c r="BL46" s="212" t="e">
        <f ca="1">IF(BL$3="分類不明", 計算_移輸出入額!$BG47, BL$133*計算_投入係数表!BL46)</f>
        <v>#DIV/0!</v>
      </c>
      <c r="BM46" s="212" t="e">
        <f ca="1">IF(BM$3="分類不明", 計算_移輸出入額!$BG47, BM$133*計算_投入係数表!BM46)</f>
        <v>#DIV/0!</v>
      </c>
      <c r="BN46" s="212" t="e">
        <f ca="1">IF(BN$3="分類不明", 計算_移輸出入額!$BG47, BN$133*計算_投入係数表!BN46)</f>
        <v>#DIV/0!</v>
      </c>
      <c r="BO46" s="212" t="e">
        <f ca="1">IF(BO$3="分類不明", 計算_移輸出入額!$BG47, BO$133*計算_投入係数表!BO46)</f>
        <v>#DIV/0!</v>
      </c>
      <c r="BP46" s="212" t="e">
        <f ca="1">IF(BP$3="分類不明", 計算_移輸出入額!$BG47, BP$133*計算_投入係数表!BP46)</f>
        <v>#DIV/0!</v>
      </c>
      <c r="BQ46" s="212" t="e">
        <f ca="1">IF(BQ$3="分類不明", 計算_移輸出入額!$BG47, BQ$133*計算_投入係数表!BQ46)</f>
        <v>#DIV/0!</v>
      </c>
      <c r="BR46" s="212" t="e">
        <f ca="1">IF(BR$3="分類不明", 計算_移輸出入額!$BG47, BR$133*計算_投入係数表!BR46)</f>
        <v>#DIV/0!</v>
      </c>
      <c r="BS46" s="212" t="e">
        <f ca="1">IF(BS$3="分類不明", 計算_移輸出入額!$BG47, BS$133*計算_投入係数表!BS46)</f>
        <v>#DIV/0!</v>
      </c>
      <c r="BT46" s="212" t="e">
        <f ca="1">IF(BT$3="分類不明", 計算_移輸出入額!$BG47, BT$133*計算_投入係数表!BT46)</f>
        <v>#DIV/0!</v>
      </c>
      <c r="BU46" s="212" t="e">
        <f ca="1">IF(BU$3="分類不明", 計算_移輸出入額!$BG47, BU$133*計算_投入係数表!BU46)</f>
        <v>#DIV/0!</v>
      </c>
      <c r="BV46" s="212" t="e">
        <f ca="1">IF(BV$3="分類不明", 計算_移輸出入額!$BG47, BV$133*計算_投入係数表!BV46)</f>
        <v>#DIV/0!</v>
      </c>
      <c r="BW46" s="212" t="e">
        <f ca="1">IF(BW$3="分類不明", 計算_移輸出入額!$BG47, BW$133*計算_投入係数表!BW46)</f>
        <v>#DIV/0!</v>
      </c>
      <c r="BX46" s="212" t="e">
        <f ca="1">IF(BX$3="分類不明", 計算_移輸出入額!$BG47, BX$133*計算_投入係数表!BX46)</f>
        <v>#DIV/0!</v>
      </c>
      <c r="BY46" s="212" t="e">
        <f ca="1">IF(BY$3="分類不明", 計算_移輸出入額!$BG47, BY$133*計算_投入係数表!BY46)</f>
        <v>#DIV/0!</v>
      </c>
      <c r="BZ46" s="212" t="e">
        <f ca="1">IF(BZ$3="分類不明", 計算_移輸出入額!$BG47, BZ$133*計算_投入係数表!BZ46)</f>
        <v>#DIV/0!</v>
      </c>
      <c r="CA46" s="212" t="e">
        <f ca="1">IF(CA$3="分類不明", 計算_移輸出入額!$BG47, CA$133*計算_投入係数表!CA46)</f>
        <v>#DIV/0!</v>
      </c>
      <c r="CB46" s="212" t="e">
        <f ca="1">IF(CB$3="分類不明", 計算_移輸出入額!$BG47, CB$133*計算_投入係数表!CB46)</f>
        <v>#DIV/0!</v>
      </c>
      <c r="CC46" s="212" t="e">
        <f ca="1">IF(CC$3="分類不明", 計算_移輸出入額!$BG47, CC$133*計算_投入係数表!CC46)</f>
        <v>#DIV/0!</v>
      </c>
      <c r="CD46" s="212" t="e">
        <f ca="1">IF(CD$3="分類不明", 計算_移輸出入額!$BG47, CD$133*計算_投入係数表!CD46)</f>
        <v>#DIV/0!</v>
      </c>
      <c r="CE46" s="212" t="e">
        <f ca="1">IF(CE$3="分類不明", 計算_移輸出入額!$BG47, CE$133*計算_投入係数表!CE46)</f>
        <v>#DIV/0!</v>
      </c>
      <c r="CF46" s="212" t="e">
        <f ca="1">IF(CF$3="分類不明", 計算_移輸出入額!$BG47, CF$133*計算_投入係数表!CF46)</f>
        <v>#DIV/0!</v>
      </c>
      <c r="CG46" s="212" t="e">
        <f ca="1">IF(CG$3="分類不明", 計算_移輸出入額!$BG47, CG$133*計算_投入係数表!CG46)</f>
        <v>#DIV/0!</v>
      </c>
      <c r="CH46" s="212" t="e">
        <f ca="1">IF(CH$3="分類不明", 計算_移輸出入額!$BG47, CH$133*計算_投入係数表!CH46)</f>
        <v>#DIV/0!</v>
      </c>
      <c r="CI46" s="212" t="e">
        <f ca="1">IF(CI$3="分類不明", 計算_移輸出入額!$BG47, CI$133*計算_投入係数表!CI46)</f>
        <v>#DIV/0!</v>
      </c>
      <c r="CJ46" s="212" t="e">
        <f ca="1">IF(CJ$3="分類不明", 計算_移輸出入額!$BG47, CJ$133*計算_投入係数表!CJ46)</f>
        <v>#DIV/0!</v>
      </c>
      <c r="CK46" s="212" t="e">
        <f ca="1">IF(CK$3="分類不明", 計算_移輸出入額!$BG47, CK$133*計算_投入係数表!CK46)</f>
        <v>#DIV/0!</v>
      </c>
      <c r="CL46" s="212" t="e">
        <f ca="1">IF(CL$3="分類不明", 計算_移輸出入額!$BG47, CL$133*計算_投入係数表!CL46)</f>
        <v>#DIV/0!</v>
      </c>
      <c r="CM46" s="212" t="e">
        <f ca="1">IF(CM$3="分類不明", 計算_移輸出入額!$BG47, CM$133*計算_投入係数表!CM46)</f>
        <v>#DIV/0!</v>
      </c>
      <c r="CN46" s="212" t="e">
        <f ca="1">IF(CN$3="分類不明", 計算_移輸出入額!$BG47, CN$133*計算_投入係数表!CN46)</f>
        <v>#DIV/0!</v>
      </c>
      <c r="CO46" s="212" t="e">
        <f ca="1">IF(CO$3="分類不明", 計算_移輸出入額!$BG47, CO$133*計算_投入係数表!CO46)</f>
        <v>#DIV/0!</v>
      </c>
      <c r="CP46" s="212" t="e">
        <f ca="1">IF(CP$3="分類不明", 計算_移輸出入額!$BG47, CP$133*計算_投入係数表!CP46)</f>
        <v>#DIV/0!</v>
      </c>
      <c r="CQ46" s="212" t="e">
        <f ca="1">IF(CQ$3="分類不明", 計算_移輸出入額!$BG47, CQ$133*計算_投入係数表!CQ46)</f>
        <v>#DIV/0!</v>
      </c>
      <c r="CR46" s="212" t="e">
        <f ca="1">IF(CR$3="分類不明", 計算_移輸出入額!$BG47, CR$133*計算_投入係数表!CR46)</f>
        <v>#DIV/0!</v>
      </c>
      <c r="CS46" s="212" t="e">
        <f ca="1">IF(CS$3="分類不明", 計算_移輸出入額!$BG47, CS$133*計算_投入係数表!CS46)</f>
        <v>#DIV/0!</v>
      </c>
      <c r="CT46" s="212" t="e">
        <f ca="1">IF(CT$3="分類不明", 計算_移輸出入額!$BG47, CT$133*計算_投入係数表!CT46)</f>
        <v>#DIV/0!</v>
      </c>
      <c r="CU46" s="212" t="e">
        <f ca="1">IF(CU$3="分類不明", 計算_移輸出入額!$BG47, CU$133*計算_投入係数表!CU46)</f>
        <v>#DIV/0!</v>
      </c>
      <c r="CV46" s="212" t="e">
        <f ca="1">IF(CV$3="分類不明", 計算_移輸出入額!$BG47, CV$133*計算_投入係数表!CV46)</f>
        <v>#DIV/0!</v>
      </c>
      <c r="CW46" s="212" t="e">
        <f ca="1">IF(CW$3="分類不明", 計算_移輸出入額!$BG47, CW$133*計算_投入係数表!CW46)</f>
        <v>#DIV/0!</v>
      </c>
      <c r="CX46" s="212" t="e">
        <f ca="1">IF(CX$3="分類不明", 計算_移輸出入額!$BG47, CX$133*計算_投入係数表!CX46)</f>
        <v>#DIV/0!</v>
      </c>
      <c r="CY46" s="212" t="e">
        <f ca="1">IF(CY$3="分類不明", 計算_移輸出入額!$BG47, CY$133*計算_投入係数表!CY46)</f>
        <v>#DIV/0!</v>
      </c>
      <c r="CZ46" s="212" t="e">
        <f ca="1">IF(CZ$3="分類不明", 計算_移輸出入額!$BG47, CZ$133*計算_投入係数表!CZ46)</f>
        <v>#DIV/0!</v>
      </c>
      <c r="DA46" s="212" t="e">
        <f ca="1">IF(DA$3="分類不明", 計算_移輸出入額!$BG47, DA$133*計算_投入係数表!DA46)</f>
        <v>#DIV/0!</v>
      </c>
      <c r="DB46" s="212" t="e">
        <f ca="1">IF(DB$3="分類不明", 計算_移輸出入額!$BG47, DB$133*計算_投入係数表!DB46)</f>
        <v>#DIV/0!</v>
      </c>
      <c r="DC46" s="212" t="e">
        <f ca="1">IF(DC$3="分類不明", 計算_移輸出入額!$BG47, DC$133*計算_投入係数表!DC46)</f>
        <v>#DIV/0!</v>
      </c>
      <c r="DD46" s="212" t="e">
        <f ca="1">IF(DD$3="分類不明", 計算_移輸出入額!$BG47, DD$133*計算_投入係数表!DD46)</f>
        <v>#DIV/0!</v>
      </c>
      <c r="DE46" s="212" t="e">
        <f ca="1">IF(DE$3="分類不明", 計算_移輸出入額!$BG47, DE$133*計算_投入係数表!DE46)</f>
        <v>#DIV/0!</v>
      </c>
      <c r="DF46" s="212" t="e">
        <f ca="1">IF(DF$3="分類不明", 計算_移輸出入額!$BG47, DF$133*計算_投入係数表!DF46)</f>
        <v>#DIV/0!</v>
      </c>
      <c r="DG46" s="212" t="e">
        <f ca="1">IF(DG$3="分類不明", 計算_移輸出入額!$BG47, DG$133*計算_投入係数表!DG46)</f>
        <v>#DIV/0!</v>
      </c>
      <c r="DH46" s="212" t="e">
        <f ca="1">IF(DH$3="分類不明", 計算_移輸出入額!$BG47, DH$133*計算_投入係数表!DH46)</f>
        <v>#DIV/0!</v>
      </c>
      <c r="DI46" s="212" t="e">
        <f ca="1">IF(DI$3="分類不明", 計算_移輸出入額!$BG47, DI$133*計算_投入係数表!DI46)</f>
        <v>#DIV/0!</v>
      </c>
      <c r="DJ46" s="212" t="e">
        <f ca="1">IF(DJ$3="分類不明", 計算_移輸出入額!$BG47, DJ$133*計算_投入係数表!DJ46)</f>
        <v>#DIV/0!</v>
      </c>
      <c r="DK46" s="212" t="e">
        <f ca="1">IF(DK$3="分類不明", 計算_移輸出入額!$BG47, DK$133*計算_投入係数表!DK46)</f>
        <v>#DIV/0!</v>
      </c>
      <c r="DL46" s="212" t="e">
        <f ca="1">IF(DL$3="分類不明", 計算_移輸出入額!$BG47, DL$133*計算_投入係数表!DL46)</f>
        <v>#DIV/0!</v>
      </c>
      <c r="DM46" s="212" t="e">
        <f ca="1">IF(DM$3="分類不明", 計算_移輸出入額!$BG47, DM$133*計算_投入係数表!DM46)</f>
        <v>#DIV/0!</v>
      </c>
      <c r="DN46" s="212" t="e">
        <f ca="1">IF(DN$3="分類不明", 計算_移輸出入額!$BG47, DN$133*計算_投入係数表!DN46)</f>
        <v>#DIV/0!</v>
      </c>
      <c r="DO46" s="212" t="e">
        <f ca="1">IF(DO$3="分類不明", 計算_移輸出入額!$BG47, DO$133*計算_投入係数表!DO46)</f>
        <v>#DIV/0!</v>
      </c>
      <c r="DP46" s="212" t="e">
        <f ca="1">IF(DP$3="分類不明", 計算_移輸出入額!$BG47, DP$133*計算_投入係数表!DP46)</f>
        <v>#DIV/0!</v>
      </c>
      <c r="DQ46" s="212" t="e">
        <f ca="1">IF(DQ$3="分類不明", 計算_移輸出入額!$BG47, DQ$133*計算_投入係数表!DQ46)</f>
        <v>#DIV/0!</v>
      </c>
      <c r="DR46" s="212" t="e">
        <f ca="1">IF(DR$3="分類不明", 計算_移輸出入額!$BG47, DR$133*計算_投入係数表!DR46)</f>
        <v>#DIV/0!</v>
      </c>
      <c r="DS46" s="212" t="e">
        <f ca="1">IF(DS$3="分類不明", 計算_移輸出入額!$BG47, DS$133*計算_投入係数表!DS46)</f>
        <v>#DIV/0!</v>
      </c>
      <c r="DT46" s="213">
        <f t="shared" ca="1" si="1"/>
        <v>0</v>
      </c>
      <c r="DU46" s="214">
        <f>計算_基本取引表_調整前!DU46</f>
        <v>0</v>
      </c>
      <c r="DV46" s="214">
        <f>IF($C46="分類不明", 計算_基本取引表_調整前!DV46+_xlfn.AGGREGATE(9,6,計算_移輸出入額!$BF$5:$BF$124), 計算_基本取引表_調整前!DV46)</f>
        <v>0</v>
      </c>
      <c r="DW46" s="214">
        <f>計算_基本取引表_調整前!DW46</f>
        <v>0</v>
      </c>
      <c r="DX46" s="214">
        <f>計算_基本取引表_調整前!DX46</f>
        <v>0</v>
      </c>
      <c r="DY46" s="214">
        <f>計算_基本取引表_調整前!DY46</f>
        <v>0</v>
      </c>
      <c r="DZ46" s="214">
        <f>計算_基本取引表_調整前!DZ46</f>
        <v>0</v>
      </c>
      <c r="EA46" s="214" t="e">
        <f>計算_基本取引表_調整前!EA46</f>
        <v>#DIV/0!</v>
      </c>
      <c r="EB46" s="735">
        <f ca="1">IFERROR(SUMIF(振分, $C46, 入力_北海道基本取引表!EB$4:EB$124)*($EE46/SUMIF(振分, $C46, 入力_北海道基本取引表!$EG$4:$EG$107)), 0)</f>
        <v>0</v>
      </c>
      <c r="EC46" s="215" t="e">
        <f t="shared" si="2"/>
        <v>#DIV/0!</v>
      </c>
      <c r="ED46" s="216" t="e">
        <f t="shared" ca="1" si="3"/>
        <v>#DIV/0!</v>
      </c>
      <c r="EE46" s="214" t="e">
        <f ca="1"/>
        <v>#DIV/0!</v>
      </c>
      <c r="EF46" s="216" t="e">
        <f t="shared" ca="1" si="4"/>
        <v>#DIV/0!</v>
      </c>
      <c r="EG46" s="216" t="e">
        <f t="shared" ca="1" si="0"/>
        <v>#DIV/0!</v>
      </c>
      <c r="EH46" s="214" t="e">
        <f ca="1"/>
        <v>#DIV/0!</v>
      </c>
      <c r="EI46" s="216" t="e">
        <f t="shared" ca="1" si="5"/>
        <v>#DIV/0!</v>
      </c>
      <c r="EJ46" s="216" t="e">
        <f ca="1"/>
        <v>#DIV/0!</v>
      </c>
      <c r="EK46" s="215"/>
    </row>
    <row r="47" spans="2:141" s="6" customFormat="1" ht="15.75" hidden="1" customHeight="1" x14ac:dyDescent="0.25">
      <c r="B47" s="53">
        <v>44</v>
      </c>
      <c r="C47" s="192" t="str">
        <v>-</v>
      </c>
      <c r="D47" s="211">
        <f ca="1">IF(D$3="分類不明", 計算_移輸出入額!$BG48, D$133*計算_投入係数表!D47)</f>
        <v>0</v>
      </c>
      <c r="E47" s="212">
        <f ca="1">IF(E$3="分類不明", 計算_移輸出入額!$BG48, E$133*計算_投入係数表!E47)</f>
        <v>0</v>
      </c>
      <c r="F47" s="212">
        <f ca="1">IF(F$3="分類不明", 計算_移輸出入額!$BG48, F$133*計算_投入係数表!F47)</f>
        <v>0</v>
      </c>
      <c r="G47" s="212">
        <f ca="1">IF(G$3="分類不明", 計算_移輸出入額!$BG48, G$133*計算_投入係数表!G47)</f>
        <v>0</v>
      </c>
      <c r="H47" s="212">
        <f ca="1">IF(H$3="分類不明", 計算_移輸出入額!$BG48, H$133*計算_投入係数表!H47)</f>
        <v>0</v>
      </c>
      <c r="I47" s="212">
        <f ca="1">IF(I$3="分類不明", 計算_移輸出入額!$BG48, I$133*計算_投入係数表!I47)</f>
        <v>0</v>
      </c>
      <c r="J47" s="212">
        <f ca="1">IF(J$3="分類不明", 計算_移輸出入額!$BG48, J$133*計算_投入係数表!J47)</f>
        <v>0</v>
      </c>
      <c r="K47" s="212">
        <f ca="1">IF(K$3="分類不明", 計算_移輸出入額!$BG48, K$133*計算_投入係数表!K47)</f>
        <v>0</v>
      </c>
      <c r="L47" s="212">
        <f ca="1">IF(L$3="分類不明", 計算_移輸出入額!$BG48, L$133*計算_投入係数表!L47)</f>
        <v>0</v>
      </c>
      <c r="M47" s="212">
        <f ca="1">IF(M$3="分類不明", 計算_移輸出入額!$BG48, M$133*計算_投入係数表!M47)</f>
        <v>0</v>
      </c>
      <c r="N47" s="212">
        <f ca="1">IF(N$3="分類不明", 計算_移輸出入額!$BG48, N$133*計算_投入係数表!N47)</f>
        <v>0</v>
      </c>
      <c r="O47" s="212">
        <f ca="1">IF(O$3="分類不明", 計算_移輸出入額!$BG48, O$133*計算_投入係数表!O47)</f>
        <v>0</v>
      </c>
      <c r="P47" s="212" t="e">
        <f ca="1">IF(P$3="分類不明", 計算_移輸出入額!$BG48, P$133*計算_投入係数表!P47)</f>
        <v>#DIV/0!</v>
      </c>
      <c r="Q47" s="212" t="e">
        <f ca="1">IF(Q$3="分類不明", 計算_移輸出入額!$BG48, Q$133*計算_投入係数表!Q47)</f>
        <v>#DIV/0!</v>
      </c>
      <c r="R47" s="212" t="e">
        <f ca="1">IF(R$3="分類不明", 計算_移輸出入額!$BG48, R$133*計算_投入係数表!R47)</f>
        <v>#DIV/0!</v>
      </c>
      <c r="S47" s="212" t="e">
        <f ca="1">IF(S$3="分類不明", 計算_移輸出入額!$BG48, S$133*計算_投入係数表!S47)</f>
        <v>#DIV/0!</v>
      </c>
      <c r="T47" s="212" t="e">
        <f ca="1">IF(T$3="分類不明", 計算_移輸出入額!$BG48, T$133*計算_投入係数表!T47)</f>
        <v>#DIV/0!</v>
      </c>
      <c r="U47" s="212" t="e">
        <f ca="1">IF(U$3="分類不明", 計算_移輸出入額!$BG48, U$133*計算_投入係数表!U47)</f>
        <v>#DIV/0!</v>
      </c>
      <c r="V47" s="212" t="e">
        <f ca="1">IF(V$3="分類不明", 計算_移輸出入額!$BG48, V$133*計算_投入係数表!V47)</f>
        <v>#DIV/0!</v>
      </c>
      <c r="W47" s="212" t="e">
        <f ca="1">IF(W$3="分類不明", 計算_移輸出入額!$BG48, W$133*計算_投入係数表!W47)</f>
        <v>#DIV/0!</v>
      </c>
      <c r="X47" s="212" t="e">
        <f ca="1">IF(X$3="分類不明", 計算_移輸出入額!$BG48, X$133*計算_投入係数表!X47)</f>
        <v>#DIV/0!</v>
      </c>
      <c r="Y47" s="212" t="e">
        <f ca="1">IF(Y$3="分類不明", 計算_移輸出入額!$BG48, Y$133*計算_投入係数表!Y47)</f>
        <v>#DIV/0!</v>
      </c>
      <c r="Z47" s="212" t="e">
        <f ca="1">IF(Z$3="分類不明", 計算_移輸出入額!$BG48, Z$133*計算_投入係数表!Z47)</f>
        <v>#DIV/0!</v>
      </c>
      <c r="AA47" s="212" t="e">
        <f ca="1">IF(AA$3="分類不明", 計算_移輸出入額!$BG48, AA$133*計算_投入係数表!AA47)</f>
        <v>#DIV/0!</v>
      </c>
      <c r="AB47" s="212" t="e">
        <f ca="1">IF(AB$3="分類不明", 計算_移輸出入額!$BG48, AB$133*計算_投入係数表!AB47)</f>
        <v>#DIV/0!</v>
      </c>
      <c r="AC47" s="212" t="e">
        <f ca="1">IF(AC$3="分類不明", 計算_移輸出入額!$BG48, AC$133*計算_投入係数表!AC47)</f>
        <v>#DIV/0!</v>
      </c>
      <c r="AD47" s="212" t="e">
        <f ca="1">IF(AD$3="分類不明", 計算_移輸出入額!$BG48, AD$133*計算_投入係数表!AD47)</f>
        <v>#DIV/0!</v>
      </c>
      <c r="AE47" s="212" t="e">
        <f ca="1">IF(AE$3="分類不明", 計算_移輸出入額!$BG48, AE$133*計算_投入係数表!AE47)</f>
        <v>#DIV/0!</v>
      </c>
      <c r="AF47" s="212" t="e">
        <f ca="1">IF(AF$3="分類不明", 計算_移輸出入額!$BG48, AF$133*計算_投入係数表!AF47)</f>
        <v>#DIV/0!</v>
      </c>
      <c r="AG47" s="212" t="e">
        <f ca="1">IF(AG$3="分類不明", 計算_移輸出入額!$BG48, AG$133*計算_投入係数表!AG47)</f>
        <v>#DIV/0!</v>
      </c>
      <c r="AH47" s="212" t="e">
        <f ca="1">IF(AH$3="分類不明", 計算_移輸出入額!$BG48, AH$133*計算_投入係数表!AH47)</f>
        <v>#DIV/0!</v>
      </c>
      <c r="AI47" s="212" t="e">
        <f ca="1">IF(AI$3="分類不明", 計算_移輸出入額!$BG48, AI$133*計算_投入係数表!AI47)</f>
        <v>#DIV/0!</v>
      </c>
      <c r="AJ47" s="212" t="e">
        <f ca="1">IF(AJ$3="分類不明", 計算_移輸出入額!$BG48, AJ$133*計算_投入係数表!AJ47)</f>
        <v>#DIV/0!</v>
      </c>
      <c r="AK47" s="212" t="e">
        <f ca="1">IF(AK$3="分類不明", 計算_移輸出入額!$BG48, AK$133*計算_投入係数表!AK47)</f>
        <v>#DIV/0!</v>
      </c>
      <c r="AL47" s="212" t="e">
        <f ca="1">IF(AL$3="分類不明", 計算_移輸出入額!$BG48, AL$133*計算_投入係数表!AL47)</f>
        <v>#DIV/0!</v>
      </c>
      <c r="AM47" s="212" t="e">
        <f ca="1">IF(AM$3="分類不明", 計算_移輸出入額!$BG48, AM$133*計算_投入係数表!AM47)</f>
        <v>#DIV/0!</v>
      </c>
      <c r="AN47" s="212" t="e">
        <f ca="1">IF(AN$3="分類不明", 計算_移輸出入額!$BG48, AN$133*計算_投入係数表!AN47)</f>
        <v>#DIV/0!</v>
      </c>
      <c r="AO47" s="212" t="e">
        <f ca="1">IF(AO$3="分類不明", 計算_移輸出入額!$BG48, AO$133*計算_投入係数表!AO47)</f>
        <v>#DIV/0!</v>
      </c>
      <c r="AP47" s="212" t="e">
        <f ca="1">IF(AP$3="分類不明", 計算_移輸出入額!$BG48, AP$133*計算_投入係数表!AP47)</f>
        <v>#DIV/0!</v>
      </c>
      <c r="AQ47" s="212" t="e">
        <f ca="1">IF(AQ$3="分類不明", 計算_移輸出入額!$BG48, AQ$133*計算_投入係数表!AQ47)</f>
        <v>#DIV/0!</v>
      </c>
      <c r="AR47" s="212" t="e">
        <f ca="1">IF(AR$3="分類不明", 計算_移輸出入額!$BG48, AR$133*計算_投入係数表!AR47)</f>
        <v>#DIV/0!</v>
      </c>
      <c r="AS47" s="212" t="e">
        <f ca="1">IF(AS$3="分類不明", 計算_移輸出入額!$BG48, AS$133*計算_投入係数表!AS47)</f>
        <v>#DIV/0!</v>
      </c>
      <c r="AT47" s="212" t="e">
        <f ca="1">IF(AT$3="分類不明", 計算_移輸出入額!$BG48, AT$133*計算_投入係数表!AT47)</f>
        <v>#DIV/0!</v>
      </c>
      <c r="AU47" s="212" t="e">
        <f ca="1">IF(AU$3="分類不明", 計算_移輸出入額!$BG48, AU$133*計算_投入係数表!AU47)</f>
        <v>#DIV/0!</v>
      </c>
      <c r="AV47" s="212" t="e">
        <f ca="1">IF(AV$3="分類不明", 計算_移輸出入額!$BG48, AV$133*計算_投入係数表!AV47)</f>
        <v>#DIV/0!</v>
      </c>
      <c r="AW47" s="212" t="e">
        <f ca="1">IF(AW$3="分類不明", 計算_移輸出入額!$BG48, AW$133*計算_投入係数表!AW47)</f>
        <v>#DIV/0!</v>
      </c>
      <c r="AX47" s="212" t="e">
        <f ca="1">IF(AX$3="分類不明", 計算_移輸出入額!$BG48, AX$133*計算_投入係数表!AX47)</f>
        <v>#DIV/0!</v>
      </c>
      <c r="AY47" s="212" t="e">
        <f ca="1">IF(AY$3="分類不明", 計算_移輸出入額!$BG48, AY$133*計算_投入係数表!AY47)</f>
        <v>#DIV/0!</v>
      </c>
      <c r="AZ47" s="212" t="e">
        <f ca="1">IF(AZ$3="分類不明", 計算_移輸出入額!$BG48, AZ$133*計算_投入係数表!AZ47)</f>
        <v>#DIV/0!</v>
      </c>
      <c r="BA47" s="212" t="e">
        <f ca="1">IF(BA$3="分類不明", 計算_移輸出入額!$BG48, BA$133*計算_投入係数表!BA47)</f>
        <v>#DIV/0!</v>
      </c>
      <c r="BB47" s="212" t="e">
        <f ca="1">IF(BB$3="分類不明", 計算_移輸出入額!$BG48, BB$133*計算_投入係数表!BB47)</f>
        <v>#DIV/0!</v>
      </c>
      <c r="BC47" s="212" t="e">
        <f ca="1">IF(BC$3="分類不明", 計算_移輸出入額!$BG48, BC$133*計算_投入係数表!BC47)</f>
        <v>#DIV/0!</v>
      </c>
      <c r="BD47" s="212" t="e">
        <f ca="1">IF(BD$3="分類不明", 計算_移輸出入額!$BG48, BD$133*計算_投入係数表!BD47)</f>
        <v>#DIV/0!</v>
      </c>
      <c r="BE47" s="212" t="e">
        <f ca="1">IF(BE$3="分類不明", 計算_移輸出入額!$BG48, BE$133*計算_投入係数表!BE47)</f>
        <v>#DIV/0!</v>
      </c>
      <c r="BF47" s="212" t="e">
        <f ca="1">IF(BF$3="分類不明", 計算_移輸出入額!$BG48, BF$133*計算_投入係数表!BF47)</f>
        <v>#DIV/0!</v>
      </c>
      <c r="BG47" s="212" t="e">
        <f ca="1">IF(BG$3="分類不明", 計算_移輸出入額!$BG48, BG$133*計算_投入係数表!BG47)</f>
        <v>#DIV/0!</v>
      </c>
      <c r="BH47" s="212" t="e">
        <f ca="1">IF(BH$3="分類不明", 計算_移輸出入額!$BG48, BH$133*計算_投入係数表!BH47)</f>
        <v>#DIV/0!</v>
      </c>
      <c r="BI47" s="212" t="e">
        <f ca="1">IF(BI$3="分類不明", 計算_移輸出入額!$BG48, BI$133*計算_投入係数表!BI47)</f>
        <v>#DIV/0!</v>
      </c>
      <c r="BJ47" s="212" t="e">
        <f ca="1">IF(BJ$3="分類不明", 計算_移輸出入額!$BG48, BJ$133*計算_投入係数表!BJ47)</f>
        <v>#DIV/0!</v>
      </c>
      <c r="BK47" s="212" t="e">
        <f ca="1">IF(BK$3="分類不明", 計算_移輸出入額!$BG48, BK$133*計算_投入係数表!BK47)</f>
        <v>#DIV/0!</v>
      </c>
      <c r="BL47" s="212" t="e">
        <f ca="1">IF(BL$3="分類不明", 計算_移輸出入額!$BG48, BL$133*計算_投入係数表!BL47)</f>
        <v>#DIV/0!</v>
      </c>
      <c r="BM47" s="212" t="e">
        <f ca="1">IF(BM$3="分類不明", 計算_移輸出入額!$BG48, BM$133*計算_投入係数表!BM47)</f>
        <v>#DIV/0!</v>
      </c>
      <c r="BN47" s="212" t="e">
        <f ca="1">IF(BN$3="分類不明", 計算_移輸出入額!$BG48, BN$133*計算_投入係数表!BN47)</f>
        <v>#DIV/0!</v>
      </c>
      <c r="BO47" s="212" t="e">
        <f ca="1">IF(BO$3="分類不明", 計算_移輸出入額!$BG48, BO$133*計算_投入係数表!BO47)</f>
        <v>#DIV/0!</v>
      </c>
      <c r="BP47" s="212" t="e">
        <f ca="1">IF(BP$3="分類不明", 計算_移輸出入額!$BG48, BP$133*計算_投入係数表!BP47)</f>
        <v>#DIV/0!</v>
      </c>
      <c r="BQ47" s="212" t="e">
        <f ca="1">IF(BQ$3="分類不明", 計算_移輸出入額!$BG48, BQ$133*計算_投入係数表!BQ47)</f>
        <v>#DIV/0!</v>
      </c>
      <c r="BR47" s="212" t="e">
        <f ca="1">IF(BR$3="分類不明", 計算_移輸出入額!$BG48, BR$133*計算_投入係数表!BR47)</f>
        <v>#DIV/0!</v>
      </c>
      <c r="BS47" s="212" t="e">
        <f ca="1">IF(BS$3="分類不明", 計算_移輸出入額!$BG48, BS$133*計算_投入係数表!BS47)</f>
        <v>#DIV/0!</v>
      </c>
      <c r="BT47" s="212" t="e">
        <f ca="1">IF(BT$3="分類不明", 計算_移輸出入額!$BG48, BT$133*計算_投入係数表!BT47)</f>
        <v>#DIV/0!</v>
      </c>
      <c r="BU47" s="212" t="e">
        <f ca="1">IF(BU$3="分類不明", 計算_移輸出入額!$BG48, BU$133*計算_投入係数表!BU47)</f>
        <v>#DIV/0!</v>
      </c>
      <c r="BV47" s="212" t="e">
        <f ca="1">IF(BV$3="分類不明", 計算_移輸出入額!$BG48, BV$133*計算_投入係数表!BV47)</f>
        <v>#DIV/0!</v>
      </c>
      <c r="BW47" s="212" t="e">
        <f ca="1">IF(BW$3="分類不明", 計算_移輸出入額!$BG48, BW$133*計算_投入係数表!BW47)</f>
        <v>#DIV/0!</v>
      </c>
      <c r="BX47" s="212" t="e">
        <f ca="1">IF(BX$3="分類不明", 計算_移輸出入額!$BG48, BX$133*計算_投入係数表!BX47)</f>
        <v>#DIV/0!</v>
      </c>
      <c r="BY47" s="212" t="e">
        <f ca="1">IF(BY$3="分類不明", 計算_移輸出入額!$BG48, BY$133*計算_投入係数表!BY47)</f>
        <v>#DIV/0!</v>
      </c>
      <c r="BZ47" s="212" t="e">
        <f ca="1">IF(BZ$3="分類不明", 計算_移輸出入額!$BG48, BZ$133*計算_投入係数表!BZ47)</f>
        <v>#DIV/0!</v>
      </c>
      <c r="CA47" s="212" t="e">
        <f ca="1">IF(CA$3="分類不明", 計算_移輸出入額!$BG48, CA$133*計算_投入係数表!CA47)</f>
        <v>#DIV/0!</v>
      </c>
      <c r="CB47" s="212" t="e">
        <f ca="1">IF(CB$3="分類不明", 計算_移輸出入額!$BG48, CB$133*計算_投入係数表!CB47)</f>
        <v>#DIV/0!</v>
      </c>
      <c r="CC47" s="212" t="e">
        <f ca="1">IF(CC$3="分類不明", 計算_移輸出入額!$BG48, CC$133*計算_投入係数表!CC47)</f>
        <v>#DIV/0!</v>
      </c>
      <c r="CD47" s="212" t="e">
        <f ca="1">IF(CD$3="分類不明", 計算_移輸出入額!$BG48, CD$133*計算_投入係数表!CD47)</f>
        <v>#DIV/0!</v>
      </c>
      <c r="CE47" s="212" t="e">
        <f ca="1">IF(CE$3="分類不明", 計算_移輸出入額!$BG48, CE$133*計算_投入係数表!CE47)</f>
        <v>#DIV/0!</v>
      </c>
      <c r="CF47" s="212" t="e">
        <f ca="1">IF(CF$3="分類不明", 計算_移輸出入額!$BG48, CF$133*計算_投入係数表!CF47)</f>
        <v>#DIV/0!</v>
      </c>
      <c r="CG47" s="212" t="e">
        <f ca="1">IF(CG$3="分類不明", 計算_移輸出入額!$BG48, CG$133*計算_投入係数表!CG47)</f>
        <v>#DIV/0!</v>
      </c>
      <c r="CH47" s="212" t="e">
        <f ca="1">IF(CH$3="分類不明", 計算_移輸出入額!$BG48, CH$133*計算_投入係数表!CH47)</f>
        <v>#DIV/0!</v>
      </c>
      <c r="CI47" s="212" t="e">
        <f ca="1">IF(CI$3="分類不明", 計算_移輸出入額!$BG48, CI$133*計算_投入係数表!CI47)</f>
        <v>#DIV/0!</v>
      </c>
      <c r="CJ47" s="212" t="e">
        <f ca="1">IF(CJ$3="分類不明", 計算_移輸出入額!$BG48, CJ$133*計算_投入係数表!CJ47)</f>
        <v>#DIV/0!</v>
      </c>
      <c r="CK47" s="212" t="e">
        <f ca="1">IF(CK$3="分類不明", 計算_移輸出入額!$BG48, CK$133*計算_投入係数表!CK47)</f>
        <v>#DIV/0!</v>
      </c>
      <c r="CL47" s="212" t="e">
        <f ca="1">IF(CL$3="分類不明", 計算_移輸出入額!$BG48, CL$133*計算_投入係数表!CL47)</f>
        <v>#DIV/0!</v>
      </c>
      <c r="CM47" s="212" t="e">
        <f ca="1">IF(CM$3="分類不明", 計算_移輸出入額!$BG48, CM$133*計算_投入係数表!CM47)</f>
        <v>#DIV/0!</v>
      </c>
      <c r="CN47" s="212" t="e">
        <f ca="1">IF(CN$3="分類不明", 計算_移輸出入額!$BG48, CN$133*計算_投入係数表!CN47)</f>
        <v>#DIV/0!</v>
      </c>
      <c r="CO47" s="212" t="e">
        <f ca="1">IF(CO$3="分類不明", 計算_移輸出入額!$BG48, CO$133*計算_投入係数表!CO47)</f>
        <v>#DIV/0!</v>
      </c>
      <c r="CP47" s="212" t="e">
        <f ca="1">IF(CP$3="分類不明", 計算_移輸出入額!$BG48, CP$133*計算_投入係数表!CP47)</f>
        <v>#DIV/0!</v>
      </c>
      <c r="CQ47" s="212" t="e">
        <f ca="1">IF(CQ$3="分類不明", 計算_移輸出入額!$BG48, CQ$133*計算_投入係数表!CQ47)</f>
        <v>#DIV/0!</v>
      </c>
      <c r="CR47" s="212" t="e">
        <f ca="1">IF(CR$3="分類不明", 計算_移輸出入額!$BG48, CR$133*計算_投入係数表!CR47)</f>
        <v>#DIV/0!</v>
      </c>
      <c r="CS47" s="212" t="e">
        <f ca="1">IF(CS$3="分類不明", 計算_移輸出入額!$BG48, CS$133*計算_投入係数表!CS47)</f>
        <v>#DIV/0!</v>
      </c>
      <c r="CT47" s="212" t="e">
        <f ca="1">IF(CT$3="分類不明", 計算_移輸出入額!$BG48, CT$133*計算_投入係数表!CT47)</f>
        <v>#DIV/0!</v>
      </c>
      <c r="CU47" s="212" t="e">
        <f ca="1">IF(CU$3="分類不明", 計算_移輸出入額!$BG48, CU$133*計算_投入係数表!CU47)</f>
        <v>#DIV/0!</v>
      </c>
      <c r="CV47" s="212" t="e">
        <f ca="1">IF(CV$3="分類不明", 計算_移輸出入額!$BG48, CV$133*計算_投入係数表!CV47)</f>
        <v>#DIV/0!</v>
      </c>
      <c r="CW47" s="212" t="e">
        <f ca="1">IF(CW$3="分類不明", 計算_移輸出入額!$BG48, CW$133*計算_投入係数表!CW47)</f>
        <v>#DIV/0!</v>
      </c>
      <c r="CX47" s="212" t="e">
        <f ca="1">IF(CX$3="分類不明", 計算_移輸出入額!$BG48, CX$133*計算_投入係数表!CX47)</f>
        <v>#DIV/0!</v>
      </c>
      <c r="CY47" s="212" t="e">
        <f ca="1">IF(CY$3="分類不明", 計算_移輸出入額!$BG48, CY$133*計算_投入係数表!CY47)</f>
        <v>#DIV/0!</v>
      </c>
      <c r="CZ47" s="212" t="e">
        <f ca="1">IF(CZ$3="分類不明", 計算_移輸出入額!$BG48, CZ$133*計算_投入係数表!CZ47)</f>
        <v>#DIV/0!</v>
      </c>
      <c r="DA47" s="212" t="e">
        <f ca="1">IF(DA$3="分類不明", 計算_移輸出入額!$BG48, DA$133*計算_投入係数表!DA47)</f>
        <v>#DIV/0!</v>
      </c>
      <c r="DB47" s="212" t="e">
        <f ca="1">IF(DB$3="分類不明", 計算_移輸出入額!$BG48, DB$133*計算_投入係数表!DB47)</f>
        <v>#DIV/0!</v>
      </c>
      <c r="DC47" s="212" t="e">
        <f ca="1">IF(DC$3="分類不明", 計算_移輸出入額!$BG48, DC$133*計算_投入係数表!DC47)</f>
        <v>#DIV/0!</v>
      </c>
      <c r="DD47" s="212" t="e">
        <f ca="1">IF(DD$3="分類不明", 計算_移輸出入額!$BG48, DD$133*計算_投入係数表!DD47)</f>
        <v>#DIV/0!</v>
      </c>
      <c r="DE47" s="212" t="e">
        <f ca="1">IF(DE$3="分類不明", 計算_移輸出入額!$BG48, DE$133*計算_投入係数表!DE47)</f>
        <v>#DIV/0!</v>
      </c>
      <c r="DF47" s="212" t="e">
        <f ca="1">IF(DF$3="分類不明", 計算_移輸出入額!$BG48, DF$133*計算_投入係数表!DF47)</f>
        <v>#DIV/0!</v>
      </c>
      <c r="DG47" s="212" t="e">
        <f ca="1">IF(DG$3="分類不明", 計算_移輸出入額!$BG48, DG$133*計算_投入係数表!DG47)</f>
        <v>#DIV/0!</v>
      </c>
      <c r="DH47" s="212" t="e">
        <f ca="1">IF(DH$3="分類不明", 計算_移輸出入額!$BG48, DH$133*計算_投入係数表!DH47)</f>
        <v>#DIV/0!</v>
      </c>
      <c r="DI47" s="212" t="e">
        <f ca="1">IF(DI$3="分類不明", 計算_移輸出入額!$BG48, DI$133*計算_投入係数表!DI47)</f>
        <v>#DIV/0!</v>
      </c>
      <c r="DJ47" s="212" t="e">
        <f ca="1">IF(DJ$3="分類不明", 計算_移輸出入額!$BG48, DJ$133*計算_投入係数表!DJ47)</f>
        <v>#DIV/0!</v>
      </c>
      <c r="DK47" s="212" t="e">
        <f ca="1">IF(DK$3="分類不明", 計算_移輸出入額!$BG48, DK$133*計算_投入係数表!DK47)</f>
        <v>#DIV/0!</v>
      </c>
      <c r="DL47" s="212" t="e">
        <f ca="1">IF(DL$3="分類不明", 計算_移輸出入額!$BG48, DL$133*計算_投入係数表!DL47)</f>
        <v>#DIV/0!</v>
      </c>
      <c r="DM47" s="212" t="e">
        <f ca="1">IF(DM$3="分類不明", 計算_移輸出入額!$BG48, DM$133*計算_投入係数表!DM47)</f>
        <v>#DIV/0!</v>
      </c>
      <c r="DN47" s="212" t="e">
        <f ca="1">IF(DN$3="分類不明", 計算_移輸出入額!$BG48, DN$133*計算_投入係数表!DN47)</f>
        <v>#DIV/0!</v>
      </c>
      <c r="DO47" s="212" t="e">
        <f ca="1">IF(DO$3="分類不明", 計算_移輸出入額!$BG48, DO$133*計算_投入係数表!DO47)</f>
        <v>#DIV/0!</v>
      </c>
      <c r="DP47" s="212" t="e">
        <f ca="1">IF(DP$3="分類不明", 計算_移輸出入額!$BG48, DP$133*計算_投入係数表!DP47)</f>
        <v>#DIV/0!</v>
      </c>
      <c r="DQ47" s="212" t="e">
        <f ca="1">IF(DQ$3="分類不明", 計算_移輸出入額!$BG48, DQ$133*計算_投入係数表!DQ47)</f>
        <v>#DIV/0!</v>
      </c>
      <c r="DR47" s="212" t="e">
        <f ca="1">IF(DR$3="分類不明", 計算_移輸出入額!$BG48, DR$133*計算_投入係数表!DR47)</f>
        <v>#DIV/0!</v>
      </c>
      <c r="DS47" s="212" t="e">
        <f ca="1">IF(DS$3="分類不明", 計算_移輸出入額!$BG48, DS$133*計算_投入係数表!DS47)</f>
        <v>#DIV/0!</v>
      </c>
      <c r="DT47" s="213">
        <f t="shared" ca="1" si="1"/>
        <v>0</v>
      </c>
      <c r="DU47" s="214">
        <f>計算_基本取引表_調整前!DU47</f>
        <v>0</v>
      </c>
      <c r="DV47" s="214">
        <f>IF($C47="分類不明", 計算_基本取引表_調整前!DV47+_xlfn.AGGREGATE(9,6,計算_移輸出入額!$BF$5:$BF$124), 計算_基本取引表_調整前!DV47)</f>
        <v>0</v>
      </c>
      <c r="DW47" s="214">
        <f>計算_基本取引表_調整前!DW47</f>
        <v>0</v>
      </c>
      <c r="DX47" s="214">
        <f>計算_基本取引表_調整前!DX47</f>
        <v>0</v>
      </c>
      <c r="DY47" s="214">
        <f>計算_基本取引表_調整前!DY47</f>
        <v>0</v>
      </c>
      <c r="DZ47" s="214">
        <f>計算_基本取引表_調整前!DZ47</f>
        <v>0</v>
      </c>
      <c r="EA47" s="214" t="e">
        <f>計算_基本取引表_調整前!EA47</f>
        <v>#DIV/0!</v>
      </c>
      <c r="EB47" s="735">
        <f ca="1">IFERROR(SUMIF(振分, $C47, 入力_北海道基本取引表!EB$4:EB$124)*($EE47/SUMIF(振分, $C47, 入力_北海道基本取引表!$EG$4:$EG$107)), 0)</f>
        <v>0</v>
      </c>
      <c r="EC47" s="215" t="e">
        <f t="shared" si="2"/>
        <v>#DIV/0!</v>
      </c>
      <c r="ED47" s="216" t="e">
        <f t="shared" ca="1" si="3"/>
        <v>#DIV/0!</v>
      </c>
      <c r="EE47" s="214" t="e">
        <f ca="1"/>
        <v>#DIV/0!</v>
      </c>
      <c r="EF47" s="216" t="e">
        <f t="shared" ca="1" si="4"/>
        <v>#DIV/0!</v>
      </c>
      <c r="EG47" s="216" t="e">
        <f t="shared" ca="1" si="0"/>
        <v>#DIV/0!</v>
      </c>
      <c r="EH47" s="214" t="e">
        <f ca="1"/>
        <v>#DIV/0!</v>
      </c>
      <c r="EI47" s="216" t="e">
        <f t="shared" ca="1" si="5"/>
        <v>#DIV/0!</v>
      </c>
      <c r="EJ47" s="216" t="e">
        <f ca="1"/>
        <v>#DIV/0!</v>
      </c>
      <c r="EK47" s="215"/>
    </row>
    <row r="48" spans="2:141" s="6" customFormat="1" ht="15.75" hidden="1" customHeight="1" x14ac:dyDescent="0.25">
      <c r="B48" s="53">
        <v>45</v>
      </c>
      <c r="C48" s="192" t="str">
        <v>-</v>
      </c>
      <c r="D48" s="211">
        <f ca="1">IF(D$3="分類不明", 計算_移輸出入額!$BG49, D$133*計算_投入係数表!D48)</f>
        <v>0</v>
      </c>
      <c r="E48" s="212">
        <f ca="1">IF(E$3="分類不明", 計算_移輸出入額!$BG49, E$133*計算_投入係数表!E48)</f>
        <v>0</v>
      </c>
      <c r="F48" s="212">
        <f ca="1">IF(F$3="分類不明", 計算_移輸出入額!$BG49, F$133*計算_投入係数表!F48)</f>
        <v>0</v>
      </c>
      <c r="G48" s="212">
        <f ca="1">IF(G$3="分類不明", 計算_移輸出入額!$BG49, G$133*計算_投入係数表!G48)</f>
        <v>0</v>
      </c>
      <c r="H48" s="212">
        <f ca="1">IF(H$3="分類不明", 計算_移輸出入額!$BG49, H$133*計算_投入係数表!H48)</f>
        <v>0</v>
      </c>
      <c r="I48" s="212">
        <f ca="1">IF(I$3="分類不明", 計算_移輸出入額!$BG49, I$133*計算_投入係数表!I48)</f>
        <v>0</v>
      </c>
      <c r="J48" s="212">
        <f ca="1">IF(J$3="分類不明", 計算_移輸出入額!$BG49, J$133*計算_投入係数表!J48)</f>
        <v>0</v>
      </c>
      <c r="K48" s="212">
        <f ca="1">IF(K$3="分類不明", 計算_移輸出入額!$BG49, K$133*計算_投入係数表!K48)</f>
        <v>0</v>
      </c>
      <c r="L48" s="212">
        <f ca="1">IF(L$3="分類不明", 計算_移輸出入額!$BG49, L$133*計算_投入係数表!L48)</f>
        <v>0</v>
      </c>
      <c r="M48" s="212">
        <f ca="1">IF(M$3="分類不明", 計算_移輸出入額!$BG49, M$133*計算_投入係数表!M48)</f>
        <v>0</v>
      </c>
      <c r="N48" s="212">
        <f ca="1">IF(N$3="分類不明", 計算_移輸出入額!$BG49, N$133*計算_投入係数表!N48)</f>
        <v>0</v>
      </c>
      <c r="O48" s="212">
        <f ca="1">IF(O$3="分類不明", 計算_移輸出入額!$BG49, O$133*計算_投入係数表!O48)</f>
        <v>0</v>
      </c>
      <c r="P48" s="212" t="e">
        <f ca="1">IF(P$3="分類不明", 計算_移輸出入額!$BG49, P$133*計算_投入係数表!P48)</f>
        <v>#DIV/0!</v>
      </c>
      <c r="Q48" s="212" t="e">
        <f ca="1">IF(Q$3="分類不明", 計算_移輸出入額!$BG49, Q$133*計算_投入係数表!Q48)</f>
        <v>#DIV/0!</v>
      </c>
      <c r="R48" s="212" t="e">
        <f ca="1">IF(R$3="分類不明", 計算_移輸出入額!$BG49, R$133*計算_投入係数表!R48)</f>
        <v>#DIV/0!</v>
      </c>
      <c r="S48" s="212" t="e">
        <f ca="1">IF(S$3="分類不明", 計算_移輸出入額!$BG49, S$133*計算_投入係数表!S48)</f>
        <v>#DIV/0!</v>
      </c>
      <c r="T48" s="212" t="e">
        <f ca="1">IF(T$3="分類不明", 計算_移輸出入額!$BG49, T$133*計算_投入係数表!T48)</f>
        <v>#DIV/0!</v>
      </c>
      <c r="U48" s="212" t="e">
        <f ca="1">IF(U$3="分類不明", 計算_移輸出入額!$BG49, U$133*計算_投入係数表!U48)</f>
        <v>#DIV/0!</v>
      </c>
      <c r="V48" s="212" t="e">
        <f ca="1">IF(V$3="分類不明", 計算_移輸出入額!$BG49, V$133*計算_投入係数表!V48)</f>
        <v>#DIV/0!</v>
      </c>
      <c r="W48" s="212" t="e">
        <f ca="1">IF(W$3="分類不明", 計算_移輸出入額!$BG49, W$133*計算_投入係数表!W48)</f>
        <v>#DIV/0!</v>
      </c>
      <c r="X48" s="212" t="e">
        <f ca="1">IF(X$3="分類不明", 計算_移輸出入額!$BG49, X$133*計算_投入係数表!X48)</f>
        <v>#DIV/0!</v>
      </c>
      <c r="Y48" s="212" t="e">
        <f ca="1">IF(Y$3="分類不明", 計算_移輸出入額!$BG49, Y$133*計算_投入係数表!Y48)</f>
        <v>#DIV/0!</v>
      </c>
      <c r="Z48" s="212" t="e">
        <f ca="1">IF(Z$3="分類不明", 計算_移輸出入額!$BG49, Z$133*計算_投入係数表!Z48)</f>
        <v>#DIV/0!</v>
      </c>
      <c r="AA48" s="212" t="e">
        <f ca="1">IF(AA$3="分類不明", 計算_移輸出入額!$BG49, AA$133*計算_投入係数表!AA48)</f>
        <v>#DIV/0!</v>
      </c>
      <c r="AB48" s="212" t="e">
        <f ca="1">IF(AB$3="分類不明", 計算_移輸出入額!$BG49, AB$133*計算_投入係数表!AB48)</f>
        <v>#DIV/0!</v>
      </c>
      <c r="AC48" s="212" t="e">
        <f ca="1">IF(AC$3="分類不明", 計算_移輸出入額!$BG49, AC$133*計算_投入係数表!AC48)</f>
        <v>#DIV/0!</v>
      </c>
      <c r="AD48" s="212" t="e">
        <f ca="1">IF(AD$3="分類不明", 計算_移輸出入額!$BG49, AD$133*計算_投入係数表!AD48)</f>
        <v>#DIV/0!</v>
      </c>
      <c r="AE48" s="212" t="e">
        <f ca="1">IF(AE$3="分類不明", 計算_移輸出入額!$BG49, AE$133*計算_投入係数表!AE48)</f>
        <v>#DIV/0!</v>
      </c>
      <c r="AF48" s="212" t="e">
        <f ca="1">IF(AF$3="分類不明", 計算_移輸出入額!$BG49, AF$133*計算_投入係数表!AF48)</f>
        <v>#DIV/0!</v>
      </c>
      <c r="AG48" s="212" t="e">
        <f ca="1">IF(AG$3="分類不明", 計算_移輸出入額!$BG49, AG$133*計算_投入係数表!AG48)</f>
        <v>#DIV/0!</v>
      </c>
      <c r="AH48" s="212" t="e">
        <f ca="1">IF(AH$3="分類不明", 計算_移輸出入額!$BG49, AH$133*計算_投入係数表!AH48)</f>
        <v>#DIV/0!</v>
      </c>
      <c r="AI48" s="212" t="e">
        <f ca="1">IF(AI$3="分類不明", 計算_移輸出入額!$BG49, AI$133*計算_投入係数表!AI48)</f>
        <v>#DIV/0!</v>
      </c>
      <c r="AJ48" s="212" t="e">
        <f ca="1">IF(AJ$3="分類不明", 計算_移輸出入額!$BG49, AJ$133*計算_投入係数表!AJ48)</f>
        <v>#DIV/0!</v>
      </c>
      <c r="AK48" s="212" t="e">
        <f ca="1">IF(AK$3="分類不明", 計算_移輸出入額!$BG49, AK$133*計算_投入係数表!AK48)</f>
        <v>#DIV/0!</v>
      </c>
      <c r="AL48" s="212" t="e">
        <f ca="1">IF(AL$3="分類不明", 計算_移輸出入額!$BG49, AL$133*計算_投入係数表!AL48)</f>
        <v>#DIV/0!</v>
      </c>
      <c r="AM48" s="212" t="e">
        <f ca="1">IF(AM$3="分類不明", 計算_移輸出入額!$BG49, AM$133*計算_投入係数表!AM48)</f>
        <v>#DIV/0!</v>
      </c>
      <c r="AN48" s="212" t="e">
        <f ca="1">IF(AN$3="分類不明", 計算_移輸出入額!$BG49, AN$133*計算_投入係数表!AN48)</f>
        <v>#DIV/0!</v>
      </c>
      <c r="AO48" s="212" t="e">
        <f ca="1">IF(AO$3="分類不明", 計算_移輸出入額!$BG49, AO$133*計算_投入係数表!AO48)</f>
        <v>#DIV/0!</v>
      </c>
      <c r="AP48" s="212" t="e">
        <f ca="1">IF(AP$3="分類不明", 計算_移輸出入額!$BG49, AP$133*計算_投入係数表!AP48)</f>
        <v>#DIV/0!</v>
      </c>
      <c r="AQ48" s="212" t="e">
        <f ca="1">IF(AQ$3="分類不明", 計算_移輸出入額!$BG49, AQ$133*計算_投入係数表!AQ48)</f>
        <v>#DIV/0!</v>
      </c>
      <c r="AR48" s="212" t="e">
        <f ca="1">IF(AR$3="分類不明", 計算_移輸出入額!$BG49, AR$133*計算_投入係数表!AR48)</f>
        <v>#DIV/0!</v>
      </c>
      <c r="AS48" s="212" t="e">
        <f ca="1">IF(AS$3="分類不明", 計算_移輸出入額!$BG49, AS$133*計算_投入係数表!AS48)</f>
        <v>#DIV/0!</v>
      </c>
      <c r="AT48" s="212" t="e">
        <f ca="1">IF(AT$3="分類不明", 計算_移輸出入額!$BG49, AT$133*計算_投入係数表!AT48)</f>
        <v>#DIV/0!</v>
      </c>
      <c r="AU48" s="212" t="e">
        <f ca="1">IF(AU$3="分類不明", 計算_移輸出入額!$BG49, AU$133*計算_投入係数表!AU48)</f>
        <v>#DIV/0!</v>
      </c>
      <c r="AV48" s="212" t="e">
        <f ca="1">IF(AV$3="分類不明", 計算_移輸出入額!$BG49, AV$133*計算_投入係数表!AV48)</f>
        <v>#DIV/0!</v>
      </c>
      <c r="AW48" s="212" t="e">
        <f ca="1">IF(AW$3="分類不明", 計算_移輸出入額!$BG49, AW$133*計算_投入係数表!AW48)</f>
        <v>#DIV/0!</v>
      </c>
      <c r="AX48" s="212" t="e">
        <f ca="1">IF(AX$3="分類不明", 計算_移輸出入額!$BG49, AX$133*計算_投入係数表!AX48)</f>
        <v>#DIV/0!</v>
      </c>
      <c r="AY48" s="212" t="e">
        <f ca="1">IF(AY$3="分類不明", 計算_移輸出入額!$BG49, AY$133*計算_投入係数表!AY48)</f>
        <v>#DIV/0!</v>
      </c>
      <c r="AZ48" s="212" t="e">
        <f ca="1">IF(AZ$3="分類不明", 計算_移輸出入額!$BG49, AZ$133*計算_投入係数表!AZ48)</f>
        <v>#DIV/0!</v>
      </c>
      <c r="BA48" s="212" t="e">
        <f ca="1">IF(BA$3="分類不明", 計算_移輸出入額!$BG49, BA$133*計算_投入係数表!BA48)</f>
        <v>#DIV/0!</v>
      </c>
      <c r="BB48" s="212" t="e">
        <f ca="1">IF(BB$3="分類不明", 計算_移輸出入額!$BG49, BB$133*計算_投入係数表!BB48)</f>
        <v>#DIV/0!</v>
      </c>
      <c r="BC48" s="212" t="e">
        <f ca="1">IF(BC$3="分類不明", 計算_移輸出入額!$BG49, BC$133*計算_投入係数表!BC48)</f>
        <v>#DIV/0!</v>
      </c>
      <c r="BD48" s="212" t="e">
        <f ca="1">IF(BD$3="分類不明", 計算_移輸出入額!$BG49, BD$133*計算_投入係数表!BD48)</f>
        <v>#DIV/0!</v>
      </c>
      <c r="BE48" s="212" t="e">
        <f ca="1">IF(BE$3="分類不明", 計算_移輸出入額!$BG49, BE$133*計算_投入係数表!BE48)</f>
        <v>#DIV/0!</v>
      </c>
      <c r="BF48" s="212" t="e">
        <f ca="1">IF(BF$3="分類不明", 計算_移輸出入額!$BG49, BF$133*計算_投入係数表!BF48)</f>
        <v>#DIV/0!</v>
      </c>
      <c r="BG48" s="212" t="e">
        <f ca="1">IF(BG$3="分類不明", 計算_移輸出入額!$BG49, BG$133*計算_投入係数表!BG48)</f>
        <v>#DIV/0!</v>
      </c>
      <c r="BH48" s="212" t="e">
        <f ca="1">IF(BH$3="分類不明", 計算_移輸出入額!$BG49, BH$133*計算_投入係数表!BH48)</f>
        <v>#DIV/0!</v>
      </c>
      <c r="BI48" s="212" t="e">
        <f ca="1">IF(BI$3="分類不明", 計算_移輸出入額!$BG49, BI$133*計算_投入係数表!BI48)</f>
        <v>#DIV/0!</v>
      </c>
      <c r="BJ48" s="212" t="e">
        <f ca="1">IF(BJ$3="分類不明", 計算_移輸出入額!$BG49, BJ$133*計算_投入係数表!BJ48)</f>
        <v>#DIV/0!</v>
      </c>
      <c r="BK48" s="212" t="e">
        <f ca="1">IF(BK$3="分類不明", 計算_移輸出入額!$BG49, BK$133*計算_投入係数表!BK48)</f>
        <v>#DIV/0!</v>
      </c>
      <c r="BL48" s="212" t="e">
        <f ca="1">IF(BL$3="分類不明", 計算_移輸出入額!$BG49, BL$133*計算_投入係数表!BL48)</f>
        <v>#DIV/0!</v>
      </c>
      <c r="BM48" s="212" t="e">
        <f ca="1">IF(BM$3="分類不明", 計算_移輸出入額!$BG49, BM$133*計算_投入係数表!BM48)</f>
        <v>#DIV/0!</v>
      </c>
      <c r="BN48" s="212" t="e">
        <f ca="1">IF(BN$3="分類不明", 計算_移輸出入額!$BG49, BN$133*計算_投入係数表!BN48)</f>
        <v>#DIV/0!</v>
      </c>
      <c r="BO48" s="212" t="e">
        <f ca="1">IF(BO$3="分類不明", 計算_移輸出入額!$BG49, BO$133*計算_投入係数表!BO48)</f>
        <v>#DIV/0!</v>
      </c>
      <c r="BP48" s="212" t="e">
        <f ca="1">IF(BP$3="分類不明", 計算_移輸出入額!$BG49, BP$133*計算_投入係数表!BP48)</f>
        <v>#DIV/0!</v>
      </c>
      <c r="BQ48" s="212" t="e">
        <f ca="1">IF(BQ$3="分類不明", 計算_移輸出入額!$BG49, BQ$133*計算_投入係数表!BQ48)</f>
        <v>#DIV/0!</v>
      </c>
      <c r="BR48" s="212" t="e">
        <f ca="1">IF(BR$3="分類不明", 計算_移輸出入額!$BG49, BR$133*計算_投入係数表!BR48)</f>
        <v>#DIV/0!</v>
      </c>
      <c r="BS48" s="212" t="e">
        <f ca="1">IF(BS$3="分類不明", 計算_移輸出入額!$BG49, BS$133*計算_投入係数表!BS48)</f>
        <v>#DIV/0!</v>
      </c>
      <c r="BT48" s="212" t="e">
        <f ca="1">IF(BT$3="分類不明", 計算_移輸出入額!$BG49, BT$133*計算_投入係数表!BT48)</f>
        <v>#DIV/0!</v>
      </c>
      <c r="BU48" s="212" t="e">
        <f ca="1">IF(BU$3="分類不明", 計算_移輸出入額!$BG49, BU$133*計算_投入係数表!BU48)</f>
        <v>#DIV/0!</v>
      </c>
      <c r="BV48" s="212" t="e">
        <f ca="1">IF(BV$3="分類不明", 計算_移輸出入額!$BG49, BV$133*計算_投入係数表!BV48)</f>
        <v>#DIV/0!</v>
      </c>
      <c r="BW48" s="212" t="e">
        <f ca="1">IF(BW$3="分類不明", 計算_移輸出入額!$BG49, BW$133*計算_投入係数表!BW48)</f>
        <v>#DIV/0!</v>
      </c>
      <c r="BX48" s="212" t="e">
        <f ca="1">IF(BX$3="分類不明", 計算_移輸出入額!$BG49, BX$133*計算_投入係数表!BX48)</f>
        <v>#DIV/0!</v>
      </c>
      <c r="BY48" s="212" t="e">
        <f ca="1">IF(BY$3="分類不明", 計算_移輸出入額!$BG49, BY$133*計算_投入係数表!BY48)</f>
        <v>#DIV/0!</v>
      </c>
      <c r="BZ48" s="212" t="e">
        <f ca="1">IF(BZ$3="分類不明", 計算_移輸出入額!$BG49, BZ$133*計算_投入係数表!BZ48)</f>
        <v>#DIV/0!</v>
      </c>
      <c r="CA48" s="212" t="e">
        <f ca="1">IF(CA$3="分類不明", 計算_移輸出入額!$BG49, CA$133*計算_投入係数表!CA48)</f>
        <v>#DIV/0!</v>
      </c>
      <c r="CB48" s="212" t="e">
        <f ca="1">IF(CB$3="分類不明", 計算_移輸出入額!$BG49, CB$133*計算_投入係数表!CB48)</f>
        <v>#DIV/0!</v>
      </c>
      <c r="CC48" s="212" t="e">
        <f ca="1">IF(CC$3="分類不明", 計算_移輸出入額!$BG49, CC$133*計算_投入係数表!CC48)</f>
        <v>#DIV/0!</v>
      </c>
      <c r="CD48" s="212" t="e">
        <f ca="1">IF(CD$3="分類不明", 計算_移輸出入額!$BG49, CD$133*計算_投入係数表!CD48)</f>
        <v>#DIV/0!</v>
      </c>
      <c r="CE48" s="212" t="e">
        <f ca="1">IF(CE$3="分類不明", 計算_移輸出入額!$BG49, CE$133*計算_投入係数表!CE48)</f>
        <v>#DIV/0!</v>
      </c>
      <c r="CF48" s="212" t="e">
        <f ca="1">IF(CF$3="分類不明", 計算_移輸出入額!$BG49, CF$133*計算_投入係数表!CF48)</f>
        <v>#DIV/0!</v>
      </c>
      <c r="CG48" s="212" t="e">
        <f ca="1">IF(CG$3="分類不明", 計算_移輸出入額!$BG49, CG$133*計算_投入係数表!CG48)</f>
        <v>#DIV/0!</v>
      </c>
      <c r="CH48" s="212" t="e">
        <f ca="1">IF(CH$3="分類不明", 計算_移輸出入額!$BG49, CH$133*計算_投入係数表!CH48)</f>
        <v>#DIV/0!</v>
      </c>
      <c r="CI48" s="212" t="e">
        <f ca="1">IF(CI$3="分類不明", 計算_移輸出入額!$BG49, CI$133*計算_投入係数表!CI48)</f>
        <v>#DIV/0!</v>
      </c>
      <c r="CJ48" s="212" t="e">
        <f ca="1">IF(CJ$3="分類不明", 計算_移輸出入額!$BG49, CJ$133*計算_投入係数表!CJ48)</f>
        <v>#DIV/0!</v>
      </c>
      <c r="CK48" s="212" t="e">
        <f ca="1">IF(CK$3="分類不明", 計算_移輸出入額!$BG49, CK$133*計算_投入係数表!CK48)</f>
        <v>#DIV/0!</v>
      </c>
      <c r="CL48" s="212" t="e">
        <f ca="1">IF(CL$3="分類不明", 計算_移輸出入額!$BG49, CL$133*計算_投入係数表!CL48)</f>
        <v>#DIV/0!</v>
      </c>
      <c r="CM48" s="212" t="e">
        <f ca="1">IF(CM$3="分類不明", 計算_移輸出入額!$BG49, CM$133*計算_投入係数表!CM48)</f>
        <v>#DIV/0!</v>
      </c>
      <c r="CN48" s="212" t="e">
        <f ca="1">IF(CN$3="分類不明", 計算_移輸出入額!$BG49, CN$133*計算_投入係数表!CN48)</f>
        <v>#DIV/0!</v>
      </c>
      <c r="CO48" s="212" t="e">
        <f ca="1">IF(CO$3="分類不明", 計算_移輸出入額!$BG49, CO$133*計算_投入係数表!CO48)</f>
        <v>#DIV/0!</v>
      </c>
      <c r="CP48" s="212" t="e">
        <f ca="1">IF(CP$3="分類不明", 計算_移輸出入額!$BG49, CP$133*計算_投入係数表!CP48)</f>
        <v>#DIV/0!</v>
      </c>
      <c r="CQ48" s="212" t="e">
        <f ca="1">IF(CQ$3="分類不明", 計算_移輸出入額!$BG49, CQ$133*計算_投入係数表!CQ48)</f>
        <v>#DIV/0!</v>
      </c>
      <c r="CR48" s="212" t="e">
        <f ca="1">IF(CR$3="分類不明", 計算_移輸出入額!$BG49, CR$133*計算_投入係数表!CR48)</f>
        <v>#DIV/0!</v>
      </c>
      <c r="CS48" s="212" t="e">
        <f ca="1">IF(CS$3="分類不明", 計算_移輸出入額!$BG49, CS$133*計算_投入係数表!CS48)</f>
        <v>#DIV/0!</v>
      </c>
      <c r="CT48" s="212" t="e">
        <f ca="1">IF(CT$3="分類不明", 計算_移輸出入額!$BG49, CT$133*計算_投入係数表!CT48)</f>
        <v>#DIV/0!</v>
      </c>
      <c r="CU48" s="212" t="e">
        <f ca="1">IF(CU$3="分類不明", 計算_移輸出入額!$BG49, CU$133*計算_投入係数表!CU48)</f>
        <v>#DIV/0!</v>
      </c>
      <c r="CV48" s="212" t="e">
        <f ca="1">IF(CV$3="分類不明", 計算_移輸出入額!$BG49, CV$133*計算_投入係数表!CV48)</f>
        <v>#DIV/0!</v>
      </c>
      <c r="CW48" s="212" t="e">
        <f ca="1">IF(CW$3="分類不明", 計算_移輸出入額!$BG49, CW$133*計算_投入係数表!CW48)</f>
        <v>#DIV/0!</v>
      </c>
      <c r="CX48" s="212" t="e">
        <f ca="1">IF(CX$3="分類不明", 計算_移輸出入額!$BG49, CX$133*計算_投入係数表!CX48)</f>
        <v>#DIV/0!</v>
      </c>
      <c r="CY48" s="212" t="e">
        <f ca="1">IF(CY$3="分類不明", 計算_移輸出入額!$BG49, CY$133*計算_投入係数表!CY48)</f>
        <v>#DIV/0!</v>
      </c>
      <c r="CZ48" s="212" t="e">
        <f ca="1">IF(CZ$3="分類不明", 計算_移輸出入額!$BG49, CZ$133*計算_投入係数表!CZ48)</f>
        <v>#DIV/0!</v>
      </c>
      <c r="DA48" s="212" t="e">
        <f ca="1">IF(DA$3="分類不明", 計算_移輸出入額!$BG49, DA$133*計算_投入係数表!DA48)</f>
        <v>#DIV/0!</v>
      </c>
      <c r="DB48" s="212" t="e">
        <f ca="1">IF(DB$3="分類不明", 計算_移輸出入額!$BG49, DB$133*計算_投入係数表!DB48)</f>
        <v>#DIV/0!</v>
      </c>
      <c r="DC48" s="212" t="e">
        <f ca="1">IF(DC$3="分類不明", 計算_移輸出入額!$BG49, DC$133*計算_投入係数表!DC48)</f>
        <v>#DIV/0!</v>
      </c>
      <c r="DD48" s="212" t="e">
        <f ca="1">IF(DD$3="分類不明", 計算_移輸出入額!$BG49, DD$133*計算_投入係数表!DD48)</f>
        <v>#DIV/0!</v>
      </c>
      <c r="DE48" s="212" t="e">
        <f ca="1">IF(DE$3="分類不明", 計算_移輸出入額!$BG49, DE$133*計算_投入係数表!DE48)</f>
        <v>#DIV/0!</v>
      </c>
      <c r="DF48" s="212" t="e">
        <f ca="1">IF(DF$3="分類不明", 計算_移輸出入額!$BG49, DF$133*計算_投入係数表!DF48)</f>
        <v>#DIV/0!</v>
      </c>
      <c r="DG48" s="212" t="e">
        <f ca="1">IF(DG$3="分類不明", 計算_移輸出入額!$BG49, DG$133*計算_投入係数表!DG48)</f>
        <v>#DIV/0!</v>
      </c>
      <c r="DH48" s="212" t="e">
        <f ca="1">IF(DH$3="分類不明", 計算_移輸出入額!$BG49, DH$133*計算_投入係数表!DH48)</f>
        <v>#DIV/0!</v>
      </c>
      <c r="DI48" s="212" t="e">
        <f ca="1">IF(DI$3="分類不明", 計算_移輸出入額!$BG49, DI$133*計算_投入係数表!DI48)</f>
        <v>#DIV/0!</v>
      </c>
      <c r="DJ48" s="212" t="e">
        <f ca="1">IF(DJ$3="分類不明", 計算_移輸出入額!$BG49, DJ$133*計算_投入係数表!DJ48)</f>
        <v>#DIV/0!</v>
      </c>
      <c r="DK48" s="212" t="e">
        <f ca="1">IF(DK$3="分類不明", 計算_移輸出入額!$BG49, DK$133*計算_投入係数表!DK48)</f>
        <v>#DIV/0!</v>
      </c>
      <c r="DL48" s="212" t="e">
        <f ca="1">IF(DL$3="分類不明", 計算_移輸出入額!$BG49, DL$133*計算_投入係数表!DL48)</f>
        <v>#DIV/0!</v>
      </c>
      <c r="DM48" s="212" t="e">
        <f ca="1">IF(DM$3="分類不明", 計算_移輸出入額!$BG49, DM$133*計算_投入係数表!DM48)</f>
        <v>#DIV/0!</v>
      </c>
      <c r="DN48" s="212" t="e">
        <f ca="1">IF(DN$3="分類不明", 計算_移輸出入額!$BG49, DN$133*計算_投入係数表!DN48)</f>
        <v>#DIV/0!</v>
      </c>
      <c r="DO48" s="212" t="e">
        <f ca="1">IF(DO$3="分類不明", 計算_移輸出入額!$BG49, DO$133*計算_投入係数表!DO48)</f>
        <v>#DIV/0!</v>
      </c>
      <c r="DP48" s="212" t="e">
        <f ca="1">IF(DP$3="分類不明", 計算_移輸出入額!$BG49, DP$133*計算_投入係数表!DP48)</f>
        <v>#DIV/0!</v>
      </c>
      <c r="DQ48" s="212" t="e">
        <f ca="1">IF(DQ$3="分類不明", 計算_移輸出入額!$BG49, DQ$133*計算_投入係数表!DQ48)</f>
        <v>#DIV/0!</v>
      </c>
      <c r="DR48" s="212" t="e">
        <f ca="1">IF(DR$3="分類不明", 計算_移輸出入額!$BG49, DR$133*計算_投入係数表!DR48)</f>
        <v>#DIV/0!</v>
      </c>
      <c r="DS48" s="212" t="e">
        <f ca="1">IF(DS$3="分類不明", 計算_移輸出入額!$BG49, DS$133*計算_投入係数表!DS48)</f>
        <v>#DIV/0!</v>
      </c>
      <c r="DT48" s="213">
        <f t="shared" ca="1" si="1"/>
        <v>0</v>
      </c>
      <c r="DU48" s="226">
        <f>計算_基本取引表_調整前!DU48</f>
        <v>0</v>
      </c>
      <c r="DV48" s="226">
        <f>IF($C48="分類不明", 計算_基本取引表_調整前!DV48+_xlfn.AGGREGATE(9,6,計算_移輸出入額!$BF$5:$BF$124), 計算_基本取引表_調整前!DV48)</f>
        <v>0</v>
      </c>
      <c r="DW48" s="226">
        <f>計算_基本取引表_調整前!DW48</f>
        <v>0</v>
      </c>
      <c r="DX48" s="226">
        <f>計算_基本取引表_調整前!DX48</f>
        <v>0</v>
      </c>
      <c r="DY48" s="226">
        <f>計算_基本取引表_調整前!DY48</f>
        <v>0</v>
      </c>
      <c r="DZ48" s="226">
        <f>計算_基本取引表_調整前!DZ48</f>
        <v>0</v>
      </c>
      <c r="EA48" s="226" t="e">
        <f>計算_基本取引表_調整前!EA48</f>
        <v>#DIV/0!</v>
      </c>
      <c r="EB48" s="737">
        <f ca="1">IFERROR(SUMIF(振分, $C48, 入力_北海道基本取引表!EB$4:EB$124)*($EE48/SUMIF(振分, $C48, 入力_北海道基本取引表!$EG$4:$EG$107)), 0)</f>
        <v>0</v>
      </c>
      <c r="EC48" s="227" t="e">
        <f t="shared" si="2"/>
        <v>#DIV/0!</v>
      </c>
      <c r="ED48" s="228" t="e">
        <f t="shared" ca="1" si="3"/>
        <v>#DIV/0!</v>
      </c>
      <c r="EE48" s="226" t="e">
        <f ca="1"/>
        <v>#DIV/0!</v>
      </c>
      <c r="EF48" s="228" t="e">
        <f t="shared" ca="1" si="4"/>
        <v>#DIV/0!</v>
      </c>
      <c r="EG48" s="228" t="e">
        <f t="shared" ca="1" si="0"/>
        <v>#DIV/0!</v>
      </c>
      <c r="EH48" s="226" t="e">
        <f ca="1"/>
        <v>#DIV/0!</v>
      </c>
      <c r="EI48" s="228" t="e">
        <f t="shared" ca="1" si="5"/>
        <v>#DIV/0!</v>
      </c>
      <c r="EJ48" s="216" t="e">
        <f ca="1"/>
        <v>#DIV/0!</v>
      </c>
      <c r="EK48" s="215"/>
    </row>
    <row r="49" spans="2:141" s="6" customFormat="1" ht="15.75" hidden="1" customHeight="1" x14ac:dyDescent="0.25">
      <c r="B49" s="53">
        <v>46</v>
      </c>
      <c r="C49" s="195" t="str">
        <v>-</v>
      </c>
      <c r="D49" s="217">
        <f ca="1">IF(D$3="分類不明", 計算_移輸出入額!$BG50, D$133*計算_投入係数表!D49)</f>
        <v>0</v>
      </c>
      <c r="E49" s="218">
        <f ca="1">IF(E$3="分類不明", 計算_移輸出入額!$BG50, E$133*計算_投入係数表!E49)</f>
        <v>0</v>
      </c>
      <c r="F49" s="218">
        <f ca="1">IF(F$3="分類不明", 計算_移輸出入額!$BG50, F$133*計算_投入係数表!F49)</f>
        <v>0</v>
      </c>
      <c r="G49" s="218">
        <f ca="1">IF(G$3="分類不明", 計算_移輸出入額!$BG50, G$133*計算_投入係数表!G49)</f>
        <v>0</v>
      </c>
      <c r="H49" s="218">
        <f ca="1">IF(H$3="分類不明", 計算_移輸出入額!$BG50, H$133*計算_投入係数表!H49)</f>
        <v>0</v>
      </c>
      <c r="I49" s="218">
        <f ca="1">IF(I$3="分類不明", 計算_移輸出入額!$BG50, I$133*計算_投入係数表!I49)</f>
        <v>0</v>
      </c>
      <c r="J49" s="218">
        <f ca="1">IF(J$3="分類不明", 計算_移輸出入額!$BG50, J$133*計算_投入係数表!J49)</f>
        <v>0</v>
      </c>
      <c r="K49" s="218">
        <f ca="1">IF(K$3="分類不明", 計算_移輸出入額!$BG50, K$133*計算_投入係数表!K49)</f>
        <v>0</v>
      </c>
      <c r="L49" s="218">
        <f ca="1">IF(L$3="分類不明", 計算_移輸出入額!$BG50, L$133*計算_投入係数表!L49)</f>
        <v>0</v>
      </c>
      <c r="M49" s="218">
        <f ca="1">IF(M$3="分類不明", 計算_移輸出入額!$BG50, M$133*計算_投入係数表!M49)</f>
        <v>0</v>
      </c>
      <c r="N49" s="218">
        <f ca="1">IF(N$3="分類不明", 計算_移輸出入額!$BG50, N$133*計算_投入係数表!N49)</f>
        <v>0</v>
      </c>
      <c r="O49" s="218">
        <f ca="1">IF(O$3="分類不明", 計算_移輸出入額!$BG50, O$133*計算_投入係数表!O49)</f>
        <v>0</v>
      </c>
      <c r="P49" s="218" t="e">
        <f ca="1">IF(P$3="分類不明", 計算_移輸出入額!$BG50, P$133*計算_投入係数表!P49)</f>
        <v>#DIV/0!</v>
      </c>
      <c r="Q49" s="218" t="e">
        <f ca="1">IF(Q$3="分類不明", 計算_移輸出入額!$BG50, Q$133*計算_投入係数表!Q49)</f>
        <v>#DIV/0!</v>
      </c>
      <c r="R49" s="218" t="e">
        <f ca="1">IF(R$3="分類不明", 計算_移輸出入額!$BG50, R$133*計算_投入係数表!R49)</f>
        <v>#DIV/0!</v>
      </c>
      <c r="S49" s="218" t="e">
        <f ca="1">IF(S$3="分類不明", 計算_移輸出入額!$BG50, S$133*計算_投入係数表!S49)</f>
        <v>#DIV/0!</v>
      </c>
      <c r="T49" s="218" t="e">
        <f ca="1">IF(T$3="分類不明", 計算_移輸出入額!$BG50, T$133*計算_投入係数表!T49)</f>
        <v>#DIV/0!</v>
      </c>
      <c r="U49" s="218" t="e">
        <f ca="1">IF(U$3="分類不明", 計算_移輸出入額!$BG50, U$133*計算_投入係数表!U49)</f>
        <v>#DIV/0!</v>
      </c>
      <c r="V49" s="218" t="e">
        <f ca="1">IF(V$3="分類不明", 計算_移輸出入額!$BG50, V$133*計算_投入係数表!V49)</f>
        <v>#DIV/0!</v>
      </c>
      <c r="W49" s="218" t="e">
        <f ca="1">IF(W$3="分類不明", 計算_移輸出入額!$BG50, W$133*計算_投入係数表!W49)</f>
        <v>#DIV/0!</v>
      </c>
      <c r="X49" s="218" t="e">
        <f ca="1">IF(X$3="分類不明", 計算_移輸出入額!$BG50, X$133*計算_投入係数表!X49)</f>
        <v>#DIV/0!</v>
      </c>
      <c r="Y49" s="218" t="e">
        <f ca="1">IF(Y$3="分類不明", 計算_移輸出入額!$BG50, Y$133*計算_投入係数表!Y49)</f>
        <v>#DIV/0!</v>
      </c>
      <c r="Z49" s="218" t="e">
        <f ca="1">IF(Z$3="分類不明", 計算_移輸出入額!$BG50, Z$133*計算_投入係数表!Z49)</f>
        <v>#DIV/0!</v>
      </c>
      <c r="AA49" s="218" t="e">
        <f ca="1">IF(AA$3="分類不明", 計算_移輸出入額!$BG50, AA$133*計算_投入係数表!AA49)</f>
        <v>#DIV/0!</v>
      </c>
      <c r="AB49" s="218" t="e">
        <f ca="1">IF(AB$3="分類不明", 計算_移輸出入額!$BG50, AB$133*計算_投入係数表!AB49)</f>
        <v>#DIV/0!</v>
      </c>
      <c r="AC49" s="218" t="e">
        <f ca="1">IF(AC$3="分類不明", 計算_移輸出入額!$BG50, AC$133*計算_投入係数表!AC49)</f>
        <v>#DIV/0!</v>
      </c>
      <c r="AD49" s="218" t="e">
        <f ca="1">IF(AD$3="分類不明", 計算_移輸出入額!$BG50, AD$133*計算_投入係数表!AD49)</f>
        <v>#DIV/0!</v>
      </c>
      <c r="AE49" s="218" t="e">
        <f ca="1">IF(AE$3="分類不明", 計算_移輸出入額!$BG50, AE$133*計算_投入係数表!AE49)</f>
        <v>#DIV/0!</v>
      </c>
      <c r="AF49" s="218" t="e">
        <f ca="1">IF(AF$3="分類不明", 計算_移輸出入額!$BG50, AF$133*計算_投入係数表!AF49)</f>
        <v>#DIV/0!</v>
      </c>
      <c r="AG49" s="218" t="e">
        <f ca="1">IF(AG$3="分類不明", 計算_移輸出入額!$BG50, AG$133*計算_投入係数表!AG49)</f>
        <v>#DIV/0!</v>
      </c>
      <c r="AH49" s="218" t="e">
        <f ca="1">IF(AH$3="分類不明", 計算_移輸出入額!$BG50, AH$133*計算_投入係数表!AH49)</f>
        <v>#DIV/0!</v>
      </c>
      <c r="AI49" s="218" t="e">
        <f ca="1">IF(AI$3="分類不明", 計算_移輸出入額!$BG50, AI$133*計算_投入係数表!AI49)</f>
        <v>#DIV/0!</v>
      </c>
      <c r="AJ49" s="218" t="e">
        <f ca="1">IF(AJ$3="分類不明", 計算_移輸出入額!$BG50, AJ$133*計算_投入係数表!AJ49)</f>
        <v>#DIV/0!</v>
      </c>
      <c r="AK49" s="218" t="e">
        <f ca="1">IF(AK$3="分類不明", 計算_移輸出入額!$BG50, AK$133*計算_投入係数表!AK49)</f>
        <v>#DIV/0!</v>
      </c>
      <c r="AL49" s="218" t="e">
        <f ca="1">IF(AL$3="分類不明", 計算_移輸出入額!$BG50, AL$133*計算_投入係数表!AL49)</f>
        <v>#DIV/0!</v>
      </c>
      <c r="AM49" s="218" t="e">
        <f ca="1">IF(AM$3="分類不明", 計算_移輸出入額!$BG50, AM$133*計算_投入係数表!AM49)</f>
        <v>#DIV/0!</v>
      </c>
      <c r="AN49" s="218" t="e">
        <f ca="1">IF(AN$3="分類不明", 計算_移輸出入額!$BG50, AN$133*計算_投入係数表!AN49)</f>
        <v>#DIV/0!</v>
      </c>
      <c r="AO49" s="218" t="e">
        <f ca="1">IF(AO$3="分類不明", 計算_移輸出入額!$BG50, AO$133*計算_投入係数表!AO49)</f>
        <v>#DIV/0!</v>
      </c>
      <c r="AP49" s="218" t="e">
        <f ca="1">IF(AP$3="分類不明", 計算_移輸出入額!$BG50, AP$133*計算_投入係数表!AP49)</f>
        <v>#DIV/0!</v>
      </c>
      <c r="AQ49" s="218" t="e">
        <f ca="1">IF(AQ$3="分類不明", 計算_移輸出入額!$BG50, AQ$133*計算_投入係数表!AQ49)</f>
        <v>#DIV/0!</v>
      </c>
      <c r="AR49" s="218" t="e">
        <f ca="1">IF(AR$3="分類不明", 計算_移輸出入額!$BG50, AR$133*計算_投入係数表!AR49)</f>
        <v>#DIV/0!</v>
      </c>
      <c r="AS49" s="218" t="e">
        <f ca="1">IF(AS$3="分類不明", 計算_移輸出入額!$BG50, AS$133*計算_投入係数表!AS49)</f>
        <v>#DIV/0!</v>
      </c>
      <c r="AT49" s="218" t="e">
        <f ca="1">IF(AT$3="分類不明", 計算_移輸出入額!$BG50, AT$133*計算_投入係数表!AT49)</f>
        <v>#DIV/0!</v>
      </c>
      <c r="AU49" s="218" t="e">
        <f ca="1">IF(AU$3="分類不明", 計算_移輸出入額!$BG50, AU$133*計算_投入係数表!AU49)</f>
        <v>#DIV/0!</v>
      </c>
      <c r="AV49" s="218" t="e">
        <f ca="1">IF(AV$3="分類不明", 計算_移輸出入額!$BG50, AV$133*計算_投入係数表!AV49)</f>
        <v>#DIV/0!</v>
      </c>
      <c r="AW49" s="218" t="e">
        <f ca="1">IF(AW$3="分類不明", 計算_移輸出入額!$BG50, AW$133*計算_投入係数表!AW49)</f>
        <v>#DIV/0!</v>
      </c>
      <c r="AX49" s="218" t="e">
        <f ca="1">IF(AX$3="分類不明", 計算_移輸出入額!$BG50, AX$133*計算_投入係数表!AX49)</f>
        <v>#DIV/0!</v>
      </c>
      <c r="AY49" s="218" t="e">
        <f ca="1">IF(AY$3="分類不明", 計算_移輸出入額!$BG50, AY$133*計算_投入係数表!AY49)</f>
        <v>#DIV/0!</v>
      </c>
      <c r="AZ49" s="218" t="e">
        <f ca="1">IF(AZ$3="分類不明", 計算_移輸出入額!$BG50, AZ$133*計算_投入係数表!AZ49)</f>
        <v>#DIV/0!</v>
      </c>
      <c r="BA49" s="218" t="e">
        <f ca="1">IF(BA$3="分類不明", 計算_移輸出入額!$BG50, BA$133*計算_投入係数表!BA49)</f>
        <v>#DIV/0!</v>
      </c>
      <c r="BB49" s="218" t="e">
        <f ca="1">IF(BB$3="分類不明", 計算_移輸出入額!$BG50, BB$133*計算_投入係数表!BB49)</f>
        <v>#DIV/0!</v>
      </c>
      <c r="BC49" s="218" t="e">
        <f ca="1">IF(BC$3="分類不明", 計算_移輸出入額!$BG50, BC$133*計算_投入係数表!BC49)</f>
        <v>#DIV/0!</v>
      </c>
      <c r="BD49" s="218" t="e">
        <f ca="1">IF(BD$3="分類不明", 計算_移輸出入額!$BG50, BD$133*計算_投入係数表!BD49)</f>
        <v>#DIV/0!</v>
      </c>
      <c r="BE49" s="218" t="e">
        <f ca="1">IF(BE$3="分類不明", 計算_移輸出入額!$BG50, BE$133*計算_投入係数表!BE49)</f>
        <v>#DIV/0!</v>
      </c>
      <c r="BF49" s="218" t="e">
        <f ca="1">IF(BF$3="分類不明", 計算_移輸出入額!$BG50, BF$133*計算_投入係数表!BF49)</f>
        <v>#DIV/0!</v>
      </c>
      <c r="BG49" s="218" t="e">
        <f ca="1">IF(BG$3="分類不明", 計算_移輸出入額!$BG50, BG$133*計算_投入係数表!BG49)</f>
        <v>#DIV/0!</v>
      </c>
      <c r="BH49" s="218" t="e">
        <f ca="1">IF(BH$3="分類不明", 計算_移輸出入額!$BG50, BH$133*計算_投入係数表!BH49)</f>
        <v>#DIV/0!</v>
      </c>
      <c r="BI49" s="218" t="e">
        <f ca="1">IF(BI$3="分類不明", 計算_移輸出入額!$BG50, BI$133*計算_投入係数表!BI49)</f>
        <v>#DIV/0!</v>
      </c>
      <c r="BJ49" s="218" t="e">
        <f ca="1">IF(BJ$3="分類不明", 計算_移輸出入額!$BG50, BJ$133*計算_投入係数表!BJ49)</f>
        <v>#DIV/0!</v>
      </c>
      <c r="BK49" s="218" t="e">
        <f ca="1">IF(BK$3="分類不明", 計算_移輸出入額!$BG50, BK$133*計算_投入係数表!BK49)</f>
        <v>#DIV/0!</v>
      </c>
      <c r="BL49" s="218" t="e">
        <f ca="1">IF(BL$3="分類不明", 計算_移輸出入額!$BG50, BL$133*計算_投入係数表!BL49)</f>
        <v>#DIV/0!</v>
      </c>
      <c r="BM49" s="218" t="e">
        <f ca="1">IF(BM$3="分類不明", 計算_移輸出入額!$BG50, BM$133*計算_投入係数表!BM49)</f>
        <v>#DIV/0!</v>
      </c>
      <c r="BN49" s="218" t="e">
        <f ca="1">IF(BN$3="分類不明", 計算_移輸出入額!$BG50, BN$133*計算_投入係数表!BN49)</f>
        <v>#DIV/0!</v>
      </c>
      <c r="BO49" s="218" t="e">
        <f ca="1">IF(BO$3="分類不明", 計算_移輸出入額!$BG50, BO$133*計算_投入係数表!BO49)</f>
        <v>#DIV/0!</v>
      </c>
      <c r="BP49" s="218" t="e">
        <f ca="1">IF(BP$3="分類不明", 計算_移輸出入額!$BG50, BP$133*計算_投入係数表!BP49)</f>
        <v>#DIV/0!</v>
      </c>
      <c r="BQ49" s="218" t="e">
        <f ca="1">IF(BQ$3="分類不明", 計算_移輸出入額!$BG50, BQ$133*計算_投入係数表!BQ49)</f>
        <v>#DIV/0!</v>
      </c>
      <c r="BR49" s="218" t="e">
        <f ca="1">IF(BR$3="分類不明", 計算_移輸出入額!$BG50, BR$133*計算_投入係数表!BR49)</f>
        <v>#DIV/0!</v>
      </c>
      <c r="BS49" s="218" t="e">
        <f ca="1">IF(BS$3="分類不明", 計算_移輸出入額!$BG50, BS$133*計算_投入係数表!BS49)</f>
        <v>#DIV/0!</v>
      </c>
      <c r="BT49" s="218" t="e">
        <f ca="1">IF(BT$3="分類不明", 計算_移輸出入額!$BG50, BT$133*計算_投入係数表!BT49)</f>
        <v>#DIV/0!</v>
      </c>
      <c r="BU49" s="218" t="e">
        <f ca="1">IF(BU$3="分類不明", 計算_移輸出入額!$BG50, BU$133*計算_投入係数表!BU49)</f>
        <v>#DIV/0!</v>
      </c>
      <c r="BV49" s="218" t="e">
        <f ca="1">IF(BV$3="分類不明", 計算_移輸出入額!$BG50, BV$133*計算_投入係数表!BV49)</f>
        <v>#DIV/0!</v>
      </c>
      <c r="BW49" s="218" t="e">
        <f ca="1">IF(BW$3="分類不明", 計算_移輸出入額!$BG50, BW$133*計算_投入係数表!BW49)</f>
        <v>#DIV/0!</v>
      </c>
      <c r="BX49" s="218" t="e">
        <f ca="1">IF(BX$3="分類不明", 計算_移輸出入額!$BG50, BX$133*計算_投入係数表!BX49)</f>
        <v>#DIV/0!</v>
      </c>
      <c r="BY49" s="218" t="e">
        <f ca="1">IF(BY$3="分類不明", 計算_移輸出入額!$BG50, BY$133*計算_投入係数表!BY49)</f>
        <v>#DIV/0!</v>
      </c>
      <c r="BZ49" s="218" t="e">
        <f ca="1">IF(BZ$3="分類不明", 計算_移輸出入額!$BG50, BZ$133*計算_投入係数表!BZ49)</f>
        <v>#DIV/0!</v>
      </c>
      <c r="CA49" s="218" t="e">
        <f ca="1">IF(CA$3="分類不明", 計算_移輸出入額!$BG50, CA$133*計算_投入係数表!CA49)</f>
        <v>#DIV/0!</v>
      </c>
      <c r="CB49" s="218" t="e">
        <f ca="1">IF(CB$3="分類不明", 計算_移輸出入額!$BG50, CB$133*計算_投入係数表!CB49)</f>
        <v>#DIV/0!</v>
      </c>
      <c r="CC49" s="218" t="e">
        <f ca="1">IF(CC$3="分類不明", 計算_移輸出入額!$BG50, CC$133*計算_投入係数表!CC49)</f>
        <v>#DIV/0!</v>
      </c>
      <c r="CD49" s="218" t="e">
        <f ca="1">IF(CD$3="分類不明", 計算_移輸出入額!$BG50, CD$133*計算_投入係数表!CD49)</f>
        <v>#DIV/0!</v>
      </c>
      <c r="CE49" s="218" t="e">
        <f ca="1">IF(CE$3="分類不明", 計算_移輸出入額!$BG50, CE$133*計算_投入係数表!CE49)</f>
        <v>#DIV/0!</v>
      </c>
      <c r="CF49" s="218" t="e">
        <f ca="1">IF(CF$3="分類不明", 計算_移輸出入額!$BG50, CF$133*計算_投入係数表!CF49)</f>
        <v>#DIV/0!</v>
      </c>
      <c r="CG49" s="218" t="e">
        <f ca="1">IF(CG$3="分類不明", 計算_移輸出入額!$BG50, CG$133*計算_投入係数表!CG49)</f>
        <v>#DIV/0!</v>
      </c>
      <c r="CH49" s="218" t="e">
        <f ca="1">IF(CH$3="分類不明", 計算_移輸出入額!$BG50, CH$133*計算_投入係数表!CH49)</f>
        <v>#DIV/0!</v>
      </c>
      <c r="CI49" s="218" t="e">
        <f ca="1">IF(CI$3="分類不明", 計算_移輸出入額!$BG50, CI$133*計算_投入係数表!CI49)</f>
        <v>#DIV/0!</v>
      </c>
      <c r="CJ49" s="218" t="e">
        <f ca="1">IF(CJ$3="分類不明", 計算_移輸出入額!$BG50, CJ$133*計算_投入係数表!CJ49)</f>
        <v>#DIV/0!</v>
      </c>
      <c r="CK49" s="218" t="e">
        <f ca="1">IF(CK$3="分類不明", 計算_移輸出入額!$BG50, CK$133*計算_投入係数表!CK49)</f>
        <v>#DIV/0!</v>
      </c>
      <c r="CL49" s="218" t="e">
        <f ca="1">IF(CL$3="分類不明", 計算_移輸出入額!$BG50, CL$133*計算_投入係数表!CL49)</f>
        <v>#DIV/0!</v>
      </c>
      <c r="CM49" s="218" t="e">
        <f ca="1">IF(CM$3="分類不明", 計算_移輸出入額!$BG50, CM$133*計算_投入係数表!CM49)</f>
        <v>#DIV/0!</v>
      </c>
      <c r="CN49" s="218" t="e">
        <f ca="1">IF(CN$3="分類不明", 計算_移輸出入額!$BG50, CN$133*計算_投入係数表!CN49)</f>
        <v>#DIV/0!</v>
      </c>
      <c r="CO49" s="218" t="e">
        <f ca="1">IF(CO$3="分類不明", 計算_移輸出入額!$BG50, CO$133*計算_投入係数表!CO49)</f>
        <v>#DIV/0!</v>
      </c>
      <c r="CP49" s="218" t="e">
        <f ca="1">IF(CP$3="分類不明", 計算_移輸出入額!$BG50, CP$133*計算_投入係数表!CP49)</f>
        <v>#DIV/0!</v>
      </c>
      <c r="CQ49" s="218" t="e">
        <f ca="1">IF(CQ$3="分類不明", 計算_移輸出入額!$BG50, CQ$133*計算_投入係数表!CQ49)</f>
        <v>#DIV/0!</v>
      </c>
      <c r="CR49" s="218" t="e">
        <f ca="1">IF(CR$3="分類不明", 計算_移輸出入額!$BG50, CR$133*計算_投入係数表!CR49)</f>
        <v>#DIV/0!</v>
      </c>
      <c r="CS49" s="218" t="e">
        <f ca="1">IF(CS$3="分類不明", 計算_移輸出入額!$BG50, CS$133*計算_投入係数表!CS49)</f>
        <v>#DIV/0!</v>
      </c>
      <c r="CT49" s="218" t="e">
        <f ca="1">IF(CT$3="分類不明", 計算_移輸出入額!$BG50, CT$133*計算_投入係数表!CT49)</f>
        <v>#DIV/0!</v>
      </c>
      <c r="CU49" s="218" t="e">
        <f ca="1">IF(CU$3="分類不明", 計算_移輸出入額!$BG50, CU$133*計算_投入係数表!CU49)</f>
        <v>#DIV/0!</v>
      </c>
      <c r="CV49" s="218" t="e">
        <f ca="1">IF(CV$3="分類不明", 計算_移輸出入額!$BG50, CV$133*計算_投入係数表!CV49)</f>
        <v>#DIV/0!</v>
      </c>
      <c r="CW49" s="218" t="e">
        <f ca="1">IF(CW$3="分類不明", 計算_移輸出入額!$BG50, CW$133*計算_投入係数表!CW49)</f>
        <v>#DIV/0!</v>
      </c>
      <c r="CX49" s="218" t="e">
        <f ca="1">IF(CX$3="分類不明", 計算_移輸出入額!$BG50, CX$133*計算_投入係数表!CX49)</f>
        <v>#DIV/0!</v>
      </c>
      <c r="CY49" s="218" t="e">
        <f ca="1">IF(CY$3="分類不明", 計算_移輸出入額!$BG50, CY$133*計算_投入係数表!CY49)</f>
        <v>#DIV/0!</v>
      </c>
      <c r="CZ49" s="218" t="e">
        <f ca="1">IF(CZ$3="分類不明", 計算_移輸出入額!$BG50, CZ$133*計算_投入係数表!CZ49)</f>
        <v>#DIV/0!</v>
      </c>
      <c r="DA49" s="218" t="e">
        <f ca="1">IF(DA$3="分類不明", 計算_移輸出入額!$BG50, DA$133*計算_投入係数表!DA49)</f>
        <v>#DIV/0!</v>
      </c>
      <c r="DB49" s="218" t="e">
        <f ca="1">IF(DB$3="分類不明", 計算_移輸出入額!$BG50, DB$133*計算_投入係数表!DB49)</f>
        <v>#DIV/0!</v>
      </c>
      <c r="DC49" s="218" t="e">
        <f ca="1">IF(DC$3="分類不明", 計算_移輸出入額!$BG50, DC$133*計算_投入係数表!DC49)</f>
        <v>#DIV/0!</v>
      </c>
      <c r="DD49" s="218" t="e">
        <f ca="1">IF(DD$3="分類不明", 計算_移輸出入額!$BG50, DD$133*計算_投入係数表!DD49)</f>
        <v>#DIV/0!</v>
      </c>
      <c r="DE49" s="218" t="e">
        <f ca="1">IF(DE$3="分類不明", 計算_移輸出入額!$BG50, DE$133*計算_投入係数表!DE49)</f>
        <v>#DIV/0!</v>
      </c>
      <c r="DF49" s="218" t="e">
        <f ca="1">IF(DF$3="分類不明", 計算_移輸出入額!$BG50, DF$133*計算_投入係数表!DF49)</f>
        <v>#DIV/0!</v>
      </c>
      <c r="DG49" s="218" t="e">
        <f ca="1">IF(DG$3="分類不明", 計算_移輸出入額!$BG50, DG$133*計算_投入係数表!DG49)</f>
        <v>#DIV/0!</v>
      </c>
      <c r="DH49" s="218" t="e">
        <f ca="1">IF(DH$3="分類不明", 計算_移輸出入額!$BG50, DH$133*計算_投入係数表!DH49)</f>
        <v>#DIV/0!</v>
      </c>
      <c r="DI49" s="218" t="e">
        <f ca="1">IF(DI$3="分類不明", 計算_移輸出入額!$BG50, DI$133*計算_投入係数表!DI49)</f>
        <v>#DIV/0!</v>
      </c>
      <c r="DJ49" s="218" t="e">
        <f ca="1">IF(DJ$3="分類不明", 計算_移輸出入額!$BG50, DJ$133*計算_投入係数表!DJ49)</f>
        <v>#DIV/0!</v>
      </c>
      <c r="DK49" s="218" t="e">
        <f ca="1">IF(DK$3="分類不明", 計算_移輸出入額!$BG50, DK$133*計算_投入係数表!DK49)</f>
        <v>#DIV/0!</v>
      </c>
      <c r="DL49" s="218" t="e">
        <f ca="1">IF(DL$3="分類不明", 計算_移輸出入額!$BG50, DL$133*計算_投入係数表!DL49)</f>
        <v>#DIV/0!</v>
      </c>
      <c r="DM49" s="218" t="e">
        <f ca="1">IF(DM$3="分類不明", 計算_移輸出入額!$BG50, DM$133*計算_投入係数表!DM49)</f>
        <v>#DIV/0!</v>
      </c>
      <c r="DN49" s="218" t="e">
        <f ca="1">IF(DN$3="分類不明", 計算_移輸出入額!$BG50, DN$133*計算_投入係数表!DN49)</f>
        <v>#DIV/0!</v>
      </c>
      <c r="DO49" s="218" t="e">
        <f ca="1">IF(DO$3="分類不明", 計算_移輸出入額!$BG50, DO$133*計算_投入係数表!DO49)</f>
        <v>#DIV/0!</v>
      </c>
      <c r="DP49" s="218" t="e">
        <f ca="1">IF(DP$3="分類不明", 計算_移輸出入額!$BG50, DP$133*計算_投入係数表!DP49)</f>
        <v>#DIV/0!</v>
      </c>
      <c r="DQ49" s="218" t="e">
        <f ca="1">IF(DQ$3="分類不明", 計算_移輸出入額!$BG50, DQ$133*計算_投入係数表!DQ49)</f>
        <v>#DIV/0!</v>
      </c>
      <c r="DR49" s="218" t="e">
        <f ca="1">IF(DR$3="分類不明", 計算_移輸出入額!$BG50, DR$133*計算_投入係数表!DR49)</f>
        <v>#DIV/0!</v>
      </c>
      <c r="DS49" s="218" t="e">
        <f ca="1">IF(DS$3="分類不明", 計算_移輸出入額!$BG50, DS$133*計算_投入係数表!DS49)</f>
        <v>#DIV/0!</v>
      </c>
      <c r="DT49" s="219">
        <f t="shared" ca="1" si="1"/>
        <v>0</v>
      </c>
      <c r="DU49" s="214">
        <f>計算_基本取引表_調整前!DU49</f>
        <v>0</v>
      </c>
      <c r="DV49" s="214">
        <f>IF($C49="分類不明", 計算_基本取引表_調整前!DV49+_xlfn.AGGREGATE(9,6,計算_移輸出入額!$BF$5:$BF$124), 計算_基本取引表_調整前!DV49)</f>
        <v>0</v>
      </c>
      <c r="DW49" s="214">
        <f>計算_基本取引表_調整前!DW49</f>
        <v>0</v>
      </c>
      <c r="DX49" s="214">
        <f>計算_基本取引表_調整前!DX49</f>
        <v>0</v>
      </c>
      <c r="DY49" s="214">
        <f>計算_基本取引表_調整前!DY49</f>
        <v>0</v>
      </c>
      <c r="DZ49" s="214">
        <f>計算_基本取引表_調整前!DZ49</f>
        <v>0</v>
      </c>
      <c r="EA49" s="214" t="e">
        <f>計算_基本取引表_調整前!EA49</f>
        <v>#DIV/0!</v>
      </c>
      <c r="EB49" s="735">
        <f ca="1">IFERROR(SUMIF(振分, $C49, 入力_北海道基本取引表!EB$4:EB$124)*($EE49/SUMIF(振分, $C49, 入力_北海道基本取引表!$EG$4:$EG$107)), 0)</f>
        <v>0</v>
      </c>
      <c r="EC49" s="215" t="e">
        <f t="shared" si="2"/>
        <v>#DIV/0!</v>
      </c>
      <c r="ED49" s="216" t="e">
        <f t="shared" ca="1" si="3"/>
        <v>#DIV/0!</v>
      </c>
      <c r="EE49" s="214" t="e">
        <f ca="1"/>
        <v>#DIV/0!</v>
      </c>
      <c r="EF49" s="216" t="e">
        <f t="shared" ca="1" si="4"/>
        <v>#DIV/0!</v>
      </c>
      <c r="EG49" s="216" t="e">
        <f t="shared" ca="1" si="0"/>
        <v>#DIV/0!</v>
      </c>
      <c r="EH49" s="214" t="e">
        <f ca="1"/>
        <v>#DIV/0!</v>
      </c>
      <c r="EI49" s="216" t="e">
        <f t="shared" ca="1" si="5"/>
        <v>#DIV/0!</v>
      </c>
      <c r="EJ49" s="216" t="e">
        <f ca="1"/>
        <v>#DIV/0!</v>
      </c>
      <c r="EK49" s="215"/>
    </row>
    <row r="50" spans="2:141" s="6" customFormat="1" ht="15.75" hidden="1" customHeight="1" x14ac:dyDescent="0.25">
      <c r="B50" s="53">
        <v>47</v>
      </c>
      <c r="C50" s="192" t="str">
        <v>-</v>
      </c>
      <c r="D50" s="211">
        <f ca="1">IF(D$3="分類不明", 計算_移輸出入額!$BG51, D$133*計算_投入係数表!D50)</f>
        <v>0</v>
      </c>
      <c r="E50" s="212">
        <f ca="1">IF(E$3="分類不明", 計算_移輸出入額!$BG51, E$133*計算_投入係数表!E50)</f>
        <v>0</v>
      </c>
      <c r="F50" s="212">
        <f ca="1">IF(F$3="分類不明", 計算_移輸出入額!$BG51, F$133*計算_投入係数表!F50)</f>
        <v>0</v>
      </c>
      <c r="G50" s="212">
        <f ca="1">IF(G$3="分類不明", 計算_移輸出入額!$BG51, G$133*計算_投入係数表!G50)</f>
        <v>0</v>
      </c>
      <c r="H50" s="212">
        <f ca="1">IF(H$3="分類不明", 計算_移輸出入額!$BG51, H$133*計算_投入係数表!H50)</f>
        <v>0</v>
      </c>
      <c r="I50" s="212">
        <f ca="1">IF(I$3="分類不明", 計算_移輸出入額!$BG51, I$133*計算_投入係数表!I50)</f>
        <v>0</v>
      </c>
      <c r="J50" s="212">
        <f ca="1">IF(J$3="分類不明", 計算_移輸出入額!$BG51, J$133*計算_投入係数表!J50)</f>
        <v>0</v>
      </c>
      <c r="K50" s="212">
        <f ca="1">IF(K$3="分類不明", 計算_移輸出入額!$BG51, K$133*計算_投入係数表!K50)</f>
        <v>0</v>
      </c>
      <c r="L50" s="212">
        <f ca="1">IF(L$3="分類不明", 計算_移輸出入額!$BG51, L$133*計算_投入係数表!L50)</f>
        <v>0</v>
      </c>
      <c r="M50" s="212">
        <f ca="1">IF(M$3="分類不明", 計算_移輸出入額!$BG51, M$133*計算_投入係数表!M50)</f>
        <v>0</v>
      </c>
      <c r="N50" s="212">
        <f ca="1">IF(N$3="分類不明", 計算_移輸出入額!$BG51, N$133*計算_投入係数表!N50)</f>
        <v>0</v>
      </c>
      <c r="O50" s="212">
        <f ca="1">IF(O$3="分類不明", 計算_移輸出入額!$BG51, O$133*計算_投入係数表!O50)</f>
        <v>0</v>
      </c>
      <c r="P50" s="212" t="e">
        <f ca="1">IF(P$3="分類不明", 計算_移輸出入額!$BG51, P$133*計算_投入係数表!P50)</f>
        <v>#DIV/0!</v>
      </c>
      <c r="Q50" s="212" t="e">
        <f ca="1">IF(Q$3="分類不明", 計算_移輸出入額!$BG51, Q$133*計算_投入係数表!Q50)</f>
        <v>#DIV/0!</v>
      </c>
      <c r="R50" s="212" t="e">
        <f ca="1">IF(R$3="分類不明", 計算_移輸出入額!$BG51, R$133*計算_投入係数表!R50)</f>
        <v>#DIV/0!</v>
      </c>
      <c r="S50" s="212" t="e">
        <f ca="1">IF(S$3="分類不明", 計算_移輸出入額!$BG51, S$133*計算_投入係数表!S50)</f>
        <v>#DIV/0!</v>
      </c>
      <c r="T50" s="212" t="e">
        <f ca="1">IF(T$3="分類不明", 計算_移輸出入額!$BG51, T$133*計算_投入係数表!T50)</f>
        <v>#DIV/0!</v>
      </c>
      <c r="U50" s="212" t="e">
        <f ca="1">IF(U$3="分類不明", 計算_移輸出入額!$BG51, U$133*計算_投入係数表!U50)</f>
        <v>#DIV/0!</v>
      </c>
      <c r="V50" s="212" t="e">
        <f ca="1">IF(V$3="分類不明", 計算_移輸出入額!$BG51, V$133*計算_投入係数表!V50)</f>
        <v>#DIV/0!</v>
      </c>
      <c r="W50" s="212" t="e">
        <f ca="1">IF(W$3="分類不明", 計算_移輸出入額!$BG51, W$133*計算_投入係数表!W50)</f>
        <v>#DIV/0!</v>
      </c>
      <c r="X50" s="212" t="e">
        <f ca="1">IF(X$3="分類不明", 計算_移輸出入額!$BG51, X$133*計算_投入係数表!X50)</f>
        <v>#DIV/0!</v>
      </c>
      <c r="Y50" s="212" t="e">
        <f ca="1">IF(Y$3="分類不明", 計算_移輸出入額!$BG51, Y$133*計算_投入係数表!Y50)</f>
        <v>#DIV/0!</v>
      </c>
      <c r="Z50" s="212" t="e">
        <f ca="1">IF(Z$3="分類不明", 計算_移輸出入額!$BG51, Z$133*計算_投入係数表!Z50)</f>
        <v>#DIV/0!</v>
      </c>
      <c r="AA50" s="212" t="e">
        <f ca="1">IF(AA$3="分類不明", 計算_移輸出入額!$BG51, AA$133*計算_投入係数表!AA50)</f>
        <v>#DIV/0!</v>
      </c>
      <c r="AB50" s="212" t="e">
        <f ca="1">IF(AB$3="分類不明", 計算_移輸出入額!$BG51, AB$133*計算_投入係数表!AB50)</f>
        <v>#DIV/0!</v>
      </c>
      <c r="AC50" s="212" t="e">
        <f ca="1">IF(AC$3="分類不明", 計算_移輸出入額!$BG51, AC$133*計算_投入係数表!AC50)</f>
        <v>#DIV/0!</v>
      </c>
      <c r="AD50" s="212" t="e">
        <f ca="1">IF(AD$3="分類不明", 計算_移輸出入額!$BG51, AD$133*計算_投入係数表!AD50)</f>
        <v>#DIV/0!</v>
      </c>
      <c r="AE50" s="212" t="e">
        <f ca="1">IF(AE$3="分類不明", 計算_移輸出入額!$BG51, AE$133*計算_投入係数表!AE50)</f>
        <v>#DIV/0!</v>
      </c>
      <c r="AF50" s="212" t="e">
        <f ca="1">IF(AF$3="分類不明", 計算_移輸出入額!$BG51, AF$133*計算_投入係数表!AF50)</f>
        <v>#DIV/0!</v>
      </c>
      <c r="AG50" s="212" t="e">
        <f ca="1">IF(AG$3="分類不明", 計算_移輸出入額!$BG51, AG$133*計算_投入係数表!AG50)</f>
        <v>#DIV/0!</v>
      </c>
      <c r="AH50" s="212" t="e">
        <f ca="1">IF(AH$3="分類不明", 計算_移輸出入額!$BG51, AH$133*計算_投入係数表!AH50)</f>
        <v>#DIV/0!</v>
      </c>
      <c r="AI50" s="212" t="e">
        <f ca="1">IF(AI$3="分類不明", 計算_移輸出入額!$BG51, AI$133*計算_投入係数表!AI50)</f>
        <v>#DIV/0!</v>
      </c>
      <c r="AJ50" s="212" t="e">
        <f ca="1">IF(AJ$3="分類不明", 計算_移輸出入額!$BG51, AJ$133*計算_投入係数表!AJ50)</f>
        <v>#DIV/0!</v>
      </c>
      <c r="AK50" s="212" t="e">
        <f ca="1">IF(AK$3="分類不明", 計算_移輸出入額!$BG51, AK$133*計算_投入係数表!AK50)</f>
        <v>#DIV/0!</v>
      </c>
      <c r="AL50" s="212" t="e">
        <f ca="1">IF(AL$3="分類不明", 計算_移輸出入額!$BG51, AL$133*計算_投入係数表!AL50)</f>
        <v>#DIV/0!</v>
      </c>
      <c r="AM50" s="212" t="e">
        <f ca="1">IF(AM$3="分類不明", 計算_移輸出入額!$BG51, AM$133*計算_投入係数表!AM50)</f>
        <v>#DIV/0!</v>
      </c>
      <c r="AN50" s="212" t="e">
        <f ca="1">IF(AN$3="分類不明", 計算_移輸出入額!$BG51, AN$133*計算_投入係数表!AN50)</f>
        <v>#DIV/0!</v>
      </c>
      <c r="AO50" s="212" t="e">
        <f ca="1">IF(AO$3="分類不明", 計算_移輸出入額!$BG51, AO$133*計算_投入係数表!AO50)</f>
        <v>#DIV/0!</v>
      </c>
      <c r="AP50" s="212" t="e">
        <f ca="1">IF(AP$3="分類不明", 計算_移輸出入額!$BG51, AP$133*計算_投入係数表!AP50)</f>
        <v>#DIV/0!</v>
      </c>
      <c r="AQ50" s="212" t="e">
        <f ca="1">IF(AQ$3="分類不明", 計算_移輸出入額!$BG51, AQ$133*計算_投入係数表!AQ50)</f>
        <v>#DIV/0!</v>
      </c>
      <c r="AR50" s="212" t="e">
        <f ca="1">IF(AR$3="分類不明", 計算_移輸出入額!$BG51, AR$133*計算_投入係数表!AR50)</f>
        <v>#DIV/0!</v>
      </c>
      <c r="AS50" s="212" t="e">
        <f ca="1">IF(AS$3="分類不明", 計算_移輸出入額!$BG51, AS$133*計算_投入係数表!AS50)</f>
        <v>#DIV/0!</v>
      </c>
      <c r="AT50" s="212" t="e">
        <f ca="1">IF(AT$3="分類不明", 計算_移輸出入額!$BG51, AT$133*計算_投入係数表!AT50)</f>
        <v>#DIV/0!</v>
      </c>
      <c r="AU50" s="212" t="e">
        <f ca="1">IF(AU$3="分類不明", 計算_移輸出入額!$BG51, AU$133*計算_投入係数表!AU50)</f>
        <v>#DIV/0!</v>
      </c>
      <c r="AV50" s="212" t="e">
        <f ca="1">IF(AV$3="分類不明", 計算_移輸出入額!$BG51, AV$133*計算_投入係数表!AV50)</f>
        <v>#DIV/0!</v>
      </c>
      <c r="AW50" s="212" t="e">
        <f ca="1">IF(AW$3="分類不明", 計算_移輸出入額!$BG51, AW$133*計算_投入係数表!AW50)</f>
        <v>#DIV/0!</v>
      </c>
      <c r="AX50" s="212" t="e">
        <f ca="1">IF(AX$3="分類不明", 計算_移輸出入額!$BG51, AX$133*計算_投入係数表!AX50)</f>
        <v>#DIV/0!</v>
      </c>
      <c r="AY50" s="212" t="e">
        <f ca="1">IF(AY$3="分類不明", 計算_移輸出入額!$BG51, AY$133*計算_投入係数表!AY50)</f>
        <v>#DIV/0!</v>
      </c>
      <c r="AZ50" s="212" t="e">
        <f ca="1">IF(AZ$3="分類不明", 計算_移輸出入額!$BG51, AZ$133*計算_投入係数表!AZ50)</f>
        <v>#DIV/0!</v>
      </c>
      <c r="BA50" s="212" t="e">
        <f ca="1">IF(BA$3="分類不明", 計算_移輸出入額!$BG51, BA$133*計算_投入係数表!BA50)</f>
        <v>#DIV/0!</v>
      </c>
      <c r="BB50" s="212" t="e">
        <f ca="1">IF(BB$3="分類不明", 計算_移輸出入額!$BG51, BB$133*計算_投入係数表!BB50)</f>
        <v>#DIV/0!</v>
      </c>
      <c r="BC50" s="212" t="e">
        <f ca="1">IF(BC$3="分類不明", 計算_移輸出入額!$BG51, BC$133*計算_投入係数表!BC50)</f>
        <v>#DIV/0!</v>
      </c>
      <c r="BD50" s="212" t="e">
        <f ca="1">IF(BD$3="分類不明", 計算_移輸出入額!$BG51, BD$133*計算_投入係数表!BD50)</f>
        <v>#DIV/0!</v>
      </c>
      <c r="BE50" s="212" t="e">
        <f ca="1">IF(BE$3="分類不明", 計算_移輸出入額!$BG51, BE$133*計算_投入係数表!BE50)</f>
        <v>#DIV/0!</v>
      </c>
      <c r="BF50" s="212" t="e">
        <f ca="1">IF(BF$3="分類不明", 計算_移輸出入額!$BG51, BF$133*計算_投入係数表!BF50)</f>
        <v>#DIV/0!</v>
      </c>
      <c r="BG50" s="212" t="e">
        <f ca="1">IF(BG$3="分類不明", 計算_移輸出入額!$BG51, BG$133*計算_投入係数表!BG50)</f>
        <v>#DIV/0!</v>
      </c>
      <c r="BH50" s="212" t="e">
        <f ca="1">IF(BH$3="分類不明", 計算_移輸出入額!$BG51, BH$133*計算_投入係数表!BH50)</f>
        <v>#DIV/0!</v>
      </c>
      <c r="BI50" s="212" t="e">
        <f ca="1">IF(BI$3="分類不明", 計算_移輸出入額!$BG51, BI$133*計算_投入係数表!BI50)</f>
        <v>#DIV/0!</v>
      </c>
      <c r="BJ50" s="212" t="e">
        <f ca="1">IF(BJ$3="分類不明", 計算_移輸出入額!$BG51, BJ$133*計算_投入係数表!BJ50)</f>
        <v>#DIV/0!</v>
      </c>
      <c r="BK50" s="212" t="e">
        <f ca="1">IF(BK$3="分類不明", 計算_移輸出入額!$BG51, BK$133*計算_投入係数表!BK50)</f>
        <v>#DIV/0!</v>
      </c>
      <c r="BL50" s="212" t="e">
        <f ca="1">IF(BL$3="分類不明", 計算_移輸出入額!$BG51, BL$133*計算_投入係数表!BL50)</f>
        <v>#DIV/0!</v>
      </c>
      <c r="BM50" s="212" t="e">
        <f ca="1">IF(BM$3="分類不明", 計算_移輸出入額!$BG51, BM$133*計算_投入係数表!BM50)</f>
        <v>#DIV/0!</v>
      </c>
      <c r="BN50" s="212" t="e">
        <f ca="1">IF(BN$3="分類不明", 計算_移輸出入額!$BG51, BN$133*計算_投入係数表!BN50)</f>
        <v>#DIV/0!</v>
      </c>
      <c r="BO50" s="212" t="e">
        <f ca="1">IF(BO$3="分類不明", 計算_移輸出入額!$BG51, BO$133*計算_投入係数表!BO50)</f>
        <v>#DIV/0!</v>
      </c>
      <c r="BP50" s="212" t="e">
        <f ca="1">IF(BP$3="分類不明", 計算_移輸出入額!$BG51, BP$133*計算_投入係数表!BP50)</f>
        <v>#DIV/0!</v>
      </c>
      <c r="BQ50" s="212" t="e">
        <f ca="1">IF(BQ$3="分類不明", 計算_移輸出入額!$BG51, BQ$133*計算_投入係数表!BQ50)</f>
        <v>#DIV/0!</v>
      </c>
      <c r="BR50" s="212" t="e">
        <f ca="1">IF(BR$3="分類不明", 計算_移輸出入額!$BG51, BR$133*計算_投入係数表!BR50)</f>
        <v>#DIV/0!</v>
      </c>
      <c r="BS50" s="212" t="e">
        <f ca="1">IF(BS$3="分類不明", 計算_移輸出入額!$BG51, BS$133*計算_投入係数表!BS50)</f>
        <v>#DIV/0!</v>
      </c>
      <c r="BT50" s="212" t="e">
        <f ca="1">IF(BT$3="分類不明", 計算_移輸出入額!$BG51, BT$133*計算_投入係数表!BT50)</f>
        <v>#DIV/0!</v>
      </c>
      <c r="BU50" s="212" t="e">
        <f ca="1">IF(BU$3="分類不明", 計算_移輸出入額!$BG51, BU$133*計算_投入係数表!BU50)</f>
        <v>#DIV/0!</v>
      </c>
      <c r="BV50" s="212" t="e">
        <f ca="1">IF(BV$3="分類不明", 計算_移輸出入額!$BG51, BV$133*計算_投入係数表!BV50)</f>
        <v>#DIV/0!</v>
      </c>
      <c r="BW50" s="212" t="e">
        <f ca="1">IF(BW$3="分類不明", 計算_移輸出入額!$BG51, BW$133*計算_投入係数表!BW50)</f>
        <v>#DIV/0!</v>
      </c>
      <c r="BX50" s="212" t="e">
        <f ca="1">IF(BX$3="分類不明", 計算_移輸出入額!$BG51, BX$133*計算_投入係数表!BX50)</f>
        <v>#DIV/0!</v>
      </c>
      <c r="BY50" s="212" t="e">
        <f ca="1">IF(BY$3="分類不明", 計算_移輸出入額!$BG51, BY$133*計算_投入係数表!BY50)</f>
        <v>#DIV/0!</v>
      </c>
      <c r="BZ50" s="212" t="e">
        <f ca="1">IF(BZ$3="分類不明", 計算_移輸出入額!$BG51, BZ$133*計算_投入係数表!BZ50)</f>
        <v>#DIV/0!</v>
      </c>
      <c r="CA50" s="212" t="e">
        <f ca="1">IF(CA$3="分類不明", 計算_移輸出入額!$BG51, CA$133*計算_投入係数表!CA50)</f>
        <v>#DIV/0!</v>
      </c>
      <c r="CB50" s="212" t="e">
        <f ca="1">IF(CB$3="分類不明", 計算_移輸出入額!$BG51, CB$133*計算_投入係数表!CB50)</f>
        <v>#DIV/0!</v>
      </c>
      <c r="CC50" s="212" t="e">
        <f ca="1">IF(CC$3="分類不明", 計算_移輸出入額!$BG51, CC$133*計算_投入係数表!CC50)</f>
        <v>#DIV/0!</v>
      </c>
      <c r="CD50" s="212" t="e">
        <f ca="1">IF(CD$3="分類不明", 計算_移輸出入額!$BG51, CD$133*計算_投入係数表!CD50)</f>
        <v>#DIV/0!</v>
      </c>
      <c r="CE50" s="212" t="e">
        <f ca="1">IF(CE$3="分類不明", 計算_移輸出入額!$BG51, CE$133*計算_投入係数表!CE50)</f>
        <v>#DIV/0!</v>
      </c>
      <c r="CF50" s="212" t="e">
        <f ca="1">IF(CF$3="分類不明", 計算_移輸出入額!$BG51, CF$133*計算_投入係数表!CF50)</f>
        <v>#DIV/0!</v>
      </c>
      <c r="CG50" s="212" t="e">
        <f ca="1">IF(CG$3="分類不明", 計算_移輸出入額!$BG51, CG$133*計算_投入係数表!CG50)</f>
        <v>#DIV/0!</v>
      </c>
      <c r="CH50" s="212" t="e">
        <f ca="1">IF(CH$3="分類不明", 計算_移輸出入額!$BG51, CH$133*計算_投入係数表!CH50)</f>
        <v>#DIV/0!</v>
      </c>
      <c r="CI50" s="212" t="e">
        <f ca="1">IF(CI$3="分類不明", 計算_移輸出入額!$BG51, CI$133*計算_投入係数表!CI50)</f>
        <v>#DIV/0!</v>
      </c>
      <c r="CJ50" s="212" t="e">
        <f ca="1">IF(CJ$3="分類不明", 計算_移輸出入額!$BG51, CJ$133*計算_投入係数表!CJ50)</f>
        <v>#DIV/0!</v>
      </c>
      <c r="CK50" s="212" t="e">
        <f ca="1">IF(CK$3="分類不明", 計算_移輸出入額!$BG51, CK$133*計算_投入係数表!CK50)</f>
        <v>#DIV/0!</v>
      </c>
      <c r="CL50" s="212" t="e">
        <f ca="1">IF(CL$3="分類不明", 計算_移輸出入額!$BG51, CL$133*計算_投入係数表!CL50)</f>
        <v>#DIV/0!</v>
      </c>
      <c r="CM50" s="212" t="e">
        <f ca="1">IF(CM$3="分類不明", 計算_移輸出入額!$BG51, CM$133*計算_投入係数表!CM50)</f>
        <v>#DIV/0!</v>
      </c>
      <c r="CN50" s="212" t="e">
        <f ca="1">IF(CN$3="分類不明", 計算_移輸出入額!$BG51, CN$133*計算_投入係数表!CN50)</f>
        <v>#DIV/0!</v>
      </c>
      <c r="CO50" s="212" t="e">
        <f ca="1">IF(CO$3="分類不明", 計算_移輸出入額!$BG51, CO$133*計算_投入係数表!CO50)</f>
        <v>#DIV/0!</v>
      </c>
      <c r="CP50" s="212" t="e">
        <f ca="1">IF(CP$3="分類不明", 計算_移輸出入額!$BG51, CP$133*計算_投入係数表!CP50)</f>
        <v>#DIV/0!</v>
      </c>
      <c r="CQ50" s="212" t="e">
        <f ca="1">IF(CQ$3="分類不明", 計算_移輸出入額!$BG51, CQ$133*計算_投入係数表!CQ50)</f>
        <v>#DIV/0!</v>
      </c>
      <c r="CR50" s="212" t="e">
        <f ca="1">IF(CR$3="分類不明", 計算_移輸出入額!$BG51, CR$133*計算_投入係数表!CR50)</f>
        <v>#DIV/0!</v>
      </c>
      <c r="CS50" s="212" t="e">
        <f ca="1">IF(CS$3="分類不明", 計算_移輸出入額!$BG51, CS$133*計算_投入係数表!CS50)</f>
        <v>#DIV/0!</v>
      </c>
      <c r="CT50" s="212" t="e">
        <f ca="1">IF(CT$3="分類不明", 計算_移輸出入額!$BG51, CT$133*計算_投入係数表!CT50)</f>
        <v>#DIV/0!</v>
      </c>
      <c r="CU50" s="212" t="e">
        <f ca="1">IF(CU$3="分類不明", 計算_移輸出入額!$BG51, CU$133*計算_投入係数表!CU50)</f>
        <v>#DIV/0!</v>
      </c>
      <c r="CV50" s="212" t="e">
        <f ca="1">IF(CV$3="分類不明", 計算_移輸出入額!$BG51, CV$133*計算_投入係数表!CV50)</f>
        <v>#DIV/0!</v>
      </c>
      <c r="CW50" s="212" t="e">
        <f ca="1">IF(CW$3="分類不明", 計算_移輸出入額!$BG51, CW$133*計算_投入係数表!CW50)</f>
        <v>#DIV/0!</v>
      </c>
      <c r="CX50" s="212" t="e">
        <f ca="1">IF(CX$3="分類不明", 計算_移輸出入額!$BG51, CX$133*計算_投入係数表!CX50)</f>
        <v>#DIV/0!</v>
      </c>
      <c r="CY50" s="212" t="e">
        <f ca="1">IF(CY$3="分類不明", 計算_移輸出入額!$BG51, CY$133*計算_投入係数表!CY50)</f>
        <v>#DIV/0!</v>
      </c>
      <c r="CZ50" s="212" t="e">
        <f ca="1">IF(CZ$3="分類不明", 計算_移輸出入額!$BG51, CZ$133*計算_投入係数表!CZ50)</f>
        <v>#DIV/0!</v>
      </c>
      <c r="DA50" s="212" t="e">
        <f ca="1">IF(DA$3="分類不明", 計算_移輸出入額!$BG51, DA$133*計算_投入係数表!DA50)</f>
        <v>#DIV/0!</v>
      </c>
      <c r="DB50" s="212" t="e">
        <f ca="1">IF(DB$3="分類不明", 計算_移輸出入額!$BG51, DB$133*計算_投入係数表!DB50)</f>
        <v>#DIV/0!</v>
      </c>
      <c r="DC50" s="212" t="e">
        <f ca="1">IF(DC$3="分類不明", 計算_移輸出入額!$BG51, DC$133*計算_投入係数表!DC50)</f>
        <v>#DIV/0!</v>
      </c>
      <c r="DD50" s="212" t="e">
        <f ca="1">IF(DD$3="分類不明", 計算_移輸出入額!$BG51, DD$133*計算_投入係数表!DD50)</f>
        <v>#DIV/0!</v>
      </c>
      <c r="DE50" s="212" t="e">
        <f ca="1">IF(DE$3="分類不明", 計算_移輸出入額!$BG51, DE$133*計算_投入係数表!DE50)</f>
        <v>#DIV/0!</v>
      </c>
      <c r="DF50" s="212" t="e">
        <f ca="1">IF(DF$3="分類不明", 計算_移輸出入額!$BG51, DF$133*計算_投入係数表!DF50)</f>
        <v>#DIV/0!</v>
      </c>
      <c r="DG50" s="212" t="e">
        <f ca="1">IF(DG$3="分類不明", 計算_移輸出入額!$BG51, DG$133*計算_投入係数表!DG50)</f>
        <v>#DIV/0!</v>
      </c>
      <c r="DH50" s="212" t="e">
        <f ca="1">IF(DH$3="分類不明", 計算_移輸出入額!$BG51, DH$133*計算_投入係数表!DH50)</f>
        <v>#DIV/0!</v>
      </c>
      <c r="DI50" s="212" t="e">
        <f ca="1">IF(DI$3="分類不明", 計算_移輸出入額!$BG51, DI$133*計算_投入係数表!DI50)</f>
        <v>#DIV/0!</v>
      </c>
      <c r="DJ50" s="212" t="e">
        <f ca="1">IF(DJ$3="分類不明", 計算_移輸出入額!$BG51, DJ$133*計算_投入係数表!DJ50)</f>
        <v>#DIV/0!</v>
      </c>
      <c r="DK50" s="212" t="e">
        <f ca="1">IF(DK$3="分類不明", 計算_移輸出入額!$BG51, DK$133*計算_投入係数表!DK50)</f>
        <v>#DIV/0!</v>
      </c>
      <c r="DL50" s="212" t="e">
        <f ca="1">IF(DL$3="分類不明", 計算_移輸出入額!$BG51, DL$133*計算_投入係数表!DL50)</f>
        <v>#DIV/0!</v>
      </c>
      <c r="DM50" s="212" t="e">
        <f ca="1">IF(DM$3="分類不明", 計算_移輸出入額!$BG51, DM$133*計算_投入係数表!DM50)</f>
        <v>#DIV/0!</v>
      </c>
      <c r="DN50" s="212" t="e">
        <f ca="1">IF(DN$3="分類不明", 計算_移輸出入額!$BG51, DN$133*計算_投入係数表!DN50)</f>
        <v>#DIV/0!</v>
      </c>
      <c r="DO50" s="212" t="e">
        <f ca="1">IF(DO$3="分類不明", 計算_移輸出入額!$BG51, DO$133*計算_投入係数表!DO50)</f>
        <v>#DIV/0!</v>
      </c>
      <c r="DP50" s="212" t="e">
        <f ca="1">IF(DP$3="分類不明", 計算_移輸出入額!$BG51, DP$133*計算_投入係数表!DP50)</f>
        <v>#DIV/0!</v>
      </c>
      <c r="DQ50" s="212" t="e">
        <f ca="1">IF(DQ$3="分類不明", 計算_移輸出入額!$BG51, DQ$133*計算_投入係数表!DQ50)</f>
        <v>#DIV/0!</v>
      </c>
      <c r="DR50" s="212" t="e">
        <f ca="1">IF(DR$3="分類不明", 計算_移輸出入額!$BG51, DR$133*計算_投入係数表!DR50)</f>
        <v>#DIV/0!</v>
      </c>
      <c r="DS50" s="212" t="e">
        <f ca="1">IF(DS$3="分類不明", 計算_移輸出入額!$BG51, DS$133*計算_投入係数表!DS50)</f>
        <v>#DIV/0!</v>
      </c>
      <c r="DT50" s="213">
        <f t="shared" ca="1" si="1"/>
        <v>0</v>
      </c>
      <c r="DU50" s="214">
        <f>計算_基本取引表_調整前!DU50</f>
        <v>0</v>
      </c>
      <c r="DV50" s="214">
        <f>IF($C50="分類不明", 計算_基本取引表_調整前!DV50+_xlfn.AGGREGATE(9,6,計算_移輸出入額!$BF$5:$BF$124), 計算_基本取引表_調整前!DV50)</f>
        <v>0</v>
      </c>
      <c r="DW50" s="214">
        <f>計算_基本取引表_調整前!DW50</f>
        <v>0</v>
      </c>
      <c r="DX50" s="214">
        <f>計算_基本取引表_調整前!DX50</f>
        <v>0</v>
      </c>
      <c r="DY50" s="214">
        <f>計算_基本取引表_調整前!DY50</f>
        <v>0</v>
      </c>
      <c r="DZ50" s="214">
        <f>計算_基本取引表_調整前!DZ50</f>
        <v>0</v>
      </c>
      <c r="EA50" s="214" t="e">
        <f>計算_基本取引表_調整前!EA50</f>
        <v>#DIV/0!</v>
      </c>
      <c r="EB50" s="735">
        <f ca="1">IFERROR(SUMIF(振分, $C50, 入力_北海道基本取引表!EB$4:EB$124)*($EE50/SUMIF(振分, $C50, 入力_北海道基本取引表!$EG$4:$EG$107)), 0)</f>
        <v>0</v>
      </c>
      <c r="EC50" s="215" t="e">
        <f t="shared" si="2"/>
        <v>#DIV/0!</v>
      </c>
      <c r="ED50" s="216" t="e">
        <f t="shared" ca="1" si="3"/>
        <v>#DIV/0!</v>
      </c>
      <c r="EE50" s="214" t="e">
        <f ca="1"/>
        <v>#DIV/0!</v>
      </c>
      <c r="EF50" s="216" t="e">
        <f t="shared" ca="1" si="4"/>
        <v>#DIV/0!</v>
      </c>
      <c r="EG50" s="216" t="e">
        <f t="shared" ca="1" si="0"/>
        <v>#DIV/0!</v>
      </c>
      <c r="EH50" s="214" t="e">
        <f ca="1"/>
        <v>#DIV/0!</v>
      </c>
      <c r="EI50" s="216" t="e">
        <f t="shared" ca="1" si="5"/>
        <v>#DIV/0!</v>
      </c>
      <c r="EJ50" s="216" t="e">
        <f ca="1"/>
        <v>#DIV/0!</v>
      </c>
      <c r="EK50" s="215"/>
    </row>
    <row r="51" spans="2:141" s="6" customFormat="1" ht="15.75" hidden="1" customHeight="1" x14ac:dyDescent="0.25">
      <c r="B51" s="53">
        <v>48</v>
      </c>
      <c r="C51" s="192" t="str">
        <v>-</v>
      </c>
      <c r="D51" s="211">
        <f ca="1">IF(D$3="分類不明", 計算_移輸出入額!$BG52, D$133*計算_投入係数表!D51)</f>
        <v>0</v>
      </c>
      <c r="E51" s="212">
        <f ca="1">IF(E$3="分類不明", 計算_移輸出入額!$BG52, E$133*計算_投入係数表!E51)</f>
        <v>0</v>
      </c>
      <c r="F51" s="212">
        <f ca="1">IF(F$3="分類不明", 計算_移輸出入額!$BG52, F$133*計算_投入係数表!F51)</f>
        <v>0</v>
      </c>
      <c r="G51" s="212">
        <f ca="1">IF(G$3="分類不明", 計算_移輸出入額!$BG52, G$133*計算_投入係数表!G51)</f>
        <v>0</v>
      </c>
      <c r="H51" s="212">
        <f ca="1">IF(H$3="分類不明", 計算_移輸出入額!$BG52, H$133*計算_投入係数表!H51)</f>
        <v>0</v>
      </c>
      <c r="I51" s="212">
        <f ca="1">IF(I$3="分類不明", 計算_移輸出入額!$BG52, I$133*計算_投入係数表!I51)</f>
        <v>0</v>
      </c>
      <c r="J51" s="212">
        <f ca="1">IF(J$3="分類不明", 計算_移輸出入額!$BG52, J$133*計算_投入係数表!J51)</f>
        <v>0</v>
      </c>
      <c r="K51" s="212">
        <f ca="1">IF(K$3="分類不明", 計算_移輸出入額!$BG52, K$133*計算_投入係数表!K51)</f>
        <v>0</v>
      </c>
      <c r="L51" s="212">
        <f ca="1">IF(L$3="分類不明", 計算_移輸出入額!$BG52, L$133*計算_投入係数表!L51)</f>
        <v>0</v>
      </c>
      <c r="M51" s="212">
        <f ca="1">IF(M$3="分類不明", 計算_移輸出入額!$BG52, M$133*計算_投入係数表!M51)</f>
        <v>0</v>
      </c>
      <c r="N51" s="212">
        <f ca="1">IF(N$3="分類不明", 計算_移輸出入額!$BG52, N$133*計算_投入係数表!N51)</f>
        <v>0</v>
      </c>
      <c r="O51" s="212">
        <f ca="1">IF(O$3="分類不明", 計算_移輸出入額!$BG52, O$133*計算_投入係数表!O51)</f>
        <v>0</v>
      </c>
      <c r="P51" s="212" t="e">
        <f ca="1">IF(P$3="分類不明", 計算_移輸出入額!$BG52, P$133*計算_投入係数表!P51)</f>
        <v>#DIV/0!</v>
      </c>
      <c r="Q51" s="212" t="e">
        <f ca="1">IF(Q$3="分類不明", 計算_移輸出入額!$BG52, Q$133*計算_投入係数表!Q51)</f>
        <v>#DIV/0!</v>
      </c>
      <c r="R51" s="212" t="e">
        <f ca="1">IF(R$3="分類不明", 計算_移輸出入額!$BG52, R$133*計算_投入係数表!R51)</f>
        <v>#DIV/0!</v>
      </c>
      <c r="S51" s="212" t="e">
        <f ca="1">IF(S$3="分類不明", 計算_移輸出入額!$BG52, S$133*計算_投入係数表!S51)</f>
        <v>#DIV/0!</v>
      </c>
      <c r="T51" s="212" t="e">
        <f ca="1">IF(T$3="分類不明", 計算_移輸出入額!$BG52, T$133*計算_投入係数表!T51)</f>
        <v>#DIV/0!</v>
      </c>
      <c r="U51" s="212" t="e">
        <f ca="1">IF(U$3="分類不明", 計算_移輸出入額!$BG52, U$133*計算_投入係数表!U51)</f>
        <v>#DIV/0!</v>
      </c>
      <c r="V51" s="212" t="e">
        <f ca="1">IF(V$3="分類不明", 計算_移輸出入額!$BG52, V$133*計算_投入係数表!V51)</f>
        <v>#DIV/0!</v>
      </c>
      <c r="W51" s="212" t="e">
        <f ca="1">IF(W$3="分類不明", 計算_移輸出入額!$BG52, W$133*計算_投入係数表!W51)</f>
        <v>#DIV/0!</v>
      </c>
      <c r="X51" s="212" t="e">
        <f ca="1">IF(X$3="分類不明", 計算_移輸出入額!$BG52, X$133*計算_投入係数表!X51)</f>
        <v>#DIV/0!</v>
      </c>
      <c r="Y51" s="212" t="e">
        <f ca="1">IF(Y$3="分類不明", 計算_移輸出入額!$BG52, Y$133*計算_投入係数表!Y51)</f>
        <v>#DIV/0!</v>
      </c>
      <c r="Z51" s="212" t="e">
        <f ca="1">IF(Z$3="分類不明", 計算_移輸出入額!$BG52, Z$133*計算_投入係数表!Z51)</f>
        <v>#DIV/0!</v>
      </c>
      <c r="AA51" s="212" t="e">
        <f ca="1">IF(AA$3="分類不明", 計算_移輸出入額!$BG52, AA$133*計算_投入係数表!AA51)</f>
        <v>#DIV/0!</v>
      </c>
      <c r="AB51" s="212" t="e">
        <f ca="1">IF(AB$3="分類不明", 計算_移輸出入額!$BG52, AB$133*計算_投入係数表!AB51)</f>
        <v>#DIV/0!</v>
      </c>
      <c r="AC51" s="212" t="e">
        <f ca="1">IF(AC$3="分類不明", 計算_移輸出入額!$BG52, AC$133*計算_投入係数表!AC51)</f>
        <v>#DIV/0!</v>
      </c>
      <c r="AD51" s="212" t="e">
        <f ca="1">IF(AD$3="分類不明", 計算_移輸出入額!$BG52, AD$133*計算_投入係数表!AD51)</f>
        <v>#DIV/0!</v>
      </c>
      <c r="AE51" s="212" t="e">
        <f ca="1">IF(AE$3="分類不明", 計算_移輸出入額!$BG52, AE$133*計算_投入係数表!AE51)</f>
        <v>#DIV/0!</v>
      </c>
      <c r="AF51" s="212" t="e">
        <f ca="1">IF(AF$3="分類不明", 計算_移輸出入額!$BG52, AF$133*計算_投入係数表!AF51)</f>
        <v>#DIV/0!</v>
      </c>
      <c r="AG51" s="212" t="e">
        <f ca="1">IF(AG$3="分類不明", 計算_移輸出入額!$BG52, AG$133*計算_投入係数表!AG51)</f>
        <v>#DIV/0!</v>
      </c>
      <c r="AH51" s="212" t="e">
        <f ca="1">IF(AH$3="分類不明", 計算_移輸出入額!$BG52, AH$133*計算_投入係数表!AH51)</f>
        <v>#DIV/0!</v>
      </c>
      <c r="AI51" s="212" t="e">
        <f ca="1">IF(AI$3="分類不明", 計算_移輸出入額!$BG52, AI$133*計算_投入係数表!AI51)</f>
        <v>#DIV/0!</v>
      </c>
      <c r="AJ51" s="212" t="e">
        <f ca="1">IF(AJ$3="分類不明", 計算_移輸出入額!$BG52, AJ$133*計算_投入係数表!AJ51)</f>
        <v>#DIV/0!</v>
      </c>
      <c r="AK51" s="212" t="e">
        <f ca="1">IF(AK$3="分類不明", 計算_移輸出入額!$BG52, AK$133*計算_投入係数表!AK51)</f>
        <v>#DIV/0!</v>
      </c>
      <c r="AL51" s="212" t="e">
        <f ca="1">IF(AL$3="分類不明", 計算_移輸出入額!$BG52, AL$133*計算_投入係数表!AL51)</f>
        <v>#DIV/0!</v>
      </c>
      <c r="AM51" s="212" t="e">
        <f ca="1">IF(AM$3="分類不明", 計算_移輸出入額!$BG52, AM$133*計算_投入係数表!AM51)</f>
        <v>#DIV/0!</v>
      </c>
      <c r="AN51" s="212" t="e">
        <f ca="1">IF(AN$3="分類不明", 計算_移輸出入額!$BG52, AN$133*計算_投入係数表!AN51)</f>
        <v>#DIV/0!</v>
      </c>
      <c r="AO51" s="212" t="e">
        <f ca="1">IF(AO$3="分類不明", 計算_移輸出入額!$BG52, AO$133*計算_投入係数表!AO51)</f>
        <v>#DIV/0!</v>
      </c>
      <c r="AP51" s="212" t="e">
        <f ca="1">IF(AP$3="分類不明", 計算_移輸出入額!$BG52, AP$133*計算_投入係数表!AP51)</f>
        <v>#DIV/0!</v>
      </c>
      <c r="AQ51" s="212" t="e">
        <f ca="1">IF(AQ$3="分類不明", 計算_移輸出入額!$BG52, AQ$133*計算_投入係数表!AQ51)</f>
        <v>#DIV/0!</v>
      </c>
      <c r="AR51" s="212" t="e">
        <f ca="1">IF(AR$3="分類不明", 計算_移輸出入額!$BG52, AR$133*計算_投入係数表!AR51)</f>
        <v>#DIV/0!</v>
      </c>
      <c r="AS51" s="212" t="e">
        <f ca="1">IF(AS$3="分類不明", 計算_移輸出入額!$BG52, AS$133*計算_投入係数表!AS51)</f>
        <v>#DIV/0!</v>
      </c>
      <c r="AT51" s="212" t="e">
        <f ca="1">IF(AT$3="分類不明", 計算_移輸出入額!$BG52, AT$133*計算_投入係数表!AT51)</f>
        <v>#DIV/0!</v>
      </c>
      <c r="AU51" s="212" t="e">
        <f ca="1">IF(AU$3="分類不明", 計算_移輸出入額!$BG52, AU$133*計算_投入係数表!AU51)</f>
        <v>#DIV/0!</v>
      </c>
      <c r="AV51" s="212" t="e">
        <f ca="1">IF(AV$3="分類不明", 計算_移輸出入額!$BG52, AV$133*計算_投入係数表!AV51)</f>
        <v>#DIV/0!</v>
      </c>
      <c r="AW51" s="212" t="e">
        <f ca="1">IF(AW$3="分類不明", 計算_移輸出入額!$BG52, AW$133*計算_投入係数表!AW51)</f>
        <v>#DIV/0!</v>
      </c>
      <c r="AX51" s="212" t="e">
        <f ca="1">IF(AX$3="分類不明", 計算_移輸出入額!$BG52, AX$133*計算_投入係数表!AX51)</f>
        <v>#DIV/0!</v>
      </c>
      <c r="AY51" s="212" t="e">
        <f ca="1">IF(AY$3="分類不明", 計算_移輸出入額!$BG52, AY$133*計算_投入係数表!AY51)</f>
        <v>#DIV/0!</v>
      </c>
      <c r="AZ51" s="212" t="e">
        <f ca="1">IF(AZ$3="分類不明", 計算_移輸出入額!$BG52, AZ$133*計算_投入係数表!AZ51)</f>
        <v>#DIV/0!</v>
      </c>
      <c r="BA51" s="212" t="e">
        <f ca="1">IF(BA$3="分類不明", 計算_移輸出入額!$BG52, BA$133*計算_投入係数表!BA51)</f>
        <v>#DIV/0!</v>
      </c>
      <c r="BB51" s="212" t="e">
        <f ca="1">IF(BB$3="分類不明", 計算_移輸出入額!$BG52, BB$133*計算_投入係数表!BB51)</f>
        <v>#DIV/0!</v>
      </c>
      <c r="BC51" s="212" t="e">
        <f ca="1">IF(BC$3="分類不明", 計算_移輸出入額!$BG52, BC$133*計算_投入係数表!BC51)</f>
        <v>#DIV/0!</v>
      </c>
      <c r="BD51" s="212" t="e">
        <f ca="1">IF(BD$3="分類不明", 計算_移輸出入額!$BG52, BD$133*計算_投入係数表!BD51)</f>
        <v>#DIV/0!</v>
      </c>
      <c r="BE51" s="212" t="e">
        <f ca="1">IF(BE$3="分類不明", 計算_移輸出入額!$BG52, BE$133*計算_投入係数表!BE51)</f>
        <v>#DIV/0!</v>
      </c>
      <c r="BF51" s="212" t="e">
        <f ca="1">IF(BF$3="分類不明", 計算_移輸出入額!$BG52, BF$133*計算_投入係数表!BF51)</f>
        <v>#DIV/0!</v>
      </c>
      <c r="BG51" s="212" t="e">
        <f ca="1">IF(BG$3="分類不明", 計算_移輸出入額!$BG52, BG$133*計算_投入係数表!BG51)</f>
        <v>#DIV/0!</v>
      </c>
      <c r="BH51" s="212" t="e">
        <f ca="1">IF(BH$3="分類不明", 計算_移輸出入額!$BG52, BH$133*計算_投入係数表!BH51)</f>
        <v>#DIV/0!</v>
      </c>
      <c r="BI51" s="212" t="e">
        <f ca="1">IF(BI$3="分類不明", 計算_移輸出入額!$BG52, BI$133*計算_投入係数表!BI51)</f>
        <v>#DIV/0!</v>
      </c>
      <c r="BJ51" s="212" t="e">
        <f ca="1">IF(BJ$3="分類不明", 計算_移輸出入額!$BG52, BJ$133*計算_投入係数表!BJ51)</f>
        <v>#DIV/0!</v>
      </c>
      <c r="BK51" s="212" t="e">
        <f ca="1">IF(BK$3="分類不明", 計算_移輸出入額!$BG52, BK$133*計算_投入係数表!BK51)</f>
        <v>#DIV/0!</v>
      </c>
      <c r="BL51" s="212" t="e">
        <f ca="1">IF(BL$3="分類不明", 計算_移輸出入額!$BG52, BL$133*計算_投入係数表!BL51)</f>
        <v>#DIV/0!</v>
      </c>
      <c r="BM51" s="212" t="e">
        <f ca="1">IF(BM$3="分類不明", 計算_移輸出入額!$BG52, BM$133*計算_投入係数表!BM51)</f>
        <v>#DIV/0!</v>
      </c>
      <c r="BN51" s="212" t="e">
        <f ca="1">IF(BN$3="分類不明", 計算_移輸出入額!$BG52, BN$133*計算_投入係数表!BN51)</f>
        <v>#DIV/0!</v>
      </c>
      <c r="BO51" s="212" t="e">
        <f ca="1">IF(BO$3="分類不明", 計算_移輸出入額!$BG52, BO$133*計算_投入係数表!BO51)</f>
        <v>#DIV/0!</v>
      </c>
      <c r="BP51" s="212" t="e">
        <f ca="1">IF(BP$3="分類不明", 計算_移輸出入額!$BG52, BP$133*計算_投入係数表!BP51)</f>
        <v>#DIV/0!</v>
      </c>
      <c r="BQ51" s="212" t="e">
        <f ca="1">IF(BQ$3="分類不明", 計算_移輸出入額!$BG52, BQ$133*計算_投入係数表!BQ51)</f>
        <v>#DIV/0!</v>
      </c>
      <c r="BR51" s="212" t="e">
        <f ca="1">IF(BR$3="分類不明", 計算_移輸出入額!$BG52, BR$133*計算_投入係数表!BR51)</f>
        <v>#DIV/0!</v>
      </c>
      <c r="BS51" s="212" t="e">
        <f ca="1">IF(BS$3="分類不明", 計算_移輸出入額!$BG52, BS$133*計算_投入係数表!BS51)</f>
        <v>#DIV/0!</v>
      </c>
      <c r="BT51" s="212" t="e">
        <f ca="1">IF(BT$3="分類不明", 計算_移輸出入額!$BG52, BT$133*計算_投入係数表!BT51)</f>
        <v>#DIV/0!</v>
      </c>
      <c r="BU51" s="212" t="e">
        <f ca="1">IF(BU$3="分類不明", 計算_移輸出入額!$BG52, BU$133*計算_投入係数表!BU51)</f>
        <v>#DIV/0!</v>
      </c>
      <c r="BV51" s="212" t="e">
        <f ca="1">IF(BV$3="分類不明", 計算_移輸出入額!$BG52, BV$133*計算_投入係数表!BV51)</f>
        <v>#DIV/0!</v>
      </c>
      <c r="BW51" s="212" t="e">
        <f ca="1">IF(BW$3="分類不明", 計算_移輸出入額!$BG52, BW$133*計算_投入係数表!BW51)</f>
        <v>#DIV/0!</v>
      </c>
      <c r="BX51" s="212" t="e">
        <f ca="1">IF(BX$3="分類不明", 計算_移輸出入額!$BG52, BX$133*計算_投入係数表!BX51)</f>
        <v>#DIV/0!</v>
      </c>
      <c r="BY51" s="212" t="e">
        <f ca="1">IF(BY$3="分類不明", 計算_移輸出入額!$BG52, BY$133*計算_投入係数表!BY51)</f>
        <v>#DIV/0!</v>
      </c>
      <c r="BZ51" s="212" t="e">
        <f ca="1">IF(BZ$3="分類不明", 計算_移輸出入額!$BG52, BZ$133*計算_投入係数表!BZ51)</f>
        <v>#DIV/0!</v>
      </c>
      <c r="CA51" s="212" t="e">
        <f ca="1">IF(CA$3="分類不明", 計算_移輸出入額!$BG52, CA$133*計算_投入係数表!CA51)</f>
        <v>#DIV/0!</v>
      </c>
      <c r="CB51" s="212" t="e">
        <f ca="1">IF(CB$3="分類不明", 計算_移輸出入額!$BG52, CB$133*計算_投入係数表!CB51)</f>
        <v>#DIV/0!</v>
      </c>
      <c r="CC51" s="212" t="e">
        <f ca="1">IF(CC$3="分類不明", 計算_移輸出入額!$BG52, CC$133*計算_投入係数表!CC51)</f>
        <v>#DIV/0!</v>
      </c>
      <c r="CD51" s="212" t="e">
        <f ca="1">IF(CD$3="分類不明", 計算_移輸出入額!$BG52, CD$133*計算_投入係数表!CD51)</f>
        <v>#DIV/0!</v>
      </c>
      <c r="CE51" s="212" t="e">
        <f ca="1">IF(CE$3="分類不明", 計算_移輸出入額!$BG52, CE$133*計算_投入係数表!CE51)</f>
        <v>#DIV/0!</v>
      </c>
      <c r="CF51" s="212" t="e">
        <f ca="1">IF(CF$3="分類不明", 計算_移輸出入額!$BG52, CF$133*計算_投入係数表!CF51)</f>
        <v>#DIV/0!</v>
      </c>
      <c r="CG51" s="212" t="e">
        <f ca="1">IF(CG$3="分類不明", 計算_移輸出入額!$BG52, CG$133*計算_投入係数表!CG51)</f>
        <v>#DIV/0!</v>
      </c>
      <c r="CH51" s="212" t="e">
        <f ca="1">IF(CH$3="分類不明", 計算_移輸出入額!$BG52, CH$133*計算_投入係数表!CH51)</f>
        <v>#DIV/0!</v>
      </c>
      <c r="CI51" s="212" t="e">
        <f ca="1">IF(CI$3="分類不明", 計算_移輸出入額!$BG52, CI$133*計算_投入係数表!CI51)</f>
        <v>#DIV/0!</v>
      </c>
      <c r="CJ51" s="212" t="e">
        <f ca="1">IF(CJ$3="分類不明", 計算_移輸出入額!$BG52, CJ$133*計算_投入係数表!CJ51)</f>
        <v>#DIV/0!</v>
      </c>
      <c r="CK51" s="212" t="e">
        <f ca="1">IF(CK$3="分類不明", 計算_移輸出入額!$BG52, CK$133*計算_投入係数表!CK51)</f>
        <v>#DIV/0!</v>
      </c>
      <c r="CL51" s="212" t="e">
        <f ca="1">IF(CL$3="分類不明", 計算_移輸出入額!$BG52, CL$133*計算_投入係数表!CL51)</f>
        <v>#DIV/0!</v>
      </c>
      <c r="CM51" s="212" t="e">
        <f ca="1">IF(CM$3="分類不明", 計算_移輸出入額!$BG52, CM$133*計算_投入係数表!CM51)</f>
        <v>#DIV/0!</v>
      </c>
      <c r="CN51" s="212" t="e">
        <f ca="1">IF(CN$3="分類不明", 計算_移輸出入額!$BG52, CN$133*計算_投入係数表!CN51)</f>
        <v>#DIV/0!</v>
      </c>
      <c r="CO51" s="212" t="e">
        <f ca="1">IF(CO$3="分類不明", 計算_移輸出入額!$BG52, CO$133*計算_投入係数表!CO51)</f>
        <v>#DIV/0!</v>
      </c>
      <c r="CP51" s="212" t="e">
        <f ca="1">IF(CP$3="分類不明", 計算_移輸出入額!$BG52, CP$133*計算_投入係数表!CP51)</f>
        <v>#DIV/0!</v>
      </c>
      <c r="CQ51" s="212" t="e">
        <f ca="1">IF(CQ$3="分類不明", 計算_移輸出入額!$BG52, CQ$133*計算_投入係数表!CQ51)</f>
        <v>#DIV/0!</v>
      </c>
      <c r="CR51" s="212" t="e">
        <f ca="1">IF(CR$3="分類不明", 計算_移輸出入額!$BG52, CR$133*計算_投入係数表!CR51)</f>
        <v>#DIV/0!</v>
      </c>
      <c r="CS51" s="212" t="e">
        <f ca="1">IF(CS$3="分類不明", 計算_移輸出入額!$BG52, CS$133*計算_投入係数表!CS51)</f>
        <v>#DIV/0!</v>
      </c>
      <c r="CT51" s="212" t="e">
        <f ca="1">IF(CT$3="分類不明", 計算_移輸出入額!$BG52, CT$133*計算_投入係数表!CT51)</f>
        <v>#DIV/0!</v>
      </c>
      <c r="CU51" s="212" t="e">
        <f ca="1">IF(CU$3="分類不明", 計算_移輸出入額!$BG52, CU$133*計算_投入係数表!CU51)</f>
        <v>#DIV/0!</v>
      </c>
      <c r="CV51" s="212" t="e">
        <f ca="1">IF(CV$3="分類不明", 計算_移輸出入額!$BG52, CV$133*計算_投入係数表!CV51)</f>
        <v>#DIV/0!</v>
      </c>
      <c r="CW51" s="212" t="e">
        <f ca="1">IF(CW$3="分類不明", 計算_移輸出入額!$BG52, CW$133*計算_投入係数表!CW51)</f>
        <v>#DIV/0!</v>
      </c>
      <c r="CX51" s="212" t="e">
        <f ca="1">IF(CX$3="分類不明", 計算_移輸出入額!$BG52, CX$133*計算_投入係数表!CX51)</f>
        <v>#DIV/0!</v>
      </c>
      <c r="CY51" s="212" t="e">
        <f ca="1">IF(CY$3="分類不明", 計算_移輸出入額!$BG52, CY$133*計算_投入係数表!CY51)</f>
        <v>#DIV/0!</v>
      </c>
      <c r="CZ51" s="212" t="e">
        <f ca="1">IF(CZ$3="分類不明", 計算_移輸出入額!$BG52, CZ$133*計算_投入係数表!CZ51)</f>
        <v>#DIV/0!</v>
      </c>
      <c r="DA51" s="212" t="e">
        <f ca="1">IF(DA$3="分類不明", 計算_移輸出入額!$BG52, DA$133*計算_投入係数表!DA51)</f>
        <v>#DIV/0!</v>
      </c>
      <c r="DB51" s="212" t="e">
        <f ca="1">IF(DB$3="分類不明", 計算_移輸出入額!$BG52, DB$133*計算_投入係数表!DB51)</f>
        <v>#DIV/0!</v>
      </c>
      <c r="DC51" s="212" t="e">
        <f ca="1">IF(DC$3="分類不明", 計算_移輸出入額!$BG52, DC$133*計算_投入係数表!DC51)</f>
        <v>#DIV/0!</v>
      </c>
      <c r="DD51" s="212" t="e">
        <f ca="1">IF(DD$3="分類不明", 計算_移輸出入額!$BG52, DD$133*計算_投入係数表!DD51)</f>
        <v>#DIV/0!</v>
      </c>
      <c r="DE51" s="212" t="e">
        <f ca="1">IF(DE$3="分類不明", 計算_移輸出入額!$BG52, DE$133*計算_投入係数表!DE51)</f>
        <v>#DIV/0!</v>
      </c>
      <c r="DF51" s="212" t="e">
        <f ca="1">IF(DF$3="分類不明", 計算_移輸出入額!$BG52, DF$133*計算_投入係数表!DF51)</f>
        <v>#DIV/0!</v>
      </c>
      <c r="DG51" s="212" t="e">
        <f ca="1">IF(DG$3="分類不明", 計算_移輸出入額!$BG52, DG$133*計算_投入係数表!DG51)</f>
        <v>#DIV/0!</v>
      </c>
      <c r="DH51" s="212" t="e">
        <f ca="1">IF(DH$3="分類不明", 計算_移輸出入額!$BG52, DH$133*計算_投入係数表!DH51)</f>
        <v>#DIV/0!</v>
      </c>
      <c r="DI51" s="212" t="e">
        <f ca="1">IF(DI$3="分類不明", 計算_移輸出入額!$BG52, DI$133*計算_投入係数表!DI51)</f>
        <v>#DIV/0!</v>
      </c>
      <c r="DJ51" s="212" t="e">
        <f ca="1">IF(DJ$3="分類不明", 計算_移輸出入額!$BG52, DJ$133*計算_投入係数表!DJ51)</f>
        <v>#DIV/0!</v>
      </c>
      <c r="DK51" s="212" t="e">
        <f ca="1">IF(DK$3="分類不明", 計算_移輸出入額!$BG52, DK$133*計算_投入係数表!DK51)</f>
        <v>#DIV/0!</v>
      </c>
      <c r="DL51" s="212" t="e">
        <f ca="1">IF(DL$3="分類不明", 計算_移輸出入額!$BG52, DL$133*計算_投入係数表!DL51)</f>
        <v>#DIV/0!</v>
      </c>
      <c r="DM51" s="212" t="e">
        <f ca="1">IF(DM$3="分類不明", 計算_移輸出入額!$BG52, DM$133*計算_投入係数表!DM51)</f>
        <v>#DIV/0!</v>
      </c>
      <c r="DN51" s="212" t="e">
        <f ca="1">IF(DN$3="分類不明", 計算_移輸出入額!$BG52, DN$133*計算_投入係数表!DN51)</f>
        <v>#DIV/0!</v>
      </c>
      <c r="DO51" s="212" t="e">
        <f ca="1">IF(DO$3="分類不明", 計算_移輸出入額!$BG52, DO$133*計算_投入係数表!DO51)</f>
        <v>#DIV/0!</v>
      </c>
      <c r="DP51" s="212" t="e">
        <f ca="1">IF(DP$3="分類不明", 計算_移輸出入額!$BG52, DP$133*計算_投入係数表!DP51)</f>
        <v>#DIV/0!</v>
      </c>
      <c r="DQ51" s="212" t="e">
        <f ca="1">IF(DQ$3="分類不明", 計算_移輸出入額!$BG52, DQ$133*計算_投入係数表!DQ51)</f>
        <v>#DIV/0!</v>
      </c>
      <c r="DR51" s="212" t="e">
        <f ca="1">IF(DR$3="分類不明", 計算_移輸出入額!$BG52, DR$133*計算_投入係数表!DR51)</f>
        <v>#DIV/0!</v>
      </c>
      <c r="DS51" s="212" t="e">
        <f ca="1">IF(DS$3="分類不明", 計算_移輸出入額!$BG52, DS$133*計算_投入係数表!DS51)</f>
        <v>#DIV/0!</v>
      </c>
      <c r="DT51" s="213">
        <f t="shared" ca="1" si="1"/>
        <v>0</v>
      </c>
      <c r="DU51" s="214">
        <f>計算_基本取引表_調整前!DU51</f>
        <v>0</v>
      </c>
      <c r="DV51" s="214">
        <f>IF($C51="分類不明", 計算_基本取引表_調整前!DV51+_xlfn.AGGREGATE(9,6,計算_移輸出入額!$BF$5:$BF$124), 計算_基本取引表_調整前!DV51)</f>
        <v>0</v>
      </c>
      <c r="DW51" s="214">
        <f>計算_基本取引表_調整前!DW51</f>
        <v>0</v>
      </c>
      <c r="DX51" s="214">
        <f>計算_基本取引表_調整前!DX51</f>
        <v>0</v>
      </c>
      <c r="DY51" s="214">
        <f>計算_基本取引表_調整前!DY51</f>
        <v>0</v>
      </c>
      <c r="DZ51" s="214">
        <f>計算_基本取引表_調整前!DZ51</f>
        <v>0</v>
      </c>
      <c r="EA51" s="214" t="e">
        <f>計算_基本取引表_調整前!EA51</f>
        <v>#DIV/0!</v>
      </c>
      <c r="EB51" s="735">
        <f ca="1">IFERROR(SUMIF(振分, $C51, 入力_北海道基本取引表!EB$4:EB$124)*($EE51/SUMIF(振分, $C51, 入力_北海道基本取引表!$EG$4:$EG$107)), 0)</f>
        <v>0</v>
      </c>
      <c r="EC51" s="215" t="e">
        <f t="shared" si="2"/>
        <v>#DIV/0!</v>
      </c>
      <c r="ED51" s="216" t="e">
        <f t="shared" ca="1" si="3"/>
        <v>#DIV/0!</v>
      </c>
      <c r="EE51" s="214" t="e">
        <f ca="1"/>
        <v>#DIV/0!</v>
      </c>
      <c r="EF51" s="216" t="e">
        <f t="shared" ca="1" si="4"/>
        <v>#DIV/0!</v>
      </c>
      <c r="EG51" s="216" t="e">
        <f t="shared" ca="1" si="0"/>
        <v>#DIV/0!</v>
      </c>
      <c r="EH51" s="214" t="e">
        <f ca="1"/>
        <v>#DIV/0!</v>
      </c>
      <c r="EI51" s="216" t="e">
        <f t="shared" ca="1" si="5"/>
        <v>#DIV/0!</v>
      </c>
      <c r="EJ51" s="216" t="e">
        <f ca="1"/>
        <v>#DIV/0!</v>
      </c>
      <c r="EK51" s="215"/>
    </row>
    <row r="52" spans="2:141" s="6" customFormat="1" ht="15.75" hidden="1" customHeight="1" x14ac:dyDescent="0.25">
      <c r="B52" s="53">
        <v>49</v>
      </c>
      <c r="C52" s="192" t="str">
        <v>-</v>
      </c>
      <c r="D52" s="211">
        <f ca="1">IF(D$3="分類不明", 計算_移輸出入額!$BG53, D$133*計算_投入係数表!D52)</f>
        <v>0</v>
      </c>
      <c r="E52" s="212">
        <f ca="1">IF(E$3="分類不明", 計算_移輸出入額!$BG53, E$133*計算_投入係数表!E52)</f>
        <v>0</v>
      </c>
      <c r="F52" s="212">
        <f ca="1">IF(F$3="分類不明", 計算_移輸出入額!$BG53, F$133*計算_投入係数表!F52)</f>
        <v>0</v>
      </c>
      <c r="G52" s="212">
        <f ca="1">IF(G$3="分類不明", 計算_移輸出入額!$BG53, G$133*計算_投入係数表!G52)</f>
        <v>0</v>
      </c>
      <c r="H52" s="212">
        <f ca="1">IF(H$3="分類不明", 計算_移輸出入額!$BG53, H$133*計算_投入係数表!H52)</f>
        <v>0</v>
      </c>
      <c r="I52" s="212">
        <f ca="1">IF(I$3="分類不明", 計算_移輸出入額!$BG53, I$133*計算_投入係数表!I52)</f>
        <v>0</v>
      </c>
      <c r="J52" s="212">
        <f ca="1">IF(J$3="分類不明", 計算_移輸出入額!$BG53, J$133*計算_投入係数表!J52)</f>
        <v>0</v>
      </c>
      <c r="K52" s="212">
        <f ca="1">IF(K$3="分類不明", 計算_移輸出入額!$BG53, K$133*計算_投入係数表!K52)</f>
        <v>0</v>
      </c>
      <c r="L52" s="212">
        <f ca="1">IF(L$3="分類不明", 計算_移輸出入額!$BG53, L$133*計算_投入係数表!L52)</f>
        <v>0</v>
      </c>
      <c r="M52" s="212">
        <f ca="1">IF(M$3="分類不明", 計算_移輸出入額!$BG53, M$133*計算_投入係数表!M52)</f>
        <v>0</v>
      </c>
      <c r="N52" s="212">
        <f ca="1">IF(N$3="分類不明", 計算_移輸出入額!$BG53, N$133*計算_投入係数表!N52)</f>
        <v>0</v>
      </c>
      <c r="O52" s="212">
        <f ca="1">IF(O$3="分類不明", 計算_移輸出入額!$BG53, O$133*計算_投入係数表!O52)</f>
        <v>0</v>
      </c>
      <c r="P52" s="212" t="e">
        <f ca="1">IF(P$3="分類不明", 計算_移輸出入額!$BG53, P$133*計算_投入係数表!P52)</f>
        <v>#DIV/0!</v>
      </c>
      <c r="Q52" s="212" t="e">
        <f ca="1">IF(Q$3="分類不明", 計算_移輸出入額!$BG53, Q$133*計算_投入係数表!Q52)</f>
        <v>#DIV/0!</v>
      </c>
      <c r="R52" s="212" t="e">
        <f ca="1">IF(R$3="分類不明", 計算_移輸出入額!$BG53, R$133*計算_投入係数表!R52)</f>
        <v>#DIV/0!</v>
      </c>
      <c r="S52" s="212" t="e">
        <f ca="1">IF(S$3="分類不明", 計算_移輸出入額!$BG53, S$133*計算_投入係数表!S52)</f>
        <v>#DIV/0!</v>
      </c>
      <c r="T52" s="212" t="e">
        <f ca="1">IF(T$3="分類不明", 計算_移輸出入額!$BG53, T$133*計算_投入係数表!T52)</f>
        <v>#DIV/0!</v>
      </c>
      <c r="U52" s="212" t="e">
        <f ca="1">IF(U$3="分類不明", 計算_移輸出入額!$BG53, U$133*計算_投入係数表!U52)</f>
        <v>#DIV/0!</v>
      </c>
      <c r="V52" s="212" t="e">
        <f ca="1">IF(V$3="分類不明", 計算_移輸出入額!$BG53, V$133*計算_投入係数表!V52)</f>
        <v>#DIV/0!</v>
      </c>
      <c r="W52" s="212" t="e">
        <f ca="1">IF(W$3="分類不明", 計算_移輸出入額!$BG53, W$133*計算_投入係数表!W52)</f>
        <v>#DIV/0!</v>
      </c>
      <c r="X52" s="212" t="e">
        <f ca="1">IF(X$3="分類不明", 計算_移輸出入額!$BG53, X$133*計算_投入係数表!X52)</f>
        <v>#DIV/0!</v>
      </c>
      <c r="Y52" s="212" t="e">
        <f ca="1">IF(Y$3="分類不明", 計算_移輸出入額!$BG53, Y$133*計算_投入係数表!Y52)</f>
        <v>#DIV/0!</v>
      </c>
      <c r="Z52" s="212" t="e">
        <f ca="1">IF(Z$3="分類不明", 計算_移輸出入額!$BG53, Z$133*計算_投入係数表!Z52)</f>
        <v>#DIV/0!</v>
      </c>
      <c r="AA52" s="212" t="e">
        <f ca="1">IF(AA$3="分類不明", 計算_移輸出入額!$BG53, AA$133*計算_投入係数表!AA52)</f>
        <v>#DIV/0!</v>
      </c>
      <c r="AB52" s="212" t="e">
        <f ca="1">IF(AB$3="分類不明", 計算_移輸出入額!$BG53, AB$133*計算_投入係数表!AB52)</f>
        <v>#DIV/0!</v>
      </c>
      <c r="AC52" s="212" t="e">
        <f ca="1">IF(AC$3="分類不明", 計算_移輸出入額!$BG53, AC$133*計算_投入係数表!AC52)</f>
        <v>#DIV/0!</v>
      </c>
      <c r="AD52" s="212" t="e">
        <f ca="1">IF(AD$3="分類不明", 計算_移輸出入額!$BG53, AD$133*計算_投入係数表!AD52)</f>
        <v>#DIV/0!</v>
      </c>
      <c r="AE52" s="212" t="e">
        <f ca="1">IF(AE$3="分類不明", 計算_移輸出入額!$BG53, AE$133*計算_投入係数表!AE52)</f>
        <v>#DIV/0!</v>
      </c>
      <c r="AF52" s="212" t="e">
        <f ca="1">IF(AF$3="分類不明", 計算_移輸出入額!$BG53, AF$133*計算_投入係数表!AF52)</f>
        <v>#DIV/0!</v>
      </c>
      <c r="AG52" s="212" t="e">
        <f ca="1">IF(AG$3="分類不明", 計算_移輸出入額!$BG53, AG$133*計算_投入係数表!AG52)</f>
        <v>#DIV/0!</v>
      </c>
      <c r="AH52" s="212" t="e">
        <f ca="1">IF(AH$3="分類不明", 計算_移輸出入額!$BG53, AH$133*計算_投入係数表!AH52)</f>
        <v>#DIV/0!</v>
      </c>
      <c r="AI52" s="212" t="e">
        <f ca="1">IF(AI$3="分類不明", 計算_移輸出入額!$BG53, AI$133*計算_投入係数表!AI52)</f>
        <v>#DIV/0!</v>
      </c>
      <c r="AJ52" s="212" t="e">
        <f ca="1">IF(AJ$3="分類不明", 計算_移輸出入額!$BG53, AJ$133*計算_投入係数表!AJ52)</f>
        <v>#DIV/0!</v>
      </c>
      <c r="AK52" s="212" t="e">
        <f ca="1">IF(AK$3="分類不明", 計算_移輸出入額!$BG53, AK$133*計算_投入係数表!AK52)</f>
        <v>#DIV/0!</v>
      </c>
      <c r="AL52" s="212" t="e">
        <f ca="1">IF(AL$3="分類不明", 計算_移輸出入額!$BG53, AL$133*計算_投入係数表!AL52)</f>
        <v>#DIV/0!</v>
      </c>
      <c r="AM52" s="212" t="e">
        <f ca="1">IF(AM$3="分類不明", 計算_移輸出入額!$BG53, AM$133*計算_投入係数表!AM52)</f>
        <v>#DIV/0!</v>
      </c>
      <c r="AN52" s="212" t="e">
        <f ca="1">IF(AN$3="分類不明", 計算_移輸出入額!$BG53, AN$133*計算_投入係数表!AN52)</f>
        <v>#DIV/0!</v>
      </c>
      <c r="AO52" s="212" t="e">
        <f ca="1">IF(AO$3="分類不明", 計算_移輸出入額!$BG53, AO$133*計算_投入係数表!AO52)</f>
        <v>#DIV/0!</v>
      </c>
      <c r="AP52" s="212" t="e">
        <f ca="1">IF(AP$3="分類不明", 計算_移輸出入額!$BG53, AP$133*計算_投入係数表!AP52)</f>
        <v>#DIV/0!</v>
      </c>
      <c r="AQ52" s="212" t="e">
        <f ca="1">IF(AQ$3="分類不明", 計算_移輸出入額!$BG53, AQ$133*計算_投入係数表!AQ52)</f>
        <v>#DIV/0!</v>
      </c>
      <c r="AR52" s="212" t="e">
        <f ca="1">IF(AR$3="分類不明", 計算_移輸出入額!$BG53, AR$133*計算_投入係数表!AR52)</f>
        <v>#DIV/0!</v>
      </c>
      <c r="AS52" s="212" t="e">
        <f ca="1">IF(AS$3="分類不明", 計算_移輸出入額!$BG53, AS$133*計算_投入係数表!AS52)</f>
        <v>#DIV/0!</v>
      </c>
      <c r="AT52" s="212" t="e">
        <f ca="1">IF(AT$3="分類不明", 計算_移輸出入額!$BG53, AT$133*計算_投入係数表!AT52)</f>
        <v>#DIV/0!</v>
      </c>
      <c r="AU52" s="212" t="e">
        <f ca="1">IF(AU$3="分類不明", 計算_移輸出入額!$BG53, AU$133*計算_投入係数表!AU52)</f>
        <v>#DIV/0!</v>
      </c>
      <c r="AV52" s="212" t="e">
        <f ca="1">IF(AV$3="分類不明", 計算_移輸出入額!$BG53, AV$133*計算_投入係数表!AV52)</f>
        <v>#DIV/0!</v>
      </c>
      <c r="AW52" s="212" t="e">
        <f ca="1">IF(AW$3="分類不明", 計算_移輸出入額!$BG53, AW$133*計算_投入係数表!AW52)</f>
        <v>#DIV/0!</v>
      </c>
      <c r="AX52" s="212" t="e">
        <f ca="1">IF(AX$3="分類不明", 計算_移輸出入額!$BG53, AX$133*計算_投入係数表!AX52)</f>
        <v>#DIV/0!</v>
      </c>
      <c r="AY52" s="212" t="e">
        <f ca="1">IF(AY$3="分類不明", 計算_移輸出入額!$BG53, AY$133*計算_投入係数表!AY52)</f>
        <v>#DIV/0!</v>
      </c>
      <c r="AZ52" s="212" t="e">
        <f ca="1">IF(AZ$3="分類不明", 計算_移輸出入額!$BG53, AZ$133*計算_投入係数表!AZ52)</f>
        <v>#DIV/0!</v>
      </c>
      <c r="BA52" s="212" t="e">
        <f ca="1">IF(BA$3="分類不明", 計算_移輸出入額!$BG53, BA$133*計算_投入係数表!BA52)</f>
        <v>#DIV/0!</v>
      </c>
      <c r="BB52" s="212" t="e">
        <f ca="1">IF(BB$3="分類不明", 計算_移輸出入額!$BG53, BB$133*計算_投入係数表!BB52)</f>
        <v>#DIV/0!</v>
      </c>
      <c r="BC52" s="212" t="e">
        <f ca="1">IF(BC$3="分類不明", 計算_移輸出入額!$BG53, BC$133*計算_投入係数表!BC52)</f>
        <v>#DIV/0!</v>
      </c>
      <c r="BD52" s="212" t="e">
        <f ca="1">IF(BD$3="分類不明", 計算_移輸出入額!$BG53, BD$133*計算_投入係数表!BD52)</f>
        <v>#DIV/0!</v>
      </c>
      <c r="BE52" s="212" t="e">
        <f ca="1">IF(BE$3="分類不明", 計算_移輸出入額!$BG53, BE$133*計算_投入係数表!BE52)</f>
        <v>#DIV/0!</v>
      </c>
      <c r="BF52" s="212" t="e">
        <f ca="1">IF(BF$3="分類不明", 計算_移輸出入額!$BG53, BF$133*計算_投入係数表!BF52)</f>
        <v>#DIV/0!</v>
      </c>
      <c r="BG52" s="212" t="e">
        <f ca="1">IF(BG$3="分類不明", 計算_移輸出入額!$BG53, BG$133*計算_投入係数表!BG52)</f>
        <v>#DIV/0!</v>
      </c>
      <c r="BH52" s="212" t="e">
        <f ca="1">IF(BH$3="分類不明", 計算_移輸出入額!$BG53, BH$133*計算_投入係数表!BH52)</f>
        <v>#DIV/0!</v>
      </c>
      <c r="BI52" s="212" t="e">
        <f ca="1">IF(BI$3="分類不明", 計算_移輸出入額!$BG53, BI$133*計算_投入係数表!BI52)</f>
        <v>#DIV/0!</v>
      </c>
      <c r="BJ52" s="212" t="e">
        <f ca="1">IF(BJ$3="分類不明", 計算_移輸出入額!$BG53, BJ$133*計算_投入係数表!BJ52)</f>
        <v>#DIV/0!</v>
      </c>
      <c r="BK52" s="212" t="e">
        <f ca="1">IF(BK$3="分類不明", 計算_移輸出入額!$BG53, BK$133*計算_投入係数表!BK52)</f>
        <v>#DIV/0!</v>
      </c>
      <c r="BL52" s="212" t="e">
        <f ca="1">IF(BL$3="分類不明", 計算_移輸出入額!$BG53, BL$133*計算_投入係数表!BL52)</f>
        <v>#DIV/0!</v>
      </c>
      <c r="BM52" s="212" t="e">
        <f ca="1">IF(BM$3="分類不明", 計算_移輸出入額!$BG53, BM$133*計算_投入係数表!BM52)</f>
        <v>#DIV/0!</v>
      </c>
      <c r="BN52" s="212" t="e">
        <f ca="1">IF(BN$3="分類不明", 計算_移輸出入額!$BG53, BN$133*計算_投入係数表!BN52)</f>
        <v>#DIV/0!</v>
      </c>
      <c r="BO52" s="212" t="e">
        <f ca="1">IF(BO$3="分類不明", 計算_移輸出入額!$BG53, BO$133*計算_投入係数表!BO52)</f>
        <v>#DIV/0!</v>
      </c>
      <c r="BP52" s="212" t="e">
        <f ca="1">IF(BP$3="分類不明", 計算_移輸出入額!$BG53, BP$133*計算_投入係数表!BP52)</f>
        <v>#DIV/0!</v>
      </c>
      <c r="BQ52" s="212" t="e">
        <f ca="1">IF(BQ$3="分類不明", 計算_移輸出入額!$BG53, BQ$133*計算_投入係数表!BQ52)</f>
        <v>#DIV/0!</v>
      </c>
      <c r="BR52" s="212" t="e">
        <f ca="1">IF(BR$3="分類不明", 計算_移輸出入額!$BG53, BR$133*計算_投入係数表!BR52)</f>
        <v>#DIV/0!</v>
      </c>
      <c r="BS52" s="212" t="e">
        <f ca="1">IF(BS$3="分類不明", 計算_移輸出入額!$BG53, BS$133*計算_投入係数表!BS52)</f>
        <v>#DIV/0!</v>
      </c>
      <c r="BT52" s="212" t="e">
        <f ca="1">IF(BT$3="分類不明", 計算_移輸出入額!$BG53, BT$133*計算_投入係数表!BT52)</f>
        <v>#DIV/0!</v>
      </c>
      <c r="BU52" s="212" t="e">
        <f ca="1">IF(BU$3="分類不明", 計算_移輸出入額!$BG53, BU$133*計算_投入係数表!BU52)</f>
        <v>#DIV/0!</v>
      </c>
      <c r="BV52" s="212" t="e">
        <f ca="1">IF(BV$3="分類不明", 計算_移輸出入額!$BG53, BV$133*計算_投入係数表!BV52)</f>
        <v>#DIV/0!</v>
      </c>
      <c r="BW52" s="212" t="e">
        <f ca="1">IF(BW$3="分類不明", 計算_移輸出入額!$BG53, BW$133*計算_投入係数表!BW52)</f>
        <v>#DIV/0!</v>
      </c>
      <c r="BX52" s="212" t="e">
        <f ca="1">IF(BX$3="分類不明", 計算_移輸出入額!$BG53, BX$133*計算_投入係数表!BX52)</f>
        <v>#DIV/0!</v>
      </c>
      <c r="BY52" s="212" t="e">
        <f ca="1">IF(BY$3="分類不明", 計算_移輸出入額!$BG53, BY$133*計算_投入係数表!BY52)</f>
        <v>#DIV/0!</v>
      </c>
      <c r="BZ52" s="212" t="e">
        <f ca="1">IF(BZ$3="分類不明", 計算_移輸出入額!$BG53, BZ$133*計算_投入係数表!BZ52)</f>
        <v>#DIV/0!</v>
      </c>
      <c r="CA52" s="212" t="e">
        <f ca="1">IF(CA$3="分類不明", 計算_移輸出入額!$BG53, CA$133*計算_投入係数表!CA52)</f>
        <v>#DIV/0!</v>
      </c>
      <c r="CB52" s="212" t="e">
        <f ca="1">IF(CB$3="分類不明", 計算_移輸出入額!$BG53, CB$133*計算_投入係数表!CB52)</f>
        <v>#DIV/0!</v>
      </c>
      <c r="CC52" s="212" t="e">
        <f ca="1">IF(CC$3="分類不明", 計算_移輸出入額!$BG53, CC$133*計算_投入係数表!CC52)</f>
        <v>#DIV/0!</v>
      </c>
      <c r="CD52" s="212" t="e">
        <f ca="1">IF(CD$3="分類不明", 計算_移輸出入額!$BG53, CD$133*計算_投入係数表!CD52)</f>
        <v>#DIV/0!</v>
      </c>
      <c r="CE52" s="212" t="e">
        <f ca="1">IF(CE$3="分類不明", 計算_移輸出入額!$BG53, CE$133*計算_投入係数表!CE52)</f>
        <v>#DIV/0!</v>
      </c>
      <c r="CF52" s="212" t="e">
        <f ca="1">IF(CF$3="分類不明", 計算_移輸出入額!$BG53, CF$133*計算_投入係数表!CF52)</f>
        <v>#DIV/0!</v>
      </c>
      <c r="CG52" s="212" t="e">
        <f ca="1">IF(CG$3="分類不明", 計算_移輸出入額!$BG53, CG$133*計算_投入係数表!CG52)</f>
        <v>#DIV/0!</v>
      </c>
      <c r="CH52" s="212" t="e">
        <f ca="1">IF(CH$3="分類不明", 計算_移輸出入額!$BG53, CH$133*計算_投入係数表!CH52)</f>
        <v>#DIV/0!</v>
      </c>
      <c r="CI52" s="212" t="e">
        <f ca="1">IF(CI$3="分類不明", 計算_移輸出入額!$BG53, CI$133*計算_投入係数表!CI52)</f>
        <v>#DIV/0!</v>
      </c>
      <c r="CJ52" s="212" t="e">
        <f ca="1">IF(CJ$3="分類不明", 計算_移輸出入額!$BG53, CJ$133*計算_投入係数表!CJ52)</f>
        <v>#DIV/0!</v>
      </c>
      <c r="CK52" s="212" t="e">
        <f ca="1">IF(CK$3="分類不明", 計算_移輸出入額!$BG53, CK$133*計算_投入係数表!CK52)</f>
        <v>#DIV/0!</v>
      </c>
      <c r="CL52" s="212" t="e">
        <f ca="1">IF(CL$3="分類不明", 計算_移輸出入額!$BG53, CL$133*計算_投入係数表!CL52)</f>
        <v>#DIV/0!</v>
      </c>
      <c r="CM52" s="212" t="e">
        <f ca="1">IF(CM$3="分類不明", 計算_移輸出入額!$BG53, CM$133*計算_投入係数表!CM52)</f>
        <v>#DIV/0!</v>
      </c>
      <c r="CN52" s="212" t="e">
        <f ca="1">IF(CN$3="分類不明", 計算_移輸出入額!$BG53, CN$133*計算_投入係数表!CN52)</f>
        <v>#DIV/0!</v>
      </c>
      <c r="CO52" s="212" t="e">
        <f ca="1">IF(CO$3="分類不明", 計算_移輸出入額!$BG53, CO$133*計算_投入係数表!CO52)</f>
        <v>#DIV/0!</v>
      </c>
      <c r="CP52" s="212" t="e">
        <f ca="1">IF(CP$3="分類不明", 計算_移輸出入額!$BG53, CP$133*計算_投入係数表!CP52)</f>
        <v>#DIV/0!</v>
      </c>
      <c r="CQ52" s="212" t="e">
        <f ca="1">IF(CQ$3="分類不明", 計算_移輸出入額!$BG53, CQ$133*計算_投入係数表!CQ52)</f>
        <v>#DIV/0!</v>
      </c>
      <c r="CR52" s="212" t="e">
        <f ca="1">IF(CR$3="分類不明", 計算_移輸出入額!$BG53, CR$133*計算_投入係数表!CR52)</f>
        <v>#DIV/0!</v>
      </c>
      <c r="CS52" s="212" t="e">
        <f ca="1">IF(CS$3="分類不明", 計算_移輸出入額!$BG53, CS$133*計算_投入係数表!CS52)</f>
        <v>#DIV/0!</v>
      </c>
      <c r="CT52" s="212" t="e">
        <f ca="1">IF(CT$3="分類不明", 計算_移輸出入額!$BG53, CT$133*計算_投入係数表!CT52)</f>
        <v>#DIV/0!</v>
      </c>
      <c r="CU52" s="212" t="e">
        <f ca="1">IF(CU$3="分類不明", 計算_移輸出入額!$BG53, CU$133*計算_投入係数表!CU52)</f>
        <v>#DIV/0!</v>
      </c>
      <c r="CV52" s="212" t="e">
        <f ca="1">IF(CV$3="分類不明", 計算_移輸出入額!$BG53, CV$133*計算_投入係数表!CV52)</f>
        <v>#DIV/0!</v>
      </c>
      <c r="CW52" s="212" t="e">
        <f ca="1">IF(CW$3="分類不明", 計算_移輸出入額!$BG53, CW$133*計算_投入係数表!CW52)</f>
        <v>#DIV/0!</v>
      </c>
      <c r="CX52" s="212" t="e">
        <f ca="1">IF(CX$3="分類不明", 計算_移輸出入額!$BG53, CX$133*計算_投入係数表!CX52)</f>
        <v>#DIV/0!</v>
      </c>
      <c r="CY52" s="212" t="e">
        <f ca="1">IF(CY$3="分類不明", 計算_移輸出入額!$BG53, CY$133*計算_投入係数表!CY52)</f>
        <v>#DIV/0!</v>
      </c>
      <c r="CZ52" s="212" t="e">
        <f ca="1">IF(CZ$3="分類不明", 計算_移輸出入額!$BG53, CZ$133*計算_投入係数表!CZ52)</f>
        <v>#DIV/0!</v>
      </c>
      <c r="DA52" s="212" t="e">
        <f ca="1">IF(DA$3="分類不明", 計算_移輸出入額!$BG53, DA$133*計算_投入係数表!DA52)</f>
        <v>#DIV/0!</v>
      </c>
      <c r="DB52" s="212" t="e">
        <f ca="1">IF(DB$3="分類不明", 計算_移輸出入額!$BG53, DB$133*計算_投入係数表!DB52)</f>
        <v>#DIV/0!</v>
      </c>
      <c r="DC52" s="212" t="e">
        <f ca="1">IF(DC$3="分類不明", 計算_移輸出入額!$BG53, DC$133*計算_投入係数表!DC52)</f>
        <v>#DIV/0!</v>
      </c>
      <c r="DD52" s="212" t="e">
        <f ca="1">IF(DD$3="分類不明", 計算_移輸出入額!$BG53, DD$133*計算_投入係数表!DD52)</f>
        <v>#DIV/0!</v>
      </c>
      <c r="DE52" s="212" t="e">
        <f ca="1">IF(DE$3="分類不明", 計算_移輸出入額!$BG53, DE$133*計算_投入係数表!DE52)</f>
        <v>#DIV/0!</v>
      </c>
      <c r="DF52" s="212" t="e">
        <f ca="1">IF(DF$3="分類不明", 計算_移輸出入額!$BG53, DF$133*計算_投入係数表!DF52)</f>
        <v>#DIV/0!</v>
      </c>
      <c r="DG52" s="212" t="e">
        <f ca="1">IF(DG$3="分類不明", 計算_移輸出入額!$BG53, DG$133*計算_投入係数表!DG52)</f>
        <v>#DIV/0!</v>
      </c>
      <c r="DH52" s="212" t="e">
        <f ca="1">IF(DH$3="分類不明", 計算_移輸出入額!$BG53, DH$133*計算_投入係数表!DH52)</f>
        <v>#DIV/0!</v>
      </c>
      <c r="DI52" s="212" t="e">
        <f ca="1">IF(DI$3="分類不明", 計算_移輸出入額!$BG53, DI$133*計算_投入係数表!DI52)</f>
        <v>#DIV/0!</v>
      </c>
      <c r="DJ52" s="212" t="e">
        <f ca="1">IF(DJ$3="分類不明", 計算_移輸出入額!$BG53, DJ$133*計算_投入係数表!DJ52)</f>
        <v>#DIV/0!</v>
      </c>
      <c r="DK52" s="212" t="e">
        <f ca="1">IF(DK$3="分類不明", 計算_移輸出入額!$BG53, DK$133*計算_投入係数表!DK52)</f>
        <v>#DIV/0!</v>
      </c>
      <c r="DL52" s="212" t="e">
        <f ca="1">IF(DL$3="分類不明", 計算_移輸出入額!$BG53, DL$133*計算_投入係数表!DL52)</f>
        <v>#DIV/0!</v>
      </c>
      <c r="DM52" s="212" t="e">
        <f ca="1">IF(DM$3="分類不明", 計算_移輸出入額!$BG53, DM$133*計算_投入係数表!DM52)</f>
        <v>#DIV/0!</v>
      </c>
      <c r="DN52" s="212" t="e">
        <f ca="1">IF(DN$3="分類不明", 計算_移輸出入額!$BG53, DN$133*計算_投入係数表!DN52)</f>
        <v>#DIV/0!</v>
      </c>
      <c r="DO52" s="212" t="e">
        <f ca="1">IF(DO$3="分類不明", 計算_移輸出入額!$BG53, DO$133*計算_投入係数表!DO52)</f>
        <v>#DIV/0!</v>
      </c>
      <c r="DP52" s="212" t="e">
        <f ca="1">IF(DP$3="分類不明", 計算_移輸出入額!$BG53, DP$133*計算_投入係数表!DP52)</f>
        <v>#DIV/0!</v>
      </c>
      <c r="DQ52" s="212" t="e">
        <f ca="1">IF(DQ$3="分類不明", 計算_移輸出入額!$BG53, DQ$133*計算_投入係数表!DQ52)</f>
        <v>#DIV/0!</v>
      </c>
      <c r="DR52" s="212" t="e">
        <f ca="1">IF(DR$3="分類不明", 計算_移輸出入額!$BG53, DR$133*計算_投入係数表!DR52)</f>
        <v>#DIV/0!</v>
      </c>
      <c r="DS52" s="212" t="e">
        <f ca="1">IF(DS$3="分類不明", 計算_移輸出入額!$BG53, DS$133*計算_投入係数表!DS52)</f>
        <v>#DIV/0!</v>
      </c>
      <c r="DT52" s="213">
        <f t="shared" ca="1" si="1"/>
        <v>0</v>
      </c>
      <c r="DU52" s="214">
        <f>計算_基本取引表_調整前!DU52</f>
        <v>0</v>
      </c>
      <c r="DV52" s="214">
        <f>IF($C52="分類不明", 計算_基本取引表_調整前!DV52+_xlfn.AGGREGATE(9,6,計算_移輸出入額!$BF$5:$BF$124), 計算_基本取引表_調整前!DV52)</f>
        <v>0</v>
      </c>
      <c r="DW52" s="214">
        <f>計算_基本取引表_調整前!DW52</f>
        <v>0</v>
      </c>
      <c r="DX52" s="214">
        <f>計算_基本取引表_調整前!DX52</f>
        <v>0</v>
      </c>
      <c r="DY52" s="214">
        <f>計算_基本取引表_調整前!DY52</f>
        <v>0</v>
      </c>
      <c r="DZ52" s="214">
        <f>計算_基本取引表_調整前!DZ52</f>
        <v>0</v>
      </c>
      <c r="EA52" s="214" t="e">
        <f>計算_基本取引表_調整前!EA52</f>
        <v>#DIV/0!</v>
      </c>
      <c r="EB52" s="735">
        <f ca="1">IFERROR(SUMIF(振分, $C52, 入力_北海道基本取引表!EB$4:EB$124)*($EE52/SUMIF(振分, $C52, 入力_北海道基本取引表!$EG$4:$EG$107)), 0)</f>
        <v>0</v>
      </c>
      <c r="EC52" s="215" t="e">
        <f t="shared" si="2"/>
        <v>#DIV/0!</v>
      </c>
      <c r="ED52" s="216" t="e">
        <f t="shared" ca="1" si="3"/>
        <v>#DIV/0!</v>
      </c>
      <c r="EE52" s="214" t="e">
        <f ca="1"/>
        <v>#DIV/0!</v>
      </c>
      <c r="EF52" s="216" t="e">
        <f t="shared" ca="1" si="4"/>
        <v>#DIV/0!</v>
      </c>
      <c r="EG52" s="216" t="e">
        <f t="shared" ca="1" si="0"/>
        <v>#DIV/0!</v>
      </c>
      <c r="EH52" s="214" t="e">
        <f ca="1"/>
        <v>#DIV/0!</v>
      </c>
      <c r="EI52" s="216" t="e">
        <f t="shared" ca="1" si="5"/>
        <v>#DIV/0!</v>
      </c>
      <c r="EJ52" s="216" t="e">
        <f ca="1"/>
        <v>#DIV/0!</v>
      </c>
      <c r="EK52" s="215"/>
    </row>
    <row r="53" spans="2:141" s="6" customFormat="1" ht="15.75" hidden="1" customHeight="1" x14ac:dyDescent="0.25">
      <c r="B53" s="53">
        <v>50</v>
      </c>
      <c r="C53" s="198" t="str">
        <v>-</v>
      </c>
      <c r="D53" s="223">
        <f ca="1">IF(D$3="分類不明", 計算_移輸出入額!$BG54, D$133*計算_投入係数表!D53)</f>
        <v>0</v>
      </c>
      <c r="E53" s="224">
        <f ca="1">IF(E$3="分類不明", 計算_移輸出入額!$BG54, E$133*計算_投入係数表!E53)</f>
        <v>0</v>
      </c>
      <c r="F53" s="224">
        <f ca="1">IF(F$3="分類不明", 計算_移輸出入額!$BG54, F$133*計算_投入係数表!F53)</f>
        <v>0</v>
      </c>
      <c r="G53" s="224">
        <f ca="1">IF(G$3="分類不明", 計算_移輸出入額!$BG54, G$133*計算_投入係数表!G53)</f>
        <v>0</v>
      </c>
      <c r="H53" s="224">
        <f ca="1">IF(H$3="分類不明", 計算_移輸出入額!$BG54, H$133*計算_投入係数表!H53)</f>
        <v>0</v>
      </c>
      <c r="I53" s="224">
        <f ca="1">IF(I$3="分類不明", 計算_移輸出入額!$BG54, I$133*計算_投入係数表!I53)</f>
        <v>0</v>
      </c>
      <c r="J53" s="224">
        <f ca="1">IF(J$3="分類不明", 計算_移輸出入額!$BG54, J$133*計算_投入係数表!J53)</f>
        <v>0</v>
      </c>
      <c r="K53" s="224">
        <f ca="1">IF(K$3="分類不明", 計算_移輸出入額!$BG54, K$133*計算_投入係数表!K53)</f>
        <v>0</v>
      </c>
      <c r="L53" s="224">
        <f ca="1">IF(L$3="分類不明", 計算_移輸出入額!$BG54, L$133*計算_投入係数表!L53)</f>
        <v>0</v>
      </c>
      <c r="M53" s="224">
        <f ca="1">IF(M$3="分類不明", 計算_移輸出入額!$BG54, M$133*計算_投入係数表!M53)</f>
        <v>0</v>
      </c>
      <c r="N53" s="224">
        <f ca="1">IF(N$3="分類不明", 計算_移輸出入額!$BG54, N$133*計算_投入係数表!N53)</f>
        <v>0</v>
      </c>
      <c r="O53" s="224">
        <f ca="1">IF(O$3="分類不明", 計算_移輸出入額!$BG54, O$133*計算_投入係数表!O53)</f>
        <v>0</v>
      </c>
      <c r="P53" s="224" t="e">
        <f ca="1">IF(P$3="分類不明", 計算_移輸出入額!$BG54, P$133*計算_投入係数表!P53)</f>
        <v>#DIV/0!</v>
      </c>
      <c r="Q53" s="224" t="e">
        <f ca="1">IF(Q$3="分類不明", 計算_移輸出入額!$BG54, Q$133*計算_投入係数表!Q53)</f>
        <v>#DIV/0!</v>
      </c>
      <c r="R53" s="224" t="e">
        <f ca="1">IF(R$3="分類不明", 計算_移輸出入額!$BG54, R$133*計算_投入係数表!R53)</f>
        <v>#DIV/0!</v>
      </c>
      <c r="S53" s="224" t="e">
        <f ca="1">IF(S$3="分類不明", 計算_移輸出入額!$BG54, S$133*計算_投入係数表!S53)</f>
        <v>#DIV/0!</v>
      </c>
      <c r="T53" s="224" t="e">
        <f ca="1">IF(T$3="分類不明", 計算_移輸出入額!$BG54, T$133*計算_投入係数表!T53)</f>
        <v>#DIV/0!</v>
      </c>
      <c r="U53" s="224" t="e">
        <f ca="1">IF(U$3="分類不明", 計算_移輸出入額!$BG54, U$133*計算_投入係数表!U53)</f>
        <v>#DIV/0!</v>
      </c>
      <c r="V53" s="224" t="e">
        <f ca="1">IF(V$3="分類不明", 計算_移輸出入額!$BG54, V$133*計算_投入係数表!V53)</f>
        <v>#DIV/0!</v>
      </c>
      <c r="W53" s="224" t="e">
        <f ca="1">IF(W$3="分類不明", 計算_移輸出入額!$BG54, W$133*計算_投入係数表!W53)</f>
        <v>#DIV/0!</v>
      </c>
      <c r="X53" s="224" t="e">
        <f ca="1">IF(X$3="分類不明", 計算_移輸出入額!$BG54, X$133*計算_投入係数表!X53)</f>
        <v>#DIV/0!</v>
      </c>
      <c r="Y53" s="224" t="e">
        <f ca="1">IF(Y$3="分類不明", 計算_移輸出入額!$BG54, Y$133*計算_投入係数表!Y53)</f>
        <v>#DIV/0!</v>
      </c>
      <c r="Z53" s="224" t="e">
        <f ca="1">IF(Z$3="分類不明", 計算_移輸出入額!$BG54, Z$133*計算_投入係数表!Z53)</f>
        <v>#DIV/0!</v>
      </c>
      <c r="AA53" s="224" t="e">
        <f ca="1">IF(AA$3="分類不明", 計算_移輸出入額!$BG54, AA$133*計算_投入係数表!AA53)</f>
        <v>#DIV/0!</v>
      </c>
      <c r="AB53" s="224" t="e">
        <f ca="1">IF(AB$3="分類不明", 計算_移輸出入額!$BG54, AB$133*計算_投入係数表!AB53)</f>
        <v>#DIV/0!</v>
      </c>
      <c r="AC53" s="224" t="e">
        <f ca="1">IF(AC$3="分類不明", 計算_移輸出入額!$BG54, AC$133*計算_投入係数表!AC53)</f>
        <v>#DIV/0!</v>
      </c>
      <c r="AD53" s="224" t="e">
        <f ca="1">IF(AD$3="分類不明", 計算_移輸出入額!$BG54, AD$133*計算_投入係数表!AD53)</f>
        <v>#DIV/0!</v>
      </c>
      <c r="AE53" s="224" t="e">
        <f ca="1">IF(AE$3="分類不明", 計算_移輸出入額!$BG54, AE$133*計算_投入係数表!AE53)</f>
        <v>#DIV/0!</v>
      </c>
      <c r="AF53" s="224" t="e">
        <f ca="1">IF(AF$3="分類不明", 計算_移輸出入額!$BG54, AF$133*計算_投入係数表!AF53)</f>
        <v>#DIV/0!</v>
      </c>
      <c r="AG53" s="224" t="e">
        <f ca="1">IF(AG$3="分類不明", 計算_移輸出入額!$BG54, AG$133*計算_投入係数表!AG53)</f>
        <v>#DIV/0!</v>
      </c>
      <c r="AH53" s="224" t="e">
        <f ca="1">IF(AH$3="分類不明", 計算_移輸出入額!$BG54, AH$133*計算_投入係数表!AH53)</f>
        <v>#DIV/0!</v>
      </c>
      <c r="AI53" s="224" t="e">
        <f ca="1">IF(AI$3="分類不明", 計算_移輸出入額!$BG54, AI$133*計算_投入係数表!AI53)</f>
        <v>#DIV/0!</v>
      </c>
      <c r="AJ53" s="224" t="e">
        <f ca="1">IF(AJ$3="分類不明", 計算_移輸出入額!$BG54, AJ$133*計算_投入係数表!AJ53)</f>
        <v>#DIV/0!</v>
      </c>
      <c r="AK53" s="224" t="e">
        <f ca="1">IF(AK$3="分類不明", 計算_移輸出入額!$BG54, AK$133*計算_投入係数表!AK53)</f>
        <v>#DIV/0!</v>
      </c>
      <c r="AL53" s="224" t="e">
        <f ca="1">IF(AL$3="分類不明", 計算_移輸出入額!$BG54, AL$133*計算_投入係数表!AL53)</f>
        <v>#DIV/0!</v>
      </c>
      <c r="AM53" s="224" t="e">
        <f ca="1">IF(AM$3="分類不明", 計算_移輸出入額!$BG54, AM$133*計算_投入係数表!AM53)</f>
        <v>#DIV/0!</v>
      </c>
      <c r="AN53" s="224" t="e">
        <f ca="1">IF(AN$3="分類不明", 計算_移輸出入額!$BG54, AN$133*計算_投入係数表!AN53)</f>
        <v>#DIV/0!</v>
      </c>
      <c r="AO53" s="224" t="e">
        <f ca="1">IF(AO$3="分類不明", 計算_移輸出入額!$BG54, AO$133*計算_投入係数表!AO53)</f>
        <v>#DIV/0!</v>
      </c>
      <c r="AP53" s="224" t="e">
        <f ca="1">IF(AP$3="分類不明", 計算_移輸出入額!$BG54, AP$133*計算_投入係数表!AP53)</f>
        <v>#DIV/0!</v>
      </c>
      <c r="AQ53" s="224" t="e">
        <f ca="1">IF(AQ$3="分類不明", 計算_移輸出入額!$BG54, AQ$133*計算_投入係数表!AQ53)</f>
        <v>#DIV/0!</v>
      </c>
      <c r="AR53" s="224" t="e">
        <f ca="1">IF(AR$3="分類不明", 計算_移輸出入額!$BG54, AR$133*計算_投入係数表!AR53)</f>
        <v>#DIV/0!</v>
      </c>
      <c r="AS53" s="224" t="e">
        <f ca="1">IF(AS$3="分類不明", 計算_移輸出入額!$BG54, AS$133*計算_投入係数表!AS53)</f>
        <v>#DIV/0!</v>
      </c>
      <c r="AT53" s="224" t="e">
        <f ca="1">IF(AT$3="分類不明", 計算_移輸出入額!$BG54, AT$133*計算_投入係数表!AT53)</f>
        <v>#DIV/0!</v>
      </c>
      <c r="AU53" s="224" t="e">
        <f ca="1">IF(AU$3="分類不明", 計算_移輸出入額!$BG54, AU$133*計算_投入係数表!AU53)</f>
        <v>#DIV/0!</v>
      </c>
      <c r="AV53" s="224" t="e">
        <f ca="1">IF(AV$3="分類不明", 計算_移輸出入額!$BG54, AV$133*計算_投入係数表!AV53)</f>
        <v>#DIV/0!</v>
      </c>
      <c r="AW53" s="224" t="e">
        <f ca="1">IF(AW$3="分類不明", 計算_移輸出入額!$BG54, AW$133*計算_投入係数表!AW53)</f>
        <v>#DIV/0!</v>
      </c>
      <c r="AX53" s="224" t="e">
        <f ca="1">IF(AX$3="分類不明", 計算_移輸出入額!$BG54, AX$133*計算_投入係数表!AX53)</f>
        <v>#DIV/0!</v>
      </c>
      <c r="AY53" s="224" t="e">
        <f ca="1">IF(AY$3="分類不明", 計算_移輸出入額!$BG54, AY$133*計算_投入係数表!AY53)</f>
        <v>#DIV/0!</v>
      </c>
      <c r="AZ53" s="224" t="e">
        <f ca="1">IF(AZ$3="分類不明", 計算_移輸出入額!$BG54, AZ$133*計算_投入係数表!AZ53)</f>
        <v>#DIV/0!</v>
      </c>
      <c r="BA53" s="224" t="e">
        <f ca="1">IF(BA$3="分類不明", 計算_移輸出入額!$BG54, BA$133*計算_投入係数表!BA53)</f>
        <v>#DIV/0!</v>
      </c>
      <c r="BB53" s="224" t="e">
        <f ca="1">IF(BB$3="分類不明", 計算_移輸出入額!$BG54, BB$133*計算_投入係数表!BB53)</f>
        <v>#DIV/0!</v>
      </c>
      <c r="BC53" s="224" t="e">
        <f ca="1">IF(BC$3="分類不明", 計算_移輸出入額!$BG54, BC$133*計算_投入係数表!BC53)</f>
        <v>#DIV/0!</v>
      </c>
      <c r="BD53" s="224" t="e">
        <f ca="1">IF(BD$3="分類不明", 計算_移輸出入額!$BG54, BD$133*計算_投入係数表!BD53)</f>
        <v>#DIV/0!</v>
      </c>
      <c r="BE53" s="224" t="e">
        <f ca="1">IF(BE$3="分類不明", 計算_移輸出入額!$BG54, BE$133*計算_投入係数表!BE53)</f>
        <v>#DIV/0!</v>
      </c>
      <c r="BF53" s="224" t="e">
        <f ca="1">IF(BF$3="分類不明", 計算_移輸出入額!$BG54, BF$133*計算_投入係数表!BF53)</f>
        <v>#DIV/0!</v>
      </c>
      <c r="BG53" s="224" t="e">
        <f ca="1">IF(BG$3="分類不明", 計算_移輸出入額!$BG54, BG$133*計算_投入係数表!BG53)</f>
        <v>#DIV/0!</v>
      </c>
      <c r="BH53" s="224" t="e">
        <f ca="1">IF(BH$3="分類不明", 計算_移輸出入額!$BG54, BH$133*計算_投入係数表!BH53)</f>
        <v>#DIV/0!</v>
      </c>
      <c r="BI53" s="224" t="e">
        <f ca="1">IF(BI$3="分類不明", 計算_移輸出入額!$BG54, BI$133*計算_投入係数表!BI53)</f>
        <v>#DIV/0!</v>
      </c>
      <c r="BJ53" s="224" t="e">
        <f ca="1">IF(BJ$3="分類不明", 計算_移輸出入額!$BG54, BJ$133*計算_投入係数表!BJ53)</f>
        <v>#DIV/0!</v>
      </c>
      <c r="BK53" s="224" t="e">
        <f ca="1">IF(BK$3="分類不明", 計算_移輸出入額!$BG54, BK$133*計算_投入係数表!BK53)</f>
        <v>#DIV/0!</v>
      </c>
      <c r="BL53" s="224" t="e">
        <f ca="1">IF(BL$3="分類不明", 計算_移輸出入額!$BG54, BL$133*計算_投入係数表!BL53)</f>
        <v>#DIV/0!</v>
      </c>
      <c r="BM53" s="224" t="e">
        <f ca="1">IF(BM$3="分類不明", 計算_移輸出入額!$BG54, BM$133*計算_投入係数表!BM53)</f>
        <v>#DIV/0!</v>
      </c>
      <c r="BN53" s="224" t="e">
        <f ca="1">IF(BN$3="分類不明", 計算_移輸出入額!$BG54, BN$133*計算_投入係数表!BN53)</f>
        <v>#DIV/0!</v>
      </c>
      <c r="BO53" s="224" t="e">
        <f ca="1">IF(BO$3="分類不明", 計算_移輸出入額!$BG54, BO$133*計算_投入係数表!BO53)</f>
        <v>#DIV/0!</v>
      </c>
      <c r="BP53" s="224" t="e">
        <f ca="1">IF(BP$3="分類不明", 計算_移輸出入額!$BG54, BP$133*計算_投入係数表!BP53)</f>
        <v>#DIV/0!</v>
      </c>
      <c r="BQ53" s="224" t="e">
        <f ca="1">IF(BQ$3="分類不明", 計算_移輸出入額!$BG54, BQ$133*計算_投入係数表!BQ53)</f>
        <v>#DIV/0!</v>
      </c>
      <c r="BR53" s="224" t="e">
        <f ca="1">IF(BR$3="分類不明", 計算_移輸出入額!$BG54, BR$133*計算_投入係数表!BR53)</f>
        <v>#DIV/0!</v>
      </c>
      <c r="BS53" s="224" t="e">
        <f ca="1">IF(BS$3="分類不明", 計算_移輸出入額!$BG54, BS$133*計算_投入係数表!BS53)</f>
        <v>#DIV/0!</v>
      </c>
      <c r="BT53" s="224" t="e">
        <f ca="1">IF(BT$3="分類不明", 計算_移輸出入額!$BG54, BT$133*計算_投入係数表!BT53)</f>
        <v>#DIV/0!</v>
      </c>
      <c r="BU53" s="224" t="e">
        <f ca="1">IF(BU$3="分類不明", 計算_移輸出入額!$BG54, BU$133*計算_投入係数表!BU53)</f>
        <v>#DIV/0!</v>
      </c>
      <c r="BV53" s="224" t="e">
        <f ca="1">IF(BV$3="分類不明", 計算_移輸出入額!$BG54, BV$133*計算_投入係数表!BV53)</f>
        <v>#DIV/0!</v>
      </c>
      <c r="BW53" s="224" t="e">
        <f ca="1">IF(BW$3="分類不明", 計算_移輸出入額!$BG54, BW$133*計算_投入係数表!BW53)</f>
        <v>#DIV/0!</v>
      </c>
      <c r="BX53" s="224" t="e">
        <f ca="1">IF(BX$3="分類不明", 計算_移輸出入額!$BG54, BX$133*計算_投入係数表!BX53)</f>
        <v>#DIV/0!</v>
      </c>
      <c r="BY53" s="224" t="e">
        <f ca="1">IF(BY$3="分類不明", 計算_移輸出入額!$BG54, BY$133*計算_投入係数表!BY53)</f>
        <v>#DIV/0!</v>
      </c>
      <c r="BZ53" s="224" t="e">
        <f ca="1">IF(BZ$3="分類不明", 計算_移輸出入額!$BG54, BZ$133*計算_投入係数表!BZ53)</f>
        <v>#DIV/0!</v>
      </c>
      <c r="CA53" s="224" t="e">
        <f ca="1">IF(CA$3="分類不明", 計算_移輸出入額!$BG54, CA$133*計算_投入係数表!CA53)</f>
        <v>#DIV/0!</v>
      </c>
      <c r="CB53" s="224" t="e">
        <f ca="1">IF(CB$3="分類不明", 計算_移輸出入額!$BG54, CB$133*計算_投入係数表!CB53)</f>
        <v>#DIV/0!</v>
      </c>
      <c r="CC53" s="224" t="e">
        <f ca="1">IF(CC$3="分類不明", 計算_移輸出入額!$BG54, CC$133*計算_投入係数表!CC53)</f>
        <v>#DIV/0!</v>
      </c>
      <c r="CD53" s="224" t="e">
        <f ca="1">IF(CD$3="分類不明", 計算_移輸出入額!$BG54, CD$133*計算_投入係数表!CD53)</f>
        <v>#DIV/0!</v>
      </c>
      <c r="CE53" s="224" t="e">
        <f ca="1">IF(CE$3="分類不明", 計算_移輸出入額!$BG54, CE$133*計算_投入係数表!CE53)</f>
        <v>#DIV/0!</v>
      </c>
      <c r="CF53" s="224" t="e">
        <f ca="1">IF(CF$3="分類不明", 計算_移輸出入額!$BG54, CF$133*計算_投入係数表!CF53)</f>
        <v>#DIV/0!</v>
      </c>
      <c r="CG53" s="224" t="e">
        <f ca="1">IF(CG$3="分類不明", 計算_移輸出入額!$BG54, CG$133*計算_投入係数表!CG53)</f>
        <v>#DIV/0!</v>
      </c>
      <c r="CH53" s="224" t="e">
        <f ca="1">IF(CH$3="分類不明", 計算_移輸出入額!$BG54, CH$133*計算_投入係数表!CH53)</f>
        <v>#DIV/0!</v>
      </c>
      <c r="CI53" s="224" t="e">
        <f ca="1">IF(CI$3="分類不明", 計算_移輸出入額!$BG54, CI$133*計算_投入係数表!CI53)</f>
        <v>#DIV/0!</v>
      </c>
      <c r="CJ53" s="224" t="e">
        <f ca="1">IF(CJ$3="分類不明", 計算_移輸出入額!$BG54, CJ$133*計算_投入係数表!CJ53)</f>
        <v>#DIV/0!</v>
      </c>
      <c r="CK53" s="224" t="e">
        <f ca="1">IF(CK$3="分類不明", 計算_移輸出入額!$BG54, CK$133*計算_投入係数表!CK53)</f>
        <v>#DIV/0!</v>
      </c>
      <c r="CL53" s="224" t="e">
        <f ca="1">IF(CL$3="分類不明", 計算_移輸出入額!$BG54, CL$133*計算_投入係数表!CL53)</f>
        <v>#DIV/0!</v>
      </c>
      <c r="CM53" s="224" t="e">
        <f ca="1">IF(CM$3="分類不明", 計算_移輸出入額!$BG54, CM$133*計算_投入係数表!CM53)</f>
        <v>#DIV/0!</v>
      </c>
      <c r="CN53" s="224" t="e">
        <f ca="1">IF(CN$3="分類不明", 計算_移輸出入額!$BG54, CN$133*計算_投入係数表!CN53)</f>
        <v>#DIV/0!</v>
      </c>
      <c r="CO53" s="224" t="e">
        <f ca="1">IF(CO$3="分類不明", 計算_移輸出入額!$BG54, CO$133*計算_投入係数表!CO53)</f>
        <v>#DIV/0!</v>
      </c>
      <c r="CP53" s="224" t="e">
        <f ca="1">IF(CP$3="分類不明", 計算_移輸出入額!$BG54, CP$133*計算_投入係数表!CP53)</f>
        <v>#DIV/0!</v>
      </c>
      <c r="CQ53" s="224" t="e">
        <f ca="1">IF(CQ$3="分類不明", 計算_移輸出入額!$BG54, CQ$133*計算_投入係数表!CQ53)</f>
        <v>#DIV/0!</v>
      </c>
      <c r="CR53" s="224" t="e">
        <f ca="1">IF(CR$3="分類不明", 計算_移輸出入額!$BG54, CR$133*計算_投入係数表!CR53)</f>
        <v>#DIV/0!</v>
      </c>
      <c r="CS53" s="224" t="e">
        <f ca="1">IF(CS$3="分類不明", 計算_移輸出入額!$BG54, CS$133*計算_投入係数表!CS53)</f>
        <v>#DIV/0!</v>
      </c>
      <c r="CT53" s="224" t="e">
        <f ca="1">IF(CT$3="分類不明", 計算_移輸出入額!$BG54, CT$133*計算_投入係数表!CT53)</f>
        <v>#DIV/0!</v>
      </c>
      <c r="CU53" s="224" t="e">
        <f ca="1">IF(CU$3="分類不明", 計算_移輸出入額!$BG54, CU$133*計算_投入係数表!CU53)</f>
        <v>#DIV/0!</v>
      </c>
      <c r="CV53" s="224" t="e">
        <f ca="1">IF(CV$3="分類不明", 計算_移輸出入額!$BG54, CV$133*計算_投入係数表!CV53)</f>
        <v>#DIV/0!</v>
      </c>
      <c r="CW53" s="224" t="e">
        <f ca="1">IF(CW$3="分類不明", 計算_移輸出入額!$BG54, CW$133*計算_投入係数表!CW53)</f>
        <v>#DIV/0!</v>
      </c>
      <c r="CX53" s="224" t="e">
        <f ca="1">IF(CX$3="分類不明", 計算_移輸出入額!$BG54, CX$133*計算_投入係数表!CX53)</f>
        <v>#DIV/0!</v>
      </c>
      <c r="CY53" s="224" t="e">
        <f ca="1">IF(CY$3="分類不明", 計算_移輸出入額!$BG54, CY$133*計算_投入係数表!CY53)</f>
        <v>#DIV/0!</v>
      </c>
      <c r="CZ53" s="224" t="e">
        <f ca="1">IF(CZ$3="分類不明", 計算_移輸出入額!$BG54, CZ$133*計算_投入係数表!CZ53)</f>
        <v>#DIV/0!</v>
      </c>
      <c r="DA53" s="224" t="e">
        <f ca="1">IF(DA$3="分類不明", 計算_移輸出入額!$BG54, DA$133*計算_投入係数表!DA53)</f>
        <v>#DIV/0!</v>
      </c>
      <c r="DB53" s="224" t="e">
        <f ca="1">IF(DB$3="分類不明", 計算_移輸出入額!$BG54, DB$133*計算_投入係数表!DB53)</f>
        <v>#DIV/0!</v>
      </c>
      <c r="DC53" s="224" t="e">
        <f ca="1">IF(DC$3="分類不明", 計算_移輸出入額!$BG54, DC$133*計算_投入係数表!DC53)</f>
        <v>#DIV/0!</v>
      </c>
      <c r="DD53" s="224" t="e">
        <f ca="1">IF(DD$3="分類不明", 計算_移輸出入額!$BG54, DD$133*計算_投入係数表!DD53)</f>
        <v>#DIV/0!</v>
      </c>
      <c r="DE53" s="224" t="e">
        <f ca="1">IF(DE$3="分類不明", 計算_移輸出入額!$BG54, DE$133*計算_投入係数表!DE53)</f>
        <v>#DIV/0!</v>
      </c>
      <c r="DF53" s="224" t="e">
        <f ca="1">IF(DF$3="分類不明", 計算_移輸出入額!$BG54, DF$133*計算_投入係数表!DF53)</f>
        <v>#DIV/0!</v>
      </c>
      <c r="DG53" s="224" t="e">
        <f ca="1">IF(DG$3="分類不明", 計算_移輸出入額!$BG54, DG$133*計算_投入係数表!DG53)</f>
        <v>#DIV/0!</v>
      </c>
      <c r="DH53" s="224" t="e">
        <f ca="1">IF(DH$3="分類不明", 計算_移輸出入額!$BG54, DH$133*計算_投入係数表!DH53)</f>
        <v>#DIV/0!</v>
      </c>
      <c r="DI53" s="224" t="e">
        <f ca="1">IF(DI$3="分類不明", 計算_移輸出入額!$BG54, DI$133*計算_投入係数表!DI53)</f>
        <v>#DIV/0!</v>
      </c>
      <c r="DJ53" s="224" t="e">
        <f ca="1">IF(DJ$3="分類不明", 計算_移輸出入額!$BG54, DJ$133*計算_投入係数表!DJ53)</f>
        <v>#DIV/0!</v>
      </c>
      <c r="DK53" s="224" t="e">
        <f ca="1">IF(DK$3="分類不明", 計算_移輸出入額!$BG54, DK$133*計算_投入係数表!DK53)</f>
        <v>#DIV/0!</v>
      </c>
      <c r="DL53" s="224" t="e">
        <f ca="1">IF(DL$3="分類不明", 計算_移輸出入額!$BG54, DL$133*計算_投入係数表!DL53)</f>
        <v>#DIV/0!</v>
      </c>
      <c r="DM53" s="224" t="e">
        <f ca="1">IF(DM$3="分類不明", 計算_移輸出入額!$BG54, DM$133*計算_投入係数表!DM53)</f>
        <v>#DIV/0!</v>
      </c>
      <c r="DN53" s="224" t="e">
        <f ca="1">IF(DN$3="分類不明", 計算_移輸出入額!$BG54, DN$133*計算_投入係数表!DN53)</f>
        <v>#DIV/0!</v>
      </c>
      <c r="DO53" s="224" t="e">
        <f ca="1">IF(DO$3="分類不明", 計算_移輸出入額!$BG54, DO$133*計算_投入係数表!DO53)</f>
        <v>#DIV/0!</v>
      </c>
      <c r="DP53" s="224" t="e">
        <f ca="1">IF(DP$3="分類不明", 計算_移輸出入額!$BG54, DP$133*計算_投入係数表!DP53)</f>
        <v>#DIV/0!</v>
      </c>
      <c r="DQ53" s="224" t="e">
        <f ca="1">IF(DQ$3="分類不明", 計算_移輸出入額!$BG54, DQ$133*計算_投入係数表!DQ53)</f>
        <v>#DIV/0!</v>
      </c>
      <c r="DR53" s="224" t="e">
        <f ca="1">IF(DR$3="分類不明", 計算_移輸出入額!$BG54, DR$133*計算_投入係数表!DR53)</f>
        <v>#DIV/0!</v>
      </c>
      <c r="DS53" s="224" t="e">
        <f ca="1">IF(DS$3="分類不明", 計算_移輸出入額!$BG54, DS$133*計算_投入係数表!DS53)</f>
        <v>#DIV/0!</v>
      </c>
      <c r="DT53" s="225">
        <f t="shared" ca="1" si="1"/>
        <v>0</v>
      </c>
      <c r="DU53" s="214">
        <f>計算_基本取引表_調整前!DU53</f>
        <v>0</v>
      </c>
      <c r="DV53" s="214">
        <f>IF($C53="分類不明", 計算_基本取引表_調整前!DV53+_xlfn.AGGREGATE(9,6,計算_移輸出入額!$BF$5:$BF$124), 計算_基本取引表_調整前!DV53)</f>
        <v>0</v>
      </c>
      <c r="DW53" s="214">
        <f>計算_基本取引表_調整前!DW53</f>
        <v>0</v>
      </c>
      <c r="DX53" s="214">
        <f>計算_基本取引表_調整前!DX53</f>
        <v>0</v>
      </c>
      <c r="DY53" s="214">
        <f>計算_基本取引表_調整前!DY53</f>
        <v>0</v>
      </c>
      <c r="DZ53" s="214">
        <f>計算_基本取引表_調整前!DZ53</f>
        <v>0</v>
      </c>
      <c r="EA53" s="214" t="e">
        <f>計算_基本取引表_調整前!EA53</f>
        <v>#DIV/0!</v>
      </c>
      <c r="EB53" s="735">
        <f ca="1">IFERROR(SUMIF(振分, $C53, 入力_北海道基本取引表!EB$4:EB$124)*($EE53/SUMIF(振分, $C53, 入力_北海道基本取引表!$EG$4:$EG$107)), 0)</f>
        <v>0</v>
      </c>
      <c r="EC53" s="215" t="e">
        <f t="shared" si="2"/>
        <v>#DIV/0!</v>
      </c>
      <c r="ED53" s="216" t="e">
        <f t="shared" ca="1" si="3"/>
        <v>#DIV/0!</v>
      </c>
      <c r="EE53" s="214" t="e">
        <f ca="1"/>
        <v>#DIV/0!</v>
      </c>
      <c r="EF53" s="216" t="e">
        <f t="shared" ca="1" si="4"/>
        <v>#DIV/0!</v>
      </c>
      <c r="EG53" s="216" t="e">
        <f t="shared" ca="1" si="0"/>
        <v>#DIV/0!</v>
      </c>
      <c r="EH53" s="214" t="e">
        <f ca="1"/>
        <v>#DIV/0!</v>
      </c>
      <c r="EI53" s="216" t="e">
        <f t="shared" ca="1" si="5"/>
        <v>#DIV/0!</v>
      </c>
      <c r="EJ53" s="216" t="e">
        <f ca="1"/>
        <v>#DIV/0!</v>
      </c>
      <c r="EK53" s="215"/>
    </row>
    <row r="54" spans="2:141" s="6" customFormat="1" ht="15.75" hidden="1" customHeight="1" x14ac:dyDescent="0.25">
      <c r="B54" s="53">
        <v>51</v>
      </c>
      <c r="C54" s="192" t="str">
        <v>-</v>
      </c>
      <c r="D54" s="211">
        <f ca="1">IF(D$3="分類不明", 計算_移輸出入額!$BG55, D$133*計算_投入係数表!D54)</f>
        <v>0</v>
      </c>
      <c r="E54" s="212">
        <f ca="1">IF(E$3="分類不明", 計算_移輸出入額!$BG55, E$133*計算_投入係数表!E54)</f>
        <v>0</v>
      </c>
      <c r="F54" s="212">
        <f ca="1">IF(F$3="分類不明", 計算_移輸出入額!$BG55, F$133*計算_投入係数表!F54)</f>
        <v>0</v>
      </c>
      <c r="G54" s="212">
        <f ca="1">IF(G$3="分類不明", 計算_移輸出入額!$BG55, G$133*計算_投入係数表!G54)</f>
        <v>0</v>
      </c>
      <c r="H54" s="212">
        <f ca="1">IF(H$3="分類不明", 計算_移輸出入額!$BG55, H$133*計算_投入係数表!H54)</f>
        <v>0</v>
      </c>
      <c r="I54" s="212">
        <f ca="1">IF(I$3="分類不明", 計算_移輸出入額!$BG55, I$133*計算_投入係数表!I54)</f>
        <v>0</v>
      </c>
      <c r="J54" s="212">
        <f ca="1">IF(J$3="分類不明", 計算_移輸出入額!$BG55, J$133*計算_投入係数表!J54)</f>
        <v>0</v>
      </c>
      <c r="K54" s="212">
        <f ca="1">IF(K$3="分類不明", 計算_移輸出入額!$BG55, K$133*計算_投入係数表!K54)</f>
        <v>0</v>
      </c>
      <c r="L54" s="212">
        <f ca="1">IF(L$3="分類不明", 計算_移輸出入額!$BG55, L$133*計算_投入係数表!L54)</f>
        <v>0</v>
      </c>
      <c r="M54" s="212">
        <f ca="1">IF(M$3="分類不明", 計算_移輸出入額!$BG55, M$133*計算_投入係数表!M54)</f>
        <v>0</v>
      </c>
      <c r="N54" s="212">
        <f ca="1">IF(N$3="分類不明", 計算_移輸出入額!$BG55, N$133*計算_投入係数表!N54)</f>
        <v>0</v>
      </c>
      <c r="O54" s="212">
        <f ca="1">IF(O$3="分類不明", 計算_移輸出入額!$BG55, O$133*計算_投入係数表!O54)</f>
        <v>0</v>
      </c>
      <c r="P54" s="212" t="e">
        <f ca="1">IF(P$3="分類不明", 計算_移輸出入額!$BG55, P$133*計算_投入係数表!P54)</f>
        <v>#DIV/0!</v>
      </c>
      <c r="Q54" s="212" t="e">
        <f ca="1">IF(Q$3="分類不明", 計算_移輸出入額!$BG55, Q$133*計算_投入係数表!Q54)</f>
        <v>#DIV/0!</v>
      </c>
      <c r="R54" s="212" t="e">
        <f ca="1">IF(R$3="分類不明", 計算_移輸出入額!$BG55, R$133*計算_投入係数表!R54)</f>
        <v>#DIV/0!</v>
      </c>
      <c r="S54" s="212" t="e">
        <f ca="1">IF(S$3="分類不明", 計算_移輸出入額!$BG55, S$133*計算_投入係数表!S54)</f>
        <v>#DIV/0!</v>
      </c>
      <c r="T54" s="212" t="e">
        <f ca="1">IF(T$3="分類不明", 計算_移輸出入額!$BG55, T$133*計算_投入係数表!T54)</f>
        <v>#DIV/0!</v>
      </c>
      <c r="U54" s="212" t="e">
        <f ca="1">IF(U$3="分類不明", 計算_移輸出入額!$BG55, U$133*計算_投入係数表!U54)</f>
        <v>#DIV/0!</v>
      </c>
      <c r="V54" s="212" t="e">
        <f ca="1">IF(V$3="分類不明", 計算_移輸出入額!$BG55, V$133*計算_投入係数表!V54)</f>
        <v>#DIV/0!</v>
      </c>
      <c r="W54" s="212" t="e">
        <f ca="1">IF(W$3="分類不明", 計算_移輸出入額!$BG55, W$133*計算_投入係数表!W54)</f>
        <v>#DIV/0!</v>
      </c>
      <c r="X54" s="212" t="e">
        <f ca="1">IF(X$3="分類不明", 計算_移輸出入額!$BG55, X$133*計算_投入係数表!X54)</f>
        <v>#DIV/0!</v>
      </c>
      <c r="Y54" s="212" t="e">
        <f ca="1">IF(Y$3="分類不明", 計算_移輸出入額!$BG55, Y$133*計算_投入係数表!Y54)</f>
        <v>#DIV/0!</v>
      </c>
      <c r="Z54" s="212" t="e">
        <f ca="1">IF(Z$3="分類不明", 計算_移輸出入額!$BG55, Z$133*計算_投入係数表!Z54)</f>
        <v>#DIV/0!</v>
      </c>
      <c r="AA54" s="212" t="e">
        <f ca="1">IF(AA$3="分類不明", 計算_移輸出入額!$BG55, AA$133*計算_投入係数表!AA54)</f>
        <v>#DIV/0!</v>
      </c>
      <c r="AB54" s="212" t="e">
        <f ca="1">IF(AB$3="分類不明", 計算_移輸出入額!$BG55, AB$133*計算_投入係数表!AB54)</f>
        <v>#DIV/0!</v>
      </c>
      <c r="AC54" s="212" t="e">
        <f ca="1">IF(AC$3="分類不明", 計算_移輸出入額!$BG55, AC$133*計算_投入係数表!AC54)</f>
        <v>#DIV/0!</v>
      </c>
      <c r="AD54" s="212" t="e">
        <f ca="1">IF(AD$3="分類不明", 計算_移輸出入額!$BG55, AD$133*計算_投入係数表!AD54)</f>
        <v>#DIV/0!</v>
      </c>
      <c r="AE54" s="212" t="e">
        <f ca="1">IF(AE$3="分類不明", 計算_移輸出入額!$BG55, AE$133*計算_投入係数表!AE54)</f>
        <v>#DIV/0!</v>
      </c>
      <c r="AF54" s="212" t="e">
        <f ca="1">IF(AF$3="分類不明", 計算_移輸出入額!$BG55, AF$133*計算_投入係数表!AF54)</f>
        <v>#DIV/0!</v>
      </c>
      <c r="AG54" s="212" t="e">
        <f ca="1">IF(AG$3="分類不明", 計算_移輸出入額!$BG55, AG$133*計算_投入係数表!AG54)</f>
        <v>#DIV/0!</v>
      </c>
      <c r="AH54" s="212" t="e">
        <f ca="1">IF(AH$3="分類不明", 計算_移輸出入額!$BG55, AH$133*計算_投入係数表!AH54)</f>
        <v>#DIV/0!</v>
      </c>
      <c r="AI54" s="212" t="e">
        <f ca="1">IF(AI$3="分類不明", 計算_移輸出入額!$BG55, AI$133*計算_投入係数表!AI54)</f>
        <v>#DIV/0!</v>
      </c>
      <c r="AJ54" s="212" t="e">
        <f ca="1">IF(AJ$3="分類不明", 計算_移輸出入額!$BG55, AJ$133*計算_投入係数表!AJ54)</f>
        <v>#DIV/0!</v>
      </c>
      <c r="AK54" s="212" t="e">
        <f ca="1">IF(AK$3="分類不明", 計算_移輸出入額!$BG55, AK$133*計算_投入係数表!AK54)</f>
        <v>#DIV/0!</v>
      </c>
      <c r="AL54" s="212" t="e">
        <f ca="1">IF(AL$3="分類不明", 計算_移輸出入額!$BG55, AL$133*計算_投入係数表!AL54)</f>
        <v>#DIV/0!</v>
      </c>
      <c r="AM54" s="212" t="e">
        <f ca="1">IF(AM$3="分類不明", 計算_移輸出入額!$BG55, AM$133*計算_投入係数表!AM54)</f>
        <v>#DIV/0!</v>
      </c>
      <c r="AN54" s="212" t="e">
        <f ca="1">IF(AN$3="分類不明", 計算_移輸出入額!$BG55, AN$133*計算_投入係数表!AN54)</f>
        <v>#DIV/0!</v>
      </c>
      <c r="AO54" s="212" t="e">
        <f ca="1">IF(AO$3="分類不明", 計算_移輸出入額!$BG55, AO$133*計算_投入係数表!AO54)</f>
        <v>#DIV/0!</v>
      </c>
      <c r="AP54" s="212" t="e">
        <f ca="1">IF(AP$3="分類不明", 計算_移輸出入額!$BG55, AP$133*計算_投入係数表!AP54)</f>
        <v>#DIV/0!</v>
      </c>
      <c r="AQ54" s="212" t="e">
        <f ca="1">IF(AQ$3="分類不明", 計算_移輸出入額!$BG55, AQ$133*計算_投入係数表!AQ54)</f>
        <v>#DIV/0!</v>
      </c>
      <c r="AR54" s="212" t="e">
        <f ca="1">IF(AR$3="分類不明", 計算_移輸出入額!$BG55, AR$133*計算_投入係数表!AR54)</f>
        <v>#DIV/0!</v>
      </c>
      <c r="AS54" s="212" t="e">
        <f ca="1">IF(AS$3="分類不明", 計算_移輸出入額!$BG55, AS$133*計算_投入係数表!AS54)</f>
        <v>#DIV/0!</v>
      </c>
      <c r="AT54" s="212" t="e">
        <f ca="1">IF(AT$3="分類不明", 計算_移輸出入額!$BG55, AT$133*計算_投入係数表!AT54)</f>
        <v>#DIV/0!</v>
      </c>
      <c r="AU54" s="212" t="e">
        <f ca="1">IF(AU$3="分類不明", 計算_移輸出入額!$BG55, AU$133*計算_投入係数表!AU54)</f>
        <v>#DIV/0!</v>
      </c>
      <c r="AV54" s="212" t="e">
        <f ca="1">IF(AV$3="分類不明", 計算_移輸出入額!$BG55, AV$133*計算_投入係数表!AV54)</f>
        <v>#DIV/0!</v>
      </c>
      <c r="AW54" s="212" t="e">
        <f ca="1">IF(AW$3="分類不明", 計算_移輸出入額!$BG55, AW$133*計算_投入係数表!AW54)</f>
        <v>#DIV/0!</v>
      </c>
      <c r="AX54" s="212" t="e">
        <f ca="1">IF(AX$3="分類不明", 計算_移輸出入額!$BG55, AX$133*計算_投入係数表!AX54)</f>
        <v>#DIV/0!</v>
      </c>
      <c r="AY54" s="212" t="e">
        <f ca="1">IF(AY$3="分類不明", 計算_移輸出入額!$BG55, AY$133*計算_投入係数表!AY54)</f>
        <v>#DIV/0!</v>
      </c>
      <c r="AZ54" s="212" t="e">
        <f ca="1">IF(AZ$3="分類不明", 計算_移輸出入額!$BG55, AZ$133*計算_投入係数表!AZ54)</f>
        <v>#DIV/0!</v>
      </c>
      <c r="BA54" s="212" t="e">
        <f ca="1">IF(BA$3="分類不明", 計算_移輸出入額!$BG55, BA$133*計算_投入係数表!BA54)</f>
        <v>#DIV/0!</v>
      </c>
      <c r="BB54" s="212" t="e">
        <f ca="1">IF(BB$3="分類不明", 計算_移輸出入額!$BG55, BB$133*計算_投入係数表!BB54)</f>
        <v>#DIV/0!</v>
      </c>
      <c r="BC54" s="212" t="e">
        <f ca="1">IF(BC$3="分類不明", 計算_移輸出入額!$BG55, BC$133*計算_投入係数表!BC54)</f>
        <v>#DIV/0!</v>
      </c>
      <c r="BD54" s="212" t="e">
        <f ca="1">IF(BD$3="分類不明", 計算_移輸出入額!$BG55, BD$133*計算_投入係数表!BD54)</f>
        <v>#DIV/0!</v>
      </c>
      <c r="BE54" s="212" t="e">
        <f ca="1">IF(BE$3="分類不明", 計算_移輸出入額!$BG55, BE$133*計算_投入係数表!BE54)</f>
        <v>#DIV/0!</v>
      </c>
      <c r="BF54" s="212" t="e">
        <f ca="1">IF(BF$3="分類不明", 計算_移輸出入額!$BG55, BF$133*計算_投入係数表!BF54)</f>
        <v>#DIV/0!</v>
      </c>
      <c r="BG54" s="212" t="e">
        <f ca="1">IF(BG$3="分類不明", 計算_移輸出入額!$BG55, BG$133*計算_投入係数表!BG54)</f>
        <v>#DIV/0!</v>
      </c>
      <c r="BH54" s="212" t="e">
        <f ca="1">IF(BH$3="分類不明", 計算_移輸出入額!$BG55, BH$133*計算_投入係数表!BH54)</f>
        <v>#DIV/0!</v>
      </c>
      <c r="BI54" s="212" t="e">
        <f ca="1">IF(BI$3="分類不明", 計算_移輸出入額!$BG55, BI$133*計算_投入係数表!BI54)</f>
        <v>#DIV/0!</v>
      </c>
      <c r="BJ54" s="212" t="e">
        <f ca="1">IF(BJ$3="分類不明", 計算_移輸出入額!$BG55, BJ$133*計算_投入係数表!BJ54)</f>
        <v>#DIV/0!</v>
      </c>
      <c r="BK54" s="212" t="e">
        <f ca="1">IF(BK$3="分類不明", 計算_移輸出入額!$BG55, BK$133*計算_投入係数表!BK54)</f>
        <v>#DIV/0!</v>
      </c>
      <c r="BL54" s="212" t="e">
        <f ca="1">IF(BL$3="分類不明", 計算_移輸出入額!$BG55, BL$133*計算_投入係数表!BL54)</f>
        <v>#DIV/0!</v>
      </c>
      <c r="BM54" s="212" t="e">
        <f ca="1">IF(BM$3="分類不明", 計算_移輸出入額!$BG55, BM$133*計算_投入係数表!BM54)</f>
        <v>#DIV/0!</v>
      </c>
      <c r="BN54" s="212" t="e">
        <f ca="1">IF(BN$3="分類不明", 計算_移輸出入額!$BG55, BN$133*計算_投入係数表!BN54)</f>
        <v>#DIV/0!</v>
      </c>
      <c r="BO54" s="212" t="e">
        <f ca="1">IF(BO$3="分類不明", 計算_移輸出入額!$BG55, BO$133*計算_投入係数表!BO54)</f>
        <v>#DIV/0!</v>
      </c>
      <c r="BP54" s="212" t="e">
        <f ca="1">IF(BP$3="分類不明", 計算_移輸出入額!$BG55, BP$133*計算_投入係数表!BP54)</f>
        <v>#DIV/0!</v>
      </c>
      <c r="BQ54" s="212" t="e">
        <f ca="1">IF(BQ$3="分類不明", 計算_移輸出入額!$BG55, BQ$133*計算_投入係数表!BQ54)</f>
        <v>#DIV/0!</v>
      </c>
      <c r="BR54" s="212" t="e">
        <f ca="1">IF(BR$3="分類不明", 計算_移輸出入額!$BG55, BR$133*計算_投入係数表!BR54)</f>
        <v>#DIV/0!</v>
      </c>
      <c r="BS54" s="212" t="e">
        <f ca="1">IF(BS$3="分類不明", 計算_移輸出入額!$BG55, BS$133*計算_投入係数表!BS54)</f>
        <v>#DIV/0!</v>
      </c>
      <c r="BT54" s="212" t="e">
        <f ca="1">IF(BT$3="分類不明", 計算_移輸出入額!$BG55, BT$133*計算_投入係数表!BT54)</f>
        <v>#DIV/0!</v>
      </c>
      <c r="BU54" s="212" t="e">
        <f ca="1">IF(BU$3="分類不明", 計算_移輸出入額!$BG55, BU$133*計算_投入係数表!BU54)</f>
        <v>#DIV/0!</v>
      </c>
      <c r="BV54" s="212" t="e">
        <f ca="1">IF(BV$3="分類不明", 計算_移輸出入額!$BG55, BV$133*計算_投入係数表!BV54)</f>
        <v>#DIV/0!</v>
      </c>
      <c r="BW54" s="212" t="e">
        <f ca="1">IF(BW$3="分類不明", 計算_移輸出入額!$BG55, BW$133*計算_投入係数表!BW54)</f>
        <v>#DIV/0!</v>
      </c>
      <c r="BX54" s="212" t="e">
        <f ca="1">IF(BX$3="分類不明", 計算_移輸出入額!$BG55, BX$133*計算_投入係数表!BX54)</f>
        <v>#DIV/0!</v>
      </c>
      <c r="BY54" s="212" t="e">
        <f ca="1">IF(BY$3="分類不明", 計算_移輸出入額!$BG55, BY$133*計算_投入係数表!BY54)</f>
        <v>#DIV/0!</v>
      </c>
      <c r="BZ54" s="212" t="e">
        <f ca="1">IF(BZ$3="分類不明", 計算_移輸出入額!$BG55, BZ$133*計算_投入係数表!BZ54)</f>
        <v>#DIV/0!</v>
      </c>
      <c r="CA54" s="212" t="e">
        <f ca="1">IF(CA$3="分類不明", 計算_移輸出入額!$BG55, CA$133*計算_投入係数表!CA54)</f>
        <v>#DIV/0!</v>
      </c>
      <c r="CB54" s="212" t="e">
        <f ca="1">IF(CB$3="分類不明", 計算_移輸出入額!$BG55, CB$133*計算_投入係数表!CB54)</f>
        <v>#DIV/0!</v>
      </c>
      <c r="CC54" s="212" t="e">
        <f ca="1">IF(CC$3="分類不明", 計算_移輸出入額!$BG55, CC$133*計算_投入係数表!CC54)</f>
        <v>#DIV/0!</v>
      </c>
      <c r="CD54" s="212" t="e">
        <f ca="1">IF(CD$3="分類不明", 計算_移輸出入額!$BG55, CD$133*計算_投入係数表!CD54)</f>
        <v>#DIV/0!</v>
      </c>
      <c r="CE54" s="212" t="e">
        <f ca="1">IF(CE$3="分類不明", 計算_移輸出入額!$BG55, CE$133*計算_投入係数表!CE54)</f>
        <v>#DIV/0!</v>
      </c>
      <c r="CF54" s="212" t="e">
        <f ca="1">IF(CF$3="分類不明", 計算_移輸出入額!$BG55, CF$133*計算_投入係数表!CF54)</f>
        <v>#DIV/0!</v>
      </c>
      <c r="CG54" s="212" t="e">
        <f ca="1">IF(CG$3="分類不明", 計算_移輸出入額!$BG55, CG$133*計算_投入係数表!CG54)</f>
        <v>#DIV/0!</v>
      </c>
      <c r="CH54" s="212" t="e">
        <f ca="1">IF(CH$3="分類不明", 計算_移輸出入額!$BG55, CH$133*計算_投入係数表!CH54)</f>
        <v>#DIV/0!</v>
      </c>
      <c r="CI54" s="212" t="e">
        <f ca="1">IF(CI$3="分類不明", 計算_移輸出入額!$BG55, CI$133*計算_投入係数表!CI54)</f>
        <v>#DIV/0!</v>
      </c>
      <c r="CJ54" s="212" t="e">
        <f ca="1">IF(CJ$3="分類不明", 計算_移輸出入額!$BG55, CJ$133*計算_投入係数表!CJ54)</f>
        <v>#DIV/0!</v>
      </c>
      <c r="CK54" s="212" t="e">
        <f ca="1">IF(CK$3="分類不明", 計算_移輸出入額!$BG55, CK$133*計算_投入係数表!CK54)</f>
        <v>#DIV/0!</v>
      </c>
      <c r="CL54" s="212" t="e">
        <f ca="1">IF(CL$3="分類不明", 計算_移輸出入額!$BG55, CL$133*計算_投入係数表!CL54)</f>
        <v>#DIV/0!</v>
      </c>
      <c r="CM54" s="212" t="e">
        <f ca="1">IF(CM$3="分類不明", 計算_移輸出入額!$BG55, CM$133*計算_投入係数表!CM54)</f>
        <v>#DIV/0!</v>
      </c>
      <c r="CN54" s="212" t="e">
        <f ca="1">IF(CN$3="分類不明", 計算_移輸出入額!$BG55, CN$133*計算_投入係数表!CN54)</f>
        <v>#DIV/0!</v>
      </c>
      <c r="CO54" s="212" t="e">
        <f ca="1">IF(CO$3="分類不明", 計算_移輸出入額!$BG55, CO$133*計算_投入係数表!CO54)</f>
        <v>#DIV/0!</v>
      </c>
      <c r="CP54" s="212" t="e">
        <f ca="1">IF(CP$3="分類不明", 計算_移輸出入額!$BG55, CP$133*計算_投入係数表!CP54)</f>
        <v>#DIV/0!</v>
      </c>
      <c r="CQ54" s="212" t="e">
        <f ca="1">IF(CQ$3="分類不明", 計算_移輸出入額!$BG55, CQ$133*計算_投入係数表!CQ54)</f>
        <v>#DIV/0!</v>
      </c>
      <c r="CR54" s="212" t="e">
        <f ca="1">IF(CR$3="分類不明", 計算_移輸出入額!$BG55, CR$133*計算_投入係数表!CR54)</f>
        <v>#DIV/0!</v>
      </c>
      <c r="CS54" s="212" t="e">
        <f ca="1">IF(CS$3="分類不明", 計算_移輸出入額!$BG55, CS$133*計算_投入係数表!CS54)</f>
        <v>#DIV/0!</v>
      </c>
      <c r="CT54" s="212" t="e">
        <f ca="1">IF(CT$3="分類不明", 計算_移輸出入額!$BG55, CT$133*計算_投入係数表!CT54)</f>
        <v>#DIV/0!</v>
      </c>
      <c r="CU54" s="212" t="e">
        <f ca="1">IF(CU$3="分類不明", 計算_移輸出入額!$BG55, CU$133*計算_投入係数表!CU54)</f>
        <v>#DIV/0!</v>
      </c>
      <c r="CV54" s="212" t="e">
        <f ca="1">IF(CV$3="分類不明", 計算_移輸出入額!$BG55, CV$133*計算_投入係数表!CV54)</f>
        <v>#DIV/0!</v>
      </c>
      <c r="CW54" s="212" t="e">
        <f ca="1">IF(CW$3="分類不明", 計算_移輸出入額!$BG55, CW$133*計算_投入係数表!CW54)</f>
        <v>#DIV/0!</v>
      </c>
      <c r="CX54" s="212" t="e">
        <f ca="1">IF(CX$3="分類不明", 計算_移輸出入額!$BG55, CX$133*計算_投入係数表!CX54)</f>
        <v>#DIV/0!</v>
      </c>
      <c r="CY54" s="212" t="e">
        <f ca="1">IF(CY$3="分類不明", 計算_移輸出入額!$BG55, CY$133*計算_投入係数表!CY54)</f>
        <v>#DIV/0!</v>
      </c>
      <c r="CZ54" s="212" t="e">
        <f ca="1">IF(CZ$3="分類不明", 計算_移輸出入額!$BG55, CZ$133*計算_投入係数表!CZ54)</f>
        <v>#DIV/0!</v>
      </c>
      <c r="DA54" s="212" t="e">
        <f ca="1">IF(DA$3="分類不明", 計算_移輸出入額!$BG55, DA$133*計算_投入係数表!DA54)</f>
        <v>#DIV/0!</v>
      </c>
      <c r="DB54" s="212" t="e">
        <f ca="1">IF(DB$3="分類不明", 計算_移輸出入額!$BG55, DB$133*計算_投入係数表!DB54)</f>
        <v>#DIV/0!</v>
      </c>
      <c r="DC54" s="212" t="e">
        <f ca="1">IF(DC$3="分類不明", 計算_移輸出入額!$BG55, DC$133*計算_投入係数表!DC54)</f>
        <v>#DIV/0!</v>
      </c>
      <c r="DD54" s="212" t="e">
        <f ca="1">IF(DD$3="分類不明", 計算_移輸出入額!$BG55, DD$133*計算_投入係数表!DD54)</f>
        <v>#DIV/0!</v>
      </c>
      <c r="DE54" s="212" t="e">
        <f ca="1">IF(DE$3="分類不明", 計算_移輸出入額!$BG55, DE$133*計算_投入係数表!DE54)</f>
        <v>#DIV/0!</v>
      </c>
      <c r="DF54" s="212" t="e">
        <f ca="1">IF(DF$3="分類不明", 計算_移輸出入額!$BG55, DF$133*計算_投入係数表!DF54)</f>
        <v>#DIV/0!</v>
      </c>
      <c r="DG54" s="212" t="e">
        <f ca="1">IF(DG$3="分類不明", 計算_移輸出入額!$BG55, DG$133*計算_投入係数表!DG54)</f>
        <v>#DIV/0!</v>
      </c>
      <c r="DH54" s="212" t="e">
        <f ca="1">IF(DH$3="分類不明", 計算_移輸出入額!$BG55, DH$133*計算_投入係数表!DH54)</f>
        <v>#DIV/0!</v>
      </c>
      <c r="DI54" s="212" t="e">
        <f ca="1">IF(DI$3="分類不明", 計算_移輸出入額!$BG55, DI$133*計算_投入係数表!DI54)</f>
        <v>#DIV/0!</v>
      </c>
      <c r="DJ54" s="212" t="e">
        <f ca="1">IF(DJ$3="分類不明", 計算_移輸出入額!$BG55, DJ$133*計算_投入係数表!DJ54)</f>
        <v>#DIV/0!</v>
      </c>
      <c r="DK54" s="212" t="e">
        <f ca="1">IF(DK$3="分類不明", 計算_移輸出入額!$BG55, DK$133*計算_投入係数表!DK54)</f>
        <v>#DIV/0!</v>
      </c>
      <c r="DL54" s="212" t="e">
        <f ca="1">IF(DL$3="分類不明", 計算_移輸出入額!$BG55, DL$133*計算_投入係数表!DL54)</f>
        <v>#DIV/0!</v>
      </c>
      <c r="DM54" s="212" t="e">
        <f ca="1">IF(DM$3="分類不明", 計算_移輸出入額!$BG55, DM$133*計算_投入係数表!DM54)</f>
        <v>#DIV/0!</v>
      </c>
      <c r="DN54" s="212" t="e">
        <f ca="1">IF(DN$3="分類不明", 計算_移輸出入額!$BG55, DN$133*計算_投入係数表!DN54)</f>
        <v>#DIV/0!</v>
      </c>
      <c r="DO54" s="212" t="e">
        <f ca="1">IF(DO$3="分類不明", 計算_移輸出入額!$BG55, DO$133*計算_投入係数表!DO54)</f>
        <v>#DIV/0!</v>
      </c>
      <c r="DP54" s="212" t="e">
        <f ca="1">IF(DP$3="分類不明", 計算_移輸出入額!$BG55, DP$133*計算_投入係数表!DP54)</f>
        <v>#DIV/0!</v>
      </c>
      <c r="DQ54" s="212" t="e">
        <f ca="1">IF(DQ$3="分類不明", 計算_移輸出入額!$BG55, DQ$133*計算_投入係数表!DQ54)</f>
        <v>#DIV/0!</v>
      </c>
      <c r="DR54" s="212" t="e">
        <f ca="1">IF(DR$3="分類不明", 計算_移輸出入額!$BG55, DR$133*計算_投入係数表!DR54)</f>
        <v>#DIV/0!</v>
      </c>
      <c r="DS54" s="212" t="e">
        <f ca="1">IF(DS$3="分類不明", 計算_移輸出入額!$BG55, DS$133*計算_投入係数表!DS54)</f>
        <v>#DIV/0!</v>
      </c>
      <c r="DT54" s="213">
        <f t="shared" ca="1" si="1"/>
        <v>0</v>
      </c>
      <c r="DU54" s="220">
        <f>計算_基本取引表_調整前!DU54</f>
        <v>0</v>
      </c>
      <c r="DV54" s="220">
        <f>IF($C54="分類不明", 計算_基本取引表_調整前!DV54+_xlfn.AGGREGATE(9,6,計算_移輸出入額!$BF$5:$BF$124), 計算_基本取引表_調整前!DV54)</f>
        <v>0</v>
      </c>
      <c r="DW54" s="220">
        <f>計算_基本取引表_調整前!DW54</f>
        <v>0</v>
      </c>
      <c r="DX54" s="220">
        <f>計算_基本取引表_調整前!DX54</f>
        <v>0</v>
      </c>
      <c r="DY54" s="220">
        <f>計算_基本取引表_調整前!DY54</f>
        <v>0</v>
      </c>
      <c r="DZ54" s="220">
        <f>計算_基本取引表_調整前!DZ54</f>
        <v>0</v>
      </c>
      <c r="EA54" s="220" t="e">
        <f>計算_基本取引表_調整前!EA54</f>
        <v>#DIV/0!</v>
      </c>
      <c r="EB54" s="736">
        <f ca="1">IFERROR(SUMIF(振分, $C54, 入力_北海道基本取引表!EB$4:EB$124)*($EE54/SUMIF(振分, $C54, 入力_北海道基本取引表!$EG$4:$EG$107)), 0)</f>
        <v>0</v>
      </c>
      <c r="EC54" s="221" t="e">
        <f t="shared" si="2"/>
        <v>#DIV/0!</v>
      </c>
      <c r="ED54" s="222" t="e">
        <f t="shared" ca="1" si="3"/>
        <v>#DIV/0!</v>
      </c>
      <c r="EE54" s="220" t="e">
        <f ca="1"/>
        <v>#DIV/0!</v>
      </c>
      <c r="EF54" s="222" t="e">
        <f t="shared" ca="1" si="4"/>
        <v>#DIV/0!</v>
      </c>
      <c r="EG54" s="222" t="e">
        <f t="shared" ca="1" si="0"/>
        <v>#DIV/0!</v>
      </c>
      <c r="EH54" s="220" t="e">
        <f ca="1"/>
        <v>#DIV/0!</v>
      </c>
      <c r="EI54" s="222" t="e">
        <f t="shared" ca="1" si="5"/>
        <v>#DIV/0!</v>
      </c>
      <c r="EJ54" s="216" t="e">
        <f ca="1"/>
        <v>#DIV/0!</v>
      </c>
      <c r="EK54" s="215"/>
    </row>
    <row r="55" spans="2:141" s="6" customFormat="1" ht="15.75" hidden="1" customHeight="1" x14ac:dyDescent="0.25">
      <c r="B55" s="53">
        <v>52</v>
      </c>
      <c r="C55" s="192" t="str">
        <v>-</v>
      </c>
      <c r="D55" s="211">
        <f ca="1">IF(D$3="分類不明", 計算_移輸出入額!$BG56, D$133*計算_投入係数表!D55)</f>
        <v>0</v>
      </c>
      <c r="E55" s="212">
        <f ca="1">IF(E$3="分類不明", 計算_移輸出入額!$BG56, E$133*計算_投入係数表!E55)</f>
        <v>0</v>
      </c>
      <c r="F55" s="212">
        <f ca="1">IF(F$3="分類不明", 計算_移輸出入額!$BG56, F$133*計算_投入係数表!F55)</f>
        <v>0</v>
      </c>
      <c r="G55" s="212">
        <f ca="1">IF(G$3="分類不明", 計算_移輸出入額!$BG56, G$133*計算_投入係数表!G55)</f>
        <v>0</v>
      </c>
      <c r="H55" s="212">
        <f ca="1">IF(H$3="分類不明", 計算_移輸出入額!$BG56, H$133*計算_投入係数表!H55)</f>
        <v>0</v>
      </c>
      <c r="I55" s="212">
        <f ca="1">IF(I$3="分類不明", 計算_移輸出入額!$BG56, I$133*計算_投入係数表!I55)</f>
        <v>0</v>
      </c>
      <c r="J55" s="212">
        <f ca="1">IF(J$3="分類不明", 計算_移輸出入額!$BG56, J$133*計算_投入係数表!J55)</f>
        <v>0</v>
      </c>
      <c r="K55" s="212">
        <f ca="1">IF(K$3="分類不明", 計算_移輸出入額!$BG56, K$133*計算_投入係数表!K55)</f>
        <v>0</v>
      </c>
      <c r="L55" s="212">
        <f ca="1">IF(L$3="分類不明", 計算_移輸出入額!$BG56, L$133*計算_投入係数表!L55)</f>
        <v>0</v>
      </c>
      <c r="M55" s="212">
        <f ca="1">IF(M$3="分類不明", 計算_移輸出入額!$BG56, M$133*計算_投入係数表!M55)</f>
        <v>0</v>
      </c>
      <c r="N55" s="212">
        <f ca="1">IF(N$3="分類不明", 計算_移輸出入額!$BG56, N$133*計算_投入係数表!N55)</f>
        <v>0</v>
      </c>
      <c r="O55" s="212">
        <f ca="1">IF(O$3="分類不明", 計算_移輸出入額!$BG56, O$133*計算_投入係数表!O55)</f>
        <v>0</v>
      </c>
      <c r="P55" s="212" t="e">
        <f ca="1">IF(P$3="分類不明", 計算_移輸出入額!$BG56, P$133*計算_投入係数表!P55)</f>
        <v>#DIV/0!</v>
      </c>
      <c r="Q55" s="212" t="e">
        <f ca="1">IF(Q$3="分類不明", 計算_移輸出入額!$BG56, Q$133*計算_投入係数表!Q55)</f>
        <v>#DIV/0!</v>
      </c>
      <c r="R55" s="212" t="e">
        <f ca="1">IF(R$3="分類不明", 計算_移輸出入額!$BG56, R$133*計算_投入係数表!R55)</f>
        <v>#DIV/0!</v>
      </c>
      <c r="S55" s="212" t="e">
        <f ca="1">IF(S$3="分類不明", 計算_移輸出入額!$BG56, S$133*計算_投入係数表!S55)</f>
        <v>#DIV/0!</v>
      </c>
      <c r="T55" s="212" t="e">
        <f ca="1">IF(T$3="分類不明", 計算_移輸出入額!$BG56, T$133*計算_投入係数表!T55)</f>
        <v>#DIV/0!</v>
      </c>
      <c r="U55" s="212" t="e">
        <f ca="1">IF(U$3="分類不明", 計算_移輸出入額!$BG56, U$133*計算_投入係数表!U55)</f>
        <v>#DIV/0!</v>
      </c>
      <c r="V55" s="212" t="e">
        <f ca="1">IF(V$3="分類不明", 計算_移輸出入額!$BG56, V$133*計算_投入係数表!V55)</f>
        <v>#DIV/0!</v>
      </c>
      <c r="W55" s="212" t="e">
        <f ca="1">IF(W$3="分類不明", 計算_移輸出入額!$BG56, W$133*計算_投入係数表!W55)</f>
        <v>#DIV/0!</v>
      </c>
      <c r="X55" s="212" t="e">
        <f ca="1">IF(X$3="分類不明", 計算_移輸出入額!$BG56, X$133*計算_投入係数表!X55)</f>
        <v>#DIV/0!</v>
      </c>
      <c r="Y55" s="212" t="e">
        <f ca="1">IF(Y$3="分類不明", 計算_移輸出入額!$BG56, Y$133*計算_投入係数表!Y55)</f>
        <v>#DIV/0!</v>
      </c>
      <c r="Z55" s="212" t="e">
        <f ca="1">IF(Z$3="分類不明", 計算_移輸出入額!$BG56, Z$133*計算_投入係数表!Z55)</f>
        <v>#DIV/0!</v>
      </c>
      <c r="AA55" s="212" t="e">
        <f ca="1">IF(AA$3="分類不明", 計算_移輸出入額!$BG56, AA$133*計算_投入係数表!AA55)</f>
        <v>#DIV/0!</v>
      </c>
      <c r="AB55" s="212" t="e">
        <f ca="1">IF(AB$3="分類不明", 計算_移輸出入額!$BG56, AB$133*計算_投入係数表!AB55)</f>
        <v>#DIV/0!</v>
      </c>
      <c r="AC55" s="212" t="e">
        <f ca="1">IF(AC$3="分類不明", 計算_移輸出入額!$BG56, AC$133*計算_投入係数表!AC55)</f>
        <v>#DIV/0!</v>
      </c>
      <c r="AD55" s="212" t="e">
        <f ca="1">IF(AD$3="分類不明", 計算_移輸出入額!$BG56, AD$133*計算_投入係数表!AD55)</f>
        <v>#DIV/0!</v>
      </c>
      <c r="AE55" s="212" t="e">
        <f ca="1">IF(AE$3="分類不明", 計算_移輸出入額!$BG56, AE$133*計算_投入係数表!AE55)</f>
        <v>#DIV/0!</v>
      </c>
      <c r="AF55" s="212" t="e">
        <f ca="1">IF(AF$3="分類不明", 計算_移輸出入額!$BG56, AF$133*計算_投入係数表!AF55)</f>
        <v>#DIV/0!</v>
      </c>
      <c r="AG55" s="212" t="e">
        <f ca="1">IF(AG$3="分類不明", 計算_移輸出入額!$BG56, AG$133*計算_投入係数表!AG55)</f>
        <v>#DIV/0!</v>
      </c>
      <c r="AH55" s="212" t="e">
        <f ca="1">IF(AH$3="分類不明", 計算_移輸出入額!$BG56, AH$133*計算_投入係数表!AH55)</f>
        <v>#DIV/0!</v>
      </c>
      <c r="AI55" s="212" t="e">
        <f ca="1">IF(AI$3="分類不明", 計算_移輸出入額!$BG56, AI$133*計算_投入係数表!AI55)</f>
        <v>#DIV/0!</v>
      </c>
      <c r="AJ55" s="212" t="e">
        <f ca="1">IF(AJ$3="分類不明", 計算_移輸出入額!$BG56, AJ$133*計算_投入係数表!AJ55)</f>
        <v>#DIV/0!</v>
      </c>
      <c r="AK55" s="212" t="e">
        <f ca="1">IF(AK$3="分類不明", 計算_移輸出入額!$BG56, AK$133*計算_投入係数表!AK55)</f>
        <v>#DIV/0!</v>
      </c>
      <c r="AL55" s="212" t="e">
        <f ca="1">IF(AL$3="分類不明", 計算_移輸出入額!$BG56, AL$133*計算_投入係数表!AL55)</f>
        <v>#DIV/0!</v>
      </c>
      <c r="AM55" s="212" t="e">
        <f ca="1">IF(AM$3="分類不明", 計算_移輸出入額!$BG56, AM$133*計算_投入係数表!AM55)</f>
        <v>#DIV/0!</v>
      </c>
      <c r="AN55" s="212" t="e">
        <f ca="1">IF(AN$3="分類不明", 計算_移輸出入額!$BG56, AN$133*計算_投入係数表!AN55)</f>
        <v>#DIV/0!</v>
      </c>
      <c r="AO55" s="212" t="e">
        <f ca="1">IF(AO$3="分類不明", 計算_移輸出入額!$BG56, AO$133*計算_投入係数表!AO55)</f>
        <v>#DIV/0!</v>
      </c>
      <c r="AP55" s="212" t="e">
        <f ca="1">IF(AP$3="分類不明", 計算_移輸出入額!$BG56, AP$133*計算_投入係数表!AP55)</f>
        <v>#DIV/0!</v>
      </c>
      <c r="AQ55" s="212" t="e">
        <f ca="1">IF(AQ$3="分類不明", 計算_移輸出入額!$BG56, AQ$133*計算_投入係数表!AQ55)</f>
        <v>#DIV/0!</v>
      </c>
      <c r="AR55" s="212" t="e">
        <f ca="1">IF(AR$3="分類不明", 計算_移輸出入額!$BG56, AR$133*計算_投入係数表!AR55)</f>
        <v>#DIV/0!</v>
      </c>
      <c r="AS55" s="212" t="e">
        <f ca="1">IF(AS$3="分類不明", 計算_移輸出入額!$BG56, AS$133*計算_投入係数表!AS55)</f>
        <v>#DIV/0!</v>
      </c>
      <c r="AT55" s="212" t="e">
        <f ca="1">IF(AT$3="分類不明", 計算_移輸出入額!$BG56, AT$133*計算_投入係数表!AT55)</f>
        <v>#DIV/0!</v>
      </c>
      <c r="AU55" s="212" t="e">
        <f ca="1">IF(AU$3="分類不明", 計算_移輸出入額!$BG56, AU$133*計算_投入係数表!AU55)</f>
        <v>#DIV/0!</v>
      </c>
      <c r="AV55" s="212" t="e">
        <f ca="1">IF(AV$3="分類不明", 計算_移輸出入額!$BG56, AV$133*計算_投入係数表!AV55)</f>
        <v>#DIV/0!</v>
      </c>
      <c r="AW55" s="212" t="e">
        <f ca="1">IF(AW$3="分類不明", 計算_移輸出入額!$BG56, AW$133*計算_投入係数表!AW55)</f>
        <v>#DIV/0!</v>
      </c>
      <c r="AX55" s="212" t="e">
        <f ca="1">IF(AX$3="分類不明", 計算_移輸出入額!$BG56, AX$133*計算_投入係数表!AX55)</f>
        <v>#DIV/0!</v>
      </c>
      <c r="AY55" s="212" t="e">
        <f ca="1">IF(AY$3="分類不明", 計算_移輸出入額!$BG56, AY$133*計算_投入係数表!AY55)</f>
        <v>#DIV/0!</v>
      </c>
      <c r="AZ55" s="212" t="e">
        <f ca="1">IF(AZ$3="分類不明", 計算_移輸出入額!$BG56, AZ$133*計算_投入係数表!AZ55)</f>
        <v>#DIV/0!</v>
      </c>
      <c r="BA55" s="212" t="e">
        <f ca="1">IF(BA$3="分類不明", 計算_移輸出入額!$BG56, BA$133*計算_投入係数表!BA55)</f>
        <v>#DIV/0!</v>
      </c>
      <c r="BB55" s="212" t="e">
        <f ca="1">IF(BB$3="分類不明", 計算_移輸出入額!$BG56, BB$133*計算_投入係数表!BB55)</f>
        <v>#DIV/0!</v>
      </c>
      <c r="BC55" s="212" t="e">
        <f ca="1">IF(BC$3="分類不明", 計算_移輸出入額!$BG56, BC$133*計算_投入係数表!BC55)</f>
        <v>#DIV/0!</v>
      </c>
      <c r="BD55" s="212" t="e">
        <f ca="1">IF(BD$3="分類不明", 計算_移輸出入額!$BG56, BD$133*計算_投入係数表!BD55)</f>
        <v>#DIV/0!</v>
      </c>
      <c r="BE55" s="212" t="e">
        <f ca="1">IF(BE$3="分類不明", 計算_移輸出入額!$BG56, BE$133*計算_投入係数表!BE55)</f>
        <v>#DIV/0!</v>
      </c>
      <c r="BF55" s="212" t="e">
        <f ca="1">IF(BF$3="分類不明", 計算_移輸出入額!$BG56, BF$133*計算_投入係数表!BF55)</f>
        <v>#DIV/0!</v>
      </c>
      <c r="BG55" s="212" t="e">
        <f ca="1">IF(BG$3="分類不明", 計算_移輸出入額!$BG56, BG$133*計算_投入係数表!BG55)</f>
        <v>#DIV/0!</v>
      </c>
      <c r="BH55" s="212" t="e">
        <f ca="1">IF(BH$3="分類不明", 計算_移輸出入額!$BG56, BH$133*計算_投入係数表!BH55)</f>
        <v>#DIV/0!</v>
      </c>
      <c r="BI55" s="212" t="e">
        <f ca="1">IF(BI$3="分類不明", 計算_移輸出入額!$BG56, BI$133*計算_投入係数表!BI55)</f>
        <v>#DIV/0!</v>
      </c>
      <c r="BJ55" s="212" t="e">
        <f ca="1">IF(BJ$3="分類不明", 計算_移輸出入額!$BG56, BJ$133*計算_投入係数表!BJ55)</f>
        <v>#DIV/0!</v>
      </c>
      <c r="BK55" s="212" t="e">
        <f ca="1">IF(BK$3="分類不明", 計算_移輸出入額!$BG56, BK$133*計算_投入係数表!BK55)</f>
        <v>#DIV/0!</v>
      </c>
      <c r="BL55" s="212" t="e">
        <f ca="1">IF(BL$3="分類不明", 計算_移輸出入額!$BG56, BL$133*計算_投入係数表!BL55)</f>
        <v>#DIV/0!</v>
      </c>
      <c r="BM55" s="212" t="e">
        <f ca="1">IF(BM$3="分類不明", 計算_移輸出入額!$BG56, BM$133*計算_投入係数表!BM55)</f>
        <v>#DIV/0!</v>
      </c>
      <c r="BN55" s="212" t="e">
        <f ca="1">IF(BN$3="分類不明", 計算_移輸出入額!$BG56, BN$133*計算_投入係数表!BN55)</f>
        <v>#DIV/0!</v>
      </c>
      <c r="BO55" s="212" t="e">
        <f ca="1">IF(BO$3="分類不明", 計算_移輸出入額!$BG56, BO$133*計算_投入係数表!BO55)</f>
        <v>#DIV/0!</v>
      </c>
      <c r="BP55" s="212" t="e">
        <f ca="1">IF(BP$3="分類不明", 計算_移輸出入額!$BG56, BP$133*計算_投入係数表!BP55)</f>
        <v>#DIV/0!</v>
      </c>
      <c r="BQ55" s="212" t="e">
        <f ca="1">IF(BQ$3="分類不明", 計算_移輸出入額!$BG56, BQ$133*計算_投入係数表!BQ55)</f>
        <v>#DIV/0!</v>
      </c>
      <c r="BR55" s="212" t="e">
        <f ca="1">IF(BR$3="分類不明", 計算_移輸出入額!$BG56, BR$133*計算_投入係数表!BR55)</f>
        <v>#DIV/0!</v>
      </c>
      <c r="BS55" s="212" t="e">
        <f ca="1">IF(BS$3="分類不明", 計算_移輸出入額!$BG56, BS$133*計算_投入係数表!BS55)</f>
        <v>#DIV/0!</v>
      </c>
      <c r="BT55" s="212" t="e">
        <f ca="1">IF(BT$3="分類不明", 計算_移輸出入額!$BG56, BT$133*計算_投入係数表!BT55)</f>
        <v>#DIV/0!</v>
      </c>
      <c r="BU55" s="212" t="e">
        <f ca="1">IF(BU$3="分類不明", 計算_移輸出入額!$BG56, BU$133*計算_投入係数表!BU55)</f>
        <v>#DIV/0!</v>
      </c>
      <c r="BV55" s="212" t="e">
        <f ca="1">IF(BV$3="分類不明", 計算_移輸出入額!$BG56, BV$133*計算_投入係数表!BV55)</f>
        <v>#DIV/0!</v>
      </c>
      <c r="BW55" s="212" t="e">
        <f ca="1">IF(BW$3="分類不明", 計算_移輸出入額!$BG56, BW$133*計算_投入係数表!BW55)</f>
        <v>#DIV/0!</v>
      </c>
      <c r="BX55" s="212" t="e">
        <f ca="1">IF(BX$3="分類不明", 計算_移輸出入額!$BG56, BX$133*計算_投入係数表!BX55)</f>
        <v>#DIV/0!</v>
      </c>
      <c r="BY55" s="212" t="e">
        <f ca="1">IF(BY$3="分類不明", 計算_移輸出入額!$BG56, BY$133*計算_投入係数表!BY55)</f>
        <v>#DIV/0!</v>
      </c>
      <c r="BZ55" s="212" t="e">
        <f ca="1">IF(BZ$3="分類不明", 計算_移輸出入額!$BG56, BZ$133*計算_投入係数表!BZ55)</f>
        <v>#DIV/0!</v>
      </c>
      <c r="CA55" s="212" t="e">
        <f ca="1">IF(CA$3="分類不明", 計算_移輸出入額!$BG56, CA$133*計算_投入係数表!CA55)</f>
        <v>#DIV/0!</v>
      </c>
      <c r="CB55" s="212" t="e">
        <f ca="1">IF(CB$3="分類不明", 計算_移輸出入額!$BG56, CB$133*計算_投入係数表!CB55)</f>
        <v>#DIV/0!</v>
      </c>
      <c r="CC55" s="212" t="e">
        <f ca="1">IF(CC$3="分類不明", 計算_移輸出入額!$BG56, CC$133*計算_投入係数表!CC55)</f>
        <v>#DIV/0!</v>
      </c>
      <c r="CD55" s="212" t="e">
        <f ca="1">IF(CD$3="分類不明", 計算_移輸出入額!$BG56, CD$133*計算_投入係数表!CD55)</f>
        <v>#DIV/0!</v>
      </c>
      <c r="CE55" s="212" t="e">
        <f ca="1">IF(CE$3="分類不明", 計算_移輸出入額!$BG56, CE$133*計算_投入係数表!CE55)</f>
        <v>#DIV/0!</v>
      </c>
      <c r="CF55" s="212" t="e">
        <f ca="1">IF(CF$3="分類不明", 計算_移輸出入額!$BG56, CF$133*計算_投入係数表!CF55)</f>
        <v>#DIV/0!</v>
      </c>
      <c r="CG55" s="212" t="e">
        <f ca="1">IF(CG$3="分類不明", 計算_移輸出入額!$BG56, CG$133*計算_投入係数表!CG55)</f>
        <v>#DIV/0!</v>
      </c>
      <c r="CH55" s="212" t="e">
        <f ca="1">IF(CH$3="分類不明", 計算_移輸出入額!$BG56, CH$133*計算_投入係数表!CH55)</f>
        <v>#DIV/0!</v>
      </c>
      <c r="CI55" s="212" t="e">
        <f ca="1">IF(CI$3="分類不明", 計算_移輸出入額!$BG56, CI$133*計算_投入係数表!CI55)</f>
        <v>#DIV/0!</v>
      </c>
      <c r="CJ55" s="212" t="e">
        <f ca="1">IF(CJ$3="分類不明", 計算_移輸出入額!$BG56, CJ$133*計算_投入係数表!CJ55)</f>
        <v>#DIV/0!</v>
      </c>
      <c r="CK55" s="212" t="e">
        <f ca="1">IF(CK$3="分類不明", 計算_移輸出入額!$BG56, CK$133*計算_投入係数表!CK55)</f>
        <v>#DIV/0!</v>
      </c>
      <c r="CL55" s="212" t="e">
        <f ca="1">IF(CL$3="分類不明", 計算_移輸出入額!$BG56, CL$133*計算_投入係数表!CL55)</f>
        <v>#DIV/0!</v>
      </c>
      <c r="CM55" s="212" t="e">
        <f ca="1">IF(CM$3="分類不明", 計算_移輸出入額!$BG56, CM$133*計算_投入係数表!CM55)</f>
        <v>#DIV/0!</v>
      </c>
      <c r="CN55" s="212" t="e">
        <f ca="1">IF(CN$3="分類不明", 計算_移輸出入額!$BG56, CN$133*計算_投入係数表!CN55)</f>
        <v>#DIV/0!</v>
      </c>
      <c r="CO55" s="212" t="e">
        <f ca="1">IF(CO$3="分類不明", 計算_移輸出入額!$BG56, CO$133*計算_投入係数表!CO55)</f>
        <v>#DIV/0!</v>
      </c>
      <c r="CP55" s="212" t="e">
        <f ca="1">IF(CP$3="分類不明", 計算_移輸出入額!$BG56, CP$133*計算_投入係数表!CP55)</f>
        <v>#DIV/0!</v>
      </c>
      <c r="CQ55" s="212" t="e">
        <f ca="1">IF(CQ$3="分類不明", 計算_移輸出入額!$BG56, CQ$133*計算_投入係数表!CQ55)</f>
        <v>#DIV/0!</v>
      </c>
      <c r="CR55" s="212" t="e">
        <f ca="1">IF(CR$3="分類不明", 計算_移輸出入額!$BG56, CR$133*計算_投入係数表!CR55)</f>
        <v>#DIV/0!</v>
      </c>
      <c r="CS55" s="212" t="e">
        <f ca="1">IF(CS$3="分類不明", 計算_移輸出入額!$BG56, CS$133*計算_投入係数表!CS55)</f>
        <v>#DIV/0!</v>
      </c>
      <c r="CT55" s="212" t="e">
        <f ca="1">IF(CT$3="分類不明", 計算_移輸出入額!$BG56, CT$133*計算_投入係数表!CT55)</f>
        <v>#DIV/0!</v>
      </c>
      <c r="CU55" s="212" t="e">
        <f ca="1">IF(CU$3="分類不明", 計算_移輸出入額!$BG56, CU$133*計算_投入係数表!CU55)</f>
        <v>#DIV/0!</v>
      </c>
      <c r="CV55" s="212" t="e">
        <f ca="1">IF(CV$3="分類不明", 計算_移輸出入額!$BG56, CV$133*計算_投入係数表!CV55)</f>
        <v>#DIV/0!</v>
      </c>
      <c r="CW55" s="212" t="e">
        <f ca="1">IF(CW$3="分類不明", 計算_移輸出入額!$BG56, CW$133*計算_投入係数表!CW55)</f>
        <v>#DIV/0!</v>
      </c>
      <c r="CX55" s="212" t="e">
        <f ca="1">IF(CX$3="分類不明", 計算_移輸出入額!$BG56, CX$133*計算_投入係数表!CX55)</f>
        <v>#DIV/0!</v>
      </c>
      <c r="CY55" s="212" t="e">
        <f ca="1">IF(CY$3="分類不明", 計算_移輸出入額!$BG56, CY$133*計算_投入係数表!CY55)</f>
        <v>#DIV/0!</v>
      </c>
      <c r="CZ55" s="212" t="e">
        <f ca="1">IF(CZ$3="分類不明", 計算_移輸出入額!$BG56, CZ$133*計算_投入係数表!CZ55)</f>
        <v>#DIV/0!</v>
      </c>
      <c r="DA55" s="212" t="e">
        <f ca="1">IF(DA$3="分類不明", 計算_移輸出入額!$BG56, DA$133*計算_投入係数表!DA55)</f>
        <v>#DIV/0!</v>
      </c>
      <c r="DB55" s="212" t="e">
        <f ca="1">IF(DB$3="分類不明", 計算_移輸出入額!$BG56, DB$133*計算_投入係数表!DB55)</f>
        <v>#DIV/0!</v>
      </c>
      <c r="DC55" s="212" t="e">
        <f ca="1">IF(DC$3="分類不明", 計算_移輸出入額!$BG56, DC$133*計算_投入係数表!DC55)</f>
        <v>#DIV/0!</v>
      </c>
      <c r="DD55" s="212" t="e">
        <f ca="1">IF(DD$3="分類不明", 計算_移輸出入額!$BG56, DD$133*計算_投入係数表!DD55)</f>
        <v>#DIV/0!</v>
      </c>
      <c r="DE55" s="212" t="e">
        <f ca="1">IF(DE$3="分類不明", 計算_移輸出入額!$BG56, DE$133*計算_投入係数表!DE55)</f>
        <v>#DIV/0!</v>
      </c>
      <c r="DF55" s="212" t="e">
        <f ca="1">IF(DF$3="分類不明", 計算_移輸出入額!$BG56, DF$133*計算_投入係数表!DF55)</f>
        <v>#DIV/0!</v>
      </c>
      <c r="DG55" s="212" t="e">
        <f ca="1">IF(DG$3="分類不明", 計算_移輸出入額!$BG56, DG$133*計算_投入係数表!DG55)</f>
        <v>#DIV/0!</v>
      </c>
      <c r="DH55" s="212" t="e">
        <f ca="1">IF(DH$3="分類不明", 計算_移輸出入額!$BG56, DH$133*計算_投入係数表!DH55)</f>
        <v>#DIV/0!</v>
      </c>
      <c r="DI55" s="212" t="e">
        <f ca="1">IF(DI$3="分類不明", 計算_移輸出入額!$BG56, DI$133*計算_投入係数表!DI55)</f>
        <v>#DIV/0!</v>
      </c>
      <c r="DJ55" s="212" t="e">
        <f ca="1">IF(DJ$3="分類不明", 計算_移輸出入額!$BG56, DJ$133*計算_投入係数表!DJ55)</f>
        <v>#DIV/0!</v>
      </c>
      <c r="DK55" s="212" t="e">
        <f ca="1">IF(DK$3="分類不明", 計算_移輸出入額!$BG56, DK$133*計算_投入係数表!DK55)</f>
        <v>#DIV/0!</v>
      </c>
      <c r="DL55" s="212" t="e">
        <f ca="1">IF(DL$3="分類不明", 計算_移輸出入額!$BG56, DL$133*計算_投入係数表!DL55)</f>
        <v>#DIV/0!</v>
      </c>
      <c r="DM55" s="212" t="e">
        <f ca="1">IF(DM$3="分類不明", 計算_移輸出入額!$BG56, DM$133*計算_投入係数表!DM55)</f>
        <v>#DIV/0!</v>
      </c>
      <c r="DN55" s="212" t="e">
        <f ca="1">IF(DN$3="分類不明", 計算_移輸出入額!$BG56, DN$133*計算_投入係数表!DN55)</f>
        <v>#DIV/0!</v>
      </c>
      <c r="DO55" s="212" t="e">
        <f ca="1">IF(DO$3="分類不明", 計算_移輸出入額!$BG56, DO$133*計算_投入係数表!DO55)</f>
        <v>#DIV/0!</v>
      </c>
      <c r="DP55" s="212" t="e">
        <f ca="1">IF(DP$3="分類不明", 計算_移輸出入額!$BG56, DP$133*計算_投入係数表!DP55)</f>
        <v>#DIV/0!</v>
      </c>
      <c r="DQ55" s="212" t="e">
        <f ca="1">IF(DQ$3="分類不明", 計算_移輸出入額!$BG56, DQ$133*計算_投入係数表!DQ55)</f>
        <v>#DIV/0!</v>
      </c>
      <c r="DR55" s="212" t="e">
        <f ca="1">IF(DR$3="分類不明", 計算_移輸出入額!$BG56, DR$133*計算_投入係数表!DR55)</f>
        <v>#DIV/0!</v>
      </c>
      <c r="DS55" s="212" t="e">
        <f ca="1">IF(DS$3="分類不明", 計算_移輸出入額!$BG56, DS$133*計算_投入係数表!DS55)</f>
        <v>#DIV/0!</v>
      </c>
      <c r="DT55" s="213">
        <f t="shared" ca="1" si="1"/>
        <v>0</v>
      </c>
      <c r="DU55" s="214">
        <f>計算_基本取引表_調整前!DU55</f>
        <v>0</v>
      </c>
      <c r="DV55" s="214">
        <f>IF($C55="分類不明", 計算_基本取引表_調整前!DV55+_xlfn.AGGREGATE(9,6,計算_移輸出入額!$BF$5:$BF$124), 計算_基本取引表_調整前!DV55)</f>
        <v>0</v>
      </c>
      <c r="DW55" s="214">
        <f>計算_基本取引表_調整前!DW55</f>
        <v>0</v>
      </c>
      <c r="DX55" s="214">
        <f>計算_基本取引表_調整前!DX55</f>
        <v>0</v>
      </c>
      <c r="DY55" s="214">
        <f>計算_基本取引表_調整前!DY55</f>
        <v>0</v>
      </c>
      <c r="DZ55" s="214">
        <f>計算_基本取引表_調整前!DZ55</f>
        <v>0</v>
      </c>
      <c r="EA55" s="214" t="e">
        <f>計算_基本取引表_調整前!EA55</f>
        <v>#DIV/0!</v>
      </c>
      <c r="EB55" s="735">
        <f ca="1">IFERROR(SUMIF(振分, $C55, 入力_北海道基本取引表!EB$4:EB$124)*($EE55/SUMIF(振分, $C55, 入力_北海道基本取引表!$EG$4:$EG$107)), 0)</f>
        <v>0</v>
      </c>
      <c r="EC55" s="215" t="e">
        <f t="shared" si="2"/>
        <v>#DIV/0!</v>
      </c>
      <c r="ED55" s="216" t="e">
        <f t="shared" ca="1" si="3"/>
        <v>#DIV/0!</v>
      </c>
      <c r="EE55" s="214" t="e">
        <f ca="1"/>
        <v>#DIV/0!</v>
      </c>
      <c r="EF55" s="216" t="e">
        <f t="shared" ca="1" si="4"/>
        <v>#DIV/0!</v>
      </c>
      <c r="EG55" s="216" t="e">
        <f t="shared" ca="1" si="0"/>
        <v>#DIV/0!</v>
      </c>
      <c r="EH55" s="214" t="e">
        <f ca="1"/>
        <v>#DIV/0!</v>
      </c>
      <c r="EI55" s="216" t="e">
        <f t="shared" ca="1" si="5"/>
        <v>#DIV/0!</v>
      </c>
      <c r="EJ55" s="216" t="e">
        <f ca="1"/>
        <v>#DIV/0!</v>
      </c>
      <c r="EK55" s="215"/>
    </row>
    <row r="56" spans="2:141" s="6" customFormat="1" ht="15.75" hidden="1" customHeight="1" x14ac:dyDescent="0.25">
      <c r="B56" s="53">
        <v>53</v>
      </c>
      <c r="C56" s="192" t="str">
        <v>-</v>
      </c>
      <c r="D56" s="211">
        <f ca="1">IF(D$3="分類不明", 計算_移輸出入額!$BG57, D$133*計算_投入係数表!D56)</f>
        <v>0</v>
      </c>
      <c r="E56" s="212">
        <f ca="1">IF(E$3="分類不明", 計算_移輸出入額!$BG57, E$133*計算_投入係数表!E56)</f>
        <v>0</v>
      </c>
      <c r="F56" s="212">
        <f ca="1">IF(F$3="分類不明", 計算_移輸出入額!$BG57, F$133*計算_投入係数表!F56)</f>
        <v>0</v>
      </c>
      <c r="G56" s="212">
        <f ca="1">IF(G$3="分類不明", 計算_移輸出入額!$BG57, G$133*計算_投入係数表!G56)</f>
        <v>0</v>
      </c>
      <c r="H56" s="212">
        <f ca="1">IF(H$3="分類不明", 計算_移輸出入額!$BG57, H$133*計算_投入係数表!H56)</f>
        <v>0</v>
      </c>
      <c r="I56" s="212">
        <f ca="1">IF(I$3="分類不明", 計算_移輸出入額!$BG57, I$133*計算_投入係数表!I56)</f>
        <v>0</v>
      </c>
      <c r="J56" s="212">
        <f ca="1">IF(J$3="分類不明", 計算_移輸出入額!$BG57, J$133*計算_投入係数表!J56)</f>
        <v>0</v>
      </c>
      <c r="K56" s="212">
        <f ca="1">IF(K$3="分類不明", 計算_移輸出入額!$BG57, K$133*計算_投入係数表!K56)</f>
        <v>0</v>
      </c>
      <c r="L56" s="212">
        <f ca="1">IF(L$3="分類不明", 計算_移輸出入額!$BG57, L$133*計算_投入係数表!L56)</f>
        <v>0</v>
      </c>
      <c r="M56" s="212">
        <f ca="1">IF(M$3="分類不明", 計算_移輸出入額!$BG57, M$133*計算_投入係数表!M56)</f>
        <v>0</v>
      </c>
      <c r="N56" s="212">
        <f ca="1">IF(N$3="分類不明", 計算_移輸出入額!$BG57, N$133*計算_投入係数表!N56)</f>
        <v>0</v>
      </c>
      <c r="O56" s="212">
        <f ca="1">IF(O$3="分類不明", 計算_移輸出入額!$BG57, O$133*計算_投入係数表!O56)</f>
        <v>0</v>
      </c>
      <c r="P56" s="212" t="e">
        <f ca="1">IF(P$3="分類不明", 計算_移輸出入額!$BG57, P$133*計算_投入係数表!P56)</f>
        <v>#DIV/0!</v>
      </c>
      <c r="Q56" s="212" t="e">
        <f ca="1">IF(Q$3="分類不明", 計算_移輸出入額!$BG57, Q$133*計算_投入係数表!Q56)</f>
        <v>#DIV/0!</v>
      </c>
      <c r="R56" s="212" t="e">
        <f ca="1">IF(R$3="分類不明", 計算_移輸出入額!$BG57, R$133*計算_投入係数表!R56)</f>
        <v>#DIV/0!</v>
      </c>
      <c r="S56" s="212" t="e">
        <f ca="1">IF(S$3="分類不明", 計算_移輸出入額!$BG57, S$133*計算_投入係数表!S56)</f>
        <v>#DIV/0!</v>
      </c>
      <c r="T56" s="212" t="e">
        <f ca="1">IF(T$3="分類不明", 計算_移輸出入額!$BG57, T$133*計算_投入係数表!T56)</f>
        <v>#DIV/0!</v>
      </c>
      <c r="U56" s="212" t="e">
        <f ca="1">IF(U$3="分類不明", 計算_移輸出入額!$BG57, U$133*計算_投入係数表!U56)</f>
        <v>#DIV/0!</v>
      </c>
      <c r="V56" s="212" t="e">
        <f ca="1">IF(V$3="分類不明", 計算_移輸出入額!$BG57, V$133*計算_投入係数表!V56)</f>
        <v>#DIV/0!</v>
      </c>
      <c r="W56" s="212" t="e">
        <f ca="1">IF(W$3="分類不明", 計算_移輸出入額!$BG57, W$133*計算_投入係数表!W56)</f>
        <v>#DIV/0!</v>
      </c>
      <c r="X56" s="212" t="e">
        <f ca="1">IF(X$3="分類不明", 計算_移輸出入額!$BG57, X$133*計算_投入係数表!X56)</f>
        <v>#DIV/0!</v>
      </c>
      <c r="Y56" s="212" t="e">
        <f ca="1">IF(Y$3="分類不明", 計算_移輸出入額!$BG57, Y$133*計算_投入係数表!Y56)</f>
        <v>#DIV/0!</v>
      </c>
      <c r="Z56" s="212" t="e">
        <f ca="1">IF(Z$3="分類不明", 計算_移輸出入額!$BG57, Z$133*計算_投入係数表!Z56)</f>
        <v>#DIV/0!</v>
      </c>
      <c r="AA56" s="212" t="e">
        <f ca="1">IF(AA$3="分類不明", 計算_移輸出入額!$BG57, AA$133*計算_投入係数表!AA56)</f>
        <v>#DIV/0!</v>
      </c>
      <c r="AB56" s="212" t="e">
        <f ca="1">IF(AB$3="分類不明", 計算_移輸出入額!$BG57, AB$133*計算_投入係数表!AB56)</f>
        <v>#DIV/0!</v>
      </c>
      <c r="AC56" s="212" t="e">
        <f ca="1">IF(AC$3="分類不明", 計算_移輸出入額!$BG57, AC$133*計算_投入係数表!AC56)</f>
        <v>#DIV/0!</v>
      </c>
      <c r="AD56" s="212" t="e">
        <f ca="1">IF(AD$3="分類不明", 計算_移輸出入額!$BG57, AD$133*計算_投入係数表!AD56)</f>
        <v>#DIV/0!</v>
      </c>
      <c r="AE56" s="212" t="e">
        <f ca="1">IF(AE$3="分類不明", 計算_移輸出入額!$BG57, AE$133*計算_投入係数表!AE56)</f>
        <v>#DIV/0!</v>
      </c>
      <c r="AF56" s="212" t="e">
        <f ca="1">IF(AF$3="分類不明", 計算_移輸出入額!$BG57, AF$133*計算_投入係数表!AF56)</f>
        <v>#DIV/0!</v>
      </c>
      <c r="AG56" s="212" t="e">
        <f ca="1">IF(AG$3="分類不明", 計算_移輸出入額!$BG57, AG$133*計算_投入係数表!AG56)</f>
        <v>#DIV/0!</v>
      </c>
      <c r="AH56" s="212" t="e">
        <f ca="1">IF(AH$3="分類不明", 計算_移輸出入額!$BG57, AH$133*計算_投入係数表!AH56)</f>
        <v>#DIV/0!</v>
      </c>
      <c r="AI56" s="212" t="e">
        <f ca="1">IF(AI$3="分類不明", 計算_移輸出入額!$BG57, AI$133*計算_投入係数表!AI56)</f>
        <v>#DIV/0!</v>
      </c>
      <c r="AJ56" s="212" t="e">
        <f ca="1">IF(AJ$3="分類不明", 計算_移輸出入額!$BG57, AJ$133*計算_投入係数表!AJ56)</f>
        <v>#DIV/0!</v>
      </c>
      <c r="AK56" s="212" t="e">
        <f ca="1">IF(AK$3="分類不明", 計算_移輸出入額!$BG57, AK$133*計算_投入係数表!AK56)</f>
        <v>#DIV/0!</v>
      </c>
      <c r="AL56" s="212" t="e">
        <f ca="1">IF(AL$3="分類不明", 計算_移輸出入額!$BG57, AL$133*計算_投入係数表!AL56)</f>
        <v>#DIV/0!</v>
      </c>
      <c r="AM56" s="212" t="e">
        <f ca="1">IF(AM$3="分類不明", 計算_移輸出入額!$BG57, AM$133*計算_投入係数表!AM56)</f>
        <v>#DIV/0!</v>
      </c>
      <c r="AN56" s="212" t="e">
        <f ca="1">IF(AN$3="分類不明", 計算_移輸出入額!$BG57, AN$133*計算_投入係数表!AN56)</f>
        <v>#DIV/0!</v>
      </c>
      <c r="AO56" s="212" t="e">
        <f ca="1">IF(AO$3="分類不明", 計算_移輸出入額!$BG57, AO$133*計算_投入係数表!AO56)</f>
        <v>#DIV/0!</v>
      </c>
      <c r="AP56" s="212" t="e">
        <f ca="1">IF(AP$3="分類不明", 計算_移輸出入額!$BG57, AP$133*計算_投入係数表!AP56)</f>
        <v>#DIV/0!</v>
      </c>
      <c r="AQ56" s="212" t="e">
        <f ca="1">IF(AQ$3="分類不明", 計算_移輸出入額!$BG57, AQ$133*計算_投入係数表!AQ56)</f>
        <v>#DIV/0!</v>
      </c>
      <c r="AR56" s="212" t="e">
        <f ca="1">IF(AR$3="分類不明", 計算_移輸出入額!$BG57, AR$133*計算_投入係数表!AR56)</f>
        <v>#DIV/0!</v>
      </c>
      <c r="AS56" s="212" t="e">
        <f ca="1">IF(AS$3="分類不明", 計算_移輸出入額!$BG57, AS$133*計算_投入係数表!AS56)</f>
        <v>#DIV/0!</v>
      </c>
      <c r="AT56" s="212" t="e">
        <f ca="1">IF(AT$3="分類不明", 計算_移輸出入額!$BG57, AT$133*計算_投入係数表!AT56)</f>
        <v>#DIV/0!</v>
      </c>
      <c r="AU56" s="212" t="e">
        <f ca="1">IF(AU$3="分類不明", 計算_移輸出入額!$BG57, AU$133*計算_投入係数表!AU56)</f>
        <v>#DIV/0!</v>
      </c>
      <c r="AV56" s="212" t="e">
        <f ca="1">IF(AV$3="分類不明", 計算_移輸出入額!$BG57, AV$133*計算_投入係数表!AV56)</f>
        <v>#DIV/0!</v>
      </c>
      <c r="AW56" s="212" t="e">
        <f ca="1">IF(AW$3="分類不明", 計算_移輸出入額!$BG57, AW$133*計算_投入係数表!AW56)</f>
        <v>#DIV/0!</v>
      </c>
      <c r="AX56" s="212" t="e">
        <f ca="1">IF(AX$3="分類不明", 計算_移輸出入額!$BG57, AX$133*計算_投入係数表!AX56)</f>
        <v>#DIV/0!</v>
      </c>
      <c r="AY56" s="212" t="e">
        <f ca="1">IF(AY$3="分類不明", 計算_移輸出入額!$BG57, AY$133*計算_投入係数表!AY56)</f>
        <v>#DIV/0!</v>
      </c>
      <c r="AZ56" s="212" t="e">
        <f ca="1">IF(AZ$3="分類不明", 計算_移輸出入額!$BG57, AZ$133*計算_投入係数表!AZ56)</f>
        <v>#DIV/0!</v>
      </c>
      <c r="BA56" s="212" t="e">
        <f ca="1">IF(BA$3="分類不明", 計算_移輸出入額!$BG57, BA$133*計算_投入係数表!BA56)</f>
        <v>#DIV/0!</v>
      </c>
      <c r="BB56" s="212" t="e">
        <f ca="1">IF(BB$3="分類不明", 計算_移輸出入額!$BG57, BB$133*計算_投入係数表!BB56)</f>
        <v>#DIV/0!</v>
      </c>
      <c r="BC56" s="212" t="e">
        <f ca="1">IF(BC$3="分類不明", 計算_移輸出入額!$BG57, BC$133*計算_投入係数表!BC56)</f>
        <v>#DIV/0!</v>
      </c>
      <c r="BD56" s="212" t="e">
        <f ca="1">IF(BD$3="分類不明", 計算_移輸出入額!$BG57, BD$133*計算_投入係数表!BD56)</f>
        <v>#DIV/0!</v>
      </c>
      <c r="BE56" s="212" t="e">
        <f ca="1">IF(BE$3="分類不明", 計算_移輸出入額!$BG57, BE$133*計算_投入係数表!BE56)</f>
        <v>#DIV/0!</v>
      </c>
      <c r="BF56" s="212" t="e">
        <f ca="1">IF(BF$3="分類不明", 計算_移輸出入額!$BG57, BF$133*計算_投入係数表!BF56)</f>
        <v>#DIV/0!</v>
      </c>
      <c r="BG56" s="212" t="e">
        <f ca="1">IF(BG$3="分類不明", 計算_移輸出入額!$BG57, BG$133*計算_投入係数表!BG56)</f>
        <v>#DIV/0!</v>
      </c>
      <c r="BH56" s="212" t="e">
        <f ca="1">IF(BH$3="分類不明", 計算_移輸出入額!$BG57, BH$133*計算_投入係数表!BH56)</f>
        <v>#DIV/0!</v>
      </c>
      <c r="BI56" s="212" t="e">
        <f ca="1">IF(BI$3="分類不明", 計算_移輸出入額!$BG57, BI$133*計算_投入係数表!BI56)</f>
        <v>#DIV/0!</v>
      </c>
      <c r="BJ56" s="212" t="e">
        <f ca="1">IF(BJ$3="分類不明", 計算_移輸出入額!$BG57, BJ$133*計算_投入係数表!BJ56)</f>
        <v>#DIV/0!</v>
      </c>
      <c r="BK56" s="212" t="e">
        <f ca="1">IF(BK$3="分類不明", 計算_移輸出入額!$BG57, BK$133*計算_投入係数表!BK56)</f>
        <v>#DIV/0!</v>
      </c>
      <c r="BL56" s="212" t="e">
        <f ca="1">IF(BL$3="分類不明", 計算_移輸出入額!$BG57, BL$133*計算_投入係数表!BL56)</f>
        <v>#DIV/0!</v>
      </c>
      <c r="BM56" s="212" t="e">
        <f ca="1">IF(BM$3="分類不明", 計算_移輸出入額!$BG57, BM$133*計算_投入係数表!BM56)</f>
        <v>#DIV/0!</v>
      </c>
      <c r="BN56" s="212" t="e">
        <f ca="1">IF(BN$3="分類不明", 計算_移輸出入額!$BG57, BN$133*計算_投入係数表!BN56)</f>
        <v>#DIV/0!</v>
      </c>
      <c r="BO56" s="212" t="e">
        <f ca="1">IF(BO$3="分類不明", 計算_移輸出入額!$BG57, BO$133*計算_投入係数表!BO56)</f>
        <v>#DIV/0!</v>
      </c>
      <c r="BP56" s="212" t="e">
        <f ca="1">IF(BP$3="分類不明", 計算_移輸出入額!$BG57, BP$133*計算_投入係数表!BP56)</f>
        <v>#DIV/0!</v>
      </c>
      <c r="BQ56" s="212" t="e">
        <f ca="1">IF(BQ$3="分類不明", 計算_移輸出入額!$BG57, BQ$133*計算_投入係数表!BQ56)</f>
        <v>#DIV/0!</v>
      </c>
      <c r="BR56" s="212" t="e">
        <f ca="1">IF(BR$3="分類不明", 計算_移輸出入額!$BG57, BR$133*計算_投入係数表!BR56)</f>
        <v>#DIV/0!</v>
      </c>
      <c r="BS56" s="212" t="e">
        <f ca="1">IF(BS$3="分類不明", 計算_移輸出入額!$BG57, BS$133*計算_投入係数表!BS56)</f>
        <v>#DIV/0!</v>
      </c>
      <c r="BT56" s="212" t="e">
        <f ca="1">IF(BT$3="分類不明", 計算_移輸出入額!$BG57, BT$133*計算_投入係数表!BT56)</f>
        <v>#DIV/0!</v>
      </c>
      <c r="BU56" s="212" t="e">
        <f ca="1">IF(BU$3="分類不明", 計算_移輸出入額!$BG57, BU$133*計算_投入係数表!BU56)</f>
        <v>#DIV/0!</v>
      </c>
      <c r="BV56" s="212" t="e">
        <f ca="1">IF(BV$3="分類不明", 計算_移輸出入額!$BG57, BV$133*計算_投入係数表!BV56)</f>
        <v>#DIV/0!</v>
      </c>
      <c r="BW56" s="212" t="e">
        <f ca="1">IF(BW$3="分類不明", 計算_移輸出入額!$BG57, BW$133*計算_投入係数表!BW56)</f>
        <v>#DIV/0!</v>
      </c>
      <c r="BX56" s="212" t="e">
        <f ca="1">IF(BX$3="分類不明", 計算_移輸出入額!$BG57, BX$133*計算_投入係数表!BX56)</f>
        <v>#DIV/0!</v>
      </c>
      <c r="BY56" s="212" t="e">
        <f ca="1">IF(BY$3="分類不明", 計算_移輸出入額!$BG57, BY$133*計算_投入係数表!BY56)</f>
        <v>#DIV/0!</v>
      </c>
      <c r="BZ56" s="212" t="e">
        <f ca="1">IF(BZ$3="分類不明", 計算_移輸出入額!$BG57, BZ$133*計算_投入係数表!BZ56)</f>
        <v>#DIV/0!</v>
      </c>
      <c r="CA56" s="212" t="e">
        <f ca="1">IF(CA$3="分類不明", 計算_移輸出入額!$BG57, CA$133*計算_投入係数表!CA56)</f>
        <v>#DIV/0!</v>
      </c>
      <c r="CB56" s="212" t="e">
        <f ca="1">IF(CB$3="分類不明", 計算_移輸出入額!$BG57, CB$133*計算_投入係数表!CB56)</f>
        <v>#DIV/0!</v>
      </c>
      <c r="CC56" s="212" t="e">
        <f ca="1">IF(CC$3="分類不明", 計算_移輸出入額!$BG57, CC$133*計算_投入係数表!CC56)</f>
        <v>#DIV/0!</v>
      </c>
      <c r="CD56" s="212" t="e">
        <f ca="1">IF(CD$3="分類不明", 計算_移輸出入額!$BG57, CD$133*計算_投入係数表!CD56)</f>
        <v>#DIV/0!</v>
      </c>
      <c r="CE56" s="212" t="e">
        <f ca="1">IF(CE$3="分類不明", 計算_移輸出入額!$BG57, CE$133*計算_投入係数表!CE56)</f>
        <v>#DIV/0!</v>
      </c>
      <c r="CF56" s="212" t="e">
        <f ca="1">IF(CF$3="分類不明", 計算_移輸出入額!$BG57, CF$133*計算_投入係数表!CF56)</f>
        <v>#DIV/0!</v>
      </c>
      <c r="CG56" s="212" t="e">
        <f ca="1">IF(CG$3="分類不明", 計算_移輸出入額!$BG57, CG$133*計算_投入係数表!CG56)</f>
        <v>#DIV/0!</v>
      </c>
      <c r="CH56" s="212" t="e">
        <f ca="1">IF(CH$3="分類不明", 計算_移輸出入額!$BG57, CH$133*計算_投入係数表!CH56)</f>
        <v>#DIV/0!</v>
      </c>
      <c r="CI56" s="212" t="e">
        <f ca="1">IF(CI$3="分類不明", 計算_移輸出入額!$BG57, CI$133*計算_投入係数表!CI56)</f>
        <v>#DIV/0!</v>
      </c>
      <c r="CJ56" s="212" t="e">
        <f ca="1">IF(CJ$3="分類不明", 計算_移輸出入額!$BG57, CJ$133*計算_投入係数表!CJ56)</f>
        <v>#DIV/0!</v>
      </c>
      <c r="CK56" s="212" t="e">
        <f ca="1">IF(CK$3="分類不明", 計算_移輸出入額!$BG57, CK$133*計算_投入係数表!CK56)</f>
        <v>#DIV/0!</v>
      </c>
      <c r="CL56" s="212" t="e">
        <f ca="1">IF(CL$3="分類不明", 計算_移輸出入額!$BG57, CL$133*計算_投入係数表!CL56)</f>
        <v>#DIV/0!</v>
      </c>
      <c r="CM56" s="212" t="e">
        <f ca="1">IF(CM$3="分類不明", 計算_移輸出入額!$BG57, CM$133*計算_投入係数表!CM56)</f>
        <v>#DIV/0!</v>
      </c>
      <c r="CN56" s="212" t="e">
        <f ca="1">IF(CN$3="分類不明", 計算_移輸出入額!$BG57, CN$133*計算_投入係数表!CN56)</f>
        <v>#DIV/0!</v>
      </c>
      <c r="CO56" s="212" t="e">
        <f ca="1">IF(CO$3="分類不明", 計算_移輸出入額!$BG57, CO$133*計算_投入係数表!CO56)</f>
        <v>#DIV/0!</v>
      </c>
      <c r="CP56" s="212" t="e">
        <f ca="1">IF(CP$3="分類不明", 計算_移輸出入額!$BG57, CP$133*計算_投入係数表!CP56)</f>
        <v>#DIV/0!</v>
      </c>
      <c r="CQ56" s="212" t="e">
        <f ca="1">IF(CQ$3="分類不明", 計算_移輸出入額!$BG57, CQ$133*計算_投入係数表!CQ56)</f>
        <v>#DIV/0!</v>
      </c>
      <c r="CR56" s="212" t="e">
        <f ca="1">IF(CR$3="分類不明", 計算_移輸出入額!$BG57, CR$133*計算_投入係数表!CR56)</f>
        <v>#DIV/0!</v>
      </c>
      <c r="CS56" s="212" t="e">
        <f ca="1">IF(CS$3="分類不明", 計算_移輸出入額!$BG57, CS$133*計算_投入係数表!CS56)</f>
        <v>#DIV/0!</v>
      </c>
      <c r="CT56" s="212" t="e">
        <f ca="1">IF(CT$3="分類不明", 計算_移輸出入額!$BG57, CT$133*計算_投入係数表!CT56)</f>
        <v>#DIV/0!</v>
      </c>
      <c r="CU56" s="212" t="e">
        <f ca="1">IF(CU$3="分類不明", 計算_移輸出入額!$BG57, CU$133*計算_投入係数表!CU56)</f>
        <v>#DIV/0!</v>
      </c>
      <c r="CV56" s="212" t="e">
        <f ca="1">IF(CV$3="分類不明", 計算_移輸出入額!$BG57, CV$133*計算_投入係数表!CV56)</f>
        <v>#DIV/0!</v>
      </c>
      <c r="CW56" s="212" t="e">
        <f ca="1">IF(CW$3="分類不明", 計算_移輸出入額!$BG57, CW$133*計算_投入係数表!CW56)</f>
        <v>#DIV/0!</v>
      </c>
      <c r="CX56" s="212" t="e">
        <f ca="1">IF(CX$3="分類不明", 計算_移輸出入額!$BG57, CX$133*計算_投入係数表!CX56)</f>
        <v>#DIV/0!</v>
      </c>
      <c r="CY56" s="212" t="e">
        <f ca="1">IF(CY$3="分類不明", 計算_移輸出入額!$BG57, CY$133*計算_投入係数表!CY56)</f>
        <v>#DIV/0!</v>
      </c>
      <c r="CZ56" s="212" t="e">
        <f ca="1">IF(CZ$3="分類不明", 計算_移輸出入額!$BG57, CZ$133*計算_投入係数表!CZ56)</f>
        <v>#DIV/0!</v>
      </c>
      <c r="DA56" s="212" t="e">
        <f ca="1">IF(DA$3="分類不明", 計算_移輸出入額!$BG57, DA$133*計算_投入係数表!DA56)</f>
        <v>#DIV/0!</v>
      </c>
      <c r="DB56" s="212" t="e">
        <f ca="1">IF(DB$3="分類不明", 計算_移輸出入額!$BG57, DB$133*計算_投入係数表!DB56)</f>
        <v>#DIV/0!</v>
      </c>
      <c r="DC56" s="212" t="e">
        <f ca="1">IF(DC$3="分類不明", 計算_移輸出入額!$BG57, DC$133*計算_投入係数表!DC56)</f>
        <v>#DIV/0!</v>
      </c>
      <c r="DD56" s="212" t="e">
        <f ca="1">IF(DD$3="分類不明", 計算_移輸出入額!$BG57, DD$133*計算_投入係数表!DD56)</f>
        <v>#DIV/0!</v>
      </c>
      <c r="DE56" s="212" t="e">
        <f ca="1">IF(DE$3="分類不明", 計算_移輸出入額!$BG57, DE$133*計算_投入係数表!DE56)</f>
        <v>#DIV/0!</v>
      </c>
      <c r="DF56" s="212" t="e">
        <f ca="1">IF(DF$3="分類不明", 計算_移輸出入額!$BG57, DF$133*計算_投入係数表!DF56)</f>
        <v>#DIV/0!</v>
      </c>
      <c r="DG56" s="212" t="e">
        <f ca="1">IF(DG$3="分類不明", 計算_移輸出入額!$BG57, DG$133*計算_投入係数表!DG56)</f>
        <v>#DIV/0!</v>
      </c>
      <c r="DH56" s="212" t="e">
        <f ca="1">IF(DH$3="分類不明", 計算_移輸出入額!$BG57, DH$133*計算_投入係数表!DH56)</f>
        <v>#DIV/0!</v>
      </c>
      <c r="DI56" s="212" t="e">
        <f ca="1">IF(DI$3="分類不明", 計算_移輸出入額!$BG57, DI$133*計算_投入係数表!DI56)</f>
        <v>#DIV/0!</v>
      </c>
      <c r="DJ56" s="212" t="e">
        <f ca="1">IF(DJ$3="分類不明", 計算_移輸出入額!$BG57, DJ$133*計算_投入係数表!DJ56)</f>
        <v>#DIV/0!</v>
      </c>
      <c r="DK56" s="212" t="e">
        <f ca="1">IF(DK$3="分類不明", 計算_移輸出入額!$BG57, DK$133*計算_投入係数表!DK56)</f>
        <v>#DIV/0!</v>
      </c>
      <c r="DL56" s="212" t="e">
        <f ca="1">IF(DL$3="分類不明", 計算_移輸出入額!$BG57, DL$133*計算_投入係数表!DL56)</f>
        <v>#DIV/0!</v>
      </c>
      <c r="DM56" s="212" t="e">
        <f ca="1">IF(DM$3="分類不明", 計算_移輸出入額!$BG57, DM$133*計算_投入係数表!DM56)</f>
        <v>#DIV/0!</v>
      </c>
      <c r="DN56" s="212" t="e">
        <f ca="1">IF(DN$3="分類不明", 計算_移輸出入額!$BG57, DN$133*計算_投入係数表!DN56)</f>
        <v>#DIV/0!</v>
      </c>
      <c r="DO56" s="212" t="e">
        <f ca="1">IF(DO$3="分類不明", 計算_移輸出入額!$BG57, DO$133*計算_投入係数表!DO56)</f>
        <v>#DIV/0!</v>
      </c>
      <c r="DP56" s="212" t="e">
        <f ca="1">IF(DP$3="分類不明", 計算_移輸出入額!$BG57, DP$133*計算_投入係数表!DP56)</f>
        <v>#DIV/0!</v>
      </c>
      <c r="DQ56" s="212" t="e">
        <f ca="1">IF(DQ$3="分類不明", 計算_移輸出入額!$BG57, DQ$133*計算_投入係数表!DQ56)</f>
        <v>#DIV/0!</v>
      </c>
      <c r="DR56" s="212" t="e">
        <f ca="1">IF(DR$3="分類不明", 計算_移輸出入額!$BG57, DR$133*計算_投入係数表!DR56)</f>
        <v>#DIV/0!</v>
      </c>
      <c r="DS56" s="212" t="e">
        <f ca="1">IF(DS$3="分類不明", 計算_移輸出入額!$BG57, DS$133*計算_投入係数表!DS56)</f>
        <v>#DIV/0!</v>
      </c>
      <c r="DT56" s="213">
        <f t="shared" ca="1" si="1"/>
        <v>0</v>
      </c>
      <c r="DU56" s="214">
        <f>計算_基本取引表_調整前!DU56</f>
        <v>0</v>
      </c>
      <c r="DV56" s="214">
        <f>IF($C56="分類不明", 計算_基本取引表_調整前!DV56+_xlfn.AGGREGATE(9,6,計算_移輸出入額!$BF$5:$BF$124), 計算_基本取引表_調整前!DV56)</f>
        <v>0</v>
      </c>
      <c r="DW56" s="214">
        <f>計算_基本取引表_調整前!DW56</f>
        <v>0</v>
      </c>
      <c r="DX56" s="214">
        <f>計算_基本取引表_調整前!DX56</f>
        <v>0</v>
      </c>
      <c r="DY56" s="214">
        <f>計算_基本取引表_調整前!DY56</f>
        <v>0</v>
      </c>
      <c r="DZ56" s="214">
        <f>計算_基本取引表_調整前!DZ56</f>
        <v>0</v>
      </c>
      <c r="EA56" s="214" t="e">
        <f>計算_基本取引表_調整前!EA56</f>
        <v>#DIV/0!</v>
      </c>
      <c r="EB56" s="735">
        <f ca="1">IFERROR(SUMIF(振分, $C56, 入力_北海道基本取引表!EB$4:EB$124)*($EE56/SUMIF(振分, $C56, 入力_北海道基本取引表!$EG$4:$EG$107)), 0)</f>
        <v>0</v>
      </c>
      <c r="EC56" s="215" t="e">
        <f t="shared" si="2"/>
        <v>#DIV/0!</v>
      </c>
      <c r="ED56" s="216" t="e">
        <f t="shared" ca="1" si="3"/>
        <v>#DIV/0!</v>
      </c>
      <c r="EE56" s="214" t="e">
        <f ca="1"/>
        <v>#DIV/0!</v>
      </c>
      <c r="EF56" s="216" t="e">
        <f t="shared" ca="1" si="4"/>
        <v>#DIV/0!</v>
      </c>
      <c r="EG56" s="216" t="e">
        <f t="shared" ca="1" si="0"/>
        <v>#DIV/0!</v>
      </c>
      <c r="EH56" s="214" t="e">
        <f ca="1"/>
        <v>#DIV/0!</v>
      </c>
      <c r="EI56" s="216" t="e">
        <f t="shared" ca="1" si="5"/>
        <v>#DIV/0!</v>
      </c>
      <c r="EJ56" s="216" t="e">
        <f ca="1"/>
        <v>#DIV/0!</v>
      </c>
      <c r="EK56" s="215"/>
    </row>
    <row r="57" spans="2:141" s="6" customFormat="1" ht="15.75" hidden="1" customHeight="1" x14ac:dyDescent="0.25">
      <c r="B57" s="53">
        <v>54</v>
      </c>
      <c r="C57" s="192" t="str">
        <v>-</v>
      </c>
      <c r="D57" s="211">
        <f ca="1">IF(D$3="分類不明", 計算_移輸出入額!$BG58, D$133*計算_投入係数表!D57)</f>
        <v>0</v>
      </c>
      <c r="E57" s="212">
        <f ca="1">IF(E$3="分類不明", 計算_移輸出入額!$BG58, E$133*計算_投入係数表!E57)</f>
        <v>0</v>
      </c>
      <c r="F57" s="212">
        <f ca="1">IF(F$3="分類不明", 計算_移輸出入額!$BG58, F$133*計算_投入係数表!F57)</f>
        <v>0</v>
      </c>
      <c r="G57" s="212">
        <f ca="1">IF(G$3="分類不明", 計算_移輸出入額!$BG58, G$133*計算_投入係数表!G57)</f>
        <v>0</v>
      </c>
      <c r="H57" s="212">
        <f ca="1">IF(H$3="分類不明", 計算_移輸出入額!$BG58, H$133*計算_投入係数表!H57)</f>
        <v>0</v>
      </c>
      <c r="I57" s="212">
        <f ca="1">IF(I$3="分類不明", 計算_移輸出入額!$BG58, I$133*計算_投入係数表!I57)</f>
        <v>0</v>
      </c>
      <c r="J57" s="212">
        <f ca="1">IF(J$3="分類不明", 計算_移輸出入額!$BG58, J$133*計算_投入係数表!J57)</f>
        <v>0</v>
      </c>
      <c r="K57" s="212">
        <f ca="1">IF(K$3="分類不明", 計算_移輸出入額!$BG58, K$133*計算_投入係数表!K57)</f>
        <v>0</v>
      </c>
      <c r="L57" s="212">
        <f ca="1">IF(L$3="分類不明", 計算_移輸出入額!$BG58, L$133*計算_投入係数表!L57)</f>
        <v>0</v>
      </c>
      <c r="M57" s="212">
        <f ca="1">IF(M$3="分類不明", 計算_移輸出入額!$BG58, M$133*計算_投入係数表!M57)</f>
        <v>0</v>
      </c>
      <c r="N57" s="212">
        <f ca="1">IF(N$3="分類不明", 計算_移輸出入額!$BG58, N$133*計算_投入係数表!N57)</f>
        <v>0</v>
      </c>
      <c r="O57" s="212">
        <f ca="1">IF(O$3="分類不明", 計算_移輸出入額!$BG58, O$133*計算_投入係数表!O57)</f>
        <v>0</v>
      </c>
      <c r="P57" s="212" t="e">
        <f ca="1">IF(P$3="分類不明", 計算_移輸出入額!$BG58, P$133*計算_投入係数表!P57)</f>
        <v>#DIV/0!</v>
      </c>
      <c r="Q57" s="212" t="e">
        <f ca="1">IF(Q$3="分類不明", 計算_移輸出入額!$BG58, Q$133*計算_投入係数表!Q57)</f>
        <v>#DIV/0!</v>
      </c>
      <c r="R57" s="212" t="e">
        <f ca="1">IF(R$3="分類不明", 計算_移輸出入額!$BG58, R$133*計算_投入係数表!R57)</f>
        <v>#DIV/0!</v>
      </c>
      <c r="S57" s="212" t="e">
        <f ca="1">IF(S$3="分類不明", 計算_移輸出入額!$BG58, S$133*計算_投入係数表!S57)</f>
        <v>#DIV/0!</v>
      </c>
      <c r="T57" s="212" t="e">
        <f ca="1">IF(T$3="分類不明", 計算_移輸出入額!$BG58, T$133*計算_投入係数表!T57)</f>
        <v>#DIV/0!</v>
      </c>
      <c r="U57" s="212" t="e">
        <f ca="1">IF(U$3="分類不明", 計算_移輸出入額!$BG58, U$133*計算_投入係数表!U57)</f>
        <v>#DIV/0!</v>
      </c>
      <c r="V57" s="212" t="e">
        <f ca="1">IF(V$3="分類不明", 計算_移輸出入額!$BG58, V$133*計算_投入係数表!V57)</f>
        <v>#DIV/0!</v>
      </c>
      <c r="W57" s="212" t="e">
        <f ca="1">IF(W$3="分類不明", 計算_移輸出入額!$BG58, W$133*計算_投入係数表!W57)</f>
        <v>#DIV/0!</v>
      </c>
      <c r="X57" s="212" t="e">
        <f ca="1">IF(X$3="分類不明", 計算_移輸出入額!$BG58, X$133*計算_投入係数表!X57)</f>
        <v>#DIV/0!</v>
      </c>
      <c r="Y57" s="212" t="e">
        <f ca="1">IF(Y$3="分類不明", 計算_移輸出入額!$BG58, Y$133*計算_投入係数表!Y57)</f>
        <v>#DIV/0!</v>
      </c>
      <c r="Z57" s="212" t="e">
        <f ca="1">IF(Z$3="分類不明", 計算_移輸出入額!$BG58, Z$133*計算_投入係数表!Z57)</f>
        <v>#DIV/0!</v>
      </c>
      <c r="AA57" s="212" t="e">
        <f ca="1">IF(AA$3="分類不明", 計算_移輸出入額!$BG58, AA$133*計算_投入係数表!AA57)</f>
        <v>#DIV/0!</v>
      </c>
      <c r="AB57" s="212" t="e">
        <f ca="1">IF(AB$3="分類不明", 計算_移輸出入額!$BG58, AB$133*計算_投入係数表!AB57)</f>
        <v>#DIV/0!</v>
      </c>
      <c r="AC57" s="212" t="e">
        <f ca="1">IF(AC$3="分類不明", 計算_移輸出入額!$BG58, AC$133*計算_投入係数表!AC57)</f>
        <v>#DIV/0!</v>
      </c>
      <c r="AD57" s="212" t="e">
        <f ca="1">IF(AD$3="分類不明", 計算_移輸出入額!$BG58, AD$133*計算_投入係数表!AD57)</f>
        <v>#DIV/0!</v>
      </c>
      <c r="AE57" s="212" t="e">
        <f ca="1">IF(AE$3="分類不明", 計算_移輸出入額!$BG58, AE$133*計算_投入係数表!AE57)</f>
        <v>#DIV/0!</v>
      </c>
      <c r="AF57" s="212" t="e">
        <f ca="1">IF(AF$3="分類不明", 計算_移輸出入額!$BG58, AF$133*計算_投入係数表!AF57)</f>
        <v>#DIV/0!</v>
      </c>
      <c r="AG57" s="212" t="e">
        <f ca="1">IF(AG$3="分類不明", 計算_移輸出入額!$BG58, AG$133*計算_投入係数表!AG57)</f>
        <v>#DIV/0!</v>
      </c>
      <c r="AH57" s="212" t="e">
        <f ca="1">IF(AH$3="分類不明", 計算_移輸出入額!$BG58, AH$133*計算_投入係数表!AH57)</f>
        <v>#DIV/0!</v>
      </c>
      <c r="AI57" s="212" t="e">
        <f ca="1">IF(AI$3="分類不明", 計算_移輸出入額!$BG58, AI$133*計算_投入係数表!AI57)</f>
        <v>#DIV/0!</v>
      </c>
      <c r="AJ57" s="212" t="e">
        <f ca="1">IF(AJ$3="分類不明", 計算_移輸出入額!$BG58, AJ$133*計算_投入係数表!AJ57)</f>
        <v>#DIV/0!</v>
      </c>
      <c r="AK57" s="212" t="e">
        <f ca="1">IF(AK$3="分類不明", 計算_移輸出入額!$BG58, AK$133*計算_投入係数表!AK57)</f>
        <v>#DIV/0!</v>
      </c>
      <c r="AL57" s="212" t="e">
        <f ca="1">IF(AL$3="分類不明", 計算_移輸出入額!$BG58, AL$133*計算_投入係数表!AL57)</f>
        <v>#DIV/0!</v>
      </c>
      <c r="AM57" s="212" t="e">
        <f ca="1">IF(AM$3="分類不明", 計算_移輸出入額!$BG58, AM$133*計算_投入係数表!AM57)</f>
        <v>#DIV/0!</v>
      </c>
      <c r="AN57" s="212" t="e">
        <f ca="1">IF(AN$3="分類不明", 計算_移輸出入額!$BG58, AN$133*計算_投入係数表!AN57)</f>
        <v>#DIV/0!</v>
      </c>
      <c r="AO57" s="212" t="e">
        <f ca="1">IF(AO$3="分類不明", 計算_移輸出入額!$BG58, AO$133*計算_投入係数表!AO57)</f>
        <v>#DIV/0!</v>
      </c>
      <c r="AP57" s="212" t="e">
        <f ca="1">IF(AP$3="分類不明", 計算_移輸出入額!$BG58, AP$133*計算_投入係数表!AP57)</f>
        <v>#DIV/0!</v>
      </c>
      <c r="AQ57" s="212" t="e">
        <f ca="1">IF(AQ$3="分類不明", 計算_移輸出入額!$BG58, AQ$133*計算_投入係数表!AQ57)</f>
        <v>#DIV/0!</v>
      </c>
      <c r="AR57" s="212" t="e">
        <f ca="1">IF(AR$3="分類不明", 計算_移輸出入額!$BG58, AR$133*計算_投入係数表!AR57)</f>
        <v>#DIV/0!</v>
      </c>
      <c r="AS57" s="212" t="e">
        <f ca="1">IF(AS$3="分類不明", 計算_移輸出入額!$BG58, AS$133*計算_投入係数表!AS57)</f>
        <v>#DIV/0!</v>
      </c>
      <c r="AT57" s="212" t="e">
        <f ca="1">IF(AT$3="分類不明", 計算_移輸出入額!$BG58, AT$133*計算_投入係数表!AT57)</f>
        <v>#DIV/0!</v>
      </c>
      <c r="AU57" s="212" t="e">
        <f ca="1">IF(AU$3="分類不明", 計算_移輸出入額!$BG58, AU$133*計算_投入係数表!AU57)</f>
        <v>#DIV/0!</v>
      </c>
      <c r="AV57" s="212" t="e">
        <f ca="1">IF(AV$3="分類不明", 計算_移輸出入額!$BG58, AV$133*計算_投入係数表!AV57)</f>
        <v>#DIV/0!</v>
      </c>
      <c r="AW57" s="212" t="e">
        <f ca="1">IF(AW$3="分類不明", 計算_移輸出入額!$BG58, AW$133*計算_投入係数表!AW57)</f>
        <v>#DIV/0!</v>
      </c>
      <c r="AX57" s="212" t="e">
        <f ca="1">IF(AX$3="分類不明", 計算_移輸出入額!$BG58, AX$133*計算_投入係数表!AX57)</f>
        <v>#DIV/0!</v>
      </c>
      <c r="AY57" s="212" t="e">
        <f ca="1">IF(AY$3="分類不明", 計算_移輸出入額!$BG58, AY$133*計算_投入係数表!AY57)</f>
        <v>#DIV/0!</v>
      </c>
      <c r="AZ57" s="212" t="e">
        <f ca="1">IF(AZ$3="分類不明", 計算_移輸出入額!$BG58, AZ$133*計算_投入係数表!AZ57)</f>
        <v>#DIV/0!</v>
      </c>
      <c r="BA57" s="212" t="e">
        <f ca="1">IF(BA$3="分類不明", 計算_移輸出入額!$BG58, BA$133*計算_投入係数表!BA57)</f>
        <v>#DIV/0!</v>
      </c>
      <c r="BB57" s="212" t="e">
        <f ca="1">IF(BB$3="分類不明", 計算_移輸出入額!$BG58, BB$133*計算_投入係数表!BB57)</f>
        <v>#DIV/0!</v>
      </c>
      <c r="BC57" s="212" t="e">
        <f ca="1">IF(BC$3="分類不明", 計算_移輸出入額!$BG58, BC$133*計算_投入係数表!BC57)</f>
        <v>#DIV/0!</v>
      </c>
      <c r="BD57" s="212" t="e">
        <f ca="1">IF(BD$3="分類不明", 計算_移輸出入額!$BG58, BD$133*計算_投入係数表!BD57)</f>
        <v>#DIV/0!</v>
      </c>
      <c r="BE57" s="212" t="e">
        <f ca="1">IF(BE$3="分類不明", 計算_移輸出入額!$BG58, BE$133*計算_投入係数表!BE57)</f>
        <v>#DIV/0!</v>
      </c>
      <c r="BF57" s="212" t="e">
        <f ca="1">IF(BF$3="分類不明", 計算_移輸出入額!$BG58, BF$133*計算_投入係数表!BF57)</f>
        <v>#DIV/0!</v>
      </c>
      <c r="BG57" s="212" t="e">
        <f ca="1">IF(BG$3="分類不明", 計算_移輸出入額!$BG58, BG$133*計算_投入係数表!BG57)</f>
        <v>#DIV/0!</v>
      </c>
      <c r="BH57" s="212" t="e">
        <f ca="1">IF(BH$3="分類不明", 計算_移輸出入額!$BG58, BH$133*計算_投入係数表!BH57)</f>
        <v>#DIV/0!</v>
      </c>
      <c r="BI57" s="212" t="e">
        <f ca="1">IF(BI$3="分類不明", 計算_移輸出入額!$BG58, BI$133*計算_投入係数表!BI57)</f>
        <v>#DIV/0!</v>
      </c>
      <c r="BJ57" s="212" t="e">
        <f ca="1">IF(BJ$3="分類不明", 計算_移輸出入額!$BG58, BJ$133*計算_投入係数表!BJ57)</f>
        <v>#DIV/0!</v>
      </c>
      <c r="BK57" s="212" t="e">
        <f ca="1">IF(BK$3="分類不明", 計算_移輸出入額!$BG58, BK$133*計算_投入係数表!BK57)</f>
        <v>#DIV/0!</v>
      </c>
      <c r="BL57" s="212" t="e">
        <f ca="1">IF(BL$3="分類不明", 計算_移輸出入額!$BG58, BL$133*計算_投入係数表!BL57)</f>
        <v>#DIV/0!</v>
      </c>
      <c r="BM57" s="212" t="e">
        <f ca="1">IF(BM$3="分類不明", 計算_移輸出入額!$BG58, BM$133*計算_投入係数表!BM57)</f>
        <v>#DIV/0!</v>
      </c>
      <c r="BN57" s="212" t="e">
        <f ca="1">IF(BN$3="分類不明", 計算_移輸出入額!$BG58, BN$133*計算_投入係数表!BN57)</f>
        <v>#DIV/0!</v>
      </c>
      <c r="BO57" s="212" t="e">
        <f ca="1">IF(BO$3="分類不明", 計算_移輸出入額!$BG58, BO$133*計算_投入係数表!BO57)</f>
        <v>#DIV/0!</v>
      </c>
      <c r="BP57" s="212" t="e">
        <f ca="1">IF(BP$3="分類不明", 計算_移輸出入額!$BG58, BP$133*計算_投入係数表!BP57)</f>
        <v>#DIV/0!</v>
      </c>
      <c r="BQ57" s="212" t="e">
        <f ca="1">IF(BQ$3="分類不明", 計算_移輸出入額!$BG58, BQ$133*計算_投入係数表!BQ57)</f>
        <v>#DIV/0!</v>
      </c>
      <c r="BR57" s="212" t="e">
        <f ca="1">IF(BR$3="分類不明", 計算_移輸出入額!$BG58, BR$133*計算_投入係数表!BR57)</f>
        <v>#DIV/0!</v>
      </c>
      <c r="BS57" s="212" t="e">
        <f ca="1">IF(BS$3="分類不明", 計算_移輸出入額!$BG58, BS$133*計算_投入係数表!BS57)</f>
        <v>#DIV/0!</v>
      </c>
      <c r="BT57" s="212" t="e">
        <f ca="1">IF(BT$3="分類不明", 計算_移輸出入額!$BG58, BT$133*計算_投入係数表!BT57)</f>
        <v>#DIV/0!</v>
      </c>
      <c r="BU57" s="212" t="e">
        <f ca="1">IF(BU$3="分類不明", 計算_移輸出入額!$BG58, BU$133*計算_投入係数表!BU57)</f>
        <v>#DIV/0!</v>
      </c>
      <c r="BV57" s="212" t="e">
        <f ca="1">IF(BV$3="分類不明", 計算_移輸出入額!$BG58, BV$133*計算_投入係数表!BV57)</f>
        <v>#DIV/0!</v>
      </c>
      <c r="BW57" s="212" t="e">
        <f ca="1">IF(BW$3="分類不明", 計算_移輸出入額!$BG58, BW$133*計算_投入係数表!BW57)</f>
        <v>#DIV/0!</v>
      </c>
      <c r="BX57" s="212" t="e">
        <f ca="1">IF(BX$3="分類不明", 計算_移輸出入額!$BG58, BX$133*計算_投入係数表!BX57)</f>
        <v>#DIV/0!</v>
      </c>
      <c r="BY57" s="212" t="e">
        <f ca="1">IF(BY$3="分類不明", 計算_移輸出入額!$BG58, BY$133*計算_投入係数表!BY57)</f>
        <v>#DIV/0!</v>
      </c>
      <c r="BZ57" s="212" t="e">
        <f ca="1">IF(BZ$3="分類不明", 計算_移輸出入額!$BG58, BZ$133*計算_投入係数表!BZ57)</f>
        <v>#DIV/0!</v>
      </c>
      <c r="CA57" s="212" t="e">
        <f ca="1">IF(CA$3="分類不明", 計算_移輸出入額!$BG58, CA$133*計算_投入係数表!CA57)</f>
        <v>#DIV/0!</v>
      </c>
      <c r="CB57" s="212" t="e">
        <f ca="1">IF(CB$3="分類不明", 計算_移輸出入額!$BG58, CB$133*計算_投入係数表!CB57)</f>
        <v>#DIV/0!</v>
      </c>
      <c r="CC57" s="212" t="e">
        <f ca="1">IF(CC$3="分類不明", 計算_移輸出入額!$BG58, CC$133*計算_投入係数表!CC57)</f>
        <v>#DIV/0!</v>
      </c>
      <c r="CD57" s="212" t="e">
        <f ca="1">IF(CD$3="分類不明", 計算_移輸出入額!$BG58, CD$133*計算_投入係数表!CD57)</f>
        <v>#DIV/0!</v>
      </c>
      <c r="CE57" s="212" t="e">
        <f ca="1">IF(CE$3="分類不明", 計算_移輸出入額!$BG58, CE$133*計算_投入係数表!CE57)</f>
        <v>#DIV/0!</v>
      </c>
      <c r="CF57" s="212" t="e">
        <f ca="1">IF(CF$3="分類不明", 計算_移輸出入額!$BG58, CF$133*計算_投入係数表!CF57)</f>
        <v>#DIV/0!</v>
      </c>
      <c r="CG57" s="212" t="e">
        <f ca="1">IF(CG$3="分類不明", 計算_移輸出入額!$BG58, CG$133*計算_投入係数表!CG57)</f>
        <v>#DIV/0!</v>
      </c>
      <c r="CH57" s="212" t="e">
        <f ca="1">IF(CH$3="分類不明", 計算_移輸出入額!$BG58, CH$133*計算_投入係数表!CH57)</f>
        <v>#DIV/0!</v>
      </c>
      <c r="CI57" s="212" t="e">
        <f ca="1">IF(CI$3="分類不明", 計算_移輸出入額!$BG58, CI$133*計算_投入係数表!CI57)</f>
        <v>#DIV/0!</v>
      </c>
      <c r="CJ57" s="212" t="e">
        <f ca="1">IF(CJ$3="分類不明", 計算_移輸出入額!$BG58, CJ$133*計算_投入係数表!CJ57)</f>
        <v>#DIV/0!</v>
      </c>
      <c r="CK57" s="212" t="e">
        <f ca="1">IF(CK$3="分類不明", 計算_移輸出入額!$BG58, CK$133*計算_投入係数表!CK57)</f>
        <v>#DIV/0!</v>
      </c>
      <c r="CL57" s="212" t="e">
        <f ca="1">IF(CL$3="分類不明", 計算_移輸出入額!$BG58, CL$133*計算_投入係数表!CL57)</f>
        <v>#DIV/0!</v>
      </c>
      <c r="CM57" s="212" t="e">
        <f ca="1">IF(CM$3="分類不明", 計算_移輸出入額!$BG58, CM$133*計算_投入係数表!CM57)</f>
        <v>#DIV/0!</v>
      </c>
      <c r="CN57" s="212" t="e">
        <f ca="1">IF(CN$3="分類不明", 計算_移輸出入額!$BG58, CN$133*計算_投入係数表!CN57)</f>
        <v>#DIV/0!</v>
      </c>
      <c r="CO57" s="212" t="e">
        <f ca="1">IF(CO$3="分類不明", 計算_移輸出入額!$BG58, CO$133*計算_投入係数表!CO57)</f>
        <v>#DIV/0!</v>
      </c>
      <c r="CP57" s="212" t="e">
        <f ca="1">IF(CP$3="分類不明", 計算_移輸出入額!$BG58, CP$133*計算_投入係数表!CP57)</f>
        <v>#DIV/0!</v>
      </c>
      <c r="CQ57" s="212" t="e">
        <f ca="1">IF(CQ$3="分類不明", 計算_移輸出入額!$BG58, CQ$133*計算_投入係数表!CQ57)</f>
        <v>#DIV/0!</v>
      </c>
      <c r="CR57" s="212" t="e">
        <f ca="1">IF(CR$3="分類不明", 計算_移輸出入額!$BG58, CR$133*計算_投入係数表!CR57)</f>
        <v>#DIV/0!</v>
      </c>
      <c r="CS57" s="212" t="e">
        <f ca="1">IF(CS$3="分類不明", 計算_移輸出入額!$BG58, CS$133*計算_投入係数表!CS57)</f>
        <v>#DIV/0!</v>
      </c>
      <c r="CT57" s="212" t="e">
        <f ca="1">IF(CT$3="分類不明", 計算_移輸出入額!$BG58, CT$133*計算_投入係数表!CT57)</f>
        <v>#DIV/0!</v>
      </c>
      <c r="CU57" s="212" t="e">
        <f ca="1">IF(CU$3="分類不明", 計算_移輸出入額!$BG58, CU$133*計算_投入係数表!CU57)</f>
        <v>#DIV/0!</v>
      </c>
      <c r="CV57" s="212" t="e">
        <f ca="1">IF(CV$3="分類不明", 計算_移輸出入額!$BG58, CV$133*計算_投入係数表!CV57)</f>
        <v>#DIV/0!</v>
      </c>
      <c r="CW57" s="212" t="e">
        <f ca="1">IF(CW$3="分類不明", 計算_移輸出入額!$BG58, CW$133*計算_投入係数表!CW57)</f>
        <v>#DIV/0!</v>
      </c>
      <c r="CX57" s="212" t="e">
        <f ca="1">IF(CX$3="分類不明", 計算_移輸出入額!$BG58, CX$133*計算_投入係数表!CX57)</f>
        <v>#DIV/0!</v>
      </c>
      <c r="CY57" s="212" t="e">
        <f ca="1">IF(CY$3="分類不明", 計算_移輸出入額!$BG58, CY$133*計算_投入係数表!CY57)</f>
        <v>#DIV/0!</v>
      </c>
      <c r="CZ57" s="212" t="e">
        <f ca="1">IF(CZ$3="分類不明", 計算_移輸出入額!$BG58, CZ$133*計算_投入係数表!CZ57)</f>
        <v>#DIV/0!</v>
      </c>
      <c r="DA57" s="212" t="e">
        <f ca="1">IF(DA$3="分類不明", 計算_移輸出入額!$BG58, DA$133*計算_投入係数表!DA57)</f>
        <v>#DIV/0!</v>
      </c>
      <c r="DB57" s="212" t="e">
        <f ca="1">IF(DB$3="分類不明", 計算_移輸出入額!$BG58, DB$133*計算_投入係数表!DB57)</f>
        <v>#DIV/0!</v>
      </c>
      <c r="DC57" s="212" t="e">
        <f ca="1">IF(DC$3="分類不明", 計算_移輸出入額!$BG58, DC$133*計算_投入係数表!DC57)</f>
        <v>#DIV/0!</v>
      </c>
      <c r="DD57" s="212" t="e">
        <f ca="1">IF(DD$3="分類不明", 計算_移輸出入額!$BG58, DD$133*計算_投入係数表!DD57)</f>
        <v>#DIV/0!</v>
      </c>
      <c r="DE57" s="212" t="e">
        <f ca="1">IF(DE$3="分類不明", 計算_移輸出入額!$BG58, DE$133*計算_投入係数表!DE57)</f>
        <v>#DIV/0!</v>
      </c>
      <c r="DF57" s="212" t="e">
        <f ca="1">IF(DF$3="分類不明", 計算_移輸出入額!$BG58, DF$133*計算_投入係数表!DF57)</f>
        <v>#DIV/0!</v>
      </c>
      <c r="DG57" s="212" t="e">
        <f ca="1">IF(DG$3="分類不明", 計算_移輸出入額!$BG58, DG$133*計算_投入係数表!DG57)</f>
        <v>#DIV/0!</v>
      </c>
      <c r="DH57" s="212" t="e">
        <f ca="1">IF(DH$3="分類不明", 計算_移輸出入額!$BG58, DH$133*計算_投入係数表!DH57)</f>
        <v>#DIV/0!</v>
      </c>
      <c r="DI57" s="212" t="e">
        <f ca="1">IF(DI$3="分類不明", 計算_移輸出入額!$BG58, DI$133*計算_投入係数表!DI57)</f>
        <v>#DIV/0!</v>
      </c>
      <c r="DJ57" s="212" t="e">
        <f ca="1">IF(DJ$3="分類不明", 計算_移輸出入額!$BG58, DJ$133*計算_投入係数表!DJ57)</f>
        <v>#DIV/0!</v>
      </c>
      <c r="DK57" s="212" t="e">
        <f ca="1">IF(DK$3="分類不明", 計算_移輸出入額!$BG58, DK$133*計算_投入係数表!DK57)</f>
        <v>#DIV/0!</v>
      </c>
      <c r="DL57" s="212" t="e">
        <f ca="1">IF(DL$3="分類不明", 計算_移輸出入額!$BG58, DL$133*計算_投入係数表!DL57)</f>
        <v>#DIV/0!</v>
      </c>
      <c r="DM57" s="212" t="e">
        <f ca="1">IF(DM$3="分類不明", 計算_移輸出入額!$BG58, DM$133*計算_投入係数表!DM57)</f>
        <v>#DIV/0!</v>
      </c>
      <c r="DN57" s="212" t="e">
        <f ca="1">IF(DN$3="分類不明", 計算_移輸出入額!$BG58, DN$133*計算_投入係数表!DN57)</f>
        <v>#DIV/0!</v>
      </c>
      <c r="DO57" s="212" t="e">
        <f ca="1">IF(DO$3="分類不明", 計算_移輸出入額!$BG58, DO$133*計算_投入係数表!DO57)</f>
        <v>#DIV/0!</v>
      </c>
      <c r="DP57" s="212" t="e">
        <f ca="1">IF(DP$3="分類不明", 計算_移輸出入額!$BG58, DP$133*計算_投入係数表!DP57)</f>
        <v>#DIV/0!</v>
      </c>
      <c r="DQ57" s="212" t="e">
        <f ca="1">IF(DQ$3="分類不明", 計算_移輸出入額!$BG58, DQ$133*計算_投入係数表!DQ57)</f>
        <v>#DIV/0!</v>
      </c>
      <c r="DR57" s="212" t="e">
        <f ca="1">IF(DR$3="分類不明", 計算_移輸出入額!$BG58, DR$133*計算_投入係数表!DR57)</f>
        <v>#DIV/0!</v>
      </c>
      <c r="DS57" s="212" t="e">
        <f ca="1">IF(DS$3="分類不明", 計算_移輸出入額!$BG58, DS$133*計算_投入係数表!DS57)</f>
        <v>#DIV/0!</v>
      </c>
      <c r="DT57" s="213">
        <f t="shared" ca="1" si="1"/>
        <v>0</v>
      </c>
      <c r="DU57" s="214">
        <f>計算_基本取引表_調整前!DU57</f>
        <v>0</v>
      </c>
      <c r="DV57" s="214">
        <f>IF($C57="分類不明", 計算_基本取引表_調整前!DV57+_xlfn.AGGREGATE(9,6,計算_移輸出入額!$BF$5:$BF$124), 計算_基本取引表_調整前!DV57)</f>
        <v>0</v>
      </c>
      <c r="DW57" s="214">
        <f>計算_基本取引表_調整前!DW57</f>
        <v>0</v>
      </c>
      <c r="DX57" s="214">
        <f>計算_基本取引表_調整前!DX57</f>
        <v>0</v>
      </c>
      <c r="DY57" s="214">
        <f>計算_基本取引表_調整前!DY57</f>
        <v>0</v>
      </c>
      <c r="DZ57" s="214">
        <f>計算_基本取引表_調整前!DZ57</f>
        <v>0</v>
      </c>
      <c r="EA57" s="214" t="e">
        <f>計算_基本取引表_調整前!EA57</f>
        <v>#DIV/0!</v>
      </c>
      <c r="EB57" s="735">
        <f ca="1">IFERROR(SUMIF(振分, $C57, 入力_北海道基本取引表!EB$4:EB$124)*($EE57/SUMIF(振分, $C57, 入力_北海道基本取引表!$EG$4:$EG$107)), 0)</f>
        <v>0</v>
      </c>
      <c r="EC57" s="215" t="e">
        <f t="shared" si="2"/>
        <v>#DIV/0!</v>
      </c>
      <c r="ED57" s="216" t="e">
        <f t="shared" ca="1" si="3"/>
        <v>#DIV/0!</v>
      </c>
      <c r="EE57" s="214" t="e">
        <f ca="1"/>
        <v>#DIV/0!</v>
      </c>
      <c r="EF57" s="216" t="e">
        <f t="shared" ca="1" si="4"/>
        <v>#DIV/0!</v>
      </c>
      <c r="EG57" s="216" t="e">
        <f t="shared" ca="1" si="0"/>
        <v>#DIV/0!</v>
      </c>
      <c r="EH57" s="214" t="e">
        <f ca="1"/>
        <v>#DIV/0!</v>
      </c>
      <c r="EI57" s="216" t="e">
        <f t="shared" ca="1" si="5"/>
        <v>#DIV/0!</v>
      </c>
      <c r="EJ57" s="216" t="e">
        <f ca="1"/>
        <v>#DIV/0!</v>
      </c>
      <c r="EK57" s="215"/>
    </row>
    <row r="58" spans="2:141" s="6" customFormat="1" ht="15.75" hidden="1" customHeight="1" x14ac:dyDescent="0.25">
      <c r="B58" s="53">
        <v>55</v>
      </c>
      <c r="C58" s="192" t="str">
        <v>-</v>
      </c>
      <c r="D58" s="211">
        <f ca="1">IF(D$3="分類不明", 計算_移輸出入額!$BG59, D$133*計算_投入係数表!D58)</f>
        <v>0</v>
      </c>
      <c r="E58" s="212">
        <f ca="1">IF(E$3="分類不明", 計算_移輸出入額!$BG59, E$133*計算_投入係数表!E58)</f>
        <v>0</v>
      </c>
      <c r="F58" s="212">
        <f ca="1">IF(F$3="分類不明", 計算_移輸出入額!$BG59, F$133*計算_投入係数表!F58)</f>
        <v>0</v>
      </c>
      <c r="G58" s="212">
        <f ca="1">IF(G$3="分類不明", 計算_移輸出入額!$BG59, G$133*計算_投入係数表!G58)</f>
        <v>0</v>
      </c>
      <c r="H58" s="212">
        <f ca="1">IF(H$3="分類不明", 計算_移輸出入額!$BG59, H$133*計算_投入係数表!H58)</f>
        <v>0</v>
      </c>
      <c r="I58" s="212">
        <f ca="1">IF(I$3="分類不明", 計算_移輸出入額!$BG59, I$133*計算_投入係数表!I58)</f>
        <v>0</v>
      </c>
      <c r="J58" s="212">
        <f ca="1">IF(J$3="分類不明", 計算_移輸出入額!$BG59, J$133*計算_投入係数表!J58)</f>
        <v>0</v>
      </c>
      <c r="K58" s="212">
        <f ca="1">IF(K$3="分類不明", 計算_移輸出入額!$BG59, K$133*計算_投入係数表!K58)</f>
        <v>0</v>
      </c>
      <c r="L58" s="212">
        <f ca="1">IF(L$3="分類不明", 計算_移輸出入額!$BG59, L$133*計算_投入係数表!L58)</f>
        <v>0</v>
      </c>
      <c r="M58" s="212">
        <f ca="1">IF(M$3="分類不明", 計算_移輸出入額!$BG59, M$133*計算_投入係数表!M58)</f>
        <v>0</v>
      </c>
      <c r="N58" s="212">
        <f ca="1">IF(N$3="分類不明", 計算_移輸出入額!$BG59, N$133*計算_投入係数表!N58)</f>
        <v>0</v>
      </c>
      <c r="O58" s="212">
        <f ca="1">IF(O$3="分類不明", 計算_移輸出入額!$BG59, O$133*計算_投入係数表!O58)</f>
        <v>0</v>
      </c>
      <c r="P58" s="212" t="e">
        <f ca="1">IF(P$3="分類不明", 計算_移輸出入額!$BG59, P$133*計算_投入係数表!P58)</f>
        <v>#DIV/0!</v>
      </c>
      <c r="Q58" s="212" t="e">
        <f ca="1">IF(Q$3="分類不明", 計算_移輸出入額!$BG59, Q$133*計算_投入係数表!Q58)</f>
        <v>#DIV/0!</v>
      </c>
      <c r="R58" s="212" t="e">
        <f ca="1">IF(R$3="分類不明", 計算_移輸出入額!$BG59, R$133*計算_投入係数表!R58)</f>
        <v>#DIV/0!</v>
      </c>
      <c r="S58" s="212" t="e">
        <f ca="1">IF(S$3="分類不明", 計算_移輸出入額!$BG59, S$133*計算_投入係数表!S58)</f>
        <v>#DIV/0!</v>
      </c>
      <c r="T58" s="212" t="e">
        <f ca="1">IF(T$3="分類不明", 計算_移輸出入額!$BG59, T$133*計算_投入係数表!T58)</f>
        <v>#DIV/0!</v>
      </c>
      <c r="U58" s="212" t="e">
        <f ca="1">IF(U$3="分類不明", 計算_移輸出入額!$BG59, U$133*計算_投入係数表!U58)</f>
        <v>#DIV/0!</v>
      </c>
      <c r="V58" s="212" t="e">
        <f ca="1">IF(V$3="分類不明", 計算_移輸出入額!$BG59, V$133*計算_投入係数表!V58)</f>
        <v>#DIV/0!</v>
      </c>
      <c r="W58" s="212" t="e">
        <f ca="1">IF(W$3="分類不明", 計算_移輸出入額!$BG59, W$133*計算_投入係数表!W58)</f>
        <v>#DIV/0!</v>
      </c>
      <c r="X58" s="212" t="e">
        <f ca="1">IF(X$3="分類不明", 計算_移輸出入額!$BG59, X$133*計算_投入係数表!X58)</f>
        <v>#DIV/0!</v>
      </c>
      <c r="Y58" s="212" t="e">
        <f ca="1">IF(Y$3="分類不明", 計算_移輸出入額!$BG59, Y$133*計算_投入係数表!Y58)</f>
        <v>#DIV/0!</v>
      </c>
      <c r="Z58" s="212" t="e">
        <f ca="1">IF(Z$3="分類不明", 計算_移輸出入額!$BG59, Z$133*計算_投入係数表!Z58)</f>
        <v>#DIV/0!</v>
      </c>
      <c r="AA58" s="212" t="e">
        <f ca="1">IF(AA$3="分類不明", 計算_移輸出入額!$BG59, AA$133*計算_投入係数表!AA58)</f>
        <v>#DIV/0!</v>
      </c>
      <c r="AB58" s="212" t="e">
        <f ca="1">IF(AB$3="分類不明", 計算_移輸出入額!$BG59, AB$133*計算_投入係数表!AB58)</f>
        <v>#DIV/0!</v>
      </c>
      <c r="AC58" s="212" t="e">
        <f ca="1">IF(AC$3="分類不明", 計算_移輸出入額!$BG59, AC$133*計算_投入係数表!AC58)</f>
        <v>#DIV/0!</v>
      </c>
      <c r="AD58" s="212" t="e">
        <f ca="1">IF(AD$3="分類不明", 計算_移輸出入額!$BG59, AD$133*計算_投入係数表!AD58)</f>
        <v>#DIV/0!</v>
      </c>
      <c r="AE58" s="212" t="e">
        <f ca="1">IF(AE$3="分類不明", 計算_移輸出入額!$BG59, AE$133*計算_投入係数表!AE58)</f>
        <v>#DIV/0!</v>
      </c>
      <c r="AF58" s="212" t="e">
        <f ca="1">IF(AF$3="分類不明", 計算_移輸出入額!$BG59, AF$133*計算_投入係数表!AF58)</f>
        <v>#DIV/0!</v>
      </c>
      <c r="AG58" s="212" t="e">
        <f ca="1">IF(AG$3="分類不明", 計算_移輸出入額!$BG59, AG$133*計算_投入係数表!AG58)</f>
        <v>#DIV/0!</v>
      </c>
      <c r="AH58" s="212" t="e">
        <f ca="1">IF(AH$3="分類不明", 計算_移輸出入額!$BG59, AH$133*計算_投入係数表!AH58)</f>
        <v>#DIV/0!</v>
      </c>
      <c r="AI58" s="212" t="e">
        <f ca="1">IF(AI$3="分類不明", 計算_移輸出入額!$BG59, AI$133*計算_投入係数表!AI58)</f>
        <v>#DIV/0!</v>
      </c>
      <c r="AJ58" s="212" t="e">
        <f ca="1">IF(AJ$3="分類不明", 計算_移輸出入額!$BG59, AJ$133*計算_投入係数表!AJ58)</f>
        <v>#DIV/0!</v>
      </c>
      <c r="AK58" s="212" t="e">
        <f ca="1">IF(AK$3="分類不明", 計算_移輸出入額!$BG59, AK$133*計算_投入係数表!AK58)</f>
        <v>#DIV/0!</v>
      </c>
      <c r="AL58" s="212" t="e">
        <f ca="1">IF(AL$3="分類不明", 計算_移輸出入額!$BG59, AL$133*計算_投入係数表!AL58)</f>
        <v>#DIV/0!</v>
      </c>
      <c r="AM58" s="212" t="e">
        <f ca="1">IF(AM$3="分類不明", 計算_移輸出入額!$BG59, AM$133*計算_投入係数表!AM58)</f>
        <v>#DIV/0!</v>
      </c>
      <c r="AN58" s="212" t="e">
        <f ca="1">IF(AN$3="分類不明", 計算_移輸出入額!$BG59, AN$133*計算_投入係数表!AN58)</f>
        <v>#DIV/0!</v>
      </c>
      <c r="AO58" s="212" t="e">
        <f ca="1">IF(AO$3="分類不明", 計算_移輸出入額!$BG59, AO$133*計算_投入係数表!AO58)</f>
        <v>#DIV/0!</v>
      </c>
      <c r="AP58" s="212" t="e">
        <f ca="1">IF(AP$3="分類不明", 計算_移輸出入額!$BG59, AP$133*計算_投入係数表!AP58)</f>
        <v>#DIV/0!</v>
      </c>
      <c r="AQ58" s="212" t="e">
        <f ca="1">IF(AQ$3="分類不明", 計算_移輸出入額!$BG59, AQ$133*計算_投入係数表!AQ58)</f>
        <v>#DIV/0!</v>
      </c>
      <c r="AR58" s="212" t="e">
        <f ca="1">IF(AR$3="分類不明", 計算_移輸出入額!$BG59, AR$133*計算_投入係数表!AR58)</f>
        <v>#DIV/0!</v>
      </c>
      <c r="AS58" s="212" t="e">
        <f ca="1">IF(AS$3="分類不明", 計算_移輸出入額!$BG59, AS$133*計算_投入係数表!AS58)</f>
        <v>#DIV/0!</v>
      </c>
      <c r="AT58" s="212" t="e">
        <f ca="1">IF(AT$3="分類不明", 計算_移輸出入額!$BG59, AT$133*計算_投入係数表!AT58)</f>
        <v>#DIV/0!</v>
      </c>
      <c r="AU58" s="212" t="e">
        <f ca="1">IF(AU$3="分類不明", 計算_移輸出入額!$BG59, AU$133*計算_投入係数表!AU58)</f>
        <v>#DIV/0!</v>
      </c>
      <c r="AV58" s="212" t="e">
        <f ca="1">IF(AV$3="分類不明", 計算_移輸出入額!$BG59, AV$133*計算_投入係数表!AV58)</f>
        <v>#DIV/0!</v>
      </c>
      <c r="AW58" s="212" t="e">
        <f ca="1">IF(AW$3="分類不明", 計算_移輸出入額!$BG59, AW$133*計算_投入係数表!AW58)</f>
        <v>#DIV/0!</v>
      </c>
      <c r="AX58" s="212" t="e">
        <f ca="1">IF(AX$3="分類不明", 計算_移輸出入額!$BG59, AX$133*計算_投入係数表!AX58)</f>
        <v>#DIV/0!</v>
      </c>
      <c r="AY58" s="212" t="e">
        <f ca="1">IF(AY$3="分類不明", 計算_移輸出入額!$BG59, AY$133*計算_投入係数表!AY58)</f>
        <v>#DIV/0!</v>
      </c>
      <c r="AZ58" s="212" t="e">
        <f ca="1">IF(AZ$3="分類不明", 計算_移輸出入額!$BG59, AZ$133*計算_投入係数表!AZ58)</f>
        <v>#DIV/0!</v>
      </c>
      <c r="BA58" s="212" t="e">
        <f ca="1">IF(BA$3="分類不明", 計算_移輸出入額!$BG59, BA$133*計算_投入係数表!BA58)</f>
        <v>#DIV/0!</v>
      </c>
      <c r="BB58" s="212" t="e">
        <f ca="1">IF(BB$3="分類不明", 計算_移輸出入額!$BG59, BB$133*計算_投入係数表!BB58)</f>
        <v>#DIV/0!</v>
      </c>
      <c r="BC58" s="212" t="e">
        <f ca="1">IF(BC$3="分類不明", 計算_移輸出入額!$BG59, BC$133*計算_投入係数表!BC58)</f>
        <v>#DIV/0!</v>
      </c>
      <c r="BD58" s="212" t="e">
        <f ca="1">IF(BD$3="分類不明", 計算_移輸出入額!$BG59, BD$133*計算_投入係数表!BD58)</f>
        <v>#DIV/0!</v>
      </c>
      <c r="BE58" s="212" t="e">
        <f ca="1">IF(BE$3="分類不明", 計算_移輸出入額!$BG59, BE$133*計算_投入係数表!BE58)</f>
        <v>#DIV/0!</v>
      </c>
      <c r="BF58" s="212" t="e">
        <f ca="1">IF(BF$3="分類不明", 計算_移輸出入額!$BG59, BF$133*計算_投入係数表!BF58)</f>
        <v>#DIV/0!</v>
      </c>
      <c r="BG58" s="212" t="e">
        <f ca="1">IF(BG$3="分類不明", 計算_移輸出入額!$BG59, BG$133*計算_投入係数表!BG58)</f>
        <v>#DIV/0!</v>
      </c>
      <c r="BH58" s="212" t="e">
        <f ca="1">IF(BH$3="分類不明", 計算_移輸出入額!$BG59, BH$133*計算_投入係数表!BH58)</f>
        <v>#DIV/0!</v>
      </c>
      <c r="BI58" s="212" t="e">
        <f ca="1">IF(BI$3="分類不明", 計算_移輸出入額!$BG59, BI$133*計算_投入係数表!BI58)</f>
        <v>#DIV/0!</v>
      </c>
      <c r="BJ58" s="212" t="e">
        <f ca="1">IF(BJ$3="分類不明", 計算_移輸出入額!$BG59, BJ$133*計算_投入係数表!BJ58)</f>
        <v>#DIV/0!</v>
      </c>
      <c r="BK58" s="212" t="e">
        <f ca="1">IF(BK$3="分類不明", 計算_移輸出入額!$BG59, BK$133*計算_投入係数表!BK58)</f>
        <v>#DIV/0!</v>
      </c>
      <c r="BL58" s="212" t="e">
        <f ca="1">IF(BL$3="分類不明", 計算_移輸出入額!$BG59, BL$133*計算_投入係数表!BL58)</f>
        <v>#DIV/0!</v>
      </c>
      <c r="BM58" s="212" t="e">
        <f ca="1">IF(BM$3="分類不明", 計算_移輸出入額!$BG59, BM$133*計算_投入係数表!BM58)</f>
        <v>#DIV/0!</v>
      </c>
      <c r="BN58" s="212" t="e">
        <f ca="1">IF(BN$3="分類不明", 計算_移輸出入額!$BG59, BN$133*計算_投入係数表!BN58)</f>
        <v>#DIV/0!</v>
      </c>
      <c r="BO58" s="212" t="e">
        <f ca="1">IF(BO$3="分類不明", 計算_移輸出入額!$BG59, BO$133*計算_投入係数表!BO58)</f>
        <v>#DIV/0!</v>
      </c>
      <c r="BP58" s="212" t="e">
        <f ca="1">IF(BP$3="分類不明", 計算_移輸出入額!$BG59, BP$133*計算_投入係数表!BP58)</f>
        <v>#DIV/0!</v>
      </c>
      <c r="BQ58" s="212" t="e">
        <f ca="1">IF(BQ$3="分類不明", 計算_移輸出入額!$BG59, BQ$133*計算_投入係数表!BQ58)</f>
        <v>#DIV/0!</v>
      </c>
      <c r="BR58" s="212" t="e">
        <f ca="1">IF(BR$3="分類不明", 計算_移輸出入額!$BG59, BR$133*計算_投入係数表!BR58)</f>
        <v>#DIV/0!</v>
      </c>
      <c r="BS58" s="212" t="e">
        <f ca="1">IF(BS$3="分類不明", 計算_移輸出入額!$BG59, BS$133*計算_投入係数表!BS58)</f>
        <v>#DIV/0!</v>
      </c>
      <c r="BT58" s="212" t="e">
        <f ca="1">IF(BT$3="分類不明", 計算_移輸出入額!$BG59, BT$133*計算_投入係数表!BT58)</f>
        <v>#DIV/0!</v>
      </c>
      <c r="BU58" s="212" t="e">
        <f ca="1">IF(BU$3="分類不明", 計算_移輸出入額!$BG59, BU$133*計算_投入係数表!BU58)</f>
        <v>#DIV/0!</v>
      </c>
      <c r="BV58" s="212" t="e">
        <f ca="1">IF(BV$3="分類不明", 計算_移輸出入額!$BG59, BV$133*計算_投入係数表!BV58)</f>
        <v>#DIV/0!</v>
      </c>
      <c r="BW58" s="212" t="e">
        <f ca="1">IF(BW$3="分類不明", 計算_移輸出入額!$BG59, BW$133*計算_投入係数表!BW58)</f>
        <v>#DIV/0!</v>
      </c>
      <c r="BX58" s="212" t="e">
        <f ca="1">IF(BX$3="分類不明", 計算_移輸出入額!$BG59, BX$133*計算_投入係数表!BX58)</f>
        <v>#DIV/0!</v>
      </c>
      <c r="BY58" s="212" t="e">
        <f ca="1">IF(BY$3="分類不明", 計算_移輸出入額!$BG59, BY$133*計算_投入係数表!BY58)</f>
        <v>#DIV/0!</v>
      </c>
      <c r="BZ58" s="212" t="e">
        <f ca="1">IF(BZ$3="分類不明", 計算_移輸出入額!$BG59, BZ$133*計算_投入係数表!BZ58)</f>
        <v>#DIV/0!</v>
      </c>
      <c r="CA58" s="212" t="e">
        <f ca="1">IF(CA$3="分類不明", 計算_移輸出入額!$BG59, CA$133*計算_投入係数表!CA58)</f>
        <v>#DIV/0!</v>
      </c>
      <c r="CB58" s="212" t="e">
        <f ca="1">IF(CB$3="分類不明", 計算_移輸出入額!$BG59, CB$133*計算_投入係数表!CB58)</f>
        <v>#DIV/0!</v>
      </c>
      <c r="CC58" s="212" t="e">
        <f ca="1">IF(CC$3="分類不明", 計算_移輸出入額!$BG59, CC$133*計算_投入係数表!CC58)</f>
        <v>#DIV/0!</v>
      </c>
      <c r="CD58" s="212" t="e">
        <f ca="1">IF(CD$3="分類不明", 計算_移輸出入額!$BG59, CD$133*計算_投入係数表!CD58)</f>
        <v>#DIV/0!</v>
      </c>
      <c r="CE58" s="212" t="e">
        <f ca="1">IF(CE$3="分類不明", 計算_移輸出入額!$BG59, CE$133*計算_投入係数表!CE58)</f>
        <v>#DIV/0!</v>
      </c>
      <c r="CF58" s="212" t="e">
        <f ca="1">IF(CF$3="分類不明", 計算_移輸出入額!$BG59, CF$133*計算_投入係数表!CF58)</f>
        <v>#DIV/0!</v>
      </c>
      <c r="CG58" s="212" t="e">
        <f ca="1">IF(CG$3="分類不明", 計算_移輸出入額!$BG59, CG$133*計算_投入係数表!CG58)</f>
        <v>#DIV/0!</v>
      </c>
      <c r="CH58" s="212" t="e">
        <f ca="1">IF(CH$3="分類不明", 計算_移輸出入額!$BG59, CH$133*計算_投入係数表!CH58)</f>
        <v>#DIV/0!</v>
      </c>
      <c r="CI58" s="212" t="e">
        <f ca="1">IF(CI$3="分類不明", 計算_移輸出入額!$BG59, CI$133*計算_投入係数表!CI58)</f>
        <v>#DIV/0!</v>
      </c>
      <c r="CJ58" s="212" t="e">
        <f ca="1">IF(CJ$3="分類不明", 計算_移輸出入額!$BG59, CJ$133*計算_投入係数表!CJ58)</f>
        <v>#DIV/0!</v>
      </c>
      <c r="CK58" s="212" t="e">
        <f ca="1">IF(CK$3="分類不明", 計算_移輸出入額!$BG59, CK$133*計算_投入係数表!CK58)</f>
        <v>#DIV/0!</v>
      </c>
      <c r="CL58" s="212" t="e">
        <f ca="1">IF(CL$3="分類不明", 計算_移輸出入額!$BG59, CL$133*計算_投入係数表!CL58)</f>
        <v>#DIV/0!</v>
      </c>
      <c r="CM58" s="212" t="e">
        <f ca="1">IF(CM$3="分類不明", 計算_移輸出入額!$BG59, CM$133*計算_投入係数表!CM58)</f>
        <v>#DIV/0!</v>
      </c>
      <c r="CN58" s="212" t="e">
        <f ca="1">IF(CN$3="分類不明", 計算_移輸出入額!$BG59, CN$133*計算_投入係数表!CN58)</f>
        <v>#DIV/0!</v>
      </c>
      <c r="CO58" s="212" t="e">
        <f ca="1">IF(CO$3="分類不明", 計算_移輸出入額!$BG59, CO$133*計算_投入係数表!CO58)</f>
        <v>#DIV/0!</v>
      </c>
      <c r="CP58" s="212" t="e">
        <f ca="1">IF(CP$3="分類不明", 計算_移輸出入額!$BG59, CP$133*計算_投入係数表!CP58)</f>
        <v>#DIV/0!</v>
      </c>
      <c r="CQ58" s="212" t="e">
        <f ca="1">IF(CQ$3="分類不明", 計算_移輸出入額!$BG59, CQ$133*計算_投入係数表!CQ58)</f>
        <v>#DIV/0!</v>
      </c>
      <c r="CR58" s="212" t="e">
        <f ca="1">IF(CR$3="分類不明", 計算_移輸出入額!$BG59, CR$133*計算_投入係数表!CR58)</f>
        <v>#DIV/0!</v>
      </c>
      <c r="CS58" s="212" t="e">
        <f ca="1">IF(CS$3="分類不明", 計算_移輸出入額!$BG59, CS$133*計算_投入係数表!CS58)</f>
        <v>#DIV/0!</v>
      </c>
      <c r="CT58" s="212" t="e">
        <f ca="1">IF(CT$3="分類不明", 計算_移輸出入額!$BG59, CT$133*計算_投入係数表!CT58)</f>
        <v>#DIV/0!</v>
      </c>
      <c r="CU58" s="212" t="e">
        <f ca="1">IF(CU$3="分類不明", 計算_移輸出入額!$BG59, CU$133*計算_投入係数表!CU58)</f>
        <v>#DIV/0!</v>
      </c>
      <c r="CV58" s="212" t="e">
        <f ca="1">IF(CV$3="分類不明", 計算_移輸出入額!$BG59, CV$133*計算_投入係数表!CV58)</f>
        <v>#DIV/0!</v>
      </c>
      <c r="CW58" s="212" t="e">
        <f ca="1">IF(CW$3="分類不明", 計算_移輸出入額!$BG59, CW$133*計算_投入係数表!CW58)</f>
        <v>#DIV/0!</v>
      </c>
      <c r="CX58" s="212" t="e">
        <f ca="1">IF(CX$3="分類不明", 計算_移輸出入額!$BG59, CX$133*計算_投入係数表!CX58)</f>
        <v>#DIV/0!</v>
      </c>
      <c r="CY58" s="212" t="e">
        <f ca="1">IF(CY$3="分類不明", 計算_移輸出入額!$BG59, CY$133*計算_投入係数表!CY58)</f>
        <v>#DIV/0!</v>
      </c>
      <c r="CZ58" s="212" t="e">
        <f ca="1">IF(CZ$3="分類不明", 計算_移輸出入額!$BG59, CZ$133*計算_投入係数表!CZ58)</f>
        <v>#DIV/0!</v>
      </c>
      <c r="DA58" s="212" t="e">
        <f ca="1">IF(DA$3="分類不明", 計算_移輸出入額!$BG59, DA$133*計算_投入係数表!DA58)</f>
        <v>#DIV/0!</v>
      </c>
      <c r="DB58" s="212" t="e">
        <f ca="1">IF(DB$3="分類不明", 計算_移輸出入額!$BG59, DB$133*計算_投入係数表!DB58)</f>
        <v>#DIV/0!</v>
      </c>
      <c r="DC58" s="212" t="e">
        <f ca="1">IF(DC$3="分類不明", 計算_移輸出入額!$BG59, DC$133*計算_投入係数表!DC58)</f>
        <v>#DIV/0!</v>
      </c>
      <c r="DD58" s="212" t="e">
        <f ca="1">IF(DD$3="分類不明", 計算_移輸出入額!$BG59, DD$133*計算_投入係数表!DD58)</f>
        <v>#DIV/0!</v>
      </c>
      <c r="DE58" s="212" t="e">
        <f ca="1">IF(DE$3="分類不明", 計算_移輸出入額!$BG59, DE$133*計算_投入係数表!DE58)</f>
        <v>#DIV/0!</v>
      </c>
      <c r="DF58" s="212" t="e">
        <f ca="1">IF(DF$3="分類不明", 計算_移輸出入額!$BG59, DF$133*計算_投入係数表!DF58)</f>
        <v>#DIV/0!</v>
      </c>
      <c r="DG58" s="212" t="e">
        <f ca="1">IF(DG$3="分類不明", 計算_移輸出入額!$BG59, DG$133*計算_投入係数表!DG58)</f>
        <v>#DIV/0!</v>
      </c>
      <c r="DH58" s="212" t="e">
        <f ca="1">IF(DH$3="分類不明", 計算_移輸出入額!$BG59, DH$133*計算_投入係数表!DH58)</f>
        <v>#DIV/0!</v>
      </c>
      <c r="DI58" s="212" t="e">
        <f ca="1">IF(DI$3="分類不明", 計算_移輸出入額!$BG59, DI$133*計算_投入係数表!DI58)</f>
        <v>#DIV/0!</v>
      </c>
      <c r="DJ58" s="212" t="e">
        <f ca="1">IF(DJ$3="分類不明", 計算_移輸出入額!$BG59, DJ$133*計算_投入係数表!DJ58)</f>
        <v>#DIV/0!</v>
      </c>
      <c r="DK58" s="212" t="e">
        <f ca="1">IF(DK$3="分類不明", 計算_移輸出入額!$BG59, DK$133*計算_投入係数表!DK58)</f>
        <v>#DIV/0!</v>
      </c>
      <c r="DL58" s="212" t="e">
        <f ca="1">IF(DL$3="分類不明", 計算_移輸出入額!$BG59, DL$133*計算_投入係数表!DL58)</f>
        <v>#DIV/0!</v>
      </c>
      <c r="DM58" s="212" t="e">
        <f ca="1">IF(DM$3="分類不明", 計算_移輸出入額!$BG59, DM$133*計算_投入係数表!DM58)</f>
        <v>#DIV/0!</v>
      </c>
      <c r="DN58" s="212" t="e">
        <f ca="1">IF(DN$3="分類不明", 計算_移輸出入額!$BG59, DN$133*計算_投入係数表!DN58)</f>
        <v>#DIV/0!</v>
      </c>
      <c r="DO58" s="212" t="e">
        <f ca="1">IF(DO$3="分類不明", 計算_移輸出入額!$BG59, DO$133*計算_投入係数表!DO58)</f>
        <v>#DIV/0!</v>
      </c>
      <c r="DP58" s="212" t="e">
        <f ca="1">IF(DP$3="分類不明", 計算_移輸出入額!$BG59, DP$133*計算_投入係数表!DP58)</f>
        <v>#DIV/0!</v>
      </c>
      <c r="DQ58" s="212" t="e">
        <f ca="1">IF(DQ$3="分類不明", 計算_移輸出入額!$BG59, DQ$133*計算_投入係数表!DQ58)</f>
        <v>#DIV/0!</v>
      </c>
      <c r="DR58" s="212" t="e">
        <f ca="1">IF(DR$3="分類不明", 計算_移輸出入額!$BG59, DR$133*計算_投入係数表!DR58)</f>
        <v>#DIV/0!</v>
      </c>
      <c r="DS58" s="212" t="e">
        <f ca="1">IF(DS$3="分類不明", 計算_移輸出入額!$BG59, DS$133*計算_投入係数表!DS58)</f>
        <v>#DIV/0!</v>
      </c>
      <c r="DT58" s="213">
        <f t="shared" ca="1" si="1"/>
        <v>0</v>
      </c>
      <c r="DU58" s="226">
        <f>計算_基本取引表_調整前!DU58</f>
        <v>0</v>
      </c>
      <c r="DV58" s="226">
        <f>IF($C58="分類不明", 計算_基本取引表_調整前!DV58+_xlfn.AGGREGATE(9,6,計算_移輸出入額!$BF$5:$BF$124), 計算_基本取引表_調整前!DV58)</f>
        <v>0</v>
      </c>
      <c r="DW58" s="226">
        <f>計算_基本取引表_調整前!DW58</f>
        <v>0</v>
      </c>
      <c r="DX58" s="226">
        <f>計算_基本取引表_調整前!DX58</f>
        <v>0</v>
      </c>
      <c r="DY58" s="226">
        <f>計算_基本取引表_調整前!DY58</f>
        <v>0</v>
      </c>
      <c r="DZ58" s="226">
        <f>計算_基本取引表_調整前!DZ58</f>
        <v>0</v>
      </c>
      <c r="EA58" s="226" t="e">
        <f>計算_基本取引表_調整前!EA58</f>
        <v>#DIV/0!</v>
      </c>
      <c r="EB58" s="737">
        <f ca="1">IFERROR(SUMIF(振分, $C58, 入力_北海道基本取引表!EB$4:EB$124)*($EE58/SUMIF(振分, $C58, 入力_北海道基本取引表!$EG$4:$EG$107)), 0)</f>
        <v>0</v>
      </c>
      <c r="EC58" s="227" t="e">
        <f t="shared" si="2"/>
        <v>#DIV/0!</v>
      </c>
      <c r="ED58" s="228" t="e">
        <f t="shared" ca="1" si="3"/>
        <v>#DIV/0!</v>
      </c>
      <c r="EE58" s="226" t="e">
        <f ca="1"/>
        <v>#DIV/0!</v>
      </c>
      <c r="EF58" s="228" t="e">
        <f t="shared" ca="1" si="4"/>
        <v>#DIV/0!</v>
      </c>
      <c r="EG58" s="228" t="e">
        <f t="shared" ca="1" si="0"/>
        <v>#DIV/0!</v>
      </c>
      <c r="EH58" s="226" t="e">
        <f ca="1"/>
        <v>#DIV/0!</v>
      </c>
      <c r="EI58" s="228" t="e">
        <f t="shared" ca="1" si="5"/>
        <v>#DIV/0!</v>
      </c>
      <c r="EJ58" s="216" t="e">
        <f ca="1"/>
        <v>#DIV/0!</v>
      </c>
      <c r="EK58" s="215"/>
    </row>
    <row r="59" spans="2:141" s="6" customFormat="1" ht="15.75" hidden="1" customHeight="1" x14ac:dyDescent="0.25">
      <c r="B59" s="53">
        <v>56</v>
      </c>
      <c r="C59" s="195" t="str">
        <v>-</v>
      </c>
      <c r="D59" s="217">
        <f ca="1">IF(D$3="分類不明", 計算_移輸出入額!$BG60, D$133*計算_投入係数表!D59)</f>
        <v>0</v>
      </c>
      <c r="E59" s="218">
        <f ca="1">IF(E$3="分類不明", 計算_移輸出入額!$BG60, E$133*計算_投入係数表!E59)</f>
        <v>0</v>
      </c>
      <c r="F59" s="218">
        <f ca="1">IF(F$3="分類不明", 計算_移輸出入額!$BG60, F$133*計算_投入係数表!F59)</f>
        <v>0</v>
      </c>
      <c r="G59" s="218">
        <f ca="1">IF(G$3="分類不明", 計算_移輸出入額!$BG60, G$133*計算_投入係数表!G59)</f>
        <v>0</v>
      </c>
      <c r="H59" s="218">
        <f ca="1">IF(H$3="分類不明", 計算_移輸出入額!$BG60, H$133*計算_投入係数表!H59)</f>
        <v>0</v>
      </c>
      <c r="I59" s="218">
        <f ca="1">IF(I$3="分類不明", 計算_移輸出入額!$BG60, I$133*計算_投入係数表!I59)</f>
        <v>0</v>
      </c>
      <c r="J59" s="218">
        <f ca="1">IF(J$3="分類不明", 計算_移輸出入額!$BG60, J$133*計算_投入係数表!J59)</f>
        <v>0</v>
      </c>
      <c r="K59" s="218">
        <f ca="1">IF(K$3="分類不明", 計算_移輸出入額!$BG60, K$133*計算_投入係数表!K59)</f>
        <v>0</v>
      </c>
      <c r="L59" s="218">
        <f ca="1">IF(L$3="分類不明", 計算_移輸出入額!$BG60, L$133*計算_投入係数表!L59)</f>
        <v>0</v>
      </c>
      <c r="M59" s="218">
        <f ca="1">IF(M$3="分類不明", 計算_移輸出入額!$BG60, M$133*計算_投入係数表!M59)</f>
        <v>0</v>
      </c>
      <c r="N59" s="218">
        <f ca="1">IF(N$3="分類不明", 計算_移輸出入額!$BG60, N$133*計算_投入係数表!N59)</f>
        <v>0</v>
      </c>
      <c r="O59" s="218">
        <f ca="1">IF(O$3="分類不明", 計算_移輸出入額!$BG60, O$133*計算_投入係数表!O59)</f>
        <v>0</v>
      </c>
      <c r="P59" s="218" t="e">
        <f ca="1">IF(P$3="分類不明", 計算_移輸出入額!$BG60, P$133*計算_投入係数表!P59)</f>
        <v>#DIV/0!</v>
      </c>
      <c r="Q59" s="218" t="e">
        <f ca="1">IF(Q$3="分類不明", 計算_移輸出入額!$BG60, Q$133*計算_投入係数表!Q59)</f>
        <v>#DIV/0!</v>
      </c>
      <c r="R59" s="218" t="e">
        <f ca="1">IF(R$3="分類不明", 計算_移輸出入額!$BG60, R$133*計算_投入係数表!R59)</f>
        <v>#DIV/0!</v>
      </c>
      <c r="S59" s="218" t="e">
        <f ca="1">IF(S$3="分類不明", 計算_移輸出入額!$BG60, S$133*計算_投入係数表!S59)</f>
        <v>#DIV/0!</v>
      </c>
      <c r="T59" s="218" t="e">
        <f ca="1">IF(T$3="分類不明", 計算_移輸出入額!$BG60, T$133*計算_投入係数表!T59)</f>
        <v>#DIV/0!</v>
      </c>
      <c r="U59" s="218" t="e">
        <f ca="1">IF(U$3="分類不明", 計算_移輸出入額!$BG60, U$133*計算_投入係数表!U59)</f>
        <v>#DIV/0!</v>
      </c>
      <c r="V59" s="218" t="e">
        <f ca="1">IF(V$3="分類不明", 計算_移輸出入額!$BG60, V$133*計算_投入係数表!V59)</f>
        <v>#DIV/0!</v>
      </c>
      <c r="W59" s="218" t="e">
        <f ca="1">IF(W$3="分類不明", 計算_移輸出入額!$BG60, W$133*計算_投入係数表!W59)</f>
        <v>#DIV/0!</v>
      </c>
      <c r="X59" s="218" t="e">
        <f ca="1">IF(X$3="分類不明", 計算_移輸出入額!$BG60, X$133*計算_投入係数表!X59)</f>
        <v>#DIV/0!</v>
      </c>
      <c r="Y59" s="218" t="e">
        <f ca="1">IF(Y$3="分類不明", 計算_移輸出入額!$BG60, Y$133*計算_投入係数表!Y59)</f>
        <v>#DIV/0!</v>
      </c>
      <c r="Z59" s="218" t="e">
        <f ca="1">IF(Z$3="分類不明", 計算_移輸出入額!$BG60, Z$133*計算_投入係数表!Z59)</f>
        <v>#DIV/0!</v>
      </c>
      <c r="AA59" s="218" t="e">
        <f ca="1">IF(AA$3="分類不明", 計算_移輸出入額!$BG60, AA$133*計算_投入係数表!AA59)</f>
        <v>#DIV/0!</v>
      </c>
      <c r="AB59" s="218" t="e">
        <f ca="1">IF(AB$3="分類不明", 計算_移輸出入額!$BG60, AB$133*計算_投入係数表!AB59)</f>
        <v>#DIV/0!</v>
      </c>
      <c r="AC59" s="218" t="e">
        <f ca="1">IF(AC$3="分類不明", 計算_移輸出入額!$BG60, AC$133*計算_投入係数表!AC59)</f>
        <v>#DIV/0!</v>
      </c>
      <c r="AD59" s="218" t="e">
        <f ca="1">IF(AD$3="分類不明", 計算_移輸出入額!$BG60, AD$133*計算_投入係数表!AD59)</f>
        <v>#DIV/0!</v>
      </c>
      <c r="AE59" s="218" t="e">
        <f ca="1">IF(AE$3="分類不明", 計算_移輸出入額!$BG60, AE$133*計算_投入係数表!AE59)</f>
        <v>#DIV/0!</v>
      </c>
      <c r="AF59" s="218" t="e">
        <f ca="1">IF(AF$3="分類不明", 計算_移輸出入額!$BG60, AF$133*計算_投入係数表!AF59)</f>
        <v>#DIV/0!</v>
      </c>
      <c r="AG59" s="218" t="e">
        <f ca="1">IF(AG$3="分類不明", 計算_移輸出入額!$BG60, AG$133*計算_投入係数表!AG59)</f>
        <v>#DIV/0!</v>
      </c>
      <c r="AH59" s="218" t="e">
        <f ca="1">IF(AH$3="分類不明", 計算_移輸出入額!$BG60, AH$133*計算_投入係数表!AH59)</f>
        <v>#DIV/0!</v>
      </c>
      <c r="AI59" s="218" t="e">
        <f ca="1">IF(AI$3="分類不明", 計算_移輸出入額!$BG60, AI$133*計算_投入係数表!AI59)</f>
        <v>#DIV/0!</v>
      </c>
      <c r="AJ59" s="218" t="e">
        <f ca="1">IF(AJ$3="分類不明", 計算_移輸出入額!$BG60, AJ$133*計算_投入係数表!AJ59)</f>
        <v>#DIV/0!</v>
      </c>
      <c r="AK59" s="218" t="e">
        <f ca="1">IF(AK$3="分類不明", 計算_移輸出入額!$BG60, AK$133*計算_投入係数表!AK59)</f>
        <v>#DIV/0!</v>
      </c>
      <c r="AL59" s="218" t="e">
        <f ca="1">IF(AL$3="分類不明", 計算_移輸出入額!$BG60, AL$133*計算_投入係数表!AL59)</f>
        <v>#DIV/0!</v>
      </c>
      <c r="AM59" s="218" t="e">
        <f ca="1">IF(AM$3="分類不明", 計算_移輸出入額!$BG60, AM$133*計算_投入係数表!AM59)</f>
        <v>#DIV/0!</v>
      </c>
      <c r="AN59" s="218" t="e">
        <f ca="1">IF(AN$3="分類不明", 計算_移輸出入額!$BG60, AN$133*計算_投入係数表!AN59)</f>
        <v>#DIV/0!</v>
      </c>
      <c r="AO59" s="218" t="e">
        <f ca="1">IF(AO$3="分類不明", 計算_移輸出入額!$BG60, AO$133*計算_投入係数表!AO59)</f>
        <v>#DIV/0!</v>
      </c>
      <c r="AP59" s="218" t="e">
        <f ca="1">IF(AP$3="分類不明", 計算_移輸出入額!$BG60, AP$133*計算_投入係数表!AP59)</f>
        <v>#DIV/0!</v>
      </c>
      <c r="AQ59" s="218" t="e">
        <f ca="1">IF(AQ$3="分類不明", 計算_移輸出入額!$BG60, AQ$133*計算_投入係数表!AQ59)</f>
        <v>#DIV/0!</v>
      </c>
      <c r="AR59" s="218" t="e">
        <f ca="1">IF(AR$3="分類不明", 計算_移輸出入額!$BG60, AR$133*計算_投入係数表!AR59)</f>
        <v>#DIV/0!</v>
      </c>
      <c r="AS59" s="218" t="e">
        <f ca="1">IF(AS$3="分類不明", 計算_移輸出入額!$BG60, AS$133*計算_投入係数表!AS59)</f>
        <v>#DIV/0!</v>
      </c>
      <c r="AT59" s="218" t="e">
        <f ca="1">IF(AT$3="分類不明", 計算_移輸出入額!$BG60, AT$133*計算_投入係数表!AT59)</f>
        <v>#DIV/0!</v>
      </c>
      <c r="AU59" s="218" t="e">
        <f ca="1">IF(AU$3="分類不明", 計算_移輸出入額!$BG60, AU$133*計算_投入係数表!AU59)</f>
        <v>#DIV/0!</v>
      </c>
      <c r="AV59" s="218" t="e">
        <f ca="1">IF(AV$3="分類不明", 計算_移輸出入額!$BG60, AV$133*計算_投入係数表!AV59)</f>
        <v>#DIV/0!</v>
      </c>
      <c r="AW59" s="218" t="e">
        <f ca="1">IF(AW$3="分類不明", 計算_移輸出入額!$BG60, AW$133*計算_投入係数表!AW59)</f>
        <v>#DIV/0!</v>
      </c>
      <c r="AX59" s="218" t="e">
        <f ca="1">IF(AX$3="分類不明", 計算_移輸出入額!$BG60, AX$133*計算_投入係数表!AX59)</f>
        <v>#DIV/0!</v>
      </c>
      <c r="AY59" s="218" t="e">
        <f ca="1">IF(AY$3="分類不明", 計算_移輸出入額!$BG60, AY$133*計算_投入係数表!AY59)</f>
        <v>#DIV/0!</v>
      </c>
      <c r="AZ59" s="218" t="e">
        <f ca="1">IF(AZ$3="分類不明", 計算_移輸出入額!$BG60, AZ$133*計算_投入係数表!AZ59)</f>
        <v>#DIV/0!</v>
      </c>
      <c r="BA59" s="218" t="e">
        <f ca="1">IF(BA$3="分類不明", 計算_移輸出入額!$BG60, BA$133*計算_投入係数表!BA59)</f>
        <v>#DIV/0!</v>
      </c>
      <c r="BB59" s="218" t="e">
        <f ca="1">IF(BB$3="分類不明", 計算_移輸出入額!$BG60, BB$133*計算_投入係数表!BB59)</f>
        <v>#DIV/0!</v>
      </c>
      <c r="BC59" s="218" t="e">
        <f ca="1">IF(BC$3="分類不明", 計算_移輸出入額!$BG60, BC$133*計算_投入係数表!BC59)</f>
        <v>#DIV/0!</v>
      </c>
      <c r="BD59" s="218" t="e">
        <f ca="1">IF(BD$3="分類不明", 計算_移輸出入額!$BG60, BD$133*計算_投入係数表!BD59)</f>
        <v>#DIV/0!</v>
      </c>
      <c r="BE59" s="218" t="e">
        <f ca="1">IF(BE$3="分類不明", 計算_移輸出入額!$BG60, BE$133*計算_投入係数表!BE59)</f>
        <v>#DIV/0!</v>
      </c>
      <c r="BF59" s="218" t="e">
        <f ca="1">IF(BF$3="分類不明", 計算_移輸出入額!$BG60, BF$133*計算_投入係数表!BF59)</f>
        <v>#DIV/0!</v>
      </c>
      <c r="BG59" s="218" t="e">
        <f ca="1">IF(BG$3="分類不明", 計算_移輸出入額!$BG60, BG$133*計算_投入係数表!BG59)</f>
        <v>#DIV/0!</v>
      </c>
      <c r="BH59" s="218" t="e">
        <f ca="1">IF(BH$3="分類不明", 計算_移輸出入額!$BG60, BH$133*計算_投入係数表!BH59)</f>
        <v>#DIV/0!</v>
      </c>
      <c r="BI59" s="218" t="e">
        <f ca="1">IF(BI$3="分類不明", 計算_移輸出入額!$BG60, BI$133*計算_投入係数表!BI59)</f>
        <v>#DIV/0!</v>
      </c>
      <c r="BJ59" s="218" t="e">
        <f ca="1">IF(BJ$3="分類不明", 計算_移輸出入額!$BG60, BJ$133*計算_投入係数表!BJ59)</f>
        <v>#DIV/0!</v>
      </c>
      <c r="BK59" s="218" t="e">
        <f ca="1">IF(BK$3="分類不明", 計算_移輸出入額!$BG60, BK$133*計算_投入係数表!BK59)</f>
        <v>#DIV/0!</v>
      </c>
      <c r="BL59" s="218" t="e">
        <f ca="1">IF(BL$3="分類不明", 計算_移輸出入額!$BG60, BL$133*計算_投入係数表!BL59)</f>
        <v>#DIV/0!</v>
      </c>
      <c r="BM59" s="218" t="e">
        <f ca="1">IF(BM$3="分類不明", 計算_移輸出入額!$BG60, BM$133*計算_投入係数表!BM59)</f>
        <v>#DIV/0!</v>
      </c>
      <c r="BN59" s="218" t="e">
        <f ca="1">IF(BN$3="分類不明", 計算_移輸出入額!$BG60, BN$133*計算_投入係数表!BN59)</f>
        <v>#DIV/0!</v>
      </c>
      <c r="BO59" s="218" t="e">
        <f ca="1">IF(BO$3="分類不明", 計算_移輸出入額!$BG60, BO$133*計算_投入係数表!BO59)</f>
        <v>#DIV/0!</v>
      </c>
      <c r="BP59" s="218" t="e">
        <f ca="1">IF(BP$3="分類不明", 計算_移輸出入額!$BG60, BP$133*計算_投入係数表!BP59)</f>
        <v>#DIV/0!</v>
      </c>
      <c r="BQ59" s="218" t="e">
        <f ca="1">IF(BQ$3="分類不明", 計算_移輸出入額!$BG60, BQ$133*計算_投入係数表!BQ59)</f>
        <v>#DIV/0!</v>
      </c>
      <c r="BR59" s="218" t="e">
        <f ca="1">IF(BR$3="分類不明", 計算_移輸出入額!$BG60, BR$133*計算_投入係数表!BR59)</f>
        <v>#DIV/0!</v>
      </c>
      <c r="BS59" s="218" t="e">
        <f ca="1">IF(BS$3="分類不明", 計算_移輸出入額!$BG60, BS$133*計算_投入係数表!BS59)</f>
        <v>#DIV/0!</v>
      </c>
      <c r="BT59" s="218" t="e">
        <f ca="1">IF(BT$3="分類不明", 計算_移輸出入額!$BG60, BT$133*計算_投入係数表!BT59)</f>
        <v>#DIV/0!</v>
      </c>
      <c r="BU59" s="218" t="e">
        <f ca="1">IF(BU$3="分類不明", 計算_移輸出入額!$BG60, BU$133*計算_投入係数表!BU59)</f>
        <v>#DIV/0!</v>
      </c>
      <c r="BV59" s="218" t="e">
        <f ca="1">IF(BV$3="分類不明", 計算_移輸出入額!$BG60, BV$133*計算_投入係数表!BV59)</f>
        <v>#DIV/0!</v>
      </c>
      <c r="BW59" s="218" t="e">
        <f ca="1">IF(BW$3="分類不明", 計算_移輸出入額!$BG60, BW$133*計算_投入係数表!BW59)</f>
        <v>#DIV/0!</v>
      </c>
      <c r="BX59" s="218" t="e">
        <f ca="1">IF(BX$3="分類不明", 計算_移輸出入額!$BG60, BX$133*計算_投入係数表!BX59)</f>
        <v>#DIV/0!</v>
      </c>
      <c r="BY59" s="218" t="e">
        <f ca="1">IF(BY$3="分類不明", 計算_移輸出入額!$BG60, BY$133*計算_投入係数表!BY59)</f>
        <v>#DIV/0!</v>
      </c>
      <c r="BZ59" s="218" t="e">
        <f ca="1">IF(BZ$3="分類不明", 計算_移輸出入額!$BG60, BZ$133*計算_投入係数表!BZ59)</f>
        <v>#DIV/0!</v>
      </c>
      <c r="CA59" s="218" t="e">
        <f ca="1">IF(CA$3="分類不明", 計算_移輸出入額!$BG60, CA$133*計算_投入係数表!CA59)</f>
        <v>#DIV/0!</v>
      </c>
      <c r="CB59" s="218" t="e">
        <f ca="1">IF(CB$3="分類不明", 計算_移輸出入額!$BG60, CB$133*計算_投入係数表!CB59)</f>
        <v>#DIV/0!</v>
      </c>
      <c r="CC59" s="218" t="e">
        <f ca="1">IF(CC$3="分類不明", 計算_移輸出入額!$BG60, CC$133*計算_投入係数表!CC59)</f>
        <v>#DIV/0!</v>
      </c>
      <c r="CD59" s="218" t="e">
        <f ca="1">IF(CD$3="分類不明", 計算_移輸出入額!$BG60, CD$133*計算_投入係数表!CD59)</f>
        <v>#DIV/0!</v>
      </c>
      <c r="CE59" s="218" t="e">
        <f ca="1">IF(CE$3="分類不明", 計算_移輸出入額!$BG60, CE$133*計算_投入係数表!CE59)</f>
        <v>#DIV/0!</v>
      </c>
      <c r="CF59" s="218" t="e">
        <f ca="1">IF(CF$3="分類不明", 計算_移輸出入額!$BG60, CF$133*計算_投入係数表!CF59)</f>
        <v>#DIV/0!</v>
      </c>
      <c r="CG59" s="218" t="e">
        <f ca="1">IF(CG$3="分類不明", 計算_移輸出入額!$BG60, CG$133*計算_投入係数表!CG59)</f>
        <v>#DIV/0!</v>
      </c>
      <c r="CH59" s="218" t="e">
        <f ca="1">IF(CH$3="分類不明", 計算_移輸出入額!$BG60, CH$133*計算_投入係数表!CH59)</f>
        <v>#DIV/0!</v>
      </c>
      <c r="CI59" s="218" t="e">
        <f ca="1">IF(CI$3="分類不明", 計算_移輸出入額!$BG60, CI$133*計算_投入係数表!CI59)</f>
        <v>#DIV/0!</v>
      </c>
      <c r="CJ59" s="218" t="e">
        <f ca="1">IF(CJ$3="分類不明", 計算_移輸出入額!$BG60, CJ$133*計算_投入係数表!CJ59)</f>
        <v>#DIV/0!</v>
      </c>
      <c r="CK59" s="218" t="e">
        <f ca="1">IF(CK$3="分類不明", 計算_移輸出入額!$BG60, CK$133*計算_投入係数表!CK59)</f>
        <v>#DIV/0!</v>
      </c>
      <c r="CL59" s="218" t="e">
        <f ca="1">IF(CL$3="分類不明", 計算_移輸出入額!$BG60, CL$133*計算_投入係数表!CL59)</f>
        <v>#DIV/0!</v>
      </c>
      <c r="CM59" s="218" t="e">
        <f ca="1">IF(CM$3="分類不明", 計算_移輸出入額!$BG60, CM$133*計算_投入係数表!CM59)</f>
        <v>#DIV/0!</v>
      </c>
      <c r="CN59" s="218" t="e">
        <f ca="1">IF(CN$3="分類不明", 計算_移輸出入額!$BG60, CN$133*計算_投入係数表!CN59)</f>
        <v>#DIV/0!</v>
      </c>
      <c r="CO59" s="218" t="e">
        <f ca="1">IF(CO$3="分類不明", 計算_移輸出入額!$BG60, CO$133*計算_投入係数表!CO59)</f>
        <v>#DIV/0!</v>
      </c>
      <c r="CP59" s="218" t="e">
        <f ca="1">IF(CP$3="分類不明", 計算_移輸出入額!$BG60, CP$133*計算_投入係数表!CP59)</f>
        <v>#DIV/0!</v>
      </c>
      <c r="CQ59" s="218" t="e">
        <f ca="1">IF(CQ$3="分類不明", 計算_移輸出入額!$BG60, CQ$133*計算_投入係数表!CQ59)</f>
        <v>#DIV/0!</v>
      </c>
      <c r="CR59" s="218" t="e">
        <f ca="1">IF(CR$3="分類不明", 計算_移輸出入額!$BG60, CR$133*計算_投入係数表!CR59)</f>
        <v>#DIV/0!</v>
      </c>
      <c r="CS59" s="218" t="e">
        <f ca="1">IF(CS$3="分類不明", 計算_移輸出入額!$BG60, CS$133*計算_投入係数表!CS59)</f>
        <v>#DIV/0!</v>
      </c>
      <c r="CT59" s="218" t="e">
        <f ca="1">IF(CT$3="分類不明", 計算_移輸出入額!$BG60, CT$133*計算_投入係数表!CT59)</f>
        <v>#DIV/0!</v>
      </c>
      <c r="CU59" s="218" t="e">
        <f ca="1">IF(CU$3="分類不明", 計算_移輸出入額!$BG60, CU$133*計算_投入係数表!CU59)</f>
        <v>#DIV/0!</v>
      </c>
      <c r="CV59" s="218" t="e">
        <f ca="1">IF(CV$3="分類不明", 計算_移輸出入額!$BG60, CV$133*計算_投入係数表!CV59)</f>
        <v>#DIV/0!</v>
      </c>
      <c r="CW59" s="218" t="e">
        <f ca="1">IF(CW$3="分類不明", 計算_移輸出入額!$BG60, CW$133*計算_投入係数表!CW59)</f>
        <v>#DIV/0!</v>
      </c>
      <c r="CX59" s="218" t="e">
        <f ca="1">IF(CX$3="分類不明", 計算_移輸出入額!$BG60, CX$133*計算_投入係数表!CX59)</f>
        <v>#DIV/0!</v>
      </c>
      <c r="CY59" s="218" t="e">
        <f ca="1">IF(CY$3="分類不明", 計算_移輸出入額!$BG60, CY$133*計算_投入係数表!CY59)</f>
        <v>#DIV/0!</v>
      </c>
      <c r="CZ59" s="218" t="e">
        <f ca="1">IF(CZ$3="分類不明", 計算_移輸出入額!$BG60, CZ$133*計算_投入係数表!CZ59)</f>
        <v>#DIV/0!</v>
      </c>
      <c r="DA59" s="218" t="e">
        <f ca="1">IF(DA$3="分類不明", 計算_移輸出入額!$BG60, DA$133*計算_投入係数表!DA59)</f>
        <v>#DIV/0!</v>
      </c>
      <c r="DB59" s="218" t="e">
        <f ca="1">IF(DB$3="分類不明", 計算_移輸出入額!$BG60, DB$133*計算_投入係数表!DB59)</f>
        <v>#DIV/0!</v>
      </c>
      <c r="DC59" s="218" t="e">
        <f ca="1">IF(DC$3="分類不明", 計算_移輸出入額!$BG60, DC$133*計算_投入係数表!DC59)</f>
        <v>#DIV/0!</v>
      </c>
      <c r="DD59" s="218" t="e">
        <f ca="1">IF(DD$3="分類不明", 計算_移輸出入額!$BG60, DD$133*計算_投入係数表!DD59)</f>
        <v>#DIV/0!</v>
      </c>
      <c r="DE59" s="218" t="e">
        <f ca="1">IF(DE$3="分類不明", 計算_移輸出入額!$BG60, DE$133*計算_投入係数表!DE59)</f>
        <v>#DIV/0!</v>
      </c>
      <c r="DF59" s="218" t="e">
        <f ca="1">IF(DF$3="分類不明", 計算_移輸出入額!$BG60, DF$133*計算_投入係数表!DF59)</f>
        <v>#DIV/0!</v>
      </c>
      <c r="DG59" s="218" t="e">
        <f ca="1">IF(DG$3="分類不明", 計算_移輸出入額!$BG60, DG$133*計算_投入係数表!DG59)</f>
        <v>#DIV/0!</v>
      </c>
      <c r="DH59" s="218" t="e">
        <f ca="1">IF(DH$3="分類不明", 計算_移輸出入額!$BG60, DH$133*計算_投入係数表!DH59)</f>
        <v>#DIV/0!</v>
      </c>
      <c r="DI59" s="218" t="e">
        <f ca="1">IF(DI$3="分類不明", 計算_移輸出入額!$BG60, DI$133*計算_投入係数表!DI59)</f>
        <v>#DIV/0!</v>
      </c>
      <c r="DJ59" s="218" t="e">
        <f ca="1">IF(DJ$3="分類不明", 計算_移輸出入額!$BG60, DJ$133*計算_投入係数表!DJ59)</f>
        <v>#DIV/0!</v>
      </c>
      <c r="DK59" s="218" t="e">
        <f ca="1">IF(DK$3="分類不明", 計算_移輸出入額!$BG60, DK$133*計算_投入係数表!DK59)</f>
        <v>#DIV/0!</v>
      </c>
      <c r="DL59" s="218" t="e">
        <f ca="1">IF(DL$3="分類不明", 計算_移輸出入額!$BG60, DL$133*計算_投入係数表!DL59)</f>
        <v>#DIV/0!</v>
      </c>
      <c r="DM59" s="218" t="e">
        <f ca="1">IF(DM$3="分類不明", 計算_移輸出入額!$BG60, DM$133*計算_投入係数表!DM59)</f>
        <v>#DIV/0!</v>
      </c>
      <c r="DN59" s="218" t="e">
        <f ca="1">IF(DN$3="分類不明", 計算_移輸出入額!$BG60, DN$133*計算_投入係数表!DN59)</f>
        <v>#DIV/0!</v>
      </c>
      <c r="DO59" s="218" t="e">
        <f ca="1">IF(DO$3="分類不明", 計算_移輸出入額!$BG60, DO$133*計算_投入係数表!DO59)</f>
        <v>#DIV/0!</v>
      </c>
      <c r="DP59" s="218" t="e">
        <f ca="1">IF(DP$3="分類不明", 計算_移輸出入額!$BG60, DP$133*計算_投入係数表!DP59)</f>
        <v>#DIV/0!</v>
      </c>
      <c r="DQ59" s="218" t="e">
        <f ca="1">IF(DQ$3="分類不明", 計算_移輸出入額!$BG60, DQ$133*計算_投入係数表!DQ59)</f>
        <v>#DIV/0!</v>
      </c>
      <c r="DR59" s="218" t="e">
        <f ca="1">IF(DR$3="分類不明", 計算_移輸出入額!$BG60, DR$133*計算_投入係数表!DR59)</f>
        <v>#DIV/0!</v>
      </c>
      <c r="DS59" s="218" t="e">
        <f ca="1">IF(DS$3="分類不明", 計算_移輸出入額!$BG60, DS$133*計算_投入係数表!DS59)</f>
        <v>#DIV/0!</v>
      </c>
      <c r="DT59" s="219">
        <f t="shared" ca="1" si="1"/>
        <v>0</v>
      </c>
      <c r="DU59" s="214">
        <f>計算_基本取引表_調整前!DU59</f>
        <v>0</v>
      </c>
      <c r="DV59" s="214">
        <f>IF($C59="分類不明", 計算_基本取引表_調整前!DV59+_xlfn.AGGREGATE(9,6,計算_移輸出入額!$BF$5:$BF$124), 計算_基本取引表_調整前!DV59)</f>
        <v>0</v>
      </c>
      <c r="DW59" s="214">
        <f>計算_基本取引表_調整前!DW59</f>
        <v>0</v>
      </c>
      <c r="DX59" s="214">
        <f>計算_基本取引表_調整前!DX59</f>
        <v>0</v>
      </c>
      <c r="DY59" s="214">
        <f>計算_基本取引表_調整前!DY59</f>
        <v>0</v>
      </c>
      <c r="DZ59" s="214">
        <f>計算_基本取引表_調整前!DZ59</f>
        <v>0</v>
      </c>
      <c r="EA59" s="214" t="e">
        <f>計算_基本取引表_調整前!EA59</f>
        <v>#DIV/0!</v>
      </c>
      <c r="EB59" s="735">
        <f ca="1">IFERROR(SUMIF(振分, $C59, 入力_北海道基本取引表!EB$4:EB$124)*($EE59/SUMIF(振分, $C59, 入力_北海道基本取引表!$EG$4:$EG$107)), 0)</f>
        <v>0</v>
      </c>
      <c r="EC59" s="215" t="e">
        <f t="shared" si="2"/>
        <v>#DIV/0!</v>
      </c>
      <c r="ED59" s="216" t="e">
        <f t="shared" ca="1" si="3"/>
        <v>#DIV/0!</v>
      </c>
      <c r="EE59" s="214" t="e">
        <f ca="1"/>
        <v>#DIV/0!</v>
      </c>
      <c r="EF59" s="216" t="e">
        <f t="shared" ca="1" si="4"/>
        <v>#DIV/0!</v>
      </c>
      <c r="EG59" s="216" t="e">
        <f t="shared" ca="1" si="0"/>
        <v>#DIV/0!</v>
      </c>
      <c r="EH59" s="214" t="e">
        <f ca="1"/>
        <v>#DIV/0!</v>
      </c>
      <c r="EI59" s="216" t="e">
        <f t="shared" ca="1" si="5"/>
        <v>#DIV/0!</v>
      </c>
      <c r="EJ59" s="216" t="e">
        <f ca="1"/>
        <v>#DIV/0!</v>
      </c>
      <c r="EK59" s="215"/>
    </row>
    <row r="60" spans="2:141" s="6" customFormat="1" ht="15.75" hidden="1" customHeight="1" x14ac:dyDescent="0.25">
      <c r="B60" s="53">
        <v>57</v>
      </c>
      <c r="C60" s="192" t="str">
        <v>-</v>
      </c>
      <c r="D60" s="211">
        <f ca="1">IF(D$3="分類不明", 計算_移輸出入額!$BG61, D$133*計算_投入係数表!D60)</f>
        <v>0</v>
      </c>
      <c r="E60" s="212">
        <f ca="1">IF(E$3="分類不明", 計算_移輸出入額!$BG61, E$133*計算_投入係数表!E60)</f>
        <v>0</v>
      </c>
      <c r="F60" s="212">
        <f ca="1">IF(F$3="分類不明", 計算_移輸出入額!$BG61, F$133*計算_投入係数表!F60)</f>
        <v>0</v>
      </c>
      <c r="G60" s="212">
        <f ca="1">IF(G$3="分類不明", 計算_移輸出入額!$BG61, G$133*計算_投入係数表!G60)</f>
        <v>0</v>
      </c>
      <c r="H60" s="212">
        <f ca="1">IF(H$3="分類不明", 計算_移輸出入額!$BG61, H$133*計算_投入係数表!H60)</f>
        <v>0</v>
      </c>
      <c r="I60" s="212">
        <f ca="1">IF(I$3="分類不明", 計算_移輸出入額!$BG61, I$133*計算_投入係数表!I60)</f>
        <v>0</v>
      </c>
      <c r="J60" s="212">
        <f ca="1">IF(J$3="分類不明", 計算_移輸出入額!$BG61, J$133*計算_投入係数表!J60)</f>
        <v>0</v>
      </c>
      <c r="K60" s="212">
        <f ca="1">IF(K$3="分類不明", 計算_移輸出入額!$BG61, K$133*計算_投入係数表!K60)</f>
        <v>0</v>
      </c>
      <c r="L60" s="212">
        <f ca="1">IF(L$3="分類不明", 計算_移輸出入額!$BG61, L$133*計算_投入係数表!L60)</f>
        <v>0</v>
      </c>
      <c r="M60" s="212">
        <f ca="1">IF(M$3="分類不明", 計算_移輸出入額!$BG61, M$133*計算_投入係数表!M60)</f>
        <v>0</v>
      </c>
      <c r="N60" s="212">
        <f ca="1">IF(N$3="分類不明", 計算_移輸出入額!$BG61, N$133*計算_投入係数表!N60)</f>
        <v>0</v>
      </c>
      <c r="O60" s="212">
        <f ca="1">IF(O$3="分類不明", 計算_移輸出入額!$BG61, O$133*計算_投入係数表!O60)</f>
        <v>0</v>
      </c>
      <c r="P60" s="212" t="e">
        <f ca="1">IF(P$3="分類不明", 計算_移輸出入額!$BG61, P$133*計算_投入係数表!P60)</f>
        <v>#DIV/0!</v>
      </c>
      <c r="Q60" s="212" t="e">
        <f ca="1">IF(Q$3="分類不明", 計算_移輸出入額!$BG61, Q$133*計算_投入係数表!Q60)</f>
        <v>#DIV/0!</v>
      </c>
      <c r="R60" s="212" t="e">
        <f ca="1">IF(R$3="分類不明", 計算_移輸出入額!$BG61, R$133*計算_投入係数表!R60)</f>
        <v>#DIV/0!</v>
      </c>
      <c r="S60" s="212" t="e">
        <f ca="1">IF(S$3="分類不明", 計算_移輸出入額!$BG61, S$133*計算_投入係数表!S60)</f>
        <v>#DIV/0!</v>
      </c>
      <c r="T60" s="212" t="e">
        <f ca="1">IF(T$3="分類不明", 計算_移輸出入額!$BG61, T$133*計算_投入係数表!T60)</f>
        <v>#DIV/0!</v>
      </c>
      <c r="U60" s="212" t="e">
        <f ca="1">IF(U$3="分類不明", 計算_移輸出入額!$BG61, U$133*計算_投入係数表!U60)</f>
        <v>#DIV/0!</v>
      </c>
      <c r="V60" s="212" t="e">
        <f ca="1">IF(V$3="分類不明", 計算_移輸出入額!$BG61, V$133*計算_投入係数表!V60)</f>
        <v>#DIV/0!</v>
      </c>
      <c r="W60" s="212" t="e">
        <f ca="1">IF(W$3="分類不明", 計算_移輸出入額!$BG61, W$133*計算_投入係数表!W60)</f>
        <v>#DIV/0!</v>
      </c>
      <c r="X60" s="212" t="e">
        <f ca="1">IF(X$3="分類不明", 計算_移輸出入額!$BG61, X$133*計算_投入係数表!X60)</f>
        <v>#DIV/0!</v>
      </c>
      <c r="Y60" s="212" t="e">
        <f ca="1">IF(Y$3="分類不明", 計算_移輸出入額!$BG61, Y$133*計算_投入係数表!Y60)</f>
        <v>#DIV/0!</v>
      </c>
      <c r="Z60" s="212" t="e">
        <f ca="1">IF(Z$3="分類不明", 計算_移輸出入額!$BG61, Z$133*計算_投入係数表!Z60)</f>
        <v>#DIV/0!</v>
      </c>
      <c r="AA60" s="212" t="e">
        <f ca="1">IF(AA$3="分類不明", 計算_移輸出入額!$BG61, AA$133*計算_投入係数表!AA60)</f>
        <v>#DIV/0!</v>
      </c>
      <c r="AB60" s="212" t="e">
        <f ca="1">IF(AB$3="分類不明", 計算_移輸出入額!$BG61, AB$133*計算_投入係数表!AB60)</f>
        <v>#DIV/0!</v>
      </c>
      <c r="AC60" s="212" t="e">
        <f ca="1">IF(AC$3="分類不明", 計算_移輸出入額!$BG61, AC$133*計算_投入係数表!AC60)</f>
        <v>#DIV/0!</v>
      </c>
      <c r="AD60" s="212" t="e">
        <f ca="1">IF(AD$3="分類不明", 計算_移輸出入額!$BG61, AD$133*計算_投入係数表!AD60)</f>
        <v>#DIV/0!</v>
      </c>
      <c r="AE60" s="212" t="e">
        <f ca="1">IF(AE$3="分類不明", 計算_移輸出入額!$BG61, AE$133*計算_投入係数表!AE60)</f>
        <v>#DIV/0!</v>
      </c>
      <c r="AF60" s="212" t="e">
        <f ca="1">IF(AF$3="分類不明", 計算_移輸出入額!$BG61, AF$133*計算_投入係数表!AF60)</f>
        <v>#DIV/0!</v>
      </c>
      <c r="AG60" s="212" t="e">
        <f ca="1">IF(AG$3="分類不明", 計算_移輸出入額!$BG61, AG$133*計算_投入係数表!AG60)</f>
        <v>#DIV/0!</v>
      </c>
      <c r="AH60" s="212" t="e">
        <f ca="1">IF(AH$3="分類不明", 計算_移輸出入額!$BG61, AH$133*計算_投入係数表!AH60)</f>
        <v>#DIV/0!</v>
      </c>
      <c r="AI60" s="212" t="e">
        <f ca="1">IF(AI$3="分類不明", 計算_移輸出入額!$BG61, AI$133*計算_投入係数表!AI60)</f>
        <v>#DIV/0!</v>
      </c>
      <c r="AJ60" s="212" t="e">
        <f ca="1">IF(AJ$3="分類不明", 計算_移輸出入額!$BG61, AJ$133*計算_投入係数表!AJ60)</f>
        <v>#DIV/0!</v>
      </c>
      <c r="AK60" s="212" t="e">
        <f ca="1">IF(AK$3="分類不明", 計算_移輸出入額!$BG61, AK$133*計算_投入係数表!AK60)</f>
        <v>#DIV/0!</v>
      </c>
      <c r="AL60" s="212" t="e">
        <f ca="1">IF(AL$3="分類不明", 計算_移輸出入額!$BG61, AL$133*計算_投入係数表!AL60)</f>
        <v>#DIV/0!</v>
      </c>
      <c r="AM60" s="212" t="e">
        <f ca="1">IF(AM$3="分類不明", 計算_移輸出入額!$BG61, AM$133*計算_投入係数表!AM60)</f>
        <v>#DIV/0!</v>
      </c>
      <c r="AN60" s="212" t="e">
        <f ca="1">IF(AN$3="分類不明", 計算_移輸出入額!$BG61, AN$133*計算_投入係数表!AN60)</f>
        <v>#DIV/0!</v>
      </c>
      <c r="AO60" s="212" t="e">
        <f ca="1">IF(AO$3="分類不明", 計算_移輸出入額!$BG61, AO$133*計算_投入係数表!AO60)</f>
        <v>#DIV/0!</v>
      </c>
      <c r="AP60" s="212" t="e">
        <f ca="1">IF(AP$3="分類不明", 計算_移輸出入額!$BG61, AP$133*計算_投入係数表!AP60)</f>
        <v>#DIV/0!</v>
      </c>
      <c r="AQ60" s="212" t="e">
        <f ca="1">IF(AQ$3="分類不明", 計算_移輸出入額!$BG61, AQ$133*計算_投入係数表!AQ60)</f>
        <v>#DIV/0!</v>
      </c>
      <c r="AR60" s="212" t="e">
        <f ca="1">IF(AR$3="分類不明", 計算_移輸出入額!$BG61, AR$133*計算_投入係数表!AR60)</f>
        <v>#DIV/0!</v>
      </c>
      <c r="AS60" s="212" t="e">
        <f ca="1">IF(AS$3="分類不明", 計算_移輸出入額!$BG61, AS$133*計算_投入係数表!AS60)</f>
        <v>#DIV/0!</v>
      </c>
      <c r="AT60" s="212" t="e">
        <f ca="1">IF(AT$3="分類不明", 計算_移輸出入額!$BG61, AT$133*計算_投入係数表!AT60)</f>
        <v>#DIV/0!</v>
      </c>
      <c r="AU60" s="212" t="e">
        <f ca="1">IF(AU$3="分類不明", 計算_移輸出入額!$BG61, AU$133*計算_投入係数表!AU60)</f>
        <v>#DIV/0!</v>
      </c>
      <c r="AV60" s="212" t="e">
        <f ca="1">IF(AV$3="分類不明", 計算_移輸出入額!$BG61, AV$133*計算_投入係数表!AV60)</f>
        <v>#DIV/0!</v>
      </c>
      <c r="AW60" s="212" t="e">
        <f ca="1">IF(AW$3="分類不明", 計算_移輸出入額!$BG61, AW$133*計算_投入係数表!AW60)</f>
        <v>#DIV/0!</v>
      </c>
      <c r="AX60" s="212" t="e">
        <f ca="1">IF(AX$3="分類不明", 計算_移輸出入額!$BG61, AX$133*計算_投入係数表!AX60)</f>
        <v>#DIV/0!</v>
      </c>
      <c r="AY60" s="212" t="e">
        <f ca="1">IF(AY$3="分類不明", 計算_移輸出入額!$BG61, AY$133*計算_投入係数表!AY60)</f>
        <v>#DIV/0!</v>
      </c>
      <c r="AZ60" s="212" t="e">
        <f ca="1">IF(AZ$3="分類不明", 計算_移輸出入額!$BG61, AZ$133*計算_投入係数表!AZ60)</f>
        <v>#DIV/0!</v>
      </c>
      <c r="BA60" s="212" t="e">
        <f ca="1">IF(BA$3="分類不明", 計算_移輸出入額!$BG61, BA$133*計算_投入係数表!BA60)</f>
        <v>#DIV/0!</v>
      </c>
      <c r="BB60" s="212" t="e">
        <f ca="1">IF(BB$3="分類不明", 計算_移輸出入額!$BG61, BB$133*計算_投入係数表!BB60)</f>
        <v>#DIV/0!</v>
      </c>
      <c r="BC60" s="212" t="e">
        <f ca="1">IF(BC$3="分類不明", 計算_移輸出入額!$BG61, BC$133*計算_投入係数表!BC60)</f>
        <v>#DIV/0!</v>
      </c>
      <c r="BD60" s="212" t="e">
        <f ca="1">IF(BD$3="分類不明", 計算_移輸出入額!$BG61, BD$133*計算_投入係数表!BD60)</f>
        <v>#DIV/0!</v>
      </c>
      <c r="BE60" s="212" t="e">
        <f ca="1">IF(BE$3="分類不明", 計算_移輸出入額!$BG61, BE$133*計算_投入係数表!BE60)</f>
        <v>#DIV/0!</v>
      </c>
      <c r="BF60" s="212" t="e">
        <f ca="1">IF(BF$3="分類不明", 計算_移輸出入額!$BG61, BF$133*計算_投入係数表!BF60)</f>
        <v>#DIV/0!</v>
      </c>
      <c r="BG60" s="212" t="e">
        <f ca="1">IF(BG$3="分類不明", 計算_移輸出入額!$BG61, BG$133*計算_投入係数表!BG60)</f>
        <v>#DIV/0!</v>
      </c>
      <c r="BH60" s="212" t="e">
        <f ca="1">IF(BH$3="分類不明", 計算_移輸出入額!$BG61, BH$133*計算_投入係数表!BH60)</f>
        <v>#DIV/0!</v>
      </c>
      <c r="BI60" s="212" t="e">
        <f ca="1">IF(BI$3="分類不明", 計算_移輸出入額!$BG61, BI$133*計算_投入係数表!BI60)</f>
        <v>#DIV/0!</v>
      </c>
      <c r="BJ60" s="212" t="e">
        <f ca="1">IF(BJ$3="分類不明", 計算_移輸出入額!$BG61, BJ$133*計算_投入係数表!BJ60)</f>
        <v>#DIV/0!</v>
      </c>
      <c r="BK60" s="212" t="e">
        <f ca="1">IF(BK$3="分類不明", 計算_移輸出入額!$BG61, BK$133*計算_投入係数表!BK60)</f>
        <v>#DIV/0!</v>
      </c>
      <c r="BL60" s="212" t="e">
        <f ca="1">IF(BL$3="分類不明", 計算_移輸出入額!$BG61, BL$133*計算_投入係数表!BL60)</f>
        <v>#DIV/0!</v>
      </c>
      <c r="BM60" s="212" t="e">
        <f ca="1">IF(BM$3="分類不明", 計算_移輸出入額!$BG61, BM$133*計算_投入係数表!BM60)</f>
        <v>#DIV/0!</v>
      </c>
      <c r="BN60" s="212" t="e">
        <f ca="1">IF(BN$3="分類不明", 計算_移輸出入額!$BG61, BN$133*計算_投入係数表!BN60)</f>
        <v>#DIV/0!</v>
      </c>
      <c r="BO60" s="212" t="e">
        <f ca="1">IF(BO$3="分類不明", 計算_移輸出入額!$BG61, BO$133*計算_投入係数表!BO60)</f>
        <v>#DIV/0!</v>
      </c>
      <c r="BP60" s="212" t="e">
        <f ca="1">IF(BP$3="分類不明", 計算_移輸出入額!$BG61, BP$133*計算_投入係数表!BP60)</f>
        <v>#DIV/0!</v>
      </c>
      <c r="BQ60" s="212" t="e">
        <f ca="1">IF(BQ$3="分類不明", 計算_移輸出入額!$BG61, BQ$133*計算_投入係数表!BQ60)</f>
        <v>#DIV/0!</v>
      </c>
      <c r="BR60" s="212" t="e">
        <f ca="1">IF(BR$3="分類不明", 計算_移輸出入額!$BG61, BR$133*計算_投入係数表!BR60)</f>
        <v>#DIV/0!</v>
      </c>
      <c r="BS60" s="212" t="e">
        <f ca="1">IF(BS$3="分類不明", 計算_移輸出入額!$BG61, BS$133*計算_投入係数表!BS60)</f>
        <v>#DIV/0!</v>
      </c>
      <c r="BT60" s="212" t="e">
        <f ca="1">IF(BT$3="分類不明", 計算_移輸出入額!$BG61, BT$133*計算_投入係数表!BT60)</f>
        <v>#DIV/0!</v>
      </c>
      <c r="BU60" s="212" t="e">
        <f ca="1">IF(BU$3="分類不明", 計算_移輸出入額!$BG61, BU$133*計算_投入係数表!BU60)</f>
        <v>#DIV/0!</v>
      </c>
      <c r="BV60" s="212" t="e">
        <f ca="1">IF(BV$3="分類不明", 計算_移輸出入額!$BG61, BV$133*計算_投入係数表!BV60)</f>
        <v>#DIV/0!</v>
      </c>
      <c r="BW60" s="212" t="e">
        <f ca="1">IF(BW$3="分類不明", 計算_移輸出入額!$BG61, BW$133*計算_投入係数表!BW60)</f>
        <v>#DIV/0!</v>
      </c>
      <c r="BX60" s="212" t="e">
        <f ca="1">IF(BX$3="分類不明", 計算_移輸出入額!$BG61, BX$133*計算_投入係数表!BX60)</f>
        <v>#DIV/0!</v>
      </c>
      <c r="BY60" s="212" t="e">
        <f ca="1">IF(BY$3="分類不明", 計算_移輸出入額!$BG61, BY$133*計算_投入係数表!BY60)</f>
        <v>#DIV/0!</v>
      </c>
      <c r="BZ60" s="212" t="e">
        <f ca="1">IF(BZ$3="分類不明", 計算_移輸出入額!$BG61, BZ$133*計算_投入係数表!BZ60)</f>
        <v>#DIV/0!</v>
      </c>
      <c r="CA60" s="212" t="e">
        <f ca="1">IF(CA$3="分類不明", 計算_移輸出入額!$BG61, CA$133*計算_投入係数表!CA60)</f>
        <v>#DIV/0!</v>
      </c>
      <c r="CB60" s="212" t="e">
        <f ca="1">IF(CB$3="分類不明", 計算_移輸出入額!$BG61, CB$133*計算_投入係数表!CB60)</f>
        <v>#DIV/0!</v>
      </c>
      <c r="CC60" s="212" t="e">
        <f ca="1">IF(CC$3="分類不明", 計算_移輸出入額!$BG61, CC$133*計算_投入係数表!CC60)</f>
        <v>#DIV/0!</v>
      </c>
      <c r="CD60" s="212" t="e">
        <f ca="1">IF(CD$3="分類不明", 計算_移輸出入額!$BG61, CD$133*計算_投入係数表!CD60)</f>
        <v>#DIV/0!</v>
      </c>
      <c r="CE60" s="212" t="e">
        <f ca="1">IF(CE$3="分類不明", 計算_移輸出入額!$BG61, CE$133*計算_投入係数表!CE60)</f>
        <v>#DIV/0!</v>
      </c>
      <c r="CF60" s="212" t="e">
        <f ca="1">IF(CF$3="分類不明", 計算_移輸出入額!$BG61, CF$133*計算_投入係数表!CF60)</f>
        <v>#DIV/0!</v>
      </c>
      <c r="CG60" s="212" t="e">
        <f ca="1">IF(CG$3="分類不明", 計算_移輸出入額!$BG61, CG$133*計算_投入係数表!CG60)</f>
        <v>#DIV/0!</v>
      </c>
      <c r="CH60" s="212" t="e">
        <f ca="1">IF(CH$3="分類不明", 計算_移輸出入額!$BG61, CH$133*計算_投入係数表!CH60)</f>
        <v>#DIV/0!</v>
      </c>
      <c r="CI60" s="212" t="e">
        <f ca="1">IF(CI$3="分類不明", 計算_移輸出入額!$BG61, CI$133*計算_投入係数表!CI60)</f>
        <v>#DIV/0!</v>
      </c>
      <c r="CJ60" s="212" t="e">
        <f ca="1">IF(CJ$3="分類不明", 計算_移輸出入額!$BG61, CJ$133*計算_投入係数表!CJ60)</f>
        <v>#DIV/0!</v>
      </c>
      <c r="CK60" s="212" t="e">
        <f ca="1">IF(CK$3="分類不明", 計算_移輸出入額!$BG61, CK$133*計算_投入係数表!CK60)</f>
        <v>#DIV/0!</v>
      </c>
      <c r="CL60" s="212" t="e">
        <f ca="1">IF(CL$3="分類不明", 計算_移輸出入額!$BG61, CL$133*計算_投入係数表!CL60)</f>
        <v>#DIV/0!</v>
      </c>
      <c r="CM60" s="212" t="e">
        <f ca="1">IF(CM$3="分類不明", 計算_移輸出入額!$BG61, CM$133*計算_投入係数表!CM60)</f>
        <v>#DIV/0!</v>
      </c>
      <c r="CN60" s="212" t="e">
        <f ca="1">IF(CN$3="分類不明", 計算_移輸出入額!$BG61, CN$133*計算_投入係数表!CN60)</f>
        <v>#DIV/0!</v>
      </c>
      <c r="CO60" s="212" t="e">
        <f ca="1">IF(CO$3="分類不明", 計算_移輸出入額!$BG61, CO$133*計算_投入係数表!CO60)</f>
        <v>#DIV/0!</v>
      </c>
      <c r="CP60" s="212" t="e">
        <f ca="1">IF(CP$3="分類不明", 計算_移輸出入額!$BG61, CP$133*計算_投入係数表!CP60)</f>
        <v>#DIV/0!</v>
      </c>
      <c r="CQ60" s="212" t="e">
        <f ca="1">IF(CQ$3="分類不明", 計算_移輸出入額!$BG61, CQ$133*計算_投入係数表!CQ60)</f>
        <v>#DIV/0!</v>
      </c>
      <c r="CR60" s="212" t="e">
        <f ca="1">IF(CR$3="分類不明", 計算_移輸出入額!$BG61, CR$133*計算_投入係数表!CR60)</f>
        <v>#DIV/0!</v>
      </c>
      <c r="CS60" s="212" t="e">
        <f ca="1">IF(CS$3="分類不明", 計算_移輸出入額!$BG61, CS$133*計算_投入係数表!CS60)</f>
        <v>#DIV/0!</v>
      </c>
      <c r="CT60" s="212" t="e">
        <f ca="1">IF(CT$3="分類不明", 計算_移輸出入額!$BG61, CT$133*計算_投入係数表!CT60)</f>
        <v>#DIV/0!</v>
      </c>
      <c r="CU60" s="212" t="e">
        <f ca="1">IF(CU$3="分類不明", 計算_移輸出入額!$BG61, CU$133*計算_投入係数表!CU60)</f>
        <v>#DIV/0!</v>
      </c>
      <c r="CV60" s="212" t="e">
        <f ca="1">IF(CV$3="分類不明", 計算_移輸出入額!$BG61, CV$133*計算_投入係数表!CV60)</f>
        <v>#DIV/0!</v>
      </c>
      <c r="CW60" s="212" t="e">
        <f ca="1">IF(CW$3="分類不明", 計算_移輸出入額!$BG61, CW$133*計算_投入係数表!CW60)</f>
        <v>#DIV/0!</v>
      </c>
      <c r="CX60" s="212" t="e">
        <f ca="1">IF(CX$3="分類不明", 計算_移輸出入額!$BG61, CX$133*計算_投入係数表!CX60)</f>
        <v>#DIV/0!</v>
      </c>
      <c r="CY60" s="212" t="e">
        <f ca="1">IF(CY$3="分類不明", 計算_移輸出入額!$BG61, CY$133*計算_投入係数表!CY60)</f>
        <v>#DIV/0!</v>
      </c>
      <c r="CZ60" s="212" t="e">
        <f ca="1">IF(CZ$3="分類不明", 計算_移輸出入額!$BG61, CZ$133*計算_投入係数表!CZ60)</f>
        <v>#DIV/0!</v>
      </c>
      <c r="DA60" s="212" t="e">
        <f ca="1">IF(DA$3="分類不明", 計算_移輸出入額!$BG61, DA$133*計算_投入係数表!DA60)</f>
        <v>#DIV/0!</v>
      </c>
      <c r="DB60" s="212" t="e">
        <f ca="1">IF(DB$3="分類不明", 計算_移輸出入額!$BG61, DB$133*計算_投入係数表!DB60)</f>
        <v>#DIV/0!</v>
      </c>
      <c r="DC60" s="212" t="e">
        <f ca="1">IF(DC$3="分類不明", 計算_移輸出入額!$BG61, DC$133*計算_投入係数表!DC60)</f>
        <v>#DIV/0!</v>
      </c>
      <c r="DD60" s="212" t="e">
        <f ca="1">IF(DD$3="分類不明", 計算_移輸出入額!$BG61, DD$133*計算_投入係数表!DD60)</f>
        <v>#DIV/0!</v>
      </c>
      <c r="DE60" s="212" t="e">
        <f ca="1">IF(DE$3="分類不明", 計算_移輸出入額!$BG61, DE$133*計算_投入係数表!DE60)</f>
        <v>#DIV/0!</v>
      </c>
      <c r="DF60" s="212" t="e">
        <f ca="1">IF(DF$3="分類不明", 計算_移輸出入額!$BG61, DF$133*計算_投入係数表!DF60)</f>
        <v>#DIV/0!</v>
      </c>
      <c r="DG60" s="212" t="e">
        <f ca="1">IF(DG$3="分類不明", 計算_移輸出入額!$BG61, DG$133*計算_投入係数表!DG60)</f>
        <v>#DIV/0!</v>
      </c>
      <c r="DH60" s="212" t="e">
        <f ca="1">IF(DH$3="分類不明", 計算_移輸出入額!$BG61, DH$133*計算_投入係数表!DH60)</f>
        <v>#DIV/0!</v>
      </c>
      <c r="DI60" s="212" t="e">
        <f ca="1">IF(DI$3="分類不明", 計算_移輸出入額!$BG61, DI$133*計算_投入係数表!DI60)</f>
        <v>#DIV/0!</v>
      </c>
      <c r="DJ60" s="212" t="e">
        <f ca="1">IF(DJ$3="分類不明", 計算_移輸出入額!$BG61, DJ$133*計算_投入係数表!DJ60)</f>
        <v>#DIV/0!</v>
      </c>
      <c r="DK60" s="212" t="e">
        <f ca="1">IF(DK$3="分類不明", 計算_移輸出入額!$BG61, DK$133*計算_投入係数表!DK60)</f>
        <v>#DIV/0!</v>
      </c>
      <c r="DL60" s="212" t="e">
        <f ca="1">IF(DL$3="分類不明", 計算_移輸出入額!$BG61, DL$133*計算_投入係数表!DL60)</f>
        <v>#DIV/0!</v>
      </c>
      <c r="DM60" s="212" t="e">
        <f ca="1">IF(DM$3="分類不明", 計算_移輸出入額!$BG61, DM$133*計算_投入係数表!DM60)</f>
        <v>#DIV/0!</v>
      </c>
      <c r="DN60" s="212" t="e">
        <f ca="1">IF(DN$3="分類不明", 計算_移輸出入額!$BG61, DN$133*計算_投入係数表!DN60)</f>
        <v>#DIV/0!</v>
      </c>
      <c r="DO60" s="212" t="e">
        <f ca="1">IF(DO$3="分類不明", 計算_移輸出入額!$BG61, DO$133*計算_投入係数表!DO60)</f>
        <v>#DIV/0!</v>
      </c>
      <c r="DP60" s="212" t="e">
        <f ca="1">IF(DP$3="分類不明", 計算_移輸出入額!$BG61, DP$133*計算_投入係数表!DP60)</f>
        <v>#DIV/0!</v>
      </c>
      <c r="DQ60" s="212" t="e">
        <f ca="1">IF(DQ$3="分類不明", 計算_移輸出入額!$BG61, DQ$133*計算_投入係数表!DQ60)</f>
        <v>#DIV/0!</v>
      </c>
      <c r="DR60" s="212" t="e">
        <f ca="1">IF(DR$3="分類不明", 計算_移輸出入額!$BG61, DR$133*計算_投入係数表!DR60)</f>
        <v>#DIV/0!</v>
      </c>
      <c r="DS60" s="212" t="e">
        <f ca="1">IF(DS$3="分類不明", 計算_移輸出入額!$BG61, DS$133*計算_投入係数表!DS60)</f>
        <v>#DIV/0!</v>
      </c>
      <c r="DT60" s="213">
        <f t="shared" ca="1" si="1"/>
        <v>0</v>
      </c>
      <c r="DU60" s="214">
        <f>計算_基本取引表_調整前!DU60</f>
        <v>0</v>
      </c>
      <c r="DV60" s="214">
        <f>IF($C60="分類不明", 計算_基本取引表_調整前!DV60+_xlfn.AGGREGATE(9,6,計算_移輸出入額!$BF$5:$BF$124), 計算_基本取引表_調整前!DV60)</f>
        <v>0</v>
      </c>
      <c r="DW60" s="214">
        <f>計算_基本取引表_調整前!DW60</f>
        <v>0</v>
      </c>
      <c r="DX60" s="214">
        <f>計算_基本取引表_調整前!DX60</f>
        <v>0</v>
      </c>
      <c r="DY60" s="214">
        <f>計算_基本取引表_調整前!DY60</f>
        <v>0</v>
      </c>
      <c r="DZ60" s="214">
        <f>計算_基本取引表_調整前!DZ60</f>
        <v>0</v>
      </c>
      <c r="EA60" s="214" t="e">
        <f>計算_基本取引表_調整前!EA60</f>
        <v>#DIV/0!</v>
      </c>
      <c r="EB60" s="735">
        <f ca="1">IFERROR(SUMIF(振分, $C60, 入力_北海道基本取引表!EB$4:EB$124)*($EE60/SUMIF(振分, $C60, 入力_北海道基本取引表!$EG$4:$EG$107)), 0)</f>
        <v>0</v>
      </c>
      <c r="EC60" s="215" t="e">
        <f t="shared" si="2"/>
        <v>#DIV/0!</v>
      </c>
      <c r="ED60" s="216" t="e">
        <f t="shared" ca="1" si="3"/>
        <v>#DIV/0!</v>
      </c>
      <c r="EE60" s="214" t="e">
        <f ca="1"/>
        <v>#DIV/0!</v>
      </c>
      <c r="EF60" s="216" t="e">
        <f t="shared" ca="1" si="4"/>
        <v>#DIV/0!</v>
      </c>
      <c r="EG60" s="216" t="e">
        <f t="shared" ca="1" si="0"/>
        <v>#DIV/0!</v>
      </c>
      <c r="EH60" s="214" t="e">
        <f ca="1"/>
        <v>#DIV/0!</v>
      </c>
      <c r="EI60" s="216" t="e">
        <f t="shared" ca="1" si="5"/>
        <v>#DIV/0!</v>
      </c>
      <c r="EJ60" s="216" t="e">
        <f ca="1"/>
        <v>#DIV/0!</v>
      </c>
      <c r="EK60" s="215"/>
    </row>
    <row r="61" spans="2:141" s="6" customFormat="1" ht="15.75" hidden="1" customHeight="1" x14ac:dyDescent="0.25">
      <c r="B61" s="53">
        <v>58</v>
      </c>
      <c r="C61" s="192" t="str">
        <v>-</v>
      </c>
      <c r="D61" s="211">
        <f ca="1">IF(D$3="分類不明", 計算_移輸出入額!$BG62, D$133*計算_投入係数表!D61)</f>
        <v>0</v>
      </c>
      <c r="E61" s="212">
        <f ca="1">IF(E$3="分類不明", 計算_移輸出入額!$BG62, E$133*計算_投入係数表!E61)</f>
        <v>0</v>
      </c>
      <c r="F61" s="212">
        <f ca="1">IF(F$3="分類不明", 計算_移輸出入額!$BG62, F$133*計算_投入係数表!F61)</f>
        <v>0</v>
      </c>
      <c r="G61" s="212">
        <f ca="1">IF(G$3="分類不明", 計算_移輸出入額!$BG62, G$133*計算_投入係数表!G61)</f>
        <v>0</v>
      </c>
      <c r="H61" s="212">
        <f ca="1">IF(H$3="分類不明", 計算_移輸出入額!$BG62, H$133*計算_投入係数表!H61)</f>
        <v>0</v>
      </c>
      <c r="I61" s="212">
        <f ca="1">IF(I$3="分類不明", 計算_移輸出入額!$BG62, I$133*計算_投入係数表!I61)</f>
        <v>0</v>
      </c>
      <c r="J61" s="212">
        <f ca="1">IF(J$3="分類不明", 計算_移輸出入額!$BG62, J$133*計算_投入係数表!J61)</f>
        <v>0</v>
      </c>
      <c r="K61" s="212">
        <f ca="1">IF(K$3="分類不明", 計算_移輸出入額!$BG62, K$133*計算_投入係数表!K61)</f>
        <v>0</v>
      </c>
      <c r="L61" s="212">
        <f ca="1">IF(L$3="分類不明", 計算_移輸出入額!$BG62, L$133*計算_投入係数表!L61)</f>
        <v>0</v>
      </c>
      <c r="M61" s="212">
        <f ca="1">IF(M$3="分類不明", 計算_移輸出入額!$BG62, M$133*計算_投入係数表!M61)</f>
        <v>0</v>
      </c>
      <c r="N61" s="212">
        <f ca="1">IF(N$3="分類不明", 計算_移輸出入額!$BG62, N$133*計算_投入係数表!N61)</f>
        <v>0</v>
      </c>
      <c r="O61" s="212">
        <f ca="1">IF(O$3="分類不明", 計算_移輸出入額!$BG62, O$133*計算_投入係数表!O61)</f>
        <v>0</v>
      </c>
      <c r="P61" s="212" t="e">
        <f ca="1">IF(P$3="分類不明", 計算_移輸出入額!$BG62, P$133*計算_投入係数表!P61)</f>
        <v>#DIV/0!</v>
      </c>
      <c r="Q61" s="212" t="e">
        <f ca="1">IF(Q$3="分類不明", 計算_移輸出入額!$BG62, Q$133*計算_投入係数表!Q61)</f>
        <v>#DIV/0!</v>
      </c>
      <c r="R61" s="212" t="e">
        <f ca="1">IF(R$3="分類不明", 計算_移輸出入額!$BG62, R$133*計算_投入係数表!R61)</f>
        <v>#DIV/0!</v>
      </c>
      <c r="S61" s="212" t="e">
        <f ca="1">IF(S$3="分類不明", 計算_移輸出入額!$BG62, S$133*計算_投入係数表!S61)</f>
        <v>#DIV/0!</v>
      </c>
      <c r="T61" s="212" t="e">
        <f ca="1">IF(T$3="分類不明", 計算_移輸出入額!$BG62, T$133*計算_投入係数表!T61)</f>
        <v>#DIV/0!</v>
      </c>
      <c r="U61" s="212" t="e">
        <f ca="1">IF(U$3="分類不明", 計算_移輸出入額!$BG62, U$133*計算_投入係数表!U61)</f>
        <v>#DIV/0!</v>
      </c>
      <c r="V61" s="212" t="e">
        <f ca="1">IF(V$3="分類不明", 計算_移輸出入額!$BG62, V$133*計算_投入係数表!V61)</f>
        <v>#DIV/0!</v>
      </c>
      <c r="W61" s="212" t="e">
        <f ca="1">IF(W$3="分類不明", 計算_移輸出入額!$BG62, W$133*計算_投入係数表!W61)</f>
        <v>#DIV/0!</v>
      </c>
      <c r="X61" s="212" t="e">
        <f ca="1">IF(X$3="分類不明", 計算_移輸出入額!$BG62, X$133*計算_投入係数表!X61)</f>
        <v>#DIV/0!</v>
      </c>
      <c r="Y61" s="212" t="e">
        <f ca="1">IF(Y$3="分類不明", 計算_移輸出入額!$BG62, Y$133*計算_投入係数表!Y61)</f>
        <v>#DIV/0!</v>
      </c>
      <c r="Z61" s="212" t="e">
        <f ca="1">IF(Z$3="分類不明", 計算_移輸出入額!$BG62, Z$133*計算_投入係数表!Z61)</f>
        <v>#DIV/0!</v>
      </c>
      <c r="AA61" s="212" t="e">
        <f ca="1">IF(AA$3="分類不明", 計算_移輸出入額!$BG62, AA$133*計算_投入係数表!AA61)</f>
        <v>#DIV/0!</v>
      </c>
      <c r="AB61" s="212" t="e">
        <f ca="1">IF(AB$3="分類不明", 計算_移輸出入額!$BG62, AB$133*計算_投入係数表!AB61)</f>
        <v>#DIV/0!</v>
      </c>
      <c r="AC61" s="212" t="e">
        <f ca="1">IF(AC$3="分類不明", 計算_移輸出入額!$BG62, AC$133*計算_投入係数表!AC61)</f>
        <v>#DIV/0!</v>
      </c>
      <c r="AD61" s="212" t="e">
        <f ca="1">IF(AD$3="分類不明", 計算_移輸出入額!$BG62, AD$133*計算_投入係数表!AD61)</f>
        <v>#DIV/0!</v>
      </c>
      <c r="AE61" s="212" t="e">
        <f ca="1">IF(AE$3="分類不明", 計算_移輸出入額!$BG62, AE$133*計算_投入係数表!AE61)</f>
        <v>#DIV/0!</v>
      </c>
      <c r="AF61" s="212" t="e">
        <f ca="1">IF(AF$3="分類不明", 計算_移輸出入額!$BG62, AF$133*計算_投入係数表!AF61)</f>
        <v>#DIV/0!</v>
      </c>
      <c r="AG61" s="212" t="e">
        <f ca="1">IF(AG$3="分類不明", 計算_移輸出入額!$BG62, AG$133*計算_投入係数表!AG61)</f>
        <v>#DIV/0!</v>
      </c>
      <c r="AH61" s="212" t="e">
        <f ca="1">IF(AH$3="分類不明", 計算_移輸出入額!$BG62, AH$133*計算_投入係数表!AH61)</f>
        <v>#DIV/0!</v>
      </c>
      <c r="AI61" s="212" t="e">
        <f ca="1">IF(AI$3="分類不明", 計算_移輸出入額!$BG62, AI$133*計算_投入係数表!AI61)</f>
        <v>#DIV/0!</v>
      </c>
      <c r="AJ61" s="212" t="e">
        <f ca="1">IF(AJ$3="分類不明", 計算_移輸出入額!$BG62, AJ$133*計算_投入係数表!AJ61)</f>
        <v>#DIV/0!</v>
      </c>
      <c r="AK61" s="212" t="e">
        <f ca="1">IF(AK$3="分類不明", 計算_移輸出入額!$BG62, AK$133*計算_投入係数表!AK61)</f>
        <v>#DIV/0!</v>
      </c>
      <c r="AL61" s="212" t="e">
        <f ca="1">IF(AL$3="分類不明", 計算_移輸出入額!$BG62, AL$133*計算_投入係数表!AL61)</f>
        <v>#DIV/0!</v>
      </c>
      <c r="AM61" s="212" t="e">
        <f ca="1">IF(AM$3="分類不明", 計算_移輸出入額!$BG62, AM$133*計算_投入係数表!AM61)</f>
        <v>#DIV/0!</v>
      </c>
      <c r="AN61" s="212" t="e">
        <f ca="1">IF(AN$3="分類不明", 計算_移輸出入額!$BG62, AN$133*計算_投入係数表!AN61)</f>
        <v>#DIV/0!</v>
      </c>
      <c r="AO61" s="212" t="e">
        <f ca="1">IF(AO$3="分類不明", 計算_移輸出入額!$BG62, AO$133*計算_投入係数表!AO61)</f>
        <v>#DIV/0!</v>
      </c>
      <c r="AP61" s="212" t="e">
        <f ca="1">IF(AP$3="分類不明", 計算_移輸出入額!$BG62, AP$133*計算_投入係数表!AP61)</f>
        <v>#DIV/0!</v>
      </c>
      <c r="AQ61" s="212" t="e">
        <f ca="1">IF(AQ$3="分類不明", 計算_移輸出入額!$BG62, AQ$133*計算_投入係数表!AQ61)</f>
        <v>#DIV/0!</v>
      </c>
      <c r="AR61" s="212" t="e">
        <f ca="1">IF(AR$3="分類不明", 計算_移輸出入額!$BG62, AR$133*計算_投入係数表!AR61)</f>
        <v>#DIV/0!</v>
      </c>
      <c r="AS61" s="212" t="e">
        <f ca="1">IF(AS$3="分類不明", 計算_移輸出入額!$BG62, AS$133*計算_投入係数表!AS61)</f>
        <v>#DIV/0!</v>
      </c>
      <c r="AT61" s="212" t="e">
        <f ca="1">IF(AT$3="分類不明", 計算_移輸出入額!$BG62, AT$133*計算_投入係数表!AT61)</f>
        <v>#DIV/0!</v>
      </c>
      <c r="AU61" s="212" t="e">
        <f ca="1">IF(AU$3="分類不明", 計算_移輸出入額!$BG62, AU$133*計算_投入係数表!AU61)</f>
        <v>#DIV/0!</v>
      </c>
      <c r="AV61" s="212" t="e">
        <f ca="1">IF(AV$3="分類不明", 計算_移輸出入額!$BG62, AV$133*計算_投入係数表!AV61)</f>
        <v>#DIV/0!</v>
      </c>
      <c r="AW61" s="212" t="e">
        <f ca="1">IF(AW$3="分類不明", 計算_移輸出入額!$BG62, AW$133*計算_投入係数表!AW61)</f>
        <v>#DIV/0!</v>
      </c>
      <c r="AX61" s="212" t="e">
        <f ca="1">IF(AX$3="分類不明", 計算_移輸出入額!$BG62, AX$133*計算_投入係数表!AX61)</f>
        <v>#DIV/0!</v>
      </c>
      <c r="AY61" s="212" t="e">
        <f ca="1">IF(AY$3="分類不明", 計算_移輸出入額!$BG62, AY$133*計算_投入係数表!AY61)</f>
        <v>#DIV/0!</v>
      </c>
      <c r="AZ61" s="212" t="e">
        <f ca="1">IF(AZ$3="分類不明", 計算_移輸出入額!$BG62, AZ$133*計算_投入係数表!AZ61)</f>
        <v>#DIV/0!</v>
      </c>
      <c r="BA61" s="212" t="e">
        <f ca="1">IF(BA$3="分類不明", 計算_移輸出入額!$BG62, BA$133*計算_投入係数表!BA61)</f>
        <v>#DIV/0!</v>
      </c>
      <c r="BB61" s="212" t="e">
        <f ca="1">IF(BB$3="分類不明", 計算_移輸出入額!$BG62, BB$133*計算_投入係数表!BB61)</f>
        <v>#DIV/0!</v>
      </c>
      <c r="BC61" s="212" t="e">
        <f ca="1">IF(BC$3="分類不明", 計算_移輸出入額!$BG62, BC$133*計算_投入係数表!BC61)</f>
        <v>#DIV/0!</v>
      </c>
      <c r="BD61" s="212" t="e">
        <f ca="1">IF(BD$3="分類不明", 計算_移輸出入額!$BG62, BD$133*計算_投入係数表!BD61)</f>
        <v>#DIV/0!</v>
      </c>
      <c r="BE61" s="212" t="e">
        <f ca="1">IF(BE$3="分類不明", 計算_移輸出入額!$BG62, BE$133*計算_投入係数表!BE61)</f>
        <v>#DIV/0!</v>
      </c>
      <c r="BF61" s="212" t="e">
        <f ca="1">IF(BF$3="分類不明", 計算_移輸出入額!$BG62, BF$133*計算_投入係数表!BF61)</f>
        <v>#DIV/0!</v>
      </c>
      <c r="BG61" s="212" t="e">
        <f ca="1">IF(BG$3="分類不明", 計算_移輸出入額!$BG62, BG$133*計算_投入係数表!BG61)</f>
        <v>#DIV/0!</v>
      </c>
      <c r="BH61" s="212" t="e">
        <f ca="1">IF(BH$3="分類不明", 計算_移輸出入額!$BG62, BH$133*計算_投入係数表!BH61)</f>
        <v>#DIV/0!</v>
      </c>
      <c r="BI61" s="212" t="e">
        <f ca="1">IF(BI$3="分類不明", 計算_移輸出入額!$BG62, BI$133*計算_投入係数表!BI61)</f>
        <v>#DIV/0!</v>
      </c>
      <c r="BJ61" s="212" t="e">
        <f ca="1">IF(BJ$3="分類不明", 計算_移輸出入額!$BG62, BJ$133*計算_投入係数表!BJ61)</f>
        <v>#DIV/0!</v>
      </c>
      <c r="BK61" s="212" t="e">
        <f ca="1">IF(BK$3="分類不明", 計算_移輸出入額!$BG62, BK$133*計算_投入係数表!BK61)</f>
        <v>#DIV/0!</v>
      </c>
      <c r="BL61" s="212" t="e">
        <f ca="1">IF(BL$3="分類不明", 計算_移輸出入額!$BG62, BL$133*計算_投入係数表!BL61)</f>
        <v>#DIV/0!</v>
      </c>
      <c r="BM61" s="212" t="e">
        <f ca="1">IF(BM$3="分類不明", 計算_移輸出入額!$BG62, BM$133*計算_投入係数表!BM61)</f>
        <v>#DIV/0!</v>
      </c>
      <c r="BN61" s="212" t="e">
        <f ca="1">IF(BN$3="分類不明", 計算_移輸出入額!$BG62, BN$133*計算_投入係数表!BN61)</f>
        <v>#DIV/0!</v>
      </c>
      <c r="BO61" s="212" t="e">
        <f ca="1">IF(BO$3="分類不明", 計算_移輸出入額!$BG62, BO$133*計算_投入係数表!BO61)</f>
        <v>#DIV/0!</v>
      </c>
      <c r="BP61" s="212" t="e">
        <f ca="1">IF(BP$3="分類不明", 計算_移輸出入額!$BG62, BP$133*計算_投入係数表!BP61)</f>
        <v>#DIV/0!</v>
      </c>
      <c r="BQ61" s="212" t="e">
        <f ca="1">IF(BQ$3="分類不明", 計算_移輸出入額!$BG62, BQ$133*計算_投入係数表!BQ61)</f>
        <v>#DIV/0!</v>
      </c>
      <c r="BR61" s="212" t="e">
        <f ca="1">IF(BR$3="分類不明", 計算_移輸出入額!$BG62, BR$133*計算_投入係数表!BR61)</f>
        <v>#DIV/0!</v>
      </c>
      <c r="BS61" s="212" t="e">
        <f ca="1">IF(BS$3="分類不明", 計算_移輸出入額!$BG62, BS$133*計算_投入係数表!BS61)</f>
        <v>#DIV/0!</v>
      </c>
      <c r="BT61" s="212" t="e">
        <f ca="1">IF(BT$3="分類不明", 計算_移輸出入額!$BG62, BT$133*計算_投入係数表!BT61)</f>
        <v>#DIV/0!</v>
      </c>
      <c r="BU61" s="212" t="e">
        <f ca="1">IF(BU$3="分類不明", 計算_移輸出入額!$BG62, BU$133*計算_投入係数表!BU61)</f>
        <v>#DIV/0!</v>
      </c>
      <c r="BV61" s="212" t="e">
        <f ca="1">IF(BV$3="分類不明", 計算_移輸出入額!$BG62, BV$133*計算_投入係数表!BV61)</f>
        <v>#DIV/0!</v>
      </c>
      <c r="BW61" s="212" t="e">
        <f ca="1">IF(BW$3="分類不明", 計算_移輸出入額!$BG62, BW$133*計算_投入係数表!BW61)</f>
        <v>#DIV/0!</v>
      </c>
      <c r="BX61" s="212" t="e">
        <f ca="1">IF(BX$3="分類不明", 計算_移輸出入額!$BG62, BX$133*計算_投入係数表!BX61)</f>
        <v>#DIV/0!</v>
      </c>
      <c r="BY61" s="212" t="e">
        <f ca="1">IF(BY$3="分類不明", 計算_移輸出入額!$BG62, BY$133*計算_投入係数表!BY61)</f>
        <v>#DIV/0!</v>
      </c>
      <c r="BZ61" s="212" t="e">
        <f ca="1">IF(BZ$3="分類不明", 計算_移輸出入額!$BG62, BZ$133*計算_投入係数表!BZ61)</f>
        <v>#DIV/0!</v>
      </c>
      <c r="CA61" s="212" t="e">
        <f ca="1">IF(CA$3="分類不明", 計算_移輸出入額!$BG62, CA$133*計算_投入係数表!CA61)</f>
        <v>#DIV/0!</v>
      </c>
      <c r="CB61" s="212" t="e">
        <f ca="1">IF(CB$3="分類不明", 計算_移輸出入額!$BG62, CB$133*計算_投入係数表!CB61)</f>
        <v>#DIV/0!</v>
      </c>
      <c r="CC61" s="212" t="e">
        <f ca="1">IF(CC$3="分類不明", 計算_移輸出入額!$BG62, CC$133*計算_投入係数表!CC61)</f>
        <v>#DIV/0!</v>
      </c>
      <c r="CD61" s="212" t="e">
        <f ca="1">IF(CD$3="分類不明", 計算_移輸出入額!$BG62, CD$133*計算_投入係数表!CD61)</f>
        <v>#DIV/0!</v>
      </c>
      <c r="CE61" s="212" t="e">
        <f ca="1">IF(CE$3="分類不明", 計算_移輸出入額!$BG62, CE$133*計算_投入係数表!CE61)</f>
        <v>#DIV/0!</v>
      </c>
      <c r="CF61" s="212" t="e">
        <f ca="1">IF(CF$3="分類不明", 計算_移輸出入額!$BG62, CF$133*計算_投入係数表!CF61)</f>
        <v>#DIV/0!</v>
      </c>
      <c r="CG61" s="212" t="e">
        <f ca="1">IF(CG$3="分類不明", 計算_移輸出入額!$BG62, CG$133*計算_投入係数表!CG61)</f>
        <v>#DIV/0!</v>
      </c>
      <c r="CH61" s="212" t="e">
        <f ca="1">IF(CH$3="分類不明", 計算_移輸出入額!$BG62, CH$133*計算_投入係数表!CH61)</f>
        <v>#DIV/0!</v>
      </c>
      <c r="CI61" s="212" t="e">
        <f ca="1">IF(CI$3="分類不明", 計算_移輸出入額!$BG62, CI$133*計算_投入係数表!CI61)</f>
        <v>#DIV/0!</v>
      </c>
      <c r="CJ61" s="212" t="e">
        <f ca="1">IF(CJ$3="分類不明", 計算_移輸出入額!$BG62, CJ$133*計算_投入係数表!CJ61)</f>
        <v>#DIV/0!</v>
      </c>
      <c r="CK61" s="212" t="e">
        <f ca="1">IF(CK$3="分類不明", 計算_移輸出入額!$BG62, CK$133*計算_投入係数表!CK61)</f>
        <v>#DIV/0!</v>
      </c>
      <c r="CL61" s="212" t="e">
        <f ca="1">IF(CL$3="分類不明", 計算_移輸出入額!$BG62, CL$133*計算_投入係数表!CL61)</f>
        <v>#DIV/0!</v>
      </c>
      <c r="CM61" s="212" t="e">
        <f ca="1">IF(CM$3="分類不明", 計算_移輸出入額!$BG62, CM$133*計算_投入係数表!CM61)</f>
        <v>#DIV/0!</v>
      </c>
      <c r="CN61" s="212" t="e">
        <f ca="1">IF(CN$3="分類不明", 計算_移輸出入額!$BG62, CN$133*計算_投入係数表!CN61)</f>
        <v>#DIV/0!</v>
      </c>
      <c r="CO61" s="212" t="e">
        <f ca="1">IF(CO$3="分類不明", 計算_移輸出入額!$BG62, CO$133*計算_投入係数表!CO61)</f>
        <v>#DIV/0!</v>
      </c>
      <c r="CP61" s="212" t="e">
        <f ca="1">IF(CP$3="分類不明", 計算_移輸出入額!$BG62, CP$133*計算_投入係数表!CP61)</f>
        <v>#DIV/0!</v>
      </c>
      <c r="CQ61" s="212" t="e">
        <f ca="1">IF(CQ$3="分類不明", 計算_移輸出入額!$BG62, CQ$133*計算_投入係数表!CQ61)</f>
        <v>#DIV/0!</v>
      </c>
      <c r="CR61" s="212" t="e">
        <f ca="1">IF(CR$3="分類不明", 計算_移輸出入額!$BG62, CR$133*計算_投入係数表!CR61)</f>
        <v>#DIV/0!</v>
      </c>
      <c r="CS61" s="212" t="e">
        <f ca="1">IF(CS$3="分類不明", 計算_移輸出入額!$BG62, CS$133*計算_投入係数表!CS61)</f>
        <v>#DIV/0!</v>
      </c>
      <c r="CT61" s="212" t="e">
        <f ca="1">IF(CT$3="分類不明", 計算_移輸出入額!$BG62, CT$133*計算_投入係数表!CT61)</f>
        <v>#DIV/0!</v>
      </c>
      <c r="CU61" s="212" t="e">
        <f ca="1">IF(CU$3="分類不明", 計算_移輸出入額!$BG62, CU$133*計算_投入係数表!CU61)</f>
        <v>#DIV/0!</v>
      </c>
      <c r="CV61" s="212" t="e">
        <f ca="1">IF(CV$3="分類不明", 計算_移輸出入額!$BG62, CV$133*計算_投入係数表!CV61)</f>
        <v>#DIV/0!</v>
      </c>
      <c r="CW61" s="212" t="e">
        <f ca="1">IF(CW$3="分類不明", 計算_移輸出入額!$BG62, CW$133*計算_投入係数表!CW61)</f>
        <v>#DIV/0!</v>
      </c>
      <c r="CX61" s="212" t="e">
        <f ca="1">IF(CX$3="分類不明", 計算_移輸出入額!$BG62, CX$133*計算_投入係数表!CX61)</f>
        <v>#DIV/0!</v>
      </c>
      <c r="CY61" s="212" t="e">
        <f ca="1">IF(CY$3="分類不明", 計算_移輸出入額!$BG62, CY$133*計算_投入係数表!CY61)</f>
        <v>#DIV/0!</v>
      </c>
      <c r="CZ61" s="212" t="e">
        <f ca="1">IF(CZ$3="分類不明", 計算_移輸出入額!$BG62, CZ$133*計算_投入係数表!CZ61)</f>
        <v>#DIV/0!</v>
      </c>
      <c r="DA61" s="212" t="e">
        <f ca="1">IF(DA$3="分類不明", 計算_移輸出入額!$BG62, DA$133*計算_投入係数表!DA61)</f>
        <v>#DIV/0!</v>
      </c>
      <c r="DB61" s="212" t="e">
        <f ca="1">IF(DB$3="分類不明", 計算_移輸出入額!$BG62, DB$133*計算_投入係数表!DB61)</f>
        <v>#DIV/0!</v>
      </c>
      <c r="DC61" s="212" t="e">
        <f ca="1">IF(DC$3="分類不明", 計算_移輸出入額!$BG62, DC$133*計算_投入係数表!DC61)</f>
        <v>#DIV/0!</v>
      </c>
      <c r="DD61" s="212" t="e">
        <f ca="1">IF(DD$3="分類不明", 計算_移輸出入額!$BG62, DD$133*計算_投入係数表!DD61)</f>
        <v>#DIV/0!</v>
      </c>
      <c r="DE61" s="212" t="e">
        <f ca="1">IF(DE$3="分類不明", 計算_移輸出入額!$BG62, DE$133*計算_投入係数表!DE61)</f>
        <v>#DIV/0!</v>
      </c>
      <c r="DF61" s="212" t="e">
        <f ca="1">IF(DF$3="分類不明", 計算_移輸出入額!$BG62, DF$133*計算_投入係数表!DF61)</f>
        <v>#DIV/0!</v>
      </c>
      <c r="DG61" s="212" t="e">
        <f ca="1">IF(DG$3="分類不明", 計算_移輸出入額!$BG62, DG$133*計算_投入係数表!DG61)</f>
        <v>#DIV/0!</v>
      </c>
      <c r="DH61" s="212" t="e">
        <f ca="1">IF(DH$3="分類不明", 計算_移輸出入額!$BG62, DH$133*計算_投入係数表!DH61)</f>
        <v>#DIV/0!</v>
      </c>
      <c r="DI61" s="212" t="e">
        <f ca="1">IF(DI$3="分類不明", 計算_移輸出入額!$BG62, DI$133*計算_投入係数表!DI61)</f>
        <v>#DIV/0!</v>
      </c>
      <c r="DJ61" s="212" t="e">
        <f ca="1">IF(DJ$3="分類不明", 計算_移輸出入額!$BG62, DJ$133*計算_投入係数表!DJ61)</f>
        <v>#DIV/0!</v>
      </c>
      <c r="DK61" s="212" t="e">
        <f ca="1">IF(DK$3="分類不明", 計算_移輸出入額!$BG62, DK$133*計算_投入係数表!DK61)</f>
        <v>#DIV/0!</v>
      </c>
      <c r="DL61" s="212" t="e">
        <f ca="1">IF(DL$3="分類不明", 計算_移輸出入額!$BG62, DL$133*計算_投入係数表!DL61)</f>
        <v>#DIV/0!</v>
      </c>
      <c r="DM61" s="212" t="e">
        <f ca="1">IF(DM$3="分類不明", 計算_移輸出入額!$BG62, DM$133*計算_投入係数表!DM61)</f>
        <v>#DIV/0!</v>
      </c>
      <c r="DN61" s="212" t="e">
        <f ca="1">IF(DN$3="分類不明", 計算_移輸出入額!$BG62, DN$133*計算_投入係数表!DN61)</f>
        <v>#DIV/0!</v>
      </c>
      <c r="DO61" s="212" t="e">
        <f ca="1">IF(DO$3="分類不明", 計算_移輸出入額!$BG62, DO$133*計算_投入係数表!DO61)</f>
        <v>#DIV/0!</v>
      </c>
      <c r="DP61" s="212" t="e">
        <f ca="1">IF(DP$3="分類不明", 計算_移輸出入額!$BG62, DP$133*計算_投入係数表!DP61)</f>
        <v>#DIV/0!</v>
      </c>
      <c r="DQ61" s="212" t="e">
        <f ca="1">IF(DQ$3="分類不明", 計算_移輸出入額!$BG62, DQ$133*計算_投入係数表!DQ61)</f>
        <v>#DIV/0!</v>
      </c>
      <c r="DR61" s="212" t="e">
        <f ca="1">IF(DR$3="分類不明", 計算_移輸出入額!$BG62, DR$133*計算_投入係数表!DR61)</f>
        <v>#DIV/0!</v>
      </c>
      <c r="DS61" s="212" t="e">
        <f ca="1">IF(DS$3="分類不明", 計算_移輸出入額!$BG62, DS$133*計算_投入係数表!DS61)</f>
        <v>#DIV/0!</v>
      </c>
      <c r="DT61" s="213">
        <f t="shared" ca="1" si="1"/>
        <v>0</v>
      </c>
      <c r="DU61" s="214">
        <f>計算_基本取引表_調整前!DU61</f>
        <v>0</v>
      </c>
      <c r="DV61" s="214">
        <f>IF($C61="分類不明", 計算_基本取引表_調整前!DV61+_xlfn.AGGREGATE(9,6,計算_移輸出入額!$BF$5:$BF$124), 計算_基本取引表_調整前!DV61)</f>
        <v>0</v>
      </c>
      <c r="DW61" s="214">
        <f>計算_基本取引表_調整前!DW61</f>
        <v>0</v>
      </c>
      <c r="DX61" s="214">
        <f>計算_基本取引表_調整前!DX61</f>
        <v>0</v>
      </c>
      <c r="DY61" s="214">
        <f>計算_基本取引表_調整前!DY61</f>
        <v>0</v>
      </c>
      <c r="DZ61" s="214">
        <f>計算_基本取引表_調整前!DZ61</f>
        <v>0</v>
      </c>
      <c r="EA61" s="214" t="e">
        <f>計算_基本取引表_調整前!EA61</f>
        <v>#DIV/0!</v>
      </c>
      <c r="EB61" s="735">
        <f ca="1">IFERROR(SUMIF(振分, $C61, 入力_北海道基本取引表!EB$4:EB$124)*($EE61/SUMIF(振分, $C61, 入力_北海道基本取引表!$EG$4:$EG$107)), 0)</f>
        <v>0</v>
      </c>
      <c r="EC61" s="215" t="e">
        <f t="shared" si="2"/>
        <v>#DIV/0!</v>
      </c>
      <c r="ED61" s="216" t="e">
        <f t="shared" ca="1" si="3"/>
        <v>#DIV/0!</v>
      </c>
      <c r="EE61" s="214" t="e">
        <f ca="1"/>
        <v>#DIV/0!</v>
      </c>
      <c r="EF61" s="216" t="e">
        <f t="shared" ca="1" si="4"/>
        <v>#DIV/0!</v>
      </c>
      <c r="EG61" s="216" t="e">
        <f t="shared" ca="1" si="0"/>
        <v>#DIV/0!</v>
      </c>
      <c r="EH61" s="214" t="e">
        <f ca="1"/>
        <v>#DIV/0!</v>
      </c>
      <c r="EI61" s="216" t="e">
        <f t="shared" ca="1" si="5"/>
        <v>#DIV/0!</v>
      </c>
      <c r="EJ61" s="216" t="e">
        <f ca="1"/>
        <v>#DIV/0!</v>
      </c>
      <c r="EK61" s="215"/>
    </row>
    <row r="62" spans="2:141" s="6" customFormat="1" ht="15.75" hidden="1" customHeight="1" x14ac:dyDescent="0.25">
      <c r="B62" s="53">
        <v>59</v>
      </c>
      <c r="C62" s="192" t="str">
        <v>-</v>
      </c>
      <c r="D62" s="211">
        <f ca="1">IF(D$3="分類不明", 計算_移輸出入額!$BG63, D$133*計算_投入係数表!D62)</f>
        <v>0</v>
      </c>
      <c r="E62" s="212">
        <f ca="1">IF(E$3="分類不明", 計算_移輸出入額!$BG63, E$133*計算_投入係数表!E62)</f>
        <v>0</v>
      </c>
      <c r="F62" s="212">
        <f ca="1">IF(F$3="分類不明", 計算_移輸出入額!$BG63, F$133*計算_投入係数表!F62)</f>
        <v>0</v>
      </c>
      <c r="G62" s="212">
        <f ca="1">IF(G$3="分類不明", 計算_移輸出入額!$BG63, G$133*計算_投入係数表!G62)</f>
        <v>0</v>
      </c>
      <c r="H62" s="212">
        <f ca="1">IF(H$3="分類不明", 計算_移輸出入額!$BG63, H$133*計算_投入係数表!H62)</f>
        <v>0</v>
      </c>
      <c r="I62" s="212">
        <f ca="1">IF(I$3="分類不明", 計算_移輸出入額!$BG63, I$133*計算_投入係数表!I62)</f>
        <v>0</v>
      </c>
      <c r="J62" s="212">
        <f ca="1">IF(J$3="分類不明", 計算_移輸出入額!$BG63, J$133*計算_投入係数表!J62)</f>
        <v>0</v>
      </c>
      <c r="K62" s="212">
        <f ca="1">IF(K$3="分類不明", 計算_移輸出入額!$BG63, K$133*計算_投入係数表!K62)</f>
        <v>0</v>
      </c>
      <c r="L62" s="212">
        <f ca="1">IF(L$3="分類不明", 計算_移輸出入額!$BG63, L$133*計算_投入係数表!L62)</f>
        <v>0</v>
      </c>
      <c r="M62" s="212">
        <f ca="1">IF(M$3="分類不明", 計算_移輸出入額!$BG63, M$133*計算_投入係数表!M62)</f>
        <v>0</v>
      </c>
      <c r="N62" s="212">
        <f ca="1">IF(N$3="分類不明", 計算_移輸出入額!$BG63, N$133*計算_投入係数表!N62)</f>
        <v>0</v>
      </c>
      <c r="O62" s="212">
        <f ca="1">IF(O$3="分類不明", 計算_移輸出入額!$BG63, O$133*計算_投入係数表!O62)</f>
        <v>0</v>
      </c>
      <c r="P62" s="212" t="e">
        <f ca="1">IF(P$3="分類不明", 計算_移輸出入額!$BG63, P$133*計算_投入係数表!P62)</f>
        <v>#DIV/0!</v>
      </c>
      <c r="Q62" s="212" t="e">
        <f ca="1">IF(Q$3="分類不明", 計算_移輸出入額!$BG63, Q$133*計算_投入係数表!Q62)</f>
        <v>#DIV/0!</v>
      </c>
      <c r="R62" s="212" t="e">
        <f ca="1">IF(R$3="分類不明", 計算_移輸出入額!$BG63, R$133*計算_投入係数表!R62)</f>
        <v>#DIV/0!</v>
      </c>
      <c r="S62" s="212" t="e">
        <f ca="1">IF(S$3="分類不明", 計算_移輸出入額!$BG63, S$133*計算_投入係数表!S62)</f>
        <v>#DIV/0!</v>
      </c>
      <c r="T62" s="212" t="e">
        <f ca="1">IF(T$3="分類不明", 計算_移輸出入額!$BG63, T$133*計算_投入係数表!T62)</f>
        <v>#DIV/0!</v>
      </c>
      <c r="U62" s="212" t="e">
        <f ca="1">IF(U$3="分類不明", 計算_移輸出入額!$BG63, U$133*計算_投入係数表!U62)</f>
        <v>#DIV/0!</v>
      </c>
      <c r="V62" s="212" t="e">
        <f ca="1">IF(V$3="分類不明", 計算_移輸出入額!$BG63, V$133*計算_投入係数表!V62)</f>
        <v>#DIV/0!</v>
      </c>
      <c r="W62" s="212" t="e">
        <f ca="1">IF(W$3="分類不明", 計算_移輸出入額!$BG63, W$133*計算_投入係数表!W62)</f>
        <v>#DIV/0!</v>
      </c>
      <c r="X62" s="212" t="e">
        <f ca="1">IF(X$3="分類不明", 計算_移輸出入額!$BG63, X$133*計算_投入係数表!X62)</f>
        <v>#DIV/0!</v>
      </c>
      <c r="Y62" s="212" t="e">
        <f ca="1">IF(Y$3="分類不明", 計算_移輸出入額!$BG63, Y$133*計算_投入係数表!Y62)</f>
        <v>#DIV/0!</v>
      </c>
      <c r="Z62" s="212" t="e">
        <f ca="1">IF(Z$3="分類不明", 計算_移輸出入額!$BG63, Z$133*計算_投入係数表!Z62)</f>
        <v>#DIV/0!</v>
      </c>
      <c r="AA62" s="212" t="e">
        <f ca="1">IF(AA$3="分類不明", 計算_移輸出入額!$BG63, AA$133*計算_投入係数表!AA62)</f>
        <v>#DIV/0!</v>
      </c>
      <c r="AB62" s="212" t="e">
        <f ca="1">IF(AB$3="分類不明", 計算_移輸出入額!$BG63, AB$133*計算_投入係数表!AB62)</f>
        <v>#DIV/0!</v>
      </c>
      <c r="AC62" s="212" t="e">
        <f ca="1">IF(AC$3="分類不明", 計算_移輸出入額!$BG63, AC$133*計算_投入係数表!AC62)</f>
        <v>#DIV/0!</v>
      </c>
      <c r="AD62" s="212" t="e">
        <f ca="1">IF(AD$3="分類不明", 計算_移輸出入額!$BG63, AD$133*計算_投入係数表!AD62)</f>
        <v>#DIV/0!</v>
      </c>
      <c r="AE62" s="212" t="e">
        <f ca="1">IF(AE$3="分類不明", 計算_移輸出入額!$BG63, AE$133*計算_投入係数表!AE62)</f>
        <v>#DIV/0!</v>
      </c>
      <c r="AF62" s="212" t="e">
        <f ca="1">IF(AF$3="分類不明", 計算_移輸出入額!$BG63, AF$133*計算_投入係数表!AF62)</f>
        <v>#DIV/0!</v>
      </c>
      <c r="AG62" s="212" t="e">
        <f ca="1">IF(AG$3="分類不明", 計算_移輸出入額!$BG63, AG$133*計算_投入係数表!AG62)</f>
        <v>#DIV/0!</v>
      </c>
      <c r="AH62" s="212" t="e">
        <f ca="1">IF(AH$3="分類不明", 計算_移輸出入額!$BG63, AH$133*計算_投入係数表!AH62)</f>
        <v>#DIV/0!</v>
      </c>
      <c r="AI62" s="212" t="e">
        <f ca="1">IF(AI$3="分類不明", 計算_移輸出入額!$BG63, AI$133*計算_投入係数表!AI62)</f>
        <v>#DIV/0!</v>
      </c>
      <c r="AJ62" s="212" t="e">
        <f ca="1">IF(AJ$3="分類不明", 計算_移輸出入額!$BG63, AJ$133*計算_投入係数表!AJ62)</f>
        <v>#DIV/0!</v>
      </c>
      <c r="AK62" s="212" t="e">
        <f ca="1">IF(AK$3="分類不明", 計算_移輸出入額!$BG63, AK$133*計算_投入係数表!AK62)</f>
        <v>#DIV/0!</v>
      </c>
      <c r="AL62" s="212" t="e">
        <f ca="1">IF(AL$3="分類不明", 計算_移輸出入額!$BG63, AL$133*計算_投入係数表!AL62)</f>
        <v>#DIV/0!</v>
      </c>
      <c r="AM62" s="212" t="e">
        <f ca="1">IF(AM$3="分類不明", 計算_移輸出入額!$BG63, AM$133*計算_投入係数表!AM62)</f>
        <v>#DIV/0!</v>
      </c>
      <c r="AN62" s="212" t="e">
        <f ca="1">IF(AN$3="分類不明", 計算_移輸出入額!$BG63, AN$133*計算_投入係数表!AN62)</f>
        <v>#DIV/0!</v>
      </c>
      <c r="AO62" s="212" t="e">
        <f ca="1">IF(AO$3="分類不明", 計算_移輸出入額!$BG63, AO$133*計算_投入係数表!AO62)</f>
        <v>#DIV/0!</v>
      </c>
      <c r="AP62" s="212" t="e">
        <f ca="1">IF(AP$3="分類不明", 計算_移輸出入額!$BG63, AP$133*計算_投入係数表!AP62)</f>
        <v>#DIV/0!</v>
      </c>
      <c r="AQ62" s="212" t="e">
        <f ca="1">IF(AQ$3="分類不明", 計算_移輸出入額!$BG63, AQ$133*計算_投入係数表!AQ62)</f>
        <v>#DIV/0!</v>
      </c>
      <c r="AR62" s="212" t="e">
        <f ca="1">IF(AR$3="分類不明", 計算_移輸出入額!$BG63, AR$133*計算_投入係数表!AR62)</f>
        <v>#DIV/0!</v>
      </c>
      <c r="AS62" s="212" t="e">
        <f ca="1">IF(AS$3="分類不明", 計算_移輸出入額!$BG63, AS$133*計算_投入係数表!AS62)</f>
        <v>#DIV/0!</v>
      </c>
      <c r="AT62" s="212" t="e">
        <f ca="1">IF(AT$3="分類不明", 計算_移輸出入額!$BG63, AT$133*計算_投入係数表!AT62)</f>
        <v>#DIV/0!</v>
      </c>
      <c r="AU62" s="212" t="e">
        <f ca="1">IF(AU$3="分類不明", 計算_移輸出入額!$BG63, AU$133*計算_投入係数表!AU62)</f>
        <v>#DIV/0!</v>
      </c>
      <c r="AV62" s="212" t="e">
        <f ca="1">IF(AV$3="分類不明", 計算_移輸出入額!$BG63, AV$133*計算_投入係数表!AV62)</f>
        <v>#DIV/0!</v>
      </c>
      <c r="AW62" s="212" t="e">
        <f ca="1">IF(AW$3="分類不明", 計算_移輸出入額!$BG63, AW$133*計算_投入係数表!AW62)</f>
        <v>#DIV/0!</v>
      </c>
      <c r="AX62" s="212" t="e">
        <f ca="1">IF(AX$3="分類不明", 計算_移輸出入額!$BG63, AX$133*計算_投入係数表!AX62)</f>
        <v>#DIV/0!</v>
      </c>
      <c r="AY62" s="212" t="e">
        <f ca="1">IF(AY$3="分類不明", 計算_移輸出入額!$BG63, AY$133*計算_投入係数表!AY62)</f>
        <v>#DIV/0!</v>
      </c>
      <c r="AZ62" s="212" t="e">
        <f ca="1">IF(AZ$3="分類不明", 計算_移輸出入額!$BG63, AZ$133*計算_投入係数表!AZ62)</f>
        <v>#DIV/0!</v>
      </c>
      <c r="BA62" s="212" t="e">
        <f ca="1">IF(BA$3="分類不明", 計算_移輸出入額!$BG63, BA$133*計算_投入係数表!BA62)</f>
        <v>#DIV/0!</v>
      </c>
      <c r="BB62" s="212" t="e">
        <f ca="1">IF(BB$3="分類不明", 計算_移輸出入額!$BG63, BB$133*計算_投入係数表!BB62)</f>
        <v>#DIV/0!</v>
      </c>
      <c r="BC62" s="212" t="e">
        <f ca="1">IF(BC$3="分類不明", 計算_移輸出入額!$BG63, BC$133*計算_投入係数表!BC62)</f>
        <v>#DIV/0!</v>
      </c>
      <c r="BD62" s="212" t="e">
        <f ca="1">IF(BD$3="分類不明", 計算_移輸出入額!$BG63, BD$133*計算_投入係数表!BD62)</f>
        <v>#DIV/0!</v>
      </c>
      <c r="BE62" s="212" t="e">
        <f ca="1">IF(BE$3="分類不明", 計算_移輸出入額!$BG63, BE$133*計算_投入係数表!BE62)</f>
        <v>#DIV/0!</v>
      </c>
      <c r="BF62" s="212" t="e">
        <f ca="1">IF(BF$3="分類不明", 計算_移輸出入額!$BG63, BF$133*計算_投入係数表!BF62)</f>
        <v>#DIV/0!</v>
      </c>
      <c r="BG62" s="212" t="e">
        <f ca="1">IF(BG$3="分類不明", 計算_移輸出入額!$BG63, BG$133*計算_投入係数表!BG62)</f>
        <v>#DIV/0!</v>
      </c>
      <c r="BH62" s="212" t="e">
        <f ca="1">IF(BH$3="分類不明", 計算_移輸出入額!$BG63, BH$133*計算_投入係数表!BH62)</f>
        <v>#DIV/0!</v>
      </c>
      <c r="BI62" s="212" t="e">
        <f ca="1">IF(BI$3="分類不明", 計算_移輸出入額!$BG63, BI$133*計算_投入係数表!BI62)</f>
        <v>#DIV/0!</v>
      </c>
      <c r="BJ62" s="212" t="e">
        <f ca="1">IF(BJ$3="分類不明", 計算_移輸出入額!$BG63, BJ$133*計算_投入係数表!BJ62)</f>
        <v>#DIV/0!</v>
      </c>
      <c r="BK62" s="212" t="e">
        <f ca="1">IF(BK$3="分類不明", 計算_移輸出入額!$BG63, BK$133*計算_投入係数表!BK62)</f>
        <v>#DIV/0!</v>
      </c>
      <c r="BL62" s="212" t="e">
        <f ca="1">IF(BL$3="分類不明", 計算_移輸出入額!$BG63, BL$133*計算_投入係数表!BL62)</f>
        <v>#DIV/0!</v>
      </c>
      <c r="BM62" s="212" t="e">
        <f ca="1">IF(BM$3="分類不明", 計算_移輸出入額!$BG63, BM$133*計算_投入係数表!BM62)</f>
        <v>#DIV/0!</v>
      </c>
      <c r="BN62" s="212" t="e">
        <f ca="1">IF(BN$3="分類不明", 計算_移輸出入額!$BG63, BN$133*計算_投入係数表!BN62)</f>
        <v>#DIV/0!</v>
      </c>
      <c r="BO62" s="212" t="e">
        <f ca="1">IF(BO$3="分類不明", 計算_移輸出入額!$BG63, BO$133*計算_投入係数表!BO62)</f>
        <v>#DIV/0!</v>
      </c>
      <c r="BP62" s="212" t="e">
        <f ca="1">IF(BP$3="分類不明", 計算_移輸出入額!$BG63, BP$133*計算_投入係数表!BP62)</f>
        <v>#DIV/0!</v>
      </c>
      <c r="BQ62" s="212" t="e">
        <f ca="1">IF(BQ$3="分類不明", 計算_移輸出入額!$BG63, BQ$133*計算_投入係数表!BQ62)</f>
        <v>#DIV/0!</v>
      </c>
      <c r="BR62" s="212" t="e">
        <f ca="1">IF(BR$3="分類不明", 計算_移輸出入額!$BG63, BR$133*計算_投入係数表!BR62)</f>
        <v>#DIV/0!</v>
      </c>
      <c r="BS62" s="212" t="e">
        <f ca="1">IF(BS$3="分類不明", 計算_移輸出入額!$BG63, BS$133*計算_投入係数表!BS62)</f>
        <v>#DIV/0!</v>
      </c>
      <c r="BT62" s="212" t="e">
        <f ca="1">IF(BT$3="分類不明", 計算_移輸出入額!$BG63, BT$133*計算_投入係数表!BT62)</f>
        <v>#DIV/0!</v>
      </c>
      <c r="BU62" s="212" t="e">
        <f ca="1">IF(BU$3="分類不明", 計算_移輸出入額!$BG63, BU$133*計算_投入係数表!BU62)</f>
        <v>#DIV/0!</v>
      </c>
      <c r="BV62" s="212" t="e">
        <f ca="1">IF(BV$3="分類不明", 計算_移輸出入額!$BG63, BV$133*計算_投入係数表!BV62)</f>
        <v>#DIV/0!</v>
      </c>
      <c r="BW62" s="212" t="e">
        <f ca="1">IF(BW$3="分類不明", 計算_移輸出入額!$BG63, BW$133*計算_投入係数表!BW62)</f>
        <v>#DIV/0!</v>
      </c>
      <c r="BX62" s="212" t="e">
        <f ca="1">IF(BX$3="分類不明", 計算_移輸出入額!$BG63, BX$133*計算_投入係数表!BX62)</f>
        <v>#DIV/0!</v>
      </c>
      <c r="BY62" s="212" t="e">
        <f ca="1">IF(BY$3="分類不明", 計算_移輸出入額!$BG63, BY$133*計算_投入係数表!BY62)</f>
        <v>#DIV/0!</v>
      </c>
      <c r="BZ62" s="212" t="e">
        <f ca="1">IF(BZ$3="分類不明", 計算_移輸出入額!$BG63, BZ$133*計算_投入係数表!BZ62)</f>
        <v>#DIV/0!</v>
      </c>
      <c r="CA62" s="212" t="e">
        <f ca="1">IF(CA$3="分類不明", 計算_移輸出入額!$BG63, CA$133*計算_投入係数表!CA62)</f>
        <v>#DIV/0!</v>
      </c>
      <c r="CB62" s="212" t="e">
        <f ca="1">IF(CB$3="分類不明", 計算_移輸出入額!$BG63, CB$133*計算_投入係数表!CB62)</f>
        <v>#DIV/0!</v>
      </c>
      <c r="CC62" s="212" t="e">
        <f ca="1">IF(CC$3="分類不明", 計算_移輸出入額!$BG63, CC$133*計算_投入係数表!CC62)</f>
        <v>#DIV/0!</v>
      </c>
      <c r="CD62" s="212" t="e">
        <f ca="1">IF(CD$3="分類不明", 計算_移輸出入額!$BG63, CD$133*計算_投入係数表!CD62)</f>
        <v>#DIV/0!</v>
      </c>
      <c r="CE62" s="212" t="e">
        <f ca="1">IF(CE$3="分類不明", 計算_移輸出入額!$BG63, CE$133*計算_投入係数表!CE62)</f>
        <v>#DIV/0!</v>
      </c>
      <c r="CF62" s="212" t="e">
        <f ca="1">IF(CF$3="分類不明", 計算_移輸出入額!$BG63, CF$133*計算_投入係数表!CF62)</f>
        <v>#DIV/0!</v>
      </c>
      <c r="CG62" s="212" t="e">
        <f ca="1">IF(CG$3="分類不明", 計算_移輸出入額!$BG63, CG$133*計算_投入係数表!CG62)</f>
        <v>#DIV/0!</v>
      </c>
      <c r="CH62" s="212" t="e">
        <f ca="1">IF(CH$3="分類不明", 計算_移輸出入額!$BG63, CH$133*計算_投入係数表!CH62)</f>
        <v>#DIV/0!</v>
      </c>
      <c r="CI62" s="212" t="e">
        <f ca="1">IF(CI$3="分類不明", 計算_移輸出入額!$BG63, CI$133*計算_投入係数表!CI62)</f>
        <v>#DIV/0!</v>
      </c>
      <c r="CJ62" s="212" t="e">
        <f ca="1">IF(CJ$3="分類不明", 計算_移輸出入額!$BG63, CJ$133*計算_投入係数表!CJ62)</f>
        <v>#DIV/0!</v>
      </c>
      <c r="CK62" s="212" t="e">
        <f ca="1">IF(CK$3="分類不明", 計算_移輸出入額!$BG63, CK$133*計算_投入係数表!CK62)</f>
        <v>#DIV/0!</v>
      </c>
      <c r="CL62" s="212" t="e">
        <f ca="1">IF(CL$3="分類不明", 計算_移輸出入額!$BG63, CL$133*計算_投入係数表!CL62)</f>
        <v>#DIV/0!</v>
      </c>
      <c r="CM62" s="212" t="e">
        <f ca="1">IF(CM$3="分類不明", 計算_移輸出入額!$BG63, CM$133*計算_投入係数表!CM62)</f>
        <v>#DIV/0!</v>
      </c>
      <c r="CN62" s="212" t="e">
        <f ca="1">IF(CN$3="分類不明", 計算_移輸出入額!$BG63, CN$133*計算_投入係数表!CN62)</f>
        <v>#DIV/0!</v>
      </c>
      <c r="CO62" s="212" t="e">
        <f ca="1">IF(CO$3="分類不明", 計算_移輸出入額!$BG63, CO$133*計算_投入係数表!CO62)</f>
        <v>#DIV/0!</v>
      </c>
      <c r="CP62" s="212" t="e">
        <f ca="1">IF(CP$3="分類不明", 計算_移輸出入額!$BG63, CP$133*計算_投入係数表!CP62)</f>
        <v>#DIV/0!</v>
      </c>
      <c r="CQ62" s="212" t="e">
        <f ca="1">IF(CQ$3="分類不明", 計算_移輸出入額!$BG63, CQ$133*計算_投入係数表!CQ62)</f>
        <v>#DIV/0!</v>
      </c>
      <c r="CR62" s="212" t="e">
        <f ca="1">IF(CR$3="分類不明", 計算_移輸出入額!$BG63, CR$133*計算_投入係数表!CR62)</f>
        <v>#DIV/0!</v>
      </c>
      <c r="CS62" s="212" t="e">
        <f ca="1">IF(CS$3="分類不明", 計算_移輸出入額!$BG63, CS$133*計算_投入係数表!CS62)</f>
        <v>#DIV/0!</v>
      </c>
      <c r="CT62" s="212" t="e">
        <f ca="1">IF(CT$3="分類不明", 計算_移輸出入額!$BG63, CT$133*計算_投入係数表!CT62)</f>
        <v>#DIV/0!</v>
      </c>
      <c r="CU62" s="212" t="e">
        <f ca="1">IF(CU$3="分類不明", 計算_移輸出入額!$BG63, CU$133*計算_投入係数表!CU62)</f>
        <v>#DIV/0!</v>
      </c>
      <c r="CV62" s="212" t="e">
        <f ca="1">IF(CV$3="分類不明", 計算_移輸出入額!$BG63, CV$133*計算_投入係数表!CV62)</f>
        <v>#DIV/0!</v>
      </c>
      <c r="CW62" s="212" t="e">
        <f ca="1">IF(CW$3="分類不明", 計算_移輸出入額!$BG63, CW$133*計算_投入係数表!CW62)</f>
        <v>#DIV/0!</v>
      </c>
      <c r="CX62" s="212" t="e">
        <f ca="1">IF(CX$3="分類不明", 計算_移輸出入額!$BG63, CX$133*計算_投入係数表!CX62)</f>
        <v>#DIV/0!</v>
      </c>
      <c r="CY62" s="212" t="e">
        <f ca="1">IF(CY$3="分類不明", 計算_移輸出入額!$BG63, CY$133*計算_投入係数表!CY62)</f>
        <v>#DIV/0!</v>
      </c>
      <c r="CZ62" s="212" t="e">
        <f ca="1">IF(CZ$3="分類不明", 計算_移輸出入額!$BG63, CZ$133*計算_投入係数表!CZ62)</f>
        <v>#DIV/0!</v>
      </c>
      <c r="DA62" s="212" t="e">
        <f ca="1">IF(DA$3="分類不明", 計算_移輸出入額!$BG63, DA$133*計算_投入係数表!DA62)</f>
        <v>#DIV/0!</v>
      </c>
      <c r="DB62" s="212" t="e">
        <f ca="1">IF(DB$3="分類不明", 計算_移輸出入額!$BG63, DB$133*計算_投入係数表!DB62)</f>
        <v>#DIV/0!</v>
      </c>
      <c r="DC62" s="212" t="e">
        <f ca="1">IF(DC$3="分類不明", 計算_移輸出入額!$BG63, DC$133*計算_投入係数表!DC62)</f>
        <v>#DIV/0!</v>
      </c>
      <c r="DD62" s="212" t="e">
        <f ca="1">IF(DD$3="分類不明", 計算_移輸出入額!$BG63, DD$133*計算_投入係数表!DD62)</f>
        <v>#DIV/0!</v>
      </c>
      <c r="DE62" s="212" t="e">
        <f ca="1">IF(DE$3="分類不明", 計算_移輸出入額!$BG63, DE$133*計算_投入係数表!DE62)</f>
        <v>#DIV/0!</v>
      </c>
      <c r="DF62" s="212" t="e">
        <f ca="1">IF(DF$3="分類不明", 計算_移輸出入額!$BG63, DF$133*計算_投入係数表!DF62)</f>
        <v>#DIV/0!</v>
      </c>
      <c r="DG62" s="212" t="e">
        <f ca="1">IF(DG$3="分類不明", 計算_移輸出入額!$BG63, DG$133*計算_投入係数表!DG62)</f>
        <v>#DIV/0!</v>
      </c>
      <c r="DH62" s="212" t="e">
        <f ca="1">IF(DH$3="分類不明", 計算_移輸出入額!$BG63, DH$133*計算_投入係数表!DH62)</f>
        <v>#DIV/0!</v>
      </c>
      <c r="DI62" s="212" t="e">
        <f ca="1">IF(DI$3="分類不明", 計算_移輸出入額!$BG63, DI$133*計算_投入係数表!DI62)</f>
        <v>#DIV/0!</v>
      </c>
      <c r="DJ62" s="212" t="e">
        <f ca="1">IF(DJ$3="分類不明", 計算_移輸出入額!$BG63, DJ$133*計算_投入係数表!DJ62)</f>
        <v>#DIV/0!</v>
      </c>
      <c r="DK62" s="212" t="e">
        <f ca="1">IF(DK$3="分類不明", 計算_移輸出入額!$BG63, DK$133*計算_投入係数表!DK62)</f>
        <v>#DIV/0!</v>
      </c>
      <c r="DL62" s="212" t="e">
        <f ca="1">IF(DL$3="分類不明", 計算_移輸出入額!$BG63, DL$133*計算_投入係数表!DL62)</f>
        <v>#DIV/0!</v>
      </c>
      <c r="DM62" s="212" t="e">
        <f ca="1">IF(DM$3="分類不明", 計算_移輸出入額!$BG63, DM$133*計算_投入係数表!DM62)</f>
        <v>#DIV/0!</v>
      </c>
      <c r="DN62" s="212" t="e">
        <f ca="1">IF(DN$3="分類不明", 計算_移輸出入額!$BG63, DN$133*計算_投入係数表!DN62)</f>
        <v>#DIV/0!</v>
      </c>
      <c r="DO62" s="212" t="e">
        <f ca="1">IF(DO$3="分類不明", 計算_移輸出入額!$BG63, DO$133*計算_投入係数表!DO62)</f>
        <v>#DIV/0!</v>
      </c>
      <c r="DP62" s="212" t="e">
        <f ca="1">IF(DP$3="分類不明", 計算_移輸出入額!$BG63, DP$133*計算_投入係数表!DP62)</f>
        <v>#DIV/0!</v>
      </c>
      <c r="DQ62" s="212" t="e">
        <f ca="1">IF(DQ$3="分類不明", 計算_移輸出入額!$BG63, DQ$133*計算_投入係数表!DQ62)</f>
        <v>#DIV/0!</v>
      </c>
      <c r="DR62" s="212" t="e">
        <f ca="1">IF(DR$3="分類不明", 計算_移輸出入額!$BG63, DR$133*計算_投入係数表!DR62)</f>
        <v>#DIV/0!</v>
      </c>
      <c r="DS62" s="212" t="e">
        <f ca="1">IF(DS$3="分類不明", 計算_移輸出入額!$BG63, DS$133*計算_投入係数表!DS62)</f>
        <v>#DIV/0!</v>
      </c>
      <c r="DT62" s="213">
        <f t="shared" ca="1" si="1"/>
        <v>0</v>
      </c>
      <c r="DU62" s="214">
        <f>計算_基本取引表_調整前!DU62</f>
        <v>0</v>
      </c>
      <c r="DV62" s="214">
        <f>IF($C62="分類不明", 計算_基本取引表_調整前!DV62+_xlfn.AGGREGATE(9,6,計算_移輸出入額!$BF$5:$BF$124), 計算_基本取引表_調整前!DV62)</f>
        <v>0</v>
      </c>
      <c r="DW62" s="214">
        <f>計算_基本取引表_調整前!DW62</f>
        <v>0</v>
      </c>
      <c r="DX62" s="214">
        <f>計算_基本取引表_調整前!DX62</f>
        <v>0</v>
      </c>
      <c r="DY62" s="214">
        <f>計算_基本取引表_調整前!DY62</f>
        <v>0</v>
      </c>
      <c r="DZ62" s="214">
        <f>計算_基本取引表_調整前!DZ62</f>
        <v>0</v>
      </c>
      <c r="EA62" s="214" t="e">
        <f>計算_基本取引表_調整前!EA62</f>
        <v>#DIV/0!</v>
      </c>
      <c r="EB62" s="735">
        <f ca="1">IFERROR(SUMIF(振分, $C62, 入力_北海道基本取引表!EB$4:EB$124)*($EE62/SUMIF(振分, $C62, 入力_北海道基本取引表!$EG$4:$EG$107)), 0)</f>
        <v>0</v>
      </c>
      <c r="EC62" s="215" t="e">
        <f t="shared" si="2"/>
        <v>#DIV/0!</v>
      </c>
      <c r="ED62" s="216" t="e">
        <f t="shared" ca="1" si="3"/>
        <v>#DIV/0!</v>
      </c>
      <c r="EE62" s="214" t="e">
        <f ca="1"/>
        <v>#DIV/0!</v>
      </c>
      <c r="EF62" s="216" t="e">
        <f t="shared" ca="1" si="4"/>
        <v>#DIV/0!</v>
      </c>
      <c r="EG62" s="216" t="e">
        <f t="shared" ca="1" si="0"/>
        <v>#DIV/0!</v>
      </c>
      <c r="EH62" s="214" t="e">
        <f ca="1"/>
        <v>#DIV/0!</v>
      </c>
      <c r="EI62" s="216" t="e">
        <f t="shared" ca="1" si="5"/>
        <v>#DIV/0!</v>
      </c>
      <c r="EJ62" s="216" t="e">
        <f ca="1"/>
        <v>#DIV/0!</v>
      </c>
      <c r="EK62" s="215"/>
    </row>
    <row r="63" spans="2:141" s="6" customFormat="1" ht="15.75" hidden="1" customHeight="1" x14ac:dyDescent="0.25">
      <c r="B63" s="53">
        <v>60</v>
      </c>
      <c r="C63" s="198" t="str">
        <v>-</v>
      </c>
      <c r="D63" s="223">
        <f ca="1">IF(D$3="分類不明", 計算_移輸出入額!$BG64, D$133*計算_投入係数表!D63)</f>
        <v>0</v>
      </c>
      <c r="E63" s="224">
        <f ca="1">IF(E$3="分類不明", 計算_移輸出入額!$BG64, E$133*計算_投入係数表!E63)</f>
        <v>0</v>
      </c>
      <c r="F63" s="224">
        <f ca="1">IF(F$3="分類不明", 計算_移輸出入額!$BG64, F$133*計算_投入係数表!F63)</f>
        <v>0</v>
      </c>
      <c r="G63" s="224">
        <f ca="1">IF(G$3="分類不明", 計算_移輸出入額!$BG64, G$133*計算_投入係数表!G63)</f>
        <v>0</v>
      </c>
      <c r="H63" s="224">
        <f ca="1">IF(H$3="分類不明", 計算_移輸出入額!$BG64, H$133*計算_投入係数表!H63)</f>
        <v>0</v>
      </c>
      <c r="I63" s="224">
        <f ca="1">IF(I$3="分類不明", 計算_移輸出入額!$BG64, I$133*計算_投入係数表!I63)</f>
        <v>0</v>
      </c>
      <c r="J63" s="224">
        <f ca="1">IF(J$3="分類不明", 計算_移輸出入額!$BG64, J$133*計算_投入係数表!J63)</f>
        <v>0</v>
      </c>
      <c r="K63" s="224">
        <f ca="1">IF(K$3="分類不明", 計算_移輸出入額!$BG64, K$133*計算_投入係数表!K63)</f>
        <v>0</v>
      </c>
      <c r="L63" s="224">
        <f ca="1">IF(L$3="分類不明", 計算_移輸出入額!$BG64, L$133*計算_投入係数表!L63)</f>
        <v>0</v>
      </c>
      <c r="M63" s="224">
        <f ca="1">IF(M$3="分類不明", 計算_移輸出入額!$BG64, M$133*計算_投入係数表!M63)</f>
        <v>0</v>
      </c>
      <c r="N63" s="224">
        <f ca="1">IF(N$3="分類不明", 計算_移輸出入額!$BG64, N$133*計算_投入係数表!N63)</f>
        <v>0</v>
      </c>
      <c r="O63" s="224">
        <f ca="1">IF(O$3="分類不明", 計算_移輸出入額!$BG64, O$133*計算_投入係数表!O63)</f>
        <v>0</v>
      </c>
      <c r="P63" s="224" t="e">
        <f ca="1">IF(P$3="分類不明", 計算_移輸出入額!$BG64, P$133*計算_投入係数表!P63)</f>
        <v>#DIV/0!</v>
      </c>
      <c r="Q63" s="224" t="e">
        <f ca="1">IF(Q$3="分類不明", 計算_移輸出入額!$BG64, Q$133*計算_投入係数表!Q63)</f>
        <v>#DIV/0!</v>
      </c>
      <c r="R63" s="224" t="e">
        <f ca="1">IF(R$3="分類不明", 計算_移輸出入額!$BG64, R$133*計算_投入係数表!R63)</f>
        <v>#DIV/0!</v>
      </c>
      <c r="S63" s="224" t="e">
        <f ca="1">IF(S$3="分類不明", 計算_移輸出入額!$BG64, S$133*計算_投入係数表!S63)</f>
        <v>#DIV/0!</v>
      </c>
      <c r="T63" s="224" t="e">
        <f ca="1">IF(T$3="分類不明", 計算_移輸出入額!$BG64, T$133*計算_投入係数表!T63)</f>
        <v>#DIV/0!</v>
      </c>
      <c r="U63" s="224" t="e">
        <f ca="1">IF(U$3="分類不明", 計算_移輸出入額!$BG64, U$133*計算_投入係数表!U63)</f>
        <v>#DIV/0!</v>
      </c>
      <c r="V63" s="224" t="e">
        <f ca="1">IF(V$3="分類不明", 計算_移輸出入額!$BG64, V$133*計算_投入係数表!V63)</f>
        <v>#DIV/0!</v>
      </c>
      <c r="W63" s="224" t="e">
        <f ca="1">IF(W$3="分類不明", 計算_移輸出入額!$BG64, W$133*計算_投入係数表!W63)</f>
        <v>#DIV/0!</v>
      </c>
      <c r="X63" s="224" t="e">
        <f ca="1">IF(X$3="分類不明", 計算_移輸出入額!$BG64, X$133*計算_投入係数表!X63)</f>
        <v>#DIV/0!</v>
      </c>
      <c r="Y63" s="224" t="e">
        <f ca="1">IF(Y$3="分類不明", 計算_移輸出入額!$BG64, Y$133*計算_投入係数表!Y63)</f>
        <v>#DIV/0!</v>
      </c>
      <c r="Z63" s="224" t="e">
        <f ca="1">IF(Z$3="分類不明", 計算_移輸出入額!$BG64, Z$133*計算_投入係数表!Z63)</f>
        <v>#DIV/0!</v>
      </c>
      <c r="AA63" s="224" t="e">
        <f ca="1">IF(AA$3="分類不明", 計算_移輸出入額!$BG64, AA$133*計算_投入係数表!AA63)</f>
        <v>#DIV/0!</v>
      </c>
      <c r="AB63" s="224" t="e">
        <f ca="1">IF(AB$3="分類不明", 計算_移輸出入額!$BG64, AB$133*計算_投入係数表!AB63)</f>
        <v>#DIV/0!</v>
      </c>
      <c r="AC63" s="224" t="e">
        <f ca="1">IF(AC$3="分類不明", 計算_移輸出入額!$BG64, AC$133*計算_投入係数表!AC63)</f>
        <v>#DIV/0!</v>
      </c>
      <c r="AD63" s="224" t="e">
        <f ca="1">IF(AD$3="分類不明", 計算_移輸出入額!$BG64, AD$133*計算_投入係数表!AD63)</f>
        <v>#DIV/0!</v>
      </c>
      <c r="AE63" s="224" t="e">
        <f ca="1">IF(AE$3="分類不明", 計算_移輸出入額!$BG64, AE$133*計算_投入係数表!AE63)</f>
        <v>#DIV/0!</v>
      </c>
      <c r="AF63" s="224" t="e">
        <f ca="1">IF(AF$3="分類不明", 計算_移輸出入額!$BG64, AF$133*計算_投入係数表!AF63)</f>
        <v>#DIV/0!</v>
      </c>
      <c r="AG63" s="224" t="e">
        <f ca="1">IF(AG$3="分類不明", 計算_移輸出入額!$BG64, AG$133*計算_投入係数表!AG63)</f>
        <v>#DIV/0!</v>
      </c>
      <c r="AH63" s="224" t="e">
        <f ca="1">IF(AH$3="分類不明", 計算_移輸出入額!$BG64, AH$133*計算_投入係数表!AH63)</f>
        <v>#DIV/0!</v>
      </c>
      <c r="AI63" s="224" t="e">
        <f ca="1">IF(AI$3="分類不明", 計算_移輸出入額!$BG64, AI$133*計算_投入係数表!AI63)</f>
        <v>#DIV/0!</v>
      </c>
      <c r="AJ63" s="224" t="e">
        <f ca="1">IF(AJ$3="分類不明", 計算_移輸出入額!$BG64, AJ$133*計算_投入係数表!AJ63)</f>
        <v>#DIV/0!</v>
      </c>
      <c r="AK63" s="224" t="e">
        <f ca="1">IF(AK$3="分類不明", 計算_移輸出入額!$BG64, AK$133*計算_投入係数表!AK63)</f>
        <v>#DIV/0!</v>
      </c>
      <c r="AL63" s="224" t="e">
        <f ca="1">IF(AL$3="分類不明", 計算_移輸出入額!$BG64, AL$133*計算_投入係数表!AL63)</f>
        <v>#DIV/0!</v>
      </c>
      <c r="AM63" s="224" t="e">
        <f ca="1">IF(AM$3="分類不明", 計算_移輸出入額!$BG64, AM$133*計算_投入係数表!AM63)</f>
        <v>#DIV/0!</v>
      </c>
      <c r="AN63" s="224" t="e">
        <f ca="1">IF(AN$3="分類不明", 計算_移輸出入額!$BG64, AN$133*計算_投入係数表!AN63)</f>
        <v>#DIV/0!</v>
      </c>
      <c r="AO63" s="224" t="e">
        <f ca="1">IF(AO$3="分類不明", 計算_移輸出入額!$BG64, AO$133*計算_投入係数表!AO63)</f>
        <v>#DIV/0!</v>
      </c>
      <c r="AP63" s="224" t="e">
        <f ca="1">IF(AP$3="分類不明", 計算_移輸出入額!$BG64, AP$133*計算_投入係数表!AP63)</f>
        <v>#DIV/0!</v>
      </c>
      <c r="AQ63" s="224" t="e">
        <f ca="1">IF(AQ$3="分類不明", 計算_移輸出入額!$BG64, AQ$133*計算_投入係数表!AQ63)</f>
        <v>#DIV/0!</v>
      </c>
      <c r="AR63" s="224" t="e">
        <f ca="1">IF(AR$3="分類不明", 計算_移輸出入額!$BG64, AR$133*計算_投入係数表!AR63)</f>
        <v>#DIV/0!</v>
      </c>
      <c r="AS63" s="224" t="e">
        <f ca="1">IF(AS$3="分類不明", 計算_移輸出入額!$BG64, AS$133*計算_投入係数表!AS63)</f>
        <v>#DIV/0!</v>
      </c>
      <c r="AT63" s="224" t="e">
        <f ca="1">IF(AT$3="分類不明", 計算_移輸出入額!$BG64, AT$133*計算_投入係数表!AT63)</f>
        <v>#DIV/0!</v>
      </c>
      <c r="AU63" s="224" t="e">
        <f ca="1">IF(AU$3="分類不明", 計算_移輸出入額!$BG64, AU$133*計算_投入係数表!AU63)</f>
        <v>#DIV/0!</v>
      </c>
      <c r="AV63" s="224" t="e">
        <f ca="1">IF(AV$3="分類不明", 計算_移輸出入額!$BG64, AV$133*計算_投入係数表!AV63)</f>
        <v>#DIV/0!</v>
      </c>
      <c r="AW63" s="224" t="e">
        <f ca="1">IF(AW$3="分類不明", 計算_移輸出入額!$BG64, AW$133*計算_投入係数表!AW63)</f>
        <v>#DIV/0!</v>
      </c>
      <c r="AX63" s="224" t="e">
        <f ca="1">IF(AX$3="分類不明", 計算_移輸出入額!$BG64, AX$133*計算_投入係数表!AX63)</f>
        <v>#DIV/0!</v>
      </c>
      <c r="AY63" s="224" t="e">
        <f ca="1">IF(AY$3="分類不明", 計算_移輸出入額!$BG64, AY$133*計算_投入係数表!AY63)</f>
        <v>#DIV/0!</v>
      </c>
      <c r="AZ63" s="224" t="e">
        <f ca="1">IF(AZ$3="分類不明", 計算_移輸出入額!$BG64, AZ$133*計算_投入係数表!AZ63)</f>
        <v>#DIV/0!</v>
      </c>
      <c r="BA63" s="224" t="e">
        <f ca="1">IF(BA$3="分類不明", 計算_移輸出入額!$BG64, BA$133*計算_投入係数表!BA63)</f>
        <v>#DIV/0!</v>
      </c>
      <c r="BB63" s="224" t="e">
        <f ca="1">IF(BB$3="分類不明", 計算_移輸出入額!$BG64, BB$133*計算_投入係数表!BB63)</f>
        <v>#DIV/0!</v>
      </c>
      <c r="BC63" s="224" t="e">
        <f ca="1">IF(BC$3="分類不明", 計算_移輸出入額!$BG64, BC$133*計算_投入係数表!BC63)</f>
        <v>#DIV/0!</v>
      </c>
      <c r="BD63" s="224" t="e">
        <f ca="1">IF(BD$3="分類不明", 計算_移輸出入額!$BG64, BD$133*計算_投入係数表!BD63)</f>
        <v>#DIV/0!</v>
      </c>
      <c r="BE63" s="224" t="e">
        <f ca="1">IF(BE$3="分類不明", 計算_移輸出入額!$BG64, BE$133*計算_投入係数表!BE63)</f>
        <v>#DIV/0!</v>
      </c>
      <c r="BF63" s="224" t="e">
        <f ca="1">IF(BF$3="分類不明", 計算_移輸出入額!$BG64, BF$133*計算_投入係数表!BF63)</f>
        <v>#DIV/0!</v>
      </c>
      <c r="BG63" s="224" t="e">
        <f ca="1">IF(BG$3="分類不明", 計算_移輸出入額!$BG64, BG$133*計算_投入係数表!BG63)</f>
        <v>#DIV/0!</v>
      </c>
      <c r="BH63" s="224" t="e">
        <f ca="1">IF(BH$3="分類不明", 計算_移輸出入額!$BG64, BH$133*計算_投入係数表!BH63)</f>
        <v>#DIV/0!</v>
      </c>
      <c r="BI63" s="224" t="e">
        <f ca="1">IF(BI$3="分類不明", 計算_移輸出入額!$BG64, BI$133*計算_投入係数表!BI63)</f>
        <v>#DIV/0!</v>
      </c>
      <c r="BJ63" s="224" t="e">
        <f ca="1">IF(BJ$3="分類不明", 計算_移輸出入額!$BG64, BJ$133*計算_投入係数表!BJ63)</f>
        <v>#DIV/0!</v>
      </c>
      <c r="BK63" s="224" t="e">
        <f ca="1">IF(BK$3="分類不明", 計算_移輸出入額!$BG64, BK$133*計算_投入係数表!BK63)</f>
        <v>#DIV/0!</v>
      </c>
      <c r="BL63" s="224" t="e">
        <f ca="1">IF(BL$3="分類不明", 計算_移輸出入額!$BG64, BL$133*計算_投入係数表!BL63)</f>
        <v>#DIV/0!</v>
      </c>
      <c r="BM63" s="224" t="e">
        <f ca="1">IF(BM$3="分類不明", 計算_移輸出入額!$BG64, BM$133*計算_投入係数表!BM63)</f>
        <v>#DIV/0!</v>
      </c>
      <c r="BN63" s="224" t="e">
        <f ca="1">IF(BN$3="分類不明", 計算_移輸出入額!$BG64, BN$133*計算_投入係数表!BN63)</f>
        <v>#DIV/0!</v>
      </c>
      <c r="BO63" s="224" t="e">
        <f ca="1">IF(BO$3="分類不明", 計算_移輸出入額!$BG64, BO$133*計算_投入係数表!BO63)</f>
        <v>#DIV/0!</v>
      </c>
      <c r="BP63" s="224" t="e">
        <f ca="1">IF(BP$3="分類不明", 計算_移輸出入額!$BG64, BP$133*計算_投入係数表!BP63)</f>
        <v>#DIV/0!</v>
      </c>
      <c r="BQ63" s="224" t="e">
        <f ca="1">IF(BQ$3="分類不明", 計算_移輸出入額!$BG64, BQ$133*計算_投入係数表!BQ63)</f>
        <v>#DIV/0!</v>
      </c>
      <c r="BR63" s="224" t="e">
        <f ca="1">IF(BR$3="分類不明", 計算_移輸出入額!$BG64, BR$133*計算_投入係数表!BR63)</f>
        <v>#DIV/0!</v>
      </c>
      <c r="BS63" s="224" t="e">
        <f ca="1">IF(BS$3="分類不明", 計算_移輸出入額!$BG64, BS$133*計算_投入係数表!BS63)</f>
        <v>#DIV/0!</v>
      </c>
      <c r="BT63" s="224" t="e">
        <f ca="1">IF(BT$3="分類不明", 計算_移輸出入額!$BG64, BT$133*計算_投入係数表!BT63)</f>
        <v>#DIV/0!</v>
      </c>
      <c r="BU63" s="224" t="e">
        <f ca="1">IF(BU$3="分類不明", 計算_移輸出入額!$BG64, BU$133*計算_投入係数表!BU63)</f>
        <v>#DIV/0!</v>
      </c>
      <c r="BV63" s="224" t="e">
        <f ca="1">IF(BV$3="分類不明", 計算_移輸出入額!$BG64, BV$133*計算_投入係数表!BV63)</f>
        <v>#DIV/0!</v>
      </c>
      <c r="BW63" s="224" t="e">
        <f ca="1">IF(BW$3="分類不明", 計算_移輸出入額!$BG64, BW$133*計算_投入係数表!BW63)</f>
        <v>#DIV/0!</v>
      </c>
      <c r="BX63" s="224" t="e">
        <f ca="1">IF(BX$3="分類不明", 計算_移輸出入額!$BG64, BX$133*計算_投入係数表!BX63)</f>
        <v>#DIV/0!</v>
      </c>
      <c r="BY63" s="224" t="e">
        <f ca="1">IF(BY$3="分類不明", 計算_移輸出入額!$BG64, BY$133*計算_投入係数表!BY63)</f>
        <v>#DIV/0!</v>
      </c>
      <c r="BZ63" s="224" t="e">
        <f ca="1">IF(BZ$3="分類不明", 計算_移輸出入額!$BG64, BZ$133*計算_投入係数表!BZ63)</f>
        <v>#DIV/0!</v>
      </c>
      <c r="CA63" s="224" t="e">
        <f ca="1">IF(CA$3="分類不明", 計算_移輸出入額!$BG64, CA$133*計算_投入係数表!CA63)</f>
        <v>#DIV/0!</v>
      </c>
      <c r="CB63" s="224" t="e">
        <f ca="1">IF(CB$3="分類不明", 計算_移輸出入額!$BG64, CB$133*計算_投入係数表!CB63)</f>
        <v>#DIV/0!</v>
      </c>
      <c r="CC63" s="224" t="e">
        <f ca="1">IF(CC$3="分類不明", 計算_移輸出入額!$BG64, CC$133*計算_投入係数表!CC63)</f>
        <v>#DIV/0!</v>
      </c>
      <c r="CD63" s="224" t="e">
        <f ca="1">IF(CD$3="分類不明", 計算_移輸出入額!$BG64, CD$133*計算_投入係数表!CD63)</f>
        <v>#DIV/0!</v>
      </c>
      <c r="CE63" s="224" t="e">
        <f ca="1">IF(CE$3="分類不明", 計算_移輸出入額!$BG64, CE$133*計算_投入係数表!CE63)</f>
        <v>#DIV/0!</v>
      </c>
      <c r="CF63" s="224" t="e">
        <f ca="1">IF(CF$3="分類不明", 計算_移輸出入額!$BG64, CF$133*計算_投入係数表!CF63)</f>
        <v>#DIV/0!</v>
      </c>
      <c r="CG63" s="224" t="e">
        <f ca="1">IF(CG$3="分類不明", 計算_移輸出入額!$BG64, CG$133*計算_投入係数表!CG63)</f>
        <v>#DIV/0!</v>
      </c>
      <c r="CH63" s="224" t="e">
        <f ca="1">IF(CH$3="分類不明", 計算_移輸出入額!$BG64, CH$133*計算_投入係数表!CH63)</f>
        <v>#DIV/0!</v>
      </c>
      <c r="CI63" s="224" t="e">
        <f ca="1">IF(CI$3="分類不明", 計算_移輸出入額!$BG64, CI$133*計算_投入係数表!CI63)</f>
        <v>#DIV/0!</v>
      </c>
      <c r="CJ63" s="224" t="e">
        <f ca="1">IF(CJ$3="分類不明", 計算_移輸出入額!$BG64, CJ$133*計算_投入係数表!CJ63)</f>
        <v>#DIV/0!</v>
      </c>
      <c r="CK63" s="224" t="e">
        <f ca="1">IF(CK$3="分類不明", 計算_移輸出入額!$BG64, CK$133*計算_投入係数表!CK63)</f>
        <v>#DIV/0!</v>
      </c>
      <c r="CL63" s="224" t="e">
        <f ca="1">IF(CL$3="分類不明", 計算_移輸出入額!$BG64, CL$133*計算_投入係数表!CL63)</f>
        <v>#DIV/0!</v>
      </c>
      <c r="CM63" s="224" t="e">
        <f ca="1">IF(CM$3="分類不明", 計算_移輸出入額!$BG64, CM$133*計算_投入係数表!CM63)</f>
        <v>#DIV/0!</v>
      </c>
      <c r="CN63" s="224" t="e">
        <f ca="1">IF(CN$3="分類不明", 計算_移輸出入額!$BG64, CN$133*計算_投入係数表!CN63)</f>
        <v>#DIV/0!</v>
      </c>
      <c r="CO63" s="224" t="e">
        <f ca="1">IF(CO$3="分類不明", 計算_移輸出入額!$BG64, CO$133*計算_投入係数表!CO63)</f>
        <v>#DIV/0!</v>
      </c>
      <c r="CP63" s="224" t="e">
        <f ca="1">IF(CP$3="分類不明", 計算_移輸出入額!$BG64, CP$133*計算_投入係数表!CP63)</f>
        <v>#DIV/0!</v>
      </c>
      <c r="CQ63" s="224" t="e">
        <f ca="1">IF(CQ$3="分類不明", 計算_移輸出入額!$BG64, CQ$133*計算_投入係数表!CQ63)</f>
        <v>#DIV/0!</v>
      </c>
      <c r="CR63" s="224" t="e">
        <f ca="1">IF(CR$3="分類不明", 計算_移輸出入額!$BG64, CR$133*計算_投入係数表!CR63)</f>
        <v>#DIV/0!</v>
      </c>
      <c r="CS63" s="224" t="e">
        <f ca="1">IF(CS$3="分類不明", 計算_移輸出入額!$BG64, CS$133*計算_投入係数表!CS63)</f>
        <v>#DIV/0!</v>
      </c>
      <c r="CT63" s="224" t="e">
        <f ca="1">IF(CT$3="分類不明", 計算_移輸出入額!$BG64, CT$133*計算_投入係数表!CT63)</f>
        <v>#DIV/0!</v>
      </c>
      <c r="CU63" s="224" t="e">
        <f ca="1">IF(CU$3="分類不明", 計算_移輸出入額!$BG64, CU$133*計算_投入係数表!CU63)</f>
        <v>#DIV/0!</v>
      </c>
      <c r="CV63" s="224" t="e">
        <f ca="1">IF(CV$3="分類不明", 計算_移輸出入額!$BG64, CV$133*計算_投入係数表!CV63)</f>
        <v>#DIV/0!</v>
      </c>
      <c r="CW63" s="224" t="e">
        <f ca="1">IF(CW$3="分類不明", 計算_移輸出入額!$BG64, CW$133*計算_投入係数表!CW63)</f>
        <v>#DIV/0!</v>
      </c>
      <c r="CX63" s="224" t="e">
        <f ca="1">IF(CX$3="分類不明", 計算_移輸出入額!$BG64, CX$133*計算_投入係数表!CX63)</f>
        <v>#DIV/0!</v>
      </c>
      <c r="CY63" s="224" t="e">
        <f ca="1">IF(CY$3="分類不明", 計算_移輸出入額!$BG64, CY$133*計算_投入係数表!CY63)</f>
        <v>#DIV/0!</v>
      </c>
      <c r="CZ63" s="224" t="e">
        <f ca="1">IF(CZ$3="分類不明", 計算_移輸出入額!$BG64, CZ$133*計算_投入係数表!CZ63)</f>
        <v>#DIV/0!</v>
      </c>
      <c r="DA63" s="224" t="e">
        <f ca="1">IF(DA$3="分類不明", 計算_移輸出入額!$BG64, DA$133*計算_投入係数表!DA63)</f>
        <v>#DIV/0!</v>
      </c>
      <c r="DB63" s="224" t="e">
        <f ca="1">IF(DB$3="分類不明", 計算_移輸出入額!$BG64, DB$133*計算_投入係数表!DB63)</f>
        <v>#DIV/0!</v>
      </c>
      <c r="DC63" s="224" t="e">
        <f ca="1">IF(DC$3="分類不明", 計算_移輸出入額!$BG64, DC$133*計算_投入係数表!DC63)</f>
        <v>#DIV/0!</v>
      </c>
      <c r="DD63" s="224" t="e">
        <f ca="1">IF(DD$3="分類不明", 計算_移輸出入額!$BG64, DD$133*計算_投入係数表!DD63)</f>
        <v>#DIV/0!</v>
      </c>
      <c r="DE63" s="224" t="e">
        <f ca="1">IF(DE$3="分類不明", 計算_移輸出入額!$BG64, DE$133*計算_投入係数表!DE63)</f>
        <v>#DIV/0!</v>
      </c>
      <c r="DF63" s="224" t="e">
        <f ca="1">IF(DF$3="分類不明", 計算_移輸出入額!$BG64, DF$133*計算_投入係数表!DF63)</f>
        <v>#DIV/0!</v>
      </c>
      <c r="DG63" s="224" t="e">
        <f ca="1">IF(DG$3="分類不明", 計算_移輸出入額!$BG64, DG$133*計算_投入係数表!DG63)</f>
        <v>#DIV/0!</v>
      </c>
      <c r="DH63" s="224" t="e">
        <f ca="1">IF(DH$3="分類不明", 計算_移輸出入額!$BG64, DH$133*計算_投入係数表!DH63)</f>
        <v>#DIV/0!</v>
      </c>
      <c r="DI63" s="224" t="e">
        <f ca="1">IF(DI$3="分類不明", 計算_移輸出入額!$BG64, DI$133*計算_投入係数表!DI63)</f>
        <v>#DIV/0!</v>
      </c>
      <c r="DJ63" s="224" t="e">
        <f ca="1">IF(DJ$3="分類不明", 計算_移輸出入額!$BG64, DJ$133*計算_投入係数表!DJ63)</f>
        <v>#DIV/0!</v>
      </c>
      <c r="DK63" s="224" t="e">
        <f ca="1">IF(DK$3="分類不明", 計算_移輸出入額!$BG64, DK$133*計算_投入係数表!DK63)</f>
        <v>#DIV/0!</v>
      </c>
      <c r="DL63" s="224" t="e">
        <f ca="1">IF(DL$3="分類不明", 計算_移輸出入額!$BG64, DL$133*計算_投入係数表!DL63)</f>
        <v>#DIV/0!</v>
      </c>
      <c r="DM63" s="224" t="e">
        <f ca="1">IF(DM$3="分類不明", 計算_移輸出入額!$BG64, DM$133*計算_投入係数表!DM63)</f>
        <v>#DIV/0!</v>
      </c>
      <c r="DN63" s="224" t="e">
        <f ca="1">IF(DN$3="分類不明", 計算_移輸出入額!$BG64, DN$133*計算_投入係数表!DN63)</f>
        <v>#DIV/0!</v>
      </c>
      <c r="DO63" s="224" t="e">
        <f ca="1">IF(DO$3="分類不明", 計算_移輸出入額!$BG64, DO$133*計算_投入係数表!DO63)</f>
        <v>#DIV/0!</v>
      </c>
      <c r="DP63" s="224" t="e">
        <f ca="1">IF(DP$3="分類不明", 計算_移輸出入額!$BG64, DP$133*計算_投入係数表!DP63)</f>
        <v>#DIV/0!</v>
      </c>
      <c r="DQ63" s="224" t="e">
        <f ca="1">IF(DQ$3="分類不明", 計算_移輸出入額!$BG64, DQ$133*計算_投入係数表!DQ63)</f>
        <v>#DIV/0!</v>
      </c>
      <c r="DR63" s="224" t="e">
        <f ca="1">IF(DR$3="分類不明", 計算_移輸出入額!$BG64, DR$133*計算_投入係数表!DR63)</f>
        <v>#DIV/0!</v>
      </c>
      <c r="DS63" s="224" t="e">
        <f ca="1">IF(DS$3="分類不明", 計算_移輸出入額!$BG64, DS$133*計算_投入係数表!DS63)</f>
        <v>#DIV/0!</v>
      </c>
      <c r="DT63" s="225">
        <f t="shared" ca="1" si="1"/>
        <v>0</v>
      </c>
      <c r="DU63" s="214">
        <f>計算_基本取引表_調整前!DU63</f>
        <v>0</v>
      </c>
      <c r="DV63" s="214">
        <f>IF($C63="分類不明", 計算_基本取引表_調整前!DV63+_xlfn.AGGREGATE(9,6,計算_移輸出入額!$BF$5:$BF$124), 計算_基本取引表_調整前!DV63)</f>
        <v>0</v>
      </c>
      <c r="DW63" s="214">
        <f>計算_基本取引表_調整前!DW63</f>
        <v>0</v>
      </c>
      <c r="DX63" s="214">
        <f>計算_基本取引表_調整前!DX63</f>
        <v>0</v>
      </c>
      <c r="DY63" s="214">
        <f>計算_基本取引表_調整前!DY63</f>
        <v>0</v>
      </c>
      <c r="DZ63" s="214">
        <f>計算_基本取引表_調整前!DZ63</f>
        <v>0</v>
      </c>
      <c r="EA63" s="214" t="e">
        <f>計算_基本取引表_調整前!EA63</f>
        <v>#DIV/0!</v>
      </c>
      <c r="EB63" s="735">
        <f ca="1">IFERROR(SUMIF(振分, $C63, 入力_北海道基本取引表!EB$4:EB$124)*($EE63/SUMIF(振分, $C63, 入力_北海道基本取引表!$EG$4:$EG$107)), 0)</f>
        <v>0</v>
      </c>
      <c r="EC63" s="215" t="e">
        <f t="shared" si="2"/>
        <v>#DIV/0!</v>
      </c>
      <c r="ED63" s="216" t="e">
        <f t="shared" ca="1" si="3"/>
        <v>#DIV/0!</v>
      </c>
      <c r="EE63" s="214" t="e">
        <f ca="1"/>
        <v>#DIV/0!</v>
      </c>
      <c r="EF63" s="216" t="e">
        <f t="shared" ca="1" si="4"/>
        <v>#DIV/0!</v>
      </c>
      <c r="EG63" s="216" t="e">
        <f t="shared" ca="1" si="0"/>
        <v>#DIV/0!</v>
      </c>
      <c r="EH63" s="214" t="e">
        <f ca="1"/>
        <v>#DIV/0!</v>
      </c>
      <c r="EI63" s="216" t="e">
        <f t="shared" ca="1" si="5"/>
        <v>#DIV/0!</v>
      </c>
      <c r="EJ63" s="216" t="e">
        <f ca="1"/>
        <v>#DIV/0!</v>
      </c>
      <c r="EK63" s="215"/>
    </row>
    <row r="64" spans="2:141" s="6" customFormat="1" ht="15.75" hidden="1" customHeight="1" x14ac:dyDescent="0.25">
      <c r="B64" s="53">
        <v>61</v>
      </c>
      <c r="C64" s="192" t="str">
        <v>-</v>
      </c>
      <c r="D64" s="211">
        <f ca="1">IF(D$3="分類不明", 計算_移輸出入額!$BG65, D$133*計算_投入係数表!D64)</f>
        <v>0</v>
      </c>
      <c r="E64" s="212">
        <f ca="1">IF(E$3="分類不明", 計算_移輸出入額!$BG65, E$133*計算_投入係数表!E64)</f>
        <v>0</v>
      </c>
      <c r="F64" s="212">
        <f ca="1">IF(F$3="分類不明", 計算_移輸出入額!$BG65, F$133*計算_投入係数表!F64)</f>
        <v>0</v>
      </c>
      <c r="G64" s="212">
        <f ca="1">IF(G$3="分類不明", 計算_移輸出入額!$BG65, G$133*計算_投入係数表!G64)</f>
        <v>0</v>
      </c>
      <c r="H64" s="212">
        <f ca="1">IF(H$3="分類不明", 計算_移輸出入額!$BG65, H$133*計算_投入係数表!H64)</f>
        <v>0</v>
      </c>
      <c r="I64" s="212">
        <f ca="1">IF(I$3="分類不明", 計算_移輸出入額!$BG65, I$133*計算_投入係数表!I64)</f>
        <v>0</v>
      </c>
      <c r="J64" s="212">
        <f ca="1">IF(J$3="分類不明", 計算_移輸出入額!$BG65, J$133*計算_投入係数表!J64)</f>
        <v>0</v>
      </c>
      <c r="K64" s="212">
        <f ca="1">IF(K$3="分類不明", 計算_移輸出入額!$BG65, K$133*計算_投入係数表!K64)</f>
        <v>0</v>
      </c>
      <c r="L64" s="212">
        <f ca="1">IF(L$3="分類不明", 計算_移輸出入額!$BG65, L$133*計算_投入係数表!L64)</f>
        <v>0</v>
      </c>
      <c r="M64" s="212">
        <f ca="1">IF(M$3="分類不明", 計算_移輸出入額!$BG65, M$133*計算_投入係数表!M64)</f>
        <v>0</v>
      </c>
      <c r="N64" s="212">
        <f ca="1">IF(N$3="分類不明", 計算_移輸出入額!$BG65, N$133*計算_投入係数表!N64)</f>
        <v>0</v>
      </c>
      <c r="O64" s="212">
        <f ca="1">IF(O$3="分類不明", 計算_移輸出入額!$BG65, O$133*計算_投入係数表!O64)</f>
        <v>0</v>
      </c>
      <c r="P64" s="212" t="e">
        <f ca="1">IF(P$3="分類不明", 計算_移輸出入額!$BG65, P$133*計算_投入係数表!P64)</f>
        <v>#DIV/0!</v>
      </c>
      <c r="Q64" s="212" t="e">
        <f ca="1">IF(Q$3="分類不明", 計算_移輸出入額!$BG65, Q$133*計算_投入係数表!Q64)</f>
        <v>#DIV/0!</v>
      </c>
      <c r="R64" s="212" t="e">
        <f ca="1">IF(R$3="分類不明", 計算_移輸出入額!$BG65, R$133*計算_投入係数表!R64)</f>
        <v>#DIV/0!</v>
      </c>
      <c r="S64" s="212" t="e">
        <f ca="1">IF(S$3="分類不明", 計算_移輸出入額!$BG65, S$133*計算_投入係数表!S64)</f>
        <v>#DIV/0!</v>
      </c>
      <c r="T64" s="212" t="e">
        <f ca="1">IF(T$3="分類不明", 計算_移輸出入額!$BG65, T$133*計算_投入係数表!T64)</f>
        <v>#DIV/0!</v>
      </c>
      <c r="U64" s="212" t="e">
        <f ca="1">IF(U$3="分類不明", 計算_移輸出入額!$BG65, U$133*計算_投入係数表!U64)</f>
        <v>#DIV/0!</v>
      </c>
      <c r="V64" s="212" t="e">
        <f ca="1">IF(V$3="分類不明", 計算_移輸出入額!$BG65, V$133*計算_投入係数表!V64)</f>
        <v>#DIV/0!</v>
      </c>
      <c r="W64" s="212" t="e">
        <f ca="1">IF(W$3="分類不明", 計算_移輸出入額!$BG65, W$133*計算_投入係数表!W64)</f>
        <v>#DIV/0!</v>
      </c>
      <c r="X64" s="212" t="e">
        <f ca="1">IF(X$3="分類不明", 計算_移輸出入額!$BG65, X$133*計算_投入係数表!X64)</f>
        <v>#DIV/0!</v>
      </c>
      <c r="Y64" s="212" t="e">
        <f ca="1">IF(Y$3="分類不明", 計算_移輸出入額!$BG65, Y$133*計算_投入係数表!Y64)</f>
        <v>#DIV/0!</v>
      </c>
      <c r="Z64" s="212" t="e">
        <f ca="1">IF(Z$3="分類不明", 計算_移輸出入額!$BG65, Z$133*計算_投入係数表!Z64)</f>
        <v>#DIV/0!</v>
      </c>
      <c r="AA64" s="212" t="e">
        <f ca="1">IF(AA$3="分類不明", 計算_移輸出入額!$BG65, AA$133*計算_投入係数表!AA64)</f>
        <v>#DIV/0!</v>
      </c>
      <c r="AB64" s="212" t="e">
        <f ca="1">IF(AB$3="分類不明", 計算_移輸出入額!$BG65, AB$133*計算_投入係数表!AB64)</f>
        <v>#DIV/0!</v>
      </c>
      <c r="AC64" s="212" t="e">
        <f ca="1">IF(AC$3="分類不明", 計算_移輸出入額!$BG65, AC$133*計算_投入係数表!AC64)</f>
        <v>#DIV/0!</v>
      </c>
      <c r="AD64" s="212" t="e">
        <f ca="1">IF(AD$3="分類不明", 計算_移輸出入額!$BG65, AD$133*計算_投入係数表!AD64)</f>
        <v>#DIV/0!</v>
      </c>
      <c r="AE64" s="212" t="e">
        <f ca="1">IF(AE$3="分類不明", 計算_移輸出入額!$BG65, AE$133*計算_投入係数表!AE64)</f>
        <v>#DIV/0!</v>
      </c>
      <c r="AF64" s="212" t="e">
        <f ca="1">IF(AF$3="分類不明", 計算_移輸出入額!$BG65, AF$133*計算_投入係数表!AF64)</f>
        <v>#DIV/0!</v>
      </c>
      <c r="AG64" s="212" t="e">
        <f ca="1">IF(AG$3="分類不明", 計算_移輸出入額!$BG65, AG$133*計算_投入係数表!AG64)</f>
        <v>#DIV/0!</v>
      </c>
      <c r="AH64" s="212" t="e">
        <f ca="1">IF(AH$3="分類不明", 計算_移輸出入額!$BG65, AH$133*計算_投入係数表!AH64)</f>
        <v>#DIV/0!</v>
      </c>
      <c r="AI64" s="212" t="e">
        <f ca="1">IF(AI$3="分類不明", 計算_移輸出入額!$BG65, AI$133*計算_投入係数表!AI64)</f>
        <v>#DIV/0!</v>
      </c>
      <c r="AJ64" s="212" t="e">
        <f ca="1">IF(AJ$3="分類不明", 計算_移輸出入額!$BG65, AJ$133*計算_投入係数表!AJ64)</f>
        <v>#DIV/0!</v>
      </c>
      <c r="AK64" s="212" t="e">
        <f ca="1">IF(AK$3="分類不明", 計算_移輸出入額!$BG65, AK$133*計算_投入係数表!AK64)</f>
        <v>#DIV/0!</v>
      </c>
      <c r="AL64" s="212" t="e">
        <f ca="1">IF(AL$3="分類不明", 計算_移輸出入額!$BG65, AL$133*計算_投入係数表!AL64)</f>
        <v>#DIV/0!</v>
      </c>
      <c r="AM64" s="212" t="e">
        <f ca="1">IF(AM$3="分類不明", 計算_移輸出入額!$BG65, AM$133*計算_投入係数表!AM64)</f>
        <v>#DIV/0!</v>
      </c>
      <c r="AN64" s="212" t="e">
        <f ca="1">IF(AN$3="分類不明", 計算_移輸出入額!$BG65, AN$133*計算_投入係数表!AN64)</f>
        <v>#DIV/0!</v>
      </c>
      <c r="AO64" s="212" t="e">
        <f ca="1">IF(AO$3="分類不明", 計算_移輸出入額!$BG65, AO$133*計算_投入係数表!AO64)</f>
        <v>#DIV/0!</v>
      </c>
      <c r="AP64" s="212" t="e">
        <f ca="1">IF(AP$3="分類不明", 計算_移輸出入額!$BG65, AP$133*計算_投入係数表!AP64)</f>
        <v>#DIV/0!</v>
      </c>
      <c r="AQ64" s="212" t="e">
        <f ca="1">IF(AQ$3="分類不明", 計算_移輸出入額!$BG65, AQ$133*計算_投入係数表!AQ64)</f>
        <v>#DIV/0!</v>
      </c>
      <c r="AR64" s="212" t="e">
        <f ca="1">IF(AR$3="分類不明", 計算_移輸出入額!$BG65, AR$133*計算_投入係数表!AR64)</f>
        <v>#DIV/0!</v>
      </c>
      <c r="AS64" s="212" t="e">
        <f ca="1">IF(AS$3="分類不明", 計算_移輸出入額!$BG65, AS$133*計算_投入係数表!AS64)</f>
        <v>#DIV/0!</v>
      </c>
      <c r="AT64" s="212" t="e">
        <f ca="1">IF(AT$3="分類不明", 計算_移輸出入額!$BG65, AT$133*計算_投入係数表!AT64)</f>
        <v>#DIV/0!</v>
      </c>
      <c r="AU64" s="212" t="e">
        <f ca="1">IF(AU$3="分類不明", 計算_移輸出入額!$BG65, AU$133*計算_投入係数表!AU64)</f>
        <v>#DIV/0!</v>
      </c>
      <c r="AV64" s="212" t="e">
        <f ca="1">IF(AV$3="分類不明", 計算_移輸出入額!$BG65, AV$133*計算_投入係数表!AV64)</f>
        <v>#DIV/0!</v>
      </c>
      <c r="AW64" s="212" t="e">
        <f ca="1">IF(AW$3="分類不明", 計算_移輸出入額!$BG65, AW$133*計算_投入係数表!AW64)</f>
        <v>#DIV/0!</v>
      </c>
      <c r="AX64" s="212" t="e">
        <f ca="1">IF(AX$3="分類不明", 計算_移輸出入額!$BG65, AX$133*計算_投入係数表!AX64)</f>
        <v>#DIV/0!</v>
      </c>
      <c r="AY64" s="212" t="e">
        <f ca="1">IF(AY$3="分類不明", 計算_移輸出入額!$BG65, AY$133*計算_投入係数表!AY64)</f>
        <v>#DIV/0!</v>
      </c>
      <c r="AZ64" s="212" t="e">
        <f ca="1">IF(AZ$3="分類不明", 計算_移輸出入額!$BG65, AZ$133*計算_投入係数表!AZ64)</f>
        <v>#DIV/0!</v>
      </c>
      <c r="BA64" s="212" t="e">
        <f ca="1">IF(BA$3="分類不明", 計算_移輸出入額!$BG65, BA$133*計算_投入係数表!BA64)</f>
        <v>#DIV/0!</v>
      </c>
      <c r="BB64" s="212" t="e">
        <f ca="1">IF(BB$3="分類不明", 計算_移輸出入額!$BG65, BB$133*計算_投入係数表!BB64)</f>
        <v>#DIV/0!</v>
      </c>
      <c r="BC64" s="212" t="e">
        <f ca="1">IF(BC$3="分類不明", 計算_移輸出入額!$BG65, BC$133*計算_投入係数表!BC64)</f>
        <v>#DIV/0!</v>
      </c>
      <c r="BD64" s="212" t="e">
        <f ca="1">IF(BD$3="分類不明", 計算_移輸出入額!$BG65, BD$133*計算_投入係数表!BD64)</f>
        <v>#DIV/0!</v>
      </c>
      <c r="BE64" s="212" t="e">
        <f ca="1">IF(BE$3="分類不明", 計算_移輸出入額!$BG65, BE$133*計算_投入係数表!BE64)</f>
        <v>#DIV/0!</v>
      </c>
      <c r="BF64" s="212" t="e">
        <f ca="1">IF(BF$3="分類不明", 計算_移輸出入額!$BG65, BF$133*計算_投入係数表!BF64)</f>
        <v>#DIV/0!</v>
      </c>
      <c r="BG64" s="212" t="e">
        <f ca="1">IF(BG$3="分類不明", 計算_移輸出入額!$BG65, BG$133*計算_投入係数表!BG64)</f>
        <v>#DIV/0!</v>
      </c>
      <c r="BH64" s="212" t="e">
        <f ca="1">IF(BH$3="分類不明", 計算_移輸出入額!$BG65, BH$133*計算_投入係数表!BH64)</f>
        <v>#DIV/0!</v>
      </c>
      <c r="BI64" s="212" t="e">
        <f ca="1">IF(BI$3="分類不明", 計算_移輸出入額!$BG65, BI$133*計算_投入係数表!BI64)</f>
        <v>#DIV/0!</v>
      </c>
      <c r="BJ64" s="212" t="e">
        <f ca="1">IF(BJ$3="分類不明", 計算_移輸出入額!$BG65, BJ$133*計算_投入係数表!BJ64)</f>
        <v>#DIV/0!</v>
      </c>
      <c r="BK64" s="212" t="e">
        <f ca="1">IF(BK$3="分類不明", 計算_移輸出入額!$BG65, BK$133*計算_投入係数表!BK64)</f>
        <v>#DIV/0!</v>
      </c>
      <c r="BL64" s="212" t="e">
        <f ca="1">IF(BL$3="分類不明", 計算_移輸出入額!$BG65, BL$133*計算_投入係数表!BL64)</f>
        <v>#DIV/0!</v>
      </c>
      <c r="BM64" s="212" t="e">
        <f ca="1">IF(BM$3="分類不明", 計算_移輸出入額!$BG65, BM$133*計算_投入係数表!BM64)</f>
        <v>#DIV/0!</v>
      </c>
      <c r="BN64" s="212" t="e">
        <f ca="1">IF(BN$3="分類不明", 計算_移輸出入額!$BG65, BN$133*計算_投入係数表!BN64)</f>
        <v>#DIV/0!</v>
      </c>
      <c r="BO64" s="212" t="e">
        <f ca="1">IF(BO$3="分類不明", 計算_移輸出入額!$BG65, BO$133*計算_投入係数表!BO64)</f>
        <v>#DIV/0!</v>
      </c>
      <c r="BP64" s="212" t="e">
        <f ca="1">IF(BP$3="分類不明", 計算_移輸出入額!$BG65, BP$133*計算_投入係数表!BP64)</f>
        <v>#DIV/0!</v>
      </c>
      <c r="BQ64" s="212" t="e">
        <f ca="1">IF(BQ$3="分類不明", 計算_移輸出入額!$BG65, BQ$133*計算_投入係数表!BQ64)</f>
        <v>#DIV/0!</v>
      </c>
      <c r="BR64" s="212" t="e">
        <f ca="1">IF(BR$3="分類不明", 計算_移輸出入額!$BG65, BR$133*計算_投入係数表!BR64)</f>
        <v>#DIV/0!</v>
      </c>
      <c r="BS64" s="212" t="e">
        <f ca="1">IF(BS$3="分類不明", 計算_移輸出入額!$BG65, BS$133*計算_投入係数表!BS64)</f>
        <v>#DIV/0!</v>
      </c>
      <c r="BT64" s="212" t="e">
        <f ca="1">IF(BT$3="分類不明", 計算_移輸出入額!$BG65, BT$133*計算_投入係数表!BT64)</f>
        <v>#DIV/0!</v>
      </c>
      <c r="BU64" s="212" t="e">
        <f ca="1">IF(BU$3="分類不明", 計算_移輸出入額!$BG65, BU$133*計算_投入係数表!BU64)</f>
        <v>#DIV/0!</v>
      </c>
      <c r="BV64" s="212" t="e">
        <f ca="1">IF(BV$3="分類不明", 計算_移輸出入額!$BG65, BV$133*計算_投入係数表!BV64)</f>
        <v>#DIV/0!</v>
      </c>
      <c r="BW64" s="212" t="e">
        <f ca="1">IF(BW$3="分類不明", 計算_移輸出入額!$BG65, BW$133*計算_投入係数表!BW64)</f>
        <v>#DIV/0!</v>
      </c>
      <c r="BX64" s="212" t="e">
        <f ca="1">IF(BX$3="分類不明", 計算_移輸出入額!$BG65, BX$133*計算_投入係数表!BX64)</f>
        <v>#DIV/0!</v>
      </c>
      <c r="BY64" s="212" t="e">
        <f ca="1">IF(BY$3="分類不明", 計算_移輸出入額!$BG65, BY$133*計算_投入係数表!BY64)</f>
        <v>#DIV/0!</v>
      </c>
      <c r="BZ64" s="212" t="e">
        <f ca="1">IF(BZ$3="分類不明", 計算_移輸出入額!$BG65, BZ$133*計算_投入係数表!BZ64)</f>
        <v>#DIV/0!</v>
      </c>
      <c r="CA64" s="212" t="e">
        <f ca="1">IF(CA$3="分類不明", 計算_移輸出入額!$BG65, CA$133*計算_投入係数表!CA64)</f>
        <v>#DIV/0!</v>
      </c>
      <c r="CB64" s="212" t="e">
        <f ca="1">IF(CB$3="分類不明", 計算_移輸出入額!$BG65, CB$133*計算_投入係数表!CB64)</f>
        <v>#DIV/0!</v>
      </c>
      <c r="CC64" s="212" t="e">
        <f ca="1">IF(CC$3="分類不明", 計算_移輸出入額!$BG65, CC$133*計算_投入係数表!CC64)</f>
        <v>#DIV/0!</v>
      </c>
      <c r="CD64" s="212" t="e">
        <f ca="1">IF(CD$3="分類不明", 計算_移輸出入額!$BG65, CD$133*計算_投入係数表!CD64)</f>
        <v>#DIV/0!</v>
      </c>
      <c r="CE64" s="212" t="e">
        <f ca="1">IF(CE$3="分類不明", 計算_移輸出入額!$BG65, CE$133*計算_投入係数表!CE64)</f>
        <v>#DIV/0!</v>
      </c>
      <c r="CF64" s="212" t="e">
        <f ca="1">IF(CF$3="分類不明", 計算_移輸出入額!$BG65, CF$133*計算_投入係数表!CF64)</f>
        <v>#DIV/0!</v>
      </c>
      <c r="CG64" s="212" t="e">
        <f ca="1">IF(CG$3="分類不明", 計算_移輸出入額!$BG65, CG$133*計算_投入係数表!CG64)</f>
        <v>#DIV/0!</v>
      </c>
      <c r="CH64" s="212" t="e">
        <f ca="1">IF(CH$3="分類不明", 計算_移輸出入額!$BG65, CH$133*計算_投入係数表!CH64)</f>
        <v>#DIV/0!</v>
      </c>
      <c r="CI64" s="212" t="e">
        <f ca="1">IF(CI$3="分類不明", 計算_移輸出入額!$BG65, CI$133*計算_投入係数表!CI64)</f>
        <v>#DIV/0!</v>
      </c>
      <c r="CJ64" s="212" t="e">
        <f ca="1">IF(CJ$3="分類不明", 計算_移輸出入額!$BG65, CJ$133*計算_投入係数表!CJ64)</f>
        <v>#DIV/0!</v>
      </c>
      <c r="CK64" s="212" t="e">
        <f ca="1">IF(CK$3="分類不明", 計算_移輸出入額!$BG65, CK$133*計算_投入係数表!CK64)</f>
        <v>#DIV/0!</v>
      </c>
      <c r="CL64" s="212" t="e">
        <f ca="1">IF(CL$3="分類不明", 計算_移輸出入額!$BG65, CL$133*計算_投入係数表!CL64)</f>
        <v>#DIV/0!</v>
      </c>
      <c r="CM64" s="212" t="e">
        <f ca="1">IF(CM$3="分類不明", 計算_移輸出入額!$BG65, CM$133*計算_投入係数表!CM64)</f>
        <v>#DIV/0!</v>
      </c>
      <c r="CN64" s="212" t="e">
        <f ca="1">IF(CN$3="分類不明", 計算_移輸出入額!$BG65, CN$133*計算_投入係数表!CN64)</f>
        <v>#DIV/0!</v>
      </c>
      <c r="CO64" s="212" t="e">
        <f ca="1">IF(CO$3="分類不明", 計算_移輸出入額!$BG65, CO$133*計算_投入係数表!CO64)</f>
        <v>#DIV/0!</v>
      </c>
      <c r="CP64" s="212" t="e">
        <f ca="1">IF(CP$3="分類不明", 計算_移輸出入額!$BG65, CP$133*計算_投入係数表!CP64)</f>
        <v>#DIV/0!</v>
      </c>
      <c r="CQ64" s="212" t="e">
        <f ca="1">IF(CQ$3="分類不明", 計算_移輸出入額!$BG65, CQ$133*計算_投入係数表!CQ64)</f>
        <v>#DIV/0!</v>
      </c>
      <c r="CR64" s="212" t="e">
        <f ca="1">IF(CR$3="分類不明", 計算_移輸出入額!$BG65, CR$133*計算_投入係数表!CR64)</f>
        <v>#DIV/0!</v>
      </c>
      <c r="CS64" s="212" t="e">
        <f ca="1">IF(CS$3="分類不明", 計算_移輸出入額!$BG65, CS$133*計算_投入係数表!CS64)</f>
        <v>#DIV/0!</v>
      </c>
      <c r="CT64" s="212" t="e">
        <f ca="1">IF(CT$3="分類不明", 計算_移輸出入額!$BG65, CT$133*計算_投入係数表!CT64)</f>
        <v>#DIV/0!</v>
      </c>
      <c r="CU64" s="212" t="e">
        <f ca="1">IF(CU$3="分類不明", 計算_移輸出入額!$BG65, CU$133*計算_投入係数表!CU64)</f>
        <v>#DIV/0!</v>
      </c>
      <c r="CV64" s="212" t="e">
        <f ca="1">IF(CV$3="分類不明", 計算_移輸出入額!$BG65, CV$133*計算_投入係数表!CV64)</f>
        <v>#DIV/0!</v>
      </c>
      <c r="CW64" s="212" t="e">
        <f ca="1">IF(CW$3="分類不明", 計算_移輸出入額!$BG65, CW$133*計算_投入係数表!CW64)</f>
        <v>#DIV/0!</v>
      </c>
      <c r="CX64" s="212" t="e">
        <f ca="1">IF(CX$3="分類不明", 計算_移輸出入額!$BG65, CX$133*計算_投入係数表!CX64)</f>
        <v>#DIV/0!</v>
      </c>
      <c r="CY64" s="212" t="e">
        <f ca="1">IF(CY$3="分類不明", 計算_移輸出入額!$BG65, CY$133*計算_投入係数表!CY64)</f>
        <v>#DIV/0!</v>
      </c>
      <c r="CZ64" s="212" t="e">
        <f ca="1">IF(CZ$3="分類不明", 計算_移輸出入額!$BG65, CZ$133*計算_投入係数表!CZ64)</f>
        <v>#DIV/0!</v>
      </c>
      <c r="DA64" s="212" t="e">
        <f ca="1">IF(DA$3="分類不明", 計算_移輸出入額!$BG65, DA$133*計算_投入係数表!DA64)</f>
        <v>#DIV/0!</v>
      </c>
      <c r="DB64" s="212" t="e">
        <f ca="1">IF(DB$3="分類不明", 計算_移輸出入額!$BG65, DB$133*計算_投入係数表!DB64)</f>
        <v>#DIV/0!</v>
      </c>
      <c r="DC64" s="212" t="e">
        <f ca="1">IF(DC$3="分類不明", 計算_移輸出入額!$BG65, DC$133*計算_投入係数表!DC64)</f>
        <v>#DIV/0!</v>
      </c>
      <c r="DD64" s="212" t="e">
        <f ca="1">IF(DD$3="分類不明", 計算_移輸出入額!$BG65, DD$133*計算_投入係数表!DD64)</f>
        <v>#DIV/0!</v>
      </c>
      <c r="DE64" s="212" t="e">
        <f ca="1">IF(DE$3="分類不明", 計算_移輸出入額!$BG65, DE$133*計算_投入係数表!DE64)</f>
        <v>#DIV/0!</v>
      </c>
      <c r="DF64" s="212" t="e">
        <f ca="1">IF(DF$3="分類不明", 計算_移輸出入額!$BG65, DF$133*計算_投入係数表!DF64)</f>
        <v>#DIV/0!</v>
      </c>
      <c r="DG64" s="212" t="e">
        <f ca="1">IF(DG$3="分類不明", 計算_移輸出入額!$BG65, DG$133*計算_投入係数表!DG64)</f>
        <v>#DIV/0!</v>
      </c>
      <c r="DH64" s="212" t="e">
        <f ca="1">IF(DH$3="分類不明", 計算_移輸出入額!$BG65, DH$133*計算_投入係数表!DH64)</f>
        <v>#DIV/0!</v>
      </c>
      <c r="DI64" s="212" t="e">
        <f ca="1">IF(DI$3="分類不明", 計算_移輸出入額!$BG65, DI$133*計算_投入係数表!DI64)</f>
        <v>#DIV/0!</v>
      </c>
      <c r="DJ64" s="212" t="e">
        <f ca="1">IF(DJ$3="分類不明", 計算_移輸出入額!$BG65, DJ$133*計算_投入係数表!DJ64)</f>
        <v>#DIV/0!</v>
      </c>
      <c r="DK64" s="212" t="e">
        <f ca="1">IF(DK$3="分類不明", 計算_移輸出入額!$BG65, DK$133*計算_投入係数表!DK64)</f>
        <v>#DIV/0!</v>
      </c>
      <c r="DL64" s="212" t="e">
        <f ca="1">IF(DL$3="分類不明", 計算_移輸出入額!$BG65, DL$133*計算_投入係数表!DL64)</f>
        <v>#DIV/0!</v>
      </c>
      <c r="DM64" s="212" t="e">
        <f ca="1">IF(DM$3="分類不明", 計算_移輸出入額!$BG65, DM$133*計算_投入係数表!DM64)</f>
        <v>#DIV/0!</v>
      </c>
      <c r="DN64" s="212" t="e">
        <f ca="1">IF(DN$3="分類不明", 計算_移輸出入額!$BG65, DN$133*計算_投入係数表!DN64)</f>
        <v>#DIV/0!</v>
      </c>
      <c r="DO64" s="212" t="e">
        <f ca="1">IF(DO$3="分類不明", 計算_移輸出入額!$BG65, DO$133*計算_投入係数表!DO64)</f>
        <v>#DIV/0!</v>
      </c>
      <c r="DP64" s="212" t="e">
        <f ca="1">IF(DP$3="分類不明", 計算_移輸出入額!$BG65, DP$133*計算_投入係数表!DP64)</f>
        <v>#DIV/0!</v>
      </c>
      <c r="DQ64" s="212" t="e">
        <f ca="1">IF(DQ$3="分類不明", 計算_移輸出入額!$BG65, DQ$133*計算_投入係数表!DQ64)</f>
        <v>#DIV/0!</v>
      </c>
      <c r="DR64" s="212" t="e">
        <f ca="1">IF(DR$3="分類不明", 計算_移輸出入額!$BG65, DR$133*計算_投入係数表!DR64)</f>
        <v>#DIV/0!</v>
      </c>
      <c r="DS64" s="212" t="e">
        <f ca="1">IF(DS$3="分類不明", 計算_移輸出入額!$BG65, DS$133*計算_投入係数表!DS64)</f>
        <v>#DIV/0!</v>
      </c>
      <c r="DT64" s="213">
        <f t="shared" ca="1" si="1"/>
        <v>0</v>
      </c>
      <c r="DU64" s="220">
        <f>計算_基本取引表_調整前!DU64</f>
        <v>0</v>
      </c>
      <c r="DV64" s="220">
        <f>IF($C64="分類不明", 計算_基本取引表_調整前!DV64+_xlfn.AGGREGATE(9,6,計算_移輸出入額!$BF$5:$BF$124), 計算_基本取引表_調整前!DV64)</f>
        <v>0</v>
      </c>
      <c r="DW64" s="220">
        <f>計算_基本取引表_調整前!DW64</f>
        <v>0</v>
      </c>
      <c r="DX64" s="220">
        <f>計算_基本取引表_調整前!DX64</f>
        <v>0</v>
      </c>
      <c r="DY64" s="220">
        <f>計算_基本取引表_調整前!DY64</f>
        <v>0</v>
      </c>
      <c r="DZ64" s="220">
        <f>計算_基本取引表_調整前!DZ64</f>
        <v>0</v>
      </c>
      <c r="EA64" s="220" t="e">
        <f>計算_基本取引表_調整前!EA64</f>
        <v>#DIV/0!</v>
      </c>
      <c r="EB64" s="736">
        <f ca="1">IFERROR(SUMIF(振分, $C64, 入力_北海道基本取引表!EB$4:EB$124)*($EE64/SUMIF(振分, $C64, 入力_北海道基本取引表!$EG$4:$EG$107)), 0)</f>
        <v>0</v>
      </c>
      <c r="EC64" s="221" t="e">
        <f t="shared" si="2"/>
        <v>#DIV/0!</v>
      </c>
      <c r="ED64" s="222" t="e">
        <f t="shared" ca="1" si="3"/>
        <v>#DIV/0!</v>
      </c>
      <c r="EE64" s="220" t="e">
        <f ca="1"/>
        <v>#DIV/0!</v>
      </c>
      <c r="EF64" s="222" t="e">
        <f t="shared" ca="1" si="4"/>
        <v>#DIV/0!</v>
      </c>
      <c r="EG64" s="222" t="e">
        <f t="shared" ca="1" si="0"/>
        <v>#DIV/0!</v>
      </c>
      <c r="EH64" s="220" t="e">
        <f ca="1"/>
        <v>#DIV/0!</v>
      </c>
      <c r="EI64" s="222" t="e">
        <f t="shared" ca="1" si="5"/>
        <v>#DIV/0!</v>
      </c>
      <c r="EJ64" s="216" t="e">
        <f ca="1"/>
        <v>#DIV/0!</v>
      </c>
      <c r="EK64" s="215"/>
    </row>
    <row r="65" spans="2:141" s="6" customFormat="1" ht="15.75" hidden="1" customHeight="1" x14ac:dyDescent="0.25">
      <c r="B65" s="53">
        <v>62</v>
      </c>
      <c r="C65" s="192" t="str">
        <v>-</v>
      </c>
      <c r="D65" s="211">
        <f ca="1">IF(D$3="分類不明", 計算_移輸出入額!$BG66, D$133*計算_投入係数表!D65)</f>
        <v>0</v>
      </c>
      <c r="E65" s="212">
        <f ca="1">IF(E$3="分類不明", 計算_移輸出入額!$BG66, E$133*計算_投入係数表!E65)</f>
        <v>0</v>
      </c>
      <c r="F65" s="212">
        <f ca="1">IF(F$3="分類不明", 計算_移輸出入額!$BG66, F$133*計算_投入係数表!F65)</f>
        <v>0</v>
      </c>
      <c r="G65" s="212">
        <f ca="1">IF(G$3="分類不明", 計算_移輸出入額!$BG66, G$133*計算_投入係数表!G65)</f>
        <v>0</v>
      </c>
      <c r="H65" s="212">
        <f ca="1">IF(H$3="分類不明", 計算_移輸出入額!$BG66, H$133*計算_投入係数表!H65)</f>
        <v>0</v>
      </c>
      <c r="I65" s="212">
        <f ca="1">IF(I$3="分類不明", 計算_移輸出入額!$BG66, I$133*計算_投入係数表!I65)</f>
        <v>0</v>
      </c>
      <c r="J65" s="212">
        <f ca="1">IF(J$3="分類不明", 計算_移輸出入額!$BG66, J$133*計算_投入係数表!J65)</f>
        <v>0</v>
      </c>
      <c r="K65" s="212">
        <f ca="1">IF(K$3="分類不明", 計算_移輸出入額!$BG66, K$133*計算_投入係数表!K65)</f>
        <v>0</v>
      </c>
      <c r="L65" s="212">
        <f ca="1">IF(L$3="分類不明", 計算_移輸出入額!$BG66, L$133*計算_投入係数表!L65)</f>
        <v>0</v>
      </c>
      <c r="M65" s="212">
        <f ca="1">IF(M$3="分類不明", 計算_移輸出入額!$BG66, M$133*計算_投入係数表!M65)</f>
        <v>0</v>
      </c>
      <c r="N65" s="212">
        <f ca="1">IF(N$3="分類不明", 計算_移輸出入額!$BG66, N$133*計算_投入係数表!N65)</f>
        <v>0</v>
      </c>
      <c r="O65" s="212">
        <f ca="1">IF(O$3="分類不明", 計算_移輸出入額!$BG66, O$133*計算_投入係数表!O65)</f>
        <v>0</v>
      </c>
      <c r="P65" s="212" t="e">
        <f ca="1">IF(P$3="分類不明", 計算_移輸出入額!$BG66, P$133*計算_投入係数表!P65)</f>
        <v>#DIV/0!</v>
      </c>
      <c r="Q65" s="212" t="e">
        <f ca="1">IF(Q$3="分類不明", 計算_移輸出入額!$BG66, Q$133*計算_投入係数表!Q65)</f>
        <v>#DIV/0!</v>
      </c>
      <c r="R65" s="212" t="e">
        <f ca="1">IF(R$3="分類不明", 計算_移輸出入額!$BG66, R$133*計算_投入係数表!R65)</f>
        <v>#DIV/0!</v>
      </c>
      <c r="S65" s="212" t="e">
        <f ca="1">IF(S$3="分類不明", 計算_移輸出入額!$BG66, S$133*計算_投入係数表!S65)</f>
        <v>#DIV/0!</v>
      </c>
      <c r="T65" s="212" t="e">
        <f ca="1">IF(T$3="分類不明", 計算_移輸出入額!$BG66, T$133*計算_投入係数表!T65)</f>
        <v>#DIV/0!</v>
      </c>
      <c r="U65" s="212" t="e">
        <f ca="1">IF(U$3="分類不明", 計算_移輸出入額!$BG66, U$133*計算_投入係数表!U65)</f>
        <v>#DIV/0!</v>
      </c>
      <c r="V65" s="212" t="e">
        <f ca="1">IF(V$3="分類不明", 計算_移輸出入額!$BG66, V$133*計算_投入係数表!V65)</f>
        <v>#DIV/0!</v>
      </c>
      <c r="W65" s="212" t="e">
        <f ca="1">IF(W$3="分類不明", 計算_移輸出入額!$BG66, W$133*計算_投入係数表!W65)</f>
        <v>#DIV/0!</v>
      </c>
      <c r="X65" s="212" t="e">
        <f ca="1">IF(X$3="分類不明", 計算_移輸出入額!$BG66, X$133*計算_投入係数表!X65)</f>
        <v>#DIV/0!</v>
      </c>
      <c r="Y65" s="212" t="e">
        <f ca="1">IF(Y$3="分類不明", 計算_移輸出入額!$BG66, Y$133*計算_投入係数表!Y65)</f>
        <v>#DIV/0!</v>
      </c>
      <c r="Z65" s="212" t="e">
        <f ca="1">IF(Z$3="分類不明", 計算_移輸出入額!$BG66, Z$133*計算_投入係数表!Z65)</f>
        <v>#DIV/0!</v>
      </c>
      <c r="AA65" s="212" t="e">
        <f ca="1">IF(AA$3="分類不明", 計算_移輸出入額!$BG66, AA$133*計算_投入係数表!AA65)</f>
        <v>#DIV/0!</v>
      </c>
      <c r="AB65" s="212" t="e">
        <f ca="1">IF(AB$3="分類不明", 計算_移輸出入額!$BG66, AB$133*計算_投入係数表!AB65)</f>
        <v>#DIV/0!</v>
      </c>
      <c r="AC65" s="212" t="e">
        <f ca="1">IF(AC$3="分類不明", 計算_移輸出入額!$BG66, AC$133*計算_投入係数表!AC65)</f>
        <v>#DIV/0!</v>
      </c>
      <c r="AD65" s="212" t="e">
        <f ca="1">IF(AD$3="分類不明", 計算_移輸出入額!$BG66, AD$133*計算_投入係数表!AD65)</f>
        <v>#DIV/0!</v>
      </c>
      <c r="AE65" s="212" t="e">
        <f ca="1">IF(AE$3="分類不明", 計算_移輸出入額!$BG66, AE$133*計算_投入係数表!AE65)</f>
        <v>#DIV/0!</v>
      </c>
      <c r="AF65" s="212" t="e">
        <f ca="1">IF(AF$3="分類不明", 計算_移輸出入額!$BG66, AF$133*計算_投入係数表!AF65)</f>
        <v>#DIV/0!</v>
      </c>
      <c r="AG65" s="212" t="e">
        <f ca="1">IF(AG$3="分類不明", 計算_移輸出入額!$BG66, AG$133*計算_投入係数表!AG65)</f>
        <v>#DIV/0!</v>
      </c>
      <c r="AH65" s="212" t="e">
        <f ca="1">IF(AH$3="分類不明", 計算_移輸出入額!$BG66, AH$133*計算_投入係数表!AH65)</f>
        <v>#DIV/0!</v>
      </c>
      <c r="AI65" s="212" t="e">
        <f ca="1">IF(AI$3="分類不明", 計算_移輸出入額!$BG66, AI$133*計算_投入係数表!AI65)</f>
        <v>#DIV/0!</v>
      </c>
      <c r="AJ65" s="212" t="e">
        <f ca="1">IF(AJ$3="分類不明", 計算_移輸出入額!$BG66, AJ$133*計算_投入係数表!AJ65)</f>
        <v>#DIV/0!</v>
      </c>
      <c r="AK65" s="212" t="e">
        <f ca="1">IF(AK$3="分類不明", 計算_移輸出入額!$BG66, AK$133*計算_投入係数表!AK65)</f>
        <v>#DIV/0!</v>
      </c>
      <c r="AL65" s="212" t="e">
        <f ca="1">IF(AL$3="分類不明", 計算_移輸出入額!$BG66, AL$133*計算_投入係数表!AL65)</f>
        <v>#DIV/0!</v>
      </c>
      <c r="AM65" s="212" t="e">
        <f ca="1">IF(AM$3="分類不明", 計算_移輸出入額!$BG66, AM$133*計算_投入係数表!AM65)</f>
        <v>#DIV/0!</v>
      </c>
      <c r="AN65" s="212" t="e">
        <f ca="1">IF(AN$3="分類不明", 計算_移輸出入額!$BG66, AN$133*計算_投入係数表!AN65)</f>
        <v>#DIV/0!</v>
      </c>
      <c r="AO65" s="212" t="e">
        <f ca="1">IF(AO$3="分類不明", 計算_移輸出入額!$BG66, AO$133*計算_投入係数表!AO65)</f>
        <v>#DIV/0!</v>
      </c>
      <c r="AP65" s="212" t="e">
        <f ca="1">IF(AP$3="分類不明", 計算_移輸出入額!$BG66, AP$133*計算_投入係数表!AP65)</f>
        <v>#DIV/0!</v>
      </c>
      <c r="AQ65" s="212" t="e">
        <f ca="1">IF(AQ$3="分類不明", 計算_移輸出入額!$BG66, AQ$133*計算_投入係数表!AQ65)</f>
        <v>#DIV/0!</v>
      </c>
      <c r="AR65" s="212" t="e">
        <f ca="1">IF(AR$3="分類不明", 計算_移輸出入額!$BG66, AR$133*計算_投入係数表!AR65)</f>
        <v>#DIV/0!</v>
      </c>
      <c r="AS65" s="212" t="e">
        <f ca="1">IF(AS$3="分類不明", 計算_移輸出入額!$BG66, AS$133*計算_投入係数表!AS65)</f>
        <v>#DIV/0!</v>
      </c>
      <c r="AT65" s="212" t="e">
        <f ca="1">IF(AT$3="分類不明", 計算_移輸出入額!$BG66, AT$133*計算_投入係数表!AT65)</f>
        <v>#DIV/0!</v>
      </c>
      <c r="AU65" s="212" t="e">
        <f ca="1">IF(AU$3="分類不明", 計算_移輸出入額!$BG66, AU$133*計算_投入係数表!AU65)</f>
        <v>#DIV/0!</v>
      </c>
      <c r="AV65" s="212" t="e">
        <f ca="1">IF(AV$3="分類不明", 計算_移輸出入額!$BG66, AV$133*計算_投入係数表!AV65)</f>
        <v>#DIV/0!</v>
      </c>
      <c r="AW65" s="212" t="e">
        <f ca="1">IF(AW$3="分類不明", 計算_移輸出入額!$BG66, AW$133*計算_投入係数表!AW65)</f>
        <v>#DIV/0!</v>
      </c>
      <c r="AX65" s="212" t="e">
        <f ca="1">IF(AX$3="分類不明", 計算_移輸出入額!$BG66, AX$133*計算_投入係数表!AX65)</f>
        <v>#DIV/0!</v>
      </c>
      <c r="AY65" s="212" t="e">
        <f ca="1">IF(AY$3="分類不明", 計算_移輸出入額!$BG66, AY$133*計算_投入係数表!AY65)</f>
        <v>#DIV/0!</v>
      </c>
      <c r="AZ65" s="212" t="e">
        <f ca="1">IF(AZ$3="分類不明", 計算_移輸出入額!$BG66, AZ$133*計算_投入係数表!AZ65)</f>
        <v>#DIV/0!</v>
      </c>
      <c r="BA65" s="212" t="e">
        <f ca="1">IF(BA$3="分類不明", 計算_移輸出入額!$BG66, BA$133*計算_投入係数表!BA65)</f>
        <v>#DIV/0!</v>
      </c>
      <c r="BB65" s="212" t="e">
        <f ca="1">IF(BB$3="分類不明", 計算_移輸出入額!$BG66, BB$133*計算_投入係数表!BB65)</f>
        <v>#DIV/0!</v>
      </c>
      <c r="BC65" s="212" t="e">
        <f ca="1">IF(BC$3="分類不明", 計算_移輸出入額!$BG66, BC$133*計算_投入係数表!BC65)</f>
        <v>#DIV/0!</v>
      </c>
      <c r="BD65" s="212" t="e">
        <f ca="1">IF(BD$3="分類不明", 計算_移輸出入額!$BG66, BD$133*計算_投入係数表!BD65)</f>
        <v>#DIV/0!</v>
      </c>
      <c r="BE65" s="212" t="e">
        <f ca="1">IF(BE$3="分類不明", 計算_移輸出入額!$BG66, BE$133*計算_投入係数表!BE65)</f>
        <v>#DIV/0!</v>
      </c>
      <c r="BF65" s="212" t="e">
        <f ca="1">IF(BF$3="分類不明", 計算_移輸出入額!$BG66, BF$133*計算_投入係数表!BF65)</f>
        <v>#DIV/0!</v>
      </c>
      <c r="BG65" s="212" t="e">
        <f ca="1">IF(BG$3="分類不明", 計算_移輸出入額!$BG66, BG$133*計算_投入係数表!BG65)</f>
        <v>#DIV/0!</v>
      </c>
      <c r="BH65" s="212" t="e">
        <f ca="1">IF(BH$3="分類不明", 計算_移輸出入額!$BG66, BH$133*計算_投入係数表!BH65)</f>
        <v>#DIV/0!</v>
      </c>
      <c r="BI65" s="212" t="e">
        <f ca="1">IF(BI$3="分類不明", 計算_移輸出入額!$BG66, BI$133*計算_投入係数表!BI65)</f>
        <v>#DIV/0!</v>
      </c>
      <c r="BJ65" s="212" t="e">
        <f ca="1">IF(BJ$3="分類不明", 計算_移輸出入額!$BG66, BJ$133*計算_投入係数表!BJ65)</f>
        <v>#DIV/0!</v>
      </c>
      <c r="BK65" s="212" t="e">
        <f ca="1">IF(BK$3="分類不明", 計算_移輸出入額!$BG66, BK$133*計算_投入係数表!BK65)</f>
        <v>#DIV/0!</v>
      </c>
      <c r="BL65" s="212" t="e">
        <f ca="1">IF(BL$3="分類不明", 計算_移輸出入額!$BG66, BL$133*計算_投入係数表!BL65)</f>
        <v>#DIV/0!</v>
      </c>
      <c r="BM65" s="212" t="e">
        <f ca="1">IF(BM$3="分類不明", 計算_移輸出入額!$BG66, BM$133*計算_投入係数表!BM65)</f>
        <v>#DIV/0!</v>
      </c>
      <c r="BN65" s="212" t="e">
        <f ca="1">IF(BN$3="分類不明", 計算_移輸出入額!$BG66, BN$133*計算_投入係数表!BN65)</f>
        <v>#DIV/0!</v>
      </c>
      <c r="BO65" s="212" t="e">
        <f ca="1">IF(BO$3="分類不明", 計算_移輸出入額!$BG66, BO$133*計算_投入係数表!BO65)</f>
        <v>#DIV/0!</v>
      </c>
      <c r="BP65" s="212" t="e">
        <f ca="1">IF(BP$3="分類不明", 計算_移輸出入額!$BG66, BP$133*計算_投入係数表!BP65)</f>
        <v>#DIV/0!</v>
      </c>
      <c r="BQ65" s="212" t="e">
        <f ca="1">IF(BQ$3="分類不明", 計算_移輸出入額!$BG66, BQ$133*計算_投入係数表!BQ65)</f>
        <v>#DIV/0!</v>
      </c>
      <c r="BR65" s="212" t="e">
        <f ca="1">IF(BR$3="分類不明", 計算_移輸出入額!$BG66, BR$133*計算_投入係数表!BR65)</f>
        <v>#DIV/0!</v>
      </c>
      <c r="BS65" s="212" t="e">
        <f ca="1">IF(BS$3="分類不明", 計算_移輸出入額!$BG66, BS$133*計算_投入係数表!BS65)</f>
        <v>#DIV/0!</v>
      </c>
      <c r="BT65" s="212" t="e">
        <f ca="1">IF(BT$3="分類不明", 計算_移輸出入額!$BG66, BT$133*計算_投入係数表!BT65)</f>
        <v>#DIV/0!</v>
      </c>
      <c r="BU65" s="212" t="e">
        <f ca="1">IF(BU$3="分類不明", 計算_移輸出入額!$BG66, BU$133*計算_投入係数表!BU65)</f>
        <v>#DIV/0!</v>
      </c>
      <c r="BV65" s="212" t="e">
        <f ca="1">IF(BV$3="分類不明", 計算_移輸出入額!$BG66, BV$133*計算_投入係数表!BV65)</f>
        <v>#DIV/0!</v>
      </c>
      <c r="BW65" s="212" t="e">
        <f ca="1">IF(BW$3="分類不明", 計算_移輸出入額!$BG66, BW$133*計算_投入係数表!BW65)</f>
        <v>#DIV/0!</v>
      </c>
      <c r="BX65" s="212" t="e">
        <f ca="1">IF(BX$3="分類不明", 計算_移輸出入額!$BG66, BX$133*計算_投入係数表!BX65)</f>
        <v>#DIV/0!</v>
      </c>
      <c r="BY65" s="212" t="e">
        <f ca="1">IF(BY$3="分類不明", 計算_移輸出入額!$BG66, BY$133*計算_投入係数表!BY65)</f>
        <v>#DIV/0!</v>
      </c>
      <c r="BZ65" s="212" t="e">
        <f ca="1">IF(BZ$3="分類不明", 計算_移輸出入額!$BG66, BZ$133*計算_投入係数表!BZ65)</f>
        <v>#DIV/0!</v>
      </c>
      <c r="CA65" s="212" t="e">
        <f ca="1">IF(CA$3="分類不明", 計算_移輸出入額!$BG66, CA$133*計算_投入係数表!CA65)</f>
        <v>#DIV/0!</v>
      </c>
      <c r="CB65" s="212" t="e">
        <f ca="1">IF(CB$3="分類不明", 計算_移輸出入額!$BG66, CB$133*計算_投入係数表!CB65)</f>
        <v>#DIV/0!</v>
      </c>
      <c r="CC65" s="212" t="e">
        <f ca="1">IF(CC$3="分類不明", 計算_移輸出入額!$BG66, CC$133*計算_投入係数表!CC65)</f>
        <v>#DIV/0!</v>
      </c>
      <c r="CD65" s="212" t="e">
        <f ca="1">IF(CD$3="分類不明", 計算_移輸出入額!$BG66, CD$133*計算_投入係数表!CD65)</f>
        <v>#DIV/0!</v>
      </c>
      <c r="CE65" s="212" t="e">
        <f ca="1">IF(CE$3="分類不明", 計算_移輸出入額!$BG66, CE$133*計算_投入係数表!CE65)</f>
        <v>#DIV/0!</v>
      </c>
      <c r="CF65" s="212" t="e">
        <f ca="1">IF(CF$3="分類不明", 計算_移輸出入額!$BG66, CF$133*計算_投入係数表!CF65)</f>
        <v>#DIV/0!</v>
      </c>
      <c r="CG65" s="212" t="e">
        <f ca="1">IF(CG$3="分類不明", 計算_移輸出入額!$BG66, CG$133*計算_投入係数表!CG65)</f>
        <v>#DIV/0!</v>
      </c>
      <c r="CH65" s="212" t="e">
        <f ca="1">IF(CH$3="分類不明", 計算_移輸出入額!$BG66, CH$133*計算_投入係数表!CH65)</f>
        <v>#DIV/0!</v>
      </c>
      <c r="CI65" s="212" t="e">
        <f ca="1">IF(CI$3="分類不明", 計算_移輸出入額!$BG66, CI$133*計算_投入係数表!CI65)</f>
        <v>#DIV/0!</v>
      </c>
      <c r="CJ65" s="212" t="e">
        <f ca="1">IF(CJ$3="分類不明", 計算_移輸出入額!$BG66, CJ$133*計算_投入係数表!CJ65)</f>
        <v>#DIV/0!</v>
      </c>
      <c r="CK65" s="212" t="e">
        <f ca="1">IF(CK$3="分類不明", 計算_移輸出入額!$BG66, CK$133*計算_投入係数表!CK65)</f>
        <v>#DIV/0!</v>
      </c>
      <c r="CL65" s="212" t="e">
        <f ca="1">IF(CL$3="分類不明", 計算_移輸出入額!$BG66, CL$133*計算_投入係数表!CL65)</f>
        <v>#DIV/0!</v>
      </c>
      <c r="CM65" s="212" t="e">
        <f ca="1">IF(CM$3="分類不明", 計算_移輸出入額!$BG66, CM$133*計算_投入係数表!CM65)</f>
        <v>#DIV/0!</v>
      </c>
      <c r="CN65" s="212" t="e">
        <f ca="1">IF(CN$3="分類不明", 計算_移輸出入額!$BG66, CN$133*計算_投入係数表!CN65)</f>
        <v>#DIV/0!</v>
      </c>
      <c r="CO65" s="212" t="e">
        <f ca="1">IF(CO$3="分類不明", 計算_移輸出入額!$BG66, CO$133*計算_投入係数表!CO65)</f>
        <v>#DIV/0!</v>
      </c>
      <c r="CP65" s="212" t="e">
        <f ca="1">IF(CP$3="分類不明", 計算_移輸出入額!$BG66, CP$133*計算_投入係数表!CP65)</f>
        <v>#DIV/0!</v>
      </c>
      <c r="CQ65" s="212" t="e">
        <f ca="1">IF(CQ$3="分類不明", 計算_移輸出入額!$BG66, CQ$133*計算_投入係数表!CQ65)</f>
        <v>#DIV/0!</v>
      </c>
      <c r="CR65" s="212" t="e">
        <f ca="1">IF(CR$3="分類不明", 計算_移輸出入額!$BG66, CR$133*計算_投入係数表!CR65)</f>
        <v>#DIV/0!</v>
      </c>
      <c r="CS65" s="212" t="e">
        <f ca="1">IF(CS$3="分類不明", 計算_移輸出入額!$BG66, CS$133*計算_投入係数表!CS65)</f>
        <v>#DIV/0!</v>
      </c>
      <c r="CT65" s="212" t="e">
        <f ca="1">IF(CT$3="分類不明", 計算_移輸出入額!$BG66, CT$133*計算_投入係数表!CT65)</f>
        <v>#DIV/0!</v>
      </c>
      <c r="CU65" s="212" t="e">
        <f ca="1">IF(CU$3="分類不明", 計算_移輸出入額!$BG66, CU$133*計算_投入係数表!CU65)</f>
        <v>#DIV/0!</v>
      </c>
      <c r="CV65" s="212" t="e">
        <f ca="1">IF(CV$3="分類不明", 計算_移輸出入額!$BG66, CV$133*計算_投入係数表!CV65)</f>
        <v>#DIV/0!</v>
      </c>
      <c r="CW65" s="212" t="e">
        <f ca="1">IF(CW$3="分類不明", 計算_移輸出入額!$BG66, CW$133*計算_投入係数表!CW65)</f>
        <v>#DIV/0!</v>
      </c>
      <c r="CX65" s="212" t="e">
        <f ca="1">IF(CX$3="分類不明", 計算_移輸出入額!$BG66, CX$133*計算_投入係数表!CX65)</f>
        <v>#DIV/0!</v>
      </c>
      <c r="CY65" s="212" t="e">
        <f ca="1">IF(CY$3="分類不明", 計算_移輸出入額!$BG66, CY$133*計算_投入係数表!CY65)</f>
        <v>#DIV/0!</v>
      </c>
      <c r="CZ65" s="212" t="e">
        <f ca="1">IF(CZ$3="分類不明", 計算_移輸出入額!$BG66, CZ$133*計算_投入係数表!CZ65)</f>
        <v>#DIV/0!</v>
      </c>
      <c r="DA65" s="212" t="e">
        <f ca="1">IF(DA$3="分類不明", 計算_移輸出入額!$BG66, DA$133*計算_投入係数表!DA65)</f>
        <v>#DIV/0!</v>
      </c>
      <c r="DB65" s="212" t="e">
        <f ca="1">IF(DB$3="分類不明", 計算_移輸出入額!$BG66, DB$133*計算_投入係数表!DB65)</f>
        <v>#DIV/0!</v>
      </c>
      <c r="DC65" s="212" t="e">
        <f ca="1">IF(DC$3="分類不明", 計算_移輸出入額!$BG66, DC$133*計算_投入係数表!DC65)</f>
        <v>#DIV/0!</v>
      </c>
      <c r="DD65" s="212" t="e">
        <f ca="1">IF(DD$3="分類不明", 計算_移輸出入額!$BG66, DD$133*計算_投入係数表!DD65)</f>
        <v>#DIV/0!</v>
      </c>
      <c r="DE65" s="212" t="e">
        <f ca="1">IF(DE$3="分類不明", 計算_移輸出入額!$BG66, DE$133*計算_投入係数表!DE65)</f>
        <v>#DIV/0!</v>
      </c>
      <c r="DF65" s="212" t="e">
        <f ca="1">IF(DF$3="分類不明", 計算_移輸出入額!$BG66, DF$133*計算_投入係数表!DF65)</f>
        <v>#DIV/0!</v>
      </c>
      <c r="DG65" s="212" t="e">
        <f ca="1">IF(DG$3="分類不明", 計算_移輸出入額!$BG66, DG$133*計算_投入係数表!DG65)</f>
        <v>#DIV/0!</v>
      </c>
      <c r="DH65" s="212" t="e">
        <f ca="1">IF(DH$3="分類不明", 計算_移輸出入額!$BG66, DH$133*計算_投入係数表!DH65)</f>
        <v>#DIV/0!</v>
      </c>
      <c r="DI65" s="212" t="e">
        <f ca="1">IF(DI$3="分類不明", 計算_移輸出入額!$BG66, DI$133*計算_投入係数表!DI65)</f>
        <v>#DIV/0!</v>
      </c>
      <c r="DJ65" s="212" t="e">
        <f ca="1">IF(DJ$3="分類不明", 計算_移輸出入額!$BG66, DJ$133*計算_投入係数表!DJ65)</f>
        <v>#DIV/0!</v>
      </c>
      <c r="DK65" s="212" t="e">
        <f ca="1">IF(DK$3="分類不明", 計算_移輸出入額!$BG66, DK$133*計算_投入係数表!DK65)</f>
        <v>#DIV/0!</v>
      </c>
      <c r="DL65" s="212" t="e">
        <f ca="1">IF(DL$3="分類不明", 計算_移輸出入額!$BG66, DL$133*計算_投入係数表!DL65)</f>
        <v>#DIV/0!</v>
      </c>
      <c r="DM65" s="212" t="e">
        <f ca="1">IF(DM$3="分類不明", 計算_移輸出入額!$BG66, DM$133*計算_投入係数表!DM65)</f>
        <v>#DIV/0!</v>
      </c>
      <c r="DN65" s="212" t="e">
        <f ca="1">IF(DN$3="分類不明", 計算_移輸出入額!$BG66, DN$133*計算_投入係数表!DN65)</f>
        <v>#DIV/0!</v>
      </c>
      <c r="DO65" s="212" t="e">
        <f ca="1">IF(DO$3="分類不明", 計算_移輸出入額!$BG66, DO$133*計算_投入係数表!DO65)</f>
        <v>#DIV/0!</v>
      </c>
      <c r="DP65" s="212" t="e">
        <f ca="1">IF(DP$3="分類不明", 計算_移輸出入額!$BG66, DP$133*計算_投入係数表!DP65)</f>
        <v>#DIV/0!</v>
      </c>
      <c r="DQ65" s="212" t="e">
        <f ca="1">IF(DQ$3="分類不明", 計算_移輸出入額!$BG66, DQ$133*計算_投入係数表!DQ65)</f>
        <v>#DIV/0!</v>
      </c>
      <c r="DR65" s="212" t="e">
        <f ca="1">IF(DR$3="分類不明", 計算_移輸出入額!$BG66, DR$133*計算_投入係数表!DR65)</f>
        <v>#DIV/0!</v>
      </c>
      <c r="DS65" s="212" t="e">
        <f ca="1">IF(DS$3="分類不明", 計算_移輸出入額!$BG66, DS$133*計算_投入係数表!DS65)</f>
        <v>#DIV/0!</v>
      </c>
      <c r="DT65" s="213">
        <f t="shared" ca="1" si="1"/>
        <v>0</v>
      </c>
      <c r="DU65" s="214">
        <f>計算_基本取引表_調整前!DU65</f>
        <v>0</v>
      </c>
      <c r="DV65" s="214">
        <f>IF($C65="分類不明", 計算_基本取引表_調整前!DV65+_xlfn.AGGREGATE(9,6,計算_移輸出入額!$BF$5:$BF$124), 計算_基本取引表_調整前!DV65)</f>
        <v>0</v>
      </c>
      <c r="DW65" s="214">
        <f>計算_基本取引表_調整前!DW65</f>
        <v>0</v>
      </c>
      <c r="DX65" s="214">
        <f>計算_基本取引表_調整前!DX65</f>
        <v>0</v>
      </c>
      <c r="DY65" s="214">
        <f>計算_基本取引表_調整前!DY65</f>
        <v>0</v>
      </c>
      <c r="DZ65" s="214">
        <f>計算_基本取引表_調整前!DZ65</f>
        <v>0</v>
      </c>
      <c r="EA65" s="214" t="e">
        <f>計算_基本取引表_調整前!EA65</f>
        <v>#DIV/0!</v>
      </c>
      <c r="EB65" s="735">
        <f ca="1">IFERROR(SUMIF(振分, $C65, 入力_北海道基本取引表!EB$4:EB$124)*($EE65/SUMIF(振分, $C65, 入力_北海道基本取引表!$EG$4:$EG$107)), 0)</f>
        <v>0</v>
      </c>
      <c r="EC65" s="215" t="e">
        <f t="shared" si="2"/>
        <v>#DIV/0!</v>
      </c>
      <c r="ED65" s="216" t="e">
        <f t="shared" ca="1" si="3"/>
        <v>#DIV/0!</v>
      </c>
      <c r="EE65" s="214" t="e">
        <f ca="1"/>
        <v>#DIV/0!</v>
      </c>
      <c r="EF65" s="216" t="e">
        <f t="shared" ca="1" si="4"/>
        <v>#DIV/0!</v>
      </c>
      <c r="EG65" s="216" t="e">
        <f t="shared" ca="1" si="0"/>
        <v>#DIV/0!</v>
      </c>
      <c r="EH65" s="214" t="e">
        <f ca="1"/>
        <v>#DIV/0!</v>
      </c>
      <c r="EI65" s="216" t="e">
        <f t="shared" ca="1" si="5"/>
        <v>#DIV/0!</v>
      </c>
      <c r="EJ65" s="216" t="e">
        <f ca="1"/>
        <v>#DIV/0!</v>
      </c>
      <c r="EK65" s="215"/>
    </row>
    <row r="66" spans="2:141" s="6" customFormat="1" ht="15.75" hidden="1" customHeight="1" x14ac:dyDescent="0.25">
      <c r="B66" s="53">
        <v>63</v>
      </c>
      <c r="C66" s="192" t="str">
        <v>-</v>
      </c>
      <c r="D66" s="211">
        <f ca="1">IF(D$3="分類不明", 計算_移輸出入額!$BG67, D$133*計算_投入係数表!D66)</f>
        <v>0</v>
      </c>
      <c r="E66" s="212">
        <f ca="1">IF(E$3="分類不明", 計算_移輸出入額!$BG67, E$133*計算_投入係数表!E66)</f>
        <v>0</v>
      </c>
      <c r="F66" s="212">
        <f ca="1">IF(F$3="分類不明", 計算_移輸出入額!$BG67, F$133*計算_投入係数表!F66)</f>
        <v>0</v>
      </c>
      <c r="G66" s="212">
        <f ca="1">IF(G$3="分類不明", 計算_移輸出入額!$BG67, G$133*計算_投入係数表!G66)</f>
        <v>0</v>
      </c>
      <c r="H66" s="212">
        <f ca="1">IF(H$3="分類不明", 計算_移輸出入額!$BG67, H$133*計算_投入係数表!H66)</f>
        <v>0</v>
      </c>
      <c r="I66" s="212">
        <f ca="1">IF(I$3="分類不明", 計算_移輸出入額!$BG67, I$133*計算_投入係数表!I66)</f>
        <v>0</v>
      </c>
      <c r="J66" s="212">
        <f ca="1">IF(J$3="分類不明", 計算_移輸出入額!$BG67, J$133*計算_投入係数表!J66)</f>
        <v>0</v>
      </c>
      <c r="K66" s="212">
        <f ca="1">IF(K$3="分類不明", 計算_移輸出入額!$BG67, K$133*計算_投入係数表!K66)</f>
        <v>0</v>
      </c>
      <c r="L66" s="212">
        <f ca="1">IF(L$3="分類不明", 計算_移輸出入額!$BG67, L$133*計算_投入係数表!L66)</f>
        <v>0</v>
      </c>
      <c r="M66" s="212">
        <f ca="1">IF(M$3="分類不明", 計算_移輸出入額!$BG67, M$133*計算_投入係数表!M66)</f>
        <v>0</v>
      </c>
      <c r="N66" s="212">
        <f ca="1">IF(N$3="分類不明", 計算_移輸出入額!$BG67, N$133*計算_投入係数表!N66)</f>
        <v>0</v>
      </c>
      <c r="O66" s="212">
        <f ca="1">IF(O$3="分類不明", 計算_移輸出入額!$BG67, O$133*計算_投入係数表!O66)</f>
        <v>0</v>
      </c>
      <c r="P66" s="212" t="e">
        <f ca="1">IF(P$3="分類不明", 計算_移輸出入額!$BG67, P$133*計算_投入係数表!P66)</f>
        <v>#DIV/0!</v>
      </c>
      <c r="Q66" s="212" t="e">
        <f ca="1">IF(Q$3="分類不明", 計算_移輸出入額!$BG67, Q$133*計算_投入係数表!Q66)</f>
        <v>#DIV/0!</v>
      </c>
      <c r="R66" s="212" t="e">
        <f ca="1">IF(R$3="分類不明", 計算_移輸出入額!$BG67, R$133*計算_投入係数表!R66)</f>
        <v>#DIV/0!</v>
      </c>
      <c r="S66" s="212" t="e">
        <f ca="1">IF(S$3="分類不明", 計算_移輸出入額!$BG67, S$133*計算_投入係数表!S66)</f>
        <v>#DIV/0!</v>
      </c>
      <c r="T66" s="212" t="e">
        <f ca="1">IF(T$3="分類不明", 計算_移輸出入額!$BG67, T$133*計算_投入係数表!T66)</f>
        <v>#DIV/0!</v>
      </c>
      <c r="U66" s="212" t="e">
        <f ca="1">IF(U$3="分類不明", 計算_移輸出入額!$BG67, U$133*計算_投入係数表!U66)</f>
        <v>#DIV/0!</v>
      </c>
      <c r="V66" s="212" t="e">
        <f ca="1">IF(V$3="分類不明", 計算_移輸出入額!$BG67, V$133*計算_投入係数表!V66)</f>
        <v>#DIV/0!</v>
      </c>
      <c r="W66" s="212" t="e">
        <f ca="1">IF(W$3="分類不明", 計算_移輸出入額!$BG67, W$133*計算_投入係数表!W66)</f>
        <v>#DIV/0!</v>
      </c>
      <c r="X66" s="212" t="e">
        <f ca="1">IF(X$3="分類不明", 計算_移輸出入額!$BG67, X$133*計算_投入係数表!X66)</f>
        <v>#DIV/0!</v>
      </c>
      <c r="Y66" s="212" t="e">
        <f ca="1">IF(Y$3="分類不明", 計算_移輸出入額!$BG67, Y$133*計算_投入係数表!Y66)</f>
        <v>#DIV/0!</v>
      </c>
      <c r="Z66" s="212" t="e">
        <f ca="1">IF(Z$3="分類不明", 計算_移輸出入額!$BG67, Z$133*計算_投入係数表!Z66)</f>
        <v>#DIV/0!</v>
      </c>
      <c r="AA66" s="212" t="e">
        <f ca="1">IF(AA$3="分類不明", 計算_移輸出入額!$BG67, AA$133*計算_投入係数表!AA66)</f>
        <v>#DIV/0!</v>
      </c>
      <c r="AB66" s="212" t="e">
        <f ca="1">IF(AB$3="分類不明", 計算_移輸出入額!$BG67, AB$133*計算_投入係数表!AB66)</f>
        <v>#DIV/0!</v>
      </c>
      <c r="AC66" s="212" t="e">
        <f ca="1">IF(AC$3="分類不明", 計算_移輸出入額!$BG67, AC$133*計算_投入係数表!AC66)</f>
        <v>#DIV/0!</v>
      </c>
      <c r="AD66" s="212" t="e">
        <f ca="1">IF(AD$3="分類不明", 計算_移輸出入額!$BG67, AD$133*計算_投入係数表!AD66)</f>
        <v>#DIV/0!</v>
      </c>
      <c r="AE66" s="212" t="e">
        <f ca="1">IF(AE$3="分類不明", 計算_移輸出入額!$BG67, AE$133*計算_投入係数表!AE66)</f>
        <v>#DIV/0!</v>
      </c>
      <c r="AF66" s="212" t="e">
        <f ca="1">IF(AF$3="分類不明", 計算_移輸出入額!$BG67, AF$133*計算_投入係数表!AF66)</f>
        <v>#DIV/0!</v>
      </c>
      <c r="AG66" s="212" t="e">
        <f ca="1">IF(AG$3="分類不明", 計算_移輸出入額!$BG67, AG$133*計算_投入係数表!AG66)</f>
        <v>#DIV/0!</v>
      </c>
      <c r="AH66" s="212" t="e">
        <f ca="1">IF(AH$3="分類不明", 計算_移輸出入額!$BG67, AH$133*計算_投入係数表!AH66)</f>
        <v>#DIV/0!</v>
      </c>
      <c r="AI66" s="212" t="e">
        <f ca="1">IF(AI$3="分類不明", 計算_移輸出入額!$BG67, AI$133*計算_投入係数表!AI66)</f>
        <v>#DIV/0!</v>
      </c>
      <c r="AJ66" s="212" t="e">
        <f ca="1">IF(AJ$3="分類不明", 計算_移輸出入額!$BG67, AJ$133*計算_投入係数表!AJ66)</f>
        <v>#DIV/0!</v>
      </c>
      <c r="AK66" s="212" t="e">
        <f ca="1">IF(AK$3="分類不明", 計算_移輸出入額!$BG67, AK$133*計算_投入係数表!AK66)</f>
        <v>#DIV/0!</v>
      </c>
      <c r="AL66" s="212" t="e">
        <f ca="1">IF(AL$3="分類不明", 計算_移輸出入額!$BG67, AL$133*計算_投入係数表!AL66)</f>
        <v>#DIV/0!</v>
      </c>
      <c r="AM66" s="212" t="e">
        <f ca="1">IF(AM$3="分類不明", 計算_移輸出入額!$BG67, AM$133*計算_投入係数表!AM66)</f>
        <v>#DIV/0!</v>
      </c>
      <c r="AN66" s="212" t="e">
        <f ca="1">IF(AN$3="分類不明", 計算_移輸出入額!$BG67, AN$133*計算_投入係数表!AN66)</f>
        <v>#DIV/0!</v>
      </c>
      <c r="AO66" s="212" t="e">
        <f ca="1">IF(AO$3="分類不明", 計算_移輸出入額!$BG67, AO$133*計算_投入係数表!AO66)</f>
        <v>#DIV/0!</v>
      </c>
      <c r="AP66" s="212" t="e">
        <f ca="1">IF(AP$3="分類不明", 計算_移輸出入額!$BG67, AP$133*計算_投入係数表!AP66)</f>
        <v>#DIV/0!</v>
      </c>
      <c r="AQ66" s="212" t="e">
        <f ca="1">IF(AQ$3="分類不明", 計算_移輸出入額!$BG67, AQ$133*計算_投入係数表!AQ66)</f>
        <v>#DIV/0!</v>
      </c>
      <c r="AR66" s="212" t="e">
        <f ca="1">IF(AR$3="分類不明", 計算_移輸出入額!$BG67, AR$133*計算_投入係数表!AR66)</f>
        <v>#DIV/0!</v>
      </c>
      <c r="AS66" s="212" t="e">
        <f ca="1">IF(AS$3="分類不明", 計算_移輸出入額!$BG67, AS$133*計算_投入係数表!AS66)</f>
        <v>#DIV/0!</v>
      </c>
      <c r="AT66" s="212" t="e">
        <f ca="1">IF(AT$3="分類不明", 計算_移輸出入額!$BG67, AT$133*計算_投入係数表!AT66)</f>
        <v>#DIV/0!</v>
      </c>
      <c r="AU66" s="212" t="e">
        <f ca="1">IF(AU$3="分類不明", 計算_移輸出入額!$BG67, AU$133*計算_投入係数表!AU66)</f>
        <v>#DIV/0!</v>
      </c>
      <c r="AV66" s="212" t="e">
        <f ca="1">IF(AV$3="分類不明", 計算_移輸出入額!$BG67, AV$133*計算_投入係数表!AV66)</f>
        <v>#DIV/0!</v>
      </c>
      <c r="AW66" s="212" t="e">
        <f ca="1">IF(AW$3="分類不明", 計算_移輸出入額!$BG67, AW$133*計算_投入係数表!AW66)</f>
        <v>#DIV/0!</v>
      </c>
      <c r="AX66" s="212" t="e">
        <f ca="1">IF(AX$3="分類不明", 計算_移輸出入額!$BG67, AX$133*計算_投入係数表!AX66)</f>
        <v>#DIV/0!</v>
      </c>
      <c r="AY66" s="212" t="e">
        <f ca="1">IF(AY$3="分類不明", 計算_移輸出入額!$BG67, AY$133*計算_投入係数表!AY66)</f>
        <v>#DIV/0!</v>
      </c>
      <c r="AZ66" s="212" t="e">
        <f ca="1">IF(AZ$3="分類不明", 計算_移輸出入額!$BG67, AZ$133*計算_投入係数表!AZ66)</f>
        <v>#DIV/0!</v>
      </c>
      <c r="BA66" s="212" t="e">
        <f ca="1">IF(BA$3="分類不明", 計算_移輸出入額!$BG67, BA$133*計算_投入係数表!BA66)</f>
        <v>#DIV/0!</v>
      </c>
      <c r="BB66" s="212" t="e">
        <f ca="1">IF(BB$3="分類不明", 計算_移輸出入額!$BG67, BB$133*計算_投入係数表!BB66)</f>
        <v>#DIV/0!</v>
      </c>
      <c r="BC66" s="212" t="e">
        <f ca="1">IF(BC$3="分類不明", 計算_移輸出入額!$BG67, BC$133*計算_投入係数表!BC66)</f>
        <v>#DIV/0!</v>
      </c>
      <c r="BD66" s="212" t="e">
        <f ca="1">IF(BD$3="分類不明", 計算_移輸出入額!$BG67, BD$133*計算_投入係数表!BD66)</f>
        <v>#DIV/0!</v>
      </c>
      <c r="BE66" s="212" t="e">
        <f ca="1">IF(BE$3="分類不明", 計算_移輸出入額!$BG67, BE$133*計算_投入係数表!BE66)</f>
        <v>#DIV/0!</v>
      </c>
      <c r="BF66" s="212" t="e">
        <f ca="1">IF(BF$3="分類不明", 計算_移輸出入額!$BG67, BF$133*計算_投入係数表!BF66)</f>
        <v>#DIV/0!</v>
      </c>
      <c r="BG66" s="212" t="e">
        <f ca="1">IF(BG$3="分類不明", 計算_移輸出入額!$BG67, BG$133*計算_投入係数表!BG66)</f>
        <v>#DIV/0!</v>
      </c>
      <c r="BH66" s="212" t="e">
        <f ca="1">IF(BH$3="分類不明", 計算_移輸出入額!$BG67, BH$133*計算_投入係数表!BH66)</f>
        <v>#DIV/0!</v>
      </c>
      <c r="BI66" s="212" t="e">
        <f ca="1">IF(BI$3="分類不明", 計算_移輸出入額!$BG67, BI$133*計算_投入係数表!BI66)</f>
        <v>#DIV/0!</v>
      </c>
      <c r="BJ66" s="212" t="e">
        <f ca="1">IF(BJ$3="分類不明", 計算_移輸出入額!$BG67, BJ$133*計算_投入係数表!BJ66)</f>
        <v>#DIV/0!</v>
      </c>
      <c r="BK66" s="212" t="e">
        <f ca="1">IF(BK$3="分類不明", 計算_移輸出入額!$BG67, BK$133*計算_投入係数表!BK66)</f>
        <v>#DIV/0!</v>
      </c>
      <c r="BL66" s="212" t="e">
        <f ca="1">IF(BL$3="分類不明", 計算_移輸出入額!$BG67, BL$133*計算_投入係数表!BL66)</f>
        <v>#DIV/0!</v>
      </c>
      <c r="BM66" s="212" t="e">
        <f ca="1">IF(BM$3="分類不明", 計算_移輸出入額!$BG67, BM$133*計算_投入係数表!BM66)</f>
        <v>#DIV/0!</v>
      </c>
      <c r="BN66" s="212" t="e">
        <f ca="1">IF(BN$3="分類不明", 計算_移輸出入額!$BG67, BN$133*計算_投入係数表!BN66)</f>
        <v>#DIV/0!</v>
      </c>
      <c r="BO66" s="212" t="e">
        <f ca="1">IF(BO$3="分類不明", 計算_移輸出入額!$BG67, BO$133*計算_投入係数表!BO66)</f>
        <v>#DIV/0!</v>
      </c>
      <c r="BP66" s="212" t="e">
        <f ca="1">IF(BP$3="分類不明", 計算_移輸出入額!$BG67, BP$133*計算_投入係数表!BP66)</f>
        <v>#DIV/0!</v>
      </c>
      <c r="BQ66" s="212" t="e">
        <f ca="1">IF(BQ$3="分類不明", 計算_移輸出入額!$BG67, BQ$133*計算_投入係数表!BQ66)</f>
        <v>#DIV/0!</v>
      </c>
      <c r="BR66" s="212" t="e">
        <f ca="1">IF(BR$3="分類不明", 計算_移輸出入額!$BG67, BR$133*計算_投入係数表!BR66)</f>
        <v>#DIV/0!</v>
      </c>
      <c r="BS66" s="212" t="e">
        <f ca="1">IF(BS$3="分類不明", 計算_移輸出入額!$BG67, BS$133*計算_投入係数表!BS66)</f>
        <v>#DIV/0!</v>
      </c>
      <c r="BT66" s="212" t="e">
        <f ca="1">IF(BT$3="分類不明", 計算_移輸出入額!$BG67, BT$133*計算_投入係数表!BT66)</f>
        <v>#DIV/0!</v>
      </c>
      <c r="BU66" s="212" t="e">
        <f ca="1">IF(BU$3="分類不明", 計算_移輸出入額!$BG67, BU$133*計算_投入係数表!BU66)</f>
        <v>#DIV/0!</v>
      </c>
      <c r="BV66" s="212" t="e">
        <f ca="1">IF(BV$3="分類不明", 計算_移輸出入額!$BG67, BV$133*計算_投入係数表!BV66)</f>
        <v>#DIV/0!</v>
      </c>
      <c r="BW66" s="212" t="e">
        <f ca="1">IF(BW$3="分類不明", 計算_移輸出入額!$BG67, BW$133*計算_投入係数表!BW66)</f>
        <v>#DIV/0!</v>
      </c>
      <c r="BX66" s="212" t="e">
        <f ca="1">IF(BX$3="分類不明", 計算_移輸出入額!$BG67, BX$133*計算_投入係数表!BX66)</f>
        <v>#DIV/0!</v>
      </c>
      <c r="BY66" s="212" t="e">
        <f ca="1">IF(BY$3="分類不明", 計算_移輸出入額!$BG67, BY$133*計算_投入係数表!BY66)</f>
        <v>#DIV/0!</v>
      </c>
      <c r="BZ66" s="212" t="e">
        <f ca="1">IF(BZ$3="分類不明", 計算_移輸出入額!$BG67, BZ$133*計算_投入係数表!BZ66)</f>
        <v>#DIV/0!</v>
      </c>
      <c r="CA66" s="212" t="e">
        <f ca="1">IF(CA$3="分類不明", 計算_移輸出入額!$BG67, CA$133*計算_投入係数表!CA66)</f>
        <v>#DIV/0!</v>
      </c>
      <c r="CB66" s="212" t="e">
        <f ca="1">IF(CB$3="分類不明", 計算_移輸出入額!$BG67, CB$133*計算_投入係数表!CB66)</f>
        <v>#DIV/0!</v>
      </c>
      <c r="CC66" s="212" t="e">
        <f ca="1">IF(CC$3="分類不明", 計算_移輸出入額!$BG67, CC$133*計算_投入係数表!CC66)</f>
        <v>#DIV/0!</v>
      </c>
      <c r="CD66" s="212" t="e">
        <f ca="1">IF(CD$3="分類不明", 計算_移輸出入額!$BG67, CD$133*計算_投入係数表!CD66)</f>
        <v>#DIV/0!</v>
      </c>
      <c r="CE66" s="212" t="e">
        <f ca="1">IF(CE$3="分類不明", 計算_移輸出入額!$BG67, CE$133*計算_投入係数表!CE66)</f>
        <v>#DIV/0!</v>
      </c>
      <c r="CF66" s="212" t="e">
        <f ca="1">IF(CF$3="分類不明", 計算_移輸出入額!$BG67, CF$133*計算_投入係数表!CF66)</f>
        <v>#DIV/0!</v>
      </c>
      <c r="CG66" s="212" t="e">
        <f ca="1">IF(CG$3="分類不明", 計算_移輸出入額!$BG67, CG$133*計算_投入係数表!CG66)</f>
        <v>#DIV/0!</v>
      </c>
      <c r="CH66" s="212" t="e">
        <f ca="1">IF(CH$3="分類不明", 計算_移輸出入額!$BG67, CH$133*計算_投入係数表!CH66)</f>
        <v>#DIV/0!</v>
      </c>
      <c r="CI66" s="212" t="e">
        <f ca="1">IF(CI$3="分類不明", 計算_移輸出入額!$BG67, CI$133*計算_投入係数表!CI66)</f>
        <v>#DIV/0!</v>
      </c>
      <c r="CJ66" s="212" t="e">
        <f ca="1">IF(CJ$3="分類不明", 計算_移輸出入額!$BG67, CJ$133*計算_投入係数表!CJ66)</f>
        <v>#DIV/0!</v>
      </c>
      <c r="CK66" s="212" t="e">
        <f ca="1">IF(CK$3="分類不明", 計算_移輸出入額!$BG67, CK$133*計算_投入係数表!CK66)</f>
        <v>#DIV/0!</v>
      </c>
      <c r="CL66" s="212" t="e">
        <f ca="1">IF(CL$3="分類不明", 計算_移輸出入額!$BG67, CL$133*計算_投入係数表!CL66)</f>
        <v>#DIV/0!</v>
      </c>
      <c r="CM66" s="212" t="e">
        <f ca="1">IF(CM$3="分類不明", 計算_移輸出入額!$BG67, CM$133*計算_投入係数表!CM66)</f>
        <v>#DIV/0!</v>
      </c>
      <c r="CN66" s="212" t="e">
        <f ca="1">IF(CN$3="分類不明", 計算_移輸出入額!$BG67, CN$133*計算_投入係数表!CN66)</f>
        <v>#DIV/0!</v>
      </c>
      <c r="CO66" s="212" t="e">
        <f ca="1">IF(CO$3="分類不明", 計算_移輸出入額!$BG67, CO$133*計算_投入係数表!CO66)</f>
        <v>#DIV/0!</v>
      </c>
      <c r="CP66" s="212" t="e">
        <f ca="1">IF(CP$3="分類不明", 計算_移輸出入額!$BG67, CP$133*計算_投入係数表!CP66)</f>
        <v>#DIV/0!</v>
      </c>
      <c r="CQ66" s="212" t="e">
        <f ca="1">IF(CQ$3="分類不明", 計算_移輸出入額!$BG67, CQ$133*計算_投入係数表!CQ66)</f>
        <v>#DIV/0!</v>
      </c>
      <c r="CR66" s="212" t="e">
        <f ca="1">IF(CR$3="分類不明", 計算_移輸出入額!$BG67, CR$133*計算_投入係数表!CR66)</f>
        <v>#DIV/0!</v>
      </c>
      <c r="CS66" s="212" t="e">
        <f ca="1">IF(CS$3="分類不明", 計算_移輸出入額!$BG67, CS$133*計算_投入係数表!CS66)</f>
        <v>#DIV/0!</v>
      </c>
      <c r="CT66" s="212" t="e">
        <f ca="1">IF(CT$3="分類不明", 計算_移輸出入額!$BG67, CT$133*計算_投入係数表!CT66)</f>
        <v>#DIV/0!</v>
      </c>
      <c r="CU66" s="212" t="e">
        <f ca="1">IF(CU$3="分類不明", 計算_移輸出入額!$BG67, CU$133*計算_投入係数表!CU66)</f>
        <v>#DIV/0!</v>
      </c>
      <c r="CV66" s="212" t="e">
        <f ca="1">IF(CV$3="分類不明", 計算_移輸出入額!$BG67, CV$133*計算_投入係数表!CV66)</f>
        <v>#DIV/0!</v>
      </c>
      <c r="CW66" s="212" t="e">
        <f ca="1">IF(CW$3="分類不明", 計算_移輸出入額!$BG67, CW$133*計算_投入係数表!CW66)</f>
        <v>#DIV/0!</v>
      </c>
      <c r="CX66" s="212" t="e">
        <f ca="1">IF(CX$3="分類不明", 計算_移輸出入額!$BG67, CX$133*計算_投入係数表!CX66)</f>
        <v>#DIV/0!</v>
      </c>
      <c r="CY66" s="212" t="e">
        <f ca="1">IF(CY$3="分類不明", 計算_移輸出入額!$BG67, CY$133*計算_投入係数表!CY66)</f>
        <v>#DIV/0!</v>
      </c>
      <c r="CZ66" s="212" t="e">
        <f ca="1">IF(CZ$3="分類不明", 計算_移輸出入額!$BG67, CZ$133*計算_投入係数表!CZ66)</f>
        <v>#DIV/0!</v>
      </c>
      <c r="DA66" s="212" t="e">
        <f ca="1">IF(DA$3="分類不明", 計算_移輸出入額!$BG67, DA$133*計算_投入係数表!DA66)</f>
        <v>#DIV/0!</v>
      </c>
      <c r="DB66" s="212" t="e">
        <f ca="1">IF(DB$3="分類不明", 計算_移輸出入額!$BG67, DB$133*計算_投入係数表!DB66)</f>
        <v>#DIV/0!</v>
      </c>
      <c r="DC66" s="212" t="e">
        <f ca="1">IF(DC$3="分類不明", 計算_移輸出入額!$BG67, DC$133*計算_投入係数表!DC66)</f>
        <v>#DIV/0!</v>
      </c>
      <c r="DD66" s="212" t="e">
        <f ca="1">IF(DD$3="分類不明", 計算_移輸出入額!$BG67, DD$133*計算_投入係数表!DD66)</f>
        <v>#DIV/0!</v>
      </c>
      <c r="DE66" s="212" t="e">
        <f ca="1">IF(DE$3="分類不明", 計算_移輸出入額!$BG67, DE$133*計算_投入係数表!DE66)</f>
        <v>#DIV/0!</v>
      </c>
      <c r="DF66" s="212" t="e">
        <f ca="1">IF(DF$3="分類不明", 計算_移輸出入額!$BG67, DF$133*計算_投入係数表!DF66)</f>
        <v>#DIV/0!</v>
      </c>
      <c r="DG66" s="212" t="e">
        <f ca="1">IF(DG$3="分類不明", 計算_移輸出入額!$BG67, DG$133*計算_投入係数表!DG66)</f>
        <v>#DIV/0!</v>
      </c>
      <c r="DH66" s="212" t="e">
        <f ca="1">IF(DH$3="分類不明", 計算_移輸出入額!$BG67, DH$133*計算_投入係数表!DH66)</f>
        <v>#DIV/0!</v>
      </c>
      <c r="DI66" s="212" t="e">
        <f ca="1">IF(DI$3="分類不明", 計算_移輸出入額!$BG67, DI$133*計算_投入係数表!DI66)</f>
        <v>#DIV/0!</v>
      </c>
      <c r="DJ66" s="212" t="e">
        <f ca="1">IF(DJ$3="分類不明", 計算_移輸出入額!$BG67, DJ$133*計算_投入係数表!DJ66)</f>
        <v>#DIV/0!</v>
      </c>
      <c r="DK66" s="212" t="e">
        <f ca="1">IF(DK$3="分類不明", 計算_移輸出入額!$BG67, DK$133*計算_投入係数表!DK66)</f>
        <v>#DIV/0!</v>
      </c>
      <c r="DL66" s="212" t="e">
        <f ca="1">IF(DL$3="分類不明", 計算_移輸出入額!$BG67, DL$133*計算_投入係数表!DL66)</f>
        <v>#DIV/0!</v>
      </c>
      <c r="DM66" s="212" t="e">
        <f ca="1">IF(DM$3="分類不明", 計算_移輸出入額!$BG67, DM$133*計算_投入係数表!DM66)</f>
        <v>#DIV/0!</v>
      </c>
      <c r="DN66" s="212" t="e">
        <f ca="1">IF(DN$3="分類不明", 計算_移輸出入額!$BG67, DN$133*計算_投入係数表!DN66)</f>
        <v>#DIV/0!</v>
      </c>
      <c r="DO66" s="212" t="e">
        <f ca="1">IF(DO$3="分類不明", 計算_移輸出入額!$BG67, DO$133*計算_投入係数表!DO66)</f>
        <v>#DIV/0!</v>
      </c>
      <c r="DP66" s="212" t="e">
        <f ca="1">IF(DP$3="分類不明", 計算_移輸出入額!$BG67, DP$133*計算_投入係数表!DP66)</f>
        <v>#DIV/0!</v>
      </c>
      <c r="DQ66" s="212" t="e">
        <f ca="1">IF(DQ$3="分類不明", 計算_移輸出入額!$BG67, DQ$133*計算_投入係数表!DQ66)</f>
        <v>#DIV/0!</v>
      </c>
      <c r="DR66" s="212" t="e">
        <f ca="1">IF(DR$3="分類不明", 計算_移輸出入額!$BG67, DR$133*計算_投入係数表!DR66)</f>
        <v>#DIV/0!</v>
      </c>
      <c r="DS66" s="212" t="e">
        <f ca="1">IF(DS$3="分類不明", 計算_移輸出入額!$BG67, DS$133*計算_投入係数表!DS66)</f>
        <v>#DIV/0!</v>
      </c>
      <c r="DT66" s="213">
        <f t="shared" ca="1" si="1"/>
        <v>0</v>
      </c>
      <c r="DU66" s="214">
        <f>計算_基本取引表_調整前!DU66</f>
        <v>0</v>
      </c>
      <c r="DV66" s="214">
        <f>IF($C66="分類不明", 計算_基本取引表_調整前!DV66+_xlfn.AGGREGATE(9,6,計算_移輸出入額!$BF$5:$BF$124), 計算_基本取引表_調整前!DV66)</f>
        <v>0</v>
      </c>
      <c r="DW66" s="214">
        <f>計算_基本取引表_調整前!DW66</f>
        <v>0</v>
      </c>
      <c r="DX66" s="214">
        <f>計算_基本取引表_調整前!DX66</f>
        <v>0</v>
      </c>
      <c r="DY66" s="214">
        <f>計算_基本取引表_調整前!DY66</f>
        <v>0</v>
      </c>
      <c r="DZ66" s="214">
        <f>計算_基本取引表_調整前!DZ66</f>
        <v>0</v>
      </c>
      <c r="EA66" s="214" t="e">
        <f>計算_基本取引表_調整前!EA66</f>
        <v>#DIV/0!</v>
      </c>
      <c r="EB66" s="735">
        <f ca="1">IFERROR(SUMIF(振分, $C66, 入力_北海道基本取引表!EB$4:EB$124)*($EE66/SUMIF(振分, $C66, 入力_北海道基本取引表!$EG$4:$EG$107)), 0)</f>
        <v>0</v>
      </c>
      <c r="EC66" s="215" t="e">
        <f t="shared" si="2"/>
        <v>#DIV/0!</v>
      </c>
      <c r="ED66" s="216" t="e">
        <f t="shared" ca="1" si="3"/>
        <v>#DIV/0!</v>
      </c>
      <c r="EE66" s="214" t="e">
        <f ca="1"/>
        <v>#DIV/0!</v>
      </c>
      <c r="EF66" s="216" t="e">
        <f t="shared" ca="1" si="4"/>
        <v>#DIV/0!</v>
      </c>
      <c r="EG66" s="216" t="e">
        <f t="shared" ca="1" si="0"/>
        <v>#DIV/0!</v>
      </c>
      <c r="EH66" s="214" t="e">
        <f ca="1"/>
        <v>#DIV/0!</v>
      </c>
      <c r="EI66" s="216" t="e">
        <f t="shared" ca="1" si="5"/>
        <v>#DIV/0!</v>
      </c>
      <c r="EJ66" s="216" t="e">
        <f ca="1"/>
        <v>#DIV/0!</v>
      </c>
      <c r="EK66" s="215"/>
    </row>
    <row r="67" spans="2:141" s="6" customFormat="1" ht="15.75" hidden="1" customHeight="1" x14ac:dyDescent="0.25">
      <c r="B67" s="53">
        <v>64</v>
      </c>
      <c r="C67" s="192" t="str">
        <v>-</v>
      </c>
      <c r="D67" s="211">
        <f ca="1">IF(D$3="分類不明", 計算_移輸出入額!$BG68, D$133*計算_投入係数表!D67)</f>
        <v>0</v>
      </c>
      <c r="E67" s="212">
        <f ca="1">IF(E$3="分類不明", 計算_移輸出入額!$BG68, E$133*計算_投入係数表!E67)</f>
        <v>0</v>
      </c>
      <c r="F67" s="212">
        <f ca="1">IF(F$3="分類不明", 計算_移輸出入額!$BG68, F$133*計算_投入係数表!F67)</f>
        <v>0</v>
      </c>
      <c r="G67" s="212">
        <f ca="1">IF(G$3="分類不明", 計算_移輸出入額!$BG68, G$133*計算_投入係数表!G67)</f>
        <v>0</v>
      </c>
      <c r="H67" s="212">
        <f ca="1">IF(H$3="分類不明", 計算_移輸出入額!$BG68, H$133*計算_投入係数表!H67)</f>
        <v>0</v>
      </c>
      <c r="I67" s="212">
        <f ca="1">IF(I$3="分類不明", 計算_移輸出入額!$BG68, I$133*計算_投入係数表!I67)</f>
        <v>0</v>
      </c>
      <c r="J67" s="212">
        <f ca="1">IF(J$3="分類不明", 計算_移輸出入額!$BG68, J$133*計算_投入係数表!J67)</f>
        <v>0</v>
      </c>
      <c r="K67" s="212">
        <f ca="1">IF(K$3="分類不明", 計算_移輸出入額!$BG68, K$133*計算_投入係数表!K67)</f>
        <v>0</v>
      </c>
      <c r="L67" s="212">
        <f ca="1">IF(L$3="分類不明", 計算_移輸出入額!$BG68, L$133*計算_投入係数表!L67)</f>
        <v>0</v>
      </c>
      <c r="M67" s="212">
        <f ca="1">IF(M$3="分類不明", 計算_移輸出入額!$BG68, M$133*計算_投入係数表!M67)</f>
        <v>0</v>
      </c>
      <c r="N67" s="212">
        <f ca="1">IF(N$3="分類不明", 計算_移輸出入額!$BG68, N$133*計算_投入係数表!N67)</f>
        <v>0</v>
      </c>
      <c r="O67" s="212">
        <f ca="1">IF(O$3="分類不明", 計算_移輸出入額!$BG68, O$133*計算_投入係数表!O67)</f>
        <v>0</v>
      </c>
      <c r="P67" s="212" t="e">
        <f ca="1">IF(P$3="分類不明", 計算_移輸出入額!$BG68, P$133*計算_投入係数表!P67)</f>
        <v>#DIV/0!</v>
      </c>
      <c r="Q67" s="212" t="e">
        <f ca="1">IF(Q$3="分類不明", 計算_移輸出入額!$BG68, Q$133*計算_投入係数表!Q67)</f>
        <v>#DIV/0!</v>
      </c>
      <c r="R67" s="212" t="e">
        <f ca="1">IF(R$3="分類不明", 計算_移輸出入額!$BG68, R$133*計算_投入係数表!R67)</f>
        <v>#DIV/0!</v>
      </c>
      <c r="S67" s="212" t="e">
        <f ca="1">IF(S$3="分類不明", 計算_移輸出入額!$BG68, S$133*計算_投入係数表!S67)</f>
        <v>#DIV/0!</v>
      </c>
      <c r="T67" s="212" t="e">
        <f ca="1">IF(T$3="分類不明", 計算_移輸出入額!$BG68, T$133*計算_投入係数表!T67)</f>
        <v>#DIV/0!</v>
      </c>
      <c r="U67" s="212" t="e">
        <f ca="1">IF(U$3="分類不明", 計算_移輸出入額!$BG68, U$133*計算_投入係数表!U67)</f>
        <v>#DIV/0!</v>
      </c>
      <c r="V67" s="212" t="e">
        <f ca="1">IF(V$3="分類不明", 計算_移輸出入額!$BG68, V$133*計算_投入係数表!V67)</f>
        <v>#DIV/0!</v>
      </c>
      <c r="W67" s="212" t="e">
        <f ca="1">IF(W$3="分類不明", 計算_移輸出入額!$BG68, W$133*計算_投入係数表!W67)</f>
        <v>#DIV/0!</v>
      </c>
      <c r="X67" s="212" t="e">
        <f ca="1">IF(X$3="分類不明", 計算_移輸出入額!$BG68, X$133*計算_投入係数表!X67)</f>
        <v>#DIV/0!</v>
      </c>
      <c r="Y67" s="212" t="e">
        <f ca="1">IF(Y$3="分類不明", 計算_移輸出入額!$BG68, Y$133*計算_投入係数表!Y67)</f>
        <v>#DIV/0!</v>
      </c>
      <c r="Z67" s="212" t="e">
        <f ca="1">IF(Z$3="分類不明", 計算_移輸出入額!$BG68, Z$133*計算_投入係数表!Z67)</f>
        <v>#DIV/0!</v>
      </c>
      <c r="AA67" s="212" t="e">
        <f ca="1">IF(AA$3="分類不明", 計算_移輸出入額!$BG68, AA$133*計算_投入係数表!AA67)</f>
        <v>#DIV/0!</v>
      </c>
      <c r="AB67" s="212" t="e">
        <f ca="1">IF(AB$3="分類不明", 計算_移輸出入額!$BG68, AB$133*計算_投入係数表!AB67)</f>
        <v>#DIV/0!</v>
      </c>
      <c r="AC67" s="212" t="e">
        <f ca="1">IF(AC$3="分類不明", 計算_移輸出入額!$BG68, AC$133*計算_投入係数表!AC67)</f>
        <v>#DIV/0!</v>
      </c>
      <c r="AD67" s="212" t="e">
        <f ca="1">IF(AD$3="分類不明", 計算_移輸出入額!$BG68, AD$133*計算_投入係数表!AD67)</f>
        <v>#DIV/0!</v>
      </c>
      <c r="AE67" s="212" t="e">
        <f ca="1">IF(AE$3="分類不明", 計算_移輸出入額!$BG68, AE$133*計算_投入係数表!AE67)</f>
        <v>#DIV/0!</v>
      </c>
      <c r="AF67" s="212" t="e">
        <f ca="1">IF(AF$3="分類不明", 計算_移輸出入額!$BG68, AF$133*計算_投入係数表!AF67)</f>
        <v>#DIV/0!</v>
      </c>
      <c r="AG67" s="212" t="e">
        <f ca="1">IF(AG$3="分類不明", 計算_移輸出入額!$BG68, AG$133*計算_投入係数表!AG67)</f>
        <v>#DIV/0!</v>
      </c>
      <c r="AH67" s="212" t="e">
        <f ca="1">IF(AH$3="分類不明", 計算_移輸出入額!$BG68, AH$133*計算_投入係数表!AH67)</f>
        <v>#DIV/0!</v>
      </c>
      <c r="AI67" s="212" t="e">
        <f ca="1">IF(AI$3="分類不明", 計算_移輸出入額!$BG68, AI$133*計算_投入係数表!AI67)</f>
        <v>#DIV/0!</v>
      </c>
      <c r="AJ67" s="212" t="e">
        <f ca="1">IF(AJ$3="分類不明", 計算_移輸出入額!$BG68, AJ$133*計算_投入係数表!AJ67)</f>
        <v>#DIV/0!</v>
      </c>
      <c r="AK67" s="212" t="e">
        <f ca="1">IF(AK$3="分類不明", 計算_移輸出入額!$BG68, AK$133*計算_投入係数表!AK67)</f>
        <v>#DIV/0!</v>
      </c>
      <c r="AL67" s="212" t="e">
        <f ca="1">IF(AL$3="分類不明", 計算_移輸出入額!$BG68, AL$133*計算_投入係数表!AL67)</f>
        <v>#DIV/0!</v>
      </c>
      <c r="AM67" s="212" t="e">
        <f ca="1">IF(AM$3="分類不明", 計算_移輸出入額!$BG68, AM$133*計算_投入係数表!AM67)</f>
        <v>#DIV/0!</v>
      </c>
      <c r="AN67" s="212" t="e">
        <f ca="1">IF(AN$3="分類不明", 計算_移輸出入額!$BG68, AN$133*計算_投入係数表!AN67)</f>
        <v>#DIV/0!</v>
      </c>
      <c r="AO67" s="212" t="e">
        <f ca="1">IF(AO$3="分類不明", 計算_移輸出入額!$BG68, AO$133*計算_投入係数表!AO67)</f>
        <v>#DIV/0!</v>
      </c>
      <c r="AP67" s="212" t="e">
        <f ca="1">IF(AP$3="分類不明", 計算_移輸出入額!$BG68, AP$133*計算_投入係数表!AP67)</f>
        <v>#DIV/0!</v>
      </c>
      <c r="AQ67" s="212" t="e">
        <f ca="1">IF(AQ$3="分類不明", 計算_移輸出入額!$BG68, AQ$133*計算_投入係数表!AQ67)</f>
        <v>#DIV/0!</v>
      </c>
      <c r="AR67" s="212" t="e">
        <f ca="1">IF(AR$3="分類不明", 計算_移輸出入額!$BG68, AR$133*計算_投入係数表!AR67)</f>
        <v>#DIV/0!</v>
      </c>
      <c r="AS67" s="212" t="e">
        <f ca="1">IF(AS$3="分類不明", 計算_移輸出入額!$BG68, AS$133*計算_投入係数表!AS67)</f>
        <v>#DIV/0!</v>
      </c>
      <c r="AT67" s="212" t="e">
        <f ca="1">IF(AT$3="分類不明", 計算_移輸出入額!$BG68, AT$133*計算_投入係数表!AT67)</f>
        <v>#DIV/0!</v>
      </c>
      <c r="AU67" s="212" t="e">
        <f ca="1">IF(AU$3="分類不明", 計算_移輸出入額!$BG68, AU$133*計算_投入係数表!AU67)</f>
        <v>#DIV/0!</v>
      </c>
      <c r="AV67" s="212" t="e">
        <f ca="1">IF(AV$3="分類不明", 計算_移輸出入額!$BG68, AV$133*計算_投入係数表!AV67)</f>
        <v>#DIV/0!</v>
      </c>
      <c r="AW67" s="212" t="e">
        <f ca="1">IF(AW$3="分類不明", 計算_移輸出入額!$BG68, AW$133*計算_投入係数表!AW67)</f>
        <v>#DIV/0!</v>
      </c>
      <c r="AX67" s="212" t="e">
        <f ca="1">IF(AX$3="分類不明", 計算_移輸出入額!$BG68, AX$133*計算_投入係数表!AX67)</f>
        <v>#DIV/0!</v>
      </c>
      <c r="AY67" s="212" t="e">
        <f ca="1">IF(AY$3="分類不明", 計算_移輸出入額!$BG68, AY$133*計算_投入係数表!AY67)</f>
        <v>#DIV/0!</v>
      </c>
      <c r="AZ67" s="212" t="e">
        <f ca="1">IF(AZ$3="分類不明", 計算_移輸出入額!$BG68, AZ$133*計算_投入係数表!AZ67)</f>
        <v>#DIV/0!</v>
      </c>
      <c r="BA67" s="212" t="e">
        <f ca="1">IF(BA$3="分類不明", 計算_移輸出入額!$BG68, BA$133*計算_投入係数表!BA67)</f>
        <v>#DIV/0!</v>
      </c>
      <c r="BB67" s="212" t="e">
        <f ca="1">IF(BB$3="分類不明", 計算_移輸出入額!$BG68, BB$133*計算_投入係数表!BB67)</f>
        <v>#DIV/0!</v>
      </c>
      <c r="BC67" s="212" t="e">
        <f ca="1">IF(BC$3="分類不明", 計算_移輸出入額!$BG68, BC$133*計算_投入係数表!BC67)</f>
        <v>#DIV/0!</v>
      </c>
      <c r="BD67" s="212" t="e">
        <f ca="1">IF(BD$3="分類不明", 計算_移輸出入額!$BG68, BD$133*計算_投入係数表!BD67)</f>
        <v>#DIV/0!</v>
      </c>
      <c r="BE67" s="212" t="e">
        <f ca="1">IF(BE$3="分類不明", 計算_移輸出入額!$BG68, BE$133*計算_投入係数表!BE67)</f>
        <v>#DIV/0!</v>
      </c>
      <c r="BF67" s="212" t="e">
        <f ca="1">IF(BF$3="分類不明", 計算_移輸出入額!$BG68, BF$133*計算_投入係数表!BF67)</f>
        <v>#DIV/0!</v>
      </c>
      <c r="BG67" s="212" t="e">
        <f ca="1">IF(BG$3="分類不明", 計算_移輸出入額!$BG68, BG$133*計算_投入係数表!BG67)</f>
        <v>#DIV/0!</v>
      </c>
      <c r="BH67" s="212" t="e">
        <f ca="1">IF(BH$3="分類不明", 計算_移輸出入額!$BG68, BH$133*計算_投入係数表!BH67)</f>
        <v>#DIV/0!</v>
      </c>
      <c r="BI67" s="212" t="e">
        <f ca="1">IF(BI$3="分類不明", 計算_移輸出入額!$BG68, BI$133*計算_投入係数表!BI67)</f>
        <v>#DIV/0!</v>
      </c>
      <c r="BJ67" s="212" t="e">
        <f ca="1">IF(BJ$3="分類不明", 計算_移輸出入額!$BG68, BJ$133*計算_投入係数表!BJ67)</f>
        <v>#DIV/0!</v>
      </c>
      <c r="BK67" s="212" t="e">
        <f ca="1">IF(BK$3="分類不明", 計算_移輸出入額!$BG68, BK$133*計算_投入係数表!BK67)</f>
        <v>#DIV/0!</v>
      </c>
      <c r="BL67" s="212" t="e">
        <f ca="1">IF(BL$3="分類不明", 計算_移輸出入額!$BG68, BL$133*計算_投入係数表!BL67)</f>
        <v>#DIV/0!</v>
      </c>
      <c r="BM67" s="212" t="e">
        <f ca="1">IF(BM$3="分類不明", 計算_移輸出入額!$BG68, BM$133*計算_投入係数表!BM67)</f>
        <v>#DIV/0!</v>
      </c>
      <c r="BN67" s="212" t="e">
        <f ca="1">IF(BN$3="分類不明", 計算_移輸出入額!$BG68, BN$133*計算_投入係数表!BN67)</f>
        <v>#DIV/0!</v>
      </c>
      <c r="BO67" s="212" t="e">
        <f ca="1">IF(BO$3="分類不明", 計算_移輸出入額!$BG68, BO$133*計算_投入係数表!BO67)</f>
        <v>#DIV/0!</v>
      </c>
      <c r="BP67" s="212" t="e">
        <f ca="1">IF(BP$3="分類不明", 計算_移輸出入額!$BG68, BP$133*計算_投入係数表!BP67)</f>
        <v>#DIV/0!</v>
      </c>
      <c r="BQ67" s="212" t="e">
        <f ca="1">IF(BQ$3="分類不明", 計算_移輸出入額!$BG68, BQ$133*計算_投入係数表!BQ67)</f>
        <v>#DIV/0!</v>
      </c>
      <c r="BR67" s="212" t="e">
        <f ca="1">IF(BR$3="分類不明", 計算_移輸出入額!$BG68, BR$133*計算_投入係数表!BR67)</f>
        <v>#DIV/0!</v>
      </c>
      <c r="BS67" s="212" t="e">
        <f ca="1">IF(BS$3="分類不明", 計算_移輸出入額!$BG68, BS$133*計算_投入係数表!BS67)</f>
        <v>#DIV/0!</v>
      </c>
      <c r="BT67" s="212" t="e">
        <f ca="1">IF(BT$3="分類不明", 計算_移輸出入額!$BG68, BT$133*計算_投入係数表!BT67)</f>
        <v>#DIV/0!</v>
      </c>
      <c r="BU67" s="212" t="e">
        <f ca="1">IF(BU$3="分類不明", 計算_移輸出入額!$BG68, BU$133*計算_投入係数表!BU67)</f>
        <v>#DIV/0!</v>
      </c>
      <c r="BV67" s="212" t="e">
        <f ca="1">IF(BV$3="分類不明", 計算_移輸出入額!$BG68, BV$133*計算_投入係数表!BV67)</f>
        <v>#DIV/0!</v>
      </c>
      <c r="BW67" s="212" t="e">
        <f ca="1">IF(BW$3="分類不明", 計算_移輸出入額!$BG68, BW$133*計算_投入係数表!BW67)</f>
        <v>#DIV/0!</v>
      </c>
      <c r="BX67" s="212" t="e">
        <f ca="1">IF(BX$3="分類不明", 計算_移輸出入額!$BG68, BX$133*計算_投入係数表!BX67)</f>
        <v>#DIV/0!</v>
      </c>
      <c r="BY67" s="212" t="e">
        <f ca="1">IF(BY$3="分類不明", 計算_移輸出入額!$BG68, BY$133*計算_投入係数表!BY67)</f>
        <v>#DIV/0!</v>
      </c>
      <c r="BZ67" s="212" t="e">
        <f ca="1">IF(BZ$3="分類不明", 計算_移輸出入額!$BG68, BZ$133*計算_投入係数表!BZ67)</f>
        <v>#DIV/0!</v>
      </c>
      <c r="CA67" s="212" t="e">
        <f ca="1">IF(CA$3="分類不明", 計算_移輸出入額!$BG68, CA$133*計算_投入係数表!CA67)</f>
        <v>#DIV/0!</v>
      </c>
      <c r="CB67" s="212" t="e">
        <f ca="1">IF(CB$3="分類不明", 計算_移輸出入額!$BG68, CB$133*計算_投入係数表!CB67)</f>
        <v>#DIV/0!</v>
      </c>
      <c r="CC67" s="212" t="e">
        <f ca="1">IF(CC$3="分類不明", 計算_移輸出入額!$BG68, CC$133*計算_投入係数表!CC67)</f>
        <v>#DIV/0!</v>
      </c>
      <c r="CD67" s="212" t="e">
        <f ca="1">IF(CD$3="分類不明", 計算_移輸出入額!$BG68, CD$133*計算_投入係数表!CD67)</f>
        <v>#DIV/0!</v>
      </c>
      <c r="CE67" s="212" t="e">
        <f ca="1">IF(CE$3="分類不明", 計算_移輸出入額!$BG68, CE$133*計算_投入係数表!CE67)</f>
        <v>#DIV/0!</v>
      </c>
      <c r="CF67" s="212" t="e">
        <f ca="1">IF(CF$3="分類不明", 計算_移輸出入額!$BG68, CF$133*計算_投入係数表!CF67)</f>
        <v>#DIV/0!</v>
      </c>
      <c r="CG67" s="212" t="e">
        <f ca="1">IF(CG$3="分類不明", 計算_移輸出入額!$BG68, CG$133*計算_投入係数表!CG67)</f>
        <v>#DIV/0!</v>
      </c>
      <c r="CH67" s="212" t="e">
        <f ca="1">IF(CH$3="分類不明", 計算_移輸出入額!$BG68, CH$133*計算_投入係数表!CH67)</f>
        <v>#DIV/0!</v>
      </c>
      <c r="CI67" s="212" t="e">
        <f ca="1">IF(CI$3="分類不明", 計算_移輸出入額!$BG68, CI$133*計算_投入係数表!CI67)</f>
        <v>#DIV/0!</v>
      </c>
      <c r="CJ67" s="212" t="e">
        <f ca="1">IF(CJ$3="分類不明", 計算_移輸出入額!$BG68, CJ$133*計算_投入係数表!CJ67)</f>
        <v>#DIV/0!</v>
      </c>
      <c r="CK67" s="212" t="e">
        <f ca="1">IF(CK$3="分類不明", 計算_移輸出入額!$BG68, CK$133*計算_投入係数表!CK67)</f>
        <v>#DIV/0!</v>
      </c>
      <c r="CL67" s="212" t="e">
        <f ca="1">IF(CL$3="分類不明", 計算_移輸出入額!$BG68, CL$133*計算_投入係数表!CL67)</f>
        <v>#DIV/0!</v>
      </c>
      <c r="CM67" s="212" t="e">
        <f ca="1">IF(CM$3="分類不明", 計算_移輸出入額!$BG68, CM$133*計算_投入係数表!CM67)</f>
        <v>#DIV/0!</v>
      </c>
      <c r="CN67" s="212" t="e">
        <f ca="1">IF(CN$3="分類不明", 計算_移輸出入額!$BG68, CN$133*計算_投入係数表!CN67)</f>
        <v>#DIV/0!</v>
      </c>
      <c r="CO67" s="212" t="e">
        <f ca="1">IF(CO$3="分類不明", 計算_移輸出入額!$BG68, CO$133*計算_投入係数表!CO67)</f>
        <v>#DIV/0!</v>
      </c>
      <c r="CP67" s="212" t="e">
        <f ca="1">IF(CP$3="分類不明", 計算_移輸出入額!$BG68, CP$133*計算_投入係数表!CP67)</f>
        <v>#DIV/0!</v>
      </c>
      <c r="CQ67" s="212" t="e">
        <f ca="1">IF(CQ$3="分類不明", 計算_移輸出入額!$BG68, CQ$133*計算_投入係数表!CQ67)</f>
        <v>#DIV/0!</v>
      </c>
      <c r="CR67" s="212" t="e">
        <f ca="1">IF(CR$3="分類不明", 計算_移輸出入額!$BG68, CR$133*計算_投入係数表!CR67)</f>
        <v>#DIV/0!</v>
      </c>
      <c r="CS67" s="212" t="e">
        <f ca="1">IF(CS$3="分類不明", 計算_移輸出入額!$BG68, CS$133*計算_投入係数表!CS67)</f>
        <v>#DIV/0!</v>
      </c>
      <c r="CT67" s="212" t="e">
        <f ca="1">IF(CT$3="分類不明", 計算_移輸出入額!$BG68, CT$133*計算_投入係数表!CT67)</f>
        <v>#DIV/0!</v>
      </c>
      <c r="CU67" s="212" t="e">
        <f ca="1">IF(CU$3="分類不明", 計算_移輸出入額!$BG68, CU$133*計算_投入係数表!CU67)</f>
        <v>#DIV/0!</v>
      </c>
      <c r="CV67" s="212" t="e">
        <f ca="1">IF(CV$3="分類不明", 計算_移輸出入額!$BG68, CV$133*計算_投入係数表!CV67)</f>
        <v>#DIV/0!</v>
      </c>
      <c r="CW67" s="212" t="e">
        <f ca="1">IF(CW$3="分類不明", 計算_移輸出入額!$BG68, CW$133*計算_投入係数表!CW67)</f>
        <v>#DIV/0!</v>
      </c>
      <c r="CX67" s="212" t="e">
        <f ca="1">IF(CX$3="分類不明", 計算_移輸出入額!$BG68, CX$133*計算_投入係数表!CX67)</f>
        <v>#DIV/0!</v>
      </c>
      <c r="CY67" s="212" t="e">
        <f ca="1">IF(CY$3="分類不明", 計算_移輸出入額!$BG68, CY$133*計算_投入係数表!CY67)</f>
        <v>#DIV/0!</v>
      </c>
      <c r="CZ67" s="212" t="e">
        <f ca="1">IF(CZ$3="分類不明", 計算_移輸出入額!$BG68, CZ$133*計算_投入係数表!CZ67)</f>
        <v>#DIV/0!</v>
      </c>
      <c r="DA67" s="212" t="e">
        <f ca="1">IF(DA$3="分類不明", 計算_移輸出入額!$BG68, DA$133*計算_投入係数表!DA67)</f>
        <v>#DIV/0!</v>
      </c>
      <c r="DB67" s="212" t="e">
        <f ca="1">IF(DB$3="分類不明", 計算_移輸出入額!$BG68, DB$133*計算_投入係数表!DB67)</f>
        <v>#DIV/0!</v>
      </c>
      <c r="DC67" s="212" t="e">
        <f ca="1">IF(DC$3="分類不明", 計算_移輸出入額!$BG68, DC$133*計算_投入係数表!DC67)</f>
        <v>#DIV/0!</v>
      </c>
      <c r="DD67" s="212" t="e">
        <f ca="1">IF(DD$3="分類不明", 計算_移輸出入額!$BG68, DD$133*計算_投入係数表!DD67)</f>
        <v>#DIV/0!</v>
      </c>
      <c r="DE67" s="212" t="e">
        <f ca="1">IF(DE$3="分類不明", 計算_移輸出入額!$BG68, DE$133*計算_投入係数表!DE67)</f>
        <v>#DIV/0!</v>
      </c>
      <c r="DF67" s="212" t="e">
        <f ca="1">IF(DF$3="分類不明", 計算_移輸出入額!$BG68, DF$133*計算_投入係数表!DF67)</f>
        <v>#DIV/0!</v>
      </c>
      <c r="DG67" s="212" t="e">
        <f ca="1">IF(DG$3="分類不明", 計算_移輸出入額!$BG68, DG$133*計算_投入係数表!DG67)</f>
        <v>#DIV/0!</v>
      </c>
      <c r="DH67" s="212" t="e">
        <f ca="1">IF(DH$3="分類不明", 計算_移輸出入額!$BG68, DH$133*計算_投入係数表!DH67)</f>
        <v>#DIV/0!</v>
      </c>
      <c r="DI67" s="212" t="e">
        <f ca="1">IF(DI$3="分類不明", 計算_移輸出入額!$BG68, DI$133*計算_投入係数表!DI67)</f>
        <v>#DIV/0!</v>
      </c>
      <c r="DJ67" s="212" t="e">
        <f ca="1">IF(DJ$3="分類不明", 計算_移輸出入額!$BG68, DJ$133*計算_投入係数表!DJ67)</f>
        <v>#DIV/0!</v>
      </c>
      <c r="DK67" s="212" t="e">
        <f ca="1">IF(DK$3="分類不明", 計算_移輸出入額!$BG68, DK$133*計算_投入係数表!DK67)</f>
        <v>#DIV/0!</v>
      </c>
      <c r="DL67" s="212" t="e">
        <f ca="1">IF(DL$3="分類不明", 計算_移輸出入額!$BG68, DL$133*計算_投入係数表!DL67)</f>
        <v>#DIV/0!</v>
      </c>
      <c r="DM67" s="212" t="e">
        <f ca="1">IF(DM$3="分類不明", 計算_移輸出入額!$BG68, DM$133*計算_投入係数表!DM67)</f>
        <v>#DIV/0!</v>
      </c>
      <c r="DN67" s="212" t="e">
        <f ca="1">IF(DN$3="分類不明", 計算_移輸出入額!$BG68, DN$133*計算_投入係数表!DN67)</f>
        <v>#DIV/0!</v>
      </c>
      <c r="DO67" s="212" t="e">
        <f ca="1">IF(DO$3="分類不明", 計算_移輸出入額!$BG68, DO$133*計算_投入係数表!DO67)</f>
        <v>#DIV/0!</v>
      </c>
      <c r="DP67" s="212" t="e">
        <f ca="1">IF(DP$3="分類不明", 計算_移輸出入額!$BG68, DP$133*計算_投入係数表!DP67)</f>
        <v>#DIV/0!</v>
      </c>
      <c r="DQ67" s="212" t="e">
        <f ca="1">IF(DQ$3="分類不明", 計算_移輸出入額!$BG68, DQ$133*計算_投入係数表!DQ67)</f>
        <v>#DIV/0!</v>
      </c>
      <c r="DR67" s="212" t="e">
        <f ca="1">IF(DR$3="分類不明", 計算_移輸出入額!$BG68, DR$133*計算_投入係数表!DR67)</f>
        <v>#DIV/0!</v>
      </c>
      <c r="DS67" s="212" t="e">
        <f ca="1">IF(DS$3="分類不明", 計算_移輸出入額!$BG68, DS$133*計算_投入係数表!DS67)</f>
        <v>#DIV/0!</v>
      </c>
      <c r="DT67" s="213">
        <f t="shared" ca="1" si="1"/>
        <v>0</v>
      </c>
      <c r="DU67" s="214">
        <f>計算_基本取引表_調整前!DU67</f>
        <v>0</v>
      </c>
      <c r="DV67" s="214">
        <f>IF($C67="分類不明", 計算_基本取引表_調整前!DV67+_xlfn.AGGREGATE(9,6,計算_移輸出入額!$BF$5:$BF$124), 計算_基本取引表_調整前!DV67)</f>
        <v>0</v>
      </c>
      <c r="DW67" s="214">
        <f>計算_基本取引表_調整前!DW67</f>
        <v>0</v>
      </c>
      <c r="DX67" s="214">
        <f>計算_基本取引表_調整前!DX67</f>
        <v>0</v>
      </c>
      <c r="DY67" s="214">
        <f>計算_基本取引表_調整前!DY67</f>
        <v>0</v>
      </c>
      <c r="DZ67" s="214">
        <f>計算_基本取引表_調整前!DZ67</f>
        <v>0</v>
      </c>
      <c r="EA67" s="214" t="e">
        <f>計算_基本取引表_調整前!EA67</f>
        <v>#DIV/0!</v>
      </c>
      <c r="EB67" s="735">
        <f ca="1">IFERROR(SUMIF(振分, $C67, 入力_北海道基本取引表!EB$4:EB$124)*($EE67/SUMIF(振分, $C67, 入力_北海道基本取引表!$EG$4:$EG$107)), 0)</f>
        <v>0</v>
      </c>
      <c r="EC67" s="215" t="e">
        <f t="shared" si="2"/>
        <v>#DIV/0!</v>
      </c>
      <c r="ED67" s="216" t="e">
        <f t="shared" ca="1" si="3"/>
        <v>#DIV/0!</v>
      </c>
      <c r="EE67" s="214" t="e">
        <f ca="1"/>
        <v>#DIV/0!</v>
      </c>
      <c r="EF67" s="216" t="e">
        <f t="shared" ca="1" si="4"/>
        <v>#DIV/0!</v>
      </c>
      <c r="EG67" s="216" t="e">
        <f t="shared" ca="1" si="0"/>
        <v>#DIV/0!</v>
      </c>
      <c r="EH67" s="214" t="e">
        <f ca="1"/>
        <v>#DIV/0!</v>
      </c>
      <c r="EI67" s="216" t="e">
        <f t="shared" ca="1" si="5"/>
        <v>#DIV/0!</v>
      </c>
      <c r="EJ67" s="216" t="e">
        <f ca="1"/>
        <v>#DIV/0!</v>
      </c>
      <c r="EK67" s="215"/>
    </row>
    <row r="68" spans="2:141" s="6" customFormat="1" ht="15.75" hidden="1" customHeight="1" x14ac:dyDescent="0.25">
      <c r="B68" s="53">
        <v>65</v>
      </c>
      <c r="C68" s="192" t="str">
        <v>-</v>
      </c>
      <c r="D68" s="211">
        <f ca="1">IF(D$3="分類不明", 計算_移輸出入額!$BG69, D$133*計算_投入係数表!D68)</f>
        <v>0</v>
      </c>
      <c r="E68" s="212">
        <f ca="1">IF(E$3="分類不明", 計算_移輸出入額!$BG69, E$133*計算_投入係数表!E68)</f>
        <v>0</v>
      </c>
      <c r="F68" s="212">
        <f ca="1">IF(F$3="分類不明", 計算_移輸出入額!$BG69, F$133*計算_投入係数表!F68)</f>
        <v>0</v>
      </c>
      <c r="G68" s="212">
        <f ca="1">IF(G$3="分類不明", 計算_移輸出入額!$BG69, G$133*計算_投入係数表!G68)</f>
        <v>0</v>
      </c>
      <c r="H68" s="212">
        <f ca="1">IF(H$3="分類不明", 計算_移輸出入額!$BG69, H$133*計算_投入係数表!H68)</f>
        <v>0</v>
      </c>
      <c r="I68" s="212">
        <f ca="1">IF(I$3="分類不明", 計算_移輸出入額!$BG69, I$133*計算_投入係数表!I68)</f>
        <v>0</v>
      </c>
      <c r="J68" s="212">
        <f ca="1">IF(J$3="分類不明", 計算_移輸出入額!$BG69, J$133*計算_投入係数表!J68)</f>
        <v>0</v>
      </c>
      <c r="K68" s="212">
        <f ca="1">IF(K$3="分類不明", 計算_移輸出入額!$BG69, K$133*計算_投入係数表!K68)</f>
        <v>0</v>
      </c>
      <c r="L68" s="212">
        <f ca="1">IF(L$3="分類不明", 計算_移輸出入額!$BG69, L$133*計算_投入係数表!L68)</f>
        <v>0</v>
      </c>
      <c r="M68" s="212">
        <f ca="1">IF(M$3="分類不明", 計算_移輸出入額!$BG69, M$133*計算_投入係数表!M68)</f>
        <v>0</v>
      </c>
      <c r="N68" s="212">
        <f ca="1">IF(N$3="分類不明", 計算_移輸出入額!$BG69, N$133*計算_投入係数表!N68)</f>
        <v>0</v>
      </c>
      <c r="O68" s="212">
        <f ca="1">IF(O$3="分類不明", 計算_移輸出入額!$BG69, O$133*計算_投入係数表!O68)</f>
        <v>0</v>
      </c>
      <c r="P68" s="212" t="e">
        <f ca="1">IF(P$3="分類不明", 計算_移輸出入額!$BG69, P$133*計算_投入係数表!P68)</f>
        <v>#DIV/0!</v>
      </c>
      <c r="Q68" s="212" t="e">
        <f ca="1">IF(Q$3="分類不明", 計算_移輸出入額!$BG69, Q$133*計算_投入係数表!Q68)</f>
        <v>#DIV/0!</v>
      </c>
      <c r="R68" s="212" t="e">
        <f ca="1">IF(R$3="分類不明", 計算_移輸出入額!$BG69, R$133*計算_投入係数表!R68)</f>
        <v>#DIV/0!</v>
      </c>
      <c r="S68" s="212" t="e">
        <f ca="1">IF(S$3="分類不明", 計算_移輸出入額!$BG69, S$133*計算_投入係数表!S68)</f>
        <v>#DIV/0!</v>
      </c>
      <c r="T68" s="212" t="e">
        <f ca="1">IF(T$3="分類不明", 計算_移輸出入額!$BG69, T$133*計算_投入係数表!T68)</f>
        <v>#DIV/0!</v>
      </c>
      <c r="U68" s="212" t="e">
        <f ca="1">IF(U$3="分類不明", 計算_移輸出入額!$BG69, U$133*計算_投入係数表!U68)</f>
        <v>#DIV/0!</v>
      </c>
      <c r="V68" s="212" t="e">
        <f ca="1">IF(V$3="分類不明", 計算_移輸出入額!$BG69, V$133*計算_投入係数表!V68)</f>
        <v>#DIV/0!</v>
      </c>
      <c r="W68" s="212" t="e">
        <f ca="1">IF(W$3="分類不明", 計算_移輸出入額!$BG69, W$133*計算_投入係数表!W68)</f>
        <v>#DIV/0!</v>
      </c>
      <c r="X68" s="212" t="e">
        <f ca="1">IF(X$3="分類不明", 計算_移輸出入額!$BG69, X$133*計算_投入係数表!X68)</f>
        <v>#DIV/0!</v>
      </c>
      <c r="Y68" s="212" t="e">
        <f ca="1">IF(Y$3="分類不明", 計算_移輸出入額!$BG69, Y$133*計算_投入係数表!Y68)</f>
        <v>#DIV/0!</v>
      </c>
      <c r="Z68" s="212" t="e">
        <f ca="1">IF(Z$3="分類不明", 計算_移輸出入額!$BG69, Z$133*計算_投入係数表!Z68)</f>
        <v>#DIV/0!</v>
      </c>
      <c r="AA68" s="212" t="e">
        <f ca="1">IF(AA$3="分類不明", 計算_移輸出入額!$BG69, AA$133*計算_投入係数表!AA68)</f>
        <v>#DIV/0!</v>
      </c>
      <c r="AB68" s="212" t="e">
        <f ca="1">IF(AB$3="分類不明", 計算_移輸出入額!$BG69, AB$133*計算_投入係数表!AB68)</f>
        <v>#DIV/0!</v>
      </c>
      <c r="AC68" s="212" t="e">
        <f ca="1">IF(AC$3="分類不明", 計算_移輸出入額!$BG69, AC$133*計算_投入係数表!AC68)</f>
        <v>#DIV/0!</v>
      </c>
      <c r="AD68" s="212" t="e">
        <f ca="1">IF(AD$3="分類不明", 計算_移輸出入額!$BG69, AD$133*計算_投入係数表!AD68)</f>
        <v>#DIV/0!</v>
      </c>
      <c r="AE68" s="212" t="e">
        <f ca="1">IF(AE$3="分類不明", 計算_移輸出入額!$BG69, AE$133*計算_投入係数表!AE68)</f>
        <v>#DIV/0!</v>
      </c>
      <c r="AF68" s="212" t="e">
        <f ca="1">IF(AF$3="分類不明", 計算_移輸出入額!$BG69, AF$133*計算_投入係数表!AF68)</f>
        <v>#DIV/0!</v>
      </c>
      <c r="AG68" s="212" t="e">
        <f ca="1">IF(AG$3="分類不明", 計算_移輸出入額!$BG69, AG$133*計算_投入係数表!AG68)</f>
        <v>#DIV/0!</v>
      </c>
      <c r="AH68" s="212" t="e">
        <f ca="1">IF(AH$3="分類不明", 計算_移輸出入額!$BG69, AH$133*計算_投入係数表!AH68)</f>
        <v>#DIV/0!</v>
      </c>
      <c r="AI68" s="212" t="e">
        <f ca="1">IF(AI$3="分類不明", 計算_移輸出入額!$BG69, AI$133*計算_投入係数表!AI68)</f>
        <v>#DIV/0!</v>
      </c>
      <c r="AJ68" s="212" t="e">
        <f ca="1">IF(AJ$3="分類不明", 計算_移輸出入額!$BG69, AJ$133*計算_投入係数表!AJ68)</f>
        <v>#DIV/0!</v>
      </c>
      <c r="AK68" s="212" t="e">
        <f ca="1">IF(AK$3="分類不明", 計算_移輸出入額!$BG69, AK$133*計算_投入係数表!AK68)</f>
        <v>#DIV/0!</v>
      </c>
      <c r="AL68" s="212" t="e">
        <f ca="1">IF(AL$3="分類不明", 計算_移輸出入額!$BG69, AL$133*計算_投入係数表!AL68)</f>
        <v>#DIV/0!</v>
      </c>
      <c r="AM68" s="212" t="e">
        <f ca="1">IF(AM$3="分類不明", 計算_移輸出入額!$BG69, AM$133*計算_投入係数表!AM68)</f>
        <v>#DIV/0!</v>
      </c>
      <c r="AN68" s="212" t="e">
        <f ca="1">IF(AN$3="分類不明", 計算_移輸出入額!$BG69, AN$133*計算_投入係数表!AN68)</f>
        <v>#DIV/0!</v>
      </c>
      <c r="AO68" s="212" t="e">
        <f ca="1">IF(AO$3="分類不明", 計算_移輸出入額!$BG69, AO$133*計算_投入係数表!AO68)</f>
        <v>#DIV/0!</v>
      </c>
      <c r="AP68" s="212" t="e">
        <f ca="1">IF(AP$3="分類不明", 計算_移輸出入額!$BG69, AP$133*計算_投入係数表!AP68)</f>
        <v>#DIV/0!</v>
      </c>
      <c r="AQ68" s="212" t="e">
        <f ca="1">IF(AQ$3="分類不明", 計算_移輸出入額!$BG69, AQ$133*計算_投入係数表!AQ68)</f>
        <v>#DIV/0!</v>
      </c>
      <c r="AR68" s="212" t="e">
        <f ca="1">IF(AR$3="分類不明", 計算_移輸出入額!$BG69, AR$133*計算_投入係数表!AR68)</f>
        <v>#DIV/0!</v>
      </c>
      <c r="AS68" s="212" t="e">
        <f ca="1">IF(AS$3="分類不明", 計算_移輸出入額!$BG69, AS$133*計算_投入係数表!AS68)</f>
        <v>#DIV/0!</v>
      </c>
      <c r="AT68" s="212" t="e">
        <f ca="1">IF(AT$3="分類不明", 計算_移輸出入額!$BG69, AT$133*計算_投入係数表!AT68)</f>
        <v>#DIV/0!</v>
      </c>
      <c r="AU68" s="212" t="e">
        <f ca="1">IF(AU$3="分類不明", 計算_移輸出入額!$BG69, AU$133*計算_投入係数表!AU68)</f>
        <v>#DIV/0!</v>
      </c>
      <c r="AV68" s="212" t="e">
        <f ca="1">IF(AV$3="分類不明", 計算_移輸出入額!$BG69, AV$133*計算_投入係数表!AV68)</f>
        <v>#DIV/0!</v>
      </c>
      <c r="AW68" s="212" t="e">
        <f ca="1">IF(AW$3="分類不明", 計算_移輸出入額!$BG69, AW$133*計算_投入係数表!AW68)</f>
        <v>#DIV/0!</v>
      </c>
      <c r="AX68" s="212" t="e">
        <f ca="1">IF(AX$3="分類不明", 計算_移輸出入額!$BG69, AX$133*計算_投入係数表!AX68)</f>
        <v>#DIV/0!</v>
      </c>
      <c r="AY68" s="212" t="e">
        <f ca="1">IF(AY$3="分類不明", 計算_移輸出入額!$BG69, AY$133*計算_投入係数表!AY68)</f>
        <v>#DIV/0!</v>
      </c>
      <c r="AZ68" s="212" t="e">
        <f ca="1">IF(AZ$3="分類不明", 計算_移輸出入額!$BG69, AZ$133*計算_投入係数表!AZ68)</f>
        <v>#DIV/0!</v>
      </c>
      <c r="BA68" s="212" t="e">
        <f ca="1">IF(BA$3="分類不明", 計算_移輸出入額!$BG69, BA$133*計算_投入係数表!BA68)</f>
        <v>#DIV/0!</v>
      </c>
      <c r="BB68" s="212" t="e">
        <f ca="1">IF(BB$3="分類不明", 計算_移輸出入額!$BG69, BB$133*計算_投入係数表!BB68)</f>
        <v>#DIV/0!</v>
      </c>
      <c r="BC68" s="212" t="e">
        <f ca="1">IF(BC$3="分類不明", 計算_移輸出入額!$BG69, BC$133*計算_投入係数表!BC68)</f>
        <v>#DIV/0!</v>
      </c>
      <c r="BD68" s="212" t="e">
        <f ca="1">IF(BD$3="分類不明", 計算_移輸出入額!$BG69, BD$133*計算_投入係数表!BD68)</f>
        <v>#DIV/0!</v>
      </c>
      <c r="BE68" s="212" t="e">
        <f ca="1">IF(BE$3="分類不明", 計算_移輸出入額!$BG69, BE$133*計算_投入係数表!BE68)</f>
        <v>#DIV/0!</v>
      </c>
      <c r="BF68" s="212" t="e">
        <f ca="1">IF(BF$3="分類不明", 計算_移輸出入額!$BG69, BF$133*計算_投入係数表!BF68)</f>
        <v>#DIV/0!</v>
      </c>
      <c r="BG68" s="212" t="e">
        <f ca="1">IF(BG$3="分類不明", 計算_移輸出入額!$BG69, BG$133*計算_投入係数表!BG68)</f>
        <v>#DIV/0!</v>
      </c>
      <c r="BH68" s="212" t="e">
        <f ca="1">IF(BH$3="分類不明", 計算_移輸出入額!$BG69, BH$133*計算_投入係数表!BH68)</f>
        <v>#DIV/0!</v>
      </c>
      <c r="BI68" s="212" t="e">
        <f ca="1">IF(BI$3="分類不明", 計算_移輸出入額!$BG69, BI$133*計算_投入係数表!BI68)</f>
        <v>#DIV/0!</v>
      </c>
      <c r="BJ68" s="212" t="e">
        <f ca="1">IF(BJ$3="分類不明", 計算_移輸出入額!$BG69, BJ$133*計算_投入係数表!BJ68)</f>
        <v>#DIV/0!</v>
      </c>
      <c r="BK68" s="212" t="e">
        <f ca="1">IF(BK$3="分類不明", 計算_移輸出入額!$BG69, BK$133*計算_投入係数表!BK68)</f>
        <v>#DIV/0!</v>
      </c>
      <c r="BL68" s="212" t="e">
        <f ca="1">IF(BL$3="分類不明", 計算_移輸出入額!$BG69, BL$133*計算_投入係数表!BL68)</f>
        <v>#DIV/0!</v>
      </c>
      <c r="BM68" s="212" t="e">
        <f ca="1">IF(BM$3="分類不明", 計算_移輸出入額!$BG69, BM$133*計算_投入係数表!BM68)</f>
        <v>#DIV/0!</v>
      </c>
      <c r="BN68" s="212" t="e">
        <f ca="1">IF(BN$3="分類不明", 計算_移輸出入額!$BG69, BN$133*計算_投入係数表!BN68)</f>
        <v>#DIV/0!</v>
      </c>
      <c r="BO68" s="212" t="e">
        <f ca="1">IF(BO$3="分類不明", 計算_移輸出入額!$BG69, BO$133*計算_投入係数表!BO68)</f>
        <v>#DIV/0!</v>
      </c>
      <c r="BP68" s="212" t="e">
        <f ca="1">IF(BP$3="分類不明", 計算_移輸出入額!$BG69, BP$133*計算_投入係数表!BP68)</f>
        <v>#DIV/0!</v>
      </c>
      <c r="BQ68" s="212" t="e">
        <f ca="1">IF(BQ$3="分類不明", 計算_移輸出入額!$BG69, BQ$133*計算_投入係数表!BQ68)</f>
        <v>#DIV/0!</v>
      </c>
      <c r="BR68" s="212" t="e">
        <f ca="1">IF(BR$3="分類不明", 計算_移輸出入額!$BG69, BR$133*計算_投入係数表!BR68)</f>
        <v>#DIV/0!</v>
      </c>
      <c r="BS68" s="212" t="e">
        <f ca="1">IF(BS$3="分類不明", 計算_移輸出入額!$BG69, BS$133*計算_投入係数表!BS68)</f>
        <v>#DIV/0!</v>
      </c>
      <c r="BT68" s="212" t="e">
        <f ca="1">IF(BT$3="分類不明", 計算_移輸出入額!$BG69, BT$133*計算_投入係数表!BT68)</f>
        <v>#DIV/0!</v>
      </c>
      <c r="BU68" s="212" t="e">
        <f ca="1">IF(BU$3="分類不明", 計算_移輸出入額!$BG69, BU$133*計算_投入係数表!BU68)</f>
        <v>#DIV/0!</v>
      </c>
      <c r="BV68" s="212" t="e">
        <f ca="1">IF(BV$3="分類不明", 計算_移輸出入額!$BG69, BV$133*計算_投入係数表!BV68)</f>
        <v>#DIV/0!</v>
      </c>
      <c r="BW68" s="212" t="e">
        <f ca="1">IF(BW$3="分類不明", 計算_移輸出入額!$BG69, BW$133*計算_投入係数表!BW68)</f>
        <v>#DIV/0!</v>
      </c>
      <c r="BX68" s="212" t="e">
        <f ca="1">IF(BX$3="分類不明", 計算_移輸出入額!$BG69, BX$133*計算_投入係数表!BX68)</f>
        <v>#DIV/0!</v>
      </c>
      <c r="BY68" s="212" t="e">
        <f ca="1">IF(BY$3="分類不明", 計算_移輸出入額!$BG69, BY$133*計算_投入係数表!BY68)</f>
        <v>#DIV/0!</v>
      </c>
      <c r="BZ68" s="212" t="e">
        <f ca="1">IF(BZ$3="分類不明", 計算_移輸出入額!$BG69, BZ$133*計算_投入係数表!BZ68)</f>
        <v>#DIV/0!</v>
      </c>
      <c r="CA68" s="212" t="e">
        <f ca="1">IF(CA$3="分類不明", 計算_移輸出入額!$BG69, CA$133*計算_投入係数表!CA68)</f>
        <v>#DIV/0!</v>
      </c>
      <c r="CB68" s="212" t="e">
        <f ca="1">IF(CB$3="分類不明", 計算_移輸出入額!$BG69, CB$133*計算_投入係数表!CB68)</f>
        <v>#DIV/0!</v>
      </c>
      <c r="CC68" s="212" t="e">
        <f ca="1">IF(CC$3="分類不明", 計算_移輸出入額!$BG69, CC$133*計算_投入係数表!CC68)</f>
        <v>#DIV/0!</v>
      </c>
      <c r="CD68" s="212" t="e">
        <f ca="1">IF(CD$3="分類不明", 計算_移輸出入額!$BG69, CD$133*計算_投入係数表!CD68)</f>
        <v>#DIV/0!</v>
      </c>
      <c r="CE68" s="212" t="e">
        <f ca="1">IF(CE$3="分類不明", 計算_移輸出入額!$BG69, CE$133*計算_投入係数表!CE68)</f>
        <v>#DIV/0!</v>
      </c>
      <c r="CF68" s="212" t="e">
        <f ca="1">IF(CF$3="分類不明", 計算_移輸出入額!$BG69, CF$133*計算_投入係数表!CF68)</f>
        <v>#DIV/0!</v>
      </c>
      <c r="CG68" s="212" t="e">
        <f ca="1">IF(CG$3="分類不明", 計算_移輸出入額!$BG69, CG$133*計算_投入係数表!CG68)</f>
        <v>#DIV/0!</v>
      </c>
      <c r="CH68" s="212" t="e">
        <f ca="1">IF(CH$3="分類不明", 計算_移輸出入額!$BG69, CH$133*計算_投入係数表!CH68)</f>
        <v>#DIV/0!</v>
      </c>
      <c r="CI68" s="212" t="e">
        <f ca="1">IF(CI$3="分類不明", 計算_移輸出入額!$BG69, CI$133*計算_投入係数表!CI68)</f>
        <v>#DIV/0!</v>
      </c>
      <c r="CJ68" s="212" t="e">
        <f ca="1">IF(CJ$3="分類不明", 計算_移輸出入額!$BG69, CJ$133*計算_投入係数表!CJ68)</f>
        <v>#DIV/0!</v>
      </c>
      <c r="CK68" s="212" t="e">
        <f ca="1">IF(CK$3="分類不明", 計算_移輸出入額!$BG69, CK$133*計算_投入係数表!CK68)</f>
        <v>#DIV/0!</v>
      </c>
      <c r="CL68" s="212" t="e">
        <f ca="1">IF(CL$3="分類不明", 計算_移輸出入額!$BG69, CL$133*計算_投入係数表!CL68)</f>
        <v>#DIV/0!</v>
      </c>
      <c r="CM68" s="212" t="e">
        <f ca="1">IF(CM$3="分類不明", 計算_移輸出入額!$BG69, CM$133*計算_投入係数表!CM68)</f>
        <v>#DIV/0!</v>
      </c>
      <c r="CN68" s="212" t="e">
        <f ca="1">IF(CN$3="分類不明", 計算_移輸出入額!$BG69, CN$133*計算_投入係数表!CN68)</f>
        <v>#DIV/0!</v>
      </c>
      <c r="CO68" s="212" t="e">
        <f ca="1">IF(CO$3="分類不明", 計算_移輸出入額!$BG69, CO$133*計算_投入係数表!CO68)</f>
        <v>#DIV/0!</v>
      </c>
      <c r="CP68" s="212" t="e">
        <f ca="1">IF(CP$3="分類不明", 計算_移輸出入額!$BG69, CP$133*計算_投入係数表!CP68)</f>
        <v>#DIV/0!</v>
      </c>
      <c r="CQ68" s="212" t="e">
        <f ca="1">IF(CQ$3="分類不明", 計算_移輸出入額!$BG69, CQ$133*計算_投入係数表!CQ68)</f>
        <v>#DIV/0!</v>
      </c>
      <c r="CR68" s="212" t="e">
        <f ca="1">IF(CR$3="分類不明", 計算_移輸出入額!$BG69, CR$133*計算_投入係数表!CR68)</f>
        <v>#DIV/0!</v>
      </c>
      <c r="CS68" s="212" t="e">
        <f ca="1">IF(CS$3="分類不明", 計算_移輸出入額!$BG69, CS$133*計算_投入係数表!CS68)</f>
        <v>#DIV/0!</v>
      </c>
      <c r="CT68" s="212" t="e">
        <f ca="1">IF(CT$3="分類不明", 計算_移輸出入額!$BG69, CT$133*計算_投入係数表!CT68)</f>
        <v>#DIV/0!</v>
      </c>
      <c r="CU68" s="212" t="e">
        <f ca="1">IF(CU$3="分類不明", 計算_移輸出入額!$BG69, CU$133*計算_投入係数表!CU68)</f>
        <v>#DIV/0!</v>
      </c>
      <c r="CV68" s="212" t="e">
        <f ca="1">IF(CV$3="分類不明", 計算_移輸出入額!$BG69, CV$133*計算_投入係数表!CV68)</f>
        <v>#DIV/0!</v>
      </c>
      <c r="CW68" s="212" t="e">
        <f ca="1">IF(CW$3="分類不明", 計算_移輸出入額!$BG69, CW$133*計算_投入係数表!CW68)</f>
        <v>#DIV/0!</v>
      </c>
      <c r="CX68" s="212" t="e">
        <f ca="1">IF(CX$3="分類不明", 計算_移輸出入額!$BG69, CX$133*計算_投入係数表!CX68)</f>
        <v>#DIV/0!</v>
      </c>
      <c r="CY68" s="212" t="e">
        <f ca="1">IF(CY$3="分類不明", 計算_移輸出入額!$BG69, CY$133*計算_投入係数表!CY68)</f>
        <v>#DIV/0!</v>
      </c>
      <c r="CZ68" s="212" t="e">
        <f ca="1">IF(CZ$3="分類不明", 計算_移輸出入額!$BG69, CZ$133*計算_投入係数表!CZ68)</f>
        <v>#DIV/0!</v>
      </c>
      <c r="DA68" s="212" t="e">
        <f ca="1">IF(DA$3="分類不明", 計算_移輸出入額!$BG69, DA$133*計算_投入係数表!DA68)</f>
        <v>#DIV/0!</v>
      </c>
      <c r="DB68" s="212" t="e">
        <f ca="1">IF(DB$3="分類不明", 計算_移輸出入額!$BG69, DB$133*計算_投入係数表!DB68)</f>
        <v>#DIV/0!</v>
      </c>
      <c r="DC68" s="212" t="e">
        <f ca="1">IF(DC$3="分類不明", 計算_移輸出入額!$BG69, DC$133*計算_投入係数表!DC68)</f>
        <v>#DIV/0!</v>
      </c>
      <c r="DD68" s="212" t="e">
        <f ca="1">IF(DD$3="分類不明", 計算_移輸出入額!$BG69, DD$133*計算_投入係数表!DD68)</f>
        <v>#DIV/0!</v>
      </c>
      <c r="DE68" s="212" t="e">
        <f ca="1">IF(DE$3="分類不明", 計算_移輸出入額!$BG69, DE$133*計算_投入係数表!DE68)</f>
        <v>#DIV/0!</v>
      </c>
      <c r="DF68" s="212" t="e">
        <f ca="1">IF(DF$3="分類不明", 計算_移輸出入額!$BG69, DF$133*計算_投入係数表!DF68)</f>
        <v>#DIV/0!</v>
      </c>
      <c r="DG68" s="212" t="e">
        <f ca="1">IF(DG$3="分類不明", 計算_移輸出入額!$BG69, DG$133*計算_投入係数表!DG68)</f>
        <v>#DIV/0!</v>
      </c>
      <c r="DH68" s="212" t="e">
        <f ca="1">IF(DH$3="分類不明", 計算_移輸出入額!$BG69, DH$133*計算_投入係数表!DH68)</f>
        <v>#DIV/0!</v>
      </c>
      <c r="DI68" s="212" t="e">
        <f ca="1">IF(DI$3="分類不明", 計算_移輸出入額!$BG69, DI$133*計算_投入係数表!DI68)</f>
        <v>#DIV/0!</v>
      </c>
      <c r="DJ68" s="212" t="e">
        <f ca="1">IF(DJ$3="分類不明", 計算_移輸出入額!$BG69, DJ$133*計算_投入係数表!DJ68)</f>
        <v>#DIV/0!</v>
      </c>
      <c r="DK68" s="212" t="e">
        <f ca="1">IF(DK$3="分類不明", 計算_移輸出入額!$BG69, DK$133*計算_投入係数表!DK68)</f>
        <v>#DIV/0!</v>
      </c>
      <c r="DL68" s="212" t="e">
        <f ca="1">IF(DL$3="分類不明", 計算_移輸出入額!$BG69, DL$133*計算_投入係数表!DL68)</f>
        <v>#DIV/0!</v>
      </c>
      <c r="DM68" s="212" t="e">
        <f ca="1">IF(DM$3="分類不明", 計算_移輸出入額!$BG69, DM$133*計算_投入係数表!DM68)</f>
        <v>#DIV/0!</v>
      </c>
      <c r="DN68" s="212" t="e">
        <f ca="1">IF(DN$3="分類不明", 計算_移輸出入額!$BG69, DN$133*計算_投入係数表!DN68)</f>
        <v>#DIV/0!</v>
      </c>
      <c r="DO68" s="212" t="e">
        <f ca="1">IF(DO$3="分類不明", 計算_移輸出入額!$BG69, DO$133*計算_投入係数表!DO68)</f>
        <v>#DIV/0!</v>
      </c>
      <c r="DP68" s="212" t="e">
        <f ca="1">IF(DP$3="分類不明", 計算_移輸出入額!$BG69, DP$133*計算_投入係数表!DP68)</f>
        <v>#DIV/0!</v>
      </c>
      <c r="DQ68" s="212" t="e">
        <f ca="1">IF(DQ$3="分類不明", 計算_移輸出入額!$BG69, DQ$133*計算_投入係数表!DQ68)</f>
        <v>#DIV/0!</v>
      </c>
      <c r="DR68" s="212" t="e">
        <f ca="1">IF(DR$3="分類不明", 計算_移輸出入額!$BG69, DR$133*計算_投入係数表!DR68)</f>
        <v>#DIV/0!</v>
      </c>
      <c r="DS68" s="212" t="e">
        <f ca="1">IF(DS$3="分類不明", 計算_移輸出入額!$BG69, DS$133*計算_投入係数表!DS68)</f>
        <v>#DIV/0!</v>
      </c>
      <c r="DT68" s="213">
        <f t="shared" ca="1" si="1"/>
        <v>0</v>
      </c>
      <c r="DU68" s="226">
        <f>計算_基本取引表_調整前!DU68</f>
        <v>0</v>
      </c>
      <c r="DV68" s="226">
        <f>IF($C68="分類不明", 計算_基本取引表_調整前!DV68+_xlfn.AGGREGATE(9,6,計算_移輸出入額!$BF$5:$BF$124), 計算_基本取引表_調整前!DV68)</f>
        <v>0</v>
      </c>
      <c r="DW68" s="226">
        <f>計算_基本取引表_調整前!DW68</f>
        <v>0</v>
      </c>
      <c r="DX68" s="226">
        <f>計算_基本取引表_調整前!DX68</f>
        <v>0</v>
      </c>
      <c r="DY68" s="226">
        <f>計算_基本取引表_調整前!DY68</f>
        <v>0</v>
      </c>
      <c r="DZ68" s="226">
        <f>計算_基本取引表_調整前!DZ68</f>
        <v>0</v>
      </c>
      <c r="EA68" s="226" t="e">
        <f>計算_基本取引表_調整前!EA68</f>
        <v>#DIV/0!</v>
      </c>
      <c r="EB68" s="737">
        <f ca="1">IFERROR(SUMIF(振分, $C68, 入力_北海道基本取引表!EB$4:EB$124)*($EE68/SUMIF(振分, $C68, 入力_北海道基本取引表!$EG$4:$EG$107)), 0)</f>
        <v>0</v>
      </c>
      <c r="EC68" s="227" t="e">
        <f t="shared" si="2"/>
        <v>#DIV/0!</v>
      </c>
      <c r="ED68" s="228" t="e">
        <f t="shared" ca="1" si="3"/>
        <v>#DIV/0!</v>
      </c>
      <c r="EE68" s="226" t="e">
        <f ca="1"/>
        <v>#DIV/0!</v>
      </c>
      <c r="EF68" s="228" t="e">
        <f t="shared" ca="1" si="4"/>
        <v>#DIV/0!</v>
      </c>
      <c r="EG68" s="228" t="e">
        <f t="shared" ref="EG68:EG123" ca="1" si="6">$DT68+$EF68</f>
        <v>#DIV/0!</v>
      </c>
      <c r="EH68" s="226" t="e">
        <f ca="1"/>
        <v>#DIV/0!</v>
      </c>
      <c r="EI68" s="228" t="e">
        <f t="shared" ca="1" si="5"/>
        <v>#DIV/0!</v>
      </c>
      <c r="EJ68" s="216" t="e">
        <f ca="1"/>
        <v>#DIV/0!</v>
      </c>
      <c r="EK68" s="215"/>
    </row>
    <row r="69" spans="2:141" s="6" customFormat="1" ht="15.75" hidden="1" customHeight="1" x14ac:dyDescent="0.25">
      <c r="B69" s="53">
        <v>66</v>
      </c>
      <c r="C69" s="195" t="str">
        <v>-</v>
      </c>
      <c r="D69" s="217">
        <f ca="1">IF(D$3="分類不明", 計算_移輸出入額!$BG70, D$133*計算_投入係数表!D69)</f>
        <v>0</v>
      </c>
      <c r="E69" s="218">
        <f ca="1">IF(E$3="分類不明", 計算_移輸出入額!$BG70, E$133*計算_投入係数表!E69)</f>
        <v>0</v>
      </c>
      <c r="F69" s="218">
        <f ca="1">IF(F$3="分類不明", 計算_移輸出入額!$BG70, F$133*計算_投入係数表!F69)</f>
        <v>0</v>
      </c>
      <c r="G69" s="218">
        <f ca="1">IF(G$3="分類不明", 計算_移輸出入額!$BG70, G$133*計算_投入係数表!G69)</f>
        <v>0</v>
      </c>
      <c r="H69" s="218">
        <f ca="1">IF(H$3="分類不明", 計算_移輸出入額!$BG70, H$133*計算_投入係数表!H69)</f>
        <v>0</v>
      </c>
      <c r="I69" s="218">
        <f ca="1">IF(I$3="分類不明", 計算_移輸出入額!$BG70, I$133*計算_投入係数表!I69)</f>
        <v>0</v>
      </c>
      <c r="J69" s="218">
        <f ca="1">IF(J$3="分類不明", 計算_移輸出入額!$BG70, J$133*計算_投入係数表!J69)</f>
        <v>0</v>
      </c>
      <c r="K69" s="218">
        <f ca="1">IF(K$3="分類不明", 計算_移輸出入額!$BG70, K$133*計算_投入係数表!K69)</f>
        <v>0</v>
      </c>
      <c r="L69" s="218">
        <f ca="1">IF(L$3="分類不明", 計算_移輸出入額!$BG70, L$133*計算_投入係数表!L69)</f>
        <v>0</v>
      </c>
      <c r="M69" s="218">
        <f ca="1">IF(M$3="分類不明", 計算_移輸出入額!$BG70, M$133*計算_投入係数表!M69)</f>
        <v>0</v>
      </c>
      <c r="N69" s="218">
        <f ca="1">IF(N$3="分類不明", 計算_移輸出入額!$BG70, N$133*計算_投入係数表!N69)</f>
        <v>0</v>
      </c>
      <c r="O69" s="218">
        <f ca="1">IF(O$3="分類不明", 計算_移輸出入額!$BG70, O$133*計算_投入係数表!O69)</f>
        <v>0</v>
      </c>
      <c r="P69" s="218" t="e">
        <f ca="1">IF(P$3="分類不明", 計算_移輸出入額!$BG70, P$133*計算_投入係数表!P69)</f>
        <v>#DIV/0!</v>
      </c>
      <c r="Q69" s="218" t="e">
        <f ca="1">IF(Q$3="分類不明", 計算_移輸出入額!$BG70, Q$133*計算_投入係数表!Q69)</f>
        <v>#DIV/0!</v>
      </c>
      <c r="R69" s="218" t="e">
        <f ca="1">IF(R$3="分類不明", 計算_移輸出入額!$BG70, R$133*計算_投入係数表!R69)</f>
        <v>#DIV/0!</v>
      </c>
      <c r="S69" s="218" t="e">
        <f ca="1">IF(S$3="分類不明", 計算_移輸出入額!$BG70, S$133*計算_投入係数表!S69)</f>
        <v>#DIV/0!</v>
      </c>
      <c r="T69" s="218" t="e">
        <f ca="1">IF(T$3="分類不明", 計算_移輸出入額!$BG70, T$133*計算_投入係数表!T69)</f>
        <v>#DIV/0!</v>
      </c>
      <c r="U69" s="218" t="e">
        <f ca="1">IF(U$3="分類不明", 計算_移輸出入額!$BG70, U$133*計算_投入係数表!U69)</f>
        <v>#DIV/0!</v>
      </c>
      <c r="V69" s="218" t="e">
        <f ca="1">IF(V$3="分類不明", 計算_移輸出入額!$BG70, V$133*計算_投入係数表!V69)</f>
        <v>#DIV/0!</v>
      </c>
      <c r="W69" s="218" t="e">
        <f ca="1">IF(W$3="分類不明", 計算_移輸出入額!$BG70, W$133*計算_投入係数表!W69)</f>
        <v>#DIV/0!</v>
      </c>
      <c r="X69" s="218" t="e">
        <f ca="1">IF(X$3="分類不明", 計算_移輸出入額!$BG70, X$133*計算_投入係数表!X69)</f>
        <v>#DIV/0!</v>
      </c>
      <c r="Y69" s="218" t="e">
        <f ca="1">IF(Y$3="分類不明", 計算_移輸出入額!$BG70, Y$133*計算_投入係数表!Y69)</f>
        <v>#DIV/0!</v>
      </c>
      <c r="Z69" s="218" t="e">
        <f ca="1">IF(Z$3="分類不明", 計算_移輸出入額!$BG70, Z$133*計算_投入係数表!Z69)</f>
        <v>#DIV/0!</v>
      </c>
      <c r="AA69" s="218" t="e">
        <f ca="1">IF(AA$3="分類不明", 計算_移輸出入額!$BG70, AA$133*計算_投入係数表!AA69)</f>
        <v>#DIV/0!</v>
      </c>
      <c r="AB69" s="218" t="e">
        <f ca="1">IF(AB$3="分類不明", 計算_移輸出入額!$BG70, AB$133*計算_投入係数表!AB69)</f>
        <v>#DIV/0!</v>
      </c>
      <c r="AC69" s="218" t="e">
        <f ca="1">IF(AC$3="分類不明", 計算_移輸出入額!$BG70, AC$133*計算_投入係数表!AC69)</f>
        <v>#DIV/0!</v>
      </c>
      <c r="AD69" s="218" t="e">
        <f ca="1">IF(AD$3="分類不明", 計算_移輸出入額!$BG70, AD$133*計算_投入係数表!AD69)</f>
        <v>#DIV/0!</v>
      </c>
      <c r="AE69" s="218" t="e">
        <f ca="1">IF(AE$3="分類不明", 計算_移輸出入額!$BG70, AE$133*計算_投入係数表!AE69)</f>
        <v>#DIV/0!</v>
      </c>
      <c r="AF69" s="218" t="e">
        <f ca="1">IF(AF$3="分類不明", 計算_移輸出入額!$BG70, AF$133*計算_投入係数表!AF69)</f>
        <v>#DIV/0!</v>
      </c>
      <c r="AG69" s="218" t="e">
        <f ca="1">IF(AG$3="分類不明", 計算_移輸出入額!$BG70, AG$133*計算_投入係数表!AG69)</f>
        <v>#DIV/0!</v>
      </c>
      <c r="AH69" s="218" t="e">
        <f ca="1">IF(AH$3="分類不明", 計算_移輸出入額!$BG70, AH$133*計算_投入係数表!AH69)</f>
        <v>#DIV/0!</v>
      </c>
      <c r="AI69" s="218" t="e">
        <f ca="1">IF(AI$3="分類不明", 計算_移輸出入額!$BG70, AI$133*計算_投入係数表!AI69)</f>
        <v>#DIV/0!</v>
      </c>
      <c r="AJ69" s="218" t="e">
        <f ca="1">IF(AJ$3="分類不明", 計算_移輸出入額!$BG70, AJ$133*計算_投入係数表!AJ69)</f>
        <v>#DIV/0!</v>
      </c>
      <c r="AK69" s="218" t="e">
        <f ca="1">IF(AK$3="分類不明", 計算_移輸出入額!$BG70, AK$133*計算_投入係数表!AK69)</f>
        <v>#DIV/0!</v>
      </c>
      <c r="AL69" s="218" t="e">
        <f ca="1">IF(AL$3="分類不明", 計算_移輸出入額!$BG70, AL$133*計算_投入係数表!AL69)</f>
        <v>#DIV/0!</v>
      </c>
      <c r="AM69" s="218" t="e">
        <f ca="1">IF(AM$3="分類不明", 計算_移輸出入額!$BG70, AM$133*計算_投入係数表!AM69)</f>
        <v>#DIV/0!</v>
      </c>
      <c r="AN69" s="218" t="e">
        <f ca="1">IF(AN$3="分類不明", 計算_移輸出入額!$BG70, AN$133*計算_投入係数表!AN69)</f>
        <v>#DIV/0!</v>
      </c>
      <c r="AO69" s="218" t="e">
        <f ca="1">IF(AO$3="分類不明", 計算_移輸出入額!$BG70, AO$133*計算_投入係数表!AO69)</f>
        <v>#DIV/0!</v>
      </c>
      <c r="AP69" s="218" t="e">
        <f ca="1">IF(AP$3="分類不明", 計算_移輸出入額!$BG70, AP$133*計算_投入係数表!AP69)</f>
        <v>#DIV/0!</v>
      </c>
      <c r="AQ69" s="218" t="e">
        <f ca="1">IF(AQ$3="分類不明", 計算_移輸出入額!$BG70, AQ$133*計算_投入係数表!AQ69)</f>
        <v>#DIV/0!</v>
      </c>
      <c r="AR69" s="218" t="e">
        <f ca="1">IF(AR$3="分類不明", 計算_移輸出入額!$BG70, AR$133*計算_投入係数表!AR69)</f>
        <v>#DIV/0!</v>
      </c>
      <c r="AS69" s="218" t="e">
        <f ca="1">IF(AS$3="分類不明", 計算_移輸出入額!$BG70, AS$133*計算_投入係数表!AS69)</f>
        <v>#DIV/0!</v>
      </c>
      <c r="AT69" s="218" t="e">
        <f ca="1">IF(AT$3="分類不明", 計算_移輸出入額!$BG70, AT$133*計算_投入係数表!AT69)</f>
        <v>#DIV/0!</v>
      </c>
      <c r="AU69" s="218" t="e">
        <f ca="1">IF(AU$3="分類不明", 計算_移輸出入額!$BG70, AU$133*計算_投入係数表!AU69)</f>
        <v>#DIV/0!</v>
      </c>
      <c r="AV69" s="218" t="e">
        <f ca="1">IF(AV$3="分類不明", 計算_移輸出入額!$BG70, AV$133*計算_投入係数表!AV69)</f>
        <v>#DIV/0!</v>
      </c>
      <c r="AW69" s="218" t="e">
        <f ca="1">IF(AW$3="分類不明", 計算_移輸出入額!$BG70, AW$133*計算_投入係数表!AW69)</f>
        <v>#DIV/0!</v>
      </c>
      <c r="AX69" s="218" t="e">
        <f ca="1">IF(AX$3="分類不明", 計算_移輸出入額!$BG70, AX$133*計算_投入係数表!AX69)</f>
        <v>#DIV/0!</v>
      </c>
      <c r="AY69" s="218" t="e">
        <f ca="1">IF(AY$3="分類不明", 計算_移輸出入額!$BG70, AY$133*計算_投入係数表!AY69)</f>
        <v>#DIV/0!</v>
      </c>
      <c r="AZ69" s="218" t="e">
        <f ca="1">IF(AZ$3="分類不明", 計算_移輸出入額!$BG70, AZ$133*計算_投入係数表!AZ69)</f>
        <v>#DIV/0!</v>
      </c>
      <c r="BA69" s="218" t="e">
        <f ca="1">IF(BA$3="分類不明", 計算_移輸出入額!$BG70, BA$133*計算_投入係数表!BA69)</f>
        <v>#DIV/0!</v>
      </c>
      <c r="BB69" s="218" t="e">
        <f ca="1">IF(BB$3="分類不明", 計算_移輸出入額!$BG70, BB$133*計算_投入係数表!BB69)</f>
        <v>#DIV/0!</v>
      </c>
      <c r="BC69" s="218" t="e">
        <f ca="1">IF(BC$3="分類不明", 計算_移輸出入額!$BG70, BC$133*計算_投入係数表!BC69)</f>
        <v>#DIV/0!</v>
      </c>
      <c r="BD69" s="218" t="e">
        <f ca="1">IF(BD$3="分類不明", 計算_移輸出入額!$BG70, BD$133*計算_投入係数表!BD69)</f>
        <v>#DIV/0!</v>
      </c>
      <c r="BE69" s="218" t="e">
        <f ca="1">IF(BE$3="分類不明", 計算_移輸出入額!$BG70, BE$133*計算_投入係数表!BE69)</f>
        <v>#DIV/0!</v>
      </c>
      <c r="BF69" s="218" t="e">
        <f ca="1">IF(BF$3="分類不明", 計算_移輸出入額!$BG70, BF$133*計算_投入係数表!BF69)</f>
        <v>#DIV/0!</v>
      </c>
      <c r="BG69" s="218" t="e">
        <f ca="1">IF(BG$3="分類不明", 計算_移輸出入額!$BG70, BG$133*計算_投入係数表!BG69)</f>
        <v>#DIV/0!</v>
      </c>
      <c r="BH69" s="218" t="e">
        <f ca="1">IF(BH$3="分類不明", 計算_移輸出入額!$BG70, BH$133*計算_投入係数表!BH69)</f>
        <v>#DIV/0!</v>
      </c>
      <c r="BI69" s="218" t="e">
        <f ca="1">IF(BI$3="分類不明", 計算_移輸出入額!$BG70, BI$133*計算_投入係数表!BI69)</f>
        <v>#DIV/0!</v>
      </c>
      <c r="BJ69" s="218" t="e">
        <f ca="1">IF(BJ$3="分類不明", 計算_移輸出入額!$BG70, BJ$133*計算_投入係数表!BJ69)</f>
        <v>#DIV/0!</v>
      </c>
      <c r="BK69" s="218" t="e">
        <f ca="1">IF(BK$3="分類不明", 計算_移輸出入額!$BG70, BK$133*計算_投入係数表!BK69)</f>
        <v>#DIV/0!</v>
      </c>
      <c r="BL69" s="218" t="e">
        <f ca="1">IF(BL$3="分類不明", 計算_移輸出入額!$BG70, BL$133*計算_投入係数表!BL69)</f>
        <v>#DIV/0!</v>
      </c>
      <c r="BM69" s="218" t="e">
        <f ca="1">IF(BM$3="分類不明", 計算_移輸出入額!$BG70, BM$133*計算_投入係数表!BM69)</f>
        <v>#DIV/0!</v>
      </c>
      <c r="BN69" s="218" t="e">
        <f ca="1">IF(BN$3="分類不明", 計算_移輸出入額!$BG70, BN$133*計算_投入係数表!BN69)</f>
        <v>#DIV/0!</v>
      </c>
      <c r="BO69" s="218" t="e">
        <f ca="1">IF(BO$3="分類不明", 計算_移輸出入額!$BG70, BO$133*計算_投入係数表!BO69)</f>
        <v>#DIV/0!</v>
      </c>
      <c r="BP69" s="218" t="e">
        <f ca="1">IF(BP$3="分類不明", 計算_移輸出入額!$BG70, BP$133*計算_投入係数表!BP69)</f>
        <v>#DIV/0!</v>
      </c>
      <c r="BQ69" s="218" t="e">
        <f ca="1">IF(BQ$3="分類不明", 計算_移輸出入額!$BG70, BQ$133*計算_投入係数表!BQ69)</f>
        <v>#DIV/0!</v>
      </c>
      <c r="BR69" s="218" t="e">
        <f ca="1">IF(BR$3="分類不明", 計算_移輸出入額!$BG70, BR$133*計算_投入係数表!BR69)</f>
        <v>#DIV/0!</v>
      </c>
      <c r="BS69" s="218" t="e">
        <f ca="1">IF(BS$3="分類不明", 計算_移輸出入額!$BG70, BS$133*計算_投入係数表!BS69)</f>
        <v>#DIV/0!</v>
      </c>
      <c r="BT69" s="218" t="e">
        <f ca="1">IF(BT$3="分類不明", 計算_移輸出入額!$BG70, BT$133*計算_投入係数表!BT69)</f>
        <v>#DIV/0!</v>
      </c>
      <c r="BU69" s="218" t="e">
        <f ca="1">IF(BU$3="分類不明", 計算_移輸出入額!$BG70, BU$133*計算_投入係数表!BU69)</f>
        <v>#DIV/0!</v>
      </c>
      <c r="BV69" s="218" t="e">
        <f ca="1">IF(BV$3="分類不明", 計算_移輸出入額!$BG70, BV$133*計算_投入係数表!BV69)</f>
        <v>#DIV/0!</v>
      </c>
      <c r="BW69" s="218" t="e">
        <f ca="1">IF(BW$3="分類不明", 計算_移輸出入額!$BG70, BW$133*計算_投入係数表!BW69)</f>
        <v>#DIV/0!</v>
      </c>
      <c r="BX69" s="218" t="e">
        <f ca="1">IF(BX$3="分類不明", 計算_移輸出入額!$BG70, BX$133*計算_投入係数表!BX69)</f>
        <v>#DIV/0!</v>
      </c>
      <c r="BY69" s="218" t="e">
        <f ca="1">IF(BY$3="分類不明", 計算_移輸出入額!$BG70, BY$133*計算_投入係数表!BY69)</f>
        <v>#DIV/0!</v>
      </c>
      <c r="BZ69" s="218" t="e">
        <f ca="1">IF(BZ$3="分類不明", 計算_移輸出入額!$BG70, BZ$133*計算_投入係数表!BZ69)</f>
        <v>#DIV/0!</v>
      </c>
      <c r="CA69" s="218" t="e">
        <f ca="1">IF(CA$3="分類不明", 計算_移輸出入額!$BG70, CA$133*計算_投入係数表!CA69)</f>
        <v>#DIV/0!</v>
      </c>
      <c r="CB69" s="218" t="e">
        <f ca="1">IF(CB$3="分類不明", 計算_移輸出入額!$BG70, CB$133*計算_投入係数表!CB69)</f>
        <v>#DIV/0!</v>
      </c>
      <c r="CC69" s="218" t="e">
        <f ca="1">IF(CC$3="分類不明", 計算_移輸出入額!$BG70, CC$133*計算_投入係数表!CC69)</f>
        <v>#DIV/0!</v>
      </c>
      <c r="CD69" s="218" t="e">
        <f ca="1">IF(CD$3="分類不明", 計算_移輸出入額!$BG70, CD$133*計算_投入係数表!CD69)</f>
        <v>#DIV/0!</v>
      </c>
      <c r="CE69" s="218" t="e">
        <f ca="1">IF(CE$3="分類不明", 計算_移輸出入額!$BG70, CE$133*計算_投入係数表!CE69)</f>
        <v>#DIV/0!</v>
      </c>
      <c r="CF69" s="218" t="e">
        <f ca="1">IF(CF$3="分類不明", 計算_移輸出入額!$BG70, CF$133*計算_投入係数表!CF69)</f>
        <v>#DIV/0!</v>
      </c>
      <c r="CG69" s="218" t="e">
        <f ca="1">IF(CG$3="分類不明", 計算_移輸出入額!$BG70, CG$133*計算_投入係数表!CG69)</f>
        <v>#DIV/0!</v>
      </c>
      <c r="CH69" s="218" t="e">
        <f ca="1">IF(CH$3="分類不明", 計算_移輸出入額!$BG70, CH$133*計算_投入係数表!CH69)</f>
        <v>#DIV/0!</v>
      </c>
      <c r="CI69" s="218" t="e">
        <f ca="1">IF(CI$3="分類不明", 計算_移輸出入額!$BG70, CI$133*計算_投入係数表!CI69)</f>
        <v>#DIV/0!</v>
      </c>
      <c r="CJ69" s="218" t="e">
        <f ca="1">IF(CJ$3="分類不明", 計算_移輸出入額!$BG70, CJ$133*計算_投入係数表!CJ69)</f>
        <v>#DIV/0!</v>
      </c>
      <c r="CK69" s="218" t="e">
        <f ca="1">IF(CK$3="分類不明", 計算_移輸出入額!$BG70, CK$133*計算_投入係数表!CK69)</f>
        <v>#DIV/0!</v>
      </c>
      <c r="CL69" s="218" t="e">
        <f ca="1">IF(CL$3="分類不明", 計算_移輸出入額!$BG70, CL$133*計算_投入係数表!CL69)</f>
        <v>#DIV/0!</v>
      </c>
      <c r="CM69" s="218" t="e">
        <f ca="1">IF(CM$3="分類不明", 計算_移輸出入額!$BG70, CM$133*計算_投入係数表!CM69)</f>
        <v>#DIV/0!</v>
      </c>
      <c r="CN69" s="218" t="e">
        <f ca="1">IF(CN$3="分類不明", 計算_移輸出入額!$BG70, CN$133*計算_投入係数表!CN69)</f>
        <v>#DIV/0!</v>
      </c>
      <c r="CO69" s="218" t="e">
        <f ca="1">IF(CO$3="分類不明", 計算_移輸出入額!$BG70, CO$133*計算_投入係数表!CO69)</f>
        <v>#DIV/0!</v>
      </c>
      <c r="CP69" s="218" t="e">
        <f ca="1">IF(CP$3="分類不明", 計算_移輸出入額!$BG70, CP$133*計算_投入係数表!CP69)</f>
        <v>#DIV/0!</v>
      </c>
      <c r="CQ69" s="218" t="e">
        <f ca="1">IF(CQ$3="分類不明", 計算_移輸出入額!$BG70, CQ$133*計算_投入係数表!CQ69)</f>
        <v>#DIV/0!</v>
      </c>
      <c r="CR69" s="218" t="e">
        <f ca="1">IF(CR$3="分類不明", 計算_移輸出入額!$BG70, CR$133*計算_投入係数表!CR69)</f>
        <v>#DIV/0!</v>
      </c>
      <c r="CS69" s="218" t="e">
        <f ca="1">IF(CS$3="分類不明", 計算_移輸出入額!$BG70, CS$133*計算_投入係数表!CS69)</f>
        <v>#DIV/0!</v>
      </c>
      <c r="CT69" s="218" t="e">
        <f ca="1">IF(CT$3="分類不明", 計算_移輸出入額!$BG70, CT$133*計算_投入係数表!CT69)</f>
        <v>#DIV/0!</v>
      </c>
      <c r="CU69" s="218" t="e">
        <f ca="1">IF(CU$3="分類不明", 計算_移輸出入額!$BG70, CU$133*計算_投入係数表!CU69)</f>
        <v>#DIV/0!</v>
      </c>
      <c r="CV69" s="218" t="e">
        <f ca="1">IF(CV$3="分類不明", 計算_移輸出入額!$BG70, CV$133*計算_投入係数表!CV69)</f>
        <v>#DIV/0!</v>
      </c>
      <c r="CW69" s="218" t="e">
        <f ca="1">IF(CW$3="分類不明", 計算_移輸出入額!$BG70, CW$133*計算_投入係数表!CW69)</f>
        <v>#DIV/0!</v>
      </c>
      <c r="CX69" s="218" t="e">
        <f ca="1">IF(CX$3="分類不明", 計算_移輸出入額!$BG70, CX$133*計算_投入係数表!CX69)</f>
        <v>#DIV/0!</v>
      </c>
      <c r="CY69" s="218" t="e">
        <f ca="1">IF(CY$3="分類不明", 計算_移輸出入額!$BG70, CY$133*計算_投入係数表!CY69)</f>
        <v>#DIV/0!</v>
      </c>
      <c r="CZ69" s="218" t="e">
        <f ca="1">IF(CZ$3="分類不明", 計算_移輸出入額!$BG70, CZ$133*計算_投入係数表!CZ69)</f>
        <v>#DIV/0!</v>
      </c>
      <c r="DA69" s="218" t="e">
        <f ca="1">IF(DA$3="分類不明", 計算_移輸出入額!$BG70, DA$133*計算_投入係数表!DA69)</f>
        <v>#DIV/0!</v>
      </c>
      <c r="DB69" s="218" t="e">
        <f ca="1">IF(DB$3="分類不明", 計算_移輸出入額!$BG70, DB$133*計算_投入係数表!DB69)</f>
        <v>#DIV/0!</v>
      </c>
      <c r="DC69" s="218" t="e">
        <f ca="1">IF(DC$3="分類不明", 計算_移輸出入額!$BG70, DC$133*計算_投入係数表!DC69)</f>
        <v>#DIV/0!</v>
      </c>
      <c r="DD69" s="218" t="e">
        <f ca="1">IF(DD$3="分類不明", 計算_移輸出入額!$BG70, DD$133*計算_投入係数表!DD69)</f>
        <v>#DIV/0!</v>
      </c>
      <c r="DE69" s="218" t="e">
        <f ca="1">IF(DE$3="分類不明", 計算_移輸出入額!$BG70, DE$133*計算_投入係数表!DE69)</f>
        <v>#DIV/0!</v>
      </c>
      <c r="DF69" s="218" t="e">
        <f ca="1">IF(DF$3="分類不明", 計算_移輸出入額!$BG70, DF$133*計算_投入係数表!DF69)</f>
        <v>#DIV/0!</v>
      </c>
      <c r="DG69" s="218" t="e">
        <f ca="1">IF(DG$3="分類不明", 計算_移輸出入額!$BG70, DG$133*計算_投入係数表!DG69)</f>
        <v>#DIV/0!</v>
      </c>
      <c r="DH69" s="218" t="e">
        <f ca="1">IF(DH$3="分類不明", 計算_移輸出入額!$BG70, DH$133*計算_投入係数表!DH69)</f>
        <v>#DIV/0!</v>
      </c>
      <c r="DI69" s="218" t="e">
        <f ca="1">IF(DI$3="分類不明", 計算_移輸出入額!$BG70, DI$133*計算_投入係数表!DI69)</f>
        <v>#DIV/0!</v>
      </c>
      <c r="DJ69" s="218" t="e">
        <f ca="1">IF(DJ$3="分類不明", 計算_移輸出入額!$BG70, DJ$133*計算_投入係数表!DJ69)</f>
        <v>#DIV/0!</v>
      </c>
      <c r="DK69" s="218" t="e">
        <f ca="1">IF(DK$3="分類不明", 計算_移輸出入額!$BG70, DK$133*計算_投入係数表!DK69)</f>
        <v>#DIV/0!</v>
      </c>
      <c r="DL69" s="218" t="e">
        <f ca="1">IF(DL$3="分類不明", 計算_移輸出入額!$BG70, DL$133*計算_投入係数表!DL69)</f>
        <v>#DIV/0!</v>
      </c>
      <c r="DM69" s="218" t="e">
        <f ca="1">IF(DM$3="分類不明", 計算_移輸出入額!$BG70, DM$133*計算_投入係数表!DM69)</f>
        <v>#DIV/0!</v>
      </c>
      <c r="DN69" s="218" t="e">
        <f ca="1">IF(DN$3="分類不明", 計算_移輸出入額!$BG70, DN$133*計算_投入係数表!DN69)</f>
        <v>#DIV/0!</v>
      </c>
      <c r="DO69" s="218" t="e">
        <f ca="1">IF(DO$3="分類不明", 計算_移輸出入額!$BG70, DO$133*計算_投入係数表!DO69)</f>
        <v>#DIV/0!</v>
      </c>
      <c r="DP69" s="218" t="e">
        <f ca="1">IF(DP$3="分類不明", 計算_移輸出入額!$BG70, DP$133*計算_投入係数表!DP69)</f>
        <v>#DIV/0!</v>
      </c>
      <c r="DQ69" s="218" t="e">
        <f ca="1">IF(DQ$3="分類不明", 計算_移輸出入額!$BG70, DQ$133*計算_投入係数表!DQ69)</f>
        <v>#DIV/0!</v>
      </c>
      <c r="DR69" s="218" t="e">
        <f ca="1">IF(DR$3="分類不明", 計算_移輸出入額!$BG70, DR$133*計算_投入係数表!DR69)</f>
        <v>#DIV/0!</v>
      </c>
      <c r="DS69" s="218" t="e">
        <f ca="1">IF(DS$3="分類不明", 計算_移輸出入額!$BG70, DS$133*計算_投入係数表!DS69)</f>
        <v>#DIV/0!</v>
      </c>
      <c r="DT69" s="219">
        <f t="shared" ref="DT69:DT123" ca="1" si="7">_xlfn.AGGREGATE(9, 6, $D69:$DS69)</f>
        <v>0</v>
      </c>
      <c r="DU69" s="214">
        <f>計算_基本取引表_調整前!DU69</f>
        <v>0</v>
      </c>
      <c r="DV69" s="214">
        <f>IF($C69="分類不明", 計算_基本取引表_調整前!DV69+_xlfn.AGGREGATE(9,6,計算_移輸出入額!$BF$5:$BF$124), 計算_基本取引表_調整前!DV69)</f>
        <v>0</v>
      </c>
      <c r="DW69" s="214">
        <f>計算_基本取引表_調整前!DW69</f>
        <v>0</v>
      </c>
      <c r="DX69" s="214">
        <f>計算_基本取引表_調整前!DX69</f>
        <v>0</v>
      </c>
      <c r="DY69" s="214">
        <f>計算_基本取引表_調整前!DY69</f>
        <v>0</v>
      </c>
      <c r="DZ69" s="214">
        <f>計算_基本取引表_調整前!DZ69</f>
        <v>0</v>
      </c>
      <c r="EA69" s="214" t="e">
        <f>計算_基本取引表_調整前!EA69</f>
        <v>#DIV/0!</v>
      </c>
      <c r="EB69" s="735">
        <f ca="1">IFERROR(SUMIF(振分, $C69, 入力_北海道基本取引表!EB$4:EB$124)*($EE69/SUMIF(振分, $C69, 入力_北海道基本取引表!$EG$4:$EG$107)), 0)</f>
        <v>0</v>
      </c>
      <c r="EC69" s="215" t="e">
        <f t="shared" ref="EC69:EC123" si="8">SUM($DU69:$EB69)</f>
        <v>#DIV/0!</v>
      </c>
      <c r="ED69" s="216" t="e">
        <f t="shared" ref="ED69:ED123" ca="1" si="9">$DT69+$EC69</f>
        <v>#DIV/0!</v>
      </c>
      <c r="EE69" s="214" t="e">
        <f ca="1"/>
        <v>#DIV/0!</v>
      </c>
      <c r="EF69" s="216" t="e">
        <f t="shared" ref="EF69:EF123" ca="1" si="10">$EC69+$EE69</f>
        <v>#DIV/0!</v>
      </c>
      <c r="EG69" s="216" t="e">
        <f t="shared" ca="1" si="6"/>
        <v>#DIV/0!</v>
      </c>
      <c r="EH69" s="214" t="e">
        <f ca="1"/>
        <v>#DIV/0!</v>
      </c>
      <c r="EI69" s="216" t="e">
        <f t="shared" ref="EI69:EI123" ca="1" si="11">$EF69+$EH69</f>
        <v>#DIV/0!</v>
      </c>
      <c r="EJ69" s="216" t="e">
        <f ca="1"/>
        <v>#DIV/0!</v>
      </c>
      <c r="EK69" s="215"/>
    </row>
    <row r="70" spans="2:141" s="6" customFormat="1" ht="15.75" hidden="1" customHeight="1" x14ac:dyDescent="0.25">
      <c r="B70" s="53">
        <v>67</v>
      </c>
      <c r="C70" s="192" t="str">
        <v>-</v>
      </c>
      <c r="D70" s="211">
        <f ca="1">IF(D$3="分類不明", 計算_移輸出入額!$BG71, D$133*計算_投入係数表!D70)</f>
        <v>0</v>
      </c>
      <c r="E70" s="212">
        <f ca="1">IF(E$3="分類不明", 計算_移輸出入額!$BG71, E$133*計算_投入係数表!E70)</f>
        <v>0</v>
      </c>
      <c r="F70" s="212">
        <f ca="1">IF(F$3="分類不明", 計算_移輸出入額!$BG71, F$133*計算_投入係数表!F70)</f>
        <v>0</v>
      </c>
      <c r="G70" s="212">
        <f ca="1">IF(G$3="分類不明", 計算_移輸出入額!$BG71, G$133*計算_投入係数表!G70)</f>
        <v>0</v>
      </c>
      <c r="H70" s="212">
        <f ca="1">IF(H$3="分類不明", 計算_移輸出入額!$BG71, H$133*計算_投入係数表!H70)</f>
        <v>0</v>
      </c>
      <c r="I70" s="212">
        <f ca="1">IF(I$3="分類不明", 計算_移輸出入額!$BG71, I$133*計算_投入係数表!I70)</f>
        <v>0</v>
      </c>
      <c r="J70" s="212">
        <f ca="1">IF(J$3="分類不明", 計算_移輸出入額!$BG71, J$133*計算_投入係数表!J70)</f>
        <v>0</v>
      </c>
      <c r="K70" s="212">
        <f ca="1">IF(K$3="分類不明", 計算_移輸出入額!$BG71, K$133*計算_投入係数表!K70)</f>
        <v>0</v>
      </c>
      <c r="L70" s="212">
        <f ca="1">IF(L$3="分類不明", 計算_移輸出入額!$BG71, L$133*計算_投入係数表!L70)</f>
        <v>0</v>
      </c>
      <c r="M70" s="212">
        <f ca="1">IF(M$3="分類不明", 計算_移輸出入額!$BG71, M$133*計算_投入係数表!M70)</f>
        <v>0</v>
      </c>
      <c r="N70" s="212">
        <f ca="1">IF(N$3="分類不明", 計算_移輸出入額!$BG71, N$133*計算_投入係数表!N70)</f>
        <v>0</v>
      </c>
      <c r="O70" s="212">
        <f ca="1">IF(O$3="分類不明", 計算_移輸出入額!$BG71, O$133*計算_投入係数表!O70)</f>
        <v>0</v>
      </c>
      <c r="P70" s="212" t="e">
        <f ca="1">IF(P$3="分類不明", 計算_移輸出入額!$BG71, P$133*計算_投入係数表!P70)</f>
        <v>#DIV/0!</v>
      </c>
      <c r="Q70" s="212" t="e">
        <f ca="1">IF(Q$3="分類不明", 計算_移輸出入額!$BG71, Q$133*計算_投入係数表!Q70)</f>
        <v>#DIV/0!</v>
      </c>
      <c r="R70" s="212" t="e">
        <f ca="1">IF(R$3="分類不明", 計算_移輸出入額!$BG71, R$133*計算_投入係数表!R70)</f>
        <v>#DIV/0!</v>
      </c>
      <c r="S70" s="212" t="e">
        <f ca="1">IF(S$3="分類不明", 計算_移輸出入額!$BG71, S$133*計算_投入係数表!S70)</f>
        <v>#DIV/0!</v>
      </c>
      <c r="T70" s="212" t="e">
        <f ca="1">IF(T$3="分類不明", 計算_移輸出入額!$BG71, T$133*計算_投入係数表!T70)</f>
        <v>#DIV/0!</v>
      </c>
      <c r="U70" s="212" t="e">
        <f ca="1">IF(U$3="分類不明", 計算_移輸出入額!$BG71, U$133*計算_投入係数表!U70)</f>
        <v>#DIV/0!</v>
      </c>
      <c r="V70" s="212" t="e">
        <f ca="1">IF(V$3="分類不明", 計算_移輸出入額!$BG71, V$133*計算_投入係数表!V70)</f>
        <v>#DIV/0!</v>
      </c>
      <c r="W70" s="212" t="e">
        <f ca="1">IF(W$3="分類不明", 計算_移輸出入額!$BG71, W$133*計算_投入係数表!W70)</f>
        <v>#DIV/0!</v>
      </c>
      <c r="X70" s="212" t="e">
        <f ca="1">IF(X$3="分類不明", 計算_移輸出入額!$BG71, X$133*計算_投入係数表!X70)</f>
        <v>#DIV/0!</v>
      </c>
      <c r="Y70" s="212" t="e">
        <f ca="1">IF(Y$3="分類不明", 計算_移輸出入額!$BG71, Y$133*計算_投入係数表!Y70)</f>
        <v>#DIV/0!</v>
      </c>
      <c r="Z70" s="212" t="e">
        <f ca="1">IF(Z$3="分類不明", 計算_移輸出入額!$BG71, Z$133*計算_投入係数表!Z70)</f>
        <v>#DIV/0!</v>
      </c>
      <c r="AA70" s="212" t="e">
        <f ca="1">IF(AA$3="分類不明", 計算_移輸出入額!$BG71, AA$133*計算_投入係数表!AA70)</f>
        <v>#DIV/0!</v>
      </c>
      <c r="AB70" s="212" t="e">
        <f ca="1">IF(AB$3="分類不明", 計算_移輸出入額!$BG71, AB$133*計算_投入係数表!AB70)</f>
        <v>#DIV/0!</v>
      </c>
      <c r="AC70" s="212" t="e">
        <f ca="1">IF(AC$3="分類不明", 計算_移輸出入額!$BG71, AC$133*計算_投入係数表!AC70)</f>
        <v>#DIV/0!</v>
      </c>
      <c r="AD70" s="212" t="e">
        <f ca="1">IF(AD$3="分類不明", 計算_移輸出入額!$BG71, AD$133*計算_投入係数表!AD70)</f>
        <v>#DIV/0!</v>
      </c>
      <c r="AE70" s="212" t="e">
        <f ca="1">IF(AE$3="分類不明", 計算_移輸出入額!$BG71, AE$133*計算_投入係数表!AE70)</f>
        <v>#DIV/0!</v>
      </c>
      <c r="AF70" s="212" t="e">
        <f ca="1">IF(AF$3="分類不明", 計算_移輸出入額!$BG71, AF$133*計算_投入係数表!AF70)</f>
        <v>#DIV/0!</v>
      </c>
      <c r="AG70" s="212" t="e">
        <f ca="1">IF(AG$3="分類不明", 計算_移輸出入額!$BG71, AG$133*計算_投入係数表!AG70)</f>
        <v>#DIV/0!</v>
      </c>
      <c r="AH70" s="212" t="e">
        <f ca="1">IF(AH$3="分類不明", 計算_移輸出入額!$BG71, AH$133*計算_投入係数表!AH70)</f>
        <v>#DIV/0!</v>
      </c>
      <c r="AI70" s="212" t="e">
        <f ca="1">IF(AI$3="分類不明", 計算_移輸出入額!$BG71, AI$133*計算_投入係数表!AI70)</f>
        <v>#DIV/0!</v>
      </c>
      <c r="AJ70" s="212" t="e">
        <f ca="1">IF(AJ$3="分類不明", 計算_移輸出入額!$BG71, AJ$133*計算_投入係数表!AJ70)</f>
        <v>#DIV/0!</v>
      </c>
      <c r="AK70" s="212" t="e">
        <f ca="1">IF(AK$3="分類不明", 計算_移輸出入額!$BG71, AK$133*計算_投入係数表!AK70)</f>
        <v>#DIV/0!</v>
      </c>
      <c r="AL70" s="212" t="e">
        <f ca="1">IF(AL$3="分類不明", 計算_移輸出入額!$BG71, AL$133*計算_投入係数表!AL70)</f>
        <v>#DIV/0!</v>
      </c>
      <c r="AM70" s="212" t="e">
        <f ca="1">IF(AM$3="分類不明", 計算_移輸出入額!$BG71, AM$133*計算_投入係数表!AM70)</f>
        <v>#DIV/0!</v>
      </c>
      <c r="AN70" s="212" t="e">
        <f ca="1">IF(AN$3="分類不明", 計算_移輸出入額!$BG71, AN$133*計算_投入係数表!AN70)</f>
        <v>#DIV/0!</v>
      </c>
      <c r="AO70" s="212" t="e">
        <f ca="1">IF(AO$3="分類不明", 計算_移輸出入額!$BG71, AO$133*計算_投入係数表!AO70)</f>
        <v>#DIV/0!</v>
      </c>
      <c r="AP70" s="212" t="e">
        <f ca="1">IF(AP$3="分類不明", 計算_移輸出入額!$BG71, AP$133*計算_投入係数表!AP70)</f>
        <v>#DIV/0!</v>
      </c>
      <c r="AQ70" s="212" t="e">
        <f ca="1">IF(AQ$3="分類不明", 計算_移輸出入額!$BG71, AQ$133*計算_投入係数表!AQ70)</f>
        <v>#DIV/0!</v>
      </c>
      <c r="AR70" s="212" t="e">
        <f ca="1">IF(AR$3="分類不明", 計算_移輸出入額!$BG71, AR$133*計算_投入係数表!AR70)</f>
        <v>#DIV/0!</v>
      </c>
      <c r="AS70" s="212" t="e">
        <f ca="1">IF(AS$3="分類不明", 計算_移輸出入額!$BG71, AS$133*計算_投入係数表!AS70)</f>
        <v>#DIV/0!</v>
      </c>
      <c r="AT70" s="212" t="e">
        <f ca="1">IF(AT$3="分類不明", 計算_移輸出入額!$BG71, AT$133*計算_投入係数表!AT70)</f>
        <v>#DIV/0!</v>
      </c>
      <c r="AU70" s="212" t="e">
        <f ca="1">IF(AU$3="分類不明", 計算_移輸出入額!$BG71, AU$133*計算_投入係数表!AU70)</f>
        <v>#DIV/0!</v>
      </c>
      <c r="AV70" s="212" t="e">
        <f ca="1">IF(AV$3="分類不明", 計算_移輸出入額!$BG71, AV$133*計算_投入係数表!AV70)</f>
        <v>#DIV/0!</v>
      </c>
      <c r="AW70" s="212" t="e">
        <f ca="1">IF(AW$3="分類不明", 計算_移輸出入額!$BG71, AW$133*計算_投入係数表!AW70)</f>
        <v>#DIV/0!</v>
      </c>
      <c r="AX70" s="212" t="e">
        <f ca="1">IF(AX$3="分類不明", 計算_移輸出入額!$BG71, AX$133*計算_投入係数表!AX70)</f>
        <v>#DIV/0!</v>
      </c>
      <c r="AY70" s="212" t="e">
        <f ca="1">IF(AY$3="分類不明", 計算_移輸出入額!$BG71, AY$133*計算_投入係数表!AY70)</f>
        <v>#DIV/0!</v>
      </c>
      <c r="AZ70" s="212" t="e">
        <f ca="1">IF(AZ$3="分類不明", 計算_移輸出入額!$BG71, AZ$133*計算_投入係数表!AZ70)</f>
        <v>#DIV/0!</v>
      </c>
      <c r="BA70" s="212" t="e">
        <f ca="1">IF(BA$3="分類不明", 計算_移輸出入額!$BG71, BA$133*計算_投入係数表!BA70)</f>
        <v>#DIV/0!</v>
      </c>
      <c r="BB70" s="212" t="e">
        <f ca="1">IF(BB$3="分類不明", 計算_移輸出入額!$BG71, BB$133*計算_投入係数表!BB70)</f>
        <v>#DIV/0!</v>
      </c>
      <c r="BC70" s="212" t="e">
        <f ca="1">IF(BC$3="分類不明", 計算_移輸出入額!$BG71, BC$133*計算_投入係数表!BC70)</f>
        <v>#DIV/0!</v>
      </c>
      <c r="BD70" s="212" t="e">
        <f ca="1">IF(BD$3="分類不明", 計算_移輸出入額!$BG71, BD$133*計算_投入係数表!BD70)</f>
        <v>#DIV/0!</v>
      </c>
      <c r="BE70" s="212" t="e">
        <f ca="1">IF(BE$3="分類不明", 計算_移輸出入額!$BG71, BE$133*計算_投入係数表!BE70)</f>
        <v>#DIV/0!</v>
      </c>
      <c r="BF70" s="212" t="e">
        <f ca="1">IF(BF$3="分類不明", 計算_移輸出入額!$BG71, BF$133*計算_投入係数表!BF70)</f>
        <v>#DIV/0!</v>
      </c>
      <c r="BG70" s="212" t="e">
        <f ca="1">IF(BG$3="分類不明", 計算_移輸出入額!$BG71, BG$133*計算_投入係数表!BG70)</f>
        <v>#DIV/0!</v>
      </c>
      <c r="BH70" s="212" t="e">
        <f ca="1">IF(BH$3="分類不明", 計算_移輸出入額!$BG71, BH$133*計算_投入係数表!BH70)</f>
        <v>#DIV/0!</v>
      </c>
      <c r="BI70" s="212" t="e">
        <f ca="1">IF(BI$3="分類不明", 計算_移輸出入額!$BG71, BI$133*計算_投入係数表!BI70)</f>
        <v>#DIV/0!</v>
      </c>
      <c r="BJ70" s="212" t="e">
        <f ca="1">IF(BJ$3="分類不明", 計算_移輸出入額!$BG71, BJ$133*計算_投入係数表!BJ70)</f>
        <v>#DIV/0!</v>
      </c>
      <c r="BK70" s="212" t="e">
        <f ca="1">IF(BK$3="分類不明", 計算_移輸出入額!$BG71, BK$133*計算_投入係数表!BK70)</f>
        <v>#DIV/0!</v>
      </c>
      <c r="BL70" s="212" t="e">
        <f ca="1">IF(BL$3="分類不明", 計算_移輸出入額!$BG71, BL$133*計算_投入係数表!BL70)</f>
        <v>#DIV/0!</v>
      </c>
      <c r="BM70" s="212" t="e">
        <f ca="1">IF(BM$3="分類不明", 計算_移輸出入額!$BG71, BM$133*計算_投入係数表!BM70)</f>
        <v>#DIV/0!</v>
      </c>
      <c r="BN70" s="212" t="e">
        <f ca="1">IF(BN$3="分類不明", 計算_移輸出入額!$BG71, BN$133*計算_投入係数表!BN70)</f>
        <v>#DIV/0!</v>
      </c>
      <c r="BO70" s="212" t="e">
        <f ca="1">IF(BO$3="分類不明", 計算_移輸出入額!$BG71, BO$133*計算_投入係数表!BO70)</f>
        <v>#DIV/0!</v>
      </c>
      <c r="BP70" s="212" t="e">
        <f ca="1">IF(BP$3="分類不明", 計算_移輸出入額!$BG71, BP$133*計算_投入係数表!BP70)</f>
        <v>#DIV/0!</v>
      </c>
      <c r="BQ70" s="212" t="e">
        <f ca="1">IF(BQ$3="分類不明", 計算_移輸出入額!$BG71, BQ$133*計算_投入係数表!BQ70)</f>
        <v>#DIV/0!</v>
      </c>
      <c r="BR70" s="212" t="e">
        <f ca="1">IF(BR$3="分類不明", 計算_移輸出入額!$BG71, BR$133*計算_投入係数表!BR70)</f>
        <v>#DIV/0!</v>
      </c>
      <c r="BS70" s="212" t="e">
        <f ca="1">IF(BS$3="分類不明", 計算_移輸出入額!$BG71, BS$133*計算_投入係数表!BS70)</f>
        <v>#DIV/0!</v>
      </c>
      <c r="BT70" s="212" t="e">
        <f ca="1">IF(BT$3="分類不明", 計算_移輸出入額!$BG71, BT$133*計算_投入係数表!BT70)</f>
        <v>#DIV/0!</v>
      </c>
      <c r="BU70" s="212" t="e">
        <f ca="1">IF(BU$3="分類不明", 計算_移輸出入額!$BG71, BU$133*計算_投入係数表!BU70)</f>
        <v>#DIV/0!</v>
      </c>
      <c r="BV70" s="212" t="e">
        <f ca="1">IF(BV$3="分類不明", 計算_移輸出入額!$BG71, BV$133*計算_投入係数表!BV70)</f>
        <v>#DIV/0!</v>
      </c>
      <c r="BW70" s="212" t="e">
        <f ca="1">IF(BW$3="分類不明", 計算_移輸出入額!$BG71, BW$133*計算_投入係数表!BW70)</f>
        <v>#DIV/0!</v>
      </c>
      <c r="BX70" s="212" t="e">
        <f ca="1">IF(BX$3="分類不明", 計算_移輸出入額!$BG71, BX$133*計算_投入係数表!BX70)</f>
        <v>#DIV/0!</v>
      </c>
      <c r="BY70" s="212" t="e">
        <f ca="1">IF(BY$3="分類不明", 計算_移輸出入額!$BG71, BY$133*計算_投入係数表!BY70)</f>
        <v>#DIV/0!</v>
      </c>
      <c r="BZ70" s="212" t="e">
        <f ca="1">IF(BZ$3="分類不明", 計算_移輸出入額!$BG71, BZ$133*計算_投入係数表!BZ70)</f>
        <v>#DIV/0!</v>
      </c>
      <c r="CA70" s="212" t="e">
        <f ca="1">IF(CA$3="分類不明", 計算_移輸出入額!$BG71, CA$133*計算_投入係数表!CA70)</f>
        <v>#DIV/0!</v>
      </c>
      <c r="CB70" s="212" t="e">
        <f ca="1">IF(CB$3="分類不明", 計算_移輸出入額!$BG71, CB$133*計算_投入係数表!CB70)</f>
        <v>#DIV/0!</v>
      </c>
      <c r="CC70" s="212" t="e">
        <f ca="1">IF(CC$3="分類不明", 計算_移輸出入額!$BG71, CC$133*計算_投入係数表!CC70)</f>
        <v>#DIV/0!</v>
      </c>
      <c r="CD70" s="212" t="e">
        <f ca="1">IF(CD$3="分類不明", 計算_移輸出入額!$BG71, CD$133*計算_投入係数表!CD70)</f>
        <v>#DIV/0!</v>
      </c>
      <c r="CE70" s="212" t="e">
        <f ca="1">IF(CE$3="分類不明", 計算_移輸出入額!$BG71, CE$133*計算_投入係数表!CE70)</f>
        <v>#DIV/0!</v>
      </c>
      <c r="CF70" s="212" t="e">
        <f ca="1">IF(CF$3="分類不明", 計算_移輸出入額!$BG71, CF$133*計算_投入係数表!CF70)</f>
        <v>#DIV/0!</v>
      </c>
      <c r="CG70" s="212" t="e">
        <f ca="1">IF(CG$3="分類不明", 計算_移輸出入額!$BG71, CG$133*計算_投入係数表!CG70)</f>
        <v>#DIV/0!</v>
      </c>
      <c r="CH70" s="212" t="e">
        <f ca="1">IF(CH$3="分類不明", 計算_移輸出入額!$BG71, CH$133*計算_投入係数表!CH70)</f>
        <v>#DIV/0!</v>
      </c>
      <c r="CI70" s="212" t="e">
        <f ca="1">IF(CI$3="分類不明", 計算_移輸出入額!$BG71, CI$133*計算_投入係数表!CI70)</f>
        <v>#DIV/0!</v>
      </c>
      <c r="CJ70" s="212" t="e">
        <f ca="1">IF(CJ$3="分類不明", 計算_移輸出入額!$BG71, CJ$133*計算_投入係数表!CJ70)</f>
        <v>#DIV/0!</v>
      </c>
      <c r="CK70" s="212" t="e">
        <f ca="1">IF(CK$3="分類不明", 計算_移輸出入額!$BG71, CK$133*計算_投入係数表!CK70)</f>
        <v>#DIV/0!</v>
      </c>
      <c r="CL70" s="212" t="e">
        <f ca="1">IF(CL$3="分類不明", 計算_移輸出入額!$BG71, CL$133*計算_投入係数表!CL70)</f>
        <v>#DIV/0!</v>
      </c>
      <c r="CM70" s="212" t="e">
        <f ca="1">IF(CM$3="分類不明", 計算_移輸出入額!$BG71, CM$133*計算_投入係数表!CM70)</f>
        <v>#DIV/0!</v>
      </c>
      <c r="CN70" s="212" t="e">
        <f ca="1">IF(CN$3="分類不明", 計算_移輸出入額!$BG71, CN$133*計算_投入係数表!CN70)</f>
        <v>#DIV/0!</v>
      </c>
      <c r="CO70" s="212" t="e">
        <f ca="1">IF(CO$3="分類不明", 計算_移輸出入額!$BG71, CO$133*計算_投入係数表!CO70)</f>
        <v>#DIV/0!</v>
      </c>
      <c r="CP70" s="212" t="e">
        <f ca="1">IF(CP$3="分類不明", 計算_移輸出入額!$BG71, CP$133*計算_投入係数表!CP70)</f>
        <v>#DIV/0!</v>
      </c>
      <c r="CQ70" s="212" t="e">
        <f ca="1">IF(CQ$3="分類不明", 計算_移輸出入額!$BG71, CQ$133*計算_投入係数表!CQ70)</f>
        <v>#DIV/0!</v>
      </c>
      <c r="CR70" s="212" t="e">
        <f ca="1">IF(CR$3="分類不明", 計算_移輸出入額!$BG71, CR$133*計算_投入係数表!CR70)</f>
        <v>#DIV/0!</v>
      </c>
      <c r="CS70" s="212" t="e">
        <f ca="1">IF(CS$3="分類不明", 計算_移輸出入額!$BG71, CS$133*計算_投入係数表!CS70)</f>
        <v>#DIV/0!</v>
      </c>
      <c r="CT70" s="212" t="e">
        <f ca="1">IF(CT$3="分類不明", 計算_移輸出入額!$BG71, CT$133*計算_投入係数表!CT70)</f>
        <v>#DIV/0!</v>
      </c>
      <c r="CU70" s="212" t="e">
        <f ca="1">IF(CU$3="分類不明", 計算_移輸出入額!$BG71, CU$133*計算_投入係数表!CU70)</f>
        <v>#DIV/0!</v>
      </c>
      <c r="CV70" s="212" t="e">
        <f ca="1">IF(CV$3="分類不明", 計算_移輸出入額!$BG71, CV$133*計算_投入係数表!CV70)</f>
        <v>#DIV/0!</v>
      </c>
      <c r="CW70" s="212" t="e">
        <f ca="1">IF(CW$3="分類不明", 計算_移輸出入額!$BG71, CW$133*計算_投入係数表!CW70)</f>
        <v>#DIV/0!</v>
      </c>
      <c r="CX70" s="212" t="e">
        <f ca="1">IF(CX$3="分類不明", 計算_移輸出入額!$BG71, CX$133*計算_投入係数表!CX70)</f>
        <v>#DIV/0!</v>
      </c>
      <c r="CY70" s="212" t="e">
        <f ca="1">IF(CY$3="分類不明", 計算_移輸出入額!$BG71, CY$133*計算_投入係数表!CY70)</f>
        <v>#DIV/0!</v>
      </c>
      <c r="CZ70" s="212" t="e">
        <f ca="1">IF(CZ$3="分類不明", 計算_移輸出入額!$BG71, CZ$133*計算_投入係数表!CZ70)</f>
        <v>#DIV/0!</v>
      </c>
      <c r="DA70" s="212" t="e">
        <f ca="1">IF(DA$3="分類不明", 計算_移輸出入額!$BG71, DA$133*計算_投入係数表!DA70)</f>
        <v>#DIV/0!</v>
      </c>
      <c r="DB70" s="212" t="e">
        <f ca="1">IF(DB$3="分類不明", 計算_移輸出入額!$BG71, DB$133*計算_投入係数表!DB70)</f>
        <v>#DIV/0!</v>
      </c>
      <c r="DC70" s="212" t="e">
        <f ca="1">IF(DC$3="分類不明", 計算_移輸出入額!$BG71, DC$133*計算_投入係数表!DC70)</f>
        <v>#DIV/0!</v>
      </c>
      <c r="DD70" s="212" t="e">
        <f ca="1">IF(DD$3="分類不明", 計算_移輸出入額!$BG71, DD$133*計算_投入係数表!DD70)</f>
        <v>#DIV/0!</v>
      </c>
      <c r="DE70" s="212" t="e">
        <f ca="1">IF(DE$3="分類不明", 計算_移輸出入額!$BG71, DE$133*計算_投入係数表!DE70)</f>
        <v>#DIV/0!</v>
      </c>
      <c r="DF70" s="212" t="e">
        <f ca="1">IF(DF$3="分類不明", 計算_移輸出入額!$BG71, DF$133*計算_投入係数表!DF70)</f>
        <v>#DIV/0!</v>
      </c>
      <c r="DG70" s="212" t="e">
        <f ca="1">IF(DG$3="分類不明", 計算_移輸出入額!$BG71, DG$133*計算_投入係数表!DG70)</f>
        <v>#DIV/0!</v>
      </c>
      <c r="DH70" s="212" t="e">
        <f ca="1">IF(DH$3="分類不明", 計算_移輸出入額!$BG71, DH$133*計算_投入係数表!DH70)</f>
        <v>#DIV/0!</v>
      </c>
      <c r="DI70" s="212" t="e">
        <f ca="1">IF(DI$3="分類不明", 計算_移輸出入額!$BG71, DI$133*計算_投入係数表!DI70)</f>
        <v>#DIV/0!</v>
      </c>
      <c r="DJ70" s="212" t="e">
        <f ca="1">IF(DJ$3="分類不明", 計算_移輸出入額!$BG71, DJ$133*計算_投入係数表!DJ70)</f>
        <v>#DIV/0!</v>
      </c>
      <c r="DK70" s="212" t="e">
        <f ca="1">IF(DK$3="分類不明", 計算_移輸出入額!$BG71, DK$133*計算_投入係数表!DK70)</f>
        <v>#DIV/0!</v>
      </c>
      <c r="DL70" s="212" t="e">
        <f ca="1">IF(DL$3="分類不明", 計算_移輸出入額!$BG71, DL$133*計算_投入係数表!DL70)</f>
        <v>#DIV/0!</v>
      </c>
      <c r="DM70" s="212" t="e">
        <f ca="1">IF(DM$3="分類不明", 計算_移輸出入額!$BG71, DM$133*計算_投入係数表!DM70)</f>
        <v>#DIV/0!</v>
      </c>
      <c r="DN70" s="212" t="e">
        <f ca="1">IF(DN$3="分類不明", 計算_移輸出入額!$BG71, DN$133*計算_投入係数表!DN70)</f>
        <v>#DIV/0!</v>
      </c>
      <c r="DO70" s="212" t="e">
        <f ca="1">IF(DO$3="分類不明", 計算_移輸出入額!$BG71, DO$133*計算_投入係数表!DO70)</f>
        <v>#DIV/0!</v>
      </c>
      <c r="DP70" s="212" t="e">
        <f ca="1">IF(DP$3="分類不明", 計算_移輸出入額!$BG71, DP$133*計算_投入係数表!DP70)</f>
        <v>#DIV/0!</v>
      </c>
      <c r="DQ70" s="212" t="e">
        <f ca="1">IF(DQ$3="分類不明", 計算_移輸出入額!$BG71, DQ$133*計算_投入係数表!DQ70)</f>
        <v>#DIV/0!</v>
      </c>
      <c r="DR70" s="212" t="e">
        <f ca="1">IF(DR$3="分類不明", 計算_移輸出入額!$BG71, DR$133*計算_投入係数表!DR70)</f>
        <v>#DIV/0!</v>
      </c>
      <c r="DS70" s="212" t="e">
        <f ca="1">IF(DS$3="分類不明", 計算_移輸出入額!$BG71, DS$133*計算_投入係数表!DS70)</f>
        <v>#DIV/0!</v>
      </c>
      <c r="DT70" s="213">
        <f t="shared" ca="1" si="7"/>
        <v>0</v>
      </c>
      <c r="DU70" s="214">
        <f>計算_基本取引表_調整前!DU70</f>
        <v>0</v>
      </c>
      <c r="DV70" s="214">
        <f>IF($C70="分類不明", 計算_基本取引表_調整前!DV70+_xlfn.AGGREGATE(9,6,計算_移輸出入額!$BF$5:$BF$124), 計算_基本取引表_調整前!DV70)</f>
        <v>0</v>
      </c>
      <c r="DW70" s="214">
        <f>計算_基本取引表_調整前!DW70</f>
        <v>0</v>
      </c>
      <c r="DX70" s="214">
        <f>計算_基本取引表_調整前!DX70</f>
        <v>0</v>
      </c>
      <c r="DY70" s="214">
        <f>計算_基本取引表_調整前!DY70</f>
        <v>0</v>
      </c>
      <c r="DZ70" s="214">
        <f>計算_基本取引表_調整前!DZ70</f>
        <v>0</v>
      </c>
      <c r="EA70" s="214" t="e">
        <f>計算_基本取引表_調整前!EA70</f>
        <v>#DIV/0!</v>
      </c>
      <c r="EB70" s="735">
        <f ca="1">IFERROR(SUMIF(振分, $C70, 入力_北海道基本取引表!EB$4:EB$124)*($EE70/SUMIF(振分, $C70, 入力_北海道基本取引表!$EG$4:$EG$107)), 0)</f>
        <v>0</v>
      </c>
      <c r="EC70" s="215" t="e">
        <f t="shared" si="8"/>
        <v>#DIV/0!</v>
      </c>
      <c r="ED70" s="216" t="e">
        <f t="shared" ca="1" si="9"/>
        <v>#DIV/0!</v>
      </c>
      <c r="EE70" s="214" t="e">
        <f ca="1"/>
        <v>#DIV/0!</v>
      </c>
      <c r="EF70" s="216" t="e">
        <f t="shared" ca="1" si="10"/>
        <v>#DIV/0!</v>
      </c>
      <c r="EG70" s="216" t="e">
        <f t="shared" ca="1" si="6"/>
        <v>#DIV/0!</v>
      </c>
      <c r="EH70" s="214" t="e">
        <f ca="1"/>
        <v>#DIV/0!</v>
      </c>
      <c r="EI70" s="216" t="e">
        <f t="shared" ca="1" si="11"/>
        <v>#DIV/0!</v>
      </c>
      <c r="EJ70" s="216" t="e">
        <f ca="1"/>
        <v>#DIV/0!</v>
      </c>
      <c r="EK70" s="215"/>
    </row>
    <row r="71" spans="2:141" s="6" customFormat="1" ht="15.75" hidden="1" customHeight="1" x14ac:dyDescent="0.25">
      <c r="B71" s="53">
        <v>68</v>
      </c>
      <c r="C71" s="192" t="str">
        <v>-</v>
      </c>
      <c r="D71" s="211">
        <f ca="1">IF(D$3="分類不明", 計算_移輸出入額!$BG72, D$133*計算_投入係数表!D71)</f>
        <v>0</v>
      </c>
      <c r="E71" s="212">
        <f ca="1">IF(E$3="分類不明", 計算_移輸出入額!$BG72, E$133*計算_投入係数表!E71)</f>
        <v>0</v>
      </c>
      <c r="F71" s="212">
        <f ca="1">IF(F$3="分類不明", 計算_移輸出入額!$BG72, F$133*計算_投入係数表!F71)</f>
        <v>0</v>
      </c>
      <c r="G71" s="212">
        <f ca="1">IF(G$3="分類不明", 計算_移輸出入額!$BG72, G$133*計算_投入係数表!G71)</f>
        <v>0</v>
      </c>
      <c r="H71" s="212">
        <f ca="1">IF(H$3="分類不明", 計算_移輸出入額!$BG72, H$133*計算_投入係数表!H71)</f>
        <v>0</v>
      </c>
      <c r="I71" s="212">
        <f ca="1">IF(I$3="分類不明", 計算_移輸出入額!$BG72, I$133*計算_投入係数表!I71)</f>
        <v>0</v>
      </c>
      <c r="J71" s="212">
        <f ca="1">IF(J$3="分類不明", 計算_移輸出入額!$BG72, J$133*計算_投入係数表!J71)</f>
        <v>0</v>
      </c>
      <c r="K71" s="212">
        <f ca="1">IF(K$3="分類不明", 計算_移輸出入額!$BG72, K$133*計算_投入係数表!K71)</f>
        <v>0</v>
      </c>
      <c r="L71" s="212">
        <f ca="1">IF(L$3="分類不明", 計算_移輸出入額!$BG72, L$133*計算_投入係数表!L71)</f>
        <v>0</v>
      </c>
      <c r="M71" s="212">
        <f ca="1">IF(M$3="分類不明", 計算_移輸出入額!$BG72, M$133*計算_投入係数表!M71)</f>
        <v>0</v>
      </c>
      <c r="N71" s="212">
        <f ca="1">IF(N$3="分類不明", 計算_移輸出入額!$BG72, N$133*計算_投入係数表!N71)</f>
        <v>0</v>
      </c>
      <c r="O71" s="212">
        <f ca="1">IF(O$3="分類不明", 計算_移輸出入額!$BG72, O$133*計算_投入係数表!O71)</f>
        <v>0</v>
      </c>
      <c r="P71" s="212" t="e">
        <f ca="1">IF(P$3="分類不明", 計算_移輸出入額!$BG72, P$133*計算_投入係数表!P71)</f>
        <v>#DIV/0!</v>
      </c>
      <c r="Q71" s="212" t="e">
        <f ca="1">IF(Q$3="分類不明", 計算_移輸出入額!$BG72, Q$133*計算_投入係数表!Q71)</f>
        <v>#DIV/0!</v>
      </c>
      <c r="R71" s="212" t="e">
        <f ca="1">IF(R$3="分類不明", 計算_移輸出入額!$BG72, R$133*計算_投入係数表!R71)</f>
        <v>#DIV/0!</v>
      </c>
      <c r="S71" s="212" t="e">
        <f ca="1">IF(S$3="分類不明", 計算_移輸出入額!$BG72, S$133*計算_投入係数表!S71)</f>
        <v>#DIV/0!</v>
      </c>
      <c r="T71" s="212" t="e">
        <f ca="1">IF(T$3="分類不明", 計算_移輸出入額!$BG72, T$133*計算_投入係数表!T71)</f>
        <v>#DIV/0!</v>
      </c>
      <c r="U71" s="212" t="e">
        <f ca="1">IF(U$3="分類不明", 計算_移輸出入額!$BG72, U$133*計算_投入係数表!U71)</f>
        <v>#DIV/0!</v>
      </c>
      <c r="V71" s="212" t="e">
        <f ca="1">IF(V$3="分類不明", 計算_移輸出入額!$BG72, V$133*計算_投入係数表!V71)</f>
        <v>#DIV/0!</v>
      </c>
      <c r="W71" s="212" t="e">
        <f ca="1">IF(W$3="分類不明", 計算_移輸出入額!$BG72, W$133*計算_投入係数表!W71)</f>
        <v>#DIV/0!</v>
      </c>
      <c r="X71" s="212" t="e">
        <f ca="1">IF(X$3="分類不明", 計算_移輸出入額!$BG72, X$133*計算_投入係数表!X71)</f>
        <v>#DIV/0!</v>
      </c>
      <c r="Y71" s="212" t="e">
        <f ca="1">IF(Y$3="分類不明", 計算_移輸出入額!$BG72, Y$133*計算_投入係数表!Y71)</f>
        <v>#DIV/0!</v>
      </c>
      <c r="Z71" s="212" t="e">
        <f ca="1">IF(Z$3="分類不明", 計算_移輸出入額!$BG72, Z$133*計算_投入係数表!Z71)</f>
        <v>#DIV/0!</v>
      </c>
      <c r="AA71" s="212" t="e">
        <f ca="1">IF(AA$3="分類不明", 計算_移輸出入額!$BG72, AA$133*計算_投入係数表!AA71)</f>
        <v>#DIV/0!</v>
      </c>
      <c r="AB71" s="212" t="e">
        <f ca="1">IF(AB$3="分類不明", 計算_移輸出入額!$BG72, AB$133*計算_投入係数表!AB71)</f>
        <v>#DIV/0!</v>
      </c>
      <c r="AC71" s="212" t="e">
        <f ca="1">IF(AC$3="分類不明", 計算_移輸出入額!$BG72, AC$133*計算_投入係数表!AC71)</f>
        <v>#DIV/0!</v>
      </c>
      <c r="AD71" s="212" t="e">
        <f ca="1">IF(AD$3="分類不明", 計算_移輸出入額!$BG72, AD$133*計算_投入係数表!AD71)</f>
        <v>#DIV/0!</v>
      </c>
      <c r="AE71" s="212" t="e">
        <f ca="1">IF(AE$3="分類不明", 計算_移輸出入額!$BG72, AE$133*計算_投入係数表!AE71)</f>
        <v>#DIV/0!</v>
      </c>
      <c r="AF71" s="212" t="e">
        <f ca="1">IF(AF$3="分類不明", 計算_移輸出入額!$BG72, AF$133*計算_投入係数表!AF71)</f>
        <v>#DIV/0!</v>
      </c>
      <c r="AG71" s="212" t="e">
        <f ca="1">IF(AG$3="分類不明", 計算_移輸出入額!$BG72, AG$133*計算_投入係数表!AG71)</f>
        <v>#DIV/0!</v>
      </c>
      <c r="AH71" s="212" t="e">
        <f ca="1">IF(AH$3="分類不明", 計算_移輸出入額!$BG72, AH$133*計算_投入係数表!AH71)</f>
        <v>#DIV/0!</v>
      </c>
      <c r="AI71" s="212" t="e">
        <f ca="1">IF(AI$3="分類不明", 計算_移輸出入額!$BG72, AI$133*計算_投入係数表!AI71)</f>
        <v>#DIV/0!</v>
      </c>
      <c r="AJ71" s="212" t="e">
        <f ca="1">IF(AJ$3="分類不明", 計算_移輸出入額!$BG72, AJ$133*計算_投入係数表!AJ71)</f>
        <v>#DIV/0!</v>
      </c>
      <c r="AK71" s="212" t="e">
        <f ca="1">IF(AK$3="分類不明", 計算_移輸出入額!$BG72, AK$133*計算_投入係数表!AK71)</f>
        <v>#DIV/0!</v>
      </c>
      <c r="AL71" s="212" t="e">
        <f ca="1">IF(AL$3="分類不明", 計算_移輸出入額!$BG72, AL$133*計算_投入係数表!AL71)</f>
        <v>#DIV/0!</v>
      </c>
      <c r="AM71" s="212" t="e">
        <f ca="1">IF(AM$3="分類不明", 計算_移輸出入額!$BG72, AM$133*計算_投入係数表!AM71)</f>
        <v>#DIV/0!</v>
      </c>
      <c r="AN71" s="212" t="e">
        <f ca="1">IF(AN$3="分類不明", 計算_移輸出入額!$BG72, AN$133*計算_投入係数表!AN71)</f>
        <v>#DIV/0!</v>
      </c>
      <c r="AO71" s="212" t="e">
        <f ca="1">IF(AO$3="分類不明", 計算_移輸出入額!$BG72, AO$133*計算_投入係数表!AO71)</f>
        <v>#DIV/0!</v>
      </c>
      <c r="AP71" s="212" t="e">
        <f ca="1">IF(AP$3="分類不明", 計算_移輸出入額!$BG72, AP$133*計算_投入係数表!AP71)</f>
        <v>#DIV/0!</v>
      </c>
      <c r="AQ71" s="212" t="e">
        <f ca="1">IF(AQ$3="分類不明", 計算_移輸出入額!$BG72, AQ$133*計算_投入係数表!AQ71)</f>
        <v>#DIV/0!</v>
      </c>
      <c r="AR71" s="212" t="e">
        <f ca="1">IF(AR$3="分類不明", 計算_移輸出入額!$BG72, AR$133*計算_投入係数表!AR71)</f>
        <v>#DIV/0!</v>
      </c>
      <c r="AS71" s="212" t="e">
        <f ca="1">IF(AS$3="分類不明", 計算_移輸出入額!$BG72, AS$133*計算_投入係数表!AS71)</f>
        <v>#DIV/0!</v>
      </c>
      <c r="AT71" s="212" t="e">
        <f ca="1">IF(AT$3="分類不明", 計算_移輸出入額!$BG72, AT$133*計算_投入係数表!AT71)</f>
        <v>#DIV/0!</v>
      </c>
      <c r="AU71" s="212" t="e">
        <f ca="1">IF(AU$3="分類不明", 計算_移輸出入額!$BG72, AU$133*計算_投入係数表!AU71)</f>
        <v>#DIV/0!</v>
      </c>
      <c r="AV71" s="212" t="e">
        <f ca="1">IF(AV$3="分類不明", 計算_移輸出入額!$BG72, AV$133*計算_投入係数表!AV71)</f>
        <v>#DIV/0!</v>
      </c>
      <c r="AW71" s="212" t="e">
        <f ca="1">IF(AW$3="分類不明", 計算_移輸出入額!$BG72, AW$133*計算_投入係数表!AW71)</f>
        <v>#DIV/0!</v>
      </c>
      <c r="AX71" s="212" t="e">
        <f ca="1">IF(AX$3="分類不明", 計算_移輸出入額!$BG72, AX$133*計算_投入係数表!AX71)</f>
        <v>#DIV/0!</v>
      </c>
      <c r="AY71" s="212" t="e">
        <f ca="1">IF(AY$3="分類不明", 計算_移輸出入額!$BG72, AY$133*計算_投入係数表!AY71)</f>
        <v>#DIV/0!</v>
      </c>
      <c r="AZ71" s="212" t="e">
        <f ca="1">IF(AZ$3="分類不明", 計算_移輸出入額!$BG72, AZ$133*計算_投入係数表!AZ71)</f>
        <v>#DIV/0!</v>
      </c>
      <c r="BA71" s="212" t="e">
        <f ca="1">IF(BA$3="分類不明", 計算_移輸出入額!$BG72, BA$133*計算_投入係数表!BA71)</f>
        <v>#DIV/0!</v>
      </c>
      <c r="BB71" s="212" t="e">
        <f ca="1">IF(BB$3="分類不明", 計算_移輸出入額!$BG72, BB$133*計算_投入係数表!BB71)</f>
        <v>#DIV/0!</v>
      </c>
      <c r="BC71" s="212" t="e">
        <f ca="1">IF(BC$3="分類不明", 計算_移輸出入額!$BG72, BC$133*計算_投入係数表!BC71)</f>
        <v>#DIV/0!</v>
      </c>
      <c r="BD71" s="212" t="e">
        <f ca="1">IF(BD$3="分類不明", 計算_移輸出入額!$BG72, BD$133*計算_投入係数表!BD71)</f>
        <v>#DIV/0!</v>
      </c>
      <c r="BE71" s="212" t="e">
        <f ca="1">IF(BE$3="分類不明", 計算_移輸出入額!$BG72, BE$133*計算_投入係数表!BE71)</f>
        <v>#DIV/0!</v>
      </c>
      <c r="BF71" s="212" t="e">
        <f ca="1">IF(BF$3="分類不明", 計算_移輸出入額!$BG72, BF$133*計算_投入係数表!BF71)</f>
        <v>#DIV/0!</v>
      </c>
      <c r="BG71" s="212" t="e">
        <f ca="1">IF(BG$3="分類不明", 計算_移輸出入額!$BG72, BG$133*計算_投入係数表!BG71)</f>
        <v>#DIV/0!</v>
      </c>
      <c r="BH71" s="212" t="e">
        <f ca="1">IF(BH$3="分類不明", 計算_移輸出入額!$BG72, BH$133*計算_投入係数表!BH71)</f>
        <v>#DIV/0!</v>
      </c>
      <c r="BI71" s="212" t="e">
        <f ca="1">IF(BI$3="分類不明", 計算_移輸出入額!$BG72, BI$133*計算_投入係数表!BI71)</f>
        <v>#DIV/0!</v>
      </c>
      <c r="BJ71" s="212" t="e">
        <f ca="1">IF(BJ$3="分類不明", 計算_移輸出入額!$BG72, BJ$133*計算_投入係数表!BJ71)</f>
        <v>#DIV/0!</v>
      </c>
      <c r="BK71" s="212" t="e">
        <f ca="1">IF(BK$3="分類不明", 計算_移輸出入額!$BG72, BK$133*計算_投入係数表!BK71)</f>
        <v>#DIV/0!</v>
      </c>
      <c r="BL71" s="212" t="e">
        <f ca="1">IF(BL$3="分類不明", 計算_移輸出入額!$BG72, BL$133*計算_投入係数表!BL71)</f>
        <v>#DIV/0!</v>
      </c>
      <c r="BM71" s="212" t="e">
        <f ca="1">IF(BM$3="分類不明", 計算_移輸出入額!$BG72, BM$133*計算_投入係数表!BM71)</f>
        <v>#DIV/0!</v>
      </c>
      <c r="BN71" s="212" t="e">
        <f ca="1">IF(BN$3="分類不明", 計算_移輸出入額!$BG72, BN$133*計算_投入係数表!BN71)</f>
        <v>#DIV/0!</v>
      </c>
      <c r="BO71" s="212" t="e">
        <f ca="1">IF(BO$3="分類不明", 計算_移輸出入額!$BG72, BO$133*計算_投入係数表!BO71)</f>
        <v>#DIV/0!</v>
      </c>
      <c r="BP71" s="212" t="e">
        <f ca="1">IF(BP$3="分類不明", 計算_移輸出入額!$BG72, BP$133*計算_投入係数表!BP71)</f>
        <v>#DIV/0!</v>
      </c>
      <c r="BQ71" s="212" t="e">
        <f ca="1">IF(BQ$3="分類不明", 計算_移輸出入額!$BG72, BQ$133*計算_投入係数表!BQ71)</f>
        <v>#DIV/0!</v>
      </c>
      <c r="BR71" s="212" t="e">
        <f ca="1">IF(BR$3="分類不明", 計算_移輸出入額!$BG72, BR$133*計算_投入係数表!BR71)</f>
        <v>#DIV/0!</v>
      </c>
      <c r="BS71" s="212" t="e">
        <f ca="1">IF(BS$3="分類不明", 計算_移輸出入額!$BG72, BS$133*計算_投入係数表!BS71)</f>
        <v>#DIV/0!</v>
      </c>
      <c r="BT71" s="212" t="e">
        <f ca="1">IF(BT$3="分類不明", 計算_移輸出入額!$BG72, BT$133*計算_投入係数表!BT71)</f>
        <v>#DIV/0!</v>
      </c>
      <c r="BU71" s="212" t="e">
        <f ca="1">IF(BU$3="分類不明", 計算_移輸出入額!$BG72, BU$133*計算_投入係数表!BU71)</f>
        <v>#DIV/0!</v>
      </c>
      <c r="BV71" s="212" t="e">
        <f ca="1">IF(BV$3="分類不明", 計算_移輸出入額!$BG72, BV$133*計算_投入係数表!BV71)</f>
        <v>#DIV/0!</v>
      </c>
      <c r="BW71" s="212" t="e">
        <f ca="1">IF(BW$3="分類不明", 計算_移輸出入額!$BG72, BW$133*計算_投入係数表!BW71)</f>
        <v>#DIV/0!</v>
      </c>
      <c r="BX71" s="212" t="e">
        <f ca="1">IF(BX$3="分類不明", 計算_移輸出入額!$BG72, BX$133*計算_投入係数表!BX71)</f>
        <v>#DIV/0!</v>
      </c>
      <c r="BY71" s="212" t="e">
        <f ca="1">IF(BY$3="分類不明", 計算_移輸出入額!$BG72, BY$133*計算_投入係数表!BY71)</f>
        <v>#DIV/0!</v>
      </c>
      <c r="BZ71" s="212" t="e">
        <f ca="1">IF(BZ$3="分類不明", 計算_移輸出入額!$BG72, BZ$133*計算_投入係数表!BZ71)</f>
        <v>#DIV/0!</v>
      </c>
      <c r="CA71" s="212" t="e">
        <f ca="1">IF(CA$3="分類不明", 計算_移輸出入額!$BG72, CA$133*計算_投入係数表!CA71)</f>
        <v>#DIV/0!</v>
      </c>
      <c r="CB71" s="212" t="e">
        <f ca="1">IF(CB$3="分類不明", 計算_移輸出入額!$BG72, CB$133*計算_投入係数表!CB71)</f>
        <v>#DIV/0!</v>
      </c>
      <c r="CC71" s="212" t="e">
        <f ca="1">IF(CC$3="分類不明", 計算_移輸出入額!$BG72, CC$133*計算_投入係数表!CC71)</f>
        <v>#DIV/0!</v>
      </c>
      <c r="CD71" s="212" t="e">
        <f ca="1">IF(CD$3="分類不明", 計算_移輸出入額!$BG72, CD$133*計算_投入係数表!CD71)</f>
        <v>#DIV/0!</v>
      </c>
      <c r="CE71" s="212" t="e">
        <f ca="1">IF(CE$3="分類不明", 計算_移輸出入額!$BG72, CE$133*計算_投入係数表!CE71)</f>
        <v>#DIV/0!</v>
      </c>
      <c r="CF71" s="212" t="e">
        <f ca="1">IF(CF$3="分類不明", 計算_移輸出入額!$BG72, CF$133*計算_投入係数表!CF71)</f>
        <v>#DIV/0!</v>
      </c>
      <c r="CG71" s="212" t="e">
        <f ca="1">IF(CG$3="分類不明", 計算_移輸出入額!$BG72, CG$133*計算_投入係数表!CG71)</f>
        <v>#DIV/0!</v>
      </c>
      <c r="CH71" s="212" t="e">
        <f ca="1">IF(CH$3="分類不明", 計算_移輸出入額!$BG72, CH$133*計算_投入係数表!CH71)</f>
        <v>#DIV/0!</v>
      </c>
      <c r="CI71" s="212" t="e">
        <f ca="1">IF(CI$3="分類不明", 計算_移輸出入額!$BG72, CI$133*計算_投入係数表!CI71)</f>
        <v>#DIV/0!</v>
      </c>
      <c r="CJ71" s="212" t="e">
        <f ca="1">IF(CJ$3="分類不明", 計算_移輸出入額!$BG72, CJ$133*計算_投入係数表!CJ71)</f>
        <v>#DIV/0!</v>
      </c>
      <c r="CK71" s="212" t="e">
        <f ca="1">IF(CK$3="分類不明", 計算_移輸出入額!$BG72, CK$133*計算_投入係数表!CK71)</f>
        <v>#DIV/0!</v>
      </c>
      <c r="CL71" s="212" t="e">
        <f ca="1">IF(CL$3="分類不明", 計算_移輸出入額!$BG72, CL$133*計算_投入係数表!CL71)</f>
        <v>#DIV/0!</v>
      </c>
      <c r="CM71" s="212" t="e">
        <f ca="1">IF(CM$3="分類不明", 計算_移輸出入額!$BG72, CM$133*計算_投入係数表!CM71)</f>
        <v>#DIV/0!</v>
      </c>
      <c r="CN71" s="212" t="e">
        <f ca="1">IF(CN$3="分類不明", 計算_移輸出入額!$BG72, CN$133*計算_投入係数表!CN71)</f>
        <v>#DIV/0!</v>
      </c>
      <c r="CO71" s="212" t="e">
        <f ca="1">IF(CO$3="分類不明", 計算_移輸出入額!$BG72, CO$133*計算_投入係数表!CO71)</f>
        <v>#DIV/0!</v>
      </c>
      <c r="CP71" s="212" t="e">
        <f ca="1">IF(CP$3="分類不明", 計算_移輸出入額!$BG72, CP$133*計算_投入係数表!CP71)</f>
        <v>#DIV/0!</v>
      </c>
      <c r="CQ71" s="212" t="e">
        <f ca="1">IF(CQ$3="分類不明", 計算_移輸出入額!$BG72, CQ$133*計算_投入係数表!CQ71)</f>
        <v>#DIV/0!</v>
      </c>
      <c r="CR71" s="212" t="e">
        <f ca="1">IF(CR$3="分類不明", 計算_移輸出入額!$BG72, CR$133*計算_投入係数表!CR71)</f>
        <v>#DIV/0!</v>
      </c>
      <c r="CS71" s="212" t="e">
        <f ca="1">IF(CS$3="分類不明", 計算_移輸出入額!$BG72, CS$133*計算_投入係数表!CS71)</f>
        <v>#DIV/0!</v>
      </c>
      <c r="CT71" s="212" t="e">
        <f ca="1">IF(CT$3="分類不明", 計算_移輸出入額!$BG72, CT$133*計算_投入係数表!CT71)</f>
        <v>#DIV/0!</v>
      </c>
      <c r="CU71" s="212" t="e">
        <f ca="1">IF(CU$3="分類不明", 計算_移輸出入額!$BG72, CU$133*計算_投入係数表!CU71)</f>
        <v>#DIV/0!</v>
      </c>
      <c r="CV71" s="212" t="e">
        <f ca="1">IF(CV$3="分類不明", 計算_移輸出入額!$BG72, CV$133*計算_投入係数表!CV71)</f>
        <v>#DIV/0!</v>
      </c>
      <c r="CW71" s="212" t="e">
        <f ca="1">IF(CW$3="分類不明", 計算_移輸出入額!$BG72, CW$133*計算_投入係数表!CW71)</f>
        <v>#DIV/0!</v>
      </c>
      <c r="CX71" s="212" t="e">
        <f ca="1">IF(CX$3="分類不明", 計算_移輸出入額!$BG72, CX$133*計算_投入係数表!CX71)</f>
        <v>#DIV/0!</v>
      </c>
      <c r="CY71" s="212" t="e">
        <f ca="1">IF(CY$3="分類不明", 計算_移輸出入額!$BG72, CY$133*計算_投入係数表!CY71)</f>
        <v>#DIV/0!</v>
      </c>
      <c r="CZ71" s="212" t="e">
        <f ca="1">IF(CZ$3="分類不明", 計算_移輸出入額!$BG72, CZ$133*計算_投入係数表!CZ71)</f>
        <v>#DIV/0!</v>
      </c>
      <c r="DA71" s="212" t="e">
        <f ca="1">IF(DA$3="分類不明", 計算_移輸出入額!$BG72, DA$133*計算_投入係数表!DA71)</f>
        <v>#DIV/0!</v>
      </c>
      <c r="DB71" s="212" t="e">
        <f ca="1">IF(DB$3="分類不明", 計算_移輸出入額!$BG72, DB$133*計算_投入係数表!DB71)</f>
        <v>#DIV/0!</v>
      </c>
      <c r="DC71" s="212" t="e">
        <f ca="1">IF(DC$3="分類不明", 計算_移輸出入額!$BG72, DC$133*計算_投入係数表!DC71)</f>
        <v>#DIV/0!</v>
      </c>
      <c r="DD71" s="212" t="e">
        <f ca="1">IF(DD$3="分類不明", 計算_移輸出入額!$BG72, DD$133*計算_投入係数表!DD71)</f>
        <v>#DIV/0!</v>
      </c>
      <c r="DE71" s="212" t="e">
        <f ca="1">IF(DE$3="分類不明", 計算_移輸出入額!$BG72, DE$133*計算_投入係数表!DE71)</f>
        <v>#DIV/0!</v>
      </c>
      <c r="DF71" s="212" t="e">
        <f ca="1">IF(DF$3="分類不明", 計算_移輸出入額!$BG72, DF$133*計算_投入係数表!DF71)</f>
        <v>#DIV/0!</v>
      </c>
      <c r="DG71" s="212" t="e">
        <f ca="1">IF(DG$3="分類不明", 計算_移輸出入額!$BG72, DG$133*計算_投入係数表!DG71)</f>
        <v>#DIV/0!</v>
      </c>
      <c r="DH71" s="212" t="e">
        <f ca="1">IF(DH$3="分類不明", 計算_移輸出入額!$BG72, DH$133*計算_投入係数表!DH71)</f>
        <v>#DIV/0!</v>
      </c>
      <c r="DI71" s="212" t="e">
        <f ca="1">IF(DI$3="分類不明", 計算_移輸出入額!$BG72, DI$133*計算_投入係数表!DI71)</f>
        <v>#DIV/0!</v>
      </c>
      <c r="DJ71" s="212" t="e">
        <f ca="1">IF(DJ$3="分類不明", 計算_移輸出入額!$BG72, DJ$133*計算_投入係数表!DJ71)</f>
        <v>#DIV/0!</v>
      </c>
      <c r="DK71" s="212" t="e">
        <f ca="1">IF(DK$3="分類不明", 計算_移輸出入額!$BG72, DK$133*計算_投入係数表!DK71)</f>
        <v>#DIV/0!</v>
      </c>
      <c r="DL71" s="212" t="e">
        <f ca="1">IF(DL$3="分類不明", 計算_移輸出入額!$BG72, DL$133*計算_投入係数表!DL71)</f>
        <v>#DIV/0!</v>
      </c>
      <c r="DM71" s="212" t="e">
        <f ca="1">IF(DM$3="分類不明", 計算_移輸出入額!$BG72, DM$133*計算_投入係数表!DM71)</f>
        <v>#DIV/0!</v>
      </c>
      <c r="DN71" s="212" t="e">
        <f ca="1">IF(DN$3="分類不明", 計算_移輸出入額!$BG72, DN$133*計算_投入係数表!DN71)</f>
        <v>#DIV/0!</v>
      </c>
      <c r="DO71" s="212" t="e">
        <f ca="1">IF(DO$3="分類不明", 計算_移輸出入額!$BG72, DO$133*計算_投入係数表!DO71)</f>
        <v>#DIV/0!</v>
      </c>
      <c r="DP71" s="212" t="e">
        <f ca="1">IF(DP$3="分類不明", 計算_移輸出入額!$BG72, DP$133*計算_投入係数表!DP71)</f>
        <v>#DIV/0!</v>
      </c>
      <c r="DQ71" s="212" t="e">
        <f ca="1">IF(DQ$3="分類不明", 計算_移輸出入額!$BG72, DQ$133*計算_投入係数表!DQ71)</f>
        <v>#DIV/0!</v>
      </c>
      <c r="DR71" s="212" t="e">
        <f ca="1">IF(DR$3="分類不明", 計算_移輸出入額!$BG72, DR$133*計算_投入係数表!DR71)</f>
        <v>#DIV/0!</v>
      </c>
      <c r="DS71" s="212" t="e">
        <f ca="1">IF(DS$3="分類不明", 計算_移輸出入額!$BG72, DS$133*計算_投入係数表!DS71)</f>
        <v>#DIV/0!</v>
      </c>
      <c r="DT71" s="213">
        <f t="shared" ca="1" si="7"/>
        <v>0</v>
      </c>
      <c r="DU71" s="214">
        <f>計算_基本取引表_調整前!DU71</f>
        <v>0</v>
      </c>
      <c r="DV71" s="214">
        <f>IF($C71="分類不明", 計算_基本取引表_調整前!DV71+_xlfn.AGGREGATE(9,6,計算_移輸出入額!$BF$5:$BF$124), 計算_基本取引表_調整前!DV71)</f>
        <v>0</v>
      </c>
      <c r="DW71" s="214">
        <f>計算_基本取引表_調整前!DW71</f>
        <v>0</v>
      </c>
      <c r="DX71" s="214">
        <f>計算_基本取引表_調整前!DX71</f>
        <v>0</v>
      </c>
      <c r="DY71" s="214">
        <f>計算_基本取引表_調整前!DY71</f>
        <v>0</v>
      </c>
      <c r="DZ71" s="214">
        <f>計算_基本取引表_調整前!DZ71</f>
        <v>0</v>
      </c>
      <c r="EA71" s="214" t="e">
        <f>計算_基本取引表_調整前!EA71</f>
        <v>#DIV/0!</v>
      </c>
      <c r="EB71" s="735">
        <f ca="1">IFERROR(SUMIF(振分, $C71, 入力_北海道基本取引表!EB$4:EB$124)*($EE71/SUMIF(振分, $C71, 入力_北海道基本取引表!$EG$4:$EG$107)), 0)</f>
        <v>0</v>
      </c>
      <c r="EC71" s="215" t="e">
        <f t="shared" si="8"/>
        <v>#DIV/0!</v>
      </c>
      <c r="ED71" s="216" t="e">
        <f t="shared" ca="1" si="9"/>
        <v>#DIV/0!</v>
      </c>
      <c r="EE71" s="214" t="e">
        <f ca="1"/>
        <v>#DIV/0!</v>
      </c>
      <c r="EF71" s="216" t="e">
        <f t="shared" ca="1" si="10"/>
        <v>#DIV/0!</v>
      </c>
      <c r="EG71" s="216" t="e">
        <f t="shared" ca="1" si="6"/>
        <v>#DIV/0!</v>
      </c>
      <c r="EH71" s="214" t="e">
        <f ca="1"/>
        <v>#DIV/0!</v>
      </c>
      <c r="EI71" s="216" t="e">
        <f t="shared" ca="1" si="11"/>
        <v>#DIV/0!</v>
      </c>
      <c r="EJ71" s="216" t="e">
        <f ca="1"/>
        <v>#DIV/0!</v>
      </c>
      <c r="EK71" s="215"/>
    </row>
    <row r="72" spans="2:141" s="6" customFormat="1" ht="15.75" hidden="1" customHeight="1" x14ac:dyDescent="0.25">
      <c r="B72" s="53">
        <v>69</v>
      </c>
      <c r="C72" s="192" t="str">
        <v>-</v>
      </c>
      <c r="D72" s="211">
        <f ca="1">IF(D$3="分類不明", 計算_移輸出入額!$BG73, D$133*計算_投入係数表!D72)</f>
        <v>0</v>
      </c>
      <c r="E72" s="212">
        <f ca="1">IF(E$3="分類不明", 計算_移輸出入額!$BG73, E$133*計算_投入係数表!E72)</f>
        <v>0</v>
      </c>
      <c r="F72" s="212">
        <f ca="1">IF(F$3="分類不明", 計算_移輸出入額!$BG73, F$133*計算_投入係数表!F72)</f>
        <v>0</v>
      </c>
      <c r="G72" s="212">
        <f ca="1">IF(G$3="分類不明", 計算_移輸出入額!$BG73, G$133*計算_投入係数表!G72)</f>
        <v>0</v>
      </c>
      <c r="H72" s="212">
        <f ca="1">IF(H$3="分類不明", 計算_移輸出入額!$BG73, H$133*計算_投入係数表!H72)</f>
        <v>0</v>
      </c>
      <c r="I72" s="212">
        <f ca="1">IF(I$3="分類不明", 計算_移輸出入額!$BG73, I$133*計算_投入係数表!I72)</f>
        <v>0</v>
      </c>
      <c r="J72" s="212">
        <f ca="1">IF(J$3="分類不明", 計算_移輸出入額!$BG73, J$133*計算_投入係数表!J72)</f>
        <v>0</v>
      </c>
      <c r="K72" s="212">
        <f ca="1">IF(K$3="分類不明", 計算_移輸出入額!$BG73, K$133*計算_投入係数表!K72)</f>
        <v>0</v>
      </c>
      <c r="L72" s="212">
        <f ca="1">IF(L$3="分類不明", 計算_移輸出入額!$BG73, L$133*計算_投入係数表!L72)</f>
        <v>0</v>
      </c>
      <c r="M72" s="212">
        <f ca="1">IF(M$3="分類不明", 計算_移輸出入額!$BG73, M$133*計算_投入係数表!M72)</f>
        <v>0</v>
      </c>
      <c r="N72" s="212">
        <f ca="1">IF(N$3="分類不明", 計算_移輸出入額!$BG73, N$133*計算_投入係数表!N72)</f>
        <v>0</v>
      </c>
      <c r="O72" s="212">
        <f ca="1">IF(O$3="分類不明", 計算_移輸出入額!$BG73, O$133*計算_投入係数表!O72)</f>
        <v>0</v>
      </c>
      <c r="P72" s="212" t="e">
        <f ca="1">IF(P$3="分類不明", 計算_移輸出入額!$BG73, P$133*計算_投入係数表!P72)</f>
        <v>#DIV/0!</v>
      </c>
      <c r="Q72" s="212" t="e">
        <f ca="1">IF(Q$3="分類不明", 計算_移輸出入額!$BG73, Q$133*計算_投入係数表!Q72)</f>
        <v>#DIV/0!</v>
      </c>
      <c r="R72" s="212" t="e">
        <f ca="1">IF(R$3="分類不明", 計算_移輸出入額!$BG73, R$133*計算_投入係数表!R72)</f>
        <v>#DIV/0!</v>
      </c>
      <c r="S72" s="212" t="e">
        <f ca="1">IF(S$3="分類不明", 計算_移輸出入額!$BG73, S$133*計算_投入係数表!S72)</f>
        <v>#DIV/0!</v>
      </c>
      <c r="T72" s="212" t="e">
        <f ca="1">IF(T$3="分類不明", 計算_移輸出入額!$BG73, T$133*計算_投入係数表!T72)</f>
        <v>#DIV/0!</v>
      </c>
      <c r="U72" s="212" t="e">
        <f ca="1">IF(U$3="分類不明", 計算_移輸出入額!$BG73, U$133*計算_投入係数表!U72)</f>
        <v>#DIV/0!</v>
      </c>
      <c r="V72" s="212" t="e">
        <f ca="1">IF(V$3="分類不明", 計算_移輸出入額!$BG73, V$133*計算_投入係数表!V72)</f>
        <v>#DIV/0!</v>
      </c>
      <c r="W72" s="212" t="e">
        <f ca="1">IF(W$3="分類不明", 計算_移輸出入額!$BG73, W$133*計算_投入係数表!W72)</f>
        <v>#DIV/0!</v>
      </c>
      <c r="X72" s="212" t="e">
        <f ca="1">IF(X$3="分類不明", 計算_移輸出入額!$BG73, X$133*計算_投入係数表!X72)</f>
        <v>#DIV/0!</v>
      </c>
      <c r="Y72" s="212" t="e">
        <f ca="1">IF(Y$3="分類不明", 計算_移輸出入額!$BG73, Y$133*計算_投入係数表!Y72)</f>
        <v>#DIV/0!</v>
      </c>
      <c r="Z72" s="212" t="e">
        <f ca="1">IF(Z$3="分類不明", 計算_移輸出入額!$BG73, Z$133*計算_投入係数表!Z72)</f>
        <v>#DIV/0!</v>
      </c>
      <c r="AA72" s="212" t="e">
        <f ca="1">IF(AA$3="分類不明", 計算_移輸出入額!$BG73, AA$133*計算_投入係数表!AA72)</f>
        <v>#DIV/0!</v>
      </c>
      <c r="AB72" s="212" t="e">
        <f ca="1">IF(AB$3="分類不明", 計算_移輸出入額!$BG73, AB$133*計算_投入係数表!AB72)</f>
        <v>#DIV/0!</v>
      </c>
      <c r="AC72" s="212" t="e">
        <f ca="1">IF(AC$3="分類不明", 計算_移輸出入額!$BG73, AC$133*計算_投入係数表!AC72)</f>
        <v>#DIV/0!</v>
      </c>
      <c r="AD72" s="212" t="e">
        <f ca="1">IF(AD$3="分類不明", 計算_移輸出入額!$BG73, AD$133*計算_投入係数表!AD72)</f>
        <v>#DIV/0!</v>
      </c>
      <c r="AE72" s="212" t="e">
        <f ca="1">IF(AE$3="分類不明", 計算_移輸出入額!$BG73, AE$133*計算_投入係数表!AE72)</f>
        <v>#DIV/0!</v>
      </c>
      <c r="AF72" s="212" t="e">
        <f ca="1">IF(AF$3="分類不明", 計算_移輸出入額!$BG73, AF$133*計算_投入係数表!AF72)</f>
        <v>#DIV/0!</v>
      </c>
      <c r="AG72" s="212" t="e">
        <f ca="1">IF(AG$3="分類不明", 計算_移輸出入額!$BG73, AG$133*計算_投入係数表!AG72)</f>
        <v>#DIV/0!</v>
      </c>
      <c r="AH72" s="212" t="e">
        <f ca="1">IF(AH$3="分類不明", 計算_移輸出入額!$BG73, AH$133*計算_投入係数表!AH72)</f>
        <v>#DIV/0!</v>
      </c>
      <c r="AI72" s="212" t="e">
        <f ca="1">IF(AI$3="分類不明", 計算_移輸出入額!$BG73, AI$133*計算_投入係数表!AI72)</f>
        <v>#DIV/0!</v>
      </c>
      <c r="AJ72" s="212" t="e">
        <f ca="1">IF(AJ$3="分類不明", 計算_移輸出入額!$BG73, AJ$133*計算_投入係数表!AJ72)</f>
        <v>#DIV/0!</v>
      </c>
      <c r="AK72" s="212" t="e">
        <f ca="1">IF(AK$3="分類不明", 計算_移輸出入額!$BG73, AK$133*計算_投入係数表!AK72)</f>
        <v>#DIV/0!</v>
      </c>
      <c r="AL72" s="212" t="e">
        <f ca="1">IF(AL$3="分類不明", 計算_移輸出入額!$BG73, AL$133*計算_投入係数表!AL72)</f>
        <v>#DIV/0!</v>
      </c>
      <c r="AM72" s="212" t="e">
        <f ca="1">IF(AM$3="分類不明", 計算_移輸出入額!$BG73, AM$133*計算_投入係数表!AM72)</f>
        <v>#DIV/0!</v>
      </c>
      <c r="AN72" s="212" t="e">
        <f ca="1">IF(AN$3="分類不明", 計算_移輸出入額!$BG73, AN$133*計算_投入係数表!AN72)</f>
        <v>#DIV/0!</v>
      </c>
      <c r="AO72" s="212" t="e">
        <f ca="1">IF(AO$3="分類不明", 計算_移輸出入額!$BG73, AO$133*計算_投入係数表!AO72)</f>
        <v>#DIV/0!</v>
      </c>
      <c r="AP72" s="212" t="e">
        <f ca="1">IF(AP$3="分類不明", 計算_移輸出入額!$BG73, AP$133*計算_投入係数表!AP72)</f>
        <v>#DIV/0!</v>
      </c>
      <c r="AQ72" s="212" t="e">
        <f ca="1">IF(AQ$3="分類不明", 計算_移輸出入額!$BG73, AQ$133*計算_投入係数表!AQ72)</f>
        <v>#DIV/0!</v>
      </c>
      <c r="AR72" s="212" t="e">
        <f ca="1">IF(AR$3="分類不明", 計算_移輸出入額!$BG73, AR$133*計算_投入係数表!AR72)</f>
        <v>#DIV/0!</v>
      </c>
      <c r="AS72" s="212" t="e">
        <f ca="1">IF(AS$3="分類不明", 計算_移輸出入額!$BG73, AS$133*計算_投入係数表!AS72)</f>
        <v>#DIV/0!</v>
      </c>
      <c r="AT72" s="212" t="e">
        <f ca="1">IF(AT$3="分類不明", 計算_移輸出入額!$BG73, AT$133*計算_投入係数表!AT72)</f>
        <v>#DIV/0!</v>
      </c>
      <c r="AU72" s="212" t="e">
        <f ca="1">IF(AU$3="分類不明", 計算_移輸出入額!$BG73, AU$133*計算_投入係数表!AU72)</f>
        <v>#DIV/0!</v>
      </c>
      <c r="AV72" s="212" t="e">
        <f ca="1">IF(AV$3="分類不明", 計算_移輸出入額!$BG73, AV$133*計算_投入係数表!AV72)</f>
        <v>#DIV/0!</v>
      </c>
      <c r="AW72" s="212" t="e">
        <f ca="1">IF(AW$3="分類不明", 計算_移輸出入額!$BG73, AW$133*計算_投入係数表!AW72)</f>
        <v>#DIV/0!</v>
      </c>
      <c r="AX72" s="212" t="e">
        <f ca="1">IF(AX$3="分類不明", 計算_移輸出入額!$BG73, AX$133*計算_投入係数表!AX72)</f>
        <v>#DIV/0!</v>
      </c>
      <c r="AY72" s="212" t="e">
        <f ca="1">IF(AY$3="分類不明", 計算_移輸出入額!$BG73, AY$133*計算_投入係数表!AY72)</f>
        <v>#DIV/0!</v>
      </c>
      <c r="AZ72" s="212" t="e">
        <f ca="1">IF(AZ$3="分類不明", 計算_移輸出入額!$BG73, AZ$133*計算_投入係数表!AZ72)</f>
        <v>#DIV/0!</v>
      </c>
      <c r="BA72" s="212" t="e">
        <f ca="1">IF(BA$3="分類不明", 計算_移輸出入額!$BG73, BA$133*計算_投入係数表!BA72)</f>
        <v>#DIV/0!</v>
      </c>
      <c r="BB72" s="212" t="e">
        <f ca="1">IF(BB$3="分類不明", 計算_移輸出入額!$BG73, BB$133*計算_投入係数表!BB72)</f>
        <v>#DIV/0!</v>
      </c>
      <c r="BC72" s="212" t="e">
        <f ca="1">IF(BC$3="分類不明", 計算_移輸出入額!$BG73, BC$133*計算_投入係数表!BC72)</f>
        <v>#DIV/0!</v>
      </c>
      <c r="BD72" s="212" t="e">
        <f ca="1">IF(BD$3="分類不明", 計算_移輸出入額!$BG73, BD$133*計算_投入係数表!BD72)</f>
        <v>#DIV/0!</v>
      </c>
      <c r="BE72" s="212" t="e">
        <f ca="1">IF(BE$3="分類不明", 計算_移輸出入額!$BG73, BE$133*計算_投入係数表!BE72)</f>
        <v>#DIV/0!</v>
      </c>
      <c r="BF72" s="212" t="e">
        <f ca="1">IF(BF$3="分類不明", 計算_移輸出入額!$BG73, BF$133*計算_投入係数表!BF72)</f>
        <v>#DIV/0!</v>
      </c>
      <c r="BG72" s="212" t="e">
        <f ca="1">IF(BG$3="分類不明", 計算_移輸出入額!$BG73, BG$133*計算_投入係数表!BG72)</f>
        <v>#DIV/0!</v>
      </c>
      <c r="BH72" s="212" t="e">
        <f ca="1">IF(BH$3="分類不明", 計算_移輸出入額!$BG73, BH$133*計算_投入係数表!BH72)</f>
        <v>#DIV/0!</v>
      </c>
      <c r="BI72" s="212" t="e">
        <f ca="1">IF(BI$3="分類不明", 計算_移輸出入額!$BG73, BI$133*計算_投入係数表!BI72)</f>
        <v>#DIV/0!</v>
      </c>
      <c r="BJ72" s="212" t="e">
        <f ca="1">IF(BJ$3="分類不明", 計算_移輸出入額!$BG73, BJ$133*計算_投入係数表!BJ72)</f>
        <v>#DIV/0!</v>
      </c>
      <c r="BK72" s="212" t="e">
        <f ca="1">IF(BK$3="分類不明", 計算_移輸出入額!$BG73, BK$133*計算_投入係数表!BK72)</f>
        <v>#DIV/0!</v>
      </c>
      <c r="BL72" s="212" t="e">
        <f ca="1">IF(BL$3="分類不明", 計算_移輸出入額!$BG73, BL$133*計算_投入係数表!BL72)</f>
        <v>#DIV/0!</v>
      </c>
      <c r="BM72" s="212" t="e">
        <f ca="1">IF(BM$3="分類不明", 計算_移輸出入額!$BG73, BM$133*計算_投入係数表!BM72)</f>
        <v>#DIV/0!</v>
      </c>
      <c r="BN72" s="212" t="e">
        <f ca="1">IF(BN$3="分類不明", 計算_移輸出入額!$BG73, BN$133*計算_投入係数表!BN72)</f>
        <v>#DIV/0!</v>
      </c>
      <c r="BO72" s="212" t="e">
        <f ca="1">IF(BO$3="分類不明", 計算_移輸出入額!$BG73, BO$133*計算_投入係数表!BO72)</f>
        <v>#DIV/0!</v>
      </c>
      <c r="BP72" s="212" t="e">
        <f ca="1">IF(BP$3="分類不明", 計算_移輸出入額!$BG73, BP$133*計算_投入係数表!BP72)</f>
        <v>#DIV/0!</v>
      </c>
      <c r="BQ72" s="212" t="e">
        <f ca="1">IF(BQ$3="分類不明", 計算_移輸出入額!$BG73, BQ$133*計算_投入係数表!BQ72)</f>
        <v>#DIV/0!</v>
      </c>
      <c r="BR72" s="212" t="e">
        <f ca="1">IF(BR$3="分類不明", 計算_移輸出入額!$BG73, BR$133*計算_投入係数表!BR72)</f>
        <v>#DIV/0!</v>
      </c>
      <c r="BS72" s="212" t="e">
        <f ca="1">IF(BS$3="分類不明", 計算_移輸出入額!$BG73, BS$133*計算_投入係数表!BS72)</f>
        <v>#DIV/0!</v>
      </c>
      <c r="BT72" s="212" t="e">
        <f ca="1">IF(BT$3="分類不明", 計算_移輸出入額!$BG73, BT$133*計算_投入係数表!BT72)</f>
        <v>#DIV/0!</v>
      </c>
      <c r="BU72" s="212" t="e">
        <f ca="1">IF(BU$3="分類不明", 計算_移輸出入額!$BG73, BU$133*計算_投入係数表!BU72)</f>
        <v>#DIV/0!</v>
      </c>
      <c r="BV72" s="212" t="e">
        <f ca="1">IF(BV$3="分類不明", 計算_移輸出入額!$BG73, BV$133*計算_投入係数表!BV72)</f>
        <v>#DIV/0!</v>
      </c>
      <c r="BW72" s="212" t="e">
        <f ca="1">IF(BW$3="分類不明", 計算_移輸出入額!$BG73, BW$133*計算_投入係数表!BW72)</f>
        <v>#DIV/0!</v>
      </c>
      <c r="BX72" s="212" t="e">
        <f ca="1">IF(BX$3="分類不明", 計算_移輸出入額!$BG73, BX$133*計算_投入係数表!BX72)</f>
        <v>#DIV/0!</v>
      </c>
      <c r="BY72" s="212" t="e">
        <f ca="1">IF(BY$3="分類不明", 計算_移輸出入額!$BG73, BY$133*計算_投入係数表!BY72)</f>
        <v>#DIV/0!</v>
      </c>
      <c r="BZ72" s="212" t="e">
        <f ca="1">IF(BZ$3="分類不明", 計算_移輸出入額!$BG73, BZ$133*計算_投入係数表!BZ72)</f>
        <v>#DIV/0!</v>
      </c>
      <c r="CA72" s="212" t="e">
        <f ca="1">IF(CA$3="分類不明", 計算_移輸出入額!$BG73, CA$133*計算_投入係数表!CA72)</f>
        <v>#DIV/0!</v>
      </c>
      <c r="CB72" s="212" t="e">
        <f ca="1">IF(CB$3="分類不明", 計算_移輸出入額!$BG73, CB$133*計算_投入係数表!CB72)</f>
        <v>#DIV/0!</v>
      </c>
      <c r="CC72" s="212" t="e">
        <f ca="1">IF(CC$3="分類不明", 計算_移輸出入額!$BG73, CC$133*計算_投入係数表!CC72)</f>
        <v>#DIV/0!</v>
      </c>
      <c r="CD72" s="212" t="e">
        <f ca="1">IF(CD$3="分類不明", 計算_移輸出入額!$BG73, CD$133*計算_投入係数表!CD72)</f>
        <v>#DIV/0!</v>
      </c>
      <c r="CE72" s="212" t="e">
        <f ca="1">IF(CE$3="分類不明", 計算_移輸出入額!$BG73, CE$133*計算_投入係数表!CE72)</f>
        <v>#DIV/0!</v>
      </c>
      <c r="CF72" s="212" t="e">
        <f ca="1">IF(CF$3="分類不明", 計算_移輸出入額!$BG73, CF$133*計算_投入係数表!CF72)</f>
        <v>#DIV/0!</v>
      </c>
      <c r="CG72" s="212" t="e">
        <f ca="1">IF(CG$3="分類不明", 計算_移輸出入額!$BG73, CG$133*計算_投入係数表!CG72)</f>
        <v>#DIV/0!</v>
      </c>
      <c r="CH72" s="212" t="e">
        <f ca="1">IF(CH$3="分類不明", 計算_移輸出入額!$BG73, CH$133*計算_投入係数表!CH72)</f>
        <v>#DIV/0!</v>
      </c>
      <c r="CI72" s="212" t="e">
        <f ca="1">IF(CI$3="分類不明", 計算_移輸出入額!$BG73, CI$133*計算_投入係数表!CI72)</f>
        <v>#DIV/0!</v>
      </c>
      <c r="CJ72" s="212" t="e">
        <f ca="1">IF(CJ$3="分類不明", 計算_移輸出入額!$BG73, CJ$133*計算_投入係数表!CJ72)</f>
        <v>#DIV/0!</v>
      </c>
      <c r="CK72" s="212" t="e">
        <f ca="1">IF(CK$3="分類不明", 計算_移輸出入額!$BG73, CK$133*計算_投入係数表!CK72)</f>
        <v>#DIV/0!</v>
      </c>
      <c r="CL72" s="212" t="e">
        <f ca="1">IF(CL$3="分類不明", 計算_移輸出入額!$BG73, CL$133*計算_投入係数表!CL72)</f>
        <v>#DIV/0!</v>
      </c>
      <c r="CM72" s="212" t="e">
        <f ca="1">IF(CM$3="分類不明", 計算_移輸出入額!$BG73, CM$133*計算_投入係数表!CM72)</f>
        <v>#DIV/0!</v>
      </c>
      <c r="CN72" s="212" t="e">
        <f ca="1">IF(CN$3="分類不明", 計算_移輸出入額!$BG73, CN$133*計算_投入係数表!CN72)</f>
        <v>#DIV/0!</v>
      </c>
      <c r="CO72" s="212" t="e">
        <f ca="1">IF(CO$3="分類不明", 計算_移輸出入額!$BG73, CO$133*計算_投入係数表!CO72)</f>
        <v>#DIV/0!</v>
      </c>
      <c r="CP72" s="212" t="e">
        <f ca="1">IF(CP$3="分類不明", 計算_移輸出入額!$BG73, CP$133*計算_投入係数表!CP72)</f>
        <v>#DIV/0!</v>
      </c>
      <c r="CQ72" s="212" t="e">
        <f ca="1">IF(CQ$3="分類不明", 計算_移輸出入額!$BG73, CQ$133*計算_投入係数表!CQ72)</f>
        <v>#DIV/0!</v>
      </c>
      <c r="CR72" s="212" t="e">
        <f ca="1">IF(CR$3="分類不明", 計算_移輸出入額!$BG73, CR$133*計算_投入係数表!CR72)</f>
        <v>#DIV/0!</v>
      </c>
      <c r="CS72" s="212" t="e">
        <f ca="1">IF(CS$3="分類不明", 計算_移輸出入額!$BG73, CS$133*計算_投入係数表!CS72)</f>
        <v>#DIV/0!</v>
      </c>
      <c r="CT72" s="212" t="e">
        <f ca="1">IF(CT$3="分類不明", 計算_移輸出入額!$BG73, CT$133*計算_投入係数表!CT72)</f>
        <v>#DIV/0!</v>
      </c>
      <c r="CU72" s="212" t="e">
        <f ca="1">IF(CU$3="分類不明", 計算_移輸出入額!$BG73, CU$133*計算_投入係数表!CU72)</f>
        <v>#DIV/0!</v>
      </c>
      <c r="CV72" s="212" t="e">
        <f ca="1">IF(CV$3="分類不明", 計算_移輸出入額!$BG73, CV$133*計算_投入係数表!CV72)</f>
        <v>#DIV/0!</v>
      </c>
      <c r="CW72" s="212" t="e">
        <f ca="1">IF(CW$3="分類不明", 計算_移輸出入額!$BG73, CW$133*計算_投入係数表!CW72)</f>
        <v>#DIV/0!</v>
      </c>
      <c r="CX72" s="212" t="e">
        <f ca="1">IF(CX$3="分類不明", 計算_移輸出入額!$BG73, CX$133*計算_投入係数表!CX72)</f>
        <v>#DIV/0!</v>
      </c>
      <c r="CY72" s="212" t="e">
        <f ca="1">IF(CY$3="分類不明", 計算_移輸出入額!$BG73, CY$133*計算_投入係数表!CY72)</f>
        <v>#DIV/0!</v>
      </c>
      <c r="CZ72" s="212" t="e">
        <f ca="1">IF(CZ$3="分類不明", 計算_移輸出入額!$BG73, CZ$133*計算_投入係数表!CZ72)</f>
        <v>#DIV/0!</v>
      </c>
      <c r="DA72" s="212" t="e">
        <f ca="1">IF(DA$3="分類不明", 計算_移輸出入額!$BG73, DA$133*計算_投入係数表!DA72)</f>
        <v>#DIV/0!</v>
      </c>
      <c r="DB72" s="212" t="e">
        <f ca="1">IF(DB$3="分類不明", 計算_移輸出入額!$BG73, DB$133*計算_投入係数表!DB72)</f>
        <v>#DIV/0!</v>
      </c>
      <c r="DC72" s="212" t="e">
        <f ca="1">IF(DC$3="分類不明", 計算_移輸出入額!$BG73, DC$133*計算_投入係数表!DC72)</f>
        <v>#DIV/0!</v>
      </c>
      <c r="DD72" s="212" t="e">
        <f ca="1">IF(DD$3="分類不明", 計算_移輸出入額!$BG73, DD$133*計算_投入係数表!DD72)</f>
        <v>#DIV/0!</v>
      </c>
      <c r="DE72" s="212" t="e">
        <f ca="1">IF(DE$3="分類不明", 計算_移輸出入額!$BG73, DE$133*計算_投入係数表!DE72)</f>
        <v>#DIV/0!</v>
      </c>
      <c r="DF72" s="212" t="e">
        <f ca="1">IF(DF$3="分類不明", 計算_移輸出入額!$BG73, DF$133*計算_投入係数表!DF72)</f>
        <v>#DIV/0!</v>
      </c>
      <c r="DG72" s="212" t="e">
        <f ca="1">IF(DG$3="分類不明", 計算_移輸出入額!$BG73, DG$133*計算_投入係数表!DG72)</f>
        <v>#DIV/0!</v>
      </c>
      <c r="DH72" s="212" t="e">
        <f ca="1">IF(DH$3="分類不明", 計算_移輸出入額!$BG73, DH$133*計算_投入係数表!DH72)</f>
        <v>#DIV/0!</v>
      </c>
      <c r="DI72" s="212" t="e">
        <f ca="1">IF(DI$3="分類不明", 計算_移輸出入額!$BG73, DI$133*計算_投入係数表!DI72)</f>
        <v>#DIV/0!</v>
      </c>
      <c r="DJ72" s="212" t="e">
        <f ca="1">IF(DJ$3="分類不明", 計算_移輸出入額!$BG73, DJ$133*計算_投入係数表!DJ72)</f>
        <v>#DIV/0!</v>
      </c>
      <c r="DK72" s="212" t="e">
        <f ca="1">IF(DK$3="分類不明", 計算_移輸出入額!$BG73, DK$133*計算_投入係数表!DK72)</f>
        <v>#DIV/0!</v>
      </c>
      <c r="DL72" s="212" t="e">
        <f ca="1">IF(DL$3="分類不明", 計算_移輸出入額!$BG73, DL$133*計算_投入係数表!DL72)</f>
        <v>#DIV/0!</v>
      </c>
      <c r="DM72" s="212" t="e">
        <f ca="1">IF(DM$3="分類不明", 計算_移輸出入額!$BG73, DM$133*計算_投入係数表!DM72)</f>
        <v>#DIV/0!</v>
      </c>
      <c r="DN72" s="212" t="e">
        <f ca="1">IF(DN$3="分類不明", 計算_移輸出入額!$BG73, DN$133*計算_投入係数表!DN72)</f>
        <v>#DIV/0!</v>
      </c>
      <c r="DO72" s="212" t="e">
        <f ca="1">IF(DO$3="分類不明", 計算_移輸出入額!$BG73, DO$133*計算_投入係数表!DO72)</f>
        <v>#DIV/0!</v>
      </c>
      <c r="DP72" s="212" t="e">
        <f ca="1">IF(DP$3="分類不明", 計算_移輸出入額!$BG73, DP$133*計算_投入係数表!DP72)</f>
        <v>#DIV/0!</v>
      </c>
      <c r="DQ72" s="212" t="e">
        <f ca="1">IF(DQ$3="分類不明", 計算_移輸出入額!$BG73, DQ$133*計算_投入係数表!DQ72)</f>
        <v>#DIV/0!</v>
      </c>
      <c r="DR72" s="212" t="e">
        <f ca="1">IF(DR$3="分類不明", 計算_移輸出入額!$BG73, DR$133*計算_投入係数表!DR72)</f>
        <v>#DIV/0!</v>
      </c>
      <c r="DS72" s="212" t="e">
        <f ca="1">IF(DS$3="分類不明", 計算_移輸出入額!$BG73, DS$133*計算_投入係数表!DS72)</f>
        <v>#DIV/0!</v>
      </c>
      <c r="DT72" s="213">
        <f t="shared" ca="1" si="7"/>
        <v>0</v>
      </c>
      <c r="DU72" s="214">
        <f>計算_基本取引表_調整前!DU72</f>
        <v>0</v>
      </c>
      <c r="DV72" s="214">
        <f>IF($C72="分類不明", 計算_基本取引表_調整前!DV72+_xlfn.AGGREGATE(9,6,計算_移輸出入額!$BF$5:$BF$124), 計算_基本取引表_調整前!DV72)</f>
        <v>0</v>
      </c>
      <c r="DW72" s="214">
        <f>計算_基本取引表_調整前!DW72</f>
        <v>0</v>
      </c>
      <c r="DX72" s="214">
        <f>計算_基本取引表_調整前!DX72</f>
        <v>0</v>
      </c>
      <c r="DY72" s="214">
        <f>計算_基本取引表_調整前!DY72</f>
        <v>0</v>
      </c>
      <c r="DZ72" s="214">
        <f>計算_基本取引表_調整前!DZ72</f>
        <v>0</v>
      </c>
      <c r="EA72" s="214" t="e">
        <f>計算_基本取引表_調整前!EA72</f>
        <v>#DIV/0!</v>
      </c>
      <c r="EB72" s="735">
        <f ca="1">IFERROR(SUMIF(振分, $C72, 入力_北海道基本取引表!EB$4:EB$124)*($EE72/SUMIF(振分, $C72, 入力_北海道基本取引表!$EG$4:$EG$107)), 0)</f>
        <v>0</v>
      </c>
      <c r="EC72" s="215" t="e">
        <f t="shared" si="8"/>
        <v>#DIV/0!</v>
      </c>
      <c r="ED72" s="216" t="e">
        <f t="shared" ca="1" si="9"/>
        <v>#DIV/0!</v>
      </c>
      <c r="EE72" s="214" t="e">
        <f ca="1"/>
        <v>#DIV/0!</v>
      </c>
      <c r="EF72" s="216" t="e">
        <f t="shared" ca="1" si="10"/>
        <v>#DIV/0!</v>
      </c>
      <c r="EG72" s="216" t="e">
        <f t="shared" ca="1" si="6"/>
        <v>#DIV/0!</v>
      </c>
      <c r="EH72" s="214" t="e">
        <f ca="1"/>
        <v>#DIV/0!</v>
      </c>
      <c r="EI72" s="216" t="e">
        <f t="shared" ca="1" si="11"/>
        <v>#DIV/0!</v>
      </c>
      <c r="EJ72" s="216" t="e">
        <f ca="1"/>
        <v>#DIV/0!</v>
      </c>
      <c r="EK72" s="215"/>
    </row>
    <row r="73" spans="2:141" s="6" customFormat="1" ht="15.75" hidden="1" customHeight="1" x14ac:dyDescent="0.25">
      <c r="B73" s="53">
        <v>70</v>
      </c>
      <c r="C73" s="198" t="str">
        <v>-</v>
      </c>
      <c r="D73" s="223">
        <f ca="1">IF(D$3="分類不明", 計算_移輸出入額!$BG74, D$133*計算_投入係数表!D73)</f>
        <v>0</v>
      </c>
      <c r="E73" s="224">
        <f ca="1">IF(E$3="分類不明", 計算_移輸出入額!$BG74, E$133*計算_投入係数表!E73)</f>
        <v>0</v>
      </c>
      <c r="F73" s="224">
        <f ca="1">IF(F$3="分類不明", 計算_移輸出入額!$BG74, F$133*計算_投入係数表!F73)</f>
        <v>0</v>
      </c>
      <c r="G73" s="224">
        <f ca="1">IF(G$3="分類不明", 計算_移輸出入額!$BG74, G$133*計算_投入係数表!G73)</f>
        <v>0</v>
      </c>
      <c r="H73" s="224">
        <f ca="1">IF(H$3="分類不明", 計算_移輸出入額!$BG74, H$133*計算_投入係数表!H73)</f>
        <v>0</v>
      </c>
      <c r="I73" s="224">
        <f ca="1">IF(I$3="分類不明", 計算_移輸出入額!$BG74, I$133*計算_投入係数表!I73)</f>
        <v>0</v>
      </c>
      <c r="J73" s="224">
        <f ca="1">IF(J$3="分類不明", 計算_移輸出入額!$BG74, J$133*計算_投入係数表!J73)</f>
        <v>0</v>
      </c>
      <c r="K73" s="224">
        <f ca="1">IF(K$3="分類不明", 計算_移輸出入額!$BG74, K$133*計算_投入係数表!K73)</f>
        <v>0</v>
      </c>
      <c r="L73" s="224">
        <f ca="1">IF(L$3="分類不明", 計算_移輸出入額!$BG74, L$133*計算_投入係数表!L73)</f>
        <v>0</v>
      </c>
      <c r="M73" s="224">
        <f ca="1">IF(M$3="分類不明", 計算_移輸出入額!$BG74, M$133*計算_投入係数表!M73)</f>
        <v>0</v>
      </c>
      <c r="N73" s="224">
        <f ca="1">IF(N$3="分類不明", 計算_移輸出入額!$BG74, N$133*計算_投入係数表!N73)</f>
        <v>0</v>
      </c>
      <c r="O73" s="224">
        <f ca="1">IF(O$3="分類不明", 計算_移輸出入額!$BG74, O$133*計算_投入係数表!O73)</f>
        <v>0</v>
      </c>
      <c r="P73" s="224" t="e">
        <f ca="1">IF(P$3="分類不明", 計算_移輸出入額!$BG74, P$133*計算_投入係数表!P73)</f>
        <v>#DIV/0!</v>
      </c>
      <c r="Q73" s="224" t="e">
        <f ca="1">IF(Q$3="分類不明", 計算_移輸出入額!$BG74, Q$133*計算_投入係数表!Q73)</f>
        <v>#DIV/0!</v>
      </c>
      <c r="R73" s="224" t="e">
        <f ca="1">IF(R$3="分類不明", 計算_移輸出入額!$BG74, R$133*計算_投入係数表!R73)</f>
        <v>#DIV/0!</v>
      </c>
      <c r="S73" s="224" t="e">
        <f ca="1">IF(S$3="分類不明", 計算_移輸出入額!$BG74, S$133*計算_投入係数表!S73)</f>
        <v>#DIV/0!</v>
      </c>
      <c r="T73" s="224" t="e">
        <f ca="1">IF(T$3="分類不明", 計算_移輸出入額!$BG74, T$133*計算_投入係数表!T73)</f>
        <v>#DIV/0!</v>
      </c>
      <c r="U73" s="224" t="e">
        <f ca="1">IF(U$3="分類不明", 計算_移輸出入額!$BG74, U$133*計算_投入係数表!U73)</f>
        <v>#DIV/0!</v>
      </c>
      <c r="V73" s="224" t="e">
        <f ca="1">IF(V$3="分類不明", 計算_移輸出入額!$BG74, V$133*計算_投入係数表!V73)</f>
        <v>#DIV/0!</v>
      </c>
      <c r="W73" s="224" t="e">
        <f ca="1">IF(W$3="分類不明", 計算_移輸出入額!$BG74, W$133*計算_投入係数表!W73)</f>
        <v>#DIV/0!</v>
      </c>
      <c r="X73" s="224" t="e">
        <f ca="1">IF(X$3="分類不明", 計算_移輸出入額!$BG74, X$133*計算_投入係数表!X73)</f>
        <v>#DIV/0!</v>
      </c>
      <c r="Y73" s="224" t="e">
        <f ca="1">IF(Y$3="分類不明", 計算_移輸出入額!$BG74, Y$133*計算_投入係数表!Y73)</f>
        <v>#DIV/0!</v>
      </c>
      <c r="Z73" s="224" t="e">
        <f ca="1">IF(Z$3="分類不明", 計算_移輸出入額!$BG74, Z$133*計算_投入係数表!Z73)</f>
        <v>#DIV/0!</v>
      </c>
      <c r="AA73" s="224" t="e">
        <f ca="1">IF(AA$3="分類不明", 計算_移輸出入額!$BG74, AA$133*計算_投入係数表!AA73)</f>
        <v>#DIV/0!</v>
      </c>
      <c r="AB73" s="224" t="e">
        <f ca="1">IF(AB$3="分類不明", 計算_移輸出入額!$BG74, AB$133*計算_投入係数表!AB73)</f>
        <v>#DIV/0!</v>
      </c>
      <c r="AC73" s="224" t="e">
        <f ca="1">IF(AC$3="分類不明", 計算_移輸出入額!$BG74, AC$133*計算_投入係数表!AC73)</f>
        <v>#DIV/0!</v>
      </c>
      <c r="AD73" s="224" t="e">
        <f ca="1">IF(AD$3="分類不明", 計算_移輸出入額!$BG74, AD$133*計算_投入係数表!AD73)</f>
        <v>#DIV/0!</v>
      </c>
      <c r="AE73" s="224" t="e">
        <f ca="1">IF(AE$3="分類不明", 計算_移輸出入額!$BG74, AE$133*計算_投入係数表!AE73)</f>
        <v>#DIV/0!</v>
      </c>
      <c r="AF73" s="224" t="e">
        <f ca="1">IF(AF$3="分類不明", 計算_移輸出入額!$BG74, AF$133*計算_投入係数表!AF73)</f>
        <v>#DIV/0!</v>
      </c>
      <c r="AG73" s="224" t="e">
        <f ca="1">IF(AG$3="分類不明", 計算_移輸出入額!$BG74, AG$133*計算_投入係数表!AG73)</f>
        <v>#DIV/0!</v>
      </c>
      <c r="AH73" s="224" t="e">
        <f ca="1">IF(AH$3="分類不明", 計算_移輸出入額!$BG74, AH$133*計算_投入係数表!AH73)</f>
        <v>#DIV/0!</v>
      </c>
      <c r="AI73" s="224" t="e">
        <f ca="1">IF(AI$3="分類不明", 計算_移輸出入額!$BG74, AI$133*計算_投入係数表!AI73)</f>
        <v>#DIV/0!</v>
      </c>
      <c r="AJ73" s="224" t="e">
        <f ca="1">IF(AJ$3="分類不明", 計算_移輸出入額!$BG74, AJ$133*計算_投入係数表!AJ73)</f>
        <v>#DIV/0!</v>
      </c>
      <c r="AK73" s="224" t="e">
        <f ca="1">IF(AK$3="分類不明", 計算_移輸出入額!$BG74, AK$133*計算_投入係数表!AK73)</f>
        <v>#DIV/0!</v>
      </c>
      <c r="AL73" s="224" t="e">
        <f ca="1">IF(AL$3="分類不明", 計算_移輸出入額!$BG74, AL$133*計算_投入係数表!AL73)</f>
        <v>#DIV/0!</v>
      </c>
      <c r="AM73" s="224" t="e">
        <f ca="1">IF(AM$3="分類不明", 計算_移輸出入額!$BG74, AM$133*計算_投入係数表!AM73)</f>
        <v>#DIV/0!</v>
      </c>
      <c r="AN73" s="224" t="e">
        <f ca="1">IF(AN$3="分類不明", 計算_移輸出入額!$BG74, AN$133*計算_投入係数表!AN73)</f>
        <v>#DIV/0!</v>
      </c>
      <c r="AO73" s="224" t="e">
        <f ca="1">IF(AO$3="分類不明", 計算_移輸出入額!$BG74, AO$133*計算_投入係数表!AO73)</f>
        <v>#DIV/0!</v>
      </c>
      <c r="AP73" s="224" t="e">
        <f ca="1">IF(AP$3="分類不明", 計算_移輸出入額!$BG74, AP$133*計算_投入係数表!AP73)</f>
        <v>#DIV/0!</v>
      </c>
      <c r="AQ73" s="224" t="e">
        <f ca="1">IF(AQ$3="分類不明", 計算_移輸出入額!$BG74, AQ$133*計算_投入係数表!AQ73)</f>
        <v>#DIV/0!</v>
      </c>
      <c r="AR73" s="224" t="e">
        <f ca="1">IF(AR$3="分類不明", 計算_移輸出入額!$BG74, AR$133*計算_投入係数表!AR73)</f>
        <v>#DIV/0!</v>
      </c>
      <c r="AS73" s="224" t="e">
        <f ca="1">IF(AS$3="分類不明", 計算_移輸出入額!$BG74, AS$133*計算_投入係数表!AS73)</f>
        <v>#DIV/0!</v>
      </c>
      <c r="AT73" s="224" t="e">
        <f ca="1">IF(AT$3="分類不明", 計算_移輸出入額!$BG74, AT$133*計算_投入係数表!AT73)</f>
        <v>#DIV/0!</v>
      </c>
      <c r="AU73" s="224" t="e">
        <f ca="1">IF(AU$3="分類不明", 計算_移輸出入額!$BG74, AU$133*計算_投入係数表!AU73)</f>
        <v>#DIV/0!</v>
      </c>
      <c r="AV73" s="224" t="e">
        <f ca="1">IF(AV$3="分類不明", 計算_移輸出入額!$BG74, AV$133*計算_投入係数表!AV73)</f>
        <v>#DIV/0!</v>
      </c>
      <c r="AW73" s="224" t="e">
        <f ca="1">IF(AW$3="分類不明", 計算_移輸出入額!$BG74, AW$133*計算_投入係数表!AW73)</f>
        <v>#DIV/0!</v>
      </c>
      <c r="AX73" s="224" t="e">
        <f ca="1">IF(AX$3="分類不明", 計算_移輸出入額!$BG74, AX$133*計算_投入係数表!AX73)</f>
        <v>#DIV/0!</v>
      </c>
      <c r="AY73" s="224" t="e">
        <f ca="1">IF(AY$3="分類不明", 計算_移輸出入額!$BG74, AY$133*計算_投入係数表!AY73)</f>
        <v>#DIV/0!</v>
      </c>
      <c r="AZ73" s="224" t="e">
        <f ca="1">IF(AZ$3="分類不明", 計算_移輸出入額!$BG74, AZ$133*計算_投入係数表!AZ73)</f>
        <v>#DIV/0!</v>
      </c>
      <c r="BA73" s="224" t="e">
        <f ca="1">IF(BA$3="分類不明", 計算_移輸出入額!$BG74, BA$133*計算_投入係数表!BA73)</f>
        <v>#DIV/0!</v>
      </c>
      <c r="BB73" s="224" t="e">
        <f ca="1">IF(BB$3="分類不明", 計算_移輸出入額!$BG74, BB$133*計算_投入係数表!BB73)</f>
        <v>#DIV/0!</v>
      </c>
      <c r="BC73" s="224" t="e">
        <f ca="1">IF(BC$3="分類不明", 計算_移輸出入額!$BG74, BC$133*計算_投入係数表!BC73)</f>
        <v>#DIV/0!</v>
      </c>
      <c r="BD73" s="224" t="e">
        <f ca="1">IF(BD$3="分類不明", 計算_移輸出入額!$BG74, BD$133*計算_投入係数表!BD73)</f>
        <v>#DIV/0!</v>
      </c>
      <c r="BE73" s="224" t="e">
        <f ca="1">IF(BE$3="分類不明", 計算_移輸出入額!$BG74, BE$133*計算_投入係数表!BE73)</f>
        <v>#DIV/0!</v>
      </c>
      <c r="BF73" s="224" t="e">
        <f ca="1">IF(BF$3="分類不明", 計算_移輸出入額!$BG74, BF$133*計算_投入係数表!BF73)</f>
        <v>#DIV/0!</v>
      </c>
      <c r="BG73" s="224" t="e">
        <f ca="1">IF(BG$3="分類不明", 計算_移輸出入額!$BG74, BG$133*計算_投入係数表!BG73)</f>
        <v>#DIV/0!</v>
      </c>
      <c r="BH73" s="224" t="e">
        <f ca="1">IF(BH$3="分類不明", 計算_移輸出入額!$BG74, BH$133*計算_投入係数表!BH73)</f>
        <v>#DIV/0!</v>
      </c>
      <c r="BI73" s="224" t="e">
        <f ca="1">IF(BI$3="分類不明", 計算_移輸出入額!$BG74, BI$133*計算_投入係数表!BI73)</f>
        <v>#DIV/0!</v>
      </c>
      <c r="BJ73" s="224" t="e">
        <f ca="1">IF(BJ$3="分類不明", 計算_移輸出入額!$BG74, BJ$133*計算_投入係数表!BJ73)</f>
        <v>#DIV/0!</v>
      </c>
      <c r="BK73" s="224" t="e">
        <f ca="1">IF(BK$3="分類不明", 計算_移輸出入額!$BG74, BK$133*計算_投入係数表!BK73)</f>
        <v>#DIV/0!</v>
      </c>
      <c r="BL73" s="224" t="e">
        <f ca="1">IF(BL$3="分類不明", 計算_移輸出入額!$BG74, BL$133*計算_投入係数表!BL73)</f>
        <v>#DIV/0!</v>
      </c>
      <c r="BM73" s="224" t="e">
        <f ca="1">IF(BM$3="分類不明", 計算_移輸出入額!$BG74, BM$133*計算_投入係数表!BM73)</f>
        <v>#DIV/0!</v>
      </c>
      <c r="BN73" s="224" t="e">
        <f ca="1">IF(BN$3="分類不明", 計算_移輸出入額!$BG74, BN$133*計算_投入係数表!BN73)</f>
        <v>#DIV/0!</v>
      </c>
      <c r="BO73" s="224" t="e">
        <f ca="1">IF(BO$3="分類不明", 計算_移輸出入額!$BG74, BO$133*計算_投入係数表!BO73)</f>
        <v>#DIV/0!</v>
      </c>
      <c r="BP73" s="224" t="e">
        <f ca="1">IF(BP$3="分類不明", 計算_移輸出入額!$BG74, BP$133*計算_投入係数表!BP73)</f>
        <v>#DIV/0!</v>
      </c>
      <c r="BQ73" s="224" t="e">
        <f ca="1">IF(BQ$3="分類不明", 計算_移輸出入額!$BG74, BQ$133*計算_投入係数表!BQ73)</f>
        <v>#DIV/0!</v>
      </c>
      <c r="BR73" s="224" t="e">
        <f ca="1">IF(BR$3="分類不明", 計算_移輸出入額!$BG74, BR$133*計算_投入係数表!BR73)</f>
        <v>#DIV/0!</v>
      </c>
      <c r="BS73" s="224" t="e">
        <f ca="1">IF(BS$3="分類不明", 計算_移輸出入額!$BG74, BS$133*計算_投入係数表!BS73)</f>
        <v>#DIV/0!</v>
      </c>
      <c r="BT73" s="224" t="e">
        <f ca="1">IF(BT$3="分類不明", 計算_移輸出入額!$BG74, BT$133*計算_投入係数表!BT73)</f>
        <v>#DIV/0!</v>
      </c>
      <c r="BU73" s="224" t="e">
        <f ca="1">IF(BU$3="分類不明", 計算_移輸出入額!$BG74, BU$133*計算_投入係数表!BU73)</f>
        <v>#DIV/0!</v>
      </c>
      <c r="BV73" s="224" t="e">
        <f ca="1">IF(BV$3="分類不明", 計算_移輸出入額!$BG74, BV$133*計算_投入係数表!BV73)</f>
        <v>#DIV/0!</v>
      </c>
      <c r="BW73" s="224" t="e">
        <f ca="1">IF(BW$3="分類不明", 計算_移輸出入額!$BG74, BW$133*計算_投入係数表!BW73)</f>
        <v>#DIV/0!</v>
      </c>
      <c r="BX73" s="224" t="e">
        <f ca="1">IF(BX$3="分類不明", 計算_移輸出入額!$BG74, BX$133*計算_投入係数表!BX73)</f>
        <v>#DIV/0!</v>
      </c>
      <c r="BY73" s="224" t="e">
        <f ca="1">IF(BY$3="分類不明", 計算_移輸出入額!$BG74, BY$133*計算_投入係数表!BY73)</f>
        <v>#DIV/0!</v>
      </c>
      <c r="BZ73" s="224" t="e">
        <f ca="1">IF(BZ$3="分類不明", 計算_移輸出入額!$BG74, BZ$133*計算_投入係数表!BZ73)</f>
        <v>#DIV/0!</v>
      </c>
      <c r="CA73" s="224" t="e">
        <f ca="1">IF(CA$3="分類不明", 計算_移輸出入額!$BG74, CA$133*計算_投入係数表!CA73)</f>
        <v>#DIV/0!</v>
      </c>
      <c r="CB73" s="224" t="e">
        <f ca="1">IF(CB$3="分類不明", 計算_移輸出入額!$BG74, CB$133*計算_投入係数表!CB73)</f>
        <v>#DIV/0!</v>
      </c>
      <c r="CC73" s="224" t="e">
        <f ca="1">IF(CC$3="分類不明", 計算_移輸出入額!$BG74, CC$133*計算_投入係数表!CC73)</f>
        <v>#DIV/0!</v>
      </c>
      <c r="CD73" s="224" t="e">
        <f ca="1">IF(CD$3="分類不明", 計算_移輸出入額!$BG74, CD$133*計算_投入係数表!CD73)</f>
        <v>#DIV/0!</v>
      </c>
      <c r="CE73" s="224" t="e">
        <f ca="1">IF(CE$3="分類不明", 計算_移輸出入額!$BG74, CE$133*計算_投入係数表!CE73)</f>
        <v>#DIV/0!</v>
      </c>
      <c r="CF73" s="224" t="e">
        <f ca="1">IF(CF$3="分類不明", 計算_移輸出入額!$BG74, CF$133*計算_投入係数表!CF73)</f>
        <v>#DIV/0!</v>
      </c>
      <c r="CG73" s="224" t="e">
        <f ca="1">IF(CG$3="分類不明", 計算_移輸出入額!$BG74, CG$133*計算_投入係数表!CG73)</f>
        <v>#DIV/0!</v>
      </c>
      <c r="CH73" s="224" t="e">
        <f ca="1">IF(CH$3="分類不明", 計算_移輸出入額!$BG74, CH$133*計算_投入係数表!CH73)</f>
        <v>#DIV/0!</v>
      </c>
      <c r="CI73" s="224" t="e">
        <f ca="1">IF(CI$3="分類不明", 計算_移輸出入額!$BG74, CI$133*計算_投入係数表!CI73)</f>
        <v>#DIV/0!</v>
      </c>
      <c r="CJ73" s="224" t="e">
        <f ca="1">IF(CJ$3="分類不明", 計算_移輸出入額!$BG74, CJ$133*計算_投入係数表!CJ73)</f>
        <v>#DIV/0!</v>
      </c>
      <c r="CK73" s="224" t="e">
        <f ca="1">IF(CK$3="分類不明", 計算_移輸出入額!$BG74, CK$133*計算_投入係数表!CK73)</f>
        <v>#DIV/0!</v>
      </c>
      <c r="CL73" s="224" t="e">
        <f ca="1">IF(CL$3="分類不明", 計算_移輸出入額!$BG74, CL$133*計算_投入係数表!CL73)</f>
        <v>#DIV/0!</v>
      </c>
      <c r="CM73" s="224" t="e">
        <f ca="1">IF(CM$3="分類不明", 計算_移輸出入額!$BG74, CM$133*計算_投入係数表!CM73)</f>
        <v>#DIV/0!</v>
      </c>
      <c r="CN73" s="224" t="e">
        <f ca="1">IF(CN$3="分類不明", 計算_移輸出入額!$BG74, CN$133*計算_投入係数表!CN73)</f>
        <v>#DIV/0!</v>
      </c>
      <c r="CO73" s="224" t="e">
        <f ca="1">IF(CO$3="分類不明", 計算_移輸出入額!$BG74, CO$133*計算_投入係数表!CO73)</f>
        <v>#DIV/0!</v>
      </c>
      <c r="CP73" s="224" t="e">
        <f ca="1">IF(CP$3="分類不明", 計算_移輸出入額!$BG74, CP$133*計算_投入係数表!CP73)</f>
        <v>#DIV/0!</v>
      </c>
      <c r="CQ73" s="224" t="e">
        <f ca="1">IF(CQ$3="分類不明", 計算_移輸出入額!$BG74, CQ$133*計算_投入係数表!CQ73)</f>
        <v>#DIV/0!</v>
      </c>
      <c r="CR73" s="224" t="e">
        <f ca="1">IF(CR$3="分類不明", 計算_移輸出入額!$BG74, CR$133*計算_投入係数表!CR73)</f>
        <v>#DIV/0!</v>
      </c>
      <c r="CS73" s="224" t="e">
        <f ca="1">IF(CS$3="分類不明", 計算_移輸出入額!$BG74, CS$133*計算_投入係数表!CS73)</f>
        <v>#DIV/0!</v>
      </c>
      <c r="CT73" s="224" t="e">
        <f ca="1">IF(CT$3="分類不明", 計算_移輸出入額!$BG74, CT$133*計算_投入係数表!CT73)</f>
        <v>#DIV/0!</v>
      </c>
      <c r="CU73" s="224" t="e">
        <f ca="1">IF(CU$3="分類不明", 計算_移輸出入額!$BG74, CU$133*計算_投入係数表!CU73)</f>
        <v>#DIV/0!</v>
      </c>
      <c r="CV73" s="224" t="e">
        <f ca="1">IF(CV$3="分類不明", 計算_移輸出入額!$BG74, CV$133*計算_投入係数表!CV73)</f>
        <v>#DIV/0!</v>
      </c>
      <c r="CW73" s="224" t="e">
        <f ca="1">IF(CW$3="分類不明", 計算_移輸出入額!$BG74, CW$133*計算_投入係数表!CW73)</f>
        <v>#DIV/0!</v>
      </c>
      <c r="CX73" s="224" t="e">
        <f ca="1">IF(CX$3="分類不明", 計算_移輸出入額!$BG74, CX$133*計算_投入係数表!CX73)</f>
        <v>#DIV/0!</v>
      </c>
      <c r="CY73" s="224" t="e">
        <f ca="1">IF(CY$3="分類不明", 計算_移輸出入額!$BG74, CY$133*計算_投入係数表!CY73)</f>
        <v>#DIV/0!</v>
      </c>
      <c r="CZ73" s="224" t="e">
        <f ca="1">IF(CZ$3="分類不明", 計算_移輸出入額!$BG74, CZ$133*計算_投入係数表!CZ73)</f>
        <v>#DIV/0!</v>
      </c>
      <c r="DA73" s="224" t="e">
        <f ca="1">IF(DA$3="分類不明", 計算_移輸出入額!$BG74, DA$133*計算_投入係数表!DA73)</f>
        <v>#DIV/0!</v>
      </c>
      <c r="DB73" s="224" t="e">
        <f ca="1">IF(DB$3="分類不明", 計算_移輸出入額!$BG74, DB$133*計算_投入係数表!DB73)</f>
        <v>#DIV/0!</v>
      </c>
      <c r="DC73" s="224" t="e">
        <f ca="1">IF(DC$3="分類不明", 計算_移輸出入額!$BG74, DC$133*計算_投入係数表!DC73)</f>
        <v>#DIV/0!</v>
      </c>
      <c r="DD73" s="224" t="e">
        <f ca="1">IF(DD$3="分類不明", 計算_移輸出入額!$BG74, DD$133*計算_投入係数表!DD73)</f>
        <v>#DIV/0!</v>
      </c>
      <c r="DE73" s="224" t="e">
        <f ca="1">IF(DE$3="分類不明", 計算_移輸出入額!$BG74, DE$133*計算_投入係数表!DE73)</f>
        <v>#DIV/0!</v>
      </c>
      <c r="DF73" s="224" t="e">
        <f ca="1">IF(DF$3="分類不明", 計算_移輸出入額!$BG74, DF$133*計算_投入係数表!DF73)</f>
        <v>#DIV/0!</v>
      </c>
      <c r="DG73" s="224" t="e">
        <f ca="1">IF(DG$3="分類不明", 計算_移輸出入額!$BG74, DG$133*計算_投入係数表!DG73)</f>
        <v>#DIV/0!</v>
      </c>
      <c r="DH73" s="224" t="e">
        <f ca="1">IF(DH$3="分類不明", 計算_移輸出入額!$BG74, DH$133*計算_投入係数表!DH73)</f>
        <v>#DIV/0!</v>
      </c>
      <c r="DI73" s="224" t="e">
        <f ca="1">IF(DI$3="分類不明", 計算_移輸出入額!$BG74, DI$133*計算_投入係数表!DI73)</f>
        <v>#DIV/0!</v>
      </c>
      <c r="DJ73" s="224" t="e">
        <f ca="1">IF(DJ$3="分類不明", 計算_移輸出入額!$BG74, DJ$133*計算_投入係数表!DJ73)</f>
        <v>#DIV/0!</v>
      </c>
      <c r="DK73" s="224" t="e">
        <f ca="1">IF(DK$3="分類不明", 計算_移輸出入額!$BG74, DK$133*計算_投入係数表!DK73)</f>
        <v>#DIV/0!</v>
      </c>
      <c r="DL73" s="224" t="e">
        <f ca="1">IF(DL$3="分類不明", 計算_移輸出入額!$BG74, DL$133*計算_投入係数表!DL73)</f>
        <v>#DIV/0!</v>
      </c>
      <c r="DM73" s="224" t="e">
        <f ca="1">IF(DM$3="分類不明", 計算_移輸出入額!$BG74, DM$133*計算_投入係数表!DM73)</f>
        <v>#DIV/0!</v>
      </c>
      <c r="DN73" s="224" t="e">
        <f ca="1">IF(DN$3="分類不明", 計算_移輸出入額!$BG74, DN$133*計算_投入係数表!DN73)</f>
        <v>#DIV/0!</v>
      </c>
      <c r="DO73" s="224" t="e">
        <f ca="1">IF(DO$3="分類不明", 計算_移輸出入額!$BG74, DO$133*計算_投入係数表!DO73)</f>
        <v>#DIV/0!</v>
      </c>
      <c r="DP73" s="224" t="e">
        <f ca="1">IF(DP$3="分類不明", 計算_移輸出入額!$BG74, DP$133*計算_投入係数表!DP73)</f>
        <v>#DIV/0!</v>
      </c>
      <c r="DQ73" s="224" t="e">
        <f ca="1">IF(DQ$3="分類不明", 計算_移輸出入額!$BG74, DQ$133*計算_投入係数表!DQ73)</f>
        <v>#DIV/0!</v>
      </c>
      <c r="DR73" s="224" t="e">
        <f ca="1">IF(DR$3="分類不明", 計算_移輸出入額!$BG74, DR$133*計算_投入係数表!DR73)</f>
        <v>#DIV/0!</v>
      </c>
      <c r="DS73" s="224" t="e">
        <f ca="1">IF(DS$3="分類不明", 計算_移輸出入額!$BG74, DS$133*計算_投入係数表!DS73)</f>
        <v>#DIV/0!</v>
      </c>
      <c r="DT73" s="225">
        <f t="shared" ca="1" si="7"/>
        <v>0</v>
      </c>
      <c r="DU73" s="214">
        <f>計算_基本取引表_調整前!DU73</f>
        <v>0</v>
      </c>
      <c r="DV73" s="214">
        <f>IF($C73="分類不明", 計算_基本取引表_調整前!DV73+_xlfn.AGGREGATE(9,6,計算_移輸出入額!$BF$5:$BF$124), 計算_基本取引表_調整前!DV73)</f>
        <v>0</v>
      </c>
      <c r="DW73" s="214">
        <f>計算_基本取引表_調整前!DW73</f>
        <v>0</v>
      </c>
      <c r="DX73" s="214">
        <f>計算_基本取引表_調整前!DX73</f>
        <v>0</v>
      </c>
      <c r="DY73" s="214">
        <f>計算_基本取引表_調整前!DY73</f>
        <v>0</v>
      </c>
      <c r="DZ73" s="214">
        <f>計算_基本取引表_調整前!DZ73</f>
        <v>0</v>
      </c>
      <c r="EA73" s="214" t="e">
        <f>計算_基本取引表_調整前!EA73</f>
        <v>#DIV/0!</v>
      </c>
      <c r="EB73" s="735">
        <f ca="1">IFERROR(SUMIF(振分, $C73, 入力_北海道基本取引表!EB$4:EB$124)*($EE73/SUMIF(振分, $C73, 入力_北海道基本取引表!$EG$4:$EG$107)), 0)</f>
        <v>0</v>
      </c>
      <c r="EC73" s="215" t="e">
        <f t="shared" si="8"/>
        <v>#DIV/0!</v>
      </c>
      <c r="ED73" s="216" t="e">
        <f t="shared" ca="1" si="9"/>
        <v>#DIV/0!</v>
      </c>
      <c r="EE73" s="214" t="e">
        <f ca="1"/>
        <v>#DIV/0!</v>
      </c>
      <c r="EF73" s="216" t="e">
        <f t="shared" ca="1" si="10"/>
        <v>#DIV/0!</v>
      </c>
      <c r="EG73" s="216" t="e">
        <f t="shared" ca="1" si="6"/>
        <v>#DIV/0!</v>
      </c>
      <c r="EH73" s="214" t="e">
        <f ca="1"/>
        <v>#DIV/0!</v>
      </c>
      <c r="EI73" s="216" t="e">
        <f t="shared" ca="1" si="11"/>
        <v>#DIV/0!</v>
      </c>
      <c r="EJ73" s="216" t="e">
        <f ca="1"/>
        <v>#DIV/0!</v>
      </c>
      <c r="EK73" s="215"/>
    </row>
    <row r="74" spans="2:141" s="6" customFormat="1" ht="15.75" hidden="1" customHeight="1" x14ac:dyDescent="0.25">
      <c r="B74" s="53">
        <v>71</v>
      </c>
      <c r="C74" s="192" t="str">
        <v>-</v>
      </c>
      <c r="D74" s="211">
        <f ca="1">IF(D$3="分類不明", 計算_移輸出入額!$BG75, D$133*計算_投入係数表!D74)</f>
        <v>0</v>
      </c>
      <c r="E74" s="212">
        <f ca="1">IF(E$3="分類不明", 計算_移輸出入額!$BG75, E$133*計算_投入係数表!E74)</f>
        <v>0</v>
      </c>
      <c r="F74" s="212">
        <f ca="1">IF(F$3="分類不明", 計算_移輸出入額!$BG75, F$133*計算_投入係数表!F74)</f>
        <v>0</v>
      </c>
      <c r="G74" s="212">
        <f ca="1">IF(G$3="分類不明", 計算_移輸出入額!$BG75, G$133*計算_投入係数表!G74)</f>
        <v>0</v>
      </c>
      <c r="H74" s="212">
        <f ca="1">IF(H$3="分類不明", 計算_移輸出入額!$BG75, H$133*計算_投入係数表!H74)</f>
        <v>0</v>
      </c>
      <c r="I74" s="212">
        <f ca="1">IF(I$3="分類不明", 計算_移輸出入額!$BG75, I$133*計算_投入係数表!I74)</f>
        <v>0</v>
      </c>
      <c r="J74" s="212">
        <f ca="1">IF(J$3="分類不明", 計算_移輸出入額!$BG75, J$133*計算_投入係数表!J74)</f>
        <v>0</v>
      </c>
      <c r="K74" s="212">
        <f ca="1">IF(K$3="分類不明", 計算_移輸出入額!$BG75, K$133*計算_投入係数表!K74)</f>
        <v>0</v>
      </c>
      <c r="L74" s="212">
        <f ca="1">IF(L$3="分類不明", 計算_移輸出入額!$BG75, L$133*計算_投入係数表!L74)</f>
        <v>0</v>
      </c>
      <c r="M74" s="212">
        <f ca="1">IF(M$3="分類不明", 計算_移輸出入額!$BG75, M$133*計算_投入係数表!M74)</f>
        <v>0</v>
      </c>
      <c r="N74" s="212">
        <f ca="1">IF(N$3="分類不明", 計算_移輸出入額!$BG75, N$133*計算_投入係数表!N74)</f>
        <v>0</v>
      </c>
      <c r="O74" s="212">
        <f ca="1">IF(O$3="分類不明", 計算_移輸出入額!$BG75, O$133*計算_投入係数表!O74)</f>
        <v>0</v>
      </c>
      <c r="P74" s="212" t="e">
        <f ca="1">IF(P$3="分類不明", 計算_移輸出入額!$BG75, P$133*計算_投入係数表!P74)</f>
        <v>#DIV/0!</v>
      </c>
      <c r="Q74" s="212" t="e">
        <f ca="1">IF(Q$3="分類不明", 計算_移輸出入額!$BG75, Q$133*計算_投入係数表!Q74)</f>
        <v>#DIV/0!</v>
      </c>
      <c r="R74" s="212" t="e">
        <f ca="1">IF(R$3="分類不明", 計算_移輸出入額!$BG75, R$133*計算_投入係数表!R74)</f>
        <v>#DIV/0!</v>
      </c>
      <c r="S74" s="212" t="e">
        <f ca="1">IF(S$3="分類不明", 計算_移輸出入額!$BG75, S$133*計算_投入係数表!S74)</f>
        <v>#DIV/0!</v>
      </c>
      <c r="T74" s="212" t="e">
        <f ca="1">IF(T$3="分類不明", 計算_移輸出入額!$BG75, T$133*計算_投入係数表!T74)</f>
        <v>#DIV/0!</v>
      </c>
      <c r="U74" s="212" t="e">
        <f ca="1">IF(U$3="分類不明", 計算_移輸出入額!$BG75, U$133*計算_投入係数表!U74)</f>
        <v>#DIV/0!</v>
      </c>
      <c r="V74" s="212" t="e">
        <f ca="1">IF(V$3="分類不明", 計算_移輸出入額!$BG75, V$133*計算_投入係数表!V74)</f>
        <v>#DIV/0!</v>
      </c>
      <c r="W74" s="212" t="e">
        <f ca="1">IF(W$3="分類不明", 計算_移輸出入額!$BG75, W$133*計算_投入係数表!W74)</f>
        <v>#DIV/0!</v>
      </c>
      <c r="X74" s="212" t="e">
        <f ca="1">IF(X$3="分類不明", 計算_移輸出入額!$BG75, X$133*計算_投入係数表!X74)</f>
        <v>#DIV/0!</v>
      </c>
      <c r="Y74" s="212" t="e">
        <f ca="1">IF(Y$3="分類不明", 計算_移輸出入額!$BG75, Y$133*計算_投入係数表!Y74)</f>
        <v>#DIV/0!</v>
      </c>
      <c r="Z74" s="212" t="e">
        <f ca="1">IF(Z$3="分類不明", 計算_移輸出入額!$BG75, Z$133*計算_投入係数表!Z74)</f>
        <v>#DIV/0!</v>
      </c>
      <c r="AA74" s="212" t="e">
        <f ca="1">IF(AA$3="分類不明", 計算_移輸出入額!$BG75, AA$133*計算_投入係数表!AA74)</f>
        <v>#DIV/0!</v>
      </c>
      <c r="AB74" s="212" t="e">
        <f ca="1">IF(AB$3="分類不明", 計算_移輸出入額!$BG75, AB$133*計算_投入係数表!AB74)</f>
        <v>#DIV/0!</v>
      </c>
      <c r="AC74" s="212" t="e">
        <f ca="1">IF(AC$3="分類不明", 計算_移輸出入額!$BG75, AC$133*計算_投入係数表!AC74)</f>
        <v>#DIV/0!</v>
      </c>
      <c r="AD74" s="212" t="e">
        <f ca="1">IF(AD$3="分類不明", 計算_移輸出入額!$BG75, AD$133*計算_投入係数表!AD74)</f>
        <v>#DIV/0!</v>
      </c>
      <c r="AE74" s="212" t="e">
        <f ca="1">IF(AE$3="分類不明", 計算_移輸出入額!$BG75, AE$133*計算_投入係数表!AE74)</f>
        <v>#DIV/0!</v>
      </c>
      <c r="AF74" s="212" t="e">
        <f ca="1">IF(AF$3="分類不明", 計算_移輸出入額!$BG75, AF$133*計算_投入係数表!AF74)</f>
        <v>#DIV/0!</v>
      </c>
      <c r="AG74" s="212" t="e">
        <f ca="1">IF(AG$3="分類不明", 計算_移輸出入額!$BG75, AG$133*計算_投入係数表!AG74)</f>
        <v>#DIV/0!</v>
      </c>
      <c r="AH74" s="212" t="e">
        <f ca="1">IF(AH$3="分類不明", 計算_移輸出入額!$BG75, AH$133*計算_投入係数表!AH74)</f>
        <v>#DIV/0!</v>
      </c>
      <c r="AI74" s="212" t="e">
        <f ca="1">IF(AI$3="分類不明", 計算_移輸出入額!$BG75, AI$133*計算_投入係数表!AI74)</f>
        <v>#DIV/0!</v>
      </c>
      <c r="AJ74" s="212" t="e">
        <f ca="1">IF(AJ$3="分類不明", 計算_移輸出入額!$BG75, AJ$133*計算_投入係数表!AJ74)</f>
        <v>#DIV/0!</v>
      </c>
      <c r="AK74" s="212" t="e">
        <f ca="1">IF(AK$3="分類不明", 計算_移輸出入額!$BG75, AK$133*計算_投入係数表!AK74)</f>
        <v>#DIV/0!</v>
      </c>
      <c r="AL74" s="212" t="e">
        <f ca="1">IF(AL$3="分類不明", 計算_移輸出入額!$BG75, AL$133*計算_投入係数表!AL74)</f>
        <v>#DIV/0!</v>
      </c>
      <c r="AM74" s="212" t="e">
        <f ca="1">IF(AM$3="分類不明", 計算_移輸出入額!$BG75, AM$133*計算_投入係数表!AM74)</f>
        <v>#DIV/0!</v>
      </c>
      <c r="AN74" s="212" t="e">
        <f ca="1">IF(AN$3="分類不明", 計算_移輸出入額!$BG75, AN$133*計算_投入係数表!AN74)</f>
        <v>#DIV/0!</v>
      </c>
      <c r="AO74" s="212" t="e">
        <f ca="1">IF(AO$3="分類不明", 計算_移輸出入額!$BG75, AO$133*計算_投入係数表!AO74)</f>
        <v>#DIV/0!</v>
      </c>
      <c r="AP74" s="212" t="e">
        <f ca="1">IF(AP$3="分類不明", 計算_移輸出入額!$BG75, AP$133*計算_投入係数表!AP74)</f>
        <v>#DIV/0!</v>
      </c>
      <c r="AQ74" s="212" t="e">
        <f ca="1">IF(AQ$3="分類不明", 計算_移輸出入額!$BG75, AQ$133*計算_投入係数表!AQ74)</f>
        <v>#DIV/0!</v>
      </c>
      <c r="AR74" s="212" t="e">
        <f ca="1">IF(AR$3="分類不明", 計算_移輸出入額!$BG75, AR$133*計算_投入係数表!AR74)</f>
        <v>#DIV/0!</v>
      </c>
      <c r="AS74" s="212" t="e">
        <f ca="1">IF(AS$3="分類不明", 計算_移輸出入額!$BG75, AS$133*計算_投入係数表!AS74)</f>
        <v>#DIV/0!</v>
      </c>
      <c r="AT74" s="212" t="e">
        <f ca="1">IF(AT$3="分類不明", 計算_移輸出入額!$BG75, AT$133*計算_投入係数表!AT74)</f>
        <v>#DIV/0!</v>
      </c>
      <c r="AU74" s="212" t="e">
        <f ca="1">IF(AU$3="分類不明", 計算_移輸出入額!$BG75, AU$133*計算_投入係数表!AU74)</f>
        <v>#DIV/0!</v>
      </c>
      <c r="AV74" s="212" t="e">
        <f ca="1">IF(AV$3="分類不明", 計算_移輸出入額!$BG75, AV$133*計算_投入係数表!AV74)</f>
        <v>#DIV/0!</v>
      </c>
      <c r="AW74" s="212" t="e">
        <f ca="1">IF(AW$3="分類不明", 計算_移輸出入額!$BG75, AW$133*計算_投入係数表!AW74)</f>
        <v>#DIV/0!</v>
      </c>
      <c r="AX74" s="212" t="e">
        <f ca="1">IF(AX$3="分類不明", 計算_移輸出入額!$BG75, AX$133*計算_投入係数表!AX74)</f>
        <v>#DIV/0!</v>
      </c>
      <c r="AY74" s="212" t="e">
        <f ca="1">IF(AY$3="分類不明", 計算_移輸出入額!$BG75, AY$133*計算_投入係数表!AY74)</f>
        <v>#DIV/0!</v>
      </c>
      <c r="AZ74" s="212" t="e">
        <f ca="1">IF(AZ$3="分類不明", 計算_移輸出入額!$BG75, AZ$133*計算_投入係数表!AZ74)</f>
        <v>#DIV/0!</v>
      </c>
      <c r="BA74" s="212" t="e">
        <f ca="1">IF(BA$3="分類不明", 計算_移輸出入額!$BG75, BA$133*計算_投入係数表!BA74)</f>
        <v>#DIV/0!</v>
      </c>
      <c r="BB74" s="212" t="e">
        <f ca="1">IF(BB$3="分類不明", 計算_移輸出入額!$BG75, BB$133*計算_投入係数表!BB74)</f>
        <v>#DIV/0!</v>
      </c>
      <c r="BC74" s="212" t="e">
        <f ca="1">IF(BC$3="分類不明", 計算_移輸出入額!$BG75, BC$133*計算_投入係数表!BC74)</f>
        <v>#DIV/0!</v>
      </c>
      <c r="BD74" s="212" t="e">
        <f ca="1">IF(BD$3="分類不明", 計算_移輸出入額!$BG75, BD$133*計算_投入係数表!BD74)</f>
        <v>#DIV/0!</v>
      </c>
      <c r="BE74" s="212" t="e">
        <f ca="1">IF(BE$3="分類不明", 計算_移輸出入額!$BG75, BE$133*計算_投入係数表!BE74)</f>
        <v>#DIV/0!</v>
      </c>
      <c r="BF74" s="212" t="e">
        <f ca="1">IF(BF$3="分類不明", 計算_移輸出入額!$BG75, BF$133*計算_投入係数表!BF74)</f>
        <v>#DIV/0!</v>
      </c>
      <c r="BG74" s="212" t="e">
        <f ca="1">IF(BG$3="分類不明", 計算_移輸出入額!$BG75, BG$133*計算_投入係数表!BG74)</f>
        <v>#DIV/0!</v>
      </c>
      <c r="BH74" s="212" t="e">
        <f ca="1">IF(BH$3="分類不明", 計算_移輸出入額!$BG75, BH$133*計算_投入係数表!BH74)</f>
        <v>#DIV/0!</v>
      </c>
      <c r="BI74" s="212" t="e">
        <f ca="1">IF(BI$3="分類不明", 計算_移輸出入額!$BG75, BI$133*計算_投入係数表!BI74)</f>
        <v>#DIV/0!</v>
      </c>
      <c r="BJ74" s="212" t="e">
        <f ca="1">IF(BJ$3="分類不明", 計算_移輸出入額!$BG75, BJ$133*計算_投入係数表!BJ74)</f>
        <v>#DIV/0!</v>
      </c>
      <c r="BK74" s="212" t="e">
        <f ca="1">IF(BK$3="分類不明", 計算_移輸出入額!$BG75, BK$133*計算_投入係数表!BK74)</f>
        <v>#DIV/0!</v>
      </c>
      <c r="BL74" s="212" t="e">
        <f ca="1">IF(BL$3="分類不明", 計算_移輸出入額!$BG75, BL$133*計算_投入係数表!BL74)</f>
        <v>#DIV/0!</v>
      </c>
      <c r="BM74" s="212" t="e">
        <f ca="1">IF(BM$3="分類不明", 計算_移輸出入額!$BG75, BM$133*計算_投入係数表!BM74)</f>
        <v>#DIV/0!</v>
      </c>
      <c r="BN74" s="212" t="e">
        <f ca="1">IF(BN$3="分類不明", 計算_移輸出入額!$BG75, BN$133*計算_投入係数表!BN74)</f>
        <v>#DIV/0!</v>
      </c>
      <c r="BO74" s="212" t="e">
        <f ca="1">IF(BO$3="分類不明", 計算_移輸出入額!$BG75, BO$133*計算_投入係数表!BO74)</f>
        <v>#DIV/0!</v>
      </c>
      <c r="BP74" s="212" t="e">
        <f ca="1">IF(BP$3="分類不明", 計算_移輸出入額!$BG75, BP$133*計算_投入係数表!BP74)</f>
        <v>#DIV/0!</v>
      </c>
      <c r="BQ74" s="212" t="e">
        <f ca="1">IF(BQ$3="分類不明", 計算_移輸出入額!$BG75, BQ$133*計算_投入係数表!BQ74)</f>
        <v>#DIV/0!</v>
      </c>
      <c r="BR74" s="212" t="e">
        <f ca="1">IF(BR$3="分類不明", 計算_移輸出入額!$BG75, BR$133*計算_投入係数表!BR74)</f>
        <v>#DIV/0!</v>
      </c>
      <c r="BS74" s="212" t="e">
        <f ca="1">IF(BS$3="分類不明", 計算_移輸出入額!$BG75, BS$133*計算_投入係数表!BS74)</f>
        <v>#DIV/0!</v>
      </c>
      <c r="BT74" s="212" t="e">
        <f ca="1">IF(BT$3="分類不明", 計算_移輸出入額!$BG75, BT$133*計算_投入係数表!BT74)</f>
        <v>#DIV/0!</v>
      </c>
      <c r="BU74" s="212" t="e">
        <f ca="1">IF(BU$3="分類不明", 計算_移輸出入額!$BG75, BU$133*計算_投入係数表!BU74)</f>
        <v>#DIV/0!</v>
      </c>
      <c r="BV74" s="212" t="e">
        <f ca="1">IF(BV$3="分類不明", 計算_移輸出入額!$BG75, BV$133*計算_投入係数表!BV74)</f>
        <v>#DIV/0!</v>
      </c>
      <c r="BW74" s="212" t="e">
        <f ca="1">IF(BW$3="分類不明", 計算_移輸出入額!$BG75, BW$133*計算_投入係数表!BW74)</f>
        <v>#DIV/0!</v>
      </c>
      <c r="BX74" s="212" t="e">
        <f ca="1">IF(BX$3="分類不明", 計算_移輸出入額!$BG75, BX$133*計算_投入係数表!BX74)</f>
        <v>#DIV/0!</v>
      </c>
      <c r="BY74" s="212" t="e">
        <f ca="1">IF(BY$3="分類不明", 計算_移輸出入額!$BG75, BY$133*計算_投入係数表!BY74)</f>
        <v>#DIV/0!</v>
      </c>
      <c r="BZ74" s="212" t="e">
        <f ca="1">IF(BZ$3="分類不明", 計算_移輸出入額!$BG75, BZ$133*計算_投入係数表!BZ74)</f>
        <v>#DIV/0!</v>
      </c>
      <c r="CA74" s="212" t="e">
        <f ca="1">IF(CA$3="分類不明", 計算_移輸出入額!$BG75, CA$133*計算_投入係数表!CA74)</f>
        <v>#DIV/0!</v>
      </c>
      <c r="CB74" s="212" t="e">
        <f ca="1">IF(CB$3="分類不明", 計算_移輸出入額!$BG75, CB$133*計算_投入係数表!CB74)</f>
        <v>#DIV/0!</v>
      </c>
      <c r="CC74" s="212" t="e">
        <f ca="1">IF(CC$3="分類不明", 計算_移輸出入額!$BG75, CC$133*計算_投入係数表!CC74)</f>
        <v>#DIV/0!</v>
      </c>
      <c r="CD74" s="212" t="e">
        <f ca="1">IF(CD$3="分類不明", 計算_移輸出入額!$BG75, CD$133*計算_投入係数表!CD74)</f>
        <v>#DIV/0!</v>
      </c>
      <c r="CE74" s="212" t="e">
        <f ca="1">IF(CE$3="分類不明", 計算_移輸出入額!$BG75, CE$133*計算_投入係数表!CE74)</f>
        <v>#DIV/0!</v>
      </c>
      <c r="CF74" s="212" t="e">
        <f ca="1">IF(CF$3="分類不明", 計算_移輸出入額!$BG75, CF$133*計算_投入係数表!CF74)</f>
        <v>#DIV/0!</v>
      </c>
      <c r="CG74" s="212" t="e">
        <f ca="1">IF(CG$3="分類不明", 計算_移輸出入額!$BG75, CG$133*計算_投入係数表!CG74)</f>
        <v>#DIV/0!</v>
      </c>
      <c r="CH74" s="212" t="e">
        <f ca="1">IF(CH$3="分類不明", 計算_移輸出入額!$BG75, CH$133*計算_投入係数表!CH74)</f>
        <v>#DIV/0!</v>
      </c>
      <c r="CI74" s="212" t="e">
        <f ca="1">IF(CI$3="分類不明", 計算_移輸出入額!$BG75, CI$133*計算_投入係数表!CI74)</f>
        <v>#DIV/0!</v>
      </c>
      <c r="CJ74" s="212" t="e">
        <f ca="1">IF(CJ$3="分類不明", 計算_移輸出入額!$BG75, CJ$133*計算_投入係数表!CJ74)</f>
        <v>#DIV/0!</v>
      </c>
      <c r="CK74" s="212" t="e">
        <f ca="1">IF(CK$3="分類不明", 計算_移輸出入額!$BG75, CK$133*計算_投入係数表!CK74)</f>
        <v>#DIV/0!</v>
      </c>
      <c r="CL74" s="212" t="e">
        <f ca="1">IF(CL$3="分類不明", 計算_移輸出入額!$BG75, CL$133*計算_投入係数表!CL74)</f>
        <v>#DIV/0!</v>
      </c>
      <c r="CM74" s="212" t="e">
        <f ca="1">IF(CM$3="分類不明", 計算_移輸出入額!$BG75, CM$133*計算_投入係数表!CM74)</f>
        <v>#DIV/0!</v>
      </c>
      <c r="CN74" s="212" t="e">
        <f ca="1">IF(CN$3="分類不明", 計算_移輸出入額!$BG75, CN$133*計算_投入係数表!CN74)</f>
        <v>#DIV/0!</v>
      </c>
      <c r="CO74" s="212" t="e">
        <f ca="1">IF(CO$3="分類不明", 計算_移輸出入額!$BG75, CO$133*計算_投入係数表!CO74)</f>
        <v>#DIV/0!</v>
      </c>
      <c r="CP74" s="212" t="e">
        <f ca="1">IF(CP$3="分類不明", 計算_移輸出入額!$BG75, CP$133*計算_投入係数表!CP74)</f>
        <v>#DIV/0!</v>
      </c>
      <c r="CQ74" s="212" t="e">
        <f ca="1">IF(CQ$3="分類不明", 計算_移輸出入額!$BG75, CQ$133*計算_投入係数表!CQ74)</f>
        <v>#DIV/0!</v>
      </c>
      <c r="CR74" s="212" t="e">
        <f ca="1">IF(CR$3="分類不明", 計算_移輸出入額!$BG75, CR$133*計算_投入係数表!CR74)</f>
        <v>#DIV/0!</v>
      </c>
      <c r="CS74" s="212" t="e">
        <f ca="1">IF(CS$3="分類不明", 計算_移輸出入額!$BG75, CS$133*計算_投入係数表!CS74)</f>
        <v>#DIV/0!</v>
      </c>
      <c r="CT74" s="212" t="e">
        <f ca="1">IF(CT$3="分類不明", 計算_移輸出入額!$BG75, CT$133*計算_投入係数表!CT74)</f>
        <v>#DIV/0!</v>
      </c>
      <c r="CU74" s="212" t="e">
        <f ca="1">IF(CU$3="分類不明", 計算_移輸出入額!$BG75, CU$133*計算_投入係数表!CU74)</f>
        <v>#DIV/0!</v>
      </c>
      <c r="CV74" s="212" t="e">
        <f ca="1">IF(CV$3="分類不明", 計算_移輸出入額!$BG75, CV$133*計算_投入係数表!CV74)</f>
        <v>#DIV/0!</v>
      </c>
      <c r="CW74" s="212" t="e">
        <f ca="1">IF(CW$3="分類不明", 計算_移輸出入額!$BG75, CW$133*計算_投入係数表!CW74)</f>
        <v>#DIV/0!</v>
      </c>
      <c r="CX74" s="212" t="e">
        <f ca="1">IF(CX$3="分類不明", 計算_移輸出入額!$BG75, CX$133*計算_投入係数表!CX74)</f>
        <v>#DIV/0!</v>
      </c>
      <c r="CY74" s="212" t="e">
        <f ca="1">IF(CY$3="分類不明", 計算_移輸出入額!$BG75, CY$133*計算_投入係数表!CY74)</f>
        <v>#DIV/0!</v>
      </c>
      <c r="CZ74" s="212" t="e">
        <f ca="1">IF(CZ$3="分類不明", 計算_移輸出入額!$BG75, CZ$133*計算_投入係数表!CZ74)</f>
        <v>#DIV/0!</v>
      </c>
      <c r="DA74" s="212" t="e">
        <f ca="1">IF(DA$3="分類不明", 計算_移輸出入額!$BG75, DA$133*計算_投入係数表!DA74)</f>
        <v>#DIV/0!</v>
      </c>
      <c r="DB74" s="212" t="e">
        <f ca="1">IF(DB$3="分類不明", 計算_移輸出入額!$BG75, DB$133*計算_投入係数表!DB74)</f>
        <v>#DIV/0!</v>
      </c>
      <c r="DC74" s="212" t="e">
        <f ca="1">IF(DC$3="分類不明", 計算_移輸出入額!$BG75, DC$133*計算_投入係数表!DC74)</f>
        <v>#DIV/0!</v>
      </c>
      <c r="DD74" s="212" t="e">
        <f ca="1">IF(DD$3="分類不明", 計算_移輸出入額!$BG75, DD$133*計算_投入係数表!DD74)</f>
        <v>#DIV/0!</v>
      </c>
      <c r="DE74" s="212" t="e">
        <f ca="1">IF(DE$3="分類不明", 計算_移輸出入額!$BG75, DE$133*計算_投入係数表!DE74)</f>
        <v>#DIV/0!</v>
      </c>
      <c r="DF74" s="212" t="e">
        <f ca="1">IF(DF$3="分類不明", 計算_移輸出入額!$BG75, DF$133*計算_投入係数表!DF74)</f>
        <v>#DIV/0!</v>
      </c>
      <c r="DG74" s="212" t="e">
        <f ca="1">IF(DG$3="分類不明", 計算_移輸出入額!$BG75, DG$133*計算_投入係数表!DG74)</f>
        <v>#DIV/0!</v>
      </c>
      <c r="DH74" s="212" t="e">
        <f ca="1">IF(DH$3="分類不明", 計算_移輸出入額!$BG75, DH$133*計算_投入係数表!DH74)</f>
        <v>#DIV/0!</v>
      </c>
      <c r="DI74" s="212" t="e">
        <f ca="1">IF(DI$3="分類不明", 計算_移輸出入額!$BG75, DI$133*計算_投入係数表!DI74)</f>
        <v>#DIV/0!</v>
      </c>
      <c r="DJ74" s="212" t="e">
        <f ca="1">IF(DJ$3="分類不明", 計算_移輸出入額!$BG75, DJ$133*計算_投入係数表!DJ74)</f>
        <v>#DIV/0!</v>
      </c>
      <c r="DK74" s="212" t="e">
        <f ca="1">IF(DK$3="分類不明", 計算_移輸出入額!$BG75, DK$133*計算_投入係数表!DK74)</f>
        <v>#DIV/0!</v>
      </c>
      <c r="DL74" s="212" t="e">
        <f ca="1">IF(DL$3="分類不明", 計算_移輸出入額!$BG75, DL$133*計算_投入係数表!DL74)</f>
        <v>#DIV/0!</v>
      </c>
      <c r="DM74" s="212" t="e">
        <f ca="1">IF(DM$3="分類不明", 計算_移輸出入額!$BG75, DM$133*計算_投入係数表!DM74)</f>
        <v>#DIV/0!</v>
      </c>
      <c r="DN74" s="212" t="e">
        <f ca="1">IF(DN$3="分類不明", 計算_移輸出入額!$BG75, DN$133*計算_投入係数表!DN74)</f>
        <v>#DIV/0!</v>
      </c>
      <c r="DO74" s="212" t="e">
        <f ca="1">IF(DO$3="分類不明", 計算_移輸出入額!$BG75, DO$133*計算_投入係数表!DO74)</f>
        <v>#DIV/0!</v>
      </c>
      <c r="DP74" s="212" t="e">
        <f ca="1">IF(DP$3="分類不明", 計算_移輸出入額!$BG75, DP$133*計算_投入係数表!DP74)</f>
        <v>#DIV/0!</v>
      </c>
      <c r="DQ74" s="212" t="e">
        <f ca="1">IF(DQ$3="分類不明", 計算_移輸出入額!$BG75, DQ$133*計算_投入係数表!DQ74)</f>
        <v>#DIV/0!</v>
      </c>
      <c r="DR74" s="212" t="e">
        <f ca="1">IF(DR$3="分類不明", 計算_移輸出入額!$BG75, DR$133*計算_投入係数表!DR74)</f>
        <v>#DIV/0!</v>
      </c>
      <c r="DS74" s="212" t="e">
        <f ca="1">IF(DS$3="分類不明", 計算_移輸出入額!$BG75, DS$133*計算_投入係数表!DS74)</f>
        <v>#DIV/0!</v>
      </c>
      <c r="DT74" s="213">
        <f t="shared" ca="1" si="7"/>
        <v>0</v>
      </c>
      <c r="DU74" s="220">
        <f>計算_基本取引表_調整前!DU74</f>
        <v>0</v>
      </c>
      <c r="DV74" s="220">
        <f>IF($C74="分類不明", 計算_基本取引表_調整前!DV74+_xlfn.AGGREGATE(9,6,計算_移輸出入額!$BF$5:$BF$124), 計算_基本取引表_調整前!DV74)</f>
        <v>0</v>
      </c>
      <c r="DW74" s="220">
        <f>計算_基本取引表_調整前!DW74</f>
        <v>0</v>
      </c>
      <c r="DX74" s="220">
        <f>計算_基本取引表_調整前!DX74</f>
        <v>0</v>
      </c>
      <c r="DY74" s="220">
        <f>計算_基本取引表_調整前!DY74</f>
        <v>0</v>
      </c>
      <c r="DZ74" s="220">
        <f>計算_基本取引表_調整前!DZ74</f>
        <v>0</v>
      </c>
      <c r="EA74" s="220" t="e">
        <f>計算_基本取引表_調整前!EA74</f>
        <v>#DIV/0!</v>
      </c>
      <c r="EB74" s="736">
        <f ca="1">IFERROR(SUMIF(振分, $C74, 入力_北海道基本取引表!EB$4:EB$124)*($EE74/SUMIF(振分, $C74, 入力_北海道基本取引表!$EG$4:$EG$107)), 0)</f>
        <v>0</v>
      </c>
      <c r="EC74" s="221" t="e">
        <f t="shared" si="8"/>
        <v>#DIV/0!</v>
      </c>
      <c r="ED74" s="222" t="e">
        <f t="shared" ca="1" si="9"/>
        <v>#DIV/0!</v>
      </c>
      <c r="EE74" s="220" t="e">
        <f ca="1"/>
        <v>#DIV/0!</v>
      </c>
      <c r="EF74" s="222" t="e">
        <f t="shared" ca="1" si="10"/>
        <v>#DIV/0!</v>
      </c>
      <c r="EG74" s="222" t="e">
        <f t="shared" ca="1" si="6"/>
        <v>#DIV/0!</v>
      </c>
      <c r="EH74" s="220" t="e">
        <f ca="1"/>
        <v>#DIV/0!</v>
      </c>
      <c r="EI74" s="222" t="e">
        <f t="shared" ca="1" si="11"/>
        <v>#DIV/0!</v>
      </c>
      <c r="EJ74" s="216" t="e">
        <f ca="1"/>
        <v>#DIV/0!</v>
      </c>
      <c r="EK74" s="215"/>
    </row>
    <row r="75" spans="2:141" s="6" customFormat="1" ht="15.75" hidden="1" customHeight="1" x14ac:dyDescent="0.25">
      <c r="B75" s="53">
        <v>72</v>
      </c>
      <c r="C75" s="192" t="str">
        <v>-</v>
      </c>
      <c r="D75" s="211">
        <f ca="1">IF(D$3="分類不明", 計算_移輸出入額!$BG76, D$133*計算_投入係数表!D75)</f>
        <v>0</v>
      </c>
      <c r="E75" s="212">
        <f ca="1">IF(E$3="分類不明", 計算_移輸出入額!$BG76, E$133*計算_投入係数表!E75)</f>
        <v>0</v>
      </c>
      <c r="F75" s="212">
        <f ca="1">IF(F$3="分類不明", 計算_移輸出入額!$BG76, F$133*計算_投入係数表!F75)</f>
        <v>0</v>
      </c>
      <c r="G75" s="212">
        <f ca="1">IF(G$3="分類不明", 計算_移輸出入額!$BG76, G$133*計算_投入係数表!G75)</f>
        <v>0</v>
      </c>
      <c r="H75" s="212">
        <f ca="1">IF(H$3="分類不明", 計算_移輸出入額!$BG76, H$133*計算_投入係数表!H75)</f>
        <v>0</v>
      </c>
      <c r="I75" s="212">
        <f ca="1">IF(I$3="分類不明", 計算_移輸出入額!$BG76, I$133*計算_投入係数表!I75)</f>
        <v>0</v>
      </c>
      <c r="J75" s="212">
        <f ca="1">IF(J$3="分類不明", 計算_移輸出入額!$BG76, J$133*計算_投入係数表!J75)</f>
        <v>0</v>
      </c>
      <c r="K75" s="212">
        <f ca="1">IF(K$3="分類不明", 計算_移輸出入額!$BG76, K$133*計算_投入係数表!K75)</f>
        <v>0</v>
      </c>
      <c r="L75" s="212">
        <f ca="1">IF(L$3="分類不明", 計算_移輸出入額!$BG76, L$133*計算_投入係数表!L75)</f>
        <v>0</v>
      </c>
      <c r="M75" s="212">
        <f ca="1">IF(M$3="分類不明", 計算_移輸出入額!$BG76, M$133*計算_投入係数表!M75)</f>
        <v>0</v>
      </c>
      <c r="N75" s="212">
        <f ca="1">IF(N$3="分類不明", 計算_移輸出入額!$BG76, N$133*計算_投入係数表!N75)</f>
        <v>0</v>
      </c>
      <c r="O75" s="212">
        <f ca="1">IF(O$3="分類不明", 計算_移輸出入額!$BG76, O$133*計算_投入係数表!O75)</f>
        <v>0</v>
      </c>
      <c r="P75" s="212" t="e">
        <f ca="1">IF(P$3="分類不明", 計算_移輸出入額!$BG76, P$133*計算_投入係数表!P75)</f>
        <v>#DIV/0!</v>
      </c>
      <c r="Q75" s="212" t="e">
        <f ca="1">IF(Q$3="分類不明", 計算_移輸出入額!$BG76, Q$133*計算_投入係数表!Q75)</f>
        <v>#DIV/0!</v>
      </c>
      <c r="R75" s="212" t="e">
        <f ca="1">IF(R$3="分類不明", 計算_移輸出入額!$BG76, R$133*計算_投入係数表!R75)</f>
        <v>#DIV/0!</v>
      </c>
      <c r="S75" s="212" t="e">
        <f ca="1">IF(S$3="分類不明", 計算_移輸出入額!$BG76, S$133*計算_投入係数表!S75)</f>
        <v>#DIV/0!</v>
      </c>
      <c r="T75" s="212" t="e">
        <f ca="1">IF(T$3="分類不明", 計算_移輸出入額!$BG76, T$133*計算_投入係数表!T75)</f>
        <v>#DIV/0!</v>
      </c>
      <c r="U75" s="212" t="e">
        <f ca="1">IF(U$3="分類不明", 計算_移輸出入額!$BG76, U$133*計算_投入係数表!U75)</f>
        <v>#DIV/0!</v>
      </c>
      <c r="V75" s="212" t="e">
        <f ca="1">IF(V$3="分類不明", 計算_移輸出入額!$BG76, V$133*計算_投入係数表!V75)</f>
        <v>#DIV/0!</v>
      </c>
      <c r="W75" s="212" t="e">
        <f ca="1">IF(W$3="分類不明", 計算_移輸出入額!$BG76, W$133*計算_投入係数表!W75)</f>
        <v>#DIV/0!</v>
      </c>
      <c r="X75" s="212" t="e">
        <f ca="1">IF(X$3="分類不明", 計算_移輸出入額!$BG76, X$133*計算_投入係数表!X75)</f>
        <v>#DIV/0!</v>
      </c>
      <c r="Y75" s="212" t="e">
        <f ca="1">IF(Y$3="分類不明", 計算_移輸出入額!$BG76, Y$133*計算_投入係数表!Y75)</f>
        <v>#DIV/0!</v>
      </c>
      <c r="Z75" s="212" t="e">
        <f ca="1">IF(Z$3="分類不明", 計算_移輸出入額!$BG76, Z$133*計算_投入係数表!Z75)</f>
        <v>#DIV/0!</v>
      </c>
      <c r="AA75" s="212" t="e">
        <f ca="1">IF(AA$3="分類不明", 計算_移輸出入額!$BG76, AA$133*計算_投入係数表!AA75)</f>
        <v>#DIV/0!</v>
      </c>
      <c r="AB75" s="212" t="e">
        <f ca="1">IF(AB$3="分類不明", 計算_移輸出入額!$BG76, AB$133*計算_投入係数表!AB75)</f>
        <v>#DIV/0!</v>
      </c>
      <c r="AC75" s="212" t="e">
        <f ca="1">IF(AC$3="分類不明", 計算_移輸出入額!$BG76, AC$133*計算_投入係数表!AC75)</f>
        <v>#DIV/0!</v>
      </c>
      <c r="AD75" s="212" t="e">
        <f ca="1">IF(AD$3="分類不明", 計算_移輸出入額!$BG76, AD$133*計算_投入係数表!AD75)</f>
        <v>#DIV/0!</v>
      </c>
      <c r="AE75" s="212" t="e">
        <f ca="1">IF(AE$3="分類不明", 計算_移輸出入額!$BG76, AE$133*計算_投入係数表!AE75)</f>
        <v>#DIV/0!</v>
      </c>
      <c r="AF75" s="212" t="e">
        <f ca="1">IF(AF$3="分類不明", 計算_移輸出入額!$BG76, AF$133*計算_投入係数表!AF75)</f>
        <v>#DIV/0!</v>
      </c>
      <c r="AG75" s="212" t="e">
        <f ca="1">IF(AG$3="分類不明", 計算_移輸出入額!$BG76, AG$133*計算_投入係数表!AG75)</f>
        <v>#DIV/0!</v>
      </c>
      <c r="AH75" s="212" t="e">
        <f ca="1">IF(AH$3="分類不明", 計算_移輸出入額!$BG76, AH$133*計算_投入係数表!AH75)</f>
        <v>#DIV/0!</v>
      </c>
      <c r="AI75" s="212" t="e">
        <f ca="1">IF(AI$3="分類不明", 計算_移輸出入額!$BG76, AI$133*計算_投入係数表!AI75)</f>
        <v>#DIV/0!</v>
      </c>
      <c r="AJ75" s="212" t="e">
        <f ca="1">IF(AJ$3="分類不明", 計算_移輸出入額!$BG76, AJ$133*計算_投入係数表!AJ75)</f>
        <v>#DIV/0!</v>
      </c>
      <c r="AK75" s="212" t="e">
        <f ca="1">IF(AK$3="分類不明", 計算_移輸出入額!$BG76, AK$133*計算_投入係数表!AK75)</f>
        <v>#DIV/0!</v>
      </c>
      <c r="AL75" s="212" t="e">
        <f ca="1">IF(AL$3="分類不明", 計算_移輸出入額!$BG76, AL$133*計算_投入係数表!AL75)</f>
        <v>#DIV/0!</v>
      </c>
      <c r="AM75" s="212" t="e">
        <f ca="1">IF(AM$3="分類不明", 計算_移輸出入額!$BG76, AM$133*計算_投入係数表!AM75)</f>
        <v>#DIV/0!</v>
      </c>
      <c r="AN75" s="212" t="e">
        <f ca="1">IF(AN$3="分類不明", 計算_移輸出入額!$BG76, AN$133*計算_投入係数表!AN75)</f>
        <v>#DIV/0!</v>
      </c>
      <c r="AO75" s="212" t="e">
        <f ca="1">IF(AO$3="分類不明", 計算_移輸出入額!$BG76, AO$133*計算_投入係数表!AO75)</f>
        <v>#DIV/0!</v>
      </c>
      <c r="AP75" s="212" t="e">
        <f ca="1">IF(AP$3="分類不明", 計算_移輸出入額!$BG76, AP$133*計算_投入係数表!AP75)</f>
        <v>#DIV/0!</v>
      </c>
      <c r="AQ75" s="212" t="e">
        <f ca="1">IF(AQ$3="分類不明", 計算_移輸出入額!$BG76, AQ$133*計算_投入係数表!AQ75)</f>
        <v>#DIV/0!</v>
      </c>
      <c r="AR75" s="212" t="e">
        <f ca="1">IF(AR$3="分類不明", 計算_移輸出入額!$BG76, AR$133*計算_投入係数表!AR75)</f>
        <v>#DIV/0!</v>
      </c>
      <c r="AS75" s="212" t="e">
        <f ca="1">IF(AS$3="分類不明", 計算_移輸出入額!$BG76, AS$133*計算_投入係数表!AS75)</f>
        <v>#DIV/0!</v>
      </c>
      <c r="AT75" s="212" t="e">
        <f ca="1">IF(AT$3="分類不明", 計算_移輸出入額!$BG76, AT$133*計算_投入係数表!AT75)</f>
        <v>#DIV/0!</v>
      </c>
      <c r="AU75" s="212" t="e">
        <f ca="1">IF(AU$3="分類不明", 計算_移輸出入額!$BG76, AU$133*計算_投入係数表!AU75)</f>
        <v>#DIV/0!</v>
      </c>
      <c r="AV75" s="212" t="e">
        <f ca="1">IF(AV$3="分類不明", 計算_移輸出入額!$BG76, AV$133*計算_投入係数表!AV75)</f>
        <v>#DIV/0!</v>
      </c>
      <c r="AW75" s="212" t="e">
        <f ca="1">IF(AW$3="分類不明", 計算_移輸出入額!$BG76, AW$133*計算_投入係数表!AW75)</f>
        <v>#DIV/0!</v>
      </c>
      <c r="AX75" s="212" t="e">
        <f ca="1">IF(AX$3="分類不明", 計算_移輸出入額!$BG76, AX$133*計算_投入係数表!AX75)</f>
        <v>#DIV/0!</v>
      </c>
      <c r="AY75" s="212" t="e">
        <f ca="1">IF(AY$3="分類不明", 計算_移輸出入額!$BG76, AY$133*計算_投入係数表!AY75)</f>
        <v>#DIV/0!</v>
      </c>
      <c r="AZ75" s="212" t="e">
        <f ca="1">IF(AZ$3="分類不明", 計算_移輸出入額!$BG76, AZ$133*計算_投入係数表!AZ75)</f>
        <v>#DIV/0!</v>
      </c>
      <c r="BA75" s="212" t="e">
        <f ca="1">IF(BA$3="分類不明", 計算_移輸出入額!$BG76, BA$133*計算_投入係数表!BA75)</f>
        <v>#DIV/0!</v>
      </c>
      <c r="BB75" s="212" t="e">
        <f ca="1">IF(BB$3="分類不明", 計算_移輸出入額!$BG76, BB$133*計算_投入係数表!BB75)</f>
        <v>#DIV/0!</v>
      </c>
      <c r="BC75" s="212" t="e">
        <f ca="1">IF(BC$3="分類不明", 計算_移輸出入額!$BG76, BC$133*計算_投入係数表!BC75)</f>
        <v>#DIV/0!</v>
      </c>
      <c r="BD75" s="212" t="e">
        <f ca="1">IF(BD$3="分類不明", 計算_移輸出入額!$BG76, BD$133*計算_投入係数表!BD75)</f>
        <v>#DIV/0!</v>
      </c>
      <c r="BE75" s="212" t="e">
        <f ca="1">IF(BE$3="分類不明", 計算_移輸出入額!$BG76, BE$133*計算_投入係数表!BE75)</f>
        <v>#DIV/0!</v>
      </c>
      <c r="BF75" s="212" t="e">
        <f ca="1">IF(BF$3="分類不明", 計算_移輸出入額!$BG76, BF$133*計算_投入係数表!BF75)</f>
        <v>#DIV/0!</v>
      </c>
      <c r="BG75" s="212" t="e">
        <f ca="1">IF(BG$3="分類不明", 計算_移輸出入額!$BG76, BG$133*計算_投入係数表!BG75)</f>
        <v>#DIV/0!</v>
      </c>
      <c r="BH75" s="212" t="e">
        <f ca="1">IF(BH$3="分類不明", 計算_移輸出入額!$BG76, BH$133*計算_投入係数表!BH75)</f>
        <v>#DIV/0!</v>
      </c>
      <c r="BI75" s="212" t="e">
        <f ca="1">IF(BI$3="分類不明", 計算_移輸出入額!$BG76, BI$133*計算_投入係数表!BI75)</f>
        <v>#DIV/0!</v>
      </c>
      <c r="BJ75" s="212" t="e">
        <f ca="1">IF(BJ$3="分類不明", 計算_移輸出入額!$BG76, BJ$133*計算_投入係数表!BJ75)</f>
        <v>#DIV/0!</v>
      </c>
      <c r="BK75" s="212" t="e">
        <f ca="1">IF(BK$3="分類不明", 計算_移輸出入額!$BG76, BK$133*計算_投入係数表!BK75)</f>
        <v>#DIV/0!</v>
      </c>
      <c r="BL75" s="212" t="e">
        <f ca="1">IF(BL$3="分類不明", 計算_移輸出入額!$BG76, BL$133*計算_投入係数表!BL75)</f>
        <v>#DIV/0!</v>
      </c>
      <c r="BM75" s="212" t="e">
        <f ca="1">IF(BM$3="分類不明", 計算_移輸出入額!$BG76, BM$133*計算_投入係数表!BM75)</f>
        <v>#DIV/0!</v>
      </c>
      <c r="BN75" s="212" t="e">
        <f ca="1">IF(BN$3="分類不明", 計算_移輸出入額!$BG76, BN$133*計算_投入係数表!BN75)</f>
        <v>#DIV/0!</v>
      </c>
      <c r="BO75" s="212" t="e">
        <f ca="1">IF(BO$3="分類不明", 計算_移輸出入額!$BG76, BO$133*計算_投入係数表!BO75)</f>
        <v>#DIV/0!</v>
      </c>
      <c r="BP75" s="212" t="e">
        <f ca="1">IF(BP$3="分類不明", 計算_移輸出入額!$BG76, BP$133*計算_投入係数表!BP75)</f>
        <v>#DIV/0!</v>
      </c>
      <c r="BQ75" s="212" t="e">
        <f ca="1">IF(BQ$3="分類不明", 計算_移輸出入額!$BG76, BQ$133*計算_投入係数表!BQ75)</f>
        <v>#DIV/0!</v>
      </c>
      <c r="BR75" s="212" t="e">
        <f ca="1">IF(BR$3="分類不明", 計算_移輸出入額!$BG76, BR$133*計算_投入係数表!BR75)</f>
        <v>#DIV/0!</v>
      </c>
      <c r="BS75" s="212" t="e">
        <f ca="1">IF(BS$3="分類不明", 計算_移輸出入額!$BG76, BS$133*計算_投入係数表!BS75)</f>
        <v>#DIV/0!</v>
      </c>
      <c r="BT75" s="212" t="e">
        <f ca="1">IF(BT$3="分類不明", 計算_移輸出入額!$BG76, BT$133*計算_投入係数表!BT75)</f>
        <v>#DIV/0!</v>
      </c>
      <c r="BU75" s="212" t="e">
        <f ca="1">IF(BU$3="分類不明", 計算_移輸出入額!$BG76, BU$133*計算_投入係数表!BU75)</f>
        <v>#DIV/0!</v>
      </c>
      <c r="BV75" s="212" t="e">
        <f ca="1">IF(BV$3="分類不明", 計算_移輸出入額!$BG76, BV$133*計算_投入係数表!BV75)</f>
        <v>#DIV/0!</v>
      </c>
      <c r="BW75" s="212" t="e">
        <f ca="1">IF(BW$3="分類不明", 計算_移輸出入額!$BG76, BW$133*計算_投入係数表!BW75)</f>
        <v>#DIV/0!</v>
      </c>
      <c r="BX75" s="212" t="e">
        <f ca="1">IF(BX$3="分類不明", 計算_移輸出入額!$BG76, BX$133*計算_投入係数表!BX75)</f>
        <v>#DIV/0!</v>
      </c>
      <c r="BY75" s="212" t="e">
        <f ca="1">IF(BY$3="分類不明", 計算_移輸出入額!$BG76, BY$133*計算_投入係数表!BY75)</f>
        <v>#DIV/0!</v>
      </c>
      <c r="BZ75" s="212" t="e">
        <f ca="1">IF(BZ$3="分類不明", 計算_移輸出入額!$BG76, BZ$133*計算_投入係数表!BZ75)</f>
        <v>#DIV/0!</v>
      </c>
      <c r="CA75" s="212" t="e">
        <f ca="1">IF(CA$3="分類不明", 計算_移輸出入額!$BG76, CA$133*計算_投入係数表!CA75)</f>
        <v>#DIV/0!</v>
      </c>
      <c r="CB75" s="212" t="e">
        <f ca="1">IF(CB$3="分類不明", 計算_移輸出入額!$BG76, CB$133*計算_投入係数表!CB75)</f>
        <v>#DIV/0!</v>
      </c>
      <c r="CC75" s="212" t="e">
        <f ca="1">IF(CC$3="分類不明", 計算_移輸出入額!$BG76, CC$133*計算_投入係数表!CC75)</f>
        <v>#DIV/0!</v>
      </c>
      <c r="CD75" s="212" t="e">
        <f ca="1">IF(CD$3="分類不明", 計算_移輸出入額!$BG76, CD$133*計算_投入係数表!CD75)</f>
        <v>#DIV/0!</v>
      </c>
      <c r="CE75" s="212" t="e">
        <f ca="1">IF(CE$3="分類不明", 計算_移輸出入額!$BG76, CE$133*計算_投入係数表!CE75)</f>
        <v>#DIV/0!</v>
      </c>
      <c r="CF75" s="212" t="e">
        <f ca="1">IF(CF$3="分類不明", 計算_移輸出入額!$BG76, CF$133*計算_投入係数表!CF75)</f>
        <v>#DIV/0!</v>
      </c>
      <c r="CG75" s="212" t="e">
        <f ca="1">IF(CG$3="分類不明", 計算_移輸出入額!$BG76, CG$133*計算_投入係数表!CG75)</f>
        <v>#DIV/0!</v>
      </c>
      <c r="CH75" s="212" t="e">
        <f ca="1">IF(CH$3="分類不明", 計算_移輸出入額!$BG76, CH$133*計算_投入係数表!CH75)</f>
        <v>#DIV/0!</v>
      </c>
      <c r="CI75" s="212" t="e">
        <f ca="1">IF(CI$3="分類不明", 計算_移輸出入額!$BG76, CI$133*計算_投入係数表!CI75)</f>
        <v>#DIV/0!</v>
      </c>
      <c r="CJ75" s="212" t="e">
        <f ca="1">IF(CJ$3="分類不明", 計算_移輸出入額!$BG76, CJ$133*計算_投入係数表!CJ75)</f>
        <v>#DIV/0!</v>
      </c>
      <c r="CK75" s="212" t="e">
        <f ca="1">IF(CK$3="分類不明", 計算_移輸出入額!$BG76, CK$133*計算_投入係数表!CK75)</f>
        <v>#DIV/0!</v>
      </c>
      <c r="CL75" s="212" t="e">
        <f ca="1">IF(CL$3="分類不明", 計算_移輸出入額!$BG76, CL$133*計算_投入係数表!CL75)</f>
        <v>#DIV/0!</v>
      </c>
      <c r="CM75" s="212" t="e">
        <f ca="1">IF(CM$3="分類不明", 計算_移輸出入額!$BG76, CM$133*計算_投入係数表!CM75)</f>
        <v>#DIV/0!</v>
      </c>
      <c r="CN75" s="212" t="e">
        <f ca="1">IF(CN$3="分類不明", 計算_移輸出入額!$BG76, CN$133*計算_投入係数表!CN75)</f>
        <v>#DIV/0!</v>
      </c>
      <c r="CO75" s="212" t="e">
        <f ca="1">IF(CO$3="分類不明", 計算_移輸出入額!$BG76, CO$133*計算_投入係数表!CO75)</f>
        <v>#DIV/0!</v>
      </c>
      <c r="CP75" s="212" t="e">
        <f ca="1">IF(CP$3="分類不明", 計算_移輸出入額!$BG76, CP$133*計算_投入係数表!CP75)</f>
        <v>#DIV/0!</v>
      </c>
      <c r="CQ75" s="212" t="e">
        <f ca="1">IF(CQ$3="分類不明", 計算_移輸出入額!$BG76, CQ$133*計算_投入係数表!CQ75)</f>
        <v>#DIV/0!</v>
      </c>
      <c r="CR75" s="212" t="e">
        <f ca="1">IF(CR$3="分類不明", 計算_移輸出入額!$BG76, CR$133*計算_投入係数表!CR75)</f>
        <v>#DIV/0!</v>
      </c>
      <c r="CS75" s="212" t="e">
        <f ca="1">IF(CS$3="分類不明", 計算_移輸出入額!$BG76, CS$133*計算_投入係数表!CS75)</f>
        <v>#DIV/0!</v>
      </c>
      <c r="CT75" s="212" t="e">
        <f ca="1">IF(CT$3="分類不明", 計算_移輸出入額!$BG76, CT$133*計算_投入係数表!CT75)</f>
        <v>#DIV/0!</v>
      </c>
      <c r="CU75" s="212" t="e">
        <f ca="1">IF(CU$3="分類不明", 計算_移輸出入額!$BG76, CU$133*計算_投入係数表!CU75)</f>
        <v>#DIV/0!</v>
      </c>
      <c r="CV75" s="212" t="e">
        <f ca="1">IF(CV$3="分類不明", 計算_移輸出入額!$BG76, CV$133*計算_投入係数表!CV75)</f>
        <v>#DIV/0!</v>
      </c>
      <c r="CW75" s="212" t="e">
        <f ca="1">IF(CW$3="分類不明", 計算_移輸出入額!$BG76, CW$133*計算_投入係数表!CW75)</f>
        <v>#DIV/0!</v>
      </c>
      <c r="CX75" s="212" t="e">
        <f ca="1">IF(CX$3="分類不明", 計算_移輸出入額!$BG76, CX$133*計算_投入係数表!CX75)</f>
        <v>#DIV/0!</v>
      </c>
      <c r="CY75" s="212" t="e">
        <f ca="1">IF(CY$3="分類不明", 計算_移輸出入額!$BG76, CY$133*計算_投入係数表!CY75)</f>
        <v>#DIV/0!</v>
      </c>
      <c r="CZ75" s="212" t="e">
        <f ca="1">IF(CZ$3="分類不明", 計算_移輸出入額!$BG76, CZ$133*計算_投入係数表!CZ75)</f>
        <v>#DIV/0!</v>
      </c>
      <c r="DA75" s="212" t="e">
        <f ca="1">IF(DA$3="分類不明", 計算_移輸出入額!$BG76, DA$133*計算_投入係数表!DA75)</f>
        <v>#DIV/0!</v>
      </c>
      <c r="DB75" s="212" t="e">
        <f ca="1">IF(DB$3="分類不明", 計算_移輸出入額!$BG76, DB$133*計算_投入係数表!DB75)</f>
        <v>#DIV/0!</v>
      </c>
      <c r="DC75" s="212" t="e">
        <f ca="1">IF(DC$3="分類不明", 計算_移輸出入額!$BG76, DC$133*計算_投入係数表!DC75)</f>
        <v>#DIV/0!</v>
      </c>
      <c r="DD75" s="212" t="e">
        <f ca="1">IF(DD$3="分類不明", 計算_移輸出入額!$BG76, DD$133*計算_投入係数表!DD75)</f>
        <v>#DIV/0!</v>
      </c>
      <c r="DE75" s="212" t="e">
        <f ca="1">IF(DE$3="分類不明", 計算_移輸出入額!$BG76, DE$133*計算_投入係数表!DE75)</f>
        <v>#DIV/0!</v>
      </c>
      <c r="DF75" s="212" t="e">
        <f ca="1">IF(DF$3="分類不明", 計算_移輸出入額!$BG76, DF$133*計算_投入係数表!DF75)</f>
        <v>#DIV/0!</v>
      </c>
      <c r="DG75" s="212" t="e">
        <f ca="1">IF(DG$3="分類不明", 計算_移輸出入額!$BG76, DG$133*計算_投入係数表!DG75)</f>
        <v>#DIV/0!</v>
      </c>
      <c r="DH75" s="212" t="e">
        <f ca="1">IF(DH$3="分類不明", 計算_移輸出入額!$BG76, DH$133*計算_投入係数表!DH75)</f>
        <v>#DIV/0!</v>
      </c>
      <c r="DI75" s="212" t="e">
        <f ca="1">IF(DI$3="分類不明", 計算_移輸出入額!$BG76, DI$133*計算_投入係数表!DI75)</f>
        <v>#DIV/0!</v>
      </c>
      <c r="DJ75" s="212" t="e">
        <f ca="1">IF(DJ$3="分類不明", 計算_移輸出入額!$BG76, DJ$133*計算_投入係数表!DJ75)</f>
        <v>#DIV/0!</v>
      </c>
      <c r="DK75" s="212" t="e">
        <f ca="1">IF(DK$3="分類不明", 計算_移輸出入額!$BG76, DK$133*計算_投入係数表!DK75)</f>
        <v>#DIV/0!</v>
      </c>
      <c r="DL75" s="212" t="e">
        <f ca="1">IF(DL$3="分類不明", 計算_移輸出入額!$BG76, DL$133*計算_投入係数表!DL75)</f>
        <v>#DIV/0!</v>
      </c>
      <c r="DM75" s="212" t="e">
        <f ca="1">IF(DM$3="分類不明", 計算_移輸出入額!$BG76, DM$133*計算_投入係数表!DM75)</f>
        <v>#DIV/0!</v>
      </c>
      <c r="DN75" s="212" t="e">
        <f ca="1">IF(DN$3="分類不明", 計算_移輸出入額!$BG76, DN$133*計算_投入係数表!DN75)</f>
        <v>#DIV/0!</v>
      </c>
      <c r="DO75" s="212" t="e">
        <f ca="1">IF(DO$3="分類不明", 計算_移輸出入額!$BG76, DO$133*計算_投入係数表!DO75)</f>
        <v>#DIV/0!</v>
      </c>
      <c r="DP75" s="212" t="e">
        <f ca="1">IF(DP$3="分類不明", 計算_移輸出入額!$BG76, DP$133*計算_投入係数表!DP75)</f>
        <v>#DIV/0!</v>
      </c>
      <c r="DQ75" s="212" t="e">
        <f ca="1">IF(DQ$3="分類不明", 計算_移輸出入額!$BG76, DQ$133*計算_投入係数表!DQ75)</f>
        <v>#DIV/0!</v>
      </c>
      <c r="DR75" s="212" t="e">
        <f ca="1">IF(DR$3="分類不明", 計算_移輸出入額!$BG76, DR$133*計算_投入係数表!DR75)</f>
        <v>#DIV/0!</v>
      </c>
      <c r="DS75" s="212" t="e">
        <f ca="1">IF(DS$3="分類不明", 計算_移輸出入額!$BG76, DS$133*計算_投入係数表!DS75)</f>
        <v>#DIV/0!</v>
      </c>
      <c r="DT75" s="213">
        <f t="shared" ca="1" si="7"/>
        <v>0</v>
      </c>
      <c r="DU75" s="214">
        <f>計算_基本取引表_調整前!DU75</f>
        <v>0</v>
      </c>
      <c r="DV75" s="214">
        <f>IF($C75="分類不明", 計算_基本取引表_調整前!DV75+_xlfn.AGGREGATE(9,6,計算_移輸出入額!$BF$5:$BF$124), 計算_基本取引表_調整前!DV75)</f>
        <v>0</v>
      </c>
      <c r="DW75" s="214">
        <f>計算_基本取引表_調整前!DW75</f>
        <v>0</v>
      </c>
      <c r="DX75" s="214">
        <f>計算_基本取引表_調整前!DX75</f>
        <v>0</v>
      </c>
      <c r="DY75" s="214">
        <f>計算_基本取引表_調整前!DY75</f>
        <v>0</v>
      </c>
      <c r="DZ75" s="214">
        <f>計算_基本取引表_調整前!DZ75</f>
        <v>0</v>
      </c>
      <c r="EA75" s="214" t="e">
        <f>計算_基本取引表_調整前!EA75</f>
        <v>#DIV/0!</v>
      </c>
      <c r="EB75" s="735">
        <f ca="1">IFERROR(SUMIF(振分, $C75, 入力_北海道基本取引表!EB$4:EB$124)*($EE75/SUMIF(振分, $C75, 入力_北海道基本取引表!$EG$4:$EG$107)), 0)</f>
        <v>0</v>
      </c>
      <c r="EC75" s="215" t="e">
        <f t="shared" si="8"/>
        <v>#DIV/0!</v>
      </c>
      <c r="ED75" s="216" t="e">
        <f t="shared" ca="1" si="9"/>
        <v>#DIV/0!</v>
      </c>
      <c r="EE75" s="214" t="e">
        <f ca="1"/>
        <v>#DIV/0!</v>
      </c>
      <c r="EF75" s="216" t="e">
        <f t="shared" ca="1" si="10"/>
        <v>#DIV/0!</v>
      </c>
      <c r="EG75" s="216" t="e">
        <f t="shared" ca="1" si="6"/>
        <v>#DIV/0!</v>
      </c>
      <c r="EH75" s="214" t="e">
        <f ca="1"/>
        <v>#DIV/0!</v>
      </c>
      <c r="EI75" s="216" t="e">
        <f t="shared" ca="1" si="11"/>
        <v>#DIV/0!</v>
      </c>
      <c r="EJ75" s="216" t="e">
        <f ca="1"/>
        <v>#DIV/0!</v>
      </c>
      <c r="EK75" s="215"/>
    </row>
    <row r="76" spans="2:141" s="6" customFormat="1" ht="15.75" hidden="1" customHeight="1" x14ac:dyDescent="0.25">
      <c r="B76" s="53">
        <v>73</v>
      </c>
      <c r="C76" s="192" t="str">
        <v>-</v>
      </c>
      <c r="D76" s="211">
        <f ca="1">IF(D$3="分類不明", 計算_移輸出入額!$BG77, D$133*計算_投入係数表!D76)</f>
        <v>0</v>
      </c>
      <c r="E76" s="212">
        <f ca="1">IF(E$3="分類不明", 計算_移輸出入額!$BG77, E$133*計算_投入係数表!E76)</f>
        <v>0</v>
      </c>
      <c r="F76" s="212">
        <f ca="1">IF(F$3="分類不明", 計算_移輸出入額!$BG77, F$133*計算_投入係数表!F76)</f>
        <v>0</v>
      </c>
      <c r="G76" s="212">
        <f ca="1">IF(G$3="分類不明", 計算_移輸出入額!$BG77, G$133*計算_投入係数表!G76)</f>
        <v>0</v>
      </c>
      <c r="H76" s="212">
        <f ca="1">IF(H$3="分類不明", 計算_移輸出入額!$BG77, H$133*計算_投入係数表!H76)</f>
        <v>0</v>
      </c>
      <c r="I76" s="212">
        <f ca="1">IF(I$3="分類不明", 計算_移輸出入額!$BG77, I$133*計算_投入係数表!I76)</f>
        <v>0</v>
      </c>
      <c r="J76" s="212">
        <f ca="1">IF(J$3="分類不明", 計算_移輸出入額!$BG77, J$133*計算_投入係数表!J76)</f>
        <v>0</v>
      </c>
      <c r="K76" s="212">
        <f ca="1">IF(K$3="分類不明", 計算_移輸出入額!$BG77, K$133*計算_投入係数表!K76)</f>
        <v>0</v>
      </c>
      <c r="L76" s="212">
        <f ca="1">IF(L$3="分類不明", 計算_移輸出入額!$BG77, L$133*計算_投入係数表!L76)</f>
        <v>0</v>
      </c>
      <c r="M76" s="212">
        <f ca="1">IF(M$3="分類不明", 計算_移輸出入額!$BG77, M$133*計算_投入係数表!M76)</f>
        <v>0</v>
      </c>
      <c r="N76" s="212">
        <f ca="1">IF(N$3="分類不明", 計算_移輸出入額!$BG77, N$133*計算_投入係数表!N76)</f>
        <v>0</v>
      </c>
      <c r="O76" s="212">
        <f ca="1">IF(O$3="分類不明", 計算_移輸出入額!$BG77, O$133*計算_投入係数表!O76)</f>
        <v>0</v>
      </c>
      <c r="P76" s="212" t="e">
        <f ca="1">IF(P$3="分類不明", 計算_移輸出入額!$BG77, P$133*計算_投入係数表!P76)</f>
        <v>#DIV/0!</v>
      </c>
      <c r="Q76" s="212" t="e">
        <f ca="1">IF(Q$3="分類不明", 計算_移輸出入額!$BG77, Q$133*計算_投入係数表!Q76)</f>
        <v>#DIV/0!</v>
      </c>
      <c r="R76" s="212" t="e">
        <f ca="1">IF(R$3="分類不明", 計算_移輸出入額!$BG77, R$133*計算_投入係数表!R76)</f>
        <v>#DIV/0!</v>
      </c>
      <c r="S76" s="212" t="e">
        <f ca="1">IF(S$3="分類不明", 計算_移輸出入額!$BG77, S$133*計算_投入係数表!S76)</f>
        <v>#DIV/0!</v>
      </c>
      <c r="T76" s="212" t="e">
        <f ca="1">IF(T$3="分類不明", 計算_移輸出入額!$BG77, T$133*計算_投入係数表!T76)</f>
        <v>#DIV/0!</v>
      </c>
      <c r="U76" s="212" t="e">
        <f ca="1">IF(U$3="分類不明", 計算_移輸出入額!$BG77, U$133*計算_投入係数表!U76)</f>
        <v>#DIV/0!</v>
      </c>
      <c r="V76" s="212" t="e">
        <f ca="1">IF(V$3="分類不明", 計算_移輸出入額!$BG77, V$133*計算_投入係数表!V76)</f>
        <v>#DIV/0!</v>
      </c>
      <c r="W76" s="212" t="e">
        <f ca="1">IF(W$3="分類不明", 計算_移輸出入額!$BG77, W$133*計算_投入係数表!W76)</f>
        <v>#DIV/0!</v>
      </c>
      <c r="X76" s="212" t="e">
        <f ca="1">IF(X$3="分類不明", 計算_移輸出入額!$BG77, X$133*計算_投入係数表!X76)</f>
        <v>#DIV/0!</v>
      </c>
      <c r="Y76" s="212" t="e">
        <f ca="1">IF(Y$3="分類不明", 計算_移輸出入額!$BG77, Y$133*計算_投入係数表!Y76)</f>
        <v>#DIV/0!</v>
      </c>
      <c r="Z76" s="212" t="e">
        <f ca="1">IF(Z$3="分類不明", 計算_移輸出入額!$BG77, Z$133*計算_投入係数表!Z76)</f>
        <v>#DIV/0!</v>
      </c>
      <c r="AA76" s="212" t="e">
        <f ca="1">IF(AA$3="分類不明", 計算_移輸出入額!$BG77, AA$133*計算_投入係数表!AA76)</f>
        <v>#DIV/0!</v>
      </c>
      <c r="AB76" s="212" t="e">
        <f ca="1">IF(AB$3="分類不明", 計算_移輸出入額!$BG77, AB$133*計算_投入係数表!AB76)</f>
        <v>#DIV/0!</v>
      </c>
      <c r="AC76" s="212" t="e">
        <f ca="1">IF(AC$3="分類不明", 計算_移輸出入額!$BG77, AC$133*計算_投入係数表!AC76)</f>
        <v>#DIV/0!</v>
      </c>
      <c r="AD76" s="212" t="e">
        <f ca="1">IF(AD$3="分類不明", 計算_移輸出入額!$BG77, AD$133*計算_投入係数表!AD76)</f>
        <v>#DIV/0!</v>
      </c>
      <c r="AE76" s="212" t="e">
        <f ca="1">IF(AE$3="分類不明", 計算_移輸出入額!$BG77, AE$133*計算_投入係数表!AE76)</f>
        <v>#DIV/0!</v>
      </c>
      <c r="AF76" s="212" t="e">
        <f ca="1">IF(AF$3="分類不明", 計算_移輸出入額!$BG77, AF$133*計算_投入係数表!AF76)</f>
        <v>#DIV/0!</v>
      </c>
      <c r="AG76" s="212" t="e">
        <f ca="1">IF(AG$3="分類不明", 計算_移輸出入額!$BG77, AG$133*計算_投入係数表!AG76)</f>
        <v>#DIV/0!</v>
      </c>
      <c r="AH76" s="212" t="e">
        <f ca="1">IF(AH$3="分類不明", 計算_移輸出入額!$BG77, AH$133*計算_投入係数表!AH76)</f>
        <v>#DIV/0!</v>
      </c>
      <c r="AI76" s="212" t="e">
        <f ca="1">IF(AI$3="分類不明", 計算_移輸出入額!$BG77, AI$133*計算_投入係数表!AI76)</f>
        <v>#DIV/0!</v>
      </c>
      <c r="AJ76" s="212" t="e">
        <f ca="1">IF(AJ$3="分類不明", 計算_移輸出入額!$BG77, AJ$133*計算_投入係数表!AJ76)</f>
        <v>#DIV/0!</v>
      </c>
      <c r="AK76" s="212" t="e">
        <f ca="1">IF(AK$3="分類不明", 計算_移輸出入額!$BG77, AK$133*計算_投入係数表!AK76)</f>
        <v>#DIV/0!</v>
      </c>
      <c r="AL76" s="212" t="e">
        <f ca="1">IF(AL$3="分類不明", 計算_移輸出入額!$BG77, AL$133*計算_投入係数表!AL76)</f>
        <v>#DIV/0!</v>
      </c>
      <c r="AM76" s="212" t="e">
        <f ca="1">IF(AM$3="分類不明", 計算_移輸出入額!$BG77, AM$133*計算_投入係数表!AM76)</f>
        <v>#DIV/0!</v>
      </c>
      <c r="AN76" s="212" t="e">
        <f ca="1">IF(AN$3="分類不明", 計算_移輸出入額!$BG77, AN$133*計算_投入係数表!AN76)</f>
        <v>#DIV/0!</v>
      </c>
      <c r="AO76" s="212" t="e">
        <f ca="1">IF(AO$3="分類不明", 計算_移輸出入額!$BG77, AO$133*計算_投入係数表!AO76)</f>
        <v>#DIV/0!</v>
      </c>
      <c r="AP76" s="212" t="e">
        <f ca="1">IF(AP$3="分類不明", 計算_移輸出入額!$BG77, AP$133*計算_投入係数表!AP76)</f>
        <v>#DIV/0!</v>
      </c>
      <c r="AQ76" s="212" t="e">
        <f ca="1">IF(AQ$3="分類不明", 計算_移輸出入額!$BG77, AQ$133*計算_投入係数表!AQ76)</f>
        <v>#DIV/0!</v>
      </c>
      <c r="AR76" s="212" t="e">
        <f ca="1">IF(AR$3="分類不明", 計算_移輸出入額!$BG77, AR$133*計算_投入係数表!AR76)</f>
        <v>#DIV/0!</v>
      </c>
      <c r="AS76" s="212" t="e">
        <f ca="1">IF(AS$3="分類不明", 計算_移輸出入額!$BG77, AS$133*計算_投入係数表!AS76)</f>
        <v>#DIV/0!</v>
      </c>
      <c r="AT76" s="212" t="e">
        <f ca="1">IF(AT$3="分類不明", 計算_移輸出入額!$BG77, AT$133*計算_投入係数表!AT76)</f>
        <v>#DIV/0!</v>
      </c>
      <c r="AU76" s="212" t="e">
        <f ca="1">IF(AU$3="分類不明", 計算_移輸出入額!$BG77, AU$133*計算_投入係数表!AU76)</f>
        <v>#DIV/0!</v>
      </c>
      <c r="AV76" s="212" t="e">
        <f ca="1">IF(AV$3="分類不明", 計算_移輸出入額!$BG77, AV$133*計算_投入係数表!AV76)</f>
        <v>#DIV/0!</v>
      </c>
      <c r="AW76" s="212" t="e">
        <f ca="1">IF(AW$3="分類不明", 計算_移輸出入額!$BG77, AW$133*計算_投入係数表!AW76)</f>
        <v>#DIV/0!</v>
      </c>
      <c r="AX76" s="212" t="e">
        <f ca="1">IF(AX$3="分類不明", 計算_移輸出入額!$BG77, AX$133*計算_投入係数表!AX76)</f>
        <v>#DIV/0!</v>
      </c>
      <c r="AY76" s="212" t="e">
        <f ca="1">IF(AY$3="分類不明", 計算_移輸出入額!$BG77, AY$133*計算_投入係数表!AY76)</f>
        <v>#DIV/0!</v>
      </c>
      <c r="AZ76" s="212" t="e">
        <f ca="1">IF(AZ$3="分類不明", 計算_移輸出入額!$BG77, AZ$133*計算_投入係数表!AZ76)</f>
        <v>#DIV/0!</v>
      </c>
      <c r="BA76" s="212" t="e">
        <f ca="1">IF(BA$3="分類不明", 計算_移輸出入額!$BG77, BA$133*計算_投入係数表!BA76)</f>
        <v>#DIV/0!</v>
      </c>
      <c r="BB76" s="212" t="e">
        <f ca="1">IF(BB$3="分類不明", 計算_移輸出入額!$BG77, BB$133*計算_投入係数表!BB76)</f>
        <v>#DIV/0!</v>
      </c>
      <c r="BC76" s="212" t="e">
        <f ca="1">IF(BC$3="分類不明", 計算_移輸出入額!$BG77, BC$133*計算_投入係数表!BC76)</f>
        <v>#DIV/0!</v>
      </c>
      <c r="BD76" s="212" t="e">
        <f ca="1">IF(BD$3="分類不明", 計算_移輸出入額!$BG77, BD$133*計算_投入係数表!BD76)</f>
        <v>#DIV/0!</v>
      </c>
      <c r="BE76" s="212" t="e">
        <f ca="1">IF(BE$3="分類不明", 計算_移輸出入額!$BG77, BE$133*計算_投入係数表!BE76)</f>
        <v>#DIV/0!</v>
      </c>
      <c r="BF76" s="212" t="e">
        <f ca="1">IF(BF$3="分類不明", 計算_移輸出入額!$BG77, BF$133*計算_投入係数表!BF76)</f>
        <v>#DIV/0!</v>
      </c>
      <c r="BG76" s="212" t="e">
        <f ca="1">IF(BG$3="分類不明", 計算_移輸出入額!$BG77, BG$133*計算_投入係数表!BG76)</f>
        <v>#DIV/0!</v>
      </c>
      <c r="BH76" s="212" t="e">
        <f ca="1">IF(BH$3="分類不明", 計算_移輸出入額!$BG77, BH$133*計算_投入係数表!BH76)</f>
        <v>#DIV/0!</v>
      </c>
      <c r="BI76" s="212" t="e">
        <f ca="1">IF(BI$3="分類不明", 計算_移輸出入額!$BG77, BI$133*計算_投入係数表!BI76)</f>
        <v>#DIV/0!</v>
      </c>
      <c r="BJ76" s="212" t="e">
        <f ca="1">IF(BJ$3="分類不明", 計算_移輸出入額!$BG77, BJ$133*計算_投入係数表!BJ76)</f>
        <v>#DIV/0!</v>
      </c>
      <c r="BK76" s="212" t="e">
        <f ca="1">IF(BK$3="分類不明", 計算_移輸出入額!$BG77, BK$133*計算_投入係数表!BK76)</f>
        <v>#DIV/0!</v>
      </c>
      <c r="BL76" s="212" t="e">
        <f ca="1">IF(BL$3="分類不明", 計算_移輸出入額!$BG77, BL$133*計算_投入係数表!BL76)</f>
        <v>#DIV/0!</v>
      </c>
      <c r="BM76" s="212" t="e">
        <f ca="1">IF(BM$3="分類不明", 計算_移輸出入額!$BG77, BM$133*計算_投入係数表!BM76)</f>
        <v>#DIV/0!</v>
      </c>
      <c r="BN76" s="212" t="e">
        <f ca="1">IF(BN$3="分類不明", 計算_移輸出入額!$BG77, BN$133*計算_投入係数表!BN76)</f>
        <v>#DIV/0!</v>
      </c>
      <c r="BO76" s="212" t="e">
        <f ca="1">IF(BO$3="分類不明", 計算_移輸出入額!$BG77, BO$133*計算_投入係数表!BO76)</f>
        <v>#DIV/0!</v>
      </c>
      <c r="BP76" s="212" t="e">
        <f ca="1">IF(BP$3="分類不明", 計算_移輸出入額!$BG77, BP$133*計算_投入係数表!BP76)</f>
        <v>#DIV/0!</v>
      </c>
      <c r="BQ76" s="212" t="e">
        <f ca="1">IF(BQ$3="分類不明", 計算_移輸出入額!$BG77, BQ$133*計算_投入係数表!BQ76)</f>
        <v>#DIV/0!</v>
      </c>
      <c r="BR76" s="212" t="e">
        <f ca="1">IF(BR$3="分類不明", 計算_移輸出入額!$BG77, BR$133*計算_投入係数表!BR76)</f>
        <v>#DIV/0!</v>
      </c>
      <c r="BS76" s="212" t="e">
        <f ca="1">IF(BS$3="分類不明", 計算_移輸出入額!$BG77, BS$133*計算_投入係数表!BS76)</f>
        <v>#DIV/0!</v>
      </c>
      <c r="BT76" s="212" t="e">
        <f ca="1">IF(BT$3="分類不明", 計算_移輸出入額!$BG77, BT$133*計算_投入係数表!BT76)</f>
        <v>#DIV/0!</v>
      </c>
      <c r="BU76" s="212" t="e">
        <f ca="1">IF(BU$3="分類不明", 計算_移輸出入額!$BG77, BU$133*計算_投入係数表!BU76)</f>
        <v>#DIV/0!</v>
      </c>
      <c r="BV76" s="212" t="e">
        <f ca="1">IF(BV$3="分類不明", 計算_移輸出入額!$BG77, BV$133*計算_投入係数表!BV76)</f>
        <v>#DIV/0!</v>
      </c>
      <c r="BW76" s="212" t="e">
        <f ca="1">IF(BW$3="分類不明", 計算_移輸出入額!$BG77, BW$133*計算_投入係数表!BW76)</f>
        <v>#DIV/0!</v>
      </c>
      <c r="BX76" s="212" t="e">
        <f ca="1">IF(BX$3="分類不明", 計算_移輸出入額!$BG77, BX$133*計算_投入係数表!BX76)</f>
        <v>#DIV/0!</v>
      </c>
      <c r="BY76" s="212" t="e">
        <f ca="1">IF(BY$3="分類不明", 計算_移輸出入額!$BG77, BY$133*計算_投入係数表!BY76)</f>
        <v>#DIV/0!</v>
      </c>
      <c r="BZ76" s="212" t="e">
        <f ca="1">IF(BZ$3="分類不明", 計算_移輸出入額!$BG77, BZ$133*計算_投入係数表!BZ76)</f>
        <v>#DIV/0!</v>
      </c>
      <c r="CA76" s="212" t="e">
        <f ca="1">IF(CA$3="分類不明", 計算_移輸出入額!$BG77, CA$133*計算_投入係数表!CA76)</f>
        <v>#DIV/0!</v>
      </c>
      <c r="CB76" s="212" t="e">
        <f ca="1">IF(CB$3="分類不明", 計算_移輸出入額!$BG77, CB$133*計算_投入係数表!CB76)</f>
        <v>#DIV/0!</v>
      </c>
      <c r="CC76" s="212" t="e">
        <f ca="1">IF(CC$3="分類不明", 計算_移輸出入額!$BG77, CC$133*計算_投入係数表!CC76)</f>
        <v>#DIV/0!</v>
      </c>
      <c r="CD76" s="212" t="e">
        <f ca="1">IF(CD$3="分類不明", 計算_移輸出入額!$BG77, CD$133*計算_投入係数表!CD76)</f>
        <v>#DIV/0!</v>
      </c>
      <c r="CE76" s="212" t="e">
        <f ca="1">IF(CE$3="分類不明", 計算_移輸出入額!$BG77, CE$133*計算_投入係数表!CE76)</f>
        <v>#DIV/0!</v>
      </c>
      <c r="CF76" s="212" t="e">
        <f ca="1">IF(CF$3="分類不明", 計算_移輸出入額!$BG77, CF$133*計算_投入係数表!CF76)</f>
        <v>#DIV/0!</v>
      </c>
      <c r="CG76" s="212" t="e">
        <f ca="1">IF(CG$3="分類不明", 計算_移輸出入額!$BG77, CG$133*計算_投入係数表!CG76)</f>
        <v>#DIV/0!</v>
      </c>
      <c r="CH76" s="212" t="e">
        <f ca="1">IF(CH$3="分類不明", 計算_移輸出入額!$BG77, CH$133*計算_投入係数表!CH76)</f>
        <v>#DIV/0!</v>
      </c>
      <c r="CI76" s="212" t="e">
        <f ca="1">IF(CI$3="分類不明", 計算_移輸出入額!$BG77, CI$133*計算_投入係数表!CI76)</f>
        <v>#DIV/0!</v>
      </c>
      <c r="CJ76" s="212" t="e">
        <f ca="1">IF(CJ$3="分類不明", 計算_移輸出入額!$BG77, CJ$133*計算_投入係数表!CJ76)</f>
        <v>#DIV/0!</v>
      </c>
      <c r="CK76" s="212" t="e">
        <f ca="1">IF(CK$3="分類不明", 計算_移輸出入額!$BG77, CK$133*計算_投入係数表!CK76)</f>
        <v>#DIV/0!</v>
      </c>
      <c r="CL76" s="212" t="e">
        <f ca="1">IF(CL$3="分類不明", 計算_移輸出入額!$BG77, CL$133*計算_投入係数表!CL76)</f>
        <v>#DIV/0!</v>
      </c>
      <c r="CM76" s="212" t="e">
        <f ca="1">IF(CM$3="分類不明", 計算_移輸出入額!$BG77, CM$133*計算_投入係数表!CM76)</f>
        <v>#DIV/0!</v>
      </c>
      <c r="CN76" s="212" t="e">
        <f ca="1">IF(CN$3="分類不明", 計算_移輸出入額!$BG77, CN$133*計算_投入係数表!CN76)</f>
        <v>#DIV/0!</v>
      </c>
      <c r="CO76" s="212" t="e">
        <f ca="1">IF(CO$3="分類不明", 計算_移輸出入額!$BG77, CO$133*計算_投入係数表!CO76)</f>
        <v>#DIV/0!</v>
      </c>
      <c r="CP76" s="212" t="e">
        <f ca="1">IF(CP$3="分類不明", 計算_移輸出入額!$BG77, CP$133*計算_投入係数表!CP76)</f>
        <v>#DIV/0!</v>
      </c>
      <c r="CQ76" s="212" t="e">
        <f ca="1">IF(CQ$3="分類不明", 計算_移輸出入額!$BG77, CQ$133*計算_投入係数表!CQ76)</f>
        <v>#DIV/0!</v>
      </c>
      <c r="CR76" s="212" t="e">
        <f ca="1">IF(CR$3="分類不明", 計算_移輸出入額!$BG77, CR$133*計算_投入係数表!CR76)</f>
        <v>#DIV/0!</v>
      </c>
      <c r="CS76" s="212" t="e">
        <f ca="1">IF(CS$3="分類不明", 計算_移輸出入額!$BG77, CS$133*計算_投入係数表!CS76)</f>
        <v>#DIV/0!</v>
      </c>
      <c r="CT76" s="212" t="e">
        <f ca="1">IF(CT$3="分類不明", 計算_移輸出入額!$BG77, CT$133*計算_投入係数表!CT76)</f>
        <v>#DIV/0!</v>
      </c>
      <c r="CU76" s="212" t="e">
        <f ca="1">IF(CU$3="分類不明", 計算_移輸出入額!$BG77, CU$133*計算_投入係数表!CU76)</f>
        <v>#DIV/0!</v>
      </c>
      <c r="CV76" s="212" t="e">
        <f ca="1">IF(CV$3="分類不明", 計算_移輸出入額!$BG77, CV$133*計算_投入係数表!CV76)</f>
        <v>#DIV/0!</v>
      </c>
      <c r="CW76" s="212" t="e">
        <f ca="1">IF(CW$3="分類不明", 計算_移輸出入額!$BG77, CW$133*計算_投入係数表!CW76)</f>
        <v>#DIV/0!</v>
      </c>
      <c r="CX76" s="212" t="e">
        <f ca="1">IF(CX$3="分類不明", 計算_移輸出入額!$BG77, CX$133*計算_投入係数表!CX76)</f>
        <v>#DIV/0!</v>
      </c>
      <c r="CY76" s="212" t="e">
        <f ca="1">IF(CY$3="分類不明", 計算_移輸出入額!$BG77, CY$133*計算_投入係数表!CY76)</f>
        <v>#DIV/0!</v>
      </c>
      <c r="CZ76" s="212" t="e">
        <f ca="1">IF(CZ$3="分類不明", 計算_移輸出入額!$BG77, CZ$133*計算_投入係数表!CZ76)</f>
        <v>#DIV/0!</v>
      </c>
      <c r="DA76" s="212" t="e">
        <f ca="1">IF(DA$3="分類不明", 計算_移輸出入額!$BG77, DA$133*計算_投入係数表!DA76)</f>
        <v>#DIV/0!</v>
      </c>
      <c r="DB76" s="212" t="e">
        <f ca="1">IF(DB$3="分類不明", 計算_移輸出入額!$BG77, DB$133*計算_投入係数表!DB76)</f>
        <v>#DIV/0!</v>
      </c>
      <c r="DC76" s="212" t="e">
        <f ca="1">IF(DC$3="分類不明", 計算_移輸出入額!$BG77, DC$133*計算_投入係数表!DC76)</f>
        <v>#DIV/0!</v>
      </c>
      <c r="DD76" s="212" t="e">
        <f ca="1">IF(DD$3="分類不明", 計算_移輸出入額!$BG77, DD$133*計算_投入係数表!DD76)</f>
        <v>#DIV/0!</v>
      </c>
      <c r="DE76" s="212" t="e">
        <f ca="1">IF(DE$3="分類不明", 計算_移輸出入額!$BG77, DE$133*計算_投入係数表!DE76)</f>
        <v>#DIV/0!</v>
      </c>
      <c r="DF76" s="212" t="e">
        <f ca="1">IF(DF$3="分類不明", 計算_移輸出入額!$BG77, DF$133*計算_投入係数表!DF76)</f>
        <v>#DIV/0!</v>
      </c>
      <c r="DG76" s="212" t="e">
        <f ca="1">IF(DG$3="分類不明", 計算_移輸出入額!$BG77, DG$133*計算_投入係数表!DG76)</f>
        <v>#DIV/0!</v>
      </c>
      <c r="DH76" s="212" t="e">
        <f ca="1">IF(DH$3="分類不明", 計算_移輸出入額!$BG77, DH$133*計算_投入係数表!DH76)</f>
        <v>#DIV/0!</v>
      </c>
      <c r="DI76" s="212" t="e">
        <f ca="1">IF(DI$3="分類不明", 計算_移輸出入額!$BG77, DI$133*計算_投入係数表!DI76)</f>
        <v>#DIV/0!</v>
      </c>
      <c r="DJ76" s="212" t="e">
        <f ca="1">IF(DJ$3="分類不明", 計算_移輸出入額!$BG77, DJ$133*計算_投入係数表!DJ76)</f>
        <v>#DIV/0!</v>
      </c>
      <c r="DK76" s="212" t="e">
        <f ca="1">IF(DK$3="分類不明", 計算_移輸出入額!$BG77, DK$133*計算_投入係数表!DK76)</f>
        <v>#DIV/0!</v>
      </c>
      <c r="DL76" s="212" t="e">
        <f ca="1">IF(DL$3="分類不明", 計算_移輸出入額!$BG77, DL$133*計算_投入係数表!DL76)</f>
        <v>#DIV/0!</v>
      </c>
      <c r="DM76" s="212" t="e">
        <f ca="1">IF(DM$3="分類不明", 計算_移輸出入額!$BG77, DM$133*計算_投入係数表!DM76)</f>
        <v>#DIV/0!</v>
      </c>
      <c r="DN76" s="212" t="e">
        <f ca="1">IF(DN$3="分類不明", 計算_移輸出入額!$BG77, DN$133*計算_投入係数表!DN76)</f>
        <v>#DIV/0!</v>
      </c>
      <c r="DO76" s="212" t="e">
        <f ca="1">IF(DO$3="分類不明", 計算_移輸出入額!$BG77, DO$133*計算_投入係数表!DO76)</f>
        <v>#DIV/0!</v>
      </c>
      <c r="DP76" s="212" t="e">
        <f ca="1">IF(DP$3="分類不明", 計算_移輸出入額!$BG77, DP$133*計算_投入係数表!DP76)</f>
        <v>#DIV/0!</v>
      </c>
      <c r="DQ76" s="212" t="e">
        <f ca="1">IF(DQ$3="分類不明", 計算_移輸出入額!$BG77, DQ$133*計算_投入係数表!DQ76)</f>
        <v>#DIV/0!</v>
      </c>
      <c r="DR76" s="212" t="e">
        <f ca="1">IF(DR$3="分類不明", 計算_移輸出入額!$BG77, DR$133*計算_投入係数表!DR76)</f>
        <v>#DIV/0!</v>
      </c>
      <c r="DS76" s="212" t="e">
        <f ca="1">IF(DS$3="分類不明", 計算_移輸出入額!$BG77, DS$133*計算_投入係数表!DS76)</f>
        <v>#DIV/0!</v>
      </c>
      <c r="DT76" s="213">
        <f t="shared" ca="1" si="7"/>
        <v>0</v>
      </c>
      <c r="DU76" s="214">
        <f>計算_基本取引表_調整前!DU76</f>
        <v>0</v>
      </c>
      <c r="DV76" s="214">
        <f>IF($C76="分類不明", 計算_基本取引表_調整前!DV76+_xlfn.AGGREGATE(9,6,計算_移輸出入額!$BF$5:$BF$124), 計算_基本取引表_調整前!DV76)</f>
        <v>0</v>
      </c>
      <c r="DW76" s="214">
        <f>計算_基本取引表_調整前!DW76</f>
        <v>0</v>
      </c>
      <c r="DX76" s="214">
        <f>計算_基本取引表_調整前!DX76</f>
        <v>0</v>
      </c>
      <c r="DY76" s="214">
        <f>計算_基本取引表_調整前!DY76</f>
        <v>0</v>
      </c>
      <c r="DZ76" s="214">
        <f>計算_基本取引表_調整前!DZ76</f>
        <v>0</v>
      </c>
      <c r="EA76" s="214" t="e">
        <f>計算_基本取引表_調整前!EA76</f>
        <v>#DIV/0!</v>
      </c>
      <c r="EB76" s="735">
        <f ca="1">IFERROR(SUMIF(振分, $C76, 入力_北海道基本取引表!EB$4:EB$124)*($EE76/SUMIF(振分, $C76, 入力_北海道基本取引表!$EG$4:$EG$107)), 0)</f>
        <v>0</v>
      </c>
      <c r="EC76" s="215" t="e">
        <f t="shared" si="8"/>
        <v>#DIV/0!</v>
      </c>
      <c r="ED76" s="216" t="e">
        <f t="shared" ca="1" si="9"/>
        <v>#DIV/0!</v>
      </c>
      <c r="EE76" s="214" t="e">
        <f ca="1"/>
        <v>#DIV/0!</v>
      </c>
      <c r="EF76" s="216" t="e">
        <f t="shared" ca="1" si="10"/>
        <v>#DIV/0!</v>
      </c>
      <c r="EG76" s="216" t="e">
        <f t="shared" ca="1" si="6"/>
        <v>#DIV/0!</v>
      </c>
      <c r="EH76" s="214" t="e">
        <f ca="1"/>
        <v>#DIV/0!</v>
      </c>
      <c r="EI76" s="216" t="e">
        <f t="shared" ca="1" si="11"/>
        <v>#DIV/0!</v>
      </c>
      <c r="EJ76" s="216" t="e">
        <f ca="1"/>
        <v>#DIV/0!</v>
      </c>
      <c r="EK76" s="215"/>
    </row>
    <row r="77" spans="2:141" s="6" customFormat="1" ht="15.75" hidden="1" customHeight="1" x14ac:dyDescent="0.25">
      <c r="B77" s="53">
        <v>74</v>
      </c>
      <c r="C77" s="192" t="str">
        <v>-</v>
      </c>
      <c r="D77" s="211">
        <f ca="1">IF(D$3="分類不明", 計算_移輸出入額!$BG78, D$133*計算_投入係数表!D77)</f>
        <v>0</v>
      </c>
      <c r="E77" s="212">
        <f ca="1">IF(E$3="分類不明", 計算_移輸出入額!$BG78, E$133*計算_投入係数表!E77)</f>
        <v>0</v>
      </c>
      <c r="F77" s="212">
        <f ca="1">IF(F$3="分類不明", 計算_移輸出入額!$BG78, F$133*計算_投入係数表!F77)</f>
        <v>0</v>
      </c>
      <c r="G77" s="212">
        <f ca="1">IF(G$3="分類不明", 計算_移輸出入額!$BG78, G$133*計算_投入係数表!G77)</f>
        <v>0</v>
      </c>
      <c r="H77" s="212">
        <f ca="1">IF(H$3="分類不明", 計算_移輸出入額!$BG78, H$133*計算_投入係数表!H77)</f>
        <v>0</v>
      </c>
      <c r="I77" s="212">
        <f ca="1">IF(I$3="分類不明", 計算_移輸出入額!$BG78, I$133*計算_投入係数表!I77)</f>
        <v>0</v>
      </c>
      <c r="J77" s="212">
        <f ca="1">IF(J$3="分類不明", 計算_移輸出入額!$BG78, J$133*計算_投入係数表!J77)</f>
        <v>0</v>
      </c>
      <c r="K77" s="212">
        <f ca="1">IF(K$3="分類不明", 計算_移輸出入額!$BG78, K$133*計算_投入係数表!K77)</f>
        <v>0</v>
      </c>
      <c r="L77" s="212">
        <f ca="1">IF(L$3="分類不明", 計算_移輸出入額!$BG78, L$133*計算_投入係数表!L77)</f>
        <v>0</v>
      </c>
      <c r="M77" s="212">
        <f ca="1">IF(M$3="分類不明", 計算_移輸出入額!$BG78, M$133*計算_投入係数表!M77)</f>
        <v>0</v>
      </c>
      <c r="N77" s="212">
        <f ca="1">IF(N$3="分類不明", 計算_移輸出入額!$BG78, N$133*計算_投入係数表!N77)</f>
        <v>0</v>
      </c>
      <c r="O77" s="212">
        <f ca="1">IF(O$3="分類不明", 計算_移輸出入額!$BG78, O$133*計算_投入係数表!O77)</f>
        <v>0</v>
      </c>
      <c r="P77" s="212" t="e">
        <f ca="1">IF(P$3="分類不明", 計算_移輸出入額!$BG78, P$133*計算_投入係数表!P77)</f>
        <v>#DIV/0!</v>
      </c>
      <c r="Q77" s="212" t="e">
        <f ca="1">IF(Q$3="分類不明", 計算_移輸出入額!$BG78, Q$133*計算_投入係数表!Q77)</f>
        <v>#DIV/0!</v>
      </c>
      <c r="R77" s="212" t="e">
        <f ca="1">IF(R$3="分類不明", 計算_移輸出入額!$BG78, R$133*計算_投入係数表!R77)</f>
        <v>#DIV/0!</v>
      </c>
      <c r="S77" s="212" t="e">
        <f ca="1">IF(S$3="分類不明", 計算_移輸出入額!$BG78, S$133*計算_投入係数表!S77)</f>
        <v>#DIV/0!</v>
      </c>
      <c r="T77" s="212" t="e">
        <f ca="1">IF(T$3="分類不明", 計算_移輸出入額!$BG78, T$133*計算_投入係数表!T77)</f>
        <v>#DIV/0!</v>
      </c>
      <c r="U77" s="212" t="e">
        <f ca="1">IF(U$3="分類不明", 計算_移輸出入額!$BG78, U$133*計算_投入係数表!U77)</f>
        <v>#DIV/0!</v>
      </c>
      <c r="V77" s="212" t="e">
        <f ca="1">IF(V$3="分類不明", 計算_移輸出入額!$BG78, V$133*計算_投入係数表!V77)</f>
        <v>#DIV/0!</v>
      </c>
      <c r="W77" s="212" t="e">
        <f ca="1">IF(W$3="分類不明", 計算_移輸出入額!$BG78, W$133*計算_投入係数表!W77)</f>
        <v>#DIV/0!</v>
      </c>
      <c r="X77" s="212" t="e">
        <f ca="1">IF(X$3="分類不明", 計算_移輸出入額!$BG78, X$133*計算_投入係数表!X77)</f>
        <v>#DIV/0!</v>
      </c>
      <c r="Y77" s="212" t="e">
        <f ca="1">IF(Y$3="分類不明", 計算_移輸出入額!$BG78, Y$133*計算_投入係数表!Y77)</f>
        <v>#DIV/0!</v>
      </c>
      <c r="Z77" s="212" t="e">
        <f ca="1">IF(Z$3="分類不明", 計算_移輸出入額!$BG78, Z$133*計算_投入係数表!Z77)</f>
        <v>#DIV/0!</v>
      </c>
      <c r="AA77" s="212" t="e">
        <f ca="1">IF(AA$3="分類不明", 計算_移輸出入額!$BG78, AA$133*計算_投入係数表!AA77)</f>
        <v>#DIV/0!</v>
      </c>
      <c r="AB77" s="212" t="e">
        <f ca="1">IF(AB$3="分類不明", 計算_移輸出入額!$BG78, AB$133*計算_投入係数表!AB77)</f>
        <v>#DIV/0!</v>
      </c>
      <c r="AC77" s="212" t="e">
        <f ca="1">IF(AC$3="分類不明", 計算_移輸出入額!$BG78, AC$133*計算_投入係数表!AC77)</f>
        <v>#DIV/0!</v>
      </c>
      <c r="AD77" s="212" t="e">
        <f ca="1">IF(AD$3="分類不明", 計算_移輸出入額!$BG78, AD$133*計算_投入係数表!AD77)</f>
        <v>#DIV/0!</v>
      </c>
      <c r="AE77" s="212" t="e">
        <f ca="1">IF(AE$3="分類不明", 計算_移輸出入額!$BG78, AE$133*計算_投入係数表!AE77)</f>
        <v>#DIV/0!</v>
      </c>
      <c r="AF77" s="212" t="e">
        <f ca="1">IF(AF$3="分類不明", 計算_移輸出入額!$BG78, AF$133*計算_投入係数表!AF77)</f>
        <v>#DIV/0!</v>
      </c>
      <c r="AG77" s="212" t="e">
        <f ca="1">IF(AG$3="分類不明", 計算_移輸出入額!$BG78, AG$133*計算_投入係数表!AG77)</f>
        <v>#DIV/0!</v>
      </c>
      <c r="AH77" s="212" t="e">
        <f ca="1">IF(AH$3="分類不明", 計算_移輸出入額!$BG78, AH$133*計算_投入係数表!AH77)</f>
        <v>#DIV/0!</v>
      </c>
      <c r="AI77" s="212" t="e">
        <f ca="1">IF(AI$3="分類不明", 計算_移輸出入額!$BG78, AI$133*計算_投入係数表!AI77)</f>
        <v>#DIV/0!</v>
      </c>
      <c r="AJ77" s="212" t="e">
        <f ca="1">IF(AJ$3="分類不明", 計算_移輸出入額!$BG78, AJ$133*計算_投入係数表!AJ77)</f>
        <v>#DIV/0!</v>
      </c>
      <c r="AK77" s="212" t="e">
        <f ca="1">IF(AK$3="分類不明", 計算_移輸出入額!$BG78, AK$133*計算_投入係数表!AK77)</f>
        <v>#DIV/0!</v>
      </c>
      <c r="AL77" s="212" t="e">
        <f ca="1">IF(AL$3="分類不明", 計算_移輸出入額!$BG78, AL$133*計算_投入係数表!AL77)</f>
        <v>#DIV/0!</v>
      </c>
      <c r="AM77" s="212" t="e">
        <f ca="1">IF(AM$3="分類不明", 計算_移輸出入額!$BG78, AM$133*計算_投入係数表!AM77)</f>
        <v>#DIV/0!</v>
      </c>
      <c r="AN77" s="212" t="e">
        <f ca="1">IF(AN$3="分類不明", 計算_移輸出入額!$BG78, AN$133*計算_投入係数表!AN77)</f>
        <v>#DIV/0!</v>
      </c>
      <c r="AO77" s="212" t="e">
        <f ca="1">IF(AO$3="分類不明", 計算_移輸出入額!$BG78, AO$133*計算_投入係数表!AO77)</f>
        <v>#DIV/0!</v>
      </c>
      <c r="AP77" s="212" t="e">
        <f ca="1">IF(AP$3="分類不明", 計算_移輸出入額!$BG78, AP$133*計算_投入係数表!AP77)</f>
        <v>#DIV/0!</v>
      </c>
      <c r="AQ77" s="212" t="e">
        <f ca="1">IF(AQ$3="分類不明", 計算_移輸出入額!$BG78, AQ$133*計算_投入係数表!AQ77)</f>
        <v>#DIV/0!</v>
      </c>
      <c r="AR77" s="212" t="e">
        <f ca="1">IF(AR$3="分類不明", 計算_移輸出入額!$BG78, AR$133*計算_投入係数表!AR77)</f>
        <v>#DIV/0!</v>
      </c>
      <c r="AS77" s="212" t="e">
        <f ca="1">IF(AS$3="分類不明", 計算_移輸出入額!$BG78, AS$133*計算_投入係数表!AS77)</f>
        <v>#DIV/0!</v>
      </c>
      <c r="AT77" s="212" t="e">
        <f ca="1">IF(AT$3="分類不明", 計算_移輸出入額!$BG78, AT$133*計算_投入係数表!AT77)</f>
        <v>#DIV/0!</v>
      </c>
      <c r="AU77" s="212" t="e">
        <f ca="1">IF(AU$3="分類不明", 計算_移輸出入額!$BG78, AU$133*計算_投入係数表!AU77)</f>
        <v>#DIV/0!</v>
      </c>
      <c r="AV77" s="212" t="e">
        <f ca="1">IF(AV$3="分類不明", 計算_移輸出入額!$BG78, AV$133*計算_投入係数表!AV77)</f>
        <v>#DIV/0!</v>
      </c>
      <c r="AW77" s="212" t="e">
        <f ca="1">IF(AW$3="分類不明", 計算_移輸出入額!$BG78, AW$133*計算_投入係数表!AW77)</f>
        <v>#DIV/0!</v>
      </c>
      <c r="AX77" s="212" t="e">
        <f ca="1">IF(AX$3="分類不明", 計算_移輸出入額!$BG78, AX$133*計算_投入係数表!AX77)</f>
        <v>#DIV/0!</v>
      </c>
      <c r="AY77" s="212" t="e">
        <f ca="1">IF(AY$3="分類不明", 計算_移輸出入額!$BG78, AY$133*計算_投入係数表!AY77)</f>
        <v>#DIV/0!</v>
      </c>
      <c r="AZ77" s="212" t="e">
        <f ca="1">IF(AZ$3="分類不明", 計算_移輸出入額!$BG78, AZ$133*計算_投入係数表!AZ77)</f>
        <v>#DIV/0!</v>
      </c>
      <c r="BA77" s="212" t="e">
        <f ca="1">IF(BA$3="分類不明", 計算_移輸出入額!$BG78, BA$133*計算_投入係数表!BA77)</f>
        <v>#DIV/0!</v>
      </c>
      <c r="BB77" s="212" t="e">
        <f ca="1">IF(BB$3="分類不明", 計算_移輸出入額!$BG78, BB$133*計算_投入係数表!BB77)</f>
        <v>#DIV/0!</v>
      </c>
      <c r="BC77" s="212" t="e">
        <f ca="1">IF(BC$3="分類不明", 計算_移輸出入額!$BG78, BC$133*計算_投入係数表!BC77)</f>
        <v>#DIV/0!</v>
      </c>
      <c r="BD77" s="212" t="e">
        <f ca="1">IF(BD$3="分類不明", 計算_移輸出入額!$BG78, BD$133*計算_投入係数表!BD77)</f>
        <v>#DIV/0!</v>
      </c>
      <c r="BE77" s="212" t="e">
        <f ca="1">IF(BE$3="分類不明", 計算_移輸出入額!$BG78, BE$133*計算_投入係数表!BE77)</f>
        <v>#DIV/0!</v>
      </c>
      <c r="BF77" s="212" t="e">
        <f ca="1">IF(BF$3="分類不明", 計算_移輸出入額!$BG78, BF$133*計算_投入係数表!BF77)</f>
        <v>#DIV/0!</v>
      </c>
      <c r="BG77" s="212" t="e">
        <f ca="1">IF(BG$3="分類不明", 計算_移輸出入額!$BG78, BG$133*計算_投入係数表!BG77)</f>
        <v>#DIV/0!</v>
      </c>
      <c r="BH77" s="212" t="e">
        <f ca="1">IF(BH$3="分類不明", 計算_移輸出入額!$BG78, BH$133*計算_投入係数表!BH77)</f>
        <v>#DIV/0!</v>
      </c>
      <c r="BI77" s="212" t="e">
        <f ca="1">IF(BI$3="分類不明", 計算_移輸出入額!$BG78, BI$133*計算_投入係数表!BI77)</f>
        <v>#DIV/0!</v>
      </c>
      <c r="BJ77" s="212" t="e">
        <f ca="1">IF(BJ$3="分類不明", 計算_移輸出入額!$BG78, BJ$133*計算_投入係数表!BJ77)</f>
        <v>#DIV/0!</v>
      </c>
      <c r="BK77" s="212" t="e">
        <f ca="1">IF(BK$3="分類不明", 計算_移輸出入額!$BG78, BK$133*計算_投入係数表!BK77)</f>
        <v>#DIV/0!</v>
      </c>
      <c r="BL77" s="212" t="e">
        <f ca="1">IF(BL$3="分類不明", 計算_移輸出入額!$BG78, BL$133*計算_投入係数表!BL77)</f>
        <v>#DIV/0!</v>
      </c>
      <c r="BM77" s="212" t="e">
        <f ca="1">IF(BM$3="分類不明", 計算_移輸出入額!$BG78, BM$133*計算_投入係数表!BM77)</f>
        <v>#DIV/0!</v>
      </c>
      <c r="BN77" s="212" t="e">
        <f ca="1">IF(BN$3="分類不明", 計算_移輸出入額!$BG78, BN$133*計算_投入係数表!BN77)</f>
        <v>#DIV/0!</v>
      </c>
      <c r="BO77" s="212" t="e">
        <f ca="1">IF(BO$3="分類不明", 計算_移輸出入額!$BG78, BO$133*計算_投入係数表!BO77)</f>
        <v>#DIV/0!</v>
      </c>
      <c r="BP77" s="212" t="e">
        <f ca="1">IF(BP$3="分類不明", 計算_移輸出入額!$BG78, BP$133*計算_投入係数表!BP77)</f>
        <v>#DIV/0!</v>
      </c>
      <c r="BQ77" s="212" t="e">
        <f ca="1">IF(BQ$3="分類不明", 計算_移輸出入額!$BG78, BQ$133*計算_投入係数表!BQ77)</f>
        <v>#DIV/0!</v>
      </c>
      <c r="BR77" s="212" t="e">
        <f ca="1">IF(BR$3="分類不明", 計算_移輸出入額!$BG78, BR$133*計算_投入係数表!BR77)</f>
        <v>#DIV/0!</v>
      </c>
      <c r="BS77" s="212" t="e">
        <f ca="1">IF(BS$3="分類不明", 計算_移輸出入額!$BG78, BS$133*計算_投入係数表!BS77)</f>
        <v>#DIV/0!</v>
      </c>
      <c r="BT77" s="212" t="e">
        <f ca="1">IF(BT$3="分類不明", 計算_移輸出入額!$BG78, BT$133*計算_投入係数表!BT77)</f>
        <v>#DIV/0!</v>
      </c>
      <c r="BU77" s="212" t="e">
        <f ca="1">IF(BU$3="分類不明", 計算_移輸出入額!$BG78, BU$133*計算_投入係数表!BU77)</f>
        <v>#DIV/0!</v>
      </c>
      <c r="BV77" s="212" t="e">
        <f ca="1">IF(BV$3="分類不明", 計算_移輸出入額!$BG78, BV$133*計算_投入係数表!BV77)</f>
        <v>#DIV/0!</v>
      </c>
      <c r="BW77" s="212" t="e">
        <f ca="1">IF(BW$3="分類不明", 計算_移輸出入額!$BG78, BW$133*計算_投入係数表!BW77)</f>
        <v>#DIV/0!</v>
      </c>
      <c r="BX77" s="212" t="e">
        <f ca="1">IF(BX$3="分類不明", 計算_移輸出入額!$BG78, BX$133*計算_投入係数表!BX77)</f>
        <v>#DIV/0!</v>
      </c>
      <c r="BY77" s="212" t="e">
        <f ca="1">IF(BY$3="分類不明", 計算_移輸出入額!$BG78, BY$133*計算_投入係数表!BY77)</f>
        <v>#DIV/0!</v>
      </c>
      <c r="BZ77" s="212" t="e">
        <f ca="1">IF(BZ$3="分類不明", 計算_移輸出入額!$BG78, BZ$133*計算_投入係数表!BZ77)</f>
        <v>#DIV/0!</v>
      </c>
      <c r="CA77" s="212" t="e">
        <f ca="1">IF(CA$3="分類不明", 計算_移輸出入額!$BG78, CA$133*計算_投入係数表!CA77)</f>
        <v>#DIV/0!</v>
      </c>
      <c r="CB77" s="212" t="e">
        <f ca="1">IF(CB$3="分類不明", 計算_移輸出入額!$BG78, CB$133*計算_投入係数表!CB77)</f>
        <v>#DIV/0!</v>
      </c>
      <c r="CC77" s="212" t="e">
        <f ca="1">IF(CC$3="分類不明", 計算_移輸出入額!$BG78, CC$133*計算_投入係数表!CC77)</f>
        <v>#DIV/0!</v>
      </c>
      <c r="CD77" s="212" t="e">
        <f ca="1">IF(CD$3="分類不明", 計算_移輸出入額!$BG78, CD$133*計算_投入係数表!CD77)</f>
        <v>#DIV/0!</v>
      </c>
      <c r="CE77" s="212" t="e">
        <f ca="1">IF(CE$3="分類不明", 計算_移輸出入額!$BG78, CE$133*計算_投入係数表!CE77)</f>
        <v>#DIV/0!</v>
      </c>
      <c r="CF77" s="212" t="e">
        <f ca="1">IF(CF$3="分類不明", 計算_移輸出入額!$BG78, CF$133*計算_投入係数表!CF77)</f>
        <v>#DIV/0!</v>
      </c>
      <c r="CG77" s="212" t="e">
        <f ca="1">IF(CG$3="分類不明", 計算_移輸出入額!$BG78, CG$133*計算_投入係数表!CG77)</f>
        <v>#DIV/0!</v>
      </c>
      <c r="CH77" s="212" t="e">
        <f ca="1">IF(CH$3="分類不明", 計算_移輸出入額!$BG78, CH$133*計算_投入係数表!CH77)</f>
        <v>#DIV/0!</v>
      </c>
      <c r="CI77" s="212" t="e">
        <f ca="1">IF(CI$3="分類不明", 計算_移輸出入額!$BG78, CI$133*計算_投入係数表!CI77)</f>
        <v>#DIV/0!</v>
      </c>
      <c r="CJ77" s="212" t="e">
        <f ca="1">IF(CJ$3="分類不明", 計算_移輸出入額!$BG78, CJ$133*計算_投入係数表!CJ77)</f>
        <v>#DIV/0!</v>
      </c>
      <c r="CK77" s="212" t="e">
        <f ca="1">IF(CK$3="分類不明", 計算_移輸出入額!$BG78, CK$133*計算_投入係数表!CK77)</f>
        <v>#DIV/0!</v>
      </c>
      <c r="CL77" s="212" t="e">
        <f ca="1">IF(CL$3="分類不明", 計算_移輸出入額!$BG78, CL$133*計算_投入係数表!CL77)</f>
        <v>#DIV/0!</v>
      </c>
      <c r="CM77" s="212" t="e">
        <f ca="1">IF(CM$3="分類不明", 計算_移輸出入額!$BG78, CM$133*計算_投入係数表!CM77)</f>
        <v>#DIV/0!</v>
      </c>
      <c r="CN77" s="212" t="e">
        <f ca="1">IF(CN$3="分類不明", 計算_移輸出入額!$BG78, CN$133*計算_投入係数表!CN77)</f>
        <v>#DIV/0!</v>
      </c>
      <c r="CO77" s="212" t="e">
        <f ca="1">IF(CO$3="分類不明", 計算_移輸出入額!$BG78, CO$133*計算_投入係数表!CO77)</f>
        <v>#DIV/0!</v>
      </c>
      <c r="CP77" s="212" t="e">
        <f ca="1">IF(CP$3="分類不明", 計算_移輸出入額!$BG78, CP$133*計算_投入係数表!CP77)</f>
        <v>#DIV/0!</v>
      </c>
      <c r="CQ77" s="212" t="e">
        <f ca="1">IF(CQ$3="分類不明", 計算_移輸出入額!$BG78, CQ$133*計算_投入係数表!CQ77)</f>
        <v>#DIV/0!</v>
      </c>
      <c r="CR77" s="212" t="e">
        <f ca="1">IF(CR$3="分類不明", 計算_移輸出入額!$BG78, CR$133*計算_投入係数表!CR77)</f>
        <v>#DIV/0!</v>
      </c>
      <c r="CS77" s="212" t="e">
        <f ca="1">IF(CS$3="分類不明", 計算_移輸出入額!$BG78, CS$133*計算_投入係数表!CS77)</f>
        <v>#DIV/0!</v>
      </c>
      <c r="CT77" s="212" t="e">
        <f ca="1">IF(CT$3="分類不明", 計算_移輸出入額!$BG78, CT$133*計算_投入係数表!CT77)</f>
        <v>#DIV/0!</v>
      </c>
      <c r="CU77" s="212" t="e">
        <f ca="1">IF(CU$3="分類不明", 計算_移輸出入額!$BG78, CU$133*計算_投入係数表!CU77)</f>
        <v>#DIV/0!</v>
      </c>
      <c r="CV77" s="212" t="e">
        <f ca="1">IF(CV$3="分類不明", 計算_移輸出入額!$BG78, CV$133*計算_投入係数表!CV77)</f>
        <v>#DIV/0!</v>
      </c>
      <c r="CW77" s="212" t="e">
        <f ca="1">IF(CW$3="分類不明", 計算_移輸出入額!$BG78, CW$133*計算_投入係数表!CW77)</f>
        <v>#DIV/0!</v>
      </c>
      <c r="CX77" s="212" t="e">
        <f ca="1">IF(CX$3="分類不明", 計算_移輸出入額!$BG78, CX$133*計算_投入係数表!CX77)</f>
        <v>#DIV/0!</v>
      </c>
      <c r="CY77" s="212" t="e">
        <f ca="1">IF(CY$3="分類不明", 計算_移輸出入額!$BG78, CY$133*計算_投入係数表!CY77)</f>
        <v>#DIV/0!</v>
      </c>
      <c r="CZ77" s="212" t="e">
        <f ca="1">IF(CZ$3="分類不明", 計算_移輸出入額!$BG78, CZ$133*計算_投入係数表!CZ77)</f>
        <v>#DIV/0!</v>
      </c>
      <c r="DA77" s="212" t="e">
        <f ca="1">IF(DA$3="分類不明", 計算_移輸出入額!$BG78, DA$133*計算_投入係数表!DA77)</f>
        <v>#DIV/0!</v>
      </c>
      <c r="DB77" s="212" t="e">
        <f ca="1">IF(DB$3="分類不明", 計算_移輸出入額!$BG78, DB$133*計算_投入係数表!DB77)</f>
        <v>#DIV/0!</v>
      </c>
      <c r="DC77" s="212" t="e">
        <f ca="1">IF(DC$3="分類不明", 計算_移輸出入額!$BG78, DC$133*計算_投入係数表!DC77)</f>
        <v>#DIV/0!</v>
      </c>
      <c r="DD77" s="212" t="e">
        <f ca="1">IF(DD$3="分類不明", 計算_移輸出入額!$BG78, DD$133*計算_投入係数表!DD77)</f>
        <v>#DIV/0!</v>
      </c>
      <c r="DE77" s="212" t="e">
        <f ca="1">IF(DE$3="分類不明", 計算_移輸出入額!$BG78, DE$133*計算_投入係数表!DE77)</f>
        <v>#DIV/0!</v>
      </c>
      <c r="DF77" s="212" t="e">
        <f ca="1">IF(DF$3="分類不明", 計算_移輸出入額!$BG78, DF$133*計算_投入係数表!DF77)</f>
        <v>#DIV/0!</v>
      </c>
      <c r="DG77" s="212" t="e">
        <f ca="1">IF(DG$3="分類不明", 計算_移輸出入額!$BG78, DG$133*計算_投入係数表!DG77)</f>
        <v>#DIV/0!</v>
      </c>
      <c r="DH77" s="212" t="e">
        <f ca="1">IF(DH$3="分類不明", 計算_移輸出入額!$BG78, DH$133*計算_投入係数表!DH77)</f>
        <v>#DIV/0!</v>
      </c>
      <c r="DI77" s="212" t="e">
        <f ca="1">IF(DI$3="分類不明", 計算_移輸出入額!$BG78, DI$133*計算_投入係数表!DI77)</f>
        <v>#DIV/0!</v>
      </c>
      <c r="DJ77" s="212" t="e">
        <f ca="1">IF(DJ$3="分類不明", 計算_移輸出入額!$BG78, DJ$133*計算_投入係数表!DJ77)</f>
        <v>#DIV/0!</v>
      </c>
      <c r="DK77" s="212" t="e">
        <f ca="1">IF(DK$3="分類不明", 計算_移輸出入額!$BG78, DK$133*計算_投入係数表!DK77)</f>
        <v>#DIV/0!</v>
      </c>
      <c r="DL77" s="212" t="e">
        <f ca="1">IF(DL$3="分類不明", 計算_移輸出入額!$BG78, DL$133*計算_投入係数表!DL77)</f>
        <v>#DIV/0!</v>
      </c>
      <c r="DM77" s="212" t="e">
        <f ca="1">IF(DM$3="分類不明", 計算_移輸出入額!$BG78, DM$133*計算_投入係数表!DM77)</f>
        <v>#DIV/0!</v>
      </c>
      <c r="DN77" s="212" t="e">
        <f ca="1">IF(DN$3="分類不明", 計算_移輸出入額!$BG78, DN$133*計算_投入係数表!DN77)</f>
        <v>#DIV/0!</v>
      </c>
      <c r="DO77" s="212" t="e">
        <f ca="1">IF(DO$3="分類不明", 計算_移輸出入額!$BG78, DO$133*計算_投入係数表!DO77)</f>
        <v>#DIV/0!</v>
      </c>
      <c r="DP77" s="212" t="e">
        <f ca="1">IF(DP$3="分類不明", 計算_移輸出入額!$BG78, DP$133*計算_投入係数表!DP77)</f>
        <v>#DIV/0!</v>
      </c>
      <c r="DQ77" s="212" t="e">
        <f ca="1">IF(DQ$3="分類不明", 計算_移輸出入額!$BG78, DQ$133*計算_投入係数表!DQ77)</f>
        <v>#DIV/0!</v>
      </c>
      <c r="DR77" s="212" t="e">
        <f ca="1">IF(DR$3="分類不明", 計算_移輸出入額!$BG78, DR$133*計算_投入係数表!DR77)</f>
        <v>#DIV/0!</v>
      </c>
      <c r="DS77" s="212" t="e">
        <f ca="1">IF(DS$3="分類不明", 計算_移輸出入額!$BG78, DS$133*計算_投入係数表!DS77)</f>
        <v>#DIV/0!</v>
      </c>
      <c r="DT77" s="213">
        <f t="shared" ca="1" si="7"/>
        <v>0</v>
      </c>
      <c r="DU77" s="214">
        <f>計算_基本取引表_調整前!DU77</f>
        <v>0</v>
      </c>
      <c r="DV77" s="214">
        <f>IF($C77="分類不明", 計算_基本取引表_調整前!DV77+_xlfn.AGGREGATE(9,6,計算_移輸出入額!$BF$5:$BF$124), 計算_基本取引表_調整前!DV77)</f>
        <v>0</v>
      </c>
      <c r="DW77" s="214">
        <f>計算_基本取引表_調整前!DW77</f>
        <v>0</v>
      </c>
      <c r="DX77" s="214">
        <f>計算_基本取引表_調整前!DX77</f>
        <v>0</v>
      </c>
      <c r="DY77" s="214">
        <f>計算_基本取引表_調整前!DY77</f>
        <v>0</v>
      </c>
      <c r="DZ77" s="214">
        <f>計算_基本取引表_調整前!DZ77</f>
        <v>0</v>
      </c>
      <c r="EA77" s="214" t="e">
        <f>計算_基本取引表_調整前!EA77</f>
        <v>#DIV/0!</v>
      </c>
      <c r="EB77" s="735">
        <f ca="1">IFERROR(SUMIF(振分, $C77, 入力_北海道基本取引表!EB$4:EB$124)*($EE77/SUMIF(振分, $C77, 入力_北海道基本取引表!$EG$4:$EG$107)), 0)</f>
        <v>0</v>
      </c>
      <c r="EC77" s="215" t="e">
        <f t="shared" si="8"/>
        <v>#DIV/0!</v>
      </c>
      <c r="ED77" s="216" t="e">
        <f t="shared" ca="1" si="9"/>
        <v>#DIV/0!</v>
      </c>
      <c r="EE77" s="214" t="e">
        <f ca="1"/>
        <v>#DIV/0!</v>
      </c>
      <c r="EF77" s="216" t="e">
        <f t="shared" ca="1" si="10"/>
        <v>#DIV/0!</v>
      </c>
      <c r="EG77" s="216" t="e">
        <f t="shared" ca="1" si="6"/>
        <v>#DIV/0!</v>
      </c>
      <c r="EH77" s="214" t="e">
        <f ca="1"/>
        <v>#DIV/0!</v>
      </c>
      <c r="EI77" s="216" t="e">
        <f t="shared" ca="1" si="11"/>
        <v>#DIV/0!</v>
      </c>
      <c r="EJ77" s="216" t="e">
        <f ca="1"/>
        <v>#DIV/0!</v>
      </c>
      <c r="EK77" s="215"/>
    </row>
    <row r="78" spans="2:141" s="6" customFormat="1" ht="15.75" hidden="1" customHeight="1" x14ac:dyDescent="0.25">
      <c r="B78" s="53">
        <v>75</v>
      </c>
      <c r="C78" s="192" t="str">
        <v>-</v>
      </c>
      <c r="D78" s="211">
        <f ca="1">IF(D$3="分類不明", 計算_移輸出入額!$BG79, D$133*計算_投入係数表!D78)</f>
        <v>0</v>
      </c>
      <c r="E78" s="212">
        <f ca="1">IF(E$3="分類不明", 計算_移輸出入額!$BG79, E$133*計算_投入係数表!E78)</f>
        <v>0</v>
      </c>
      <c r="F78" s="212">
        <f ca="1">IF(F$3="分類不明", 計算_移輸出入額!$BG79, F$133*計算_投入係数表!F78)</f>
        <v>0</v>
      </c>
      <c r="G78" s="212">
        <f ca="1">IF(G$3="分類不明", 計算_移輸出入額!$BG79, G$133*計算_投入係数表!G78)</f>
        <v>0</v>
      </c>
      <c r="H78" s="212">
        <f ca="1">IF(H$3="分類不明", 計算_移輸出入額!$BG79, H$133*計算_投入係数表!H78)</f>
        <v>0</v>
      </c>
      <c r="I78" s="212">
        <f ca="1">IF(I$3="分類不明", 計算_移輸出入額!$BG79, I$133*計算_投入係数表!I78)</f>
        <v>0</v>
      </c>
      <c r="J78" s="212">
        <f ca="1">IF(J$3="分類不明", 計算_移輸出入額!$BG79, J$133*計算_投入係数表!J78)</f>
        <v>0</v>
      </c>
      <c r="K78" s="212">
        <f ca="1">IF(K$3="分類不明", 計算_移輸出入額!$BG79, K$133*計算_投入係数表!K78)</f>
        <v>0</v>
      </c>
      <c r="L78" s="212">
        <f ca="1">IF(L$3="分類不明", 計算_移輸出入額!$BG79, L$133*計算_投入係数表!L78)</f>
        <v>0</v>
      </c>
      <c r="M78" s="212">
        <f ca="1">IF(M$3="分類不明", 計算_移輸出入額!$BG79, M$133*計算_投入係数表!M78)</f>
        <v>0</v>
      </c>
      <c r="N78" s="212">
        <f ca="1">IF(N$3="分類不明", 計算_移輸出入額!$BG79, N$133*計算_投入係数表!N78)</f>
        <v>0</v>
      </c>
      <c r="O78" s="212">
        <f ca="1">IF(O$3="分類不明", 計算_移輸出入額!$BG79, O$133*計算_投入係数表!O78)</f>
        <v>0</v>
      </c>
      <c r="P78" s="212" t="e">
        <f ca="1">IF(P$3="分類不明", 計算_移輸出入額!$BG79, P$133*計算_投入係数表!P78)</f>
        <v>#DIV/0!</v>
      </c>
      <c r="Q78" s="212" t="e">
        <f ca="1">IF(Q$3="分類不明", 計算_移輸出入額!$BG79, Q$133*計算_投入係数表!Q78)</f>
        <v>#DIV/0!</v>
      </c>
      <c r="R78" s="212" t="e">
        <f ca="1">IF(R$3="分類不明", 計算_移輸出入額!$BG79, R$133*計算_投入係数表!R78)</f>
        <v>#DIV/0!</v>
      </c>
      <c r="S78" s="212" t="e">
        <f ca="1">IF(S$3="分類不明", 計算_移輸出入額!$BG79, S$133*計算_投入係数表!S78)</f>
        <v>#DIV/0!</v>
      </c>
      <c r="T78" s="212" t="e">
        <f ca="1">IF(T$3="分類不明", 計算_移輸出入額!$BG79, T$133*計算_投入係数表!T78)</f>
        <v>#DIV/0!</v>
      </c>
      <c r="U78" s="212" t="e">
        <f ca="1">IF(U$3="分類不明", 計算_移輸出入額!$BG79, U$133*計算_投入係数表!U78)</f>
        <v>#DIV/0!</v>
      </c>
      <c r="V78" s="212" t="e">
        <f ca="1">IF(V$3="分類不明", 計算_移輸出入額!$BG79, V$133*計算_投入係数表!V78)</f>
        <v>#DIV/0!</v>
      </c>
      <c r="W78" s="212" t="e">
        <f ca="1">IF(W$3="分類不明", 計算_移輸出入額!$BG79, W$133*計算_投入係数表!W78)</f>
        <v>#DIV/0!</v>
      </c>
      <c r="X78" s="212" t="e">
        <f ca="1">IF(X$3="分類不明", 計算_移輸出入額!$BG79, X$133*計算_投入係数表!X78)</f>
        <v>#DIV/0!</v>
      </c>
      <c r="Y78" s="212" t="e">
        <f ca="1">IF(Y$3="分類不明", 計算_移輸出入額!$BG79, Y$133*計算_投入係数表!Y78)</f>
        <v>#DIV/0!</v>
      </c>
      <c r="Z78" s="212" t="e">
        <f ca="1">IF(Z$3="分類不明", 計算_移輸出入額!$BG79, Z$133*計算_投入係数表!Z78)</f>
        <v>#DIV/0!</v>
      </c>
      <c r="AA78" s="212" t="e">
        <f ca="1">IF(AA$3="分類不明", 計算_移輸出入額!$BG79, AA$133*計算_投入係数表!AA78)</f>
        <v>#DIV/0!</v>
      </c>
      <c r="AB78" s="212" t="e">
        <f ca="1">IF(AB$3="分類不明", 計算_移輸出入額!$BG79, AB$133*計算_投入係数表!AB78)</f>
        <v>#DIV/0!</v>
      </c>
      <c r="AC78" s="212" t="e">
        <f ca="1">IF(AC$3="分類不明", 計算_移輸出入額!$BG79, AC$133*計算_投入係数表!AC78)</f>
        <v>#DIV/0!</v>
      </c>
      <c r="AD78" s="212" t="e">
        <f ca="1">IF(AD$3="分類不明", 計算_移輸出入額!$BG79, AD$133*計算_投入係数表!AD78)</f>
        <v>#DIV/0!</v>
      </c>
      <c r="AE78" s="212" t="e">
        <f ca="1">IF(AE$3="分類不明", 計算_移輸出入額!$BG79, AE$133*計算_投入係数表!AE78)</f>
        <v>#DIV/0!</v>
      </c>
      <c r="AF78" s="212" t="e">
        <f ca="1">IF(AF$3="分類不明", 計算_移輸出入額!$BG79, AF$133*計算_投入係数表!AF78)</f>
        <v>#DIV/0!</v>
      </c>
      <c r="AG78" s="212" t="e">
        <f ca="1">IF(AG$3="分類不明", 計算_移輸出入額!$BG79, AG$133*計算_投入係数表!AG78)</f>
        <v>#DIV/0!</v>
      </c>
      <c r="AH78" s="212" t="e">
        <f ca="1">IF(AH$3="分類不明", 計算_移輸出入額!$BG79, AH$133*計算_投入係数表!AH78)</f>
        <v>#DIV/0!</v>
      </c>
      <c r="AI78" s="212" t="e">
        <f ca="1">IF(AI$3="分類不明", 計算_移輸出入額!$BG79, AI$133*計算_投入係数表!AI78)</f>
        <v>#DIV/0!</v>
      </c>
      <c r="AJ78" s="212" t="e">
        <f ca="1">IF(AJ$3="分類不明", 計算_移輸出入額!$BG79, AJ$133*計算_投入係数表!AJ78)</f>
        <v>#DIV/0!</v>
      </c>
      <c r="AK78" s="212" t="e">
        <f ca="1">IF(AK$3="分類不明", 計算_移輸出入額!$BG79, AK$133*計算_投入係数表!AK78)</f>
        <v>#DIV/0!</v>
      </c>
      <c r="AL78" s="212" t="e">
        <f ca="1">IF(AL$3="分類不明", 計算_移輸出入額!$BG79, AL$133*計算_投入係数表!AL78)</f>
        <v>#DIV/0!</v>
      </c>
      <c r="AM78" s="212" t="e">
        <f ca="1">IF(AM$3="分類不明", 計算_移輸出入額!$BG79, AM$133*計算_投入係数表!AM78)</f>
        <v>#DIV/0!</v>
      </c>
      <c r="AN78" s="212" t="e">
        <f ca="1">IF(AN$3="分類不明", 計算_移輸出入額!$BG79, AN$133*計算_投入係数表!AN78)</f>
        <v>#DIV/0!</v>
      </c>
      <c r="AO78" s="212" t="e">
        <f ca="1">IF(AO$3="分類不明", 計算_移輸出入額!$BG79, AO$133*計算_投入係数表!AO78)</f>
        <v>#DIV/0!</v>
      </c>
      <c r="AP78" s="212" t="e">
        <f ca="1">IF(AP$3="分類不明", 計算_移輸出入額!$BG79, AP$133*計算_投入係数表!AP78)</f>
        <v>#DIV/0!</v>
      </c>
      <c r="AQ78" s="212" t="e">
        <f ca="1">IF(AQ$3="分類不明", 計算_移輸出入額!$BG79, AQ$133*計算_投入係数表!AQ78)</f>
        <v>#DIV/0!</v>
      </c>
      <c r="AR78" s="212" t="e">
        <f ca="1">IF(AR$3="分類不明", 計算_移輸出入額!$BG79, AR$133*計算_投入係数表!AR78)</f>
        <v>#DIV/0!</v>
      </c>
      <c r="AS78" s="212" t="e">
        <f ca="1">IF(AS$3="分類不明", 計算_移輸出入額!$BG79, AS$133*計算_投入係数表!AS78)</f>
        <v>#DIV/0!</v>
      </c>
      <c r="AT78" s="212" t="e">
        <f ca="1">IF(AT$3="分類不明", 計算_移輸出入額!$BG79, AT$133*計算_投入係数表!AT78)</f>
        <v>#DIV/0!</v>
      </c>
      <c r="AU78" s="212" t="e">
        <f ca="1">IF(AU$3="分類不明", 計算_移輸出入額!$BG79, AU$133*計算_投入係数表!AU78)</f>
        <v>#DIV/0!</v>
      </c>
      <c r="AV78" s="212" t="e">
        <f ca="1">IF(AV$3="分類不明", 計算_移輸出入額!$BG79, AV$133*計算_投入係数表!AV78)</f>
        <v>#DIV/0!</v>
      </c>
      <c r="AW78" s="212" t="e">
        <f ca="1">IF(AW$3="分類不明", 計算_移輸出入額!$BG79, AW$133*計算_投入係数表!AW78)</f>
        <v>#DIV/0!</v>
      </c>
      <c r="AX78" s="212" t="e">
        <f ca="1">IF(AX$3="分類不明", 計算_移輸出入額!$BG79, AX$133*計算_投入係数表!AX78)</f>
        <v>#DIV/0!</v>
      </c>
      <c r="AY78" s="212" t="e">
        <f ca="1">IF(AY$3="分類不明", 計算_移輸出入額!$BG79, AY$133*計算_投入係数表!AY78)</f>
        <v>#DIV/0!</v>
      </c>
      <c r="AZ78" s="212" t="e">
        <f ca="1">IF(AZ$3="分類不明", 計算_移輸出入額!$BG79, AZ$133*計算_投入係数表!AZ78)</f>
        <v>#DIV/0!</v>
      </c>
      <c r="BA78" s="212" t="e">
        <f ca="1">IF(BA$3="分類不明", 計算_移輸出入額!$BG79, BA$133*計算_投入係数表!BA78)</f>
        <v>#DIV/0!</v>
      </c>
      <c r="BB78" s="212" t="e">
        <f ca="1">IF(BB$3="分類不明", 計算_移輸出入額!$BG79, BB$133*計算_投入係数表!BB78)</f>
        <v>#DIV/0!</v>
      </c>
      <c r="BC78" s="212" t="e">
        <f ca="1">IF(BC$3="分類不明", 計算_移輸出入額!$BG79, BC$133*計算_投入係数表!BC78)</f>
        <v>#DIV/0!</v>
      </c>
      <c r="BD78" s="212" t="e">
        <f ca="1">IF(BD$3="分類不明", 計算_移輸出入額!$BG79, BD$133*計算_投入係数表!BD78)</f>
        <v>#DIV/0!</v>
      </c>
      <c r="BE78" s="212" t="e">
        <f ca="1">IF(BE$3="分類不明", 計算_移輸出入額!$BG79, BE$133*計算_投入係数表!BE78)</f>
        <v>#DIV/0!</v>
      </c>
      <c r="BF78" s="212" t="e">
        <f ca="1">IF(BF$3="分類不明", 計算_移輸出入額!$BG79, BF$133*計算_投入係数表!BF78)</f>
        <v>#DIV/0!</v>
      </c>
      <c r="BG78" s="212" t="e">
        <f ca="1">IF(BG$3="分類不明", 計算_移輸出入額!$BG79, BG$133*計算_投入係数表!BG78)</f>
        <v>#DIV/0!</v>
      </c>
      <c r="BH78" s="212" t="e">
        <f ca="1">IF(BH$3="分類不明", 計算_移輸出入額!$BG79, BH$133*計算_投入係数表!BH78)</f>
        <v>#DIV/0!</v>
      </c>
      <c r="BI78" s="212" t="e">
        <f ca="1">IF(BI$3="分類不明", 計算_移輸出入額!$BG79, BI$133*計算_投入係数表!BI78)</f>
        <v>#DIV/0!</v>
      </c>
      <c r="BJ78" s="212" t="e">
        <f ca="1">IF(BJ$3="分類不明", 計算_移輸出入額!$BG79, BJ$133*計算_投入係数表!BJ78)</f>
        <v>#DIV/0!</v>
      </c>
      <c r="BK78" s="212" t="e">
        <f ca="1">IF(BK$3="分類不明", 計算_移輸出入額!$BG79, BK$133*計算_投入係数表!BK78)</f>
        <v>#DIV/0!</v>
      </c>
      <c r="BL78" s="212" t="e">
        <f ca="1">IF(BL$3="分類不明", 計算_移輸出入額!$BG79, BL$133*計算_投入係数表!BL78)</f>
        <v>#DIV/0!</v>
      </c>
      <c r="BM78" s="212" t="e">
        <f ca="1">IF(BM$3="分類不明", 計算_移輸出入額!$BG79, BM$133*計算_投入係数表!BM78)</f>
        <v>#DIV/0!</v>
      </c>
      <c r="BN78" s="212" t="e">
        <f ca="1">IF(BN$3="分類不明", 計算_移輸出入額!$BG79, BN$133*計算_投入係数表!BN78)</f>
        <v>#DIV/0!</v>
      </c>
      <c r="BO78" s="212" t="e">
        <f ca="1">IF(BO$3="分類不明", 計算_移輸出入額!$BG79, BO$133*計算_投入係数表!BO78)</f>
        <v>#DIV/0!</v>
      </c>
      <c r="BP78" s="212" t="e">
        <f ca="1">IF(BP$3="分類不明", 計算_移輸出入額!$BG79, BP$133*計算_投入係数表!BP78)</f>
        <v>#DIV/0!</v>
      </c>
      <c r="BQ78" s="212" t="e">
        <f ca="1">IF(BQ$3="分類不明", 計算_移輸出入額!$BG79, BQ$133*計算_投入係数表!BQ78)</f>
        <v>#DIV/0!</v>
      </c>
      <c r="BR78" s="212" t="e">
        <f ca="1">IF(BR$3="分類不明", 計算_移輸出入額!$BG79, BR$133*計算_投入係数表!BR78)</f>
        <v>#DIV/0!</v>
      </c>
      <c r="BS78" s="212" t="e">
        <f ca="1">IF(BS$3="分類不明", 計算_移輸出入額!$BG79, BS$133*計算_投入係数表!BS78)</f>
        <v>#DIV/0!</v>
      </c>
      <c r="BT78" s="212" t="e">
        <f ca="1">IF(BT$3="分類不明", 計算_移輸出入額!$BG79, BT$133*計算_投入係数表!BT78)</f>
        <v>#DIV/0!</v>
      </c>
      <c r="BU78" s="212" t="e">
        <f ca="1">IF(BU$3="分類不明", 計算_移輸出入額!$BG79, BU$133*計算_投入係数表!BU78)</f>
        <v>#DIV/0!</v>
      </c>
      <c r="BV78" s="212" t="e">
        <f ca="1">IF(BV$3="分類不明", 計算_移輸出入額!$BG79, BV$133*計算_投入係数表!BV78)</f>
        <v>#DIV/0!</v>
      </c>
      <c r="BW78" s="212" t="e">
        <f ca="1">IF(BW$3="分類不明", 計算_移輸出入額!$BG79, BW$133*計算_投入係数表!BW78)</f>
        <v>#DIV/0!</v>
      </c>
      <c r="BX78" s="212" t="e">
        <f ca="1">IF(BX$3="分類不明", 計算_移輸出入額!$BG79, BX$133*計算_投入係数表!BX78)</f>
        <v>#DIV/0!</v>
      </c>
      <c r="BY78" s="212" t="e">
        <f ca="1">IF(BY$3="分類不明", 計算_移輸出入額!$BG79, BY$133*計算_投入係数表!BY78)</f>
        <v>#DIV/0!</v>
      </c>
      <c r="BZ78" s="212" t="e">
        <f ca="1">IF(BZ$3="分類不明", 計算_移輸出入額!$BG79, BZ$133*計算_投入係数表!BZ78)</f>
        <v>#DIV/0!</v>
      </c>
      <c r="CA78" s="212" t="e">
        <f ca="1">IF(CA$3="分類不明", 計算_移輸出入額!$BG79, CA$133*計算_投入係数表!CA78)</f>
        <v>#DIV/0!</v>
      </c>
      <c r="CB78" s="212" t="e">
        <f ca="1">IF(CB$3="分類不明", 計算_移輸出入額!$BG79, CB$133*計算_投入係数表!CB78)</f>
        <v>#DIV/0!</v>
      </c>
      <c r="CC78" s="212" t="e">
        <f ca="1">IF(CC$3="分類不明", 計算_移輸出入額!$BG79, CC$133*計算_投入係数表!CC78)</f>
        <v>#DIV/0!</v>
      </c>
      <c r="CD78" s="212" t="e">
        <f ca="1">IF(CD$3="分類不明", 計算_移輸出入額!$BG79, CD$133*計算_投入係数表!CD78)</f>
        <v>#DIV/0!</v>
      </c>
      <c r="CE78" s="212" t="e">
        <f ca="1">IF(CE$3="分類不明", 計算_移輸出入額!$BG79, CE$133*計算_投入係数表!CE78)</f>
        <v>#DIV/0!</v>
      </c>
      <c r="CF78" s="212" t="e">
        <f ca="1">IF(CF$3="分類不明", 計算_移輸出入額!$BG79, CF$133*計算_投入係数表!CF78)</f>
        <v>#DIV/0!</v>
      </c>
      <c r="CG78" s="212" t="e">
        <f ca="1">IF(CG$3="分類不明", 計算_移輸出入額!$BG79, CG$133*計算_投入係数表!CG78)</f>
        <v>#DIV/0!</v>
      </c>
      <c r="CH78" s="212" t="e">
        <f ca="1">IF(CH$3="分類不明", 計算_移輸出入額!$BG79, CH$133*計算_投入係数表!CH78)</f>
        <v>#DIV/0!</v>
      </c>
      <c r="CI78" s="212" t="e">
        <f ca="1">IF(CI$3="分類不明", 計算_移輸出入額!$BG79, CI$133*計算_投入係数表!CI78)</f>
        <v>#DIV/0!</v>
      </c>
      <c r="CJ78" s="212" t="e">
        <f ca="1">IF(CJ$3="分類不明", 計算_移輸出入額!$BG79, CJ$133*計算_投入係数表!CJ78)</f>
        <v>#DIV/0!</v>
      </c>
      <c r="CK78" s="212" t="e">
        <f ca="1">IF(CK$3="分類不明", 計算_移輸出入額!$BG79, CK$133*計算_投入係数表!CK78)</f>
        <v>#DIV/0!</v>
      </c>
      <c r="CL78" s="212" t="e">
        <f ca="1">IF(CL$3="分類不明", 計算_移輸出入額!$BG79, CL$133*計算_投入係数表!CL78)</f>
        <v>#DIV/0!</v>
      </c>
      <c r="CM78" s="212" t="e">
        <f ca="1">IF(CM$3="分類不明", 計算_移輸出入額!$BG79, CM$133*計算_投入係数表!CM78)</f>
        <v>#DIV/0!</v>
      </c>
      <c r="CN78" s="212" t="e">
        <f ca="1">IF(CN$3="分類不明", 計算_移輸出入額!$BG79, CN$133*計算_投入係数表!CN78)</f>
        <v>#DIV/0!</v>
      </c>
      <c r="CO78" s="212" t="e">
        <f ca="1">IF(CO$3="分類不明", 計算_移輸出入額!$BG79, CO$133*計算_投入係数表!CO78)</f>
        <v>#DIV/0!</v>
      </c>
      <c r="CP78" s="212" t="e">
        <f ca="1">IF(CP$3="分類不明", 計算_移輸出入額!$BG79, CP$133*計算_投入係数表!CP78)</f>
        <v>#DIV/0!</v>
      </c>
      <c r="CQ78" s="212" t="e">
        <f ca="1">IF(CQ$3="分類不明", 計算_移輸出入額!$BG79, CQ$133*計算_投入係数表!CQ78)</f>
        <v>#DIV/0!</v>
      </c>
      <c r="CR78" s="212" t="e">
        <f ca="1">IF(CR$3="分類不明", 計算_移輸出入額!$BG79, CR$133*計算_投入係数表!CR78)</f>
        <v>#DIV/0!</v>
      </c>
      <c r="CS78" s="212" t="e">
        <f ca="1">IF(CS$3="分類不明", 計算_移輸出入額!$BG79, CS$133*計算_投入係数表!CS78)</f>
        <v>#DIV/0!</v>
      </c>
      <c r="CT78" s="212" t="e">
        <f ca="1">IF(CT$3="分類不明", 計算_移輸出入額!$BG79, CT$133*計算_投入係数表!CT78)</f>
        <v>#DIV/0!</v>
      </c>
      <c r="CU78" s="212" t="e">
        <f ca="1">IF(CU$3="分類不明", 計算_移輸出入額!$BG79, CU$133*計算_投入係数表!CU78)</f>
        <v>#DIV/0!</v>
      </c>
      <c r="CV78" s="212" t="e">
        <f ca="1">IF(CV$3="分類不明", 計算_移輸出入額!$BG79, CV$133*計算_投入係数表!CV78)</f>
        <v>#DIV/0!</v>
      </c>
      <c r="CW78" s="212" t="e">
        <f ca="1">IF(CW$3="分類不明", 計算_移輸出入額!$BG79, CW$133*計算_投入係数表!CW78)</f>
        <v>#DIV/0!</v>
      </c>
      <c r="CX78" s="212" t="e">
        <f ca="1">IF(CX$3="分類不明", 計算_移輸出入額!$BG79, CX$133*計算_投入係数表!CX78)</f>
        <v>#DIV/0!</v>
      </c>
      <c r="CY78" s="212" t="e">
        <f ca="1">IF(CY$3="分類不明", 計算_移輸出入額!$BG79, CY$133*計算_投入係数表!CY78)</f>
        <v>#DIV/0!</v>
      </c>
      <c r="CZ78" s="212" t="e">
        <f ca="1">IF(CZ$3="分類不明", 計算_移輸出入額!$BG79, CZ$133*計算_投入係数表!CZ78)</f>
        <v>#DIV/0!</v>
      </c>
      <c r="DA78" s="212" t="e">
        <f ca="1">IF(DA$3="分類不明", 計算_移輸出入額!$BG79, DA$133*計算_投入係数表!DA78)</f>
        <v>#DIV/0!</v>
      </c>
      <c r="DB78" s="212" t="e">
        <f ca="1">IF(DB$3="分類不明", 計算_移輸出入額!$BG79, DB$133*計算_投入係数表!DB78)</f>
        <v>#DIV/0!</v>
      </c>
      <c r="DC78" s="212" t="e">
        <f ca="1">IF(DC$3="分類不明", 計算_移輸出入額!$BG79, DC$133*計算_投入係数表!DC78)</f>
        <v>#DIV/0!</v>
      </c>
      <c r="DD78" s="212" t="e">
        <f ca="1">IF(DD$3="分類不明", 計算_移輸出入額!$BG79, DD$133*計算_投入係数表!DD78)</f>
        <v>#DIV/0!</v>
      </c>
      <c r="DE78" s="212" t="e">
        <f ca="1">IF(DE$3="分類不明", 計算_移輸出入額!$BG79, DE$133*計算_投入係数表!DE78)</f>
        <v>#DIV/0!</v>
      </c>
      <c r="DF78" s="212" t="e">
        <f ca="1">IF(DF$3="分類不明", 計算_移輸出入額!$BG79, DF$133*計算_投入係数表!DF78)</f>
        <v>#DIV/0!</v>
      </c>
      <c r="DG78" s="212" t="e">
        <f ca="1">IF(DG$3="分類不明", 計算_移輸出入額!$BG79, DG$133*計算_投入係数表!DG78)</f>
        <v>#DIV/0!</v>
      </c>
      <c r="DH78" s="212" t="e">
        <f ca="1">IF(DH$3="分類不明", 計算_移輸出入額!$BG79, DH$133*計算_投入係数表!DH78)</f>
        <v>#DIV/0!</v>
      </c>
      <c r="DI78" s="212" t="e">
        <f ca="1">IF(DI$3="分類不明", 計算_移輸出入額!$BG79, DI$133*計算_投入係数表!DI78)</f>
        <v>#DIV/0!</v>
      </c>
      <c r="DJ78" s="212" t="e">
        <f ca="1">IF(DJ$3="分類不明", 計算_移輸出入額!$BG79, DJ$133*計算_投入係数表!DJ78)</f>
        <v>#DIV/0!</v>
      </c>
      <c r="DK78" s="212" t="e">
        <f ca="1">IF(DK$3="分類不明", 計算_移輸出入額!$BG79, DK$133*計算_投入係数表!DK78)</f>
        <v>#DIV/0!</v>
      </c>
      <c r="DL78" s="212" t="e">
        <f ca="1">IF(DL$3="分類不明", 計算_移輸出入額!$BG79, DL$133*計算_投入係数表!DL78)</f>
        <v>#DIV/0!</v>
      </c>
      <c r="DM78" s="212" t="e">
        <f ca="1">IF(DM$3="分類不明", 計算_移輸出入額!$BG79, DM$133*計算_投入係数表!DM78)</f>
        <v>#DIV/0!</v>
      </c>
      <c r="DN78" s="212" t="e">
        <f ca="1">IF(DN$3="分類不明", 計算_移輸出入額!$BG79, DN$133*計算_投入係数表!DN78)</f>
        <v>#DIV/0!</v>
      </c>
      <c r="DO78" s="212" t="e">
        <f ca="1">IF(DO$3="分類不明", 計算_移輸出入額!$BG79, DO$133*計算_投入係数表!DO78)</f>
        <v>#DIV/0!</v>
      </c>
      <c r="DP78" s="212" t="e">
        <f ca="1">IF(DP$3="分類不明", 計算_移輸出入額!$BG79, DP$133*計算_投入係数表!DP78)</f>
        <v>#DIV/0!</v>
      </c>
      <c r="DQ78" s="212" t="e">
        <f ca="1">IF(DQ$3="分類不明", 計算_移輸出入額!$BG79, DQ$133*計算_投入係数表!DQ78)</f>
        <v>#DIV/0!</v>
      </c>
      <c r="DR78" s="212" t="e">
        <f ca="1">IF(DR$3="分類不明", 計算_移輸出入額!$BG79, DR$133*計算_投入係数表!DR78)</f>
        <v>#DIV/0!</v>
      </c>
      <c r="DS78" s="212" t="e">
        <f ca="1">IF(DS$3="分類不明", 計算_移輸出入額!$BG79, DS$133*計算_投入係数表!DS78)</f>
        <v>#DIV/0!</v>
      </c>
      <c r="DT78" s="213">
        <f t="shared" ca="1" si="7"/>
        <v>0</v>
      </c>
      <c r="DU78" s="226">
        <f>計算_基本取引表_調整前!DU78</f>
        <v>0</v>
      </c>
      <c r="DV78" s="226">
        <f>IF($C78="分類不明", 計算_基本取引表_調整前!DV78+_xlfn.AGGREGATE(9,6,計算_移輸出入額!$BF$5:$BF$124), 計算_基本取引表_調整前!DV78)</f>
        <v>0</v>
      </c>
      <c r="DW78" s="226">
        <f>計算_基本取引表_調整前!DW78</f>
        <v>0</v>
      </c>
      <c r="DX78" s="226">
        <f>計算_基本取引表_調整前!DX78</f>
        <v>0</v>
      </c>
      <c r="DY78" s="226">
        <f>計算_基本取引表_調整前!DY78</f>
        <v>0</v>
      </c>
      <c r="DZ78" s="226">
        <f>計算_基本取引表_調整前!DZ78</f>
        <v>0</v>
      </c>
      <c r="EA78" s="226" t="e">
        <f>計算_基本取引表_調整前!EA78</f>
        <v>#DIV/0!</v>
      </c>
      <c r="EB78" s="737">
        <f ca="1">IFERROR(SUMIF(振分, $C78, 入力_北海道基本取引表!EB$4:EB$124)*($EE78/SUMIF(振分, $C78, 入力_北海道基本取引表!$EG$4:$EG$107)), 0)</f>
        <v>0</v>
      </c>
      <c r="EC78" s="227" t="e">
        <f t="shared" si="8"/>
        <v>#DIV/0!</v>
      </c>
      <c r="ED78" s="228" t="e">
        <f t="shared" ca="1" si="9"/>
        <v>#DIV/0!</v>
      </c>
      <c r="EE78" s="226" t="e">
        <f ca="1"/>
        <v>#DIV/0!</v>
      </c>
      <c r="EF78" s="228" t="e">
        <f t="shared" ca="1" si="10"/>
        <v>#DIV/0!</v>
      </c>
      <c r="EG78" s="228" t="e">
        <f t="shared" ca="1" si="6"/>
        <v>#DIV/0!</v>
      </c>
      <c r="EH78" s="226" t="e">
        <f ca="1"/>
        <v>#DIV/0!</v>
      </c>
      <c r="EI78" s="228" t="e">
        <f t="shared" ca="1" si="11"/>
        <v>#DIV/0!</v>
      </c>
      <c r="EJ78" s="216" t="e">
        <f ca="1"/>
        <v>#DIV/0!</v>
      </c>
      <c r="EK78" s="215"/>
    </row>
    <row r="79" spans="2:141" s="6" customFormat="1" ht="15.75" hidden="1" customHeight="1" x14ac:dyDescent="0.25">
      <c r="B79" s="53">
        <v>76</v>
      </c>
      <c r="C79" s="195" t="str">
        <v>-</v>
      </c>
      <c r="D79" s="217">
        <f ca="1">IF(D$3="分類不明", 計算_移輸出入額!$BG80, D$133*計算_投入係数表!D79)</f>
        <v>0</v>
      </c>
      <c r="E79" s="218">
        <f ca="1">IF(E$3="分類不明", 計算_移輸出入額!$BG80, E$133*計算_投入係数表!E79)</f>
        <v>0</v>
      </c>
      <c r="F79" s="218">
        <f ca="1">IF(F$3="分類不明", 計算_移輸出入額!$BG80, F$133*計算_投入係数表!F79)</f>
        <v>0</v>
      </c>
      <c r="G79" s="218">
        <f ca="1">IF(G$3="分類不明", 計算_移輸出入額!$BG80, G$133*計算_投入係数表!G79)</f>
        <v>0</v>
      </c>
      <c r="H79" s="218">
        <f ca="1">IF(H$3="分類不明", 計算_移輸出入額!$BG80, H$133*計算_投入係数表!H79)</f>
        <v>0</v>
      </c>
      <c r="I79" s="218">
        <f ca="1">IF(I$3="分類不明", 計算_移輸出入額!$BG80, I$133*計算_投入係数表!I79)</f>
        <v>0</v>
      </c>
      <c r="J79" s="218">
        <f ca="1">IF(J$3="分類不明", 計算_移輸出入額!$BG80, J$133*計算_投入係数表!J79)</f>
        <v>0</v>
      </c>
      <c r="K79" s="218">
        <f ca="1">IF(K$3="分類不明", 計算_移輸出入額!$BG80, K$133*計算_投入係数表!K79)</f>
        <v>0</v>
      </c>
      <c r="L79" s="218">
        <f ca="1">IF(L$3="分類不明", 計算_移輸出入額!$BG80, L$133*計算_投入係数表!L79)</f>
        <v>0</v>
      </c>
      <c r="M79" s="218">
        <f ca="1">IF(M$3="分類不明", 計算_移輸出入額!$BG80, M$133*計算_投入係数表!M79)</f>
        <v>0</v>
      </c>
      <c r="N79" s="218">
        <f ca="1">IF(N$3="分類不明", 計算_移輸出入額!$BG80, N$133*計算_投入係数表!N79)</f>
        <v>0</v>
      </c>
      <c r="O79" s="218">
        <f ca="1">IF(O$3="分類不明", 計算_移輸出入額!$BG80, O$133*計算_投入係数表!O79)</f>
        <v>0</v>
      </c>
      <c r="P79" s="218" t="e">
        <f ca="1">IF(P$3="分類不明", 計算_移輸出入額!$BG80, P$133*計算_投入係数表!P79)</f>
        <v>#DIV/0!</v>
      </c>
      <c r="Q79" s="218" t="e">
        <f ca="1">IF(Q$3="分類不明", 計算_移輸出入額!$BG80, Q$133*計算_投入係数表!Q79)</f>
        <v>#DIV/0!</v>
      </c>
      <c r="R79" s="218" t="e">
        <f ca="1">IF(R$3="分類不明", 計算_移輸出入額!$BG80, R$133*計算_投入係数表!R79)</f>
        <v>#DIV/0!</v>
      </c>
      <c r="S79" s="218" t="e">
        <f ca="1">IF(S$3="分類不明", 計算_移輸出入額!$BG80, S$133*計算_投入係数表!S79)</f>
        <v>#DIV/0!</v>
      </c>
      <c r="T79" s="218" t="e">
        <f ca="1">IF(T$3="分類不明", 計算_移輸出入額!$BG80, T$133*計算_投入係数表!T79)</f>
        <v>#DIV/0!</v>
      </c>
      <c r="U79" s="218" t="e">
        <f ca="1">IF(U$3="分類不明", 計算_移輸出入額!$BG80, U$133*計算_投入係数表!U79)</f>
        <v>#DIV/0!</v>
      </c>
      <c r="V79" s="218" t="e">
        <f ca="1">IF(V$3="分類不明", 計算_移輸出入額!$BG80, V$133*計算_投入係数表!V79)</f>
        <v>#DIV/0!</v>
      </c>
      <c r="W79" s="218" t="e">
        <f ca="1">IF(W$3="分類不明", 計算_移輸出入額!$BG80, W$133*計算_投入係数表!W79)</f>
        <v>#DIV/0!</v>
      </c>
      <c r="X79" s="218" t="e">
        <f ca="1">IF(X$3="分類不明", 計算_移輸出入額!$BG80, X$133*計算_投入係数表!X79)</f>
        <v>#DIV/0!</v>
      </c>
      <c r="Y79" s="218" t="e">
        <f ca="1">IF(Y$3="分類不明", 計算_移輸出入額!$BG80, Y$133*計算_投入係数表!Y79)</f>
        <v>#DIV/0!</v>
      </c>
      <c r="Z79" s="218" t="e">
        <f ca="1">IF(Z$3="分類不明", 計算_移輸出入額!$BG80, Z$133*計算_投入係数表!Z79)</f>
        <v>#DIV/0!</v>
      </c>
      <c r="AA79" s="218" t="e">
        <f ca="1">IF(AA$3="分類不明", 計算_移輸出入額!$BG80, AA$133*計算_投入係数表!AA79)</f>
        <v>#DIV/0!</v>
      </c>
      <c r="AB79" s="218" t="e">
        <f ca="1">IF(AB$3="分類不明", 計算_移輸出入額!$BG80, AB$133*計算_投入係数表!AB79)</f>
        <v>#DIV/0!</v>
      </c>
      <c r="AC79" s="218" t="e">
        <f ca="1">IF(AC$3="分類不明", 計算_移輸出入額!$BG80, AC$133*計算_投入係数表!AC79)</f>
        <v>#DIV/0!</v>
      </c>
      <c r="AD79" s="218" t="e">
        <f ca="1">IF(AD$3="分類不明", 計算_移輸出入額!$BG80, AD$133*計算_投入係数表!AD79)</f>
        <v>#DIV/0!</v>
      </c>
      <c r="AE79" s="218" t="e">
        <f ca="1">IF(AE$3="分類不明", 計算_移輸出入額!$BG80, AE$133*計算_投入係数表!AE79)</f>
        <v>#DIV/0!</v>
      </c>
      <c r="AF79" s="218" t="e">
        <f ca="1">IF(AF$3="分類不明", 計算_移輸出入額!$BG80, AF$133*計算_投入係数表!AF79)</f>
        <v>#DIV/0!</v>
      </c>
      <c r="AG79" s="218" t="e">
        <f ca="1">IF(AG$3="分類不明", 計算_移輸出入額!$BG80, AG$133*計算_投入係数表!AG79)</f>
        <v>#DIV/0!</v>
      </c>
      <c r="AH79" s="218" t="e">
        <f ca="1">IF(AH$3="分類不明", 計算_移輸出入額!$BG80, AH$133*計算_投入係数表!AH79)</f>
        <v>#DIV/0!</v>
      </c>
      <c r="AI79" s="218" t="e">
        <f ca="1">IF(AI$3="分類不明", 計算_移輸出入額!$BG80, AI$133*計算_投入係数表!AI79)</f>
        <v>#DIV/0!</v>
      </c>
      <c r="AJ79" s="218" t="e">
        <f ca="1">IF(AJ$3="分類不明", 計算_移輸出入額!$BG80, AJ$133*計算_投入係数表!AJ79)</f>
        <v>#DIV/0!</v>
      </c>
      <c r="AK79" s="218" t="e">
        <f ca="1">IF(AK$3="分類不明", 計算_移輸出入額!$BG80, AK$133*計算_投入係数表!AK79)</f>
        <v>#DIV/0!</v>
      </c>
      <c r="AL79" s="218" t="e">
        <f ca="1">IF(AL$3="分類不明", 計算_移輸出入額!$BG80, AL$133*計算_投入係数表!AL79)</f>
        <v>#DIV/0!</v>
      </c>
      <c r="AM79" s="218" t="e">
        <f ca="1">IF(AM$3="分類不明", 計算_移輸出入額!$BG80, AM$133*計算_投入係数表!AM79)</f>
        <v>#DIV/0!</v>
      </c>
      <c r="AN79" s="218" t="e">
        <f ca="1">IF(AN$3="分類不明", 計算_移輸出入額!$BG80, AN$133*計算_投入係数表!AN79)</f>
        <v>#DIV/0!</v>
      </c>
      <c r="AO79" s="218" t="e">
        <f ca="1">IF(AO$3="分類不明", 計算_移輸出入額!$BG80, AO$133*計算_投入係数表!AO79)</f>
        <v>#DIV/0!</v>
      </c>
      <c r="AP79" s="218" t="e">
        <f ca="1">IF(AP$3="分類不明", 計算_移輸出入額!$BG80, AP$133*計算_投入係数表!AP79)</f>
        <v>#DIV/0!</v>
      </c>
      <c r="AQ79" s="218" t="e">
        <f ca="1">IF(AQ$3="分類不明", 計算_移輸出入額!$BG80, AQ$133*計算_投入係数表!AQ79)</f>
        <v>#DIV/0!</v>
      </c>
      <c r="AR79" s="218" t="e">
        <f ca="1">IF(AR$3="分類不明", 計算_移輸出入額!$BG80, AR$133*計算_投入係数表!AR79)</f>
        <v>#DIV/0!</v>
      </c>
      <c r="AS79" s="218" t="e">
        <f ca="1">IF(AS$3="分類不明", 計算_移輸出入額!$BG80, AS$133*計算_投入係数表!AS79)</f>
        <v>#DIV/0!</v>
      </c>
      <c r="AT79" s="218" t="e">
        <f ca="1">IF(AT$3="分類不明", 計算_移輸出入額!$BG80, AT$133*計算_投入係数表!AT79)</f>
        <v>#DIV/0!</v>
      </c>
      <c r="AU79" s="218" t="e">
        <f ca="1">IF(AU$3="分類不明", 計算_移輸出入額!$BG80, AU$133*計算_投入係数表!AU79)</f>
        <v>#DIV/0!</v>
      </c>
      <c r="AV79" s="218" t="e">
        <f ca="1">IF(AV$3="分類不明", 計算_移輸出入額!$BG80, AV$133*計算_投入係数表!AV79)</f>
        <v>#DIV/0!</v>
      </c>
      <c r="AW79" s="218" t="e">
        <f ca="1">IF(AW$3="分類不明", 計算_移輸出入額!$BG80, AW$133*計算_投入係数表!AW79)</f>
        <v>#DIV/0!</v>
      </c>
      <c r="AX79" s="218" t="e">
        <f ca="1">IF(AX$3="分類不明", 計算_移輸出入額!$BG80, AX$133*計算_投入係数表!AX79)</f>
        <v>#DIV/0!</v>
      </c>
      <c r="AY79" s="218" t="e">
        <f ca="1">IF(AY$3="分類不明", 計算_移輸出入額!$BG80, AY$133*計算_投入係数表!AY79)</f>
        <v>#DIV/0!</v>
      </c>
      <c r="AZ79" s="218" t="e">
        <f ca="1">IF(AZ$3="分類不明", 計算_移輸出入額!$BG80, AZ$133*計算_投入係数表!AZ79)</f>
        <v>#DIV/0!</v>
      </c>
      <c r="BA79" s="218" t="e">
        <f ca="1">IF(BA$3="分類不明", 計算_移輸出入額!$BG80, BA$133*計算_投入係数表!BA79)</f>
        <v>#DIV/0!</v>
      </c>
      <c r="BB79" s="218" t="e">
        <f ca="1">IF(BB$3="分類不明", 計算_移輸出入額!$BG80, BB$133*計算_投入係数表!BB79)</f>
        <v>#DIV/0!</v>
      </c>
      <c r="BC79" s="218" t="e">
        <f ca="1">IF(BC$3="分類不明", 計算_移輸出入額!$BG80, BC$133*計算_投入係数表!BC79)</f>
        <v>#DIV/0!</v>
      </c>
      <c r="BD79" s="218" t="e">
        <f ca="1">IF(BD$3="分類不明", 計算_移輸出入額!$BG80, BD$133*計算_投入係数表!BD79)</f>
        <v>#DIV/0!</v>
      </c>
      <c r="BE79" s="218" t="e">
        <f ca="1">IF(BE$3="分類不明", 計算_移輸出入額!$BG80, BE$133*計算_投入係数表!BE79)</f>
        <v>#DIV/0!</v>
      </c>
      <c r="BF79" s="218" t="e">
        <f ca="1">IF(BF$3="分類不明", 計算_移輸出入額!$BG80, BF$133*計算_投入係数表!BF79)</f>
        <v>#DIV/0!</v>
      </c>
      <c r="BG79" s="218" t="e">
        <f ca="1">IF(BG$3="分類不明", 計算_移輸出入額!$BG80, BG$133*計算_投入係数表!BG79)</f>
        <v>#DIV/0!</v>
      </c>
      <c r="BH79" s="218" t="e">
        <f ca="1">IF(BH$3="分類不明", 計算_移輸出入額!$BG80, BH$133*計算_投入係数表!BH79)</f>
        <v>#DIV/0!</v>
      </c>
      <c r="BI79" s="218" t="e">
        <f ca="1">IF(BI$3="分類不明", 計算_移輸出入額!$BG80, BI$133*計算_投入係数表!BI79)</f>
        <v>#DIV/0!</v>
      </c>
      <c r="BJ79" s="218" t="e">
        <f ca="1">IF(BJ$3="分類不明", 計算_移輸出入額!$BG80, BJ$133*計算_投入係数表!BJ79)</f>
        <v>#DIV/0!</v>
      </c>
      <c r="BK79" s="218" t="e">
        <f ca="1">IF(BK$3="分類不明", 計算_移輸出入額!$BG80, BK$133*計算_投入係数表!BK79)</f>
        <v>#DIV/0!</v>
      </c>
      <c r="BL79" s="218" t="e">
        <f ca="1">IF(BL$3="分類不明", 計算_移輸出入額!$BG80, BL$133*計算_投入係数表!BL79)</f>
        <v>#DIV/0!</v>
      </c>
      <c r="BM79" s="218" t="e">
        <f ca="1">IF(BM$3="分類不明", 計算_移輸出入額!$BG80, BM$133*計算_投入係数表!BM79)</f>
        <v>#DIV/0!</v>
      </c>
      <c r="BN79" s="218" t="e">
        <f ca="1">IF(BN$3="分類不明", 計算_移輸出入額!$BG80, BN$133*計算_投入係数表!BN79)</f>
        <v>#DIV/0!</v>
      </c>
      <c r="BO79" s="218" t="e">
        <f ca="1">IF(BO$3="分類不明", 計算_移輸出入額!$BG80, BO$133*計算_投入係数表!BO79)</f>
        <v>#DIV/0!</v>
      </c>
      <c r="BP79" s="218" t="e">
        <f ca="1">IF(BP$3="分類不明", 計算_移輸出入額!$BG80, BP$133*計算_投入係数表!BP79)</f>
        <v>#DIV/0!</v>
      </c>
      <c r="BQ79" s="218" t="e">
        <f ca="1">IF(BQ$3="分類不明", 計算_移輸出入額!$BG80, BQ$133*計算_投入係数表!BQ79)</f>
        <v>#DIV/0!</v>
      </c>
      <c r="BR79" s="218" t="e">
        <f ca="1">IF(BR$3="分類不明", 計算_移輸出入額!$BG80, BR$133*計算_投入係数表!BR79)</f>
        <v>#DIV/0!</v>
      </c>
      <c r="BS79" s="218" t="e">
        <f ca="1">IF(BS$3="分類不明", 計算_移輸出入額!$BG80, BS$133*計算_投入係数表!BS79)</f>
        <v>#DIV/0!</v>
      </c>
      <c r="BT79" s="218" t="e">
        <f ca="1">IF(BT$3="分類不明", 計算_移輸出入額!$BG80, BT$133*計算_投入係数表!BT79)</f>
        <v>#DIV/0!</v>
      </c>
      <c r="BU79" s="218" t="e">
        <f ca="1">IF(BU$3="分類不明", 計算_移輸出入額!$BG80, BU$133*計算_投入係数表!BU79)</f>
        <v>#DIV/0!</v>
      </c>
      <c r="BV79" s="218" t="e">
        <f ca="1">IF(BV$3="分類不明", 計算_移輸出入額!$BG80, BV$133*計算_投入係数表!BV79)</f>
        <v>#DIV/0!</v>
      </c>
      <c r="BW79" s="218" t="e">
        <f ca="1">IF(BW$3="分類不明", 計算_移輸出入額!$BG80, BW$133*計算_投入係数表!BW79)</f>
        <v>#DIV/0!</v>
      </c>
      <c r="BX79" s="218" t="e">
        <f ca="1">IF(BX$3="分類不明", 計算_移輸出入額!$BG80, BX$133*計算_投入係数表!BX79)</f>
        <v>#DIV/0!</v>
      </c>
      <c r="BY79" s="218" t="e">
        <f ca="1">IF(BY$3="分類不明", 計算_移輸出入額!$BG80, BY$133*計算_投入係数表!BY79)</f>
        <v>#DIV/0!</v>
      </c>
      <c r="BZ79" s="218" t="e">
        <f ca="1">IF(BZ$3="分類不明", 計算_移輸出入額!$BG80, BZ$133*計算_投入係数表!BZ79)</f>
        <v>#DIV/0!</v>
      </c>
      <c r="CA79" s="218" t="e">
        <f ca="1">IF(CA$3="分類不明", 計算_移輸出入額!$BG80, CA$133*計算_投入係数表!CA79)</f>
        <v>#DIV/0!</v>
      </c>
      <c r="CB79" s="218" t="e">
        <f ca="1">IF(CB$3="分類不明", 計算_移輸出入額!$BG80, CB$133*計算_投入係数表!CB79)</f>
        <v>#DIV/0!</v>
      </c>
      <c r="CC79" s="218" t="e">
        <f ca="1">IF(CC$3="分類不明", 計算_移輸出入額!$BG80, CC$133*計算_投入係数表!CC79)</f>
        <v>#DIV/0!</v>
      </c>
      <c r="CD79" s="218" t="e">
        <f ca="1">IF(CD$3="分類不明", 計算_移輸出入額!$BG80, CD$133*計算_投入係数表!CD79)</f>
        <v>#DIV/0!</v>
      </c>
      <c r="CE79" s="218" t="e">
        <f ca="1">IF(CE$3="分類不明", 計算_移輸出入額!$BG80, CE$133*計算_投入係数表!CE79)</f>
        <v>#DIV/0!</v>
      </c>
      <c r="CF79" s="218" t="e">
        <f ca="1">IF(CF$3="分類不明", 計算_移輸出入額!$BG80, CF$133*計算_投入係数表!CF79)</f>
        <v>#DIV/0!</v>
      </c>
      <c r="CG79" s="218" t="e">
        <f ca="1">IF(CG$3="分類不明", 計算_移輸出入額!$BG80, CG$133*計算_投入係数表!CG79)</f>
        <v>#DIV/0!</v>
      </c>
      <c r="CH79" s="218" t="e">
        <f ca="1">IF(CH$3="分類不明", 計算_移輸出入額!$BG80, CH$133*計算_投入係数表!CH79)</f>
        <v>#DIV/0!</v>
      </c>
      <c r="CI79" s="218" t="e">
        <f ca="1">IF(CI$3="分類不明", 計算_移輸出入額!$BG80, CI$133*計算_投入係数表!CI79)</f>
        <v>#DIV/0!</v>
      </c>
      <c r="CJ79" s="218" t="e">
        <f ca="1">IF(CJ$3="分類不明", 計算_移輸出入額!$BG80, CJ$133*計算_投入係数表!CJ79)</f>
        <v>#DIV/0!</v>
      </c>
      <c r="CK79" s="218" t="e">
        <f ca="1">IF(CK$3="分類不明", 計算_移輸出入額!$BG80, CK$133*計算_投入係数表!CK79)</f>
        <v>#DIV/0!</v>
      </c>
      <c r="CL79" s="218" t="e">
        <f ca="1">IF(CL$3="分類不明", 計算_移輸出入額!$BG80, CL$133*計算_投入係数表!CL79)</f>
        <v>#DIV/0!</v>
      </c>
      <c r="CM79" s="218" t="e">
        <f ca="1">IF(CM$3="分類不明", 計算_移輸出入額!$BG80, CM$133*計算_投入係数表!CM79)</f>
        <v>#DIV/0!</v>
      </c>
      <c r="CN79" s="218" t="e">
        <f ca="1">IF(CN$3="分類不明", 計算_移輸出入額!$BG80, CN$133*計算_投入係数表!CN79)</f>
        <v>#DIV/0!</v>
      </c>
      <c r="CO79" s="218" t="e">
        <f ca="1">IF(CO$3="分類不明", 計算_移輸出入額!$BG80, CO$133*計算_投入係数表!CO79)</f>
        <v>#DIV/0!</v>
      </c>
      <c r="CP79" s="218" t="e">
        <f ca="1">IF(CP$3="分類不明", 計算_移輸出入額!$BG80, CP$133*計算_投入係数表!CP79)</f>
        <v>#DIV/0!</v>
      </c>
      <c r="CQ79" s="218" t="e">
        <f ca="1">IF(CQ$3="分類不明", 計算_移輸出入額!$BG80, CQ$133*計算_投入係数表!CQ79)</f>
        <v>#DIV/0!</v>
      </c>
      <c r="CR79" s="218" t="e">
        <f ca="1">IF(CR$3="分類不明", 計算_移輸出入額!$BG80, CR$133*計算_投入係数表!CR79)</f>
        <v>#DIV/0!</v>
      </c>
      <c r="CS79" s="218" t="e">
        <f ca="1">IF(CS$3="分類不明", 計算_移輸出入額!$BG80, CS$133*計算_投入係数表!CS79)</f>
        <v>#DIV/0!</v>
      </c>
      <c r="CT79" s="218" t="e">
        <f ca="1">IF(CT$3="分類不明", 計算_移輸出入額!$BG80, CT$133*計算_投入係数表!CT79)</f>
        <v>#DIV/0!</v>
      </c>
      <c r="CU79" s="218" t="e">
        <f ca="1">IF(CU$3="分類不明", 計算_移輸出入額!$BG80, CU$133*計算_投入係数表!CU79)</f>
        <v>#DIV/0!</v>
      </c>
      <c r="CV79" s="218" t="e">
        <f ca="1">IF(CV$3="分類不明", 計算_移輸出入額!$BG80, CV$133*計算_投入係数表!CV79)</f>
        <v>#DIV/0!</v>
      </c>
      <c r="CW79" s="218" t="e">
        <f ca="1">IF(CW$3="分類不明", 計算_移輸出入額!$BG80, CW$133*計算_投入係数表!CW79)</f>
        <v>#DIV/0!</v>
      </c>
      <c r="CX79" s="218" t="e">
        <f ca="1">IF(CX$3="分類不明", 計算_移輸出入額!$BG80, CX$133*計算_投入係数表!CX79)</f>
        <v>#DIV/0!</v>
      </c>
      <c r="CY79" s="218" t="e">
        <f ca="1">IF(CY$3="分類不明", 計算_移輸出入額!$BG80, CY$133*計算_投入係数表!CY79)</f>
        <v>#DIV/0!</v>
      </c>
      <c r="CZ79" s="218" t="e">
        <f ca="1">IF(CZ$3="分類不明", 計算_移輸出入額!$BG80, CZ$133*計算_投入係数表!CZ79)</f>
        <v>#DIV/0!</v>
      </c>
      <c r="DA79" s="218" t="e">
        <f ca="1">IF(DA$3="分類不明", 計算_移輸出入額!$BG80, DA$133*計算_投入係数表!DA79)</f>
        <v>#DIV/0!</v>
      </c>
      <c r="DB79" s="218" t="e">
        <f ca="1">IF(DB$3="分類不明", 計算_移輸出入額!$BG80, DB$133*計算_投入係数表!DB79)</f>
        <v>#DIV/0!</v>
      </c>
      <c r="DC79" s="218" t="e">
        <f ca="1">IF(DC$3="分類不明", 計算_移輸出入額!$BG80, DC$133*計算_投入係数表!DC79)</f>
        <v>#DIV/0!</v>
      </c>
      <c r="DD79" s="218" t="e">
        <f ca="1">IF(DD$3="分類不明", 計算_移輸出入額!$BG80, DD$133*計算_投入係数表!DD79)</f>
        <v>#DIV/0!</v>
      </c>
      <c r="DE79" s="218" t="e">
        <f ca="1">IF(DE$3="分類不明", 計算_移輸出入額!$BG80, DE$133*計算_投入係数表!DE79)</f>
        <v>#DIV/0!</v>
      </c>
      <c r="DF79" s="218" t="e">
        <f ca="1">IF(DF$3="分類不明", 計算_移輸出入額!$BG80, DF$133*計算_投入係数表!DF79)</f>
        <v>#DIV/0!</v>
      </c>
      <c r="DG79" s="218" t="e">
        <f ca="1">IF(DG$3="分類不明", 計算_移輸出入額!$BG80, DG$133*計算_投入係数表!DG79)</f>
        <v>#DIV/0!</v>
      </c>
      <c r="DH79" s="218" t="e">
        <f ca="1">IF(DH$3="分類不明", 計算_移輸出入額!$BG80, DH$133*計算_投入係数表!DH79)</f>
        <v>#DIV/0!</v>
      </c>
      <c r="DI79" s="218" t="e">
        <f ca="1">IF(DI$3="分類不明", 計算_移輸出入額!$BG80, DI$133*計算_投入係数表!DI79)</f>
        <v>#DIV/0!</v>
      </c>
      <c r="DJ79" s="218" t="e">
        <f ca="1">IF(DJ$3="分類不明", 計算_移輸出入額!$BG80, DJ$133*計算_投入係数表!DJ79)</f>
        <v>#DIV/0!</v>
      </c>
      <c r="DK79" s="218" t="e">
        <f ca="1">IF(DK$3="分類不明", 計算_移輸出入額!$BG80, DK$133*計算_投入係数表!DK79)</f>
        <v>#DIV/0!</v>
      </c>
      <c r="DL79" s="218" t="e">
        <f ca="1">IF(DL$3="分類不明", 計算_移輸出入額!$BG80, DL$133*計算_投入係数表!DL79)</f>
        <v>#DIV/0!</v>
      </c>
      <c r="DM79" s="218" t="e">
        <f ca="1">IF(DM$3="分類不明", 計算_移輸出入額!$BG80, DM$133*計算_投入係数表!DM79)</f>
        <v>#DIV/0!</v>
      </c>
      <c r="DN79" s="218" t="e">
        <f ca="1">IF(DN$3="分類不明", 計算_移輸出入額!$BG80, DN$133*計算_投入係数表!DN79)</f>
        <v>#DIV/0!</v>
      </c>
      <c r="DO79" s="218" t="e">
        <f ca="1">IF(DO$3="分類不明", 計算_移輸出入額!$BG80, DO$133*計算_投入係数表!DO79)</f>
        <v>#DIV/0!</v>
      </c>
      <c r="DP79" s="218" t="e">
        <f ca="1">IF(DP$3="分類不明", 計算_移輸出入額!$BG80, DP$133*計算_投入係数表!DP79)</f>
        <v>#DIV/0!</v>
      </c>
      <c r="DQ79" s="218" t="e">
        <f ca="1">IF(DQ$3="分類不明", 計算_移輸出入額!$BG80, DQ$133*計算_投入係数表!DQ79)</f>
        <v>#DIV/0!</v>
      </c>
      <c r="DR79" s="218" t="e">
        <f ca="1">IF(DR$3="分類不明", 計算_移輸出入額!$BG80, DR$133*計算_投入係数表!DR79)</f>
        <v>#DIV/0!</v>
      </c>
      <c r="DS79" s="218" t="e">
        <f ca="1">IF(DS$3="分類不明", 計算_移輸出入額!$BG80, DS$133*計算_投入係数表!DS79)</f>
        <v>#DIV/0!</v>
      </c>
      <c r="DT79" s="219">
        <f t="shared" ca="1" si="7"/>
        <v>0</v>
      </c>
      <c r="DU79" s="214">
        <f>計算_基本取引表_調整前!DU79</f>
        <v>0</v>
      </c>
      <c r="DV79" s="214">
        <f>IF($C79="分類不明", 計算_基本取引表_調整前!DV79+_xlfn.AGGREGATE(9,6,計算_移輸出入額!$BF$5:$BF$124), 計算_基本取引表_調整前!DV79)</f>
        <v>0</v>
      </c>
      <c r="DW79" s="214">
        <f>計算_基本取引表_調整前!DW79</f>
        <v>0</v>
      </c>
      <c r="DX79" s="214">
        <f>計算_基本取引表_調整前!DX79</f>
        <v>0</v>
      </c>
      <c r="DY79" s="214">
        <f>計算_基本取引表_調整前!DY79</f>
        <v>0</v>
      </c>
      <c r="DZ79" s="214">
        <f>計算_基本取引表_調整前!DZ79</f>
        <v>0</v>
      </c>
      <c r="EA79" s="214" t="e">
        <f>計算_基本取引表_調整前!EA79</f>
        <v>#DIV/0!</v>
      </c>
      <c r="EB79" s="735">
        <f ca="1">IFERROR(SUMIF(振分, $C79, 入力_北海道基本取引表!EB$4:EB$124)*($EE79/SUMIF(振分, $C79, 入力_北海道基本取引表!$EG$4:$EG$107)), 0)</f>
        <v>0</v>
      </c>
      <c r="EC79" s="215" t="e">
        <f t="shared" si="8"/>
        <v>#DIV/0!</v>
      </c>
      <c r="ED79" s="216" t="e">
        <f t="shared" ca="1" si="9"/>
        <v>#DIV/0!</v>
      </c>
      <c r="EE79" s="214" t="e">
        <f ca="1"/>
        <v>#DIV/0!</v>
      </c>
      <c r="EF79" s="216" t="e">
        <f t="shared" ca="1" si="10"/>
        <v>#DIV/0!</v>
      </c>
      <c r="EG79" s="216" t="e">
        <f t="shared" ca="1" si="6"/>
        <v>#DIV/0!</v>
      </c>
      <c r="EH79" s="214" t="e">
        <f ca="1"/>
        <v>#DIV/0!</v>
      </c>
      <c r="EI79" s="216" t="e">
        <f t="shared" ca="1" si="11"/>
        <v>#DIV/0!</v>
      </c>
      <c r="EJ79" s="216" t="e">
        <f ca="1"/>
        <v>#DIV/0!</v>
      </c>
      <c r="EK79" s="215"/>
    </row>
    <row r="80" spans="2:141" s="6" customFormat="1" ht="15.75" hidden="1" customHeight="1" x14ac:dyDescent="0.25">
      <c r="B80" s="53">
        <v>77</v>
      </c>
      <c r="C80" s="192" t="str">
        <v>-</v>
      </c>
      <c r="D80" s="211">
        <f ca="1">IF(D$3="分類不明", 計算_移輸出入額!$BG81, D$133*計算_投入係数表!D80)</f>
        <v>0</v>
      </c>
      <c r="E80" s="212">
        <f ca="1">IF(E$3="分類不明", 計算_移輸出入額!$BG81, E$133*計算_投入係数表!E80)</f>
        <v>0</v>
      </c>
      <c r="F80" s="212">
        <f ca="1">IF(F$3="分類不明", 計算_移輸出入額!$BG81, F$133*計算_投入係数表!F80)</f>
        <v>0</v>
      </c>
      <c r="G80" s="212">
        <f ca="1">IF(G$3="分類不明", 計算_移輸出入額!$BG81, G$133*計算_投入係数表!G80)</f>
        <v>0</v>
      </c>
      <c r="H80" s="212">
        <f ca="1">IF(H$3="分類不明", 計算_移輸出入額!$BG81, H$133*計算_投入係数表!H80)</f>
        <v>0</v>
      </c>
      <c r="I80" s="212">
        <f ca="1">IF(I$3="分類不明", 計算_移輸出入額!$BG81, I$133*計算_投入係数表!I80)</f>
        <v>0</v>
      </c>
      <c r="J80" s="212">
        <f ca="1">IF(J$3="分類不明", 計算_移輸出入額!$BG81, J$133*計算_投入係数表!J80)</f>
        <v>0</v>
      </c>
      <c r="K80" s="212">
        <f ca="1">IF(K$3="分類不明", 計算_移輸出入額!$BG81, K$133*計算_投入係数表!K80)</f>
        <v>0</v>
      </c>
      <c r="L80" s="212">
        <f ca="1">IF(L$3="分類不明", 計算_移輸出入額!$BG81, L$133*計算_投入係数表!L80)</f>
        <v>0</v>
      </c>
      <c r="M80" s="212">
        <f ca="1">IF(M$3="分類不明", 計算_移輸出入額!$BG81, M$133*計算_投入係数表!M80)</f>
        <v>0</v>
      </c>
      <c r="N80" s="212">
        <f ca="1">IF(N$3="分類不明", 計算_移輸出入額!$BG81, N$133*計算_投入係数表!N80)</f>
        <v>0</v>
      </c>
      <c r="O80" s="212">
        <f ca="1">IF(O$3="分類不明", 計算_移輸出入額!$BG81, O$133*計算_投入係数表!O80)</f>
        <v>0</v>
      </c>
      <c r="P80" s="212" t="e">
        <f ca="1">IF(P$3="分類不明", 計算_移輸出入額!$BG81, P$133*計算_投入係数表!P80)</f>
        <v>#DIV/0!</v>
      </c>
      <c r="Q80" s="212" t="e">
        <f ca="1">IF(Q$3="分類不明", 計算_移輸出入額!$BG81, Q$133*計算_投入係数表!Q80)</f>
        <v>#DIV/0!</v>
      </c>
      <c r="R80" s="212" t="e">
        <f ca="1">IF(R$3="分類不明", 計算_移輸出入額!$BG81, R$133*計算_投入係数表!R80)</f>
        <v>#DIV/0!</v>
      </c>
      <c r="S80" s="212" t="e">
        <f ca="1">IF(S$3="分類不明", 計算_移輸出入額!$BG81, S$133*計算_投入係数表!S80)</f>
        <v>#DIV/0!</v>
      </c>
      <c r="T80" s="212" t="e">
        <f ca="1">IF(T$3="分類不明", 計算_移輸出入額!$BG81, T$133*計算_投入係数表!T80)</f>
        <v>#DIV/0!</v>
      </c>
      <c r="U80" s="212" t="e">
        <f ca="1">IF(U$3="分類不明", 計算_移輸出入額!$BG81, U$133*計算_投入係数表!U80)</f>
        <v>#DIV/0!</v>
      </c>
      <c r="V80" s="212" t="e">
        <f ca="1">IF(V$3="分類不明", 計算_移輸出入額!$BG81, V$133*計算_投入係数表!V80)</f>
        <v>#DIV/0!</v>
      </c>
      <c r="W80" s="212" t="e">
        <f ca="1">IF(W$3="分類不明", 計算_移輸出入額!$BG81, W$133*計算_投入係数表!W80)</f>
        <v>#DIV/0!</v>
      </c>
      <c r="X80" s="212" t="e">
        <f ca="1">IF(X$3="分類不明", 計算_移輸出入額!$BG81, X$133*計算_投入係数表!X80)</f>
        <v>#DIV/0!</v>
      </c>
      <c r="Y80" s="212" t="e">
        <f ca="1">IF(Y$3="分類不明", 計算_移輸出入額!$BG81, Y$133*計算_投入係数表!Y80)</f>
        <v>#DIV/0!</v>
      </c>
      <c r="Z80" s="212" t="e">
        <f ca="1">IF(Z$3="分類不明", 計算_移輸出入額!$BG81, Z$133*計算_投入係数表!Z80)</f>
        <v>#DIV/0!</v>
      </c>
      <c r="AA80" s="212" t="e">
        <f ca="1">IF(AA$3="分類不明", 計算_移輸出入額!$BG81, AA$133*計算_投入係数表!AA80)</f>
        <v>#DIV/0!</v>
      </c>
      <c r="AB80" s="212" t="e">
        <f ca="1">IF(AB$3="分類不明", 計算_移輸出入額!$BG81, AB$133*計算_投入係数表!AB80)</f>
        <v>#DIV/0!</v>
      </c>
      <c r="AC80" s="212" t="e">
        <f ca="1">IF(AC$3="分類不明", 計算_移輸出入額!$BG81, AC$133*計算_投入係数表!AC80)</f>
        <v>#DIV/0!</v>
      </c>
      <c r="AD80" s="212" t="e">
        <f ca="1">IF(AD$3="分類不明", 計算_移輸出入額!$BG81, AD$133*計算_投入係数表!AD80)</f>
        <v>#DIV/0!</v>
      </c>
      <c r="AE80" s="212" t="e">
        <f ca="1">IF(AE$3="分類不明", 計算_移輸出入額!$BG81, AE$133*計算_投入係数表!AE80)</f>
        <v>#DIV/0!</v>
      </c>
      <c r="AF80" s="212" t="e">
        <f ca="1">IF(AF$3="分類不明", 計算_移輸出入額!$BG81, AF$133*計算_投入係数表!AF80)</f>
        <v>#DIV/0!</v>
      </c>
      <c r="AG80" s="212" t="e">
        <f ca="1">IF(AG$3="分類不明", 計算_移輸出入額!$BG81, AG$133*計算_投入係数表!AG80)</f>
        <v>#DIV/0!</v>
      </c>
      <c r="AH80" s="212" t="e">
        <f ca="1">IF(AH$3="分類不明", 計算_移輸出入額!$BG81, AH$133*計算_投入係数表!AH80)</f>
        <v>#DIV/0!</v>
      </c>
      <c r="AI80" s="212" t="e">
        <f ca="1">IF(AI$3="分類不明", 計算_移輸出入額!$BG81, AI$133*計算_投入係数表!AI80)</f>
        <v>#DIV/0!</v>
      </c>
      <c r="AJ80" s="212" t="e">
        <f ca="1">IF(AJ$3="分類不明", 計算_移輸出入額!$BG81, AJ$133*計算_投入係数表!AJ80)</f>
        <v>#DIV/0!</v>
      </c>
      <c r="AK80" s="212" t="e">
        <f ca="1">IF(AK$3="分類不明", 計算_移輸出入額!$BG81, AK$133*計算_投入係数表!AK80)</f>
        <v>#DIV/0!</v>
      </c>
      <c r="AL80" s="212" t="e">
        <f ca="1">IF(AL$3="分類不明", 計算_移輸出入額!$BG81, AL$133*計算_投入係数表!AL80)</f>
        <v>#DIV/0!</v>
      </c>
      <c r="AM80" s="212" t="e">
        <f ca="1">IF(AM$3="分類不明", 計算_移輸出入額!$BG81, AM$133*計算_投入係数表!AM80)</f>
        <v>#DIV/0!</v>
      </c>
      <c r="AN80" s="212" t="e">
        <f ca="1">IF(AN$3="分類不明", 計算_移輸出入額!$BG81, AN$133*計算_投入係数表!AN80)</f>
        <v>#DIV/0!</v>
      </c>
      <c r="AO80" s="212" t="e">
        <f ca="1">IF(AO$3="分類不明", 計算_移輸出入額!$BG81, AO$133*計算_投入係数表!AO80)</f>
        <v>#DIV/0!</v>
      </c>
      <c r="AP80" s="212" t="e">
        <f ca="1">IF(AP$3="分類不明", 計算_移輸出入額!$BG81, AP$133*計算_投入係数表!AP80)</f>
        <v>#DIV/0!</v>
      </c>
      <c r="AQ80" s="212" t="e">
        <f ca="1">IF(AQ$3="分類不明", 計算_移輸出入額!$BG81, AQ$133*計算_投入係数表!AQ80)</f>
        <v>#DIV/0!</v>
      </c>
      <c r="AR80" s="212" t="e">
        <f ca="1">IF(AR$3="分類不明", 計算_移輸出入額!$BG81, AR$133*計算_投入係数表!AR80)</f>
        <v>#DIV/0!</v>
      </c>
      <c r="AS80" s="212" t="e">
        <f ca="1">IF(AS$3="分類不明", 計算_移輸出入額!$BG81, AS$133*計算_投入係数表!AS80)</f>
        <v>#DIV/0!</v>
      </c>
      <c r="AT80" s="212" t="e">
        <f ca="1">IF(AT$3="分類不明", 計算_移輸出入額!$BG81, AT$133*計算_投入係数表!AT80)</f>
        <v>#DIV/0!</v>
      </c>
      <c r="AU80" s="212" t="e">
        <f ca="1">IF(AU$3="分類不明", 計算_移輸出入額!$BG81, AU$133*計算_投入係数表!AU80)</f>
        <v>#DIV/0!</v>
      </c>
      <c r="AV80" s="212" t="e">
        <f ca="1">IF(AV$3="分類不明", 計算_移輸出入額!$BG81, AV$133*計算_投入係数表!AV80)</f>
        <v>#DIV/0!</v>
      </c>
      <c r="AW80" s="212" t="e">
        <f ca="1">IF(AW$3="分類不明", 計算_移輸出入額!$BG81, AW$133*計算_投入係数表!AW80)</f>
        <v>#DIV/0!</v>
      </c>
      <c r="AX80" s="212" t="e">
        <f ca="1">IF(AX$3="分類不明", 計算_移輸出入額!$BG81, AX$133*計算_投入係数表!AX80)</f>
        <v>#DIV/0!</v>
      </c>
      <c r="AY80" s="212" t="e">
        <f ca="1">IF(AY$3="分類不明", 計算_移輸出入額!$BG81, AY$133*計算_投入係数表!AY80)</f>
        <v>#DIV/0!</v>
      </c>
      <c r="AZ80" s="212" t="e">
        <f ca="1">IF(AZ$3="分類不明", 計算_移輸出入額!$BG81, AZ$133*計算_投入係数表!AZ80)</f>
        <v>#DIV/0!</v>
      </c>
      <c r="BA80" s="212" t="e">
        <f ca="1">IF(BA$3="分類不明", 計算_移輸出入額!$BG81, BA$133*計算_投入係数表!BA80)</f>
        <v>#DIV/0!</v>
      </c>
      <c r="BB80" s="212" t="e">
        <f ca="1">IF(BB$3="分類不明", 計算_移輸出入額!$BG81, BB$133*計算_投入係数表!BB80)</f>
        <v>#DIV/0!</v>
      </c>
      <c r="BC80" s="212" t="e">
        <f ca="1">IF(BC$3="分類不明", 計算_移輸出入額!$BG81, BC$133*計算_投入係数表!BC80)</f>
        <v>#DIV/0!</v>
      </c>
      <c r="BD80" s="212" t="e">
        <f ca="1">IF(BD$3="分類不明", 計算_移輸出入額!$BG81, BD$133*計算_投入係数表!BD80)</f>
        <v>#DIV/0!</v>
      </c>
      <c r="BE80" s="212" t="e">
        <f ca="1">IF(BE$3="分類不明", 計算_移輸出入額!$BG81, BE$133*計算_投入係数表!BE80)</f>
        <v>#DIV/0!</v>
      </c>
      <c r="BF80" s="212" t="e">
        <f ca="1">IF(BF$3="分類不明", 計算_移輸出入額!$BG81, BF$133*計算_投入係数表!BF80)</f>
        <v>#DIV/0!</v>
      </c>
      <c r="BG80" s="212" t="e">
        <f ca="1">IF(BG$3="分類不明", 計算_移輸出入額!$BG81, BG$133*計算_投入係数表!BG80)</f>
        <v>#DIV/0!</v>
      </c>
      <c r="BH80" s="212" t="e">
        <f ca="1">IF(BH$3="分類不明", 計算_移輸出入額!$BG81, BH$133*計算_投入係数表!BH80)</f>
        <v>#DIV/0!</v>
      </c>
      <c r="BI80" s="212" t="e">
        <f ca="1">IF(BI$3="分類不明", 計算_移輸出入額!$BG81, BI$133*計算_投入係数表!BI80)</f>
        <v>#DIV/0!</v>
      </c>
      <c r="BJ80" s="212" t="e">
        <f ca="1">IF(BJ$3="分類不明", 計算_移輸出入額!$BG81, BJ$133*計算_投入係数表!BJ80)</f>
        <v>#DIV/0!</v>
      </c>
      <c r="BK80" s="212" t="e">
        <f ca="1">IF(BK$3="分類不明", 計算_移輸出入額!$BG81, BK$133*計算_投入係数表!BK80)</f>
        <v>#DIV/0!</v>
      </c>
      <c r="BL80" s="212" t="e">
        <f ca="1">IF(BL$3="分類不明", 計算_移輸出入額!$BG81, BL$133*計算_投入係数表!BL80)</f>
        <v>#DIV/0!</v>
      </c>
      <c r="BM80" s="212" t="e">
        <f ca="1">IF(BM$3="分類不明", 計算_移輸出入額!$BG81, BM$133*計算_投入係数表!BM80)</f>
        <v>#DIV/0!</v>
      </c>
      <c r="BN80" s="212" t="e">
        <f ca="1">IF(BN$3="分類不明", 計算_移輸出入額!$BG81, BN$133*計算_投入係数表!BN80)</f>
        <v>#DIV/0!</v>
      </c>
      <c r="BO80" s="212" t="e">
        <f ca="1">IF(BO$3="分類不明", 計算_移輸出入額!$BG81, BO$133*計算_投入係数表!BO80)</f>
        <v>#DIV/0!</v>
      </c>
      <c r="BP80" s="212" t="e">
        <f ca="1">IF(BP$3="分類不明", 計算_移輸出入額!$BG81, BP$133*計算_投入係数表!BP80)</f>
        <v>#DIV/0!</v>
      </c>
      <c r="BQ80" s="212" t="e">
        <f ca="1">IF(BQ$3="分類不明", 計算_移輸出入額!$BG81, BQ$133*計算_投入係数表!BQ80)</f>
        <v>#DIV/0!</v>
      </c>
      <c r="BR80" s="212" t="e">
        <f ca="1">IF(BR$3="分類不明", 計算_移輸出入額!$BG81, BR$133*計算_投入係数表!BR80)</f>
        <v>#DIV/0!</v>
      </c>
      <c r="BS80" s="212" t="e">
        <f ca="1">IF(BS$3="分類不明", 計算_移輸出入額!$BG81, BS$133*計算_投入係数表!BS80)</f>
        <v>#DIV/0!</v>
      </c>
      <c r="BT80" s="212" t="e">
        <f ca="1">IF(BT$3="分類不明", 計算_移輸出入額!$BG81, BT$133*計算_投入係数表!BT80)</f>
        <v>#DIV/0!</v>
      </c>
      <c r="BU80" s="212" t="e">
        <f ca="1">IF(BU$3="分類不明", 計算_移輸出入額!$BG81, BU$133*計算_投入係数表!BU80)</f>
        <v>#DIV/0!</v>
      </c>
      <c r="BV80" s="212" t="e">
        <f ca="1">IF(BV$3="分類不明", 計算_移輸出入額!$BG81, BV$133*計算_投入係数表!BV80)</f>
        <v>#DIV/0!</v>
      </c>
      <c r="BW80" s="212" t="e">
        <f ca="1">IF(BW$3="分類不明", 計算_移輸出入額!$BG81, BW$133*計算_投入係数表!BW80)</f>
        <v>#DIV/0!</v>
      </c>
      <c r="BX80" s="212" t="e">
        <f ca="1">IF(BX$3="分類不明", 計算_移輸出入額!$BG81, BX$133*計算_投入係数表!BX80)</f>
        <v>#DIV/0!</v>
      </c>
      <c r="BY80" s="212" t="e">
        <f ca="1">IF(BY$3="分類不明", 計算_移輸出入額!$BG81, BY$133*計算_投入係数表!BY80)</f>
        <v>#DIV/0!</v>
      </c>
      <c r="BZ80" s="212" t="e">
        <f ca="1">IF(BZ$3="分類不明", 計算_移輸出入額!$BG81, BZ$133*計算_投入係数表!BZ80)</f>
        <v>#DIV/0!</v>
      </c>
      <c r="CA80" s="212" t="e">
        <f ca="1">IF(CA$3="分類不明", 計算_移輸出入額!$BG81, CA$133*計算_投入係数表!CA80)</f>
        <v>#DIV/0!</v>
      </c>
      <c r="CB80" s="212" t="e">
        <f ca="1">IF(CB$3="分類不明", 計算_移輸出入額!$BG81, CB$133*計算_投入係数表!CB80)</f>
        <v>#DIV/0!</v>
      </c>
      <c r="CC80" s="212" t="e">
        <f ca="1">IF(CC$3="分類不明", 計算_移輸出入額!$BG81, CC$133*計算_投入係数表!CC80)</f>
        <v>#DIV/0!</v>
      </c>
      <c r="CD80" s="212" t="e">
        <f ca="1">IF(CD$3="分類不明", 計算_移輸出入額!$BG81, CD$133*計算_投入係数表!CD80)</f>
        <v>#DIV/0!</v>
      </c>
      <c r="CE80" s="212" t="e">
        <f ca="1">IF(CE$3="分類不明", 計算_移輸出入額!$BG81, CE$133*計算_投入係数表!CE80)</f>
        <v>#DIV/0!</v>
      </c>
      <c r="CF80" s="212" t="e">
        <f ca="1">IF(CF$3="分類不明", 計算_移輸出入額!$BG81, CF$133*計算_投入係数表!CF80)</f>
        <v>#DIV/0!</v>
      </c>
      <c r="CG80" s="212" t="e">
        <f ca="1">IF(CG$3="分類不明", 計算_移輸出入額!$BG81, CG$133*計算_投入係数表!CG80)</f>
        <v>#DIV/0!</v>
      </c>
      <c r="CH80" s="212" t="e">
        <f ca="1">IF(CH$3="分類不明", 計算_移輸出入額!$BG81, CH$133*計算_投入係数表!CH80)</f>
        <v>#DIV/0!</v>
      </c>
      <c r="CI80" s="212" t="e">
        <f ca="1">IF(CI$3="分類不明", 計算_移輸出入額!$BG81, CI$133*計算_投入係数表!CI80)</f>
        <v>#DIV/0!</v>
      </c>
      <c r="CJ80" s="212" t="e">
        <f ca="1">IF(CJ$3="分類不明", 計算_移輸出入額!$BG81, CJ$133*計算_投入係数表!CJ80)</f>
        <v>#DIV/0!</v>
      </c>
      <c r="CK80" s="212" t="e">
        <f ca="1">IF(CK$3="分類不明", 計算_移輸出入額!$BG81, CK$133*計算_投入係数表!CK80)</f>
        <v>#DIV/0!</v>
      </c>
      <c r="CL80" s="212" t="e">
        <f ca="1">IF(CL$3="分類不明", 計算_移輸出入額!$BG81, CL$133*計算_投入係数表!CL80)</f>
        <v>#DIV/0!</v>
      </c>
      <c r="CM80" s="212" t="e">
        <f ca="1">IF(CM$3="分類不明", 計算_移輸出入額!$BG81, CM$133*計算_投入係数表!CM80)</f>
        <v>#DIV/0!</v>
      </c>
      <c r="CN80" s="212" t="e">
        <f ca="1">IF(CN$3="分類不明", 計算_移輸出入額!$BG81, CN$133*計算_投入係数表!CN80)</f>
        <v>#DIV/0!</v>
      </c>
      <c r="CO80" s="212" t="e">
        <f ca="1">IF(CO$3="分類不明", 計算_移輸出入額!$BG81, CO$133*計算_投入係数表!CO80)</f>
        <v>#DIV/0!</v>
      </c>
      <c r="CP80" s="212" t="e">
        <f ca="1">IF(CP$3="分類不明", 計算_移輸出入額!$BG81, CP$133*計算_投入係数表!CP80)</f>
        <v>#DIV/0!</v>
      </c>
      <c r="CQ80" s="212" t="e">
        <f ca="1">IF(CQ$3="分類不明", 計算_移輸出入額!$BG81, CQ$133*計算_投入係数表!CQ80)</f>
        <v>#DIV/0!</v>
      </c>
      <c r="CR80" s="212" t="e">
        <f ca="1">IF(CR$3="分類不明", 計算_移輸出入額!$BG81, CR$133*計算_投入係数表!CR80)</f>
        <v>#DIV/0!</v>
      </c>
      <c r="CS80" s="212" t="e">
        <f ca="1">IF(CS$3="分類不明", 計算_移輸出入額!$BG81, CS$133*計算_投入係数表!CS80)</f>
        <v>#DIV/0!</v>
      </c>
      <c r="CT80" s="212" t="e">
        <f ca="1">IF(CT$3="分類不明", 計算_移輸出入額!$BG81, CT$133*計算_投入係数表!CT80)</f>
        <v>#DIV/0!</v>
      </c>
      <c r="CU80" s="212" t="e">
        <f ca="1">IF(CU$3="分類不明", 計算_移輸出入額!$BG81, CU$133*計算_投入係数表!CU80)</f>
        <v>#DIV/0!</v>
      </c>
      <c r="CV80" s="212" t="e">
        <f ca="1">IF(CV$3="分類不明", 計算_移輸出入額!$BG81, CV$133*計算_投入係数表!CV80)</f>
        <v>#DIV/0!</v>
      </c>
      <c r="CW80" s="212" t="e">
        <f ca="1">IF(CW$3="分類不明", 計算_移輸出入額!$BG81, CW$133*計算_投入係数表!CW80)</f>
        <v>#DIV/0!</v>
      </c>
      <c r="CX80" s="212" t="e">
        <f ca="1">IF(CX$3="分類不明", 計算_移輸出入額!$BG81, CX$133*計算_投入係数表!CX80)</f>
        <v>#DIV/0!</v>
      </c>
      <c r="CY80" s="212" t="e">
        <f ca="1">IF(CY$3="分類不明", 計算_移輸出入額!$BG81, CY$133*計算_投入係数表!CY80)</f>
        <v>#DIV/0!</v>
      </c>
      <c r="CZ80" s="212" t="e">
        <f ca="1">IF(CZ$3="分類不明", 計算_移輸出入額!$BG81, CZ$133*計算_投入係数表!CZ80)</f>
        <v>#DIV/0!</v>
      </c>
      <c r="DA80" s="212" t="e">
        <f ca="1">IF(DA$3="分類不明", 計算_移輸出入額!$BG81, DA$133*計算_投入係数表!DA80)</f>
        <v>#DIV/0!</v>
      </c>
      <c r="DB80" s="212" t="e">
        <f ca="1">IF(DB$3="分類不明", 計算_移輸出入額!$BG81, DB$133*計算_投入係数表!DB80)</f>
        <v>#DIV/0!</v>
      </c>
      <c r="DC80" s="212" t="e">
        <f ca="1">IF(DC$3="分類不明", 計算_移輸出入額!$BG81, DC$133*計算_投入係数表!DC80)</f>
        <v>#DIV/0!</v>
      </c>
      <c r="DD80" s="212" t="e">
        <f ca="1">IF(DD$3="分類不明", 計算_移輸出入額!$BG81, DD$133*計算_投入係数表!DD80)</f>
        <v>#DIV/0!</v>
      </c>
      <c r="DE80" s="212" t="e">
        <f ca="1">IF(DE$3="分類不明", 計算_移輸出入額!$BG81, DE$133*計算_投入係数表!DE80)</f>
        <v>#DIV/0!</v>
      </c>
      <c r="DF80" s="212" t="e">
        <f ca="1">IF(DF$3="分類不明", 計算_移輸出入額!$BG81, DF$133*計算_投入係数表!DF80)</f>
        <v>#DIV/0!</v>
      </c>
      <c r="DG80" s="212" t="e">
        <f ca="1">IF(DG$3="分類不明", 計算_移輸出入額!$BG81, DG$133*計算_投入係数表!DG80)</f>
        <v>#DIV/0!</v>
      </c>
      <c r="DH80" s="212" t="e">
        <f ca="1">IF(DH$3="分類不明", 計算_移輸出入額!$BG81, DH$133*計算_投入係数表!DH80)</f>
        <v>#DIV/0!</v>
      </c>
      <c r="DI80" s="212" t="e">
        <f ca="1">IF(DI$3="分類不明", 計算_移輸出入額!$BG81, DI$133*計算_投入係数表!DI80)</f>
        <v>#DIV/0!</v>
      </c>
      <c r="DJ80" s="212" t="e">
        <f ca="1">IF(DJ$3="分類不明", 計算_移輸出入額!$BG81, DJ$133*計算_投入係数表!DJ80)</f>
        <v>#DIV/0!</v>
      </c>
      <c r="DK80" s="212" t="e">
        <f ca="1">IF(DK$3="分類不明", 計算_移輸出入額!$BG81, DK$133*計算_投入係数表!DK80)</f>
        <v>#DIV/0!</v>
      </c>
      <c r="DL80" s="212" t="e">
        <f ca="1">IF(DL$3="分類不明", 計算_移輸出入額!$BG81, DL$133*計算_投入係数表!DL80)</f>
        <v>#DIV/0!</v>
      </c>
      <c r="DM80" s="212" t="e">
        <f ca="1">IF(DM$3="分類不明", 計算_移輸出入額!$BG81, DM$133*計算_投入係数表!DM80)</f>
        <v>#DIV/0!</v>
      </c>
      <c r="DN80" s="212" t="e">
        <f ca="1">IF(DN$3="分類不明", 計算_移輸出入額!$BG81, DN$133*計算_投入係数表!DN80)</f>
        <v>#DIV/0!</v>
      </c>
      <c r="DO80" s="212" t="e">
        <f ca="1">IF(DO$3="分類不明", 計算_移輸出入額!$BG81, DO$133*計算_投入係数表!DO80)</f>
        <v>#DIV/0!</v>
      </c>
      <c r="DP80" s="212" t="e">
        <f ca="1">IF(DP$3="分類不明", 計算_移輸出入額!$BG81, DP$133*計算_投入係数表!DP80)</f>
        <v>#DIV/0!</v>
      </c>
      <c r="DQ80" s="212" t="e">
        <f ca="1">IF(DQ$3="分類不明", 計算_移輸出入額!$BG81, DQ$133*計算_投入係数表!DQ80)</f>
        <v>#DIV/0!</v>
      </c>
      <c r="DR80" s="212" t="e">
        <f ca="1">IF(DR$3="分類不明", 計算_移輸出入額!$BG81, DR$133*計算_投入係数表!DR80)</f>
        <v>#DIV/0!</v>
      </c>
      <c r="DS80" s="212" t="e">
        <f ca="1">IF(DS$3="分類不明", 計算_移輸出入額!$BG81, DS$133*計算_投入係数表!DS80)</f>
        <v>#DIV/0!</v>
      </c>
      <c r="DT80" s="213">
        <f t="shared" ca="1" si="7"/>
        <v>0</v>
      </c>
      <c r="DU80" s="214">
        <f>計算_基本取引表_調整前!DU80</f>
        <v>0</v>
      </c>
      <c r="DV80" s="214">
        <f>IF($C80="分類不明", 計算_基本取引表_調整前!DV80+_xlfn.AGGREGATE(9,6,計算_移輸出入額!$BF$5:$BF$124), 計算_基本取引表_調整前!DV80)</f>
        <v>0</v>
      </c>
      <c r="DW80" s="214">
        <f>計算_基本取引表_調整前!DW80</f>
        <v>0</v>
      </c>
      <c r="DX80" s="214">
        <f>計算_基本取引表_調整前!DX80</f>
        <v>0</v>
      </c>
      <c r="DY80" s="214">
        <f>計算_基本取引表_調整前!DY80</f>
        <v>0</v>
      </c>
      <c r="DZ80" s="214">
        <f>計算_基本取引表_調整前!DZ80</f>
        <v>0</v>
      </c>
      <c r="EA80" s="214" t="e">
        <f>計算_基本取引表_調整前!EA80</f>
        <v>#DIV/0!</v>
      </c>
      <c r="EB80" s="735">
        <f ca="1">IFERROR(SUMIF(振分, $C80, 入力_北海道基本取引表!EB$4:EB$124)*($EE80/SUMIF(振分, $C80, 入力_北海道基本取引表!$EG$4:$EG$107)), 0)</f>
        <v>0</v>
      </c>
      <c r="EC80" s="215" t="e">
        <f t="shared" si="8"/>
        <v>#DIV/0!</v>
      </c>
      <c r="ED80" s="216" t="e">
        <f t="shared" ca="1" si="9"/>
        <v>#DIV/0!</v>
      </c>
      <c r="EE80" s="214" t="e">
        <f ca="1"/>
        <v>#DIV/0!</v>
      </c>
      <c r="EF80" s="216" t="e">
        <f t="shared" ca="1" si="10"/>
        <v>#DIV/0!</v>
      </c>
      <c r="EG80" s="216" t="e">
        <f t="shared" ca="1" si="6"/>
        <v>#DIV/0!</v>
      </c>
      <c r="EH80" s="214" t="e">
        <f ca="1"/>
        <v>#DIV/0!</v>
      </c>
      <c r="EI80" s="216" t="e">
        <f t="shared" ca="1" si="11"/>
        <v>#DIV/0!</v>
      </c>
      <c r="EJ80" s="216" t="e">
        <f ca="1"/>
        <v>#DIV/0!</v>
      </c>
      <c r="EK80" s="215"/>
    </row>
    <row r="81" spans="2:141" s="6" customFormat="1" ht="15.75" hidden="1" customHeight="1" x14ac:dyDescent="0.25">
      <c r="B81" s="53">
        <v>78</v>
      </c>
      <c r="C81" s="192" t="str">
        <v>-</v>
      </c>
      <c r="D81" s="211">
        <f ca="1">IF(D$3="分類不明", 計算_移輸出入額!$BG82, D$133*計算_投入係数表!D81)</f>
        <v>0</v>
      </c>
      <c r="E81" s="212">
        <f ca="1">IF(E$3="分類不明", 計算_移輸出入額!$BG82, E$133*計算_投入係数表!E81)</f>
        <v>0</v>
      </c>
      <c r="F81" s="212">
        <f ca="1">IF(F$3="分類不明", 計算_移輸出入額!$BG82, F$133*計算_投入係数表!F81)</f>
        <v>0</v>
      </c>
      <c r="G81" s="212">
        <f ca="1">IF(G$3="分類不明", 計算_移輸出入額!$BG82, G$133*計算_投入係数表!G81)</f>
        <v>0</v>
      </c>
      <c r="H81" s="212">
        <f ca="1">IF(H$3="分類不明", 計算_移輸出入額!$BG82, H$133*計算_投入係数表!H81)</f>
        <v>0</v>
      </c>
      <c r="I81" s="212">
        <f ca="1">IF(I$3="分類不明", 計算_移輸出入額!$BG82, I$133*計算_投入係数表!I81)</f>
        <v>0</v>
      </c>
      <c r="J81" s="212">
        <f ca="1">IF(J$3="分類不明", 計算_移輸出入額!$BG82, J$133*計算_投入係数表!J81)</f>
        <v>0</v>
      </c>
      <c r="K81" s="212">
        <f ca="1">IF(K$3="分類不明", 計算_移輸出入額!$BG82, K$133*計算_投入係数表!K81)</f>
        <v>0</v>
      </c>
      <c r="L81" s="212">
        <f ca="1">IF(L$3="分類不明", 計算_移輸出入額!$BG82, L$133*計算_投入係数表!L81)</f>
        <v>0</v>
      </c>
      <c r="M81" s="212">
        <f ca="1">IF(M$3="分類不明", 計算_移輸出入額!$BG82, M$133*計算_投入係数表!M81)</f>
        <v>0</v>
      </c>
      <c r="N81" s="212">
        <f ca="1">IF(N$3="分類不明", 計算_移輸出入額!$BG82, N$133*計算_投入係数表!N81)</f>
        <v>0</v>
      </c>
      <c r="O81" s="212">
        <f ca="1">IF(O$3="分類不明", 計算_移輸出入額!$BG82, O$133*計算_投入係数表!O81)</f>
        <v>0</v>
      </c>
      <c r="P81" s="212" t="e">
        <f ca="1">IF(P$3="分類不明", 計算_移輸出入額!$BG82, P$133*計算_投入係数表!P81)</f>
        <v>#DIV/0!</v>
      </c>
      <c r="Q81" s="212" t="e">
        <f ca="1">IF(Q$3="分類不明", 計算_移輸出入額!$BG82, Q$133*計算_投入係数表!Q81)</f>
        <v>#DIV/0!</v>
      </c>
      <c r="R81" s="212" t="e">
        <f ca="1">IF(R$3="分類不明", 計算_移輸出入額!$BG82, R$133*計算_投入係数表!R81)</f>
        <v>#DIV/0!</v>
      </c>
      <c r="S81" s="212" t="e">
        <f ca="1">IF(S$3="分類不明", 計算_移輸出入額!$BG82, S$133*計算_投入係数表!S81)</f>
        <v>#DIV/0!</v>
      </c>
      <c r="T81" s="212" t="e">
        <f ca="1">IF(T$3="分類不明", 計算_移輸出入額!$BG82, T$133*計算_投入係数表!T81)</f>
        <v>#DIV/0!</v>
      </c>
      <c r="U81" s="212" t="e">
        <f ca="1">IF(U$3="分類不明", 計算_移輸出入額!$BG82, U$133*計算_投入係数表!U81)</f>
        <v>#DIV/0!</v>
      </c>
      <c r="V81" s="212" t="e">
        <f ca="1">IF(V$3="分類不明", 計算_移輸出入額!$BG82, V$133*計算_投入係数表!V81)</f>
        <v>#DIV/0!</v>
      </c>
      <c r="W81" s="212" t="e">
        <f ca="1">IF(W$3="分類不明", 計算_移輸出入額!$BG82, W$133*計算_投入係数表!W81)</f>
        <v>#DIV/0!</v>
      </c>
      <c r="X81" s="212" t="e">
        <f ca="1">IF(X$3="分類不明", 計算_移輸出入額!$BG82, X$133*計算_投入係数表!X81)</f>
        <v>#DIV/0!</v>
      </c>
      <c r="Y81" s="212" t="e">
        <f ca="1">IF(Y$3="分類不明", 計算_移輸出入額!$BG82, Y$133*計算_投入係数表!Y81)</f>
        <v>#DIV/0!</v>
      </c>
      <c r="Z81" s="212" t="e">
        <f ca="1">IF(Z$3="分類不明", 計算_移輸出入額!$BG82, Z$133*計算_投入係数表!Z81)</f>
        <v>#DIV/0!</v>
      </c>
      <c r="AA81" s="212" t="e">
        <f ca="1">IF(AA$3="分類不明", 計算_移輸出入額!$BG82, AA$133*計算_投入係数表!AA81)</f>
        <v>#DIV/0!</v>
      </c>
      <c r="AB81" s="212" t="e">
        <f ca="1">IF(AB$3="分類不明", 計算_移輸出入額!$BG82, AB$133*計算_投入係数表!AB81)</f>
        <v>#DIV/0!</v>
      </c>
      <c r="AC81" s="212" t="e">
        <f ca="1">IF(AC$3="分類不明", 計算_移輸出入額!$BG82, AC$133*計算_投入係数表!AC81)</f>
        <v>#DIV/0!</v>
      </c>
      <c r="AD81" s="212" t="e">
        <f ca="1">IF(AD$3="分類不明", 計算_移輸出入額!$BG82, AD$133*計算_投入係数表!AD81)</f>
        <v>#DIV/0!</v>
      </c>
      <c r="AE81" s="212" t="e">
        <f ca="1">IF(AE$3="分類不明", 計算_移輸出入額!$BG82, AE$133*計算_投入係数表!AE81)</f>
        <v>#DIV/0!</v>
      </c>
      <c r="AF81" s="212" t="e">
        <f ca="1">IF(AF$3="分類不明", 計算_移輸出入額!$BG82, AF$133*計算_投入係数表!AF81)</f>
        <v>#DIV/0!</v>
      </c>
      <c r="AG81" s="212" t="e">
        <f ca="1">IF(AG$3="分類不明", 計算_移輸出入額!$BG82, AG$133*計算_投入係数表!AG81)</f>
        <v>#DIV/0!</v>
      </c>
      <c r="AH81" s="212" t="e">
        <f ca="1">IF(AH$3="分類不明", 計算_移輸出入額!$BG82, AH$133*計算_投入係数表!AH81)</f>
        <v>#DIV/0!</v>
      </c>
      <c r="AI81" s="212" t="e">
        <f ca="1">IF(AI$3="分類不明", 計算_移輸出入額!$BG82, AI$133*計算_投入係数表!AI81)</f>
        <v>#DIV/0!</v>
      </c>
      <c r="AJ81" s="212" t="e">
        <f ca="1">IF(AJ$3="分類不明", 計算_移輸出入額!$BG82, AJ$133*計算_投入係数表!AJ81)</f>
        <v>#DIV/0!</v>
      </c>
      <c r="AK81" s="212" t="e">
        <f ca="1">IF(AK$3="分類不明", 計算_移輸出入額!$BG82, AK$133*計算_投入係数表!AK81)</f>
        <v>#DIV/0!</v>
      </c>
      <c r="AL81" s="212" t="e">
        <f ca="1">IF(AL$3="分類不明", 計算_移輸出入額!$BG82, AL$133*計算_投入係数表!AL81)</f>
        <v>#DIV/0!</v>
      </c>
      <c r="AM81" s="212" t="e">
        <f ca="1">IF(AM$3="分類不明", 計算_移輸出入額!$BG82, AM$133*計算_投入係数表!AM81)</f>
        <v>#DIV/0!</v>
      </c>
      <c r="AN81" s="212" t="e">
        <f ca="1">IF(AN$3="分類不明", 計算_移輸出入額!$BG82, AN$133*計算_投入係数表!AN81)</f>
        <v>#DIV/0!</v>
      </c>
      <c r="AO81" s="212" t="e">
        <f ca="1">IF(AO$3="分類不明", 計算_移輸出入額!$BG82, AO$133*計算_投入係数表!AO81)</f>
        <v>#DIV/0!</v>
      </c>
      <c r="AP81" s="212" t="e">
        <f ca="1">IF(AP$3="分類不明", 計算_移輸出入額!$BG82, AP$133*計算_投入係数表!AP81)</f>
        <v>#DIV/0!</v>
      </c>
      <c r="AQ81" s="212" t="e">
        <f ca="1">IF(AQ$3="分類不明", 計算_移輸出入額!$BG82, AQ$133*計算_投入係数表!AQ81)</f>
        <v>#DIV/0!</v>
      </c>
      <c r="AR81" s="212" t="e">
        <f ca="1">IF(AR$3="分類不明", 計算_移輸出入額!$BG82, AR$133*計算_投入係数表!AR81)</f>
        <v>#DIV/0!</v>
      </c>
      <c r="AS81" s="212" t="e">
        <f ca="1">IF(AS$3="分類不明", 計算_移輸出入額!$BG82, AS$133*計算_投入係数表!AS81)</f>
        <v>#DIV/0!</v>
      </c>
      <c r="AT81" s="212" t="e">
        <f ca="1">IF(AT$3="分類不明", 計算_移輸出入額!$BG82, AT$133*計算_投入係数表!AT81)</f>
        <v>#DIV/0!</v>
      </c>
      <c r="AU81" s="212" t="e">
        <f ca="1">IF(AU$3="分類不明", 計算_移輸出入額!$BG82, AU$133*計算_投入係数表!AU81)</f>
        <v>#DIV/0!</v>
      </c>
      <c r="AV81" s="212" t="e">
        <f ca="1">IF(AV$3="分類不明", 計算_移輸出入額!$BG82, AV$133*計算_投入係数表!AV81)</f>
        <v>#DIV/0!</v>
      </c>
      <c r="AW81" s="212" t="e">
        <f ca="1">IF(AW$3="分類不明", 計算_移輸出入額!$BG82, AW$133*計算_投入係数表!AW81)</f>
        <v>#DIV/0!</v>
      </c>
      <c r="AX81" s="212" t="e">
        <f ca="1">IF(AX$3="分類不明", 計算_移輸出入額!$BG82, AX$133*計算_投入係数表!AX81)</f>
        <v>#DIV/0!</v>
      </c>
      <c r="AY81" s="212" t="e">
        <f ca="1">IF(AY$3="分類不明", 計算_移輸出入額!$BG82, AY$133*計算_投入係数表!AY81)</f>
        <v>#DIV/0!</v>
      </c>
      <c r="AZ81" s="212" t="e">
        <f ca="1">IF(AZ$3="分類不明", 計算_移輸出入額!$BG82, AZ$133*計算_投入係数表!AZ81)</f>
        <v>#DIV/0!</v>
      </c>
      <c r="BA81" s="212" t="e">
        <f ca="1">IF(BA$3="分類不明", 計算_移輸出入額!$BG82, BA$133*計算_投入係数表!BA81)</f>
        <v>#DIV/0!</v>
      </c>
      <c r="BB81" s="212" t="e">
        <f ca="1">IF(BB$3="分類不明", 計算_移輸出入額!$BG82, BB$133*計算_投入係数表!BB81)</f>
        <v>#DIV/0!</v>
      </c>
      <c r="BC81" s="212" t="e">
        <f ca="1">IF(BC$3="分類不明", 計算_移輸出入額!$BG82, BC$133*計算_投入係数表!BC81)</f>
        <v>#DIV/0!</v>
      </c>
      <c r="BD81" s="212" t="e">
        <f ca="1">IF(BD$3="分類不明", 計算_移輸出入額!$BG82, BD$133*計算_投入係数表!BD81)</f>
        <v>#DIV/0!</v>
      </c>
      <c r="BE81" s="212" t="e">
        <f ca="1">IF(BE$3="分類不明", 計算_移輸出入額!$BG82, BE$133*計算_投入係数表!BE81)</f>
        <v>#DIV/0!</v>
      </c>
      <c r="BF81" s="212" t="e">
        <f ca="1">IF(BF$3="分類不明", 計算_移輸出入額!$BG82, BF$133*計算_投入係数表!BF81)</f>
        <v>#DIV/0!</v>
      </c>
      <c r="BG81" s="212" t="e">
        <f ca="1">IF(BG$3="分類不明", 計算_移輸出入額!$BG82, BG$133*計算_投入係数表!BG81)</f>
        <v>#DIV/0!</v>
      </c>
      <c r="BH81" s="212" t="e">
        <f ca="1">IF(BH$3="分類不明", 計算_移輸出入額!$BG82, BH$133*計算_投入係数表!BH81)</f>
        <v>#DIV/0!</v>
      </c>
      <c r="BI81" s="212" t="e">
        <f ca="1">IF(BI$3="分類不明", 計算_移輸出入額!$BG82, BI$133*計算_投入係数表!BI81)</f>
        <v>#DIV/0!</v>
      </c>
      <c r="BJ81" s="212" t="e">
        <f ca="1">IF(BJ$3="分類不明", 計算_移輸出入額!$BG82, BJ$133*計算_投入係数表!BJ81)</f>
        <v>#DIV/0!</v>
      </c>
      <c r="BK81" s="212" t="e">
        <f ca="1">IF(BK$3="分類不明", 計算_移輸出入額!$BG82, BK$133*計算_投入係数表!BK81)</f>
        <v>#DIV/0!</v>
      </c>
      <c r="BL81" s="212" t="e">
        <f ca="1">IF(BL$3="分類不明", 計算_移輸出入額!$BG82, BL$133*計算_投入係数表!BL81)</f>
        <v>#DIV/0!</v>
      </c>
      <c r="BM81" s="212" t="e">
        <f ca="1">IF(BM$3="分類不明", 計算_移輸出入額!$BG82, BM$133*計算_投入係数表!BM81)</f>
        <v>#DIV/0!</v>
      </c>
      <c r="BN81" s="212" t="e">
        <f ca="1">IF(BN$3="分類不明", 計算_移輸出入額!$BG82, BN$133*計算_投入係数表!BN81)</f>
        <v>#DIV/0!</v>
      </c>
      <c r="BO81" s="212" t="e">
        <f ca="1">IF(BO$3="分類不明", 計算_移輸出入額!$BG82, BO$133*計算_投入係数表!BO81)</f>
        <v>#DIV/0!</v>
      </c>
      <c r="BP81" s="212" t="e">
        <f ca="1">IF(BP$3="分類不明", 計算_移輸出入額!$BG82, BP$133*計算_投入係数表!BP81)</f>
        <v>#DIV/0!</v>
      </c>
      <c r="BQ81" s="212" t="e">
        <f ca="1">IF(BQ$3="分類不明", 計算_移輸出入額!$BG82, BQ$133*計算_投入係数表!BQ81)</f>
        <v>#DIV/0!</v>
      </c>
      <c r="BR81" s="212" t="e">
        <f ca="1">IF(BR$3="分類不明", 計算_移輸出入額!$BG82, BR$133*計算_投入係数表!BR81)</f>
        <v>#DIV/0!</v>
      </c>
      <c r="BS81" s="212" t="e">
        <f ca="1">IF(BS$3="分類不明", 計算_移輸出入額!$BG82, BS$133*計算_投入係数表!BS81)</f>
        <v>#DIV/0!</v>
      </c>
      <c r="BT81" s="212" t="e">
        <f ca="1">IF(BT$3="分類不明", 計算_移輸出入額!$BG82, BT$133*計算_投入係数表!BT81)</f>
        <v>#DIV/0!</v>
      </c>
      <c r="BU81" s="212" t="e">
        <f ca="1">IF(BU$3="分類不明", 計算_移輸出入額!$BG82, BU$133*計算_投入係数表!BU81)</f>
        <v>#DIV/0!</v>
      </c>
      <c r="BV81" s="212" t="e">
        <f ca="1">IF(BV$3="分類不明", 計算_移輸出入額!$BG82, BV$133*計算_投入係数表!BV81)</f>
        <v>#DIV/0!</v>
      </c>
      <c r="BW81" s="212" t="e">
        <f ca="1">IF(BW$3="分類不明", 計算_移輸出入額!$BG82, BW$133*計算_投入係数表!BW81)</f>
        <v>#DIV/0!</v>
      </c>
      <c r="BX81" s="212" t="e">
        <f ca="1">IF(BX$3="分類不明", 計算_移輸出入額!$BG82, BX$133*計算_投入係数表!BX81)</f>
        <v>#DIV/0!</v>
      </c>
      <c r="BY81" s="212" t="e">
        <f ca="1">IF(BY$3="分類不明", 計算_移輸出入額!$BG82, BY$133*計算_投入係数表!BY81)</f>
        <v>#DIV/0!</v>
      </c>
      <c r="BZ81" s="212" t="e">
        <f ca="1">IF(BZ$3="分類不明", 計算_移輸出入額!$BG82, BZ$133*計算_投入係数表!BZ81)</f>
        <v>#DIV/0!</v>
      </c>
      <c r="CA81" s="212" t="e">
        <f ca="1">IF(CA$3="分類不明", 計算_移輸出入額!$BG82, CA$133*計算_投入係数表!CA81)</f>
        <v>#DIV/0!</v>
      </c>
      <c r="CB81" s="212" t="e">
        <f ca="1">IF(CB$3="分類不明", 計算_移輸出入額!$BG82, CB$133*計算_投入係数表!CB81)</f>
        <v>#DIV/0!</v>
      </c>
      <c r="CC81" s="212" t="e">
        <f ca="1">IF(CC$3="分類不明", 計算_移輸出入額!$BG82, CC$133*計算_投入係数表!CC81)</f>
        <v>#DIV/0!</v>
      </c>
      <c r="CD81" s="212" t="e">
        <f ca="1">IF(CD$3="分類不明", 計算_移輸出入額!$BG82, CD$133*計算_投入係数表!CD81)</f>
        <v>#DIV/0!</v>
      </c>
      <c r="CE81" s="212" t="e">
        <f ca="1">IF(CE$3="分類不明", 計算_移輸出入額!$BG82, CE$133*計算_投入係数表!CE81)</f>
        <v>#DIV/0!</v>
      </c>
      <c r="CF81" s="212" t="e">
        <f ca="1">IF(CF$3="分類不明", 計算_移輸出入額!$BG82, CF$133*計算_投入係数表!CF81)</f>
        <v>#DIV/0!</v>
      </c>
      <c r="CG81" s="212" t="e">
        <f ca="1">IF(CG$3="分類不明", 計算_移輸出入額!$BG82, CG$133*計算_投入係数表!CG81)</f>
        <v>#DIV/0!</v>
      </c>
      <c r="CH81" s="212" t="e">
        <f ca="1">IF(CH$3="分類不明", 計算_移輸出入額!$BG82, CH$133*計算_投入係数表!CH81)</f>
        <v>#DIV/0!</v>
      </c>
      <c r="CI81" s="212" t="e">
        <f ca="1">IF(CI$3="分類不明", 計算_移輸出入額!$BG82, CI$133*計算_投入係数表!CI81)</f>
        <v>#DIV/0!</v>
      </c>
      <c r="CJ81" s="212" t="e">
        <f ca="1">IF(CJ$3="分類不明", 計算_移輸出入額!$BG82, CJ$133*計算_投入係数表!CJ81)</f>
        <v>#DIV/0!</v>
      </c>
      <c r="CK81" s="212" t="e">
        <f ca="1">IF(CK$3="分類不明", 計算_移輸出入額!$BG82, CK$133*計算_投入係数表!CK81)</f>
        <v>#DIV/0!</v>
      </c>
      <c r="CL81" s="212" t="e">
        <f ca="1">IF(CL$3="分類不明", 計算_移輸出入額!$BG82, CL$133*計算_投入係数表!CL81)</f>
        <v>#DIV/0!</v>
      </c>
      <c r="CM81" s="212" t="e">
        <f ca="1">IF(CM$3="分類不明", 計算_移輸出入額!$BG82, CM$133*計算_投入係数表!CM81)</f>
        <v>#DIV/0!</v>
      </c>
      <c r="CN81" s="212" t="e">
        <f ca="1">IF(CN$3="分類不明", 計算_移輸出入額!$BG82, CN$133*計算_投入係数表!CN81)</f>
        <v>#DIV/0!</v>
      </c>
      <c r="CO81" s="212" t="e">
        <f ca="1">IF(CO$3="分類不明", 計算_移輸出入額!$BG82, CO$133*計算_投入係数表!CO81)</f>
        <v>#DIV/0!</v>
      </c>
      <c r="CP81" s="212" t="e">
        <f ca="1">IF(CP$3="分類不明", 計算_移輸出入額!$BG82, CP$133*計算_投入係数表!CP81)</f>
        <v>#DIV/0!</v>
      </c>
      <c r="CQ81" s="212" t="e">
        <f ca="1">IF(CQ$3="分類不明", 計算_移輸出入額!$BG82, CQ$133*計算_投入係数表!CQ81)</f>
        <v>#DIV/0!</v>
      </c>
      <c r="CR81" s="212" t="e">
        <f ca="1">IF(CR$3="分類不明", 計算_移輸出入額!$BG82, CR$133*計算_投入係数表!CR81)</f>
        <v>#DIV/0!</v>
      </c>
      <c r="CS81" s="212" t="e">
        <f ca="1">IF(CS$3="分類不明", 計算_移輸出入額!$BG82, CS$133*計算_投入係数表!CS81)</f>
        <v>#DIV/0!</v>
      </c>
      <c r="CT81" s="212" t="e">
        <f ca="1">IF(CT$3="分類不明", 計算_移輸出入額!$BG82, CT$133*計算_投入係数表!CT81)</f>
        <v>#DIV/0!</v>
      </c>
      <c r="CU81" s="212" t="e">
        <f ca="1">IF(CU$3="分類不明", 計算_移輸出入額!$BG82, CU$133*計算_投入係数表!CU81)</f>
        <v>#DIV/0!</v>
      </c>
      <c r="CV81" s="212" t="e">
        <f ca="1">IF(CV$3="分類不明", 計算_移輸出入額!$BG82, CV$133*計算_投入係数表!CV81)</f>
        <v>#DIV/0!</v>
      </c>
      <c r="CW81" s="212" t="e">
        <f ca="1">IF(CW$3="分類不明", 計算_移輸出入額!$BG82, CW$133*計算_投入係数表!CW81)</f>
        <v>#DIV/0!</v>
      </c>
      <c r="CX81" s="212" t="e">
        <f ca="1">IF(CX$3="分類不明", 計算_移輸出入額!$BG82, CX$133*計算_投入係数表!CX81)</f>
        <v>#DIV/0!</v>
      </c>
      <c r="CY81" s="212" t="e">
        <f ca="1">IF(CY$3="分類不明", 計算_移輸出入額!$BG82, CY$133*計算_投入係数表!CY81)</f>
        <v>#DIV/0!</v>
      </c>
      <c r="CZ81" s="212" t="e">
        <f ca="1">IF(CZ$3="分類不明", 計算_移輸出入額!$BG82, CZ$133*計算_投入係数表!CZ81)</f>
        <v>#DIV/0!</v>
      </c>
      <c r="DA81" s="212" t="e">
        <f ca="1">IF(DA$3="分類不明", 計算_移輸出入額!$BG82, DA$133*計算_投入係数表!DA81)</f>
        <v>#DIV/0!</v>
      </c>
      <c r="DB81" s="212" t="e">
        <f ca="1">IF(DB$3="分類不明", 計算_移輸出入額!$BG82, DB$133*計算_投入係数表!DB81)</f>
        <v>#DIV/0!</v>
      </c>
      <c r="DC81" s="212" t="e">
        <f ca="1">IF(DC$3="分類不明", 計算_移輸出入額!$BG82, DC$133*計算_投入係数表!DC81)</f>
        <v>#DIV/0!</v>
      </c>
      <c r="DD81" s="212" t="e">
        <f ca="1">IF(DD$3="分類不明", 計算_移輸出入額!$BG82, DD$133*計算_投入係数表!DD81)</f>
        <v>#DIV/0!</v>
      </c>
      <c r="DE81" s="212" t="e">
        <f ca="1">IF(DE$3="分類不明", 計算_移輸出入額!$BG82, DE$133*計算_投入係数表!DE81)</f>
        <v>#DIV/0!</v>
      </c>
      <c r="DF81" s="212" t="e">
        <f ca="1">IF(DF$3="分類不明", 計算_移輸出入額!$BG82, DF$133*計算_投入係数表!DF81)</f>
        <v>#DIV/0!</v>
      </c>
      <c r="DG81" s="212" t="e">
        <f ca="1">IF(DG$3="分類不明", 計算_移輸出入額!$BG82, DG$133*計算_投入係数表!DG81)</f>
        <v>#DIV/0!</v>
      </c>
      <c r="DH81" s="212" t="e">
        <f ca="1">IF(DH$3="分類不明", 計算_移輸出入額!$BG82, DH$133*計算_投入係数表!DH81)</f>
        <v>#DIV/0!</v>
      </c>
      <c r="DI81" s="212" t="e">
        <f ca="1">IF(DI$3="分類不明", 計算_移輸出入額!$BG82, DI$133*計算_投入係数表!DI81)</f>
        <v>#DIV/0!</v>
      </c>
      <c r="DJ81" s="212" t="e">
        <f ca="1">IF(DJ$3="分類不明", 計算_移輸出入額!$BG82, DJ$133*計算_投入係数表!DJ81)</f>
        <v>#DIV/0!</v>
      </c>
      <c r="DK81" s="212" t="e">
        <f ca="1">IF(DK$3="分類不明", 計算_移輸出入額!$BG82, DK$133*計算_投入係数表!DK81)</f>
        <v>#DIV/0!</v>
      </c>
      <c r="DL81" s="212" t="e">
        <f ca="1">IF(DL$3="分類不明", 計算_移輸出入額!$BG82, DL$133*計算_投入係数表!DL81)</f>
        <v>#DIV/0!</v>
      </c>
      <c r="DM81" s="212" t="e">
        <f ca="1">IF(DM$3="分類不明", 計算_移輸出入額!$BG82, DM$133*計算_投入係数表!DM81)</f>
        <v>#DIV/0!</v>
      </c>
      <c r="DN81" s="212" t="e">
        <f ca="1">IF(DN$3="分類不明", 計算_移輸出入額!$BG82, DN$133*計算_投入係数表!DN81)</f>
        <v>#DIV/0!</v>
      </c>
      <c r="DO81" s="212" t="e">
        <f ca="1">IF(DO$3="分類不明", 計算_移輸出入額!$BG82, DO$133*計算_投入係数表!DO81)</f>
        <v>#DIV/0!</v>
      </c>
      <c r="DP81" s="212" t="e">
        <f ca="1">IF(DP$3="分類不明", 計算_移輸出入額!$BG82, DP$133*計算_投入係数表!DP81)</f>
        <v>#DIV/0!</v>
      </c>
      <c r="DQ81" s="212" t="e">
        <f ca="1">IF(DQ$3="分類不明", 計算_移輸出入額!$BG82, DQ$133*計算_投入係数表!DQ81)</f>
        <v>#DIV/0!</v>
      </c>
      <c r="DR81" s="212" t="e">
        <f ca="1">IF(DR$3="分類不明", 計算_移輸出入額!$BG82, DR$133*計算_投入係数表!DR81)</f>
        <v>#DIV/0!</v>
      </c>
      <c r="DS81" s="212" t="e">
        <f ca="1">IF(DS$3="分類不明", 計算_移輸出入額!$BG82, DS$133*計算_投入係数表!DS81)</f>
        <v>#DIV/0!</v>
      </c>
      <c r="DT81" s="213">
        <f t="shared" ca="1" si="7"/>
        <v>0</v>
      </c>
      <c r="DU81" s="214">
        <f>計算_基本取引表_調整前!DU81</f>
        <v>0</v>
      </c>
      <c r="DV81" s="214">
        <f>IF($C81="分類不明", 計算_基本取引表_調整前!DV81+_xlfn.AGGREGATE(9,6,計算_移輸出入額!$BF$5:$BF$124), 計算_基本取引表_調整前!DV81)</f>
        <v>0</v>
      </c>
      <c r="DW81" s="214">
        <f>計算_基本取引表_調整前!DW81</f>
        <v>0</v>
      </c>
      <c r="DX81" s="214">
        <f>計算_基本取引表_調整前!DX81</f>
        <v>0</v>
      </c>
      <c r="DY81" s="214">
        <f>計算_基本取引表_調整前!DY81</f>
        <v>0</v>
      </c>
      <c r="DZ81" s="214">
        <f>計算_基本取引表_調整前!DZ81</f>
        <v>0</v>
      </c>
      <c r="EA81" s="214" t="e">
        <f>計算_基本取引表_調整前!EA81</f>
        <v>#DIV/0!</v>
      </c>
      <c r="EB81" s="735">
        <f ca="1">IFERROR(SUMIF(振分, $C81, 入力_北海道基本取引表!EB$4:EB$124)*($EE81/SUMIF(振分, $C81, 入力_北海道基本取引表!$EG$4:$EG$107)), 0)</f>
        <v>0</v>
      </c>
      <c r="EC81" s="215" t="e">
        <f t="shared" si="8"/>
        <v>#DIV/0!</v>
      </c>
      <c r="ED81" s="216" t="e">
        <f t="shared" ca="1" si="9"/>
        <v>#DIV/0!</v>
      </c>
      <c r="EE81" s="214" t="e">
        <f ca="1"/>
        <v>#DIV/0!</v>
      </c>
      <c r="EF81" s="216" t="e">
        <f t="shared" ca="1" si="10"/>
        <v>#DIV/0!</v>
      </c>
      <c r="EG81" s="216" t="e">
        <f t="shared" ca="1" si="6"/>
        <v>#DIV/0!</v>
      </c>
      <c r="EH81" s="214" t="e">
        <f ca="1"/>
        <v>#DIV/0!</v>
      </c>
      <c r="EI81" s="216" t="e">
        <f t="shared" ca="1" si="11"/>
        <v>#DIV/0!</v>
      </c>
      <c r="EJ81" s="216" t="e">
        <f ca="1"/>
        <v>#DIV/0!</v>
      </c>
      <c r="EK81" s="215"/>
    </row>
    <row r="82" spans="2:141" s="6" customFormat="1" ht="15.75" hidden="1" customHeight="1" x14ac:dyDescent="0.25">
      <c r="B82" s="53">
        <v>79</v>
      </c>
      <c r="C82" s="192" t="str">
        <v>-</v>
      </c>
      <c r="D82" s="211">
        <f ca="1">IF(D$3="分類不明", 計算_移輸出入額!$BG83, D$133*計算_投入係数表!D82)</f>
        <v>0</v>
      </c>
      <c r="E82" s="212">
        <f ca="1">IF(E$3="分類不明", 計算_移輸出入額!$BG83, E$133*計算_投入係数表!E82)</f>
        <v>0</v>
      </c>
      <c r="F82" s="212">
        <f ca="1">IF(F$3="分類不明", 計算_移輸出入額!$BG83, F$133*計算_投入係数表!F82)</f>
        <v>0</v>
      </c>
      <c r="G82" s="212">
        <f ca="1">IF(G$3="分類不明", 計算_移輸出入額!$BG83, G$133*計算_投入係数表!G82)</f>
        <v>0</v>
      </c>
      <c r="H82" s="212">
        <f ca="1">IF(H$3="分類不明", 計算_移輸出入額!$BG83, H$133*計算_投入係数表!H82)</f>
        <v>0</v>
      </c>
      <c r="I82" s="212">
        <f ca="1">IF(I$3="分類不明", 計算_移輸出入額!$BG83, I$133*計算_投入係数表!I82)</f>
        <v>0</v>
      </c>
      <c r="J82" s="212">
        <f ca="1">IF(J$3="分類不明", 計算_移輸出入額!$BG83, J$133*計算_投入係数表!J82)</f>
        <v>0</v>
      </c>
      <c r="K82" s="212">
        <f ca="1">IF(K$3="分類不明", 計算_移輸出入額!$BG83, K$133*計算_投入係数表!K82)</f>
        <v>0</v>
      </c>
      <c r="L82" s="212">
        <f ca="1">IF(L$3="分類不明", 計算_移輸出入額!$BG83, L$133*計算_投入係数表!L82)</f>
        <v>0</v>
      </c>
      <c r="M82" s="212">
        <f ca="1">IF(M$3="分類不明", 計算_移輸出入額!$BG83, M$133*計算_投入係数表!M82)</f>
        <v>0</v>
      </c>
      <c r="N82" s="212">
        <f ca="1">IF(N$3="分類不明", 計算_移輸出入額!$BG83, N$133*計算_投入係数表!N82)</f>
        <v>0</v>
      </c>
      <c r="O82" s="212">
        <f ca="1">IF(O$3="分類不明", 計算_移輸出入額!$BG83, O$133*計算_投入係数表!O82)</f>
        <v>0</v>
      </c>
      <c r="P82" s="212" t="e">
        <f ca="1">IF(P$3="分類不明", 計算_移輸出入額!$BG83, P$133*計算_投入係数表!P82)</f>
        <v>#DIV/0!</v>
      </c>
      <c r="Q82" s="212" t="e">
        <f ca="1">IF(Q$3="分類不明", 計算_移輸出入額!$BG83, Q$133*計算_投入係数表!Q82)</f>
        <v>#DIV/0!</v>
      </c>
      <c r="R82" s="212" t="e">
        <f ca="1">IF(R$3="分類不明", 計算_移輸出入額!$BG83, R$133*計算_投入係数表!R82)</f>
        <v>#DIV/0!</v>
      </c>
      <c r="S82" s="212" t="e">
        <f ca="1">IF(S$3="分類不明", 計算_移輸出入額!$BG83, S$133*計算_投入係数表!S82)</f>
        <v>#DIV/0!</v>
      </c>
      <c r="T82" s="212" t="e">
        <f ca="1">IF(T$3="分類不明", 計算_移輸出入額!$BG83, T$133*計算_投入係数表!T82)</f>
        <v>#DIV/0!</v>
      </c>
      <c r="U82" s="212" t="e">
        <f ca="1">IF(U$3="分類不明", 計算_移輸出入額!$BG83, U$133*計算_投入係数表!U82)</f>
        <v>#DIV/0!</v>
      </c>
      <c r="V82" s="212" t="e">
        <f ca="1">IF(V$3="分類不明", 計算_移輸出入額!$BG83, V$133*計算_投入係数表!V82)</f>
        <v>#DIV/0!</v>
      </c>
      <c r="W82" s="212" t="e">
        <f ca="1">IF(W$3="分類不明", 計算_移輸出入額!$BG83, W$133*計算_投入係数表!W82)</f>
        <v>#DIV/0!</v>
      </c>
      <c r="X82" s="212" t="e">
        <f ca="1">IF(X$3="分類不明", 計算_移輸出入額!$BG83, X$133*計算_投入係数表!X82)</f>
        <v>#DIV/0!</v>
      </c>
      <c r="Y82" s="212" t="e">
        <f ca="1">IF(Y$3="分類不明", 計算_移輸出入額!$BG83, Y$133*計算_投入係数表!Y82)</f>
        <v>#DIV/0!</v>
      </c>
      <c r="Z82" s="212" t="e">
        <f ca="1">IF(Z$3="分類不明", 計算_移輸出入額!$BG83, Z$133*計算_投入係数表!Z82)</f>
        <v>#DIV/0!</v>
      </c>
      <c r="AA82" s="212" t="e">
        <f ca="1">IF(AA$3="分類不明", 計算_移輸出入額!$BG83, AA$133*計算_投入係数表!AA82)</f>
        <v>#DIV/0!</v>
      </c>
      <c r="AB82" s="212" t="e">
        <f ca="1">IF(AB$3="分類不明", 計算_移輸出入額!$BG83, AB$133*計算_投入係数表!AB82)</f>
        <v>#DIV/0!</v>
      </c>
      <c r="AC82" s="212" t="e">
        <f ca="1">IF(AC$3="分類不明", 計算_移輸出入額!$BG83, AC$133*計算_投入係数表!AC82)</f>
        <v>#DIV/0!</v>
      </c>
      <c r="AD82" s="212" t="e">
        <f ca="1">IF(AD$3="分類不明", 計算_移輸出入額!$BG83, AD$133*計算_投入係数表!AD82)</f>
        <v>#DIV/0!</v>
      </c>
      <c r="AE82" s="212" t="e">
        <f ca="1">IF(AE$3="分類不明", 計算_移輸出入額!$BG83, AE$133*計算_投入係数表!AE82)</f>
        <v>#DIV/0!</v>
      </c>
      <c r="AF82" s="212" t="e">
        <f ca="1">IF(AF$3="分類不明", 計算_移輸出入額!$BG83, AF$133*計算_投入係数表!AF82)</f>
        <v>#DIV/0!</v>
      </c>
      <c r="AG82" s="212" t="e">
        <f ca="1">IF(AG$3="分類不明", 計算_移輸出入額!$BG83, AG$133*計算_投入係数表!AG82)</f>
        <v>#DIV/0!</v>
      </c>
      <c r="AH82" s="212" t="e">
        <f ca="1">IF(AH$3="分類不明", 計算_移輸出入額!$BG83, AH$133*計算_投入係数表!AH82)</f>
        <v>#DIV/0!</v>
      </c>
      <c r="AI82" s="212" t="e">
        <f ca="1">IF(AI$3="分類不明", 計算_移輸出入額!$BG83, AI$133*計算_投入係数表!AI82)</f>
        <v>#DIV/0!</v>
      </c>
      <c r="AJ82" s="212" t="e">
        <f ca="1">IF(AJ$3="分類不明", 計算_移輸出入額!$BG83, AJ$133*計算_投入係数表!AJ82)</f>
        <v>#DIV/0!</v>
      </c>
      <c r="AK82" s="212" t="e">
        <f ca="1">IF(AK$3="分類不明", 計算_移輸出入額!$BG83, AK$133*計算_投入係数表!AK82)</f>
        <v>#DIV/0!</v>
      </c>
      <c r="AL82" s="212" t="e">
        <f ca="1">IF(AL$3="分類不明", 計算_移輸出入額!$BG83, AL$133*計算_投入係数表!AL82)</f>
        <v>#DIV/0!</v>
      </c>
      <c r="AM82" s="212" t="e">
        <f ca="1">IF(AM$3="分類不明", 計算_移輸出入額!$BG83, AM$133*計算_投入係数表!AM82)</f>
        <v>#DIV/0!</v>
      </c>
      <c r="AN82" s="212" t="e">
        <f ca="1">IF(AN$3="分類不明", 計算_移輸出入額!$BG83, AN$133*計算_投入係数表!AN82)</f>
        <v>#DIV/0!</v>
      </c>
      <c r="AO82" s="212" t="e">
        <f ca="1">IF(AO$3="分類不明", 計算_移輸出入額!$BG83, AO$133*計算_投入係数表!AO82)</f>
        <v>#DIV/0!</v>
      </c>
      <c r="AP82" s="212" t="e">
        <f ca="1">IF(AP$3="分類不明", 計算_移輸出入額!$BG83, AP$133*計算_投入係数表!AP82)</f>
        <v>#DIV/0!</v>
      </c>
      <c r="AQ82" s="212" t="e">
        <f ca="1">IF(AQ$3="分類不明", 計算_移輸出入額!$BG83, AQ$133*計算_投入係数表!AQ82)</f>
        <v>#DIV/0!</v>
      </c>
      <c r="AR82" s="212" t="e">
        <f ca="1">IF(AR$3="分類不明", 計算_移輸出入額!$BG83, AR$133*計算_投入係数表!AR82)</f>
        <v>#DIV/0!</v>
      </c>
      <c r="AS82" s="212" t="e">
        <f ca="1">IF(AS$3="分類不明", 計算_移輸出入額!$BG83, AS$133*計算_投入係数表!AS82)</f>
        <v>#DIV/0!</v>
      </c>
      <c r="AT82" s="212" t="e">
        <f ca="1">IF(AT$3="分類不明", 計算_移輸出入額!$BG83, AT$133*計算_投入係数表!AT82)</f>
        <v>#DIV/0!</v>
      </c>
      <c r="AU82" s="212" t="e">
        <f ca="1">IF(AU$3="分類不明", 計算_移輸出入額!$BG83, AU$133*計算_投入係数表!AU82)</f>
        <v>#DIV/0!</v>
      </c>
      <c r="AV82" s="212" t="e">
        <f ca="1">IF(AV$3="分類不明", 計算_移輸出入額!$BG83, AV$133*計算_投入係数表!AV82)</f>
        <v>#DIV/0!</v>
      </c>
      <c r="AW82" s="212" t="e">
        <f ca="1">IF(AW$3="分類不明", 計算_移輸出入額!$BG83, AW$133*計算_投入係数表!AW82)</f>
        <v>#DIV/0!</v>
      </c>
      <c r="AX82" s="212" t="e">
        <f ca="1">IF(AX$3="分類不明", 計算_移輸出入額!$BG83, AX$133*計算_投入係数表!AX82)</f>
        <v>#DIV/0!</v>
      </c>
      <c r="AY82" s="212" t="e">
        <f ca="1">IF(AY$3="分類不明", 計算_移輸出入額!$BG83, AY$133*計算_投入係数表!AY82)</f>
        <v>#DIV/0!</v>
      </c>
      <c r="AZ82" s="212" t="e">
        <f ca="1">IF(AZ$3="分類不明", 計算_移輸出入額!$BG83, AZ$133*計算_投入係数表!AZ82)</f>
        <v>#DIV/0!</v>
      </c>
      <c r="BA82" s="212" t="e">
        <f ca="1">IF(BA$3="分類不明", 計算_移輸出入額!$BG83, BA$133*計算_投入係数表!BA82)</f>
        <v>#DIV/0!</v>
      </c>
      <c r="BB82" s="212" t="e">
        <f ca="1">IF(BB$3="分類不明", 計算_移輸出入額!$BG83, BB$133*計算_投入係数表!BB82)</f>
        <v>#DIV/0!</v>
      </c>
      <c r="BC82" s="212" t="e">
        <f ca="1">IF(BC$3="分類不明", 計算_移輸出入額!$BG83, BC$133*計算_投入係数表!BC82)</f>
        <v>#DIV/0!</v>
      </c>
      <c r="BD82" s="212" t="e">
        <f ca="1">IF(BD$3="分類不明", 計算_移輸出入額!$BG83, BD$133*計算_投入係数表!BD82)</f>
        <v>#DIV/0!</v>
      </c>
      <c r="BE82" s="212" t="e">
        <f ca="1">IF(BE$3="分類不明", 計算_移輸出入額!$BG83, BE$133*計算_投入係数表!BE82)</f>
        <v>#DIV/0!</v>
      </c>
      <c r="BF82" s="212" t="e">
        <f ca="1">IF(BF$3="分類不明", 計算_移輸出入額!$BG83, BF$133*計算_投入係数表!BF82)</f>
        <v>#DIV/0!</v>
      </c>
      <c r="BG82" s="212" t="e">
        <f ca="1">IF(BG$3="分類不明", 計算_移輸出入額!$BG83, BG$133*計算_投入係数表!BG82)</f>
        <v>#DIV/0!</v>
      </c>
      <c r="BH82" s="212" t="e">
        <f ca="1">IF(BH$3="分類不明", 計算_移輸出入額!$BG83, BH$133*計算_投入係数表!BH82)</f>
        <v>#DIV/0!</v>
      </c>
      <c r="BI82" s="212" t="e">
        <f ca="1">IF(BI$3="分類不明", 計算_移輸出入額!$BG83, BI$133*計算_投入係数表!BI82)</f>
        <v>#DIV/0!</v>
      </c>
      <c r="BJ82" s="212" t="e">
        <f ca="1">IF(BJ$3="分類不明", 計算_移輸出入額!$BG83, BJ$133*計算_投入係数表!BJ82)</f>
        <v>#DIV/0!</v>
      </c>
      <c r="BK82" s="212" t="e">
        <f ca="1">IF(BK$3="分類不明", 計算_移輸出入額!$BG83, BK$133*計算_投入係数表!BK82)</f>
        <v>#DIV/0!</v>
      </c>
      <c r="BL82" s="212" t="e">
        <f ca="1">IF(BL$3="分類不明", 計算_移輸出入額!$BG83, BL$133*計算_投入係数表!BL82)</f>
        <v>#DIV/0!</v>
      </c>
      <c r="BM82" s="212" t="e">
        <f ca="1">IF(BM$3="分類不明", 計算_移輸出入額!$BG83, BM$133*計算_投入係数表!BM82)</f>
        <v>#DIV/0!</v>
      </c>
      <c r="BN82" s="212" t="e">
        <f ca="1">IF(BN$3="分類不明", 計算_移輸出入額!$BG83, BN$133*計算_投入係数表!BN82)</f>
        <v>#DIV/0!</v>
      </c>
      <c r="BO82" s="212" t="e">
        <f ca="1">IF(BO$3="分類不明", 計算_移輸出入額!$BG83, BO$133*計算_投入係数表!BO82)</f>
        <v>#DIV/0!</v>
      </c>
      <c r="BP82" s="212" t="e">
        <f ca="1">IF(BP$3="分類不明", 計算_移輸出入額!$BG83, BP$133*計算_投入係数表!BP82)</f>
        <v>#DIV/0!</v>
      </c>
      <c r="BQ82" s="212" t="e">
        <f ca="1">IF(BQ$3="分類不明", 計算_移輸出入額!$BG83, BQ$133*計算_投入係数表!BQ82)</f>
        <v>#DIV/0!</v>
      </c>
      <c r="BR82" s="212" t="e">
        <f ca="1">IF(BR$3="分類不明", 計算_移輸出入額!$BG83, BR$133*計算_投入係数表!BR82)</f>
        <v>#DIV/0!</v>
      </c>
      <c r="BS82" s="212" t="e">
        <f ca="1">IF(BS$3="分類不明", 計算_移輸出入額!$BG83, BS$133*計算_投入係数表!BS82)</f>
        <v>#DIV/0!</v>
      </c>
      <c r="BT82" s="212" t="e">
        <f ca="1">IF(BT$3="分類不明", 計算_移輸出入額!$BG83, BT$133*計算_投入係数表!BT82)</f>
        <v>#DIV/0!</v>
      </c>
      <c r="BU82" s="212" t="e">
        <f ca="1">IF(BU$3="分類不明", 計算_移輸出入額!$BG83, BU$133*計算_投入係数表!BU82)</f>
        <v>#DIV/0!</v>
      </c>
      <c r="BV82" s="212" t="e">
        <f ca="1">IF(BV$3="分類不明", 計算_移輸出入額!$BG83, BV$133*計算_投入係数表!BV82)</f>
        <v>#DIV/0!</v>
      </c>
      <c r="BW82" s="212" t="e">
        <f ca="1">IF(BW$3="分類不明", 計算_移輸出入額!$BG83, BW$133*計算_投入係数表!BW82)</f>
        <v>#DIV/0!</v>
      </c>
      <c r="BX82" s="212" t="e">
        <f ca="1">IF(BX$3="分類不明", 計算_移輸出入額!$BG83, BX$133*計算_投入係数表!BX82)</f>
        <v>#DIV/0!</v>
      </c>
      <c r="BY82" s="212" t="e">
        <f ca="1">IF(BY$3="分類不明", 計算_移輸出入額!$BG83, BY$133*計算_投入係数表!BY82)</f>
        <v>#DIV/0!</v>
      </c>
      <c r="BZ82" s="212" t="e">
        <f ca="1">IF(BZ$3="分類不明", 計算_移輸出入額!$BG83, BZ$133*計算_投入係数表!BZ82)</f>
        <v>#DIV/0!</v>
      </c>
      <c r="CA82" s="212" t="e">
        <f ca="1">IF(CA$3="分類不明", 計算_移輸出入額!$BG83, CA$133*計算_投入係数表!CA82)</f>
        <v>#DIV/0!</v>
      </c>
      <c r="CB82" s="212" t="e">
        <f ca="1">IF(CB$3="分類不明", 計算_移輸出入額!$BG83, CB$133*計算_投入係数表!CB82)</f>
        <v>#DIV/0!</v>
      </c>
      <c r="CC82" s="212" t="e">
        <f ca="1">IF(CC$3="分類不明", 計算_移輸出入額!$BG83, CC$133*計算_投入係数表!CC82)</f>
        <v>#DIV/0!</v>
      </c>
      <c r="CD82" s="212" t="e">
        <f ca="1">IF(CD$3="分類不明", 計算_移輸出入額!$BG83, CD$133*計算_投入係数表!CD82)</f>
        <v>#DIV/0!</v>
      </c>
      <c r="CE82" s="212" t="e">
        <f ca="1">IF(CE$3="分類不明", 計算_移輸出入額!$BG83, CE$133*計算_投入係数表!CE82)</f>
        <v>#DIV/0!</v>
      </c>
      <c r="CF82" s="212" t="e">
        <f ca="1">IF(CF$3="分類不明", 計算_移輸出入額!$BG83, CF$133*計算_投入係数表!CF82)</f>
        <v>#DIV/0!</v>
      </c>
      <c r="CG82" s="212" t="e">
        <f ca="1">IF(CG$3="分類不明", 計算_移輸出入額!$BG83, CG$133*計算_投入係数表!CG82)</f>
        <v>#DIV/0!</v>
      </c>
      <c r="CH82" s="212" t="e">
        <f ca="1">IF(CH$3="分類不明", 計算_移輸出入額!$BG83, CH$133*計算_投入係数表!CH82)</f>
        <v>#DIV/0!</v>
      </c>
      <c r="CI82" s="212" t="e">
        <f ca="1">IF(CI$3="分類不明", 計算_移輸出入額!$BG83, CI$133*計算_投入係数表!CI82)</f>
        <v>#DIV/0!</v>
      </c>
      <c r="CJ82" s="212" t="e">
        <f ca="1">IF(CJ$3="分類不明", 計算_移輸出入額!$BG83, CJ$133*計算_投入係数表!CJ82)</f>
        <v>#DIV/0!</v>
      </c>
      <c r="CK82" s="212" t="e">
        <f ca="1">IF(CK$3="分類不明", 計算_移輸出入額!$BG83, CK$133*計算_投入係数表!CK82)</f>
        <v>#DIV/0!</v>
      </c>
      <c r="CL82" s="212" t="e">
        <f ca="1">IF(CL$3="分類不明", 計算_移輸出入額!$BG83, CL$133*計算_投入係数表!CL82)</f>
        <v>#DIV/0!</v>
      </c>
      <c r="CM82" s="212" t="e">
        <f ca="1">IF(CM$3="分類不明", 計算_移輸出入額!$BG83, CM$133*計算_投入係数表!CM82)</f>
        <v>#DIV/0!</v>
      </c>
      <c r="CN82" s="212" t="e">
        <f ca="1">IF(CN$3="分類不明", 計算_移輸出入額!$BG83, CN$133*計算_投入係数表!CN82)</f>
        <v>#DIV/0!</v>
      </c>
      <c r="CO82" s="212" t="e">
        <f ca="1">IF(CO$3="分類不明", 計算_移輸出入額!$BG83, CO$133*計算_投入係数表!CO82)</f>
        <v>#DIV/0!</v>
      </c>
      <c r="CP82" s="212" t="e">
        <f ca="1">IF(CP$3="分類不明", 計算_移輸出入額!$BG83, CP$133*計算_投入係数表!CP82)</f>
        <v>#DIV/0!</v>
      </c>
      <c r="CQ82" s="212" t="e">
        <f ca="1">IF(CQ$3="分類不明", 計算_移輸出入額!$BG83, CQ$133*計算_投入係数表!CQ82)</f>
        <v>#DIV/0!</v>
      </c>
      <c r="CR82" s="212" t="e">
        <f ca="1">IF(CR$3="分類不明", 計算_移輸出入額!$BG83, CR$133*計算_投入係数表!CR82)</f>
        <v>#DIV/0!</v>
      </c>
      <c r="CS82" s="212" t="e">
        <f ca="1">IF(CS$3="分類不明", 計算_移輸出入額!$BG83, CS$133*計算_投入係数表!CS82)</f>
        <v>#DIV/0!</v>
      </c>
      <c r="CT82" s="212" t="e">
        <f ca="1">IF(CT$3="分類不明", 計算_移輸出入額!$BG83, CT$133*計算_投入係数表!CT82)</f>
        <v>#DIV/0!</v>
      </c>
      <c r="CU82" s="212" t="e">
        <f ca="1">IF(CU$3="分類不明", 計算_移輸出入額!$BG83, CU$133*計算_投入係数表!CU82)</f>
        <v>#DIV/0!</v>
      </c>
      <c r="CV82" s="212" t="e">
        <f ca="1">IF(CV$3="分類不明", 計算_移輸出入額!$BG83, CV$133*計算_投入係数表!CV82)</f>
        <v>#DIV/0!</v>
      </c>
      <c r="CW82" s="212" t="e">
        <f ca="1">IF(CW$3="分類不明", 計算_移輸出入額!$BG83, CW$133*計算_投入係数表!CW82)</f>
        <v>#DIV/0!</v>
      </c>
      <c r="CX82" s="212" t="e">
        <f ca="1">IF(CX$3="分類不明", 計算_移輸出入額!$BG83, CX$133*計算_投入係数表!CX82)</f>
        <v>#DIV/0!</v>
      </c>
      <c r="CY82" s="212" t="e">
        <f ca="1">IF(CY$3="分類不明", 計算_移輸出入額!$BG83, CY$133*計算_投入係数表!CY82)</f>
        <v>#DIV/0!</v>
      </c>
      <c r="CZ82" s="212" t="e">
        <f ca="1">IF(CZ$3="分類不明", 計算_移輸出入額!$BG83, CZ$133*計算_投入係数表!CZ82)</f>
        <v>#DIV/0!</v>
      </c>
      <c r="DA82" s="212" t="e">
        <f ca="1">IF(DA$3="分類不明", 計算_移輸出入額!$BG83, DA$133*計算_投入係数表!DA82)</f>
        <v>#DIV/0!</v>
      </c>
      <c r="DB82" s="212" t="e">
        <f ca="1">IF(DB$3="分類不明", 計算_移輸出入額!$BG83, DB$133*計算_投入係数表!DB82)</f>
        <v>#DIV/0!</v>
      </c>
      <c r="DC82" s="212" t="e">
        <f ca="1">IF(DC$3="分類不明", 計算_移輸出入額!$BG83, DC$133*計算_投入係数表!DC82)</f>
        <v>#DIV/0!</v>
      </c>
      <c r="DD82" s="212" t="e">
        <f ca="1">IF(DD$3="分類不明", 計算_移輸出入額!$BG83, DD$133*計算_投入係数表!DD82)</f>
        <v>#DIV/0!</v>
      </c>
      <c r="DE82" s="212" t="e">
        <f ca="1">IF(DE$3="分類不明", 計算_移輸出入額!$BG83, DE$133*計算_投入係数表!DE82)</f>
        <v>#DIV/0!</v>
      </c>
      <c r="DF82" s="212" t="e">
        <f ca="1">IF(DF$3="分類不明", 計算_移輸出入額!$BG83, DF$133*計算_投入係数表!DF82)</f>
        <v>#DIV/0!</v>
      </c>
      <c r="DG82" s="212" t="e">
        <f ca="1">IF(DG$3="分類不明", 計算_移輸出入額!$BG83, DG$133*計算_投入係数表!DG82)</f>
        <v>#DIV/0!</v>
      </c>
      <c r="DH82" s="212" t="e">
        <f ca="1">IF(DH$3="分類不明", 計算_移輸出入額!$BG83, DH$133*計算_投入係数表!DH82)</f>
        <v>#DIV/0!</v>
      </c>
      <c r="DI82" s="212" t="e">
        <f ca="1">IF(DI$3="分類不明", 計算_移輸出入額!$BG83, DI$133*計算_投入係数表!DI82)</f>
        <v>#DIV/0!</v>
      </c>
      <c r="DJ82" s="212" t="e">
        <f ca="1">IF(DJ$3="分類不明", 計算_移輸出入額!$BG83, DJ$133*計算_投入係数表!DJ82)</f>
        <v>#DIV/0!</v>
      </c>
      <c r="DK82" s="212" t="e">
        <f ca="1">IF(DK$3="分類不明", 計算_移輸出入額!$BG83, DK$133*計算_投入係数表!DK82)</f>
        <v>#DIV/0!</v>
      </c>
      <c r="DL82" s="212" t="e">
        <f ca="1">IF(DL$3="分類不明", 計算_移輸出入額!$BG83, DL$133*計算_投入係数表!DL82)</f>
        <v>#DIV/0!</v>
      </c>
      <c r="DM82" s="212" t="e">
        <f ca="1">IF(DM$3="分類不明", 計算_移輸出入額!$BG83, DM$133*計算_投入係数表!DM82)</f>
        <v>#DIV/0!</v>
      </c>
      <c r="DN82" s="212" t="e">
        <f ca="1">IF(DN$3="分類不明", 計算_移輸出入額!$BG83, DN$133*計算_投入係数表!DN82)</f>
        <v>#DIV/0!</v>
      </c>
      <c r="DO82" s="212" t="e">
        <f ca="1">IF(DO$3="分類不明", 計算_移輸出入額!$BG83, DO$133*計算_投入係数表!DO82)</f>
        <v>#DIV/0!</v>
      </c>
      <c r="DP82" s="212" t="e">
        <f ca="1">IF(DP$3="分類不明", 計算_移輸出入額!$BG83, DP$133*計算_投入係数表!DP82)</f>
        <v>#DIV/0!</v>
      </c>
      <c r="DQ82" s="212" t="e">
        <f ca="1">IF(DQ$3="分類不明", 計算_移輸出入額!$BG83, DQ$133*計算_投入係数表!DQ82)</f>
        <v>#DIV/0!</v>
      </c>
      <c r="DR82" s="212" t="e">
        <f ca="1">IF(DR$3="分類不明", 計算_移輸出入額!$BG83, DR$133*計算_投入係数表!DR82)</f>
        <v>#DIV/0!</v>
      </c>
      <c r="DS82" s="212" t="e">
        <f ca="1">IF(DS$3="分類不明", 計算_移輸出入額!$BG83, DS$133*計算_投入係数表!DS82)</f>
        <v>#DIV/0!</v>
      </c>
      <c r="DT82" s="213">
        <f t="shared" ca="1" si="7"/>
        <v>0</v>
      </c>
      <c r="DU82" s="214">
        <f>計算_基本取引表_調整前!DU82</f>
        <v>0</v>
      </c>
      <c r="DV82" s="214">
        <f>IF($C82="分類不明", 計算_基本取引表_調整前!DV82+_xlfn.AGGREGATE(9,6,計算_移輸出入額!$BF$5:$BF$124), 計算_基本取引表_調整前!DV82)</f>
        <v>0</v>
      </c>
      <c r="DW82" s="214">
        <f>計算_基本取引表_調整前!DW82</f>
        <v>0</v>
      </c>
      <c r="DX82" s="214">
        <f>計算_基本取引表_調整前!DX82</f>
        <v>0</v>
      </c>
      <c r="DY82" s="214">
        <f>計算_基本取引表_調整前!DY82</f>
        <v>0</v>
      </c>
      <c r="DZ82" s="214">
        <f>計算_基本取引表_調整前!DZ82</f>
        <v>0</v>
      </c>
      <c r="EA82" s="214" t="e">
        <f>計算_基本取引表_調整前!EA82</f>
        <v>#DIV/0!</v>
      </c>
      <c r="EB82" s="735">
        <f ca="1">IFERROR(SUMIF(振分, $C82, 入力_北海道基本取引表!EB$4:EB$124)*($EE82/SUMIF(振分, $C82, 入力_北海道基本取引表!$EG$4:$EG$107)), 0)</f>
        <v>0</v>
      </c>
      <c r="EC82" s="215" t="e">
        <f t="shared" si="8"/>
        <v>#DIV/0!</v>
      </c>
      <c r="ED82" s="216" t="e">
        <f t="shared" ca="1" si="9"/>
        <v>#DIV/0!</v>
      </c>
      <c r="EE82" s="214" t="e">
        <f ca="1"/>
        <v>#DIV/0!</v>
      </c>
      <c r="EF82" s="216" t="e">
        <f t="shared" ca="1" si="10"/>
        <v>#DIV/0!</v>
      </c>
      <c r="EG82" s="216" t="e">
        <f t="shared" ca="1" si="6"/>
        <v>#DIV/0!</v>
      </c>
      <c r="EH82" s="214" t="e">
        <f ca="1"/>
        <v>#DIV/0!</v>
      </c>
      <c r="EI82" s="216" t="e">
        <f t="shared" ca="1" si="11"/>
        <v>#DIV/0!</v>
      </c>
      <c r="EJ82" s="216" t="e">
        <f ca="1"/>
        <v>#DIV/0!</v>
      </c>
      <c r="EK82" s="215"/>
    </row>
    <row r="83" spans="2:141" s="6" customFormat="1" ht="15.75" hidden="1" customHeight="1" x14ac:dyDescent="0.25">
      <c r="B83" s="53">
        <v>80</v>
      </c>
      <c r="C83" s="198" t="str">
        <v>-</v>
      </c>
      <c r="D83" s="223">
        <f ca="1">IF(D$3="分類不明", 計算_移輸出入額!$BG84, D$133*計算_投入係数表!D83)</f>
        <v>0</v>
      </c>
      <c r="E83" s="224">
        <f ca="1">IF(E$3="分類不明", 計算_移輸出入額!$BG84, E$133*計算_投入係数表!E83)</f>
        <v>0</v>
      </c>
      <c r="F83" s="224">
        <f ca="1">IF(F$3="分類不明", 計算_移輸出入額!$BG84, F$133*計算_投入係数表!F83)</f>
        <v>0</v>
      </c>
      <c r="G83" s="224">
        <f ca="1">IF(G$3="分類不明", 計算_移輸出入額!$BG84, G$133*計算_投入係数表!G83)</f>
        <v>0</v>
      </c>
      <c r="H83" s="224">
        <f ca="1">IF(H$3="分類不明", 計算_移輸出入額!$BG84, H$133*計算_投入係数表!H83)</f>
        <v>0</v>
      </c>
      <c r="I83" s="224">
        <f ca="1">IF(I$3="分類不明", 計算_移輸出入額!$BG84, I$133*計算_投入係数表!I83)</f>
        <v>0</v>
      </c>
      <c r="J83" s="224">
        <f ca="1">IF(J$3="分類不明", 計算_移輸出入額!$BG84, J$133*計算_投入係数表!J83)</f>
        <v>0</v>
      </c>
      <c r="K83" s="224">
        <f ca="1">IF(K$3="分類不明", 計算_移輸出入額!$BG84, K$133*計算_投入係数表!K83)</f>
        <v>0</v>
      </c>
      <c r="L83" s="224">
        <f ca="1">IF(L$3="分類不明", 計算_移輸出入額!$BG84, L$133*計算_投入係数表!L83)</f>
        <v>0</v>
      </c>
      <c r="M83" s="224">
        <f ca="1">IF(M$3="分類不明", 計算_移輸出入額!$BG84, M$133*計算_投入係数表!M83)</f>
        <v>0</v>
      </c>
      <c r="N83" s="224">
        <f ca="1">IF(N$3="分類不明", 計算_移輸出入額!$BG84, N$133*計算_投入係数表!N83)</f>
        <v>0</v>
      </c>
      <c r="O83" s="224">
        <f ca="1">IF(O$3="分類不明", 計算_移輸出入額!$BG84, O$133*計算_投入係数表!O83)</f>
        <v>0</v>
      </c>
      <c r="P83" s="224" t="e">
        <f ca="1">IF(P$3="分類不明", 計算_移輸出入額!$BG84, P$133*計算_投入係数表!P83)</f>
        <v>#DIV/0!</v>
      </c>
      <c r="Q83" s="224" t="e">
        <f ca="1">IF(Q$3="分類不明", 計算_移輸出入額!$BG84, Q$133*計算_投入係数表!Q83)</f>
        <v>#DIV/0!</v>
      </c>
      <c r="R83" s="224" t="e">
        <f ca="1">IF(R$3="分類不明", 計算_移輸出入額!$BG84, R$133*計算_投入係数表!R83)</f>
        <v>#DIV/0!</v>
      </c>
      <c r="S83" s="224" t="e">
        <f ca="1">IF(S$3="分類不明", 計算_移輸出入額!$BG84, S$133*計算_投入係数表!S83)</f>
        <v>#DIV/0!</v>
      </c>
      <c r="T83" s="224" t="e">
        <f ca="1">IF(T$3="分類不明", 計算_移輸出入額!$BG84, T$133*計算_投入係数表!T83)</f>
        <v>#DIV/0!</v>
      </c>
      <c r="U83" s="224" t="e">
        <f ca="1">IF(U$3="分類不明", 計算_移輸出入額!$BG84, U$133*計算_投入係数表!U83)</f>
        <v>#DIV/0!</v>
      </c>
      <c r="V83" s="224" t="e">
        <f ca="1">IF(V$3="分類不明", 計算_移輸出入額!$BG84, V$133*計算_投入係数表!V83)</f>
        <v>#DIV/0!</v>
      </c>
      <c r="W83" s="224" t="e">
        <f ca="1">IF(W$3="分類不明", 計算_移輸出入額!$BG84, W$133*計算_投入係数表!W83)</f>
        <v>#DIV/0!</v>
      </c>
      <c r="X83" s="224" t="e">
        <f ca="1">IF(X$3="分類不明", 計算_移輸出入額!$BG84, X$133*計算_投入係数表!X83)</f>
        <v>#DIV/0!</v>
      </c>
      <c r="Y83" s="224" t="e">
        <f ca="1">IF(Y$3="分類不明", 計算_移輸出入額!$BG84, Y$133*計算_投入係数表!Y83)</f>
        <v>#DIV/0!</v>
      </c>
      <c r="Z83" s="224" t="e">
        <f ca="1">IF(Z$3="分類不明", 計算_移輸出入額!$BG84, Z$133*計算_投入係数表!Z83)</f>
        <v>#DIV/0!</v>
      </c>
      <c r="AA83" s="224" t="e">
        <f ca="1">IF(AA$3="分類不明", 計算_移輸出入額!$BG84, AA$133*計算_投入係数表!AA83)</f>
        <v>#DIV/0!</v>
      </c>
      <c r="AB83" s="224" t="e">
        <f ca="1">IF(AB$3="分類不明", 計算_移輸出入額!$BG84, AB$133*計算_投入係数表!AB83)</f>
        <v>#DIV/0!</v>
      </c>
      <c r="AC83" s="224" t="e">
        <f ca="1">IF(AC$3="分類不明", 計算_移輸出入額!$BG84, AC$133*計算_投入係数表!AC83)</f>
        <v>#DIV/0!</v>
      </c>
      <c r="AD83" s="224" t="e">
        <f ca="1">IF(AD$3="分類不明", 計算_移輸出入額!$BG84, AD$133*計算_投入係数表!AD83)</f>
        <v>#DIV/0!</v>
      </c>
      <c r="AE83" s="224" t="e">
        <f ca="1">IF(AE$3="分類不明", 計算_移輸出入額!$BG84, AE$133*計算_投入係数表!AE83)</f>
        <v>#DIV/0!</v>
      </c>
      <c r="AF83" s="224" t="e">
        <f ca="1">IF(AF$3="分類不明", 計算_移輸出入額!$BG84, AF$133*計算_投入係数表!AF83)</f>
        <v>#DIV/0!</v>
      </c>
      <c r="AG83" s="224" t="e">
        <f ca="1">IF(AG$3="分類不明", 計算_移輸出入額!$BG84, AG$133*計算_投入係数表!AG83)</f>
        <v>#DIV/0!</v>
      </c>
      <c r="AH83" s="224" t="e">
        <f ca="1">IF(AH$3="分類不明", 計算_移輸出入額!$BG84, AH$133*計算_投入係数表!AH83)</f>
        <v>#DIV/0!</v>
      </c>
      <c r="AI83" s="224" t="e">
        <f ca="1">IF(AI$3="分類不明", 計算_移輸出入額!$BG84, AI$133*計算_投入係数表!AI83)</f>
        <v>#DIV/0!</v>
      </c>
      <c r="AJ83" s="224" t="e">
        <f ca="1">IF(AJ$3="分類不明", 計算_移輸出入額!$BG84, AJ$133*計算_投入係数表!AJ83)</f>
        <v>#DIV/0!</v>
      </c>
      <c r="AK83" s="224" t="e">
        <f ca="1">IF(AK$3="分類不明", 計算_移輸出入額!$BG84, AK$133*計算_投入係数表!AK83)</f>
        <v>#DIV/0!</v>
      </c>
      <c r="AL83" s="224" t="e">
        <f ca="1">IF(AL$3="分類不明", 計算_移輸出入額!$BG84, AL$133*計算_投入係数表!AL83)</f>
        <v>#DIV/0!</v>
      </c>
      <c r="AM83" s="224" t="e">
        <f ca="1">IF(AM$3="分類不明", 計算_移輸出入額!$BG84, AM$133*計算_投入係数表!AM83)</f>
        <v>#DIV/0!</v>
      </c>
      <c r="AN83" s="224" t="e">
        <f ca="1">IF(AN$3="分類不明", 計算_移輸出入額!$BG84, AN$133*計算_投入係数表!AN83)</f>
        <v>#DIV/0!</v>
      </c>
      <c r="AO83" s="224" t="e">
        <f ca="1">IF(AO$3="分類不明", 計算_移輸出入額!$BG84, AO$133*計算_投入係数表!AO83)</f>
        <v>#DIV/0!</v>
      </c>
      <c r="AP83" s="224" t="e">
        <f ca="1">IF(AP$3="分類不明", 計算_移輸出入額!$BG84, AP$133*計算_投入係数表!AP83)</f>
        <v>#DIV/0!</v>
      </c>
      <c r="AQ83" s="224" t="e">
        <f ca="1">IF(AQ$3="分類不明", 計算_移輸出入額!$BG84, AQ$133*計算_投入係数表!AQ83)</f>
        <v>#DIV/0!</v>
      </c>
      <c r="AR83" s="224" t="e">
        <f ca="1">IF(AR$3="分類不明", 計算_移輸出入額!$BG84, AR$133*計算_投入係数表!AR83)</f>
        <v>#DIV/0!</v>
      </c>
      <c r="AS83" s="224" t="e">
        <f ca="1">IF(AS$3="分類不明", 計算_移輸出入額!$BG84, AS$133*計算_投入係数表!AS83)</f>
        <v>#DIV/0!</v>
      </c>
      <c r="AT83" s="224" t="e">
        <f ca="1">IF(AT$3="分類不明", 計算_移輸出入額!$BG84, AT$133*計算_投入係数表!AT83)</f>
        <v>#DIV/0!</v>
      </c>
      <c r="AU83" s="224" t="e">
        <f ca="1">IF(AU$3="分類不明", 計算_移輸出入額!$BG84, AU$133*計算_投入係数表!AU83)</f>
        <v>#DIV/0!</v>
      </c>
      <c r="AV83" s="224" t="e">
        <f ca="1">IF(AV$3="分類不明", 計算_移輸出入額!$BG84, AV$133*計算_投入係数表!AV83)</f>
        <v>#DIV/0!</v>
      </c>
      <c r="AW83" s="224" t="e">
        <f ca="1">IF(AW$3="分類不明", 計算_移輸出入額!$BG84, AW$133*計算_投入係数表!AW83)</f>
        <v>#DIV/0!</v>
      </c>
      <c r="AX83" s="224" t="e">
        <f ca="1">IF(AX$3="分類不明", 計算_移輸出入額!$BG84, AX$133*計算_投入係数表!AX83)</f>
        <v>#DIV/0!</v>
      </c>
      <c r="AY83" s="224" t="e">
        <f ca="1">IF(AY$3="分類不明", 計算_移輸出入額!$BG84, AY$133*計算_投入係数表!AY83)</f>
        <v>#DIV/0!</v>
      </c>
      <c r="AZ83" s="224" t="e">
        <f ca="1">IF(AZ$3="分類不明", 計算_移輸出入額!$BG84, AZ$133*計算_投入係数表!AZ83)</f>
        <v>#DIV/0!</v>
      </c>
      <c r="BA83" s="224" t="e">
        <f ca="1">IF(BA$3="分類不明", 計算_移輸出入額!$BG84, BA$133*計算_投入係数表!BA83)</f>
        <v>#DIV/0!</v>
      </c>
      <c r="BB83" s="224" t="e">
        <f ca="1">IF(BB$3="分類不明", 計算_移輸出入額!$BG84, BB$133*計算_投入係数表!BB83)</f>
        <v>#DIV/0!</v>
      </c>
      <c r="BC83" s="224" t="e">
        <f ca="1">IF(BC$3="分類不明", 計算_移輸出入額!$BG84, BC$133*計算_投入係数表!BC83)</f>
        <v>#DIV/0!</v>
      </c>
      <c r="BD83" s="224" t="e">
        <f ca="1">IF(BD$3="分類不明", 計算_移輸出入額!$BG84, BD$133*計算_投入係数表!BD83)</f>
        <v>#DIV/0!</v>
      </c>
      <c r="BE83" s="224" t="e">
        <f ca="1">IF(BE$3="分類不明", 計算_移輸出入額!$BG84, BE$133*計算_投入係数表!BE83)</f>
        <v>#DIV/0!</v>
      </c>
      <c r="BF83" s="224" t="e">
        <f ca="1">IF(BF$3="分類不明", 計算_移輸出入額!$BG84, BF$133*計算_投入係数表!BF83)</f>
        <v>#DIV/0!</v>
      </c>
      <c r="BG83" s="224" t="e">
        <f ca="1">IF(BG$3="分類不明", 計算_移輸出入額!$BG84, BG$133*計算_投入係数表!BG83)</f>
        <v>#DIV/0!</v>
      </c>
      <c r="BH83" s="224" t="e">
        <f ca="1">IF(BH$3="分類不明", 計算_移輸出入額!$BG84, BH$133*計算_投入係数表!BH83)</f>
        <v>#DIV/0!</v>
      </c>
      <c r="BI83" s="224" t="e">
        <f ca="1">IF(BI$3="分類不明", 計算_移輸出入額!$BG84, BI$133*計算_投入係数表!BI83)</f>
        <v>#DIV/0!</v>
      </c>
      <c r="BJ83" s="224" t="e">
        <f ca="1">IF(BJ$3="分類不明", 計算_移輸出入額!$BG84, BJ$133*計算_投入係数表!BJ83)</f>
        <v>#DIV/0!</v>
      </c>
      <c r="BK83" s="224" t="e">
        <f ca="1">IF(BK$3="分類不明", 計算_移輸出入額!$BG84, BK$133*計算_投入係数表!BK83)</f>
        <v>#DIV/0!</v>
      </c>
      <c r="BL83" s="224" t="e">
        <f ca="1">IF(BL$3="分類不明", 計算_移輸出入額!$BG84, BL$133*計算_投入係数表!BL83)</f>
        <v>#DIV/0!</v>
      </c>
      <c r="BM83" s="224" t="e">
        <f ca="1">IF(BM$3="分類不明", 計算_移輸出入額!$BG84, BM$133*計算_投入係数表!BM83)</f>
        <v>#DIV/0!</v>
      </c>
      <c r="BN83" s="224" t="e">
        <f ca="1">IF(BN$3="分類不明", 計算_移輸出入額!$BG84, BN$133*計算_投入係数表!BN83)</f>
        <v>#DIV/0!</v>
      </c>
      <c r="BO83" s="224" t="e">
        <f ca="1">IF(BO$3="分類不明", 計算_移輸出入額!$BG84, BO$133*計算_投入係数表!BO83)</f>
        <v>#DIV/0!</v>
      </c>
      <c r="BP83" s="224" t="e">
        <f ca="1">IF(BP$3="分類不明", 計算_移輸出入額!$BG84, BP$133*計算_投入係数表!BP83)</f>
        <v>#DIV/0!</v>
      </c>
      <c r="BQ83" s="224" t="e">
        <f ca="1">IF(BQ$3="分類不明", 計算_移輸出入額!$BG84, BQ$133*計算_投入係数表!BQ83)</f>
        <v>#DIV/0!</v>
      </c>
      <c r="BR83" s="224" t="e">
        <f ca="1">IF(BR$3="分類不明", 計算_移輸出入額!$BG84, BR$133*計算_投入係数表!BR83)</f>
        <v>#DIV/0!</v>
      </c>
      <c r="BS83" s="224" t="e">
        <f ca="1">IF(BS$3="分類不明", 計算_移輸出入額!$BG84, BS$133*計算_投入係数表!BS83)</f>
        <v>#DIV/0!</v>
      </c>
      <c r="BT83" s="224" t="e">
        <f ca="1">IF(BT$3="分類不明", 計算_移輸出入額!$BG84, BT$133*計算_投入係数表!BT83)</f>
        <v>#DIV/0!</v>
      </c>
      <c r="BU83" s="224" t="e">
        <f ca="1">IF(BU$3="分類不明", 計算_移輸出入額!$BG84, BU$133*計算_投入係数表!BU83)</f>
        <v>#DIV/0!</v>
      </c>
      <c r="BV83" s="224" t="e">
        <f ca="1">IF(BV$3="分類不明", 計算_移輸出入額!$BG84, BV$133*計算_投入係数表!BV83)</f>
        <v>#DIV/0!</v>
      </c>
      <c r="BW83" s="224" t="e">
        <f ca="1">IF(BW$3="分類不明", 計算_移輸出入額!$BG84, BW$133*計算_投入係数表!BW83)</f>
        <v>#DIV/0!</v>
      </c>
      <c r="BX83" s="224" t="e">
        <f ca="1">IF(BX$3="分類不明", 計算_移輸出入額!$BG84, BX$133*計算_投入係数表!BX83)</f>
        <v>#DIV/0!</v>
      </c>
      <c r="BY83" s="224" t="e">
        <f ca="1">IF(BY$3="分類不明", 計算_移輸出入額!$BG84, BY$133*計算_投入係数表!BY83)</f>
        <v>#DIV/0!</v>
      </c>
      <c r="BZ83" s="224" t="e">
        <f ca="1">IF(BZ$3="分類不明", 計算_移輸出入額!$BG84, BZ$133*計算_投入係数表!BZ83)</f>
        <v>#DIV/0!</v>
      </c>
      <c r="CA83" s="224" t="e">
        <f ca="1">IF(CA$3="分類不明", 計算_移輸出入額!$BG84, CA$133*計算_投入係数表!CA83)</f>
        <v>#DIV/0!</v>
      </c>
      <c r="CB83" s="224" t="e">
        <f ca="1">IF(CB$3="分類不明", 計算_移輸出入額!$BG84, CB$133*計算_投入係数表!CB83)</f>
        <v>#DIV/0!</v>
      </c>
      <c r="CC83" s="224" t="e">
        <f ca="1">IF(CC$3="分類不明", 計算_移輸出入額!$BG84, CC$133*計算_投入係数表!CC83)</f>
        <v>#DIV/0!</v>
      </c>
      <c r="CD83" s="224" t="e">
        <f ca="1">IF(CD$3="分類不明", 計算_移輸出入額!$BG84, CD$133*計算_投入係数表!CD83)</f>
        <v>#DIV/0!</v>
      </c>
      <c r="CE83" s="224" t="e">
        <f ca="1">IF(CE$3="分類不明", 計算_移輸出入額!$BG84, CE$133*計算_投入係数表!CE83)</f>
        <v>#DIV/0!</v>
      </c>
      <c r="CF83" s="224" t="e">
        <f ca="1">IF(CF$3="分類不明", 計算_移輸出入額!$BG84, CF$133*計算_投入係数表!CF83)</f>
        <v>#DIV/0!</v>
      </c>
      <c r="CG83" s="224" t="e">
        <f ca="1">IF(CG$3="分類不明", 計算_移輸出入額!$BG84, CG$133*計算_投入係数表!CG83)</f>
        <v>#DIV/0!</v>
      </c>
      <c r="CH83" s="224" t="e">
        <f ca="1">IF(CH$3="分類不明", 計算_移輸出入額!$BG84, CH$133*計算_投入係数表!CH83)</f>
        <v>#DIV/0!</v>
      </c>
      <c r="CI83" s="224" t="e">
        <f ca="1">IF(CI$3="分類不明", 計算_移輸出入額!$BG84, CI$133*計算_投入係数表!CI83)</f>
        <v>#DIV/0!</v>
      </c>
      <c r="CJ83" s="224" t="e">
        <f ca="1">IF(CJ$3="分類不明", 計算_移輸出入額!$BG84, CJ$133*計算_投入係数表!CJ83)</f>
        <v>#DIV/0!</v>
      </c>
      <c r="CK83" s="224" t="e">
        <f ca="1">IF(CK$3="分類不明", 計算_移輸出入額!$BG84, CK$133*計算_投入係数表!CK83)</f>
        <v>#DIV/0!</v>
      </c>
      <c r="CL83" s="224" t="e">
        <f ca="1">IF(CL$3="分類不明", 計算_移輸出入額!$BG84, CL$133*計算_投入係数表!CL83)</f>
        <v>#DIV/0!</v>
      </c>
      <c r="CM83" s="224" t="e">
        <f ca="1">IF(CM$3="分類不明", 計算_移輸出入額!$BG84, CM$133*計算_投入係数表!CM83)</f>
        <v>#DIV/0!</v>
      </c>
      <c r="CN83" s="224" t="e">
        <f ca="1">IF(CN$3="分類不明", 計算_移輸出入額!$BG84, CN$133*計算_投入係数表!CN83)</f>
        <v>#DIV/0!</v>
      </c>
      <c r="CO83" s="224" t="e">
        <f ca="1">IF(CO$3="分類不明", 計算_移輸出入額!$BG84, CO$133*計算_投入係数表!CO83)</f>
        <v>#DIV/0!</v>
      </c>
      <c r="CP83" s="224" t="e">
        <f ca="1">IF(CP$3="分類不明", 計算_移輸出入額!$BG84, CP$133*計算_投入係数表!CP83)</f>
        <v>#DIV/0!</v>
      </c>
      <c r="CQ83" s="224" t="e">
        <f ca="1">IF(CQ$3="分類不明", 計算_移輸出入額!$BG84, CQ$133*計算_投入係数表!CQ83)</f>
        <v>#DIV/0!</v>
      </c>
      <c r="CR83" s="224" t="e">
        <f ca="1">IF(CR$3="分類不明", 計算_移輸出入額!$BG84, CR$133*計算_投入係数表!CR83)</f>
        <v>#DIV/0!</v>
      </c>
      <c r="CS83" s="224" t="e">
        <f ca="1">IF(CS$3="分類不明", 計算_移輸出入額!$BG84, CS$133*計算_投入係数表!CS83)</f>
        <v>#DIV/0!</v>
      </c>
      <c r="CT83" s="224" t="e">
        <f ca="1">IF(CT$3="分類不明", 計算_移輸出入額!$BG84, CT$133*計算_投入係数表!CT83)</f>
        <v>#DIV/0!</v>
      </c>
      <c r="CU83" s="224" t="e">
        <f ca="1">IF(CU$3="分類不明", 計算_移輸出入額!$BG84, CU$133*計算_投入係数表!CU83)</f>
        <v>#DIV/0!</v>
      </c>
      <c r="CV83" s="224" t="e">
        <f ca="1">IF(CV$3="分類不明", 計算_移輸出入額!$BG84, CV$133*計算_投入係数表!CV83)</f>
        <v>#DIV/0!</v>
      </c>
      <c r="CW83" s="224" t="e">
        <f ca="1">IF(CW$3="分類不明", 計算_移輸出入額!$BG84, CW$133*計算_投入係数表!CW83)</f>
        <v>#DIV/0!</v>
      </c>
      <c r="CX83" s="224" t="e">
        <f ca="1">IF(CX$3="分類不明", 計算_移輸出入額!$BG84, CX$133*計算_投入係数表!CX83)</f>
        <v>#DIV/0!</v>
      </c>
      <c r="CY83" s="224" t="e">
        <f ca="1">IF(CY$3="分類不明", 計算_移輸出入額!$BG84, CY$133*計算_投入係数表!CY83)</f>
        <v>#DIV/0!</v>
      </c>
      <c r="CZ83" s="224" t="e">
        <f ca="1">IF(CZ$3="分類不明", 計算_移輸出入額!$BG84, CZ$133*計算_投入係数表!CZ83)</f>
        <v>#DIV/0!</v>
      </c>
      <c r="DA83" s="224" t="e">
        <f ca="1">IF(DA$3="分類不明", 計算_移輸出入額!$BG84, DA$133*計算_投入係数表!DA83)</f>
        <v>#DIV/0!</v>
      </c>
      <c r="DB83" s="224" t="e">
        <f ca="1">IF(DB$3="分類不明", 計算_移輸出入額!$BG84, DB$133*計算_投入係数表!DB83)</f>
        <v>#DIV/0!</v>
      </c>
      <c r="DC83" s="224" t="e">
        <f ca="1">IF(DC$3="分類不明", 計算_移輸出入額!$BG84, DC$133*計算_投入係数表!DC83)</f>
        <v>#DIV/0!</v>
      </c>
      <c r="DD83" s="224" t="e">
        <f ca="1">IF(DD$3="分類不明", 計算_移輸出入額!$BG84, DD$133*計算_投入係数表!DD83)</f>
        <v>#DIV/0!</v>
      </c>
      <c r="DE83" s="224" t="e">
        <f ca="1">IF(DE$3="分類不明", 計算_移輸出入額!$BG84, DE$133*計算_投入係数表!DE83)</f>
        <v>#DIV/0!</v>
      </c>
      <c r="DF83" s="224" t="e">
        <f ca="1">IF(DF$3="分類不明", 計算_移輸出入額!$BG84, DF$133*計算_投入係数表!DF83)</f>
        <v>#DIV/0!</v>
      </c>
      <c r="DG83" s="224" t="e">
        <f ca="1">IF(DG$3="分類不明", 計算_移輸出入額!$BG84, DG$133*計算_投入係数表!DG83)</f>
        <v>#DIV/0!</v>
      </c>
      <c r="DH83" s="224" t="e">
        <f ca="1">IF(DH$3="分類不明", 計算_移輸出入額!$BG84, DH$133*計算_投入係数表!DH83)</f>
        <v>#DIV/0!</v>
      </c>
      <c r="DI83" s="224" t="e">
        <f ca="1">IF(DI$3="分類不明", 計算_移輸出入額!$BG84, DI$133*計算_投入係数表!DI83)</f>
        <v>#DIV/0!</v>
      </c>
      <c r="DJ83" s="224" t="e">
        <f ca="1">IF(DJ$3="分類不明", 計算_移輸出入額!$BG84, DJ$133*計算_投入係数表!DJ83)</f>
        <v>#DIV/0!</v>
      </c>
      <c r="DK83" s="224" t="e">
        <f ca="1">IF(DK$3="分類不明", 計算_移輸出入額!$BG84, DK$133*計算_投入係数表!DK83)</f>
        <v>#DIV/0!</v>
      </c>
      <c r="DL83" s="224" t="e">
        <f ca="1">IF(DL$3="分類不明", 計算_移輸出入額!$BG84, DL$133*計算_投入係数表!DL83)</f>
        <v>#DIV/0!</v>
      </c>
      <c r="DM83" s="224" t="e">
        <f ca="1">IF(DM$3="分類不明", 計算_移輸出入額!$BG84, DM$133*計算_投入係数表!DM83)</f>
        <v>#DIV/0!</v>
      </c>
      <c r="DN83" s="224" t="e">
        <f ca="1">IF(DN$3="分類不明", 計算_移輸出入額!$BG84, DN$133*計算_投入係数表!DN83)</f>
        <v>#DIV/0!</v>
      </c>
      <c r="DO83" s="224" t="e">
        <f ca="1">IF(DO$3="分類不明", 計算_移輸出入額!$BG84, DO$133*計算_投入係数表!DO83)</f>
        <v>#DIV/0!</v>
      </c>
      <c r="DP83" s="224" t="e">
        <f ca="1">IF(DP$3="分類不明", 計算_移輸出入額!$BG84, DP$133*計算_投入係数表!DP83)</f>
        <v>#DIV/0!</v>
      </c>
      <c r="DQ83" s="224" t="e">
        <f ca="1">IF(DQ$3="分類不明", 計算_移輸出入額!$BG84, DQ$133*計算_投入係数表!DQ83)</f>
        <v>#DIV/0!</v>
      </c>
      <c r="DR83" s="224" t="e">
        <f ca="1">IF(DR$3="分類不明", 計算_移輸出入額!$BG84, DR$133*計算_投入係数表!DR83)</f>
        <v>#DIV/0!</v>
      </c>
      <c r="DS83" s="224" t="e">
        <f ca="1">IF(DS$3="分類不明", 計算_移輸出入額!$BG84, DS$133*計算_投入係数表!DS83)</f>
        <v>#DIV/0!</v>
      </c>
      <c r="DT83" s="225">
        <f t="shared" ca="1" si="7"/>
        <v>0</v>
      </c>
      <c r="DU83" s="214">
        <f>計算_基本取引表_調整前!DU83</f>
        <v>0</v>
      </c>
      <c r="DV83" s="214">
        <f>IF($C83="分類不明", 計算_基本取引表_調整前!DV83+_xlfn.AGGREGATE(9,6,計算_移輸出入額!$BF$5:$BF$124), 計算_基本取引表_調整前!DV83)</f>
        <v>0</v>
      </c>
      <c r="DW83" s="214">
        <f>計算_基本取引表_調整前!DW83</f>
        <v>0</v>
      </c>
      <c r="DX83" s="214">
        <f>計算_基本取引表_調整前!DX83</f>
        <v>0</v>
      </c>
      <c r="DY83" s="214">
        <f>計算_基本取引表_調整前!DY83</f>
        <v>0</v>
      </c>
      <c r="DZ83" s="214">
        <f>計算_基本取引表_調整前!DZ83</f>
        <v>0</v>
      </c>
      <c r="EA83" s="214" t="e">
        <f>計算_基本取引表_調整前!EA83</f>
        <v>#DIV/0!</v>
      </c>
      <c r="EB83" s="735">
        <f ca="1">IFERROR(SUMIF(振分, $C83, 入力_北海道基本取引表!EB$4:EB$124)*($EE83/SUMIF(振分, $C83, 入力_北海道基本取引表!$EG$4:$EG$107)), 0)</f>
        <v>0</v>
      </c>
      <c r="EC83" s="215" t="e">
        <f t="shared" si="8"/>
        <v>#DIV/0!</v>
      </c>
      <c r="ED83" s="216" t="e">
        <f t="shared" ca="1" si="9"/>
        <v>#DIV/0!</v>
      </c>
      <c r="EE83" s="214" t="e">
        <f ca="1"/>
        <v>#DIV/0!</v>
      </c>
      <c r="EF83" s="216" t="e">
        <f t="shared" ca="1" si="10"/>
        <v>#DIV/0!</v>
      </c>
      <c r="EG83" s="216" t="e">
        <f t="shared" ca="1" si="6"/>
        <v>#DIV/0!</v>
      </c>
      <c r="EH83" s="214" t="e">
        <f ca="1"/>
        <v>#DIV/0!</v>
      </c>
      <c r="EI83" s="216" t="e">
        <f t="shared" ca="1" si="11"/>
        <v>#DIV/0!</v>
      </c>
      <c r="EJ83" s="216" t="e">
        <f ca="1"/>
        <v>#DIV/0!</v>
      </c>
      <c r="EK83" s="215"/>
    </row>
    <row r="84" spans="2:141" s="6" customFormat="1" ht="15.75" hidden="1" customHeight="1" x14ac:dyDescent="0.25">
      <c r="B84" s="53">
        <v>81</v>
      </c>
      <c r="C84" s="192" t="str">
        <v>-</v>
      </c>
      <c r="D84" s="211">
        <f ca="1">IF(D$3="分類不明", 計算_移輸出入額!$BG85, D$133*計算_投入係数表!D84)</f>
        <v>0</v>
      </c>
      <c r="E84" s="212">
        <f ca="1">IF(E$3="分類不明", 計算_移輸出入額!$BG85, E$133*計算_投入係数表!E84)</f>
        <v>0</v>
      </c>
      <c r="F84" s="212">
        <f ca="1">IF(F$3="分類不明", 計算_移輸出入額!$BG85, F$133*計算_投入係数表!F84)</f>
        <v>0</v>
      </c>
      <c r="G84" s="212">
        <f ca="1">IF(G$3="分類不明", 計算_移輸出入額!$BG85, G$133*計算_投入係数表!G84)</f>
        <v>0</v>
      </c>
      <c r="H84" s="212">
        <f ca="1">IF(H$3="分類不明", 計算_移輸出入額!$BG85, H$133*計算_投入係数表!H84)</f>
        <v>0</v>
      </c>
      <c r="I84" s="212">
        <f ca="1">IF(I$3="分類不明", 計算_移輸出入額!$BG85, I$133*計算_投入係数表!I84)</f>
        <v>0</v>
      </c>
      <c r="J84" s="212">
        <f ca="1">IF(J$3="分類不明", 計算_移輸出入額!$BG85, J$133*計算_投入係数表!J84)</f>
        <v>0</v>
      </c>
      <c r="K84" s="212">
        <f ca="1">IF(K$3="分類不明", 計算_移輸出入額!$BG85, K$133*計算_投入係数表!K84)</f>
        <v>0</v>
      </c>
      <c r="L84" s="212">
        <f ca="1">IF(L$3="分類不明", 計算_移輸出入額!$BG85, L$133*計算_投入係数表!L84)</f>
        <v>0</v>
      </c>
      <c r="M84" s="212">
        <f ca="1">IF(M$3="分類不明", 計算_移輸出入額!$BG85, M$133*計算_投入係数表!M84)</f>
        <v>0</v>
      </c>
      <c r="N84" s="212">
        <f ca="1">IF(N$3="分類不明", 計算_移輸出入額!$BG85, N$133*計算_投入係数表!N84)</f>
        <v>0</v>
      </c>
      <c r="O84" s="212">
        <f ca="1">IF(O$3="分類不明", 計算_移輸出入額!$BG85, O$133*計算_投入係数表!O84)</f>
        <v>0</v>
      </c>
      <c r="P84" s="212" t="e">
        <f ca="1">IF(P$3="分類不明", 計算_移輸出入額!$BG85, P$133*計算_投入係数表!P84)</f>
        <v>#DIV/0!</v>
      </c>
      <c r="Q84" s="212" t="e">
        <f ca="1">IF(Q$3="分類不明", 計算_移輸出入額!$BG85, Q$133*計算_投入係数表!Q84)</f>
        <v>#DIV/0!</v>
      </c>
      <c r="R84" s="212" t="e">
        <f ca="1">IF(R$3="分類不明", 計算_移輸出入額!$BG85, R$133*計算_投入係数表!R84)</f>
        <v>#DIV/0!</v>
      </c>
      <c r="S84" s="212" t="e">
        <f ca="1">IF(S$3="分類不明", 計算_移輸出入額!$BG85, S$133*計算_投入係数表!S84)</f>
        <v>#DIV/0!</v>
      </c>
      <c r="T84" s="212" t="e">
        <f ca="1">IF(T$3="分類不明", 計算_移輸出入額!$BG85, T$133*計算_投入係数表!T84)</f>
        <v>#DIV/0!</v>
      </c>
      <c r="U84" s="212" t="e">
        <f ca="1">IF(U$3="分類不明", 計算_移輸出入額!$BG85, U$133*計算_投入係数表!U84)</f>
        <v>#DIV/0!</v>
      </c>
      <c r="V84" s="212" t="e">
        <f ca="1">IF(V$3="分類不明", 計算_移輸出入額!$BG85, V$133*計算_投入係数表!V84)</f>
        <v>#DIV/0!</v>
      </c>
      <c r="W84" s="212" t="e">
        <f ca="1">IF(W$3="分類不明", 計算_移輸出入額!$BG85, W$133*計算_投入係数表!W84)</f>
        <v>#DIV/0!</v>
      </c>
      <c r="X84" s="212" t="e">
        <f ca="1">IF(X$3="分類不明", 計算_移輸出入額!$BG85, X$133*計算_投入係数表!X84)</f>
        <v>#DIV/0!</v>
      </c>
      <c r="Y84" s="212" t="e">
        <f ca="1">IF(Y$3="分類不明", 計算_移輸出入額!$BG85, Y$133*計算_投入係数表!Y84)</f>
        <v>#DIV/0!</v>
      </c>
      <c r="Z84" s="212" t="e">
        <f ca="1">IF(Z$3="分類不明", 計算_移輸出入額!$BG85, Z$133*計算_投入係数表!Z84)</f>
        <v>#DIV/0!</v>
      </c>
      <c r="AA84" s="212" t="e">
        <f ca="1">IF(AA$3="分類不明", 計算_移輸出入額!$BG85, AA$133*計算_投入係数表!AA84)</f>
        <v>#DIV/0!</v>
      </c>
      <c r="AB84" s="212" t="e">
        <f ca="1">IF(AB$3="分類不明", 計算_移輸出入額!$BG85, AB$133*計算_投入係数表!AB84)</f>
        <v>#DIV/0!</v>
      </c>
      <c r="AC84" s="212" t="e">
        <f ca="1">IF(AC$3="分類不明", 計算_移輸出入額!$BG85, AC$133*計算_投入係数表!AC84)</f>
        <v>#DIV/0!</v>
      </c>
      <c r="AD84" s="212" t="e">
        <f ca="1">IF(AD$3="分類不明", 計算_移輸出入額!$BG85, AD$133*計算_投入係数表!AD84)</f>
        <v>#DIV/0!</v>
      </c>
      <c r="AE84" s="212" t="e">
        <f ca="1">IF(AE$3="分類不明", 計算_移輸出入額!$BG85, AE$133*計算_投入係数表!AE84)</f>
        <v>#DIV/0!</v>
      </c>
      <c r="AF84" s="212" t="e">
        <f ca="1">IF(AF$3="分類不明", 計算_移輸出入額!$BG85, AF$133*計算_投入係数表!AF84)</f>
        <v>#DIV/0!</v>
      </c>
      <c r="AG84" s="212" t="e">
        <f ca="1">IF(AG$3="分類不明", 計算_移輸出入額!$BG85, AG$133*計算_投入係数表!AG84)</f>
        <v>#DIV/0!</v>
      </c>
      <c r="AH84" s="212" t="e">
        <f ca="1">IF(AH$3="分類不明", 計算_移輸出入額!$BG85, AH$133*計算_投入係数表!AH84)</f>
        <v>#DIV/0!</v>
      </c>
      <c r="AI84" s="212" t="e">
        <f ca="1">IF(AI$3="分類不明", 計算_移輸出入額!$BG85, AI$133*計算_投入係数表!AI84)</f>
        <v>#DIV/0!</v>
      </c>
      <c r="AJ84" s="212" t="e">
        <f ca="1">IF(AJ$3="分類不明", 計算_移輸出入額!$BG85, AJ$133*計算_投入係数表!AJ84)</f>
        <v>#DIV/0!</v>
      </c>
      <c r="AK84" s="212" t="e">
        <f ca="1">IF(AK$3="分類不明", 計算_移輸出入額!$BG85, AK$133*計算_投入係数表!AK84)</f>
        <v>#DIV/0!</v>
      </c>
      <c r="AL84" s="212" t="e">
        <f ca="1">IF(AL$3="分類不明", 計算_移輸出入額!$BG85, AL$133*計算_投入係数表!AL84)</f>
        <v>#DIV/0!</v>
      </c>
      <c r="AM84" s="212" t="e">
        <f ca="1">IF(AM$3="分類不明", 計算_移輸出入額!$BG85, AM$133*計算_投入係数表!AM84)</f>
        <v>#DIV/0!</v>
      </c>
      <c r="AN84" s="212" t="e">
        <f ca="1">IF(AN$3="分類不明", 計算_移輸出入額!$BG85, AN$133*計算_投入係数表!AN84)</f>
        <v>#DIV/0!</v>
      </c>
      <c r="AO84" s="212" t="e">
        <f ca="1">IF(AO$3="分類不明", 計算_移輸出入額!$BG85, AO$133*計算_投入係数表!AO84)</f>
        <v>#DIV/0!</v>
      </c>
      <c r="AP84" s="212" t="e">
        <f ca="1">IF(AP$3="分類不明", 計算_移輸出入額!$BG85, AP$133*計算_投入係数表!AP84)</f>
        <v>#DIV/0!</v>
      </c>
      <c r="AQ84" s="212" t="e">
        <f ca="1">IF(AQ$3="分類不明", 計算_移輸出入額!$BG85, AQ$133*計算_投入係数表!AQ84)</f>
        <v>#DIV/0!</v>
      </c>
      <c r="AR84" s="212" t="e">
        <f ca="1">IF(AR$3="分類不明", 計算_移輸出入額!$BG85, AR$133*計算_投入係数表!AR84)</f>
        <v>#DIV/0!</v>
      </c>
      <c r="AS84" s="212" t="e">
        <f ca="1">IF(AS$3="分類不明", 計算_移輸出入額!$BG85, AS$133*計算_投入係数表!AS84)</f>
        <v>#DIV/0!</v>
      </c>
      <c r="AT84" s="212" t="e">
        <f ca="1">IF(AT$3="分類不明", 計算_移輸出入額!$BG85, AT$133*計算_投入係数表!AT84)</f>
        <v>#DIV/0!</v>
      </c>
      <c r="AU84" s="212" t="e">
        <f ca="1">IF(AU$3="分類不明", 計算_移輸出入額!$BG85, AU$133*計算_投入係数表!AU84)</f>
        <v>#DIV/0!</v>
      </c>
      <c r="AV84" s="212" t="e">
        <f ca="1">IF(AV$3="分類不明", 計算_移輸出入額!$BG85, AV$133*計算_投入係数表!AV84)</f>
        <v>#DIV/0!</v>
      </c>
      <c r="AW84" s="212" t="e">
        <f ca="1">IF(AW$3="分類不明", 計算_移輸出入額!$BG85, AW$133*計算_投入係数表!AW84)</f>
        <v>#DIV/0!</v>
      </c>
      <c r="AX84" s="212" t="e">
        <f ca="1">IF(AX$3="分類不明", 計算_移輸出入額!$BG85, AX$133*計算_投入係数表!AX84)</f>
        <v>#DIV/0!</v>
      </c>
      <c r="AY84" s="212" t="e">
        <f ca="1">IF(AY$3="分類不明", 計算_移輸出入額!$BG85, AY$133*計算_投入係数表!AY84)</f>
        <v>#DIV/0!</v>
      </c>
      <c r="AZ84" s="212" t="e">
        <f ca="1">IF(AZ$3="分類不明", 計算_移輸出入額!$BG85, AZ$133*計算_投入係数表!AZ84)</f>
        <v>#DIV/0!</v>
      </c>
      <c r="BA84" s="212" t="e">
        <f ca="1">IF(BA$3="分類不明", 計算_移輸出入額!$BG85, BA$133*計算_投入係数表!BA84)</f>
        <v>#DIV/0!</v>
      </c>
      <c r="BB84" s="212" t="e">
        <f ca="1">IF(BB$3="分類不明", 計算_移輸出入額!$BG85, BB$133*計算_投入係数表!BB84)</f>
        <v>#DIV/0!</v>
      </c>
      <c r="BC84" s="212" t="e">
        <f ca="1">IF(BC$3="分類不明", 計算_移輸出入額!$BG85, BC$133*計算_投入係数表!BC84)</f>
        <v>#DIV/0!</v>
      </c>
      <c r="BD84" s="212" t="e">
        <f ca="1">IF(BD$3="分類不明", 計算_移輸出入額!$BG85, BD$133*計算_投入係数表!BD84)</f>
        <v>#DIV/0!</v>
      </c>
      <c r="BE84" s="212" t="e">
        <f ca="1">IF(BE$3="分類不明", 計算_移輸出入額!$BG85, BE$133*計算_投入係数表!BE84)</f>
        <v>#DIV/0!</v>
      </c>
      <c r="BF84" s="212" t="e">
        <f ca="1">IF(BF$3="分類不明", 計算_移輸出入額!$BG85, BF$133*計算_投入係数表!BF84)</f>
        <v>#DIV/0!</v>
      </c>
      <c r="BG84" s="212" t="e">
        <f ca="1">IF(BG$3="分類不明", 計算_移輸出入額!$BG85, BG$133*計算_投入係数表!BG84)</f>
        <v>#DIV/0!</v>
      </c>
      <c r="BH84" s="212" t="e">
        <f ca="1">IF(BH$3="分類不明", 計算_移輸出入額!$BG85, BH$133*計算_投入係数表!BH84)</f>
        <v>#DIV/0!</v>
      </c>
      <c r="BI84" s="212" t="e">
        <f ca="1">IF(BI$3="分類不明", 計算_移輸出入額!$BG85, BI$133*計算_投入係数表!BI84)</f>
        <v>#DIV/0!</v>
      </c>
      <c r="BJ84" s="212" t="e">
        <f ca="1">IF(BJ$3="分類不明", 計算_移輸出入額!$BG85, BJ$133*計算_投入係数表!BJ84)</f>
        <v>#DIV/0!</v>
      </c>
      <c r="BK84" s="212" t="e">
        <f ca="1">IF(BK$3="分類不明", 計算_移輸出入額!$BG85, BK$133*計算_投入係数表!BK84)</f>
        <v>#DIV/0!</v>
      </c>
      <c r="BL84" s="212" t="e">
        <f ca="1">IF(BL$3="分類不明", 計算_移輸出入額!$BG85, BL$133*計算_投入係数表!BL84)</f>
        <v>#DIV/0!</v>
      </c>
      <c r="BM84" s="212" t="e">
        <f ca="1">IF(BM$3="分類不明", 計算_移輸出入額!$BG85, BM$133*計算_投入係数表!BM84)</f>
        <v>#DIV/0!</v>
      </c>
      <c r="BN84" s="212" t="e">
        <f ca="1">IF(BN$3="分類不明", 計算_移輸出入額!$BG85, BN$133*計算_投入係数表!BN84)</f>
        <v>#DIV/0!</v>
      </c>
      <c r="BO84" s="212" t="e">
        <f ca="1">IF(BO$3="分類不明", 計算_移輸出入額!$BG85, BO$133*計算_投入係数表!BO84)</f>
        <v>#DIV/0!</v>
      </c>
      <c r="BP84" s="212" t="e">
        <f ca="1">IF(BP$3="分類不明", 計算_移輸出入額!$BG85, BP$133*計算_投入係数表!BP84)</f>
        <v>#DIV/0!</v>
      </c>
      <c r="BQ84" s="212" t="e">
        <f ca="1">IF(BQ$3="分類不明", 計算_移輸出入額!$BG85, BQ$133*計算_投入係数表!BQ84)</f>
        <v>#DIV/0!</v>
      </c>
      <c r="BR84" s="212" t="e">
        <f ca="1">IF(BR$3="分類不明", 計算_移輸出入額!$BG85, BR$133*計算_投入係数表!BR84)</f>
        <v>#DIV/0!</v>
      </c>
      <c r="BS84" s="212" t="e">
        <f ca="1">IF(BS$3="分類不明", 計算_移輸出入額!$BG85, BS$133*計算_投入係数表!BS84)</f>
        <v>#DIV/0!</v>
      </c>
      <c r="BT84" s="212" t="e">
        <f ca="1">IF(BT$3="分類不明", 計算_移輸出入額!$BG85, BT$133*計算_投入係数表!BT84)</f>
        <v>#DIV/0!</v>
      </c>
      <c r="BU84" s="212" t="e">
        <f ca="1">IF(BU$3="分類不明", 計算_移輸出入額!$BG85, BU$133*計算_投入係数表!BU84)</f>
        <v>#DIV/0!</v>
      </c>
      <c r="BV84" s="212" t="e">
        <f ca="1">IF(BV$3="分類不明", 計算_移輸出入額!$BG85, BV$133*計算_投入係数表!BV84)</f>
        <v>#DIV/0!</v>
      </c>
      <c r="BW84" s="212" t="e">
        <f ca="1">IF(BW$3="分類不明", 計算_移輸出入額!$BG85, BW$133*計算_投入係数表!BW84)</f>
        <v>#DIV/0!</v>
      </c>
      <c r="BX84" s="212" t="e">
        <f ca="1">IF(BX$3="分類不明", 計算_移輸出入額!$BG85, BX$133*計算_投入係数表!BX84)</f>
        <v>#DIV/0!</v>
      </c>
      <c r="BY84" s="212" t="e">
        <f ca="1">IF(BY$3="分類不明", 計算_移輸出入額!$BG85, BY$133*計算_投入係数表!BY84)</f>
        <v>#DIV/0!</v>
      </c>
      <c r="BZ84" s="212" t="e">
        <f ca="1">IF(BZ$3="分類不明", 計算_移輸出入額!$BG85, BZ$133*計算_投入係数表!BZ84)</f>
        <v>#DIV/0!</v>
      </c>
      <c r="CA84" s="212" t="e">
        <f ca="1">IF(CA$3="分類不明", 計算_移輸出入額!$BG85, CA$133*計算_投入係数表!CA84)</f>
        <v>#DIV/0!</v>
      </c>
      <c r="CB84" s="212" t="e">
        <f ca="1">IF(CB$3="分類不明", 計算_移輸出入額!$BG85, CB$133*計算_投入係数表!CB84)</f>
        <v>#DIV/0!</v>
      </c>
      <c r="CC84" s="212" t="e">
        <f ca="1">IF(CC$3="分類不明", 計算_移輸出入額!$BG85, CC$133*計算_投入係数表!CC84)</f>
        <v>#DIV/0!</v>
      </c>
      <c r="CD84" s="212" t="e">
        <f ca="1">IF(CD$3="分類不明", 計算_移輸出入額!$BG85, CD$133*計算_投入係数表!CD84)</f>
        <v>#DIV/0!</v>
      </c>
      <c r="CE84" s="212" t="e">
        <f ca="1">IF(CE$3="分類不明", 計算_移輸出入額!$BG85, CE$133*計算_投入係数表!CE84)</f>
        <v>#DIV/0!</v>
      </c>
      <c r="CF84" s="212" t="e">
        <f ca="1">IF(CF$3="分類不明", 計算_移輸出入額!$BG85, CF$133*計算_投入係数表!CF84)</f>
        <v>#DIV/0!</v>
      </c>
      <c r="CG84" s="212" t="e">
        <f ca="1">IF(CG$3="分類不明", 計算_移輸出入額!$BG85, CG$133*計算_投入係数表!CG84)</f>
        <v>#DIV/0!</v>
      </c>
      <c r="CH84" s="212" t="e">
        <f ca="1">IF(CH$3="分類不明", 計算_移輸出入額!$BG85, CH$133*計算_投入係数表!CH84)</f>
        <v>#DIV/0!</v>
      </c>
      <c r="CI84" s="212" t="e">
        <f ca="1">IF(CI$3="分類不明", 計算_移輸出入額!$BG85, CI$133*計算_投入係数表!CI84)</f>
        <v>#DIV/0!</v>
      </c>
      <c r="CJ84" s="212" t="e">
        <f ca="1">IF(CJ$3="分類不明", 計算_移輸出入額!$BG85, CJ$133*計算_投入係数表!CJ84)</f>
        <v>#DIV/0!</v>
      </c>
      <c r="CK84" s="212" t="e">
        <f ca="1">IF(CK$3="分類不明", 計算_移輸出入額!$BG85, CK$133*計算_投入係数表!CK84)</f>
        <v>#DIV/0!</v>
      </c>
      <c r="CL84" s="212" t="e">
        <f ca="1">IF(CL$3="分類不明", 計算_移輸出入額!$BG85, CL$133*計算_投入係数表!CL84)</f>
        <v>#DIV/0!</v>
      </c>
      <c r="CM84" s="212" t="e">
        <f ca="1">IF(CM$3="分類不明", 計算_移輸出入額!$BG85, CM$133*計算_投入係数表!CM84)</f>
        <v>#DIV/0!</v>
      </c>
      <c r="CN84" s="212" t="e">
        <f ca="1">IF(CN$3="分類不明", 計算_移輸出入額!$BG85, CN$133*計算_投入係数表!CN84)</f>
        <v>#DIV/0!</v>
      </c>
      <c r="CO84" s="212" t="e">
        <f ca="1">IF(CO$3="分類不明", 計算_移輸出入額!$BG85, CO$133*計算_投入係数表!CO84)</f>
        <v>#DIV/0!</v>
      </c>
      <c r="CP84" s="212" t="e">
        <f ca="1">IF(CP$3="分類不明", 計算_移輸出入額!$BG85, CP$133*計算_投入係数表!CP84)</f>
        <v>#DIV/0!</v>
      </c>
      <c r="CQ84" s="212" t="e">
        <f ca="1">IF(CQ$3="分類不明", 計算_移輸出入額!$BG85, CQ$133*計算_投入係数表!CQ84)</f>
        <v>#DIV/0!</v>
      </c>
      <c r="CR84" s="212" t="e">
        <f ca="1">IF(CR$3="分類不明", 計算_移輸出入額!$BG85, CR$133*計算_投入係数表!CR84)</f>
        <v>#DIV/0!</v>
      </c>
      <c r="CS84" s="212" t="e">
        <f ca="1">IF(CS$3="分類不明", 計算_移輸出入額!$BG85, CS$133*計算_投入係数表!CS84)</f>
        <v>#DIV/0!</v>
      </c>
      <c r="CT84" s="212" t="e">
        <f ca="1">IF(CT$3="分類不明", 計算_移輸出入額!$BG85, CT$133*計算_投入係数表!CT84)</f>
        <v>#DIV/0!</v>
      </c>
      <c r="CU84" s="212" t="e">
        <f ca="1">IF(CU$3="分類不明", 計算_移輸出入額!$BG85, CU$133*計算_投入係数表!CU84)</f>
        <v>#DIV/0!</v>
      </c>
      <c r="CV84" s="212" t="e">
        <f ca="1">IF(CV$3="分類不明", 計算_移輸出入額!$BG85, CV$133*計算_投入係数表!CV84)</f>
        <v>#DIV/0!</v>
      </c>
      <c r="CW84" s="212" t="e">
        <f ca="1">IF(CW$3="分類不明", 計算_移輸出入額!$BG85, CW$133*計算_投入係数表!CW84)</f>
        <v>#DIV/0!</v>
      </c>
      <c r="CX84" s="212" t="e">
        <f ca="1">IF(CX$3="分類不明", 計算_移輸出入額!$BG85, CX$133*計算_投入係数表!CX84)</f>
        <v>#DIV/0!</v>
      </c>
      <c r="CY84" s="212" t="e">
        <f ca="1">IF(CY$3="分類不明", 計算_移輸出入額!$BG85, CY$133*計算_投入係数表!CY84)</f>
        <v>#DIV/0!</v>
      </c>
      <c r="CZ84" s="212" t="e">
        <f ca="1">IF(CZ$3="分類不明", 計算_移輸出入額!$BG85, CZ$133*計算_投入係数表!CZ84)</f>
        <v>#DIV/0!</v>
      </c>
      <c r="DA84" s="212" t="e">
        <f ca="1">IF(DA$3="分類不明", 計算_移輸出入額!$BG85, DA$133*計算_投入係数表!DA84)</f>
        <v>#DIV/0!</v>
      </c>
      <c r="DB84" s="212" t="e">
        <f ca="1">IF(DB$3="分類不明", 計算_移輸出入額!$BG85, DB$133*計算_投入係数表!DB84)</f>
        <v>#DIV/0!</v>
      </c>
      <c r="DC84" s="212" t="e">
        <f ca="1">IF(DC$3="分類不明", 計算_移輸出入額!$BG85, DC$133*計算_投入係数表!DC84)</f>
        <v>#DIV/0!</v>
      </c>
      <c r="DD84" s="212" t="e">
        <f ca="1">IF(DD$3="分類不明", 計算_移輸出入額!$BG85, DD$133*計算_投入係数表!DD84)</f>
        <v>#DIV/0!</v>
      </c>
      <c r="DE84" s="212" t="e">
        <f ca="1">IF(DE$3="分類不明", 計算_移輸出入額!$BG85, DE$133*計算_投入係数表!DE84)</f>
        <v>#DIV/0!</v>
      </c>
      <c r="DF84" s="212" t="e">
        <f ca="1">IF(DF$3="分類不明", 計算_移輸出入額!$BG85, DF$133*計算_投入係数表!DF84)</f>
        <v>#DIV/0!</v>
      </c>
      <c r="DG84" s="212" t="e">
        <f ca="1">IF(DG$3="分類不明", 計算_移輸出入額!$BG85, DG$133*計算_投入係数表!DG84)</f>
        <v>#DIV/0!</v>
      </c>
      <c r="DH84" s="212" t="e">
        <f ca="1">IF(DH$3="分類不明", 計算_移輸出入額!$BG85, DH$133*計算_投入係数表!DH84)</f>
        <v>#DIV/0!</v>
      </c>
      <c r="DI84" s="212" t="e">
        <f ca="1">IF(DI$3="分類不明", 計算_移輸出入額!$BG85, DI$133*計算_投入係数表!DI84)</f>
        <v>#DIV/0!</v>
      </c>
      <c r="DJ84" s="212" t="e">
        <f ca="1">IF(DJ$3="分類不明", 計算_移輸出入額!$BG85, DJ$133*計算_投入係数表!DJ84)</f>
        <v>#DIV/0!</v>
      </c>
      <c r="DK84" s="212" t="e">
        <f ca="1">IF(DK$3="分類不明", 計算_移輸出入額!$BG85, DK$133*計算_投入係数表!DK84)</f>
        <v>#DIV/0!</v>
      </c>
      <c r="DL84" s="212" t="e">
        <f ca="1">IF(DL$3="分類不明", 計算_移輸出入額!$BG85, DL$133*計算_投入係数表!DL84)</f>
        <v>#DIV/0!</v>
      </c>
      <c r="DM84" s="212" t="e">
        <f ca="1">IF(DM$3="分類不明", 計算_移輸出入額!$BG85, DM$133*計算_投入係数表!DM84)</f>
        <v>#DIV/0!</v>
      </c>
      <c r="DN84" s="212" t="e">
        <f ca="1">IF(DN$3="分類不明", 計算_移輸出入額!$BG85, DN$133*計算_投入係数表!DN84)</f>
        <v>#DIV/0!</v>
      </c>
      <c r="DO84" s="212" t="e">
        <f ca="1">IF(DO$3="分類不明", 計算_移輸出入額!$BG85, DO$133*計算_投入係数表!DO84)</f>
        <v>#DIV/0!</v>
      </c>
      <c r="DP84" s="212" t="e">
        <f ca="1">IF(DP$3="分類不明", 計算_移輸出入額!$BG85, DP$133*計算_投入係数表!DP84)</f>
        <v>#DIV/0!</v>
      </c>
      <c r="DQ84" s="212" t="e">
        <f ca="1">IF(DQ$3="分類不明", 計算_移輸出入額!$BG85, DQ$133*計算_投入係数表!DQ84)</f>
        <v>#DIV/0!</v>
      </c>
      <c r="DR84" s="212" t="e">
        <f ca="1">IF(DR$3="分類不明", 計算_移輸出入額!$BG85, DR$133*計算_投入係数表!DR84)</f>
        <v>#DIV/0!</v>
      </c>
      <c r="DS84" s="212" t="e">
        <f ca="1">IF(DS$3="分類不明", 計算_移輸出入額!$BG85, DS$133*計算_投入係数表!DS84)</f>
        <v>#DIV/0!</v>
      </c>
      <c r="DT84" s="213">
        <f t="shared" ca="1" si="7"/>
        <v>0</v>
      </c>
      <c r="DU84" s="220">
        <f>計算_基本取引表_調整前!DU84</f>
        <v>0</v>
      </c>
      <c r="DV84" s="220">
        <f>IF($C84="分類不明", 計算_基本取引表_調整前!DV84+_xlfn.AGGREGATE(9,6,計算_移輸出入額!$BF$5:$BF$124), 計算_基本取引表_調整前!DV84)</f>
        <v>0</v>
      </c>
      <c r="DW84" s="220">
        <f>計算_基本取引表_調整前!DW84</f>
        <v>0</v>
      </c>
      <c r="DX84" s="220">
        <f>計算_基本取引表_調整前!DX84</f>
        <v>0</v>
      </c>
      <c r="DY84" s="220">
        <f>計算_基本取引表_調整前!DY84</f>
        <v>0</v>
      </c>
      <c r="DZ84" s="220">
        <f>計算_基本取引表_調整前!DZ84</f>
        <v>0</v>
      </c>
      <c r="EA84" s="220" t="e">
        <f>計算_基本取引表_調整前!EA84</f>
        <v>#DIV/0!</v>
      </c>
      <c r="EB84" s="736">
        <f ca="1">IFERROR(SUMIF(振分, $C84, 入力_北海道基本取引表!EB$4:EB$124)*($EE84/SUMIF(振分, $C84, 入力_北海道基本取引表!$EG$4:$EG$107)), 0)</f>
        <v>0</v>
      </c>
      <c r="EC84" s="221" t="e">
        <f t="shared" si="8"/>
        <v>#DIV/0!</v>
      </c>
      <c r="ED84" s="222" t="e">
        <f t="shared" ca="1" si="9"/>
        <v>#DIV/0!</v>
      </c>
      <c r="EE84" s="220" t="e">
        <f ca="1"/>
        <v>#DIV/0!</v>
      </c>
      <c r="EF84" s="222" t="e">
        <f t="shared" ca="1" si="10"/>
        <v>#DIV/0!</v>
      </c>
      <c r="EG84" s="222" t="e">
        <f t="shared" ca="1" si="6"/>
        <v>#DIV/0!</v>
      </c>
      <c r="EH84" s="220" t="e">
        <f ca="1"/>
        <v>#DIV/0!</v>
      </c>
      <c r="EI84" s="222" t="e">
        <f t="shared" ca="1" si="11"/>
        <v>#DIV/0!</v>
      </c>
      <c r="EJ84" s="216" t="e">
        <f ca="1"/>
        <v>#DIV/0!</v>
      </c>
      <c r="EK84" s="215"/>
    </row>
    <row r="85" spans="2:141" s="6" customFormat="1" ht="15.75" hidden="1" customHeight="1" x14ac:dyDescent="0.25">
      <c r="B85" s="53">
        <v>82</v>
      </c>
      <c r="C85" s="192" t="str">
        <v>-</v>
      </c>
      <c r="D85" s="211">
        <f ca="1">IF(D$3="分類不明", 計算_移輸出入額!$BG86, D$133*計算_投入係数表!D85)</f>
        <v>0</v>
      </c>
      <c r="E85" s="212">
        <f ca="1">IF(E$3="分類不明", 計算_移輸出入額!$BG86, E$133*計算_投入係数表!E85)</f>
        <v>0</v>
      </c>
      <c r="F85" s="212">
        <f ca="1">IF(F$3="分類不明", 計算_移輸出入額!$BG86, F$133*計算_投入係数表!F85)</f>
        <v>0</v>
      </c>
      <c r="G85" s="212">
        <f ca="1">IF(G$3="分類不明", 計算_移輸出入額!$BG86, G$133*計算_投入係数表!G85)</f>
        <v>0</v>
      </c>
      <c r="H85" s="212">
        <f ca="1">IF(H$3="分類不明", 計算_移輸出入額!$BG86, H$133*計算_投入係数表!H85)</f>
        <v>0</v>
      </c>
      <c r="I85" s="212">
        <f ca="1">IF(I$3="分類不明", 計算_移輸出入額!$BG86, I$133*計算_投入係数表!I85)</f>
        <v>0</v>
      </c>
      <c r="J85" s="212">
        <f ca="1">IF(J$3="分類不明", 計算_移輸出入額!$BG86, J$133*計算_投入係数表!J85)</f>
        <v>0</v>
      </c>
      <c r="K85" s="212">
        <f ca="1">IF(K$3="分類不明", 計算_移輸出入額!$BG86, K$133*計算_投入係数表!K85)</f>
        <v>0</v>
      </c>
      <c r="L85" s="212">
        <f ca="1">IF(L$3="分類不明", 計算_移輸出入額!$BG86, L$133*計算_投入係数表!L85)</f>
        <v>0</v>
      </c>
      <c r="M85" s="212">
        <f ca="1">IF(M$3="分類不明", 計算_移輸出入額!$BG86, M$133*計算_投入係数表!M85)</f>
        <v>0</v>
      </c>
      <c r="N85" s="212">
        <f ca="1">IF(N$3="分類不明", 計算_移輸出入額!$BG86, N$133*計算_投入係数表!N85)</f>
        <v>0</v>
      </c>
      <c r="O85" s="212">
        <f ca="1">IF(O$3="分類不明", 計算_移輸出入額!$BG86, O$133*計算_投入係数表!O85)</f>
        <v>0</v>
      </c>
      <c r="P85" s="212" t="e">
        <f ca="1">IF(P$3="分類不明", 計算_移輸出入額!$BG86, P$133*計算_投入係数表!P85)</f>
        <v>#DIV/0!</v>
      </c>
      <c r="Q85" s="212" t="e">
        <f ca="1">IF(Q$3="分類不明", 計算_移輸出入額!$BG86, Q$133*計算_投入係数表!Q85)</f>
        <v>#DIV/0!</v>
      </c>
      <c r="R85" s="212" t="e">
        <f ca="1">IF(R$3="分類不明", 計算_移輸出入額!$BG86, R$133*計算_投入係数表!R85)</f>
        <v>#DIV/0!</v>
      </c>
      <c r="S85" s="212" t="e">
        <f ca="1">IF(S$3="分類不明", 計算_移輸出入額!$BG86, S$133*計算_投入係数表!S85)</f>
        <v>#DIV/0!</v>
      </c>
      <c r="T85" s="212" t="e">
        <f ca="1">IF(T$3="分類不明", 計算_移輸出入額!$BG86, T$133*計算_投入係数表!T85)</f>
        <v>#DIV/0!</v>
      </c>
      <c r="U85" s="212" t="e">
        <f ca="1">IF(U$3="分類不明", 計算_移輸出入額!$BG86, U$133*計算_投入係数表!U85)</f>
        <v>#DIV/0!</v>
      </c>
      <c r="V85" s="212" t="e">
        <f ca="1">IF(V$3="分類不明", 計算_移輸出入額!$BG86, V$133*計算_投入係数表!V85)</f>
        <v>#DIV/0!</v>
      </c>
      <c r="W85" s="212" t="e">
        <f ca="1">IF(W$3="分類不明", 計算_移輸出入額!$BG86, W$133*計算_投入係数表!W85)</f>
        <v>#DIV/0!</v>
      </c>
      <c r="X85" s="212" t="e">
        <f ca="1">IF(X$3="分類不明", 計算_移輸出入額!$BG86, X$133*計算_投入係数表!X85)</f>
        <v>#DIV/0!</v>
      </c>
      <c r="Y85" s="212" t="e">
        <f ca="1">IF(Y$3="分類不明", 計算_移輸出入額!$BG86, Y$133*計算_投入係数表!Y85)</f>
        <v>#DIV/0!</v>
      </c>
      <c r="Z85" s="212" t="e">
        <f ca="1">IF(Z$3="分類不明", 計算_移輸出入額!$BG86, Z$133*計算_投入係数表!Z85)</f>
        <v>#DIV/0!</v>
      </c>
      <c r="AA85" s="212" t="e">
        <f ca="1">IF(AA$3="分類不明", 計算_移輸出入額!$BG86, AA$133*計算_投入係数表!AA85)</f>
        <v>#DIV/0!</v>
      </c>
      <c r="AB85" s="212" t="e">
        <f ca="1">IF(AB$3="分類不明", 計算_移輸出入額!$BG86, AB$133*計算_投入係数表!AB85)</f>
        <v>#DIV/0!</v>
      </c>
      <c r="AC85" s="212" t="e">
        <f ca="1">IF(AC$3="分類不明", 計算_移輸出入額!$BG86, AC$133*計算_投入係数表!AC85)</f>
        <v>#DIV/0!</v>
      </c>
      <c r="AD85" s="212" t="e">
        <f ca="1">IF(AD$3="分類不明", 計算_移輸出入額!$BG86, AD$133*計算_投入係数表!AD85)</f>
        <v>#DIV/0!</v>
      </c>
      <c r="AE85" s="212" t="e">
        <f ca="1">IF(AE$3="分類不明", 計算_移輸出入額!$BG86, AE$133*計算_投入係数表!AE85)</f>
        <v>#DIV/0!</v>
      </c>
      <c r="AF85" s="212" t="e">
        <f ca="1">IF(AF$3="分類不明", 計算_移輸出入額!$BG86, AF$133*計算_投入係数表!AF85)</f>
        <v>#DIV/0!</v>
      </c>
      <c r="AG85" s="212" t="e">
        <f ca="1">IF(AG$3="分類不明", 計算_移輸出入額!$BG86, AG$133*計算_投入係数表!AG85)</f>
        <v>#DIV/0!</v>
      </c>
      <c r="AH85" s="212" t="e">
        <f ca="1">IF(AH$3="分類不明", 計算_移輸出入額!$BG86, AH$133*計算_投入係数表!AH85)</f>
        <v>#DIV/0!</v>
      </c>
      <c r="AI85" s="212" t="e">
        <f ca="1">IF(AI$3="分類不明", 計算_移輸出入額!$BG86, AI$133*計算_投入係数表!AI85)</f>
        <v>#DIV/0!</v>
      </c>
      <c r="AJ85" s="212" t="e">
        <f ca="1">IF(AJ$3="分類不明", 計算_移輸出入額!$BG86, AJ$133*計算_投入係数表!AJ85)</f>
        <v>#DIV/0!</v>
      </c>
      <c r="AK85" s="212" t="e">
        <f ca="1">IF(AK$3="分類不明", 計算_移輸出入額!$BG86, AK$133*計算_投入係数表!AK85)</f>
        <v>#DIV/0!</v>
      </c>
      <c r="AL85" s="212" t="e">
        <f ca="1">IF(AL$3="分類不明", 計算_移輸出入額!$BG86, AL$133*計算_投入係数表!AL85)</f>
        <v>#DIV/0!</v>
      </c>
      <c r="AM85" s="212" t="e">
        <f ca="1">IF(AM$3="分類不明", 計算_移輸出入額!$BG86, AM$133*計算_投入係数表!AM85)</f>
        <v>#DIV/0!</v>
      </c>
      <c r="AN85" s="212" t="e">
        <f ca="1">IF(AN$3="分類不明", 計算_移輸出入額!$BG86, AN$133*計算_投入係数表!AN85)</f>
        <v>#DIV/0!</v>
      </c>
      <c r="AO85" s="212" t="e">
        <f ca="1">IF(AO$3="分類不明", 計算_移輸出入額!$BG86, AO$133*計算_投入係数表!AO85)</f>
        <v>#DIV/0!</v>
      </c>
      <c r="AP85" s="212" t="e">
        <f ca="1">IF(AP$3="分類不明", 計算_移輸出入額!$BG86, AP$133*計算_投入係数表!AP85)</f>
        <v>#DIV/0!</v>
      </c>
      <c r="AQ85" s="212" t="e">
        <f ca="1">IF(AQ$3="分類不明", 計算_移輸出入額!$BG86, AQ$133*計算_投入係数表!AQ85)</f>
        <v>#DIV/0!</v>
      </c>
      <c r="AR85" s="212" t="e">
        <f ca="1">IF(AR$3="分類不明", 計算_移輸出入額!$BG86, AR$133*計算_投入係数表!AR85)</f>
        <v>#DIV/0!</v>
      </c>
      <c r="AS85" s="212" t="e">
        <f ca="1">IF(AS$3="分類不明", 計算_移輸出入額!$BG86, AS$133*計算_投入係数表!AS85)</f>
        <v>#DIV/0!</v>
      </c>
      <c r="AT85" s="212" t="e">
        <f ca="1">IF(AT$3="分類不明", 計算_移輸出入額!$BG86, AT$133*計算_投入係数表!AT85)</f>
        <v>#DIV/0!</v>
      </c>
      <c r="AU85" s="212" t="e">
        <f ca="1">IF(AU$3="分類不明", 計算_移輸出入額!$BG86, AU$133*計算_投入係数表!AU85)</f>
        <v>#DIV/0!</v>
      </c>
      <c r="AV85" s="212" t="e">
        <f ca="1">IF(AV$3="分類不明", 計算_移輸出入額!$BG86, AV$133*計算_投入係数表!AV85)</f>
        <v>#DIV/0!</v>
      </c>
      <c r="AW85" s="212" t="e">
        <f ca="1">IF(AW$3="分類不明", 計算_移輸出入額!$BG86, AW$133*計算_投入係数表!AW85)</f>
        <v>#DIV/0!</v>
      </c>
      <c r="AX85" s="212" t="e">
        <f ca="1">IF(AX$3="分類不明", 計算_移輸出入額!$BG86, AX$133*計算_投入係数表!AX85)</f>
        <v>#DIV/0!</v>
      </c>
      <c r="AY85" s="212" t="e">
        <f ca="1">IF(AY$3="分類不明", 計算_移輸出入額!$BG86, AY$133*計算_投入係数表!AY85)</f>
        <v>#DIV/0!</v>
      </c>
      <c r="AZ85" s="212" t="e">
        <f ca="1">IF(AZ$3="分類不明", 計算_移輸出入額!$BG86, AZ$133*計算_投入係数表!AZ85)</f>
        <v>#DIV/0!</v>
      </c>
      <c r="BA85" s="212" t="e">
        <f ca="1">IF(BA$3="分類不明", 計算_移輸出入額!$BG86, BA$133*計算_投入係数表!BA85)</f>
        <v>#DIV/0!</v>
      </c>
      <c r="BB85" s="212" t="e">
        <f ca="1">IF(BB$3="分類不明", 計算_移輸出入額!$BG86, BB$133*計算_投入係数表!BB85)</f>
        <v>#DIV/0!</v>
      </c>
      <c r="BC85" s="212" t="e">
        <f ca="1">IF(BC$3="分類不明", 計算_移輸出入額!$BG86, BC$133*計算_投入係数表!BC85)</f>
        <v>#DIV/0!</v>
      </c>
      <c r="BD85" s="212" t="e">
        <f ca="1">IF(BD$3="分類不明", 計算_移輸出入額!$BG86, BD$133*計算_投入係数表!BD85)</f>
        <v>#DIV/0!</v>
      </c>
      <c r="BE85" s="212" t="e">
        <f ca="1">IF(BE$3="分類不明", 計算_移輸出入額!$BG86, BE$133*計算_投入係数表!BE85)</f>
        <v>#DIV/0!</v>
      </c>
      <c r="BF85" s="212" t="e">
        <f ca="1">IF(BF$3="分類不明", 計算_移輸出入額!$BG86, BF$133*計算_投入係数表!BF85)</f>
        <v>#DIV/0!</v>
      </c>
      <c r="BG85" s="212" t="e">
        <f ca="1">IF(BG$3="分類不明", 計算_移輸出入額!$BG86, BG$133*計算_投入係数表!BG85)</f>
        <v>#DIV/0!</v>
      </c>
      <c r="BH85" s="212" t="e">
        <f ca="1">IF(BH$3="分類不明", 計算_移輸出入額!$BG86, BH$133*計算_投入係数表!BH85)</f>
        <v>#DIV/0!</v>
      </c>
      <c r="BI85" s="212" t="e">
        <f ca="1">IF(BI$3="分類不明", 計算_移輸出入額!$BG86, BI$133*計算_投入係数表!BI85)</f>
        <v>#DIV/0!</v>
      </c>
      <c r="BJ85" s="212" t="e">
        <f ca="1">IF(BJ$3="分類不明", 計算_移輸出入額!$BG86, BJ$133*計算_投入係数表!BJ85)</f>
        <v>#DIV/0!</v>
      </c>
      <c r="BK85" s="212" t="e">
        <f ca="1">IF(BK$3="分類不明", 計算_移輸出入額!$BG86, BK$133*計算_投入係数表!BK85)</f>
        <v>#DIV/0!</v>
      </c>
      <c r="BL85" s="212" t="e">
        <f ca="1">IF(BL$3="分類不明", 計算_移輸出入額!$BG86, BL$133*計算_投入係数表!BL85)</f>
        <v>#DIV/0!</v>
      </c>
      <c r="BM85" s="212" t="e">
        <f ca="1">IF(BM$3="分類不明", 計算_移輸出入額!$BG86, BM$133*計算_投入係数表!BM85)</f>
        <v>#DIV/0!</v>
      </c>
      <c r="BN85" s="212" t="e">
        <f ca="1">IF(BN$3="分類不明", 計算_移輸出入額!$BG86, BN$133*計算_投入係数表!BN85)</f>
        <v>#DIV/0!</v>
      </c>
      <c r="BO85" s="212" t="e">
        <f ca="1">IF(BO$3="分類不明", 計算_移輸出入額!$BG86, BO$133*計算_投入係数表!BO85)</f>
        <v>#DIV/0!</v>
      </c>
      <c r="BP85" s="212" t="e">
        <f ca="1">IF(BP$3="分類不明", 計算_移輸出入額!$BG86, BP$133*計算_投入係数表!BP85)</f>
        <v>#DIV/0!</v>
      </c>
      <c r="BQ85" s="212" t="e">
        <f ca="1">IF(BQ$3="分類不明", 計算_移輸出入額!$BG86, BQ$133*計算_投入係数表!BQ85)</f>
        <v>#DIV/0!</v>
      </c>
      <c r="BR85" s="212" t="e">
        <f ca="1">IF(BR$3="分類不明", 計算_移輸出入額!$BG86, BR$133*計算_投入係数表!BR85)</f>
        <v>#DIV/0!</v>
      </c>
      <c r="BS85" s="212" t="e">
        <f ca="1">IF(BS$3="分類不明", 計算_移輸出入額!$BG86, BS$133*計算_投入係数表!BS85)</f>
        <v>#DIV/0!</v>
      </c>
      <c r="BT85" s="212" t="e">
        <f ca="1">IF(BT$3="分類不明", 計算_移輸出入額!$BG86, BT$133*計算_投入係数表!BT85)</f>
        <v>#DIV/0!</v>
      </c>
      <c r="BU85" s="212" t="e">
        <f ca="1">IF(BU$3="分類不明", 計算_移輸出入額!$BG86, BU$133*計算_投入係数表!BU85)</f>
        <v>#DIV/0!</v>
      </c>
      <c r="BV85" s="212" t="e">
        <f ca="1">IF(BV$3="分類不明", 計算_移輸出入額!$BG86, BV$133*計算_投入係数表!BV85)</f>
        <v>#DIV/0!</v>
      </c>
      <c r="BW85" s="212" t="e">
        <f ca="1">IF(BW$3="分類不明", 計算_移輸出入額!$BG86, BW$133*計算_投入係数表!BW85)</f>
        <v>#DIV/0!</v>
      </c>
      <c r="BX85" s="212" t="e">
        <f ca="1">IF(BX$3="分類不明", 計算_移輸出入額!$BG86, BX$133*計算_投入係数表!BX85)</f>
        <v>#DIV/0!</v>
      </c>
      <c r="BY85" s="212" t="e">
        <f ca="1">IF(BY$3="分類不明", 計算_移輸出入額!$BG86, BY$133*計算_投入係数表!BY85)</f>
        <v>#DIV/0!</v>
      </c>
      <c r="BZ85" s="212" t="e">
        <f ca="1">IF(BZ$3="分類不明", 計算_移輸出入額!$BG86, BZ$133*計算_投入係数表!BZ85)</f>
        <v>#DIV/0!</v>
      </c>
      <c r="CA85" s="212" t="e">
        <f ca="1">IF(CA$3="分類不明", 計算_移輸出入額!$BG86, CA$133*計算_投入係数表!CA85)</f>
        <v>#DIV/0!</v>
      </c>
      <c r="CB85" s="212" t="e">
        <f ca="1">IF(CB$3="分類不明", 計算_移輸出入額!$BG86, CB$133*計算_投入係数表!CB85)</f>
        <v>#DIV/0!</v>
      </c>
      <c r="CC85" s="212" t="e">
        <f ca="1">IF(CC$3="分類不明", 計算_移輸出入額!$BG86, CC$133*計算_投入係数表!CC85)</f>
        <v>#DIV/0!</v>
      </c>
      <c r="CD85" s="212" t="e">
        <f ca="1">IF(CD$3="分類不明", 計算_移輸出入額!$BG86, CD$133*計算_投入係数表!CD85)</f>
        <v>#DIV/0!</v>
      </c>
      <c r="CE85" s="212" t="e">
        <f ca="1">IF(CE$3="分類不明", 計算_移輸出入額!$BG86, CE$133*計算_投入係数表!CE85)</f>
        <v>#DIV/0!</v>
      </c>
      <c r="CF85" s="212" t="e">
        <f ca="1">IF(CF$3="分類不明", 計算_移輸出入額!$BG86, CF$133*計算_投入係数表!CF85)</f>
        <v>#DIV/0!</v>
      </c>
      <c r="CG85" s="212" t="e">
        <f ca="1">IF(CG$3="分類不明", 計算_移輸出入額!$BG86, CG$133*計算_投入係数表!CG85)</f>
        <v>#DIV/0!</v>
      </c>
      <c r="CH85" s="212" t="e">
        <f ca="1">IF(CH$3="分類不明", 計算_移輸出入額!$BG86, CH$133*計算_投入係数表!CH85)</f>
        <v>#DIV/0!</v>
      </c>
      <c r="CI85" s="212" t="e">
        <f ca="1">IF(CI$3="分類不明", 計算_移輸出入額!$BG86, CI$133*計算_投入係数表!CI85)</f>
        <v>#DIV/0!</v>
      </c>
      <c r="CJ85" s="212" t="e">
        <f ca="1">IF(CJ$3="分類不明", 計算_移輸出入額!$BG86, CJ$133*計算_投入係数表!CJ85)</f>
        <v>#DIV/0!</v>
      </c>
      <c r="CK85" s="212" t="e">
        <f ca="1">IF(CK$3="分類不明", 計算_移輸出入額!$BG86, CK$133*計算_投入係数表!CK85)</f>
        <v>#DIV/0!</v>
      </c>
      <c r="CL85" s="212" t="e">
        <f ca="1">IF(CL$3="分類不明", 計算_移輸出入額!$BG86, CL$133*計算_投入係数表!CL85)</f>
        <v>#DIV/0!</v>
      </c>
      <c r="CM85" s="212" t="e">
        <f ca="1">IF(CM$3="分類不明", 計算_移輸出入額!$BG86, CM$133*計算_投入係数表!CM85)</f>
        <v>#DIV/0!</v>
      </c>
      <c r="CN85" s="212" t="e">
        <f ca="1">IF(CN$3="分類不明", 計算_移輸出入額!$BG86, CN$133*計算_投入係数表!CN85)</f>
        <v>#DIV/0!</v>
      </c>
      <c r="CO85" s="212" t="e">
        <f ca="1">IF(CO$3="分類不明", 計算_移輸出入額!$BG86, CO$133*計算_投入係数表!CO85)</f>
        <v>#DIV/0!</v>
      </c>
      <c r="CP85" s="212" t="e">
        <f ca="1">IF(CP$3="分類不明", 計算_移輸出入額!$BG86, CP$133*計算_投入係数表!CP85)</f>
        <v>#DIV/0!</v>
      </c>
      <c r="CQ85" s="212" t="e">
        <f ca="1">IF(CQ$3="分類不明", 計算_移輸出入額!$BG86, CQ$133*計算_投入係数表!CQ85)</f>
        <v>#DIV/0!</v>
      </c>
      <c r="CR85" s="212" t="e">
        <f ca="1">IF(CR$3="分類不明", 計算_移輸出入額!$BG86, CR$133*計算_投入係数表!CR85)</f>
        <v>#DIV/0!</v>
      </c>
      <c r="CS85" s="212" t="e">
        <f ca="1">IF(CS$3="分類不明", 計算_移輸出入額!$BG86, CS$133*計算_投入係数表!CS85)</f>
        <v>#DIV/0!</v>
      </c>
      <c r="CT85" s="212" t="e">
        <f ca="1">IF(CT$3="分類不明", 計算_移輸出入額!$BG86, CT$133*計算_投入係数表!CT85)</f>
        <v>#DIV/0!</v>
      </c>
      <c r="CU85" s="212" t="e">
        <f ca="1">IF(CU$3="分類不明", 計算_移輸出入額!$BG86, CU$133*計算_投入係数表!CU85)</f>
        <v>#DIV/0!</v>
      </c>
      <c r="CV85" s="212" t="e">
        <f ca="1">IF(CV$3="分類不明", 計算_移輸出入額!$BG86, CV$133*計算_投入係数表!CV85)</f>
        <v>#DIV/0!</v>
      </c>
      <c r="CW85" s="212" t="e">
        <f ca="1">IF(CW$3="分類不明", 計算_移輸出入額!$BG86, CW$133*計算_投入係数表!CW85)</f>
        <v>#DIV/0!</v>
      </c>
      <c r="CX85" s="212" t="e">
        <f ca="1">IF(CX$3="分類不明", 計算_移輸出入額!$BG86, CX$133*計算_投入係数表!CX85)</f>
        <v>#DIV/0!</v>
      </c>
      <c r="CY85" s="212" t="e">
        <f ca="1">IF(CY$3="分類不明", 計算_移輸出入額!$BG86, CY$133*計算_投入係数表!CY85)</f>
        <v>#DIV/0!</v>
      </c>
      <c r="CZ85" s="212" t="e">
        <f ca="1">IF(CZ$3="分類不明", 計算_移輸出入額!$BG86, CZ$133*計算_投入係数表!CZ85)</f>
        <v>#DIV/0!</v>
      </c>
      <c r="DA85" s="212" t="e">
        <f ca="1">IF(DA$3="分類不明", 計算_移輸出入額!$BG86, DA$133*計算_投入係数表!DA85)</f>
        <v>#DIV/0!</v>
      </c>
      <c r="DB85" s="212" t="e">
        <f ca="1">IF(DB$3="分類不明", 計算_移輸出入額!$BG86, DB$133*計算_投入係数表!DB85)</f>
        <v>#DIV/0!</v>
      </c>
      <c r="DC85" s="212" t="e">
        <f ca="1">IF(DC$3="分類不明", 計算_移輸出入額!$BG86, DC$133*計算_投入係数表!DC85)</f>
        <v>#DIV/0!</v>
      </c>
      <c r="DD85" s="212" t="e">
        <f ca="1">IF(DD$3="分類不明", 計算_移輸出入額!$BG86, DD$133*計算_投入係数表!DD85)</f>
        <v>#DIV/0!</v>
      </c>
      <c r="DE85" s="212" t="e">
        <f ca="1">IF(DE$3="分類不明", 計算_移輸出入額!$BG86, DE$133*計算_投入係数表!DE85)</f>
        <v>#DIV/0!</v>
      </c>
      <c r="DF85" s="212" t="e">
        <f ca="1">IF(DF$3="分類不明", 計算_移輸出入額!$BG86, DF$133*計算_投入係数表!DF85)</f>
        <v>#DIV/0!</v>
      </c>
      <c r="DG85" s="212" t="e">
        <f ca="1">IF(DG$3="分類不明", 計算_移輸出入額!$BG86, DG$133*計算_投入係数表!DG85)</f>
        <v>#DIV/0!</v>
      </c>
      <c r="DH85" s="212" t="e">
        <f ca="1">IF(DH$3="分類不明", 計算_移輸出入額!$BG86, DH$133*計算_投入係数表!DH85)</f>
        <v>#DIV/0!</v>
      </c>
      <c r="DI85" s="212" t="e">
        <f ca="1">IF(DI$3="分類不明", 計算_移輸出入額!$BG86, DI$133*計算_投入係数表!DI85)</f>
        <v>#DIV/0!</v>
      </c>
      <c r="DJ85" s="212" t="e">
        <f ca="1">IF(DJ$3="分類不明", 計算_移輸出入額!$BG86, DJ$133*計算_投入係数表!DJ85)</f>
        <v>#DIV/0!</v>
      </c>
      <c r="DK85" s="212" t="e">
        <f ca="1">IF(DK$3="分類不明", 計算_移輸出入額!$BG86, DK$133*計算_投入係数表!DK85)</f>
        <v>#DIV/0!</v>
      </c>
      <c r="DL85" s="212" t="e">
        <f ca="1">IF(DL$3="分類不明", 計算_移輸出入額!$BG86, DL$133*計算_投入係数表!DL85)</f>
        <v>#DIV/0!</v>
      </c>
      <c r="DM85" s="212" t="e">
        <f ca="1">IF(DM$3="分類不明", 計算_移輸出入額!$BG86, DM$133*計算_投入係数表!DM85)</f>
        <v>#DIV/0!</v>
      </c>
      <c r="DN85" s="212" t="e">
        <f ca="1">IF(DN$3="分類不明", 計算_移輸出入額!$BG86, DN$133*計算_投入係数表!DN85)</f>
        <v>#DIV/0!</v>
      </c>
      <c r="DO85" s="212" t="e">
        <f ca="1">IF(DO$3="分類不明", 計算_移輸出入額!$BG86, DO$133*計算_投入係数表!DO85)</f>
        <v>#DIV/0!</v>
      </c>
      <c r="DP85" s="212" t="e">
        <f ca="1">IF(DP$3="分類不明", 計算_移輸出入額!$BG86, DP$133*計算_投入係数表!DP85)</f>
        <v>#DIV/0!</v>
      </c>
      <c r="DQ85" s="212" t="e">
        <f ca="1">IF(DQ$3="分類不明", 計算_移輸出入額!$BG86, DQ$133*計算_投入係数表!DQ85)</f>
        <v>#DIV/0!</v>
      </c>
      <c r="DR85" s="212" t="e">
        <f ca="1">IF(DR$3="分類不明", 計算_移輸出入額!$BG86, DR$133*計算_投入係数表!DR85)</f>
        <v>#DIV/0!</v>
      </c>
      <c r="DS85" s="212" t="e">
        <f ca="1">IF(DS$3="分類不明", 計算_移輸出入額!$BG86, DS$133*計算_投入係数表!DS85)</f>
        <v>#DIV/0!</v>
      </c>
      <c r="DT85" s="213">
        <f t="shared" ca="1" si="7"/>
        <v>0</v>
      </c>
      <c r="DU85" s="214">
        <f>計算_基本取引表_調整前!DU85</f>
        <v>0</v>
      </c>
      <c r="DV85" s="214">
        <f>IF($C85="分類不明", 計算_基本取引表_調整前!DV85+_xlfn.AGGREGATE(9,6,計算_移輸出入額!$BF$5:$BF$124), 計算_基本取引表_調整前!DV85)</f>
        <v>0</v>
      </c>
      <c r="DW85" s="214">
        <f>計算_基本取引表_調整前!DW85</f>
        <v>0</v>
      </c>
      <c r="DX85" s="214">
        <f>計算_基本取引表_調整前!DX85</f>
        <v>0</v>
      </c>
      <c r="DY85" s="214">
        <f>計算_基本取引表_調整前!DY85</f>
        <v>0</v>
      </c>
      <c r="DZ85" s="214">
        <f>計算_基本取引表_調整前!DZ85</f>
        <v>0</v>
      </c>
      <c r="EA85" s="214" t="e">
        <f>計算_基本取引表_調整前!EA85</f>
        <v>#DIV/0!</v>
      </c>
      <c r="EB85" s="735">
        <f ca="1">IFERROR(SUMIF(振分, $C85, 入力_北海道基本取引表!EB$4:EB$124)*($EE85/SUMIF(振分, $C85, 入力_北海道基本取引表!$EG$4:$EG$107)), 0)</f>
        <v>0</v>
      </c>
      <c r="EC85" s="215" t="e">
        <f t="shared" si="8"/>
        <v>#DIV/0!</v>
      </c>
      <c r="ED85" s="216" t="e">
        <f t="shared" ca="1" si="9"/>
        <v>#DIV/0!</v>
      </c>
      <c r="EE85" s="214" t="e">
        <f ca="1"/>
        <v>#DIV/0!</v>
      </c>
      <c r="EF85" s="216" t="e">
        <f t="shared" ca="1" si="10"/>
        <v>#DIV/0!</v>
      </c>
      <c r="EG85" s="216" t="e">
        <f t="shared" ca="1" si="6"/>
        <v>#DIV/0!</v>
      </c>
      <c r="EH85" s="214" t="e">
        <f ca="1"/>
        <v>#DIV/0!</v>
      </c>
      <c r="EI85" s="216" t="e">
        <f t="shared" ca="1" si="11"/>
        <v>#DIV/0!</v>
      </c>
      <c r="EJ85" s="216" t="e">
        <f ca="1"/>
        <v>#DIV/0!</v>
      </c>
      <c r="EK85" s="215"/>
    </row>
    <row r="86" spans="2:141" s="6" customFormat="1" ht="15.75" hidden="1" customHeight="1" x14ac:dyDescent="0.25">
      <c r="B86" s="53">
        <v>83</v>
      </c>
      <c r="C86" s="192" t="str">
        <v>-</v>
      </c>
      <c r="D86" s="211">
        <f ca="1">IF(D$3="分類不明", 計算_移輸出入額!$BG87, D$133*計算_投入係数表!D86)</f>
        <v>0</v>
      </c>
      <c r="E86" s="212">
        <f ca="1">IF(E$3="分類不明", 計算_移輸出入額!$BG87, E$133*計算_投入係数表!E86)</f>
        <v>0</v>
      </c>
      <c r="F86" s="212">
        <f ca="1">IF(F$3="分類不明", 計算_移輸出入額!$BG87, F$133*計算_投入係数表!F86)</f>
        <v>0</v>
      </c>
      <c r="G86" s="212">
        <f ca="1">IF(G$3="分類不明", 計算_移輸出入額!$BG87, G$133*計算_投入係数表!G86)</f>
        <v>0</v>
      </c>
      <c r="H86" s="212">
        <f ca="1">IF(H$3="分類不明", 計算_移輸出入額!$BG87, H$133*計算_投入係数表!H86)</f>
        <v>0</v>
      </c>
      <c r="I86" s="212">
        <f ca="1">IF(I$3="分類不明", 計算_移輸出入額!$BG87, I$133*計算_投入係数表!I86)</f>
        <v>0</v>
      </c>
      <c r="J86" s="212">
        <f ca="1">IF(J$3="分類不明", 計算_移輸出入額!$BG87, J$133*計算_投入係数表!J86)</f>
        <v>0</v>
      </c>
      <c r="K86" s="212">
        <f ca="1">IF(K$3="分類不明", 計算_移輸出入額!$BG87, K$133*計算_投入係数表!K86)</f>
        <v>0</v>
      </c>
      <c r="L86" s="212">
        <f ca="1">IF(L$3="分類不明", 計算_移輸出入額!$BG87, L$133*計算_投入係数表!L86)</f>
        <v>0</v>
      </c>
      <c r="M86" s="212">
        <f ca="1">IF(M$3="分類不明", 計算_移輸出入額!$BG87, M$133*計算_投入係数表!M86)</f>
        <v>0</v>
      </c>
      <c r="N86" s="212">
        <f ca="1">IF(N$3="分類不明", 計算_移輸出入額!$BG87, N$133*計算_投入係数表!N86)</f>
        <v>0</v>
      </c>
      <c r="O86" s="212">
        <f ca="1">IF(O$3="分類不明", 計算_移輸出入額!$BG87, O$133*計算_投入係数表!O86)</f>
        <v>0</v>
      </c>
      <c r="P86" s="212" t="e">
        <f ca="1">IF(P$3="分類不明", 計算_移輸出入額!$BG87, P$133*計算_投入係数表!P86)</f>
        <v>#DIV/0!</v>
      </c>
      <c r="Q86" s="212" t="e">
        <f ca="1">IF(Q$3="分類不明", 計算_移輸出入額!$BG87, Q$133*計算_投入係数表!Q86)</f>
        <v>#DIV/0!</v>
      </c>
      <c r="R86" s="212" t="e">
        <f ca="1">IF(R$3="分類不明", 計算_移輸出入額!$BG87, R$133*計算_投入係数表!R86)</f>
        <v>#DIV/0!</v>
      </c>
      <c r="S86" s="212" t="e">
        <f ca="1">IF(S$3="分類不明", 計算_移輸出入額!$BG87, S$133*計算_投入係数表!S86)</f>
        <v>#DIV/0!</v>
      </c>
      <c r="T86" s="212" t="e">
        <f ca="1">IF(T$3="分類不明", 計算_移輸出入額!$BG87, T$133*計算_投入係数表!T86)</f>
        <v>#DIV/0!</v>
      </c>
      <c r="U86" s="212" t="e">
        <f ca="1">IF(U$3="分類不明", 計算_移輸出入額!$BG87, U$133*計算_投入係数表!U86)</f>
        <v>#DIV/0!</v>
      </c>
      <c r="V86" s="212" t="e">
        <f ca="1">IF(V$3="分類不明", 計算_移輸出入額!$BG87, V$133*計算_投入係数表!V86)</f>
        <v>#DIV/0!</v>
      </c>
      <c r="W86" s="212" t="e">
        <f ca="1">IF(W$3="分類不明", 計算_移輸出入額!$BG87, W$133*計算_投入係数表!W86)</f>
        <v>#DIV/0!</v>
      </c>
      <c r="X86" s="212" t="e">
        <f ca="1">IF(X$3="分類不明", 計算_移輸出入額!$BG87, X$133*計算_投入係数表!X86)</f>
        <v>#DIV/0!</v>
      </c>
      <c r="Y86" s="212" t="e">
        <f ca="1">IF(Y$3="分類不明", 計算_移輸出入額!$BG87, Y$133*計算_投入係数表!Y86)</f>
        <v>#DIV/0!</v>
      </c>
      <c r="Z86" s="212" t="e">
        <f ca="1">IF(Z$3="分類不明", 計算_移輸出入額!$BG87, Z$133*計算_投入係数表!Z86)</f>
        <v>#DIV/0!</v>
      </c>
      <c r="AA86" s="212" t="e">
        <f ca="1">IF(AA$3="分類不明", 計算_移輸出入額!$BG87, AA$133*計算_投入係数表!AA86)</f>
        <v>#DIV/0!</v>
      </c>
      <c r="AB86" s="212" t="e">
        <f ca="1">IF(AB$3="分類不明", 計算_移輸出入額!$BG87, AB$133*計算_投入係数表!AB86)</f>
        <v>#DIV/0!</v>
      </c>
      <c r="AC86" s="212" t="e">
        <f ca="1">IF(AC$3="分類不明", 計算_移輸出入額!$BG87, AC$133*計算_投入係数表!AC86)</f>
        <v>#DIV/0!</v>
      </c>
      <c r="AD86" s="212" t="e">
        <f ca="1">IF(AD$3="分類不明", 計算_移輸出入額!$BG87, AD$133*計算_投入係数表!AD86)</f>
        <v>#DIV/0!</v>
      </c>
      <c r="AE86" s="212" t="e">
        <f ca="1">IF(AE$3="分類不明", 計算_移輸出入額!$BG87, AE$133*計算_投入係数表!AE86)</f>
        <v>#DIV/0!</v>
      </c>
      <c r="AF86" s="212" t="e">
        <f ca="1">IF(AF$3="分類不明", 計算_移輸出入額!$BG87, AF$133*計算_投入係数表!AF86)</f>
        <v>#DIV/0!</v>
      </c>
      <c r="AG86" s="212" t="e">
        <f ca="1">IF(AG$3="分類不明", 計算_移輸出入額!$BG87, AG$133*計算_投入係数表!AG86)</f>
        <v>#DIV/0!</v>
      </c>
      <c r="AH86" s="212" t="e">
        <f ca="1">IF(AH$3="分類不明", 計算_移輸出入額!$BG87, AH$133*計算_投入係数表!AH86)</f>
        <v>#DIV/0!</v>
      </c>
      <c r="AI86" s="212" t="e">
        <f ca="1">IF(AI$3="分類不明", 計算_移輸出入額!$BG87, AI$133*計算_投入係数表!AI86)</f>
        <v>#DIV/0!</v>
      </c>
      <c r="AJ86" s="212" t="e">
        <f ca="1">IF(AJ$3="分類不明", 計算_移輸出入額!$BG87, AJ$133*計算_投入係数表!AJ86)</f>
        <v>#DIV/0!</v>
      </c>
      <c r="AK86" s="212" t="e">
        <f ca="1">IF(AK$3="分類不明", 計算_移輸出入額!$BG87, AK$133*計算_投入係数表!AK86)</f>
        <v>#DIV/0!</v>
      </c>
      <c r="AL86" s="212" t="e">
        <f ca="1">IF(AL$3="分類不明", 計算_移輸出入額!$BG87, AL$133*計算_投入係数表!AL86)</f>
        <v>#DIV/0!</v>
      </c>
      <c r="AM86" s="212" t="e">
        <f ca="1">IF(AM$3="分類不明", 計算_移輸出入額!$BG87, AM$133*計算_投入係数表!AM86)</f>
        <v>#DIV/0!</v>
      </c>
      <c r="AN86" s="212" t="e">
        <f ca="1">IF(AN$3="分類不明", 計算_移輸出入額!$BG87, AN$133*計算_投入係数表!AN86)</f>
        <v>#DIV/0!</v>
      </c>
      <c r="AO86" s="212" t="e">
        <f ca="1">IF(AO$3="分類不明", 計算_移輸出入額!$BG87, AO$133*計算_投入係数表!AO86)</f>
        <v>#DIV/0!</v>
      </c>
      <c r="AP86" s="212" t="e">
        <f ca="1">IF(AP$3="分類不明", 計算_移輸出入額!$BG87, AP$133*計算_投入係数表!AP86)</f>
        <v>#DIV/0!</v>
      </c>
      <c r="AQ86" s="212" t="e">
        <f ca="1">IF(AQ$3="分類不明", 計算_移輸出入額!$BG87, AQ$133*計算_投入係数表!AQ86)</f>
        <v>#DIV/0!</v>
      </c>
      <c r="AR86" s="212" t="e">
        <f ca="1">IF(AR$3="分類不明", 計算_移輸出入額!$BG87, AR$133*計算_投入係数表!AR86)</f>
        <v>#DIV/0!</v>
      </c>
      <c r="AS86" s="212" t="e">
        <f ca="1">IF(AS$3="分類不明", 計算_移輸出入額!$BG87, AS$133*計算_投入係数表!AS86)</f>
        <v>#DIV/0!</v>
      </c>
      <c r="AT86" s="212" t="e">
        <f ca="1">IF(AT$3="分類不明", 計算_移輸出入額!$BG87, AT$133*計算_投入係数表!AT86)</f>
        <v>#DIV/0!</v>
      </c>
      <c r="AU86" s="212" t="e">
        <f ca="1">IF(AU$3="分類不明", 計算_移輸出入額!$BG87, AU$133*計算_投入係数表!AU86)</f>
        <v>#DIV/0!</v>
      </c>
      <c r="AV86" s="212" t="e">
        <f ca="1">IF(AV$3="分類不明", 計算_移輸出入額!$BG87, AV$133*計算_投入係数表!AV86)</f>
        <v>#DIV/0!</v>
      </c>
      <c r="AW86" s="212" t="e">
        <f ca="1">IF(AW$3="分類不明", 計算_移輸出入額!$BG87, AW$133*計算_投入係数表!AW86)</f>
        <v>#DIV/0!</v>
      </c>
      <c r="AX86" s="212" t="e">
        <f ca="1">IF(AX$3="分類不明", 計算_移輸出入額!$BG87, AX$133*計算_投入係数表!AX86)</f>
        <v>#DIV/0!</v>
      </c>
      <c r="AY86" s="212" t="e">
        <f ca="1">IF(AY$3="分類不明", 計算_移輸出入額!$BG87, AY$133*計算_投入係数表!AY86)</f>
        <v>#DIV/0!</v>
      </c>
      <c r="AZ86" s="212" t="e">
        <f ca="1">IF(AZ$3="分類不明", 計算_移輸出入額!$BG87, AZ$133*計算_投入係数表!AZ86)</f>
        <v>#DIV/0!</v>
      </c>
      <c r="BA86" s="212" t="e">
        <f ca="1">IF(BA$3="分類不明", 計算_移輸出入額!$BG87, BA$133*計算_投入係数表!BA86)</f>
        <v>#DIV/0!</v>
      </c>
      <c r="BB86" s="212" t="e">
        <f ca="1">IF(BB$3="分類不明", 計算_移輸出入額!$BG87, BB$133*計算_投入係数表!BB86)</f>
        <v>#DIV/0!</v>
      </c>
      <c r="BC86" s="212" t="e">
        <f ca="1">IF(BC$3="分類不明", 計算_移輸出入額!$BG87, BC$133*計算_投入係数表!BC86)</f>
        <v>#DIV/0!</v>
      </c>
      <c r="BD86" s="212" t="e">
        <f ca="1">IF(BD$3="分類不明", 計算_移輸出入額!$BG87, BD$133*計算_投入係数表!BD86)</f>
        <v>#DIV/0!</v>
      </c>
      <c r="BE86" s="212" t="e">
        <f ca="1">IF(BE$3="分類不明", 計算_移輸出入額!$BG87, BE$133*計算_投入係数表!BE86)</f>
        <v>#DIV/0!</v>
      </c>
      <c r="BF86" s="212" t="e">
        <f ca="1">IF(BF$3="分類不明", 計算_移輸出入額!$BG87, BF$133*計算_投入係数表!BF86)</f>
        <v>#DIV/0!</v>
      </c>
      <c r="BG86" s="212" t="e">
        <f ca="1">IF(BG$3="分類不明", 計算_移輸出入額!$BG87, BG$133*計算_投入係数表!BG86)</f>
        <v>#DIV/0!</v>
      </c>
      <c r="BH86" s="212" t="e">
        <f ca="1">IF(BH$3="分類不明", 計算_移輸出入額!$BG87, BH$133*計算_投入係数表!BH86)</f>
        <v>#DIV/0!</v>
      </c>
      <c r="BI86" s="212" t="e">
        <f ca="1">IF(BI$3="分類不明", 計算_移輸出入額!$BG87, BI$133*計算_投入係数表!BI86)</f>
        <v>#DIV/0!</v>
      </c>
      <c r="BJ86" s="212" t="e">
        <f ca="1">IF(BJ$3="分類不明", 計算_移輸出入額!$BG87, BJ$133*計算_投入係数表!BJ86)</f>
        <v>#DIV/0!</v>
      </c>
      <c r="BK86" s="212" t="e">
        <f ca="1">IF(BK$3="分類不明", 計算_移輸出入額!$BG87, BK$133*計算_投入係数表!BK86)</f>
        <v>#DIV/0!</v>
      </c>
      <c r="BL86" s="212" t="e">
        <f ca="1">IF(BL$3="分類不明", 計算_移輸出入額!$BG87, BL$133*計算_投入係数表!BL86)</f>
        <v>#DIV/0!</v>
      </c>
      <c r="BM86" s="212" t="e">
        <f ca="1">IF(BM$3="分類不明", 計算_移輸出入額!$BG87, BM$133*計算_投入係数表!BM86)</f>
        <v>#DIV/0!</v>
      </c>
      <c r="BN86" s="212" t="e">
        <f ca="1">IF(BN$3="分類不明", 計算_移輸出入額!$BG87, BN$133*計算_投入係数表!BN86)</f>
        <v>#DIV/0!</v>
      </c>
      <c r="BO86" s="212" t="e">
        <f ca="1">IF(BO$3="分類不明", 計算_移輸出入額!$BG87, BO$133*計算_投入係数表!BO86)</f>
        <v>#DIV/0!</v>
      </c>
      <c r="BP86" s="212" t="e">
        <f ca="1">IF(BP$3="分類不明", 計算_移輸出入額!$BG87, BP$133*計算_投入係数表!BP86)</f>
        <v>#DIV/0!</v>
      </c>
      <c r="BQ86" s="212" t="e">
        <f ca="1">IF(BQ$3="分類不明", 計算_移輸出入額!$BG87, BQ$133*計算_投入係数表!BQ86)</f>
        <v>#DIV/0!</v>
      </c>
      <c r="BR86" s="212" t="e">
        <f ca="1">IF(BR$3="分類不明", 計算_移輸出入額!$BG87, BR$133*計算_投入係数表!BR86)</f>
        <v>#DIV/0!</v>
      </c>
      <c r="BS86" s="212" t="e">
        <f ca="1">IF(BS$3="分類不明", 計算_移輸出入額!$BG87, BS$133*計算_投入係数表!BS86)</f>
        <v>#DIV/0!</v>
      </c>
      <c r="BT86" s="212" t="e">
        <f ca="1">IF(BT$3="分類不明", 計算_移輸出入額!$BG87, BT$133*計算_投入係数表!BT86)</f>
        <v>#DIV/0!</v>
      </c>
      <c r="BU86" s="212" t="e">
        <f ca="1">IF(BU$3="分類不明", 計算_移輸出入額!$BG87, BU$133*計算_投入係数表!BU86)</f>
        <v>#DIV/0!</v>
      </c>
      <c r="BV86" s="212" t="e">
        <f ca="1">IF(BV$3="分類不明", 計算_移輸出入額!$BG87, BV$133*計算_投入係数表!BV86)</f>
        <v>#DIV/0!</v>
      </c>
      <c r="BW86" s="212" t="e">
        <f ca="1">IF(BW$3="分類不明", 計算_移輸出入額!$BG87, BW$133*計算_投入係数表!BW86)</f>
        <v>#DIV/0!</v>
      </c>
      <c r="BX86" s="212" t="e">
        <f ca="1">IF(BX$3="分類不明", 計算_移輸出入額!$BG87, BX$133*計算_投入係数表!BX86)</f>
        <v>#DIV/0!</v>
      </c>
      <c r="BY86" s="212" t="e">
        <f ca="1">IF(BY$3="分類不明", 計算_移輸出入額!$BG87, BY$133*計算_投入係数表!BY86)</f>
        <v>#DIV/0!</v>
      </c>
      <c r="BZ86" s="212" t="e">
        <f ca="1">IF(BZ$3="分類不明", 計算_移輸出入額!$BG87, BZ$133*計算_投入係数表!BZ86)</f>
        <v>#DIV/0!</v>
      </c>
      <c r="CA86" s="212" t="e">
        <f ca="1">IF(CA$3="分類不明", 計算_移輸出入額!$BG87, CA$133*計算_投入係数表!CA86)</f>
        <v>#DIV/0!</v>
      </c>
      <c r="CB86" s="212" t="e">
        <f ca="1">IF(CB$3="分類不明", 計算_移輸出入額!$BG87, CB$133*計算_投入係数表!CB86)</f>
        <v>#DIV/0!</v>
      </c>
      <c r="CC86" s="212" t="e">
        <f ca="1">IF(CC$3="分類不明", 計算_移輸出入額!$BG87, CC$133*計算_投入係数表!CC86)</f>
        <v>#DIV/0!</v>
      </c>
      <c r="CD86" s="212" t="e">
        <f ca="1">IF(CD$3="分類不明", 計算_移輸出入額!$BG87, CD$133*計算_投入係数表!CD86)</f>
        <v>#DIV/0!</v>
      </c>
      <c r="CE86" s="212" t="e">
        <f ca="1">IF(CE$3="分類不明", 計算_移輸出入額!$BG87, CE$133*計算_投入係数表!CE86)</f>
        <v>#DIV/0!</v>
      </c>
      <c r="CF86" s="212" t="e">
        <f ca="1">IF(CF$3="分類不明", 計算_移輸出入額!$BG87, CF$133*計算_投入係数表!CF86)</f>
        <v>#DIV/0!</v>
      </c>
      <c r="CG86" s="212" t="e">
        <f ca="1">IF(CG$3="分類不明", 計算_移輸出入額!$BG87, CG$133*計算_投入係数表!CG86)</f>
        <v>#DIV/0!</v>
      </c>
      <c r="CH86" s="212" t="e">
        <f ca="1">IF(CH$3="分類不明", 計算_移輸出入額!$BG87, CH$133*計算_投入係数表!CH86)</f>
        <v>#DIV/0!</v>
      </c>
      <c r="CI86" s="212" t="e">
        <f ca="1">IF(CI$3="分類不明", 計算_移輸出入額!$BG87, CI$133*計算_投入係数表!CI86)</f>
        <v>#DIV/0!</v>
      </c>
      <c r="CJ86" s="212" t="e">
        <f ca="1">IF(CJ$3="分類不明", 計算_移輸出入額!$BG87, CJ$133*計算_投入係数表!CJ86)</f>
        <v>#DIV/0!</v>
      </c>
      <c r="CK86" s="212" t="e">
        <f ca="1">IF(CK$3="分類不明", 計算_移輸出入額!$BG87, CK$133*計算_投入係数表!CK86)</f>
        <v>#DIV/0!</v>
      </c>
      <c r="CL86" s="212" t="e">
        <f ca="1">IF(CL$3="分類不明", 計算_移輸出入額!$BG87, CL$133*計算_投入係数表!CL86)</f>
        <v>#DIV/0!</v>
      </c>
      <c r="CM86" s="212" t="e">
        <f ca="1">IF(CM$3="分類不明", 計算_移輸出入額!$BG87, CM$133*計算_投入係数表!CM86)</f>
        <v>#DIV/0!</v>
      </c>
      <c r="CN86" s="212" t="e">
        <f ca="1">IF(CN$3="分類不明", 計算_移輸出入額!$BG87, CN$133*計算_投入係数表!CN86)</f>
        <v>#DIV/0!</v>
      </c>
      <c r="CO86" s="212" t="e">
        <f ca="1">IF(CO$3="分類不明", 計算_移輸出入額!$BG87, CO$133*計算_投入係数表!CO86)</f>
        <v>#DIV/0!</v>
      </c>
      <c r="CP86" s="212" t="e">
        <f ca="1">IF(CP$3="分類不明", 計算_移輸出入額!$BG87, CP$133*計算_投入係数表!CP86)</f>
        <v>#DIV/0!</v>
      </c>
      <c r="CQ86" s="212" t="e">
        <f ca="1">IF(CQ$3="分類不明", 計算_移輸出入額!$BG87, CQ$133*計算_投入係数表!CQ86)</f>
        <v>#DIV/0!</v>
      </c>
      <c r="CR86" s="212" t="e">
        <f ca="1">IF(CR$3="分類不明", 計算_移輸出入額!$BG87, CR$133*計算_投入係数表!CR86)</f>
        <v>#DIV/0!</v>
      </c>
      <c r="CS86" s="212" t="e">
        <f ca="1">IF(CS$3="分類不明", 計算_移輸出入額!$BG87, CS$133*計算_投入係数表!CS86)</f>
        <v>#DIV/0!</v>
      </c>
      <c r="CT86" s="212" t="e">
        <f ca="1">IF(CT$3="分類不明", 計算_移輸出入額!$BG87, CT$133*計算_投入係数表!CT86)</f>
        <v>#DIV/0!</v>
      </c>
      <c r="CU86" s="212" t="e">
        <f ca="1">IF(CU$3="分類不明", 計算_移輸出入額!$BG87, CU$133*計算_投入係数表!CU86)</f>
        <v>#DIV/0!</v>
      </c>
      <c r="CV86" s="212" t="e">
        <f ca="1">IF(CV$3="分類不明", 計算_移輸出入額!$BG87, CV$133*計算_投入係数表!CV86)</f>
        <v>#DIV/0!</v>
      </c>
      <c r="CW86" s="212" t="e">
        <f ca="1">IF(CW$3="分類不明", 計算_移輸出入額!$BG87, CW$133*計算_投入係数表!CW86)</f>
        <v>#DIV/0!</v>
      </c>
      <c r="CX86" s="212" t="e">
        <f ca="1">IF(CX$3="分類不明", 計算_移輸出入額!$BG87, CX$133*計算_投入係数表!CX86)</f>
        <v>#DIV/0!</v>
      </c>
      <c r="CY86" s="212" t="e">
        <f ca="1">IF(CY$3="分類不明", 計算_移輸出入額!$BG87, CY$133*計算_投入係数表!CY86)</f>
        <v>#DIV/0!</v>
      </c>
      <c r="CZ86" s="212" t="e">
        <f ca="1">IF(CZ$3="分類不明", 計算_移輸出入額!$BG87, CZ$133*計算_投入係数表!CZ86)</f>
        <v>#DIV/0!</v>
      </c>
      <c r="DA86" s="212" t="e">
        <f ca="1">IF(DA$3="分類不明", 計算_移輸出入額!$BG87, DA$133*計算_投入係数表!DA86)</f>
        <v>#DIV/0!</v>
      </c>
      <c r="DB86" s="212" t="e">
        <f ca="1">IF(DB$3="分類不明", 計算_移輸出入額!$BG87, DB$133*計算_投入係数表!DB86)</f>
        <v>#DIV/0!</v>
      </c>
      <c r="DC86" s="212" t="e">
        <f ca="1">IF(DC$3="分類不明", 計算_移輸出入額!$BG87, DC$133*計算_投入係数表!DC86)</f>
        <v>#DIV/0!</v>
      </c>
      <c r="DD86" s="212" t="e">
        <f ca="1">IF(DD$3="分類不明", 計算_移輸出入額!$BG87, DD$133*計算_投入係数表!DD86)</f>
        <v>#DIV/0!</v>
      </c>
      <c r="DE86" s="212" t="e">
        <f ca="1">IF(DE$3="分類不明", 計算_移輸出入額!$BG87, DE$133*計算_投入係数表!DE86)</f>
        <v>#DIV/0!</v>
      </c>
      <c r="DF86" s="212" t="e">
        <f ca="1">IF(DF$3="分類不明", 計算_移輸出入額!$BG87, DF$133*計算_投入係数表!DF86)</f>
        <v>#DIV/0!</v>
      </c>
      <c r="DG86" s="212" t="e">
        <f ca="1">IF(DG$3="分類不明", 計算_移輸出入額!$BG87, DG$133*計算_投入係数表!DG86)</f>
        <v>#DIV/0!</v>
      </c>
      <c r="DH86" s="212" t="e">
        <f ca="1">IF(DH$3="分類不明", 計算_移輸出入額!$BG87, DH$133*計算_投入係数表!DH86)</f>
        <v>#DIV/0!</v>
      </c>
      <c r="DI86" s="212" t="e">
        <f ca="1">IF(DI$3="分類不明", 計算_移輸出入額!$BG87, DI$133*計算_投入係数表!DI86)</f>
        <v>#DIV/0!</v>
      </c>
      <c r="DJ86" s="212" t="e">
        <f ca="1">IF(DJ$3="分類不明", 計算_移輸出入額!$BG87, DJ$133*計算_投入係数表!DJ86)</f>
        <v>#DIV/0!</v>
      </c>
      <c r="DK86" s="212" t="e">
        <f ca="1">IF(DK$3="分類不明", 計算_移輸出入額!$BG87, DK$133*計算_投入係数表!DK86)</f>
        <v>#DIV/0!</v>
      </c>
      <c r="DL86" s="212" t="e">
        <f ca="1">IF(DL$3="分類不明", 計算_移輸出入額!$BG87, DL$133*計算_投入係数表!DL86)</f>
        <v>#DIV/0!</v>
      </c>
      <c r="DM86" s="212" t="e">
        <f ca="1">IF(DM$3="分類不明", 計算_移輸出入額!$BG87, DM$133*計算_投入係数表!DM86)</f>
        <v>#DIV/0!</v>
      </c>
      <c r="DN86" s="212" t="e">
        <f ca="1">IF(DN$3="分類不明", 計算_移輸出入額!$BG87, DN$133*計算_投入係数表!DN86)</f>
        <v>#DIV/0!</v>
      </c>
      <c r="DO86" s="212" t="e">
        <f ca="1">IF(DO$3="分類不明", 計算_移輸出入額!$BG87, DO$133*計算_投入係数表!DO86)</f>
        <v>#DIV/0!</v>
      </c>
      <c r="DP86" s="212" t="e">
        <f ca="1">IF(DP$3="分類不明", 計算_移輸出入額!$BG87, DP$133*計算_投入係数表!DP86)</f>
        <v>#DIV/0!</v>
      </c>
      <c r="DQ86" s="212" t="e">
        <f ca="1">IF(DQ$3="分類不明", 計算_移輸出入額!$BG87, DQ$133*計算_投入係数表!DQ86)</f>
        <v>#DIV/0!</v>
      </c>
      <c r="DR86" s="212" t="e">
        <f ca="1">IF(DR$3="分類不明", 計算_移輸出入額!$BG87, DR$133*計算_投入係数表!DR86)</f>
        <v>#DIV/0!</v>
      </c>
      <c r="DS86" s="212" t="e">
        <f ca="1">IF(DS$3="分類不明", 計算_移輸出入額!$BG87, DS$133*計算_投入係数表!DS86)</f>
        <v>#DIV/0!</v>
      </c>
      <c r="DT86" s="213">
        <f t="shared" ca="1" si="7"/>
        <v>0</v>
      </c>
      <c r="DU86" s="214">
        <f>計算_基本取引表_調整前!DU86</f>
        <v>0</v>
      </c>
      <c r="DV86" s="214">
        <f>IF($C86="分類不明", 計算_基本取引表_調整前!DV86+_xlfn.AGGREGATE(9,6,計算_移輸出入額!$BF$5:$BF$124), 計算_基本取引表_調整前!DV86)</f>
        <v>0</v>
      </c>
      <c r="DW86" s="214">
        <f>計算_基本取引表_調整前!DW86</f>
        <v>0</v>
      </c>
      <c r="DX86" s="214">
        <f>計算_基本取引表_調整前!DX86</f>
        <v>0</v>
      </c>
      <c r="DY86" s="214">
        <f>計算_基本取引表_調整前!DY86</f>
        <v>0</v>
      </c>
      <c r="DZ86" s="214">
        <f>計算_基本取引表_調整前!DZ86</f>
        <v>0</v>
      </c>
      <c r="EA86" s="214" t="e">
        <f>計算_基本取引表_調整前!EA86</f>
        <v>#DIV/0!</v>
      </c>
      <c r="EB86" s="735">
        <f ca="1">IFERROR(SUMIF(振分, $C86, 入力_北海道基本取引表!EB$4:EB$124)*($EE86/SUMIF(振分, $C86, 入力_北海道基本取引表!$EG$4:$EG$107)), 0)</f>
        <v>0</v>
      </c>
      <c r="EC86" s="215" t="e">
        <f t="shared" si="8"/>
        <v>#DIV/0!</v>
      </c>
      <c r="ED86" s="216" t="e">
        <f t="shared" ca="1" si="9"/>
        <v>#DIV/0!</v>
      </c>
      <c r="EE86" s="214" t="e">
        <f ca="1"/>
        <v>#DIV/0!</v>
      </c>
      <c r="EF86" s="216" t="e">
        <f t="shared" ca="1" si="10"/>
        <v>#DIV/0!</v>
      </c>
      <c r="EG86" s="216" t="e">
        <f t="shared" ca="1" si="6"/>
        <v>#DIV/0!</v>
      </c>
      <c r="EH86" s="214" t="e">
        <f ca="1"/>
        <v>#DIV/0!</v>
      </c>
      <c r="EI86" s="216" t="e">
        <f t="shared" ca="1" si="11"/>
        <v>#DIV/0!</v>
      </c>
      <c r="EJ86" s="216" t="e">
        <f ca="1"/>
        <v>#DIV/0!</v>
      </c>
      <c r="EK86" s="215"/>
    </row>
    <row r="87" spans="2:141" s="6" customFormat="1" ht="15.75" hidden="1" customHeight="1" x14ac:dyDescent="0.25">
      <c r="B87" s="53">
        <v>84</v>
      </c>
      <c r="C87" s="192" t="str">
        <v>-</v>
      </c>
      <c r="D87" s="211">
        <f ca="1">IF(D$3="分類不明", 計算_移輸出入額!$BG88, D$133*計算_投入係数表!D87)</f>
        <v>0</v>
      </c>
      <c r="E87" s="212">
        <f ca="1">IF(E$3="分類不明", 計算_移輸出入額!$BG88, E$133*計算_投入係数表!E87)</f>
        <v>0</v>
      </c>
      <c r="F87" s="212">
        <f ca="1">IF(F$3="分類不明", 計算_移輸出入額!$BG88, F$133*計算_投入係数表!F87)</f>
        <v>0</v>
      </c>
      <c r="G87" s="212">
        <f ca="1">IF(G$3="分類不明", 計算_移輸出入額!$BG88, G$133*計算_投入係数表!G87)</f>
        <v>0</v>
      </c>
      <c r="H87" s="212">
        <f ca="1">IF(H$3="分類不明", 計算_移輸出入額!$BG88, H$133*計算_投入係数表!H87)</f>
        <v>0</v>
      </c>
      <c r="I87" s="212">
        <f ca="1">IF(I$3="分類不明", 計算_移輸出入額!$BG88, I$133*計算_投入係数表!I87)</f>
        <v>0</v>
      </c>
      <c r="J87" s="212">
        <f ca="1">IF(J$3="分類不明", 計算_移輸出入額!$BG88, J$133*計算_投入係数表!J87)</f>
        <v>0</v>
      </c>
      <c r="K87" s="212">
        <f ca="1">IF(K$3="分類不明", 計算_移輸出入額!$BG88, K$133*計算_投入係数表!K87)</f>
        <v>0</v>
      </c>
      <c r="L87" s="212">
        <f ca="1">IF(L$3="分類不明", 計算_移輸出入額!$BG88, L$133*計算_投入係数表!L87)</f>
        <v>0</v>
      </c>
      <c r="M87" s="212">
        <f ca="1">IF(M$3="分類不明", 計算_移輸出入額!$BG88, M$133*計算_投入係数表!M87)</f>
        <v>0</v>
      </c>
      <c r="N87" s="212">
        <f ca="1">IF(N$3="分類不明", 計算_移輸出入額!$BG88, N$133*計算_投入係数表!N87)</f>
        <v>0</v>
      </c>
      <c r="O87" s="212">
        <f ca="1">IF(O$3="分類不明", 計算_移輸出入額!$BG88, O$133*計算_投入係数表!O87)</f>
        <v>0</v>
      </c>
      <c r="P87" s="212" t="e">
        <f ca="1">IF(P$3="分類不明", 計算_移輸出入額!$BG88, P$133*計算_投入係数表!P87)</f>
        <v>#DIV/0!</v>
      </c>
      <c r="Q87" s="212" t="e">
        <f ca="1">IF(Q$3="分類不明", 計算_移輸出入額!$BG88, Q$133*計算_投入係数表!Q87)</f>
        <v>#DIV/0!</v>
      </c>
      <c r="R87" s="212" t="e">
        <f ca="1">IF(R$3="分類不明", 計算_移輸出入額!$BG88, R$133*計算_投入係数表!R87)</f>
        <v>#DIV/0!</v>
      </c>
      <c r="S87" s="212" t="e">
        <f ca="1">IF(S$3="分類不明", 計算_移輸出入額!$BG88, S$133*計算_投入係数表!S87)</f>
        <v>#DIV/0!</v>
      </c>
      <c r="T87" s="212" t="e">
        <f ca="1">IF(T$3="分類不明", 計算_移輸出入額!$BG88, T$133*計算_投入係数表!T87)</f>
        <v>#DIV/0!</v>
      </c>
      <c r="U87" s="212" t="e">
        <f ca="1">IF(U$3="分類不明", 計算_移輸出入額!$BG88, U$133*計算_投入係数表!U87)</f>
        <v>#DIV/0!</v>
      </c>
      <c r="V87" s="212" t="e">
        <f ca="1">IF(V$3="分類不明", 計算_移輸出入額!$BG88, V$133*計算_投入係数表!V87)</f>
        <v>#DIV/0!</v>
      </c>
      <c r="W87" s="212" t="e">
        <f ca="1">IF(W$3="分類不明", 計算_移輸出入額!$BG88, W$133*計算_投入係数表!W87)</f>
        <v>#DIV/0!</v>
      </c>
      <c r="X87" s="212" t="e">
        <f ca="1">IF(X$3="分類不明", 計算_移輸出入額!$BG88, X$133*計算_投入係数表!X87)</f>
        <v>#DIV/0!</v>
      </c>
      <c r="Y87" s="212" t="e">
        <f ca="1">IF(Y$3="分類不明", 計算_移輸出入額!$BG88, Y$133*計算_投入係数表!Y87)</f>
        <v>#DIV/0!</v>
      </c>
      <c r="Z87" s="212" t="e">
        <f ca="1">IF(Z$3="分類不明", 計算_移輸出入額!$BG88, Z$133*計算_投入係数表!Z87)</f>
        <v>#DIV/0!</v>
      </c>
      <c r="AA87" s="212" t="e">
        <f ca="1">IF(AA$3="分類不明", 計算_移輸出入額!$BG88, AA$133*計算_投入係数表!AA87)</f>
        <v>#DIV/0!</v>
      </c>
      <c r="AB87" s="212" t="e">
        <f ca="1">IF(AB$3="分類不明", 計算_移輸出入額!$BG88, AB$133*計算_投入係数表!AB87)</f>
        <v>#DIV/0!</v>
      </c>
      <c r="AC87" s="212" t="e">
        <f ca="1">IF(AC$3="分類不明", 計算_移輸出入額!$BG88, AC$133*計算_投入係数表!AC87)</f>
        <v>#DIV/0!</v>
      </c>
      <c r="AD87" s="212" t="e">
        <f ca="1">IF(AD$3="分類不明", 計算_移輸出入額!$BG88, AD$133*計算_投入係数表!AD87)</f>
        <v>#DIV/0!</v>
      </c>
      <c r="AE87" s="212" t="e">
        <f ca="1">IF(AE$3="分類不明", 計算_移輸出入額!$BG88, AE$133*計算_投入係数表!AE87)</f>
        <v>#DIV/0!</v>
      </c>
      <c r="AF87" s="212" t="e">
        <f ca="1">IF(AF$3="分類不明", 計算_移輸出入額!$BG88, AF$133*計算_投入係数表!AF87)</f>
        <v>#DIV/0!</v>
      </c>
      <c r="AG87" s="212" t="e">
        <f ca="1">IF(AG$3="分類不明", 計算_移輸出入額!$BG88, AG$133*計算_投入係数表!AG87)</f>
        <v>#DIV/0!</v>
      </c>
      <c r="AH87" s="212" t="e">
        <f ca="1">IF(AH$3="分類不明", 計算_移輸出入額!$BG88, AH$133*計算_投入係数表!AH87)</f>
        <v>#DIV/0!</v>
      </c>
      <c r="AI87" s="212" t="e">
        <f ca="1">IF(AI$3="分類不明", 計算_移輸出入額!$BG88, AI$133*計算_投入係数表!AI87)</f>
        <v>#DIV/0!</v>
      </c>
      <c r="AJ87" s="212" t="e">
        <f ca="1">IF(AJ$3="分類不明", 計算_移輸出入額!$BG88, AJ$133*計算_投入係数表!AJ87)</f>
        <v>#DIV/0!</v>
      </c>
      <c r="AK87" s="212" t="e">
        <f ca="1">IF(AK$3="分類不明", 計算_移輸出入額!$BG88, AK$133*計算_投入係数表!AK87)</f>
        <v>#DIV/0!</v>
      </c>
      <c r="AL87" s="212" t="e">
        <f ca="1">IF(AL$3="分類不明", 計算_移輸出入額!$BG88, AL$133*計算_投入係数表!AL87)</f>
        <v>#DIV/0!</v>
      </c>
      <c r="AM87" s="212" t="e">
        <f ca="1">IF(AM$3="分類不明", 計算_移輸出入額!$BG88, AM$133*計算_投入係数表!AM87)</f>
        <v>#DIV/0!</v>
      </c>
      <c r="AN87" s="212" t="e">
        <f ca="1">IF(AN$3="分類不明", 計算_移輸出入額!$BG88, AN$133*計算_投入係数表!AN87)</f>
        <v>#DIV/0!</v>
      </c>
      <c r="AO87" s="212" t="e">
        <f ca="1">IF(AO$3="分類不明", 計算_移輸出入額!$BG88, AO$133*計算_投入係数表!AO87)</f>
        <v>#DIV/0!</v>
      </c>
      <c r="AP87" s="212" t="e">
        <f ca="1">IF(AP$3="分類不明", 計算_移輸出入額!$BG88, AP$133*計算_投入係数表!AP87)</f>
        <v>#DIV/0!</v>
      </c>
      <c r="AQ87" s="212" t="e">
        <f ca="1">IF(AQ$3="分類不明", 計算_移輸出入額!$BG88, AQ$133*計算_投入係数表!AQ87)</f>
        <v>#DIV/0!</v>
      </c>
      <c r="AR87" s="212" t="e">
        <f ca="1">IF(AR$3="分類不明", 計算_移輸出入額!$BG88, AR$133*計算_投入係数表!AR87)</f>
        <v>#DIV/0!</v>
      </c>
      <c r="AS87" s="212" t="e">
        <f ca="1">IF(AS$3="分類不明", 計算_移輸出入額!$BG88, AS$133*計算_投入係数表!AS87)</f>
        <v>#DIV/0!</v>
      </c>
      <c r="AT87" s="212" t="e">
        <f ca="1">IF(AT$3="分類不明", 計算_移輸出入額!$BG88, AT$133*計算_投入係数表!AT87)</f>
        <v>#DIV/0!</v>
      </c>
      <c r="AU87" s="212" t="e">
        <f ca="1">IF(AU$3="分類不明", 計算_移輸出入額!$BG88, AU$133*計算_投入係数表!AU87)</f>
        <v>#DIV/0!</v>
      </c>
      <c r="AV87" s="212" t="e">
        <f ca="1">IF(AV$3="分類不明", 計算_移輸出入額!$BG88, AV$133*計算_投入係数表!AV87)</f>
        <v>#DIV/0!</v>
      </c>
      <c r="AW87" s="212" t="e">
        <f ca="1">IF(AW$3="分類不明", 計算_移輸出入額!$BG88, AW$133*計算_投入係数表!AW87)</f>
        <v>#DIV/0!</v>
      </c>
      <c r="AX87" s="212" t="e">
        <f ca="1">IF(AX$3="分類不明", 計算_移輸出入額!$BG88, AX$133*計算_投入係数表!AX87)</f>
        <v>#DIV/0!</v>
      </c>
      <c r="AY87" s="212" t="e">
        <f ca="1">IF(AY$3="分類不明", 計算_移輸出入額!$BG88, AY$133*計算_投入係数表!AY87)</f>
        <v>#DIV/0!</v>
      </c>
      <c r="AZ87" s="212" t="e">
        <f ca="1">IF(AZ$3="分類不明", 計算_移輸出入額!$BG88, AZ$133*計算_投入係数表!AZ87)</f>
        <v>#DIV/0!</v>
      </c>
      <c r="BA87" s="212" t="e">
        <f ca="1">IF(BA$3="分類不明", 計算_移輸出入額!$BG88, BA$133*計算_投入係数表!BA87)</f>
        <v>#DIV/0!</v>
      </c>
      <c r="BB87" s="212" t="e">
        <f ca="1">IF(BB$3="分類不明", 計算_移輸出入額!$BG88, BB$133*計算_投入係数表!BB87)</f>
        <v>#DIV/0!</v>
      </c>
      <c r="BC87" s="212" t="e">
        <f ca="1">IF(BC$3="分類不明", 計算_移輸出入額!$BG88, BC$133*計算_投入係数表!BC87)</f>
        <v>#DIV/0!</v>
      </c>
      <c r="BD87" s="212" t="e">
        <f ca="1">IF(BD$3="分類不明", 計算_移輸出入額!$BG88, BD$133*計算_投入係数表!BD87)</f>
        <v>#DIV/0!</v>
      </c>
      <c r="BE87" s="212" t="e">
        <f ca="1">IF(BE$3="分類不明", 計算_移輸出入額!$BG88, BE$133*計算_投入係数表!BE87)</f>
        <v>#DIV/0!</v>
      </c>
      <c r="BF87" s="212" t="e">
        <f ca="1">IF(BF$3="分類不明", 計算_移輸出入額!$BG88, BF$133*計算_投入係数表!BF87)</f>
        <v>#DIV/0!</v>
      </c>
      <c r="BG87" s="212" t="e">
        <f ca="1">IF(BG$3="分類不明", 計算_移輸出入額!$BG88, BG$133*計算_投入係数表!BG87)</f>
        <v>#DIV/0!</v>
      </c>
      <c r="BH87" s="212" t="e">
        <f ca="1">IF(BH$3="分類不明", 計算_移輸出入額!$BG88, BH$133*計算_投入係数表!BH87)</f>
        <v>#DIV/0!</v>
      </c>
      <c r="BI87" s="212" t="e">
        <f ca="1">IF(BI$3="分類不明", 計算_移輸出入額!$BG88, BI$133*計算_投入係数表!BI87)</f>
        <v>#DIV/0!</v>
      </c>
      <c r="BJ87" s="212" t="e">
        <f ca="1">IF(BJ$3="分類不明", 計算_移輸出入額!$BG88, BJ$133*計算_投入係数表!BJ87)</f>
        <v>#DIV/0!</v>
      </c>
      <c r="BK87" s="212" t="e">
        <f ca="1">IF(BK$3="分類不明", 計算_移輸出入額!$BG88, BK$133*計算_投入係数表!BK87)</f>
        <v>#DIV/0!</v>
      </c>
      <c r="BL87" s="212" t="e">
        <f ca="1">IF(BL$3="分類不明", 計算_移輸出入額!$BG88, BL$133*計算_投入係数表!BL87)</f>
        <v>#DIV/0!</v>
      </c>
      <c r="BM87" s="212" t="e">
        <f ca="1">IF(BM$3="分類不明", 計算_移輸出入額!$BG88, BM$133*計算_投入係数表!BM87)</f>
        <v>#DIV/0!</v>
      </c>
      <c r="BN87" s="212" t="e">
        <f ca="1">IF(BN$3="分類不明", 計算_移輸出入額!$BG88, BN$133*計算_投入係数表!BN87)</f>
        <v>#DIV/0!</v>
      </c>
      <c r="BO87" s="212" t="e">
        <f ca="1">IF(BO$3="分類不明", 計算_移輸出入額!$BG88, BO$133*計算_投入係数表!BO87)</f>
        <v>#DIV/0!</v>
      </c>
      <c r="BP87" s="212" t="e">
        <f ca="1">IF(BP$3="分類不明", 計算_移輸出入額!$BG88, BP$133*計算_投入係数表!BP87)</f>
        <v>#DIV/0!</v>
      </c>
      <c r="BQ87" s="212" t="e">
        <f ca="1">IF(BQ$3="分類不明", 計算_移輸出入額!$BG88, BQ$133*計算_投入係数表!BQ87)</f>
        <v>#DIV/0!</v>
      </c>
      <c r="BR87" s="212" t="e">
        <f ca="1">IF(BR$3="分類不明", 計算_移輸出入額!$BG88, BR$133*計算_投入係数表!BR87)</f>
        <v>#DIV/0!</v>
      </c>
      <c r="BS87" s="212" t="e">
        <f ca="1">IF(BS$3="分類不明", 計算_移輸出入額!$BG88, BS$133*計算_投入係数表!BS87)</f>
        <v>#DIV/0!</v>
      </c>
      <c r="BT87" s="212" t="e">
        <f ca="1">IF(BT$3="分類不明", 計算_移輸出入額!$BG88, BT$133*計算_投入係数表!BT87)</f>
        <v>#DIV/0!</v>
      </c>
      <c r="BU87" s="212" t="e">
        <f ca="1">IF(BU$3="分類不明", 計算_移輸出入額!$BG88, BU$133*計算_投入係数表!BU87)</f>
        <v>#DIV/0!</v>
      </c>
      <c r="BV87" s="212" t="e">
        <f ca="1">IF(BV$3="分類不明", 計算_移輸出入額!$BG88, BV$133*計算_投入係数表!BV87)</f>
        <v>#DIV/0!</v>
      </c>
      <c r="BW87" s="212" t="e">
        <f ca="1">IF(BW$3="分類不明", 計算_移輸出入額!$BG88, BW$133*計算_投入係数表!BW87)</f>
        <v>#DIV/0!</v>
      </c>
      <c r="BX87" s="212" t="e">
        <f ca="1">IF(BX$3="分類不明", 計算_移輸出入額!$BG88, BX$133*計算_投入係数表!BX87)</f>
        <v>#DIV/0!</v>
      </c>
      <c r="BY87" s="212" t="e">
        <f ca="1">IF(BY$3="分類不明", 計算_移輸出入額!$BG88, BY$133*計算_投入係数表!BY87)</f>
        <v>#DIV/0!</v>
      </c>
      <c r="BZ87" s="212" t="e">
        <f ca="1">IF(BZ$3="分類不明", 計算_移輸出入額!$BG88, BZ$133*計算_投入係数表!BZ87)</f>
        <v>#DIV/0!</v>
      </c>
      <c r="CA87" s="212" t="e">
        <f ca="1">IF(CA$3="分類不明", 計算_移輸出入額!$BG88, CA$133*計算_投入係数表!CA87)</f>
        <v>#DIV/0!</v>
      </c>
      <c r="CB87" s="212" t="e">
        <f ca="1">IF(CB$3="分類不明", 計算_移輸出入額!$BG88, CB$133*計算_投入係数表!CB87)</f>
        <v>#DIV/0!</v>
      </c>
      <c r="CC87" s="212" t="e">
        <f ca="1">IF(CC$3="分類不明", 計算_移輸出入額!$BG88, CC$133*計算_投入係数表!CC87)</f>
        <v>#DIV/0!</v>
      </c>
      <c r="CD87" s="212" t="e">
        <f ca="1">IF(CD$3="分類不明", 計算_移輸出入額!$BG88, CD$133*計算_投入係数表!CD87)</f>
        <v>#DIV/0!</v>
      </c>
      <c r="CE87" s="212" t="e">
        <f ca="1">IF(CE$3="分類不明", 計算_移輸出入額!$BG88, CE$133*計算_投入係数表!CE87)</f>
        <v>#DIV/0!</v>
      </c>
      <c r="CF87" s="212" t="e">
        <f ca="1">IF(CF$3="分類不明", 計算_移輸出入額!$BG88, CF$133*計算_投入係数表!CF87)</f>
        <v>#DIV/0!</v>
      </c>
      <c r="CG87" s="212" t="e">
        <f ca="1">IF(CG$3="分類不明", 計算_移輸出入額!$BG88, CG$133*計算_投入係数表!CG87)</f>
        <v>#DIV/0!</v>
      </c>
      <c r="CH87" s="212" t="e">
        <f ca="1">IF(CH$3="分類不明", 計算_移輸出入額!$BG88, CH$133*計算_投入係数表!CH87)</f>
        <v>#DIV/0!</v>
      </c>
      <c r="CI87" s="212" t="e">
        <f ca="1">IF(CI$3="分類不明", 計算_移輸出入額!$BG88, CI$133*計算_投入係数表!CI87)</f>
        <v>#DIV/0!</v>
      </c>
      <c r="CJ87" s="212" t="e">
        <f ca="1">IF(CJ$3="分類不明", 計算_移輸出入額!$BG88, CJ$133*計算_投入係数表!CJ87)</f>
        <v>#DIV/0!</v>
      </c>
      <c r="CK87" s="212" t="e">
        <f ca="1">IF(CK$3="分類不明", 計算_移輸出入額!$BG88, CK$133*計算_投入係数表!CK87)</f>
        <v>#DIV/0!</v>
      </c>
      <c r="CL87" s="212" t="e">
        <f ca="1">IF(CL$3="分類不明", 計算_移輸出入額!$BG88, CL$133*計算_投入係数表!CL87)</f>
        <v>#DIV/0!</v>
      </c>
      <c r="CM87" s="212" t="e">
        <f ca="1">IF(CM$3="分類不明", 計算_移輸出入額!$BG88, CM$133*計算_投入係数表!CM87)</f>
        <v>#DIV/0!</v>
      </c>
      <c r="CN87" s="212" t="e">
        <f ca="1">IF(CN$3="分類不明", 計算_移輸出入額!$BG88, CN$133*計算_投入係数表!CN87)</f>
        <v>#DIV/0!</v>
      </c>
      <c r="CO87" s="212" t="e">
        <f ca="1">IF(CO$3="分類不明", 計算_移輸出入額!$BG88, CO$133*計算_投入係数表!CO87)</f>
        <v>#DIV/0!</v>
      </c>
      <c r="CP87" s="212" t="e">
        <f ca="1">IF(CP$3="分類不明", 計算_移輸出入額!$BG88, CP$133*計算_投入係数表!CP87)</f>
        <v>#DIV/0!</v>
      </c>
      <c r="CQ87" s="212" t="e">
        <f ca="1">IF(CQ$3="分類不明", 計算_移輸出入額!$BG88, CQ$133*計算_投入係数表!CQ87)</f>
        <v>#DIV/0!</v>
      </c>
      <c r="CR87" s="212" t="e">
        <f ca="1">IF(CR$3="分類不明", 計算_移輸出入額!$BG88, CR$133*計算_投入係数表!CR87)</f>
        <v>#DIV/0!</v>
      </c>
      <c r="CS87" s="212" t="e">
        <f ca="1">IF(CS$3="分類不明", 計算_移輸出入額!$BG88, CS$133*計算_投入係数表!CS87)</f>
        <v>#DIV/0!</v>
      </c>
      <c r="CT87" s="212" t="e">
        <f ca="1">IF(CT$3="分類不明", 計算_移輸出入額!$BG88, CT$133*計算_投入係数表!CT87)</f>
        <v>#DIV/0!</v>
      </c>
      <c r="CU87" s="212" t="e">
        <f ca="1">IF(CU$3="分類不明", 計算_移輸出入額!$BG88, CU$133*計算_投入係数表!CU87)</f>
        <v>#DIV/0!</v>
      </c>
      <c r="CV87" s="212" t="e">
        <f ca="1">IF(CV$3="分類不明", 計算_移輸出入額!$BG88, CV$133*計算_投入係数表!CV87)</f>
        <v>#DIV/0!</v>
      </c>
      <c r="CW87" s="212" t="e">
        <f ca="1">IF(CW$3="分類不明", 計算_移輸出入額!$BG88, CW$133*計算_投入係数表!CW87)</f>
        <v>#DIV/0!</v>
      </c>
      <c r="CX87" s="212" t="e">
        <f ca="1">IF(CX$3="分類不明", 計算_移輸出入額!$BG88, CX$133*計算_投入係数表!CX87)</f>
        <v>#DIV/0!</v>
      </c>
      <c r="CY87" s="212" t="e">
        <f ca="1">IF(CY$3="分類不明", 計算_移輸出入額!$BG88, CY$133*計算_投入係数表!CY87)</f>
        <v>#DIV/0!</v>
      </c>
      <c r="CZ87" s="212" t="e">
        <f ca="1">IF(CZ$3="分類不明", 計算_移輸出入額!$BG88, CZ$133*計算_投入係数表!CZ87)</f>
        <v>#DIV/0!</v>
      </c>
      <c r="DA87" s="212" t="e">
        <f ca="1">IF(DA$3="分類不明", 計算_移輸出入額!$BG88, DA$133*計算_投入係数表!DA87)</f>
        <v>#DIV/0!</v>
      </c>
      <c r="DB87" s="212" t="e">
        <f ca="1">IF(DB$3="分類不明", 計算_移輸出入額!$BG88, DB$133*計算_投入係数表!DB87)</f>
        <v>#DIV/0!</v>
      </c>
      <c r="DC87" s="212" t="e">
        <f ca="1">IF(DC$3="分類不明", 計算_移輸出入額!$BG88, DC$133*計算_投入係数表!DC87)</f>
        <v>#DIV/0!</v>
      </c>
      <c r="DD87" s="212" t="e">
        <f ca="1">IF(DD$3="分類不明", 計算_移輸出入額!$BG88, DD$133*計算_投入係数表!DD87)</f>
        <v>#DIV/0!</v>
      </c>
      <c r="DE87" s="212" t="e">
        <f ca="1">IF(DE$3="分類不明", 計算_移輸出入額!$BG88, DE$133*計算_投入係数表!DE87)</f>
        <v>#DIV/0!</v>
      </c>
      <c r="DF87" s="212" t="e">
        <f ca="1">IF(DF$3="分類不明", 計算_移輸出入額!$BG88, DF$133*計算_投入係数表!DF87)</f>
        <v>#DIV/0!</v>
      </c>
      <c r="DG87" s="212" t="e">
        <f ca="1">IF(DG$3="分類不明", 計算_移輸出入額!$BG88, DG$133*計算_投入係数表!DG87)</f>
        <v>#DIV/0!</v>
      </c>
      <c r="DH87" s="212" t="e">
        <f ca="1">IF(DH$3="分類不明", 計算_移輸出入額!$BG88, DH$133*計算_投入係数表!DH87)</f>
        <v>#DIV/0!</v>
      </c>
      <c r="DI87" s="212" t="e">
        <f ca="1">IF(DI$3="分類不明", 計算_移輸出入額!$BG88, DI$133*計算_投入係数表!DI87)</f>
        <v>#DIV/0!</v>
      </c>
      <c r="DJ87" s="212" t="e">
        <f ca="1">IF(DJ$3="分類不明", 計算_移輸出入額!$BG88, DJ$133*計算_投入係数表!DJ87)</f>
        <v>#DIV/0!</v>
      </c>
      <c r="DK87" s="212" t="e">
        <f ca="1">IF(DK$3="分類不明", 計算_移輸出入額!$BG88, DK$133*計算_投入係数表!DK87)</f>
        <v>#DIV/0!</v>
      </c>
      <c r="DL87" s="212" t="e">
        <f ca="1">IF(DL$3="分類不明", 計算_移輸出入額!$BG88, DL$133*計算_投入係数表!DL87)</f>
        <v>#DIV/0!</v>
      </c>
      <c r="DM87" s="212" t="e">
        <f ca="1">IF(DM$3="分類不明", 計算_移輸出入額!$BG88, DM$133*計算_投入係数表!DM87)</f>
        <v>#DIV/0!</v>
      </c>
      <c r="DN87" s="212" t="e">
        <f ca="1">IF(DN$3="分類不明", 計算_移輸出入額!$BG88, DN$133*計算_投入係数表!DN87)</f>
        <v>#DIV/0!</v>
      </c>
      <c r="DO87" s="212" t="e">
        <f ca="1">IF(DO$3="分類不明", 計算_移輸出入額!$BG88, DO$133*計算_投入係数表!DO87)</f>
        <v>#DIV/0!</v>
      </c>
      <c r="DP87" s="212" t="e">
        <f ca="1">IF(DP$3="分類不明", 計算_移輸出入額!$BG88, DP$133*計算_投入係数表!DP87)</f>
        <v>#DIV/0!</v>
      </c>
      <c r="DQ87" s="212" t="e">
        <f ca="1">IF(DQ$3="分類不明", 計算_移輸出入額!$BG88, DQ$133*計算_投入係数表!DQ87)</f>
        <v>#DIV/0!</v>
      </c>
      <c r="DR87" s="212" t="e">
        <f ca="1">IF(DR$3="分類不明", 計算_移輸出入額!$BG88, DR$133*計算_投入係数表!DR87)</f>
        <v>#DIV/0!</v>
      </c>
      <c r="DS87" s="212" t="e">
        <f ca="1">IF(DS$3="分類不明", 計算_移輸出入額!$BG88, DS$133*計算_投入係数表!DS87)</f>
        <v>#DIV/0!</v>
      </c>
      <c r="DT87" s="213">
        <f t="shared" ca="1" si="7"/>
        <v>0</v>
      </c>
      <c r="DU87" s="214">
        <f>計算_基本取引表_調整前!DU87</f>
        <v>0</v>
      </c>
      <c r="DV87" s="214">
        <f>IF($C87="分類不明", 計算_基本取引表_調整前!DV87+_xlfn.AGGREGATE(9,6,計算_移輸出入額!$BF$5:$BF$124), 計算_基本取引表_調整前!DV87)</f>
        <v>0</v>
      </c>
      <c r="DW87" s="214">
        <f>計算_基本取引表_調整前!DW87</f>
        <v>0</v>
      </c>
      <c r="DX87" s="214">
        <f>計算_基本取引表_調整前!DX87</f>
        <v>0</v>
      </c>
      <c r="DY87" s="214">
        <f>計算_基本取引表_調整前!DY87</f>
        <v>0</v>
      </c>
      <c r="DZ87" s="214">
        <f>計算_基本取引表_調整前!DZ87</f>
        <v>0</v>
      </c>
      <c r="EA87" s="214" t="e">
        <f>計算_基本取引表_調整前!EA87</f>
        <v>#DIV/0!</v>
      </c>
      <c r="EB87" s="735">
        <f ca="1">IFERROR(SUMIF(振分, $C87, 入力_北海道基本取引表!EB$4:EB$124)*($EE87/SUMIF(振分, $C87, 入力_北海道基本取引表!$EG$4:$EG$107)), 0)</f>
        <v>0</v>
      </c>
      <c r="EC87" s="215" t="e">
        <f t="shared" si="8"/>
        <v>#DIV/0!</v>
      </c>
      <c r="ED87" s="216" t="e">
        <f t="shared" ca="1" si="9"/>
        <v>#DIV/0!</v>
      </c>
      <c r="EE87" s="214" t="e">
        <f ca="1"/>
        <v>#DIV/0!</v>
      </c>
      <c r="EF87" s="216" t="e">
        <f t="shared" ca="1" si="10"/>
        <v>#DIV/0!</v>
      </c>
      <c r="EG87" s="216" t="e">
        <f t="shared" ca="1" si="6"/>
        <v>#DIV/0!</v>
      </c>
      <c r="EH87" s="214" t="e">
        <f ca="1"/>
        <v>#DIV/0!</v>
      </c>
      <c r="EI87" s="216" t="e">
        <f t="shared" ca="1" si="11"/>
        <v>#DIV/0!</v>
      </c>
      <c r="EJ87" s="216" t="e">
        <f ca="1"/>
        <v>#DIV/0!</v>
      </c>
      <c r="EK87" s="215"/>
    </row>
    <row r="88" spans="2:141" s="6" customFormat="1" ht="15.75" hidden="1" customHeight="1" x14ac:dyDescent="0.25">
      <c r="B88" s="53">
        <v>85</v>
      </c>
      <c r="C88" s="192" t="str">
        <v>-</v>
      </c>
      <c r="D88" s="211">
        <f ca="1">IF(D$3="分類不明", 計算_移輸出入額!$BG89, D$133*計算_投入係数表!D88)</f>
        <v>0</v>
      </c>
      <c r="E88" s="212">
        <f ca="1">IF(E$3="分類不明", 計算_移輸出入額!$BG89, E$133*計算_投入係数表!E88)</f>
        <v>0</v>
      </c>
      <c r="F88" s="212">
        <f ca="1">IF(F$3="分類不明", 計算_移輸出入額!$BG89, F$133*計算_投入係数表!F88)</f>
        <v>0</v>
      </c>
      <c r="G88" s="212">
        <f ca="1">IF(G$3="分類不明", 計算_移輸出入額!$BG89, G$133*計算_投入係数表!G88)</f>
        <v>0</v>
      </c>
      <c r="H88" s="212">
        <f ca="1">IF(H$3="分類不明", 計算_移輸出入額!$BG89, H$133*計算_投入係数表!H88)</f>
        <v>0</v>
      </c>
      <c r="I88" s="212">
        <f ca="1">IF(I$3="分類不明", 計算_移輸出入額!$BG89, I$133*計算_投入係数表!I88)</f>
        <v>0</v>
      </c>
      <c r="J88" s="212">
        <f ca="1">IF(J$3="分類不明", 計算_移輸出入額!$BG89, J$133*計算_投入係数表!J88)</f>
        <v>0</v>
      </c>
      <c r="K88" s="212">
        <f ca="1">IF(K$3="分類不明", 計算_移輸出入額!$BG89, K$133*計算_投入係数表!K88)</f>
        <v>0</v>
      </c>
      <c r="L88" s="212">
        <f ca="1">IF(L$3="分類不明", 計算_移輸出入額!$BG89, L$133*計算_投入係数表!L88)</f>
        <v>0</v>
      </c>
      <c r="M88" s="212">
        <f ca="1">IF(M$3="分類不明", 計算_移輸出入額!$BG89, M$133*計算_投入係数表!M88)</f>
        <v>0</v>
      </c>
      <c r="N88" s="212">
        <f ca="1">IF(N$3="分類不明", 計算_移輸出入額!$BG89, N$133*計算_投入係数表!N88)</f>
        <v>0</v>
      </c>
      <c r="O88" s="212">
        <f ca="1">IF(O$3="分類不明", 計算_移輸出入額!$BG89, O$133*計算_投入係数表!O88)</f>
        <v>0</v>
      </c>
      <c r="P88" s="212" t="e">
        <f ca="1">IF(P$3="分類不明", 計算_移輸出入額!$BG89, P$133*計算_投入係数表!P88)</f>
        <v>#DIV/0!</v>
      </c>
      <c r="Q88" s="212" t="e">
        <f ca="1">IF(Q$3="分類不明", 計算_移輸出入額!$BG89, Q$133*計算_投入係数表!Q88)</f>
        <v>#DIV/0!</v>
      </c>
      <c r="R88" s="212" t="e">
        <f ca="1">IF(R$3="分類不明", 計算_移輸出入額!$BG89, R$133*計算_投入係数表!R88)</f>
        <v>#DIV/0!</v>
      </c>
      <c r="S88" s="212" t="e">
        <f ca="1">IF(S$3="分類不明", 計算_移輸出入額!$BG89, S$133*計算_投入係数表!S88)</f>
        <v>#DIV/0!</v>
      </c>
      <c r="T88" s="212" t="e">
        <f ca="1">IF(T$3="分類不明", 計算_移輸出入額!$BG89, T$133*計算_投入係数表!T88)</f>
        <v>#DIV/0!</v>
      </c>
      <c r="U88" s="212" t="e">
        <f ca="1">IF(U$3="分類不明", 計算_移輸出入額!$BG89, U$133*計算_投入係数表!U88)</f>
        <v>#DIV/0!</v>
      </c>
      <c r="V88" s="212" t="e">
        <f ca="1">IF(V$3="分類不明", 計算_移輸出入額!$BG89, V$133*計算_投入係数表!V88)</f>
        <v>#DIV/0!</v>
      </c>
      <c r="W88" s="212" t="e">
        <f ca="1">IF(W$3="分類不明", 計算_移輸出入額!$BG89, W$133*計算_投入係数表!W88)</f>
        <v>#DIV/0!</v>
      </c>
      <c r="X88" s="212" t="e">
        <f ca="1">IF(X$3="分類不明", 計算_移輸出入額!$BG89, X$133*計算_投入係数表!X88)</f>
        <v>#DIV/0!</v>
      </c>
      <c r="Y88" s="212" t="e">
        <f ca="1">IF(Y$3="分類不明", 計算_移輸出入額!$BG89, Y$133*計算_投入係数表!Y88)</f>
        <v>#DIV/0!</v>
      </c>
      <c r="Z88" s="212" t="e">
        <f ca="1">IF(Z$3="分類不明", 計算_移輸出入額!$BG89, Z$133*計算_投入係数表!Z88)</f>
        <v>#DIV/0!</v>
      </c>
      <c r="AA88" s="212" t="e">
        <f ca="1">IF(AA$3="分類不明", 計算_移輸出入額!$BG89, AA$133*計算_投入係数表!AA88)</f>
        <v>#DIV/0!</v>
      </c>
      <c r="AB88" s="212" t="e">
        <f ca="1">IF(AB$3="分類不明", 計算_移輸出入額!$BG89, AB$133*計算_投入係数表!AB88)</f>
        <v>#DIV/0!</v>
      </c>
      <c r="AC88" s="212" t="e">
        <f ca="1">IF(AC$3="分類不明", 計算_移輸出入額!$BG89, AC$133*計算_投入係数表!AC88)</f>
        <v>#DIV/0!</v>
      </c>
      <c r="AD88" s="212" t="e">
        <f ca="1">IF(AD$3="分類不明", 計算_移輸出入額!$BG89, AD$133*計算_投入係数表!AD88)</f>
        <v>#DIV/0!</v>
      </c>
      <c r="AE88" s="212" t="e">
        <f ca="1">IF(AE$3="分類不明", 計算_移輸出入額!$BG89, AE$133*計算_投入係数表!AE88)</f>
        <v>#DIV/0!</v>
      </c>
      <c r="AF88" s="212" t="e">
        <f ca="1">IF(AF$3="分類不明", 計算_移輸出入額!$BG89, AF$133*計算_投入係数表!AF88)</f>
        <v>#DIV/0!</v>
      </c>
      <c r="AG88" s="212" t="e">
        <f ca="1">IF(AG$3="分類不明", 計算_移輸出入額!$BG89, AG$133*計算_投入係数表!AG88)</f>
        <v>#DIV/0!</v>
      </c>
      <c r="AH88" s="212" t="e">
        <f ca="1">IF(AH$3="分類不明", 計算_移輸出入額!$BG89, AH$133*計算_投入係数表!AH88)</f>
        <v>#DIV/0!</v>
      </c>
      <c r="AI88" s="212" t="e">
        <f ca="1">IF(AI$3="分類不明", 計算_移輸出入額!$BG89, AI$133*計算_投入係数表!AI88)</f>
        <v>#DIV/0!</v>
      </c>
      <c r="AJ88" s="212" t="e">
        <f ca="1">IF(AJ$3="分類不明", 計算_移輸出入額!$BG89, AJ$133*計算_投入係数表!AJ88)</f>
        <v>#DIV/0!</v>
      </c>
      <c r="AK88" s="212" t="e">
        <f ca="1">IF(AK$3="分類不明", 計算_移輸出入額!$BG89, AK$133*計算_投入係数表!AK88)</f>
        <v>#DIV/0!</v>
      </c>
      <c r="AL88" s="212" t="e">
        <f ca="1">IF(AL$3="分類不明", 計算_移輸出入額!$BG89, AL$133*計算_投入係数表!AL88)</f>
        <v>#DIV/0!</v>
      </c>
      <c r="AM88" s="212" t="e">
        <f ca="1">IF(AM$3="分類不明", 計算_移輸出入額!$BG89, AM$133*計算_投入係数表!AM88)</f>
        <v>#DIV/0!</v>
      </c>
      <c r="AN88" s="212" t="e">
        <f ca="1">IF(AN$3="分類不明", 計算_移輸出入額!$BG89, AN$133*計算_投入係数表!AN88)</f>
        <v>#DIV/0!</v>
      </c>
      <c r="AO88" s="212" t="e">
        <f ca="1">IF(AO$3="分類不明", 計算_移輸出入額!$BG89, AO$133*計算_投入係数表!AO88)</f>
        <v>#DIV/0!</v>
      </c>
      <c r="AP88" s="212" t="e">
        <f ca="1">IF(AP$3="分類不明", 計算_移輸出入額!$BG89, AP$133*計算_投入係数表!AP88)</f>
        <v>#DIV/0!</v>
      </c>
      <c r="AQ88" s="212" t="e">
        <f ca="1">IF(AQ$3="分類不明", 計算_移輸出入額!$BG89, AQ$133*計算_投入係数表!AQ88)</f>
        <v>#DIV/0!</v>
      </c>
      <c r="AR88" s="212" t="e">
        <f ca="1">IF(AR$3="分類不明", 計算_移輸出入額!$BG89, AR$133*計算_投入係数表!AR88)</f>
        <v>#DIV/0!</v>
      </c>
      <c r="AS88" s="212" t="e">
        <f ca="1">IF(AS$3="分類不明", 計算_移輸出入額!$BG89, AS$133*計算_投入係数表!AS88)</f>
        <v>#DIV/0!</v>
      </c>
      <c r="AT88" s="212" t="e">
        <f ca="1">IF(AT$3="分類不明", 計算_移輸出入額!$BG89, AT$133*計算_投入係数表!AT88)</f>
        <v>#DIV/0!</v>
      </c>
      <c r="AU88" s="212" t="e">
        <f ca="1">IF(AU$3="分類不明", 計算_移輸出入額!$BG89, AU$133*計算_投入係数表!AU88)</f>
        <v>#DIV/0!</v>
      </c>
      <c r="AV88" s="212" t="e">
        <f ca="1">IF(AV$3="分類不明", 計算_移輸出入額!$BG89, AV$133*計算_投入係数表!AV88)</f>
        <v>#DIV/0!</v>
      </c>
      <c r="AW88" s="212" t="e">
        <f ca="1">IF(AW$3="分類不明", 計算_移輸出入額!$BG89, AW$133*計算_投入係数表!AW88)</f>
        <v>#DIV/0!</v>
      </c>
      <c r="AX88" s="212" t="e">
        <f ca="1">IF(AX$3="分類不明", 計算_移輸出入額!$BG89, AX$133*計算_投入係数表!AX88)</f>
        <v>#DIV/0!</v>
      </c>
      <c r="AY88" s="212" t="e">
        <f ca="1">IF(AY$3="分類不明", 計算_移輸出入額!$BG89, AY$133*計算_投入係数表!AY88)</f>
        <v>#DIV/0!</v>
      </c>
      <c r="AZ88" s="212" t="e">
        <f ca="1">IF(AZ$3="分類不明", 計算_移輸出入額!$BG89, AZ$133*計算_投入係数表!AZ88)</f>
        <v>#DIV/0!</v>
      </c>
      <c r="BA88" s="212" t="e">
        <f ca="1">IF(BA$3="分類不明", 計算_移輸出入額!$BG89, BA$133*計算_投入係数表!BA88)</f>
        <v>#DIV/0!</v>
      </c>
      <c r="BB88" s="212" t="e">
        <f ca="1">IF(BB$3="分類不明", 計算_移輸出入額!$BG89, BB$133*計算_投入係数表!BB88)</f>
        <v>#DIV/0!</v>
      </c>
      <c r="BC88" s="212" t="e">
        <f ca="1">IF(BC$3="分類不明", 計算_移輸出入額!$BG89, BC$133*計算_投入係数表!BC88)</f>
        <v>#DIV/0!</v>
      </c>
      <c r="BD88" s="212" t="e">
        <f ca="1">IF(BD$3="分類不明", 計算_移輸出入額!$BG89, BD$133*計算_投入係数表!BD88)</f>
        <v>#DIV/0!</v>
      </c>
      <c r="BE88" s="212" t="e">
        <f ca="1">IF(BE$3="分類不明", 計算_移輸出入額!$BG89, BE$133*計算_投入係数表!BE88)</f>
        <v>#DIV/0!</v>
      </c>
      <c r="BF88" s="212" t="e">
        <f ca="1">IF(BF$3="分類不明", 計算_移輸出入額!$BG89, BF$133*計算_投入係数表!BF88)</f>
        <v>#DIV/0!</v>
      </c>
      <c r="BG88" s="212" t="e">
        <f ca="1">IF(BG$3="分類不明", 計算_移輸出入額!$BG89, BG$133*計算_投入係数表!BG88)</f>
        <v>#DIV/0!</v>
      </c>
      <c r="BH88" s="212" t="e">
        <f ca="1">IF(BH$3="分類不明", 計算_移輸出入額!$BG89, BH$133*計算_投入係数表!BH88)</f>
        <v>#DIV/0!</v>
      </c>
      <c r="BI88" s="212" t="e">
        <f ca="1">IF(BI$3="分類不明", 計算_移輸出入額!$BG89, BI$133*計算_投入係数表!BI88)</f>
        <v>#DIV/0!</v>
      </c>
      <c r="BJ88" s="212" t="e">
        <f ca="1">IF(BJ$3="分類不明", 計算_移輸出入額!$BG89, BJ$133*計算_投入係数表!BJ88)</f>
        <v>#DIV/0!</v>
      </c>
      <c r="BK88" s="212" t="e">
        <f ca="1">IF(BK$3="分類不明", 計算_移輸出入額!$BG89, BK$133*計算_投入係数表!BK88)</f>
        <v>#DIV/0!</v>
      </c>
      <c r="BL88" s="212" t="e">
        <f ca="1">IF(BL$3="分類不明", 計算_移輸出入額!$BG89, BL$133*計算_投入係数表!BL88)</f>
        <v>#DIV/0!</v>
      </c>
      <c r="BM88" s="212" t="e">
        <f ca="1">IF(BM$3="分類不明", 計算_移輸出入額!$BG89, BM$133*計算_投入係数表!BM88)</f>
        <v>#DIV/0!</v>
      </c>
      <c r="BN88" s="212" t="e">
        <f ca="1">IF(BN$3="分類不明", 計算_移輸出入額!$BG89, BN$133*計算_投入係数表!BN88)</f>
        <v>#DIV/0!</v>
      </c>
      <c r="BO88" s="212" t="e">
        <f ca="1">IF(BO$3="分類不明", 計算_移輸出入額!$BG89, BO$133*計算_投入係数表!BO88)</f>
        <v>#DIV/0!</v>
      </c>
      <c r="BP88" s="212" t="e">
        <f ca="1">IF(BP$3="分類不明", 計算_移輸出入額!$BG89, BP$133*計算_投入係数表!BP88)</f>
        <v>#DIV/0!</v>
      </c>
      <c r="BQ88" s="212" t="e">
        <f ca="1">IF(BQ$3="分類不明", 計算_移輸出入額!$BG89, BQ$133*計算_投入係数表!BQ88)</f>
        <v>#DIV/0!</v>
      </c>
      <c r="BR88" s="212" t="e">
        <f ca="1">IF(BR$3="分類不明", 計算_移輸出入額!$BG89, BR$133*計算_投入係数表!BR88)</f>
        <v>#DIV/0!</v>
      </c>
      <c r="BS88" s="212" t="e">
        <f ca="1">IF(BS$3="分類不明", 計算_移輸出入額!$BG89, BS$133*計算_投入係数表!BS88)</f>
        <v>#DIV/0!</v>
      </c>
      <c r="BT88" s="212" t="e">
        <f ca="1">IF(BT$3="分類不明", 計算_移輸出入額!$BG89, BT$133*計算_投入係数表!BT88)</f>
        <v>#DIV/0!</v>
      </c>
      <c r="BU88" s="212" t="e">
        <f ca="1">IF(BU$3="分類不明", 計算_移輸出入額!$BG89, BU$133*計算_投入係数表!BU88)</f>
        <v>#DIV/0!</v>
      </c>
      <c r="BV88" s="212" t="e">
        <f ca="1">IF(BV$3="分類不明", 計算_移輸出入額!$BG89, BV$133*計算_投入係数表!BV88)</f>
        <v>#DIV/0!</v>
      </c>
      <c r="BW88" s="212" t="e">
        <f ca="1">IF(BW$3="分類不明", 計算_移輸出入額!$BG89, BW$133*計算_投入係数表!BW88)</f>
        <v>#DIV/0!</v>
      </c>
      <c r="BX88" s="212" t="e">
        <f ca="1">IF(BX$3="分類不明", 計算_移輸出入額!$BG89, BX$133*計算_投入係数表!BX88)</f>
        <v>#DIV/0!</v>
      </c>
      <c r="BY88" s="212" t="e">
        <f ca="1">IF(BY$3="分類不明", 計算_移輸出入額!$BG89, BY$133*計算_投入係数表!BY88)</f>
        <v>#DIV/0!</v>
      </c>
      <c r="BZ88" s="212" t="e">
        <f ca="1">IF(BZ$3="分類不明", 計算_移輸出入額!$BG89, BZ$133*計算_投入係数表!BZ88)</f>
        <v>#DIV/0!</v>
      </c>
      <c r="CA88" s="212" t="e">
        <f ca="1">IF(CA$3="分類不明", 計算_移輸出入額!$BG89, CA$133*計算_投入係数表!CA88)</f>
        <v>#DIV/0!</v>
      </c>
      <c r="CB88" s="212" t="e">
        <f ca="1">IF(CB$3="分類不明", 計算_移輸出入額!$BG89, CB$133*計算_投入係数表!CB88)</f>
        <v>#DIV/0!</v>
      </c>
      <c r="CC88" s="212" t="e">
        <f ca="1">IF(CC$3="分類不明", 計算_移輸出入額!$BG89, CC$133*計算_投入係数表!CC88)</f>
        <v>#DIV/0!</v>
      </c>
      <c r="CD88" s="212" t="e">
        <f ca="1">IF(CD$3="分類不明", 計算_移輸出入額!$BG89, CD$133*計算_投入係数表!CD88)</f>
        <v>#DIV/0!</v>
      </c>
      <c r="CE88" s="212" t="e">
        <f ca="1">IF(CE$3="分類不明", 計算_移輸出入額!$BG89, CE$133*計算_投入係数表!CE88)</f>
        <v>#DIV/0!</v>
      </c>
      <c r="CF88" s="212" t="e">
        <f ca="1">IF(CF$3="分類不明", 計算_移輸出入額!$BG89, CF$133*計算_投入係数表!CF88)</f>
        <v>#DIV/0!</v>
      </c>
      <c r="CG88" s="212" t="e">
        <f ca="1">IF(CG$3="分類不明", 計算_移輸出入額!$BG89, CG$133*計算_投入係数表!CG88)</f>
        <v>#DIV/0!</v>
      </c>
      <c r="CH88" s="212" t="e">
        <f ca="1">IF(CH$3="分類不明", 計算_移輸出入額!$BG89, CH$133*計算_投入係数表!CH88)</f>
        <v>#DIV/0!</v>
      </c>
      <c r="CI88" s="212" t="e">
        <f ca="1">IF(CI$3="分類不明", 計算_移輸出入額!$BG89, CI$133*計算_投入係数表!CI88)</f>
        <v>#DIV/0!</v>
      </c>
      <c r="CJ88" s="212" t="e">
        <f ca="1">IF(CJ$3="分類不明", 計算_移輸出入額!$BG89, CJ$133*計算_投入係数表!CJ88)</f>
        <v>#DIV/0!</v>
      </c>
      <c r="CK88" s="212" t="e">
        <f ca="1">IF(CK$3="分類不明", 計算_移輸出入額!$BG89, CK$133*計算_投入係数表!CK88)</f>
        <v>#DIV/0!</v>
      </c>
      <c r="CL88" s="212" t="e">
        <f ca="1">IF(CL$3="分類不明", 計算_移輸出入額!$BG89, CL$133*計算_投入係数表!CL88)</f>
        <v>#DIV/0!</v>
      </c>
      <c r="CM88" s="212" t="e">
        <f ca="1">IF(CM$3="分類不明", 計算_移輸出入額!$BG89, CM$133*計算_投入係数表!CM88)</f>
        <v>#DIV/0!</v>
      </c>
      <c r="CN88" s="212" t="e">
        <f ca="1">IF(CN$3="分類不明", 計算_移輸出入額!$BG89, CN$133*計算_投入係数表!CN88)</f>
        <v>#DIV/0!</v>
      </c>
      <c r="CO88" s="212" t="e">
        <f ca="1">IF(CO$3="分類不明", 計算_移輸出入額!$BG89, CO$133*計算_投入係数表!CO88)</f>
        <v>#DIV/0!</v>
      </c>
      <c r="CP88" s="212" t="e">
        <f ca="1">IF(CP$3="分類不明", 計算_移輸出入額!$BG89, CP$133*計算_投入係数表!CP88)</f>
        <v>#DIV/0!</v>
      </c>
      <c r="CQ88" s="212" t="e">
        <f ca="1">IF(CQ$3="分類不明", 計算_移輸出入額!$BG89, CQ$133*計算_投入係数表!CQ88)</f>
        <v>#DIV/0!</v>
      </c>
      <c r="CR88" s="212" t="e">
        <f ca="1">IF(CR$3="分類不明", 計算_移輸出入額!$BG89, CR$133*計算_投入係数表!CR88)</f>
        <v>#DIV/0!</v>
      </c>
      <c r="CS88" s="212" t="e">
        <f ca="1">IF(CS$3="分類不明", 計算_移輸出入額!$BG89, CS$133*計算_投入係数表!CS88)</f>
        <v>#DIV/0!</v>
      </c>
      <c r="CT88" s="212" t="e">
        <f ca="1">IF(CT$3="分類不明", 計算_移輸出入額!$BG89, CT$133*計算_投入係数表!CT88)</f>
        <v>#DIV/0!</v>
      </c>
      <c r="CU88" s="212" t="e">
        <f ca="1">IF(CU$3="分類不明", 計算_移輸出入額!$BG89, CU$133*計算_投入係数表!CU88)</f>
        <v>#DIV/0!</v>
      </c>
      <c r="CV88" s="212" t="e">
        <f ca="1">IF(CV$3="分類不明", 計算_移輸出入額!$BG89, CV$133*計算_投入係数表!CV88)</f>
        <v>#DIV/0!</v>
      </c>
      <c r="CW88" s="212" t="e">
        <f ca="1">IF(CW$3="分類不明", 計算_移輸出入額!$BG89, CW$133*計算_投入係数表!CW88)</f>
        <v>#DIV/0!</v>
      </c>
      <c r="CX88" s="212" t="e">
        <f ca="1">IF(CX$3="分類不明", 計算_移輸出入額!$BG89, CX$133*計算_投入係数表!CX88)</f>
        <v>#DIV/0!</v>
      </c>
      <c r="CY88" s="212" t="e">
        <f ca="1">IF(CY$3="分類不明", 計算_移輸出入額!$BG89, CY$133*計算_投入係数表!CY88)</f>
        <v>#DIV/0!</v>
      </c>
      <c r="CZ88" s="212" t="e">
        <f ca="1">IF(CZ$3="分類不明", 計算_移輸出入額!$BG89, CZ$133*計算_投入係数表!CZ88)</f>
        <v>#DIV/0!</v>
      </c>
      <c r="DA88" s="212" t="e">
        <f ca="1">IF(DA$3="分類不明", 計算_移輸出入額!$BG89, DA$133*計算_投入係数表!DA88)</f>
        <v>#DIV/0!</v>
      </c>
      <c r="DB88" s="212" t="e">
        <f ca="1">IF(DB$3="分類不明", 計算_移輸出入額!$BG89, DB$133*計算_投入係数表!DB88)</f>
        <v>#DIV/0!</v>
      </c>
      <c r="DC88" s="212" t="e">
        <f ca="1">IF(DC$3="分類不明", 計算_移輸出入額!$BG89, DC$133*計算_投入係数表!DC88)</f>
        <v>#DIV/0!</v>
      </c>
      <c r="DD88" s="212" t="e">
        <f ca="1">IF(DD$3="分類不明", 計算_移輸出入額!$BG89, DD$133*計算_投入係数表!DD88)</f>
        <v>#DIV/0!</v>
      </c>
      <c r="DE88" s="212" t="e">
        <f ca="1">IF(DE$3="分類不明", 計算_移輸出入額!$BG89, DE$133*計算_投入係数表!DE88)</f>
        <v>#DIV/0!</v>
      </c>
      <c r="DF88" s="212" t="e">
        <f ca="1">IF(DF$3="分類不明", 計算_移輸出入額!$BG89, DF$133*計算_投入係数表!DF88)</f>
        <v>#DIV/0!</v>
      </c>
      <c r="DG88" s="212" t="e">
        <f ca="1">IF(DG$3="分類不明", 計算_移輸出入額!$BG89, DG$133*計算_投入係数表!DG88)</f>
        <v>#DIV/0!</v>
      </c>
      <c r="DH88" s="212" t="e">
        <f ca="1">IF(DH$3="分類不明", 計算_移輸出入額!$BG89, DH$133*計算_投入係数表!DH88)</f>
        <v>#DIV/0!</v>
      </c>
      <c r="DI88" s="212" t="e">
        <f ca="1">IF(DI$3="分類不明", 計算_移輸出入額!$BG89, DI$133*計算_投入係数表!DI88)</f>
        <v>#DIV/0!</v>
      </c>
      <c r="DJ88" s="212" t="e">
        <f ca="1">IF(DJ$3="分類不明", 計算_移輸出入額!$BG89, DJ$133*計算_投入係数表!DJ88)</f>
        <v>#DIV/0!</v>
      </c>
      <c r="DK88" s="212" t="e">
        <f ca="1">IF(DK$3="分類不明", 計算_移輸出入額!$BG89, DK$133*計算_投入係数表!DK88)</f>
        <v>#DIV/0!</v>
      </c>
      <c r="DL88" s="212" t="e">
        <f ca="1">IF(DL$3="分類不明", 計算_移輸出入額!$BG89, DL$133*計算_投入係数表!DL88)</f>
        <v>#DIV/0!</v>
      </c>
      <c r="DM88" s="212" t="e">
        <f ca="1">IF(DM$3="分類不明", 計算_移輸出入額!$BG89, DM$133*計算_投入係数表!DM88)</f>
        <v>#DIV/0!</v>
      </c>
      <c r="DN88" s="212" t="e">
        <f ca="1">IF(DN$3="分類不明", 計算_移輸出入額!$BG89, DN$133*計算_投入係数表!DN88)</f>
        <v>#DIV/0!</v>
      </c>
      <c r="DO88" s="212" t="e">
        <f ca="1">IF(DO$3="分類不明", 計算_移輸出入額!$BG89, DO$133*計算_投入係数表!DO88)</f>
        <v>#DIV/0!</v>
      </c>
      <c r="DP88" s="212" t="e">
        <f ca="1">IF(DP$3="分類不明", 計算_移輸出入額!$BG89, DP$133*計算_投入係数表!DP88)</f>
        <v>#DIV/0!</v>
      </c>
      <c r="DQ88" s="212" t="e">
        <f ca="1">IF(DQ$3="分類不明", 計算_移輸出入額!$BG89, DQ$133*計算_投入係数表!DQ88)</f>
        <v>#DIV/0!</v>
      </c>
      <c r="DR88" s="212" t="e">
        <f ca="1">IF(DR$3="分類不明", 計算_移輸出入額!$BG89, DR$133*計算_投入係数表!DR88)</f>
        <v>#DIV/0!</v>
      </c>
      <c r="DS88" s="212" t="e">
        <f ca="1">IF(DS$3="分類不明", 計算_移輸出入額!$BG89, DS$133*計算_投入係数表!DS88)</f>
        <v>#DIV/0!</v>
      </c>
      <c r="DT88" s="213">
        <f t="shared" ca="1" si="7"/>
        <v>0</v>
      </c>
      <c r="DU88" s="226">
        <f>計算_基本取引表_調整前!DU88</f>
        <v>0</v>
      </c>
      <c r="DV88" s="226">
        <f>IF($C88="分類不明", 計算_基本取引表_調整前!DV88+_xlfn.AGGREGATE(9,6,計算_移輸出入額!$BF$5:$BF$124), 計算_基本取引表_調整前!DV88)</f>
        <v>0</v>
      </c>
      <c r="DW88" s="226">
        <f>計算_基本取引表_調整前!DW88</f>
        <v>0</v>
      </c>
      <c r="DX88" s="226">
        <f>計算_基本取引表_調整前!DX88</f>
        <v>0</v>
      </c>
      <c r="DY88" s="226">
        <f>計算_基本取引表_調整前!DY88</f>
        <v>0</v>
      </c>
      <c r="DZ88" s="226">
        <f>計算_基本取引表_調整前!DZ88</f>
        <v>0</v>
      </c>
      <c r="EA88" s="226" t="e">
        <f>計算_基本取引表_調整前!EA88</f>
        <v>#DIV/0!</v>
      </c>
      <c r="EB88" s="737">
        <f ca="1">IFERROR(SUMIF(振分, $C88, 入力_北海道基本取引表!EB$4:EB$124)*($EE88/SUMIF(振分, $C88, 入力_北海道基本取引表!$EG$4:$EG$107)), 0)</f>
        <v>0</v>
      </c>
      <c r="EC88" s="227" t="e">
        <f t="shared" si="8"/>
        <v>#DIV/0!</v>
      </c>
      <c r="ED88" s="228" t="e">
        <f t="shared" ca="1" si="9"/>
        <v>#DIV/0!</v>
      </c>
      <c r="EE88" s="226" t="e">
        <f ca="1"/>
        <v>#DIV/0!</v>
      </c>
      <c r="EF88" s="228" t="e">
        <f t="shared" ca="1" si="10"/>
        <v>#DIV/0!</v>
      </c>
      <c r="EG88" s="228" t="e">
        <f t="shared" ca="1" si="6"/>
        <v>#DIV/0!</v>
      </c>
      <c r="EH88" s="226" t="e">
        <f ca="1"/>
        <v>#DIV/0!</v>
      </c>
      <c r="EI88" s="228" t="e">
        <f t="shared" ca="1" si="11"/>
        <v>#DIV/0!</v>
      </c>
      <c r="EJ88" s="216" t="e">
        <f ca="1"/>
        <v>#DIV/0!</v>
      </c>
      <c r="EK88" s="215"/>
    </row>
    <row r="89" spans="2:141" s="6" customFormat="1" ht="15.75" hidden="1" customHeight="1" x14ac:dyDescent="0.25">
      <c r="B89" s="53">
        <v>86</v>
      </c>
      <c r="C89" s="195" t="str">
        <v>-</v>
      </c>
      <c r="D89" s="217">
        <f ca="1">IF(D$3="分類不明", 計算_移輸出入額!$BG90, D$133*計算_投入係数表!D89)</f>
        <v>0</v>
      </c>
      <c r="E89" s="218">
        <f ca="1">IF(E$3="分類不明", 計算_移輸出入額!$BG90, E$133*計算_投入係数表!E89)</f>
        <v>0</v>
      </c>
      <c r="F89" s="218">
        <f ca="1">IF(F$3="分類不明", 計算_移輸出入額!$BG90, F$133*計算_投入係数表!F89)</f>
        <v>0</v>
      </c>
      <c r="G89" s="218">
        <f ca="1">IF(G$3="分類不明", 計算_移輸出入額!$BG90, G$133*計算_投入係数表!G89)</f>
        <v>0</v>
      </c>
      <c r="H89" s="218">
        <f ca="1">IF(H$3="分類不明", 計算_移輸出入額!$BG90, H$133*計算_投入係数表!H89)</f>
        <v>0</v>
      </c>
      <c r="I89" s="218">
        <f ca="1">IF(I$3="分類不明", 計算_移輸出入額!$BG90, I$133*計算_投入係数表!I89)</f>
        <v>0</v>
      </c>
      <c r="J89" s="218">
        <f ca="1">IF(J$3="分類不明", 計算_移輸出入額!$BG90, J$133*計算_投入係数表!J89)</f>
        <v>0</v>
      </c>
      <c r="K89" s="218">
        <f ca="1">IF(K$3="分類不明", 計算_移輸出入額!$BG90, K$133*計算_投入係数表!K89)</f>
        <v>0</v>
      </c>
      <c r="L89" s="218">
        <f ca="1">IF(L$3="分類不明", 計算_移輸出入額!$BG90, L$133*計算_投入係数表!L89)</f>
        <v>0</v>
      </c>
      <c r="M89" s="218">
        <f ca="1">IF(M$3="分類不明", 計算_移輸出入額!$BG90, M$133*計算_投入係数表!M89)</f>
        <v>0</v>
      </c>
      <c r="N89" s="218">
        <f ca="1">IF(N$3="分類不明", 計算_移輸出入額!$BG90, N$133*計算_投入係数表!N89)</f>
        <v>0</v>
      </c>
      <c r="O89" s="218">
        <f ca="1">IF(O$3="分類不明", 計算_移輸出入額!$BG90, O$133*計算_投入係数表!O89)</f>
        <v>0</v>
      </c>
      <c r="P89" s="218" t="e">
        <f ca="1">IF(P$3="分類不明", 計算_移輸出入額!$BG90, P$133*計算_投入係数表!P89)</f>
        <v>#DIV/0!</v>
      </c>
      <c r="Q89" s="218" t="e">
        <f ca="1">IF(Q$3="分類不明", 計算_移輸出入額!$BG90, Q$133*計算_投入係数表!Q89)</f>
        <v>#DIV/0!</v>
      </c>
      <c r="R89" s="218" t="e">
        <f ca="1">IF(R$3="分類不明", 計算_移輸出入額!$BG90, R$133*計算_投入係数表!R89)</f>
        <v>#DIV/0!</v>
      </c>
      <c r="S89" s="218" t="e">
        <f ca="1">IF(S$3="分類不明", 計算_移輸出入額!$BG90, S$133*計算_投入係数表!S89)</f>
        <v>#DIV/0!</v>
      </c>
      <c r="T89" s="218" t="e">
        <f ca="1">IF(T$3="分類不明", 計算_移輸出入額!$BG90, T$133*計算_投入係数表!T89)</f>
        <v>#DIV/0!</v>
      </c>
      <c r="U89" s="218" t="e">
        <f ca="1">IF(U$3="分類不明", 計算_移輸出入額!$BG90, U$133*計算_投入係数表!U89)</f>
        <v>#DIV/0!</v>
      </c>
      <c r="V89" s="218" t="e">
        <f ca="1">IF(V$3="分類不明", 計算_移輸出入額!$BG90, V$133*計算_投入係数表!V89)</f>
        <v>#DIV/0!</v>
      </c>
      <c r="W89" s="218" t="e">
        <f ca="1">IF(W$3="分類不明", 計算_移輸出入額!$BG90, W$133*計算_投入係数表!W89)</f>
        <v>#DIV/0!</v>
      </c>
      <c r="X89" s="218" t="e">
        <f ca="1">IF(X$3="分類不明", 計算_移輸出入額!$BG90, X$133*計算_投入係数表!X89)</f>
        <v>#DIV/0!</v>
      </c>
      <c r="Y89" s="218" t="e">
        <f ca="1">IF(Y$3="分類不明", 計算_移輸出入額!$BG90, Y$133*計算_投入係数表!Y89)</f>
        <v>#DIV/0!</v>
      </c>
      <c r="Z89" s="218" t="e">
        <f ca="1">IF(Z$3="分類不明", 計算_移輸出入額!$BG90, Z$133*計算_投入係数表!Z89)</f>
        <v>#DIV/0!</v>
      </c>
      <c r="AA89" s="218" t="e">
        <f ca="1">IF(AA$3="分類不明", 計算_移輸出入額!$BG90, AA$133*計算_投入係数表!AA89)</f>
        <v>#DIV/0!</v>
      </c>
      <c r="AB89" s="218" t="e">
        <f ca="1">IF(AB$3="分類不明", 計算_移輸出入額!$BG90, AB$133*計算_投入係数表!AB89)</f>
        <v>#DIV/0!</v>
      </c>
      <c r="AC89" s="218" t="e">
        <f ca="1">IF(AC$3="分類不明", 計算_移輸出入額!$BG90, AC$133*計算_投入係数表!AC89)</f>
        <v>#DIV/0!</v>
      </c>
      <c r="AD89" s="218" t="e">
        <f ca="1">IF(AD$3="分類不明", 計算_移輸出入額!$BG90, AD$133*計算_投入係数表!AD89)</f>
        <v>#DIV/0!</v>
      </c>
      <c r="AE89" s="218" t="e">
        <f ca="1">IF(AE$3="分類不明", 計算_移輸出入額!$BG90, AE$133*計算_投入係数表!AE89)</f>
        <v>#DIV/0!</v>
      </c>
      <c r="AF89" s="218" t="e">
        <f ca="1">IF(AF$3="分類不明", 計算_移輸出入額!$BG90, AF$133*計算_投入係数表!AF89)</f>
        <v>#DIV/0!</v>
      </c>
      <c r="AG89" s="218" t="e">
        <f ca="1">IF(AG$3="分類不明", 計算_移輸出入額!$BG90, AG$133*計算_投入係数表!AG89)</f>
        <v>#DIV/0!</v>
      </c>
      <c r="AH89" s="218" t="e">
        <f ca="1">IF(AH$3="分類不明", 計算_移輸出入額!$BG90, AH$133*計算_投入係数表!AH89)</f>
        <v>#DIV/0!</v>
      </c>
      <c r="AI89" s="218" t="e">
        <f ca="1">IF(AI$3="分類不明", 計算_移輸出入額!$BG90, AI$133*計算_投入係数表!AI89)</f>
        <v>#DIV/0!</v>
      </c>
      <c r="AJ89" s="218" t="e">
        <f ca="1">IF(AJ$3="分類不明", 計算_移輸出入額!$BG90, AJ$133*計算_投入係数表!AJ89)</f>
        <v>#DIV/0!</v>
      </c>
      <c r="AK89" s="218" t="e">
        <f ca="1">IF(AK$3="分類不明", 計算_移輸出入額!$BG90, AK$133*計算_投入係数表!AK89)</f>
        <v>#DIV/0!</v>
      </c>
      <c r="AL89" s="218" t="e">
        <f ca="1">IF(AL$3="分類不明", 計算_移輸出入額!$BG90, AL$133*計算_投入係数表!AL89)</f>
        <v>#DIV/0!</v>
      </c>
      <c r="AM89" s="218" t="e">
        <f ca="1">IF(AM$3="分類不明", 計算_移輸出入額!$BG90, AM$133*計算_投入係数表!AM89)</f>
        <v>#DIV/0!</v>
      </c>
      <c r="AN89" s="218" t="e">
        <f ca="1">IF(AN$3="分類不明", 計算_移輸出入額!$BG90, AN$133*計算_投入係数表!AN89)</f>
        <v>#DIV/0!</v>
      </c>
      <c r="AO89" s="218" t="e">
        <f ca="1">IF(AO$3="分類不明", 計算_移輸出入額!$BG90, AO$133*計算_投入係数表!AO89)</f>
        <v>#DIV/0!</v>
      </c>
      <c r="AP89" s="218" t="e">
        <f ca="1">IF(AP$3="分類不明", 計算_移輸出入額!$BG90, AP$133*計算_投入係数表!AP89)</f>
        <v>#DIV/0!</v>
      </c>
      <c r="AQ89" s="218" t="e">
        <f ca="1">IF(AQ$3="分類不明", 計算_移輸出入額!$BG90, AQ$133*計算_投入係数表!AQ89)</f>
        <v>#DIV/0!</v>
      </c>
      <c r="AR89" s="218" t="e">
        <f ca="1">IF(AR$3="分類不明", 計算_移輸出入額!$BG90, AR$133*計算_投入係数表!AR89)</f>
        <v>#DIV/0!</v>
      </c>
      <c r="AS89" s="218" t="e">
        <f ca="1">IF(AS$3="分類不明", 計算_移輸出入額!$BG90, AS$133*計算_投入係数表!AS89)</f>
        <v>#DIV/0!</v>
      </c>
      <c r="AT89" s="218" t="e">
        <f ca="1">IF(AT$3="分類不明", 計算_移輸出入額!$BG90, AT$133*計算_投入係数表!AT89)</f>
        <v>#DIV/0!</v>
      </c>
      <c r="AU89" s="218" t="e">
        <f ca="1">IF(AU$3="分類不明", 計算_移輸出入額!$BG90, AU$133*計算_投入係数表!AU89)</f>
        <v>#DIV/0!</v>
      </c>
      <c r="AV89" s="218" t="e">
        <f ca="1">IF(AV$3="分類不明", 計算_移輸出入額!$BG90, AV$133*計算_投入係数表!AV89)</f>
        <v>#DIV/0!</v>
      </c>
      <c r="AW89" s="218" t="e">
        <f ca="1">IF(AW$3="分類不明", 計算_移輸出入額!$BG90, AW$133*計算_投入係数表!AW89)</f>
        <v>#DIV/0!</v>
      </c>
      <c r="AX89" s="218" t="e">
        <f ca="1">IF(AX$3="分類不明", 計算_移輸出入額!$BG90, AX$133*計算_投入係数表!AX89)</f>
        <v>#DIV/0!</v>
      </c>
      <c r="AY89" s="218" t="e">
        <f ca="1">IF(AY$3="分類不明", 計算_移輸出入額!$BG90, AY$133*計算_投入係数表!AY89)</f>
        <v>#DIV/0!</v>
      </c>
      <c r="AZ89" s="218" t="e">
        <f ca="1">IF(AZ$3="分類不明", 計算_移輸出入額!$BG90, AZ$133*計算_投入係数表!AZ89)</f>
        <v>#DIV/0!</v>
      </c>
      <c r="BA89" s="218" t="e">
        <f ca="1">IF(BA$3="分類不明", 計算_移輸出入額!$BG90, BA$133*計算_投入係数表!BA89)</f>
        <v>#DIV/0!</v>
      </c>
      <c r="BB89" s="218" t="e">
        <f ca="1">IF(BB$3="分類不明", 計算_移輸出入額!$BG90, BB$133*計算_投入係数表!BB89)</f>
        <v>#DIV/0!</v>
      </c>
      <c r="BC89" s="218" t="e">
        <f ca="1">IF(BC$3="分類不明", 計算_移輸出入額!$BG90, BC$133*計算_投入係数表!BC89)</f>
        <v>#DIV/0!</v>
      </c>
      <c r="BD89" s="218" t="e">
        <f ca="1">IF(BD$3="分類不明", 計算_移輸出入額!$BG90, BD$133*計算_投入係数表!BD89)</f>
        <v>#DIV/0!</v>
      </c>
      <c r="BE89" s="218" t="e">
        <f ca="1">IF(BE$3="分類不明", 計算_移輸出入額!$BG90, BE$133*計算_投入係数表!BE89)</f>
        <v>#DIV/0!</v>
      </c>
      <c r="BF89" s="218" t="e">
        <f ca="1">IF(BF$3="分類不明", 計算_移輸出入額!$BG90, BF$133*計算_投入係数表!BF89)</f>
        <v>#DIV/0!</v>
      </c>
      <c r="BG89" s="218" t="e">
        <f ca="1">IF(BG$3="分類不明", 計算_移輸出入額!$BG90, BG$133*計算_投入係数表!BG89)</f>
        <v>#DIV/0!</v>
      </c>
      <c r="BH89" s="218" t="e">
        <f ca="1">IF(BH$3="分類不明", 計算_移輸出入額!$BG90, BH$133*計算_投入係数表!BH89)</f>
        <v>#DIV/0!</v>
      </c>
      <c r="BI89" s="218" t="e">
        <f ca="1">IF(BI$3="分類不明", 計算_移輸出入額!$BG90, BI$133*計算_投入係数表!BI89)</f>
        <v>#DIV/0!</v>
      </c>
      <c r="BJ89" s="218" t="e">
        <f ca="1">IF(BJ$3="分類不明", 計算_移輸出入額!$BG90, BJ$133*計算_投入係数表!BJ89)</f>
        <v>#DIV/0!</v>
      </c>
      <c r="BK89" s="218" t="e">
        <f ca="1">IF(BK$3="分類不明", 計算_移輸出入額!$BG90, BK$133*計算_投入係数表!BK89)</f>
        <v>#DIV/0!</v>
      </c>
      <c r="BL89" s="218" t="e">
        <f ca="1">IF(BL$3="分類不明", 計算_移輸出入額!$BG90, BL$133*計算_投入係数表!BL89)</f>
        <v>#DIV/0!</v>
      </c>
      <c r="BM89" s="218" t="e">
        <f ca="1">IF(BM$3="分類不明", 計算_移輸出入額!$BG90, BM$133*計算_投入係数表!BM89)</f>
        <v>#DIV/0!</v>
      </c>
      <c r="BN89" s="218" t="e">
        <f ca="1">IF(BN$3="分類不明", 計算_移輸出入額!$BG90, BN$133*計算_投入係数表!BN89)</f>
        <v>#DIV/0!</v>
      </c>
      <c r="BO89" s="218" t="e">
        <f ca="1">IF(BO$3="分類不明", 計算_移輸出入額!$BG90, BO$133*計算_投入係数表!BO89)</f>
        <v>#DIV/0!</v>
      </c>
      <c r="BP89" s="218" t="e">
        <f ca="1">IF(BP$3="分類不明", 計算_移輸出入額!$BG90, BP$133*計算_投入係数表!BP89)</f>
        <v>#DIV/0!</v>
      </c>
      <c r="BQ89" s="218" t="e">
        <f ca="1">IF(BQ$3="分類不明", 計算_移輸出入額!$BG90, BQ$133*計算_投入係数表!BQ89)</f>
        <v>#DIV/0!</v>
      </c>
      <c r="BR89" s="218" t="e">
        <f ca="1">IF(BR$3="分類不明", 計算_移輸出入額!$BG90, BR$133*計算_投入係数表!BR89)</f>
        <v>#DIV/0!</v>
      </c>
      <c r="BS89" s="218" t="e">
        <f ca="1">IF(BS$3="分類不明", 計算_移輸出入額!$BG90, BS$133*計算_投入係数表!BS89)</f>
        <v>#DIV/0!</v>
      </c>
      <c r="BT89" s="218" t="e">
        <f ca="1">IF(BT$3="分類不明", 計算_移輸出入額!$BG90, BT$133*計算_投入係数表!BT89)</f>
        <v>#DIV/0!</v>
      </c>
      <c r="BU89" s="218" t="e">
        <f ca="1">IF(BU$3="分類不明", 計算_移輸出入額!$BG90, BU$133*計算_投入係数表!BU89)</f>
        <v>#DIV/0!</v>
      </c>
      <c r="BV89" s="218" t="e">
        <f ca="1">IF(BV$3="分類不明", 計算_移輸出入額!$BG90, BV$133*計算_投入係数表!BV89)</f>
        <v>#DIV/0!</v>
      </c>
      <c r="BW89" s="218" t="e">
        <f ca="1">IF(BW$3="分類不明", 計算_移輸出入額!$BG90, BW$133*計算_投入係数表!BW89)</f>
        <v>#DIV/0!</v>
      </c>
      <c r="BX89" s="218" t="e">
        <f ca="1">IF(BX$3="分類不明", 計算_移輸出入額!$BG90, BX$133*計算_投入係数表!BX89)</f>
        <v>#DIV/0!</v>
      </c>
      <c r="BY89" s="218" t="e">
        <f ca="1">IF(BY$3="分類不明", 計算_移輸出入額!$BG90, BY$133*計算_投入係数表!BY89)</f>
        <v>#DIV/0!</v>
      </c>
      <c r="BZ89" s="218" t="e">
        <f ca="1">IF(BZ$3="分類不明", 計算_移輸出入額!$BG90, BZ$133*計算_投入係数表!BZ89)</f>
        <v>#DIV/0!</v>
      </c>
      <c r="CA89" s="218" t="e">
        <f ca="1">IF(CA$3="分類不明", 計算_移輸出入額!$BG90, CA$133*計算_投入係数表!CA89)</f>
        <v>#DIV/0!</v>
      </c>
      <c r="CB89" s="218" t="e">
        <f ca="1">IF(CB$3="分類不明", 計算_移輸出入額!$BG90, CB$133*計算_投入係数表!CB89)</f>
        <v>#DIV/0!</v>
      </c>
      <c r="CC89" s="218" t="e">
        <f ca="1">IF(CC$3="分類不明", 計算_移輸出入額!$BG90, CC$133*計算_投入係数表!CC89)</f>
        <v>#DIV/0!</v>
      </c>
      <c r="CD89" s="218" t="e">
        <f ca="1">IF(CD$3="分類不明", 計算_移輸出入額!$BG90, CD$133*計算_投入係数表!CD89)</f>
        <v>#DIV/0!</v>
      </c>
      <c r="CE89" s="218" t="e">
        <f ca="1">IF(CE$3="分類不明", 計算_移輸出入額!$BG90, CE$133*計算_投入係数表!CE89)</f>
        <v>#DIV/0!</v>
      </c>
      <c r="CF89" s="218" t="e">
        <f ca="1">IF(CF$3="分類不明", 計算_移輸出入額!$BG90, CF$133*計算_投入係数表!CF89)</f>
        <v>#DIV/0!</v>
      </c>
      <c r="CG89" s="218" t="e">
        <f ca="1">IF(CG$3="分類不明", 計算_移輸出入額!$BG90, CG$133*計算_投入係数表!CG89)</f>
        <v>#DIV/0!</v>
      </c>
      <c r="CH89" s="218" t="e">
        <f ca="1">IF(CH$3="分類不明", 計算_移輸出入額!$BG90, CH$133*計算_投入係数表!CH89)</f>
        <v>#DIV/0!</v>
      </c>
      <c r="CI89" s="218" t="e">
        <f ca="1">IF(CI$3="分類不明", 計算_移輸出入額!$BG90, CI$133*計算_投入係数表!CI89)</f>
        <v>#DIV/0!</v>
      </c>
      <c r="CJ89" s="218" t="e">
        <f ca="1">IF(CJ$3="分類不明", 計算_移輸出入額!$BG90, CJ$133*計算_投入係数表!CJ89)</f>
        <v>#DIV/0!</v>
      </c>
      <c r="CK89" s="218" t="e">
        <f ca="1">IF(CK$3="分類不明", 計算_移輸出入額!$BG90, CK$133*計算_投入係数表!CK89)</f>
        <v>#DIV/0!</v>
      </c>
      <c r="CL89" s="218" t="e">
        <f ca="1">IF(CL$3="分類不明", 計算_移輸出入額!$BG90, CL$133*計算_投入係数表!CL89)</f>
        <v>#DIV/0!</v>
      </c>
      <c r="CM89" s="218" t="e">
        <f ca="1">IF(CM$3="分類不明", 計算_移輸出入額!$BG90, CM$133*計算_投入係数表!CM89)</f>
        <v>#DIV/0!</v>
      </c>
      <c r="CN89" s="218" t="e">
        <f ca="1">IF(CN$3="分類不明", 計算_移輸出入額!$BG90, CN$133*計算_投入係数表!CN89)</f>
        <v>#DIV/0!</v>
      </c>
      <c r="CO89" s="218" t="e">
        <f ca="1">IF(CO$3="分類不明", 計算_移輸出入額!$BG90, CO$133*計算_投入係数表!CO89)</f>
        <v>#DIV/0!</v>
      </c>
      <c r="CP89" s="218" t="e">
        <f ca="1">IF(CP$3="分類不明", 計算_移輸出入額!$BG90, CP$133*計算_投入係数表!CP89)</f>
        <v>#DIV/0!</v>
      </c>
      <c r="CQ89" s="218" t="e">
        <f ca="1">IF(CQ$3="分類不明", 計算_移輸出入額!$BG90, CQ$133*計算_投入係数表!CQ89)</f>
        <v>#DIV/0!</v>
      </c>
      <c r="CR89" s="218" t="e">
        <f ca="1">IF(CR$3="分類不明", 計算_移輸出入額!$BG90, CR$133*計算_投入係数表!CR89)</f>
        <v>#DIV/0!</v>
      </c>
      <c r="CS89" s="218" t="e">
        <f ca="1">IF(CS$3="分類不明", 計算_移輸出入額!$BG90, CS$133*計算_投入係数表!CS89)</f>
        <v>#DIV/0!</v>
      </c>
      <c r="CT89" s="218" t="e">
        <f ca="1">IF(CT$3="分類不明", 計算_移輸出入額!$BG90, CT$133*計算_投入係数表!CT89)</f>
        <v>#DIV/0!</v>
      </c>
      <c r="CU89" s="218" t="e">
        <f ca="1">IF(CU$3="分類不明", 計算_移輸出入額!$BG90, CU$133*計算_投入係数表!CU89)</f>
        <v>#DIV/0!</v>
      </c>
      <c r="CV89" s="218" t="e">
        <f ca="1">IF(CV$3="分類不明", 計算_移輸出入額!$BG90, CV$133*計算_投入係数表!CV89)</f>
        <v>#DIV/0!</v>
      </c>
      <c r="CW89" s="218" t="e">
        <f ca="1">IF(CW$3="分類不明", 計算_移輸出入額!$BG90, CW$133*計算_投入係数表!CW89)</f>
        <v>#DIV/0!</v>
      </c>
      <c r="CX89" s="218" t="e">
        <f ca="1">IF(CX$3="分類不明", 計算_移輸出入額!$BG90, CX$133*計算_投入係数表!CX89)</f>
        <v>#DIV/0!</v>
      </c>
      <c r="CY89" s="218" t="e">
        <f ca="1">IF(CY$3="分類不明", 計算_移輸出入額!$BG90, CY$133*計算_投入係数表!CY89)</f>
        <v>#DIV/0!</v>
      </c>
      <c r="CZ89" s="218" t="e">
        <f ca="1">IF(CZ$3="分類不明", 計算_移輸出入額!$BG90, CZ$133*計算_投入係数表!CZ89)</f>
        <v>#DIV/0!</v>
      </c>
      <c r="DA89" s="218" t="e">
        <f ca="1">IF(DA$3="分類不明", 計算_移輸出入額!$BG90, DA$133*計算_投入係数表!DA89)</f>
        <v>#DIV/0!</v>
      </c>
      <c r="DB89" s="218" t="e">
        <f ca="1">IF(DB$3="分類不明", 計算_移輸出入額!$BG90, DB$133*計算_投入係数表!DB89)</f>
        <v>#DIV/0!</v>
      </c>
      <c r="DC89" s="218" t="e">
        <f ca="1">IF(DC$3="分類不明", 計算_移輸出入額!$BG90, DC$133*計算_投入係数表!DC89)</f>
        <v>#DIV/0!</v>
      </c>
      <c r="DD89" s="218" t="e">
        <f ca="1">IF(DD$3="分類不明", 計算_移輸出入額!$BG90, DD$133*計算_投入係数表!DD89)</f>
        <v>#DIV/0!</v>
      </c>
      <c r="DE89" s="218" t="e">
        <f ca="1">IF(DE$3="分類不明", 計算_移輸出入額!$BG90, DE$133*計算_投入係数表!DE89)</f>
        <v>#DIV/0!</v>
      </c>
      <c r="DF89" s="218" t="e">
        <f ca="1">IF(DF$3="分類不明", 計算_移輸出入額!$BG90, DF$133*計算_投入係数表!DF89)</f>
        <v>#DIV/0!</v>
      </c>
      <c r="DG89" s="218" t="e">
        <f ca="1">IF(DG$3="分類不明", 計算_移輸出入額!$BG90, DG$133*計算_投入係数表!DG89)</f>
        <v>#DIV/0!</v>
      </c>
      <c r="DH89" s="218" t="e">
        <f ca="1">IF(DH$3="分類不明", 計算_移輸出入額!$BG90, DH$133*計算_投入係数表!DH89)</f>
        <v>#DIV/0!</v>
      </c>
      <c r="DI89" s="218" t="e">
        <f ca="1">IF(DI$3="分類不明", 計算_移輸出入額!$BG90, DI$133*計算_投入係数表!DI89)</f>
        <v>#DIV/0!</v>
      </c>
      <c r="DJ89" s="218" t="e">
        <f ca="1">IF(DJ$3="分類不明", 計算_移輸出入額!$BG90, DJ$133*計算_投入係数表!DJ89)</f>
        <v>#DIV/0!</v>
      </c>
      <c r="DK89" s="218" t="e">
        <f ca="1">IF(DK$3="分類不明", 計算_移輸出入額!$BG90, DK$133*計算_投入係数表!DK89)</f>
        <v>#DIV/0!</v>
      </c>
      <c r="DL89" s="218" t="e">
        <f ca="1">IF(DL$3="分類不明", 計算_移輸出入額!$BG90, DL$133*計算_投入係数表!DL89)</f>
        <v>#DIV/0!</v>
      </c>
      <c r="DM89" s="218" t="e">
        <f ca="1">IF(DM$3="分類不明", 計算_移輸出入額!$BG90, DM$133*計算_投入係数表!DM89)</f>
        <v>#DIV/0!</v>
      </c>
      <c r="DN89" s="218" t="e">
        <f ca="1">IF(DN$3="分類不明", 計算_移輸出入額!$BG90, DN$133*計算_投入係数表!DN89)</f>
        <v>#DIV/0!</v>
      </c>
      <c r="DO89" s="218" t="e">
        <f ca="1">IF(DO$3="分類不明", 計算_移輸出入額!$BG90, DO$133*計算_投入係数表!DO89)</f>
        <v>#DIV/0!</v>
      </c>
      <c r="DP89" s="218" t="e">
        <f ca="1">IF(DP$3="分類不明", 計算_移輸出入額!$BG90, DP$133*計算_投入係数表!DP89)</f>
        <v>#DIV/0!</v>
      </c>
      <c r="DQ89" s="218" t="e">
        <f ca="1">IF(DQ$3="分類不明", 計算_移輸出入額!$BG90, DQ$133*計算_投入係数表!DQ89)</f>
        <v>#DIV/0!</v>
      </c>
      <c r="DR89" s="218" t="e">
        <f ca="1">IF(DR$3="分類不明", 計算_移輸出入額!$BG90, DR$133*計算_投入係数表!DR89)</f>
        <v>#DIV/0!</v>
      </c>
      <c r="DS89" s="218" t="e">
        <f ca="1">IF(DS$3="分類不明", 計算_移輸出入額!$BG90, DS$133*計算_投入係数表!DS89)</f>
        <v>#DIV/0!</v>
      </c>
      <c r="DT89" s="219">
        <f t="shared" ca="1" si="7"/>
        <v>0</v>
      </c>
      <c r="DU89" s="214">
        <f>計算_基本取引表_調整前!DU89</f>
        <v>0</v>
      </c>
      <c r="DV89" s="214">
        <f>IF($C89="分類不明", 計算_基本取引表_調整前!DV89+_xlfn.AGGREGATE(9,6,計算_移輸出入額!$BF$5:$BF$124), 計算_基本取引表_調整前!DV89)</f>
        <v>0</v>
      </c>
      <c r="DW89" s="214">
        <f>計算_基本取引表_調整前!DW89</f>
        <v>0</v>
      </c>
      <c r="DX89" s="214">
        <f>計算_基本取引表_調整前!DX89</f>
        <v>0</v>
      </c>
      <c r="DY89" s="214">
        <f>計算_基本取引表_調整前!DY89</f>
        <v>0</v>
      </c>
      <c r="DZ89" s="214">
        <f>計算_基本取引表_調整前!DZ89</f>
        <v>0</v>
      </c>
      <c r="EA89" s="214" t="e">
        <f>計算_基本取引表_調整前!EA89</f>
        <v>#DIV/0!</v>
      </c>
      <c r="EB89" s="735">
        <f ca="1">IFERROR(SUMIF(振分, $C89, 入力_北海道基本取引表!EB$4:EB$124)*($EE89/SUMIF(振分, $C89, 入力_北海道基本取引表!$EG$4:$EG$107)), 0)</f>
        <v>0</v>
      </c>
      <c r="EC89" s="215" t="e">
        <f t="shared" si="8"/>
        <v>#DIV/0!</v>
      </c>
      <c r="ED89" s="216" t="e">
        <f t="shared" ca="1" si="9"/>
        <v>#DIV/0!</v>
      </c>
      <c r="EE89" s="214" t="e">
        <f ca="1"/>
        <v>#DIV/0!</v>
      </c>
      <c r="EF89" s="216" t="e">
        <f t="shared" ca="1" si="10"/>
        <v>#DIV/0!</v>
      </c>
      <c r="EG89" s="216" t="e">
        <f t="shared" ca="1" si="6"/>
        <v>#DIV/0!</v>
      </c>
      <c r="EH89" s="214" t="e">
        <f ca="1"/>
        <v>#DIV/0!</v>
      </c>
      <c r="EI89" s="216" t="e">
        <f t="shared" ca="1" si="11"/>
        <v>#DIV/0!</v>
      </c>
      <c r="EJ89" s="216" t="e">
        <f ca="1"/>
        <v>#DIV/0!</v>
      </c>
      <c r="EK89" s="215"/>
    </row>
    <row r="90" spans="2:141" s="6" customFormat="1" ht="15.75" hidden="1" customHeight="1" x14ac:dyDescent="0.25">
      <c r="B90" s="53">
        <v>87</v>
      </c>
      <c r="C90" s="192" t="str">
        <v>-</v>
      </c>
      <c r="D90" s="211">
        <f ca="1">IF(D$3="分類不明", 計算_移輸出入額!$BG91, D$133*計算_投入係数表!D90)</f>
        <v>0</v>
      </c>
      <c r="E90" s="212">
        <f ca="1">IF(E$3="分類不明", 計算_移輸出入額!$BG91, E$133*計算_投入係数表!E90)</f>
        <v>0</v>
      </c>
      <c r="F90" s="212">
        <f ca="1">IF(F$3="分類不明", 計算_移輸出入額!$BG91, F$133*計算_投入係数表!F90)</f>
        <v>0</v>
      </c>
      <c r="G90" s="212">
        <f ca="1">IF(G$3="分類不明", 計算_移輸出入額!$BG91, G$133*計算_投入係数表!G90)</f>
        <v>0</v>
      </c>
      <c r="H90" s="212">
        <f ca="1">IF(H$3="分類不明", 計算_移輸出入額!$BG91, H$133*計算_投入係数表!H90)</f>
        <v>0</v>
      </c>
      <c r="I90" s="212">
        <f ca="1">IF(I$3="分類不明", 計算_移輸出入額!$BG91, I$133*計算_投入係数表!I90)</f>
        <v>0</v>
      </c>
      <c r="J90" s="212">
        <f ca="1">IF(J$3="分類不明", 計算_移輸出入額!$BG91, J$133*計算_投入係数表!J90)</f>
        <v>0</v>
      </c>
      <c r="K90" s="212">
        <f ca="1">IF(K$3="分類不明", 計算_移輸出入額!$BG91, K$133*計算_投入係数表!K90)</f>
        <v>0</v>
      </c>
      <c r="L90" s="212">
        <f ca="1">IF(L$3="分類不明", 計算_移輸出入額!$BG91, L$133*計算_投入係数表!L90)</f>
        <v>0</v>
      </c>
      <c r="M90" s="212">
        <f ca="1">IF(M$3="分類不明", 計算_移輸出入額!$BG91, M$133*計算_投入係数表!M90)</f>
        <v>0</v>
      </c>
      <c r="N90" s="212">
        <f ca="1">IF(N$3="分類不明", 計算_移輸出入額!$BG91, N$133*計算_投入係数表!N90)</f>
        <v>0</v>
      </c>
      <c r="O90" s="212">
        <f ca="1">IF(O$3="分類不明", 計算_移輸出入額!$BG91, O$133*計算_投入係数表!O90)</f>
        <v>0</v>
      </c>
      <c r="P90" s="212" t="e">
        <f ca="1">IF(P$3="分類不明", 計算_移輸出入額!$BG91, P$133*計算_投入係数表!P90)</f>
        <v>#DIV/0!</v>
      </c>
      <c r="Q90" s="212" t="e">
        <f ca="1">IF(Q$3="分類不明", 計算_移輸出入額!$BG91, Q$133*計算_投入係数表!Q90)</f>
        <v>#DIV/0!</v>
      </c>
      <c r="R90" s="212" t="e">
        <f ca="1">IF(R$3="分類不明", 計算_移輸出入額!$BG91, R$133*計算_投入係数表!R90)</f>
        <v>#DIV/0!</v>
      </c>
      <c r="S90" s="212" t="e">
        <f ca="1">IF(S$3="分類不明", 計算_移輸出入額!$BG91, S$133*計算_投入係数表!S90)</f>
        <v>#DIV/0!</v>
      </c>
      <c r="T90" s="212" t="e">
        <f ca="1">IF(T$3="分類不明", 計算_移輸出入額!$BG91, T$133*計算_投入係数表!T90)</f>
        <v>#DIV/0!</v>
      </c>
      <c r="U90" s="212" t="e">
        <f ca="1">IF(U$3="分類不明", 計算_移輸出入額!$BG91, U$133*計算_投入係数表!U90)</f>
        <v>#DIV/0!</v>
      </c>
      <c r="V90" s="212" t="e">
        <f ca="1">IF(V$3="分類不明", 計算_移輸出入額!$BG91, V$133*計算_投入係数表!V90)</f>
        <v>#DIV/0!</v>
      </c>
      <c r="W90" s="212" t="e">
        <f ca="1">IF(W$3="分類不明", 計算_移輸出入額!$BG91, W$133*計算_投入係数表!W90)</f>
        <v>#DIV/0!</v>
      </c>
      <c r="X90" s="212" t="e">
        <f ca="1">IF(X$3="分類不明", 計算_移輸出入額!$BG91, X$133*計算_投入係数表!X90)</f>
        <v>#DIV/0!</v>
      </c>
      <c r="Y90" s="212" t="e">
        <f ca="1">IF(Y$3="分類不明", 計算_移輸出入額!$BG91, Y$133*計算_投入係数表!Y90)</f>
        <v>#DIV/0!</v>
      </c>
      <c r="Z90" s="212" t="e">
        <f ca="1">IF(Z$3="分類不明", 計算_移輸出入額!$BG91, Z$133*計算_投入係数表!Z90)</f>
        <v>#DIV/0!</v>
      </c>
      <c r="AA90" s="212" t="e">
        <f ca="1">IF(AA$3="分類不明", 計算_移輸出入額!$BG91, AA$133*計算_投入係数表!AA90)</f>
        <v>#DIV/0!</v>
      </c>
      <c r="AB90" s="212" t="e">
        <f ca="1">IF(AB$3="分類不明", 計算_移輸出入額!$BG91, AB$133*計算_投入係数表!AB90)</f>
        <v>#DIV/0!</v>
      </c>
      <c r="AC90" s="212" t="e">
        <f ca="1">IF(AC$3="分類不明", 計算_移輸出入額!$BG91, AC$133*計算_投入係数表!AC90)</f>
        <v>#DIV/0!</v>
      </c>
      <c r="AD90" s="212" t="e">
        <f ca="1">IF(AD$3="分類不明", 計算_移輸出入額!$BG91, AD$133*計算_投入係数表!AD90)</f>
        <v>#DIV/0!</v>
      </c>
      <c r="AE90" s="212" t="e">
        <f ca="1">IF(AE$3="分類不明", 計算_移輸出入額!$BG91, AE$133*計算_投入係数表!AE90)</f>
        <v>#DIV/0!</v>
      </c>
      <c r="AF90" s="212" t="e">
        <f ca="1">IF(AF$3="分類不明", 計算_移輸出入額!$BG91, AF$133*計算_投入係数表!AF90)</f>
        <v>#DIV/0!</v>
      </c>
      <c r="AG90" s="212" t="e">
        <f ca="1">IF(AG$3="分類不明", 計算_移輸出入額!$BG91, AG$133*計算_投入係数表!AG90)</f>
        <v>#DIV/0!</v>
      </c>
      <c r="AH90" s="212" t="e">
        <f ca="1">IF(AH$3="分類不明", 計算_移輸出入額!$BG91, AH$133*計算_投入係数表!AH90)</f>
        <v>#DIV/0!</v>
      </c>
      <c r="AI90" s="212" t="e">
        <f ca="1">IF(AI$3="分類不明", 計算_移輸出入額!$BG91, AI$133*計算_投入係数表!AI90)</f>
        <v>#DIV/0!</v>
      </c>
      <c r="AJ90" s="212" t="e">
        <f ca="1">IF(AJ$3="分類不明", 計算_移輸出入額!$BG91, AJ$133*計算_投入係数表!AJ90)</f>
        <v>#DIV/0!</v>
      </c>
      <c r="AK90" s="212" t="e">
        <f ca="1">IF(AK$3="分類不明", 計算_移輸出入額!$BG91, AK$133*計算_投入係数表!AK90)</f>
        <v>#DIV/0!</v>
      </c>
      <c r="AL90" s="212" t="e">
        <f ca="1">IF(AL$3="分類不明", 計算_移輸出入額!$BG91, AL$133*計算_投入係数表!AL90)</f>
        <v>#DIV/0!</v>
      </c>
      <c r="AM90" s="212" t="e">
        <f ca="1">IF(AM$3="分類不明", 計算_移輸出入額!$BG91, AM$133*計算_投入係数表!AM90)</f>
        <v>#DIV/0!</v>
      </c>
      <c r="AN90" s="212" t="e">
        <f ca="1">IF(AN$3="分類不明", 計算_移輸出入額!$BG91, AN$133*計算_投入係数表!AN90)</f>
        <v>#DIV/0!</v>
      </c>
      <c r="AO90" s="212" t="e">
        <f ca="1">IF(AO$3="分類不明", 計算_移輸出入額!$BG91, AO$133*計算_投入係数表!AO90)</f>
        <v>#DIV/0!</v>
      </c>
      <c r="AP90" s="212" t="e">
        <f ca="1">IF(AP$3="分類不明", 計算_移輸出入額!$BG91, AP$133*計算_投入係数表!AP90)</f>
        <v>#DIV/0!</v>
      </c>
      <c r="AQ90" s="212" t="e">
        <f ca="1">IF(AQ$3="分類不明", 計算_移輸出入額!$BG91, AQ$133*計算_投入係数表!AQ90)</f>
        <v>#DIV/0!</v>
      </c>
      <c r="AR90" s="212" t="e">
        <f ca="1">IF(AR$3="分類不明", 計算_移輸出入額!$BG91, AR$133*計算_投入係数表!AR90)</f>
        <v>#DIV/0!</v>
      </c>
      <c r="AS90" s="212" t="e">
        <f ca="1">IF(AS$3="分類不明", 計算_移輸出入額!$BG91, AS$133*計算_投入係数表!AS90)</f>
        <v>#DIV/0!</v>
      </c>
      <c r="AT90" s="212" t="e">
        <f ca="1">IF(AT$3="分類不明", 計算_移輸出入額!$BG91, AT$133*計算_投入係数表!AT90)</f>
        <v>#DIV/0!</v>
      </c>
      <c r="AU90" s="212" t="e">
        <f ca="1">IF(AU$3="分類不明", 計算_移輸出入額!$BG91, AU$133*計算_投入係数表!AU90)</f>
        <v>#DIV/0!</v>
      </c>
      <c r="AV90" s="212" t="e">
        <f ca="1">IF(AV$3="分類不明", 計算_移輸出入額!$BG91, AV$133*計算_投入係数表!AV90)</f>
        <v>#DIV/0!</v>
      </c>
      <c r="AW90" s="212" t="e">
        <f ca="1">IF(AW$3="分類不明", 計算_移輸出入額!$BG91, AW$133*計算_投入係数表!AW90)</f>
        <v>#DIV/0!</v>
      </c>
      <c r="AX90" s="212" t="e">
        <f ca="1">IF(AX$3="分類不明", 計算_移輸出入額!$BG91, AX$133*計算_投入係数表!AX90)</f>
        <v>#DIV/0!</v>
      </c>
      <c r="AY90" s="212" t="e">
        <f ca="1">IF(AY$3="分類不明", 計算_移輸出入額!$BG91, AY$133*計算_投入係数表!AY90)</f>
        <v>#DIV/0!</v>
      </c>
      <c r="AZ90" s="212" t="e">
        <f ca="1">IF(AZ$3="分類不明", 計算_移輸出入額!$BG91, AZ$133*計算_投入係数表!AZ90)</f>
        <v>#DIV/0!</v>
      </c>
      <c r="BA90" s="212" t="e">
        <f ca="1">IF(BA$3="分類不明", 計算_移輸出入額!$BG91, BA$133*計算_投入係数表!BA90)</f>
        <v>#DIV/0!</v>
      </c>
      <c r="BB90" s="212" t="e">
        <f ca="1">IF(BB$3="分類不明", 計算_移輸出入額!$BG91, BB$133*計算_投入係数表!BB90)</f>
        <v>#DIV/0!</v>
      </c>
      <c r="BC90" s="212" t="e">
        <f ca="1">IF(BC$3="分類不明", 計算_移輸出入額!$BG91, BC$133*計算_投入係数表!BC90)</f>
        <v>#DIV/0!</v>
      </c>
      <c r="BD90" s="212" t="e">
        <f ca="1">IF(BD$3="分類不明", 計算_移輸出入額!$BG91, BD$133*計算_投入係数表!BD90)</f>
        <v>#DIV/0!</v>
      </c>
      <c r="BE90" s="212" t="e">
        <f ca="1">IF(BE$3="分類不明", 計算_移輸出入額!$BG91, BE$133*計算_投入係数表!BE90)</f>
        <v>#DIV/0!</v>
      </c>
      <c r="BF90" s="212" t="e">
        <f ca="1">IF(BF$3="分類不明", 計算_移輸出入額!$BG91, BF$133*計算_投入係数表!BF90)</f>
        <v>#DIV/0!</v>
      </c>
      <c r="BG90" s="212" t="e">
        <f ca="1">IF(BG$3="分類不明", 計算_移輸出入額!$BG91, BG$133*計算_投入係数表!BG90)</f>
        <v>#DIV/0!</v>
      </c>
      <c r="BH90" s="212" t="e">
        <f ca="1">IF(BH$3="分類不明", 計算_移輸出入額!$BG91, BH$133*計算_投入係数表!BH90)</f>
        <v>#DIV/0!</v>
      </c>
      <c r="BI90" s="212" t="e">
        <f ca="1">IF(BI$3="分類不明", 計算_移輸出入額!$BG91, BI$133*計算_投入係数表!BI90)</f>
        <v>#DIV/0!</v>
      </c>
      <c r="BJ90" s="212" t="e">
        <f ca="1">IF(BJ$3="分類不明", 計算_移輸出入額!$BG91, BJ$133*計算_投入係数表!BJ90)</f>
        <v>#DIV/0!</v>
      </c>
      <c r="BK90" s="212" t="e">
        <f ca="1">IF(BK$3="分類不明", 計算_移輸出入額!$BG91, BK$133*計算_投入係数表!BK90)</f>
        <v>#DIV/0!</v>
      </c>
      <c r="BL90" s="212" t="e">
        <f ca="1">IF(BL$3="分類不明", 計算_移輸出入額!$BG91, BL$133*計算_投入係数表!BL90)</f>
        <v>#DIV/0!</v>
      </c>
      <c r="BM90" s="212" t="e">
        <f ca="1">IF(BM$3="分類不明", 計算_移輸出入額!$BG91, BM$133*計算_投入係数表!BM90)</f>
        <v>#DIV/0!</v>
      </c>
      <c r="BN90" s="212" t="e">
        <f ca="1">IF(BN$3="分類不明", 計算_移輸出入額!$BG91, BN$133*計算_投入係数表!BN90)</f>
        <v>#DIV/0!</v>
      </c>
      <c r="BO90" s="212" t="e">
        <f ca="1">IF(BO$3="分類不明", 計算_移輸出入額!$BG91, BO$133*計算_投入係数表!BO90)</f>
        <v>#DIV/0!</v>
      </c>
      <c r="BP90" s="212" t="e">
        <f ca="1">IF(BP$3="分類不明", 計算_移輸出入額!$BG91, BP$133*計算_投入係数表!BP90)</f>
        <v>#DIV/0!</v>
      </c>
      <c r="BQ90" s="212" t="e">
        <f ca="1">IF(BQ$3="分類不明", 計算_移輸出入額!$BG91, BQ$133*計算_投入係数表!BQ90)</f>
        <v>#DIV/0!</v>
      </c>
      <c r="BR90" s="212" t="e">
        <f ca="1">IF(BR$3="分類不明", 計算_移輸出入額!$BG91, BR$133*計算_投入係数表!BR90)</f>
        <v>#DIV/0!</v>
      </c>
      <c r="BS90" s="212" t="e">
        <f ca="1">IF(BS$3="分類不明", 計算_移輸出入額!$BG91, BS$133*計算_投入係数表!BS90)</f>
        <v>#DIV/0!</v>
      </c>
      <c r="BT90" s="212" t="e">
        <f ca="1">IF(BT$3="分類不明", 計算_移輸出入額!$BG91, BT$133*計算_投入係数表!BT90)</f>
        <v>#DIV/0!</v>
      </c>
      <c r="BU90" s="212" t="e">
        <f ca="1">IF(BU$3="分類不明", 計算_移輸出入額!$BG91, BU$133*計算_投入係数表!BU90)</f>
        <v>#DIV/0!</v>
      </c>
      <c r="BV90" s="212" t="e">
        <f ca="1">IF(BV$3="分類不明", 計算_移輸出入額!$BG91, BV$133*計算_投入係数表!BV90)</f>
        <v>#DIV/0!</v>
      </c>
      <c r="BW90" s="212" t="e">
        <f ca="1">IF(BW$3="分類不明", 計算_移輸出入額!$BG91, BW$133*計算_投入係数表!BW90)</f>
        <v>#DIV/0!</v>
      </c>
      <c r="BX90" s="212" t="e">
        <f ca="1">IF(BX$3="分類不明", 計算_移輸出入額!$BG91, BX$133*計算_投入係数表!BX90)</f>
        <v>#DIV/0!</v>
      </c>
      <c r="BY90" s="212" t="e">
        <f ca="1">IF(BY$3="分類不明", 計算_移輸出入額!$BG91, BY$133*計算_投入係数表!BY90)</f>
        <v>#DIV/0!</v>
      </c>
      <c r="BZ90" s="212" t="e">
        <f ca="1">IF(BZ$3="分類不明", 計算_移輸出入額!$BG91, BZ$133*計算_投入係数表!BZ90)</f>
        <v>#DIV/0!</v>
      </c>
      <c r="CA90" s="212" t="e">
        <f ca="1">IF(CA$3="分類不明", 計算_移輸出入額!$BG91, CA$133*計算_投入係数表!CA90)</f>
        <v>#DIV/0!</v>
      </c>
      <c r="CB90" s="212" t="e">
        <f ca="1">IF(CB$3="分類不明", 計算_移輸出入額!$BG91, CB$133*計算_投入係数表!CB90)</f>
        <v>#DIV/0!</v>
      </c>
      <c r="CC90" s="212" t="e">
        <f ca="1">IF(CC$3="分類不明", 計算_移輸出入額!$BG91, CC$133*計算_投入係数表!CC90)</f>
        <v>#DIV/0!</v>
      </c>
      <c r="CD90" s="212" t="e">
        <f ca="1">IF(CD$3="分類不明", 計算_移輸出入額!$BG91, CD$133*計算_投入係数表!CD90)</f>
        <v>#DIV/0!</v>
      </c>
      <c r="CE90" s="212" t="e">
        <f ca="1">IF(CE$3="分類不明", 計算_移輸出入額!$BG91, CE$133*計算_投入係数表!CE90)</f>
        <v>#DIV/0!</v>
      </c>
      <c r="CF90" s="212" t="e">
        <f ca="1">IF(CF$3="分類不明", 計算_移輸出入額!$BG91, CF$133*計算_投入係数表!CF90)</f>
        <v>#DIV/0!</v>
      </c>
      <c r="CG90" s="212" t="e">
        <f ca="1">IF(CG$3="分類不明", 計算_移輸出入額!$BG91, CG$133*計算_投入係数表!CG90)</f>
        <v>#DIV/0!</v>
      </c>
      <c r="CH90" s="212" t="e">
        <f ca="1">IF(CH$3="分類不明", 計算_移輸出入額!$BG91, CH$133*計算_投入係数表!CH90)</f>
        <v>#DIV/0!</v>
      </c>
      <c r="CI90" s="212" t="e">
        <f ca="1">IF(CI$3="分類不明", 計算_移輸出入額!$BG91, CI$133*計算_投入係数表!CI90)</f>
        <v>#DIV/0!</v>
      </c>
      <c r="CJ90" s="212" t="e">
        <f ca="1">IF(CJ$3="分類不明", 計算_移輸出入額!$BG91, CJ$133*計算_投入係数表!CJ90)</f>
        <v>#DIV/0!</v>
      </c>
      <c r="CK90" s="212" t="e">
        <f ca="1">IF(CK$3="分類不明", 計算_移輸出入額!$BG91, CK$133*計算_投入係数表!CK90)</f>
        <v>#DIV/0!</v>
      </c>
      <c r="CL90" s="212" t="e">
        <f ca="1">IF(CL$3="分類不明", 計算_移輸出入額!$BG91, CL$133*計算_投入係数表!CL90)</f>
        <v>#DIV/0!</v>
      </c>
      <c r="CM90" s="212" t="e">
        <f ca="1">IF(CM$3="分類不明", 計算_移輸出入額!$BG91, CM$133*計算_投入係数表!CM90)</f>
        <v>#DIV/0!</v>
      </c>
      <c r="CN90" s="212" t="e">
        <f ca="1">IF(CN$3="分類不明", 計算_移輸出入額!$BG91, CN$133*計算_投入係数表!CN90)</f>
        <v>#DIV/0!</v>
      </c>
      <c r="CO90" s="212" t="e">
        <f ca="1">IF(CO$3="分類不明", 計算_移輸出入額!$BG91, CO$133*計算_投入係数表!CO90)</f>
        <v>#DIV/0!</v>
      </c>
      <c r="CP90" s="212" t="e">
        <f ca="1">IF(CP$3="分類不明", 計算_移輸出入額!$BG91, CP$133*計算_投入係数表!CP90)</f>
        <v>#DIV/0!</v>
      </c>
      <c r="CQ90" s="212" t="e">
        <f ca="1">IF(CQ$3="分類不明", 計算_移輸出入額!$BG91, CQ$133*計算_投入係数表!CQ90)</f>
        <v>#DIV/0!</v>
      </c>
      <c r="CR90" s="212" t="e">
        <f ca="1">IF(CR$3="分類不明", 計算_移輸出入額!$BG91, CR$133*計算_投入係数表!CR90)</f>
        <v>#DIV/0!</v>
      </c>
      <c r="CS90" s="212" t="e">
        <f ca="1">IF(CS$3="分類不明", 計算_移輸出入額!$BG91, CS$133*計算_投入係数表!CS90)</f>
        <v>#DIV/0!</v>
      </c>
      <c r="CT90" s="212" t="e">
        <f ca="1">IF(CT$3="分類不明", 計算_移輸出入額!$BG91, CT$133*計算_投入係数表!CT90)</f>
        <v>#DIV/0!</v>
      </c>
      <c r="CU90" s="212" t="e">
        <f ca="1">IF(CU$3="分類不明", 計算_移輸出入額!$BG91, CU$133*計算_投入係数表!CU90)</f>
        <v>#DIV/0!</v>
      </c>
      <c r="CV90" s="212" t="e">
        <f ca="1">IF(CV$3="分類不明", 計算_移輸出入額!$BG91, CV$133*計算_投入係数表!CV90)</f>
        <v>#DIV/0!</v>
      </c>
      <c r="CW90" s="212" t="e">
        <f ca="1">IF(CW$3="分類不明", 計算_移輸出入額!$BG91, CW$133*計算_投入係数表!CW90)</f>
        <v>#DIV/0!</v>
      </c>
      <c r="CX90" s="212" t="e">
        <f ca="1">IF(CX$3="分類不明", 計算_移輸出入額!$BG91, CX$133*計算_投入係数表!CX90)</f>
        <v>#DIV/0!</v>
      </c>
      <c r="CY90" s="212" t="e">
        <f ca="1">IF(CY$3="分類不明", 計算_移輸出入額!$BG91, CY$133*計算_投入係数表!CY90)</f>
        <v>#DIV/0!</v>
      </c>
      <c r="CZ90" s="212" t="e">
        <f ca="1">IF(CZ$3="分類不明", 計算_移輸出入額!$BG91, CZ$133*計算_投入係数表!CZ90)</f>
        <v>#DIV/0!</v>
      </c>
      <c r="DA90" s="212" t="e">
        <f ca="1">IF(DA$3="分類不明", 計算_移輸出入額!$BG91, DA$133*計算_投入係数表!DA90)</f>
        <v>#DIV/0!</v>
      </c>
      <c r="DB90" s="212" t="e">
        <f ca="1">IF(DB$3="分類不明", 計算_移輸出入額!$BG91, DB$133*計算_投入係数表!DB90)</f>
        <v>#DIV/0!</v>
      </c>
      <c r="DC90" s="212" t="e">
        <f ca="1">IF(DC$3="分類不明", 計算_移輸出入額!$BG91, DC$133*計算_投入係数表!DC90)</f>
        <v>#DIV/0!</v>
      </c>
      <c r="DD90" s="212" t="e">
        <f ca="1">IF(DD$3="分類不明", 計算_移輸出入額!$BG91, DD$133*計算_投入係数表!DD90)</f>
        <v>#DIV/0!</v>
      </c>
      <c r="DE90" s="212" t="e">
        <f ca="1">IF(DE$3="分類不明", 計算_移輸出入額!$BG91, DE$133*計算_投入係数表!DE90)</f>
        <v>#DIV/0!</v>
      </c>
      <c r="DF90" s="212" t="e">
        <f ca="1">IF(DF$3="分類不明", 計算_移輸出入額!$BG91, DF$133*計算_投入係数表!DF90)</f>
        <v>#DIV/0!</v>
      </c>
      <c r="DG90" s="212" t="e">
        <f ca="1">IF(DG$3="分類不明", 計算_移輸出入額!$BG91, DG$133*計算_投入係数表!DG90)</f>
        <v>#DIV/0!</v>
      </c>
      <c r="DH90" s="212" t="e">
        <f ca="1">IF(DH$3="分類不明", 計算_移輸出入額!$BG91, DH$133*計算_投入係数表!DH90)</f>
        <v>#DIV/0!</v>
      </c>
      <c r="DI90" s="212" t="e">
        <f ca="1">IF(DI$3="分類不明", 計算_移輸出入額!$BG91, DI$133*計算_投入係数表!DI90)</f>
        <v>#DIV/0!</v>
      </c>
      <c r="DJ90" s="212" t="e">
        <f ca="1">IF(DJ$3="分類不明", 計算_移輸出入額!$BG91, DJ$133*計算_投入係数表!DJ90)</f>
        <v>#DIV/0!</v>
      </c>
      <c r="DK90" s="212" t="e">
        <f ca="1">IF(DK$3="分類不明", 計算_移輸出入額!$BG91, DK$133*計算_投入係数表!DK90)</f>
        <v>#DIV/0!</v>
      </c>
      <c r="DL90" s="212" t="e">
        <f ca="1">IF(DL$3="分類不明", 計算_移輸出入額!$BG91, DL$133*計算_投入係数表!DL90)</f>
        <v>#DIV/0!</v>
      </c>
      <c r="DM90" s="212" t="e">
        <f ca="1">IF(DM$3="分類不明", 計算_移輸出入額!$BG91, DM$133*計算_投入係数表!DM90)</f>
        <v>#DIV/0!</v>
      </c>
      <c r="DN90" s="212" t="e">
        <f ca="1">IF(DN$3="分類不明", 計算_移輸出入額!$BG91, DN$133*計算_投入係数表!DN90)</f>
        <v>#DIV/0!</v>
      </c>
      <c r="DO90" s="212" t="e">
        <f ca="1">IF(DO$3="分類不明", 計算_移輸出入額!$BG91, DO$133*計算_投入係数表!DO90)</f>
        <v>#DIV/0!</v>
      </c>
      <c r="DP90" s="212" t="e">
        <f ca="1">IF(DP$3="分類不明", 計算_移輸出入額!$BG91, DP$133*計算_投入係数表!DP90)</f>
        <v>#DIV/0!</v>
      </c>
      <c r="DQ90" s="212" t="e">
        <f ca="1">IF(DQ$3="分類不明", 計算_移輸出入額!$BG91, DQ$133*計算_投入係数表!DQ90)</f>
        <v>#DIV/0!</v>
      </c>
      <c r="DR90" s="212" t="e">
        <f ca="1">IF(DR$3="分類不明", 計算_移輸出入額!$BG91, DR$133*計算_投入係数表!DR90)</f>
        <v>#DIV/0!</v>
      </c>
      <c r="DS90" s="212" t="e">
        <f ca="1">IF(DS$3="分類不明", 計算_移輸出入額!$BG91, DS$133*計算_投入係数表!DS90)</f>
        <v>#DIV/0!</v>
      </c>
      <c r="DT90" s="213">
        <f t="shared" ca="1" si="7"/>
        <v>0</v>
      </c>
      <c r="DU90" s="214">
        <f>計算_基本取引表_調整前!DU90</f>
        <v>0</v>
      </c>
      <c r="DV90" s="214">
        <f>IF($C90="分類不明", 計算_基本取引表_調整前!DV90+_xlfn.AGGREGATE(9,6,計算_移輸出入額!$BF$5:$BF$124), 計算_基本取引表_調整前!DV90)</f>
        <v>0</v>
      </c>
      <c r="DW90" s="214">
        <f>計算_基本取引表_調整前!DW90</f>
        <v>0</v>
      </c>
      <c r="DX90" s="214">
        <f>計算_基本取引表_調整前!DX90</f>
        <v>0</v>
      </c>
      <c r="DY90" s="214">
        <f>計算_基本取引表_調整前!DY90</f>
        <v>0</v>
      </c>
      <c r="DZ90" s="214">
        <f>計算_基本取引表_調整前!DZ90</f>
        <v>0</v>
      </c>
      <c r="EA90" s="214" t="e">
        <f>計算_基本取引表_調整前!EA90</f>
        <v>#DIV/0!</v>
      </c>
      <c r="EB90" s="735">
        <f ca="1">IFERROR(SUMIF(振分, $C90, 入力_北海道基本取引表!EB$4:EB$124)*($EE90/SUMIF(振分, $C90, 入力_北海道基本取引表!$EG$4:$EG$107)), 0)</f>
        <v>0</v>
      </c>
      <c r="EC90" s="215" t="e">
        <f t="shared" si="8"/>
        <v>#DIV/0!</v>
      </c>
      <c r="ED90" s="216" t="e">
        <f t="shared" ca="1" si="9"/>
        <v>#DIV/0!</v>
      </c>
      <c r="EE90" s="214" t="e">
        <f ca="1"/>
        <v>#DIV/0!</v>
      </c>
      <c r="EF90" s="216" t="e">
        <f t="shared" ca="1" si="10"/>
        <v>#DIV/0!</v>
      </c>
      <c r="EG90" s="216" t="e">
        <f t="shared" ca="1" si="6"/>
        <v>#DIV/0!</v>
      </c>
      <c r="EH90" s="214" t="e">
        <f ca="1"/>
        <v>#DIV/0!</v>
      </c>
      <c r="EI90" s="216" t="e">
        <f t="shared" ca="1" si="11"/>
        <v>#DIV/0!</v>
      </c>
      <c r="EJ90" s="216" t="e">
        <f ca="1"/>
        <v>#DIV/0!</v>
      </c>
      <c r="EK90" s="215"/>
    </row>
    <row r="91" spans="2:141" s="6" customFormat="1" ht="15.75" hidden="1" customHeight="1" x14ac:dyDescent="0.25">
      <c r="B91" s="53">
        <v>88</v>
      </c>
      <c r="C91" s="192" t="str">
        <v>-</v>
      </c>
      <c r="D91" s="211">
        <f ca="1">IF(D$3="分類不明", 計算_移輸出入額!$BG92, D$133*計算_投入係数表!D91)</f>
        <v>0</v>
      </c>
      <c r="E91" s="212">
        <f ca="1">IF(E$3="分類不明", 計算_移輸出入額!$BG92, E$133*計算_投入係数表!E91)</f>
        <v>0</v>
      </c>
      <c r="F91" s="212">
        <f ca="1">IF(F$3="分類不明", 計算_移輸出入額!$BG92, F$133*計算_投入係数表!F91)</f>
        <v>0</v>
      </c>
      <c r="G91" s="212">
        <f ca="1">IF(G$3="分類不明", 計算_移輸出入額!$BG92, G$133*計算_投入係数表!G91)</f>
        <v>0</v>
      </c>
      <c r="H91" s="212">
        <f ca="1">IF(H$3="分類不明", 計算_移輸出入額!$BG92, H$133*計算_投入係数表!H91)</f>
        <v>0</v>
      </c>
      <c r="I91" s="212">
        <f ca="1">IF(I$3="分類不明", 計算_移輸出入額!$BG92, I$133*計算_投入係数表!I91)</f>
        <v>0</v>
      </c>
      <c r="J91" s="212">
        <f ca="1">IF(J$3="分類不明", 計算_移輸出入額!$BG92, J$133*計算_投入係数表!J91)</f>
        <v>0</v>
      </c>
      <c r="K91" s="212">
        <f ca="1">IF(K$3="分類不明", 計算_移輸出入額!$BG92, K$133*計算_投入係数表!K91)</f>
        <v>0</v>
      </c>
      <c r="L91" s="212">
        <f ca="1">IF(L$3="分類不明", 計算_移輸出入額!$BG92, L$133*計算_投入係数表!L91)</f>
        <v>0</v>
      </c>
      <c r="M91" s="212">
        <f ca="1">IF(M$3="分類不明", 計算_移輸出入額!$BG92, M$133*計算_投入係数表!M91)</f>
        <v>0</v>
      </c>
      <c r="N91" s="212">
        <f ca="1">IF(N$3="分類不明", 計算_移輸出入額!$BG92, N$133*計算_投入係数表!N91)</f>
        <v>0</v>
      </c>
      <c r="O91" s="212">
        <f ca="1">IF(O$3="分類不明", 計算_移輸出入額!$BG92, O$133*計算_投入係数表!O91)</f>
        <v>0</v>
      </c>
      <c r="P91" s="212" t="e">
        <f ca="1">IF(P$3="分類不明", 計算_移輸出入額!$BG92, P$133*計算_投入係数表!P91)</f>
        <v>#DIV/0!</v>
      </c>
      <c r="Q91" s="212" t="e">
        <f ca="1">IF(Q$3="分類不明", 計算_移輸出入額!$BG92, Q$133*計算_投入係数表!Q91)</f>
        <v>#DIV/0!</v>
      </c>
      <c r="R91" s="212" t="e">
        <f ca="1">IF(R$3="分類不明", 計算_移輸出入額!$BG92, R$133*計算_投入係数表!R91)</f>
        <v>#DIV/0!</v>
      </c>
      <c r="S91" s="212" t="e">
        <f ca="1">IF(S$3="分類不明", 計算_移輸出入額!$BG92, S$133*計算_投入係数表!S91)</f>
        <v>#DIV/0!</v>
      </c>
      <c r="T91" s="212" t="e">
        <f ca="1">IF(T$3="分類不明", 計算_移輸出入額!$BG92, T$133*計算_投入係数表!T91)</f>
        <v>#DIV/0!</v>
      </c>
      <c r="U91" s="212" t="e">
        <f ca="1">IF(U$3="分類不明", 計算_移輸出入額!$BG92, U$133*計算_投入係数表!U91)</f>
        <v>#DIV/0!</v>
      </c>
      <c r="V91" s="212" t="e">
        <f ca="1">IF(V$3="分類不明", 計算_移輸出入額!$BG92, V$133*計算_投入係数表!V91)</f>
        <v>#DIV/0!</v>
      </c>
      <c r="W91" s="212" t="e">
        <f ca="1">IF(W$3="分類不明", 計算_移輸出入額!$BG92, W$133*計算_投入係数表!W91)</f>
        <v>#DIV/0!</v>
      </c>
      <c r="X91" s="212" t="e">
        <f ca="1">IF(X$3="分類不明", 計算_移輸出入額!$BG92, X$133*計算_投入係数表!X91)</f>
        <v>#DIV/0!</v>
      </c>
      <c r="Y91" s="212" t="e">
        <f ca="1">IF(Y$3="分類不明", 計算_移輸出入額!$BG92, Y$133*計算_投入係数表!Y91)</f>
        <v>#DIV/0!</v>
      </c>
      <c r="Z91" s="212" t="e">
        <f ca="1">IF(Z$3="分類不明", 計算_移輸出入額!$BG92, Z$133*計算_投入係数表!Z91)</f>
        <v>#DIV/0!</v>
      </c>
      <c r="AA91" s="212" t="e">
        <f ca="1">IF(AA$3="分類不明", 計算_移輸出入額!$BG92, AA$133*計算_投入係数表!AA91)</f>
        <v>#DIV/0!</v>
      </c>
      <c r="AB91" s="212" t="e">
        <f ca="1">IF(AB$3="分類不明", 計算_移輸出入額!$BG92, AB$133*計算_投入係数表!AB91)</f>
        <v>#DIV/0!</v>
      </c>
      <c r="AC91" s="212" t="e">
        <f ca="1">IF(AC$3="分類不明", 計算_移輸出入額!$BG92, AC$133*計算_投入係数表!AC91)</f>
        <v>#DIV/0!</v>
      </c>
      <c r="AD91" s="212" t="e">
        <f ca="1">IF(AD$3="分類不明", 計算_移輸出入額!$BG92, AD$133*計算_投入係数表!AD91)</f>
        <v>#DIV/0!</v>
      </c>
      <c r="AE91" s="212" t="e">
        <f ca="1">IF(AE$3="分類不明", 計算_移輸出入額!$BG92, AE$133*計算_投入係数表!AE91)</f>
        <v>#DIV/0!</v>
      </c>
      <c r="AF91" s="212" t="e">
        <f ca="1">IF(AF$3="分類不明", 計算_移輸出入額!$BG92, AF$133*計算_投入係数表!AF91)</f>
        <v>#DIV/0!</v>
      </c>
      <c r="AG91" s="212" t="e">
        <f ca="1">IF(AG$3="分類不明", 計算_移輸出入額!$BG92, AG$133*計算_投入係数表!AG91)</f>
        <v>#DIV/0!</v>
      </c>
      <c r="AH91" s="212" t="e">
        <f ca="1">IF(AH$3="分類不明", 計算_移輸出入額!$BG92, AH$133*計算_投入係数表!AH91)</f>
        <v>#DIV/0!</v>
      </c>
      <c r="AI91" s="212" t="e">
        <f ca="1">IF(AI$3="分類不明", 計算_移輸出入額!$BG92, AI$133*計算_投入係数表!AI91)</f>
        <v>#DIV/0!</v>
      </c>
      <c r="AJ91" s="212" t="e">
        <f ca="1">IF(AJ$3="分類不明", 計算_移輸出入額!$BG92, AJ$133*計算_投入係数表!AJ91)</f>
        <v>#DIV/0!</v>
      </c>
      <c r="AK91" s="212" t="e">
        <f ca="1">IF(AK$3="分類不明", 計算_移輸出入額!$BG92, AK$133*計算_投入係数表!AK91)</f>
        <v>#DIV/0!</v>
      </c>
      <c r="AL91" s="212" t="e">
        <f ca="1">IF(AL$3="分類不明", 計算_移輸出入額!$BG92, AL$133*計算_投入係数表!AL91)</f>
        <v>#DIV/0!</v>
      </c>
      <c r="AM91" s="212" t="e">
        <f ca="1">IF(AM$3="分類不明", 計算_移輸出入額!$BG92, AM$133*計算_投入係数表!AM91)</f>
        <v>#DIV/0!</v>
      </c>
      <c r="AN91" s="212" t="e">
        <f ca="1">IF(AN$3="分類不明", 計算_移輸出入額!$BG92, AN$133*計算_投入係数表!AN91)</f>
        <v>#DIV/0!</v>
      </c>
      <c r="AO91" s="212" t="e">
        <f ca="1">IF(AO$3="分類不明", 計算_移輸出入額!$BG92, AO$133*計算_投入係数表!AO91)</f>
        <v>#DIV/0!</v>
      </c>
      <c r="AP91" s="212" t="e">
        <f ca="1">IF(AP$3="分類不明", 計算_移輸出入額!$BG92, AP$133*計算_投入係数表!AP91)</f>
        <v>#DIV/0!</v>
      </c>
      <c r="AQ91" s="212" t="e">
        <f ca="1">IF(AQ$3="分類不明", 計算_移輸出入額!$BG92, AQ$133*計算_投入係数表!AQ91)</f>
        <v>#DIV/0!</v>
      </c>
      <c r="AR91" s="212" t="e">
        <f ca="1">IF(AR$3="分類不明", 計算_移輸出入額!$BG92, AR$133*計算_投入係数表!AR91)</f>
        <v>#DIV/0!</v>
      </c>
      <c r="AS91" s="212" t="e">
        <f ca="1">IF(AS$3="分類不明", 計算_移輸出入額!$BG92, AS$133*計算_投入係数表!AS91)</f>
        <v>#DIV/0!</v>
      </c>
      <c r="AT91" s="212" t="e">
        <f ca="1">IF(AT$3="分類不明", 計算_移輸出入額!$BG92, AT$133*計算_投入係数表!AT91)</f>
        <v>#DIV/0!</v>
      </c>
      <c r="AU91" s="212" t="e">
        <f ca="1">IF(AU$3="分類不明", 計算_移輸出入額!$BG92, AU$133*計算_投入係数表!AU91)</f>
        <v>#DIV/0!</v>
      </c>
      <c r="AV91" s="212" t="e">
        <f ca="1">IF(AV$3="分類不明", 計算_移輸出入額!$BG92, AV$133*計算_投入係数表!AV91)</f>
        <v>#DIV/0!</v>
      </c>
      <c r="AW91" s="212" t="e">
        <f ca="1">IF(AW$3="分類不明", 計算_移輸出入額!$BG92, AW$133*計算_投入係数表!AW91)</f>
        <v>#DIV/0!</v>
      </c>
      <c r="AX91" s="212" t="e">
        <f ca="1">IF(AX$3="分類不明", 計算_移輸出入額!$BG92, AX$133*計算_投入係数表!AX91)</f>
        <v>#DIV/0!</v>
      </c>
      <c r="AY91" s="212" t="e">
        <f ca="1">IF(AY$3="分類不明", 計算_移輸出入額!$BG92, AY$133*計算_投入係数表!AY91)</f>
        <v>#DIV/0!</v>
      </c>
      <c r="AZ91" s="212" t="e">
        <f ca="1">IF(AZ$3="分類不明", 計算_移輸出入額!$BG92, AZ$133*計算_投入係数表!AZ91)</f>
        <v>#DIV/0!</v>
      </c>
      <c r="BA91" s="212" t="e">
        <f ca="1">IF(BA$3="分類不明", 計算_移輸出入額!$BG92, BA$133*計算_投入係数表!BA91)</f>
        <v>#DIV/0!</v>
      </c>
      <c r="BB91" s="212" t="e">
        <f ca="1">IF(BB$3="分類不明", 計算_移輸出入額!$BG92, BB$133*計算_投入係数表!BB91)</f>
        <v>#DIV/0!</v>
      </c>
      <c r="BC91" s="212" t="e">
        <f ca="1">IF(BC$3="分類不明", 計算_移輸出入額!$BG92, BC$133*計算_投入係数表!BC91)</f>
        <v>#DIV/0!</v>
      </c>
      <c r="BD91" s="212" t="e">
        <f ca="1">IF(BD$3="分類不明", 計算_移輸出入額!$BG92, BD$133*計算_投入係数表!BD91)</f>
        <v>#DIV/0!</v>
      </c>
      <c r="BE91" s="212" t="e">
        <f ca="1">IF(BE$3="分類不明", 計算_移輸出入額!$BG92, BE$133*計算_投入係数表!BE91)</f>
        <v>#DIV/0!</v>
      </c>
      <c r="BF91" s="212" t="e">
        <f ca="1">IF(BF$3="分類不明", 計算_移輸出入額!$BG92, BF$133*計算_投入係数表!BF91)</f>
        <v>#DIV/0!</v>
      </c>
      <c r="BG91" s="212" t="e">
        <f ca="1">IF(BG$3="分類不明", 計算_移輸出入額!$BG92, BG$133*計算_投入係数表!BG91)</f>
        <v>#DIV/0!</v>
      </c>
      <c r="BH91" s="212" t="e">
        <f ca="1">IF(BH$3="分類不明", 計算_移輸出入額!$BG92, BH$133*計算_投入係数表!BH91)</f>
        <v>#DIV/0!</v>
      </c>
      <c r="BI91" s="212" t="e">
        <f ca="1">IF(BI$3="分類不明", 計算_移輸出入額!$BG92, BI$133*計算_投入係数表!BI91)</f>
        <v>#DIV/0!</v>
      </c>
      <c r="BJ91" s="212" t="e">
        <f ca="1">IF(BJ$3="分類不明", 計算_移輸出入額!$BG92, BJ$133*計算_投入係数表!BJ91)</f>
        <v>#DIV/0!</v>
      </c>
      <c r="BK91" s="212" t="e">
        <f ca="1">IF(BK$3="分類不明", 計算_移輸出入額!$BG92, BK$133*計算_投入係数表!BK91)</f>
        <v>#DIV/0!</v>
      </c>
      <c r="BL91" s="212" t="e">
        <f ca="1">IF(BL$3="分類不明", 計算_移輸出入額!$BG92, BL$133*計算_投入係数表!BL91)</f>
        <v>#DIV/0!</v>
      </c>
      <c r="BM91" s="212" t="e">
        <f ca="1">IF(BM$3="分類不明", 計算_移輸出入額!$BG92, BM$133*計算_投入係数表!BM91)</f>
        <v>#DIV/0!</v>
      </c>
      <c r="BN91" s="212" t="e">
        <f ca="1">IF(BN$3="分類不明", 計算_移輸出入額!$BG92, BN$133*計算_投入係数表!BN91)</f>
        <v>#DIV/0!</v>
      </c>
      <c r="BO91" s="212" t="e">
        <f ca="1">IF(BO$3="分類不明", 計算_移輸出入額!$BG92, BO$133*計算_投入係数表!BO91)</f>
        <v>#DIV/0!</v>
      </c>
      <c r="BP91" s="212" t="e">
        <f ca="1">IF(BP$3="分類不明", 計算_移輸出入額!$BG92, BP$133*計算_投入係数表!BP91)</f>
        <v>#DIV/0!</v>
      </c>
      <c r="BQ91" s="212" t="e">
        <f ca="1">IF(BQ$3="分類不明", 計算_移輸出入額!$BG92, BQ$133*計算_投入係数表!BQ91)</f>
        <v>#DIV/0!</v>
      </c>
      <c r="BR91" s="212" t="e">
        <f ca="1">IF(BR$3="分類不明", 計算_移輸出入額!$BG92, BR$133*計算_投入係数表!BR91)</f>
        <v>#DIV/0!</v>
      </c>
      <c r="BS91" s="212" t="e">
        <f ca="1">IF(BS$3="分類不明", 計算_移輸出入額!$BG92, BS$133*計算_投入係数表!BS91)</f>
        <v>#DIV/0!</v>
      </c>
      <c r="BT91" s="212" t="e">
        <f ca="1">IF(BT$3="分類不明", 計算_移輸出入額!$BG92, BT$133*計算_投入係数表!BT91)</f>
        <v>#DIV/0!</v>
      </c>
      <c r="BU91" s="212" t="e">
        <f ca="1">IF(BU$3="分類不明", 計算_移輸出入額!$BG92, BU$133*計算_投入係数表!BU91)</f>
        <v>#DIV/0!</v>
      </c>
      <c r="BV91" s="212" t="e">
        <f ca="1">IF(BV$3="分類不明", 計算_移輸出入額!$BG92, BV$133*計算_投入係数表!BV91)</f>
        <v>#DIV/0!</v>
      </c>
      <c r="BW91" s="212" t="e">
        <f ca="1">IF(BW$3="分類不明", 計算_移輸出入額!$BG92, BW$133*計算_投入係数表!BW91)</f>
        <v>#DIV/0!</v>
      </c>
      <c r="BX91" s="212" t="e">
        <f ca="1">IF(BX$3="分類不明", 計算_移輸出入額!$BG92, BX$133*計算_投入係数表!BX91)</f>
        <v>#DIV/0!</v>
      </c>
      <c r="BY91" s="212" t="e">
        <f ca="1">IF(BY$3="分類不明", 計算_移輸出入額!$BG92, BY$133*計算_投入係数表!BY91)</f>
        <v>#DIV/0!</v>
      </c>
      <c r="BZ91" s="212" t="e">
        <f ca="1">IF(BZ$3="分類不明", 計算_移輸出入額!$BG92, BZ$133*計算_投入係数表!BZ91)</f>
        <v>#DIV/0!</v>
      </c>
      <c r="CA91" s="212" t="e">
        <f ca="1">IF(CA$3="分類不明", 計算_移輸出入額!$BG92, CA$133*計算_投入係数表!CA91)</f>
        <v>#DIV/0!</v>
      </c>
      <c r="CB91" s="212" t="e">
        <f ca="1">IF(CB$3="分類不明", 計算_移輸出入額!$BG92, CB$133*計算_投入係数表!CB91)</f>
        <v>#DIV/0!</v>
      </c>
      <c r="CC91" s="212" t="e">
        <f ca="1">IF(CC$3="分類不明", 計算_移輸出入額!$BG92, CC$133*計算_投入係数表!CC91)</f>
        <v>#DIV/0!</v>
      </c>
      <c r="CD91" s="212" t="e">
        <f ca="1">IF(CD$3="分類不明", 計算_移輸出入額!$BG92, CD$133*計算_投入係数表!CD91)</f>
        <v>#DIV/0!</v>
      </c>
      <c r="CE91" s="212" t="e">
        <f ca="1">IF(CE$3="分類不明", 計算_移輸出入額!$BG92, CE$133*計算_投入係数表!CE91)</f>
        <v>#DIV/0!</v>
      </c>
      <c r="CF91" s="212" t="e">
        <f ca="1">IF(CF$3="分類不明", 計算_移輸出入額!$BG92, CF$133*計算_投入係数表!CF91)</f>
        <v>#DIV/0!</v>
      </c>
      <c r="CG91" s="212" t="e">
        <f ca="1">IF(CG$3="分類不明", 計算_移輸出入額!$BG92, CG$133*計算_投入係数表!CG91)</f>
        <v>#DIV/0!</v>
      </c>
      <c r="CH91" s="212" t="e">
        <f ca="1">IF(CH$3="分類不明", 計算_移輸出入額!$BG92, CH$133*計算_投入係数表!CH91)</f>
        <v>#DIV/0!</v>
      </c>
      <c r="CI91" s="212" t="e">
        <f ca="1">IF(CI$3="分類不明", 計算_移輸出入額!$BG92, CI$133*計算_投入係数表!CI91)</f>
        <v>#DIV/0!</v>
      </c>
      <c r="CJ91" s="212" t="e">
        <f ca="1">IF(CJ$3="分類不明", 計算_移輸出入額!$BG92, CJ$133*計算_投入係数表!CJ91)</f>
        <v>#DIV/0!</v>
      </c>
      <c r="CK91" s="212" t="e">
        <f ca="1">IF(CK$3="分類不明", 計算_移輸出入額!$BG92, CK$133*計算_投入係数表!CK91)</f>
        <v>#DIV/0!</v>
      </c>
      <c r="CL91" s="212" t="e">
        <f ca="1">IF(CL$3="分類不明", 計算_移輸出入額!$BG92, CL$133*計算_投入係数表!CL91)</f>
        <v>#DIV/0!</v>
      </c>
      <c r="CM91" s="212" t="e">
        <f ca="1">IF(CM$3="分類不明", 計算_移輸出入額!$BG92, CM$133*計算_投入係数表!CM91)</f>
        <v>#DIV/0!</v>
      </c>
      <c r="CN91" s="212" t="e">
        <f ca="1">IF(CN$3="分類不明", 計算_移輸出入額!$BG92, CN$133*計算_投入係数表!CN91)</f>
        <v>#DIV/0!</v>
      </c>
      <c r="CO91" s="212" t="e">
        <f ca="1">IF(CO$3="分類不明", 計算_移輸出入額!$BG92, CO$133*計算_投入係数表!CO91)</f>
        <v>#DIV/0!</v>
      </c>
      <c r="CP91" s="212" t="e">
        <f ca="1">IF(CP$3="分類不明", 計算_移輸出入額!$BG92, CP$133*計算_投入係数表!CP91)</f>
        <v>#DIV/0!</v>
      </c>
      <c r="CQ91" s="212" t="e">
        <f ca="1">IF(CQ$3="分類不明", 計算_移輸出入額!$BG92, CQ$133*計算_投入係数表!CQ91)</f>
        <v>#DIV/0!</v>
      </c>
      <c r="CR91" s="212" t="e">
        <f ca="1">IF(CR$3="分類不明", 計算_移輸出入額!$BG92, CR$133*計算_投入係数表!CR91)</f>
        <v>#DIV/0!</v>
      </c>
      <c r="CS91" s="212" t="e">
        <f ca="1">IF(CS$3="分類不明", 計算_移輸出入額!$BG92, CS$133*計算_投入係数表!CS91)</f>
        <v>#DIV/0!</v>
      </c>
      <c r="CT91" s="212" t="e">
        <f ca="1">IF(CT$3="分類不明", 計算_移輸出入額!$BG92, CT$133*計算_投入係数表!CT91)</f>
        <v>#DIV/0!</v>
      </c>
      <c r="CU91" s="212" t="e">
        <f ca="1">IF(CU$3="分類不明", 計算_移輸出入額!$BG92, CU$133*計算_投入係数表!CU91)</f>
        <v>#DIV/0!</v>
      </c>
      <c r="CV91" s="212" t="e">
        <f ca="1">IF(CV$3="分類不明", 計算_移輸出入額!$BG92, CV$133*計算_投入係数表!CV91)</f>
        <v>#DIV/0!</v>
      </c>
      <c r="CW91" s="212" t="e">
        <f ca="1">IF(CW$3="分類不明", 計算_移輸出入額!$BG92, CW$133*計算_投入係数表!CW91)</f>
        <v>#DIV/0!</v>
      </c>
      <c r="CX91" s="212" t="e">
        <f ca="1">IF(CX$3="分類不明", 計算_移輸出入額!$BG92, CX$133*計算_投入係数表!CX91)</f>
        <v>#DIV/0!</v>
      </c>
      <c r="CY91" s="212" t="e">
        <f ca="1">IF(CY$3="分類不明", 計算_移輸出入額!$BG92, CY$133*計算_投入係数表!CY91)</f>
        <v>#DIV/0!</v>
      </c>
      <c r="CZ91" s="212" t="e">
        <f ca="1">IF(CZ$3="分類不明", 計算_移輸出入額!$BG92, CZ$133*計算_投入係数表!CZ91)</f>
        <v>#DIV/0!</v>
      </c>
      <c r="DA91" s="212" t="e">
        <f ca="1">IF(DA$3="分類不明", 計算_移輸出入額!$BG92, DA$133*計算_投入係数表!DA91)</f>
        <v>#DIV/0!</v>
      </c>
      <c r="DB91" s="212" t="e">
        <f ca="1">IF(DB$3="分類不明", 計算_移輸出入額!$BG92, DB$133*計算_投入係数表!DB91)</f>
        <v>#DIV/0!</v>
      </c>
      <c r="DC91" s="212" t="e">
        <f ca="1">IF(DC$3="分類不明", 計算_移輸出入額!$BG92, DC$133*計算_投入係数表!DC91)</f>
        <v>#DIV/0!</v>
      </c>
      <c r="DD91" s="212" t="e">
        <f ca="1">IF(DD$3="分類不明", 計算_移輸出入額!$BG92, DD$133*計算_投入係数表!DD91)</f>
        <v>#DIV/0!</v>
      </c>
      <c r="DE91" s="212" t="e">
        <f ca="1">IF(DE$3="分類不明", 計算_移輸出入額!$BG92, DE$133*計算_投入係数表!DE91)</f>
        <v>#DIV/0!</v>
      </c>
      <c r="DF91" s="212" t="e">
        <f ca="1">IF(DF$3="分類不明", 計算_移輸出入額!$BG92, DF$133*計算_投入係数表!DF91)</f>
        <v>#DIV/0!</v>
      </c>
      <c r="DG91" s="212" t="e">
        <f ca="1">IF(DG$3="分類不明", 計算_移輸出入額!$BG92, DG$133*計算_投入係数表!DG91)</f>
        <v>#DIV/0!</v>
      </c>
      <c r="DH91" s="212" t="e">
        <f ca="1">IF(DH$3="分類不明", 計算_移輸出入額!$BG92, DH$133*計算_投入係数表!DH91)</f>
        <v>#DIV/0!</v>
      </c>
      <c r="DI91" s="212" t="e">
        <f ca="1">IF(DI$3="分類不明", 計算_移輸出入額!$BG92, DI$133*計算_投入係数表!DI91)</f>
        <v>#DIV/0!</v>
      </c>
      <c r="DJ91" s="212" t="e">
        <f ca="1">IF(DJ$3="分類不明", 計算_移輸出入額!$BG92, DJ$133*計算_投入係数表!DJ91)</f>
        <v>#DIV/0!</v>
      </c>
      <c r="DK91" s="212" t="e">
        <f ca="1">IF(DK$3="分類不明", 計算_移輸出入額!$BG92, DK$133*計算_投入係数表!DK91)</f>
        <v>#DIV/0!</v>
      </c>
      <c r="DL91" s="212" t="e">
        <f ca="1">IF(DL$3="分類不明", 計算_移輸出入額!$BG92, DL$133*計算_投入係数表!DL91)</f>
        <v>#DIV/0!</v>
      </c>
      <c r="DM91" s="212" t="e">
        <f ca="1">IF(DM$3="分類不明", 計算_移輸出入額!$BG92, DM$133*計算_投入係数表!DM91)</f>
        <v>#DIV/0!</v>
      </c>
      <c r="DN91" s="212" t="e">
        <f ca="1">IF(DN$3="分類不明", 計算_移輸出入額!$BG92, DN$133*計算_投入係数表!DN91)</f>
        <v>#DIV/0!</v>
      </c>
      <c r="DO91" s="212" t="e">
        <f ca="1">IF(DO$3="分類不明", 計算_移輸出入額!$BG92, DO$133*計算_投入係数表!DO91)</f>
        <v>#DIV/0!</v>
      </c>
      <c r="DP91" s="212" t="e">
        <f ca="1">IF(DP$3="分類不明", 計算_移輸出入額!$BG92, DP$133*計算_投入係数表!DP91)</f>
        <v>#DIV/0!</v>
      </c>
      <c r="DQ91" s="212" t="e">
        <f ca="1">IF(DQ$3="分類不明", 計算_移輸出入額!$BG92, DQ$133*計算_投入係数表!DQ91)</f>
        <v>#DIV/0!</v>
      </c>
      <c r="DR91" s="212" t="e">
        <f ca="1">IF(DR$3="分類不明", 計算_移輸出入額!$BG92, DR$133*計算_投入係数表!DR91)</f>
        <v>#DIV/0!</v>
      </c>
      <c r="DS91" s="212" t="e">
        <f ca="1">IF(DS$3="分類不明", 計算_移輸出入額!$BG92, DS$133*計算_投入係数表!DS91)</f>
        <v>#DIV/0!</v>
      </c>
      <c r="DT91" s="213">
        <f t="shared" ca="1" si="7"/>
        <v>0</v>
      </c>
      <c r="DU91" s="214">
        <f>計算_基本取引表_調整前!DU91</f>
        <v>0</v>
      </c>
      <c r="DV91" s="214">
        <f>IF($C91="分類不明", 計算_基本取引表_調整前!DV91+_xlfn.AGGREGATE(9,6,計算_移輸出入額!$BF$5:$BF$124), 計算_基本取引表_調整前!DV91)</f>
        <v>0</v>
      </c>
      <c r="DW91" s="214">
        <f>計算_基本取引表_調整前!DW91</f>
        <v>0</v>
      </c>
      <c r="DX91" s="214">
        <f>計算_基本取引表_調整前!DX91</f>
        <v>0</v>
      </c>
      <c r="DY91" s="214">
        <f>計算_基本取引表_調整前!DY91</f>
        <v>0</v>
      </c>
      <c r="DZ91" s="214">
        <f>計算_基本取引表_調整前!DZ91</f>
        <v>0</v>
      </c>
      <c r="EA91" s="214" t="e">
        <f>計算_基本取引表_調整前!EA91</f>
        <v>#DIV/0!</v>
      </c>
      <c r="EB91" s="735">
        <f ca="1">IFERROR(SUMIF(振分, $C91, 入力_北海道基本取引表!EB$4:EB$124)*($EE91/SUMIF(振分, $C91, 入力_北海道基本取引表!$EG$4:$EG$107)), 0)</f>
        <v>0</v>
      </c>
      <c r="EC91" s="215" t="e">
        <f t="shared" si="8"/>
        <v>#DIV/0!</v>
      </c>
      <c r="ED91" s="216" t="e">
        <f t="shared" ca="1" si="9"/>
        <v>#DIV/0!</v>
      </c>
      <c r="EE91" s="214" t="e">
        <f ca="1"/>
        <v>#DIV/0!</v>
      </c>
      <c r="EF91" s="216" t="e">
        <f t="shared" ca="1" si="10"/>
        <v>#DIV/0!</v>
      </c>
      <c r="EG91" s="216" t="e">
        <f t="shared" ca="1" si="6"/>
        <v>#DIV/0!</v>
      </c>
      <c r="EH91" s="214" t="e">
        <f ca="1"/>
        <v>#DIV/0!</v>
      </c>
      <c r="EI91" s="216" t="e">
        <f t="shared" ca="1" si="11"/>
        <v>#DIV/0!</v>
      </c>
      <c r="EJ91" s="216" t="e">
        <f ca="1"/>
        <v>#DIV/0!</v>
      </c>
      <c r="EK91" s="215"/>
    </row>
    <row r="92" spans="2:141" s="6" customFormat="1" ht="15.75" hidden="1" customHeight="1" x14ac:dyDescent="0.25">
      <c r="B92" s="53">
        <v>89</v>
      </c>
      <c r="C92" s="192" t="str">
        <v>-</v>
      </c>
      <c r="D92" s="211">
        <f ca="1">IF(D$3="分類不明", 計算_移輸出入額!$BG93, D$133*計算_投入係数表!D92)</f>
        <v>0</v>
      </c>
      <c r="E92" s="212">
        <f ca="1">IF(E$3="分類不明", 計算_移輸出入額!$BG93, E$133*計算_投入係数表!E92)</f>
        <v>0</v>
      </c>
      <c r="F92" s="212">
        <f ca="1">IF(F$3="分類不明", 計算_移輸出入額!$BG93, F$133*計算_投入係数表!F92)</f>
        <v>0</v>
      </c>
      <c r="G92" s="212">
        <f ca="1">IF(G$3="分類不明", 計算_移輸出入額!$BG93, G$133*計算_投入係数表!G92)</f>
        <v>0</v>
      </c>
      <c r="H92" s="212">
        <f ca="1">IF(H$3="分類不明", 計算_移輸出入額!$BG93, H$133*計算_投入係数表!H92)</f>
        <v>0</v>
      </c>
      <c r="I92" s="212">
        <f ca="1">IF(I$3="分類不明", 計算_移輸出入額!$BG93, I$133*計算_投入係数表!I92)</f>
        <v>0</v>
      </c>
      <c r="J92" s="212">
        <f ca="1">IF(J$3="分類不明", 計算_移輸出入額!$BG93, J$133*計算_投入係数表!J92)</f>
        <v>0</v>
      </c>
      <c r="K92" s="212">
        <f ca="1">IF(K$3="分類不明", 計算_移輸出入額!$BG93, K$133*計算_投入係数表!K92)</f>
        <v>0</v>
      </c>
      <c r="L92" s="212">
        <f ca="1">IF(L$3="分類不明", 計算_移輸出入額!$BG93, L$133*計算_投入係数表!L92)</f>
        <v>0</v>
      </c>
      <c r="M92" s="212">
        <f ca="1">IF(M$3="分類不明", 計算_移輸出入額!$BG93, M$133*計算_投入係数表!M92)</f>
        <v>0</v>
      </c>
      <c r="N92" s="212">
        <f ca="1">IF(N$3="分類不明", 計算_移輸出入額!$BG93, N$133*計算_投入係数表!N92)</f>
        <v>0</v>
      </c>
      <c r="O92" s="212">
        <f ca="1">IF(O$3="分類不明", 計算_移輸出入額!$BG93, O$133*計算_投入係数表!O92)</f>
        <v>0</v>
      </c>
      <c r="P92" s="212" t="e">
        <f ca="1">IF(P$3="分類不明", 計算_移輸出入額!$BG93, P$133*計算_投入係数表!P92)</f>
        <v>#DIV/0!</v>
      </c>
      <c r="Q92" s="212" t="e">
        <f ca="1">IF(Q$3="分類不明", 計算_移輸出入額!$BG93, Q$133*計算_投入係数表!Q92)</f>
        <v>#DIV/0!</v>
      </c>
      <c r="R92" s="212" t="e">
        <f ca="1">IF(R$3="分類不明", 計算_移輸出入額!$BG93, R$133*計算_投入係数表!R92)</f>
        <v>#DIV/0!</v>
      </c>
      <c r="S92" s="212" t="e">
        <f ca="1">IF(S$3="分類不明", 計算_移輸出入額!$BG93, S$133*計算_投入係数表!S92)</f>
        <v>#DIV/0!</v>
      </c>
      <c r="T92" s="212" t="e">
        <f ca="1">IF(T$3="分類不明", 計算_移輸出入額!$BG93, T$133*計算_投入係数表!T92)</f>
        <v>#DIV/0!</v>
      </c>
      <c r="U92" s="212" t="e">
        <f ca="1">IF(U$3="分類不明", 計算_移輸出入額!$BG93, U$133*計算_投入係数表!U92)</f>
        <v>#DIV/0!</v>
      </c>
      <c r="V92" s="212" t="e">
        <f ca="1">IF(V$3="分類不明", 計算_移輸出入額!$BG93, V$133*計算_投入係数表!V92)</f>
        <v>#DIV/0!</v>
      </c>
      <c r="W92" s="212" t="e">
        <f ca="1">IF(W$3="分類不明", 計算_移輸出入額!$BG93, W$133*計算_投入係数表!W92)</f>
        <v>#DIV/0!</v>
      </c>
      <c r="X92" s="212" t="e">
        <f ca="1">IF(X$3="分類不明", 計算_移輸出入額!$BG93, X$133*計算_投入係数表!X92)</f>
        <v>#DIV/0!</v>
      </c>
      <c r="Y92" s="212" t="e">
        <f ca="1">IF(Y$3="分類不明", 計算_移輸出入額!$BG93, Y$133*計算_投入係数表!Y92)</f>
        <v>#DIV/0!</v>
      </c>
      <c r="Z92" s="212" t="e">
        <f ca="1">IF(Z$3="分類不明", 計算_移輸出入額!$BG93, Z$133*計算_投入係数表!Z92)</f>
        <v>#DIV/0!</v>
      </c>
      <c r="AA92" s="212" t="e">
        <f ca="1">IF(AA$3="分類不明", 計算_移輸出入額!$BG93, AA$133*計算_投入係数表!AA92)</f>
        <v>#DIV/0!</v>
      </c>
      <c r="AB92" s="212" t="e">
        <f ca="1">IF(AB$3="分類不明", 計算_移輸出入額!$BG93, AB$133*計算_投入係数表!AB92)</f>
        <v>#DIV/0!</v>
      </c>
      <c r="AC92" s="212" t="e">
        <f ca="1">IF(AC$3="分類不明", 計算_移輸出入額!$BG93, AC$133*計算_投入係数表!AC92)</f>
        <v>#DIV/0!</v>
      </c>
      <c r="AD92" s="212" t="e">
        <f ca="1">IF(AD$3="分類不明", 計算_移輸出入額!$BG93, AD$133*計算_投入係数表!AD92)</f>
        <v>#DIV/0!</v>
      </c>
      <c r="AE92" s="212" t="e">
        <f ca="1">IF(AE$3="分類不明", 計算_移輸出入額!$BG93, AE$133*計算_投入係数表!AE92)</f>
        <v>#DIV/0!</v>
      </c>
      <c r="AF92" s="212" t="e">
        <f ca="1">IF(AF$3="分類不明", 計算_移輸出入額!$BG93, AF$133*計算_投入係数表!AF92)</f>
        <v>#DIV/0!</v>
      </c>
      <c r="AG92" s="212" t="e">
        <f ca="1">IF(AG$3="分類不明", 計算_移輸出入額!$BG93, AG$133*計算_投入係数表!AG92)</f>
        <v>#DIV/0!</v>
      </c>
      <c r="AH92" s="212" t="e">
        <f ca="1">IF(AH$3="分類不明", 計算_移輸出入額!$BG93, AH$133*計算_投入係数表!AH92)</f>
        <v>#DIV/0!</v>
      </c>
      <c r="AI92" s="212" t="e">
        <f ca="1">IF(AI$3="分類不明", 計算_移輸出入額!$BG93, AI$133*計算_投入係数表!AI92)</f>
        <v>#DIV/0!</v>
      </c>
      <c r="AJ92" s="212" t="e">
        <f ca="1">IF(AJ$3="分類不明", 計算_移輸出入額!$BG93, AJ$133*計算_投入係数表!AJ92)</f>
        <v>#DIV/0!</v>
      </c>
      <c r="AK92" s="212" t="e">
        <f ca="1">IF(AK$3="分類不明", 計算_移輸出入額!$BG93, AK$133*計算_投入係数表!AK92)</f>
        <v>#DIV/0!</v>
      </c>
      <c r="AL92" s="212" t="e">
        <f ca="1">IF(AL$3="分類不明", 計算_移輸出入額!$BG93, AL$133*計算_投入係数表!AL92)</f>
        <v>#DIV/0!</v>
      </c>
      <c r="AM92" s="212" t="e">
        <f ca="1">IF(AM$3="分類不明", 計算_移輸出入額!$BG93, AM$133*計算_投入係数表!AM92)</f>
        <v>#DIV/0!</v>
      </c>
      <c r="AN92" s="212" t="e">
        <f ca="1">IF(AN$3="分類不明", 計算_移輸出入額!$BG93, AN$133*計算_投入係数表!AN92)</f>
        <v>#DIV/0!</v>
      </c>
      <c r="AO92" s="212" t="e">
        <f ca="1">IF(AO$3="分類不明", 計算_移輸出入額!$BG93, AO$133*計算_投入係数表!AO92)</f>
        <v>#DIV/0!</v>
      </c>
      <c r="AP92" s="212" t="e">
        <f ca="1">IF(AP$3="分類不明", 計算_移輸出入額!$BG93, AP$133*計算_投入係数表!AP92)</f>
        <v>#DIV/0!</v>
      </c>
      <c r="AQ92" s="212" t="e">
        <f ca="1">IF(AQ$3="分類不明", 計算_移輸出入額!$BG93, AQ$133*計算_投入係数表!AQ92)</f>
        <v>#DIV/0!</v>
      </c>
      <c r="AR92" s="212" t="e">
        <f ca="1">IF(AR$3="分類不明", 計算_移輸出入額!$BG93, AR$133*計算_投入係数表!AR92)</f>
        <v>#DIV/0!</v>
      </c>
      <c r="AS92" s="212" t="e">
        <f ca="1">IF(AS$3="分類不明", 計算_移輸出入額!$BG93, AS$133*計算_投入係数表!AS92)</f>
        <v>#DIV/0!</v>
      </c>
      <c r="AT92" s="212" t="e">
        <f ca="1">IF(AT$3="分類不明", 計算_移輸出入額!$BG93, AT$133*計算_投入係数表!AT92)</f>
        <v>#DIV/0!</v>
      </c>
      <c r="AU92" s="212" t="e">
        <f ca="1">IF(AU$3="分類不明", 計算_移輸出入額!$BG93, AU$133*計算_投入係数表!AU92)</f>
        <v>#DIV/0!</v>
      </c>
      <c r="AV92" s="212" t="e">
        <f ca="1">IF(AV$3="分類不明", 計算_移輸出入額!$BG93, AV$133*計算_投入係数表!AV92)</f>
        <v>#DIV/0!</v>
      </c>
      <c r="AW92" s="212" t="e">
        <f ca="1">IF(AW$3="分類不明", 計算_移輸出入額!$BG93, AW$133*計算_投入係数表!AW92)</f>
        <v>#DIV/0!</v>
      </c>
      <c r="AX92" s="212" t="e">
        <f ca="1">IF(AX$3="分類不明", 計算_移輸出入額!$BG93, AX$133*計算_投入係数表!AX92)</f>
        <v>#DIV/0!</v>
      </c>
      <c r="AY92" s="212" t="e">
        <f ca="1">IF(AY$3="分類不明", 計算_移輸出入額!$BG93, AY$133*計算_投入係数表!AY92)</f>
        <v>#DIV/0!</v>
      </c>
      <c r="AZ92" s="212" t="e">
        <f ca="1">IF(AZ$3="分類不明", 計算_移輸出入額!$BG93, AZ$133*計算_投入係数表!AZ92)</f>
        <v>#DIV/0!</v>
      </c>
      <c r="BA92" s="212" t="e">
        <f ca="1">IF(BA$3="分類不明", 計算_移輸出入額!$BG93, BA$133*計算_投入係数表!BA92)</f>
        <v>#DIV/0!</v>
      </c>
      <c r="BB92" s="212" t="e">
        <f ca="1">IF(BB$3="分類不明", 計算_移輸出入額!$BG93, BB$133*計算_投入係数表!BB92)</f>
        <v>#DIV/0!</v>
      </c>
      <c r="BC92" s="212" t="e">
        <f ca="1">IF(BC$3="分類不明", 計算_移輸出入額!$BG93, BC$133*計算_投入係数表!BC92)</f>
        <v>#DIV/0!</v>
      </c>
      <c r="BD92" s="212" t="e">
        <f ca="1">IF(BD$3="分類不明", 計算_移輸出入額!$BG93, BD$133*計算_投入係数表!BD92)</f>
        <v>#DIV/0!</v>
      </c>
      <c r="BE92" s="212" t="e">
        <f ca="1">IF(BE$3="分類不明", 計算_移輸出入額!$BG93, BE$133*計算_投入係数表!BE92)</f>
        <v>#DIV/0!</v>
      </c>
      <c r="BF92" s="212" t="e">
        <f ca="1">IF(BF$3="分類不明", 計算_移輸出入額!$BG93, BF$133*計算_投入係数表!BF92)</f>
        <v>#DIV/0!</v>
      </c>
      <c r="BG92" s="212" t="e">
        <f ca="1">IF(BG$3="分類不明", 計算_移輸出入額!$BG93, BG$133*計算_投入係数表!BG92)</f>
        <v>#DIV/0!</v>
      </c>
      <c r="BH92" s="212" t="e">
        <f ca="1">IF(BH$3="分類不明", 計算_移輸出入額!$BG93, BH$133*計算_投入係数表!BH92)</f>
        <v>#DIV/0!</v>
      </c>
      <c r="BI92" s="212" t="e">
        <f ca="1">IF(BI$3="分類不明", 計算_移輸出入額!$BG93, BI$133*計算_投入係数表!BI92)</f>
        <v>#DIV/0!</v>
      </c>
      <c r="BJ92" s="212" t="e">
        <f ca="1">IF(BJ$3="分類不明", 計算_移輸出入額!$BG93, BJ$133*計算_投入係数表!BJ92)</f>
        <v>#DIV/0!</v>
      </c>
      <c r="BK92" s="212" t="e">
        <f ca="1">IF(BK$3="分類不明", 計算_移輸出入額!$BG93, BK$133*計算_投入係数表!BK92)</f>
        <v>#DIV/0!</v>
      </c>
      <c r="BL92" s="212" t="e">
        <f ca="1">IF(BL$3="分類不明", 計算_移輸出入額!$BG93, BL$133*計算_投入係数表!BL92)</f>
        <v>#DIV/0!</v>
      </c>
      <c r="BM92" s="212" t="e">
        <f ca="1">IF(BM$3="分類不明", 計算_移輸出入額!$BG93, BM$133*計算_投入係数表!BM92)</f>
        <v>#DIV/0!</v>
      </c>
      <c r="BN92" s="212" t="e">
        <f ca="1">IF(BN$3="分類不明", 計算_移輸出入額!$BG93, BN$133*計算_投入係数表!BN92)</f>
        <v>#DIV/0!</v>
      </c>
      <c r="BO92" s="212" t="e">
        <f ca="1">IF(BO$3="分類不明", 計算_移輸出入額!$BG93, BO$133*計算_投入係数表!BO92)</f>
        <v>#DIV/0!</v>
      </c>
      <c r="BP92" s="212" t="e">
        <f ca="1">IF(BP$3="分類不明", 計算_移輸出入額!$BG93, BP$133*計算_投入係数表!BP92)</f>
        <v>#DIV/0!</v>
      </c>
      <c r="BQ92" s="212" t="e">
        <f ca="1">IF(BQ$3="分類不明", 計算_移輸出入額!$BG93, BQ$133*計算_投入係数表!BQ92)</f>
        <v>#DIV/0!</v>
      </c>
      <c r="BR92" s="212" t="e">
        <f ca="1">IF(BR$3="分類不明", 計算_移輸出入額!$BG93, BR$133*計算_投入係数表!BR92)</f>
        <v>#DIV/0!</v>
      </c>
      <c r="BS92" s="212" t="e">
        <f ca="1">IF(BS$3="分類不明", 計算_移輸出入額!$BG93, BS$133*計算_投入係数表!BS92)</f>
        <v>#DIV/0!</v>
      </c>
      <c r="BT92" s="212" t="e">
        <f ca="1">IF(BT$3="分類不明", 計算_移輸出入額!$BG93, BT$133*計算_投入係数表!BT92)</f>
        <v>#DIV/0!</v>
      </c>
      <c r="BU92" s="212" t="e">
        <f ca="1">IF(BU$3="分類不明", 計算_移輸出入額!$BG93, BU$133*計算_投入係数表!BU92)</f>
        <v>#DIV/0!</v>
      </c>
      <c r="BV92" s="212" t="e">
        <f ca="1">IF(BV$3="分類不明", 計算_移輸出入額!$BG93, BV$133*計算_投入係数表!BV92)</f>
        <v>#DIV/0!</v>
      </c>
      <c r="BW92" s="212" t="e">
        <f ca="1">IF(BW$3="分類不明", 計算_移輸出入額!$BG93, BW$133*計算_投入係数表!BW92)</f>
        <v>#DIV/0!</v>
      </c>
      <c r="BX92" s="212" t="e">
        <f ca="1">IF(BX$3="分類不明", 計算_移輸出入額!$BG93, BX$133*計算_投入係数表!BX92)</f>
        <v>#DIV/0!</v>
      </c>
      <c r="BY92" s="212" t="e">
        <f ca="1">IF(BY$3="分類不明", 計算_移輸出入額!$BG93, BY$133*計算_投入係数表!BY92)</f>
        <v>#DIV/0!</v>
      </c>
      <c r="BZ92" s="212" t="e">
        <f ca="1">IF(BZ$3="分類不明", 計算_移輸出入額!$BG93, BZ$133*計算_投入係数表!BZ92)</f>
        <v>#DIV/0!</v>
      </c>
      <c r="CA92" s="212" t="e">
        <f ca="1">IF(CA$3="分類不明", 計算_移輸出入額!$BG93, CA$133*計算_投入係数表!CA92)</f>
        <v>#DIV/0!</v>
      </c>
      <c r="CB92" s="212" t="e">
        <f ca="1">IF(CB$3="分類不明", 計算_移輸出入額!$BG93, CB$133*計算_投入係数表!CB92)</f>
        <v>#DIV/0!</v>
      </c>
      <c r="CC92" s="212" t="e">
        <f ca="1">IF(CC$3="分類不明", 計算_移輸出入額!$BG93, CC$133*計算_投入係数表!CC92)</f>
        <v>#DIV/0!</v>
      </c>
      <c r="CD92" s="212" t="e">
        <f ca="1">IF(CD$3="分類不明", 計算_移輸出入額!$BG93, CD$133*計算_投入係数表!CD92)</f>
        <v>#DIV/0!</v>
      </c>
      <c r="CE92" s="212" t="e">
        <f ca="1">IF(CE$3="分類不明", 計算_移輸出入額!$BG93, CE$133*計算_投入係数表!CE92)</f>
        <v>#DIV/0!</v>
      </c>
      <c r="CF92" s="212" t="e">
        <f ca="1">IF(CF$3="分類不明", 計算_移輸出入額!$BG93, CF$133*計算_投入係数表!CF92)</f>
        <v>#DIV/0!</v>
      </c>
      <c r="CG92" s="212" t="e">
        <f ca="1">IF(CG$3="分類不明", 計算_移輸出入額!$BG93, CG$133*計算_投入係数表!CG92)</f>
        <v>#DIV/0!</v>
      </c>
      <c r="CH92" s="212" t="e">
        <f ca="1">IF(CH$3="分類不明", 計算_移輸出入額!$BG93, CH$133*計算_投入係数表!CH92)</f>
        <v>#DIV/0!</v>
      </c>
      <c r="CI92" s="212" t="e">
        <f ca="1">IF(CI$3="分類不明", 計算_移輸出入額!$BG93, CI$133*計算_投入係数表!CI92)</f>
        <v>#DIV/0!</v>
      </c>
      <c r="CJ92" s="212" t="e">
        <f ca="1">IF(CJ$3="分類不明", 計算_移輸出入額!$BG93, CJ$133*計算_投入係数表!CJ92)</f>
        <v>#DIV/0!</v>
      </c>
      <c r="CK92" s="212" t="e">
        <f ca="1">IF(CK$3="分類不明", 計算_移輸出入額!$BG93, CK$133*計算_投入係数表!CK92)</f>
        <v>#DIV/0!</v>
      </c>
      <c r="CL92" s="212" t="e">
        <f ca="1">IF(CL$3="分類不明", 計算_移輸出入額!$BG93, CL$133*計算_投入係数表!CL92)</f>
        <v>#DIV/0!</v>
      </c>
      <c r="CM92" s="212" t="e">
        <f ca="1">IF(CM$3="分類不明", 計算_移輸出入額!$BG93, CM$133*計算_投入係数表!CM92)</f>
        <v>#DIV/0!</v>
      </c>
      <c r="CN92" s="212" t="e">
        <f ca="1">IF(CN$3="分類不明", 計算_移輸出入額!$BG93, CN$133*計算_投入係数表!CN92)</f>
        <v>#DIV/0!</v>
      </c>
      <c r="CO92" s="212" t="e">
        <f ca="1">IF(CO$3="分類不明", 計算_移輸出入額!$BG93, CO$133*計算_投入係数表!CO92)</f>
        <v>#DIV/0!</v>
      </c>
      <c r="CP92" s="212" t="e">
        <f ca="1">IF(CP$3="分類不明", 計算_移輸出入額!$BG93, CP$133*計算_投入係数表!CP92)</f>
        <v>#DIV/0!</v>
      </c>
      <c r="CQ92" s="212" t="e">
        <f ca="1">IF(CQ$3="分類不明", 計算_移輸出入額!$BG93, CQ$133*計算_投入係数表!CQ92)</f>
        <v>#DIV/0!</v>
      </c>
      <c r="CR92" s="212" t="e">
        <f ca="1">IF(CR$3="分類不明", 計算_移輸出入額!$BG93, CR$133*計算_投入係数表!CR92)</f>
        <v>#DIV/0!</v>
      </c>
      <c r="CS92" s="212" t="e">
        <f ca="1">IF(CS$3="分類不明", 計算_移輸出入額!$BG93, CS$133*計算_投入係数表!CS92)</f>
        <v>#DIV/0!</v>
      </c>
      <c r="CT92" s="212" t="e">
        <f ca="1">IF(CT$3="分類不明", 計算_移輸出入額!$BG93, CT$133*計算_投入係数表!CT92)</f>
        <v>#DIV/0!</v>
      </c>
      <c r="CU92" s="212" t="e">
        <f ca="1">IF(CU$3="分類不明", 計算_移輸出入額!$BG93, CU$133*計算_投入係数表!CU92)</f>
        <v>#DIV/0!</v>
      </c>
      <c r="CV92" s="212" t="e">
        <f ca="1">IF(CV$3="分類不明", 計算_移輸出入額!$BG93, CV$133*計算_投入係数表!CV92)</f>
        <v>#DIV/0!</v>
      </c>
      <c r="CW92" s="212" t="e">
        <f ca="1">IF(CW$3="分類不明", 計算_移輸出入額!$BG93, CW$133*計算_投入係数表!CW92)</f>
        <v>#DIV/0!</v>
      </c>
      <c r="CX92" s="212" t="e">
        <f ca="1">IF(CX$3="分類不明", 計算_移輸出入額!$BG93, CX$133*計算_投入係数表!CX92)</f>
        <v>#DIV/0!</v>
      </c>
      <c r="CY92" s="212" t="e">
        <f ca="1">IF(CY$3="分類不明", 計算_移輸出入額!$BG93, CY$133*計算_投入係数表!CY92)</f>
        <v>#DIV/0!</v>
      </c>
      <c r="CZ92" s="212" t="e">
        <f ca="1">IF(CZ$3="分類不明", 計算_移輸出入額!$BG93, CZ$133*計算_投入係数表!CZ92)</f>
        <v>#DIV/0!</v>
      </c>
      <c r="DA92" s="212" t="e">
        <f ca="1">IF(DA$3="分類不明", 計算_移輸出入額!$BG93, DA$133*計算_投入係数表!DA92)</f>
        <v>#DIV/0!</v>
      </c>
      <c r="DB92" s="212" t="e">
        <f ca="1">IF(DB$3="分類不明", 計算_移輸出入額!$BG93, DB$133*計算_投入係数表!DB92)</f>
        <v>#DIV/0!</v>
      </c>
      <c r="DC92" s="212" t="e">
        <f ca="1">IF(DC$3="分類不明", 計算_移輸出入額!$BG93, DC$133*計算_投入係数表!DC92)</f>
        <v>#DIV/0!</v>
      </c>
      <c r="DD92" s="212" t="e">
        <f ca="1">IF(DD$3="分類不明", 計算_移輸出入額!$BG93, DD$133*計算_投入係数表!DD92)</f>
        <v>#DIV/0!</v>
      </c>
      <c r="DE92" s="212" t="e">
        <f ca="1">IF(DE$3="分類不明", 計算_移輸出入額!$BG93, DE$133*計算_投入係数表!DE92)</f>
        <v>#DIV/0!</v>
      </c>
      <c r="DF92" s="212" t="e">
        <f ca="1">IF(DF$3="分類不明", 計算_移輸出入額!$BG93, DF$133*計算_投入係数表!DF92)</f>
        <v>#DIV/0!</v>
      </c>
      <c r="DG92" s="212" t="e">
        <f ca="1">IF(DG$3="分類不明", 計算_移輸出入額!$BG93, DG$133*計算_投入係数表!DG92)</f>
        <v>#DIV/0!</v>
      </c>
      <c r="DH92" s="212" t="e">
        <f ca="1">IF(DH$3="分類不明", 計算_移輸出入額!$BG93, DH$133*計算_投入係数表!DH92)</f>
        <v>#DIV/0!</v>
      </c>
      <c r="DI92" s="212" t="e">
        <f ca="1">IF(DI$3="分類不明", 計算_移輸出入額!$BG93, DI$133*計算_投入係数表!DI92)</f>
        <v>#DIV/0!</v>
      </c>
      <c r="DJ92" s="212" t="e">
        <f ca="1">IF(DJ$3="分類不明", 計算_移輸出入額!$BG93, DJ$133*計算_投入係数表!DJ92)</f>
        <v>#DIV/0!</v>
      </c>
      <c r="DK92" s="212" t="e">
        <f ca="1">IF(DK$3="分類不明", 計算_移輸出入額!$BG93, DK$133*計算_投入係数表!DK92)</f>
        <v>#DIV/0!</v>
      </c>
      <c r="DL92" s="212" t="e">
        <f ca="1">IF(DL$3="分類不明", 計算_移輸出入額!$BG93, DL$133*計算_投入係数表!DL92)</f>
        <v>#DIV/0!</v>
      </c>
      <c r="DM92" s="212" t="e">
        <f ca="1">IF(DM$3="分類不明", 計算_移輸出入額!$BG93, DM$133*計算_投入係数表!DM92)</f>
        <v>#DIV/0!</v>
      </c>
      <c r="DN92" s="212" t="e">
        <f ca="1">IF(DN$3="分類不明", 計算_移輸出入額!$BG93, DN$133*計算_投入係数表!DN92)</f>
        <v>#DIV/0!</v>
      </c>
      <c r="DO92" s="212" t="e">
        <f ca="1">IF(DO$3="分類不明", 計算_移輸出入額!$BG93, DO$133*計算_投入係数表!DO92)</f>
        <v>#DIV/0!</v>
      </c>
      <c r="DP92" s="212" t="e">
        <f ca="1">IF(DP$3="分類不明", 計算_移輸出入額!$BG93, DP$133*計算_投入係数表!DP92)</f>
        <v>#DIV/0!</v>
      </c>
      <c r="DQ92" s="212" t="e">
        <f ca="1">IF(DQ$3="分類不明", 計算_移輸出入額!$BG93, DQ$133*計算_投入係数表!DQ92)</f>
        <v>#DIV/0!</v>
      </c>
      <c r="DR92" s="212" t="e">
        <f ca="1">IF(DR$3="分類不明", 計算_移輸出入額!$BG93, DR$133*計算_投入係数表!DR92)</f>
        <v>#DIV/0!</v>
      </c>
      <c r="DS92" s="212" t="e">
        <f ca="1">IF(DS$3="分類不明", 計算_移輸出入額!$BG93, DS$133*計算_投入係数表!DS92)</f>
        <v>#DIV/0!</v>
      </c>
      <c r="DT92" s="213">
        <f t="shared" ca="1" si="7"/>
        <v>0</v>
      </c>
      <c r="DU92" s="214">
        <f>計算_基本取引表_調整前!DU92</f>
        <v>0</v>
      </c>
      <c r="DV92" s="214">
        <f>IF($C92="分類不明", 計算_基本取引表_調整前!DV92+_xlfn.AGGREGATE(9,6,計算_移輸出入額!$BF$5:$BF$124), 計算_基本取引表_調整前!DV92)</f>
        <v>0</v>
      </c>
      <c r="DW92" s="214">
        <f>計算_基本取引表_調整前!DW92</f>
        <v>0</v>
      </c>
      <c r="DX92" s="214">
        <f>計算_基本取引表_調整前!DX92</f>
        <v>0</v>
      </c>
      <c r="DY92" s="214">
        <f>計算_基本取引表_調整前!DY92</f>
        <v>0</v>
      </c>
      <c r="DZ92" s="214">
        <f>計算_基本取引表_調整前!DZ92</f>
        <v>0</v>
      </c>
      <c r="EA92" s="214" t="e">
        <f>計算_基本取引表_調整前!EA92</f>
        <v>#DIV/0!</v>
      </c>
      <c r="EB92" s="735">
        <f ca="1">IFERROR(SUMIF(振分, $C92, 入力_北海道基本取引表!EB$4:EB$124)*($EE92/SUMIF(振分, $C92, 入力_北海道基本取引表!$EG$4:$EG$107)), 0)</f>
        <v>0</v>
      </c>
      <c r="EC92" s="215" t="e">
        <f t="shared" si="8"/>
        <v>#DIV/0!</v>
      </c>
      <c r="ED92" s="216" t="e">
        <f t="shared" ca="1" si="9"/>
        <v>#DIV/0!</v>
      </c>
      <c r="EE92" s="214" t="e">
        <f ca="1"/>
        <v>#DIV/0!</v>
      </c>
      <c r="EF92" s="216" t="e">
        <f t="shared" ca="1" si="10"/>
        <v>#DIV/0!</v>
      </c>
      <c r="EG92" s="216" t="e">
        <f t="shared" ca="1" si="6"/>
        <v>#DIV/0!</v>
      </c>
      <c r="EH92" s="214" t="e">
        <f ca="1"/>
        <v>#DIV/0!</v>
      </c>
      <c r="EI92" s="216" t="e">
        <f t="shared" ca="1" si="11"/>
        <v>#DIV/0!</v>
      </c>
      <c r="EJ92" s="216" t="e">
        <f ca="1"/>
        <v>#DIV/0!</v>
      </c>
      <c r="EK92" s="215"/>
    </row>
    <row r="93" spans="2:141" s="6" customFormat="1" ht="15.75" hidden="1" customHeight="1" x14ac:dyDescent="0.25">
      <c r="B93" s="53">
        <v>90</v>
      </c>
      <c r="C93" s="198" t="str">
        <v>-</v>
      </c>
      <c r="D93" s="223">
        <f ca="1">IF(D$3="分類不明", 計算_移輸出入額!$BG94, D$133*計算_投入係数表!D93)</f>
        <v>0</v>
      </c>
      <c r="E93" s="224">
        <f ca="1">IF(E$3="分類不明", 計算_移輸出入額!$BG94, E$133*計算_投入係数表!E93)</f>
        <v>0</v>
      </c>
      <c r="F93" s="224">
        <f ca="1">IF(F$3="分類不明", 計算_移輸出入額!$BG94, F$133*計算_投入係数表!F93)</f>
        <v>0</v>
      </c>
      <c r="G93" s="224">
        <f ca="1">IF(G$3="分類不明", 計算_移輸出入額!$BG94, G$133*計算_投入係数表!G93)</f>
        <v>0</v>
      </c>
      <c r="H93" s="224">
        <f ca="1">IF(H$3="分類不明", 計算_移輸出入額!$BG94, H$133*計算_投入係数表!H93)</f>
        <v>0</v>
      </c>
      <c r="I93" s="224">
        <f ca="1">IF(I$3="分類不明", 計算_移輸出入額!$BG94, I$133*計算_投入係数表!I93)</f>
        <v>0</v>
      </c>
      <c r="J93" s="224">
        <f ca="1">IF(J$3="分類不明", 計算_移輸出入額!$BG94, J$133*計算_投入係数表!J93)</f>
        <v>0</v>
      </c>
      <c r="K93" s="224">
        <f ca="1">IF(K$3="分類不明", 計算_移輸出入額!$BG94, K$133*計算_投入係数表!K93)</f>
        <v>0</v>
      </c>
      <c r="L93" s="224">
        <f ca="1">IF(L$3="分類不明", 計算_移輸出入額!$BG94, L$133*計算_投入係数表!L93)</f>
        <v>0</v>
      </c>
      <c r="M93" s="224">
        <f ca="1">IF(M$3="分類不明", 計算_移輸出入額!$BG94, M$133*計算_投入係数表!M93)</f>
        <v>0</v>
      </c>
      <c r="N93" s="224">
        <f ca="1">IF(N$3="分類不明", 計算_移輸出入額!$BG94, N$133*計算_投入係数表!N93)</f>
        <v>0</v>
      </c>
      <c r="O93" s="224">
        <f ca="1">IF(O$3="分類不明", 計算_移輸出入額!$BG94, O$133*計算_投入係数表!O93)</f>
        <v>0</v>
      </c>
      <c r="P93" s="224" t="e">
        <f ca="1">IF(P$3="分類不明", 計算_移輸出入額!$BG94, P$133*計算_投入係数表!P93)</f>
        <v>#DIV/0!</v>
      </c>
      <c r="Q93" s="224" t="e">
        <f ca="1">IF(Q$3="分類不明", 計算_移輸出入額!$BG94, Q$133*計算_投入係数表!Q93)</f>
        <v>#DIV/0!</v>
      </c>
      <c r="R93" s="224" t="e">
        <f ca="1">IF(R$3="分類不明", 計算_移輸出入額!$BG94, R$133*計算_投入係数表!R93)</f>
        <v>#DIV/0!</v>
      </c>
      <c r="S93" s="224" t="e">
        <f ca="1">IF(S$3="分類不明", 計算_移輸出入額!$BG94, S$133*計算_投入係数表!S93)</f>
        <v>#DIV/0!</v>
      </c>
      <c r="T93" s="224" t="e">
        <f ca="1">IF(T$3="分類不明", 計算_移輸出入額!$BG94, T$133*計算_投入係数表!T93)</f>
        <v>#DIV/0!</v>
      </c>
      <c r="U93" s="224" t="e">
        <f ca="1">IF(U$3="分類不明", 計算_移輸出入額!$BG94, U$133*計算_投入係数表!U93)</f>
        <v>#DIV/0!</v>
      </c>
      <c r="V93" s="224" t="e">
        <f ca="1">IF(V$3="分類不明", 計算_移輸出入額!$BG94, V$133*計算_投入係数表!V93)</f>
        <v>#DIV/0!</v>
      </c>
      <c r="W93" s="224" t="e">
        <f ca="1">IF(W$3="分類不明", 計算_移輸出入額!$BG94, W$133*計算_投入係数表!W93)</f>
        <v>#DIV/0!</v>
      </c>
      <c r="X93" s="224" t="e">
        <f ca="1">IF(X$3="分類不明", 計算_移輸出入額!$BG94, X$133*計算_投入係数表!X93)</f>
        <v>#DIV/0!</v>
      </c>
      <c r="Y93" s="224" t="e">
        <f ca="1">IF(Y$3="分類不明", 計算_移輸出入額!$BG94, Y$133*計算_投入係数表!Y93)</f>
        <v>#DIV/0!</v>
      </c>
      <c r="Z93" s="224" t="e">
        <f ca="1">IF(Z$3="分類不明", 計算_移輸出入額!$BG94, Z$133*計算_投入係数表!Z93)</f>
        <v>#DIV/0!</v>
      </c>
      <c r="AA93" s="224" t="e">
        <f ca="1">IF(AA$3="分類不明", 計算_移輸出入額!$BG94, AA$133*計算_投入係数表!AA93)</f>
        <v>#DIV/0!</v>
      </c>
      <c r="AB93" s="224" t="e">
        <f ca="1">IF(AB$3="分類不明", 計算_移輸出入額!$BG94, AB$133*計算_投入係数表!AB93)</f>
        <v>#DIV/0!</v>
      </c>
      <c r="AC93" s="224" t="e">
        <f ca="1">IF(AC$3="分類不明", 計算_移輸出入額!$BG94, AC$133*計算_投入係数表!AC93)</f>
        <v>#DIV/0!</v>
      </c>
      <c r="AD93" s="224" t="e">
        <f ca="1">IF(AD$3="分類不明", 計算_移輸出入額!$BG94, AD$133*計算_投入係数表!AD93)</f>
        <v>#DIV/0!</v>
      </c>
      <c r="AE93" s="224" t="e">
        <f ca="1">IF(AE$3="分類不明", 計算_移輸出入額!$BG94, AE$133*計算_投入係数表!AE93)</f>
        <v>#DIV/0!</v>
      </c>
      <c r="AF93" s="224" t="e">
        <f ca="1">IF(AF$3="分類不明", 計算_移輸出入額!$BG94, AF$133*計算_投入係数表!AF93)</f>
        <v>#DIV/0!</v>
      </c>
      <c r="AG93" s="224" t="e">
        <f ca="1">IF(AG$3="分類不明", 計算_移輸出入額!$BG94, AG$133*計算_投入係数表!AG93)</f>
        <v>#DIV/0!</v>
      </c>
      <c r="AH93" s="224" t="e">
        <f ca="1">IF(AH$3="分類不明", 計算_移輸出入額!$BG94, AH$133*計算_投入係数表!AH93)</f>
        <v>#DIV/0!</v>
      </c>
      <c r="AI93" s="224" t="e">
        <f ca="1">IF(AI$3="分類不明", 計算_移輸出入額!$BG94, AI$133*計算_投入係数表!AI93)</f>
        <v>#DIV/0!</v>
      </c>
      <c r="AJ93" s="224" t="e">
        <f ca="1">IF(AJ$3="分類不明", 計算_移輸出入額!$BG94, AJ$133*計算_投入係数表!AJ93)</f>
        <v>#DIV/0!</v>
      </c>
      <c r="AK93" s="224" t="e">
        <f ca="1">IF(AK$3="分類不明", 計算_移輸出入額!$BG94, AK$133*計算_投入係数表!AK93)</f>
        <v>#DIV/0!</v>
      </c>
      <c r="AL93" s="224" t="e">
        <f ca="1">IF(AL$3="分類不明", 計算_移輸出入額!$BG94, AL$133*計算_投入係数表!AL93)</f>
        <v>#DIV/0!</v>
      </c>
      <c r="AM93" s="224" t="e">
        <f ca="1">IF(AM$3="分類不明", 計算_移輸出入額!$BG94, AM$133*計算_投入係数表!AM93)</f>
        <v>#DIV/0!</v>
      </c>
      <c r="AN93" s="224" t="e">
        <f ca="1">IF(AN$3="分類不明", 計算_移輸出入額!$BG94, AN$133*計算_投入係数表!AN93)</f>
        <v>#DIV/0!</v>
      </c>
      <c r="AO93" s="224" t="e">
        <f ca="1">IF(AO$3="分類不明", 計算_移輸出入額!$BG94, AO$133*計算_投入係数表!AO93)</f>
        <v>#DIV/0!</v>
      </c>
      <c r="AP93" s="224" t="e">
        <f ca="1">IF(AP$3="分類不明", 計算_移輸出入額!$BG94, AP$133*計算_投入係数表!AP93)</f>
        <v>#DIV/0!</v>
      </c>
      <c r="AQ93" s="224" t="e">
        <f ca="1">IF(AQ$3="分類不明", 計算_移輸出入額!$BG94, AQ$133*計算_投入係数表!AQ93)</f>
        <v>#DIV/0!</v>
      </c>
      <c r="AR93" s="224" t="e">
        <f ca="1">IF(AR$3="分類不明", 計算_移輸出入額!$BG94, AR$133*計算_投入係数表!AR93)</f>
        <v>#DIV/0!</v>
      </c>
      <c r="AS93" s="224" t="e">
        <f ca="1">IF(AS$3="分類不明", 計算_移輸出入額!$BG94, AS$133*計算_投入係数表!AS93)</f>
        <v>#DIV/0!</v>
      </c>
      <c r="AT93" s="224" t="e">
        <f ca="1">IF(AT$3="分類不明", 計算_移輸出入額!$BG94, AT$133*計算_投入係数表!AT93)</f>
        <v>#DIV/0!</v>
      </c>
      <c r="AU93" s="224" t="e">
        <f ca="1">IF(AU$3="分類不明", 計算_移輸出入額!$BG94, AU$133*計算_投入係数表!AU93)</f>
        <v>#DIV/0!</v>
      </c>
      <c r="AV93" s="224" t="e">
        <f ca="1">IF(AV$3="分類不明", 計算_移輸出入額!$BG94, AV$133*計算_投入係数表!AV93)</f>
        <v>#DIV/0!</v>
      </c>
      <c r="AW93" s="224" t="e">
        <f ca="1">IF(AW$3="分類不明", 計算_移輸出入額!$BG94, AW$133*計算_投入係数表!AW93)</f>
        <v>#DIV/0!</v>
      </c>
      <c r="AX93" s="224" t="e">
        <f ca="1">IF(AX$3="分類不明", 計算_移輸出入額!$BG94, AX$133*計算_投入係数表!AX93)</f>
        <v>#DIV/0!</v>
      </c>
      <c r="AY93" s="224" t="e">
        <f ca="1">IF(AY$3="分類不明", 計算_移輸出入額!$BG94, AY$133*計算_投入係数表!AY93)</f>
        <v>#DIV/0!</v>
      </c>
      <c r="AZ93" s="224" t="e">
        <f ca="1">IF(AZ$3="分類不明", 計算_移輸出入額!$BG94, AZ$133*計算_投入係数表!AZ93)</f>
        <v>#DIV/0!</v>
      </c>
      <c r="BA93" s="224" t="e">
        <f ca="1">IF(BA$3="分類不明", 計算_移輸出入額!$BG94, BA$133*計算_投入係数表!BA93)</f>
        <v>#DIV/0!</v>
      </c>
      <c r="BB93" s="224" t="e">
        <f ca="1">IF(BB$3="分類不明", 計算_移輸出入額!$BG94, BB$133*計算_投入係数表!BB93)</f>
        <v>#DIV/0!</v>
      </c>
      <c r="BC93" s="224" t="e">
        <f ca="1">IF(BC$3="分類不明", 計算_移輸出入額!$BG94, BC$133*計算_投入係数表!BC93)</f>
        <v>#DIV/0!</v>
      </c>
      <c r="BD93" s="224" t="e">
        <f ca="1">IF(BD$3="分類不明", 計算_移輸出入額!$BG94, BD$133*計算_投入係数表!BD93)</f>
        <v>#DIV/0!</v>
      </c>
      <c r="BE93" s="224" t="e">
        <f ca="1">IF(BE$3="分類不明", 計算_移輸出入額!$BG94, BE$133*計算_投入係数表!BE93)</f>
        <v>#DIV/0!</v>
      </c>
      <c r="BF93" s="224" t="e">
        <f ca="1">IF(BF$3="分類不明", 計算_移輸出入額!$BG94, BF$133*計算_投入係数表!BF93)</f>
        <v>#DIV/0!</v>
      </c>
      <c r="BG93" s="224" t="e">
        <f ca="1">IF(BG$3="分類不明", 計算_移輸出入額!$BG94, BG$133*計算_投入係数表!BG93)</f>
        <v>#DIV/0!</v>
      </c>
      <c r="BH93" s="224" t="e">
        <f ca="1">IF(BH$3="分類不明", 計算_移輸出入額!$BG94, BH$133*計算_投入係数表!BH93)</f>
        <v>#DIV/0!</v>
      </c>
      <c r="BI93" s="224" t="e">
        <f ca="1">IF(BI$3="分類不明", 計算_移輸出入額!$BG94, BI$133*計算_投入係数表!BI93)</f>
        <v>#DIV/0!</v>
      </c>
      <c r="BJ93" s="224" t="e">
        <f ca="1">IF(BJ$3="分類不明", 計算_移輸出入額!$BG94, BJ$133*計算_投入係数表!BJ93)</f>
        <v>#DIV/0!</v>
      </c>
      <c r="BK93" s="224" t="e">
        <f ca="1">IF(BK$3="分類不明", 計算_移輸出入額!$BG94, BK$133*計算_投入係数表!BK93)</f>
        <v>#DIV/0!</v>
      </c>
      <c r="BL93" s="224" t="e">
        <f ca="1">IF(BL$3="分類不明", 計算_移輸出入額!$BG94, BL$133*計算_投入係数表!BL93)</f>
        <v>#DIV/0!</v>
      </c>
      <c r="BM93" s="224" t="e">
        <f ca="1">IF(BM$3="分類不明", 計算_移輸出入額!$BG94, BM$133*計算_投入係数表!BM93)</f>
        <v>#DIV/0!</v>
      </c>
      <c r="BN93" s="224" t="e">
        <f ca="1">IF(BN$3="分類不明", 計算_移輸出入額!$BG94, BN$133*計算_投入係数表!BN93)</f>
        <v>#DIV/0!</v>
      </c>
      <c r="BO93" s="224" t="e">
        <f ca="1">IF(BO$3="分類不明", 計算_移輸出入額!$BG94, BO$133*計算_投入係数表!BO93)</f>
        <v>#DIV/0!</v>
      </c>
      <c r="BP93" s="224" t="e">
        <f ca="1">IF(BP$3="分類不明", 計算_移輸出入額!$BG94, BP$133*計算_投入係数表!BP93)</f>
        <v>#DIV/0!</v>
      </c>
      <c r="BQ93" s="224" t="e">
        <f ca="1">IF(BQ$3="分類不明", 計算_移輸出入額!$BG94, BQ$133*計算_投入係数表!BQ93)</f>
        <v>#DIV/0!</v>
      </c>
      <c r="BR93" s="224" t="e">
        <f ca="1">IF(BR$3="分類不明", 計算_移輸出入額!$BG94, BR$133*計算_投入係数表!BR93)</f>
        <v>#DIV/0!</v>
      </c>
      <c r="BS93" s="224" t="e">
        <f ca="1">IF(BS$3="分類不明", 計算_移輸出入額!$BG94, BS$133*計算_投入係数表!BS93)</f>
        <v>#DIV/0!</v>
      </c>
      <c r="BT93" s="224" t="e">
        <f ca="1">IF(BT$3="分類不明", 計算_移輸出入額!$BG94, BT$133*計算_投入係数表!BT93)</f>
        <v>#DIV/0!</v>
      </c>
      <c r="BU93" s="224" t="e">
        <f ca="1">IF(BU$3="分類不明", 計算_移輸出入額!$BG94, BU$133*計算_投入係数表!BU93)</f>
        <v>#DIV/0!</v>
      </c>
      <c r="BV93" s="224" t="e">
        <f ca="1">IF(BV$3="分類不明", 計算_移輸出入額!$BG94, BV$133*計算_投入係数表!BV93)</f>
        <v>#DIV/0!</v>
      </c>
      <c r="BW93" s="224" t="e">
        <f ca="1">IF(BW$3="分類不明", 計算_移輸出入額!$BG94, BW$133*計算_投入係数表!BW93)</f>
        <v>#DIV/0!</v>
      </c>
      <c r="BX93" s="224" t="e">
        <f ca="1">IF(BX$3="分類不明", 計算_移輸出入額!$BG94, BX$133*計算_投入係数表!BX93)</f>
        <v>#DIV/0!</v>
      </c>
      <c r="BY93" s="224" t="e">
        <f ca="1">IF(BY$3="分類不明", 計算_移輸出入額!$BG94, BY$133*計算_投入係数表!BY93)</f>
        <v>#DIV/0!</v>
      </c>
      <c r="BZ93" s="224" t="e">
        <f ca="1">IF(BZ$3="分類不明", 計算_移輸出入額!$BG94, BZ$133*計算_投入係数表!BZ93)</f>
        <v>#DIV/0!</v>
      </c>
      <c r="CA93" s="224" t="e">
        <f ca="1">IF(CA$3="分類不明", 計算_移輸出入額!$BG94, CA$133*計算_投入係数表!CA93)</f>
        <v>#DIV/0!</v>
      </c>
      <c r="CB93" s="224" t="e">
        <f ca="1">IF(CB$3="分類不明", 計算_移輸出入額!$BG94, CB$133*計算_投入係数表!CB93)</f>
        <v>#DIV/0!</v>
      </c>
      <c r="CC93" s="224" t="e">
        <f ca="1">IF(CC$3="分類不明", 計算_移輸出入額!$BG94, CC$133*計算_投入係数表!CC93)</f>
        <v>#DIV/0!</v>
      </c>
      <c r="CD93" s="224" t="e">
        <f ca="1">IF(CD$3="分類不明", 計算_移輸出入額!$BG94, CD$133*計算_投入係数表!CD93)</f>
        <v>#DIV/0!</v>
      </c>
      <c r="CE93" s="224" t="e">
        <f ca="1">IF(CE$3="分類不明", 計算_移輸出入額!$BG94, CE$133*計算_投入係数表!CE93)</f>
        <v>#DIV/0!</v>
      </c>
      <c r="CF93" s="224" t="e">
        <f ca="1">IF(CF$3="分類不明", 計算_移輸出入額!$BG94, CF$133*計算_投入係数表!CF93)</f>
        <v>#DIV/0!</v>
      </c>
      <c r="CG93" s="224" t="e">
        <f ca="1">IF(CG$3="分類不明", 計算_移輸出入額!$BG94, CG$133*計算_投入係数表!CG93)</f>
        <v>#DIV/0!</v>
      </c>
      <c r="CH93" s="224" t="e">
        <f ca="1">IF(CH$3="分類不明", 計算_移輸出入額!$BG94, CH$133*計算_投入係数表!CH93)</f>
        <v>#DIV/0!</v>
      </c>
      <c r="CI93" s="224" t="e">
        <f ca="1">IF(CI$3="分類不明", 計算_移輸出入額!$BG94, CI$133*計算_投入係数表!CI93)</f>
        <v>#DIV/0!</v>
      </c>
      <c r="CJ93" s="224" t="e">
        <f ca="1">IF(CJ$3="分類不明", 計算_移輸出入額!$BG94, CJ$133*計算_投入係数表!CJ93)</f>
        <v>#DIV/0!</v>
      </c>
      <c r="CK93" s="224" t="e">
        <f ca="1">IF(CK$3="分類不明", 計算_移輸出入額!$BG94, CK$133*計算_投入係数表!CK93)</f>
        <v>#DIV/0!</v>
      </c>
      <c r="CL93" s="224" t="e">
        <f ca="1">IF(CL$3="分類不明", 計算_移輸出入額!$BG94, CL$133*計算_投入係数表!CL93)</f>
        <v>#DIV/0!</v>
      </c>
      <c r="CM93" s="224" t="e">
        <f ca="1">IF(CM$3="分類不明", 計算_移輸出入額!$BG94, CM$133*計算_投入係数表!CM93)</f>
        <v>#DIV/0!</v>
      </c>
      <c r="CN93" s="224" t="e">
        <f ca="1">IF(CN$3="分類不明", 計算_移輸出入額!$BG94, CN$133*計算_投入係数表!CN93)</f>
        <v>#DIV/0!</v>
      </c>
      <c r="CO93" s="224" t="e">
        <f ca="1">IF(CO$3="分類不明", 計算_移輸出入額!$BG94, CO$133*計算_投入係数表!CO93)</f>
        <v>#DIV/0!</v>
      </c>
      <c r="CP93" s="224" t="e">
        <f ca="1">IF(CP$3="分類不明", 計算_移輸出入額!$BG94, CP$133*計算_投入係数表!CP93)</f>
        <v>#DIV/0!</v>
      </c>
      <c r="CQ93" s="224" t="e">
        <f ca="1">IF(CQ$3="分類不明", 計算_移輸出入額!$BG94, CQ$133*計算_投入係数表!CQ93)</f>
        <v>#DIV/0!</v>
      </c>
      <c r="CR93" s="224" t="e">
        <f ca="1">IF(CR$3="分類不明", 計算_移輸出入額!$BG94, CR$133*計算_投入係数表!CR93)</f>
        <v>#DIV/0!</v>
      </c>
      <c r="CS93" s="224" t="e">
        <f ca="1">IF(CS$3="分類不明", 計算_移輸出入額!$BG94, CS$133*計算_投入係数表!CS93)</f>
        <v>#DIV/0!</v>
      </c>
      <c r="CT93" s="224" t="e">
        <f ca="1">IF(CT$3="分類不明", 計算_移輸出入額!$BG94, CT$133*計算_投入係数表!CT93)</f>
        <v>#DIV/0!</v>
      </c>
      <c r="CU93" s="224" t="e">
        <f ca="1">IF(CU$3="分類不明", 計算_移輸出入額!$BG94, CU$133*計算_投入係数表!CU93)</f>
        <v>#DIV/0!</v>
      </c>
      <c r="CV93" s="224" t="e">
        <f ca="1">IF(CV$3="分類不明", 計算_移輸出入額!$BG94, CV$133*計算_投入係数表!CV93)</f>
        <v>#DIV/0!</v>
      </c>
      <c r="CW93" s="224" t="e">
        <f ca="1">IF(CW$3="分類不明", 計算_移輸出入額!$BG94, CW$133*計算_投入係数表!CW93)</f>
        <v>#DIV/0!</v>
      </c>
      <c r="CX93" s="224" t="e">
        <f ca="1">IF(CX$3="分類不明", 計算_移輸出入額!$BG94, CX$133*計算_投入係数表!CX93)</f>
        <v>#DIV/0!</v>
      </c>
      <c r="CY93" s="224" t="e">
        <f ca="1">IF(CY$3="分類不明", 計算_移輸出入額!$BG94, CY$133*計算_投入係数表!CY93)</f>
        <v>#DIV/0!</v>
      </c>
      <c r="CZ93" s="224" t="e">
        <f ca="1">IF(CZ$3="分類不明", 計算_移輸出入額!$BG94, CZ$133*計算_投入係数表!CZ93)</f>
        <v>#DIV/0!</v>
      </c>
      <c r="DA93" s="224" t="e">
        <f ca="1">IF(DA$3="分類不明", 計算_移輸出入額!$BG94, DA$133*計算_投入係数表!DA93)</f>
        <v>#DIV/0!</v>
      </c>
      <c r="DB93" s="224" t="e">
        <f ca="1">IF(DB$3="分類不明", 計算_移輸出入額!$BG94, DB$133*計算_投入係数表!DB93)</f>
        <v>#DIV/0!</v>
      </c>
      <c r="DC93" s="224" t="e">
        <f ca="1">IF(DC$3="分類不明", 計算_移輸出入額!$BG94, DC$133*計算_投入係数表!DC93)</f>
        <v>#DIV/0!</v>
      </c>
      <c r="DD93" s="224" t="e">
        <f ca="1">IF(DD$3="分類不明", 計算_移輸出入額!$BG94, DD$133*計算_投入係数表!DD93)</f>
        <v>#DIV/0!</v>
      </c>
      <c r="DE93" s="224" t="e">
        <f ca="1">IF(DE$3="分類不明", 計算_移輸出入額!$BG94, DE$133*計算_投入係数表!DE93)</f>
        <v>#DIV/0!</v>
      </c>
      <c r="DF93" s="224" t="e">
        <f ca="1">IF(DF$3="分類不明", 計算_移輸出入額!$BG94, DF$133*計算_投入係数表!DF93)</f>
        <v>#DIV/0!</v>
      </c>
      <c r="DG93" s="224" t="e">
        <f ca="1">IF(DG$3="分類不明", 計算_移輸出入額!$BG94, DG$133*計算_投入係数表!DG93)</f>
        <v>#DIV/0!</v>
      </c>
      <c r="DH93" s="224" t="e">
        <f ca="1">IF(DH$3="分類不明", 計算_移輸出入額!$BG94, DH$133*計算_投入係数表!DH93)</f>
        <v>#DIV/0!</v>
      </c>
      <c r="DI93" s="224" t="e">
        <f ca="1">IF(DI$3="分類不明", 計算_移輸出入額!$BG94, DI$133*計算_投入係数表!DI93)</f>
        <v>#DIV/0!</v>
      </c>
      <c r="DJ93" s="224" t="e">
        <f ca="1">IF(DJ$3="分類不明", 計算_移輸出入額!$BG94, DJ$133*計算_投入係数表!DJ93)</f>
        <v>#DIV/0!</v>
      </c>
      <c r="DK93" s="224" t="e">
        <f ca="1">IF(DK$3="分類不明", 計算_移輸出入額!$BG94, DK$133*計算_投入係数表!DK93)</f>
        <v>#DIV/0!</v>
      </c>
      <c r="DL93" s="224" t="e">
        <f ca="1">IF(DL$3="分類不明", 計算_移輸出入額!$BG94, DL$133*計算_投入係数表!DL93)</f>
        <v>#DIV/0!</v>
      </c>
      <c r="DM93" s="224" t="e">
        <f ca="1">IF(DM$3="分類不明", 計算_移輸出入額!$BG94, DM$133*計算_投入係数表!DM93)</f>
        <v>#DIV/0!</v>
      </c>
      <c r="DN93" s="224" t="e">
        <f ca="1">IF(DN$3="分類不明", 計算_移輸出入額!$BG94, DN$133*計算_投入係数表!DN93)</f>
        <v>#DIV/0!</v>
      </c>
      <c r="DO93" s="224" t="e">
        <f ca="1">IF(DO$3="分類不明", 計算_移輸出入額!$BG94, DO$133*計算_投入係数表!DO93)</f>
        <v>#DIV/0!</v>
      </c>
      <c r="DP93" s="224" t="e">
        <f ca="1">IF(DP$3="分類不明", 計算_移輸出入額!$BG94, DP$133*計算_投入係数表!DP93)</f>
        <v>#DIV/0!</v>
      </c>
      <c r="DQ93" s="224" t="e">
        <f ca="1">IF(DQ$3="分類不明", 計算_移輸出入額!$BG94, DQ$133*計算_投入係数表!DQ93)</f>
        <v>#DIV/0!</v>
      </c>
      <c r="DR93" s="224" t="e">
        <f ca="1">IF(DR$3="分類不明", 計算_移輸出入額!$BG94, DR$133*計算_投入係数表!DR93)</f>
        <v>#DIV/0!</v>
      </c>
      <c r="DS93" s="224" t="e">
        <f ca="1">IF(DS$3="分類不明", 計算_移輸出入額!$BG94, DS$133*計算_投入係数表!DS93)</f>
        <v>#DIV/0!</v>
      </c>
      <c r="DT93" s="225">
        <f t="shared" ca="1" si="7"/>
        <v>0</v>
      </c>
      <c r="DU93" s="214">
        <f>計算_基本取引表_調整前!DU93</f>
        <v>0</v>
      </c>
      <c r="DV93" s="214">
        <f>IF($C93="分類不明", 計算_基本取引表_調整前!DV93+_xlfn.AGGREGATE(9,6,計算_移輸出入額!$BF$5:$BF$124), 計算_基本取引表_調整前!DV93)</f>
        <v>0</v>
      </c>
      <c r="DW93" s="214">
        <f>計算_基本取引表_調整前!DW93</f>
        <v>0</v>
      </c>
      <c r="DX93" s="214">
        <f>計算_基本取引表_調整前!DX93</f>
        <v>0</v>
      </c>
      <c r="DY93" s="214">
        <f>計算_基本取引表_調整前!DY93</f>
        <v>0</v>
      </c>
      <c r="DZ93" s="214">
        <f>計算_基本取引表_調整前!DZ93</f>
        <v>0</v>
      </c>
      <c r="EA93" s="214" t="e">
        <f>計算_基本取引表_調整前!EA93</f>
        <v>#DIV/0!</v>
      </c>
      <c r="EB93" s="735">
        <f ca="1">IFERROR(SUMIF(振分, $C93, 入力_北海道基本取引表!EB$4:EB$124)*($EE93/SUMIF(振分, $C93, 入力_北海道基本取引表!$EG$4:$EG$107)), 0)</f>
        <v>0</v>
      </c>
      <c r="EC93" s="215" t="e">
        <f t="shared" si="8"/>
        <v>#DIV/0!</v>
      </c>
      <c r="ED93" s="216" t="e">
        <f t="shared" ca="1" si="9"/>
        <v>#DIV/0!</v>
      </c>
      <c r="EE93" s="214" t="e">
        <f ca="1"/>
        <v>#DIV/0!</v>
      </c>
      <c r="EF93" s="216" t="e">
        <f t="shared" ca="1" si="10"/>
        <v>#DIV/0!</v>
      </c>
      <c r="EG93" s="216" t="e">
        <f t="shared" ca="1" si="6"/>
        <v>#DIV/0!</v>
      </c>
      <c r="EH93" s="214" t="e">
        <f ca="1"/>
        <v>#DIV/0!</v>
      </c>
      <c r="EI93" s="216" t="e">
        <f t="shared" ca="1" si="11"/>
        <v>#DIV/0!</v>
      </c>
      <c r="EJ93" s="216" t="e">
        <f ca="1"/>
        <v>#DIV/0!</v>
      </c>
      <c r="EK93" s="215"/>
    </row>
    <row r="94" spans="2:141" s="6" customFormat="1" ht="15.75" hidden="1" customHeight="1" x14ac:dyDescent="0.25">
      <c r="B94" s="53">
        <v>91</v>
      </c>
      <c r="C94" s="192" t="str">
        <v>-</v>
      </c>
      <c r="D94" s="211">
        <f ca="1">IF(D$3="分類不明", 計算_移輸出入額!$BG95, D$133*計算_投入係数表!D94)</f>
        <v>0</v>
      </c>
      <c r="E94" s="212">
        <f ca="1">IF(E$3="分類不明", 計算_移輸出入額!$BG95, E$133*計算_投入係数表!E94)</f>
        <v>0</v>
      </c>
      <c r="F94" s="212">
        <f ca="1">IF(F$3="分類不明", 計算_移輸出入額!$BG95, F$133*計算_投入係数表!F94)</f>
        <v>0</v>
      </c>
      <c r="G94" s="212">
        <f ca="1">IF(G$3="分類不明", 計算_移輸出入額!$BG95, G$133*計算_投入係数表!G94)</f>
        <v>0</v>
      </c>
      <c r="H94" s="212">
        <f ca="1">IF(H$3="分類不明", 計算_移輸出入額!$BG95, H$133*計算_投入係数表!H94)</f>
        <v>0</v>
      </c>
      <c r="I94" s="212">
        <f ca="1">IF(I$3="分類不明", 計算_移輸出入額!$BG95, I$133*計算_投入係数表!I94)</f>
        <v>0</v>
      </c>
      <c r="J94" s="212">
        <f ca="1">IF(J$3="分類不明", 計算_移輸出入額!$BG95, J$133*計算_投入係数表!J94)</f>
        <v>0</v>
      </c>
      <c r="K94" s="212">
        <f ca="1">IF(K$3="分類不明", 計算_移輸出入額!$BG95, K$133*計算_投入係数表!K94)</f>
        <v>0</v>
      </c>
      <c r="L94" s="212">
        <f ca="1">IF(L$3="分類不明", 計算_移輸出入額!$BG95, L$133*計算_投入係数表!L94)</f>
        <v>0</v>
      </c>
      <c r="M94" s="212">
        <f ca="1">IF(M$3="分類不明", 計算_移輸出入額!$BG95, M$133*計算_投入係数表!M94)</f>
        <v>0</v>
      </c>
      <c r="N94" s="212">
        <f ca="1">IF(N$3="分類不明", 計算_移輸出入額!$BG95, N$133*計算_投入係数表!N94)</f>
        <v>0</v>
      </c>
      <c r="O94" s="212">
        <f ca="1">IF(O$3="分類不明", 計算_移輸出入額!$BG95, O$133*計算_投入係数表!O94)</f>
        <v>0</v>
      </c>
      <c r="P94" s="212" t="e">
        <f ca="1">IF(P$3="分類不明", 計算_移輸出入額!$BG95, P$133*計算_投入係数表!P94)</f>
        <v>#DIV/0!</v>
      </c>
      <c r="Q94" s="212" t="e">
        <f ca="1">IF(Q$3="分類不明", 計算_移輸出入額!$BG95, Q$133*計算_投入係数表!Q94)</f>
        <v>#DIV/0!</v>
      </c>
      <c r="R94" s="212" t="e">
        <f ca="1">IF(R$3="分類不明", 計算_移輸出入額!$BG95, R$133*計算_投入係数表!R94)</f>
        <v>#DIV/0!</v>
      </c>
      <c r="S94" s="212" t="e">
        <f ca="1">IF(S$3="分類不明", 計算_移輸出入額!$BG95, S$133*計算_投入係数表!S94)</f>
        <v>#DIV/0!</v>
      </c>
      <c r="T94" s="212" t="e">
        <f ca="1">IF(T$3="分類不明", 計算_移輸出入額!$BG95, T$133*計算_投入係数表!T94)</f>
        <v>#DIV/0!</v>
      </c>
      <c r="U94" s="212" t="e">
        <f ca="1">IF(U$3="分類不明", 計算_移輸出入額!$BG95, U$133*計算_投入係数表!U94)</f>
        <v>#DIV/0!</v>
      </c>
      <c r="V94" s="212" t="e">
        <f ca="1">IF(V$3="分類不明", 計算_移輸出入額!$BG95, V$133*計算_投入係数表!V94)</f>
        <v>#DIV/0!</v>
      </c>
      <c r="W94" s="212" t="e">
        <f ca="1">IF(W$3="分類不明", 計算_移輸出入額!$BG95, W$133*計算_投入係数表!W94)</f>
        <v>#DIV/0!</v>
      </c>
      <c r="X94" s="212" t="e">
        <f ca="1">IF(X$3="分類不明", 計算_移輸出入額!$BG95, X$133*計算_投入係数表!X94)</f>
        <v>#DIV/0!</v>
      </c>
      <c r="Y94" s="212" t="e">
        <f ca="1">IF(Y$3="分類不明", 計算_移輸出入額!$BG95, Y$133*計算_投入係数表!Y94)</f>
        <v>#DIV/0!</v>
      </c>
      <c r="Z94" s="212" t="e">
        <f ca="1">IF(Z$3="分類不明", 計算_移輸出入額!$BG95, Z$133*計算_投入係数表!Z94)</f>
        <v>#DIV/0!</v>
      </c>
      <c r="AA94" s="212" t="e">
        <f ca="1">IF(AA$3="分類不明", 計算_移輸出入額!$BG95, AA$133*計算_投入係数表!AA94)</f>
        <v>#DIV/0!</v>
      </c>
      <c r="AB94" s="212" t="e">
        <f ca="1">IF(AB$3="分類不明", 計算_移輸出入額!$BG95, AB$133*計算_投入係数表!AB94)</f>
        <v>#DIV/0!</v>
      </c>
      <c r="AC94" s="212" t="e">
        <f ca="1">IF(AC$3="分類不明", 計算_移輸出入額!$BG95, AC$133*計算_投入係数表!AC94)</f>
        <v>#DIV/0!</v>
      </c>
      <c r="AD94" s="212" t="e">
        <f ca="1">IF(AD$3="分類不明", 計算_移輸出入額!$BG95, AD$133*計算_投入係数表!AD94)</f>
        <v>#DIV/0!</v>
      </c>
      <c r="AE94" s="212" t="e">
        <f ca="1">IF(AE$3="分類不明", 計算_移輸出入額!$BG95, AE$133*計算_投入係数表!AE94)</f>
        <v>#DIV/0!</v>
      </c>
      <c r="AF94" s="212" t="e">
        <f ca="1">IF(AF$3="分類不明", 計算_移輸出入額!$BG95, AF$133*計算_投入係数表!AF94)</f>
        <v>#DIV/0!</v>
      </c>
      <c r="AG94" s="212" t="e">
        <f ca="1">IF(AG$3="分類不明", 計算_移輸出入額!$BG95, AG$133*計算_投入係数表!AG94)</f>
        <v>#DIV/0!</v>
      </c>
      <c r="AH94" s="212" t="e">
        <f ca="1">IF(AH$3="分類不明", 計算_移輸出入額!$BG95, AH$133*計算_投入係数表!AH94)</f>
        <v>#DIV/0!</v>
      </c>
      <c r="AI94" s="212" t="e">
        <f ca="1">IF(AI$3="分類不明", 計算_移輸出入額!$BG95, AI$133*計算_投入係数表!AI94)</f>
        <v>#DIV/0!</v>
      </c>
      <c r="AJ94" s="212" t="e">
        <f ca="1">IF(AJ$3="分類不明", 計算_移輸出入額!$BG95, AJ$133*計算_投入係数表!AJ94)</f>
        <v>#DIV/0!</v>
      </c>
      <c r="AK94" s="212" t="e">
        <f ca="1">IF(AK$3="分類不明", 計算_移輸出入額!$BG95, AK$133*計算_投入係数表!AK94)</f>
        <v>#DIV/0!</v>
      </c>
      <c r="AL94" s="212" t="e">
        <f ca="1">IF(AL$3="分類不明", 計算_移輸出入額!$BG95, AL$133*計算_投入係数表!AL94)</f>
        <v>#DIV/0!</v>
      </c>
      <c r="AM94" s="212" t="e">
        <f ca="1">IF(AM$3="分類不明", 計算_移輸出入額!$BG95, AM$133*計算_投入係数表!AM94)</f>
        <v>#DIV/0!</v>
      </c>
      <c r="AN94" s="212" t="e">
        <f ca="1">IF(AN$3="分類不明", 計算_移輸出入額!$BG95, AN$133*計算_投入係数表!AN94)</f>
        <v>#DIV/0!</v>
      </c>
      <c r="AO94" s="212" t="e">
        <f ca="1">IF(AO$3="分類不明", 計算_移輸出入額!$BG95, AO$133*計算_投入係数表!AO94)</f>
        <v>#DIV/0!</v>
      </c>
      <c r="AP94" s="212" t="e">
        <f ca="1">IF(AP$3="分類不明", 計算_移輸出入額!$BG95, AP$133*計算_投入係数表!AP94)</f>
        <v>#DIV/0!</v>
      </c>
      <c r="AQ94" s="212" t="e">
        <f ca="1">IF(AQ$3="分類不明", 計算_移輸出入額!$BG95, AQ$133*計算_投入係数表!AQ94)</f>
        <v>#DIV/0!</v>
      </c>
      <c r="AR94" s="212" t="e">
        <f ca="1">IF(AR$3="分類不明", 計算_移輸出入額!$BG95, AR$133*計算_投入係数表!AR94)</f>
        <v>#DIV/0!</v>
      </c>
      <c r="AS94" s="212" t="e">
        <f ca="1">IF(AS$3="分類不明", 計算_移輸出入額!$BG95, AS$133*計算_投入係数表!AS94)</f>
        <v>#DIV/0!</v>
      </c>
      <c r="AT94" s="212" t="e">
        <f ca="1">IF(AT$3="分類不明", 計算_移輸出入額!$BG95, AT$133*計算_投入係数表!AT94)</f>
        <v>#DIV/0!</v>
      </c>
      <c r="AU94" s="212" t="e">
        <f ca="1">IF(AU$3="分類不明", 計算_移輸出入額!$BG95, AU$133*計算_投入係数表!AU94)</f>
        <v>#DIV/0!</v>
      </c>
      <c r="AV94" s="212" t="e">
        <f ca="1">IF(AV$3="分類不明", 計算_移輸出入額!$BG95, AV$133*計算_投入係数表!AV94)</f>
        <v>#DIV/0!</v>
      </c>
      <c r="AW94" s="212" t="e">
        <f ca="1">IF(AW$3="分類不明", 計算_移輸出入額!$BG95, AW$133*計算_投入係数表!AW94)</f>
        <v>#DIV/0!</v>
      </c>
      <c r="AX94" s="212" t="e">
        <f ca="1">IF(AX$3="分類不明", 計算_移輸出入額!$BG95, AX$133*計算_投入係数表!AX94)</f>
        <v>#DIV/0!</v>
      </c>
      <c r="AY94" s="212" t="e">
        <f ca="1">IF(AY$3="分類不明", 計算_移輸出入額!$BG95, AY$133*計算_投入係数表!AY94)</f>
        <v>#DIV/0!</v>
      </c>
      <c r="AZ94" s="212" t="e">
        <f ca="1">IF(AZ$3="分類不明", 計算_移輸出入額!$BG95, AZ$133*計算_投入係数表!AZ94)</f>
        <v>#DIV/0!</v>
      </c>
      <c r="BA94" s="212" t="e">
        <f ca="1">IF(BA$3="分類不明", 計算_移輸出入額!$BG95, BA$133*計算_投入係数表!BA94)</f>
        <v>#DIV/0!</v>
      </c>
      <c r="BB94" s="212" t="e">
        <f ca="1">IF(BB$3="分類不明", 計算_移輸出入額!$BG95, BB$133*計算_投入係数表!BB94)</f>
        <v>#DIV/0!</v>
      </c>
      <c r="BC94" s="212" t="e">
        <f ca="1">IF(BC$3="分類不明", 計算_移輸出入額!$BG95, BC$133*計算_投入係数表!BC94)</f>
        <v>#DIV/0!</v>
      </c>
      <c r="BD94" s="212" t="e">
        <f ca="1">IF(BD$3="分類不明", 計算_移輸出入額!$BG95, BD$133*計算_投入係数表!BD94)</f>
        <v>#DIV/0!</v>
      </c>
      <c r="BE94" s="212" t="e">
        <f ca="1">IF(BE$3="分類不明", 計算_移輸出入額!$BG95, BE$133*計算_投入係数表!BE94)</f>
        <v>#DIV/0!</v>
      </c>
      <c r="BF94" s="212" t="e">
        <f ca="1">IF(BF$3="分類不明", 計算_移輸出入額!$BG95, BF$133*計算_投入係数表!BF94)</f>
        <v>#DIV/0!</v>
      </c>
      <c r="BG94" s="212" t="e">
        <f ca="1">IF(BG$3="分類不明", 計算_移輸出入額!$BG95, BG$133*計算_投入係数表!BG94)</f>
        <v>#DIV/0!</v>
      </c>
      <c r="BH94" s="212" t="e">
        <f ca="1">IF(BH$3="分類不明", 計算_移輸出入額!$BG95, BH$133*計算_投入係数表!BH94)</f>
        <v>#DIV/0!</v>
      </c>
      <c r="BI94" s="212" t="e">
        <f ca="1">IF(BI$3="分類不明", 計算_移輸出入額!$BG95, BI$133*計算_投入係数表!BI94)</f>
        <v>#DIV/0!</v>
      </c>
      <c r="BJ94" s="212" t="e">
        <f ca="1">IF(BJ$3="分類不明", 計算_移輸出入額!$BG95, BJ$133*計算_投入係数表!BJ94)</f>
        <v>#DIV/0!</v>
      </c>
      <c r="BK94" s="212" t="e">
        <f ca="1">IF(BK$3="分類不明", 計算_移輸出入額!$BG95, BK$133*計算_投入係数表!BK94)</f>
        <v>#DIV/0!</v>
      </c>
      <c r="BL94" s="212" t="e">
        <f ca="1">IF(BL$3="分類不明", 計算_移輸出入額!$BG95, BL$133*計算_投入係数表!BL94)</f>
        <v>#DIV/0!</v>
      </c>
      <c r="BM94" s="212" t="e">
        <f ca="1">IF(BM$3="分類不明", 計算_移輸出入額!$BG95, BM$133*計算_投入係数表!BM94)</f>
        <v>#DIV/0!</v>
      </c>
      <c r="BN94" s="212" t="e">
        <f ca="1">IF(BN$3="分類不明", 計算_移輸出入額!$BG95, BN$133*計算_投入係数表!BN94)</f>
        <v>#DIV/0!</v>
      </c>
      <c r="BO94" s="212" t="e">
        <f ca="1">IF(BO$3="分類不明", 計算_移輸出入額!$BG95, BO$133*計算_投入係数表!BO94)</f>
        <v>#DIV/0!</v>
      </c>
      <c r="BP94" s="212" t="e">
        <f ca="1">IF(BP$3="分類不明", 計算_移輸出入額!$BG95, BP$133*計算_投入係数表!BP94)</f>
        <v>#DIV/0!</v>
      </c>
      <c r="BQ94" s="212" t="e">
        <f ca="1">IF(BQ$3="分類不明", 計算_移輸出入額!$BG95, BQ$133*計算_投入係数表!BQ94)</f>
        <v>#DIV/0!</v>
      </c>
      <c r="BR94" s="212" t="e">
        <f ca="1">IF(BR$3="分類不明", 計算_移輸出入額!$BG95, BR$133*計算_投入係数表!BR94)</f>
        <v>#DIV/0!</v>
      </c>
      <c r="BS94" s="212" t="e">
        <f ca="1">IF(BS$3="分類不明", 計算_移輸出入額!$BG95, BS$133*計算_投入係数表!BS94)</f>
        <v>#DIV/0!</v>
      </c>
      <c r="BT94" s="212" t="e">
        <f ca="1">IF(BT$3="分類不明", 計算_移輸出入額!$BG95, BT$133*計算_投入係数表!BT94)</f>
        <v>#DIV/0!</v>
      </c>
      <c r="BU94" s="212" t="e">
        <f ca="1">IF(BU$3="分類不明", 計算_移輸出入額!$BG95, BU$133*計算_投入係数表!BU94)</f>
        <v>#DIV/0!</v>
      </c>
      <c r="BV94" s="212" t="e">
        <f ca="1">IF(BV$3="分類不明", 計算_移輸出入額!$BG95, BV$133*計算_投入係数表!BV94)</f>
        <v>#DIV/0!</v>
      </c>
      <c r="BW94" s="212" t="e">
        <f ca="1">IF(BW$3="分類不明", 計算_移輸出入額!$BG95, BW$133*計算_投入係数表!BW94)</f>
        <v>#DIV/0!</v>
      </c>
      <c r="BX94" s="212" t="e">
        <f ca="1">IF(BX$3="分類不明", 計算_移輸出入額!$BG95, BX$133*計算_投入係数表!BX94)</f>
        <v>#DIV/0!</v>
      </c>
      <c r="BY94" s="212" t="e">
        <f ca="1">IF(BY$3="分類不明", 計算_移輸出入額!$BG95, BY$133*計算_投入係数表!BY94)</f>
        <v>#DIV/0!</v>
      </c>
      <c r="BZ94" s="212" t="e">
        <f ca="1">IF(BZ$3="分類不明", 計算_移輸出入額!$BG95, BZ$133*計算_投入係数表!BZ94)</f>
        <v>#DIV/0!</v>
      </c>
      <c r="CA94" s="212" t="e">
        <f ca="1">IF(CA$3="分類不明", 計算_移輸出入額!$BG95, CA$133*計算_投入係数表!CA94)</f>
        <v>#DIV/0!</v>
      </c>
      <c r="CB94" s="212" t="e">
        <f ca="1">IF(CB$3="分類不明", 計算_移輸出入額!$BG95, CB$133*計算_投入係数表!CB94)</f>
        <v>#DIV/0!</v>
      </c>
      <c r="CC94" s="212" t="e">
        <f ca="1">IF(CC$3="分類不明", 計算_移輸出入額!$BG95, CC$133*計算_投入係数表!CC94)</f>
        <v>#DIV/0!</v>
      </c>
      <c r="CD94" s="212" t="e">
        <f ca="1">IF(CD$3="分類不明", 計算_移輸出入額!$BG95, CD$133*計算_投入係数表!CD94)</f>
        <v>#DIV/0!</v>
      </c>
      <c r="CE94" s="212" t="e">
        <f ca="1">IF(CE$3="分類不明", 計算_移輸出入額!$BG95, CE$133*計算_投入係数表!CE94)</f>
        <v>#DIV/0!</v>
      </c>
      <c r="CF94" s="212" t="e">
        <f ca="1">IF(CF$3="分類不明", 計算_移輸出入額!$BG95, CF$133*計算_投入係数表!CF94)</f>
        <v>#DIV/0!</v>
      </c>
      <c r="CG94" s="212" t="e">
        <f ca="1">IF(CG$3="分類不明", 計算_移輸出入額!$BG95, CG$133*計算_投入係数表!CG94)</f>
        <v>#DIV/0!</v>
      </c>
      <c r="CH94" s="212" t="e">
        <f ca="1">IF(CH$3="分類不明", 計算_移輸出入額!$BG95, CH$133*計算_投入係数表!CH94)</f>
        <v>#DIV/0!</v>
      </c>
      <c r="CI94" s="212" t="e">
        <f ca="1">IF(CI$3="分類不明", 計算_移輸出入額!$BG95, CI$133*計算_投入係数表!CI94)</f>
        <v>#DIV/0!</v>
      </c>
      <c r="CJ94" s="212" t="e">
        <f ca="1">IF(CJ$3="分類不明", 計算_移輸出入額!$BG95, CJ$133*計算_投入係数表!CJ94)</f>
        <v>#DIV/0!</v>
      </c>
      <c r="CK94" s="212" t="e">
        <f ca="1">IF(CK$3="分類不明", 計算_移輸出入額!$BG95, CK$133*計算_投入係数表!CK94)</f>
        <v>#DIV/0!</v>
      </c>
      <c r="CL94" s="212" t="e">
        <f ca="1">IF(CL$3="分類不明", 計算_移輸出入額!$BG95, CL$133*計算_投入係数表!CL94)</f>
        <v>#DIV/0!</v>
      </c>
      <c r="CM94" s="212" t="e">
        <f ca="1">IF(CM$3="分類不明", 計算_移輸出入額!$BG95, CM$133*計算_投入係数表!CM94)</f>
        <v>#DIV/0!</v>
      </c>
      <c r="CN94" s="212" t="e">
        <f ca="1">IF(CN$3="分類不明", 計算_移輸出入額!$BG95, CN$133*計算_投入係数表!CN94)</f>
        <v>#DIV/0!</v>
      </c>
      <c r="CO94" s="212" t="e">
        <f ca="1">IF(CO$3="分類不明", 計算_移輸出入額!$BG95, CO$133*計算_投入係数表!CO94)</f>
        <v>#DIV/0!</v>
      </c>
      <c r="CP94" s="212" t="e">
        <f ca="1">IF(CP$3="分類不明", 計算_移輸出入額!$BG95, CP$133*計算_投入係数表!CP94)</f>
        <v>#DIV/0!</v>
      </c>
      <c r="CQ94" s="212" t="e">
        <f ca="1">IF(CQ$3="分類不明", 計算_移輸出入額!$BG95, CQ$133*計算_投入係数表!CQ94)</f>
        <v>#DIV/0!</v>
      </c>
      <c r="CR94" s="212" t="e">
        <f ca="1">IF(CR$3="分類不明", 計算_移輸出入額!$BG95, CR$133*計算_投入係数表!CR94)</f>
        <v>#DIV/0!</v>
      </c>
      <c r="CS94" s="212" t="e">
        <f ca="1">IF(CS$3="分類不明", 計算_移輸出入額!$BG95, CS$133*計算_投入係数表!CS94)</f>
        <v>#DIV/0!</v>
      </c>
      <c r="CT94" s="212" t="e">
        <f ca="1">IF(CT$3="分類不明", 計算_移輸出入額!$BG95, CT$133*計算_投入係数表!CT94)</f>
        <v>#DIV/0!</v>
      </c>
      <c r="CU94" s="212" t="e">
        <f ca="1">IF(CU$3="分類不明", 計算_移輸出入額!$BG95, CU$133*計算_投入係数表!CU94)</f>
        <v>#DIV/0!</v>
      </c>
      <c r="CV94" s="212" t="e">
        <f ca="1">IF(CV$3="分類不明", 計算_移輸出入額!$BG95, CV$133*計算_投入係数表!CV94)</f>
        <v>#DIV/0!</v>
      </c>
      <c r="CW94" s="212" t="e">
        <f ca="1">IF(CW$3="分類不明", 計算_移輸出入額!$BG95, CW$133*計算_投入係数表!CW94)</f>
        <v>#DIV/0!</v>
      </c>
      <c r="CX94" s="212" t="e">
        <f ca="1">IF(CX$3="分類不明", 計算_移輸出入額!$BG95, CX$133*計算_投入係数表!CX94)</f>
        <v>#DIV/0!</v>
      </c>
      <c r="CY94" s="212" t="e">
        <f ca="1">IF(CY$3="分類不明", 計算_移輸出入額!$BG95, CY$133*計算_投入係数表!CY94)</f>
        <v>#DIV/0!</v>
      </c>
      <c r="CZ94" s="212" t="e">
        <f ca="1">IF(CZ$3="分類不明", 計算_移輸出入額!$BG95, CZ$133*計算_投入係数表!CZ94)</f>
        <v>#DIV/0!</v>
      </c>
      <c r="DA94" s="212" t="e">
        <f ca="1">IF(DA$3="分類不明", 計算_移輸出入額!$BG95, DA$133*計算_投入係数表!DA94)</f>
        <v>#DIV/0!</v>
      </c>
      <c r="DB94" s="212" t="e">
        <f ca="1">IF(DB$3="分類不明", 計算_移輸出入額!$BG95, DB$133*計算_投入係数表!DB94)</f>
        <v>#DIV/0!</v>
      </c>
      <c r="DC94" s="212" t="e">
        <f ca="1">IF(DC$3="分類不明", 計算_移輸出入額!$BG95, DC$133*計算_投入係数表!DC94)</f>
        <v>#DIV/0!</v>
      </c>
      <c r="DD94" s="212" t="e">
        <f ca="1">IF(DD$3="分類不明", 計算_移輸出入額!$BG95, DD$133*計算_投入係数表!DD94)</f>
        <v>#DIV/0!</v>
      </c>
      <c r="DE94" s="212" t="e">
        <f ca="1">IF(DE$3="分類不明", 計算_移輸出入額!$BG95, DE$133*計算_投入係数表!DE94)</f>
        <v>#DIV/0!</v>
      </c>
      <c r="DF94" s="212" t="e">
        <f ca="1">IF(DF$3="分類不明", 計算_移輸出入額!$BG95, DF$133*計算_投入係数表!DF94)</f>
        <v>#DIV/0!</v>
      </c>
      <c r="DG94" s="212" t="e">
        <f ca="1">IF(DG$3="分類不明", 計算_移輸出入額!$BG95, DG$133*計算_投入係数表!DG94)</f>
        <v>#DIV/0!</v>
      </c>
      <c r="DH94" s="212" t="e">
        <f ca="1">IF(DH$3="分類不明", 計算_移輸出入額!$BG95, DH$133*計算_投入係数表!DH94)</f>
        <v>#DIV/0!</v>
      </c>
      <c r="DI94" s="212" t="e">
        <f ca="1">IF(DI$3="分類不明", 計算_移輸出入額!$BG95, DI$133*計算_投入係数表!DI94)</f>
        <v>#DIV/0!</v>
      </c>
      <c r="DJ94" s="212" t="e">
        <f ca="1">IF(DJ$3="分類不明", 計算_移輸出入額!$BG95, DJ$133*計算_投入係数表!DJ94)</f>
        <v>#DIV/0!</v>
      </c>
      <c r="DK94" s="212" t="e">
        <f ca="1">IF(DK$3="分類不明", 計算_移輸出入額!$BG95, DK$133*計算_投入係数表!DK94)</f>
        <v>#DIV/0!</v>
      </c>
      <c r="DL94" s="212" t="e">
        <f ca="1">IF(DL$3="分類不明", 計算_移輸出入額!$BG95, DL$133*計算_投入係数表!DL94)</f>
        <v>#DIV/0!</v>
      </c>
      <c r="DM94" s="212" t="e">
        <f ca="1">IF(DM$3="分類不明", 計算_移輸出入額!$BG95, DM$133*計算_投入係数表!DM94)</f>
        <v>#DIV/0!</v>
      </c>
      <c r="DN94" s="212" t="e">
        <f ca="1">IF(DN$3="分類不明", 計算_移輸出入額!$BG95, DN$133*計算_投入係数表!DN94)</f>
        <v>#DIV/0!</v>
      </c>
      <c r="DO94" s="212" t="e">
        <f ca="1">IF(DO$3="分類不明", 計算_移輸出入額!$BG95, DO$133*計算_投入係数表!DO94)</f>
        <v>#DIV/0!</v>
      </c>
      <c r="DP94" s="212" t="e">
        <f ca="1">IF(DP$3="分類不明", 計算_移輸出入額!$BG95, DP$133*計算_投入係数表!DP94)</f>
        <v>#DIV/0!</v>
      </c>
      <c r="DQ94" s="212" t="e">
        <f ca="1">IF(DQ$3="分類不明", 計算_移輸出入額!$BG95, DQ$133*計算_投入係数表!DQ94)</f>
        <v>#DIV/0!</v>
      </c>
      <c r="DR94" s="212" t="e">
        <f ca="1">IF(DR$3="分類不明", 計算_移輸出入額!$BG95, DR$133*計算_投入係数表!DR94)</f>
        <v>#DIV/0!</v>
      </c>
      <c r="DS94" s="212" t="e">
        <f ca="1">IF(DS$3="分類不明", 計算_移輸出入額!$BG95, DS$133*計算_投入係数表!DS94)</f>
        <v>#DIV/0!</v>
      </c>
      <c r="DT94" s="213">
        <f t="shared" ca="1" si="7"/>
        <v>0</v>
      </c>
      <c r="DU94" s="220">
        <f>計算_基本取引表_調整前!DU94</f>
        <v>0</v>
      </c>
      <c r="DV94" s="220">
        <f>IF($C94="分類不明", 計算_基本取引表_調整前!DV94+_xlfn.AGGREGATE(9,6,計算_移輸出入額!$BF$5:$BF$124), 計算_基本取引表_調整前!DV94)</f>
        <v>0</v>
      </c>
      <c r="DW94" s="220">
        <f>計算_基本取引表_調整前!DW94</f>
        <v>0</v>
      </c>
      <c r="DX94" s="220">
        <f>計算_基本取引表_調整前!DX94</f>
        <v>0</v>
      </c>
      <c r="DY94" s="220">
        <f>計算_基本取引表_調整前!DY94</f>
        <v>0</v>
      </c>
      <c r="DZ94" s="220">
        <f>計算_基本取引表_調整前!DZ94</f>
        <v>0</v>
      </c>
      <c r="EA94" s="220" t="e">
        <f>計算_基本取引表_調整前!EA94</f>
        <v>#DIV/0!</v>
      </c>
      <c r="EB94" s="736">
        <f ca="1">IFERROR(SUMIF(振分, $C94, 入力_北海道基本取引表!EB$4:EB$124)*($EE94/SUMIF(振分, $C94, 入力_北海道基本取引表!$EG$4:$EG$107)), 0)</f>
        <v>0</v>
      </c>
      <c r="EC94" s="221" t="e">
        <f t="shared" si="8"/>
        <v>#DIV/0!</v>
      </c>
      <c r="ED94" s="222" t="e">
        <f t="shared" ca="1" si="9"/>
        <v>#DIV/0!</v>
      </c>
      <c r="EE94" s="220" t="e">
        <f ca="1"/>
        <v>#DIV/0!</v>
      </c>
      <c r="EF94" s="222" t="e">
        <f t="shared" ca="1" si="10"/>
        <v>#DIV/0!</v>
      </c>
      <c r="EG94" s="222" t="e">
        <f t="shared" ca="1" si="6"/>
        <v>#DIV/0!</v>
      </c>
      <c r="EH94" s="220" t="e">
        <f ca="1"/>
        <v>#DIV/0!</v>
      </c>
      <c r="EI94" s="222" t="e">
        <f t="shared" ca="1" si="11"/>
        <v>#DIV/0!</v>
      </c>
      <c r="EJ94" s="216" t="e">
        <f ca="1"/>
        <v>#DIV/0!</v>
      </c>
      <c r="EK94" s="215"/>
    </row>
    <row r="95" spans="2:141" s="6" customFormat="1" ht="15.75" hidden="1" customHeight="1" x14ac:dyDescent="0.25">
      <c r="B95" s="53">
        <v>92</v>
      </c>
      <c r="C95" s="192" t="str">
        <v>-</v>
      </c>
      <c r="D95" s="211">
        <f ca="1">IF(D$3="分類不明", 計算_移輸出入額!$BG96, D$133*計算_投入係数表!D95)</f>
        <v>0</v>
      </c>
      <c r="E95" s="212">
        <f ca="1">IF(E$3="分類不明", 計算_移輸出入額!$BG96, E$133*計算_投入係数表!E95)</f>
        <v>0</v>
      </c>
      <c r="F95" s="212">
        <f ca="1">IF(F$3="分類不明", 計算_移輸出入額!$BG96, F$133*計算_投入係数表!F95)</f>
        <v>0</v>
      </c>
      <c r="G95" s="212">
        <f ca="1">IF(G$3="分類不明", 計算_移輸出入額!$BG96, G$133*計算_投入係数表!G95)</f>
        <v>0</v>
      </c>
      <c r="H95" s="212">
        <f ca="1">IF(H$3="分類不明", 計算_移輸出入額!$BG96, H$133*計算_投入係数表!H95)</f>
        <v>0</v>
      </c>
      <c r="I95" s="212">
        <f ca="1">IF(I$3="分類不明", 計算_移輸出入額!$BG96, I$133*計算_投入係数表!I95)</f>
        <v>0</v>
      </c>
      <c r="J95" s="212">
        <f ca="1">IF(J$3="分類不明", 計算_移輸出入額!$BG96, J$133*計算_投入係数表!J95)</f>
        <v>0</v>
      </c>
      <c r="K95" s="212">
        <f ca="1">IF(K$3="分類不明", 計算_移輸出入額!$BG96, K$133*計算_投入係数表!K95)</f>
        <v>0</v>
      </c>
      <c r="L95" s="212">
        <f ca="1">IF(L$3="分類不明", 計算_移輸出入額!$BG96, L$133*計算_投入係数表!L95)</f>
        <v>0</v>
      </c>
      <c r="M95" s="212">
        <f ca="1">IF(M$3="分類不明", 計算_移輸出入額!$BG96, M$133*計算_投入係数表!M95)</f>
        <v>0</v>
      </c>
      <c r="N95" s="212">
        <f ca="1">IF(N$3="分類不明", 計算_移輸出入額!$BG96, N$133*計算_投入係数表!N95)</f>
        <v>0</v>
      </c>
      <c r="O95" s="212">
        <f ca="1">IF(O$3="分類不明", 計算_移輸出入額!$BG96, O$133*計算_投入係数表!O95)</f>
        <v>0</v>
      </c>
      <c r="P95" s="212" t="e">
        <f ca="1">IF(P$3="分類不明", 計算_移輸出入額!$BG96, P$133*計算_投入係数表!P95)</f>
        <v>#DIV/0!</v>
      </c>
      <c r="Q95" s="212" t="e">
        <f ca="1">IF(Q$3="分類不明", 計算_移輸出入額!$BG96, Q$133*計算_投入係数表!Q95)</f>
        <v>#DIV/0!</v>
      </c>
      <c r="R95" s="212" t="e">
        <f ca="1">IF(R$3="分類不明", 計算_移輸出入額!$BG96, R$133*計算_投入係数表!R95)</f>
        <v>#DIV/0!</v>
      </c>
      <c r="S95" s="212" t="e">
        <f ca="1">IF(S$3="分類不明", 計算_移輸出入額!$BG96, S$133*計算_投入係数表!S95)</f>
        <v>#DIV/0!</v>
      </c>
      <c r="T95" s="212" t="e">
        <f ca="1">IF(T$3="分類不明", 計算_移輸出入額!$BG96, T$133*計算_投入係数表!T95)</f>
        <v>#DIV/0!</v>
      </c>
      <c r="U95" s="212" t="e">
        <f ca="1">IF(U$3="分類不明", 計算_移輸出入額!$BG96, U$133*計算_投入係数表!U95)</f>
        <v>#DIV/0!</v>
      </c>
      <c r="V95" s="212" t="e">
        <f ca="1">IF(V$3="分類不明", 計算_移輸出入額!$BG96, V$133*計算_投入係数表!V95)</f>
        <v>#DIV/0!</v>
      </c>
      <c r="W95" s="212" t="e">
        <f ca="1">IF(W$3="分類不明", 計算_移輸出入額!$BG96, W$133*計算_投入係数表!W95)</f>
        <v>#DIV/0!</v>
      </c>
      <c r="X95" s="212" t="e">
        <f ca="1">IF(X$3="分類不明", 計算_移輸出入額!$BG96, X$133*計算_投入係数表!X95)</f>
        <v>#DIV/0!</v>
      </c>
      <c r="Y95" s="212" t="e">
        <f ca="1">IF(Y$3="分類不明", 計算_移輸出入額!$BG96, Y$133*計算_投入係数表!Y95)</f>
        <v>#DIV/0!</v>
      </c>
      <c r="Z95" s="212" t="e">
        <f ca="1">IF(Z$3="分類不明", 計算_移輸出入額!$BG96, Z$133*計算_投入係数表!Z95)</f>
        <v>#DIV/0!</v>
      </c>
      <c r="AA95" s="212" t="e">
        <f ca="1">IF(AA$3="分類不明", 計算_移輸出入額!$BG96, AA$133*計算_投入係数表!AA95)</f>
        <v>#DIV/0!</v>
      </c>
      <c r="AB95" s="212" t="e">
        <f ca="1">IF(AB$3="分類不明", 計算_移輸出入額!$BG96, AB$133*計算_投入係数表!AB95)</f>
        <v>#DIV/0!</v>
      </c>
      <c r="AC95" s="212" t="e">
        <f ca="1">IF(AC$3="分類不明", 計算_移輸出入額!$BG96, AC$133*計算_投入係数表!AC95)</f>
        <v>#DIV/0!</v>
      </c>
      <c r="AD95" s="212" t="e">
        <f ca="1">IF(AD$3="分類不明", 計算_移輸出入額!$BG96, AD$133*計算_投入係数表!AD95)</f>
        <v>#DIV/0!</v>
      </c>
      <c r="AE95" s="212" t="e">
        <f ca="1">IF(AE$3="分類不明", 計算_移輸出入額!$BG96, AE$133*計算_投入係数表!AE95)</f>
        <v>#DIV/0!</v>
      </c>
      <c r="AF95" s="212" t="e">
        <f ca="1">IF(AF$3="分類不明", 計算_移輸出入額!$BG96, AF$133*計算_投入係数表!AF95)</f>
        <v>#DIV/0!</v>
      </c>
      <c r="AG95" s="212" t="e">
        <f ca="1">IF(AG$3="分類不明", 計算_移輸出入額!$BG96, AG$133*計算_投入係数表!AG95)</f>
        <v>#DIV/0!</v>
      </c>
      <c r="AH95" s="212" t="e">
        <f ca="1">IF(AH$3="分類不明", 計算_移輸出入額!$BG96, AH$133*計算_投入係数表!AH95)</f>
        <v>#DIV/0!</v>
      </c>
      <c r="AI95" s="212" t="e">
        <f ca="1">IF(AI$3="分類不明", 計算_移輸出入額!$BG96, AI$133*計算_投入係数表!AI95)</f>
        <v>#DIV/0!</v>
      </c>
      <c r="AJ95" s="212" t="e">
        <f ca="1">IF(AJ$3="分類不明", 計算_移輸出入額!$BG96, AJ$133*計算_投入係数表!AJ95)</f>
        <v>#DIV/0!</v>
      </c>
      <c r="AK95" s="212" t="e">
        <f ca="1">IF(AK$3="分類不明", 計算_移輸出入額!$BG96, AK$133*計算_投入係数表!AK95)</f>
        <v>#DIV/0!</v>
      </c>
      <c r="AL95" s="212" t="e">
        <f ca="1">IF(AL$3="分類不明", 計算_移輸出入額!$BG96, AL$133*計算_投入係数表!AL95)</f>
        <v>#DIV/0!</v>
      </c>
      <c r="AM95" s="212" t="e">
        <f ca="1">IF(AM$3="分類不明", 計算_移輸出入額!$BG96, AM$133*計算_投入係数表!AM95)</f>
        <v>#DIV/0!</v>
      </c>
      <c r="AN95" s="212" t="e">
        <f ca="1">IF(AN$3="分類不明", 計算_移輸出入額!$BG96, AN$133*計算_投入係数表!AN95)</f>
        <v>#DIV/0!</v>
      </c>
      <c r="AO95" s="212" t="e">
        <f ca="1">IF(AO$3="分類不明", 計算_移輸出入額!$BG96, AO$133*計算_投入係数表!AO95)</f>
        <v>#DIV/0!</v>
      </c>
      <c r="AP95" s="212" t="e">
        <f ca="1">IF(AP$3="分類不明", 計算_移輸出入額!$BG96, AP$133*計算_投入係数表!AP95)</f>
        <v>#DIV/0!</v>
      </c>
      <c r="AQ95" s="212" t="e">
        <f ca="1">IF(AQ$3="分類不明", 計算_移輸出入額!$BG96, AQ$133*計算_投入係数表!AQ95)</f>
        <v>#DIV/0!</v>
      </c>
      <c r="AR95" s="212" t="e">
        <f ca="1">IF(AR$3="分類不明", 計算_移輸出入額!$BG96, AR$133*計算_投入係数表!AR95)</f>
        <v>#DIV/0!</v>
      </c>
      <c r="AS95" s="212" t="e">
        <f ca="1">IF(AS$3="分類不明", 計算_移輸出入額!$BG96, AS$133*計算_投入係数表!AS95)</f>
        <v>#DIV/0!</v>
      </c>
      <c r="AT95" s="212" t="e">
        <f ca="1">IF(AT$3="分類不明", 計算_移輸出入額!$BG96, AT$133*計算_投入係数表!AT95)</f>
        <v>#DIV/0!</v>
      </c>
      <c r="AU95" s="212" t="e">
        <f ca="1">IF(AU$3="分類不明", 計算_移輸出入額!$BG96, AU$133*計算_投入係数表!AU95)</f>
        <v>#DIV/0!</v>
      </c>
      <c r="AV95" s="212" t="e">
        <f ca="1">IF(AV$3="分類不明", 計算_移輸出入額!$BG96, AV$133*計算_投入係数表!AV95)</f>
        <v>#DIV/0!</v>
      </c>
      <c r="AW95" s="212" t="e">
        <f ca="1">IF(AW$3="分類不明", 計算_移輸出入額!$BG96, AW$133*計算_投入係数表!AW95)</f>
        <v>#DIV/0!</v>
      </c>
      <c r="AX95" s="212" t="e">
        <f ca="1">IF(AX$3="分類不明", 計算_移輸出入額!$BG96, AX$133*計算_投入係数表!AX95)</f>
        <v>#DIV/0!</v>
      </c>
      <c r="AY95" s="212" t="e">
        <f ca="1">IF(AY$3="分類不明", 計算_移輸出入額!$BG96, AY$133*計算_投入係数表!AY95)</f>
        <v>#DIV/0!</v>
      </c>
      <c r="AZ95" s="212" t="e">
        <f ca="1">IF(AZ$3="分類不明", 計算_移輸出入額!$BG96, AZ$133*計算_投入係数表!AZ95)</f>
        <v>#DIV/0!</v>
      </c>
      <c r="BA95" s="212" t="e">
        <f ca="1">IF(BA$3="分類不明", 計算_移輸出入額!$BG96, BA$133*計算_投入係数表!BA95)</f>
        <v>#DIV/0!</v>
      </c>
      <c r="BB95" s="212" t="e">
        <f ca="1">IF(BB$3="分類不明", 計算_移輸出入額!$BG96, BB$133*計算_投入係数表!BB95)</f>
        <v>#DIV/0!</v>
      </c>
      <c r="BC95" s="212" t="e">
        <f ca="1">IF(BC$3="分類不明", 計算_移輸出入額!$BG96, BC$133*計算_投入係数表!BC95)</f>
        <v>#DIV/0!</v>
      </c>
      <c r="BD95" s="212" t="e">
        <f ca="1">IF(BD$3="分類不明", 計算_移輸出入額!$BG96, BD$133*計算_投入係数表!BD95)</f>
        <v>#DIV/0!</v>
      </c>
      <c r="BE95" s="212" t="e">
        <f ca="1">IF(BE$3="分類不明", 計算_移輸出入額!$BG96, BE$133*計算_投入係数表!BE95)</f>
        <v>#DIV/0!</v>
      </c>
      <c r="BF95" s="212" t="e">
        <f ca="1">IF(BF$3="分類不明", 計算_移輸出入額!$BG96, BF$133*計算_投入係数表!BF95)</f>
        <v>#DIV/0!</v>
      </c>
      <c r="BG95" s="212" t="e">
        <f ca="1">IF(BG$3="分類不明", 計算_移輸出入額!$BG96, BG$133*計算_投入係数表!BG95)</f>
        <v>#DIV/0!</v>
      </c>
      <c r="BH95" s="212" t="e">
        <f ca="1">IF(BH$3="分類不明", 計算_移輸出入額!$BG96, BH$133*計算_投入係数表!BH95)</f>
        <v>#DIV/0!</v>
      </c>
      <c r="BI95" s="212" t="e">
        <f ca="1">IF(BI$3="分類不明", 計算_移輸出入額!$BG96, BI$133*計算_投入係数表!BI95)</f>
        <v>#DIV/0!</v>
      </c>
      <c r="BJ95" s="212" t="e">
        <f ca="1">IF(BJ$3="分類不明", 計算_移輸出入額!$BG96, BJ$133*計算_投入係数表!BJ95)</f>
        <v>#DIV/0!</v>
      </c>
      <c r="BK95" s="212" t="e">
        <f ca="1">IF(BK$3="分類不明", 計算_移輸出入額!$BG96, BK$133*計算_投入係数表!BK95)</f>
        <v>#DIV/0!</v>
      </c>
      <c r="BL95" s="212" t="e">
        <f ca="1">IF(BL$3="分類不明", 計算_移輸出入額!$BG96, BL$133*計算_投入係数表!BL95)</f>
        <v>#DIV/0!</v>
      </c>
      <c r="BM95" s="212" t="e">
        <f ca="1">IF(BM$3="分類不明", 計算_移輸出入額!$BG96, BM$133*計算_投入係数表!BM95)</f>
        <v>#DIV/0!</v>
      </c>
      <c r="BN95" s="212" t="e">
        <f ca="1">IF(BN$3="分類不明", 計算_移輸出入額!$BG96, BN$133*計算_投入係数表!BN95)</f>
        <v>#DIV/0!</v>
      </c>
      <c r="BO95" s="212" t="e">
        <f ca="1">IF(BO$3="分類不明", 計算_移輸出入額!$BG96, BO$133*計算_投入係数表!BO95)</f>
        <v>#DIV/0!</v>
      </c>
      <c r="BP95" s="212" t="e">
        <f ca="1">IF(BP$3="分類不明", 計算_移輸出入額!$BG96, BP$133*計算_投入係数表!BP95)</f>
        <v>#DIV/0!</v>
      </c>
      <c r="BQ95" s="212" t="e">
        <f ca="1">IF(BQ$3="分類不明", 計算_移輸出入額!$BG96, BQ$133*計算_投入係数表!BQ95)</f>
        <v>#DIV/0!</v>
      </c>
      <c r="BR95" s="212" t="e">
        <f ca="1">IF(BR$3="分類不明", 計算_移輸出入額!$BG96, BR$133*計算_投入係数表!BR95)</f>
        <v>#DIV/0!</v>
      </c>
      <c r="BS95" s="212" t="e">
        <f ca="1">IF(BS$3="分類不明", 計算_移輸出入額!$BG96, BS$133*計算_投入係数表!BS95)</f>
        <v>#DIV/0!</v>
      </c>
      <c r="BT95" s="212" t="e">
        <f ca="1">IF(BT$3="分類不明", 計算_移輸出入額!$BG96, BT$133*計算_投入係数表!BT95)</f>
        <v>#DIV/0!</v>
      </c>
      <c r="BU95" s="212" t="e">
        <f ca="1">IF(BU$3="分類不明", 計算_移輸出入額!$BG96, BU$133*計算_投入係数表!BU95)</f>
        <v>#DIV/0!</v>
      </c>
      <c r="BV95" s="212" t="e">
        <f ca="1">IF(BV$3="分類不明", 計算_移輸出入額!$BG96, BV$133*計算_投入係数表!BV95)</f>
        <v>#DIV/0!</v>
      </c>
      <c r="BW95" s="212" t="e">
        <f ca="1">IF(BW$3="分類不明", 計算_移輸出入額!$BG96, BW$133*計算_投入係数表!BW95)</f>
        <v>#DIV/0!</v>
      </c>
      <c r="BX95" s="212" t="e">
        <f ca="1">IF(BX$3="分類不明", 計算_移輸出入額!$BG96, BX$133*計算_投入係数表!BX95)</f>
        <v>#DIV/0!</v>
      </c>
      <c r="BY95" s="212" t="e">
        <f ca="1">IF(BY$3="分類不明", 計算_移輸出入額!$BG96, BY$133*計算_投入係数表!BY95)</f>
        <v>#DIV/0!</v>
      </c>
      <c r="BZ95" s="212" t="e">
        <f ca="1">IF(BZ$3="分類不明", 計算_移輸出入額!$BG96, BZ$133*計算_投入係数表!BZ95)</f>
        <v>#DIV/0!</v>
      </c>
      <c r="CA95" s="212" t="e">
        <f ca="1">IF(CA$3="分類不明", 計算_移輸出入額!$BG96, CA$133*計算_投入係数表!CA95)</f>
        <v>#DIV/0!</v>
      </c>
      <c r="CB95" s="212" t="e">
        <f ca="1">IF(CB$3="分類不明", 計算_移輸出入額!$BG96, CB$133*計算_投入係数表!CB95)</f>
        <v>#DIV/0!</v>
      </c>
      <c r="CC95" s="212" t="e">
        <f ca="1">IF(CC$3="分類不明", 計算_移輸出入額!$BG96, CC$133*計算_投入係数表!CC95)</f>
        <v>#DIV/0!</v>
      </c>
      <c r="CD95" s="212" t="e">
        <f ca="1">IF(CD$3="分類不明", 計算_移輸出入額!$BG96, CD$133*計算_投入係数表!CD95)</f>
        <v>#DIV/0!</v>
      </c>
      <c r="CE95" s="212" t="e">
        <f ca="1">IF(CE$3="分類不明", 計算_移輸出入額!$BG96, CE$133*計算_投入係数表!CE95)</f>
        <v>#DIV/0!</v>
      </c>
      <c r="CF95" s="212" t="e">
        <f ca="1">IF(CF$3="分類不明", 計算_移輸出入額!$BG96, CF$133*計算_投入係数表!CF95)</f>
        <v>#DIV/0!</v>
      </c>
      <c r="CG95" s="212" t="e">
        <f ca="1">IF(CG$3="分類不明", 計算_移輸出入額!$BG96, CG$133*計算_投入係数表!CG95)</f>
        <v>#DIV/0!</v>
      </c>
      <c r="CH95" s="212" t="e">
        <f ca="1">IF(CH$3="分類不明", 計算_移輸出入額!$BG96, CH$133*計算_投入係数表!CH95)</f>
        <v>#DIV/0!</v>
      </c>
      <c r="CI95" s="212" t="e">
        <f ca="1">IF(CI$3="分類不明", 計算_移輸出入額!$BG96, CI$133*計算_投入係数表!CI95)</f>
        <v>#DIV/0!</v>
      </c>
      <c r="CJ95" s="212" t="e">
        <f ca="1">IF(CJ$3="分類不明", 計算_移輸出入額!$BG96, CJ$133*計算_投入係数表!CJ95)</f>
        <v>#DIV/0!</v>
      </c>
      <c r="CK95" s="212" t="e">
        <f ca="1">IF(CK$3="分類不明", 計算_移輸出入額!$BG96, CK$133*計算_投入係数表!CK95)</f>
        <v>#DIV/0!</v>
      </c>
      <c r="CL95" s="212" t="e">
        <f ca="1">IF(CL$3="分類不明", 計算_移輸出入額!$BG96, CL$133*計算_投入係数表!CL95)</f>
        <v>#DIV/0!</v>
      </c>
      <c r="CM95" s="212" t="e">
        <f ca="1">IF(CM$3="分類不明", 計算_移輸出入額!$BG96, CM$133*計算_投入係数表!CM95)</f>
        <v>#DIV/0!</v>
      </c>
      <c r="CN95" s="212" t="e">
        <f ca="1">IF(CN$3="分類不明", 計算_移輸出入額!$BG96, CN$133*計算_投入係数表!CN95)</f>
        <v>#DIV/0!</v>
      </c>
      <c r="CO95" s="212" t="e">
        <f ca="1">IF(CO$3="分類不明", 計算_移輸出入額!$BG96, CO$133*計算_投入係数表!CO95)</f>
        <v>#DIV/0!</v>
      </c>
      <c r="CP95" s="212" t="e">
        <f ca="1">IF(CP$3="分類不明", 計算_移輸出入額!$BG96, CP$133*計算_投入係数表!CP95)</f>
        <v>#DIV/0!</v>
      </c>
      <c r="CQ95" s="212" t="e">
        <f ca="1">IF(CQ$3="分類不明", 計算_移輸出入額!$BG96, CQ$133*計算_投入係数表!CQ95)</f>
        <v>#DIV/0!</v>
      </c>
      <c r="CR95" s="212" t="e">
        <f ca="1">IF(CR$3="分類不明", 計算_移輸出入額!$BG96, CR$133*計算_投入係数表!CR95)</f>
        <v>#DIV/0!</v>
      </c>
      <c r="CS95" s="212" t="e">
        <f ca="1">IF(CS$3="分類不明", 計算_移輸出入額!$BG96, CS$133*計算_投入係数表!CS95)</f>
        <v>#DIV/0!</v>
      </c>
      <c r="CT95" s="212" t="e">
        <f ca="1">IF(CT$3="分類不明", 計算_移輸出入額!$BG96, CT$133*計算_投入係数表!CT95)</f>
        <v>#DIV/0!</v>
      </c>
      <c r="CU95" s="212" t="e">
        <f ca="1">IF(CU$3="分類不明", 計算_移輸出入額!$BG96, CU$133*計算_投入係数表!CU95)</f>
        <v>#DIV/0!</v>
      </c>
      <c r="CV95" s="212" t="e">
        <f ca="1">IF(CV$3="分類不明", 計算_移輸出入額!$BG96, CV$133*計算_投入係数表!CV95)</f>
        <v>#DIV/0!</v>
      </c>
      <c r="CW95" s="212" t="e">
        <f ca="1">IF(CW$3="分類不明", 計算_移輸出入額!$BG96, CW$133*計算_投入係数表!CW95)</f>
        <v>#DIV/0!</v>
      </c>
      <c r="CX95" s="212" t="e">
        <f ca="1">IF(CX$3="分類不明", 計算_移輸出入額!$BG96, CX$133*計算_投入係数表!CX95)</f>
        <v>#DIV/0!</v>
      </c>
      <c r="CY95" s="212" t="e">
        <f ca="1">IF(CY$3="分類不明", 計算_移輸出入額!$BG96, CY$133*計算_投入係数表!CY95)</f>
        <v>#DIV/0!</v>
      </c>
      <c r="CZ95" s="212" t="e">
        <f ca="1">IF(CZ$3="分類不明", 計算_移輸出入額!$BG96, CZ$133*計算_投入係数表!CZ95)</f>
        <v>#DIV/0!</v>
      </c>
      <c r="DA95" s="212" t="e">
        <f ca="1">IF(DA$3="分類不明", 計算_移輸出入額!$BG96, DA$133*計算_投入係数表!DA95)</f>
        <v>#DIV/0!</v>
      </c>
      <c r="DB95" s="212" t="e">
        <f ca="1">IF(DB$3="分類不明", 計算_移輸出入額!$BG96, DB$133*計算_投入係数表!DB95)</f>
        <v>#DIV/0!</v>
      </c>
      <c r="DC95" s="212" t="e">
        <f ca="1">IF(DC$3="分類不明", 計算_移輸出入額!$BG96, DC$133*計算_投入係数表!DC95)</f>
        <v>#DIV/0!</v>
      </c>
      <c r="DD95" s="212" t="e">
        <f ca="1">IF(DD$3="分類不明", 計算_移輸出入額!$BG96, DD$133*計算_投入係数表!DD95)</f>
        <v>#DIV/0!</v>
      </c>
      <c r="DE95" s="212" t="e">
        <f ca="1">IF(DE$3="分類不明", 計算_移輸出入額!$BG96, DE$133*計算_投入係数表!DE95)</f>
        <v>#DIV/0!</v>
      </c>
      <c r="DF95" s="212" t="e">
        <f ca="1">IF(DF$3="分類不明", 計算_移輸出入額!$BG96, DF$133*計算_投入係数表!DF95)</f>
        <v>#DIV/0!</v>
      </c>
      <c r="DG95" s="212" t="e">
        <f ca="1">IF(DG$3="分類不明", 計算_移輸出入額!$BG96, DG$133*計算_投入係数表!DG95)</f>
        <v>#DIV/0!</v>
      </c>
      <c r="DH95" s="212" t="e">
        <f ca="1">IF(DH$3="分類不明", 計算_移輸出入額!$BG96, DH$133*計算_投入係数表!DH95)</f>
        <v>#DIV/0!</v>
      </c>
      <c r="DI95" s="212" t="e">
        <f ca="1">IF(DI$3="分類不明", 計算_移輸出入額!$BG96, DI$133*計算_投入係数表!DI95)</f>
        <v>#DIV/0!</v>
      </c>
      <c r="DJ95" s="212" t="e">
        <f ca="1">IF(DJ$3="分類不明", 計算_移輸出入額!$BG96, DJ$133*計算_投入係数表!DJ95)</f>
        <v>#DIV/0!</v>
      </c>
      <c r="DK95" s="212" t="e">
        <f ca="1">IF(DK$3="分類不明", 計算_移輸出入額!$BG96, DK$133*計算_投入係数表!DK95)</f>
        <v>#DIV/0!</v>
      </c>
      <c r="DL95" s="212" t="e">
        <f ca="1">IF(DL$3="分類不明", 計算_移輸出入額!$BG96, DL$133*計算_投入係数表!DL95)</f>
        <v>#DIV/0!</v>
      </c>
      <c r="DM95" s="212" t="e">
        <f ca="1">IF(DM$3="分類不明", 計算_移輸出入額!$BG96, DM$133*計算_投入係数表!DM95)</f>
        <v>#DIV/0!</v>
      </c>
      <c r="DN95" s="212" t="e">
        <f ca="1">IF(DN$3="分類不明", 計算_移輸出入額!$BG96, DN$133*計算_投入係数表!DN95)</f>
        <v>#DIV/0!</v>
      </c>
      <c r="DO95" s="212" t="e">
        <f ca="1">IF(DO$3="分類不明", 計算_移輸出入額!$BG96, DO$133*計算_投入係数表!DO95)</f>
        <v>#DIV/0!</v>
      </c>
      <c r="DP95" s="212" t="e">
        <f ca="1">IF(DP$3="分類不明", 計算_移輸出入額!$BG96, DP$133*計算_投入係数表!DP95)</f>
        <v>#DIV/0!</v>
      </c>
      <c r="DQ95" s="212" t="e">
        <f ca="1">IF(DQ$3="分類不明", 計算_移輸出入額!$BG96, DQ$133*計算_投入係数表!DQ95)</f>
        <v>#DIV/0!</v>
      </c>
      <c r="DR95" s="212" t="e">
        <f ca="1">IF(DR$3="分類不明", 計算_移輸出入額!$BG96, DR$133*計算_投入係数表!DR95)</f>
        <v>#DIV/0!</v>
      </c>
      <c r="DS95" s="212" t="e">
        <f ca="1">IF(DS$3="分類不明", 計算_移輸出入額!$BG96, DS$133*計算_投入係数表!DS95)</f>
        <v>#DIV/0!</v>
      </c>
      <c r="DT95" s="213">
        <f t="shared" ca="1" si="7"/>
        <v>0</v>
      </c>
      <c r="DU95" s="214">
        <f>計算_基本取引表_調整前!DU95</f>
        <v>0</v>
      </c>
      <c r="DV95" s="214">
        <f>IF($C95="分類不明", 計算_基本取引表_調整前!DV95+_xlfn.AGGREGATE(9,6,計算_移輸出入額!$BF$5:$BF$124), 計算_基本取引表_調整前!DV95)</f>
        <v>0</v>
      </c>
      <c r="DW95" s="214">
        <f>計算_基本取引表_調整前!DW95</f>
        <v>0</v>
      </c>
      <c r="DX95" s="214">
        <f>計算_基本取引表_調整前!DX95</f>
        <v>0</v>
      </c>
      <c r="DY95" s="214">
        <f>計算_基本取引表_調整前!DY95</f>
        <v>0</v>
      </c>
      <c r="DZ95" s="214">
        <f>計算_基本取引表_調整前!DZ95</f>
        <v>0</v>
      </c>
      <c r="EA95" s="214" t="e">
        <f>計算_基本取引表_調整前!EA95</f>
        <v>#DIV/0!</v>
      </c>
      <c r="EB95" s="735">
        <f ca="1">IFERROR(SUMIF(振分, $C95, 入力_北海道基本取引表!EB$4:EB$124)*($EE95/SUMIF(振分, $C95, 入力_北海道基本取引表!$EG$4:$EG$107)), 0)</f>
        <v>0</v>
      </c>
      <c r="EC95" s="215" t="e">
        <f t="shared" si="8"/>
        <v>#DIV/0!</v>
      </c>
      <c r="ED95" s="216" t="e">
        <f t="shared" ca="1" si="9"/>
        <v>#DIV/0!</v>
      </c>
      <c r="EE95" s="214" t="e">
        <f ca="1"/>
        <v>#DIV/0!</v>
      </c>
      <c r="EF95" s="216" t="e">
        <f t="shared" ca="1" si="10"/>
        <v>#DIV/0!</v>
      </c>
      <c r="EG95" s="216" t="e">
        <f t="shared" ca="1" si="6"/>
        <v>#DIV/0!</v>
      </c>
      <c r="EH95" s="214" t="e">
        <f ca="1"/>
        <v>#DIV/0!</v>
      </c>
      <c r="EI95" s="216" t="e">
        <f t="shared" ca="1" si="11"/>
        <v>#DIV/0!</v>
      </c>
      <c r="EJ95" s="216" t="e">
        <f ca="1"/>
        <v>#DIV/0!</v>
      </c>
      <c r="EK95" s="215"/>
    </row>
    <row r="96" spans="2:141" s="6" customFormat="1" ht="15.75" hidden="1" customHeight="1" x14ac:dyDescent="0.25">
      <c r="B96" s="53">
        <v>93</v>
      </c>
      <c r="C96" s="192" t="str">
        <v>-</v>
      </c>
      <c r="D96" s="211">
        <f ca="1">IF(D$3="分類不明", 計算_移輸出入額!$BG97, D$133*計算_投入係数表!D96)</f>
        <v>0</v>
      </c>
      <c r="E96" s="212">
        <f ca="1">IF(E$3="分類不明", 計算_移輸出入額!$BG97, E$133*計算_投入係数表!E96)</f>
        <v>0</v>
      </c>
      <c r="F96" s="212">
        <f ca="1">IF(F$3="分類不明", 計算_移輸出入額!$BG97, F$133*計算_投入係数表!F96)</f>
        <v>0</v>
      </c>
      <c r="G96" s="212">
        <f ca="1">IF(G$3="分類不明", 計算_移輸出入額!$BG97, G$133*計算_投入係数表!G96)</f>
        <v>0</v>
      </c>
      <c r="H96" s="212">
        <f ca="1">IF(H$3="分類不明", 計算_移輸出入額!$BG97, H$133*計算_投入係数表!H96)</f>
        <v>0</v>
      </c>
      <c r="I96" s="212">
        <f ca="1">IF(I$3="分類不明", 計算_移輸出入額!$BG97, I$133*計算_投入係数表!I96)</f>
        <v>0</v>
      </c>
      <c r="J96" s="212">
        <f ca="1">IF(J$3="分類不明", 計算_移輸出入額!$BG97, J$133*計算_投入係数表!J96)</f>
        <v>0</v>
      </c>
      <c r="K96" s="212">
        <f ca="1">IF(K$3="分類不明", 計算_移輸出入額!$BG97, K$133*計算_投入係数表!K96)</f>
        <v>0</v>
      </c>
      <c r="L96" s="212">
        <f ca="1">IF(L$3="分類不明", 計算_移輸出入額!$BG97, L$133*計算_投入係数表!L96)</f>
        <v>0</v>
      </c>
      <c r="M96" s="212">
        <f ca="1">IF(M$3="分類不明", 計算_移輸出入額!$BG97, M$133*計算_投入係数表!M96)</f>
        <v>0</v>
      </c>
      <c r="N96" s="212">
        <f ca="1">IF(N$3="分類不明", 計算_移輸出入額!$BG97, N$133*計算_投入係数表!N96)</f>
        <v>0</v>
      </c>
      <c r="O96" s="212">
        <f ca="1">IF(O$3="分類不明", 計算_移輸出入額!$BG97, O$133*計算_投入係数表!O96)</f>
        <v>0</v>
      </c>
      <c r="P96" s="212" t="e">
        <f ca="1">IF(P$3="分類不明", 計算_移輸出入額!$BG97, P$133*計算_投入係数表!P96)</f>
        <v>#DIV/0!</v>
      </c>
      <c r="Q96" s="212" t="e">
        <f ca="1">IF(Q$3="分類不明", 計算_移輸出入額!$BG97, Q$133*計算_投入係数表!Q96)</f>
        <v>#DIV/0!</v>
      </c>
      <c r="R96" s="212" t="e">
        <f ca="1">IF(R$3="分類不明", 計算_移輸出入額!$BG97, R$133*計算_投入係数表!R96)</f>
        <v>#DIV/0!</v>
      </c>
      <c r="S96" s="212" t="e">
        <f ca="1">IF(S$3="分類不明", 計算_移輸出入額!$BG97, S$133*計算_投入係数表!S96)</f>
        <v>#DIV/0!</v>
      </c>
      <c r="T96" s="212" t="e">
        <f ca="1">IF(T$3="分類不明", 計算_移輸出入額!$BG97, T$133*計算_投入係数表!T96)</f>
        <v>#DIV/0!</v>
      </c>
      <c r="U96" s="212" t="e">
        <f ca="1">IF(U$3="分類不明", 計算_移輸出入額!$BG97, U$133*計算_投入係数表!U96)</f>
        <v>#DIV/0!</v>
      </c>
      <c r="V96" s="212" t="e">
        <f ca="1">IF(V$3="分類不明", 計算_移輸出入額!$BG97, V$133*計算_投入係数表!V96)</f>
        <v>#DIV/0!</v>
      </c>
      <c r="W96" s="212" t="e">
        <f ca="1">IF(W$3="分類不明", 計算_移輸出入額!$BG97, W$133*計算_投入係数表!W96)</f>
        <v>#DIV/0!</v>
      </c>
      <c r="X96" s="212" t="e">
        <f ca="1">IF(X$3="分類不明", 計算_移輸出入額!$BG97, X$133*計算_投入係数表!X96)</f>
        <v>#DIV/0!</v>
      </c>
      <c r="Y96" s="212" t="e">
        <f ca="1">IF(Y$3="分類不明", 計算_移輸出入額!$BG97, Y$133*計算_投入係数表!Y96)</f>
        <v>#DIV/0!</v>
      </c>
      <c r="Z96" s="212" t="e">
        <f ca="1">IF(Z$3="分類不明", 計算_移輸出入額!$BG97, Z$133*計算_投入係数表!Z96)</f>
        <v>#DIV/0!</v>
      </c>
      <c r="AA96" s="212" t="e">
        <f ca="1">IF(AA$3="分類不明", 計算_移輸出入額!$BG97, AA$133*計算_投入係数表!AA96)</f>
        <v>#DIV/0!</v>
      </c>
      <c r="AB96" s="212" t="e">
        <f ca="1">IF(AB$3="分類不明", 計算_移輸出入額!$BG97, AB$133*計算_投入係数表!AB96)</f>
        <v>#DIV/0!</v>
      </c>
      <c r="AC96" s="212" t="e">
        <f ca="1">IF(AC$3="分類不明", 計算_移輸出入額!$BG97, AC$133*計算_投入係数表!AC96)</f>
        <v>#DIV/0!</v>
      </c>
      <c r="AD96" s="212" t="e">
        <f ca="1">IF(AD$3="分類不明", 計算_移輸出入額!$BG97, AD$133*計算_投入係数表!AD96)</f>
        <v>#DIV/0!</v>
      </c>
      <c r="AE96" s="212" t="e">
        <f ca="1">IF(AE$3="分類不明", 計算_移輸出入額!$BG97, AE$133*計算_投入係数表!AE96)</f>
        <v>#DIV/0!</v>
      </c>
      <c r="AF96" s="212" t="e">
        <f ca="1">IF(AF$3="分類不明", 計算_移輸出入額!$BG97, AF$133*計算_投入係数表!AF96)</f>
        <v>#DIV/0!</v>
      </c>
      <c r="AG96" s="212" t="e">
        <f ca="1">IF(AG$3="分類不明", 計算_移輸出入額!$BG97, AG$133*計算_投入係数表!AG96)</f>
        <v>#DIV/0!</v>
      </c>
      <c r="AH96" s="212" t="e">
        <f ca="1">IF(AH$3="分類不明", 計算_移輸出入額!$BG97, AH$133*計算_投入係数表!AH96)</f>
        <v>#DIV/0!</v>
      </c>
      <c r="AI96" s="212" t="e">
        <f ca="1">IF(AI$3="分類不明", 計算_移輸出入額!$BG97, AI$133*計算_投入係数表!AI96)</f>
        <v>#DIV/0!</v>
      </c>
      <c r="AJ96" s="212" t="e">
        <f ca="1">IF(AJ$3="分類不明", 計算_移輸出入額!$BG97, AJ$133*計算_投入係数表!AJ96)</f>
        <v>#DIV/0!</v>
      </c>
      <c r="AK96" s="212" t="e">
        <f ca="1">IF(AK$3="分類不明", 計算_移輸出入額!$BG97, AK$133*計算_投入係数表!AK96)</f>
        <v>#DIV/0!</v>
      </c>
      <c r="AL96" s="212" t="e">
        <f ca="1">IF(AL$3="分類不明", 計算_移輸出入額!$BG97, AL$133*計算_投入係数表!AL96)</f>
        <v>#DIV/0!</v>
      </c>
      <c r="AM96" s="212" t="e">
        <f ca="1">IF(AM$3="分類不明", 計算_移輸出入額!$BG97, AM$133*計算_投入係数表!AM96)</f>
        <v>#DIV/0!</v>
      </c>
      <c r="AN96" s="212" t="e">
        <f ca="1">IF(AN$3="分類不明", 計算_移輸出入額!$BG97, AN$133*計算_投入係数表!AN96)</f>
        <v>#DIV/0!</v>
      </c>
      <c r="AO96" s="212" t="e">
        <f ca="1">IF(AO$3="分類不明", 計算_移輸出入額!$BG97, AO$133*計算_投入係数表!AO96)</f>
        <v>#DIV/0!</v>
      </c>
      <c r="AP96" s="212" t="e">
        <f ca="1">IF(AP$3="分類不明", 計算_移輸出入額!$BG97, AP$133*計算_投入係数表!AP96)</f>
        <v>#DIV/0!</v>
      </c>
      <c r="AQ96" s="212" t="e">
        <f ca="1">IF(AQ$3="分類不明", 計算_移輸出入額!$BG97, AQ$133*計算_投入係数表!AQ96)</f>
        <v>#DIV/0!</v>
      </c>
      <c r="AR96" s="212" t="e">
        <f ca="1">IF(AR$3="分類不明", 計算_移輸出入額!$BG97, AR$133*計算_投入係数表!AR96)</f>
        <v>#DIV/0!</v>
      </c>
      <c r="AS96" s="212" t="e">
        <f ca="1">IF(AS$3="分類不明", 計算_移輸出入額!$BG97, AS$133*計算_投入係数表!AS96)</f>
        <v>#DIV/0!</v>
      </c>
      <c r="AT96" s="212" t="e">
        <f ca="1">IF(AT$3="分類不明", 計算_移輸出入額!$BG97, AT$133*計算_投入係数表!AT96)</f>
        <v>#DIV/0!</v>
      </c>
      <c r="AU96" s="212" t="e">
        <f ca="1">IF(AU$3="分類不明", 計算_移輸出入額!$BG97, AU$133*計算_投入係数表!AU96)</f>
        <v>#DIV/0!</v>
      </c>
      <c r="AV96" s="212" t="e">
        <f ca="1">IF(AV$3="分類不明", 計算_移輸出入額!$BG97, AV$133*計算_投入係数表!AV96)</f>
        <v>#DIV/0!</v>
      </c>
      <c r="AW96" s="212" t="e">
        <f ca="1">IF(AW$3="分類不明", 計算_移輸出入額!$BG97, AW$133*計算_投入係数表!AW96)</f>
        <v>#DIV/0!</v>
      </c>
      <c r="AX96" s="212" t="e">
        <f ca="1">IF(AX$3="分類不明", 計算_移輸出入額!$BG97, AX$133*計算_投入係数表!AX96)</f>
        <v>#DIV/0!</v>
      </c>
      <c r="AY96" s="212" t="e">
        <f ca="1">IF(AY$3="分類不明", 計算_移輸出入額!$BG97, AY$133*計算_投入係数表!AY96)</f>
        <v>#DIV/0!</v>
      </c>
      <c r="AZ96" s="212" t="e">
        <f ca="1">IF(AZ$3="分類不明", 計算_移輸出入額!$BG97, AZ$133*計算_投入係数表!AZ96)</f>
        <v>#DIV/0!</v>
      </c>
      <c r="BA96" s="212" t="e">
        <f ca="1">IF(BA$3="分類不明", 計算_移輸出入額!$BG97, BA$133*計算_投入係数表!BA96)</f>
        <v>#DIV/0!</v>
      </c>
      <c r="BB96" s="212" t="e">
        <f ca="1">IF(BB$3="分類不明", 計算_移輸出入額!$BG97, BB$133*計算_投入係数表!BB96)</f>
        <v>#DIV/0!</v>
      </c>
      <c r="BC96" s="212" t="e">
        <f ca="1">IF(BC$3="分類不明", 計算_移輸出入額!$BG97, BC$133*計算_投入係数表!BC96)</f>
        <v>#DIV/0!</v>
      </c>
      <c r="BD96" s="212" t="e">
        <f ca="1">IF(BD$3="分類不明", 計算_移輸出入額!$BG97, BD$133*計算_投入係数表!BD96)</f>
        <v>#DIV/0!</v>
      </c>
      <c r="BE96" s="212" t="e">
        <f ca="1">IF(BE$3="分類不明", 計算_移輸出入額!$BG97, BE$133*計算_投入係数表!BE96)</f>
        <v>#DIV/0!</v>
      </c>
      <c r="BF96" s="212" t="e">
        <f ca="1">IF(BF$3="分類不明", 計算_移輸出入額!$BG97, BF$133*計算_投入係数表!BF96)</f>
        <v>#DIV/0!</v>
      </c>
      <c r="BG96" s="212" t="e">
        <f ca="1">IF(BG$3="分類不明", 計算_移輸出入額!$BG97, BG$133*計算_投入係数表!BG96)</f>
        <v>#DIV/0!</v>
      </c>
      <c r="BH96" s="212" t="e">
        <f ca="1">IF(BH$3="分類不明", 計算_移輸出入額!$BG97, BH$133*計算_投入係数表!BH96)</f>
        <v>#DIV/0!</v>
      </c>
      <c r="BI96" s="212" t="e">
        <f ca="1">IF(BI$3="分類不明", 計算_移輸出入額!$BG97, BI$133*計算_投入係数表!BI96)</f>
        <v>#DIV/0!</v>
      </c>
      <c r="BJ96" s="212" t="e">
        <f ca="1">IF(BJ$3="分類不明", 計算_移輸出入額!$BG97, BJ$133*計算_投入係数表!BJ96)</f>
        <v>#DIV/0!</v>
      </c>
      <c r="BK96" s="212" t="e">
        <f ca="1">IF(BK$3="分類不明", 計算_移輸出入額!$BG97, BK$133*計算_投入係数表!BK96)</f>
        <v>#DIV/0!</v>
      </c>
      <c r="BL96" s="212" t="e">
        <f ca="1">IF(BL$3="分類不明", 計算_移輸出入額!$BG97, BL$133*計算_投入係数表!BL96)</f>
        <v>#DIV/0!</v>
      </c>
      <c r="BM96" s="212" t="e">
        <f ca="1">IF(BM$3="分類不明", 計算_移輸出入額!$BG97, BM$133*計算_投入係数表!BM96)</f>
        <v>#DIV/0!</v>
      </c>
      <c r="BN96" s="212" t="e">
        <f ca="1">IF(BN$3="分類不明", 計算_移輸出入額!$BG97, BN$133*計算_投入係数表!BN96)</f>
        <v>#DIV/0!</v>
      </c>
      <c r="BO96" s="212" t="e">
        <f ca="1">IF(BO$3="分類不明", 計算_移輸出入額!$BG97, BO$133*計算_投入係数表!BO96)</f>
        <v>#DIV/0!</v>
      </c>
      <c r="BP96" s="212" t="e">
        <f ca="1">IF(BP$3="分類不明", 計算_移輸出入額!$BG97, BP$133*計算_投入係数表!BP96)</f>
        <v>#DIV/0!</v>
      </c>
      <c r="BQ96" s="212" t="e">
        <f ca="1">IF(BQ$3="分類不明", 計算_移輸出入額!$BG97, BQ$133*計算_投入係数表!BQ96)</f>
        <v>#DIV/0!</v>
      </c>
      <c r="BR96" s="212" t="e">
        <f ca="1">IF(BR$3="分類不明", 計算_移輸出入額!$BG97, BR$133*計算_投入係数表!BR96)</f>
        <v>#DIV/0!</v>
      </c>
      <c r="BS96" s="212" t="e">
        <f ca="1">IF(BS$3="分類不明", 計算_移輸出入額!$BG97, BS$133*計算_投入係数表!BS96)</f>
        <v>#DIV/0!</v>
      </c>
      <c r="BT96" s="212" t="e">
        <f ca="1">IF(BT$3="分類不明", 計算_移輸出入額!$BG97, BT$133*計算_投入係数表!BT96)</f>
        <v>#DIV/0!</v>
      </c>
      <c r="BU96" s="212" t="e">
        <f ca="1">IF(BU$3="分類不明", 計算_移輸出入額!$BG97, BU$133*計算_投入係数表!BU96)</f>
        <v>#DIV/0!</v>
      </c>
      <c r="BV96" s="212" t="e">
        <f ca="1">IF(BV$3="分類不明", 計算_移輸出入額!$BG97, BV$133*計算_投入係数表!BV96)</f>
        <v>#DIV/0!</v>
      </c>
      <c r="BW96" s="212" t="e">
        <f ca="1">IF(BW$3="分類不明", 計算_移輸出入額!$BG97, BW$133*計算_投入係数表!BW96)</f>
        <v>#DIV/0!</v>
      </c>
      <c r="BX96" s="212" t="e">
        <f ca="1">IF(BX$3="分類不明", 計算_移輸出入額!$BG97, BX$133*計算_投入係数表!BX96)</f>
        <v>#DIV/0!</v>
      </c>
      <c r="BY96" s="212" t="e">
        <f ca="1">IF(BY$3="分類不明", 計算_移輸出入額!$BG97, BY$133*計算_投入係数表!BY96)</f>
        <v>#DIV/0!</v>
      </c>
      <c r="BZ96" s="212" t="e">
        <f ca="1">IF(BZ$3="分類不明", 計算_移輸出入額!$BG97, BZ$133*計算_投入係数表!BZ96)</f>
        <v>#DIV/0!</v>
      </c>
      <c r="CA96" s="212" t="e">
        <f ca="1">IF(CA$3="分類不明", 計算_移輸出入額!$BG97, CA$133*計算_投入係数表!CA96)</f>
        <v>#DIV/0!</v>
      </c>
      <c r="CB96" s="212" t="e">
        <f ca="1">IF(CB$3="分類不明", 計算_移輸出入額!$BG97, CB$133*計算_投入係数表!CB96)</f>
        <v>#DIV/0!</v>
      </c>
      <c r="CC96" s="212" t="e">
        <f ca="1">IF(CC$3="分類不明", 計算_移輸出入額!$BG97, CC$133*計算_投入係数表!CC96)</f>
        <v>#DIV/0!</v>
      </c>
      <c r="CD96" s="212" t="e">
        <f ca="1">IF(CD$3="分類不明", 計算_移輸出入額!$BG97, CD$133*計算_投入係数表!CD96)</f>
        <v>#DIV/0!</v>
      </c>
      <c r="CE96" s="212" t="e">
        <f ca="1">IF(CE$3="分類不明", 計算_移輸出入額!$BG97, CE$133*計算_投入係数表!CE96)</f>
        <v>#DIV/0!</v>
      </c>
      <c r="CF96" s="212" t="e">
        <f ca="1">IF(CF$3="分類不明", 計算_移輸出入額!$BG97, CF$133*計算_投入係数表!CF96)</f>
        <v>#DIV/0!</v>
      </c>
      <c r="CG96" s="212" t="e">
        <f ca="1">IF(CG$3="分類不明", 計算_移輸出入額!$BG97, CG$133*計算_投入係数表!CG96)</f>
        <v>#DIV/0!</v>
      </c>
      <c r="CH96" s="212" t="e">
        <f ca="1">IF(CH$3="分類不明", 計算_移輸出入額!$BG97, CH$133*計算_投入係数表!CH96)</f>
        <v>#DIV/0!</v>
      </c>
      <c r="CI96" s="212" t="e">
        <f ca="1">IF(CI$3="分類不明", 計算_移輸出入額!$BG97, CI$133*計算_投入係数表!CI96)</f>
        <v>#DIV/0!</v>
      </c>
      <c r="CJ96" s="212" t="e">
        <f ca="1">IF(CJ$3="分類不明", 計算_移輸出入額!$BG97, CJ$133*計算_投入係数表!CJ96)</f>
        <v>#DIV/0!</v>
      </c>
      <c r="CK96" s="212" t="e">
        <f ca="1">IF(CK$3="分類不明", 計算_移輸出入額!$BG97, CK$133*計算_投入係数表!CK96)</f>
        <v>#DIV/0!</v>
      </c>
      <c r="CL96" s="212" t="e">
        <f ca="1">IF(CL$3="分類不明", 計算_移輸出入額!$BG97, CL$133*計算_投入係数表!CL96)</f>
        <v>#DIV/0!</v>
      </c>
      <c r="CM96" s="212" t="e">
        <f ca="1">IF(CM$3="分類不明", 計算_移輸出入額!$BG97, CM$133*計算_投入係数表!CM96)</f>
        <v>#DIV/0!</v>
      </c>
      <c r="CN96" s="212" t="e">
        <f ca="1">IF(CN$3="分類不明", 計算_移輸出入額!$BG97, CN$133*計算_投入係数表!CN96)</f>
        <v>#DIV/0!</v>
      </c>
      <c r="CO96" s="212" t="e">
        <f ca="1">IF(CO$3="分類不明", 計算_移輸出入額!$BG97, CO$133*計算_投入係数表!CO96)</f>
        <v>#DIV/0!</v>
      </c>
      <c r="CP96" s="212" t="e">
        <f ca="1">IF(CP$3="分類不明", 計算_移輸出入額!$BG97, CP$133*計算_投入係数表!CP96)</f>
        <v>#DIV/0!</v>
      </c>
      <c r="CQ96" s="212" t="e">
        <f ca="1">IF(CQ$3="分類不明", 計算_移輸出入額!$BG97, CQ$133*計算_投入係数表!CQ96)</f>
        <v>#DIV/0!</v>
      </c>
      <c r="CR96" s="212" t="e">
        <f ca="1">IF(CR$3="分類不明", 計算_移輸出入額!$BG97, CR$133*計算_投入係数表!CR96)</f>
        <v>#DIV/0!</v>
      </c>
      <c r="CS96" s="212" t="e">
        <f ca="1">IF(CS$3="分類不明", 計算_移輸出入額!$BG97, CS$133*計算_投入係数表!CS96)</f>
        <v>#DIV/0!</v>
      </c>
      <c r="CT96" s="212" t="e">
        <f ca="1">IF(CT$3="分類不明", 計算_移輸出入額!$BG97, CT$133*計算_投入係数表!CT96)</f>
        <v>#DIV/0!</v>
      </c>
      <c r="CU96" s="212" t="e">
        <f ca="1">IF(CU$3="分類不明", 計算_移輸出入額!$BG97, CU$133*計算_投入係数表!CU96)</f>
        <v>#DIV/0!</v>
      </c>
      <c r="CV96" s="212" t="e">
        <f ca="1">IF(CV$3="分類不明", 計算_移輸出入額!$BG97, CV$133*計算_投入係数表!CV96)</f>
        <v>#DIV/0!</v>
      </c>
      <c r="CW96" s="212" t="e">
        <f ca="1">IF(CW$3="分類不明", 計算_移輸出入額!$BG97, CW$133*計算_投入係数表!CW96)</f>
        <v>#DIV/0!</v>
      </c>
      <c r="CX96" s="212" t="e">
        <f ca="1">IF(CX$3="分類不明", 計算_移輸出入額!$BG97, CX$133*計算_投入係数表!CX96)</f>
        <v>#DIV/0!</v>
      </c>
      <c r="CY96" s="212" t="e">
        <f ca="1">IF(CY$3="分類不明", 計算_移輸出入額!$BG97, CY$133*計算_投入係数表!CY96)</f>
        <v>#DIV/0!</v>
      </c>
      <c r="CZ96" s="212" t="e">
        <f ca="1">IF(CZ$3="分類不明", 計算_移輸出入額!$BG97, CZ$133*計算_投入係数表!CZ96)</f>
        <v>#DIV/0!</v>
      </c>
      <c r="DA96" s="212" t="e">
        <f ca="1">IF(DA$3="分類不明", 計算_移輸出入額!$BG97, DA$133*計算_投入係数表!DA96)</f>
        <v>#DIV/0!</v>
      </c>
      <c r="DB96" s="212" t="e">
        <f ca="1">IF(DB$3="分類不明", 計算_移輸出入額!$BG97, DB$133*計算_投入係数表!DB96)</f>
        <v>#DIV/0!</v>
      </c>
      <c r="DC96" s="212" t="e">
        <f ca="1">IF(DC$3="分類不明", 計算_移輸出入額!$BG97, DC$133*計算_投入係数表!DC96)</f>
        <v>#DIV/0!</v>
      </c>
      <c r="DD96" s="212" t="e">
        <f ca="1">IF(DD$3="分類不明", 計算_移輸出入額!$BG97, DD$133*計算_投入係数表!DD96)</f>
        <v>#DIV/0!</v>
      </c>
      <c r="DE96" s="212" t="e">
        <f ca="1">IF(DE$3="分類不明", 計算_移輸出入額!$BG97, DE$133*計算_投入係数表!DE96)</f>
        <v>#DIV/0!</v>
      </c>
      <c r="DF96" s="212" t="e">
        <f ca="1">IF(DF$3="分類不明", 計算_移輸出入額!$BG97, DF$133*計算_投入係数表!DF96)</f>
        <v>#DIV/0!</v>
      </c>
      <c r="DG96" s="212" t="e">
        <f ca="1">IF(DG$3="分類不明", 計算_移輸出入額!$BG97, DG$133*計算_投入係数表!DG96)</f>
        <v>#DIV/0!</v>
      </c>
      <c r="DH96" s="212" t="e">
        <f ca="1">IF(DH$3="分類不明", 計算_移輸出入額!$BG97, DH$133*計算_投入係数表!DH96)</f>
        <v>#DIV/0!</v>
      </c>
      <c r="DI96" s="212" t="e">
        <f ca="1">IF(DI$3="分類不明", 計算_移輸出入額!$BG97, DI$133*計算_投入係数表!DI96)</f>
        <v>#DIV/0!</v>
      </c>
      <c r="DJ96" s="212" t="e">
        <f ca="1">IF(DJ$3="分類不明", 計算_移輸出入額!$BG97, DJ$133*計算_投入係数表!DJ96)</f>
        <v>#DIV/0!</v>
      </c>
      <c r="DK96" s="212" t="e">
        <f ca="1">IF(DK$3="分類不明", 計算_移輸出入額!$BG97, DK$133*計算_投入係数表!DK96)</f>
        <v>#DIV/0!</v>
      </c>
      <c r="DL96" s="212" t="e">
        <f ca="1">IF(DL$3="分類不明", 計算_移輸出入額!$BG97, DL$133*計算_投入係数表!DL96)</f>
        <v>#DIV/0!</v>
      </c>
      <c r="DM96" s="212" t="e">
        <f ca="1">IF(DM$3="分類不明", 計算_移輸出入額!$BG97, DM$133*計算_投入係数表!DM96)</f>
        <v>#DIV/0!</v>
      </c>
      <c r="DN96" s="212" t="e">
        <f ca="1">IF(DN$3="分類不明", 計算_移輸出入額!$BG97, DN$133*計算_投入係数表!DN96)</f>
        <v>#DIV/0!</v>
      </c>
      <c r="DO96" s="212" t="e">
        <f ca="1">IF(DO$3="分類不明", 計算_移輸出入額!$BG97, DO$133*計算_投入係数表!DO96)</f>
        <v>#DIV/0!</v>
      </c>
      <c r="DP96" s="212" t="e">
        <f ca="1">IF(DP$3="分類不明", 計算_移輸出入額!$BG97, DP$133*計算_投入係数表!DP96)</f>
        <v>#DIV/0!</v>
      </c>
      <c r="DQ96" s="212" t="e">
        <f ca="1">IF(DQ$3="分類不明", 計算_移輸出入額!$BG97, DQ$133*計算_投入係数表!DQ96)</f>
        <v>#DIV/0!</v>
      </c>
      <c r="DR96" s="212" t="e">
        <f ca="1">IF(DR$3="分類不明", 計算_移輸出入額!$BG97, DR$133*計算_投入係数表!DR96)</f>
        <v>#DIV/0!</v>
      </c>
      <c r="DS96" s="212" t="e">
        <f ca="1">IF(DS$3="分類不明", 計算_移輸出入額!$BG97, DS$133*計算_投入係数表!DS96)</f>
        <v>#DIV/0!</v>
      </c>
      <c r="DT96" s="213">
        <f t="shared" ca="1" si="7"/>
        <v>0</v>
      </c>
      <c r="DU96" s="214">
        <f>計算_基本取引表_調整前!DU96</f>
        <v>0</v>
      </c>
      <c r="DV96" s="214">
        <f>IF($C96="分類不明", 計算_基本取引表_調整前!DV96+_xlfn.AGGREGATE(9,6,計算_移輸出入額!$BF$5:$BF$124), 計算_基本取引表_調整前!DV96)</f>
        <v>0</v>
      </c>
      <c r="DW96" s="214">
        <f>計算_基本取引表_調整前!DW96</f>
        <v>0</v>
      </c>
      <c r="DX96" s="214">
        <f>計算_基本取引表_調整前!DX96</f>
        <v>0</v>
      </c>
      <c r="DY96" s="214">
        <f>計算_基本取引表_調整前!DY96</f>
        <v>0</v>
      </c>
      <c r="DZ96" s="214">
        <f>計算_基本取引表_調整前!DZ96</f>
        <v>0</v>
      </c>
      <c r="EA96" s="214" t="e">
        <f>計算_基本取引表_調整前!EA96</f>
        <v>#DIV/0!</v>
      </c>
      <c r="EB96" s="735">
        <f ca="1">IFERROR(SUMIF(振分, $C96, 入力_北海道基本取引表!EB$4:EB$124)*($EE96/SUMIF(振分, $C96, 入力_北海道基本取引表!$EG$4:$EG$107)), 0)</f>
        <v>0</v>
      </c>
      <c r="EC96" s="215" t="e">
        <f t="shared" si="8"/>
        <v>#DIV/0!</v>
      </c>
      <c r="ED96" s="216" t="e">
        <f t="shared" ca="1" si="9"/>
        <v>#DIV/0!</v>
      </c>
      <c r="EE96" s="214" t="e">
        <f ca="1"/>
        <v>#DIV/0!</v>
      </c>
      <c r="EF96" s="216" t="e">
        <f t="shared" ca="1" si="10"/>
        <v>#DIV/0!</v>
      </c>
      <c r="EG96" s="216" t="e">
        <f t="shared" ca="1" si="6"/>
        <v>#DIV/0!</v>
      </c>
      <c r="EH96" s="214" t="e">
        <f ca="1"/>
        <v>#DIV/0!</v>
      </c>
      <c r="EI96" s="216" t="e">
        <f t="shared" ca="1" si="11"/>
        <v>#DIV/0!</v>
      </c>
      <c r="EJ96" s="216" t="e">
        <f ca="1"/>
        <v>#DIV/0!</v>
      </c>
      <c r="EK96" s="215"/>
    </row>
    <row r="97" spans="2:141" s="6" customFormat="1" ht="15.75" hidden="1" customHeight="1" x14ac:dyDescent="0.25">
      <c r="B97" s="53">
        <v>94</v>
      </c>
      <c r="C97" s="192" t="str">
        <v>-</v>
      </c>
      <c r="D97" s="211">
        <f ca="1">IF(D$3="分類不明", 計算_移輸出入額!$BG98, D$133*計算_投入係数表!D97)</f>
        <v>0</v>
      </c>
      <c r="E97" s="212">
        <f ca="1">IF(E$3="分類不明", 計算_移輸出入額!$BG98, E$133*計算_投入係数表!E97)</f>
        <v>0</v>
      </c>
      <c r="F97" s="212">
        <f ca="1">IF(F$3="分類不明", 計算_移輸出入額!$BG98, F$133*計算_投入係数表!F97)</f>
        <v>0</v>
      </c>
      <c r="G97" s="212">
        <f ca="1">IF(G$3="分類不明", 計算_移輸出入額!$BG98, G$133*計算_投入係数表!G97)</f>
        <v>0</v>
      </c>
      <c r="H97" s="212">
        <f ca="1">IF(H$3="分類不明", 計算_移輸出入額!$BG98, H$133*計算_投入係数表!H97)</f>
        <v>0</v>
      </c>
      <c r="I97" s="212">
        <f ca="1">IF(I$3="分類不明", 計算_移輸出入額!$BG98, I$133*計算_投入係数表!I97)</f>
        <v>0</v>
      </c>
      <c r="J97" s="212">
        <f ca="1">IF(J$3="分類不明", 計算_移輸出入額!$BG98, J$133*計算_投入係数表!J97)</f>
        <v>0</v>
      </c>
      <c r="K97" s="212">
        <f ca="1">IF(K$3="分類不明", 計算_移輸出入額!$BG98, K$133*計算_投入係数表!K97)</f>
        <v>0</v>
      </c>
      <c r="L97" s="212">
        <f ca="1">IF(L$3="分類不明", 計算_移輸出入額!$BG98, L$133*計算_投入係数表!L97)</f>
        <v>0</v>
      </c>
      <c r="M97" s="212">
        <f ca="1">IF(M$3="分類不明", 計算_移輸出入額!$BG98, M$133*計算_投入係数表!M97)</f>
        <v>0</v>
      </c>
      <c r="N97" s="212">
        <f ca="1">IF(N$3="分類不明", 計算_移輸出入額!$BG98, N$133*計算_投入係数表!N97)</f>
        <v>0</v>
      </c>
      <c r="O97" s="212">
        <f ca="1">IF(O$3="分類不明", 計算_移輸出入額!$BG98, O$133*計算_投入係数表!O97)</f>
        <v>0</v>
      </c>
      <c r="P97" s="212" t="e">
        <f ca="1">IF(P$3="分類不明", 計算_移輸出入額!$BG98, P$133*計算_投入係数表!P97)</f>
        <v>#DIV/0!</v>
      </c>
      <c r="Q97" s="212" t="e">
        <f ca="1">IF(Q$3="分類不明", 計算_移輸出入額!$BG98, Q$133*計算_投入係数表!Q97)</f>
        <v>#DIV/0!</v>
      </c>
      <c r="R97" s="212" t="e">
        <f ca="1">IF(R$3="分類不明", 計算_移輸出入額!$BG98, R$133*計算_投入係数表!R97)</f>
        <v>#DIV/0!</v>
      </c>
      <c r="S97" s="212" t="e">
        <f ca="1">IF(S$3="分類不明", 計算_移輸出入額!$BG98, S$133*計算_投入係数表!S97)</f>
        <v>#DIV/0!</v>
      </c>
      <c r="T97" s="212" t="e">
        <f ca="1">IF(T$3="分類不明", 計算_移輸出入額!$BG98, T$133*計算_投入係数表!T97)</f>
        <v>#DIV/0!</v>
      </c>
      <c r="U97" s="212" t="e">
        <f ca="1">IF(U$3="分類不明", 計算_移輸出入額!$BG98, U$133*計算_投入係数表!U97)</f>
        <v>#DIV/0!</v>
      </c>
      <c r="V97" s="212" t="e">
        <f ca="1">IF(V$3="分類不明", 計算_移輸出入額!$BG98, V$133*計算_投入係数表!V97)</f>
        <v>#DIV/0!</v>
      </c>
      <c r="W97" s="212" t="e">
        <f ca="1">IF(W$3="分類不明", 計算_移輸出入額!$BG98, W$133*計算_投入係数表!W97)</f>
        <v>#DIV/0!</v>
      </c>
      <c r="X97" s="212" t="e">
        <f ca="1">IF(X$3="分類不明", 計算_移輸出入額!$BG98, X$133*計算_投入係数表!X97)</f>
        <v>#DIV/0!</v>
      </c>
      <c r="Y97" s="212" t="e">
        <f ca="1">IF(Y$3="分類不明", 計算_移輸出入額!$BG98, Y$133*計算_投入係数表!Y97)</f>
        <v>#DIV/0!</v>
      </c>
      <c r="Z97" s="212" t="e">
        <f ca="1">IF(Z$3="分類不明", 計算_移輸出入額!$BG98, Z$133*計算_投入係数表!Z97)</f>
        <v>#DIV/0!</v>
      </c>
      <c r="AA97" s="212" t="e">
        <f ca="1">IF(AA$3="分類不明", 計算_移輸出入額!$BG98, AA$133*計算_投入係数表!AA97)</f>
        <v>#DIV/0!</v>
      </c>
      <c r="AB97" s="212" t="e">
        <f ca="1">IF(AB$3="分類不明", 計算_移輸出入額!$BG98, AB$133*計算_投入係数表!AB97)</f>
        <v>#DIV/0!</v>
      </c>
      <c r="AC97" s="212" t="e">
        <f ca="1">IF(AC$3="分類不明", 計算_移輸出入額!$BG98, AC$133*計算_投入係数表!AC97)</f>
        <v>#DIV/0!</v>
      </c>
      <c r="AD97" s="212" t="e">
        <f ca="1">IF(AD$3="分類不明", 計算_移輸出入額!$BG98, AD$133*計算_投入係数表!AD97)</f>
        <v>#DIV/0!</v>
      </c>
      <c r="AE97" s="212" t="e">
        <f ca="1">IF(AE$3="分類不明", 計算_移輸出入額!$BG98, AE$133*計算_投入係数表!AE97)</f>
        <v>#DIV/0!</v>
      </c>
      <c r="AF97" s="212" t="e">
        <f ca="1">IF(AF$3="分類不明", 計算_移輸出入額!$BG98, AF$133*計算_投入係数表!AF97)</f>
        <v>#DIV/0!</v>
      </c>
      <c r="AG97" s="212" t="e">
        <f ca="1">IF(AG$3="分類不明", 計算_移輸出入額!$BG98, AG$133*計算_投入係数表!AG97)</f>
        <v>#DIV/0!</v>
      </c>
      <c r="AH97" s="212" t="e">
        <f ca="1">IF(AH$3="分類不明", 計算_移輸出入額!$BG98, AH$133*計算_投入係数表!AH97)</f>
        <v>#DIV/0!</v>
      </c>
      <c r="AI97" s="212" t="e">
        <f ca="1">IF(AI$3="分類不明", 計算_移輸出入額!$BG98, AI$133*計算_投入係数表!AI97)</f>
        <v>#DIV/0!</v>
      </c>
      <c r="AJ97" s="212" t="e">
        <f ca="1">IF(AJ$3="分類不明", 計算_移輸出入額!$BG98, AJ$133*計算_投入係数表!AJ97)</f>
        <v>#DIV/0!</v>
      </c>
      <c r="AK97" s="212" t="e">
        <f ca="1">IF(AK$3="分類不明", 計算_移輸出入額!$BG98, AK$133*計算_投入係数表!AK97)</f>
        <v>#DIV/0!</v>
      </c>
      <c r="AL97" s="212" t="e">
        <f ca="1">IF(AL$3="分類不明", 計算_移輸出入額!$BG98, AL$133*計算_投入係数表!AL97)</f>
        <v>#DIV/0!</v>
      </c>
      <c r="AM97" s="212" t="e">
        <f ca="1">IF(AM$3="分類不明", 計算_移輸出入額!$BG98, AM$133*計算_投入係数表!AM97)</f>
        <v>#DIV/0!</v>
      </c>
      <c r="AN97" s="212" t="e">
        <f ca="1">IF(AN$3="分類不明", 計算_移輸出入額!$BG98, AN$133*計算_投入係数表!AN97)</f>
        <v>#DIV/0!</v>
      </c>
      <c r="AO97" s="212" t="e">
        <f ca="1">IF(AO$3="分類不明", 計算_移輸出入額!$BG98, AO$133*計算_投入係数表!AO97)</f>
        <v>#DIV/0!</v>
      </c>
      <c r="AP97" s="212" t="e">
        <f ca="1">IF(AP$3="分類不明", 計算_移輸出入額!$BG98, AP$133*計算_投入係数表!AP97)</f>
        <v>#DIV/0!</v>
      </c>
      <c r="AQ97" s="212" t="e">
        <f ca="1">IF(AQ$3="分類不明", 計算_移輸出入額!$BG98, AQ$133*計算_投入係数表!AQ97)</f>
        <v>#DIV/0!</v>
      </c>
      <c r="AR97" s="212" t="e">
        <f ca="1">IF(AR$3="分類不明", 計算_移輸出入額!$BG98, AR$133*計算_投入係数表!AR97)</f>
        <v>#DIV/0!</v>
      </c>
      <c r="AS97" s="212" t="e">
        <f ca="1">IF(AS$3="分類不明", 計算_移輸出入額!$BG98, AS$133*計算_投入係数表!AS97)</f>
        <v>#DIV/0!</v>
      </c>
      <c r="AT97" s="212" t="e">
        <f ca="1">IF(AT$3="分類不明", 計算_移輸出入額!$BG98, AT$133*計算_投入係数表!AT97)</f>
        <v>#DIV/0!</v>
      </c>
      <c r="AU97" s="212" t="e">
        <f ca="1">IF(AU$3="分類不明", 計算_移輸出入額!$BG98, AU$133*計算_投入係数表!AU97)</f>
        <v>#DIV/0!</v>
      </c>
      <c r="AV97" s="212" t="e">
        <f ca="1">IF(AV$3="分類不明", 計算_移輸出入額!$BG98, AV$133*計算_投入係数表!AV97)</f>
        <v>#DIV/0!</v>
      </c>
      <c r="AW97" s="212" t="e">
        <f ca="1">IF(AW$3="分類不明", 計算_移輸出入額!$BG98, AW$133*計算_投入係数表!AW97)</f>
        <v>#DIV/0!</v>
      </c>
      <c r="AX97" s="212" t="e">
        <f ca="1">IF(AX$3="分類不明", 計算_移輸出入額!$BG98, AX$133*計算_投入係数表!AX97)</f>
        <v>#DIV/0!</v>
      </c>
      <c r="AY97" s="212" t="e">
        <f ca="1">IF(AY$3="分類不明", 計算_移輸出入額!$BG98, AY$133*計算_投入係数表!AY97)</f>
        <v>#DIV/0!</v>
      </c>
      <c r="AZ97" s="212" t="e">
        <f ca="1">IF(AZ$3="分類不明", 計算_移輸出入額!$BG98, AZ$133*計算_投入係数表!AZ97)</f>
        <v>#DIV/0!</v>
      </c>
      <c r="BA97" s="212" t="e">
        <f ca="1">IF(BA$3="分類不明", 計算_移輸出入額!$BG98, BA$133*計算_投入係数表!BA97)</f>
        <v>#DIV/0!</v>
      </c>
      <c r="BB97" s="212" t="e">
        <f ca="1">IF(BB$3="分類不明", 計算_移輸出入額!$BG98, BB$133*計算_投入係数表!BB97)</f>
        <v>#DIV/0!</v>
      </c>
      <c r="BC97" s="212" t="e">
        <f ca="1">IF(BC$3="分類不明", 計算_移輸出入額!$BG98, BC$133*計算_投入係数表!BC97)</f>
        <v>#DIV/0!</v>
      </c>
      <c r="BD97" s="212" t="e">
        <f ca="1">IF(BD$3="分類不明", 計算_移輸出入額!$BG98, BD$133*計算_投入係数表!BD97)</f>
        <v>#DIV/0!</v>
      </c>
      <c r="BE97" s="212" t="e">
        <f ca="1">IF(BE$3="分類不明", 計算_移輸出入額!$BG98, BE$133*計算_投入係数表!BE97)</f>
        <v>#DIV/0!</v>
      </c>
      <c r="BF97" s="212" t="e">
        <f ca="1">IF(BF$3="分類不明", 計算_移輸出入額!$BG98, BF$133*計算_投入係数表!BF97)</f>
        <v>#DIV/0!</v>
      </c>
      <c r="BG97" s="212" t="e">
        <f ca="1">IF(BG$3="分類不明", 計算_移輸出入額!$BG98, BG$133*計算_投入係数表!BG97)</f>
        <v>#DIV/0!</v>
      </c>
      <c r="BH97" s="212" t="e">
        <f ca="1">IF(BH$3="分類不明", 計算_移輸出入額!$BG98, BH$133*計算_投入係数表!BH97)</f>
        <v>#DIV/0!</v>
      </c>
      <c r="BI97" s="212" t="e">
        <f ca="1">IF(BI$3="分類不明", 計算_移輸出入額!$BG98, BI$133*計算_投入係数表!BI97)</f>
        <v>#DIV/0!</v>
      </c>
      <c r="BJ97" s="212" t="e">
        <f ca="1">IF(BJ$3="分類不明", 計算_移輸出入額!$BG98, BJ$133*計算_投入係数表!BJ97)</f>
        <v>#DIV/0!</v>
      </c>
      <c r="BK97" s="212" t="e">
        <f ca="1">IF(BK$3="分類不明", 計算_移輸出入額!$BG98, BK$133*計算_投入係数表!BK97)</f>
        <v>#DIV/0!</v>
      </c>
      <c r="BL97" s="212" t="e">
        <f ca="1">IF(BL$3="分類不明", 計算_移輸出入額!$BG98, BL$133*計算_投入係数表!BL97)</f>
        <v>#DIV/0!</v>
      </c>
      <c r="BM97" s="212" t="e">
        <f ca="1">IF(BM$3="分類不明", 計算_移輸出入額!$BG98, BM$133*計算_投入係数表!BM97)</f>
        <v>#DIV/0!</v>
      </c>
      <c r="BN97" s="212" t="e">
        <f ca="1">IF(BN$3="分類不明", 計算_移輸出入額!$BG98, BN$133*計算_投入係数表!BN97)</f>
        <v>#DIV/0!</v>
      </c>
      <c r="BO97" s="212" t="e">
        <f ca="1">IF(BO$3="分類不明", 計算_移輸出入額!$BG98, BO$133*計算_投入係数表!BO97)</f>
        <v>#DIV/0!</v>
      </c>
      <c r="BP97" s="212" t="e">
        <f ca="1">IF(BP$3="分類不明", 計算_移輸出入額!$BG98, BP$133*計算_投入係数表!BP97)</f>
        <v>#DIV/0!</v>
      </c>
      <c r="BQ97" s="212" t="e">
        <f ca="1">IF(BQ$3="分類不明", 計算_移輸出入額!$BG98, BQ$133*計算_投入係数表!BQ97)</f>
        <v>#DIV/0!</v>
      </c>
      <c r="BR97" s="212" t="e">
        <f ca="1">IF(BR$3="分類不明", 計算_移輸出入額!$BG98, BR$133*計算_投入係数表!BR97)</f>
        <v>#DIV/0!</v>
      </c>
      <c r="BS97" s="212" t="e">
        <f ca="1">IF(BS$3="分類不明", 計算_移輸出入額!$BG98, BS$133*計算_投入係数表!BS97)</f>
        <v>#DIV/0!</v>
      </c>
      <c r="BT97" s="212" t="e">
        <f ca="1">IF(BT$3="分類不明", 計算_移輸出入額!$BG98, BT$133*計算_投入係数表!BT97)</f>
        <v>#DIV/0!</v>
      </c>
      <c r="BU97" s="212" t="e">
        <f ca="1">IF(BU$3="分類不明", 計算_移輸出入額!$BG98, BU$133*計算_投入係数表!BU97)</f>
        <v>#DIV/0!</v>
      </c>
      <c r="BV97" s="212" t="e">
        <f ca="1">IF(BV$3="分類不明", 計算_移輸出入額!$BG98, BV$133*計算_投入係数表!BV97)</f>
        <v>#DIV/0!</v>
      </c>
      <c r="BW97" s="212" t="e">
        <f ca="1">IF(BW$3="分類不明", 計算_移輸出入額!$BG98, BW$133*計算_投入係数表!BW97)</f>
        <v>#DIV/0!</v>
      </c>
      <c r="BX97" s="212" t="e">
        <f ca="1">IF(BX$3="分類不明", 計算_移輸出入額!$BG98, BX$133*計算_投入係数表!BX97)</f>
        <v>#DIV/0!</v>
      </c>
      <c r="BY97" s="212" t="e">
        <f ca="1">IF(BY$3="分類不明", 計算_移輸出入額!$BG98, BY$133*計算_投入係数表!BY97)</f>
        <v>#DIV/0!</v>
      </c>
      <c r="BZ97" s="212" t="e">
        <f ca="1">IF(BZ$3="分類不明", 計算_移輸出入額!$BG98, BZ$133*計算_投入係数表!BZ97)</f>
        <v>#DIV/0!</v>
      </c>
      <c r="CA97" s="212" t="e">
        <f ca="1">IF(CA$3="分類不明", 計算_移輸出入額!$BG98, CA$133*計算_投入係数表!CA97)</f>
        <v>#DIV/0!</v>
      </c>
      <c r="CB97" s="212" t="e">
        <f ca="1">IF(CB$3="分類不明", 計算_移輸出入額!$BG98, CB$133*計算_投入係数表!CB97)</f>
        <v>#DIV/0!</v>
      </c>
      <c r="CC97" s="212" t="e">
        <f ca="1">IF(CC$3="分類不明", 計算_移輸出入額!$BG98, CC$133*計算_投入係数表!CC97)</f>
        <v>#DIV/0!</v>
      </c>
      <c r="CD97" s="212" t="e">
        <f ca="1">IF(CD$3="分類不明", 計算_移輸出入額!$BG98, CD$133*計算_投入係数表!CD97)</f>
        <v>#DIV/0!</v>
      </c>
      <c r="CE97" s="212" t="e">
        <f ca="1">IF(CE$3="分類不明", 計算_移輸出入額!$BG98, CE$133*計算_投入係数表!CE97)</f>
        <v>#DIV/0!</v>
      </c>
      <c r="CF97" s="212" t="e">
        <f ca="1">IF(CF$3="分類不明", 計算_移輸出入額!$BG98, CF$133*計算_投入係数表!CF97)</f>
        <v>#DIV/0!</v>
      </c>
      <c r="CG97" s="212" t="e">
        <f ca="1">IF(CG$3="分類不明", 計算_移輸出入額!$BG98, CG$133*計算_投入係数表!CG97)</f>
        <v>#DIV/0!</v>
      </c>
      <c r="CH97" s="212" t="e">
        <f ca="1">IF(CH$3="分類不明", 計算_移輸出入額!$BG98, CH$133*計算_投入係数表!CH97)</f>
        <v>#DIV/0!</v>
      </c>
      <c r="CI97" s="212" t="e">
        <f ca="1">IF(CI$3="分類不明", 計算_移輸出入額!$BG98, CI$133*計算_投入係数表!CI97)</f>
        <v>#DIV/0!</v>
      </c>
      <c r="CJ97" s="212" t="e">
        <f ca="1">IF(CJ$3="分類不明", 計算_移輸出入額!$BG98, CJ$133*計算_投入係数表!CJ97)</f>
        <v>#DIV/0!</v>
      </c>
      <c r="CK97" s="212" t="e">
        <f ca="1">IF(CK$3="分類不明", 計算_移輸出入額!$BG98, CK$133*計算_投入係数表!CK97)</f>
        <v>#DIV/0!</v>
      </c>
      <c r="CL97" s="212" t="e">
        <f ca="1">IF(CL$3="分類不明", 計算_移輸出入額!$BG98, CL$133*計算_投入係数表!CL97)</f>
        <v>#DIV/0!</v>
      </c>
      <c r="CM97" s="212" t="e">
        <f ca="1">IF(CM$3="分類不明", 計算_移輸出入額!$BG98, CM$133*計算_投入係数表!CM97)</f>
        <v>#DIV/0!</v>
      </c>
      <c r="CN97" s="212" t="e">
        <f ca="1">IF(CN$3="分類不明", 計算_移輸出入額!$BG98, CN$133*計算_投入係数表!CN97)</f>
        <v>#DIV/0!</v>
      </c>
      <c r="CO97" s="212" t="e">
        <f ca="1">IF(CO$3="分類不明", 計算_移輸出入額!$BG98, CO$133*計算_投入係数表!CO97)</f>
        <v>#DIV/0!</v>
      </c>
      <c r="CP97" s="212" t="e">
        <f ca="1">IF(CP$3="分類不明", 計算_移輸出入額!$BG98, CP$133*計算_投入係数表!CP97)</f>
        <v>#DIV/0!</v>
      </c>
      <c r="CQ97" s="212" t="e">
        <f ca="1">IF(CQ$3="分類不明", 計算_移輸出入額!$BG98, CQ$133*計算_投入係数表!CQ97)</f>
        <v>#DIV/0!</v>
      </c>
      <c r="CR97" s="212" t="e">
        <f ca="1">IF(CR$3="分類不明", 計算_移輸出入額!$BG98, CR$133*計算_投入係数表!CR97)</f>
        <v>#DIV/0!</v>
      </c>
      <c r="CS97" s="212" t="e">
        <f ca="1">IF(CS$3="分類不明", 計算_移輸出入額!$BG98, CS$133*計算_投入係数表!CS97)</f>
        <v>#DIV/0!</v>
      </c>
      <c r="CT97" s="212" t="e">
        <f ca="1">IF(CT$3="分類不明", 計算_移輸出入額!$BG98, CT$133*計算_投入係数表!CT97)</f>
        <v>#DIV/0!</v>
      </c>
      <c r="CU97" s="212" t="e">
        <f ca="1">IF(CU$3="分類不明", 計算_移輸出入額!$BG98, CU$133*計算_投入係数表!CU97)</f>
        <v>#DIV/0!</v>
      </c>
      <c r="CV97" s="212" t="e">
        <f ca="1">IF(CV$3="分類不明", 計算_移輸出入額!$BG98, CV$133*計算_投入係数表!CV97)</f>
        <v>#DIV/0!</v>
      </c>
      <c r="CW97" s="212" t="e">
        <f ca="1">IF(CW$3="分類不明", 計算_移輸出入額!$BG98, CW$133*計算_投入係数表!CW97)</f>
        <v>#DIV/0!</v>
      </c>
      <c r="CX97" s="212" t="e">
        <f ca="1">IF(CX$3="分類不明", 計算_移輸出入額!$BG98, CX$133*計算_投入係数表!CX97)</f>
        <v>#DIV/0!</v>
      </c>
      <c r="CY97" s="212" t="e">
        <f ca="1">IF(CY$3="分類不明", 計算_移輸出入額!$BG98, CY$133*計算_投入係数表!CY97)</f>
        <v>#DIV/0!</v>
      </c>
      <c r="CZ97" s="212" t="e">
        <f ca="1">IF(CZ$3="分類不明", 計算_移輸出入額!$BG98, CZ$133*計算_投入係数表!CZ97)</f>
        <v>#DIV/0!</v>
      </c>
      <c r="DA97" s="212" t="e">
        <f ca="1">IF(DA$3="分類不明", 計算_移輸出入額!$BG98, DA$133*計算_投入係数表!DA97)</f>
        <v>#DIV/0!</v>
      </c>
      <c r="DB97" s="212" t="e">
        <f ca="1">IF(DB$3="分類不明", 計算_移輸出入額!$BG98, DB$133*計算_投入係数表!DB97)</f>
        <v>#DIV/0!</v>
      </c>
      <c r="DC97" s="212" t="e">
        <f ca="1">IF(DC$3="分類不明", 計算_移輸出入額!$BG98, DC$133*計算_投入係数表!DC97)</f>
        <v>#DIV/0!</v>
      </c>
      <c r="DD97" s="212" t="e">
        <f ca="1">IF(DD$3="分類不明", 計算_移輸出入額!$BG98, DD$133*計算_投入係数表!DD97)</f>
        <v>#DIV/0!</v>
      </c>
      <c r="DE97" s="212" t="e">
        <f ca="1">IF(DE$3="分類不明", 計算_移輸出入額!$BG98, DE$133*計算_投入係数表!DE97)</f>
        <v>#DIV/0!</v>
      </c>
      <c r="DF97" s="212" t="e">
        <f ca="1">IF(DF$3="分類不明", 計算_移輸出入額!$BG98, DF$133*計算_投入係数表!DF97)</f>
        <v>#DIV/0!</v>
      </c>
      <c r="DG97" s="212" t="e">
        <f ca="1">IF(DG$3="分類不明", 計算_移輸出入額!$BG98, DG$133*計算_投入係数表!DG97)</f>
        <v>#DIV/0!</v>
      </c>
      <c r="DH97" s="212" t="e">
        <f ca="1">IF(DH$3="分類不明", 計算_移輸出入額!$BG98, DH$133*計算_投入係数表!DH97)</f>
        <v>#DIV/0!</v>
      </c>
      <c r="DI97" s="212" t="e">
        <f ca="1">IF(DI$3="分類不明", 計算_移輸出入額!$BG98, DI$133*計算_投入係数表!DI97)</f>
        <v>#DIV/0!</v>
      </c>
      <c r="DJ97" s="212" t="e">
        <f ca="1">IF(DJ$3="分類不明", 計算_移輸出入額!$BG98, DJ$133*計算_投入係数表!DJ97)</f>
        <v>#DIV/0!</v>
      </c>
      <c r="DK97" s="212" t="e">
        <f ca="1">IF(DK$3="分類不明", 計算_移輸出入額!$BG98, DK$133*計算_投入係数表!DK97)</f>
        <v>#DIV/0!</v>
      </c>
      <c r="DL97" s="212" t="e">
        <f ca="1">IF(DL$3="分類不明", 計算_移輸出入額!$BG98, DL$133*計算_投入係数表!DL97)</f>
        <v>#DIV/0!</v>
      </c>
      <c r="DM97" s="212" t="e">
        <f ca="1">IF(DM$3="分類不明", 計算_移輸出入額!$BG98, DM$133*計算_投入係数表!DM97)</f>
        <v>#DIV/0!</v>
      </c>
      <c r="DN97" s="212" t="e">
        <f ca="1">IF(DN$3="分類不明", 計算_移輸出入額!$BG98, DN$133*計算_投入係数表!DN97)</f>
        <v>#DIV/0!</v>
      </c>
      <c r="DO97" s="212" t="e">
        <f ca="1">IF(DO$3="分類不明", 計算_移輸出入額!$BG98, DO$133*計算_投入係数表!DO97)</f>
        <v>#DIV/0!</v>
      </c>
      <c r="DP97" s="212" t="e">
        <f ca="1">IF(DP$3="分類不明", 計算_移輸出入額!$BG98, DP$133*計算_投入係数表!DP97)</f>
        <v>#DIV/0!</v>
      </c>
      <c r="DQ97" s="212" t="e">
        <f ca="1">IF(DQ$3="分類不明", 計算_移輸出入額!$BG98, DQ$133*計算_投入係数表!DQ97)</f>
        <v>#DIV/0!</v>
      </c>
      <c r="DR97" s="212" t="e">
        <f ca="1">IF(DR$3="分類不明", 計算_移輸出入額!$BG98, DR$133*計算_投入係数表!DR97)</f>
        <v>#DIV/0!</v>
      </c>
      <c r="DS97" s="212" t="e">
        <f ca="1">IF(DS$3="分類不明", 計算_移輸出入額!$BG98, DS$133*計算_投入係数表!DS97)</f>
        <v>#DIV/0!</v>
      </c>
      <c r="DT97" s="213">
        <f t="shared" ca="1" si="7"/>
        <v>0</v>
      </c>
      <c r="DU97" s="214">
        <f>計算_基本取引表_調整前!DU97</f>
        <v>0</v>
      </c>
      <c r="DV97" s="214">
        <f>IF($C97="分類不明", 計算_基本取引表_調整前!DV97+_xlfn.AGGREGATE(9,6,計算_移輸出入額!$BF$5:$BF$124), 計算_基本取引表_調整前!DV97)</f>
        <v>0</v>
      </c>
      <c r="DW97" s="214">
        <f>計算_基本取引表_調整前!DW97</f>
        <v>0</v>
      </c>
      <c r="DX97" s="214">
        <f>計算_基本取引表_調整前!DX97</f>
        <v>0</v>
      </c>
      <c r="DY97" s="214">
        <f>計算_基本取引表_調整前!DY97</f>
        <v>0</v>
      </c>
      <c r="DZ97" s="214">
        <f>計算_基本取引表_調整前!DZ97</f>
        <v>0</v>
      </c>
      <c r="EA97" s="214" t="e">
        <f>計算_基本取引表_調整前!EA97</f>
        <v>#DIV/0!</v>
      </c>
      <c r="EB97" s="735">
        <f ca="1">IFERROR(SUMIF(振分, $C97, 入力_北海道基本取引表!EB$4:EB$124)*($EE97/SUMIF(振分, $C97, 入力_北海道基本取引表!$EG$4:$EG$107)), 0)</f>
        <v>0</v>
      </c>
      <c r="EC97" s="215" t="e">
        <f t="shared" si="8"/>
        <v>#DIV/0!</v>
      </c>
      <c r="ED97" s="216" t="e">
        <f t="shared" ca="1" si="9"/>
        <v>#DIV/0!</v>
      </c>
      <c r="EE97" s="214" t="e">
        <f ca="1"/>
        <v>#DIV/0!</v>
      </c>
      <c r="EF97" s="216" t="e">
        <f t="shared" ca="1" si="10"/>
        <v>#DIV/0!</v>
      </c>
      <c r="EG97" s="216" t="e">
        <f t="shared" ca="1" si="6"/>
        <v>#DIV/0!</v>
      </c>
      <c r="EH97" s="214" t="e">
        <f ca="1"/>
        <v>#DIV/0!</v>
      </c>
      <c r="EI97" s="216" t="e">
        <f t="shared" ca="1" si="11"/>
        <v>#DIV/0!</v>
      </c>
      <c r="EJ97" s="216" t="e">
        <f ca="1"/>
        <v>#DIV/0!</v>
      </c>
      <c r="EK97" s="215"/>
    </row>
    <row r="98" spans="2:141" s="6" customFormat="1" ht="15.75" hidden="1" customHeight="1" x14ac:dyDescent="0.25">
      <c r="B98" s="53">
        <v>95</v>
      </c>
      <c r="C98" s="192" t="str">
        <v>-</v>
      </c>
      <c r="D98" s="211">
        <f ca="1">IF(D$3="分類不明", 計算_移輸出入額!$BG99, D$133*計算_投入係数表!D98)</f>
        <v>0</v>
      </c>
      <c r="E98" s="212">
        <f ca="1">IF(E$3="分類不明", 計算_移輸出入額!$BG99, E$133*計算_投入係数表!E98)</f>
        <v>0</v>
      </c>
      <c r="F98" s="212">
        <f ca="1">IF(F$3="分類不明", 計算_移輸出入額!$BG99, F$133*計算_投入係数表!F98)</f>
        <v>0</v>
      </c>
      <c r="G98" s="212">
        <f ca="1">IF(G$3="分類不明", 計算_移輸出入額!$BG99, G$133*計算_投入係数表!G98)</f>
        <v>0</v>
      </c>
      <c r="H98" s="212">
        <f ca="1">IF(H$3="分類不明", 計算_移輸出入額!$BG99, H$133*計算_投入係数表!H98)</f>
        <v>0</v>
      </c>
      <c r="I98" s="212">
        <f ca="1">IF(I$3="分類不明", 計算_移輸出入額!$BG99, I$133*計算_投入係数表!I98)</f>
        <v>0</v>
      </c>
      <c r="J98" s="212">
        <f ca="1">IF(J$3="分類不明", 計算_移輸出入額!$BG99, J$133*計算_投入係数表!J98)</f>
        <v>0</v>
      </c>
      <c r="K98" s="212">
        <f ca="1">IF(K$3="分類不明", 計算_移輸出入額!$BG99, K$133*計算_投入係数表!K98)</f>
        <v>0</v>
      </c>
      <c r="L98" s="212">
        <f ca="1">IF(L$3="分類不明", 計算_移輸出入額!$BG99, L$133*計算_投入係数表!L98)</f>
        <v>0</v>
      </c>
      <c r="M98" s="212">
        <f ca="1">IF(M$3="分類不明", 計算_移輸出入額!$BG99, M$133*計算_投入係数表!M98)</f>
        <v>0</v>
      </c>
      <c r="N98" s="212">
        <f ca="1">IF(N$3="分類不明", 計算_移輸出入額!$BG99, N$133*計算_投入係数表!N98)</f>
        <v>0</v>
      </c>
      <c r="O98" s="212">
        <f ca="1">IF(O$3="分類不明", 計算_移輸出入額!$BG99, O$133*計算_投入係数表!O98)</f>
        <v>0</v>
      </c>
      <c r="P98" s="212" t="e">
        <f ca="1">IF(P$3="分類不明", 計算_移輸出入額!$BG99, P$133*計算_投入係数表!P98)</f>
        <v>#DIV/0!</v>
      </c>
      <c r="Q98" s="212" t="e">
        <f ca="1">IF(Q$3="分類不明", 計算_移輸出入額!$BG99, Q$133*計算_投入係数表!Q98)</f>
        <v>#DIV/0!</v>
      </c>
      <c r="R98" s="212" t="e">
        <f ca="1">IF(R$3="分類不明", 計算_移輸出入額!$BG99, R$133*計算_投入係数表!R98)</f>
        <v>#DIV/0!</v>
      </c>
      <c r="S98" s="212" t="e">
        <f ca="1">IF(S$3="分類不明", 計算_移輸出入額!$BG99, S$133*計算_投入係数表!S98)</f>
        <v>#DIV/0!</v>
      </c>
      <c r="T98" s="212" t="e">
        <f ca="1">IF(T$3="分類不明", 計算_移輸出入額!$BG99, T$133*計算_投入係数表!T98)</f>
        <v>#DIV/0!</v>
      </c>
      <c r="U98" s="212" t="e">
        <f ca="1">IF(U$3="分類不明", 計算_移輸出入額!$BG99, U$133*計算_投入係数表!U98)</f>
        <v>#DIV/0!</v>
      </c>
      <c r="V98" s="212" t="e">
        <f ca="1">IF(V$3="分類不明", 計算_移輸出入額!$BG99, V$133*計算_投入係数表!V98)</f>
        <v>#DIV/0!</v>
      </c>
      <c r="W98" s="212" t="e">
        <f ca="1">IF(W$3="分類不明", 計算_移輸出入額!$BG99, W$133*計算_投入係数表!W98)</f>
        <v>#DIV/0!</v>
      </c>
      <c r="X98" s="212" t="e">
        <f ca="1">IF(X$3="分類不明", 計算_移輸出入額!$BG99, X$133*計算_投入係数表!X98)</f>
        <v>#DIV/0!</v>
      </c>
      <c r="Y98" s="212" t="e">
        <f ca="1">IF(Y$3="分類不明", 計算_移輸出入額!$BG99, Y$133*計算_投入係数表!Y98)</f>
        <v>#DIV/0!</v>
      </c>
      <c r="Z98" s="212" t="e">
        <f ca="1">IF(Z$3="分類不明", 計算_移輸出入額!$BG99, Z$133*計算_投入係数表!Z98)</f>
        <v>#DIV/0!</v>
      </c>
      <c r="AA98" s="212" t="e">
        <f ca="1">IF(AA$3="分類不明", 計算_移輸出入額!$BG99, AA$133*計算_投入係数表!AA98)</f>
        <v>#DIV/0!</v>
      </c>
      <c r="AB98" s="212" t="e">
        <f ca="1">IF(AB$3="分類不明", 計算_移輸出入額!$BG99, AB$133*計算_投入係数表!AB98)</f>
        <v>#DIV/0!</v>
      </c>
      <c r="AC98" s="212" t="e">
        <f ca="1">IF(AC$3="分類不明", 計算_移輸出入額!$BG99, AC$133*計算_投入係数表!AC98)</f>
        <v>#DIV/0!</v>
      </c>
      <c r="AD98" s="212" t="e">
        <f ca="1">IF(AD$3="分類不明", 計算_移輸出入額!$BG99, AD$133*計算_投入係数表!AD98)</f>
        <v>#DIV/0!</v>
      </c>
      <c r="AE98" s="212" t="e">
        <f ca="1">IF(AE$3="分類不明", 計算_移輸出入額!$BG99, AE$133*計算_投入係数表!AE98)</f>
        <v>#DIV/0!</v>
      </c>
      <c r="AF98" s="212" t="e">
        <f ca="1">IF(AF$3="分類不明", 計算_移輸出入額!$BG99, AF$133*計算_投入係数表!AF98)</f>
        <v>#DIV/0!</v>
      </c>
      <c r="AG98" s="212" t="e">
        <f ca="1">IF(AG$3="分類不明", 計算_移輸出入額!$BG99, AG$133*計算_投入係数表!AG98)</f>
        <v>#DIV/0!</v>
      </c>
      <c r="AH98" s="212" t="e">
        <f ca="1">IF(AH$3="分類不明", 計算_移輸出入額!$BG99, AH$133*計算_投入係数表!AH98)</f>
        <v>#DIV/0!</v>
      </c>
      <c r="AI98" s="212" t="e">
        <f ca="1">IF(AI$3="分類不明", 計算_移輸出入額!$BG99, AI$133*計算_投入係数表!AI98)</f>
        <v>#DIV/0!</v>
      </c>
      <c r="AJ98" s="212" t="e">
        <f ca="1">IF(AJ$3="分類不明", 計算_移輸出入額!$BG99, AJ$133*計算_投入係数表!AJ98)</f>
        <v>#DIV/0!</v>
      </c>
      <c r="AK98" s="212" t="e">
        <f ca="1">IF(AK$3="分類不明", 計算_移輸出入額!$BG99, AK$133*計算_投入係数表!AK98)</f>
        <v>#DIV/0!</v>
      </c>
      <c r="AL98" s="212" t="e">
        <f ca="1">IF(AL$3="分類不明", 計算_移輸出入額!$BG99, AL$133*計算_投入係数表!AL98)</f>
        <v>#DIV/0!</v>
      </c>
      <c r="AM98" s="212" t="e">
        <f ca="1">IF(AM$3="分類不明", 計算_移輸出入額!$BG99, AM$133*計算_投入係数表!AM98)</f>
        <v>#DIV/0!</v>
      </c>
      <c r="AN98" s="212" t="e">
        <f ca="1">IF(AN$3="分類不明", 計算_移輸出入額!$BG99, AN$133*計算_投入係数表!AN98)</f>
        <v>#DIV/0!</v>
      </c>
      <c r="AO98" s="212" t="e">
        <f ca="1">IF(AO$3="分類不明", 計算_移輸出入額!$BG99, AO$133*計算_投入係数表!AO98)</f>
        <v>#DIV/0!</v>
      </c>
      <c r="AP98" s="212" t="e">
        <f ca="1">IF(AP$3="分類不明", 計算_移輸出入額!$BG99, AP$133*計算_投入係数表!AP98)</f>
        <v>#DIV/0!</v>
      </c>
      <c r="AQ98" s="212" t="e">
        <f ca="1">IF(AQ$3="分類不明", 計算_移輸出入額!$BG99, AQ$133*計算_投入係数表!AQ98)</f>
        <v>#DIV/0!</v>
      </c>
      <c r="AR98" s="212" t="e">
        <f ca="1">IF(AR$3="分類不明", 計算_移輸出入額!$BG99, AR$133*計算_投入係数表!AR98)</f>
        <v>#DIV/0!</v>
      </c>
      <c r="AS98" s="212" t="e">
        <f ca="1">IF(AS$3="分類不明", 計算_移輸出入額!$BG99, AS$133*計算_投入係数表!AS98)</f>
        <v>#DIV/0!</v>
      </c>
      <c r="AT98" s="212" t="e">
        <f ca="1">IF(AT$3="分類不明", 計算_移輸出入額!$BG99, AT$133*計算_投入係数表!AT98)</f>
        <v>#DIV/0!</v>
      </c>
      <c r="AU98" s="212" t="e">
        <f ca="1">IF(AU$3="分類不明", 計算_移輸出入額!$BG99, AU$133*計算_投入係数表!AU98)</f>
        <v>#DIV/0!</v>
      </c>
      <c r="AV98" s="212" t="e">
        <f ca="1">IF(AV$3="分類不明", 計算_移輸出入額!$BG99, AV$133*計算_投入係数表!AV98)</f>
        <v>#DIV/0!</v>
      </c>
      <c r="AW98" s="212" t="e">
        <f ca="1">IF(AW$3="分類不明", 計算_移輸出入額!$BG99, AW$133*計算_投入係数表!AW98)</f>
        <v>#DIV/0!</v>
      </c>
      <c r="AX98" s="212" t="e">
        <f ca="1">IF(AX$3="分類不明", 計算_移輸出入額!$BG99, AX$133*計算_投入係数表!AX98)</f>
        <v>#DIV/0!</v>
      </c>
      <c r="AY98" s="212" t="e">
        <f ca="1">IF(AY$3="分類不明", 計算_移輸出入額!$BG99, AY$133*計算_投入係数表!AY98)</f>
        <v>#DIV/0!</v>
      </c>
      <c r="AZ98" s="212" t="e">
        <f ca="1">IF(AZ$3="分類不明", 計算_移輸出入額!$BG99, AZ$133*計算_投入係数表!AZ98)</f>
        <v>#DIV/0!</v>
      </c>
      <c r="BA98" s="212" t="e">
        <f ca="1">IF(BA$3="分類不明", 計算_移輸出入額!$BG99, BA$133*計算_投入係数表!BA98)</f>
        <v>#DIV/0!</v>
      </c>
      <c r="BB98" s="212" t="e">
        <f ca="1">IF(BB$3="分類不明", 計算_移輸出入額!$BG99, BB$133*計算_投入係数表!BB98)</f>
        <v>#DIV/0!</v>
      </c>
      <c r="BC98" s="212" t="e">
        <f ca="1">IF(BC$3="分類不明", 計算_移輸出入額!$BG99, BC$133*計算_投入係数表!BC98)</f>
        <v>#DIV/0!</v>
      </c>
      <c r="BD98" s="212" t="e">
        <f ca="1">IF(BD$3="分類不明", 計算_移輸出入額!$BG99, BD$133*計算_投入係数表!BD98)</f>
        <v>#DIV/0!</v>
      </c>
      <c r="BE98" s="212" t="e">
        <f ca="1">IF(BE$3="分類不明", 計算_移輸出入額!$BG99, BE$133*計算_投入係数表!BE98)</f>
        <v>#DIV/0!</v>
      </c>
      <c r="BF98" s="212" t="e">
        <f ca="1">IF(BF$3="分類不明", 計算_移輸出入額!$BG99, BF$133*計算_投入係数表!BF98)</f>
        <v>#DIV/0!</v>
      </c>
      <c r="BG98" s="212" t="e">
        <f ca="1">IF(BG$3="分類不明", 計算_移輸出入額!$BG99, BG$133*計算_投入係数表!BG98)</f>
        <v>#DIV/0!</v>
      </c>
      <c r="BH98" s="212" t="e">
        <f ca="1">IF(BH$3="分類不明", 計算_移輸出入額!$BG99, BH$133*計算_投入係数表!BH98)</f>
        <v>#DIV/0!</v>
      </c>
      <c r="BI98" s="212" t="e">
        <f ca="1">IF(BI$3="分類不明", 計算_移輸出入額!$BG99, BI$133*計算_投入係数表!BI98)</f>
        <v>#DIV/0!</v>
      </c>
      <c r="BJ98" s="212" t="e">
        <f ca="1">IF(BJ$3="分類不明", 計算_移輸出入額!$BG99, BJ$133*計算_投入係数表!BJ98)</f>
        <v>#DIV/0!</v>
      </c>
      <c r="BK98" s="212" t="e">
        <f ca="1">IF(BK$3="分類不明", 計算_移輸出入額!$BG99, BK$133*計算_投入係数表!BK98)</f>
        <v>#DIV/0!</v>
      </c>
      <c r="BL98" s="212" t="e">
        <f ca="1">IF(BL$3="分類不明", 計算_移輸出入額!$BG99, BL$133*計算_投入係数表!BL98)</f>
        <v>#DIV/0!</v>
      </c>
      <c r="BM98" s="212" t="e">
        <f ca="1">IF(BM$3="分類不明", 計算_移輸出入額!$BG99, BM$133*計算_投入係数表!BM98)</f>
        <v>#DIV/0!</v>
      </c>
      <c r="BN98" s="212" t="e">
        <f ca="1">IF(BN$3="分類不明", 計算_移輸出入額!$BG99, BN$133*計算_投入係数表!BN98)</f>
        <v>#DIV/0!</v>
      </c>
      <c r="BO98" s="212" t="e">
        <f ca="1">IF(BO$3="分類不明", 計算_移輸出入額!$BG99, BO$133*計算_投入係数表!BO98)</f>
        <v>#DIV/0!</v>
      </c>
      <c r="BP98" s="212" t="e">
        <f ca="1">IF(BP$3="分類不明", 計算_移輸出入額!$BG99, BP$133*計算_投入係数表!BP98)</f>
        <v>#DIV/0!</v>
      </c>
      <c r="BQ98" s="212" t="e">
        <f ca="1">IF(BQ$3="分類不明", 計算_移輸出入額!$BG99, BQ$133*計算_投入係数表!BQ98)</f>
        <v>#DIV/0!</v>
      </c>
      <c r="BR98" s="212" t="e">
        <f ca="1">IF(BR$3="分類不明", 計算_移輸出入額!$BG99, BR$133*計算_投入係数表!BR98)</f>
        <v>#DIV/0!</v>
      </c>
      <c r="BS98" s="212" t="e">
        <f ca="1">IF(BS$3="分類不明", 計算_移輸出入額!$BG99, BS$133*計算_投入係数表!BS98)</f>
        <v>#DIV/0!</v>
      </c>
      <c r="BT98" s="212" t="e">
        <f ca="1">IF(BT$3="分類不明", 計算_移輸出入額!$BG99, BT$133*計算_投入係数表!BT98)</f>
        <v>#DIV/0!</v>
      </c>
      <c r="BU98" s="212" t="e">
        <f ca="1">IF(BU$3="分類不明", 計算_移輸出入額!$BG99, BU$133*計算_投入係数表!BU98)</f>
        <v>#DIV/0!</v>
      </c>
      <c r="BV98" s="212" t="e">
        <f ca="1">IF(BV$3="分類不明", 計算_移輸出入額!$BG99, BV$133*計算_投入係数表!BV98)</f>
        <v>#DIV/0!</v>
      </c>
      <c r="BW98" s="212" t="e">
        <f ca="1">IF(BW$3="分類不明", 計算_移輸出入額!$BG99, BW$133*計算_投入係数表!BW98)</f>
        <v>#DIV/0!</v>
      </c>
      <c r="BX98" s="212" t="e">
        <f ca="1">IF(BX$3="分類不明", 計算_移輸出入額!$BG99, BX$133*計算_投入係数表!BX98)</f>
        <v>#DIV/0!</v>
      </c>
      <c r="BY98" s="212" t="e">
        <f ca="1">IF(BY$3="分類不明", 計算_移輸出入額!$BG99, BY$133*計算_投入係数表!BY98)</f>
        <v>#DIV/0!</v>
      </c>
      <c r="BZ98" s="212" t="e">
        <f ca="1">IF(BZ$3="分類不明", 計算_移輸出入額!$BG99, BZ$133*計算_投入係数表!BZ98)</f>
        <v>#DIV/0!</v>
      </c>
      <c r="CA98" s="212" t="e">
        <f ca="1">IF(CA$3="分類不明", 計算_移輸出入額!$BG99, CA$133*計算_投入係数表!CA98)</f>
        <v>#DIV/0!</v>
      </c>
      <c r="CB98" s="212" t="e">
        <f ca="1">IF(CB$3="分類不明", 計算_移輸出入額!$BG99, CB$133*計算_投入係数表!CB98)</f>
        <v>#DIV/0!</v>
      </c>
      <c r="CC98" s="212" t="e">
        <f ca="1">IF(CC$3="分類不明", 計算_移輸出入額!$BG99, CC$133*計算_投入係数表!CC98)</f>
        <v>#DIV/0!</v>
      </c>
      <c r="CD98" s="212" t="e">
        <f ca="1">IF(CD$3="分類不明", 計算_移輸出入額!$BG99, CD$133*計算_投入係数表!CD98)</f>
        <v>#DIV/0!</v>
      </c>
      <c r="CE98" s="212" t="e">
        <f ca="1">IF(CE$3="分類不明", 計算_移輸出入額!$BG99, CE$133*計算_投入係数表!CE98)</f>
        <v>#DIV/0!</v>
      </c>
      <c r="CF98" s="212" t="e">
        <f ca="1">IF(CF$3="分類不明", 計算_移輸出入額!$BG99, CF$133*計算_投入係数表!CF98)</f>
        <v>#DIV/0!</v>
      </c>
      <c r="CG98" s="212" t="e">
        <f ca="1">IF(CG$3="分類不明", 計算_移輸出入額!$BG99, CG$133*計算_投入係数表!CG98)</f>
        <v>#DIV/0!</v>
      </c>
      <c r="CH98" s="212" t="e">
        <f ca="1">IF(CH$3="分類不明", 計算_移輸出入額!$BG99, CH$133*計算_投入係数表!CH98)</f>
        <v>#DIV/0!</v>
      </c>
      <c r="CI98" s="212" t="e">
        <f ca="1">IF(CI$3="分類不明", 計算_移輸出入額!$BG99, CI$133*計算_投入係数表!CI98)</f>
        <v>#DIV/0!</v>
      </c>
      <c r="CJ98" s="212" t="e">
        <f ca="1">IF(CJ$3="分類不明", 計算_移輸出入額!$BG99, CJ$133*計算_投入係数表!CJ98)</f>
        <v>#DIV/0!</v>
      </c>
      <c r="CK98" s="212" t="e">
        <f ca="1">IF(CK$3="分類不明", 計算_移輸出入額!$BG99, CK$133*計算_投入係数表!CK98)</f>
        <v>#DIV/0!</v>
      </c>
      <c r="CL98" s="212" t="e">
        <f ca="1">IF(CL$3="分類不明", 計算_移輸出入額!$BG99, CL$133*計算_投入係数表!CL98)</f>
        <v>#DIV/0!</v>
      </c>
      <c r="CM98" s="212" t="e">
        <f ca="1">IF(CM$3="分類不明", 計算_移輸出入額!$BG99, CM$133*計算_投入係数表!CM98)</f>
        <v>#DIV/0!</v>
      </c>
      <c r="CN98" s="212" t="e">
        <f ca="1">IF(CN$3="分類不明", 計算_移輸出入額!$BG99, CN$133*計算_投入係数表!CN98)</f>
        <v>#DIV/0!</v>
      </c>
      <c r="CO98" s="212" t="e">
        <f ca="1">IF(CO$3="分類不明", 計算_移輸出入額!$BG99, CO$133*計算_投入係数表!CO98)</f>
        <v>#DIV/0!</v>
      </c>
      <c r="CP98" s="212" t="e">
        <f ca="1">IF(CP$3="分類不明", 計算_移輸出入額!$BG99, CP$133*計算_投入係数表!CP98)</f>
        <v>#DIV/0!</v>
      </c>
      <c r="CQ98" s="212" t="e">
        <f ca="1">IF(CQ$3="分類不明", 計算_移輸出入額!$BG99, CQ$133*計算_投入係数表!CQ98)</f>
        <v>#DIV/0!</v>
      </c>
      <c r="CR98" s="212" t="e">
        <f ca="1">IF(CR$3="分類不明", 計算_移輸出入額!$BG99, CR$133*計算_投入係数表!CR98)</f>
        <v>#DIV/0!</v>
      </c>
      <c r="CS98" s="212" t="e">
        <f ca="1">IF(CS$3="分類不明", 計算_移輸出入額!$BG99, CS$133*計算_投入係数表!CS98)</f>
        <v>#DIV/0!</v>
      </c>
      <c r="CT98" s="212" t="e">
        <f ca="1">IF(CT$3="分類不明", 計算_移輸出入額!$BG99, CT$133*計算_投入係数表!CT98)</f>
        <v>#DIV/0!</v>
      </c>
      <c r="CU98" s="212" t="e">
        <f ca="1">IF(CU$3="分類不明", 計算_移輸出入額!$BG99, CU$133*計算_投入係数表!CU98)</f>
        <v>#DIV/0!</v>
      </c>
      <c r="CV98" s="212" t="e">
        <f ca="1">IF(CV$3="分類不明", 計算_移輸出入額!$BG99, CV$133*計算_投入係数表!CV98)</f>
        <v>#DIV/0!</v>
      </c>
      <c r="CW98" s="212" t="e">
        <f ca="1">IF(CW$3="分類不明", 計算_移輸出入額!$BG99, CW$133*計算_投入係数表!CW98)</f>
        <v>#DIV/0!</v>
      </c>
      <c r="CX98" s="212" t="e">
        <f ca="1">IF(CX$3="分類不明", 計算_移輸出入額!$BG99, CX$133*計算_投入係数表!CX98)</f>
        <v>#DIV/0!</v>
      </c>
      <c r="CY98" s="212" t="e">
        <f ca="1">IF(CY$3="分類不明", 計算_移輸出入額!$BG99, CY$133*計算_投入係数表!CY98)</f>
        <v>#DIV/0!</v>
      </c>
      <c r="CZ98" s="212" t="e">
        <f ca="1">IF(CZ$3="分類不明", 計算_移輸出入額!$BG99, CZ$133*計算_投入係数表!CZ98)</f>
        <v>#DIV/0!</v>
      </c>
      <c r="DA98" s="212" t="e">
        <f ca="1">IF(DA$3="分類不明", 計算_移輸出入額!$BG99, DA$133*計算_投入係数表!DA98)</f>
        <v>#DIV/0!</v>
      </c>
      <c r="DB98" s="212" t="e">
        <f ca="1">IF(DB$3="分類不明", 計算_移輸出入額!$BG99, DB$133*計算_投入係数表!DB98)</f>
        <v>#DIV/0!</v>
      </c>
      <c r="DC98" s="212" t="e">
        <f ca="1">IF(DC$3="分類不明", 計算_移輸出入額!$BG99, DC$133*計算_投入係数表!DC98)</f>
        <v>#DIV/0!</v>
      </c>
      <c r="DD98" s="212" t="e">
        <f ca="1">IF(DD$3="分類不明", 計算_移輸出入額!$BG99, DD$133*計算_投入係数表!DD98)</f>
        <v>#DIV/0!</v>
      </c>
      <c r="DE98" s="212" t="e">
        <f ca="1">IF(DE$3="分類不明", 計算_移輸出入額!$BG99, DE$133*計算_投入係数表!DE98)</f>
        <v>#DIV/0!</v>
      </c>
      <c r="DF98" s="212" t="e">
        <f ca="1">IF(DF$3="分類不明", 計算_移輸出入額!$BG99, DF$133*計算_投入係数表!DF98)</f>
        <v>#DIV/0!</v>
      </c>
      <c r="DG98" s="212" t="e">
        <f ca="1">IF(DG$3="分類不明", 計算_移輸出入額!$BG99, DG$133*計算_投入係数表!DG98)</f>
        <v>#DIV/0!</v>
      </c>
      <c r="DH98" s="212" t="e">
        <f ca="1">IF(DH$3="分類不明", 計算_移輸出入額!$BG99, DH$133*計算_投入係数表!DH98)</f>
        <v>#DIV/0!</v>
      </c>
      <c r="DI98" s="212" t="e">
        <f ca="1">IF(DI$3="分類不明", 計算_移輸出入額!$BG99, DI$133*計算_投入係数表!DI98)</f>
        <v>#DIV/0!</v>
      </c>
      <c r="DJ98" s="212" t="e">
        <f ca="1">IF(DJ$3="分類不明", 計算_移輸出入額!$BG99, DJ$133*計算_投入係数表!DJ98)</f>
        <v>#DIV/0!</v>
      </c>
      <c r="DK98" s="212" t="e">
        <f ca="1">IF(DK$3="分類不明", 計算_移輸出入額!$BG99, DK$133*計算_投入係数表!DK98)</f>
        <v>#DIV/0!</v>
      </c>
      <c r="DL98" s="212" t="e">
        <f ca="1">IF(DL$3="分類不明", 計算_移輸出入額!$BG99, DL$133*計算_投入係数表!DL98)</f>
        <v>#DIV/0!</v>
      </c>
      <c r="DM98" s="212" t="e">
        <f ca="1">IF(DM$3="分類不明", 計算_移輸出入額!$BG99, DM$133*計算_投入係数表!DM98)</f>
        <v>#DIV/0!</v>
      </c>
      <c r="DN98" s="212" t="e">
        <f ca="1">IF(DN$3="分類不明", 計算_移輸出入額!$BG99, DN$133*計算_投入係数表!DN98)</f>
        <v>#DIV/0!</v>
      </c>
      <c r="DO98" s="212" t="e">
        <f ca="1">IF(DO$3="分類不明", 計算_移輸出入額!$BG99, DO$133*計算_投入係数表!DO98)</f>
        <v>#DIV/0!</v>
      </c>
      <c r="DP98" s="212" t="e">
        <f ca="1">IF(DP$3="分類不明", 計算_移輸出入額!$BG99, DP$133*計算_投入係数表!DP98)</f>
        <v>#DIV/0!</v>
      </c>
      <c r="DQ98" s="212" t="e">
        <f ca="1">IF(DQ$3="分類不明", 計算_移輸出入額!$BG99, DQ$133*計算_投入係数表!DQ98)</f>
        <v>#DIV/0!</v>
      </c>
      <c r="DR98" s="212" t="e">
        <f ca="1">IF(DR$3="分類不明", 計算_移輸出入額!$BG99, DR$133*計算_投入係数表!DR98)</f>
        <v>#DIV/0!</v>
      </c>
      <c r="DS98" s="212" t="e">
        <f ca="1">IF(DS$3="分類不明", 計算_移輸出入額!$BG99, DS$133*計算_投入係数表!DS98)</f>
        <v>#DIV/0!</v>
      </c>
      <c r="DT98" s="213">
        <f t="shared" ca="1" si="7"/>
        <v>0</v>
      </c>
      <c r="DU98" s="226">
        <f>計算_基本取引表_調整前!DU98</f>
        <v>0</v>
      </c>
      <c r="DV98" s="226">
        <f>IF($C98="分類不明", 計算_基本取引表_調整前!DV98+_xlfn.AGGREGATE(9,6,計算_移輸出入額!$BF$5:$BF$124), 計算_基本取引表_調整前!DV98)</f>
        <v>0</v>
      </c>
      <c r="DW98" s="226">
        <f>計算_基本取引表_調整前!DW98</f>
        <v>0</v>
      </c>
      <c r="DX98" s="226">
        <f>計算_基本取引表_調整前!DX98</f>
        <v>0</v>
      </c>
      <c r="DY98" s="226">
        <f>計算_基本取引表_調整前!DY98</f>
        <v>0</v>
      </c>
      <c r="DZ98" s="226">
        <f>計算_基本取引表_調整前!DZ98</f>
        <v>0</v>
      </c>
      <c r="EA98" s="226" t="e">
        <f>計算_基本取引表_調整前!EA98</f>
        <v>#DIV/0!</v>
      </c>
      <c r="EB98" s="737">
        <f ca="1">IFERROR(SUMIF(振分, $C98, 入力_北海道基本取引表!EB$4:EB$124)*($EE98/SUMIF(振分, $C98, 入力_北海道基本取引表!$EG$4:$EG$107)), 0)</f>
        <v>0</v>
      </c>
      <c r="EC98" s="227" t="e">
        <f t="shared" si="8"/>
        <v>#DIV/0!</v>
      </c>
      <c r="ED98" s="228" t="e">
        <f t="shared" ca="1" si="9"/>
        <v>#DIV/0!</v>
      </c>
      <c r="EE98" s="226" t="e">
        <f ca="1"/>
        <v>#DIV/0!</v>
      </c>
      <c r="EF98" s="228" t="e">
        <f t="shared" ca="1" si="10"/>
        <v>#DIV/0!</v>
      </c>
      <c r="EG98" s="228" t="e">
        <f t="shared" ca="1" si="6"/>
        <v>#DIV/0!</v>
      </c>
      <c r="EH98" s="226" t="e">
        <f ca="1"/>
        <v>#DIV/0!</v>
      </c>
      <c r="EI98" s="228" t="e">
        <f t="shared" ca="1" si="11"/>
        <v>#DIV/0!</v>
      </c>
      <c r="EJ98" s="216" t="e">
        <f ca="1"/>
        <v>#DIV/0!</v>
      </c>
      <c r="EK98" s="215"/>
    </row>
    <row r="99" spans="2:141" s="6" customFormat="1" ht="15.75" hidden="1" customHeight="1" x14ac:dyDescent="0.25">
      <c r="B99" s="53">
        <v>96</v>
      </c>
      <c r="C99" s="195" t="str">
        <v>-</v>
      </c>
      <c r="D99" s="217">
        <f ca="1">IF(D$3="分類不明", 計算_移輸出入額!$BG100, D$133*計算_投入係数表!D99)</f>
        <v>0</v>
      </c>
      <c r="E99" s="218">
        <f ca="1">IF(E$3="分類不明", 計算_移輸出入額!$BG100, E$133*計算_投入係数表!E99)</f>
        <v>0</v>
      </c>
      <c r="F99" s="218">
        <f ca="1">IF(F$3="分類不明", 計算_移輸出入額!$BG100, F$133*計算_投入係数表!F99)</f>
        <v>0</v>
      </c>
      <c r="G99" s="218">
        <f ca="1">IF(G$3="分類不明", 計算_移輸出入額!$BG100, G$133*計算_投入係数表!G99)</f>
        <v>0</v>
      </c>
      <c r="H99" s="218">
        <f ca="1">IF(H$3="分類不明", 計算_移輸出入額!$BG100, H$133*計算_投入係数表!H99)</f>
        <v>0</v>
      </c>
      <c r="I99" s="218">
        <f ca="1">IF(I$3="分類不明", 計算_移輸出入額!$BG100, I$133*計算_投入係数表!I99)</f>
        <v>0</v>
      </c>
      <c r="J99" s="218">
        <f ca="1">IF(J$3="分類不明", 計算_移輸出入額!$BG100, J$133*計算_投入係数表!J99)</f>
        <v>0</v>
      </c>
      <c r="K99" s="218">
        <f ca="1">IF(K$3="分類不明", 計算_移輸出入額!$BG100, K$133*計算_投入係数表!K99)</f>
        <v>0</v>
      </c>
      <c r="L99" s="218">
        <f ca="1">IF(L$3="分類不明", 計算_移輸出入額!$BG100, L$133*計算_投入係数表!L99)</f>
        <v>0</v>
      </c>
      <c r="M99" s="218">
        <f ca="1">IF(M$3="分類不明", 計算_移輸出入額!$BG100, M$133*計算_投入係数表!M99)</f>
        <v>0</v>
      </c>
      <c r="N99" s="218">
        <f ca="1">IF(N$3="分類不明", 計算_移輸出入額!$BG100, N$133*計算_投入係数表!N99)</f>
        <v>0</v>
      </c>
      <c r="O99" s="218">
        <f ca="1">IF(O$3="分類不明", 計算_移輸出入額!$BG100, O$133*計算_投入係数表!O99)</f>
        <v>0</v>
      </c>
      <c r="P99" s="218" t="e">
        <f ca="1">IF(P$3="分類不明", 計算_移輸出入額!$BG100, P$133*計算_投入係数表!P99)</f>
        <v>#DIV/0!</v>
      </c>
      <c r="Q99" s="218" t="e">
        <f ca="1">IF(Q$3="分類不明", 計算_移輸出入額!$BG100, Q$133*計算_投入係数表!Q99)</f>
        <v>#DIV/0!</v>
      </c>
      <c r="R99" s="218" t="e">
        <f ca="1">IF(R$3="分類不明", 計算_移輸出入額!$BG100, R$133*計算_投入係数表!R99)</f>
        <v>#DIV/0!</v>
      </c>
      <c r="S99" s="218" t="e">
        <f ca="1">IF(S$3="分類不明", 計算_移輸出入額!$BG100, S$133*計算_投入係数表!S99)</f>
        <v>#DIV/0!</v>
      </c>
      <c r="T99" s="218" t="e">
        <f ca="1">IF(T$3="分類不明", 計算_移輸出入額!$BG100, T$133*計算_投入係数表!T99)</f>
        <v>#DIV/0!</v>
      </c>
      <c r="U99" s="218" t="e">
        <f ca="1">IF(U$3="分類不明", 計算_移輸出入額!$BG100, U$133*計算_投入係数表!U99)</f>
        <v>#DIV/0!</v>
      </c>
      <c r="V99" s="218" t="e">
        <f ca="1">IF(V$3="分類不明", 計算_移輸出入額!$BG100, V$133*計算_投入係数表!V99)</f>
        <v>#DIV/0!</v>
      </c>
      <c r="W99" s="218" t="e">
        <f ca="1">IF(W$3="分類不明", 計算_移輸出入額!$BG100, W$133*計算_投入係数表!W99)</f>
        <v>#DIV/0!</v>
      </c>
      <c r="X99" s="218" t="e">
        <f ca="1">IF(X$3="分類不明", 計算_移輸出入額!$BG100, X$133*計算_投入係数表!X99)</f>
        <v>#DIV/0!</v>
      </c>
      <c r="Y99" s="218" t="e">
        <f ca="1">IF(Y$3="分類不明", 計算_移輸出入額!$BG100, Y$133*計算_投入係数表!Y99)</f>
        <v>#DIV/0!</v>
      </c>
      <c r="Z99" s="218" t="e">
        <f ca="1">IF(Z$3="分類不明", 計算_移輸出入額!$BG100, Z$133*計算_投入係数表!Z99)</f>
        <v>#DIV/0!</v>
      </c>
      <c r="AA99" s="218" t="e">
        <f ca="1">IF(AA$3="分類不明", 計算_移輸出入額!$BG100, AA$133*計算_投入係数表!AA99)</f>
        <v>#DIV/0!</v>
      </c>
      <c r="AB99" s="218" t="e">
        <f ca="1">IF(AB$3="分類不明", 計算_移輸出入額!$BG100, AB$133*計算_投入係数表!AB99)</f>
        <v>#DIV/0!</v>
      </c>
      <c r="AC99" s="218" t="e">
        <f ca="1">IF(AC$3="分類不明", 計算_移輸出入額!$BG100, AC$133*計算_投入係数表!AC99)</f>
        <v>#DIV/0!</v>
      </c>
      <c r="AD99" s="218" t="e">
        <f ca="1">IF(AD$3="分類不明", 計算_移輸出入額!$BG100, AD$133*計算_投入係数表!AD99)</f>
        <v>#DIV/0!</v>
      </c>
      <c r="AE99" s="218" t="e">
        <f ca="1">IF(AE$3="分類不明", 計算_移輸出入額!$BG100, AE$133*計算_投入係数表!AE99)</f>
        <v>#DIV/0!</v>
      </c>
      <c r="AF99" s="218" t="e">
        <f ca="1">IF(AF$3="分類不明", 計算_移輸出入額!$BG100, AF$133*計算_投入係数表!AF99)</f>
        <v>#DIV/0!</v>
      </c>
      <c r="AG99" s="218" t="e">
        <f ca="1">IF(AG$3="分類不明", 計算_移輸出入額!$BG100, AG$133*計算_投入係数表!AG99)</f>
        <v>#DIV/0!</v>
      </c>
      <c r="AH99" s="218" t="e">
        <f ca="1">IF(AH$3="分類不明", 計算_移輸出入額!$BG100, AH$133*計算_投入係数表!AH99)</f>
        <v>#DIV/0!</v>
      </c>
      <c r="AI99" s="218" t="e">
        <f ca="1">IF(AI$3="分類不明", 計算_移輸出入額!$BG100, AI$133*計算_投入係数表!AI99)</f>
        <v>#DIV/0!</v>
      </c>
      <c r="AJ99" s="218" t="e">
        <f ca="1">IF(AJ$3="分類不明", 計算_移輸出入額!$BG100, AJ$133*計算_投入係数表!AJ99)</f>
        <v>#DIV/0!</v>
      </c>
      <c r="AK99" s="218" t="e">
        <f ca="1">IF(AK$3="分類不明", 計算_移輸出入額!$BG100, AK$133*計算_投入係数表!AK99)</f>
        <v>#DIV/0!</v>
      </c>
      <c r="AL99" s="218" t="e">
        <f ca="1">IF(AL$3="分類不明", 計算_移輸出入額!$BG100, AL$133*計算_投入係数表!AL99)</f>
        <v>#DIV/0!</v>
      </c>
      <c r="AM99" s="218" t="e">
        <f ca="1">IF(AM$3="分類不明", 計算_移輸出入額!$BG100, AM$133*計算_投入係数表!AM99)</f>
        <v>#DIV/0!</v>
      </c>
      <c r="AN99" s="218" t="e">
        <f ca="1">IF(AN$3="分類不明", 計算_移輸出入額!$BG100, AN$133*計算_投入係数表!AN99)</f>
        <v>#DIV/0!</v>
      </c>
      <c r="AO99" s="218" t="e">
        <f ca="1">IF(AO$3="分類不明", 計算_移輸出入額!$BG100, AO$133*計算_投入係数表!AO99)</f>
        <v>#DIV/0!</v>
      </c>
      <c r="AP99" s="218" t="e">
        <f ca="1">IF(AP$3="分類不明", 計算_移輸出入額!$BG100, AP$133*計算_投入係数表!AP99)</f>
        <v>#DIV/0!</v>
      </c>
      <c r="AQ99" s="218" t="e">
        <f ca="1">IF(AQ$3="分類不明", 計算_移輸出入額!$BG100, AQ$133*計算_投入係数表!AQ99)</f>
        <v>#DIV/0!</v>
      </c>
      <c r="AR99" s="218" t="e">
        <f ca="1">IF(AR$3="分類不明", 計算_移輸出入額!$BG100, AR$133*計算_投入係数表!AR99)</f>
        <v>#DIV/0!</v>
      </c>
      <c r="AS99" s="218" t="e">
        <f ca="1">IF(AS$3="分類不明", 計算_移輸出入額!$BG100, AS$133*計算_投入係数表!AS99)</f>
        <v>#DIV/0!</v>
      </c>
      <c r="AT99" s="218" t="e">
        <f ca="1">IF(AT$3="分類不明", 計算_移輸出入額!$BG100, AT$133*計算_投入係数表!AT99)</f>
        <v>#DIV/0!</v>
      </c>
      <c r="AU99" s="218" t="e">
        <f ca="1">IF(AU$3="分類不明", 計算_移輸出入額!$BG100, AU$133*計算_投入係数表!AU99)</f>
        <v>#DIV/0!</v>
      </c>
      <c r="AV99" s="218" t="e">
        <f ca="1">IF(AV$3="分類不明", 計算_移輸出入額!$BG100, AV$133*計算_投入係数表!AV99)</f>
        <v>#DIV/0!</v>
      </c>
      <c r="AW99" s="218" t="e">
        <f ca="1">IF(AW$3="分類不明", 計算_移輸出入額!$BG100, AW$133*計算_投入係数表!AW99)</f>
        <v>#DIV/0!</v>
      </c>
      <c r="AX99" s="218" t="e">
        <f ca="1">IF(AX$3="分類不明", 計算_移輸出入額!$BG100, AX$133*計算_投入係数表!AX99)</f>
        <v>#DIV/0!</v>
      </c>
      <c r="AY99" s="218" t="e">
        <f ca="1">IF(AY$3="分類不明", 計算_移輸出入額!$BG100, AY$133*計算_投入係数表!AY99)</f>
        <v>#DIV/0!</v>
      </c>
      <c r="AZ99" s="218" t="e">
        <f ca="1">IF(AZ$3="分類不明", 計算_移輸出入額!$BG100, AZ$133*計算_投入係数表!AZ99)</f>
        <v>#DIV/0!</v>
      </c>
      <c r="BA99" s="218" t="e">
        <f ca="1">IF(BA$3="分類不明", 計算_移輸出入額!$BG100, BA$133*計算_投入係数表!BA99)</f>
        <v>#DIV/0!</v>
      </c>
      <c r="BB99" s="218" t="e">
        <f ca="1">IF(BB$3="分類不明", 計算_移輸出入額!$BG100, BB$133*計算_投入係数表!BB99)</f>
        <v>#DIV/0!</v>
      </c>
      <c r="BC99" s="218" t="e">
        <f ca="1">IF(BC$3="分類不明", 計算_移輸出入額!$BG100, BC$133*計算_投入係数表!BC99)</f>
        <v>#DIV/0!</v>
      </c>
      <c r="BD99" s="218" t="e">
        <f ca="1">IF(BD$3="分類不明", 計算_移輸出入額!$BG100, BD$133*計算_投入係数表!BD99)</f>
        <v>#DIV/0!</v>
      </c>
      <c r="BE99" s="218" t="e">
        <f ca="1">IF(BE$3="分類不明", 計算_移輸出入額!$BG100, BE$133*計算_投入係数表!BE99)</f>
        <v>#DIV/0!</v>
      </c>
      <c r="BF99" s="218" t="e">
        <f ca="1">IF(BF$3="分類不明", 計算_移輸出入額!$BG100, BF$133*計算_投入係数表!BF99)</f>
        <v>#DIV/0!</v>
      </c>
      <c r="BG99" s="218" t="e">
        <f ca="1">IF(BG$3="分類不明", 計算_移輸出入額!$BG100, BG$133*計算_投入係数表!BG99)</f>
        <v>#DIV/0!</v>
      </c>
      <c r="BH99" s="218" t="e">
        <f ca="1">IF(BH$3="分類不明", 計算_移輸出入額!$BG100, BH$133*計算_投入係数表!BH99)</f>
        <v>#DIV/0!</v>
      </c>
      <c r="BI99" s="218" t="e">
        <f ca="1">IF(BI$3="分類不明", 計算_移輸出入額!$BG100, BI$133*計算_投入係数表!BI99)</f>
        <v>#DIV/0!</v>
      </c>
      <c r="BJ99" s="218" t="e">
        <f ca="1">IF(BJ$3="分類不明", 計算_移輸出入額!$BG100, BJ$133*計算_投入係数表!BJ99)</f>
        <v>#DIV/0!</v>
      </c>
      <c r="BK99" s="218" t="e">
        <f ca="1">IF(BK$3="分類不明", 計算_移輸出入額!$BG100, BK$133*計算_投入係数表!BK99)</f>
        <v>#DIV/0!</v>
      </c>
      <c r="BL99" s="218" t="e">
        <f ca="1">IF(BL$3="分類不明", 計算_移輸出入額!$BG100, BL$133*計算_投入係数表!BL99)</f>
        <v>#DIV/0!</v>
      </c>
      <c r="BM99" s="218" t="e">
        <f ca="1">IF(BM$3="分類不明", 計算_移輸出入額!$BG100, BM$133*計算_投入係数表!BM99)</f>
        <v>#DIV/0!</v>
      </c>
      <c r="BN99" s="218" t="e">
        <f ca="1">IF(BN$3="分類不明", 計算_移輸出入額!$BG100, BN$133*計算_投入係数表!BN99)</f>
        <v>#DIV/0!</v>
      </c>
      <c r="BO99" s="218" t="e">
        <f ca="1">IF(BO$3="分類不明", 計算_移輸出入額!$BG100, BO$133*計算_投入係数表!BO99)</f>
        <v>#DIV/0!</v>
      </c>
      <c r="BP99" s="218" t="e">
        <f ca="1">IF(BP$3="分類不明", 計算_移輸出入額!$BG100, BP$133*計算_投入係数表!BP99)</f>
        <v>#DIV/0!</v>
      </c>
      <c r="BQ99" s="218" t="e">
        <f ca="1">IF(BQ$3="分類不明", 計算_移輸出入額!$BG100, BQ$133*計算_投入係数表!BQ99)</f>
        <v>#DIV/0!</v>
      </c>
      <c r="BR99" s="218" t="e">
        <f ca="1">IF(BR$3="分類不明", 計算_移輸出入額!$BG100, BR$133*計算_投入係数表!BR99)</f>
        <v>#DIV/0!</v>
      </c>
      <c r="BS99" s="218" t="e">
        <f ca="1">IF(BS$3="分類不明", 計算_移輸出入額!$BG100, BS$133*計算_投入係数表!BS99)</f>
        <v>#DIV/0!</v>
      </c>
      <c r="BT99" s="218" t="e">
        <f ca="1">IF(BT$3="分類不明", 計算_移輸出入額!$BG100, BT$133*計算_投入係数表!BT99)</f>
        <v>#DIV/0!</v>
      </c>
      <c r="BU99" s="218" t="e">
        <f ca="1">IF(BU$3="分類不明", 計算_移輸出入額!$BG100, BU$133*計算_投入係数表!BU99)</f>
        <v>#DIV/0!</v>
      </c>
      <c r="BV99" s="218" t="e">
        <f ca="1">IF(BV$3="分類不明", 計算_移輸出入額!$BG100, BV$133*計算_投入係数表!BV99)</f>
        <v>#DIV/0!</v>
      </c>
      <c r="BW99" s="218" t="e">
        <f ca="1">IF(BW$3="分類不明", 計算_移輸出入額!$BG100, BW$133*計算_投入係数表!BW99)</f>
        <v>#DIV/0!</v>
      </c>
      <c r="BX99" s="218" t="e">
        <f ca="1">IF(BX$3="分類不明", 計算_移輸出入額!$BG100, BX$133*計算_投入係数表!BX99)</f>
        <v>#DIV/0!</v>
      </c>
      <c r="BY99" s="218" t="e">
        <f ca="1">IF(BY$3="分類不明", 計算_移輸出入額!$BG100, BY$133*計算_投入係数表!BY99)</f>
        <v>#DIV/0!</v>
      </c>
      <c r="BZ99" s="218" t="e">
        <f ca="1">IF(BZ$3="分類不明", 計算_移輸出入額!$BG100, BZ$133*計算_投入係数表!BZ99)</f>
        <v>#DIV/0!</v>
      </c>
      <c r="CA99" s="218" t="e">
        <f ca="1">IF(CA$3="分類不明", 計算_移輸出入額!$BG100, CA$133*計算_投入係数表!CA99)</f>
        <v>#DIV/0!</v>
      </c>
      <c r="CB99" s="218" t="e">
        <f ca="1">IF(CB$3="分類不明", 計算_移輸出入額!$BG100, CB$133*計算_投入係数表!CB99)</f>
        <v>#DIV/0!</v>
      </c>
      <c r="CC99" s="218" t="e">
        <f ca="1">IF(CC$3="分類不明", 計算_移輸出入額!$BG100, CC$133*計算_投入係数表!CC99)</f>
        <v>#DIV/0!</v>
      </c>
      <c r="CD99" s="218" t="e">
        <f ca="1">IF(CD$3="分類不明", 計算_移輸出入額!$BG100, CD$133*計算_投入係数表!CD99)</f>
        <v>#DIV/0!</v>
      </c>
      <c r="CE99" s="218" t="e">
        <f ca="1">IF(CE$3="分類不明", 計算_移輸出入額!$BG100, CE$133*計算_投入係数表!CE99)</f>
        <v>#DIV/0!</v>
      </c>
      <c r="CF99" s="218" t="e">
        <f ca="1">IF(CF$3="分類不明", 計算_移輸出入額!$BG100, CF$133*計算_投入係数表!CF99)</f>
        <v>#DIV/0!</v>
      </c>
      <c r="CG99" s="218" t="e">
        <f ca="1">IF(CG$3="分類不明", 計算_移輸出入額!$BG100, CG$133*計算_投入係数表!CG99)</f>
        <v>#DIV/0!</v>
      </c>
      <c r="CH99" s="218" t="e">
        <f ca="1">IF(CH$3="分類不明", 計算_移輸出入額!$BG100, CH$133*計算_投入係数表!CH99)</f>
        <v>#DIV/0!</v>
      </c>
      <c r="CI99" s="218" t="e">
        <f ca="1">IF(CI$3="分類不明", 計算_移輸出入額!$BG100, CI$133*計算_投入係数表!CI99)</f>
        <v>#DIV/0!</v>
      </c>
      <c r="CJ99" s="218" t="e">
        <f ca="1">IF(CJ$3="分類不明", 計算_移輸出入額!$BG100, CJ$133*計算_投入係数表!CJ99)</f>
        <v>#DIV/0!</v>
      </c>
      <c r="CK99" s="218" t="e">
        <f ca="1">IF(CK$3="分類不明", 計算_移輸出入額!$BG100, CK$133*計算_投入係数表!CK99)</f>
        <v>#DIV/0!</v>
      </c>
      <c r="CL99" s="218" t="e">
        <f ca="1">IF(CL$3="分類不明", 計算_移輸出入額!$BG100, CL$133*計算_投入係数表!CL99)</f>
        <v>#DIV/0!</v>
      </c>
      <c r="CM99" s="218" t="e">
        <f ca="1">IF(CM$3="分類不明", 計算_移輸出入額!$BG100, CM$133*計算_投入係数表!CM99)</f>
        <v>#DIV/0!</v>
      </c>
      <c r="CN99" s="218" t="e">
        <f ca="1">IF(CN$3="分類不明", 計算_移輸出入額!$BG100, CN$133*計算_投入係数表!CN99)</f>
        <v>#DIV/0!</v>
      </c>
      <c r="CO99" s="218" t="e">
        <f ca="1">IF(CO$3="分類不明", 計算_移輸出入額!$BG100, CO$133*計算_投入係数表!CO99)</f>
        <v>#DIV/0!</v>
      </c>
      <c r="CP99" s="218" t="e">
        <f ca="1">IF(CP$3="分類不明", 計算_移輸出入額!$BG100, CP$133*計算_投入係数表!CP99)</f>
        <v>#DIV/0!</v>
      </c>
      <c r="CQ99" s="218" t="e">
        <f ca="1">IF(CQ$3="分類不明", 計算_移輸出入額!$BG100, CQ$133*計算_投入係数表!CQ99)</f>
        <v>#DIV/0!</v>
      </c>
      <c r="CR99" s="218" t="e">
        <f ca="1">IF(CR$3="分類不明", 計算_移輸出入額!$BG100, CR$133*計算_投入係数表!CR99)</f>
        <v>#DIV/0!</v>
      </c>
      <c r="CS99" s="218" t="e">
        <f ca="1">IF(CS$3="分類不明", 計算_移輸出入額!$BG100, CS$133*計算_投入係数表!CS99)</f>
        <v>#DIV/0!</v>
      </c>
      <c r="CT99" s="218" t="e">
        <f ca="1">IF(CT$3="分類不明", 計算_移輸出入額!$BG100, CT$133*計算_投入係数表!CT99)</f>
        <v>#DIV/0!</v>
      </c>
      <c r="CU99" s="218" t="e">
        <f ca="1">IF(CU$3="分類不明", 計算_移輸出入額!$BG100, CU$133*計算_投入係数表!CU99)</f>
        <v>#DIV/0!</v>
      </c>
      <c r="CV99" s="218" t="e">
        <f ca="1">IF(CV$3="分類不明", 計算_移輸出入額!$BG100, CV$133*計算_投入係数表!CV99)</f>
        <v>#DIV/0!</v>
      </c>
      <c r="CW99" s="218" t="e">
        <f ca="1">IF(CW$3="分類不明", 計算_移輸出入額!$BG100, CW$133*計算_投入係数表!CW99)</f>
        <v>#DIV/0!</v>
      </c>
      <c r="CX99" s="218" t="e">
        <f ca="1">IF(CX$3="分類不明", 計算_移輸出入額!$BG100, CX$133*計算_投入係数表!CX99)</f>
        <v>#DIV/0!</v>
      </c>
      <c r="CY99" s="218" t="e">
        <f ca="1">IF(CY$3="分類不明", 計算_移輸出入額!$BG100, CY$133*計算_投入係数表!CY99)</f>
        <v>#DIV/0!</v>
      </c>
      <c r="CZ99" s="218" t="e">
        <f ca="1">IF(CZ$3="分類不明", 計算_移輸出入額!$BG100, CZ$133*計算_投入係数表!CZ99)</f>
        <v>#DIV/0!</v>
      </c>
      <c r="DA99" s="218" t="e">
        <f ca="1">IF(DA$3="分類不明", 計算_移輸出入額!$BG100, DA$133*計算_投入係数表!DA99)</f>
        <v>#DIV/0!</v>
      </c>
      <c r="DB99" s="218" t="e">
        <f ca="1">IF(DB$3="分類不明", 計算_移輸出入額!$BG100, DB$133*計算_投入係数表!DB99)</f>
        <v>#DIV/0!</v>
      </c>
      <c r="DC99" s="218" t="e">
        <f ca="1">IF(DC$3="分類不明", 計算_移輸出入額!$BG100, DC$133*計算_投入係数表!DC99)</f>
        <v>#DIV/0!</v>
      </c>
      <c r="DD99" s="218" t="e">
        <f ca="1">IF(DD$3="分類不明", 計算_移輸出入額!$BG100, DD$133*計算_投入係数表!DD99)</f>
        <v>#DIV/0!</v>
      </c>
      <c r="DE99" s="218" t="e">
        <f ca="1">IF(DE$3="分類不明", 計算_移輸出入額!$BG100, DE$133*計算_投入係数表!DE99)</f>
        <v>#DIV/0!</v>
      </c>
      <c r="DF99" s="218" t="e">
        <f ca="1">IF(DF$3="分類不明", 計算_移輸出入額!$BG100, DF$133*計算_投入係数表!DF99)</f>
        <v>#DIV/0!</v>
      </c>
      <c r="DG99" s="218" t="e">
        <f ca="1">IF(DG$3="分類不明", 計算_移輸出入額!$BG100, DG$133*計算_投入係数表!DG99)</f>
        <v>#DIV/0!</v>
      </c>
      <c r="DH99" s="218" t="e">
        <f ca="1">IF(DH$3="分類不明", 計算_移輸出入額!$BG100, DH$133*計算_投入係数表!DH99)</f>
        <v>#DIV/0!</v>
      </c>
      <c r="DI99" s="218" t="e">
        <f ca="1">IF(DI$3="分類不明", 計算_移輸出入額!$BG100, DI$133*計算_投入係数表!DI99)</f>
        <v>#DIV/0!</v>
      </c>
      <c r="DJ99" s="218" t="e">
        <f ca="1">IF(DJ$3="分類不明", 計算_移輸出入額!$BG100, DJ$133*計算_投入係数表!DJ99)</f>
        <v>#DIV/0!</v>
      </c>
      <c r="DK99" s="218" t="e">
        <f ca="1">IF(DK$3="分類不明", 計算_移輸出入額!$BG100, DK$133*計算_投入係数表!DK99)</f>
        <v>#DIV/0!</v>
      </c>
      <c r="DL99" s="218" t="e">
        <f ca="1">IF(DL$3="分類不明", 計算_移輸出入額!$BG100, DL$133*計算_投入係数表!DL99)</f>
        <v>#DIV/0!</v>
      </c>
      <c r="DM99" s="218" t="e">
        <f ca="1">IF(DM$3="分類不明", 計算_移輸出入額!$BG100, DM$133*計算_投入係数表!DM99)</f>
        <v>#DIV/0!</v>
      </c>
      <c r="DN99" s="218" t="e">
        <f ca="1">IF(DN$3="分類不明", 計算_移輸出入額!$BG100, DN$133*計算_投入係数表!DN99)</f>
        <v>#DIV/0!</v>
      </c>
      <c r="DO99" s="218" t="e">
        <f ca="1">IF(DO$3="分類不明", 計算_移輸出入額!$BG100, DO$133*計算_投入係数表!DO99)</f>
        <v>#DIV/0!</v>
      </c>
      <c r="DP99" s="218" t="e">
        <f ca="1">IF(DP$3="分類不明", 計算_移輸出入額!$BG100, DP$133*計算_投入係数表!DP99)</f>
        <v>#DIV/0!</v>
      </c>
      <c r="DQ99" s="218" t="e">
        <f ca="1">IF(DQ$3="分類不明", 計算_移輸出入額!$BG100, DQ$133*計算_投入係数表!DQ99)</f>
        <v>#DIV/0!</v>
      </c>
      <c r="DR99" s="218" t="e">
        <f ca="1">IF(DR$3="分類不明", 計算_移輸出入額!$BG100, DR$133*計算_投入係数表!DR99)</f>
        <v>#DIV/0!</v>
      </c>
      <c r="DS99" s="218" t="e">
        <f ca="1">IF(DS$3="分類不明", 計算_移輸出入額!$BG100, DS$133*計算_投入係数表!DS99)</f>
        <v>#DIV/0!</v>
      </c>
      <c r="DT99" s="219">
        <f t="shared" ca="1" si="7"/>
        <v>0</v>
      </c>
      <c r="DU99" s="214">
        <f>計算_基本取引表_調整前!DU99</f>
        <v>0</v>
      </c>
      <c r="DV99" s="214">
        <f>IF($C99="分類不明", 計算_基本取引表_調整前!DV99+_xlfn.AGGREGATE(9,6,計算_移輸出入額!$BF$5:$BF$124), 計算_基本取引表_調整前!DV99)</f>
        <v>0</v>
      </c>
      <c r="DW99" s="214">
        <f>計算_基本取引表_調整前!DW99</f>
        <v>0</v>
      </c>
      <c r="DX99" s="214">
        <f>計算_基本取引表_調整前!DX99</f>
        <v>0</v>
      </c>
      <c r="DY99" s="214">
        <f>計算_基本取引表_調整前!DY99</f>
        <v>0</v>
      </c>
      <c r="DZ99" s="214">
        <f>計算_基本取引表_調整前!DZ99</f>
        <v>0</v>
      </c>
      <c r="EA99" s="214" t="e">
        <f>計算_基本取引表_調整前!EA99</f>
        <v>#DIV/0!</v>
      </c>
      <c r="EB99" s="735">
        <f ca="1">IFERROR(SUMIF(振分, $C99, 入力_北海道基本取引表!EB$4:EB$124)*($EE99/SUMIF(振分, $C99, 入力_北海道基本取引表!$EG$4:$EG$107)), 0)</f>
        <v>0</v>
      </c>
      <c r="EC99" s="215" t="e">
        <f t="shared" si="8"/>
        <v>#DIV/0!</v>
      </c>
      <c r="ED99" s="216" t="e">
        <f t="shared" ca="1" si="9"/>
        <v>#DIV/0!</v>
      </c>
      <c r="EE99" s="214" t="e">
        <f ca="1"/>
        <v>#DIV/0!</v>
      </c>
      <c r="EF99" s="216" t="e">
        <f t="shared" ca="1" si="10"/>
        <v>#DIV/0!</v>
      </c>
      <c r="EG99" s="216" t="e">
        <f t="shared" ca="1" si="6"/>
        <v>#DIV/0!</v>
      </c>
      <c r="EH99" s="214" t="e">
        <f ca="1"/>
        <v>#DIV/0!</v>
      </c>
      <c r="EI99" s="216" t="e">
        <f t="shared" ca="1" si="11"/>
        <v>#DIV/0!</v>
      </c>
      <c r="EJ99" s="216" t="e">
        <f ca="1"/>
        <v>#DIV/0!</v>
      </c>
      <c r="EK99" s="215"/>
    </row>
    <row r="100" spans="2:141" s="6" customFormat="1" ht="15.75" hidden="1" customHeight="1" x14ac:dyDescent="0.25">
      <c r="B100" s="53">
        <v>97</v>
      </c>
      <c r="C100" s="192" t="str">
        <v>-</v>
      </c>
      <c r="D100" s="211">
        <f ca="1">IF(D$3="分類不明", 計算_移輸出入額!$BG101, D$133*計算_投入係数表!D100)</f>
        <v>0</v>
      </c>
      <c r="E100" s="212">
        <f ca="1">IF(E$3="分類不明", 計算_移輸出入額!$BG101, E$133*計算_投入係数表!E100)</f>
        <v>0</v>
      </c>
      <c r="F100" s="212">
        <f ca="1">IF(F$3="分類不明", 計算_移輸出入額!$BG101, F$133*計算_投入係数表!F100)</f>
        <v>0</v>
      </c>
      <c r="G100" s="212">
        <f ca="1">IF(G$3="分類不明", 計算_移輸出入額!$BG101, G$133*計算_投入係数表!G100)</f>
        <v>0</v>
      </c>
      <c r="H100" s="212">
        <f ca="1">IF(H$3="分類不明", 計算_移輸出入額!$BG101, H$133*計算_投入係数表!H100)</f>
        <v>0</v>
      </c>
      <c r="I100" s="212">
        <f ca="1">IF(I$3="分類不明", 計算_移輸出入額!$BG101, I$133*計算_投入係数表!I100)</f>
        <v>0</v>
      </c>
      <c r="J100" s="212">
        <f ca="1">IF(J$3="分類不明", 計算_移輸出入額!$BG101, J$133*計算_投入係数表!J100)</f>
        <v>0</v>
      </c>
      <c r="K100" s="212">
        <f ca="1">IF(K$3="分類不明", 計算_移輸出入額!$BG101, K$133*計算_投入係数表!K100)</f>
        <v>0</v>
      </c>
      <c r="L100" s="212">
        <f ca="1">IF(L$3="分類不明", 計算_移輸出入額!$BG101, L$133*計算_投入係数表!L100)</f>
        <v>0</v>
      </c>
      <c r="M100" s="212">
        <f ca="1">IF(M$3="分類不明", 計算_移輸出入額!$BG101, M$133*計算_投入係数表!M100)</f>
        <v>0</v>
      </c>
      <c r="N100" s="212">
        <f ca="1">IF(N$3="分類不明", 計算_移輸出入額!$BG101, N$133*計算_投入係数表!N100)</f>
        <v>0</v>
      </c>
      <c r="O100" s="212">
        <f ca="1">IF(O$3="分類不明", 計算_移輸出入額!$BG101, O$133*計算_投入係数表!O100)</f>
        <v>0</v>
      </c>
      <c r="P100" s="212" t="e">
        <f ca="1">IF(P$3="分類不明", 計算_移輸出入額!$BG101, P$133*計算_投入係数表!P100)</f>
        <v>#DIV/0!</v>
      </c>
      <c r="Q100" s="212" t="e">
        <f ca="1">IF(Q$3="分類不明", 計算_移輸出入額!$BG101, Q$133*計算_投入係数表!Q100)</f>
        <v>#DIV/0!</v>
      </c>
      <c r="R100" s="212" t="e">
        <f ca="1">IF(R$3="分類不明", 計算_移輸出入額!$BG101, R$133*計算_投入係数表!R100)</f>
        <v>#DIV/0!</v>
      </c>
      <c r="S100" s="212" t="e">
        <f ca="1">IF(S$3="分類不明", 計算_移輸出入額!$BG101, S$133*計算_投入係数表!S100)</f>
        <v>#DIV/0!</v>
      </c>
      <c r="T100" s="212" t="e">
        <f ca="1">IF(T$3="分類不明", 計算_移輸出入額!$BG101, T$133*計算_投入係数表!T100)</f>
        <v>#DIV/0!</v>
      </c>
      <c r="U100" s="212" t="e">
        <f ca="1">IF(U$3="分類不明", 計算_移輸出入額!$BG101, U$133*計算_投入係数表!U100)</f>
        <v>#DIV/0!</v>
      </c>
      <c r="V100" s="212" t="e">
        <f ca="1">IF(V$3="分類不明", 計算_移輸出入額!$BG101, V$133*計算_投入係数表!V100)</f>
        <v>#DIV/0!</v>
      </c>
      <c r="W100" s="212" t="e">
        <f ca="1">IF(W$3="分類不明", 計算_移輸出入額!$BG101, W$133*計算_投入係数表!W100)</f>
        <v>#DIV/0!</v>
      </c>
      <c r="X100" s="212" t="e">
        <f ca="1">IF(X$3="分類不明", 計算_移輸出入額!$BG101, X$133*計算_投入係数表!X100)</f>
        <v>#DIV/0!</v>
      </c>
      <c r="Y100" s="212" t="e">
        <f ca="1">IF(Y$3="分類不明", 計算_移輸出入額!$BG101, Y$133*計算_投入係数表!Y100)</f>
        <v>#DIV/0!</v>
      </c>
      <c r="Z100" s="212" t="e">
        <f ca="1">IF(Z$3="分類不明", 計算_移輸出入額!$BG101, Z$133*計算_投入係数表!Z100)</f>
        <v>#DIV/0!</v>
      </c>
      <c r="AA100" s="212" t="e">
        <f ca="1">IF(AA$3="分類不明", 計算_移輸出入額!$BG101, AA$133*計算_投入係数表!AA100)</f>
        <v>#DIV/0!</v>
      </c>
      <c r="AB100" s="212" t="e">
        <f ca="1">IF(AB$3="分類不明", 計算_移輸出入額!$BG101, AB$133*計算_投入係数表!AB100)</f>
        <v>#DIV/0!</v>
      </c>
      <c r="AC100" s="212" t="e">
        <f ca="1">IF(AC$3="分類不明", 計算_移輸出入額!$BG101, AC$133*計算_投入係数表!AC100)</f>
        <v>#DIV/0!</v>
      </c>
      <c r="AD100" s="212" t="e">
        <f ca="1">IF(AD$3="分類不明", 計算_移輸出入額!$BG101, AD$133*計算_投入係数表!AD100)</f>
        <v>#DIV/0!</v>
      </c>
      <c r="AE100" s="212" t="e">
        <f ca="1">IF(AE$3="分類不明", 計算_移輸出入額!$BG101, AE$133*計算_投入係数表!AE100)</f>
        <v>#DIV/0!</v>
      </c>
      <c r="AF100" s="212" t="e">
        <f ca="1">IF(AF$3="分類不明", 計算_移輸出入額!$BG101, AF$133*計算_投入係数表!AF100)</f>
        <v>#DIV/0!</v>
      </c>
      <c r="AG100" s="212" t="e">
        <f ca="1">IF(AG$3="分類不明", 計算_移輸出入額!$BG101, AG$133*計算_投入係数表!AG100)</f>
        <v>#DIV/0!</v>
      </c>
      <c r="AH100" s="212" t="e">
        <f ca="1">IF(AH$3="分類不明", 計算_移輸出入額!$BG101, AH$133*計算_投入係数表!AH100)</f>
        <v>#DIV/0!</v>
      </c>
      <c r="AI100" s="212" t="e">
        <f ca="1">IF(AI$3="分類不明", 計算_移輸出入額!$BG101, AI$133*計算_投入係数表!AI100)</f>
        <v>#DIV/0!</v>
      </c>
      <c r="AJ100" s="212" t="e">
        <f ca="1">IF(AJ$3="分類不明", 計算_移輸出入額!$BG101, AJ$133*計算_投入係数表!AJ100)</f>
        <v>#DIV/0!</v>
      </c>
      <c r="AK100" s="212" t="e">
        <f ca="1">IF(AK$3="分類不明", 計算_移輸出入額!$BG101, AK$133*計算_投入係数表!AK100)</f>
        <v>#DIV/0!</v>
      </c>
      <c r="AL100" s="212" t="e">
        <f ca="1">IF(AL$3="分類不明", 計算_移輸出入額!$BG101, AL$133*計算_投入係数表!AL100)</f>
        <v>#DIV/0!</v>
      </c>
      <c r="AM100" s="212" t="e">
        <f ca="1">IF(AM$3="分類不明", 計算_移輸出入額!$BG101, AM$133*計算_投入係数表!AM100)</f>
        <v>#DIV/0!</v>
      </c>
      <c r="AN100" s="212" t="e">
        <f ca="1">IF(AN$3="分類不明", 計算_移輸出入額!$BG101, AN$133*計算_投入係数表!AN100)</f>
        <v>#DIV/0!</v>
      </c>
      <c r="AO100" s="212" t="e">
        <f ca="1">IF(AO$3="分類不明", 計算_移輸出入額!$BG101, AO$133*計算_投入係数表!AO100)</f>
        <v>#DIV/0!</v>
      </c>
      <c r="AP100" s="212" t="e">
        <f ca="1">IF(AP$3="分類不明", 計算_移輸出入額!$BG101, AP$133*計算_投入係数表!AP100)</f>
        <v>#DIV/0!</v>
      </c>
      <c r="AQ100" s="212" t="e">
        <f ca="1">IF(AQ$3="分類不明", 計算_移輸出入額!$BG101, AQ$133*計算_投入係数表!AQ100)</f>
        <v>#DIV/0!</v>
      </c>
      <c r="AR100" s="212" t="e">
        <f ca="1">IF(AR$3="分類不明", 計算_移輸出入額!$BG101, AR$133*計算_投入係数表!AR100)</f>
        <v>#DIV/0!</v>
      </c>
      <c r="AS100" s="212" t="e">
        <f ca="1">IF(AS$3="分類不明", 計算_移輸出入額!$BG101, AS$133*計算_投入係数表!AS100)</f>
        <v>#DIV/0!</v>
      </c>
      <c r="AT100" s="212" t="e">
        <f ca="1">IF(AT$3="分類不明", 計算_移輸出入額!$BG101, AT$133*計算_投入係数表!AT100)</f>
        <v>#DIV/0!</v>
      </c>
      <c r="AU100" s="212" t="e">
        <f ca="1">IF(AU$3="分類不明", 計算_移輸出入額!$BG101, AU$133*計算_投入係数表!AU100)</f>
        <v>#DIV/0!</v>
      </c>
      <c r="AV100" s="212" t="e">
        <f ca="1">IF(AV$3="分類不明", 計算_移輸出入額!$BG101, AV$133*計算_投入係数表!AV100)</f>
        <v>#DIV/0!</v>
      </c>
      <c r="AW100" s="212" t="e">
        <f ca="1">IF(AW$3="分類不明", 計算_移輸出入額!$BG101, AW$133*計算_投入係数表!AW100)</f>
        <v>#DIV/0!</v>
      </c>
      <c r="AX100" s="212" t="e">
        <f ca="1">IF(AX$3="分類不明", 計算_移輸出入額!$BG101, AX$133*計算_投入係数表!AX100)</f>
        <v>#DIV/0!</v>
      </c>
      <c r="AY100" s="212" t="e">
        <f ca="1">IF(AY$3="分類不明", 計算_移輸出入額!$BG101, AY$133*計算_投入係数表!AY100)</f>
        <v>#DIV/0!</v>
      </c>
      <c r="AZ100" s="212" t="e">
        <f ca="1">IF(AZ$3="分類不明", 計算_移輸出入額!$BG101, AZ$133*計算_投入係数表!AZ100)</f>
        <v>#DIV/0!</v>
      </c>
      <c r="BA100" s="212" t="e">
        <f ca="1">IF(BA$3="分類不明", 計算_移輸出入額!$BG101, BA$133*計算_投入係数表!BA100)</f>
        <v>#DIV/0!</v>
      </c>
      <c r="BB100" s="212" t="e">
        <f ca="1">IF(BB$3="分類不明", 計算_移輸出入額!$BG101, BB$133*計算_投入係数表!BB100)</f>
        <v>#DIV/0!</v>
      </c>
      <c r="BC100" s="212" t="e">
        <f ca="1">IF(BC$3="分類不明", 計算_移輸出入額!$BG101, BC$133*計算_投入係数表!BC100)</f>
        <v>#DIV/0!</v>
      </c>
      <c r="BD100" s="212" t="e">
        <f ca="1">IF(BD$3="分類不明", 計算_移輸出入額!$BG101, BD$133*計算_投入係数表!BD100)</f>
        <v>#DIV/0!</v>
      </c>
      <c r="BE100" s="212" t="e">
        <f ca="1">IF(BE$3="分類不明", 計算_移輸出入額!$BG101, BE$133*計算_投入係数表!BE100)</f>
        <v>#DIV/0!</v>
      </c>
      <c r="BF100" s="212" t="e">
        <f ca="1">IF(BF$3="分類不明", 計算_移輸出入額!$BG101, BF$133*計算_投入係数表!BF100)</f>
        <v>#DIV/0!</v>
      </c>
      <c r="BG100" s="212" t="e">
        <f ca="1">IF(BG$3="分類不明", 計算_移輸出入額!$BG101, BG$133*計算_投入係数表!BG100)</f>
        <v>#DIV/0!</v>
      </c>
      <c r="BH100" s="212" t="e">
        <f ca="1">IF(BH$3="分類不明", 計算_移輸出入額!$BG101, BH$133*計算_投入係数表!BH100)</f>
        <v>#DIV/0!</v>
      </c>
      <c r="BI100" s="212" t="e">
        <f ca="1">IF(BI$3="分類不明", 計算_移輸出入額!$BG101, BI$133*計算_投入係数表!BI100)</f>
        <v>#DIV/0!</v>
      </c>
      <c r="BJ100" s="212" t="e">
        <f ca="1">IF(BJ$3="分類不明", 計算_移輸出入額!$BG101, BJ$133*計算_投入係数表!BJ100)</f>
        <v>#DIV/0!</v>
      </c>
      <c r="BK100" s="212" t="e">
        <f ca="1">IF(BK$3="分類不明", 計算_移輸出入額!$BG101, BK$133*計算_投入係数表!BK100)</f>
        <v>#DIV/0!</v>
      </c>
      <c r="BL100" s="212" t="e">
        <f ca="1">IF(BL$3="分類不明", 計算_移輸出入額!$BG101, BL$133*計算_投入係数表!BL100)</f>
        <v>#DIV/0!</v>
      </c>
      <c r="BM100" s="212" t="e">
        <f ca="1">IF(BM$3="分類不明", 計算_移輸出入額!$BG101, BM$133*計算_投入係数表!BM100)</f>
        <v>#DIV/0!</v>
      </c>
      <c r="BN100" s="212" t="e">
        <f ca="1">IF(BN$3="分類不明", 計算_移輸出入額!$BG101, BN$133*計算_投入係数表!BN100)</f>
        <v>#DIV/0!</v>
      </c>
      <c r="BO100" s="212" t="e">
        <f ca="1">IF(BO$3="分類不明", 計算_移輸出入額!$BG101, BO$133*計算_投入係数表!BO100)</f>
        <v>#DIV/0!</v>
      </c>
      <c r="BP100" s="212" t="e">
        <f ca="1">IF(BP$3="分類不明", 計算_移輸出入額!$BG101, BP$133*計算_投入係数表!BP100)</f>
        <v>#DIV/0!</v>
      </c>
      <c r="BQ100" s="212" t="e">
        <f ca="1">IF(BQ$3="分類不明", 計算_移輸出入額!$BG101, BQ$133*計算_投入係数表!BQ100)</f>
        <v>#DIV/0!</v>
      </c>
      <c r="BR100" s="212" t="e">
        <f ca="1">IF(BR$3="分類不明", 計算_移輸出入額!$BG101, BR$133*計算_投入係数表!BR100)</f>
        <v>#DIV/0!</v>
      </c>
      <c r="BS100" s="212" t="e">
        <f ca="1">IF(BS$3="分類不明", 計算_移輸出入額!$BG101, BS$133*計算_投入係数表!BS100)</f>
        <v>#DIV/0!</v>
      </c>
      <c r="BT100" s="212" t="e">
        <f ca="1">IF(BT$3="分類不明", 計算_移輸出入額!$BG101, BT$133*計算_投入係数表!BT100)</f>
        <v>#DIV/0!</v>
      </c>
      <c r="BU100" s="212" t="e">
        <f ca="1">IF(BU$3="分類不明", 計算_移輸出入額!$BG101, BU$133*計算_投入係数表!BU100)</f>
        <v>#DIV/0!</v>
      </c>
      <c r="BV100" s="212" t="e">
        <f ca="1">IF(BV$3="分類不明", 計算_移輸出入額!$BG101, BV$133*計算_投入係数表!BV100)</f>
        <v>#DIV/0!</v>
      </c>
      <c r="BW100" s="212" t="e">
        <f ca="1">IF(BW$3="分類不明", 計算_移輸出入額!$BG101, BW$133*計算_投入係数表!BW100)</f>
        <v>#DIV/0!</v>
      </c>
      <c r="BX100" s="212" t="e">
        <f ca="1">IF(BX$3="分類不明", 計算_移輸出入額!$BG101, BX$133*計算_投入係数表!BX100)</f>
        <v>#DIV/0!</v>
      </c>
      <c r="BY100" s="212" t="e">
        <f ca="1">IF(BY$3="分類不明", 計算_移輸出入額!$BG101, BY$133*計算_投入係数表!BY100)</f>
        <v>#DIV/0!</v>
      </c>
      <c r="BZ100" s="212" t="e">
        <f ca="1">IF(BZ$3="分類不明", 計算_移輸出入額!$BG101, BZ$133*計算_投入係数表!BZ100)</f>
        <v>#DIV/0!</v>
      </c>
      <c r="CA100" s="212" t="e">
        <f ca="1">IF(CA$3="分類不明", 計算_移輸出入額!$BG101, CA$133*計算_投入係数表!CA100)</f>
        <v>#DIV/0!</v>
      </c>
      <c r="CB100" s="212" t="e">
        <f ca="1">IF(CB$3="分類不明", 計算_移輸出入額!$BG101, CB$133*計算_投入係数表!CB100)</f>
        <v>#DIV/0!</v>
      </c>
      <c r="CC100" s="212" t="e">
        <f ca="1">IF(CC$3="分類不明", 計算_移輸出入額!$BG101, CC$133*計算_投入係数表!CC100)</f>
        <v>#DIV/0!</v>
      </c>
      <c r="CD100" s="212" t="e">
        <f ca="1">IF(CD$3="分類不明", 計算_移輸出入額!$BG101, CD$133*計算_投入係数表!CD100)</f>
        <v>#DIV/0!</v>
      </c>
      <c r="CE100" s="212" t="e">
        <f ca="1">IF(CE$3="分類不明", 計算_移輸出入額!$BG101, CE$133*計算_投入係数表!CE100)</f>
        <v>#DIV/0!</v>
      </c>
      <c r="CF100" s="212" t="e">
        <f ca="1">IF(CF$3="分類不明", 計算_移輸出入額!$BG101, CF$133*計算_投入係数表!CF100)</f>
        <v>#DIV/0!</v>
      </c>
      <c r="CG100" s="212" t="e">
        <f ca="1">IF(CG$3="分類不明", 計算_移輸出入額!$BG101, CG$133*計算_投入係数表!CG100)</f>
        <v>#DIV/0!</v>
      </c>
      <c r="CH100" s="212" t="e">
        <f ca="1">IF(CH$3="分類不明", 計算_移輸出入額!$BG101, CH$133*計算_投入係数表!CH100)</f>
        <v>#DIV/0!</v>
      </c>
      <c r="CI100" s="212" t="e">
        <f ca="1">IF(CI$3="分類不明", 計算_移輸出入額!$BG101, CI$133*計算_投入係数表!CI100)</f>
        <v>#DIV/0!</v>
      </c>
      <c r="CJ100" s="212" t="e">
        <f ca="1">IF(CJ$3="分類不明", 計算_移輸出入額!$BG101, CJ$133*計算_投入係数表!CJ100)</f>
        <v>#DIV/0!</v>
      </c>
      <c r="CK100" s="212" t="e">
        <f ca="1">IF(CK$3="分類不明", 計算_移輸出入額!$BG101, CK$133*計算_投入係数表!CK100)</f>
        <v>#DIV/0!</v>
      </c>
      <c r="CL100" s="212" t="e">
        <f ca="1">IF(CL$3="分類不明", 計算_移輸出入額!$BG101, CL$133*計算_投入係数表!CL100)</f>
        <v>#DIV/0!</v>
      </c>
      <c r="CM100" s="212" t="e">
        <f ca="1">IF(CM$3="分類不明", 計算_移輸出入額!$BG101, CM$133*計算_投入係数表!CM100)</f>
        <v>#DIV/0!</v>
      </c>
      <c r="CN100" s="212" t="e">
        <f ca="1">IF(CN$3="分類不明", 計算_移輸出入額!$BG101, CN$133*計算_投入係数表!CN100)</f>
        <v>#DIV/0!</v>
      </c>
      <c r="CO100" s="212" t="e">
        <f ca="1">IF(CO$3="分類不明", 計算_移輸出入額!$BG101, CO$133*計算_投入係数表!CO100)</f>
        <v>#DIV/0!</v>
      </c>
      <c r="CP100" s="212" t="e">
        <f ca="1">IF(CP$3="分類不明", 計算_移輸出入額!$BG101, CP$133*計算_投入係数表!CP100)</f>
        <v>#DIV/0!</v>
      </c>
      <c r="CQ100" s="212" t="e">
        <f ca="1">IF(CQ$3="分類不明", 計算_移輸出入額!$BG101, CQ$133*計算_投入係数表!CQ100)</f>
        <v>#DIV/0!</v>
      </c>
      <c r="CR100" s="212" t="e">
        <f ca="1">IF(CR$3="分類不明", 計算_移輸出入額!$BG101, CR$133*計算_投入係数表!CR100)</f>
        <v>#DIV/0!</v>
      </c>
      <c r="CS100" s="212" t="e">
        <f ca="1">IF(CS$3="分類不明", 計算_移輸出入額!$BG101, CS$133*計算_投入係数表!CS100)</f>
        <v>#DIV/0!</v>
      </c>
      <c r="CT100" s="212" t="e">
        <f ca="1">IF(CT$3="分類不明", 計算_移輸出入額!$BG101, CT$133*計算_投入係数表!CT100)</f>
        <v>#DIV/0!</v>
      </c>
      <c r="CU100" s="212" t="e">
        <f ca="1">IF(CU$3="分類不明", 計算_移輸出入額!$BG101, CU$133*計算_投入係数表!CU100)</f>
        <v>#DIV/0!</v>
      </c>
      <c r="CV100" s="212" t="e">
        <f ca="1">IF(CV$3="分類不明", 計算_移輸出入額!$BG101, CV$133*計算_投入係数表!CV100)</f>
        <v>#DIV/0!</v>
      </c>
      <c r="CW100" s="212" t="e">
        <f ca="1">IF(CW$3="分類不明", 計算_移輸出入額!$BG101, CW$133*計算_投入係数表!CW100)</f>
        <v>#DIV/0!</v>
      </c>
      <c r="CX100" s="212" t="e">
        <f ca="1">IF(CX$3="分類不明", 計算_移輸出入額!$BG101, CX$133*計算_投入係数表!CX100)</f>
        <v>#DIV/0!</v>
      </c>
      <c r="CY100" s="212" t="e">
        <f ca="1">IF(CY$3="分類不明", 計算_移輸出入額!$BG101, CY$133*計算_投入係数表!CY100)</f>
        <v>#DIV/0!</v>
      </c>
      <c r="CZ100" s="212" t="e">
        <f ca="1">IF(CZ$3="分類不明", 計算_移輸出入額!$BG101, CZ$133*計算_投入係数表!CZ100)</f>
        <v>#DIV/0!</v>
      </c>
      <c r="DA100" s="212" t="e">
        <f ca="1">IF(DA$3="分類不明", 計算_移輸出入額!$BG101, DA$133*計算_投入係数表!DA100)</f>
        <v>#DIV/0!</v>
      </c>
      <c r="DB100" s="212" t="e">
        <f ca="1">IF(DB$3="分類不明", 計算_移輸出入額!$BG101, DB$133*計算_投入係数表!DB100)</f>
        <v>#DIV/0!</v>
      </c>
      <c r="DC100" s="212" t="e">
        <f ca="1">IF(DC$3="分類不明", 計算_移輸出入額!$BG101, DC$133*計算_投入係数表!DC100)</f>
        <v>#DIV/0!</v>
      </c>
      <c r="DD100" s="212" t="e">
        <f ca="1">IF(DD$3="分類不明", 計算_移輸出入額!$BG101, DD$133*計算_投入係数表!DD100)</f>
        <v>#DIV/0!</v>
      </c>
      <c r="DE100" s="212" t="e">
        <f ca="1">IF(DE$3="分類不明", 計算_移輸出入額!$BG101, DE$133*計算_投入係数表!DE100)</f>
        <v>#DIV/0!</v>
      </c>
      <c r="DF100" s="212" t="e">
        <f ca="1">IF(DF$3="分類不明", 計算_移輸出入額!$BG101, DF$133*計算_投入係数表!DF100)</f>
        <v>#DIV/0!</v>
      </c>
      <c r="DG100" s="212" t="e">
        <f ca="1">IF(DG$3="分類不明", 計算_移輸出入額!$BG101, DG$133*計算_投入係数表!DG100)</f>
        <v>#DIV/0!</v>
      </c>
      <c r="DH100" s="212" t="e">
        <f ca="1">IF(DH$3="分類不明", 計算_移輸出入額!$BG101, DH$133*計算_投入係数表!DH100)</f>
        <v>#DIV/0!</v>
      </c>
      <c r="DI100" s="212" t="e">
        <f ca="1">IF(DI$3="分類不明", 計算_移輸出入額!$BG101, DI$133*計算_投入係数表!DI100)</f>
        <v>#DIV/0!</v>
      </c>
      <c r="DJ100" s="212" t="e">
        <f ca="1">IF(DJ$3="分類不明", 計算_移輸出入額!$BG101, DJ$133*計算_投入係数表!DJ100)</f>
        <v>#DIV/0!</v>
      </c>
      <c r="DK100" s="212" t="e">
        <f ca="1">IF(DK$3="分類不明", 計算_移輸出入額!$BG101, DK$133*計算_投入係数表!DK100)</f>
        <v>#DIV/0!</v>
      </c>
      <c r="DL100" s="212" t="e">
        <f ca="1">IF(DL$3="分類不明", 計算_移輸出入額!$BG101, DL$133*計算_投入係数表!DL100)</f>
        <v>#DIV/0!</v>
      </c>
      <c r="DM100" s="212" t="e">
        <f ca="1">IF(DM$3="分類不明", 計算_移輸出入額!$BG101, DM$133*計算_投入係数表!DM100)</f>
        <v>#DIV/0!</v>
      </c>
      <c r="DN100" s="212" t="e">
        <f ca="1">IF(DN$3="分類不明", 計算_移輸出入額!$BG101, DN$133*計算_投入係数表!DN100)</f>
        <v>#DIV/0!</v>
      </c>
      <c r="DO100" s="212" t="e">
        <f ca="1">IF(DO$3="分類不明", 計算_移輸出入額!$BG101, DO$133*計算_投入係数表!DO100)</f>
        <v>#DIV/0!</v>
      </c>
      <c r="DP100" s="212" t="e">
        <f ca="1">IF(DP$3="分類不明", 計算_移輸出入額!$BG101, DP$133*計算_投入係数表!DP100)</f>
        <v>#DIV/0!</v>
      </c>
      <c r="DQ100" s="212" t="e">
        <f ca="1">IF(DQ$3="分類不明", 計算_移輸出入額!$BG101, DQ$133*計算_投入係数表!DQ100)</f>
        <v>#DIV/0!</v>
      </c>
      <c r="DR100" s="212" t="e">
        <f ca="1">IF(DR$3="分類不明", 計算_移輸出入額!$BG101, DR$133*計算_投入係数表!DR100)</f>
        <v>#DIV/0!</v>
      </c>
      <c r="DS100" s="212" t="e">
        <f ca="1">IF(DS$3="分類不明", 計算_移輸出入額!$BG101, DS$133*計算_投入係数表!DS100)</f>
        <v>#DIV/0!</v>
      </c>
      <c r="DT100" s="213">
        <f t="shared" ca="1" si="7"/>
        <v>0</v>
      </c>
      <c r="DU100" s="214">
        <f>計算_基本取引表_調整前!DU100</f>
        <v>0</v>
      </c>
      <c r="DV100" s="214">
        <f>IF($C100="分類不明", 計算_基本取引表_調整前!DV100+_xlfn.AGGREGATE(9,6,計算_移輸出入額!$BF$5:$BF$124), 計算_基本取引表_調整前!DV100)</f>
        <v>0</v>
      </c>
      <c r="DW100" s="214">
        <f>計算_基本取引表_調整前!DW100</f>
        <v>0</v>
      </c>
      <c r="DX100" s="214">
        <f>計算_基本取引表_調整前!DX100</f>
        <v>0</v>
      </c>
      <c r="DY100" s="214">
        <f>計算_基本取引表_調整前!DY100</f>
        <v>0</v>
      </c>
      <c r="DZ100" s="214">
        <f>計算_基本取引表_調整前!DZ100</f>
        <v>0</v>
      </c>
      <c r="EA100" s="214" t="e">
        <f>計算_基本取引表_調整前!EA100</f>
        <v>#DIV/0!</v>
      </c>
      <c r="EB100" s="735">
        <f ca="1">IFERROR(SUMIF(振分, $C100, 入力_北海道基本取引表!EB$4:EB$124)*($EE100/SUMIF(振分, $C100, 入力_北海道基本取引表!$EG$4:$EG$107)), 0)</f>
        <v>0</v>
      </c>
      <c r="EC100" s="215" t="e">
        <f t="shared" si="8"/>
        <v>#DIV/0!</v>
      </c>
      <c r="ED100" s="216" t="e">
        <f t="shared" ca="1" si="9"/>
        <v>#DIV/0!</v>
      </c>
      <c r="EE100" s="214" t="e">
        <f ca="1"/>
        <v>#DIV/0!</v>
      </c>
      <c r="EF100" s="216" t="e">
        <f t="shared" ca="1" si="10"/>
        <v>#DIV/0!</v>
      </c>
      <c r="EG100" s="216" t="e">
        <f t="shared" ca="1" si="6"/>
        <v>#DIV/0!</v>
      </c>
      <c r="EH100" s="214" t="e">
        <f ca="1"/>
        <v>#DIV/0!</v>
      </c>
      <c r="EI100" s="216" t="e">
        <f t="shared" ca="1" si="11"/>
        <v>#DIV/0!</v>
      </c>
      <c r="EJ100" s="216" t="e">
        <f ca="1"/>
        <v>#DIV/0!</v>
      </c>
      <c r="EK100" s="215"/>
    </row>
    <row r="101" spans="2:141" s="6" customFormat="1" ht="15.75" hidden="1" customHeight="1" x14ac:dyDescent="0.25">
      <c r="B101" s="53">
        <v>98</v>
      </c>
      <c r="C101" s="192" t="str">
        <v>-</v>
      </c>
      <c r="D101" s="211">
        <f ca="1">IF(D$3="分類不明", 計算_移輸出入額!$BG102, D$133*計算_投入係数表!D101)</f>
        <v>0</v>
      </c>
      <c r="E101" s="212">
        <f ca="1">IF(E$3="分類不明", 計算_移輸出入額!$BG102, E$133*計算_投入係数表!E101)</f>
        <v>0</v>
      </c>
      <c r="F101" s="212">
        <f ca="1">IF(F$3="分類不明", 計算_移輸出入額!$BG102, F$133*計算_投入係数表!F101)</f>
        <v>0</v>
      </c>
      <c r="G101" s="212">
        <f ca="1">IF(G$3="分類不明", 計算_移輸出入額!$BG102, G$133*計算_投入係数表!G101)</f>
        <v>0</v>
      </c>
      <c r="H101" s="212">
        <f ca="1">IF(H$3="分類不明", 計算_移輸出入額!$BG102, H$133*計算_投入係数表!H101)</f>
        <v>0</v>
      </c>
      <c r="I101" s="212">
        <f ca="1">IF(I$3="分類不明", 計算_移輸出入額!$BG102, I$133*計算_投入係数表!I101)</f>
        <v>0</v>
      </c>
      <c r="J101" s="212">
        <f ca="1">IF(J$3="分類不明", 計算_移輸出入額!$BG102, J$133*計算_投入係数表!J101)</f>
        <v>0</v>
      </c>
      <c r="K101" s="212">
        <f ca="1">IF(K$3="分類不明", 計算_移輸出入額!$BG102, K$133*計算_投入係数表!K101)</f>
        <v>0</v>
      </c>
      <c r="L101" s="212">
        <f ca="1">IF(L$3="分類不明", 計算_移輸出入額!$BG102, L$133*計算_投入係数表!L101)</f>
        <v>0</v>
      </c>
      <c r="M101" s="212">
        <f ca="1">IF(M$3="分類不明", 計算_移輸出入額!$BG102, M$133*計算_投入係数表!M101)</f>
        <v>0</v>
      </c>
      <c r="N101" s="212">
        <f ca="1">IF(N$3="分類不明", 計算_移輸出入額!$BG102, N$133*計算_投入係数表!N101)</f>
        <v>0</v>
      </c>
      <c r="O101" s="212">
        <f ca="1">IF(O$3="分類不明", 計算_移輸出入額!$BG102, O$133*計算_投入係数表!O101)</f>
        <v>0</v>
      </c>
      <c r="P101" s="212" t="e">
        <f ca="1">IF(P$3="分類不明", 計算_移輸出入額!$BG102, P$133*計算_投入係数表!P101)</f>
        <v>#DIV/0!</v>
      </c>
      <c r="Q101" s="212" t="e">
        <f ca="1">IF(Q$3="分類不明", 計算_移輸出入額!$BG102, Q$133*計算_投入係数表!Q101)</f>
        <v>#DIV/0!</v>
      </c>
      <c r="R101" s="212" t="e">
        <f ca="1">IF(R$3="分類不明", 計算_移輸出入額!$BG102, R$133*計算_投入係数表!R101)</f>
        <v>#DIV/0!</v>
      </c>
      <c r="S101" s="212" t="e">
        <f ca="1">IF(S$3="分類不明", 計算_移輸出入額!$BG102, S$133*計算_投入係数表!S101)</f>
        <v>#DIV/0!</v>
      </c>
      <c r="T101" s="212" t="e">
        <f ca="1">IF(T$3="分類不明", 計算_移輸出入額!$BG102, T$133*計算_投入係数表!T101)</f>
        <v>#DIV/0!</v>
      </c>
      <c r="U101" s="212" t="e">
        <f ca="1">IF(U$3="分類不明", 計算_移輸出入額!$BG102, U$133*計算_投入係数表!U101)</f>
        <v>#DIV/0!</v>
      </c>
      <c r="V101" s="212" t="e">
        <f ca="1">IF(V$3="分類不明", 計算_移輸出入額!$BG102, V$133*計算_投入係数表!V101)</f>
        <v>#DIV/0!</v>
      </c>
      <c r="W101" s="212" t="e">
        <f ca="1">IF(W$3="分類不明", 計算_移輸出入額!$BG102, W$133*計算_投入係数表!W101)</f>
        <v>#DIV/0!</v>
      </c>
      <c r="X101" s="212" t="e">
        <f ca="1">IF(X$3="分類不明", 計算_移輸出入額!$BG102, X$133*計算_投入係数表!X101)</f>
        <v>#DIV/0!</v>
      </c>
      <c r="Y101" s="212" t="e">
        <f ca="1">IF(Y$3="分類不明", 計算_移輸出入額!$BG102, Y$133*計算_投入係数表!Y101)</f>
        <v>#DIV/0!</v>
      </c>
      <c r="Z101" s="212" t="e">
        <f ca="1">IF(Z$3="分類不明", 計算_移輸出入額!$BG102, Z$133*計算_投入係数表!Z101)</f>
        <v>#DIV/0!</v>
      </c>
      <c r="AA101" s="212" t="e">
        <f ca="1">IF(AA$3="分類不明", 計算_移輸出入額!$BG102, AA$133*計算_投入係数表!AA101)</f>
        <v>#DIV/0!</v>
      </c>
      <c r="AB101" s="212" t="e">
        <f ca="1">IF(AB$3="分類不明", 計算_移輸出入額!$BG102, AB$133*計算_投入係数表!AB101)</f>
        <v>#DIV/0!</v>
      </c>
      <c r="AC101" s="212" t="e">
        <f ca="1">IF(AC$3="分類不明", 計算_移輸出入額!$BG102, AC$133*計算_投入係数表!AC101)</f>
        <v>#DIV/0!</v>
      </c>
      <c r="AD101" s="212" t="e">
        <f ca="1">IF(AD$3="分類不明", 計算_移輸出入額!$BG102, AD$133*計算_投入係数表!AD101)</f>
        <v>#DIV/0!</v>
      </c>
      <c r="AE101" s="212" t="e">
        <f ca="1">IF(AE$3="分類不明", 計算_移輸出入額!$BG102, AE$133*計算_投入係数表!AE101)</f>
        <v>#DIV/0!</v>
      </c>
      <c r="AF101" s="212" t="e">
        <f ca="1">IF(AF$3="分類不明", 計算_移輸出入額!$BG102, AF$133*計算_投入係数表!AF101)</f>
        <v>#DIV/0!</v>
      </c>
      <c r="AG101" s="212" t="e">
        <f ca="1">IF(AG$3="分類不明", 計算_移輸出入額!$BG102, AG$133*計算_投入係数表!AG101)</f>
        <v>#DIV/0!</v>
      </c>
      <c r="AH101" s="212" t="e">
        <f ca="1">IF(AH$3="分類不明", 計算_移輸出入額!$BG102, AH$133*計算_投入係数表!AH101)</f>
        <v>#DIV/0!</v>
      </c>
      <c r="AI101" s="212" t="e">
        <f ca="1">IF(AI$3="分類不明", 計算_移輸出入額!$BG102, AI$133*計算_投入係数表!AI101)</f>
        <v>#DIV/0!</v>
      </c>
      <c r="AJ101" s="212" t="e">
        <f ca="1">IF(AJ$3="分類不明", 計算_移輸出入額!$BG102, AJ$133*計算_投入係数表!AJ101)</f>
        <v>#DIV/0!</v>
      </c>
      <c r="AK101" s="212" t="e">
        <f ca="1">IF(AK$3="分類不明", 計算_移輸出入額!$BG102, AK$133*計算_投入係数表!AK101)</f>
        <v>#DIV/0!</v>
      </c>
      <c r="AL101" s="212" t="e">
        <f ca="1">IF(AL$3="分類不明", 計算_移輸出入額!$BG102, AL$133*計算_投入係数表!AL101)</f>
        <v>#DIV/0!</v>
      </c>
      <c r="AM101" s="212" t="e">
        <f ca="1">IF(AM$3="分類不明", 計算_移輸出入額!$BG102, AM$133*計算_投入係数表!AM101)</f>
        <v>#DIV/0!</v>
      </c>
      <c r="AN101" s="212" t="e">
        <f ca="1">IF(AN$3="分類不明", 計算_移輸出入額!$BG102, AN$133*計算_投入係数表!AN101)</f>
        <v>#DIV/0!</v>
      </c>
      <c r="AO101" s="212" t="e">
        <f ca="1">IF(AO$3="分類不明", 計算_移輸出入額!$BG102, AO$133*計算_投入係数表!AO101)</f>
        <v>#DIV/0!</v>
      </c>
      <c r="AP101" s="212" t="e">
        <f ca="1">IF(AP$3="分類不明", 計算_移輸出入額!$BG102, AP$133*計算_投入係数表!AP101)</f>
        <v>#DIV/0!</v>
      </c>
      <c r="AQ101" s="212" t="e">
        <f ca="1">IF(AQ$3="分類不明", 計算_移輸出入額!$BG102, AQ$133*計算_投入係数表!AQ101)</f>
        <v>#DIV/0!</v>
      </c>
      <c r="AR101" s="212" t="e">
        <f ca="1">IF(AR$3="分類不明", 計算_移輸出入額!$BG102, AR$133*計算_投入係数表!AR101)</f>
        <v>#DIV/0!</v>
      </c>
      <c r="AS101" s="212" t="e">
        <f ca="1">IF(AS$3="分類不明", 計算_移輸出入額!$BG102, AS$133*計算_投入係数表!AS101)</f>
        <v>#DIV/0!</v>
      </c>
      <c r="AT101" s="212" t="e">
        <f ca="1">IF(AT$3="分類不明", 計算_移輸出入額!$BG102, AT$133*計算_投入係数表!AT101)</f>
        <v>#DIV/0!</v>
      </c>
      <c r="AU101" s="212" t="e">
        <f ca="1">IF(AU$3="分類不明", 計算_移輸出入額!$BG102, AU$133*計算_投入係数表!AU101)</f>
        <v>#DIV/0!</v>
      </c>
      <c r="AV101" s="212" t="e">
        <f ca="1">IF(AV$3="分類不明", 計算_移輸出入額!$BG102, AV$133*計算_投入係数表!AV101)</f>
        <v>#DIV/0!</v>
      </c>
      <c r="AW101" s="212" t="e">
        <f ca="1">IF(AW$3="分類不明", 計算_移輸出入額!$BG102, AW$133*計算_投入係数表!AW101)</f>
        <v>#DIV/0!</v>
      </c>
      <c r="AX101" s="212" t="e">
        <f ca="1">IF(AX$3="分類不明", 計算_移輸出入額!$BG102, AX$133*計算_投入係数表!AX101)</f>
        <v>#DIV/0!</v>
      </c>
      <c r="AY101" s="212" t="e">
        <f ca="1">IF(AY$3="分類不明", 計算_移輸出入額!$BG102, AY$133*計算_投入係数表!AY101)</f>
        <v>#DIV/0!</v>
      </c>
      <c r="AZ101" s="212" t="e">
        <f ca="1">IF(AZ$3="分類不明", 計算_移輸出入額!$BG102, AZ$133*計算_投入係数表!AZ101)</f>
        <v>#DIV/0!</v>
      </c>
      <c r="BA101" s="212" t="e">
        <f ca="1">IF(BA$3="分類不明", 計算_移輸出入額!$BG102, BA$133*計算_投入係数表!BA101)</f>
        <v>#DIV/0!</v>
      </c>
      <c r="BB101" s="212" t="e">
        <f ca="1">IF(BB$3="分類不明", 計算_移輸出入額!$BG102, BB$133*計算_投入係数表!BB101)</f>
        <v>#DIV/0!</v>
      </c>
      <c r="BC101" s="212" t="e">
        <f ca="1">IF(BC$3="分類不明", 計算_移輸出入額!$BG102, BC$133*計算_投入係数表!BC101)</f>
        <v>#DIV/0!</v>
      </c>
      <c r="BD101" s="212" t="e">
        <f ca="1">IF(BD$3="分類不明", 計算_移輸出入額!$BG102, BD$133*計算_投入係数表!BD101)</f>
        <v>#DIV/0!</v>
      </c>
      <c r="BE101" s="212" t="e">
        <f ca="1">IF(BE$3="分類不明", 計算_移輸出入額!$BG102, BE$133*計算_投入係数表!BE101)</f>
        <v>#DIV/0!</v>
      </c>
      <c r="BF101" s="212" t="e">
        <f ca="1">IF(BF$3="分類不明", 計算_移輸出入額!$BG102, BF$133*計算_投入係数表!BF101)</f>
        <v>#DIV/0!</v>
      </c>
      <c r="BG101" s="212" t="e">
        <f ca="1">IF(BG$3="分類不明", 計算_移輸出入額!$BG102, BG$133*計算_投入係数表!BG101)</f>
        <v>#DIV/0!</v>
      </c>
      <c r="BH101" s="212" t="e">
        <f ca="1">IF(BH$3="分類不明", 計算_移輸出入額!$BG102, BH$133*計算_投入係数表!BH101)</f>
        <v>#DIV/0!</v>
      </c>
      <c r="BI101" s="212" t="e">
        <f ca="1">IF(BI$3="分類不明", 計算_移輸出入額!$BG102, BI$133*計算_投入係数表!BI101)</f>
        <v>#DIV/0!</v>
      </c>
      <c r="BJ101" s="212" t="e">
        <f ca="1">IF(BJ$3="分類不明", 計算_移輸出入額!$BG102, BJ$133*計算_投入係数表!BJ101)</f>
        <v>#DIV/0!</v>
      </c>
      <c r="BK101" s="212" t="e">
        <f ca="1">IF(BK$3="分類不明", 計算_移輸出入額!$BG102, BK$133*計算_投入係数表!BK101)</f>
        <v>#DIV/0!</v>
      </c>
      <c r="BL101" s="212" t="e">
        <f ca="1">IF(BL$3="分類不明", 計算_移輸出入額!$BG102, BL$133*計算_投入係数表!BL101)</f>
        <v>#DIV/0!</v>
      </c>
      <c r="BM101" s="212" t="e">
        <f ca="1">IF(BM$3="分類不明", 計算_移輸出入額!$BG102, BM$133*計算_投入係数表!BM101)</f>
        <v>#DIV/0!</v>
      </c>
      <c r="BN101" s="212" t="e">
        <f ca="1">IF(BN$3="分類不明", 計算_移輸出入額!$BG102, BN$133*計算_投入係数表!BN101)</f>
        <v>#DIV/0!</v>
      </c>
      <c r="BO101" s="212" t="e">
        <f ca="1">IF(BO$3="分類不明", 計算_移輸出入額!$BG102, BO$133*計算_投入係数表!BO101)</f>
        <v>#DIV/0!</v>
      </c>
      <c r="BP101" s="212" t="e">
        <f ca="1">IF(BP$3="分類不明", 計算_移輸出入額!$BG102, BP$133*計算_投入係数表!BP101)</f>
        <v>#DIV/0!</v>
      </c>
      <c r="BQ101" s="212" t="e">
        <f ca="1">IF(BQ$3="分類不明", 計算_移輸出入額!$BG102, BQ$133*計算_投入係数表!BQ101)</f>
        <v>#DIV/0!</v>
      </c>
      <c r="BR101" s="212" t="e">
        <f ca="1">IF(BR$3="分類不明", 計算_移輸出入額!$BG102, BR$133*計算_投入係数表!BR101)</f>
        <v>#DIV/0!</v>
      </c>
      <c r="BS101" s="212" t="e">
        <f ca="1">IF(BS$3="分類不明", 計算_移輸出入額!$BG102, BS$133*計算_投入係数表!BS101)</f>
        <v>#DIV/0!</v>
      </c>
      <c r="BT101" s="212" t="e">
        <f ca="1">IF(BT$3="分類不明", 計算_移輸出入額!$BG102, BT$133*計算_投入係数表!BT101)</f>
        <v>#DIV/0!</v>
      </c>
      <c r="BU101" s="212" t="e">
        <f ca="1">IF(BU$3="分類不明", 計算_移輸出入額!$BG102, BU$133*計算_投入係数表!BU101)</f>
        <v>#DIV/0!</v>
      </c>
      <c r="BV101" s="212" t="e">
        <f ca="1">IF(BV$3="分類不明", 計算_移輸出入額!$BG102, BV$133*計算_投入係数表!BV101)</f>
        <v>#DIV/0!</v>
      </c>
      <c r="BW101" s="212" t="e">
        <f ca="1">IF(BW$3="分類不明", 計算_移輸出入額!$BG102, BW$133*計算_投入係数表!BW101)</f>
        <v>#DIV/0!</v>
      </c>
      <c r="BX101" s="212" t="e">
        <f ca="1">IF(BX$3="分類不明", 計算_移輸出入額!$BG102, BX$133*計算_投入係数表!BX101)</f>
        <v>#DIV/0!</v>
      </c>
      <c r="BY101" s="212" t="e">
        <f ca="1">IF(BY$3="分類不明", 計算_移輸出入額!$BG102, BY$133*計算_投入係数表!BY101)</f>
        <v>#DIV/0!</v>
      </c>
      <c r="BZ101" s="212" t="e">
        <f ca="1">IF(BZ$3="分類不明", 計算_移輸出入額!$BG102, BZ$133*計算_投入係数表!BZ101)</f>
        <v>#DIV/0!</v>
      </c>
      <c r="CA101" s="212" t="e">
        <f ca="1">IF(CA$3="分類不明", 計算_移輸出入額!$BG102, CA$133*計算_投入係数表!CA101)</f>
        <v>#DIV/0!</v>
      </c>
      <c r="CB101" s="212" t="e">
        <f ca="1">IF(CB$3="分類不明", 計算_移輸出入額!$BG102, CB$133*計算_投入係数表!CB101)</f>
        <v>#DIV/0!</v>
      </c>
      <c r="CC101" s="212" t="e">
        <f ca="1">IF(CC$3="分類不明", 計算_移輸出入額!$BG102, CC$133*計算_投入係数表!CC101)</f>
        <v>#DIV/0!</v>
      </c>
      <c r="CD101" s="212" t="e">
        <f ca="1">IF(CD$3="分類不明", 計算_移輸出入額!$BG102, CD$133*計算_投入係数表!CD101)</f>
        <v>#DIV/0!</v>
      </c>
      <c r="CE101" s="212" t="e">
        <f ca="1">IF(CE$3="分類不明", 計算_移輸出入額!$BG102, CE$133*計算_投入係数表!CE101)</f>
        <v>#DIV/0!</v>
      </c>
      <c r="CF101" s="212" t="e">
        <f ca="1">IF(CF$3="分類不明", 計算_移輸出入額!$BG102, CF$133*計算_投入係数表!CF101)</f>
        <v>#DIV/0!</v>
      </c>
      <c r="CG101" s="212" t="e">
        <f ca="1">IF(CG$3="分類不明", 計算_移輸出入額!$BG102, CG$133*計算_投入係数表!CG101)</f>
        <v>#DIV/0!</v>
      </c>
      <c r="CH101" s="212" t="e">
        <f ca="1">IF(CH$3="分類不明", 計算_移輸出入額!$BG102, CH$133*計算_投入係数表!CH101)</f>
        <v>#DIV/0!</v>
      </c>
      <c r="CI101" s="212" t="e">
        <f ca="1">IF(CI$3="分類不明", 計算_移輸出入額!$BG102, CI$133*計算_投入係数表!CI101)</f>
        <v>#DIV/0!</v>
      </c>
      <c r="CJ101" s="212" t="e">
        <f ca="1">IF(CJ$3="分類不明", 計算_移輸出入額!$BG102, CJ$133*計算_投入係数表!CJ101)</f>
        <v>#DIV/0!</v>
      </c>
      <c r="CK101" s="212" t="e">
        <f ca="1">IF(CK$3="分類不明", 計算_移輸出入額!$BG102, CK$133*計算_投入係数表!CK101)</f>
        <v>#DIV/0!</v>
      </c>
      <c r="CL101" s="212" t="e">
        <f ca="1">IF(CL$3="分類不明", 計算_移輸出入額!$BG102, CL$133*計算_投入係数表!CL101)</f>
        <v>#DIV/0!</v>
      </c>
      <c r="CM101" s="212" t="e">
        <f ca="1">IF(CM$3="分類不明", 計算_移輸出入額!$BG102, CM$133*計算_投入係数表!CM101)</f>
        <v>#DIV/0!</v>
      </c>
      <c r="CN101" s="212" t="e">
        <f ca="1">IF(CN$3="分類不明", 計算_移輸出入額!$BG102, CN$133*計算_投入係数表!CN101)</f>
        <v>#DIV/0!</v>
      </c>
      <c r="CO101" s="212" t="e">
        <f ca="1">IF(CO$3="分類不明", 計算_移輸出入額!$BG102, CO$133*計算_投入係数表!CO101)</f>
        <v>#DIV/0!</v>
      </c>
      <c r="CP101" s="212" t="e">
        <f ca="1">IF(CP$3="分類不明", 計算_移輸出入額!$BG102, CP$133*計算_投入係数表!CP101)</f>
        <v>#DIV/0!</v>
      </c>
      <c r="CQ101" s="212" t="e">
        <f ca="1">IF(CQ$3="分類不明", 計算_移輸出入額!$BG102, CQ$133*計算_投入係数表!CQ101)</f>
        <v>#DIV/0!</v>
      </c>
      <c r="CR101" s="212" t="e">
        <f ca="1">IF(CR$3="分類不明", 計算_移輸出入額!$BG102, CR$133*計算_投入係数表!CR101)</f>
        <v>#DIV/0!</v>
      </c>
      <c r="CS101" s="212" t="e">
        <f ca="1">IF(CS$3="分類不明", 計算_移輸出入額!$BG102, CS$133*計算_投入係数表!CS101)</f>
        <v>#DIV/0!</v>
      </c>
      <c r="CT101" s="212" t="e">
        <f ca="1">IF(CT$3="分類不明", 計算_移輸出入額!$BG102, CT$133*計算_投入係数表!CT101)</f>
        <v>#DIV/0!</v>
      </c>
      <c r="CU101" s="212" t="e">
        <f ca="1">IF(CU$3="分類不明", 計算_移輸出入額!$BG102, CU$133*計算_投入係数表!CU101)</f>
        <v>#DIV/0!</v>
      </c>
      <c r="CV101" s="212" t="e">
        <f ca="1">IF(CV$3="分類不明", 計算_移輸出入額!$BG102, CV$133*計算_投入係数表!CV101)</f>
        <v>#DIV/0!</v>
      </c>
      <c r="CW101" s="212" t="e">
        <f ca="1">IF(CW$3="分類不明", 計算_移輸出入額!$BG102, CW$133*計算_投入係数表!CW101)</f>
        <v>#DIV/0!</v>
      </c>
      <c r="CX101" s="212" t="e">
        <f ca="1">IF(CX$3="分類不明", 計算_移輸出入額!$BG102, CX$133*計算_投入係数表!CX101)</f>
        <v>#DIV/0!</v>
      </c>
      <c r="CY101" s="212" t="e">
        <f ca="1">IF(CY$3="分類不明", 計算_移輸出入額!$BG102, CY$133*計算_投入係数表!CY101)</f>
        <v>#DIV/0!</v>
      </c>
      <c r="CZ101" s="212" t="e">
        <f ca="1">IF(CZ$3="分類不明", 計算_移輸出入額!$BG102, CZ$133*計算_投入係数表!CZ101)</f>
        <v>#DIV/0!</v>
      </c>
      <c r="DA101" s="212" t="e">
        <f ca="1">IF(DA$3="分類不明", 計算_移輸出入額!$BG102, DA$133*計算_投入係数表!DA101)</f>
        <v>#DIV/0!</v>
      </c>
      <c r="DB101" s="212" t="e">
        <f ca="1">IF(DB$3="分類不明", 計算_移輸出入額!$BG102, DB$133*計算_投入係数表!DB101)</f>
        <v>#DIV/0!</v>
      </c>
      <c r="DC101" s="212" t="e">
        <f ca="1">IF(DC$3="分類不明", 計算_移輸出入額!$BG102, DC$133*計算_投入係数表!DC101)</f>
        <v>#DIV/0!</v>
      </c>
      <c r="DD101" s="212" t="e">
        <f ca="1">IF(DD$3="分類不明", 計算_移輸出入額!$BG102, DD$133*計算_投入係数表!DD101)</f>
        <v>#DIV/0!</v>
      </c>
      <c r="DE101" s="212" t="e">
        <f ca="1">IF(DE$3="分類不明", 計算_移輸出入額!$BG102, DE$133*計算_投入係数表!DE101)</f>
        <v>#DIV/0!</v>
      </c>
      <c r="DF101" s="212" t="e">
        <f ca="1">IF(DF$3="分類不明", 計算_移輸出入額!$BG102, DF$133*計算_投入係数表!DF101)</f>
        <v>#DIV/0!</v>
      </c>
      <c r="DG101" s="212" t="e">
        <f ca="1">IF(DG$3="分類不明", 計算_移輸出入額!$BG102, DG$133*計算_投入係数表!DG101)</f>
        <v>#DIV/0!</v>
      </c>
      <c r="DH101" s="212" t="e">
        <f ca="1">IF(DH$3="分類不明", 計算_移輸出入額!$BG102, DH$133*計算_投入係数表!DH101)</f>
        <v>#DIV/0!</v>
      </c>
      <c r="DI101" s="212" t="e">
        <f ca="1">IF(DI$3="分類不明", 計算_移輸出入額!$BG102, DI$133*計算_投入係数表!DI101)</f>
        <v>#DIV/0!</v>
      </c>
      <c r="DJ101" s="212" t="e">
        <f ca="1">IF(DJ$3="分類不明", 計算_移輸出入額!$BG102, DJ$133*計算_投入係数表!DJ101)</f>
        <v>#DIV/0!</v>
      </c>
      <c r="DK101" s="212" t="e">
        <f ca="1">IF(DK$3="分類不明", 計算_移輸出入額!$BG102, DK$133*計算_投入係数表!DK101)</f>
        <v>#DIV/0!</v>
      </c>
      <c r="DL101" s="212" t="e">
        <f ca="1">IF(DL$3="分類不明", 計算_移輸出入額!$BG102, DL$133*計算_投入係数表!DL101)</f>
        <v>#DIV/0!</v>
      </c>
      <c r="DM101" s="212" t="e">
        <f ca="1">IF(DM$3="分類不明", 計算_移輸出入額!$BG102, DM$133*計算_投入係数表!DM101)</f>
        <v>#DIV/0!</v>
      </c>
      <c r="DN101" s="212" t="e">
        <f ca="1">IF(DN$3="分類不明", 計算_移輸出入額!$BG102, DN$133*計算_投入係数表!DN101)</f>
        <v>#DIV/0!</v>
      </c>
      <c r="DO101" s="212" t="e">
        <f ca="1">IF(DO$3="分類不明", 計算_移輸出入額!$BG102, DO$133*計算_投入係数表!DO101)</f>
        <v>#DIV/0!</v>
      </c>
      <c r="DP101" s="212" t="e">
        <f ca="1">IF(DP$3="分類不明", 計算_移輸出入額!$BG102, DP$133*計算_投入係数表!DP101)</f>
        <v>#DIV/0!</v>
      </c>
      <c r="DQ101" s="212" t="e">
        <f ca="1">IF(DQ$3="分類不明", 計算_移輸出入額!$BG102, DQ$133*計算_投入係数表!DQ101)</f>
        <v>#DIV/0!</v>
      </c>
      <c r="DR101" s="212" t="e">
        <f ca="1">IF(DR$3="分類不明", 計算_移輸出入額!$BG102, DR$133*計算_投入係数表!DR101)</f>
        <v>#DIV/0!</v>
      </c>
      <c r="DS101" s="212" t="e">
        <f ca="1">IF(DS$3="分類不明", 計算_移輸出入額!$BG102, DS$133*計算_投入係数表!DS101)</f>
        <v>#DIV/0!</v>
      </c>
      <c r="DT101" s="213">
        <f t="shared" ca="1" si="7"/>
        <v>0</v>
      </c>
      <c r="DU101" s="214">
        <f>計算_基本取引表_調整前!DU101</f>
        <v>0</v>
      </c>
      <c r="DV101" s="214">
        <f>IF($C101="分類不明", 計算_基本取引表_調整前!DV101+_xlfn.AGGREGATE(9,6,計算_移輸出入額!$BF$5:$BF$124), 計算_基本取引表_調整前!DV101)</f>
        <v>0</v>
      </c>
      <c r="DW101" s="214">
        <f>計算_基本取引表_調整前!DW101</f>
        <v>0</v>
      </c>
      <c r="DX101" s="214">
        <f>計算_基本取引表_調整前!DX101</f>
        <v>0</v>
      </c>
      <c r="DY101" s="214">
        <f>計算_基本取引表_調整前!DY101</f>
        <v>0</v>
      </c>
      <c r="DZ101" s="214">
        <f>計算_基本取引表_調整前!DZ101</f>
        <v>0</v>
      </c>
      <c r="EA101" s="214" t="e">
        <f>計算_基本取引表_調整前!EA101</f>
        <v>#DIV/0!</v>
      </c>
      <c r="EB101" s="735">
        <f ca="1">IFERROR(SUMIF(振分, $C101, 入力_北海道基本取引表!EB$4:EB$124)*($EE101/SUMIF(振分, $C101, 入力_北海道基本取引表!$EG$4:$EG$107)), 0)</f>
        <v>0</v>
      </c>
      <c r="EC101" s="215" t="e">
        <f t="shared" si="8"/>
        <v>#DIV/0!</v>
      </c>
      <c r="ED101" s="216" t="e">
        <f t="shared" ca="1" si="9"/>
        <v>#DIV/0!</v>
      </c>
      <c r="EE101" s="214" t="e">
        <f ca="1"/>
        <v>#DIV/0!</v>
      </c>
      <c r="EF101" s="216" t="e">
        <f t="shared" ca="1" si="10"/>
        <v>#DIV/0!</v>
      </c>
      <c r="EG101" s="216" t="e">
        <f t="shared" ca="1" si="6"/>
        <v>#DIV/0!</v>
      </c>
      <c r="EH101" s="214" t="e">
        <f ca="1"/>
        <v>#DIV/0!</v>
      </c>
      <c r="EI101" s="216" t="e">
        <f t="shared" ca="1" si="11"/>
        <v>#DIV/0!</v>
      </c>
      <c r="EJ101" s="216" t="e">
        <f ca="1"/>
        <v>#DIV/0!</v>
      </c>
      <c r="EK101" s="215"/>
    </row>
    <row r="102" spans="2:141" s="6" customFormat="1" ht="15.75" hidden="1" customHeight="1" x14ac:dyDescent="0.25">
      <c r="B102" s="53">
        <v>99</v>
      </c>
      <c r="C102" s="192" t="str">
        <v>-</v>
      </c>
      <c r="D102" s="211">
        <f ca="1">IF(D$3="分類不明", 計算_移輸出入額!$BG103, D$133*計算_投入係数表!D102)</f>
        <v>0</v>
      </c>
      <c r="E102" s="212">
        <f ca="1">IF(E$3="分類不明", 計算_移輸出入額!$BG103, E$133*計算_投入係数表!E102)</f>
        <v>0</v>
      </c>
      <c r="F102" s="212">
        <f ca="1">IF(F$3="分類不明", 計算_移輸出入額!$BG103, F$133*計算_投入係数表!F102)</f>
        <v>0</v>
      </c>
      <c r="G102" s="212">
        <f ca="1">IF(G$3="分類不明", 計算_移輸出入額!$BG103, G$133*計算_投入係数表!G102)</f>
        <v>0</v>
      </c>
      <c r="H102" s="212">
        <f ca="1">IF(H$3="分類不明", 計算_移輸出入額!$BG103, H$133*計算_投入係数表!H102)</f>
        <v>0</v>
      </c>
      <c r="I102" s="212">
        <f ca="1">IF(I$3="分類不明", 計算_移輸出入額!$BG103, I$133*計算_投入係数表!I102)</f>
        <v>0</v>
      </c>
      <c r="J102" s="212">
        <f ca="1">IF(J$3="分類不明", 計算_移輸出入額!$BG103, J$133*計算_投入係数表!J102)</f>
        <v>0</v>
      </c>
      <c r="K102" s="212">
        <f ca="1">IF(K$3="分類不明", 計算_移輸出入額!$BG103, K$133*計算_投入係数表!K102)</f>
        <v>0</v>
      </c>
      <c r="L102" s="212">
        <f ca="1">IF(L$3="分類不明", 計算_移輸出入額!$BG103, L$133*計算_投入係数表!L102)</f>
        <v>0</v>
      </c>
      <c r="M102" s="212">
        <f ca="1">IF(M$3="分類不明", 計算_移輸出入額!$BG103, M$133*計算_投入係数表!M102)</f>
        <v>0</v>
      </c>
      <c r="N102" s="212">
        <f ca="1">IF(N$3="分類不明", 計算_移輸出入額!$BG103, N$133*計算_投入係数表!N102)</f>
        <v>0</v>
      </c>
      <c r="O102" s="212">
        <f ca="1">IF(O$3="分類不明", 計算_移輸出入額!$BG103, O$133*計算_投入係数表!O102)</f>
        <v>0</v>
      </c>
      <c r="P102" s="212" t="e">
        <f ca="1">IF(P$3="分類不明", 計算_移輸出入額!$BG103, P$133*計算_投入係数表!P102)</f>
        <v>#DIV/0!</v>
      </c>
      <c r="Q102" s="212" t="e">
        <f ca="1">IF(Q$3="分類不明", 計算_移輸出入額!$BG103, Q$133*計算_投入係数表!Q102)</f>
        <v>#DIV/0!</v>
      </c>
      <c r="R102" s="212" t="e">
        <f ca="1">IF(R$3="分類不明", 計算_移輸出入額!$BG103, R$133*計算_投入係数表!R102)</f>
        <v>#DIV/0!</v>
      </c>
      <c r="S102" s="212" t="e">
        <f ca="1">IF(S$3="分類不明", 計算_移輸出入額!$BG103, S$133*計算_投入係数表!S102)</f>
        <v>#DIV/0!</v>
      </c>
      <c r="T102" s="212" t="e">
        <f ca="1">IF(T$3="分類不明", 計算_移輸出入額!$BG103, T$133*計算_投入係数表!T102)</f>
        <v>#DIV/0!</v>
      </c>
      <c r="U102" s="212" t="e">
        <f ca="1">IF(U$3="分類不明", 計算_移輸出入額!$BG103, U$133*計算_投入係数表!U102)</f>
        <v>#DIV/0!</v>
      </c>
      <c r="V102" s="212" t="e">
        <f ca="1">IF(V$3="分類不明", 計算_移輸出入額!$BG103, V$133*計算_投入係数表!V102)</f>
        <v>#DIV/0!</v>
      </c>
      <c r="W102" s="212" t="e">
        <f ca="1">IF(W$3="分類不明", 計算_移輸出入額!$BG103, W$133*計算_投入係数表!W102)</f>
        <v>#DIV/0!</v>
      </c>
      <c r="X102" s="212" t="e">
        <f ca="1">IF(X$3="分類不明", 計算_移輸出入額!$BG103, X$133*計算_投入係数表!X102)</f>
        <v>#DIV/0!</v>
      </c>
      <c r="Y102" s="212" t="e">
        <f ca="1">IF(Y$3="分類不明", 計算_移輸出入額!$BG103, Y$133*計算_投入係数表!Y102)</f>
        <v>#DIV/0!</v>
      </c>
      <c r="Z102" s="212" t="e">
        <f ca="1">IF(Z$3="分類不明", 計算_移輸出入額!$BG103, Z$133*計算_投入係数表!Z102)</f>
        <v>#DIV/0!</v>
      </c>
      <c r="AA102" s="212" t="e">
        <f ca="1">IF(AA$3="分類不明", 計算_移輸出入額!$BG103, AA$133*計算_投入係数表!AA102)</f>
        <v>#DIV/0!</v>
      </c>
      <c r="AB102" s="212" t="e">
        <f ca="1">IF(AB$3="分類不明", 計算_移輸出入額!$BG103, AB$133*計算_投入係数表!AB102)</f>
        <v>#DIV/0!</v>
      </c>
      <c r="AC102" s="212" t="e">
        <f ca="1">IF(AC$3="分類不明", 計算_移輸出入額!$BG103, AC$133*計算_投入係数表!AC102)</f>
        <v>#DIV/0!</v>
      </c>
      <c r="AD102" s="212" t="e">
        <f ca="1">IF(AD$3="分類不明", 計算_移輸出入額!$BG103, AD$133*計算_投入係数表!AD102)</f>
        <v>#DIV/0!</v>
      </c>
      <c r="AE102" s="212" t="e">
        <f ca="1">IF(AE$3="分類不明", 計算_移輸出入額!$BG103, AE$133*計算_投入係数表!AE102)</f>
        <v>#DIV/0!</v>
      </c>
      <c r="AF102" s="212" t="e">
        <f ca="1">IF(AF$3="分類不明", 計算_移輸出入額!$BG103, AF$133*計算_投入係数表!AF102)</f>
        <v>#DIV/0!</v>
      </c>
      <c r="AG102" s="212" t="e">
        <f ca="1">IF(AG$3="分類不明", 計算_移輸出入額!$BG103, AG$133*計算_投入係数表!AG102)</f>
        <v>#DIV/0!</v>
      </c>
      <c r="AH102" s="212" t="e">
        <f ca="1">IF(AH$3="分類不明", 計算_移輸出入額!$BG103, AH$133*計算_投入係数表!AH102)</f>
        <v>#DIV/0!</v>
      </c>
      <c r="AI102" s="212" t="e">
        <f ca="1">IF(AI$3="分類不明", 計算_移輸出入額!$BG103, AI$133*計算_投入係数表!AI102)</f>
        <v>#DIV/0!</v>
      </c>
      <c r="AJ102" s="212" t="e">
        <f ca="1">IF(AJ$3="分類不明", 計算_移輸出入額!$BG103, AJ$133*計算_投入係数表!AJ102)</f>
        <v>#DIV/0!</v>
      </c>
      <c r="AK102" s="212" t="e">
        <f ca="1">IF(AK$3="分類不明", 計算_移輸出入額!$BG103, AK$133*計算_投入係数表!AK102)</f>
        <v>#DIV/0!</v>
      </c>
      <c r="AL102" s="212" t="e">
        <f ca="1">IF(AL$3="分類不明", 計算_移輸出入額!$BG103, AL$133*計算_投入係数表!AL102)</f>
        <v>#DIV/0!</v>
      </c>
      <c r="AM102" s="212" t="e">
        <f ca="1">IF(AM$3="分類不明", 計算_移輸出入額!$BG103, AM$133*計算_投入係数表!AM102)</f>
        <v>#DIV/0!</v>
      </c>
      <c r="AN102" s="212" t="e">
        <f ca="1">IF(AN$3="分類不明", 計算_移輸出入額!$BG103, AN$133*計算_投入係数表!AN102)</f>
        <v>#DIV/0!</v>
      </c>
      <c r="AO102" s="212" t="e">
        <f ca="1">IF(AO$3="分類不明", 計算_移輸出入額!$BG103, AO$133*計算_投入係数表!AO102)</f>
        <v>#DIV/0!</v>
      </c>
      <c r="AP102" s="212" t="e">
        <f ca="1">IF(AP$3="分類不明", 計算_移輸出入額!$BG103, AP$133*計算_投入係数表!AP102)</f>
        <v>#DIV/0!</v>
      </c>
      <c r="AQ102" s="212" t="e">
        <f ca="1">IF(AQ$3="分類不明", 計算_移輸出入額!$BG103, AQ$133*計算_投入係数表!AQ102)</f>
        <v>#DIV/0!</v>
      </c>
      <c r="AR102" s="212" t="e">
        <f ca="1">IF(AR$3="分類不明", 計算_移輸出入額!$BG103, AR$133*計算_投入係数表!AR102)</f>
        <v>#DIV/0!</v>
      </c>
      <c r="AS102" s="212" t="e">
        <f ca="1">IF(AS$3="分類不明", 計算_移輸出入額!$BG103, AS$133*計算_投入係数表!AS102)</f>
        <v>#DIV/0!</v>
      </c>
      <c r="AT102" s="212" t="e">
        <f ca="1">IF(AT$3="分類不明", 計算_移輸出入額!$BG103, AT$133*計算_投入係数表!AT102)</f>
        <v>#DIV/0!</v>
      </c>
      <c r="AU102" s="212" t="e">
        <f ca="1">IF(AU$3="分類不明", 計算_移輸出入額!$BG103, AU$133*計算_投入係数表!AU102)</f>
        <v>#DIV/0!</v>
      </c>
      <c r="AV102" s="212" t="e">
        <f ca="1">IF(AV$3="分類不明", 計算_移輸出入額!$BG103, AV$133*計算_投入係数表!AV102)</f>
        <v>#DIV/0!</v>
      </c>
      <c r="AW102" s="212" t="e">
        <f ca="1">IF(AW$3="分類不明", 計算_移輸出入額!$BG103, AW$133*計算_投入係数表!AW102)</f>
        <v>#DIV/0!</v>
      </c>
      <c r="AX102" s="212" t="e">
        <f ca="1">IF(AX$3="分類不明", 計算_移輸出入額!$BG103, AX$133*計算_投入係数表!AX102)</f>
        <v>#DIV/0!</v>
      </c>
      <c r="AY102" s="212" t="e">
        <f ca="1">IF(AY$3="分類不明", 計算_移輸出入額!$BG103, AY$133*計算_投入係数表!AY102)</f>
        <v>#DIV/0!</v>
      </c>
      <c r="AZ102" s="212" t="e">
        <f ca="1">IF(AZ$3="分類不明", 計算_移輸出入額!$BG103, AZ$133*計算_投入係数表!AZ102)</f>
        <v>#DIV/0!</v>
      </c>
      <c r="BA102" s="212" t="e">
        <f ca="1">IF(BA$3="分類不明", 計算_移輸出入額!$BG103, BA$133*計算_投入係数表!BA102)</f>
        <v>#DIV/0!</v>
      </c>
      <c r="BB102" s="212" t="e">
        <f ca="1">IF(BB$3="分類不明", 計算_移輸出入額!$BG103, BB$133*計算_投入係数表!BB102)</f>
        <v>#DIV/0!</v>
      </c>
      <c r="BC102" s="212" t="e">
        <f ca="1">IF(BC$3="分類不明", 計算_移輸出入額!$BG103, BC$133*計算_投入係数表!BC102)</f>
        <v>#DIV/0!</v>
      </c>
      <c r="BD102" s="212" t="e">
        <f ca="1">IF(BD$3="分類不明", 計算_移輸出入額!$BG103, BD$133*計算_投入係数表!BD102)</f>
        <v>#DIV/0!</v>
      </c>
      <c r="BE102" s="212" t="e">
        <f ca="1">IF(BE$3="分類不明", 計算_移輸出入額!$BG103, BE$133*計算_投入係数表!BE102)</f>
        <v>#DIV/0!</v>
      </c>
      <c r="BF102" s="212" t="e">
        <f ca="1">IF(BF$3="分類不明", 計算_移輸出入額!$BG103, BF$133*計算_投入係数表!BF102)</f>
        <v>#DIV/0!</v>
      </c>
      <c r="BG102" s="212" t="e">
        <f ca="1">IF(BG$3="分類不明", 計算_移輸出入額!$BG103, BG$133*計算_投入係数表!BG102)</f>
        <v>#DIV/0!</v>
      </c>
      <c r="BH102" s="212" t="e">
        <f ca="1">IF(BH$3="分類不明", 計算_移輸出入額!$BG103, BH$133*計算_投入係数表!BH102)</f>
        <v>#DIV/0!</v>
      </c>
      <c r="BI102" s="212" t="e">
        <f ca="1">IF(BI$3="分類不明", 計算_移輸出入額!$BG103, BI$133*計算_投入係数表!BI102)</f>
        <v>#DIV/0!</v>
      </c>
      <c r="BJ102" s="212" t="e">
        <f ca="1">IF(BJ$3="分類不明", 計算_移輸出入額!$BG103, BJ$133*計算_投入係数表!BJ102)</f>
        <v>#DIV/0!</v>
      </c>
      <c r="BK102" s="212" t="e">
        <f ca="1">IF(BK$3="分類不明", 計算_移輸出入額!$BG103, BK$133*計算_投入係数表!BK102)</f>
        <v>#DIV/0!</v>
      </c>
      <c r="BL102" s="212" t="e">
        <f ca="1">IF(BL$3="分類不明", 計算_移輸出入額!$BG103, BL$133*計算_投入係数表!BL102)</f>
        <v>#DIV/0!</v>
      </c>
      <c r="BM102" s="212" t="e">
        <f ca="1">IF(BM$3="分類不明", 計算_移輸出入額!$BG103, BM$133*計算_投入係数表!BM102)</f>
        <v>#DIV/0!</v>
      </c>
      <c r="BN102" s="212" t="e">
        <f ca="1">IF(BN$3="分類不明", 計算_移輸出入額!$BG103, BN$133*計算_投入係数表!BN102)</f>
        <v>#DIV/0!</v>
      </c>
      <c r="BO102" s="212" t="e">
        <f ca="1">IF(BO$3="分類不明", 計算_移輸出入額!$BG103, BO$133*計算_投入係数表!BO102)</f>
        <v>#DIV/0!</v>
      </c>
      <c r="BP102" s="212" t="e">
        <f ca="1">IF(BP$3="分類不明", 計算_移輸出入額!$BG103, BP$133*計算_投入係数表!BP102)</f>
        <v>#DIV/0!</v>
      </c>
      <c r="BQ102" s="212" t="e">
        <f ca="1">IF(BQ$3="分類不明", 計算_移輸出入額!$BG103, BQ$133*計算_投入係数表!BQ102)</f>
        <v>#DIV/0!</v>
      </c>
      <c r="BR102" s="212" t="e">
        <f ca="1">IF(BR$3="分類不明", 計算_移輸出入額!$BG103, BR$133*計算_投入係数表!BR102)</f>
        <v>#DIV/0!</v>
      </c>
      <c r="BS102" s="212" t="e">
        <f ca="1">IF(BS$3="分類不明", 計算_移輸出入額!$BG103, BS$133*計算_投入係数表!BS102)</f>
        <v>#DIV/0!</v>
      </c>
      <c r="BT102" s="212" t="e">
        <f ca="1">IF(BT$3="分類不明", 計算_移輸出入額!$BG103, BT$133*計算_投入係数表!BT102)</f>
        <v>#DIV/0!</v>
      </c>
      <c r="BU102" s="212" t="e">
        <f ca="1">IF(BU$3="分類不明", 計算_移輸出入額!$BG103, BU$133*計算_投入係数表!BU102)</f>
        <v>#DIV/0!</v>
      </c>
      <c r="BV102" s="212" t="e">
        <f ca="1">IF(BV$3="分類不明", 計算_移輸出入額!$BG103, BV$133*計算_投入係数表!BV102)</f>
        <v>#DIV/0!</v>
      </c>
      <c r="BW102" s="212" t="e">
        <f ca="1">IF(BW$3="分類不明", 計算_移輸出入額!$BG103, BW$133*計算_投入係数表!BW102)</f>
        <v>#DIV/0!</v>
      </c>
      <c r="BX102" s="212" t="e">
        <f ca="1">IF(BX$3="分類不明", 計算_移輸出入額!$BG103, BX$133*計算_投入係数表!BX102)</f>
        <v>#DIV/0!</v>
      </c>
      <c r="BY102" s="212" t="e">
        <f ca="1">IF(BY$3="分類不明", 計算_移輸出入額!$BG103, BY$133*計算_投入係数表!BY102)</f>
        <v>#DIV/0!</v>
      </c>
      <c r="BZ102" s="212" t="e">
        <f ca="1">IF(BZ$3="分類不明", 計算_移輸出入額!$BG103, BZ$133*計算_投入係数表!BZ102)</f>
        <v>#DIV/0!</v>
      </c>
      <c r="CA102" s="212" t="e">
        <f ca="1">IF(CA$3="分類不明", 計算_移輸出入額!$BG103, CA$133*計算_投入係数表!CA102)</f>
        <v>#DIV/0!</v>
      </c>
      <c r="CB102" s="212" t="e">
        <f ca="1">IF(CB$3="分類不明", 計算_移輸出入額!$BG103, CB$133*計算_投入係数表!CB102)</f>
        <v>#DIV/0!</v>
      </c>
      <c r="CC102" s="212" t="e">
        <f ca="1">IF(CC$3="分類不明", 計算_移輸出入額!$BG103, CC$133*計算_投入係数表!CC102)</f>
        <v>#DIV/0!</v>
      </c>
      <c r="CD102" s="212" t="e">
        <f ca="1">IF(CD$3="分類不明", 計算_移輸出入額!$BG103, CD$133*計算_投入係数表!CD102)</f>
        <v>#DIV/0!</v>
      </c>
      <c r="CE102" s="212" t="e">
        <f ca="1">IF(CE$3="分類不明", 計算_移輸出入額!$BG103, CE$133*計算_投入係数表!CE102)</f>
        <v>#DIV/0!</v>
      </c>
      <c r="CF102" s="212" t="e">
        <f ca="1">IF(CF$3="分類不明", 計算_移輸出入額!$BG103, CF$133*計算_投入係数表!CF102)</f>
        <v>#DIV/0!</v>
      </c>
      <c r="CG102" s="212" t="e">
        <f ca="1">IF(CG$3="分類不明", 計算_移輸出入額!$BG103, CG$133*計算_投入係数表!CG102)</f>
        <v>#DIV/0!</v>
      </c>
      <c r="CH102" s="212" t="e">
        <f ca="1">IF(CH$3="分類不明", 計算_移輸出入額!$BG103, CH$133*計算_投入係数表!CH102)</f>
        <v>#DIV/0!</v>
      </c>
      <c r="CI102" s="212" t="e">
        <f ca="1">IF(CI$3="分類不明", 計算_移輸出入額!$BG103, CI$133*計算_投入係数表!CI102)</f>
        <v>#DIV/0!</v>
      </c>
      <c r="CJ102" s="212" t="e">
        <f ca="1">IF(CJ$3="分類不明", 計算_移輸出入額!$BG103, CJ$133*計算_投入係数表!CJ102)</f>
        <v>#DIV/0!</v>
      </c>
      <c r="CK102" s="212" t="e">
        <f ca="1">IF(CK$3="分類不明", 計算_移輸出入額!$BG103, CK$133*計算_投入係数表!CK102)</f>
        <v>#DIV/0!</v>
      </c>
      <c r="CL102" s="212" t="e">
        <f ca="1">IF(CL$3="分類不明", 計算_移輸出入額!$BG103, CL$133*計算_投入係数表!CL102)</f>
        <v>#DIV/0!</v>
      </c>
      <c r="CM102" s="212" t="e">
        <f ca="1">IF(CM$3="分類不明", 計算_移輸出入額!$BG103, CM$133*計算_投入係数表!CM102)</f>
        <v>#DIV/0!</v>
      </c>
      <c r="CN102" s="212" t="e">
        <f ca="1">IF(CN$3="分類不明", 計算_移輸出入額!$BG103, CN$133*計算_投入係数表!CN102)</f>
        <v>#DIV/0!</v>
      </c>
      <c r="CO102" s="212" t="e">
        <f ca="1">IF(CO$3="分類不明", 計算_移輸出入額!$BG103, CO$133*計算_投入係数表!CO102)</f>
        <v>#DIV/0!</v>
      </c>
      <c r="CP102" s="212" t="e">
        <f ca="1">IF(CP$3="分類不明", 計算_移輸出入額!$BG103, CP$133*計算_投入係数表!CP102)</f>
        <v>#DIV/0!</v>
      </c>
      <c r="CQ102" s="212" t="e">
        <f ca="1">IF(CQ$3="分類不明", 計算_移輸出入額!$BG103, CQ$133*計算_投入係数表!CQ102)</f>
        <v>#DIV/0!</v>
      </c>
      <c r="CR102" s="212" t="e">
        <f ca="1">IF(CR$3="分類不明", 計算_移輸出入額!$BG103, CR$133*計算_投入係数表!CR102)</f>
        <v>#DIV/0!</v>
      </c>
      <c r="CS102" s="212" t="e">
        <f ca="1">IF(CS$3="分類不明", 計算_移輸出入額!$BG103, CS$133*計算_投入係数表!CS102)</f>
        <v>#DIV/0!</v>
      </c>
      <c r="CT102" s="212" t="e">
        <f ca="1">IF(CT$3="分類不明", 計算_移輸出入額!$BG103, CT$133*計算_投入係数表!CT102)</f>
        <v>#DIV/0!</v>
      </c>
      <c r="CU102" s="212" t="e">
        <f ca="1">IF(CU$3="分類不明", 計算_移輸出入額!$BG103, CU$133*計算_投入係数表!CU102)</f>
        <v>#DIV/0!</v>
      </c>
      <c r="CV102" s="212" t="e">
        <f ca="1">IF(CV$3="分類不明", 計算_移輸出入額!$BG103, CV$133*計算_投入係数表!CV102)</f>
        <v>#DIV/0!</v>
      </c>
      <c r="CW102" s="212" t="e">
        <f ca="1">IF(CW$3="分類不明", 計算_移輸出入額!$BG103, CW$133*計算_投入係数表!CW102)</f>
        <v>#DIV/0!</v>
      </c>
      <c r="CX102" s="212" t="e">
        <f ca="1">IF(CX$3="分類不明", 計算_移輸出入額!$BG103, CX$133*計算_投入係数表!CX102)</f>
        <v>#DIV/0!</v>
      </c>
      <c r="CY102" s="212" t="e">
        <f ca="1">IF(CY$3="分類不明", 計算_移輸出入額!$BG103, CY$133*計算_投入係数表!CY102)</f>
        <v>#DIV/0!</v>
      </c>
      <c r="CZ102" s="212" t="e">
        <f ca="1">IF(CZ$3="分類不明", 計算_移輸出入額!$BG103, CZ$133*計算_投入係数表!CZ102)</f>
        <v>#DIV/0!</v>
      </c>
      <c r="DA102" s="212" t="e">
        <f ca="1">IF(DA$3="分類不明", 計算_移輸出入額!$BG103, DA$133*計算_投入係数表!DA102)</f>
        <v>#DIV/0!</v>
      </c>
      <c r="DB102" s="212" t="e">
        <f ca="1">IF(DB$3="分類不明", 計算_移輸出入額!$BG103, DB$133*計算_投入係数表!DB102)</f>
        <v>#DIV/0!</v>
      </c>
      <c r="DC102" s="212" t="e">
        <f ca="1">IF(DC$3="分類不明", 計算_移輸出入額!$BG103, DC$133*計算_投入係数表!DC102)</f>
        <v>#DIV/0!</v>
      </c>
      <c r="DD102" s="212" t="e">
        <f ca="1">IF(DD$3="分類不明", 計算_移輸出入額!$BG103, DD$133*計算_投入係数表!DD102)</f>
        <v>#DIV/0!</v>
      </c>
      <c r="DE102" s="212" t="e">
        <f ca="1">IF(DE$3="分類不明", 計算_移輸出入額!$BG103, DE$133*計算_投入係数表!DE102)</f>
        <v>#DIV/0!</v>
      </c>
      <c r="DF102" s="212" t="e">
        <f ca="1">IF(DF$3="分類不明", 計算_移輸出入額!$BG103, DF$133*計算_投入係数表!DF102)</f>
        <v>#DIV/0!</v>
      </c>
      <c r="DG102" s="212" t="e">
        <f ca="1">IF(DG$3="分類不明", 計算_移輸出入額!$BG103, DG$133*計算_投入係数表!DG102)</f>
        <v>#DIV/0!</v>
      </c>
      <c r="DH102" s="212" t="e">
        <f ca="1">IF(DH$3="分類不明", 計算_移輸出入額!$BG103, DH$133*計算_投入係数表!DH102)</f>
        <v>#DIV/0!</v>
      </c>
      <c r="DI102" s="212" t="e">
        <f ca="1">IF(DI$3="分類不明", 計算_移輸出入額!$BG103, DI$133*計算_投入係数表!DI102)</f>
        <v>#DIV/0!</v>
      </c>
      <c r="DJ102" s="212" t="e">
        <f ca="1">IF(DJ$3="分類不明", 計算_移輸出入額!$BG103, DJ$133*計算_投入係数表!DJ102)</f>
        <v>#DIV/0!</v>
      </c>
      <c r="DK102" s="212" t="e">
        <f ca="1">IF(DK$3="分類不明", 計算_移輸出入額!$BG103, DK$133*計算_投入係数表!DK102)</f>
        <v>#DIV/0!</v>
      </c>
      <c r="DL102" s="212" t="e">
        <f ca="1">IF(DL$3="分類不明", 計算_移輸出入額!$BG103, DL$133*計算_投入係数表!DL102)</f>
        <v>#DIV/0!</v>
      </c>
      <c r="DM102" s="212" t="e">
        <f ca="1">IF(DM$3="分類不明", 計算_移輸出入額!$BG103, DM$133*計算_投入係数表!DM102)</f>
        <v>#DIV/0!</v>
      </c>
      <c r="DN102" s="212" t="e">
        <f ca="1">IF(DN$3="分類不明", 計算_移輸出入額!$BG103, DN$133*計算_投入係数表!DN102)</f>
        <v>#DIV/0!</v>
      </c>
      <c r="DO102" s="212" t="e">
        <f ca="1">IF(DO$3="分類不明", 計算_移輸出入額!$BG103, DO$133*計算_投入係数表!DO102)</f>
        <v>#DIV/0!</v>
      </c>
      <c r="DP102" s="212" t="e">
        <f ca="1">IF(DP$3="分類不明", 計算_移輸出入額!$BG103, DP$133*計算_投入係数表!DP102)</f>
        <v>#DIV/0!</v>
      </c>
      <c r="DQ102" s="212" t="e">
        <f ca="1">IF(DQ$3="分類不明", 計算_移輸出入額!$BG103, DQ$133*計算_投入係数表!DQ102)</f>
        <v>#DIV/0!</v>
      </c>
      <c r="DR102" s="212" t="e">
        <f ca="1">IF(DR$3="分類不明", 計算_移輸出入額!$BG103, DR$133*計算_投入係数表!DR102)</f>
        <v>#DIV/0!</v>
      </c>
      <c r="DS102" s="212" t="e">
        <f ca="1">IF(DS$3="分類不明", 計算_移輸出入額!$BG103, DS$133*計算_投入係数表!DS102)</f>
        <v>#DIV/0!</v>
      </c>
      <c r="DT102" s="213">
        <f t="shared" ca="1" si="7"/>
        <v>0</v>
      </c>
      <c r="DU102" s="214">
        <f>計算_基本取引表_調整前!DU102</f>
        <v>0</v>
      </c>
      <c r="DV102" s="214">
        <f>IF($C102="分類不明", 計算_基本取引表_調整前!DV102+_xlfn.AGGREGATE(9,6,計算_移輸出入額!$BF$5:$BF$124), 計算_基本取引表_調整前!DV102)</f>
        <v>0</v>
      </c>
      <c r="DW102" s="214">
        <f>計算_基本取引表_調整前!DW102</f>
        <v>0</v>
      </c>
      <c r="DX102" s="214">
        <f>計算_基本取引表_調整前!DX102</f>
        <v>0</v>
      </c>
      <c r="DY102" s="214">
        <f>計算_基本取引表_調整前!DY102</f>
        <v>0</v>
      </c>
      <c r="DZ102" s="214">
        <f>計算_基本取引表_調整前!DZ102</f>
        <v>0</v>
      </c>
      <c r="EA102" s="214" t="e">
        <f>計算_基本取引表_調整前!EA102</f>
        <v>#DIV/0!</v>
      </c>
      <c r="EB102" s="735">
        <f ca="1">IFERROR(SUMIF(振分, $C102, 入力_北海道基本取引表!EB$4:EB$124)*($EE102/SUMIF(振分, $C102, 入力_北海道基本取引表!$EG$4:$EG$107)), 0)</f>
        <v>0</v>
      </c>
      <c r="EC102" s="215" t="e">
        <f t="shared" si="8"/>
        <v>#DIV/0!</v>
      </c>
      <c r="ED102" s="216" t="e">
        <f t="shared" ca="1" si="9"/>
        <v>#DIV/0!</v>
      </c>
      <c r="EE102" s="214" t="e">
        <f ca="1"/>
        <v>#DIV/0!</v>
      </c>
      <c r="EF102" s="216" t="e">
        <f t="shared" ca="1" si="10"/>
        <v>#DIV/0!</v>
      </c>
      <c r="EG102" s="216" t="e">
        <f t="shared" ca="1" si="6"/>
        <v>#DIV/0!</v>
      </c>
      <c r="EH102" s="214" t="e">
        <f ca="1"/>
        <v>#DIV/0!</v>
      </c>
      <c r="EI102" s="216" t="e">
        <f t="shared" ca="1" si="11"/>
        <v>#DIV/0!</v>
      </c>
      <c r="EJ102" s="216" t="e">
        <f ca="1"/>
        <v>#DIV/0!</v>
      </c>
      <c r="EK102" s="215"/>
    </row>
    <row r="103" spans="2:141" s="6" customFormat="1" ht="15.75" hidden="1" customHeight="1" x14ac:dyDescent="0.25">
      <c r="B103" s="53">
        <v>100</v>
      </c>
      <c r="C103" s="198" t="str">
        <v>-</v>
      </c>
      <c r="D103" s="223">
        <f ca="1">IF(D$3="分類不明", 計算_移輸出入額!$BG104, D$133*計算_投入係数表!D103)</f>
        <v>0</v>
      </c>
      <c r="E103" s="224">
        <f ca="1">IF(E$3="分類不明", 計算_移輸出入額!$BG104, E$133*計算_投入係数表!E103)</f>
        <v>0</v>
      </c>
      <c r="F103" s="224">
        <f ca="1">IF(F$3="分類不明", 計算_移輸出入額!$BG104, F$133*計算_投入係数表!F103)</f>
        <v>0</v>
      </c>
      <c r="G103" s="224">
        <f ca="1">IF(G$3="分類不明", 計算_移輸出入額!$BG104, G$133*計算_投入係数表!G103)</f>
        <v>0</v>
      </c>
      <c r="H103" s="224">
        <f ca="1">IF(H$3="分類不明", 計算_移輸出入額!$BG104, H$133*計算_投入係数表!H103)</f>
        <v>0</v>
      </c>
      <c r="I103" s="224">
        <f ca="1">IF(I$3="分類不明", 計算_移輸出入額!$BG104, I$133*計算_投入係数表!I103)</f>
        <v>0</v>
      </c>
      <c r="J103" s="224">
        <f ca="1">IF(J$3="分類不明", 計算_移輸出入額!$BG104, J$133*計算_投入係数表!J103)</f>
        <v>0</v>
      </c>
      <c r="K103" s="224">
        <f ca="1">IF(K$3="分類不明", 計算_移輸出入額!$BG104, K$133*計算_投入係数表!K103)</f>
        <v>0</v>
      </c>
      <c r="L103" s="224">
        <f ca="1">IF(L$3="分類不明", 計算_移輸出入額!$BG104, L$133*計算_投入係数表!L103)</f>
        <v>0</v>
      </c>
      <c r="M103" s="224">
        <f ca="1">IF(M$3="分類不明", 計算_移輸出入額!$BG104, M$133*計算_投入係数表!M103)</f>
        <v>0</v>
      </c>
      <c r="N103" s="224">
        <f ca="1">IF(N$3="分類不明", 計算_移輸出入額!$BG104, N$133*計算_投入係数表!N103)</f>
        <v>0</v>
      </c>
      <c r="O103" s="224">
        <f ca="1">IF(O$3="分類不明", 計算_移輸出入額!$BG104, O$133*計算_投入係数表!O103)</f>
        <v>0</v>
      </c>
      <c r="P103" s="224" t="e">
        <f ca="1">IF(P$3="分類不明", 計算_移輸出入額!$BG104, P$133*計算_投入係数表!P103)</f>
        <v>#DIV/0!</v>
      </c>
      <c r="Q103" s="224" t="e">
        <f ca="1">IF(Q$3="分類不明", 計算_移輸出入額!$BG104, Q$133*計算_投入係数表!Q103)</f>
        <v>#DIV/0!</v>
      </c>
      <c r="R103" s="224" t="e">
        <f ca="1">IF(R$3="分類不明", 計算_移輸出入額!$BG104, R$133*計算_投入係数表!R103)</f>
        <v>#DIV/0!</v>
      </c>
      <c r="S103" s="224" t="e">
        <f ca="1">IF(S$3="分類不明", 計算_移輸出入額!$BG104, S$133*計算_投入係数表!S103)</f>
        <v>#DIV/0!</v>
      </c>
      <c r="T103" s="224" t="e">
        <f ca="1">IF(T$3="分類不明", 計算_移輸出入額!$BG104, T$133*計算_投入係数表!T103)</f>
        <v>#DIV/0!</v>
      </c>
      <c r="U103" s="224" t="e">
        <f ca="1">IF(U$3="分類不明", 計算_移輸出入額!$BG104, U$133*計算_投入係数表!U103)</f>
        <v>#DIV/0!</v>
      </c>
      <c r="V103" s="224" t="e">
        <f ca="1">IF(V$3="分類不明", 計算_移輸出入額!$BG104, V$133*計算_投入係数表!V103)</f>
        <v>#DIV/0!</v>
      </c>
      <c r="W103" s="224" t="e">
        <f ca="1">IF(W$3="分類不明", 計算_移輸出入額!$BG104, W$133*計算_投入係数表!W103)</f>
        <v>#DIV/0!</v>
      </c>
      <c r="X103" s="224" t="e">
        <f ca="1">IF(X$3="分類不明", 計算_移輸出入額!$BG104, X$133*計算_投入係数表!X103)</f>
        <v>#DIV/0!</v>
      </c>
      <c r="Y103" s="224" t="e">
        <f ca="1">IF(Y$3="分類不明", 計算_移輸出入額!$BG104, Y$133*計算_投入係数表!Y103)</f>
        <v>#DIV/0!</v>
      </c>
      <c r="Z103" s="224" t="e">
        <f ca="1">IF(Z$3="分類不明", 計算_移輸出入額!$BG104, Z$133*計算_投入係数表!Z103)</f>
        <v>#DIV/0!</v>
      </c>
      <c r="AA103" s="224" t="e">
        <f ca="1">IF(AA$3="分類不明", 計算_移輸出入額!$BG104, AA$133*計算_投入係数表!AA103)</f>
        <v>#DIV/0!</v>
      </c>
      <c r="AB103" s="224" t="e">
        <f ca="1">IF(AB$3="分類不明", 計算_移輸出入額!$BG104, AB$133*計算_投入係数表!AB103)</f>
        <v>#DIV/0!</v>
      </c>
      <c r="AC103" s="224" t="e">
        <f ca="1">IF(AC$3="分類不明", 計算_移輸出入額!$BG104, AC$133*計算_投入係数表!AC103)</f>
        <v>#DIV/0!</v>
      </c>
      <c r="AD103" s="224" t="e">
        <f ca="1">IF(AD$3="分類不明", 計算_移輸出入額!$BG104, AD$133*計算_投入係数表!AD103)</f>
        <v>#DIV/0!</v>
      </c>
      <c r="AE103" s="224" t="e">
        <f ca="1">IF(AE$3="分類不明", 計算_移輸出入額!$BG104, AE$133*計算_投入係数表!AE103)</f>
        <v>#DIV/0!</v>
      </c>
      <c r="AF103" s="224" t="e">
        <f ca="1">IF(AF$3="分類不明", 計算_移輸出入額!$BG104, AF$133*計算_投入係数表!AF103)</f>
        <v>#DIV/0!</v>
      </c>
      <c r="AG103" s="224" t="e">
        <f ca="1">IF(AG$3="分類不明", 計算_移輸出入額!$BG104, AG$133*計算_投入係数表!AG103)</f>
        <v>#DIV/0!</v>
      </c>
      <c r="AH103" s="224" t="e">
        <f ca="1">IF(AH$3="分類不明", 計算_移輸出入額!$BG104, AH$133*計算_投入係数表!AH103)</f>
        <v>#DIV/0!</v>
      </c>
      <c r="AI103" s="224" t="e">
        <f ca="1">IF(AI$3="分類不明", 計算_移輸出入額!$BG104, AI$133*計算_投入係数表!AI103)</f>
        <v>#DIV/0!</v>
      </c>
      <c r="AJ103" s="224" t="e">
        <f ca="1">IF(AJ$3="分類不明", 計算_移輸出入額!$BG104, AJ$133*計算_投入係数表!AJ103)</f>
        <v>#DIV/0!</v>
      </c>
      <c r="AK103" s="224" t="e">
        <f ca="1">IF(AK$3="分類不明", 計算_移輸出入額!$BG104, AK$133*計算_投入係数表!AK103)</f>
        <v>#DIV/0!</v>
      </c>
      <c r="AL103" s="224" t="e">
        <f ca="1">IF(AL$3="分類不明", 計算_移輸出入額!$BG104, AL$133*計算_投入係数表!AL103)</f>
        <v>#DIV/0!</v>
      </c>
      <c r="AM103" s="224" t="e">
        <f ca="1">IF(AM$3="分類不明", 計算_移輸出入額!$BG104, AM$133*計算_投入係数表!AM103)</f>
        <v>#DIV/0!</v>
      </c>
      <c r="AN103" s="224" t="e">
        <f ca="1">IF(AN$3="分類不明", 計算_移輸出入額!$BG104, AN$133*計算_投入係数表!AN103)</f>
        <v>#DIV/0!</v>
      </c>
      <c r="AO103" s="224" t="e">
        <f ca="1">IF(AO$3="分類不明", 計算_移輸出入額!$BG104, AO$133*計算_投入係数表!AO103)</f>
        <v>#DIV/0!</v>
      </c>
      <c r="AP103" s="224" t="e">
        <f ca="1">IF(AP$3="分類不明", 計算_移輸出入額!$BG104, AP$133*計算_投入係数表!AP103)</f>
        <v>#DIV/0!</v>
      </c>
      <c r="AQ103" s="224" t="e">
        <f ca="1">IF(AQ$3="分類不明", 計算_移輸出入額!$BG104, AQ$133*計算_投入係数表!AQ103)</f>
        <v>#DIV/0!</v>
      </c>
      <c r="AR103" s="224" t="e">
        <f ca="1">IF(AR$3="分類不明", 計算_移輸出入額!$BG104, AR$133*計算_投入係数表!AR103)</f>
        <v>#DIV/0!</v>
      </c>
      <c r="AS103" s="224" t="e">
        <f ca="1">IF(AS$3="分類不明", 計算_移輸出入額!$BG104, AS$133*計算_投入係数表!AS103)</f>
        <v>#DIV/0!</v>
      </c>
      <c r="AT103" s="224" t="e">
        <f ca="1">IF(AT$3="分類不明", 計算_移輸出入額!$BG104, AT$133*計算_投入係数表!AT103)</f>
        <v>#DIV/0!</v>
      </c>
      <c r="AU103" s="224" t="e">
        <f ca="1">IF(AU$3="分類不明", 計算_移輸出入額!$BG104, AU$133*計算_投入係数表!AU103)</f>
        <v>#DIV/0!</v>
      </c>
      <c r="AV103" s="224" t="e">
        <f ca="1">IF(AV$3="分類不明", 計算_移輸出入額!$BG104, AV$133*計算_投入係数表!AV103)</f>
        <v>#DIV/0!</v>
      </c>
      <c r="AW103" s="224" t="e">
        <f ca="1">IF(AW$3="分類不明", 計算_移輸出入額!$BG104, AW$133*計算_投入係数表!AW103)</f>
        <v>#DIV/0!</v>
      </c>
      <c r="AX103" s="224" t="e">
        <f ca="1">IF(AX$3="分類不明", 計算_移輸出入額!$BG104, AX$133*計算_投入係数表!AX103)</f>
        <v>#DIV/0!</v>
      </c>
      <c r="AY103" s="224" t="e">
        <f ca="1">IF(AY$3="分類不明", 計算_移輸出入額!$BG104, AY$133*計算_投入係数表!AY103)</f>
        <v>#DIV/0!</v>
      </c>
      <c r="AZ103" s="224" t="e">
        <f ca="1">IF(AZ$3="分類不明", 計算_移輸出入額!$BG104, AZ$133*計算_投入係数表!AZ103)</f>
        <v>#DIV/0!</v>
      </c>
      <c r="BA103" s="224" t="e">
        <f ca="1">IF(BA$3="分類不明", 計算_移輸出入額!$BG104, BA$133*計算_投入係数表!BA103)</f>
        <v>#DIV/0!</v>
      </c>
      <c r="BB103" s="224" t="e">
        <f ca="1">IF(BB$3="分類不明", 計算_移輸出入額!$BG104, BB$133*計算_投入係数表!BB103)</f>
        <v>#DIV/0!</v>
      </c>
      <c r="BC103" s="224" t="e">
        <f ca="1">IF(BC$3="分類不明", 計算_移輸出入額!$BG104, BC$133*計算_投入係数表!BC103)</f>
        <v>#DIV/0!</v>
      </c>
      <c r="BD103" s="224" t="e">
        <f ca="1">IF(BD$3="分類不明", 計算_移輸出入額!$BG104, BD$133*計算_投入係数表!BD103)</f>
        <v>#DIV/0!</v>
      </c>
      <c r="BE103" s="224" t="e">
        <f ca="1">IF(BE$3="分類不明", 計算_移輸出入額!$BG104, BE$133*計算_投入係数表!BE103)</f>
        <v>#DIV/0!</v>
      </c>
      <c r="BF103" s="224" t="e">
        <f ca="1">IF(BF$3="分類不明", 計算_移輸出入額!$BG104, BF$133*計算_投入係数表!BF103)</f>
        <v>#DIV/0!</v>
      </c>
      <c r="BG103" s="224" t="e">
        <f ca="1">IF(BG$3="分類不明", 計算_移輸出入額!$BG104, BG$133*計算_投入係数表!BG103)</f>
        <v>#DIV/0!</v>
      </c>
      <c r="BH103" s="224" t="e">
        <f ca="1">IF(BH$3="分類不明", 計算_移輸出入額!$BG104, BH$133*計算_投入係数表!BH103)</f>
        <v>#DIV/0!</v>
      </c>
      <c r="BI103" s="224" t="e">
        <f ca="1">IF(BI$3="分類不明", 計算_移輸出入額!$BG104, BI$133*計算_投入係数表!BI103)</f>
        <v>#DIV/0!</v>
      </c>
      <c r="BJ103" s="224" t="e">
        <f ca="1">IF(BJ$3="分類不明", 計算_移輸出入額!$BG104, BJ$133*計算_投入係数表!BJ103)</f>
        <v>#DIV/0!</v>
      </c>
      <c r="BK103" s="224" t="e">
        <f ca="1">IF(BK$3="分類不明", 計算_移輸出入額!$BG104, BK$133*計算_投入係数表!BK103)</f>
        <v>#DIV/0!</v>
      </c>
      <c r="BL103" s="224" t="e">
        <f ca="1">IF(BL$3="分類不明", 計算_移輸出入額!$BG104, BL$133*計算_投入係数表!BL103)</f>
        <v>#DIV/0!</v>
      </c>
      <c r="BM103" s="224" t="e">
        <f ca="1">IF(BM$3="分類不明", 計算_移輸出入額!$BG104, BM$133*計算_投入係数表!BM103)</f>
        <v>#DIV/0!</v>
      </c>
      <c r="BN103" s="224" t="e">
        <f ca="1">IF(BN$3="分類不明", 計算_移輸出入額!$BG104, BN$133*計算_投入係数表!BN103)</f>
        <v>#DIV/0!</v>
      </c>
      <c r="BO103" s="224" t="e">
        <f ca="1">IF(BO$3="分類不明", 計算_移輸出入額!$BG104, BO$133*計算_投入係数表!BO103)</f>
        <v>#DIV/0!</v>
      </c>
      <c r="BP103" s="224" t="e">
        <f ca="1">IF(BP$3="分類不明", 計算_移輸出入額!$BG104, BP$133*計算_投入係数表!BP103)</f>
        <v>#DIV/0!</v>
      </c>
      <c r="BQ103" s="224" t="e">
        <f ca="1">IF(BQ$3="分類不明", 計算_移輸出入額!$BG104, BQ$133*計算_投入係数表!BQ103)</f>
        <v>#DIV/0!</v>
      </c>
      <c r="BR103" s="224" t="e">
        <f ca="1">IF(BR$3="分類不明", 計算_移輸出入額!$BG104, BR$133*計算_投入係数表!BR103)</f>
        <v>#DIV/0!</v>
      </c>
      <c r="BS103" s="224" t="e">
        <f ca="1">IF(BS$3="分類不明", 計算_移輸出入額!$BG104, BS$133*計算_投入係数表!BS103)</f>
        <v>#DIV/0!</v>
      </c>
      <c r="BT103" s="224" t="e">
        <f ca="1">IF(BT$3="分類不明", 計算_移輸出入額!$BG104, BT$133*計算_投入係数表!BT103)</f>
        <v>#DIV/0!</v>
      </c>
      <c r="BU103" s="224" t="e">
        <f ca="1">IF(BU$3="分類不明", 計算_移輸出入額!$BG104, BU$133*計算_投入係数表!BU103)</f>
        <v>#DIV/0!</v>
      </c>
      <c r="BV103" s="224" t="e">
        <f ca="1">IF(BV$3="分類不明", 計算_移輸出入額!$BG104, BV$133*計算_投入係数表!BV103)</f>
        <v>#DIV/0!</v>
      </c>
      <c r="BW103" s="224" t="e">
        <f ca="1">IF(BW$3="分類不明", 計算_移輸出入額!$BG104, BW$133*計算_投入係数表!BW103)</f>
        <v>#DIV/0!</v>
      </c>
      <c r="BX103" s="224" t="e">
        <f ca="1">IF(BX$3="分類不明", 計算_移輸出入額!$BG104, BX$133*計算_投入係数表!BX103)</f>
        <v>#DIV/0!</v>
      </c>
      <c r="BY103" s="224" t="e">
        <f ca="1">IF(BY$3="分類不明", 計算_移輸出入額!$BG104, BY$133*計算_投入係数表!BY103)</f>
        <v>#DIV/0!</v>
      </c>
      <c r="BZ103" s="224" t="e">
        <f ca="1">IF(BZ$3="分類不明", 計算_移輸出入額!$BG104, BZ$133*計算_投入係数表!BZ103)</f>
        <v>#DIV/0!</v>
      </c>
      <c r="CA103" s="224" t="e">
        <f ca="1">IF(CA$3="分類不明", 計算_移輸出入額!$BG104, CA$133*計算_投入係数表!CA103)</f>
        <v>#DIV/0!</v>
      </c>
      <c r="CB103" s="224" t="e">
        <f ca="1">IF(CB$3="分類不明", 計算_移輸出入額!$BG104, CB$133*計算_投入係数表!CB103)</f>
        <v>#DIV/0!</v>
      </c>
      <c r="CC103" s="224" t="e">
        <f ca="1">IF(CC$3="分類不明", 計算_移輸出入額!$BG104, CC$133*計算_投入係数表!CC103)</f>
        <v>#DIV/0!</v>
      </c>
      <c r="CD103" s="224" t="e">
        <f ca="1">IF(CD$3="分類不明", 計算_移輸出入額!$BG104, CD$133*計算_投入係数表!CD103)</f>
        <v>#DIV/0!</v>
      </c>
      <c r="CE103" s="224" t="e">
        <f ca="1">IF(CE$3="分類不明", 計算_移輸出入額!$BG104, CE$133*計算_投入係数表!CE103)</f>
        <v>#DIV/0!</v>
      </c>
      <c r="CF103" s="224" t="e">
        <f ca="1">IF(CF$3="分類不明", 計算_移輸出入額!$BG104, CF$133*計算_投入係数表!CF103)</f>
        <v>#DIV/0!</v>
      </c>
      <c r="CG103" s="224" t="e">
        <f ca="1">IF(CG$3="分類不明", 計算_移輸出入額!$BG104, CG$133*計算_投入係数表!CG103)</f>
        <v>#DIV/0!</v>
      </c>
      <c r="CH103" s="224" t="e">
        <f ca="1">IF(CH$3="分類不明", 計算_移輸出入額!$BG104, CH$133*計算_投入係数表!CH103)</f>
        <v>#DIV/0!</v>
      </c>
      <c r="CI103" s="224" t="e">
        <f ca="1">IF(CI$3="分類不明", 計算_移輸出入額!$BG104, CI$133*計算_投入係数表!CI103)</f>
        <v>#DIV/0!</v>
      </c>
      <c r="CJ103" s="224" t="e">
        <f ca="1">IF(CJ$3="分類不明", 計算_移輸出入額!$BG104, CJ$133*計算_投入係数表!CJ103)</f>
        <v>#DIV/0!</v>
      </c>
      <c r="CK103" s="224" t="e">
        <f ca="1">IF(CK$3="分類不明", 計算_移輸出入額!$BG104, CK$133*計算_投入係数表!CK103)</f>
        <v>#DIV/0!</v>
      </c>
      <c r="CL103" s="224" t="e">
        <f ca="1">IF(CL$3="分類不明", 計算_移輸出入額!$BG104, CL$133*計算_投入係数表!CL103)</f>
        <v>#DIV/0!</v>
      </c>
      <c r="CM103" s="224" t="e">
        <f ca="1">IF(CM$3="分類不明", 計算_移輸出入額!$BG104, CM$133*計算_投入係数表!CM103)</f>
        <v>#DIV/0!</v>
      </c>
      <c r="CN103" s="224" t="e">
        <f ca="1">IF(CN$3="分類不明", 計算_移輸出入額!$BG104, CN$133*計算_投入係数表!CN103)</f>
        <v>#DIV/0!</v>
      </c>
      <c r="CO103" s="224" t="e">
        <f ca="1">IF(CO$3="分類不明", 計算_移輸出入額!$BG104, CO$133*計算_投入係数表!CO103)</f>
        <v>#DIV/0!</v>
      </c>
      <c r="CP103" s="224" t="e">
        <f ca="1">IF(CP$3="分類不明", 計算_移輸出入額!$BG104, CP$133*計算_投入係数表!CP103)</f>
        <v>#DIV/0!</v>
      </c>
      <c r="CQ103" s="224" t="e">
        <f ca="1">IF(CQ$3="分類不明", 計算_移輸出入額!$BG104, CQ$133*計算_投入係数表!CQ103)</f>
        <v>#DIV/0!</v>
      </c>
      <c r="CR103" s="224" t="e">
        <f ca="1">IF(CR$3="分類不明", 計算_移輸出入額!$BG104, CR$133*計算_投入係数表!CR103)</f>
        <v>#DIV/0!</v>
      </c>
      <c r="CS103" s="224" t="e">
        <f ca="1">IF(CS$3="分類不明", 計算_移輸出入額!$BG104, CS$133*計算_投入係数表!CS103)</f>
        <v>#DIV/0!</v>
      </c>
      <c r="CT103" s="224" t="e">
        <f ca="1">IF(CT$3="分類不明", 計算_移輸出入額!$BG104, CT$133*計算_投入係数表!CT103)</f>
        <v>#DIV/0!</v>
      </c>
      <c r="CU103" s="224" t="e">
        <f ca="1">IF(CU$3="分類不明", 計算_移輸出入額!$BG104, CU$133*計算_投入係数表!CU103)</f>
        <v>#DIV/0!</v>
      </c>
      <c r="CV103" s="224" t="e">
        <f ca="1">IF(CV$3="分類不明", 計算_移輸出入額!$BG104, CV$133*計算_投入係数表!CV103)</f>
        <v>#DIV/0!</v>
      </c>
      <c r="CW103" s="224" t="e">
        <f ca="1">IF(CW$3="分類不明", 計算_移輸出入額!$BG104, CW$133*計算_投入係数表!CW103)</f>
        <v>#DIV/0!</v>
      </c>
      <c r="CX103" s="224" t="e">
        <f ca="1">IF(CX$3="分類不明", 計算_移輸出入額!$BG104, CX$133*計算_投入係数表!CX103)</f>
        <v>#DIV/0!</v>
      </c>
      <c r="CY103" s="224" t="e">
        <f ca="1">IF(CY$3="分類不明", 計算_移輸出入額!$BG104, CY$133*計算_投入係数表!CY103)</f>
        <v>#DIV/0!</v>
      </c>
      <c r="CZ103" s="224" t="e">
        <f ca="1">IF(CZ$3="分類不明", 計算_移輸出入額!$BG104, CZ$133*計算_投入係数表!CZ103)</f>
        <v>#DIV/0!</v>
      </c>
      <c r="DA103" s="224" t="e">
        <f ca="1">IF(DA$3="分類不明", 計算_移輸出入額!$BG104, DA$133*計算_投入係数表!DA103)</f>
        <v>#DIV/0!</v>
      </c>
      <c r="DB103" s="224" t="e">
        <f ca="1">IF(DB$3="分類不明", 計算_移輸出入額!$BG104, DB$133*計算_投入係数表!DB103)</f>
        <v>#DIV/0!</v>
      </c>
      <c r="DC103" s="224" t="e">
        <f ca="1">IF(DC$3="分類不明", 計算_移輸出入額!$BG104, DC$133*計算_投入係数表!DC103)</f>
        <v>#DIV/0!</v>
      </c>
      <c r="DD103" s="224" t="e">
        <f ca="1">IF(DD$3="分類不明", 計算_移輸出入額!$BG104, DD$133*計算_投入係数表!DD103)</f>
        <v>#DIV/0!</v>
      </c>
      <c r="DE103" s="224" t="e">
        <f ca="1">IF(DE$3="分類不明", 計算_移輸出入額!$BG104, DE$133*計算_投入係数表!DE103)</f>
        <v>#DIV/0!</v>
      </c>
      <c r="DF103" s="224" t="e">
        <f ca="1">IF(DF$3="分類不明", 計算_移輸出入額!$BG104, DF$133*計算_投入係数表!DF103)</f>
        <v>#DIV/0!</v>
      </c>
      <c r="DG103" s="224" t="e">
        <f ca="1">IF(DG$3="分類不明", 計算_移輸出入額!$BG104, DG$133*計算_投入係数表!DG103)</f>
        <v>#DIV/0!</v>
      </c>
      <c r="DH103" s="224" t="e">
        <f ca="1">IF(DH$3="分類不明", 計算_移輸出入額!$BG104, DH$133*計算_投入係数表!DH103)</f>
        <v>#DIV/0!</v>
      </c>
      <c r="DI103" s="224" t="e">
        <f ca="1">IF(DI$3="分類不明", 計算_移輸出入額!$BG104, DI$133*計算_投入係数表!DI103)</f>
        <v>#DIV/0!</v>
      </c>
      <c r="DJ103" s="224" t="e">
        <f ca="1">IF(DJ$3="分類不明", 計算_移輸出入額!$BG104, DJ$133*計算_投入係数表!DJ103)</f>
        <v>#DIV/0!</v>
      </c>
      <c r="DK103" s="224" t="e">
        <f ca="1">IF(DK$3="分類不明", 計算_移輸出入額!$BG104, DK$133*計算_投入係数表!DK103)</f>
        <v>#DIV/0!</v>
      </c>
      <c r="DL103" s="224" t="e">
        <f ca="1">IF(DL$3="分類不明", 計算_移輸出入額!$BG104, DL$133*計算_投入係数表!DL103)</f>
        <v>#DIV/0!</v>
      </c>
      <c r="DM103" s="224" t="e">
        <f ca="1">IF(DM$3="分類不明", 計算_移輸出入額!$BG104, DM$133*計算_投入係数表!DM103)</f>
        <v>#DIV/0!</v>
      </c>
      <c r="DN103" s="224" t="e">
        <f ca="1">IF(DN$3="分類不明", 計算_移輸出入額!$BG104, DN$133*計算_投入係数表!DN103)</f>
        <v>#DIV/0!</v>
      </c>
      <c r="DO103" s="224" t="e">
        <f ca="1">IF(DO$3="分類不明", 計算_移輸出入額!$BG104, DO$133*計算_投入係数表!DO103)</f>
        <v>#DIV/0!</v>
      </c>
      <c r="DP103" s="224" t="e">
        <f ca="1">IF(DP$3="分類不明", 計算_移輸出入額!$BG104, DP$133*計算_投入係数表!DP103)</f>
        <v>#DIV/0!</v>
      </c>
      <c r="DQ103" s="224" t="e">
        <f ca="1">IF(DQ$3="分類不明", 計算_移輸出入額!$BG104, DQ$133*計算_投入係数表!DQ103)</f>
        <v>#DIV/0!</v>
      </c>
      <c r="DR103" s="224" t="e">
        <f ca="1">IF(DR$3="分類不明", 計算_移輸出入額!$BG104, DR$133*計算_投入係数表!DR103)</f>
        <v>#DIV/0!</v>
      </c>
      <c r="DS103" s="224" t="e">
        <f ca="1">IF(DS$3="分類不明", 計算_移輸出入額!$BG104, DS$133*計算_投入係数表!DS103)</f>
        <v>#DIV/0!</v>
      </c>
      <c r="DT103" s="225">
        <f t="shared" ca="1" si="7"/>
        <v>0</v>
      </c>
      <c r="DU103" s="214">
        <f>計算_基本取引表_調整前!DU103</f>
        <v>0</v>
      </c>
      <c r="DV103" s="214">
        <f>IF($C103="分類不明", 計算_基本取引表_調整前!DV103+_xlfn.AGGREGATE(9,6,計算_移輸出入額!$BF$5:$BF$124), 計算_基本取引表_調整前!DV103)</f>
        <v>0</v>
      </c>
      <c r="DW103" s="214">
        <f>計算_基本取引表_調整前!DW103</f>
        <v>0</v>
      </c>
      <c r="DX103" s="214">
        <f>計算_基本取引表_調整前!DX103</f>
        <v>0</v>
      </c>
      <c r="DY103" s="214">
        <f>計算_基本取引表_調整前!DY103</f>
        <v>0</v>
      </c>
      <c r="DZ103" s="214">
        <f>計算_基本取引表_調整前!DZ103</f>
        <v>0</v>
      </c>
      <c r="EA103" s="214" t="e">
        <f>計算_基本取引表_調整前!EA103</f>
        <v>#DIV/0!</v>
      </c>
      <c r="EB103" s="735">
        <f ca="1">IFERROR(SUMIF(振分, $C103, 入力_北海道基本取引表!EB$4:EB$124)*($EE103/SUMIF(振分, $C103, 入力_北海道基本取引表!$EG$4:$EG$107)), 0)</f>
        <v>0</v>
      </c>
      <c r="EC103" s="215" t="e">
        <f t="shared" si="8"/>
        <v>#DIV/0!</v>
      </c>
      <c r="ED103" s="216" t="e">
        <f t="shared" ca="1" si="9"/>
        <v>#DIV/0!</v>
      </c>
      <c r="EE103" s="214" t="e">
        <f ca="1"/>
        <v>#DIV/0!</v>
      </c>
      <c r="EF103" s="216" t="e">
        <f t="shared" ca="1" si="10"/>
        <v>#DIV/0!</v>
      </c>
      <c r="EG103" s="216" t="e">
        <f t="shared" ca="1" si="6"/>
        <v>#DIV/0!</v>
      </c>
      <c r="EH103" s="214" t="e">
        <f ca="1"/>
        <v>#DIV/0!</v>
      </c>
      <c r="EI103" s="216" t="e">
        <f t="shared" ca="1" si="11"/>
        <v>#DIV/0!</v>
      </c>
      <c r="EJ103" s="216" t="e">
        <f ca="1"/>
        <v>#DIV/0!</v>
      </c>
      <c r="EK103" s="215"/>
    </row>
    <row r="104" spans="2:141" s="6" customFormat="1" ht="15.75" hidden="1" customHeight="1" x14ac:dyDescent="0.25">
      <c r="B104" s="53">
        <v>101</v>
      </c>
      <c r="C104" s="192" t="str">
        <v>-</v>
      </c>
      <c r="D104" s="211">
        <f ca="1">IF(D$3="分類不明", 計算_移輸出入額!$BG105, D$133*計算_投入係数表!D104)</f>
        <v>0</v>
      </c>
      <c r="E104" s="212">
        <f ca="1">IF(E$3="分類不明", 計算_移輸出入額!$BG105, E$133*計算_投入係数表!E104)</f>
        <v>0</v>
      </c>
      <c r="F104" s="212">
        <f ca="1">IF(F$3="分類不明", 計算_移輸出入額!$BG105, F$133*計算_投入係数表!F104)</f>
        <v>0</v>
      </c>
      <c r="G104" s="212">
        <f ca="1">IF(G$3="分類不明", 計算_移輸出入額!$BG105, G$133*計算_投入係数表!G104)</f>
        <v>0</v>
      </c>
      <c r="H104" s="212">
        <f ca="1">IF(H$3="分類不明", 計算_移輸出入額!$BG105, H$133*計算_投入係数表!H104)</f>
        <v>0</v>
      </c>
      <c r="I104" s="212">
        <f ca="1">IF(I$3="分類不明", 計算_移輸出入額!$BG105, I$133*計算_投入係数表!I104)</f>
        <v>0</v>
      </c>
      <c r="J104" s="212">
        <f ca="1">IF(J$3="分類不明", 計算_移輸出入額!$BG105, J$133*計算_投入係数表!J104)</f>
        <v>0</v>
      </c>
      <c r="K104" s="212">
        <f ca="1">IF(K$3="分類不明", 計算_移輸出入額!$BG105, K$133*計算_投入係数表!K104)</f>
        <v>0</v>
      </c>
      <c r="L104" s="212">
        <f ca="1">IF(L$3="分類不明", 計算_移輸出入額!$BG105, L$133*計算_投入係数表!L104)</f>
        <v>0</v>
      </c>
      <c r="M104" s="212">
        <f ca="1">IF(M$3="分類不明", 計算_移輸出入額!$BG105, M$133*計算_投入係数表!M104)</f>
        <v>0</v>
      </c>
      <c r="N104" s="212">
        <f ca="1">IF(N$3="分類不明", 計算_移輸出入額!$BG105, N$133*計算_投入係数表!N104)</f>
        <v>0</v>
      </c>
      <c r="O104" s="212">
        <f ca="1">IF(O$3="分類不明", 計算_移輸出入額!$BG105, O$133*計算_投入係数表!O104)</f>
        <v>0</v>
      </c>
      <c r="P104" s="212" t="e">
        <f ca="1">IF(P$3="分類不明", 計算_移輸出入額!$BG105, P$133*計算_投入係数表!P104)</f>
        <v>#DIV/0!</v>
      </c>
      <c r="Q104" s="212" t="e">
        <f ca="1">IF(Q$3="分類不明", 計算_移輸出入額!$BG105, Q$133*計算_投入係数表!Q104)</f>
        <v>#DIV/0!</v>
      </c>
      <c r="R104" s="212" t="e">
        <f ca="1">IF(R$3="分類不明", 計算_移輸出入額!$BG105, R$133*計算_投入係数表!R104)</f>
        <v>#DIV/0!</v>
      </c>
      <c r="S104" s="212" t="e">
        <f ca="1">IF(S$3="分類不明", 計算_移輸出入額!$BG105, S$133*計算_投入係数表!S104)</f>
        <v>#DIV/0!</v>
      </c>
      <c r="T104" s="212" t="e">
        <f ca="1">IF(T$3="分類不明", 計算_移輸出入額!$BG105, T$133*計算_投入係数表!T104)</f>
        <v>#DIV/0!</v>
      </c>
      <c r="U104" s="212" t="e">
        <f ca="1">IF(U$3="分類不明", 計算_移輸出入額!$BG105, U$133*計算_投入係数表!U104)</f>
        <v>#DIV/0!</v>
      </c>
      <c r="V104" s="212" t="e">
        <f ca="1">IF(V$3="分類不明", 計算_移輸出入額!$BG105, V$133*計算_投入係数表!V104)</f>
        <v>#DIV/0!</v>
      </c>
      <c r="W104" s="212" t="e">
        <f ca="1">IF(W$3="分類不明", 計算_移輸出入額!$BG105, W$133*計算_投入係数表!W104)</f>
        <v>#DIV/0!</v>
      </c>
      <c r="X104" s="212" t="e">
        <f ca="1">IF(X$3="分類不明", 計算_移輸出入額!$BG105, X$133*計算_投入係数表!X104)</f>
        <v>#DIV/0!</v>
      </c>
      <c r="Y104" s="212" t="e">
        <f ca="1">IF(Y$3="分類不明", 計算_移輸出入額!$BG105, Y$133*計算_投入係数表!Y104)</f>
        <v>#DIV/0!</v>
      </c>
      <c r="Z104" s="212" t="e">
        <f ca="1">IF(Z$3="分類不明", 計算_移輸出入額!$BG105, Z$133*計算_投入係数表!Z104)</f>
        <v>#DIV/0!</v>
      </c>
      <c r="AA104" s="212" t="e">
        <f ca="1">IF(AA$3="分類不明", 計算_移輸出入額!$BG105, AA$133*計算_投入係数表!AA104)</f>
        <v>#DIV/0!</v>
      </c>
      <c r="AB104" s="212" t="e">
        <f ca="1">IF(AB$3="分類不明", 計算_移輸出入額!$BG105, AB$133*計算_投入係数表!AB104)</f>
        <v>#DIV/0!</v>
      </c>
      <c r="AC104" s="212" t="e">
        <f ca="1">IF(AC$3="分類不明", 計算_移輸出入額!$BG105, AC$133*計算_投入係数表!AC104)</f>
        <v>#DIV/0!</v>
      </c>
      <c r="AD104" s="212" t="e">
        <f ca="1">IF(AD$3="分類不明", 計算_移輸出入額!$BG105, AD$133*計算_投入係数表!AD104)</f>
        <v>#DIV/0!</v>
      </c>
      <c r="AE104" s="212" t="e">
        <f ca="1">IF(AE$3="分類不明", 計算_移輸出入額!$BG105, AE$133*計算_投入係数表!AE104)</f>
        <v>#DIV/0!</v>
      </c>
      <c r="AF104" s="212" t="e">
        <f ca="1">IF(AF$3="分類不明", 計算_移輸出入額!$BG105, AF$133*計算_投入係数表!AF104)</f>
        <v>#DIV/0!</v>
      </c>
      <c r="AG104" s="212" t="e">
        <f ca="1">IF(AG$3="分類不明", 計算_移輸出入額!$BG105, AG$133*計算_投入係数表!AG104)</f>
        <v>#DIV/0!</v>
      </c>
      <c r="AH104" s="212" t="e">
        <f ca="1">IF(AH$3="分類不明", 計算_移輸出入額!$BG105, AH$133*計算_投入係数表!AH104)</f>
        <v>#DIV/0!</v>
      </c>
      <c r="AI104" s="212" t="e">
        <f ca="1">IF(AI$3="分類不明", 計算_移輸出入額!$BG105, AI$133*計算_投入係数表!AI104)</f>
        <v>#DIV/0!</v>
      </c>
      <c r="AJ104" s="212" t="e">
        <f ca="1">IF(AJ$3="分類不明", 計算_移輸出入額!$BG105, AJ$133*計算_投入係数表!AJ104)</f>
        <v>#DIV/0!</v>
      </c>
      <c r="AK104" s="212" t="e">
        <f ca="1">IF(AK$3="分類不明", 計算_移輸出入額!$BG105, AK$133*計算_投入係数表!AK104)</f>
        <v>#DIV/0!</v>
      </c>
      <c r="AL104" s="212" t="e">
        <f ca="1">IF(AL$3="分類不明", 計算_移輸出入額!$BG105, AL$133*計算_投入係数表!AL104)</f>
        <v>#DIV/0!</v>
      </c>
      <c r="AM104" s="212" t="e">
        <f ca="1">IF(AM$3="分類不明", 計算_移輸出入額!$BG105, AM$133*計算_投入係数表!AM104)</f>
        <v>#DIV/0!</v>
      </c>
      <c r="AN104" s="212" t="e">
        <f ca="1">IF(AN$3="分類不明", 計算_移輸出入額!$BG105, AN$133*計算_投入係数表!AN104)</f>
        <v>#DIV/0!</v>
      </c>
      <c r="AO104" s="212" t="e">
        <f ca="1">IF(AO$3="分類不明", 計算_移輸出入額!$BG105, AO$133*計算_投入係数表!AO104)</f>
        <v>#DIV/0!</v>
      </c>
      <c r="AP104" s="212" t="e">
        <f ca="1">IF(AP$3="分類不明", 計算_移輸出入額!$BG105, AP$133*計算_投入係数表!AP104)</f>
        <v>#DIV/0!</v>
      </c>
      <c r="AQ104" s="212" t="e">
        <f ca="1">IF(AQ$3="分類不明", 計算_移輸出入額!$BG105, AQ$133*計算_投入係数表!AQ104)</f>
        <v>#DIV/0!</v>
      </c>
      <c r="AR104" s="212" t="e">
        <f ca="1">IF(AR$3="分類不明", 計算_移輸出入額!$BG105, AR$133*計算_投入係数表!AR104)</f>
        <v>#DIV/0!</v>
      </c>
      <c r="AS104" s="212" t="e">
        <f ca="1">IF(AS$3="分類不明", 計算_移輸出入額!$BG105, AS$133*計算_投入係数表!AS104)</f>
        <v>#DIV/0!</v>
      </c>
      <c r="AT104" s="212" t="e">
        <f ca="1">IF(AT$3="分類不明", 計算_移輸出入額!$BG105, AT$133*計算_投入係数表!AT104)</f>
        <v>#DIV/0!</v>
      </c>
      <c r="AU104" s="212" t="e">
        <f ca="1">IF(AU$3="分類不明", 計算_移輸出入額!$BG105, AU$133*計算_投入係数表!AU104)</f>
        <v>#DIV/0!</v>
      </c>
      <c r="AV104" s="212" t="e">
        <f ca="1">IF(AV$3="分類不明", 計算_移輸出入額!$BG105, AV$133*計算_投入係数表!AV104)</f>
        <v>#DIV/0!</v>
      </c>
      <c r="AW104" s="212" t="e">
        <f ca="1">IF(AW$3="分類不明", 計算_移輸出入額!$BG105, AW$133*計算_投入係数表!AW104)</f>
        <v>#DIV/0!</v>
      </c>
      <c r="AX104" s="212" t="e">
        <f ca="1">IF(AX$3="分類不明", 計算_移輸出入額!$BG105, AX$133*計算_投入係数表!AX104)</f>
        <v>#DIV/0!</v>
      </c>
      <c r="AY104" s="212" t="e">
        <f ca="1">IF(AY$3="分類不明", 計算_移輸出入額!$BG105, AY$133*計算_投入係数表!AY104)</f>
        <v>#DIV/0!</v>
      </c>
      <c r="AZ104" s="212" t="e">
        <f ca="1">IF(AZ$3="分類不明", 計算_移輸出入額!$BG105, AZ$133*計算_投入係数表!AZ104)</f>
        <v>#DIV/0!</v>
      </c>
      <c r="BA104" s="212" t="e">
        <f ca="1">IF(BA$3="分類不明", 計算_移輸出入額!$BG105, BA$133*計算_投入係数表!BA104)</f>
        <v>#DIV/0!</v>
      </c>
      <c r="BB104" s="212" t="e">
        <f ca="1">IF(BB$3="分類不明", 計算_移輸出入額!$BG105, BB$133*計算_投入係数表!BB104)</f>
        <v>#DIV/0!</v>
      </c>
      <c r="BC104" s="212" t="e">
        <f ca="1">IF(BC$3="分類不明", 計算_移輸出入額!$BG105, BC$133*計算_投入係数表!BC104)</f>
        <v>#DIV/0!</v>
      </c>
      <c r="BD104" s="212" t="e">
        <f ca="1">IF(BD$3="分類不明", 計算_移輸出入額!$BG105, BD$133*計算_投入係数表!BD104)</f>
        <v>#DIV/0!</v>
      </c>
      <c r="BE104" s="212" t="e">
        <f ca="1">IF(BE$3="分類不明", 計算_移輸出入額!$BG105, BE$133*計算_投入係数表!BE104)</f>
        <v>#DIV/0!</v>
      </c>
      <c r="BF104" s="212" t="e">
        <f ca="1">IF(BF$3="分類不明", 計算_移輸出入額!$BG105, BF$133*計算_投入係数表!BF104)</f>
        <v>#DIV/0!</v>
      </c>
      <c r="BG104" s="212" t="e">
        <f ca="1">IF(BG$3="分類不明", 計算_移輸出入額!$BG105, BG$133*計算_投入係数表!BG104)</f>
        <v>#DIV/0!</v>
      </c>
      <c r="BH104" s="212" t="e">
        <f ca="1">IF(BH$3="分類不明", 計算_移輸出入額!$BG105, BH$133*計算_投入係数表!BH104)</f>
        <v>#DIV/0!</v>
      </c>
      <c r="BI104" s="212" t="e">
        <f ca="1">IF(BI$3="分類不明", 計算_移輸出入額!$BG105, BI$133*計算_投入係数表!BI104)</f>
        <v>#DIV/0!</v>
      </c>
      <c r="BJ104" s="212" t="e">
        <f ca="1">IF(BJ$3="分類不明", 計算_移輸出入額!$BG105, BJ$133*計算_投入係数表!BJ104)</f>
        <v>#DIV/0!</v>
      </c>
      <c r="BK104" s="212" t="e">
        <f ca="1">IF(BK$3="分類不明", 計算_移輸出入額!$BG105, BK$133*計算_投入係数表!BK104)</f>
        <v>#DIV/0!</v>
      </c>
      <c r="BL104" s="212" t="e">
        <f ca="1">IF(BL$3="分類不明", 計算_移輸出入額!$BG105, BL$133*計算_投入係数表!BL104)</f>
        <v>#DIV/0!</v>
      </c>
      <c r="BM104" s="212" t="e">
        <f ca="1">IF(BM$3="分類不明", 計算_移輸出入額!$BG105, BM$133*計算_投入係数表!BM104)</f>
        <v>#DIV/0!</v>
      </c>
      <c r="BN104" s="212" t="e">
        <f ca="1">IF(BN$3="分類不明", 計算_移輸出入額!$BG105, BN$133*計算_投入係数表!BN104)</f>
        <v>#DIV/0!</v>
      </c>
      <c r="BO104" s="212" t="e">
        <f ca="1">IF(BO$3="分類不明", 計算_移輸出入額!$BG105, BO$133*計算_投入係数表!BO104)</f>
        <v>#DIV/0!</v>
      </c>
      <c r="BP104" s="212" t="e">
        <f ca="1">IF(BP$3="分類不明", 計算_移輸出入額!$BG105, BP$133*計算_投入係数表!BP104)</f>
        <v>#DIV/0!</v>
      </c>
      <c r="BQ104" s="212" t="e">
        <f ca="1">IF(BQ$3="分類不明", 計算_移輸出入額!$BG105, BQ$133*計算_投入係数表!BQ104)</f>
        <v>#DIV/0!</v>
      </c>
      <c r="BR104" s="212" t="e">
        <f ca="1">IF(BR$3="分類不明", 計算_移輸出入額!$BG105, BR$133*計算_投入係数表!BR104)</f>
        <v>#DIV/0!</v>
      </c>
      <c r="BS104" s="212" t="e">
        <f ca="1">IF(BS$3="分類不明", 計算_移輸出入額!$BG105, BS$133*計算_投入係数表!BS104)</f>
        <v>#DIV/0!</v>
      </c>
      <c r="BT104" s="212" t="e">
        <f ca="1">IF(BT$3="分類不明", 計算_移輸出入額!$BG105, BT$133*計算_投入係数表!BT104)</f>
        <v>#DIV/0!</v>
      </c>
      <c r="BU104" s="212" t="e">
        <f ca="1">IF(BU$3="分類不明", 計算_移輸出入額!$BG105, BU$133*計算_投入係数表!BU104)</f>
        <v>#DIV/0!</v>
      </c>
      <c r="BV104" s="212" t="e">
        <f ca="1">IF(BV$3="分類不明", 計算_移輸出入額!$BG105, BV$133*計算_投入係数表!BV104)</f>
        <v>#DIV/0!</v>
      </c>
      <c r="BW104" s="212" t="e">
        <f ca="1">IF(BW$3="分類不明", 計算_移輸出入額!$BG105, BW$133*計算_投入係数表!BW104)</f>
        <v>#DIV/0!</v>
      </c>
      <c r="BX104" s="212" t="e">
        <f ca="1">IF(BX$3="分類不明", 計算_移輸出入額!$BG105, BX$133*計算_投入係数表!BX104)</f>
        <v>#DIV/0!</v>
      </c>
      <c r="BY104" s="212" t="e">
        <f ca="1">IF(BY$3="分類不明", 計算_移輸出入額!$BG105, BY$133*計算_投入係数表!BY104)</f>
        <v>#DIV/0!</v>
      </c>
      <c r="BZ104" s="212" t="e">
        <f ca="1">IF(BZ$3="分類不明", 計算_移輸出入額!$BG105, BZ$133*計算_投入係数表!BZ104)</f>
        <v>#DIV/0!</v>
      </c>
      <c r="CA104" s="212" t="e">
        <f ca="1">IF(CA$3="分類不明", 計算_移輸出入額!$BG105, CA$133*計算_投入係数表!CA104)</f>
        <v>#DIV/0!</v>
      </c>
      <c r="CB104" s="212" t="e">
        <f ca="1">IF(CB$3="分類不明", 計算_移輸出入額!$BG105, CB$133*計算_投入係数表!CB104)</f>
        <v>#DIV/0!</v>
      </c>
      <c r="CC104" s="212" t="e">
        <f ca="1">IF(CC$3="分類不明", 計算_移輸出入額!$BG105, CC$133*計算_投入係数表!CC104)</f>
        <v>#DIV/0!</v>
      </c>
      <c r="CD104" s="212" t="e">
        <f ca="1">IF(CD$3="分類不明", 計算_移輸出入額!$BG105, CD$133*計算_投入係数表!CD104)</f>
        <v>#DIV/0!</v>
      </c>
      <c r="CE104" s="212" t="e">
        <f ca="1">IF(CE$3="分類不明", 計算_移輸出入額!$BG105, CE$133*計算_投入係数表!CE104)</f>
        <v>#DIV/0!</v>
      </c>
      <c r="CF104" s="212" t="e">
        <f ca="1">IF(CF$3="分類不明", 計算_移輸出入額!$BG105, CF$133*計算_投入係数表!CF104)</f>
        <v>#DIV/0!</v>
      </c>
      <c r="CG104" s="212" t="e">
        <f ca="1">IF(CG$3="分類不明", 計算_移輸出入額!$BG105, CG$133*計算_投入係数表!CG104)</f>
        <v>#DIV/0!</v>
      </c>
      <c r="CH104" s="212" t="e">
        <f ca="1">IF(CH$3="分類不明", 計算_移輸出入額!$BG105, CH$133*計算_投入係数表!CH104)</f>
        <v>#DIV/0!</v>
      </c>
      <c r="CI104" s="212" t="e">
        <f ca="1">IF(CI$3="分類不明", 計算_移輸出入額!$BG105, CI$133*計算_投入係数表!CI104)</f>
        <v>#DIV/0!</v>
      </c>
      <c r="CJ104" s="212" t="e">
        <f ca="1">IF(CJ$3="分類不明", 計算_移輸出入額!$BG105, CJ$133*計算_投入係数表!CJ104)</f>
        <v>#DIV/0!</v>
      </c>
      <c r="CK104" s="212" t="e">
        <f ca="1">IF(CK$3="分類不明", 計算_移輸出入額!$BG105, CK$133*計算_投入係数表!CK104)</f>
        <v>#DIV/0!</v>
      </c>
      <c r="CL104" s="212" t="e">
        <f ca="1">IF(CL$3="分類不明", 計算_移輸出入額!$BG105, CL$133*計算_投入係数表!CL104)</f>
        <v>#DIV/0!</v>
      </c>
      <c r="CM104" s="212" t="e">
        <f ca="1">IF(CM$3="分類不明", 計算_移輸出入額!$BG105, CM$133*計算_投入係数表!CM104)</f>
        <v>#DIV/0!</v>
      </c>
      <c r="CN104" s="212" t="e">
        <f ca="1">IF(CN$3="分類不明", 計算_移輸出入額!$BG105, CN$133*計算_投入係数表!CN104)</f>
        <v>#DIV/0!</v>
      </c>
      <c r="CO104" s="212" t="e">
        <f ca="1">IF(CO$3="分類不明", 計算_移輸出入額!$BG105, CO$133*計算_投入係数表!CO104)</f>
        <v>#DIV/0!</v>
      </c>
      <c r="CP104" s="212" t="e">
        <f ca="1">IF(CP$3="分類不明", 計算_移輸出入額!$BG105, CP$133*計算_投入係数表!CP104)</f>
        <v>#DIV/0!</v>
      </c>
      <c r="CQ104" s="212" t="e">
        <f ca="1">IF(CQ$3="分類不明", 計算_移輸出入額!$BG105, CQ$133*計算_投入係数表!CQ104)</f>
        <v>#DIV/0!</v>
      </c>
      <c r="CR104" s="212" t="e">
        <f ca="1">IF(CR$3="分類不明", 計算_移輸出入額!$BG105, CR$133*計算_投入係数表!CR104)</f>
        <v>#DIV/0!</v>
      </c>
      <c r="CS104" s="212" t="e">
        <f ca="1">IF(CS$3="分類不明", 計算_移輸出入額!$BG105, CS$133*計算_投入係数表!CS104)</f>
        <v>#DIV/0!</v>
      </c>
      <c r="CT104" s="212" t="e">
        <f ca="1">IF(CT$3="分類不明", 計算_移輸出入額!$BG105, CT$133*計算_投入係数表!CT104)</f>
        <v>#DIV/0!</v>
      </c>
      <c r="CU104" s="212" t="e">
        <f ca="1">IF(CU$3="分類不明", 計算_移輸出入額!$BG105, CU$133*計算_投入係数表!CU104)</f>
        <v>#DIV/0!</v>
      </c>
      <c r="CV104" s="212" t="e">
        <f ca="1">IF(CV$3="分類不明", 計算_移輸出入額!$BG105, CV$133*計算_投入係数表!CV104)</f>
        <v>#DIV/0!</v>
      </c>
      <c r="CW104" s="212" t="e">
        <f ca="1">IF(CW$3="分類不明", 計算_移輸出入額!$BG105, CW$133*計算_投入係数表!CW104)</f>
        <v>#DIV/0!</v>
      </c>
      <c r="CX104" s="212" t="e">
        <f ca="1">IF(CX$3="分類不明", 計算_移輸出入額!$BG105, CX$133*計算_投入係数表!CX104)</f>
        <v>#DIV/0!</v>
      </c>
      <c r="CY104" s="212" t="e">
        <f ca="1">IF(CY$3="分類不明", 計算_移輸出入額!$BG105, CY$133*計算_投入係数表!CY104)</f>
        <v>#DIV/0!</v>
      </c>
      <c r="CZ104" s="212" t="e">
        <f ca="1">IF(CZ$3="分類不明", 計算_移輸出入額!$BG105, CZ$133*計算_投入係数表!CZ104)</f>
        <v>#DIV/0!</v>
      </c>
      <c r="DA104" s="212" t="e">
        <f ca="1">IF(DA$3="分類不明", 計算_移輸出入額!$BG105, DA$133*計算_投入係数表!DA104)</f>
        <v>#DIV/0!</v>
      </c>
      <c r="DB104" s="212" t="e">
        <f ca="1">IF(DB$3="分類不明", 計算_移輸出入額!$BG105, DB$133*計算_投入係数表!DB104)</f>
        <v>#DIV/0!</v>
      </c>
      <c r="DC104" s="212" t="e">
        <f ca="1">IF(DC$3="分類不明", 計算_移輸出入額!$BG105, DC$133*計算_投入係数表!DC104)</f>
        <v>#DIV/0!</v>
      </c>
      <c r="DD104" s="212" t="e">
        <f ca="1">IF(DD$3="分類不明", 計算_移輸出入額!$BG105, DD$133*計算_投入係数表!DD104)</f>
        <v>#DIV/0!</v>
      </c>
      <c r="DE104" s="212" t="e">
        <f ca="1">IF(DE$3="分類不明", 計算_移輸出入額!$BG105, DE$133*計算_投入係数表!DE104)</f>
        <v>#DIV/0!</v>
      </c>
      <c r="DF104" s="212" t="e">
        <f ca="1">IF(DF$3="分類不明", 計算_移輸出入額!$BG105, DF$133*計算_投入係数表!DF104)</f>
        <v>#DIV/0!</v>
      </c>
      <c r="DG104" s="212" t="e">
        <f ca="1">IF(DG$3="分類不明", 計算_移輸出入額!$BG105, DG$133*計算_投入係数表!DG104)</f>
        <v>#DIV/0!</v>
      </c>
      <c r="DH104" s="212" t="e">
        <f ca="1">IF(DH$3="分類不明", 計算_移輸出入額!$BG105, DH$133*計算_投入係数表!DH104)</f>
        <v>#DIV/0!</v>
      </c>
      <c r="DI104" s="212" t="e">
        <f ca="1">IF(DI$3="分類不明", 計算_移輸出入額!$BG105, DI$133*計算_投入係数表!DI104)</f>
        <v>#DIV/0!</v>
      </c>
      <c r="DJ104" s="212" t="e">
        <f ca="1">IF(DJ$3="分類不明", 計算_移輸出入額!$BG105, DJ$133*計算_投入係数表!DJ104)</f>
        <v>#DIV/0!</v>
      </c>
      <c r="DK104" s="212" t="e">
        <f ca="1">IF(DK$3="分類不明", 計算_移輸出入額!$BG105, DK$133*計算_投入係数表!DK104)</f>
        <v>#DIV/0!</v>
      </c>
      <c r="DL104" s="212" t="e">
        <f ca="1">IF(DL$3="分類不明", 計算_移輸出入額!$BG105, DL$133*計算_投入係数表!DL104)</f>
        <v>#DIV/0!</v>
      </c>
      <c r="DM104" s="212" t="e">
        <f ca="1">IF(DM$3="分類不明", 計算_移輸出入額!$BG105, DM$133*計算_投入係数表!DM104)</f>
        <v>#DIV/0!</v>
      </c>
      <c r="DN104" s="212" t="e">
        <f ca="1">IF(DN$3="分類不明", 計算_移輸出入額!$BG105, DN$133*計算_投入係数表!DN104)</f>
        <v>#DIV/0!</v>
      </c>
      <c r="DO104" s="212" t="e">
        <f ca="1">IF(DO$3="分類不明", 計算_移輸出入額!$BG105, DO$133*計算_投入係数表!DO104)</f>
        <v>#DIV/0!</v>
      </c>
      <c r="DP104" s="212" t="e">
        <f ca="1">IF(DP$3="分類不明", 計算_移輸出入額!$BG105, DP$133*計算_投入係数表!DP104)</f>
        <v>#DIV/0!</v>
      </c>
      <c r="DQ104" s="212" t="e">
        <f ca="1">IF(DQ$3="分類不明", 計算_移輸出入額!$BG105, DQ$133*計算_投入係数表!DQ104)</f>
        <v>#DIV/0!</v>
      </c>
      <c r="DR104" s="212" t="e">
        <f ca="1">IF(DR$3="分類不明", 計算_移輸出入額!$BG105, DR$133*計算_投入係数表!DR104)</f>
        <v>#DIV/0!</v>
      </c>
      <c r="DS104" s="212" t="e">
        <f ca="1">IF(DS$3="分類不明", 計算_移輸出入額!$BG105, DS$133*計算_投入係数表!DS104)</f>
        <v>#DIV/0!</v>
      </c>
      <c r="DT104" s="213">
        <f t="shared" ca="1" si="7"/>
        <v>0</v>
      </c>
      <c r="DU104" s="220">
        <f>計算_基本取引表_調整前!DU104</f>
        <v>0</v>
      </c>
      <c r="DV104" s="220">
        <f>IF($C104="分類不明", 計算_基本取引表_調整前!DV104+_xlfn.AGGREGATE(9,6,計算_移輸出入額!$BF$5:$BF$124), 計算_基本取引表_調整前!DV104)</f>
        <v>0</v>
      </c>
      <c r="DW104" s="220">
        <f>計算_基本取引表_調整前!DW104</f>
        <v>0</v>
      </c>
      <c r="DX104" s="220">
        <f>計算_基本取引表_調整前!DX104</f>
        <v>0</v>
      </c>
      <c r="DY104" s="220">
        <f>計算_基本取引表_調整前!DY104</f>
        <v>0</v>
      </c>
      <c r="DZ104" s="220">
        <f>計算_基本取引表_調整前!DZ104</f>
        <v>0</v>
      </c>
      <c r="EA104" s="220" t="e">
        <f>計算_基本取引表_調整前!EA104</f>
        <v>#DIV/0!</v>
      </c>
      <c r="EB104" s="736">
        <f ca="1">IFERROR(SUMIF(振分, $C104, 入力_北海道基本取引表!EB$4:EB$124)*($EE104/SUMIF(振分, $C104, 入力_北海道基本取引表!$EG$4:$EG$107)), 0)</f>
        <v>0</v>
      </c>
      <c r="EC104" s="221" t="e">
        <f t="shared" si="8"/>
        <v>#DIV/0!</v>
      </c>
      <c r="ED104" s="222" t="e">
        <f t="shared" ca="1" si="9"/>
        <v>#DIV/0!</v>
      </c>
      <c r="EE104" s="220" t="e">
        <f ca="1"/>
        <v>#DIV/0!</v>
      </c>
      <c r="EF104" s="222" t="e">
        <f t="shared" ca="1" si="10"/>
        <v>#DIV/0!</v>
      </c>
      <c r="EG104" s="222" t="e">
        <f t="shared" ca="1" si="6"/>
        <v>#DIV/0!</v>
      </c>
      <c r="EH104" s="220" t="e">
        <f ca="1"/>
        <v>#DIV/0!</v>
      </c>
      <c r="EI104" s="222" t="e">
        <f t="shared" ca="1" si="11"/>
        <v>#DIV/0!</v>
      </c>
      <c r="EJ104" s="216" t="e">
        <f ca="1"/>
        <v>#DIV/0!</v>
      </c>
      <c r="EK104" s="215"/>
    </row>
    <row r="105" spans="2:141" s="6" customFormat="1" ht="15.75" hidden="1" customHeight="1" x14ac:dyDescent="0.25">
      <c r="B105" s="53">
        <v>102</v>
      </c>
      <c r="C105" s="192" t="str">
        <v>-</v>
      </c>
      <c r="D105" s="211">
        <f ca="1">IF(D$3="分類不明", 計算_移輸出入額!$BG106, D$133*計算_投入係数表!D105)</f>
        <v>0</v>
      </c>
      <c r="E105" s="212">
        <f ca="1">IF(E$3="分類不明", 計算_移輸出入額!$BG106, E$133*計算_投入係数表!E105)</f>
        <v>0</v>
      </c>
      <c r="F105" s="212">
        <f ca="1">IF(F$3="分類不明", 計算_移輸出入額!$BG106, F$133*計算_投入係数表!F105)</f>
        <v>0</v>
      </c>
      <c r="G105" s="212">
        <f ca="1">IF(G$3="分類不明", 計算_移輸出入額!$BG106, G$133*計算_投入係数表!G105)</f>
        <v>0</v>
      </c>
      <c r="H105" s="212">
        <f ca="1">IF(H$3="分類不明", 計算_移輸出入額!$BG106, H$133*計算_投入係数表!H105)</f>
        <v>0</v>
      </c>
      <c r="I105" s="212">
        <f ca="1">IF(I$3="分類不明", 計算_移輸出入額!$BG106, I$133*計算_投入係数表!I105)</f>
        <v>0</v>
      </c>
      <c r="J105" s="212">
        <f ca="1">IF(J$3="分類不明", 計算_移輸出入額!$BG106, J$133*計算_投入係数表!J105)</f>
        <v>0</v>
      </c>
      <c r="K105" s="212">
        <f ca="1">IF(K$3="分類不明", 計算_移輸出入額!$BG106, K$133*計算_投入係数表!K105)</f>
        <v>0</v>
      </c>
      <c r="L105" s="212">
        <f ca="1">IF(L$3="分類不明", 計算_移輸出入額!$BG106, L$133*計算_投入係数表!L105)</f>
        <v>0</v>
      </c>
      <c r="M105" s="212">
        <f ca="1">IF(M$3="分類不明", 計算_移輸出入額!$BG106, M$133*計算_投入係数表!M105)</f>
        <v>0</v>
      </c>
      <c r="N105" s="212">
        <f ca="1">IF(N$3="分類不明", 計算_移輸出入額!$BG106, N$133*計算_投入係数表!N105)</f>
        <v>0</v>
      </c>
      <c r="O105" s="212">
        <f ca="1">IF(O$3="分類不明", 計算_移輸出入額!$BG106, O$133*計算_投入係数表!O105)</f>
        <v>0</v>
      </c>
      <c r="P105" s="212" t="e">
        <f ca="1">IF(P$3="分類不明", 計算_移輸出入額!$BG106, P$133*計算_投入係数表!P105)</f>
        <v>#DIV/0!</v>
      </c>
      <c r="Q105" s="212" t="e">
        <f ca="1">IF(Q$3="分類不明", 計算_移輸出入額!$BG106, Q$133*計算_投入係数表!Q105)</f>
        <v>#DIV/0!</v>
      </c>
      <c r="R105" s="212" t="e">
        <f ca="1">IF(R$3="分類不明", 計算_移輸出入額!$BG106, R$133*計算_投入係数表!R105)</f>
        <v>#DIV/0!</v>
      </c>
      <c r="S105" s="212" t="e">
        <f ca="1">IF(S$3="分類不明", 計算_移輸出入額!$BG106, S$133*計算_投入係数表!S105)</f>
        <v>#DIV/0!</v>
      </c>
      <c r="T105" s="212" t="e">
        <f ca="1">IF(T$3="分類不明", 計算_移輸出入額!$BG106, T$133*計算_投入係数表!T105)</f>
        <v>#DIV/0!</v>
      </c>
      <c r="U105" s="212" t="e">
        <f ca="1">IF(U$3="分類不明", 計算_移輸出入額!$BG106, U$133*計算_投入係数表!U105)</f>
        <v>#DIV/0!</v>
      </c>
      <c r="V105" s="212" t="e">
        <f ca="1">IF(V$3="分類不明", 計算_移輸出入額!$BG106, V$133*計算_投入係数表!V105)</f>
        <v>#DIV/0!</v>
      </c>
      <c r="W105" s="212" t="e">
        <f ca="1">IF(W$3="分類不明", 計算_移輸出入額!$BG106, W$133*計算_投入係数表!W105)</f>
        <v>#DIV/0!</v>
      </c>
      <c r="X105" s="212" t="e">
        <f ca="1">IF(X$3="分類不明", 計算_移輸出入額!$BG106, X$133*計算_投入係数表!X105)</f>
        <v>#DIV/0!</v>
      </c>
      <c r="Y105" s="212" t="e">
        <f ca="1">IF(Y$3="分類不明", 計算_移輸出入額!$BG106, Y$133*計算_投入係数表!Y105)</f>
        <v>#DIV/0!</v>
      </c>
      <c r="Z105" s="212" t="e">
        <f ca="1">IF(Z$3="分類不明", 計算_移輸出入額!$BG106, Z$133*計算_投入係数表!Z105)</f>
        <v>#DIV/0!</v>
      </c>
      <c r="AA105" s="212" t="e">
        <f ca="1">IF(AA$3="分類不明", 計算_移輸出入額!$BG106, AA$133*計算_投入係数表!AA105)</f>
        <v>#DIV/0!</v>
      </c>
      <c r="AB105" s="212" t="e">
        <f ca="1">IF(AB$3="分類不明", 計算_移輸出入額!$BG106, AB$133*計算_投入係数表!AB105)</f>
        <v>#DIV/0!</v>
      </c>
      <c r="AC105" s="212" t="e">
        <f ca="1">IF(AC$3="分類不明", 計算_移輸出入額!$BG106, AC$133*計算_投入係数表!AC105)</f>
        <v>#DIV/0!</v>
      </c>
      <c r="AD105" s="212" t="e">
        <f ca="1">IF(AD$3="分類不明", 計算_移輸出入額!$BG106, AD$133*計算_投入係数表!AD105)</f>
        <v>#DIV/0!</v>
      </c>
      <c r="AE105" s="212" t="e">
        <f ca="1">IF(AE$3="分類不明", 計算_移輸出入額!$BG106, AE$133*計算_投入係数表!AE105)</f>
        <v>#DIV/0!</v>
      </c>
      <c r="AF105" s="212" t="e">
        <f ca="1">IF(AF$3="分類不明", 計算_移輸出入額!$BG106, AF$133*計算_投入係数表!AF105)</f>
        <v>#DIV/0!</v>
      </c>
      <c r="AG105" s="212" t="e">
        <f ca="1">IF(AG$3="分類不明", 計算_移輸出入額!$BG106, AG$133*計算_投入係数表!AG105)</f>
        <v>#DIV/0!</v>
      </c>
      <c r="AH105" s="212" t="e">
        <f ca="1">IF(AH$3="分類不明", 計算_移輸出入額!$BG106, AH$133*計算_投入係数表!AH105)</f>
        <v>#DIV/0!</v>
      </c>
      <c r="AI105" s="212" t="e">
        <f ca="1">IF(AI$3="分類不明", 計算_移輸出入額!$BG106, AI$133*計算_投入係数表!AI105)</f>
        <v>#DIV/0!</v>
      </c>
      <c r="AJ105" s="212" t="e">
        <f ca="1">IF(AJ$3="分類不明", 計算_移輸出入額!$BG106, AJ$133*計算_投入係数表!AJ105)</f>
        <v>#DIV/0!</v>
      </c>
      <c r="AK105" s="212" t="e">
        <f ca="1">IF(AK$3="分類不明", 計算_移輸出入額!$BG106, AK$133*計算_投入係数表!AK105)</f>
        <v>#DIV/0!</v>
      </c>
      <c r="AL105" s="212" t="e">
        <f ca="1">IF(AL$3="分類不明", 計算_移輸出入額!$BG106, AL$133*計算_投入係数表!AL105)</f>
        <v>#DIV/0!</v>
      </c>
      <c r="AM105" s="212" t="e">
        <f ca="1">IF(AM$3="分類不明", 計算_移輸出入額!$BG106, AM$133*計算_投入係数表!AM105)</f>
        <v>#DIV/0!</v>
      </c>
      <c r="AN105" s="212" t="e">
        <f ca="1">IF(AN$3="分類不明", 計算_移輸出入額!$BG106, AN$133*計算_投入係数表!AN105)</f>
        <v>#DIV/0!</v>
      </c>
      <c r="AO105" s="212" t="e">
        <f ca="1">IF(AO$3="分類不明", 計算_移輸出入額!$BG106, AO$133*計算_投入係数表!AO105)</f>
        <v>#DIV/0!</v>
      </c>
      <c r="AP105" s="212" t="e">
        <f ca="1">IF(AP$3="分類不明", 計算_移輸出入額!$BG106, AP$133*計算_投入係数表!AP105)</f>
        <v>#DIV/0!</v>
      </c>
      <c r="AQ105" s="212" t="e">
        <f ca="1">IF(AQ$3="分類不明", 計算_移輸出入額!$BG106, AQ$133*計算_投入係数表!AQ105)</f>
        <v>#DIV/0!</v>
      </c>
      <c r="AR105" s="212" t="e">
        <f ca="1">IF(AR$3="分類不明", 計算_移輸出入額!$BG106, AR$133*計算_投入係数表!AR105)</f>
        <v>#DIV/0!</v>
      </c>
      <c r="AS105" s="212" t="e">
        <f ca="1">IF(AS$3="分類不明", 計算_移輸出入額!$BG106, AS$133*計算_投入係数表!AS105)</f>
        <v>#DIV/0!</v>
      </c>
      <c r="AT105" s="212" t="e">
        <f ca="1">IF(AT$3="分類不明", 計算_移輸出入額!$BG106, AT$133*計算_投入係数表!AT105)</f>
        <v>#DIV/0!</v>
      </c>
      <c r="AU105" s="212" t="e">
        <f ca="1">IF(AU$3="分類不明", 計算_移輸出入額!$BG106, AU$133*計算_投入係数表!AU105)</f>
        <v>#DIV/0!</v>
      </c>
      <c r="AV105" s="212" t="e">
        <f ca="1">IF(AV$3="分類不明", 計算_移輸出入額!$BG106, AV$133*計算_投入係数表!AV105)</f>
        <v>#DIV/0!</v>
      </c>
      <c r="AW105" s="212" t="e">
        <f ca="1">IF(AW$3="分類不明", 計算_移輸出入額!$BG106, AW$133*計算_投入係数表!AW105)</f>
        <v>#DIV/0!</v>
      </c>
      <c r="AX105" s="212" t="e">
        <f ca="1">IF(AX$3="分類不明", 計算_移輸出入額!$BG106, AX$133*計算_投入係数表!AX105)</f>
        <v>#DIV/0!</v>
      </c>
      <c r="AY105" s="212" t="e">
        <f ca="1">IF(AY$3="分類不明", 計算_移輸出入額!$BG106, AY$133*計算_投入係数表!AY105)</f>
        <v>#DIV/0!</v>
      </c>
      <c r="AZ105" s="212" t="e">
        <f ca="1">IF(AZ$3="分類不明", 計算_移輸出入額!$BG106, AZ$133*計算_投入係数表!AZ105)</f>
        <v>#DIV/0!</v>
      </c>
      <c r="BA105" s="212" t="e">
        <f ca="1">IF(BA$3="分類不明", 計算_移輸出入額!$BG106, BA$133*計算_投入係数表!BA105)</f>
        <v>#DIV/0!</v>
      </c>
      <c r="BB105" s="212" t="e">
        <f ca="1">IF(BB$3="分類不明", 計算_移輸出入額!$BG106, BB$133*計算_投入係数表!BB105)</f>
        <v>#DIV/0!</v>
      </c>
      <c r="BC105" s="212" t="e">
        <f ca="1">IF(BC$3="分類不明", 計算_移輸出入額!$BG106, BC$133*計算_投入係数表!BC105)</f>
        <v>#DIV/0!</v>
      </c>
      <c r="BD105" s="212" t="e">
        <f ca="1">IF(BD$3="分類不明", 計算_移輸出入額!$BG106, BD$133*計算_投入係数表!BD105)</f>
        <v>#DIV/0!</v>
      </c>
      <c r="BE105" s="212" t="e">
        <f ca="1">IF(BE$3="分類不明", 計算_移輸出入額!$BG106, BE$133*計算_投入係数表!BE105)</f>
        <v>#DIV/0!</v>
      </c>
      <c r="BF105" s="212" t="e">
        <f ca="1">IF(BF$3="分類不明", 計算_移輸出入額!$BG106, BF$133*計算_投入係数表!BF105)</f>
        <v>#DIV/0!</v>
      </c>
      <c r="BG105" s="212" t="e">
        <f ca="1">IF(BG$3="分類不明", 計算_移輸出入額!$BG106, BG$133*計算_投入係数表!BG105)</f>
        <v>#DIV/0!</v>
      </c>
      <c r="BH105" s="212" t="e">
        <f ca="1">IF(BH$3="分類不明", 計算_移輸出入額!$BG106, BH$133*計算_投入係数表!BH105)</f>
        <v>#DIV/0!</v>
      </c>
      <c r="BI105" s="212" t="e">
        <f ca="1">IF(BI$3="分類不明", 計算_移輸出入額!$BG106, BI$133*計算_投入係数表!BI105)</f>
        <v>#DIV/0!</v>
      </c>
      <c r="BJ105" s="212" t="e">
        <f ca="1">IF(BJ$3="分類不明", 計算_移輸出入額!$BG106, BJ$133*計算_投入係数表!BJ105)</f>
        <v>#DIV/0!</v>
      </c>
      <c r="BK105" s="212" t="e">
        <f ca="1">IF(BK$3="分類不明", 計算_移輸出入額!$BG106, BK$133*計算_投入係数表!BK105)</f>
        <v>#DIV/0!</v>
      </c>
      <c r="BL105" s="212" t="e">
        <f ca="1">IF(BL$3="分類不明", 計算_移輸出入額!$BG106, BL$133*計算_投入係数表!BL105)</f>
        <v>#DIV/0!</v>
      </c>
      <c r="BM105" s="212" t="e">
        <f ca="1">IF(BM$3="分類不明", 計算_移輸出入額!$BG106, BM$133*計算_投入係数表!BM105)</f>
        <v>#DIV/0!</v>
      </c>
      <c r="BN105" s="212" t="e">
        <f ca="1">IF(BN$3="分類不明", 計算_移輸出入額!$BG106, BN$133*計算_投入係数表!BN105)</f>
        <v>#DIV/0!</v>
      </c>
      <c r="BO105" s="212" t="e">
        <f ca="1">IF(BO$3="分類不明", 計算_移輸出入額!$BG106, BO$133*計算_投入係数表!BO105)</f>
        <v>#DIV/0!</v>
      </c>
      <c r="BP105" s="212" t="e">
        <f ca="1">IF(BP$3="分類不明", 計算_移輸出入額!$BG106, BP$133*計算_投入係数表!BP105)</f>
        <v>#DIV/0!</v>
      </c>
      <c r="BQ105" s="212" t="e">
        <f ca="1">IF(BQ$3="分類不明", 計算_移輸出入額!$BG106, BQ$133*計算_投入係数表!BQ105)</f>
        <v>#DIV/0!</v>
      </c>
      <c r="BR105" s="212" t="e">
        <f ca="1">IF(BR$3="分類不明", 計算_移輸出入額!$BG106, BR$133*計算_投入係数表!BR105)</f>
        <v>#DIV/0!</v>
      </c>
      <c r="BS105" s="212" t="e">
        <f ca="1">IF(BS$3="分類不明", 計算_移輸出入額!$BG106, BS$133*計算_投入係数表!BS105)</f>
        <v>#DIV/0!</v>
      </c>
      <c r="BT105" s="212" t="e">
        <f ca="1">IF(BT$3="分類不明", 計算_移輸出入額!$BG106, BT$133*計算_投入係数表!BT105)</f>
        <v>#DIV/0!</v>
      </c>
      <c r="BU105" s="212" t="e">
        <f ca="1">IF(BU$3="分類不明", 計算_移輸出入額!$BG106, BU$133*計算_投入係数表!BU105)</f>
        <v>#DIV/0!</v>
      </c>
      <c r="BV105" s="212" t="e">
        <f ca="1">IF(BV$3="分類不明", 計算_移輸出入額!$BG106, BV$133*計算_投入係数表!BV105)</f>
        <v>#DIV/0!</v>
      </c>
      <c r="BW105" s="212" t="e">
        <f ca="1">IF(BW$3="分類不明", 計算_移輸出入額!$BG106, BW$133*計算_投入係数表!BW105)</f>
        <v>#DIV/0!</v>
      </c>
      <c r="BX105" s="212" t="e">
        <f ca="1">IF(BX$3="分類不明", 計算_移輸出入額!$BG106, BX$133*計算_投入係数表!BX105)</f>
        <v>#DIV/0!</v>
      </c>
      <c r="BY105" s="212" t="e">
        <f ca="1">IF(BY$3="分類不明", 計算_移輸出入額!$BG106, BY$133*計算_投入係数表!BY105)</f>
        <v>#DIV/0!</v>
      </c>
      <c r="BZ105" s="212" t="e">
        <f ca="1">IF(BZ$3="分類不明", 計算_移輸出入額!$BG106, BZ$133*計算_投入係数表!BZ105)</f>
        <v>#DIV/0!</v>
      </c>
      <c r="CA105" s="212" t="e">
        <f ca="1">IF(CA$3="分類不明", 計算_移輸出入額!$BG106, CA$133*計算_投入係数表!CA105)</f>
        <v>#DIV/0!</v>
      </c>
      <c r="CB105" s="212" t="e">
        <f ca="1">IF(CB$3="分類不明", 計算_移輸出入額!$BG106, CB$133*計算_投入係数表!CB105)</f>
        <v>#DIV/0!</v>
      </c>
      <c r="CC105" s="212" t="e">
        <f ca="1">IF(CC$3="分類不明", 計算_移輸出入額!$BG106, CC$133*計算_投入係数表!CC105)</f>
        <v>#DIV/0!</v>
      </c>
      <c r="CD105" s="212" t="e">
        <f ca="1">IF(CD$3="分類不明", 計算_移輸出入額!$BG106, CD$133*計算_投入係数表!CD105)</f>
        <v>#DIV/0!</v>
      </c>
      <c r="CE105" s="212" t="e">
        <f ca="1">IF(CE$3="分類不明", 計算_移輸出入額!$BG106, CE$133*計算_投入係数表!CE105)</f>
        <v>#DIV/0!</v>
      </c>
      <c r="CF105" s="212" t="e">
        <f ca="1">IF(CF$3="分類不明", 計算_移輸出入額!$BG106, CF$133*計算_投入係数表!CF105)</f>
        <v>#DIV/0!</v>
      </c>
      <c r="CG105" s="212" t="e">
        <f ca="1">IF(CG$3="分類不明", 計算_移輸出入額!$BG106, CG$133*計算_投入係数表!CG105)</f>
        <v>#DIV/0!</v>
      </c>
      <c r="CH105" s="212" t="e">
        <f ca="1">IF(CH$3="分類不明", 計算_移輸出入額!$BG106, CH$133*計算_投入係数表!CH105)</f>
        <v>#DIV/0!</v>
      </c>
      <c r="CI105" s="212" t="e">
        <f ca="1">IF(CI$3="分類不明", 計算_移輸出入額!$BG106, CI$133*計算_投入係数表!CI105)</f>
        <v>#DIV/0!</v>
      </c>
      <c r="CJ105" s="212" t="e">
        <f ca="1">IF(CJ$3="分類不明", 計算_移輸出入額!$BG106, CJ$133*計算_投入係数表!CJ105)</f>
        <v>#DIV/0!</v>
      </c>
      <c r="CK105" s="212" t="e">
        <f ca="1">IF(CK$3="分類不明", 計算_移輸出入額!$BG106, CK$133*計算_投入係数表!CK105)</f>
        <v>#DIV/0!</v>
      </c>
      <c r="CL105" s="212" t="e">
        <f ca="1">IF(CL$3="分類不明", 計算_移輸出入額!$BG106, CL$133*計算_投入係数表!CL105)</f>
        <v>#DIV/0!</v>
      </c>
      <c r="CM105" s="212" t="e">
        <f ca="1">IF(CM$3="分類不明", 計算_移輸出入額!$BG106, CM$133*計算_投入係数表!CM105)</f>
        <v>#DIV/0!</v>
      </c>
      <c r="CN105" s="212" t="e">
        <f ca="1">IF(CN$3="分類不明", 計算_移輸出入額!$BG106, CN$133*計算_投入係数表!CN105)</f>
        <v>#DIV/0!</v>
      </c>
      <c r="CO105" s="212" t="e">
        <f ca="1">IF(CO$3="分類不明", 計算_移輸出入額!$BG106, CO$133*計算_投入係数表!CO105)</f>
        <v>#DIV/0!</v>
      </c>
      <c r="CP105" s="212" t="e">
        <f ca="1">IF(CP$3="分類不明", 計算_移輸出入額!$BG106, CP$133*計算_投入係数表!CP105)</f>
        <v>#DIV/0!</v>
      </c>
      <c r="CQ105" s="212" t="e">
        <f ca="1">IF(CQ$3="分類不明", 計算_移輸出入額!$BG106, CQ$133*計算_投入係数表!CQ105)</f>
        <v>#DIV/0!</v>
      </c>
      <c r="CR105" s="212" t="e">
        <f ca="1">IF(CR$3="分類不明", 計算_移輸出入額!$BG106, CR$133*計算_投入係数表!CR105)</f>
        <v>#DIV/0!</v>
      </c>
      <c r="CS105" s="212" t="e">
        <f ca="1">IF(CS$3="分類不明", 計算_移輸出入額!$BG106, CS$133*計算_投入係数表!CS105)</f>
        <v>#DIV/0!</v>
      </c>
      <c r="CT105" s="212" t="e">
        <f ca="1">IF(CT$3="分類不明", 計算_移輸出入額!$BG106, CT$133*計算_投入係数表!CT105)</f>
        <v>#DIV/0!</v>
      </c>
      <c r="CU105" s="212" t="e">
        <f ca="1">IF(CU$3="分類不明", 計算_移輸出入額!$BG106, CU$133*計算_投入係数表!CU105)</f>
        <v>#DIV/0!</v>
      </c>
      <c r="CV105" s="212" t="e">
        <f ca="1">IF(CV$3="分類不明", 計算_移輸出入額!$BG106, CV$133*計算_投入係数表!CV105)</f>
        <v>#DIV/0!</v>
      </c>
      <c r="CW105" s="212" t="e">
        <f ca="1">IF(CW$3="分類不明", 計算_移輸出入額!$BG106, CW$133*計算_投入係数表!CW105)</f>
        <v>#DIV/0!</v>
      </c>
      <c r="CX105" s="212" t="e">
        <f ca="1">IF(CX$3="分類不明", 計算_移輸出入額!$BG106, CX$133*計算_投入係数表!CX105)</f>
        <v>#DIV/0!</v>
      </c>
      <c r="CY105" s="212" t="e">
        <f ca="1">IF(CY$3="分類不明", 計算_移輸出入額!$BG106, CY$133*計算_投入係数表!CY105)</f>
        <v>#DIV/0!</v>
      </c>
      <c r="CZ105" s="212" t="e">
        <f ca="1">IF(CZ$3="分類不明", 計算_移輸出入額!$BG106, CZ$133*計算_投入係数表!CZ105)</f>
        <v>#DIV/0!</v>
      </c>
      <c r="DA105" s="212" t="e">
        <f ca="1">IF(DA$3="分類不明", 計算_移輸出入額!$BG106, DA$133*計算_投入係数表!DA105)</f>
        <v>#DIV/0!</v>
      </c>
      <c r="DB105" s="212" t="e">
        <f ca="1">IF(DB$3="分類不明", 計算_移輸出入額!$BG106, DB$133*計算_投入係数表!DB105)</f>
        <v>#DIV/0!</v>
      </c>
      <c r="DC105" s="212" t="e">
        <f ca="1">IF(DC$3="分類不明", 計算_移輸出入額!$BG106, DC$133*計算_投入係数表!DC105)</f>
        <v>#DIV/0!</v>
      </c>
      <c r="DD105" s="212" t="e">
        <f ca="1">IF(DD$3="分類不明", 計算_移輸出入額!$BG106, DD$133*計算_投入係数表!DD105)</f>
        <v>#DIV/0!</v>
      </c>
      <c r="DE105" s="212" t="e">
        <f ca="1">IF(DE$3="分類不明", 計算_移輸出入額!$BG106, DE$133*計算_投入係数表!DE105)</f>
        <v>#DIV/0!</v>
      </c>
      <c r="DF105" s="212" t="e">
        <f ca="1">IF(DF$3="分類不明", 計算_移輸出入額!$BG106, DF$133*計算_投入係数表!DF105)</f>
        <v>#DIV/0!</v>
      </c>
      <c r="DG105" s="212" t="e">
        <f ca="1">IF(DG$3="分類不明", 計算_移輸出入額!$BG106, DG$133*計算_投入係数表!DG105)</f>
        <v>#DIV/0!</v>
      </c>
      <c r="DH105" s="212" t="e">
        <f ca="1">IF(DH$3="分類不明", 計算_移輸出入額!$BG106, DH$133*計算_投入係数表!DH105)</f>
        <v>#DIV/0!</v>
      </c>
      <c r="DI105" s="212" t="e">
        <f ca="1">IF(DI$3="分類不明", 計算_移輸出入額!$BG106, DI$133*計算_投入係数表!DI105)</f>
        <v>#DIV/0!</v>
      </c>
      <c r="DJ105" s="212" t="e">
        <f ca="1">IF(DJ$3="分類不明", 計算_移輸出入額!$BG106, DJ$133*計算_投入係数表!DJ105)</f>
        <v>#DIV/0!</v>
      </c>
      <c r="DK105" s="212" t="e">
        <f ca="1">IF(DK$3="分類不明", 計算_移輸出入額!$BG106, DK$133*計算_投入係数表!DK105)</f>
        <v>#DIV/0!</v>
      </c>
      <c r="DL105" s="212" t="e">
        <f ca="1">IF(DL$3="分類不明", 計算_移輸出入額!$BG106, DL$133*計算_投入係数表!DL105)</f>
        <v>#DIV/0!</v>
      </c>
      <c r="DM105" s="212" t="e">
        <f ca="1">IF(DM$3="分類不明", 計算_移輸出入額!$BG106, DM$133*計算_投入係数表!DM105)</f>
        <v>#DIV/0!</v>
      </c>
      <c r="DN105" s="212" t="e">
        <f ca="1">IF(DN$3="分類不明", 計算_移輸出入額!$BG106, DN$133*計算_投入係数表!DN105)</f>
        <v>#DIV/0!</v>
      </c>
      <c r="DO105" s="212" t="e">
        <f ca="1">IF(DO$3="分類不明", 計算_移輸出入額!$BG106, DO$133*計算_投入係数表!DO105)</f>
        <v>#DIV/0!</v>
      </c>
      <c r="DP105" s="212" t="e">
        <f ca="1">IF(DP$3="分類不明", 計算_移輸出入額!$BG106, DP$133*計算_投入係数表!DP105)</f>
        <v>#DIV/0!</v>
      </c>
      <c r="DQ105" s="212" t="e">
        <f ca="1">IF(DQ$3="分類不明", 計算_移輸出入額!$BG106, DQ$133*計算_投入係数表!DQ105)</f>
        <v>#DIV/0!</v>
      </c>
      <c r="DR105" s="212" t="e">
        <f ca="1">IF(DR$3="分類不明", 計算_移輸出入額!$BG106, DR$133*計算_投入係数表!DR105)</f>
        <v>#DIV/0!</v>
      </c>
      <c r="DS105" s="212" t="e">
        <f ca="1">IF(DS$3="分類不明", 計算_移輸出入額!$BG106, DS$133*計算_投入係数表!DS105)</f>
        <v>#DIV/0!</v>
      </c>
      <c r="DT105" s="213">
        <f t="shared" ca="1" si="7"/>
        <v>0</v>
      </c>
      <c r="DU105" s="214">
        <f>計算_基本取引表_調整前!DU105</f>
        <v>0</v>
      </c>
      <c r="DV105" s="214">
        <f>IF($C105="分類不明", 計算_基本取引表_調整前!DV105+_xlfn.AGGREGATE(9,6,計算_移輸出入額!$BF$5:$BF$124), 計算_基本取引表_調整前!DV105)</f>
        <v>0</v>
      </c>
      <c r="DW105" s="214">
        <f>計算_基本取引表_調整前!DW105</f>
        <v>0</v>
      </c>
      <c r="DX105" s="214">
        <f>計算_基本取引表_調整前!DX105</f>
        <v>0</v>
      </c>
      <c r="DY105" s="214">
        <f>計算_基本取引表_調整前!DY105</f>
        <v>0</v>
      </c>
      <c r="DZ105" s="214">
        <f>計算_基本取引表_調整前!DZ105</f>
        <v>0</v>
      </c>
      <c r="EA105" s="214" t="e">
        <f>計算_基本取引表_調整前!EA105</f>
        <v>#DIV/0!</v>
      </c>
      <c r="EB105" s="735">
        <f ca="1">IFERROR(SUMIF(振分, $C105, 入力_北海道基本取引表!EB$4:EB$124)*($EE105/SUMIF(振分, $C105, 入力_北海道基本取引表!$EG$4:$EG$107)), 0)</f>
        <v>0</v>
      </c>
      <c r="EC105" s="215" t="e">
        <f t="shared" si="8"/>
        <v>#DIV/0!</v>
      </c>
      <c r="ED105" s="216" t="e">
        <f t="shared" ca="1" si="9"/>
        <v>#DIV/0!</v>
      </c>
      <c r="EE105" s="214" t="e">
        <f ca="1"/>
        <v>#DIV/0!</v>
      </c>
      <c r="EF105" s="216" t="e">
        <f t="shared" ca="1" si="10"/>
        <v>#DIV/0!</v>
      </c>
      <c r="EG105" s="216" t="e">
        <f t="shared" ca="1" si="6"/>
        <v>#DIV/0!</v>
      </c>
      <c r="EH105" s="214" t="e">
        <f ca="1"/>
        <v>#DIV/0!</v>
      </c>
      <c r="EI105" s="216" t="e">
        <f t="shared" ca="1" si="11"/>
        <v>#DIV/0!</v>
      </c>
      <c r="EJ105" s="216" t="e">
        <f ca="1"/>
        <v>#DIV/0!</v>
      </c>
      <c r="EK105" s="215"/>
    </row>
    <row r="106" spans="2:141" s="6" customFormat="1" ht="15.75" hidden="1" customHeight="1" x14ac:dyDescent="0.25">
      <c r="B106" s="53">
        <v>103</v>
      </c>
      <c r="C106" s="192" t="str">
        <v>-</v>
      </c>
      <c r="D106" s="211">
        <f ca="1">IF(D$3="分類不明", 計算_移輸出入額!$BG107, D$133*計算_投入係数表!D106)</f>
        <v>0</v>
      </c>
      <c r="E106" s="212">
        <f ca="1">IF(E$3="分類不明", 計算_移輸出入額!$BG107, E$133*計算_投入係数表!E106)</f>
        <v>0</v>
      </c>
      <c r="F106" s="212">
        <f ca="1">IF(F$3="分類不明", 計算_移輸出入額!$BG107, F$133*計算_投入係数表!F106)</f>
        <v>0</v>
      </c>
      <c r="G106" s="212">
        <f ca="1">IF(G$3="分類不明", 計算_移輸出入額!$BG107, G$133*計算_投入係数表!G106)</f>
        <v>0</v>
      </c>
      <c r="H106" s="212">
        <f ca="1">IF(H$3="分類不明", 計算_移輸出入額!$BG107, H$133*計算_投入係数表!H106)</f>
        <v>0</v>
      </c>
      <c r="I106" s="212">
        <f ca="1">IF(I$3="分類不明", 計算_移輸出入額!$BG107, I$133*計算_投入係数表!I106)</f>
        <v>0</v>
      </c>
      <c r="J106" s="212">
        <f ca="1">IF(J$3="分類不明", 計算_移輸出入額!$BG107, J$133*計算_投入係数表!J106)</f>
        <v>0</v>
      </c>
      <c r="K106" s="212">
        <f ca="1">IF(K$3="分類不明", 計算_移輸出入額!$BG107, K$133*計算_投入係数表!K106)</f>
        <v>0</v>
      </c>
      <c r="L106" s="212">
        <f ca="1">IF(L$3="分類不明", 計算_移輸出入額!$BG107, L$133*計算_投入係数表!L106)</f>
        <v>0</v>
      </c>
      <c r="M106" s="212">
        <f ca="1">IF(M$3="分類不明", 計算_移輸出入額!$BG107, M$133*計算_投入係数表!M106)</f>
        <v>0</v>
      </c>
      <c r="N106" s="212">
        <f ca="1">IF(N$3="分類不明", 計算_移輸出入額!$BG107, N$133*計算_投入係数表!N106)</f>
        <v>0</v>
      </c>
      <c r="O106" s="212">
        <f ca="1">IF(O$3="分類不明", 計算_移輸出入額!$BG107, O$133*計算_投入係数表!O106)</f>
        <v>0</v>
      </c>
      <c r="P106" s="212" t="e">
        <f ca="1">IF(P$3="分類不明", 計算_移輸出入額!$BG107, P$133*計算_投入係数表!P106)</f>
        <v>#DIV/0!</v>
      </c>
      <c r="Q106" s="212" t="e">
        <f ca="1">IF(Q$3="分類不明", 計算_移輸出入額!$BG107, Q$133*計算_投入係数表!Q106)</f>
        <v>#DIV/0!</v>
      </c>
      <c r="R106" s="212" t="e">
        <f ca="1">IF(R$3="分類不明", 計算_移輸出入額!$BG107, R$133*計算_投入係数表!R106)</f>
        <v>#DIV/0!</v>
      </c>
      <c r="S106" s="212" t="e">
        <f ca="1">IF(S$3="分類不明", 計算_移輸出入額!$BG107, S$133*計算_投入係数表!S106)</f>
        <v>#DIV/0!</v>
      </c>
      <c r="T106" s="212" t="e">
        <f ca="1">IF(T$3="分類不明", 計算_移輸出入額!$BG107, T$133*計算_投入係数表!T106)</f>
        <v>#DIV/0!</v>
      </c>
      <c r="U106" s="212" t="e">
        <f ca="1">IF(U$3="分類不明", 計算_移輸出入額!$BG107, U$133*計算_投入係数表!U106)</f>
        <v>#DIV/0!</v>
      </c>
      <c r="V106" s="212" t="e">
        <f ca="1">IF(V$3="分類不明", 計算_移輸出入額!$BG107, V$133*計算_投入係数表!V106)</f>
        <v>#DIV/0!</v>
      </c>
      <c r="W106" s="212" t="e">
        <f ca="1">IF(W$3="分類不明", 計算_移輸出入額!$BG107, W$133*計算_投入係数表!W106)</f>
        <v>#DIV/0!</v>
      </c>
      <c r="X106" s="212" t="e">
        <f ca="1">IF(X$3="分類不明", 計算_移輸出入額!$BG107, X$133*計算_投入係数表!X106)</f>
        <v>#DIV/0!</v>
      </c>
      <c r="Y106" s="212" t="e">
        <f ca="1">IF(Y$3="分類不明", 計算_移輸出入額!$BG107, Y$133*計算_投入係数表!Y106)</f>
        <v>#DIV/0!</v>
      </c>
      <c r="Z106" s="212" t="e">
        <f ca="1">IF(Z$3="分類不明", 計算_移輸出入額!$BG107, Z$133*計算_投入係数表!Z106)</f>
        <v>#DIV/0!</v>
      </c>
      <c r="AA106" s="212" t="e">
        <f ca="1">IF(AA$3="分類不明", 計算_移輸出入額!$BG107, AA$133*計算_投入係数表!AA106)</f>
        <v>#DIV/0!</v>
      </c>
      <c r="AB106" s="212" t="e">
        <f ca="1">IF(AB$3="分類不明", 計算_移輸出入額!$BG107, AB$133*計算_投入係数表!AB106)</f>
        <v>#DIV/0!</v>
      </c>
      <c r="AC106" s="212" t="e">
        <f ca="1">IF(AC$3="分類不明", 計算_移輸出入額!$BG107, AC$133*計算_投入係数表!AC106)</f>
        <v>#DIV/0!</v>
      </c>
      <c r="AD106" s="212" t="e">
        <f ca="1">IF(AD$3="分類不明", 計算_移輸出入額!$BG107, AD$133*計算_投入係数表!AD106)</f>
        <v>#DIV/0!</v>
      </c>
      <c r="AE106" s="212" t="e">
        <f ca="1">IF(AE$3="分類不明", 計算_移輸出入額!$BG107, AE$133*計算_投入係数表!AE106)</f>
        <v>#DIV/0!</v>
      </c>
      <c r="AF106" s="212" t="e">
        <f ca="1">IF(AF$3="分類不明", 計算_移輸出入額!$BG107, AF$133*計算_投入係数表!AF106)</f>
        <v>#DIV/0!</v>
      </c>
      <c r="AG106" s="212" t="e">
        <f ca="1">IF(AG$3="分類不明", 計算_移輸出入額!$BG107, AG$133*計算_投入係数表!AG106)</f>
        <v>#DIV/0!</v>
      </c>
      <c r="AH106" s="212" t="e">
        <f ca="1">IF(AH$3="分類不明", 計算_移輸出入額!$BG107, AH$133*計算_投入係数表!AH106)</f>
        <v>#DIV/0!</v>
      </c>
      <c r="AI106" s="212" t="e">
        <f ca="1">IF(AI$3="分類不明", 計算_移輸出入額!$BG107, AI$133*計算_投入係数表!AI106)</f>
        <v>#DIV/0!</v>
      </c>
      <c r="AJ106" s="212" t="e">
        <f ca="1">IF(AJ$3="分類不明", 計算_移輸出入額!$BG107, AJ$133*計算_投入係数表!AJ106)</f>
        <v>#DIV/0!</v>
      </c>
      <c r="AK106" s="212" t="e">
        <f ca="1">IF(AK$3="分類不明", 計算_移輸出入額!$BG107, AK$133*計算_投入係数表!AK106)</f>
        <v>#DIV/0!</v>
      </c>
      <c r="AL106" s="212" t="e">
        <f ca="1">IF(AL$3="分類不明", 計算_移輸出入額!$BG107, AL$133*計算_投入係数表!AL106)</f>
        <v>#DIV/0!</v>
      </c>
      <c r="AM106" s="212" t="e">
        <f ca="1">IF(AM$3="分類不明", 計算_移輸出入額!$BG107, AM$133*計算_投入係数表!AM106)</f>
        <v>#DIV/0!</v>
      </c>
      <c r="AN106" s="212" t="e">
        <f ca="1">IF(AN$3="分類不明", 計算_移輸出入額!$BG107, AN$133*計算_投入係数表!AN106)</f>
        <v>#DIV/0!</v>
      </c>
      <c r="AO106" s="212" t="e">
        <f ca="1">IF(AO$3="分類不明", 計算_移輸出入額!$BG107, AO$133*計算_投入係数表!AO106)</f>
        <v>#DIV/0!</v>
      </c>
      <c r="AP106" s="212" t="e">
        <f ca="1">IF(AP$3="分類不明", 計算_移輸出入額!$BG107, AP$133*計算_投入係数表!AP106)</f>
        <v>#DIV/0!</v>
      </c>
      <c r="AQ106" s="212" t="e">
        <f ca="1">IF(AQ$3="分類不明", 計算_移輸出入額!$BG107, AQ$133*計算_投入係数表!AQ106)</f>
        <v>#DIV/0!</v>
      </c>
      <c r="AR106" s="212" t="e">
        <f ca="1">IF(AR$3="分類不明", 計算_移輸出入額!$BG107, AR$133*計算_投入係数表!AR106)</f>
        <v>#DIV/0!</v>
      </c>
      <c r="AS106" s="212" t="e">
        <f ca="1">IF(AS$3="分類不明", 計算_移輸出入額!$BG107, AS$133*計算_投入係数表!AS106)</f>
        <v>#DIV/0!</v>
      </c>
      <c r="AT106" s="212" t="e">
        <f ca="1">IF(AT$3="分類不明", 計算_移輸出入額!$BG107, AT$133*計算_投入係数表!AT106)</f>
        <v>#DIV/0!</v>
      </c>
      <c r="AU106" s="212" t="e">
        <f ca="1">IF(AU$3="分類不明", 計算_移輸出入額!$BG107, AU$133*計算_投入係数表!AU106)</f>
        <v>#DIV/0!</v>
      </c>
      <c r="AV106" s="212" t="e">
        <f ca="1">IF(AV$3="分類不明", 計算_移輸出入額!$BG107, AV$133*計算_投入係数表!AV106)</f>
        <v>#DIV/0!</v>
      </c>
      <c r="AW106" s="212" t="e">
        <f ca="1">IF(AW$3="分類不明", 計算_移輸出入額!$BG107, AW$133*計算_投入係数表!AW106)</f>
        <v>#DIV/0!</v>
      </c>
      <c r="AX106" s="212" t="e">
        <f ca="1">IF(AX$3="分類不明", 計算_移輸出入額!$BG107, AX$133*計算_投入係数表!AX106)</f>
        <v>#DIV/0!</v>
      </c>
      <c r="AY106" s="212" t="e">
        <f ca="1">IF(AY$3="分類不明", 計算_移輸出入額!$BG107, AY$133*計算_投入係数表!AY106)</f>
        <v>#DIV/0!</v>
      </c>
      <c r="AZ106" s="212" t="e">
        <f ca="1">IF(AZ$3="分類不明", 計算_移輸出入額!$BG107, AZ$133*計算_投入係数表!AZ106)</f>
        <v>#DIV/0!</v>
      </c>
      <c r="BA106" s="212" t="e">
        <f ca="1">IF(BA$3="分類不明", 計算_移輸出入額!$BG107, BA$133*計算_投入係数表!BA106)</f>
        <v>#DIV/0!</v>
      </c>
      <c r="BB106" s="212" t="e">
        <f ca="1">IF(BB$3="分類不明", 計算_移輸出入額!$BG107, BB$133*計算_投入係数表!BB106)</f>
        <v>#DIV/0!</v>
      </c>
      <c r="BC106" s="212" t="e">
        <f ca="1">IF(BC$3="分類不明", 計算_移輸出入額!$BG107, BC$133*計算_投入係数表!BC106)</f>
        <v>#DIV/0!</v>
      </c>
      <c r="BD106" s="212" t="e">
        <f ca="1">IF(BD$3="分類不明", 計算_移輸出入額!$BG107, BD$133*計算_投入係数表!BD106)</f>
        <v>#DIV/0!</v>
      </c>
      <c r="BE106" s="212" t="e">
        <f ca="1">IF(BE$3="分類不明", 計算_移輸出入額!$BG107, BE$133*計算_投入係数表!BE106)</f>
        <v>#DIV/0!</v>
      </c>
      <c r="BF106" s="212" t="e">
        <f ca="1">IF(BF$3="分類不明", 計算_移輸出入額!$BG107, BF$133*計算_投入係数表!BF106)</f>
        <v>#DIV/0!</v>
      </c>
      <c r="BG106" s="212" t="e">
        <f ca="1">IF(BG$3="分類不明", 計算_移輸出入額!$BG107, BG$133*計算_投入係数表!BG106)</f>
        <v>#DIV/0!</v>
      </c>
      <c r="BH106" s="212" t="e">
        <f ca="1">IF(BH$3="分類不明", 計算_移輸出入額!$BG107, BH$133*計算_投入係数表!BH106)</f>
        <v>#DIV/0!</v>
      </c>
      <c r="BI106" s="212" t="e">
        <f ca="1">IF(BI$3="分類不明", 計算_移輸出入額!$BG107, BI$133*計算_投入係数表!BI106)</f>
        <v>#DIV/0!</v>
      </c>
      <c r="BJ106" s="212" t="e">
        <f ca="1">IF(BJ$3="分類不明", 計算_移輸出入額!$BG107, BJ$133*計算_投入係数表!BJ106)</f>
        <v>#DIV/0!</v>
      </c>
      <c r="BK106" s="212" t="e">
        <f ca="1">IF(BK$3="分類不明", 計算_移輸出入額!$BG107, BK$133*計算_投入係数表!BK106)</f>
        <v>#DIV/0!</v>
      </c>
      <c r="BL106" s="212" t="e">
        <f ca="1">IF(BL$3="分類不明", 計算_移輸出入額!$BG107, BL$133*計算_投入係数表!BL106)</f>
        <v>#DIV/0!</v>
      </c>
      <c r="BM106" s="212" t="e">
        <f ca="1">IF(BM$3="分類不明", 計算_移輸出入額!$BG107, BM$133*計算_投入係数表!BM106)</f>
        <v>#DIV/0!</v>
      </c>
      <c r="BN106" s="212" t="e">
        <f ca="1">IF(BN$3="分類不明", 計算_移輸出入額!$BG107, BN$133*計算_投入係数表!BN106)</f>
        <v>#DIV/0!</v>
      </c>
      <c r="BO106" s="212" t="e">
        <f ca="1">IF(BO$3="分類不明", 計算_移輸出入額!$BG107, BO$133*計算_投入係数表!BO106)</f>
        <v>#DIV/0!</v>
      </c>
      <c r="BP106" s="212" t="e">
        <f ca="1">IF(BP$3="分類不明", 計算_移輸出入額!$BG107, BP$133*計算_投入係数表!BP106)</f>
        <v>#DIV/0!</v>
      </c>
      <c r="BQ106" s="212" t="e">
        <f ca="1">IF(BQ$3="分類不明", 計算_移輸出入額!$BG107, BQ$133*計算_投入係数表!BQ106)</f>
        <v>#DIV/0!</v>
      </c>
      <c r="BR106" s="212" t="e">
        <f ca="1">IF(BR$3="分類不明", 計算_移輸出入額!$BG107, BR$133*計算_投入係数表!BR106)</f>
        <v>#DIV/0!</v>
      </c>
      <c r="BS106" s="212" t="e">
        <f ca="1">IF(BS$3="分類不明", 計算_移輸出入額!$BG107, BS$133*計算_投入係数表!BS106)</f>
        <v>#DIV/0!</v>
      </c>
      <c r="BT106" s="212" t="e">
        <f ca="1">IF(BT$3="分類不明", 計算_移輸出入額!$BG107, BT$133*計算_投入係数表!BT106)</f>
        <v>#DIV/0!</v>
      </c>
      <c r="BU106" s="212" t="e">
        <f ca="1">IF(BU$3="分類不明", 計算_移輸出入額!$BG107, BU$133*計算_投入係数表!BU106)</f>
        <v>#DIV/0!</v>
      </c>
      <c r="BV106" s="212" t="e">
        <f ca="1">IF(BV$3="分類不明", 計算_移輸出入額!$BG107, BV$133*計算_投入係数表!BV106)</f>
        <v>#DIV/0!</v>
      </c>
      <c r="BW106" s="212" t="e">
        <f ca="1">IF(BW$3="分類不明", 計算_移輸出入額!$BG107, BW$133*計算_投入係数表!BW106)</f>
        <v>#DIV/0!</v>
      </c>
      <c r="BX106" s="212" t="e">
        <f ca="1">IF(BX$3="分類不明", 計算_移輸出入額!$BG107, BX$133*計算_投入係数表!BX106)</f>
        <v>#DIV/0!</v>
      </c>
      <c r="BY106" s="212" t="e">
        <f ca="1">IF(BY$3="分類不明", 計算_移輸出入額!$BG107, BY$133*計算_投入係数表!BY106)</f>
        <v>#DIV/0!</v>
      </c>
      <c r="BZ106" s="212" t="e">
        <f ca="1">IF(BZ$3="分類不明", 計算_移輸出入額!$BG107, BZ$133*計算_投入係数表!BZ106)</f>
        <v>#DIV/0!</v>
      </c>
      <c r="CA106" s="212" t="e">
        <f ca="1">IF(CA$3="分類不明", 計算_移輸出入額!$BG107, CA$133*計算_投入係数表!CA106)</f>
        <v>#DIV/0!</v>
      </c>
      <c r="CB106" s="212" t="e">
        <f ca="1">IF(CB$3="分類不明", 計算_移輸出入額!$BG107, CB$133*計算_投入係数表!CB106)</f>
        <v>#DIV/0!</v>
      </c>
      <c r="CC106" s="212" t="e">
        <f ca="1">IF(CC$3="分類不明", 計算_移輸出入額!$BG107, CC$133*計算_投入係数表!CC106)</f>
        <v>#DIV/0!</v>
      </c>
      <c r="CD106" s="212" t="e">
        <f ca="1">IF(CD$3="分類不明", 計算_移輸出入額!$BG107, CD$133*計算_投入係数表!CD106)</f>
        <v>#DIV/0!</v>
      </c>
      <c r="CE106" s="212" t="e">
        <f ca="1">IF(CE$3="分類不明", 計算_移輸出入額!$BG107, CE$133*計算_投入係数表!CE106)</f>
        <v>#DIV/0!</v>
      </c>
      <c r="CF106" s="212" t="e">
        <f ca="1">IF(CF$3="分類不明", 計算_移輸出入額!$BG107, CF$133*計算_投入係数表!CF106)</f>
        <v>#DIV/0!</v>
      </c>
      <c r="CG106" s="212" t="e">
        <f ca="1">IF(CG$3="分類不明", 計算_移輸出入額!$BG107, CG$133*計算_投入係数表!CG106)</f>
        <v>#DIV/0!</v>
      </c>
      <c r="CH106" s="212" t="e">
        <f ca="1">IF(CH$3="分類不明", 計算_移輸出入額!$BG107, CH$133*計算_投入係数表!CH106)</f>
        <v>#DIV/0!</v>
      </c>
      <c r="CI106" s="212" t="e">
        <f ca="1">IF(CI$3="分類不明", 計算_移輸出入額!$BG107, CI$133*計算_投入係数表!CI106)</f>
        <v>#DIV/0!</v>
      </c>
      <c r="CJ106" s="212" t="e">
        <f ca="1">IF(CJ$3="分類不明", 計算_移輸出入額!$BG107, CJ$133*計算_投入係数表!CJ106)</f>
        <v>#DIV/0!</v>
      </c>
      <c r="CK106" s="212" t="e">
        <f ca="1">IF(CK$3="分類不明", 計算_移輸出入額!$BG107, CK$133*計算_投入係数表!CK106)</f>
        <v>#DIV/0!</v>
      </c>
      <c r="CL106" s="212" t="e">
        <f ca="1">IF(CL$3="分類不明", 計算_移輸出入額!$BG107, CL$133*計算_投入係数表!CL106)</f>
        <v>#DIV/0!</v>
      </c>
      <c r="CM106" s="212" t="e">
        <f ca="1">IF(CM$3="分類不明", 計算_移輸出入額!$BG107, CM$133*計算_投入係数表!CM106)</f>
        <v>#DIV/0!</v>
      </c>
      <c r="CN106" s="212" t="e">
        <f ca="1">IF(CN$3="分類不明", 計算_移輸出入額!$BG107, CN$133*計算_投入係数表!CN106)</f>
        <v>#DIV/0!</v>
      </c>
      <c r="CO106" s="212" t="e">
        <f ca="1">IF(CO$3="分類不明", 計算_移輸出入額!$BG107, CO$133*計算_投入係数表!CO106)</f>
        <v>#DIV/0!</v>
      </c>
      <c r="CP106" s="212" t="e">
        <f ca="1">IF(CP$3="分類不明", 計算_移輸出入額!$BG107, CP$133*計算_投入係数表!CP106)</f>
        <v>#DIV/0!</v>
      </c>
      <c r="CQ106" s="212" t="e">
        <f ca="1">IF(CQ$3="分類不明", 計算_移輸出入額!$BG107, CQ$133*計算_投入係数表!CQ106)</f>
        <v>#DIV/0!</v>
      </c>
      <c r="CR106" s="212" t="e">
        <f ca="1">IF(CR$3="分類不明", 計算_移輸出入額!$BG107, CR$133*計算_投入係数表!CR106)</f>
        <v>#DIV/0!</v>
      </c>
      <c r="CS106" s="212" t="e">
        <f ca="1">IF(CS$3="分類不明", 計算_移輸出入額!$BG107, CS$133*計算_投入係数表!CS106)</f>
        <v>#DIV/0!</v>
      </c>
      <c r="CT106" s="212" t="e">
        <f ca="1">IF(CT$3="分類不明", 計算_移輸出入額!$BG107, CT$133*計算_投入係数表!CT106)</f>
        <v>#DIV/0!</v>
      </c>
      <c r="CU106" s="212" t="e">
        <f ca="1">IF(CU$3="分類不明", 計算_移輸出入額!$BG107, CU$133*計算_投入係数表!CU106)</f>
        <v>#DIV/0!</v>
      </c>
      <c r="CV106" s="212" t="e">
        <f ca="1">IF(CV$3="分類不明", 計算_移輸出入額!$BG107, CV$133*計算_投入係数表!CV106)</f>
        <v>#DIV/0!</v>
      </c>
      <c r="CW106" s="212" t="e">
        <f ca="1">IF(CW$3="分類不明", 計算_移輸出入額!$BG107, CW$133*計算_投入係数表!CW106)</f>
        <v>#DIV/0!</v>
      </c>
      <c r="CX106" s="212" t="e">
        <f ca="1">IF(CX$3="分類不明", 計算_移輸出入額!$BG107, CX$133*計算_投入係数表!CX106)</f>
        <v>#DIV/0!</v>
      </c>
      <c r="CY106" s="212" t="e">
        <f ca="1">IF(CY$3="分類不明", 計算_移輸出入額!$BG107, CY$133*計算_投入係数表!CY106)</f>
        <v>#DIV/0!</v>
      </c>
      <c r="CZ106" s="212" t="e">
        <f ca="1">IF(CZ$3="分類不明", 計算_移輸出入額!$BG107, CZ$133*計算_投入係数表!CZ106)</f>
        <v>#DIV/0!</v>
      </c>
      <c r="DA106" s="212" t="e">
        <f ca="1">IF(DA$3="分類不明", 計算_移輸出入額!$BG107, DA$133*計算_投入係数表!DA106)</f>
        <v>#DIV/0!</v>
      </c>
      <c r="DB106" s="212" t="e">
        <f ca="1">IF(DB$3="分類不明", 計算_移輸出入額!$BG107, DB$133*計算_投入係数表!DB106)</f>
        <v>#DIV/0!</v>
      </c>
      <c r="DC106" s="212" t="e">
        <f ca="1">IF(DC$3="分類不明", 計算_移輸出入額!$BG107, DC$133*計算_投入係数表!DC106)</f>
        <v>#DIV/0!</v>
      </c>
      <c r="DD106" s="212" t="e">
        <f ca="1">IF(DD$3="分類不明", 計算_移輸出入額!$BG107, DD$133*計算_投入係数表!DD106)</f>
        <v>#DIV/0!</v>
      </c>
      <c r="DE106" s="212" t="e">
        <f ca="1">IF(DE$3="分類不明", 計算_移輸出入額!$BG107, DE$133*計算_投入係数表!DE106)</f>
        <v>#DIV/0!</v>
      </c>
      <c r="DF106" s="212" t="e">
        <f ca="1">IF(DF$3="分類不明", 計算_移輸出入額!$BG107, DF$133*計算_投入係数表!DF106)</f>
        <v>#DIV/0!</v>
      </c>
      <c r="DG106" s="212" t="e">
        <f ca="1">IF(DG$3="分類不明", 計算_移輸出入額!$BG107, DG$133*計算_投入係数表!DG106)</f>
        <v>#DIV/0!</v>
      </c>
      <c r="DH106" s="212" t="e">
        <f ca="1">IF(DH$3="分類不明", 計算_移輸出入額!$BG107, DH$133*計算_投入係数表!DH106)</f>
        <v>#DIV/0!</v>
      </c>
      <c r="DI106" s="212" t="e">
        <f ca="1">IF(DI$3="分類不明", 計算_移輸出入額!$BG107, DI$133*計算_投入係数表!DI106)</f>
        <v>#DIV/0!</v>
      </c>
      <c r="DJ106" s="212" t="e">
        <f ca="1">IF(DJ$3="分類不明", 計算_移輸出入額!$BG107, DJ$133*計算_投入係数表!DJ106)</f>
        <v>#DIV/0!</v>
      </c>
      <c r="DK106" s="212" t="e">
        <f ca="1">IF(DK$3="分類不明", 計算_移輸出入額!$BG107, DK$133*計算_投入係数表!DK106)</f>
        <v>#DIV/0!</v>
      </c>
      <c r="DL106" s="212" t="e">
        <f ca="1">IF(DL$3="分類不明", 計算_移輸出入額!$BG107, DL$133*計算_投入係数表!DL106)</f>
        <v>#DIV/0!</v>
      </c>
      <c r="DM106" s="212" t="e">
        <f ca="1">IF(DM$3="分類不明", 計算_移輸出入額!$BG107, DM$133*計算_投入係数表!DM106)</f>
        <v>#DIV/0!</v>
      </c>
      <c r="DN106" s="212" t="e">
        <f ca="1">IF(DN$3="分類不明", 計算_移輸出入額!$BG107, DN$133*計算_投入係数表!DN106)</f>
        <v>#DIV/0!</v>
      </c>
      <c r="DO106" s="212" t="e">
        <f ca="1">IF(DO$3="分類不明", 計算_移輸出入額!$BG107, DO$133*計算_投入係数表!DO106)</f>
        <v>#DIV/0!</v>
      </c>
      <c r="DP106" s="212" t="e">
        <f ca="1">IF(DP$3="分類不明", 計算_移輸出入額!$BG107, DP$133*計算_投入係数表!DP106)</f>
        <v>#DIV/0!</v>
      </c>
      <c r="DQ106" s="212" t="e">
        <f ca="1">IF(DQ$3="分類不明", 計算_移輸出入額!$BG107, DQ$133*計算_投入係数表!DQ106)</f>
        <v>#DIV/0!</v>
      </c>
      <c r="DR106" s="212" t="e">
        <f ca="1">IF(DR$3="分類不明", 計算_移輸出入額!$BG107, DR$133*計算_投入係数表!DR106)</f>
        <v>#DIV/0!</v>
      </c>
      <c r="DS106" s="212" t="e">
        <f ca="1">IF(DS$3="分類不明", 計算_移輸出入額!$BG107, DS$133*計算_投入係数表!DS106)</f>
        <v>#DIV/0!</v>
      </c>
      <c r="DT106" s="213">
        <f t="shared" ca="1" si="7"/>
        <v>0</v>
      </c>
      <c r="DU106" s="214">
        <f>計算_基本取引表_調整前!DU106</f>
        <v>0</v>
      </c>
      <c r="DV106" s="214">
        <f>IF($C106="分類不明", 計算_基本取引表_調整前!DV106+_xlfn.AGGREGATE(9,6,計算_移輸出入額!$BF$5:$BF$124), 計算_基本取引表_調整前!DV106)</f>
        <v>0</v>
      </c>
      <c r="DW106" s="214">
        <f>計算_基本取引表_調整前!DW106</f>
        <v>0</v>
      </c>
      <c r="DX106" s="214">
        <f>計算_基本取引表_調整前!DX106</f>
        <v>0</v>
      </c>
      <c r="DY106" s="214">
        <f>計算_基本取引表_調整前!DY106</f>
        <v>0</v>
      </c>
      <c r="DZ106" s="214">
        <f>計算_基本取引表_調整前!DZ106</f>
        <v>0</v>
      </c>
      <c r="EA106" s="214" t="e">
        <f>計算_基本取引表_調整前!EA106</f>
        <v>#DIV/0!</v>
      </c>
      <c r="EB106" s="735">
        <f ca="1">IFERROR(SUMIF(振分, $C106, 入力_北海道基本取引表!EB$4:EB$124)*($EE106/SUMIF(振分, $C106, 入力_北海道基本取引表!$EG$4:$EG$107)), 0)</f>
        <v>0</v>
      </c>
      <c r="EC106" s="215" t="e">
        <f t="shared" si="8"/>
        <v>#DIV/0!</v>
      </c>
      <c r="ED106" s="216" t="e">
        <f t="shared" ca="1" si="9"/>
        <v>#DIV/0!</v>
      </c>
      <c r="EE106" s="214" t="e">
        <f ca="1"/>
        <v>#DIV/0!</v>
      </c>
      <c r="EF106" s="216" t="e">
        <f t="shared" ca="1" si="10"/>
        <v>#DIV/0!</v>
      </c>
      <c r="EG106" s="216" t="e">
        <f t="shared" ca="1" si="6"/>
        <v>#DIV/0!</v>
      </c>
      <c r="EH106" s="214" t="e">
        <f ca="1"/>
        <v>#DIV/0!</v>
      </c>
      <c r="EI106" s="216" t="e">
        <f t="shared" ca="1" si="11"/>
        <v>#DIV/0!</v>
      </c>
      <c r="EJ106" s="216" t="e">
        <f ca="1"/>
        <v>#DIV/0!</v>
      </c>
      <c r="EK106" s="215"/>
    </row>
    <row r="107" spans="2:141" s="6" customFormat="1" ht="15.75" hidden="1" customHeight="1" x14ac:dyDescent="0.25">
      <c r="B107" s="53">
        <v>104</v>
      </c>
      <c r="C107" s="192" t="str">
        <v>-</v>
      </c>
      <c r="D107" s="211">
        <f ca="1">IF(D$3="分類不明", 計算_移輸出入額!$BG108, D$133*計算_投入係数表!D107)</f>
        <v>0</v>
      </c>
      <c r="E107" s="212">
        <f ca="1">IF(E$3="分類不明", 計算_移輸出入額!$BG108, E$133*計算_投入係数表!E107)</f>
        <v>0</v>
      </c>
      <c r="F107" s="212">
        <f ca="1">IF(F$3="分類不明", 計算_移輸出入額!$BG108, F$133*計算_投入係数表!F107)</f>
        <v>0</v>
      </c>
      <c r="G107" s="212">
        <f ca="1">IF(G$3="分類不明", 計算_移輸出入額!$BG108, G$133*計算_投入係数表!G107)</f>
        <v>0</v>
      </c>
      <c r="H107" s="212">
        <f ca="1">IF(H$3="分類不明", 計算_移輸出入額!$BG108, H$133*計算_投入係数表!H107)</f>
        <v>0</v>
      </c>
      <c r="I107" s="212">
        <f ca="1">IF(I$3="分類不明", 計算_移輸出入額!$BG108, I$133*計算_投入係数表!I107)</f>
        <v>0</v>
      </c>
      <c r="J107" s="212">
        <f ca="1">IF(J$3="分類不明", 計算_移輸出入額!$BG108, J$133*計算_投入係数表!J107)</f>
        <v>0</v>
      </c>
      <c r="K107" s="212">
        <f ca="1">IF(K$3="分類不明", 計算_移輸出入額!$BG108, K$133*計算_投入係数表!K107)</f>
        <v>0</v>
      </c>
      <c r="L107" s="212">
        <f ca="1">IF(L$3="分類不明", 計算_移輸出入額!$BG108, L$133*計算_投入係数表!L107)</f>
        <v>0</v>
      </c>
      <c r="M107" s="212">
        <f ca="1">IF(M$3="分類不明", 計算_移輸出入額!$BG108, M$133*計算_投入係数表!M107)</f>
        <v>0</v>
      </c>
      <c r="N107" s="212">
        <f ca="1">IF(N$3="分類不明", 計算_移輸出入額!$BG108, N$133*計算_投入係数表!N107)</f>
        <v>0</v>
      </c>
      <c r="O107" s="212">
        <f ca="1">IF(O$3="分類不明", 計算_移輸出入額!$BG108, O$133*計算_投入係数表!O107)</f>
        <v>0</v>
      </c>
      <c r="P107" s="212" t="e">
        <f ca="1">IF(P$3="分類不明", 計算_移輸出入額!$BG108, P$133*計算_投入係数表!P107)</f>
        <v>#DIV/0!</v>
      </c>
      <c r="Q107" s="212" t="e">
        <f ca="1">IF(Q$3="分類不明", 計算_移輸出入額!$BG108, Q$133*計算_投入係数表!Q107)</f>
        <v>#DIV/0!</v>
      </c>
      <c r="R107" s="212" t="e">
        <f ca="1">IF(R$3="分類不明", 計算_移輸出入額!$BG108, R$133*計算_投入係数表!R107)</f>
        <v>#DIV/0!</v>
      </c>
      <c r="S107" s="212" t="e">
        <f ca="1">IF(S$3="分類不明", 計算_移輸出入額!$BG108, S$133*計算_投入係数表!S107)</f>
        <v>#DIV/0!</v>
      </c>
      <c r="T107" s="212" t="e">
        <f ca="1">IF(T$3="分類不明", 計算_移輸出入額!$BG108, T$133*計算_投入係数表!T107)</f>
        <v>#DIV/0!</v>
      </c>
      <c r="U107" s="212" t="e">
        <f ca="1">IF(U$3="分類不明", 計算_移輸出入額!$BG108, U$133*計算_投入係数表!U107)</f>
        <v>#DIV/0!</v>
      </c>
      <c r="V107" s="212" t="e">
        <f ca="1">IF(V$3="分類不明", 計算_移輸出入額!$BG108, V$133*計算_投入係数表!V107)</f>
        <v>#DIV/0!</v>
      </c>
      <c r="W107" s="212" t="e">
        <f ca="1">IF(W$3="分類不明", 計算_移輸出入額!$BG108, W$133*計算_投入係数表!W107)</f>
        <v>#DIV/0!</v>
      </c>
      <c r="X107" s="212" t="e">
        <f ca="1">IF(X$3="分類不明", 計算_移輸出入額!$BG108, X$133*計算_投入係数表!X107)</f>
        <v>#DIV/0!</v>
      </c>
      <c r="Y107" s="212" t="e">
        <f ca="1">IF(Y$3="分類不明", 計算_移輸出入額!$BG108, Y$133*計算_投入係数表!Y107)</f>
        <v>#DIV/0!</v>
      </c>
      <c r="Z107" s="212" t="e">
        <f ca="1">IF(Z$3="分類不明", 計算_移輸出入額!$BG108, Z$133*計算_投入係数表!Z107)</f>
        <v>#DIV/0!</v>
      </c>
      <c r="AA107" s="212" t="e">
        <f ca="1">IF(AA$3="分類不明", 計算_移輸出入額!$BG108, AA$133*計算_投入係数表!AA107)</f>
        <v>#DIV/0!</v>
      </c>
      <c r="AB107" s="212" t="e">
        <f ca="1">IF(AB$3="分類不明", 計算_移輸出入額!$BG108, AB$133*計算_投入係数表!AB107)</f>
        <v>#DIV/0!</v>
      </c>
      <c r="AC107" s="212" t="e">
        <f ca="1">IF(AC$3="分類不明", 計算_移輸出入額!$BG108, AC$133*計算_投入係数表!AC107)</f>
        <v>#DIV/0!</v>
      </c>
      <c r="AD107" s="212" t="e">
        <f ca="1">IF(AD$3="分類不明", 計算_移輸出入額!$BG108, AD$133*計算_投入係数表!AD107)</f>
        <v>#DIV/0!</v>
      </c>
      <c r="AE107" s="212" t="e">
        <f ca="1">IF(AE$3="分類不明", 計算_移輸出入額!$BG108, AE$133*計算_投入係数表!AE107)</f>
        <v>#DIV/0!</v>
      </c>
      <c r="AF107" s="212" t="e">
        <f ca="1">IF(AF$3="分類不明", 計算_移輸出入額!$BG108, AF$133*計算_投入係数表!AF107)</f>
        <v>#DIV/0!</v>
      </c>
      <c r="AG107" s="212" t="e">
        <f ca="1">IF(AG$3="分類不明", 計算_移輸出入額!$BG108, AG$133*計算_投入係数表!AG107)</f>
        <v>#DIV/0!</v>
      </c>
      <c r="AH107" s="212" t="e">
        <f ca="1">IF(AH$3="分類不明", 計算_移輸出入額!$BG108, AH$133*計算_投入係数表!AH107)</f>
        <v>#DIV/0!</v>
      </c>
      <c r="AI107" s="212" t="e">
        <f ca="1">IF(AI$3="分類不明", 計算_移輸出入額!$BG108, AI$133*計算_投入係数表!AI107)</f>
        <v>#DIV/0!</v>
      </c>
      <c r="AJ107" s="212" t="e">
        <f ca="1">IF(AJ$3="分類不明", 計算_移輸出入額!$BG108, AJ$133*計算_投入係数表!AJ107)</f>
        <v>#DIV/0!</v>
      </c>
      <c r="AK107" s="212" t="e">
        <f ca="1">IF(AK$3="分類不明", 計算_移輸出入額!$BG108, AK$133*計算_投入係数表!AK107)</f>
        <v>#DIV/0!</v>
      </c>
      <c r="AL107" s="212" t="e">
        <f ca="1">IF(AL$3="分類不明", 計算_移輸出入額!$BG108, AL$133*計算_投入係数表!AL107)</f>
        <v>#DIV/0!</v>
      </c>
      <c r="AM107" s="212" t="e">
        <f ca="1">IF(AM$3="分類不明", 計算_移輸出入額!$BG108, AM$133*計算_投入係数表!AM107)</f>
        <v>#DIV/0!</v>
      </c>
      <c r="AN107" s="212" t="e">
        <f ca="1">IF(AN$3="分類不明", 計算_移輸出入額!$BG108, AN$133*計算_投入係数表!AN107)</f>
        <v>#DIV/0!</v>
      </c>
      <c r="AO107" s="212" t="e">
        <f ca="1">IF(AO$3="分類不明", 計算_移輸出入額!$BG108, AO$133*計算_投入係数表!AO107)</f>
        <v>#DIV/0!</v>
      </c>
      <c r="AP107" s="212" t="e">
        <f ca="1">IF(AP$3="分類不明", 計算_移輸出入額!$BG108, AP$133*計算_投入係数表!AP107)</f>
        <v>#DIV/0!</v>
      </c>
      <c r="AQ107" s="212" t="e">
        <f ca="1">IF(AQ$3="分類不明", 計算_移輸出入額!$BG108, AQ$133*計算_投入係数表!AQ107)</f>
        <v>#DIV/0!</v>
      </c>
      <c r="AR107" s="212" t="e">
        <f ca="1">IF(AR$3="分類不明", 計算_移輸出入額!$BG108, AR$133*計算_投入係数表!AR107)</f>
        <v>#DIV/0!</v>
      </c>
      <c r="AS107" s="212" t="e">
        <f ca="1">IF(AS$3="分類不明", 計算_移輸出入額!$BG108, AS$133*計算_投入係数表!AS107)</f>
        <v>#DIV/0!</v>
      </c>
      <c r="AT107" s="212" t="e">
        <f ca="1">IF(AT$3="分類不明", 計算_移輸出入額!$BG108, AT$133*計算_投入係数表!AT107)</f>
        <v>#DIV/0!</v>
      </c>
      <c r="AU107" s="212" t="e">
        <f ca="1">IF(AU$3="分類不明", 計算_移輸出入額!$BG108, AU$133*計算_投入係数表!AU107)</f>
        <v>#DIV/0!</v>
      </c>
      <c r="AV107" s="212" t="e">
        <f ca="1">IF(AV$3="分類不明", 計算_移輸出入額!$BG108, AV$133*計算_投入係数表!AV107)</f>
        <v>#DIV/0!</v>
      </c>
      <c r="AW107" s="212" t="e">
        <f ca="1">IF(AW$3="分類不明", 計算_移輸出入額!$BG108, AW$133*計算_投入係数表!AW107)</f>
        <v>#DIV/0!</v>
      </c>
      <c r="AX107" s="212" t="e">
        <f ca="1">IF(AX$3="分類不明", 計算_移輸出入額!$BG108, AX$133*計算_投入係数表!AX107)</f>
        <v>#DIV/0!</v>
      </c>
      <c r="AY107" s="212" t="e">
        <f ca="1">IF(AY$3="分類不明", 計算_移輸出入額!$BG108, AY$133*計算_投入係数表!AY107)</f>
        <v>#DIV/0!</v>
      </c>
      <c r="AZ107" s="212" t="e">
        <f ca="1">IF(AZ$3="分類不明", 計算_移輸出入額!$BG108, AZ$133*計算_投入係数表!AZ107)</f>
        <v>#DIV/0!</v>
      </c>
      <c r="BA107" s="212" t="e">
        <f ca="1">IF(BA$3="分類不明", 計算_移輸出入額!$BG108, BA$133*計算_投入係数表!BA107)</f>
        <v>#DIV/0!</v>
      </c>
      <c r="BB107" s="212" t="e">
        <f ca="1">IF(BB$3="分類不明", 計算_移輸出入額!$BG108, BB$133*計算_投入係数表!BB107)</f>
        <v>#DIV/0!</v>
      </c>
      <c r="BC107" s="212" t="e">
        <f ca="1">IF(BC$3="分類不明", 計算_移輸出入額!$BG108, BC$133*計算_投入係数表!BC107)</f>
        <v>#DIV/0!</v>
      </c>
      <c r="BD107" s="212" t="e">
        <f ca="1">IF(BD$3="分類不明", 計算_移輸出入額!$BG108, BD$133*計算_投入係数表!BD107)</f>
        <v>#DIV/0!</v>
      </c>
      <c r="BE107" s="212" t="e">
        <f ca="1">IF(BE$3="分類不明", 計算_移輸出入額!$BG108, BE$133*計算_投入係数表!BE107)</f>
        <v>#DIV/0!</v>
      </c>
      <c r="BF107" s="212" t="e">
        <f ca="1">IF(BF$3="分類不明", 計算_移輸出入額!$BG108, BF$133*計算_投入係数表!BF107)</f>
        <v>#DIV/0!</v>
      </c>
      <c r="BG107" s="212" t="e">
        <f ca="1">IF(BG$3="分類不明", 計算_移輸出入額!$BG108, BG$133*計算_投入係数表!BG107)</f>
        <v>#DIV/0!</v>
      </c>
      <c r="BH107" s="212" t="e">
        <f ca="1">IF(BH$3="分類不明", 計算_移輸出入額!$BG108, BH$133*計算_投入係数表!BH107)</f>
        <v>#DIV/0!</v>
      </c>
      <c r="BI107" s="212" t="e">
        <f ca="1">IF(BI$3="分類不明", 計算_移輸出入額!$BG108, BI$133*計算_投入係数表!BI107)</f>
        <v>#DIV/0!</v>
      </c>
      <c r="BJ107" s="212" t="e">
        <f ca="1">IF(BJ$3="分類不明", 計算_移輸出入額!$BG108, BJ$133*計算_投入係数表!BJ107)</f>
        <v>#DIV/0!</v>
      </c>
      <c r="BK107" s="212" t="e">
        <f ca="1">IF(BK$3="分類不明", 計算_移輸出入額!$BG108, BK$133*計算_投入係数表!BK107)</f>
        <v>#DIV/0!</v>
      </c>
      <c r="BL107" s="212" t="e">
        <f ca="1">IF(BL$3="分類不明", 計算_移輸出入額!$BG108, BL$133*計算_投入係数表!BL107)</f>
        <v>#DIV/0!</v>
      </c>
      <c r="BM107" s="212" t="e">
        <f ca="1">IF(BM$3="分類不明", 計算_移輸出入額!$BG108, BM$133*計算_投入係数表!BM107)</f>
        <v>#DIV/0!</v>
      </c>
      <c r="BN107" s="212" t="e">
        <f ca="1">IF(BN$3="分類不明", 計算_移輸出入額!$BG108, BN$133*計算_投入係数表!BN107)</f>
        <v>#DIV/0!</v>
      </c>
      <c r="BO107" s="212" t="e">
        <f ca="1">IF(BO$3="分類不明", 計算_移輸出入額!$BG108, BO$133*計算_投入係数表!BO107)</f>
        <v>#DIV/0!</v>
      </c>
      <c r="BP107" s="212" t="e">
        <f ca="1">IF(BP$3="分類不明", 計算_移輸出入額!$BG108, BP$133*計算_投入係数表!BP107)</f>
        <v>#DIV/0!</v>
      </c>
      <c r="BQ107" s="212" t="e">
        <f ca="1">IF(BQ$3="分類不明", 計算_移輸出入額!$BG108, BQ$133*計算_投入係数表!BQ107)</f>
        <v>#DIV/0!</v>
      </c>
      <c r="BR107" s="212" t="e">
        <f ca="1">IF(BR$3="分類不明", 計算_移輸出入額!$BG108, BR$133*計算_投入係数表!BR107)</f>
        <v>#DIV/0!</v>
      </c>
      <c r="BS107" s="212" t="e">
        <f ca="1">IF(BS$3="分類不明", 計算_移輸出入額!$BG108, BS$133*計算_投入係数表!BS107)</f>
        <v>#DIV/0!</v>
      </c>
      <c r="BT107" s="212" t="e">
        <f ca="1">IF(BT$3="分類不明", 計算_移輸出入額!$BG108, BT$133*計算_投入係数表!BT107)</f>
        <v>#DIV/0!</v>
      </c>
      <c r="BU107" s="212" t="e">
        <f ca="1">IF(BU$3="分類不明", 計算_移輸出入額!$BG108, BU$133*計算_投入係数表!BU107)</f>
        <v>#DIV/0!</v>
      </c>
      <c r="BV107" s="212" t="e">
        <f ca="1">IF(BV$3="分類不明", 計算_移輸出入額!$BG108, BV$133*計算_投入係数表!BV107)</f>
        <v>#DIV/0!</v>
      </c>
      <c r="BW107" s="212" t="e">
        <f ca="1">IF(BW$3="分類不明", 計算_移輸出入額!$BG108, BW$133*計算_投入係数表!BW107)</f>
        <v>#DIV/0!</v>
      </c>
      <c r="BX107" s="212" t="e">
        <f ca="1">IF(BX$3="分類不明", 計算_移輸出入額!$BG108, BX$133*計算_投入係数表!BX107)</f>
        <v>#DIV/0!</v>
      </c>
      <c r="BY107" s="212" t="e">
        <f ca="1">IF(BY$3="分類不明", 計算_移輸出入額!$BG108, BY$133*計算_投入係数表!BY107)</f>
        <v>#DIV/0!</v>
      </c>
      <c r="BZ107" s="212" t="e">
        <f ca="1">IF(BZ$3="分類不明", 計算_移輸出入額!$BG108, BZ$133*計算_投入係数表!BZ107)</f>
        <v>#DIV/0!</v>
      </c>
      <c r="CA107" s="212" t="e">
        <f ca="1">IF(CA$3="分類不明", 計算_移輸出入額!$BG108, CA$133*計算_投入係数表!CA107)</f>
        <v>#DIV/0!</v>
      </c>
      <c r="CB107" s="212" t="e">
        <f ca="1">IF(CB$3="分類不明", 計算_移輸出入額!$BG108, CB$133*計算_投入係数表!CB107)</f>
        <v>#DIV/0!</v>
      </c>
      <c r="CC107" s="212" t="e">
        <f ca="1">IF(CC$3="分類不明", 計算_移輸出入額!$BG108, CC$133*計算_投入係数表!CC107)</f>
        <v>#DIV/0!</v>
      </c>
      <c r="CD107" s="212" t="e">
        <f ca="1">IF(CD$3="分類不明", 計算_移輸出入額!$BG108, CD$133*計算_投入係数表!CD107)</f>
        <v>#DIV/0!</v>
      </c>
      <c r="CE107" s="212" t="e">
        <f ca="1">IF(CE$3="分類不明", 計算_移輸出入額!$BG108, CE$133*計算_投入係数表!CE107)</f>
        <v>#DIV/0!</v>
      </c>
      <c r="CF107" s="212" t="e">
        <f ca="1">IF(CF$3="分類不明", 計算_移輸出入額!$BG108, CF$133*計算_投入係数表!CF107)</f>
        <v>#DIV/0!</v>
      </c>
      <c r="CG107" s="212" t="e">
        <f ca="1">IF(CG$3="分類不明", 計算_移輸出入額!$BG108, CG$133*計算_投入係数表!CG107)</f>
        <v>#DIV/0!</v>
      </c>
      <c r="CH107" s="212" t="e">
        <f ca="1">IF(CH$3="分類不明", 計算_移輸出入額!$BG108, CH$133*計算_投入係数表!CH107)</f>
        <v>#DIV/0!</v>
      </c>
      <c r="CI107" s="212" t="e">
        <f ca="1">IF(CI$3="分類不明", 計算_移輸出入額!$BG108, CI$133*計算_投入係数表!CI107)</f>
        <v>#DIV/0!</v>
      </c>
      <c r="CJ107" s="212" t="e">
        <f ca="1">IF(CJ$3="分類不明", 計算_移輸出入額!$BG108, CJ$133*計算_投入係数表!CJ107)</f>
        <v>#DIV/0!</v>
      </c>
      <c r="CK107" s="212" t="e">
        <f ca="1">IF(CK$3="分類不明", 計算_移輸出入額!$BG108, CK$133*計算_投入係数表!CK107)</f>
        <v>#DIV/0!</v>
      </c>
      <c r="CL107" s="212" t="e">
        <f ca="1">IF(CL$3="分類不明", 計算_移輸出入額!$BG108, CL$133*計算_投入係数表!CL107)</f>
        <v>#DIV/0!</v>
      </c>
      <c r="CM107" s="212" t="e">
        <f ca="1">IF(CM$3="分類不明", 計算_移輸出入額!$BG108, CM$133*計算_投入係数表!CM107)</f>
        <v>#DIV/0!</v>
      </c>
      <c r="CN107" s="212" t="e">
        <f ca="1">IF(CN$3="分類不明", 計算_移輸出入額!$BG108, CN$133*計算_投入係数表!CN107)</f>
        <v>#DIV/0!</v>
      </c>
      <c r="CO107" s="212" t="e">
        <f ca="1">IF(CO$3="分類不明", 計算_移輸出入額!$BG108, CO$133*計算_投入係数表!CO107)</f>
        <v>#DIV/0!</v>
      </c>
      <c r="CP107" s="212" t="e">
        <f ca="1">IF(CP$3="分類不明", 計算_移輸出入額!$BG108, CP$133*計算_投入係数表!CP107)</f>
        <v>#DIV/0!</v>
      </c>
      <c r="CQ107" s="212" t="e">
        <f ca="1">IF(CQ$3="分類不明", 計算_移輸出入額!$BG108, CQ$133*計算_投入係数表!CQ107)</f>
        <v>#DIV/0!</v>
      </c>
      <c r="CR107" s="212" t="e">
        <f ca="1">IF(CR$3="分類不明", 計算_移輸出入額!$BG108, CR$133*計算_投入係数表!CR107)</f>
        <v>#DIV/0!</v>
      </c>
      <c r="CS107" s="212" t="e">
        <f ca="1">IF(CS$3="分類不明", 計算_移輸出入額!$BG108, CS$133*計算_投入係数表!CS107)</f>
        <v>#DIV/0!</v>
      </c>
      <c r="CT107" s="212" t="e">
        <f ca="1">IF(CT$3="分類不明", 計算_移輸出入額!$BG108, CT$133*計算_投入係数表!CT107)</f>
        <v>#DIV/0!</v>
      </c>
      <c r="CU107" s="212" t="e">
        <f ca="1">IF(CU$3="分類不明", 計算_移輸出入額!$BG108, CU$133*計算_投入係数表!CU107)</f>
        <v>#DIV/0!</v>
      </c>
      <c r="CV107" s="212" t="e">
        <f ca="1">IF(CV$3="分類不明", 計算_移輸出入額!$BG108, CV$133*計算_投入係数表!CV107)</f>
        <v>#DIV/0!</v>
      </c>
      <c r="CW107" s="212" t="e">
        <f ca="1">IF(CW$3="分類不明", 計算_移輸出入額!$BG108, CW$133*計算_投入係数表!CW107)</f>
        <v>#DIV/0!</v>
      </c>
      <c r="CX107" s="212" t="e">
        <f ca="1">IF(CX$3="分類不明", 計算_移輸出入額!$BG108, CX$133*計算_投入係数表!CX107)</f>
        <v>#DIV/0!</v>
      </c>
      <c r="CY107" s="212" t="e">
        <f ca="1">IF(CY$3="分類不明", 計算_移輸出入額!$BG108, CY$133*計算_投入係数表!CY107)</f>
        <v>#DIV/0!</v>
      </c>
      <c r="CZ107" s="212" t="e">
        <f ca="1">IF(CZ$3="分類不明", 計算_移輸出入額!$BG108, CZ$133*計算_投入係数表!CZ107)</f>
        <v>#DIV/0!</v>
      </c>
      <c r="DA107" s="212" t="e">
        <f ca="1">IF(DA$3="分類不明", 計算_移輸出入額!$BG108, DA$133*計算_投入係数表!DA107)</f>
        <v>#DIV/0!</v>
      </c>
      <c r="DB107" s="212" t="e">
        <f ca="1">IF(DB$3="分類不明", 計算_移輸出入額!$BG108, DB$133*計算_投入係数表!DB107)</f>
        <v>#DIV/0!</v>
      </c>
      <c r="DC107" s="212" t="e">
        <f ca="1">IF(DC$3="分類不明", 計算_移輸出入額!$BG108, DC$133*計算_投入係数表!DC107)</f>
        <v>#DIV/0!</v>
      </c>
      <c r="DD107" s="212" t="e">
        <f ca="1">IF(DD$3="分類不明", 計算_移輸出入額!$BG108, DD$133*計算_投入係数表!DD107)</f>
        <v>#DIV/0!</v>
      </c>
      <c r="DE107" s="212" t="e">
        <f ca="1">IF(DE$3="分類不明", 計算_移輸出入額!$BG108, DE$133*計算_投入係数表!DE107)</f>
        <v>#DIV/0!</v>
      </c>
      <c r="DF107" s="212" t="e">
        <f ca="1">IF(DF$3="分類不明", 計算_移輸出入額!$BG108, DF$133*計算_投入係数表!DF107)</f>
        <v>#DIV/0!</v>
      </c>
      <c r="DG107" s="212" t="e">
        <f ca="1">IF(DG$3="分類不明", 計算_移輸出入額!$BG108, DG$133*計算_投入係数表!DG107)</f>
        <v>#DIV/0!</v>
      </c>
      <c r="DH107" s="212" t="e">
        <f ca="1">IF(DH$3="分類不明", 計算_移輸出入額!$BG108, DH$133*計算_投入係数表!DH107)</f>
        <v>#DIV/0!</v>
      </c>
      <c r="DI107" s="212" t="e">
        <f ca="1">IF(DI$3="分類不明", 計算_移輸出入額!$BG108, DI$133*計算_投入係数表!DI107)</f>
        <v>#DIV/0!</v>
      </c>
      <c r="DJ107" s="212" t="e">
        <f ca="1">IF(DJ$3="分類不明", 計算_移輸出入額!$BG108, DJ$133*計算_投入係数表!DJ107)</f>
        <v>#DIV/0!</v>
      </c>
      <c r="DK107" s="212" t="e">
        <f ca="1">IF(DK$3="分類不明", 計算_移輸出入額!$BG108, DK$133*計算_投入係数表!DK107)</f>
        <v>#DIV/0!</v>
      </c>
      <c r="DL107" s="212" t="e">
        <f ca="1">IF(DL$3="分類不明", 計算_移輸出入額!$BG108, DL$133*計算_投入係数表!DL107)</f>
        <v>#DIV/0!</v>
      </c>
      <c r="DM107" s="212" t="e">
        <f ca="1">IF(DM$3="分類不明", 計算_移輸出入額!$BG108, DM$133*計算_投入係数表!DM107)</f>
        <v>#DIV/0!</v>
      </c>
      <c r="DN107" s="212" t="e">
        <f ca="1">IF(DN$3="分類不明", 計算_移輸出入額!$BG108, DN$133*計算_投入係数表!DN107)</f>
        <v>#DIV/0!</v>
      </c>
      <c r="DO107" s="212" t="e">
        <f ca="1">IF(DO$3="分類不明", 計算_移輸出入額!$BG108, DO$133*計算_投入係数表!DO107)</f>
        <v>#DIV/0!</v>
      </c>
      <c r="DP107" s="212" t="e">
        <f ca="1">IF(DP$3="分類不明", 計算_移輸出入額!$BG108, DP$133*計算_投入係数表!DP107)</f>
        <v>#DIV/0!</v>
      </c>
      <c r="DQ107" s="212" t="e">
        <f ca="1">IF(DQ$3="分類不明", 計算_移輸出入額!$BG108, DQ$133*計算_投入係数表!DQ107)</f>
        <v>#DIV/0!</v>
      </c>
      <c r="DR107" s="212" t="e">
        <f ca="1">IF(DR$3="分類不明", 計算_移輸出入額!$BG108, DR$133*計算_投入係数表!DR107)</f>
        <v>#DIV/0!</v>
      </c>
      <c r="DS107" s="212" t="e">
        <f ca="1">IF(DS$3="分類不明", 計算_移輸出入額!$BG108, DS$133*計算_投入係数表!DS107)</f>
        <v>#DIV/0!</v>
      </c>
      <c r="DT107" s="213">
        <f t="shared" ca="1" si="7"/>
        <v>0</v>
      </c>
      <c r="DU107" s="214">
        <f>計算_基本取引表_調整前!DU107</f>
        <v>0</v>
      </c>
      <c r="DV107" s="214">
        <f>IF($C107="分類不明", 計算_基本取引表_調整前!DV107+_xlfn.AGGREGATE(9,6,計算_移輸出入額!$BF$5:$BF$124), 計算_基本取引表_調整前!DV107)</f>
        <v>0</v>
      </c>
      <c r="DW107" s="214">
        <f>計算_基本取引表_調整前!DW107</f>
        <v>0</v>
      </c>
      <c r="DX107" s="214">
        <f>計算_基本取引表_調整前!DX107</f>
        <v>0</v>
      </c>
      <c r="DY107" s="214">
        <f>計算_基本取引表_調整前!DY107</f>
        <v>0</v>
      </c>
      <c r="DZ107" s="214">
        <f>計算_基本取引表_調整前!DZ107</f>
        <v>0</v>
      </c>
      <c r="EA107" s="214" t="e">
        <f>計算_基本取引表_調整前!EA107</f>
        <v>#DIV/0!</v>
      </c>
      <c r="EB107" s="735">
        <f ca="1">IFERROR(SUMIF(振分, $C107, 入力_北海道基本取引表!EB$4:EB$124)*($EE107/SUMIF(振分, $C107, 入力_北海道基本取引表!$EG$4:$EG$107)), 0)</f>
        <v>0</v>
      </c>
      <c r="EC107" s="215" t="e">
        <f t="shared" si="8"/>
        <v>#DIV/0!</v>
      </c>
      <c r="ED107" s="216" t="e">
        <f t="shared" ca="1" si="9"/>
        <v>#DIV/0!</v>
      </c>
      <c r="EE107" s="214" t="e">
        <f ca="1"/>
        <v>#DIV/0!</v>
      </c>
      <c r="EF107" s="216" t="e">
        <f t="shared" ca="1" si="10"/>
        <v>#DIV/0!</v>
      </c>
      <c r="EG107" s="216" t="e">
        <f t="shared" ca="1" si="6"/>
        <v>#DIV/0!</v>
      </c>
      <c r="EH107" s="214" t="e">
        <f ca="1"/>
        <v>#DIV/0!</v>
      </c>
      <c r="EI107" s="216" t="e">
        <f t="shared" ca="1" si="11"/>
        <v>#DIV/0!</v>
      </c>
      <c r="EJ107" s="216" t="e">
        <f ca="1"/>
        <v>#DIV/0!</v>
      </c>
      <c r="EK107" s="215"/>
    </row>
    <row r="108" spans="2:141" s="6" customFormat="1" ht="15.75" hidden="1" customHeight="1" x14ac:dyDescent="0.25">
      <c r="B108" s="53">
        <v>105</v>
      </c>
      <c r="C108" s="192" t="str">
        <v>-</v>
      </c>
      <c r="D108" s="211">
        <f ca="1">IF(D$3="分類不明", 計算_移輸出入額!$BG109, D$133*計算_投入係数表!D108)</f>
        <v>0</v>
      </c>
      <c r="E108" s="212">
        <f ca="1">IF(E$3="分類不明", 計算_移輸出入額!$BG109, E$133*計算_投入係数表!E108)</f>
        <v>0</v>
      </c>
      <c r="F108" s="212">
        <f ca="1">IF(F$3="分類不明", 計算_移輸出入額!$BG109, F$133*計算_投入係数表!F108)</f>
        <v>0</v>
      </c>
      <c r="G108" s="212">
        <f ca="1">IF(G$3="分類不明", 計算_移輸出入額!$BG109, G$133*計算_投入係数表!G108)</f>
        <v>0</v>
      </c>
      <c r="H108" s="212">
        <f ca="1">IF(H$3="分類不明", 計算_移輸出入額!$BG109, H$133*計算_投入係数表!H108)</f>
        <v>0</v>
      </c>
      <c r="I108" s="212">
        <f ca="1">IF(I$3="分類不明", 計算_移輸出入額!$BG109, I$133*計算_投入係数表!I108)</f>
        <v>0</v>
      </c>
      <c r="J108" s="212">
        <f ca="1">IF(J$3="分類不明", 計算_移輸出入額!$BG109, J$133*計算_投入係数表!J108)</f>
        <v>0</v>
      </c>
      <c r="K108" s="212">
        <f ca="1">IF(K$3="分類不明", 計算_移輸出入額!$BG109, K$133*計算_投入係数表!K108)</f>
        <v>0</v>
      </c>
      <c r="L108" s="212">
        <f ca="1">IF(L$3="分類不明", 計算_移輸出入額!$BG109, L$133*計算_投入係数表!L108)</f>
        <v>0</v>
      </c>
      <c r="M108" s="212">
        <f ca="1">IF(M$3="分類不明", 計算_移輸出入額!$BG109, M$133*計算_投入係数表!M108)</f>
        <v>0</v>
      </c>
      <c r="N108" s="212">
        <f ca="1">IF(N$3="分類不明", 計算_移輸出入額!$BG109, N$133*計算_投入係数表!N108)</f>
        <v>0</v>
      </c>
      <c r="O108" s="212">
        <f ca="1">IF(O$3="分類不明", 計算_移輸出入額!$BG109, O$133*計算_投入係数表!O108)</f>
        <v>0</v>
      </c>
      <c r="P108" s="212" t="e">
        <f ca="1">IF(P$3="分類不明", 計算_移輸出入額!$BG109, P$133*計算_投入係数表!P108)</f>
        <v>#DIV/0!</v>
      </c>
      <c r="Q108" s="212" t="e">
        <f ca="1">IF(Q$3="分類不明", 計算_移輸出入額!$BG109, Q$133*計算_投入係数表!Q108)</f>
        <v>#DIV/0!</v>
      </c>
      <c r="R108" s="212" t="e">
        <f ca="1">IF(R$3="分類不明", 計算_移輸出入額!$BG109, R$133*計算_投入係数表!R108)</f>
        <v>#DIV/0!</v>
      </c>
      <c r="S108" s="212" t="e">
        <f ca="1">IF(S$3="分類不明", 計算_移輸出入額!$BG109, S$133*計算_投入係数表!S108)</f>
        <v>#DIV/0!</v>
      </c>
      <c r="T108" s="212" t="e">
        <f ca="1">IF(T$3="分類不明", 計算_移輸出入額!$BG109, T$133*計算_投入係数表!T108)</f>
        <v>#DIV/0!</v>
      </c>
      <c r="U108" s="212" t="e">
        <f ca="1">IF(U$3="分類不明", 計算_移輸出入額!$BG109, U$133*計算_投入係数表!U108)</f>
        <v>#DIV/0!</v>
      </c>
      <c r="V108" s="212" t="e">
        <f ca="1">IF(V$3="分類不明", 計算_移輸出入額!$BG109, V$133*計算_投入係数表!V108)</f>
        <v>#DIV/0!</v>
      </c>
      <c r="W108" s="212" t="e">
        <f ca="1">IF(W$3="分類不明", 計算_移輸出入額!$BG109, W$133*計算_投入係数表!W108)</f>
        <v>#DIV/0!</v>
      </c>
      <c r="X108" s="212" t="e">
        <f ca="1">IF(X$3="分類不明", 計算_移輸出入額!$BG109, X$133*計算_投入係数表!X108)</f>
        <v>#DIV/0!</v>
      </c>
      <c r="Y108" s="212" t="e">
        <f ca="1">IF(Y$3="分類不明", 計算_移輸出入額!$BG109, Y$133*計算_投入係数表!Y108)</f>
        <v>#DIV/0!</v>
      </c>
      <c r="Z108" s="212" t="e">
        <f ca="1">IF(Z$3="分類不明", 計算_移輸出入額!$BG109, Z$133*計算_投入係数表!Z108)</f>
        <v>#DIV/0!</v>
      </c>
      <c r="AA108" s="212" t="e">
        <f ca="1">IF(AA$3="分類不明", 計算_移輸出入額!$BG109, AA$133*計算_投入係数表!AA108)</f>
        <v>#DIV/0!</v>
      </c>
      <c r="AB108" s="212" t="e">
        <f ca="1">IF(AB$3="分類不明", 計算_移輸出入額!$BG109, AB$133*計算_投入係数表!AB108)</f>
        <v>#DIV/0!</v>
      </c>
      <c r="AC108" s="212" t="e">
        <f ca="1">IF(AC$3="分類不明", 計算_移輸出入額!$BG109, AC$133*計算_投入係数表!AC108)</f>
        <v>#DIV/0!</v>
      </c>
      <c r="AD108" s="212" t="e">
        <f ca="1">IF(AD$3="分類不明", 計算_移輸出入額!$BG109, AD$133*計算_投入係数表!AD108)</f>
        <v>#DIV/0!</v>
      </c>
      <c r="AE108" s="212" t="e">
        <f ca="1">IF(AE$3="分類不明", 計算_移輸出入額!$BG109, AE$133*計算_投入係数表!AE108)</f>
        <v>#DIV/0!</v>
      </c>
      <c r="AF108" s="212" t="e">
        <f ca="1">IF(AF$3="分類不明", 計算_移輸出入額!$BG109, AF$133*計算_投入係数表!AF108)</f>
        <v>#DIV/0!</v>
      </c>
      <c r="AG108" s="212" t="e">
        <f ca="1">IF(AG$3="分類不明", 計算_移輸出入額!$BG109, AG$133*計算_投入係数表!AG108)</f>
        <v>#DIV/0!</v>
      </c>
      <c r="AH108" s="212" t="e">
        <f ca="1">IF(AH$3="分類不明", 計算_移輸出入額!$BG109, AH$133*計算_投入係数表!AH108)</f>
        <v>#DIV/0!</v>
      </c>
      <c r="AI108" s="212" t="e">
        <f ca="1">IF(AI$3="分類不明", 計算_移輸出入額!$BG109, AI$133*計算_投入係数表!AI108)</f>
        <v>#DIV/0!</v>
      </c>
      <c r="AJ108" s="212" t="e">
        <f ca="1">IF(AJ$3="分類不明", 計算_移輸出入額!$BG109, AJ$133*計算_投入係数表!AJ108)</f>
        <v>#DIV/0!</v>
      </c>
      <c r="AK108" s="212" t="e">
        <f ca="1">IF(AK$3="分類不明", 計算_移輸出入額!$BG109, AK$133*計算_投入係数表!AK108)</f>
        <v>#DIV/0!</v>
      </c>
      <c r="AL108" s="212" t="e">
        <f ca="1">IF(AL$3="分類不明", 計算_移輸出入額!$BG109, AL$133*計算_投入係数表!AL108)</f>
        <v>#DIV/0!</v>
      </c>
      <c r="AM108" s="212" t="e">
        <f ca="1">IF(AM$3="分類不明", 計算_移輸出入額!$BG109, AM$133*計算_投入係数表!AM108)</f>
        <v>#DIV/0!</v>
      </c>
      <c r="AN108" s="212" t="e">
        <f ca="1">IF(AN$3="分類不明", 計算_移輸出入額!$BG109, AN$133*計算_投入係数表!AN108)</f>
        <v>#DIV/0!</v>
      </c>
      <c r="AO108" s="212" t="e">
        <f ca="1">IF(AO$3="分類不明", 計算_移輸出入額!$BG109, AO$133*計算_投入係数表!AO108)</f>
        <v>#DIV/0!</v>
      </c>
      <c r="AP108" s="212" t="e">
        <f ca="1">IF(AP$3="分類不明", 計算_移輸出入額!$BG109, AP$133*計算_投入係数表!AP108)</f>
        <v>#DIV/0!</v>
      </c>
      <c r="AQ108" s="212" t="e">
        <f ca="1">IF(AQ$3="分類不明", 計算_移輸出入額!$BG109, AQ$133*計算_投入係数表!AQ108)</f>
        <v>#DIV/0!</v>
      </c>
      <c r="AR108" s="212" t="e">
        <f ca="1">IF(AR$3="分類不明", 計算_移輸出入額!$BG109, AR$133*計算_投入係数表!AR108)</f>
        <v>#DIV/0!</v>
      </c>
      <c r="AS108" s="212" t="e">
        <f ca="1">IF(AS$3="分類不明", 計算_移輸出入額!$BG109, AS$133*計算_投入係数表!AS108)</f>
        <v>#DIV/0!</v>
      </c>
      <c r="AT108" s="212" t="e">
        <f ca="1">IF(AT$3="分類不明", 計算_移輸出入額!$BG109, AT$133*計算_投入係数表!AT108)</f>
        <v>#DIV/0!</v>
      </c>
      <c r="AU108" s="212" t="e">
        <f ca="1">IF(AU$3="分類不明", 計算_移輸出入額!$BG109, AU$133*計算_投入係数表!AU108)</f>
        <v>#DIV/0!</v>
      </c>
      <c r="AV108" s="212" t="e">
        <f ca="1">IF(AV$3="分類不明", 計算_移輸出入額!$BG109, AV$133*計算_投入係数表!AV108)</f>
        <v>#DIV/0!</v>
      </c>
      <c r="AW108" s="212" t="e">
        <f ca="1">IF(AW$3="分類不明", 計算_移輸出入額!$BG109, AW$133*計算_投入係数表!AW108)</f>
        <v>#DIV/0!</v>
      </c>
      <c r="AX108" s="212" t="e">
        <f ca="1">IF(AX$3="分類不明", 計算_移輸出入額!$BG109, AX$133*計算_投入係数表!AX108)</f>
        <v>#DIV/0!</v>
      </c>
      <c r="AY108" s="212" t="e">
        <f ca="1">IF(AY$3="分類不明", 計算_移輸出入額!$BG109, AY$133*計算_投入係数表!AY108)</f>
        <v>#DIV/0!</v>
      </c>
      <c r="AZ108" s="212" t="e">
        <f ca="1">IF(AZ$3="分類不明", 計算_移輸出入額!$BG109, AZ$133*計算_投入係数表!AZ108)</f>
        <v>#DIV/0!</v>
      </c>
      <c r="BA108" s="212" t="e">
        <f ca="1">IF(BA$3="分類不明", 計算_移輸出入額!$BG109, BA$133*計算_投入係数表!BA108)</f>
        <v>#DIV/0!</v>
      </c>
      <c r="BB108" s="212" t="e">
        <f ca="1">IF(BB$3="分類不明", 計算_移輸出入額!$BG109, BB$133*計算_投入係数表!BB108)</f>
        <v>#DIV/0!</v>
      </c>
      <c r="BC108" s="212" t="e">
        <f ca="1">IF(BC$3="分類不明", 計算_移輸出入額!$BG109, BC$133*計算_投入係数表!BC108)</f>
        <v>#DIV/0!</v>
      </c>
      <c r="BD108" s="212" t="e">
        <f ca="1">IF(BD$3="分類不明", 計算_移輸出入額!$BG109, BD$133*計算_投入係数表!BD108)</f>
        <v>#DIV/0!</v>
      </c>
      <c r="BE108" s="212" t="e">
        <f ca="1">IF(BE$3="分類不明", 計算_移輸出入額!$BG109, BE$133*計算_投入係数表!BE108)</f>
        <v>#DIV/0!</v>
      </c>
      <c r="BF108" s="212" t="e">
        <f ca="1">IF(BF$3="分類不明", 計算_移輸出入額!$BG109, BF$133*計算_投入係数表!BF108)</f>
        <v>#DIV/0!</v>
      </c>
      <c r="BG108" s="212" t="e">
        <f ca="1">IF(BG$3="分類不明", 計算_移輸出入額!$BG109, BG$133*計算_投入係数表!BG108)</f>
        <v>#DIV/0!</v>
      </c>
      <c r="BH108" s="212" t="e">
        <f ca="1">IF(BH$3="分類不明", 計算_移輸出入額!$BG109, BH$133*計算_投入係数表!BH108)</f>
        <v>#DIV/0!</v>
      </c>
      <c r="BI108" s="212" t="e">
        <f ca="1">IF(BI$3="分類不明", 計算_移輸出入額!$BG109, BI$133*計算_投入係数表!BI108)</f>
        <v>#DIV/0!</v>
      </c>
      <c r="BJ108" s="212" t="e">
        <f ca="1">IF(BJ$3="分類不明", 計算_移輸出入額!$BG109, BJ$133*計算_投入係数表!BJ108)</f>
        <v>#DIV/0!</v>
      </c>
      <c r="BK108" s="212" t="e">
        <f ca="1">IF(BK$3="分類不明", 計算_移輸出入額!$BG109, BK$133*計算_投入係数表!BK108)</f>
        <v>#DIV/0!</v>
      </c>
      <c r="BL108" s="212" t="e">
        <f ca="1">IF(BL$3="分類不明", 計算_移輸出入額!$BG109, BL$133*計算_投入係数表!BL108)</f>
        <v>#DIV/0!</v>
      </c>
      <c r="BM108" s="212" t="e">
        <f ca="1">IF(BM$3="分類不明", 計算_移輸出入額!$BG109, BM$133*計算_投入係数表!BM108)</f>
        <v>#DIV/0!</v>
      </c>
      <c r="BN108" s="212" t="e">
        <f ca="1">IF(BN$3="分類不明", 計算_移輸出入額!$BG109, BN$133*計算_投入係数表!BN108)</f>
        <v>#DIV/0!</v>
      </c>
      <c r="BO108" s="212" t="e">
        <f ca="1">IF(BO$3="分類不明", 計算_移輸出入額!$BG109, BO$133*計算_投入係数表!BO108)</f>
        <v>#DIV/0!</v>
      </c>
      <c r="BP108" s="212" t="e">
        <f ca="1">IF(BP$3="分類不明", 計算_移輸出入額!$BG109, BP$133*計算_投入係数表!BP108)</f>
        <v>#DIV/0!</v>
      </c>
      <c r="BQ108" s="212" t="e">
        <f ca="1">IF(BQ$3="分類不明", 計算_移輸出入額!$BG109, BQ$133*計算_投入係数表!BQ108)</f>
        <v>#DIV/0!</v>
      </c>
      <c r="BR108" s="212" t="e">
        <f ca="1">IF(BR$3="分類不明", 計算_移輸出入額!$BG109, BR$133*計算_投入係数表!BR108)</f>
        <v>#DIV/0!</v>
      </c>
      <c r="BS108" s="212" t="e">
        <f ca="1">IF(BS$3="分類不明", 計算_移輸出入額!$BG109, BS$133*計算_投入係数表!BS108)</f>
        <v>#DIV/0!</v>
      </c>
      <c r="BT108" s="212" t="e">
        <f ca="1">IF(BT$3="分類不明", 計算_移輸出入額!$BG109, BT$133*計算_投入係数表!BT108)</f>
        <v>#DIV/0!</v>
      </c>
      <c r="BU108" s="212" t="e">
        <f ca="1">IF(BU$3="分類不明", 計算_移輸出入額!$BG109, BU$133*計算_投入係数表!BU108)</f>
        <v>#DIV/0!</v>
      </c>
      <c r="BV108" s="212" t="e">
        <f ca="1">IF(BV$3="分類不明", 計算_移輸出入額!$BG109, BV$133*計算_投入係数表!BV108)</f>
        <v>#DIV/0!</v>
      </c>
      <c r="BW108" s="212" t="e">
        <f ca="1">IF(BW$3="分類不明", 計算_移輸出入額!$BG109, BW$133*計算_投入係数表!BW108)</f>
        <v>#DIV/0!</v>
      </c>
      <c r="BX108" s="212" t="e">
        <f ca="1">IF(BX$3="分類不明", 計算_移輸出入額!$BG109, BX$133*計算_投入係数表!BX108)</f>
        <v>#DIV/0!</v>
      </c>
      <c r="BY108" s="212" t="e">
        <f ca="1">IF(BY$3="分類不明", 計算_移輸出入額!$BG109, BY$133*計算_投入係数表!BY108)</f>
        <v>#DIV/0!</v>
      </c>
      <c r="BZ108" s="212" t="e">
        <f ca="1">IF(BZ$3="分類不明", 計算_移輸出入額!$BG109, BZ$133*計算_投入係数表!BZ108)</f>
        <v>#DIV/0!</v>
      </c>
      <c r="CA108" s="212" t="e">
        <f ca="1">IF(CA$3="分類不明", 計算_移輸出入額!$BG109, CA$133*計算_投入係数表!CA108)</f>
        <v>#DIV/0!</v>
      </c>
      <c r="CB108" s="212" t="e">
        <f ca="1">IF(CB$3="分類不明", 計算_移輸出入額!$BG109, CB$133*計算_投入係数表!CB108)</f>
        <v>#DIV/0!</v>
      </c>
      <c r="CC108" s="212" t="e">
        <f ca="1">IF(CC$3="分類不明", 計算_移輸出入額!$BG109, CC$133*計算_投入係数表!CC108)</f>
        <v>#DIV/0!</v>
      </c>
      <c r="CD108" s="212" t="e">
        <f ca="1">IF(CD$3="分類不明", 計算_移輸出入額!$BG109, CD$133*計算_投入係数表!CD108)</f>
        <v>#DIV/0!</v>
      </c>
      <c r="CE108" s="212" t="e">
        <f ca="1">IF(CE$3="分類不明", 計算_移輸出入額!$BG109, CE$133*計算_投入係数表!CE108)</f>
        <v>#DIV/0!</v>
      </c>
      <c r="CF108" s="212" t="e">
        <f ca="1">IF(CF$3="分類不明", 計算_移輸出入額!$BG109, CF$133*計算_投入係数表!CF108)</f>
        <v>#DIV/0!</v>
      </c>
      <c r="CG108" s="212" t="e">
        <f ca="1">IF(CG$3="分類不明", 計算_移輸出入額!$BG109, CG$133*計算_投入係数表!CG108)</f>
        <v>#DIV/0!</v>
      </c>
      <c r="CH108" s="212" t="e">
        <f ca="1">IF(CH$3="分類不明", 計算_移輸出入額!$BG109, CH$133*計算_投入係数表!CH108)</f>
        <v>#DIV/0!</v>
      </c>
      <c r="CI108" s="212" t="e">
        <f ca="1">IF(CI$3="分類不明", 計算_移輸出入額!$BG109, CI$133*計算_投入係数表!CI108)</f>
        <v>#DIV/0!</v>
      </c>
      <c r="CJ108" s="212" t="e">
        <f ca="1">IF(CJ$3="分類不明", 計算_移輸出入額!$BG109, CJ$133*計算_投入係数表!CJ108)</f>
        <v>#DIV/0!</v>
      </c>
      <c r="CK108" s="212" t="e">
        <f ca="1">IF(CK$3="分類不明", 計算_移輸出入額!$BG109, CK$133*計算_投入係数表!CK108)</f>
        <v>#DIV/0!</v>
      </c>
      <c r="CL108" s="212" t="e">
        <f ca="1">IF(CL$3="分類不明", 計算_移輸出入額!$BG109, CL$133*計算_投入係数表!CL108)</f>
        <v>#DIV/0!</v>
      </c>
      <c r="CM108" s="212" t="e">
        <f ca="1">IF(CM$3="分類不明", 計算_移輸出入額!$BG109, CM$133*計算_投入係数表!CM108)</f>
        <v>#DIV/0!</v>
      </c>
      <c r="CN108" s="212" t="e">
        <f ca="1">IF(CN$3="分類不明", 計算_移輸出入額!$BG109, CN$133*計算_投入係数表!CN108)</f>
        <v>#DIV/0!</v>
      </c>
      <c r="CO108" s="212" t="e">
        <f ca="1">IF(CO$3="分類不明", 計算_移輸出入額!$BG109, CO$133*計算_投入係数表!CO108)</f>
        <v>#DIV/0!</v>
      </c>
      <c r="CP108" s="212" t="e">
        <f ca="1">IF(CP$3="分類不明", 計算_移輸出入額!$BG109, CP$133*計算_投入係数表!CP108)</f>
        <v>#DIV/0!</v>
      </c>
      <c r="CQ108" s="212" t="e">
        <f ca="1">IF(CQ$3="分類不明", 計算_移輸出入額!$BG109, CQ$133*計算_投入係数表!CQ108)</f>
        <v>#DIV/0!</v>
      </c>
      <c r="CR108" s="212" t="e">
        <f ca="1">IF(CR$3="分類不明", 計算_移輸出入額!$BG109, CR$133*計算_投入係数表!CR108)</f>
        <v>#DIV/0!</v>
      </c>
      <c r="CS108" s="212" t="e">
        <f ca="1">IF(CS$3="分類不明", 計算_移輸出入額!$BG109, CS$133*計算_投入係数表!CS108)</f>
        <v>#DIV/0!</v>
      </c>
      <c r="CT108" s="212" t="e">
        <f ca="1">IF(CT$3="分類不明", 計算_移輸出入額!$BG109, CT$133*計算_投入係数表!CT108)</f>
        <v>#DIV/0!</v>
      </c>
      <c r="CU108" s="212" t="e">
        <f ca="1">IF(CU$3="分類不明", 計算_移輸出入額!$BG109, CU$133*計算_投入係数表!CU108)</f>
        <v>#DIV/0!</v>
      </c>
      <c r="CV108" s="212" t="e">
        <f ca="1">IF(CV$3="分類不明", 計算_移輸出入額!$BG109, CV$133*計算_投入係数表!CV108)</f>
        <v>#DIV/0!</v>
      </c>
      <c r="CW108" s="212" t="e">
        <f ca="1">IF(CW$3="分類不明", 計算_移輸出入額!$BG109, CW$133*計算_投入係数表!CW108)</f>
        <v>#DIV/0!</v>
      </c>
      <c r="CX108" s="212" t="e">
        <f ca="1">IF(CX$3="分類不明", 計算_移輸出入額!$BG109, CX$133*計算_投入係数表!CX108)</f>
        <v>#DIV/0!</v>
      </c>
      <c r="CY108" s="212" t="e">
        <f ca="1">IF(CY$3="分類不明", 計算_移輸出入額!$BG109, CY$133*計算_投入係数表!CY108)</f>
        <v>#DIV/0!</v>
      </c>
      <c r="CZ108" s="212" t="e">
        <f ca="1">IF(CZ$3="分類不明", 計算_移輸出入額!$BG109, CZ$133*計算_投入係数表!CZ108)</f>
        <v>#DIV/0!</v>
      </c>
      <c r="DA108" s="212" t="e">
        <f ca="1">IF(DA$3="分類不明", 計算_移輸出入額!$BG109, DA$133*計算_投入係数表!DA108)</f>
        <v>#DIV/0!</v>
      </c>
      <c r="DB108" s="212" t="e">
        <f ca="1">IF(DB$3="分類不明", 計算_移輸出入額!$BG109, DB$133*計算_投入係数表!DB108)</f>
        <v>#DIV/0!</v>
      </c>
      <c r="DC108" s="212" t="e">
        <f ca="1">IF(DC$3="分類不明", 計算_移輸出入額!$BG109, DC$133*計算_投入係数表!DC108)</f>
        <v>#DIV/0!</v>
      </c>
      <c r="DD108" s="212" t="e">
        <f ca="1">IF(DD$3="分類不明", 計算_移輸出入額!$BG109, DD$133*計算_投入係数表!DD108)</f>
        <v>#DIV/0!</v>
      </c>
      <c r="DE108" s="212" t="e">
        <f ca="1">IF(DE$3="分類不明", 計算_移輸出入額!$BG109, DE$133*計算_投入係数表!DE108)</f>
        <v>#DIV/0!</v>
      </c>
      <c r="DF108" s="212" t="e">
        <f ca="1">IF(DF$3="分類不明", 計算_移輸出入額!$BG109, DF$133*計算_投入係数表!DF108)</f>
        <v>#DIV/0!</v>
      </c>
      <c r="DG108" s="212" t="e">
        <f ca="1">IF(DG$3="分類不明", 計算_移輸出入額!$BG109, DG$133*計算_投入係数表!DG108)</f>
        <v>#DIV/0!</v>
      </c>
      <c r="DH108" s="212" t="e">
        <f ca="1">IF(DH$3="分類不明", 計算_移輸出入額!$BG109, DH$133*計算_投入係数表!DH108)</f>
        <v>#DIV/0!</v>
      </c>
      <c r="DI108" s="212" t="e">
        <f ca="1">IF(DI$3="分類不明", 計算_移輸出入額!$BG109, DI$133*計算_投入係数表!DI108)</f>
        <v>#DIV/0!</v>
      </c>
      <c r="DJ108" s="212" t="e">
        <f ca="1">IF(DJ$3="分類不明", 計算_移輸出入額!$BG109, DJ$133*計算_投入係数表!DJ108)</f>
        <v>#DIV/0!</v>
      </c>
      <c r="DK108" s="212" t="e">
        <f ca="1">IF(DK$3="分類不明", 計算_移輸出入額!$BG109, DK$133*計算_投入係数表!DK108)</f>
        <v>#DIV/0!</v>
      </c>
      <c r="DL108" s="212" t="e">
        <f ca="1">IF(DL$3="分類不明", 計算_移輸出入額!$BG109, DL$133*計算_投入係数表!DL108)</f>
        <v>#DIV/0!</v>
      </c>
      <c r="DM108" s="212" t="e">
        <f ca="1">IF(DM$3="分類不明", 計算_移輸出入額!$BG109, DM$133*計算_投入係数表!DM108)</f>
        <v>#DIV/0!</v>
      </c>
      <c r="DN108" s="212" t="e">
        <f ca="1">IF(DN$3="分類不明", 計算_移輸出入額!$BG109, DN$133*計算_投入係数表!DN108)</f>
        <v>#DIV/0!</v>
      </c>
      <c r="DO108" s="212" t="e">
        <f ca="1">IF(DO$3="分類不明", 計算_移輸出入額!$BG109, DO$133*計算_投入係数表!DO108)</f>
        <v>#DIV/0!</v>
      </c>
      <c r="DP108" s="212" t="e">
        <f ca="1">IF(DP$3="分類不明", 計算_移輸出入額!$BG109, DP$133*計算_投入係数表!DP108)</f>
        <v>#DIV/0!</v>
      </c>
      <c r="DQ108" s="212" t="e">
        <f ca="1">IF(DQ$3="分類不明", 計算_移輸出入額!$BG109, DQ$133*計算_投入係数表!DQ108)</f>
        <v>#DIV/0!</v>
      </c>
      <c r="DR108" s="212" t="e">
        <f ca="1">IF(DR$3="分類不明", 計算_移輸出入額!$BG109, DR$133*計算_投入係数表!DR108)</f>
        <v>#DIV/0!</v>
      </c>
      <c r="DS108" s="212" t="e">
        <f ca="1">IF(DS$3="分類不明", 計算_移輸出入額!$BG109, DS$133*計算_投入係数表!DS108)</f>
        <v>#DIV/0!</v>
      </c>
      <c r="DT108" s="213">
        <f t="shared" ca="1" si="7"/>
        <v>0</v>
      </c>
      <c r="DU108" s="214">
        <f>計算_基本取引表_調整前!DU108</f>
        <v>0</v>
      </c>
      <c r="DV108" s="214">
        <f>IF($C108="分類不明", 計算_基本取引表_調整前!DV108+_xlfn.AGGREGATE(9,6,計算_移輸出入額!$BF$5:$BF$124), 計算_基本取引表_調整前!DV108)</f>
        <v>0</v>
      </c>
      <c r="DW108" s="214">
        <f>計算_基本取引表_調整前!DW108</f>
        <v>0</v>
      </c>
      <c r="DX108" s="214">
        <f>計算_基本取引表_調整前!DX108</f>
        <v>0</v>
      </c>
      <c r="DY108" s="214">
        <f>計算_基本取引表_調整前!DY108</f>
        <v>0</v>
      </c>
      <c r="DZ108" s="214">
        <f>計算_基本取引表_調整前!DZ108</f>
        <v>0</v>
      </c>
      <c r="EA108" s="214" t="e">
        <f>計算_基本取引表_調整前!EA108</f>
        <v>#DIV/0!</v>
      </c>
      <c r="EB108" s="735">
        <f ca="1">IFERROR(SUMIF(振分, $C108, 入力_北海道基本取引表!EB$4:EB$124)*($EE108/SUMIF(振分, $C108, 入力_北海道基本取引表!$EG$4:$EG$107)), 0)</f>
        <v>0</v>
      </c>
      <c r="EC108" s="215" t="e">
        <f t="shared" si="8"/>
        <v>#DIV/0!</v>
      </c>
      <c r="ED108" s="216" t="e">
        <f t="shared" ca="1" si="9"/>
        <v>#DIV/0!</v>
      </c>
      <c r="EE108" s="214" t="e">
        <f ca="1"/>
        <v>#DIV/0!</v>
      </c>
      <c r="EF108" s="216" t="e">
        <f t="shared" ca="1" si="10"/>
        <v>#DIV/0!</v>
      </c>
      <c r="EG108" s="216" t="e">
        <f t="shared" ca="1" si="6"/>
        <v>#DIV/0!</v>
      </c>
      <c r="EH108" s="214" t="e">
        <f ca="1"/>
        <v>#DIV/0!</v>
      </c>
      <c r="EI108" s="216" t="e">
        <f t="shared" ca="1" si="11"/>
        <v>#DIV/0!</v>
      </c>
      <c r="EJ108" s="216" t="e">
        <f ca="1"/>
        <v>#DIV/0!</v>
      </c>
      <c r="EK108" s="215"/>
    </row>
    <row r="109" spans="2:141" s="6" customFormat="1" ht="15.75" hidden="1" customHeight="1" x14ac:dyDescent="0.25">
      <c r="B109" s="53">
        <v>106</v>
      </c>
      <c r="C109" s="192" t="str">
        <v>-</v>
      </c>
      <c r="D109" s="211">
        <f ca="1">IF(D$3="分類不明", 計算_移輸出入額!$BG110, D$133*計算_投入係数表!D109)</f>
        <v>0</v>
      </c>
      <c r="E109" s="212">
        <f ca="1">IF(E$3="分類不明", 計算_移輸出入額!$BG110, E$133*計算_投入係数表!E109)</f>
        <v>0</v>
      </c>
      <c r="F109" s="212">
        <f ca="1">IF(F$3="分類不明", 計算_移輸出入額!$BG110, F$133*計算_投入係数表!F109)</f>
        <v>0</v>
      </c>
      <c r="G109" s="212">
        <f ca="1">IF(G$3="分類不明", 計算_移輸出入額!$BG110, G$133*計算_投入係数表!G109)</f>
        <v>0</v>
      </c>
      <c r="H109" s="212">
        <f ca="1">IF(H$3="分類不明", 計算_移輸出入額!$BG110, H$133*計算_投入係数表!H109)</f>
        <v>0</v>
      </c>
      <c r="I109" s="212">
        <f ca="1">IF(I$3="分類不明", 計算_移輸出入額!$BG110, I$133*計算_投入係数表!I109)</f>
        <v>0</v>
      </c>
      <c r="J109" s="212">
        <f ca="1">IF(J$3="分類不明", 計算_移輸出入額!$BG110, J$133*計算_投入係数表!J109)</f>
        <v>0</v>
      </c>
      <c r="K109" s="212">
        <f ca="1">IF(K$3="分類不明", 計算_移輸出入額!$BG110, K$133*計算_投入係数表!K109)</f>
        <v>0</v>
      </c>
      <c r="L109" s="212">
        <f ca="1">IF(L$3="分類不明", 計算_移輸出入額!$BG110, L$133*計算_投入係数表!L109)</f>
        <v>0</v>
      </c>
      <c r="M109" s="212">
        <f ca="1">IF(M$3="分類不明", 計算_移輸出入額!$BG110, M$133*計算_投入係数表!M109)</f>
        <v>0</v>
      </c>
      <c r="N109" s="212">
        <f ca="1">IF(N$3="分類不明", 計算_移輸出入額!$BG110, N$133*計算_投入係数表!N109)</f>
        <v>0</v>
      </c>
      <c r="O109" s="212">
        <f ca="1">IF(O$3="分類不明", 計算_移輸出入額!$BG110, O$133*計算_投入係数表!O109)</f>
        <v>0</v>
      </c>
      <c r="P109" s="212" t="e">
        <f ca="1">IF(P$3="分類不明", 計算_移輸出入額!$BG110, P$133*計算_投入係数表!P109)</f>
        <v>#DIV/0!</v>
      </c>
      <c r="Q109" s="212" t="e">
        <f ca="1">IF(Q$3="分類不明", 計算_移輸出入額!$BG110, Q$133*計算_投入係数表!Q109)</f>
        <v>#DIV/0!</v>
      </c>
      <c r="R109" s="212" t="e">
        <f ca="1">IF(R$3="分類不明", 計算_移輸出入額!$BG110, R$133*計算_投入係数表!R109)</f>
        <v>#DIV/0!</v>
      </c>
      <c r="S109" s="212" t="e">
        <f ca="1">IF(S$3="分類不明", 計算_移輸出入額!$BG110, S$133*計算_投入係数表!S109)</f>
        <v>#DIV/0!</v>
      </c>
      <c r="T109" s="212" t="e">
        <f ca="1">IF(T$3="分類不明", 計算_移輸出入額!$BG110, T$133*計算_投入係数表!T109)</f>
        <v>#DIV/0!</v>
      </c>
      <c r="U109" s="212" t="e">
        <f ca="1">IF(U$3="分類不明", 計算_移輸出入額!$BG110, U$133*計算_投入係数表!U109)</f>
        <v>#DIV/0!</v>
      </c>
      <c r="V109" s="212" t="e">
        <f ca="1">IF(V$3="分類不明", 計算_移輸出入額!$BG110, V$133*計算_投入係数表!V109)</f>
        <v>#DIV/0!</v>
      </c>
      <c r="W109" s="212" t="e">
        <f ca="1">IF(W$3="分類不明", 計算_移輸出入額!$BG110, W$133*計算_投入係数表!W109)</f>
        <v>#DIV/0!</v>
      </c>
      <c r="X109" s="212" t="e">
        <f ca="1">IF(X$3="分類不明", 計算_移輸出入額!$BG110, X$133*計算_投入係数表!X109)</f>
        <v>#DIV/0!</v>
      </c>
      <c r="Y109" s="212" t="e">
        <f ca="1">IF(Y$3="分類不明", 計算_移輸出入額!$BG110, Y$133*計算_投入係数表!Y109)</f>
        <v>#DIV/0!</v>
      </c>
      <c r="Z109" s="212" t="e">
        <f ca="1">IF(Z$3="分類不明", 計算_移輸出入額!$BG110, Z$133*計算_投入係数表!Z109)</f>
        <v>#DIV/0!</v>
      </c>
      <c r="AA109" s="212" t="e">
        <f ca="1">IF(AA$3="分類不明", 計算_移輸出入額!$BG110, AA$133*計算_投入係数表!AA109)</f>
        <v>#DIV/0!</v>
      </c>
      <c r="AB109" s="212" t="e">
        <f ca="1">IF(AB$3="分類不明", 計算_移輸出入額!$BG110, AB$133*計算_投入係数表!AB109)</f>
        <v>#DIV/0!</v>
      </c>
      <c r="AC109" s="212" t="e">
        <f ca="1">IF(AC$3="分類不明", 計算_移輸出入額!$BG110, AC$133*計算_投入係数表!AC109)</f>
        <v>#DIV/0!</v>
      </c>
      <c r="AD109" s="212" t="e">
        <f ca="1">IF(AD$3="分類不明", 計算_移輸出入額!$BG110, AD$133*計算_投入係数表!AD109)</f>
        <v>#DIV/0!</v>
      </c>
      <c r="AE109" s="212" t="e">
        <f ca="1">IF(AE$3="分類不明", 計算_移輸出入額!$BG110, AE$133*計算_投入係数表!AE109)</f>
        <v>#DIV/0!</v>
      </c>
      <c r="AF109" s="212" t="e">
        <f ca="1">IF(AF$3="分類不明", 計算_移輸出入額!$BG110, AF$133*計算_投入係数表!AF109)</f>
        <v>#DIV/0!</v>
      </c>
      <c r="AG109" s="212" t="e">
        <f ca="1">IF(AG$3="分類不明", 計算_移輸出入額!$BG110, AG$133*計算_投入係数表!AG109)</f>
        <v>#DIV/0!</v>
      </c>
      <c r="AH109" s="212" t="e">
        <f ca="1">IF(AH$3="分類不明", 計算_移輸出入額!$BG110, AH$133*計算_投入係数表!AH109)</f>
        <v>#DIV/0!</v>
      </c>
      <c r="AI109" s="212" t="e">
        <f ca="1">IF(AI$3="分類不明", 計算_移輸出入額!$BG110, AI$133*計算_投入係数表!AI109)</f>
        <v>#DIV/0!</v>
      </c>
      <c r="AJ109" s="212" t="e">
        <f ca="1">IF(AJ$3="分類不明", 計算_移輸出入額!$BG110, AJ$133*計算_投入係数表!AJ109)</f>
        <v>#DIV/0!</v>
      </c>
      <c r="AK109" s="212" t="e">
        <f ca="1">IF(AK$3="分類不明", 計算_移輸出入額!$BG110, AK$133*計算_投入係数表!AK109)</f>
        <v>#DIV/0!</v>
      </c>
      <c r="AL109" s="212" t="e">
        <f ca="1">IF(AL$3="分類不明", 計算_移輸出入額!$BG110, AL$133*計算_投入係数表!AL109)</f>
        <v>#DIV/0!</v>
      </c>
      <c r="AM109" s="212" t="e">
        <f ca="1">IF(AM$3="分類不明", 計算_移輸出入額!$BG110, AM$133*計算_投入係数表!AM109)</f>
        <v>#DIV/0!</v>
      </c>
      <c r="AN109" s="212" t="e">
        <f ca="1">IF(AN$3="分類不明", 計算_移輸出入額!$BG110, AN$133*計算_投入係数表!AN109)</f>
        <v>#DIV/0!</v>
      </c>
      <c r="AO109" s="212" t="e">
        <f ca="1">IF(AO$3="分類不明", 計算_移輸出入額!$BG110, AO$133*計算_投入係数表!AO109)</f>
        <v>#DIV/0!</v>
      </c>
      <c r="AP109" s="212" t="e">
        <f ca="1">IF(AP$3="分類不明", 計算_移輸出入額!$BG110, AP$133*計算_投入係数表!AP109)</f>
        <v>#DIV/0!</v>
      </c>
      <c r="AQ109" s="212" t="e">
        <f ca="1">IF(AQ$3="分類不明", 計算_移輸出入額!$BG110, AQ$133*計算_投入係数表!AQ109)</f>
        <v>#DIV/0!</v>
      </c>
      <c r="AR109" s="212" t="e">
        <f ca="1">IF(AR$3="分類不明", 計算_移輸出入額!$BG110, AR$133*計算_投入係数表!AR109)</f>
        <v>#DIV/0!</v>
      </c>
      <c r="AS109" s="212" t="e">
        <f ca="1">IF(AS$3="分類不明", 計算_移輸出入額!$BG110, AS$133*計算_投入係数表!AS109)</f>
        <v>#DIV/0!</v>
      </c>
      <c r="AT109" s="212" t="e">
        <f ca="1">IF(AT$3="分類不明", 計算_移輸出入額!$BG110, AT$133*計算_投入係数表!AT109)</f>
        <v>#DIV/0!</v>
      </c>
      <c r="AU109" s="212" t="e">
        <f ca="1">IF(AU$3="分類不明", 計算_移輸出入額!$BG110, AU$133*計算_投入係数表!AU109)</f>
        <v>#DIV/0!</v>
      </c>
      <c r="AV109" s="212" t="e">
        <f ca="1">IF(AV$3="分類不明", 計算_移輸出入額!$BG110, AV$133*計算_投入係数表!AV109)</f>
        <v>#DIV/0!</v>
      </c>
      <c r="AW109" s="212" t="e">
        <f ca="1">IF(AW$3="分類不明", 計算_移輸出入額!$BG110, AW$133*計算_投入係数表!AW109)</f>
        <v>#DIV/0!</v>
      </c>
      <c r="AX109" s="212" t="e">
        <f ca="1">IF(AX$3="分類不明", 計算_移輸出入額!$BG110, AX$133*計算_投入係数表!AX109)</f>
        <v>#DIV/0!</v>
      </c>
      <c r="AY109" s="212" t="e">
        <f ca="1">IF(AY$3="分類不明", 計算_移輸出入額!$BG110, AY$133*計算_投入係数表!AY109)</f>
        <v>#DIV/0!</v>
      </c>
      <c r="AZ109" s="212" t="e">
        <f ca="1">IF(AZ$3="分類不明", 計算_移輸出入額!$BG110, AZ$133*計算_投入係数表!AZ109)</f>
        <v>#DIV/0!</v>
      </c>
      <c r="BA109" s="212" t="e">
        <f ca="1">IF(BA$3="分類不明", 計算_移輸出入額!$BG110, BA$133*計算_投入係数表!BA109)</f>
        <v>#DIV/0!</v>
      </c>
      <c r="BB109" s="212" t="e">
        <f ca="1">IF(BB$3="分類不明", 計算_移輸出入額!$BG110, BB$133*計算_投入係数表!BB109)</f>
        <v>#DIV/0!</v>
      </c>
      <c r="BC109" s="212" t="e">
        <f ca="1">IF(BC$3="分類不明", 計算_移輸出入額!$BG110, BC$133*計算_投入係数表!BC109)</f>
        <v>#DIV/0!</v>
      </c>
      <c r="BD109" s="212" t="e">
        <f ca="1">IF(BD$3="分類不明", 計算_移輸出入額!$BG110, BD$133*計算_投入係数表!BD109)</f>
        <v>#DIV/0!</v>
      </c>
      <c r="BE109" s="212" t="e">
        <f ca="1">IF(BE$3="分類不明", 計算_移輸出入額!$BG110, BE$133*計算_投入係数表!BE109)</f>
        <v>#DIV/0!</v>
      </c>
      <c r="BF109" s="212" t="e">
        <f ca="1">IF(BF$3="分類不明", 計算_移輸出入額!$BG110, BF$133*計算_投入係数表!BF109)</f>
        <v>#DIV/0!</v>
      </c>
      <c r="BG109" s="212" t="e">
        <f ca="1">IF(BG$3="分類不明", 計算_移輸出入額!$BG110, BG$133*計算_投入係数表!BG109)</f>
        <v>#DIV/0!</v>
      </c>
      <c r="BH109" s="212" t="e">
        <f ca="1">IF(BH$3="分類不明", 計算_移輸出入額!$BG110, BH$133*計算_投入係数表!BH109)</f>
        <v>#DIV/0!</v>
      </c>
      <c r="BI109" s="212" t="e">
        <f ca="1">IF(BI$3="分類不明", 計算_移輸出入額!$BG110, BI$133*計算_投入係数表!BI109)</f>
        <v>#DIV/0!</v>
      </c>
      <c r="BJ109" s="212" t="e">
        <f ca="1">IF(BJ$3="分類不明", 計算_移輸出入額!$BG110, BJ$133*計算_投入係数表!BJ109)</f>
        <v>#DIV/0!</v>
      </c>
      <c r="BK109" s="212" t="e">
        <f ca="1">IF(BK$3="分類不明", 計算_移輸出入額!$BG110, BK$133*計算_投入係数表!BK109)</f>
        <v>#DIV/0!</v>
      </c>
      <c r="BL109" s="212" t="e">
        <f ca="1">IF(BL$3="分類不明", 計算_移輸出入額!$BG110, BL$133*計算_投入係数表!BL109)</f>
        <v>#DIV/0!</v>
      </c>
      <c r="BM109" s="212" t="e">
        <f ca="1">IF(BM$3="分類不明", 計算_移輸出入額!$BG110, BM$133*計算_投入係数表!BM109)</f>
        <v>#DIV/0!</v>
      </c>
      <c r="BN109" s="212" t="e">
        <f ca="1">IF(BN$3="分類不明", 計算_移輸出入額!$BG110, BN$133*計算_投入係数表!BN109)</f>
        <v>#DIV/0!</v>
      </c>
      <c r="BO109" s="212" t="e">
        <f ca="1">IF(BO$3="分類不明", 計算_移輸出入額!$BG110, BO$133*計算_投入係数表!BO109)</f>
        <v>#DIV/0!</v>
      </c>
      <c r="BP109" s="212" t="e">
        <f ca="1">IF(BP$3="分類不明", 計算_移輸出入額!$BG110, BP$133*計算_投入係数表!BP109)</f>
        <v>#DIV/0!</v>
      </c>
      <c r="BQ109" s="212" t="e">
        <f ca="1">IF(BQ$3="分類不明", 計算_移輸出入額!$BG110, BQ$133*計算_投入係数表!BQ109)</f>
        <v>#DIV/0!</v>
      </c>
      <c r="BR109" s="212" t="e">
        <f ca="1">IF(BR$3="分類不明", 計算_移輸出入額!$BG110, BR$133*計算_投入係数表!BR109)</f>
        <v>#DIV/0!</v>
      </c>
      <c r="BS109" s="212" t="e">
        <f ca="1">IF(BS$3="分類不明", 計算_移輸出入額!$BG110, BS$133*計算_投入係数表!BS109)</f>
        <v>#DIV/0!</v>
      </c>
      <c r="BT109" s="212" t="e">
        <f ca="1">IF(BT$3="分類不明", 計算_移輸出入額!$BG110, BT$133*計算_投入係数表!BT109)</f>
        <v>#DIV/0!</v>
      </c>
      <c r="BU109" s="212" t="e">
        <f ca="1">IF(BU$3="分類不明", 計算_移輸出入額!$BG110, BU$133*計算_投入係数表!BU109)</f>
        <v>#DIV/0!</v>
      </c>
      <c r="BV109" s="212" t="e">
        <f ca="1">IF(BV$3="分類不明", 計算_移輸出入額!$BG110, BV$133*計算_投入係数表!BV109)</f>
        <v>#DIV/0!</v>
      </c>
      <c r="BW109" s="212" t="e">
        <f ca="1">IF(BW$3="分類不明", 計算_移輸出入額!$BG110, BW$133*計算_投入係数表!BW109)</f>
        <v>#DIV/0!</v>
      </c>
      <c r="BX109" s="212" t="e">
        <f ca="1">IF(BX$3="分類不明", 計算_移輸出入額!$BG110, BX$133*計算_投入係数表!BX109)</f>
        <v>#DIV/0!</v>
      </c>
      <c r="BY109" s="212" t="e">
        <f ca="1">IF(BY$3="分類不明", 計算_移輸出入額!$BG110, BY$133*計算_投入係数表!BY109)</f>
        <v>#DIV/0!</v>
      </c>
      <c r="BZ109" s="212" t="e">
        <f ca="1">IF(BZ$3="分類不明", 計算_移輸出入額!$BG110, BZ$133*計算_投入係数表!BZ109)</f>
        <v>#DIV/0!</v>
      </c>
      <c r="CA109" s="212" t="e">
        <f ca="1">IF(CA$3="分類不明", 計算_移輸出入額!$BG110, CA$133*計算_投入係数表!CA109)</f>
        <v>#DIV/0!</v>
      </c>
      <c r="CB109" s="212" t="e">
        <f ca="1">IF(CB$3="分類不明", 計算_移輸出入額!$BG110, CB$133*計算_投入係数表!CB109)</f>
        <v>#DIV/0!</v>
      </c>
      <c r="CC109" s="212" t="e">
        <f ca="1">IF(CC$3="分類不明", 計算_移輸出入額!$BG110, CC$133*計算_投入係数表!CC109)</f>
        <v>#DIV/0!</v>
      </c>
      <c r="CD109" s="212" t="e">
        <f ca="1">IF(CD$3="分類不明", 計算_移輸出入額!$BG110, CD$133*計算_投入係数表!CD109)</f>
        <v>#DIV/0!</v>
      </c>
      <c r="CE109" s="212" t="e">
        <f ca="1">IF(CE$3="分類不明", 計算_移輸出入額!$BG110, CE$133*計算_投入係数表!CE109)</f>
        <v>#DIV/0!</v>
      </c>
      <c r="CF109" s="212" t="e">
        <f ca="1">IF(CF$3="分類不明", 計算_移輸出入額!$BG110, CF$133*計算_投入係数表!CF109)</f>
        <v>#DIV/0!</v>
      </c>
      <c r="CG109" s="212" t="e">
        <f ca="1">IF(CG$3="分類不明", 計算_移輸出入額!$BG110, CG$133*計算_投入係数表!CG109)</f>
        <v>#DIV/0!</v>
      </c>
      <c r="CH109" s="212" t="e">
        <f ca="1">IF(CH$3="分類不明", 計算_移輸出入額!$BG110, CH$133*計算_投入係数表!CH109)</f>
        <v>#DIV/0!</v>
      </c>
      <c r="CI109" s="212" t="e">
        <f ca="1">IF(CI$3="分類不明", 計算_移輸出入額!$BG110, CI$133*計算_投入係数表!CI109)</f>
        <v>#DIV/0!</v>
      </c>
      <c r="CJ109" s="212" t="e">
        <f ca="1">IF(CJ$3="分類不明", 計算_移輸出入額!$BG110, CJ$133*計算_投入係数表!CJ109)</f>
        <v>#DIV/0!</v>
      </c>
      <c r="CK109" s="212" t="e">
        <f ca="1">IF(CK$3="分類不明", 計算_移輸出入額!$BG110, CK$133*計算_投入係数表!CK109)</f>
        <v>#DIV/0!</v>
      </c>
      <c r="CL109" s="212" t="e">
        <f ca="1">IF(CL$3="分類不明", 計算_移輸出入額!$BG110, CL$133*計算_投入係数表!CL109)</f>
        <v>#DIV/0!</v>
      </c>
      <c r="CM109" s="212" t="e">
        <f ca="1">IF(CM$3="分類不明", 計算_移輸出入額!$BG110, CM$133*計算_投入係数表!CM109)</f>
        <v>#DIV/0!</v>
      </c>
      <c r="CN109" s="212" t="e">
        <f ca="1">IF(CN$3="分類不明", 計算_移輸出入額!$BG110, CN$133*計算_投入係数表!CN109)</f>
        <v>#DIV/0!</v>
      </c>
      <c r="CO109" s="212" t="e">
        <f ca="1">IF(CO$3="分類不明", 計算_移輸出入額!$BG110, CO$133*計算_投入係数表!CO109)</f>
        <v>#DIV/0!</v>
      </c>
      <c r="CP109" s="212" t="e">
        <f ca="1">IF(CP$3="分類不明", 計算_移輸出入額!$BG110, CP$133*計算_投入係数表!CP109)</f>
        <v>#DIV/0!</v>
      </c>
      <c r="CQ109" s="212" t="e">
        <f ca="1">IF(CQ$3="分類不明", 計算_移輸出入額!$BG110, CQ$133*計算_投入係数表!CQ109)</f>
        <v>#DIV/0!</v>
      </c>
      <c r="CR109" s="212" t="e">
        <f ca="1">IF(CR$3="分類不明", 計算_移輸出入額!$BG110, CR$133*計算_投入係数表!CR109)</f>
        <v>#DIV/0!</v>
      </c>
      <c r="CS109" s="212" t="e">
        <f ca="1">IF(CS$3="分類不明", 計算_移輸出入額!$BG110, CS$133*計算_投入係数表!CS109)</f>
        <v>#DIV/0!</v>
      </c>
      <c r="CT109" s="212" t="e">
        <f ca="1">IF(CT$3="分類不明", 計算_移輸出入額!$BG110, CT$133*計算_投入係数表!CT109)</f>
        <v>#DIV/0!</v>
      </c>
      <c r="CU109" s="212" t="e">
        <f ca="1">IF(CU$3="分類不明", 計算_移輸出入額!$BG110, CU$133*計算_投入係数表!CU109)</f>
        <v>#DIV/0!</v>
      </c>
      <c r="CV109" s="212" t="e">
        <f ca="1">IF(CV$3="分類不明", 計算_移輸出入額!$BG110, CV$133*計算_投入係数表!CV109)</f>
        <v>#DIV/0!</v>
      </c>
      <c r="CW109" s="212" t="e">
        <f ca="1">IF(CW$3="分類不明", 計算_移輸出入額!$BG110, CW$133*計算_投入係数表!CW109)</f>
        <v>#DIV/0!</v>
      </c>
      <c r="CX109" s="212" t="e">
        <f ca="1">IF(CX$3="分類不明", 計算_移輸出入額!$BG110, CX$133*計算_投入係数表!CX109)</f>
        <v>#DIV/0!</v>
      </c>
      <c r="CY109" s="212" t="e">
        <f ca="1">IF(CY$3="分類不明", 計算_移輸出入額!$BG110, CY$133*計算_投入係数表!CY109)</f>
        <v>#DIV/0!</v>
      </c>
      <c r="CZ109" s="212" t="e">
        <f ca="1">IF(CZ$3="分類不明", 計算_移輸出入額!$BG110, CZ$133*計算_投入係数表!CZ109)</f>
        <v>#DIV/0!</v>
      </c>
      <c r="DA109" s="212" t="e">
        <f ca="1">IF(DA$3="分類不明", 計算_移輸出入額!$BG110, DA$133*計算_投入係数表!DA109)</f>
        <v>#DIV/0!</v>
      </c>
      <c r="DB109" s="212" t="e">
        <f ca="1">IF(DB$3="分類不明", 計算_移輸出入額!$BG110, DB$133*計算_投入係数表!DB109)</f>
        <v>#DIV/0!</v>
      </c>
      <c r="DC109" s="212" t="e">
        <f ca="1">IF(DC$3="分類不明", 計算_移輸出入額!$BG110, DC$133*計算_投入係数表!DC109)</f>
        <v>#DIV/0!</v>
      </c>
      <c r="DD109" s="212" t="e">
        <f ca="1">IF(DD$3="分類不明", 計算_移輸出入額!$BG110, DD$133*計算_投入係数表!DD109)</f>
        <v>#DIV/0!</v>
      </c>
      <c r="DE109" s="212" t="e">
        <f ca="1">IF(DE$3="分類不明", 計算_移輸出入額!$BG110, DE$133*計算_投入係数表!DE109)</f>
        <v>#DIV/0!</v>
      </c>
      <c r="DF109" s="212" t="e">
        <f ca="1">IF(DF$3="分類不明", 計算_移輸出入額!$BG110, DF$133*計算_投入係数表!DF109)</f>
        <v>#DIV/0!</v>
      </c>
      <c r="DG109" s="212" t="e">
        <f ca="1">IF(DG$3="分類不明", 計算_移輸出入額!$BG110, DG$133*計算_投入係数表!DG109)</f>
        <v>#DIV/0!</v>
      </c>
      <c r="DH109" s="212" t="e">
        <f ca="1">IF(DH$3="分類不明", 計算_移輸出入額!$BG110, DH$133*計算_投入係数表!DH109)</f>
        <v>#DIV/0!</v>
      </c>
      <c r="DI109" s="212" t="e">
        <f ca="1">IF(DI$3="分類不明", 計算_移輸出入額!$BG110, DI$133*計算_投入係数表!DI109)</f>
        <v>#DIV/0!</v>
      </c>
      <c r="DJ109" s="212" t="e">
        <f ca="1">IF(DJ$3="分類不明", 計算_移輸出入額!$BG110, DJ$133*計算_投入係数表!DJ109)</f>
        <v>#DIV/0!</v>
      </c>
      <c r="DK109" s="212" t="e">
        <f ca="1">IF(DK$3="分類不明", 計算_移輸出入額!$BG110, DK$133*計算_投入係数表!DK109)</f>
        <v>#DIV/0!</v>
      </c>
      <c r="DL109" s="212" t="e">
        <f ca="1">IF(DL$3="分類不明", 計算_移輸出入額!$BG110, DL$133*計算_投入係数表!DL109)</f>
        <v>#DIV/0!</v>
      </c>
      <c r="DM109" s="212" t="e">
        <f ca="1">IF(DM$3="分類不明", 計算_移輸出入額!$BG110, DM$133*計算_投入係数表!DM109)</f>
        <v>#DIV/0!</v>
      </c>
      <c r="DN109" s="212" t="e">
        <f ca="1">IF(DN$3="分類不明", 計算_移輸出入額!$BG110, DN$133*計算_投入係数表!DN109)</f>
        <v>#DIV/0!</v>
      </c>
      <c r="DO109" s="212" t="e">
        <f ca="1">IF(DO$3="分類不明", 計算_移輸出入額!$BG110, DO$133*計算_投入係数表!DO109)</f>
        <v>#DIV/0!</v>
      </c>
      <c r="DP109" s="212" t="e">
        <f ca="1">IF(DP$3="分類不明", 計算_移輸出入額!$BG110, DP$133*計算_投入係数表!DP109)</f>
        <v>#DIV/0!</v>
      </c>
      <c r="DQ109" s="212" t="e">
        <f ca="1">IF(DQ$3="分類不明", 計算_移輸出入額!$BG110, DQ$133*計算_投入係数表!DQ109)</f>
        <v>#DIV/0!</v>
      </c>
      <c r="DR109" s="212" t="e">
        <f ca="1">IF(DR$3="分類不明", 計算_移輸出入額!$BG110, DR$133*計算_投入係数表!DR109)</f>
        <v>#DIV/0!</v>
      </c>
      <c r="DS109" s="212" t="e">
        <f ca="1">IF(DS$3="分類不明", 計算_移輸出入額!$BG110, DS$133*計算_投入係数表!DS109)</f>
        <v>#DIV/0!</v>
      </c>
      <c r="DT109" s="213">
        <f t="shared" ca="1" si="7"/>
        <v>0</v>
      </c>
      <c r="DU109" s="214">
        <f>計算_基本取引表_調整前!DU109</f>
        <v>0</v>
      </c>
      <c r="DV109" s="214">
        <f>IF($C109="分類不明", 計算_基本取引表_調整前!DV109+_xlfn.AGGREGATE(9,6,計算_移輸出入額!$BF$5:$BF$124), 計算_基本取引表_調整前!DV109)</f>
        <v>0</v>
      </c>
      <c r="DW109" s="214">
        <f>計算_基本取引表_調整前!DW109</f>
        <v>0</v>
      </c>
      <c r="DX109" s="214">
        <f>計算_基本取引表_調整前!DX109</f>
        <v>0</v>
      </c>
      <c r="DY109" s="214">
        <f>計算_基本取引表_調整前!DY109</f>
        <v>0</v>
      </c>
      <c r="DZ109" s="214">
        <f>計算_基本取引表_調整前!DZ109</f>
        <v>0</v>
      </c>
      <c r="EA109" s="214" t="e">
        <f>計算_基本取引表_調整前!EA109</f>
        <v>#DIV/0!</v>
      </c>
      <c r="EB109" s="735">
        <f ca="1">IFERROR(SUMIF(振分, $C109, 入力_北海道基本取引表!EB$4:EB$124)*($EE109/SUMIF(振分, $C109, 入力_北海道基本取引表!$EG$4:$EG$107)), 0)</f>
        <v>0</v>
      </c>
      <c r="EC109" s="215" t="e">
        <f t="shared" si="8"/>
        <v>#DIV/0!</v>
      </c>
      <c r="ED109" s="216" t="e">
        <f t="shared" ca="1" si="9"/>
        <v>#DIV/0!</v>
      </c>
      <c r="EE109" s="214" t="e">
        <f ca="1"/>
        <v>#DIV/0!</v>
      </c>
      <c r="EF109" s="216" t="e">
        <f t="shared" ca="1" si="10"/>
        <v>#DIV/0!</v>
      </c>
      <c r="EG109" s="216" t="e">
        <f t="shared" ca="1" si="6"/>
        <v>#DIV/0!</v>
      </c>
      <c r="EH109" s="214" t="e">
        <f ca="1"/>
        <v>#DIV/0!</v>
      </c>
      <c r="EI109" s="216" t="e">
        <f t="shared" ca="1" si="11"/>
        <v>#DIV/0!</v>
      </c>
      <c r="EJ109" s="216" t="e">
        <f ca="1"/>
        <v>#DIV/0!</v>
      </c>
      <c r="EK109" s="215"/>
    </row>
    <row r="110" spans="2:141" s="6" customFormat="1" ht="15.75" hidden="1" customHeight="1" x14ac:dyDescent="0.25">
      <c r="B110" s="53">
        <v>107</v>
      </c>
      <c r="C110" s="192" t="str">
        <v>-</v>
      </c>
      <c r="D110" s="211">
        <f ca="1">IF(D$3="分類不明", 計算_移輸出入額!$BG111, D$133*計算_投入係数表!D110)</f>
        <v>0</v>
      </c>
      <c r="E110" s="212">
        <f ca="1">IF(E$3="分類不明", 計算_移輸出入額!$BG111, E$133*計算_投入係数表!E110)</f>
        <v>0</v>
      </c>
      <c r="F110" s="212">
        <f ca="1">IF(F$3="分類不明", 計算_移輸出入額!$BG111, F$133*計算_投入係数表!F110)</f>
        <v>0</v>
      </c>
      <c r="G110" s="212">
        <f ca="1">IF(G$3="分類不明", 計算_移輸出入額!$BG111, G$133*計算_投入係数表!G110)</f>
        <v>0</v>
      </c>
      <c r="H110" s="212">
        <f ca="1">IF(H$3="分類不明", 計算_移輸出入額!$BG111, H$133*計算_投入係数表!H110)</f>
        <v>0</v>
      </c>
      <c r="I110" s="212">
        <f ca="1">IF(I$3="分類不明", 計算_移輸出入額!$BG111, I$133*計算_投入係数表!I110)</f>
        <v>0</v>
      </c>
      <c r="J110" s="212">
        <f ca="1">IF(J$3="分類不明", 計算_移輸出入額!$BG111, J$133*計算_投入係数表!J110)</f>
        <v>0</v>
      </c>
      <c r="K110" s="212">
        <f ca="1">IF(K$3="分類不明", 計算_移輸出入額!$BG111, K$133*計算_投入係数表!K110)</f>
        <v>0</v>
      </c>
      <c r="L110" s="212">
        <f ca="1">IF(L$3="分類不明", 計算_移輸出入額!$BG111, L$133*計算_投入係数表!L110)</f>
        <v>0</v>
      </c>
      <c r="M110" s="212">
        <f ca="1">IF(M$3="分類不明", 計算_移輸出入額!$BG111, M$133*計算_投入係数表!M110)</f>
        <v>0</v>
      </c>
      <c r="N110" s="212">
        <f ca="1">IF(N$3="分類不明", 計算_移輸出入額!$BG111, N$133*計算_投入係数表!N110)</f>
        <v>0</v>
      </c>
      <c r="O110" s="212">
        <f ca="1">IF(O$3="分類不明", 計算_移輸出入額!$BG111, O$133*計算_投入係数表!O110)</f>
        <v>0</v>
      </c>
      <c r="P110" s="212" t="e">
        <f ca="1">IF(P$3="分類不明", 計算_移輸出入額!$BG111, P$133*計算_投入係数表!P110)</f>
        <v>#DIV/0!</v>
      </c>
      <c r="Q110" s="212" t="e">
        <f ca="1">IF(Q$3="分類不明", 計算_移輸出入額!$BG111, Q$133*計算_投入係数表!Q110)</f>
        <v>#DIV/0!</v>
      </c>
      <c r="R110" s="212" t="e">
        <f ca="1">IF(R$3="分類不明", 計算_移輸出入額!$BG111, R$133*計算_投入係数表!R110)</f>
        <v>#DIV/0!</v>
      </c>
      <c r="S110" s="212" t="e">
        <f ca="1">IF(S$3="分類不明", 計算_移輸出入額!$BG111, S$133*計算_投入係数表!S110)</f>
        <v>#DIV/0!</v>
      </c>
      <c r="T110" s="212" t="e">
        <f ca="1">IF(T$3="分類不明", 計算_移輸出入額!$BG111, T$133*計算_投入係数表!T110)</f>
        <v>#DIV/0!</v>
      </c>
      <c r="U110" s="212" t="e">
        <f ca="1">IF(U$3="分類不明", 計算_移輸出入額!$BG111, U$133*計算_投入係数表!U110)</f>
        <v>#DIV/0!</v>
      </c>
      <c r="V110" s="212" t="e">
        <f ca="1">IF(V$3="分類不明", 計算_移輸出入額!$BG111, V$133*計算_投入係数表!V110)</f>
        <v>#DIV/0!</v>
      </c>
      <c r="W110" s="212" t="e">
        <f ca="1">IF(W$3="分類不明", 計算_移輸出入額!$BG111, W$133*計算_投入係数表!W110)</f>
        <v>#DIV/0!</v>
      </c>
      <c r="X110" s="212" t="e">
        <f ca="1">IF(X$3="分類不明", 計算_移輸出入額!$BG111, X$133*計算_投入係数表!X110)</f>
        <v>#DIV/0!</v>
      </c>
      <c r="Y110" s="212" t="e">
        <f ca="1">IF(Y$3="分類不明", 計算_移輸出入額!$BG111, Y$133*計算_投入係数表!Y110)</f>
        <v>#DIV/0!</v>
      </c>
      <c r="Z110" s="212" t="e">
        <f ca="1">IF(Z$3="分類不明", 計算_移輸出入額!$BG111, Z$133*計算_投入係数表!Z110)</f>
        <v>#DIV/0!</v>
      </c>
      <c r="AA110" s="212" t="e">
        <f ca="1">IF(AA$3="分類不明", 計算_移輸出入額!$BG111, AA$133*計算_投入係数表!AA110)</f>
        <v>#DIV/0!</v>
      </c>
      <c r="AB110" s="212" t="e">
        <f ca="1">IF(AB$3="分類不明", 計算_移輸出入額!$BG111, AB$133*計算_投入係数表!AB110)</f>
        <v>#DIV/0!</v>
      </c>
      <c r="AC110" s="212" t="e">
        <f ca="1">IF(AC$3="分類不明", 計算_移輸出入額!$BG111, AC$133*計算_投入係数表!AC110)</f>
        <v>#DIV/0!</v>
      </c>
      <c r="AD110" s="212" t="e">
        <f ca="1">IF(AD$3="分類不明", 計算_移輸出入額!$BG111, AD$133*計算_投入係数表!AD110)</f>
        <v>#DIV/0!</v>
      </c>
      <c r="AE110" s="212" t="e">
        <f ca="1">IF(AE$3="分類不明", 計算_移輸出入額!$BG111, AE$133*計算_投入係数表!AE110)</f>
        <v>#DIV/0!</v>
      </c>
      <c r="AF110" s="212" t="e">
        <f ca="1">IF(AF$3="分類不明", 計算_移輸出入額!$BG111, AF$133*計算_投入係数表!AF110)</f>
        <v>#DIV/0!</v>
      </c>
      <c r="AG110" s="212" t="e">
        <f ca="1">IF(AG$3="分類不明", 計算_移輸出入額!$BG111, AG$133*計算_投入係数表!AG110)</f>
        <v>#DIV/0!</v>
      </c>
      <c r="AH110" s="212" t="e">
        <f ca="1">IF(AH$3="分類不明", 計算_移輸出入額!$BG111, AH$133*計算_投入係数表!AH110)</f>
        <v>#DIV/0!</v>
      </c>
      <c r="AI110" s="212" t="e">
        <f ca="1">IF(AI$3="分類不明", 計算_移輸出入額!$BG111, AI$133*計算_投入係数表!AI110)</f>
        <v>#DIV/0!</v>
      </c>
      <c r="AJ110" s="212" t="e">
        <f ca="1">IF(AJ$3="分類不明", 計算_移輸出入額!$BG111, AJ$133*計算_投入係数表!AJ110)</f>
        <v>#DIV/0!</v>
      </c>
      <c r="AK110" s="212" t="e">
        <f ca="1">IF(AK$3="分類不明", 計算_移輸出入額!$BG111, AK$133*計算_投入係数表!AK110)</f>
        <v>#DIV/0!</v>
      </c>
      <c r="AL110" s="212" t="e">
        <f ca="1">IF(AL$3="分類不明", 計算_移輸出入額!$BG111, AL$133*計算_投入係数表!AL110)</f>
        <v>#DIV/0!</v>
      </c>
      <c r="AM110" s="212" t="e">
        <f ca="1">IF(AM$3="分類不明", 計算_移輸出入額!$BG111, AM$133*計算_投入係数表!AM110)</f>
        <v>#DIV/0!</v>
      </c>
      <c r="AN110" s="212" t="e">
        <f ca="1">IF(AN$3="分類不明", 計算_移輸出入額!$BG111, AN$133*計算_投入係数表!AN110)</f>
        <v>#DIV/0!</v>
      </c>
      <c r="AO110" s="212" t="e">
        <f ca="1">IF(AO$3="分類不明", 計算_移輸出入額!$BG111, AO$133*計算_投入係数表!AO110)</f>
        <v>#DIV/0!</v>
      </c>
      <c r="AP110" s="212" t="e">
        <f ca="1">IF(AP$3="分類不明", 計算_移輸出入額!$BG111, AP$133*計算_投入係数表!AP110)</f>
        <v>#DIV/0!</v>
      </c>
      <c r="AQ110" s="212" t="e">
        <f ca="1">IF(AQ$3="分類不明", 計算_移輸出入額!$BG111, AQ$133*計算_投入係数表!AQ110)</f>
        <v>#DIV/0!</v>
      </c>
      <c r="AR110" s="212" t="e">
        <f ca="1">IF(AR$3="分類不明", 計算_移輸出入額!$BG111, AR$133*計算_投入係数表!AR110)</f>
        <v>#DIV/0!</v>
      </c>
      <c r="AS110" s="212" t="e">
        <f ca="1">IF(AS$3="分類不明", 計算_移輸出入額!$BG111, AS$133*計算_投入係数表!AS110)</f>
        <v>#DIV/0!</v>
      </c>
      <c r="AT110" s="212" t="e">
        <f ca="1">IF(AT$3="分類不明", 計算_移輸出入額!$BG111, AT$133*計算_投入係数表!AT110)</f>
        <v>#DIV/0!</v>
      </c>
      <c r="AU110" s="212" t="e">
        <f ca="1">IF(AU$3="分類不明", 計算_移輸出入額!$BG111, AU$133*計算_投入係数表!AU110)</f>
        <v>#DIV/0!</v>
      </c>
      <c r="AV110" s="212" t="e">
        <f ca="1">IF(AV$3="分類不明", 計算_移輸出入額!$BG111, AV$133*計算_投入係数表!AV110)</f>
        <v>#DIV/0!</v>
      </c>
      <c r="AW110" s="212" t="e">
        <f ca="1">IF(AW$3="分類不明", 計算_移輸出入額!$BG111, AW$133*計算_投入係数表!AW110)</f>
        <v>#DIV/0!</v>
      </c>
      <c r="AX110" s="212" t="e">
        <f ca="1">IF(AX$3="分類不明", 計算_移輸出入額!$BG111, AX$133*計算_投入係数表!AX110)</f>
        <v>#DIV/0!</v>
      </c>
      <c r="AY110" s="212" t="e">
        <f ca="1">IF(AY$3="分類不明", 計算_移輸出入額!$BG111, AY$133*計算_投入係数表!AY110)</f>
        <v>#DIV/0!</v>
      </c>
      <c r="AZ110" s="212" t="e">
        <f ca="1">IF(AZ$3="分類不明", 計算_移輸出入額!$BG111, AZ$133*計算_投入係数表!AZ110)</f>
        <v>#DIV/0!</v>
      </c>
      <c r="BA110" s="212" t="e">
        <f ca="1">IF(BA$3="分類不明", 計算_移輸出入額!$BG111, BA$133*計算_投入係数表!BA110)</f>
        <v>#DIV/0!</v>
      </c>
      <c r="BB110" s="212" t="e">
        <f ca="1">IF(BB$3="分類不明", 計算_移輸出入額!$BG111, BB$133*計算_投入係数表!BB110)</f>
        <v>#DIV/0!</v>
      </c>
      <c r="BC110" s="212" t="e">
        <f ca="1">IF(BC$3="分類不明", 計算_移輸出入額!$BG111, BC$133*計算_投入係数表!BC110)</f>
        <v>#DIV/0!</v>
      </c>
      <c r="BD110" s="212" t="e">
        <f ca="1">IF(BD$3="分類不明", 計算_移輸出入額!$BG111, BD$133*計算_投入係数表!BD110)</f>
        <v>#DIV/0!</v>
      </c>
      <c r="BE110" s="212" t="e">
        <f ca="1">IF(BE$3="分類不明", 計算_移輸出入額!$BG111, BE$133*計算_投入係数表!BE110)</f>
        <v>#DIV/0!</v>
      </c>
      <c r="BF110" s="212" t="e">
        <f ca="1">IF(BF$3="分類不明", 計算_移輸出入額!$BG111, BF$133*計算_投入係数表!BF110)</f>
        <v>#DIV/0!</v>
      </c>
      <c r="BG110" s="212" t="e">
        <f ca="1">IF(BG$3="分類不明", 計算_移輸出入額!$BG111, BG$133*計算_投入係数表!BG110)</f>
        <v>#DIV/0!</v>
      </c>
      <c r="BH110" s="212" t="e">
        <f ca="1">IF(BH$3="分類不明", 計算_移輸出入額!$BG111, BH$133*計算_投入係数表!BH110)</f>
        <v>#DIV/0!</v>
      </c>
      <c r="BI110" s="212" t="e">
        <f ca="1">IF(BI$3="分類不明", 計算_移輸出入額!$BG111, BI$133*計算_投入係数表!BI110)</f>
        <v>#DIV/0!</v>
      </c>
      <c r="BJ110" s="212" t="e">
        <f ca="1">IF(BJ$3="分類不明", 計算_移輸出入額!$BG111, BJ$133*計算_投入係数表!BJ110)</f>
        <v>#DIV/0!</v>
      </c>
      <c r="BK110" s="212" t="e">
        <f ca="1">IF(BK$3="分類不明", 計算_移輸出入額!$BG111, BK$133*計算_投入係数表!BK110)</f>
        <v>#DIV/0!</v>
      </c>
      <c r="BL110" s="212" t="e">
        <f ca="1">IF(BL$3="分類不明", 計算_移輸出入額!$BG111, BL$133*計算_投入係数表!BL110)</f>
        <v>#DIV/0!</v>
      </c>
      <c r="BM110" s="212" t="e">
        <f ca="1">IF(BM$3="分類不明", 計算_移輸出入額!$BG111, BM$133*計算_投入係数表!BM110)</f>
        <v>#DIV/0!</v>
      </c>
      <c r="BN110" s="212" t="e">
        <f ca="1">IF(BN$3="分類不明", 計算_移輸出入額!$BG111, BN$133*計算_投入係数表!BN110)</f>
        <v>#DIV/0!</v>
      </c>
      <c r="BO110" s="212" t="e">
        <f ca="1">IF(BO$3="分類不明", 計算_移輸出入額!$BG111, BO$133*計算_投入係数表!BO110)</f>
        <v>#DIV/0!</v>
      </c>
      <c r="BP110" s="212" t="e">
        <f ca="1">IF(BP$3="分類不明", 計算_移輸出入額!$BG111, BP$133*計算_投入係数表!BP110)</f>
        <v>#DIV/0!</v>
      </c>
      <c r="BQ110" s="212" t="e">
        <f ca="1">IF(BQ$3="分類不明", 計算_移輸出入額!$BG111, BQ$133*計算_投入係数表!BQ110)</f>
        <v>#DIV/0!</v>
      </c>
      <c r="BR110" s="212" t="e">
        <f ca="1">IF(BR$3="分類不明", 計算_移輸出入額!$BG111, BR$133*計算_投入係数表!BR110)</f>
        <v>#DIV/0!</v>
      </c>
      <c r="BS110" s="212" t="e">
        <f ca="1">IF(BS$3="分類不明", 計算_移輸出入額!$BG111, BS$133*計算_投入係数表!BS110)</f>
        <v>#DIV/0!</v>
      </c>
      <c r="BT110" s="212" t="e">
        <f ca="1">IF(BT$3="分類不明", 計算_移輸出入額!$BG111, BT$133*計算_投入係数表!BT110)</f>
        <v>#DIV/0!</v>
      </c>
      <c r="BU110" s="212" t="e">
        <f ca="1">IF(BU$3="分類不明", 計算_移輸出入額!$BG111, BU$133*計算_投入係数表!BU110)</f>
        <v>#DIV/0!</v>
      </c>
      <c r="BV110" s="212" t="e">
        <f ca="1">IF(BV$3="分類不明", 計算_移輸出入額!$BG111, BV$133*計算_投入係数表!BV110)</f>
        <v>#DIV/0!</v>
      </c>
      <c r="BW110" s="212" t="e">
        <f ca="1">IF(BW$3="分類不明", 計算_移輸出入額!$BG111, BW$133*計算_投入係数表!BW110)</f>
        <v>#DIV/0!</v>
      </c>
      <c r="BX110" s="212" t="e">
        <f ca="1">IF(BX$3="分類不明", 計算_移輸出入額!$BG111, BX$133*計算_投入係数表!BX110)</f>
        <v>#DIV/0!</v>
      </c>
      <c r="BY110" s="212" t="e">
        <f ca="1">IF(BY$3="分類不明", 計算_移輸出入額!$BG111, BY$133*計算_投入係数表!BY110)</f>
        <v>#DIV/0!</v>
      </c>
      <c r="BZ110" s="212" t="e">
        <f ca="1">IF(BZ$3="分類不明", 計算_移輸出入額!$BG111, BZ$133*計算_投入係数表!BZ110)</f>
        <v>#DIV/0!</v>
      </c>
      <c r="CA110" s="212" t="e">
        <f ca="1">IF(CA$3="分類不明", 計算_移輸出入額!$BG111, CA$133*計算_投入係数表!CA110)</f>
        <v>#DIV/0!</v>
      </c>
      <c r="CB110" s="212" t="e">
        <f ca="1">IF(CB$3="分類不明", 計算_移輸出入額!$BG111, CB$133*計算_投入係数表!CB110)</f>
        <v>#DIV/0!</v>
      </c>
      <c r="CC110" s="212" t="e">
        <f ca="1">IF(CC$3="分類不明", 計算_移輸出入額!$BG111, CC$133*計算_投入係数表!CC110)</f>
        <v>#DIV/0!</v>
      </c>
      <c r="CD110" s="212" t="e">
        <f ca="1">IF(CD$3="分類不明", 計算_移輸出入額!$BG111, CD$133*計算_投入係数表!CD110)</f>
        <v>#DIV/0!</v>
      </c>
      <c r="CE110" s="212" t="e">
        <f ca="1">IF(CE$3="分類不明", 計算_移輸出入額!$BG111, CE$133*計算_投入係数表!CE110)</f>
        <v>#DIV/0!</v>
      </c>
      <c r="CF110" s="212" t="e">
        <f ca="1">IF(CF$3="分類不明", 計算_移輸出入額!$BG111, CF$133*計算_投入係数表!CF110)</f>
        <v>#DIV/0!</v>
      </c>
      <c r="CG110" s="212" t="e">
        <f ca="1">IF(CG$3="分類不明", 計算_移輸出入額!$BG111, CG$133*計算_投入係数表!CG110)</f>
        <v>#DIV/0!</v>
      </c>
      <c r="CH110" s="212" t="e">
        <f ca="1">IF(CH$3="分類不明", 計算_移輸出入額!$BG111, CH$133*計算_投入係数表!CH110)</f>
        <v>#DIV/0!</v>
      </c>
      <c r="CI110" s="212" t="e">
        <f ca="1">IF(CI$3="分類不明", 計算_移輸出入額!$BG111, CI$133*計算_投入係数表!CI110)</f>
        <v>#DIV/0!</v>
      </c>
      <c r="CJ110" s="212" t="e">
        <f ca="1">IF(CJ$3="分類不明", 計算_移輸出入額!$BG111, CJ$133*計算_投入係数表!CJ110)</f>
        <v>#DIV/0!</v>
      </c>
      <c r="CK110" s="212" t="e">
        <f ca="1">IF(CK$3="分類不明", 計算_移輸出入額!$BG111, CK$133*計算_投入係数表!CK110)</f>
        <v>#DIV/0!</v>
      </c>
      <c r="CL110" s="212" t="e">
        <f ca="1">IF(CL$3="分類不明", 計算_移輸出入額!$BG111, CL$133*計算_投入係数表!CL110)</f>
        <v>#DIV/0!</v>
      </c>
      <c r="CM110" s="212" t="e">
        <f ca="1">IF(CM$3="分類不明", 計算_移輸出入額!$BG111, CM$133*計算_投入係数表!CM110)</f>
        <v>#DIV/0!</v>
      </c>
      <c r="CN110" s="212" t="e">
        <f ca="1">IF(CN$3="分類不明", 計算_移輸出入額!$BG111, CN$133*計算_投入係数表!CN110)</f>
        <v>#DIV/0!</v>
      </c>
      <c r="CO110" s="212" t="e">
        <f ca="1">IF(CO$3="分類不明", 計算_移輸出入額!$BG111, CO$133*計算_投入係数表!CO110)</f>
        <v>#DIV/0!</v>
      </c>
      <c r="CP110" s="212" t="e">
        <f ca="1">IF(CP$3="分類不明", 計算_移輸出入額!$BG111, CP$133*計算_投入係数表!CP110)</f>
        <v>#DIV/0!</v>
      </c>
      <c r="CQ110" s="212" t="e">
        <f ca="1">IF(CQ$3="分類不明", 計算_移輸出入額!$BG111, CQ$133*計算_投入係数表!CQ110)</f>
        <v>#DIV/0!</v>
      </c>
      <c r="CR110" s="212" t="e">
        <f ca="1">IF(CR$3="分類不明", 計算_移輸出入額!$BG111, CR$133*計算_投入係数表!CR110)</f>
        <v>#DIV/0!</v>
      </c>
      <c r="CS110" s="212" t="e">
        <f ca="1">IF(CS$3="分類不明", 計算_移輸出入額!$BG111, CS$133*計算_投入係数表!CS110)</f>
        <v>#DIV/0!</v>
      </c>
      <c r="CT110" s="212" t="e">
        <f ca="1">IF(CT$3="分類不明", 計算_移輸出入額!$BG111, CT$133*計算_投入係数表!CT110)</f>
        <v>#DIV/0!</v>
      </c>
      <c r="CU110" s="212" t="e">
        <f ca="1">IF(CU$3="分類不明", 計算_移輸出入額!$BG111, CU$133*計算_投入係数表!CU110)</f>
        <v>#DIV/0!</v>
      </c>
      <c r="CV110" s="212" t="e">
        <f ca="1">IF(CV$3="分類不明", 計算_移輸出入額!$BG111, CV$133*計算_投入係数表!CV110)</f>
        <v>#DIV/0!</v>
      </c>
      <c r="CW110" s="212" t="e">
        <f ca="1">IF(CW$3="分類不明", 計算_移輸出入額!$BG111, CW$133*計算_投入係数表!CW110)</f>
        <v>#DIV/0!</v>
      </c>
      <c r="CX110" s="212" t="e">
        <f ca="1">IF(CX$3="分類不明", 計算_移輸出入額!$BG111, CX$133*計算_投入係数表!CX110)</f>
        <v>#DIV/0!</v>
      </c>
      <c r="CY110" s="212" t="e">
        <f ca="1">IF(CY$3="分類不明", 計算_移輸出入額!$BG111, CY$133*計算_投入係数表!CY110)</f>
        <v>#DIV/0!</v>
      </c>
      <c r="CZ110" s="212" t="e">
        <f ca="1">IF(CZ$3="分類不明", 計算_移輸出入額!$BG111, CZ$133*計算_投入係数表!CZ110)</f>
        <v>#DIV/0!</v>
      </c>
      <c r="DA110" s="212" t="e">
        <f ca="1">IF(DA$3="分類不明", 計算_移輸出入額!$BG111, DA$133*計算_投入係数表!DA110)</f>
        <v>#DIV/0!</v>
      </c>
      <c r="DB110" s="212" t="e">
        <f ca="1">IF(DB$3="分類不明", 計算_移輸出入額!$BG111, DB$133*計算_投入係数表!DB110)</f>
        <v>#DIV/0!</v>
      </c>
      <c r="DC110" s="212" t="e">
        <f ca="1">IF(DC$3="分類不明", 計算_移輸出入額!$BG111, DC$133*計算_投入係数表!DC110)</f>
        <v>#DIV/0!</v>
      </c>
      <c r="DD110" s="212" t="e">
        <f ca="1">IF(DD$3="分類不明", 計算_移輸出入額!$BG111, DD$133*計算_投入係数表!DD110)</f>
        <v>#DIV/0!</v>
      </c>
      <c r="DE110" s="212" t="e">
        <f ca="1">IF(DE$3="分類不明", 計算_移輸出入額!$BG111, DE$133*計算_投入係数表!DE110)</f>
        <v>#DIV/0!</v>
      </c>
      <c r="DF110" s="212" t="e">
        <f ca="1">IF(DF$3="分類不明", 計算_移輸出入額!$BG111, DF$133*計算_投入係数表!DF110)</f>
        <v>#DIV/0!</v>
      </c>
      <c r="DG110" s="212" t="e">
        <f ca="1">IF(DG$3="分類不明", 計算_移輸出入額!$BG111, DG$133*計算_投入係数表!DG110)</f>
        <v>#DIV/0!</v>
      </c>
      <c r="DH110" s="212" t="e">
        <f ca="1">IF(DH$3="分類不明", 計算_移輸出入額!$BG111, DH$133*計算_投入係数表!DH110)</f>
        <v>#DIV/0!</v>
      </c>
      <c r="DI110" s="212" t="e">
        <f ca="1">IF(DI$3="分類不明", 計算_移輸出入額!$BG111, DI$133*計算_投入係数表!DI110)</f>
        <v>#DIV/0!</v>
      </c>
      <c r="DJ110" s="212" t="e">
        <f ca="1">IF(DJ$3="分類不明", 計算_移輸出入額!$BG111, DJ$133*計算_投入係数表!DJ110)</f>
        <v>#DIV/0!</v>
      </c>
      <c r="DK110" s="212" t="e">
        <f ca="1">IF(DK$3="分類不明", 計算_移輸出入額!$BG111, DK$133*計算_投入係数表!DK110)</f>
        <v>#DIV/0!</v>
      </c>
      <c r="DL110" s="212" t="e">
        <f ca="1">IF(DL$3="分類不明", 計算_移輸出入額!$BG111, DL$133*計算_投入係数表!DL110)</f>
        <v>#DIV/0!</v>
      </c>
      <c r="DM110" s="212" t="e">
        <f ca="1">IF(DM$3="分類不明", 計算_移輸出入額!$BG111, DM$133*計算_投入係数表!DM110)</f>
        <v>#DIV/0!</v>
      </c>
      <c r="DN110" s="212" t="e">
        <f ca="1">IF(DN$3="分類不明", 計算_移輸出入額!$BG111, DN$133*計算_投入係数表!DN110)</f>
        <v>#DIV/0!</v>
      </c>
      <c r="DO110" s="212" t="e">
        <f ca="1">IF(DO$3="分類不明", 計算_移輸出入額!$BG111, DO$133*計算_投入係数表!DO110)</f>
        <v>#DIV/0!</v>
      </c>
      <c r="DP110" s="212" t="e">
        <f ca="1">IF(DP$3="分類不明", 計算_移輸出入額!$BG111, DP$133*計算_投入係数表!DP110)</f>
        <v>#DIV/0!</v>
      </c>
      <c r="DQ110" s="212" t="e">
        <f ca="1">IF(DQ$3="分類不明", 計算_移輸出入額!$BG111, DQ$133*計算_投入係数表!DQ110)</f>
        <v>#DIV/0!</v>
      </c>
      <c r="DR110" s="212" t="e">
        <f ca="1">IF(DR$3="分類不明", 計算_移輸出入額!$BG111, DR$133*計算_投入係数表!DR110)</f>
        <v>#DIV/0!</v>
      </c>
      <c r="DS110" s="212" t="e">
        <f ca="1">IF(DS$3="分類不明", 計算_移輸出入額!$BG111, DS$133*計算_投入係数表!DS110)</f>
        <v>#DIV/0!</v>
      </c>
      <c r="DT110" s="213">
        <f t="shared" ca="1" si="7"/>
        <v>0</v>
      </c>
      <c r="DU110" s="214">
        <f>計算_基本取引表_調整前!DU110</f>
        <v>0</v>
      </c>
      <c r="DV110" s="214">
        <f>IF($C110="分類不明", 計算_基本取引表_調整前!DV110+_xlfn.AGGREGATE(9,6,計算_移輸出入額!$BF$5:$BF$124), 計算_基本取引表_調整前!DV110)</f>
        <v>0</v>
      </c>
      <c r="DW110" s="214">
        <f>計算_基本取引表_調整前!DW110</f>
        <v>0</v>
      </c>
      <c r="DX110" s="214">
        <f>計算_基本取引表_調整前!DX110</f>
        <v>0</v>
      </c>
      <c r="DY110" s="214">
        <f>計算_基本取引表_調整前!DY110</f>
        <v>0</v>
      </c>
      <c r="DZ110" s="214">
        <f>計算_基本取引表_調整前!DZ110</f>
        <v>0</v>
      </c>
      <c r="EA110" s="214" t="e">
        <f>計算_基本取引表_調整前!EA110</f>
        <v>#DIV/0!</v>
      </c>
      <c r="EB110" s="735">
        <f ca="1">IFERROR(SUMIF(振分, $C110, 入力_北海道基本取引表!EB$4:EB$124)*($EE110/SUMIF(振分, $C110, 入力_北海道基本取引表!$EG$4:$EG$107)), 0)</f>
        <v>0</v>
      </c>
      <c r="EC110" s="215" t="e">
        <f t="shared" si="8"/>
        <v>#DIV/0!</v>
      </c>
      <c r="ED110" s="216" t="e">
        <f t="shared" ca="1" si="9"/>
        <v>#DIV/0!</v>
      </c>
      <c r="EE110" s="214" t="e">
        <f ca="1"/>
        <v>#DIV/0!</v>
      </c>
      <c r="EF110" s="216" t="e">
        <f t="shared" ca="1" si="10"/>
        <v>#DIV/0!</v>
      </c>
      <c r="EG110" s="216" t="e">
        <f t="shared" ca="1" si="6"/>
        <v>#DIV/0!</v>
      </c>
      <c r="EH110" s="214" t="e">
        <f ca="1"/>
        <v>#DIV/0!</v>
      </c>
      <c r="EI110" s="216" t="e">
        <f t="shared" ca="1" si="11"/>
        <v>#DIV/0!</v>
      </c>
      <c r="EJ110" s="216" t="e">
        <f ca="1"/>
        <v>#DIV/0!</v>
      </c>
      <c r="EK110" s="215"/>
    </row>
    <row r="111" spans="2:141" s="6" customFormat="1" ht="15.75" hidden="1" customHeight="1" x14ac:dyDescent="0.25">
      <c r="B111" s="53">
        <v>108</v>
      </c>
      <c r="C111" s="192" t="str">
        <v>-</v>
      </c>
      <c r="D111" s="211">
        <f ca="1">IF(D$3="分類不明", 計算_移輸出入額!$BG112, D$133*計算_投入係数表!D111)</f>
        <v>0</v>
      </c>
      <c r="E111" s="212">
        <f ca="1">IF(E$3="分類不明", 計算_移輸出入額!$BG112, E$133*計算_投入係数表!E111)</f>
        <v>0</v>
      </c>
      <c r="F111" s="212">
        <f ca="1">IF(F$3="分類不明", 計算_移輸出入額!$BG112, F$133*計算_投入係数表!F111)</f>
        <v>0</v>
      </c>
      <c r="G111" s="212">
        <f ca="1">IF(G$3="分類不明", 計算_移輸出入額!$BG112, G$133*計算_投入係数表!G111)</f>
        <v>0</v>
      </c>
      <c r="H111" s="212">
        <f ca="1">IF(H$3="分類不明", 計算_移輸出入額!$BG112, H$133*計算_投入係数表!H111)</f>
        <v>0</v>
      </c>
      <c r="I111" s="212">
        <f ca="1">IF(I$3="分類不明", 計算_移輸出入額!$BG112, I$133*計算_投入係数表!I111)</f>
        <v>0</v>
      </c>
      <c r="J111" s="212">
        <f ca="1">IF(J$3="分類不明", 計算_移輸出入額!$BG112, J$133*計算_投入係数表!J111)</f>
        <v>0</v>
      </c>
      <c r="K111" s="212">
        <f ca="1">IF(K$3="分類不明", 計算_移輸出入額!$BG112, K$133*計算_投入係数表!K111)</f>
        <v>0</v>
      </c>
      <c r="L111" s="212">
        <f ca="1">IF(L$3="分類不明", 計算_移輸出入額!$BG112, L$133*計算_投入係数表!L111)</f>
        <v>0</v>
      </c>
      <c r="M111" s="212">
        <f ca="1">IF(M$3="分類不明", 計算_移輸出入額!$BG112, M$133*計算_投入係数表!M111)</f>
        <v>0</v>
      </c>
      <c r="N111" s="212">
        <f ca="1">IF(N$3="分類不明", 計算_移輸出入額!$BG112, N$133*計算_投入係数表!N111)</f>
        <v>0</v>
      </c>
      <c r="O111" s="212">
        <f ca="1">IF(O$3="分類不明", 計算_移輸出入額!$BG112, O$133*計算_投入係数表!O111)</f>
        <v>0</v>
      </c>
      <c r="P111" s="212" t="e">
        <f ca="1">IF(P$3="分類不明", 計算_移輸出入額!$BG112, P$133*計算_投入係数表!P111)</f>
        <v>#DIV/0!</v>
      </c>
      <c r="Q111" s="212" t="e">
        <f ca="1">IF(Q$3="分類不明", 計算_移輸出入額!$BG112, Q$133*計算_投入係数表!Q111)</f>
        <v>#DIV/0!</v>
      </c>
      <c r="R111" s="212" t="e">
        <f ca="1">IF(R$3="分類不明", 計算_移輸出入額!$BG112, R$133*計算_投入係数表!R111)</f>
        <v>#DIV/0!</v>
      </c>
      <c r="S111" s="212" t="e">
        <f ca="1">IF(S$3="分類不明", 計算_移輸出入額!$BG112, S$133*計算_投入係数表!S111)</f>
        <v>#DIV/0!</v>
      </c>
      <c r="T111" s="212" t="e">
        <f ca="1">IF(T$3="分類不明", 計算_移輸出入額!$BG112, T$133*計算_投入係数表!T111)</f>
        <v>#DIV/0!</v>
      </c>
      <c r="U111" s="212" t="e">
        <f ca="1">IF(U$3="分類不明", 計算_移輸出入額!$BG112, U$133*計算_投入係数表!U111)</f>
        <v>#DIV/0!</v>
      </c>
      <c r="V111" s="212" t="e">
        <f ca="1">IF(V$3="分類不明", 計算_移輸出入額!$BG112, V$133*計算_投入係数表!V111)</f>
        <v>#DIV/0!</v>
      </c>
      <c r="W111" s="212" t="e">
        <f ca="1">IF(W$3="分類不明", 計算_移輸出入額!$BG112, W$133*計算_投入係数表!W111)</f>
        <v>#DIV/0!</v>
      </c>
      <c r="X111" s="212" t="e">
        <f ca="1">IF(X$3="分類不明", 計算_移輸出入額!$BG112, X$133*計算_投入係数表!X111)</f>
        <v>#DIV/0!</v>
      </c>
      <c r="Y111" s="212" t="e">
        <f ca="1">IF(Y$3="分類不明", 計算_移輸出入額!$BG112, Y$133*計算_投入係数表!Y111)</f>
        <v>#DIV/0!</v>
      </c>
      <c r="Z111" s="212" t="e">
        <f ca="1">IF(Z$3="分類不明", 計算_移輸出入額!$BG112, Z$133*計算_投入係数表!Z111)</f>
        <v>#DIV/0!</v>
      </c>
      <c r="AA111" s="212" t="e">
        <f ca="1">IF(AA$3="分類不明", 計算_移輸出入額!$BG112, AA$133*計算_投入係数表!AA111)</f>
        <v>#DIV/0!</v>
      </c>
      <c r="AB111" s="212" t="e">
        <f ca="1">IF(AB$3="分類不明", 計算_移輸出入額!$BG112, AB$133*計算_投入係数表!AB111)</f>
        <v>#DIV/0!</v>
      </c>
      <c r="AC111" s="212" t="e">
        <f ca="1">IF(AC$3="分類不明", 計算_移輸出入額!$BG112, AC$133*計算_投入係数表!AC111)</f>
        <v>#DIV/0!</v>
      </c>
      <c r="AD111" s="212" t="e">
        <f ca="1">IF(AD$3="分類不明", 計算_移輸出入額!$BG112, AD$133*計算_投入係数表!AD111)</f>
        <v>#DIV/0!</v>
      </c>
      <c r="AE111" s="212" t="e">
        <f ca="1">IF(AE$3="分類不明", 計算_移輸出入額!$BG112, AE$133*計算_投入係数表!AE111)</f>
        <v>#DIV/0!</v>
      </c>
      <c r="AF111" s="212" t="e">
        <f ca="1">IF(AF$3="分類不明", 計算_移輸出入額!$BG112, AF$133*計算_投入係数表!AF111)</f>
        <v>#DIV/0!</v>
      </c>
      <c r="AG111" s="212" t="e">
        <f ca="1">IF(AG$3="分類不明", 計算_移輸出入額!$BG112, AG$133*計算_投入係数表!AG111)</f>
        <v>#DIV/0!</v>
      </c>
      <c r="AH111" s="212" t="e">
        <f ca="1">IF(AH$3="分類不明", 計算_移輸出入額!$BG112, AH$133*計算_投入係数表!AH111)</f>
        <v>#DIV/0!</v>
      </c>
      <c r="AI111" s="212" t="e">
        <f ca="1">IF(AI$3="分類不明", 計算_移輸出入額!$BG112, AI$133*計算_投入係数表!AI111)</f>
        <v>#DIV/0!</v>
      </c>
      <c r="AJ111" s="212" t="e">
        <f ca="1">IF(AJ$3="分類不明", 計算_移輸出入額!$BG112, AJ$133*計算_投入係数表!AJ111)</f>
        <v>#DIV/0!</v>
      </c>
      <c r="AK111" s="212" t="e">
        <f ca="1">IF(AK$3="分類不明", 計算_移輸出入額!$BG112, AK$133*計算_投入係数表!AK111)</f>
        <v>#DIV/0!</v>
      </c>
      <c r="AL111" s="212" t="e">
        <f ca="1">IF(AL$3="分類不明", 計算_移輸出入額!$BG112, AL$133*計算_投入係数表!AL111)</f>
        <v>#DIV/0!</v>
      </c>
      <c r="AM111" s="212" t="e">
        <f ca="1">IF(AM$3="分類不明", 計算_移輸出入額!$BG112, AM$133*計算_投入係数表!AM111)</f>
        <v>#DIV/0!</v>
      </c>
      <c r="AN111" s="212" t="e">
        <f ca="1">IF(AN$3="分類不明", 計算_移輸出入額!$BG112, AN$133*計算_投入係数表!AN111)</f>
        <v>#DIV/0!</v>
      </c>
      <c r="AO111" s="212" t="e">
        <f ca="1">IF(AO$3="分類不明", 計算_移輸出入額!$BG112, AO$133*計算_投入係数表!AO111)</f>
        <v>#DIV/0!</v>
      </c>
      <c r="AP111" s="212" t="e">
        <f ca="1">IF(AP$3="分類不明", 計算_移輸出入額!$BG112, AP$133*計算_投入係数表!AP111)</f>
        <v>#DIV/0!</v>
      </c>
      <c r="AQ111" s="212" t="e">
        <f ca="1">IF(AQ$3="分類不明", 計算_移輸出入額!$BG112, AQ$133*計算_投入係数表!AQ111)</f>
        <v>#DIV/0!</v>
      </c>
      <c r="AR111" s="212" t="e">
        <f ca="1">IF(AR$3="分類不明", 計算_移輸出入額!$BG112, AR$133*計算_投入係数表!AR111)</f>
        <v>#DIV/0!</v>
      </c>
      <c r="AS111" s="212" t="e">
        <f ca="1">IF(AS$3="分類不明", 計算_移輸出入額!$BG112, AS$133*計算_投入係数表!AS111)</f>
        <v>#DIV/0!</v>
      </c>
      <c r="AT111" s="212" t="e">
        <f ca="1">IF(AT$3="分類不明", 計算_移輸出入額!$BG112, AT$133*計算_投入係数表!AT111)</f>
        <v>#DIV/0!</v>
      </c>
      <c r="AU111" s="212" t="e">
        <f ca="1">IF(AU$3="分類不明", 計算_移輸出入額!$BG112, AU$133*計算_投入係数表!AU111)</f>
        <v>#DIV/0!</v>
      </c>
      <c r="AV111" s="212" t="e">
        <f ca="1">IF(AV$3="分類不明", 計算_移輸出入額!$BG112, AV$133*計算_投入係数表!AV111)</f>
        <v>#DIV/0!</v>
      </c>
      <c r="AW111" s="212" t="e">
        <f ca="1">IF(AW$3="分類不明", 計算_移輸出入額!$BG112, AW$133*計算_投入係数表!AW111)</f>
        <v>#DIV/0!</v>
      </c>
      <c r="AX111" s="212" t="e">
        <f ca="1">IF(AX$3="分類不明", 計算_移輸出入額!$BG112, AX$133*計算_投入係数表!AX111)</f>
        <v>#DIV/0!</v>
      </c>
      <c r="AY111" s="212" t="e">
        <f ca="1">IF(AY$3="分類不明", 計算_移輸出入額!$BG112, AY$133*計算_投入係数表!AY111)</f>
        <v>#DIV/0!</v>
      </c>
      <c r="AZ111" s="212" t="e">
        <f ca="1">IF(AZ$3="分類不明", 計算_移輸出入額!$BG112, AZ$133*計算_投入係数表!AZ111)</f>
        <v>#DIV/0!</v>
      </c>
      <c r="BA111" s="212" t="e">
        <f ca="1">IF(BA$3="分類不明", 計算_移輸出入額!$BG112, BA$133*計算_投入係数表!BA111)</f>
        <v>#DIV/0!</v>
      </c>
      <c r="BB111" s="212" t="e">
        <f ca="1">IF(BB$3="分類不明", 計算_移輸出入額!$BG112, BB$133*計算_投入係数表!BB111)</f>
        <v>#DIV/0!</v>
      </c>
      <c r="BC111" s="212" t="e">
        <f ca="1">IF(BC$3="分類不明", 計算_移輸出入額!$BG112, BC$133*計算_投入係数表!BC111)</f>
        <v>#DIV/0!</v>
      </c>
      <c r="BD111" s="212" t="e">
        <f ca="1">IF(BD$3="分類不明", 計算_移輸出入額!$BG112, BD$133*計算_投入係数表!BD111)</f>
        <v>#DIV/0!</v>
      </c>
      <c r="BE111" s="212" t="e">
        <f ca="1">IF(BE$3="分類不明", 計算_移輸出入額!$BG112, BE$133*計算_投入係数表!BE111)</f>
        <v>#DIV/0!</v>
      </c>
      <c r="BF111" s="212" t="e">
        <f ca="1">IF(BF$3="分類不明", 計算_移輸出入額!$BG112, BF$133*計算_投入係数表!BF111)</f>
        <v>#DIV/0!</v>
      </c>
      <c r="BG111" s="212" t="e">
        <f ca="1">IF(BG$3="分類不明", 計算_移輸出入額!$BG112, BG$133*計算_投入係数表!BG111)</f>
        <v>#DIV/0!</v>
      </c>
      <c r="BH111" s="212" t="e">
        <f ca="1">IF(BH$3="分類不明", 計算_移輸出入額!$BG112, BH$133*計算_投入係数表!BH111)</f>
        <v>#DIV/0!</v>
      </c>
      <c r="BI111" s="212" t="e">
        <f ca="1">IF(BI$3="分類不明", 計算_移輸出入額!$BG112, BI$133*計算_投入係数表!BI111)</f>
        <v>#DIV/0!</v>
      </c>
      <c r="BJ111" s="212" t="e">
        <f ca="1">IF(BJ$3="分類不明", 計算_移輸出入額!$BG112, BJ$133*計算_投入係数表!BJ111)</f>
        <v>#DIV/0!</v>
      </c>
      <c r="BK111" s="212" t="e">
        <f ca="1">IF(BK$3="分類不明", 計算_移輸出入額!$BG112, BK$133*計算_投入係数表!BK111)</f>
        <v>#DIV/0!</v>
      </c>
      <c r="BL111" s="212" t="e">
        <f ca="1">IF(BL$3="分類不明", 計算_移輸出入額!$BG112, BL$133*計算_投入係数表!BL111)</f>
        <v>#DIV/0!</v>
      </c>
      <c r="BM111" s="212" t="e">
        <f ca="1">IF(BM$3="分類不明", 計算_移輸出入額!$BG112, BM$133*計算_投入係数表!BM111)</f>
        <v>#DIV/0!</v>
      </c>
      <c r="BN111" s="212" t="e">
        <f ca="1">IF(BN$3="分類不明", 計算_移輸出入額!$BG112, BN$133*計算_投入係数表!BN111)</f>
        <v>#DIV/0!</v>
      </c>
      <c r="BO111" s="212" t="e">
        <f ca="1">IF(BO$3="分類不明", 計算_移輸出入額!$BG112, BO$133*計算_投入係数表!BO111)</f>
        <v>#DIV/0!</v>
      </c>
      <c r="BP111" s="212" t="e">
        <f ca="1">IF(BP$3="分類不明", 計算_移輸出入額!$BG112, BP$133*計算_投入係数表!BP111)</f>
        <v>#DIV/0!</v>
      </c>
      <c r="BQ111" s="212" t="e">
        <f ca="1">IF(BQ$3="分類不明", 計算_移輸出入額!$BG112, BQ$133*計算_投入係数表!BQ111)</f>
        <v>#DIV/0!</v>
      </c>
      <c r="BR111" s="212" t="e">
        <f ca="1">IF(BR$3="分類不明", 計算_移輸出入額!$BG112, BR$133*計算_投入係数表!BR111)</f>
        <v>#DIV/0!</v>
      </c>
      <c r="BS111" s="212" t="e">
        <f ca="1">IF(BS$3="分類不明", 計算_移輸出入額!$BG112, BS$133*計算_投入係数表!BS111)</f>
        <v>#DIV/0!</v>
      </c>
      <c r="BT111" s="212" t="e">
        <f ca="1">IF(BT$3="分類不明", 計算_移輸出入額!$BG112, BT$133*計算_投入係数表!BT111)</f>
        <v>#DIV/0!</v>
      </c>
      <c r="BU111" s="212" t="e">
        <f ca="1">IF(BU$3="分類不明", 計算_移輸出入額!$BG112, BU$133*計算_投入係数表!BU111)</f>
        <v>#DIV/0!</v>
      </c>
      <c r="BV111" s="212" t="e">
        <f ca="1">IF(BV$3="分類不明", 計算_移輸出入額!$BG112, BV$133*計算_投入係数表!BV111)</f>
        <v>#DIV/0!</v>
      </c>
      <c r="BW111" s="212" t="e">
        <f ca="1">IF(BW$3="分類不明", 計算_移輸出入額!$BG112, BW$133*計算_投入係数表!BW111)</f>
        <v>#DIV/0!</v>
      </c>
      <c r="BX111" s="212" t="e">
        <f ca="1">IF(BX$3="分類不明", 計算_移輸出入額!$BG112, BX$133*計算_投入係数表!BX111)</f>
        <v>#DIV/0!</v>
      </c>
      <c r="BY111" s="212" t="e">
        <f ca="1">IF(BY$3="分類不明", 計算_移輸出入額!$BG112, BY$133*計算_投入係数表!BY111)</f>
        <v>#DIV/0!</v>
      </c>
      <c r="BZ111" s="212" t="e">
        <f ca="1">IF(BZ$3="分類不明", 計算_移輸出入額!$BG112, BZ$133*計算_投入係数表!BZ111)</f>
        <v>#DIV/0!</v>
      </c>
      <c r="CA111" s="212" t="e">
        <f ca="1">IF(CA$3="分類不明", 計算_移輸出入額!$BG112, CA$133*計算_投入係数表!CA111)</f>
        <v>#DIV/0!</v>
      </c>
      <c r="CB111" s="212" t="e">
        <f ca="1">IF(CB$3="分類不明", 計算_移輸出入額!$BG112, CB$133*計算_投入係数表!CB111)</f>
        <v>#DIV/0!</v>
      </c>
      <c r="CC111" s="212" t="e">
        <f ca="1">IF(CC$3="分類不明", 計算_移輸出入額!$BG112, CC$133*計算_投入係数表!CC111)</f>
        <v>#DIV/0!</v>
      </c>
      <c r="CD111" s="212" t="e">
        <f ca="1">IF(CD$3="分類不明", 計算_移輸出入額!$BG112, CD$133*計算_投入係数表!CD111)</f>
        <v>#DIV/0!</v>
      </c>
      <c r="CE111" s="212" t="e">
        <f ca="1">IF(CE$3="分類不明", 計算_移輸出入額!$BG112, CE$133*計算_投入係数表!CE111)</f>
        <v>#DIV/0!</v>
      </c>
      <c r="CF111" s="212" t="e">
        <f ca="1">IF(CF$3="分類不明", 計算_移輸出入額!$BG112, CF$133*計算_投入係数表!CF111)</f>
        <v>#DIV/0!</v>
      </c>
      <c r="CG111" s="212" t="e">
        <f ca="1">IF(CG$3="分類不明", 計算_移輸出入額!$BG112, CG$133*計算_投入係数表!CG111)</f>
        <v>#DIV/0!</v>
      </c>
      <c r="CH111" s="212" t="e">
        <f ca="1">IF(CH$3="分類不明", 計算_移輸出入額!$BG112, CH$133*計算_投入係数表!CH111)</f>
        <v>#DIV/0!</v>
      </c>
      <c r="CI111" s="212" t="e">
        <f ca="1">IF(CI$3="分類不明", 計算_移輸出入額!$BG112, CI$133*計算_投入係数表!CI111)</f>
        <v>#DIV/0!</v>
      </c>
      <c r="CJ111" s="212" t="e">
        <f ca="1">IF(CJ$3="分類不明", 計算_移輸出入額!$BG112, CJ$133*計算_投入係数表!CJ111)</f>
        <v>#DIV/0!</v>
      </c>
      <c r="CK111" s="212" t="e">
        <f ca="1">IF(CK$3="分類不明", 計算_移輸出入額!$BG112, CK$133*計算_投入係数表!CK111)</f>
        <v>#DIV/0!</v>
      </c>
      <c r="CL111" s="212" t="e">
        <f ca="1">IF(CL$3="分類不明", 計算_移輸出入額!$BG112, CL$133*計算_投入係数表!CL111)</f>
        <v>#DIV/0!</v>
      </c>
      <c r="CM111" s="212" t="e">
        <f ca="1">IF(CM$3="分類不明", 計算_移輸出入額!$BG112, CM$133*計算_投入係数表!CM111)</f>
        <v>#DIV/0!</v>
      </c>
      <c r="CN111" s="212" t="e">
        <f ca="1">IF(CN$3="分類不明", 計算_移輸出入額!$BG112, CN$133*計算_投入係数表!CN111)</f>
        <v>#DIV/0!</v>
      </c>
      <c r="CO111" s="212" t="e">
        <f ca="1">IF(CO$3="分類不明", 計算_移輸出入額!$BG112, CO$133*計算_投入係数表!CO111)</f>
        <v>#DIV/0!</v>
      </c>
      <c r="CP111" s="212" t="e">
        <f ca="1">IF(CP$3="分類不明", 計算_移輸出入額!$BG112, CP$133*計算_投入係数表!CP111)</f>
        <v>#DIV/0!</v>
      </c>
      <c r="CQ111" s="212" t="e">
        <f ca="1">IF(CQ$3="分類不明", 計算_移輸出入額!$BG112, CQ$133*計算_投入係数表!CQ111)</f>
        <v>#DIV/0!</v>
      </c>
      <c r="CR111" s="212" t="e">
        <f ca="1">IF(CR$3="分類不明", 計算_移輸出入額!$BG112, CR$133*計算_投入係数表!CR111)</f>
        <v>#DIV/0!</v>
      </c>
      <c r="CS111" s="212" t="e">
        <f ca="1">IF(CS$3="分類不明", 計算_移輸出入額!$BG112, CS$133*計算_投入係数表!CS111)</f>
        <v>#DIV/0!</v>
      </c>
      <c r="CT111" s="212" t="e">
        <f ca="1">IF(CT$3="分類不明", 計算_移輸出入額!$BG112, CT$133*計算_投入係数表!CT111)</f>
        <v>#DIV/0!</v>
      </c>
      <c r="CU111" s="212" t="e">
        <f ca="1">IF(CU$3="分類不明", 計算_移輸出入額!$BG112, CU$133*計算_投入係数表!CU111)</f>
        <v>#DIV/0!</v>
      </c>
      <c r="CV111" s="212" t="e">
        <f ca="1">IF(CV$3="分類不明", 計算_移輸出入額!$BG112, CV$133*計算_投入係数表!CV111)</f>
        <v>#DIV/0!</v>
      </c>
      <c r="CW111" s="212" t="e">
        <f ca="1">IF(CW$3="分類不明", 計算_移輸出入額!$BG112, CW$133*計算_投入係数表!CW111)</f>
        <v>#DIV/0!</v>
      </c>
      <c r="CX111" s="212" t="e">
        <f ca="1">IF(CX$3="分類不明", 計算_移輸出入額!$BG112, CX$133*計算_投入係数表!CX111)</f>
        <v>#DIV/0!</v>
      </c>
      <c r="CY111" s="212" t="e">
        <f ca="1">IF(CY$3="分類不明", 計算_移輸出入額!$BG112, CY$133*計算_投入係数表!CY111)</f>
        <v>#DIV/0!</v>
      </c>
      <c r="CZ111" s="212" t="e">
        <f ca="1">IF(CZ$3="分類不明", 計算_移輸出入額!$BG112, CZ$133*計算_投入係数表!CZ111)</f>
        <v>#DIV/0!</v>
      </c>
      <c r="DA111" s="212" t="e">
        <f ca="1">IF(DA$3="分類不明", 計算_移輸出入額!$BG112, DA$133*計算_投入係数表!DA111)</f>
        <v>#DIV/0!</v>
      </c>
      <c r="DB111" s="212" t="e">
        <f ca="1">IF(DB$3="分類不明", 計算_移輸出入額!$BG112, DB$133*計算_投入係数表!DB111)</f>
        <v>#DIV/0!</v>
      </c>
      <c r="DC111" s="212" t="e">
        <f ca="1">IF(DC$3="分類不明", 計算_移輸出入額!$BG112, DC$133*計算_投入係数表!DC111)</f>
        <v>#DIV/0!</v>
      </c>
      <c r="DD111" s="212" t="e">
        <f ca="1">IF(DD$3="分類不明", 計算_移輸出入額!$BG112, DD$133*計算_投入係数表!DD111)</f>
        <v>#DIV/0!</v>
      </c>
      <c r="DE111" s="212" t="e">
        <f ca="1">IF(DE$3="分類不明", 計算_移輸出入額!$BG112, DE$133*計算_投入係数表!DE111)</f>
        <v>#DIV/0!</v>
      </c>
      <c r="DF111" s="212" t="e">
        <f ca="1">IF(DF$3="分類不明", 計算_移輸出入額!$BG112, DF$133*計算_投入係数表!DF111)</f>
        <v>#DIV/0!</v>
      </c>
      <c r="DG111" s="212" t="e">
        <f ca="1">IF(DG$3="分類不明", 計算_移輸出入額!$BG112, DG$133*計算_投入係数表!DG111)</f>
        <v>#DIV/0!</v>
      </c>
      <c r="DH111" s="212" t="e">
        <f ca="1">IF(DH$3="分類不明", 計算_移輸出入額!$BG112, DH$133*計算_投入係数表!DH111)</f>
        <v>#DIV/0!</v>
      </c>
      <c r="DI111" s="212" t="e">
        <f ca="1">IF(DI$3="分類不明", 計算_移輸出入額!$BG112, DI$133*計算_投入係数表!DI111)</f>
        <v>#DIV/0!</v>
      </c>
      <c r="DJ111" s="212" t="e">
        <f ca="1">IF(DJ$3="分類不明", 計算_移輸出入額!$BG112, DJ$133*計算_投入係数表!DJ111)</f>
        <v>#DIV/0!</v>
      </c>
      <c r="DK111" s="212" t="e">
        <f ca="1">IF(DK$3="分類不明", 計算_移輸出入額!$BG112, DK$133*計算_投入係数表!DK111)</f>
        <v>#DIV/0!</v>
      </c>
      <c r="DL111" s="212" t="e">
        <f ca="1">IF(DL$3="分類不明", 計算_移輸出入額!$BG112, DL$133*計算_投入係数表!DL111)</f>
        <v>#DIV/0!</v>
      </c>
      <c r="DM111" s="212" t="e">
        <f ca="1">IF(DM$3="分類不明", 計算_移輸出入額!$BG112, DM$133*計算_投入係数表!DM111)</f>
        <v>#DIV/0!</v>
      </c>
      <c r="DN111" s="212" t="e">
        <f ca="1">IF(DN$3="分類不明", 計算_移輸出入額!$BG112, DN$133*計算_投入係数表!DN111)</f>
        <v>#DIV/0!</v>
      </c>
      <c r="DO111" s="212" t="e">
        <f ca="1">IF(DO$3="分類不明", 計算_移輸出入額!$BG112, DO$133*計算_投入係数表!DO111)</f>
        <v>#DIV/0!</v>
      </c>
      <c r="DP111" s="212" t="e">
        <f ca="1">IF(DP$3="分類不明", 計算_移輸出入額!$BG112, DP$133*計算_投入係数表!DP111)</f>
        <v>#DIV/0!</v>
      </c>
      <c r="DQ111" s="212" t="e">
        <f ca="1">IF(DQ$3="分類不明", 計算_移輸出入額!$BG112, DQ$133*計算_投入係数表!DQ111)</f>
        <v>#DIV/0!</v>
      </c>
      <c r="DR111" s="212" t="e">
        <f ca="1">IF(DR$3="分類不明", 計算_移輸出入額!$BG112, DR$133*計算_投入係数表!DR111)</f>
        <v>#DIV/0!</v>
      </c>
      <c r="DS111" s="212" t="e">
        <f ca="1">IF(DS$3="分類不明", 計算_移輸出入額!$BG112, DS$133*計算_投入係数表!DS111)</f>
        <v>#DIV/0!</v>
      </c>
      <c r="DT111" s="213">
        <f t="shared" ca="1" si="7"/>
        <v>0</v>
      </c>
      <c r="DU111" s="214">
        <f>計算_基本取引表_調整前!DU111</f>
        <v>0</v>
      </c>
      <c r="DV111" s="214">
        <f>IF($C111="分類不明", 計算_基本取引表_調整前!DV111+_xlfn.AGGREGATE(9,6,計算_移輸出入額!$BF$5:$BF$124), 計算_基本取引表_調整前!DV111)</f>
        <v>0</v>
      </c>
      <c r="DW111" s="214">
        <f>計算_基本取引表_調整前!DW111</f>
        <v>0</v>
      </c>
      <c r="DX111" s="214">
        <f>計算_基本取引表_調整前!DX111</f>
        <v>0</v>
      </c>
      <c r="DY111" s="214">
        <f>計算_基本取引表_調整前!DY111</f>
        <v>0</v>
      </c>
      <c r="DZ111" s="214">
        <f>計算_基本取引表_調整前!DZ111</f>
        <v>0</v>
      </c>
      <c r="EA111" s="214" t="e">
        <f>計算_基本取引表_調整前!EA111</f>
        <v>#DIV/0!</v>
      </c>
      <c r="EB111" s="735">
        <f ca="1">IFERROR(SUMIF(振分, $C111, 入力_北海道基本取引表!EB$4:EB$124)*($EE111/SUMIF(振分, $C111, 入力_北海道基本取引表!$EG$4:$EG$107)), 0)</f>
        <v>0</v>
      </c>
      <c r="EC111" s="215" t="e">
        <f t="shared" si="8"/>
        <v>#DIV/0!</v>
      </c>
      <c r="ED111" s="216" t="e">
        <f t="shared" ca="1" si="9"/>
        <v>#DIV/0!</v>
      </c>
      <c r="EE111" s="214" t="e">
        <f ca="1"/>
        <v>#DIV/0!</v>
      </c>
      <c r="EF111" s="216" t="e">
        <f t="shared" ca="1" si="10"/>
        <v>#DIV/0!</v>
      </c>
      <c r="EG111" s="216" t="e">
        <f t="shared" ca="1" si="6"/>
        <v>#DIV/0!</v>
      </c>
      <c r="EH111" s="214" t="e">
        <f ca="1"/>
        <v>#DIV/0!</v>
      </c>
      <c r="EI111" s="216" t="e">
        <f t="shared" ca="1" si="11"/>
        <v>#DIV/0!</v>
      </c>
      <c r="EJ111" s="216" t="e">
        <f ca="1"/>
        <v>#DIV/0!</v>
      </c>
      <c r="EK111" s="215"/>
    </row>
    <row r="112" spans="2:141" s="6" customFormat="1" ht="15.75" hidden="1" customHeight="1" x14ac:dyDescent="0.25">
      <c r="B112" s="53">
        <v>109</v>
      </c>
      <c r="C112" s="192" t="str">
        <v>-</v>
      </c>
      <c r="D112" s="211">
        <f ca="1">IF(D$3="分類不明", 計算_移輸出入額!$BG113, D$133*計算_投入係数表!D112)</f>
        <v>0</v>
      </c>
      <c r="E112" s="212">
        <f ca="1">IF(E$3="分類不明", 計算_移輸出入額!$BG113, E$133*計算_投入係数表!E112)</f>
        <v>0</v>
      </c>
      <c r="F112" s="212">
        <f ca="1">IF(F$3="分類不明", 計算_移輸出入額!$BG113, F$133*計算_投入係数表!F112)</f>
        <v>0</v>
      </c>
      <c r="G112" s="212">
        <f ca="1">IF(G$3="分類不明", 計算_移輸出入額!$BG113, G$133*計算_投入係数表!G112)</f>
        <v>0</v>
      </c>
      <c r="H112" s="212">
        <f ca="1">IF(H$3="分類不明", 計算_移輸出入額!$BG113, H$133*計算_投入係数表!H112)</f>
        <v>0</v>
      </c>
      <c r="I112" s="212">
        <f ca="1">IF(I$3="分類不明", 計算_移輸出入額!$BG113, I$133*計算_投入係数表!I112)</f>
        <v>0</v>
      </c>
      <c r="J112" s="212">
        <f ca="1">IF(J$3="分類不明", 計算_移輸出入額!$BG113, J$133*計算_投入係数表!J112)</f>
        <v>0</v>
      </c>
      <c r="K112" s="212">
        <f ca="1">IF(K$3="分類不明", 計算_移輸出入額!$BG113, K$133*計算_投入係数表!K112)</f>
        <v>0</v>
      </c>
      <c r="L112" s="212">
        <f ca="1">IF(L$3="分類不明", 計算_移輸出入額!$BG113, L$133*計算_投入係数表!L112)</f>
        <v>0</v>
      </c>
      <c r="M112" s="212">
        <f ca="1">IF(M$3="分類不明", 計算_移輸出入額!$BG113, M$133*計算_投入係数表!M112)</f>
        <v>0</v>
      </c>
      <c r="N112" s="212">
        <f ca="1">IF(N$3="分類不明", 計算_移輸出入額!$BG113, N$133*計算_投入係数表!N112)</f>
        <v>0</v>
      </c>
      <c r="O112" s="212">
        <f ca="1">IF(O$3="分類不明", 計算_移輸出入額!$BG113, O$133*計算_投入係数表!O112)</f>
        <v>0</v>
      </c>
      <c r="P112" s="212" t="e">
        <f ca="1">IF(P$3="分類不明", 計算_移輸出入額!$BG113, P$133*計算_投入係数表!P112)</f>
        <v>#DIV/0!</v>
      </c>
      <c r="Q112" s="212" t="e">
        <f ca="1">IF(Q$3="分類不明", 計算_移輸出入額!$BG113, Q$133*計算_投入係数表!Q112)</f>
        <v>#DIV/0!</v>
      </c>
      <c r="R112" s="212" t="e">
        <f ca="1">IF(R$3="分類不明", 計算_移輸出入額!$BG113, R$133*計算_投入係数表!R112)</f>
        <v>#DIV/0!</v>
      </c>
      <c r="S112" s="212" t="e">
        <f ca="1">IF(S$3="分類不明", 計算_移輸出入額!$BG113, S$133*計算_投入係数表!S112)</f>
        <v>#DIV/0!</v>
      </c>
      <c r="T112" s="212" t="e">
        <f ca="1">IF(T$3="分類不明", 計算_移輸出入額!$BG113, T$133*計算_投入係数表!T112)</f>
        <v>#DIV/0!</v>
      </c>
      <c r="U112" s="212" t="e">
        <f ca="1">IF(U$3="分類不明", 計算_移輸出入額!$BG113, U$133*計算_投入係数表!U112)</f>
        <v>#DIV/0!</v>
      </c>
      <c r="V112" s="212" t="e">
        <f ca="1">IF(V$3="分類不明", 計算_移輸出入額!$BG113, V$133*計算_投入係数表!V112)</f>
        <v>#DIV/0!</v>
      </c>
      <c r="W112" s="212" t="e">
        <f ca="1">IF(W$3="分類不明", 計算_移輸出入額!$BG113, W$133*計算_投入係数表!W112)</f>
        <v>#DIV/0!</v>
      </c>
      <c r="X112" s="212" t="e">
        <f ca="1">IF(X$3="分類不明", 計算_移輸出入額!$BG113, X$133*計算_投入係数表!X112)</f>
        <v>#DIV/0!</v>
      </c>
      <c r="Y112" s="212" t="e">
        <f ca="1">IF(Y$3="分類不明", 計算_移輸出入額!$BG113, Y$133*計算_投入係数表!Y112)</f>
        <v>#DIV/0!</v>
      </c>
      <c r="Z112" s="212" t="e">
        <f ca="1">IF(Z$3="分類不明", 計算_移輸出入額!$BG113, Z$133*計算_投入係数表!Z112)</f>
        <v>#DIV/0!</v>
      </c>
      <c r="AA112" s="212" t="e">
        <f ca="1">IF(AA$3="分類不明", 計算_移輸出入額!$BG113, AA$133*計算_投入係数表!AA112)</f>
        <v>#DIV/0!</v>
      </c>
      <c r="AB112" s="212" t="e">
        <f ca="1">IF(AB$3="分類不明", 計算_移輸出入額!$BG113, AB$133*計算_投入係数表!AB112)</f>
        <v>#DIV/0!</v>
      </c>
      <c r="AC112" s="212" t="e">
        <f ca="1">IF(AC$3="分類不明", 計算_移輸出入額!$BG113, AC$133*計算_投入係数表!AC112)</f>
        <v>#DIV/0!</v>
      </c>
      <c r="AD112" s="212" t="e">
        <f ca="1">IF(AD$3="分類不明", 計算_移輸出入額!$BG113, AD$133*計算_投入係数表!AD112)</f>
        <v>#DIV/0!</v>
      </c>
      <c r="AE112" s="212" t="e">
        <f ca="1">IF(AE$3="分類不明", 計算_移輸出入額!$BG113, AE$133*計算_投入係数表!AE112)</f>
        <v>#DIV/0!</v>
      </c>
      <c r="AF112" s="212" t="e">
        <f ca="1">IF(AF$3="分類不明", 計算_移輸出入額!$BG113, AF$133*計算_投入係数表!AF112)</f>
        <v>#DIV/0!</v>
      </c>
      <c r="AG112" s="212" t="e">
        <f ca="1">IF(AG$3="分類不明", 計算_移輸出入額!$BG113, AG$133*計算_投入係数表!AG112)</f>
        <v>#DIV/0!</v>
      </c>
      <c r="AH112" s="212" t="e">
        <f ca="1">IF(AH$3="分類不明", 計算_移輸出入額!$BG113, AH$133*計算_投入係数表!AH112)</f>
        <v>#DIV/0!</v>
      </c>
      <c r="AI112" s="212" t="e">
        <f ca="1">IF(AI$3="分類不明", 計算_移輸出入額!$BG113, AI$133*計算_投入係数表!AI112)</f>
        <v>#DIV/0!</v>
      </c>
      <c r="AJ112" s="212" t="e">
        <f ca="1">IF(AJ$3="分類不明", 計算_移輸出入額!$BG113, AJ$133*計算_投入係数表!AJ112)</f>
        <v>#DIV/0!</v>
      </c>
      <c r="AK112" s="212" t="e">
        <f ca="1">IF(AK$3="分類不明", 計算_移輸出入額!$BG113, AK$133*計算_投入係数表!AK112)</f>
        <v>#DIV/0!</v>
      </c>
      <c r="AL112" s="212" t="e">
        <f ca="1">IF(AL$3="分類不明", 計算_移輸出入額!$BG113, AL$133*計算_投入係数表!AL112)</f>
        <v>#DIV/0!</v>
      </c>
      <c r="AM112" s="212" t="e">
        <f ca="1">IF(AM$3="分類不明", 計算_移輸出入額!$BG113, AM$133*計算_投入係数表!AM112)</f>
        <v>#DIV/0!</v>
      </c>
      <c r="AN112" s="212" t="e">
        <f ca="1">IF(AN$3="分類不明", 計算_移輸出入額!$BG113, AN$133*計算_投入係数表!AN112)</f>
        <v>#DIV/0!</v>
      </c>
      <c r="AO112" s="212" t="e">
        <f ca="1">IF(AO$3="分類不明", 計算_移輸出入額!$BG113, AO$133*計算_投入係数表!AO112)</f>
        <v>#DIV/0!</v>
      </c>
      <c r="AP112" s="212" t="e">
        <f ca="1">IF(AP$3="分類不明", 計算_移輸出入額!$BG113, AP$133*計算_投入係数表!AP112)</f>
        <v>#DIV/0!</v>
      </c>
      <c r="AQ112" s="212" t="e">
        <f ca="1">IF(AQ$3="分類不明", 計算_移輸出入額!$BG113, AQ$133*計算_投入係数表!AQ112)</f>
        <v>#DIV/0!</v>
      </c>
      <c r="AR112" s="212" t="e">
        <f ca="1">IF(AR$3="分類不明", 計算_移輸出入額!$BG113, AR$133*計算_投入係数表!AR112)</f>
        <v>#DIV/0!</v>
      </c>
      <c r="AS112" s="212" t="e">
        <f ca="1">IF(AS$3="分類不明", 計算_移輸出入額!$BG113, AS$133*計算_投入係数表!AS112)</f>
        <v>#DIV/0!</v>
      </c>
      <c r="AT112" s="212" t="e">
        <f ca="1">IF(AT$3="分類不明", 計算_移輸出入額!$BG113, AT$133*計算_投入係数表!AT112)</f>
        <v>#DIV/0!</v>
      </c>
      <c r="AU112" s="212" t="e">
        <f ca="1">IF(AU$3="分類不明", 計算_移輸出入額!$BG113, AU$133*計算_投入係数表!AU112)</f>
        <v>#DIV/0!</v>
      </c>
      <c r="AV112" s="212" t="e">
        <f ca="1">IF(AV$3="分類不明", 計算_移輸出入額!$BG113, AV$133*計算_投入係数表!AV112)</f>
        <v>#DIV/0!</v>
      </c>
      <c r="AW112" s="212" t="e">
        <f ca="1">IF(AW$3="分類不明", 計算_移輸出入額!$BG113, AW$133*計算_投入係数表!AW112)</f>
        <v>#DIV/0!</v>
      </c>
      <c r="AX112" s="212" t="e">
        <f ca="1">IF(AX$3="分類不明", 計算_移輸出入額!$BG113, AX$133*計算_投入係数表!AX112)</f>
        <v>#DIV/0!</v>
      </c>
      <c r="AY112" s="212" t="e">
        <f ca="1">IF(AY$3="分類不明", 計算_移輸出入額!$BG113, AY$133*計算_投入係数表!AY112)</f>
        <v>#DIV/0!</v>
      </c>
      <c r="AZ112" s="212" t="e">
        <f ca="1">IF(AZ$3="分類不明", 計算_移輸出入額!$BG113, AZ$133*計算_投入係数表!AZ112)</f>
        <v>#DIV/0!</v>
      </c>
      <c r="BA112" s="212" t="e">
        <f ca="1">IF(BA$3="分類不明", 計算_移輸出入額!$BG113, BA$133*計算_投入係数表!BA112)</f>
        <v>#DIV/0!</v>
      </c>
      <c r="BB112" s="212" t="e">
        <f ca="1">IF(BB$3="分類不明", 計算_移輸出入額!$BG113, BB$133*計算_投入係数表!BB112)</f>
        <v>#DIV/0!</v>
      </c>
      <c r="BC112" s="212" t="e">
        <f ca="1">IF(BC$3="分類不明", 計算_移輸出入額!$BG113, BC$133*計算_投入係数表!BC112)</f>
        <v>#DIV/0!</v>
      </c>
      <c r="BD112" s="212" t="e">
        <f ca="1">IF(BD$3="分類不明", 計算_移輸出入額!$BG113, BD$133*計算_投入係数表!BD112)</f>
        <v>#DIV/0!</v>
      </c>
      <c r="BE112" s="212" t="e">
        <f ca="1">IF(BE$3="分類不明", 計算_移輸出入額!$BG113, BE$133*計算_投入係数表!BE112)</f>
        <v>#DIV/0!</v>
      </c>
      <c r="BF112" s="212" t="e">
        <f ca="1">IF(BF$3="分類不明", 計算_移輸出入額!$BG113, BF$133*計算_投入係数表!BF112)</f>
        <v>#DIV/0!</v>
      </c>
      <c r="BG112" s="212" t="e">
        <f ca="1">IF(BG$3="分類不明", 計算_移輸出入額!$BG113, BG$133*計算_投入係数表!BG112)</f>
        <v>#DIV/0!</v>
      </c>
      <c r="BH112" s="212" t="e">
        <f ca="1">IF(BH$3="分類不明", 計算_移輸出入額!$BG113, BH$133*計算_投入係数表!BH112)</f>
        <v>#DIV/0!</v>
      </c>
      <c r="BI112" s="212" t="e">
        <f ca="1">IF(BI$3="分類不明", 計算_移輸出入額!$BG113, BI$133*計算_投入係数表!BI112)</f>
        <v>#DIV/0!</v>
      </c>
      <c r="BJ112" s="212" t="e">
        <f ca="1">IF(BJ$3="分類不明", 計算_移輸出入額!$BG113, BJ$133*計算_投入係数表!BJ112)</f>
        <v>#DIV/0!</v>
      </c>
      <c r="BK112" s="212" t="e">
        <f ca="1">IF(BK$3="分類不明", 計算_移輸出入額!$BG113, BK$133*計算_投入係数表!BK112)</f>
        <v>#DIV/0!</v>
      </c>
      <c r="BL112" s="212" t="e">
        <f ca="1">IF(BL$3="分類不明", 計算_移輸出入額!$BG113, BL$133*計算_投入係数表!BL112)</f>
        <v>#DIV/0!</v>
      </c>
      <c r="BM112" s="212" t="e">
        <f ca="1">IF(BM$3="分類不明", 計算_移輸出入額!$BG113, BM$133*計算_投入係数表!BM112)</f>
        <v>#DIV/0!</v>
      </c>
      <c r="BN112" s="212" t="e">
        <f ca="1">IF(BN$3="分類不明", 計算_移輸出入額!$BG113, BN$133*計算_投入係数表!BN112)</f>
        <v>#DIV/0!</v>
      </c>
      <c r="BO112" s="212" t="e">
        <f ca="1">IF(BO$3="分類不明", 計算_移輸出入額!$BG113, BO$133*計算_投入係数表!BO112)</f>
        <v>#DIV/0!</v>
      </c>
      <c r="BP112" s="212" t="e">
        <f ca="1">IF(BP$3="分類不明", 計算_移輸出入額!$BG113, BP$133*計算_投入係数表!BP112)</f>
        <v>#DIV/0!</v>
      </c>
      <c r="BQ112" s="212" t="e">
        <f ca="1">IF(BQ$3="分類不明", 計算_移輸出入額!$BG113, BQ$133*計算_投入係数表!BQ112)</f>
        <v>#DIV/0!</v>
      </c>
      <c r="BR112" s="212" t="e">
        <f ca="1">IF(BR$3="分類不明", 計算_移輸出入額!$BG113, BR$133*計算_投入係数表!BR112)</f>
        <v>#DIV/0!</v>
      </c>
      <c r="BS112" s="212" t="e">
        <f ca="1">IF(BS$3="分類不明", 計算_移輸出入額!$BG113, BS$133*計算_投入係数表!BS112)</f>
        <v>#DIV/0!</v>
      </c>
      <c r="BT112" s="212" t="e">
        <f ca="1">IF(BT$3="分類不明", 計算_移輸出入額!$BG113, BT$133*計算_投入係数表!BT112)</f>
        <v>#DIV/0!</v>
      </c>
      <c r="BU112" s="212" t="e">
        <f ca="1">IF(BU$3="分類不明", 計算_移輸出入額!$BG113, BU$133*計算_投入係数表!BU112)</f>
        <v>#DIV/0!</v>
      </c>
      <c r="BV112" s="212" t="e">
        <f ca="1">IF(BV$3="分類不明", 計算_移輸出入額!$BG113, BV$133*計算_投入係数表!BV112)</f>
        <v>#DIV/0!</v>
      </c>
      <c r="BW112" s="212" t="e">
        <f ca="1">IF(BW$3="分類不明", 計算_移輸出入額!$BG113, BW$133*計算_投入係数表!BW112)</f>
        <v>#DIV/0!</v>
      </c>
      <c r="BX112" s="212" t="e">
        <f ca="1">IF(BX$3="分類不明", 計算_移輸出入額!$BG113, BX$133*計算_投入係数表!BX112)</f>
        <v>#DIV/0!</v>
      </c>
      <c r="BY112" s="212" t="e">
        <f ca="1">IF(BY$3="分類不明", 計算_移輸出入額!$BG113, BY$133*計算_投入係数表!BY112)</f>
        <v>#DIV/0!</v>
      </c>
      <c r="BZ112" s="212" t="e">
        <f ca="1">IF(BZ$3="分類不明", 計算_移輸出入額!$BG113, BZ$133*計算_投入係数表!BZ112)</f>
        <v>#DIV/0!</v>
      </c>
      <c r="CA112" s="212" t="e">
        <f ca="1">IF(CA$3="分類不明", 計算_移輸出入額!$BG113, CA$133*計算_投入係数表!CA112)</f>
        <v>#DIV/0!</v>
      </c>
      <c r="CB112" s="212" t="e">
        <f ca="1">IF(CB$3="分類不明", 計算_移輸出入額!$BG113, CB$133*計算_投入係数表!CB112)</f>
        <v>#DIV/0!</v>
      </c>
      <c r="CC112" s="212" t="e">
        <f ca="1">IF(CC$3="分類不明", 計算_移輸出入額!$BG113, CC$133*計算_投入係数表!CC112)</f>
        <v>#DIV/0!</v>
      </c>
      <c r="CD112" s="212" t="e">
        <f ca="1">IF(CD$3="分類不明", 計算_移輸出入額!$BG113, CD$133*計算_投入係数表!CD112)</f>
        <v>#DIV/0!</v>
      </c>
      <c r="CE112" s="212" t="e">
        <f ca="1">IF(CE$3="分類不明", 計算_移輸出入額!$BG113, CE$133*計算_投入係数表!CE112)</f>
        <v>#DIV/0!</v>
      </c>
      <c r="CF112" s="212" t="e">
        <f ca="1">IF(CF$3="分類不明", 計算_移輸出入額!$BG113, CF$133*計算_投入係数表!CF112)</f>
        <v>#DIV/0!</v>
      </c>
      <c r="CG112" s="212" t="e">
        <f ca="1">IF(CG$3="分類不明", 計算_移輸出入額!$BG113, CG$133*計算_投入係数表!CG112)</f>
        <v>#DIV/0!</v>
      </c>
      <c r="CH112" s="212" t="e">
        <f ca="1">IF(CH$3="分類不明", 計算_移輸出入額!$BG113, CH$133*計算_投入係数表!CH112)</f>
        <v>#DIV/0!</v>
      </c>
      <c r="CI112" s="212" t="e">
        <f ca="1">IF(CI$3="分類不明", 計算_移輸出入額!$BG113, CI$133*計算_投入係数表!CI112)</f>
        <v>#DIV/0!</v>
      </c>
      <c r="CJ112" s="212" t="e">
        <f ca="1">IF(CJ$3="分類不明", 計算_移輸出入額!$BG113, CJ$133*計算_投入係数表!CJ112)</f>
        <v>#DIV/0!</v>
      </c>
      <c r="CK112" s="212" t="e">
        <f ca="1">IF(CK$3="分類不明", 計算_移輸出入額!$BG113, CK$133*計算_投入係数表!CK112)</f>
        <v>#DIV/0!</v>
      </c>
      <c r="CL112" s="212" t="e">
        <f ca="1">IF(CL$3="分類不明", 計算_移輸出入額!$BG113, CL$133*計算_投入係数表!CL112)</f>
        <v>#DIV/0!</v>
      </c>
      <c r="CM112" s="212" t="e">
        <f ca="1">IF(CM$3="分類不明", 計算_移輸出入額!$BG113, CM$133*計算_投入係数表!CM112)</f>
        <v>#DIV/0!</v>
      </c>
      <c r="CN112" s="212" t="e">
        <f ca="1">IF(CN$3="分類不明", 計算_移輸出入額!$BG113, CN$133*計算_投入係数表!CN112)</f>
        <v>#DIV/0!</v>
      </c>
      <c r="CO112" s="212" t="e">
        <f ca="1">IF(CO$3="分類不明", 計算_移輸出入額!$BG113, CO$133*計算_投入係数表!CO112)</f>
        <v>#DIV/0!</v>
      </c>
      <c r="CP112" s="212" t="e">
        <f ca="1">IF(CP$3="分類不明", 計算_移輸出入額!$BG113, CP$133*計算_投入係数表!CP112)</f>
        <v>#DIV/0!</v>
      </c>
      <c r="CQ112" s="212" t="e">
        <f ca="1">IF(CQ$3="分類不明", 計算_移輸出入額!$BG113, CQ$133*計算_投入係数表!CQ112)</f>
        <v>#DIV/0!</v>
      </c>
      <c r="CR112" s="212" t="e">
        <f ca="1">IF(CR$3="分類不明", 計算_移輸出入額!$BG113, CR$133*計算_投入係数表!CR112)</f>
        <v>#DIV/0!</v>
      </c>
      <c r="CS112" s="212" t="e">
        <f ca="1">IF(CS$3="分類不明", 計算_移輸出入額!$BG113, CS$133*計算_投入係数表!CS112)</f>
        <v>#DIV/0!</v>
      </c>
      <c r="CT112" s="212" t="e">
        <f ca="1">IF(CT$3="分類不明", 計算_移輸出入額!$BG113, CT$133*計算_投入係数表!CT112)</f>
        <v>#DIV/0!</v>
      </c>
      <c r="CU112" s="212" t="e">
        <f ca="1">IF(CU$3="分類不明", 計算_移輸出入額!$BG113, CU$133*計算_投入係数表!CU112)</f>
        <v>#DIV/0!</v>
      </c>
      <c r="CV112" s="212" t="e">
        <f ca="1">IF(CV$3="分類不明", 計算_移輸出入額!$BG113, CV$133*計算_投入係数表!CV112)</f>
        <v>#DIV/0!</v>
      </c>
      <c r="CW112" s="212" t="e">
        <f ca="1">IF(CW$3="分類不明", 計算_移輸出入額!$BG113, CW$133*計算_投入係数表!CW112)</f>
        <v>#DIV/0!</v>
      </c>
      <c r="CX112" s="212" t="e">
        <f ca="1">IF(CX$3="分類不明", 計算_移輸出入額!$BG113, CX$133*計算_投入係数表!CX112)</f>
        <v>#DIV/0!</v>
      </c>
      <c r="CY112" s="212" t="e">
        <f ca="1">IF(CY$3="分類不明", 計算_移輸出入額!$BG113, CY$133*計算_投入係数表!CY112)</f>
        <v>#DIV/0!</v>
      </c>
      <c r="CZ112" s="212" t="e">
        <f ca="1">IF(CZ$3="分類不明", 計算_移輸出入額!$BG113, CZ$133*計算_投入係数表!CZ112)</f>
        <v>#DIV/0!</v>
      </c>
      <c r="DA112" s="212" t="e">
        <f ca="1">IF(DA$3="分類不明", 計算_移輸出入額!$BG113, DA$133*計算_投入係数表!DA112)</f>
        <v>#DIV/0!</v>
      </c>
      <c r="DB112" s="212" t="e">
        <f ca="1">IF(DB$3="分類不明", 計算_移輸出入額!$BG113, DB$133*計算_投入係数表!DB112)</f>
        <v>#DIV/0!</v>
      </c>
      <c r="DC112" s="212" t="e">
        <f ca="1">IF(DC$3="分類不明", 計算_移輸出入額!$BG113, DC$133*計算_投入係数表!DC112)</f>
        <v>#DIV/0!</v>
      </c>
      <c r="DD112" s="212" t="e">
        <f ca="1">IF(DD$3="分類不明", 計算_移輸出入額!$BG113, DD$133*計算_投入係数表!DD112)</f>
        <v>#DIV/0!</v>
      </c>
      <c r="DE112" s="212" t="e">
        <f ca="1">IF(DE$3="分類不明", 計算_移輸出入額!$BG113, DE$133*計算_投入係数表!DE112)</f>
        <v>#DIV/0!</v>
      </c>
      <c r="DF112" s="212" t="e">
        <f ca="1">IF(DF$3="分類不明", 計算_移輸出入額!$BG113, DF$133*計算_投入係数表!DF112)</f>
        <v>#DIV/0!</v>
      </c>
      <c r="DG112" s="212" t="e">
        <f ca="1">IF(DG$3="分類不明", 計算_移輸出入額!$BG113, DG$133*計算_投入係数表!DG112)</f>
        <v>#DIV/0!</v>
      </c>
      <c r="DH112" s="212" t="e">
        <f ca="1">IF(DH$3="分類不明", 計算_移輸出入額!$BG113, DH$133*計算_投入係数表!DH112)</f>
        <v>#DIV/0!</v>
      </c>
      <c r="DI112" s="212" t="e">
        <f ca="1">IF(DI$3="分類不明", 計算_移輸出入額!$BG113, DI$133*計算_投入係数表!DI112)</f>
        <v>#DIV/0!</v>
      </c>
      <c r="DJ112" s="212" t="e">
        <f ca="1">IF(DJ$3="分類不明", 計算_移輸出入額!$BG113, DJ$133*計算_投入係数表!DJ112)</f>
        <v>#DIV/0!</v>
      </c>
      <c r="DK112" s="212" t="e">
        <f ca="1">IF(DK$3="分類不明", 計算_移輸出入額!$BG113, DK$133*計算_投入係数表!DK112)</f>
        <v>#DIV/0!</v>
      </c>
      <c r="DL112" s="212" t="e">
        <f ca="1">IF(DL$3="分類不明", 計算_移輸出入額!$BG113, DL$133*計算_投入係数表!DL112)</f>
        <v>#DIV/0!</v>
      </c>
      <c r="DM112" s="212" t="e">
        <f ca="1">IF(DM$3="分類不明", 計算_移輸出入額!$BG113, DM$133*計算_投入係数表!DM112)</f>
        <v>#DIV/0!</v>
      </c>
      <c r="DN112" s="212" t="e">
        <f ca="1">IF(DN$3="分類不明", 計算_移輸出入額!$BG113, DN$133*計算_投入係数表!DN112)</f>
        <v>#DIV/0!</v>
      </c>
      <c r="DO112" s="212" t="e">
        <f ca="1">IF(DO$3="分類不明", 計算_移輸出入額!$BG113, DO$133*計算_投入係数表!DO112)</f>
        <v>#DIV/0!</v>
      </c>
      <c r="DP112" s="212" t="e">
        <f ca="1">IF(DP$3="分類不明", 計算_移輸出入額!$BG113, DP$133*計算_投入係数表!DP112)</f>
        <v>#DIV/0!</v>
      </c>
      <c r="DQ112" s="212" t="e">
        <f ca="1">IF(DQ$3="分類不明", 計算_移輸出入額!$BG113, DQ$133*計算_投入係数表!DQ112)</f>
        <v>#DIV/0!</v>
      </c>
      <c r="DR112" s="212" t="e">
        <f ca="1">IF(DR$3="分類不明", 計算_移輸出入額!$BG113, DR$133*計算_投入係数表!DR112)</f>
        <v>#DIV/0!</v>
      </c>
      <c r="DS112" s="212" t="e">
        <f ca="1">IF(DS$3="分類不明", 計算_移輸出入額!$BG113, DS$133*計算_投入係数表!DS112)</f>
        <v>#DIV/0!</v>
      </c>
      <c r="DT112" s="213">
        <f t="shared" ca="1" si="7"/>
        <v>0</v>
      </c>
      <c r="DU112" s="214">
        <f>計算_基本取引表_調整前!DU112</f>
        <v>0</v>
      </c>
      <c r="DV112" s="214">
        <f>IF($C112="分類不明", 計算_基本取引表_調整前!DV112+_xlfn.AGGREGATE(9,6,計算_移輸出入額!$BF$5:$BF$124), 計算_基本取引表_調整前!DV112)</f>
        <v>0</v>
      </c>
      <c r="DW112" s="214">
        <f>計算_基本取引表_調整前!DW112</f>
        <v>0</v>
      </c>
      <c r="DX112" s="214">
        <f>計算_基本取引表_調整前!DX112</f>
        <v>0</v>
      </c>
      <c r="DY112" s="214">
        <f>計算_基本取引表_調整前!DY112</f>
        <v>0</v>
      </c>
      <c r="DZ112" s="214">
        <f>計算_基本取引表_調整前!DZ112</f>
        <v>0</v>
      </c>
      <c r="EA112" s="214" t="e">
        <f>計算_基本取引表_調整前!EA112</f>
        <v>#DIV/0!</v>
      </c>
      <c r="EB112" s="735">
        <f ca="1">IFERROR(SUMIF(振分, $C112, 入力_北海道基本取引表!EB$4:EB$124)*($EE112/SUMIF(振分, $C112, 入力_北海道基本取引表!$EG$4:$EG$107)), 0)</f>
        <v>0</v>
      </c>
      <c r="EC112" s="215" t="e">
        <f t="shared" si="8"/>
        <v>#DIV/0!</v>
      </c>
      <c r="ED112" s="216" t="e">
        <f t="shared" ca="1" si="9"/>
        <v>#DIV/0!</v>
      </c>
      <c r="EE112" s="214" t="e">
        <f ca="1"/>
        <v>#DIV/0!</v>
      </c>
      <c r="EF112" s="216" t="e">
        <f t="shared" ca="1" si="10"/>
        <v>#DIV/0!</v>
      </c>
      <c r="EG112" s="216" t="e">
        <f t="shared" ca="1" si="6"/>
        <v>#DIV/0!</v>
      </c>
      <c r="EH112" s="214" t="e">
        <f ca="1"/>
        <v>#DIV/0!</v>
      </c>
      <c r="EI112" s="216" t="e">
        <f t="shared" ca="1" si="11"/>
        <v>#DIV/0!</v>
      </c>
      <c r="EJ112" s="216" t="e">
        <f ca="1"/>
        <v>#DIV/0!</v>
      </c>
      <c r="EK112" s="215"/>
    </row>
    <row r="113" spans="2:141" s="6" customFormat="1" ht="15.75" hidden="1" customHeight="1" x14ac:dyDescent="0.25">
      <c r="B113" s="53">
        <v>110</v>
      </c>
      <c r="C113" s="192" t="str">
        <v>-</v>
      </c>
      <c r="D113" s="211">
        <f ca="1">IF(D$3="分類不明", 計算_移輸出入額!$BG114, D$133*計算_投入係数表!D113)</f>
        <v>0</v>
      </c>
      <c r="E113" s="212">
        <f ca="1">IF(E$3="分類不明", 計算_移輸出入額!$BG114, E$133*計算_投入係数表!E113)</f>
        <v>0</v>
      </c>
      <c r="F113" s="212">
        <f ca="1">IF(F$3="分類不明", 計算_移輸出入額!$BG114, F$133*計算_投入係数表!F113)</f>
        <v>0</v>
      </c>
      <c r="G113" s="212">
        <f ca="1">IF(G$3="分類不明", 計算_移輸出入額!$BG114, G$133*計算_投入係数表!G113)</f>
        <v>0</v>
      </c>
      <c r="H113" s="212">
        <f ca="1">IF(H$3="分類不明", 計算_移輸出入額!$BG114, H$133*計算_投入係数表!H113)</f>
        <v>0</v>
      </c>
      <c r="I113" s="212">
        <f ca="1">IF(I$3="分類不明", 計算_移輸出入額!$BG114, I$133*計算_投入係数表!I113)</f>
        <v>0</v>
      </c>
      <c r="J113" s="212">
        <f ca="1">IF(J$3="分類不明", 計算_移輸出入額!$BG114, J$133*計算_投入係数表!J113)</f>
        <v>0</v>
      </c>
      <c r="K113" s="212">
        <f ca="1">IF(K$3="分類不明", 計算_移輸出入額!$BG114, K$133*計算_投入係数表!K113)</f>
        <v>0</v>
      </c>
      <c r="L113" s="212">
        <f ca="1">IF(L$3="分類不明", 計算_移輸出入額!$BG114, L$133*計算_投入係数表!L113)</f>
        <v>0</v>
      </c>
      <c r="M113" s="212">
        <f ca="1">IF(M$3="分類不明", 計算_移輸出入額!$BG114, M$133*計算_投入係数表!M113)</f>
        <v>0</v>
      </c>
      <c r="N113" s="212">
        <f ca="1">IF(N$3="分類不明", 計算_移輸出入額!$BG114, N$133*計算_投入係数表!N113)</f>
        <v>0</v>
      </c>
      <c r="O113" s="212">
        <f ca="1">IF(O$3="分類不明", 計算_移輸出入額!$BG114, O$133*計算_投入係数表!O113)</f>
        <v>0</v>
      </c>
      <c r="P113" s="212" t="e">
        <f ca="1">IF(P$3="分類不明", 計算_移輸出入額!$BG114, P$133*計算_投入係数表!P113)</f>
        <v>#DIV/0!</v>
      </c>
      <c r="Q113" s="212" t="e">
        <f ca="1">IF(Q$3="分類不明", 計算_移輸出入額!$BG114, Q$133*計算_投入係数表!Q113)</f>
        <v>#DIV/0!</v>
      </c>
      <c r="R113" s="212" t="e">
        <f ca="1">IF(R$3="分類不明", 計算_移輸出入額!$BG114, R$133*計算_投入係数表!R113)</f>
        <v>#DIV/0!</v>
      </c>
      <c r="S113" s="212" t="e">
        <f ca="1">IF(S$3="分類不明", 計算_移輸出入額!$BG114, S$133*計算_投入係数表!S113)</f>
        <v>#DIV/0!</v>
      </c>
      <c r="T113" s="212" t="e">
        <f ca="1">IF(T$3="分類不明", 計算_移輸出入額!$BG114, T$133*計算_投入係数表!T113)</f>
        <v>#DIV/0!</v>
      </c>
      <c r="U113" s="212" t="e">
        <f ca="1">IF(U$3="分類不明", 計算_移輸出入額!$BG114, U$133*計算_投入係数表!U113)</f>
        <v>#DIV/0!</v>
      </c>
      <c r="V113" s="212" t="e">
        <f ca="1">IF(V$3="分類不明", 計算_移輸出入額!$BG114, V$133*計算_投入係数表!V113)</f>
        <v>#DIV/0!</v>
      </c>
      <c r="W113" s="212" t="e">
        <f ca="1">IF(W$3="分類不明", 計算_移輸出入額!$BG114, W$133*計算_投入係数表!W113)</f>
        <v>#DIV/0!</v>
      </c>
      <c r="X113" s="212" t="e">
        <f ca="1">IF(X$3="分類不明", 計算_移輸出入額!$BG114, X$133*計算_投入係数表!X113)</f>
        <v>#DIV/0!</v>
      </c>
      <c r="Y113" s="212" t="e">
        <f ca="1">IF(Y$3="分類不明", 計算_移輸出入額!$BG114, Y$133*計算_投入係数表!Y113)</f>
        <v>#DIV/0!</v>
      </c>
      <c r="Z113" s="212" t="e">
        <f ca="1">IF(Z$3="分類不明", 計算_移輸出入額!$BG114, Z$133*計算_投入係数表!Z113)</f>
        <v>#DIV/0!</v>
      </c>
      <c r="AA113" s="212" t="e">
        <f ca="1">IF(AA$3="分類不明", 計算_移輸出入額!$BG114, AA$133*計算_投入係数表!AA113)</f>
        <v>#DIV/0!</v>
      </c>
      <c r="AB113" s="212" t="e">
        <f ca="1">IF(AB$3="分類不明", 計算_移輸出入額!$BG114, AB$133*計算_投入係数表!AB113)</f>
        <v>#DIV/0!</v>
      </c>
      <c r="AC113" s="212" t="e">
        <f ca="1">IF(AC$3="分類不明", 計算_移輸出入額!$BG114, AC$133*計算_投入係数表!AC113)</f>
        <v>#DIV/0!</v>
      </c>
      <c r="AD113" s="212" t="e">
        <f ca="1">IF(AD$3="分類不明", 計算_移輸出入額!$BG114, AD$133*計算_投入係数表!AD113)</f>
        <v>#DIV/0!</v>
      </c>
      <c r="AE113" s="212" t="e">
        <f ca="1">IF(AE$3="分類不明", 計算_移輸出入額!$BG114, AE$133*計算_投入係数表!AE113)</f>
        <v>#DIV/0!</v>
      </c>
      <c r="AF113" s="212" t="e">
        <f ca="1">IF(AF$3="分類不明", 計算_移輸出入額!$BG114, AF$133*計算_投入係数表!AF113)</f>
        <v>#DIV/0!</v>
      </c>
      <c r="AG113" s="212" t="e">
        <f ca="1">IF(AG$3="分類不明", 計算_移輸出入額!$BG114, AG$133*計算_投入係数表!AG113)</f>
        <v>#DIV/0!</v>
      </c>
      <c r="AH113" s="212" t="e">
        <f ca="1">IF(AH$3="分類不明", 計算_移輸出入額!$BG114, AH$133*計算_投入係数表!AH113)</f>
        <v>#DIV/0!</v>
      </c>
      <c r="AI113" s="212" t="e">
        <f ca="1">IF(AI$3="分類不明", 計算_移輸出入額!$BG114, AI$133*計算_投入係数表!AI113)</f>
        <v>#DIV/0!</v>
      </c>
      <c r="AJ113" s="212" t="e">
        <f ca="1">IF(AJ$3="分類不明", 計算_移輸出入額!$BG114, AJ$133*計算_投入係数表!AJ113)</f>
        <v>#DIV/0!</v>
      </c>
      <c r="AK113" s="212" t="e">
        <f ca="1">IF(AK$3="分類不明", 計算_移輸出入額!$BG114, AK$133*計算_投入係数表!AK113)</f>
        <v>#DIV/0!</v>
      </c>
      <c r="AL113" s="212" t="e">
        <f ca="1">IF(AL$3="分類不明", 計算_移輸出入額!$BG114, AL$133*計算_投入係数表!AL113)</f>
        <v>#DIV/0!</v>
      </c>
      <c r="AM113" s="212" t="e">
        <f ca="1">IF(AM$3="分類不明", 計算_移輸出入額!$BG114, AM$133*計算_投入係数表!AM113)</f>
        <v>#DIV/0!</v>
      </c>
      <c r="AN113" s="212" t="e">
        <f ca="1">IF(AN$3="分類不明", 計算_移輸出入額!$BG114, AN$133*計算_投入係数表!AN113)</f>
        <v>#DIV/0!</v>
      </c>
      <c r="AO113" s="212" t="e">
        <f ca="1">IF(AO$3="分類不明", 計算_移輸出入額!$BG114, AO$133*計算_投入係数表!AO113)</f>
        <v>#DIV/0!</v>
      </c>
      <c r="AP113" s="212" t="e">
        <f ca="1">IF(AP$3="分類不明", 計算_移輸出入額!$BG114, AP$133*計算_投入係数表!AP113)</f>
        <v>#DIV/0!</v>
      </c>
      <c r="AQ113" s="212" t="e">
        <f ca="1">IF(AQ$3="分類不明", 計算_移輸出入額!$BG114, AQ$133*計算_投入係数表!AQ113)</f>
        <v>#DIV/0!</v>
      </c>
      <c r="AR113" s="212" t="e">
        <f ca="1">IF(AR$3="分類不明", 計算_移輸出入額!$BG114, AR$133*計算_投入係数表!AR113)</f>
        <v>#DIV/0!</v>
      </c>
      <c r="AS113" s="212" t="e">
        <f ca="1">IF(AS$3="分類不明", 計算_移輸出入額!$BG114, AS$133*計算_投入係数表!AS113)</f>
        <v>#DIV/0!</v>
      </c>
      <c r="AT113" s="212" t="e">
        <f ca="1">IF(AT$3="分類不明", 計算_移輸出入額!$BG114, AT$133*計算_投入係数表!AT113)</f>
        <v>#DIV/0!</v>
      </c>
      <c r="AU113" s="212" t="e">
        <f ca="1">IF(AU$3="分類不明", 計算_移輸出入額!$BG114, AU$133*計算_投入係数表!AU113)</f>
        <v>#DIV/0!</v>
      </c>
      <c r="AV113" s="212" t="e">
        <f ca="1">IF(AV$3="分類不明", 計算_移輸出入額!$BG114, AV$133*計算_投入係数表!AV113)</f>
        <v>#DIV/0!</v>
      </c>
      <c r="AW113" s="212" t="e">
        <f ca="1">IF(AW$3="分類不明", 計算_移輸出入額!$BG114, AW$133*計算_投入係数表!AW113)</f>
        <v>#DIV/0!</v>
      </c>
      <c r="AX113" s="212" t="e">
        <f ca="1">IF(AX$3="分類不明", 計算_移輸出入額!$BG114, AX$133*計算_投入係数表!AX113)</f>
        <v>#DIV/0!</v>
      </c>
      <c r="AY113" s="212" t="e">
        <f ca="1">IF(AY$3="分類不明", 計算_移輸出入額!$BG114, AY$133*計算_投入係数表!AY113)</f>
        <v>#DIV/0!</v>
      </c>
      <c r="AZ113" s="212" t="e">
        <f ca="1">IF(AZ$3="分類不明", 計算_移輸出入額!$BG114, AZ$133*計算_投入係数表!AZ113)</f>
        <v>#DIV/0!</v>
      </c>
      <c r="BA113" s="212" t="e">
        <f ca="1">IF(BA$3="分類不明", 計算_移輸出入額!$BG114, BA$133*計算_投入係数表!BA113)</f>
        <v>#DIV/0!</v>
      </c>
      <c r="BB113" s="212" t="e">
        <f ca="1">IF(BB$3="分類不明", 計算_移輸出入額!$BG114, BB$133*計算_投入係数表!BB113)</f>
        <v>#DIV/0!</v>
      </c>
      <c r="BC113" s="212" t="e">
        <f ca="1">IF(BC$3="分類不明", 計算_移輸出入額!$BG114, BC$133*計算_投入係数表!BC113)</f>
        <v>#DIV/0!</v>
      </c>
      <c r="BD113" s="212" t="e">
        <f ca="1">IF(BD$3="分類不明", 計算_移輸出入額!$BG114, BD$133*計算_投入係数表!BD113)</f>
        <v>#DIV/0!</v>
      </c>
      <c r="BE113" s="212" t="e">
        <f ca="1">IF(BE$3="分類不明", 計算_移輸出入額!$BG114, BE$133*計算_投入係数表!BE113)</f>
        <v>#DIV/0!</v>
      </c>
      <c r="BF113" s="212" t="e">
        <f ca="1">IF(BF$3="分類不明", 計算_移輸出入額!$BG114, BF$133*計算_投入係数表!BF113)</f>
        <v>#DIV/0!</v>
      </c>
      <c r="BG113" s="212" t="e">
        <f ca="1">IF(BG$3="分類不明", 計算_移輸出入額!$BG114, BG$133*計算_投入係数表!BG113)</f>
        <v>#DIV/0!</v>
      </c>
      <c r="BH113" s="212" t="e">
        <f ca="1">IF(BH$3="分類不明", 計算_移輸出入額!$BG114, BH$133*計算_投入係数表!BH113)</f>
        <v>#DIV/0!</v>
      </c>
      <c r="BI113" s="212" t="e">
        <f ca="1">IF(BI$3="分類不明", 計算_移輸出入額!$BG114, BI$133*計算_投入係数表!BI113)</f>
        <v>#DIV/0!</v>
      </c>
      <c r="BJ113" s="212" t="e">
        <f ca="1">IF(BJ$3="分類不明", 計算_移輸出入額!$BG114, BJ$133*計算_投入係数表!BJ113)</f>
        <v>#DIV/0!</v>
      </c>
      <c r="BK113" s="212" t="e">
        <f ca="1">IF(BK$3="分類不明", 計算_移輸出入額!$BG114, BK$133*計算_投入係数表!BK113)</f>
        <v>#DIV/0!</v>
      </c>
      <c r="BL113" s="212" t="e">
        <f ca="1">IF(BL$3="分類不明", 計算_移輸出入額!$BG114, BL$133*計算_投入係数表!BL113)</f>
        <v>#DIV/0!</v>
      </c>
      <c r="BM113" s="212" t="e">
        <f ca="1">IF(BM$3="分類不明", 計算_移輸出入額!$BG114, BM$133*計算_投入係数表!BM113)</f>
        <v>#DIV/0!</v>
      </c>
      <c r="BN113" s="212" t="e">
        <f ca="1">IF(BN$3="分類不明", 計算_移輸出入額!$BG114, BN$133*計算_投入係数表!BN113)</f>
        <v>#DIV/0!</v>
      </c>
      <c r="BO113" s="212" t="e">
        <f ca="1">IF(BO$3="分類不明", 計算_移輸出入額!$BG114, BO$133*計算_投入係数表!BO113)</f>
        <v>#DIV/0!</v>
      </c>
      <c r="BP113" s="212" t="e">
        <f ca="1">IF(BP$3="分類不明", 計算_移輸出入額!$BG114, BP$133*計算_投入係数表!BP113)</f>
        <v>#DIV/0!</v>
      </c>
      <c r="BQ113" s="212" t="e">
        <f ca="1">IF(BQ$3="分類不明", 計算_移輸出入額!$BG114, BQ$133*計算_投入係数表!BQ113)</f>
        <v>#DIV/0!</v>
      </c>
      <c r="BR113" s="212" t="e">
        <f ca="1">IF(BR$3="分類不明", 計算_移輸出入額!$BG114, BR$133*計算_投入係数表!BR113)</f>
        <v>#DIV/0!</v>
      </c>
      <c r="BS113" s="212" t="e">
        <f ca="1">IF(BS$3="分類不明", 計算_移輸出入額!$BG114, BS$133*計算_投入係数表!BS113)</f>
        <v>#DIV/0!</v>
      </c>
      <c r="BT113" s="212" t="e">
        <f ca="1">IF(BT$3="分類不明", 計算_移輸出入額!$BG114, BT$133*計算_投入係数表!BT113)</f>
        <v>#DIV/0!</v>
      </c>
      <c r="BU113" s="212" t="e">
        <f ca="1">IF(BU$3="分類不明", 計算_移輸出入額!$BG114, BU$133*計算_投入係数表!BU113)</f>
        <v>#DIV/0!</v>
      </c>
      <c r="BV113" s="212" t="e">
        <f ca="1">IF(BV$3="分類不明", 計算_移輸出入額!$BG114, BV$133*計算_投入係数表!BV113)</f>
        <v>#DIV/0!</v>
      </c>
      <c r="BW113" s="212" t="e">
        <f ca="1">IF(BW$3="分類不明", 計算_移輸出入額!$BG114, BW$133*計算_投入係数表!BW113)</f>
        <v>#DIV/0!</v>
      </c>
      <c r="BX113" s="212" t="e">
        <f ca="1">IF(BX$3="分類不明", 計算_移輸出入額!$BG114, BX$133*計算_投入係数表!BX113)</f>
        <v>#DIV/0!</v>
      </c>
      <c r="BY113" s="212" t="e">
        <f ca="1">IF(BY$3="分類不明", 計算_移輸出入額!$BG114, BY$133*計算_投入係数表!BY113)</f>
        <v>#DIV/0!</v>
      </c>
      <c r="BZ113" s="212" t="e">
        <f ca="1">IF(BZ$3="分類不明", 計算_移輸出入額!$BG114, BZ$133*計算_投入係数表!BZ113)</f>
        <v>#DIV/0!</v>
      </c>
      <c r="CA113" s="212" t="e">
        <f ca="1">IF(CA$3="分類不明", 計算_移輸出入額!$BG114, CA$133*計算_投入係数表!CA113)</f>
        <v>#DIV/0!</v>
      </c>
      <c r="CB113" s="212" t="e">
        <f ca="1">IF(CB$3="分類不明", 計算_移輸出入額!$BG114, CB$133*計算_投入係数表!CB113)</f>
        <v>#DIV/0!</v>
      </c>
      <c r="CC113" s="212" t="e">
        <f ca="1">IF(CC$3="分類不明", 計算_移輸出入額!$BG114, CC$133*計算_投入係数表!CC113)</f>
        <v>#DIV/0!</v>
      </c>
      <c r="CD113" s="212" t="e">
        <f ca="1">IF(CD$3="分類不明", 計算_移輸出入額!$BG114, CD$133*計算_投入係数表!CD113)</f>
        <v>#DIV/0!</v>
      </c>
      <c r="CE113" s="212" t="e">
        <f ca="1">IF(CE$3="分類不明", 計算_移輸出入額!$BG114, CE$133*計算_投入係数表!CE113)</f>
        <v>#DIV/0!</v>
      </c>
      <c r="CF113" s="212" t="e">
        <f ca="1">IF(CF$3="分類不明", 計算_移輸出入額!$BG114, CF$133*計算_投入係数表!CF113)</f>
        <v>#DIV/0!</v>
      </c>
      <c r="CG113" s="212" t="e">
        <f ca="1">IF(CG$3="分類不明", 計算_移輸出入額!$BG114, CG$133*計算_投入係数表!CG113)</f>
        <v>#DIV/0!</v>
      </c>
      <c r="CH113" s="212" t="e">
        <f ca="1">IF(CH$3="分類不明", 計算_移輸出入額!$BG114, CH$133*計算_投入係数表!CH113)</f>
        <v>#DIV/0!</v>
      </c>
      <c r="CI113" s="212" t="e">
        <f ca="1">IF(CI$3="分類不明", 計算_移輸出入額!$BG114, CI$133*計算_投入係数表!CI113)</f>
        <v>#DIV/0!</v>
      </c>
      <c r="CJ113" s="212" t="e">
        <f ca="1">IF(CJ$3="分類不明", 計算_移輸出入額!$BG114, CJ$133*計算_投入係数表!CJ113)</f>
        <v>#DIV/0!</v>
      </c>
      <c r="CK113" s="212" t="e">
        <f ca="1">IF(CK$3="分類不明", 計算_移輸出入額!$BG114, CK$133*計算_投入係数表!CK113)</f>
        <v>#DIV/0!</v>
      </c>
      <c r="CL113" s="212" t="e">
        <f ca="1">IF(CL$3="分類不明", 計算_移輸出入額!$BG114, CL$133*計算_投入係数表!CL113)</f>
        <v>#DIV/0!</v>
      </c>
      <c r="CM113" s="212" t="e">
        <f ca="1">IF(CM$3="分類不明", 計算_移輸出入額!$BG114, CM$133*計算_投入係数表!CM113)</f>
        <v>#DIV/0!</v>
      </c>
      <c r="CN113" s="212" t="e">
        <f ca="1">IF(CN$3="分類不明", 計算_移輸出入額!$BG114, CN$133*計算_投入係数表!CN113)</f>
        <v>#DIV/0!</v>
      </c>
      <c r="CO113" s="212" t="e">
        <f ca="1">IF(CO$3="分類不明", 計算_移輸出入額!$BG114, CO$133*計算_投入係数表!CO113)</f>
        <v>#DIV/0!</v>
      </c>
      <c r="CP113" s="212" t="e">
        <f ca="1">IF(CP$3="分類不明", 計算_移輸出入額!$BG114, CP$133*計算_投入係数表!CP113)</f>
        <v>#DIV/0!</v>
      </c>
      <c r="CQ113" s="212" t="e">
        <f ca="1">IF(CQ$3="分類不明", 計算_移輸出入額!$BG114, CQ$133*計算_投入係数表!CQ113)</f>
        <v>#DIV/0!</v>
      </c>
      <c r="CR113" s="212" t="e">
        <f ca="1">IF(CR$3="分類不明", 計算_移輸出入額!$BG114, CR$133*計算_投入係数表!CR113)</f>
        <v>#DIV/0!</v>
      </c>
      <c r="CS113" s="212" t="e">
        <f ca="1">IF(CS$3="分類不明", 計算_移輸出入額!$BG114, CS$133*計算_投入係数表!CS113)</f>
        <v>#DIV/0!</v>
      </c>
      <c r="CT113" s="212" t="e">
        <f ca="1">IF(CT$3="分類不明", 計算_移輸出入額!$BG114, CT$133*計算_投入係数表!CT113)</f>
        <v>#DIV/0!</v>
      </c>
      <c r="CU113" s="212" t="e">
        <f ca="1">IF(CU$3="分類不明", 計算_移輸出入額!$BG114, CU$133*計算_投入係数表!CU113)</f>
        <v>#DIV/0!</v>
      </c>
      <c r="CV113" s="212" t="e">
        <f ca="1">IF(CV$3="分類不明", 計算_移輸出入額!$BG114, CV$133*計算_投入係数表!CV113)</f>
        <v>#DIV/0!</v>
      </c>
      <c r="CW113" s="212" t="e">
        <f ca="1">IF(CW$3="分類不明", 計算_移輸出入額!$BG114, CW$133*計算_投入係数表!CW113)</f>
        <v>#DIV/0!</v>
      </c>
      <c r="CX113" s="212" t="e">
        <f ca="1">IF(CX$3="分類不明", 計算_移輸出入額!$BG114, CX$133*計算_投入係数表!CX113)</f>
        <v>#DIV/0!</v>
      </c>
      <c r="CY113" s="212" t="e">
        <f ca="1">IF(CY$3="分類不明", 計算_移輸出入額!$BG114, CY$133*計算_投入係数表!CY113)</f>
        <v>#DIV/0!</v>
      </c>
      <c r="CZ113" s="212" t="e">
        <f ca="1">IF(CZ$3="分類不明", 計算_移輸出入額!$BG114, CZ$133*計算_投入係数表!CZ113)</f>
        <v>#DIV/0!</v>
      </c>
      <c r="DA113" s="212" t="e">
        <f ca="1">IF(DA$3="分類不明", 計算_移輸出入額!$BG114, DA$133*計算_投入係数表!DA113)</f>
        <v>#DIV/0!</v>
      </c>
      <c r="DB113" s="212" t="e">
        <f ca="1">IF(DB$3="分類不明", 計算_移輸出入額!$BG114, DB$133*計算_投入係数表!DB113)</f>
        <v>#DIV/0!</v>
      </c>
      <c r="DC113" s="212" t="e">
        <f ca="1">IF(DC$3="分類不明", 計算_移輸出入額!$BG114, DC$133*計算_投入係数表!DC113)</f>
        <v>#DIV/0!</v>
      </c>
      <c r="DD113" s="212" t="e">
        <f ca="1">IF(DD$3="分類不明", 計算_移輸出入額!$BG114, DD$133*計算_投入係数表!DD113)</f>
        <v>#DIV/0!</v>
      </c>
      <c r="DE113" s="212" t="e">
        <f ca="1">IF(DE$3="分類不明", 計算_移輸出入額!$BG114, DE$133*計算_投入係数表!DE113)</f>
        <v>#DIV/0!</v>
      </c>
      <c r="DF113" s="212" t="e">
        <f ca="1">IF(DF$3="分類不明", 計算_移輸出入額!$BG114, DF$133*計算_投入係数表!DF113)</f>
        <v>#DIV/0!</v>
      </c>
      <c r="DG113" s="212" t="e">
        <f ca="1">IF(DG$3="分類不明", 計算_移輸出入額!$BG114, DG$133*計算_投入係数表!DG113)</f>
        <v>#DIV/0!</v>
      </c>
      <c r="DH113" s="212" t="e">
        <f ca="1">IF(DH$3="分類不明", 計算_移輸出入額!$BG114, DH$133*計算_投入係数表!DH113)</f>
        <v>#DIV/0!</v>
      </c>
      <c r="DI113" s="212" t="e">
        <f ca="1">IF(DI$3="分類不明", 計算_移輸出入額!$BG114, DI$133*計算_投入係数表!DI113)</f>
        <v>#DIV/0!</v>
      </c>
      <c r="DJ113" s="212" t="e">
        <f ca="1">IF(DJ$3="分類不明", 計算_移輸出入額!$BG114, DJ$133*計算_投入係数表!DJ113)</f>
        <v>#DIV/0!</v>
      </c>
      <c r="DK113" s="212" t="e">
        <f ca="1">IF(DK$3="分類不明", 計算_移輸出入額!$BG114, DK$133*計算_投入係数表!DK113)</f>
        <v>#DIV/0!</v>
      </c>
      <c r="DL113" s="212" t="e">
        <f ca="1">IF(DL$3="分類不明", 計算_移輸出入額!$BG114, DL$133*計算_投入係数表!DL113)</f>
        <v>#DIV/0!</v>
      </c>
      <c r="DM113" s="212" t="e">
        <f ca="1">IF(DM$3="分類不明", 計算_移輸出入額!$BG114, DM$133*計算_投入係数表!DM113)</f>
        <v>#DIV/0!</v>
      </c>
      <c r="DN113" s="212" t="e">
        <f ca="1">IF(DN$3="分類不明", 計算_移輸出入額!$BG114, DN$133*計算_投入係数表!DN113)</f>
        <v>#DIV/0!</v>
      </c>
      <c r="DO113" s="212" t="e">
        <f ca="1">IF(DO$3="分類不明", 計算_移輸出入額!$BG114, DO$133*計算_投入係数表!DO113)</f>
        <v>#DIV/0!</v>
      </c>
      <c r="DP113" s="212" t="e">
        <f ca="1">IF(DP$3="分類不明", 計算_移輸出入額!$BG114, DP$133*計算_投入係数表!DP113)</f>
        <v>#DIV/0!</v>
      </c>
      <c r="DQ113" s="212" t="e">
        <f ca="1">IF(DQ$3="分類不明", 計算_移輸出入額!$BG114, DQ$133*計算_投入係数表!DQ113)</f>
        <v>#DIV/0!</v>
      </c>
      <c r="DR113" s="212" t="e">
        <f ca="1">IF(DR$3="分類不明", 計算_移輸出入額!$BG114, DR$133*計算_投入係数表!DR113)</f>
        <v>#DIV/0!</v>
      </c>
      <c r="DS113" s="212" t="e">
        <f ca="1">IF(DS$3="分類不明", 計算_移輸出入額!$BG114, DS$133*計算_投入係数表!DS113)</f>
        <v>#DIV/0!</v>
      </c>
      <c r="DT113" s="213">
        <f t="shared" ca="1" si="7"/>
        <v>0</v>
      </c>
      <c r="DU113" s="214">
        <f>計算_基本取引表_調整前!DU113</f>
        <v>0</v>
      </c>
      <c r="DV113" s="214">
        <f>IF($C113="分類不明", 計算_基本取引表_調整前!DV113+_xlfn.AGGREGATE(9,6,計算_移輸出入額!$BF$5:$BF$124), 計算_基本取引表_調整前!DV113)</f>
        <v>0</v>
      </c>
      <c r="DW113" s="214">
        <f>計算_基本取引表_調整前!DW113</f>
        <v>0</v>
      </c>
      <c r="DX113" s="214">
        <f>計算_基本取引表_調整前!DX113</f>
        <v>0</v>
      </c>
      <c r="DY113" s="214">
        <f>計算_基本取引表_調整前!DY113</f>
        <v>0</v>
      </c>
      <c r="DZ113" s="214">
        <f>計算_基本取引表_調整前!DZ113</f>
        <v>0</v>
      </c>
      <c r="EA113" s="214" t="e">
        <f>計算_基本取引表_調整前!EA113</f>
        <v>#DIV/0!</v>
      </c>
      <c r="EB113" s="735">
        <f ca="1">IFERROR(SUMIF(振分, $C113, 入力_北海道基本取引表!EB$4:EB$124)*($EE113/SUMIF(振分, $C113, 入力_北海道基本取引表!$EG$4:$EG$107)), 0)</f>
        <v>0</v>
      </c>
      <c r="EC113" s="215" t="e">
        <f t="shared" si="8"/>
        <v>#DIV/0!</v>
      </c>
      <c r="ED113" s="216" t="e">
        <f t="shared" ca="1" si="9"/>
        <v>#DIV/0!</v>
      </c>
      <c r="EE113" s="214" t="e">
        <f ca="1"/>
        <v>#DIV/0!</v>
      </c>
      <c r="EF113" s="216" t="e">
        <f t="shared" ca="1" si="10"/>
        <v>#DIV/0!</v>
      </c>
      <c r="EG113" s="216" t="e">
        <f t="shared" ca="1" si="6"/>
        <v>#DIV/0!</v>
      </c>
      <c r="EH113" s="214" t="e">
        <f ca="1"/>
        <v>#DIV/0!</v>
      </c>
      <c r="EI113" s="216" t="e">
        <f t="shared" ca="1" si="11"/>
        <v>#DIV/0!</v>
      </c>
      <c r="EJ113" s="216" t="e">
        <f ca="1"/>
        <v>#DIV/0!</v>
      </c>
      <c r="EK113" s="215"/>
    </row>
    <row r="114" spans="2:141" s="6" customFormat="1" ht="15.75" hidden="1" customHeight="1" x14ac:dyDescent="0.25">
      <c r="B114" s="53">
        <v>111</v>
      </c>
      <c r="C114" s="192" t="str">
        <v>-</v>
      </c>
      <c r="D114" s="211">
        <f ca="1">IF(D$3="分類不明", 計算_移輸出入額!$BG115, D$133*計算_投入係数表!D114)</f>
        <v>0</v>
      </c>
      <c r="E114" s="212">
        <f ca="1">IF(E$3="分類不明", 計算_移輸出入額!$BG115, E$133*計算_投入係数表!E114)</f>
        <v>0</v>
      </c>
      <c r="F114" s="212">
        <f ca="1">IF(F$3="分類不明", 計算_移輸出入額!$BG115, F$133*計算_投入係数表!F114)</f>
        <v>0</v>
      </c>
      <c r="G114" s="212">
        <f ca="1">IF(G$3="分類不明", 計算_移輸出入額!$BG115, G$133*計算_投入係数表!G114)</f>
        <v>0</v>
      </c>
      <c r="H114" s="212">
        <f ca="1">IF(H$3="分類不明", 計算_移輸出入額!$BG115, H$133*計算_投入係数表!H114)</f>
        <v>0</v>
      </c>
      <c r="I114" s="212">
        <f ca="1">IF(I$3="分類不明", 計算_移輸出入額!$BG115, I$133*計算_投入係数表!I114)</f>
        <v>0</v>
      </c>
      <c r="J114" s="212">
        <f ca="1">IF(J$3="分類不明", 計算_移輸出入額!$BG115, J$133*計算_投入係数表!J114)</f>
        <v>0</v>
      </c>
      <c r="K114" s="212">
        <f ca="1">IF(K$3="分類不明", 計算_移輸出入額!$BG115, K$133*計算_投入係数表!K114)</f>
        <v>0</v>
      </c>
      <c r="L114" s="212">
        <f ca="1">IF(L$3="分類不明", 計算_移輸出入額!$BG115, L$133*計算_投入係数表!L114)</f>
        <v>0</v>
      </c>
      <c r="M114" s="212">
        <f ca="1">IF(M$3="分類不明", 計算_移輸出入額!$BG115, M$133*計算_投入係数表!M114)</f>
        <v>0</v>
      </c>
      <c r="N114" s="212">
        <f ca="1">IF(N$3="分類不明", 計算_移輸出入額!$BG115, N$133*計算_投入係数表!N114)</f>
        <v>0</v>
      </c>
      <c r="O114" s="212">
        <f ca="1">IF(O$3="分類不明", 計算_移輸出入額!$BG115, O$133*計算_投入係数表!O114)</f>
        <v>0</v>
      </c>
      <c r="P114" s="212" t="e">
        <f ca="1">IF(P$3="分類不明", 計算_移輸出入額!$BG115, P$133*計算_投入係数表!P114)</f>
        <v>#DIV/0!</v>
      </c>
      <c r="Q114" s="212" t="e">
        <f ca="1">IF(Q$3="分類不明", 計算_移輸出入額!$BG115, Q$133*計算_投入係数表!Q114)</f>
        <v>#DIV/0!</v>
      </c>
      <c r="R114" s="212" t="e">
        <f ca="1">IF(R$3="分類不明", 計算_移輸出入額!$BG115, R$133*計算_投入係数表!R114)</f>
        <v>#DIV/0!</v>
      </c>
      <c r="S114" s="212" t="e">
        <f ca="1">IF(S$3="分類不明", 計算_移輸出入額!$BG115, S$133*計算_投入係数表!S114)</f>
        <v>#DIV/0!</v>
      </c>
      <c r="T114" s="212" t="e">
        <f ca="1">IF(T$3="分類不明", 計算_移輸出入額!$BG115, T$133*計算_投入係数表!T114)</f>
        <v>#DIV/0!</v>
      </c>
      <c r="U114" s="212" t="e">
        <f ca="1">IF(U$3="分類不明", 計算_移輸出入額!$BG115, U$133*計算_投入係数表!U114)</f>
        <v>#DIV/0!</v>
      </c>
      <c r="V114" s="212" t="e">
        <f ca="1">IF(V$3="分類不明", 計算_移輸出入額!$BG115, V$133*計算_投入係数表!V114)</f>
        <v>#DIV/0!</v>
      </c>
      <c r="W114" s="212" t="e">
        <f ca="1">IF(W$3="分類不明", 計算_移輸出入額!$BG115, W$133*計算_投入係数表!W114)</f>
        <v>#DIV/0!</v>
      </c>
      <c r="X114" s="212" t="e">
        <f ca="1">IF(X$3="分類不明", 計算_移輸出入額!$BG115, X$133*計算_投入係数表!X114)</f>
        <v>#DIV/0!</v>
      </c>
      <c r="Y114" s="212" t="e">
        <f ca="1">IF(Y$3="分類不明", 計算_移輸出入額!$BG115, Y$133*計算_投入係数表!Y114)</f>
        <v>#DIV/0!</v>
      </c>
      <c r="Z114" s="212" t="e">
        <f ca="1">IF(Z$3="分類不明", 計算_移輸出入額!$BG115, Z$133*計算_投入係数表!Z114)</f>
        <v>#DIV/0!</v>
      </c>
      <c r="AA114" s="212" t="e">
        <f ca="1">IF(AA$3="分類不明", 計算_移輸出入額!$BG115, AA$133*計算_投入係数表!AA114)</f>
        <v>#DIV/0!</v>
      </c>
      <c r="AB114" s="212" t="e">
        <f ca="1">IF(AB$3="分類不明", 計算_移輸出入額!$BG115, AB$133*計算_投入係数表!AB114)</f>
        <v>#DIV/0!</v>
      </c>
      <c r="AC114" s="212" t="e">
        <f ca="1">IF(AC$3="分類不明", 計算_移輸出入額!$BG115, AC$133*計算_投入係数表!AC114)</f>
        <v>#DIV/0!</v>
      </c>
      <c r="AD114" s="212" t="e">
        <f ca="1">IF(AD$3="分類不明", 計算_移輸出入額!$BG115, AD$133*計算_投入係数表!AD114)</f>
        <v>#DIV/0!</v>
      </c>
      <c r="AE114" s="212" t="e">
        <f ca="1">IF(AE$3="分類不明", 計算_移輸出入額!$BG115, AE$133*計算_投入係数表!AE114)</f>
        <v>#DIV/0!</v>
      </c>
      <c r="AF114" s="212" t="e">
        <f ca="1">IF(AF$3="分類不明", 計算_移輸出入額!$BG115, AF$133*計算_投入係数表!AF114)</f>
        <v>#DIV/0!</v>
      </c>
      <c r="AG114" s="212" t="e">
        <f ca="1">IF(AG$3="分類不明", 計算_移輸出入額!$BG115, AG$133*計算_投入係数表!AG114)</f>
        <v>#DIV/0!</v>
      </c>
      <c r="AH114" s="212" t="e">
        <f ca="1">IF(AH$3="分類不明", 計算_移輸出入額!$BG115, AH$133*計算_投入係数表!AH114)</f>
        <v>#DIV/0!</v>
      </c>
      <c r="AI114" s="212" t="e">
        <f ca="1">IF(AI$3="分類不明", 計算_移輸出入額!$BG115, AI$133*計算_投入係数表!AI114)</f>
        <v>#DIV/0!</v>
      </c>
      <c r="AJ114" s="212" t="e">
        <f ca="1">IF(AJ$3="分類不明", 計算_移輸出入額!$BG115, AJ$133*計算_投入係数表!AJ114)</f>
        <v>#DIV/0!</v>
      </c>
      <c r="AK114" s="212" t="e">
        <f ca="1">IF(AK$3="分類不明", 計算_移輸出入額!$BG115, AK$133*計算_投入係数表!AK114)</f>
        <v>#DIV/0!</v>
      </c>
      <c r="AL114" s="212" t="e">
        <f ca="1">IF(AL$3="分類不明", 計算_移輸出入額!$BG115, AL$133*計算_投入係数表!AL114)</f>
        <v>#DIV/0!</v>
      </c>
      <c r="AM114" s="212" t="e">
        <f ca="1">IF(AM$3="分類不明", 計算_移輸出入額!$BG115, AM$133*計算_投入係数表!AM114)</f>
        <v>#DIV/0!</v>
      </c>
      <c r="AN114" s="212" t="e">
        <f ca="1">IF(AN$3="分類不明", 計算_移輸出入額!$BG115, AN$133*計算_投入係数表!AN114)</f>
        <v>#DIV/0!</v>
      </c>
      <c r="AO114" s="212" t="e">
        <f ca="1">IF(AO$3="分類不明", 計算_移輸出入額!$BG115, AO$133*計算_投入係数表!AO114)</f>
        <v>#DIV/0!</v>
      </c>
      <c r="AP114" s="212" t="e">
        <f ca="1">IF(AP$3="分類不明", 計算_移輸出入額!$BG115, AP$133*計算_投入係数表!AP114)</f>
        <v>#DIV/0!</v>
      </c>
      <c r="AQ114" s="212" t="e">
        <f ca="1">IF(AQ$3="分類不明", 計算_移輸出入額!$BG115, AQ$133*計算_投入係数表!AQ114)</f>
        <v>#DIV/0!</v>
      </c>
      <c r="AR114" s="212" t="e">
        <f ca="1">IF(AR$3="分類不明", 計算_移輸出入額!$BG115, AR$133*計算_投入係数表!AR114)</f>
        <v>#DIV/0!</v>
      </c>
      <c r="AS114" s="212" t="e">
        <f ca="1">IF(AS$3="分類不明", 計算_移輸出入額!$BG115, AS$133*計算_投入係数表!AS114)</f>
        <v>#DIV/0!</v>
      </c>
      <c r="AT114" s="212" t="e">
        <f ca="1">IF(AT$3="分類不明", 計算_移輸出入額!$BG115, AT$133*計算_投入係数表!AT114)</f>
        <v>#DIV/0!</v>
      </c>
      <c r="AU114" s="212" t="e">
        <f ca="1">IF(AU$3="分類不明", 計算_移輸出入額!$BG115, AU$133*計算_投入係数表!AU114)</f>
        <v>#DIV/0!</v>
      </c>
      <c r="AV114" s="212" t="e">
        <f ca="1">IF(AV$3="分類不明", 計算_移輸出入額!$BG115, AV$133*計算_投入係数表!AV114)</f>
        <v>#DIV/0!</v>
      </c>
      <c r="AW114" s="212" t="e">
        <f ca="1">IF(AW$3="分類不明", 計算_移輸出入額!$BG115, AW$133*計算_投入係数表!AW114)</f>
        <v>#DIV/0!</v>
      </c>
      <c r="AX114" s="212" t="e">
        <f ca="1">IF(AX$3="分類不明", 計算_移輸出入額!$BG115, AX$133*計算_投入係数表!AX114)</f>
        <v>#DIV/0!</v>
      </c>
      <c r="AY114" s="212" t="e">
        <f ca="1">IF(AY$3="分類不明", 計算_移輸出入額!$BG115, AY$133*計算_投入係数表!AY114)</f>
        <v>#DIV/0!</v>
      </c>
      <c r="AZ114" s="212" t="e">
        <f ca="1">IF(AZ$3="分類不明", 計算_移輸出入額!$BG115, AZ$133*計算_投入係数表!AZ114)</f>
        <v>#DIV/0!</v>
      </c>
      <c r="BA114" s="212" t="e">
        <f ca="1">IF(BA$3="分類不明", 計算_移輸出入額!$BG115, BA$133*計算_投入係数表!BA114)</f>
        <v>#DIV/0!</v>
      </c>
      <c r="BB114" s="212" t="e">
        <f ca="1">IF(BB$3="分類不明", 計算_移輸出入額!$BG115, BB$133*計算_投入係数表!BB114)</f>
        <v>#DIV/0!</v>
      </c>
      <c r="BC114" s="212" t="e">
        <f ca="1">IF(BC$3="分類不明", 計算_移輸出入額!$BG115, BC$133*計算_投入係数表!BC114)</f>
        <v>#DIV/0!</v>
      </c>
      <c r="BD114" s="212" t="e">
        <f ca="1">IF(BD$3="分類不明", 計算_移輸出入額!$BG115, BD$133*計算_投入係数表!BD114)</f>
        <v>#DIV/0!</v>
      </c>
      <c r="BE114" s="212" t="e">
        <f ca="1">IF(BE$3="分類不明", 計算_移輸出入額!$BG115, BE$133*計算_投入係数表!BE114)</f>
        <v>#DIV/0!</v>
      </c>
      <c r="BF114" s="212" t="e">
        <f ca="1">IF(BF$3="分類不明", 計算_移輸出入額!$BG115, BF$133*計算_投入係数表!BF114)</f>
        <v>#DIV/0!</v>
      </c>
      <c r="BG114" s="212" t="e">
        <f ca="1">IF(BG$3="分類不明", 計算_移輸出入額!$BG115, BG$133*計算_投入係数表!BG114)</f>
        <v>#DIV/0!</v>
      </c>
      <c r="BH114" s="212" t="e">
        <f ca="1">IF(BH$3="分類不明", 計算_移輸出入額!$BG115, BH$133*計算_投入係数表!BH114)</f>
        <v>#DIV/0!</v>
      </c>
      <c r="BI114" s="212" t="e">
        <f ca="1">IF(BI$3="分類不明", 計算_移輸出入額!$BG115, BI$133*計算_投入係数表!BI114)</f>
        <v>#DIV/0!</v>
      </c>
      <c r="BJ114" s="212" t="e">
        <f ca="1">IF(BJ$3="分類不明", 計算_移輸出入額!$BG115, BJ$133*計算_投入係数表!BJ114)</f>
        <v>#DIV/0!</v>
      </c>
      <c r="BK114" s="212" t="e">
        <f ca="1">IF(BK$3="分類不明", 計算_移輸出入額!$BG115, BK$133*計算_投入係数表!BK114)</f>
        <v>#DIV/0!</v>
      </c>
      <c r="BL114" s="212" t="e">
        <f ca="1">IF(BL$3="分類不明", 計算_移輸出入額!$BG115, BL$133*計算_投入係数表!BL114)</f>
        <v>#DIV/0!</v>
      </c>
      <c r="BM114" s="212" t="e">
        <f ca="1">IF(BM$3="分類不明", 計算_移輸出入額!$BG115, BM$133*計算_投入係数表!BM114)</f>
        <v>#DIV/0!</v>
      </c>
      <c r="BN114" s="212" t="e">
        <f ca="1">IF(BN$3="分類不明", 計算_移輸出入額!$BG115, BN$133*計算_投入係数表!BN114)</f>
        <v>#DIV/0!</v>
      </c>
      <c r="BO114" s="212" t="e">
        <f ca="1">IF(BO$3="分類不明", 計算_移輸出入額!$BG115, BO$133*計算_投入係数表!BO114)</f>
        <v>#DIV/0!</v>
      </c>
      <c r="BP114" s="212" t="e">
        <f ca="1">IF(BP$3="分類不明", 計算_移輸出入額!$BG115, BP$133*計算_投入係数表!BP114)</f>
        <v>#DIV/0!</v>
      </c>
      <c r="BQ114" s="212" t="e">
        <f ca="1">IF(BQ$3="分類不明", 計算_移輸出入額!$BG115, BQ$133*計算_投入係数表!BQ114)</f>
        <v>#DIV/0!</v>
      </c>
      <c r="BR114" s="212" t="e">
        <f ca="1">IF(BR$3="分類不明", 計算_移輸出入額!$BG115, BR$133*計算_投入係数表!BR114)</f>
        <v>#DIV/0!</v>
      </c>
      <c r="BS114" s="212" t="e">
        <f ca="1">IF(BS$3="分類不明", 計算_移輸出入額!$BG115, BS$133*計算_投入係数表!BS114)</f>
        <v>#DIV/0!</v>
      </c>
      <c r="BT114" s="212" t="e">
        <f ca="1">IF(BT$3="分類不明", 計算_移輸出入額!$BG115, BT$133*計算_投入係数表!BT114)</f>
        <v>#DIV/0!</v>
      </c>
      <c r="BU114" s="212" t="e">
        <f ca="1">IF(BU$3="分類不明", 計算_移輸出入額!$BG115, BU$133*計算_投入係数表!BU114)</f>
        <v>#DIV/0!</v>
      </c>
      <c r="BV114" s="212" t="e">
        <f ca="1">IF(BV$3="分類不明", 計算_移輸出入額!$BG115, BV$133*計算_投入係数表!BV114)</f>
        <v>#DIV/0!</v>
      </c>
      <c r="BW114" s="212" t="e">
        <f ca="1">IF(BW$3="分類不明", 計算_移輸出入額!$BG115, BW$133*計算_投入係数表!BW114)</f>
        <v>#DIV/0!</v>
      </c>
      <c r="BX114" s="212" t="e">
        <f ca="1">IF(BX$3="分類不明", 計算_移輸出入額!$BG115, BX$133*計算_投入係数表!BX114)</f>
        <v>#DIV/0!</v>
      </c>
      <c r="BY114" s="212" t="e">
        <f ca="1">IF(BY$3="分類不明", 計算_移輸出入額!$BG115, BY$133*計算_投入係数表!BY114)</f>
        <v>#DIV/0!</v>
      </c>
      <c r="BZ114" s="212" t="e">
        <f ca="1">IF(BZ$3="分類不明", 計算_移輸出入額!$BG115, BZ$133*計算_投入係数表!BZ114)</f>
        <v>#DIV/0!</v>
      </c>
      <c r="CA114" s="212" t="e">
        <f ca="1">IF(CA$3="分類不明", 計算_移輸出入額!$BG115, CA$133*計算_投入係数表!CA114)</f>
        <v>#DIV/0!</v>
      </c>
      <c r="CB114" s="212" t="e">
        <f ca="1">IF(CB$3="分類不明", 計算_移輸出入額!$BG115, CB$133*計算_投入係数表!CB114)</f>
        <v>#DIV/0!</v>
      </c>
      <c r="CC114" s="212" t="e">
        <f ca="1">IF(CC$3="分類不明", 計算_移輸出入額!$BG115, CC$133*計算_投入係数表!CC114)</f>
        <v>#DIV/0!</v>
      </c>
      <c r="CD114" s="212" t="e">
        <f ca="1">IF(CD$3="分類不明", 計算_移輸出入額!$BG115, CD$133*計算_投入係数表!CD114)</f>
        <v>#DIV/0!</v>
      </c>
      <c r="CE114" s="212" t="e">
        <f ca="1">IF(CE$3="分類不明", 計算_移輸出入額!$BG115, CE$133*計算_投入係数表!CE114)</f>
        <v>#DIV/0!</v>
      </c>
      <c r="CF114" s="212" t="e">
        <f ca="1">IF(CF$3="分類不明", 計算_移輸出入額!$BG115, CF$133*計算_投入係数表!CF114)</f>
        <v>#DIV/0!</v>
      </c>
      <c r="CG114" s="212" t="e">
        <f ca="1">IF(CG$3="分類不明", 計算_移輸出入額!$BG115, CG$133*計算_投入係数表!CG114)</f>
        <v>#DIV/0!</v>
      </c>
      <c r="CH114" s="212" t="e">
        <f ca="1">IF(CH$3="分類不明", 計算_移輸出入額!$BG115, CH$133*計算_投入係数表!CH114)</f>
        <v>#DIV/0!</v>
      </c>
      <c r="CI114" s="212" t="e">
        <f ca="1">IF(CI$3="分類不明", 計算_移輸出入額!$BG115, CI$133*計算_投入係数表!CI114)</f>
        <v>#DIV/0!</v>
      </c>
      <c r="CJ114" s="212" t="e">
        <f ca="1">IF(CJ$3="分類不明", 計算_移輸出入額!$BG115, CJ$133*計算_投入係数表!CJ114)</f>
        <v>#DIV/0!</v>
      </c>
      <c r="CK114" s="212" t="e">
        <f ca="1">IF(CK$3="分類不明", 計算_移輸出入額!$BG115, CK$133*計算_投入係数表!CK114)</f>
        <v>#DIV/0!</v>
      </c>
      <c r="CL114" s="212" t="e">
        <f ca="1">IF(CL$3="分類不明", 計算_移輸出入額!$BG115, CL$133*計算_投入係数表!CL114)</f>
        <v>#DIV/0!</v>
      </c>
      <c r="CM114" s="212" t="e">
        <f ca="1">IF(CM$3="分類不明", 計算_移輸出入額!$BG115, CM$133*計算_投入係数表!CM114)</f>
        <v>#DIV/0!</v>
      </c>
      <c r="CN114" s="212" t="e">
        <f ca="1">IF(CN$3="分類不明", 計算_移輸出入額!$BG115, CN$133*計算_投入係数表!CN114)</f>
        <v>#DIV/0!</v>
      </c>
      <c r="CO114" s="212" t="e">
        <f ca="1">IF(CO$3="分類不明", 計算_移輸出入額!$BG115, CO$133*計算_投入係数表!CO114)</f>
        <v>#DIV/0!</v>
      </c>
      <c r="CP114" s="212" t="e">
        <f ca="1">IF(CP$3="分類不明", 計算_移輸出入額!$BG115, CP$133*計算_投入係数表!CP114)</f>
        <v>#DIV/0!</v>
      </c>
      <c r="CQ114" s="212" t="e">
        <f ca="1">IF(CQ$3="分類不明", 計算_移輸出入額!$BG115, CQ$133*計算_投入係数表!CQ114)</f>
        <v>#DIV/0!</v>
      </c>
      <c r="CR114" s="212" t="e">
        <f ca="1">IF(CR$3="分類不明", 計算_移輸出入額!$BG115, CR$133*計算_投入係数表!CR114)</f>
        <v>#DIV/0!</v>
      </c>
      <c r="CS114" s="212" t="e">
        <f ca="1">IF(CS$3="分類不明", 計算_移輸出入額!$BG115, CS$133*計算_投入係数表!CS114)</f>
        <v>#DIV/0!</v>
      </c>
      <c r="CT114" s="212" t="e">
        <f ca="1">IF(CT$3="分類不明", 計算_移輸出入額!$BG115, CT$133*計算_投入係数表!CT114)</f>
        <v>#DIV/0!</v>
      </c>
      <c r="CU114" s="212" t="e">
        <f ca="1">IF(CU$3="分類不明", 計算_移輸出入額!$BG115, CU$133*計算_投入係数表!CU114)</f>
        <v>#DIV/0!</v>
      </c>
      <c r="CV114" s="212" t="e">
        <f ca="1">IF(CV$3="分類不明", 計算_移輸出入額!$BG115, CV$133*計算_投入係数表!CV114)</f>
        <v>#DIV/0!</v>
      </c>
      <c r="CW114" s="212" t="e">
        <f ca="1">IF(CW$3="分類不明", 計算_移輸出入額!$BG115, CW$133*計算_投入係数表!CW114)</f>
        <v>#DIV/0!</v>
      </c>
      <c r="CX114" s="212" t="e">
        <f ca="1">IF(CX$3="分類不明", 計算_移輸出入額!$BG115, CX$133*計算_投入係数表!CX114)</f>
        <v>#DIV/0!</v>
      </c>
      <c r="CY114" s="212" t="e">
        <f ca="1">IF(CY$3="分類不明", 計算_移輸出入額!$BG115, CY$133*計算_投入係数表!CY114)</f>
        <v>#DIV/0!</v>
      </c>
      <c r="CZ114" s="212" t="e">
        <f ca="1">IF(CZ$3="分類不明", 計算_移輸出入額!$BG115, CZ$133*計算_投入係数表!CZ114)</f>
        <v>#DIV/0!</v>
      </c>
      <c r="DA114" s="212" t="e">
        <f ca="1">IF(DA$3="分類不明", 計算_移輸出入額!$BG115, DA$133*計算_投入係数表!DA114)</f>
        <v>#DIV/0!</v>
      </c>
      <c r="DB114" s="212" t="e">
        <f ca="1">IF(DB$3="分類不明", 計算_移輸出入額!$BG115, DB$133*計算_投入係数表!DB114)</f>
        <v>#DIV/0!</v>
      </c>
      <c r="DC114" s="212" t="e">
        <f ca="1">IF(DC$3="分類不明", 計算_移輸出入額!$BG115, DC$133*計算_投入係数表!DC114)</f>
        <v>#DIV/0!</v>
      </c>
      <c r="DD114" s="212" t="e">
        <f ca="1">IF(DD$3="分類不明", 計算_移輸出入額!$BG115, DD$133*計算_投入係数表!DD114)</f>
        <v>#DIV/0!</v>
      </c>
      <c r="DE114" s="212" t="e">
        <f ca="1">IF(DE$3="分類不明", 計算_移輸出入額!$BG115, DE$133*計算_投入係数表!DE114)</f>
        <v>#DIV/0!</v>
      </c>
      <c r="DF114" s="212" t="e">
        <f ca="1">IF(DF$3="分類不明", 計算_移輸出入額!$BG115, DF$133*計算_投入係数表!DF114)</f>
        <v>#DIV/0!</v>
      </c>
      <c r="DG114" s="212" t="e">
        <f ca="1">IF(DG$3="分類不明", 計算_移輸出入額!$BG115, DG$133*計算_投入係数表!DG114)</f>
        <v>#DIV/0!</v>
      </c>
      <c r="DH114" s="212" t="e">
        <f ca="1">IF(DH$3="分類不明", 計算_移輸出入額!$BG115, DH$133*計算_投入係数表!DH114)</f>
        <v>#DIV/0!</v>
      </c>
      <c r="DI114" s="212" t="e">
        <f ca="1">IF(DI$3="分類不明", 計算_移輸出入額!$BG115, DI$133*計算_投入係数表!DI114)</f>
        <v>#DIV/0!</v>
      </c>
      <c r="DJ114" s="212" t="e">
        <f ca="1">IF(DJ$3="分類不明", 計算_移輸出入額!$BG115, DJ$133*計算_投入係数表!DJ114)</f>
        <v>#DIV/0!</v>
      </c>
      <c r="DK114" s="212" t="e">
        <f ca="1">IF(DK$3="分類不明", 計算_移輸出入額!$BG115, DK$133*計算_投入係数表!DK114)</f>
        <v>#DIV/0!</v>
      </c>
      <c r="DL114" s="212" t="e">
        <f ca="1">IF(DL$3="分類不明", 計算_移輸出入額!$BG115, DL$133*計算_投入係数表!DL114)</f>
        <v>#DIV/0!</v>
      </c>
      <c r="DM114" s="212" t="e">
        <f ca="1">IF(DM$3="分類不明", 計算_移輸出入額!$BG115, DM$133*計算_投入係数表!DM114)</f>
        <v>#DIV/0!</v>
      </c>
      <c r="DN114" s="212" t="e">
        <f ca="1">IF(DN$3="分類不明", 計算_移輸出入額!$BG115, DN$133*計算_投入係数表!DN114)</f>
        <v>#DIV/0!</v>
      </c>
      <c r="DO114" s="212" t="e">
        <f ca="1">IF(DO$3="分類不明", 計算_移輸出入額!$BG115, DO$133*計算_投入係数表!DO114)</f>
        <v>#DIV/0!</v>
      </c>
      <c r="DP114" s="212" t="e">
        <f ca="1">IF(DP$3="分類不明", 計算_移輸出入額!$BG115, DP$133*計算_投入係数表!DP114)</f>
        <v>#DIV/0!</v>
      </c>
      <c r="DQ114" s="212" t="e">
        <f ca="1">IF(DQ$3="分類不明", 計算_移輸出入額!$BG115, DQ$133*計算_投入係数表!DQ114)</f>
        <v>#DIV/0!</v>
      </c>
      <c r="DR114" s="212" t="e">
        <f ca="1">IF(DR$3="分類不明", 計算_移輸出入額!$BG115, DR$133*計算_投入係数表!DR114)</f>
        <v>#DIV/0!</v>
      </c>
      <c r="DS114" s="212" t="e">
        <f ca="1">IF(DS$3="分類不明", 計算_移輸出入額!$BG115, DS$133*計算_投入係数表!DS114)</f>
        <v>#DIV/0!</v>
      </c>
      <c r="DT114" s="213">
        <f t="shared" ca="1" si="7"/>
        <v>0</v>
      </c>
      <c r="DU114" s="214">
        <f>計算_基本取引表_調整前!DU114</f>
        <v>0</v>
      </c>
      <c r="DV114" s="214">
        <f>IF($C114="分類不明", 計算_基本取引表_調整前!DV114+_xlfn.AGGREGATE(9,6,計算_移輸出入額!$BF$5:$BF$124), 計算_基本取引表_調整前!DV114)</f>
        <v>0</v>
      </c>
      <c r="DW114" s="214">
        <f>計算_基本取引表_調整前!DW114</f>
        <v>0</v>
      </c>
      <c r="DX114" s="214">
        <f>計算_基本取引表_調整前!DX114</f>
        <v>0</v>
      </c>
      <c r="DY114" s="214">
        <f>計算_基本取引表_調整前!DY114</f>
        <v>0</v>
      </c>
      <c r="DZ114" s="214">
        <f>計算_基本取引表_調整前!DZ114</f>
        <v>0</v>
      </c>
      <c r="EA114" s="214" t="e">
        <f>計算_基本取引表_調整前!EA114</f>
        <v>#DIV/0!</v>
      </c>
      <c r="EB114" s="735">
        <f ca="1">IFERROR(SUMIF(振分, $C114, 入力_北海道基本取引表!EB$4:EB$124)*($EE114/SUMIF(振分, $C114, 入力_北海道基本取引表!$EG$4:$EG$107)), 0)</f>
        <v>0</v>
      </c>
      <c r="EC114" s="215" t="e">
        <f t="shared" si="8"/>
        <v>#DIV/0!</v>
      </c>
      <c r="ED114" s="216" t="e">
        <f t="shared" ca="1" si="9"/>
        <v>#DIV/0!</v>
      </c>
      <c r="EE114" s="214" t="e">
        <f ca="1"/>
        <v>#DIV/0!</v>
      </c>
      <c r="EF114" s="216" t="e">
        <f t="shared" ca="1" si="10"/>
        <v>#DIV/0!</v>
      </c>
      <c r="EG114" s="216" t="e">
        <f t="shared" ca="1" si="6"/>
        <v>#DIV/0!</v>
      </c>
      <c r="EH114" s="214" t="e">
        <f ca="1"/>
        <v>#DIV/0!</v>
      </c>
      <c r="EI114" s="216" t="e">
        <f t="shared" ca="1" si="11"/>
        <v>#DIV/0!</v>
      </c>
      <c r="EJ114" s="216" t="e">
        <f ca="1"/>
        <v>#DIV/0!</v>
      </c>
      <c r="EK114" s="215"/>
    </row>
    <row r="115" spans="2:141" s="6" customFormat="1" ht="15.75" hidden="1" customHeight="1" x14ac:dyDescent="0.25">
      <c r="B115" s="53">
        <v>112</v>
      </c>
      <c r="C115" s="192" t="str">
        <v>-</v>
      </c>
      <c r="D115" s="211">
        <f ca="1">IF(D$3="分類不明", 計算_移輸出入額!$BG116, D$133*計算_投入係数表!D115)</f>
        <v>0</v>
      </c>
      <c r="E115" s="212">
        <f ca="1">IF(E$3="分類不明", 計算_移輸出入額!$BG116, E$133*計算_投入係数表!E115)</f>
        <v>0</v>
      </c>
      <c r="F115" s="212">
        <f ca="1">IF(F$3="分類不明", 計算_移輸出入額!$BG116, F$133*計算_投入係数表!F115)</f>
        <v>0</v>
      </c>
      <c r="G115" s="212">
        <f ca="1">IF(G$3="分類不明", 計算_移輸出入額!$BG116, G$133*計算_投入係数表!G115)</f>
        <v>0</v>
      </c>
      <c r="H115" s="212">
        <f ca="1">IF(H$3="分類不明", 計算_移輸出入額!$BG116, H$133*計算_投入係数表!H115)</f>
        <v>0</v>
      </c>
      <c r="I115" s="212">
        <f ca="1">IF(I$3="分類不明", 計算_移輸出入額!$BG116, I$133*計算_投入係数表!I115)</f>
        <v>0</v>
      </c>
      <c r="J115" s="212">
        <f ca="1">IF(J$3="分類不明", 計算_移輸出入額!$BG116, J$133*計算_投入係数表!J115)</f>
        <v>0</v>
      </c>
      <c r="K115" s="212">
        <f ca="1">IF(K$3="分類不明", 計算_移輸出入額!$BG116, K$133*計算_投入係数表!K115)</f>
        <v>0</v>
      </c>
      <c r="L115" s="212">
        <f ca="1">IF(L$3="分類不明", 計算_移輸出入額!$BG116, L$133*計算_投入係数表!L115)</f>
        <v>0</v>
      </c>
      <c r="M115" s="212">
        <f ca="1">IF(M$3="分類不明", 計算_移輸出入額!$BG116, M$133*計算_投入係数表!M115)</f>
        <v>0</v>
      </c>
      <c r="N115" s="212">
        <f ca="1">IF(N$3="分類不明", 計算_移輸出入額!$BG116, N$133*計算_投入係数表!N115)</f>
        <v>0</v>
      </c>
      <c r="O115" s="212">
        <f ca="1">IF(O$3="分類不明", 計算_移輸出入額!$BG116, O$133*計算_投入係数表!O115)</f>
        <v>0</v>
      </c>
      <c r="P115" s="212" t="e">
        <f ca="1">IF(P$3="分類不明", 計算_移輸出入額!$BG116, P$133*計算_投入係数表!P115)</f>
        <v>#DIV/0!</v>
      </c>
      <c r="Q115" s="212" t="e">
        <f ca="1">IF(Q$3="分類不明", 計算_移輸出入額!$BG116, Q$133*計算_投入係数表!Q115)</f>
        <v>#DIV/0!</v>
      </c>
      <c r="R115" s="212" t="e">
        <f ca="1">IF(R$3="分類不明", 計算_移輸出入額!$BG116, R$133*計算_投入係数表!R115)</f>
        <v>#DIV/0!</v>
      </c>
      <c r="S115" s="212" t="e">
        <f ca="1">IF(S$3="分類不明", 計算_移輸出入額!$BG116, S$133*計算_投入係数表!S115)</f>
        <v>#DIV/0!</v>
      </c>
      <c r="T115" s="212" t="e">
        <f ca="1">IF(T$3="分類不明", 計算_移輸出入額!$BG116, T$133*計算_投入係数表!T115)</f>
        <v>#DIV/0!</v>
      </c>
      <c r="U115" s="212" t="e">
        <f ca="1">IF(U$3="分類不明", 計算_移輸出入額!$BG116, U$133*計算_投入係数表!U115)</f>
        <v>#DIV/0!</v>
      </c>
      <c r="V115" s="212" t="e">
        <f ca="1">IF(V$3="分類不明", 計算_移輸出入額!$BG116, V$133*計算_投入係数表!V115)</f>
        <v>#DIV/0!</v>
      </c>
      <c r="W115" s="212" t="e">
        <f ca="1">IF(W$3="分類不明", 計算_移輸出入額!$BG116, W$133*計算_投入係数表!W115)</f>
        <v>#DIV/0!</v>
      </c>
      <c r="X115" s="212" t="e">
        <f ca="1">IF(X$3="分類不明", 計算_移輸出入額!$BG116, X$133*計算_投入係数表!X115)</f>
        <v>#DIV/0!</v>
      </c>
      <c r="Y115" s="212" t="e">
        <f ca="1">IF(Y$3="分類不明", 計算_移輸出入額!$BG116, Y$133*計算_投入係数表!Y115)</f>
        <v>#DIV/0!</v>
      </c>
      <c r="Z115" s="212" t="e">
        <f ca="1">IF(Z$3="分類不明", 計算_移輸出入額!$BG116, Z$133*計算_投入係数表!Z115)</f>
        <v>#DIV/0!</v>
      </c>
      <c r="AA115" s="212" t="e">
        <f ca="1">IF(AA$3="分類不明", 計算_移輸出入額!$BG116, AA$133*計算_投入係数表!AA115)</f>
        <v>#DIV/0!</v>
      </c>
      <c r="AB115" s="212" t="e">
        <f ca="1">IF(AB$3="分類不明", 計算_移輸出入額!$BG116, AB$133*計算_投入係数表!AB115)</f>
        <v>#DIV/0!</v>
      </c>
      <c r="AC115" s="212" t="e">
        <f ca="1">IF(AC$3="分類不明", 計算_移輸出入額!$BG116, AC$133*計算_投入係数表!AC115)</f>
        <v>#DIV/0!</v>
      </c>
      <c r="AD115" s="212" t="e">
        <f ca="1">IF(AD$3="分類不明", 計算_移輸出入額!$BG116, AD$133*計算_投入係数表!AD115)</f>
        <v>#DIV/0!</v>
      </c>
      <c r="AE115" s="212" t="e">
        <f ca="1">IF(AE$3="分類不明", 計算_移輸出入額!$BG116, AE$133*計算_投入係数表!AE115)</f>
        <v>#DIV/0!</v>
      </c>
      <c r="AF115" s="212" t="e">
        <f ca="1">IF(AF$3="分類不明", 計算_移輸出入額!$BG116, AF$133*計算_投入係数表!AF115)</f>
        <v>#DIV/0!</v>
      </c>
      <c r="AG115" s="212" t="e">
        <f ca="1">IF(AG$3="分類不明", 計算_移輸出入額!$BG116, AG$133*計算_投入係数表!AG115)</f>
        <v>#DIV/0!</v>
      </c>
      <c r="AH115" s="212" t="e">
        <f ca="1">IF(AH$3="分類不明", 計算_移輸出入額!$BG116, AH$133*計算_投入係数表!AH115)</f>
        <v>#DIV/0!</v>
      </c>
      <c r="AI115" s="212" t="e">
        <f ca="1">IF(AI$3="分類不明", 計算_移輸出入額!$BG116, AI$133*計算_投入係数表!AI115)</f>
        <v>#DIV/0!</v>
      </c>
      <c r="AJ115" s="212" t="e">
        <f ca="1">IF(AJ$3="分類不明", 計算_移輸出入額!$BG116, AJ$133*計算_投入係数表!AJ115)</f>
        <v>#DIV/0!</v>
      </c>
      <c r="AK115" s="212" t="e">
        <f ca="1">IF(AK$3="分類不明", 計算_移輸出入額!$BG116, AK$133*計算_投入係数表!AK115)</f>
        <v>#DIV/0!</v>
      </c>
      <c r="AL115" s="212" t="e">
        <f ca="1">IF(AL$3="分類不明", 計算_移輸出入額!$BG116, AL$133*計算_投入係数表!AL115)</f>
        <v>#DIV/0!</v>
      </c>
      <c r="AM115" s="212" t="e">
        <f ca="1">IF(AM$3="分類不明", 計算_移輸出入額!$BG116, AM$133*計算_投入係数表!AM115)</f>
        <v>#DIV/0!</v>
      </c>
      <c r="AN115" s="212" t="e">
        <f ca="1">IF(AN$3="分類不明", 計算_移輸出入額!$BG116, AN$133*計算_投入係数表!AN115)</f>
        <v>#DIV/0!</v>
      </c>
      <c r="AO115" s="212" t="e">
        <f ca="1">IF(AO$3="分類不明", 計算_移輸出入額!$BG116, AO$133*計算_投入係数表!AO115)</f>
        <v>#DIV/0!</v>
      </c>
      <c r="AP115" s="212" t="e">
        <f ca="1">IF(AP$3="分類不明", 計算_移輸出入額!$BG116, AP$133*計算_投入係数表!AP115)</f>
        <v>#DIV/0!</v>
      </c>
      <c r="AQ115" s="212" t="e">
        <f ca="1">IF(AQ$3="分類不明", 計算_移輸出入額!$BG116, AQ$133*計算_投入係数表!AQ115)</f>
        <v>#DIV/0!</v>
      </c>
      <c r="AR115" s="212" t="e">
        <f ca="1">IF(AR$3="分類不明", 計算_移輸出入額!$BG116, AR$133*計算_投入係数表!AR115)</f>
        <v>#DIV/0!</v>
      </c>
      <c r="AS115" s="212" t="e">
        <f ca="1">IF(AS$3="分類不明", 計算_移輸出入額!$BG116, AS$133*計算_投入係数表!AS115)</f>
        <v>#DIV/0!</v>
      </c>
      <c r="AT115" s="212" t="e">
        <f ca="1">IF(AT$3="分類不明", 計算_移輸出入額!$BG116, AT$133*計算_投入係数表!AT115)</f>
        <v>#DIV/0!</v>
      </c>
      <c r="AU115" s="212" t="e">
        <f ca="1">IF(AU$3="分類不明", 計算_移輸出入額!$BG116, AU$133*計算_投入係数表!AU115)</f>
        <v>#DIV/0!</v>
      </c>
      <c r="AV115" s="212" t="e">
        <f ca="1">IF(AV$3="分類不明", 計算_移輸出入額!$BG116, AV$133*計算_投入係数表!AV115)</f>
        <v>#DIV/0!</v>
      </c>
      <c r="AW115" s="212" t="e">
        <f ca="1">IF(AW$3="分類不明", 計算_移輸出入額!$BG116, AW$133*計算_投入係数表!AW115)</f>
        <v>#DIV/0!</v>
      </c>
      <c r="AX115" s="212" t="e">
        <f ca="1">IF(AX$3="分類不明", 計算_移輸出入額!$BG116, AX$133*計算_投入係数表!AX115)</f>
        <v>#DIV/0!</v>
      </c>
      <c r="AY115" s="212" t="e">
        <f ca="1">IF(AY$3="分類不明", 計算_移輸出入額!$BG116, AY$133*計算_投入係数表!AY115)</f>
        <v>#DIV/0!</v>
      </c>
      <c r="AZ115" s="212" t="e">
        <f ca="1">IF(AZ$3="分類不明", 計算_移輸出入額!$BG116, AZ$133*計算_投入係数表!AZ115)</f>
        <v>#DIV/0!</v>
      </c>
      <c r="BA115" s="212" t="e">
        <f ca="1">IF(BA$3="分類不明", 計算_移輸出入額!$BG116, BA$133*計算_投入係数表!BA115)</f>
        <v>#DIV/0!</v>
      </c>
      <c r="BB115" s="212" t="e">
        <f ca="1">IF(BB$3="分類不明", 計算_移輸出入額!$BG116, BB$133*計算_投入係数表!BB115)</f>
        <v>#DIV/0!</v>
      </c>
      <c r="BC115" s="212" t="e">
        <f ca="1">IF(BC$3="分類不明", 計算_移輸出入額!$BG116, BC$133*計算_投入係数表!BC115)</f>
        <v>#DIV/0!</v>
      </c>
      <c r="BD115" s="212" t="e">
        <f ca="1">IF(BD$3="分類不明", 計算_移輸出入額!$BG116, BD$133*計算_投入係数表!BD115)</f>
        <v>#DIV/0!</v>
      </c>
      <c r="BE115" s="212" t="e">
        <f ca="1">IF(BE$3="分類不明", 計算_移輸出入額!$BG116, BE$133*計算_投入係数表!BE115)</f>
        <v>#DIV/0!</v>
      </c>
      <c r="BF115" s="212" t="e">
        <f ca="1">IF(BF$3="分類不明", 計算_移輸出入額!$BG116, BF$133*計算_投入係数表!BF115)</f>
        <v>#DIV/0!</v>
      </c>
      <c r="BG115" s="212" t="e">
        <f ca="1">IF(BG$3="分類不明", 計算_移輸出入額!$BG116, BG$133*計算_投入係数表!BG115)</f>
        <v>#DIV/0!</v>
      </c>
      <c r="BH115" s="212" t="e">
        <f ca="1">IF(BH$3="分類不明", 計算_移輸出入額!$BG116, BH$133*計算_投入係数表!BH115)</f>
        <v>#DIV/0!</v>
      </c>
      <c r="BI115" s="212" t="e">
        <f ca="1">IF(BI$3="分類不明", 計算_移輸出入額!$BG116, BI$133*計算_投入係数表!BI115)</f>
        <v>#DIV/0!</v>
      </c>
      <c r="BJ115" s="212" t="e">
        <f ca="1">IF(BJ$3="分類不明", 計算_移輸出入額!$BG116, BJ$133*計算_投入係数表!BJ115)</f>
        <v>#DIV/0!</v>
      </c>
      <c r="BK115" s="212" t="e">
        <f ca="1">IF(BK$3="分類不明", 計算_移輸出入額!$BG116, BK$133*計算_投入係数表!BK115)</f>
        <v>#DIV/0!</v>
      </c>
      <c r="BL115" s="212" t="e">
        <f ca="1">IF(BL$3="分類不明", 計算_移輸出入額!$BG116, BL$133*計算_投入係数表!BL115)</f>
        <v>#DIV/0!</v>
      </c>
      <c r="BM115" s="212" t="e">
        <f ca="1">IF(BM$3="分類不明", 計算_移輸出入額!$BG116, BM$133*計算_投入係数表!BM115)</f>
        <v>#DIV/0!</v>
      </c>
      <c r="BN115" s="212" t="e">
        <f ca="1">IF(BN$3="分類不明", 計算_移輸出入額!$BG116, BN$133*計算_投入係数表!BN115)</f>
        <v>#DIV/0!</v>
      </c>
      <c r="BO115" s="212" t="e">
        <f ca="1">IF(BO$3="分類不明", 計算_移輸出入額!$BG116, BO$133*計算_投入係数表!BO115)</f>
        <v>#DIV/0!</v>
      </c>
      <c r="BP115" s="212" t="e">
        <f ca="1">IF(BP$3="分類不明", 計算_移輸出入額!$BG116, BP$133*計算_投入係数表!BP115)</f>
        <v>#DIV/0!</v>
      </c>
      <c r="BQ115" s="212" t="e">
        <f ca="1">IF(BQ$3="分類不明", 計算_移輸出入額!$BG116, BQ$133*計算_投入係数表!BQ115)</f>
        <v>#DIV/0!</v>
      </c>
      <c r="BR115" s="212" t="e">
        <f ca="1">IF(BR$3="分類不明", 計算_移輸出入額!$BG116, BR$133*計算_投入係数表!BR115)</f>
        <v>#DIV/0!</v>
      </c>
      <c r="BS115" s="212" t="e">
        <f ca="1">IF(BS$3="分類不明", 計算_移輸出入額!$BG116, BS$133*計算_投入係数表!BS115)</f>
        <v>#DIV/0!</v>
      </c>
      <c r="BT115" s="212" t="e">
        <f ca="1">IF(BT$3="分類不明", 計算_移輸出入額!$BG116, BT$133*計算_投入係数表!BT115)</f>
        <v>#DIV/0!</v>
      </c>
      <c r="BU115" s="212" t="e">
        <f ca="1">IF(BU$3="分類不明", 計算_移輸出入額!$BG116, BU$133*計算_投入係数表!BU115)</f>
        <v>#DIV/0!</v>
      </c>
      <c r="BV115" s="212" t="e">
        <f ca="1">IF(BV$3="分類不明", 計算_移輸出入額!$BG116, BV$133*計算_投入係数表!BV115)</f>
        <v>#DIV/0!</v>
      </c>
      <c r="BW115" s="212" t="e">
        <f ca="1">IF(BW$3="分類不明", 計算_移輸出入額!$BG116, BW$133*計算_投入係数表!BW115)</f>
        <v>#DIV/0!</v>
      </c>
      <c r="BX115" s="212" t="e">
        <f ca="1">IF(BX$3="分類不明", 計算_移輸出入額!$BG116, BX$133*計算_投入係数表!BX115)</f>
        <v>#DIV/0!</v>
      </c>
      <c r="BY115" s="212" t="e">
        <f ca="1">IF(BY$3="分類不明", 計算_移輸出入額!$BG116, BY$133*計算_投入係数表!BY115)</f>
        <v>#DIV/0!</v>
      </c>
      <c r="BZ115" s="212" t="e">
        <f ca="1">IF(BZ$3="分類不明", 計算_移輸出入額!$BG116, BZ$133*計算_投入係数表!BZ115)</f>
        <v>#DIV/0!</v>
      </c>
      <c r="CA115" s="212" t="e">
        <f ca="1">IF(CA$3="分類不明", 計算_移輸出入額!$BG116, CA$133*計算_投入係数表!CA115)</f>
        <v>#DIV/0!</v>
      </c>
      <c r="CB115" s="212" t="e">
        <f ca="1">IF(CB$3="分類不明", 計算_移輸出入額!$BG116, CB$133*計算_投入係数表!CB115)</f>
        <v>#DIV/0!</v>
      </c>
      <c r="CC115" s="212" t="e">
        <f ca="1">IF(CC$3="分類不明", 計算_移輸出入額!$BG116, CC$133*計算_投入係数表!CC115)</f>
        <v>#DIV/0!</v>
      </c>
      <c r="CD115" s="212" t="e">
        <f ca="1">IF(CD$3="分類不明", 計算_移輸出入額!$BG116, CD$133*計算_投入係数表!CD115)</f>
        <v>#DIV/0!</v>
      </c>
      <c r="CE115" s="212" t="e">
        <f ca="1">IF(CE$3="分類不明", 計算_移輸出入額!$BG116, CE$133*計算_投入係数表!CE115)</f>
        <v>#DIV/0!</v>
      </c>
      <c r="CF115" s="212" t="e">
        <f ca="1">IF(CF$3="分類不明", 計算_移輸出入額!$BG116, CF$133*計算_投入係数表!CF115)</f>
        <v>#DIV/0!</v>
      </c>
      <c r="CG115" s="212" t="e">
        <f ca="1">IF(CG$3="分類不明", 計算_移輸出入額!$BG116, CG$133*計算_投入係数表!CG115)</f>
        <v>#DIV/0!</v>
      </c>
      <c r="CH115" s="212" t="e">
        <f ca="1">IF(CH$3="分類不明", 計算_移輸出入額!$BG116, CH$133*計算_投入係数表!CH115)</f>
        <v>#DIV/0!</v>
      </c>
      <c r="CI115" s="212" t="e">
        <f ca="1">IF(CI$3="分類不明", 計算_移輸出入額!$BG116, CI$133*計算_投入係数表!CI115)</f>
        <v>#DIV/0!</v>
      </c>
      <c r="CJ115" s="212" t="e">
        <f ca="1">IF(CJ$3="分類不明", 計算_移輸出入額!$BG116, CJ$133*計算_投入係数表!CJ115)</f>
        <v>#DIV/0!</v>
      </c>
      <c r="CK115" s="212" t="e">
        <f ca="1">IF(CK$3="分類不明", 計算_移輸出入額!$BG116, CK$133*計算_投入係数表!CK115)</f>
        <v>#DIV/0!</v>
      </c>
      <c r="CL115" s="212" t="e">
        <f ca="1">IF(CL$3="分類不明", 計算_移輸出入額!$BG116, CL$133*計算_投入係数表!CL115)</f>
        <v>#DIV/0!</v>
      </c>
      <c r="CM115" s="212" t="e">
        <f ca="1">IF(CM$3="分類不明", 計算_移輸出入額!$BG116, CM$133*計算_投入係数表!CM115)</f>
        <v>#DIV/0!</v>
      </c>
      <c r="CN115" s="212" t="e">
        <f ca="1">IF(CN$3="分類不明", 計算_移輸出入額!$BG116, CN$133*計算_投入係数表!CN115)</f>
        <v>#DIV/0!</v>
      </c>
      <c r="CO115" s="212" t="e">
        <f ca="1">IF(CO$3="分類不明", 計算_移輸出入額!$BG116, CO$133*計算_投入係数表!CO115)</f>
        <v>#DIV/0!</v>
      </c>
      <c r="CP115" s="212" t="e">
        <f ca="1">IF(CP$3="分類不明", 計算_移輸出入額!$BG116, CP$133*計算_投入係数表!CP115)</f>
        <v>#DIV/0!</v>
      </c>
      <c r="CQ115" s="212" t="e">
        <f ca="1">IF(CQ$3="分類不明", 計算_移輸出入額!$BG116, CQ$133*計算_投入係数表!CQ115)</f>
        <v>#DIV/0!</v>
      </c>
      <c r="CR115" s="212" t="e">
        <f ca="1">IF(CR$3="分類不明", 計算_移輸出入額!$BG116, CR$133*計算_投入係数表!CR115)</f>
        <v>#DIV/0!</v>
      </c>
      <c r="CS115" s="212" t="e">
        <f ca="1">IF(CS$3="分類不明", 計算_移輸出入額!$BG116, CS$133*計算_投入係数表!CS115)</f>
        <v>#DIV/0!</v>
      </c>
      <c r="CT115" s="212" t="e">
        <f ca="1">IF(CT$3="分類不明", 計算_移輸出入額!$BG116, CT$133*計算_投入係数表!CT115)</f>
        <v>#DIV/0!</v>
      </c>
      <c r="CU115" s="212" t="e">
        <f ca="1">IF(CU$3="分類不明", 計算_移輸出入額!$BG116, CU$133*計算_投入係数表!CU115)</f>
        <v>#DIV/0!</v>
      </c>
      <c r="CV115" s="212" t="e">
        <f ca="1">IF(CV$3="分類不明", 計算_移輸出入額!$BG116, CV$133*計算_投入係数表!CV115)</f>
        <v>#DIV/0!</v>
      </c>
      <c r="CW115" s="212" t="e">
        <f ca="1">IF(CW$3="分類不明", 計算_移輸出入額!$BG116, CW$133*計算_投入係数表!CW115)</f>
        <v>#DIV/0!</v>
      </c>
      <c r="CX115" s="212" t="e">
        <f ca="1">IF(CX$3="分類不明", 計算_移輸出入額!$BG116, CX$133*計算_投入係数表!CX115)</f>
        <v>#DIV/0!</v>
      </c>
      <c r="CY115" s="212" t="e">
        <f ca="1">IF(CY$3="分類不明", 計算_移輸出入額!$BG116, CY$133*計算_投入係数表!CY115)</f>
        <v>#DIV/0!</v>
      </c>
      <c r="CZ115" s="212" t="e">
        <f ca="1">IF(CZ$3="分類不明", 計算_移輸出入額!$BG116, CZ$133*計算_投入係数表!CZ115)</f>
        <v>#DIV/0!</v>
      </c>
      <c r="DA115" s="212" t="e">
        <f ca="1">IF(DA$3="分類不明", 計算_移輸出入額!$BG116, DA$133*計算_投入係数表!DA115)</f>
        <v>#DIV/0!</v>
      </c>
      <c r="DB115" s="212" t="e">
        <f ca="1">IF(DB$3="分類不明", 計算_移輸出入額!$BG116, DB$133*計算_投入係数表!DB115)</f>
        <v>#DIV/0!</v>
      </c>
      <c r="DC115" s="212" t="e">
        <f ca="1">IF(DC$3="分類不明", 計算_移輸出入額!$BG116, DC$133*計算_投入係数表!DC115)</f>
        <v>#DIV/0!</v>
      </c>
      <c r="DD115" s="212" t="e">
        <f ca="1">IF(DD$3="分類不明", 計算_移輸出入額!$BG116, DD$133*計算_投入係数表!DD115)</f>
        <v>#DIV/0!</v>
      </c>
      <c r="DE115" s="212" t="e">
        <f ca="1">IF(DE$3="分類不明", 計算_移輸出入額!$BG116, DE$133*計算_投入係数表!DE115)</f>
        <v>#DIV/0!</v>
      </c>
      <c r="DF115" s="212" t="e">
        <f ca="1">IF(DF$3="分類不明", 計算_移輸出入額!$BG116, DF$133*計算_投入係数表!DF115)</f>
        <v>#DIV/0!</v>
      </c>
      <c r="DG115" s="212" t="e">
        <f ca="1">IF(DG$3="分類不明", 計算_移輸出入額!$BG116, DG$133*計算_投入係数表!DG115)</f>
        <v>#DIV/0!</v>
      </c>
      <c r="DH115" s="212" t="e">
        <f ca="1">IF(DH$3="分類不明", 計算_移輸出入額!$BG116, DH$133*計算_投入係数表!DH115)</f>
        <v>#DIV/0!</v>
      </c>
      <c r="DI115" s="212" t="e">
        <f ca="1">IF(DI$3="分類不明", 計算_移輸出入額!$BG116, DI$133*計算_投入係数表!DI115)</f>
        <v>#DIV/0!</v>
      </c>
      <c r="DJ115" s="212" t="e">
        <f ca="1">IF(DJ$3="分類不明", 計算_移輸出入額!$BG116, DJ$133*計算_投入係数表!DJ115)</f>
        <v>#DIV/0!</v>
      </c>
      <c r="DK115" s="212" t="e">
        <f ca="1">IF(DK$3="分類不明", 計算_移輸出入額!$BG116, DK$133*計算_投入係数表!DK115)</f>
        <v>#DIV/0!</v>
      </c>
      <c r="DL115" s="212" t="e">
        <f ca="1">IF(DL$3="分類不明", 計算_移輸出入額!$BG116, DL$133*計算_投入係数表!DL115)</f>
        <v>#DIV/0!</v>
      </c>
      <c r="DM115" s="212" t="e">
        <f ca="1">IF(DM$3="分類不明", 計算_移輸出入額!$BG116, DM$133*計算_投入係数表!DM115)</f>
        <v>#DIV/0!</v>
      </c>
      <c r="DN115" s="212" t="e">
        <f ca="1">IF(DN$3="分類不明", 計算_移輸出入額!$BG116, DN$133*計算_投入係数表!DN115)</f>
        <v>#DIV/0!</v>
      </c>
      <c r="DO115" s="212" t="e">
        <f ca="1">IF(DO$3="分類不明", 計算_移輸出入額!$BG116, DO$133*計算_投入係数表!DO115)</f>
        <v>#DIV/0!</v>
      </c>
      <c r="DP115" s="212" t="e">
        <f ca="1">IF(DP$3="分類不明", 計算_移輸出入額!$BG116, DP$133*計算_投入係数表!DP115)</f>
        <v>#DIV/0!</v>
      </c>
      <c r="DQ115" s="212" t="e">
        <f ca="1">IF(DQ$3="分類不明", 計算_移輸出入額!$BG116, DQ$133*計算_投入係数表!DQ115)</f>
        <v>#DIV/0!</v>
      </c>
      <c r="DR115" s="212" t="e">
        <f ca="1">IF(DR$3="分類不明", 計算_移輸出入額!$BG116, DR$133*計算_投入係数表!DR115)</f>
        <v>#DIV/0!</v>
      </c>
      <c r="DS115" s="212" t="e">
        <f ca="1">IF(DS$3="分類不明", 計算_移輸出入額!$BG116, DS$133*計算_投入係数表!DS115)</f>
        <v>#DIV/0!</v>
      </c>
      <c r="DT115" s="213">
        <f t="shared" ca="1" si="7"/>
        <v>0</v>
      </c>
      <c r="DU115" s="214">
        <f>計算_基本取引表_調整前!DU115</f>
        <v>0</v>
      </c>
      <c r="DV115" s="214">
        <f>IF($C115="分類不明", 計算_基本取引表_調整前!DV115+_xlfn.AGGREGATE(9,6,計算_移輸出入額!$BF$5:$BF$124), 計算_基本取引表_調整前!DV115)</f>
        <v>0</v>
      </c>
      <c r="DW115" s="214">
        <f>計算_基本取引表_調整前!DW115</f>
        <v>0</v>
      </c>
      <c r="DX115" s="214">
        <f>計算_基本取引表_調整前!DX115</f>
        <v>0</v>
      </c>
      <c r="DY115" s="214">
        <f>計算_基本取引表_調整前!DY115</f>
        <v>0</v>
      </c>
      <c r="DZ115" s="214">
        <f>計算_基本取引表_調整前!DZ115</f>
        <v>0</v>
      </c>
      <c r="EA115" s="214" t="e">
        <f>計算_基本取引表_調整前!EA115</f>
        <v>#DIV/0!</v>
      </c>
      <c r="EB115" s="735">
        <f ca="1">IFERROR(SUMIF(振分, $C115, 入力_北海道基本取引表!EB$4:EB$124)*($EE115/SUMIF(振分, $C115, 入力_北海道基本取引表!$EG$4:$EG$107)), 0)</f>
        <v>0</v>
      </c>
      <c r="EC115" s="215" t="e">
        <f t="shared" si="8"/>
        <v>#DIV/0!</v>
      </c>
      <c r="ED115" s="216" t="e">
        <f t="shared" ca="1" si="9"/>
        <v>#DIV/0!</v>
      </c>
      <c r="EE115" s="214" t="e">
        <f ca="1"/>
        <v>#DIV/0!</v>
      </c>
      <c r="EF115" s="216" t="e">
        <f t="shared" ca="1" si="10"/>
        <v>#DIV/0!</v>
      </c>
      <c r="EG115" s="216" t="e">
        <f t="shared" ca="1" si="6"/>
        <v>#DIV/0!</v>
      </c>
      <c r="EH115" s="214" t="e">
        <f ca="1"/>
        <v>#DIV/0!</v>
      </c>
      <c r="EI115" s="216" t="e">
        <f t="shared" ca="1" si="11"/>
        <v>#DIV/0!</v>
      </c>
      <c r="EJ115" s="216" t="e">
        <f ca="1"/>
        <v>#DIV/0!</v>
      </c>
      <c r="EK115" s="215"/>
    </row>
    <row r="116" spans="2:141" s="6" customFormat="1" ht="15.75" hidden="1" customHeight="1" x14ac:dyDescent="0.25">
      <c r="B116" s="53">
        <v>113</v>
      </c>
      <c r="C116" s="192" t="str">
        <v>-</v>
      </c>
      <c r="D116" s="211">
        <f ca="1">IF(D$3="分類不明", 計算_移輸出入額!$BG117, D$133*計算_投入係数表!D116)</f>
        <v>0</v>
      </c>
      <c r="E116" s="212">
        <f ca="1">IF(E$3="分類不明", 計算_移輸出入額!$BG117, E$133*計算_投入係数表!E116)</f>
        <v>0</v>
      </c>
      <c r="F116" s="212">
        <f ca="1">IF(F$3="分類不明", 計算_移輸出入額!$BG117, F$133*計算_投入係数表!F116)</f>
        <v>0</v>
      </c>
      <c r="G116" s="212">
        <f ca="1">IF(G$3="分類不明", 計算_移輸出入額!$BG117, G$133*計算_投入係数表!G116)</f>
        <v>0</v>
      </c>
      <c r="H116" s="212">
        <f ca="1">IF(H$3="分類不明", 計算_移輸出入額!$BG117, H$133*計算_投入係数表!H116)</f>
        <v>0</v>
      </c>
      <c r="I116" s="212">
        <f ca="1">IF(I$3="分類不明", 計算_移輸出入額!$BG117, I$133*計算_投入係数表!I116)</f>
        <v>0</v>
      </c>
      <c r="J116" s="212">
        <f ca="1">IF(J$3="分類不明", 計算_移輸出入額!$BG117, J$133*計算_投入係数表!J116)</f>
        <v>0</v>
      </c>
      <c r="K116" s="212">
        <f ca="1">IF(K$3="分類不明", 計算_移輸出入額!$BG117, K$133*計算_投入係数表!K116)</f>
        <v>0</v>
      </c>
      <c r="L116" s="212">
        <f ca="1">IF(L$3="分類不明", 計算_移輸出入額!$BG117, L$133*計算_投入係数表!L116)</f>
        <v>0</v>
      </c>
      <c r="M116" s="212">
        <f ca="1">IF(M$3="分類不明", 計算_移輸出入額!$BG117, M$133*計算_投入係数表!M116)</f>
        <v>0</v>
      </c>
      <c r="N116" s="212">
        <f ca="1">IF(N$3="分類不明", 計算_移輸出入額!$BG117, N$133*計算_投入係数表!N116)</f>
        <v>0</v>
      </c>
      <c r="O116" s="212">
        <f ca="1">IF(O$3="分類不明", 計算_移輸出入額!$BG117, O$133*計算_投入係数表!O116)</f>
        <v>0</v>
      </c>
      <c r="P116" s="212" t="e">
        <f ca="1">IF(P$3="分類不明", 計算_移輸出入額!$BG117, P$133*計算_投入係数表!P116)</f>
        <v>#DIV/0!</v>
      </c>
      <c r="Q116" s="212" t="e">
        <f ca="1">IF(Q$3="分類不明", 計算_移輸出入額!$BG117, Q$133*計算_投入係数表!Q116)</f>
        <v>#DIV/0!</v>
      </c>
      <c r="R116" s="212" t="e">
        <f ca="1">IF(R$3="分類不明", 計算_移輸出入額!$BG117, R$133*計算_投入係数表!R116)</f>
        <v>#DIV/0!</v>
      </c>
      <c r="S116" s="212" t="e">
        <f ca="1">IF(S$3="分類不明", 計算_移輸出入額!$BG117, S$133*計算_投入係数表!S116)</f>
        <v>#DIV/0!</v>
      </c>
      <c r="T116" s="212" t="e">
        <f ca="1">IF(T$3="分類不明", 計算_移輸出入額!$BG117, T$133*計算_投入係数表!T116)</f>
        <v>#DIV/0!</v>
      </c>
      <c r="U116" s="212" t="e">
        <f ca="1">IF(U$3="分類不明", 計算_移輸出入額!$BG117, U$133*計算_投入係数表!U116)</f>
        <v>#DIV/0!</v>
      </c>
      <c r="V116" s="212" t="e">
        <f ca="1">IF(V$3="分類不明", 計算_移輸出入額!$BG117, V$133*計算_投入係数表!V116)</f>
        <v>#DIV/0!</v>
      </c>
      <c r="W116" s="212" t="e">
        <f ca="1">IF(W$3="分類不明", 計算_移輸出入額!$BG117, W$133*計算_投入係数表!W116)</f>
        <v>#DIV/0!</v>
      </c>
      <c r="X116" s="212" t="e">
        <f ca="1">IF(X$3="分類不明", 計算_移輸出入額!$BG117, X$133*計算_投入係数表!X116)</f>
        <v>#DIV/0!</v>
      </c>
      <c r="Y116" s="212" t="e">
        <f ca="1">IF(Y$3="分類不明", 計算_移輸出入額!$BG117, Y$133*計算_投入係数表!Y116)</f>
        <v>#DIV/0!</v>
      </c>
      <c r="Z116" s="212" t="e">
        <f ca="1">IF(Z$3="分類不明", 計算_移輸出入額!$BG117, Z$133*計算_投入係数表!Z116)</f>
        <v>#DIV/0!</v>
      </c>
      <c r="AA116" s="212" t="e">
        <f ca="1">IF(AA$3="分類不明", 計算_移輸出入額!$BG117, AA$133*計算_投入係数表!AA116)</f>
        <v>#DIV/0!</v>
      </c>
      <c r="AB116" s="212" t="e">
        <f ca="1">IF(AB$3="分類不明", 計算_移輸出入額!$BG117, AB$133*計算_投入係数表!AB116)</f>
        <v>#DIV/0!</v>
      </c>
      <c r="AC116" s="212" t="e">
        <f ca="1">IF(AC$3="分類不明", 計算_移輸出入額!$BG117, AC$133*計算_投入係数表!AC116)</f>
        <v>#DIV/0!</v>
      </c>
      <c r="AD116" s="212" t="e">
        <f ca="1">IF(AD$3="分類不明", 計算_移輸出入額!$BG117, AD$133*計算_投入係数表!AD116)</f>
        <v>#DIV/0!</v>
      </c>
      <c r="AE116" s="212" t="e">
        <f ca="1">IF(AE$3="分類不明", 計算_移輸出入額!$BG117, AE$133*計算_投入係数表!AE116)</f>
        <v>#DIV/0!</v>
      </c>
      <c r="AF116" s="212" t="e">
        <f ca="1">IF(AF$3="分類不明", 計算_移輸出入額!$BG117, AF$133*計算_投入係数表!AF116)</f>
        <v>#DIV/0!</v>
      </c>
      <c r="AG116" s="212" t="e">
        <f ca="1">IF(AG$3="分類不明", 計算_移輸出入額!$BG117, AG$133*計算_投入係数表!AG116)</f>
        <v>#DIV/0!</v>
      </c>
      <c r="AH116" s="212" t="e">
        <f ca="1">IF(AH$3="分類不明", 計算_移輸出入額!$BG117, AH$133*計算_投入係数表!AH116)</f>
        <v>#DIV/0!</v>
      </c>
      <c r="AI116" s="212" t="e">
        <f ca="1">IF(AI$3="分類不明", 計算_移輸出入額!$BG117, AI$133*計算_投入係数表!AI116)</f>
        <v>#DIV/0!</v>
      </c>
      <c r="AJ116" s="212" t="e">
        <f ca="1">IF(AJ$3="分類不明", 計算_移輸出入額!$BG117, AJ$133*計算_投入係数表!AJ116)</f>
        <v>#DIV/0!</v>
      </c>
      <c r="AK116" s="212" t="e">
        <f ca="1">IF(AK$3="分類不明", 計算_移輸出入額!$BG117, AK$133*計算_投入係数表!AK116)</f>
        <v>#DIV/0!</v>
      </c>
      <c r="AL116" s="212" t="e">
        <f ca="1">IF(AL$3="分類不明", 計算_移輸出入額!$BG117, AL$133*計算_投入係数表!AL116)</f>
        <v>#DIV/0!</v>
      </c>
      <c r="AM116" s="212" t="e">
        <f ca="1">IF(AM$3="分類不明", 計算_移輸出入額!$BG117, AM$133*計算_投入係数表!AM116)</f>
        <v>#DIV/0!</v>
      </c>
      <c r="AN116" s="212" t="e">
        <f ca="1">IF(AN$3="分類不明", 計算_移輸出入額!$BG117, AN$133*計算_投入係数表!AN116)</f>
        <v>#DIV/0!</v>
      </c>
      <c r="AO116" s="212" t="e">
        <f ca="1">IF(AO$3="分類不明", 計算_移輸出入額!$BG117, AO$133*計算_投入係数表!AO116)</f>
        <v>#DIV/0!</v>
      </c>
      <c r="AP116" s="212" t="e">
        <f ca="1">IF(AP$3="分類不明", 計算_移輸出入額!$BG117, AP$133*計算_投入係数表!AP116)</f>
        <v>#DIV/0!</v>
      </c>
      <c r="AQ116" s="212" t="e">
        <f ca="1">IF(AQ$3="分類不明", 計算_移輸出入額!$BG117, AQ$133*計算_投入係数表!AQ116)</f>
        <v>#DIV/0!</v>
      </c>
      <c r="AR116" s="212" t="e">
        <f ca="1">IF(AR$3="分類不明", 計算_移輸出入額!$BG117, AR$133*計算_投入係数表!AR116)</f>
        <v>#DIV/0!</v>
      </c>
      <c r="AS116" s="212" t="e">
        <f ca="1">IF(AS$3="分類不明", 計算_移輸出入額!$BG117, AS$133*計算_投入係数表!AS116)</f>
        <v>#DIV/0!</v>
      </c>
      <c r="AT116" s="212" t="e">
        <f ca="1">IF(AT$3="分類不明", 計算_移輸出入額!$BG117, AT$133*計算_投入係数表!AT116)</f>
        <v>#DIV/0!</v>
      </c>
      <c r="AU116" s="212" t="e">
        <f ca="1">IF(AU$3="分類不明", 計算_移輸出入額!$BG117, AU$133*計算_投入係数表!AU116)</f>
        <v>#DIV/0!</v>
      </c>
      <c r="AV116" s="212" t="e">
        <f ca="1">IF(AV$3="分類不明", 計算_移輸出入額!$BG117, AV$133*計算_投入係数表!AV116)</f>
        <v>#DIV/0!</v>
      </c>
      <c r="AW116" s="212" t="e">
        <f ca="1">IF(AW$3="分類不明", 計算_移輸出入額!$BG117, AW$133*計算_投入係数表!AW116)</f>
        <v>#DIV/0!</v>
      </c>
      <c r="AX116" s="212" t="e">
        <f ca="1">IF(AX$3="分類不明", 計算_移輸出入額!$BG117, AX$133*計算_投入係数表!AX116)</f>
        <v>#DIV/0!</v>
      </c>
      <c r="AY116" s="212" t="e">
        <f ca="1">IF(AY$3="分類不明", 計算_移輸出入額!$BG117, AY$133*計算_投入係数表!AY116)</f>
        <v>#DIV/0!</v>
      </c>
      <c r="AZ116" s="212" t="e">
        <f ca="1">IF(AZ$3="分類不明", 計算_移輸出入額!$BG117, AZ$133*計算_投入係数表!AZ116)</f>
        <v>#DIV/0!</v>
      </c>
      <c r="BA116" s="212" t="e">
        <f ca="1">IF(BA$3="分類不明", 計算_移輸出入額!$BG117, BA$133*計算_投入係数表!BA116)</f>
        <v>#DIV/0!</v>
      </c>
      <c r="BB116" s="212" t="e">
        <f ca="1">IF(BB$3="分類不明", 計算_移輸出入額!$BG117, BB$133*計算_投入係数表!BB116)</f>
        <v>#DIV/0!</v>
      </c>
      <c r="BC116" s="212" t="e">
        <f ca="1">IF(BC$3="分類不明", 計算_移輸出入額!$BG117, BC$133*計算_投入係数表!BC116)</f>
        <v>#DIV/0!</v>
      </c>
      <c r="BD116" s="212" t="e">
        <f ca="1">IF(BD$3="分類不明", 計算_移輸出入額!$BG117, BD$133*計算_投入係数表!BD116)</f>
        <v>#DIV/0!</v>
      </c>
      <c r="BE116" s="212" t="e">
        <f ca="1">IF(BE$3="分類不明", 計算_移輸出入額!$BG117, BE$133*計算_投入係数表!BE116)</f>
        <v>#DIV/0!</v>
      </c>
      <c r="BF116" s="212" t="e">
        <f ca="1">IF(BF$3="分類不明", 計算_移輸出入額!$BG117, BF$133*計算_投入係数表!BF116)</f>
        <v>#DIV/0!</v>
      </c>
      <c r="BG116" s="212" t="e">
        <f ca="1">IF(BG$3="分類不明", 計算_移輸出入額!$BG117, BG$133*計算_投入係数表!BG116)</f>
        <v>#DIV/0!</v>
      </c>
      <c r="BH116" s="212" t="e">
        <f ca="1">IF(BH$3="分類不明", 計算_移輸出入額!$BG117, BH$133*計算_投入係数表!BH116)</f>
        <v>#DIV/0!</v>
      </c>
      <c r="BI116" s="212" t="e">
        <f ca="1">IF(BI$3="分類不明", 計算_移輸出入額!$BG117, BI$133*計算_投入係数表!BI116)</f>
        <v>#DIV/0!</v>
      </c>
      <c r="BJ116" s="212" t="e">
        <f ca="1">IF(BJ$3="分類不明", 計算_移輸出入額!$BG117, BJ$133*計算_投入係数表!BJ116)</f>
        <v>#DIV/0!</v>
      </c>
      <c r="BK116" s="212" t="e">
        <f ca="1">IF(BK$3="分類不明", 計算_移輸出入額!$BG117, BK$133*計算_投入係数表!BK116)</f>
        <v>#DIV/0!</v>
      </c>
      <c r="BL116" s="212" t="e">
        <f ca="1">IF(BL$3="分類不明", 計算_移輸出入額!$BG117, BL$133*計算_投入係数表!BL116)</f>
        <v>#DIV/0!</v>
      </c>
      <c r="BM116" s="212" t="e">
        <f ca="1">IF(BM$3="分類不明", 計算_移輸出入額!$BG117, BM$133*計算_投入係数表!BM116)</f>
        <v>#DIV/0!</v>
      </c>
      <c r="BN116" s="212" t="e">
        <f ca="1">IF(BN$3="分類不明", 計算_移輸出入額!$BG117, BN$133*計算_投入係数表!BN116)</f>
        <v>#DIV/0!</v>
      </c>
      <c r="BO116" s="212" t="e">
        <f ca="1">IF(BO$3="分類不明", 計算_移輸出入額!$BG117, BO$133*計算_投入係数表!BO116)</f>
        <v>#DIV/0!</v>
      </c>
      <c r="BP116" s="212" t="e">
        <f ca="1">IF(BP$3="分類不明", 計算_移輸出入額!$BG117, BP$133*計算_投入係数表!BP116)</f>
        <v>#DIV/0!</v>
      </c>
      <c r="BQ116" s="212" t="e">
        <f ca="1">IF(BQ$3="分類不明", 計算_移輸出入額!$BG117, BQ$133*計算_投入係数表!BQ116)</f>
        <v>#DIV/0!</v>
      </c>
      <c r="BR116" s="212" t="e">
        <f ca="1">IF(BR$3="分類不明", 計算_移輸出入額!$BG117, BR$133*計算_投入係数表!BR116)</f>
        <v>#DIV/0!</v>
      </c>
      <c r="BS116" s="212" t="e">
        <f ca="1">IF(BS$3="分類不明", 計算_移輸出入額!$BG117, BS$133*計算_投入係数表!BS116)</f>
        <v>#DIV/0!</v>
      </c>
      <c r="BT116" s="212" t="e">
        <f ca="1">IF(BT$3="分類不明", 計算_移輸出入額!$BG117, BT$133*計算_投入係数表!BT116)</f>
        <v>#DIV/0!</v>
      </c>
      <c r="BU116" s="212" t="e">
        <f ca="1">IF(BU$3="分類不明", 計算_移輸出入額!$BG117, BU$133*計算_投入係数表!BU116)</f>
        <v>#DIV/0!</v>
      </c>
      <c r="BV116" s="212" t="e">
        <f ca="1">IF(BV$3="分類不明", 計算_移輸出入額!$BG117, BV$133*計算_投入係数表!BV116)</f>
        <v>#DIV/0!</v>
      </c>
      <c r="BW116" s="212" t="e">
        <f ca="1">IF(BW$3="分類不明", 計算_移輸出入額!$BG117, BW$133*計算_投入係数表!BW116)</f>
        <v>#DIV/0!</v>
      </c>
      <c r="BX116" s="212" t="e">
        <f ca="1">IF(BX$3="分類不明", 計算_移輸出入額!$BG117, BX$133*計算_投入係数表!BX116)</f>
        <v>#DIV/0!</v>
      </c>
      <c r="BY116" s="212" t="e">
        <f ca="1">IF(BY$3="分類不明", 計算_移輸出入額!$BG117, BY$133*計算_投入係数表!BY116)</f>
        <v>#DIV/0!</v>
      </c>
      <c r="BZ116" s="212" t="e">
        <f ca="1">IF(BZ$3="分類不明", 計算_移輸出入額!$BG117, BZ$133*計算_投入係数表!BZ116)</f>
        <v>#DIV/0!</v>
      </c>
      <c r="CA116" s="212" t="e">
        <f ca="1">IF(CA$3="分類不明", 計算_移輸出入額!$BG117, CA$133*計算_投入係数表!CA116)</f>
        <v>#DIV/0!</v>
      </c>
      <c r="CB116" s="212" t="e">
        <f ca="1">IF(CB$3="分類不明", 計算_移輸出入額!$BG117, CB$133*計算_投入係数表!CB116)</f>
        <v>#DIV/0!</v>
      </c>
      <c r="CC116" s="212" t="e">
        <f ca="1">IF(CC$3="分類不明", 計算_移輸出入額!$BG117, CC$133*計算_投入係数表!CC116)</f>
        <v>#DIV/0!</v>
      </c>
      <c r="CD116" s="212" t="e">
        <f ca="1">IF(CD$3="分類不明", 計算_移輸出入額!$BG117, CD$133*計算_投入係数表!CD116)</f>
        <v>#DIV/0!</v>
      </c>
      <c r="CE116" s="212" t="e">
        <f ca="1">IF(CE$3="分類不明", 計算_移輸出入額!$BG117, CE$133*計算_投入係数表!CE116)</f>
        <v>#DIV/0!</v>
      </c>
      <c r="CF116" s="212" t="e">
        <f ca="1">IF(CF$3="分類不明", 計算_移輸出入額!$BG117, CF$133*計算_投入係数表!CF116)</f>
        <v>#DIV/0!</v>
      </c>
      <c r="CG116" s="212" t="e">
        <f ca="1">IF(CG$3="分類不明", 計算_移輸出入額!$BG117, CG$133*計算_投入係数表!CG116)</f>
        <v>#DIV/0!</v>
      </c>
      <c r="CH116" s="212" t="e">
        <f ca="1">IF(CH$3="分類不明", 計算_移輸出入額!$BG117, CH$133*計算_投入係数表!CH116)</f>
        <v>#DIV/0!</v>
      </c>
      <c r="CI116" s="212" t="e">
        <f ca="1">IF(CI$3="分類不明", 計算_移輸出入額!$BG117, CI$133*計算_投入係数表!CI116)</f>
        <v>#DIV/0!</v>
      </c>
      <c r="CJ116" s="212" t="e">
        <f ca="1">IF(CJ$3="分類不明", 計算_移輸出入額!$BG117, CJ$133*計算_投入係数表!CJ116)</f>
        <v>#DIV/0!</v>
      </c>
      <c r="CK116" s="212" t="e">
        <f ca="1">IF(CK$3="分類不明", 計算_移輸出入額!$BG117, CK$133*計算_投入係数表!CK116)</f>
        <v>#DIV/0!</v>
      </c>
      <c r="CL116" s="212" t="e">
        <f ca="1">IF(CL$3="分類不明", 計算_移輸出入額!$BG117, CL$133*計算_投入係数表!CL116)</f>
        <v>#DIV/0!</v>
      </c>
      <c r="CM116" s="212" t="e">
        <f ca="1">IF(CM$3="分類不明", 計算_移輸出入額!$BG117, CM$133*計算_投入係数表!CM116)</f>
        <v>#DIV/0!</v>
      </c>
      <c r="CN116" s="212" t="e">
        <f ca="1">IF(CN$3="分類不明", 計算_移輸出入額!$BG117, CN$133*計算_投入係数表!CN116)</f>
        <v>#DIV/0!</v>
      </c>
      <c r="CO116" s="212" t="e">
        <f ca="1">IF(CO$3="分類不明", 計算_移輸出入額!$BG117, CO$133*計算_投入係数表!CO116)</f>
        <v>#DIV/0!</v>
      </c>
      <c r="CP116" s="212" t="e">
        <f ca="1">IF(CP$3="分類不明", 計算_移輸出入額!$BG117, CP$133*計算_投入係数表!CP116)</f>
        <v>#DIV/0!</v>
      </c>
      <c r="CQ116" s="212" t="e">
        <f ca="1">IF(CQ$3="分類不明", 計算_移輸出入額!$BG117, CQ$133*計算_投入係数表!CQ116)</f>
        <v>#DIV/0!</v>
      </c>
      <c r="CR116" s="212" t="e">
        <f ca="1">IF(CR$3="分類不明", 計算_移輸出入額!$BG117, CR$133*計算_投入係数表!CR116)</f>
        <v>#DIV/0!</v>
      </c>
      <c r="CS116" s="212" t="e">
        <f ca="1">IF(CS$3="分類不明", 計算_移輸出入額!$BG117, CS$133*計算_投入係数表!CS116)</f>
        <v>#DIV/0!</v>
      </c>
      <c r="CT116" s="212" t="e">
        <f ca="1">IF(CT$3="分類不明", 計算_移輸出入額!$BG117, CT$133*計算_投入係数表!CT116)</f>
        <v>#DIV/0!</v>
      </c>
      <c r="CU116" s="212" t="e">
        <f ca="1">IF(CU$3="分類不明", 計算_移輸出入額!$BG117, CU$133*計算_投入係数表!CU116)</f>
        <v>#DIV/0!</v>
      </c>
      <c r="CV116" s="212" t="e">
        <f ca="1">IF(CV$3="分類不明", 計算_移輸出入額!$BG117, CV$133*計算_投入係数表!CV116)</f>
        <v>#DIV/0!</v>
      </c>
      <c r="CW116" s="212" t="e">
        <f ca="1">IF(CW$3="分類不明", 計算_移輸出入額!$BG117, CW$133*計算_投入係数表!CW116)</f>
        <v>#DIV/0!</v>
      </c>
      <c r="CX116" s="212" t="e">
        <f ca="1">IF(CX$3="分類不明", 計算_移輸出入額!$BG117, CX$133*計算_投入係数表!CX116)</f>
        <v>#DIV/0!</v>
      </c>
      <c r="CY116" s="212" t="e">
        <f ca="1">IF(CY$3="分類不明", 計算_移輸出入額!$BG117, CY$133*計算_投入係数表!CY116)</f>
        <v>#DIV/0!</v>
      </c>
      <c r="CZ116" s="212" t="e">
        <f ca="1">IF(CZ$3="分類不明", 計算_移輸出入額!$BG117, CZ$133*計算_投入係数表!CZ116)</f>
        <v>#DIV/0!</v>
      </c>
      <c r="DA116" s="212" t="e">
        <f ca="1">IF(DA$3="分類不明", 計算_移輸出入額!$BG117, DA$133*計算_投入係数表!DA116)</f>
        <v>#DIV/0!</v>
      </c>
      <c r="DB116" s="212" t="e">
        <f ca="1">IF(DB$3="分類不明", 計算_移輸出入額!$BG117, DB$133*計算_投入係数表!DB116)</f>
        <v>#DIV/0!</v>
      </c>
      <c r="DC116" s="212" t="e">
        <f ca="1">IF(DC$3="分類不明", 計算_移輸出入額!$BG117, DC$133*計算_投入係数表!DC116)</f>
        <v>#DIV/0!</v>
      </c>
      <c r="DD116" s="212" t="e">
        <f ca="1">IF(DD$3="分類不明", 計算_移輸出入額!$BG117, DD$133*計算_投入係数表!DD116)</f>
        <v>#DIV/0!</v>
      </c>
      <c r="DE116" s="212" t="e">
        <f ca="1">IF(DE$3="分類不明", 計算_移輸出入額!$BG117, DE$133*計算_投入係数表!DE116)</f>
        <v>#DIV/0!</v>
      </c>
      <c r="DF116" s="212" t="e">
        <f ca="1">IF(DF$3="分類不明", 計算_移輸出入額!$BG117, DF$133*計算_投入係数表!DF116)</f>
        <v>#DIV/0!</v>
      </c>
      <c r="DG116" s="212" t="e">
        <f ca="1">IF(DG$3="分類不明", 計算_移輸出入額!$BG117, DG$133*計算_投入係数表!DG116)</f>
        <v>#DIV/0!</v>
      </c>
      <c r="DH116" s="212" t="e">
        <f ca="1">IF(DH$3="分類不明", 計算_移輸出入額!$BG117, DH$133*計算_投入係数表!DH116)</f>
        <v>#DIV/0!</v>
      </c>
      <c r="DI116" s="212" t="e">
        <f ca="1">IF(DI$3="分類不明", 計算_移輸出入額!$BG117, DI$133*計算_投入係数表!DI116)</f>
        <v>#DIV/0!</v>
      </c>
      <c r="DJ116" s="212" t="e">
        <f ca="1">IF(DJ$3="分類不明", 計算_移輸出入額!$BG117, DJ$133*計算_投入係数表!DJ116)</f>
        <v>#DIV/0!</v>
      </c>
      <c r="DK116" s="212" t="e">
        <f ca="1">IF(DK$3="分類不明", 計算_移輸出入額!$BG117, DK$133*計算_投入係数表!DK116)</f>
        <v>#DIV/0!</v>
      </c>
      <c r="DL116" s="212" t="e">
        <f ca="1">IF(DL$3="分類不明", 計算_移輸出入額!$BG117, DL$133*計算_投入係数表!DL116)</f>
        <v>#DIV/0!</v>
      </c>
      <c r="DM116" s="212" t="e">
        <f ca="1">IF(DM$3="分類不明", 計算_移輸出入額!$BG117, DM$133*計算_投入係数表!DM116)</f>
        <v>#DIV/0!</v>
      </c>
      <c r="DN116" s="212" t="e">
        <f ca="1">IF(DN$3="分類不明", 計算_移輸出入額!$BG117, DN$133*計算_投入係数表!DN116)</f>
        <v>#DIV/0!</v>
      </c>
      <c r="DO116" s="212" t="e">
        <f ca="1">IF(DO$3="分類不明", 計算_移輸出入額!$BG117, DO$133*計算_投入係数表!DO116)</f>
        <v>#DIV/0!</v>
      </c>
      <c r="DP116" s="212" t="e">
        <f ca="1">IF(DP$3="分類不明", 計算_移輸出入額!$BG117, DP$133*計算_投入係数表!DP116)</f>
        <v>#DIV/0!</v>
      </c>
      <c r="DQ116" s="212" t="e">
        <f ca="1">IF(DQ$3="分類不明", 計算_移輸出入額!$BG117, DQ$133*計算_投入係数表!DQ116)</f>
        <v>#DIV/0!</v>
      </c>
      <c r="DR116" s="212" t="e">
        <f ca="1">IF(DR$3="分類不明", 計算_移輸出入額!$BG117, DR$133*計算_投入係数表!DR116)</f>
        <v>#DIV/0!</v>
      </c>
      <c r="DS116" s="212" t="e">
        <f ca="1">IF(DS$3="分類不明", 計算_移輸出入額!$BG117, DS$133*計算_投入係数表!DS116)</f>
        <v>#DIV/0!</v>
      </c>
      <c r="DT116" s="213">
        <f t="shared" ca="1" si="7"/>
        <v>0</v>
      </c>
      <c r="DU116" s="214">
        <f>計算_基本取引表_調整前!DU116</f>
        <v>0</v>
      </c>
      <c r="DV116" s="214">
        <f>IF($C116="分類不明", 計算_基本取引表_調整前!DV116+_xlfn.AGGREGATE(9,6,計算_移輸出入額!$BF$5:$BF$124), 計算_基本取引表_調整前!DV116)</f>
        <v>0</v>
      </c>
      <c r="DW116" s="214">
        <f>計算_基本取引表_調整前!DW116</f>
        <v>0</v>
      </c>
      <c r="DX116" s="214">
        <f>計算_基本取引表_調整前!DX116</f>
        <v>0</v>
      </c>
      <c r="DY116" s="214">
        <f>計算_基本取引表_調整前!DY116</f>
        <v>0</v>
      </c>
      <c r="DZ116" s="214">
        <f>計算_基本取引表_調整前!DZ116</f>
        <v>0</v>
      </c>
      <c r="EA116" s="214" t="e">
        <f>計算_基本取引表_調整前!EA116</f>
        <v>#DIV/0!</v>
      </c>
      <c r="EB116" s="735">
        <f ca="1">IFERROR(SUMIF(振分, $C116, 入力_北海道基本取引表!EB$4:EB$124)*($EE116/SUMIF(振分, $C116, 入力_北海道基本取引表!$EG$4:$EG$107)), 0)</f>
        <v>0</v>
      </c>
      <c r="EC116" s="215" t="e">
        <f t="shared" si="8"/>
        <v>#DIV/0!</v>
      </c>
      <c r="ED116" s="216" t="e">
        <f t="shared" ca="1" si="9"/>
        <v>#DIV/0!</v>
      </c>
      <c r="EE116" s="214" t="e">
        <f ca="1"/>
        <v>#DIV/0!</v>
      </c>
      <c r="EF116" s="216" t="e">
        <f t="shared" ca="1" si="10"/>
        <v>#DIV/0!</v>
      </c>
      <c r="EG116" s="216" t="e">
        <f t="shared" ca="1" si="6"/>
        <v>#DIV/0!</v>
      </c>
      <c r="EH116" s="214" t="e">
        <f ca="1"/>
        <v>#DIV/0!</v>
      </c>
      <c r="EI116" s="216" t="e">
        <f t="shared" ca="1" si="11"/>
        <v>#DIV/0!</v>
      </c>
      <c r="EJ116" s="216" t="e">
        <f ca="1"/>
        <v>#DIV/0!</v>
      </c>
      <c r="EK116" s="215"/>
    </row>
    <row r="117" spans="2:141" s="6" customFormat="1" ht="15.75" hidden="1" customHeight="1" x14ac:dyDescent="0.25">
      <c r="B117" s="53">
        <v>114</v>
      </c>
      <c r="C117" s="192" t="str">
        <v>-</v>
      </c>
      <c r="D117" s="211">
        <f ca="1">IF(D$3="分類不明", 計算_移輸出入額!$BG118, D$133*計算_投入係数表!D117)</f>
        <v>0</v>
      </c>
      <c r="E117" s="212">
        <f ca="1">IF(E$3="分類不明", 計算_移輸出入額!$BG118, E$133*計算_投入係数表!E117)</f>
        <v>0</v>
      </c>
      <c r="F117" s="212">
        <f ca="1">IF(F$3="分類不明", 計算_移輸出入額!$BG118, F$133*計算_投入係数表!F117)</f>
        <v>0</v>
      </c>
      <c r="G117" s="212">
        <f ca="1">IF(G$3="分類不明", 計算_移輸出入額!$BG118, G$133*計算_投入係数表!G117)</f>
        <v>0</v>
      </c>
      <c r="H117" s="212">
        <f ca="1">IF(H$3="分類不明", 計算_移輸出入額!$BG118, H$133*計算_投入係数表!H117)</f>
        <v>0</v>
      </c>
      <c r="I117" s="212">
        <f ca="1">IF(I$3="分類不明", 計算_移輸出入額!$BG118, I$133*計算_投入係数表!I117)</f>
        <v>0</v>
      </c>
      <c r="J117" s="212">
        <f ca="1">IF(J$3="分類不明", 計算_移輸出入額!$BG118, J$133*計算_投入係数表!J117)</f>
        <v>0</v>
      </c>
      <c r="K117" s="212">
        <f ca="1">IF(K$3="分類不明", 計算_移輸出入額!$BG118, K$133*計算_投入係数表!K117)</f>
        <v>0</v>
      </c>
      <c r="L117" s="212">
        <f ca="1">IF(L$3="分類不明", 計算_移輸出入額!$BG118, L$133*計算_投入係数表!L117)</f>
        <v>0</v>
      </c>
      <c r="M117" s="212">
        <f ca="1">IF(M$3="分類不明", 計算_移輸出入額!$BG118, M$133*計算_投入係数表!M117)</f>
        <v>0</v>
      </c>
      <c r="N117" s="212">
        <f ca="1">IF(N$3="分類不明", 計算_移輸出入額!$BG118, N$133*計算_投入係数表!N117)</f>
        <v>0</v>
      </c>
      <c r="O117" s="212">
        <f ca="1">IF(O$3="分類不明", 計算_移輸出入額!$BG118, O$133*計算_投入係数表!O117)</f>
        <v>0</v>
      </c>
      <c r="P117" s="212" t="e">
        <f ca="1">IF(P$3="分類不明", 計算_移輸出入額!$BG118, P$133*計算_投入係数表!P117)</f>
        <v>#DIV/0!</v>
      </c>
      <c r="Q117" s="212" t="e">
        <f ca="1">IF(Q$3="分類不明", 計算_移輸出入額!$BG118, Q$133*計算_投入係数表!Q117)</f>
        <v>#DIV/0!</v>
      </c>
      <c r="R117" s="212" t="e">
        <f ca="1">IF(R$3="分類不明", 計算_移輸出入額!$BG118, R$133*計算_投入係数表!R117)</f>
        <v>#DIV/0!</v>
      </c>
      <c r="S117" s="212" t="e">
        <f ca="1">IF(S$3="分類不明", 計算_移輸出入額!$BG118, S$133*計算_投入係数表!S117)</f>
        <v>#DIV/0!</v>
      </c>
      <c r="T117" s="212" t="e">
        <f ca="1">IF(T$3="分類不明", 計算_移輸出入額!$BG118, T$133*計算_投入係数表!T117)</f>
        <v>#DIV/0!</v>
      </c>
      <c r="U117" s="212" t="e">
        <f ca="1">IF(U$3="分類不明", 計算_移輸出入額!$BG118, U$133*計算_投入係数表!U117)</f>
        <v>#DIV/0!</v>
      </c>
      <c r="V117" s="212" t="e">
        <f ca="1">IF(V$3="分類不明", 計算_移輸出入額!$BG118, V$133*計算_投入係数表!V117)</f>
        <v>#DIV/0!</v>
      </c>
      <c r="W117" s="212" t="e">
        <f ca="1">IF(W$3="分類不明", 計算_移輸出入額!$BG118, W$133*計算_投入係数表!W117)</f>
        <v>#DIV/0!</v>
      </c>
      <c r="X117" s="212" t="e">
        <f ca="1">IF(X$3="分類不明", 計算_移輸出入額!$BG118, X$133*計算_投入係数表!X117)</f>
        <v>#DIV/0!</v>
      </c>
      <c r="Y117" s="212" t="e">
        <f ca="1">IF(Y$3="分類不明", 計算_移輸出入額!$BG118, Y$133*計算_投入係数表!Y117)</f>
        <v>#DIV/0!</v>
      </c>
      <c r="Z117" s="212" t="e">
        <f ca="1">IF(Z$3="分類不明", 計算_移輸出入額!$BG118, Z$133*計算_投入係数表!Z117)</f>
        <v>#DIV/0!</v>
      </c>
      <c r="AA117" s="212" t="e">
        <f ca="1">IF(AA$3="分類不明", 計算_移輸出入額!$BG118, AA$133*計算_投入係数表!AA117)</f>
        <v>#DIV/0!</v>
      </c>
      <c r="AB117" s="212" t="e">
        <f ca="1">IF(AB$3="分類不明", 計算_移輸出入額!$BG118, AB$133*計算_投入係数表!AB117)</f>
        <v>#DIV/0!</v>
      </c>
      <c r="AC117" s="212" t="e">
        <f ca="1">IF(AC$3="分類不明", 計算_移輸出入額!$BG118, AC$133*計算_投入係数表!AC117)</f>
        <v>#DIV/0!</v>
      </c>
      <c r="AD117" s="212" t="e">
        <f ca="1">IF(AD$3="分類不明", 計算_移輸出入額!$BG118, AD$133*計算_投入係数表!AD117)</f>
        <v>#DIV/0!</v>
      </c>
      <c r="AE117" s="212" t="e">
        <f ca="1">IF(AE$3="分類不明", 計算_移輸出入額!$BG118, AE$133*計算_投入係数表!AE117)</f>
        <v>#DIV/0!</v>
      </c>
      <c r="AF117" s="212" t="e">
        <f ca="1">IF(AF$3="分類不明", 計算_移輸出入額!$BG118, AF$133*計算_投入係数表!AF117)</f>
        <v>#DIV/0!</v>
      </c>
      <c r="AG117" s="212" t="e">
        <f ca="1">IF(AG$3="分類不明", 計算_移輸出入額!$BG118, AG$133*計算_投入係数表!AG117)</f>
        <v>#DIV/0!</v>
      </c>
      <c r="AH117" s="212" t="e">
        <f ca="1">IF(AH$3="分類不明", 計算_移輸出入額!$BG118, AH$133*計算_投入係数表!AH117)</f>
        <v>#DIV/0!</v>
      </c>
      <c r="AI117" s="212" t="e">
        <f ca="1">IF(AI$3="分類不明", 計算_移輸出入額!$BG118, AI$133*計算_投入係数表!AI117)</f>
        <v>#DIV/0!</v>
      </c>
      <c r="AJ117" s="212" t="e">
        <f ca="1">IF(AJ$3="分類不明", 計算_移輸出入額!$BG118, AJ$133*計算_投入係数表!AJ117)</f>
        <v>#DIV/0!</v>
      </c>
      <c r="AK117" s="212" t="e">
        <f ca="1">IF(AK$3="分類不明", 計算_移輸出入額!$BG118, AK$133*計算_投入係数表!AK117)</f>
        <v>#DIV/0!</v>
      </c>
      <c r="AL117" s="212" t="e">
        <f ca="1">IF(AL$3="分類不明", 計算_移輸出入額!$BG118, AL$133*計算_投入係数表!AL117)</f>
        <v>#DIV/0!</v>
      </c>
      <c r="AM117" s="212" t="e">
        <f ca="1">IF(AM$3="分類不明", 計算_移輸出入額!$BG118, AM$133*計算_投入係数表!AM117)</f>
        <v>#DIV/0!</v>
      </c>
      <c r="AN117" s="212" t="e">
        <f ca="1">IF(AN$3="分類不明", 計算_移輸出入額!$BG118, AN$133*計算_投入係数表!AN117)</f>
        <v>#DIV/0!</v>
      </c>
      <c r="AO117" s="212" t="e">
        <f ca="1">IF(AO$3="分類不明", 計算_移輸出入額!$BG118, AO$133*計算_投入係数表!AO117)</f>
        <v>#DIV/0!</v>
      </c>
      <c r="AP117" s="212" t="e">
        <f ca="1">IF(AP$3="分類不明", 計算_移輸出入額!$BG118, AP$133*計算_投入係数表!AP117)</f>
        <v>#DIV/0!</v>
      </c>
      <c r="AQ117" s="212" t="e">
        <f ca="1">IF(AQ$3="分類不明", 計算_移輸出入額!$BG118, AQ$133*計算_投入係数表!AQ117)</f>
        <v>#DIV/0!</v>
      </c>
      <c r="AR117" s="212" t="e">
        <f ca="1">IF(AR$3="分類不明", 計算_移輸出入額!$BG118, AR$133*計算_投入係数表!AR117)</f>
        <v>#DIV/0!</v>
      </c>
      <c r="AS117" s="212" t="e">
        <f ca="1">IF(AS$3="分類不明", 計算_移輸出入額!$BG118, AS$133*計算_投入係数表!AS117)</f>
        <v>#DIV/0!</v>
      </c>
      <c r="AT117" s="212" t="e">
        <f ca="1">IF(AT$3="分類不明", 計算_移輸出入額!$BG118, AT$133*計算_投入係数表!AT117)</f>
        <v>#DIV/0!</v>
      </c>
      <c r="AU117" s="212" t="e">
        <f ca="1">IF(AU$3="分類不明", 計算_移輸出入額!$BG118, AU$133*計算_投入係数表!AU117)</f>
        <v>#DIV/0!</v>
      </c>
      <c r="AV117" s="212" t="e">
        <f ca="1">IF(AV$3="分類不明", 計算_移輸出入額!$BG118, AV$133*計算_投入係数表!AV117)</f>
        <v>#DIV/0!</v>
      </c>
      <c r="AW117" s="212" t="e">
        <f ca="1">IF(AW$3="分類不明", 計算_移輸出入額!$BG118, AW$133*計算_投入係数表!AW117)</f>
        <v>#DIV/0!</v>
      </c>
      <c r="AX117" s="212" t="e">
        <f ca="1">IF(AX$3="分類不明", 計算_移輸出入額!$BG118, AX$133*計算_投入係数表!AX117)</f>
        <v>#DIV/0!</v>
      </c>
      <c r="AY117" s="212" t="e">
        <f ca="1">IF(AY$3="分類不明", 計算_移輸出入額!$BG118, AY$133*計算_投入係数表!AY117)</f>
        <v>#DIV/0!</v>
      </c>
      <c r="AZ117" s="212" t="e">
        <f ca="1">IF(AZ$3="分類不明", 計算_移輸出入額!$BG118, AZ$133*計算_投入係数表!AZ117)</f>
        <v>#DIV/0!</v>
      </c>
      <c r="BA117" s="212" t="e">
        <f ca="1">IF(BA$3="分類不明", 計算_移輸出入額!$BG118, BA$133*計算_投入係数表!BA117)</f>
        <v>#DIV/0!</v>
      </c>
      <c r="BB117" s="212" t="e">
        <f ca="1">IF(BB$3="分類不明", 計算_移輸出入額!$BG118, BB$133*計算_投入係数表!BB117)</f>
        <v>#DIV/0!</v>
      </c>
      <c r="BC117" s="212" t="e">
        <f ca="1">IF(BC$3="分類不明", 計算_移輸出入額!$BG118, BC$133*計算_投入係数表!BC117)</f>
        <v>#DIV/0!</v>
      </c>
      <c r="BD117" s="212" t="e">
        <f ca="1">IF(BD$3="分類不明", 計算_移輸出入額!$BG118, BD$133*計算_投入係数表!BD117)</f>
        <v>#DIV/0!</v>
      </c>
      <c r="BE117" s="212" t="e">
        <f ca="1">IF(BE$3="分類不明", 計算_移輸出入額!$BG118, BE$133*計算_投入係数表!BE117)</f>
        <v>#DIV/0!</v>
      </c>
      <c r="BF117" s="212" t="e">
        <f ca="1">IF(BF$3="分類不明", 計算_移輸出入額!$BG118, BF$133*計算_投入係数表!BF117)</f>
        <v>#DIV/0!</v>
      </c>
      <c r="BG117" s="212" t="e">
        <f ca="1">IF(BG$3="分類不明", 計算_移輸出入額!$BG118, BG$133*計算_投入係数表!BG117)</f>
        <v>#DIV/0!</v>
      </c>
      <c r="BH117" s="212" t="e">
        <f ca="1">IF(BH$3="分類不明", 計算_移輸出入額!$BG118, BH$133*計算_投入係数表!BH117)</f>
        <v>#DIV/0!</v>
      </c>
      <c r="BI117" s="212" t="e">
        <f ca="1">IF(BI$3="分類不明", 計算_移輸出入額!$BG118, BI$133*計算_投入係数表!BI117)</f>
        <v>#DIV/0!</v>
      </c>
      <c r="BJ117" s="212" t="e">
        <f ca="1">IF(BJ$3="分類不明", 計算_移輸出入額!$BG118, BJ$133*計算_投入係数表!BJ117)</f>
        <v>#DIV/0!</v>
      </c>
      <c r="BK117" s="212" t="e">
        <f ca="1">IF(BK$3="分類不明", 計算_移輸出入額!$BG118, BK$133*計算_投入係数表!BK117)</f>
        <v>#DIV/0!</v>
      </c>
      <c r="BL117" s="212" t="e">
        <f ca="1">IF(BL$3="分類不明", 計算_移輸出入額!$BG118, BL$133*計算_投入係数表!BL117)</f>
        <v>#DIV/0!</v>
      </c>
      <c r="BM117" s="212" t="e">
        <f ca="1">IF(BM$3="分類不明", 計算_移輸出入額!$BG118, BM$133*計算_投入係数表!BM117)</f>
        <v>#DIV/0!</v>
      </c>
      <c r="BN117" s="212" t="e">
        <f ca="1">IF(BN$3="分類不明", 計算_移輸出入額!$BG118, BN$133*計算_投入係数表!BN117)</f>
        <v>#DIV/0!</v>
      </c>
      <c r="BO117" s="212" t="e">
        <f ca="1">IF(BO$3="分類不明", 計算_移輸出入額!$BG118, BO$133*計算_投入係数表!BO117)</f>
        <v>#DIV/0!</v>
      </c>
      <c r="BP117" s="212" t="e">
        <f ca="1">IF(BP$3="分類不明", 計算_移輸出入額!$BG118, BP$133*計算_投入係数表!BP117)</f>
        <v>#DIV/0!</v>
      </c>
      <c r="BQ117" s="212" t="e">
        <f ca="1">IF(BQ$3="分類不明", 計算_移輸出入額!$BG118, BQ$133*計算_投入係数表!BQ117)</f>
        <v>#DIV/0!</v>
      </c>
      <c r="BR117" s="212" t="e">
        <f ca="1">IF(BR$3="分類不明", 計算_移輸出入額!$BG118, BR$133*計算_投入係数表!BR117)</f>
        <v>#DIV/0!</v>
      </c>
      <c r="BS117" s="212" t="e">
        <f ca="1">IF(BS$3="分類不明", 計算_移輸出入額!$BG118, BS$133*計算_投入係数表!BS117)</f>
        <v>#DIV/0!</v>
      </c>
      <c r="BT117" s="212" t="e">
        <f ca="1">IF(BT$3="分類不明", 計算_移輸出入額!$BG118, BT$133*計算_投入係数表!BT117)</f>
        <v>#DIV/0!</v>
      </c>
      <c r="BU117" s="212" t="e">
        <f ca="1">IF(BU$3="分類不明", 計算_移輸出入額!$BG118, BU$133*計算_投入係数表!BU117)</f>
        <v>#DIV/0!</v>
      </c>
      <c r="BV117" s="212" t="e">
        <f ca="1">IF(BV$3="分類不明", 計算_移輸出入額!$BG118, BV$133*計算_投入係数表!BV117)</f>
        <v>#DIV/0!</v>
      </c>
      <c r="BW117" s="212" t="e">
        <f ca="1">IF(BW$3="分類不明", 計算_移輸出入額!$BG118, BW$133*計算_投入係数表!BW117)</f>
        <v>#DIV/0!</v>
      </c>
      <c r="BX117" s="212" t="e">
        <f ca="1">IF(BX$3="分類不明", 計算_移輸出入額!$BG118, BX$133*計算_投入係数表!BX117)</f>
        <v>#DIV/0!</v>
      </c>
      <c r="BY117" s="212" t="e">
        <f ca="1">IF(BY$3="分類不明", 計算_移輸出入額!$BG118, BY$133*計算_投入係数表!BY117)</f>
        <v>#DIV/0!</v>
      </c>
      <c r="BZ117" s="212" t="e">
        <f ca="1">IF(BZ$3="分類不明", 計算_移輸出入額!$BG118, BZ$133*計算_投入係数表!BZ117)</f>
        <v>#DIV/0!</v>
      </c>
      <c r="CA117" s="212" t="e">
        <f ca="1">IF(CA$3="分類不明", 計算_移輸出入額!$BG118, CA$133*計算_投入係数表!CA117)</f>
        <v>#DIV/0!</v>
      </c>
      <c r="CB117" s="212" t="e">
        <f ca="1">IF(CB$3="分類不明", 計算_移輸出入額!$BG118, CB$133*計算_投入係数表!CB117)</f>
        <v>#DIV/0!</v>
      </c>
      <c r="CC117" s="212" t="e">
        <f ca="1">IF(CC$3="分類不明", 計算_移輸出入額!$BG118, CC$133*計算_投入係数表!CC117)</f>
        <v>#DIV/0!</v>
      </c>
      <c r="CD117" s="212" t="e">
        <f ca="1">IF(CD$3="分類不明", 計算_移輸出入額!$BG118, CD$133*計算_投入係数表!CD117)</f>
        <v>#DIV/0!</v>
      </c>
      <c r="CE117" s="212" t="e">
        <f ca="1">IF(CE$3="分類不明", 計算_移輸出入額!$BG118, CE$133*計算_投入係数表!CE117)</f>
        <v>#DIV/0!</v>
      </c>
      <c r="CF117" s="212" t="e">
        <f ca="1">IF(CF$3="分類不明", 計算_移輸出入額!$BG118, CF$133*計算_投入係数表!CF117)</f>
        <v>#DIV/0!</v>
      </c>
      <c r="CG117" s="212" t="e">
        <f ca="1">IF(CG$3="分類不明", 計算_移輸出入額!$BG118, CG$133*計算_投入係数表!CG117)</f>
        <v>#DIV/0!</v>
      </c>
      <c r="CH117" s="212" t="e">
        <f ca="1">IF(CH$3="分類不明", 計算_移輸出入額!$BG118, CH$133*計算_投入係数表!CH117)</f>
        <v>#DIV/0!</v>
      </c>
      <c r="CI117" s="212" t="e">
        <f ca="1">IF(CI$3="分類不明", 計算_移輸出入額!$BG118, CI$133*計算_投入係数表!CI117)</f>
        <v>#DIV/0!</v>
      </c>
      <c r="CJ117" s="212" t="e">
        <f ca="1">IF(CJ$3="分類不明", 計算_移輸出入額!$BG118, CJ$133*計算_投入係数表!CJ117)</f>
        <v>#DIV/0!</v>
      </c>
      <c r="CK117" s="212" t="e">
        <f ca="1">IF(CK$3="分類不明", 計算_移輸出入額!$BG118, CK$133*計算_投入係数表!CK117)</f>
        <v>#DIV/0!</v>
      </c>
      <c r="CL117" s="212" t="e">
        <f ca="1">IF(CL$3="分類不明", 計算_移輸出入額!$BG118, CL$133*計算_投入係数表!CL117)</f>
        <v>#DIV/0!</v>
      </c>
      <c r="CM117" s="212" t="e">
        <f ca="1">IF(CM$3="分類不明", 計算_移輸出入額!$BG118, CM$133*計算_投入係数表!CM117)</f>
        <v>#DIV/0!</v>
      </c>
      <c r="CN117" s="212" t="e">
        <f ca="1">IF(CN$3="分類不明", 計算_移輸出入額!$BG118, CN$133*計算_投入係数表!CN117)</f>
        <v>#DIV/0!</v>
      </c>
      <c r="CO117" s="212" t="e">
        <f ca="1">IF(CO$3="分類不明", 計算_移輸出入額!$BG118, CO$133*計算_投入係数表!CO117)</f>
        <v>#DIV/0!</v>
      </c>
      <c r="CP117" s="212" t="e">
        <f ca="1">IF(CP$3="分類不明", 計算_移輸出入額!$BG118, CP$133*計算_投入係数表!CP117)</f>
        <v>#DIV/0!</v>
      </c>
      <c r="CQ117" s="212" t="e">
        <f ca="1">IF(CQ$3="分類不明", 計算_移輸出入額!$BG118, CQ$133*計算_投入係数表!CQ117)</f>
        <v>#DIV/0!</v>
      </c>
      <c r="CR117" s="212" t="e">
        <f ca="1">IF(CR$3="分類不明", 計算_移輸出入額!$BG118, CR$133*計算_投入係数表!CR117)</f>
        <v>#DIV/0!</v>
      </c>
      <c r="CS117" s="212" t="e">
        <f ca="1">IF(CS$3="分類不明", 計算_移輸出入額!$BG118, CS$133*計算_投入係数表!CS117)</f>
        <v>#DIV/0!</v>
      </c>
      <c r="CT117" s="212" t="e">
        <f ca="1">IF(CT$3="分類不明", 計算_移輸出入額!$BG118, CT$133*計算_投入係数表!CT117)</f>
        <v>#DIV/0!</v>
      </c>
      <c r="CU117" s="212" t="e">
        <f ca="1">IF(CU$3="分類不明", 計算_移輸出入額!$BG118, CU$133*計算_投入係数表!CU117)</f>
        <v>#DIV/0!</v>
      </c>
      <c r="CV117" s="212" t="e">
        <f ca="1">IF(CV$3="分類不明", 計算_移輸出入額!$BG118, CV$133*計算_投入係数表!CV117)</f>
        <v>#DIV/0!</v>
      </c>
      <c r="CW117" s="212" t="e">
        <f ca="1">IF(CW$3="分類不明", 計算_移輸出入額!$BG118, CW$133*計算_投入係数表!CW117)</f>
        <v>#DIV/0!</v>
      </c>
      <c r="CX117" s="212" t="e">
        <f ca="1">IF(CX$3="分類不明", 計算_移輸出入額!$BG118, CX$133*計算_投入係数表!CX117)</f>
        <v>#DIV/0!</v>
      </c>
      <c r="CY117" s="212" t="e">
        <f ca="1">IF(CY$3="分類不明", 計算_移輸出入額!$BG118, CY$133*計算_投入係数表!CY117)</f>
        <v>#DIV/0!</v>
      </c>
      <c r="CZ117" s="212" t="e">
        <f ca="1">IF(CZ$3="分類不明", 計算_移輸出入額!$BG118, CZ$133*計算_投入係数表!CZ117)</f>
        <v>#DIV/0!</v>
      </c>
      <c r="DA117" s="212" t="e">
        <f ca="1">IF(DA$3="分類不明", 計算_移輸出入額!$BG118, DA$133*計算_投入係数表!DA117)</f>
        <v>#DIV/0!</v>
      </c>
      <c r="DB117" s="212" t="e">
        <f ca="1">IF(DB$3="分類不明", 計算_移輸出入額!$BG118, DB$133*計算_投入係数表!DB117)</f>
        <v>#DIV/0!</v>
      </c>
      <c r="DC117" s="212" t="e">
        <f ca="1">IF(DC$3="分類不明", 計算_移輸出入額!$BG118, DC$133*計算_投入係数表!DC117)</f>
        <v>#DIV/0!</v>
      </c>
      <c r="DD117" s="212" t="e">
        <f ca="1">IF(DD$3="分類不明", 計算_移輸出入額!$BG118, DD$133*計算_投入係数表!DD117)</f>
        <v>#DIV/0!</v>
      </c>
      <c r="DE117" s="212" t="e">
        <f ca="1">IF(DE$3="分類不明", 計算_移輸出入額!$BG118, DE$133*計算_投入係数表!DE117)</f>
        <v>#DIV/0!</v>
      </c>
      <c r="DF117" s="212" t="e">
        <f ca="1">IF(DF$3="分類不明", 計算_移輸出入額!$BG118, DF$133*計算_投入係数表!DF117)</f>
        <v>#DIV/0!</v>
      </c>
      <c r="DG117" s="212" t="e">
        <f ca="1">IF(DG$3="分類不明", 計算_移輸出入額!$BG118, DG$133*計算_投入係数表!DG117)</f>
        <v>#DIV/0!</v>
      </c>
      <c r="DH117" s="212" t="e">
        <f ca="1">IF(DH$3="分類不明", 計算_移輸出入額!$BG118, DH$133*計算_投入係数表!DH117)</f>
        <v>#DIV/0!</v>
      </c>
      <c r="DI117" s="212" t="e">
        <f ca="1">IF(DI$3="分類不明", 計算_移輸出入額!$BG118, DI$133*計算_投入係数表!DI117)</f>
        <v>#DIV/0!</v>
      </c>
      <c r="DJ117" s="212" t="e">
        <f ca="1">IF(DJ$3="分類不明", 計算_移輸出入額!$BG118, DJ$133*計算_投入係数表!DJ117)</f>
        <v>#DIV/0!</v>
      </c>
      <c r="DK117" s="212" t="e">
        <f ca="1">IF(DK$3="分類不明", 計算_移輸出入額!$BG118, DK$133*計算_投入係数表!DK117)</f>
        <v>#DIV/0!</v>
      </c>
      <c r="DL117" s="212" t="e">
        <f ca="1">IF(DL$3="分類不明", 計算_移輸出入額!$BG118, DL$133*計算_投入係数表!DL117)</f>
        <v>#DIV/0!</v>
      </c>
      <c r="DM117" s="212" t="e">
        <f ca="1">IF(DM$3="分類不明", 計算_移輸出入額!$BG118, DM$133*計算_投入係数表!DM117)</f>
        <v>#DIV/0!</v>
      </c>
      <c r="DN117" s="212" t="e">
        <f ca="1">IF(DN$3="分類不明", 計算_移輸出入額!$BG118, DN$133*計算_投入係数表!DN117)</f>
        <v>#DIV/0!</v>
      </c>
      <c r="DO117" s="212" t="e">
        <f ca="1">IF(DO$3="分類不明", 計算_移輸出入額!$BG118, DO$133*計算_投入係数表!DO117)</f>
        <v>#DIV/0!</v>
      </c>
      <c r="DP117" s="212" t="e">
        <f ca="1">IF(DP$3="分類不明", 計算_移輸出入額!$BG118, DP$133*計算_投入係数表!DP117)</f>
        <v>#DIV/0!</v>
      </c>
      <c r="DQ117" s="212" t="e">
        <f ca="1">IF(DQ$3="分類不明", 計算_移輸出入額!$BG118, DQ$133*計算_投入係数表!DQ117)</f>
        <v>#DIV/0!</v>
      </c>
      <c r="DR117" s="212" t="e">
        <f ca="1">IF(DR$3="分類不明", 計算_移輸出入額!$BG118, DR$133*計算_投入係数表!DR117)</f>
        <v>#DIV/0!</v>
      </c>
      <c r="DS117" s="212" t="e">
        <f ca="1">IF(DS$3="分類不明", 計算_移輸出入額!$BG118, DS$133*計算_投入係数表!DS117)</f>
        <v>#DIV/0!</v>
      </c>
      <c r="DT117" s="213">
        <f t="shared" ca="1" si="7"/>
        <v>0</v>
      </c>
      <c r="DU117" s="214">
        <f>計算_基本取引表_調整前!DU117</f>
        <v>0</v>
      </c>
      <c r="DV117" s="214">
        <f>IF($C117="分類不明", 計算_基本取引表_調整前!DV117+_xlfn.AGGREGATE(9,6,計算_移輸出入額!$BF$5:$BF$124), 計算_基本取引表_調整前!DV117)</f>
        <v>0</v>
      </c>
      <c r="DW117" s="214">
        <f>計算_基本取引表_調整前!DW117</f>
        <v>0</v>
      </c>
      <c r="DX117" s="214">
        <f>計算_基本取引表_調整前!DX117</f>
        <v>0</v>
      </c>
      <c r="DY117" s="214">
        <f>計算_基本取引表_調整前!DY117</f>
        <v>0</v>
      </c>
      <c r="DZ117" s="214">
        <f>計算_基本取引表_調整前!DZ117</f>
        <v>0</v>
      </c>
      <c r="EA117" s="214" t="e">
        <f>計算_基本取引表_調整前!EA117</f>
        <v>#DIV/0!</v>
      </c>
      <c r="EB117" s="735">
        <f ca="1">IFERROR(SUMIF(振分, $C117, 入力_北海道基本取引表!EB$4:EB$124)*($EE117/SUMIF(振分, $C117, 入力_北海道基本取引表!$EG$4:$EG$107)), 0)</f>
        <v>0</v>
      </c>
      <c r="EC117" s="215" t="e">
        <f t="shared" si="8"/>
        <v>#DIV/0!</v>
      </c>
      <c r="ED117" s="216" t="e">
        <f t="shared" ca="1" si="9"/>
        <v>#DIV/0!</v>
      </c>
      <c r="EE117" s="214" t="e">
        <f ca="1"/>
        <v>#DIV/0!</v>
      </c>
      <c r="EF117" s="216" t="e">
        <f t="shared" ca="1" si="10"/>
        <v>#DIV/0!</v>
      </c>
      <c r="EG117" s="216" t="e">
        <f t="shared" ca="1" si="6"/>
        <v>#DIV/0!</v>
      </c>
      <c r="EH117" s="214" t="e">
        <f ca="1"/>
        <v>#DIV/0!</v>
      </c>
      <c r="EI117" s="216" t="e">
        <f t="shared" ca="1" si="11"/>
        <v>#DIV/0!</v>
      </c>
      <c r="EJ117" s="216" t="e">
        <f ca="1"/>
        <v>#DIV/0!</v>
      </c>
      <c r="EK117" s="215"/>
    </row>
    <row r="118" spans="2:141" s="6" customFormat="1" ht="15.75" hidden="1" customHeight="1" x14ac:dyDescent="0.25">
      <c r="B118" s="53">
        <v>115</v>
      </c>
      <c r="C118" s="192" t="str">
        <v>-</v>
      </c>
      <c r="D118" s="211">
        <f ca="1">IF(D$3="分類不明", 計算_移輸出入額!$BG119, D$133*計算_投入係数表!D118)</f>
        <v>0</v>
      </c>
      <c r="E118" s="212">
        <f ca="1">IF(E$3="分類不明", 計算_移輸出入額!$BG119, E$133*計算_投入係数表!E118)</f>
        <v>0</v>
      </c>
      <c r="F118" s="212">
        <f ca="1">IF(F$3="分類不明", 計算_移輸出入額!$BG119, F$133*計算_投入係数表!F118)</f>
        <v>0</v>
      </c>
      <c r="G118" s="212">
        <f ca="1">IF(G$3="分類不明", 計算_移輸出入額!$BG119, G$133*計算_投入係数表!G118)</f>
        <v>0</v>
      </c>
      <c r="H118" s="212">
        <f ca="1">IF(H$3="分類不明", 計算_移輸出入額!$BG119, H$133*計算_投入係数表!H118)</f>
        <v>0</v>
      </c>
      <c r="I118" s="212">
        <f ca="1">IF(I$3="分類不明", 計算_移輸出入額!$BG119, I$133*計算_投入係数表!I118)</f>
        <v>0</v>
      </c>
      <c r="J118" s="212">
        <f ca="1">IF(J$3="分類不明", 計算_移輸出入額!$BG119, J$133*計算_投入係数表!J118)</f>
        <v>0</v>
      </c>
      <c r="K118" s="212">
        <f ca="1">IF(K$3="分類不明", 計算_移輸出入額!$BG119, K$133*計算_投入係数表!K118)</f>
        <v>0</v>
      </c>
      <c r="L118" s="212">
        <f ca="1">IF(L$3="分類不明", 計算_移輸出入額!$BG119, L$133*計算_投入係数表!L118)</f>
        <v>0</v>
      </c>
      <c r="M118" s="212">
        <f ca="1">IF(M$3="分類不明", 計算_移輸出入額!$BG119, M$133*計算_投入係数表!M118)</f>
        <v>0</v>
      </c>
      <c r="N118" s="212">
        <f ca="1">IF(N$3="分類不明", 計算_移輸出入額!$BG119, N$133*計算_投入係数表!N118)</f>
        <v>0</v>
      </c>
      <c r="O118" s="212">
        <f ca="1">IF(O$3="分類不明", 計算_移輸出入額!$BG119, O$133*計算_投入係数表!O118)</f>
        <v>0</v>
      </c>
      <c r="P118" s="212" t="e">
        <f ca="1">IF(P$3="分類不明", 計算_移輸出入額!$BG119, P$133*計算_投入係数表!P118)</f>
        <v>#DIV/0!</v>
      </c>
      <c r="Q118" s="212" t="e">
        <f ca="1">IF(Q$3="分類不明", 計算_移輸出入額!$BG119, Q$133*計算_投入係数表!Q118)</f>
        <v>#DIV/0!</v>
      </c>
      <c r="R118" s="212" t="e">
        <f ca="1">IF(R$3="分類不明", 計算_移輸出入額!$BG119, R$133*計算_投入係数表!R118)</f>
        <v>#DIV/0!</v>
      </c>
      <c r="S118" s="212" t="e">
        <f ca="1">IF(S$3="分類不明", 計算_移輸出入額!$BG119, S$133*計算_投入係数表!S118)</f>
        <v>#DIV/0!</v>
      </c>
      <c r="T118" s="212" t="e">
        <f ca="1">IF(T$3="分類不明", 計算_移輸出入額!$BG119, T$133*計算_投入係数表!T118)</f>
        <v>#DIV/0!</v>
      </c>
      <c r="U118" s="212" t="e">
        <f ca="1">IF(U$3="分類不明", 計算_移輸出入額!$BG119, U$133*計算_投入係数表!U118)</f>
        <v>#DIV/0!</v>
      </c>
      <c r="V118" s="212" t="e">
        <f ca="1">IF(V$3="分類不明", 計算_移輸出入額!$BG119, V$133*計算_投入係数表!V118)</f>
        <v>#DIV/0!</v>
      </c>
      <c r="W118" s="212" t="e">
        <f ca="1">IF(W$3="分類不明", 計算_移輸出入額!$BG119, W$133*計算_投入係数表!W118)</f>
        <v>#DIV/0!</v>
      </c>
      <c r="X118" s="212" t="e">
        <f ca="1">IF(X$3="分類不明", 計算_移輸出入額!$BG119, X$133*計算_投入係数表!X118)</f>
        <v>#DIV/0!</v>
      </c>
      <c r="Y118" s="212" t="e">
        <f ca="1">IF(Y$3="分類不明", 計算_移輸出入額!$BG119, Y$133*計算_投入係数表!Y118)</f>
        <v>#DIV/0!</v>
      </c>
      <c r="Z118" s="212" t="e">
        <f ca="1">IF(Z$3="分類不明", 計算_移輸出入額!$BG119, Z$133*計算_投入係数表!Z118)</f>
        <v>#DIV/0!</v>
      </c>
      <c r="AA118" s="212" t="e">
        <f ca="1">IF(AA$3="分類不明", 計算_移輸出入額!$BG119, AA$133*計算_投入係数表!AA118)</f>
        <v>#DIV/0!</v>
      </c>
      <c r="AB118" s="212" t="e">
        <f ca="1">IF(AB$3="分類不明", 計算_移輸出入額!$BG119, AB$133*計算_投入係数表!AB118)</f>
        <v>#DIV/0!</v>
      </c>
      <c r="AC118" s="212" t="e">
        <f ca="1">IF(AC$3="分類不明", 計算_移輸出入額!$BG119, AC$133*計算_投入係数表!AC118)</f>
        <v>#DIV/0!</v>
      </c>
      <c r="AD118" s="212" t="e">
        <f ca="1">IF(AD$3="分類不明", 計算_移輸出入額!$BG119, AD$133*計算_投入係数表!AD118)</f>
        <v>#DIV/0!</v>
      </c>
      <c r="AE118" s="212" t="e">
        <f ca="1">IF(AE$3="分類不明", 計算_移輸出入額!$BG119, AE$133*計算_投入係数表!AE118)</f>
        <v>#DIV/0!</v>
      </c>
      <c r="AF118" s="212" t="e">
        <f ca="1">IF(AF$3="分類不明", 計算_移輸出入額!$BG119, AF$133*計算_投入係数表!AF118)</f>
        <v>#DIV/0!</v>
      </c>
      <c r="AG118" s="212" t="e">
        <f ca="1">IF(AG$3="分類不明", 計算_移輸出入額!$BG119, AG$133*計算_投入係数表!AG118)</f>
        <v>#DIV/0!</v>
      </c>
      <c r="AH118" s="212" t="e">
        <f ca="1">IF(AH$3="分類不明", 計算_移輸出入額!$BG119, AH$133*計算_投入係数表!AH118)</f>
        <v>#DIV/0!</v>
      </c>
      <c r="AI118" s="212" t="e">
        <f ca="1">IF(AI$3="分類不明", 計算_移輸出入額!$BG119, AI$133*計算_投入係数表!AI118)</f>
        <v>#DIV/0!</v>
      </c>
      <c r="AJ118" s="212" t="e">
        <f ca="1">IF(AJ$3="分類不明", 計算_移輸出入額!$BG119, AJ$133*計算_投入係数表!AJ118)</f>
        <v>#DIV/0!</v>
      </c>
      <c r="AK118" s="212" t="e">
        <f ca="1">IF(AK$3="分類不明", 計算_移輸出入額!$BG119, AK$133*計算_投入係数表!AK118)</f>
        <v>#DIV/0!</v>
      </c>
      <c r="AL118" s="212" t="e">
        <f ca="1">IF(AL$3="分類不明", 計算_移輸出入額!$BG119, AL$133*計算_投入係数表!AL118)</f>
        <v>#DIV/0!</v>
      </c>
      <c r="AM118" s="212" t="e">
        <f ca="1">IF(AM$3="分類不明", 計算_移輸出入額!$BG119, AM$133*計算_投入係数表!AM118)</f>
        <v>#DIV/0!</v>
      </c>
      <c r="AN118" s="212" t="e">
        <f ca="1">IF(AN$3="分類不明", 計算_移輸出入額!$BG119, AN$133*計算_投入係数表!AN118)</f>
        <v>#DIV/0!</v>
      </c>
      <c r="AO118" s="212" t="e">
        <f ca="1">IF(AO$3="分類不明", 計算_移輸出入額!$BG119, AO$133*計算_投入係数表!AO118)</f>
        <v>#DIV/0!</v>
      </c>
      <c r="AP118" s="212" t="e">
        <f ca="1">IF(AP$3="分類不明", 計算_移輸出入額!$BG119, AP$133*計算_投入係数表!AP118)</f>
        <v>#DIV/0!</v>
      </c>
      <c r="AQ118" s="212" t="e">
        <f ca="1">IF(AQ$3="分類不明", 計算_移輸出入額!$BG119, AQ$133*計算_投入係数表!AQ118)</f>
        <v>#DIV/0!</v>
      </c>
      <c r="AR118" s="212" t="e">
        <f ca="1">IF(AR$3="分類不明", 計算_移輸出入額!$BG119, AR$133*計算_投入係数表!AR118)</f>
        <v>#DIV/0!</v>
      </c>
      <c r="AS118" s="212" t="e">
        <f ca="1">IF(AS$3="分類不明", 計算_移輸出入額!$BG119, AS$133*計算_投入係数表!AS118)</f>
        <v>#DIV/0!</v>
      </c>
      <c r="AT118" s="212" t="e">
        <f ca="1">IF(AT$3="分類不明", 計算_移輸出入額!$BG119, AT$133*計算_投入係数表!AT118)</f>
        <v>#DIV/0!</v>
      </c>
      <c r="AU118" s="212" t="e">
        <f ca="1">IF(AU$3="分類不明", 計算_移輸出入額!$BG119, AU$133*計算_投入係数表!AU118)</f>
        <v>#DIV/0!</v>
      </c>
      <c r="AV118" s="212" t="e">
        <f ca="1">IF(AV$3="分類不明", 計算_移輸出入額!$BG119, AV$133*計算_投入係数表!AV118)</f>
        <v>#DIV/0!</v>
      </c>
      <c r="AW118" s="212" t="e">
        <f ca="1">IF(AW$3="分類不明", 計算_移輸出入額!$BG119, AW$133*計算_投入係数表!AW118)</f>
        <v>#DIV/0!</v>
      </c>
      <c r="AX118" s="212" t="e">
        <f ca="1">IF(AX$3="分類不明", 計算_移輸出入額!$BG119, AX$133*計算_投入係数表!AX118)</f>
        <v>#DIV/0!</v>
      </c>
      <c r="AY118" s="212" t="e">
        <f ca="1">IF(AY$3="分類不明", 計算_移輸出入額!$BG119, AY$133*計算_投入係数表!AY118)</f>
        <v>#DIV/0!</v>
      </c>
      <c r="AZ118" s="212" t="e">
        <f ca="1">IF(AZ$3="分類不明", 計算_移輸出入額!$BG119, AZ$133*計算_投入係数表!AZ118)</f>
        <v>#DIV/0!</v>
      </c>
      <c r="BA118" s="212" t="e">
        <f ca="1">IF(BA$3="分類不明", 計算_移輸出入額!$BG119, BA$133*計算_投入係数表!BA118)</f>
        <v>#DIV/0!</v>
      </c>
      <c r="BB118" s="212" t="e">
        <f ca="1">IF(BB$3="分類不明", 計算_移輸出入額!$BG119, BB$133*計算_投入係数表!BB118)</f>
        <v>#DIV/0!</v>
      </c>
      <c r="BC118" s="212" t="e">
        <f ca="1">IF(BC$3="分類不明", 計算_移輸出入額!$BG119, BC$133*計算_投入係数表!BC118)</f>
        <v>#DIV/0!</v>
      </c>
      <c r="BD118" s="212" t="e">
        <f ca="1">IF(BD$3="分類不明", 計算_移輸出入額!$BG119, BD$133*計算_投入係数表!BD118)</f>
        <v>#DIV/0!</v>
      </c>
      <c r="BE118" s="212" t="e">
        <f ca="1">IF(BE$3="分類不明", 計算_移輸出入額!$BG119, BE$133*計算_投入係数表!BE118)</f>
        <v>#DIV/0!</v>
      </c>
      <c r="BF118" s="212" t="e">
        <f ca="1">IF(BF$3="分類不明", 計算_移輸出入額!$BG119, BF$133*計算_投入係数表!BF118)</f>
        <v>#DIV/0!</v>
      </c>
      <c r="BG118" s="212" t="e">
        <f ca="1">IF(BG$3="分類不明", 計算_移輸出入額!$BG119, BG$133*計算_投入係数表!BG118)</f>
        <v>#DIV/0!</v>
      </c>
      <c r="BH118" s="212" t="e">
        <f ca="1">IF(BH$3="分類不明", 計算_移輸出入額!$BG119, BH$133*計算_投入係数表!BH118)</f>
        <v>#DIV/0!</v>
      </c>
      <c r="BI118" s="212" t="e">
        <f ca="1">IF(BI$3="分類不明", 計算_移輸出入額!$BG119, BI$133*計算_投入係数表!BI118)</f>
        <v>#DIV/0!</v>
      </c>
      <c r="BJ118" s="212" t="e">
        <f ca="1">IF(BJ$3="分類不明", 計算_移輸出入額!$BG119, BJ$133*計算_投入係数表!BJ118)</f>
        <v>#DIV/0!</v>
      </c>
      <c r="BK118" s="212" t="e">
        <f ca="1">IF(BK$3="分類不明", 計算_移輸出入額!$BG119, BK$133*計算_投入係数表!BK118)</f>
        <v>#DIV/0!</v>
      </c>
      <c r="BL118" s="212" t="e">
        <f ca="1">IF(BL$3="分類不明", 計算_移輸出入額!$BG119, BL$133*計算_投入係数表!BL118)</f>
        <v>#DIV/0!</v>
      </c>
      <c r="BM118" s="212" t="e">
        <f ca="1">IF(BM$3="分類不明", 計算_移輸出入額!$BG119, BM$133*計算_投入係数表!BM118)</f>
        <v>#DIV/0!</v>
      </c>
      <c r="BN118" s="212" t="e">
        <f ca="1">IF(BN$3="分類不明", 計算_移輸出入額!$BG119, BN$133*計算_投入係数表!BN118)</f>
        <v>#DIV/0!</v>
      </c>
      <c r="BO118" s="212" t="e">
        <f ca="1">IF(BO$3="分類不明", 計算_移輸出入額!$BG119, BO$133*計算_投入係数表!BO118)</f>
        <v>#DIV/0!</v>
      </c>
      <c r="BP118" s="212" t="e">
        <f ca="1">IF(BP$3="分類不明", 計算_移輸出入額!$BG119, BP$133*計算_投入係数表!BP118)</f>
        <v>#DIV/0!</v>
      </c>
      <c r="BQ118" s="212" t="e">
        <f ca="1">IF(BQ$3="分類不明", 計算_移輸出入額!$BG119, BQ$133*計算_投入係数表!BQ118)</f>
        <v>#DIV/0!</v>
      </c>
      <c r="BR118" s="212" t="e">
        <f ca="1">IF(BR$3="分類不明", 計算_移輸出入額!$BG119, BR$133*計算_投入係数表!BR118)</f>
        <v>#DIV/0!</v>
      </c>
      <c r="BS118" s="212" t="e">
        <f ca="1">IF(BS$3="分類不明", 計算_移輸出入額!$BG119, BS$133*計算_投入係数表!BS118)</f>
        <v>#DIV/0!</v>
      </c>
      <c r="BT118" s="212" t="e">
        <f ca="1">IF(BT$3="分類不明", 計算_移輸出入額!$BG119, BT$133*計算_投入係数表!BT118)</f>
        <v>#DIV/0!</v>
      </c>
      <c r="BU118" s="212" t="e">
        <f ca="1">IF(BU$3="分類不明", 計算_移輸出入額!$BG119, BU$133*計算_投入係数表!BU118)</f>
        <v>#DIV/0!</v>
      </c>
      <c r="BV118" s="212" t="e">
        <f ca="1">IF(BV$3="分類不明", 計算_移輸出入額!$BG119, BV$133*計算_投入係数表!BV118)</f>
        <v>#DIV/0!</v>
      </c>
      <c r="BW118" s="212" t="e">
        <f ca="1">IF(BW$3="分類不明", 計算_移輸出入額!$BG119, BW$133*計算_投入係数表!BW118)</f>
        <v>#DIV/0!</v>
      </c>
      <c r="BX118" s="212" t="e">
        <f ca="1">IF(BX$3="分類不明", 計算_移輸出入額!$BG119, BX$133*計算_投入係数表!BX118)</f>
        <v>#DIV/0!</v>
      </c>
      <c r="BY118" s="212" t="e">
        <f ca="1">IF(BY$3="分類不明", 計算_移輸出入額!$BG119, BY$133*計算_投入係数表!BY118)</f>
        <v>#DIV/0!</v>
      </c>
      <c r="BZ118" s="212" t="e">
        <f ca="1">IF(BZ$3="分類不明", 計算_移輸出入額!$BG119, BZ$133*計算_投入係数表!BZ118)</f>
        <v>#DIV/0!</v>
      </c>
      <c r="CA118" s="212" t="e">
        <f ca="1">IF(CA$3="分類不明", 計算_移輸出入額!$BG119, CA$133*計算_投入係数表!CA118)</f>
        <v>#DIV/0!</v>
      </c>
      <c r="CB118" s="212" t="e">
        <f ca="1">IF(CB$3="分類不明", 計算_移輸出入額!$BG119, CB$133*計算_投入係数表!CB118)</f>
        <v>#DIV/0!</v>
      </c>
      <c r="CC118" s="212" t="e">
        <f ca="1">IF(CC$3="分類不明", 計算_移輸出入額!$BG119, CC$133*計算_投入係数表!CC118)</f>
        <v>#DIV/0!</v>
      </c>
      <c r="CD118" s="212" t="e">
        <f ca="1">IF(CD$3="分類不明", 計算_移輸出入額!$BG119, CD$133*計算_投入係数表!CD118)</f>
        <v>#DIV/0!</v>
      </c>
      <c r="CE118" s="212" t="e">
        <f ca="1">IF(CE$3="分類不明", 計算_移輸出入額!$BG119, CE$133*計算_投入係数表!CE118)</f>
        <v>#DIV/0!</v>
      </c>
      <c r="CF118" s="212" t="e">
        <f ca="1">IF(CF$3="分類不明", 計算_移輸出入額!$BG119, CF$133*計算_投入係数表!CF118)</f>
        <v>#DIV/0!</v>
      </c>
      <c r="CG118" s="212" t="e">
        <f ca="1">IF(CG$3="分類不明", 計算_移輸出入額!$BG119, CG$133*計算_投入係数表!CG118)</f>
        <v>#DIV/0!</v>
      </c>
      <c r="CH118" s="212" t="e">
        <f ca="1">IF(CH$3="分類不明", 計算_移輸出入額!$BG119, CH$133*計算_投入係数表!CH118)</f>
        <v>#DIV/0!</v>
      </c>
      <c r="CI118" s="212" t="e">
        <f ca="1">IF(CI$3="分類不明", 計算_移輸出入額!$BG119, CI$133*計算_投入係数表!CI118)</f>
        <v>#DIV/0!</v>
      </c>
      <c r="CJ118" s="212" t="e">
        <f ca="1">IF(CJ$3="分類不明", 計算_移輸出入額!$BG119, CJ$133*計算_投入係数表!CJ118)</f>
        <v>#DIV/0!</v>
      </c>
      <c r="CK118" s="212" t="e">
        <f ca="1">IF(CK$3="分類不明", 計算_移輸出入額!$BG119, CK$133*計算_投入係数表!CK118)</f>
        <v>#DIV/0!</v>
      </c>
      <c r="CL118" s="212" t="e">
        <f ca="1">IF(CL$3="分類不明", 計算_移輸出入額!$BG119, CL$133*計算_投入係数表!CL118)</f>
        <v>#DIV/0!</v>
      </c>
      <c r="CM118" s="212" t="e">
        <f ca="1">IF(CM$3="分類不明", 計算_移輸出入額!$BG119, CM$133*計算_投入係数表!CM118)</f>
        <v>#DIV/0!</v>
      </c>
      <c r="CN118" s="212" t="e">
        <f ca="1">IF(CN$3="分類不明", 計算_移輸出入額!$BG119, CN$133*計算_投入係数表!CN118)</f>
        <v>#DIV/0!</v>
      </c>
      <c r="CO118" s="212" t="e">
        <f ca="1">IF(CO$3="分類不明", 計算_移輸出入額!$BG119, CO$133*計算_投入係数表!CO118)</f>
        <v>#DIV/0!</v>
      </c>
      <c r="CP118" s="212" t="e">
        <f ca="1">IF(CP$3="分類不明", 計算_移輸出入額!$BG119, CP$133*計算_投入係数表!CP118)</f>
        <v>#DIV/0!</v>
      </c>
      <c r="CQ118" s="212" t="e">
        <f ca="1">IF(CQ$3="分類不明", 計算_移輸出入額!$BG119, CQ$133*計算_投入係数表!CQ118)</f>
        <v>#DIV/0!</v>
      </c>
      <c r="CR118" s="212" t="e">
        <f ca="1">IF(CR$3="分類不明", 計算_移輸出入額!$BG119, CR$133*計算_投入係数表!CR118)</f>
        <v>#DIV/0!</v>
      </c>
      <c r="CS118" s="212" t="e">
        <f ca="1">IF(CS$3="分類不明", 計算_移輸出入額!$BG119, CS$133*計算_投入係数表!CS118)</f>
        <v>#DIV/0!</v>
      </c>
      <c r="CT118" s="212" t="e">
        <f ca="1">IF(CT$3="分類不明", 計算_移輸出入額!$BG119, CT$133*計算_投入係数表!CT118)</f>
        <v>#DIV/0!</v>
      </c>
      <c r="CU118" s="212" t="e">
        <f ca="1">IF(CU$3="分類不明", 計算_移輸出入額!$BG119, CU$133*計算_投入係数表!CU118)</f>
        <v>#DIV/0!</v>
      </c>
      <c r="CV118" s="212" t="e">
        <f ca="1">IF(CV$3="分類不明", 計算_移輸出入額!$BG119, CV$133*計算_投入係数表!CV118)</f>
        <v>#DIV/0!</v>
      </c>
      <c r="CW118" s="212" t="e">
        <f ca="1">IF(CW$3="分類不明", 計算_移輸出入額!$BG119, CW$133*計算_投入係数表!CW118)</f>
        <v>#DIV/0!</v>
      </c>
      <c r="CX118" s="212" t="e">
        <f ca="1">IF(CX$3="分類不明", 計算_移輸出入額!$BG119, CX$133*計算_投入係数表!CX118)</f>
        <v>#DIV/0!</v>
      </c>
      <c r="CY118" s="212" t="e">
        <f ca="1">IF(CY$3="分類不明", 計算_移輸出入額!$BG119, CY$133*計算_投入係数表!CY118)</f>
        <v>#DIV/0!</v>
      </c>
      <c r="CZ118" s="212" t="e">
        <f ca="1">IF(CZ$3="分類不明", 計算_移輸出入額!$BG119, CZ$133*計算_投入係数表!CZ118)</f>
        <v>#DIV/0!</v>
      </c>
      <c r="DA118" s="212" t="e">
        <f ca="1">IF(DA$3="分類不明", 計算_移輸出入額!$BG119, DA$133*計算_投入係数表!DA118)</f>
        <v>#DIV/0!</v>
      </c>
      <c r="DB118" s="212" t="e">
        <f ca="1">IF(DB$3="分類不明", 計算_移輸出入額!$BG119, DB$133*計算_投入係数表!DB118)</f>
        <v>#DIV/0!</v>
      </c>
      <c r="DC118" s="212" t="e">
        <f ca="1">IF(DC$3="分類不明", 計算_移輸出入額!$BG119, DC$133*計算_投入係数表!DC118)</f>
        <v>#DIV/0!</v>
      </c>
      <c r="DD118" s="212" t="e">
        <f ca="1">IF(DD$3="分類不明", 計算_移輸出入額!$BG119, DD$133*計算_投入係数表!DD118)</f>
        <v>#DIV/0!</v>
      </c>
      <c r="DE118" s="212" t="e">
        <f ca="1">IF(DE$3="分類不明", 計算_移輸出入額!$BG119, DE$133*計算_投入係数表!DE118)</f>
        <v>#DIV/0!</v>
      </c>
      <c r="DF118" s="212" t="e">
        <f ca="1">IF(DF$3="分類不明", 計算_移輸出入額!$BG119, DF$133*計算_投入係数表!DF118)</f>
        <v>#DIV/0!</v>
      </c>
      <c r="DG118" s="212" t="e">
        <f ca="1">IF(DG$3="分類不明", 計算_移輸出入額!$BG119, DG$133*計算_投入係数表!DG118)</f>
        <v>#DIV/0!</v>
      </c>
      <c r="DH118" s="212" t="e">
        <f ca="1">IF(DH$3="分類不明", 計算_移輸出入額!$BG119, DH$133*計算_投入係数表!DH118)</f>
        <v>#DIV/0!</v>
      </c>
      <c r="DI118" s="212" t="e">
        <f ca="1">IF(DI$3="分類不明", 計算_移輸出入額!$BG119, DI$133*計算_投入係数表!DI118)</f>
        <v>#DIV/0!</v>
      </c>
      <c r="DJ118" s="212" t="e">
        <f ca="1">IF(DJ$3="分類不明", 計算_移輸出入額!$BG119, DJ$133*計算_投入係数表!DJ118)</f>
        <v>#DIV/0!</v>
      </c>
      <c r="DK118" s="212" t="e">
        <f ca="1">IF(DK$3="分類不明", 計算_移輸出入額!$BG119, DK$133*計算_投入係数表!DK118)</f>
        <v>#DIV/0!</v>
      </c>
      <c r="DL118" s="212" t="e">
        <f ca="1">IF(DL$3="分類不明", 計算_移輸出入額!$BG119, DL$133*計算_投入係数表!DL118)</f>
        <v>#DIV/0!</v>
      </c>
      <c r="DM118" s="212" t="e">
        <f ca="1">IF(DM$3="分類不明", 計算_移輸出入額!$BG119, DM$133*計算_投入係数表!DM118)</f>
        <v>#DIV/0!</v>
      </c>
      <c r="DN118" s="212" t="e">
        <f ca="1">IF(DN$3="分類不明", 計算_移輸出入額!$BG119, DN$133*計算_投入係数表!DN118)</f>
        <v>#DIV/0!</v>
      </c>
      <c r="DO118" s="212" t="e">
        <f ca="1">IF(DO$3="分類不明", 計算_移輸出入額!$BG119, DO$133*計算_投入係数表!DO118)</f>
        <v>#DIV/0!</v>
      </c>
      <c r="DP118" s="212" t="e">
        <f ca="1">IF(DP$3="分類不明", 計算_移輸出入額!$BG119, DP$133*計算_投入係数表!DP118)</f>
        <v>#DIV/0!</v>
      </c>
      <c r="DQ118" s="212" t="e">
        <f ca="1">IF(DQ$3="分類不明", 計算_移輸出入額!$BG119, DQ$133*計算_投入係数表!DQ118)</f>
        <v>#DIV/0!</v>
      </c>
      <c r="DR118" s="212" t="e">
        <f ca="1">IF(DR$3="分類不明", 計算_移輸出入額!$BG119, DR$133*計算_投入係数表!DR118)</f>
        <v>#DIV/0!</v>
      </c>
      <c r="DS118" s="212" t="e">
        <f ca="1">IF(DS$3="分類不明", 計算_移輸出入額!$BG119, DS$133*計算_投入係数表!DS118)</f>
        <v>#DIV/0!</v>
      </c>
      <c r="DT118" s="213">
        <f t="shared" ca="1" si="7"/>
        <v>0</v>
      </c>
      <c r="DU118" s="214">
        <f>計算_基本取引表_調整前!DU118</f>
        <v>0</v>
      </c>
      <c r="DV118" s="214">
        <f>IF($C118="分類不明", 計算_基本取引表_調整前!DV118+_xlfn.AGGREGATE(9,6,計算_移輸出入額!$BF$5:$BF$124), 計算_基本取引表_調整前!DV118)</f>
        <v>0</v>
      </c>
      <c r="DW118" s="214">
        <f>計算_基本取引表_調整前!DW118</f>
        <v>0</v>
      </c>
      <c r="DX118" s="214">
        <f>計算_基本取引表_調整前!DX118</f>
        <v>0</v>
      </c>
      <c r="DY118" s="214">
        <f>計算_基本取引表_調整前!DY118</f>
        <v>0</v>
      </c>
      <c r="DZ118" s="214">
        <f>計算_基本取引表_調整前!DZ118</f>
        <v>0</v>
      </c>
      <c r="EA118" s="214" t="e">
        <f>計算_基本取引表_調整前!EA118</f>
        <v>#DIV/0!</v>
      </c>
      <c r="EB118" s="735">
        <f ca="1">IFERROR(SUMIF(振分, $C118, 入力_北海道基本取引表!EB$4:EB$124)*($EE118/SUMIF(振分, $C118, 入力_北海道基本取引表!$EG$4:$EG$107)), 0)</f>
        <v>0</v>
      </c>
      <c r="EC118" s="215" t="e">
        <f t="shared" si="8"/>
        <v>#DIV/0!</v>
      </c>
      <c r="ED118" s="216" t="e">
        <f t="shared" ca="1" si="9"/>
        <v>#DIV/0!</v>
      </c>
      <c r="EE118" s="214" t="e">
        <f ca="1"/>
        <v>#DIV/0!</v>
      </c>
      <c r="EF118" s="216" t="e">
        <f t="shared" ca="1" si="10"/>
        <v>#DIV/0!</v>
      </c>
      <c r="EG118" s="216" t="e">
        <f t="shared" ca="1" si="6"/>
        <v>#DIV/0!</v>
      </c>
      <c r="EH118" s="214" t="e">
        <f ca="1"/>
        <v>#DIV/0!</v>
      </c>
      <c r="EI118" s="216" t="e">
        <f t="shared" ca="1" si="11"/>
        <v>#DIV/0!</v>
      </c>
      <c r="EJ118" s="216" t="e">
        <f ca="1"/>
        <v>#DIV/0!</v>
      </c>
      <c r="EK118" s="215"/>
    </row>
    <row r="119" spans="2:141" s="6" customFormat="1" ht="15.75" hidden="1" customHeight="1" x14ac:dyDescent="0.25">
      <c r="B119" s="53">
        <v>116</v>
      </c>
      <c r="C119" s="192" t="str">
        <v>-</v>
      </c>
      <c r="D119" s="211">
        <f ca="1">IF(D$3="分類不明", 計算_移輸出入額!$BG120, D$133*計算_投入係数表!D119)</f>
        <v>0</v>
      </c>
      <c r="E119" s="212">
        <f ca="1">IF(E$3="分類不明", 計算_移輸出入額!$BG120, E$133*計算_投入係数表!E119)</f>
        <v>0</v>
      </c>
      <c r="F119" s="212">
        <f ca="1">IF(F$3="分類不明", 計算_移輸出入額!$BG120, F$133*計算_投入係数表!F119)</f>
        <v>0</v>
      </c>
      <c r="G119" s="212">
        <f ca="1">IF(G$3="分類不明", 計算_移輸出入額!$BG120, G$133*計算_投入係数表!G119)</f>
        <v>0</v>
      </c>
      <c r="H119" s="212">
        <f ca="1">IF(H$3="分類不明", 計算_移輸出入額!$BG120, H$133*計算_投入係数表!H119)</f>
        <v>0</v>
      </c>
      <c r="I119" s="212">
        <f ca="1">IF(I$3="分類不明", 計算_移輸出入額!$BG120, I$133*計算_投入係数表!I119)</f>
        <v>0</v>
      </c>
      <c r="J119" s="212">
        <f ca="1">IF(J$3="分類不明", 計算_移輸出入額!$BG120, J$133*計算_投入係数表!J119)</f>
        <v>0</v>
      </c>
      <c r="K119" s="212">
        <f ca="1">IF(K$3="分類不明", 計算_移輸出入額!$BG120, K$133*計算_投入係数表!K119)</f>
        <v>0</v>
      </c>
      <c r="L119" s="212">
        <f ca="1">IF(L$3="分類不明", 計算_移輸出入額!$BG120, L$133*計算_投入係数表!L119)</f>
        <v>0</v>
      </c>
      <c r="M119" s="212">
        <f ca="1">IF(M$3="分類不明", 計算_移輸出入額!$BG120, M$133*計算_投入係数表!M119)</f>
        <v>0</v>
      </c>
      <c r="N119" s="212">
        <f ca="1">IF(N$3="分類不明", 計算_移輸出入額!$BG120, N$133*計算_投入係数表!N119)</f>
        <v>0</v>
      </c>
      <c r="O119" s="212">
        <f ca="1">IF(O$3="分類不明", 計算_移輸出入額!$BG120, O$133*計算_投入係数表!O119)</f>
        <v>0</v>
      </c>
      <c r="P119" s="212" t="e">
        <f ca="1">IF(P$3="分類不明", 計算_移輸出入額!$BG120, P$133*計算_投入係数表!P119)</f>
        <v>#DIV/0!</v>
      </c>
      <c r="Q119" s="212" t="e">
        <f ca="1">IF(Q$3="分類不明", 計算_移輸出入額!$BG120, Q$133*計算_投入係数表!Q119)</f>
        <v>#DIV/0!</v>
      </c>
      <c r="R119" s="212" t="e">
        <f ca="1">IF(R$3="分類不明", 計算_移輸出入額!$BG120, R$133*計算_投入係数表!R119)</f>
        <v>#DIV/0!</v>
      </c>
      <c r="S119" s="212" t="e">
        <f ca="1">IF(S$3="分類不明", 計算_移輸出入額!$BG120, S$133*計算_投入係数表!S119)</f>
        <v>#DIV/0!</v>
      </c>
      <c r="T119" s="212" t="e">
        <f ca="1">IF(T$3="分類不明", 計算_移輸出入額!$BG120, T$133*計算_投入係数表!T119)</f>
        <v>#DIV/0!</v>
      </c>
      <c r="U119" s="212" t="e">
        <f ca="1">IF(U$3="分類不明", 計算_移輸出入額!$BG120, U$133*計算_投入係数表!U119)</f>
        <v>#DIV/0!</v>
      </c>
      <c r="V119" s="212" t="e">
        <f ca="1">IF(V$3="分類不明", 計算_移輸出入額!$BG120, V$133*計算_投入係数表!V119)</f>
        <v>#DIV/0!</v>
      </c>
      <c r="W119" s="212" t="e">
        <f ca="1">IF(W$3="分類不明", 計算_移輸出入額!$BG120, W$133*計算_投入係数表!W119)</f>
        <v>#DIV/0!</v>
      </c>
      <c r="X119" s="212" t="e">
        <f ca="1">IF(X$3="分類不明", 計算_移輸出入額!$BG120, X$133*計算_投入係数表!X119)</f>
        <v>#DIV/0!</v>
      </c>
      <c r="Y119" s="212" t="e">
        <f ca="1">IF(Y$3="分類不明", 計算_移輸出入額!$BG120, Y$133*計算_投入係数表!Y119)</f>
        <v>#DIV/0!</v>
      </c>
      <c r="Z119" s="212" t="e">
        <f ca="1">IF(Z$3="分類不明", 計算_移輸出入額!$BG120, Z$133*計算_投入係数表!Z119)</f>
        <v>#DIV/0!</v>
      </c>
      <c r="AA119" s="212" t="e">
        <f ca="1">IF(AA$3="分類不明", 計算_移輸出入額!$BG120, AA$133*計算_投入係数表!AA119)</f>
        <v>#DIV/0!</v>
      </c>
      <c r="AB119" s="212" t="e">
        <f ca="1">IF(AB$3="分類不明", 計算_移輸出入額!$BG120, AB$133*計算_投入係数表!AB119)</f>
        <v>#DIV/0!</v>
      </c>
      <c r="AC119" s="212" t="e">
        <f ca="1">IF(AC$3="分類不明", 計算_移輸出入額!$BG120, AC$133*計算_投入係数表!AC119)</f>
        <v>#DIV/0!</v>
      </c>
      <c r="AD119" s="212" t="e">
        <f ca="1">IF(AD$3="分類不明", 計算_移輸出入額!$BG120, AD$133*計算_投入係数表!AD119)</f>
        <v>#DIV/0!</v>
      </c>
      <c r="AE119" s="212" t="e">
        <f ca="1">IF(AE$3="分類不明", 計算_移輸出入額!$BG120, AE$133*計算_投入係数表!AE119)</f>
        <v>#DIV/0!</v>
      </c>
      <c r="AF119" s="212" t="e">
        <f ca="1">IF(AF$3="分類不明", 計算_移輸出入額!$BG120, AF$133*計算_投入係数表!AF119)</f>
        <v>#DIV/0!</v>
      </c>
      <c r="AG119" s="212" t="e">
        <f ca="1">IF(AG$3="分類不明", 計算_移輸出入額!$BG120, AG$133*計算_投入係数表!AG119)</f>
        <v>#DIV/0!</v>
      </c>
      <c r="AH119" s="212" t="e">
        <f ca="1">IF(AH$3="分類不明", 計算_移輸出入額!$BG120, AH$133*計算_投入係数表!AH119)</f>
        <v>#DIV/0!</v>
      </c>
      <c r="AI119" s="212" t="e">
        <f ca="1">IF(AI$3="分類不明", 計算_移輸出入額!$BG120, AI$133*計算_投入係数表!AI119)</f>
        <v>#DIV/0!</v>
      </c>
      <c r="AJ119" s="212" t="e">
        <f ca="1">IF(AJ$3="分類不明", 計算_移輸出入額!$BG120, AJ$133*計算_投入係数表!AJ119)</f>
        <v>#DIV/0!</v>
      </c>
      <c r="AK119" s="212" t="e">
        <f ca="1">IF(AK$3="分類不明", 計算_移輸出入額!$BG120, AK$133*計算_投入係数表!AK119)</f>
        <v>#DIV/0!</v>
      </c>
      <c r="AL119" s="212" t="e">
        <f ca="1">IF(AL$3="分類不明", 計算_移輸出入額!$BG120, AL$133*計算_投入係数表!AL119)</f>
        <v>#DIV/0!</v>
      </c>
      <c r="AM119" s="212" t="e">
        <f ca="1">IF(AM$3="分類不明", 計算_移輸出入額!$BG120, AM$133*計算_投入係数表!AM119)</f>
        <v>#DIV/0!</v>
      </c>
      <c r="AN119" s="212" t="e">
        <f ca="1">IF(AN$3="分類不明", 計算_移輸出入額!$BG120, AN$133*計算_投入係数表!AN119)</f>
        <v>#DIV/0!</v>
      </c>
      <c r="AO119" s="212" t="e">
        <f ca="1">IF(AO$3="分類不明", 計算_移輸出入額!$BG120, AO$133*計算_投入係数表!AO119)</f>
        <v>#DIV/0!</v>
      </c>
      <c r="AP119" s="212" t="e">
        <f ca="1">IF(AP$3="分類不明", 計算_移輸出入額!$BG120, AP$133*計算_投入係数表!AP119)</f>
        <v>#DIV/0!</v>
      </c>
      <c r="AQ119" s="212" t="e">
        <f ca="1">IF(AQ$3="分類不明", 計算_移輸出入額!$BG120, AQ$133*計算_投入係数表!AQ119)</f>
        <v>#DIV/0!</v>
      </c>
      <c r="AR119" s="212" t="e">
        <f ca="1">IF(AR$3="分類不明", 計算_移輸出入額!$BG120, AR$133*計算_投入係数表!AR119)</f>
        <v>#DIV/0!</v>
      </c>
      <c r="AS119" s="212" t="e">
        <f ca="1">IF(AS$3="分類不明", 計算_移輸出入額!$BG120, AS$133*計算_投入係数表!AS119)</f>
        <v>#DIV/0!</v>
      </c>
      <c r="AT119" s="212" t="e">
        <f ca="1">IF(AT$3="分類不明", 計算_移輸出入額!$BG120, AT$133*計算_投入係数表!AT119)</f>
        <v>#DIV/0!</v>
      </c>
      <c r="AU119" s="212" t="e">
        <f ca="1">IF(AU$3="分類不明", 計算_移輸出入額!$BG120, AU$133*計算_投入係数表!AU119)</f>
        <v>#DIV/0!</v>
      </c>
      <c r="AV119" s="212" t="e">
        <f ca="1">IF(AV$3="分類不明", 計算_移輸出入額!$BG120, AV$133*計算_投入係数表!AV119)</f>
        <v>#DIV/0!</v>
      </c>
      <c r="AW119" s="212" t="e">
        <f ca="1">IF(AW$3="分類不明", 計算_移輸出入額!$BG120, AW$133*計算_投入係数表!AW119)</f>
        <v>#DIV/0!</v>
      </c>
      <c r="AX119" s="212" t="e">
        <f ca="1">IF(AX$3="分類不明", 計算_移輸出入額!$BG120, AX$133*計算_投入係数表!AX119)</f>
        <v>#DIV/0!</v>
      </c>
      <c r="AY119" s="212" t="e">
        <f ca="1">IF(AY$3="分類不明", 計算_移輸出入額!$BG120, AY$133*計算_投入係数表!AY119)</f>
        <v>#DIV/0!</v>
      </c>
      <c r="AZ119" s="212" t="e">
        <f ca="1">IF(AZ$3="分類不明", 計算_移輸出入額!$BG120, AZ$133*計算_投入係数表!AZ119)</f>
        <v>#DIV/0!</v>
      </c>
      <c r="BA119" s="212" t="e">
        <f ca="1">IF(BA$3="分類不明", 計算_移輸出入額!$BG120, BA$133*計算_投入係数表!BA119)</f>
        <v>#DIV/0!</v>
      </c>
      <c r="BB119" s="212" t="e">
        <f ca="1">IF(BB$3="分類不明", 計算_移輸出入額!$BG120, BB$133*計算_投入係数表!BB119)</f>
        <v>#DIV/0!</v>
      </c>
      <c r="BC119" s="212" t="e">
        <f ca="1">IF(BC$3="分類不明", 計算_移輸出入額!$BG120, BC$133*計算_投入係数表!BC119)</f>
        <v>#DIV/0!</v>
      </c>
      <c r="BD119" s="212" t="e">
        <f ca="1">IF(BD$3="分類不明", 計算_移輸出入額!$BG120, BD$133*計算_投入係数表!BD119)</f>
        <v>#DIV/0!</v>
      </c>
      <c r="BE119" s="212" t="e">
        <f ca="1">IF(BE$3="分類不明", 計算_移輸出入額!$BG120, BE$133*計算_投入係数表!BE119)</f>
        <v>#DIV/0!</v>
      </c>
      <c r="BF119" s="212" t="e">
        <f ca="1">IF(BF$3="分類不明", 計算_移輸出入額!$BG120, BF$133*計算_投入係数表!BF119)</f>
        <v>#DIV/0!</v>
      </c>
      <c r="BG119" s="212" t="e">
        <f ca="1">IF(BG$3="分類不明", 計算_移輸出入額!$BG120, BG$133*計算_投入係数表!BG119)</f>
        <v>#DIV/0!</v>
      </c>
      <c r="BH119" s="212" t="e">
        <f ca="1">IF(BH$3="分類不明", 計算_移輸出入額!$BG120, BH$133*計算_投入係数表!BH119)</f>
        <v>#DIV/0!</v>
      </c>
      <c r="BI119" s="212" t="e">
        <f ca="1">IF(BI$3="分類不明", 計算_移輸出入額!$BG120, BI$133*計算_投入係数表!BI119)</f>
        <v>#DIV/0!</v>
      </c>
      <c r="BJ119" s="212" t="e">
        <f ca="1">IF(BJ$3="分類不明", 計算_移輸出入額!$BG120, BJ$133*計算_投入係数表!BJ119)</f>
        <v>#DIV/0!</v>
      </c>
      <c r="BK119" s="212" t="e">
        <f ca="1">IF(BK$3="分類不明", 計算_移輸出入額!$BG120, BK$133*計算_投入係数表!BK119)</f>
        <v>#DIV/0!</v>
      </c>
      <c r="BL119" s="212" t="e">
        <f ca="1">IF(BL$3="分類不明", 計算_移輸出入額!$BG120, BL$133*計算_投入係数表!BL119)</f>
        <v>#DIV/0!</v>
      </c>
      <c r="BM119" s="212" t="e">
        <f ca="1">IF(BM$3="分類不明", 計算_移輸出入額!$BG120, BM$133*計算_投入係数表!BM119)</f>
        <v>#DIV/0!</v>
      </c>
      <c r="BN119" s="212" t="e">
        <f ca="1">IF(BN$3="分類不明", 計算_移輸出入額!$BG120, BN$133*計算_投入係数表!BN119)</f>
        <v>#DIV/0!</v>
      </c>
      <c r="BO119" s="212" t="e">
        <f ca="1">IF(BO$3="分類不明", 計算_移輸出入額!$BG120, BO$133*計算_投入係数表!BO119)</f>
        <v>#DIV/0!</v>
      </c>
      <c r="BP119" s="212" t="e">
        <f ca="1">IF(BP$3="分類不明", 計算_移輸出入額!$BG120, BP$133*計算_投入係数表!BP119)</f>
        <v>#DIV/0!</v>
      </c>
      <c r="BQ119" s="212" t="e">
        <f ca="1">IF(BQ$3="分類不明", 計算_移輸出入額!$BG120, BQ$133*計算_投入係数表!BQ119)</f>
        <v>#DIV/0!</v>
      </c>
      <c r="BR119" s="212" t="e">
        <f ca="1">IF(BR$3="分類不明", 計算_移輸出入額!$BG120, BR$133*計算_投入係数表!BR119)</f>
        <v>#DIV/0!</v>
      </c>
      <c r="BS119" s="212" t="e">
        <f ca="1">IF(BS$3="分類不明", 計算_移輸出入額!$BG120, BS$133*計算_投入係数表!BS119)</f>
        <v>#DIV/0!</v>
      </c>
      <c r="BT119" s="212" t="e">
        <f ca="1">IF(BT$3="分類不明", 計算_移輸出入額!$BG120, BT$133*計算_投入係数表!BT119)</f>
        <v>#DIV/0!</v>
      </c>
      <c r="BU119" s="212" t="e">
        <f ca="1">IF(BU$3="分類不明", 計算_移輸出入額!$BG120, BU$133*計算_投入係数表!BU119)</f>
        <v>#DIV/0!</v>
      </c>
      <c r="BV119" s="212" t="e">
        <f ca="1">IF(BV$3="分類不明", 計算_移輸出入額!$BG120, BV$133*計算_投入係数表!BV119)</f>
        <v>#DIV/0!</v>
      </c>
      <c r="BW119" s="212" t="e">
        <f ca="1">IF(BW$3="分類不明", 計算_移輸出入額!$BG120, BW$133*計算_投入係数表!BW119)</f>
        <v>#DIV/0!</v>
      </c>
      <c r="BX119" s="212" t="e">
        <f ca="1">IF(BX$3="分類不明", 計算_移輸出入額!$BG120, BX$133*計算_投入係数表!BX119)</f>
        <v>#DIV/0!</v>
      </c>
      <c r="BY119" s="212" t="e">
        <f ca="1">IF(BY$3="分類不明", 計算_移輸出入額!$BG120, BY$133*計算_投入係数表!BY119)</f>
        <v>#DIV/0!</v>
      </c>
      <c r="BZ119" s="212" t="e">
        <f ca="1">IF(BZ$3="分類不明", 計算_移輸出入額!$BG120, BZ$133*計算_投入係数表!BZ119)</f>
        <v>#DIV/0!</v>
      </c>
      <c r="CA119" s="212" t="e">
        <f ca="1">IF(CA$3="分類不明", 計算_移輸出入額!$BG120, CA$133*計算_投入係数表!CA119)</f>
        <v>#DIV/0!</v>
      </c>
      <c r="CB119" s="212" t="e">
        <f ca="1">IF(CB$3="分類不明", 計算_移輸出入額!$BG120, CB$133*計算_投入係数表!CB119)</f>
        <v>#DIV/0!</v>
      </c>
      <c r="CC119" s="212" t="e">
        <f ca="1">IF(CC$3="分類不明", 計算_移輸出入額!$BG120, CC$133*計算_投入係数表!CC119)</f>
        <v>#DIV/0!</v>
      </c>
      <c r="CD119" s="212" t="e">
        <f ca="1">IF(CD$3="分類不明", 計算_移輸出入額!$BG120, CD$133*計算_投入係数表!CD119)</f>
        <v>#DIV/0!</v>
      </c>
      <c r="CE119" s="212" t="e">
        <f ca="1">IF(CE$3="分類不明", 計算_移輸出入額!$BG120, CE$133*計算_投入係数表!CE119)</f>
        <v>#DIV/0!</v>
      </c>
      <c r="CF119" s="212" t="e">
        <f ca="1">IF(CF$3="分類不明", 計算_移輸出入額!$BG120, CF$133*計算_投入係数表!CF119)</f>
        <v>#DIV/0!</v>
      </c>
      <c r="CG119" s="212" t="e">
        <f ca="1">IF(CG$3="分類不明", 計算_移輸出入額!$BG120, CG$133*計算_投入係数表!CG119)</f>
        <v>#DIV/0!</v>
      </c>
      <c r="CH119" s="212" t="e">
        <f ca="1">IF(CH$3="分類不明", 計算_移輸出入額!$BG120, CH$133*計算_投入係数表!CH119)</f>
        <v>#DIV/0!</v>
      </c>
      <c r="CI119" s="212" t="e">
        <f ca="1">IF(CI$3="分類不明", 計算_移輸出入額!$BG120, CI$133*計算_投入係数表!CI119)</f>
        <v>#DIV/0!</v>
      </c>
      <c r="CJ119" s="212" t="e">
        <f ca="1">IF(CJ$3="分類不明", 計算_移輸出入額!$BG120, CJ$133*計算_投入係数表!CJ119)</f>
        <v>#DIV/0!</v>
      </c>
      <c r="CK119" s="212" t="e">
        <f ca="1">IF(CK$3="分類不明", 計算_移輸出入額!$BG120, CK$133*計算_投入係数表!CK119)</f>
        <v>#DIV/0!</v>
      </c>
      <c r="CL119" s="212" t="e">
        <f ca="1">IF(CL$3="分類不明", 計算_移輸出入額!$BG120, CL$133*計算_投入係数表!CL119)</f>
        <v>#DIV/0!</v>
      </c>
      <c r="CM119" s="212" t="e">
        <f ca="1">IF(CM$3="分類不明", 計算_移輸出入額!$BG120, CM$133*計算_投入係数表!CM119)</f>
        <v>#DIV/0!</v>
      </c>
      <c r="CN119" s="212" t="e">
        <f ca="1">IF(CN$3="分類不明", 計算_移輸出入額!$BG120, CN$133*計算_投入係数表!CN119)</f>
        <v>#DIV/0!</v>
      </c>
      <c r="CO119" s="212" t="e">
        <f ca="1">IF(CO$3="分類不明", 計算_移輸出入額!$BG120, CO$133*計算_投入係数表!CO119)</f>
        <v>#DIV/0!</v>
      </c>
      <c r="CP119" s="212" t="e">
        <f ca="1">IF(CP$3="分類不明", 計算_移輸出入額!$BG120, CP$133*計算_投入係数表!CP119)</f>
        <v>#DIV/0!</v>
      </c>
      <c r="CQ119" s="212" t="e">
        <f ca="1">IF(CQ$3="分類不明", 計算_移輸出入額!$BG120, CQ$133*計算_投入係数表!CQ119)</f>
        <v>#DIV/0!</v>
      </c>
      <c r="CR119" s="212" t="e">
        <f ca="1">IF(CR$3="分類不明", 計算_移輸出入額!$BG120, CR$133*計算_投入係数表!CR119)</f>
        <v>#DIV/0!</v>
      </c>
      <c r="CS119" s="212" t="e">
        <f ca="1">IF(CS$3="分類不明", 計算_移輸出入額!$BG120, CS$133*計算_投入係数表!CS119)</f>
        <v>#DIV/0!</v>
      </c>
      <c r="CT119" s="212" t="e">
        <f ca="1">IF(CT$3="分類不明", 計算_移輸出入額!$BG120, CT$133*計算_投入係数表!CT119)</f>
        <v>#DIV/0!</v>
      </c>
      <c r="CU119" s="212" t="e">
        <f ca="1">IF(CU$3="分類不明", 計算_移輸出入額!$BG120, CU$133*計算_投入係数表!CU119)</f>
        <v>#DIV/0!</v>
      </c>
      <c r="CV119" s="212" t="e">
        <f ca="1">IF(CV$3="分類不明", 計算_移輸出入額!$BG120, CV$133*計算_投入係数表!CV119)</f>
        <v>#DIV/0!</v>
      </c>
      <c r="CW119" s="212" t="e">
        <f ca="1">IF(CW$3="分類不明", 計算_移輸出入額!$BG120, CW$133*計算_投入係数表!CW119)</f>
        <v>#DIV/0!</v>
      </c>
      <c r="CX119" s="212" t="e">
        <f ca="1">IF(CX$3="分類不明", 計算_移輸出入額!$BG120, CX$133*計算_投入係数表!CX119)</f>
        <v>#DIV/0!</v>
      </c>
      <c r="CY119" s="212" t="e">
        <f ca="1">IF(CY$3="分類不明", 計算_移輸出入額!$BG120, CY$133*計算_投入係数表!CY119)</f>
        <v>#DIV/0!</v>
      </c>
      <c r="CZ119" s="212" t="e">
        <f ca="1">IF(CZ$3="分類不明", 計算_移輸出入額!$BG120, CZ$133*計算_投入係数表!CZ119)</f>
        <v>#DIV/0!</v>
      </c>
      <c r="DA119" s="212" t="e">
        <f ca="1">IF(DA$3="分類不明", 計算_移輸出入額!$BG120, DA$133*計算_投入係数表!DA119)</f>
        <v>#DIV/0!</v>
      </c>
      <c r="DB119" s="212" t="e">
        <f ca="1">IF(DB$3="分類不明", 計算_移輸出入額!$BG120, DB$133*計算_投入係数表!DB119)</f>
        <v>#DIV/0!</v>
      </c>
      <c r="DC119" s="212" t="e">
        <f ca="1">IF(DC$3="分類不明", 計算_移輸出入額!$BG120, DC$133*計算_投入係数表!DC119)</f>
        <v>#DIV/0!</v>
      </c>
      <c r="DD119" s="212" t="e">
        <f ca="1">IF(DD$3="分類不明", 計算_移輸出入額!$BG120, DD$133*計算_投入係数表!DD119)</f>
        <v>#DIV/0!</v>
      </c>
      <c r="DE119" s="212" t="e">
        <f ca="1">IF(DE$3="分類不明", 計算_移輸出入額!$BG120, DE$133*計算_投入係数表!DE119)</f>
        <v>#DIV/0!</v>
      </c>
      <c r="DF119" s="212" t="e">
        <f ca="1">IF(DF$3="分類不明", 計算_移輸出入額!$BG120, DF$133*計算_投入係数表!DF119)</f>
        <v>#DIV/0!</v>
      </c>
      <c r="DG119" s="212" t="e">
        <f ca="1">IF(DG$3="分類不明", 計算_移輸出入額!$BG120, DG$133*計算_投入係数表!DG119)</f>
        <v>#DIV/0!</v>
      </c>
      <c r="DH119" s="212" t="e">
        <f ca="1">IF(DH$3="分類不明", 計算_移輸出入額!$BG120, DH$133*計算_投入係数表!DH119)</f>
        <v>#DIV/0!</v>
      </c>
      <c r="DI119" s="212" t="e">
        <f ca="1">IF(DI$3="分類不明", 計算_移輸出入額!$BG120, DI$133*計算_投入係数表!DI119)</f>
        <v>#DIV/0!</v>
      </c>
      <c r="DJ119" s="212" t="e">
        <f ca="1">IF(DJ$3="分類不明", 計算_移輸出入額!$BG120, DJ$133*計算_投入係数表!DJ119)</f>
        <v>#DIV/0!</v>
      </c>
      <c r="DK119" s="212" t="e">
        <f ca="1">IF(DK$3="分類不明", 計算_移輸出入額!$BG120, DK$133*計算_投入係数表!DK119)</f>
        <v>#DIV/0!</v>
      </c>
      <c r="DL119" s="212" t="e">
        <f ca="1">IF(DL$3="分類不明", 計算_移輸出入額!$BG120, DL$133*計算_投入係数表!DL119)</f>
        <v>#DIV/0!</v>
      </c>
      <c r="DM119" s="212" t="e">
        <f ca="1">IF(DM$3="分類不明", 計算_移輸出入額!$BG120, DM$133*計算_投入係数表!DM119)</f>
        <v>#DIV/0!</v>
      </c>
      <c r="DN119" s="212" t="e">
        <f ca="1">IF(DN$3="分類不明", 計算_移輸出入額!$BG120, DN$133*計算_投入係数表!DN119)</f>
        <v>#DIV/0!</v>
      </c>
      <c r="DO119" s="212" t="e">
        <f ca="1">IF(DO$3="分類不明", 計算_移輸出入額!$BG120, DO$133*計算_投入係数表!DO119)</f>
        <v>#DIV/0!</v>
      </c>
      <c r="DP119" s="212" t="e">
        <f ca="1">IF(DP$3="分類不明", 計算_移輸出入額!$BG120, DP$133*計算_投入係数表!DP119)</f>
        <v>#DIV/0!</v>
      </c>
      <c r="DQ119" s="212" t="e">
        <f ca="1">IF(DQ$3="分類不明", 計算_移輸出入額!$BG120, DQ$133*計算_投入係数表!DQ119)</f>
        <v>#DIV/0!</v>
      </c>
      <c r="DR119" s="212" t="e">
        <f ca="1">IF(DR$3="分類不明", 計算_移輸出入額!$BG120, DR$133*計算_投入係数表!DR119)</f>
        <v>#DIV/0!</v>
      </c>
      <c r="DS119" s="212" t="e">
        <f ca="1">IF(DS$3="分類不明", 計算_移輸出入額!$BG120, DS$133*計算_投入係数表!DS119)</f>
        <v>#DIV/0!</v>
      </c>
      <c r="DT119" s="213">
        <f t="shared" ca="1" si="7"/>
        <v>0</v>
      </c>
      <c r="DU119" s="214">
        <f>計算_基本取引表_調整前!DU119</f>
        <v>0</v>
      </c>
      <c r="DV119" s="214">
        <f>IF($C119="分類不明", 計算_基本取引表_調整前!DV119+_xlfn.AGGREGATE(9,6,計算_移輸出入額!$BF$5:$BF$124), 計算_基本取引表_調整前!DV119)</f>
        <v>0</v>
      </c>
      <c r="DW119" s="214">
        <f>計算_基本取引表_調整前!DW119</f>
        <v>0</v>
      </c>
      <c r="DX119" s="214">
        <f>計算_基本取引表_調整前!DX119</f>
        <v>0</v>
      </c>
      <c r="DY119" s="214">
        <f>計算_基本取引表_調整前!DY119</f>
        <v>0</v>
      </c>
      <c r="DZ119" s="214">
        <f>計算_基本取引表_調整前!DZ119</f>
        <v>0</v>
      </c>
      <c r="EA119" s="214" t="e">
        <f>計算_基本取引表_調整前!EA119</f>
        <v>#DIV/0!</v>
      </c>
      <c r="EB119" s="735">
        <f ca="1">IFERROR(SUMIF(振分, $C119, 入力_北海道基本取引表!EB$4:EB$124)*($EE119/SUMIF(振分, $C119, 入力_北海道基本取引表!$EG$4:$EG$107)), 0)</f>
        <v>0</v>
      </c>
      <c r="EC119" s="215" t="e">
        <f t="shared" si="8"/>
        <v>#DIV/0!</v>
      </c>
      <c r="ED119" s="216" t="e">
        <f t="shared" ca="1" si="9"/>
        <v>#DIV/0!</v>
      </c>
      <c r="EE119" s="214" t="e">
        <f ca="1"/>
        <v>#DIV/0!</v>
      </c>
      <c r="EF119" s="216" t="e">
        <f t="shared" ca="1" si="10"/>
        <v>#DIV/0!</v>
      </c>
      <c r="EG119" s="216" t="e">
        <f t="shared" ca="1" si="6"/>
        <v>#DIV/0!</v>
      </c>
      <c r="EH119" s="214" t="e">
        <f ca="1"/>
        <v>#DIV/0!</v>
      </c>
      <c r="EI119" s="216" t="e">
        <f t="shared" ca="1" si="11"/>
        <v>#DIV/0!</v>
      </c>
      <c r="EJ119" s="216" t="e">
        <f ca="1"/>
        <v>#DIV/0!</v>
      </c>
      <c r="EK119" s="215"/>
    </row>
    <row r="120" spans="2:141" s="6" customFormat="1" ht="15.75" hidden="1" customHeight="1" x14ac:dyDescent="0.25">
      <c r="B120" s="53">
        <v>117</v>
      </c>
      <c r="C120" s="192" t="str">
        <v>-</v>
      </c>
      <c r="D120" s="211">
        <f ca="1">IF(D$3="分類不明", 計算_移輸出入額!$BG121, D$133*計算_投入係数表!D120)</f>
        <v>0</v>
      </c>
      <c r="E120" s="212">
        <f ca="1">IF(E$3="分類不明", 計算_移輸出入額!$BG121, E$133*計算_投入係数表!E120)</f>
        <v>0</v>
      </c>
      <c r="F120" s="212">
        <f ca="1">IF(F$3="分類不明", 計算_移輸出入額!$BG121, F$133*計算_投入係数表!F120)</f>
        <v>0</v>
      </c>
      <c r="G120" s="212">
        <f ca="1">IF(G$3="分類不明", 計算_移輸出入額!$BG121, G$133*計算_投入係数表!G120)</f>
        <v>0</v>
      </c>
      <c r="H120" s="212">
        <f ca="1">IF(H$3="分類不明", 計算_移輸出入額!$BG121, H$133*計算_投入係数表!H120)</f>
        <v>0</v>
      </c>
      <c r="I120" s="212">
        <f ca="1">IF(I$3="分類不明", 計算_移輸出入額!$BG121, I$133*計算_投入係数表!I120)</f>
        <v>0</v>
      </c>
      <c r="J120" s="212">
        <f ca="1">IF(J$3="分類不明", 計算_移輸出入額!$BG121, J$133*計算_投入係数表!J120)</f>
        <v>0</v>
      </c>
      <c r="K120" s="212">
        <f ca="1">IF(K$3="分類不明", 計算_移輸出入額!$BG121, K$133*計算_投入係数表!K120)</f>
        <v>0</v>
      </c>
      <c r="L120" s="212">
        <f ca="1">IF(L$3="分類不明", 計算_移輸出入額!$BG121, L$133*計算_投入係数表!L120)</f>
        <v>0</v>
      </c>
      <c r="M120" s="212">
        <f ca="1">IF(M$3="分類不明", 計算_移輸出入額!$BG121, M$133*計算_投入係数表!M120)</f>
        <v>0</v>
      </c>
      <c r="N120" s="212">
        <f ca="1">IF(N$3="分類不明", 計算_移輸出入額!$BG121, N$133*計算_投入係数表!N120)</f>
        <v>0</v>
      </c>
      <c r="O120" s="212">
        <f ca="1">IF(O$3="分類不明", 計算_移輸出入額!$BG121, O$133*計算_投入係数表!O120)</f>
        <v>0</v>
      </c>
      <c r="P120" s="212" t="e">
        <f ca="1">IF(P$3="分類不明", 計算_移輸出入額!$BG121, P$133*計算_投入係数表!P120)</f>
        <v>#DIV/0!</v>
      </c>
      <c r="Q120" s="212" t="e">
        <f ca="1">IF(Q$3="分類不明", 計算_移輸出入額!$BG121, Q$133*計算_投入係数表!Q120)</f>
        <v>#DIV/0!</v>
      </c>
      <c r="R120" s="212" t="e">
        <f ca="1">IF(R$3="分類不明", 計算_移輸出入額!$BG121, R$133*計算_投入係数表!R120)</f>
        <v>#DIV/0!</v>
      </c>
      <c r="S120" s="212" t="e">
        <f ca="1">IF(S$3="分類不明", 計算_移輸出入額!$BG121, S$133*計算_投入係数表!S120)</f>
        <v>#DIV/0!</v>
      </c>
      <c r="T120" s="212" t="e">
        <f ca="1">IF(T$3="分類不明", 計算_移輸出入額!$BG121, T$133*計算_投入係数表!T120)</f>
        <v>#DIV/0!</v>
      </c>
      <c r="U120" s="212" t="e">
        <f ca="1">IF(U$3="分類不明", 計算_移輸出入額!$BG121, U$133*計算_投入係数表!U120)</f>
        <v>#DIV/0!</v>
      </c>
      <c r="V120" s="212" t="e">
        <f ca="1">IF(V$3="分類不明", 計算_移輸出入額!$BG121, V$133*計算_投入係数表!V120)</f>
        <v>#DIV/0!</v>
      </c>
      <c r="W120" s="212" t="e">
        <f ca="1">IF(W$3="分類不明", 計算_移輸出入額!$BG121, W$133*計算_投入係数表!W120)</f>
        <v>#DIV/0!</v>
      </c>
      <c r="X120" s="212" t="e">
        <f ca="1">IF(X$3="分類不明", 計算_移輸出入額!$BG121, X$133*計算_投入係数表!X120)</f>
        <v>#DIV/0!</v>
      </c>
      <c r="Y120" s="212" t="e">
        <f ca="1">IF(Y$3="分類不明", 計算_移輸出入額!$BG121, Y$133*計算_投入係数表!Y120)</f>
        <v>#DIV/0!</v>
      </c>
      <c r="Z120" s="212" t="e">
        <f ca="1">IF(Z$3="分類不明", 計算_移輸出入額!$BG121, Z$133*計算_投入係数表!Z120)</f>
        <v>#DIV/0!</v>
      </c>
      <c r="AA120" s="212" t="e">
        <f ca="1">IF(AA$3="分類不明", 計算_移輸出入額!$BG121, AA$133*計算_投入係数表!AA120)</f>
        <v>#DIV/0!</v>
      </c>
      <c r="AB120" s="212" t="e">
        <f ca="1">IF(AB$3="分類不明", 計算_移輸出入額!$BG121, AB$133*計算_投入係数表!AB120)</f>
        <v>#DIV/0!</v>
      </c>
      <c r="AC120" s="212" t="e">
        <f ca="1">IF(AC$3="分類不明", 計算_移輸出入額!$BG121, AC$133*計算_投入係数表!AC120)</f>
        <v>#DIV/0!</v>
      </c>
      <c r="AD120" s="212" t="e">
        <f ca="1">IF(AD$3="分類不明", 計算_移輸出入額!$BG121, AD$133*計算_投入係数表!AD120)</f>
        <v>#DIV/0!</v>
      </c>
      <c r="AE120" s="212" t="e">
        <f ca="1">IF(AE$3="分類不明", 計算_移輸出入額!$BG121, AE$133*計算_投入係数表!AE120)</f>
        <v>#DIV/0!</v>
      </c>
      <c r="AF120" s="212" t="e">
        <f ca="1">IF(AF$3="分類不明", 計算_移輸出入額!$BG121, AF$133*計算_投入係数表!AF120)</f>
        <v>#DIV/0!</v>
      </c>
      <c r="AG120" s="212" t="e">
        <f ca="1">IF(AG$3="分類不明", 計算_移輸出入額!$BG121, AG$133*計算_投入係数表!AG120)</f>
        <v>#DIV/0!</v>
      </c>
      <c r="AH120" s="212" t="e">
        <f ca="1">IF(AH$3="分類不明", 計算_移輸出入額!$BG121, AH$133*計算_投入係数表!AH120)</f>
        <v>#DIV/0!</v>
      </c>
      <c r="AI120" s="212" t="e">
        <f ca="1">IF(AI$3="分類不明", 計算_移輸出入額!$BG121, AI$133*計算_投入係数表!AI120)</f>
        <v>#DIV/0!</v>
      </c>
      <c r="AJ120" s="212" t="e">
        <f ca="1">IF(AJ$3="分類不明", 計算_移輸出入額!$BG121, AJ$133*計算_投入係数表!AJ120)</f>
        <v>#DIV/0!</v>
      </c>
      <c r="AK120" s="212" t="e">
        <f ca="1">IF(AK$3="分類不明", 計算_移輸出入額!$BG121, AK$133*計算_投入係数表!AK120)</f>
        <v>#DIV/0!</v>
      </c>
      <c r="AL120" s="212" t="e">
        <f ca="1">IF(AL$3="分類不明", 計算_移輸出入額!$BG121, AL$133*計算_投入係数表!AL120)</f>
        <v>#DIV/0!</v>
      </c>
      <c r="AM120" s="212" t="e">
        <f ca="1">IF(AM$3="分類不明", 計算_移輸出入額!$BG121, AM$133*計算_投入係数表!AM120)</f>
        <v>#DIV/0!</v>
      </c>
      <c r="AN120" s="212" t="e">
        <f ca="1">IF(AN$3="分類不明", 計算_移輸出入額!$BG121, AN$133*計算_投入係数表!AN120)</f>
        <v>#DIV/0!</v>
      </c>
      <c r="AO120" s="212" t="e">
        <f ca="1">IF(AO$3="分類不明", 計算_移輸出入額!$BG121, AO$133*計算_投入係数表!AO120)</f>
        <v>#DIV/0!</v>
      </c>
      <c r="AP120" s="212" t="e">
        <f ca="1">IF(AP$3="分類不明", 計算_移輸出入額!$BG121, AP$133*計算_投入係数表!AP120)</f>
        <v>#DIV/0!</v>
      </c>
      <c r="AQ120" s="212" t="e">
        <f ca="1">IF(AQ$3="分類不明", 計算_移輸出入額!$BG121, AQ$133*計算_投入係数表!AQ120)</f>
        <v>#DIV/0!</v>
      </c>
      <c r="AR120" s="212" t="e">
        <f ca="1">IF(AR$3="分類不明", 計算_移輸出入額!$BG121, AR$133*計算_投入係数表!AR120)</f>
        <v>#DIV/0!</v>
      </c>
      <c r="AS120" s="212" t="e">
        <f ca="1">IF(AS$3="分類不明", 計算_移輸出入額!$BG121, AS$133*計算_投入係数表!AS120)</f>
        <v>#DIV/0!</v>
      </c>
      <c r="AT120" s="212" t="e">
        <f ca="1">IF(AT$3="分類不明", 計算_移輸出入額!$BG121, AT$133*計算_投入係数表!AT120)</f>
        <v>#DIV/0!</v>
      </c>
      <c r="AU120" s="212" t="e">
        <f ca="1">IF(AU$3="分類不明", 計算_移輸出入額!$BG121, AU$133*計算_投入係数表!AU120)</f>
        <v>#DIV/0!</v>
      </c>
      <c r="AV120" s="212" t="e">
        <f ca="1">IF(AV$3="分類不明", 計算_移輸出入額!$BG121, AV$133*計算_投入係数表!AV120)</f>
        <v>#DIV/0!</v>
      </c>
      <c r="AW120" s="212" t="e">
        <f ca="1">IF(AW$3="分類不明", 計算_移輸出入額!$BG121, AW$133*計算_投入係数表!AW120)</f>
        <v>#DIV/0!</v>
      </c>
      <c r="AX120" s="212" t="e">
        <f ca="1">IF(AX$3="分類不明", 計算_移輸出入額!$BG121, AX$133*計算_投入係数表!AX120)</f>
        <v>#DIV/0!</v>
      </c>
      <c r="AY120" s="212" t="e">
        <f ca="1">IF(AY$3="分類不明", 計算_移輸出入額!$BG121, AY$133*計算_投入係数表!AY120)</f>
        <v>#DIV/0!</v>
      </c>
      <c r="AZ120" s="212" t="e">
        <f ca="1">IF(AZ$3="分類不明", 計算_移輸出入額!$BG121, AZ$133*計算_投入係数表!AZ120)</f>
        <v>#DIV/0!</v>
      </c>
      <c r="BA120" s="212" t="e">
        <f ca="1">IF(BA$3="分類不明", 計算_移輸出入額!$BG121, BA$133*計算_投入係数表!BA120)</f>
        <v>#DIV/0!</v>
      </c>
      <c r="BB120" s="212" t="e">
        <f ca="1">IF(BB$3="分類不明", 計算_移輸出入額!$BG121, BB$133*計算_投入係数表!BB120)</f>
        <v>#DIV/0!</v>
      </c>
      <c r="BC120" s="212" t="e">
        <f ca="1">IF(BC$3="分類不明", 計算_移輸出入額!$BG121, BC$133*計算_投入係数表!BC120)</f>
        <v>#DIV/0!</v>
      </c>
      <c r="BD120" s="212" t="e">
        <f ca="1">IF(BD$3="分類不明", 計算_移輸出入額!$BG121, BD$133*計算_投入係数表!BD120)</f>
        <v>#DIV/0!</v>
      </c>
      <c r="BE120" s="212" t="e">
        <f ca="1">IF(BE$3="分類不明", 計算_移輸出入額!$BG121, BE$133*計算_投入係数表!BE120)</f>
        <v>#DIV/0!</v>
      </c>
      <c r="BF120" s="212" t="e">
        <f ca="1">IF(BF$3="分類不明", 計算_移輸出入額!$BG121, BF$133*計算_投入係数表!BF120)</f>
        <v>#DIV/0!</v>
      </c>
      <c r="BG120" s="212" t="e">
        <f ca="1">IF(BG$3="分類不明", 計算_移輸出入額!$BG121, BG$133*計算_投入係数表!BG120)</f>
        <v>#DIV/0!</v>
      </c>
      <c r="BH120" s="212" t="e">
        <f ca="1">IF(BH$3="分類不明", 計算_移輸出入額!$BG121, BH$133*計算_投入係数表!BH120)</f>
        <v>#DIV/0!</v>
      </c>
      <c r="BI120" s="212" t="e">
        <f ca="1">IF(BI$3="分類不明", 計算_移輸出入額!$BG121, BI$133*計算_投入係数表!BI120)</f>
        <v>#DIV/0!</v>
      </c>
      <c r="BJ120" s="212" t="e">
        <f ca="1">IF(BJ$3="分類不明", 計算_移輸出入額!$BG121, BJ$133*計算_投入係数表!BJ120)</f>
        <v>#DIV/0!</v>
      </c>
      <c r="BK120" s="212" t="e">
        <f ca="1">IF(BK$3="分類不明", 計算_移輸出入額!$BG121, BK$133*計算_投入係数表!BK120)</f>
        <v>#DIV/0!</v>
      </c>
      <c r="BL120" s="212" t="e">
        <f ca="1">IF(BL$3="分類不明", 計算_移輸出入額!$BG121, BL$133*計算_投入係数表!BL120)</f>
        <v>#DIV/0!</v>
      </c>
      <c r="BM120" s="212" t="e">
        <f ca="1">IF(BM$3="分類不明", 計算_移輸出入額!$BG121, BM$133*計算_投入係数表!BM120)</f>
        <v>#DIV/0!</v>
      </c>
      <c r="BN120" s="212" t="e">
        <f ca="1">IF(BN$3="分類不明", 計算_移輸出入額!$BG121, BN$133*計算_投入係数表!BN120)</f>
        <v>#DIV/0!</v>
      </c>
      <c r="BO120" s="212" t="e">
        <f ca="1">IF(BO$3="分類不明", 計算_移輸出入額!$BG121, BO$133*計算_投入係数表!BO120)</f>
        <v>#DIV/0!</v>
      </c>
      <c r="BP120" s="212" t="e">
        <f ca="1">IF(BP$3="分類不明", 計算_移輸出入額!$BG121, BP$133*計算_投入係数表!BP120)</f>
        <v>#DIV/0!</v>
      </c>
      <c r="BQ120" s="212" t="e">
        <f ca="1">IF(BQ$3="分類不明", 計算_移輸出入額!$BG121, BQ$133*計算_投入係数表!BQ120)</f>
        <v>#DIV/0!</v>
      </c>
      <c r="BR120" s="212" t="e">
        <f ca="1">IF(BR$3="分類不明", 計算_移輸出入額!$BG121, BR$133*計算_投入係数表!BR120)</f>
        <v>#DIV/0!</v>
      </c>
      <c r="BS120" s="212" t="e">
        <f ca="1">IF(BS$3="分類不明", 計算_移輸出入額!$BG121, BS$133*計算_投入係数表!BS120)</f>
        <v>#DIV/0!</v>
      </c>
      <c r="BT120" s="212" t="e">
        <f ca="1">IF(BT$3="分類不明", 計算_移輸出入額!$BG121, BT$133*計算_投入係数表!BT120)</f>
        <v>#DIV/0!</v>
      </c>
      <c r="BU120" s="212" t="e">
        <f ca="1">IF(BU$3="分類不明", 計算_移輸出入額!$BG121, BU$133*計算_投入係数表!BU120)</f>
        <v>#DIV/0!</v>
      </c>
      <c r="BV120" s="212" t="e">
        <f ca="1">IF(BV$3="分類不明", 計算_移輸出入額!$BG121, BV$133*計算_投入係数表!BV120)</f>
        <v>#DIV/0!</v>
      </c>
      <c r="BW120" s="212" t="e">
        <f ca="1">IF(BW$3="分類不明", 計算_移輸出入額!$BG121, BW$133*計算_投入係数表!BW120)</f>
        <v>#DIV/0!</v>
      </c>
      <c r="BX120" s="212" t="e">
        <f ca="1">IF(BX$3="分類不明", 計算_移輸出入額!$BG121, BX$133*計算_投入係数表!BX120)</f>
        <v>#DIV/0!</v>
      </c>
      <c r="BY120" s="212" t="e">
        <f ca="1">IF(BY$3="分類不明", 計算_移輸出入額!$BG121, BY$133*計算_投入係数表!BY120)</f>
        <v>#DIV/0!</v>
      </c>
      <c r="BZ120" s="212" t="e">
        <f ca="1">IF(BZ$3="分類不明", 計算_移輸出入額!$BG121, BZ$133*計算_投入係数表!BZ120)</f>
        <v>#DIV/0!</v>
      </c>
      <c r="CA120" s="212" t="e">
        <f ca="1">IF(CA$3="分類不明", 計算_移輸出入額!$BG121, CA$133*計算_投入係数表!CA120)</f>
        <v>#DIV/0!</v>
      </c>
      <c r="CB120" s="212" t="e">
        <f ca="1">IF(CB$3="分類不明", 計算_移輸出入額!$BG121, CB$133*計算_投入係数表!CB120)</f>
        <v>#DIV/0!</v>
      </c>
      <c r="CC120" s="212" t="e">
        <f ca="1">IF(CC$3="分類不明", 計算_移輸出入額!$BG121, CC$133*計算_投入係数表!CC120)</f>
        <v>#DIV/0!</v>
      </c>
      <c r="CD120" s="212" t="e">
        <f ca="1">IF(CD$3="分類不明", 計算_移輸出入額!$BG121, CD$133*計算_投入係数表!CD120)</f>
        <v>#DIV/0!</v>
      </c>
      <c r="CE120" s="212" t="e">
        <f ca="1">IF(CE$3="分類不明", 計算_移輸出入額!$BG121, CE$133*計算_投入係数表!CE120)</f>
        <v>#DIV/0!</v>
      </c>
      <c r="CF120" s="212" t="e">
        <f ca="1">IF(CF$3="分類不明", 計算_移輸出入額!$BG121, CF$133*計算_投入係数表!CF120)</f>
        <v>#DIV/0!</v>
      </c>
      <c r="CG120" s="212" t="e">
        <f ca="1">IF(CG$3="分類不明", 計算_移輸出入額!$BG121, CG$133*計算_投入係数表!CG120)</f>
        <v>#DIV/0!</v>
      </c>
      <c r="CH120" s="212" t="e">
        <f ca="1">IF(CH$3="分類不明", 計算_移輸出入額!$BG121, CH$133*計算_投入係数表!CH120)</f>
        <v>#DIV/0!</v>
      </c>
      <c r="CI120" s="212" t="e">
        <f ca="1">IF(CI$3="分類不明", 計算_移輸出入額!$BG121, CI$133*計算_投入係数表!CI120)</f>
        <v>#DIV/0!</v>
      </c>
      <c r="CJ120" s="212" t="e">
        <f ca="1">IF(CJ$3="分類不明", 計算_移輸出入額!$BG121, CJ$133*計算_投入係数表!CJ120)</f>
        <v>#DIV/0!</v>
      </c>
      <c r="CK120" s="212" t="e">
        <f ca="1">IF(CK$3="分類不明", 計算_移輸出入額!$BG121, CK$133*計算_投入係数表!CK120)</f>
        <v>#DIV/0!</v>
      </c>
      <c r="CL120" s="212" t="e">
        <f ca="1">IF(CL$3="分類不明", 計算_移輸出入額!$BG121, CL$133*計算_投入係数表!CL120)</f>
        <v>#DIV/0!</v>
      </c>
      <c r="CM120" s="212" t="e">
        <f ca="1">IF(CM$3="分類不明", 計算_移輸出入額!$BG121, CM$133*計算_投入係数表!CM120)</f>
        <v>#DIV/0!</v>
      </c>
      <c r="CN120" s="212" t="e">
        <f ca="1">IF(CN$3="分類不明", 計算_移輸出入額!$BG121, CN$133*計算_投入係数表!CN120)</f>
        <v>#DIV/0!</v>
      </c>
      <c r="CO120" s="212" t="e">
        <f ca="1">IF(CO$3="分類不明", 計算_移輸出入額!$BG121, CO$133*計算_投入係数表!CO120)</f>
        <v>#DIV/0!</v>
      </c>
      <c r="CP120" s="212" t="e">
        <f ca="1">IF(CP$3="分類不明", 計算_移輸出入額!$BG121, CP$133*計算_投入係数表!CP120)</f>
        <v>#DIV/0!</v>
      </c>
      <c r="CQ120" s="212" t="e">
        <f ca="1">IF(CQ$3="分類不明", 計算_移輸出入額!$BG121, CQ$133*計算_投入係数表!CQ120)</f>
        <v>#DIV/0!</v>
      </c>
      <c r="CR120" s="212" t="e">
        <f ca="1">IF(CR$3="分類不明", 計算_移輸出入額!$BG121, CR$133*計算_投入係数表!CR120)</f>
        <v>#DIV/0!</v>
      </c>
      <c r="CS120" s="212" t="e">
        <f ca="1">IF(CS$3="分類不明", 計算_移輸出入額!$BG121, CS$133*計算_投入係数表!CS120)</f>
        <v>#DIV/0!</v>
      </c>
      <c r="CT120" s="212" t="e">
        <f ca="1">IF(CT$3="分類不明", 計算_移輸出入額!$BG121, CT$133*計算_投入係数表!CT120)</f>
        <v>#DIV/0!</v>
      </c>
      <c r="CU120" s="212" t="e">
        <f ca="1">IF(CU$3="分類不明", 計算_移輸出入額!$BG121, CU$133*計算_投入係数表!CU120)</f>
        <v>#DIV/0!</v>
      </c>
      <c r="CV120" s="212" t="e">
        <f ca="1">IF(CV$3="分類不明", 計算_移輸出入額!$BG121, CV$133*計算_投入係数表!CV120)</f>
        <v>#DIV/0!</v>
      </c>
      <c r="CW120" s="212" t="e">
        <f ca="1">IF(CW$3="分類不明", 計算_移輸出入額!$BG121, CW$133*計算_投入係数表!CW120)</f>
        <v>#DIV/0!</v>
      </c>
      <c r="CX120" s="212" t="e">
        <f ca="1">IF(CX$3="分類不明", 計算_移輸出入額!$BG121, CX$133*計算_投入係数表!CX120)</f>
        <v>#DIV/0!</v>
      </c>
      <c r="CY120" s="212" t="e">
        <f ca="1">IF(CY$3="分類不明", 計算_移輸出入額!$BG121, CY$133*計算_投入係数表!CY120)</f>
        <v>#DIV/0!</v>
      </c>
      <c r="CZ120" s="212" t="e">
        <f ca="1">IF(CZ$3="分類不明", 計算_移輸出入額!$BG121, CZ$133*計算_投入係数表!CZ120)</f>
        <v>#DIV/0!</v>
      </c>
      <c r="DA120" s="212" t="e">
        <f ca="1">IF(DA$3="分類不明", 計算_移輸出入額!$BG121, DA$133*計算_投入係数表!DA120)</f>
        <v>#DIV/0!</v>
      </c>
      <c r="DB120" s="212" t="e">
        <f ca="1">IF(DB$3="分類不明", 計算_移輸出入額!$BG121, DB$133*計算_投入係数表!DB120)</f>
        <v>#DIV/0!</v>
      </c>
      <c r="DC120" s="212" t="e">
        <f ca="1">IF(DC$3="分類不明", 計算_移輸出入額!$BG121, DC$133*計算_投入係数表!DC120)</f>
        <v>#DIV/0!</v>
      </c>
      <c r="DD120" s="212" t="e">
        <f ca="1">IF(DD$3="分類不明", 計算_移輸出入額!$BG121, DD$133*計算_投入係数表!DD120)</f>
        <v>#DIV/0!</v>
      </c>
      <c r="DE120" s="212" t="e">
        <f ca="1">IF(DE$3="分類不明", 計算_移輸出入額!$BG121, DE$133*計算_投入係数表!DE120)</f>
        <v>#DIV/0!</v>
      </c>
      <c r="DF120" s="212" t="e">
        <f ca="1">IF(DF$3="分類不明", 計算_移輸出入額!$BG121, DF$133*計算_投入係数表!DF120)</f>
        <v>#DIV/0!</v>
      </c>
      <c r="DG120" s="212" t="e">
        <f ca="1">IF(DG$3="分類不明", 計算_移輸出入額!$BG121, DG$133*計算_投入係数表!DG120)</f>
        <v>#DIV/0!</v>
      </c>
      <c r="DH120" s="212" t="e">
        <f ca="1">IF(DH$3="分類不明", 計算_移輸出入額!$BG121, DH$133*計算_投入係数表!DH120)</f>
        <v>#DIV/0!</v>
      </c>
      <c r="DI120" s="212" t="e">
        <f ca="1">IF(DI$3="分類不明", 計算_移輸出入額!$BG121, DI$133*計算_投入係数表!DI120)</f>
        <v>#DIV/0!</v>
      </c>
      <c r="DJ120" s="212" t="e">
        <f ca="1">IF(DJ$3="分類不明", 計算_移輸出入額!$BG121, DJ$133*計算_投入係数表!DJ120)</f>
        <v>#DIV/0!</v>
      </c>
      <c r="DK120" s="212" t="e">
        <f ca="1">IF(DK$3="分類不明", 計算_移輸出入額!$BG121, DK$133*計算_投入係数表!DK120)</f>
        <v>#DIV/0!</v>
      </c>
      <c r="DL120" s="212" t="e">
        <f ca="1">IF(DL$3="分類不明", 計算_移輸出入額!$BG121, DL$133*計算_投入係数表!DL120)</f>
        <v>#DIV/0!</v>
      </c>
      <c r="DM120" s="212" t="e">
        <f ca="1">IF(DM$3="分類不明", 計算_移輸出入額!$BG121, DM$133*計算_投入係数表!DM120)</f>
        <v>#DIV/0!</v>
      </c>
      <c r="DN120" s="212" t="e">
        <f ca="1">IF(DN$3="分類不明", 計算_移輸出入額!$BG121, DN$133*計算_投入係数表!DN120)</f>
        <v>#DIV/0!</v>
      </c>
      <c r="DO120" s="212" t="e">
        <f ca="1">IF(DO$3="分類不明", 計算_移輸出入額!$BG121, DO$133*計算_投入係数表!DO120)</f>
        <v>#DIV/0!</v>
      </c>
      <c r="DP120" s="212" t="e">
        <f ca="1">IF(DP$3="分類不明", 計算_移輸出入額!$BG121, DP$133*計算_投入係数表!DP120)</f>
        <v>#DIV/0!</v>
      </c>
      <c r="DQ120" s="212" t="e">
        <f ca="1">IF(DQ$3="分類不明", 計算_移輸出入額!$BG121, DQ$133*計算_投入係数表!DQ120)</f>
        <v>#DIV/0!</v>
      </c>
      <c r="DR120" s="212" t="e">
        <f ca="1">IF(DR$3="分類不明", 計算_移輸出入額!$BG121, DR$133*計算_投入係数表!DR120)</f>
        <v>#DIV/0!</v>
      </c>
      <c r="DS120" s="212" t="e">
        <f ca="1">IF(DS$3="分類不明", 計算_移輸出入額!$BG121, DS$133*計算_投入係数表!DS120)</f>
        <v>#DIV/0!</v>
      </c>
      <c r="DT120" s="213">
        <f t="shared" ca="1" si="7"/>
        <v>0</v>
      </c>
      <c r="DU120" s="214">
        <f>計算_基本取引表_調整前!DU120</f>
        <v>0</v>
      </c>
      <c r="DV120" s="214">
        <f>IF($C120="分類不明", 計算_基本取引表_調整前!DV120+_xlfn.AGGREGATE(9,6,計算_移輸出入額!$BF$5:$BF$124), 計算_基本取引表_調整前!DV120)</f>
        <v>0</v>
      </c>
      <c r="DW120" s="214">
        <f>計算_基本取引表_調整前!DW120</f>
        <v>0</v>
      </c>
      <c r="DX120" s="214">
        <f>計算_基本取引表_調整前!DX120</f>
        <v>0</v>
      </c>
      <c r="DY120" s="214">
        <f>計算_基本取引表_調整前!DY120</f>
        <v>0</v>
      </c>
      <c r="DZ120" s="214">
        <f>計算_基本取引表_調整前!DZ120</f>
        <v>0</v>
      </c>
      <c r="EA120" s="214" t="e">
        <f>計算_基本取引表_調整前!EA120</f>
        <v>#DIV/0!</v>
      </c>
      <c r="EB120" s="735">
        <f ca="1">IFERROR(SUMIF(振分, $C120, 入力_北海道基本取引表!EB$4:EB$124)*($EE120/SUMIF(振分, $C120, 入力_北海道基本取引表!$EG$4:$EG$107)), 0)</f>
        <v>0</v>
      </c>
      <c r="EC120" s="215" t="e">
        <f t="shared" si="8"/>
        <v>#DIV/0!</v>
      </c>
      <c r="ED120" s="216" t="e">
        <f t="shared" ca="1" si="9"/>
        <v>#DIV/0!</v>
      </c>
      <c r="EE120" s="214" t="e">
        <f ca="1"/>
        <v>#DIV/0!</v>
      </c>
      <c r="EF120" s="216" t="e">
        <f t="shared" ca="1" si="10"/>
        <v>#DIV/0!</v>
      </c>
      <c r="EG120" s="216" t="e">
        <f t="shared" ca="1" si="6"/>
        <v>#DIV/0!</v>
      </c>
      <c r="EH120" s="214" t="e">
        <f ca="1"/>
        <v>#DIV/0!</v>
      </c>
      <c r="EI120" s="216" t="e">
        <f t="shared" ca="1" si="11"/>
        <v>#DIV/0!</v>
      </c>
      <c r="EJ120" s="216" t="e">
        <f ca="1"/>
        <v>#DIV/0!</v>
      </c>
      <c r="EK120" s="215"/>
    </row>
    <row r="121" spans="2:141" s="6" customFormat="1" ht="15.75" hidden="1" customHeight="1" x14ac:dyDescent="0.25">
      <c r="B121" s="53">
        <v>118</v>
      </c>
      <c r="C121" s="192" t="str">
        <v>-</v>
      </c>
      <c r="D121" s="211">
        <f ca="1">IF(D$3="分類不明", 計算_移輸出入額!$BG122, D$133*計算_投入係数表!D121)</f>
        <v>0</v>
      </c>
      <c r="E121" s="212">
        <f ca="1">IF(E$3="分類不明", 計算_移輸出入額!$BG122, E$133*計算_投入係数表!E121)</f>
        <v>0</v>
      </c>
      <c r="F121" s="212">
        <f ca="1">IF(F$3="分類不明", 計算_移輸出入額!$BG122, F$133*計算_投入係数表!F121)</f>
        <v>0</v>
      </c>
      <c r="G121" s="212">
        <f ca="1">IF(G$3="分類不明", 計算_移輸出入額!$BG122, G$133*計算_投入係数表!G121)</f>
        <v>0</v>
      </c>
      <c r="H121" s="212">
        <f ca="1">IF(H$3="分類不明", 計算_移輸出入額!$BG122, H$133*計算_投入係数表!H121)</f>
        <v>0</v>
      </c>
      <c r="I121" s="212">
        <f ca="1">IF(I$3="分類不明", 計算_移輸出入額!$BG122, I$133*計算_投入係数表!I121)</f>
        <v>0</v>
      </c>
      <c r="J121" s="212">
        <f ca="1">IF(J$3="分類不明", 計算_移輸出入額!$BG122, J$133*計算_投入係数表!J121)</f>
        <v>0</v>
      </c>
      <c r="K121" s="212">
        <f ca="1">IF(K$3="分類不明", 計算_移輸出入額!$BG122, K$133*計算_投入係数表!K121)</f>
        <v>0</v>
      </c>
      <c r="L121" s="212">
        <f ca="1">IF(L$3="分類不明", 計算_移輸出入額!$BG122, L$133*計算_投入係数表!L121)</f>
        <v>0</v>
      </c>
      <c r="M121" s="212">
        <f ca="1">IF(M$3="分類不明", 計算_移輸出入額!$BG122, M$133*計算_投入係数表!M121)</f>
        <v>0</v>
      </c>
      <c r="N121" s="212">
        <f ca="1">IF(N$3="分類不明", 計算_移輸出入額!$BG122, N$133*計算_投入係数表!N121)</f>
        <v>0</v>
      </c>
      <c r="O121" s="212">
        <f ca="1">IF(O$3="分類不明", 計算_移輸出入額!$BG122, O$133*計算_投入係数表!O121)</f>
        <v>0</v>
      </c>
      <c r="P121" s="212" t="e">
        <f ca="1">IF(P$3="分類不明", 計算_移輸出入額!$BG122, P$133*計算_投入係数表!P121)</f>
        <v>#DIV/0!</v>
      </c>
      <c r="Q121" s="212" t="e">
        <f ca="1">IF(Q$3="分類不明", 計算_移輸出入額!$BG122, Q$133*計算_投入係数表!Q121)</f>
        <v>#DIV/0!</v>
      </c>
      <c r="R121" s="212" t="e">
        <f ca="1">IF(R$3="分類不明", 計算_移輸出入額!$BG122, R$133*計算_投入係数表!R121)</f>
        <v>#DIV/0!</v>
      </c>
      <c r="S121" s="212" t="e">
        <f ca="1">IF(S$3="分類不明", 計算_移輸出入額!$BG122, S$133*計算_投入係数表!S121)</f>
        <v>#DIV/0!</v>
      </c>
      <c r="T121" s="212" t="e">
        <f ca="1">IF(T$3="分類不明", 計算_移輸出入額!$BG122, T$133*計算_投入係数表!T121)</f>
        <v>#DIV/0!</v>
      </c>
      <c r="U121" s="212" t="e">
        <f ca="1">IF(U$3="分類不明", 計算_移輸出入額!$BG122, U$133*計算_投入係数表!U121)</f>
        <v>#DIV/0!</v>
      </c>
      <c r="V121" s="212" t="e">
        <f ca="1">IF(V$3="分類不明", 計算_移輸出入額!$BG122, V$133*計算_投入係数表!V121)</f>
        <v>#DIV/0!</v>
      </c>
      <c r="W121" s="212" t="e">
        <f ca="1">IF(W$3="分類不明", 計算_移輸出入額!$BG122, W$133*計算_投入係数表!W121)</f>
        <v>#DIV/0!</v>
      </c>
      <c r="X121" s="212" t="e">
        <f ca="1">IF(X$3="分類不明", 計算_移輸出入額!$BG122, X$133*計算_投入係数表!X121)</f>
        <v>#DIV/0!</v>
      </c>
      <c r="Y121" s="212" t="e">
        <f ca="1">IF(Y$3="分類不明", 計算_移輸出入額!$BG122, Y$133*計算_投入係数表!Y121)</f>
        <v>#DIV/0!</v>
      </c>
      <c r="Z121" s="212" t="e">
        <f ca="1">IF(Z$3="分類不明", 計算_移輸出入額!$BG122, Z$133*計算_投入係数表!Z121)</f>
        <v>#DIV/0!</v>
      </c>
      <c r="AA121" s="212" t="e">
        <f ca="1">IF(AA$3="分類不明", 計算_移輸出入額!$BG122, AA$133*計算_投入係数表!AA121)</f>
        <v>#DIV/0!</v>
      </c>
      <c r="AB121" s="212" t="e">
        <f ca="1">IF(AB$3="分類不明", 計算_移輸出入額!$BG122, AB$133*計算_投入係数表!AB121)</f>
        <v>#DIV/0!</v>
      </c>
      <c r="AC121" s="212" t="e">
        <f ca="1">IF(AC$3="分類不明", 計算_移輸出入額!$BG122, AC$133*計算_投入係数表!AC121)</f>
        <v>#DIV/0!</v>
      </c>
      <c r="AD121" s="212" t="e">
        <f ca="1">IF(AD$3="分類不明", 計算_移輸出入額!$BG122, AD$133*計算_投入係数表!AD121)</f>
        <v>#DIV/0!</v>
      </c>
      <c r="AE121" s="212" t="e">
        <f ca="1">IF(AE$3="分類不明", 計算_移輸出入額!$BG122, AE$133*計算_投入係数表!AE121)</f>
        <v>#DIV/0!</v>
      </c>
      <c r="AF121" s="212" t="e">
        <f ca="1">IF(AF$3="分類不明", 計算_移輸出入額!$BG122, AF$133*計算_投入係数表!AF121)</f>
        <v>#DIV/0!</v>
      </c>
      <c r="AG121" s="212" t="e">
        <f ca="1">IF(AG$3="分類不明", 計算_移輸出入額!$BG122, AG$133*計算_投入係数表!AG121)</f>
        <v>#DIV/0!</v>
      </c>
      <c r="AH121" s="212" t="e">
        <f ca="1">IF(AH$3="分類不明", 計算_移輸出入額!$BG122, AH$133*計算_投入係数表!AH121)</f>
        <v>#DIV/0!</v>
      </c>
      <c r="AI121" s="212" t="e">
        <f ca="1">IF(AI$3="分類不明", 計算_移輸出入額!$BG122, AI$133*計算_投入係数表!AI121)</f>
        <v>#DIV/0!</v>
      </c>
      <c r="AJ121" s="212" t="e">
        <f ca="1">IF(AJ$3="分類不明", 計算_移輸出入額!$BG122, AJ$133*計算_投入係数表!AJ121)</f>
        <v>#DIV/0!</v>
      </c>
      <c r="AK121" s="212" t="e">
        <f ca="1">IF(AK$3="分類不明", 計算_移輸出入額!$BG122, AK$133*計算_投入係数表!AK121)</f>
        <v>#DIV/0!</v>
      </c>
      <c r="AL121" s="212" t="e">
        <f ca="1">IF(AL$3="分類不明", 計算_移輸出入額!$BG122, AL$133*計算_投入係数表!AL121)</f>
        <v>#DIV/0!</v>
      </c>
      <c r="AM121" s="212" t="e">
        <f ca="1">IF(AM$3="分類不明", 計算_移輸出入額!$BG122, AM$133*計算_投入係数表!AM121)</f>
        <v>#DIV/0!</v>
      </c>
      <c r="AN121" s="212" t="e">
        <f ca="1">IF(AN$3="分類不明", 計算_移輸出入額!$BG122, AN$133*計算_投入係数表!AN121)</f>
        <v>#DIV/0!</v>
      </c>
      <c r="AO121" s="212" t="e">
        <f ca="1">IF(AO$3="分類不明", 計算_移輸出入額!$BG122, AO$133*計算_投入係数表!AO121)</f>
        <v>#DIV/0!</v>
      </c>
      <c r="AP121" s="212" t="e">
        <f ca="1">IF(AP$3="分類不明", 計算_移輸出入額!$BG122, AP$133*計算_投入係数表!AP121)</f>
        <v>#DIV/0!</v>
      </c>
      <c r="AQ121" s="212" t="e">
        <f ca="1">IF(AQ$3="分類不明", 計算_移輸出入額!$BG122, AQ$133*計算_投入係数表!AQ121)</f>
        <v>#DIV/0!</v>
      </c>
      <c r="AR121" s="212" t="e">
        <f ca="1">IF(AR$3="分類不明", 計算_移輸出入額!$BG122, AR$133*計算_投入係数表!AR121)</f>
        <v>#DIV/0!</v>
      </c>
      <c r="AS121" s="212" t="e">
        <f ca="1">IF(AS$3="分類不明", 計算_移輸出入額!$BG122, AS$133*計算_投入係数表!AS121)</f>
        <v>#DIV/0!</v>
      </c>
      <c r="AT121" s="212" t="e">
        <f ca="1">IF(AT$3="分類不明", 計算_移輸出入額!$BG122, AT$133*計算_投入係数表!AT121)</f>
        <v>#DIV/0!</v>
      </c>
      <c r="AU121" s="212" t="e">
        <f ca="1">IF(AU$3="分類不明", 計算_移輸出入額!$BG122, AU$133*計算_投入係数表!AU121)</f>
        <v>#DIV/0!</v>
      </c>
      <c r="AV121" s="212" t="e">
        <f ca="1">IF(AV$3="分類不明", 計算_移輸出入額!$BG122, AV$133*計算_投入係数表!AV121)</f>
        <v>#DIV/0!</v>
      </c>
      <c r="AW121" s="212" t="e">
        <f ca="1">IF(AW$3="分類不明", 計算_移輸出入額!$BG122, AW$133*計算_投入係数表!AW121)</f>
        <v>#DIV/0!</v>
      </c>
      <c r="AX121" s="212" t="e">
        <f ca="1">IF(AX$3="分類不明", 計算_移輸出入額!$BG122, AX$133*計算_投入係数表!AX121)</f>
        <v>#DIV/0!</v>
      </c>
      <c r="AY121" s="212" t="e">
        <f ca="1">IF(AY$3="分類不明", 計算_移輸出入額!$BG122, AY$133*計算_投入係数表!AY121)</f>
        <v>#DIV/0!</v>
      </c>
      <c r="AZ121" s="212" t="e">
        <f ca="1">IF(AZ$3="分類不明", 計算_移輸出入額!$BG122, AZ$133*計算_投入係数表!AZ121)</f>
        <v>#DIV/0!</v>
      </c>
      <c r="BA121" s="212" t="e">
        <f ca="1">IF(BA$3="分類不明", 計算_移輸出入額!$BG122, BA$133*計算_投入係数表!BA121)</f>
        <v>#DIV/0!</v>
      </c>
      <c r="BB121" s="212" t="e">
        <f ca="1">IF(BB$3="分類不明", 計算_移輸出入額!$BG122, BB$133*計算_投入係数表!BB121)</f>
        <v>#DIV/0!</v>
      </c>
      <c r="BC121" s="212" t="e">
        <f ca="1">IF(BC$3="分類不明", 計算_移輸出入額!$BG122, BC$133*計算_投入係数表!BC121)</f>
        <v>#DIV/0!</v>
      </c>
      <c r="BD121" s="212" t="e">
        <f ca="1">IF(BD$3="分類不明", 計算_移輸出入額!$BG122, BD$133*計算_投入係数表!BD121)</f>
        <v>#DIV/0!</v>
      </c>
      <c r="BE121" s="212" t="e">
        <f ca="1">IF(BE$3="分類不明", 計算_移輸出入額!$BG122, BE$133*計算_投入係数表!BE121)</f>
        <v>#DIV/0!</v>
      </c>
      <c r="BF121" s="212" t="e">
        <f ca="1">IF(BF$3="分類不明", 計算_移輸出入額!$BG122, BF$133*計算_投入係数表!BF121)</f>
        <v>#DIV/0!</v>
      </c>
      <c r="BG121" s="212" t="e">
        <f ca="1">IF(BG$3="分類不明", 計算_移輸出入額!$BG122, BG$133*計算_投入係数表!BG121)</f>
        <v>#DIV/0!</v>
      </c>
      <c r="BH121" s="212" t="e">
        <f ca="1">IF(BH$3="分類不明", 計算_移輸出入額!$BG122, BH$133*計算_投入係数表!BH121)</f>
        <v>#DIV/0!</v>
      </c>
      <c r="BI121" s="212" t="e">
        <f ca="1">IF(BI$3="分類不明", 計算_移輸出入額!$BG122, BI$133*計算_投入係数表!BI121)</f>
        <v>#DIV/0!</v>
      </c>
      <c r="BJ121" s="212" t="e">
        <f ca="1">IF(BJ$3="分類不明", 計算_移輸出入額!$BG122, BJ$133*計算_投入係数表!BJ121)</f>
        <v>#DIV/0!</v>
      </c>
      <c r="BK121" s="212" t="e">
        <f ca="1">IF(BK$3="分類不明", 計算_移輸出入額!$BG122, BK$133*計算_投入係数表!BK121)</f>
        <v>#DIV/0!</v>
      </c>
      <c r="BL121" s="212" t="e">
        <f ca="1">IF(BL$3="分類不明", 計算_移輸出入額!$BG122, BL$133*計算_投入係数表!BL121)</f>
        <v>#DIV/0!</v>
      </c>
      <c r="BM121" s="212" t="e">
        <f ca="1">IF(BM$3="分類不明", 計算_移輸出入額!$BG122, BM$133*計算_投入係数表!BM121)</f>
        <v>#DIV/0!</v>
      </c>
      <c r="BN121" s="212" t="e">
        <f ca="1">IF(BN$3="分類不明", 計算_移輸出入額!$BG122, BN$133*計算_投入係数表!BN121)</f>
        <v>#DIV/0!</v>
      </c>
      <c r="BO121" s="212" t="e">
        <f ca="1">IF(BO$3="分類不明", 計算_移輸出入額!$BG122, BO$133*計算_投入係数表!BO121)</f>
        <v>#DIV/0!</v>
      </c>
      <c r="BP121" s="212" t="e">
        <f ca="1">IF(BP$3="分類不明", 計算_移輸出入額!$BG122, BP$133*計算_投入係数表!BP121)</f>
        <v>#DIV/0!</v>
      </c>
      <c r="BQ121" s="212" t="e">
        <f ca="1">IF(BQ$3="分類不明", 計算_移輸出入額!$BG122, BQ$133*計算_投入係数表!BQ121)</f>
        <v>#DIV/0!</v>
      </c>
      <c r="BR121" s="212" t="e">
        <f ca="1">IF(BR$3="分類不明", 計算_移輸出入額!$BG122, BR$133*計算_投入係数表!BR121)</f>
        <v>#DIV/0!</v>
      </c>
      <c r="BS121" s="212" t="e">
        <f ca="1">IF(BS$3="分類不明", 計算_移輸出入額!$BG122, BS$133*計算_投入係数表!BS121)</f>
        <v>#DIV/0!</v>
      </c>
      <c r="BT121" s="212" t="e">
        <f ca="1">IF(BT$3="分類不明", 計算_移輸出入額!$BG122, BT$133*計算_投入係数表!BT121)</f>
        <v>#DIV/0!</v>
      </c>
      <c r="BU121" s="212" t="e">
        <f ca="1">IF(BU$3="分類不明", 計算_移輸出入額!$BG122, BU$133*計算_投入係数表!BU121)</f>
        <v>#DIV/0!</v>
      </c>
      <c r="BV121" s="212" t="e">
        <f ca="1">IF(BV$3="分類不明", 計算_移輸出入額!$BG122, BV$133*計算_投入係数表!BV121)</f>
        <v>#DIV/0!</v>
      </c>
      <c r="BW121" s="212" t="e">
        <f ca="1">IF(BW$3="分類不明", 計算_移輸出入額!$BG122, BW$133*計算_投入係数表!BW121)</f>
        <v>#DIV/0!</v>
      </c>
      <c r="BX121" s="212" t="e">
        <f ca="1">IF(BX$3="分類不明", 計算_移輸出入額!$BG122, BX$133*計算_投入係数表!BX121)</f>
        <v>#DIV/0!</v>
      </c>
      <c r="BY121" s="212" t="e">
        <f ca="1">IF(BY$3="分類不明", 計算_移輸出入額!$BG122, BY$133*計算_投入係数表!BY121)</f>
        <v>#DIV/0!</v>
      </c>
      <c r="BZ121" s="212" t="e">
        <f ca="1">IF(BZ$3="分類不明", 計算_移輸出入額!$BG122, BZ$133*計算_投入係数表!BZ121)</f>
        <v>#DIV/0!</v>
      </c>
      <c r="CA121" s="212" t="e">
        <f ca="1">IF(CA$3="分類不明", 計算_移輸出入額!$BG122, CA$133*計算_投入係数表!CA121)</f>
        <v>#DIV/0!</v>
      </c>
      <c r="CB121" s="212" t="e">
        <f ca="1">IF(CB$3="分類不明", 計算_移輸出入額!$BG122, CB$133*計算_投入係数表!CB121)</f>
        <v>#DIV/0!</v>
      </c>
      <c r="CC121" s="212" t="e">
        <f ca="1">IF(CC$3="分類不明", 計算_移輸出入額!$BG122, CC$133*計算_投入係数表!CC121)</f>
        <v>#DIV/0!</v>
      </c>
      <c r="CD121" s="212" t="e">
        <f ca="1">IF(CD$3="分類不明", 計算_移輸出入額!$BG122, CD$133*計算_投入係数表!CD121)</f>
        <v>#DIV/0!</v>
      </c>
      <c r="CE121" s="212" t="e">
        <f ca="1">IF(CE$3="分類不明", 計算_移輸出入額!$BG122, CE$133*計算_投入係数表!CE121)</f>
        <v>#DIV/0!</v>
      </c>
      <c r="CF121" s="212" t="e">
        <f ca="1">IF(CF$3="分類不明", 計算_移輸出入額!$BG122, CF$133*計算_投入係数表!CF121)</f>
        <v>#DIV/0!</v>
      </c>
      <c r="CG121" s="212" t="e">
        <f ca="1">IF(CG$3="分類不明", 計算_移輸出入額!$BG122, CG$133*計算_投入係数表!CG121)</f>
        <v>#DIV/0!</v>
      </c>
      <c r="CH121" s="212" t="e">
        <f ca="1">IF(CH$3="分類不明", 計算_移輸出入額!$BG122, CH$133*計算_投入係数表!CH121)</f>
        <v>#DIV/0!</v>
      </c>
      <c r="CI121" s="212" t="e">
        <f ca="1">IF(CI$3="分類不明", 計算_移輸出入額!$BG122, CI$133*計算_投入係数表!CI121)</f>
        <v>#DIV/0!</v>
      </c>
      <c r="CJ121" s="212" t="e">
        <f ca="1">IF(CJ$3="分類不明", 計算_移輸出入額!$BG122, CJ$133*計算_投入係数表!CJ121)</f>
        <v>#DIV/0!</v>
      </c>
      <c r="CK121" s="212" t="e">
        <f ca="1">IF(CK$3="分類不明", 計算_移輸出入額!$BG122, CK$133*計算_投入係数表!CK121)</f>
        <v>#DIV/0!</v>
      </c>
      <c r="CL121" s="212" t="e">
        <f ca="1">IF(CL$3="分類不明", 計算_移輸出入額!$BG122, CL$133*計算_投入係数表!CL121)</f>
        <v>#DIV/0!</v>
      </c>
      <c r="CM121" s="212" t="e">
        <f ca="1">IF(CM$3="分類不明", 計算_移輸出入額!$BG122, CM$133*計算_投入係数表!CM121)</f>
        <v>#DIV/0!</v>
      </c>
      <c r="CN121" s="212" t="e">
        <f ca="1">IF(CN$3="分類不明", 計算_移輸出入額!$BG122, CN$133*計算_投入係数表!CN121)</f>
        <v>#DIV/0!</v>
      </c>
      <c r="CO121" s="212" t="e">
        <f ca="1">IF(CO$3="分類不明", 計算_移輸出入額!$BG122, CO$133*計算_投入係数表!CO121)</f>
        <v>#DIV/0!</v>
      </c>
      <c r="CP121" s="212" t="e">
        <f ca="1">IF(CP$3="分類不明", 計算_移輸出入額!$BG122, CP$133*計算_投入係数表!CP121)</f>
        <v>#DIV/0!</v>
      </c>
      <c r="CQ121" s="212" t="e">
        <f ca="1">IF(CQ$3="分類不明", 計算_移輸出入額!$BG122, CQ$133*計算_投入係数表!CQ121)</f>
        <v>#DIV/0!</v>
      </c>
      <c r="CR121" s="212" t="e">
        <f ca="1">IF(CR$3="分類不明", 計算_移輸出入額!$BG122, CR$133*計算_投入係数表!CR121)</f>
        <v>#DIV/0!</v>
      </c>
      <c r="CS121" s="212" t="e">
        <f ca="1">IF(CS$3="分類不明", 計算_移輸出入額!$BG122, CS$133*計算_投入係数表!CS121)</f>
        <v>#DIV/0!</v>
      </c>
      <c r="CT121" s="212" t="e">
        <f ca="1">IF(CT$3="分類不明", 計算_移輸出入額!$BG122, CT$133*計算_投入係数表!CT121)</f>
        <v>#DIV/0!</v>
      </c>
      <c r="CU121" s="212" t="e">
        <f ca="1">IF(CU$3="分類不明", 計算_移輸出入額!$BG122, CU$133*計算_投入係数表!CU121)</f>
        <v>#DIV/0!</v>
      </c>
      <c r="CV121" s="212" t="e">
        <f ca="1">IF(CV$3="分類不明", 計算_移輸出入額!$BG122, CV$133*計算_投入係数表!CV121)</f>
        <v>#DIV/0!</v>
      </c>
      <c r="CW121" s="212" t="e">
        <f ca="1">IF(CW$3="分類不明", 計算_移輸出入額!$BG122, CW$133*計算_投入係数表!CW121)</f>
        <v>#DIV/0!</v>
      </c>
      <c r="CX121" s="212" t="e">
        <f ca="1">IF(CX$3="分類不明", 計算_移輸出入額!$BG122, CX$133*計算_投入係数表!CX121)</f>
        <v>#DIV/0!</v>
      </c>
      <c r="CY121" s="212" t="e">
        <f ca="1">IF(CY$3="分類不明", 計算_移輸出入額!$BG122, CY$133*計算_投入係数表!CY121)</f>
        <v>#DIV/0!</v>
      </c>
      <c r="CZ121" s="212" t="e">
        <f ca="1">IF(CZ$3="分類不明", 計算_移輸出入額!$BG122, CZ$133*計算_投入係数表!CZ121)</f>
        <v>#DIV/0!</v>
      </c>
      <c r="DA121" s="212" t="e">
        <f ca="1">IF(DA$3="分類不明", 計算_移輸出入額!$BG122, DA$133*計算_投入係数表!DA121)</f>
        <v>#DIV/0!</v>
      </c>
      <c r="DB121" s="212" t="e">
        <f ca="1">IF(DB$3="分類不明", 計算_移輸出入額!$BG122, DB$133*計算_投入係数表!DB121)</f>
        <v>#DIV/0!</v>
      </c>
      <c r="DC121" s="212" t="e">
        <f ca="1">IF(DC$3="分類不明", 計算_移輸出入額!$BG122, DC$133*計算_投入係数表!DC121)</f>
        <v>#DIV/0!</v>
      </c>
      <c r="DD121" s="212" t="e">
        <f ca="1">IF(DD$3="分類不明", 計算_移輸出入額!$BG122, DD$133*計算_投入係数表!DD121)</f>
        <v>#DIV/0!</v>
      </c>
      <c r="DE121" s="212" t="e">
        <f ca="1">IF(DE$3="分類不明", 計算_移輸出入額!$BG122, DE$133*計算_投入係数表!DE121)</f>
        <v>#DIV/0!</v>
      </c>
      <c r="DF121" s="212" t="e">
        <f ca="1">IF(DF$3="分類不明", 計算_移輸出入額!$BG122, DF$133*計算_投入係数表!DF121)</f>
        <v>#DIV/0!</v>
      </c>
      <c r="DG121" s="212" t="e">
        <f ca="1">IF(DG$3="分類不明", 計算_移輸出入額!$BG122, DG$133*計算_投入係数表!DG121)</f>
        <v>#DIV/0!</v>
      </c>
      <c r="DH121" s="212" t="e">
        <f ca="1">IF(DH$3="分類不明", 計算_移輸出入額!$BG122, DH$133*計算_投入係数表!DH121)</f>
        <v>#DIV/0!</v>
      </c>
      <c r="DI121" s="212" t="e">
        <f ca="1">IF(DI$3="分類不明", 計算_移輸出入額!$BG122, DI$133*計算_投入係数表!DI121)</f>
        <v>#DIV/0!</v>
      </c>
      <c r="DJ121" s="212" t="e">
        <f ca="1">IF(DJ$3="分類不明", 計算_移輸出入額!$BG122, DJ$133*計算_投入係数表!DJ121)</f>
        <v>#DIV/0!</v>
      </c>
      <c r="DK121" s="212" t="e">
        <f ca="1">IF(DK$3="分類不明", 計算_移輸出入額!$BG122, DK$133*計算_投入係数表!DK121)</f>
        <v>#DIV/0!</v>
      </c>
      <c r="DL121" s="212" t="e">
        <f ca="1">IF(DL$3="分類不明", 計算_移輸出入額!$BG122, DL$133*計算_投入係数表!DL121)</f>
        <v>#DIV/0!</v>
      </c>
      <c r="DM121" s="212" t="e">
        <f ca="1">IF(DM$3="分類不明", 計算_移輸出入額!$BG122, DM$133*計算_投入係数表!DM121)</f>
        <v>#DIV/0!</v>
      </c>
      <c r="DN121" s="212" t="e">
        <f ca="1">IF(DN$3="分類不明", 計算_移輸出入額!$BG122, DN$133*計算_投入係数表!DN121)</f>
        <v>#DIV/0!</v>
      </c>
      <c r="DO121" s="212" t="e">
        <f ca="1">IF(DO$3="分類不明", 計算_移輸出入額!$BG122, DO$133*計算_投入係数表!DO121)</f>
        <v>#DIV/0!</v>
      </c>
      <c r="DP121" s="212" t="e">
        <f ca="1">IF(DP$3="分類不明", 計算_移輸出入額!$BG122, DP$133*計算_投入係数表!DP121)</f>
        <v>#DIV/0!</v>
      </c>
      <c r="DQ121" s="212" t="e">
        <f ca="1">IF(DQ$3="分類不明", 計算_移輸出入額!$BG122, DQ$133*計算_投入係数表!DQ121)</f>
        <v>#DIV/0!</v>
      </c>
      <c r="DR121" s="212" t="e">
        <f ca="1">IF(DR$3="分類不明", 計算_移輸出入額!$BG122, DR$133*計算_投入係数表!DR121)</f>
        <v>#DIV/0!</v>
      </c>
      <c r="DS121" s="212" t="e">
        <f ca="1">IF(DS$3="分類不明", 計算_移輸出入額!$BG122, DS$133*計算_投入係数表!DS121)</f>
        <v>#DIV/0!</v>
      </c>
      <c r="DT121" s="213">
        <f t="shared" ca="1" si="7"/>
        <v>0</v>
      </c>
      <c r="DU121" s="214">
        <f>計算_基本取引表_調整前!DU121</f>
        <v>0</v>
      </c>
      <c r="DV121" s="214">
        <f>IF($C121="分類不明", 計算_基本取引表_調整前!DV121+_xlfn.AGGREGATE(9,6,計算_移輸出入額!$BF$5:$BF$124), 計算_基本取引表_調整前!DV121)</f>
        <v>0</v>
      </c>
      <c r="DW121" s="214">
        <f>計算_基本取引表_調整前!DW121</f>
        <v>0</v>
      </c>
      <c r="DX121" s="214">
        <f>計算_基本取引表_調整前!DX121</f>
        <v>0</v>
      </c>
      <c r="DY121" s="214">
        <f>計算_基本取引表_調整前!DY121</f>
        <v>0</v>
      </c>
      <c r="DZ121" s="214">
        <f>計算_基本取引表_調整前!DZ121</f>
        <v>0</v>
      </c>
      <c r="EA121" s="214" t="e">
        <f>計算_基本取引表_調整前!EA121</f>
        <v>#DIV/0!</v>
      </c>
      <c r="EB121" s="735">
        <f ca="1">IFERROR(SUMIF(振分, $C121, 入力_北海道基本取引表!EB$4:EB$124)*($EE121/SUMIF(振分, $C121, 入力_北海道基本取引表!$EG$4:$EG$107)), 0)</f>
        <v>0</v>
      </c>
      <c r="EC121" s="215" t="e">
        <f t="shared" si="8"/>
        <v>#DIV/0!</v>
      </c>
      <c r="ED121" s="216" t="e">
        <f t="shared" ca="1" si="9"/>
        <v>#DIV/0!</v>
      </c>
      <c r="EE121" s="214" t="e">
        <f ca="1"/>
        <v>#DIV/0!</v>
      </c>
      <c r="EF121" s="216" t="e">
        <f t="shared" ca="1" si="10"/>
        <v>#DIV/0!</v>
      </c>
      <c r="EG121" s="216" t="e">
        <f t="shared" ca="1" si="6"/>
        <v>#DIV/0!</v>
      </c>
      <c r="EH121" s="214" t="e">
        <f ca="1"/>
        <v>#DIV/0!</v>
      </c>
      <c r="EI121" s="216" t="e">
        <f t="shared" ca="1" si="11"/>
        <v>#DIV/0!</v>
      </c>
      <c r="EJ121" s="216" t="e">
        <f ca="1"/>
        <v>#DIV/0!</v>
      </c>
      <c r="EK121" s="215"/>
    </row>
    <row r="122" spans="2:141" s="6" customFormat="1" ht="15.75" hidden="1" customHeight="1" x14ac:dyDescent="0.25">
      <c r="B122" s="53">
        <v>119</v>
      </c>
      <c r="C122" s="192" t="str">
        <v>-</v>
      </c>
      <c r="D122" s="211">
        <f ca="1">IF(D$3="分類不明", 計算_移輸出入額!$BG123, D$133*計算_投入係数表!D122)</f>
        <v>0</v>
      </c>
      <c r="E122" s="212">
        <f ca="1">IF(E$3="分類不明", 計算_移輸出入額!$BG123, E$133*計算_投入係数表!E122)</f>
        <v>0</v>
      </c>
      <c r="F122" s="212">
        <f ca="1">IF(F$3="分類不明", 計算_移輸出入額!$BG123, F$133*計算_投入係数表!F122)</f>
        <v>0</v>
      </c>
      <c r="G122" s="212">
        <f ca="1">IF(G$3="分類不明", 計算_移輸出入額!$BG123, G$133*計算_投入係数表!G122)</f>
        <v>0</v>
      </c>
      <c r="H122" s="212">
        <f ca="1">IF(H$3="分類不明", 計算_移輸出入額!$BG123, H$133*計算_投入係数表!H122)</f>
        <v>0</v>
      </c>
      <c r="I122" s="212">
        <f ca="1">IF(I$3="分類不明", 計算_移輸出入額!$BG123, I$133*計算_投入係数表!I122)</f>
        <v>0</v>
      </c>
      <c r="J122" s="212">
        <f ca="1">IF(J$3="分類不明", 計算_移輸出入額!$BG123, J$133*計算_投入係数表!J122)</f>
        <v>0</v>
      </c>
      <c r="K122" s="212">
        <f ca="1">IF(K$3="分類不明", 計算_移輸出入額!$BG123, K$133*計算_投入係数表!K122)</f>
        <v>0</v>
      </c>
      <c r="L122" s="212">
        <f ca="1">IF(L$3="分類不明", 計算_移輸出入額!$BG123, L$133*計算_投入係数表!L122)</f>
        <v>0</v>
      </c>
      <c r="M122" s="212">
        <f ca="1">IF(M$3="分類不明", 計算_移輸出入額!$BG123, M$133*計算_投入係数表!M122)</f>
        <v>0</v>
      </c>
      <c r="N122" s="212">
        <f ca="1">IF(N$3="分類不明", 計算_移輸出入額!$BG123, N$133*計算_投入係数表!N122)</f>
        <v>0</v>
      </c>
      <c r="O122" s="212">
        <f ca="1">IF(O$3="分類不明", 計算_移輸出入額!$BG123, O$133*計算_投入係数表!O122)</f>
        <v>0</v>
      </c>
      <c r="P122" s="212" t="e">
        <f ca="1">IF(P$3="分類不明", 計算_移輸出入額!$BG123, P$133*計算_投入係数表!P122)</f>
        <v>#DIV/0!</v>
      </c>
      <c r="Q122" s="212" t="e">
        <f ca="1">IF(Q$3="分類不明", 計算_移輸出入額!$BG123, Q$133*計算_投入係数表!Q122)</f>
        <v>#DIV/0!</v>
      </c>
      <c r="R122" s="212" t="e">
        <f ca="1">IF(R$3="分類不明", 計算_移輸出入額!$BG123, R$133*計算_投入係数表!R122)</f>
        <v>#DIV/0!</v>
      </c>
      <c r="S122" s="212" t="e">
        <f ca="1">IF(S$3="分類不明", 計算_移輸出入額!$BG123, S$133*計算_投入係数表!S122)</f>
        <v>#DIV/0!</v>
      </c>
      <c r="T122" s="212" t="e">
        <f ca="1">IF(T$3="分類不明", 計算_移輸出入額!$BG123, T$133*計算_投入係数表!T122)</f>
        <v>#DIV/0!</v>
      </c>
      <c r="U122" s="212" t="e">
        <f ca="1">IF(U$3="分類不明", 計算_移輸出入額!$BG123, U$133*計算_投入係数表!U122)</f>
        <v>#DIV/0!</v>
      </c>
      <c r="V122" s="212" t="e">
        <f ca="1">IF(V$3="分類不明", 計算_移輸出入額!$BG123, V$133*計算_投入係数表!V122)</f>
        <v>#DIV/0!</v>
      </c>
      <c r="W122" s="212" t="e">
        <f ca="1">IF(W$3="分類不明", 計算_移輸出入額!$BG123, W$133*計算_投入係数表!W122)</f>
        <v>#DIV/0!</v>
      </c>
      <c r="X122" s="212" t="e">
        <f ca="1">IF(X$3="分類不明", 計算_移輸出入額!$BG123, X$133*計算_投入係数表!X122)</f>
        <v>#DIV/0!</v>
      </c>
      <c r="Y122" s="212" t="e">
        <f ca="1">IF(Y$3="分類不明", 計算_移輸出入額!$BG123, Y$133*計算_投入係数表!Y122)</f>
        <v>#DIV/0!</v>
      </c>
      <c r="Z122" s="212" t="e">
        <f ca="1">IF(Z$3="分類不明", 計算_移輸出入額!$BG123, Z$133*計算_投入係数表!Z122)</f>
        <v>#DIV/0!</v>
      </c>
      <c r="AA122" s="212" t="e">
        <f ca="1">IF(AA$3="分類不明", 計算_移輸出入額!$BG123, AA$133*計算_投入係数表!AA122)</f>
        <v>#DIV/0!</v>
      </c>
      <c r="AB122" s="212" t="e">
        <f ca="1">IF(AB$3="分類不明", 計算_移輸出入額!$BG123, AB$133*計算_投入係数表!AB122)</f>
        <v>#DIV/0!</v>
      </c>
      <c r="AC122" s="212" t="e">
        <f ca="1">IF(AC$3="分類不明", 計算_移輸出入額!$BG123, AC$133*計算_投入係数表!AC122)</f>
        <v>#DIV/0!</v>
      </c>
      <c r="AD122" s="212" t="e">
        <f ca="1">IF(AD$3="分類不明", 計算_移輸出入額!$BG123, AD$133*計算_投入係数表!AD122)</f>
        <v>#DIV/0!</v>
      </c>
      <c r="AE122" s="212" t="e">
        <f ca="1">IF(AE$3="分類不明", 計算_移輸出入額!$BG123, AE$133*計算_投入係数表!AE122)</f>
        <v>#DIV/0!</v>
      </c>
      <c r="AF122" s="212" t="e">
        <f ca="1">IF(AF$3="分類不明", 計算_移輸出入額!$BG123, AF$133*計算_投入係数表!AF122)</f>
        <v>#DIV/0!</v>
      </c>
      <c r="AG122" s="212" t="e">
        <f ca="1">IF(AG$3="分類不明", 計算_移輸出入額!$BG123, AG$133*計算_投入係数表!AG122)</f>
        <v>#DIV/0!</v>
      </c>
      <c r="AH122" s="212" t="e">
        <f ca="1">IF(AH$3="分類不明", 計算_移輸出入額!$BG123, AH$133*計算_投入係数表!AH122)</f>
        <v>#DIV/0!</v>
      </c>
      <c r="AI122" s="212" t="e">
        <f ca="1">IF(AI$3="分類不明", 計算_移輸出入額!$BG123, AI$133*計算_投入係数表!AI122)</f>
        <v>#DIV/0!</v>
      </c>
      <c r="AJ122" s="212" t="e">
        <f ca="1">IF(AJ$3="分類不明", 計算_移輸出入額!$BG123, AJ$133*計算_投入係数表!AJ122)</f>
        <v>#DIV/0!</v>
      </c>
      <c r="AK122" s="212" t="e">
        <f ca="1">IF(AK$3="分類不明", 計算_移輸出入額!$BG123, AK$133*計算_投入係数表!AK122)</f>
        <v>#DIV/0!</v>
      </c>
      <c r="AL122" s="212" t="e">
        <f ca="1">IF(AL$3="分類不明", 計算_移輸出入額!$BG123, AL$133*計算_投入係数表!AL122)</f>
        <v>#DIV/0!</v>
      </c>
      <c r="AM122" s="212" t="e">
        <f ca="1">IF(AM$3="分類不明", 計算_移輸出入額!$BG123, AM$133*計算_投入係数表!AM122)</f>
        <v>#DIV/0!</v>
      </c>
      <c r="AN122" s="212" t="e">
        <f ca="1">IF(AN$3="分類不明", 計算_移輸出入額!$BG123, AN$133*計算_投入係数表!AN122)</f>
        <v>#DIV/0!</v>
      </c>
      <c r="AO122" s="212" t="e">
        <f ca="1">IF(AO$3="分類不明", 計算_移輸出入額!$BG123, AO$133*計算_投入係数表!AO122)</f>
        <v>#DIV/0!</v>
      </c>
      <c r="AP122" s="212" t="e">
        <f ca="1">IF(AP$3="分類不明", 計算_移輸出入額!$BG123, AP$133*計算_投入係数表!AP122)</f>
        <v>#DIV/0!</v>
      </c>
      <c r="AQ122" s="212" t="e">
        <f ca="1">IF(AQ$3="分類不明", 計算_移輸出入額!$BG123, AQ$133*計算_投入係数表!AQ122)</f>
        <v>#DIV/0!</v>
      </c>
      <c r="AR122" s="212" t="e">
        <f ca="1">IF(AR$3="分類不明", 計算_移輸出入額!$BG123, AR$133*計算_投入係数表!AR122)</f>
        <v>#DIV/0!</v>
      </c>
      <c r="AS122" s="212" t="e">
        <f ca="1">IF(AS$3="分類不明", 計算_移輸出入額!$BG123, AS$133*計算_投入係数表!AS122)</f>
        <v>#DIV/0!</v>
      </c>
      <c r="AT122" s="212" t="e">
        <f ca="1">IF(AT$3="分類不明", 計算_移輸出入額!$BG123, AT$133*計算_投入係数表!AT122)</f>
        <v>#DIV/0!</v>
      </c>
      <c r="AU122" s="212" t="e">
        <f ca="1">IF(AU$3="分類不明", 計算_移輸出入額!$BG123, AU$133*計算_投入係数表!AU122)</f>
        <v>#DIV/0!</v>
      </c>
      <c r="AV122" s="212" t="e">
        <f ca="1">IF(AV$3="分類不明", 計算_移輸出入額!$BG123, AV$133*計算_投入係数表!AV122)</f>
        <v>#DIV/0!</v>
      </c>
      <c r="AW122" s="212" t="e">
        <f ca="1">IF(AW$3="分類不明", 計算_移輸出入額!$BG123, AW$133*計算_投入係数表!AW122)</f>
        <v>#DIV/0!</v>
      </c>
      <c r="AX122" s="212" t="e">
        <f ca="1">IF(AX$3="分類不明", 計算_移輸出入額!$BG123, AX$133*計算_投入係数表!AX122)</f>
        <v>#DIV/0!</v>
      </c>
      <c r="AY122" s="212" t="e">
        <f ca="1">IF(AY$3="分類不明", 計算_移輸出入額!$BG123, AY$133*計算_投入係数表!AY122)</f>
        <v>#DIV/0!</v>
      </c>
      <c r="AZ122" s="212" t="e">
        <f ca="1">IF(AZ$3="分類不明", 計算_移輸出入額!$BG123, AZ$133*計算_投入係数表!AZ122)</f>
        <v>#DIV/0!</v>
      </c>
      <c r="BA122" s="212" t="e">
        <f ca="1">IF(BA$3="分類不明", 計算_移輸出入額!$BG123, BA$133*計算_投入係数表!BA122)</f>
        <v>#DIV/0!</v>
      </c>
      <c r="BB122" s="212" t="e">
        <f ca="1">IF(BB$3="分類不明", 計算_移輸出入額!$BG123, BB$133*計算_投入係数表!BB122)</f>
        <v>#DIV/0!</v>
      </c>
      <c r="BC122" s="212" t="e">
        <f ca="1">IF(BC$3="分類不明", 計算_移輸出入額!$BG123, BC$133*計算_投入係数表!BC122)</f>
        <v>#DIV/0!</v>
      </c>
      <c r="BD122" s="212" t="e">
        <f ca="1">IF(BD$3="分類不明", 計算_移輸出入額!$BG123, BD$133*計算_投入係数表!BD122)</f>
        <v>#DIV/0!</v>
      </c>
      <c r="BE122" s="212" t="e">
        <f ca="1">IF(BE$3="分類不明", 計算_移輸出入額!$BG123, BE$133*計算_投入係数表!BE122)</f>
        <v>#DIV/0!</v>
      </c>
      <c r="BF122" s="212" t="e">
        <f ca="1">IF(BF$3="分類不明", 計算_移輸出入額!$BG123, BF$133*計算_投入係数表!BF122)</f>
        <v>#DIV/0!</v>
      </c>
      <c r="BG122" s="212" t="e">
        <f ca="1">IF(BG$3="分類不明", 計算_移輸出入額!$BG123, BG$133*計算_投入係数表!BG122)</f>
        <v>#DIV/0!</v>
      </c>
      <c r="BH122" s="212" t="e">
        <f ca="1">IF(BH$3="分類不明", 計算_移輸出入額!$BG123, BH$133*計算_投入係数表!BH122)</f>
        <v>#DIV/0!</v>
      </c>
      <c r="BI122" s="212" t="e">
        <f ca="1">IF(BI$3="分類不明", 計算_移輸出入額!$BG123, BI$133*計算_投入係数表!BI122)</f>
        <v>#DIV/0!</v>
      </c>
      <c r="BJ122" s="212" t="e">
        <f ca="1">IF(BJ$3="分類不明", 計算_移輸出入額!$BG123, BJ$133*計算_投入係数表!BJ122)</f>
        <v>#DIV/0!</v>
      </c>
      <c r="BK122" s="212" t="e">
        <f ca="1">IF(BK$3="分類不明", 計算_移輸出入額!$BG123, BK$133*計算_投入係数表!BK122)</f>
        <v>#DIV/0!</v>
      </c>
      <c r="BL122" s="212" t="e">
        <f ca="1">IF(BL$3="分類不明", 計算_移輸出入額!$BG123, BL$133*計算_投入係数表!BL122)</f>
        <v>#DIV/0!</v>
      </c>
      <c r="BM122" s="212" t="e">
        <f ca="1">IF(BM$3="分類不明", 計算_移輸出入額!$BG123, BM$133*計算_投入係数表!BM122)</f>
        <v>#DIV/0!</v>
      </c>
      <c r="BN122" s="212" t="e">
        <f ca="1">IF(BN$3="分類不明", 計算_移輸出入額!$BG123, BN$133*計算_投入係数表!BN122)</f>
        <v>#DIV/0!</v>
      </c>
      <c r="BO122" s="212" t="e">
        <f ca="1">IF(BO$3="分類不明", 計算_移輸出入額!$BG123, BO$133*計算_投入係数表!BO122)</f>
        <v>#DIV/0!</v>
      </c>
      <c r="BP122" s="212" t="e">
        <f ca="1">IF(BP$3="分類不明", 計算_移輸出入額!$BG123, BP$133*計算_投入係数表!BP122)</f>
        <v>#DIV/0!</v>
      </c>
      <c r="BQ122" s="212" t="e">
        <f ca="1">IF(BQ$3="分類不明", 計算_移輸出入額!$BG123, BQ$133*計算_投入係数表!BQ122)</f>
        <v>#DIV/0!</v>
      </c>
      <c r="BR122" s="212" t="e">
        <f ca="1">IF(BR$3="分類不明", 計算_移輸出入額!$BG123, BR$133*計算_投入係数表!BR122)</f>
        <v>#DIV/0!</v>
      </c>
      <c r="BS122" s="212" t="e">
        <f ca="1">IF(BS$3="分類不明", 計算_移輸出入額!$BG123, BS$133*計算_投入係数表!BS122)</f>
        <v>#DIV/0!</v>
      </c>
      <c r="BT122" s="212" t="e">
        <f ca="1">IF(BT$3="分類不明", 計算_移輸出入額!$BG123, BT$133*計算_投入係数表!BT122)</f>
        <v>#DIV/0!</v>
      </c>
      <c r="BU122" s="212" t="e">
        <f ca="1">IF(BU$3="分類不明", 計算_移輸出入額!$BG123, BU$133*計算_投入係数表!BU122)</f>
        <v>#DIV/0!</v>
      </c>
      <c r="BV122" s="212" t="e">
        <f ca="1">IF(BV$3="分類不明", 計算_移輸出入額!$BG123, BV$133*計算_投入係数表!BV122)</f>
        <v>#DIV/0!</v>
      </c>
      <c r="BW122" s="212" t="e">
        <f ca="1">IF(BW$3="分類不明", 計算_移輸出入額!$BG123, BW$133*計算_投入係数表!BW122)</f>
        <v>#DIV/0!</v>
      </c>
      <c r="BX122" s="212" t="e">
        <f ca="1">IF(BX$3="分類不明", 計算_移輸出入額!$BG123, BX$133*計算_投入係数表!BX122)</f>
        <v>#DIV/0!</v>
      </c>
      <c r="BY122" s="212" t="e">
        <f ca="1">IF(BY$3="分類不明", 計算_移輸出入額!$BG123, BY$133*計算_投入係数表!BY122)</f>
        <v>#DIV/0!</v>
      </c>
      <c r="BZ122" s="212" t="e">
        <f ca="1">IF(BZ$3="分類不明", 計算_移輸出入額!$BG123, BZ$133*計算_投入係数表!BZ122)</f>
        <v>#DIV/0!</v>
      </c>
      <c r="CA122" s="212" t="e">
        <f ca="1">IF(CA$3="分類不明", 計算_移輸出入額!$BG123, CA$133*計算_投入係数表!CA122)</f>
        <v>#DIV/0!</v>
      </c>
      <c r="CB122" s="212" t="e">
        <f ca="1">IF(CB$3="分類不明", 計算_移輸出入額!$BG123, CB$133*計算_投入係数表!CB122)</f>
        <v>#DIV/0!</v>
      </c>
      <c r="CC122" s="212" t="e">
        <f ca="1">IF(CC$3="分類不明", 計算_移輸出入額!$BG123, CC$133*計算_投入係数表!CC122)</f>
        <v>#DIV/0!</v>
      </c>
      <c r="CD122" s="212" t="e">
        <f ca="1">IF(CD$3="分類不明", 計算_移輸出入額!$BG123, CD$133*計算_投入係数表!CD122)</f>
        <v>#DIV/0!</v>
      </c>
      <c r="CE122" s="212" t="e">
        <f ca="1">IF(CE$3="分類不明", 計算_移輸出入額!$BG123, CE$133*計算_投入係数表!CE122)</f>
        <v>#DIV/0!</v>
      </c>
      <c r="CF122" s="212" t="e">
        <f ca="1">IF(CF$3="分類不明", 計算_移輸出入額!$BG123, CF$133*計算_投入係数表!CF122)</f>
        <v>#DIV/0!</v>
      </c>
      <c r="CG122" s="212" t="e">
        <f ca="1">IF(CG$3="分類不明", 計算_移輸出入額!$BG123, CG$133*計算_投入係数表!CG122)</f>
        <v>#DIV/0!</v>
      </c>
      <c r="CH122" s="212" t="e">
        <f ca="1">IF(CH$3="分類不明", 計算_移輸出入額!$BG123, CH$133*計算_投入係数表!CH122)</f>
        <v>#DIV/0!</v>
      </c>
      <c r="CI122" s="212" t="e">
        <f ca="1">IF(CI$3="分類不明", 計算_移輸出入額!$BG123, CI$133*計算_投入係数表!CI122)</f>
        <v>#DIV/0!</v>
      </c>
      <c r="CJ122" s="212" t="e">
        <f ca="1">IF(CJ$3="分類不明", 計算_移輸出入額!$BG123, CJ$133*計算_投入係数表!CJ122)</f>
        <v>#DIV/0!</v>
      </c>
      <c r="CK122" s="212" t="e">
        <f ca="1">IF(CK$3="分類不明", 計算_移輸出入額!$BG123, CK$133*計算_投入係数表!CK122)</f>
        <v>#DIV/0!</v>
      </c>
      <c r="CL122" s="212" t="e">
        <f ca="1">IF(CL$3="分類不明", 計算_移輸出入額!$BG123, CL$133*計算_投入係数表!CL122)</f>
        <v>#DIV/0!</v>
      </c>
      <c r="CM122" s="212" t="e">
        <f ca="1">IF(CM$3="分類不明", 計算_移輸出入額!$BG123, CM$133*計算_投入係数表!CM122)</f>
        <v>#DIV/0!</v>
      </c>
      <c r="CN122" s="212" t="e">
        <f ca="1">IF(CN$3="分類不明", 計算_移輸出入額!$BG123, CN$133*計算_投入係数表!CN122)</f>
        <v>#DIV/0!</v>
      </c>
      <c r="CO122" s="212" t="e">
        <f ca="1">IF(CO$3="分類不明", 計算_移輸出入額!$BG123, CO$133*計算_投入係数表!CO122)</f>
        <v>#DIV/0!</v>
      </c>
      <c r="CP122" s="212" t="e">
        <f ca="1">IF(CP$3="分類不明", 計算_移輸出入額!$BG123, CP$133*計算_投入係数表!CP122)</f>
        <v>#DIV/0!</v>
      </c>
      <c r="CQ122" s="212" t="e">
        <f ca="1">IF(CQ$3="分類不明", 計算_移輸出入額!$BG123, CQ$133*計算_投入係数表!CQ122)</f>
        <v>#DIV/0!</v>
      </c>
      <c r="CR122" s="212" t="e">
        <f ca="1">IF(CR$3="分類不明", 計算_移輸出入額!$BG123, CR$133*計算_投入係数表!CR122)</f>
        <v>#DIV/0!</v>
      </c>
      <c r="CS122" s="212" t="e">
        <f ca="1">IF(CS$3="分類不明", 計算_移輸出入額!$BG123, CS$133*計算_投入係数表!CS122)</f>
        <v>#DIV/0!</v>
      </c>
      <c r="CT122" s="212" t="e">
        <f ca="1">IF(CT$3="分類不明", 計算_移輸出入額!$BG123, CT$133*計算_投入係数表!CT122)</f>
        <v>#DIV/0!</v>
      </c>
      <c r="CU122" s="212" t="e">
        <f ca="1">IF(CU$3="分類不明", 計算_移輸出入額!$BG123, CU$133*計算_投入係数表!CU122)</f>
        <v>#DIV/0!</v>
      </c>
      <c r="CV122" s="212" t="e">
        <f ca="1">IF(CV$3="分類不明", 計算_移輸出入額!$BG123, CV$133*計算_投入係数表!CV122)</f>
        <v>#DIV/0!</v>
      </c>
      <c r="CW122" s="212" t="e">
        <f ca="1">IF(CW$3="分類不明", 計算_移輸出入額!$BG123, CW$133*計算_投入係数表!CW122)</f>
        <v>#DIV/0!</v>
      </c>
      <c r="CX122" s="212" t="e">
        <f ca="1">IF(CX$3="分類不明", 計算_移輸出入額!$BG123, CX$133*計算_投入係数表!CX122)</f>
        <v>#DIV/0!</v>
      </c>
      <c r="CY122" s="212" t="e">
        <f ca="1">IF(CY$3="分類不明", 計算_移輸出入額!$BG123, CY$133*計算_投入係数表!CY122)</f>
        <v>#DIV/0!</v>
      </c>
      <c r="CZ122" s="212" t="e">
        <f ca="1">IF(CZ$3="分類不明", 計算_移輸出入額!$BG123, CZ$133*計算_投入係数表!CZ122)</f>
        <v>#DIV/0!</v>
      </c>
      <c r="DA122" s="212" t="e">
        <f ca="1">IF(DA$3="分類不明", 計算_移輸出入額!$BG123, DA$133*計算_投入係数表!DA122)</f>
        <v>#DIV/0!</v>
      </c>
      <c r="DB122" s="212" t="e">
        <f ca="1">IF(DB$3="分類不明", 計算_移輸出入額!$BG123, DB$133*計算_投入係数表!DB122)</f>
        <v>#DIV/0!</v>
      </c>
      <c r="DC122" s="212" t="e">
        <f ca="1">IF(DC$3="分類不明", 計算_移輸出入額!$BG123, DC$133*計算_投入係数表!DC122)</f>
        <v>#DIV/0!</v>
      </c>
      <c r="DD122" s="212" t="e">
        <f ca="1">IF(DD$3="分類不明", 計算_移輸出入額!$BG123, DD$133*計算_投入係数表!DD122)</f>
        <v>#DIV/0!</v>
      </c>
      <c r="DE122" s="212" t="e">
        <f ca="1">IF(DE$3="分類不明", 計算_移輸出入額!$BG123, DE$133*計算_投入係数表!DE122)</f>
        <v>#DIV/0!</v>
      </c>
      <c r="DF122" s="212" t="e">
        <f ca="1">IF(DF$3="分類不明", 計算_移輸出入額!$BG123, DF$133*計算_投入係数表!DF122)</f>
        <v>#DIV/0!</v>
      </c>
      <c r="DG122" s="212" t="e">
        <f ca="1">IF(DG$3="分類不明", 計算_移輸出入額!$BG123, DG$133*計算_投入係数表!DG122)</f>
        <v>#DIV/0!</v>
      </c>
      <c r="DH122" s="212" t="e">
        <f ca="1">IF(DH$3="分類不明", 計算_移輸出入額!$BG123, DH$133*計算_投入係数表!DH122)</f>
        <v>#DIV/0!</v>
      </c>
      <c r="DI122" s="212" t="e">
        <f ca="1">IF(DI$3="分類不明", 計算_移輸出入額!$BG123, DI$133*計算_投入係数表!DI122)</f>
        <v>#DIV/0!</v>
      </c>
      <c r="DJ122" s="212" t="e">
        <f ca="1">IF(DJ$3="分類不明", 計算_移輸出入額!$BG123, DJ$133*計算_投入係数表!DJ122)</f>
        <v>#DIV/0!</v>
      </c>
      <c r="DK122" s="212" t="e">
        <f ca="1">IF(DK$3="分類不明", 計算_移輸出入額!$BG123, DK$133*計算_投入係数表!DK122)</f>
        <v>#DIV/0!</v>
      </c>
      <c r="DL122" s="212" t="e">
        <f ca="1">IF(DL$3="分類不明", 計算_移輸出入額!$BG123, DL$133*計算_投入係数表!DL122)</f>
        <v>#DIV/0!</v>
      </c>
      <c r="DM122" s="212" t="e">
        <f ca="1">IF(DM$3="分類不明", 計算_移輸出入額!$BG123, DM$133*計算_投入係数表!DM122)</f>
        <v>#DIV/0!</v>
      </c>
      <c r="DN122" s="212" t="e">
        <f ca="1">IF(DN$3="分類不明", 計算_移輸出入額!$BG123, DN$133*計算_投入係数表!DN122)</f>
        <v>#DIV/0!</v>
      </c>
      <c r="DO122" s="212" t="e">
        <f ca="1">IF(DO$3="分類不明", 計算_移輸出入額!$BG123, DO$133*計算_投入係数表!DO122)</f>
        <v>#DIV/0!</v>
      </c>
      <c r="DP122" s="212" t="e">
        <f ca="1">IF(DP$3="分類不明", 計算_移輸出入額!$BG123, DP$133*計算_投入係数表!DP122)</f>
        <v>#DIV/0!</v>
      </c>
      <c r="DQ122" s="212" t="e">
        <f ca="1">IF(DQ$3="分類不明", 計算_移輸出入額!$BG123, DQ$133*計算_投入係数表!DQ122)</f>
        <v>#DIV/0!</v>
      </c>
      <c r="DR122" s="212" t="e">
        <f ca="1">IF(DR$3="分類不明", 計算_移輸出入額!$BG123, DR$133*計算_投入係数表!DR122)</f>
        <v>#DIV/0!</v>
      </c>
      <c r="DS122" s="212" t="e">
        <f ca="1">IF(DS$3="分類不明", 計算_移輸出入額!$BG123, DS$133*計算_投入係数表!DS122)</f>
        <v>#DIV/0!</v>
      </c>
      <c r="DT122" s="213">
        <f t="shared" ca="1" si="7"/>
        <v>0</v>
      </c>
      <c r="DU122" s="214">
        <f>計算_基本取引表_調整前!DU122</f>
        <v>0</v>
      </c>
      <c r="DV122" s="214">
        <f>IF($C122="分類不明", 計算_基本取引表_調整前!DV122+_xlfn.AGGREGATE(9,6,計算_移輸出入額!$BF$5:$BF$124), 計算_基本取引表_調整前!DV122)</f>
        <v>0</v>
      </c>
      <c r="DW122" s="214">
        <f>計算_基本取引表_調整前!DW122</f>
        <v>0</v>
      </c>
      <c r="DX122" s="214">
        <f>計算_基本取引表_調整前!DX122</f>
        <v>0</v>
      </c>
      <c r="DY122" s="214">
        <f>計算_基本取引表_調整前!DY122</f>
        <v>0</v>
      </c>
      <c r="DZ122" s="214">
        <f>計算_基本取引表_調整前!DZ122</f>
        <v>0</v>
      </c>
      <c r="EA122" s="214" t="e">
        <f>計算_基本取引表_調整前!EA122</f>
        <v>#DIV/0!</v>
      </c>
      <c r="EB122" s="735">
        <f ca="1">IFERROR(SUMIF(振分, $C122, 入力_北海道基本取引表!EB$4:EB$124)*($EE122/SUMIF(振分, $C122, 入力_北海道基本取引表!$EG$4:$EG$107)), 0)</f>
        <v>0</v>
      </c>
      <c r="EC122" s="215" t="e">
        <f t="shared" si="8"/>
        <v>#DIV/0!</v>
      </c>
      <c r="ED122" s="216" t="e">
        <f t="shared" ca="1" si="9"/>
        <v>#DIV/0!</v>
      </c>
      <c r="EE122" s="214" t="e">
        <f ca="1"/>
        <v>#DIV/0!</v>
      </c>
      <c r="EF122" s="216" t="e">
        <f t="shared" ca="1" si="10"/>
        <v>#DIV/0!</v>
      </c>
      <c r="EG122" s="216" t="e">
        <f t="shared" ca="1" si="6"/>
        <v>#DIV/0!</v>
      </c>
      <c r="EH122" s="214" t="e">
        <f ca="1"/>
        <v>#DIV/0!</v>
      </c>
      <c r="EI122" s="216" t="e">
        <f t="shared" ca="1" si="11"/>
        <v>#DIV/0!</v>
      </c>
      <c r="EJ122" s="216" t="e">
        <f ca="1"/>
        <v>#DIV/0!</v>
      </c>
      <c r="EK122" s="215"/>
    </row>
    <row r="123" spans="2:141" s="6" customFormat="1" ht="15.75" hidden="1" customHeight="1" x14ac:dyDescent="0.25">
      <c r="B123" s="53">
        <v>120</v>
      </c>
      <c r="C123" s="192" t="str">
        <v>-</v>
      </c>
      <c r="D123" s="211">
        <f ca="1">IF(D$3="分類不明", 計算_移輸出入額!$BG124, D$133*計算_投入係数表!D123)</f>
        <v>0</v>
      </c>
      <c r="E123" s="212">
        <f ca="1">IF(E$3="分類不明", 計算_移輸出入額!$BG124, E$133*計算_投入係数表!E123)</f>
        <v>0</v>
      </c>
      <c r="F123" s="212">
        <f ca="1">IF(F$3="分類不明", 計算_移輸出入額!$BG124, F$133*計算_投入係数表!F123)</f>
        <v>0</v>
      </c>
      <c r="G123" s="212">
        <f ca="1">IF(G$3="分類不明", 計算_移輸出入額!$BG124, G$133*計算_投入係数表!G123)</f>
        <v>0</v>
      </c>
      <c r="H123" s="212">
        <f ca="1">IF(H$3="分類不明", 計算_移輸出入額!$BG124, H$133*計算_投入係数表!H123)</f>
        <v>0</v>
      </c>
      <c r="I123" s="212">
        <f ca="1">IF(I$3="分類不明", 計算_移輸出入額!$BG124, I$133*計算_投入係数表!I123)</f>
        <v>0</v>
      </c>
      <c r="J123" s="212">
        <f ca="1">IF(J$3="分類不明", 計算_移輸出入額!$BG124, J$133*計算_投入係数表!J123)</f>
        <v>0</v>
      </c>
      <c r="K123" s="212">
        <f ca="1">IF(K$3="分類不明", 計算_移輸出入額!$BG124, K$133*計算_投入係数表!K123)</f>
        <v>0</v>
      </c>
      <c r="L123" s="212">
        <f ca="1">IF(L$3="分類不明", 計算_移輸出入額!$BG124, L$133*計算_投入係数表!L123)</f>
        <v>0</v>
      </c>
      <c r="M123" s="212">
        <f ca="1">IF(M$3="分類不明", 計算_移輸出入額!$BG124, M$133*計算_投入係数表!M123)</f>
        <v>0</v>
      </c>
      <c r="N123" s="212">
        <f ca="1">IF(N$3="分類不明", 計算_移輸出入額!$BG124, N$133*計算_投入係数表!N123)</f>
        <v>0</v>
      </c>
      <c r="O123" s="212">
        <f ca="1">IF(O$3="分類不明", 計算_移輸出入額!$BG124, O$133*計算_投入係数表!O123)</f>
        <v>0</v>
      </c>
      <c r="P123" s="212" t="e">
        <f ca="1">IF(P$3="分類不明", 計算_移輸出入額!$BG124, P$133*計算_投入係数表!P123)</f>
        <v>#DIV/0!</v>
      </c>
      <c r="Q123" s="212" t="e">
        <f ca="1">IF(Q$3="分類不明", 計算_移輸出入額!$BG124, Q$133*計算_投入係数表!Q123)</f>
        <v>#DIV/0!</v>
      </c>
      <c r="R123" s="212" t="e">
        <f ca="1">IF(R$3="分類不明", 計算_移輸出入額!$BG124, R$133*計算_投入係数表!R123)</f>
        <v>#DIV/0!</v>
      </c>
      <c r="S123" s="212" t="e">
        <f ca="1">IF(S$3="分類不明", 計算_移輸出入額!$BG124, S$133*計算_投入係数表!S123)</f>
        <v>#DIV/0!</v>
      </c>
      <c r="T123" s="212" t="e">
        <f ca="1">IF(T$3="分類不明", 計算_移輸出入額!$BG124, T$133*計算_投入係数表!T123)</f>
        <v>#DIV/0!</v>
      </c>
      <c r="U123" s="212" t="e">
        <f ca="1">IF(U$3="分類不明", 計算_移輸出入額!$BG124, U$133*計算_投入係数表!U123)</f>
        <v>#DIV/0!</v>
      </c>
      <c r="V123" s="212" t="e">
        <f ca="1">IF(V$3="分類不明", 計算_移輸出入額!$BG124, V$133*計算_投入係数表!V123)</f>
        <v>#DIV/0!</v>
      </c>
      <c r="W123" s="212" t="e">
        <f ca="1">IF(W$3="分類不明", 計算_移輸出入額!$BG124, W$133*計算_投入係数表!W123)</f>
        <v>#DIV/0!</v>
      </c>
      <c r="X123" s="212" t="e">
        <f ca="1">IF(X$3="分類不明", 計算_移輸出入額!$BG124, X$133*計算_投入係数表!X123)</f>
        <v>#DIV/0!</v>
      </c>
      <c r="Y123" s="212" t="e">
        <f ca="1">IF(Y$3="分類不明", 計算_移輸出入額!$BG124, Y$133*計算_投入係数表!Y123)</f>
        <v>#DIV/0!</v>
      </c>
      <c r="Z123" s="212" t="e">
        <f ca="1">IF(Z$3="分類不明", 計算_移輸出入額!$BG124, Z$133*計算_投入係数表!Z123)</f>
        <v>#DIV/0!</v>
      </c>
      <c r="AA123" s="212" t="e">
        <f ca="1">IF(AA$3="分類不明", 計算_移輸出入額!$BG124, AA$133*計算_投入係数表!AA123)</f>
        <v>#DIV/0!</v>
      </c>
      <c r="AB123" s="212" t="e">
        <f ca="1">IF(AB$3="分類不明", 計算_移輸出入額!$BG124, AB$133*計算_投入係数表!AB123)</f>
        <v>#DIV/0!</v>
      </c>
      <c r="AC123" s="212" t="e">
        <f ca="1">IF(AC$3="分類不明", 計算_移輸出入額!$BG124, AC$133*計算_投入係数表!AC123)</f>
        <v>#DIV/0!</v>
      </c>
      <c r="AD123" s="212" t="e">
        <f ca="1">IF(AD$3="分類不明", 計算_移輸出入額!$BG124, AD$133*計算_投入係数表!AD123)</f>
        <v>#DIV/0!</v>
      </c>
      <c r="AE123" s="212" t="e">
        <f ca="1">IF(AE$3="分類不明", 計算_移輸出入額!$BG124, AE$133*計算_投入係数表!AE123)</f>
        <v>#DIV/0!</v>
      </c>
      <c r="AF123" s="212" t="e">
        <f ca="1">IF(AF$3="分類不明", 計算_移輸出入額!$BG124, AF$133*計算_投入係数表!AF123)</f>
        <v>#DIV/0!</v>
      </c>
      <c r="AG123" s="212" t="e">
        <f ca="1">IF(AG$3="分類不明", 計算_移輸出入額!$BG124, AG$133*計算_投入係数表!AG123)</f>
        <v>#DIV/0!</v>
      </c>
      <c r="AH123" s="212" t="e">
        <f ca="1">IF(AH$3="分類不明", 計算_移輸出入額!$BG124, AH$133*計算_投入係数表!AH123)</f>
        <v>#DIV/0!</v>
      </c>
      <c r="AI123" s="212" t="e">
        <f ca="1">IF(AI$3="分類不明", 計算_移輸出入額!$BG124, AI$133*計算_投入係数表!AI123)</f>
        <v>#DIV/0!</v>
      </c>
      <c r="AJ123" s="212" t="e">
        <f ca="1">IF(AJ$3="分類不明", 計算_移輸出入額!$BG124, AJ$133*計算_投入係数表!AJ123)</f>
        <v>#DIV/0!</v>
      </c>
      <c r="AK123" s="212" t="e">
        <f ca="1">IF(AK$3="分類不明", 計算_移輸出入額!$BG124, AK$133*計算_投入係数表!AK123)</f>
        <v>#DIV/0!</v>
      </c>
      <c r="AL123" s="212" t="e">
        <f ca="1">IF(AL$3="分類不明", 計算_移輸出入額!$BG124, AL$133*計算_投入係数表!AL123)</f>
        <v>#DIV/0!</v>
      </c>
      <c r="AM123" s="212" t="e">
        <f ca="1">IF(AM$3="分類不明", 計算_移輸出入額!$BG124, AM$133*計算_投入係数表!AM123)</f>
        <v>#DIV/0!</v>
      </c>
      <c r="AN123" s="212" t="e">
        <f ca="1">IF(AN$3="分類不明", 計算_移輸出入額!$BG124, AN$133*計算_投入係数表!AN123)</f>
        <v>#DIV/0!</v>
      </c>
      <c r="AO123" s="212" t="e">
        <f ca="1">IF(AO$3="分類不明", 計算_移輸出入額!$BG124, AO$133*計算_投入係数表!AO123)</f>
        <v>#DIV/0!</v>
      </c>
      <c r="AP123" s="212" t="e">
        <f ca="1">IF(AP$3="分類不明", 計算_移輸出入額!$BG124, AP$133*計算_投入係数表!AP123)</f>
        <v>#DIV/0!</v>
      </c>
      <c r="AQ123" s="212" t="e">
        <f ca="1">IF(AQ$3="分類不明", 計算_移輸出入額!$BG124, AQ$133*計算_投入係数表!AQ123)</f>
        <v>#DIV/0!</v>
      </c>
      <c r="AR123" s="212" t="e">
        <f ca="1">IF(AR$3="分類不明", 計算_移輸出入額!$BG124, AR$133*計算_投入係数表!AR123)</f>
        <v>#DIV/0!</v>
      </c>
      <c r="AS123" s="212" t="e">
        <f ca="1">IF(AS$3="分類不明", 計算_移輸出入額!$BG124, AS$133*計算_投入係数表!AS123)</f>
        <v>#DIV/0!</v>
      </c>
      <c r="AT123" s="212" t="e">
        <f ca="1">IF(AT$3="分類不明", 計算_移輸出入額!$BG124, AT$133*計算_投入係数表!AT123)</f>
        <v>#DIV/0!</v>
      </c>
      <c r="AU123" s="212" t="e">
        <f ca="1">IF(AU$3="分類不明", 計算_移輸出入額!$BG124, AU$133*計算_投入係数表!AU123)</f>
        <v>#DIV/0!</v>
      </c>
      <c r="AV123" s="212" t="e">
        <f ca="1">IF(AV$3="分類不明", 計算_移輸出入額!$BG124, AV$133*計算_投入係数表!AV123)</f>
        <v>#DIV/0!</v>
      </c>
      <c r="AW123" s="212" t="e">
        <f ca="1">IF(AW$3="分類不明", 計算_移輸出入額!$BG124, AW$133*計算_投入係数表!AW123)</f>
        <v>#DIV/0!</v>
      </c>
      <c r="AX123" s="212" t="e">
        <f ca="1">IF(AX$3="分類不明", 計算_移輸出入額!$BG124, AX$133*計算_投入係数表!AX123)</f>
        <v>#DIV/0!</v>
      </c>
      <c r="AY123" s="212" t="e">
        <f ca="1">IF(AY$3="分類不明", 計算_移輸出入額!$BG124, AY$133*計算_投入係数表!AY123)</f>
        <v>#DIV/0!</v>
      </c>
      <c r="AZ123" s="212" t="e">
        <f ca="1">IF(AZ$3="分類不明", 計算_移輸出入額!$BG124, AZ$133*計算_投入係数表!AZ123)</f>
        <v>#DIV/0!</v>
      </c>
      <c r="BA123" s="212" t="e">
        <f ca="1">IF(BA$3="分類不明", 計算_移輸出入額!$BG124, BA$133*計算_投入係数表!BA123)</f>
        <v>#DIV/0!</v>
      </c>
      <c r="BB123" s="212" t="e">
        <f ca="1">IF(BB$3="分類不明", 計算_移輸出入額!$BG124, BB$133*計算_投入係数表!BB123)</f>
        <v>#DIV/0!</v>
      </c>
      <c r="BC123" s="212" t="e">
        <f ca="1">IF(BC$3="分類不明", 計算_移輸出入額!$BG124, BC$133*計算_投入係数表!BC123)</f>
        <v>#DIV/0!</v>
      </c>
      <c r="BD123" s="212" t="e">
        <f ca="1">IF(BD$3="分類不明", 計算_移輸出入額!$BG124, BD$133*計算_投入係数表!BD123)</f>
        <v>#DIV/0!</v>
      </c>
      <c r="BE123" s="212" t="e">
        <f ca="1">IF(BE$3="分類不明", 計算_移輸出入額!$BG124, BE$133*計算_投入係数表!BE123)</f>
        <v>#DIV/0!</v>
      </c>
      <c r="BF123" s="212" t="e">
        <f ca="1">IF(BF$3="分類不明", 計算_移輸出入額!$BG124, BF$133*計算_投入係数表!BF123)</f>
        <v>#DIV/0!</v>
      </c>
      <c r="BG123" s="212" t="e">
        <f ca="1">IF(BG$3="分類不明", 計算_移輸出入額!$BG124, BG$133*計算_投入係数表!BG123)</f>
        <v>#DIV/0!</v>
      </c>
      <c r="BH123" s="212" t="e">
        <f ca="1">IF(BH$3="分類不明", 計算_移輸出入額!$BG124, BH$133*計算_投入係数表!BH123)</f>
        <v>#DIV/0!</v>
      </c>
      <c r="BI123" s="212" t="e">
        <f ca="1">IF(BI$3="分類不明", 計算_移輸出入額!$BG124, BI$133*計算_投入係数表!BI123)</f>
        <v>#DIV/0!</v>
      </c>
      <c r="BJ123" s="212" t="e">
        <f ca="1">IF(BJ$3="分類不明", 計算_移輸出入額!$BG124, BJ$133*計算_投入係数表!BJ123)</f>
        <v>#DIV/0!</v>
      </c>
      <c r="BK123" s="212" t="e">
        <f ca="1">IF(BK$3="分類不明", 計算_移輸出入額!$BG124, BK$133*計算_投入係数表!BK123)</f>
        <v>#DIV/0!</v>
      </c>
      <c r="BL123" s="212" t="e">
        <f ca="1">IF(BL$3="分類不明", 計算_移輸出入額!$BG124, BL$133*計算_投入係数表!BL123)</f>
        <v>#DIV/0!</v>
      </c>
      <c r="BM123" s="212" t="e">
        <f ca="1">IF(BM$3="分類不明", 計算_移輸出入額!$BG124, BM$133*計算_投入係数表!BM123)</f>
        <v>#DIV/0!</v>
      </c>
      <c r="BN123" s="212" t="e">
        <f ca="1">IF(BN$3="分類不明", 計算_移輸出入額!$BG124, BN$133*計算_投入係数表!BN123)</f>
        <v>#DIV/0!</v>
      </c>
      <c r="BO123" s="212" t="e">
        <f ca="1">IF(BO$3="分類不明", 計算_移輸出入額!$BG124, BO$133*計算_投入係数表!BO123)</f>
        <v>#DIV/0!</v>
      </c>
      <c r="BP123" s="212" t="e">
        <f ca="1">IF(BP$3="分類不明", 計算_移輸出入額!$BG124, BP$133*計算_投入係数表!BP123)</f>
        <v>#DIV/0!</v>
      </c>
      <c r="BQ123" s="212" t="e">
        <f ca="1">IF(BQ$3="分類不明", 計算_移輸出入額!$BG124, BQ$133*計算_投入係数表!BQ123)</f>
        <v>#DIV/0!</v>
      </c>
      <c r="BR123" s="212" t="e">
        <f ca="1">IF(BR$3="分類不明", 計算_移輸出入額!$BG124, BR$133*計算_投入係数表!BR123)</f>
        <v>#DIV/0!</v>
      </c>
      <c r="BS123" s="212" t="e">
        <f ca="1">IF(BS$3="分類不明", 計算_移輸出入額!$BG124, BS$133*計算_投入係数表!BS123)</f>
        <v>#DIV/0!</v>
      </c>
      <c r="BT123" s="212" t="e">
        <f ca="1">IF(BT$3="分類不明", 計算_移輸出入額!$BG124, BT$133*計算_投入係数表!BT123)</f>
        <v>#DIV/0!</v>
      </c>
      <c r="BU123" s="212" t="e">
        <f ca="1">IF(BU$3="分類不明", 計算_移輸出入額!$BG124, BU$133*計算_投入係数表!BU123)</f>
        <v>#DIV/0!</v>
      </c>
      <c r="BV123" s="212" t="e">
        <f ca="1">IF(BV$3="分類不明", 計算_移輸出入額!$BG124, BV$133*計算_投入係数表!BV123)</f>
        <v>#DIV/0!</v>
      </c>
      <c r="BW123" s="212" t="e">
        <f ca="1">IF(BW$3="分類不明", 計算_移輸出入額!$BG124, BW$133*計算_投入係数表!BW123)</f>
        <v>#DIV/0!</v>
      </c>
      <c r="BX123" s="212" t="e">
        <f ca="1">IF(BX$3="分類不明", 計算_移輸出入額!$BG124, BX$133*計算_投入係数表!BX123)</f>
        <v>#DIV/0!</v>
      </c>
      <c r="BY123" s="212" t="e">
        <f ca="1">IF(BY$3="分類不明", 計算_移輸出入額!$BG124, BY$133*計算_投入係数表!BY123)</f>
        <v>#DIV/0!</v>
      </c>
      <c r="BZ123" s="212" t="e">
        <f ca="1">IF(BZ$3="分類不明", 計算_移輸出入額!$BG124, BZ$133*計算_投入係数表!BZ123)</f>
        <v>#DIV/0!</v>
      </c>
      <c r="CA123" s="212" t="e">
        <f ca="1">IF(CA$3="分類不明", 計算_移輸出入額!$BG124, CA$133*計算_投入係数表!CA123)</f>
        <v>#DIV/0!</v>
      </c>
      <c r="CB123" s="212" t="e">
        <f ca="1">IF(CB$3="分類不明", 計算_移輸出入額!$BG124, CB$133*計算_投入係数表!CB123)</f>
        <v>#DIV/0!</v>
      </c>
      <c r="CC123" s="212" t="e">
        <f ca="1">IF(CC$3="分類不明", 計算_移輸出入額!$BG124, CC$133*計算_投入係数表!CC123)</f>
        <v>#DIV/0!</v>
      </c>
      <c r="CD123" s="212" t="e">
        <f ca="1">IF(CD$3="分類不明", 計算_移輸出入額!$BG124, CD$133*計算_投入係数表!CD123)</f>
        <v>#DIV/0!</v>
      </c>
      <c r="CE123" s="212" t="e">
        <f ca="1">IF(CE$3="分類不明", 計算_移輸出入額!$BG124, CE$133*計算_投入係数表!CE123)</f>
        <v>#DIV/0!</v>
      </c>
      <c r="CF123" s="212" t="e">
        <f ca="1">IF(CF$3="分類不明", 計算_移輸出入額!$BG124, CF$133*計算_投入係数表!CF123)</f>
        <v>#DIV/0!</v>
      </c>
      <c r="CG123" s="212" t="e">
        <f ca="1">IF(CG$3="分類不明", 計算_移輸出入額!$BG124, CG$133*計算_投入係数表!CG123)</f>
        <v>#DIV/0!</v>
      </c>
      <c r="CH123" s="212" t="e">
        <f ca="1">IF(CH$3="分類不明", 計算_移輸出入額!$BG124, CH$133*計算_投入係数表!CH123)</f>
        <v>#DIV/0!</v>
      </c>
      <c r="CI123" s="212" t="e">
        <f ca="1">IF(CI$3="分類不明", 計算_移輸出入額!$BG124, CI$133*計算_投入係数表!CI123)</f>
        <v>#DIV/0!</v>
      </c>
      <c r="CJ123" s="212" t="e">
        <f ca="1">IF(CJ$3="分類不明", 計算_移輸出入額!$BG124, CJ$133*計算_投入係数表!CJ123)</f>
        <v>#DIV/0!</v>
      </c>
      <c r="CK123" s="212" t="e">
        <f ca="1">IF(CK$3="分類不明", 計算_移輸出入額!$BG124, CK$133*計算_投入係数表!CK123)</f>
        <v>#DIV/0!</v>
      </c>
      <c r="CL123" s="212" t="e">
        <f ca="1">IF(CL$3="分類不明", 計算_移輸出入額!$BG124, CL$133*計算_投入係数表!CL123)</f>
        <v>#DIV/0!</v>
      </c>
      <c r="CM123" s="212" t="e">
        <f ca="1">IF(CM$3="分類不明", 計算_移輸出入額!$BG124, CM$133*計算_投入係数表!CM123)</f>
        <v>#DIV/0!</v>
      </c>
      <c r="CN123" s="212" t="e">
        <f ca="1">IF(CN$3="分類不明", 計算_移輸出入額!$BG124, CN$133*計算_投入係数表!CN123)</f>
        <v>#DIV/0!</v>
      </c>
      <c r="CO123" s="212" t="e">
        <f ca="1">IF(CO$3="分類不明", 計算_移輸出入額!$BG124, CO$133*計算_投入係数表!CO123)</f>
        <v>#DIV/0!</v>
      </c>
      <c r="CP123" s="212" t="e">
        <f ca="1">IF(CP$3="分類不明", 計算_移輸出入額!$BG124, CP$133*計算_投入係数表!CP123)</f>
        <v>#DIV/0!</v>
      </c>
      <c r="CQ123" s="212" t="e">
        <f ca="1">IF(CQ$3="分類不明", 計算_移輸出入額!$BG124, CQ$133*計算_投入係数表!CQ123)</f>
        <v>#DIV/0!</v>
      </c>
      <c r="CR123" s="212" t="e">
        <f ca="1">IF(CR$3="分類不明", 計算_移輸出入額!$BG124, CR$133*計算_投入係数表!CR123)</f>
        <v>#DIV/0!</v>
      </c>
      <c r="CS123" s="212" t="e">
        <f ca="1">IF(CS$3="分類不明", 計算_移輸出入額!$BG124, CS$133*計算_投入係数表!CS123)</f>
        <v>#DIV/0!</v>
      </c>
      <c r="CT123" s="212" t="e">
        <f ca="1">IF(CT$3="分類不明", 計算_移輸出入額!$BG124, CT$133*計算_投入係数表!CT123)</f>
        <v>#DIV/0!</v>
      </c>
      <c r="CU123" s="212" t="e">
        <f ca="1">IF(CU$3="分類不明", 計算_移輸出入額!$BG124, CU$133*計算_投入係数表!CU123)</f>
        <v>#DIV/0!</v>
      </c>
      <c r="CV123" s="212" t="e">
        <f ca="1">IF(CV$3="分類不明", 計算_移輸出入額!$BG124, CV$133*計算_投入係数表!CV123)</f>
        <v>#DIV/0!</v>
      </c>
      <c r="CW123" s="212" t="e">
        <f ca="1">IF(CW$3="分類不明", 計算_移輸出入額!$BG124, CW$133*計算_投入係数表!CW123)</f>
        <v>#DIV/0!</v>
      </c>
      <c r="CX123" s="212" t="e">
        <f ca="1">IF(CX$3="分類不明", 計算_移輸出入額!$BG124, CX$133*計算_投入係数表!CX123)</f>
        <v>#DIV/0!</v>
      </c>
      <c r="CY123" s="212" t="e">
        <f ca="1">IF(CY$3="分類不明", 計算_移輸出入額!$BG124, CY$133*計算_投入係数表!CY123)</f>
        <v>#DIV/0!</v>
      </c>
      <c r="CZ123" s="212" t="e">
        <f ca="1">IF(CZ$3="分類不明", 計算_移輸出入額!$BG124, CZ$133*計算_投入係数表!CZ123)</f>
        <v>#DIV/0!</v>
      </c>
      <c r="DA123" s="212" t="e">
        <f ca="1">IF(DA$3="分類不明", 計算_移輸出入額!$BG124, DA$133*計算_投入係数表!DA123)</f>
        <v>#DIV/0!</v>
      </c>
      <c r="DB123" s="212" t="e">
        <f ca="1">IF(DB$3="分類不明", 計算_移輸出入額!$BG124, DB$133*計算_投入係数表!DB123)</f>
        <v>#DIV/0!</v>
      </c>
      <c r="DC123" s="212" t="e">
        <f ca="1">IF(DC$3="分類不明", 計算_移輸出入額!$BG124, DC$133*計算_投入係数表!DC123)</f>
        <v>#DIV/0!</v>
      </c>
      <c r="DD123" s="212" t="e">
        <f ca="1">IF(DD$3="分類不明", 計算_移輸出入額!$BG124, DD$133*計算_投入係数表!DD123)</f>
        <v>#DIV/0!</v>
      </c>
      <c r="DE123" s="212" t="e">
        <f ca="1">IF(DE$3="分類不明", 計算_移輸出入額!$BG124, DE$133*計算_投入係数表!DE123)</f>
        <v>#DIV/0!</v>
      </c>
      <c r="DF123" s="212" t="e">
        <f ca="1">IF(DF$3="分類不明", 計算_移輸出入額!$BG124, DF$133*計算_投入係数表!DF123)</f>
        <v>#DIV/0!</v>
      </c>
      <c r="DG123" s="212" t="e">
        <f ca="1">IF(DG$3="分類不明", 計算_移輸出入額!$BG124, DG$133*計算_投入係数表!DG123)</f>
        <v>#DIV/0!</v>
      </c>
      <c r="DH123" s="212" t="e">
        <f ca="1">IF(DH$3="分類不明", 計算_移輸出入額!$BG124, DH$133*計算_投入係数表!DH123)</f>
        <v>#DIV/0!</v>
      </c>
      <c r="DI123" s="212" t="e">
        <f ca="1">IF(DI$3="分類不明", 計算_移輸出入額!$BG124, DI$133*計算_投入係数表!DI123)</f>
        <v>#DIV/0!</v>
      </c>
      <c r="DJ123" s="212" t="e">
        <f ca="1">IF(DJ$3="分類不明", 計算_移輸出入額!$BG124, DJ$133*計算_投入係数表!DJ123)</f>
        <v>#DIV/0!</v>
      </c>
      <c r="DK123" s="212" t="e">
        <f ca="1">IF(DK$3="分類不明", 計算_移輸出入額!$BG124, DK$133*計算_投入係数表!DK123)</f>
        <v>#DIV/0!</v>
      </c>
      <c r="DL123" s="212" t="e">
        <f ca="1">IF(DL$3="分類不明", 計算_移輸出入額!$BG124, DL$133*計算_投入係数表!DL123)</f>
        <v>#DIV/0!</v>
      </c>
      <c r="DM123" s="212" t="e">
        <f ca="1">IF(DM$3="分類不明", 計算_移輸出入額!$BG124, DM$133*計算_投入係数表!DM123)</f>
        <v>#DIV/0!</v>
      </c>
      <c r="DN123" s="212" t="e">
        <f ca="1">IF(DN$3="分類不明", 計算_移輸出入額!$BG124, DN$133*計算_投入係数表!DN123)</f>
        <v>#DIV/0!</v>
      </c>
      <c r="DO123" s="212" t="e">
        <f ca="1">IF(DO$3="分類不明", 計算_移輸出入額!$BG124, DO$133*計算_投入係数表!DO123)</f>
        <v>#DIV/0!</v>
      </c>
      <c r="DP123" s="212" t="e">
        <f ca="1">IF(DP$3="分類不明", 計算_移輸出入額!$BG124, DP$133*計算_投入係数表!DP123)</f>
        <v>#DIV/0!</v>
      </c>
      <c r="DQ123" s="212" t="e">
        <f ca="1">IF(DQ$3="分類不明", 計算_移輸出入額!$BG124, DQ$133*計算_投入係数表!DQ123)</f>
        <v>#DIV/0!</v>
      </c>
      <c r="DR123" s="212" t="e">
        <f ca="1">IF(DR$3="分類不明", 計算_移輸出入額!$BG124, DR$133*計算_投入係数表!DR123)</f>
        <v>#DIV/0!</v>
      </c>
      <c r="DS123" s="212" t="e">
        <f ca="1">IF(DS$3="分類不明", 計算_移輸出入額!$BG124, DS$133*計算_投入係数表!DS123)</f>
        <v>#DIV/0!</v>
      </c>
      <c r="DT123" s="213">
        <f t="shared" ca="1" si="7"/>
        <v>0</v>
      </c>
      <c r="DU123" s="214">
        <f>計算_基本取引表_調整前!DU123</f>
        <v>0</v>
      </c>
      <c r="DV123" s="214">
        <f>IF($C123="分類不明", 計算_基本取引表_調整前!DV123+_xlfn.AGGREGATE(9,6,計算_移輸出入額!$BF$5:$BF$124), 計算_基本取引表_調整前!DV123)</f>
        <v>0</v>
      </c>
      <c r="DW123" s="214">
        <f>計算_基本取引表_調整前!DW123</f>
        <v>0</v>
      </c>
      <c r="DX123" s="214">
        <f>計算_基本取引表_調整前!DX123</f>
        <v>0</v>
      </c>
      <c r="DY123" s="214">
        <f>計算_基本取引表_調整前!DY123</f>
        <v>0</v>
      </c>
      <c r="DZ123" s="214">
        <f>計算_基本取引表_調整前!DZ123</f>
        <v>0</v>
      </c>
      <c r="EA123" s="214" t="e">
        <f>計算_基本取引表_調整前!EA123</f>
        <v>#DIV/0!</v>
      </c>
      <c r="EB123" s="735">
        <f ca="1">IFERROR(SUMIF(振分, $C123, 入力_北海道基本取引表!EB$4:EB$124)*($EE123/SUMIF(振分, $C123, 入力_北海道基本取引表!$EG$4:$EG$107)), 0)</f>
        <v>0</v>
      </c>
      <c r="EC123" s="215" t="e">
        <f t="shared" si="8"/>
        <v>#DIV/0!</v>
      </c>
      <c r="ED123" s="216" t="e">
        <f t="shared" ca="1" si="9"/>
        <v>#DIV/0!</v>
      </c>
      <c r="EE123" s="214" t="e">
        <f ca="1"/>
        <v>#DIV/0!</v>
      </c>
      <c r="EF123" s="216" t="e">
        <f t="shared" ca="1" si="10"/>
        <v>#DIV/0!</v>
      </c>
      <c r="EG123" s="216" t="e">
        <f t="shared" ca="1" si="6"/>
        <v>#DIV/0!</v>
      </c>
      <c r="EH123" s="214" t="e">
        <f ca="1"/>
        <v>#DIV/0!</v>
      </c>
      <c r="EI123" s="216" t="e">
        <f t="shared" ca="1" si="11"/>
        <v>#DIV/0!</v>
      </c>
      <c r="EJ123" s="216" t="e">
        <f ca="1"/>
        <v>#DIV/0!</v>
      </c>
      <c r="EK123" s="215"/>
    </row>
    <row r="124" spans="2:141" s="6" customFormat="1" ht="15.75" customHeight="1" x14ac:dyDescent="0.25">
      <c r="B124" s="55"/>
      <c r="C124" s="204" t="s">
        <v>178</v>
      </c>
      <c r="D124" s="229">
        <f t="shared" ref="D124:BO124" ca="1" si="12">_xlfn.AGGREGATE(9, 6, D$4:D$123)</f>
        <v>5902.9700060880405</v>
      </c>
      <c r="E124" s="230">
        <f t="shared" ca="1" si="12"/>
        <v>391.88439866820596</v>
      </c>
      <c r="F124" s="230">
        <f t="shared" ca="1" si="12"/>
        <v>1184.2583853669321</v>
      </c>
      <c r="G124" s="230">
        <f t="shared" ca="1" si="12"/>
        <v>449.41948045150815</v>
      </c>
      <c r="H124" s="230">
        <f t="shared" ca="1" si="12"/>
        <v>19546.427817623509</v>
      </c>
      <c r="I124" s="230">
        <f t="shared" ca="1" si="12"/>
        <v>8125.1756069419998</v>
      </c>
      <c r="J124" s="230">
        <f t="shared" ca="1" si="12"/>
        <v>7663.940103937719</v>
      </c>
      <c r="K124" s="230">
        <f t="shared" ca="1" si="12"/>
        <v>7120.3785792591179</v>
      </c>
      <c r="L124" s="230">
        <f t="shared" ca="1" si="12"/>
        <v>3383.2321913016458</v>
      </c>
      <c r="M124" s="230">
        <f t="shared" ca="1" si="12"/>
        <v>5097.3555995488159</v>
      </c>
      <c r="N124" s="230">
        <f t="shared" ca="1" si="12"/>
        <v>7960.5406875124936</v>
      </c>
      <c r="O124" s="230">
        <f t="shared" ca="1" si="12"/>
        <v>17460.213151399774</v>
      </c>
      <c r="P124" s="230">
        <f t="shared" ca="1" si="12"/>
        <v>555.84077887942954</v>
      </c>
      <c r="Q124" s="230">
        <f t="shared" ca="1" si="12"/>
        <v>0</v>
      </c>
      <c r="R124" s="230">
        <f t="shared" ca="1" si="12"/>
        <v>0</v>
      </c>
      <c r="S124" s="230">
        <f t="shared" ca="1" si="12"/>
        <v>0</v>
      </c>
      <c r="T124" s="230">
        <f t="shared" ca="1" si="12"/>
        <v>0</v>
      </c>
      <c r="U124" s="230">
        <f t="shared" ca="1" si="12"/>
        <v>0</v>
      </c>
      <c r="V124" s="230">
        <f t="shared" ca="1" si="12"/>
        <v>0</v>
      </c>
      <c r="W124" s="230">
        <f t="shared" ca="1" si="12"/>
        <v>0</v>
      </c>
      <c r="X124" s="230">
        <f t="shared" ca="1" si="12"/>
        <v>0</v>
      </c>
      <c r="Y124" s="230">
        <f t="shared" ca="1" si="12"/>
        <v>0</v>
      </c>
      <c r="Z124" s="230">
        <f t="shared" ca="1" si="12"/>
        <v>0</v>
      </c>
      <c r="AA124" s="230">
        <f t="shared" ca="1" si="12"/>
        <v>0</v>
      </c>
      <c r="AB124" s="230">
        <f t="shared" ca="1" si="12"/>
        <v>0</v>
      </c>
      <c r="AC124" s="230">
        <f t="shared" ca="1" si="12"/>
        <v>0</v>
      </c>
      <c r="AD124" s="230">
        <f t="shared" ca="1" si="12"/>
        <v>0</v>
      </c>
      <c r="AE124" s="230">
        <f t="shared" ca="1" si="12"/>
        <v>0</v>
      </c>
      <c r="AF124" s="230">
        <f t="shared" ca="1" si="12"/>
        <v>0</v>
      </c>
      <c r="AG124" s="230">
        <f t="shared" ca="1" si="12"/>
        <v>0</v>
      </c>
      <c r="AH124" s="230">
        <f t="shared" ca="1" si="12"/>
        <v>0</v>
      </c>
      <c r="AI124" s="230">
        <f t="shared" ca="1" si="12"/>
        <v>0</v>
      </c>
      <c r="AJ124" s="230">
        <f t="shared" ca="1" si="12"/>
        <v>0</v>
      </c>
      <c r="AK124" s="230">
        <f t="shared" ca="1" si="12"/>
        <v>0</v>
      </c>
      <c r="AL124" s="230">
        <f t="shared" ca="1" si="12"/>
        <v>0</v>
      </c>
      <c r="AM124" s="230">
        <f t="shared" ca="1" si="12"/>
        <v>0</v>
      </c>
      <c r="AN124" s="230">
        <f t="shared" ca="1" si="12"/>
        <v>0</v>
      </c>
      <c r="AO124" s="230">
        <f t="shared" ca="1" si="12"/>
        <v>0</v>
      </c>
      <c r="AP124" s="230">
        <f t="shared" ca="1" si="12"/>
        <v>0</v>
      </c>
      <c r="AQ124" s="230">
        <f t="shared" ca="1" si="12"/>
        <v>0</v>
      </c>
      <c r="AR124" s="230">
        <f t="shared" ca="1" si="12"/>
        <v>0</v>
      </c>
      <c r="AS124" s="230">
        <f t="shared" ca="1" si="12"/>
        <v>0</v>
      </c>
      <c r="AT124" s="230">
        <f t="shared" ca="1" si="12"/>
        <v>0</v>
      </c>
      <c r="AU124" s="230">
        <f t="shared" ca="1" si="12"/>
        <v>0</v>
      </c>
      <c r="AV124" s="230">
        <f t="shared" ca="1" si="12"/>
        <v>0</v>
      </c>
      <c r="AW124" s="230">
        <f t="shared" ca="1" si="12"/>
        <v>0</v>
      </c>
      <c r="AX124" s="230">
        <f t="shared" ca="1" si="12"/>
        <v>0</v>
      </c>
      <c r="AY124" s="230">
        <f t="shared" ca="1" si="12"/>
        <v>0</v>
      </c>
      <c r="AZ124" s="230">
        <f t="shared" ca="1" si="12"/>
        <v>0</v>
      </c>
      <c r="BA124" s="230">
        <f t="shared" ca="1" si="12"/>
        <v>0</v>
      </c>
      <c r="BB124" s="230">
        <f t="shared" ca="1" si="12"/>
        <v>0</v>
      </c>
      <c r="BC124" s="230">
        <f t="shared" ca="1" si="12"/>
        <v>0</v>
      </c>
      <c r="BD124" s="230">
        <f t="shared" ca="1" si="12"/>
        <v>0</v>
      </c>
      <c r="BE124" s="230">
        <f t="shared" ca="1" si="12"/>
        <v>0</v>
      </c>
      <c r="BF124" s="230">
        <f t="shared" ca="1" si="12"/>
        <v>0</v>
      </c>
      <c r="BG124" s="230">
        <f t="shared" ca="1" si="12"/>
        <v>0</v>
      </c>
      <c r="BH124" s="230">
        <f t="shared" ca="1" si="12"/>
        <v>0</v>
      </c>
      <c r="BI124" s="230">
        <f t="shared" ca="1" si="12"/>
        <v>0</v>
      </c>
      <c r="BJ124" s="230">
        <f t="shared" ca="1" si="12"/>
        <v>0</v>
      </c>
      <c r="BK124" s="230">
        <f t="shared" ca="1" si="12"/>
        <v>0</v>
      </c>
      <c r="BL124" s="230">
        <f t="shared" ca="1" si="12"/>
        <v>0</v>
      </c>
      <c r="BM124" s="230">
        <f t="shared" ca="1" si="12"/>
        <v>0</v>
      </c>
      <c r="BN124" s="230">
        <f t="shared" ca="1" si="12"/>
        <v>0</v>
      </c>
      <c r="BO124" s="230">
        <f t="shared" ca="1" si="12"/>
        <v>0</v>
      </c>
      <c r="BP124" s="230">
        <f t="shared" ref="BP124:EA124" ca="1" si="13">_xlfn.AGGREGATE(9, 6, BP$4:BP$123)</f>
        <v>0</v>
      </c>
      <c r="BQ124" s="230">
        <f t="shared" ca="1" si="13"/>
        <v>0</v>
      </c>
      <c r="BR124" s="230">
        <f t="shared" ca="1" si="13"/>
        <v>0</v>
      </c>
      <c r="BS124" s="230">
        <f t="shared" ca="1" si="13"/>
        <v>0</v>
      </c>
      <c r="BT124" s="230">
        <f t="shared" ca="1" si="13"/>
        <v>0</v>
      </c>
      <c r="BU124" s="230">
        <f t="shared" ca="1" si="13"/>
        <v>0</v>
      </c>
      <c r="BV124" s="230">
        <f t="shared" ca="1" si="13"/>
        <v>0</v>
      </c>
      <c r="BW124" s="230">
        <f t="shared" ca="1" si="13"/>
        <v>0</v>
      </c>
      <c r="BX124" s="230">
        <f t="shared" ca="1" si="13"/>
        <v>0</v>
      </c>
      <c r="BY124" s="230">
        <f t="shared" ca="1" si="13"/>
        <v>0</v>
      </c>
      <c r="BZ124" s="230">
        <f t="shared" ca="1" si="13"/>
        <v>0</v>
      </c>
      <c r="CA124" s="230">
        <f t="shared" ca="1" si="13"/>
        <v>0</v>
      </c>
      <c r="CB124" s="230">
        <f t="shared" ca="1" si="13"/>
        <v>0</v>
      </c>
      <c r="CC124" s="230">
        <f t="shared" ca="1" si="13"/>
        <v>0</v>
      </c>
      <c r="CD124" s="230">
        <f t="shared" ca="1" si="13"/>
        <v>0</v>
      </c>
      <c r="CE124" s="230">
        <f t="shared" ca="1" si="13"/>
        <v>0</v>
      </c>
      <c r="CF124" s="230">
        <f t="shared" ca="1" si="13"/>
        <v>0</v>
      </c>
      <c r="CG124" s="230">
        <f t="shared" ca="1" si="13"/>
        <v>0</v>
      </c>
      <c r="CH124" s="230">
        <f t="shared" ca="1" si="13"/>
        <v>0</v>
      </c>
      <c r="CI124" s="230">
        <f t="shared" ca="1" si="13"/>
        <v>0</v>
      </c>
      <c r="CJ124" s="230">
        <f t="shared" ca="1" si="13"/>
        <v>0</v>
      </c>
      <c r="CK124" s="230">
        <f t="shared" ca="1" si="13"/>
        <v>0</v>
      </c>
      <c r="CL124" s="230">
        <f t="shared" ca="1" si="13"/>
        <v>0</v>
      </c>
      <c r="CM124" s="230">
        <f t="shared" ca="1" si="13"/>
        <v>0</v>
      </c>
      <c r="CN124" s="230">
        <f t="shared" ca="1" si="13"/>
        <v>0</v>
      </c>
      <c r="CO124" s="230">
        <f t="shared" ca="1" si="13"/>
        <v>0</v>
      </c>
      <c r="CP124" s="230">
        <f t="shared" ca="1" si="13"/>
        <v>0</v>
      </c>
      <c r="CQ124" s="230">
        <f t="shared" ca="1" si="13"/>
        <v>0</v>
      </c>
      <c r="CR124" s="230">
        <f t="shared" ca="1" si="13"/>
        <v>0</v>
      </c>
      <c r="CS124" s="230">
        <f t="shared" ca="1" si="13"/>
        <v>0</v>
      </c>
      <c r="CT124" s="230">
        <f t="shared" ca="1" si="13"/>
        <v>0</v>
      </c>
      <c r="CU124" s="230">
        <f t="shared" ca="1" si="13"/>
        <v>0</v>
      </c>
      <c r="CV124" s="230">
        <f t="shared" ca="1" si="13"/>
        <v>0</v>
      </c>
      <c r="CW124" s="230">
        <f t="shared" ca="1" si="13"/>
        <v>0</v>
      </c>
      <c r="CX124" s="230">
        <f t="shared" ca="1" si="13"/>
        <v>0</v>
      </c>
      <c r="CY124" s="230">
        <f t="shared" ca="1" si="13"/>
        <v>0</v>
      </c>
      <c r="CZ124" s="230">
        <f t="shared" ca="1" si="13"/>
        <v>0</v>
      </c>
      <c r="DA124" s="230">
        <f t="shared" ca="1" si="13"/>
        <v>0</v>
      </c>
      <c r="DB124" s="230">
        <f t="shared" ca="1" si="13"/>
        <v>0</v>
      </c>
      <c r="DC124" s="230">
        <f t="shared" ca="1" si="13"/>
        <v>0</v>
      </c>
      <c r="DD124" s="230">
        <f t="shared" ca="1" si="13"/>
        <v>0</v>
      </c>
      <c r="DE124" s="230">
        <f t="shared" ca="1" si="13"/>
        <v>0</v>
      </c>
      <c r="DF124" s="230">
        <f t="shared" ca="1" si="13"/>
        <v>0</v>
      </c>
      <c r="DG124" s="230">
        <f t="shared" ca="1" si="13"/>
        <v>0</v>
      </c>
      <c r="DH124" s="230">
        <f t="shared" ca="1" si="13"/>
        <v>0</v>
      </c>
      <c r="DI124" s="230">
        <f t="shared" ca="1" si="13"/>
        <v>0</v>
      </c>
      <c r="DJ124" s="230">
        <f t="shared" ca="1" si="13"/>
        <v>0</v>
      </c>
      <c r="DK124" s="230">
        <f t="shared" ca="1" si="13"/>
        <v>0</v>
      </c>
      <c r="DL124" s="230">
        <f t="shared" ca="1" si="13"/>
        <v>0</v>
      </c>
      <c r="DM124" s="230">
        <f t="shared" ca="1" si="13"/>
        <v>0</v>
      </c>
      <c r="DN124" s="230">
        <f t="shared" ca="1" si="13"/>
        <v>0</v>
      </c>
      <c r="DO124" s="230">
        <f t="shared" ca="1" si="13"/>
        <v>0</v>
      </c>
      <c r="DP124" s="230">
        <f t="shared" ca="1" si="13"/>
        <v>0</v>
      </c>
      <c r="DQ124" s="230">
        <f t="shared" ca="1" si="13"/>
        <v>0</v>
      </c>
      <c r="DR124" s="230">
        <f t="shared" ca="1" si="13"/>
        <v>0</v>
      </c>
      <c r="DS124" s="230">
        <f t="shared" ca="1" si="13"/>
        <v>0</v>
      </c>
      <c r="DT124" s="231">
        <f t="shared" ca="1" si="13"/>
        <v>84841.636786979187</v>
      </c>
      <c r="DU124" s="232">
        <f t="shared" si="13"/>
        <v>2555.6760441144579</v>
      </c>
      <c r="DV124" s="232">
        <f t="shared" ca="1" si="13"/>
        <v>67841.54990998155</v>
      </c>
      <c r="DW124" s="232">
        <f t="shared" si="13"/>
        <v>50368.354045765627</v>
      </c>
      <c r="DX124" s="232">
        <f t="shared" si="13"/>
        <v>8172.5383076968328</v>
      </c>
      <c r="DY124" s="232">
        <f t="shared" si="13"/>
        <v>9569.9756333800979</v>
      </c>
      <c r="DZ124" s="232">
        <f t="shared" si="13"/>
        <v>10505.429065701686</v>
      </c>
      <c r="EA124" s="232">
        <f t="shared" si="13"/>
        <v>471.70303069451245</v>
      </c>
      <c r="EB124" s="232">
        <f t="shared" ref="EB124:EI124" ca="1" si="14">_xlfn.AGGREGATE(9, 6, EB$4:EB$123)</f>
        <v>40.359447875922065</v>
      </c>
      <c r="EC124" s="233">
        <f t="shared" ca="1" si="14"/>
        <v>149525.5854852107</v>
      </c>
      <c r="ED124" s="234">
        <f t="shared" ca="1" si="14"/>
        <v>234367.22227218989</v>
      </c>
      <c r="EE124" s="232">
        <f t="shared" ca="1" si="14"/>
        <v>48269.294216643677</v>
      </c>
      <c r="EF124" s="234">
        <f t="shared" ca="1" si="14"/>
        <v>197794.87970185434</v>
      </c>
      <c r="EG124" s="234">
        <f t="shared" ca="1" si="14"/>
        <v>282636.51648883353</v>
      </c>
      <c r="EH124" s="232">
        <f t="shared" ca="1" si="14"/>
        <v>-87142.525550671533</v>
      </c>
      <c r="EI124" s="234">
        <f t="shared" ca="1" si="14"/>
        <v>110652.35415118282</v>
      </c>
      <c r="EJ124" s="234">
        <f ca="1">_xlfn.AGGREGATE(9, 6, EJ$4:EJ$123)</f>
        <v>195450.69834307177</v>
      </c>
      <c r="EK124" s="215"/>
    </row>
    <row r="125" spans="2:141" s="6" customFormat="1" ht="15.75" customHeight="1" x14ac:dyDescent="0.25">
      <c r="B125" s="21"/>
      <c r="C125" s="192" t="s">
        <v>220</v>
      </c>
      <c r="D125" s="211">
        <f ca="1">IF(D$3="分類不明", INDEX(計算_基本取引表_調整前!$D$125:$DS$131, ROW(D125)-124, MATCH("分類不明", 分類_出力, 0)), D$133*計算_投入係数表!D125)</f>
        <v>18.373129476228222</v>
      </c>
      <c r="E125" s="212">
        <f ca="1">IF(E$3="分類不明", INDEX(計算_基本取引表_調整前!$D$125:$DS$131, ROW(E125)-124, MATCH("分類不明", 分類_出力, 0)), E$133*計算_投入係数表!E125)</f>
        <v>10.815872129123344</v>
      </c>
      <c r="F125" s="212">
        <f ca="1">IF(F$3="分類不明", INDEX(計算_基本取引表_調整前!$D$125:$DS$131, ROW(F125)-124, MATCH("分類不明", 分類_出力, 0)), F$133*計算_投入係数表!F125)</f>
        <v>74.03322316826727</v>
      </c>
      <c r="G125" s="212">
        <f ca="1">IF(G$3="分類不明", INDEX(計算_基本取引表_調整前!$D$125:$DS$131, ROW(G125)-124, MATCH("分類不明", 分類_出力, 0)), G$133*計算_投入係数表!G125)</f>
        <v>40.887552120588282</v>
      </c>
      <c r="H125" s="212">
        <f ca="1">IF(H$3="分類不明", INDEX(計算_基本取引表_調整前!$D$125:$DS$131, ROW(H125)-124, MATCH("分類不明", 分類_出力, 0)), H$133*計算_投入係数表!H125)</f>
        <v>274.05608469920674</v>
      </c>
      <c r="I125" s="212">
        <f ca="1">IF(I$3="分類不明", INDEX(計算_基本取引表_調整前!$D$125:$DS$131, ROW(I125)-124, MATCH("分類不明", 分類_出力, 0)), I$133*計算_投入係数表!I125)</f>
        <v>248.05577155484866</v>
      </c>
      <c r="J125" s="212">
        <f ca="1">IF(J$3="分類不明", INDEX(計算_基本取引表_調整前!$D$125:$DS$131, ROW(J125)-124, MATCH("分類不明", 分類_出力, 0)), J$133*計算_投入係数表!J125)</f>
        <v>238.70693650328073</v>
      </c>
      <c r="K125" s="212">
        <f ca="1">IF(K$3="分類不明", INDEX(計算_基本取引表_調整前!$D$125:$DS$131, ROW(K125)-124, MATCH("分類不明", 分類_出力, 0)), K$133*計算_投入係数表!K125)</f>
        <v>513.15427079666892</v>
      </c>
      <c r="L125" s="212">
        <f ca="1">IF(L$3="分類不明", INDEX(計算_基本取引表_調整前!$D$125:$DS$131, ROW(L125)-124, MATCH("分類不明", 分類_出力, 0)), L$133*計算_投入係数表!L125)</f>
        <v>156.34082803704155</v>
      </c>
      <c r="M125" s="212">
        <f ca="1">IF(M$3="分類不明", INDEX(計算_基本取引表_調整前!$D$125:$DS$131, ROW(M125)-124, MATCH("分類不明", 分類_出力, 0)), M$133*計算_投入係数表!M125)</f>
        <v>224.33315305384755</v>
      </c>
      <c r="N125" s="212">
        <f ca="1">IF(N$3="分類不明", INDEX(計算_基本取引表_調整前!$D$125:$DS$131, ROW(N125)-124, MATCH("分類不明", 分類_出力, 0)), N$133*計算_投入係数表!N125)</f>
        <v>284.92307014225179</v>
      </c>
      <c r="O125" s="212">
        <f ca="1">IF(O$3="分類不明", INDEX(計算_基本取引表_調整前!$D$125:$DS$131, ROW(O125)-124, MATCH("分類不明", 分類_出力, 0)), O$133*計算_投入係数表!O125)</f>
        <v>677.48811401565877</v>
      </c>
      <c r="P125" s="212">
        <f>IF(P$3="分類不明", INDEX(計算_基本取引表_調整前!$D$125:$DS$131, ROW(P125)-124, MATCH("分類不明", 分類_出力, 0)), P$133*計算_投入係数表!P125)</f>
        <v>3.5679481845579337</v>
      </c>
      <c r="Q125" s="212" t="e">
        <f ca="1">IF(Q$3="分類不明", INDEX(計算_基本取引表_調整前!$D$125:$DS$131, ROW(Q125)-124, MATCH("分類不明", 分類_出力, 0)), Q$133*計算_投入係数表!Q125)</f>
        <v>#DIV/0!</v>
      </c>
      <c r="R125" s="212" t="e">
        <f ca="1">IF(R$3="分類不明", INDEX(計算_基本取引表_調整前!$D$125:$DS$131, ROW(R125)-124, MATCH("分類不明", 分類_出力, 0)), R$133*計算_投入係数表!R125)</f>
        <v>#DIV/0!</v>
      </c>
      <c r="S125" s="212" t="e">
        <f ca="1">IF(S$3="分類不明", INDEX(計算_基本取引表_調整前!$D$125:$DS$131, ROW(S125)-124, MATCH("分類不明", 分類_出力, 0)), S$133*計算_投入係数表!S125)</f>
        <v>#DIV/0!</v>
      </c>
      <c r="T125" s="212" t="e">
        <f ca="1">IF(T$3="分類不明", INDEX(計算_基本取引表_調整前!$D$125:$DS$131, ROW(T125)-124, MATCH("分類不明", 分類_出力, 0)), T$133*計算_投入係数表!T125)</f>
        <v>#DIV/0!</v>
      </c>
      <c r="U125" s="212" t="e">
        <f ca="1">IF(U$3="分類不明", INDEX(計算_基本取引表_調整前!$D$125:$DS$131, ROW(U125)-124, MATCH("分類不明", 分類_出力, 0)), U$133*計算_投入係数表!U125)</f>
        <v>#DIV/0!</v>
      </c>
      <c r="V125" s="212" t="e">
        <f ca="1">IF(V$3="分類不明", INDEX(計算_基本取引表_調整前!$D$125:$DS$131, ROW(V125)-124, MATCH("分類不明", 分類_出力, 0)), V$133*計算_投入係数表!V125)</f>
        <v>#DIV/0!</v>
      </c>
      <c r="W125" s="212" t="e">
        <f ca="1">IF(W$3="分類不明", INDEX(計算_基本取引表_調整前!$D$125:$DS$131, ROW(W125)-124, MATCH("分類不明", 分類_出力, 0)), W$133*計算_投入係数表!W125)</f>
        <v>#DIV/0!</v>
      </c>
      <c r="X125" s="212" t="e">
        <f ca="1">IF(X$3="分類不明", INDEX(計算_基本取引表_調整前!$D$125:$DS$131, ROW(X125)-124, MATCH("分類不明", 分類_出力, 0)), X$133*計算_投入係数表!X125)</f>
        <v>#DIV/0!</v>
      </c>
      <c r="Y125" s="212" t="e">
        <f ca="1">IF(Y$3="分類不明", INDEX(計算_基本取引表_調整前!$D$125:$DS$131, ROW(Y125)-124, MATCH("分類不明", 分類_出力, 0)), Y$133*計算_投入係数表!Y125)</f>
        <v>#DIV/0!</v>
      </c>
      <c r="Z125" s="212" t="e">
        <f ca="1">IF(Z$3="分類不明", INDEX(計算_基本取引表_調整前!$D$125:$DS$131, ROW(Z125)-124, MATCH("分類不明", 分類_出力, 0)), Z$133*計算_投入係数表!Z125)</f>
        <v>#DIV/0!</v>
      </c>
      <c r="AA125" s="212" t="e">
        <f ca="1">IF(AA$3="分類不明", INDEX(計算_基本取引表_調整前!$D$125:$DS$131, ROW(AA125)-124, MATCH("分類不明", 分類_出力, 0)), AA$133*計算_投入係数表!AA125)</f>
        <v>#DIV/0!</v>
      </c>
      <c r="AB125" s="212" t="e">
        <f ca="1">IF(AB$3="分類不明", INDEX(計算_基本取引表_調整前!$D$125:$DS$131, ROW(AB125)-124, MATCH("分類不明", 分類_出力, 0)), AB$133*計算_投入係数表!AB125)</f>
        <v>#DIV/0!</v>
      </c>
      <c r="AC125" s="212" t="e">
        <f ca="1">IF(AC$3="分類不明", INDEX(計算_基本取引表_調整前!$D$125:$DS$131, ROW(AC125)-124, MATCH("分類不明", 分類_出力, 0)), AC$133*計算_投入係数表!AC125)</f>
        <v>#DIV/0!</v>
      </c>
      <c r="AD125" s="212" t="e">
        <f ca="1">IF(AD$3="分類不明", INDEX(計算_基本取引表_調整前!$D$125:$DS$131, ROW(AD125)-124, MATCH("分類不明", 分類_出力, 0)), AD$133*計算_投入係数表!AD125)</f>
        <v>#DIV/0!</v>
      </c>
      <c r="AE125" s="212" t="e">
        <f ca="1">IF(AE$3="分類不明", INDEX(計算_基本取引表_調整前!$D$125:$DS$131, ROW(AE125)-124, MATCH("分類不明", 分類_出力, 0)), AE$133*計算_投入係数表!AE125)</f>
        <v>#DIV/0!</v>
      </c>
      <c r="AF125" s="212" t="e">
        <f ca="1">IF(AF$3="分類不明", INDEX(計算_基本取引表_調整前!$D$125:$DS$131, ROW(AF125)-124, MATCH("分類不明", 分類_出力, 0)), AF$133*計算_投入係数表!AF125)</f>
        <v>#DIV/0!</v>
      </c>
      <c r="AG125" s="212" t="e">
        <f ca="1">IF(AG$3="分類不明", INDEX(計算_基本取引表_調整前!$D$125:$DS$131, ROW(AG125)-124, MATCH("分類不明", 分類_出力, 0)), AG$133*計算_投入係数表!AG125)</f>
        <v>#DIV/0!</v>
      </c>
      <c r="AH125" s="212" t="e">
        <f ca="1">IF(AH$3="分類不明", INDEX(計算_基本取引表_調整前!$D$125:$DS$131, ROW(AH125)-124, MATCH("分類不明", 分類_出力, 0)), AH$133*計算_投入係数表!AH125)</f>
        <v>#DIV/0!</v>
      </c>
      <c r="AI125" s="212" t="e">
        <f ca="1">IF(AI$3="分類不明", INDEX(計算_基本取引表_調整前!$D$125:$DS$131, ROW(AI125)-124, MATCH("分類不明", 分類_出力, 0)), AI$133*計算_投入係数表!AI125)</f>
        <v>#DIV/0!</v>
      </c>
      <c r="AJ125" s="212" t="e">
        <f ca="1">IF(AJ$3="分類不明", INDEX(計算_基本取引表_調整前!$D$125:$DS$131, ROW(AJ125)-124, MATCH("分類不明", 分類_出力, 0)), AJ$133*計算_投入係数表!AJ125)</f>
        <v>#DIV/0!</v>
      </c>
      <c r="AK125" s="212" t="e">
        <f ca="1">IF(AK$3="分類不明", INDEX(計算_基本取引表_調整前!$D$125:$DS$131, ROW(AK125)-124, MATCH("分類不明", 分類_出力, 0)), AK$133*計算_投入係数表!AK125)</f>
        <v>#DIV/0!</v>
      </c>
      <c r="AL125" s="212" t="e">
        <f ca="1">IF(AL$3="分類不明", INDEX(計算_基本取引表_調整前!$D$125:$DS$131, ROW(AL125)-124, MATCH("分類不明", 分類_出力, 0)), AL$133*計算_投入係数表!AL125)</f>
        <v>#DIV/0!</v>
      </c>
      <c r="AM125" s="212" t="e">
        <f ca="1">IF(AM$3="分類不明", INDEX(計算_基本取引表_調整前!$D$125:$DS$131, ROW(AM125)-124, MATCH("分類不明", 分類_出力, 0)), AM$133*計算_投入係数表!AM125)</f>
        <v>#DIV/0!</v>
      </c>
      <c r="AN125" s="212" t="e">
        <f ca="1">IF(AN$3="分類不明", INDEX(計算_基本取引表_調整前!$D$125:$DS$131, ROW(AN125)-124, MATCH("分類不明", 分類_出力, 0)), AN$133*計算_投入係数表!AN125)</f>
        <v>#DIV/0!</v>
      </c>
      <c r="AO125" s="212" t="e">
        <f ca="1">IF(AO$3="分類不明", INDEX(計算_基本取引表_調整前!$D$125:$DS$131, ROW(AO125)-124, MATCH("分類不明", 分類_出力, 0)), AO$133*計算_投入係数表!AO125)</f>
        <v>#DIV/0!</v>
      </c>
      <c r="AP125" s="212" t="e">
        <f ca="1">IF(AP$3="分類不明", INDEX(計算_基本取引表_調整前!$D$125:$DS$131, ROW(AP125)-124, MATCH("分類不明", 分類_出力, 0)), AP$133*計算_投入係数表!AP125)</f>
        <v>#DIV/0!</v>
      </c>
      <c r="AQ125" s="212" t="e">
        <f ca="1">IF(AQ$3="分類不明", INDEX(計算_基本取引表_調整前!$D$125:$DS$131, ROW(AQ125)-124, MATCH("分類不明", 分類_出力, 0)), AQ$133*計算_投入係数表!AQ125)</f>
        <v>#DIV/0!</v>
      </c>
      <c r="AR125" s="212" t="e">
        <f ca="1">IF(AR$3="分類不明", INDEX(計算_基本取引表_調整前!$D$125:$DS$131, ROW(AR125)-124, MATCH("分類不明", 分類_出力, 0)), AR$133*計算_投入係数表!AR125)</f>
        <v>#DIV/0!</v>
      </c>
      <c r="AS125" s="212" t="e">
        <f ca="1">IF(AS$3="分類不明", INDEX(計算_基本取引表_調整前!$D$125:$DS$131, ROW(AS125)-124, MATCH("分類不明", 分類_出力, 0)), AS$133*計算_投入係数表!AS125)</f>
        <v>#DIV/0!</v>
      </c>
      <c r="AT125" s="212" t="e">
        <f ca="1">IF(AT$3="分類不明", INDEX(計算_基本取引表_調整前!$D$125:$DS$131, ROW(AT125)-124, MATCH("分類不明", 分類_出力, 0)), AT$133*計算_投入係数表!AT125)</f>
        <v>#DIV/0!</v>
      </c>
      <c r="AU125" s="212" t="e">
        <f ca="1">IF(AU$3="分類不明", INDEX(計算_基本取引表_調整前!$D$125:$DS$131, ROW(AU125)-124, MATCH("分類不明", 分類_出力, 0)), AU$133*計算_投入係数表!AU125)</f>
        <v>#DIV/0!</v>
      </c>
      <c r="AV125" s="212" t="e">
        <f ca="1">IF(AV$3="分類不明", INDEX(計算_基本取引表_調整前!$D$125:$DS$131, ROW(AV125)-124, MATCH("分類不明", 分類_出力, 0)), AV$133*計算_投入係数表!AV125)</f>
        <v>#DIV/0!</v>
      </c>
      <c r="AW125" s="212" t="e">
        <f ca="1">IF(AW$3="分類不明", INDEX(計算_基本取引表_調整前!$D$125:$DS$131, ROW(AW125)-124, MATCH("分類不明", 分類_出力, 0)), AW$133*計算_投入係数表!AW125)</f>
        <v>#DIV/0!</v>
      </c>
      <c r="AX125" s="212" t="e">
        <f ca="1">IF(AX$3="分類不明", INDEX(計算_基本取引表_調整前!$D$125:$DS$131, ROW(AX125)-124, MATCH("分類不明", 分類_出力, 0)), AX$133*計算_投入係数表!AX125)</f>
        <v>#DIV/0!</v>
      </c>
      <c r="AY125" s="212" t="e">
        <f ca="1">IF(AY$3="分類不明", INDEX(計算_基本取引表_調整前!$D$125:$DS$131, ROW(AY125)-124, MATCH("分類不明", 分類_出力, 0)), AY$133*計算_投入係数表!AY125)</f>
        <v>#DIV/0!</v>
      </c>
      <c r="AZ125" s="212" t="e">
        <f ca="1">IF(AZ$3="分類不明", INDEX(計算_基本取引表_調整前!$D$125:$DS$131, ROW(AZ125)-124, MATCH("分類不明", 分類_出力, 0)), AZ$133*計算_投入係数表!AZ125)</f>
        <v>#DIV/0!</v>
      </c>
      <c r="BA125" s="212" t="e">
        <f ca="1">IF(BA$3="分類不明", INDEX(計算_基本取引表_調整前!$D$125:$DS$131, ROW(BA125)-124, MATCH("分類不明", 分類_出力, 0)), BA$133*計算_投入係数表!BA125)</f>
        <v>#DIV/0!</v>
      </c>
      <c r="BB125" s="212" t="e">
        <f ca="1">IF(BB$3="分類不明", INDEX(計算_基本取引表_調整前!$D$125:$DS$131, ROW(BB125)-124, MATCH("分類不明", 分類_出力, 0)), BB$133*計算_投入係数表!BB125)</f>
        <v>#DIV/0!</v>
      </c>
      <c r="BC125" s="212" t="e">
        <f ca="1">IF(BC$3="分類不明", INDEX(計算_基本取引表_調整前!$D$125:$DS$131, ROW(BC125)-124, MATCH("分類不明", 分類_出力, 0)), BC$133*計算_投入係数表!BC125)</f>
        <v>#DIV/0!</v>
      </c>
      <c r="BD125" s="212" t="e">
        <f ca="1">IF(BD$3="分類不明", INDEX(計算_基本取引表_調整前!$D$125:$DS$131, ROW(BD125)-124, MATCH("分類不明", 分類_出力, 0)), BD$133*計算_投入係数表!BD125)</f>
        <v>#DIV/0!</v>
      </c>
      <c r="BE125" s="212" t="e">
        <f ca="1">IF(BE$3="分類不明", INDEX(計算_基本取引表_調整前!$D$125:$DS$131, ROW(BE125)-124, MATCH("分類不明", 分類_出力, 0)), BE$133*計算_投入係数表!BE125)</f>
        <v>#DIV/0!</v>
      </c>
      <c r="BF125" s="212" t="e">
        <f ca="1">IF(BF$3="分類不明", INDEX(計算_基本取引表_調整前!$D$125:$DS$131, ROW(BF125)-124, MATCH("分類不明", 分類_出力, 0)), BF$133*計算_投入係数表!BF125)</f>
        <v>#DIV/0!</v>
      </c>
      <c r="BG125" s="212" t="e">
        <f ca="1">IF(BG$3="分類不明", INDEX(計算_基本取引表_調整前!$D$125:$DS$131, ROW(BG125)-124, MATCH("分類不明", 分類_出力, 0)), BG$133*計算_投入係数表!BG125)</f>
        <v>#DIV/0!</v>
      </c>
      <c r="BH125" s="212" t="e">
        <f ca="1">IF(BH$3="分類不明", INDEX(計算_基本取引表_調整前!$D$125:$DS$131, ROW(BH125)-124, MATCH("分類不明", 分類_出力, 0)), BH$133*計算_投入係数表!BH125)</f>
        <v>#DIV/0!</v>
      </c>
      <c r="BI125" s="212" t="e">
        <f ca="1">IF(BI$3="分類不明", INDEX(計算_基本取引表_調整前!$D$125:$DS$131, ROW(BI125)-124, MATCH("分類不明", 分類_出力, 0)), BI$133*計算_投入係数表!BI125)</f>
        <v>#DIV/0!</v>
      </c>
      <c r="BJ125" s="212" t="e">
        <f ca="1">IF(BJ$3="分類不明", INDEX(計算_基本取引表_調整前!$D$125:$DS$131, ROW(BJ125)-124, MATCH("分類不明", 分類_出力, 0)), BJ$133*計算_投入係数表!BJ125)</f>
        <v>#DIV/0!</v>
      </c>
      <c r="BK125" s="212" t="e">
        <f ca="1">IF(BK$3="分類不明", INDEX(計算_基本取引表_調整前!$D$125:$DS$131, ROW(BK125)-124, MATCH("分類不明", 分類_出力, 0)), BK$133*計算_投入係数表!BK125)</f>
        <v>#DIV/0!</v>
      </c>
      <c r="BL125" s="212" t="e">
        <f ca="1">IF(BL$3="分類不明", INDEX(計算_基本取引表_調整前!$D$125:$DS$131, ROW(BL125)-124, MATCH("分類不明", 分類_出力, 0)), BL$133*計算_投入係数表!BL125)</f>
        <v>#DIV/0!</v>
      </c>
      <c r="BM125" s="212" t="e">
        <f ca="1">IF(BM$3="分類不明", INDEX(計算_基本取引表_調整前!$D$125:$DS$131, ROW(BM125)-124, MATCH("分類不明", 分類_出力, 0)), BM$133*計算_投入係数表!BM125)</f>
        <v>#DIV/0!</v>
      </c>
      <c r="BN125" s="212" t="e">
        <f ca="1">IF(BN$3="分類不明", INDEX(計算_基本取引表_調整前!$D$125:$DS$131, ROW(BN125)-124, MATCH("分類不明", 分類_出力, 0)), BN$133*計算_投入係数表!BN125)</f>
        <v>#DIV/0!</v>
      </c>
      <c r="BO125" s="212" t="e">
        <f ca="1">IF(BO$3="分類不明", INDEX(計算_基本取引表_調整前!$D$125:$DS$131, ROW(BO125)-124, MATCH("分類不明", 分類_出力, 0)), BO$133*計算_投入係数表!BO125)</f>
        <v>#DIV/0!</v>
      </c>
      <c r="BP125" s="212" t="e">
        <f ca="1">IF(BP$3="分類不明", INDEX(計算_基本取引表_調整前!$D$125:$DS$131, ROW(BP125)-124, MATCH("分類不明", 分類_出力, 0)), BP$133*計算_投入係数表!BP125)</f>
        <v>#DIV/0!</v>
      </c>
      <c r="BQ125" s="212" t="e">
        <f ca="1">IF(BQ$3="分類不明", INDEX(計算_基本取引表_調整前!$D$125:$DS$131, ROW(BQ125)-124, MATCH("分類不明", 分類_出力, 0)), BQ$133*計算_投入係数表!BQ125)</f>
        <v>#DIV/0!</v>
      </c>
      <c r="BR125" s="212" t="e">
        <f ca="1">IF(BR$3="分類不明", INDEX(計算_基本取引表_調整前!$D$125:$DS$131, ROW(BR125)-124, MATCH("分類不明", 分類_出力, 0)), BR$133*計算_投入係数表!BR125)</f>
        <v>#DIV/0!</v>
      </c>
      <c r="BS125" s="212" t="e">
        <f ca="1">IF(BS$3="分類不明", INDEX(計算_基本取引表_調整前!$D$125:$DS$131, ROW(BS125)-124, MATCH("分類不明", 分類_出力, 0)), BS$133*計算_投入係数表!BS125)</f>
        <v>#DIV/0!</v>
      </c>
      <c r="BT125" s="212" t="e">
        <f ca="1">IF(BT$3="分類不明", INDEX(計算_基本取引表_調整前!$D$125:$DS$131, ROW(BT125)-124, MATCH("分類不明", 分類_出力, 0)), BT$133*計算_投入係数表!BT125)</f>
        <v>#DIV/0!</v>
      </c>
      <c r="BU125" s="212" t="e">
        <f ca="1">IF(BU$3="分類不明", INDEX(計算_基本取引表_調整前!$D$125:$DS$131, ROW(BU125)-124, MATCH("分類不明", 分類_出力, 0)), BU$133*計算_投入係数表!BU125)</f>
        <v>#DIV/0!</v>
      </c>
      <c r="BV125" s="212" t="e">
        <f ca="1">IF(BV$3="分類不明", INDEX(計算_基本取引表_調整前!$D$125:$DS$131, ROW(BV125)-124, MATCH("分類不明", 分類_出力, 0)), BV$133*計算_投入係数表!BV125)</f>
        <v>#DIV/0!</v>
      </c>
      <c r="BW125" s="212" t="e">
        <f ca="1">IF(BW$3="分類不明", INDEX(計算_基本取引表_調整前!$D$125:$DS$131, ROW(BW125)-124, MATCH("分類不明", 分類_出力, 0)), BW$133*計算_投入係数表!BW125)</f>
        <v>#DIV/0!</v>
      </c>
      <c r="BX125" s="212" t="e">
        <f ca="1">IF(BX$3="分類不明", INDEX(計算_基本取引表_調整前!$D$125:$DS$131, ROW(BX125)-124, MATCH("分類不明", 分類_出力, 0)), BX$133*計算_投入係数表!BX125)</f>
        <v>#DIV/0!</v>
      </c>
      <c r="BY125" s="212" t="e">
        <f ca="1">IF(BY$3="分類不明", INDEX(計算_基本取引表_調整前!$D$125:$DS$131, ROW(BY125)-124, MATCH("分類不明", 分類_出力, 0)), BY$133*計算_投入係数表!BY125)</f>
        <v>#DIV/0!</v>
      </c>
      <c r="BZ125" s="212" t="e">
        <f ca="1">IF(BZ$3="分類不明", INDEX(計算_基本取引表_調整前!$D$125:$DS$131, ROW(BZ125)-124, MATCH("分類不明", 分類_出力, 0)), BZ$133*計算_投入係数表!BZ125)</f>
        <v>#DIV/0!</v>
      </c>
      <c r="CA125" s="212" t="e">
        <f ca="1">IF(CA$3="分類不明", INDEX(計算_基本取引表_調整前!$D$125:$DS$131, ROW(CA125)-124, MATCH("分類不明", 分類_出力, 0)), CA$133*計算_投入係数表!CA125)</f>
        <v>#DIV/0!</v>
      </c>
      <c r="CB125" s="212" t="e">
        <f ca="1">IF(CB$3="分類不明", INDEX(計算_基本取引表_調整前!$D$125:$DS$131, ROW(CB125)-124, MATCH("分類不明", 分類_出力, 0)), CB$133*計算_投入係数表!CB125)</f>
        <v>#DIV/0!</v>
      </c>
      <c r="CC125" s="212" t="e">
        <f ca="1">IF(CC$3="分類不明", INDEX(計算_基本取引表_調整前!$D$125:$DS$131, ROW(CC125)-124, MATCH("分類不明", 分類_出力, 0)), CC$133*計算_投入係数表!CC125)</f>
        <v>#DIV/0!</v>
      </c>
      <c r="CD125" s="212" t="e">
        <f ca="1">IF(CD$3="分類不明", INDEX(計算_基本取引表_調整前!$D$125:$DS$131, ROW(CD125)-124, MATCH("分類不明", 分類_出力, 0)), CD$133*計算_投入係数表!CD125)</f>
        <v>#DIV/0!</v>
      </c>
      <c r="CE125" s="212" t="e">
        <f ca="1">IF(CE$3="分類不明", INDEX(計算_基本取引表_調整前!$D$125:$DS$131, ROW(CE125)-124, MATCH("分類不明", 分類_出力, 0)), CE$133*計算_投入係数表!CE125)</f>
        <v>#DIV/0!</v>
      </c>
      <c r="CF125" s="212" t="e">
        <f ca="1">IF(CF$3="分類不明", INDEX(計算_基本取引表_調整前!$D$125:$DS$131, ROW(CF125)-124, MATCH("分類不明", 分類_出力, 0)), CF$133*計算_投入係数表!CF125)</f>
        <v>#DIV/0!</v>
      </c>
      <c r="CG125" s="212" t="e">
        <f ca="1">IF(CG$3="分類不明", INDEX(計算_基本取引表_調整前!$D$125:$DS$131, ROW(CG125)-124, MATCH("分類不明", 分類_出力, 0)), CG$133*計算_投入係数表!CG125)</f>
        <v>#DIV/0!</v>
      </c>
      <c r="CH125" s="212" t="e">
        <f ca="1">IF(CH$3="分類不明", INDEX(計算_基本取引表_調整前!$D$125:$DS$131, ROW(CH125)-124, MATCH("分類不明", 分類_出力, 0)), CH$133*計算_投入係数表!CH125)</f>
        <v>#DIV/0!</v>
      </c>
      <c r="CI125" s="212" t="e">
        <f ca="1">IF(CI$3="分類不明", INDEX(計算_基本取引表_調整前!$D$125:$DS$131, ROW(CI125)-124, MATCH("分類不明", 分類_出力, 0)), CI$133*計算_投入係数表!CI125)</f>
        <v>#DIV/0!</v>
      </c>
      <c r="CJ125" s="212" t="e">
        <f ca="1">IF(CJ$3="分類不明", INDEX(計算_基本取引表_調整前!$D$125:$DS$131, ROW(CJ125)-124, MATCH("分類不明", 分類_出力, 0)), CJ$133*計算_投入係数表!CJ125)</f>
        <v>#DIV/0!</v>
      </c>
      <c r="CK125" s="212" t="e">
        <f ca="1">IF(CK$3="分類不明", INDEX(計算_基本取引表_調整前!$D$125:$DS$131, ROW(CK125)-124, MATCH("分類不明", 分類_出力, 0)), CK$133*計算_投入係数表!CK125)</f>
        <v>#DIV/0!</v>
      </c>
      <c r="CL125" s="212" t="e">
        <f ca="1">IF(CL$3="分類不明", INDEX(計算_基本取引表_調整前!$D$125:$DS$131, ROW(CL125)-124, MATCH("分類不明", 分類_出力, 0)), CL$133*計算_投入係数表!CL125)</f>
        <v>#DIV/0!</v>
      </c>
      <c r="CM125" s="212" t="e">
        <f ca="1">IF(CM$3="分類不明", INDEX(計算_基本取引表_調整前!$D$125:$DS$131, ROW(CM125)-124, MATCH("分類不明", 分類_出力, 0)), CM$133*計算_投入係数表!CM125)</f>
        <v>#DIV/0!</v>
      </c>
      <c r="CN125" s="212" t="e">
        <f ca="1">IF(CN$3="分類不明", INDEX(計算_基本取引表_調整前!$D$125:$DS$131, ROW(CN125)-124, MATCH("分類不明", 分類_出力, 0)), CN$133*計算_投入係数表!CN125)</f>
        <v>#DIV/0!</v>
      </c>
      <c r="CO125" s="212" t="e">
        <f ca="1">IF(CO$3="分類不明", INDEX(計算_基本取引表_調整前!$D$125:$DS$131, ROW(CO125)-124, MATCH("分類不明", 分類_出力, 0)), CO$133*計算_投入係数表!CO125)</f>
        <v>#DIV/0!</v>
      </c>
      <c r="CP125" s="212" t="e">
        <f ca="1">IF(CP$3="分類不明", INDEX(計算_基本取引表_調整前!$D$125:$DS$131, ROW(CP125)-124, MATCH("分類不明", 分類_出力, 0)), CP$133*計算_投入係数表!CP125)</f>
        <v>#DIV/0!</v>
      </c>
      <c r="CQ125" s="212" t="e">
        <f ca="1">IF(CQ$3="分類不明", INDEX(計算_基本取引表_調整前!$D$125:$DS$131, ROW(CQ125)-124, MATCH("分類不明", 分類_出力, 0)), CQ$133*計算_投入係数表!CQ125)</f>
        <v>#DIV/0!</v>
      </c>
      <c r="CR125" s="212" t="e">
        <f ca="1">IF(CR$3="分類不明", INDEX(計算_基本取引表_調整前!$D$125:$DS$131, ROW(CR125)-124, MATCH("分類不明", 分類_出力, 0)), CR$133*計算_投入係数表!CR125)</f>
        <v>#DIV/0!</v>
      </c>
      <c r="CS125" s="212" t="e">
        <f ca="1">IF(CS$3="分類不明", INDEX(計算_基本取引表_調整前!$D$125:$DS$131, ROW(CS125)-124, MATCH("分類不明", 分類_出力, 0)), CS$133*計算_投入係数表!CS125)</f>
        <v>#DIV/0!</v>
      </c>
      <c r="CT125" s="212" t="e">
        <f ca="1">IF(CT$3="分類不明", INDEX(計算_基本取引表_調整前!$D$125:$DS$131, ROW(CT125)-124, MATCH("分類不明", 分類_出力, 0)), CT$133*計算_投入係数表!CT125)</f>
        <v>#DIV/0!</v>
      </c>
      <c r="CU125" s="212" t="e">
        <f ca="1">IF(CU$3="分類不明", INDEX(計算_基本取引表_調整前!$D$125:$DS$131, ROW(CU125)-124, MATCH("分類不明", 分類_出力, 0)), CU$133*計算_投入係数表!CU125)</f>
        <v>#DIV/0!</v>
      </c>
      <c r="CV125" s="212" t="e">
        <f ca="1">IF(CV$3="分類不明", INDEX(計算_基本取引表_調整前!$D$125:$DS$131, ROW(CV125)-124, MATCH("分類不明", 分類_出力, 0)), CV$133*計算_投入係数表!CV125)</f>
        <v>#DIV/0!</v>
      </c>
      <c r="CW125" s="212" t="e">
        <f ca="1">IF(CW$3="分類不明", INDEX(計算_基本取引表_調整前!$D$125:$DS$131, ROW(CW125)-124, MATCH("分類不明", 分類_出力, 0)), CW$133*計算_投入係数表!CW125)</f>
        <v>#DIV/0!</v>
      </c>
      <c r="CX125" s="212" t="e">
        <f ca="1">IF(CX$3="分類不明", INDEX(計算_基本取引表_調整前!$D$125:$DS$131, ROW(CX125)-124, MATCH("分類不明", 分類_出力, 0)), CX$133*計算_投入係数表!CX125)</f>
        <v>#DIV/0!</v>
      </c>
      <c r="CY125" s="212" t="e">
        <f ca="1">IF(CY$3="分類不明", INDEX(計算_基本取引表_調整前!$D$125:$DS$131, ROW(CY125)-124, MATCH("分類不明", 分類_出力, 0)), CY$133*計算_投入係数表!CY125)</f>
        <v>#DIV/0!</v>
      </c>
      <c r="CZ125" s="212" t="e">
        <f ca="1">IF(CZ$3="分類不明", INDEX(計算_基本取引表_調整前!$D$125:$DS$131, ROW(CZ125)-124, MATCH("分類不明", 分類_出力, 0)), CZ$133*計算_投入係数表!CZ125)</f>
        <v>#DIV/0!</v>
      </c>
      <c r="DA125" s="212" t="e">
        <f ca="1">IF(DA$3="分類不明", INDEX(計算_基本取引表_調整前!$D$125:$DS$131, ROW(DA125)-124, MATCH("分類不明", 分類_出力, 0)), DA$133*計算_投入係数表!DA125)</f>
        <v>#DIV/0!</v>
      </c>
      <c r="DB125" s="212" t="e">
        <f ca="1">IF(DB$3="分類不明", INDEX(計算_基本取引表_調整前!$D$125:$DS$131, ROW(DB125)-124, MATCH("分類不明", 分類_出力, 0)), DB$133*計算_投入係数表!DB125)</f>
        <v>#DIV/0!</v>
      </c>
      <c r="DC125" s="212" t="e">
        <f ca="1">IF(DC$3="分類不明", INDEX(計算_基本取引表_調整前!$D$125:$DS$131, ROW(DC125)-124, MATCH("分類不明", 分類_出力, 0)), DC$133*計算_投入係数表!DC125)</f>
        <v>#DIV/0!</v>
      </c>
      <c r="DD125" s="212" t="e">
        <f ca="1">IF(DD$3="分類不明", INDEX(計算_基本取引表_調整前!$D$125:$DS$131, ROW(DD125)-124, MATCH("分類不明", 分類_出力, 0)), DD$133*計算_投入係数表!DD125)</f>
        <v>#DIV/0!</v>
      </c>
      <c r="DE125" s="212" t="e">
        <f ca="1">IF(DE$3="分類不明", INDEX(計算_基本取引表_調整前!$D$125:$DS$131, ROW(DE125)-124, MATCH("分類不明", 分類_出力, 0)), DE$133*計算_投入係数表!DE125)</f>
        <v>#DIV/0!</v>
      </c>
      <c r="DF125" s="212" t="e">
        <f ca="1">IF(DF$3="分類不明", INDEX(計算_基本取引表_調整前!$D$125:$DS$131, ROW(DF125)-124, MATCH("分類不明", 分類_出力, 0)), DF$133*計算_投入係数表!DF125)</f>
        <v>#DIV/0!</v>
      </c>
      <c r="DG125" s="212" t="e">
        <f ca="1">IF(DG$3="分類不明", INDEX(計算_基本取引表_調整前!$D$125:$DS$131, ROW(DG125)-124, MATCH("分類不明", 分類_出力, 0)), DG$133*計算_投入係数表!DG125)</f>
        <v>#DIV/0!</v>
      </c>
      <c r="DH125" s="212" t="e">
        <f ca="1">IF(DH$3="分類不明", INDEX(計算_基本取引表_調整前!$D$125:$DS$131, ROW(DH125)-124, MATCH("分類不明", 分類_出力, 0)), DH$133*計算_投入係数表!DH125)</f>
        <v>#DIV/0!</v>
      </c>
      <c r="DI125" s="212" t="e">
        <f ca="1">IF(DI$3="分類不明", INDEX(計算_基本取引表_調整前!$D$125:$DS$131, ROW(DI125)-124, MATCH("分類不明", 分類_出力, 0)), DI$133*計算_投入係数表!DI125)</f>
        <v>#DIV/0!</v>
      </c>
      <c r="DJ125" s="212" t="e">
        <f ca="1">IF(DJ$3="分類不明", INDEX(計算_基本取引表_調整前!$D$125:$DS$131, ROW(DJ125)-124, MATCH("分類不明", 分類_出力, 0)), DJ$133*計算_投入係数表!DJ125)</f>
        <v>#DIV/0!</v>
      </c>
      <c r="DK125" s="212" t="e">
        <f ca="1">IF(DK$3="分類不明", INDEX(計算_基本取引表_調整前!$D$125:$DS$131, ROW(DK125)-124, MATCH("分類不明", 分類_出力, 0)), DK$133*計算_投入係数表!DK125)</f>
        <v>#DIV/0!</v>
      </c>
      <c r="DL125" s="212" t="e">
        <f ca="1">IF(DL$3="分類不明", INDEX(計算_基本取引表_調整前!$D$125:$DS$131, ROW(DL125)-124, MATCH("分類不明", 分類_出力, 0)), DL$133*計算_投入係数表!DL125)</f>
        <v>#DIV/0!</v>
      </c>
      <c r="DM125" s="212" t="e">
        <f ca="1">IF(DM$3="分類不明", INDEX(計算_基本取引表_調整前!$D$125:$DS$131, ROW(DM125)-124, MATCH("分類不明", 分類_出力, 0)), DM$133*計算_投入係数表!DM125)</f>
        <v>#DIV/0!</v>
      </c>
      <c r="DN125" s="212" t="e">
        <f ca="1">IF(DN$3="分類不明", INDEX(計算_基本取引表_調整前!$D$125:$DS$131, ROW(DN125)-124, MATCH("分類不明", 分類_出力, 0)), DN$133*計算_投入係数表!DN125)</f>
        <v>#DIV/0!</v>
      </c>
      <c r="DO125" s="212" t="e">
        <f ca="1">IF(DO$3="分類不明", INDEX(計算_基本取引表_調整前!$D$125:$DS$131, ROW(DO125)-124, MATCH("分類不明", 分類_出力, 0)), DO$133*計算_投入係数表!DO125)</f>
        <v>#DIV/0!</v>
      </c>
      <c r="DP125" s="212" t="e">
        <f ca="1">IF(DP$3="分類不明", INDEX(計算_基本取引表_調整前!$D$125:$DS$131, ROW(DP125)-124, MATCH("分類不明", 分類_出力, 0)), DP$133*計算_投入係数表!DP125)</f>
        <v>#DIV/0!</v>
      </c>
      <c r="DQ125" s="212" t="e">
        <f ca="1">IF(DQ$3="分類不明", INDEX(計算_基本取引表_調整前!$D$125:$DS$131, ROW(DQ125)-124, MATCH("分類不明", 分類_出力, 0)), DQ$133*計算_投入係数表!DQ125)</f>
        <v>#DIV/0!</v>
      </c>
      <c r="DR125" s="212" t="e">
        <f ca="1">IF(DR$3="分類不明", INDEX(計算_基本取引表_調整前!$D$125:$DS$131, ROW(DR125)-124, MATCH("分類不明", 分類_出力, 0)), DR$133*計算_投入係数表!DR125)</f>
        <v>#DIV/0!</v>
      </c>
      <c r="DS125" s="212" t="e">
        <f ca="1">IF(DS$3="分類不明", INDEX(計算_基本取引表_調整前!$D$125:$DS$131, ROW(DS125)-124, MATCH("分類不明", 分類_出力, 0)), DS$133*計算_投入係数表!DS125)</f>
        <v>#DIV/0!</v>
      </c>
      <c r="DT125" s="213">
        <f t="shared" ref="DT125:DT131" ca="1" si="15">_xlfn.AGGREGATE(9, 6, $D125:$DC125)</f>
        <v>2764.7359538815695</v>
      </c>
      <c r="DU125" s="235"/>
      <c r="DV125" s="235"/>
      <c r="DW125" s="235"/>
      <c r="DX125" s="235"/>
      <c r="DY125" s="235"/>
      <c r="DZ125" s="235"/>
      <c r="EA125" s="235"/>
      <c r="EB125" s="235"/>
      <c r="EC125" s="235"/>
      <c r="ED125" s="235"/>
      <c r="EE125" s="235"/>
      <c r="EF125" s="235"/>
      <c r="EG125" s="235"/>
      <c r="EH125" s="235"/>
      <c r="EI125" s="235"/>
      <c r="EJ125" s="235"/>
      <c r="EK125" s="235"/>
    </row>
    <row r="126" spans="2:141" s="6" customFormat="1" ht="15.75" customHeight="1" x14ac:dyDescent="0.25">
      <c r="B126" s="21"/>
      <c r="C126" s="192" t="s">
        <v>221</v>
      </c>
      <c r="D126" s="211">
        <f ca="1">IF(D$3="分類不明", INDEX(計算_基本取引表_調整前!$D$125:$DS$131, ROW(D126)-124, MATCH("分類不明", 分類_出力, 0)), D$133*計算_投入係数表!D126)</f>
        <v>880.70178083971268</v>
      </c>
      <c r="E126" s="212">
        <f ca="1">IF(E$3="分類不明", INDEX(計算_基本取引表_調整前!$D$125:$DS$131, ROW(E126)-124, MATCH("分類不明", 分類_出力, 0)), E$133*計算_投入係数表!E126)</f>
        <v>237.2738867384858</v>
      </c>
      <c r="F126" s="212">
        <f ca="1">IF(F$3="分類不明", INDEX(計算_基本取引表_調整前!$D$125:$DS$131, ROW(F126)-124, MATCH("分類不明", 分類_出力, 0)), F$133*計算_投入係数表!F126)</f>
        <v>516.97590968128782</v>
      </c>
      <c r="G126" s="212">
        <f ca="1">IF(G$3="分類不明", INDEX(計算_基本取引表_調整前!$D$125:$DS$131, ROW(G126)-124, MATCH("分類不明", 分類_出力, 0)), G$133*計算_投入係数表!G126)</f>
        <v>176.46097105671765</v>
      </c>
      <c r="H126" s="212">
        <f ca="1">IF(H$3="分類不明", INDEX(計算_基本取引表_調整前!$D$125:$DS$131, ROW(H126)-124, MATCH("分類不明", 分類_出力, 0)), H$133*計算_投入係数表!H126)</f>
        <v>3211.9944023024668</v>
      </c>
      <c r="I126" s="212">
        <f ca="1">IF(I$3="分類不明", INDEX(計算_基本取引表_調整前!$D$125:$DS$131, ROW(I126)-124, MATCH("分類不明", 分類_出力, 0)), I$133*計算_投入係数表!I126)</f>
        <v>5271.8155607371264</v>
      </c>
      <c r="J126" s="212">
        <f ca="1">IF(J$3="分類不明", INDEX(計算_基本取引表_調整前!$D$125:$DS$131, ROW(J126)-124, MATCH("分類不明", 分類_出力, 0)), J$133*計算_投入係数表!J126)</f>
        <v>2693.5616164496391</v>
      </c>
      <c r="K126" s="212">
        <f ca="1">IF(K$3="分類不明", INDEX(計算_基本取引表_調整前!$D$125:$DS$131, ROW(K126)-124, MATCH("分類不明", 分類_出力, 0)), K$133*計算_投入係数表!K126)</f>
        <v>9650.1885205233812</v>
      </c>
      <c r="L126" s="212">
        <f ca="1">IF(L$3="分類不明", INDEX(計算_基本取引表_調整前!$D$125:$DS$131, ROW(L126)-124, MATCH("分類不明", 分類_出力, 0)), L$133*計算_投入係数表!L126)</f>
        <v>1851.584389516084</v>
      </c>
      <c r="M126" s="212">
        <f ca="1">IF(M$3="分類不明", INDEX(計算_基本取引表_調整前!$D$125:$DS$131, ROW(M126)-124, MATCH("分類不明", 分類_出力, 0)), M$133*計算_投入係数表!M126)</f>
        <v>3641.5755208287355</v>
      </c>
      <c r="N126" s="212">
        <f ca="1">IF(N$3="分類不明", INDEX(計算_基本取引表_調整前!$D$125:$DS$131, ROW(N126)-124, MATCH("分類不明", 分類_出力, 0)), N$133*計算_投入係数表!N126)</f>
        <v>9968.5512709386931</v>
      </c>
      <c r="O126" s="212">
        <f ca="1">IF(O$3="分類不明", INDEX(計算_基本取引表_調整前!$D$125:$DS$131, ROW(O126)-124, MATCH("分類不明", 分類_出力, 0)), O$133*計算_投入係数表!O126)</f>
        <v>19460.925689991596</v>
      </c>
      <c r="P126" s="212">
        <f>IF(P$3="分類不明", INDEX(計算_基本取引表_調整前!$D$125:$DS$131, ROW(P126)-124, MATCH("分類不明", 分類_出力, 0)), P$133*計算_投入係数表!P126)</f>
        <v>36.932059399732658</v>
      </c>
      <c r="Q126" s="212" t="e">
        <f ca="1">IF(Q$3="分類不明", INDEX(計算_基本取引表_調整前!$D$125:$DS$131, ROW(Q126)-124, MATCH("分類不明", 分類_出力, 0)), Q$133*計算_投入係数表!Q126)</f>
        <v>#DIV/0!</v>
      </c>
      <c r="R126" s="212" t="e">
        <f ca="1">IF(R$3="分類不明", INDEX(計算_基本取引表_調整前!$D$125:$DS$131, ROW(R126)-124, MATCH("分類不明", 分類_出力, 0)), R$133*計算_投入係数表!R126)</f>
        <v>#DIV/0!</v>
      </c>
      <c r="S126" s="212" t="e">
        <f ca="1">IF(S$3="分類不明", INDEX(計算_基本取引表_調整前!$D$125:$DS$131, ROW(S126)-124, MATCH("分類不明", 分類_出力, 0)), S$133*計算_投入係数表!S126)</f>
        <v>#DIV/0!</v>
      </c>
      <c r="T126" s="212" t="e">
        <f ca="1">IF(T$3="分類不明", INDEX(計算_基本取引表_調整前!$D$125:$DS$131, ROW(T126)-124, MATCH("分類不明", 分類_出力, 0)), T$133*計算_投入係数表!T126)</f>
        <v>#DIV/0!</v>
      </c>
      <c r="U126" s="212" t="e">
        <f ca="1">IF(U$3="分類不明", INDEX(計算_基本取引表_調整前!$D$125:$DS$131, ROW(U126)-124, MATCH("分類不明", 分類_出力, 0)), U$133*計算_投入係数表!U126)</f>
        <v>#DIV/0!</v>
      </c>
      <c r="V126" s="212" t="e">
        <f ca="1">IF(V$3="分類不明", INDEX(計算_基本取引表_調整前!$D$125:$DS$131, ROW(V126)-124, MATCH("分類不明", 分類_出力, 0)), V$133*計算_投入係数表!V126)</f>
        <v>#DIV/0!</v>
      </c>
      <c r="W126" s="212" t="e">
        <f ca="1">IF(W$3="分類不明", INDEX(計算_基本取引表_調整前!$D$125:$DS$131, ROW(W126)-124, MATCH("分類不明", 分類_出力, 0)), W$133*計算_投入係数表!W126)</f>
        <v>#DIV/0!</v>
      </c>
      <c r="X126" s="212" t="e">
        <f ca="1">IF(X$3="分類不明", INDEX(計算_基本取引表_調整前!$D$125:$DS$131, ROW(X126)-124, MATCH("分類不明", 分類_出力, 0)), X$133*計算_投入係数表!X126)</f>
        <v>#DIV/0!</v>
      </c>
      <c r="Y126" s="212" t="e">
        <f ca="1">IF(Y$3="分類不明", INDEX(計算_基本取引表_調整前!$D$125:$DS$131, ROW(Y126)-124, MATCH("分類不明", 分類_出力, 0)), Y$133*計算_投入係数表!Y126)</f>
        <v>#DIV/0!</v>
      </c>
      <c r="Z126" s="212" t="e">
        <f ca="1">IF(Z$3="分類不明", INDEX(計算_基本取引表_調整前!$D$125:$DS$131, ROW(Z126)-124, MATCH("分類不明", 分類_出力, 0)), Z$133*計算_投入係数表!Z126)</f>
        <v>#DIV/0!</v>
      </c>
      <c r="AA126" s="212" t="e">
        <f ca="1">IF(AA$3="分類不明", INDEX(計算_基本取引表_調整前!$D$125:$DS$131, ROW(AA126)-124, MATCH("分類不明", 分類_出力, 0)), AA$133*計算_投入係数表!AA126)</f>
        <v>#DIV/0!</v>
      </c>
      <c r="AB126" s="212" t="e">
        <f ca="1">IF(AB$3="分類不明", INDEX(計算_基本取引表_調整前!$D$125:$DS$131, ROW(AB126)-124, MATCH("分類不明", 分類_出力, 0)), AB$133*計算_投入係数表!AB126)</f>
        <v>#DIV/0!</v>
      </c>
      <c r="AC126" s="212" t="e">
        <f ca="1">IF(AC$3="分類不明", INDEX(計算_基本取引表_調整前!$D$125:$DS$131, ROW(AC126)-124, MATCH("分類不明", 分類_出力, 0)), AC$133*計算_投入係数表!AC126)</f>
        <v>#DIV/0!</v>
      </c>
      <c r="AD126" s="212" t="e">
        <f ca="1">IF(AD$3="分類不明", INDEX(計算_基本取引表_調整前!$D$125:$DS$131, ROW(AD126)-124, MATCH("分類不明", 分類_出力, 0)), AD$133*計算_投入係数表!AD126)</f>
        <v>#DIV/0!</v>
      </c>
      <c r="AE126" s="212" t="e">
        <f ca="1">IF(AE$3="分類不明", INDEX(計算_基本取引表_調整前!$D$125:$DS$131, ROW(AE126)-124, MATCH("分類不明", 分類_出力, 0)), AE$133*計算_投入係数表!AE126)</f>
        <v>#DIV/0!</v>
      </c>
      <c r="AF126" s="212" t="e">
        <f ca="1">IF(AF$3="分類不明", INDEX(計算_基本取引表_調整前!$D$125:$DS$131, ROW(AF126)-124, MATCH("分類不明", 分類_出力, 0)), AF$133*計算_投入係数表!AF126)</f>
        <v>#DIV/0!</v>
      </c>
      <c r="AG126" s="212" t="e">
        <f ca="1">IF(AG$3="分類不明", INDEX(計算_基本取引表_調整前!$D$125:$DS$131, ROW(AG126)-124, MATCH("分類不明", 分類_出力, 0)), AG$133*計算_投入係数表!AG126)</f>
        <v>#DIV/0!</v>
      </c>
      <c r="AH126" s="212" t="e">
        <f ca="1">IF(AH$3="分類不明", INDEX(計算_基本取引表_調整前!$D$125:$DS$131, ROW(AH126)-124, MATCH("分類不明", 分類_出力, 0)), AH$133*計算_投入係数表!AH126)</f>
        <v>#DIV/0!</v>
      </c>
      <c r="AI126" s="212" t="e">
        <f ca="1">IF(AI$3="分類不明", INDEX(計算_基本取引表_調整前!$D$125:$DS$131, ROW(AI126)-124, MATCH("分類不明", 分類_出力, 0)), AI$133*計算_投入係数表!AI126)</f>
        <v>#DIV/0!</v>
      </c>
      <c r="AJ126" s="212" t="e">
        <f ca="1">IF(AJ$3="分類不明", INDEX(計算_基本取引表_調整前!$D$125:$DS$131, ROW(AJ126)-124, MATCH("分類不明", 分類_出力, 0)), AJ$133*計算_投入係数表!AJ126)</f>
        <v>#DIV/0!</v>
      </c>
      <c r="AK126" s="212" t="e">
        <f ca="1">IF(AK$3="分類不明", INDEX(計算_基本取引表_調整前!$D$125:$DS$131, ROW(AK126)-124, MATCH("分類不明", 分類_出力, 0)), AK$133*計算_投入係数表!AK126)</f>
        <v>#DIV/0!</v>
      </c>
      <c r="AL126" s="212" t="e">
        <f ca="1">IF(AL$3="分類不明", INDEX(計算_基本取引表_調整前!$D$125:$DS$131, ROW(AL126)-124, MATCH("分類不明", 分類_出力, 0)), AL$133*計算_投入係数表!AL126)</f>
        <v>#DIV/0!</v>
      </c>
      <c r="AM126" s="212" t="e">
        <f ca="1">IF(AM$3="分類不明", INDEX(計算_基本取引表_調整前!$D$125:$DS$131, ROW(AM126)-124, MATCH("分類不明", 分類_出力, 0)), AM$133*計算_投入係数表!AM126)</f>
        <v>#DIV/0!</v>
      </c>
      <c r="AN126" s="212" t="e">
        <f ca="1">IF(AN$3="分類不明", INDEX(計算_基本取引表_調整前!$D$125:$DS$131, ROW(AN126)-124, MATCH("分類不明", 分類_出力, 0)), AN$133*計算_投入係数表!AN126)</f>
        <v>#DIV/0!</v>
      </c>
      <c r="AO126" s="212" t="e">
        <f ca="1">IF(AO$3="分類不明", INDEX(計算_基本取引表_調整前!$D$125:$DS$131, ROW(AO126)-124, MATCH("分類不明", 分類_出力, 0)), AO$133*計算_投入係数表!AO126)</f>
        <v>#DIV/0!</v>
      </c>
      <c r="AP126" s="212" t="e">
        <f ca="1">IF(AP$3="分類不明", INDEX(計算_基本取引表_調整前!$D$125:$DS$131, ROW(AP126)-124, MATCH("分類不明", 分類_出力, 0)), AP$133*計算_投入係数表!AP126)</f>
        <v>#DIV/0!</v>
      </c>
      <c r="AQ126" s="212" t="e">
        <f ca="1">IF(AQ$3="分類不明", INDEX(計算_基本取引表_調整前!$D$125:$DS$131, ROW(AQ126)-124, MATCH("分類不明", 分類_出力, 0)), AQ$133*計算_投入係数表!AQ126)</f>
        <v>#DIV/0!</v>
      </c>
      <c r="AR126" s="212" t="e">
        <f ca="1">IF(AR$3="分類不明", INDEX(計算_基本取引表_調整前!$D$125:$DS$131, ROW(AR126)-124, MATCH("分類不明", 分類_出力, 0)), AR$133*計算_投入係数表!AR126)</f>
        <v>#DIV/0!</v>
      </c>
      <c r="AS126" s="212" t="e">
        <f ca="1">IF(AS$3="分類不明", INDEX(計算_基本取引表_調整前!$D$125:$DS$131, ROW(AS126)-124, MATCH("分類不明", 分類_出力, 0)), AS$133*計算_投入係数表!AS126)</f>
        <v>#DIV/0!</v>
      </c>
      <c r="AT126" s="212" t="e">
        <f ca="1">IF(AT$3="分類不明", INDEX(計算_基本取引表_調整前!$D$125:$DS$131, ROW(AT126)-124, MATCH("分類不明", 分類_出力, 0)), AT$133*計算_投入係数表!AT126)</f>
        <v>#DIV/0!</v>
      </c>
      <c r="AU126" s="212" t="e">
        <f ca="1">IF(AU$3="分類不明", INDEX(計算_基本取引表_調整前!$D$125:$DS$131, ROW(AU126)-124, MATCH("分類不明", 分類_出力, 0)), AU$133*計算_投入係数表!AU126)</f>
        <v>#DIV/0!</v>
      </c>
      <c r="AV126" s="212" t="e">
        <f ca="1">IF(AV$3="分類不明", INDEX(計算_基本取引表_調整前!$D$125:$DS$131, ROW(AV126)-124, MATCH("分類不明", 分類_出力, 0)), AV$133*計算_投入係数表!AV126)</f>
        <v>#DIV/0!</v>
      </c>
      <c r="AW126" s="212" t="e">
        <f ca="1">IF(AW$3="分類不明", INDEX(計算_基本取引表_調整前!$D$125:$DS$131, ROW(AW126)-124, MATCH("分類不明", 分類_出力, 0)), AW$133*計算_投入係数表!AW126)</f>
        <v>#DIV/0!</v>
      </c>
      <c r="AX126" s="212" t="e">
        <f ca="1">IF(AX$3="分類不明", INDEX(計算_基本取引表_調整前!$D$125:$DS$131, ROW(AX126)-124, MATCH("分類不明", 分類_出力, 0)), AX$133*計算_投入係数表!AX126)</f>
        <v>#DIV/0!</v>
      </c>
      <c r="AY126" s="212" t="e">
        <f ca="1">IF(AY$3="分類不明", INDEX(計算_基本取引表_調整前!$D$125:$DS$131, ROW(AY126)-124, MATCH("分類不明", 分類_出力, 0)), AY$133*計算_投入係数表!AY126)</f>
        <v>#DIV/0!</v>
      </c>
      <c r="AZ126" s="212" t="e">
        <f ca="1">IF(AZ$3="分類不明", INDEX(計算_基本取引表_調整前!$D$125:$DS$131, ROW(AZ126)-124, MATCH("分類不明", 分類_出力, 0)), AZ$133*計算_投入係数表!AZ126)</f>
        <v>#DIV/0!</v>
      </c>
      <c r="BA126" s="212" t="e">
        <f ca="1">IF(BA$3="分類不明", INDEX(計算_基本取引表_調整前!$D$125:$DS$131, ROW(BA126)-124, MATCH("分類不明", 分類_出力, 0)), BA$133*計算_投入係数表!BA126)</f>
        <v>#DIV/0!</v>
      </c>
      <c r="BB126" s="212" t="e">
        <f ca="1">IF(BB$3="分類不明", INDEX(計算_基本取引表_調整前!$D$125:$DS$131, ROW(BB126)-124, MATCH("分類不明", 分類_出力, 0)), BB$133*計算_投入係数表!BB126)</f>
        <v>#DIV/0!</v>
      </c>
      <c r="BC126" s="212" t="e">
        <f ca="1">IF(BC$3="分類不明", INDEX(計算_基本取引表_調整前!$D$125:$DS$131, ROW(BC126)-124, MATCH("分類不明", 分類_出力, 0)), BC$133*計算_投入係数表!BC126)</f>
        <v>#DIV/0!</v>
      </c>
      <c r="BD126" s="212" t="e">
        <f ca="1">IF(BD$3="分類不明", INDEX(計算_基本取引表_調整前!$D$125:$DS$131, ROW(BD126)-124, MATCH("分類不明", 分類_出力, 0)), BD$133*計算_投入係数表!BD126)</f>
        <v>#DIV/0!</v>
      </c>
      <c r="BE126" s="212" t="e">
        <f ca="1">IF(BE$3="分類不明", INDEX(計算_基本取引表_調整前!$D$125:$DS$131, ROW(BE126)-124, MATCH("分類不明", 分類_出力, 0)), BE$133*計算_投入係数表!BE126)</f>
        <v>#DIV/0!</v>
      </c>
      <c r="BF126" s="212" t="e">
        <f ca="1">IF(BF$3="分類不明", INDEX(計算_基本取引表_調整前!$D$125:$DS$131, ROW(BF126)-124, MATCH("分類不明", 分類_出力, 0)), BF$133*計算_投入係数表!BF126)</f>
        <v>#DIV/0!</v>
      </c>
      <c r="BG126" s="212" t="e">
        <f ca="1">IF(BG$3="分類不明", INDEX(計算_基本取引表_調整前!$D$125:$DS$131, ROW(BG126)-124, MATCH("分類不明", 分類_出力, 0)), BG$133*計算_投入係数表!BG126)</f>
        <v>#DIV/0!</v>
      </c>
      <c r="BH126" s="212" t="e">
        <f ca="1">IF(BH$3="分類不明", INDEX(計算_基本取引表_調整前!$D$125:$DS$131, ROW(BH126)-124, MATCH("分類不明", 分類_出力, 0)), BH$133*計算_投入係数表!BH126)</f>
        <v>#DIV/0!</v>
      </c>
      <c r="BI126" s="212" t="e">
        <f ca="1">IF(BI$3="分類不明", INDEX(計算_基本取引表_調整前!$D$125:$DS$131, ROW(BI126)-124, MATCH("分類不明", 分類_出力, 0)), BI$133*計算_投入係数表!BI126)</f>
        <v>#DIV/0!</v>
      </c>
      <c r="BJ126" s="212" t="e">
        <f ca="1">IF(BJ$3="分類不明", INDEX(計算_基本取引表_調整前!$D$125:$DS$131, ROW(BJ126)-124, MATCH("分類不明", 分類_出力, 0)), BJ$133*計算_投入係数表!BJ126)</f>
        <v>#DIV/0!</v>
      </c>
      <c r="BK126" s="212" t="e">
        <f ca="1">IF(BK$3="分類不明", INDEX(計算_基本取引表_調整前!$D$125:$DS$131, ROW(BK126)-124, MATCH("分類不明", 分類_出力, 0)), BK$133*計算_投入係数表!BK126)</f>
        <v>#DIV/0!</v>
      </c>
      <c r="BL126" s="212" t="e">
        <f ca="1">IF(BL$3="分類不明", INDEX(計算_基本取引表_調整前!$D$125:$DS$131, ROW(BL126)-124, MATCH("分類不明", 分類_出力, 0)), BL$133*計算_投入係数表!BL126)</f>
        <v>#DIV/0!</v>
      </c>
      <c r="BM126" s="212" t="e">
        <f ca="1">IF(BM$3="分類不明", INDEX(計算_基本取引表_調整前!$D$125:$DS$131, ROW(BM126)-124, MATCH("分類不明", 分類_出力, 0)), BM$133*計算_投入係数表!BM126)</f>
        <v>#DIV/0!</v>
      </c>
      <c r="BN126" s="212" t="e">
        <f ca="1">IF(BN$3="分類不明", INDEX(計算_基本取引表_調整前!$D$125:$DS$131, ROW(BN126)-124, MATCH("分類不明", 分類_出力, 0)), BN$133*計算_投入係数表!BN126)</f>
        <v>#DIV/0!</v>
      </c>
      <c r="BO126" s="212" t="e">
        <f ca="1">IF(BO$3="分類不明", INDEX(計算_基本取引表_調整前!$D$125:$DS$131, ROW(BO126)-124, MATCH("分類不明", 分類_出力, 0)), BO$133*計算_投入係数表!BO126)</f>
        <v>#DIV/0!</v>
      </c>
      <c r="BP126" s="212" t="e">
        <f ca="1">IF(BP$3="分類不明", INDEX(計算_基本取引表_調整前!$D$125:$DS$131, ROW(BP126)-124, MATCH("分類不明", 分類_出力, 0)), BP$133*計算_投入係数表!BP126)</f>
        <v>#DIV/0!</v>
      </c>
      <c r="BQ126" s="212" t="e">
        <f ca="1">IF(BQ$3="分類不明", INDEX(計算_基本取引表_調整前!$D$125:$DS$131, ROW(BQ126)-124, MATCH("分類不明", 分類_出力, 0)), BQ$133*計算_投入係数表!BQ126)</f>
        <v>#DIV/0!</v>
      </c>
      <c r="BR126" s="212" t="e">
        <f ca="1">IF(BR$3="分類不明", INDEX(計算_基本取引表_調整前!$D$125:$DS$131, ROW(BR126)-124, MATCH("分類不明", 分類_出力, 0)), BR$133*計算_投入係数表!BR126)</f>
        <v>#DIV/0!</v>
      </c>
      <c r="BS126" s="212" t="e">
        <f ca="1">IF(BS$3="分類不明", INDEX(計算_基本取引表_調整前!$D$125:$DS$131, ROW(BS126)-124, MATCH("分類不明", 分類_出力, 0)), BS$133*計算_投入係数表!BS126)</f>
        <v>#DIV/0!</v>
      </c>
      <c r="BT126" s="212" t="e">
        <f ca="1">IF(BT$3="分類不明", INDEX(計算_基本取引表_調整前!$D$125:$DS$131, ROW(BT126)-124, MATCH("分類不明", 分類_出力, 0)), BT$133*計算_投入係数表!BT126)</f>
        <v>#DIV/0!</v>
      </c>
      <c r="BU126" s="212" t="e">
        <f ca="1">IF(BU$3="分類不明", INDEX(計算_基本取引表_調整前!$D$125:$DS$131, ROW(BU126)-124, MATCH("分類不明", 分類_出力, 0)), BU$133*計算_投入係数表!BU126)</f>
        <v>#DIV/0!</v>
      </c>
      <c r="BV126" s="212" t="e">
        <f ca="1">IF(BV$3="分類不明", INDEX(計算_基本取引表_調整前!$D$125:$DS$131, ROW(BV126)-124, MATCH("分類不明", 分類_出力, 0)), BV$133*計算_投入係数表!BV126)</f>
        <v>#DIV/0!</v>
      </c>
      <c r="BW126" s="212" t="e">
        <f ca="1">IF(BW$3="分類不明", INDEX(計算_基本取引表_調整前!$D$125:$DS$131, ROW(BW126)-124, MATCH("分類不明", 分類_出力, 0)), BW$133*計算_投入係数表!BW126)</f>
        <v>#DIV/0!</v>
      </c>
      <c r="BX126" s="212" t="e">
        <f ca="1">IF(BX$3="分類不明", INDEX(計算_基本取引表_調整前!$D$125:$DS$131, ROW(BX126)-124, MATCH("分類不明", 分類_出力, 0)), BX$133*計算_投入係数表!BX126)</f>
        <v>#DIV/0!</v>
      </c>
      <c r="BY126" s="212" t="e">
        <f ca="1">IF(BY$3="分類不明", INDEX(計算_基本取引表_調整前!$D$125:$DS$131, ROW(BY126)-124, MATCH("分類不明", 分類_出力, 0)), BY$133*計算_投入係数表!BY126)</f>
        <v>#DIV/0!</v>
      </c>
      <c r="BZ126" s="212" t="e">
        <f ca="1">IF(BZ$3="分類不明", INDEX(計算_基本取引表_調整前!$D$125:$DS$131, ROW(BZ126)-124, MATCH("分類不明", 分類_出力, 0)), BZ$133*計算_投入係数表!BZ126)</f>
        <v>#DIV/0!</v>
      </c>
      <c r="CA126" s="212" t="e">
        <f ca="1">IF(CA$3="分類不明", INDEX(計算_基本取引表_調整前!$D$125:$DS$131, ROW(CA126)-124, MATCH("分類不明", 分類_出力, 0)), CA$133*計算_投入係数表!CA126)</f>
        <v>#DIV/0!</v>
      </c>
      <c r="CB126" s="212" t="e">
        <f ca="1">IF(CB$3="分類不明", INDEX(計算_基本取引表_調整前!$D$125:$DS$131, ROW(CB126)-124, MATCH("分類不明", 分類_出力, 0)), CB$133*計算_投入係数表!CB126)</f>
        <v>#DIV/0!</v>
      </c>
      <c r="CC126" s="212" t="e">
        <f ca="1">IF(CC$3="分類不明", INDEX(計算_基本取引表_調整前!$D$125:$DS$131, ROW(CC126)-124, MATCH("分類不明", 分類_出力, 0)), CC$133*計算_投入係数表!CC126)</f>
        <v>#DIV/0!</v>
      </c>
      <c r="CD126" s="212" t="e">
        <f ca="1">IF(CD$3="分類不明", INDEX(計算_基本取引表_調整前!$D$125:$DS$131, ROW(CD126)-124, MATCH("分類不明", 分類_出力, 0)), CD$133*計算_投入係数表!CD126)</f>
        <v>#DIV/0!</v>
      </c>
      <c r="CE126" s="212" t="e">
        <f ca="1">IF(CE$3="分類不明", INDEX(計算_基本取引表_調整前!$D$125:$DS$131, ROW(CE126)-124, MATCH("分類不明", 分類_出力, 0)), CE$133*計算_投入係数表!CE126)</f>
        <v>#DIV/0!</v>
      </c>
      <c r="CF126" s="212" t="e">
        <f ca="1">IF(CF$3="分類不明", INDEX(計算_基本取引表_調整前!$D$125:$DS$131, ROW(CF126)-124, MATCH("分類不明", 分類_出力, 0)), CF$133*計算_投入係数表!CF126)</f>
        <v>#DIV/0!</v>
      </c>
      <c r="CG126" s="212" t="e">
        <f ca="1">IF(CG$3="分類不明", INDEX(計算_基本取引表_調整前!$D$125:$DS$131, ROW(CG126)-124, MATCH("分類不明", 分類_出力, 0)), CG$133*計算_投入係数表!CG126)</f>
        <v>#DIV/0!</v>
      </c>
      <c r="CH126" s="212" t="e">
        <f ca="1">IF(CH$3="分類不明", INDEX(計算_基本取引表_調整前!$D$125:$DS$131, ROW(CH126)-124, MATCH("分類不明", 分類_出力, 0)), CH$133*計算_投入係数表!CH126)</f>
        <v>#DIV/0!</v>
      </c>
      <c r="CI126" s="212" t="e">
        <f ca="1">IF(CI$3="分類不明", INDEX(計算_基本取引表_調整前!$D$125:$DS$131, ROW(CI126)-124, MATCH("分類不明", 分類_出力, 0)), CI$133*計算_投入係数表!CI126)</f>
        <v>#DIV/0!</v>
      </c>
      <c r="CJ126" s="212" t="e">
        <f ca="1">IF(CJ$3="分類不明", INDEX(計算_基本取引表_調整前!$D$125:$DS$131, ROW(CJ126)-124, MATCH("分類不明", 分類_出力, 0)), CJ$133*計算_投入係数表!CJ126)</f>
        <v>#DIV/0!</v>
      </c>
      <c r="CK126" s="212" t="e">
        <f ca="1">IF(CK$3="分類不明", INDEX(計算_基本取引表_調整前!$D$125:$DS$131, ROW(CK126)-124, MATCH("分類不明", 分類_出力, 0)), CK$133*計算_投入係数表!CK126)</f>
        <v>#DIV/0!</v>
      </c>
      <c r="CL126" s="212" t="e">
        <f ca="1">IF(CL$3="分類不明", INDEX(計算_基本取引表_調整前!$D$125:$DS$131, ROW(CL126)-124, MATCH("分類不明", 分類_出力, 0)), CL$133*計算_投入係数表!CL126)</f>
        <v>#DIV/0!</v>
      </c>
      <c r="CM126" s="212" t="e">
        <f ca="1">IF(CM$3="分類不明", INDEX(計算_基本取引表_調整前!$D$125:$DS$131, ROW(CM126)-124, MATCH("分類不明", 分類_出力, 0)), CM$133*計算_投入係数表!CM126)</f>
        <v>#DIV/0!</v>
      </c>
      <c r="CN126" s="212" t="e">
        <f ca="1">IF(CN$3="分類不明", INDEX(計算_基本取引表_調整前!$D$125:$DS$131, ROW(CN126)-124, MATCH("分類不明", 分類_出力, 0)), CN$133*計算_投入係数表!CN126)</f>
        <v>#DIV/0!</v>
      </c>
      <c r="CO126" s="212" t="e">
        <f ca="1">IF(CO$3="分類不明", INDEX(計算_基本取引表_調整前!$D$125:$DS$131, ROW(CO126)-124, MATCH("分類不明", 分類_出力, 0)), CO$133*計算_投入係数表!CO126)</f>
        <v>#DIV/0!</v>
      </c>
      <c r="CP126" s="212" t="e">
        <f ca="1">IF(CP$3="分類不明", INDEX(計算_基本取引表_調整前!$D$125:$DS$131, ROW(CP126)-124, MATCH("分類不明", 分類_出力, 0)), CP$133*計算_投入係数表!CP126)</f>
        <v>#DIV/0!</v>
      </c>
      <c r="CQ126" s="212" t="e">
        <f ca="1">IF(CQ$3="分類不明", INDEX(計算_基本取引表_調整前!$D$125:$DS$131, ROW(CQ126)-124, MATCH("分類不明", 分類_出力, 0)), CQ$133*計算_投入係数表!CQ126)</f>
        <v>#DIV/0!</v>
      </c>
      <c r="CR126" s="212" t="e">
        <f ca="1">IF(CR$3="分類不明", INDEX(計算_基本取引表_調整前!$D$125:$DS$131, ROW(CR126)-124, MATCH("分類不明", 分類_出力, 0)), CR$133*計算_投入係数表!CR126)</f>
        <v>#DIV/0!</v>
      </c>
      <c r="CS126" s="212" t="e">
        <f ca="1">IF(CS$3="分類不明", INDEX(計算_基本取引表_調整前!$D$125:$DS$131, ROW(CS126)-124, MATCH("分類不明", 分類_出力, 0)), CS$133*計算_投入係数表!CS126)</f>
        <v>#DIV/0!</v>
      </c>
      <c r="CT126" s="212" t="e">
        <f ca="1">IF(CT$3="分類不明", INDEX(計算_基本取引表_調整前!$D$125:$DS$131, ROW(CT126)-124, MATCH("分類不明", 分類_出力, 0)), CT$133*計算_投入係数表!CT126)</f>
        <v>#DIV/0!</v>
      </c>
      <c r="CU126" s="212" t="e">
        <f ca="1">IF(CU$3="分類不明", INDEX(計算_基本取引表_調整前!$D$125:$DS$131, ROW(CU126)-124, MATCH("分類不明", 分類_出力, 0)), CU$133*計算_投入係数表!CU126)</f>
        <v>#DIV/0!</v>
      </c>
      <c r="CV126" s="212" t="e">
        <f ca="1">IF(CV$3="分類不明", INDEX(計算_基本取引表_調整前!$D$125:$DS$131, ROW(CV126)-124, MATCH("分類不明", 分類_出力, 0)), CV$133*計算_投入係数表!CV126)</f>
        <v>#DIV/0!</v>
      </c>
      <c r="CW126" s="212" t="e">
        <f ca="1">IF(CW$3="分類不明", INDEX(計算_基本取引表_調整前!$D$125:$DS$131, ROW(CW126)-124, MATCH("分類不明", 分類_出力, 0)), CW$133*計算_投入係数表!CW126)</f>
        <v>#DIV/0!</v>
      </c>
      <c r="CX126" s="212" t="e">
        <f ca="1">IF(CX$3="分類不明", INDEX(計算_基本取引表_調整前!$D$125:$DS$131, ROW(CX126)-124, MATCH("分類不明", 分類_出力, 0)), CX$133*計算_投入係数表!CX126)</f>
        <v>#DIV/0!</v>
      </c>
      <c r="CY126" s="212" t="e">
        <f ca="1">IF(CY$3="分類不明", INDEX(計算_基本取引表_調整前!$D$125:$DS$131, ROW(CY126)-124, MATCH("分類不明", 分類_出力, 0)), CY$133*計算_投入係数表!CY126)</f>
        <v>#DIV/0!</v>
      </c>
      <c r="CZ126" s="212" t="e">
        <f ca="1">IF(CZ$3="分類不明", INDEX(計算_基本取引表_調整前!$D$125:$DS$131, ROW(CZ126)-124, MATCH("分類不明", 分類_出力, 0)), CZ$133*計算_投入係数表!CZ126)</f>
        <v>#DIV/0!</v>
      </c>
      <c r="DA126" s="212" t="e">
        <f ca="1">IF(DA$3="分類不明", INDEX(計算_基本取引表_調整前!$D$125:$DS$131, ROW(DA126)-124, MATCH("分類不明", 分類_出力, 0)), DA$133*計算_投入係数表!DA126)</f>
        <v>#DIV/0!</v>
      </c>
      <c r="DB126" s="212" t="e">
        <f ca="1">IF(DB$3="分類不明", INDEX(計算_基本取引表_調整前!$D$125:$DS$131, ROW(DB126)-124, MATCH("分類不明", 分類_出力, 0)), DB$133*計算_投入係数表!DB126)</f>
        <v>#DIV/0!</v>
      </c>
      <c r="DC126" s="212" t="e">
        <f ca="1">IF(DC$3="分類不明", INDEX(計算_基本取引表_調整前!$D$125:$DS$131, ROW(DC126)-124, MATCH("分類不明", 分類_出力, 0)), DC$133*計算_投入係数表!DC126)</f>
        <v>#DIV/0!</v>
      </c>
      <c r="DD126" s="212" t="e">
        <f ca="1">IF(DD$3="分類不明", INDEX(計算_基本取引表_調整前!$D$125:$DS$131, ROW(DD126)-124, MATCH("分類不明", 分類_出力, 0)), DD$133*計算_投入係数表!DD126)</f>
        <v>#DIV/0!</v>
      </c>
      <c r="DE126" s="212" t="e">
        <f ca="1">IF(DE$3="分類不明", INDEX(計算_基本取引表_調整前!$D$125:$DS$131, ROW(DE126)-124, MATCH("分類不明", 分類_出力, 0)), DE$133*計算_投入係数表!DE126)</f>
        <v>#DIV/0!</v>
      </c>
      <c r="DF126" s="212" t="e">
        <f ca="1">IF(DF$3="分類不明", INDEX(計算_基本取引表_調整前!$D$125:$DS$131, ROW(DF126)-124, MATCH("分類不明", 分類_出力, 0)), DF$133*計算_投入係数表!DF126)</f>
        <v>#DIV/0!</v>
      </c>
      <c r="DG126" s="212" t="e">
        <f ca="1">IF(DG$3="分類不明", INDEX(計算_基本取引表_調整前!$D$125:$DS$131, ROW(DG126)-124, MATCH("分類不明", 分類_出力, 0)), DG$133*計算_投入係数表!DG126)</f>
        <v>#DIV/0!</v>
      </c>
      <c r="DH126" s="212" t="e">
        <f ca="1">IF(DH$3="分類不明", INDEX(計算_基本取引表_調整前!$D$125:$DS$131, ROW(DH126)-124, MATCH("分類不明", 分類_出力, 0)), DH$133*計算_投入係数表!DH126)</f>
        <v>#DIV/0!</v>
      </c>
      <c r="DI126" s="212" t="e">
        <f ca="1">IF(DI$3="分類不明", INDEX(計算_基本取引表_調整前!$D$125:$DS$131, ROW(DI126)-124, MATCH("分類不明", 分類_出力, 0)), DI$133*計算_投入係数表!DI126)</f>
        <v>#DIV/0!</v>
      </c>
      <c r="DJ126" s="212" t="e">
        <f ca="1">IF(DJ$3="分類不明", INDEX(計算_基本取引表_調整前!$D$125:$DS$131, ROW(DJ126)-124, MATCH("分類不明", 分類_出力, 0)), DJ$133*計算_投入係数表!DJ126)</f>
        <v>#DIV/0!</v>
      </c>
      <c r="DK126" s="212" t="e">
        <f ca="1">IF(DK$3="分類不明", INDEX(計算_基本取引表_調整前!$D$125:$DS$131, ROW(DK126)-124, MATCH("分類不明", 分類_出力, 0)), DK$133*計算_投入係数表!DK126)</f>
        <v>#DIV/0!</v>
      </c>
      <c r="DL126" s="212" t="e">
        <f ca="1">IF(DL$3="分類不明", INDEX(計算_基本取引表_調整前!$D$125:$DS$131, ROW(DL126)-124, MATCH("分類不明", 分類_出力, 0)), DL$133*計算_投入係数表!DL126)</f>
        <v>#DIV/0!</v>
      </c>
      <c r="DM126" s="212" t="e">
        <f ca="1">IF(DM$3="分類不明", INDEX(計算_基本取引表_調整前!$D$125:$DS$131, ROW(DM126)-124, MATCH("分類不明", 分類_出力, 0)), DM$133*計算_投入係数表!DM126)</f>
        <v>#DIV/0!</v>
      </c>
      <c r="DN126" s="212" t="e">
        <f ca="1">IF(DN$3="分類不明", INDEX(計算_基本取引表_調整前!$D$125:$DS$131, ROW(DN126)-124, MATCH("分類不明", 分類_出力, 0)), DN$133*計算_投入係数表!DN126)</f>
        <v>#DIV/0!</v>
      </c>
      <c r="DO126" s="212" t="e">
        <f ca="1">IF(DO$3="分類不明", INDEX(計算_基本取引表_調整前!$D$125:$DS$131, ROW(DO126)-124, MATCH("分類不明", 分類_出力, 0)), DO$133*計算_投入係数表!DO126)</f>
        <v>#DIV/0!</v>
      </c>
      <c r="DP126" s="212" t="e">
        <f ca="1">IF(DP$3="分類不明", INDEX(計算_基本取引表_調整前!$D$125:$DS$131, ROW(DP126)-124, MATCH("分類不明", 分類_出力, 0)), DP$133*計算_投入係数表!DP126)</f>
        <v>#DIV/0!</v>
      </c>
      <c r="DQ126" s="212" t="e">
        <f ca="1">IF(DQ$3="分類不明", INDEX(計算_基本取引表_調整前!$D$125:$DS$131, ROW(DQ126)-124, MATCH("分類不明", 分類_出力, 0)), DQ$133*計算_投入係数表!DQ126)</f>
        <v>#DIV/0!</v>
      </c>
      <c r="DR126" s="212" t="e">
        <f ca="1">IF(DR$3="分類不明", INDEX(計算_基本取引表_調整前!$D$125:$DS$131, ROW(DR126)-124, MATCH("分類不明", 分類_出力, 0)), DR$133*計算_投入係数表!DR126)</f>
        <v>#DIV/0!</v>
      </c>
      <c r="DS126" s="212" t="e">
        <f ca="1">IF(DS$3="分類不明", INDEX(計算_基本取引表_調整前!$D$125:$DS$131, ROW(DS126)-124, MATCH("分類不明", 分類_出力, 0)), DS$133*計算_投入係数表!DS126)</f>
        <v>#DIV/0!</v>
      </c>
      <c r="DT126" s="213">
        <f t="shared" ca="1" si="15"/>
        <v>57598.541579003657</v>
      </c>
      <c r="DU126" s="235"/>
      <c r="DV126" s="236"/>
      <c r="DW126" s="236"/>
      <c r="DX126" s="236"/>
      <c r="DY126" s="236"/>
      <c r="DZ126" s="236"/>
      <c r="EA126" s="235"/>
      <c r="EB126" s="235"/>
      <c r="EC126" s="235"/>
      <c r="ED126" s="235"/>
      <c r="EE126" s="235"/>
      <c r="EF126" s="235"/>
      <c r="EG126" s="235"/>
      <c r="EH126" s="235"/>
      <c r="EI126" s="235"/>
      <c r="EJ126" s="235"/>
      <c r="EK126" s="235"/>
    </row>
    <row r="127" spans="2:141" s="6" customFormat="1" ht="15.75" customHeight="1" x14ac:dyDescent="0.25">
      <c r="B127" s="21"/>
      <c r="C127" s="192" t="s">
        <v>222</v>
      </c>
      <c r="D127" s="211">
        <f ca="1">IF(D$3="分類不明", INDEX(計算_基本取引表_調整前!$D$125:$DS$131, ROW(D127)-124, MATCH("分類不明", 分類_出力, 0)), D$133*計算_投入係数表!D127)</f>
        <v>3105.3959277056233</v>
      </c>
      <c r="E127" s="212">
        <f ca="1">IF(E$3="分類不明", INDEX(計算_基本取引表_調整前!$D$125:$DS$131, ROW(E127)-124, MATCH("分類不明", 分類_出力, 0)), E$133*計算_投入係数表!E127)</f>
        <v>386.31594044819673</v>
      </c>
      <c r="F127" s="212">
        <f ca="1">IF(F$3="分類不明", INDEX(計算_基本取引表_調整前!$D$125:$DS$131, ROW(F127)-124, MATCH("分類不明", 分類_出力, 0)), F$133*計算_投入係数表!F127)</f>
        <v>309.12740798193965</v>
      </c>
      <c r="G127" s="212">
        <f ca="1">IF(G$3="分類不明", INDEX(計算_基本取引表_調整前!$D$125:$DS$131, ROW(G127)-124, MATCH("分類不明", 分類_出力, 0)), G$133*計算_投入係数表!G127)</f>
        <v>92.093302395366266</v>
      </c>
      <c r="H127" s="212">
        <f ca="1">IF(H$3="分類不明", INDEX(計算_基本取引表_調整前!$D$125:$DS$131, ROW(H127)-124, MATCH("分類不明", 分類_出力, 0)), H$133*計算_投入係数表!H127)</f>
        <v>1315.1397769820865</v>
      </c>
      <c r="I127" s="212">
        <f ca="1">IF(I$3="分類不明", INDEX(計算_基本取引表_調整前!$D$125:$DS$131, ROW(I127)-124, MATCH("分類不明", 分類_出力, 0)), I$133*計算_投入係数表!I127)</f>
        <v>366.57382851406271</v>
      </c>
      <c r="J127" s="212">
        <f ca="1">IF(J$3="分類不明", INDEX(計算_基本取引表_調整前!$D$125:$DS$131, ROW(J127)-124, MATCH("分類不明", 分類_出力, 0)), J$133*計算_投入係数表!J127)</f>
        <v>-260.57589991138389</v>
      </c>
      <c r="K127" s="212">
        <f ca="1">IF(K$3="分類不明", INDEX(計算_基本取引表_調整前!$D$125:$DS$131, ROW(K127)-124, MATCH("分類不明", 分類_出力, 0)), K$133*計算_投入係数表!K127)</f>
        <v>3639.6533239062796</v>
      </c>
      <c r="L127" s="212">
        <f ca="1">IF(L$3="分類不明", INDEX(計算_基本取引表_調整前!$D$125:$DS$131, ROW(L127)-124, MATCH("分類不明", 分類_出力, 0)), L$133*計算_投入係数表!L127)</f>
        <v>5588.3578546923845</v>
      </c>
      <c r="M127" s="212">
        <f ca="1">IF(M$3="分類不明", INDEX(計算_基本取引表_調整前!$D$125:$DS$131, ROW(M127)-124, MATCH("分類不明", 分類_出力, 0)), M$133*計算_投入係数表!M127)</f>
        <v>1425.9660926974213</v>
      </c>
      <c r="N127" s="212">
        <f ca="1">IF(N$3="分類不明", INDEX(計算_基本取引表_調整前!$D$125:$DS$131, ROW(N127)-124, MATCH("分類不明", 分類_出力, 0)), N$133*計算_投入係数表!N127)</f>
        <v>0</v>
      </c>
      <c r="O127" s="212">
        <f ca="1">IF(O$3="分類不明", INDEX(計算_基本取引表_調整前!$D$125:$DS$131, ROW(O127)-124, MATCH("分類不明", 分類_出力, 0)), O$133*計算_投入係数表!O127)</f>
        <v>2958.56137870261</v>
      </c>
      <c r="P127" s="212">
        <f>IF(P$3="分類不明", INDEX(計算_基本取引表_調整前!$D$125:$DS$131, ROW(P127)-124, MATCH("分類不明", 分類_出力, 0)), P$133*計算_投入係数表!P127)</f>
        <v>399.23062771468454</v>
      </c>
      <c r="Q127" s="212" t="e">
        <f ca="1">IF(Q$3="分類不明", INDEX(計算_基本取引表_調整前!$D$125:$DS$131, ROW(Q127)-124, MATCH("分類不明", 分類_出力, 0)), Q$133*計算_投入係数表!Q127)</f>
        <v>#DIV/0!</v>
      </c>
      <c r="R127" s="212" t="e">
        <f ca="1">IF(R$3="分類不明", INDEX(計算_基本取引表_調整前!$D$125:$DS$131, ROW(R127)-124, MATCH("分類不明", 分類_出力, 0)), R$133*計算_投入係数表!R127)</f>
        <v>#DIV/0!</v>
      </c>
      <c r="S127" s="212" t="e">
        <f ca="1">IF(S$3="分類不明", INDEX(計算_基本取引表_調整前!$D$125:$DS$131, ROW(S127)-124, MATCH("分類不明", 分類_出力, 0)), S$133*計算_投入係数表!S127)</f>
        <v>#DIV/0!</v>
      </c>
      <c r="T127" s="212" t="e">
        <f ca="1">IF(T$3="分類不明", INDEX(計算_基本取引表_調整前!$D$125:$DS$131, ROW(T127)-124, MATCH("分類不明", 分類_出力, 0)), T$133*計算_投入係数表!T127)</f>
        <v>#DIV/0!</v>
      </c>
      <c r="U127" s="212" t="e">
        <f ca="1">IF(U$3="分類不明", INDEX(計算_基本取引表_調整前!$D$125:$DS$131, ROW(U127)-124, MATCH("分類不明", 分類_出力, 0)), U$133*計算_投入係数表!U127)</f>
        <v>#DIV/0!</v>
      </c>
      <c r="V127" s="212" t="e">
        <f ca="1">IF(V$3="分類不明", INDEX(計算_基本取引表_調整前!$D$125:$DS$131, ROW(V127)-124, MATCH("分類不明", 分類_出力, 0)), V$133*計算_投入係数表!V127)</f>
        <v>#DIV/0!</v>
      </c>
      <c r="W127" s="212" t="e">
        <f ca="1">IF(W$3="分類不明", INDEX(計算_基本取引表_調整前!$D$125:$DS$131, ROW(W127)-124, MATCH("分類不明", 分類_出力, 0)), W$133*計算_投入係数表!W127)</f>
        <v>#DIV/0!</v>
      </c>
      <c r="X127" s="212" t="e">
        <f ca="1">IF(X$3="分類不明", INDEX(計算_基本取引表_調整前!$D$125:$DS$131, ROW(X127)-124, MATCH("分類不明", 分類_出力, 0)), X$133*計算_投入係数表!X127)</f>
        <v>#DIV/0!</v>
      </c>
      <c r="Y127" s="212" t="e">
        <f ca="1">IF(Y$3="分類不明", INDEX(計算_基本取引表_調整前!$D$125:$DS$131, ROW(Y127)-124, MATCH("分類不明", 分類_出力, 0)), Y$133*計算_投入係数表!Y127)</f>
        <v>#DIV/0!</v>
      </c>
      <c r="Z127" s="212" t="e">
        <f ca="1">IF(Z$3="分類不明", INDEX(計算_基本取引表_調整前!$D$125:$DS$131, ROW(Z127)-124, MATCH("分類不明", 分類_出力, 0)), Z$133*計算_投入係数表!Z127)</f>
        <v>#DIV/0!</v>
      </c>
      <c r="AA127" s="212" t="e">
        <f ca="1">IF(AA$3="分類不明", INDEX(計算_基本取引表_調整前!$D$125:$DS$131, ROW(AA127)-124, MATCH("分類不明", 分類_出力, 0)), AA$133*計算_投入係数表!AA127)</f>
        <v>#DIV/0!</v>
      </c>
      <c r="AB127" s="212" t="e">
        <f ca="1">IF(AB$3="分類不明", INDEX(計算_基本取引表_調整前!$D$125:$DS$131, ROW(AB127)-124, MATCH("分類不明", 分類_出力, 0)), AB$133*計算_投入係数表!AB127)</f>
        <v>#DIV/0!</v>
      </c>
      <c r="AC127" s="212" t="e">
        <f ca="1">IF(AC$3="分類不明", INDEX(計算_基本取引表_調整前!$D$125:$DS$131, ROW(AC127)-124, MATCH("分類不明", 分類_出力, 0)), AC$133*計算_投入係数表!AC127)</f>
        <v>#DIV/0!</v>
      </c>
      <c r="AD127" s="212" t="e">
        <f ca="1">IF(AD$3="分類不明", INDEX(計算_基本取引表_調整前!$D$125:$DS$131, ROW(AD127)-124, MATCH("分類不明", 分類_出力, 0)), AD$133*計算_投入係数表!AD127)</f>
        <v>#DIV/0!</v>
      </c>
      <c r="AE127" s="212" t="e">
        <f ca="1">IF(AE$3="分類不明", INDEX(計算_基本取引表_調整前!$D$125:$DS$131, ROW(AE127)-124, MATCH("分類不明", 分類_出力, 0)), AE$133*計算_投入係数表!AE127)</f>
        <v>#DIV/0!</v>
      </c>
      <c r="AF127" s="212" t="e">
        <f ca="1">IF(AF$3="分類不明", INDEX(計算_基本取引表_調整前!$D$125:$DS$131, ROW(AF127)-124, MATCH("分類不明", 分類_出力, 0)), AF$133*計算_投入係数表!AF127)</f>
        <v>#DIV/0!</v>
      </c>
      <c r="AG127" s="212" t="e">
        <f ca="1">IF(AG$3="分類不明", INDEX(計算_基本取引表_調整前!$D$125:$DS$131, ROW(AG127)-124, MATCH("分類不明", 分類_出力, 0)), AG$133*計算_投入係数表!AG127)</f>
        <v>#DIV/0!</v>
      </c>
      <c r="AH127" s="212" t="e">
        <f ca="1">IF(AH$3="分類不明", INDEX(計算_基本取引表_調整前!$D$125:$DS$131, ROW(AH127)-124, MATCH("分類不明", 分類_出力, 0)), AH$133*計算_投入係数表!AH127)</f>
        <v>#DIV/0!</v>
      </c>
      <c r="AI127" s="212" t="e">
        <f ca="1">IF(AI$3="分類不明", INDEX(計算_基本取引表_調整前!$D$125:$DS$131, ROW(AI127)-124, MATCH("分類不明", 分類_出力, 0)), AI$133*計算_投入係数表!AI127)</f>
        <v>#DIV/0!</v>
      </c>
      <c r="AJ127" s="212" t="e">
        <f ca="1">IF(AJ$3="分類不明", INDEX(計算_基本取引表_調整前!$D$125:$DS$131, ROW(AJ127)-124, MATCH("分類不明", 分類_出力, 0)), AJ$133*計算_投入係数表!AJ127)</f>
        <v>#DIV/0!</v>
      </c>
      <c r="AK127" s="212" t="e">
        <f ca="1">IF(AK$3="分類不明", INDEX(計算_基本取引表_調整前!$D$125:$DS$131, ROW(AK127)-124, MATCH("分類不明", 分類_出力, 0)), AK$133*計算_投入係数表!AK127)</f>
        <v>#DIV/0!</v>
      </c>
      <c r="AL127" s="212" t="e">
        <f ca="1">IF(AL$3="分類不明", INDEX(計算_基本取引表_調整前!$D$125:$DS$131, ROW(AL127)-124, MATCH("分類不明", 分類_出力, 0)), AL$133*計算_投入係数表!AL127)</f>
        <v>#DIV/0!</v>
      </c>
      <c r="AM127" s="212" t="e">
        <f ca="1">IF(AM$3="分類不明", INDEX(計算_基本取引表_調整前!$D$125:$DS$131, ROW(AM127)-124, MATCH("分類不明", 分類_出力, 0)), AM$133*計算_投入係数表!AM127)</f>
        <v>#DIV/0!</v>
      </c>
      <c r="AN127" s="212" t="e">
        <f ca="1">IF(AN$3="分類不明", INDEX(計算_基本取引表_調整前!$D$125:$DS$131, ROW(AN127)-124, MATCH("分類不明", 分類_出力, 0)), AN$133*計算_投入係数表!AN127)</f>
        <v>#DIV/0!</v>
      </c>
      <c r="AO127" s="212" t="e">
        <f ca="1">IF(AO$3="分類不明", INDEX(計算_基本取引表_調整前!$D$125:$DS$131, ROW(AO127)-124, MATCH("分類不明", 分類_出力, 0)), AO$133*計算_投入係数表!AO127)</f>
        <v>#DIV/0!</v>
      </c>
      <c r="AP127" s="212" t="e">
        <f ca="1">IF(AP$3="分類不明", INDEX(計算_基本取引表_調整前!$D$125:$DS$131, ROW(AP127)-124, MATCH("分類不明", 分類_出力, 0)), AP$133*計算_投入係数表!AP127)</f>
        <v>#DIV/0!</v>
      </c>
      <c r="AQ127" s="212" t="e">
        <f ca="1">IF(AQ$3="分類不明", INDEX(計算_基本取引表_調整前!$D$125:$DS$131, ROW(AQ127)-124, MATCH("分類不明", 分類_出力, 0)), AQ$133*計算_投入係数表!AQ127)</f>
        <v>#DIV/0!</v>
      </c>
      <c r="AR127" s="212" t="e">
        <f ca="1">IF(AR$3="分類不明", INDEX(計算_基本取引表_調整前!$D$125:$DS$131, ROW(AR127)-124, MATCH("分類不明", 分類_出力, 0)), AR$133*計算_投入係数表!AR127)</f>
        <v>#DIV/0!</v>
      </c>
      <c r="AS127" s="212" t="e">
        <f ca="1">IF(AS$3="分類不明", INDEX(計算_基本取引表_調整前!$D$125:$DS$131, ROW(AS127)-124, MATCH("分類不明", 分類_出力, 0)), AS$133*計算_投入係数表!AS127)</f>
        <v>#DIV/0!</v>
      </c>
      <c r="AT127" s="212" t="e">
        <f ca="1">IF(AT$3="分類不明", INDEX(計算_基本取引表_調整前!$D$125:$DS$131, ROW(AT127)-124, MATCH("分類不明", 分類_出力, 0)), AT$133*計算_投入係数表!AT127)</f>
        <v>#DIV/0!</v>
      </c>
      <c r="AU127" s="212" t="e">
        <f ca="1">IF(AU$3="分類不明", INDEX(計算_基本取引表_調整前!$D$125:$DS$131, ROW(AU127)-124, MATCH("分類不明", 分類_出力, 0)), AU$133*計算_投入係数表!AU127)</f>
        <v>#DIV/0!</v>
      </c>
      <c r="AV127" s="212" t="e">
        <f ca="1">IF(AV$3="分類不明", INDEX(計算_基本取引表_調整前!$D$125:$DS$131, ROW(AV127)-124, MATCH("分類不明", 分類_出力, 0)), AV$133*計算_投入係数表!AV127)</f>
        <v>#DIV/0!</v>
      </c>
      <c r="AW127" s="212" t="e">
        <f ca="1">IF(AW$3="分類不明", INDEX(計算_基本取引表_調整前!$D$125:$DS$131, ROW(AW127)-124, MATCH("分類不明", 分類_出力, 0)), AW$133*計算_投入係数表!AW127)</f>
        <v>#DIV/0!</v>
      </c>
      <c r="AX127" s="212" t="e">
        <f ca="1">IF(AX$3="分類不明", INDEX(計算_基本取引表_調整前!$D$125:$DS$131, ROW(AX127)-124, MATCH("分類不明", 分類_出力, 0)), AX$133*計算_投入係数表!AX127)</f>
        <v>#DIV/0!</v>
      </c>
      <c r="AY127" s="212" t="e">
        <f ca="1">IF(AY$3="分類不明", INDEX(計算_基本取引表_調整前!$D$125:$DS$131, ROW(AY127)-124, MATCH("分類不明", 分類_出力, 0)), AY$133*計算_投入係数表!AY127)</f>
        <v>#DIV/0!</v>
      </c>
      <c r="AZ127" s="212" t="e">
        <f ca="1">IF(AZ$3="分類不明", INDEX(計算_基本取引表_調整前!$D$125:$DS$131, ROW(AZ127)-124, MATCH("分類不明", 分類_出力, 0)), AZ$133*計算_投入係数表!AZ127)</f>
        <v>#DIV/0!</v>
      </c>
      <c r="BA127" s="212" t="e">
        <f ca="1">IF(BA$3="分類不明", INDEX(計算_基本取引表_調整前!$D$125:$DS$131, ROW(BA127)-124, MATCH("分類不明", 分類_出力, 0)), BA$133*計算_投入係数表!BA127)</f>
        <v>#DIV/0!</v>
      </c>
      <c r="BB127" s="212" t="e">
        <f ca="1">IF(BB$3="分類不明", INDEX(計算_基本取引表_調整前!$D$125:$DS$131, ROW(BB127)-124, MATCH("分類不明", 分類_出力, 0)), BB$133*計算_投入係数表!BB127)</f>
        <v>#DIV/0!</v>
      </c>
      <c r="BC127" s="212" t="e">
        <f ca="1">IF(BC$3="分類不明", INDEX(計算_基本取引表_調整前!$D$125:$DS$131, ROW(BC127)-124, MATCH("分類不明", 分類_出力, 0)), BC$133*計算_投入係数表!BC127)</f>
        <v>#DIV/0!</v>
      </c>
      <c r="BD127" s="212" t="e">
        <f ca="1">IF(BD$3="分類不明", INDEX(計算_基本取引表_調整前!$D$125:$DS$131, ROW(BD127)-124, MATCH("分類不明", 分類_出力, 0)), BD$133*計算_投入係数表!BD127)</f>
        <v>#DIV/0!</v>
      </c>
      <c r="BE127" s="212" t="e">
        <f ca="1">IF(BE$3="分類不明", INDEX(計算_基本取引表_調整前!$D$125:$DS$131, ROW(BE127)-124, MATCH("分類不明", 分類_出力, 0)), BE$133*計算_投入係数表!BE127)</f>
        <v>#DIV/0!</v>
      </c>
      <c r="BF127" s="212" t="e">
        <f ca="1">IF(BF$3="分類不明", INDEX(計算_基本取引表_調整前!$D$125:$DS$131, ROW(BF127)-124, MATCH("分類不明", 分類_出力, 0)), BF$133*計算_投入係数表!BF127)</f>
        <v>#DIV/0!</v>
      </c>
      <c r="BG127" s="212" t="e">
        <f ca="1">IF(BG$3="分類不明", INDEX(計算_基本取引表_調整前!$D$125:$DS$131, ROW(BG127)-124, MATCH("分類不明", 分類_出力, 0)), BG$133*計算_投入係数表!BG127)</f>
        <v>#DIV/0!</v>
      </c>
      <c r="BH127" s="212" t="e">
        <f ca="1">IF(BH$3="分類不明", INDEX(計算_基本取引表_調整前!$D$125:$DS$131, ROW(BH127)-124, MATCH("分類不明", 分類_出力, 0)), BH$133*計算_投入係数表!BH127)</f>
        <v>#DIV/0!</v>
      </c>
      <c r="BI127" s="212" t="e">
        <f ca="1">IF(BI$3="分類不明", INDEX(計算_基本取引表_調整前!$D$125:$DS$131, ROW(BI127)-124, MATCH("分類不明", 分類_出力, 0)), BI$133*計算_投入係数表!BI127)</f>
        <v>#DIV/0!</v>
      </c>
      <c r="BJ127" s="212" t="e">
        <f ca="1">IF(BJ$3="分類不明", INDEX(計算_基本取引表_調整前!$D$125:$DS$131, ROW(BJ127)-124, MATCH("分類不明", 分類_出力, 0)), BJ$133*計算_投入係数表!BJ127)</f>
        <v>#DIV/0!</v>
      </c>
      <c r="BK127" s="212" t="e">
        <f ca="1">IF(BK$3="分類不明", INDEX(計算_基本取引表_調整前!$D$125:$DS$131, ROW(BK127)-124, MATCH("分類不明", 分類_出力, 0)), BK$133*計算_投入係数表!BK127)</f>
        <v>#DIV/0!</v>
      </c>
      <c r="BL127" s="212" t="e">
        <f ca="1">IF(BL$3="分類不明", INDEX(計算_基本取引表_調整前!$D$125:$DS$131, ROW(BL127)-124, MATCH("分類不明", 分類_出力, 0)), BL$133*計算_投入係数表!BL127)</f>
        <v>#DIV/0!</v>
      </c>
      <c r="BM127" s="212" t="e">
        <f ca="1">IF(BM$3="分類不明", INDEX(計算_基本取引表_調整前!$D$125:$DS$131, ROW(BM127)-124, MATCH("分類不明", 分類_出力, 0)), BM$133*計算_投入係数表!BM127)</f>
        <v>#DIV/0!</v>
      </c>
      <c r="BN127" s="212" t="e">
        <f ca="1">IF(BN$3="分類不明", INDEX(計算_基本取引表_調整前!$D$125:$DS$131, ROW(BN127)-124, MATCH("分類不明", 分類_出力, 0)), BN$133*計算_投入係数表!BN127)</f>
        <v>#DIV/0!</v>
      </c>
      <c r="BO127" s="212" t="e">
        <f ca="1">IF(BO$3="分類不明", INDEX(計算_基本取引表_調整前!$D$125:$DS$131, ROW(BO127)-124, MATCH("分類不明", 分類_出力, 0)), BO$133*計算_投入係数表!BO127)</f>
        <v>#DIV/0!</v>
      </c>
      <c r="BP127" s="212" t="e">
        <f ca="1">IF(BP$3="分類不明", INDEX(計算_基本取引表_調整前!$D$125:$DS$131, ROW(BP127)-124, MATCH("分類不明", 分類_出力, 0)), BP$133*計算_投入係数表!BP127)</f>
        <v>#DIV/0!</v>
      </c>
      <c r="BQ127" s="212" t="e">
        <f ca="1">IF(BQ$3="分類不明", INDEX(計算_基本取引表_調整前!$D$125:$DS$131, ROW(BQ127)-124, MATCH("分類不明", 分類_出力, 0)), BQ$133*計算_投入係数表!BQ127)</f>
        <v>#DIV/0!</v>
      </c>
      <c r="BR127" s="212" t="e">
        <f ca="1">IF(BR$3="分類不明", INDEX(計算_基本取引表_調整前!$D$125:$DS$131, ROW(BR127)-124, MATCH("分類不明", 分類_出力, 0)), BR$133*計算_投入係数表!BR127)</f>
        <v>#DIV/0!</v>
      </c>
      <c r="BS127" s="212" t="e">
        <f ca="1">IF(BS$3="分類不明", INDEX(計算_基本取引表_調整前!$D$125:$DS$131, ROW(BS127)-124, MATCH("分類不明", 分類_出力, 0)), BS$133*計算_投入係数表!BS127)</f>
        <v>#DIV/0!</v>
      </c>
      <c r="BT127" s="212" t="e">
        <f ca="1">IF(BT$3="分類不明", INDEX(計算_基本取引表_調整前!$D$125:$DS$131, ROW(BT127)-124, MATCH("分類不明", 分類_出力, 0)), BT$133*計算_投入係数表!BT127)</f>
        <v>#DIV/0!</v>
      </c>
      <c r="BU127" s="212" t="e">
        <f ca="1">IF(BU$3="分類不明", INDEX(計算_基本取引表_調整前!$D$125:$DS$131, ROW(BU127)-124, MATCH("分類不明", 分類_出力, 0)), BU$133*計算_投入係数表!BU127)</f>
        <v>#DIV/0!</v>
      </c>
      <c r="BV127" s="212" t="e">
        <f ca="1">IF(BV$3="分類不明", INDEX(計算_基本取引表_調整前!$D$125:$DS$131, ROW(BV127)-124, MATCH("分類不明", 分類_出力, 0)), BV$133*計算_投入係数表!BV127)</f>
        <v>#DIV/0!</v>
      </c>
      <c r="BW127" s="212" t="e">
        <f ca="1">IF(BW$3="分類不明", INDEX(計算_基本取引表_調整前!$D$125:$DS$131, ROW(BW127)-124, MATCH("分類不明", 分類_出力, 0)), BW$133*計算_投入係数表!BW127)</f>
        <v>#DIV/0!</v>
      </c>
      <c r="BX127" s="212" t="e">
        <f ca="1">IF(BX$3="分類不明", INDEX(計算_基本取引表_調整前!$D$125:$DS$131, ROW(BX127)-124, MATCH("分類不明", 分類_出力, 0)), BX$133*計算_投入係数表!BX127)</f>
        <v>#DIV/0!</v>
      </c>
      <c r="BY127" s="212" t="e">
        <f ca="1">IF(BY$3="分類不明", INDEX(計算_基本取引表_調整前!$D$125:$DS$131, ROW(BY127)-124, MATCH("分類不明", 分類_出力, 0)), BY$133*計算_投入係数表!BY127)</f>
        <v>#DIV/0!</v>
      </c>
      <c r="BZ127" s="212" t="e">
        <f ca="1">IF(BZ$3="分類不明", INDEX(計算_基本取引表_調整前!$D$125:$DS$131, ROW(BZ127)-124, MATCH("分類不明", 分類_出力, 0)), BZ$133*計算_投入係数表!BZ127)</f>
        <v>#DIV/0!</v>
      </c>
      <c r="CA127" s="212" t="e">
        <f ca="1">IF(CA$3="分類不明", INDEX(計算_基本取引表_調整前!$D$125:$DS$131, ROW(CA127)-124, MATCH("分類不明", 分類_出力, 0)), CA$133*計算_投入係数表!CA127)</f>
        <v>#DIV/0!</v>
      </c>
      <c r="CB127" s="212" t="e">
        <f ca="1">IF(CB$3="分類不明", INDEX(計算_基本取引表_調整前!$D$125:$DS$131, ROW(CB127)-124, MATCH("分類不明", 分類_出力, 0)), CB$133*計算_投入係数表!CB127)</f>
        <v>#DIV/0!</v>
      </c>
      <c r="CC127" s="212" t="e">
        <f ca="1">IF(CC$3="分類不明", INDEX(計算_基本取引表_調整前!$D$125:$DS$131, ROW(CC127)-124, MATCH("分類不明", 分類_出力, 0)), CC$133*計算_投入係数表!CC127)</f>
        <v>#DIV/0!</v>
      </c>
      <c r="CD127" s="212" t="e">
        <f ca="1">IF(CD$3="分類不明", INDEX(計算_基本取引表_調整前!$D$125:$DS$131, ROW(CD127)-124, MATCH("分類不明", 分類_出力, 0)), CD$133*計算_投入係数表!CD127)</f>
        <v>#DIV/0!</v>
      </c>
      <c r="CE127" s="212" t="e">
        <f ca="1">IF(CE$3="分類不明", INDEX(計算_基本取引表_調整前!$D$125:$DS$131, ROW(CE127)-124, MATCH("分類不明", 分類_出力, 0)), CE$133*計算_投入係数表!CE127)</f>
        <v>#DIV/0!</v>
      </c>
      <c r="CF127" s="212" t="e">
        <f ca="1">IF(CF$3="分類不明", INDEX(計算_基本取引表_調整前!$D$125:$DS$131, ROW(CF127)-124, MATCH("分類不明", 分類_出力, 0)), CF$133*計算_投入係数表!CF127)</f>
        <v>#DIV/0!</v>
      </c>
      <c r="CG127" s="212" t="e">
        <f ca="1">IF(CG$3="分類不明", INDEX(計算_基本取引表_調整前!$D$125:$DS$131, ROW(CG127)-124, MATCH("分類不明", 分類_出力, 0)), CG$133*計算_投入係数表!CG127)</f>
        <v>#DIV/0!</v>
      </c>
      <c r="CH127" s="212" t="e">
        <f ca="1">IF(CH$3="分類不明", INDEX(計算_基本取引表_調整前!$D$125:$DS$131, ROW(CH127)-124, MATCH("分類不明", 分類_出力, 0)), CH$133*計算_投入係数表!CH127)</f>
        <v>#DIV/0!</v>
      </c>
      <c r="CI127" s="212" t="e">
        <f ca="1">IF(CI$3="分類不明", INDEX(計算_基本取引表_調整前!$D$125:$DS$131, ROW(CI127)-124, MATCH("分類不明", 分類_出力, 0)), CI$133*計算_投入係数表!CI127)</f>
        <v>#DIV/0!</v>
      </c>
      <c r="CJ127" s="212" t="e">
        <f ca="1">IF(CJ$3="分類不明", INDEX(計算_基本取引表_調整前!$D$125:$DS$131, ROW(CJ127)-124, MATCH("分類不明", 分類_出力, 0)), CJ$133*計算_投入係数表!CJ127)</f>
        <v>#DIV/0!</v>
      </c>
      <c r="CK127" s="212" t="e">
        <f ca="1">IF(CK$3="分類不明", INDEX(計算_基本取引表_調整前!$D$125:$DS$131, ROW(CK127)-124, MATCH("分類不明", 分類_出力, 0)), CK$133*計算_投入係数表!CK127)</f>
        <v>#DIV/0!</v>
      </c>
      <c r="CL127" s="212" t="e">
        <f ca="1">IF(CL$3="分類不明", INDEX(計算_基本取引表_調整前!$D$125:$DS$131, ROW(CL127)-124, MATCH("分類不明", 分類_出力, 0)), CL$133*計算_投入係数表!CL127)</f>
        <v>#DIV/0!</v>
      </c>
      <c r="CM127" s="212" t="e">
        <f ca="1">IF(CM$3="分類不明", INDEX(計算_基本取引表_調整前!$D$125:$DS$131, ROW(CM127)-124, MATCH("分類不明", 分類_出力, 0)), CM$133*計算_投入係数表!CM127)</f>
        <v>#DIV/0!</v>
      </c>
      <c r="CN127" s="212" t="e">
        <f ca="1">IF(CN$3="分類不明", INDEX(計算_基本取引表_調整前!$D$125:$DS$131, ROW(CN127)-124, MATCH("分類不明", 分類_出力, 0)), CN$133*計算_投入係数表!CN127)</f>
        <v>#DIV/0!</v>
      </c>
      <c r="CO127" s="212" t="e">
        <f ca="1">IF(CO$3="分類不明", INDEX(計算_基本取引表_調整前!$D$125:$DS$131, ROW(CO127)-124, MATCH("分類不明", 分類_出力, 0)), CO$133*計算_投入係数表!CO127)</f>
        <v>#DIV/0!</v>
      </c>
      <c r="CP127" s="212" t="e">
        <f ca="1">IF(CP$3="分類不明", INDEX(計算_基本取引表_調整前!$D$125:$DS$131, ROW(CP127)-124, MATCH("分類不明", 分類_出力, 0)), CP$133*計算_投入係数表!CP127)</f>
        <v>#DIV/0!</v>
      </c>
      <c r="CQ127" s="212" t="e">
        <f ca="1">IF(CQ$3="分類不明", INDEX(計算_基本取引表_調整前!$D$125:$DS$131, ROW(CQ127)-124, MATCH("分類不明", 分類_出力, 0)), CQ$133*計算_投入係数表!CQ127)</f>
        <v>#DIV/0!</v>
      </c>
      <c r="CR127" s="212" t="e">
        <f ca="1">IF(CR$3="分類不明", INDEX(計算_基本取引表_調整前!$D$125:$DS$131, ROW(CR127)-124, MATCH("分類不明", 分類_出力, 0)), CR$133*計算_投入係数表!CR127)</f>
        <v>#DIV/0!</v>
      </c>
      <c r="CS127" s="212" t="e">
        <f ca="1">IF(CS$3="分類不明", INDEX(計算_基本取引表_調整前!$D$125:$DS$131, ROW(CS127)-124, MATCH("分類不明", 分類_出力, 0)), CS$133*計算_投入係数表!CS127)</f>
        <v>#DIV/0!</v>
      </c>
      <c r="CT127" s="212" t="e">
        <f ca="1">IF(CT$3="分類不明", INDEX(計算_基本取引表_調整前!$D$125:$DS$131, ROW(CT127)-124, MATCH("分類不明", 分類_出力, 0)), CT$133*計算_投入係数表!CT127)</f>
        <v>#DIV/0!</v>
      </c>
      <c r="CU127" s="212" t="e">
        <f ca="1">IF(CU$3="分類不明", INDEX(計算_基本取引表_調整前!$D$125:$DS$131, ROW(CU127)-124, MATCH("分類不明", 分類_出力, 0)), CU$133*計算_投入係数表!CU127)</f>
        <v>#DIV/0!</v>
      </c>
      <c r="CV127" s="212" t="e">
        <f ca="1">IF(CV$3="分類不明", INDEX(計算_基本取引表_調整前!$D$125:$DS$131, ROW(CV127)-124, MATCH("分類不明", 分類_出力, 0)), CV$133*計算_投入係数表!CV127)</f>
        <v>#DIV/0!</v>
      </c>
      <c r="CW127" s="212" t="e">
        <f ca="1">IF(CW$3="分類不明", INDEX(計算_基本取引表_調整前!$D$125:$DS$131, ROW(CW127)-124, MATCH("分類不明", 分類_出力, 0)), CW$133*計算_投入係数表!CW127)</f>
        <v>#DIV/0!</v>
      </c>
      <c r="CX127" s="212" t="e">
        <f ca="1">IF(CX$3="分類不明", INDEX(計算_基本取引表_調整前!$D$125:$DS$131, ROW(CX127)-124, MATCH("分類不明", 分類_出力, 0)), CX$133*計算_投入係数表!CX127)</f>
        <v>#DIV/0!</v>
      </c>
      <c r="CY127" s="212" t="e">
        <f ca="1">IF(CY$3="分類不明", INDEX(計算_基本取引表_調整前!$D$125:$DS$131, ROW(CY127)-124, MATCH("分類不明", 分類_出力, 0)), CY$133*計算_投入係数表!CY127)</f>
        <v>#DIV/0!</v>
      </c>
      <c r="CZ127" s="212" t="e">
        <f ca="1">IF(CZ$3="分類不明", INDEX(計算_基本取引表_調整前!$D$125:$DS$131, ROW(CZ127)-124, MATCH("分類不明", 分類_出力, 0)), CZ$133*計算_投入係数表!CZ127)</f>
        <v>#DIV/0!</v>
      </c>
      <c r="DA127" s="212" t="e">
        <f ca="1">IF(DA$3="分類不明", INDEX(計算_基本取引表_調整前!$D$125:$DS$131, ROW(DA127)-124, MATCH("分類不明", 分類_出力, 0)), DA$133*計算_投入係数表!DA127)</f>
        <v>#DIV/0!</v>
      </c>
      <c r="DB127" s="212" t="e">
        <f ca="1">IF(DB$3="分類不明", INDEX(計算_基本取引表_調整前!$D$125:$DS$131, ROW(DB127)-124, MATCH("分類不明", 分類_出力, 0)), DB$133*計算_投入係数表!DB127)</f>
        <v>#DIV/0!</v>
      </c>
      <c r="DC127" s="212" t="e">
        <f ca="1">IF(DC$3="分類不明", INDEX(計算_基本取引表_調整前!$D$125:$DS$131, ROW(DC127)-124, MATCH("分類不明", 分類_出力, 0)), DC$133*計算_投入係数表!DC127)</f>
        <v>#DIV/0!</v>
      </c>
      <c r="DD127" s="212" t="e">
        <f ca="1">IF(DD$3="分類不明", INDEX(計算_基本取引表_調整前!$D$125:$DS$131, ROW(DD127)-124, MATCH("分類不明", 分類_出力, 0)), DD$133*計算_投入係数表!DD127)</f>
        <v>#DIV/0!</v>
      </c>
      <c r="DE127" s="212" t="e">
        <f ca="1">IF(DE$3="分類不明", INDEX(計算_基本取引表_調整前!$D$125:$DS$131, ROW(DE127)-124, MATCH("分類不明", 分類_出力, 0)), DE$133*計算_投入係数表!DE127)</f>
        <v>#DIV/0!</v>
      </c>
      <c r="DF127" s="212" t="e">
        <f ca="1">IF(DF$3="分類不明", INDEX(計算_基本取引表_調整前!$D$125:$DS$131, ROW(DF127)-124, MATCH("分類不明", 分類_出力, 0)), DF$133*計算_投入係数表!DF127)</f>
        <v>#DIV/0!</v>
      </c>
      <c r="DG127" s="212" t="e">
        <f ca="1">IF(DG$3="分類不明", INDEX(計算_基本取引表_調整前!$D$125:$DS$131, ROW(DG127)-124, MATCH("分類不明", 分類_出力, 0)), DG$133*計算_投入係数表!DG127)</f>
        <v>#DIV/0!</v>
      </c>
      <c r="DH127" s="212" t="e">
        <f ca="1">IF(DH$3="分類不明", INDEX(計算_基本取引表_調整前!$D$125:$DS$131, ROW(DH127)-124, MATCH("分類不明", 分類_出力, 0)), DH$133*計算_投入係数表!DH127)</f>
        <v>#DIV/0!</v>
      </c>
      <c r="DI127" s="212" t="e">
        <f ca="1">IF(DI$3="分類不明", INDEX(計算_基本取引表_調整前!$D$125:$DS$131, ROW(DI127)-124, MATCH("分類不明", 分類_出力, 0)), DI$133*計算_投入係数表!DI127)</f>
        <v>#DIV/0!</v>
      </c>
      <c r="DJ127" s="212" t="e">
        <f ca="1">IF(DJ$3="分類不明", INDEX(計算_基本取引表_調整前!$D$125:$DS$131, ROW(DJ127)-124, MATCH("分類不明", 分類_出力, 0)), DJ$133*計算_投入係数表!DJ127)</f>
        <v>#DIV/0!</v>
      </c>
      <c r="DK127" s="212" t="e">
        <f ca="1">IF(DK$3="分類不明", INDEX(計算_基本取引表_調整前!$D$125:$DS$131, ROW(DK127)-124, MATCH("分類不明", 分類_出力, 0)), DK$133*計算_投入係数表!DK127)</f>
        <v>#DIV/0!</v>
      </c>
      <c r="DL127" s="212" t="e">
        <f ca="1">IF(DL$3="分類不明", INDEX(計算_基本取引表_調整前!$D$125:$DS$131, ROW(DL127)-124, MATCH("分類不明", 分類_出力, 0)), DL$133*計算_投入係数表!DL127)</f>
        <v>#DIV/0!</v>
      </c>
      <c r="DM127" s="212" t="e">
        <f ca="1">IF(DM$3="分類不明", INDEX(計算_基本取引表_調整前!$D$125:$DS$131, ROW(DM127)-124, MATCH("分類不明", 分類_出力, 0)), DM$133*計算_投入係数表!DM127)</f>
        <v>#DIV/0!</v>
      </c>
      <c r="DN127" s="212" t="e">
        <f ca="1">IF(DN$3="分類不明", INDEX(計算_基本取引表_調整前!$D$125:$DS$131, ROW(DN127)-124, MATCH("分類不明", 分類_出力, 0)), DN$133*計算_投入係数表!DN127)</f>
        <v>#DIV/0!</v>
      </c>
      <c r="DO127" s="212" t="e">
        <f ca="1">IF(DO$3="分類不明", INDEX(計算_基本取引表_調整前!$D$125:$DS$131, ROW(DO127)-124, MATCH("分類不明", 分類_出力, 0)), DO$133*計算_投入係数表!DO127)</f>
        <v>#DIV/0!</v>
      </c>
      <c r="DP127" s="212" t="e">
        <f ca="1">IF(DP$3="分類不明", INDEX(計算_基本取引表_調整前!$D$125:$DS$131, ROW(DP127)-124, MATCH("分類不明", 分類_出力, 0)), DP$133*計算_投入係数表!DP127)</f>
        <v>#DIV/0!</v>
      </c>
      <c r="DQ127" s="212" t="e">
        <f ca="1">IF(DQ$3="分類不明", INDEX(計算_基本取引表_調整前!$D$125:$DS$131, ROW(DQ127)-124, MATCH("分類不明", 分類_出力, 0)), DQ$133*計算_投入係数表!DQ127)</f>
        <v>#DIV/0!</v>
      </c>
      <c r="DR127" s="212" t="e">
        <f ca="1">IF(DR$3="分類不明", INDEX(計算_基本取引表_調整前!$D$125:$DS$131, ROW(DR127)-124, MATCH("分類不明", 分類_出力, 0)), DR$133*計算_投入係数表!DR127)</f>
        <v>#DIV/0!</v>
      </c>
      <c r="DS127" s="212" t="e">
        <f ca="1">IF(DS$3="分類不明", INDEX(計算_基本取引表_調整前!$D$125:$DS$131, ROW(DS127)-124, MATCH("分類不明", 分類_出力, 0)), DS$133*計算_投入係数表!DS127)</f>
        <v>#DIV/0!</v>
      </c>
      <c r="DT127" s="213">
        <f t="shared" ca="1" si="15"/>
        <v>19325.839561829271</v>
      </c>
      <c r="DU127" s="235"/>
      <c r="DV127" s="236"/>
      <c r="DW127" s="236"/>
      <c r="DX127" s="236"/>
      <c r="DY127" s="236"/>
      <c r="DZ127" s="236"/>
      <c r="EA127" s="235"/>
      <c r="EB127" s="235"/>
      <c r="EC127" s="235"/>
      <c r="ED127" s="235"/>
      <c r="EE127" s="235"/>
      <c r="EF127" s="235"/>
      <c r="EG127" s="235"/>
      <c r="EH127" s="235"/>
      <c r="EI127" s="235"/>
      <c r="EJ127" s="235"/>
      <c r="EK127" s="235"/>
    </row>
    <row r="128" spans="2:141" s="6" customFormat="1" ht="15.75" customHeight="1" x14ac:dyDescent="0.25">
      <c r="B128" s="21"/>
      <c r="C128" s="192" t="s">
        <v>223</v>
      </c>
      <c r="D128" s="211">
        <f ca="1">IF(D$3="分類不明", INDEX(計算_基本取引表_調整前!$D$125:$DS$131, ROW(D128)-124, MATCH("分類不明", 分類_出力, 0)), D$133*計算_投入係数表!D128)</f>
        <v>1913.0168175765516</v>
      </c>
      <c r="E128" s="212">
        <f ca="1">IF(E$3="分類不明", INDEX(計算_基本取引表_調整前!$D$125:$DS$131, ROW(E128)-124, MATCH("分類不明", 分類_出力, 0)), E$133*計算_投入係数表!E128)</f>
        <v>72.987763507994075</v>
      </c>
      <c r="F128" s="212">
        <f ca="1">IF(F$3="分類不明", INDEX(計算_基本取引表_調整前!$D$125:$DS$131, ROW(F128)-124, MATCH("分類不明", 分類_出力, 0)), F$133*計算_投入係数表!F128)</f>
        <v>361.64273369059856</v>
      </c>
      <c r="G128" s="212">
        <f ca="1">IF(G$3="分類不明", INDEX(計算_基本取引表_調整前!$D$125:$DS$131, ROW(G128)-124, MATCH("分類不明", 分類_出力, 0)), G$133*計算_投入係数表!G128)</f>
        <v>106.10772693173293</v>
      </c>
      <c r="H128" s="212">
        <f ca="1">IF(H$3="分類不明", INDEX(計算_基本取引表_調整前!$D$125:$DS$131, ROW(H128)-124, MATCH("分類不明", 分類_出力, 0)), H$133*計算_投入係数表!H128)</f>
        <v>1304.2392800797359</v>
      </c>
      <c r="I128" s="212">
        <f ca="1">IF(I$3="分類不明", INDEX(計算_基本取引表_調整前!$D$125:$DS$131, ROW(I128)-124, MATCH("分類不明", 分類_出力, 0)), I$133*計算_投入係数表!I128)</f>
        <v>521.78204991490588</v>
      </c>
      <c r="J128" s="212">
        <f ca="1">IF(J$3="分類不明", INDEX(計算_基本取引表_調整前!$D$125:$DS$131, ROW(J128)-124, MATCH("分類不明", 分類_出力, 0)), J$133*計算_投入係数表!J128)</f>
        <v>3466.2609560828255</v>
      </c>
      <c r="K128" s="212">
        <f ca="1">IF(K$3="分類不明", INDEX(計算_基本取引表_調整前!$D$125:$DS$131, ROW(K128)-124, MATCH("分類不明", 分類_出力, 0)), K$133*計算_投入係数表!K128)</f>
        <v>1632.7675896913881</v>
      </c>
      <c r="L128" s="212">
        <f ca="1">IF(L$3="分類不明", INDEX(計算_基本取引表_調整前!$D$125:$DS$131, ROW(L128)-124, MATCH("分類不明", 分類_出力, 0)), L$133*計算_投入係数表!L128)</f>
        <v>3417.5486078684426</v>
      </c>
      <c r="M128" s="212">
        <f ca="1">IF(M$3="分類不明", INDEX(計算_基本取引表_調整前!$D$125:$DS$131, ROW(M128)-124, MATCH("分類不明", 分類_出力, 0)), M$133*計算_投入係数表!M128)</f>
        <v>1278.6239172576716</v>
      </c>
      <c r="N128" s="212">
        <f ca="1">IF(N$3="分類不明", INDEX(計算_基本取引表_調整前!$D$125:$DS$131, ROW(N128)-124, MATCH("分類不明", 分類_出力, 0)), N$133*計算_投入係数表!N128)</f>
        <v>0</v>
      </c>
      <c r="O128" s="212">
        <f ca="1">IF(O$3="分類不明", INDEX(計算_基本取引表_調整前!$D$125:$DS$131, ROW(O128)-124, MATCH("分類不明", 分類_出力, 0)), O$133*計算_投入係数表!O128)</f>
        <v>3735.1541100262289</v>
      </c>
      <c r="P128" s="212">
        <f>IF(P$3="分類不明", INDEX(計算_基本取引表_調整前!$D$125:$DS$131, ROW(P128)-124, MATCH("分類不明", 分類_出力, 0)), P$133*計算_投入係数表!P128)</f>
        <v>60.568360519015378</v>
      </c>
      <c r="Q128" s="212" t="e">
        <f ca="1">IF(Q$3="分類不明", INDEX(計算_基本取引表_調整前!$D$125:$DS$131, ROW(Q128)-124, MATCH("分類不明", 分類_出力, 0)), Q$133*計算_投入係数表!Q128)</f>
        <v>#DIV/0!</v>
      </c>
      <c r="R128" s="212" t="e">
        <f ca="1">IF(R$3="分類不明", INDEX(計算_基本取引表_調整前!$D$125:$DS$131, ROW(R128)-124, MATCH("分類不明", 分類_出力, 0)), R$133*計算_投入係数表!R128)</f>
        <v>#DIV/0!</v>
      </c>
      <c r="S128" s="212" t="e">
        <f ca="1">IF(S$3="分類不明", INDEX(計算_基本取引表_調整前!$D$125:$DS$131, ROW(S128)-124, MATCH("分類不明", 分類_出力, 0)), S$133*計算_投入係数表!S128)</f>
        <v>#DIV/0!</v>
      </c>
      <c r="T128" s="212" t="e">
        <f ca="1">IF(T$3="分類不明", INDEX(計算_基本取引表_調整前!$D$125:$DS$131, ROW(T128)-124, MATCH("分類不明", 分類_出力, 0)), T$133*計算_投入係数表!T128)</f>
        <v>#DIV/0!</v>
      </c>
      <c r="U128" s="212" t="e">
        <f ca="1">IF(U$3="分類不明", INDEX(計算_基本取引表_調整前!$D$125:$DS$131, ROW(U128)-124, MATCH("分類不明", 分類_出力, 0)), U$133*計算_投入係数表!U128)</f>
        <v>#DIV/0!</v>
      </c>
      <c r="V128" s="212" t="e">
        <f ca="1">IF(V$3="分類不明", INDEX(計算_基本取引表_調整前!$D$125:$DS$131, ROW(V128)-124, MATCH("分類不明", 分類_出力, 0)), V$133*計算_投入係数表!V128)</f>
        <v>#DIV/0!</v>
      </c>
      <c r="W128" s="212" t="e">
        <f ca="1">IF(W$3="分類不明", INDEX(計算_基本取引表_調整前!$D$125:$DS$131, ROW(W128)-124, MATCH("分類不明", 分類_出力, 0)), W$133*計算_投入係数表!W128)</f>
        <v>#DIV/0!</v>
      </c>
      <c r="X128" s="212" t="e">
        <f ca="1">IF(X$3="分類不明", INDEX(計算_基本取引表_調整前!$D$125:$DS$131, ROW(X128)-124, MATCH("分類不明", 分類_出力, 0)), X$133*計算_投入係数表!X128)</f>
        <v>#DIV/0!</v>
      </c>
      <c r="Y128" s="212" t="e">
        <f ca="1">IF(Y$3="分類不明", INDEX(計算_基本取引表_調整前!$D$125:$DS$131, ROW(Y128)-124, MATCH("分類不明", 分類_出力, 0)), Y$133*計算_投入係数表!Y128)</f>
        <v>#DIV/0!</v>
      </c>
      <c r="Z128" s="212" t="e">
        <f ca="1">IF(Z$3="分類不明", INDEX(計算_基本取引表_調整前!$D$125:$DS$131, ROW(Z128)-124, MATCH("分類不明", 分類_出力, 0)), Z$133*計算_投入係数表!Z128)</f>
        <v>#DIV/0!</v>
      </c>
      <c r="AA128" s="212" t="e">
        <f ca="1">IF(AA$3="分類不明", INDEX(計算_基本取引表_調整前!$D$125:$DS$131, ROW(AA128)-124, MATCH("分類不明", 分類_出力, 0)), AA$133*計算_投入係数表!AA128)</f>
        <v>#DIV/0!</v>
      </c>
      <c r="AB128" s="212" t="e">
        <f ca="1">IF(AB$3="分類不明", INDEX(計算_基本取引表_調整前!$D$125:$DS$131, ROW(AB128)-124, MATCH("分類不明", 分類_出力, 0)), AB$133*計算_投入係数表!AB128)</f>
        <v>#DIV/0!</v>
      </c>
      <c r="AC128" s="212" t="e">
        <f ca="1">IF(AC$3="分類不明", INDEX(計算_基本取引表_調整前!$D$125:$DS$131, ROW(AC128)-124, MATCH("分類不明", 分類_出力, 0)), AC$133*計算_投入係数表!AC128)</f>
        <v>#DIV/0!</v>
      </c>
      <c r="AD128" s="212" t="e">
        <f ca="1">IF(AD$3="分類不明", INDEX(計算_基本取引表_調整前!$D$125:$DS$131, ROW(AD128)-124, MATCH("分類不明", 分類_出力, 0)), AD$133*計算_投入係数表!AD128)</f>
        <v>#DIV/0!</v>
      </c>
      <c r="AE128" s="212" t="e">
        <f ca="1">IF(AE$3="分類不明", INDEX(計算_基本取引表_調整前!$D$125:$DS$131, ROW(AE128)-124, MATCH("分類不明", 分類_出力, 0)), AE$133*計算_投入係数表!AE128)</f>
        <v>#DIV/0!</v>
      </c>
      <c r="AF128" s="212" t="e">
        <f ca="1">IF(AF$3="分類不明", INDEX(計算_基本取引表_調整前!$D$125:$DS$131, ROW(AF128)-124, MATCH("分類不明", 分類_出力, 0)), AF$133*計算_投入係数表!AF128)</f>
        <v>#DIV/0!</v>
      </c>
      <c r="AG128" s="212" t="e">
        <f ca="1">IF(AG$3="分類不明", INDEX(計算_基本取引表_調整前!$D$125:$DS$131, ROW(AG128)-124, MATCH("分類不明", 分類_出力, 0)), AG$133*計算_投入係数表!AG128)</f>
        <v>#DIV/0!</v>
      </c>
      <c r="AH128" s="212" t="e">
        <f ca="1">IF(AH$3="分類不明", INDEX(計算_基本取引表_調整前!$D$125:$DS$131, ROW(AH128)-124, MATCH("分類不明", 分類_出力, 0)), AH$133*計算_投入係数表!AH128)</f>
        <v>#DIV/0!</v>
      </c>
      <c r="AI128" s="212" t="e">
        <f ca="1">IF(AI$3="分類不明", INDEX(計算_基本取引表_調整前!$D$125:$DS$131, ROW(AI128)-124, MATCH("分類不明", 分類_出力, 0)), AI$133*計算_投入係数表!AI128)</f>
        <v>#DIV/0!</v>
      </c>
      <c r="AJ128" s="212" t="e">
        <f ca="1">IF(AJ$3="分類不明", INDEX(計算_基本取引表_調整前!$D$125:$DS$131, ROW(AJ128)-124, MATCH("分類不明", 分類_出力, 0)), AJ$133*計算_投入係数表!AJ128)</f>
        <v>#DIV/0!</v>
      </c>
      <c r="AK128" s="212" t="e">
        <f ca="1">IF(AK$3="分類不明", INDEX(計算_基本取引表_調整前!$D$125:$DS$131, ROW(AK128)-124, MATCH("分類不明", 分類_出力, 0)), AK$133*計算_投入係数表!AK128)</f>
        <v>#DIV/0!</v>
      </c>
      <c r="AL128" s="212" t="e">
        <f ca="1">IF(AL$3="分類不明", INDEX(計算_基本取引表_調整前!$D$125:$DS$131, ROW(AL128)-124, MATCH("分類不明", 分類_出力, 0)), AL$133*計算_投入係数表!AL128)</f>
        <v>#DIV/0!</v>
      </c>
      <c r="AM128" s="212" t="e">
        <f ca="1">IF(AM$3="分類不明", INDEX(計算_基本取引表_調整前!$D$125:$DS$131, ROW(AM128)-124, MATCH("分類不明", 分類_出力, 0)), AM$133*計算_投入係数表!AM128)</f>
        <v>#DIV/0!</v>
      </c>
      <c r="AN128" s="212" t="e">
        <f ca="1">IF(AN$3="分類不明", INDEX(計算_基本取引表_調整前!$D$125:$DS$131, ROW(AN128)-124, MATCH("分類不明", 分類_出力, 0)), AN$133*計算_投入係数表!AN128)</f>
        <v>#DIV/0!</v>
      </c>
      <c r="AO128" s="212" t="e">
        <f ca="1">IF(AO$3="分類不明", INDEX(計算_基本取引表_調整前!$D$125:$DS$131, ROW(AO128)-124, MATCH("分類不明", 分類_出力, 0)), AO$133*計算_投入係数表!AO128)</f>
        <v>#DIV/0!</v>
      </c>
      <c r="AP128" s="212" t="e">
        <f ca="1">IF(AP$3="分類不明", INDEX(計算_基本取引表_調整前!$D$125:$DS$131, ROW(AP128)-124, MATCH("分類不明", 分類_出力, 0)), AP$133*計算_投入係数表!AP128)</f>
        <v>#DIV/0!</v>
      </c>
      <c r="AQ128" s="212" t="e">
        <f ca="1">IF(AQ$3="分類不明", INDEX(計算_基本取引表_調整前!$D$125:$DS$131, ROW(AQ128)-124, MATCH("分類不明", 分類_出力, 0)), AQ$133*計算_投入係数表!AQ128)</f>
        <v>#DIV/0!</v>
      </c>
      <c r="AR128" s="212" t="e">
        <f ca="1">IF(AR$3="分類不明", INDEX(計算_基本取引表_調整前!$D$125:$DS$131, ROW(AR128)-124, MATCH("分類不明", 分類_出力, 0)), AR$133*計算_投入係数表!AR128)</f>
        <v>#DIV/0!</v>
      </c>
      <c r="AS128" s="212" t="e">
        <f ca="1">IF(AS$3="分類不明", INDEX(計算_基本取引表_調整前!$D$125:$DS$131, ROW(AS128)-124, MATCH("分類不明", 分類_出力, 0)), AS$133*計算_投入係数表!AS128)</f>
        <v>#DIV/0!</v>
      </c>
      <c r="AT128" s="212" t="e">
        <f ca="1">IF(AT$3="分類不明", INDEX(計算_基本取引表_調整前!$D$125:$DS$131, ROW(AT128)-124, MATCH("分類不明", 分類_出力, 0)), AT$133*計算_投入係数表!AT128)</f>
        <v>#DIV/0!</v>
      </c>
      <c r="AU128" s="212" t="e">
        <f ca="1">IF(AU$3="分類不明", INDEX(計算_基本取引表_調整前!$D$125:$DS$131, ROW(AU128)-124, MATCH("分類不明", 分類_出力, 0)), AU$133*計算_投入係数表!AU128)</f>
        <v>#DIV/0!</v>
      </c>
      <c r="AV128" s="212" t="e">
        <f ca="1">IF(AV$3="分類不明", INDEX(計算_基本取引表_調整前!$D$125:$DS$131, ROW(AV128)-124, MATCH("分類不明", 分類_出力, 0)), AV$133*計算_投入係数表!AV128)</f>
        <v>#DIV/0!</v>
      </c>
      <c r="AW128" s="212" t="e">
        <f ca="1">IF(AW$3="分類不明", INDEX(計算_基本取引表_調整前!$D$125:$DS$131, ROW(AW128)-124, MATCH("分類不明", 分類_出力, 0)), AW$133*計算_投入係数表!AW128)</f>
        <v>#DIV/0!</v>
      </c>
      <c r="AX128" s="212" t="e">
        <f ca="1">IF(AX$3="分類不明", INDEX(計算_基本取引表_調整前!$D$125:$DS$131, ROW(AX128)-124, MATCH("分類不明", 分類_出力, 0)), AX$133*計算_投入係数表!AX128)</f>
        <v>#DIV/0!</v>
      </c>
      <c r="AY128" s="212" t="e">
        <f ca="1">IF(AY$3="分類不明", INDEX(計算_基本取引表_調整前!$D$125:$DS$131, ROW(AY128)-124, MATCH("分類不明", 分類_出力, 0)), AY$133*計算_投入係数表!AY128)</f>
        <v>#DIV/0!</v>
      </c>
      <c r="AZ128" s="212" t="e">
        <f ca="1">IF(AZ$3="分類不明", INDEX(計算_基本取引表_調整前!$D$125:$DS$131, ROW(AZ128)-124, MATCH("分類不明", 分類_出力, 0)), AZ$133*計算_投入係数表!AZ128)</f>
        <v>#DIV/0!</v>
      </c>
      <c r="BA128" s="212" t="e">
        <f ca="1">IF(BA$3="分類不明", INDEX(計算_基本取引表_調整前!$D$125:$DS$131, ROW(BA128)-124, MATCH("分類不明", 分類_出力, 0)), BA$133*計算_投入係数表!BA128)</f>
        <v>#DIV/0!</v>
      </c>
      <c r="BB128" s="212" t="e">
        <f ca="1">IF(BB$3="分類不明", INDEX(計算_基本取引表_調整前!$D$125:$DS$131, ROW(BB128)-124, MATCH("分類不明", 分類_出力, 0)), BB$133*計算_投入係数表!BB128)</f>
        <v>#DIV/0!</v>
      </c>
      <c r="BC128" s="212" t="e">
        <f ca="1">IF(BC$3="分類不明", INDEX(計算_基本取引表_調整前!$D$125:$DS$131, ROW(BC128)-124, MATCH("分類不明", 分類_出力, 0)), BC$133*計算_投入係数表!BC128)</f>
        <v>#DIV/0!</v>
      </c>
      <c r="BD128" s="212" t="e">
        <f ca="1">IF(BD$3="分類不明", INDEX(計算_基本取引表_調整前!$D$125:$DS$131, ROW(BD128)-124, MATCH("分類不明", 分類_出力, 0)), BD$133*計算_投入係数表!BD128)</f>
        <v>#DIV/0!</v>
      </c>
      <c r="BE128" s="212" t="e">
        <f ca="1">IF(BE$3="分類不明", INDEX(計算_基本取引表_調整前!$D$125:$DS$131, ROW(BE128)-124, MATCH("分類不明", 分類_出力, 0)), BE$133*計算_投入係数表!BE128)</f>
        <v>#DIV/0!</v>
      </c>
      <c r="BF128" s="212" t="e">
        <f ca="1">IF(BF$3="分類不明", INDEX(計算_基本取引表_調整前!$D$125:$DS$131, ROW(BF128)-124, MATCH("分類不明", 分類_出力, 0)), BF$133*計算_投入係数表!BF128)</f>
        <v>#DIV/0!</v>
      </c>
      <c r="BG128" s="212" t="e">
        <f ca="1">IF(BG$3="分類不明", INDEX(計算_基本取引表_調整前!$D$125:$DS$131, ROW(BG128)-124, MATCH("分類不明", 分類_出力, 0)), BG$133*計算_投入係数表!BG128)</f>
        <v>#DIV/0!</v>
      </c>
      <c r="BH128" s="212" t="e">
        <f ca="1">IF(BH$3="分類不明", INDEX(計算_基本取引表_調整前!$D$125:$DS$131, ROW(BH128)-124, MATCH("分類不明", 分類_出力, 0)), BH$133*計算_投入係数表!BH128)</f>
        <v>#DIV/0!</v>
      </c>
      <c r="BI128" s="212" t="e">
        <f ca="1">IF(BI$3="分類不明", INDEX(計算_基本取引表_調整前!$D$125:$DS$131, ROW(BI128)-124, MATCH("分類不明", 分類_出力, 0)), BI$133*計算_投入係数表!BI128)</f>
        <v>#DIV/0!</v>
      </c>
      <c r="BJ128" s="212" t="e">
        <f ca="1">IF(BJ$3="分類不明", INDEX(計算_基本取引表_調整前!$D$125:$DS$131, ROW(BJ128)-124, MATCH("分類不明", 分類_出力, 0)), BJ$133*計算_投入係数表!BJ128)</f>
        <v>#DIV/0!</v>
      </c>
      <c r="BK128" s="212" t="e">
        <f ca="1">IF(BK$3="分類不明", INDEX(計算_基本取引表_調整前!$D$125:$DS$131, ROW(BK128)-124, MATCH("分類不明", 分類_出力, 0)), BK$133*計算_投入係数表!BK128)</f>
        <v>#DIV/0!</v>
      </c>
      <c r="BL128" s="212" t="e">
        <f ca="1">IF(BL$3="分類不明", INDEX(計算_基本取引表_調整前!$D$125:$DS$131, ROW(BL128)-124, MATCH("分類不明", 分類_出力, 0)), BL$133*計算_投入係数表!BL128)</f>
        <v>#DIV/0!</v>
      </c>
      <c r="BM128" s="212" t="e">
        <f ca="1">IF(BM$3="分類不明", INDEX(計算_基本取引表_調整前!$D$125:$DS$131, ROW(BM128)-124, MATCH("分類不明", 分類_出力, 0)), BM$133*計算_投入係数表!BM128)</f>
        <v>#DIV/0!</v>
      </c>
      <c r="BN128" s="212" t="e">
        <f ca="1">IF(BN$3="分類不明", INDEX(計算_基本取引表_調整前!$D$125:$DS$131, ROW(BN128)-124, MATCH("分類不明", 分類_出力, 0)), BN$133*計算_投入係数表!BN128)</f>
        <v>#DIV/0!</v>
      </c>
      <c r="BO128" s="212" t="e">
        <f ca="1">IF(BO$3="分類不明", INDEX(計算_基本取引表_調整前!$D$125:$DS$131, ROW(BO128)-124, MATCH("分類不明", 分類_出力, 0)), BO$133*計算_投入係数表!BO128)</f>
        <v>#DIV/0!</v>
      </c>
      <c r="BP128" s="212" t="e">
        <f ca="1">IF(BP$3="分類不明", INDEX(計算_基本取引表_調整前!$D$125:$DS$131, ROW(BP128)-124, MATCH("分類不明", 分類_出力, 0)), BP$133*計算_投入係数表!BP128)</f>
        <v>#DIV/0!</v>
      </c>
      <c r="BQ128" s="212" t="e">
        <f ca="1">IF(BQ$3="分類不明", INDEX(計算_基本取引表_調整前!$D$125:$DS$131, ROW(BQ128)-124, MATCH("分類不明", 分類_出力, 0)), BQ$133*計算_投入係数表!BQ128)</f>
        <v>#DIV/0!</v>
      </c>
      <c r="BR128" s="212" t="e">
        <f ca="1">IF(BR$3="分類不明", INDEX(計算_基本取引表_調整前!$D$125:$DS$131, ROW(BR128)-124, MATCH("分類不明", 分類_出力, 0)), BR$133*計算_投入係数表!BR128)</f>
        <v>#DIV/0!</v>
      </c>
      <c r="BS128" s="212" t="e">
        <f ca="1">IF(BS$3="分類不明", INDEX(計算_基本取引表_調整前!$D$125:$DS$131, ROW(BS128)-124, MATCH("分類不明", 分類_出力, 0)), BS$133*計算_投入係数表!BS128)</f>
        <v>#DIV/0!</v>
      </c>
      <c r="BT128" s="212" t="e">
        <f ca="1">IF(BT$3="分類不明", INDEX(計算_基本取引表_調整前!$D$125:$DS$131, ROW(BT128)-124, MATCH("分類不明", 分類_出力, 0)), BT$133*計算_投入係数表!BT128)</f>
        <v>#DIV/0!</v>
      </c>
      <c r="BU128" s="212" t="e">
        <f ca="1">IF(BU$3="分類不明", INDEX(計算_基本取引表_調整前!$D$125:$DS$131, ROW(BU128)-124, MATCH("分類不明", 分類_出力, 0)), BU$133*計算_投入係数表!BU128)</f>
        <v>#DIV/0!</v>
      </c>
      <c r="BV128" s="212" t="e">
        <f ca="1">IF(BV$3="分類不明", INDEX(計算_基本取引表_調整前!$D$125:$DS$131, ROW(BV128)-124, MATCH("分類不明", 分類_出力, 0)), BV$133*計算_投入係数表!BV128)</f>
        <v>#DIV/0!</v>
      </c>
      <c r="BW128" s="212" t="e">
        <f ca="1">IF(BW$3="分類不明", INDEX(計算_基本取引表_調整前!$D$125:$DS$131, ROW(BW128)-124, MATCH("分類不明", 分類_出力, 0)), BW$133*計算_投入係数表!BW128)</f>
        <v>#DIV/0!</v>
      </c>
      <c r="BX128" s="212" t="e">
        <f ca="1">IF(BX$3="分類不明", INDEX(計算_基本取引表_調整前!$D$125:$DS$131, ROW(BX128)-124, MATCH("分類不明", 分類_出力, 0)), BX$133*計算_投入係数表!BX128)</f>
        <v>#DIV/0!</v>
      </c>
      <c r="BY128" s="212" t="e">
        <f ca="1">IF(BY$3="分類不明", INDEX(計算_基本取引表_調整前!$D$125:$DS$131, ROW(BY128)-124, MATCH("分類不明", 分類_出力, 0)), BY$133*計算_投入係数表!BY128)</f>
        <v>#DIV/0!</v>
      </c>
      <c r="BZ128" s="212" t="e">
        <f ca="1">IF(BZ$3="分類不明", INDEX(計算_基本取引表_調整前!$D$125:$DS$131, ROW(BZ128)-124, MATCH("分類不明", 分類_出力, 0)), BZ$133*計算_投入係数表!BZ128)</f>
        <v>#DIV/0!</v>
      </c>
      <c r="CA128" s="212" t="e">
        <f ca="1">IF(CA$3="分類不明", INDEX(計算_基本取引表_調整前!$D$125:$DS$131, ROW(CA128)-124, MATCH("分類不明", 分類_出力, 0)), CA$133*計算_投入係数表!CA128)</f>
        <v>#DIV/0!</v>
      </c>
      <c r="CB128" s="212" t="e">
        <f ca="1">IF(CB$3="分類不明", INDEX(計算_基本取引表_調整前!$D$125:$DS$131, ROW(CB128)-124, MATCH("分類不明", 分類_出力, 0)), CB$133*計算_投入係数表!CB128)</f>
        <v>#DIV/0!</v>
      </c>
      <c r="CC128" s="212" t="e">
        <f ca="1">IF(CC$3="分類不明", INDEX(計算_基本取引表_調整前!$D$125:$DS$131, ROW(CC128)-124, MATCH("分類不明", 分類_出力, 0)), CC$133*計算_投入係数表!CC128)</f>
        <v>#DIV/0!</v>
      </c>
      <c r="CD128" s="212" t="e">
        <f ca="1">IF(CD$3="分類不明", INDEX(計算_基本取引表_調整前!$D$125:$DS$131, ROW(CD128)-124, MATCH("分類不明", 分類_出力, 0)), CD$133*計算_投入係数表!CD128)</f>
        <v>#DIV/0!</v>
      </c>
      <c r="CE128" s="212" t="e">
        <f ca="1">IF(CE$3="分類不明", INDEX(計算_基本取引表_調整前!$D$125:$DS$131, ROW(CE128)-124, MATCH("分類不明", 分類_出力, 0)), CE$133*計算_投入係数表!CE128)</f>
        <v>#DIV/0!</v>
      </c>
      <c r="CF128" s="212" t="e">
        <f ca="1">IF(CF$3="分類不明", INDEX(計算_基本取引表_調整前!$D$125:$DS$131, ROW(CF128)-124, MATCH("分類不明", 分類_出力, 0)), CF$133*計算_投入係数表!CF128)</f>
        <v>#DIV/0!</v>
      </c>
      <c r="CG128" s="212" t="e">
        <f ca="1">IF(CG$3="分類不明", INDEX(計算_基本取引表_調整前!$D$125:$DS$131, ROW(CG128)-124, MATCH("分類不明", 分類_出力, 0)), CG$133*計算_投入係数表!CG128)</f>
        <v>#DIV/0!</v>
      </c>
      <c r="CH128" s="212" t="e">
        <f ca="1">IF(CH$3="分類不明", INDEX(計算_基本取引表_調整前!$D$125:$DS$131, ROW(CH128)-124, MATCH("分類不明", 分類_出力, 0)), CH$133*計算_投入係数表!CH128)</f>
        <v>#DIV/0!</v>
      </c>
      <c r="CI128" s="212" t="e">
        <f ca="1">IF(CI$3="分類不明", INDEX(計算_基本取引表_調整前!$D$125:$DS$131, ROW(CI128)-124, MATCH("分類不明", 分類_出力, 0)), CI$133*計算_投入係数表!CI128)</f>
        <v>#DIV/0!</v>
      </c>
      <c r="CJ128" s="212" t="e">
        <f ca="1">IF(CJ$3="分類不明", INDEX(計算_基本取引表_調整前!$D$125:$DS$131, ROW(CJ128)-124, MATCH("分類不明", 分類_出力, 0)), CJ$133*計算_投入係数表!CJ128)</f>
        <v>#DIV/0!</v>
      </c>
      <c r="CK128" s="212" t="e">
        <f ca="1">IF(CK$3="分類不明", INDEX(計算_基本取引表_調整前!$D$125:$DS$131, ROW(CK128)-124, MATCH("分類不明", 分類_出力, 0)), CK$133*計算_投入係数表!CK128)</f>
        <v>#DIV/0!</v>
      </c>
      <c r="CL128" s="212" t="e">
        <f ca="1">IF(CL$3="分類不明", INDEX(計算_基本取引表_調整前!$D$125:$DS$131, ROW(CL128)-124, MATCH("分類不明", 分類_出力, 0)), CL$133*計算_投入係数表!CL128)</f>
        <v>#DIV/0!</v>
      </c>
      <c r="CM128" s="212" t="e">
        <f ca="1">IF(CM$3="分類不明", INDEX(計算_基本取引表_調整前!$D$125:$DS$131, ROW(CM128)-124, MATCH("分類不明", 分類_出力, 0)), CM$133*計算_投入係数表!CM128)</f>
        <v>#DIV/0!</v>
      </c>
      <c r="CN128" s="212" t="e">
        <f ca="1">IF(CN$3="分類不明", INDEX(計算_基本取引表_調整前!$D$125:$DS$131, ROW(CN128)-124, MATCH("分類不明", 分類_出力, 0)), CN$133*計算_投入係数表!CN128)</f>
        <v>#DIV/0!</v>
      </c>
      <c r="CO128" s="212" t="e">
        <f ca="1">IF(CO$3="分類不明", INDEX(計算_基本取引表_調整前!$D$125:$DS$131, ROW(CO128)-124, MATCH("分類不明", 分類_出力, 0)), CO$133*計算_投入係数表!CO128)</f>
        <v>#DIV/0!</v>
      </c>
      <c r="CP128" s="212" t="e">
        <f ca="1">IF(CP$3="分類不明", INDEX(計算_基本取引表_調整前!$D$125:$DS$131, ROW(CP128)-124, MATCH("分類不明", 分類_出力, 0)), CP$133*計算_投入係数表!CP128)</f>
        <v>#DIV/0!</v>
      </c>
      <c r="CQ128" s="212" t="e">
        <f ca="1">IF(CQ$3="分類不明", INDEX(計算_基本取引表_調整前!$D$125:$DS$131, ROW(CQ128)-124, MATCH("分類不明", 分類_出力, 0)), CQ$133*計算_投入係数表!CQ128)</f>
        <v>#DIV/0!</v>
      </c>
      <c r="CR128" s="212" t="e">
        <f ca="1">IF(CR$3="分類不明", INDEX(計算_基本取引表_調整前!$D$125:$DS$131, ROW(CR128)-124, MATCH("分類不明", 分類_出力, 0)), CR$133*計算_投入係数表!CR128)</f>
        <v>#DIV/0!</v>
      </c>
      <c r="CS128" s="212" t="e">
        <f ca="1">IF(CS$3="分類不明", INDEX(計算_基本取引表_調整前!$D$125:$DS$131, ROW(CS128)-124, MATCH("分類不明", 分類_出力, 0)), CS$133*計算_投入係数表!CS128)</f>
        <v>#DIV/0!</v>
      </c>
      <c r="CT128" s="212" t="e">
        <f ca="1">IF(CT$3="分類不明", INDEX(計算_基本取引表_調整前!$D$125:$DS$131, ROW(CT128)-124, MATCH("分類不明", 分類_出力, 0)), CT$133*計算_投入係数表!CT128)</f>
        <v>#DIV/0!</v>
      </c>
      <c r="CU128" s="212" t="e">
        <f ca="1">IF(CU$3="分類不明", INDEX(計算_基本取引表_調整前!$D$125:$DS$131, ROW(CU128)-124, MATCH("分類不明", 分類_出力, 0)), CU$133*計算_投入係数表!CU128)</f>
        <v>#DIV/0!</v>
      </c>
      <c r="CV128" s="212" t="e">
        <f ca="1">IF(CV$3="分類不明", INDEX(計算_基本取引表_調整前!$D$125:$DS$131, ROW(CV128)-124, MATCH("分類不明", 分類_出力, 0)), CV$133*計算_投入係数表!CV128)</f>
        <v>#DIV/0!</v>
      </c>
      <c r="CW128" s="212" t="e">
        <f ca="1">IF(CW$3="分類不明", INDEX(計算_基本取引表_調整前!$D$125:$DS$131, ROW(CW128)-124, MATCH("分類不明", 分類_出力, 0)), CW$133*計算_投入係数表!CW128)</f>
        <v>#DIV/0!</v>
      </c>
      <c r="CX128" s="212" t="e">
        <f ca="1">IF(CX$3="分類不明", INDEX(計算_基本取引表_調整前!$D$125:$DS$131, ROW(CX128)-124, MATCH("分類不明", 分類_出力, 0)), CX$133*計算_投入係数表!CX128)</f>
        <v>#DIV/0!</v>
      </c>
      <c r="CY128" s="212" t="e">
        <f ca="1">IF(CY$3="分類不明", INDEX(計算_基本取引表_調整前!$D$125:$DS$131, ROW(CY128)-124, MATCH("分類不明", 分類_出力, 0)), CY$133*計算_投入係数表!CY128)</f>
        <v>#DIV/0!</v>
      </c>
      <c r="CZ128" s="212" t="e">
        <f ca="1">IF(CZ$3="分類不明", INDEX(計算_基本取引表_調整前!$D$125:$DS$131, ROW(CZ128)-124, MATCH("分類不明", 分類_出力, 0)), CZ$133*計算_投入係数表!CZ128)</f>
        <v>#DIV/0!</v>
      </c>
      <c r="DA128" s="212" t="e">
        <f ca="1">IF(DA$3="分類不明", INDEX(計算_基本取引表_調整前!$D$125:$DS$131, ROW(DA128)-124, MATCH("分類不明", 分類_出力, 0)), DA$133*計算_投入係数表!DA128)</f>
        <v>#DIV/0!</v>
      </c>
      <c r="DB128" s="212" t="e">
        <f ca="1">IF(DB$3="分類不明", INDEX(計算_基本取引表_調整前!$D$125:$DS$131, ROW(DB128)-124, MATCH("分類不明", 分類_出力, 0)), DB$133*計算_投入係数表!DB128)</f>
        <v>#DIV/0!</v>
      </c>
      <c r="DC128" s="212" t="e">
        <f ca="1">IF(DC$3="分類不明", INDEX(計算_基本取引表_調整前!$D$125:$DS$131, ROW(DC128)-124, MATCH("分類不明", 分類_出力, 0)), DC$133*計算_投入係数表!DC128)</f>
        <v>#DIV/0!</v>
      </c>
      <c r="DD128" s="212" t="e">
        <f ca="1">IF(DD$3="分類不明", INDEX(計算_基本取引表_調整前!$D$125:$DS$131, ROW(DD128)-124, MATCH("分類不明", 分類_出力, 0)), DD$133*計算_投入係数表!DD128)</f>
        <v>#DIV/0!</v>
      </c>
      <c r="DE128" s="212" t="e">
        <f ca="1">IF(DE$3="分類不明", INDEX(計算_基本取引表_調整前!$D$125:$DS$131, ROW(DE128)-124, MATCH("分類不明", 分類_出力, 0)), DE$133*計算_投入係数表!DE128)</f>
        <v>#DIV/0!</v>
      </c>
      <c r="DF128" s="212" t="e">
        <f ca="1">IF(DF$3="分類不明", INDEX(計算_基本取引表_調整前!$D$125:$DS$131, ROW(DF128)-124, MATCH("分類不明", 分類_出力, 0)), DF$133*計算_投入係数表!DF128)</f>
        <v>#DIV/0!</v>
      </c>
      <c r="DG128" s="212" t="e">
        <f ca="1">IF(DG$3="分類不明", INDEX(計算_基本取引表_調整前!$D$125:$DS$131, ROW(DG128)-124, MATCH("分類不明", 分類_出力, 0)), DG$133*計算_投入係数表!DG128)</f>
        <v>#DIV/0!</v>
      </c>
      <c r="DH128" s="212" t="e">
        <f ca="1">IF(DH$3="分類不明", INDEX(計算_基本取引表_調整前!$D$125:$DS$131, ROW(DH128)-124, MATCH("分類不明", 分類_出力, 0)), DH$133*計算_投入係数表!DH128)</f>
        <v>#DIV/0!</v>
      </c>
      <c r="DI128" s="212" t="e">
        <f ca="1">IF(DI$3="分類不明", INDEX(計算_基本取引表_調整前!$D$125:$DS$131, ROW(DI128)-124, MATCH("分類不明", 分類_出力, 0)), DI$133*計算_投入係数表!DI128)</f>
        <v>#DIV/0!</v>
      </c>
      <c r="DJ128" s="212" t="e">
        <f ca="1">IF(DJ$3="分類不明", INDEX(計算_基本取引表_調整前!$D$125:$DS$131, ROW(DJ128)-124, MATCH("分類不明", 分類_出力, 0)), DJ$133*計算_投入係数表!DJ128)</f>
        <v>#DIV/0!</v>
      </c>
      <c r="DK128" s="212" t="e">
        <f ca="1">IF(DK$3="分類不明", INDEX(計算_基本取引表_調整前!$D$125:$DS$131, ROW(DK128)-124, MATCH("分類不明", 分類_出力, 0)), DK$133*計算_投入係数表!DK128)</f>
        <v>#DIV/0!</v>
      </c>
      <c r="DL128" s="212" t="e">
        <f ca="1">IF(DL$3="分類不明", INDEX(計算_基本取引表_調整前!$D$125:$DS$131, ROW(DL128)-124, MATCH("分類不明", 分類_出力, 0)), DL$133*計算_投入係数表!DL128)</f>
        <v>#DIV/0!</v>
      </c>
      <c r="DM128" s="212" t="e">
        <f ca="1">IF(DM$3="分類不明", INDEX(計算_基本取引表_調整前!$D$125:$DS$131, ROW(DM128)-124, MATCH("分類不明", 分類_出力, 0)), DM$133*計算_投入係数表!DM128)</f>
        <v>#DIV/0!</v>
      </c>
      <c r="DN128" s="212" t="e">
        <f ca="1">IF(DN$3="分類不明", INDEX(計算_基本取引表_調整前!$D$125:$DS$131, ROW(DN128)-124, MATCH("分類不明", 分類_出力, 0)), DN$133*計算_投入係数表!DN128)</f>
        <v>#DIV/0!</v>
      </c>
      <c r="DO128" s="212" t="e">
        <f ca="1">IF(DO$3="分類不明", INDEX(計算_基本取引表_調整前!$D$125:$DS$131, ROW(DO128)-124, MATCH("分類不明", 分類_出力, 0)), DO$133*計算_投入係数表!DO128)</f>
        <v>#DIV/0!</v>
      </c>
      <c r="DP128" s="212" t="e">
        <f ca="1">IF(DP$3="分類不明", INDEX(計算_基本取引表_調整前!$D$125:$DS$131, ROW(DP128)-124, MATCH("分類不明", 分類_出力, 0)), DP$133*計算_投入係数表!DP128)</f>
        <v>#DIV/0!</v>
      </c>
      <c r="DQ128" s="212" t="e">
        <f ca="1">IF(DQ$3="分類不明", INDEX(計算_基本取引表_調整前!$D$125:$DS$131, ROW(DQ128)-124, MATCH("分類不明", 分類_出力, 0)), DQ$133*計算_投入係数表!DQ128)</f>
        <v>#DIV/0!</v>
      </c>
      <c r="DR128" s="212" t="e">
        <f ca="1">IF(DR$3="分類不明", INDEX(計算_基本取引表_調整前!$D$125:$DS$131, ROW(DR128)-124, MATCH("分類不明", 分類_出力, 0)), DR$133*計算_投入係数表!DR128)</f>
        <v>#DIV/0!</v>
      </c>
      <c r="DS128" s="212" t="e">
        <f ca="1">IF(DS$3="分類不明", INDEX(計算_基本取引表_調整前!$D$125:$DS$131, ROW(DS128)-124, MATCH("分類不明", 分類_出力, 0)), DS$133*計算_投入係数表!DS128)</f>
        <v>#DIV/0!</v>
      </c>
      <c r="DT128" s="213">
        <f t="shared" ca="1" si="15"/>
        <v>17870.699913147091</v>
      </c>
      <c r="DU128" s="235"/>
      <c r="DV128" s="236"/>
      <c r="DW128" s="236"/>
      <c r="DX128" s="236"/>
      <c r="DY128" s="236"/>
      <c r="DZ128" s="236"/>
      <c r="EA128" s="235"/>
      <c r="EB128" s="235"/>
      <c r="EC128" s="235"/>
      <c r="ED128" s="235"/>
      <c r="EE128" s="235"/>
      <c r="EF128" s="235"/>
      <c r="EG128" s="235"/>
      <c r="EH128" s="235"/>
      <c r="EI128" s="235"/>
      <c r="EJ128" s="235"/>
      <c r="EK128" s="235"/>
    </row>
    <row r="129" spans="2:141" s="6" customFormat="1" ht="15.75" customHeight="1" x14ac:dyDescent="0.25">
      <c r="B129" s="21"/>
      <c r="C129" s="192" t="s">
        <v>224</v>
      </c>
      <c r="D129" s="211">
        <f ca="1">IF(D$3="分類不明", INDEX(計算_基本取引表_調整前!$D$125:$DS$131, ROW(D129)-124, MATCH("分類不明", 分類_出力, 0)), D$133*計算_投入係数表!D129)</f>
        <v>0</v>
      </c>
      <c r="E129" s="212">
        <f ca="1">IF(E$3="分類不明", INDEX(計算_基本取引表_調整前!$D$125:$DS$131, ROW(E129)-124, MATCH("分類不明", 分類_出力, 0)), E$133*計算_投入係数表!E129)</f>
        <v>0</v>
      </c>
      <c r="F129" s="212">
        <f ca="1">IF(F$3="分類不明", INDEX(計算_基本取引表_調整前!$D$125:$DS$131, ROW(F129)-124, MATCH("分類不明", 分類_出力, 0)), F$133*計算_投入係数表!F129)</f>
        <v>0</v>
      </c>
      <c r="G129" s="212">
        <f ca="1">IF(G$3="分類不明", INDEX(計算_基本取引表_調整前!$D$125:$DS$131, ROW(G129)-124, MATCH("分類不明", 分類_出力, 0)), G$133*計算_投入係数表!G129)</f>
        <v>0</v>
      </c>
      <c r="H129" s="212">
        <f ca="1">IF(H$3="分類不明", INDEX(計算_基本取引表_調整前!$D$125:$DS$131, ROW(H129)-124, MATCH("分類不明", 分類_出力, 0)), H$133*計算_投入係数表!H129)</f>
        <v>1.5005430862412905</v>
      </c>
      <c r="I129" s="212">
        <f ca="1">IF(I$3="分類不明", INDEX(計算_基本取引表_調整前!$D$125:$DS$131, ROW(I129)-124, MATCH("分類不明", 分類_出力, 0)), I$133*計算_投入係数表!I129)</f>
        <v>0</v>
      </c>
      <c r="J129" s="212">
        <f ca="1">IF(J$3="分類不明", INDEX(計算_基本取引表_調整前!$D$125:$DS$131, ROW(J129)-124, MATCH("分類不明", 分類_出力, 0)), J$133*計算_投入係数表!J129)</f>
        <v>175.07273085867266</v>
      </c>
      <c r="K129" s="212">
        <f ca="1">IF(K$3="分類不明", INDEX(計算_基本取引表_調整前!$D$125:$DS$131, ROW(K129)-124, MATCH("分類不明", 分類_出力, 0)), K$133*計算_投入係数表!K129)</f>
        <v>0</v>
      </c>
      <c r="L129" s="212">
        <f ca="1">IF(L$3="分類不明", INDEX(計算_基本取引表_調整前!$D$125:$DS$131, ROW(L129)-124, MATCH("分類不明", 分類_出力, 0)), L$133*計算_投入係数表!L129)</f>
        <v>0</v>
      </c>
      <c r="M129" s="212">
        <f ca="1">IF(M$3="分類不明", INDEX(計算_基本取引表_調整前!$D$125:$DS$131, ROW(M129)-124, MATCH("分類不明", 分類_出力, 0)), M$133*計算_投入係数表!M129)</f>
        <v>1.0998180287521344</v>
      </c>
      <c r="N129" s="212">
        <f ca="1">IF(N$3="分類不明", INDEX(計算_基本取引表_調整前!$D$125:$DS$131, ROW(N129)-124, MATCH("分類不明", 分類_出力, 0)), N$133*計算_投入係数表!N129)</f>
        <v>7957.0115255846877</v>
      </c>
      <c r="O129" s="212">
        <f ca="1">IF(O$3="分類不明", INDEX(計算_基本取引表_調整前!$D$125:$DS$131, ROW(O129)-124, MATCH("分類不明", 分類_出力, 0)), O$133*計算_投入係数表!O129)</f>
        <v>269.88202172793001</v>
      </c>
      <c r="P129" s="212">
        <f>IF(P$3="分類不明", INDEX(計算_基本取引表_調整前!$D$125:$DS$131, ROW(P129)-124, MATCH("分類不明", 分類_出力, 0)), P$133*計算_投入係数表!P129)</f>
        <v>0</v>
      </c>
      <c r="Q129" s="212" t="e">
        <f ca="1">IF(Q$3="分類不明", INDEX(計算_基本取引表_調整前!$D$125:$DS$131, ROW(Q129)-124, MATCH("分類不明", 分類_出力, 0)), Q$133*計算_投入係数表!Q129)</f>
        <v>#DIV/0!</v>
      </c>
      <c r="R129" s="212" t="e">
        <f ca="1">IF(R$3="分類不明", INDEX(計算_基本取引表_調整前!$D$125:$DS$131, ROW(R129)-124, MATCH("分類不明", 分類_出力, 0)), R$133*計算_投入係数表!R129)</f>
        <v>#DIV/0!</v>
      </c>
      <c r="S129" s="212" t="e">
        <f ca="1">IF(S$3="分類不明", INDEX(計算_基本取引表_調整前!$D$125:$DS$131, ROW(S129)-124, MATCH("分類不明", 分類_出力, 0)), S$133*計算_投入係数表!S129)</f>
        <v>#DIV/0!</v>
      </c>
      <c r="T129" s="212" t="e">
        <f ca="1">IF(T$3="分類不明", INDEX(計算_基本取引表_調整前!$D$125:$DS$131, ROW(T129)-124, MATCH("分類不明", 分類_出力, 0)), T$133*計算_投入係数表!T129)</f>
        <v>#DIV/0!</v>
      </c>
      <c r="U129" s="212" t="e">
        <f ca="1">IF(U$3="分類不明", INDEX(計算_基本取引表_調整前!$D$125:$DS$131, ROW(U129)-124, MATCH("分類不明", 分類_出力, 0)), U$133*計算_投入係数表!U129)</f>
        <v>#DIV/0!</v>
      </c>
      <c r="V129" s="212" t="e">
        <f ca="1">IF(V$3="分類不明", INDEX(計算_基本取引表_調整前!$D$125:$DS$131, ROW(V129)-124, MATCH("分類不明", 分類_出力, 0)), V$133*計算_投入係数表!V129)</f>
        <v>#DIV/0!</v>
      </c>
      <c r="W129" s="212" t="e">
        <f ca="1">IF(W$3="分類不明", INDEX(計算_基本取引表_調整前!$D$125:$DS$131, ROW(W129)-124, MATCH("分類不明", 分類_出力, 0)), W$133*計算_投入係数表!W129)</f>
        <v>#DIV/0!</v>
      </c>
      <c r="X129" s="212" t="e">
        <f ca="1">IF(X$3="分類不明", INDEX(計算_基本取引表_調整前!$D$125:$DS$131, ROW(X129)-124, MATCH("分類不明", 分類_出力, 0)), X$133*計算_投入係数表!X129)</f>
        <v>#DIV/0!</v>
      </c>
      <c r="Y129" s="212" t="e">
        <f ca="1">IF(Y$3="分類不明", INDEX(計算_基本取引表_調整前!$D$125:$DS$131, ROW(Y129)-124, MATCH("分類不明", 分類_出力, 0)), Y$133*計算_投入係数表!Y129)</f>
        <v>#DIV/0!</v>
      </c>
      <c r="Z129" s="212" t="e">
        <f ca="1">IF(Z$3="分類不明", INDEX(計算_基本取引表_調整前!$D$125:$DS$131, ROW(Z129)-124, MATCH("分類不明", 分類_出力, 0)), Z$133*計算_投入係数表!Z129)</f>
        <v>#DIV/0!</v>
      </c>
      <c r="AA129" s="212" t="e">
        <f ca="1">IF(AA$3="分類不明", INDEX(計算_基本取引表_調整前!$D$125:$DS$131, ROW(AA129)-124, MATCH("分類不明", 分類_出力, 0)), AA$133*計算_投入係数表!AA129)</f>
        <v>#DIV/0!</v>
      </c>
      <c r="AB129" s="212" t="e">
        <f ca="1">IF(AB$3="分類不明", INDEX(計算_基本取引表_調整前!$D$125:$DS$131, ROW(AB129)-124, MATCH("分類不明", 分類_出力, 0)), AB$133*計算_投入係数表!AB129)</f>
        <v>#DIV/0!</v>
      </c>
      <c r="AC129" s="212" t="e">
        <f ca="1">IF(AC$3="分類不明", INDEX(計算_基本取引表_調整前!$D$125:$DS$131, ROW(AC129)-124, MATCH("分類不明", 分類_出力, 0)), AC$133*計算_投入係数表!AC129)</f>
        <v>#DIV/0!</v>
      </c>
      <c r="AD129" s="212" t="e">
        <f ca="1">IF(AD$3="分類不明", INDEX(計算_基本取引表_調整前!$D$125:$DS$131, ROW(AD129)-124, MATCH("分類不明", 分類_出力, 0)), AD$133*計算_投入係数表!AD129)</f>
        <v>#DIV/0!</v>
      </c>
      <c r="AE129" s="212" t="e">
        <f ca="1">IF(AE$3="分類不明", INDEX(計算_基本取引表_調整前!$D$125:$DS$131, ROW(AE129)-124, MATCH("分類不明", 分類_出力, 0)), AE$133*計算_投入係数表!AE129)</f>
        <v>#DIV/0!</v>
      </c>
      <c r="AF129" s="212" t="e">
        <f ca="1">IF(AF$3="分類不明", INDEX(計算_基本取引表_調整前!$D$125:$DS$131, ROW(AF129)-124, MATCH("分類不明", 分類_出力, 0)), AF$133*計算_投入係数表!AF129)</f>
        <v>#DIV/0!</v>
      </c>
      <c r="AG129" s="212" t="e">
        <f ca="1">IF(AG$3="分類不明", INDEX(計算_基本取引表_調整前!$D$125:$DS$131, ROW(AG129)-124, MATCH("分類不明", 分類_出力, 0)), AG$133*計算_投入係数表!AG129)</f>
        <v>#DIV/0!</v>
      </c>
      <c r="AH129" s="212" t="e">
        <f ca="1">IF(AH$3="分類不明", INDEX(計算_基本取引表_調整前!$D$125:$DS$131, ROW(AH129)-124, MATCH("分類不明", 分類_出力, 0)), AH$133*計算_投入係数表!AH129)</f>
        <v>#DIV/0!</v>
      </c>
      <c r="AI129" s="212" t="e">
        <f ca="1">IF(AI$3="分類不明", INDEX(計算_基本取引表_調整前!$D$125:$DS$131, ROW(AI129)-124, MATCH("分類不明", 分類_出力, 0)), AI$133*計算_投入係数表!AI129)</f>
        <v>#DIV/0!</v>
      </c>
      <c r="AJ129" s="212" t="e">
        <f ca="1">IF(AJ$3="分類不明", INDEX(計算_基本取引表_調整前!$D$125:$DS$131, ROW(AJ129)-124, MATCH("分類不明", 分類_出力, 0)), AJ$133*計算_投入係数表!AJ129)</f>
        <v>#DIV/0!</v>
      </c>
      <c r="AK129" s="212" t="e">
        <f ca="1">IF(AK$3="分類不明", INDEX(計算_基本取引表_調整前!$D$125:$DS$131, ROW(AK129)-124, MATCH("分類不明", 分類_出力, 0)), AK$133*計算_投入係数表!AK129)</f>
        <v>#DIV/0!</v>
      </c>
      <c r="AL129" s="212" t="e">
        <f ca="1">IF(AL$3="分類不明", INDEX(計算_基本取引表_調整前!$D$125:$DS$131, ROW(AL129)-124, MATCH("分類不明", 分類_出力, 0)), AL$133*計算_投入係数表!AL129)</f>
        <v>#DIV/0!</v>
      </c>
      <c r="AM129" s="212" t="e">
        <f ca="1">IF(AM$3="分類不明", INDEX(計算_基本取引表_調整前!$D$125:$DS$131, ROW(AM129)-124, MATCH("分類不明", 分類_出力, 0)), AM$133*計算_投入係数表!AM129)</f>
        <v>#DIV/0!</v>
      </c>
      <c r="AN129" s="212" t="e">
        <f ca="1">IF(AN$3="分類不明", INDEX(計算_基本取引表_調整前!$D$125:$DS$131, ROW(AN129)-124, MATCH("分類不明", 分類_出力, 0)), AN$133*計算_投入係数表!AN129)</f>
        <v>#DIV/0!</v>
      </c>
      <c r="AO129" s="212" t="e">
        <f ca="1">IF(AO$3="分類不明", INDEX(計算_基本取引表_調整前!$D$125:$DS$131, ROW(AO129)-124, MATCH("分類不明", 分類_出力, 0)), AO$133*計算_投入係数表!AO129)</f>
        <v>#DIV/0!</v>
      </c>
      <c r="AP129" s="212" t="e">
        <f ca="1">IF(AP$3="分類不明", INDEX(計算_基本取引表_調整前!$D$125:$DS$131, ROW(AP129)-124, MATCH("分類不明", 分類_出力, 0)), AP$133*計算_投入係数表!AP129)</f>
        <v>#DIV/0!</v>
      </c>
      <c r="AQ129" s="212" t="e">
        <f ca="1">IF(AQ$3="分類不明", INDEX(計算_基本取引表_調整前!$D$125:$DS$131, ROW(AQ129)-124, MATCH("分類不明", 分類_出力, 0)), AQ$133*計算_投入係数表!AQ129)</f>
        <v>#DIV/0!</v>
      </c>
      <c r="AR129" s="212" t="e">
        <f ca="1">IF(AR$3="分類不明", INDEX(計算_基本取引表_調整前!$D$125:$DS$131, ROW(AR129)-124, MATCH("分類不明", 分類_出力, 0)), AR$133*計算_投入係数表!AR129)</f>
        <v>#DIV/0!</v>
      </c>
      <c r="AS129" s="212" t="e">
        <f ca="1">IF(AS$3="分類不明", INDEX(計算_基本取引表_調整前!$D$125:$DS$131, ROW(AS129)-124, MATCH("分類不明", 分類_出力, 0)), AS$133*計算_投入係数表!AS129)</f>
        <v>#DIV/0!</v>
      </c>
      <c r="AT129" s="212" t="e">
        <f ca="1">IF(AT$3="分類不明", INDEX(計算_基本取引表_調整前!$D$125:$DS$131, ROW(AT129)-124, MATCH("分類不明", 分類_出力, 0)), AT$133*計算_投入係数表!AT129)</f>
        <v>#DIV/0!</v>
      </c>
      <c r="AU129" s="212" t="e">
        <f ca="1">IF(AU$3="分類不明", INDEX(計算_基本取引表_調整前!$D$125:$DS$131, ROW(AU129)-124, MATCH("分類不明", 分類_出力, 0)), AU$133*計算_投入係数表!AU129)</f>
        <v>#DIV/0!</v>
      </c>
      <c r="AV129" s="212" t="e">
        <f ca="1">IF(AV$3="分類不明", INDEX(計算_基本取引表_調整前!$D$125:$DS$131, ROW(AV129)-124, MATCH("分類不明", 分類_出力, 0)), AV$133*計算_投入係数表!AV129)</f>
        <v>#DIV/0!</v>
      </c>
      <c r="AW129" s="212" t="e">
        <f ca="1">IF(AW$3="分類不明", INDEX(計算_基本取引表_調整前!$D$125:$DS$131, ROW(AW129)-124, MATCH("分類不明", 分類_出力, 0)), AW$133*計算_投入係数表!AW129)</f>
        <v>#DIV/0!</v>
      </c>
      <c r="AX129" s="212" t="e">
        <f ca="1">IF(AX$3="分類不明", INDEX(計算_基本取引表_調整前!$D$125:$DS$131, ROW(AX129)-124, MATCH("分類不明", 分類_出力, 0)), AX$133*計算_投入係数表!AX129)</f>
        <v>#DIV/0!</v>
      </c>
      <c r="AY129" s="212" t="e">
        <f ca="1">IF(AY$3="分類不明", INDEX(計算_基本取引表_調整前!$D$125:$DS$131, ROW(AY129)-124, MATCH("分類不明", 分類_出力, 0)), AY$133*計算_投入係数表!AY129)</f>
        <v>#DIV/0!</v>
      </c>
      <c r="AZ129" s="212" t="e">
        <f ca="1">IF(AZ$3="分類不明", INDEX(計算_基本取引表_調整前!$D$125:$DS$131, ROW(AZ129)-124, MATCH("分類不明", 分類_出力, 0)), AZ$133*計算_投入係数表!AZ129)</f>
        <v>#DIV/0!</v>
      </c>
      <c r="BA129" s="212" t="e">
        <f ca="1">IF(BA$3="分類不明", INDEX(計算_基本取引表_調整前!$D$125:$DS$131, ROW(BA129)-124, MATCH("分類不明", 分類_出力, 0)), BA$133*計算_投入係数表!BA129)</f>
        <v>#DIV/0!</v>
      </c>
      <c r="BB129" s="212" t="e">
        <f ca="1">IF(BB$3="分類不明", INDEX(計算_基本取引表_調整前!$D$125:$DS$131, ROW(BB129)-124, MATCH("分類不明", 分類_出力, 0)), BB$133*計算_投入係数表!BB129)</f>
        <v>#DIV/0!</v>
      </c>
      <c r="BC129" s="212" t="e">
        <f ca="1">IF(BC$3="分類不明", INDEX(計算_基本取引表_調整前!$D$125:$DS$131, ROW(BC129)-124, MATCH("分類不明", 分類_出力, 0)), BC$133*計算_投入係数表!BC129)</f>
        <v>#DIV/0!</v>
      </c>
      <c r="BD129" s="212" t="e">
        <f ca="1">IF(BD$3="分類不明", INDEX(計算_基本取引表_調整前!$D$125:$DS$131, ROW(BD129)-124, MATCH("分類不明", 分類_出力, 0)), BD$133*計算_投入係数表!BD129)</f>
        <v>#DIV/0!</v>
      </c>
      <c r="BE129" s="212" t="e">
        <f ca="1">IF(BE$3="分類不明", INDEX(計算_基本取引表_調整前!$D$125:$DS$131, ROW(BE129)-124, MATCH("分類不明", 分類_出力, 0)), BE$133*計算_投入係数表!BE129)</f>
        <v>#DIV/0!</v>
      </c>
      <c r="BF129" s="212" t="e">
        <f ca="1">IF(BF$3="分類不明", INDEX(計算_基本取引表_調整前!$D$125:$DS$131, ROW(BF129)-124, MATCH("分類不明", 分類_出力, 0)), BF$133*計算_投入係数表!BF129)</f>
        <v>#DIV/0!</v>
      </c>
      <c r="BG129" s="212" t="e">
        <f ca="1">IF(BG$3="分類不明", INDEX(計算_基本取引表_調整前!$D$125:$DS$131, ROW(BG129)-124, MATCH("分類不明", 分類_出力, 0)), BG$133*計算_投入係数表!BG129)</f>
        <v>#DIV/0!</v>
      </c>
      <c r="BH129" s="212" t="e">
        <f ca="1">IF(BH$3="分類不明", INDEX(計算_基本取引表_調整前!$D$125:$DS$131, ROW(BH129)-124, MATCH("分類不明", 分類_出力, 0)), BH$133*計算_投入係数表!BH129)</f>
        <v>#DIV/0!</v>
      </c>
      <c r="BI129" s="212" t="e">
        <f ca="1">IF(BI$3="分類不明", INDEX(計算_基本取引表_調整前!$D$125:$DS$131, ROW(BI129)-124, MATCH("分類不明", 分類_出力, 0)), BI$133*計算_投入係数表!BI129)</f>
        <v>#DIV/0!</v>
      </c>
      <c r="BJ129" s="212" t="e">
        <f ca="1">IF(BJ$3="分類不明", INDEX(計算_基本取引表_調整前!$D$125:$DS$131, ROW(BJ129)-124, MATCH("分類不明", 分類_出力, 0)), BJ$133*計算_投入係数表!BJ129)</f>
        <v>#DIV/0!</v>
      </c>
      <c r="BK129" s="212" t="e">
        <f ca="1">IF(BK$3="分類不明", INDEX(計算_基本取引表_調整前!$D$125:$DS$131, ROW(BK129)-124, MATCH("分類不明", 分類_出力, 0)), BK$133*計算_投入係数表!BK129)</f>
        <v>#DIV/0!</v>
      </c>
      <c r="BL129" s="212" t="e">
        <f ca="1">IF(BL$3="分類不明", INDEX(計算_基本取引表_調整前!$D$125:$DS$131, ROW(BL129)-124, MATCH("分類不明", 分類_出力, 0)), BL$133*計算_投入係数表!BL129)</f>
        <v>#DIV/0!</v>
      </c>
      <c r="BM129" s="212" t="e">
        <f ca="1">IF(BM$3="分類不明", INDEX(計算_基本取引表_調整前!$D$125:$DS$131, ROW(BM129)-124, MATCH("分類不明", 分類_出力, 0)), BM$133*計算_投入係数表!BM129)</f>
        <v>#DIV/0!</v>
      </c>
      <c r="BN129" s="212" t="e">
        <f ca="1">IF(BN$3="分類不明", INDEX(計算_基本取引表_調整前!$D$125:$DS$131, ROW(BN129)-124, MATCH("分類不明", 分類_出力, 0)), BN$133*計算_投入係数表!BN129)</f>
        <v>#DIV/0!</v>
      </c>
      <c r="BO129" s="212" t="e">
        <f ca="1">IF(BO$3="分類不明", INDEX(計算_基本取引表_調整前!$D$125:$DS$131, ROW(BO129)-124, MATCH("分類不明", 分類_出力, 0)), BO$133*計算_投入係数表!BO129)</f>
        <v>#DIV/0!</v>
      </c>
      <c r="BP129" s="212" t="e">
        <f ca="1">IF(BP$3="分類不明", INDEX(計算_基本取引表_調整前!$D$125:$DS$131, ROW(BP129)-124, MATCH("分類不明", 分類_出力, 0)), BP$133*計算_投入係数表!BP129)</f>
        <v>#DIV/0!</v>
      </c>
      <c r="BQ129" s="212" t="e">
        <f ca="1">IF(BQ$3="分類不明", INDEX(計算_基本取引表_調整前!$D$125:$DS$131, ROW(BQ129)-124, MATCH("分類不明", 分類_出力, 0)), BQ$133*計算_投入係数表!BQ129)</f>
        <v>#DIV/0!</v>
      </c>
      <c r="BR129" s="212" t="e">
        <f ca="1">IF(BR$3="分類不明", INDEX(計算_基本取引表_調整前!$D$125:$DS$131, ROW(BR129)-124, MATCH("分類不明", 分類_出力, 0)), BR$133*計算_投入係数表!BR129)</f>
        <v>#DIV/0!</v>
      </c>
      <c r="BS129" s="212" t="e">
        <f ca="1">IF(BS$3="分類不明", INDEX(計算_基本取引表_調整前!$D$125:$DS$131, ROW(BS129)-124, MATCH("分類不明", 分類_出力, 0)), BS$133*計算_投入係数表!BS129)</f>
        <v>#DIV/0!</v>
      </c>
      <c r="BT129" s="212" t="e">
        <f ca="1">IF(BT$3="分類不明", INDEX(計算_基本取引表_調整前!$D$125:$DS$131, ROW(BT129)-124, MATCH("分類不明", 分類_出力, 0)), BT$133*計算_投入係数表!BT129)</f>
        <v>#DIV/0!</v>
      </c>
      <c r="BU129" s="212" t="e">
        <f ca="1">IF(BU$3="分類不明", INDEX(計算_基本取引表_調整前!$D$125:$DS$131, ROW(BU129)-124, MATCH("分類不明", 分類_出力, 0)), BU$133*計算_投入係数表!BU129)</f>
        <v>#DIV/0!</v>
      </c>
      <c r="BV129" s="212" t="e">
        <f ca="1">IF(BV$3="分類不明", INDEX(計算_基本取引表_調整前!$D$125:$DS$131, ROW(BV129)-124, MATCH("分類不明", 分類_出力, 0)), BV$133*計算_投入係数表!BV129)</f>
        <v>#DIV/0!</v>
      </c>
      <c r="BW129" s="212" t="e">
        <f ca="1">IF(BW$3="分類不明", INDEX(計算_基本取引表_調整前!$D$125:$DS$131, ROW(BW129)-124, MATCH("分類不明", 分類_出力, 0)), BW$133*計算_投入係数表!BW129)</f>
        <v>#DIV/0!</v>
      </c>
      <c r="BX129" s="212" t="e">
        <f ca="1">IF(BX$3="分類不明", INDEX(計算_基本取引表_調整前!$D$125:$DS$131, ROW(BX129)-124, MATCH("分類不明", 分類_出力, 0)), BX$133*計算_投入係数表!BX129)</f>
        <v>#DIV/0!</v>
      </c>
      <c r="BY129" s="212" t="e">
        <f ca="1">IF(BY$3="分類不明", INDEX(計算_基本取引表_調整前!$D$125:$DS$131, ROW(BY129)-124, MATCH("分類不明", 分類_出力, 0)), BY$133*計算_投入係数表!BY129)</f>
        <v>#DIV/0!</v>
      </c>
      <c r="BZ129" s="212" t="e">
        <f ca="1">IF(BZ$3="分類不明", INDEX(計算_基本取引表_調整前!$D$125:$DS$131, ROW(BZ129)-124, MATCH("分類不明", 分類_出力, 0)), BZ$133*計算_投入係数表!BZ129)</f>
        <v>#DIV/0!</v>
      </c>
      <c r="CA129" s="212" t="e">
        <f ca="1">IF(CA$3="分類不明", INDEX(計算_基本取引表_調整前!$D$125:$DS$131, ROW(CA129)-124, MATCH("分類不明", 分類_出力, 0)), CA$133*計算_投入係数表!CA129)</f>
        <v>#DIV/0!</v>
      </c>
      <c r="CB129" s="212" t="e">
        <f ca="1">IF(CB$3="分類不明", INDEX(計算_基本取引表_調整前!$D$125:$DS$131, ROW(CB129)-124, MATCH("分類不明", 分類_出力, 0)), CB$133*計算_投入係数表!CB129)</f>
        <v>#DIV/0!</v>
      </c>
      <c r="CC129" s="212" t="e">
        <f ca="1">IF(CC$3="分類不明", INDEX(計算_基本取引表_調整前!$D$125:$DS$131, ROW(CC129)-124, MATCH("分類不明", 分類_出力, 0)), CC$133*計算_投入係数表!CC129)</f>
        <v>#DIV/0!</v>
      </c>
      <c r="CD129" s="212" t="e">
        <f ca="1">IF(CD$3="分類不明", INDEX(計算_基本取引表_調整前!$D$125:$DS$131, ROW(CD129)-124, MATCH("分類不明", 分類_出力, 0)), CD$133*計算_投入係数表!CD129)</f>
        <v>#DIV/0!</v>
      </c>
      <c r="CE129" s="212" t="e">
        <f ca="1">IF(CE$3="分類不明", INDEX(計算_基本取引表_調整前!$D$125:$DS$131, ROW(CE129)-124, MATCH("分類不明", 分類_出力, 0)), CE$133*計算_投入係数表!CE129)</f>
        <v>#DIV/0!</v>
      </c>
      <c r="CF129" s="212" t="e">
        <f ca="1">IF(CF$3="分類不明", INDEX(計算_基本取引表_調整前!$D$125:$DS$131, ROW(CF129)-124, MATCH("分類不明", 分類_出力, 0)), CF$133*計算_投入係数表!CF129)</f>
        <v>#DIV/0!</v>
      </c>
      <c r="CG129" s="212" t="e">
        <f ca="1">IF(CG$3="分類不明", INDEX(計算_基本取引表_調整前!$D$125:$DS$131, ROW(CG129)-124, MATCH("分類不明", 分類_出力, 0)), CG$133*計算_投入係数表!CG129)</f>
        <v>#DIV/0!</v>
      </c>
      <c r="CH129" s="212" t="e">
        <f ca="1">IF(CH$3="分類不明", INDEX(計算_基本取引表_調整前!$D$125:$DS$131, ROW(CH129)-124, MATCH("分類不明", 分類_出力, 0)), CH$133*計算_投入係数表!CH129)</f>
        <v>#DIV/0!</v>
      </c>
      <c r="CI129" s="212" t="e">
        <f ca="1">IF(CI$3="分類不明", INDEX(計算_基本取引表_調整前!$D$125:$DS$131, ROW(CI129)-124, MATCH("分類不明", 分類_出力, 0)), CI$133*計算_投入係数表!CI129)</f>
        <v>#DIV/0!</v>
      </c>
      <c r="CJ129" s="212" t="e">
        <f ca="1">IF(CJ$3="分類不明", INDEX(計算_基本取引表_調整前!$D$125:$DS$131, ROW(CJ129)-124, MATCH("分類不明", 分類_出力, 0)), CJ$133*計算_投入係数表!CJ129)</f>
        <v>#DIV/0!</v>
      </c>
      <c r="CK129" s="212" t="e">
        <f ca="1">IF(CK$3="分類不明", INDEX(計算_基本取引表_調整前!$D$125:$DS$131, ROW(CK129)-124, MATCH("分類不明", 分類_出力, 0)), CK$133*計算_投入係数表!CK129)</f>
        <v>#DIV/0!</v>
      </c>
      <c r="CL129" s="212" t="e">
        <f ca="1">IF(CL$3="分類不明", INDEX(計算_基本取引表_調整前!$D$125:$DS$131, ROW(CL129)-124, MATCH("分類不明", 分類_出力, 0)), CL$133*計算_投入係数表!CL129)</f>
        <v>#DIV/0!</v>
      </c>
      <c r="CM129" s="212" t="e">
        <f ca="1">IF(CM$3="分類不明", INDEX(計算_基本取引表_調整前!$D$125:$DS$131, ROW(CM129)-124, MATCH("分類不明", 分類_出力, 0)), CM$133*計算_投入係数表!CM129)</f>
        <v>#DIV/0!</v>
      </c>
      <c r="CN129" s="212" t="e">
        <f ca="1">IF(CN$3="分類不明", INDEX(計算_基本取引表_調整前!$D$125:$DS$131, ROW(CN129)-124, MATCH("分類不明", 分類_出力, 0)), CN$133*計算_投入係数表!CN129)</f>
        <v>#DIV/0!</v>
      </c>
      <c r="CO129" s="212" t="e">
        <f ca="1">IF(CO$3="分類不明", INDEX(計算_基本取引表_調整前!$D$125:$DS$131, ROW(CO129)-124, MATCH("分類不明", 分類_出力, 0)), CO$133*計算_投入係数表!CO129)</f>
        <v>#DIV/0!</v>
      </c>
      <c r="CP129" s="212" t="e">
        <f ca="1">IF(CP$3="分類不明", INDEX(計算_基本取引表_調整前!$D$125:$DS$131, ROW(CP129)-124, MATCH("分類不明", 分類_出力, 0)), CP$133*計算_投入係数表!CP129)</f>
        <v>#DIV/0!</v>
      </c>
      <c r="CQ129" s="212" t="e">
        <f ca="1">IF(CQ$3="分類不明", INDEX(計算_基本取引表_調整前!$D$125:$DS$131, ROW(CQ129)-124, MATCH("分類不明", 分類_出力, 0)), CQ$133*計算_投入係数表!CQ129)</f>
        <v>#DIV/0!</v>
      </c>
      <c r="CR129" s="212" t="e">
        <f ca="1">IF(CR$3="分類不明", INDEX(計算_基本取引表_調整前!$D$125:$DS$131, ROW(CR129)-124, MATCH("分類不明", 分類_出力, 0)), CR$133*計算_投入係数表!CR129)</f>
        <v>#DIV/0!</v>
      </c>
      <c r="CS129" s="212" t="e">
        <f ca="1">IF(CS$3="分類不明", INDEX(計算_基本取引表_調整前!$D$125:$DS$131, ROW(CS129)-124, MATCH("分類不明", 分類_出力, 0)), CS$133*計算_投入係数表!CS129)</f>
        <v>#DIV/0!</v>
      </c>
      <c r="CT129" s="212" t="e">
        <f ca="1">IF(CT$3="分類不明", INDEX(計算_基本取引表_調整前!$D$125:$DS$131, ROW(CT129)-124, MATCH("分類不明", 分類_出力, 0)), CT$133*計算_投入係数表!CT129)</f>
        <v>#DIV/0!</v>
      </c>
      <c r="CU129" s="212" t="e">
        <f ca="1">IF(CU$3="分類不明", INDEX(計算_基本取引表_調整前!$D$125:$DS$131, ROW(CU129)-124, MATCH("分類不明", 分類_出力, 0)), CU$133*計算_投入係数表!CU129)</f>
        <v>#DIV/0!</v>
      </c>
      <c r="CV129" s="212" t="e">
        <f ca="1">IF(CV$3="分類不明", INDEX(計算_基本取引表_調整前!$D$125:$DS$131, ROW(CV129)-124, MATCH("分類不明", 分類_出力, 0)), CV$133*計算_投入係数表!CV129)</f>
        <v>#DIV/0!</v>
      </c>
      <c r="CW129" s="212" t="e">
        <f ca="1">IF(CW$3="分類不明", INDEX(計算_基本取引表_調整前!$D$125:$DS$131, ROW(CW129)-124, MATCH("分類不明", 分類_出力, 0)), CW$133*計算_投入係数表!CW129)</f>
        <v>#DIV/0!</v>
      </c>
      <c r="CX129" s="212" t="e">
        <f ca="1">IF(CX$3="分類不明", INDEX(計算_基本取引表_調整前!$D$125:$DS$131, ROW(CX129)-124, MATCH("分類不明", 分類_出力, 0)), CX$133*計算_投入係数表!CX129)</f>
        <v>#DIV/0!</v>
      </c>
      <c r="CY129" s="212" t="e">
        <f ca="1">IF(CY$3="分類不明", INDEX(計算_基本取引表_調整前!$D$125:$DS$131, ROW(CY129)-124, MATCH("分類不明", 分類_出力, 0)), CY$133*計算_投入係数表!CY129)</f>
        <v>#DIV/0!</v>
      </c>
      <c r="CZ129" s="212" t="e">
        <f ca="1">IF(CZ$3="分類不明", INDEX(計算_基本取引表_調整前!$D$125:$DS$131, ROW(CZ129)-124, MATCH("分類不明", 分類_出力, 0)), CZ$133*計算_投入係数表!CZ129)</f>
        <v>#DIV/0!</v>
      </c>
      <c r="DA129" s="212" t="e">
        <f ca="1">IF(DA$3="分類不明", INDEX(計算_基本取引表_調整前!$D$125:$DS$131, ROW(DA129)-124, MATCH("分類不明", 分類_出力, 0)), DA$133*計算_投入係数表!DA129)</f>
        <v>#DIV/0!</v>
      </c>
      <c r="DB129" s="212" t="e">
        <f ca="1">IF(DB$3="分類不明", INDEX(計算_基本取引表_調整前!$D$125:$DS$131, ROW(DB129)-124, MATCH("分類不明", 分類_出力, 0)), DB$133*計算_投入係数表!DB129)</f>
        <v>#DIV/0!</v>
      </c>
      <c r="DC129" s="212" t="e">
        <f ca="1">IF(DC$3="分類不明", INDEX(計算_基本取引表_調整前!$D$125:$DS$131, ROW(DC129)-124, MATCH("分類不明", 分類_出力, 0)), DC$133*計算_投入係数表!DC129)</f>
        <v>#DIV/0!</v>
      </c>
      <c r="DD129" s="212" t="e">
        <f ca="1">IF(DD$3="分類不明", INDEX(計算_基本取引表_調整前!$D$125:$DS$131, ROW(DD129)-124, MATCH("分類不明", 分類_出力, 0)), DD$133*計算_投入係数表!DD129)</f>
        <v>#DIV/0!</v>
      </c>
      <c r="DE129" s="212" t="e">
        <f ca="1">IF(DE$3="分類不明", INDEX(計算_基本取引表_調整前!$D$125:$DS$131, ROW(DE129)-124, MATCH("分類不明", 分類_出力, 0)), DE$133*計算_投入係数表!DE129)</f>
        <v>#DIV/0!</v>
      </c>
      <c r="DF129" s="212" t="e">
        <f ca="1">IF(DF$3="分類不明", INDEX(計算_基本取引表_調整前!$D$125:$DS$131, ROW(DF129)-124, MATCH("分類不明", 分類_出力, 0)), DF$133*計算_投入係数表!DF129)</f>
        <v>#DIV/0!</v>
      </c>
      <c r="DG129" s="212" t="e">
        <f ca="1">IF(DG$3="分類不明", INDEX(計算_基本取引表_調整前!$D$125:$DS$131, ROW(DG129)-124, MATCH("分類不明", 分類_出力, 0)), DG$133*計算_投入係数表!DG129)</f>
        <v>#DIV/0!</v>
      </c>
      <c r="DH129" s="212" t="e">
        <f ca="1">IF(DH$3="分類不明", INDEX(計算_基本取引表_調整前!$D$125:$DS$131, ROW(DH129)-124, MATCH("分類不明", 分類_出力, 0)), DH$133*計算_投入係数表!DH129)</f>
        <v>#DIV/0!</v>
      </c>
      <c r="DI129" s="212" t="e">
        <f ca="1">IF(DI$3="分類不明", INDEX(計算_基本取引表_調整前!$D$125:$DS$131, ROW(DI129)-124, MATCH("分類不明", 分類_出力, 0)), DI$133*計算_投入係数表!DI129)</f>
        <v>#DIV/0!</v>
      </c>
      <c r="DJ129" s="212" t="e">
        <f ca="1">IF(DJ$3="分類不明", INDEX(計算_基本取引表_調整前!$D$125:$DS$131, ROW(DJ129)-124, MATCH("分類不明", 分類_出力, 0)), DJ$133*計算_投入係数表!DJ129)</f>
        <v>#DIV/0!</v>
      </c>
      <c r="DK129" s="212" t="e">
        <f ca="1">IF(DK$3="分類不明", INDEX(計算_基本取引表_調整前!$D$125:$DS$131, ROW(DK129)-124, MATCH("分類不明", 分類_出力, 0)), DK$133*計算_投入係数表!DK129)</f>
        <v>#DIV/0!</v>
      </c>
      <c r="DL129" s="212" t="e">
        <f ca="1">IF(DL$3="分類不明", INDEX(計算_基本取引表_調整前!$D$125:$DS$131, ROW(DL129)-124, MATCH("分類不明", 分類_出力, 0)), DL$133*計算_投入係数表!DL129)</f>
        <v>#DIV/0!</v>
      </c>
      <c r="DM129" s="212" t="e">
        <f ca="1">IF(DM$3="分類不明", INDEX(計算_基本取引表_調整前!$D$125:$DS$131, ROW(DM129)-124, MATCH("分類不明", 分類_出力, 0)), DM$133*計算_投入係数表!DM129)</f>
        <v>#DIV/0!</v>
      </c>
      <c r="DN129" s="212" t="e">
        <f ca="1">IF(DN$3="分類不明", INDEX(計算_基本取引表_調整前!$D$125:$DS$131, ROW(DN129)-124, MATCH("分類不明", 分類_出力, 0)), DN$133*計算_投入係数表!DN129)</f>
        <v>#DIV/0!</v>
      </c>
      <c r="DO129" s="212" t="e">
        <f ca="1">IF(DO$3="分類不明", INDEX(計算_基本取引表_調整前!$D$125:$DS$131, ROW(DO129)-124, MATCH("分類不明", 分類_出力, 0)), DO$133*計算_投入係数表!DO129)</f>
        <v>#DIV/0!</v>
      </c>
      <c r="DP129" s="212" t="e">
        <f ca="1">IF(DP$3="分類不明", INDEX(計算_基本取引表_調整前!$D$125:$DS$131, ROW(DP129)-124, MATCH("分類不明", 分類_出力, 0)), DP$133*計算_投入係数表!DP129)</f>
        <v>#DIV/0!</v>
      </c>
      <c r="DQ129" s="212" t="e">
        <f ca="1">IF(DQ$3="分類不明", INDEX(計算_基本取引表_調整前!$D$125:$DS$131, ROW(DQ129)-124, MATCH("分類不明", 分類_出力, 0)), DQ$133*計算_投入係数表!DQ129)</f>
        <v>#DIV/0!</v>
      </c>
      <c r="DR129" s="212" t="e">
        <f ca="1">IF(DR$3="分類不明", INDEX(計算_基本取引表_調整前!$D$125:$DS$131, ROW(DR129)-124, MATCH("分類不明", 分類_出力, 0)), DR$133*計算_投入係数表!DR129)</f>
        <v>#DIV/0!</v>
      </c>
      <c r="DS129" s="212" t="e">
        <f ca="1">IF(DS$3="分類不明", INDEX(計算_基本取引表_調整前!$D$125:$DS$131, ROW(DS129)-124, MATCH("分類不明", 分類_出力, 0)), DS$133*計算_投入係数表!DS129)</f>
        <v>#DIV/0!</v>
      </c>
      <c r="DT129" s="213">
        <f t="shared" ca="1" si="15"/>
        <v>8404.566639286284</v>
      </c>
      <c r="DU129" s="235"/>
      <c r="DV129" s="235"/>
      <c r="DW129" s="235"/>
      <c r="DX129" s="235"/>
      <c r="DY129" s="235"/>
      <c r="DZ129" s="235"/>
      <c r="EA129" s="235"/>
      <c r="EB129" s="235"/>
      <c r="EC129" s="235"/>
      <c r="ED129" s="235"/>
      <c r="EE129" s="235"/>
      <c r="EF129" s="235"/>
      <c r="EG129" s="235"/>
      <c r="EH129" s="235"/>
      <c r="EI129" s="235"/>
      <c r="EJ129" s="235"/>
      <c r="EK129" s="235"/>
    </row>
    <row r="130" spans="2:141" s="6" customFormat="1" ht="15.75" customHeight="1" x14ac:dyDescent="0.25">
      <c r="B130" s="21"/>
      <c r="C130" s="192" t="s">
        <v>225</v>
      </c>
      <c r="D130" s="211">
        <f ca="1">IF(D$3="分類不明", INDEX(計算_基本取引表_調整前!$D$125:$DS$131, ROW(D130)-124, MATCH("分類不明", 分類_出力, 0)), D$133*計算_投入係数表!D130)</f>
        <v>426.36347216312157</v>
      </c>
      <c r="E130" s="212">
        <f ca="1">IF(E$3="分類不明", INDEX(計算_基本取引表_調整前!$D$125:$DS$131, ROW(E130)-124, MATCH("分類不明", 分類_出力, 0)), E$133*計算_投入係数表!E130)</f>
        <v>28.65043712402376</v>
      </c>
      <c r="F130" s="212">
        <f ca="1">IF(F$3="分類不明", INDEX(計算_基本取引表_調整前!$D$125:$DS$131, ROW(F130)-124, MATCH("分類不明", 分類_出力, 0)), F$133*計算_投入係数表!F130)</f>
        <v>129.52626892317758</v>
      </c>
      <c r="G130" s="212">
        <f ca="1">IF(G$3="分類不明", INDEX(計算_基本取引表_調整前!$D$125:$DS$131, ROW(G130)-124, MATCH("分類不明", 分類_出力, 0)), G$133*計算_投入係数表!G130)</f>
        <v>69.822236954587481</v>
      </c>
      <c r="H130" s="212">
        <f ca="1">IF(H$3="分類不明", INDEX(計算_基本取引表_調整前!$D$125:$DS$131, ROW(H130)-124, MATCH("分類不明", 分類_出力, 0)), H$133*計算_投入係数表!H130)</f>
        <v>2108.405329047881</v>
      </c>
      <c r="I130" s="212">
        <f ca="1">IF(I$3="分類不明", INDEX(計算_基本取引表_調整前!$D$125:$DS$131, ROW(I130)-124, MATCH("分類不明", 分類_出力, 0)), I$133*計算_投入係数表!I130)</f>
        <v>545.35327411546439</v>
      </c>
      <c r="J130" s="212">
        <f ca="1">IF(J$3="分類不明", INDEX(計算_基本取引表_調整前!$D$125:$DS$131, ROW(J130)-124, MATCH("分類不明", 分類_出力, 0)), J$133*計算_投入係数表!J130)</f>
        <v>825.98602800389938</v>
      </c>
      <c r="K130" s="212">
        <f ca="1">IF(K$3="分類不明", INDEX(計算_基本取引表_調整前!$D$125:$DS$131, ROW(K130)-124, MATCH("分類不明", 分類_出力, 0)), K$133*計算_投入係数表!K130)</f>
        <v>863.03618349638487</v>
      </c>
      <c r="L130" s="212">
        <f ca="1">IF(L$3="分類不明", INDEX(計算_基本取引表_調整前!$D$125:$DS$131, ROW(L130)-124, MATCH("分類不明", 分類_出力, 0)), L$133*計算_投入係数表!L130)</f>
        <v>706.17420671264836</v>
      </c>
      <c r="M130" s="212">
        <f ca="1">IF(M$3="分類不明", INDEX(計算_基本取引表_調整前!$D$125:$DS$131, ROW(M130)-124, MATCH("分類不明", 分類_出力, 0)), M$133*計算_投入係数表!M130)</f>
        <v>389.78888555497105</v>
      </c>
      <c r="N130" s="212">
        <f ca="1">IF(N$3="分類不明", INDEX(計算_基本取引表_調整前!$D$125:$DS$131, ROW(N130)-124, MATCH("分類不明", 分類_出力, 0)), N$133*計算_投入係数表!N130)</f>
        <v>115.22404118678729</v>
      </c>
      <c r="O130" s="212">
        <f ca="1">IF(O$3="分類不明", INDEX(計算_基本取引表_調整前!$D$125:$DS$131, ROW(O130)-124, MATCH("分類不明", 分類_出力, 0)), O$133*計算_投入係数表!O130)</f>
        <v>1246.1516708901472</v>
      </c>
      <c r="P130" s="212">
        <f>IF(P$3="分類不明", INDEX(計算_基本取引表_調整前!$D$125:$DS$131, ROW(P130)-124, MATCH("分類不明", 分類_出力, 0)), P$133*計算_投入係数表!P130)</f>
        <v>11.495516947207934</v>
      </c>
      <c r="Q130" s="212" t="e">
        <f ca="1">IF(Q$3="分類不明", INDEX(計算_基本取引表_調整前!$D$125:$DS$131, ROW(Q130)-124, MATCH("分類不明", 分類_出力, 0)), Q$133*計算_投入係数表!Q130)</f>
        <v>#DIV/0!</v>
      </c>
      <c r="R130" s="212" t="e">
        <f ca="1">IF(R$3="分類不明", INDEX(計算_基本取引表_調整前!$D$125:$DS$131, ROW(R130)-124, MATCH("分類不明", 分類_出力, 0)), R$133*計算_投入係数表!R130)</f>
        <v>#DIV/0!</v>
      </c>
      <c r="S130" s="212" t="e">
        <f ca="1">IF(S$3="分類不明", INDEX(計算_基本取引表_調整前!$D$125:$DS$131, ROW(S130)-124, MATCH("分類不明", 分類_出力, 0)), S$133*計算_投入係数表!S130)</f>
        <v>#DIV/0!</v>
      </c>
      <c r="T130" s="212" t="e">
        <f ca="1">IF(T$3="分類不明", INDEX(計算_基本取引表_調整前!$D$125:$DS$131, ROW(T130)-124, MATCH("分類不明", 分類_出力, 0)), T$133*計算_投入係数表!T130)</f>
        <v>#DIV/0!</v>
      </c>
      <c r="U130" s="212" t="e">
        <f ca="1">IF(U$3="分類不明", INDEX(計算_基本取引表_調整前!$D$125:$DS$131, ROW(U130)-124, MATCH("分類不明", 分類_出力, 0)), U$133*計算_投入係数表!U130)</f>
        <v>#DIV/0!</v>
      </c>
      <c r="V130" s="212" t="e">
        <f ca="1">IF(V$3="分類不明", INDEX(計算_基本取引表_調整前!$D$125:$DS$131, ROW(V130)-124, MATCH("分類不明", 分類_出力, 0)), V$133*計算_投入係数表!V130)</f>
        <v>#DIV/0!</v>
      </c>
      <c r="W130" s="212" t="e">
        <f ca="1">IF(W$3="分類不明", INDEX(計算_基本取引表_調整前!$D$125:$DS$131, ROW(W130)-124, MATCH("分類不明", 分類_出力, 0)), W$133*計算_投入係数表!W130)</f>
        <v>#DIV/0!</v>
      </c>
      <c r="X130" s="212" t="e">
        <f ca="1">IF(X$3="分類不明", INDEX(計算_基本取引表_調整前!$D$125:$DS$131, ROW(X130)-124, MATCH("分類不明", 分類_出力, 0)), X$133*計算_投入係数表!X130)</f>
        <v>#DIV/0!</v>
      </c>
      <c r="Y130" s="212" t="e">
        <f ca="1">IF(Y$3="分類不明", INDEX(計算_基本取引表_調整前!$D$125:$DS$131, ROW(Y130)-124, MATCH("分類不明", 分類_出力, 0)), Y$133*計算_投入係数表!Y130)</f>
        <v>#DIV/0!</v>
      </c>
      <c r="Z130" s="212" t="e">
        <f ca="1">IF(Z$3="分類不明", INDEX(計算_基本取引表_調整前!$D$125:$DS$131, ROW(Z130)-124, MATCH("分類不明", 分類_出力, 0)), Z$133*計算_投入係数表!Z130)</f>
        <v>#DIV/0!</v>
      </c>
      <c r="AA130" s="212" t="e">
        <f ca="1">IF(AA$3="分類不明", INDEX(計算_基本取引表_調整前!$D$125:$DS$131, ROW(AA130)-124, MATCH("分類不明", 分類_出力, 0)), AA$133*計算_投入係数表!AA130)</f>
        <v>#DIV/0!</v>
      </c>
      <c r="AB130" s="212" t="e">
        <f ca="1">IF(AB$3="分類不明", INDEX(計算_基本取引表_調整前!$D$125:$DS$131, ROW(AB130)-124, MATCH("分類不明", 分類_出力, 0)), AB$133*計算_投入係数表!AB130)</f>
        <v>#DIV/0!</v>
      </c>
      <c r="AC130" s="212" t="e">
        <f ca="1">IF(AC$3="分類不明", INDEX(計算_基本取引表_調整前!$D$125:$DS$131, ROW(AC130)-124, MATCH("分類不明", 分類_出力, 0)), AC$133*計算_投入係数表!AC130)</f>
        <v>#DIV/0!</v>
      </c>
      <c r="AD130" s="212" t="e">
        <f ca="1">IF(AD$3="分類不明", INDEX(計算_基本取引表_調整前!$D$125:$DS$131, ROW(AD130)-124, MATCH("分類不明", 分類_出力, 0)), AD$133*計算_投入係数表!AD130)</f>
        <v>#DIV/0!</v>
      </c>
      <c r="AE130" s="212" t="e">
        <f ca="1">IF(AE$3="分類不明", INDEX(計算_基本取引表_調整前!$D$125:$DS$131, ROW(AE130)-124, MATCH("分類不明", 分類_出力, 0)), AE$133*計算_投入係数表!AE130)</f>
        <v>#DIV/0!</v>
      </c>
      <c r="AF130" s="212" t="e">
        <f ca="1">IF(AF$3="分類不明", INDEX(計算_基本取引表_調整前!$D$125:$DS$131, ROW(AF130)-124, MATCH("分類不明", 分類_出力, 0)), AF$133*計算_投入係数表!AF130)</f>
        <v>#DIV/0!</v>
      </c>
      <c r="AG130" s="212" t="e">
        <f ca="1">IF(AG$3="分類不明", INDEX(計算_基本取引表_調整前!$D$125:$DS$131, ROW(AG130)-124, MATCH("分類不明", 分類_出力, 0)), AG$133*計算_投入係数表!AG130)</f>
        <v>#DIV/0!</v>
      </c>
      <c r="AH130" s="212" t="e">
        <f ca="1">IF(AH$3="分類不明", INDEX(計算_基本取引表_調整前!$D$125:$DS$131, ROW(AH130)-124, MATCH("分類不明", 分類_出力, 0)), AH$133*計算_投入係数表!AH130)</f>
        <v>#DIV/0!</v>
      </c>
      <c r="AI130" s="212" t="e">
        <f ca="1">IF(AI$3="分類不明", INDEX(計算_基本取引表_調整前!$D$125:$DS$131, ROW(AI130)-124, MATCH("分類不明", 分類_出力, 0)), AI$133*計算_投入係数表!AI130)</f>
        <v>#DIV/0!</v>
      </c>
      <c r="AJ130" s="212" t="e">
        <f ca="1">IF(AJ$3="分類不明", INDEX(計算_基本取引表_調整前!$D$125:$DS$131, ROW(AJ130)-124, MATCH("分類不明", 分類_出力, 0)), AJ$133*計算_投入係数表!AJ130)</f>
        <v>#DIV/0!</v>
      </c>
      <c r="AK130" s="212" t="e">
        <f ca="1">IF(AK$3="分類不明", INDEX(計算_基本取引表_調整前!$D$125:$DS$131, ROW(AK130)-124, MATCH("分類不明", 分類_出力, 0)), AK$133*計算_投入係数表!AK130)</f>
        <v>#DIV/0!</v>
      </c>
      <c r="AL130" s="212" t="e">
        <f ca="1">IF(AL$3="分類不明", INDEX(計算_基本取引表_調整前!$D$125:$DS$131, ROW(AL130)-124, MATCH("分類不明", 分類_出力, 0)), AL$133*計算_投入係数表!AL130)</f>
        <v>#DIV/0!</v>
      </c>
      <c r="AM130" s="212" t="e">
        <f ca="1">IF(AM$3="分類不明", INDEX(計算_基本取引表_調整前!$D$125:$DS$131, ROW(AM130)-124, MATCH("分類不明", 分類_出力, 0)), AM$133*計算_投入係数表!AM130)</f>
        <v>#DIV/0!</v>
      </c>
      <c r="AN130" s="212" t="e">
        <f ca="1">IF(AN$3="分類不明", INDEX(計算_基本取引表_調整前!$D$125:$DS$131, ROW(AN130)-124, MATCH("分類不明", 分類_出力, 0)), AN$133*計算_投入係数表!AN130)</f>
        <v>#DIV/0!</v>
      </c>
      <c r="AO130" s="212" t="e">
        <f ca="1">IF(AO$3="分類不明", INDEX(計算_基本取引表_調整前!$D$125:$DS$131, ROW(AO130)-124, MATCH("分類不明", 分類_出力, 0)), AO$133*計算_投入係数表!AO130)</f>
        <v>#DIV/0!</v>
      </c>
      <c r="AP130" s="212" t="e">
        <f ca="1">IF(AP$3="分類不明", INDEX(計算_基本取引表_調整前!$D$125:$DS$131, ROW(AP130)-124, MATCH("分類不明", 分類_出力, 0)), AP$133*計算_投入係数表!AP130)</f>
        <v>#DIV/0!</v>
      </c>
      <c r="AQ130" s="212" t="e">
        <f ca="1">IF(AQ$3="分類不明", INDEX(計算_基本取引表_調整前!$D$125:$DS$131, ROW(AQ130)-124, MATCH("分類不明", 分類_出力, 0)), AQ$133*計算_投入係数表!AQ130)</f>
        <v>#DIV/0!</v>
      </c>
      <c r="AR130" s="212" t="e">
        <f ca="1">IF(AR$3="分類不明", INDEX(計算_基本取引表_調整前!$D$125:$DS$131, ROW(AR130)-124, MATCH("分類不明", 分類_出力, 0)), AR$133*計算_投入係数表!AR130)</f>
        <v>#DIV/0!</v>
      </c>
      <c r="AS130" s="212" t="e">
        <f ca="1">IF(AS$3="分類不明", INDEX(計算_基本取引表_調整前!$D$125:$DS$131, ROW(AS130)-124, MATCH("分類不明", 分類_出力, 0)), AS$133*計算_投入係数表!AS130)</f>
        <v>#DIV/0!</v>
      </c>
      <c r="AT130" s="212" t="e">
        <f ca="1">IF(AT$3="分類不明", INDEX(計算_基本取引表_調整前!$D$125:$DS$131, ROW(AT130)-124, MATCH("分類不明", 分類_出力, 0)), AT$133*計算_投入係数表!AT130)</f>
        <v>#DIV/0!</v>
      </c>
      <c r="AU130" s="212" t="e">
        <f ca="1">IF(AU$3="分類不明", INDEX(計算_基本取引表_調整前!$D$125:$DS$131, ROW(AU130)-124, MATCH("分類不明", 分類_出力, 0)), AU$133*計算_投入係数表!AU130)</f>
        <v>#DIV/0!</v>
      </c>
      <c r="AV130" s="212" t="e">
        <f ca="1">IF(AV$3="分類不明", INDEX(計算_基本取引表_調整前!$D$125:$DS$131, ROW(AV130)-124, MATCH("分類不明", 分類_出力, 0)), AV$133*計算_投入係数表!AV130)</f>
        <v>#DIV/0!</v>
      </c>
      <c r="AW130" s="212" t="e">
        <f ca="1">IF(AW$3="分類不明", INDEX(計算_基本取引表_調整前!$D$125:$DS$131, ROW(AW130)-124, MATCH("分類不明", 分類_出力, 0)), AW$133*計算_投入係数表!AW130)</f>
        <v>#DIV/0!</v>
      </c>
      <c r="AX130" s="212" t="e">
        <f ca="1">IF(AX$3="分類不明", INDEX(計算_基本取引表_調整前!$D$125:$DS$131, ROW(AX130)-124, MATCH("分類不明", 分類_出力, 0)), AX$133*計算_投入係数表!AX130)</f>
        <v>#DIV/0!</v>
      </c>
      <c r="AY130" s="212" t="e">
        <f ca="1">IF(AY$3="分類不明", INDEX(計算_基本取引表_調整前!$D$125:$DS$131, ROW(AY130)-124, MATCH("分類不明", 分類_出力, 0)), AY$133*計算_投入係数表!AY130)</f>
        <v>#DIV/0!</v>
      </c>
      <c r="AZ130" s="212" t="e">
        <f ca="1">IF(AZ$3="分類不明", INDEX(計算_基本取引表_調整前!$D$125:$DS$131, ROW(AZ130)-124, MATCH("分類不明", 分類_出力, 0)), AZ$133*計算_投入係数表!AZ130)</f>
        <v>#DIV/0!</v>
      </c>
      <c r="BA130" s="212" t="e">
        <f ca="1">IF(BA$3="分類不明", INDEX(計算_基本取引表_調整前!$D$125:$DS$131, ROW(BA130)-124, MATCH("分類不明", 分類_出力, 0)), BA$133*計算_投入係数表!BA130)</f>
        <v>#DIV/0!</v>
      </c>
      <c r="BB130" s="212" t="e">
        <f ca="1">IF(BB$3="分類不明", INDEX(計算_基本取引表_調整前!$D$125:$DS$131, ROW(BB130)-124, MATCH("分類不明", 分類_出力, 0)), BB$133*計算_投入係数表!BB130)</f>
        <v>#DIV/0!</v>
      </c>
      <c r="BC130" s="212" t="e">
        <f ca="1">IF(BC$3="分類不明", INDEX(計算_基本取引表_調整前!$D$125:$DS$131, ROW(BC130)-124, MATCH("分類不明", 分類_出力, 0)), BC$133*計算_投入係数表!BC130)</f>
        <v>#DIV/0!</v>
      </c>
      <c r="BD130" s="212" t="e">
        <f ca="1">IF(BD$3="分類不明", INDEX(計算_基本取引表_調整前!$D$125:$DS$131, ROW(BD130)-124, MATCH("分類不明", 分類_出力, 0)), BD$133*計算_投入係数表!BD130)</f>
        <v>#DIV/0!</v>
      </c>
      <c r="BE130" s="212" t="e">
        <f ca="1">IF(BE$3="分類不明", INDEX(計算_基本取引表_調整前!$D$125:$DS$131, ROW(BE130)-124, MATCH("分類不明", 分類_出力, 0)), BE$133*計算_投入係数表!BE130)</f>
        <v>#DIV/0!</v>
      </c>
      <c r="BF130" s="212" t="e">
        <f ca="1">IF(BF$3="分類不明", INDEX(計算_基本取引表_調整前!$D$125:$DS$131, ROW(BF130)-124, MATCH("分類不明", 分類_出力, 0)), BF$133*計算_投入係数表!BF130)</f>
        <v>#DIV/0!</v>
      </c>
      <c r="BG130" s="212" t="e">
        <f ca="1">IF(BG$3="分類不明", INDEX(計算_基本取引表_調整前!$D$125:$DS$131, ROW(BG130)-124, MATCH("分類不明", 分類_出力, 0)), BG$133*計算_投入係数表!BG130)</f>
        <v>#DIV/0!</v>
      </c>
      <c r="BH130" s="212" t="e">
        <f ca="1">IF(BH$3="分類不明", INDEX(計算_基本取引表_調整前!$D$125:$DS$131, ROW(BH130)-124, MATCH("分類不明", 分類_出力, 0)), BH$133*計算_投入係数表!BH130)</f>
        <v>#DIV/0!</v>
      </c>
      <c r="BI130" s="212" t="e">
        <f ca="1">IF(BI$3="分類不明", INDEX(計算_基本取引表_調整前!$D$125:$DS$131, ROW(BI130)-124, MATCH("分類不明", 分類_出力, 0)), BI$133*計算_投入係数表!BI130)</f>
        <v>#DIV/0!</v>
      </c>
      <c r="BJ130" s="212" t="e">
        <f ca="1">IF(BJ$3="分類不明", INDEX(計算_基本取引表_調整前!$D$125:$DS$131, ROW(BJ130)-124, MATCH("分類不明", 分類_出力, 0)), BJ$133*計算_投入係数表!BJ130)</f>
        <v>#DIV/0!</v>
      </c>
      <c r="BK130" s="212" t="e">
        <f ca="1">IF(BK$3="分類不明", INDEX(計算_基本取引表_調整前!$D$125:$DS$131, ROW(BK130)-124, MATCH("分類不明", 分類_出力, 0)), BK$133*計算_投入係数表!BK130)</f>
        <v>#DIV/0!</v>
      </c>
      <c r="BL130" s="212" t="e">
        <f ca="1">IF(BL$3="分類不明", INDEX(計算_基本取引表_調整前!$D$125:$DS$131, ROW(BL130)-124, MATCH("分類不明", 分類_出力, 0)), BL$133*計算_投入係数表!BL130)</f>
        <v>#DIV/0!</v>
      </c>
      <c r="BM130" s="212" t="e">
        <f ca="1">IF(BM$3="分類不明", INDEX(計算_基本取引表_調整前!$D$125:$DS$131, ROW(BM130)-124, MATCH("分類不明", 分類_出力, 0)), BM$133*計算_投入係数表!BM130)</f>
        <v>#DIV/0!</v>
      </c>
      <c r="BN130" s="212" t="e">
        <f ca="1">IF(BN$3="分類不明", INDEX(計算_基本取引表_調整前!$D$125:$DS$131, ROW(BN130)-124, MATCH("分類不明", 分類_出力, 0)), BN$133*計算_投入係数表!BN130)</f>
        <v>#DIV/0!</v>
      </c>
      <c r="BO130" s="212" t="e">
        <f ca="1">IF(BO$3="分類不明", INDEX(計算_基本取引表_調整前!$D$125:$DS$131, ROW(BO130)-124, MATCH("分類不明", 分類_出力, 0)), BO$133*計算_投入係数表!BO130)</f>
        <v>#DIV/0!</v>
      </c>
      <c r="BP130" s="212" t="e">
        <f ca="1">IF(BP$3="分類不明", INDEX(計算_基本取引表_調整前!$D$125:$DS$131, ROW(BP130)-124, MATCH("分類不明", 分類_出力, 0)), BP$133*計算_投入係数表!BP130)</f>
        <v>#DIV/0!</v>
      </c>
      <c r="BQ130" s="212" t="e">
        <f ca="1">IF(BQ$3="分類不明", INDEX(計算_基本取引表_調整前!$D$125:$DS$131, ROW(BQ130)-124, MATCH("分類不明", 分類_出力, 0)), BQ$133*計算_投入係数表!BQ130)</f>
        <v>#DIV/0!</v>
      </c>
      <c r="BR130" s="212" t="e">
        <f ca="1">IF(BR$3="分類不明", INDEX(計算_基本取引表_調整前!$D$125:$DS$131, ROW(BR130)-124, MATCH("分類不明", 分類_出力, 0)), BR$133*計算_投入係数表!BR130)</f>
        <v>#DIV/0!</v>
      </c>
      <c r="BS130" s="212" t="e">
        <f ca="1">IF(BS$3="分類不明", INDEX(計算_基本取引表_調整前!$D$125:$DS$131, ROW(BS130)-124, MATCH("分類不明", 分類_出力, 0)), BS$133*計算_投入係数表!BS130)</f>
        <v>#DIV/0!</v>
      </c>
      <c r="BT130" s="212" t="e">
        <f ca="1">IF(BT$3="分類不明", INDEX(計算_基本取引表_調整前!$D$125:$DS$131, ROW(BT130)-124, MATCH("分類不明", 分類_出力, 0)), BT$133*計算_投入係数表!BT130)</f>
        <v>#DIV/0!</v>
      </c>
      <c r="BU130" s="212" t="e">
        <f ca="1">IF(BU$3="分類不明", INDEX(計算_基本取引表_調整前!$D$125:$DS$131, ROW(BU130)-124, MATCH("分類不明", 分類_出力, 0)), BU$133*計算_投入係数表!BU130)</f>
        <v>#DIV/0!</v>
      </c>
      <c r="BV130" s="212" t="e">
        <f ca="1">IF(BV$3="分類不明", INDEX(計算_基本取引表_調整前!$D$125:$DS$131, ROW(BV130)-124, MATCH("分類不明", 分類_出力, 0)), BV$133*計算_投入係数表!BV130)</f>
        <v>#DIV/0!</v>
      </c>
      <c r="BW130" s="212" t="e">
        <f ca="1">IF(BW$3="分類不明", INDEX(計算_基本取引表_調整前!$D$125:$DS$131, ROW(BW130)-124, MATCH("分類不明", 分類_出力, 0)), BW$133*計算_投入係数表!BW130)</f>
        <v>#DIV/0!</v>
      </c>
      <c r="BX130" s="212" t="e">
        <f ca="1">IF(BX$3="分類不明", INDEX(計算_基本取引表_調整前!$D$125:$DS$131, ROW(BX130)-124, MATCH("分類不明", 分類_出力, 0)), BX$133*計算_投入係数表!BX130)</f>
        <v>#DIV/0!</v>
      </c>
      <c r="BY130" s="212" t="e">
        <f ca="1">IF(BY$3="分類不明", INDEX(計算_基本取引表_調整前!$D$125:$DS$131, ROW(BY130)-124, MATCH("分類不明", 分類_出力, 0)), BY$133*計算_投入係数表!BY130)</f>
        <v>#DIV/0!</v>
      </c>
      <c r="BZ130" s="212" t="e">
        <f ca="1">IF(BZ$3="分類不明", INDEX(計算_基本取引表_調整前!$D$125:$DS$131, ROW(BZ130)-124, MATCH("分類不明", 分類_出力, 0)), BZ$133*計算_投入係数表!BZ130)</f>
        <v>#DIV/0!</v>
      </c>
      <c r="CA130" s="212" t="e">
        <f ca="1">IF(CA$3="分類不明", INDEX(計算_基本取引表_調整前!$D$125:$DS$131, ROW(CA130)-124, MATCH("分類不明", 分類_出力, 0)), CA$133*計算_投入係数表!CA130)</f>
        <v>#DIV/0!</v>
      </c>
      <c r="CB130" s="212" t="e">
        <f ca="1">IF(CB$3="分類不明", INDEX(計算_基本取引表_調整前!$D$125:$DS$131, ROW(CB130)-124, MATCH("分類不明", 分類_出力, 0)), CB$133*計算_投入係数表!CB130)</f>
        <v>#DIV/0!</v>
      </c>
      <c r="CC130" s="212" t="e">
        <f ca="1">IF(CC$3="分類不明", INDEX(計算_基本取引表_調整前!$D$125:$DS$131, ROW(CC130)-124, MATCH("分類不明", 分類_出力, 0)), CC$133*計算_投入係数表!CC130)</f>
        <v>#DIV/0!</v>
      </c>
      <c r="CD130" s="212" t="e">
        <f ca="1">IF(CD$3="分類不明", INDEX(計算_基本取引表_調整前!$D$125:$DS$131, ROW(CD130)-124, MATCH("分類不明", 分類_出力, 0)), CD$133*計算_投入係数表!CD130)</f>
        <v>#DIV/0!</v>
      </c>
      <c r="CE130" s="212" t="e">
        <f ca="1">IF(CE$3="分類不明", INDEX(計算_基本取引表_調整前!$D$125:$DS$131, ROW(CE130)-124, MATCH("分類不明", 分類_出力, 0)), CE$133*計算_投入係数表!CE130)</f>
        <v>#DIV/0!</v>
      </c>
      <c r="CF130" s="212" t="e">
        <f ca="1">IF(CF$3="分類不明", INDEX(計算_基本取引表_調整前!$D$125:$DS$131, ROW(CF130)-124, MATCH("分類不明", 分類_出力, 0)), CF$133*計算_投入係数表!CF130)</f>
        <v>#DIV/0!</v>
      </c>
      <c r="CG130" s="212" t="e">
        <f ca="1">IF(CG$3="分類不明", INDEX(計算_基本取引表_調整前!$D$125:$DS$131, ROW(CG130)-124, MATCH("分類不明", 分類_出力, 0)), CG$133*計算_投入係数表!CG130)</f>
        <v>#DIV/0!</v>
      </c>
      <c r="CH130" s="212" t="e">
        <f ca="1">IF(CH$3="分類不明", INDEX(計算_基本取引表_調整前!$D$125:$DS$131, ROW(CH130)-124, MATCH("分類不明", 分類_出力, 0)), CH$133*計算_投入係数表!CH130)</f>
        <v>#DIV/0!</v>
      </c>
      <c r="CI130" s="212" t="e">
        <f ca="1">IF(CI$3="分類不明", INDEX(計算_基本取引表_調整前!$D$125:$DS$131, ROW(CI130)-124, MATCH("分類不明", 分類_出力, 0)), CI$133*計算_投入係数表!CI130)</f>
        <v>#DIV/0!</v>
      </c>
      <c r="CJ130" s="212" t="e">
        <f ca="1">IF(CJ$3="分類不明", INDEX(計算_基本取引表_調整前!$D$125:$DS$131, ROW(CJ130)-124, MATCH("分類不明", 分類_出力, 0)), CJ$133*計算_投入係数表!CJ130)</f>
        <v>#DIV/0!</v>
      </c>
      <c r="CK130" s="212" t="e">
        <f ca="1">IF(CK$3="分類不明", INDEX(計算_基本取引表_調整前!$D$125:$DS$131, ROW(CK130)-124, MATCH("分類不明", 分類_出力, 0)), CK$133*計算_投入係数表!CK130)</f>
        <v>#DIV/0!</v>
      </c>
      <c r="CL130" s="212" t="e">
        <f ca="1">IF(CL$3="分類不明", INDEX(計算_基本取引表_調整前!$D$125:$DS$131, ROW(CL130)-124, MATCH("分類不明", 分類_出力, 0)), CL$133*計算_投入係数表!CL130)</f>
        <v>#DIV/0!</v>
      </c>
      <c r="CM130" s="212" t="e">
        <f ca="1">IF(CM$3="分類不明", INDEX(計算_基本取引表_調整前!$D$125:$DS$131, ROW(CM130)-124, MATCH("分類不明", 分類_出力, 0)), CM$133*計算_投入係数表!CM130)</f>
        <v>#DIV/0!</v>
      </c>
      <c r="CN130" s="212" t="e">
        <f ca="1">IF(CN$3="分類不明", INDEX(計算_基本取引表_調整前!$D$125:$DS$131, ROW(CN130)-124, MATCH("分類不明", 分類_出力, 0)), CN$133*計算_投入係数表!CN130)</f>
        <v>#DIV/0!</v>
      </c>
      <c r="CO130" s="212" t="e">
        <f ca="1">IF(CO$3="分類不明", INDEX(計算_基本取引表_調整前!$D$125:$DS$131, ROW(CO130)-124, MATCH("分類不明", 分類_出力, 0)), CO$133*計算_投入係数表!CO130)</f>
        <v>#DIV/0!</v>
      </c>
      <c r="CP130" s="212" t="e">
        <f ca="1">IF(CP$3="分類不明", INDEX(計算_基本取引表_調整前!$D$125:$DS$131, ROW(CP130)-124, MATCH("分類不明", 分類_出力, 0)), CP$133*計算_投入係数表!CP130)</f>
        <v>#DIV/0!</v>
      </c>
      <c r="CQ130" s="212" t="e">
        <f ca="1">IF(CQ$3="分類不明", INDEX(計算_基本取引表_調整前!$D$125:$DS$131, ROW(CQ130)-124, MATCH("分類不明", 分類_出力, 0)), CQ$133*計算_投入係数表!CQ130)</f>
        <v>#DIV/0!</v>
      </c>
      <c r="CR130" s="212" t="e">
        <f ca="1">IF(CR$3="分類不明", INDEX(計算_基本取引表_調整前!$D$125:$DS$131, ROW(CR130)-124, MATCH("分類不明", 分類_出力, 0)), CR$133*計算_投入係数表!CR130)</f>
        <v>#DIV/0!</v>
      </c>
      <c r="CS130" s="212" t="e">
        <f ca="1">IF(CS$3="分類不明", INDEX(計算_基本取引表_調整前!$D$125:$DS$131, ROW(CS130)-124, MATCH("分類不明", 分類_出力, 0)), CS$133*計算_投入係数表!CS130)</f>
        <v>#DIV/0!</v>
      </c>
      <c r="CT130" s="212" t="e">
        <f ca="1">IF(CT$3="分類不明", INDEX(計算_基本取引表_調整前!$D$125:$DS$131, ROW(CT130)-124, MATCH("分類不明", 分類_出力, 0)), CT$133*計算_投入係数表!CT130)</f>
        <v>#DIV/0!</v>
      </c>
      <c r="CU130" s="212" t="e">
        <f ca="1">IF(CU$3="分類不明", INDEX(計算_基本取引表_調整前!$D$125:$DS$131, ROW(CU130)-124, MATCH("分類不明", 分類_出力, 0)), CU$133*計算_投入係数表!CU130)</f>
        <v>#DIV/0!</v>
      </c>
      <c r="CV130" s="212" t="e">
        <f ca="1">IF(CV$3="分類不明", INDEX(計算_基本取引表_調整前!$D$125:$DS$131, ROW(CV130)-124, MATCH("分類不明", 分類_出力, 0)), CV$133*計算_投入係数表!CV130)</f>
        <v>#DIV/0!</v>
      </c>
      <c r="CW130" s="212" t="e">
        <f ca="1">IF(CW$3="分類不明", INDEX(計算_基本取引表_調整前!$D$125:$DS$131, ROW(CW130)-124, MATCH("分類不明", 分類_出力, 0)), CW$133*計算_投入係数表!CW130)</f>
        <v>#DIV/0!</v>
      </c>
      <c r="CX130" s="212" t="e">
        <f ca="1">IF(CX$3="分類不明", INDEX(計算_基本取引表_調整前!$D$125:$DS$131, ROW(CX130)-124, MATCH("分類不明", 分類_出力, 0)), CX$133*計算_投入係数表!CX130)</f>
        <v>#DIV/0!</v>
      </c>
      <c r="CY130" s="212" t="e">
        <f ca="1">IF(CY$3="分類不明", INDEX(計算_基本取引表_調整前!$D$125:$DS$131, ROW(CY130)-124, MATCH("分類不明", 分類_出力, 0)), CY$133*計算_投入係数表!CY130)</f>
        <v>#DIV/0!</v>
      </c>
      <c r="CZ130" s="212" t="e">
        <f ca="1">IF(CZ$3="分類不明", INDEX(計算_基本取引表_調整前!$D$125:$DS$131, ROW(CZ130)-124, MATCH("分類不明", 分類_出力, 0)), CZ$133*計算_投入係数表!CZ130)</f>
        <v>#DIV/0!</v>
      </c>
      <c r="DA130" s="212" t="e">
        <f ca="1">IF(DA$3="分類不明", INDEX(計算_基本取引表_調整前!$D$125:$DS$131, ROW(DA130)-124, MATCH("分類不明", 分類_出力, 0)), DA$133*計算_投入係数表!DA130)</f>
        <v>#DIV/0!</v>
      </c>
      <c r="DB130" s="212" t="e">
        <f ca="1">IF(DB$3="分類不明", INDEX(計算_基本取引表_調整前!$D$125:$DS$131, ROW(DB130)-124, MATCH("分類不明", 分類_出力, 0)), DB$133*計算_投入係数表!DB130)</f>
        <v>#DIV/0!</v>
      </c>
      <c r="DC130" s="212" t="e">
        <f ca="1">IF(DC$3="分類不明", INDEX(計算_基本取引表_調整前!$D$125:$DS$131, ROW(DC130)-124, MATCH("分類不明", 分類_出力, 0)), DC$133*計算_投入係数表!DC130)</f>
        <v>#DIV/0!</v>
      </c>
      <c r="DD130" s="212" t="e">
        <f ca="1">IF(DD$3="分類不明", INDEX(計算_基本取引表_調整前!$D$125:$DS$131, ROW(DD130)-124, MATCH("分類不明", 分類_出力, 0)), DD$133*計算_投入係数表!DD130)</f>
        <v>#DIV/0!</v>
      </c>
      <c r="DE130" s="212" t="e">
        <f ca="1">IF(DE$3="分類不明", INDEX(計算_基本取引表_調整前!$D$125:$DS$131, ROW(DE130)-124, MATCH("分類不明", 分類_出力, 0)), DE$133*計算_投入係数表!DE130)</f>
        <v>#DIV/0!</v>
      </c>
      <c r="DF130" s="212" t="e">
        <f ca="1">IF(DF$3="分類不明", INDEX(計算_基本取引表_調整前!$D$125:$DS$131, ROW(DF130)-124, MATCH("分類不明", 分類_出力, 0)), DF$133*計算_投入係数表!DF130)</f>
        <v>#DIV/0!</v>
      </c>
      <c r="DG130" s="212" t="e">
        <f ca="1">IF(DG$3="分類不明", INDEX(計算_基本取引表_調整前!$D$125:$DS$131, ROW(DG130)-124, MATCH("分類不明", 分類_出力, 0)), DG$133*計算_投入係数表!DG130)</f>
        <v>#DIV/0!</v>
      </c>
      <c r="DH130" s="212" t="e">
        <f ca="1">IF(DH$3="分類不明", INDEX(計算_基本取引表_調整前!$D$125:$DS$131, ROW(DH130)-124, MATCH("分類不明", 分類_出力, 0)), DH$133*計算_投入係数表!DH130)</f>
        <v>#DIV/0!</v>
      </c>
      <c r="DI130" s="212" t="e">
        <f ca="1">IF(DI$3="分類不明", INDEX(計算_基本取引表_調整前!$D$125:$DS$131, ROW(DI130)-124, MATCH("分類不明", 分類_出力, 0)), DI$133*計算_投入係数表!DI130)</f>
        <v>#DIV/0!</v>
      </c>
      <c r="DJ130" s="212" t="e">
        <f ca="1">IF(DJ$3="分類不明", INDEX(計算_基本取引表_調整前!$D$125:$DS$131, ROW(DJ130)-124, MATCH("分類不明", 分類_出力, 0)), DJ$133*計算_投入係数表!DJ130)</f>
        <v>#DIV/0!</v>
      </c>
      <c r="DK130" s="212" t="e">
        <f ca="1">IF(DK$3="分類不明", INDEX(計算_基本取引表_調整前!$D$125:$DS$131, ROW(DK130)-124, MATCH("分類不明", 分類_出力, 0)), DK$133*計算_投入係数表!DK130)</f>
        <v>#DIV/0!</v>
      </c>
      <c r="DL130" s="212" t="e">
        <f ca="1">IF(DL$3="分類不明", INDEX(計算_基本取引表_調整前!$D$125:$DS$131, ROW(DL130)-124, MATCH("分類不明", 分類_出力, 0)), DL$133*計算_投入係数表!DL130)</f>
        <v>#DIV/0!</v>
      </c>
      <c r="DM130" s="212" t="e">
        <f ca="1">IF(DM$3="分類不明", INDEX(計算_基本取引表_調整前!$D$125:$DS$131, ROW(DM130)-124, MATCH("分類不明", 分類_出力, 0)), DM$133*計算_投入係数表!DM130)</f>
        <v>#DIV/0!</v>
      </c>
      <c r="DN130" s="212" t="e">
        <f ca="1">IF(DN$3="分類不明", INDEX(計算_基本取引表_調整前!$D$125:$DS$131, ROW(DN130)-124, MATCH("分類不明", 分類_出力, 0)), DN$133*計算_投入係数表!DN130)</f>
        <v>#DIV/0!</v>
      </c>
      <c r="DO130" s="212" t="e">
        <f ca="1">IF(DO$3="分類不明", INDEX(計算_基本取引表_調整前!$D$125:$DS$131, ROW(DO130)-124, MATCH("分類不明", 分類_出力, 0)), DO$133*計算_投入係数表!DO130)</f>
        <v>#DIV/0!</v>
      </c>
      <c r="DP130" s="212" t="e">
        <f ca="1">IF(DP$3="分類不明", INDEX(計算_基本取引表_調整前!$D$125:$DS$131, ROW(DP130)-124, MATCH("分類不明", 分類_出力, 0)), DP$133*計算_投入係数表!DP130)</f>
        <v>#DIV/0!</v>
      </c>
      <c r="DQ130" s="212" t="e">
        <f ca="1">IF(DQ$3="分類不明", INDEX(計算_基本取引表_調整前!$D$125:$DS$131, ROW(DQ130)-124, MATCH("分類不明", 分類_出力, 0)), DQ$133*計算_投入係数表!DQ130)</f>
        <v>#DIV/0!</v>
      </c>
      <c r="DR130" s="212" t="e">
        <f ca="1">IF(DR$3="分類不明", INDEX(計算_基本取引表_調整前!$D$125:$DS$131, ROW(DR130)-124, MATCH("分類不明", 分類_出力, 0)), DR$133*計算_投入係数表!DR130)</f>
        <v>#DIV/0!</v>
      </c>
      <c r="DS130" s="212" t="e">
        <f ca="1">IF(DS$3="分類不明", INDEX(計算_基本取引表_調整前!$D$125:$DS$131, ROW(DS130)-124, MATCH("分類不明", 分類_出力, 0)), DS$133*計算_投入係数表!DS130)</f>
        <v>#DIV/0!</v>
      </c>
      <c r="DT130" s="213">
        <f t="shared" ca="1" si="15"/>
        <v>7465.9775511203015</v>
      </c>
      <c r="DU130" s="235"/>
      <c r="DV130" s="235"/>
      <c r="DW130" s="235"/>
      <c r="DX130" s="235"/>
      <c r="DY130" s="235"/>
      <c r="DZ130" s="235"/>
      <c r="EA130" s="235"/>
      <c r="EB130" s="235"/>
      <c r="EC130" s="235"/>
      <c r="ED130" s="235"/>
      <c r="EE130" s="235"/>
      <c r="EF130" s="235"/>
      <c r="EG130" s="235"/>
      <c r="EH130" s="235"/>
      <c r="EI130" s="235"/>
      <c r="EJ130" s="235"/>
      <c r="EK130" s="235"/>
    </row>
    <row r="131" spans="2:141" s="6" customFormat="1" ht="15.75" customHeight="1" x14ac:dyDescent="0.25">
      <c r="B131" s="21"/>
      <c r="C131" s="192" t="s">
        <v>226</v>
      </c>
      <c r="D131" s="211">
        <f ca="1">IF(D$3="分類不明", INDEX(計算_基本取引表_調整前!$D$125:$DS$131, ROW(D131)-124, MATCH("分類不明", 分類_出力, 0)), D$133*計算_投入係数表!D131)</f>
        <v>-1847.6627328624513</v>
      </c>
      <c r="E131" s="212">
        <f ca="1">IF(E$3="分類不明", INDEX(計算_基本取引表_調整前!$D$125:$DS$131, ROW(E131)-124, MATCH("分類不明", 分類_出力, 0)), E$133*計算_投入係数表!E131)</f>
        <v>-101.00718250370664</v>
      </c>
      <c r="F131" s="212">
        <f ca="1">IF(F$3="分類不明", INDEX(計算_基本取引表_調整前!$D$125:$DS$131, ROW(F131)-124, MATCH("分類不明", 分類_出力, 0)), F$133*計算_投入係数表!F131)</f>
        <v>-0.46441505308507147</v>
      </c>
      <c r="G131" s="212">
        <f ca="1">IF(G$3="分類不明", INDEX(計算_基本取引表_調整前!$D$125:$DS$131, ROW(G131)-124, MATCH("分類不明", 分類_出力, 0)), G$133*計算_投入係数表!G131)</f>
        <v>-4.4875311851218616</v>
      </c>
      <c r="H131" s="212">
        <f ca="1">IF(H$3="分類不明", INDEX(計算_基本取引表_調整前!$D$125:$DS$131, ROW(H131)-124, MATCH("分類不明", 分類_出力, 0)), H$133*計算_投入係数表!H131)</f>
        <v>-122.56159966471967</v>
      </c>
      <c r="I131" s="212">
        <f ca="1">IF(I$3="分類不明", INDEX(計算_基本取引表_調整前!$D$125:$DS$131, ROW(I131)-124, MATCH("分類不明", 分類_出力, 0)), I$133*計算_投入係数表!I131)</f>
        <v>-116.33051622704133</v>
      </c>
      <c r="J131" s="212">
        <f ca="1">IF(J$3="分類不明", INDEX(計算_基本取引表_調整前!$D$125:$DS$131, ROW(J131)-124, MATCH("分類不明", 分類_出力, 0)), J$133*計算_投入係数表!J131)</f>
        <v>-123.4803728018137</v>
      </c>
      <c r="K131" s="212">
        <f ca="1">IF(K$3="分類不明", INDEX(計算_基本取引表_調整前!$D$125:$DS$131, ROW(K131)-124, MATCH("分類不明", 分類_出力, 0)), K$133*計算_投入係数表!K131)</f>
        <v>-19.14379400867238</v>
      </c>
      <c r="L131" s="212">
        <f ca="1">IF(L$3="分類不明", INDEX(計算_基本取引表_調整前!$D$125:$DS$131, ROW(L131)-124, MATCH("分類不明", 分類_出力, 0)), L$133*計算_投入係数表!L131)</f>
        <v>-120.90373097047002</v>
      </c>
      <c r="M131" s="212">
        <f ca="1">IF(M$3="分類不明", INDEX(計算_基本取引表_調整前!$D$125:$DS$131, ROW(M131)-124, MATCH("分類不明", 分類_出力, 0)), M$133*計算_投入係数表!M131)</f>
        <v>-46.025155142407741</v>
      </c>
      <c r="N131" s="212">
        <f ca="1">IF(N$3="分類不明", INDEX(計算_基本取引表_調整前!$D$125:$DS$131, ROW(N131)-124, MATCH("分類不明", 分類_出力, 0)), N$133*計算_投入係数表!N131)</f>
        <v>0</v>
      </c>
      <c r="O131" s="212">
        <f ca="1">IF(O$3="分類不明", INDEX(計算_基本取引表_調整前!$D$125:$DS$131, ROW(O131)-124, MATCH("分類不明", 分類_出力, 0)), O$133*計算_投入係数表!O131)</f>
        <v>-316.29404212810346</v>
      </c>
      <c r="P131" s="212">
        <f>IF(P$3="分類不明", INDEX(計算_基本取引表_調整前!$D$125:$DS$131, ROW(P131)-124, MATCH("分類不明", 分類_出力, 0)), P$133*計算_投入係数表!P131)</f>
        <v>-5.4224136543433651E-3</v>
      </c>
      <c r="Q131" s="212" t="e">
        <f ca="1">IF(Q$3="分類不明", INDEX(計算_基本取引表_調整前!$D$125:$DS$131, ROW(Q131)-124, MATCH("分類不明", 分類_出力, 0)), Q$133*計算_投入係数表!Q131)</f>
        <v>#DIV/0!</v>
      </c>
      <c r="R131" s="212" t="e">
        <f ca="1">IF(R$3="分類不明", INDEX(計算_基本取引表_調整前!$D$125:$DS$131, ROW(R131)-124, MATCH("分類不明", 分類_出力, 0)), R$133*計算_投入係数表!R131)</f>
        <v>#DIV/0!</v>
      </c>
      <c r="S131" s="212" t="e">
        <f ca="1">IF(S$3="分類不明", INDEX(計算_基本取引表_調整前!$D$125:$DS$131, ROW(S131)-124, MATCH("分類不明", 分類_出力, 0)), S$133*計算_投入係数表!S131)</f>
        <v>#DIV/0!</v>
      </c>
      <c r="T131" s="212" t="e">
        <f ca="1">IF(T$3="分類不明", INDEX(計算_基本取引表_調整前!$D$125:$DS$131, ROW(T131)-124, MATCH("分類不明", 分類_出力, 0)), T$133*計算_投入係数表!T131)</f>
        <v>#DIV/0!</v>
      </c>
      <c r="U131" s="212" t="e">
        <f ca="1">IF(U$3="分類不明", INDEX(計算_基本取引表_調整前!$D$125:$DS$131, ROW(U131)-124, MATCH("分類不明", 分類_出力, 0)), U$133*計算_投入係数表!U131)</f>
        <v>#DIV/0!</v>
      </c>
      <c r="V131" s="212" t="e">
        <f ca="1">IF(V$3="分類不明", INDEX(計算_基本取引表_調整前!$D$125:$DS$131, ROW(V131)-124, MATCH("分類不明", 分類_出力, 0)), V$133*計算_投入係数表!V131)</f>
        <v>#DIV/0!</v>
      </c>
      <c r="W131" s="212" t="e">
        <f ca="1">IF(W$3="分類不明", INDEX(計算_基本取引表_調整前!$D$125:$DS$131, ROW(W131)-124, MATCH("分類不明", 分類_出力, 0)), W$133*計算_投入係数表!W131)</f>
        <v>#DIV/0!</v>
      </c>
      <c r="X131" s="212" t="e">
        <f ca="1">IF(X$3="分類不明", INDEX(計算_基本取引表_調整前!$D$125:$DS$131, ROW(X131)-124, MATCH("分類不明", 分類_出力, 0)), X$133*計算_投入係数表!X131)</f>
        <v>#DIV/0!</v>
      </c>
      <c r="Y131" s="212" t="e">
        <f ca="1">IF(Y$3="分類不明", INDEX(計算_基本取引表_調整前!$D$125:$DS$131, ROW(Y131)-124, MATCH("分類不明", 分類_出力, 0)), Y$133*計算_投入係数表!Y131)</f>
        <v>#DIV/0!</v>
      </c>
      <c r="Z131" s="212" t="e">
        <f ca="1">IF(Z$3="分類不明", INDEX(計算_基本取引表_調整前!$D$125:$DS$131, ROW(Z131)-124, MATCH("分類不明", 分類_出力, 0)), Z$133*計算_投入係数表!Z131)</f>
        <v>#DIV/0!</v>
      </c>
      <c r="AA131" s="212" t="e">
        <f ca="1">IF(AA$3="分類不明", INDEX(計算_基本取引表_調整前!$D$125:$DS$131, ROW(AA131)-124, MATCH("分類不明", 分類_出力, 0)), AA$133*計算_投入係数表!AA131)</f>
        <v>#DIV/0!</v>
      </c>
      <c r="AB131" s="212" t="e">
        <f ca="1">IF(AB$3="分類不明", INDEX(計算_基本取引表_調整前!$D$125:$DS$131, ROW(AB131)-124, MATCH("分類不明", 分類_出力, 0)), AB$133*計算_投入係数表!AB131)</f>
        <v>#DIV/0!</v>
      </c>
      <c r="AC131" s="212" t="e">
        <f ca="1">IF(AC$3="分類不明", INDEX(計算_基本取引表_調整前!$D$125:$DS$131, ROW(AC131)-124, MATCH("分類不明", 分類_出力, 0)), AC$133*計算_投入係数表!AC131)</f>
        <v>#DIV/0!</v>
      </c>
      <c r="AD131" s="212" t="e">
        <f ca="1">IF(AD$3="分類不明", INDEX(計算_基本取引表_調整前!$D$125:$DS$131, ROW(AD131)-124, MATCH("分類不明", 分類_出力, 0)), AD$133*計算_投入係数表!AD131)</f>
        <v>#DIV/0!</v>
      </c>
      <c r="AE131" s="212" t="e">
        <f ca="1">IF(AE$3="分類不明", INDEX(計算_基本取引表_調整前!$D$125:$DS$131, ROW(AE131)-124, MATCH("分類不明", 分類_出力, 0)), AE$133*計算_投入係数表!AE131)</f>
        <v>#DIV/0!</v>
      </c>
      <c r="AF131" s="212" t="e">
        <f ca="1">IF(AF$3="分類不明", INDEX(計算_基本取引表_調整前!$D$125:$DS$131, ROW(AF131)-124, MATCH("分類不明", 分類_出力, 0)), AF$133*計算_投入係数表!AF131)</f>
        <v>#DIV/0!</v>
      </c>
      <c r="AG131" s="212" t="e">
        <f ca="1">IF(AG$3="分類不明", INDEX(計算_基本取引表_調整前!$D$125:$DS$131, ROW(AG131)-124, MATCH("分類不明", 分類_出力, 0)), AG$133*計算_投入係数表!AG131)</f>
        <v>#DIV/0!</v>
      </c>
      <c r="AH131" s="212" t="e">
        <f ca="1">IF(AH$3="分類不明", INDEX(計算_基本取引表_調整前!$D$125:$DS$131, ROW(AH131)-124, MATCH("分類不明", 分類_出力, 0)), AH$133*計算_投入係数表!AH131)</f>
        <v>#DIV/0!</v>
      </c>
      <c r="AI131" s="212" t="e">
        <f ca="1">IF(AI$3="分類不明", INDEX(計算_基本取引表_調整前!$D$125:$DS$131, ROW(AI131)-124, MATCH("分類不明", 分類_出力, 0)), AI$133*計算_投入係数表!AI131)</f>
        <v>#DIV/0!</v>
      </c>
      <c r="AJ131" s="212" t="e">
        <f ca="1">IF(AJ$3="分類不明", INDEX(計算_基本取引表_調整前!$D$125:$DS$131, ROW(AJ131)-124, MATCH("分類不明", 分類_出力, 0)), AJ$133*計算_投入係数表!AJ131)</f>
        <v>#DIV/0!</v>
      </c>
      <c r="AK131" s="212" t="e">
        <f ca="1">IF(AK$3="分類不明", INDEX(計算_基本取引表_調整前!$D$125:$DS$131, ROW(AK131)-124, MATCH("分類不明", 分類_出力, 0)), AK$133*計算_投入係数表!AK131)</f>
        <v>#DIV/0!</v>
      </c>
      <c r="AL131" s="212" t="e">
        <f ca="1">IF(AL$3="分類不明", INDEX(計算_基本取引表_調整前!$D$125:$DS$131, ROW(AL131)-124, MATCH("分類不明", 分類_出力, 0)), AL$133*計算_投入係数表!AL131)</f>
        <v>#DIV/0!</v>
      </c>
      <c r="AM131" s="212" t="e">
        <f ca="1">IF(AM$3="分類不明", INDEX(計算_基本取引表_調整前!$D$125:$DS$131, ROW(AM131)-124, MATCH("分類不明", 分類_出力, 0)), AM$133*計算_投入係数表!AM131)</f>
        <v>#DIV/0!</v>
      </c>
      <c r="AN131" s="212" t="e">
        <f ca="1">IF(AN$3="分類不明", INDEX(計算_基本取引表_調整前!$D$125:$DS$131, ROW(AN131)-124, MATCH("分類不明", 分類_出力, 0)), AN$133*計算_投入係数表!AN131)</f>
        <v>#DIV/0!</v>
      </c>
      <c r="AO131" s="212" t="e">
        <f ca="1">IF(AO$3="分類不明", INDEX(計算_基本取引表_調整前!$D$125:$DS$131, ROW(AO131)-124, MATCH("分類不明", 分類_出力, 0)), AO$133*計算_投入係数表!AO131)</f>
        <v>#DIV/0!</v>
      </c>
      <c r="AP131" s="212" t="e">
        <f ca="1">IF(AP$3="分類不明", INDEX(計算_基本取引表_調整前!$D$125:$DS$131, ROW(AP131)-124, MATCH("分類不明", 分類_出力, 0)), AP$133*計算_投入係数表!AP131)</f>
        <v>#DIV/0!</v>
      </c>
      <c r="AQ131" s="212" t="e">
        <f ca="1">IF(AQ$3="分類不明", INDEX(計算_基本取引表_調整前!$D$125:$DS$131, ROW(AQ131)-124, MATCH("分類不明", 分類_出力, 0)), AQ$133*計算_投入係数表!AQ131)</f>
        <v>#DIV/0!</v>
      </c>
      <c r="AR131" s="212" t="e">
        <f ca="1">IF(AR$3="分類不明", INDEX(計算_基本取引表_調整前!$D$125:$DS$131, ROW(AR131)-124, MATCH("分類不明", 分類_出力, 0)), AR$133*計算_投入係数表!AR131)</f>
        <v>#DIV/0!</v>
      </c>
      <c r="AS131" s="212" t="e">
        <f ca="1">IF(AS$3="分類不明", INDEX(計算_基本取引表_調整前!$D$125:$DS$131, ROW(AS131)-124, MATCH("分類不明", 分類_出力, 0)), AS$133*計算_投入係数表!AS131)</f>
        <v>#DIV/0!</v>
      </c>
      <c r="AT131" s="212" t="e">
        <f ca="1">IF(AT$3="分類不明", INDEX(計算_基本取引表_調整前!$D$125:$DS$131, ROW(AT131)-124, MATCH("分類不明", 分類_出力, 0)), AT$133*計算_投入係数表!AT131)</f>
        <v>#DIV/0!</v>
      </c>
      <c r="AU131" s="212" t="e">
        <f ca="1">IF(AU$3="分類不明", INDEX(計算_基本取引表_調整前!$D$125:$DS$131, ROW(AU131)-124, MATCH("分類不明", 分類_出力, 0)), AU$133*計算_投入係数表!AU131)</f>
        <v>#DIV/0!</v>
      </c>
      <c r="AV131" s="212" t="e">
        <f ca="1">IF(AV$3="分類不明", INDEX(計算_基本取引表_調整前!$D$125:$DS$131, ROW(AV131)-124, MATCH("分類不明", 分類_出力, 0)), AV$133*計算_投入係数表!AV131)</f>
        <v>#DIV/0!</v>
      </c>
      <c r="AW131" s="212" t="e">
        <f ca="1">IF(AW$3="分類不明", INDEX(計算_基本取引表_調整前!$D$125:$DS$131, ROW(AW131)-124, MATCH("分類不明", 分類_出力, 0)), AW$133*計算_投入係数表!AW131)</f>
        <v>#DIV/0!</v>
      </c>
      <c r="AX131" s="212" t="e">
        <f ca="1">IF(AX$3="分類不明", INDEX(計算_基本取引表_調整前!$D$125:$DS$131, ROW(AX131)-124, MATCH("分類不明", 分類_出力, 0)), AX$133*計算_投入係数表!AX131)</f>
        <v>#DIV/0!</v>
      </c>
      <c r="AY131" s="212" t="e">
        <f ca="1">IF(AY$3="分類不明", INDEX(計算_基本取引表_調整前!$D$125:$DS$131, ROW(AY131)-124, MATCH("分類不明", 分類_出力, 0)), AY$133*計算_投入係数表!AY131)</f>
        <v>#DIV/0!</v>
      </c>
      <c r="AZ131" s="212" t="e">
        <f ca="1">IF(AZ$3="分類不明", INDEX(計算_基本取引表_調整前!$D$125:$DS$131, ROW(AZ131)-124, MATCH("分類不明", 分類_出力, 0)), AZ$133*計算_投入係数表!AZ131)</f>
        <v>#DIV/0!</v>
      </c>
      <c r="BA131" s="212" t="e">
        <f ca="1">IF(BA$3="分類不明", INDEX(計算_基本取引表_調整前!$D$125:$DS$131, ROW(BA131)-124, MATCH("分類不明", 分類_出力, 0)), BA$133*計算_投入係数表!BA131)</f>
        <v>#DIV/0!</v>
      </c>
      <c r="BB131" s="212" t="e">
        <f ca="1">IF(BB$3="分類不明", INDEX(計算_基本取引表_調整前!$D$125:$DS$131, ROW(BB131)-124, MATCH("分類不明", 分類_出力, 0)), BB$133*計算_投入係数表!BB131)</f>
        <v>#DIV/0!</v>
      </c>
      <c r="BC131" s="212" t="e">
        <f ca="1">IF(BC$3="分類不明", INDEX(計算_基本取引表_調整前!$D$125:$DS$131, ROW(BC131)-124, MATCH("分類不明", 分類_出力, 0)), BC$133*計算_投入係数表!BC131)</f>
        <v>#DIV/0!</v>
      </c>
      <c r="BD131" s="212" t="e">
        <f ca="1">IF(BD$3="分類不明", INDEX(計算_基本取引表_調整前!$D$125:$DS$131, ROW(BD131)-124, MATCH("分類不明", 分類_出力, 0)), BD$133*計算_投入係数表!BD131)</f>
        <v>#DIV/0!</v>
      </c>
      <c r="BE131" s="212" t="e">
        <f ca="1">IF(BE$3="分類不明", INDEX(計算_基本取引表_調整前!$D$125:$DS$131, ROW(BE131)-124, MATCH("分類不明", 分類_出力, 0)), BE$133*計算_投入係数表!BE131)</f>
        <v>#DIV/0!</v>
      </c>
      <c r="BF131" s="212" t="e">
        <f ca="1">IF(BF$3="分類不明", INDEX(計算_基本取引表_調整前!$D$125:$DS$131, ROW(BF131)-124, MATCH("分類不明", 分類_出力, 0)), BF$133*計算_投入係数表!BF131)</f>
        <v>#DIV/0!</v>
      </c>
      <c r="BG131" s="212" t="e">
        <f ca="1">IF(BG$3="分類不明", INDEX(計算_基本取引表_調整前!$D$125:$DS$131, ROW(BG131)-124, MATCH("分類不明", 分類_出力, 0)), BG$133*計算_投入係数表!BG131)</f>
        <v>#DIV/0!</v>
      </c>
      <c r="BH131" s="212" t="e">
        <f ca="1">IF(BH$3="分類不明", INDEX(計算_基本取引表_調整前!$D$125:$DS$131, ROW(BH131)-124, MATCH("分類不明", 分類_出力, 0)), BH$133*計算_投入係数表!BH131)</f>
        <v>#DIV/0!</v>
      </c>
      <c r="BI131" s="212" t="e">
        <f ca="1">IF(BI$3="分類不明", INDEX(計算_基本取引表_調整前!$D$125:$DS$131, ROW(BI131)-124, MATCH("分類不明", 分類_出力, 0)), BI$133*計算_投入係数表!BI131)</f>
        <v>#DIV/0!</v>
      </c>
      <c r="BJ131" s="212" t="e">
        <f ca="1">IF(BJ$3="分類不明", INDEX(計算_基本取引表_調整前!$D$125:$DS$131, ROW(BJ131)-124, MATCH("分類不明", 分類_出力, 0)), BJ$133*計算_投入係数表!BJ131)</f>
        <v>#DIV/0!</v>
      </c>
      <c r="BK131" s="212" t="e">
        <f ca="1">IF(BK$3="分類不明", INDEX(計算_基本取引表_調整前!$D$125:$DS$131, ROW(BK131)-124, MATCH("分類不明", 分類_出力, 0)), BK$133*計算_投入係数表!BK131)</f>
        <v>#DIV/0!</v>
      </c>
      <c r="BL131" s="212" t="e">
        <f ca="1">IF(BL$3="分類不明", INDEX(計算_基本取引表_調整前!$D$125:$DS$131, ROW(BL131)-124, MATCH("分類不明", 分類_出力, 0)), BL$133*計算_投入係数表!BL131)</f>
        <v>#DIV/0!</v>
      </c>
      <c r="BM131" s="212" t="e">
        <f ca="1">IF(BM$3="分類不明", INDEX(計算_基本取引表_調整前!$D$125:$DS$131, ROW(BM131)-124, MATCH("分類不明", 分類_出力, 0)), BM$133*計算_投入係数表!BM131)</f>
        <v>#DIV/0!</v>
      </c>
      <c r="BN131" s="212" t="e">
        <f ca="1">IF(BN$3="分類不明", INDEX(計算_基本取引表_調整前!$D$125:$DS$131, ROW(BN131)-124, MATCH("分類不明", 分類_出力, 0)), BN$133*計算_投入係数表!BN131)</f>
        <v>#DIV/0!</v>
      </c>
      <c r="BO131" s="212" t="e">
        <f ca="1">IF(BO$3="分類不明", INDEX(計算_基本取引表_調整前!$D$125:$DS$131, ROW(BO131)-124, MATCH("分類不明", 分類_出力, 0)), BO$133*計算_投入係数表!BO131)</f>
        <v>#DIV/0!</v>
      </c>
      <c r="BP131" s="212" t="e">
        <f ca="1">IF(BP$3="分類不明", INDEX(計算_基本取引表_調整前!$D$125:$DS$131, ROW(BP131)-124, MATCH("分類不明", 分類_出力, 0)), BP$133*計算_投入係数表!BP131)</f>
        <v>#DIV/0!</v>
      </c>
      <c r="BQ131" s="212" t="e">
        <f ca="1">IF(BQ$3="分類不明", INDEX(計算_基本取引表_調整前!$D$125:$DS$131, ROW(BQ131)-124, MATCH("分類不明", 分類_出力, 0)), BQ$133*計算_投入係数表!BQ131)</f>
        <v>#DIV/0!</v>
      </c>
      <c r="BR131" s="212" t="e">
        <f ca="1">IF(BR$3="分類不明", INDEX(計算_基本取引表_調整前!$D$125:$DS$131, ROW(BR131)-124, MATCH("分類不明", 分類_出力, 0)), BR$133*計算_投入係数表!BR131)</f>
        <v>#DIV/0!</v>
      </c>
      <c r="BS131" s="212" t="e">
        <f ca="1">IF(BS$3="分類不明", INDEX(計算_基本取引表_調整前!$D$125:$DS$131, ROW(BS131)-124, MATCH("分類不明", 分類_出力, 0)), BS$133*計算_投入係数表!BS131)</f>
        <v>#DIV/0!</v>
      </c>
      <c r="BT131" s="212" t="e">
        <f ca="1">IF(BT$3="分類不明", INDEX(計算_基本取引表_調整前!$D$125:$DS$131, ROW(BT131)-124, MATCH("分類不明", 分類_出力, 0)), BT$133*計算_投入係数表!BT131)</f>
        <v>#DIV/0!</v>
      </c>
      <c r="BU131" s="212" t="e">
        <f ca="1">IF(BU$3="分類不明", INDEX(計算_基本取引表_調整前!$D$125:$DS$131, ROW(BU131)-124, MATCH("分類不明", 分類_出力, 0)), BU$133*計算_投入係数表!BU131)</f>
        <v>#DIV/0!</v>
      </c>
      <c r="BV131" s="212" t="e">
        <f ca="1">IF(BV$3="分類不明", INDEX(計算_基本取引表_調整前!$D$125:$DS$131, ROW(BV131)-124, MATCH("分類不明", 分類_出力, 0)), BV$133*計算_投入係数表!BV131)</f>
        <v>#DIV/0!</v>
      </c>
      <c r="BW131" s="212" t="e">
        <f ca="1">IF(BW$3="分類不明", INDEX(計算_基本取引表_調整前!$D$125:$DS$131, ROW(BW131)-124, MATCH("分類不明", 分類_出力, 0)), BW$133*計算_投入係数表!BW131)</f>
        <v>#DIV/0!</v>
      </c>
      <c r="BX131" s="212" t="e">
        <f ca="1">IF(BX$3="分類不明", INDEX(計算_基本取引表_調整前!$D$125:$DS$131, ROW(BX131)-124, MATCH("分類不明", 分類_出力, 0)), BX$133*計算_投入係数表!BX131)</f>
        <v>#DIV/0!</v>
      </c>
      <c r="BY131" s="212" t="e">
        <f ca="1">IF(BY$3="分類不明", INDEX(計算_基本取引表_調整前!$D$125:$DS$131, ROW(BY131)-124, MATCH("分類不明", 分類_出力, 0)), BY$133*計算_投入係数表!BY131)</f>
        <v>#DIV/0!</v>
      </c>
      <c r="BZ131" s="212" t="e">
        <f ca="1">IF(BZ$3="分類不明", INDEX(計算_基本取引表_調整前!$D$125:$DS$131, ROW(BZ131)-124, MATCH("分類不明", 分類_出力, 0)), BZ$133*計算_投入係数表!BZ131)</f>
        <v>#DIV/0!</v>
      </c>
      <c r="CA131" s="212" t="e">
        <f ca="1">IF(CA$3="分類不明", INDEX(計算_基本取引表_調整前!$D$125:$DS$131, ROW(CA131)-124, MATCH("分類不明", 分類_出力, 0)), CA$133*計算_投入係数表!CA131)</f>
        <v>#DIV/0!</v>
      </c>
      <c r="CB131" s="212" t="e">
        <f ca="1">IF(CB$3="分類不明", INDEX(計算_基本取引表_調整前!$D$125:$DS$131, ROW(CB131)-124, MATCH("分類不明", 分類_出力, 0)), CB$133*計算_投入係数表!CB131)</f>
        <v>#DIV/0!</v>
      </c>
      <c r="CC131" s="212" t="e">
        <f ca="1">IF(CC$3="分類不明", INDEX(計算_基本取引表_調整前!$D$125:$DS$131, ROW(CC131)-124, MATCH("分類不明", 分類_出力, 0)), CC$133*計算_投入係数表!CC131)</f>
        <v>#DIV/0!</v>
      </c>
      <c r="CD131" s="212" t="e">
        <f ca="1">IF(CD$3="分類不明", INDEX(計算_基本取引表_調整前!$D$125:$DS$131, ROW(CD131)-124, MATCH("分類不明", 分類_出力, 0)), CD$133*計算_投入係数表!CD131)</f>
        <v>#DIV/0!</v>
      </c>
      <c r="CE131" s="212" t="e">
        <f ca="1">IF(CE$3="分類不明", INDEX(計算_基本取引表_調整前!$D$125:$DS$131, ROW(CE131)-124, MATCH("分類不明", 分類_出力, 0)), CE$133*計算_投入係数表!CE131)</f>
        <v>#DIV/0!</v>
      </c>
      <c r="CF131" s="212" t="e">
        <f ca="1">IF(CF$3="分類不明", INDEX(計算_基本取引表_調整前!$D$125:$DS$131, ROW(CF131)-124, MATCH("分類不明", 分類_出力, 0)), CF$133*計算_投入係数表!CF131)</f>
        <v>#DIV/0!</v>
      </c>
      <c r="CG131" s="212" t="e">
        <f ca="1">IF(CG$3="分類不明", INDEX(計算_基本取引表_調整前!$D$125:$DS$131, ROW(CG131)-124, MATCH("分類不明", 分類_出力, 0)), CG$133*計算_投入係数表!CG131)</f>
        <v>#DIV/0!</v>
      </c>
      <c r="CH131" s="212" t="e">
        <f ca="1">IF(CH$3="分類不明", INDEX(計算_基本取引表_調整前!$D$125:$DS$131, ROW(CH131)-124, MATCH("分類不明", 分類_出力, 0)), CH$133*計算_投入係数表!CH131)</f>
        <v>#DIV/0!</v>
      </c>
      <c r="CI131" s="212" t="e">
        <f ca="1">IF(CI$3="分類不明", INDEX(計算_基本取引表_調整前!$D$125:$DS$131, ROW(CI131)-124, MATCH("分類不明", 分類_出力, 0)), CI$133*計算_投入係数表!CI131)</f>
        <v>#DIV/0!</v>
      </c>
      <c r="CJ131" s="212" t="e">
        <f ca="1">IF(CJ$3="分類不明", INDEX(計算_基本取引表_調整前!$D$125:$DS$131, ROW(CJ131)-124, MATCH("分類不明", 分類_出力, 0)), CJ$133*計算_投入係数表!CJ131)</f>
        <v>#DIV/0!</v>
      </c>
      <c r="CK131" s="212" t="e">
        <f ca="1">IF(CK$3="分類不明", INDEX(計算_基本取引表_調整前!$D$125:$DS$131, ROW(CK131)-124, MATCH("分類不明", 分類_出力, 0)), CK$133*計算_投入係数表!CK131)</f>
        <v>#DIV/0!</v>
      </c>
      <c r="CL131" s="212" t="e">
        <f ca="1">IF(CL$3="分類不明", INDEX(計算_基本取引表_調整前!$D$125:$DS$131, ROW(CL131)-124, MATCH("分類不明", 分類_出力, 0)), CL$133*計算_投入係数表!CL131)</f>
        <v>#DIV/0!</v>
      </c>
      <c r="CM131" s="212" t="e">
        <f ca="1">IF(CM$3="分類不明", INDEX(計算_基本取引表_調整前!$D$125:$DS$131, ROW(CM131)-124, MATCH("分類不明", 分類_出力, 0)), CM$133*計算_投入係数表!CM131)</f>
        <v>#DIV/0!</v>
      </c>
      <c r="CN131" s="212" t="e">
        <f ca="1">IF(CN$3="分類不明", INDEX(計算_基本取引表_調整前!$D$125:$DS$131, ROW(CN131)-124, MATCH("分類不明", 分類_出力, 0)), CN$133*計算_投入係数表!CN131)</f>
        <v>#DIV/0!</v>
      </c>
      <c r="CO131" s="212" t="e">
        <f ca="1">IF(CO$3="分類不明", INDEX(計算_基本取引表_調整前!$D$125:$DS$131, ROW(CO131)-124, MATCH("分類不明", 分類_出力, 0)), CO$133*計算_投入係数表!CO131)</f>
        <v>#DIV/0!</v>
      </c>
      <c r="CP131" s="212" t="e">
        <f ca="1">IF(CP$3="分類不明", INDEX(計算_基本取引表_調整前!$D$125:$DS$131, ROW(CP131)-124, MATCH("分類不明", 分類_出力, 0)), CP$133*計算_投入係数表!CP131)</f>
        <v>#DIV/0!</v>
      </c>
      <c r="CQ131" s="212" t="e">
        <f ca="1">IF(CQ$3="分類不明", INDEX(計算_基本取引表_調整前!$D$125:$DS$131, ROW(CQ131)-124, MATCH("分類不明", 分類_出力, 0)), CQ$133*計算_投入係数表!CQ131)</f>
        <v>#DIV/0!</v>
      </c>
      <c r="CR131" s="212" t="e">
        <f ca="1">IF(CR$3="分類不明", INDEX(計算_基本取引表_調整前!$D$125:$DS$131, ROW(CR131)-124, MATCH("分類不明", 分類_出力, 0)), CR$133*計算_投入係数表!CR131)</f>
        <v>#DIV/0!</v>
      </c>
      <c r="CS131" s="212" t="e">
        <f ca="1">IF(CS$3="分類不明", INDEX(計算_基本取引表_調整前!$D$125:$DS$131, ROW(CS131)-124, MATCH("分類不明", 分類_出力, 0)), CS$133*計算_投入係数表!CS131)</f>
        <v>#DIV/0!</v>
      </c>
      <c r="CT131" s="212" t="e">
        <f ca="1">IF(CT$3="分類不明", INDEX(計算_基本取引表_調整前!$D$125:$DS$131, ROW(CT131)-124, MATCH("分類不明", 分類_出力, 0)), CT$133*計算_投入係数表!CT131)</f>
        <v>#DIV/0!</v>
      </c>
      <c r="CU131" s="212" t="e">
        <f ca="1">IF(CU$3="分類不明", INDEX(計算_基本取引表_調整前!$D$125:$DS$131, ROW(CU131)-124, MATCH("分類不明", 分類_出力, 0)), CU$133*計算_投入係数表!CU131)</f>
        <v>#DIV/0!</v>
      </c>
      <c r="CV131" s="212" t="e">
        <f ca="1">IF(CV$3="分類不明", INDEX(計算_基本取引表_調整前!$D$125:$DS$131, ROW(CV131)-124, MATCH("分類不明", 分類_出力, 0)), CV$133*計算_投入係数表!CV131)</f>
        <v>#DIV/0!</v>
      </c>
      <c r="CW131" s="212" t="e">
        <f ca="1">IF(CW$3="分類不明", INDEX(計算_基本取引表_調整前!$D$125:$DS$131, ROW(CW131)-124, MATCH("分類不明", 分類_出力, 0)), CW$133*計算_投入係数表!CW131)</f>
        <v>#DIV/0!</v>
      </c>
      <c r="CX131" s="212" t="e">
        <f ca="1">IF(CX$3="分類不明", INDEX(計算_基本取引表_調整前!$D$125:$DS$131, ROW(CX131)-124, MATCH("分類不明", 分類_出力, 0)), CX$133*計算_投入係数表!CX131)</f>
        <v>#DIV/0!</v>
      </c>
      <c r="CY131" s="212" t="e">
        <f ca="1">IF(CY$3="分類不明", INDEX(計算_基本取引表_調整前!$D$125:$DS$131, ROW(CY131)-124, MATCH("分類不明", 分類_出力, 0)), CY$133*計算_投入係数表!CY131)</f>
        <v>#DIV/0!</v>
      </c>
      <c r="CZ131" s="212" t="e">
        <f ca="1">IF(CZ$3="分類不明", INDEX(計算_基本取引表_調整前!$D$125:$DS$131, ROW(CZ131)-124, MATCH("分類不明", 分類_出力, 0)), CZ$133*計算_投入係数表!CZ131)</f>
        <v>#DIV/0!</v>
      </c>
      <c r="DA131" s="212" t="e">
        <f ca="1">IF(DA$3="分類不明", INDEX(計算_基本取引表_調整前!$D$125:$DS$131, ROW(DA131)-124, MATCH("分類不明", 分類_出力, 0)), DA$133*計算_投入係数表!DA131)</f>
        <v>#DIV/0!</v>
      </c>
      <c r="DB131" s="212" t="e">
        <f ca="1">IF(DB$3="分類不明", INDEX(計算_基本取引表_調整前!$D$125:$DS$131, ROW(DB131)-124, MATCH("分類不明", 分類_出力, 0)), DB$133*計算_投入係数表!DB131)</f>
        <v>#DIV/0!</v>
      </c>
      <c r="DC131" s="212" t="e">
        <f ca="1">IF(DC$3="分類不明", INDEX(計算_基本取引表_調整前!$D$125:$DS$131, ROW(DC131)-124, MATCH("分類不明", 分類_出力, 0)), DC$133*計算_投入係数表!DC131)</f>
        <v>#DIV/0!</v>
      </c>
      <c r="DD131" s="212" t="e">
        <f ca="1">IF(DD$3="分類不明", INDEX(計算_基本取引表_調整前!$D$125:$DS$131, ROW(DD131)-124, MATCH("分類不明", 分類_出力, 0)), DD$133*計算_投入係数表!DD131)</f>
        <v>#DIV/0!</v>
      </c>
      <c r="DE131" s="212" t="e">
        <f ca="1">IF(DE$3="分類不明", INDEX(計算_基本取引表_調整前!$D$125:$DS$131, ROW(DE131)-124, MATCH("分類不明", 分類_出力, 0)), DE$133*計算_投入係数表!DE131)</f>
        <v>#DIV/0!</v>
      </c>
      <c r="DF131" s="212" t="e">
        <f ca="1">IF(DF$3="分類不明", INDEX(計算_基本取引表_調整前!$D$125:$DS$131, ROW(DF131)-124, MATCH("分類不明", 分類_出力, 0)), DF$133*計算_投入係数表!DF131)</f>
        <v>#DIV/0!</v>
      </c>
      <c r="DG131" s="212" t="e">
        <f ca="1">IF(DG$3="分類不明", INDEX(計算_基本取引表_調整前!$D$125:$DS$131, ROW(DG131)-124, MATCH("分類不明", 分類_出力, 0)), DG$133*計算_投入係数表!DG131)</f>
        <v>#DIV/0!</v>
      </c>
      <c r="DH131" s="212" t="e">
        <f ca="1">IF(DH$3="分類不明", INDEX(計算_基本取引表_調整前!$D$125:$DS$131, ROW(DH131)-124, MATCH("分類不明", 分類_出力, 0)), DH$133*計算_投入係数表!DH131)</f>
        <v>#DIV/0!</v>
      </c>
      <c r="DI131" s="212" t="e">
        <f ca="1">IF(DI$3="分類不明", INDEX(計算_基本取引表_調整前!$D$125:$DS$131, ROW(DI131)-124, MATCH("分類不明", 分類_出力, 0)), DI$133*計算_投入係数表!DI131)</f>
        <v>#DIV/0!</v>
      </c>
      <c r="DJ131" s="212" t="e">
        <f ca="1">IF(DJ$3="分類不明", INDEX(計算_基本取引表_調整前!$D$125:$DS$131, ROW(DJ131)-124, MATCH("分類不明", 分類_出力, 0)), DJ$133*計算_投入係数表!DJ131)</f>
        <v>#DIV/0!</v>
      </c>
      <c r="DK131" s="212" t="e">
        <f ca="1">IF(DK$3="分類不明", INDEX(計算_基本取引表_調整前!$D$125:$DS$131, ROW(DK131)-124, MATCH("分類不明", 分類_出力, 0)), DK$133*計算_投入係数表!DK131)</f>
        <v>#DIV/0!</v>
      </c>
      <c r="DL131" s="212" t="e">
        <f ca="1">IF(DL$3="分類不明", INDEX(計算_基本取引表_調整前!$D$125:$DS$131, ROW(DL131)-124, MATCH("分類不明", 分類_出力, 0)), DL$133*計算_投入係数表!DL131)</f>
        <v>#DIV/0!</v>
      </c>
      <c r="DM131" s="212" t="e">
        <f ca="1">IF(DM$3="分類不明", INDEX(計算_基本取引表_調整前!$D$125:$DS$131, ROW(DM131)-124, MATCH("分類不明", 分類_出力, 0)), DM$133*計算_投入係数表!DM131)</f>
        <v>#DIV/0!</v>
      </c>
      <c r="DN131" s="212" t="e">
        <f ca="1">IF(DN$3="分類不明", INDEX(計算_基本取引表_調整前!$D$125:$DS$131, ROW(DN131)-124, MATCH("分類不明", 分類_出力, 0)), DN$133*計算_投入係数表!DN131)</f>
        <v>#DIV/0!</v>
      </c>
      <c r="DO131" s="212" t="e">
        <f ca="1">IF(DO$3="分類不明", INDEX(計算_基本取引表_調整前!$D$125:$DS$131, ROW(DO131)-124, MATCH("分類不明", 分類_出力, 0)), DO$133*計算_投入係数表!DO131)</f>
        <v>#DIV/0!</v>
      </c>
      <c r="DP131" s="212" t="e">
        <f ca="1">IF(DP$3="分類不明", INDEX(計算_基本取引表_調整前!$D$125:$DS$131, ROW(DP131)-124, MATCH("分類不明", 分類_出力, 0)), DP$133*計算_投入係数表!DP131)</f>
        <v>#DIV/0!</v>
      </c>
      <c r="DQ131" s="212" t="e">
        <f ca="1">IF(DQ$3="分類不明", INDEX(計算_基本取引表_調整前!$D$125:$DS$131, ROW(DQ131)-124, MATCH("分類不明", 分類_出力, 0)), DQ$133*計算_投入係数表!DQ131)</f>
        <v>#DIV/0!</v>
      </c>
      <c r="DR131" s="212" t="e">
        <f ca="1">IF(DR$3="分類不明", INDEX(計算_基本取引表_調整前!$D$125:$DS$131, ROW(DR131)-124, MATCH("分類不明", 分類_出力, 0)), DR$133*計算_投入係数表!DR131)</f>
        <v>#DIV/0!</v>
      </c>
      <c r="DS131" s="212" t="e">
        <f ca="1">IF(DS$3="分類不明", INDEX(計算_基本取引表_調整前!$D$125:$DS$131, ROW(DS131)-124, MATCH("分類不明", 分類_出力, 0)), DS$133*計算_投入係数表!DS131)</f>
        <v>#DIV/0!</v>
      </c>
      <c r="DT131" s="213">
        <f t="shared" ca="1" si="15"/>
        <v>-2818.3664949612471</v>
      </c>
      <c r="DU131" s="235"/>
      <c r="DV131" s="235"/>
      <c r="DW131" s="235"/>
      <c r="DX131" s="235"/>
      <c r="DY131" s="235"/>
      <c r="DZ131" s="235"/>
      <c r="EA131" s="235"/>
      <c r="EB131" s="235"/>
      <c r="EC131" s="235"/>
      <c r="ED131" s="235"/>
      <c r="EE131" s="235"/>
      <c r="EF131" s="235"/>
      <c r="EG131" s="235"/>
      <c r="EH131" s="235"/>
      <c r="EI131" s="235"/>
      <c r="EJ131" s="235"/>
      <c r="EK131" s="235"/>
    </row>
    <row r="132" spans="2:141" s="6" customFormat="1" ht="15.75" customHeight="1" x14ac:dyDescent="0.25">
      <c r="B132" s="55"/>
      <c r="C132" s="204" t="s">
        <v>179</v>
      </c>
      <c r="D132" s="229">
        <f ca="1">SUM(D$125:D$131)</f>
        <v>4496.1883948987852</v>
      </c>
      <c r="E132" s="230">
        <f t="shared" ref="E132:BP132" ca="1" si="16">SUM(E$125:E$131)</f>
        <v>635.0367174441169</v>
      </c>
      <c r="F132" s="230">
        <f t="shared" ca="1" si="16"/>
        <v>1390.8411283921857</v>
      </c>
      <c r="G132" s="230">
        <f t="shared" ca="1" si="16"/>
        <v>480.88425827387078</v>
      </c>
      <c r="H132" s="230">
        <f t="shared" ca="1" si="16"/>
        <v>8092.7738165328992</v>
      </c>
      <c r="I132" s="230">
        <f t="shared" ca="1" si="16"/>
        <v>6837.2499686093652</v>
      </c>
      <c r="J132" s="230">
        <f t="shared" ca="1" si="16"/>
        <v>7015.5319951851197</v>
      </c>
      <c r="K132" s="230">
        <f t="shared" ca="1" si="16"/>
        <v>16279.656094405429</v>
      </c>
      <c r="L132" s="230">
        <f t="shared" ca="1" si="16"/>
        <v>11599.10215585613</v>
      </c>
      <c r="M132" s="230">
        <f t="shared" ca="1" si="16"/>
        <v>6915.3622322789915</v>
      </c>
      <c r="N132" s="230">
        <f t="shared" ca="1" si="16"/>
        <v>18325.709907852419</v>
      </c>
      <c r="O132" s="230">
        <f t="shared" ca="1" si="16"/>
        <v>28031.868943226069</v>
      </c>
      <c r="P132" s="230">
        <f t="shared" si="16"/>
        <v>511.78909035154408</v>
      </c>
      <c r="Q132" s="230" t="e">
        <f t="shared" ca="1" si="16"/>
        <v>#DIV/0!</v>
      </c>
      <c r="R132" s="230" t="e">
        <f t="shared" ca="1" si="16"/>
        <v>#DIV/0!</v>
      </c>
      <c r="S132" s="230" t="e">
        <f t="shared" ca="1" si="16"/>
        <v>#DIV/0!</v>
      </c>
      <c r="T132" s="230" t="e">
        <f t="shared" ca="1" si="16"/>
        <v>#DIV/0!</v>
      </c>
      <c r="U132" s="230" t="e">
        <f t="shared" ca="1" si="16"/>
        <v>#DIV/0!</v>
      </c>
      <c r="V132" s="230" t="e">
        <f t="shared" ca="1" si="16"/>
        <v>#DIV/0!</v>
      </c>
      <c r="W132" s="230" t="e">
        <f t="shared" ca="1" si="16"/>
        <v>#DIV/0!</v>
      </c>
      <c r="X132" s="230" t="e">
        <f t="shared" ca="1" si="16"/>
        <v>#DIV/0!</v>
      </c>
      <c r="Y132" s="230" t="e">
        <f t="shared" ca="1" si="16"/>
        <v>#DIV/0!</v>
      </c>
      <c r="Z132" s="230" t="e">
        <f t="shared" ca="1" si="16"/>
        <v>#DIV/0!</v>
      </c>
      <c r="AA132" s="230" t="e">
        <f t="shared" ca="1" si="16"/>
        <v>#DIV/0!</v>
      </c>
      <c r="AB132" s="230" t="e">
        <f t="shared" ca="1" si="16"/>
        <v>#DIV/0!</v>
      </c>
      <c r="AC132" s="230" t="e">
        <f t="shared" ca="1" si="16"/>
        <v>#DIV/0!</v>
      </c>
      <c r="AD132" s="230" t="e">
        <f t="shared" ca="1" si="16"/>
        <v>#DIV/0!</v>
      </c>
      <c r="AE132" s="230" t="e">
        <f t="shared" ca="1" si="16"/>
        <v>#DIV/0!</v>
      </c>
      <c r="AF132" s="230" t="e">
        <f t="shared" ca="1" si="16"/>
        <v>#DIV/0!</v>
      </c>
      <c r="AG132" s="230" t="e">
        <f t="shared" ca="1" si="16"/>
        <v>#DIV/0!</v>
      </c>
      <c r="AH132" s="230" t="e">
        <f t="shared" ca="1" si="16"/>
        <v>#DIV/0!</v>
      </c>
      <c r="AI132" s="230" t="e">
        <f t="shared" ca="1" si="16"/>
        <v>#DIV/0!</v>
      </c>
      <c r="AJ132" s="230" t="e">
        <f t="shared" ca="1" si="16"/>
        <v>#DIV/0!</v>
      </c>
      <c r="AK132" s="230" t="e">
        <f t="shared" ca="1" si="16"/>
        <v>#DIV/0!</v>
      </c>
      <c r="AL132" s="230" t="e">
        <f t="shared" ca="1" si="16"/>
        <v>#DIV/0!</v>
      </c>
      <c r="AM132" s="230" t="e">
        <f t="shared" ca="1" si="16"/>
        <v>#DIV/0!</v>
      </c>
      <c r="AN132" s="230" t="e">
        <f t="shared" ca="1" si="16"/>
        <v>#DIV/0!</v>
      </c>
      <c r="AO132" s="230" t="e">
        <f t="shared" ca="1" si="16"/>
        <v>#DIV/0!</v>
      </c>
      <c r="AP132" s="230" t="e">
        <f t="shared" ca="1" si="16"/>
        <v>#DIV/0!</v>
      </c>
      <c r="AQ132" s="230" t="e">
        <f t="shared" ca="1" si="16"/>
        <v>#DIV/0!</v>
      </c>
      <c r="AR132" s="230" t="e">
        <f t="shared" ca="1" si="16"/>
        <v>#DIV/0!</v>
      </c>
      <c r="AS132" s="230" t="e">
        <f t="shared" ca="1" si="16"/>
        <v>#DIV/0!</v>
      </c>
      <c r="AT132" s="230" t="e">
        <f t="shared" ca="1" si="16"/>
        <v>#DIV/0!</v>
      </c>
      <c r="AU132" s="230" t="e">
        <f t="shared" ca="1" si="16"/>
        <v>#DIV/0!</v>
      </c>
      <c r="AV132" s="230" t="e">
        <f t="shared" ca="1" si="16"/>
        <v>#DIV/0!</v>
      </c>
      <c r="AW132" s="230" t="e">
        <f t="shared" ca="1" si="16"/>
        <v>#DIV/0!</v>
      </c>
      <c r="AX132" s="230" t="e">
        <f t="shared" ca="1" si="16"/>
        <v>#DIV/0!</v>
      </c>
      <c r="AY132" s="230" t="e">
        <f t="shared" ca="1" si="16"/>
        <v>#DIV/0!</v>
      </c>
      <c r="AZ132" s="230" t="e">
        <f t="shared" ca="1" si="16"/>
        <v>#DIV/0!</v>
      </c>
      <c r="BA132" s="230" t="e">
        <f t="shared" ca="1" si="16"/>
        <v>#DIV/0!</v>
      </c>
      <c r="BB132" s="230" t="e">
        <f t="shared" ca="1" si="16"/>
        <v>#DIV/0!</v>
      </c>
      <c r="BC132" s="230" t="e">
        <f t="shared" ca="1" si="16"/>
        <v>#DIV/0!</v>
      </c>
      <c r="BD132" s="230" t="e">
        <f t="shared" ca="1" si="16"/>
        <v>#DIV/0!</v>
      </c>
      <c r="BE132" s="230" t="e">
        <f t="shared" ca="1" si="16"/>
        <v>#DIV/0!</v>
      </c>
      <c r="BF132" s="230" t="e">
        <f t="shared" ca="1" si="16"/>
        <v>#DIV/0!</v>
      </c>
      <c r="BG132" s="230" t="e">
        <f t="shared" ca="1" si="16"/>
        <v>#DIV/0!</v>
      </c>
      <c r="BH132" s="230" t="e">
        <f t="shared" ca="1" si="16"/>
        <v>#DIV/0!</v>
      </c>
      <c r="BI132" s="230" t="e">
        <f t="shared" ca="1" si="16"/>
        <v>#DIV/0!</v>
      </c>
      <c r="BJ132" s="230" t="e">
        <f t="shared" ca="1" si="16"/>
        <v>#DIV/0!</v>
      </c>
      <c r="BK132" s="230" t="e">
        <f t="shared" ca="1" si="16"/>
        <v>#DIV/0!</v>
      </c>
      <c r="BL132" s="230" t="e">
        <f t="shared" ca="1" si="16"/>
        <v>#DIV/0!</v>
      </c>
      <c r="BM132" s="230" t="e">
        <f t="shared" ca="1" si="16"/>
        <v>#DIV/0!</v>
      </c>
      <c r="BN132" s="230" t="e">
        <f t="shared" ca="1" si="16"/>
        <v>#DIV/0!</v>
      </c>
      <c r="BO132" s="230" t="e">
        <f t="shared" ca="1" si="16"/>
        <v>#DIV/0!</v>
      </c>
      <c r="BP132" s="230" t="e">
        <f t="shared" ca="1" si="16"/>
        <v>#DIV/0!</v>
      </c>
      <c r="BQ132" s="230" t="e">
        <f t="shared" ref="BQ132:DS132" ca="1" si="17">SUM(BQ$125:BQ$131)</f>
        <v>#DIV/0!</v>
      </c>
      <c r="BR132" s="230" t="e">
        <f t="shared" ca="1" si="17"/>
        <v>#DIV/0!</v>
      </c>
      <c r="BS132" s="230" t="e">
        <f t="shared" ca="1" si="17"/>
        <v>#DIV/0!</v>
      </c>
      <c r="BT132" s="230" t="e">
        <f t="shared" ca="1" si="17"/>
        <v>#DIV/0!</v>
      </c>
      <c r="BU132" s="230" t="e">
        <f t="shared" ca="1" si="17"/>
        <v>#DIV/0!</v>
      </c>
      <c r="BV132" s="230" t="e">
        <f t="shared" ca="1" si="17"/>
        <v>#DIV/0!</v>
      </c>
      <c r="BW132" s="230" t="e">
        <f t="shared" ca="1" si="17"/>
        <v>#DIV/0!</v>
      </c>
      <c r="BX132" s="230" t="e">
        <f t="shared" ca="1" si="17"/>
        <v>#DIV/0!</v>
      </c>
      <c r="BY132" s="230" t="e">
        <f t="shared" ca="1" si="17"/>
        <v>#DIV/0!</v>
      </c>
      <c r="BZ132" s="230" t="e">
        <f t="shared" ca="1" si="17"/>
        <v>#DIV/0!</v>
      </c>
      <c r="CA132" s="230" t="e">
        <f t="shared" ca="1" si="17"/>
        <v>#DIV/0!</v>
      </c>
      <c r="CB132" s="230" t="e">
        <f t="shared" ca="1" si="17"/>
        <v>#DIV/0!</v>
      </c>
      <c r="CC132" s="230" t="e">
        <f t="shared" ca="1" si="17"/>
        <v>#DIV/0!</v>
      </c>
      <c r="CD132" s="230" t="e">
        <f t="shared" ca="1" si="17"/>
        <v>#DIV/0!</v>
      </c>
      <c r="CE132" s="230" t="e">
        <f t="shared" ca="1" si="17"/>
        <v>#DIV/0!</v>
      </c>
      <c r="CF132" s="230" t="e">
        <f t="shared" ca="1" si="17"/>
        <v>#DIV/0!</v>
      </c>
      <c r="CG132" s="230" t="e">
        <f t="shared" ca="1" si="17"/>
        <v>#DIV/0!</v>
      </c>
      <c r="CH132" s="230" t="e">
        <f t="shared" ca="1" si="17"/>
        <v>#DIV/0!</v>
      </c>
      <c r="CI132" s="230" t="e">
        <f t="shared" ca="1" si="17"/>
        <v>#DIV/0!</v>
      </c>
      <c r="CJ132" s="230" t="e">
        <f t="shared" ca="1" si="17"/>
        <v>#DIV/0!</v>
      </c>
      <c r="CK132" s="230" t="e">
        <f t="shared" ca="1" si="17"/>
        <v>#DIV/0!</v>
      </c>
      <c r="CL132" s="230" t="e">
        <f t="shared" ca="1" si="17"/>
        <v>#DIV/0!</v>
      </c>
      <c r="CM132" s="230" t="e">
        <f t="shared" ca="1" si="17"/>
        <v>#DIV/0!</v>
      </c>
      <c r="CN132" s="230" t="e">
        <f t="shared" ca="1" si="17"/>
        <v>#DIV/0!</v>
      </c>
      <c r="CO132" s="230" t="e">
        <f t="shared" ca="1" si="17"/>
        <v>#DIV/0!</v>
      </c>
      <c r="CP132" s="230" t="e">
        <f t="shared" ca="1" si="17"/>
        <v>#DIV/0!</v>
      </c>
      <c r="CQ132" s="230" t="e">
        <f t="shared" ca="1" si="17"/>
        <v>#DIV/0!</v>
      </c>
      <c r="CR132" s="230" t="e">
        <f t="shared" ca="1" si="17"/>
        <v>#DIV/0!</v>
      </c>
      <c r="CS132" s="230" t="e">
        <f t="shared" ca="1" si="17"/>
        <v>#DIV/0!</v>
      </c>
      <c r="CT132" s="230" t="e">
        <f t="shared" ca="1" si="17"/>
        <v>#DIV/0!</v>
      </c>
      <c r="CU132" s="230" t="e">
        <f t="shared" ca="1" si="17"/>
        <v>#DIV/0!</v>
      </c>
      <c r="CV132" s="230" t="e">
        <f t="shared" ca="1" si="17"/>
        <v>#DIV/0!</v>
      </c>
      <c r="CW132" s="230" t="e">
        <f t="shared" ca="1" si="17"/>
        <v>#DIV/0!</v>
      </c>
      <c r="CX132" s="230" t="e">
        <f t="shared" ca="1" si="17"/>
        <v>#DIV/0!</v>
      </c>
      <c r="CY132" s="230" t="e">
        <f t="shared" ca="1" si="17"/>
        <v>#DIV/0!</v>
      </c>
      <c r="CZ132" s="230" t="e">
        <f t="shared" ca="1" si="17"/>
        <v>#DIV/0!</v>
      </c>
      <c r="DA132" s="230" t="e">
        <f t="shared" ca="1" si="17"/>
        <v>#DIV/0!</v>
      </c>
      <c r="DB132" s="230" t="e">
        <f t="shared" ca="1" si="17"/>
        <v>#DIV/0!</v>
      </c>
      <c r="DC132" s="230" t="e">
        <f t="shared" ca="1" si="17"/>
        <v>#DIV/0!</v>
      </c>
      <c r="DD132" s="230" t="e">
        <f t="shared" ca="1" si="17"/>
        <v>#DIV/0!</v>
      </c>
      <c r="DE132" s="230" t="e">
        <f t="shared" ca="1" si="17"/>
        <v>#DIV/0!</v>
      </c>
      <c r="DF132" s="230" t="e">
        <f t="shared" ca="1" si="17"/>
        <v>#DIV/0!</v>
      </c>
      <c r="DG132" s="230" t="e">
        <f t="shared" ca="1" si="17"/>
        <v>#DIV/0!</v>
      </c>
      <c r="DH132" s="230" t="e">
        <f t="shared" ca="1" si="17"/>
        <v>#DIV/0!</v>
      </c>
      <c r="DI132" s="230" t="e">
        <f t="shared" ca="1" si="17"/>
        <v>#DIV/0!</v>
      </c>
      <c r="DJ132" s="230" t="e">
        <f t="shared" ca="1" si="17"/>
        <v>#DIV/0!</v>
      </c>
      <c r="DK132" s="230" t="e">
        <f t="shared" ca="1" si="17"/>
        <v>#DIV/0!</v>
      </c>
      <c r="DL132" s="230" t="e">
        <f t="shared" ca="1" si="17"/>
        <v>#DIV/0!</v>
      </c>
      <c r="DM132" s="230" t="e">
        <f t="shared" ca="1" si="17"/>
        <v>#DIV/0!</v>
      </c>
      <c r="DN132" s="230" t="e">
        <f t="shared" ca="1" si="17"/>
        <v>#DIV/0!</v>
      </c>
      <c r="DO132" s="230" t="e">
        <f t="shared" ca="1" si="17"/>
        <v>#DIV/0!</v>
      </c>
      <c r="DP132" s="230" t="e">
        <f t="shared" ca="1" si="17"/>
        <v>#DIV/0!</v>
      </c>
      <c r="DQ132" s="230" t="e">
        <f t="shared" ca="1" si="17"/>
        <v>#DIV/0!</v>
      </c>
      <c r="DR132" s="230" t="e">
        <f t="shared" ca="1" si="17"/>
        <v>#DIV/0!</v>
      </c>
      <c r="DS132" s="230" t="e">
        <f t="shared" ca="1" si="17"/>
        <v>#DIV/0!</v>
      </c>
      <c r="DT132" s="231">
        <f t="shared" ref="DT132" ca="1" si="18">SUM(DT125:DT131)</f>
        <v>110611.99470330695</v>
      </c>
      <c r="DU132" s="235"/>
      <c r="DV132" s="235"/>
      <c r="DW132" s="235"/>
      <c r="DX132" s="235"/>
      <c r="DY132" s="235"/>
      <c r="DZ132" s="235"/>
      <c r="EA132" s="235"/>
      <c r="EB132" s="235"/>
      <c r="EC132" s="235"/>
      <c r="ED132" s="235"/>
      <c r="EE132" s="235"/>
      <c r="EF132" s="235"/>
      <c r="EG132" s="235"/>
      <c r="EH132" s="235"/>
      <c r="EI132" s="235"/>
      <c r="EJ132" s="235"/>
      <c r="EK132" s="235"/>
    </row>
    <row r="133" spans="2:141" s="6" customFormat="1" ht="15.75" customHeight="1" x14ac:dyDescent="0.25">
      <c r="B133" s="56"/>
      <c r="C133" s="237" t="s">
        <v>180</v>
      </c>
      <c r="D133" s="365">
        <f t="array" aca="1" ref="D133:DS133" ca="1">TRANSPOSE(域内生産額_採用)</f>
        <v>10399.158400986826</v>
      </c>
      <c r="E133" s="238">
        <f ca="1"/>
        <v>1026.921116112323</v>
      </c>
      <c r="F133" s="238">
        <f ca="1"/>
        <v>2575.0995137591181</v>
      </c>
      <c r="G133" s="238">
        <f ca="1"/>
        <v>930.30373872537893</v>
      </c>
      <c r="H133" s="238">
        <f ca="1"/>
        <v>27639.201634156409</v>
      </c>
      <c r="I133" s="238">
        <f ca="1"/>
        <v>14962.425575551366</v>
      </c>
      <c r="J133" s="238">
        <f ca="1"/>
        <v>14679.472099122839</v>
      </c>
      <c r="K133" s="238">
        <f ca="1"/>
        <v>23400.034673664548</v>
      </c>
      <c r="L133" s="238">
        <f ca="1"/>
        <v>14982.334347157777</v>
      </c>
      <c r="M133" s="238">
        <f ca="1"/>
        <v>12012.717831827807</v>
      </c>
      <c r="N133" s="238">
        <f ca="1"/>
        <v>26286.250595364912</v>
      </c>
      <c r="O133" s="238">
        <f ca="1"/>
        <v>45492.082094625839</v>
      </c>
      <c r="P133" s="238">
        <f ca="1"/>
        <v>1064.6967220166466</v>
      </c>
      <c r="Q133" s="238" t="e">
        <f ca="1"/>
        <v>#DIV/0!</v>
      </c>
      <c r="R133" s="238" t="e">
        <f ca="1"/>
        <v>#DIV/0!</v>
      </c>
      <c r="S133" s="238" t="e">
        <f ca="1"/>
        <v>#DIV/0!</v>
      </c>
      <c r="T133" s="238" t="e">
        <f ca="1"/>
        <v>#DIV/0!</v>
      </c>
      <c r="U133" s="238" t="e">
        <f ca="1"/>
        <v>#DIV/0!</v>
      </c>
      <c r="V133" s="238" t="e">
        <f ca="1"/>
        <v>#DIV/0!</v>
      </c>
      <c r="W133" s="238" t="e">
        <f ca="1"/>
        <v>#DIV/0!</v>
      </c>
      <c r="X133" s="238" t="e">
        <f ca="1"/>
        <v>#DIV/0!</v>
      </c>
      <c r="Y133" s="238" t="e">
        <f ca="1"/>
        <v>#DIV/0!</v>
      </c>
      <c r="Z133" s="238" t="e">
        <f ca="1"/>
        <v>#DIV/0!</v>
      </c>
      <c r="AA133" s="238" t="e">
        <f ca="1"/>
        <v>#DIV/0!</v>
      </c>
      <c r="AB133" s="238" t="e">
        <f ca="1"/>
        <v>#DIV/0!</v>
      </c>
      <c r="AC133" s="238" t="e">
        <f ca="1"/>
        <v>#DIV/0!</v>
      </c>
      <c r="AD133" s="238" t="e">
        <f ca="1"/>
        <v>#DIV/0!</v>
      </c>
      <c r="AE133" s="238" t="e">
        <f ca="1"/>
        <v>#DIV/0!</v>
      </c>
      <c r="AF133" s="238" t="e">
        <f ca="1"/>
        <v>#DIV/0!</v>
      </c>
      <c r="AG133" s="238" t="e">
        <f ca="1"/>
        <v>#DIV/0!</v>
      </c>
      <c r="AH133" s="238" t="e">
        <f ca="1"/>
        <v>#DIV/0!</v>
      </c>
      <c r="AI133" s="238" t="e">
        <f ca="1"/>
        <v>#DIV/0!</v>
      </c>
      <c r="AJ133" s="238" t="e">
        <f ca="1"/>
        <v>#DIV/0!</v>
      </c>
      <c r="AK133" s="238" t="e">
        <f ca="1"/>
        <v>#DIV/0!</v>
      </c>
      <c r="AL133" s="238" t="e">
        <f ca="1"/>
        <v>#DIV/0!</v>
      </c>
      <c r="AM133" s="238" t="e">
        <f ca="1"/>
        <v>#DIV/0!</v>
      </c>
      <c r="AN133" s="238" t="e">
        <f ca="1"/>
        <v>#DIV/0!</v>
      </c>
      <c r="AO133" s="238" t="e">
        <f ca="1"/>
        <v>#DIV/0!</v>
      </c>
      <c r="AP133" s="238" t="e">
        <f ca="1"/>
        <v>#DIV/0!</v>
      </c>
      <c r="AQ133" s="238" t="e">
        <f ca="1"/>
        <v>#DIV/0!</v>
      </c>
      <c r="AR133" s="238" t="e">
        <f ca="1"/>
        <v>#DIV/0!</v>
      </c>
      <c r="AS133" s="238" t="e">
        <f ca="1"/>
        <v>#DIV/0!</v>
      </c>
      <c r="AT133" s="238" t="e">
        <f ca="1"/>
        <v>#DIV/0!</v>
      </c>
      <c r="AU133" s="238" t="e">
        <f ca="1"/>
        <v>#DIV/0!</v>
      </c>
      <c r="AV133" s="238" t="e">
        <f ca="1"/>
        <v>#DIV/0!</v>
      </c>
      <c r="AW133" s="238" t="e">
        <f ca="1"/>
        <v>#DIV/0!</v>
      </c>
      <c r="AX133" s="238" t="e">
        <f ca="1"/>
        <v>#DIV/0!</v>
      </c>
      <c r="AY133" s="238" t="e">
        <f ca="1"/>
        <v>#DIV/0!</v>
      </c>
      <c r="AZ133" s="238" t="e">
        <f ca="1"/>
        <v>#DIV/0!</v>
      </c>
      <c r="BA133" s="238" t="e">
        <f ca="1"/>
        <v>#DIV/0!</v>
      </c>
      <c r="BB133" s="238" t="e">
        <f ca="1"/>
        <v>#DIV/0!</v>
      </c>
      <c r="BC133" s="238" t="e">
        <f ca="1"/>
        <v>#DIV/0!</v>
      </c>
      <c r="BD133" s="238" t="e">
        <f ca="1"/>
        <v>#DIV/0!</v>
      </c>
      <c r="BE133" s="238" t="e">
        <f ca="1"/>
        <v>#DIV/0!</v>
      </c>
      <c r="BF133" s="238" t="e">
        <f ca="1"/>
        <v>#DIV/0!</v>
      </c>
      <c r="BG133" s="238" t="e">
        <f ca="1"/>
        <v>#DIV/0!</v>
      </c>
      <c r="BH133" s="238" t="e">
        <f ca="1"/>
        <v>#DIV/0!</v>
      </c>
      <c r="BI133" s="238" t="e">
        <f ca="1"/>
        <v>#DIV/0!</v>
      </c>
      <c r="BJ133" s="238" t="e">
        <f ca="1"/>
        <v>#DIV/0!</v>
      </c>
      <c r="BK133" s="238" t="e">
        <f ca="1"/>
        <v>#DIV/0!</v>
      </c>
      <c r="BL133" s="238" t="e">
        <f ca="1"/>
        <v>#DIV/0!</v>
      </c>
      <c r="BM133" s="238" t="e">
        <f ca="1"/>
        <v>#DIV/0!</v>
      </c>
      <c r="BN133" s="238" t="e">
        <f ca="1"/>
        <v>#DIV/0!</v>
      </c>
      <c r="BO133" s="238" t="e">
        <f ca="1"/>
        <v>#DIV/0!</v>
      </c>
      <c r="BP133" s="238" t="e">
        <f ca="1"/>
        <v>#DIV/0!</v>
      </c>
      <c r="BQ133" s="238" t="e">
        <f ca="1"/>
        <v>#DIV/0!</v>
      </c>
      <c r="BR133" s="238" t="e">
        <f ca="1"/>
        <v>#DIV/0!</v>
      </c>
      <c r="BS133" s="238" t="e">
        <f ca="1"/>
        <v>#DIV/0!</v>
      </c>
      <c r="BT133" s="238" t="e">
        <f ca="1"/>
        <v>#DIV/0!</v>
      </c>
      <c r="BU133" s="238" t="e">
        <f ca="1"/>
        <v>#DIV/0!</v>
      </c>
      <c r="BV133" s="238" t="e">
        <f ca="1"/>
        <v>#DIV/0!</v>
      </c>
      <c r="BW133" s="238" t="e">
        <f ca="1"/>
        <v>#DIV/0!</v>
      </c>
      <c r="BX133" s="238" t="e">
        <f ca="1"/>
        <v>#DIV/0!</v>
      </c>
      <c r="BY133" s="238" t="e">
        <f ca="1"/>
        <v>#DIV/0!</v>
      </c>
      <c r="BZ133" s="238" t="e">
        <f ca="1"/>
        <v>#DIV/0!</v>
      </c>
      <c r="CA133" s="238" t="e">
        <f ca="1"/>
        <v>#DIV/0!</v>
      </c>
      <c r="CB133" s="238" t="e">
        <f ca="1"/>
        <v>#DIV/0!</v>
      </c>
      <c r="CC133" s="238" t="e">
        <f ca="1"/>
        <v>#DIV/0!</v>
      </c>
      <c r="CD133" s="238" t="e">
        <f ca="1"/>
        <v>#DIV/0!</v>
      </c>
      <c r="CE133" s="238" t="e">
        <f ca="1"/>
        <v>#DIV/0!</v>
      </c>
      <c r="CF133" s="238" t="e">
        <f ca="1"/>
        <v>#DIV/0!</v>
      </c>
      <c r="CG133" s="238" t="e">
        <f ca="1"/>
        <v>#DIV/0!</v>
      </c>
      <c r="CH133" s="238" t="e">
        <f ca="1"/>
        <v>#DIV/0!</v>
      </c>
      <c r="CI133" s="238" t="e">
        <f ca="1"/>
        <v>#DIV/0!</v>
      </c>
      <c r="CJ133" s="238" t="e">
        <f ca="1"/>
        <v>#DIV/0!</v>
      </c>
      <c r="CK133" s="238" t="e">
        <f ca="1"/>
        <v>#DIV/0!</v>
      </c>
      <c r="CL133" s="238" t="e">
        <f ca="1"/>
        <v>#DIV/0!</v>
      </c>
      <c r="CM133" s="238" t="e">
        <f ca="1"/>
        <v>#DIV/0!</v>
      </c>
      <c r="CN133" s="238" t="e">
        <f ca="1"/>
        <v>#DIV/0!</v>
      </c>
      <c r="CO133" s="238" t="e">
        <f ca="1"/>
        <v>#DIV/0!</v>
      </c>
      <c r="CP133" s="238" t="e">
        <f ca="1"/>
        <v>#DIV/0!</v>
      </c>
      <c r="CQ133" s="238" t="e">
        <f ca="1"/>
        <v>#DIV/0!</v>
      </c>
      <c r="CR133" s="238" t="e">
        <f ca="1"/>
        <v>#DIV/0!</v>
      </c>
      <c r="CS133" s="238" t="e">
        <f ca="1"/>
        <v>#DIV/0!</v>
      </c>
      <c r="CT133" s="238" t="e">
        <f ca="1"/>
        <v>#DIV/0!</v>
      </c>
      <c r="CU133" s="238" t="e">
        <f ca="1"/>
        <v>#DIV/0!</v>
      </c>
      <c r="CV133" s="238" t="e">
        <f ca="1"/>
        <v>#DIV/0!</v>
      </c>
      <c r="CW133" s="238" t="e">
        <f ca="1"/>
        <v>#DIV/0!</v>
      </c>
      <c r="CX133" s="238" t="e">
        <f ca="1"/>
        <v>#DIV/0!</v>
      </c>
      <c r="CY133" s="238" t="e">
        <f ca="1"/>
        <v>#DIV/0!</v>
      </c>
      <c r="CZ133" s="238" t="e">
        <f ca="1"/>
        <v>#DIV/0!</v>
      </c>
      <c r="DA133" s="238" t="e">
        <f ca="1"/>
        <v>#DIV/0!</v>
      </c>
      <c r="DB133" s="238" t="e">
        <f ca="1"/>
        <v>#DIV/0!</v>
      </c>
      <c r="DC133" s="238" t="e">
        <f ca="1"/>
        <v>#DIV/0!</v>
      </c>
      <c r="DD133" s="238" t="e">
        <f ca="1"/>
        <v>#DIV/0!</v>
      </c>
      <c r="DE133" s="238" t="e">
        <f ca="1"/>
        <v>#DIV/0!</v>
      </c>
      <c r="DF133" s="238" t="e">
        <f ca="1"/>
        <v>#DIV/0!</v>
      </c>
      <c r="DG133" s="238" t="e">
        <f ca="1"/>
        <v>#DIV/0!</v>
      </c>
      <c r="DH133" s="238" t="e">
        <f ca="1"/>
        <v>#DIV/0!</v>
      </c>
      <c r="DI133" s="238" t="e">
        <f ca="1"/>
        <v>#DIV/0!</v>
      </c>
      <c r="DJ133" s="238" t="e">
        <f ca="1"/>
        <v>#DIV/0!</v>
      </c>
      <c r="DK133" s="238" t="e">
        <f ca="1"/>
        <v>#DIV/0!</v>
      </c>
      <c r="DL133" s="238" t="e">
        <f ca="1"/>
        <v>#DIV/0!</v>
      </c>
      <c r="DM133" s="238" t="e">
        <f ca="1"/>
        <v>#DIV/0!</v>
      </c>
      <c r="DN133" s="238" t="e">
        <f ca="1"/>
        <v>#DIV/0!</v>
      </c>
      <c r="DO133" s="238" t="e">
        <f ca="1"/>
        <v>#DIV/0!</v>
      </c>
      <c r="DP133" s="238" t="e">
        <f ca="1"/>
        <v>#DIV/0!</v>
      </c>
      <c r="DQ133" s="238" t="e">
        <f ca="1"/>
        <v>#DIV/0!</v>
      </c>
      <c r="DR133" s="238" t="e">
        <f ca="1"/>
        <v>#DIV/0!</v>
      </c>
      <c r="DS133" s="238" t="e">
        <f ca="1"/>
        <v>#DIV/0!</v>
      </c>
      <c r="DT133" s="239">
        <f ca="1">_xlfn.AGGREGATE(9,6,$D133:$DS133)</f>
        <v>195450.69834307177</v>
      </c>
      <c r="DU133" s="240"/>
      <c r="DV133" s="240"/>
      <c r="DW133" s="240"/>
      <c r="DX133" s="240"/>
      <c r="DY133" s="240"/>
      <c r="DZ133" s="240"/>
      <c r="EA133" s="240"/>
      <c r="EB133" s="240"/>
      <c r="EC133" s="240"/>
      <c r="ED133" s="240"/>
      <c r="EE133" s="240"/>
      <c r="EF133" s="240"/>
      <c r="EG133" s="240"/>
      <c r="EH133" s="240"/>
      <c r="EI133" s="240"/>
      <c r="EJ133" s="240"/>
      <c r="EK133" s="240"/>
    </row>
    <row r="134" spans="2:141" s="6" customFormat="1" ht="12" x14ac:dyDescent="0.25">
      <c r="B134" s="7"/>
      <c r="C134" s="8"/>
      <c r="DU134" s="67"/>
      <c r="DV134" s="67"/>
      <c r="DW134" s="67"/>
      <c r="DX134" s="67"/>
      <c r="DY134" s="67"/>
      <c r="DZ134" s="67"/>
      <c r="EA134" s="67"/>
      <c r="EB134" s="67"/>
      <c r="EC134" s="67"/>
      <c r="ED134" s="67"/>
      <c r="EE134" s="67"/>
      <c r="EF134" s="67"/>
      <c r="EG134" s="67"/>
      <c r="EH134" s="67"/>
      <c r="EI134" s="67"/>
      <c r="EJ134" s="67"/>
      <c r="EK134" s="67"/>
    </row>
    <row r="135" spans="2:141" ht="13.5" x14ac:dyDescent="0.25">
      <c r="D135" s="731"/>
      <c r="E135" s="731"/>
      <c r="F135" s="731"/>
      <c r="G135" s="731"/>
      <c r="H135" s="731"/>
      <c r="I135" s="731"/>
      <c r="J135" s="731"/>
      <c r="K135" s="731"/>
      <c r="L135" s="731"/>
      <c r="M135" s="731"/>
      <c r="N135" s="731"/>
      <c r="O135" s="731"/>
      <c r="P135" s="731"/>
      <c r="DU135" s="67"/>
      <c r="DV135" s="67"/>
      <c r="DW135" s="67"/>
      <c r="DX135" s="67"/>
      <c r="DY135" s="67"/>
      <c r="DZ135" s="67"/>
      <c r="EA135" s="67"/>
      <c r="EB135" s="67"/>
      <c r="EC135" s="67"/>
      <c r="ED135" s="67"/>
      <c r="EE135" s="67"/>
      <c r="EF135" s="67"/>
      <c r="EG135" s="67"/>
      <c r="EH135" s="67"/>
      <c r="EI135" s="67"/>
      <c r="EJ135" s="67"/>
      <c r="EK135" s="67"/>
    </row>
    <row r="136" spans="2:141" s="14" customFormat="1" ht="105.75" hidden="1" customHeight="1" x14ac:dyDescent="0.25">
      <c r="B136" s="77"/>
      <c r="C136" s="99" t="str">
        <f ca="1">_xlfn.FORMULATEXT(C$4)</f>
        <v>{=分類_出力}</v>
      </c>
      <c r="D136" s="99" t="str">
        <f ca="1">_xlfn.FORMULATEXT(D$4)</f>
        <v>=IF(R3C="分類不明", 計算_移輸出入額!R[1]C59, R133C*計算_投入係数表!RC)</v>
      </c>
      <c r="E136" s="99" t="str">
        <f t="shared" ref="E136:BP136" ca="1" si="19">_xlfn.FORMULATEXT(E$4)</f>
        <v>=IF(R3C="分類不明", 計算_移輸出入額!R[1]C59, R133C*計算_投入係数表!RC)</v>
      </c>
      <c r="F136" s="99" t="str">
        <f t="shared" ca="1" si="19"/>
        <v>=IF(R3C="分類不明", 計算_移輸出入額!R[1]C59, R133C*計算_投入係数表!RC)</v>
      </c>
      <c r="G136" s="99" t="str">
        <f t="shared" ca="1" si="19"/>
        <v>=IF(R3C="分類不明", 計算_移輸出入額!R[1]C59, R133C*計算_投入係数表!RC)</v>
      </c>
      <c r="H136" s="99" t="str">
        <f t="shared" ca="1" si="19"/>
        <v>=IF(R3C="分類不明", 計算_移輸出入額!R[1]C59, R133C*計算_投入係数表!RC)</v>
      </c>
      <c r="I136" s="99" t="str">
        <f t="shared" ca="1" si="19"/>
        <v>=IF(R3C="分類不明", 計算_移輸出入額!R[1]C59, R133C*計算_投入係数表!RC)</v>
      </c>
      <c r="J136" s="99" t="str">
        <f t="shared" ca="1" si="19"/>
        <v>=IF(R3C="分類不明", 計算_移輸出入額!R[1]C59, R133C*計算_投入係数表!RC)</v>
      </c>
      <c r="K136" s="99" t="str">
        <f t="shared" ca="1" si="19"/>
        <v>=IF(R3C="分類不明", 計算_移輸出入額!R[1]C59, R133C*計算_投入係数表!RC)</v>
      </c>
      <c r="L136" s="99" t="str">
        <f t="shared" ca="1" si="19"/>
        <v>=IF(R3C="分類不明", 計算_移輸出入額!R[1]C59, R133C*計算_投入係数表!RC)</v>
      </c>
      <c r="M136" s="99" t="str">
        <f t="shared" ca="1" si="19"/>
        <v>=IF(R3C="分類不明", 計算_移輸出入額!R[1]C59, R133C*計算_投入係数表!RC)</v>
      </c>
      <c r="N136" s="99" t="str">
        <f t="shared" ca="1" si="19"/>
        <v>=IF(R3C="分類不明", 計算_移輸出入額!R[1]C59, R133C*計算_投入係数表!RC)</v>
      </c>
      <c r="O136" s="99" t="str">
        <f t="shared" ca="1" si="19"/>
        <v>=IF(R3C="分類不明", 計算_移輸出入額!R[1]C59, R133C*計算_投入係数表!RC)</v>
      </c>
      <c r="P136" s="99" t="str">
        <f t="shared" ca="1" si="19"/>
        <v>=IF(R3C="分類不明", 計算_移輸出入額!R[1]C59, R133C*計算_投入係数表!RC)</v>
      </c>
      <c r="Q136" s="99" t="str">
        <f t="shared" ca="1" si="19"/>
        <v>=IF(R3C="分類不明", 計算_移輸出入額!R[1]C59, R133C*計算_投入係数表!RC)</v>
      </c>
      <c r="R136" s="99" t="str">
        <f t="shared" ca="1" si="19"/>
        <v>=IF(R3C="分類不明", 計算_移輸出入額!R[1]C59, R133C*計算_投入係数表!RC)</v>
      </c>
      <c r="S136" s="99" t="str">
        <f t="shared" ca="1" si="19"/>
        <v>=IF(R3C="分類不明", 計算_移輸出入額!R[1]C59, R133C*計算_投入係数表!RC)</v>
      </c>
      <c r="T136" s="99" t="str">
        <f t="shared" ca="1" si="19"/>
        <v>=IF(R3C="分類不明", 計算_移輸出入額!R[1]C59, R133C*計算_投入係数表!RC)</v>
      </c>
      <c r="U136" s="99" t="str">
        <f t="shared" ca="1" si="19"/>
        <v>=IF(R3C="分類不明", 計算_移輸出入額!R[1]C59, R133C*計算_投入係数表!RC)</v>
      </c>
      <c r="V136" s="99" t="str">
        <f t="shared" ca="1" si="19"/>
        <v>=IF(R3C="分類不明", 計算_移輸出入額!R[1]C59, R133C*計算_投入係数表!RC)</v>
      </c>
      <c r="W136" s="99" t="str">
        <f t="shared" ca="1" si="19"/>
        <v>=IF(R3C="分類不明", 計算_移輸出入額!R[1]C59, R133C*計算_投入係数表!RC)</v>
      </c>
      <c r="X136" s="99" t="str">
        <f t="shared" ca="1" si="19"/>
        <v>=IF(R3C="分類不明", 計算_移輸出入額!R[1]C59, R133C*計算_投入係数表!RC)</v>
      </c>
      <c r="Y136" s="99" t="str">
        <f t="shared" ca="1" si="19"/>
        <v>=IF(R3C="分類不明", 計算_移輸出入額!R[1]C59, R133C*計算_投入係数表!RC)</v>
      </c>
      <c r="Z136" s="99" t="str">
        <f t="shared" ca="1" si="19"/>
        <v>=IF(R3C="分類不明", 計算_移輸出入額!R[1]C59, R133C*計算_投入係数表!RC)</v>
      </c>
      <c r="AA136" s="99" t="str">
        <f t="shared" ca="1" si="19"/>
        <v>=IF(R3C="分類不明", 計算_移輸出入額!R[1]C59, R133C*計算_投入係数表!RC)</v>
      </c>
      <c r="AB136" s="99" t="str">
        <f t="shared" ca="1" si="19"/>
        <v>=IF(R3C="分類不明", 計算_移輸出入額!R[1]C59, R133C*計算_投入係数表!RC)</v>
      </c>
      <c r="AC136" s="99" t="str">
        <f t="shared" ca="1" si="19"/>
        <v>=IF(R3C="分類不明", 計算_移輸出入額!R[1]C59, R133C*計算_投入係数表!RC)</v>
      </c>
      <c r="AD136" s="99" t="str">
        <f t="shared" ca="1" si="19"/>
        <v>=IF(R3C="分類不明", 計算_移輸出入額!R[1]C59, R133C*計算_投入係数表!RC)</v>
      </c>
      <c r="AE136" s="99" t="str">
        <f t="shared" ca="1" si="19"/>
        <v>=IF(R3C="分類不明", 計算_移輸出入額!R[1]C59, R133C*計算_投入係数表!RC)</v>
      </c>
      <c r="AF136" s="99" t="str">
        <f t="shared" ca="1" si="19"/>
        <v>=IF(R3C="分類不明", 計算_移輸出入額!R[1]C59, R133C*計算_投入係数表!RC)</v>
      </c>
      <c r="AG136" s="99" t="str">
        <f t="shared" ca="1" si="19"/>
        <v>=IF(R3C="分類不明", 計算_移輸出入額!R[1]C59, R133C*計算_投入係数表!RC)</v>
      </c>
      <c r="AH136" s="99" t="str">
        <f t="shared" ca="1" si="19"/>
        <v>=IF(R3C="分類不明", 計算_移輸出入額!R[1]C59, R133C*計算_投入係数表!RC)</v>
      </c>
      <c r="AI136" s="99" t="str">
        <f t="shared" ca="1" si="19"/>
        <v>=IF(R3C="分類不明", 計算_移輸出入額!R[1]C59, R133C*計算_投入係数表!RC)</v>
      </c>
      <c r="AJ136" s="99" t="str">
        <f t="shared" ca="1" si="19"/>
        <v>=IF(R3C="分類不明", 計算_移輸出入額!R[1]C59, R133C*計算_投入係数表!RC)</v>
      </c>
      <c r="AK136" s="99" t="str">
        <f t="shared" ca="1" si="19"/>
        <v>=IF(R3C="分類不明", 計算_移輸出入額!R[1]C59, R133C*計算_投入係数表!RC)</v>
      </c>
      <c r="AL136" s="99" t="str">
        <f t="shared" ca="1" si="19"/>
        <v>=IF(R3C="分類不明", 計算_移輸出入額!R[1]C59, R133C*計算_投入係数表!RC)</v>
      </c>
      <c r="AM136" s="99" t="str">
        <f t="shared" ca="1" si="19"/>
        <v>=IF(R3C="分類不明", 計算_移輸出入額!R[1]C59, R133C*計算_投入係数表!RC)</v>
      </c>
      <c r="AN136" s="99" t="str">
        <f t="shared" ca="1" si="19"/>
        <v>=IF(R3C="分類不明", 計算_移輸出入額!R[1]C59, R133C*計算_投入係数表!RC)</v>
      </c>
      <c r="AO136" s="99" t="str">
        <f t="shared" ca="1" si="19"/>
        <v>=IF(R3C="分類不明", 計算_移輸出入額!R[1]C59, R133C*計算_投入係数表!RC)</v>
      </c>
      <c r="AP136" s="99" t="str">
        <f t="shared" ca="1" si="19"/>
        <v>=IF(R3C="分類不明", 計算_移輸出入額!R[1]C59, R133C*計算_投入係数表!RC)</v>
      </c>
      <c r="AQ136" s="99" t="str">
        <f t="shared" ca="1" si="19"/>
        <v>=IF(R3C="分類不明", 計算_移輸出入額!R[1]C59, R133C*計算_投入係数表!RC)</v>
      </c>
      <c r="AR136" s="99" t="str">
        <f t="shared" ca="1" si="19"/>
        <v>=IF(R3C="分類不明", 計算_移輸出入額!R[1]C59, R133C*計算_投入係数表!RC)</v>
      </c>
      <c r="AS136" s="99" t="str">
        <f t="shared" ca="1" si="19"/>
        <v>=IF(R3C="分類不明", 計算_移輸出入額!R[1]C59, R133C*計算_投入係数表!RC)</v>
      </c>
      <c r="AT136" s="99" t="str">
        <f t="shared" ca="1" si="19"/>
        <v>=IF(R3C="分類不明", 計算_移輸出入額!R[1]C59, R133C*計算_投入係数表!RC)</v>
      </c>
      <c r="AU136" s="99" t="str">
        <f t="shared" ca="1" si="19"/>
        <v>=IF(R3C="分類不明", 計算_移輸出入額!R[1]C59, R133C*計算_投入係数表!RC)</v>
      </c>
      <c r="AV136" s="99" t="str">
        <f t="shared" ca="1" si="19"/>
        <v>=IF(R3C="分類不明", 計算_移輸出入額!R[1]C59, R133C*計算_投入係数表!RC)</v>
      </c>
      <c r="AW136" s="99" t="str">
        <f t="shared" ca="1" si="19"/>
        <v>=IF(R3C="分類不明", 計算_移輸出入額!R[1]C59, R133C*計算_投入係数表!RC)</v>
      </c>
      <c r="AX136" s="99" t="str">
        <f t="shared" ca="1" si="19"/>
        <v>=IF(R3C="分類不明", 計算_移輸出入額!R[1]C59, R133C*計算_投入係数表!RC)</v>
      </c>
      <c r="AY136" s="99" t="str">
        <f t="shared" ca="1" si="19"/>
        <v>=IF(R3C="分類不明", 計算_移輸出入額!R[1]C59, R133C*計算_投入係数表!RC)</v>
      </c>
      <c r="AZ136" s="99" t="str">
        <f t="shared" ca="1" si="19"/>
        <v>=IF(R3C="分類不明", 計算_移輸出入額!R[1]C59, R133C*計算_投入係数表!RC)</v>
      </c>
      <c r="BA136" s="99" t="str">
        <f t="shared" ca="1" si="19"/>
        <v>=IF(R3C="分類不明", 計算_移輸出入額!R[1]C59, R133C*計算_投入係数表!RC)</v>
      </c>
      <c r="BB136" s="99" t="str">
        <f t="shared" ca="1" si="19"/>
        <v>=IF(R3C="分類不明", 計算_移輸出入額!R[1]C59, R133C*計算_投入係数表!RC)</v>
      </c>
      <c r="BC136" s="99" t="str">
        <f t="shared" ca="1" si="19"/>
        <v>=IF(R3C="分類不明", 計算_移輸出入額!R[1]C59, R133C*計算_投入係数表!RC)</v>
      </c>
      <c r="BD136" s="99" t="str">
        <f t="shared" ca="1" si="19"/>
        <v>=IF(R3C="分類不明", 計算_移輸出入額!R[1]C59, R133C*計算_投入係数表!RC)</v>
      </c>
      <c r="BE136" s="99" t="str">
        <f t="shared" ca="1" si="19"/>
        <v>=IF(R3C="分類不明", 計算_移輸出入額!R[1]C59, R133C*計算_投入係数表!RC)</v>
      </c>
      <c r="BF136" s="99" t="str">
        <f t="shared" ca="1" si="19"/>
        <v>=IF(R3C="分類不明", 計算_移輸出入額!R[1]C59, R133C*計算_投入係数表!RC)</v>
      </c>
      <c r="BG136" s="99" t="str">
        <f t="shared" ca="1" si="19"/>
        <v>=IF(R3C="分類不明", 計算_移輸出入額!R[1]C59, R133C*計算_投入係数表!RC)</v>
      </c>
      <c r="BH136" s="99" t="str">
        <f t="shared" ca="1" si="19"/>
        <v>=IF(R3C="分類不明", 計算_移輸出入額!R[1]C59, R133C*計算_投入係数表!RC)</v>
      </c>
      <c r="BI136" s="99" t="str">
        <f t="shared" ca="1" si="19"/>
        <v>=IF(R3C="分類不明", 計算_移輸出入額!R[1]C59, R133C*計算_投入係数表!RC)</v>
      </c>
      <c r="BJ136" s="99" t="str">
        <f t="shared" ca="1" si="19"/>
        <v>=IF(R3C="分類不明", 計算_移輸出入額!R[1]C59, R133C*計算_投入係数表!RC)</v>
      </c>
      <c r="BK136" s="99" t="str">
        <f t="shared" ca="1" si="19"/>
        <v>=IF(R3C="分類不明", 計算_移輸出入額!R[1]C59, R133C*計算_投入係数表!RC)</v>
      </c>
      <c r="BL136" s="99" t="str">
        <f t="shared" ca="1" si="19"/>
        <v>=IF(R3C="分類不明", 計算_移輸出入額!R[1]C59, R133C*計算_投入係数表!RC)</v>
      </c>
      <c r="BM136" s="99" t="str">
        <f t="shared" ca="1" si="19"/>
        <v>=IF(R3C="分類不明", 計算_移輸出入額!R[1]C59, R133C*計算_投入係数表!RC)</v>
      </c>
      <c r="BN136" s="99" t="str">
        <f t="shared" ca="1" si="19"/>
        <v>=IF(R3C="分類不明", 計算_移輸出入額!R[1]C59, R133C*計算_投入係数表!RC)</v>
      </c>
      <c r="BO136" s="99" t="str">
        <f t="shared" ca="1" si="19"/>
        <v>=IF(R3C="分類不明", 計算_移輸出入額!R[1]C59, R133C*計算_投入係数表!RC)</v>
      </c>
      <c r="BP136" s="99" t="str">
        <f t="shared" ca="1" si="19"/>
        <v>=IF(R3C="分類不明", 計算_移輸出入額!R[1]C59, R133C*計算_投入係数表!RC)</v>
      </c>
      <c r="BQ136" s="99" t="str">
        <f t="shared" ref="BQ136:EA136" ca="1" si="20">_xlfn.FORMULATEXT(BQ$4)</f>
        <v>=IF(R3C="分類不明", 計算_移輸出入額!R[1]C59, R133C*計算_投入係数表!RC)</v>
      </c>
      <c r="BR136" s="99" t="str">
        <f t="shared" ca="1" si="20"/>
        <v>=IF(R3C="分類不明", 計算_移輸出入額!R[1]C59, R133C*計算_投入係数表!RC)</v>
      </c>
      <c r="BS136" s="99" t="str">
        <f t="shared" ca="1" si="20"/>
        <v>=IF(R3C="分類不明", 計算_移輸出入額!R[1]C59, R133C*計算_投入係数表!RC)</v>
      </c>
      <c r="BT136" s="99" t="str">
        <f t="shared" ca="1" si="20"/>
        <v>=IF(R3C="分類不明", 計算_移輸出入額!R[1]C59, R133C*計算_投入係数表!RC)</v>
      </c>
      <c r="BU136" s="99" t="str">
        <f t="shared" ca="1" si="20"/>
        <v>=IF(R3C="分類不明", 計算_移輸出入額!R[1]C59, R133C*計算_投入係数表!RC)</v>
      </c>
      <c r="BV136" s="99" t="str">
        <f t="shared" ca="1" si="20"/>
        <v>=IF(R3C="分類不明", 計算_移輸出入額!R[1]C59, R133C*計算_投入係数表!RC)</v>
      </c>
      <c r="BW136" s="99" t="str">
        <f t="shared" ca="1" si="20"/>
        <v>=IF(R3C="分類不明", 計算_移輸出入額!R[1]C59, R133C*計算_投入係数表!RC)</v>
      </c>
      <c r="BX136" s="99" t="str">
        <f t="shared" ca="1" si="20"/>
        <v>=IF(R3C="分類不明", 計算_移輸出入額!R[1]C59, R133C*計算_投入係数表!RC)</v>
      </c>
      <c r="BY136" s="99" t="str">
        <f t="shared" ca="1" si="20"/>
        <v>=IF(R3C="分類不明", 計算_移輸出入額!R[1]C59, R133C*計算_投入係数表!RC)</v>
      </c>
      <c r="BZ136" s="99" t="str">
        <f t="shared" ca="1" si="20"/>
        <v>=IF(R3C="分類不明", 計算_移輸出入額!R[1]C59, R133C*計算_投入係数表!RC)</v>
      </c>
      <c r="CA136" s="99" t="str">
        <f t="shared" ca="1" si="20"/>
        <v>=IF(R3C="分類不明", 計算_移輸出入額!R[1]C59, R133C*計算_投入係数表!RC)</v>
      </c>
      <c r="CB136" s="99" t="str">
        <f t="shared" ca="1" si="20"/>
        <v>=IF(R3C="分類不明", 計算_移輸出入額!R[1]C59, R133C*計算_投入係数表!RC)</v>
      </c>
      <c r="CC136" s="99" t="str">
        <f t="shared" ca="1" si="20"/>
        <v>=IF(R3C="分類不明", 計算_移輸出入額!R[1]C59, R133C*計算_投入係数表!RC)</v>
      </c>
      <c r="CD136" s="99" t="str">
        <f t="shared" ca="1" si="20"/>
        <v>=IF(R3C="分類不明", 計算_移輸出入額!R[1]C59, R133C*計算_投入係数表!RC)</v>
      </c>
      <c r="CE136" s="99" t="str">
        <f t="shared" ca="1" si="20"/>
        <v>=IF(R3C="分類不明", 計算_移輸出入額!R[1]C59, R133C*計算_投入係数表!RC)</v>
      </c>
      <c r="CF136" s="99" t="str">
        <f t="shared" ca="1" si="20"/>
        <v>=IF(R3C="分類不明", 計算_移輸出入額!R[1]C59, R133C*計算_投入係数表!RC)</v>
      </c>
      <c r="CG136" s="99" t="str">
        <f t="shared" ca="1" si="20"/>
        <v>=IF(R3C="分類不明", 計算_移輸出入額!R[1]C59, R133C*計算_投入係数表!RC)</v>
      </c>
      <c r="CH136" s="99" t="str">
        <f t="shared" ca="1" si="20"/>
        <v>=IF(R3C="分類不明", 計算_移輸出入額!R[1]C59, R133C*計算_投入係数表!RC)</v>
      </c>
      <c r="CI136" s="99" t="str">
        <f t="shared" ca="1" si="20"/>
        <v>=IF(R3C="分類不明", 計算_移輸出入額!R[1]C59, R133C*計算_投入係数表!RC)</v>
      </c>
      <c r="CJ136" s="99" t="str">
        <f t="shared" ca="1" si="20"/>
        <v>=IF(R3C="分類不明", 計算_移輸出入額!R[1]C59, R133C*計算_投入係数表!RC)</v>
      </c>
      <c r="CK136" s="99" t="str">
        <f t="shared" ca="1" si="20"/>
        <v>=IF(R3C="分類不明", 計算_移輸出入額!R[1]C59, R133C*計算_投入係数表!RC)</v>
      </c>
      <c r="CL136" s="99" t="str">
        <f t="shared" ca="1" si="20"/>
        <v>=IF(R3C="分類不明", 計算_移輸出入額!R[1]C59, R133C*計算_投入係数表!RC)</v>
      </c>
      <c r="CM136" s="99" t="str">
        <f t="shared" ca="1" si="20"/>
        <v>=IF(R3C="分類不明", 計算_移輸出入額!R[1]C59, R133C*計算_投入係数表!RC)</v>
      </c>
      <c r="CN136" s="99" t="str">
        <f t="shared" ca="1" si="20"/>
        <v>=IF(R3C="分類不明", 計算_移輸出入額!R[1]C59, R133C*計算_投入係数表!RC)</v>
      </c>
      <c r="CO136" s="99" t="str">
        <f t="shared" ca="1" si="20"/>
        <v>=IF(R3C="分類不明", 計算_移輸出入額!R[1]C59, R133C*計算_投入係数表!RC)</v>
      </c>
      <c r="CP136" s="99" t="str">
        <f t="shared" ca="1" si="20"/>
        <v>=IF(R3C="分類不明", 計算_移輸出入額!R[1]C59, R133C*計算_投入係数表!RC)</v>
      </c>
      <c r="CQ136" s="99" t="str">
        <f t="shared" ca="1" si="20"/>
        <v>=IF(R3C="分類不明", 計算_移輸出入額!R[1]C59, R133C*計算_投入係数表!RC)</v>
      </c>
      <c r="CR136" s="99" t="str">
        <f t="shared" ca="1" si="20"/>
        <v>=IF(R3C="分類不明", 計算_移輸出入額!R[1]C59, R133C*計算_投入係数表!RC)</v>
      </c>
      <c r="CS136" s="99" t="str">
        <f t="shared" ca="1" si="20"/>
        <v>=IF(R3C="分類不明", 計算_移輸出入額!R[1]C59, R133C*計算_投入係数表!RC)</v>
      </c>
      <c r="CT136" s="99" t="str">
        <f t="shared" ca="1" si="20"/>
        <v>=IF(R3C="分類不明", 計算_移輸出入額!R[1]C59, R133C*計算_投入係数表!RC)</v>
      </c>
      <c r="CU136" s="99" t="str">
        <f t="shared" ca="1" si="20"/>
        <v>=IF(R3C="分類不明", 計算_移輸出入額!R[1]C59, R133C*計算_投入係数表!RC)</v>
      </c>
      <c r="CV136" s="99" t="str">
        <f t="shared" ca="1" si="20"/>
        <v>=IF(R3C="分類不明", 計算_移輸出入額!R[1]C59, R133C*計算_投入係数表!RC)</v>
      </c>
      <c r="CW136" s="99" t="str">
        <f t="shared" ca="1" si="20"/>
        <v>=IF(R3C="分類不明", 計算_移輸出入額!R[1]C59, R133C*計算_投入係数表!RC)</v>
      </c>
      <c r="CX136" s="99" t="str">
        <f t="shared" ca="1" si="20"/>
        <v>=IF(R3C="分類不明", 計算_移輸出入額!R[1]C59, R133C*計算_投入係数表!RC)</v>
      </c>
      <c r="CY136" s="99" t="str">
        <f t="shared" ca="1" si="20"/>
        <v>=IF(R3C="分類不明", 計算_移輸出入額!R[1]C59, R133C*計算_投入係数表!RC)</v>
      </c>
      <c r="CZ136" s="99" t="str">
        <f t="shared" ca="1" si="20"/>
        <v>=IF(R3C="分類不明", 計算_移輸出入額!R[1]C59, R133C*計算_投入係数表!RC)</v>
      </c>
      <c r="DA136" s="99" t="str">
        <f t="shared" ca="1" si="20"/>
        <v>=IF(R3C="分類不明", 計算_移輸出入額!R[1]C59, R133C*計算_投入係数表!RC)</v>
      </c>
      <c r="DB136" s="99" t="str">
        <f t="shared" ca="1" si="20"/>
        <v>=IF(R3C="分類不明", 計算_移輸出入額!R[1]C59, R133C*計算_投入係数表!RC)</v>
      </c>
      <c r="DC136" s="99" t="str">
        <f t="shared" ca="1" si="20"/>
        <v>=IF(R3C="分類不明", 計算_移輸出入額!R[1]C59, R133C*計算_投入係数表!RC)</v>
      </c>
      <c r="DD136" s="99" t="str">
        <f t="shared" ca="1" si="20"/>
        <v>=IF(R3C="分類不明", 計算_移輸出入額!R[1]C59, R133C*計算_投入係数表!RC)</v>
      </c>
      <c r="DE136" s="99" t="str">
        <f t="shared" ca="1" si="20"/>
        <v>=IF(R3C="分類不明", 計算_移輸出入額!R[1]C59, R133C*計算_投入係数表!RC)</v>
      </c>
      <c r="DF136" s="99" t="str">
        <f t="shared" ca="1" si="20"/>
        <v>=IF(R3C="分類不明", 計算_移輸出入額!R[1]C59, R133C*計算_投入係数表!RC)</v>
      </c>
      <c r="DG136" s="99" t="str">
        <f t="shared" ca="1" si="20"/>
        <v>=IF(R3C="分類不明", 計算_移輸出入額!R[1]C59, R133C*計算_投入係数表!RC)</v>
      </c>
      <c r="DH136" s="99" t="str">
        <f t="shared" ca="1" si="20"/>
        <v>=IF(R3C="分類不明", 計算_移輸出入額!R[1]C59, R133C*計算_投入係数表!RC)</v>
      </c>
      <c r="DI136" s="99" t="str">
        <f t="shared" ca="1" si="20"/>
        <v>=IF(R3C="分類不明", 計算_移輸出入額!R[1]C59, R133C*計算_投入係数表!RC)</v>
      </c>
      <c r="DJ136" s="99" t="str">
        <f t="shared" ca="1" si="20"/>
        <v>=IF(R3C="分類不明", 計算_移輸出入額!R[1]C59, R133C*計算_投入係数表!RC)</v>
      </c>
      <c r="DK136" s="99" t="str">
        <f t="shared" ca="1" si="20"/>
        <v>=IF(R3C="分類不明", 計算_移輸出入額!R[1]C59, R133C*計算_投入係数表!RC)</v>
      </c>
      <c r="DL136" s="99" t="str">
        <f t="shared" ca="1" si="20"/>
        <v>=IF(R3C="分類不明", 計算_移輸出入額!R[1]C59, R133C*計算_投入係数表!RC)</v>
      </c>
      <c r="DM136" s="99" t="str">
        <f t="shared" ca="1" si="20"/>
        <v>=IF(R3C="分類不明", 計算_移輸出入額!R[1]C59, R133C*計算_投入係数表!RC)</v>
      </c>
      <c r="DN136" s="99" t="str">
        <f t="shared" ca="1" si="20"/>
        <v>=IF(R3C="分類不明", 計算_移輸出入額!R[1]C59, R133C*計算_投入係数表!RC)</v>
      </c>
      <c r="DO136" s="99" t="str">
        <f t="shared" ca="1" si="20"/>
        <v>=IF(R3C="分類不明", 計算_移輸出入額!R[1]C59, R133C*計算_投入係数表!RC)</v>
      </c>
      <c r="DP136" s="99" t="str">
        <f t="shared" ca="1" si="20"/>
        <v>=IF(R3C="分類不明", 計算_移輸出入額!R[1]C59, R133C*計算_投入係数表!RC)</v>
      </c>
      <c r="DQ136" s="99" t="str">
        <f t="shared" ca="1" si="20"/>
        <v>=IF(R3C="分類不明", 計算_移輸出入額!R[1]C59, R133C*計算_投入係数表!RC)</v>
      </c>
      <c r="DR136" s="99" t="str">
        <f t="shared" ca="1" si="20"/>
        <v>=IF(R3C="分類不明", 計算_移輸出入額!R[1]C59, R133C*計算_投入係数表!RC)</v>
      </c>
      <c r="DS136" s="99" t="str">
        <f t="shared" ca="1" si="20"/>
        <v>=IF(R3C="分類不明", 計算_移輸出入額!R[1]C59, R133C*計算_投入係数表!RC)</v>
      </c>
      <c r="DT136" s="99" t="str">
        <f t="shared" ca="1" si="20"/>
        <v>=AGGREGATE(9, 6, RC4:RC123)</v>
      </c>
      <c r="DU136" s="99" t="str">
        <f t="shared" ca="1" si="20"/>
        <v>=計算_基本取引表_調整前!RC</v>
      </c>
      <c r="DV136" s="99" t="str">
        <f t="shared" ca="1" si="20"/>
        <v>=IF(RC3="分類不明", 計算_基本取引表_調整前!RC+AGGREGATE(9,6,計算_移輸出入額!R5C58:R124C58), 計算_基本取引表_調整前!RC)</v>
      </c>
      <c r="DW136" s="99" t="str">
        <f t="shared" ca="1" si="20"/>
        <v>=計算_基本取引表_調整前!RC</v>
      </c>
      <c r="DX136" s="99" t="str">
        <f t="shared" ca="1" si="20"/>
        <v>=計算_基本取引表_調整前!RC</v>
      </c>
      <c r="DY136" s="99" t="str">
        <f t="shared" ca="1" si="20"/>
        <v>=計算_基本取引表_調整前!RC</v>
      </c>
      <c r="DZ136" s="99" t="str">
        <f t="shared" ca="1" si="20"/>
        <v>=計算_基本取引表_調整前!RC</v>
      </c>
      <c r="EA136" s="99" t="str">
        <f t="shared" ca="1" si="20"/>
        <v>=計算_基本取引表_調整前!RC</v>
      </c>
      <c r="EB136" s="99" t="str">
        <f t="shared" ref="EB136:EJ136" ca="1" si="21">_xlfn.FORMULATEXT(EB$4)</f>
        <v>=IFERROR(SUMIF(振分, RC3, 入力_北海道基本取引表!R4C:R124C)*(RC135/SUMIF(振分, RC3, 入力_北海道基本取引表!R4C137:R107C137)), 0)</v>
      </c>
      <c r="EC136" s="99" t="str">
        <f t="shared" ca="1" si="21"/>
        <v>=SUM(RC125:RC132)</v>
      </c>
      <c r="ED136" s="99" t="str">
        <f t="shared" ca="1" si="21"/>
        <v>=RC124+RC133</v>
      </c>
      <c r="EE136" s="99" t="str">
        <f t="shared" ca="1" si="21"/>
        <v>{=移輸出額_採用}</v>
      </c>
      <c r="EF136" s="99" t="str">
        <f t="shared" ca="1" si="21"/>
        <v>=RC133+RC135</v>
      </c>
      <c r="EG136" s="99" t="str">
        <f t="shared" ca="1" si="21"/>
        <v>=RC124+RC136</v>
      </c>
      <c r="EH136" s="99" t="str">
        <f t="shared" ca="1" si="21"/>
        <v>{=移輸入額_採用}</v>
      </c>
      <c r="EI136" s="99" t="str">
        <f t="shared" ca="1" si="21"/>
        <v>=RC136+RC138</v>
      </c>
      <c r="EJ136" s="99" t="str">
        <f t="shared" ca="1" si="21"/>
        <v>{=域内生産額_採用}</v>
      </c>
      <c r="EK136" s="99"/>
    </row>
    <row r="137" spans="2:141" s="14" customFormat="1" ht="14.25" hidden="1" x14ac:dyDescent="0.25">
      <c r="B137" s="77"/>
      <c r="C137" s="100">
        <f t="array" aca="1" ref="C137" ca="1">SUM(IF(EXACT(_xlfn.FORMULATEXT(C$4), _xlfn.FORMULATEXT(C$4:C$123)), 1, 0))</f>
        <v>120</v>
      </c>
      <c r="D137" s="100">
        <f t="array" aca="1" ref="D137" ca="1">SUM(IF(EXACT(_xlfn.FORMULATEXT(D$4), _xlfn.FORMULATEXT(D$4:D$123)), 1, 0))</f>
        <v>120</v>
      </c>
      <c r="E137" s="100">
        <f t="array" aca="1" ref="E137" ca="1">SUM(IF(EXACT(_xlfn.FORMULATEXT(E$4), _xlfn.FORMULATEXT(E$4:E$123)), 1, 0))</f>
        <v>120</v>
      </c>
      <c r="F137" s="100">
        <f t="array" aca="1" ref="F137" ca="1">SUM(IF(EXACT(_xlfn.FORMULATEXT(F$4), _xlfn.FORMULATEXT(F$4:F$123)), 1, 0))</f>
        <v>120</v>
      </c>
      <c r="G137" s="100">
        <f t="array" aca="1" ref="G137" ca="1">SUM(IF(EXACT(_xlfn.FORMULATEXT(G$4), _xlfn.FORMULATEXT(G$4:G$123)), 1, 0))</f>
        <v>120</v>
      </c>
      <c r="H137" s="100">
        <f t="array" aca="1" ref="H137" ca="1">SUM(IF(EXACT(_xlfn.FORMULATEXT(H$4), _xlfn.FORMULATEXT(H$4:H$123)), 1, 0))</f>
        <v>120</v>
      </c>
      <c r="I137" s="100">
        <f t="array" aca="1" ref="I137" ca="1">SUM(IF(EXACT(_xlfn.FORMULATEXT(I$4), _xlfn.FORMULATEXT(I$4:I$123)), 1, 0))</f>
        <v>120</v>
      </c>
      <c r="J137" s="100">
        <f t="array" aca="1" ref="J137" ca="1">SUM(IF(EXACT(_xlfn.FORMULATEXT(J$4), _xlfn.FORMULATEXT(J$4:J$123)), 1, 0))</f>
        <v>120</v>
      </c>
      <c r="K137" s="100">
        <f t="array" aca="1" ref="K137" ca="1">SUM(IF(EXACT(_xlfn.FORMULATEXT(K$4), _xlfn.FORMULATEXT(K$4:K$123)), 1, 0))</f>
        <v>120</v>
      </c>
      <c r="L137" s="100">
        <f t="array" aca="1" ref="L137" ca="1">SUM(IF(EXACT(_xlfn.FORMULATEXT(L$4), _xlfn.FORMULATEXT(L$4:L$123)), 1, 0))</f>
        <v>120</v>
      </c>
      <c r="M137" s="100">
        <f t="array" aca="1" ref="M137" ca="1">SUM(IF(EXACT(_xlfn.FORMULATEXT(M$4), _xlfn.FORMULATEXT(M$4:M$123)), 1, 0))</f>
        <v>120</v>
      </c>
      <c r="N137" s="100">
        <f t="array" aca="1" ref="N137" ca="1">SUM(IF(EXACT(_xlfn.FORMULATEXT(N$4), _xlfn.FORMULATEXT(N$4:N$123)), 1, 0))</f>
        <v>120</v>
      </c>
      <c r="O137" s="100">
        <f t="array" aca="1" ref="O137" ca="1">SUM(IF(EXACT(_xlfn.FORMULATEXT(O$4), _xlfn.FORMULATEXT(O$4:O$123)), 1, 0))</f>
        <v>120</v>
      </c>
      <c r="P137" s="100">
        <f t="array" aca="1" ref="P137" ca="1">SUM(IF(EXACT(_xlfn.FORMULATEXT(P$4), _xlfn.FORMULATEXT(P$4:P$123)), 1, 0))</f>
        <v>120</v>
      </c>
      <c r="Q137" s="100">
        <f t="array" aca="1" ref="Q137" ca="1">SUM(IF(EXACT(_xlfn.FORMULATEXT(Q$4), _xlfn.FORMULATEXT(Q$4:Q$123)), 1, 0))</f>
        <v>120</v>
      </c>
      <c r="R137" s="100">
        <f t="array" aca="1" ref="R137" ca="1">SUM(IF(EXACT(_xlfn.FORMULATEXT(R$4), _xlfn.FORMULATEXT(R$4:R$123)), 1, 0))</f>
        <v>120</v>
      </c>
      <c r="S137" s="100">
        <f t="array" aca="1" ref="S137" ca="1">SUM(IF(EXACT(_xlfn.FORMULATEXT(S$4), _xlfn.FORMULATEXT(S$4:S$123)), 1, 0))</f>
        <v>120</v>
      </c>
      <c r="T137" s="100">
        <f t="array" aca="1" ref="T137" ca="1">SUM(IF(EXACT(_xlfn.FORMULATEXT(T$4), _xlfn.FORMULATEXT(T$4:T$123)), 1, 0))</f>
        <v>120</v>
      </c>
      <c r="U137" s="100">
        <f t="array" aca="1" ref="U137" ca="1">SUM(IF(EXACT(_xlfn.FORMULATEXT(U$4), _xlfn.FORMULATEXT(U$4:U$123)), 1, 0))</f>
        <v>120</v>
      </c>
      <c r="V137" s="100">
        <f t="array" aca="1" ref="V137" ca="1">SUM(IF(EXACT(_xlfn.FORMULATEXT(V$4), _xlfn.FORMULATEXT(V$4:V$123)), 1, 0))</f>
        <v>120</v>
      </c>
      <c r="W137" s="100">
        <f t="array" aca="1" ref="W137" ca="1">SUM(IF(EXACT(_xlfn.FORMULATEXT(W$4), _xlfn.FORMULATEXT(W$4:W$123)), 1, 0))</f>
        <v>120</v>
      </c>
      <c r="X137" s="100">
        <f t="array" aca="1" ref="X137" ca="1">SUM(IF(EXACT(_xlfn.FORMULATEXT(X$4), _xlfn.FORMULATEXT(X$4:X$123)), 1, 0))</f>
        <v>120</v>
      </c>
      <c r="Y137" s="100">
        <f t="array" aca="1" ref="Y137" ca="1">SUM(IF(EXACT(_xlfn.FORMULATEXT(Y$4), _xlfn.FORMULATEXT(Y$4:Y$123)), 1, 0))</f>
        <v>120</v>
      </c>
      <c r="Z137" s="100">
        <f t="array" aca="1" ref="Z137" ca="1">SUM(IF(EXACT(_xlfn.FORMULATEXT(Z$4), _xlfn.FORMULATEXT(Z$4:Z$123)), 1, 0))</f>
        <v>120</v>
      </c>
      <c r="AA137" s="100">
        <f t="array" aca="1" ref="AA137" ca="1">SUM(IF(EXACT(_xlfn.FORMULATEXT(AA$4), _xlfn.FORMULATEXT(AA$4:AA$123)), 1, 0))</f>
        <v>120</v>
      </c>
      <c r="AB137" s="100">
        <f t="array" aca="1" ref="AB137" ca="1">SUM(IF(EXACT(_xlfn.FORMULATEXT(AB$4), _xlfn.FORMULATEXT(AB$4:AB$123)), 1, 0))</f>
        <v>120</v>
      </c>
      <c r="AC137" s="100">
        <f t="array" aca="1" ref="AC137" ca="1">SUM(IF(EXACT(_xlfn.FORMULATEXT(AC$4), _xlfn.FORMULATEXT(AC$4:AC$123)), 1, 0))</f>
        <v>120</v>
      </c>
      <c r="AD137" s="100">
        <f t="array" aca="1" ref="AD137" ca="1">SUM(IF(EXACT(_xlfn.FORMULATEXT(AD$4), _xlfn.FORMULATEXT(AD$4:AD$123)), 1, 0))</f>
        <v>120</v>
      </c>
      <c r="AE137" s="100">
        <f t="array" aca="1" ref="AE137" ca="1">SUM(IF(EXACT(_xlfn.FORMULATEXT(AE$4), _xlfn.FORMULATEXT(AE$4:AE$123)), 1, 0))</f>
        <v>120</v>
      </c>
      <c r="AF137" s="100">
        <f t="array" aca="1" ref="AF137" ca="1">SUM(IF(EXACT(_xlfn.FORMULATEXT(AF$4), _xlfn.FORMULATEXT(AF$4:AF$123)), 1, 0))</f>
        <v>120</v>
      </c>
      <c r="AG137" s="100">
        <f t="array" aca="1" ref="AG137" ca="1">SUM(IF(EXACT(_xlfn.FORMULATEXT(AG$4), _xlfn.FORMULATEXT(AG$4:AG$123)), 1, 0))</f>
        <v>120</v>
      </c>
      <c r="AH137" s="100">
        <f t="array" aca="1" ref="AH137" ca="1">SUM(IF(EXACT(_xlfn.FORMULATEXT(AH$4), _xlfn.FORMULATEXT(AH$4:AH$123)), 1, 0))</f>
        <v>120</v>
      </c>
      <c r="AI137" s="100">
        <f t="array" aca="1" ref="AI137" ca="1">SUM(IF(EXACT(_xlfn.FORMULATEXT(AI$4), _xlfn.FORMULATEXT(AI$4:AI$123)), 1, 0))</f>
        <v>120</v>
      </c>
      <c r="AJ137" s="100">
        <f t="array" aca="1" ref="AJ137" ca="1">SUM(IF(EXACT(_xlfn.FORMULATEXT(AJ$4), _xlfn.FORMULATEXT(AJ$4:AJ$123)), 1, 0))</f>
        <v>120</v>
      </c>
      <c r="AK137" s="100">
        <f t="array" aca="1" ref="AK137" ca="1">SUM(IF(EXACT(_xlfn.FORMULATEXT(AK$4), _xlfn.FORMULATEXT(AK$4:AK$123)), 1, 0))</f>
        <v>120</v>
      </c>
      <c r="AL137" s="100">
        <f t="array" aca="1" ref="AL137" ca="1">SUM(IF(EXACT(_xlfn.FORMULATEXT(AL$4), _xlfn.FORMULATEXT(AL$4:AL$123)), 1, 0))</f>
        <v>120</v>
      </c>
      <c r="AM137" s="100">
        <f t="array" aca="1" ref="AM137" ca="1">SUM(IF(EXACT(_xlfn.FORMULATEXT(AM$4), _xlfn.FORMULATEXT(AM$4:AM$123)), 1, 0))</f>
        <v>120</v>
      </c>
      <c r="AN137" s="100">
        <f t="array" aca="1" ref="AN137" ca="1">SUM(IF(EXACT(_xlfn.FORMULATEXT(AN$4), _xlfn.FORMULATEXT(AN$4:AN$123)), 1, 0))</f>
        <v>120</v>
      </c>
      <c r="AO137" s="100">
        <f t="array" aca="1" ref="AO137" ca="1">SUM(IF(EXACT(_xlfn.FORMULATEXT(AO$4), _xlfn.FORMULATEXT(AO$4:AO$123)), 1, 0))</f>
        <v>120</v>
      </c>
      <c r="AP137" s="100">
        <f t="array" aca="1" ref="AP137" ca="1">SUM(IF(EXACT(_xlfn.FORMULATEXT(AP$4), _xlfn.FORMULATEXT(AP$4:AP$123)), 1, 0))</f>
        <v>120</v>
      </c>
      <c r="AQ137" s="100">
        <f t="array" aca="1" ref="AQ137" ca="1">SUM(IF(EXACT(_xlfn.FORMULATEXT(AQ$4), _xlfn.FORMULATEXT(AQ$4:AQ$123)), 1, 0))</f>
        <v>120</v>
      </c>
      <c r="AR137" s="100">
        <f t="array" aca="1" ref="AR137" ca="1">SUM(IF(EXACT(_xlfn.FORMULATEXT(AR$4), _xlfn.FORMULATEXT(AR$4:AR$123)), 1, 0))</f>
        <v>120</v>
      </c>
      <c r="AS137" s="100">
        <f t="array" aca="1" ref="AS137" ca="1">SUM(IF(EXACT(_xlfn.FORMULATEXT(AS$4), _xlfn.FORMULATEXT(AS$4:AS$123)), 1, 0))</f>
        <v>120</v>
      </c>
      <c r="AT137" s="100">
        <f t="array" aca="1" ref="AT137" ca="1">SUM(IF(EXACT(_xlfn.FORMULATEXT(AT$4), _xlfn.FORMULATEXT(AT$4:AT$123)), 1, 0))</f>
        <v>120</v>
      </c>
      <c r="AU137" s="100">
        <f t="array" aca="1" ref="AU137" ca="1">SUM(IF(EXACT(_xlfn.FORMULATEXT(AU$4), _xlfn.FORMULATEXT(AU$4:AU$123)), 1, 0))</f>
        <v>120</v>
      </c>
      <c r="AV137" s="100">
        <f t="array" aca="1" ref="AV137" ca="1">SUM(IF(EXACT(_xlfn.FORMULATEXT(AV$4), _xlfn.FORMULATEXT(AV$4:AV$123)), 1, 0))</f>
        <v>120</v>
      </c>
      <c r="AW137" s="100">
        <f t="array" aca="1" ref="AW137" ca="1">SUM(IF(EXACT(_xlfn.FORMULATEXT(AW$4), _xlfn.FORMULATEXT(AW$4:AW$123)), 1, 0))</f>
        <v>120</v>
      </c>
      <c r="AX137" s="100">
        <f t="array" aca="1" ref="AX137" ca="1">SUM(IF(EXACT(_xlfn.FORMULATEXT(AX$4), _xlfn.FORMULATEXT(AX$4:AX$123)), 1, 0))</f>
        <v>120</v>
      </c>
      <c r="AY137" s="100">
        <f t="array" aca="1" ref="AY137" ca="1">SUM(IF(EXACT(_xlfn.FORMULATEXT(AY$4), _xlfn.FORMULATEXT(AY$4:AY$123)), 1, 0))</f>
        <v>120</v>
      </c>
      <c r="AZ137" s="100">
        <f t="array" aca="1" ref="AZ137" ca="1">SUM(IF(EXACT(_xlfn.FORMULATEXT(AZ$4), _xlfn.FORMULATEXT(AZ$4:AZ$123)), 1, 0))</f>
        <v>120</v>
      </c>
      <c r="BA137" s="100">
        <f t="array" aca="1" ref="BA137" ca="1">SUM(IF(EXACT(_xlfn.FORMULATEXT(BA$4), _xlfn.FORMULATEXT(BA$4:BA$123)), 1, 0))</f>
        <v>120</v>
      </c>
      <c r="BB137" s="100">
        <f t="array" aca="1" ref="BB137" ca="1">SUM(IF(EXACT(_xlfn.FORMULATEXT(BB$4), _xlfn.FORMULATEXT(BB$4:BB$123)), 1, 0))</f>
        <v>120</v>
      </c>
      <c r="BC137" s="100">
        <f t="array" aca="1" ref="BC137" ca="1">SUM(IF(EXACT(_xlfn.FORMULATEXT(BC$4), _xlfn.FORMULATEXT(BC$4:BC$123)), 1, 0))</f>
        <v>120</v>
      </c>
      <c r="BD137" s="100">
        <f t="array" aca="1" ref="BD137" ca="1">SUM(IF(EXACT(_xlfn.FORMULATEXT(BD$4), _xlfn.FORMULATEXT(BD$4:BD$123)), 1, 0))</f>
        <v>120</v>
      </c>
      <c r="BE137" s="100">
        <f t="array" aca="1" ref="BE137" ca="1">SUM(IF(EXACT(_xlfn.FORMULATEXT(BE$4), _xlfn.FORMULATEXT(BE$4:BE$123)), 1, 0))</f>
        <v>120</v>
      </c>
      <c r="BF137" s="100">
        <f t="array" aca="1" ref="BF137" ca="1">SUM(IF(EXACT(_xlfn.FORMULATEXT(BF$4), _xlfn.FORMULATEXT(BF$4:BF$123)), 1, 0))</f>
        <v>120</v>
      </c>
      <c r="BG137" s="100">
        <f t="array" aca="1" ref="BG137" ca="1">SUM(IF(EXACT(_xlfn.FORMULATEXT(BG$4), _xlfn.FORMULATEXT(BG$4:BG$123)), 1, 0))</f>
        <v>120</v>
      </c>
      <c r="BH137" s="100">
        <f t="array" aca="1" ref="BH137" ca="1">SUM(IF(EXACT(_xlfn.FORMULATEXT(BH$4), _xlfn.FORMULATEXT(BH$4:BH$123)), 1, 0))</f>
        <v>120</v>
      </c>
      <c r="BI137" s="100">
        <f t="array" aca="1" ref="BI137" ca="1">SUM(IF(EXACT(_xlfn.FORMULATEXT(BI$4), _xlfn.FORMULATEXT(BI$4:BI$123)), 1, 0))</f>
        <v>120</v>
      </c>
      <c r="BJ137" s="100">
        <f t="array" aca="1" ref="BJ137" ca="1">SUM(IF(EXACT(_xlfn.FORMULATEXT(BJ$4), _xlfn.FORMULATEXT(BJ$4:BJ$123)), 1, 0))</f>
        <v>120</v>
      </c>
      <c r="BK137" s="100">
        <f t="array" aca="1" ref="BK137" ca="1">SUM(IF(EXACT(_xlfn.FORMULATEXT(BK$4), _xlfn.FORMULATEXT(BK$4:BK$123)), 1, 0))</f>
        <v>120</v>
      </c>
      <c r="BL137" s="100">
        <f t="array" aca="1" ref="BL137" ca="1">SUM(IF(EXACT(_xlfn.FORMULATEXT(BL$4), _xlfn.FORMULATEXT(BL$4:BL$123)), 1, 0))</f>
        <v>120</v>
      </c>
      <c r="BM137" s="100">
        <f t="array" aca="1" ref="BM137" ca="1">SUM(IF(EXACT(_xlfn.FORMULATEXT(BM$4), _xlfn.FORMULATEXT(BM$4:BM$123)), 1, 0))</f>
        <v>120</v>
      </c>
      <c r="BN137" s="100">
        <f t="array" aca="1" ref="BN137" ca="1">SUM(IF(EXACT(_xlfn.FORMULATEXT(BN$4), _xlfn.FORMULATEXT(BN$4:BN$123)), 1, 0))</f>
        <v>120</v>
      </c>
      <c r="BO137" s="100">
        <f t="array" aca="1" ref="BO137" ca="1">SUM(IF(EXACT(_xlfn.FORMULATEXT(BO$4), _xlfn.FORMULATEXT(BO$4:BO$123)), 1, 0))</f>
        <v>120</v>
      </c>
      <c r="BP137" s="100">
        <f t="array" aca="1" ref="BP137" ca="1">SUM(IF(EXACT(_xlfn.FORMULATEXT(BP$4), _xlfn.FORMULATEXT(BP$4:BP$123)), 1, 0))</f>
        <v>120</v>
      </c>
      <c r="BQ137" s="100">
        <f t="array" aca="1" ref="BQ137" ca="1">SUM(IF(EXACT(_xlfn.FORMULATEXT(BQ$4), _xlfn.FORMULATEXT(BQ$4:BQ$123)), 1, 0))</f>
        <v>120</v>
      </c>
      <c r="BR137" s="100">
        <f t="array" aca="1" ref="BR137" ca="1">SUM(IF(EXACT(_xlfn.FORMULATEXT(BR$4), _xlfn.FORMULATEXT(BR$4:BR$123)), 1, 0))</f>
        <v>120</v>
      </c>
      <c r="BS137" s="100">
        <f t="array" aca="1" ref="BS137" ca="1">SUM(IF(EXACT(_xlfn.FORMULATEXT(BS$4), _xlfn.FORMULATEXT(BS$4:BS$123)), 1, 0))</f>
        <v>120</v>
      </c>
      <c r="BT137" s="100">
        <f t="array" aca="1" ref="BT137" ca="1">SUM(IF(EXACT(_xlfn.FORMULATEXT(BT$4), _xlfn.FORMULATEXT(BT$4:BT$123)), 1, 0))</f>
        <v>120</v>
      </c>
      <c r="BU137" s="100">
        <f t="array" aca="1" ref="BU137" ca="1">SUM(IF(EXACT(_xlfn.FORMULATEXT(BU$4), _xlfn.FORMULATEXT(BU$4:BU$123)), 1, 0))</f>
        <v>120</v>
      </c>
      <c r="BV137" s="100">
        <f t="array" aca="1" ref="BV137" ca="1">SUM(IF(EXACT(_xlfn.FORMULATEXT(BV$4), _xlfn.FORMULATEXT(BV$4:BV$123)), 1, 0))</f>
        <v>120</v>
      </c>
      <c r="BW137" s="100">
        <f t="array" aca="1" ref="BW137" ca="1">SUM(IF(EXACT(_xlfn.FORMULATEXT(BW$4), _xlfn.FORMULATEXT(BW$4:BW$123)), 1, 0))</f>
        <v>120</v>
      </c>
      <c r="BX137" s="100">
        <f t="array" aca="1" ref="BX137" ca="1">SUM(IF(EXACT(_xlfn.FORMULATEXT(BX$4), _xlfn.FORMULATEXT(BX$4:BX$123)), 1, 0))</f>
        <v>120</v>
      </c>
      <c r="BY137" s="100">
        <f t="array" aca="1" ref="BY137" ca="1">SUM(IF(EXACT(_xlfn.FORMULATEXT(BY$4), _xlfn.FORMULATEXT(BY$4:BY$123)), 1, 0))</f>
        <v>120</v>
      </c>
      <c r="BZ137" s="100">
        <f t="array" aca="1" ref="BZ137" ca="1">SUM(IF(EXACT(_xlfn.FORMULATEXT(BZ$4), _xlfn.FORMULATEXT(BZ$4:BZ$123)), 1, 0))</f>
        <v>120</v>
      </c>
      <c r="CA137" s="100">
        <f t="array" aca="1" ref="CA137" ca="1">SUM(IF(EXACT(_xlfn.FORMULATEXT(CA$4), _xlfn.FORMULATEXT(CA$4:CA$123)), 1, 0))</f>
        <v>120</v>
      </c>
      <c r="CB137" s="100">
        <f t="array" aca="1" ref="CB137" ca="1">SUM(IF(EXACT(_xlfn.FORMULATEXT(CB$4), _xlfn.FORMULATEXT(CB$4:CB$123)), 1, 0))</f>
        <v>120</v>
      </c>
      <c r="CC137" s="100">
        <f t="array" aca="1" ref="CC137" ca="1">SUM(IF(EXACT(_xlfn.FORMULATEXT(CC$4), _xlfn.FORMULATEXT(CC$4:CC$123)), 1, 0))</f>
        <v>120</v>
      </c>
      <c r="CD137" s="100">
        <f t="array" aca="1" ref="CD137" ca="1">SUM(IF(EXACT(_xlfn.FORMULATEXT(CD$4), _xlfn.FORMULATEXT(CD$4:CD$123)), 1, 0))</f>
        <v>120</v>
      </c>
      <c r="CE137" s="100">
        <f t="array" aca="1" ref="CE137" ca="1">SUM(IF(EXACT(_xlfn.FORMULATEXT(CE$4), _xlfn.FORMULATEXT(CE$4:CE$123)), 1, 0))</f>
        <v>120</v>
      </c>
      <c r="CF137" s="100">
        <f t="array" aca="1" ref="CF137" ca="1">SUM(IF(EXACT(_xlfn.FORMULATEXT(CF$4), _xlfn.FORMULATEXT(CF$4:CF$123)), 1, 0))</f>
        <v>120</v>
      </c>
      <c r="CG137" s="100">
        <f t="array" aca="1" ref="CG137" ca="1">SUM(IF(EXACT(_xlfn.FORMULATEXT(CG$4), _xlfn.FORMULATEXT(CG$4:CG$123)), 1, 0))</f>
        <v>120</v>
      </c>
      <c r="CH137" s="100">
        <f t="array" aca="1" ref="CH137" ca="1">SUM(IF(EXACT(_xlfn.FORMULATEXT(CH$4), _xlfn.FORMULATEXT(CH$4:CH$123)), 1, 0))</f>
        <v>120</v>
      </c>
      <c r="CI137" s="100">
        <f t="array" aca="1" ref="CI137" ca="1">SUM(IF(EXACT(_xlfn.FORMULATEXT(CI$4), _xlfn.FORMULATEXT(CI$4:CI$123)), 1, 0))</f>
        <v>120</v>
      </c>
      <c r="CJ137" s="100">
        <f t="array" aca="1" ref="CJ137" ca="1">SUM(IF(EXACT(_xlfn.FORMULATEXT(CJ$4), _xlfn.FORMULATEXT(CJ$4:CJ$123)), 1, 0))</f>
        <v>120</v>
      </c>
      <c r="CK137" s="100">
        <f t="array" aca="1" ref="CK137" ca="1">SUM(IF(EXACT(_xlfn.FORMULATEXT(CK$4), _xlfn.FORMULATEXT(CK$4:CK$123)), 1, 0))</f>
        <v>120</v>
      </c>
      <c r="CL137" s="100">
        <f t="array" aca="1" ref="CL137" ca="1">SUM(IF(EXACT(_xlfn.FORMULATEXT(CL$4), _xlfn.FORMULATEXT(CL$4:CL$123)), 1, 0))</f>
        <v>120</v>
      </c>
      <c r="CM137" s="100">
        <f t="array" aca="1" ref="CM137" ca="1">SUM(IF(EXACT(_xlfn.FORMULATEXT(CM$4), _xlfn.FORMULATEXT(CM$4:CM$123)), 1, 0))</f>
        <v>120</v>
      </c>
      <c r="CN137" s="100">
        <f t="array" aca="1" ref="CN137" ca="1">SUM(IF(EXACT(_xlfn.FORMULATEXT(CN$4), _xlfn.FORMULATEXT(CN$4:CN$123)), 1, 0))</f>
        <v>120</v>
      </c>
      <c r="CO137" s="100">
        <f t="array" aca="1" ref="CO137" ca="1">SUM(IF(EXACT(_xlfn.FORMULATEXT(CO$4), _xlfn.FORMULATEXT(CO$4:CO$123)), 1, 0))</f>
        <v>120</v>
      </c>
      <c r="CP137" s="100">
        <f t="array" aca="1" ref="CP137" ca="1">SUM(IF(EXACT(_xlfn.FORMULATEXT(CP$4), _xlfn.FORMULATEXT(CP$4:CP$123)), 1, 0))</f>
        <v>120</v>
      </c>
      <c r="CQ137" s="100">
        <f t="array" aca="1" ref="CQ137" ca="1">SUM(IF(EXACT(_xlfn.FORMULATEXT(CQ$4), _xlfn.FORMULATEXT(CQ$4:CQ$123)), 1, 0))</f>
        <v>120</v>
      </c>
      <c r="CR137" s="100">
        <f t="array" aca="1" ref="CR137" ca="1">SUM(IF(EXACT(_xlfn.FORMULATEXT(CR$4), _xlfn.FORMULATEXT(CR$4:CR$123)), 1, 0))</f>
        <v>120</v>
      </c>
      <c r="CS137" s="100">
        <f t="array" aca="1" ref="CS137" ca="1">SUM(IF(EXACT(_xlfn.FORMULATEXT(CS$4), _xlfn.FORMULATEXT(CS$4:CS$123)), 1, 0))</f>
        <v>120</v>
      </c>
      <c r="CT137" s="100">
        <f t="array" aca="1" ref="CT137" ca="1">SUM(IF(EXACT(_xlfn.FORMULATEXT(CT$4), _xlfn.FORMULATEXT(CT$4:CT$123)), 1, 0))</f>
        <v>120</v>
      </c>
      <c r="CU137" s="100">
        <f t="array" aca="1" ref="CU137" ca="1">SUM(IF(EXACT(_xlfn.FORMULATEXT(CU$4), _xlfn.FORMULATEXT(CU$4:CU$123)), 1, 0))</f>
        <v>120</v>
      </c>
      <c r="CV137" s="100">
        <f t="array" aca="1" ref="CV137" ca="1">SUM(IF(EXACT(_xlfn.FORMULATEXT(CV$4), _xlfn.FORMULATEXT(CV$4:CV$123)), 1, 0))</f>
        <v>120</v>
      </c>
      <c r="CW137" s="100">
        <f t="array" aca="1" ref="CW137" ca="1">SUM(IF(EXACT(_xlfn.FORMULATEXT(CW$4), _xlfn.FORMULATEXT(CW$4:CW$123)), 1, 0))</f>
        <v>120</v>
      </c>
      <c r="CX137" s="100">
        <f t="array" aca="1" ref="CX137" ca="1">SUM(IF(EXACT(_xlfn.FORMULATEXT(CX$4), _xlfn.FORMULATEXT(CX$4:CX$123)), 1, 0))</f>
        <v>120</v>
      </c>
      <c r="CY137" s="100">
        <f t="array" aca="1" ref="CY137" ca="1">SUM(IF(EXACT(_xlfn.FORMULATEXT(CY$4), _xlfn.FORMULATEXT(CY$4:CY$123)), 1, 0))</f>
        <v>120</v>
      </c>
      <c r="CZ137" s="100">
        <f t="array" aca="1" ref="CZ137" ca="1">SUM(IF(EXACT(_xlfn.FORMULATEXT(CZ$4), _xlfn.FORMULATEXT(CZ$4:CZ$123)), 1, 0))</f>
        <v>120</v>
      </c>
      <c r="DA137" s="100">
        <f t="array" aca="1" ref="DA137" ca="1">SUM(IF(EXACT(_xlfn.FORMULATEXT(DA$4), _xlfn.FORMULATEXT(DA$4:DA$123)), 1, 0))</f>
        <v>120</v>
      </c>
      <c r="DB137" s="100">
        <f t="array" aca="1" ref="DB137" ca="1">SUM(IF(EXACT(_xlfn.FORMULATEXT(DB$4), _xlfn.FORMULATEXT(DB$4:DB$123)), 1, 0))</f>
        <v>120</v>
      </c>
      <c r="DC137" s="100">
        <f t="array" aca="1" ref="DC137" ca="1">SUM(IF(EXACT(_xlfn.FORMULATEXT(DC$4), _xlfn.FORMULATEXT(DC$4:DC$123)), 1, 0))</f>
        <v>120</v>
      </c>
      <c r="DD137" s="100">
        <f t="array" aca="1" ref="DD137" ca="1">SUM(IF(EXACT(_xlfn.FORMULATEXT(DD$4), _xlfn.FORMULATEXT(DD$4:DD$123)), 1, 0))</f>
        <v>120</v>
      </c>
      <c r="DE137" s="100">
        <f t="array" aca="1" ref="DE137" ca="1">SUM(IF(EXACT(_xlfn.FORMULATEXT(DE$4), _xlfn.FORMULATEXT(DE$4:DE$123)), 1, 0))</f>
        <v>120</v>
      </c>
      <c r="DF137" s="100">
        <f t="array" aca="1" ref="DF137" ca="1">SUM(IF(EXACT(_xlfn.FORMULATEXT(DF$4), _xlfn.FORMULATEXT(DF$4:DF$123)), 1, 0))</f>
        <v>120</v>
      </c>
      <c r="DG137" s="100">
        <f t="array" aca="1" ref="DG137" ca="1">SUM(IF(EXACT(_xlfn.FORMULATEXT(DG$4), _xlfn.FORMULATEXT(DG$4:DG$123)), 1, 0))</f>
        <v>120</v>
      </c>
      <c r="DH137" s="100">
        <f t="array" aca="1" ref="DH137" ca="1">SUM(IF(EXACT(_xlfn.FORMULATEXT(DH$4), _xlfn.FORMULATEXT(DH$4:DH$123)), 1, 0))</f>
        <v>120</v>
      </c>
      <c r="DI137" s="100">
        <f t="array" aca="1" ref="DI137" ca="1">SUM(IF(EXACT(_xlfn.FORMULATEXT(DI$4), _xlfn.FORMULATEXT(DI$4:DI$123)), 1, 0))</f>
        <v>120</v>
      </c>
      <c r="DJ137" s="100">
        <f t="array" aca="1" ref="DJ137" ca="1">SUM(IF(EXACT(_xlfn.FORMULATEXT(DJ$4), _xlfn.FORMULATEXT(DJ$4:DJ$123)), 1, 0))</f>
        <v>120</v>
      </c>
      <c r="DK137" s="100">
        <f t="array" aca="1" ref="DK137" ca="1">SUM(IF(EXACT(_xlfn.FORMULATEXT(DK$4), _xlfn.FORMULATEXT(DK$4:DK$123)), 1, 0))</f>
        <v>120</v>
      </c>
      <c r="DL137" s="100">
        <f t="array" aca="1" ref="DL137" ca="1">SUM(IF(EXACT(_xlfn.FORMULATEXT(DL$4), _xlfn.FORMULATEXT(DL$4:DL$123)), 1, 0))</f>
        <v>120</v>
      </c>
      <c r="DM137" s="100">
        <f t="array" aca="1" ref="DM137" ca="1">SUM(IF(EXACT(_xlfn.FORMULATEXT(DM$4), _xlfn.FORMULATEXT(DM$4:DM$123)), 1, 0))</f>
        <v>120</v>
      </c>
      <c r="DN137" s="100">
        <f t="array" aca="1" ref="DN137" ca="1">SUM(IF(EXACT(_xlfn.FORMULATEXT(DN$4), _xlfn.FORMULATEXT(DN$4:DN$123)), 1, 0))</f>
        <v>120</v>
      </c>
      <c r="DO137" s="100">
        <f t="array" aca="1" ref="DO137" ca="1">SUM(IF(EXACT(_xlfn.FORMULATEXT(DO$4), _xlfn.FORMULATEXT(DO$4:DO$123)), 1, 0))</f>
        <v>120</v>
      </c>
      <c r="DP137" s="100">
        <f t="array" aca="1" ref="DP137" ca="1">SUM(IF(EXACT(_xlfn.FORMULATEXT(DP$4), _xlfn.FORMULATEXT(DP$4:DP$123)), 1, 0))</f>
        <v>120</v>
      </c>
      <c r="DQ137" s="100">
        <f t="array" aca="1" ref="DQ137" ca="1">SUM(IF(EXACT(_xlfn.FORMULATEXT(DQ$4), _xlfn.FORMULATEXT(DQ$4:DQ$123)), 1, 0))</f>
        <v>120</v>
      </c>
      <c r="DR137" s="100">
        <f t="array" aca="1" ref="DR137" ca="1">SUM(IF(EXACT(_xlfn.FORMULATEXT(DR$4), _xlfn.FORMULATEXT(DR$4:DR$123)), 1, 0))</f>
        <v>120</v>
      </c>
      <c r="DS137" s="100">
        <f t="array" aca="1" ref="DS137" ca="1">SUM(IF(EXACT(_xlfn.FORMULATEXT(DS$4), _xlfn.FORMULATEXT(DS$4:DS$123)), 1, 0))</f>
        <v>120</v>
      </c>
      <c r="DT137" s="100">
        <f t="array" aca="1" ref="DT137" ca="1">SUM(IF(EXACT(_xlfn.FORMULATEXT(DT$4), _xlfn.FORMULATEXT(DT$4:DT$123)), 1, 0))</f>
        <v>120</v>
      </c>
      <c r="DU137" s="100">
        <f t="array" aca="1" ref="DU137" ca="1">SUM(IF(EXACT(_xlfn.FORMULATEXT(DU$4), _xlfn.FORMULATEXT(DU$4:DU$123)), 1, 0))</f>
        <v>120</v>
      </c>
      <c r="DV137" s="100">
        <f t="array" aca="1" ref="DV137" ca="1">SUM(IF(EXACT(_xlfn.FORMULATEXT(DV$4), _xlfn.FORMULATEXT(DV$4:DV$123)), 1, 0))</f>
        <v>120</v>
      </c>
      <c r="DW137" s="100">
        <f t="array" aca="1" ref="DW137" ca="1">SUM(IF(EXACT(_xlfn.FORMULATEXT(DW$4), _xlfn.FORMULATEXT(DW$4:DW$123)), 1, 0))</f>
        <v>120</v>
      </c>
      <c r="DX137" s="100">
        <f t="array" aca="1" ref="DX137" ca="1">SUM(IF(EXACT(_xlfn.FORMULATEXT(DX$4), _xlfn.FORMULATEXT(DX$4:DX$123)), 1, 0))</f>
        <v>120</v>
      </c>
      <c r="DY137" s="100">
        <f t="array" aca="1" ref="DY137" ca="1">SUM(IF(EXACT(_xlfn.FORMULATEXT(DY$4), _xlfn.FORMULATEXT(DY$4:DY$123)), 1, 0))</f>
        <v>120</v>
      </c>
      <c r="DZ137" s="100">
        <f t="array" aca="1" ref="DZ137" ca="1">SUM(IF(EXACT(_xlfn.FORMULATEXT(DZ$4), _xlfn.FORMULATEXT(DZ$4:DZ$123)), 1, 0))</f>
        <v>120</v>
      </c>
      <c r="EA137" s="100">
        <f t="array" aca="1" ref="EA137" ca="1">SUM(IF(EXACT(_xlfn.FORMULATEXT(EA$4), _xlfn.FORMULATEXT(EA$4:EA$123)), 1, 0))</f>
        <v>120</v>
      </c>
      <c r="EB137" s="100">
        <f t="array" aca="1" ref="EB137" ca="1">SUM(IF(EXACT(_xlfn.FORMULATEXT(EB$4), _xlfn.FORMULATEXT(EB$4:EB$123)), 1, 0))</f>
        <v>120</v>
      </c>
      <c r="EC137" s="100">
        <f t="array" aca="1" ref="EC137" ca="1">SUM(IF(EXACT(_xlfn.FORMULATEXT(EC$4), _xlfn.FORMULATEXT(EC$4:EC$123)), 1, 0))</f>
        <v>120</v>
      </c>
      <c r="ED137" s="100">
        <f t="array" aca="1" ref="ED137" ca="1">SUM(IF(EXACT(_xlfn.FORMULATEXT(ED$4), _xlfn.FORMULATEXT(ED$4:ED$123)), 1, 0))</f>
        <v>120</v>
      </c>
      <c r="EE137" s="100">
        <f t="array" aca="1" ref="EE137" ca="1">SUM(IF(EXACT(_xlfn.FORMULATEXT(EE$4), _xlfn.FORMULATEXT(EE$4:EE$123)), 1, 0))</f>
        <v>120</v>
      </c>
      <c r="EF137" s="100">
        <f t="array" aca="1" ref="EF137" ca="1">SUM(IF(EXACT(_xlfn.FORMULATEXT(EF$4), _xlfn.FORMULATEXT(EF$4:EF$123)), 1, 0))</f>
        <v>120</v>
      </c>
      <c r="EG137" s="100">
        <f t="array" aca="1" ref="EG137" ca="1">SUM(IF(EXACT(_xlfn.FORMULATEXT(EG$4), _xlfn.FORMULATEXT(EG$4:EG$123)), 1, 0))</f>
        <v>120</v>
      </c>
      <c r="EH137" s="100">
        <f t="array" aca="1" ref="EH137" ca="1">SUM(IF(EXACT(_xlfn.FORMULATEXT(EH$4), _xlfn.FORMULATEXT(EH$4:EH$123)), 1, 0))</f>
        <v>120</v>
      </c>
      <c r="EI137" s="100">
        <f t="array" aca="1" ref="EI137" ca="1">SUM(IF(EXACT(_xlfn.FORMULATEXT(EI$4), _xlfn.FORMULATEXT(EI$4:EI$123)), 1, 0))</f>
        <v>120</v>
      </c>
      <c r="EJ137" s="100">
        <f t="array" aca="1" ref="EJ137" ca="1">SUM(IF(EXACT(_xlfn.FORMULATEXT(EJ$4), _xlfn.FORMULATEXT(EJ$4:EJ$123)), 1, 0))</f>
        <v>120</v>
      </c>
      <c r="EK137" s="100"/>
    </row>
    <row r="138" spans="2:141" s="14" customFormat="1" ht="12" hidden="1" x14ac:dyDescent="0.25">
      <c r="B138" s="77"/>
      <c r="C138" s="77"/>
      <c r="D138" s="99"/>
      <c r="E138" s="99"/>
      <c r="F138" s="99"/>
      <c r="G138" s="99"/>
      <c r="H138" s="99"/>
      <c r="I138" s="99"/>
      <c r="J138" s="99"/>
      <c r="K138" s="99"/>
      <c r="L138" s="99"/>
      <c r="M138" s="99"/>
      <c r="N138" s="99"/>
      <c r="O138" s="99"/>
      <c r="P138" s="99"/>
      <c r="Q138" s="99"/>
      <c r="R138" s="99"/>
      <c r="S138" s="99"/>
      <c r="T138" s="99"/>
      <c r="U138" s="99"/>
      <c r="V138" s="99"/>
      <c r="W138" s="99"/>
      <c r="X138" s="99"/>
      <c r="Y138" s="99"/>
      <c r="Z138" s="99"/>
      <c r="AA138" s="99"/>
      <c r="AB138" s="99"/>
      <c r="AC138" s="99"/>
      <c r="AD138" s="99"/>
      <c r="AE138" s="99"/>
      <c r="AF138" s="99"/>
      <c r="AG138" s="99"/>
      <c r="AH138" s="99"/>
      <c r="AI138" s="99"/>
      <c r="AJ138" s="99"/>
      <c r="AK138" s="99"/>
      <c r="AL138" s="99"/>
      <c r="AM138" s="99"/>
      <c r="AN138" s="99"/>
      <c r="AO138" s="99"/>
      <c r="AP138" s="99"/>
      <c r="AQ138" s="99"/>
      <c r="AR138" s="99"/>
      <c r="AS138" s="99"/>
      <c r="AT138" s="99"/>
      <c r="AU138" s="99"/>
      <c r="AV138" s="99"/>
      <c r="AW138" s="99"/>
      <c r="AX138" s="99"/>
      <c r="AY138" s="99"/>
      <c r="AZ138" s="99"/>
      <c r="BA138" s="99"/>
      <c r="BB138" s="99"/>
      <c r="BC138" s="99"/>
      <c r="BD138" s="99"/>
      <c r="BE138" s="99"/>
      <c r="BF138" s="99"/>
      <c r="BG138" s="99"/>
      <c r="BH138" s="99"/>
      <c r="BI138" s="99"/>
      <c r="BJ138" s="99"/>
      <c r="BK138" s="99"/>
      <c r="BL138" s="99"/>
      <c r="BM138" s="99"/>
      <c r="BN138" s="99"/>
      <c r="BO138" s="99"/>
      <c r="BP138" s="99"/>
      <c r="BQ138" s="99"/>
      <c r="BR138" s="99"/>
      <c r="BS138" s="99"/>
      <c r="BT138" s="99"/>
      <c r="BU138" s="99"/>
      <c r="BV138" s="99"/>
      <c r="BW138" s="99"/>
      <c r="BX138" s="99"/>
      <c r="BY138" s="99"/>
      <c r="BZ138" s="99"/>
      <c r="CA138" s="99"/>
      <c r="CB138" s="99"/>
      <c r="CC138" s="99"/>
      <c r="CD138" s="99"/>
      <c r="CE138" s="99"/>
      <c r="CF138" s="99"/>
      <c r="CG138" s="99"/>
      <c r="CH138" s="99"/>
      <c r="CI138" s="99"/>
      <c r="CJ138" s="99"/>
      <c r="CK138" s="99"/>
      <c r="CL138" s="99"/>
      <c r="CM138" s="99"/>
      <c r="CN138" s="99"/>
      <c r="CO138" s="99"/>
      <c r="CP138" s="99"/>
      <c r="CQ138" s="99"/>
      <c r="CR138" s="99"/>
      <c r="CS138" s="99"/>
      <c r="CT138" s="99"/>
      <c r="CU138" s="99"/>
      <c r="CV138" s="99"/>
      <c r="CW138" s="99"/>
      <c r="CX138" s="99"/>
      <c r="CY138" s="99"/>
      <c r="CZ138" s="99"/>
      <c r="DA138" s="99"/>
      <c r="DB138" s="99"/>
      <c r="DC138" s="99"/>
      <c r="DD138" s="99"/>
      <c r="DE138" s="99"/>
      <c r="DF138" s="99"/>
      <c r="DG138" s="99"/>
      <c r="DH138" s="99"/>
      <c r="DI138" s="99"/>
      <c r="DJ138" s="99"/>
      <c r="DK138" s="99"/>
      <c r="DL138" s="99"/>
      <c r="DM138" s="99"/>
      <c r="DN138" s="99"/>
      <c r="DO138" s="99"/>
      <c r="DP138" s="99"/>
      <c r="DQ138" s="99"/>
      <c r="DR138" s="99"/>
      <c r="DS138" s="99"/>
      <c r="DT138" s="99"/>
      <c r="DU138" s="99"/>
      <c r="DV138" s="99"/>
      <c r="DW138" s="99"/>
      <c r="DX138" s="99"/>
      <c r="DY138" s="99"/>
      <c r="DZ138" s="99"/>
      <c r="EA138" s="99"/>
      <c r="EB138" s="99"/>
      <c r="EC138" s="99"/>
      <c r="ED138" s="99"/>
      <c r="EE138" s="99"/>
      <c r="EF138" s="99"/>
      <c r="EG138" s="99"/>
      <c r="EH138" s="99"/>
      <c r="EI138" s="99"/>
      <c r="EJ138" s="99"/>
      <c r="EK138" s="99"/>
    </row>
    <row r="139" spans="2:141" s="14" customFormat="1" ht="12" hidden="1" x14ac:dyDescent="0.25">
      <c r="B139" s="77"/>
      <c r="C139" s="77"/>
      <c r="D139" s="99"/>
      <c r="E139" s="99"/>
      <c r="F139" s="99"/>
      <c r="G139" s="99"/>
      <c r="H139" s="99"/>
      <c r="I139" s="99"/>
      <c r="J139" s="99"/>
      <c r="K139" s="99"/>
      <c r="L139" s="99"/>
      <c r="M139" s="99"/>
      <c r="N139" s="99"/>
      <c r="O139" s="99"/>
      <c r="P139" s="99"/>
      <c r="Q139" s="99"/>
      <c r="R139" s="99"/>
      <c r="S139" s="99"/>
      <c r="T139" s="99"/>
      <c r="U139" s="99"/>
      <c r="V139" s="99"/>
      <c r="W139" s="99"/>
      <c r="X139" s="99"/>
      <c r="Y139" s="99"/>
      <c r="Z139" s="99"/>
      <c r="AA139" s="99"/>
      <c r="AB139" s="99"/>
      <c r="AC139" s="99"/>
      <c r="AD139" s="99"/>
      <c r="AE139" s="99"/>
      <c r="AF139" s="99"/>
      <c r="AG139" s="99"/>
      <c r="AH139" s="99"/>
      <c r="AI139" s="99"/>
      <c r="AJ139" s="99"/>
      <c r="AK139" s="99"/>
      <c r="AL139" s="99"/>
      <c r="AM139" s="99"/>
      <c r="AN139" s="99"/>
      <c r="AO139" s="99"/>
      <c r="AP139" s="99"/>
      <c r="AQ139" s="99"/>
      <c r="AR139" s="99"/>
      <c r="AS139" s="99"/>
      <c r="AT139" s="99"/>
      <c r="AU139" s="99"/>
      <c r="AV139" s="99"/>
      <c r="AW139" s="99"/>
      <c r="AX139" s="99"/>
      <c r="AY139" s="99"/>
      <c r="AZ139" s="99"/>
      <c r="BA139" s="99"/>
      <c r="BB139" s="99"/>
      <c r="BC139" s="99"/>
      <c r="BD139" s="99"/>
      <c r="BE139" s="99"/>
      <c r="BF139" s="99"/>
      <c r="BG139" s="99"/>
      <c r="BH139" s="99"/>
      <c r="BI139" s="99"/>
      <c r="BJ139" s="99"/>
      <c r="BK139" s="99"/>
      <c r="BL139" s="99"/>
      <c r="BM139" s="99"/>
      <c r="BN139" s="99"/>
      <c r="BO139" s="99"/>
      <c r="BP139" s="99"/>
      <c r="BQ139" s="99"/>
      <c r="BR139" s="99"/>
      <c r="BS139" s="99"/>
      <c r="BT139" s="99"/>
      <c r="BU139" s="99"/>
      <c r="BV139" s="99"/>
      <c r="BW139" s="99"/>
      <c r="BX139" s="99"/>
      <c r="BY139" s="99"/>
      <c r="BZ139" s="99"/>
      <c r="CA139" s="99"/>
      <c r="CB139" s="99"/>
      <c r="CC139" s="99"/>
      <c r="CD139" s="99"/>
      <c r="CE139" s="99"/>
      <c r="CF139" s="99"/>
      <c r="CG139" s="99"/>
      <c r="CH139" s="99"/>
      <c r="CI139" s="99"/>
      <c r="CJ139" s="99"/>
      <c r="CK139" s="99"/>
      <c r="CL139" s="99"/>
      <c r="CM139" s="99"/>
      <c r="CN139" s="99"/>
      <c r="CO139" s="99"/>
      <c r="CP139" s="99"/>
      <c r="CQ139" s="99"/>
      <c r="CR139" s="99"/>
      <c r="CS139" s="99"/>
      <c r="CT139" s="99"/>
      <c r="CU139" s="99"/>
      <c r="CV139" s="99"/>
      <c r="CW139" s="99"/>
      <c r="CX139" s="99"/>
      <c r="CY139" s="99"/>
      <c r="CZ139" s="99"/>
      <c r="DA139" s="99"/>
      <c r="DB139" s="99"/>
      <c r="DC139" s="99"/>
      <c r="DD139" s="99"/>
      <c r="DE139" s="99"/>
      <c r="DF139" s="99"/>
      <c r="DG139" s="99"/>
      <c r="DH139" s="99"/>
      <c r="DI139" s="99"/>
      <c r="DJ139" s="99"/>
      <c r="DK139" s="99"/>
      <c r="DL139" s="99"/>
      <c r="DM139" s="99"/>
      <c r="DN139" s="99"/>
      <c r="DO139" s="99"/>
      <c r="DP139" s="99"/>
      <c r="DQ139" s="99"/>
      <c r="DR139" s="99"/>
      <c r="DS139" s="99"/>
      <c r="DT139" s="99"/>
      <c r="DU139" s="107"/>
      <c r="DV139" s="107" t="str">
        <f>_市町村</f>
        <v>ほっかい市</v>
      </c>
      <c r="DW139" s="107" t="s">
        <v>492</v>
      </c>
      <c r="DX139" s="105"/>
      <c r="DY139" s="105"/>
      <c r="DZ139" s="105"/>
      <c r="EA139" s="106"/>
      <c r="EB139" s="99"/>
      <c r="EC139" s="99"/>
      <c r="ED139" s="99"/>
      <c r="EE139" s="99"/>
      <c r="EF139" s="99"/>
      <c r="EG139" s="99"/>
      <c r="EH139" s="99"/>
      <c r="EI139" s="99"/>
      <c r="EJ139" s="99"/>
      <c r="EK139" s="99"/>
    </row>
    <row r="140" spans="2:141" s="14" customFormat="1" ht="12" hidden="1" x14ac:dyDescent="0.25">
      <c r="B140" s="77"/>
      <c r="C140" s="77"/>
      <c r="D140" s="99"/>
      <c r="E140" s="99"/>
      <c r="F140" s="99"/>
      <c r="G140" s="99"/>
      <c r="H140" s="99"/>
      <c r="I140" s="99"/>
      <c r="J140" s="99"/>
      <c r="K140" s="99"/>
      <c r="L140" s="99"/>
      <c r="M140" s="99"/>
      <c r="N140" s="99"/>
      <c r="O140" s="99"/>
      <c r="P140" s="99"/>
      <c r="Q140" s="99"/>
      <c r="R140" s="99"/>
      <c r="S140" s="99"/>
      <c r="T140" s="99"/>
      <c r="U140" s="99"/>
      <c r="V140" s="99"/>
      <c r="W140" s="99"/>
      <c r="X140" s="99"/>
      <c r="Y140" s="99"/>
      <c r="Z140" s="99"/>
      <c r="AA140" s="99"/>
      <c r="AB140" s="99"/>
      <c r="AC140" s="99"/>
      <c r="AD140" s="99"/>
      <c r="AE140" s="99"/>
      <c r="AF140" s="99"/>
      <c r="AG140" s="99"/>
      <c r="AH140" s="99"/>
      <c r="AI140" s="99"/>
      <c r="AJ140" s="99"/>
      <c r="AK140" s="99"/>
      <c r="AL140" s="99"/>
      <c r="AM140" s="99"/>
      <c r="AN140" s="99"/>
      <c r="AO140" s="99"/>
      <c r="AP140" s="99"/>
      <c r="AQ140" s="99"/>
      <c r="AR140" s="99"/>
      <c r="AS140" s="99"/>
      <c r="AT140" s="99"/>
      <c r="AU140" s="99"/>
      <c r="AV140" s="99"/>
      <c r="AW140" s="99"/>
      <c r="AX140" s="99"/>
      <c r="AY140" s="99"/>
      <c r="AZ140" s="99"/>
      <c r="BA140" s="99"/>
      <c r="BB140" s="99"/>
      <c r="BC140" s="99"/>
      <c r="BD140" s="99"/>
      <c r="BE140" s="99"/>
      <c r="BF140" s="99"/>
      <c r="BG140" s="99"/>
      <c r="BH140" s="99"/>
      <c r="BI140" s="99"/>
      <c r="BJ140" s="99"/>
      <c r="BK140" s="99"/>
      <c r="BL140" s="99"/>
      <c r="BM140" s="99"/>
      <c r="BN140" s="99"/>
      <c r="BO140" s="99"/>
      <c r="BP140" s="99"/>
      <c r="BQ140" s="99"/>
      <c r="BR140" s="99"/>
      <c r="BS140" s="99"/>
      <c r="BT140" s="99"/>
      <c r="BU140" s="99"/>
      <c r="BV140" s="99"/>
      <c r="BW140" s="99"/>
      <c r="BX140" s="99"/>
      <c r="BY140" s="99"/>
      <c r="BZ140" s="99"/>
      <c r="CA140" s="99"/>
      <c r="CB140" s="99"/>
      <c r="CC140" s="99"/>
      <c r="CD140" s="99"/>
      <c r="CE140" s="99"/>
      <c r="CF140" s="99"/>
      <c r="CG140" s="99"/>
      <c r="CH140" s="99"/>
      <c r="CI140" s="99"/>
      <c r="CJ140" s="99"/>
      <c r="CK140" s="99"/>
      <c r="CL140" s="99"/>
      <c r="CM140" s="99"/>
      <c r="CN140" s="99"/>
      <c r="CO140" s="99"/>
      <c r="CP140" s="99"/>
      <c r="CQ140" s="99"/>
      <c r="CR140" s="99"/>
      <c r="CS140" s="99"/>
      <c r="CT140" s="99"/>
      <c r="CU140" s="99"/>
      <c r="CV140" s="99"/>
      <c r="CW140" s="99"/>
      <c r="CX140" s="99"/>
      <c r="CY140" s="99"/>
      <c r="CZ140" s="99"/>
      <c r="DA140" s="99"/>
      <c r="DB140" s="99"/>
      <c r="DC140" s="99"/>
      <c r="DD140" s="99"/>
      <c r="DE140" s="99"/>
      <c r="DF140" s="99"/>
      <c r="DG140" s="99"/>
      <c r="DH140" s="99"/>
      <c r="DI140" s="99"/>
      <c r="DJ140" s="99"/>
      <c r="DK140" s="99"/>
      <c r="DL140" s="99"/>
      <c r="DM140" s="99"/>
      <c r="DN140" s="99"/>
      <c r="DO140" s="99"/>
      <c r="DP140" s="99"/>
      <c r="DQ140" s="99"/>
      <c r="DR140" s="99"/>
      <c r="DS140" s="99"/>
      <c r="DT140" s="99"/>
      <c r="DU140" s="141" t="s">
        <v>493</v>
      </c>
      <c r="DV140" s="142">
        <f>入力!$D$695-(入力!$D$696+入力!$D$700)</f>
        <v>16700</v>
      </c>
      <c r="DW140" s="142">
        <f>入力!$F$695-(入力!$F$696+入力!$F$700)</f>
        <v>1556714</v>
      </c>
      <c r="DX140" s="99"/>
      <c r="DY140" s="99"/>
      <c r="DZ140" s="99"/>
      <c r="EA140" s="99"/>
      <c r="EB140" s="99"/>
      <c r="EC140" s="99"/>
      <c r="ED140" s="99"/>
      <c r="EE140" s="99"/>
      <c r="EF140" s="99"/>
      <c r="EG140" s="99"/>
      <c r="EH140" s="99"/>
      <c r="EI140" s="99"/>
      <c r="EJ140" s="99"/>
      <c r="EK140" s="99"/>
    </row>
    <row r="141" spans="2:141" s="14" customFormat="1" ht="12" hidden="1" x14ac:dyDescent="0.25">
      <c r="B141" s="77"/>
      <c r="C141" s="77"/>
      <c r="D141" s="99"/>
      <c r="E141" s="99"/>
      <c r="F141" s="99"/>
      <c r="G141" s="99"/>
      <c r="H141" s="99"/>
      <c r="I141" s="99"/>
      <c r="J141" s="99"/>
      <c r="K141" s="99"/>
      <c r="L141" s="99"/>
      <c r="M141" s="99"/>
      <c r="N141" s="99"/>
      <c r="O141" s="99"/>
      <c r="P141" s="99"/>
      <c r="Q141" s="99"/>
      <c r="R141" s="99"/>
      <c r="S141" s="99"/>
      <c r="T141" s="99"/>
      <c r="U141" s="99"/>
      <c r="V141" s="99"/>
      <c r="W141" s="99"/>
      <c r="X141" s="99"/>
      <c r="Y141" s="99"/>
      <c r="Z141" s="99"/>
      <c r="AA141" s="99"/>
      <c r="AB141" s="99"/>
      <c r="AC141" s="99"/>
      <c r="AD141" s="99"/>
      <c r="AE141" s="99"/>
      <c r="AF141" s="99"/>
      <c r="AG141" s="99"/>
      <c r="AH141" s="99"/>
      <c r="AI141" s="99"/>
      <c r="AJ141" s="99"/>
      <c r="AK141" s="99"/>
      <c r="AL141" s="99"/>
      <c r="AM141" s="99"/>
      <c r="AN141" s="99"/>
      <c r="AO141" s="99"/>
      <c r="AP141" s="99"/>
      <c r="AQ141" s="99"/>
      <c r="AR141" s="99"/>
      <c r="AS141" s="99"/>
      <c r="AT141" s="99"/>
      <c r="AU141" s="99"/>
      <c r="AV141" s="99"/>
      <c r="AW141" s="99"/>
      <c r="AX141" s="99"/>
      <c r="AY141" s="99"/>
      <c r="AZ141" s="99"/>
      <c r="BA141" s="99"/>
      <c r="BB141" s="99"/>
      <c r="BC141" s="99"/>
      <c r="BD141" s="99"/>
      <c r="BE141" s="99"/>
      <c r="BF141" s="99"/>
      <c r="BG141" s="99"/>
      <c r="BH141" s="99"/>
      <c r="BI141" s="99"/>
      <c r="BJ141" s="99"/>
      <c r="BK141" s="99"/>
      <c r="BL141" s="99"/>
      <c r="BM141" s="99"/>
      <c r="BN141" s="99"/>
      <c r="BO141" s="99"/>
      <c r="BP141" s="99"/>
      <c r="BQ141" s="99"/>
      <c r="BR141" s="99"/>
      <c r="BS141" s="99"/>
      <c r="BT141" s="99"/>
      <c r="BU141" s="99"/>
      <c r="BV141" s="99"/>
      <c r="BW141" s="99"/>
      <c r="BX141" s="99"/>
      <c r="BY141" s="99"/>
      <c r="BZ141" s="99"/>
      <c r="CA141" s="99"/>
      <c r="CB141" s="99"/>
      <c r="CC141" s="99"/>
      <c r="CD141" s="99"/>
      <c r="CE141" s="99"/>
      <c r="CF141" s="99"/>
      <c r="CG141" s="99"/>
      <c r="CH141" s="99"/>
      <c r="CI141" s="99"/>
      <c r="CJ141" s="99"/>
      <c r="CK141" s="99"/>
      <c r="CL141" s="99"/>
      <c r="CM141" s="99"/>
      <c r="CN141" s="99"/>
      <c r="CO141" s="99"/>
      <c r="CP141" s="99"/>
      <c r="CQ141" s="99"/>
      <c r="CR141" s="99"/>
      <c r="CS141" s="99"/>
      <c r="CT141" s="99"/>
      <c r="CU141" s="99"/>
      <c r="CV141" s="99"/>
      <c r="CW141" s="99"/>
      <c r="CX141" s="99"/>
      <c r="CY141" s="99"/>
      <c r="CZ141" s="99"/>
      <c r="DA141" s="99"/>
      <c r="DB141" s="99"/>
      <c r="DC141" s="99"/>
      <c r="DD141" s="99"/>
      <c r="DE141" s="99"/>
      <c r="DF141" s="99"/>
      <c r="DG141" s="99"/>
      <c r="DH141" s="99"/>
      <c r="DI141" s="99"/>
      <c r="DJ141" s="99"/>
      <c r="DK141" s="99"/>
      <c r="DL141" s="99"/>
      <c r="DM141" s="99"/>
      <c r="DN141" s="99"/>
      <c r="DO141" s="99"/>
      <c r="DP141" s="99"/>
      <c r="DQ141" s="99"/>
      <c r="DR141" s="99"/>
      <c r="DS141" s="99"/>
      <c r="DT141" s="99"/>
      <c r="DU141" s="141" t="s">
        <v>306</v>
      </c>
      <c r="DV141" s="142">
        <f>SUM(入力!D$700:D$704)</f>
        <v>21300</v>
      </c>
      <c r="DW141" s="142">
        <f>SUM(入力!F$700:F$704)</f>
        <v>2176064</v>
      </c>
      <c r="DX141" s="99"/>
      <c r="DY141" s="99"/>
      <c r="DZ141" s="99"/>
      <c r="EA141" s="99"/>
      <c r="EB141" s="99"/>
      <c r="EC141" s="99"/>
      <c r="ED141" s="99"/>
      <c r="EE141" s="99"/>
      <c r="EF141" s="99"/>
      <c r="EG141" s="99"/>
      <c r="EH141" s="99"/>
      <c r="EI141" s="99"/>
      <c r="EJ141" s="99"/>
      <c r="EK141" s="99"/>
    </row>
    <row r="142" spans="2:141" customFormat="1" hidden="1" x14ac:dyDescent="0.25"/>
    <row r="143" spans="2:141" customFormat="1" x14ac:dyDescent="0.25"/>
    <row r="144" spans="2:141" customFormat="1" ht="13.5" customHeight="1" x14ac:dyDescent="0.25"/>
  </sheetData>
  <sheetProtection sheet="1" objects="1" scenarios="1" formatColumns="0" formatRows="0"/>
  <phoneticPr fontId="6"/>
  <conditionalFormatting sqref="D4:DN133 DT4:DT133">
    <cfRule type="expression" dxfId="35" priority="6">
      <formula>D4=0</formula>
    </cfRule>
  </conditionalFormatting>
  <conditionalFormatting sqref="DT4:DT123 B4:DN123">
    <cfRule type="expression" dxfId="34" priority="5">
      <formula>ISERROR($C4)</formula>
    </cfRule>
  </conditionalFormatting>
  <conditionalFormatting sqref="D3:DN133 D2:DS2">
    <cfRule type="expression" dxfId="33" priority="4">
      <formula>ISERROR(D$3)</formula>
    </cfRule>
  </conditionalFormatting>
  <conditionalFormatting sqref="DO4:DS133">
    <cfRule type="expression" dxfId="32" priority="3">
      <formula>DO4=0</formula>
    </cfRule>
  </conditionalFormatting>
  <conditionalFormatting sqref="DO4:DS123">
    <cfRule type="expression" dxfId="31" priority="2">
      <formula>ISERROR($C4)</formula>
    </cfRule>
  </conditionalFormatting>
  <conditionalFormatting sqref="DO3:DS133">
    <cfRule type="expression" dxfId="30" priority="1">
      <formula>ISERROR(DO$3)</formula>
    </cfRule>
  </conditionalFormatting>
  <pageMargins left="0.78740157480314965" right="0.78740157480314965" top="0.98425196850393704" bottom="0.82677165354330717" header="0.51181102362204722" footer="0.1968503937007874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rgb="FFFFC000"/>
  </sheetPr>
  <dimension ref="A4:CU155"/>
  <sheetViews>
    <sheetView zoomScale="80" zoomScaleNormal="80" workbookViewId="0"/>
  </sheetViews>
  <sheetFormatPr defaultColWidth="9.109375" defaultRowHeight="15.75" x14ac:dyDescent="0.25"/>
  <cols>
    <col min="1" max="1" width="7.109375" style="61" customWidth="1"/>
    <col min="2" max="2" width="4.109375" style="13" customWidth="1"/>
    <col min="3" max="15" width="9.44140625" style="13" customWidth="1"/>
    <col min="16" max="16384" width="9.109375" style="41"/>
  </cols>
  <sheetData>
    <row r="4" spans="1:15" x14ac:dyDescent="0.25">
      <c r="B4" s="366"/>
      <c r="C4" s="366"/>
      <c r="D4" s="380"/>
      <c r="E4" s="366"/>
      <c r="F4" s="506"/>
      <c r="G4" s="506"/>
      <c r="H4" s="464"/>
      <c r="I4" s="380"/>
      <c r="J4" s="366"/>
      <c r="K4" s="366"/>
      <c r="L4" s="366"/>
      <c r="M4" s="366"/>
      <c r="N4" s="366"/>
      <c r="O4" s="366"/>
    </row>
    <row r="5" spans="1:15" ht="57" x14ac:dyDescent="0.25">
      <c r="B5" s="452"/>
      <c r="C5" s="453"/>
      <c r="D5" s="381" t="s">
        <v>230</v>
      </c>
      <c r="E5" s="453" t="s">
        <v>623</v>
      </c>
      <c r="F5" s="507" t="s">
        <v>622</v>
      </c>
      <c r="G5" s="507" t="s">
        <v>624</v>
      </c>
      <c r="H5" s="465" t="s">
        <v>625</v>
      </c>
      <c r="I5" s="381" t="s">
        <v>231</v>
      </c>
      <c r="J5" s="453" t="s">
        <v>232</v>
      </c>
      <c r="K5" s="453" t="s">
        <v>233</v>
      </c>
      <c r="L5" s="453" t="s">
        <v>255</v>
      </c>
      <c r="M5" s="453" t="s">
        <v>256</v>
      </c>
      <c r="N5" s="453" t="s">
        <v>287</v>
      </c>
      <c r="O5" s="453" t="s">
        <v>288</v>
      </c>
    </row>
    <row r="6" spans="1:15" ht="16.5" thickBot="1" x14ac:dyDescent="0.3">
      <c r="B6" s="454"/>
      <c r="C6" s="455"/>
      <c r="D6" s="382" t="s">
        <v>296</v>
      </c>
      <c r="E6" s="455"/>
      <c r="F6" s="508"/>
      <c r="G6" s="508"/>
      <c r="H6" s="466"/>
      <c r="I6" s="382" t="s">
        <v>359</v>
      </c>
      <c r="J6" s="455" t="s">
        <v>360</v>
      </c>
      <c r="K6" s="455" t="s">
        <v>726</v>
      </c>
      <c r="L6" s="455" t="s">
        <v>297</v>
      </c>
      <c r="M6" s="455" t="s">
        <v>295</v>
      </c>
      <c r="N6" s="455" t="s">
        <v>727</v>
      </c>
      <c r="O6" s="455" t="s">
        <v>728</v>
      </c>
    </row>
    <row r="7" spans="1:15" x14ac:dyDescent="0.25">
      <c r="B7" s="456"/>
      <c r="C7" s="375"/>
      <c r="D7" s="383"/>
      <c r="E7" s="375"/>
      <c r="F7" s="509"/>
      <c r="G7" s="509"/>
      <c r="H7" s="467"/>
      <c r="I7" s="383"/>
      <c r="J7" s="375"/>
      <c r="K7" s="375"/>
      <c r="L7" s="375"/>
      <c r="M7" s="375"/>
      <c r="N7" s="375"/>
      <c r="O7" s="375"/>
    </row>
    <row r="8" spans="1:15" x14ac:dyDescent="0.25">
      <c r="A8" s="254"/>
      <c r="B8" s="366">
        <v>1</v>
      </c>
      <c r="C8" s="367" t="str">
        <f t="array" ref="C8:C127">分類_出力</f>
        <v>農業</v>
      </c>
      <c r="D8" s="457">
        <f ca="1">IF(入力_シミュレーション!$B$277="1.シミュレーションを行う",$H8,IF(入力!$C$10="1. アンケート調査", $F8, $G8))</f>
        <v>0.7360327633258954</v>
      </c>
      <c r="E8" s="368">
        <f>IF((1-(-計算_移輸出入額!$X5/計算_移輸出入額!$AB5))&lt;0,0,1-(-計算_移輸出入額!$X5/計算_移輸出入額!$AB5))</f>
        <v>0.99920892958792551</v>
      </c>
      <c r="F8" s="510">
        <f t="array" aca="1" ref="F8:F127" ca="1">IF(回収割合&lt;=回収率下限, $G$8:$G$127, $E$8:$E$127)</f>
        <v>0.7360327633258954</v>
      </c>
      <c r="G8" s="510">
        <f ca="1">IF((1-(-計算_移輸出入額!$AV5/計算_移輸出入額!$AZ5))&lt;0,0,1-(-計算_移輸出入額!$AV5/計算_移輸出入額!$AZ5))</f>
        <v>0.7360327633258954</v>
      </c>
      <c r="H8" s="468">
        <f t="array" ref="H8:H127">自給率シミュレーション/100</f>
        <v>0</v>
      </c>
      <c r="I8" s="461">
        <f t="array" aca="1" ref="I8:I127" ca="1">IF(域内生産額_採用=0, 0, TRANSPOSE(粗付加価値部門計)/域内生産額_採用)</f>
        <v>0.43236079512666337</v>
      </c>
      <c r="J8" s="369">
        <f t="array" aca="1" ref="J8:J127" ca="1">IF(域内生産額_採用=0, 0, TRANSPOSE(粗付加価値_雇用者所得)/域内生産額_採用)</f>
        <v>8.4689716886718322E-2</v>
      </c>
      <c r="K8" s="368">
        <f>計算_基本取引表_調整前!$DV4/SUM(計算_基本取引表_調整前!$DV$4:$DV$107)</f>
        <v>1.0769991097585174E-2</v>
      </c>
      <c r="L8" s="369">
        <f t="array" aca="1" ref="L8:L127" ca="1">IF(域内生産額_採用=0,0,従業者数_対象市町村/域内生産額_採用)</f>
        <v>2.4040406959882091E-2</v>
      </c>
      <c r="M8" s="369">
        <f t="array" aca="1" ref="M8:M127" ca="1">IF(域内生産額_採用=0,0,雇用者数/域内生産額_採用)</f>
        <v>2.4040406959882091E-2</v>
      </c>
      <c r="N8" s="369">
        <f>(入力!$D$710*1000000)/(計算_基本取引表_調整前!$DT$126*1000000)</f>
        <v>2.7546998287562654E-2</v>
      </c>
      <c r="O8" s="369">
        <f>(入力!$D$710*1000000)/(計算_基本取引表_調整前!$EJ$124*1000000)</f>
        <v>8.026756411416312E-3</v>
      </c>
    </row>
    <row r="9" spans="1:15" x14ac:dyDescent="0.25">
      <c r="A9" s="254"/>
      <c r="B9" s="370">
        <v>2</v>
      </c>
      <c r="C9" s="371" t="str">
        <v>林業</v>
      </c>
      <c r="D9" s="458">
        <f ca="1">IF(入力_シミュレーション!$B$277="1.シミュレーションを行う",$H9,IF(入力!$C$10="1. アンケート調査", $F9, $G9))</f>
        <v>0.88956585675050326</v>
      </c>
      <c r="E9" s="373">
        <f>IF((1-(-計算_移輸出入額!$X6/計算_移輸出入額!$AB6))&lt;0,0,1-(-計算_移輸出入額!$X6/計算_移輸出入額!$AB6))</f>
        <v>0.9997378637119998</v>
      </c>
      <c r="F9" s="511">
        <f ca="1"/>
        <v>0.88956585675050326</v>
      </c>
      <c r="G9" s="511">
        <f ca="1">IF((1-(-計算_移輸出入額!$AV6/計算_移輸出入額!$AZ6))&lt;0,0,1-(-計算_移輸出入額!$AV6/計算_移輸出入額!$AZ6))</f>
        <v>0.88956585675050326</v>
      </c>
      <c r="H9" s="469">
        <v>0</v>
      </c>
      <c r="I9" s="462">
        <f ca="1"/>
        <v>0.6183889954938443</v>
      </c>
      <c r="J9" s="374">
        <f ca="1"/>
        <v>0.2310536642159505</v>
      </c>
      <c r="K9" s="373">
        <f>計算_基本取引表_調整前!$DV5/SUM(計算_基本取引表_調整前!$DV$4:$DV$107)</f>
        <v>6.4646238904333335E-4</v>
      </c>
      <c r="L9" s="374">
        <f ca="1"/>
        <v>4.8689231544179368E-2</v>
      </c>
      <c r="M9" s="374">
        <f ca="1"/>
        <v>4.8689231544179368E-2</v>
      </c>
      <c r="N9" s="374">
        <f>(入力!$D$710*1000000)/(計算_基本取引表_調整前!$DT$126*1000000)</f>
        <v>2.7546998287562654E-2</v>
      </c>
      <c r="O9" s="374">
        <f>(入力!$D$710*1000000)/(計算_基本取引表_調整前!$EJ$124*1000000)</f>
        <v>8.026756411416312E-3</v>
      </c>
    </row>
    <row r="10" spans="1:15" x14ac:dyDescent="0.25">
      <c r="A10" s="254"/>
      <c r="B10" s="370">
        <v>3</v>
      </c>
      <c r="C10" s="371" t="str">
        <v>漁業</v>
      </c>
      <c r="D10" s="458">
        <f ca="1">IF(入力_シミュレーション!$B$277="1.シミュレーションを行う",$H10,IF(入力!$C$10="1. アンケート調査", $F10, $G10))</f>
        <v>0.77546239520182669</v>
      </c>
      <c r="E10" s="373">
        <f>IF((1-(-計算_移輸出入額!$X7/計算_移輸出入額!$AB7))&lt;0,0,1-(-計算_移輸出入額!$X7/計算_移輸出入額!$AB7))</f>
        <v>0.99998113484474216</v>
      </c>
      <c r="F10" s="511">
        <f ca="1"/>
        <v>0.77546239520182669</v>
      </c>
      <c r="G10" s="511">
        <f ca="1">IF((1-(-計算_移輸出入額!$AV7/計算_移輸出入額!$AZ7))&lt;0,0,1-(-計算_移輸出入額!$AV7/計算_移輸出入額!$AZ7))</f>
        <v>0.77546239520182669</v>
      </c>
      <c r="H10" s="469">
        <v>0</v>
      </c>
      <c r="I10" s="462">
        <f ca="1"/>
        <v>0.54011160382762935</v>
      </c>
      <c r="J10" s="374">
        <f ca="1"/>
        <v>0.20075958498652693</v>
      </c>
      <c r="K10" s="373">
        <f>計算_基本取引表_調整前!$DV6/SUM(計算_基本取引表_調整前!$DV$4:$DV$107)</f>
        <v>1.197286468370546E-3</v>
      </c>
      <c r="L10" s="374">
        <f ca="1"/>
        <v>1.9416725347056681E-2</v>
      </c>
      <c r="M10" s="374">
        <f ca="1"/>
        <v>1.9416725347056681E-2</v>
      </c>
      <c r="N10" s="374">
        <f>(入力!$D$710*1000000)/(計算_基本取引表_調整前!$DT$126*1000000)</f>
        <v>2.7546998287562654E-2</v>
      </c>
      <c r="O10" s="374">
        <f>(入力!$D$710*1000000)/(計算_基本取引表_調整前!$EJ$124*1000000)</f>
        <v>8.026756411416312E-3</v>
      </c>
    </row>
    <row r="11" spans="1:15" x14ac:dyDescent="0.25">
      <c r="A11" s="254"/>
      <c r="B11" s="370">
        <v>4</v>
      </c>
      <c r="C11" s="371" t="str">
        <v>鉱業</v>
      </c>
      <c r="D11" s="458">
        <f ca="1">IF(入力_シミュレーション!$B$277="1.シミュレーションを行う",$H11,IF(入力!$C$10="1. アンケート調査", $F11, $G11))</f>
        <v>0</v>
      </c>
      <c r="E11" s="373">
        <f>IF((1-(-計算_移輸出入額!$X8/計算_移輸出入額!$AB8))&lt;0,0,1-(-計算_移輸出入額!$X8/計算_移輸出入額!$AB8))</f>
        <v>0.19181278523319523</v>
      </c>
      <c r="F11" s="511">
        <f ca="1"/>
        <v>0</v>
      </c>
      <c r="G11" s="511">
        <f ca="1">IF((1-(-計算_移輸出入額!$AV8/計算_移輸出入額!$AZ8))&lt;0,0,1-(-計算_移輸出入額!$AV8/計算_移輸出入額!$AZ8))</f>
        <v>0</v>
      </c>
      <c r="H11" s="469">
        <v>0</v>
      </c>
      <c r="I11" s="462">
        <f ca="1"/>
        <v>0.51691102406267486</v>
      </c>
      <c r="J11" s="374">
        <f ca="1"/>
        <v>0.18968102965864578</v>
      </c>
      <c r="K11" s="373">
        <f>計算_基本取引表_調整前!$DV7/SUM(計算_基本取引表_調整前!$DV$4:$DV$107)</f>
        <v>-1.8075969190332148E-5</v>
      </c>
      <c r="L11" s="374">
        <f ca="1"/>
        <v>3.2247532446879536E-2</v>
      </c>
      <c r="M11" s="374">
        <f ca="1"/>
        <v>3.2247532446879536E-2</v>
      </c>
      <c r="N11" s="374">
        <f>(入力!$D$710*1000000)/(計算_基本取引表_調整前!$DT$126*1000000)</f>
        <v>2.7546998287562654E-2</v>
      </c>
      <c r="O11" s="374">
        <f>(入力!$D$710*1000000)/(計算_基本取引表_調整前!$EJ$124*1000000)</f>
        <v>8.026756411416312E-3</v>
      </c>
    </row>
    <row r="12" spans="1:15" x14ac:dyDescent="0.25">
      <c r="A12" s="254"/>
      <c r="B12" s="370">
        <v>5</v>
      </c>
      <c r="C12" s="371" t="str">
        <v>製造業</v>
      </c>
      <c r="D12" s="458">
        <f ca="1">IF(入力_シミュレーション!$B$277="1.シミュレーションを行う",$H12,IF(入力!$C$10="1. アンケート調査", $F12, $G12))</f>
        <v>0.25968839433005197</v>
      </c>
      <c r="E12" s="373">
        <f>IF((1-(-計算_移輸出入額!$X9/計算_移輸出入額!$AB9))&lt;0,0,1-(-計算_移輸出入額!$X9/計算_移輸出入額!$AB9))</f>
        <v>0.57136595306638194</v>
      </c>
      <c r="F12" s="511">
        <f ca="1"/>
        <v>0.25968839433005197</v>
      </c>
      <c r="G12" s="511">
        <f ca="1">IF((1-(-計算_移輸出入額!$AV9/計算_移輸出入額!$AZ9))&lt;0,0,1-(-計算_移輸出入額!$AV9/計算_移輸出入額!$AZ9))</f>
        <v>0.25968839433005197</v>
      </c>
      <c r="H12" s="469">
        <v>0</v>
      </c>
      <c r="I12" s="462">
        <f ca="1"/>
        <v>0.29280056362163093</v>
      </c>
      <c r="J12" s="374">
        <f ca="1"/>
        <v>0.11621154781595058</v>
      </c>
      <c r="K12" s="373">
        <f>計算_基本取引表_調整前!$DV8/SUM(計算_基本取引表_調整前!$DV$4:$DV$107)</f>
        <v>0.21619179589272899</v>
      </c>
      <c r="L12" s="374">
        <f ca="1"/>
        <v>2.8944396100477932E-2</v>
      </c>
      <c r="M12" s="374">
        <f ca="1"/>
        <v>2.840168867359397E-2</v>
      </c>
      <c r="N12" s="374">
        <f>(入力!$D$710*1000000)/(計算_基本取引表_調整前!$DT$126*1000000)</f>
        <v>2.7546998287562654E-2</v>
      </c>
      <c r="O12" s="374">
        <f>(入力!$D$710*1000000)/(計算_基本取引表_調整前!$EJ$124*1000000)</f>
        <v>8.026756411416312E-3</v>
      </c>
    </row>
    <row r="13" spans="1:15" x14ac:dyDescent="0.25">
      <c r="A13" s="254"/>
      <c r="B13" s="370">
        <v>6</v>
      </c>
      <c r="C13" s="371" t="str">
        <v>建設業</v>
      </c>
      <c r="D13" s="458">
        <f ca="1">IF(入力_シミュレーション!$B$277="1.シミュレーションを行う",$H13,IF(入力!$C$10="1. アンケート調査", $F13, $G13))</f>
        <v>1</v>
      </c>
      <c r="E13" s="373">
        <f>IF((1-(-計算_移輸出入額!$X10/計算_移輸出入額!$AB10))&lt;0,0,1-(-計算_移輸出入額!$X10/計算_移輸出入額!$AB10))</f>
        <v>1</v>
      </c>
      <c r="F13" s="511">
        <f ca="1"/>
        <v>1</v>
      </c>
      <c r="G13" s="511">
        <f ca="1">IF((1-(-計算_移輸出入額!$AV10/計算_移輸出入額!$AZ10))&lt;0,0,1-(-計算_移輸出入額!$AV10/計算_移輸出入額!$AZ10))</f>
        <v>1</v>
      </c>
      <c r="H13" s="469">
        <v>0</v>
      </c>
      <c r="I13" s="462">
        <f ca="1"/>
        <v>0.45696133518494791</v>
      </c>
      <c r="J13" s="374">
        <f ca="1"/>
        <v>0.35233696128462511</v>
      </c>
      <c r="K13" s="373">
        <f>計算_基本取引表_調整前!$DV9/SUM(計算_基本取引表_調整前!$DV$4:$DV$107)</f>
        <v>0</v>
      </c>
      <c r="L13" s="374">
        <f ca="1"/>
        <v>6.6834083481357595E-2</v>
      </c>
      <c r="M13" s="374">
        <f ca="1"/>
        <v>6.3826549724696507E-2</v>
      </c>
      <c r="N13" s="374">
        <f>(入力!$D$710*1000000)/(計算_基本取引表_調整前!$DT$126*1000000)</f>
        <v>2.7546998287562654E-2</v>
      </c>
      <c r="O13" s="374">
        <f>(入力!$D$710*1000000)/(計算_基本取引表_調整前!$EJ$124*1000000)</f>
        <v>8.026756411416312E-3</v>
      </c>
    </row>
    <row r="14" spans="1:15" x14ac:dyDescent="0.25">
      <c r="A14" s="254"/>
      <c r="B14" s="370">
        <v>7</v>
      </c>
      <c r="C14" s="371" t="str">
        <v>電気・ガス・水道</v>
      </c>
      <c r="D14" s="458">
        <f ca="1">IF(入力_シミュレーション!$B$277="1.シミュレーションを行う",$H14,IF(入力!$C$10="1. アンケート調査", $F14, $G14))</f>
        <v>0.98136210383998335</v>
      </c>
      <c r="E14" s="373">
        <f>IF((1-(-計算_移輸出入額!$X11/計算_移輸出入額!$AB11))&lt;0,0,1-(-計算_移輸出入額!$X11/計算_移輸出入額!$AB11))</f>
        <v>0.99044108538056241</v>
      </c>
      <c r="F14" s="511">
        <f ca="1"/>
        <v>0.98136210383998335</v>
      </c>
      <c r="G14" s="511">
        <f ca="1">IF((1-(-計算_移輸出入額!$AV11/計算_移輸出入額!$AZ11))&lt;0,0,1-(-計算_移輸出入額!$AV11/計算_移輸出入額!$AZ11))</f>
        <v>0.98136210383998335</v>
      </c>
      <c r="H14" s="469">
        <v>0</v>
      </c>
      <c r="I14" s="462">
        <f ca="1"/>
        <v>0.47791446094334195</v>
      </c>
      <c r="J14" s="374">
        <f ca="1"/>
        <v>0.18349172219964169</v>
      </c>
      <c r="K14" s="373">
        <f>計算_基本取引表_調整前!$DV10/SUM(計算_基本取引表_調整前!$DV$4:$DV$107)</f>
        <v>3.0232797942297395E-2</v>
      </c>
      <c r="L14" s="374">
        <f ca="1"/>
        <v>6.8122340725028816E-3</v>
      </c>
      <c r="M14" s="374">
        <f ca="1"/>
        <v>6.8122340725028816E-3</v>
      </c>
      <c r="N14" s="374">
        <f>(入力!$D$710*1000000)/(計算_基本取引表_調整前!$DT$126*1000000)</f>
        <v>2.7546998287562654E-2</v>
      </c>
      <c r="O14" s="374">
        <f>(入力!$D$710*1000000)/(計算_基本取引表_調整前!$EJ$124*1000000)</f>
        <v>8.026756411416312E-3</v>
      </c>
    </row>
    <row r="15" spans="1:15" x14ac:dyDescent="0.25">
      <c r="A15" s="254"/>
      <c r="B15" s="370">
        <v>8</v>
      </c>
      <c r="C15" s="371" t="str">
        <v>商業</v>
      </c>
      <c r="D15" s="458">
        <f ca="1">IF(入力_シミュレーション!$B$277="1.シミュレーションを行う",$H15,IF(入力!$C$10="1. アンケート調査", $F15, $G15))</f>
        <v>0.73061931077661457</v>
      </c>
      <c r="E15" s="373">
        <f>IF((1-(-計算_移輸出入額!$X12/計算_移輸出入額!$AB12))&lt;0,0,1-(-計算_移輸出入額!$X12/計算_移輸出入額!$AB12))</f>
        <v>0.9854226943684935</v>
      </c>
      <c r="F15" s="511">
        <f ca="1"/>
        <v>0.73061931077661457</v>
      </c>
      <c r="G15" s="511">
        <f ca="1">IF((1-(-計算_移輸出入額!$AV12/計算_移輸出入額!$AZ12))&lt;0,0,1-(-計算_移輸出入額!$AV12/計算_移輸出入額!$AZ12))</f>
        <v>0.73061931077661457</v>
      </c>
      <c r="H15" s="469">
        <v>0</v>
      </c>
      <c r="I15" s="462">
        <f ca="1"/>
        <v>0.69571076801553999</v>
      </c>
      <c r="J15" s="374">
        <f ca="1"/>
        <v>0.41240060773859183</v>
      </c>
      <c r="K15" s="373">
        <f>計算_基本取引表_調整前!$DV11/SUM(計算_基本取引表_調整前!$DV$4:$DV$107)</f>
        <v>0.19287543890712688</v>
      </c>
      <c r="L15" s="374">
        <f ca="1"/>
        <v>0.12820493823354609</v>
      </c>
      <c r="M15" s="374">
        <f ca="1"/>
        <v>0.12264939091009242</v>
      </c>
      <c r="N15" s="374">
        <f>(入力!$D$710*1000000)/(計算_基本取引表_調整前!$DT$126*1000000)</f>
        <v>2.7546998287562654E-2</v>
      </c>
      <c r="O15" s="374">
        <f>(入力!$D$710*1000000)/(計算_基本取引表_調整前!$EJ$124*1000000)</f>
        <v>8.026756411416312E-3</v>
      </c>
    </row>
    <row r="16" spans="1:15" x14ac:dyDescent="0.25">
      <c r="A16" s="254"/>
      <c r="B16" s="370">
        <v>9</v>
      </c>
      <c r="C16" s="371" t="str">
        <v>金融・保険・不動産</v>
      </c>
      <c r="D16" s="458">
        <f ca="1">IF(入力_シミュレーション!$B$277="1.シミュレーションを行う",$H16,IF(入力!$C$10="1. アンケート調査", $F16, $G16))</f>
        <v>0.6541447206299762</v>
      </c>
      <c r="E16" s="373">
        <f>IF((1-(-計算_移輸出入額!$X13/計算_移輸出入額!$AB13))&lt;0,0,1-(-計算_移輸出入額!$X13/計算_移輸出入額!$AB13))</f>
        <v>0.66076563686703893</v>
      </c>
      <c r="F16" s="511">
        <f ca="1"/>
        <v>0.6541447206299762</v>
      </c>
      <c r="G16" s="511">
        <f ca="1">IF((1-(-計算_移輸出入額!$AV13/計算_移輸出入額!$AZ13))&lt;0,0,1-(-計算_移輸出入額!$AV13/計算_移輸出入額!$AZ13))</f>
        <v>0.6541447206299762</v>
      </c>
      <c r="H16" s="469">
        <v>0</v>
      </c>
      <c r="I16" s="462">
        <f ca="1"/>
        <v>0.77418524290619217</v>
      </c>
      <c r="J16" s="374">
        <f ca="1"/>
        <v>0.12358450603308947</v>
      </c>
      <c r="K16" s="373">
        <f>計算_基本取引表_調整前!$DV12/SUM(計算_基本取引表_調整前!$DV$4:$DV$107)</f>
        <v>0.24399419761388988</v>
      </c>
      <c r="L16" s="374">
        <f ca="1"/>
        <v>3.3372636627539448E-2</v>
      </c>
      <c r="M16" s="374">
        <f ca="1"/>
        <v>2.3360845639277615E-2</v>
      </c>
      <c r="N16" s="374">
        <f>(入力!$D$710*1000000)/(計算_基本取引表_調整前!$DT$126*1000000)</f>
        <v>2.7546998287562654E-2</v>
      </c>
      <c r="O16" s="374">
        <f>(入力!$D$710*1000000)/(計算_基本取引表_調整前!$EJ$124*1000000)</f>
        <v>8.026756411416312E-3</v>
      </c>
    </row>
    <row r="17" spans="1:15" x14ac:dyDescent="0.25">
      <c r="A17" s="254"/>
      <c r="B17" s="370">
        <v>10</v>
      </c>
      <c r="C17" s="371" t="str">
        <v>運輸・情報通信</v>
      </c>
      <c r="D17" s="458">
        <f ca="1">IF(入力_シミュレーション!$B$277="1.シミュレーションを行う",$H17,IF(入力!$C$10="1. アンケート調査", $F17, $G17))</f>
        <v>0.47885363782328083</v>
      </c>
      <c r="E17" s="373">
        <f>IF((1-(-計算_移輸出入額!$X14/計算_移輸出入額!$AB14))&lt;0,0,1-(-計算_移輸出入額!$X14/計算_移輸出入額!$AB14))</f>
        <v>0.72525801722795036</v>
      </c>
      <c r="F17" s="511">
        <f ca="1"/>
        <v>0.47885363782328083</v>
      </c>
      <c r="G17" s="511">
        <f ca="1">IF((1-(-計算_移輸出入額!$AV14/計算_移輸出入額!$AZ14))&lt;0,0,1-(-計算_移輸出入額!$AV14/計算_移輸出入額!$AZ14))</f>
        <v>0.47885363782328083</v>
      </c>
      <c r="H17" s="469">
        <v>0</v>
      </c>
      <c r="I17" s="462">
        <f ca="1"/>
        <v>0.57567007975136775</v>
      </c>
      <c r="J17" s="374">
        <f ca="1"/>
        <v>0.30314334955744549</v>
      </c>
      <c r="K17" s="373">
        <f>計算_基本取引表_調整前!$DV13/SUM(計算_基本取引表_調整前!$DV$4:$DV$107)</f>
        <v>9.0672594489047811E-2</v>
      </c>
      <c r="L17" s="374">
        <f ca="1"/>
        <v>6.2433831419303636E-2</v>
      </c>
      <c r="M17" s="374">
        <f ca="1"/>
        <v>6.2433831419303636E-2</v>
      </c>
      <c r="N17" s="374">
        <f>(入力!$D$710*1000000)/(計算_基本取引表_調整前!$DT$126*1000000)</f>
        <v>2.7546998287562654E-2</v>
      </c>
      <c r="O17" s="374">
        <f>(入力!$D$710*1000000)/(計算_基本取引表_調整前!$EJ$124*1000000)</f>
        <v>8.026756411416312E-3</v>
      </c>
    </row>
    <row r="18" spans="1:15" x14ac:dyDescent="0.25">
      <c r="A18" s="254"/>
      <c r="B18" s="370">
        <v>11</v>
      </c>
      <c r="C18" s="371" t="str">
        <v>公務</v>
      </c>
      <c r="D18" s="458">
        <f ca="1">IF(入力_シミュレーション!$B$277="1.シミュレーションを行う",$H18,IF(入力!$C$10="1. アンケート調査", $F18, $G18))</f>
        <v>1</v>
      </c>
      <c r="E18" s="373">
        <f>IF((1-(-計算_移輸出入額!$X15/計算_移輸出入額!$AB15))&lt;0,0,1-(-計算_移輸出入額!$X15/計算_移輸出入額!$AB15))</f>
        <v>1</v>
      </c>
      <c r="F18" s="511">
        <f ca="1"/>
        <v>1</v>
      </c>
      <c r="G18" s="511">
        <f ca="1">IF((1-(-計算_移輸出入額!$AV15/計算_移輸出入額!$AZ15))&lt;0,0,1-(-計算_移輸出入額!$AV15/計算_移輸出入額!$AZ15))</f>
        <v>1</v>
      </c>
      <c r="H18" s="469">
        <v>0</v>
      </c>
      <c r="I18" s="462">
        <f ca="1"/>
        <v>0.697159522289718</v>
      </c>
      <c r="J18" s="374">
        <f ca="1"/>
        <v>0.37923062609379748</v>
      </c>
      <c r="K18" s="373">
        <f>計算_基本取引表_調整前!$DV14/SUM(計算_基本取引表_調整前!$DV$4:$DV$107)</f>
        <v>2.8993032946329571E-3</v>
      </c>
      <c r="L18" s="374">
        <f ca="1"/>
        <v>1.5217080828961302E-2</v>
      </c>
      <c r="M18" s="374">
        <f ca="1"/>
        <v>1.5217080828961302E-2</v>
      </c>
      <c r="N18" s="374">
        <f>(入力!$D$710*1000000)/(計算_基本取引表_調整前!$DT$126*1000000)</f>
        <v>2.7546998287562654E-2</v>
      </c>
      <c r="O18" s="374">
        <f>(入力!$D$710*1000000)/(計算_基本取引表_調整前!$EJ$124*1000000)</f>
        <v>8.026756411416312E-3</v>
      </c>
    </row>
    <row r="19" spans="1:15" x14ac:dyDescent="0.25">
      <c r="A19" s="254"/>
      <c r="B19" s="370">
        <v>12</v>
      </c>
      <c r="C19" s="371" t="str">
        <v>サービス業</v>
      </c>
      <c r="D19" s="458">
        <f ca="1">IF(入力_シミュレーション!$B$277="1.シミュレーションを行う",$H19,IF(入力!$C$10="1. アンケート調査", $F19, $G19))</f>
        <v>0.69073826707582364</v>
      </c>
      <c r="E19" s="373">
        <f>IF((1-(-計算_移輸出入額!$X16/計算_移輸出入額!$AB16))&lt;0,0,1-(-計算_移輸出入額!$X16/計算_移輸出入額!$AB16))</f>
        <v>0.72179710199966018</v>
      </c>
      <c r="F19" s="511">
        <f ca="1"/>
        <v>0.69073826707582364</v>
      </c>
      <c r="G19" s="511">
        <f ca="1">IF((1-(-計算_移輸出入額!$AV16/計算_移輸出入額!$AZ16))&lt;0,0,1-(-計算_移輸出入額!$AV16/計算_移輸出入額!$AZ16))</f>
        <v>0.69073826707582364</v>
      </c>
      <c r="H19" s="469">
        <v>0</v>
      </c>
      <c r="I19" s="462">
        <f ca="1"/>
        <v>0.61619226143394268</v>
      </c>
      <c r="J19" s="374">
        <f ca="1"/>
        <v>0.42778709599424103</v>
      </c>
      <c r="K19" s="373">
        <f>計算_基本取引表_調整前!$DV15/SUM(計算_基本取引表_調整前!$DV$4:$DV$107)</f>
        <v>0.2104658218342097</v>
      </c>
      <c r="L19" s="374">
        <f ca="1"/>
        <v>0.10990923628423395</v>
      </c>
      <c r="M19" s="374">
        <f ca="1"/>
        <v>0.10111649738149524</v>
      </c>
      <c r="N19" s="374">
        <f>(入力!$D$710*1000000)/(計算_基本取引表_調整前!$DT$126*1000000)</f>
        <v>2.7546998287562654E-2</v>
      </c>
      <c r="O19" s="374">
        <f>(入力!$D$710*1000000)/(計算_基本取引表_調整前!$EJ$124*1000000)</f>
        <v>8.026756411416312E-3</v>
      </c>
    </row>
    <row r="20" spans="1:15" x14ac:dyDescent="0.25">
      <c r="A20" s="254"/>
      <c r="B20" s="370">
        <v>13</v>
      </c>
      <c r="C20" s="371" t="str">
        <v>分類不明</v>
      </c>
      <c r="D20" s="458">
        <f ca="1">IF(入力_シミュレーション!$B$277="1.シミュレーションを行う",$H20,IF(入力!$C$10="1. アンケート調査", $F20, $G20))</f>
        <v>0.89453827689278409</v>
      </c>
      <c r="E20" s="373">
        <f>IF((1-(-計算_移輸出入額!$X17/計算_移輸出入額!$AB17))&lt;0,0,1-(-計算_移輸出入額!$X17/計算_移輸出入額!$AB17))</f>
        <v>0.99379268031163182</v>
      </c>
      <c r="F20" s="511">
        <f ca="1"/>
        <v>0.89453827689278409</v>
      </c>
      <c r="G20" s="511">
        <f ca="1">IF((1-(-計算_移輸出入額!$AV17/計算_移輸出入額!$AZ17))&lt;0,0,1-(-計算_移輸出入額!$AV17/計算_移輸出入額!$AZ17))</f>
        <v>0.89453827689278409</v>
      </c>
      <c r="H20" s="469">
        <v>0</v>
      </c>
      <c r="I20" s="462">
        <f ca="1"/>
        <v>0.48069002164500158</v>
      </c>
      <c r="J20" s="374">
        <f ca="1"/>
        <v>3.4687868043567834E-2</v>
      </c>
      <c r="K20" s="373">
        <f>計算_基本取引表_調整前!$DV16/SUM(計算_基本取引表_調整前!$DV$4:$DV$107)</f>
        <v>7.2386040257648284E-5</v>
      </c>
      <c r="L20" s="374">
        <f ca="1"/>
        <v>0</v>
      </c>
      <c r="M20" s="374">
        <f ca="1"/>
        <v>0</v>
      </c>
      <c r="N20" s="374">
        <f>(入力!$D$710*1000000)/(計算_基本取引表_調整前!$DT$126*1000000)</f>
        <v>2.7546998287562654E-2</v>
      </c>
      <c r="O20" s="374">
        <f>(入力!$D$710*1000000)/(計算_基本取引表_調整前!$EJ$124*1000000)</f>
        <v>8.026756411416312E-3</v>
      </c>
    </row>
    <row r="21" spans="1:15" x14ac:dyDescent="0.25">
      <c r="A21" s="69"/>
      <c r="B21" s="370">
        <v>14</v>
      </c>
      <c r="C21" s="371" t="str">
        <v>-</v>
      </c>
      <c r="D21" s="459" t="e">
        <f ca="1">IF(入力_シミュレーション!$B$277="1.シミュレーションを行う",$H21,IF(入力!$C$10="1. アンケート調査", $F21, $G21))</f>
        <v>#DIV/0!</v>
      </c>
      <c r="E21" s="372" t="e">
        <f>IF((1-(-計算_移輸出入額!$X18/計算_移輸出入額!$AB18))&lt;0,0,1-(-計算_移輸出入額!$X18/計算_移輸出入額!$AB18))</f>
        <v>#DIV/0!</v>
      </c>
      <c r="F21" s="512" t="e">
        <f ca="1"/>
        <v>#DIV/0!</v>
      </c>
      <c r="G21" s="512" t="e">
        <f ca="1">IF((1-(-計算_移輸出入額!$AV18/計算_移輸出入額!$AZ18))&lt;0,0,1-(-計算_移輸出入額!$AV18/計算_移輸出入額!$AZ18))</f>
        <v>#DIV/0!</v>
      </c>
      <c r="H21" s="469">
        <v>0</v>
      </c>
      <c r="I21" s="462" t="e">
        <f ca="1"/>
        <v>#DIV/0!</v>
      </c>
      <c r="J21" s="374" t="e">
        <f ca="1"/>
        <v>#DIV/0!</v>
      </c>
      <c r="K21" s="373">
        <f>計算_基本取引表_調整前!$DV17/SUM(計算_基本取引表_調整前!$DV$4:$DV$107)</f>
        <v>0</v>
      </c>
      <c r="L21" s="374" t="e">
        <f ca="1"/>
        <v>#DIV/0!</v>
      </c>
      <c r="M21" s="374" t="e">
        <f ca="1"/>
        <v>#DIV/0!</v>
      </c>
      <c r="N21" s="374">
        <f>(入力!$D$710*1000000)/(計算_基本取引表_調整前!$DT$126*1000000)</f>
        <v>2.7546998287562654E-2</v>
      </c>
      <c r="O21" s="374">
        <f>(入力!$D$710*1000000)/(計算_基本取引表_調整前!$EJ$124*1000000)</f>
        <v>8.026756411416312E-3</v>
      </c>
    </row>
    <row r="22" spans="1:15" x14ac:dyDescent="0.25">
      <c r="A22" s="69"/>
      <c r="B22" s="370">
        <v>15</v>
      </c>
      <c r="C22" s="371" t="str">
        <v>-</v>
      </c>
      <c r="D22" s="459" t="e">
        <f ca="1">IF(入力_シミュレーション!$B$277="1.シミュレーションを行う",$H22,IF(入力!$C$10="1. アンケート調査", $F22, $G22))</f>
        <v>#DIV/0!</v>
      </c>
      <c r="E22" s="372" t="e">
        <f>IF((1-(-計算_移輸出入額!$X19/計算_移輸出入額!$AB19))&lt;0,0,1-(-計算_移輸出入額!$X19/計算_移輸出入額!$AB19))</f>
        <v>#DIV/0!</v>
      </c>
      <c r="F22" s="512" t="e">
        <f ca="1"/>
        <v>#DIV/0!</v>
      </c>
      <c r="G22" s="512" t="e">
        <f ca="1">IF((1-(-計算_移輸出入額!$AV19/計算_移輸出入額!$AZ19))&lt;0,0,1-(-計算_移輸出入額!$AV19/計算_移輸出入額!$AZ19))</f>
        <v>#DIV/0!</v>
      </c>
      <c r="H22" s="469">
        <v>0</v>
      </c>
      <c r="I22" s="462" t="e">
        <f ca="1"/>
        <v>#DIV/0!</v>
      </c>
      <c r="J22" s="374" t="e">
        <f ca="1"/>
        <v>#DIV/0!</v>
      </c>
      <c r="K22" s="373">
        <f>計算_基本取引表_調整前!$DV18/SUM(計算_基本取引表_調整前!$DV$4:$DV$107)</f>
        <v>0</v>
      </c>
      <c r="L22" s="374" t="e">
        <f ca="1"/>
        <v>#DIV/0!</v>
      </c>
      <c r="M22" s="374" t="e">
        <f ca="1"/>
        <v>#DIV/0!</v>
      </c>
      <c r="N22" s="374">
        <f>(入力!$D$710*1000000)/(計算_基本取引表_調整前!$DT$126*1000000)</f>
        <v>2.7546998287562654E-2</v>
      </c>
      <c r="O22" s="374">
        <f>(入力!$D$710*1000000)/(計算_基本取引表_調整前!$EJ$124*1000000)</f>
        <v>8.026756411416312E-3</v>
      </c>
    </row>
    <row r="23" spans="1:15" x14ac:dyDescent="0.25">
      <c r="A23" s="69"/>
      <c r="B23" s="370">
        <v>16</v>
      </c>
      <c r="C23" s="371" t="str">
        <v>-</v>
      </c>
      <c r="D23" s="459" t="e">
        <f ca="1">IF(入力_シミュレーション!$B$277="1.シミュレーションを行う",$H23,IF(入力!$C$10="1. アンケート調査", $F23, $G23))</f>
        <v>#DIV/0!</v>
      </c>
      <c r="E23" s="372" t="e">
        <f>IF((1-(-計算_移輸出入額!$X20/計算_移輸出入額!$AB20))&lt;0,0,1-(-計算_移輸出入額!$X20/計算_移輸出入額!$AB20))</f>
        <v>#DIV/0!</v>
      </c>
      <c r="F23" s="512" t="e">
        <f ca="1"/>
        <v>#DIV/0!</v>
      </c>
      <c r="G23" s="512" t="e">
        <f ca="1">IF((1-(-計算_移輸出入額!$AV20/計算_移輸出入額!$AZ20))&lt;0,0,1-(-計算_移輸出入額!$AV20/計算_移輸出入額!$AZ20))</f>
        <v>#DIV/0!</v>
      </c>
      <c r="H23" s="469">
        <v>0</v>
      </c>
      <c r="I23" s="462" t="e">
        <f ca="1"/>
        <v>#DIV/0!</v>
      </c>
      <c r="J23" s="374" t="e">
        <f ca="1"/>
        <v>#DIV/0!</v>
      </c>
      <c r="K23" s="373">
        <f>計算_基本取引表_調整前!$DV19/SUM(計算_基本取引表_調整前!$DV$4:$DV$107)</f>
        <v>0</v>
      </c>
      <c r="L23" s="374" t="e">
        <f ca="1"/>
        <v>#DIV/0!</v>
      </c>
      <c r="M23" s="374" t="e">
        <f ca="1"/>
        <v>#DIV/0!</v>
      </c>
      <c r="N23" s="374">
        <f>(入力!$D$710*1000000)/(計算_基本取引表_調整前!$DT$126*1000000)</f>
        <v>2.7546998287562654E-2</v>
      </c>
      <c r="O23" s="374">
        <f>(入力!$D$710*1000000)/(計算_基本取引表_調整前!$EJ$124*1000000)</f>
        <v>8.026756411416312E-3</v>
      </c>
    </row>
    <row r="24" spans="1:15" x14ac:dyDescent="0.25">
      <c r="A24" s="69"/>
      <c r="B24" s="370">
        <v>17</v>
      </c>
      <c r="C24" s="371" t="str">
        <v>-</v>
      </c>
      <c r="D24" s="459" t="e">
        <f ca="1">IF(入力_シミュレーション!$B$277="1.シミュレーションを行う",$H24,IF(入力!$C$10="1. アンケート調査", $F24, $G24))</f>
        <v>#DIV/0!</v>
      </c>
      <c r="E24" s="372" t="e">
        <f>IF((1-(-計算_移輸出入額!$X21/計算_移輸出入額!$AB21))&lt;0,0,1-(-計算_移輸出入額!$X21/計算_移輸出入額!$AB21))</f>
        <v>#DIV/0!</v>
      </c>
      <c r="F24" s="512" t="e">
        <f ca="1"/>
        <v>#DIV/0!</v>
      </c>
      <c r="G24" s="512" t="e">
        <f ca="1">IF((1-(-計算_移輸出入額!$AV21/計算_移輸出入額!$AZ21))&lt;0,0,1-(-計算_移輸出入額!$AV21/計算_移輸出入額!$AZ21))</f>
        <v>#DIV/0!</v>
      </c>
      <c r="H24" s="469">
        <v>0</v>
      </c>
      <c r="I24" s="462" t="e">
        <f ca="1"/>
        <v>#DIV/0!</v>
      </c>
      <c r="J24" s="374" t="e">
        <f ca="1"/>
        <v>#DIV/0!</v>
      </c>
      <c r="K24" s="373">
        <f>計算_基本取引表_調整前!$DV20/SUM(計算_基本取引表_調整前!$DV$4:$DV$107)</f>
        <v>0</v>
      </c>
      <c r="L24" s="374" t="e">
        <f ca="1"/>
        <v>#DIV/0!</v>
      </c>
      <c r="M24" s="374" t="e">
        <f ca="1"/>
        <v>#DIV/0!</v>
      </c>
      <c r="N24" s="374">
        <f>(入力!$D$710*1000000)/(計算_基本取引表_調整前!$DT$126*1000000)</f>
        <v>2.7546998287562654E-2</v>
      </c>
      <c r="O24" s="374">
        <f>(入力!$D$710*1000000)/(計算_基本取引表_調整前!$EJ$124*1000000)</f>
        <v>8.026756411416312E-3</v>
      </c>
    </row>
    <row r="25" spans="1:15" x14ac:dyDescent="0.25">
      <c r="A25" s="69"/>
      <c r="B25" s="370">
        <v>18</v>
      </c>
      <c r="C25" s="371" t="str">
        <v>-</v>
      </c>
      <c r="D25" s="459" t="e">
        <f ca="1">IF(入力_シミュレーション!$B$277="1.シミュレーションを行う",$H25,IF(入力!$C$10="1. アンケート調査", $F25, $G25))</f>
        <v>#DIV/0!</v>
      </c>
      <c r="E25" s="372" t="e">
        <f>IF((1-(-計算_移輸出入額!$X22/計算_移輸出入額!$AB22))&lt;0,0,1-(-計算_移輸出入額!$X22/計算_移輸出入額!$AB22))</f>
        <v>#DIV/0!</v>
      </c>
      <c r="F25" s="512" t="e">
        <f ca="1"/>
        <v>#DIV/0!</v>
      </c>
      <c r="G25" s="512" t="e">
        <f ca="1">IF((1-(-計算_移輸出入額!$AV22/計算_移輸出入額!$AZ22))&lt;0,0,1-(-計算_移輸出入額!$AV22/計算_移輸出入額!$AZ22))</f>
        <v>#DIV/0!</v>
      </c>
      <c r="H25" s="469">
        <v>0</v>
      </c>
      <c r="I25" s="462" t="e">
        <f ca="1"/>
        <v>#DIV/0!</v>
      </c>
      <c r="J25" s="374" t="e">
        <f ca="1"/>
        <v>#DIV/0!</v>
      </c>
      <c r="K25" s="373">
        <f>計算_基本取引表_調整前!$DV21/SUM(計算_基本取引表_調整前!$DV$4:$DV$107)</f>
        <v>0</v>
      </c>
      <c r="L25" s="374" t="e">
        <f ca="1"/>
        <v>#DIV/0!</v>
      </c>
      <c r="M25" s="374" t="e">
        <f ca="1"/>
        <v>#DIV/0!</v>
      </c>
      <c r="N25" s="374">
        <f>(入力!$D$710*1000000)/(計算_基本取引表_調整前!$DT$126*1000000)</f>
        <v>2.7546998287562654E-2</v>
      </c>
      <c r="O25" s="374">
        <f>(入力!$D$710*1000000)/(計算_基本取引表_調整前!$EJ$124*1000000)</f>
        <v>8.026756411416312E-3</v>
      </c>
    </row>
    <row r="26" spans="1:15" x14ac:dyDescent="0.25">
      <c r="A26" s="69"/>
      <c r="B26" s="370">
        <v>19</v>
      </c>
      <c r="C26" s="371" t="str">
        <v>-</v>
      </c>
      <c r="D26" s="459" t="e">
        <f ca="1">IF(入力_シミュレーション!$B$277="1.シミュレーションを行う",$H26,IF(入力!$C$10="1. アンケート調査", $F26, $G26))</f>
        <v>#DIV/0!</v>
      </c>
      <c r="E26" s="372" t="e">
        <f>IF((1-(-計算_移輸出入額!$X23/計算_移輸出入額!$AB23))&lt;0,0,1-(-計算_移輸出入額!$X23/計算_移輸出入額!$AB23))</f>
        <v>#DIV/0!</v>
      </c>
      <c r="F26" s="512" t="e">
        <f ca="1"/>
        <v>#DIV/0!</v>
      </c>
      <c r="G26" s="512" t="e">
        <f ca="1">IF((1-(-計算_移輸出入額!$AV23/計算_移輸出入額!$AZ23))&lt;0,0,1-(-計算_移輸出入額!$AV23/計算_移輸出入額!$AZ23))</f>
        <v>#DIV/0!</v>
      </c>
      <c r="H26" s="469">
        <v>0</v>
      </c>
      <c r="I26" s="462" t="e">
        <f ca="1"/>
        <v>#DIV/0!</v>
      </c>
      <c r="J26" s="374" t="e">
        <f ca="1"/>
        <v>#DIV/0!</v>
      </c>
      <c r="K26" s="373">
        <f>計算_基本取引表_調整前!$DV22/SUM(計算_基本取引表_調整前!$DV$4:$DV$107)</f>
        <v>0</v>
      </c>
      <c r="L26" s="374" t="e">
        <f ca="1"/>
        <v>#DIV/0!</v>
      </c>
      <c r="M26" s="374" t="e">
        <f ca="1"/>
        <v>#DIV/0!</v>
      </c>
      <c r="N26" s="374">
        <f>(入力!$D$710*1000000)/(計算_基本取引表_調整前!$DT$126*1000000)</f>
        <v>2.7546998287562654E-2</v>
      </c>
      <c r="O26" s="374">
        <f>(入力!$D$710*1000000)/(計算_基本取引表_調整前!$EJ$124*1000000)</f>
        <v>8.026756411416312E-3</v>
      </c>
    </row>
    <row r="27" spans="1:15" x14ac:dyDescent="0.25">
      <c r="A27" s="69"/>
      <c r="B27" s="370">
        <v>20</v>
      </c>
      <c r="C27" s="371" t="str">
        <v>-</v>
      </c>
      <c r="D27" s="459" t="e">
        <f ca="1">IF(入力_シミュレーション!$B$277="1.シミュレーションを行う",$H27,IF(入力!$C$10="1. アンケート調査", $F27, $G27))</f>
        <v>#DIV/0!</v>
      </c>
      <c r="E27" s="372" t="e">
        <f>IF((1-(-計算_移輸出入額!$X24/計算_移輸出入額!$AB24))&lt;0,0,1-(-計算_移輸出入額!$X24/計算_移輸出入額!$AB24))</f>
        <v>#DIV/0!</v>
      </c>
      <c r="F27" s="512" t="e">
        <f ca="1"/>
        <v>#DIV/0!</v>
      </c>
      <c r="G27" s="512" t="e">
        <f ca="1">IF((1-(-計算_移輸出入額!$AV24/計算_移輸出入額!$AZ24))&lt;0,0,1-(-計算_移輸出入額!$AV24/計算_移輸出入額!$AZ24))</f>
        <v>#DIV/0!</v>
      </c>
      <c r="H27" s="469">
        <v>0</v>
      </c>
      <c r="I27" s="462" t="e">
        <f ca="1"/>
        <v>#DIV/0!</v>
      </c>
      <c r="J27" s="374" t="e">
        <f ca="1"/>
        <v>#DIV/0!</v>
      </c>
      <c r="K27" s="373">
        <f>計算_基本取引表_調整前!$DV23/SUM(計算_基本取引表_調整前!$DV$4:$DV$107)</f>
        <v>0</v>
      </c>
      <c r="L27" s="374" t="e">
        <f ca="1"/>
        <v>#DIV/0!</v>
      </c>
      <c r="M27" s="374" t="e">
        <f ca="1"/>
        <v>#DIV/0!</v>
      </c>
      <c r="N27" s="374">
        <f>(入力!$D$710*1000000)/(計算_基本取引表_調整前!$DT$126*1000000)</f>
        <v>2.7546998287562654E-2</v>
      </c>
      <c r="O27" s="374">
        <f>(入力!$D$710*1000000)/(計算_基本取引表_調整前!$EJ$124*1000000)</f>
        <v>8.026756411416312E-3</v>
      </c>
    </row>
    <row r="28" spans="1:15" x14ac:dyDescent="0.25">
      <c r="A28" s="69"/>
      <c r="B28" s="370">
        <v>21</v>
      </c>
      <c r="C28" s="371" t="str">
        <v>-</v>
      </c>
      <c r="D28" s="459" t="e">
        <f ca="1">IF(入力_シミュレーション!$B$277="1.シミュレーションを行う",$H28,IF(入力!$C$10="1. アンケート調査", $F28, $G28))</f>
        <v>#DIV/0!</v>
      </c>
      <c r="E28" s="372" t="e">
        <f>IF((1-(-計算_移輸出入額!$X25/計算_移輸出入額!$AB25))&lt;0,0,1-(-計算_移輸出入額!$X25/計算_移輸出入額!$AB25))</f>
        <v>#DIV/0!</v>
      </c>
      <c r="F28" s="512" t="e">
        <f ca="1"/>
        <v>#DIV/0!</v>
      </c>
      <c r="G28" s="512" t="e">
        <f ca="1">IF((1-(-計算_移輸出入額!$AV25/計算_移輸出入額!$AZ25))&lt;0,0,1-(-計算_移輸出入額!$AV25/計算_移輸出入額!$AZ25))</f>
        <v>#DIV/0!</v>
      </c>
      <c r="H28" s="469">
        <v>0</v>
      </c>
      <c r="I28" s="462" t="e">
        <f ca="1"/>
        <v>#DIV/0!</v>
      </c>
      <c r="J28" s="374" t="e">
        <f ca="1"/>
        <v>#DIV/0!</v>
      </c>
      <c r="K28" s="373">
        <f>計算_基本取引表_調整前!$DV24/SUM(計算_基本取引表_調整前!$DV$4:$DV$107)</f>
        <v>0</v>
      </c>
      <c r="L28" s="374" t="e">
        <f ca="1"/>
        <v>#DIV/0!</v>
      </c>
      <c r="M28" s="374" t="e">
        <f ca="1"/>
        <v>#DIV/0!</v>
      </c>
      <c r="N28" s="374">
        <f>(入力!$D$710*1000000)/(計算_基本取引表_調整前!$DT$126*1000000)</f>
        <v>2.7546998287562654E-2</v>
      </c>
      <c r="O28" s="374">
        <f>(入力!$D$710*1000000)/(計算_基本取引表_調整前!$EJ$124*1000000)</f>
        <v>8.026756411416312E-3</v>
      </c>
    </row>
    <row r="29" spans="1:15" x14ac:dyDescent="0.25">
      <c r="A29" s="69"/>
      <c r="B29" s="370">
        <v>22</v>
      </c>
      <c r="C29" s="371" t="str">
        <v>-</v>
      </c>
      <c r="D29" s="459" t="e">
        <f ca="1">IF(入力_シミュレーション!$B$277="1.シミュレーションを行う",$H29,IF(入力!$C$10="1. アンケート調査", $F29, $G29))</f>
        <v>#DIV/0!</v>
      </c>
      <c r="E29" s="372" t="e">
        <f>IF((1-(-計算_移輸出入額!$X26/計算_移輸出入額!$AB26))&lt;0,0,1-(-計算_移輸出入額!$X26/計算_移輸出入額!$AB26))</f>
        <v>#DIV/0!</v>
      </c>
      <c r="F29" s="512" t="e">
        <f ca="1"/>
        <v>#DIV/0!</v>
      </c>
      <c r="G29" s="512" t="e">
        <f ca="1">IF((1-(-計算_移輸出入額!$AV26/計算_移輸出入額!$AZ26))&lt;0,0,1-(-計算_移輸出入額!$AV26/計算_移輸出入額!$AZ26))</f>
        <v>#DIV/0!</v>
      </c>
      <c r="H29" s="469">
        <v>0</v>
      </c>
      <c r="I29" s="462" t="e">
        <f ca="1"/>
        <v>#DIV/0!</v>
      </c>
      <c r="J29" s="374" t="e">
        <f ca="1"/>
        <v>#DIV/0!</v>
      </c>
      <c r="K29" s="373">
        <f>計算_基本取引表_調整前!$DV25/SUM(計算_基本取引表_調整前!$DV$4:$DV$107)</f>
        <v>0</v>
      </c>
      <c r="L29" s="374" t="e">
        <f ca="1"/>
        <v>#DIV/0!</v>
      </c>
      <c r="M29" s="374" t="e">
        <f ca="1"/>
        <v>#DIV/0!</v>
      </c>
      <c r="N29" s="374">
        <f>(入力!$D$710*1000000)/(計算_基本取引表_調整前!$DT$126*1000000)</f>
        <v>2.7546998287562654E-2</v>
      </c>
      <c r="O29" s="374">
        <f>(入力!$D$710*1000000)/(計算_基本取引表_調整前!$EJ$124*1000000)</f>
        <v>8.026756411416312E-3</v>
      </c>
    </row>
    <row r="30" spans="1:15" x14ac:dyDescent="0.25">
      <c r="A30" s="69"/>
      <c r="B30" s="370">
        <v>23</v>
      </c>
      <c r="C30" s="371" t="str">
        <v>-</v>
      </c>
      <c r="D30" s="459" t="e">
        <f ca="1">IF(入力_シミュレーション!$B$277="1.シミュレーションを行う",$H30,IF(入力!$C$10="1. アンケート調査", $F30, $G30))</f>
        <v>#DIV/0!</v>
      </c>
      <c r="E30" s="372" t="e">
        <f>IF((1-(-計算_移輸出入額!$X27/計算_移輸出入額!$AB27))&lt;0,0,1-(-計算_移輸出入額!$X27/計算_移輸出入額!$AB27))</f>
        <v>#DIV/0!</v>
      </c>
      <c r="F30" s="512" t="e">
        <f ca="1"/>
        <v>#DIV/0!</v>
      </c>
      <c r="G30" s="512" t="e">
        <f ca="1">IF((1-(-計算_移輸出入額!$AV27/計算_移輸出入額!$AZ27))&lt;0,0,1-(-計算_移輸出入額!$AV27/計算_移輸出入額!$AZ27))</f>
        <v>#DIV/0!</v>
      </c>
      <c r="H30" s="469">
        <v>0</v>
      </c>
      <c r="I30" s="462" t="e">
        <f ca="1"/>
        <v>#DIV/0!</v>
      </c>
      <c r="J30" s="374" t="e">
        <f ca="1"/>
        <v>#DIV/0!</v>
      </c>
      <c r="K30" s="373">
        <f>計算_基本取引表_調整前!$DV26/SUM(計算_基本取引表_調整前!$DV$4:$DV$107)</f>
        <v>0</v>
      </c>
      <c r="L30" s="374" t="e">
        <f ca="1"/>
        <v>#DIV/0!</v>
      </c>
      <c r="M30" s="374" t="e">
        <f ca="1"/>
        <v>#DIV/0!</v>
      </c>
      <c r="N30" s="374">
        <f>(入力!$D$710*1000000)/(計算_基本取引表_調整前!$DT$126*1000000)</f>
        <v>2.7546998287562654E-2</v>
      </c>
      <c r="O30" s="374">
        <f>(入力!$D$710*1000000)/(計算_基本取引表_調整前!$EJ$124*1000000)</f>
        <v>8.026756411416312E-3</v>
      </c>
    </row>
    <row r="31" spans="1:15" x14ac:dyDescent="0.25">
      <c r="A31" s="69"/>
      <c r="B31" s="370">
        <v>24</v>
      </c>
      <c r="C31" s="371" t="str">
        <v>-</v>
      </c>
      <c r="D31" s="459" t="e">
        <f ca="1">IF(入力_シミュレーション!$B$277="1.シミュレーションを行う",$H31,IF(入力!$C$10="1. アンケート調査", $F31, $G31))</f>
        <v>#DIV/0!</v>
      </c>
      <c r="E31" s="372" t="e">
        <f>IF((1-(-計算_移輸出入額!$X28/計算_移輸出入額!$AB28))&lt;0,0,1-(-計算_移輸出入額!$X28/計算_移輸出入額!$AB28))</f>
        <v>#DIV/0!</v>
      </c>
      <c r="F31" s="512" t="e">
        <f ca="1"/>
        <v>#DIV/0!</v>
      </c>
      <c r="G31" s="512" t="e">
        <f ca="1">IF((1-(-計算_移輸出入額!$AV28/計算_移輸出入額!$AZ28))&lt;0,0,1-(-計算_移輸出入額!$AV28/計算_移輸出入額!$AZ28))</f>
        <v>#DIV/0!</v>
      </c>
      <c r="H31" s="469">
        <v>0</v>
      </c>
      <c r="I31" s="462" t="e">
        <f ca="1"/>
        <v>#DIV/0!</v>
      </c>
      <c r="J31" s="374" t="e">
        <f ca="1"/>
        <v>#DIV/0!</v>
      </c>
      <c r="K31" s="373">
        <f>計算_基本取引表_調整前!$DV27/SUM(計算_基本取引表_調整前!$DV$4:$DV$107)</f>
        <v>0</v>
      </c>
      <c r="L31" s="374" t="e">
        <f ca="1"/>
        <v>#DIV/0!</v>
      </c>
      <c r="M31" s="374" t="e">
        <f ca="1"/>
        <v>#DIV/0!</v>
      </c>
      <c r="N31" s="374">
        <f>(入力!$D$710*1000000)/(計算_基本取引表_調整前!$DT$126*1000000)</f>
        <v>2.7546998287562654E-2</v>
      </c>
      <c r="O31" s="374">
        <f>(入力!$D$710*1000000)/(計算_基本取引表_調整前!$EJ$124*1000000)</f>
        <v>8.026756411416312E-3</v>
      </c>
    </row>
    <row r="32" spans="1:15" x14ac:dyDescent="0.25">
      <c r="A32" s="69"/>
      <c r="B32" s="370">
        <v>25</v>
      </c>
      <c r="C32" s="371" t="str">
        <v>-</v>
      </c>
      <c r="D32" s="459" t="e">
        <f ca="1">IF(入力_シミュレーション!$B$277="1.シミュレーションを行う",$H32,IF(入力!$C$10="1. アンケート調査", $F32, $G32))</f>
        <v>#DIV/0!</v>
      </c>
      <c r="E32" s="372" t="e">
        <f>IF((1-(-計算_移輸出入額!$X29/計算_移輸出入額!$AB29))&lt;0,0,1-(-計算_移輸出入額!$X29/計算_移輸出入額!$AB29))</f>
        <v>#DIV/0!</v>
      </c>
      <c r="F32" s="512" t="e">
        <f ca="1"/>
        <v>#DIV/0!</v>
      </c>
      <c r="G32" s="512" t="e">
        <f ca="1">IF((1-(-計算_移輸出入額!$AV29/計算_移輸出入額!$AZ29))&lt;0,0,1-(-計算_移輸出入額!$AV29/計算_移輸出入額!$AZ29))</f>
        <v>#DIV/0!</v>
      </c>
      <c r="H32" s="469">
        <v>0</v>
      </c>
      <c r="I32" s="462" t="e">
        <f ca="1"/>
        <v>#DIV/0!</v>
      </c>
      <c r="J32" s="374" t="e">
        <f ca="1"/>
        <v>#DIV/0!</v>
      </c>
      <c r="K32" s="373">
        <f>計算_基本取引表_調整前!$DV28/SUM(計算_基本取引表_調整前!$DV$4:$DV$107)</f>
        <v>0</v>
      </c>
      <c r="L32" s="374" t="e">
        <f ca="1"/>
        <v>#DIV/0!</v>
      </c>
      <c r="M32" s="374" t="e">
        <f ca="1"/>
        <v>#DIV/0!</v>
      </c>
      <c r="N32" s="374">
        <f>(入力!$D$710*1000000)/(計算_基本取引表_調整前!$DT$126*1000000)</f>
        <v>2.7546998287562654E-2</v>
      </c>
      <c r="O32" s="374">
        <f>(入力!$D$710*1000000)/(計算_基本取引表_調整前!$EJ$124*1000000)</f>
        <v>8.026756411416312E-3</v>
      </c>
    </row>
    <row r="33" spans="1:15" x14ac:dyDescent="0.25">
      <c r="A33" s="69"/>
      <c r="B33" s="370">
        <v>26</v>
      </c>
      <c r="C33" s="371" t="str">
        <v>-</v>
      </c>
      <c r="D33" s="459" t="e">
        <f ca="1">IF(入力_シミュレーション!$B$277="1.シミュレーションを行う",$H33,IF(入力!$C$10="1. アンケート調査", $F33, $G33))</f>
        <v>#DIV/0!</v>
      </c>
      <c r="E33" s="372" t="e">
        <f>IF((1-(-計算_移輸出入額!$X30/計算_移輸出入額!$AB30))&lt;0,0,1-(-計算_移輸出入額!$X30/計算_移輸出入額!$AB30))</f>
        <v>#DIV/0!</v>
      </c>
      <c r="F33" s="512" t="e">
        <f ca="1"/>
        <v>#DIV/0!</v>
      </c>
      <c r="G33" s="512" t="e">
        <f ca="1">IF((1-(-計算_移輸出入額!$AV30/計算_移輸出入額!$AZ30))&lt;0,0,1-(-計算_移輸出入額!$AV30/計算_移輸出入額!$AZ30))</f>
        <v>#DIV/0!</v>
      </c>
      <c r="H33" s="469">
        <v>0</v>
      </c>
      <c r="I33" s="462" t="e">
        <f ca="1"/>
        <v>#DIV/0!</v>
      </c>
      <c r="J33" s="374" t="e">
        <f ca="1"/>
        <v>#DIV/0!</v>
      </c>
      <c r="K33" s="373">
        <f>計算_基本取引表_調整前!$DV29/SUM(計算_基本取引表_調整前!$DV$4:$DV$107)</f>
        <v>0</v>
      </c>
      <c r="L33" s="374" t="e">
        <f ca="1"/>
        <v>#DIV/0!</v>
      </c>
      <c r="M33" s="374" t="e">
        <f ca="1"/>
        <v>#DIV/0!</v>
      </c>
      <c r="N33" s="374">
        <f>(入力!$D$710*1000000)/(計算_基本取引表_調整前!$DT$126*1000000)</f>
        <v>2.7546998287562654E-2</v>
      </c>
      <c r="O33" s="374">
        <f>(入力!$D$710*1000000)/(計算_基本取引表_調整前!$EJ$124*1000000)</f>
        <v>8.026756411416312E-3</v>
      </c>
    </row>
    <row r="34" spans="1:15" x14ac:dyDescent="0.25">
      <c r="A34" s="69"/>
      <c r="B34" s="370">
        <v>27</v>
      </c>
      <c r="C34" s="371" t="str">
        <v>-</v>
      </c>
      <c r="D34" s="459" t="e">
        <f ca="1">IF(入力_シミュレーション!$B$277="1.シミュレーションを行う",$H34,IF(入力!$C$10="1. アンケート調査", $F34, $G34))</f>
        <v>#DIV/0!</v>
      </c>
      <c r="E34" s="372" t="e">
        <f>IF((1-(-計算_移輸出入額!$X31/計算_移輸出入額!$AB31))&lt;0,0,1-(-計算_移輸出入額!$X31/計算_移輸出入額!$AB31))</f>
        <v>#DIV/0!</v>
      </c>
      <c r="F34" s="512" t="e">
        <f ca="1"/>
        <v>#DIV/0!</v>
      </c>
      <c r="G34" s="512" t="e">
        <f ca="1">IF((1-(-計算_移輸出入額!$AV31/計算_移輸出入額!$AZ31))&lt;0,0,1-(-計算_移輸出入額!$AV31/計算_移輸出入額!$AZ31))</f>
        <v>#DIV/0!</v>
      </c>
      <c r="H34" s="469">
        <v>0</v>
      </c>
      <c r="I34" s="462" t="e">
        <f ca="1"/>
        <v>#DIV/0!</v>
      </c>
      <c r="J34" s="374" t="e">
        <f ca="1"/>
        <v>#DIV/0!</v>
      </c>
      <c r="K34" s="373">
        <f>計算_基本取引表_調整前!$DV30/SUM(計算_基本取引表_調整前!$DV$4:$DV$107)</f>
        <v>0</v>
      </c>
      <c r="L34" s="374" t="e">
        <f ca="1"/>
        <v>#DIV/0!</v>
      </c>
      <c r="M34" s="374" t="e">
        <f ca="1"/>
        <v>#DIV/0!</v>
      </c>
      <c r="N34" s="374">
        <f>(入力!$D$710*1000000)/(計算_基本取引表_調整前!$DT$126*1000000)</f>
        <v>2.7546998287562654E-2</v>
      </c>
      <c r="O34" s="374">
        <f>(入力!$D$710*1000000)/(計算_基本取引表_調整前!$EJ$124*1000000)</f>
        <v>8.026756411416312E-3</v>
      </c>
    </row>
    <row r="35" spans="1:15" x14ac:dyDescent="0.25">
      <c r="A35" s="69"/>
      <c r="B35" s="370">
        <v>28</v>
      </c>
      <c r="C35" s="371" t="str">
        <v>-</v>
      </c>
      <c r="D35" s="459" t="e">
        <f ca="1">IF(入力_シミュレーション!$B$277="1.シミュレーションを行う",$H35,IF(入力!$C$10="1. アンケート調査", $F35, $G35))</f>
        <v>#DIV/0!</v>
      </c>
      <c r="E35" s="372" t="e">
        <f>IF((1-(-計算_移輸出入額!$X32/計算_移輸出入額!$AB32))&lt;0,0,1-(-計算_移輸出入額!$X32/計算_移輸出入額!$AB32))</f>
        <v>#DIV/0!</v>
      </c>
      <c r="F35" s="512" t="e">
        <f ca="1"/>
        <v>#DIV/0!</v>
      </c>
      <c r="G35" s="512" t="e">
        <f ca="1">IF((1-(-計算_移輸出入額!$AV32/計算_移輸出入額!$AZ32))&lt;0,0,1-(-計算_移輸出入額!$AV32/計算_移輸出入額!$AZ32))</f>
        <v>#DIV/0!</v>
      </c>
      <c r="H35" s="469">
        <v>0</v>
      </c>
      <c r="I35" s="462" t="e">
        <f ca="1"/>
        <v>#DIV/0!</v>
      </c>
      <c r="J35" s="374" t="e">
        <f ca="1"/>
        <v>#DIV/0!</v>
      </c>
      <c r="K35" s="373">
        <f>計算_基本取引表_調整前!$DV31/SUM(計算_基本取引表_調整前!$DV$4:$DV$107)</f>
        <v>0</v>
      </c>
      <c r="L35" s="374" t="e">
        <f ca="1"/>
        <v>#DIV/0!</v>
      </c>
      <c r="M35" s="374" t="e">
        <f ca="1"/>
        <v>#DIV/0!</v>
      </c>
      <c r="N35" s="374">
        <f>(入力!$D$710*1000000)/(計算_基本取引表_調整前!$DT$126*1000000)</f>
        <v>2.7546998287562654E-2</v>
      </c>
      <c r="O35" s="374">
        <f>(入力!$D$710*1000000)/(計算_基本取引表_調整前!$EJ$124*1000000)</f>
        <v>8.026756411416312E-3</v>
      </c>
    </row>
    <row r="36" spans="1:15" x14ac:dyDescent="0.25">
      <c r="A36" s="69"/>
      <c r="B36" s="370">
        <v>29</v>
      </c>
      <c r="C36" s="371" t="str">
        <v>-</v>
      </c>
      <c r="D36" s="459" t="e">
        <f ca="1">IF(入力_シミュレーション!$B$277="1.シミュレーションを行う",$H36,IF(入力!$C$10="1. アンケート調査", $F36, $G36))</f>
        <v>#DIV/0!</v>
      </c>
      <c r="E36" s="372" t="e">
        <f>IF((1-(-計算_移輸出入額!$X33/計算_移輸出入額!$AB33))&lt;0,0,1-(-計算_移輸出入額!$X33/計算_移輸出入額!$AB33))</f>
        <v>#DIV/0!</v>
      </c>
      <c r="F36" s="512" t="e">
        <f ca="1"/>
        <v>#DIV/0!</v>
      </c>
      <c r="G36" s="512" t="e">
        <f ca="1">IF((1-(-計算_移輸出入額!$AV33/計算_移輸出入額!$AZ33))&lt;0,0,1-(-計算_移輸出入額!$AV33/計算_移輸出入額!$AZ33))</f>
        <v>#DIV/0!</v>
      </c>
      <c r="H36" s="469">
        <v>0</v>
      </c>
      <c r="I36" s="462" t="e">
        <f ca="1"/>
        <v>#DIV/0!</v>
      </c>
      <c r="J36" s="374" t="e">
        <f ca="1"/>
        <v>#DIV/0!</v>
      </c>
      <c r="K36" s="373">
        <f>計算_基本取引表_調整前!$DV32/SUM(計算_基本取引表_調整前!$DV$4:$DV$107)</f>
        <v>0</v>
      </c>
      <c r="L36" s="374" t="e">
        <f ca="1"/>
        <v>#DIV/0!</v>
      </c>
      <c r="M36" s="374" t="e">
        <f ca="1"/>
        <v>#DIV/0!</v>
      </c>
      <c r="N36" s="374">
        <f>(入力!$D$710*1000000)/(計算_基本取引表_調整前!$DT$126*1000000)</f>
        <v>2.7546998287562654E-2</v>
      </c>
      <c r="O36" s="374">
        <f>(入力!$D$710*1000000)/(計算_基本取引表_調整前!$EJ$124*1000000)</f>
        <v>8.026756411416312E-3</v>
      </c>
    </row>
    <row r="37" spans="1:15" x14ac:dyDescent="0.25">
      <c r="A37" s="69"/>
      <c r="B37" s="370">
        <v>30</v>
      </c>
      <c r="C37" s="371" t="str">
        <v>-</v>
      </c>
      <c r="D37" s="459" t="e">
        <f ca="1">IF(入力_シミュレーション!$B$277="1.シミュレーションを行う",$H37,IF(入力!$C$10="1. アンケート調査", $F37, $G37))</f>
        <v>#DIV/0!</v>
      </c>
      <c r="E37" s="372" t="e">
        <f>IF((1-(-計算_移輸出入額!$X34/計算_移輸出入額!$AB34))&lt;0,0,1-(-計算_移輸出入額!$X34/計算_移輸出入額!$AB34))</f>
        <v>#DIV/0!</v>
      </c>
      <c r="F37" s="512" t="e">
        <f ca="1"/>
        <v>#DIV/0!</v>
      </c>
      <c r="G37" s="512" t="e">
        <f ca="1">IF((1-(-計算_移輸出入額!$AV34/計算_移輸出入額!$AZ34))&lt;0,0,1-(-計算_移輸出入額!$AV34/計算_移輸出入額!$AZ34))</f>
        <v>#DIV/0!</v>
      </c>
      <c r="H37" s="469">
        <v>0</v>
      </c>
      <c r="I37" s="462" t="e">
        <f ca="1"/>
        <v>#DIV/0!</v>
      </c>
      <c r="J37" s="374" t="e">
        <f ca="1"/>
        <v>#DIV/0!</v>
      </c>
      <c r="K37" s="373">
        <f>計算_基本取引表_調整前!$DV33/SUM(計算_基本取引表_調整前!$DV$4:$DV$107)</f>
        <v>0</v>
      </c>
      <c r="L37" s="374" t="e">
        <f ca="1"/>
        <v>#DIV/0!</v>
      </c>
      <c r="M37" s="374" t="e">
        <f ca="1"/>
        <v>#DIV/0!</v>
      </c>
      <c r="N37" s="374">
        <f>(入力!$D$710*1000000)/(計算_基本取引表_調整前!$DT$126*1000000)</f>
        <v>2.7546998287562654E-2</v>
      </c>
      <c r="O37" s="374">
        <f>(入力!$D$710*1000000)/(計算_基本取引表_調整前!$EJ$124*1000000)</f>
        <v>8.026756411416312E-3</v>
      </c>
    </row>
    <row r="38" spans="1:15" x14ac:dyDescent="0.25">
      <c r="A38" s="69"/>
      <c r="B38" s="370" t="s">
        <v>41</v>
      </c>
      <c r="C38" s="371" t="str">
        <v>-</v>
      </c>
      <c r="D38" s="459" t="e">
        <f ca="1">IF(入力_シミュレーション!$B$277="1.シミュレーションを行う",$H38,IF(入力!$C$10="1. アンケート調査", $F38, $G38))</f>
        <v>#DIV/0!</v>
      </c>
      <c r="E38" s="372" t="e">
        <f>IF((1-(-計算_移輸出入額!$X35/計算_移輸出入額!$AB35))&lt;0,0,1-(-計算_移輸出入額!$X35/計算_移輸出入額!$AB35))</f>
        <v>#DIV/0!</v>
      </c>
      <c r="F38" s="512" t="e">
        <f ca="1"/>
        <v>#DIV/0!</v>
      </c>
      <c r="G38" s="512" t="e">
        <f ca="1">IF((1-(-計算_移輸出入額!$AV35/計算_移輸出入額!$AZ35))&lt;0,0,1-(-計算_移輸出入額!$AV35/計算_移輸出入額!$AZ35))</f>
        <v>#DIV/0!</v>
      </c>
      <c r="H38" s="469">
        <v>0</v>
      </c>
      <c r="I38" s="462" t="e">
        <f ca="1"/>
        <v>#DIV/0!</v>
      </c>
      <c r="J38" s="374" t="e">
        <f ca="1"/>
        <v>#DIV/0!</v>
      </c>
      <c r="K38" s="373">
        <f>計算_基本取引表_調整前!$DV34/SUM(計算_基本取引表_調整前!$DV$4:$DV$107)</f>
        <v>0</v>
      </c>
      <c r="L38" s="374" t="e">
        <f ca="1"/>
        <v>#DIV/0!</v>
      </c>
      <c r="M38" s="374" t="e">
        <f ca="1"/>
        <v>#DIV/0!</v>
      </c>
      <c r="N38" s="374">
        <f>(入力!$D$710*1000000)/(計算_基本取引表_調整前!$DT$126*1000000)</f>
        <v>2.7546998287562654E-2</v>
      </c>
      <c r="O38" s="374">
        <f>(入力!$D$710*1000000)/(計算_基本取引表_調整前!$EJ$124*1000000)</f>
        <v>8.026756411416312E-3</v>
      </c>
    </row>
    <row r="39" spans="1:15" x14ac:dyDescent="0.25">
      <c r="A39" s="69"/>
      <c r="B39" s="370" t="s">
        <v>42</v>
      </c>
      <c r="C39" s="371" t="str">
        <v>-</v>
      </c>
      <c r="D39" s="459" t="e">
        <f ca="1">IF(入力_シミュレーション!$B$277="1.シミュレーションを行う",$H39,IF(入力!$C$10="1. アンケート調査", $F39, $G39))</f>
        <v>#DIV/0!</v>
      </c>
      <c r="E39" s="372" t="e">
        <f>IF((1-(-計算_移輸出入額!$X36/計算_移輸出入額!$AB36))&lt;0,0,1-(-計算_移輸出入額!$X36/計算_移輸出入額!$AB36))</f>
        <v>#DIV/0!</v>
      </c>
      <c r="F39" s="512" t="e">
        <f ca="1"/>
        <v>#DIV/0!</v>
      </c>
      <c r="G39" s="512" t="e">
        <f ca="1">IF((1-(-計算_移輸出入額!$AV36/計算_移輸出入額!$AZ36))&lt;0,0,1-(-計算_移輸出入額!$AV36/計算_移輸出入額!$AZ36))</f>
        <v>#DIV/0!</v>
      </c>
      <c r="H39" s="469">
        <v>0</v>
      </c>
      <c r="I39" s="462" t="e">
        <f ca="1"/>
        <v>#DIV/0!</v>
      </c>
      <c r="J39" s="374" t="e">
        <f ca="1"/>
        <v>#DIV/0!</v>
      </c>
      <c r="K39" s="373">
        <f>計算_基本取引表_調整前!$DV35/SUM(計算_基本取引表_調整前!$DV$4:$DV$107)</f>
        <v>0</v>
      </c>
      <c r="L39" s="374" t="e">
        <f ca="1"/>
        <v>#DIV/0!</v>
      </c>
      <c r="M39" s="374" t="e">
        <f ca="1"/>
        <v>#DIV/0!</v>
      </c>
      <c r="N39" s="374">
        <f>(入力!$D$710*1000000)/(計算_基本取引表_調整前!$DT$126*1000000)</f>
        <v>2.7546998287562654E-2</v>
      </c>
      <c r="O39" s="374">
        <f>(入力!$D$710*1000000)/(計算_基本取引表_調整前!$EJ$124*1000000)</f>
        <v>8.026756411416312E-3</v>
      </c>
    </row>
    <row r="40" spans="1:15" x14ac:dyDescent="0.25">
      <c r="A40" s="69"/>
      <c r="B40" s="370" t="s">
        <v>43</v>
      </c>
      <c r="C40" s="371" t="str">
        <v>-</v>
      </c>
      <c r="D40" s="459" t="e">
        <f ca="1">IF(入力_シミュレーション!$B$277="1.シミュレーションを行う",$H40,IF(入力!$C$10="1. アンケート調査", $F40, $G40))</f>
        <v>#DIV/0!</v>
      </c>
      <c r="E40" s="372" t="e">
        <f>IF((1-(-計算_移輸出入額!$X37/計算_移輸出入額!$AB37))&lt;0,0,1-(-計算_移輸出入額!$X37/計算_移輸出入額!$AB37))</f>
        <v>#DIV/0!</v>
      </c>
      <c r="F40" s="512" t="e">
        <f ca="1"/>
        <v>#DIV/0!</v>
      </c>
      <c r="G40" s="512" t="e">
        <f ca="1">IF((1-(-計算_移輸出入額!$AV37/計算_移輸出入額!$AZ37))&lt;0,0,1-(-計算_移輸出入額!$AV37/計算_移輸出入額!$AZ37))</f>
        <v>#DIV/0!</v>
      </c>
      <c r="H40" s="469">
        <v>0</v>
      </c>
      <c r="I40" s="462" t="e">
        <f ca="1"/>
        <v>#DIV/0!</v>
      </c>
      <c r="J40" s="374" t="e">
        <f ca="1"/>
        <v>#DIV/0!</v>
      </c>
      <c r="K40" s="373">
        <f>計算_基本取引表_調整前!$DV36/SUM(計算_基本取引表_調整前!$DV$4:$DV$107)</f>
        <v>0</v>
      </c>
      <c r="L40" s="374" t="e">
        <f ca="1"/>
        <v>#DIV/0!</v>
      </c>
      <c r="M40" s="374" t="e">
        <f ca="1"/>
        <v>#DIV/0!</v>
      </c>
      <c r="N40" s="374">
        <f>(入力!$D$710*1000000)/(計算_基本取引表_調整前!$DT$126*1000000)</f>
        <v>2.7546998287562654E-2</v>
      </c>
      <c r="O40" s="374">
        <f>(入力!$D$710*1000000)/(計算_基本取引表_調整前!$EJ$124*1000000)</f>
        <v>8.026756411416312E-3</v>
      </c>
    </row>
    <row r="41" spans="1:15" x14ac:dyDescent="0.25">
      <c r="A41" s="69"/>
      <c r="B41" s="370" t="s">
        <v>45</v>
      </c>
      <c r="C41" s="371" t="str">
        <v>-</v>
      </c>
      <c r="D41" s="459" t="e">
        <f ca="1">IF(入力_シミュレーション!$B$277="1.シミュレーションを行う",$H41,IF(入力!$C$10="1. アンケート調査", $F41, $G41))</f>
        <v>#DIV/0!</v>
      </c>
      <c r="E41" s="372" t="e">
        <f>IF((1-(-計算_移輸出入額!$X38/計算_移輸出入額!$AB38))&lt;0,0,1-(-計算_移輸出入額!$X38/計算_移輸出入額!$AB38))</f>
        <v>#DIV/0!</v>
      </c>
      <c r="F41" s="512" t="e">
        <f ca="1"/>
        <v>#DIV/0!</v>
      </c>
      <c r="G41" s="512" t="e">
        <f ca="1">IF((1-(-計算_移輸出入額!$AV38/計算_移輸出入額!$AZ38))&lt;0,0,1-(-計算_移輸出入額!$AV38/計算_移輸出入額!$AZ38))</f>
        <v>#DIV/0!</v>
      </c>
      <c r="H41" s="469">
        <v>0</v>
      </c>
      <c r="I41" s="462" t="e">
        <f ca="1"/>
        <v>#DIV/0!</v>
      </c>
      <c r="J41" s="374" t="e">
        <f ca="1"/>
        <v>#DIV/0!</v>
      </c>
      <c r="K41" s="373">
        <f>計算_基本取引表_調整前!$DV37/SUM(計算_基本取引表_調整前!$DV$4:$DV$107)</f>
        <v>0</v>
      </c>
      <c r="L41" s="374" t="e">
        <f ca="1"/>
        <v>#DIV/0!</v>
      </c>
      <c r="M41" s="374" t="e">
        <f ca="1"/>
        <v>#DIV/0!</v>
      </c>
      <c r="N41" s="374">
        <f>(入力!$D$710*1000000)/(計算_基本取引表_調整前!$DT$126*1000000)</f>
        <v>2.7546998287562654E-2</v>
      </c>
      <c r="O41" s="374">
        <f>(入力!$D$710*1000000)/(計算_基本取引表_調整前!$EJ$124*1000000)</f>
        <v>8.026756411416312E-3</v>
      </c>
    </row>
    <row r="42" spans="1:15" x14ac:dyDescent="0.25">
      <c r="A42" s="69"/>
      <c r="B42" s="370" t="s">
        <v>47</v>
      </c>
      <c r="C42" s="371" t="str">
        <v>-</v>
      </c>
      <c r="D42" s="459" t="e">
        <f ca="1">IF(入力_シミュレーション!$B$277="1.シミュレーションを行う",$H42,IF(入力!$C$10="1. アンケート調査", $F42, $G42))</f>
        <v>#DIV/0!</v>
      </c>
      <c r="E42" s="372" t="e">
        <f>IF((1-(-計算_移輸出入額!$X39/計算_移輸出入額!$AB39))&lt;0,0,1-(-計算_移輸出入額!$X39/計算_移輸出入額!$AB39))</f>
        <v>#DIV/0!</v>
      </c>
      <c r="F42" s="512" t="e">
        <f ca="1"/>
        <v>#DIV/0!</v>
      </c>
      <c r="G42" s="512" t="e">
        <f ca="1">IF((1-(-計算_移輸出入額!$AV39/計算_移輸出入額!$AZ39))&lt;0,0,1-(-計算_移輸出入額!$AV39/計算_移輸出入額!$AZ39))</f>
        <v>#DIV/0!</v>
      </c>
      <c r="H42" s="469">
        <v>0</v>
      </c>
      <c r="I42" s="462" t="e">
        <f ca="1"/>
        <v>#DIV/0!</v>
      </c>
      <c r="J42" s="374" t="e">
        <f ca="1"/>
        <v>#DIV/0!</v>
      </c>
      <c r="K42" s="373">
        <f>計算_基本取引表_調整前!$DV38/SUM(計算_基本取引表_調整前!$DV$4:$DV$107)</f>
        <v>0</v>
      </c>
      <c r="L42" s="374" t="e">
        <f ca="1"/>
        <v>#DIV/0!</v>
      </c>
      <c r="M42" s="374" t="e">
        <f ca="1"/>
        <v>#DIV/0!</v>
      </c>
      <c r="N42" s="374">
        <f>(入力!$D$710*1000000)/(計算_基本取引表_調整前!$DT$126*1000000)</f>
        <v>2.7546998287562654E-2</v>
      </c>
      <c r="O42" s="374">
        <f>(入力!$D$710*1000000)/(計算_基本取引表_調整前!$EJ$124*1000000)</f>
        <v>8.026756411416312E-3</v>
      </c>
    </row>
    <row r="43" spans="1:15" x14ac:dyDescent="0.25">
      <c r="A43" s="69"/>
      <c r="B43" s="370" t="s">
        <v>48</v>
      </c>
      <c r="C43" s="371" t="str">
        <v>-</v>
      </c>
      <c r="D43" s="459" t="e">
        <f ca="1">IF(入力_シミュレーション!$B$277="1.シミュレーションを行う",$H43,IF(入力!$C$10="1. アンケート調査", $F43, $G43))</f>
        <v>#DIV/0!</v>
      </c>
      <c r="E43" s="372" t="e">
        <f>IF((1-(-計算_移輸出入額!$X40/計算_移輸出入額!$AB40))&lt;0,0,1-(-計算_移輸出入額!$X40/計算_移輸出入額!$AB40))</f>
        <v>#DIV/0!</v>
      </c>
      <c r="F43" s="512" t="e">
        <f ca="1"/>
        <v>#DIV/0!</v>
      </c>
      <c r="G43" s="512" t="e">
        <f ca="1">IF((1-(-計算_移輸出入額!$AV40/計算_移輸出入額!$AZ40))&lt;0,0,1-(-計算_移輸出入額!$AV40/計算_移輸出入額!$AZ40))</f>
        <v>#DIV/0!</v>
      </c>
      <c r="H43" s="469">
        <v>0</v>
      </c>
      <c r="I43" s="462" t="e">
        <f ca="1"/>
        <v>#DIV/0!</v>
      </c>
      <c r="J43" s="374" t="e">
        <f ca="1"/>
        <v>#DIV/0!</v>
      </c>
      <c r="K43" s="373">
        <f>計算_基本取引表_調整前!$DV39/SUM(計算_基本取引表_調整前!$DV$4:$DV$107)</f>
        <v>0</v>
      </c>
      <c r="L43" s="374" t="e">
        <f ca="1"/>
        <v>#DIV/0!</v>
      </c>
      <c r="M43" s="374" t="e">
        <f ca="1"/>
        <v>#DIV/0!</v>
      </c>
      <c r="N43" s="374">
        <f>(入力!$D$710*1000000)/(計算_基本取引表_調整前!$DT$126*1000000)</f>
        <v>2.7546998287562654E-2</v>
      </c>
      <c r="O43" s="374">
        <f>(入力!$D$710*1000000)/(計算_基本取引表_調整前!$EJ$124*1000000)</f>
        <v>8.026756411416312E-3</v>
      </c>
    </row>
    <row r="44" spans="1:15" x14ac:dyDescent="0.25">
      <c r="A44" s="69"/>
      <c r="B44" s="370" t="s">
        <v>50</v>
      </c>
      <c r="C44" s="371" t="str">
        <v>-</v>
      </c>
      <c r="D44" s="459" t="e">
        <f ca="1">IF(入力_シミュレーション!$B$277="1.シミュレーションを行う",$H44,IF(入力!$C$10="1. アンケート調査", $F44, $G44))</f>
        <v>#DIV/0!</v>
      </c>
      <c r="E44" s="372" t="e">
        <f>IF((1-(-計算_移輸出入額!$X41/計算_移輸出入額!$AB41))&lt;0,0,1-(-計算_移輸出入額!$X41/計算_移輸出入額!$AB41))</f>
        <v>#DIV/0!</v>
      </c>
      <c r="F44" s="512" t="e">
        <f ca="1"/>
        <v>#DIV/0!</v>
      </c>
      <c r="G44" s="512" t="e">
        <f ca="1">IF((1-(-計算_移輸出入額!$AV41/計算_移輸出入額!$AZ41))&lt;0,0,1-(-計算_移輸出入額!$AV41/計算_移輸出入額!$AZ41))</f>
        <v>#DIV/0!</v>
      </c>
      <c r="H44" s="469">
        <v>0</v>
      </c>
      <c r="I44" s="462" t="e">
        <f ca="1"/>
        <v>#DIV/0!</v>
      </c>
      <c r="J44" s="374" t="e">
        <f ca="1"/>
        <v>#DIV/0!</v>
      </c>
      <c r="K44" s="373">
        <f>計算_基本取引表_調整前!$DV40/SUM(計算_基本取引表_調整前!$DV$4:$DV$107)</f>
        <v>0</v>
      </c>
      <c r="L44" s="374" t="e">
        <f ca="1"/>
        <v>#DIV/0!</v>
      </c>
      <c r="M44" s="374" t="e">
        <f ca="1"/>
        <v>#DIV/0!</v>
      </c>
      <c r="N44" s="374">
        <f>(入力!$D$710*1000000)/(計算_基本取引表_調整前!$DT$126*1000000)</f>
        <v>2.7546998287562654E-2</v>
      </c>
      <c r="O44" s="374">
        <f>(入力!$D$710*1000000)/(計算_基本取引表_調整前!$EJ$124*1000000)</f>
        <v>8.026756411416312E-3</v>
      </c>
    </row>
    <row r="45" spans="1:15" x14ac:dyDescent="0.25">
      <c r="A45" s="69"/>
      <c r="B45" s="370" t="s">
        <v>52</v>
      </c>
      <c r="C45" s="371" t="str">
        <v>-</v>
      </c>
      <c r="D45" s="459" t="e">
        <f ca="1">IF(入力_シミュレーション!$B$277="1.シミュレーションを行う",$H45,IF(入力!$C$10="1. アンケート調査", $F45, $G45))</f>
        <v>#DIV/0!</v>
      </c>
      <c r="E45" s="372" t="e">
        <f>IF((1-(-計算_移輸出入額!$X42/計算_移輸出入額!$AB42))&lt;0,0,1-(-計算_移輸出入額!$X42/計算_移輸出入額!$AB42))</f>
        <v>#DIV/0!</v>
      </c>
      <c r="F45" s="512" t="e">
        <f ca="1"/>
        <v>#DIV/0!</v>
      </c>
      <c r="G45" s="512" t="e">
        <f ca="1">IF((1-(-計算_移輸出入額!$AV42/計算_移輸出入額!$AZ42))&lt;0,0,1-(-計算_移輸出入額!$AV42/計算_移輸出入額!$AZ42))</f>
        <v>#DIV/0!</v>
      </c>
      <c r="H45" s="469">
        <v>0</v>
      </c>
      <c r="I45" s="462" t="e">
        <f ca="1"/>
        <v>#DIV/0!</v>
      </c>
      <c r="J45" s="374" t="e">
        <f ca="1"/>
        <v>#DIV/0!</v>
      </c>
      <c r="K45" s="373">
        <f>計算_基本取引表_調整前!$DV41/SUM(計算_基本取引表_調整前!$DV$4:$DV$107)</f>
        <v>0</v>
      </c>
      <c r="L45" s="374" t="e">
        <f ca="1"/>
        <v>#DIV/0!</v>
      </c>
      <c r="M45" s="374" t="e">
        <f ca="1"/>
        <v>#DIV/0!</v>
      </c>
      <c r="N45" s="374">
        <f>(入力!$D$710*1000000)/(計算_基本取引表_調整前!$DT$126*1000000)</f>
        <v>2.7546998287562654E-2</v>
      </c>
      <c r="O45" s="374">
        <f>(入力!$D$710*1000000)/(計算_基本取引表_調整前!$EJ$124*1000000)</f>
        <v>8.026756411416312E-3</v>
      </c>
    </row>
    <row r="46" spans="1:15" x14ac:dyDescent="0.25">
      <c r="A46" s="69"/>
      <c r="B46" s="370" t="s">
        <v>54</v>
      </c>
      <c r="C46" s="371" t="str">
        <v>-</v>
      </c>
      <c r="D46" s="459" t="e">
        <f ca="1">IF(入力_シミュレーション!$B$277="1.シミュレーションを行う",$H46,IF(入力!$C$10="1. アンケート調査", $F46, $G46))</f>
        <v>#DIV/0!</v>
      </c>
      <c r="E46" s="372" t="e">
        <f>IF((1-(-計算_移輸出入額!$X43/計算_移輸出入額!$AB43))&lt;0,0,1-(-計算_移輸出入額!$X43/計算_移輸出入額!$AB43))</f>
        <v>#DIV/0!</v>
      </c>
      <c r="F46" s="512" t="e">
        <f ca="1"/>
        <v>#DIV/0!</v>
      </c>
      <c r="G46" s="512" t="e">
        <f ca="1">IF((1-(-計算_移輸出入額!$AV43/計算_移輸出入額!$AZ43))&lt;0,0,1-(-計算_移輸出入額!$AV43/計算_移輸出入額!$AZ43))</f>
        <v>#DIV/0!</v>
      </c>
      <c r="H46" s="469">
        <v>0</v>
      </c>
      <c r="I46" s="462" t="e">
        <f ca="1"/>
        <v>#DIV/0!</v>
      </c>
      <c r="J46" s="374" t="e">
        <f ca="1"/>
        <v>#DIV/0!</v>
      </c>
      <c r="K46" s="373">
        <f>計算_基本取引表_調整前!$DV42/SUM(計算_基本取引表_調整前!$DV$4:$DV$107)</f>
        <v>0</v>
      </c>
      <c r="L46" s="374" t="e">
        <f ca="1"/>
        <v>#DIV/0!</v>
      </c>
      <c r="M46" s="374" t="e">
        <f ca="1"/>
        <v>#DIV/0!</v>
      </c>
      <c r="N46" s="374">
        <f>(入力!$D$710*1000000)/(計算_基本取引表_調整前!$DT$126*1000000)</f>
        <v>2.7546998287562654E-2</v>
      </c>
      <c r="O46" s="374">
        <f>(入力!$D$710*1000000)/(計算_基本取引表_調整前!$EJ$124*1000000)</f>
        <v>8.026756411416312E-3</v>
      </c>
    </row>
    <row r="47" spans="1:15" x14ac:dyDescent="0.25">
      <c r="A47" s="69"/>
      <c r="B47" s="370" t="s">
        <v>56</v>
      </c>
      <c r="C47" s="371" t="str">
        <v>-</v>
      </c>
      <c r="D47" s="459" t="e">
        <f ca="1">IF(入力_シミュレーション!$B$277="1.シミュレーションを行う",$H47,IF(入力!$C$10="1. アンケート調査", $F47, $G47))</f>
        <v>#DIV/0!</v>
      </c>
      <c r="E47" s="372" t="e">
        <f>IF((1-(-計算_移輸出入額!$X44/計算_移輸出入額!$AB44))&lt;0,0,1-(-計算_移輸出入額!$X44/計算_移輸出入額!$AB44))</f>
        <v>#DIV/0!</v>
      </c>
      <c r="F47" s="512" t="e">
        <f ca="1"/>
        <v>#DIV/0!</v>
      </c>
      <c r="G47" s="512" t="e">
        <f ca="1">IF((1-(-計算_移輸出入額!$AV44/計算_移輸出入額!$AZ44))&lt;0,0,1-(-計算_移輸出入額!$AV44/計算_移輸出入額!$AZ44))</f>
        <v>#DIV/0!</v>
      </c>
      <c r="H47" s="469">
        <v>0</v>
      </c>
      <c r="I47" s="462" t="e">
        <f ca="1"/>
        <v>#DIV/0!</v>
      </c>
      <c r="J47" s="374" t="e">
        <f ca="1"/>
        <v>#DIV/0!</v>
      </c>
      <c r="K47" s="373">
        <f>計算_基本取引表_調整前!$DV43/SUM(計算_基本取引表_調整前!$DV$4:$DV$107)</f>
        <v>0</v>
      </c>
      <c r="L47" s="374" t="e">
        <f ca="1"/>
        <v>#DIV/0!</v>
      </c>
      <c r="M47" s="374" t="e">
        <f ca="1"/>
        <v>#DIV/0!</v>
      </c>
      <c r="N47" s="374">
        <f>(入力!$D$710*1000000)/(計算_基本取引表_調整前!$DT$126*1000000)</f>
        <v>2.7546998287562654E-2</v>
      </c>
      <c r="O47" s="374">
        <f>(入力!$D$710*1000000)/(計算_基本取引表_調整前!$EJ$124*1000000)</f>
        <v>8.026756411416312E-3</v>
      </c>
    </row>
    <row r="48" spans="1:15" x14ac:dyDescent="0.25">
      <c r="A48" s="69"/>
      <c r="B48" s="370" t="s">
        <v>58</v>
      </c>
      <c r="C48" s="371" t="str">
        <v>-</v>
      </c>
      <c r="D48" s="459" t="e">
        <f ca="1">IF(入力_シミュレーション!$B$277="1.シミュレーションを行う",$H48,IF(入力!$C$10="1. アンケート調査", $F48, $G48))</f>
        <v>#DIV/0!</v>
      </c>
      <c r="E48" s="372" t="e">
        <f>IF((1-(-計算_移輸出入額!$X45/計算_移輸出入額!$AB45))&lt;0,0,1-(-計算_移輸出入額!$X45/計算_移輸出入額!$AB45))</f>
        <v>#DIV/0!</v>
      </c>
      <c r="F48" s="512" t="e">
        <f ca="1"/>
        <v>#DIV/0!</v>
      </c>
      <c r="G48" s="512" t="e">
        <f ca="1">IF((1-(-計算_移輸出入額!$AV45/計算_移輸出入額!$AZ45))&lt;0,0,1-(-計算_移輸出入額!$AV45/計算_移輸出入額!$AZ45))</f>
        <v>#DIV/0!</v>
      </c>
      <c r="H48" s="469">
        <v>0</v>
      </c>
      <c r="I48" s="462" t="e">
        <f ca="1"/>
        <v>#DIV/0!</v>
      </c>
      <c r="J48" s="374" t="e">
        <f ca="1"/>
        <v>#DIV/0!</v>
      </c>
      <c r="K48" s="373">
        <f>計算_基本取引表_調整前!$DV44/SUM(計算_基本取引表_調整前!$DV$4:$DV$107)</f>
        <v>0</v>
      </c>
      <c r="L48" s="374" t="e">
        <f ca="1"/>
        <v>#DIV/0!</v>
      </c>
      <c r="M48" s="374" t="e">
        <f ca="1"/>
        <v>#DIV/0!</v>
      </c>
      <c r="N48" s="374">
        <f>(入力!$D$710*1000000)/(計算_基本取引表_調整前!$DT$126*1000000)</f>
        <v>2.7546998287562654E-2</v>
      </c>
      <c r="O48" s="374">
        <f>(入力!$D$710*1000000)/(計算_基本取引表_調整前!$EJ$124*1000000)</f>
        <v>8.026756411416312E-3</v>
      </c>
    </row>
    <row r="49" spans="1:15" x14ac:dyDescent="0.25">
      <c r="A49" s="69"/>
      <c r="B49" s="370" t="s">
        <v>60</v>
      </c>
      <c r="C49" s="371" t="str">
        <v>-</v>
      </c>
      <c r="D49" s="459" t="e">
        <f ca="1">IF(入力_シミュレーション!$B$277="1.シミュレーションを行う",$H49,IF(入力!$C$10="1. アンケート調査", $F49, $G49))</f>
        <v>#DIV/0!</v>
      </c>
      <c r="E49" s="372" t="e">
        <f>IF((1-(-計算_移輸出入額!$X46/計算_移輸出入額!$AB46))&lt;0,0,1-(-計算_移輸出入額!$X46/計算_移輸出入額!$AB46))</f>
        <v>#DIV/0!</v>
      </c>
      <c r="F49" s="512" t="e">
        <f ca="1"/>
        <v>#DIV/0!</v>
      </c>
      <c r="G49" s="512" t="e">
        <f ca="1">IF((1-(-計算_移輸出入額!$AV46/計算_移輸出入額!$AZ46))&lt;0,0,1-(-計算_移輸出入額!$AV46/計算_移輸出入額!$AZ46))</f>
        <v>#DIV/0!</v>
      </c>
      <c r="H49" s="469">
        <v>0</v>
      </c>
      <c r="I49" s="462" t="e">
        <f ca="1"/>
        <v>#DIV/0!</v>
      </c>
      <c r="J49" s="374" t="e">
        <f ca="1"/>
        <v>#DIV/0!</v>
      </c>
      <c r="K49" s="373">
        <f>計算_基本取引表_調整前!$DV45/SUM(計算_基本取引表_調整前!$DV$4:$DV$107)</f>
        <v>0</v>
      </c>
      <c r="L49" s="374" t="e">
        <f ca="1"/>
        <v>#DIV/0!</v>
      </c>
      <c r="M49" s="374" t="e">
        <f ca="1"/>
        <v>#DIV/0!</v>
      </c>
      <c r="N49" s="374">
        <f>(入力!$D$710*1000000)/(計算_基本取引表_調整前!$DT$126*1000000)</f>
        <v>2.7546998287562654E-2</v>
      </c>
      <c r="O49" s="374">
        <f>(入力!$D$710*1000000)/(計算_基本取引表_調整前!$EJ$124*1000000)</f>
        <v>8.026756411416312E-3</v>
      </c>
    </row>
    <row r="50" spans="1:15" x14ac:dyDescent="0.25">
      <c r="A50" s="69"/>
      <c r="B50" s="370" t="s">
        <v>62</v>
      </c>
      <c r="C50" s="371" t="str">
        <v>-</v>
      </c>
      <c r="D50" s="459" t="e">
        <f ca="1">IF(入力_シミュレーション!$B$277="1.シミュレーションを行う",$H50,IF(入力!$C$10="1. アンケート調査", $F50, $G50))</f>
        <v>#DIV/0!</v>
      </c>
      <c r="E50" s="372" t="e">
        <f>IF((1-(-計算_移輸出入額!$X47/計算_移輸出入額!$AB47))&lt;0,0,1-(-計算_移輸出入額!$X47/計算_移輸出入額!$AB47))</f>
        <v>#DIV/0!</v>
      </c>
      <c r="F50" s="512" t="e">
        <f ca="1"/>
        <v>#DIV/0!</v>
      </c>
      <c r="G50" s="512" t="e">
        <f ca="1">IF((1-(-計算_移輸出入額!$AV47/計算_移輸出入額!$AZ47))&lt;0,0,1-(-計算_移輸出入額!$AV47/計算_移輸出入額!$AZ47))</f>
        <v>#DIV/0!</v>
      </c>
      <c r="H50" s="469">
        <v>0</v>
      </c>
      <c r="I50" s="462" t="e">
        <f ca="1"/>
        <v>#DIV/0!</v>
      </c>
      <c r="J50" s="374" t="e">
        <f ca="1"/>
        <v>#DIV/0!</v>
      </c>
      <c r="K50" s="373">
        <f>計算_基本取引表_調整前!$DV46/SUM(計算_基本取引表_調整前!$DV$4:$DV$107)</f>
        <v>0</v>
      </c>
      <c r="L50" s="374" t="e">
        <f ca="1"/>
        <v>#DIV/0!</v>
      </c>
      <c r="M50" s="374" t="e">
        <f ca="1"/>
        <v>#DIV/0!</v>
      </c>
      <c r="N50" s="374">
        <f>(入力!$D$710*1000000)/(計算_基本取引表_調整前!$DT$126*1000000)</f>
        <v>2.7546998287562654E-2</v>
      </c>
      <c r="O50" s="374">
        <f>(入力!$D$710*1000000)/(計算_基本取引表_調整前!$EJ$124*1000000)</f>
        <v>8.026756411416312E-3</v>
      </c>
    </row>
    <row r="51" spans="1:15" x14ac:dyDescent="0.25">
      <c r="A51" s="69"/>
      <c r="B51" s="370" t="s">
        <v>64</v>
      </c>
      <c r="C51" s="371" t="str">
        <v>-</v>
      </c>
      <c r="D51" s="459" t="e">
        <f ca="1">IF(入力_シミュレーション!$B$277="1.シミュレーションを行う",$H51,IF(入力!$C$10="1. アンケート調査", $F51, $G51))</f>
        <v>#DIV/0!</v>
      </c>
      <c r="E51" s="372" t="e">
        <f>IF((1-(-計算_移輸出入額!$X48/計算_移輸出入額!$AB48))&lt;0,0,1-(-計算_移輸出入額!$X48/計算_移輸出入額!$AB48))</f>
        <v>#DIV/0!</v>
      </c>
      <c r="F51" s="512" t="e">
        <f ca="1"/>
        <v>#DIV/0!</v>
      </c>
      <c r="G51" s="512" t="e">
        <f ca="1">IF((1-(-計算_移輸出入額!$AV48/計算_移輸出入額!$AZ48))&lt;0,0,1-(-計算_移輸出入額!$AV48/計算_移輸出入額!$AZ48))</f>
        <v>#DIV/0!</v>
      </c>
      <c r="H51" s="469">
        <v>0</v>
      </c>
      <c r="I51" s="462" t="e">
        <f ca="1"/>
        <v>#DIV/0!</v>
      </c>
      <c r="J51" s="374" t="e">
        <f ca="1"/>
        <v>#DIV/0!</v>
      </c>
      <c r="K51" s="373">
        <f>計算_基本取引表_調整前!$DV47/SUM(計算_基本取引表_調整前!$DV$4:$DV$107)</f>
        <v>0</v>
      </c>
      <c r="L51" s="374" t="e">
        <f ca="1"/>
        <v>#DIV/0!</v>
      </c>
      <c r="M51" s="374" t="e">
        <f ca="1"/>
        <v>#DIV/0!</v>
      </c>
      <c r="N51" s="374">
        <f>(入力!$D$710*1000000)/(計算_基本取引表_調整前!$DT$126*1000000)</f>
        <v>2.7546998287562654E-2</v>
      </c>
      <c r="O51" s="374">
        <f>(入力!$D$710*1000000)/(計算_基本取引表_調整前!$EJ$124*1000000)</f>
        <v>8.026756411416312E-3</v>
      </c>
    </row>
    <row r="52" spans="1:15" x14ac:dyDescent="0.25">
      <c r="A52" s="69"/>
      <c r="B52" s="370" t="s">
        <v>66</v>
      </c>
      <c r="C52" s="371" t="str">
        <v>-</v>
      </c>
      <c r="D52" s="459" t="e">
        <f ca="1">IF(入力_シミュレーション!$B$277="1.シミュレーションを行う",$H52,IF(入力!$C$10="1. アンケート調査", $F52, $G52))</f>
        <v>#DIV/0!</v>
      </c>
      <c r="E52" s="372" t="e">
        <f>IF((1-(-計算_移輸出入額!$X49/計算_移輸出入額!$AB49))&lt;0,0,1-(-計算_移輸出入額!$X49/計算_移輸出入額!$AB49))</f>
        <v>#DIV/0!</v>
      </c>
      <c r="F52" s="512" t="e">
        <f ca="1"/>
        <v>#DIV/0!</v>
      </c>
      <c r="G52" s="512" t="e">
        <f ca="1">IF((1-(-計算_移輸出入額!$AV49/計算_移輸出入額!$AZ49))&lt;0,0,1-(-計算_移輸出入額!$AV49/計算_移輸出入額!$AZ49))</f>
        <v>#DIV/0!</v>
      </c>
      <c r="H52" s="469">
        <v>0</v>
      </c>
      <c r="I52" s="462" t="e">
        <f ca="1"/>
        <v>#DIV/0!</v>
      </c>
      <c r="J52" s="374" t="e">
        <f ca="1"/>
        <v>#DIV/0!</v>
      </c>
      <c r="K52" s="373">
        <f>計算_基本取引表_調整前!$DV48/SUM(計算_基本取引表_調整前!$DV$4:$DV$107)</f>
        <v>0</v>
      </c>
      <c r="L52" s="374" t="e">
        <f ca="1"/>
        <v>#DIV/0!</v>
      </c>
      <c r="M52" s="374" t="e">
        <f ca="1"/>
        <v>#DIV/0!</v>
      </c>
      <c r="N52" s="374">
        <f>(入力!$D$710*1000000)/(計算_基本取引表_調整前!$DT$126*1000000)</f>
        <v>2.7546998287562654E-2</v>
      </c>
      <c r="O52" s="374">
        <f>(入力!$D$710*1000000)/(計算_基本取引表_調整前!$EJ$124*1000000)</f>
        <v>8.026756411416312E-3</v>
      </c>
    </row>
    <row r="53" spans="1:15" x14ac:dyDescent="0.25">
      <c r="A53" s="69"/>
      <c r="B53" s="370" t="s">
        <v>68</v>
      </c>
      <c r="C53" s="371" t="str">
        <v>-</v>
      </c>
      <c r="D53" s="459" t="e">
        <f ca="1">IF(入力_シミュレーション!$B$277="1.シミュレーションを行う",$H53,IF(入力!$C$10="1. アンケート調査", $F53, $G53))</f>
        <v>#DIV/0!</v>
      </c>
      <c r="E53" s="372" t="e">
        <f>IF((1-(-計算_移輸出入額!$X50/計算_移輸出入額!$AB50))&lt;0,0,1-(-計算_移輸出入額!$X50/計算_移輸出入額!$AB50))</f>
        <v>#DIV/0!</v>
      </c>
      <c r="F53" s="512" t="e">
        <f ca="1"/>
        <v>#DIV/0!</v>
      </c>
      <c r="G53" s="512" t="e">
        <f ca="1">IF((1-(-計算_移輸出入額!$AV50/計算_移輸出入額!$AZ50))&lt;0,0,1-(-計算_移輸出入額!$AV50/計算_移輸出入額!$AZ50))</f>
        <v>#DIV/0!</v>
      </c>
      <c r="H53" s="469">
        <v>0</v>
      </c>
      <c r="I53" s="462" t="e">
        <f ca="1"/>
        <v>#DIV/0!</v>
      </c>
      <c r="J53" s="374" t="e">
        <f ca="1"/>
        <v>#DIV/0!</v>
      </c>
      <c r="K53" s="373">
        <f>計算_基本取引表_調整前!$DV49/SUM(計算_基本取引表_調整前!$DV$4:$DV$107)</f>
        <v>0</v>
      </c>
      <c r="L53" s="374" t="e">
        <f ca="1"/>
        <v>#DIV/0!</v>
      </c>
      <c r="M53" s="374" t="e">
        <f ca="1"/>
        <v>#DIV/0!</v>
      </c>
      <c r="N53" s="374">
        <f>(入力!$D$710*1000000)/(計算_基本取引表_調整前!$DT$126*1000000)</f>
        <v>2.7546998287562654E-2</v>
      </c>
      <c r="O53" s="374">
        <f>(入力!$D$710*1000000)/(計算_基本取引表_調整前!$EJ$124*1000000)</f>
        <v>8.026756411416312E-3</v>
      </c>
    </row>
    <row r="54" spans="1:15" x14ac:dyDescent="0.25">
      <c r="A54" s="69"/>
      <c r="B54" s="370" t="s">
        <v>70</v>
      </c>
      <c r="C54" s="371" t="str">
        <v>-</v>
      </c>
      <c r="D54" s="459" t="e">
        <f ca="1">IF(入力_シミュレーション!$B$277="1.シミュレーションを行う",$H54,IF(入力!$C$10="1. アンケート調査", $F54, $G54))</f>
        <v>#DIV/0!</v>
      </c>
      <c r="E54" s="372" t="e">
        <f>IF((1-(-計算_移輸出入額!$X51/計算_移輸出入額!$AB51))&lt;0,0,1-(-計算_移輸出入額!$X51/計算_移輸出入額!$AB51))</f>
        <v>#DIV/0!</v>
      </c>
      <c r="F54" s="512" t="e">
        <f ca="1"/>
        <v>#DIV/0!</v>
      </c>
      <c r="G54" s="512" t="e">
        <f ca="1">IF((1-(-計算_移輸出入額!$AV51/計算_移輸出入額!$AZ51))&lt;0,0,1-(-計算_移輸出入額!$AV51/計算_移輸出入額!$AZ51))</f>
        <v>#DIV/0!</v>
      </c>
      <c r="H54" s="469">
        <v>0</v>
      </c>
      <c r="I54" s="462" t="e">
        <f ca="1"/>
        <v>#DIV/0!</v>
      </c>
      <c r="J54" s="374" t="e">
        <f ca="1"/>
        <v>#DIV/0!</v>
      </c>
      <c r="K54" s="373">
        <f>計算_基本取引表_調整前!$DV50/SUM(計算_基本取引表_調整前!$DV$4:$DV$107)</f>
        <v>0</v>
      </c>
      <c r="L54" s="374" t="e">
        <f ca="1"/>
        <v>#DIV/0!</v>
      </c>
      <c r="M54" s="374" t="e">
        <f ca="1"/>
        <v>#DIV/0!</v>
      </c>
      <c r="N54" s="374">
        <f>(入力!$D$710*1000000)/(計算_基本取引表_調整前!$DT$126*1000000)</f>
        <v>2.7546998287562654E-2</v>
      </c>
      <c r="O54" s="374">
        <f>(入力!$D$710*1000000)/(計算_基本取引表_調整前!$EJ$124*1000000)</f>
        <v>8.026756411416312E-3</v>
      </c>
    </row>
    <row r="55" spans="1:15" x14ac:dyDescent="0.25">
      <c r="A55" s="69"/>
      <c r="B55" s="370" t="s">
        <v>72</v>
      </c>
      <c r="C55" s="371" t="str">
        <v>-</v>
      </c>
      <c r="D55" s="459" t="e">
        <f ca="1">IF(入力_シミュレーション!$B$277="1.シミュレーションを行う",$H55,IF(入力!$C$10="1. アンケート調査", $F55, $G55))</f>
        <v>#DIV/0!</v>
      </c>
      <c r="E55" s="372" t="e">
        <f>IF((1-(-計算_移輸出入額!$X52/計算_移輸出入額!$AB52))&lt;0,0,1-(-計算_移輸出入額!$X52/計算_移輸出入額!$AB52))</f>
        <v>#DIV/0!</v>
      </c>
      <c r="F55" s="512" t="e">
        <f ca="1"/>
        <v>#DIV/0!</v>
      </c>
      <c r="G55" s="512" t="e">
        <f ca="1">IF((1-(-計算_移輸出入額!$AV52/計算_移輸出入額!$AZ52))&lt;0,0,1-(-計算_移輸出入額!$AV52/計算_移輸出入額!$AZ52))</f>
        <v>#DIV/0!</v>
      </c>
      <c r="H55" s="469">
        <v>0</v>
      </c>
      <c r="I55" s="462" t="e">
        <f ca="1"/>
        <v>#DIV/0!</v>
      </c>
      <c r="J55" s="374" t="e">
        <f ca="1"/>
        <v>#DIV/0!</v>
      </c>
      <c r="K55" s="373">
        <f>計算_基本取引表_調整前!$DV51/SUM(計算_基本取引表_調整前!$DV$4:$DV$107)</f>
        <v>0</v>
      </c>
      <c r="L55" s="374" t="e">
        <f ca="1"/>
        <v>#DIV/0!</v>
      </c>
      <c r="M55" s="374" t="e">
        <f ca="1"/>
        <v>#DIV/0!</v>
      </c>
      <c r="N55" s="374">
        <f>(入力!$D$710*1000000)/(計算_基本取引表_調整前!$DT$126*1000000)</f>
        <v>2.7546998287562654E-2</v>
      </c>
      <c r="O55" s="374">
        <f>(入力!$D$710*1000000)/(計算_基本取引表_調整前!$EJ$124*1000000)</f>
        <v>8.026756411416312E-3</v>
      </c>
    </row>
    <row r="56" spans="1:15" x14ac:dyDescent="0.25">
      <c r="A56" s="69"/>
      <c r="B56" s="370" t="s">
        <v>73</v>
      </c>
      <c r="C56" s="371" t="str">
        <v>-</v>
      </c>
      <c r="D56" s="459" t="e">
        <f ca="1">IF(入力_シミュレーション!$B$277="1.シミュレーションを行う",$H56,IF(入力!$C$10="1. アンケート調査", $F56, $G56))</f>
        <v>#DIV/0!</v>
      </c>
      <c r="E56" s="372" t="e">
        <f>IF((1-(-計算_移輸出入額!$X53/計算_移輸出入額!$AB53))&lt;0,0,1-(-計算_移輸出入額!$X53/計算_移輸出入額!$AB53))</f>
        <v>#DIV/0!</v>
      </c>
      <c r="F56" s="512" t="e">
        <f ca="1"/>
        <v>#DIV/0!</v>
      </c>
      <c r="G56" s="512" t="e">
        <f ca="1">IF((1-(-計算_移輸出入額!$AV53/計算_移輸出入額!$AZ53))&lt;0,0,1-(-計算_移輸出入額!$AV53/計算_移輸出入額!$AZ53))</f>
        <v>#DIV/0!</v>
      </c>
      <c r="H56" s="469">
        <v>0</v>
      </c>
      <c r="I56" s="462" t="e">
        <f ca="1"/>
        <v>#DIV/0!</v>
      </c>
      <c r="J56" s="374" t="e">
        <f ca="1"/>
        <v>#DIV/0!</v>
      </c>
      <c r="K56" s="373">
        <f>計算_基本取引表_調整前!$DV52/SUM(計算_基本取引表_調整前!$DV$4:$DV$107)</f>
        <v>0</v>
      </c>
      <c r="L56" s="374" t="e">
        <f ca="1"/>
        <v>#DIV/0!</v>
      </c>
      <c r="M56" s="374" t="e">
        <f ca="1"/>
        <v>#DIV/0!</v>
      </c>
      <c r="N56" s="374">
        <f>(入力!$D$710*1000000)/(計算_基本取引表_調整前!$DT$126*1000000)</f>
        <v>2.7546998287562654E-2</v>
      </c>
      <c r="O56" s="374">
        <f>(入力!$D$710*1000000)/(計算_基本取引表_調整前!$EJ$124*1000000)</f>
        <v>8.026756411416312E-3</v>
      </c>
    </row>
    <row r="57" spans="1:15" x14ac:dyDescent="0.25">
      <c r="A57" s="69"/>
      <c r="B57" s="370" t="s">
        <v>74</v>
      </c>
      <c r="C57" s="371" t="str">
        <v>-</v>
      </c>
      <c r="D57" s="459" t="e">
        <f ca="1">IF(入力_シミュレーション!$B$277="1.シミュレーションを行う",$H57,IF(入力!$C$10="1. アンケート調査", $F57, $G57))</f>
        <v>#DIV/0!</v>
      </c>
      <c r="E57" s="372" t="e">
        <f>IF((1-(-計算_移輸出入額!$X54/計算_移輸出入額!$AB54))&lt;0,0,1-(-計算_移輸出入額!$X54/計算_移輸出入額!$AB54))</f>
        <v>#DIV/0!</v>
      </c>
      <c r="F57" s="512" t="e">
        <f ca="1"/>
        <v>#DIV/0!</v>
      </c>
      <c r="G57" s="512" t="e">
        <f ca="1">IF((1-(-計算_移輸出入額!$AV54/計算_移輸出入額!$AZ54))&lt;0,0,1-(-計算_移輸出入額!$AV54/計算_移輸出入額!$AZ54))</f>
        <v>#DIV/0!</v>
      </c>
      <c r="H57" s="469">
        <v>0</v>
      </c>
      <c r="I57" s="462" t="e">
        <f ca="1"/>
        <v>#DIV/0!</v>
      </c>
      <c r="J57" s="374" t="e">
        <f ca="1"/>
        <v>#DIV/0!</v>
      </c>
      <c r="K57" s="373">
        <f>計算_基本取引表_調整前!$DV53/SUM(計算_基本取引表_調整前!$DV$4:$DV$107)</f>
        <v>0</v>
      </c>
      <c r="L57" s="374" t="e">
        <f ca="1"/>
        <v>#DIV/0!</v>
      </c>
      <c r="M57" s="374" t="e">
        <f ca="1"/>
        <v>#DIV/0!</v>
      </c>
      <c r="N57" s="374">
        <f>(入力!$D$710*1000000)/(計算_基本取引表_調整前!$DT$126*1000000)</f>
        <v>2.7546998287562654E-2</v>
      </c>
      <c r="O57" s="374">
        <f>(入力!$D$710*1000000)/(計算_基本取引表_調整前!$EJ$124*1000000)</f>
        <v>8.026756411416312E-3</v>
      </c>
    </row>
    <row r="58" spans="1:15" x14ac:dyDescent="0.25">
      <c r="A58" s="69"/>
      <c r="B58" s="370" t="s">
        <v>75</v>
      </c>
      <c r="C58" s="371" t="str">
        <v>-</v>
      </c>
      <c r="D58" s="459" t="e">
        <f ca="1">IF(入力_シミュレーション!$B$277="1.シミュレーションを行う",$H58,IF(入力!$C$10="1. アンケート調査", $F58, $G58))</f>
        <v>#DIV/0!</v>
      </c>
      <c r="E58" s="372" t="e">
        <f>IF((1-(-計算_移輸出入額!$X55/計算_移輸出入額!$AB55))&lt;0,0,1-(-計算_移輸出入額!$X55/計算_移輸出入額!$AB55))</f>
        <v>#DIV/0!</v>
      </c>
      <c r="F58" s="512" t="e">
        <f ca="1"/>
        <v>#DIV/0!</v>
      </c>
      <c r="G58" s="512" t="e">
        <f ca="1">IF((1-(-計算_移輸出入額!$AV55/計算_移輸出入額!$AZ55))&lt;0,0,1-(-計算_移輸出入額!$AV55/計算_移輸出入額!$AZ55))</f>
        <v>#DIV/0!</v>
      </c>
      <c r="H58" s="469">
        <v>0</v>
      </c>
      <c r="I58" s="462" t="e">
        <f ca="1"/>
        <v>#DIV/0!</v>
      </c>
      <c r="J58" s="374" t="e">
        <f ca="1"/>
        <v>#DIV/0!</v>
      </c>
      <c r="K58" s="373">
        <f>計算_基本取引表_調整前!$DV54/SUM(計算_基本取引表_調整前!$DV$4:$DV$107)</f>
        <v>0</v>
      </c>
      <c r="L58" s="374" t="e">
        <f ca="1"/>
        <v>#DIV/0!</v>
      </c>
      <c r="M58" s="374" t="e">
        <f ca="1"/>
        <v>#DIV/0!</v>
      </c>
      <c r="N58" s="374">
        <f>(入力!$D$710*1000000)/(計算_基本取引表_調整前!$DT$126*1000000)</f>
        <v>2.7546998287562654E-2</v>
      </c>
      <c r="O58" s="374">
        <f>(入力!$D$710*1000000)/(計算_基本取引表_調整前!$EJ$124*1000000)</f>
        <v>8.026756411416312E-3</v>
      </c>
    </row>
    <row r="59" spans="1:15" x14ac:dyDescent="0.25">
      <c r="A59" s="69"/>
      <c r="B59" s="370" t="s">
        <v>76</v>
      </c>
      <c r="C59" s="371" t="str">
        <v>-</v>
      </c>
      <c r="D59" s="459" t="e">
        <f ca="1">IF(入力_シミュレーション!$B$277="1.シミュレーションを行う",$H59,IF(入力!$C$10="1. アンケート調査", $F59, $G59))</f>
        <v>#DIV/0!</v>
      </c>
      <c r="E59" s="372" t="e">
        <f>IF((1-(-計算_移輸出入額!$X56/計算_移輸出入額!$AB56))&lt;0,0,1-(-計算_移輸出入額!$X56/計算_移輸出入額!$AB56))</f>
        <v>#DIV/0!</v>
      </c>
      <c r="F59" s="512" t="e">
        <f ca="1"/>
        <v>#DIV/0!</v>
      </c>
      <c r="G59" s="512" t="e">
        <f ca="1">IF((1-(-計算_移輸出入額!$AV56/計算_移輸出入額!$AZ56))&lt;0,0,1-(-計算_移輸出入額!$AV56/計算_移輸出入額!$AZ56))</f>
        <v>#DIV/0!</v>
      </c>
      <c r="H59" s="469">
        <v>0</v>
      </c>
      <c r="I59" s="462" t="e">
        <f ca="1"/>
        <v>#DIV/0!</v>
      </c>
      <c r="J59" s="374" t="e">
        <f ca="1"/>
        <v>#DIV/0!</v>
      </c>
      <c r="K59" s="373">
        <f>計算_基本取引表_調整前!$DV55/SUM(計算_基本取引表_調整前!$DV$4:$DV$107)</f>
        <v>0</v>
      </c>
      <c r="L59" s="374" t="e">
        <f ca="1"/>
        <v>#DIV/0!</v>
      </c>
      <c r="M59" s="374" t="e">
        <f ca="1"/>
        <v>#DIV/0!</v>
      </c>
      <c r="N59" s="374">
        <f>(入力!$D$710*1000000)/(計算_基本取引表_調整前!$DT$126*1000000)</f>
        <v>2.7546998287562654E-2</v>
      </c>
      <c r="O59" s="374">
        <f>(入力!$D$710*1000000)/(計算_基本取引表_調整前!$EJ$124*1000000)</f>
        <v>8.026756411416312E-3</v>
      </c>
    </row>
    <row r="60" spans="1:15" x14ac:dyDescent="0.25">
      <c r="A60" s="69"/>
      <c r="B60" s="370" t="s">
        <v>78</v>
      </c>
      <c r="C60" s="371" t="str">
        <v>-</v>
      </c>
      <c r="D60" s="459" t="e">
        <f ca="1">IF(入力_シミュレーション!$B$277="1.シミュレーションを行う",$H60,IF(入力!$C$10="1. アンケート調査", $F60, $G60))</f>
        <v>#DIV/0!</v>
      </c>
      <c r="E60" s="372" t="e">
        <f>IF((1-(-計算_移輸出入額!$X57/計算_移輸出入額!$AB57))&lt;0,0,1-(-計算_移輸出入額!$X57/計算_移輸出入額!$AB57))</f>
        <v>#DIV/0!</v>
      </c>
      <c r="F60" s="512" t="e">
        <f ca="1"/>
        <v>#DIV/0!</v>
      </c>
      <c r="G60" s="512" t="e">
        <f ca="1">IF((1-(-計算_移輸出入額!$AV57/計算_移輸出入額!$AZ57))&lt;0,0,1-(-計算_移輸出入額!$AV57/計算_移輸出入額!$AZ57))</f>
        <v>#DIV/0!</v>
      </c>
      <c r="H60" s="469">
        <v>0</v>
      </c>
      <c r="I60" s="462" t="e">
        <f ca="1"/>
        <v>#DIV/0!</v>
      </c>
      <c r="J60" s="374" t="e">
        <f ca="1"/>
        <v>#DIV/0!</v>
      </c>
      <c r="K60" s="373">
        <f>計算_基本取引表_調整前!$DV56/SUM(計算_基本取引表_調整前!$DV$4:$DV$107)</f>
        <v>0</v>
      </c>
      <c r="L60" s="374" t="e">
        <f ca="1"/>
        <v>#DIV/0!</v>
      </c>
      <c r="M60" s="374" t="e">
        <f ca="1"/>
        <v>#DIV/0!</v>
      </c>
      <c r="N60" s="374">
        <f>(入力!$D$710*1000000)/(計算_基本取引表_調整前!$DT$126*1000000)</f>
        <v>2.7546998287562654E-2</v>
      </c>
      <c r="O60" s="374">
        <f>(入力!$D$710*1000000)/(計算_基本取引表_調整前!$EJ$124*1000000)</f>
        <v>8.026756411416312E-3</v>
      </c>
    </row>
    <row r="61" spans="1:15" x14ac:dyDescent="0.25">
      <c r="A61" s="69"/>
      <c r="B61" s="370" t="s">
        <v>80</v>
      </c>
      <c r="C61" s="371" t="str">
        <v>-</v>
      </c>
      <c r="D61" s="459" t="e">
        <f ca="1">IF(入力_シミュレーション!$B$277="1.シミュレーションを行う",$H61,IF(入力!$C$10="1. アンケート調査", $F61, $G61))</f>
        <v>#DIV/0!</v>
      </c>
      <c r="E61" s="372" t="e">
        <f>IF((1-(-計算_移輸出入額!$X58/計算_移輸出入額!$AB58))&lt;0,0,1-(-計算_移輸出入額!$X58/計算_移輸出入額!$AB58))</f>
        <v>#DIV/0!</v>
      </c>
      <c r="F61" s="512" t="e">
        <f ca="1"/>
        <v>#DIV/0!</v>
      </c>
      <c r="G61" s="512" t="e">
        <f ca="1">IF((1-(-計算_移輸出入額!$AV58/計算_移輸出入額!$AZ58))&lt;0,0,1-(-計算_移輸出入額!$AV58/計算_移輸出入額!$AZ58))</f>
        <v>#DIV/0!</v>
      </c>
      <c r="H61" s="469">
        <v>0</v>
      </c>
      <c r="I61" s="462" t="e">
        <f ca="1"/>
        <v>#DIV/0!</v>
      </c>
      <c r="J61" s="374" t="e">
        <f ca="1"/>
        <v>#DIV/0!</v>
      </c>
      <c r="K61" s="373">
        <f>計算_基本取引表_調整前!$DV57/SUM(計算_基本取引表_調整前!$DV$4:$DV$107)</f>
        <v>0</v>
      </c>
      <c r="L61" s="374" t="e">
        <f ca="1"/>
        <v>#DIV/0!</v>
      </c>
      <c r="M61" s="374" t="e">
        <f ca="1"/>
        <v>#DIV/0!</v>
      </c>
      <c r="N61" s="374">
        <f>(入力!$D$710*1000000)/(計算_基本取引表_調整前!$DT$126*1000000)</f>
        <v>2.7546998287562654E-2</v>
      </c>
      <c r="O61" s="374">
        <f>(入力!$D$710*1000000)/(計算_基本取引表_調整前!$EJ$124*1000000)</f>
        <v>8.026756411416312E-3</v>
      </c>
    </row>
    <row r="62" spans="1:15" x14ac:dyDescent="0.25">
      <c r="A62" s="69"/>
      <c r="B62" s="370" t="s">
        <v>81</v>
      </c>
      <c r="C62" s="371" t="str">
        <v>-</v>
      </c>
      <c r="D62" s="459" t="e">
        <f ca="1">IF(入力_シミュレーション!$B$277="1.シミュレーションを行う",$H62,IF(入力!$C$10="1. アンケート調査", $F62, $G62))</f>
        <v>#DIV/0!</v>
      </c>
      <c r="E62" s="372" t="e">
        <f>IF((1-(-計算_移輸出入額!$X59/計算_移輸出入額!$AB59))&lt;0,0,1-(-計算_移輸出入額!$X59/計算_移輸出入額!$AB59))</f>
        <v>#DIV/0!</v>
      </c>
      <c r="F62" s="512" t="e">
        <f ca="1"/>
        <v>#DIV/0!</v>
      </c>
      <c r="G62" s="512" t="e">
        <f ca="1">IF((1-(-計算_移輸出入額!$AV59/計算_移輸出入額!$AZ59))&lt;0,0,1-(-計算_移輸出入額!$AV59/計算_移輸出入額!$AZ59))</f>
        <v>#DIV/0!</v>
      </c>
      <c r="H62" s="469">
        <v>0</v>
      </c>
      <c r="I62" s="462" t="e">
        <f ca="1"/>
        <v>#DIV/0!</v>
      </c>
      <c r="J62" s="374" t="e">
        <f ca="1"/>
        <v>#DIV/0!</v>
      </c>
      <c r="K62" s="373">
        <f>計算_基本取引表_調整前!$DV58/SUM(計算_基本取引表_調整前!$DV$4:$DV$107)</f>
        <v>0</v>
      </c>
      <c r="L62" s="374" t="e">
        <f ca="1"/>
        <v>#DIV/0!</v>
      </c>
      <c r="M62" s="374" t="e">
        <f ca="1"/>
        <v>#DIV/0!</v>
      </c>
      <c r="N62" s="374">
        <f>(入力!$D$710*1000000)/(計算_基本取引表_調整前!$DT$126*1000000)</f>
        <v>2.7546998287562654E-2</v>
      </c>
      <c r="O62" s="374">
        <f>(入力!$D$710*1000000)/(計算_基本取引表_調整前!$EJ$124*1000000)</f>
        <v>8.026756411416312E-3</v>
      </c>
    </row>
    <row r="63" spans="1:15" x14ac:dyDescent="0.25">
      <c r="A63" s="69"/>
      <c r="B63" s="370" t="s">
        <v>83</v>
      </c>
      <c r="C63" s="371" t="str">
        <v>-</v>
      </c>
      <c r="D63" s="459" t="e">
        <f ca="1">IF(入力_シミュレーション!$B$277="1.シミュレーションを行う",$H63,IF(入力!$C$10="1. アンケート調査", $F63, $G63))</f>
        <v>#DIV/0!</v>
      </c>
      <c r="E63" s="372" t="e">
        <f>IF((1-(-計算_移輸出入額!$X60/計算_移輸出入額!$AB60))&lt;0,0,1-(-計算_移輸出入額!$X60/計算_移輸出入額!$AB60))</f>
        <v>#DIV/0!</v>
      </c>
      <c r="F63" s="512" t="e">
        <f ca="1"/>
        <v>#DIV/0!</v>
      </c>
      <c r="G63" s="512" t="e">
        <f ca="1">IF((1-(-計算_移輸出入額!$AV60/計算_移輸出入額!$AZ60))&lt;0,0,1-(-計算_移輸出入額!$AV60/計算_移輸出入額!$AZ60))</f>
        <v>#DIV/0!</v>
      </c>
      <c r="H63" s="469">
        <v>0</v>
      </c>
      <c r="I63" s="462" t="e">
        <f ca="1"/>
        <v>#DIV/0!</v>
      </c>
      <c r="J63" s="374" t="e">
        <f ca="1"/>
        <v>#DIV/0!</v>
      </c>
      <c r="K63" s="373">
        <f>計算_基本取引表_調整前!$DV59/SUM(計算_基本取引表_調整前!$DV$4:$DV$107)</f>
        <v>0</v>
      </c>
      <c r="L63" s="374" t="e">
        <f ca="1"/>
        <v>#DIV/0!</v>
      </c>
      <c r="M63" s="374" t="e">
        <f ca="1"/>
        <v>#DIV/0!</v>
      </c>
      <c r="N63" s="374">
        <f>(入力!$D$710*1000000)/(計算_基本取引表_調整前!$DT$126*1000000)</f>
        <v>2.7546998287562654E-2</v>
      </c>
      <c r="O63" s="374">
        <f>(入力!$D$710*1000000)/(計算_基本取引表_調整前!$EJ$124*1000000)</f>
        <v>8.026756411416312E-3</v>
      </c>
    </row>
    <row r="64" spans="1:15" x14ac:dyDescent="0.25">
      <c r="A64" s="69"/>
      <c r="B64" s="370" t="s">
        <v>85</v>
      </c>
      <c r="C64" s="371" t="str">
        <v>-</v>
      </c>
      <c r="D64" s="459" t="e">
        <f ca="1">IF(入力_シミュレーション!$B$277="1.シミュレーションを行う",$H64,IF(入力!$C$10="1. アンケート調査", $F64, $G64))</f>
        <v>#DIV/0!</v>
      </c>
      <c r="E64" s="372" t="e">
        <f>IF((1-(-計算_移輸出入額!$X61/計算_移輸出入額!$AB61))&lt;0,0,1-(-計算_移輸出入額!$X61/計算_移輸出入額!$AB61))</f>
        <v>#DIV/0!</v>
      </c>
      <c r="F64" s="512" t="e">
        <f ca="1"/>
        <v>#DIV/0!</v>
      </c>
      <c r="G64" s="512" t="e">
        <f ca="1">IF((1-(-計算_移輸出入額!$AV61/計算_移輸出入額!$AZ61))&lt;0,0,1-(-計算_移輸出入額!$AV61/計算_移輸出入額!$AZ61))</f>
        <v>#DIV/0!</v>
      </c>
      <c r="H64" s="469">
        <v>0</v>
      </c>
      <c r="I64" s="462" t="e">
        <f ca="1"/>
        <v>#DIV/0!</v>
      </c>
      <c r="J64" s="374" t="e">
        <f ca="1"/>
        <v>#DIV/0!</v>
      </c>
      <c r="K64" s="373">
        <f>計算_基本取引表_調整前!$DV60/SUM(計算_基本取引表_調整前!$DV$4:$DV$107)</f>
        <v>0</v>
      </c>
      <c r="L64" s="374" t="e">
        <f ca="1"/>
        <v>#DIV/0!</v>
      </c>
      <c r="M64" s="374" t="e">
        <f ca="1"/>
        <v>#DIV/0!</v>
      </c>
      <c r="N64" s="374">
        <f>(入力!$D$710*1000000)/(計算_基本取引表_調整前!$DT$126*1000000)</f>
        <v>2.7546998287562654E-2</v>
      </c>
      <c r="O64" s="374">
        <f>(入力!$D$710*1000000)/(計算_基本取引表_調整前!$EJ$124*1000000)</f>
        <v>8.026756411416312E-3</v>
      </c>
    </row>
    <row r="65" spans="1:15" x14ac:dyDescent="0.25">
      <c r="A65" s="69"/>
      <c r="B65" s="370" t="s">
        <v>86</v>
      </c>
      <c r="C65" s="371" t="str">
        <v>-</v>
      </c>
      <c r="D65" s="459" t="e">
        <f ca="1">IF(入力_シミュレーション!$B$277="1.シミュレーションを行う",$H65,IF(入力!$C$10="1. アンケート調査", $F65, $G65))</f>
        <v>#DIV/0!</v>
      </c>
      <c r="E65" s="372" t="e">
        <f>IF((1-(-計算_移輸出入額!$X62/計算_移輸出入額!$AB62))&lt;0,0,1-(-計算_移輸出入額!$X62/計算_移輸出入額!$AB62))</f>
        <v>#DIV/0!</v>
      </c>
      <c r="F65" s="512" t="e">
        <f ca="1"/>
        <v>#DIV/0!</v>
      </c>
      <c r="G65" s="512" t="e">
        <f ca="1">IF((1-(-計算_移輸出入額!$AV62/計算_移輸出入額!$AZ62))&lt;0,0,1-(-計算_移輸出入額!$AV62/計算_移輸出入額!$AZ62))</f>
        <v>#DIV/0!</v>
      </c>
      <c r="H65" s="469">
        <v>0</v>
      </c>
      <c r="I65" s="462" t="e">
        <f ca="1"/>
        <v>#DIV/0!</v>
      </c>
      <c r="J65" s="374" t="e">
        <f ca="1"/>
        <v>#DIV/0!</v>
      </c>
      <c r="K65" s="373">
        <f>計算_基本取引表_調整前!$DV61/SUM(計算_基本取引表_調整前!$DV$4:$DV$107)</f>
        <v>0</v>
      </c>
      <c r="L65" s="374" t="e">
        <f ca="1"/>
        <v>#DIV/0!</v>
      </c>
      <c r="M65" s="374" t="e">
        <f ca="1"/>
        <v>#DIV/0!</v>
      </c>
      <c r="N65" s="374">
        <f>(入力!$D$710*1000000)/(計算_基本取引表_調整前!$DT$126*1000000)</f>
        <v>2.7546998287562654E-2</v>
      </c>
      <c r="O65" s="374">
        <f>(入力!$D$710*1000000)/(計算_基本取引表_調整前!$EJ$124*1000000)</f>
        <v>8.026756411416312E-3</v>
      </c>
    </row>
    <row r="66" spans="1:15" x14ac:dyDescent="0.25">
      <c r="A66" s="69"/>
      <c r="B66" s="370" t="s">
        <v>87</v>
      </c>
      <c r="C66" s="371" t="str">
        <v>-</v>
      </c>
      <c r="D66" s="459" t="e">
        <f ca="1">IF(入力_シミュレーション!$B$277="1.シミュレーションを行う",$H66,IF(入力!$C$10="1. アンケート調査", $F66, $G66))</f>
        <v>#DIV/0!</v>
      </c>
      <c r="E66" s="372" t="e">
        <f>IF((1-(-計算_移輸出入額!$X63/計算_移輸出入額!$AB63))&lt;0,0,1-(-計算_移輸出入額!$X63/計算_移輸出入額!$AB63))</f>
        <v>#DIV/0!</v>
      </c>
      <c r="F66" s="512" t="e">
        <f ca="1"/>
        <v>#DIV/0!</v>
      </c>
      <c r="G66" s="512" t="e">
        <f ca="1">IF((1-(-計算_移輸出入額!$AV63/計算_移輸出入額!$AZ63))&lt;0,0,1-(-計算_移輸出入額!$AV63/計算_移輸出入額!$AZ63))</f>
        <v>#DIV/0!</v>
      </c>
      <c r="H66" s="469">
        <v>0</v>
      </c>
      <c r="I66" s="462" t="e">
        <f ca="1"/>
        <v>#DIV/0!</v>
      </c>
      <c r="J66" s="374" t="e">
        <f ca="1"/>
        <v>#DIV/0!</v>
      </c>
      <c r="K66" s="373">
        <f>計算_基本取引表_調整前!$DV62/SUM(計算_基本取引表_調整前!$DV$4:$DV$107)</f>
        <v>0</v>
      </c>
      <c r="L66" s="374" t="e">
        <f ca="1"/>
        <v>#DIV/0!</v>
      </c>
      <c r="M66" s="374" t="e">
        <f ca="1"/>
        <v>#DIV/0!</v>
      </c>
      <c r="N66" s="374">
        <f>(入力!$D$710*1000000)/(計算_基本取引表_調整前!$DT$126*1000000)</f>
        <v>2.7546998287562654E-2</v>
      </c>
      <c r="O66" s="374">
        <f>(入力!$D$710*1000000)/(計算_基本取引表_調整前!$EJ$124*1000000)</f>
        <v>8.026756411416312E-3</v>
      </c>
    </row>
    <row r="67" spans="1:15" x14ac:dyDescent="0.25">
      <c r="A67" s="69"/>
      <c r="B67" s="370" t="s">
        <v>89</v>
      </c>
      <c r="C67" s="371" t="str">
        <v>-</v>
      </c>
      <c r="D67" s="459" t="e">
        <f ca="1">IF(入力_シミュレーション!$B$277="1.シミュレーションを行う",$H67,IF(入力!$C$10="1. アンケート調査", $F67, $G67))</f>
        <v>#DIV/0!</v>
      </c>
      <c r="E67" s="372" t="e">
        <f>IF((1-(-計算_移輸出入額!$X64/計算_移輸出入額!$AB64))&lt;0,0,1-(-計算_移輸出入額!$X64/計算_移輸出入額!$AB64))</f>
        <v>#DIV/0!</v>
      </c>
      <c r="F67" s="512" t="e">
        <f ca="1"/>
        <v>#DIV/0!</v>
      </c>
      <c r="G67" s="512" t="e">
        <f ca="1">IF((1-(-計算_移輸出入額!$AV64/計算_移輸出入額!$AZ64))&lt;0,0,1-(-計算_移輸出入額!$AV64/計算_移輸出入額!$AZ64))</f>
        <v>#DIV/0!</v>
      </c>
      <c r="H67" s="469">
        <v>0</v>
      </c>
      <c r="I67" s="462" t="e">
        <f ca="1"/>
        <v>#DIV/0!</v>
      </c>
      <c r="J67" s="374" t="e">
        <f ca="1"/>
        <v>#DIV/0!</v>
      </c>
      <c r="K67" s="373">
        <f>計算_基本取引表_調整前!$DV63/SUM(計算_基本取引表_調整前!$DV$4:$DV$107)</f>
        <v>0</v>
      </c>
      <c r="L67" s="374" t="e">
        <f ca="1"/>
        <v>#DIV/0!</v>
      </c>
      <c r="M67" s="374" t="e">
        <f ca="1"/>
        <v>#DIV/0!</v>
      </c>
      <c r="N67" s="374">
        <f>(入力!$D$710*1000000)/(計算_基本取引表_調整前!$DT$126*1000000)</f>
        <v>2.7546998287562654E-2</v>
      </c>
      <c r="O67" s="374">
        <f>(入力!$D$710*1000000)/(計算_基本取引表_調整前!$EJ$124*1000000)</f>
        <v>8.026756411416312E-3</v>
      </c>
    </row>
    <row r="68" spans="1:15" x14ac:dyDescent="0.25">
      <c r="A68" s="69"/>
      <c r="B68" s="370" t="s">
        <v>91</v>
      </c>
      <c r="C68" s="371" t="str">
        <v>-</v>
      </c>
      <c r="D68" s="459" t="e">
        <f ca="1">IF(入力_シミュレーション!$B$277="1.シミュレーションを行う",$H68,IF(入力!$C$10="1. アンケート調査", $F68, $G68))</f>
        <v>#DIV/0!</v>
      </c>
      <c r="E68" s="372" t="e">
        <f>IF((1-(-計算_移輸出入額!$X65/計算_移輸出入額!$AB65))&lt;0,0,1-(-計算_移輸出入額!$X65/計算_移輸出入額!$AB65))</f>
        <v>#DIV/0!</v>
      </c>
      <c r="F68" s="512" t="e">
        <f ca="1"/>
        <v>#DIV/0!</v>
      </c>
      <c r="G68" s="512" t="e">
        <f ca="1">IF((1-(-計算_移輸出入額!$AV65/計算_移輸出入額!$AZ65))&lt;0,0,1-(-計算_移輸出入額!$AV65/計算_移輸出入額!$AZ65))</f>
        <v>#DIV/0!</v>
      </c>
      <c r="H68" s="469">
        <v>0</v>
      </c>
      <c r="I68" s="462" t="e">
        <f ca="1"/>
        <v>#DIV/0!</v>
      </c>
      <c r="J68" s="374" t="e">
        <f ca="1"/>
        <v>#DIV/0!</v>
      </c>
      <c r="K68" s="373">
        <f>計算_基本取引表_調整前!$DV64/SUM(計算_基本取引表_調整前!$DV$4:$DV$107)</f>
        <v>0</v>
      </c>
      <c r="L68" s="374" t="e">
        <f ca="1"/>
        <v>#DIV/0!</v>
      </c>
      <c r="M68" s="374" t="e">
        <f ca="1"/>
        <v>#DIV/0!</v>
      </c>
      <c r="N68" s="374">
        <f>(入力!$D$710*1000000)/(計算_基本取引表_調整前!$DT$126*1000000)</f>
        <v>2.7546998287562654E-2</v>
      </c>
      <c r="O68" s="374">
        <f>(入力!$D$710*1000000)/(計算_基本取引表_調整前!$EJ$124*1000000)</f>
        <v>8.026756411416312E-3</v>
      </c>
    </row>
    <row r="69" spans="1:15" x14ac:dyDescent="0.25">
      <c r="A69" s="69"/>
      <c r="B69" s="370" t="s">
        <v>92</v>
      </c>
      <c r="C69" s="371" t="str">
        <v>-</v>
      </c>
      <c r="D69" s="459" t="e">
        <f ca="1">IF(入力_シミュレーション!$B$277="1.シミュレーションを行う",$H69,IF(入力!$C$10="1. アンケート調査", $F69, $G69))</f>
        <v>#DIV/0!</v>
      </c>
      <c r="E69" s="372" t="e">
        <f>IF((1-(-計算_移輸出入額!$X66/計算_移輸出入額!$AB66))&lt;0,0,1-(-計算_移輸出入額!$X66/計算_移輸出入額!$AB66))</f>
        <v>#DIV/0!</v>
      </c>
      <c r="F69" s="512" t="e">
        <f ca="1"/>
        <v>#DIV/0!</v>
      </c>
      <c r="G69" s="512" t="e">
        <f ca="1">IF((1-(-計算_移輸出入額!$AV66/計算_移輸出入額!$AZ66))&lt;0,0,1-(-計算_移輸出入額!$AV66/計算_移輸出入額!$AZ66))</f>
        <v>#DIV/0!</v>
      </c>
      <c r="H69" s="469">
        <v>0</v>
      </c>
      <c r="I69" s="462" t="e">
        <f ca="1"/>
        <v>#DIV/0!</v>
      </c>
      <c r="J69" s="374" t="e">
        <f ca="1"/>
        <v>#DIV/0!</v>
      </c>
      <c r="K69" s="373">
        <f>計算_基本取引表_調整前!$DV65/SUM(計算_基本取引表_調整前!$DV$4:$DV$107)</f>
        <v>0</v>
      </c>
      <c r="L69" s="374" t="e">
        <f ca="1"/>
        <v>#DIV/0!</v>
      </c>
      <c r="M69" s="374" t="e">
        <f ca="1"/>
        <v>#DIV/0!</v>
      </c>
      <c r="N69" s="374">
        <f>(入力!$D$710*1000000)/(計算_基本取引表_調整前!$DT$126*1000000)</f>
        <v>2.7546998287562654E-2</v>
      </c>
      <c r="O69" s="374">
        <f>(入力!$D$710*1000000)/(計算_基本取引表_調整前!$EJ$124*1000000)</f>
        <v>8.026756411416312E-3</v>
      </c>
    </row>
    <row r="70" spans="1:15" x14ac:dyDescent="0.25">
      <c r="A70" s="69"/>
      <c r="B70" s="370" t="s">
        <v>94</v>
      </c>
      <c r="C70" s="371" t="str">
        <v>-</v>
      </c>
      <c r="D70" s="459" t="e">
        <f ca="1">IF(入力_シミュレーション!$B$277="1.シミュレーションを行う",$H70,IF(入力!$C$10="1. アンケート調査", $F70, $G70))</f>
        <v>#DIV/0!</v>
      </c>
      <c r="E70" s="372" t="e">
        <f>IF((1-(-計算_移輸出入額!$X67/計算_移輸出入額!$AB67))&lt;0,0,1-(-計算_移輸出入額!$X67/計算_移輸出入額!$AB67))</f>
        <v>#DIV/0!</v>
      </c>
      <c r="F70" s="512" t="e">
        <f ca="1"/>
        <v>#DIV/0!</v>
      </c>
      <c r="G70" s="512" t="e">
        <f ca="1">IF((1-(-計算_移輸出入額!$AV67/計算_移輸出入額!$AZ67))&lt;0,0,1-(-計算_移輸出入額!$AV67/計算_移輸出入額!$AZ67))</f>
        <v>#DIV/0!</v>
      </c>
      <c r="H70" s="469">
        <v>0</v>
      </c>
      <c r="I70" s="462" t="e">
        <f ca="1"/>
        <v>#DIV/0!</v>
      </c>
      <c r="J70" s="374" t="e">
        <f ca="1"/>
        <v>#DIV/0!</v>
      </c>
      <c r="K70" s="373">
        <f>計算_基本取引表_調整前!$DV66/SUM(計算_基本取引表_調整前!$DV$4:$DV$107)</f>
        <v>0</v>
      </c>
      <c r="L70" s="374" t="e">
        <f ca="1"/>
        <v>#DIV/0!</v>
      </c>
      <c r="M70" s="374" t="e">
        <f ca="1"/>
        <v>#DIV/0!</v>
      </c>
      <c r="N70" s="374">
        <f>(入力!$D$710*1000000)/(計算_基本取引表_調整前!$DT$126*1000000)</f>
        <v>2.7546998287562654E-2</v>
      </c>
      <c r="O70" s="374">
        <f>(入力!$D$710*1000000)/(計算_基本取引表_調整前!$EJ$124*1000000)</f>
        <v>8.026756411416312E-3</v>
      </c>
    </row>
    <row r="71" spans="1:15" x14ac:dyDescent="0.25">
      <c r="A71" s="69"/>
      <c r="B71" s="370" t="s">
        <v>96</v>
      </c>
      <c r="C71" s="371" t="str">
        <v>-</v>
      </c>
      <c r="D71" s="459" t="e">
        <f ca="1">IF(入力_シミュレーション!$B$277="1.シミュレーションを行う",$H71,IF(入力!$C$10="1. アンケート調査", $F71, $G71))</f>
        <v>#DIV/0!</v>
      </c>
      <c r="E71" s="372" t="e">
        <f>IF((1-(-計算_移輸出入額!$X68/計算_移輸出入額!$AB68))&lt;0,0,1-(-計算_移輸出入額!$X68/計算_移輸出入額!$AB68))</f>
        <v>#DIV/0!</v>
      </c>
      <c r="F71" s="512" t="e">
        <f ca="1"/>
        <v>#DIV/0!</v>
      </c>
      <c r="G71" s="512" t="e">
        <f ca="1">IF((1-(-計算_移輸出入額!$AV68/計算_移輸出入額!$AZ68))&lt;0,0,1-(-計算_移輸出入額!$AV68/計算_移輸出入額!$AZ68))</f>
        <v>#DIV/0!</v>
      </c>
      <c r="H71" s="469">
        <v>0</v>
      </c>
      <c r="I71" s="462" t="e">
        <f ca="1"/>
        <v>#DIV/0!</v>
      </c>
      <c r="J71" s="374" t="e">
        <f ca="1"/>
        <v>#DIV/0!</v>
      </c>
      <c r="K71" s="373">
        <f>計算_基本取引表_調整前!$DV67/SUM(計算_基本取引表_調整前!$DV$4:$DV$107)</f>
        <v>0</v>
      </c>
      <c r="L71" s="374" t="e">
        <f ca="1"/>
        <v>#DIV/0!</v>
      </c>
      <c r="M71" s="374" t="e">
        <f ca="1"/>
        <v>#DIV/0!</v>
      </c>
      <c r="N71" s="374">
        <f>(入力!$D$710*1000000)/(計算_基本取引表_調整前!$DT$126*1000000)</f>
        <v>2.7546998287562654E-2</v>
      </c>
      <c r="O71" s="374">
        <f>(入力!$D$710*1000000)/(計算_基本取引表_調整前!$EJ$124*1000000)</f>
        <v>8.026756411416312E-3</v>
      </c>
    </row>
    <row r="72" spans="1:15" x14ac:dyDescent="0.25">
      <c r="A72" s="69"/>
      <c r="B72" s="370" t="s">
        <v>97</v>
      </c>
      <c r="C72" s="371" t="str">
        <v>-</v>
      </c>
      <c r="D72" s="459" t="e">
        <f ca="1">IF(入力_シミュレーション!$B$277="1.シミュレーションを行う",$H72,IF(入力!$C$10="1. アンケート調査", $F72, $G72))</f>
        <v>#DIV/0!</v>
      </c>
      <c r="E72" s="372" t="e">
        <f>IF((1-(-計算_移輸出入額!$X69/計算_移輸出入額!$AB69))&lt;0,0,1-(-計算_移輸出入額!$X69/計算_移輸出入額!$AB69))</f>
        <v>#DIV/0!</v>
      </c>
      <c r="F72" s="512" t="e">
        <f ca="1"/>
        <v>#DIV/0!</v>
      </c>
      <c r="G72" s="512" t="e">
        <f ca="1">IF((1-(-計算_移輸出入額!$AV69/計算_移輸出入額!$AZ69))&lt;0,0,1-(-計算_移輸出入額!$AV69/計算_移輸出入額!$AZ69))</f>
        <v>#DIV/0!</v>
      </c>
      <c r="H72" s="469">
        <v>0</v>
      </c>
      <c r="I72" s="462" t="e">
        <f ca="1"/>
        <v>#DIV/0!</v>
      </c>
      <c r="J72" s="374" t="e">
        <f ca="1"/>
        <v>#DIV/0!</v>
      </c>
      <c r="K72" s="373">
        <f>計算_基本取引表_調整前!$DV68/SUM(計算_基本取引表_調整前!$DV$4:$DV$107)</f>
        <v>0</v>
      </c>
      <c r="L72" s="374" t="e">
        <f ca="1"/>
        <v>#DIV/0!</v>
      </c>
      <c r="M72" s="374" t="e">
        <f ca="1"/>
        <v>#DIV/0!</v>
      </c>
      <c r="N72" s="374">
        <f>(入力!$D$710*1000000)/(計算_基本取引表_調整前!$DT$126*1000000)</f>
        <v>2.7546998287562654E-2</v>
      </c>
      <c r="O72" s="374">
        <f>(入力!$D$710*1000000)/(計算_基本取引表_調整前!$EJ$124*1000000)</f>
        <v>8.026756411416312E-3</v>
      </c>
    </row>
    <row r="73" spans="1:15" x14ac:dyDescent="0.25">
      <c r="A73" s="69"/>
      <c r="B73" s="370" t="s">
        <v>99</v>
      </c>
      <c r="C73" s="371" t="str">
        <v>-</v>
      </c>
      <c r="D73" s="459" t="e">
        <f ca="1">IF(入力_シミュレーション!$B$277="1.シミュレーションを行う",$H73,IF(入力!$C$10="1. アンケート調査", $F73, $G73))</f>
        <v>#DIV/0!</v>
      </c>
      <c r="E73" s="372" t="e">
        <f>IF((1-(-計算_移輸出入額!$X70/計算_移輸出入額!$AB70))&lt;0,0,1-(-計算_移輸出入額!$X70/計算_移輸出入額!$AB70))</f>
        <v>#DIV/0!</v>
      </c>
      <c r="F73" s="512" t="e">
        <f ca="1"/>
        <v>#DIV/0!</v>
      </c>
      <c r="G73" s="512" t="e">
        <f ca="1">IF((1-(-計算_移輸出入額!$AV70/計算_移輸出入額!$AZ70))&lt;0,0,1-(-計算_移輸出入額!$AV70/計算_移輸出入額!$AZ70))</f>
        <v>#DIV/0!</v>
      </c>
      <c r="H73" s="469">
        <v>0</v>
      </c>
      <c r="I73" s="462" t="e">
        <f ca="1"/>
        <v>#DIV/0!</v>
      </c>
      <c r="J73" s="374" t="e">
        <f ca="1"/>
        <v>#DIV/0!</v>
      </c>
      <c r="K73" s="373">
        <f>計算_基本取引表_調整前!$DV69/SUM(計算_基本取引表_調整前!$DV$4:$DV$107)</f>
        <v>0</v>
      </c>
      <c r="L73" s="374" t="e">
        <f ca="1"/>
        <v>#DIV/0!</v>
      </c>
      <c r="M73" s="374" t="e">
        <f ca="1"/>
        <v>#DIV/0!</v>
      </c>
      <c r="N73" s="374">
        <f>(入力!$D$710*1000000)/(計算_基本取引表_調整前!$DT$126*1000000)</f>
        <v>2.7546998287562654E-2</v>
      </c>
      <c r="O73" s="374">
        <f>(入力!$D$710*1000000)/(計算_基本取引表_調整前!$EJ$124*1000000)</f>
        <v>8.026756411416312E-3</v>
      </c>
    </row>
    <row r="74" spans="1:15" x14ac:dyDescent="0.25">
      <c r="A74" s="69"/>
      <c r="B74" s="370" t="s">
        <v>101</v>
      </c>
      <c r="C74" s="371" t="str">
        <v>-</v>
      </c>
      <c r="D74" s="459" t="e">
        <f ca="1">IF(入力_シミュレーション!$B$277="1.シミュレーションを行う",$H74,IF(入力!$C$10="1. アンケート調査", $F74, $G74))</f>
        <v>#DIV/0!</v>
      </c>
      <c r="E74" s="372" t="e">
        <f>IF((1-(-計算_移輸出入額!$X71/計算_移輸出入額!$AB71))&lt;0,0,1-(-計算_移輸出入額!$X71/計算_移輸出入額!$AB71))</f>
        <v>#DIV/0!</v>
      </c>
      <c r="F74" s="512" t="e">
        <f ca="1"/>
        <v>#DIV/0!</v>
      </c>
      <c r="G74" s="512" t="e">
        <f ca="1">IF((1-(-計算_移輸出入額!$AV71/計算_移輸出入額!$AZ71))&lt;0,0,1-(-計算_移輸出入額!$AV71/計算_移輸出入額!$AZ71))</f>
        <v>#DIV/0!</v>
      </c>
      <c r="H74" s="469">
        <v>0</v>
      </c>
      <c r="I74" s="462" t="e">
        <f ca="1"/>
        <v>#DIV/0!</v>
      </c>
      <c r="J74" s="374" t="e">
        <f ca="1"/>
        <v>#DIV/0!</v>
      </c>
      <c r="K74" s="373">
        <f>計算_基本取引表_調整前!$DV70/SUM(計算_基本取引表_調整前!$DV$4:$DV$107)</f>
        <v>0</v>
      </c>
      <c r="L74" s="374" t="e">
        <f ca="1"/>
        <v>#DIV/0!</v>
      </c>
      <c r="M74" s="374" t="e">
        <f ca="1"/>
        <v>#DIV/0!</v>
      </c>
      <c r="N74" s="374">
        <f>(入力!$D$710*1000000)/(計算_基本取引表_調整前!$DT$126*1000000)</f>
        <v>2.7546998287562654E-2</v>
      </c>
      <c r="O74" s="374">
        <f>(入力!$D$710*1000000)/(計算_基本取引表_調整前!$EJ$124*1000000)</f>
        <v>8.026756411416312E-3</v>
      </c>
    </row>
    <row r="75" spans="1:15" x14ac:dyDescent="0.25">
      <c r="A75" s="69"/>
      <c r="B75" s="370" t="s">
        <v>103</v>
      </c>
      <c r="C75" s="371" t="str">
        <v>-</v>
      </c>
      <c r="D75" s="459" t="e">
        <f ca="1">IF(入力_シミュレーション!$B$277="1.シミュレーションを行う",$H75,IF(入力!$C$10="1. アンケート調査", $F75, $G75))</f>
        <v>#DIV/0!</v>
      </c>
      <c r="E75" s="372" t="e">
        <f>IF((1-(-計算_移輸出入額!$X72/計算_移輸出入額!$AB72))&lt;0,0,1-(-計算_移輸出入額!$X72/計算_移輸出入額!$AB72))</f>
        <v>#DIV/0!</v>
      </c>
      <c r="F75" s="512" t="e">
        <f ca="1"/>
        <v>#DIV/0!</v>
      </c>
      <c r="G75" s="512" t="e">
        <f ca="1">IF((1-(-計算_移輸出入額!$AV72/計算_移輸出入額!$AZ72))&lt;0,0,1-(-計算_移輸出入額!$AV72/計算_移輸出入額!$AZ72))</f>
        <v>#DIV/0!</v>
      </c>
      <c r="H75" s="469">
        <v>0</v>
      </c>
      <c r="I75" s="462" t="e">
        <f ca="1"/>
        <v>#DIV/0!</v>
      </c>
      <c r="J75" s="374" t="e">
        <f ca="1"/>
        <v>#DIV/0!</v>
      </c>
      <c r="K75" s="373">
        <f>計算_基本取引表_調整前!$DV71/SUM(計算_基本取引表_調整前!$DV$4:$DV$107)</f>
        <v>0</v>
      </c>
      <c r="L75" s="374" t="e">
        <f ca="1"/>
        <v>#DIV/0!</v>
      </c>
      <c r="M75" s="374" t="e">
        <f ca="1"/>
        <v>#DIV/0!</v>
      </c>
      <c r="N75" s="374">
        <f>(入力!$D$710*1000000)/(計算_基本取引表_調整前!$DT$126*1000000)</f>
        <v>2.7546998287562654E-2</v>
      </c>
      <c r="O75" s="374">
        <f>(入力!$D$710*1000000)/(計算_基本取引表_調整前!$EJ$124*1000000)</f>
        <v>8.026756411416312E-3</v>
      </c>
    </row>
    <row r="76" spans="1:15" x14ac:dyDescent="0.25">
      <c r="A76" s="69"/>
      <c r="B76" s="370" t="s">
        <v>105</v>
      </c>
      <c r="C76" s="371" t="str">
        <v>-</v>
      </c>
      <c r="D76" s="459" t="e">
        <f ca="1">IF(入力_シミュレーション!$B$277="1.シミュレーションを行う",$H76,IF(入力!$C$10="1. アンケート調査", $F76, $G76))</f>
        <v>#DIV/0!</v>
      </c>
      <c r="E76" s="372" t="e">
        <f>IF((1-(-計算_移輸出入額!$X73/計算_移輸出入額!$AB73))&lt;0,0,1-(-計算_移輸出入額!$X73/計算_移輸出入額!$AB73))</f>
        <v>#DIV/0!</v>
      </c>
      <c r="F76" s="512" t="e">
        <f ca="1"/>
        <v>#DIV/0!</v>
      </c>
      <c r="G76" s="512" t="e">
        <f ca="1">IF((1-(-計算_移輸出入額!$AV73/計算_移輸出入額!$AZ73))&lt;0,0,1-(-計算_移輸出入額!$AV73/計算_移輸出入額!$AZ73))</f>
        <v>#DIV/0!</v>
      </c>
      <c r="H76" s="469">
        <v>0</v>
      </c>
      <c r="I76" s="462" t="e">
        <f ca="1"/>
        <v>#DIV/0!</v>
      </c>
      <c r="J76" s="374" t="e">
        <f ca="1"/>
        <v>#DIV/0!</v>
      </c>
      <c r="K76" s="373">
        <f>計算_基本取引表_調整前!$DV72/SUM(計算_基本取引表_調整前!$DV$4:$DV$107)</f>
        <v>0</v>
      </c>
      <c r="L76" s="374" t="e">
        <f ca="1"/>
        <v>#DIV/0!</v>
      </c>
      <c r="M76" s="374" t="e">
        <f ca="1"/>
        <v>#DIV/0!</v>
      </c>
      <c r="N76" s="374">
        <f>(入力!$D$710*1000000)/(計算_基本取引表_調整前!$DT$126*1000000)</f>
        <v>2.7546998287562654E-2</v>
      </c>
      <c r="O76" s="374">
        <f>(入力!$D$710*1000000)/(計算_基本取引表_調整前!$EJ$124*1000000)</f>
        <v>8.026756411416312E-3</v>
      </c>
    </row>
    <row r="77" spans="1:15" x14ac:dyDescent="0.25">
      <c r="A77" s="69"/>
      <c r="B77" s="370" t="s">
        <v>107</v>
      </c>
      <c r="C77" s="371" t="str">
        <v>-</v>
      </c>
      <c r="D77" s="459" t="e">
        <f ca="1">IF(入力_シミュレーション!$B$277="1.シミュレーションを行う",$H77,IF(入力!$C$10="1. アンケート調査", $F77, $G77))</f>
        <v>#DIV/0!</v>
      </c>
      <c r="E77" s="372" t="e">
        <f>IF((1-(-計算_移輸出入額!$X74/計算_移輸出入額!$AB74))&lt;0,0,1-(-計算_移輸出入額!$X74/計算_移輸出入額!$AB74))</f>
        <v>#DIV/0!</v>
      </c>
      <c r="F77" s="512" t="e">
        <f ca="1"/>
        <v>#DIV/0!</v>
      </c>
      <c r="G77" s="512" t="e">
        <f ca="1">IF((1-(-計算_移輸出入額!$AV74/計算_移輸出入額!$AZ74))&lt;0,0,1-(-計算_移輸出入額!$AV74/計算_移輸出入額!$AZ74))</f>
        <v>#DIV/0!</v>
      </c>
      <c r="H77" s="469">
        <v>0</v>
      </c>
      <c r="I77" s="462" t="e">
        <f ca="1"/>
        <v>#DIV/0!</v>
      </c>
      <c r="J77" s="374" t="e">
        <f ca="1"/>
        <v>#DIV/0!</v>
      </c>
      <c r="K77" s="373">
        <f>計算_基本取引表_調整前!$DV73/SUM(計算_基本取引表_調整前!$DV$4:$DV$107)</f>
        <v>0</v>
      </c>
      <c r="L77" s="374" t="e">
        <f ca="1"/>
        <v>#DIV/0!</v>
      </c>
      <c r="M77" s="374" t="e">
        <f ca="1"/>
        <v>#DIV/0!</v>
      </c>
      <c r="N77" s="374">
        <f>(入力!$D$710*1000000)/(計算_基本取引表_調整前!$DT$126*1000000)</f>
        <v>2.7546998287562654E-2</v>
      </c>
      <c r="O77" s="374">
        <f>(入力!$D$710*1000000)/(計算_基本取引表_調整前!$EJ$124*1000000)</f>
        <v>8.026756411416312E-3</v>
      </c>
    </row>
    <row r="78" spans="1:15" x14ac:dyDescent="0.25">
      <c r="A78" s="69"/>
      <c r="B78" s="370" t="s">
        <v>109</v>
      </c>
      <c r="C78" s="371" t="str">
        <v>-</v>
      </c>
      <c r="D78" s="459" t="e">
        <f ca="1">IF(入力_シミュレーション!$B$277="1.シミュレーションを行う",$H78,IF(入力!$C$10="1. アンケート調査", $F78, $G78))</f>
        <v>#DIV/0!</v>
      </c>
      <c r="E78" s="372" t="e">
        <f>IF((1-(-計算_移輸出入額!$X75/計算_移輸出入額!$AB75))&lt;0,0,1-(-計算_移輸出入額!$X75/計算_移輸出入額!$AB75))</f>
        <v>#DIV/0!</v>
      </c>
      <c r="F78" s="512" t="e">
        <f ca="1"/>
        <v>#DIV/0!</v>
      </c>
      <c r="G78" s="512" t="e">
        <f ca="1">IF((1-(-計算_移輸出入額!$AV75/計算_移輸出入額!$AZ75))&lt;0,0,1-(-計算_移輸出入額!$AV75/計算_移輸出入額!$AZ75))</f>
        <v>#DIV/0!</v>
      </c>
      <c r="H78" s="469">
        <v>0</v>
      </c>
      <c r="I78" s="462" t="e">
        <f ca="1"/>
        <v>#DIV/0!</v>
      </c>
      <c r="J78" s="374" t="e">
        <f ca="1"/>
        <v>#DIV/0!</v>
      </c>
      <c r="K78" s="373">
        <f>計算_基本取引表_調整前!$DV74/SUM(計算_基本取引表_調整前!$DV$4:$DV$107)</f>
        <v>0</v>
      </c>
      <c r="L78" s="374" t="e">
        <f ca="1"/>
        <v>#DIV/0!</v>
      </c>
      <c r="M78" s="374" t="e">
        <f ca="1"/>
        <v>#DIV/0!</v>
      </c>
      <c r="N78" s="374">
        <f>(入力!$D$710*1000000)/(計算_基本取引表_調整前!$DT$126*1000000)</f>
        <v>2.7546998287562654E-2</v>
      </c>
      <c r="O78" s="374">
        <f>(入力!$D$710*1000000)/(計算_基本取引表_調整前!$EJ$124*1000000)</f>
        <v>8.026756411416312E-3</v>
      </c>
    </row>
    <row r="79" spans="1:15" x14ac:dyDescent="0.25">
      <c r="A79" s="69"/>
      <c r="B79" s="370" t="s">
        <v>111</v>
      </c>
      <c r="C79" s="371" t="str">
        <v>-</v>
      </c>
      <c r="D79" s="459" t="e">
        <f ca="1">IF(入力_シミュレーション!$B$277="1.シミュレーションを行う",$H79,IF(入力!$C$10="1. アンケート調査", $F79, $G79))</f>
        <v>#DIV/0!</v>
      </c>
      <c r="E79" s="372" t="e">
        <f>IF((1-(-計算_移輸出入額!$X76/計算_移輸出入額!$AB76))&lt;0,0,1-(-計算_移輸出入額!$X76/計算_移輸出入額!$AB76))</f>
        <v>#DIV/0!</v>
      </c>
      <c r="F79" s="512" t="e">
        <f ca="1"/>
        <v>#DIV/0!</v>
      </c>
      <c r="G79" s="512" t="e">
        <f ca="1">IF((1-(-計算_移輸出入額!$AV76/計算_移輸出入額!$AZ76))&lt;0,0,1-(-計算_移輸出入額!$AV76/計算_移輸出入額!$AZ76))</f>
        <v>#DIV/0!</v>
      </c>
      <c r="H79" s="469">
        <v>0</v>
      </c>
      <c r="I79" s="462" t="e">
        <f ca="1"/>
        <v>#DIV/0!</v>
      </c>
      <c r="J79" s="374" t="e">
        <f ca="1"/>
        <v>#DIV/0!</v>
      </c>
      <c r="K79" s="373">
        <f>計算_基本取引表_調整前!$DV75/SUM(計算_基本取引表_調整前!$DV$4:$DV$107)</f>
        <v>0</v>
      </c>
      <c r="L79" s="374" t="e">
        <f ca="1"/>
        <v>#DIV/0!</v>
      </c>
      <c r="M79" s="374" t="e">
        <f ca="1"/>
        <v>#DIV/0!</v>
      </c>
      <c r="N79" s="374">
        <f>(入力!$D$710*1000000)/(計算_基本取引表_調整前!$DT$126*1000000)</f>
        <v>2.7546998287562654E-2</v>
      </c>
      <c r="O79" s="374">
        <f>(入力!$D$710*1000000)/(計算_基本取引表_調整前!$EJ$124*1000000)</f>
        <v>8.026756411416312E-3</v>
      </c>
    </row>
    <row r="80" spans="1:15" x14ac:dyDescent="0.25">
      <c r="A80" s="69"/>
      <c r="B80" s="370" t="s">
        <v>113</v>
      </c>
      <c r="C80" s="371" t="str">
        <v>-</v>
      </c>
      <c r="D80" s="459" t="e">
        <f ca="1">IF(入力_シミュレーション!$B$277="1.シミュレーションを行う",$H80,IF(入力!$C$10="1. アンケート調査", $F80, $G80))</f>
        <v>#DIV/0!</v>
      </c>
      <c r="E80" s="372" t="e">
        <f>IF((1-(-計算_移輸出入額!$X77/計算_移輸出入額!$AB77))&lt;0,0,1-(-計算_移輸出入額!$X77/計算_移輸出入額!$AB77))</f>
        <v>#DIV/0!</v>
      </c>
      <c r="F80" s="512" t="e">
        <f ca="1"/>
        <v>#DIV/0!</v>
      </c>
      <c r="G80" s="512" t="e">
        <f ca="1">IF((1-(-計算_移輸出入額!$AV77/計算_移輸出入額!$AZ77))&lt;0,0,1-(-計算_移輸出入額!$AV77/計算_移輸出入額!$AZ77))</f>
        <v>#DIV/0!</v>
      </c>
      <c r="H80" s="469">
        <v>0</v>
      </c>
      <c r="I80" s="462" t="e">
        <f ca="1"/>
        <v>#DIV/0!</v>
      </c>
      <c r="J80" s="374" t="e">
        <f ca="1"/>
        <v>#DIV/0!</v>
      </c>
      <c r="K80" s="373">
        <f>計算_基本取引表_調整前!$DV76/SUM(計算_基本取引表_調整前!$DV$4:$DV$107)</f>
        <v>0</v>
      </c>
      <c r="L80" s="374" t="e">
        <f ca="1"/>
        <v>#DIV/0!</v>
      </c>
      <c r="M80" s="374" t="e">
        <f ca="1"/>
        <v>#DIV/0!</v>
      </c>
      <c r="N80" s="374">
        <f>(入力!$D$710*1000000)/(計算_基本取引表_調整前!$DT$126*1000000)</f>
        <v>2.7546998287562654E-2</v>
      </c>
      <c r="O80" s="374">
        <f>(入力!$D$710*1000000)/(計算_基本取引表_調整前!$EJ$124*1000000)</f>
        <v>8.026756411416312E-3</v>
      </c>
    </row>
    <row r="81" spans="1:15" x14ac:dyDescent="0.25">
      <c r="A81" s="69"/>
      <c r="B81" s="370" t="s">
        <v>115</v>
      </c>
      <c r="C81" s="371" t="str">
        <v>-</v>
      </c>
      <c r="D81" s="459" t="e">
        <f ca="1">IF(入力_シミュレーション!$B$277="1.シミュレーションを行う",$H81,IF(入力!$C$10="1. アンケート調査", $F81, $G81))</f>
        <v>#DIV/0!</v>
      </c>
      <c r="E81" s="372" t="e">
        <f>IF((1-(-計算_移輸出入額!$X78/計算_移輸出入額!$AB78))&lt;0,0,1-(-計算_移輸出入額!$X78/計算_移輸出入額!$AB78))</f>
        <v>#DIV/0!</v>
      </c>
      <c r="F81" s="512" t="e">
        <f ca="1"/>
        <v>#DIV/0!</v>
      </c>
      <c r="G81" s="512" t="e">
        <f ca="1">IF((1-(-計算_移輸出入額!$AV78/計算_移輸出入額!$AZ78))&lt;0,0,1-(-計算_移輸出入額!$AV78/計算_移輸出入額!$AZ78))</f>
        <v>#DIV/0!</v>
      </c>
      <c r="H81" s="469">
        <v>0</v>
      </c>
      <c r="I81" s="462" t="e">
        <f ca="1"/>
        <v>#DIV/0!</v>
      </c>
      <c r="J81" s="374" t="e">
        <f ca="1"/>
        <v>#DIV/0!</v>
      </c>
      <c r="K81" s="373">
        <f>計算_基本取引表_調整前!$DV77/SUM(計算_基本取引表_調整前!$DV$4:$DV$107)</f>
        <v>0</v>
      </c>
      <c r="L81" s="374" t="e">
        <f ca="1"/>
        <v>#DIV/0!</v>
      </c>
      <c r="M81" s="374" t="e">
        <f ca="1"/>
        <v>#DIV/0!</v>
      </c>
      <c r="N81" s="374">
        <f>(入力!$D$710*1000000)/(計算_基本取引表_調整前!$DT$126*1000000)</f>
        <v>2.7546998287562654E-2</v>
      </c>
      <c r="O81" s="374">
        <f>(入力!$D$710*1000000)/(計算_基本取引表_調整前!$EJ$124*1000000)</f>
        <v>8.026756411416312E-3</v>
      </c>
    </row>
    <row r="82" spans="1:15" x14ac:dyDescent="0.25">
      <c r="A82" s="69"/>
      <c r="B82" s="370" t="s">
        <v>117</v>
      </c>
      <c r="C82" s="371" t="str">
        <v>-</v>
      </c>
      <c r="D82" s="459" t="e">
        <f ca="1">IF(入力_シミュレーション!$B$277="1.シミュレーションを行う",$H82,IF(入力!$C$10="1. アンケート調査", $F82, $G82))</f>
        <v>#DIV/0!</v>
      </c>
      <c r="E82" s="372" t="e">
        <f>IF((1-(-計算_移輸出入額!$X79/計算_移輸出入額!$AB79))&lt;0,0,1-(-計算_移輸出入額!$X79/計算_移輸出入額!$AB79))</f>
        <v>#DIV/0!</v>
      </c>
      <c r="F82" s="512" t="e">
        <f ca="1"/>
        <v>#DIV/0!</v>
      </c>
      <c r="G82" s="512" t="e">
        <f ca="1">IF((1-(-計算_移輸出入額!$AV79/計算_移輸出入額!$AZ79))&lt;0,0,1-(-計算_移輸出入額!$AV79/計算_移輸出入額!$AZ79))</f>
        <v>#DIV/0!</v>
      </c>
      <c r="H82" s="469">
        <v>0</v>
      </c>
      <c r="I82" s="462" t="e">
        <f ca="1"/>
        <v>#DIV/0!</v>
      </c>
      <c r="J82" s="374" t="e">
        <f ca="1"/>
        <v>#DIV/0!</v>
      </c>
      <c r="K82" s="373">
        <f>計算_基本取引表_調整前!$DV78/SUM(計算_基本取引表_調整前!$DV$4:$DV$107)</f>
        <v>0</v>
      </c>
      <c r="L82" s="374" t="e">
        <f ca="1"/>
        <v>#DIV/0!</v>
      </c>
      <c r="M82" s="374" t="e">
        <f ca="1"/>
        <v>#DIV/0!</v>
      </c>
      <c r="N82" s="374">
        <f>(入力!$D$710*1000000)/(計算_基本取引表_調整前!$DT$126*1000000)</f>
        <v>2.7546998287562654E-2</v>
      </c>
      <c r="O82" s="374">
        <f>(入力!$D$710*1000000)/(計算_基本取引表_調整前!$EJ$124*1000000)</f>
        <v>8.026756411416312E-3</v>
      </c>
    </row>
    <row r="83" spans="1:15" x14ac:dyDescent="0.25">
      <c r="A83" s="69"/>
      <c r="B83" s="370" t="s">
        <v>119</v>
      </c>
      <c r="C83" s="371" t="str">
        <v>-</v>
      </c>
      <c r="D83" s="459" t="e">
        <f ca="1">IF(入力_シミュレーション!$B$277="1.シミュレーションを行う",$H83,IF(入力!$C$10="1. アンケート調査", $F83, $G83))</f>
        <v>#DIV/0!</v>
      </c>
      <c r="E83" s="372" t="e">
        <f>IF((1-(-計算_移輸出入額!$X80/計算_移輸出入額!$AB80))&lt;0,0,1-(-計算_移輸出入額!$X80/計算_移輸出入額!$AB80))</f>
        <v>#DIV/0!</v>
      </c>
      <c r="F83" s="512" t="e">
        <f ca="1"/>
        <v>#DIV/0!</v>
      </c>
      <c r="G83" s="512" t="e">
        <f ca="1">IF((1-(-計算_移輸出入額!$AV80/計算_移輸出入額!$AZ80))&lt;0,0,1-(-計算_移輸出入額!$AV80/計算_移輸出入額!$AZ80))</f>
        <v>#DIV/0!</v>
      </c>
      <c r="H83" s="469">
        <v>0</v>
      </c>
      <c r="I83" s="462" t="e">
        <f ca="1"/>
        <v>#DIV/0!</v>
      </c>
      <c r="J83" s="374" t="e">
        <f ca="1"/>
        <v>#DIV/0!</v>
      </c>
      <c r="K83" s="373">
        <f>計算_基本取引表_調整前!$DV79/SUM(計算_基本取引表_調整前!$DV$4:$DV$107)</f>
        <v>0</v>
      </c>
      <c r="L83" s="374" t="e">
        <f ca="1"/>
        <v>#DIV/0!</v>
      </c>
      <c r="M83" s="374" t="e">
        <f ca="1"/>
        <v>#DIV/0!</v>
      </c>
      <c r="N83" s="374">
        <f>(入力!$D$710*1000000)/(計算_基本取引表_調整前!$DT$126*1000000)</f>
        <v>2.7546998287562654E-2</v>
      </c>
      <c r="O83" s="374">
        <f>(入力!$D$710*1000000)/(計算_基本取引表_調整前!$EJ$124*1000000)</f>
        <v>8.026756411416312E-3</v>
      </c>
    </row>
    <row r="84" spans="1:15" x14ac:dyDescent="0.25">
      <c r="A84" s="69"/>
      <c r="B84" s="370" t="s">
        <v>121</v>
      </c>
      <c r="C84" s="371" t="str">
        <v>-</v>
      </c>
      <c r="D84" s="459" t="e">
        <f ca="1">IF(入力_シミュレーション!$B$277="1.シミュレーションを行う",$H84,IF(入力!$C$10="1. アンケート調査", $F84, $G84))</f>
        <v>#DIV/0!</v>
      </c>
      <c r="E84" s="372" t="e">
        <f>IF((1-(-計算_移輸出入額!$X81/計算_移輸出入額!$AB81))&lt;0,0,1-(-計算_移輸出入額!$X81/計算_移輸出入額!$AB81))</f>
        <v>#DIV/0!</v>
      </c>
      <c r="F84" s="512" t="e">
        <f ca="1"/>
        <v>#DIV/0!</v>
      </c>
      <c r="G84" s="512" t="e">
        <f ca="1">IF((1-(-計算_移輸出入額!$AV81/計算_移輸出入額!$AZ81))&lt;0,0,1-(-計算_移輸出入額!$AV81/計算_移輸出入額!$AZ81))</f>
        <v>#DIV/0!</v>
      </c>
      <c r="H84" s="469">
        <v>0</v>
      </c>
      <c r="I84" s="462" t="e">
        <f ca="1"/>
        <v>#DIV/0!</v>
      </c>
      <c r="J84" s="374" t="e">
        <f ca="1"/>
        <v>#DIV/0!</v>
      </c>
      <c r="K84" s="373">
        <f>計算_基本取引表_調整前!$DV80/SUM(計算_基本取引表_調整前!$DV$4:$DV$107)</f>
        <v>0</v>
      </c>
      <c r="L84" s="374" t="e">
        <f ca="1"/>
        <v>#DIV/0!</v>
      </c>
      <c r="M84" s="374" t="e">
        <f ca="1"/>
        <v>#DIV/0!</v>
      </c>
      <c r="N84" s="374">
        <f>(入力!$D$710*1000000)/(計算_基本取引表_調整前!$DT$126*1000000)</f>
        <v>2.7546998287562654E-2</v>
      </c>
      <c r="O84" s="374">
        <f>(入力!$D$710*1000000)/(計算_基本取引表_調整前!$EJ$124*1000000)</f>
        <v>8.026756411416312E-3</v>
      </c>
    </row>
    <row r="85" spans="1:15" x14ac:dyDescent="0.25">
      <c r="A85" s="69"/>
      <c r="B85" s="370" t="s">
        <v>123</v>
      </c>
      <c r="C85" s="371" t="str">
        <v>-</v>
      </c>
      <c r="D85" s="459" t="e">
        <f ca="1">IF(入力_シミュレーション!$B$277="1.シミュレーションを行う",$H85,IF(入力!$C$10="1. アンケート調査", $F85, $G85))</f>
        <v>#DIV/0!</v>
      </c>
      <c r="E85" s="372" t="e">
        <f>IF((1-(-計算_移輸出入額!$X82/計算_移輸出入額!$AB82))&lt;0,0,1-(-計算_移輸出入額!$X82/計算_移輸出入額!$AB82))</f>
        <v>#DIV/0!</v>
      </c>
      <c r="F85" s="512" t="e">
        <f ca="1"/>
        <v>#DIV/0!</v>
      </c>
      <c r="G85" s="512" t="e">
        <f ca="1">IF((1-(-計算_移輸出入額!$AV82/計算_移輸出入額!$AZ82))&lt;0,0,1-(-計算_移輸出入額!$AV82/計算_移輸出入額!$AZ82))</f>
        <v>#DIV/0!</v>
      </c>
      <c r="H85" s="469">
        <v>0</v>
      </c>
      <c r="I85" s="462" t="e">
        <f ca="1"/>
        <v>#DIV/0!</v>
      </c>
      <c r="J85" s="374" t="e">
        <f ca="1"/>
        <v>#DIV/0!</v>
      </c>
      <c r="K85" s="373">
        <f>計算_基本取引表_調整前!$DV81/SUM(計算_基本取引表_調整前!$DV$4:$DV$107)</f>
        <v>0</v>
      </c>
      <c r="L85" s="374" t="e">
        <f ca="1"/>
        <v>#DIV/0!</v>
      </c>
      <c r="M85" s="374" t="e">
        <f ca="1"/>
        <v>#DIV/0!</v>
      </c>
      <c r="N85" s="374">
        <f>(入力!$D$710*1000000)/(計算_基本取引表_調整前!$DT$126*1000000)</f>
        <v>2.7546998287562654E-2</v>
      </c>
      <c r="O85" s="374">
        <f>(入力!$D$710*1000000)/(計算_基本取引表_調整前!$EJ$124*1000000)</f>
        <v>8.026756411416312E-3</v>
      </c>
    </row>
    <row r="86" spans="1:15" x14ac:dyDescent="0.25">
      <c r="A86" s="69"/>
      <c r="B86" s="370" t="s">
        <v>125</v>
      </c>
      <c r="C86" s="371" t="str">
        <v>-</v>
      </c>
      <c r="D86" s="459" t="e">
        <f ca="1">IF(入力_シミュレーション!$B$277="1.シミュレーションを行う",$H86,IF(入力!$C$10="1. アンケート調査", $F86, $G86))</f>
        <v>#DIV/0!</v>
      </c>
      <c r="E86" s="372" t="e">
        <f>IF((1-(-計算_移輸出入額!$X83/計算_移輸出入額!$AB83))&lt;0,0,1-(-計算_移輸出入額!$X83/計算_移輸出入額!$AB83))</f>
        <v>#DIV/0!</v>
      </c>
      <c r="F86" s="512" t="e">
        <f ca="1"/>
        <v>#DIV/0!</v>
      </c>
      <c r="G86" s="512" t="e">
        <f ca="1">IF((1-(-計算_移輸出入額!$AV83/計算_移輸出入額!$AZ83))&lt;0,0,1-(-計算_移輸出入額!$AV83/計算_移輸出入額!$AZ83))</f>
        <v>#DIV/0!</v>
      </c>
      <c r="H86" s="469">
        <v>0</v>
      </c>
      <c r="I86" s="462" t="e">
        <f ca="1"/>
        <v>#DIV/0!</v>
      </c>
      <c r="J86" s="374" t="e">
        <f ca="1"/>
        <v>#DIV/0!</v>
      </c>
      <c r="K86" s="373">
        <f>計算_基本取引表_調整前!$DV82/SUM(計算_基本取引表_調整前!$DV$4:$DV$107)</f>
        <v>0</v>
      </c>
      <c r="L86" s="374" t="e">
        <f ca="1"/>
        <v>#DIV/0!</v>
      </c>
      <c r="M86" s="374" t="e">
        <f ca="1"/>
        <v>#DIV/0!</v>
      </c>
      <c r="N86" s="374">
        <f>(入力!$D$710*1000000)/(計算_基本取引表_調整前!$DT$126*1000000)</f>
        <v>2.7546998287562654E-2</v>
      </c>
      <c r="O86" s="374">
        <f>(入力!$D$710*1000000)/(計算_基本取引表_調整前!$EJ$124*1000000)</f>
        <v>8.026756411416312E-3</v>
      </c>
    </row>
    <row r="87" spans="1:15" x14ac:dyDescent="0.25">
      <c r="A87" s="69"/>
      <c r="B87" s="370" t="s">
        <v>127</v>
      </c>
      <c r="C87" s="371" t="str">
        <v>-</v>
      </c>
      <c r="D87" s="459" t="e">
        <f ca="1">IF(入力_シミュレーション!$B$277="1.シミュレーションを行う",$H87,IF(入力!$C$10="1. アンケート調査", $F87, $G87))</f>
        <v>#DIV/0!</v>
      </c>
      <c r="E87" s="372" t="e">
        <f>IF((1-(-計算_移輸出入額!$X84/計算_移輸出入額!$AB84))&lt;0,0,1-(-計算_移輸出入額!$X84/計算_移輸出入額!$AB84))</f>
        <v>#DIV/0!</v>
      </c>
      <c r="F87" s="512" t="e">
        <f ca="1"/>
        <v>#DIV/0!</v>
      </c>
      <c r="G87" s="512" t="e">
        <f ca="1">IF((1-(-計算_移輸出入額!$AV84/計算_移輸出入額!$AZ84))&lt;0,0,1-(-計算_移輸出入額!$AV84/計算_移輸出入額!$AZ84))</f>
        <v>#DIV/0!</v>
      </c>
      <c r="H87" s="469">
        <v>0</v>
      </c>
      <c r="I87" s="462" t="e">
        <f ca="1"/>
        <v>#DIV/0!</v>
      </c>
      <c r="J87" s="374" t="e">
        <f ca="1"/>
        <v>#DIV/0!</v>
      </c>
      <c r="K87" s="373">
        <f>計算_基本取引表_調整前!$DV83/SUM(計算_基本取引表_調整前!$DV$4:$DV$107)</f>
        <v>0</v>
      </c>
      <c r="L87" s="374" t="e">
        <f ca="1"/>
        <v>#DIV/0!</v>
      </c>
      <c r="M87" s="374" t="e">
        <f ca="1"/>
        <v>#DIV/0!</v>
      </c>
      <c r="N87" s="374">
        <f>(入力!$D$710*1000000)/(計算_基本取引表_調整前!$DT$126*1000000)</f>
        <v>2.7546998287562654E-2</v>
      </c>
      <c r="O87" s="374">
        <f>(入力!$D$710*1000000)/(計算_基本取引表_調整前!$EJ$124*1000000)</f>
        <v>8.026756411416312E-3</v>
      </c>
    </row>
    <row r="88" spans="1:15" x14ac:dyDescent="0.25">
      <c r="A88" s="69"/>
      <c r="B88" s="370" t="s">
        <v>129</v>
      </c>
      <c r="C88" s="371" t="str">
        <v>-</v>
      </c>
      <c r="D88" s="459" t="e">
        <f ca="1">IF(入力_シミュレーション!$B$277="1.シミュレーションを行う",$H88,IF(入力!$C$10="1. アンケート調査", $F88, $G88))</f>
        <v>#DIV/0!</v>
      </c>
      <c r="E88" s="372" t="e">
        <f>IF((1-(-計算_移輸出入額!$X85/計算_移輸出入額!$AB85))&lt;0,0,1-(-計算_移輸出入額!$X85/計算_移輸出入額!$AB85))</f>
        <v>#DIV/0!</v>
      </c>
      <c r="F88" s="512" t="e">
        <f ca="1"/>
        <v>#DIV/0!</v>
      </c>
      <c r="G88" s="512" t="e">
        <f ca="1">IF((1-(-計算_移輸出入額!$AV85/計算_移輸出入額!$AZ85))&lt;0,0,1-(-計算_移輸出入額!$AV85/計算_移輸出入額!$AZ85))</f>
        <v>#DIV/0!</v>
      </c>
      <c r="H88" s="469">
        <v>0</v>
      </c>
      <c r="I88" s="462" t="e">
        <f ca="1"/>
        <v>#DIV/0!</v>
      </c>
      <c r="J88" s="374" t="e">
        <f ca="1"/>
        <v>#DIV/0!</v>
      </c>
      <c r="K88" s="373">
        <f>計算_基本取引表_調整前!$DV84/SUM(計算_基本取引表_調整前!$DV$4:$DV$107)</f>
        <v>0</v>
      </c>
      <c r="L88" s="374" t="e">
        <f ca="1"/>
        <v>#DIV/0!</v>
      </c>
      <c r="M88" s="374" t="e">
        <f ca="1"/>
        <v>#DIV/0!</v>
      </c>
      <c r="N88" s="374">
        <f>(入力!$D$710*1000000)/(計算_基本取引表_調整前!$DT$126*1000000)</f>
        <v>2.7546998287562654E-2</v>
      </c>
      <c r="O88" s="374">
        <f>(入力!$D$710*1000000)/(計算_基本取引表_調整前!$EJ$124*1000000)</f>
        <v>8.026756411416312E-3</v>
      </c>
    </row>
    <row r="89" spans="1:15" x14ac:dyDescent="0.25">
      <c r="A89" s="69"/>
      <c r="B89" s="370" t="s">
        <v>131</v>
      </c>
      <c r="C89" s="371" t="str">
        <v>-</v>
      </c>
      <c r="D89" s="459" t="e">
        <f ca="1">IF(入力_シミュレーション!$B$277="1.シミュレーションを行う",$H89,IF(入力!$C$10="1. アンケート調査", $F89, $G89))</f>
        <v>#DIV/0!</v>
      </c>
      <c r="E89" s="372" t="e">
        <f>IF((1-(-計算_移輸出入額!$X86/計算_移輸出入額!$AB86))&lt;0,0,1-(-計算_移輸出入額!$X86/計算_移輸出入額!$AB86))</f>
        <v>#DIV/0!</v>
      </c>
      <c r="F89" s="512" t="e">
        <f ca="1"/>
        <v>#DIV/0!</v>
      </c>
      <c r="G89" s="512" t="e">
        <f ca="1">IF((1-(-計算_移輸出入額!$AV86/計算_移輸出入額!$AZ86))&lt;0,0,1-(-計算_移輸出入額!$AV86/計算_移輸出入額!$AZ86))</f>
        <v>#DIV/0!</v>
      </c>
      <c r="H89" s="469">
        <v>0</v>
      </c>
      <c r="I89" s="462" t="e">
        <f ca="1"/>
        <v>#DIV/0!</v>
      </c>
      <c r="J89" s="374" t="e">
        <f ca="1"/>
        <v>#DIV/0!</v>
      </c>
      <c r="K89" s="373">
        <f>計算_基本取引表_調整前!$DV85/SUM(計算_基本取引表_調整前!$DV$4:$DV$107)</f>
        <v>0</v>
      </c>
      <c r="L89" s="374" t="e">
        <f ca="1"/>
        <v>#DIV/0!</v>
      </c>
      <c r="M89" s="374" t="e">
        <f ca="1"/>
        <v>#DIV/0!</v>
      </c>
      <c r="N89" s="374">
        <f>(入力!$D$710*1000000)/(計算_基本取引表_調整前!$DT$126*1000000)</f>
        <v>2.7546998287562654E-2</v>
      </c>
      <c r="O89" s="374">
        <f>(入力!$D$710*1000000)/(計算_基本取引表_調整前!$EJ$124*1000000)</f>
        <v>8.026756411416312E-3</v>
      </c>
    </row>
    <row r="90" spans="1:15" x14ac:dyDescent="0.25">
      <c r="A90" s="69"/>
      <c r="B90" s="370" t="s">
        <v>133</v>
      </c>
      <c r="C90" s="371" t="str">
        <v>-</v>
      </c>
      <c r="D90" s="459" t="e">
        <f ca="1">IF(入力_シミュレーション!$B$277="1.シミュレーションを行う",$H90,IF(入力!$C$10="1. アンケート調査", $F90, $G90))</f>
        <v>#DIV/0!</v>
      </c>
      <c r="E90" s="372" t="e">
        <f>IF((1-(-計算_移輸出入額!$X87/計算_移輸出入額!$AB87))&lt;0,0,1-(-計算_移輸出入額!$X87/計算_移輸出入額!$AB87))</f>
        <v>#DIV/0!</v>
      </c>
      <c r="F90" s="512" t="e">
        <f ca="1"/>
        <v>#DIV/0!</v>
      </c>
      <c r="G90" s="512" t="e">
        <f ca="1">IF((1-(-計算_移輸出入額!$AV87/計算_移輸出入額!$AZ87))&lt;0,0,1-(-計算_移輸出入額!$AV87/計算_移輸出入額!$AZ87))</f>
        <v>#DIV/0!</v>
      </c>
      <c r="H90" s="469">
        <v>0</v>
      </c>
      <c r="I90" s="462" t="e">
        <f ca="1"/>
        <v>#DIV/0!</v>
      </c>
      <c r="J90" s="374" t="e">
        <f ca="1"/>
        <v>#DIV/0!</v>
      </c>
      <c r="K90" s="373">
        <f>計算_基本取引表_調整前!$DV86/SUM(計算_基本取引表_調整前!$DV$4:$DV$107)</f>
        <v>0</v>
      </c>
      <c r="L90" s="374" t="e">
        <f ca="1"/>
        <v>#DIV/0!</v>
      </c>
      <c r="M90" s="374" t="e">
        <f ca="1"/>
        <v>#DIV/0!</v>
      </c>
      <c r="N90" s="374">
        <f>(入力!$D$710*1000000)/(計算_基本取引表_調整前!$DT$126*1000000)</f>
        <v>2.7546998287562654E-2</v>
      </c>
      <c r="O90" s="374">
        <f>(入力!$D$710*1000000)/(計算_基本取引表_調整前!$EJ$124*1000000)</f>
        <v>8.026756411416312E-3</v>
      </c>
    </row>
    <row r="91" spans="1:15" x14ac:dyDescent="0.25">
      <c r="A91" s="69"/>
      <c r="B91" s="370" t="s">
        <v>135</v>
      </c>
      <c r="C91" s="371" t="str">
        <v>-</v>
      </c>
      <c r="D91" s="459" t="e">
        <f ca="1">IF(入力_シミュレーション!$B$277="1.シミュレーションを行う",$H91,IF(入力!$C$10="1. アンケート調査", $F91, $G91))</f>
        <v>#DIV/0!</v>
      </c>
      <c r="E91" s="372" t="e">
        <f>IF((1-(-計算_移輸出入額!$X88/計算_移輸出入額!$AB88))&lt;0,0,1-(-計算_移輸出入額!$X88/計算_移輸出入額!$AB88))</f>
        <v>#DIV/0!</v>
      </c>
      <c r="F91" s="512" t="e">
        <f ca="1"/>
        <v>#DIV/0!</v>
      </c>
      <c r="G91" s="512" t="e">
        <f ca="1">IF((1-(-計算_移輸出入額!$AV88/計算_移輸出入額!$AZ88))&lt;0,0,1-(-計算_移輸出入額!$AV88/計算_移輸出入額!$AZ88))</f>
        <v>#DIV/0!</v>
      </c>
      <c r="H91" s="469">
        <v>0</v>
      </c>
      <c r="I91" s="462" t="e">
        <f ca="1"/>
        <v>#DIV/0!</v>
      </c>
      <c r="J91" s="374" t="e">
        <f ca="1"/>
        <v>#DIV/0!</v>
      </c>
      <c r="K91" s="373">
        <f>計算_基本取引表_調整前!$DV87/SUM(計算_基本取引表_調整前!$DV$4:$DV$107)</f>
        <v>0</v>
      </c>
      <c r="L91" s="374" t="e">
        <f ca="1"/>
        <v>#DIV/0!</v>
      </c>
      <c r="M91" s="374" t="e">
        <f ca="1"/>
        <v>#DIV/0!</v>
      </c>
      <c r="N91" s="374">
        <f>(入力!$D$710*1000000)/(計算_基本取引表_調整前!$DT$126*1000000)</f>
        <v>2.7546998287562654E-2</v>
      </c>
      <c r="O91" s="374">
        <f>(入力!$D$710*1000000)/(計算_基本取引表_調整前!$EJ$124*1000000)</f>
        <v>8.026756411416312E-3</v>
      </c>
    </row>
    <row r="92" spans="1:15" x14ac:dyDescent="0.25">
      <c r="A92" s="69"/>
      <c r="B92" s="370" t="s">
        <v>137</v>
      </c>
      <c r="C92" s="371" t="str">
        <v>-</v>
      </c>
      <c r="D92" s="459" t="e">
        <f ca="1">IF(入力_シミュレーション!$B$277="1.シミュレーションを行う",$H92,IF(入力!$C$10="1. アンケート調査", $F92, $G92))</f>
        <v>#DIV/0!</v>
      </c>
      <c r="E92" s="372" t="e">
        <f>IF((1-(-計算_移輸出入額!$X89/計算_移輸出入額!$AB89))&lt;0,0,1-(-計算_移輸出入額!$X89/計算_移輸出入額!$AB89))</f>
        <v>#DIV/0!</v>
      </c>
      <c r="F92" s="512" t="e">
        <f ca="1"/>
        <v>#DIV/0!</v>
      </c>
      <c r="G92" s="512" t="e">
        <f ca="1">IF((1-(-計算_移輸出入額!$AV89/計算_移輸出入額!$AZ89))&lt;0,0,1-(-計算_移輸出入額!$AV89/計算_移輸出入額!$AZ89))</f>
        <v>#DIV/0!</v>
      </c>
      <c r="H92" s="469">
        <v>0</v>
      </c>
      <c r="I92" s="462" t="e">
        <f ca="1"/>
        <v>#DIV/0!</v>
      </c>
      <c r="J92" s="374" t="e">
        <f ca="1"/>
        <v>#DIV/0!</v>
      </c>
      <c r="K92" s="373">
        <f>計算_基本取引表_調整前!$DV88/SUM(計算_基本取引表_調整前!$DV$4:$DV$107)</f>
        <v>0</v>
      </c>
      <c r="L92" s="374" t="e">
        <f ca="1"/>
        <v>#DIV/0!</v>
      </c>
      <c r="M92" s="374" t="e">
        <f ca="1"/>
        <v>#DIV/0!</v>
      </c>
      <c r="N92" s="374">
        <f>(入力!$D$710*1000000)/(計算_基本取引表_調整前!$DT$126*1000000)</f>
        <v>2.7546998287562654E-2</v>
      </c>
      <c r="O92" s="374">
        <f>(入力!$D$710*1000000)/(計算_基本取引表_調整前!$EJ$124*1000000)</f>
        <v>8.026756411416312E-3</v>
      </c>
    </row>
    <row r="93" spans="1:15" x14ac:dyDescent="0.25">
      <c r="A93" s="69"/>
      <c r="B93" s="370" t="s">
        <v>139</v>
      </c>
      <c r="C93" s="371" t="str">
        <v>-</v>
      </c>
      <c r="D93" s="459" t="e">
        <f ca="1">IF(入力_シミュレーション!$B$277="1.シミュレーションを行う",$H93,IF(入力!$C$10="1. アンケート調査", $F93, $G93))</f>
        <v>#DIV/0!</v>
      </c>
      <c r="E93" s="372" t="e">
        <f>IF((1-(-計算_移輸出入額!$X90/計算_移輸出入額!$AB90))&lt;0,0,1-(-計算_移輸出入額!$X90/計算_移輸出入額!$AB90))</f>
        <v>#DIV/0!</v>
      </c>
      <c r="F93" s="512" t="e">
        <f ca="1"/>
        <v>#DIV/0!</v>
      </c>
      <c r="G93" s="512" t="e">
        <f ca="1">IF((1-(-計算_移輸出入額!$AV90/計算_移輸出入額!$AZ90))&lt;0,0,1-(-計算_移輸出入額!$AV90/計算_移輸出入額!$AZ90))</f>
        <v>#DIV/0!</v>
      </c>
      <c r="H93" s="469">
        <v>0</v>
      </c>
      <c r="I93" s="462" t="e">
        <f ca="1"/>
        <v>#DIV/0!</v>
      </c>
      <c r="J93" s="374" t="e">
        <f ca="1"/>
        <v>#DIV/0!</v>
      </c>
      <c r="K93" s="373">
        <f>計算_基本取引表_調整前!$DV89/SUM(計算_基本取引表_調整前!$DV$4:$DV$107)</f>
        <v>0</v>
      </c>
      <c r="L93" s="374" t="e">
        <f ca="1"/>
        <v>#DIV/0!</v>
      </c>
      <c r="M93" s="374" t="e">
        <f ca="1"/>
        <v>#DIV/0!</v>
      </c>
      <c r="N93" s="374">
        <f>(入力!$D$710*1000000)/(計算_基本取引表_調整前!$DT$126*1000000)</f>
        <v>2.7546998287562654E-2</v>
      </c>
      <c r="O93" s="374">
        <f>(入力!$D$710*1000000)/(計算_基本取引表_調整前!$EJ$124*1000000)</f>
        <v>8.026756411416312E-3</v>
      </c>
    </row>
    <row r="94" spans="1:15" x14ac:dyDescent="0.25">
      <c r="A94" s="69"/>
      <c r="B94" s="370" t="s">
        <v>140</v>
      </c>
      <c r="C94" s="371" t="str">
        <v>-</v>
      </c>
      <c r="D94" s="459" t="e">
        <f ca="1">IF(入力_シミュレーション!$B$277="1.シミュレーションを行う",$H94,IF(入力!$C$10="1. アンケート調査", $F94, $G94))</f>
        <v>#DIV/0!</v>
      </c>
      <c r="E94" s="372" t="e">
        <f>IF((1-(-計算_移輸出入額!$X91/計算_移輸出入額!$AB91))&lt;0,0,1-(-計算_移輸出入額!$X91/計算_移輸出入額!$AB91))</f>
        <v>#DIV/0!</v>
      </c>
      <c r="F94" s="512" t="e">
        <f ca="1"/>
        <v>#DIV/0!</v>
      </c>
      <c r="G94" s="512" t="e">
        <f ca="1">IF((1-(-計算_移輸出入額!$AV91/計算_移輸出入額!$AZ91))&lt;0,0,1-(-計算_移輸出入額!$AV91/計算_移輸出入額!$AZ91))</f>
        <v>#DIV/0!</v>
      </c>
      <c r="H94" s="469">
        <v>0</v>
      </c>
      <c r="I94" s="462" t="e">
        <f ca="1"/>
        <v>#DIV/0!</v>
      </c>
      <c r="J94" s="374" t="e">
        <f ca="1"/>
        <v>#DIV/0!</v>
      </c>
      <c r="K94" s="373">
        <f>計算_基本取引表_調整前!$DV90/SUM(計算_基本取引表_調整前!$DV$4:$DV$107)</f>
        <v>0</v>
      </c>
      <c r="L94" s="374" t="e">
        <f ca="1"/>
        <v>#DIV/0!</v>
      </c>
      <c r="M94" s="374" t="e">
        <f ca="1"/>
        <v>#DIV/0!</v>
      </c>
      <c r="N94" s="374">
        <f>(入力!$D$710*1000000)/(計算_基本取引表_調整前!$DT$126*1000000)</f>
        <v>2.7546998287562654E-2</v>
      </c>
      <c r="O94" s="374">
        <f>(入力!$D$710*1000000)/(計算_基本取引表_調整前!$EJ$124*1000000)</f>
        <v>8.026756411416312E-3</v>
      </c>
    </row>
    <row r="95" spans="1:15" x14ac:dyDescent="0.25">
      <c r="A95" s="69"/>
      <c r="B95" s="370" t="s">
        <v>142</v>
      </c>
      <c r="C95" s="371" t="str">
        <v>-</v>
      </c>
      <c r="D95" s="459" t="e">
        <f ca="1">IF(入力_シミュレーション!$B$277="1.シミュレーションを行う",$H95,IF(入力!$C$10="1. アンケート調査", $F95, $G95))</f>
        <v>#DIV/0!</v>
      </c>
      <c r="E95" s="372" t="e">
        <f>IF((1-(-計算_移輸出入額!$X92/計算_移輸出入額!$AB92))&lt;0,0,1-(-計算_移輸出入額!$X92/計算_移輸出入額!$AB92))</f>
        <v>#DIV/0!</v>
      </c>
      <c r="F95" s="512" t="e">
        <f ca="1"/>
        <v>#DIV/0!</v>
      </c>
      <c r="G95" s="512" t="e">
        <f ca="1">IF((1-(-計算_移輸出入額!$AV92/計算_移輸出入額!$AZ92))&lt;0,0,1-(-計算_移輸出入額!$AV92/計算_移輸出入額!$AZ92))</f>
        <v>#DIV/0!</v>
      </c>
      <c r="H95" s="469">
        <v>0</v>
      </c>
      <c r="I95" s="462" t="e">
        <f ca="1"/>
        <v>#DIV/0!</v>
      </c>
      <c r="J95" s="374" t="e">
        <f ca="1"/>
        <v>#DIV/0!</v>
      </c>
      <c r="K95" s="373">
        <f>計算_基本取引表_調整前!$DV91/SUM(計算_基本取引表_調整前!$DV$4:$DV$107)</f>
        <v>0</v>
      </c>
      <c r="L95" s="374" t="e">
        <f ca="1"/>
        <v>#DIV/0!</v>
      </c>
      <c r="M95" s="374" t="e">
        <f ca="1"/>
        <v>#DIV/0!</v>
      </c>
      <c r="N95" s="374">
        <f>(入力!$D$710*1000000)/(計算_基本取引表_調整前!$DT$126*1000000)</f>
        <v>2.7546998287562654E-2</v>
      </c>
      <c r="O95" s="374">
        <f>(入力!$D$710*1000000)/(計算_基本取引表_調整前!$EJ$124*1000000)</f>
        <v>8.026756411416312E-3</v>
      </c>
    </row>
    <row r="96" spans="1:15" x14ac:dyDescent="0.25">
      <c r="A96" s="69"/>
      <c r="B96" s="370" t="s">
        <v>144</v>
      </c>
      <c r="C96" s="371" t="str">
        <v>-</v>
      </c>
      <c r="D96" s="459" t="e">
        <f ca="1">IF(入力_シミュレーション!$B$277="1.シミュレーションを行う",$H96,IF(入力!$C$10="1. アンケート調査", $F96, $G96))</f>
        <v>#DIV/0!</v>
      </c>
      <c r="E96" s="372" t="e">
        <f>IF((1-(-計算_移輸出入額!$X93/計算_移輸出入額!$AB93))&lt;0,0,1-(-計算_移輸出入額!$X93/計算_移輸出入額!$AB93))</f>
        <v>#DIV/0!</v>
      </c>
      <c r="F96" s="512" t="e">
        <f ca="1"/>
        <v>#DIV/0!</v>
      </c>
      <c r="G96" s="512" t="e">
        <f ca="1">IF((1-(-計算_移輸出入額!$AV93/計算_移輸出入額!$AZ93))&lt;0,0,1-(-計算_移輸出入額!$AV93/計算_移輸出入額!$AZ93))</f>
        <v>#DIV/0!</v>
      </c>
      <c r="H96" s="469">
        <v>0</v>
      </c>
      <c r="I96" s="462" t="e">
        <f ca="1"/>
        <v>#DIV/0!</v>
      </c>
      <c r="J96" s="374" t="e">
        <f ca="1"/>
        <v>#DIV/0!</v>
      </c>
      <c r="K96" s="373">
        <f>計算_基本取引表_調整前!$DV92/SUM(計算_基本取引表_調整前!$DV$4:$DV$107)</f>
        <v>0</v>
      </c>
      <c r="L96" s="374" t="e">
        <f ca="1"/>
        <v>#DIV/0!</v>
      </c>
      <c r="M96" s="374" t="e">
        <f ca="1"/>
        <v>#DIV/0!</v>
      </c>
      <c r="N96" s="374">
        <f>(入力!$D$710*1000000)/(計算_基本取引表_調整前!$DT$126*1000000)</f>
        <v>2.7546998287562654E-2</v>
      </c>
      <c r="O96" s="374">
        <f>(入力!$D$710*1000000)/(計算_基本取引表_調整前!$EJ$124*1000000)</f>
        <v>8.026756411416312E-3</v>
      </c>
    </row>
    <row r="97" spans="1:15" x14ac:dyDescent="0.25">
      <c r="A97" s="69"/>
      <c r="B97" s="370" t="s">
        <v>146</v>
      </c>
      <c r="C97" s="371" t="str">
        <v>-</v>
      </c>
      <c r="D97" s="459" t="e">
        <f ca="1">IF(入力_シミュレーション!$B$277="1.シミュレーションを行う",$H97,IF(入力!$C$10="1. アンケート調査", $F97, $G97))</f>
        <v>#DIV/0!</v>
      </c>
      <c r="E97" s="372" t="e">
        <f>IF((1-(-計算_移輸出入額!$X94/計算_移輸出入額!$AB94))&lt;0,0,1-(-計算_移輸出入額!$X94/計算_移輸出入額!$AB94))</f>
        <v>#DIV/0!</v>
      </c>
      <c r="F97" s="512" t="e">
        <f ca="1"/>
        <v>#DIV/0!</v>
      </c>
      <c r="G97" s="512" t="e">
        <f ca="1">IF((1-(-計算_移輸出入額!$AV94/計算_移輸出入額!$AZ94))&lt;0,0,1-(-計算_移輸出入額!$AV94/計算_移輸出入額!$AZ94))</f>
        <v>#DIV/0!</v>
      </c>
      <c r="H97" s="469">
        <v>0</v>
      </c>
      <c r="I97" s="462" t="e">
        <f ca="1"/>
        <v>#DIV/0!</v>
      </c>
      <c r="J97" s="374" t="e">
        <f ca="1"/>
        <v>#DIV/0!</v>
      </c>
      <c r="K97" s="373">
        <f>計算_基本取引表_調整前!$DV93/SUM(計算_基本取引表_調整前!$DV$4:$DV$107)</f>
        <v>0</v>
      </c>
      <c r="L97" s="374" t="e">
        <f ca="1"/>
        <v>#DIV/0!</v>
      </c>
      <c r="M97" s="374" t="e">
        <f ca="1"/>
        <v>#DIV/0!</v>
      </c>
      <c r="N97" s="374">
        <f>(入力!$D$710*1000000)/(計算_基本取引表_調整前!$DT$126*1000000)</f>
        <v>2.7546998287562654E-2</v>
      </c>
      <c r="O97" s="374">
        <f>(入力!$D$710*1000000)/(計算_基本取引表_調整前!$EJ$124*1000000)</f>
        <v>8.026756411416312E-3</v>
      </c>
    </row>
    <row r="98" spans="1:15" x14ac:dyDescent="0.25">
      <c r="A98" s="69"/>
      <c r="B98" s="370" t="s">
        <v>148</v>
      </c>
      <c r="C98" s="371" t="str">
        <v>-</v>
      </c>
      <c r="D98" s="459" t="e">
        <f ca="1">IF(入力_シミュレーション!$B$277="1.シミュレーションを行う",$H98,IF(入力!$C$10="1. アンケート調査", $F98, $G98))</f>
        <v>#DIV/0!</v>
      </c>
      <c r="E98" s="372" t="e">
        <f>IF((1-(-計算_移輸出入額!$X95/計算_移輸出入額!$AB95))&lt;0,0,1-(-計算_移輸出入額!$X95/計算_移輸出入額!$AB95))</f>
        <v>#DIV/0!</v>
      </c>
      <c r="F98" s="512" t="e">
        <f ca="1"/>
        <v>#DIV/0!</v>
      </c>
      <c r="G98" s="512" t="e">
        <f ca="1">IF((1-(-計算_移輸出入額!$AV95/計算_移輸出入額!$AZ95))&lt;0,0,1-(-計算_移輸出入額!$AV95/計算_移輸出入額!$AZ95))</f>
        <v>#DIV/0!</v>
      </c>
      <c r="H98" s="469">
        <v>0</v>
      </c>
      <c r="I98" s="462" t="e">
        <f ca="1"/>
        <v>#DIV/0!</v>
      </c>
      <c r="J98" s="374" t="e">
        <f ca="1"/>
        <v>#DIV/0!</v>
      </c>
      <c r="K98" s="373">
        <f>計算_基本取引表_調整前!$DV94/SUM(計算_基本取引表_調整前!$DV$4:$DV$107)</f>
        <v>0</v>
      </c>
      <c r="L98" s="374" t="e">
        <f ca="1"/>
        <v>#DIV/0!</v>
      </c>
      <c r="M98" s="374" t="e">
        <f ca="1"/>
        <v>#DIV/0!</v>
      </c>
      <c r="N98" s="374">
        <f>(入力!$D$710*1000000)/(計算_基本取引表_調整前!$DT$126*1000000)</f>
        <v>2.7546998287562654E-2</v>
      </c>
      <c r="O98" s="374">
        <f>(入力!$D$710*1000000)/(計算_基本取引表_調整前!$EJ$124*1000000)</f>
        <v>8.026756411416312E-3</v>
      </c>
    </row>
    <row r="99" spans="1:15" x14ac:dyDescent="0.25">
      <c r="A99" s="69"/>
      <c r="B99" s="370" t="s">
        <v>149</v>
      </c>
      <c r="C99" s="371" t="str">
        <v>-</v>
      </c>
      <c r="D99" s="459" t="e">
        <f ca="1">IF(入力_シミュレーション!$B$277="1.シミュレーションを行う",$H99,IF(入力!$C$10="1. アンケート調査", $F99, $G99))</f>
        <v>#DIV/0!</v>
      </c>
      <c r="E99" s="372" t="e">
        <f>IF((1-(-計算_移輸出入額!$X96/計算_移輸出入額!$AB96))&lt;0,0,1-(-計算_移輸出入額!$X96/計算_移輸出入額!$AB96))</f>
        <v>#DIV/0!</v>
      </c>
      <c r="F99" s="512" t="e">
        <f ca="1"/>
        <v>#DIV/0!</v>
      </c>
      <c r="G99" s="512" t="e">
        <f ca="1">IF((1-(-計算_移輸出入額!$AV96/計算_移輸出入額!$AZ96))&lt;0,0,1-(-計算_移輸出入額!$AV96/計算_移輸出入額!$AZ96))</f>
        <v>#DIV/0!</v>
      </c>
      <c r="H99" s="469">
        <v>0</v>
      </c>
      <c r="I99" s="462" t="e">
        <f ca="1"/>
        <v>#DIV/0!</v>
      </c>
      <c r="J99" s="374" t="e">
        <f ca="1"/>
        <v>#DIV/0!</v>
      </c>
      <c r="K99" s="373">
        <f>計算_基本取引表_調整前!$DV95/SUM(計算_基本取引表_調整前!$DV$4:$DV$107)</f>
        <v>0</v>
      </c>
      <c r="L99" s="374" t="e">
        <f ca="1"/>
        <v>#DIV/0!</v>
      </c>
      <c r="M99" s="374" t="e">
        <f ca="1"/>
        <v>#DIV/0!</v>
      </c>
      <c r="N99" s="374">
        <f>(入力!$D$710*1000000)/(計算_基本取引表_調整前!$DT$126*1000000)</f>
        <v>2.7546998287562654E-2</v>
      </c>
      <c r="O99" s="374">
        <f>(入力!$D$710*1000000)/(計算_基本取引表_調整前!$EJ$124*1000000)</f>
        <v>8.026756411416312E-3</v>
      </c>
    </row>
    <row r="100" spans="1:15" x14ac:dyDescent="0.25">
      <c r="A100" s="69"/>
      <c r="B100" s="370" t="s">
        <v>151</v>
      </c>
      <c r="C100" s="371" t="str">
        <v>-</v>
      </c>
      <c r="D100" s="459" t="e">
        <f ca="1">IF(入力_シミュレーション!$B$277="1.シミュレーションを行う",$H100,IF(入力!$C$10="1. アンケート調査", $F100, $G100))</f>
        <v>#DIV/0!</v>
      </c>
      <c r="E100" s="372" t="e">
        <f>IF((1-(-計算_移輸出入額!$X97/計算_移輸出入額!$AB97))&lt;0,0,1-(-計算_移輸出入額!$X97/計算_移輸出入額!$AB97))</f>
        <v>#DIV/0!</v>
      </c>
      <c r="F100" s="512" t="e">
        <f ca="1"/>
        <v>#DIV/0!</v>
      </c>
      <c r="G100" s="512" t="e">
        <f ca="1">IF((1-(-計算_移輸出入額!$AV97/計算_移輸出入額!$AZ97))&lt;0,0,1-(-計算_移輸出入額!$AV97/計算_移輸出入額!$AZ97))</f>
        <v>#DIV/0!</v>
      </c>
      <c r="H100" s="469">
        <v>0</v>
      </c>
      <c r="I100" s="462" t="e">
        <f ca="1"/>
        <v>#DIV/0!</v>
      </c>
      <c r="J100" s="374" t="e">
        <f ca="1"/>
        <v>#DIV/0!</v>
      </c>
      <c r="K100" s="373">
        <f>計算_基本取引表_調整前!$DV96/SUM(計算_基本取引表_調整前!$DV$4:$DV$107)</f>
        <v>0</v>
      </c>
      <c r="L100" s="374" t="e">
        <f ca="1"/>
        <v>#DIV/0!</v>
      </c>
      <c r="M100" s="374" t="e">
        <f ca="1"/>
        <v>#DIV/0!</v>
      </c>
      <c r="N100" s="374">
        <f>(入力!$D$710*1000000)/(計算_基本取引表_調整前!$DT$126*1000000)</f>
        <v>2.7546998287562654E-2</v>
      </c>
      <c r="O100" s="374">
        <f>(入力!$D$710*1000000)/(計算_基本取引表_調整前!$EJ$124*1000000)</f>
        <v>8.026756411416312E-3</v>
      </c>
    </row>
    <row r="101" spans="1:15" x14ac:dyDescent="0.25">
      <c r="A101" s="69"/>
      <c r="B101" s="370" t="s">
        <v>153</v>
      </c>
      <c r="C101" s="371" t="str">
        <v>-</v>
      </c>
      <c r="D101" s="459" t="e">
        <f ca="1">IF(入力_シミュレーション!$B$277="1.シミュレーションを行う",$H101,IF(入力!$C$10="1. アンケート調査", $F101, $G101))</f>
        <v>#DIV/0!</v>
      </c>
      <c r="E101" s="372" t="e">
        <f>IF((1-(-計算_移輸出入額!$X98/計算_移輸出入額!$AB98))&lt;0,0,1-(-計算_移輸出入額!$X98/計算_移輸出入額!$AB98))</f>
        <v>#DIV/0!</v>
      </c>
      <c r="F101" s="512" t="e">
        <f ca="1"/>
        <v>#DIV/0!</v>
      </c>
      <c r="G101" s="512" t="e">
        <f ca="1">IF((1-(-計算_移輸出入額!$AV98/計算_移輸出入額!$AZ98))&lt;0,0,1-(-計算_移輸出入額!$AV98/計算_移輸出入額!$AZ98))</f>
        <v>#DIV/0!</v>
      </c>
      <c r="H101" s="469">
        <v>0</v>
      </c>
      <c r="I101" s="462" t="e">
        <f ca="1"/>
        <v>#DIV/0!</v>
      </c>
      <c r="J101" s="374" t="e">
        <f ca="1"/>
        <v>#DIV/0!</v>
      </c>
      <c r="K101" s="373">
        <f>計算_基本取引表_調整前!$DV97/SUM(計算_基本取引表_調整前!$DV$4:$DV$107)</f>
        <v>0</v>
      </c>
      <c r="L101" s="374" t="e">
        <f ca="1"/>
        <v>#DIV/0!</v>
      </c>
      <c r="M101" s="374" t="e">
        <f ca="1"/>
        <v>#DIV/0!</v>
      </c>
      <c r="N101" s="374">
        <f>(入力!$D$710*1000000)/(計算_基本取引表_調整前!$DT$126*1000000)</f>
        <v>2.7546998287562654E-2</v>
      </c>
      <c r="O101" s="374">
        <f>(入力!$D$710*1000000)/(計算_基本取引表_調整前!$EJ$124*1000000)</f>
        <v>8.026756411416312E-3</v>
      </c>
    </row>
    <row r="102" spans="1:15" x14ac:dyDescent="0.25">
      <c r="A102" s="69"/>
      <c r="B102" s="370" t="s">
        <v>155</v>
      </c>
      <c r="C102" s="371" t="str">
        <v>-</v>
      </c>
      <c r="D102" s="459" t="e">
        <f ca="1">IF(入力_シミュレーション!$B$277="1.シミュレーションを行う",$H102,IF(入力!$C$10="1. アンケート調査", $F102, $G102))</f>
        <v>#DIV/0!</v>
      </c>
      <c r="E102" s="372" t="e">
        <f>IF((1-(-計算_移輸出入額!$X99/計算_移輸出入額!$AB99))&lt;0,0,1-(-計算_移輸出入額!$X99/計算_移輸出入額!$AB99))</f>
        <v>#DIV/0!</v>
      </c>
      <c r="F102" s="512" t="e">
        <f ca="1"/>
        <v>#DIV/0!</v>
      </c>
      <c r="G102" s="512" t="e">
        <f ca="1">IF((1-(-計算_移輸出入額!$AV99/計算_移輸出入額!$AZ99))&lt;0,0,1-(-計算_移輸出入額!$AV99/計算_移輸出入額!$AZ99))</f>
        <v>#DIV/0!</v>
      </c>
      <c r="H102" s="469">
        <v>0</v>
      </c>
      <c r="I102" s="462" t="e">
        <f ca="1"/>
        <v>#DIV/0!</v>
      </c>
      <c r="J102" s="374" t="e">
        <f ca="1"/>
        <v>#DIV/0!</v>
      </c>
      <c r="K102" s="373">
        <f>計算_基本取引表_調整前!$DV98/SUM(計算_基本取引表_調整前!$DV$4:$DV$107)</f>
        <v>0</v>
      </c>
      <c r="L102" s="374" t="e">
        <f ca="1"/>
        <v>#DIV/0!</v>
      </c>
      <c r="M102" s="374" t="e">
        <f ca="1"/>
        <v>#DIV/0!</v>
      </c>
      <c r="N102" s="374">
        <f>(入力!$D$710*1000000)/(計算_基本取引表_調整前!$DT$126*1000000)</f>
        <v>2.7546998287562654E-2</v>
      </c>
      <c r="O102" s="374">
        <f>(入力!$D$710*1000000)/(計算_基本取引表_調整前!$EJ$124*1000000)</f>
        <v>8.026756411416312E-3</v>
      </c>
    </row>
    <row r="103" spans="1:15" x14ac:dyDescent="0.25">
      <c r="A103" s="69"/>
      <c r="B103" s="370" t="s">
        <v>156</v>
      </c>
      <c r="C103" s="371" t="str">
        <v>-</v>
      </c>
      <c r="D103" s="459" t="e">
        <f ca="1">IF(入力_シミュレーション!$B$277="1.シミュレーションを行う",$H103,IF(入力!$C$10="1. アンケート調査", $F103, $G103))</f>
        <v>#DIV/0!</v>
      </c>
      <c r="E103" s="372" t="e">
        <f>IF((1-(-計算_移輸出入額!$X100/計算_移輸出入額!$AB100))&lt;0,0,1-(-計算_移輸出入額!$X100/計算_移輸出入額!$AB100))</f>
        <v>#DIV/0!</v>
      </c>
      <c r="F103" s="512" t="e">
        <f ca="1"/>
        <v>#DIV/0!</v>
      </c>
      <c r="G103" s="512" t="e">
        <f ca="1">IF((1-(-計算_移輸出入額!$AV100/計算_移輸出入額!$AZ100))&lt;0,0,1-(-計算_移輸出入額!$AV100/計算_移輸出入額!$AZ100))</f>
        <v>#DIV/0!</v>
      </c>
      <c r="H103" s="469">
        <v>0</v>
      </c>
      <c r="I103" s="462" t="e">
        <f ca="1"/>
        <v>#DIV/0!</v>
      </c>
      <c r="J103" s="374" t="e">
        <f ca="1"/>
        <v>#DIV/0!</v>
      </c>
      <c r="K103" s="373">
        <f>計算_基本取引表_調整前!$DV99/SUM(計算_基本取引表_調整前!$DV$4:$DV$107)</f>
        <v>0</v>
      </c>
      <c r="L103" s="374" t="e">
        <f ca="1"/>
        <v>#DIV/0!</v>
      </c>
      <c r="M103" s="374" t="e">
        <f ca="1"/>
        <v>#DIV/0!</v>
      </c>
      <c r="N103" s="374">
        <f>(入力!$D$710*1000000)/(計算_基本取引表_調整前!$DT$126*1000000)</f>
        <v>2.7546998287562654E-2</v>
      </c>
      <c r="O103" s="374">
        <f>(入力!$D$710*1000000)/(計算_基本取引表_調整前!$EJ$124*1000000)</f>
        <v>8.026756411416312E-3</v>
      </c>
    </row>
    <row r="104" spans="1:15" x14ac:dyDescent="0.25">
      <c r="A104" s="69"/>
      <c r="B104" s="370" t="s">
        <v>157</v>
      </c>
      <c r="C104" s="371" t="str">
        <v>-</v>
      </c>
      <c r="D104" s="459" t="e">
        <f ca="1">IF(入力_シミュレーション!$B$277="1.シミュレーションを行う",$H104,IF(入力!$C$10="1. アンケート調査", $F104, $G104))</f>
        <v>#DIV/0!</v>
      </c>
      <c r="E104" s="372" t="e">
        <f>IF((1-(-計算_移輸出入額!$X101/計算_移輸出入額!$AB101))&lt;0,0,1-(-計算_移輸出入額!$X101/計算_移輸出入額!$AB101))</f>
        <v>#DIV/0!</v>
      </c>
      <c r="F104" s="512" t="e">
        <f ca="1"/>
        <v>#DIV/0!</v>
      </c>
      <c r="G104" s="512" t="e">
        <f ca="1">IF((1-(-計算_移輸出入額!$AV101/計算_移輸出入額!$AZ101))&lt;0,0,1-(-計算_移輸出入額!$AV101/計算_移輸出入額!$AZ101))</f>
        <v>#DIV/0!</v>
      </c>
      <c r="H104" s="469">
        <v>0</v>
      </c>
      <c r="I104" s="462" t="e">
        <f ca="1"/>
        <v>#DIV/0!</v>
      </c>
      <c r="J104" s="374" t="e">
        <f ca="1"/>
        <v>#DIV/0!</v>
      </c>
      <c r="K104" s="373">
        <f>計算_基本取引表_調整前!$DV100/SUM(計算_基本取引表_調整前!$DV$4:$DV$107)</f>
        <v>0</v>
      </c>
      <c r="L104" s="374" t="e">
        <f ca="1"/>
        <v>#DIV/0!</v>
      </c>
      <c r="M104" s="374" t="e">
        <f ca="1"/>
        <v>#DIV/0!</v>
      </c>
      <c r="N104" s="374">
        <f>(入力!$D$710*1000000)/(計算_基本取引表_調整前!$DT$126*1000000)</f>
        <v>2.7546998287562654E-2</v>
      </c>
      <c r="O104" s="374">
        <f>(入力!$D$710*1000000)/(計算_基本取引表_調整前!$EJ$124*1000000)</f>
        <v>8.026756411416312E-3</v>
      </c>
    </row>
    <row r="105" spans="1:15" x14ac:dyDescent="0.25">
      <c r="A105" s="69"/>
      <c r="B105" s="370" t="s">
        <v>159</v>
      </c>
      <c r="C105" s="371" t="str">
        <v>-</v>
      </c>
      <c r="D105" s="459" t="e">
        <f ca="1">IF(入力_シミュレーション!$B$277="1.シミュレーションを行う",$H105,IF(入力!$C$10="1. アンケート調査", $F105, $G105))</f>
        <v>#DIV/0!</v>
      </c>
      <c r="E105" s="372" t="e">
        <f>IF((1-(-計算_移輸出入額!$X102/計算_移輸出入額!$AB102))&lt;0,0,1-(-計算_移輸出入額!$X102/計算_移輸出入額!$AB102))</f>
        <v>#DIV/0!</v>
      </c>
      <c r="F105" s="512" t="e">
        <f ca="1"/>
        <v>#DIV/0!</v>
      </c>
      <c r="G105" s="512" t="e">
        <f ca="1">IF((1-(-計算_移輸出入額!$AV102/計算_移輸出入額!$AZ102))&lt;0,0,1-(-計算_移輸出入額!$AV102/計算_移輸出入額!$AZ102))</f>
        <v>#DIV/0!</v>
      </c>
      <c r="H105" s="469">
        <v>0</v>
      </c>
      <c r="I105" s="462" t="e">
        <f ca="1"/>
        <v>#DIV/0!</v>
      </c>
      <c r="J105" s="374" t="e">
        <f ca="1"/>
        <v>#DIV/0!</v>
      </c>
      <c r="K105" s="373">
        <f>計算_基本取引表_調整前!$DV101/SUM(計算_基本取引表_調整前!$DV$4:$DV$107)</f>
        <v>0</v>
      </c>
      <c r="L105" s="374" t="e">
        <f ca="1"/>
        <v>#DIV/0!</v>
      </c>
      <c r="M105" s="374" t="e">
        <f ca="1"/>
        <v>#DIV/0!</v>
      </c>
      <c r="N105" s="374">
        <f>(入力!$D$710*1000000)/(計算_基本取引表_調整前!$DT$126*1000000)</f>
        <v>2.7546998287562654E-2</v>
      </c>
      <c r="O105" s="374">
        <f>(入力!$D$710*1000000)/(計算_基本取引表_調整前!$EJ$124*1000000)</f>
        <v>8.026756411416312E-3</v>
      </c>
    </row>
    <row r="106" spans="1:15" x14ac:dyDescent="0.25">
      <c r="A106" s="69"/>
      <c r="B106" s="370" t="s">
        <v>160</v>
      </c>
      <c r="C106" s="371" t="str">
        <v>-</v>
      </c>
      <c r="D106" s="459" t="e">
        <f ca="1">IF(入力_シミュレーション!$B$277="1.シミュレーションを行う",$H106,IF(入力!$C$10="1. アンケート調査", $F106, $G106))</f>
        <v>#DIV/0!</v>
      </c>
      <c r="E106" s="372" t="e">
        <f>IF((1-(-計算_移輸出入額!$X103/計算_移輸出入額!$AB103))&lt;0,0,1-(-計算_移輸出入額!$X103/計算_移輸出入額!$AB103))</f>
        <v>#DIV/0!</v>
      </c>
      <c r="F106" s="512" t="e">
        <f ca="1"/>
        <v>#DIV/0!</v>
      </c>
      <c r="G106" s="512" t="e">
        <f ca="1">IF((1-(-計算_移輸出入額!$AV103/計算_移輸出入額!$AZ103))&lt;0,0,1-(-計算_移輸出入額!$AV103/計算_移輸出入額!$AZ103))</f>
        <v>#DIV/0!</v>
      </c>
      <c r="H106" s="469">
        <v>0</v>
      </c>
      <c r="I106" s="462" t="e">
        <f ca="1"/>
        <v>#DIV/0!</v>
      </c>
      <c r="J106" s="374" t="e">
        <f ca="1"/>
        <v>#DIV/0!</v>
      </c>
      <c r="K106" s="373">
        <f>計算_基本取引表_調整前!$DV102/SUM(計算_基本取引表_調整前!$DV$4:$DV$107)</f>
        <v>0</v>
      </c>
      <c r="L106" s="374" t="e">
        <f ca="1"/>
        <v>#DIV/0!</v>
      </c>
      <c r="M106" s="374" t="e">
        <f ca="1"/>
        <v>#DIV/0!</v>
      </c>
      <c r="N106" s="374">
        <f>(入力!$D$710*1000000)/(計算_基本取引表_調整前!$DT$126*1000000)</f>
        <v>2.7546998287562654E-2</v>
      </c>
      <c r="O106" s="374">
        <f>(入力!$D$710*1000000)/(計算_基本取引表_調整前!$EJ$124*1000000)</f>
        <v>8.026756411416312E-3</v>
      </c>
    </row>
    <row r="107" spans="1:15" x14ac:dyDescent="0.25">
      <c r="A107" s="69"/>
      <c r="B107" s="370" t="s">
        <v>162</v>
      </c>
      <c r="C107" s="371" t="str">
        <v>-</v>
      </c>
      <c r="D107" s="459" t="e">
        <f ca="1">IF(入力_シミュレーション!$B$277="1.シミュレーションを行う",$H107,IF(入力!$C$10="1. アンケート調査", $F107, $G107))</f>
        <v>#DIV/0!</v>
      </c>
      <c r="E107" s="372" t="e">
        <f>IF((1-(-計算_移輸出入額!$X104/計算_移輸出入額!$AB104))&lt;0,0,1-(-計算_移輸出入額!$X104/計算_移輸出入額!$AB104))</f>
        <v>#DIV/0!</v>
      </c>
      <c r="F107" s="512" t="e">
        <f ca="1"/>
        <v>#DIV/0!</v>
      </c>
      <c r="G107" s="512" t="e">
        <f ca="1">IF((1-(-計算_移輸出入額!$AV104/計算_移輸出入額!$AZ104))&lt;0,0,1-(-計算_移輸出入額!$AV104/計算_移輸出入額!$AZ104))</f>
        <v>#DIV/0!</v>
      </c>
      <c r="H107" s="469">
        <v>0</v>
      </c>
      <c r="I107" s="462" t="e">
        <f ca="1"/>
        <v>#DIV/0!</v>
      </c>
      <c r="J107" s="374" t="e">
        <f ca="1"/>
        <v>#DIV/0!</v>
      </c>
      <c r="K107" s="373">
        <f>計算_基本取引表_調整前!$DV103/SUM(計算_基本取引表_調整前!$DV$4:$DV$107)</f>
        <v>0</v>
      </c>
      <c r="L107" s="374" t="e">
        <f ca="1"/>
        <v>#DIV/0!</v>
      </c>
      <c r="M107" s="374" t="e">
        <f ca="1"/>
        <v>#DIV/0!</v>
      </c>
      <c r="N107" s="374">
        <f>(入力!$D$710*1000000)/(計算_基本取引表_調整前!$DT$126*1000000)</f>
        <v>2.7546998287562654E-2</v>
      </c>
      <c r="O107" s="374">
        <f>(入力!$D$710*1000000)/(計算_基本取引表_調整前!$EJ$124*1000000)</f>
        <v>8.026756411416312E-3</v>
      </c>
    </row>
    <row r="108" spans="1:15" x14ac:dyDescent="0.25">
      <c r="A108" s="69"/>
      <c r="B108" s="370" t="s">
        <v>164</v>
      </c>
      <c r="C108" s="371" t="str">
        <v>-</v>
      </c>
      <c r="D108" s="459" t="e">
        <f ca="1">IF(入力_シミュレーション!$B$277="1.シミュレーションを行う",$H108,IF(入力!$C$10="1. アンケート調査", $F108, $G108))</f>
        <v>#DIV/0!</v>
      </c>
      <c r="E108" s="372" t="e">
        <f>IF((1-(-計算_移輸出入額!$X105/計算_移輸出入額!$AB105))&lt;0,0,1-(-計算_移輸出入額!$X105/計算_移輸出入額!$AB105))</f>
        <v>#DIV/0!</v>
      </c>
      <c r="F108" s="512" t="e">
        <f ca="1"/>
        <v>#DIV/0!</v>
      </c>
      <c r="G108" s="512" t="e">
        <f ca="1">IF((1-(-計算_移輸出入額!$AV105/計算_移輸出入額!$AZ105))&lt;0,0,1-(-計算_移輸出入額!$AV105/計算_移輸出入額!$AZ105))</f>
        <v>#DIV/0!</v>
      </c>
      <c r="H108" s="469">
        <v>0</v>
      </c>
      <c r="I108" s="462" t="e">
        <f ca="1"/>
        <v>#DIV/0!</v>
      </c>
      <c r="J108" s="374" t="e">
        <f ca="1"/>
        <v>#DIV/0!</v>
      </c>
      <c r="K108" s="373">
        <f>計算_基本取引表_調整前!$DV104/SUM(計算_基本取引表_調整前!$DV$4:$DV$107)</f>
        <v>0</v>
      </c>
      <c r="L108" s="374" t="e">
        <f ca="1"/>
        <v>#DIV/0!</v>
      </c>
      <c r="M108" s="374" t="e">
        <f ca="1"/>
        <v>#DIV/0!</v>
      </c>
      <c r="N108" s="374">
        <f>(入力!$D$710*1000000)/(計算_基本取引表_調整前!$DT$126*1000000)</f>
        <v>2.7546998287562654E-2</v>
      </c>
      <c r="O108" s="374">
        <f>(入力!$D$710*1000000)/(計算_基本取引表_調整前!$EJ$124*1000000)</f>
        <v>8.026756411416312E-3</v>
      </c>
    </row>
    <row r="109" spans="1:15" x14ac:dyDescent="0.25">
      <c r="A109" s="69"/>
      <c r="B109" s="370" t="s">
        <v>165</v>
      </c>
      <c r="C109" s="371" t="str">
        <v>-</v>
      </c>
      <c r="D109" s="459" t="e">
        <f ca="1">IF(入力_シミュレーション!$B$277="1.シミュレーションを行う",$H109,IF(入力!$C$10="1. アンケート調査", $F109, $G109))</f>
        <v>#DIV/0!</v>
      </c>
      <c r="E109" s="372" t="e">
        <f>IF((1-(-計算_移輸出入額!$X106/計算_移輸出入額!$AB106))&lt;0,0,1-(-計算_移輸出入額!$X106/計算_移輸出入額!$AB106))</f>
        <v>#DIV/0!</v>
      </c>
      <c r="F109" s="512" t="e">
        <f ca="1"/>
        <v>#DIV/0!</v>
      </c>
      <c r="G109" s="512" t="e">
        <f ca="1">IF((1-(-計算_移輸出入額!$AV106/計算_移輸出入額!$AZ106))&lt;0,0,1-(-計算_移輸出入額!$AV106/計算_移輸出入額!$AZ106))</f>
        <v>#DIV/0!</v>
      </c>
      <c r="H109" s="469">
        <v>0</v>
      </c>
      <c r="I109" s="462" t="e">
        <f ca="1"/>
        <v>#DIV/0!</v>
      </c>
      <c r="J109" s="374" t="e">
        <f ca="1"/>
        <v>#DIV/0!</v>
      </c>
      <c r="K109" s="373">
        <f>計算_基本取引表_調整前!$DV105/SUM(計算_基本取引表_調整前!$DV$4:$DV$107)</f>
        <v>0</v>
      </c>
      <c r="L109" s="374" t="e">
        <f ca="1"/>
        <v>#DIV/0!</v>
      </c>
      <c r="M109" s="374" t="e">
        <f ca="1"/>
        <v>#DIV/0!</v>
      </c>
      <c r="N109" s="374">
        <f>(入力!$D$710*1000000)/(計算_基本取引表_調整前!$DT$126*1000000)</f>
        <v>2.7546998287562654E-2</v>
      </c>
      <c r="O109" s="374">
        <f>(入力!$D$710*1000000)/(計算_基本取引表_調整前!$EJ$124*1000000)</f>
        <v>8.026756411416312E-3</v>
      </c>
    </row>
    <row r="110" spans="1:15" x14ac:dyDescent="0.25">
      <c r="A110" s="69"/>
      <c r="B110" s="370" t="s">
        <v>167</v>
      </c>
      <c r="C110" s="371" t="str">
        <v>-</v>
      </c>
      <c r="D110" s="459" t="e">
        <f ca="1">IF(入力_シミュレーション!$B$277="1.シミュレーションを行う",$H110,IF(入力!$C$10="1. アンケート調査", $F110, $G110))</f>
        <v>#DIV/0!</v>
      </c>
      <c r="E110" s="372" t="e">
        <f>IF((1-(-計算_移輸出入額!$X107/計算_移輸出入額!$AB107))&lt;0,0,1-(-計算_移輸出入額!$X107/計算_移輸出入額!$AB107))</f>
        <v>#DIV/0!</v>
      </c>
      <c r="F110" s="512" t="e">
        <f ca="1"/>
        <v>#DIV/0!</v>
      </c>
      <c r="G110" s="512" t="e">
        <f ca="1">IF((1-(-計算_移輸出入額!$AV107/計算_移輸出入額!$AZ107))&lt;0,0,1-(-計算_移輸出入額!$AV107/計算_移輸出入額!$AZ107))</f>
        <v>#DIV/0!</v>
      </c>
      <c r="H110" s="469">
        <v>0</v>
      </c>
      <c r="I110" s="462" t="e">
        <f ca="1"/>
        <v>#DIV/0!</v>
      </c>
      <c r="J110" s="374" t="e">
        <f ca="1"/>
        <v>#DIV/0!</v>
      </c>
      <c r="K110" s="373">
        <f>計算_基本取引表_調整前!$DV106/SUM(計算_基本取引表_調整前!$DV$4:$DV$107)</f>
        <v>0</v>
      </c>
      <c r="L110" s="374" t="e">
        <f ca="1"/>
        <v>#DIV/0!</v>
      </c>
      <c r="M110" s="374" t="e">
        <f ca="1"/>
        <v>#DIV/0!</v>
      </c>
      <c r="N110" s="374">
        <f>(入力!$D$710*1000000)/(計算_基本取引表_調整前!$DT$126*1000000)</f>
        <v>2.7546998287562654E-2</v>
      </c>
      <c r="O110" s="374">
        <f>(入力!$D$710*1000000)/(計算_基本取引表_調整前!$EJ$124*1000000)</f>
        <v>8.026756411416312E-3</v>
      </c>
    </row>
    <row r="111" spans="1:15" x14ac:dyDescent="0.25">
      <c r="A111" s="69"/>
      <c r="B111" s="370" t="s">
        <v>169</v>
      </c>
      <c r="C111" s="371" t="str">
        <v>-</v>
      </c>
      <c r="D111" s="459" t="e">
        <f ca="1">IF(入力_シミュレーション!$B$277="1.シミュレーションを行う",$H111,IF(入力!$C$10="1. アンケート調査", $F111, $G111))</f>
        <v>#DIV/0!</v>
      </c>
      <c r="E111" s="372" t="e">
        <f>IF((1-(-計算_移輸出入額!$X108/計算_移輸出入額!$AB108))&lt;0,0,1-(-計算_移輸出入額!$X108/計算_移輸出入額!$AB108))</f>
        <v>#DIV/0!</v>
      </c>
      <c r="F111" s="512" t="e">
        <f ca="1"/>
        <v>#DIV/0!</v>
      </c>
      <c r="G111" s="512" t="e">
        <f ca="1">IF((1-(-計算_移輸出入額!$AV108/計算_移輸出入額!$AZ108))&lt;0,0,1-(-計算_移輸出入額!$AV108/計算_移輸出入額!$AZ108))</f>
        <v>#DIV/0!</v>
      </c>
      <c r="H111" s="469">
        <v>0</v>
      </c>
      <c r="I111" s="462" t="e">
        <f ca="1"/>
        <v>#DIV/0!</v>
      </c>
      <c r="J111" s="374" t="e">
        <f ca="1"/>
        <v>#DIV/0!</v>
      </c>
      <c r="K111" s="373">
        <f>計算_基本取引表_調整前!$DV107/SUM(計算_基本取引表_調整前!$DV$4:$DV$107)</f>
        <v>0</v>
      </c>
      <c r="L111" s="374" t="e">
        <f ca="1"/>
        <v>#DIV/0!</v>
      </c>
      <c r="M111" s="374" t="e">
        <f ca="1"/>
        <v>#DIV/0!</v>
      </c>
      <c r="N111" s="374">
        <f>(入力!$D$710*1000000)/(計算_基本取引表_調整前!$DT$126*1000000)</f>
        <v>2.7546998287562654E-2</v>
      </c>
      <c r="O111" s="374">
        <f>(入力!$D$710*1000000)/(計算_基本取引表_調整前!$EJ$124*1000000)</f>
        <v>8.026756411416312E-3</v>
      </c>
    </row>
    <row r="112" spans="1:15" x14ac:dyDescent="0.25">
      <c r="A112" s="69"/>
      <c r="B112" s="370" t="s">
        <v>549</v>
      </c>
      <c r="C112" s="371" t="str">
        <v>-</v>
      </c>
      <c r="D112" s="459" t="e">
        <f ca="1">IF(入力_シミュレーション!$B$277="1.シミュレーションを行う",$H112,IF(入力!$C$10="1. アンケート調査", $F112, $G112))</f>
        <v>#DIV/0!</v>
      </c>
      <c r="E112" s="372" t="e">
        <f>IF((1-(-計算_移輸出入額!$X109/計算_移輸出入額!$AB109))&lt;0,0,1-(-計算_移輸出入額!$X109/計算_移輸出入額!$AB109))</f>
        <v>#DIV/0!</v>
      </c>
      <c r="F112" s="512" t="e">
        <f ca="1"/>
        <v>#DIV/0!</v>
      </c>
      <c r="G112" s="512" t="e">
        <f ca="1">IF((1-(-計算_移輸出入額!$AV109/計算_移輸出入額!$AZ109))&lt;0,0,1-(-計算_移輸出入額!$AV109/計算_移輸出入額!$AZ109))</f>
        <v>#DIV/0!</v>
      </c>
      <c r="H112" s="469">
        <v>0</v>
      </c>
      <c r="I112" s="462" t="e">
        <f ca="1"/>
        <v>#DIV/0!</v>
      </c>
      <c r="J112" s="374" t="e">
        <f ca="1"/>
        <v>#DIV/0!</v>
      </c>
      <c r="K112" s="373">
        <f>計算_基本取引表_調整前!$DV108/SUM(計算_基本取引表_調整前!$DV$4:$DV$107)</f>
        <v>0</v>
      </c>
      <c r="L112" s="374" t="e">
        <f ca="1"/>
        <v>#DIV/0!</v>
      </c>
      <c r="M112" s="374" t="e">
        <f ca="1"/>
        <v>#DIV/0!</v>
      </c>
      <c r="N112" s="374">
        <f>(入力!$D$710*1000000)/(計算_基本取引表_調整前!$DT$126*1000000)</f>
        <v>2.7546998287562654E-2</v>
      </c>
      <c r="O112" s="374">
        <f>(入力!$D$710*1000000)/(計算_基本取引表_調整前!$EJ$124*1000000)</f>
        <v>8.026756411416312E-3</v>
      </c>
    </row>
    <row r="113" spans="1:15" x14ac:dyDescent="0.25">
      <c r="A113" s="69"/>
      <c r="B113" s="370" t="s">
        <v>550</v>
      </c>
      <c r="C113" s="371" t="str">
        <v>-</v>
      </c>
      <c r="D113" s="459" t="e">
        <f ca="1">IF(入力_シミュレーション!$B$277="1.シミュレーションを行う",$H113,IF(入力!$C$10="1. アンケート調査", $F113, $G113))</f>
        <v>#DIV/0!</v>
      </c>
      <c r="E113" s="372" t="e">
        <f>IF((1-(-計算_移輸出入額!$X110/計算_移輸出入額!$AB110))&lt;0,0,1-(-計算_移輸出入額!$X110/計算_移輸出入額!$AB110))</f>
        <v>#DIV/0!</v>
      </c>
      <c r="F113" s="512" t="e">
        <f ca="1"/>
        <v>#DIV/0!</v>
      </c>
      <c r="G113" s="512" t="e">
        <f ca="1">IF((1-(-計算_移輸出入額!$AV110/計算_移輸出入額!$AZ110))&lt;0,0,1-(-計算_移輸出入額!$AV110/計算_移輸出入額!$AZ110))</f>
        <v>#DIV/0!</v>
      </c>
      <c r="H113" s="469">
        <v>0</v>
      </c>
      <c r="I113" s="462" t="e">
        <f ca="1"/>
        <v>#DIV/0!</v>
      </c>
      <c r="J113" s="374" t="e">
        <f ca="1"/>
        <v>#DIV/0!</v>
      </c>
      <c r="K113" s="373">
        <f>計算_基本取引表_調整前!$DV109/SUM(計算_基本取引表_調整前!$DV$4:$DV$107)</f>
        <v>0</v>
      </c>
      <c r="L113" s="374" t="e">
        <f ca="1"/>
        <v>#DIV/0!</v>
      </c>
      <c r="M113" s="374" t="e">
        <f ca="1"/>
        <v>#DIV/0!</v>
      </c>
      <c r="N113" s="374">
        <f>(入力!$D$710*1000000)/(計算_基本取引表_調整前!$DT$126*1000000)</f>
        <v>2.7546998287562654E-2</v>
      </c>
      <c r="O113" s="374">
        <f>(入力!$D$710*1000000)/(計算_基本取引表_調整前!$EJ$124*1000000)</f>
        <v>8.026756411416312E-3</v>
      </c>
    </row>
    <row r="114" spans="1:15" x14ac:dyDescent="0.25">
      <c r="A114" s="69"/>
      <c r="B114" s="370" t="s">
        <v>551</v>
      </c>
      <c r="C114" s="371" t="str">
        <v>-</v>
      </c>
      <c r="D114" s="459" t="e">
        <f ca="1">IF(入力_シミュレーション!$B$277="1.シミュレーションを行う",$H114,IF(入力!$C$10="1. アンケート調査", $F114, $G114))</f>
        <v>#DIV/0!</v>
      </c>
      <c r="E114" s="372" t="e">
        <f>IF((1-(-計算_移輸出入額!$X111/計算_移輸出入額!$AB111))&lt;0,0,1-(-計算_移輸出入額!$X111/計算_移輸出入額!$AB111))</f>
        <v>#DIV/0!</v>
      </c>
      <c r="F114" s="512" t="e">
        <f ca="1"/>
        <v>#DIV/0!</v>
      </c>
      <c r="G114" s="512" t="e">
        <f ca="1">IF((1-(-計算_移輸出入額!$AV111/計算_移輸出入額!$AZ111))&lt;0,0,1-(-計算_移輸出入額!$AV111/計算_移輸出入額!$AZ111))</f>
        <v>#DIV/0!</v>
      </c>
      <c r="H114" s="469">
        <v>0</v>
      </c>
      <c r="I114" s="462" t="e">
        <f ca="1"/>
        <v>#DIV/0!</v>
      </c>
      <c r="J114" s="374" t="e">
        <f ca="1"/>
        <v>#DIV/0!</v>
      </c>
      <c r="K114" s="373">
        <f>計算_基本取引表_調整前!$DV110/SUM(計算_基本取引表_調整前!$DV$4:$DV$107)</f>
        <v>0</v>
      </c>
      <c r="L114" s="374" t="e">
        <f ca="1"/>
        <v>#DIV/0!</v>
      </c>
      <c r="M114" s="374" t="e">
        <f ca="1"/>
        <v>#DIV/0!</v>
      </c>
      <c r="N114" s="374">
        <f>(入力!$D$710*1000000)/(計算_基本取引表_調整前!$DT$126*1000000)</f>
        <v>2.7546998287562654E-2</v>
      </c>
      <c r="O114" s="374">
        <f>(入力!$D$710*1000000)/(計算_基本取引表_調整前!$EJ$124*1000000)</f>
        <v>8.026756411416312E-3</v>
      </c>
    </row>
    <row r="115" spans="1:15" x14ac:dyDescent="0.25">
      <c r="A115" s="69"/>
      <c r="B115" s="370" t="s">
        <v>552</v>
      </c>
      <c r="C115" s="371" t="str">
        <v>-</v>
      </c>
      <c r="D115" s="459" t="e">
        <f ca="1">IF(入力_シミュレーション!$B$277="1.シミュレーションを行う",$H115,IF(入力!$C$10="1. アンケート調査", $F115, $G115))</f>
        <v>#DIV/0!</v>
      </c>
      <c r="E115" s="372" t="e">
        <f>IF((1-(-計算_移輸出入額!$X112/計算_移輸出入額!$AB112))&lt;0,0,1-(-計算_移輸出入額!$X112/計算_移輸出入額!$AB112))</f>
        <v>#DIV/0!</v>
      </c>
      <c r="F115" s="512" t="e">
        <f ca="1"/>
        <v>#DIV/0!</v>
      </c>
      <c r="G115" s="512" t="e">
        <f ca="1">IF((1-(-計算_移輸出入額!$AV112/計算_移輸出入額!$AZ112))&lt;0,0,1-(-計算_移輸出入額!$AV112/計算_移輸出入額!$AZ112))</f>
        <v>#DIV/0!</v>
      </c>
      <c r="H115" s="469">
        <v>0</v>
      </c>
      <c r="I115" s="462" t="e">
        <f ca="1"/>
        <v>#DIV/0!</v>
      </c>
      <c r="J115" s="374" t="e">
        <f ca="1"/>
        <v>#DIV/0!</v>
      </c>
      <c r="K115" s="373">
        <f>計算_基本取引表_調整前!$DV111/SUM(計算_基本取引表_調整前!$DV$4:$DV$107)</f>
        <v>0</v>
      </c>
      <c r="L115" s="374" t="e">
        <f ca="1"/>
        <v>#DIV/0!</v>
      </c>
      <c r="M115" s="374" t="e">
        <f ca="1"/>
        <v>#DIV/0!</v>
      </c>
      <c r="N115" s="374">
        <f>(入力!$D$710*1000000)/(計算_基本取引表_調整前!$DT$126*1000000)</f>
        <v>2.7546998287562654E-2</v>
      </c>
      <c r="O115" s="374">
        <f>(入力!$D$710*1000000)/(計算_基本取引表_調整前!$EJ$124*1000000)</f>
        <v>8.026756411416312E-3</v>
      </c>
    </row>
    <row r="116" spans="1:15" x14ac:dyDescent="0.25">
      <c r="A116" s="69"/>
      <c r="B116" s="370" t="s">
        <v>553</v>
      </c>
      <c r="C116" s="371" t="str">
        <v>-</v>
      </c>
      <c r="D116" s="459" t="e">
        <f ca="1">IF(入力_シミュレーション!$B$277="1.シミュレーションを行う",$H116,IF(入力!$C$10="1. アンケート調査", $F116, $G116))</f>
        <v>#DIV/0!</v>
      </c>
      <c r="E116" s="372" t="e">
        <f>IF((1-(-計算_移輸出入額!$X113/計算_移輸出入額!$AB113))&lt;0,0,1-(-計算_移輸出入額!$X113/計算_移輸出入額!$AB113))</f>
        <v>#DIV/0!</v>
      </c>
      <c r="F116" s="512" t="e">
        <f ca="1"/>
        <v>#DIV/0!</v>
      </c>
      <c r="G116" s="512" t="e">
        <f ca="1">IF((1-(-計算_移輸出入額!$AV113/計算_移輸出入額!$AZ113))&lt;0,0,1-(-計算_移輸出入額!$AV113/計算_移輸出入額!$AZ113))</f>
        <v>#DIV/0!</v>
      </c>
      <c r="H116" s="469">
        <v>0</v>
      </c>
      <c r="I116" s="462" t="e">
        <f ca="1"/>
        <v>#DIV/0!</v>
      </c>
      <c r="J116" s="374" t="e">
        <f ca="1"/>
        <v>#DIV/0!</v>
      </c>
      <c r="K116" s="373">
        <f>計算_基本取引表_調整前!$DV112/SUM(計算_基本取引表_調整前!$DV$4:$DV$107)</f>
        <v>0</v>
      </c>
      <c r="L116" s="374" t="e">
        <f ca="1"/>
        <v>#DIV/0!</v>
      </c>
      <c r="M116" s="374" t="e">
        <f ca="1"/>
        <v>#DIV/0!</v>
      </c>
      <c r="N116" s="374">
        <f>(入力!$D$710*1000000)/(計算_基本取引表_調整前!$DT$126*1000000)</f>
        <v>2.7546998287562654E-2</v>
      </c>
      <c r="O116" s="374">
        <f>(入力!$D$710*1000000)/(計算_基本取引表_調整前!$EJ$124*1000000)</f>
        <v>8.026756411416312E-3</v>
      </c>
    </row>
    <row r="117" spans="1:15" x14ac:dyDescent="0.25">
      <c r="A117" s="69"/>
      <c r="B117" s="370" t="s">
        <v>554</v>
      </c>
      <c r="C117" s="371" t="str">
        <v>-</v>
      </c>
      <c r="D117" s="459" t="e">
        <f ca="1">IF(入力_シミュレーション!$B$277="1.シミュレーションを行う",$H117,IF(入力!$C$10="1. アンケート調査", $F117, $G117))</f>
        <v>#DIV/0!</v>
      </c>
      <c r="E117" s="372" t="e">
        <f>IF((1-(-計算_移輸出入額!$X114/計算_移輸出入額!$AB114))&lt;0,0,1-(-計算_移輸出入額!$X114/計算_移輸出入額!$AB114))</f>
        <v>#DIV/0!</v>
      </c>
      <c r="F117" s="512" t="e">
        <f ca="1"/>
        <v>#DIV/0!</v>
      </c>
      <c r="G117" s="512" t="e">
        <f ca="1">IF((1-(-計算_移輸出入額!$AV114/計算_移輸出入額!$AZ114))&lt;0,0,1-(-計算_移輸出入額!$AV114/計算_移輸出入額!$AZ114))</f>
        <v>#DIV/0!</v>
      </c>
      <c r="H117" s="469">
        <v>0</v>
      </c>
      <c r="I117" s="462" t="e">
        <f ca="1"/>
        <v>#DIV/0!</v>
      </c>
      <c r="J117" s="374" t="e">
        <f ca="1"/>
        <v>#DIV/0!</v>
      </c>
      <c r="K117" s="373">
        <f>計算_基本取引表_調整前!$DV113/SUM(計算_基本取引表_調整前!$DV$4:$DV$107)</f>
        <v>0</v>
      </c>
      <c r="L117" s="374" t="e">
        <f ca="1"/>
        <v>#DIV/0!</v>
      </c>
      <c r="M117" s="374" t="e">
        <f ca="1"/>
        <v>#DIV/0!</v>
      </c>
      <c r="N117" s="374">
        <f>(入力!$D$710*1000000)/(計算_基本取引表_調整前!$DT$126*1000000)</f>
        <v>2.7546998287562654E-2</v>
      </c>
      <c r="O117" s="374">
        <f>(入力!$D$710*1000000)/(計算_基本取引表_調整前!$EJ$124*1000000)</f>
        <v>8.026756411416312E-3</v>
      </c>
    </row>
    <row r="118" spans="1:15" x14ac:dyDescent="0.25">
      <c r="A118" s="69"/>
      <c r="B118" s="370" t="s">
        <v>558</v>
      </c>
      <c r="C118" s="371" t="str">
        <v>-</v>
      </c>
      <c r="D118" s="459" t="e">
        <f ca="1">IF(入力_シミュレーション!$B$277="1.シミュレーションを行う",$H118,IF(入力!$C$10="1. アンケート調査", $F118, $G118))</f>
        <v>#DIV/0!</v>
      </c>
      <c r="E118" s="372" t="e">
        <f>IF((1-(-計算_移輸出入額!$X115/計算_移輸出入額!$AB115))&lt;0,0,1-(-計算_移輸出入額!$X115/計算_移輸出入額!$AB115))</f>
        <v>#DIV/0!</v>
      </c>
      <c r="F118" s="512" t="e">
        <f ca="1"/>
        <v>#DIV/0!</v>
      </c>
      <c r="G118" s="512" t="e">
        <f ca="1">IF((1-(-計算_移輸出入額!$AV115/計算_移輸出入額!$AZ115))&lt;0,0,1-(-計算_移輸出入額!$AV115/計算_移輸出入額!$AZ115))</f>
        <v>#DIV/0!</v>
      </c>
      <c r="H118" s="469">
        <v>0</v>
      </c>
      <c r="I118" s="462" t="e">
        <f ca="1"/>
        <v>#DIV/0!</v>
      </c>
      <c r="J118" s="374" t="e">
        <f ca="1"/>
        <v>#DIV/0!</v>
      </c>
      <c r="K118" s="373">
        <f>計算_基本取引表_調整前!$DV114/SUM(計算_基本取引表_調整前!$DV$4:$DV$107)</f>
        <v>0</v>
      </c>
      <c r="L118" s="374" t="e">
        <f ca="1"/>
        <v>#DIV/0!</v>
      </c>
      <c r="M118" s="374" t="e">
        <f ca="1"/>
        <v>#DIV/0!</v>
      </c>
      <c r="N118" s="374">
        <f>(入力!$D$710*1000000)/(計算_基本取引表_調整前!$DT$126*1000000)</f>
        <v>2.7546998287562654E-2</v>
      </c>
      <c r="O118" s="374">
        <f>(入力!$D$710*1000000)/(計算_基本取引表_調整前!$EJ$124*1000000)</f>
        <v>8.026756411416312E-3</v>
      </c>
    </row>
    <row r="119" spans="1:15" x14ac:dyDescent="0.25">
      <c r="A119" s="69"/>
      <c r="B119" s="370" t="s">
        <v>559</v>
      </c>
      <c r="C119" s="371" t="str">
        <v>-</v>
      </c>
      <c r="D119" s="459" t="e">
        <f ca="1">IF(入力_シミュレーション!$B$277="1.シミュレーションを行う",$H119,IF(入力!$C$10="1. アンケート調査", $F119, $G119))</f>
        <v>#DIV/0!</v>
      </c>
      <c r="E119" s="372" t="e">
        <f>IF((1-(-計算_移輸出入額!$X116/計算_移輸出入額!$AB116))&lt;0,0,1-(-計算_移輸出入額!$X116/計算_移輸出入額!$AB116))</f>
        <v>#DIV/0!</v>
      </c>
      <c r="F119" s="512" t="e">
        <f ca="1"/>
        <v>#DIV/0!</v>
      </c>
      <c r="G119" s="512" t="e">
        <f ca="1">IF((1-(-計算_移輸出入額!$AV116/計算_移輸出入額!$AZ116))&lt;0,0,1-(-計算_移輸出入額!$AV116/計算_移輸出入額!$AZ116))</f>
        <v>#DIV/0!</v>
      </c>
      <c r="H119" s="469">
        <v>0</v>
      </c>
      <c r="I119" s="462" t="e">
        <f ca="1"/>
        <v>#DIV/0!</v>
      </c>
      <c r="J119" s="374" t="e">
        <f ca="1"/>
        <v>#DIV/0!</v>
      </c>
      <c r="K119" s="373">
        <f>計算_基本取引表_調整前!$DV115/SUM(計算_基本取引表_調整前!$DV$4:$DV$107)</f>
        <v>0</v>
      </c>
      <c r="L119" s="374" t="e">
        <f ca="1"/>
        <v>#DIV/0!</v>
      </c>
      <c r="M119" s="374" t="e">
        <f ca="1"/>
        <v>#DIV/0!</v>
      </c>
      <c r="N119" s="374">
        <f>(入力!$D$710*1000000)/(計算_基本取引表_調整前!$DT$126*1000000)</f>
        <v>2.7546998287562654E-2</v>
      </c>
      <c r="O119" s="374">
        <f>(入力!$D$710*1000000)/(計算_基本取引表_調整前!$EJ$124*1000000)</f>
        <v>8.026756411416312E-3</v>
      </c>
    </row>
    <row r="120" spans="1:15" x14ac:dyDescent="0.25">
      <c r="A120" s="69"/>
      <c r="B120" s="370" t="s">
        <v>560</v>
      </c>
      <c r="C120" s="371" t="str">
        <v>-</v>
      </c>
      <c r="D120" s="459" t="e">
        <f ca="1">IF(入力_シミュレーション!$B$277="1.シミュレーションを行う",$H120,IF(入力!$C$10="1. アンケート調査", $F120, $G120))</f>
        <v>#DIV/0!</v>
      </c>
      <c r="E120" s="372" t="e">
        <f>IF((1-(-計算_移輸出入額!$X117/計算_移輸出入額!$AB117))&lt;0,0,1-(-計算_移輸出入額!$X117/計算_移輸出入額!$AB117))</f>
        <v>#DIV/0!</v>
      </c>
      <c r="F120" s="512" t="e">
        <f ca="1"/>
        <v>#DIV/0!</v>
      </c>
      <c r="G120" s="512" t="e">
        <f ca="1">IF((1-(-計算_移輸出入額!$AV117/計算_移輸出入額!$AZ117))&lt;0,0,1-(-計算_移輸出入額!$AV117/計算_移輸出入額!$AZ117))</f>
        <v>#DIV/0!</v>
      </c>
      <c r="H120" s="469">
        <v>0</v>
      </c>
      <c r="I120" s="462" t="e">
        <f ca="1"/>
        <v>#DIV/0!</v>
      </c>
      <c r="J120" s="374" t="e">
        <f ca="1"/>
        <v>#DIV/0!</v>
      </c>
      <c r="K120" s="373">
        <f>計算_基本取引表_調整前!$DV116/SUM(計算_基本取引表_調整前!$DV$4:$DV$107)</f>
        <v>0</v>
      </c>
      <c r="L120" s="374" t="e">
        <f ca="1"/>
        <v>#DIV/0!</v>
      </c>
      <c r="M120" s="374" t="e">
        <f ca="1"/>
        <v>#DIV/0!</v>
      </c>
      <c r="N120" s="374">
        <f>(入力!$D$710*1000000)/(計算_基本取引表_調整前!$DT$126*1000000)</f>
        <v>2.7546998287562654E-2</v>
      </c>
      <c r="O120" s="374">
        <f>(入力!$D$710*1000000)/(計算_基本取引表_調整前!$EJ$124*1000000)</f>
        <v>8.026756411416312E-3</v>
      </c>
    </row>
    <row r="121" spans="1:15" x14ac:dyDescent="0.25">
      <c r="A121" s="69"/>
      <c r="B121" s="370" t="s">
        <v>561</v>
      </c>
      <c r="C121" s="371" t="str">
        <v>-</v>
      </c>
      <c r="D121" s="459" t="e">
        <f ca="1">IF(入力_シミュレーション!$B$277="1.シミュレーションを行う",$H121,IF(入力!$C$10="1. アンケート調査", $F121, $G121))</f>
        <v>#DIV/0!</v>
      </c>
      <c r="E121" s="372" t="e">
        <f>IF((1-(-計算_移輸出入額!$X118/計算_移輸出入額!$AB118))&lt;0,0,1-(-計算_移輸出入額!$X118/計算_移輸出入額!$AB118))</f>
        <v>#DIV/0!</v>
      </c>
      <c r="F121" s="512" t="e">
        <f ca="1"/>
        <v>#DIV/0!</v>
      </c>
      <c r="G121" s="512" t="e">
        <f ca="1">IF((1-(-計算_移輸出入額!$AV118/計算_移輸出入額!$AZ118))&lt;0,0,1-(-計算_移輸出入額!$AV118/計算_移輸出入額!$AZ118))</f>
        <v>#DIV/0!</v>
      </c>
      <c r="H121" s="469">
        <v>0</v>
      </c>
      <c r="I121" s="462" t="e">
        <f ca="1"/>
        <v>#DIV/0!</v>
      </c>
      <c r="J121" s="374" t="e">
        <f ca="1"/>
        <v>#DIV/0!</v>
      </c>
      <c r="K121" s="373">
        <f>計算_基本取引表_調整前!$DV117/SUM(計算_基本取引表_調整前!$DV$4:$DV$107)</f>
        <v>0</v>
      </c>
      <c r="L121" s="374" t="e">
        <f ca="1"/>
        <v>#DIV/0!</v>
      </c>
      <c r="M121" s="374" t="e">
        <f ca="1"/>
        <v>#DIV/0!</v>
      </c>
      <c r="N121" s="374">
        <f>(入力!$D$710*1000000)/(計算_基本取引表_調整前!$DT$126*1000000)</f>
        <v>2.7546998287562654E-2</v>
      </c>
      <c r="O121" s="374">
        <f>(入力!$D$710*1000000)/(計算_基本取引表_調整前!$EJ$124*1000000)</f>
        <v>8.026756411416312E-3</v>
      </c>
    </row>
    <row r="122" spans="1:15" x14ac:dyDescent="0.25">
      <c r="A122" s="69"/>
      <c r="B122" s="370" t="s">
        <v>562</v>
      </c>
      <c r="C122" s="371" t="str">
        <v>-</v>
      </c>
      <c r="D122" s="459" t="e">
        <f ca="1">IF(入力_シミュレーション!$B$277="1.シミュレーションを行う",$H122,IF(入力!$C$10="1. アンケート調査", $F122, $G122))</f>
        <v>#DIV/0!</v>
      </c>
      <c r="E122" s="372" t="e">
        <f>IF((1-(-計算_移輸出入額!$X119/計算_移輸出入額!$AB119))&lt;0,0,1-(-計算_移輸出入額!$X119/計算_移輸出入額!$AB119))</f>
        <v>#DIV/0!</v>
      </c>
      <c r="F122" s="512" t="e">
        <f ca="1"/>
        <v>#DIV/0!</v>
      </c>
      <c r="G122" s="512" t="e">
        <f ca="1">IF((1-(-計算_移輸出入額!$AV119/計算_移輸出入額!$AZ119))&lt;0,0,1-(-計算_移輸出入額!$AV119/計算_移輸出入額!$AZ119))</f>
        <v>#DIV/0!</v>
      </c>
      <c r="H122" s="469">
        <v>0</v>
      </c>
      <c r="I122" s="462" t="e">
        <f ca="1"/>
        <v>#DIV/0!</v>
      </c>
      <c r="J122" s="374" t="e">
        <f ca="1"/>
        <v>#DIV/0!</v>
      </c>
      <c r="K122" s="373">
        <f>計算_基本取引表_調整前!$DV118/SUM(計算_基本取引表_調整前!$DV$4:$DV$107)</f>
        <v>0</v>
      </c>
      <c r="L122" s="374" t="e">
        <f ca="1"/>
        <v>#DIV/0!</v>
      </c>
      <c r="M122" s="374" t="e">
        <f ca="1"/>
        <v>#DIV/0!</v>
      </c>
      <c r="N122" s="374">
        <f>(入力!$D$710*1000000)/(計算_基本取引表_調整前!$DT$126*1000000)</f>
        <v>2.7546998287562654E-2</v>
      </c>
      <c r="O122" s="374">
        <f>(入力!$D$710*1000000)/(計算_基本取引表_調整前!$EJ$124*1000000)</f>
        <v>8.026756411416312E-3</v>
      </c>
    </row>
    <row r="123" spans="1:15" x14ac:dyDescent="0.25">
      <c r="A123" s="69"/>
      <c r="B123" s="370" t="s">
        <v>563</v>
      </c>
      <c r="C123" s="371" t="str">
        <v>-</v>
      </c>
      <c r="D123" s="459" t="e">
        <f ca="1">IF(入力_シミュレーション!$B$277="1.シミュレーションを行う",$H123,IF(入力!$C$10="1. アンケート調査", $F123, $G123))</f>
        <v>#DIV/0!</v>
      </c>
      <c r="E123" s="372" t="e">
        <f>IF((1-(-計算_移輸出入額!$X120/計算_移輸出入額!$AB120))&lt;0,0,1-(-計算_移輸出入額!$X120/計算_移輸出入額!$AB120))</f>
        <v>#DIV/0!</v>
      </c>
      <c r="F123" s="512" t="e">
        <f ca="1"/>
        <v>#DIV/0!</v>
      </c>
      <c r="G123" s="512" t="e">
        <f ca="1">IF((1-(-計算_移輸出入額!$AV120/計算_移輸出入額!$AZ120))&lt;0,0,1-(-計算_移輸出入額!$AV120/計算_移輸出入額!$AZ120))</f>
        <v>#DIV/0!</v>
      </c>
      <c r="H123" s="469">
        <v>0</v>
      </c>
      <c r="I123" s="462" t="e">
        <f ca="1"/>
        <v>#DIV/0!</v>
      </c>
      <c r="J123" s="374" t="e">
        <f ca="1"/>
        <v>#DIV/0!</v>
      </c>
      <c r="K123" s="373">
        <f>計算_基本取引表_調整前!$DV119/SUM(計算_基本取引表_調整前!$DV$4:$DV$107)</f>
        <v>0</v>
      </c>
      <c r="L123" s="374" t="e">
        <f ca="1"/>
        <v>#DIV/0!</v>
      </c>
      <c r="M123" s="374" t="e">
        <f ca="1"/>
        <v>#DIV/0!</v>
      </c>
      <c r="N123" s="374">
        <f>(入力!$D$710*1000000)/(計算_基本取引表_調整前!$DT$126*1000000)</f>
        <v>2.7546998287562654E-2</v>
      </c>
      <c r="O123" s="374">
        <f>(入力!$D$710*1000000)/(計算_基本取引表_調整前!$EJ$124*1000000)</f>
        <v>8.026756411416312E-3</v>
      </c>
    </row>
    <row r="124" spans="1:15" x14ac:dyDescent="0.25">
      <c r="A124" s="69"/>
      <c r="B124" s="370" t="s">
        <v>564</v>
      </c>
      <c r="C124" s="371" t="str">
        <v>-</v>
      </c>
      <c r="D124" s="459" t="e">
        <f ca="1">IF(入力_シミュレーション!$B$277="1.シミュレーションを行う",$H124,IF(入力!$C$10="1. アンケート調査", $F124, $G124))</f>
        <v>#DIV/0!</v>
      </c>
      <c r="E124" s="372" t="e">
        <f>IF((1-(-計算_移輸出入額!$X121/計算_移輸出入額!$AB121))&lt;0,0,1-(-計算_移輸出入額!$X121/計算_移輸出入額!$AB121))</f>
        <v>#DIV/0!</v>
      </c>
      <c r="F124" s="512" t="e">
        <f ca="1"/>
        <v>#DIV/0!</v>
      </c>
      <c r="G124" s="512" t="e">
        <f ca="1">IF((1-(-計算_移輸出入額!$AV121/計算_移輸出入額!$AZ121))&lt;0,0,1-(-計算_移輸出入額!$AV121/計算_移輸出入額!$AZ121))</f>
        <v>#DIV/0!</v>
      </c>
      <c r="H124" s="469">
        <v>0</v>
      </c>
      <c r="I124" s="462" t="e">
        <f ca="1"/>
        <v>#DIV/0!</v>
      </c>
      <c r="J124" s="374" t="e">
        <f ca="1"/>
        <v>#DIV/0!</v>
      </c>
      <c r="K124" s="373">
        <f>計算_基本取引表_調整前!$DV120/SUM(計算_基本取引表_調整前!$DV$4:$DV$107)</f>
        <v>0</v>
      </c>
      <c r="L124" s="374" t="e">
        <f ca="1"/>
        <v>#DIV/0!</v>
      </c>
      <c r="M124" s="374" t="e">
        <f ca="1"/>
        <v>#DIV/0!</v>
      </c>
      <c r="N124" s="374">
        <f>(入力!$D$710*1000000)/(計算_基本取引表_調整前!$DT$126*1000000)</f>
        <v>2.7546998287562654E-2</v>
      </c>
      <c r="O124" s="374">
        <f>(入力!$D$710*1000000)/(計算_基本取引表_調整前!$EJ$124*1000000)</f>
        <v>8.026756411416312E-3</v>
      </c>
    </row>
    <row r="125" spans="1:15" x14ac:dyDescent="0.25">
      <c r="A125" s="69"/>
      <c r="B125" s="370" t="s">
        <v>565</v>
      </c>
      <c r="C125" s="371" t="str">
        <v>-</v>
      </c>
      <c r="D125" s="459" t="e">
        <f ca="1">IF(入力_シミュレーション!$B$277="1.シミュレーションを行う",$H125,IF(入力!$C$10="1. アンケート調査", $F125, $G125))</f>
        <v>#DIV/0!</v>
      </c>
      <c r="E125" s="372" t="e">
        <f>IF((1-(-計算_移輸出入額!$X122/計算_移輸出入額!$AB122))&lt;0,0,1-(-計算_移輸出入額!$X122/計算_移輸出入額!$AB122))</f>
        <v>#DIV/0!</v>
      </c>
      <c r="F125" s="512" t="e">
        <f ca="1"/>
        <v>#DIV/0!</v>
      </c>
      <c r="G125" s="512" t="e">
        <f ca="1">IF((1-(-計算_移輸出入額!$AV122/計算_移輸出入額!$AZ122))&lt;0,0,1-(-計算_移輸出入額!$AV122/計算_移輸出入額!$AZ122))</f>
        <v>#DIV/0!</v>
      </c>
      <c r="H125" s="469">
        <v>0</v>
      </c>
      <c r="I125" s="462" t="e">
        <f ca="1"/>
        <v>#DIV/0!</v>
      </c>
      <c r="J125" s="374" t="e">
        <f ca="1"/>
        <v>#DIV/0!</v>
      </c>
      <c r="K125" s="373">
        <f>計算_基本取引表_調整前!$DV121/SUM(計算_基本取引表_調整前!$DV$4:$DV$107)</f>
        <v>0</v>
      </c>
      <c r="L125" s="374" t="e">
        <f ca="1"/>
        <v>#DIV/0!</v>
      </c>
      <c r="M125" s="374" t="e">
        <f ca="1"/>
        <v>#DIV/0!</v>
      </c>
      <c r="N125" s="374">
        <f>(入力!$D$710*1000000)/(計算_基本取引表_調整前!$DT$126*1000000)</f>
        <v>2.7546998287562654E-2</v>
      </c>
      <c r="O125" s="374">
        <f>(入力!$D$710*1000000)/(計算_基本取引表_調整前!$EJ$124*1000000)</f>
        <v>8.026756411416312E-3</v>
      </c>
    </row>
    <row r="126" spans="1:15" x14ac:dyDescent="0.25">
      <c r="A126" s="69"/>
      <c r="B126" s="370" t="s">
        <v>566</v>
      </c>
      <c r="C126" s="371" t="str">
        <v>-</v>
      </c>
      <c r="D126" s="459" t="e">
        <f ca="1">IF(入力_シミュレーション!$B$277="1.シミュレーションを行う",$H126,IF(入力!$C$10="1. アンケート調査", $F126, $G126))</f>
        <v>#DIV/0!</v>
      </c>
      <c r="E126" s="372" t="e">
        <f>IF((1-(-計算_移輸出入額!$X123/計算_移輸出入額!$AB123))&lt;0,0,1-(-計算_移輸出入額!$X123/計算_移輸出入額!$AB123))</f>
        <v>#DIV/0!</v>
      </c>
      <c r="F126" s="512" t="e">
        <f ca="1"/>
        <v>#DIV/0!</v>
      </c>
      <c r="G126" s="512" t="e">
        <f ca="1">IF((1-(-計算_移輸出入額!$AV123/計算_移輸出入額!$AZ123))&lt;0,0,1-(-計算_移輸出入額!$AV123/計算_移輸出入額!$AZ123))</f>
        <v>#DIV/0!</v>
      </c>
      <c r="H126" s="469">
        <v>0</v>
      </c>
      <c r="I126" s="462" t="e">
        <f ca="1"/>
        <v>#DIV/0!</v>
      </c>
      <c r="J126" s="374" t="e">
        <f ca="1"/>
        <v>#DIV/0!</v>
      </c>
      <c r="K126" s="373">
        <f>計算_基本取引表_調整前!$DV122/SUM(計算_基本取引表_調整前!$DV$4:$DV$107)</f>
        <v>0</v>
      </c>
      <c r="L126" s="374" t="e">
        <f ca="1"/>
        <v>#DIV/0!</v>
      </c>
      <c r="M126" s="374" t="e">
        <f ca="1"/>
        <v>#DIV/0!</v>
      </c>
      <c r="N126" s="374">
        <f>(入力!$D$710*1000000)/(計算_基本取引表_調整前!$DT$126*1000000)</f>
        <v>2.7546998287562654E-2</v>
      </c>
      <c r="O126" s="374">
        <f>(入力!$D$710*1000000)/(計算_基本取引表_調整前!$EJ$124*1000000)</f>
        <v>8.026756411416312E-3</v>
      </c>
    </row>
    <row r="127" spans="1:15" x14ac:dyDescent="0.25">
      <c r="A127" s="69"/>
      <c r="B127" s="375" t="s">
        <v>567</v>
      </c>
      <c r="C127" s="376" t="str">
        <v>-</v>
      </c>
      <c r="D127" s="460" t="e">
        <f ca="1">IF(入力_シミュレーション!$B$277="1.シミュレーションを行う",$H127,IF(入力!$C$10="1. アンケート調査", $F127, $G127))</f>
        <v>#DIV/0!</v>
      </c>
      <c r="E127" s="377" t="e">
        <f>IF((1-(-計算_移輸出入額!$X124/計算_移輸出入額!$AB124))&lt;0,0,1-(-計算_移輸出入額!$X124/計算_移輸出入額!$AB124))</f>
        <v>#DIV/0!</v>
      </c>
      <c r="F127" s="513" t="e">
        <f ca="1"/>
        <v>#DIV/0!</v>
      </c>
      <c r="G127" s="513" t="e">
        <f ca="1">IF((1-(-計算_移輸出入額!$AV124/計算_移輸出入額!$AZ124))&lt;0,0,1-(-計算_移輸出入額!$AV124/計算_移輸出入額!$AZ124))</f>
        <v>#DIV/0!</v>
      </c>
      <c r="H127" s="470">
        <v>0</v>
      </c>
      <c r="I127" s="463" t="e">
        <f ca="1"/>
        <v>#DIV/0!</v>
      </c>
      <c r="J127" s="378" t="e">
        <f ca="1"/>
        <v>#DIV/0!</v>
      </c>
      <c r="K127" s="379">
        <f>計算_基本取引表_調整前!$DV123/SUM(計算_基本取引表_調整前!$DV$4:$DV$107)</f>
        <v>0</v>
      </c>
      <c r="L127" s="378" t="e">
        <f ca="1"/>
        <v>#DIV/0!</v>
      </c>
      <c r="M127" s="378" t="e">
        <f ca="1"/>
        <v>#DIV/0!</v>
      </c>
      <c r="N127" s="378">
        <f>(入力!$D$710*1000000)/(計算_基本取引表_調整前!$DT$126*1000000)</f>
        <v>2.7546998287562654E-2</v>
      </c>
      <c r="O127" s="378">
        <f>(入力!$D$710*1000000)/(計算_基本取引表_調整前!$EJ$124*1000000)</f>
        <v>8.026756411416312E-3</v>
      </c>
    </row>
    <row r="128" spans="1:15" customFormat="1" x14ac:dyDescent="0.25"/>
    <row r="129" spans="1:99" s="76" customFormat="1" ht="141.75" customHeight="1" x14ac:dyDescent="0.25">
      <c r="A129" s="78"/>
      <c r="B129" s="10"/>
      <c r="C129" s="100" t="str">
        <f ca="1">_xlfn.FORMULATEXT(C8)</f>
        <v>{=分類_出力}</v>
      </c>
      <c r="D129" s="100" t="str">
        <f t="shared" ref="D129:O129" ca="1" si="0">_xlfn.FORMULATEXT(D8)</f>
        <v>=IF(入力_シミュレーション!R277C2="1.シミュレーションを行う",RC8,IF(入力!R10C3="1. アンケート調査", RC6, RC7))</v>
      </c>
      <c r="E129" s="100" t="str">
        <f t="shared" ca="1" si="0"/>
        <v>=IF((1-(-計算_移輸出入額!R[-3]C24/計算_移輸出入額!R[-3]C28))&lt;0,0,1-(-計算_移輸出入額!R[-3]C24/計算_移輸出入額!R[-3]C28))</v>
      </c>
      <c r="F129" s="100" t="str">
        <f t="shared" ca="1" si="0"/>
        <v>{=IF(回収割合&lt;=回収率下限, R8C7:R127C7, R8C5:R127C5)}</v>
      </c>
      <c r="G129" s="100" t="str">
        <f t="shared" ca="1" si="0"/>
        <v>=IF((1-(-計算_移輸出入額!R[-3]C48/計算_移輸出入額!R[-3]C52))&lt;0,0,1-(-計算_移輸出入額!R[-3]C48/計算_移輸出入額!R[-3]C52))</v>
      </c>
      <c r="H129" s="100" t="str">
        <f t="shared" ca="1" si="0"/>
        <v>{=自給率シミュレーション/100}</v>
      </c>
      <c r="I129" s="100" t="str">
        <f t="shared" ca="1" si="0"/>
        <v>{=IF(域内生産額_採用=0, 0, TRANSPOSE(粗付加価値部門計)/域内生産額_採用)}</v>
      </c>
      <c r="J129" s="100" t="str">
        <f t="shared" ca="1" si="0"/>
        <v>{=IF(域内生産額_採用=0, 0, TRANSPOSE(粗付加価値_雇用者所得)/域内生産額_採用)}</v>
      </c>
      <c r="K129" s="100" t="str">
        <f t="shared" ca="1" si="0"/>
        <v>=計算_基本取引表_調整前!R[-4]C126/SUM(計算_基本取引表_調整前!R4C126:R107C126)</v>
      </c>
      <c r="L129" s="100" t="str">
        <f t="shared" ca="1" si="0"/>
        <v>{=IF(域内生産額_採用=0,0,従業者数_対象市町村/域内生産額_採用)}</v>
      </c>
      <c r="M129" s="100" t="str">
        <f t="shared" ca="1" si="0"/>
        <v>{=IF(域内生産額_採用=0,0,雇用者数/域内生産額_採用)}</v>
      </c>
      <c r="N129" s="100" t="str">
        <f t="shared" ca="1" si="0"/>
        <v>=(入力!R710C4*1000000)/(計算_基本取引表_調整前!R126C124*1000000)</v>
      </c>
      <c r="O129" s="100" t="str">
        <f t="shared" ca="1" si="0"/>
        <v>=(入力!R710C4*1000000)/(計算_基本取引表_調整前!R124C140*1000000)</v>
      </c>
    </row>
    <row r="130" spans="1:99" x14ac:dyDescent="0.25">
      <c r="C130" s="100">
        <f t="array" aca="1" ref="C130" ca="1">SUM(IF(EXACT(_xlfn.FORMULATEXT(C$8), _xlfn.FORMULATEXT(C$8:C$127)), 1, 0))</f>
        <v>120</v>
      </c>
      <c r="D130" s="100">
        <f t="array" aca="1" ref="D130" ca="1">SUM(IF(EXACT(_xlfn.FORMULATEXT(D$8), _xlfn.FORMULATEXT(D$8:D$127)), 1, 0))</f>
        <v>120</v>
      </c>
      <c r="E130" s="100">
        <f t="array" aca="1" ref="E130" ca="1">SUM(IF(EXACT(_xlfn.FORMULATEXT(E$8), _xlfn.FORMULATEXT(E$8:E$127)), 1, 0))</f>
        <v>120</v>
      </c>
      <c r="F130" s="100">
        <f t="array" aca="1" ref="F130" ca="1">SUM(IF(EXACT(_xlfn.FORMULATEXT(F$8), _xlfn.FORMULATEXT(F$8:F$127)), 1, 0))</f>
        <v>120</v>
      </c>
      <c r="G130" s="100">
        <f t="array" aca="1" ref="G130" ca="1">SUM(IF(EXACT(_xlfn.FORMULATEXT(G$8), _xlfn.FORMULATEXT(G$8:G$127)), 1, 0))</f>
        <v>120</v>
      </c>
      <c r="H130" s="100">
        <f t="array" aca="1" ref="H130" ca="1">SUM(IF(EXACT(_xlfn.FORMULATEXT(H$8), _xlfn.FORMULATEXT(H$8:H$127)), 1, 0))</f>
        <v>120</v>
      </c>
      <c r="I130" s="100">
        <f t="array" aca="1" ref="I130" ca="1">SUM(IF(EXACT(_xlfn.FORMULATEXT(I$8), _xlfn.FORMULATEXT(I$8:I$127)), 1, 0))</f>
        <v>120</v>
      </c>
      <c r="J130" s="100">
        <f t="array" aca="1" ref="J130" ca="1">SUM(IF(EXACT(_xlfn.FORMULATEXT(J$8), _xlfn.FORMULATEXT(J$8:J$127)), 1, 0))</f>
        <v>120</v>
      </c>
      <c r="K130" s="100">
        <f t="array" aca="1" ref="K130" ca="1">SUM(IF(EXACT(_xlfn.FORMULATEXT(K$8), _xlfn.FORMULATEXT(K$8:K$127)), 1, 0))</f>
        <v>120</v>
      </c>
      <c r="L130" s="100">
        <f t="array" aca="1" ref="L130" ca="1">SUM(IF(EXACT(_xlfn.FORMULATEXT(L$8), _xlfn.FORMULATEXT(L$8:L$127)), 1, 0))</f>
        <v>120</v>
      </c>
      <c r="M130" s="100">
        <f t="array" aca="1" ref="M130" ca="1">SUM(IF(EXACT(_xlfn.FORMULATEXT(M$8), _xlfn.FORMULATEXT(M$8:M$127)), 1, 0))</f>
        <v>120</v>
      </c>
      <c r="N130" s="100">
        <f t="array" aca="1" ref="N130" ca="1">SUM(IF(EXACT(_xlfn.FORMULATEXT(N$8), _xlfn.FORMULATEXT(N$8:N$127)), 1, 0))</f>
        <v>120</v>
      </c>
      <c r="O130" s="100">
        <f t="array" aca="1" ref="O130" ca="1">SUM(IF(EXACT(_xlfn.FORMULATEXT(O$8), _xlfn.FORMULATEXT(O$8:O$127)), 1, 0))</f>
        <v>120</v>
      </c>
    </row>
    <row r="132" spans="1:99" ht="57.75" customHeight="1" x14ac:dyDescent="0.25">
      <c r="C132" s="10"/>
      <c r="D132" s="10"/>
      <c r="E132" s="10"/>
      <c r="F132" s="10"/>
      <c r="G132" s="10"/>
      <c r="H132" s="100"/>
      <c r="I132" s="100"/>
      <c r="J132" s="100"/>
      <c r="K132" s="100"/>
      <c r="L132" s="100"/>
      <c r="M132" s="100"/>
      <c r="N132" s="100"/>
      <c r="O132" s="100"/>
    </row>
    <row r="134" spans="1:99" x14ac:dyDescent="0.25">
      <c r="H134" s="100"/>
    </row>
    <row r="137" spans="1:99" x14ac:dyDescent="0.25">
      <c r="C137"/>
      <c r="D137"/>
      <c r="E137"/>
      <c r="F137"/>
      <c r="G137"/>
      <c r="H137"/>
      <c r="I137"/>
      <c r="J137"/>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row>
    <row r="138" spans="1:99" x14ac:dyDescent="0.25">
      <c r="B138"/>
      <c r="C138"/>
      <c r="D138"/>
      <c r="E138"/>
      <c r="F138"/>
      <c r="G138"/>
      <c r="H138"/>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row>
    <row r="139" spans="1:99" x14ac:dyDescent="0.25">
      <c r="B139"/>
      <c r="C139"/>
      <c r="D139"/>
      <c r="E139"/>
      <c r="F139"/>
      <c r="G139"/>
      <c r="H139"/>
      <c r="I139"/>
      <c r="J139"/>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row>
    <row r="140" spans="1:99" x14ac:dyDescent="0.25">
      <c r="B140"/>
      <c r="C140"/>
      <c r="D140"/>
      <c r="E140"/>
      <c r="F140"/>
      <c r="G140"/>
      <c r="H140"/>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row>
    <row r="141" spans="1:99" x14ac:dyDescent="0.25">
      <c r="B141"/>
      <c r="C141"/>
      <c r="D141"/>
      <c r="E141"/>
      <c r="F141"/>
      <c r="G141"/>
      <c r="H141"/>
      <c r="I141"/>
      <c r="J141"/>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row>
    <row r="142" spans="1:99" x14ac:dyDescent="0.25">
      <c r="B142"/>
      <c r="C142"/>
      <c r="D142"/>
      <c r="E142"/>
      <c r="F142"/>
      <c r="G142"/>
      <c r="H142"/>
      <c r="I142"/>
      <c r="J14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row>
    <row r="143" spans="1:99" x14ac:dyDescent="0.25">
      <c r="B143"/>
      <c r="C143"/>
      <c r="D143"/>
      <c r="E143"/>
      <c r="F143"/>
      <c r="G143"/>
      <c r="H143"/>
      <c r="I143"/>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row>
    <row r="144" spans="1:99" x14ac:dyDescent="0.25">
      <c r="B144"/>
      <c r="C144"/>
      <c r="D144"/>
      <c r="E144"/>
      <c r="F144"/>
      <c r="G144"/>
      <c r="H144"/>
      <c r="I144"/>
      <c r="J14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row>
    <row r="145" spans="2:99" x14ac:dyDescent="0.25">
      <c r="B145"/>
      <c r="C145"/>
      <c r="D145"/>
      <c r="E145"/>
      <c r="F145"/>
      <c r="G145"/>
      <c r="H145"/>
      <c r="I145"/>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row>
    <row r="146" spans="2:99" x14ac:dyDescent="0.25">
      <c r="B146"/>
      <c r="C146"/>
      <c r="D146"/>
      <c r="E146"/>
      <c r="F146"/>
      <c r="G146"/>
      <c r="H146"/>
      <c r="I146"/>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row>
    <row r="147" spans="2:99" x14ac:dyDescent="0.25">
      <c r="B147"/>
      <c r="C147"/>
      <c r="D147"/>
      <c r="E147"/>
      <c r="F147"/>
      <c r="G147"/>
      <c r="H147"/>
      <c r="I147"/>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row>
    <row r="148" spans="2:99" x14ac:dyDescent="0.25">
      <c r="B148"/>
      <c r="C148"/>
      <c r="D148"/>
      <c r="E148"/>
      <c r="F148"/>
      <c r="G148"/>
      <c r="H148"/>
      <c r="I148"/>
      <c r="J148"/>
      <c r="K148"/>
      <c r="L148"/>
      <c r="M148"/>
      <c r="N148"/>
      <c r="O148"/>
    </row>
    <row r="149" spans="2:99" x14ac:dyDescent="0.25">
      <c r="B149"/>
      <c r="C149"/>
      <c r="D149"/>
      <c r="E149"/>
      <c r="F149"/>
      <c r="G149"/>
      <c r="H149"/>
      <c r="I149"/>
      <c r="J149"/>
      <c r="K149"/>
      <c r="L149"/>
      <c r="M149"/>
      <c r="N149"/>
      <c r="O149"/>
    </row>
    <row r="150" spans="2:99" x14ac:dyDescent="0.25">
      <c r="B150"/>
      <c r="C150"/>
      <c r="D150"/>
      <c r="E150"/>
      <c r="F150"/>
      <c r="G150"/>
      <c r="H150"/>
      <c r="I150"/>
      <c r="J150"/>
      <c r="K150"/>
      <c r="L150"/>
      <c r="M150"/>
      <c r="N150"/>
      <c r="O150"/>
    </row>
    <row r="151" spans="2:99" x14ac:dyDescent="0.25">
      <c r="B151"/>
      <c r="C151"/>
      <c r="D151"/>
      <c r="E151"/>
      <c r="F151"/>
      <c r="G151"/>
      <c r="H151"/>
      <c r="I151"/>
      <c r="J151"/>
      <c r="K151"/>
      <c r="L151"/>
      <c r="M151"/>
      <c r="N151"/>
      <c r="O151"/>
    </row>
    <row r="152" spans="2:99" x14ac:dyDescent="0.25">
      <c r="B152"/>
      <c r="C152"/>
      <c r="D152"/>
      <c r="E152"/>
      <c r="F152"/>
      <c r="G152"/>
      <c r="H152"/>
      <c r="I152"/>
      <c r="J152"/>
      <c r="K152"/>
      <c r="L152"/>
      <c r="M152"/>
      <c r="N152"/>
      <c r="O152"/>
    </row>
    <row r="153" spans="2:99" x14ac:dyDescent="0.25">
      <c r="B153"/>
      <c r="C153"/>
      <c r="D153"/>
      <c r="E153"/>
      <c r="F153"/>
      <c r="G153"/>
      <c r="H153"/>
      <c r="I153"/>
      <c r="J153"/>
      <c r="K153"/>
      <c r="L153"/>
      <c r="M153"/>
      <c r="N153"/>
      <c r="O153"/>
    </row>
    <row r="154" spans="2:99" x14ac:dyDescent="0.25">
      <c r="B154"/>
      <c r="C154"/>
      <c r="D154"/>
      <c r="E154"/>
      <c r="F154"/>
      <c r="G154"/>
      <c r="H154"/>
      <c r="I154"/>
      <c r="J154"/>
      <c r="K154"/>
      <c r="L154"/>
      <c r="M154"/>
      <c r="N154"/>
      <c r="O154"/>
    </row>
    <row r="155" spans="2:99" x14ac:dyDescent="0.25">
      <c r="B155"/>
      <c r="C155"/>
      <c r="D155"/>
      <c r="E155"/>
      <c r="F155"/>
      <c r="G155"/>
      <c r="H155"/>
      <c r="I155"/>
      <c r="J155"/>
      <c r="K155"/>
      <c r="L155"/>
      <c r="M155"/>
      <c r="N155"/>
      <c r="O155"/>
    </row>
  </sheetData>
  <phoneticPr fontId="3"/>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rgb="FFFFC000"/>
  </sheetPr>
  <dimension ref="A1:DU126"/>
  <sheetViews>
    <sheetView zoomScale="80" zoomScaleNormal="80" workbookViewId="0"/>
  </sheetViews>
  <sheetFormatPr defaultColWidth="9.109375" defaultRowHeight="15.75" x14ac:dyDescent="0.25"/>
  <cols>
    <col min="1" max="1" width="8.88671875" style="14" customWidth="1"/>
    <col min="2" max="2" width="3.109375" style="15" customWidth="1"/>
    <col min="3" max="3" width="22.88671875" style="14" customWidth="1"/>
    <col min="4" max="41" width="8.77734375" style="14" customWidth="1"/>
    <col min="42" max="42" width="9.5546875" style="17" customWidth="1"/>
    <col min="43" max="52" width="10.109375" style="17" customWidth="1"/>
    <col min="53" max="54" width="9.5546875" style="17" customWidth="1"/>
    <col min="55" max="74" width="10.109375" style="17" customWidth="1"/>
    <col min="75" max="75" width="9.5546875" style="17" customWidth="1"/>
    <col min="76" max="86" width="10.109375" style="17" customWidth="1"/>
    <col min="87" max="87" width="9.5546875" style="17" customWidth="1"/>
    <col min="88" max="88" width="10.109375" style="17" customWidth="1"/>
    <col min="89" max="89" width="9.5546875" style="17" customWidth="1"/>
    <col min="90" max="105" width="10.109375" style="17" customWidth="1"/>
    <col min="106" max="106" width="9.5546875" style="17" customWidth="1"/>
    <col min="107" max="124" width="10.109375" style="17" customWidth="1"/>
    <col min="125" max="125" width="9.109375" style="17"/>
    <col min="126" max="16384" width="9.109375" style="14"/>
  </cols>
  <sheetData>
    <row r="1" spans="1:124" ht="18.75" customHeight="1" x14ac:dyDescent="0.25">
      <c r="C1" s="16"/>
      <c r="E1"/>
      <c r="AP1" s="14"/>
    </row>
    <row r="2" spans="1:124" s="35" customFormat="1" x14ac:dyDescent="0.25">
      <c r="B2" s="51"/>
      <c r="C2" s="45"/>
      <c r="D2" s="18">
        <v>1</v>
      </c>
      <c r="E2" s="19">
        <v>2</v>
      </c>
      <c r="F2" s="19">
        <v>3</v>
      </c>
      <c r="G2" s="19">
        <v>4</v>
      </c>
      <c r="H2" s="19">
        <v>5</v>
      </c>
      <c r="I2" s="19">
        <v>6</v>
      </c>
      <c r="J2" s="19">
        <v>7</v>
      </c>
      <c r="K2" s="19">
        <v>8</v>
      </c>
      <c r="L2" s="19">
        <v>9</v>
      </c>
      <c r="M2" s="19">
        <v>10</v>
      </c>
      <c r="N2" s="19">
        <v>11</v>
      </c>
      <c r="O2" s="19">
        <v>12</v>
      </c>
      <c r="P2" s="19">
        <v>13</v>
      </c>
      <c r="Q2" s="19">
        <v>14</v>
      </c>
      <c r="R2" s="19">
        <v>15</v>
      </c>
      <c r="S2" s="19">
        <v>16</v>
      </c>
      <c r="T2" s="19">
        <v>17</v>
      </c>
      <c r="U2" s="19">
        <v>18</v>
      </c>
      <c r="V2" s="19">
        <v>19</v>
      </c>
      <c r="W2" s="19">
        <v>20</v>
      </c>
      <c r="X2" s="19">
        <v>21</v>
      </c>
      <c r="Y2" s="19">
        <v>22</v>
      </c>
      <c r="Z2" s="19">
        <v>23</v>
      </c>
      <c r="AA2" s="19">
        <v>24</v>
      </c>
      <c r="AB2" s="19">
        <v>25</v>
      </c>
      <c r="AC2" s="19">
        <v>26</v>
      </c>
      <c r="AD2" s="19">
        <v>27</v>
      </c>
      <c r="AE2" s="19">
        <v>28</v>
      </c>
      <c r="AF2" s="19">
        <v>29</v>
      </c>
      <c r="AG2" s="19">
        <v>30</v>
      </c>
      <c r="AH2" s="19">
        <v>31</v>
      </c>
      <c r="AI2" s="19">
        <v>32</v>
      </c>
      <c r="AJ2" s="19">
        <v>33</v>
      </c>
      <c r="AK2" s="19">
        <v>34</v>
      </c>
      <c r="AL2" s="19">
        <v>35</v>
      </c>
      <c r="AM2" s="19">
        <v>36</v>
      </c>
      <c r="AN2" s="19">
        <v>37</v>
      </c>
      <c r="AO2" s="19">
        <v>38</v>
      </c>
      <c r="AP2" s="19">
        <v>39</v>
      </c>
      <c r="AQ2" s="19">
        <v>40</v>
      </c>
      <c r="AR2" s="19">
        <v>41</v>
      </c>
      <c r="AS2" s="19">
        <v>42</v>
      </c>
      <c r="AT2" s="19">
        <v>43</v>
      </c>
      <c r="AU2" s="19">
        <v>44</v>
      </c>
      <c r="AV2" s="19">
        <v>45</v>
      </c>
      <c r="AW2" s="19">
        <v>46</v>
      </c>
      <c r="AX2" s="19">
        <v>47</v>
      </c>
      <c r="AY2" s="19">
        <v>48</v>
      </c>
      <c r="AZ2" s="19">
        <v>49</v>
      </c>
      <c r="BA2" s="19">
        <v>50</v>
      </c>
      <c r="BB2" s="19">
        <v>51</v>
      </c>
      <c r="BC2" s="19">
        <v>52</v>
      </c>
      <c r="BD2" s="19">
        <v>53</v>
      </c>
      <c r="BE2" s="19">
        <v>54</v>
      </c>
      <c r="BF2" s="19">
        <v>55</v>
      </c>
      <c r="BG2" s="19">
        <v>56</v>
      </c>
      <c r="BH2" s="19">
        <v>57</v>
      </c>
      <c r="BI2" s="19">
        <v>58</v>
      </c>
      <c r="BJ2" s="19">
        <v>59</v>
      </c>
      <c r="BK2" s="19">
        <v>60</v>
      </c>
      <c r="BL2" s="19">
        <v>61</v>
      </c>
      <c r="BM2" s="19">
        <v>62</v>
      </c>
      <c r="BN2" s="19">
        <v>63</v>
      </c>
      <c r="BO2" s="19">
        <v>64</v>
      </c>
      <c r="BP2" s="19">
        <v>65</v>
      </c>
      <c r="BQ2" s="19">
        <v>66</v>
      </c>
      <c r="BR2" s="19">
        <v>67</v>
      </c>
      <c r="BS2" s="19">
        <v>68</v>
      </c>
      <c r="BT2" s="19">
        <v>69</v>
      </c>
      <c r="BU2" s="19">
        <v>70</v>
      </c>
      <c r="BV2" s="19">
        <v>71</v>
      </c>
      <c r="BW2" s="19">
        <v>72</v>
      </c>
      <c r="BX2" s="19">
        <v>73</v>
      </c>
      <c r="BY2" s="19">
        <v>74</v>
      </c>
      <c r="BZ2" s="19">
        <v>75</v>
      </c>
      <c r="CA2" s="19">
        <v>76</v>
      </c>
      <c r="CB2" s="19">
        <v>77</v>
      </c>
      <c r="CC2" s="19">
        <v>78</v>
      </c>
      <c r="CD2" s="19">
        <v>79</v>
      </c>
      <c r="CE2" s="19">
        <v>80</v>
      </c>
      <c r="CF2" s="19">
        <v>81</v>
      </c>
      <c r="CG2" s="19">
        <v>82</v>
      </c>
      <c r="CH2" s="19">
        <v>83</v>
      </c>
      <c r="CI2" s="19">
        <v>84</v>
      </c>
      <c r="CJ2" s="19">
        <v>85</v>
      </c>
      <c r="CK2" s="19">
        <v>86</v>
      </c>
      <c r="CL2" s="19">
        <v>87</v>
      </c>
      <c r="CM2" s="19">
        <v>88</v>
      </c>
      <c r="CN2" s="19">
        <v>89</v>
      </c>
      <c r="CO2" s="19">
        <v>90</v>
      </c>
      <c r="CP2" s="19">
        <v>91</v>
      </c>
      <c r="CQ2" s="19">
        <v>92</v>
      </c>
      <c r="CR2" s="19">
        <v>93</v>
      </c>
      <c r="CS2" s="19">
        <v>94</v>
      </c>
      <c r="CT2" s="19">
        <v>95</v>
      </c>
      <c r="CU2" s="19">
        <v>96</v>
      </c>
      <c r="CV2" s="19">
        <v>97</v>
      </c>
      <c r="CW2" s="19">
        <v>98</v>
      </c>
      <c r="CX2" s="19">
        <v>99</v>
      </c>
      <c r="CY2" s="19">
        <v>100</v>
      </c>
      <c r="CZ2" s="19">
        <v>101</v>
      </c>
      <c r="DA2" s="19">
        <v>102</v>
      </c>
      <c r="DB2" s="19">
        <v>103</v>
      </c>
      <c r="DC2" s="19">
        <v>104</v>
      </c>
      <c r="DD2" s="19">
        <v>105</v>
      </c>
      <c r="DE2" s="19">
        <v>106</v>
      </c>
      <c r="DF2" s="19">
        <v>107</v>
      </c>
      <c r="DG2" s="19">
        <v>108</v>
      </c>
      <c r="DH2" s="19">
        <v>109</v>
      </c>
      <c r="DI2" s="19">
        <v>110</v>
      </c>
      <c r="DJ2" s="19">
        <v>111</v>
      </c>
      <c r="DK2" s="19">
        <v>112</v>
      </c>
      <c r="DL2" s="19">
        <v>113</v>
      </c>
      <c r="DM2" s="19">
        <v>114</v>
      </c>
      <c r="DN2" s="19">
        <v>115</v>
      </c>
      <c r="DO2" s="19">
        <v>116</v>
      </c>
      <c r="DP2" s="19">
        <v>117</v>
      </c>
      <c r="DQ2" s="19">
        <v>118</v>
      </c>
      <c r="DR2" s="19">
        <v>119</v>
      </c>
      <c r="DS2" s="19">
        <v>120</v>
      </c>
      <c r="DT2" s="20"/>
    </row>
    <row r="3" spans="1:124" s="35" customFormat="1" ht="24" x14ac:dyDescent="0.25">
      <c r="A3" s="167" t="s">
        <v>496</v>
      </c>
      <c r="B3" s="52"/>
      <c r="C3" s="202"/>
      <c r="D3" s="203" t="str">
        <f t="array" ref="D3:DS3">TRANSPOSE(分類_出力)</f>
        <v>農業</v>
      </c>
      <c r="E3" s="203" t="str">
        <v>林業</v>
      </c>
      <c r="F3" s="203" t="str">
        <v>漁業</v>
      </c>
      <c r="G3" s="203" t="str">
        <v>鉱業</v>
      </c>
      <c r="H3" s="203" t="str">
        <v>製造業</v>
      </c>
      <c r="I3" s="203" t="str">
        <v>建設業</v>
      </c>
      <c r="J3" s="203" t="str">
        <v>電気・ガス・水道</v>
      </c>
      <c r="K3" s="203" t="str">
        <v>商業</v>
      </c>
      <c r="L3" s="203" t="str">
        <v>金融・保険・不動産</v>
      </c>
      <c r="M3" s="203" t="str">
        <v>運輸・情報通信</v>
      </c>
      <c r="N3" s="203" t="str">
        <v>公務</v>
      </c>
      <c r="O3" s="203" t="str">
        <v>サービス業</v>
      </c>
      <c r="P3" s="203" t="str">
        <v>分類不明</v>
      </c>
      <c r="Q3" s="203" t="str">
        <v>-</v>
      </c>
      <c r="R3" s="203" t="str">
        <v>-</v>
      </c>
      <c r="S3" s="203" t="str">
        <v>-</v>
      </c>
      <c r="T3" s="203" t="str">
        <v>-</v>
      </c>
      <c r="U3" s="203" t="str">
        <v>-</v>
      </c>
      <c r="V3" s="203" t="str">
        <v>-</v>
      </c>
      <c r="W3" s="203" t="str">
        <v>-</v>
      </c>
      <c r="X3" s="203" t="str">
        <v>-</v>
      </c>
      <c r="Y3" s="203" t="str">
        <v>-</v>
      </c>
      <c r="Z3" s="203" t="str">
        <v>-</v>
      </c>
      <c r="AA3" s="203" t="str">
        <v>-</v>
      </c>
      <c r="AB3" s="203" t="str">
        <v>-</v>
      </c>
      <c r="AC3" s="203" t="str">
        <v>-</v>
      </c>
      <c r="AD3" s="203" t="str">
        <v>-</v>
      </c>
      <c r="AE3" s="203" t="str">
        <v>-</v>
      </c>
      <c r="AF3" s="203" t="str">
        <v>-</v>
      </c>
      <c r="AG3" s="203" t="str">
        <v>-</v>
      </c>
      <c r="AH3" s="203" t="str">
        <v>-</v>
      </c>
      <c r="AI3" s="203" t="str">
        <v>-</v>
      </c>
      <c r="AJ3" s="203" t="str">
        <v>-</v>
      </c>
      <c r="AK3" s="203" t="str">
        <v>-</v>
      </c>
      <c r="AL3" s="203" t="str">
        <v>-</v>
      </c>
      <c r="AM3" s="203" t="str">
        <v>-</v>
      </c>
      <c r="AN3" s="203" t="str">
        <v>-</v>
      </c>
      <c r="AO3" s="203" t="str">
        <v>-</v>
      </c>
      <c r="AP3" s="203" t="str">
        <v>-</v>
      </c>
      <c r="AQ3" s="203" t="str">
        <v>-</v>
      </c>
      <c r="AR3" s="203" t="str">
        <v>-</v>
      </c>
      <c r="AS3" s="203" t="str">
        <v>-</v>
      </c>
      <c r="AT3" s="203" t="str">
        <v>-</v>
      </c>
      <c r="AU3" s="203" t="str">
        <v>-</v>
      </c>
      <c r="AV3" s="203" t="str">
        <v>-</v>
      </c>
      <c r="AW3" s="203" t="str">
        <v>-</v>
      </c>
      <c r="AX3" s="203" t="str">
        <v>-</v>
      </c>
      <c r="AY3" s="203" t="str">
        <v>-</v>
      </c>
      <c r="AZ3" s="203" t="str">
        <v>-</v>
      </c>
      <c r="BA3" s="203" t="str">
        <v>-</v>
      </c>
      <c r="BB3" s="203" t="str">
        <v>-</v>
      </c>
      <c r="BC3" s="203" t="str">
        <v>-</v>
      </c>
      <c r="BD3" s="203" t="str">
        <v>-</v>
      </c>
      <c r="BE3" s="203" t="str">
        <v>-</v>
      </c>
      <c r="BF3" s="203" t="str">
        <v>-</v>
      </c>
      <c r="BG3" s="203" t="str">
        <v>-</v>
      </c>
      <c r="BH3" s="203" t="str">
        <v>-</v>
      </c>
      <c r="BI3" s="203" t="str">
        <v>-</v>
      </c>
      <c r="BJ3" s="203" t="str">
        <v>-</v>
      </c>
      <c r="BK3" s="203" t="str">
        <v>-</v>
      </c>
      <c r="BL3" s="203" t="str">
        <v>-</v>
      </c>
      <c r="BM3" s="203" t="str">
        <v>-</v>
      </c>
      <c r="BN3" s="203" t="str">
        <v>-</v>
      </c>
      <c r="BO3" s="203" t="str">
        <v>-</v>
      </c>
      <c r="BP3" s="203" t="str">
        <v>-</v>
      </c>
      <c r="BQ3" s="203" t="str">
        <v>-</v>
      </c>
      <c r="BR3" s="203" t="str">
        <v>-</v>
      </c>
      <c r="BS3" s="203" t="str">
        <v>-</v>
      </c>
      <c r="BT3" s="203" t="str">
        <v>-</v>
      </c>
      <c r="BU3" s="203" t="str">
        <v>-</v>
      </c>
      <c r="BV3" s="203" t="str">
        <v>-</v>
      </c>
      <c r="BW3" s="203" t="str">
        <v>-</v>
      </c>
      <c r="BX3" s="203" t="str">
        <v>-</v>
      </c>
      <c r="BY3" s="203" t="str">
        <v>-</v>
      </c>
      <c r="BZ3" s="203" t="str">
        <v>-</v>
      </c>
      <c r="CA3" s="203" t="str">
        <v>-</v>
      </c>
      <c r="CB3" s="203" t="str">
        <v>-</v>
      </c>
      <c r="CC3" s="203" t="str">
        <v>-</v>
      </c>
      <c r="CD3" s="203" t="str">
        <v>-</v>
      </c>
      <c r="CE3" s="203" t="str">
        <v>-</v>
      </c>
      <c r="CF3" s="203" t="str">
        <v>-</v>
      </c>
      <c r="CG3" s="203" t="str">
        <v>-</v>
      </c>
      <c r="CH3" s="203" t="str">
        <v>-</v>
      </c>
      <c r="CI3" s="203" t="str">
        <v>-</v>
      </c>
      <c r="CJ3" s="203" t="str">
        <v>-</v>
      </c>
      <c r="CK3" s="203" t="str">
        <v>-</v>
      </c>
      <c r="CL3" s="203" t="str">
        <v>-</v>
      </c>
      <c r="CM3" s="203" t="str">
        <v>-</v>
      </c>
      <c r="CN3" s="203" t="str">
        <v>-</v>
      </c>
      <c r="CO3" s="203" t="str">
        <v>-</v>
      </c>
      <c r="CP3" s="203" t="str">
        <v>-</v>
      </c>
      <c r="CQ3" s="203" t="str">
        <v>-</v>
      </c>
      <c r="CR3" s="203" t="str">
        <v>-</v>
      </c>
      <c r="CS3" s="203" t="str">
        <v>-</v>
      </c>
      <c r="CT3" s="203" t="str">
        <v>-</v>
      </c>
      <c r="CU3" s="203" t="str">
        <v>-</v>
      </c>
      <c r="CV3" s="203" t="str">
        <v>-</v>
      </c>
      <c r="CW3" s="203" t="str">
        <v>-</v>
      </c>
      <c r="CX3" s="203" t="str">
        <v>-</v>
      </c>
      <c r="CY3" s="203" t="str">
        <v>-</v>
      </c>
      <c r="CZ3" s="203" t="str">
        <v>-</v>
      </c>
      <c r="DA3" s="203" t="str">
        <v>-</v>
      </c>
      <c r="DB3" s="203" t="str">
        <v>-</v>
      </c>
      <c r="DC3" s="203" t="str">
        <v>-</v>
      </c>
      <c r="DD3" s="203" t="str">
        <v>-</v>
      </c>
      <c r="DE3" s="203" t="str">
        <v>-</v>
      </c>
      <c r="DF3" s="203" t="str">
        <v>-</v>
      </c>
      <c r="DG3" s="203" t="str">
        <v>-</v>
      </c>
      <c r="DH3" s="203" t="str">
        <v>-</v>
      </c>
      <c r="DI3" s="203" t="str">
        <v>-</v>
      </c>
      <c r="DJ3" s="203" t="str">
        <v>-</v>
      </c>
      <c r="DK3" s="203" t="str">
        <v>-</v>
      </c>
      <c r="DL3" s="203" t="str">
        <v>-</v>
      </c>
      <c r="DM3" s="203" t="str">
        <v>-</v>
      </c>
      <c r="DN3" s="203" t="str">
        <v>-</v>
      </c>
      <c r="DO3" s="203" t="str">
        <v>-</v>
      </c>
      <c r="DP3" s="203" t="str">
        <v>-</v>
      </c>
      <c r="DQ3" s="203" t="str">
        <v>-</v>
      </c>
      <c r="DR3" s="203" t="str">
        <v>-</v>
      </c>
      <c r="DS3" s="203" t="str">
        <v>-</v>
      </c>
      <c r="DT3" s="101"/>
    </row>
    <row r="4" spans="1:124" s="35" customFormat="1" x14ac:dyDescent="0.25">
      <c r="A4" s="241">
        <f t="array" aca="1" ref="A4:A123" ca="1">自給率</f>
        <v>0.7360327633258954</v>
      </c>
      <c r="B4" s="53">
        <v>1</v>
      </c>
      <c r="C4" s="192" t="str">
        <f t="array" ref="C4:C123">分類_出力</f>
        <v>農業</v>
      </c>
      <c r="D4" s="193">
        <f ca="1">IF(AND($B4=D$2),$A4, 0)</f>
        <v>0.7360327633258954</v>
      </c>
      <c r="E4" s="194">
        <f t="shared" ref="E4:T19" si="0">IF(AND($B4=E$2),$A4, 0)</f>
        <v>0</v>
      </c>
      <c r="F4" s="194">
        <f t="shared" si="0"/>
        <v>0</v>
      </c>
      <c r="G4" s="194">
        <f t="shared" si="0"/>
        <v>0</v>
      </c>
      <c r="H4" s="194">
        <f t="shared" si="0"/>
        <v>0</v>
      </c>
      <c r="I4" s="194">
        <f t="shared" si="0"/>
        <v>0</v>
      </c>
      <c r="J4" s="194">
        <f t="shared" si="0"/>
        <v>0</v>
      </c>
      <c r="K4" s="194">
        <f t="shared" si="0"/>
        <v>0</v>
      </c>
      <c r="L4" s="194">
        <f t="shared" si="0"/>
        <v>0</v>
      </c>
      <c r="M4" s="194">
        <f t="shared" si="0"/>
        <v>0</v>
      </c>
      <c r="N4" s="194">
        <f t="shared" si="0"/>
        <v>0</v>
      </c>
      <c r="O4" s="194">
        <f t="shared" si="0"/>
        <v>0</v>
      </c>
      <c r="P4" s="194">
        <f t="shared" si="0"/>
        <v>0</v>
      </c>
      <c r="Q4" s="194">
        <f t="shared" si="0"/>
        <v>0</v>
      </c>
      <c r="R4" s="194">
        <f t="shared" si="0"/>
        <v>0</v>
      </c>
      <c r="S4" s="194">
        <f t="shared" si="0"/>
        <v>0</v>
      </c>
      <c r="T4" s="194">
        <f t="shared" si="0"/>
        <v>0</v>
      </c>
      <c r="U4" s="194">
        <f t="shared" ref="U4:AJ19" si="1">IF(AND($B4=U$2),$A4, 0)</f>
        <v>0</v>
      </c>
      <c r="V4" s="194">
        <f t="shared" si="1"/>
        <v>0</v>
      </c>
      <c r="W4" s="194">
        <f t="shared" si="1"/>
        <v>0</v>
      </c>
      <c r="X4" s="194">
        <f t="shared" si="1"/>
        <v>0</v>
      </c>
      <c r="Y4" s="194">
        <f t="shared" si="1"/>
        <v>0</v>
      </c>
      <c r="Z4" s="194">
        <f t="shared" si="1"/>
        <v>0</v>
      </c>
      <c r="AA4" s="194">
        <f t="shared" si="1"/>
        <v>0</v>
      </c>
      <c r="AB4" s="194">
        <f t="shared" si="1"/>
        <v>0</v>
      </c>
      <c r="AC4" s="194">
        <f t="shared" si="1"/>
        <v>0</v>
      </c>
      <c r="AD4" s="194">
        <f t="shared" si="1"/>
        <v>0</v>
      </c>
      <c r="AE4" s="194">
        <f t="shared" si="1"/>
        <v>0</v>
      </c>
      <c r="AF4" s="194">
        <f t="shared" si="1"/>
        <v>0</v>
      </c>
      <c r="AG4" s="194">
        <f t="shared" si="1"/>
        <v>0</v>
      </c>
      <c r="AH4" s="194">
        <f t="shared" si="1"/>
        <v>0</v>
      </c>
      <c r="AI4" s="194">
        <f t="shared" si="1"/>
        <v>0</v>
      </c>
      <c r="AJ4" s="194">
        <f t="shared" si="1"/>
        <v>0</v>
      </c>
      <c r="AK4" s="194">
        <f t="shared" ref="AK4:AZ19" si="2">IF(AND($B4=AK$2),$A4, 0)</f>
        <v>0</v>
      </c>
      <c r="AL4" s="194">
        <f t="shared" si="2"/>
        <v>0</v>
      </c>
      <c r="AM4" s="194">
        <f t="shared" si="2"/>
        <v>0</v>
      </c>
      <c r="AN4" s="194">
        <f t="shared" si="2"/>
        <v>0</v>
      </c>
      <c r="AO4" s="194">
        <f t="shared" si="2"/>
        <v>0</v>
      </c>
      <c r="AP4" s="194">
        <f t="shared" si="2"/>
        <v>0</v>
      </c>
      <c r="AQ4" s="194">
        <f t="shared" si="2"/>
        <v>0</v>
      </c>
      <c r="AR4" s="194">
        <f t="shared" si="2"/>
        <v>0</v>
      </c>
      <c r="AS4" s="194">
        <f t="shared" si="2"/>
        <v>0</v>
      </c>
      <c r="AT4" s="194">
        <f t="shared" si="2"/>
        <v>0</v>
      </c>
      <c r="AU4" s="194">
        <f t="shared" si="2"/>
        <v>0</v>
      </c>
      <c r="AV4" s="194">
        <f t="shared" si="2"/>
        <v>0</v>
      </c>
      <c r="AW4" s="194">
        <f t="shared" si="2"/>
        <v>0</v>
      </c>
      <c r="AX4" s="194">
        <f t="shared" si="2"/>
        <v>0</v>
      </c>
      <c r="AY4" s="194">
        <f t="shared" si="2"/>
        <v>0</v>
      </c>
      <c r="AZ4" s="194">
        <f t="shared" si="2"/>
        <v>0</v>
      </c>
      <c r="BA4" s="194">
        <f t="shared" ref="BA4:BP19" si="3">IF(AND($B4=BA$2),$A4, 0)</f>
        <v>0</v>
      </c>
      <c r="BB4" s="194">
        <f t="shared" si="3"/>
        <v>0</v>
      </c>
      <c r="BC4" s="194">
        <f t="shared" si="3"/>
        <v>0</v>
      </c>
      <c r="BD4" s="194">
        <f t="shared" si="3"/>
        <v>0</v>
      </c>
      <c r="BE4" s="194">
        <f t="shared" si="3"/>
        <v>0</v>
      </c>
      <c r="BF4" s="194">
        <f t="shared" si="3"/>
        <v>0</v>
      </c>
      <c r="BG4" s="194">
        <f t="shared" si="3"/>
        <v>0</v>
      </c>
      <c r="BH4" s="194">
        <f t="shared" si="3"/>
        <v>0</v>
      </c>
      <c r="BI4" s="194">
        <f t="shared" si="3"/>
        <v>0</v>
      </c>
      <c r="BJ4" s="194">
        <f t="shared" si="3"/>
        <v>0</v>
      </c>
      <c r="BK4" s="194">
        <f t="shared" si="3"/>
        <v>0</v>
      </c>
      <c r="BL4" s="194">
        <f t="shared" si="3"/>
        <v>0</v>
      </c>
      <c r="BM4" s="194">
        <f t="shared" si="3"/>
        <v>0</v>
      </c>
      <c r="BN4" s="194">
        <f t="shared" si="3"/>
        <v>0</v>
      </c>
      <c r="BO4" s="194">
        <f t="shared" si="3"/>
        <v>0</v>
      </c>
      <c r="BP4" s="194">
        <f t="shared" si="3"/>
        <v>0</v>
      </c>
      <c r="BQ4" s="194">
        <f t="shared" ref="BQ4:CF19" si="4">IF(AND($B4=BQ$2),$A4, 0)</f>
        <v>0</v>
      </c>
      <c r="BR4" s="194">
        <f t="shared" si="4"/>
        <v>0</v>
      </c>
      <c r="BS4" s="194">
        <f t="shared" si="4"/>
        <v>0</v>
      </c>
      <c r="BT4" s="194">
        <f t="shared" si="4"/>
        <v>0</v>
      </c>
      <c r="BU4" s="194">
        <f t="shared" si="4"/>
        <v>0</v>
      </c>
      <c r="BV4" s="194">
        <f t="shared" si="4"/>
        <v>0</v>
      </c>
      <c r="BW4" s="194">
        <f t="shared" si="4"/>
        <v>0</v>
      </c>
      <c r="BX4" s="194">
        <f t="shared" si="4"/>
        <v>0</v>
      </c>
      <c r="BY4" s="194">
        <f t="shared" si="4"/>
        <v>0</v>
      </c>
      <c r="BZ4" s="194">
        <f t="shared" si="4"/>
        <v>0</v>
      </c>
      <c r="CA4" s="194">
        <f t="shared" si="4"/>
        <v>0</v>
      </c>
      <c r="CB4" s="194">
        <f t="shared" si="4"/>
        <v>0</v>
      </c>
      <c r="CC4" s="194">
        <f t="shared" si="4"/>
        <v>0</v>
      </c>
      <c r="CD4" s="194">
        <f t="shared" si="4"/>
        <v>0</v>
      </c>
      <c r="CE4" s="194">
        <f t="shared" si="4"/>
        <v>0</v>
      </c>
      <c r="CF4" s="194">
        <f t="shared" si="4"/>
        <v>0</v>
      </c>
      <c r="CG4" s="194">
        <f t="shared" ref="CG4:CV19" si="5">IF(AND($B4=CG$2),$A4, 0)</f>
        <v>0</v>
      </c>
      <c r="CH4" s="194">
        <f t="shared" si="5"/>
        <v>0</v>
      </c>
      <c r="CI4" s="194">
        <f t="shared" si="5"/>
        <v>0</v>
      </c>
      <c r="CJ4" s="194">
        <f t="shared" si="5"/>
        <v>0</v>
      </c>
      <c r="CK4" s="194">
        <f t="shared" si="5"/>
        <v>0</v>
      </c>
      <c r="CL4" s="194">
        <f t="shared" si="5"/>
        <v>0</v>
      </c>
      <c r="CM4" s="194">
        <f t="shared" si="5"/>
        <v>0</v>
      </c>
      <c r="CN4" s="194">
        <f t="shared" si="5"/>
        <v>0</v>
      </c>
      <c r="CO4" s="194">
        <f t="shared" si="5"/>
        <v>0</v>
      </c>
      <c r="CP4" s="194">
        <f t="shared" si="5"/>
        <v>0</v>
      </c>
      <c r="CQ4" s="194">
        <f t="shared" si="5"/>
        <v>0</v>
      </c>
      <c r="CR4" s="194">
        <f t="shared" si="5"/>
        <v>0</v>
      </c>
      <c r="CS4" s="194">
        <f t="shared" si="5"/>
        <v>0</v>
      </c>
      <c r="CT4" s="194">
        <f t="shared" si="5"/>
        <v>0</v>
      </c>
      <c r="CU4" s="194">
        <f t="shared" si="5"/>
        <v>0</v>
      </c>
      <c r="CV4" s="194">
        <f t="shared" si="5"/>
        <v>0</v>
      </c>
      <c r="CW4" s="194">
        <f t="shared" ref="CW4:DL19" si="6">IF(AND($B4=CW$2),$A4, 0)</f>
        <v>0</v>
      </c>
      <c r="CX4" s="194">
        <f t="shared" si="6"/>
        <v>0</v>
      </c>
      <c r="CY4" s="194">
        <f t="shared" si="6"/>
        <v>0</v>
      </c>
      <c r="CZ4" s="194">
        <f t="shared" si="6"/>
        <v>0</v>
      </c>
      <c r="DA4" s="194">
        <f t="shared" si="6"/>
        <v>0</v>
      </c>
      <c r="DB4" s="194">
        <f t="shared" si="6"/>
        <v>0</v>
      </c>
      <c r="DC4" s="194">
        <f t="shared" si="6"/>
        <v>0</v>
      </c>
      <c r="DD4" s="194">
        <f t="shared" si="6"/>
        <v>0</v>
      </c>
      <c r="DE4" s="194">
        <f t="shared" si="6"/>
        <v>0</v>
      </c>
      <c r="DF4" s="194">
        <f t="shared" si="6"/>
        <v>0</v>
      </c>
      <c r="DG4" s="194">
        <f t="shared" si="6"/>
        <v>0</v>
      </c>
      <c r="DH4" s="194">
        <f t="shared" si="6"/>
        <v>0</v>
      </c>
      <c r="DI4" s="194">
        <f t="shared" si="6"/>
        <v>0</v>
      </c>
      <c r="DJ4" s="194">
        <f t="shared" si="6"/>
        <v>0</v>
      </c>
      <c r="DK4" s="194">
        <f t="shared" si="6"/>
        <v>0</v>
      </c>
      <c r="DL4" s="194">
        <f t="shared" si="6"/>
        <v>0</v>
      </c>
      <c r="DM4" s="194">
        <f t="shared" ref="DJ4:DS29" si="7">IF(AND($B4=DM$2),$A4, 0)</f>
        <v>0</v>
      </c>
      <c r="DN4" s="194">
        <f t="shared" si="7"/>
        <v>0</v>
      </c>
      <c r="DO4" s="194">
        <f t="shared" si="7"/>
        <v>0</v>
      </c>
      <c r="DP4" s="194">
        <f t="shared" si="7"/>
        <v>0</v>
      </c>
      <c r="DQ4" s="194">
        <f t="shared" si="7"/>
        <v>0</v>
      </c>
      <c r="DR4" s="194">
        <f t="shared" si="7"/>
        <v>0</v>
      </c>
      <c r="DS4" s="194">
        <f t="shared" si="7"/>
        <v>0</v>
      </c>
      <c r="DT4" s="102"/>
    </row>
    <row r="5" spans="1:124" s="35" customFormat="1" x14ac:dyDescent="0.25">
      <c r="A5" s="241">
        <f ca="1"/>
        <v>0.88956585675050326</v>
      </c>
      <c r="B5" s="53">
        <v>2</v>
      </c>
      <c r="C5" s="192" t="str">
        <v>林業</v>
      </c>
      <c r="D5" s="193">
        <f t="shared" ref="D5:S20" si="8">IF(AND($B5=D$2),$A5, 0)</f>
        <v>0</v>
      </c>
      <c r="E5" s="194">
        <f t="shared" ca="1" si="0"/>
        <v>0.88956585675050326</v>
      </c>
      <c r="F5" s="194">
        <f t="shared" si="0"/>
        <v>0</v>
      </c>
      <c r="G5" s="194">
        <f t="shared" si="0"/>
        <v>0</v>
      </c>
      <c r="H5" s="194">
        <f t="shared" si="0"/>
        <v>0</v>
      </c>
      <c r="I5" s="194">
        <f t="shared" si="0"/>
        <v>0</v>
      </c>
      <c r="J5" s="194">
        <f t="shared" si="0"/>
        <v>0</v>
      </c>
      <c r="K5" s="194">
        <f t="shared" si="0"/>
        <v>0</v>
      </c>
      <c r="L5" s="194">
        <f t="shared" si="0"/>
        <v>0</v>
      </c>
      <c r="M5" s="194">
        <f t="shared" si="0"/>
        <v>0</v>
      </c>
      <c r="N5" s="194">
        <f t="shared" si="0"/>
        <v>0</v>
      </c>
      <c r="O5" s="194">
        <f t="shared" si="0"/>
        <v>0</v>
      </c>
      <c r="P5" s="194">
        <f t="shared" si="0"/>
        <v>0</v>
      </c>
      <c r="Q5" s="194">
        <f t="shared" si="0"/>
        <v>0</v>
      </c>
      <c r="R5" s="194">
        <f t="shared" si="0"/>
        <v>0</v>
      </c>
      <c r="S5" s="194">
        <f t="shared" si="0"/>
        <v>0</v>
      </c>
      <c r="T5" s="194">
        <f t="shared" si="0"/>
        <v>0</v>
      </c>
      <c r="U5" s="194">
        <f t="shared" si="1"/>
        <v>0</v>
      </c>
      <c r="V5" s="194">
        <f t="shared" si="1"/>
        <v>0</v>
      </c>
      <c r="W5" s="194">
        <f t="shared" si="1"/>
        <v>0</v>
      </c>
      <c r="X5" s="194">
        <f t="shared" si="1"/>
        <v>0</v>
      </c>
      <c r="Y5" s="194">
        <f t="shared" si="1"/>
        <v>0</v>
      </c>
      <c r="Z5" s="194">
        <f t="shared" si="1"/>
        <v>0</v>
      </c>
      <c r="AA5" s="194">
        <f t="shared" si="1"/>
        <v>0</v>
      </c>
      <c r="AB5" s="194">
        <f t="shared" si="1"/>
        <v>0</v>
      </c>
      <c r="AC5" s="194">
        <f t="shared" si="1"/>
        <v>0</v>
      </c>
      <c r="AD5" s="194">
        <f t="shared" si="1"/>
        <v>0</v>
      </c>
      <c r="AE5" s="194">
        <f t="shared" si="1"/>
        <v>0</v>
      </c>
      <c r="AF5" s="194">
        <f t="shared" si="1"/>
        <v>0</v>
      </c>
      <c r="AG5" s="194">
        <f t="shared" si="1"/>
        <v>0</v>
      </c>
      <c r="AH5" s="194">
        <f t="shared" si="1"/>
        <v>0</v>
      </c>
      <c r="AI5" s="194">
        <f t="shared" si="1"/>
        <v>0</v>
      </c>
      <c r="AJ5" s="194">
        <f t="shared" si="1"/>
        <v>0</v>
      </c>
      <c r="AK5" s="194">
        <f t="shared" si="2"/>
        <v>0</v>
      </c>
      <c r="AL5" s="194">
        <f t="shared" si="2"/>
        <v>0</v>
      </c>
      <c r="AM5" s="194">
        <f t="shared" si="2"/>
        <v>0</v>
      </c>
      <c r="AN5" s="194">
        <f t="shared" si="2"/>
        <v>0</v>
      </c>
      <c r="AO5" s="194">
        <f t="shared" si="2"/>
        <v>0</v>
      </c>
      <c r="AP5" s="194">
        <f t="shared" si="2"/>
        <v>0</v>
      </c>
      <c r="AQ5" s="194">
        <f t="shared" si="2"/>
        <v>0</v>
      </c>
      <c r="AR5" s="194">
        <f t="shared" si="2"/>
        <v>0</v>
      </c>
      <c r="AS5" s="194">
        <f t="shared" si="2"/>
        <v>0</v>
      </c>
      <c r="AT5" s="194">
        <f t="shared" si="2"/>
        <v>0</v>
      </c>
      <c r="AU5" s="194">
        <f t="shared" si="2"/>
        <v>0</v>
      </c>
      <c r="AV5" s="194">
        <f t="shared" si="2"/>
        <v>0</v>
      </c>
      <c r="AW5" s="194">
        <f t="shared" si="2"/>
        <v>0</v>
      </c>
      <c r="AX5" s="194">
        <f t="shared" si="2"/>
        <v>0</v>
      </c>
      <c r="AY5" s="194">
        <f t="shared" si="2"/>
        <v>0</v>
      </c>
      <c r="AZ5" s="194">
        <f t="shared" si="2"/>
        <v>0</v>
      </c>
      <c r="BA5" s="194">
        <f t="shared" si="3"/>
        <v>0</v>
      </c>
      <c r="BB5" s="194">
        <f t="shared" si="3"/>
        <v>0</v>
      </c>
      <c r="BC5" s="194">
        <f t="shared" si="3"/>
        <v>0</v>
      </c>
      <c r="BD5" s="194">
        <f t="shared" si="3"/>
        <v>0</v>
      </c>
      <c r="BE5" s="194">
        <f t="shared" si="3"/>
        <v>0</v>
      </c>
      <c r="BF5" s="194">
        <f t="shared" si="3"/>
        <v>0</v>
      </c>
      <c r="BG5" s="194">
        <f t="shared" si="3"/>
        <v>0</v>
      </c>
      <c r="BH5" s="194">
        <f t="shared" si="3"/>
        <v>0</v>
      </c>
      <c r="BI5" s="194">
        <f t="shared" si="3"/>
        <v>0</v>
      </c>
      <c r="BJ5" s="194">
        <f t="shared" si="3"/>
        <v>0</v>
      </c>
      <c r="BK5" s="194">
        <f t="shared" si="3"/>
        <v>0</v>
      </c>
      <c r="BL5" s="194">
        <f t="shared" si="3"/>
        <v>0</v>
      </c>
      <c r="BM5" s="194">
        <f t="shared" si="3"/>
        <v>0</v>
      </c>
      <c r="BN5" s="194">
        <f t="shared" si="3"/>
        <v>0</v>
      </c>
      <c r="BO5" s="194">
        <f t="shared" si="3"/>
        <v>0</v>
      </c>
      <c r="BP5" s="194">
        <f t="shared" si="3"/>
        <v>0</v>
      </c>
      <c r="BQ5" s="194">
        <f t="shared" si="4"/>
        <v>0</v>
      </c>
      <c r="BR5" s="194">
        <f t="shared" si="4"/>
        <v>0</v>
      </c>
      <c r="BS5" s="194">
        <f t="shared" si="4"/>
        <v>0</v>
      </c>
      <c r="BT5" s="194">
        <f t="shared" si="4"/>
        <v>0</v>
      </c>
      <c r="BU5" s="194">
        <f t="shared" si="4"/>
        <v>0</v>
      </c>
      <c r="BV5" s="194">
        <f t="shared" si="4"/>
        <v>0</v>
      </c>
      <c r="BW5" s="194">
        <f t="shared" si="4"/>
        <v>0</v>
      </c>
      <c r="BX5" s="194">
        <f t="shared" si="4"/>
        <v>0</v>
      </c>
      <c r="BY5" s="194">
        <f t="shared" si="4"/>
        <v>0</v>
      </c>
      <c r="BZ5" s="194">
        <f t="shared" si="4"/>
        <v>0</v>
      </c>
      <c r="CA5" s="194">
        <f t="shared" si="4"/>
        <v>0</v>
      </c>
      <c r="CB5" s="194">
        <f t="shared" si="4"/>
        <v>0</v>
      </c>
      <c r="CC5" s="194">
        <f t="shared" si="4"/>
        <v>0</v>
      </c>
      <c r="CD5" s="194">
        <f t="shared" si="4"/>
        <v>0</v>
      </c>
      <c r="CE5" s="194">
        <f t="shared" si="4"/>
        <v>0</v>
      </c>
      <c r="CF5" s="194">
        <f t="shared" si="4"/>
        <v>0</v>
      </c>
      <c r="CG5" s="194">
        <f t="shared" si="5"/>
        <v>0</v>
      </c>
      <c r="CH5" s="194">
        <f t="shared" si="5"/>
        <v>0</v>
      </c>
      <c r="CI5" s="194">
        <f t="shared" si="5"/>
        <v>0</v>
      </c>
      <c r="CJ5" s="194">
        <f t="shared" si="5"/>
        <v>0</v>
      </c>
      <c r="CK5" s="194">
        <f t="shared" si="5"/>
        <v>0</v>
      </c>
      <c r="CL5" s="194">
        <f t="shared" si="5"/>
        <v>0</v>
      </c>
      <c r="CM5" s="194">
        <f t="shared" si="5"/>
        <v>0</v>
      </c>
      <c r="CN5" s="194">
        <f t="shared" si="5"/>
        <v>0</v>
      </c>
      <c r="CO5" s="194">
        <f t="shared" si="5"/>
        <v>0</v>
      </c>
      <c r="CP5" s="194">
        <f t="shared" si="5"/>
        <v>0</v>
      </c>
      <c r="CQ5" s="194">
        <f t="shared" si="5"/>
        <v>0</v>
      </c>
      <c r="CR5" s="194">
        <f t="shared" si="5"/>
        <v>0</v>
      </c>
      <c r="CS5" s="194">
        <f t="shared" si="5"/>
        <v>0</v>
      </c>
      <c r="CT5" s="194">
        <f t="shared" si="5"/>
        <v>0</v>
      </c>
      <c r="CU5" s="194">
        <f t="shared" si="5"/>
        <v>0</v>
      </c>
      <c r="CV5" s="194">
        <f t="shared" si="5"/>
        <v>0</v>
      </c>
      <c r="CW5" s="194">
        <f t="shared" si="6"/>
        <v>0</v>
      </c>
      <c r="CX5" s="194">
        <f t="shared" si="6"/>
        <v>0</v>
      </c>
      <c r="CY5" s="194">
        <f t="shared" si="6"/>
        <v>0</v>
      </c>
      <c r="CZ5" s="194">
        <f t="shared" si="6"/>
        <v>0</v>
      </c>
      <c r="DA5" s="194">
        <f t="shared" si="6"/>
        <v>0</v>
      </c>
      <c r="DB5" s="194">
        <f t="shared" si="6"/>
        <v>0</v>
      </c>
      <c r="DC5" s="194">
        <f t="shared" si="6"/>
        <v>0</v>
      </c>
      <c r="DD5" s="194">
        <f t="shared" si="6"/>
        <v>0</v>
      </c>
      <c r="DE5" s="194">
        <f t="shared" si="6"/>
        <v>0</v>
      </c>
      <c r="DF5" s="194">
        <f t="shared" si="6"/>
        <v>0</v>
      </c>
      <c r="DG5" s="194">
        <f t="shared" si="6"/>
        <v>0</v>
      </c>
      <c r="DH5" s="194">
        <f t="shared" si="6"/>
        <v>0</v>
      </c>
      <c r="DI5" s="194">
        <f t="shared" si="6"/>
        <v>0</v>
      </c>
      <c r="DJ5" s="194">
        <f t="shared" si="7"/>
        <v>0</v>
      </c>
      <c r="DK5" s="194">
        <f t="shared" si="7"/>
        <v>0</v>
      </c>
      <c r="DL5" s="194">
        <f t="shared" si="7"/>
        <v>0</v>
      </c>
      <c r="DM5" s="194">
        <f t="shared" si="7"/>
        <v>0</v>
      </c>
      <c r="DN5" s="194">
        <f t="shared" si="7"/>
        <v>0</v>
      </c>
      <c r="DO5" s="194">
        <f t="shared" si="7"/>
        <v>0</v>
      </c>
      <c r="DP5" s="194">
        <f t="shared" si="7"/>
        <v>0</v>
      </c>
      <c r="DQ5" s="194">
        <f t="shared" si="7"/>
        <v>0</v>
      </c>
      <c r="DR5" s="194">
        <f t="shared" si="7"/>
        <v>0</v>
      </c>
      <c r="DS5" s="194">
        <f t="shared" si="7"/>
        <v>0</v>
      </c>
      <c r="DT5" s="102"/>
    </row>
    <row r="6" spans="1:124" s="35" customFormat="1" x14ac:dyDescent="0.25">
      <c r="A6" s="241">
        <f ca="1"/>
        <v>0.77546239520182669</v>
      </c>
      <c r="B6" s="53">
        <v>3</v>
      </c>
      <c r="C6" s="192" t="str">
        <v>漁業</v>
      </c>
      <c r="D6" s="193">
        <f t="shared" si="8"/>
        <v>0</v>
      </c>
      <c r="E6" s="194">
        <f t="shared" si="0"/>
        <v>0</v>
      </c>
      <c r="F6" s="194">
        <f t="shared" ca="1" si="0"/>
        <v>0.77546239520182669</v>
      </c>
      <c r="G6" s="194">
        <f t="shared" si="0"/>
        <v>0</v>
      </c>
      <c r="H6" s="194">
        <f t="shared" si="0"/>
        <v>0</v>
      </c>
      <c r="I6" s="194">
        <f t="shared" si="0"/>
        <v>0</v>
      </c>
      <c r="J6" s="194">
        <f t="shared" si="0"/>
        <v>0</v>
      </c>
      <c r="K6" s="194">
        <f t="shared" si="0"/>
        <v>0</v>
      </c>
      <c r="L6" s="194">
        <f t="shared" si="0"/>
        <v>0</v>
      </c>
      <c r="M6" s="194">
        <f t="shared" si="0"/>
        <v>0</v>
      </c>
      <c r="N6" s="194">
        <f t="shared" si="0"/>
        <v>0</v>
      </c>
      <c r="O6" s="194">
        <f t="shared" si="0"/>
        <v>0</v>
      </c>
      <c r="P6" s="194">
        <f t="shared" si="0"/>
        <v>0</v>
      </c>
      <c r="Q6" s="194">
        <f t="shared" si="0"/>
        <v>0</v>
      </c>
      <c r="R6" s="194">
        <f t="shared" si="0"/>
        <v>0</v>
      </c>
      <c r="S6" s="194">
        <f t="shared" si="0"/>
        <v>0</v>
      </c>
      <c r="T6" s="194">
        <f t="shared" si="0"/>
        <v>0</v>
      </c>
      <c r="U6" s="194">
        <f t="shared" si="1"/>
        <v>0</v>
      </c>
      <c r="V6" s="194">
        <f t="shared" si="1"/>
        <v>0</v>
      </c>
      <c r="W6" s="194">
        <f t="shared" si="1"/>
        <v>0</v>
      </c>
      <c r="X6" s="194">
        <f t="shared" si="1"/>
        <v>0</v>
      </c>
      <c r="Y6" s="194">
        <f t="shared" si="1"/>
        <v>0</v>
      </c>
      <c r="Z6" s="194">
        <f t="shared" si="1"/>
        <v>0</v>
      </c>
      <c r="AA6" s="194">
        <f t="shared" si="1"/>
        <v>0</v>
      </c>
      <c r="AB6" s="194">
        <f t="shared" si="1"/>
        <v>0</v>
      </c>
      <c r="AC6" s="194">
        <f t="shared" si="1"/>
        <v>0</v>
      </c>
      <c r="AD6" s="194">
        <f t="shared" si="1"/>
        <v>0</v>
      </c>
      <c r="AE6" s="194">
        <f t="shared" si="1"/>
        <v>0</v>
      </c>
      <c r="AF6" s="194">
        <f t="shared" si="1"/>
        <v>0</v>
      </c>
      <c r="AG6" s="194">
        <f t="shared" si="1"/>
        <v>0</v>
      </c>
      <c r="AH6" s="194">
        <f t="shared" si="1"/>
        <v>0</v>
      </c>
      <c r="AI6" s="194">
        <f t="shared" si="1"/>
        <v>0</v>
      </c>
      <c r="AJ6" s="194">
        <f t="shared" si="1"/>
        <v>0</v>
      </c>
      <c r="AK6" s="194">
        <f t="shared" si="2"/>
        <v>0</v>
      </c>
      <c r="AL6" s="194">
        <f t="shared" si="2"/>
        <v>0</v>
      </c>
      <c r="AM6" s="194">
        <f t="shared" si="2"/>
        <v>0</v>
      </c>
      <c r="AN6" s="194">
        <f t="shared" si="2"/>
        <v>0</v>
      </c>
      <c r="AO6" s="194">
        <f t="shared" si="2"/>
        <v>0</v>
      </c>
      <c r="AP6" s="194">
        <f t="shared" si="2"/>
        <v>0</v>
      </c>
      <c r="AQ6" s="194">
        <f t="shared" si="2"/>
        <v>0</v>
      </c>
      <c r="AR6" s="194">
        <f t="shared" si="2"/>
        <v>0</v>
      </c>
      <c r="AS6" s="194">
        <f t="shared" si="2"/>
        <v>0</v>
      </c>
      <c r="AT6" s="194">
        <f t="shared" si="2"/>
        <v>0</v>
      </c>
      <c r="AU6" s="194">
        <f t="shared" si="2"/>
        <v>0</v>
      </c>
      <c r="AV6" s="194">
        <f t="shared" si="2"/>
        <v>0</v>
      </c>
      <c r="AW6" s="194">
        <f t="shared" si="2"/>
        <v>0</v>
      </c>
      <c r="AX6" s="194">
        <f t="shared" si="2"/>
        <v>0</v>
      </c>
      <c r="AY6" s="194">
        <f t="shared" si="2"/>
        <v>0</v>
      </c>
      <c r="AZ6" s="194">
        <f t="shared" si="2"/>
        <v>0</v>
      </c>
      <c r="BA6" s="194">
        <f t="shared" si="3"/>
        <v>0</v>
      </c>
      <c r="BB6" s="194">
        <f t="shared" si="3"/>
        <v>0</v>
      </c>
      <c r="BC6" s="194">
        <f t="shared" si="3"/>
        <v>0</v>
      </c>
      <c r="BD6" s="194">
        <f t="shared" si="3"/>
        <v>0</v>
      </c>
      <c r="BE6" s="194">
        <f t="shared" si="3"/>
        <v>0</v>
      </c>
      <c r="BF6" s="194">
        <f t="shared" si="3"/>
        <v>0</v>
      </c>
      <c r="BG6" s="194">
        <f t="shared" si="3"/>
        <v>0</v>
      </c>
      <c r="BH6" s="194">
        <f t="shared" si="3"/>
        <v>0</v>
      </c>
      <c r="BI6" s="194">
        <f t="shared" si="3"/>
        <v>0</v>
      </c>
      <c r="BJ6" s="194">
        <f t="shared" si="3"/>
        <v>0</v>
      </c>
      <c r="BK6" s="194">
        <f t="shared" si="3"/>
        <v>0</v>
      </c>
      <c r="BL6" s="194">
        <f t="shared" si="3"/>
        <v>0</v>
      </c>
      <c r="BM6" s="194">
        <f t="shared" si="3"/>
        <v>0</v>
      </c>
      <c r="BN6" s="194">
        <f t="shared" si="3"/>
        <v>0</v>
      </c>
      <c r="BO6" s="194">
        <f t="shared" si="3"/>
        <v>0</v>
      </c>
      <c r="BP6" s="194">
        <f t="shared" si="3"/>
        <v>0</v>
      </c>
      <c r="BQ6" s="194">
        <f t="shared" si="4"/>
        <v>0</v>
      </c>
      <c r="BR6" s="194">
        <f t="shared" si="4"/>
        <v>0</v>
      </c>
      <c r="BS6" s="194">
        <f t="shared" si="4"/>
        <v>0</v>
      </c>
      <c r="BT6" s="194">
        <f t="shared" si="4"/>
        <v>0</v>
      </c>
      <c r="BU6" s="194">
        <f t="shared" si="4"/>
        <v>0</v>
      </c>
      <c r="BV6" s="194">
        <f t="shared" si="4"/>
        <v>0</v>
      </c>
      <c r="BW6" s="194">
        <f t="shared" si="4"/>
        <v>0</v>
      </c>
      <c r="BX6" s="194">
        <f t="shared" si="4"/>
        <v>0</v>
      </c>
      <c r="BY6" s="194">
        <f t="shared" si="4"/>
        <v>0</v>
      </c>
      <c r="BZ6" s="194">
        <f t="shared" si="4"/>
        <v>0</v>
      </c>
      <c r="CA6" s="194">
        <f t="shared" si="4"/>
        <v>0</v>
      </c>
      <c r="CB6" s="194">
        <f t="shared" si="4"/>
        <v>0</v>
      </c>
      <c r="CC6" s="194">
        <f t="shared" si="4"/>
        <v>0</v>
      </c>
      <c r="CD6" s="194">
        <f t="shared" si="4"/>
        <v>0</v>
      </c>
      <c r="CE6" s="194">
        <f t="shared" si="4"/>
        <v>0</v>
      </c>
      <c r="CF6" s="194">
        <f t="shared" si="4"/>
        <v>0</v>
      </c>
      <c r="CG6" s="194">
        <f t="shared" si="5"/>
        <v>0</v>
      </c>
      <c r="CH6" s="194">
        <f t="shared" si="5"/>
        <v>0</v>
      </c>
      <c r="CI6" s="194">
        <f t="shared" si="5"/>
        <v>0</v>
      </c>
      <c r="CJ6" s="194">
        <f t="shared" si="5"/>
        <v>0</v>
      </c>
      <c r="CK6" s="194">
        <f t="shared" si="5"/>
        <v>0</v>
      </c>
      <c r="CL6" s="194">
        <f t="shared" si="5"/>
        <v>0</v>
      </c>
      <c r="CM6" s="194">
        <f t="shared" si="5"/>
        <v>0</v>
      </c>
      <c r="CN6" s="194">
        <f t="shared" si="5"/>
        <v>0</v>
      </c>
      <c r="CO6" s="194">
        <f t="shared" si="5"/>
        <v>0</v>
      </c>
      <c r="CP6" s="194">
        <f t="shared" si="5"/>
        <v>0</v>
      </c>
      <c r="CQ6" s="194">
        <f t="shared" si="5"/>
        <v>0</v>
      </c>
      <c r="CR6" s="194">
        <f t="shared" si="5"/>
        <v>0</v>
      </c>
      <c r="CS6" s="194">
        <f t="shared" si="5"/>
        <v>0</v>
      </c>
      <c r="CT6" s="194">
        <f t="shared" si="5"/>
        <v>0</v>
      </c>
      <c r="CU6" s="194">
        <f t="shared" si="5"/>
        <v>0</v>
      </c>
      <c r="CV6" s="194">
        <f t="shared" si="5"/>
        <v>0</v>
      </c>
      <c r="CW6" s="194">
        <f t="shared" si="6"/>
        <v>0</v>
      </c>
      <c r="CX6" s="194">
        <f t="shared" si="6"/>
        <v>0</v>
      </c>
      <c r="CY6" s="194">
        <f t="shared" si="6"/>
        <v>0</v>
      </c>
      <c r="CZ6" s="194">
        <f t="shared" si="6"/>
        <v>0</v>
      </c>
      <c r="DA6" s="194">
        <f t="shared" si="6"/>
        <v>0</v>
      </c>
      <c r="DB6" s="194">
        <f t="shared" si="6"/>
        <v>0</v>
      </c>
      <c r="DC6" s="194">
        <f t="shared" si="6"/>
        <v>0</v>
      </c>
      <c r="DD6" s="194">
        <f t="shared" si="6"/>
        <v>0</v>
      </c>
      <c r="DE6" s="194">
        <f t="shared" si="6"/>
        <v>0</v>
      </c>
      <c r="DF6" s="194">
        <f t="shared" si="6"/>
        <v>0</v>
      </c>
      <c r="DG6" s="194">
        <f t="shared" si="6"/>
        <v>0</v>
      </c>
      <c r="DH6" s="194">
        <f t="shared" si="6"/>
        <v>0</v>
      </c>
      <c r="DI6" s="194">
        <f t="shared" si="6"/>
        <v>0</v>
      </c>
      <c r="DJ6" s="194">
        <f t="shared" si="7"/>
        <v>0</v>
      </c>
      <c r="DK6" s="194">
        <f t="shared" si="7"/>
        <v>0</v>
      </c>
      <c r="DL6" s="194">
        <f t="shared" si="7"/>
        <v>0</v>
      </c>
      <c r="DM6" s="194">
        <f t="shared" si="7"/>
        <v>0</v>
      </c>
      <c r="DN6" s="194">
        <f t="shared" si="7"/>
        <v>0</v>
      </c>
      <c r="DO6" s="194">
        <f t="shared" si="7"/>
        <v>0</v>
      </c>
      <c r="DP6" s="194">
        <f t="shared" si="7"/>
        <v>0</v>
      </c>
      <c r="DQ6" s="194">
        <f t="shared" si="7"/>
        <v>0</v>
      </c>
      <c r="DR6" s="194">
        <f t="shared" si="7"/>
        <v>0</v>
      </c>
      <c r="DS6" s="194">
        <f t="shared" si="7"/>
        <v>0</v>
      </c>
      <c r="DT6" s="102"/>
    </row>
    <row r="7" spans="1:124" s="35" customFormat="1" x14ac:dyDescent="0.25">
      <c r="A7" s="241">
        <f ca="1"/>
        <v>0</v>
      </c>
      <c r="B7" s="53">
        <v>4</v>
      </c>
      <c r="C7" s="192" t="str">
        <v>鉱業</v>
      </c>
      <c r="D7" s="193">
        <f t="shared" si="8"/>
        <v>0</v>
      </c>
      <c r="E7" s="194">
        <f t="shared" si="0"/>
        <v>0</v>
      </c>
      <c r="F7" s="194">
        <f t="shared" si="0"/>
        <v>0</v>
      </c>
      <c r="G7" s="194">
        <f t="shared" ca="1" si="0"/>
        <v>0</v>
      </c>
      <c r="H7" s="194">
        <f t="shared" si="0"/>
        <v>0</v>
      </c>
      <c r="I7" s="194">
        <f t="shared" si="0"/>
        <v>0</v>
      </c>
      <c r="J7" s="194">
        <f t="shared" si="0"/>
        <v>0</v>
      </c>
      <c r="K7" s="194">
        <f t="shared" si="0"/>
        <v>0</v>
      </c>
      <c r="L7" s="194">
        <f t="shared" si="0"/>
        <v>0</v>
      </c>
      <c r="M7" s="194">
        <f t="shared" si="0"/>
        <v>0</v>
      </c>
      <c r="N7" s="194">
        <f t="shared" si="0"/>
        <v>0</v>
      </c>
      <c r="O7" s="194">
        <f t="shared" si="0"/>
        <v>0</v>
      </c>
      <c r="P7" s="194">
        <f t="shared" si="0"/>
        <v>0</v>
      </c>
      <c r="Q7" s="194">
        <f t="shared" si="0"/>
        <v>0</v>
      </c>
      <c r="R7" s="194">
        <f t="shared" si="0"/>
        <v>0</v>
      </c>
      <c r="S7" s="194">
        <f t="shared" si="0"/>
        <v>0</v>
      </c>
      <c r="T7" s="194">
        <f t="shared" si="0"/>
        <v>0</v>
      </c>
      <c r="U7" s="194">
        <f t="shared" si="1"/>
        <v>0</v>
      </c>
      <c r="V7" s="194">
        <f t="shared" si="1"/>
        <v>0</v>
      </c>
      <c r="W7" s="194">
        <f t="shared" si="1"/>
        <v>0</v>
      </c>
      <c r="X7" s="194">
        <f t="shared" si="1"/>
        <v>0</v>
      </c>
      <c r="Y7" s="194">
        <f t="shared" si="1"/>
        <v>0</v>
      </c>
      <c r="Z7" s="194">
        <f t="shared" si="1"/>
        <v>0</v>
      </c>
      <c r="AA7" s="194">
        <f t="shared" si="1"/>
        <v>0</v>
      </c>
      <c r="AB7" s="194">
        <f t="shared" si="1"/>
        <v>0</v>
      </c>
      <c r="AC7" s="194">
        <f t="shared" si="1"/>
        <v>0</v>
      </c>
      <c r="AD7" s="194">
        <f t="shared" si="1"/>
        <v>0</v>
      </c>
      <c r="AE7" s="194">
        <f t="shared" si="1"/>
        <v>0</v>
      </c>
      <c r="AF7" s="194">
        <f t="shared" si="1"/>
        <v>0</v>
      </c>
      <c r="AG7" s="194">
        <f t="shared" si="1"/>
        <v>0</v>
      </c>
      <c r="AH7" s="194">
        <f t="shared" si="1"/>
        <v>0</v>
      </c>
      <c r="AI7" s="194">
        <f t="shared" si="1"/>
        <v>0</v>
      </c>
      <c r="AJ7" s="194">
        <f t="shared" si="1"/>
        <v>0</v>
      </c>
      <c r="AK7" s="194">
        <f t="shared" si="2"/>
        <v>0</v>
      </c>
      <c r="AL7" s="194">
        <f t="shared" si="2"/>
        <v>0</v>
      </c>
      <c r="AM7" s="194">
        <f t="shared" si="2"/>
        <v>0</v>
      </c>
      <c r="AN7" s="194">
        <f t="shared" si="2"/>
        <v>0</v>
      </c>
      <c r="AO7" s="194">
        <f t="shared" si="2"/>
        <v>0</v>
      </c>
      <c r="AP7" s="194">
        <f t="shared" si="2"/>
        <v>0</v>
      </c>
      <c r="AQ7" s="194">
        <f t="shared" si="2"/>
        <v>0</v>
      </c>
      <c r="AR7" s="194">
        <f t="shared" si="2"/>
        <v>0</v>
      </c>
      <c r="AS7" s="194">
        <f t="shared" si="2"/>
        <v>0</v>
      </c>
      <c r="AT7" s="194">
        <f t="shared" si="2"/>
        <v>0</v>
      </c>
      <c r="AU7" s="194">
        <f t="shared" si="2"/>
        <v>0</v>
      </c>
      <c r="AV7" s="194">
        <f t="shared" si="2"/>
        <v>0</v>
      </c>
      <c r="AW7" s="194">
        <f t="shared" si="2"/>
        <v>0</v>
      </c>
      <c r="AX7" s="194">
        <f t="shared" si="2"/>
        <v>0</v>
      </c>
      <c r="AY7" s="194">
        <f t="shared" si="2"/>
        <v>0</v>
      </c>
      <c r="AZ7" s="194">
        <f t="shared" si="2"/>
        <v>0</v>
      </c>
      <c r="BA7" s="194">
        <f t="shared" si="3"/>
        <v>0</v>
      </c>
      <c r="BB7" s="194">
        <f t="shared" si="3"/>
        <v>0</v>
      </c>
      <c r="BC7" s="194">
        <f t="shared" si="3"/>
        <v>0</v>
      </c>
      <c r="BD7" s="194">
        <f t="shared" si="3"/>
        <v>0</v>
      </c>
      <c r="BE7" s="194">
        <f t="shared" si="3"/>
        <v>0</v>
      </c>
      <c r="BF7" s="194">
        <f t="shared" si="3"/>
        <v>0</v>
      </c>
      <c r="BG7" s="194">
        <f t="shared" si="3"/>
        <v>0</v>
      </c>
      <c r="BH7" s="194">
        <f t="shared" si="3"/>
        <v>0</v>
      </c>
      <c r="BI7" s="194">
        <f t="shared" si="3"/>
        <v>0</v>
      </c>
      <c r="BJ7" s="194">
        <f t="shared" si="3"/>
        <v>0</v>
      </c>
      <c r="BK7" s="194">
        <f t="shared" si="3"/>
        <v>0</v>
      </c>
      <c r="BL7" s="194">
        <f t="shared" si="3"/>
        <v>0</v>
      </c>
      <c r="BM7" s="194">
        <f t="shared" si="3"/>
        <v>0</v>
      </c>
      <c r="BN7" s="194">
        <f t="shared" si="3"/>
        <v>0</v>
      </c>
      <c r="BO7" s="194">
        <f t="shared" si="3"/>
        <v>0</v>
      </c>
      <c r="BP7" s="194">
        <f t="shared" si="3"/>
        <v>0</v>
      </c>
      <c r="BQ7" s="194">
        <f t="shared" si="4"/>
        <v>0</v>
      </c>
      <c r="BR7" s="194">
        <f t="shared" si="4"/>
        <v>0</v>
      </c>
      <c r="BS7" s="194">
        <f t="shared" si="4"/>
        <v>0</v>
      </c>
      <c r="BT7" s="194">
        <f t="shared" si="4"/>
        <v>0</v>
      </c>
      <c r="BU7" s="194">
        <f t="shared" si="4"/>
        <v>0</v>
      </c>
      <c r="BV7" s="194">
        <f t="shared" si="4"/>
        <v>0</v>
      </c>
      <c r="BW7" s="194">
        <f t="shared" si="4"/>
        <v>0</v>
      </c>
      <c r="BX7" s="194">
        <f t="shared" si="4"/>
        <v>0</v>
      </c>
      <c r="BY7" s="194">
        <f t="shared" si="4"/>
        <v>0</v>
      </c>
      <c r="BZ7" s="194">
        <f t="shared" si="4"/>
        <v>0</v>
      </c>
      <c r="CA7" s="194">
        <f t="shared" si="4"/>
        <v>0</v>
      </c>
      <c r="CB7" s="194">
        <f t="shared" si="4"/>
        <v>0</v>
      </c>
      <c r="CC7" s="194">
        <f t="shared" si="4"/>
        <v>0</v>
      </c>
      <c r="CD7" s="194">
        <f t="shared" si="4"/>
        <v>0</v>
      </c>
      <c r="CE7" s="194">
        <f t="shared" si="4"/>
        <v>0</v>
      </c>
      <c r="CF7" s="194">
        <f t="shared" si="4"/>
        <v>0</v>
      </c>
      <c r="CG7" s="194">
        <f t="shared" si="5"/>
        <v>0</v>
      </c>
      <c r="CH7" s="194">
        <f t="shared" si="5"/>
        <v>0</v>
      </c>
      <c r="CI7" s="194">
        <f t="shared" si="5"/>
        <v>0</v>
      </c>
      <c r="CJ7" s="194">
        <f t="shared" si="5"/>
        <v>0</v>
      </c>
      <c r="CK7" s="194">
        <f t="shared" si="5"/>
        <v>0</v>
      </c>
      <c r="CL7" s="194">
        <f t="shared" si="5"/>
        <v>0</v>
      </c>
      <c r="CM7" s="194">
        <f t="shared" si="5"/>
        <v>0</v>
      </c>
      <c r="CN7" s="194">
        <f t="shared" si="5"/>
        <v>0</v>
      </c>
      <c r="CO7" s="194">
        <f t="shared" si="5"/>
        <v>0</v>
      </c>
      <c r="CP7" s="194">
        <f t="shared" si="5"/>
        <v>0</v>
      </c>
      <c r="CQ7" s="194">
        <f t="shared" si="5"/>
        <v>0</v>
      </c>
      <c r="CR7" s="194">
        <f t="shared" si="5"/>
        <v>0</v>
      </c>
      <c r="CS7" s="194">
        <f t="shared" si="5"/>
        <v>0</v>
      </c>
      <c r="CT7" s="194">
        <f t="shared" si="5"/>
        <v>0</v>
      </c>
      <c r="CU7" s="194">
        <f t="shared" si="5"/>
        <v>0</v>
      </c>
      <c r="CV7" s="194">
        <f t="shared" si="5"/>
        <v>0</v>
      </c>
      <c r="CW7" s="194">
        <f t="shared" si="6"/>
        <v>0</v>
      </c>
      <c r="CX7" s="194">
        <f t="shared" si="6"/>
        <v>0</v>
      </c>
      <c r="CY7" s="194">
        <f t="shared" si="6"/>
        <v>0</v>
      </c>
      <c r="CZ7" s="194">
        <f t="shared" si="6"/>
        <v>0</v>
      </c>
      <c r="DA7" s="194">
        <f t="shared" si="6"/>
        <v>0</v>
      </c>
      <c r="DB7" s="194">
        <f t="shared" si="6"/>
        <v>0</v>
      </c>
      <c r="DC7" s="194">
        <f t="shared" si="6"/>
        <v>0</v>
      </c>
      <c r="DD7" s="194">
        <f t="shared" si="6"/>
        <v>0</v>
      </c>
      <c r="DE7" s="194">
        <f t="shared" si="6"/>
        <v>0</v>
      </c>
      <c r="DF7" s="194">
        <f t="shared" si="6"/>
        <v>0</v>
      </c>
      <c r="DG7" s="194">
        <f t="shared" si="6"/>
        <v>0</v>
      </c>
      <c r="DH7" s="194">
        <f t="shared" si="6"/>
        <v>0</v>
      </c>
      <c r="DI7" s="194">
        <f t="shared" si="6"/>
        <v>0</v>
      </c>
      <c r="DJ7" s="194">
        <f t="shared" si="7"/>
        <v>0</v>
      </c>
      <c r="DK7" s="194">
        <f t="shared" si="7"/>
        <v>0</v>
      </c>
      <c r="DL7" s="194">
        <f t="shared" si="7"/>
        <v>0</v>
      </c>
      <c r="DM7" s="194">
        <f t="shared" si="7"/>
        <v>0</v>
      </c>
      <c r="DN7" s="194">
        <f t="shared" si="7"/>
        <v>0</v>
      </c>
      <c r="DO7" s="194">
        <f t="shared" si="7"/>
        <v>0</v>
      </c>
      <c r="DP7" s="194">
        <f t="shared" si="7"/>
        <v>0</v>
      </c>
      <c r="DQ7" s="194">
        <f t="shared" si="7"/>
        <v>0</v>
      </c>
      <c r="DR7" s="194">
        <f t="shared" si="7"/>
        <v>0</v>
      </c>
      <c r="DS7" s="194">
        <f t="shared" si="7"/>
        <v>0</v>
      </c>
      <c r="DT7" s="102"/>
    </row>
    <row r="8" spans="1:124" s="35" customFormat="1" x14ac:dyDescent="0.25">
      <c r="A8" s="241">
        <f ca="1"/>
        <v>0.25968839433005197</v>
      </c>
      <c r="B8" s="53">
        <v>5</v>
      </c>
      <c r="C8" s="192" t="str">
        <v>製造業</v>
      </c>
      <c r="D8" s="193">
        <f t="shared" si="8"/>
        <v>0</v>
      </c>
      <c r="E8" s="194">
        <f t="shared" si="0"/>
        <v>0</v>
      </c>
      <c r="F8" s="194">
        <f t="shared" si="0"/>
        <v>0</v>
      </c>
      <c r="G8" s="194">
        <f t="shared" si="0"/>
        <v>0</v>
      </c>
      <c r="H8" s="194">
        <f t="shared" ca="1" si="0"/>
        <v>0.25968839433005197</v>
      </c>
      <c r="I8" s="194">
        <f t="shared" si="0"/>
        <v>0</v>
      </c>
      <c r="J8" s="194">
        <f t="shared" si="0"/>
        <v>0</v>
      </c>
      <c r="K8" s="194">
        <f t="shared" si="0"/>
        <v>0</v>
      </c>
      <c r="L8" s="194">
        <f t="shared" si="0"/>
        <v>0</v>
      </c>
      <c r="M8" s="194">
        <f t="shared" si="0"/>
        <v>0</v>
      </c>
      <c r="N8" s="194">
        <f t="shared" si="0"/>
        <v>0</v>
      </c>
      <c r="O8" s="194">
        <f t="shared" si="0"/>
        <v>0</v>
      </c>
      <c r="P8" s="194">
        <f t="shared" si="0"/>
        <v>0</v>
      </c>
      <c r="Q8" s="194">
        <f t="shared" si="0"/>
        <v>0</v>
      </c>
      <c r="R8" s="194">
        <f t="shared" si="0"/>
        <v>0</v>
      </c>
      <c r="S8" s="194">
        <f t="shared" si="0"/>
        <v>0</v>
      </c>
      <c r="T8" s="194">
        <f t="shared" si="0"/>
        <v>0</v>
      </c>
      <c r="U8" s="194">
        <f t="shared" si="1"/>
        <v>0</v>
      </c>
      <c r="V8" s="194">
        <f t="shared" si="1"/>
        <v>0</v>
      </c>
      <c r="W8" s="194">
        <f t="shared" si="1"/>
        <v>0</v>
      </c>
      <c r="X8" s="194">
        <f t="shared" si="1"/>
        <v>0</v>
      </c>
      <c r="Y8" s="194">
        <f t="shared" si="1"/>
        <v>0</v>
      </c>
      <c r="Z8" s="194">
        <f t="shared" si="1"/>
        <v>0</v>
      </c>
      <c r="AA8" s="194">
        <f t="shared" si="1"/>
        <v>0</v>
      </c>
      <c r="AB8" s="194">
        <f t="shared" si="1"/>
        <v>0</v>
      </c>
      <c r="AC8" s="194">
        <f t="shared" si="1"/>
        <v>0</v>
      </c>
      <c r="AD8" s="194">
        <f t="shared" si="1"/>
        <v>0</v>
      </c>
      <c r="AE8" s="194">
        <f t="shared" si="1"/>
        <v>0</v>
      </c>
      <c r="AF8" s="194">
        <f t="shared" si="1"/>
        <v>0</v>
      </c>
      <c r="AG8" s="194">
        <f t="shared" si="1"/>
        <v>0</v>
      </c>
      <c r="AH8" s="194">
        <f t="shared" si="1"/>
        <v>0</v>
      </c>
      <c r="AI8" s="194">
        <f t="shared" si="1"/>
        <v>0</v>
      </c>
      <c r="AJ8" s="194">
        <f t="shared" si="1"/>
        <v>0</v>
      </c>
      <c r="AK8" s="194">
        <f t="shared" si="2"/>
        <v>0</v>
      </c>
      <c r="AL8" s="194">
        <f t="shared" si="2"/>
        <v>0</v>
      </c>
      <c r="AM8" s="194">
        <f t="shared" si="2"/>
        <v>0</v>
      </c>
      <c r="AN8" s="194">
        <f t="shared" si="2"/>
        <v>0</v>
      </c>
      <c r="AO8" s="194">
        <f t="shared" si="2"/>
        <v>0</v>
      </c>
      <c r="AP8" s="194">
        <f t="shared" si="2"/>
        <v>0</v>
      </c>
      <c r="AQ8" s="194">
        <f t="shared" si="2"/>
        <v>0</v>
      </c>
      <c r="AR8" s="194">
        <f t="shared" si="2"/>
        <v>0</v>
      </c>
      <c r="AS8" s="194">
        <f t="shared" si="2"/>
        <v>0</v>
      </c>
      <c r="AT8" s="194">
        <f t="shared" si="2"/>
        <v>0</v>
      </c>
      <c r="AU8" s="194">
        <f t="shared" si="2"/>
        <v>0</v>
      </c>
      <c r="AV8" s="194">
        <f t="shared" si="2"/>
        <v>0</v>
      </c>
      <c r="AW8" s="194">
        <f t="shared" si="2"/>
        <v>0</v>
      </c>
      <c r="AX8" s="194">
        <f t="shared" si="2"/>
        <v>0</v>
      </c>
      <c r="AY8" s="194">
        <f t="shared" si="2"/>
        <v>0</v>
      </c>
      <c r="AZ8" s="194">
        <f t="shared" si="2"/>
        <v>0</v>
      </c>
      <c r="BA8" s="194">
        <f t="shared" si="3"/>
        <v>0</v>
      </c>
      <c r="BB8" s="194">
        <f t="shared" si="3"/>
        <v>0</v>
      </c>
      <c r="BC8" s="194">
        <f t="shared" si="3"/>
        <v>0</v>
      </c>
      <c r="BD8" s="194">
        <f t="shared" si="3"/>
        <v>0</v>
      </c>
      <c r="BE8" s="194">
        <f t="shared" si="3"/>
        <v>0</v>
      </c>
      <c r="BF8" s="194">
        <f t="shared" si="3"/>
        <v>0</v>
      </c>
      <c r="BG8" s="194">
        <f t="shared" si="3"/>
        <v>0</v>
      </c>
      <c r="BH8" s="194">
        <f t="shared" si="3"/>
        <v>0</v>
      </c>
      <c r="BI8" s="194">
        <f t="shared" si="3"/>
        <v>0</v>
      </c>
      <c r="BJ8" s="194">
        <f t="shared" si="3"/>
        <v>0</v>
      </c>
      <c r="BK8" s="194">
        <f t="shared" si="3"/>
        <v>0</v>
      </c>
      <c r="BL8" s="194">
        <f t="shared" si="3"/>
        <v>0</v>
      </c>
      <c r="BM8" s="194">
        <f t="shared" si="3"/>
        <v>0</v>
      </c>
      <c r="BN8" s="194">
        <f t="shared" si="3"/>
        <v>0</v>
      </c>
      <c r="BO8" s="194">
        <f t="shared" si="3"/>
        <v>0</v>
      </c>
      <c r="BP8" s="194">
        <f t="shared" si="3"/>
        <v>0</v>
      </c>
      <c r="BQ8" s="194">
        <f t="shared" si="4"/>
        <v>0</v>
      </c>
      <c r="BR8" s="194">
        <f t="shared" si="4"/>
        <v>0</v>
      </c>
      <c r="BS8" s="194">
        <f t="shared" si="4"/>
        <v>0</v>
      </c>
      <c r="BT8" s="194">
        <f t="shared" si="4"/>
        <v>0</v>
      </c>
      <c r="BU8" s="194">
        <f t="shared" si="4"/>
        <v>0</v>
      </c>
      <c r="BV8" s="194">
        <f t="shared" si="4"/>
        <v>0</v>
      </c>
      <c r="BW8" s="194">
        <f t="shared" si="4"/>
        <v>0</v>
      </c>
      <c r="BX8" s="194">
        <f t="shared" si="4"/>
        <v>0</v>
      </c>
      <c r="BY8" s="194">
        <f t="shared" si="4"/>
        <v>0</v>
      </c>
      <c r="BZ8" s="194">
        <f t="shared" si="4"/>
        <v>0</v>
      </c>
      <c r="CA8" s="194">
        <f t="shared" si="4"/>
        <v>0</v>
      </c>
      <c r="CB8" s="194">
        <f t="shared" si="4"/>
        <v>0</v>
      </c>
      <c r="CC8" s="194">
        <f t="shared" si="4"/>
        <v>0</v>
      </c>
      <c r="CD8" s="194">
        <f t="shared" si="4"/>
        <v>0</v>
      </c>
      <c r="CE8" s="194">
        <f t="shared" si="4"/>
        <v>0</v>
      </c>
      <c r="CF8" s="194">
        <f t="shared" si="4"/>
        <v>0</v>
      </c>
      <c r="CG8" s="194">
        <f t="shared" si="5"/>
        <v>0</v>
      </c>
      <c r="CH8" s="194">
        <f t="shared" si="5"/>
        <v>0</v>
      </c>
      <c r="CI8" s="194">
        <f t="shared" si="5"/>
        <v>0</v>
      </c>
      <c r="CJ8" s="194">
        <f t="shared" si="5"/>
        <v>0</v>
      </c>
      <c r="CK8" s="194">
        <f t="shared" si="5"/>
        <v>0</v>
      </c>
      <c r="CL8" s="194">
        <f t="shared" si="5"/>
        <v>0</v>
      </c>
      <c r="CM8" s="194">
        <f t="shared" si="5"/>
        <v>0</v>
      </c>
      <c r="CN8" s="194">
        <f t="shared" si="5"/>
        <v>0</v>
      </c>
      <c r="CO8" s="194">
        <f t="shared" si="5"/>
        <v>0</v>
      </c>
      <c r="CP8" s="194">
        <f t="shared" si="5"/>
        <v>0</v>
      </c>
      <c r="CQ8" s="194">
        <f t="shared" si="5"/>
        <v>0</v>
      </c>
      <c r="CR8" s="194">
        <f t="shared" si="5"/>
        <v>0</v>
      </c>
      <c r="CS8" s="194">
        <f t="shared" si="5"/>
        <v>0</v>
      </c>
      <c r="CT8" s="194">
        <f t="shared" si="5"/>
        <v>0</v>
      </c>
      <c r="CU8" s="194">
        <f t="shared" si="5"/>
        <v>0</v>
      </c>
      <c r="CV8" s="194">
        <f t="shared" si="5"/>
        <v>0</v>
      </c>
      <c r="CW8" s="194">
        <f t="shared" si="6"/>
        <v>0</v>
      </c>
      <c r="CX8" s="194">
        <f t="shared" si="6"/>
        <v>0</v>
      </c>
      <c r="CY8" s="194">
        <f t="shared" si="6"/>
        <v>0</v>
      </c>
      <c r="CZ8" s="194">
        <f t="shared" si="6"/>
        <v>0</v>
      </c>
      <c r="DA8" s="194">
        <f t="shared" si="6"/>
        <v>0</v>
      </c>
      <c r="DB8" s="194">
        <f t="shared" si="6"/>
        <v>0</v>
      </c>
      <c r="DC8" s="194">
        <f t="shared" si="6"/>
        <v>0</v>
      </c>
      <c r="DD8" s="194">
        <f t="shared" si="6"/>
        <v>0</v>
      </c>
      <c r="DE8" s="194">
        <f t="shared" si="6"/>
        <v>0</v>
      </c>
      <c r="DF8" s="194">
        <f t="shared" si="6"/>
        <v>0</v>
      </c>
      <c r="DG8" s="194">
        <f t="shared" si="6"/>
        <v>0</v>
      </c>
      <c r="DH8" s="194">
        <f t="shared" si="6"/>
        <v>0</v>
      </c>
      <c r="DI8" s="194">
        <f t="shared" si="6"/>
        <v>0</v>
      </c>
      <c r="DJ8" s="194">
        <f t="shared" si="7"/>
        <v>0</v>
      </c>
      <c r="DK8" s="194">
        <f t="shared" si="7"/>
        <v>0</v>
      </c>
      <c r="DL8" s="194">
        <f t="shared" si="7"/>
        <v>0</v>
      </c>
      <c r="DM8" s="194">
        <f t="shared" si="7"/>
        <v>0</v>
      </c>
      <c r="DN8" s="194">
        <f t="shared" si="7"/>
        <v>0</v>
      </c>
      <c r="DO8" s="194">
        <f t="shared" si="7"/>
        <v>0</v>
      </c>
      <c r="DP8" s="194">
        <f t="shared" si="7"/>
        <v>0</v>
      </c>
      <c r="DQ8" s="194">
        <f t="shared" si="7"/>
        <v>0</v>
      </c>
      <c r="DR8" s="194">
        <f t="shared" si="7"/>
        <v>0</v>
      </c>
      <c r="DS8" s="194">
        <f t="shared" si="7"/>
        <v>0</v>
      </c>
      <c r="DT8" s="102"/>
    </row>
    <row r="9" spans="1:124" s="35" customFormat="1" x14ac:dyDescent="0.25">
      <c r="A9" s="241">
        <f ca="1"/>
        <v>1</v>
      </c>
      <c r="B9" s="53">
        <v>6</v>
      </c>
      <c r="C9" s="195" t="str">
        <v>建設業</v>
      </c>
      <c r="D9" s="196">
        <f t="shared" si="8"/>
        <v>0</v>
      </c>
      <c r="E9" s="197">
        <f t="shared" si="0"/>
        <v>0</v>
      </c>
      <c r="F9" s="197">
        <f t="shared" si="0"/>
        <v>0</v>
      </c>
      <c r="G9" s="197">
        <f t="shared" si="0"/>
        <v>0</v>
      </c>
      <c r="H9" s="197">
        <f t="shared" si="0"/>
        <v>0</v>
      </c>
      <c r="I9" s="197">
        <f t="shared" ca="1" si="0"/>
        <v>1</v>
      </c>
      <c r="J9" s="197">
        <f t="shared" si="0"/>
        <v>0</v>
      </c>
      <c r="K9" s="197">
        <f t="shared" si="0"/>
        <v>0</v>
      </c>
      <c r="L9" s="197">
        <f t="shared" si="0"/>
        <v>0</v>
      </c>
      <c r="M9" s="197">
        <f t="shared" si="0"/>
        <v>0</v>
      </c>
      <c r="N9" s="197">
        <f t="shared" si="0"/>
        <v>0</v>
      </c>
      <c r="O9" s="197">
        <f t="shared" si="0"/>
        <v>0</v>
      </c>
      <c r="P9" s="197">
        <f t="shared" si="0"/>
        <v>0</v>
      </c>
      <c r="Q9" s="197">
        <f t="shared" si="0"/>
        <v>0</v>
      </c>
      <c r="R9" s="197">
        <f t="shared" si="0"/>
        <v>0</v>
      </c>
      <c r="S9" s="197">
        <f t="shared" si="0"/>
        <v>0</v>
      </c>
      <c r="T9" s="197">
        <f t="shared" si="0"/>
        <v>0</v>
      </c>
      <c r="U9" s="197">
        <f t="shared" si="1"/>
        <v>0</v>
      </c>
      <c r="V9" s="197">
        <f t="shared" si="1"/>
        <v>0</v>
      </c>
      <c r="W9" s="197">
        <f t="shared" si="1"/>
        <v>0</v>
      </c>
      <c r="X9" s="197">
        <f t="shared" si="1"/>
        <v>0</v>
      </c>
      <c r="Y9" s="197">
        <f t="shared" si="1"/>
        <v>0</v>
      </c>
      <c r="Z9" s="197">
        <f t="shared" si="1"/>
        <v>0</v>
      </c>
      <c r="AA9" s="197">
        <f t="shared" si="1"/>
        <v>0</v>
      </c>
      <c r="AB9" s="197">
        <f t="shared" si="1"/>
        <v>0</v>
      </c>
      <c r="AC9" s="197">
        <f t="shared" si="1"/>
        <v>0</v>
      </c>
      <c r="AD9" s="197">
        <f t="shared" si="1"/>
        <v>0</v>
      </c>
      <c r="AE9" s="197">
        <f t="shared" si="1"/>
        <v>0</v>
      </c>
      <c r="AF9" s="197">
        <f t="shared" si="1"/>
        <v>0</v>
      </c>
      <c r="AG9" s="197">
        <f t="shared" si="1"/>
        <v>0</v>
      </c>
      <c r="AH9" s="197">
        <f t="shared" si="1"/>
        <v>0</v>
      </c>
      <c r="AI9" s="197">
        <f t="shared" si="1"/>
        <v>0</v>
      </c>
      <c r="AJ9" s="197">
        <f t="shared" si="1"/>
        <v>0</v>
      </c>
      <c r="AK9" s="197">
        <f t="shared" si="2"/>
        <v>0</v>
      </c>
      <c r="AL9" s="197">
        <f t="shared" si="2"/>
        <v>0</v>
      </c>
      <c r="AM9" s="197">
        <f t="shared" si="2"/>
        <v>0</v>
      </c>
      <c r="AN9" s="197">
        <f t="shared" si="2"/>
        <v>0</v>
      </c>
      <c r="AO9" s="197">
        <f t="shared" si="2"/>
        <v>0</v>
      </c>
      <c r="AP9" s="197">
        <f t="shared" si="2"/>
        <v>0</v>
      </c>
      <c r="AQ9" s="197">
        <f t="shared" si="2"/>
        <v>0</v>
      </c>
      <c r="AR9" s="197">
        <f t="shared" si="2"/>
        <v>0</v>
      </c>
      <c r="AS9" s="197">
        <f t="shared" si="2"/>
        <v>0</v>
      </c>
      <c r="AT9" s="197">
        <f t="shared" si="2"/>
        <v>0</v>
      </c>
      <c r="AU9" s="197">
        <f t="shared" si="2"/>
        <v>0</v>
      </c>
      <c r="AV9" s="197">
        <f t="shared" si="2"/>
        <v>0</v>
      </c>
      <c r="AW9" s="197">
        <f t="shared" si="2"/>
        <v>0</v>
      </c>
      <c r="AX9" s="197">
        <f t="shared" si="2"/>
        <v>0</v>
      </c>
      <c r="AY9" s="197">
        <f t="shared" si="2"/>
        <v>0</v>
      </c>
      <c r="AZ9" s="197">
        <f t="shared" si="2"/>
        <v>0</v>
      </c>
      <c r="BA9" s="197">
        <f t="shared" si="3"/>
        <v>0</v>
      </c>
      <c r="BB9" s="197">
        <f t="shared" si="3"/>
        <v>0</v>
      </c>
      <c r="BC9" s="197">
        <f t="shared" si="3"/>
        <v>0</v>
      </c>
      <c r="BD9" s="197">
        <f t="shared" si="3"/>
        <v>0</v>
      </c>
      <c r="BE9" s="197">
        <f t="shared" si="3"/>
        <v>0</v>
      </c>
      <c r="BF9" s="197">
        <f t="shared" si="3"/>
        <v>0</v>
      </c>
      <c r="BG9" s="197">
        <f t="shared" si="3"/>
        <v>0</v>
      </c>
      <c r="BH9" s="197">
        <f t="shared" si="3"/>
        <v>0</v>
      </c>
      <c r="BI9" s="197">
        <f t="shared" si="3"/>
        <v>0</v>
      </c>
      <c r="BJ9" s="197">
        <f t="shared" si="3"/>
        <v>0</v>
      </c>
      <c r="BK9" s="197">
        <f t="shared" si="3"/>
        <v>0</v>
      </c>
      <c r="BL9" s="197">
        <f t="shared" si="3"/>
        <v>0</v>
      </c>
      <c r="BM9" s="197">
        <f t="shared" si="3"/>
        <v>0</v>
      </c>
      <c r="BN9" s="197">
        <f t="shared" si="3"/>
        <v>0</v>
      </c>
      <c r="BO9" s="197">
        <f t="shared" si="3"/>
        <v>0</v>
      </c>
      <c r="BP9" s="197">
        <f t="shared" si="3"/>
        <v>0</v>
      </c>
      <c r="BQ9" s="197">
        <f t="shared" si="4"/>
        <v>0</v>
      </c>
      <c r="BR9" s="197">
        <f t="shared" si="4"/>
        <v>0</v>
      </c>
      <c r="BS9" s="197">
        <f t="shared" si="4"/>
        <v>0</v>
      </c>
      <c r="BT9" s="197">
        <f t="shared" si="4"/>
        <v>0</v>
      </c>
      <c r="BU9" s="197">
        <f t="shared" si="4"/>
        <v>0</v>
      </c>
      <c r="BV9" s="197">
        <f t="shared" si="4"/>
        <v>0</v>
      </c>
      <c r="BW9" s="197">
        <f t="shared" si="4"/>
        <v>0</v>
      </c>
      <c r="BX9" s="197">
        <f t="shared" si="4"/>
        <v>0</v>
      </c>
      <c r="BY9" s="197">
        <f t="shared" si="4"/>
        <v>0</v>
      </c>
      <c r="BZ9" s="197">
        <f t="shared" si="4"/>
        <v>0</v>
      </c>
      <c r="CA9" s="197">
        <f t="shared" si="4"/>
        <v>0</v>
      </c>
      <c r="CB9" s="197">
        <f t="shared" si="4"/>
        <v>0</v>
      </c>
      <c r="CC9" s="197">
        <f t="shared" si="4"/>
        <v>0</v>
      </c>
      <c r="CD9" s="197">
        <f t="shared" si="4"/>
        <v>0</v>
      </c>
      <c r="CE9" s="197">
        <f t="shared" si="4"/>
        <v>0</v>
      </c>
      <c r="CF9" s="197">
        <f t="shared" si="4"/>
        <v>0</v>
      </c>
      <c r="CG9" s="197">
        <f t="shared" si="5"/>
        <v>0</v>
      </c>
      <c r="CH9" s="197">
        <f t="shared" si="5"/>
        <v>0</v>
      </c>
      <c r="CI9" s="197">
        <f t="shared" si="5"/>
        <v>0</v>
      </c>
      <c r="CJ9" s="197">
        <f t="shared" si="5"/>
        <v>0</v>
      </c>
      <c r="CK9" s="197">
        <f t="shared" si="5"/>
        <v>0</v>
      </c>
      <c r="CL9" s="197">
        <f t="shared" si="5"/>
        <v>0</v>
      </c>
      <c r="CM9" s="197">
        <f t="shared" si="5"/>
        <v>0</v>
      </c>
      <c r="CN9" s="197">
        <f t="shared" si="5"/>
        <v>0</v>
      </c>
      <c r="CO9" s="197">
        <f t="shared" si="5"/>
        <v>0</v>
      </c>
      <c r="CP9" s="197">
        <f t="shared" si="5"/>
        <v>0</v>
      </c>
      <c r="CQ9" s="197">
        <f t="shared" si="5"/>
        <v>0</v>
      </c>
      <c r="CR9" s="197">
        <f t="shared" si="5"/>
        <v>0</v>
      </c>
      <c r="CS9" s="197">
        <f t="shared" si="5"/>
        <v>0</v>
      </c>
      <c r="CT9" s="197">
        <f t="shared" si="5"/>
        <v>0</v>
      </c>
      <c r="CU9" s="197">
        <f t="shared" si="5"/>
        <v>0</v>
      </c>
      <c r="CV9" s="197">
        <f t="shared" si="5"/>
        <v>0</v>
      </c>
      <c r="CW9" s="197">
        <f t="shared" si="6"/>
        <v>0</v>
      </c>
      <c r="CX9" s="197">
        <f t="shared" si="6"/>
        <v>0</v>
      </c>
      <c r="CY9" s="197">
        <f t="shared" si="6"/>
        <v>0</v>
      </c>
      <c r="CZ9" s="197">
        <f t="shared" si="6"/>
        <v>0</v>
      </c>
      <c r="DA9" s="197">
        <f t="shared" si="6"/>
        <v>0</v>
      </c>
      <c r="DB9" s="197">
        <f t="shared" si="6"/>
        <v>0</v>
      </c>
      <c r="DC9" s="197">
        <f t="shared" si="6"/>
        <v>0</v>
      </c>
      <c r="DD9" s="197">
        <f t="shared" si="6"/>
        <v>0</v>
      </c>
      <c r="DE9" s="197">
        <f t="shared" si="6"/>
        <v>0</v>
      </c>
      <c r="DF9" s="197">
        <f t="shared" si="6"/>
        <v>0</v>
      </c>
      <c r="DG9" s="197">
        <f t="shared" si="6"/>
        <v>0</v>
      </c>
      <c r="DH9" s="197">
        <f t="shared" si="6"/>
        <v>0</v>
      </c>
      <c r="DI9" s="197">
        <f t="shared" si="6"/>
        <v>0</v>
      </c>
      <c r="DJ9" s="197">
        <f t="shared" si="7"/>
        <v>0</v>
      </c>
      <c r="DK9" s="197">
        <f t="shared" si="7"/>
        <v>0</v>
      </c>
      <c r="DL9" s="197">
        <f t="shared" si="7"/>
        <v>0</v>
      </c>
      <c r="DM9" s="197">
        <f t="shared" si="7"/>
        <v>0</v>
      </c>
      <c r="DN9" s="197">
        <f t="shared" si="7"/>
        <v>0</v>
      </c>
      <c r="DO9" s="197">
        <f t="shared" si="7"/>
        <v>0</v>
      </c>
      <c r="DP9" s="197">
        <f t="shared" si="7"/>
        <v>0</v>
      </c>
      <c r="DQ9" s="197">
        <f t="shared" si="7"/>
        <v>0</v>
      </c>
      <c r="DR9" s="197">
        <f t="shared" si="7"/>
        <v>0</v>
      </c>
      <c r="DS9" s="197">
        <f t="shared" si="7"/>
        <v>0</v>
      </c>
      <c r="DT9" s="103"/>
    </row>
    <row r="10" spans="1:124" s="35" customFormat="1" x14ac:dyDescent="0.25">
      <c r="A10" s="241">
        <f ca="1"/>
        <v>0.98136210383998335</v>
      </c>
      <c r="B10" s="53">
        <v>7</v>
      </c>
      <c r="C10" s="192" t="str">
        <v>電気・ガス・水道</v>
      </c>
      <c r="D10" s="193">
        <f t="shared" si="8"/>
        <v>0</v>
      </c>
      <c r="E10" s="194">
        <f t="shared" si="0"/>
        <v>0</v>
      </c>
      <c r="F10" s="194">
        <f t="shared" si="0"/>
        <v>0</v>
      </c>
      <c r="G10" s="194">
        <f t="shared" si="0"/>
        <v>0</v>
      </c>
      <c r="H10" s="194">
        <f t="shared" si="0"/>
        <v>0</v>
      </c>
      <c r="I10" s="194">
        <f t="shared" si="0"/>
        <v>0</v>
      </c>
      <c r="J10" s="194">
        <f t="shared" ca="1" si="0"/>
        <v>0.98136210383998335</v>
      </c>
      <c r="K10" s="194">
        <f t="shared" si="0"/>
        <v>0</v>
      </c>
      <c r="L10" s="194">
        <f t="shared" si="0"/>
        <v>0</v>
      </c>
      <c r="M10" s="194">
        <f t="shared" si="0"/>
        <v>0</v>
      </c>
      <c r="N10" s="194">
        <f t="shared" si="0"/>
        <v>0</v>
      </c>
      <c r="O10" s="194">
        <f t="shared" si="0"/>
        <v>0</v>
      </c>
      <c r="P10" s="194">
        <f t="shared" si="0"/>
        <v>0</v>
      </c>
      <c r="Q10" s="194">
        <f t="shared" si="0"/>
        <v>0</v>
      </c>
      <c r="R10" s="194">
        <f t="shared" si="0"/>
        <v>0</v>
      </c>
      <c r="S10" s="194">
        <f t="shared" si="0"/>
        <v>0</v>
      </c>
      <c r="T10" s="194">
        <f t="shared" si="0"/>
        <v>0</v>
      </c>
      <c r="U10" s="194">
        <f t="shared" si="1"/>
        <v>0</v>
      </c>
      <c r="V10" s="194">
        <f t="shared" si="1"/>
        <v>0</v>
      </c>
      <c r="W10" s="194">
        <f t="shared" si="1"/>
        <v>0</v>
      </c>
      <c r="X10" s="194">
        <f t="shared" si="1"/>
        <v>0</v>
      </c>
      <c r="Y10" s="194">
        <f t="shared" si="1"/>
        <v>0</v>
      </c>
      <c r="Z10" s="194">
        <f t="shared" si="1"/>
        <v>0</v>
      </c>
      <c r="AA10" s="194">
        <f t="shared" si="1"/>
        <v>0</v>
      </c>
      <c r="AB10" s="194">
        <f t="shared" si="1"/>
        <v>0</v>
      </c>
      <c r="AC10" s="194">
        <f t="shared" si="1"/>
        <v>0</v>
      </c>
      <c r="AD10" s="194">
        <f t="shared" si="1"/>
        <v>0</v>
      </c>
      <c r="AE10" s="194">
        <f t="shared" si="1"/>
        <v>0</v>
      </c>
      <c r="AF10" s="194">
        <f t="shared" si="1"/>
        <v>0</v>
      </c>
      <c r="AG10" s="194">
        <f t="shared" si="1"/>
        <v>0</v>
      </c>
      <c r="AH10" s="194">
        <f t="shared" si="1"/>
        <v>0</v>
      </c>
      <c r="AI10" s="194">
        <f t="shared" si="1"/>
        <v>0</v>
      </c>
      <c r="AJ10" s="194">
        <f t="shared" si="1"/>
        <v>0</v>
      </c>
      <c r="AK10" s="194">
        <f t="shared" si="2"/>
        <v>0</v>
      </c>
      <c r="AL10" s="194">
        <f t="shared" si="2"/>
        <v>0</v>
      </c>
      <c r="AM10" s="194">
        <f t="shared" si="2"/>
        <v>0</v>
      </c>
      <c r="AN10" s="194">
        <f t="shared" si="2"/>
        <v>0</v>
      </c>
      <c r="AO10" s="194">
        <f t="shared" si="2"/>
        <v>0</v>
      </c>
      <c r="AP10" s="194">
        <f t="shared" si="2"/>
        <v>0</v>
      </c>
      <c r="AQ10" s="194">
        <f t="shared" si="2"/>
        <v>0</v>
      </c>
      <c r="AR10" s="194">
        <f t="shared" si="2"/>
        <v>0</v>
      </c>
      <c r="AS10" s="194">
        <f t="shared" si="2"/>
        <v>0</v>
      </c>
      <c r="AT10" s="194">
        <f t="shared" si="2"/>
        <v>0</v>
      </c>
      <c r="AU10" s="194">
        <f t="shared" si="2"/>
        <v>0</v>
      </c>
      <c r="AV10" s="194">
        <f t="shared" si="2"/>
        <v>0</v>
      </c>
      <c r="AW10" s="194">
        <f t="shared" si="2"/>
        <v>0</v>
      </c>
      <c r="AX10" s="194">
        <f t="shared" si="2"/>
        <v>0</v>
      </c>
      <c r="AY10" s="194">
        <f t="shared" si="2"/>
        <v>0</v>
      </c>
      <c r="AZ10" s="194">
        <f t="shared" si="2"/>
        <v>0</v>
      </c>
      <c r="BA10" s="194">
        <f t="shared" si="3"/>
        <v>0</v>
      </c>
      <c r="BB10" s="194">
        <f t="shared" si="3"/>
        <v>0</v>
      </c>
      <c r="BC10" s="194">
        <f t="shared" si="3"/>
        <v>0</v>
      </c>
      <c r="BD10" s="194">
        <f t="shared" si="3"/>
        <v>0</v>
      </c>
      <c r="BE10" s="194">
        <f t="shared" si="3"/>
        <v>0</v>
      </c>
      <c r="BF10" s="194">
        <f t="shared" si="3"/>
        <v>0</v>
      </c>
      <c r="BG10" s="194">
        <f t="shared" si="3"/>
        <v>0</v>
      </c>
      <c r="BH10" s="194">
        <f t="shared" si="3"/>
        <v>0</v>
      </c>
      <c r="BI10" s="194">
        <f t="shared" si="3"/>
        <v>0</v>
      </c>
      <c r="BJ10" s="194">
        <f t="shared" si="3"/>
        <v>0</v>
      </c>
      <c r="BK10" s="194">
        <f t="shared" si="3"/>
        <v>0</v>
      </c>
      <c r="BL10" s="194">
        <f t="shared" si="3"/>
        <v>0</v>
      </c>
      <c r="BM10" s="194">
        <f t="shared" si="3"/>
        <v>0</v>
      </c>
      <c r="BN10" s="194">
        <f t="shared" si="3"/>
        <v>0</v>
      </c>
      <c r="BO10" s="194">
        <f t="shared" si="3"/>
        <v>0</v>
      </c>
      <c r="BP10" s="194">
        <f t="shared" si="3"/>
        <v>0</v>
      </c>
      <c r="BQ10" s="194">
        <f t="shared" si="4"/>
        <v>0</v>
      </c>
      <c r="BR10" s="194">
        <f t="shared" si="4"/>
        <v>0</v>
      </c>
      <c r="BS10" s="194">
        <f t="shared" si="4"/>
        <v>0</v>
      </c>
      <c r="BT10" s="194">
        <f t="shared" si="4"/>
        <v>0</v>
      </c>
      <c r="BU10" s="194">
        <f t="shared" si="4"/>
        <v>0</v>
      </c>
      <c r="BV10" s="194">
        <f t="shared" si="4"/>
        <v>0</v>
      </c>
      <c r="BW10" s="194">
        <f t="shared" si="4"/>
        <v>0</v>
      </c>
      <c r="BX10" s="194">
        <f t="shared" si="4"/>
        <v>0</v>
      </c>
      <c r="BY10" s="194">
        <f t="shared" si="4"/>
        <v>0</v>
      </c>
      <c r="BZ10" s="194">
        <f t="shared" si="4"/>
        <v>0</v>
      </c>
      <c r="CA10" s="194">
        <f t="shared" si="4"/>
        <v>0</v>
      </c>
      <c r="CB10" s="194">
        <f t="shared" si="4"/>
        <v>0</v>
      </c>
      <c r="CC10" s="194">
        <f t="shared" si="4"/>
        <v>0</v>
      </c>
      <c r="CD10" s="194">
        <f t="shared" si="4"/>
        <v>0</v>
      </c>
      <c r="CE10" s="194">
        <f t="shared" si="4"/>
        <v>0</v>
      </c>
      <c r="CF10" s="194">
        <f t="shared" si="4"/>
        <v>0</v>
      </c>
      <c r="CG10" s="194">
        <f t="shared" si="5"/>
        <v>0</v>
      </c>
      <c r="CH10" s="194">
        <f t="shared" si="5"/>
        <v>0</v>
      </c>
      <c r="CI10" s="194">
        <f t="shared" si="5"/>
        <v>0</v>
      </c>
      <c r="CJ10" s="194">
        <f t="shared" si="5"/>
        <v>0</v>
      </c>
      <c r="CK10" s="194">
        <f t="shared" si="5"/>
        <v>0</v>
      </c>
      <c r="CL10" s="194">
        <f t="shared" si="5"/>
        <v>0</v>
      </c>
      <c r="CM10" s="194">
        <f t="shared" si="5"/>
        <v>0</v>
      </c>
      <c r="CN10" s="194">
        <f t="shared" si="5"/>
        <v>0</v>
      </c>
      <c r="CO10" s="194">
        <f t="shared" si="5"/>
        <v>0</v>
      </c>
      <c r="CP10" s="194">
        <f t="shared" si="5"/>
        <v>0</v>
      </c>
      <c r="CQ10" s="194">
        <f t="shared" si="5"/>
        <v>0</v>
      </c>
      <c r="CR10" s="194">
        <f t="shared" si="5"/>
        <v>0</v>
      </c>
      <c r="CS10" s="194">
        <f t="shared" si="5"/>
        <v>0</v>
      </c>
      <c r="CT10" s="194">
        <f t="shared" si="5"/>
        <v>0</v>
      </c>
      <c r="CU10" s="194">
        <f t="shared" si="5"/>
        <v>0</v>
      </c>
      <c r="CV10" s="194">
        <f t="shared" si="5"/>
        <v>0</v>
      </c>
      <c r="CW10" s="194">
        <f t="shared" si="6"/>
        <v>0</v>
      </c>
      <c r="CX10" s="194">
        <f t="shared" si="6"/>
        <v>0</v>
      </c>
      <c r="CY10" s="194">
        <f t="shared" si="6"/>
        <v>0</v>
      </c>
      <c r="CZ10" s="194">
        <f t="shared" si="6"/>
        <v>0</v>
      </c>
      <c r="DA10" s="194">
        <f t="shared" si="6"/>
        <v>0</v>
      </c>
      <c r="DB10" s="194">
        <f t="shared" si="6"/>
        <v>0</v>
      </c>
      <c r="DC10" s="194">
        <f t="shared" si="6"/>
        <v>0</v>
      </c>
      <c r="DD10" s="194">
        <f t="shared" si="6"/>
        <v>0</v>
      </c>
      <c r="DE10" s="194">
        <f t="shared" si="6"/>
        <v>0</v>
      </c>
      <c r="DF10" s="194">
        <f t="shared" si="6"/>
        <v>0</v>
      </c>
      <c r="DG10" s="194">
        <f t="shared" si="6"/>
        <v>0</v>
      </c>
      <c r="DH10" s="194">
        <f t="shared" si="6"/>
        <v>0</v>
      </c>
      <c r="DI10" s="194">
        <f t="shared" si="6"/>
        <v>0</v>
      </c>
      <c r="DJ10" s="194">
        <f t="shared" si="7"/>
        <v>0</v>
      </c>
      <c r="DK10" s="194">
        <f t="shared" si="7"/>
        <v>0</v>
      </c>
      <c r="DL10" s="194">
        <f t="shared" si="7"/>
        <v>0</v>
      </c>
      <c r="DM10" s="194">
        <f t="shared" si="7"/>
        <v>0</v>
      </c>
      <c r="DN10" s="194">
        <f t="shared" si="7"/>
        <v>0</v>
      </c>
      <c r="DO10" s="194">
        <f t="shared" si="7"/>
        <v>0</v>
      </c>
      <c r="DP10" s="194">
        <f t="shared" si="7"/>
        <v>0</v>
      </c>
      <c r="DQ10" s="194">
        <f t="shared" si="7"/>
        <v>0</v>
      </c>
      <c r="DR10" s="194">
        <f t="shared" si="7"/>
        <v>0</v>
      </c>
      <c r="DS10" s="194">
        <f t="shared" si="7"/>
        <v>0</v>
      </c>
      <c r="DT10" s="102"/>
    </row>
    <row r="11" spans="1:124" s="35" customFormat="1" x14ac:dyDescent="0.25">
      <c r="A11" s="241">
        <f ca="1"/>
        <v>0.73061931077661457</v>
      </c>
      <c r="B11" s="53">
        <v>8</v>
      </c>
      <c r="C11" s="192" t="str">
        <v>商業</v>
      </c>
      <c r="D11" s="193">
        <f t="shared" si="8"/>
        <v>0</v>
      </c>
      <c r="E11" s="194">
        <f t="shared" si="0"/>
        <v>0</v>
      </c>
      <c r="F11" s="194">
        <f t="shared" si="0"/>
        <v>0</v>
      </c>
      <c r="G11" s="194">
        <f t="shared" si="0"/>
        <v>0</v>
      </c>
      <c r="H11" s="194">
        <f t="shared" si="0"/>
        <v>0</v>
      </c>
      <c r="I11" s="194">
        <f t="shared" si="0"/>
        <v>0</v>
      </c>
      <c r="J11" s="194">
        <f t="shared" si="0"/>
        <v>0</v>
      </c>
      <c r="K11" s="194">
        <f t="shared" ca="1" si="0"/>
        <v>0.73061931077661457</v>
      </c>
      <c r="L11" s="194">
        <f t="shared" si="0"/>
        <v>0</v>
      </c>
      <c r="M11" s="194">
        <f t="shared" si="0"/>
        <v>0</v>
      </c>
      <c r="N11" s="194">
        <f t="shared" si="0"/>
        <v>0</v>
      </c>
      <c r="O11" s="194">
        <f t="shared" si="0"/>
        <v>0</v>
      </c>
      <c r="P11" s="194">
        <f t="shared" si="0"/>
        <v>0</v>
      </c>
      <c r="Q11" s="194">
        <f t="shared" si="0"/>
        <v>0</v>
      </c>
      <c r="R11" s="194">
        <f t="shared" si="0"/>
        <v>0</v>
      </c>
      <c r="S11" s="194">
        <f t="shared" si="0"/>
        <v>0</v>
      </c>
      <c r="T11" s="194">
        <f t="shared" si="0"/>
        <v>0</v>
      </c>
      <c r="U11" s="194">
        <f t="shared" si="1"/>
        <v>0</v>
      </c>
      <c r="V11" s="194">
        <f t="shared" si="1"/>
        <v>0</v>
      </c>
      <c r="W11" s="194">
        <f t="shared" si="1"/>
        <v>0</v>
      </c>
      <c r="X11" s="194">
        <f t="shared" si="1"/>
        <v>0</v>
      </c>
      <c r="Y11" s="194">
        <f t="shared" si="1"/>
        <v>0</v>
      </c>
      <c r="Z11" s="194">
        <f t="shared" si="1"/>
        <v>0</v>
      </c>
      <c r="AA11" s="194">
        <f t="shared" si="1"/>
        <v>0</v>
      </c>
      <c r="AB11" s="194">
        <f t="shared" si="1"/>
        <v>0</v>
      </c>
      <c r="AC11" s="194">
        <f t="shared" si="1"/>
        <v>0</v>
      </c>
      <c r="AD11" s="194">
        <f t="shared" si="1"/>
        <v>0</v>
      </c>
      <c r="AE11" s="194">
        <f t="shared" si="1"/>
        <v>0</v>
      </c>
      <c r="AF11" s="194">
        <f t="shared" si="1"/>
        <v>0</v>
      </c>
      <c r="AG11" s="194">
        <f t="shared" si="1"/>
        <v>0</v>
      </c>
      <c r="AH11" s="194">
        <f t="shared" si="1"/>
        <v>0</v>
      </c>
      <c r="AI11" s="194">
        <f t="shared" si="1"/>
        <v>0</v>
      </c>
      <c r="AJ11" s="194">
        <f t="shared" si="1"/>
        <v>0</v>
      </c>
      <c r="AK11" s="194">
        <f t="shared" si="2"/>
        <v>0</v>
      </c>
      <c r="AL11" s="194">
        <f t="shared" si="2"/>
        <v>0</v>
      </c>
      <c r="AM11" s="194">
        <f t="shared" si="2"/>
        <v>0</v>
      </c>
      <c r="AN11" s="194">
        <f t="shared" si="2"/>
        <v>0</v>
      </c>
      <c r="AO11" s="194">
        <f t="shared" si="2"/>
        <v>0</v>
      </c>
      <c r="AP11" s="194">
        <f t="shared" si="2"/>
        <v>0</v>
      </c>
      <c r="AQ11" s="194">
        <f t="shared" si="2"/>
        <v>0</v>
      </c>
      <c r="AR11" s="194">
        <f t="shared" si="2"/>
        <v>0</v>
      </c>
      <c r="AS11" s="194">
        <f t="shared" si="2"/>
        <v>0</v>
      </c>
      <c r="AT11" s="194">
        <f t="shared" si="2"/>
        <v>0</v>
      </c>
      <c r="AU11" s="194">
        <f t="shared" si="2"/>
        <v>0</v>
      </c>
      <c r="AV11" s="194">
        <f t="shared" si="2"/>
        <v>0</v>
      </c>
      <c r="AW11" s="194">
        <f t="shared" si="2"/>
        <v>0</v>
      </c>
      <c r="AX11" s="194">
        <f t="shared" si="2"/>
        <v>0</v>
      </c>
      <c r="AY11" s="194">
        <f t="shared" si="2"/>
        <v>0</v>
      </c>
      <c r="AZ11" s="194">
        <f t="shared" si="2"/>
        <v>0</v>
      </c>
      <c r="BA11" s="194">
        <f t="shared" si="3"/>
        <v>0</v>
      </c>
      <c r="BB11" s="194">
        <f t="shared" si="3"/>
        <v>0</v>
      </c>
      <c r="BC11" s="194">
        <f t="shared" si="3"/>
        <v>0</v>
      </c>
      <c r="BD11" s="194">
        <f t="shared" si="3"/>
        <v>0</v>
      </c>
      <c r="BE11" s="194">
        <f t="shared" si="3"/>
        <v>0</v>
      </c>
      <c r="BF11" s="194">
        <f t="shared" si="3"/>
        <v>0</v>
      </c>
      <c r="BG11" s="194">
        <f t="shared" si="3"/>
        <v>0</v>
      </c>
      <c r="BH11" s="194">
        <f t="shared" si="3"/>
        <v>0</v>
      </c>
      <c r="BI11" s="194">
        <f t="shared" si="3"/>
        <v>0</v>
      </c>
      <c r="BJ11" s="194">
        <f t="shared" si="3"/>
        <v>0</v>
      </c>
      <c r="BK11" s="194">
        <f t="shared" si="3"/>
        <v>0</v>
      </c>
      <c r="BL11" s="194">
        <f t="shared" si="3"/>
        <v>0</v>
      </c>
      <c r="BM11" s="194">
        <f t="shared" si="3"/>
        <v>0</v>
      </c>
      <c r="BN11" s="194">
        <f t="shared" si="3"/>
        <v>0</v>
      </c>
      <c r="BO11" s="194">
        <f t="shared" si="3"/>
        <v>0</v>
      </c>
      <c r="BP11" s="194">
        <f t="shared" si="3"/>
        <v>0</v>
      </c>
      <c r="BQ11" s="194">
        <f t="shared" si="4"/>
        <v>0</v>
      </c>
      <c r="BR11" s="194">
        <f t="shared" si="4"/>
        <v>0</v>
      </c>
      <c r="BS11" s="194">
        <f t="shared" si="4"/>
        <v>0</v>
      </c>
      <c r="BT11" s="194">
        <f t="shared" si="4"/>
        <v>0</v>
      </c>
      <c r="BU11" s="194">
        <f t="shared" si="4"/>
        <v>0</v>
      </c>
      <c r="BV11" s="194">
        <f t="shared" si="4"/>
        <v>0</v>
      </c>
      <c r="BW11" s="194">
        <f t="shared" si="4"/>
        <v>0</v>
      </c>
      <c r="BX11" s="194">
        <f t="shared" si="4"/>
        <v>0</v>
      </c>
      <c r="BY11" s="194">
        <f t="shared" si="4"/>
        <v>0</v>
      </c>
      <c r="BZ11" s="194">
        <f t="shared" si="4"/>
        <v>0</v>
      </c>
      <c r="CA11" s="194">
        <f t="shared" si="4"/>
        <v>0</v>
      </c>
      <c r="CB11" s="194">
        <f t="shared" si="4"/>
        <v>0</v>
      </c>
      <c r="CC11" s="194">
        <f t="shared" si="4"/>
        <v>0</v>
      </c>
      <c r="CD11" s="194">
        <f t="shared" si="4"/>
        <v>0</v>
      </c>
      <c r="CE11" s="194">
        <f t="shared" si="4"/>
        <v>0</v>
      </c>
      <c r="CF11" s="194">
        <f t="shared" si="4"/>
        <v>0</v>
      </c>
      <c r="CG11" s="194">
        <f t="shared" si="5"/>
        <v>0</v>
      </c>
      <c r="CH11" s="194">
        <f t="shared" si="5"/>
        <v>0</v>
      </c>
      <c r="CI11" s="194">
        <f t="shared" si="5"/>
        <v>0</v>
      </c>
      <c r="CJ11" s="194">
        <f t="shared" si="5"/>
        <v>0</v>
      </c>
      <c r="CK11" s="194">
        <f t="shared" si="5"/>
        <v>0</v>
      </c>
      <c r="CL11" s="194">
        <f t="shared" si="5"/>
        <v>0</v>
      </c>
      <c r="CM11" s="194">
        <f t="shared" si="5"/>
        <v>0</v>
      </c>
      <c r="CN11" s="194">
        <f t="shared" si="5"/>
        <v>0</v>
      </c>
      <c r="CO11" s="194">
        <f t="shared" si="5"/>
        <v>0</v>
      </c>
      <c r="CP11" s="194">
        <f t="shared" si="5"/>
        <v>0</v>
      </c>
      <c r="CQ11" s="194">
        <f t="shared" si="5"/>
        <v>0</v>
      </c>
      <c r="CR11" s="194">
        <f t="shared" si="5"/>
        <v>0</v>
      </c>
      <c r="CS11" s="194">
        <f t="shared" si="5"/>
        <v>0</v>
      </c>
      <c r="CT11" s="194">
        <f t="shared" si="5"/>
        <v>0</v>
      </c>
      <c r="CU11" s="194">
        <f t="shared" si="5"/>
        <v>0</v>
      </c>
      <c r="CV11" s="194">
        <f t="shared" si="5"/>
        <v>0</v>
      </c>
      <c r="CW11" s="194">
        <f t="shared" si="6"/>
        <v>0</v>
      </c>
      <c r="CX11" s="194">
        <f t="shared" si="6"/>
        <v>0</v>
      </c>
      <c r="CY11" s="194">
        <f t="shared" si="6"/>
        <v>0</v>
      </c>
      <c r="CZ11" s="194">
        <f t="shared" si="6"/>
        <v>0</v>
      </c>
      <c r="DA11" s="194">
        <f t="shared" si="6"/>
        <v>0</v>
      </c>
      <c r="DB11" s="194">
        <f t="shared" si="6"/>
        <v>0</v>
      </c>
      <c r="DC11" s="194">
        <f t="shared" si="6"/>
        <v>0</v>
      </c>
      <c r="DD11" s="194">
        <f t="shared" si="6"/>
        <v>0</v>
      </c>
      <c r="DE11" s="194">
        <f t="shared" si="6"/>
        <v>0</v>
      </c>
      <c r="DF11" s="194">
        <f t="shared" si="6"/>
        <v>0</v>
      </c>
      <c r="DG11" s="194">
        <f t="shared" si="6"/>
        <v>0</v>
      </c>
      <c r="DH11" s="194">
        <f t="shared" si="6"/>
        <v>0</v>
      </c>
      <c r="DI11" s="194">
        <f t="shared" si="6"/>
        <v>0</v>
      </c>
      <c r="DJ11" s="194">
        <f t="shared" si="7"/>
        <v>0</v>
      </c>
      <c r="DK11" s="194">
        <f t="shared" si="7"/>
        <v>0</v>
      </c>
      <c r="DL11" s="194">
        <f t="shared" si="7"/>
        <v>0</v>
      </c>
      <c r="DM11" s="194">
        <f t="shared" si="7"/>
        <v>0</v>
      </c>
      <c r="DN11" s="194">
        <f t="shared" si="7"/>
        <v>0</v>
      </c>
      <c r="DO11" s="194">
        <f t="shared" si="7"/>
        <v>0</v>
      </c>
      <c r="DP11" s="194">
        <f t="shared" si="7"/>
        <v>0</v>
      </c>
      <c r="DQ11" s="194">
        <f t="shared" si="7"/>
        <v>0</v>
      </c>
      <c r="DR11" s="194">
        <f t="shared" si="7"/>
        <v>0</v>
      </c>
      <c r="DS11" s="194">
        <f t="shared" si="7"/>
        <v>0</v>
      </c>
      <c r="DT11" s="102"/>
    </row>
    <row r="12" spans="1:124" s="35" customFormat="1" x14ac:dyDescent="0.25">
      <c r="A12" s="241">
        <f ca="1"/>
        <v>0.6541447206299762</v>
      </c>
      <c r="B12" s="53">
        <v>9</v>
      </c>
      <c r="C12" s="192" t="str">
        <v>金融・保険・不動産</v>
      </c>
      <c r="D12" s="193">
        <f t="shared" si="8"/>
        <v>0</v>
      </c>
      <c r="E12" s="194">
        <f t="shared" si="0"/>
        <v>0</v>
      </c>
      <c r="F12" s="194">
        <f t="shared" si="0"/>
        <v>0</v>
      </c>
      <c r="G12" s="194">
        <f t="shared" si="0"/>
        <v>0</v>
      </c>
      <c r="H12" s="194">
        <f t="shared" si="0"/>
        <v>0</v>
      </c>
      <c r="I12" s="194">
        <f t="shared" si="0"/>
        <v>0</v>
      </c>
      <c r="J12" s="194">
        <f t="shared" si="0"/>
        <v>0</v>
      </c>
      <c r="K12" s="194">
        <f t="shared" si="0"/>
        <v>0</v>
      </c>
      <c r="L12" s="194">
        <f t="shared" ca="1" si="0"/>
        <v>0.6541447206299762</v>
      </c>
      <c r="M12" s="194">
        <f t="shared" si="0"/>
        <v>0</v>
      </c>
      <c r="N12" s="194">
        <f t="shared" si="0"/>
        <v>0</v>
      </c>
      <c r="O12" s="194">
        <f t="shared" si="0"/>
        <v>0</v>
      </c>
      <c r="P12" s="194">
        <f t="shared" si="0"/>
        <v>0</v>
      </c>
      <c r="Q12" s="194">
        <f t="shared" si="0"/>
        <v>0</v>
      </c>
      <c r="R12" s="194">
        <f t="shared" si="0"/>
        <v>0</v>
      </c>
      <c r="S12" s="194">
        <f t="shared" si="0"/>
        <v>0</v>
      </c>
      <c r="T12" s="194">
        <f t="shared" si="0"/>
        <v>0</v>
      </c>
      <c r="U12" s="194">
        <f t="shared" si="1"/>
        <v>0</v>
      </c>
      <c r="V12" s="194">
        <f t="shared" si="1"/>
        <v>0</v>
      </c>
      <c r="W12" s="194">
        <f t="shared" si="1"/>
        <v>0</v>
      </c>
      <c r="X12" s="194">
        <f t="shared" si="1"/>
        <v>0</v>
      </c>
      <c r="Y12" s="194">
        <f t="shared" si="1"/>
        <v>0</v>
      </c>
      <c r="Z12" s="194">
        <f t="shared" si="1"/>
        <v>0</v>
      </c>
      <c r="AA12" s="194">
        <f t="shared" si="1"/>
        <v>0</v>
      </c>
      <c r="AB12" s="194">
        <f t="shared" si="1"/>
        <v>0</v>
      </c>
      <c r="AC12" s="194">
        <f t="shared" si="1"/>
        <v>0</v>
      </c>
      <c r="AD12" s="194">
        <f t="shared" si="1"/>
        <v>0</v>
      </c>
      <c r="AE12" s="194">
        <f t="shared" si="1"/>
        <v>0</v>
      </c>
      <c r="AF12" s="194">
        <f t="shared" si="1"/>
        <v>0</v>
      </c>
      <c r="AG12" s="194">
        <f t="shared" si="1"/>
        <v>0</v>
      </c>
      <c r="AH12" s="194">
        <f t="shared" si="1"/>
        <v>0</v>
      </c>
      <c r="AI12" s="194">
        <f t="shared" si="1"/>
        <v>0</v>
      </c>
      <c r="AJ12" s="194">
        <f t="shared" si="1"/>
        <v>0</v>
      </c>
      <c r="AK12" s="194">
        <f t="shared" si="2"/>
        <v>0</v>
      </c>
      <c r="AL12" s="194">
        <f t="shared" si="2"/>
        <v>0</v>
      </c>
      <c r="AM12" s="194">
        <f t="shared" si="2"/>
        <v>0</v>
      </c>
      <c r="AN12" s="194">
        <f t="shared" si="2"/>
        <v>0</v>
      </c>
      <c r="AO12" s="194">
        <f t="shared" si="2"/>
        <v>0</v>
      </c>
      <c r="AP12" s="194">
        <f t="shared" si="2"/>
        <v>0</v>
      </c>
      <c r="AQ12" s="194">
        <f t="shared" si="2"/>
        <v>0</v>
      </c>
      <c r="AR12" s="194">
        <f t="shared" si="2"/>
        <v>0</v>
      </c>
      <c r="AS12" s="194">
        <f t="shared" si="2"/>
        <v>0</v>
      </c>
      <c r="AT12" s="194">
        <f t="shared" si="2"/>
        <v>0</v>
      </c>
      <c r="AU12" s="194">
        <f t="shared" si="2"/>
        <v>0</v>
      </c>
      <c r="AV12" s="194">
        <f t="shared" si="2"/>
        <v>0</v>
      </c>
      <c r="AW12" s="194">
        <f t="shared" si="2"/>
        <v>0</v>
      </c>
      <c r="AX12" s="194">
        <f t="shared" si="2"/>
        <v>0</v>
      </c>
      <c r="AY12" s="194">
        <f t="shared" si="2"/>
        <v>0</v>
      </c>
      <c r="AZ12" s="194">
        <f t="shared" si="2"/>
        <v>0</v>
      </c>
      <c r="BA12" s="194">
        <f t="shared" si="3"/>
        <v>0</v>
      </c>
      <c r="BB12" s="194">
        <f t="shared" si="3"/>
        <v>0</v>
      </c>
      <c r="BC12" s="194">
        <f t="shared" si="3"/>
        <v>0</v>
      </c>
      <c r="BD12" s="194">
        <f t="shared" si="3"/>
        <v>0</v>
      </c>
      <c r="BE12" s="194">
        <f t="shared" si="3"/>
        <v>0</v>
      </c>
      <c r="BF12" s="194">
        <f t="shared" si="3"/>
        <v>0</v>
      </c>
      <c r="BG12" s="194">
        <f t="shared" si="3"/>
        <v>0</v>
      </c>
      <c r="BH12" s="194">
        <f t="shared" si="3"/>
        <v>0</v>
      </c>
      <c r="BI12" s="194">
        <f t="shared" si="3"/>
        <v>0</v>
      </c>
      <c r="BJ12" s="194">
        <f t="shared" si="3"/>
        <v>0</v>
      </c>
      <c r="BK12" s="194">
        <f t="shared" si="3"/>
        <v>0</v>
      </c>
      <c r="BL12" s="194">
        <f t="shared" si="3"/>
        <v>0</v>
      </c>
      <c r="BM12" s="194">
        <f t="shared" si="3"/>
        <v>0</v>
      </c>
      <c r="BN12" s="194">
        <f t="shared" si="3"/>
        <v>0</v>
      </c>
      <c r="BO12" s="194">
        <f t="shared" si="3"/>
        <v>0</v>
      </c>
      <c r="BP12" s="194">
        <f t="shared" si="3"/>
        <v>0</v>
      </c>
      <c r="BQ12" s="194">
        <f t="shared" si="4"/>
        <v>0</v>
      </c>
      <c r="BR12" s="194">
        <f t="shared" si="4"/>
        <v>0</v>
      </c>
      <c r="BS12" s="194">
        <f t="shared" si="4"/>
        <v>0</v>
      </c>
      <c r="BT12" s="194">
        <f t="shared" si="4"/>
        <v>0</v>
      </c>
      <c r="BU12" s="194">
        <f t="shared" si="4"/>
        <v>0</v>
      </c>
      <c r="BV12" s="194">
        <f t="shared" si="4"/>
        <v>0</v>
      </c>
      <c r="BW12" s="194">
        <f t="shared" si="4"/>
        <v>0</v>
      </c>
      <c r="BX12" s="194">
        <f t="shared" si="4"/>
        <v>0</v>
      </c>
      <c r="BY12" s="194">
        <f t="shared" si="4"/>
        <v>0</v>
      </c>
      <c r="BZ12" s="194">
        <f t="shared" si="4"/>
        <v>0</v>
      </c>
      <c r="CA12" s="194">
        <f t="shared" si="4"/>
        <v>0</v>
      </c>
      <c r="CB12" s="194">
        <f t="shared" si="4"/>
        <v>0</v>
      </c>
      <c r="CC12" s="194">
        <f t="shared" si="4"/>
        <v>0</v>
      </c>
      <c r="CD12" s="194">
        <f t="shared" si="4"/>
        <v>0</v>
      </c>
      <c r="CE12" s="194">
        <f t="shared" si="4"/>
        <v>0</v>
      </c>
      <c r="CF12" s="194">
        <f t="shared" si="4"/>
        <v>0</v>
      </c>
      <c r="CG12" s="194">
        <f t="shared" si="5"/>
        <v>0</v>
      </c>
      <c r="CH12" s="194">
        <f t="shared" si="5"/>
        <v>0</v>
      </c>
      <c r="CI12" s="194">
        <f t="shared" si="5"/>
        <v>0</v>
      </c>
      <c r="CJ12" s="194">
        <f t="shared" si="5"/>
        <v>0</v>
      </c>
      <c r="CK12" s="194">
        <f t="shared" si="5"/>
        <v>0</v>
      </c>
      <c r="CL12" s="194">
        <f t="shared" si="5"/>
        <v>0</v>
      </c>
      <c r="CM12" s="194">
        <f t="shared" si="5"/>
        <v>0</v>
      </c>
      <c r="CN12" s="194">
        <f t="shared" si="5"/>
        <v>0</v>
      </c>
      <c r="CO12" s="194">
        <f t="shared" si="5"/>
        <v>0</v>
      </c>
      <c r="CP12" s="194">
        <f t="shared" si="5"/>
        <v>0</v>
      </c>
      <c r="CQ12" s="194">
        <f t="shared" si="5"/>
        <v>0</v>
      </c>
      <c r="CR12" s="194">
        <f t="shared" si="5"/>
        <v>0</v>
      </c>
      <c r="CS12" s="194">
        <f t="shared" si="5"/>
        <v>0</v>
      </c>
      <c r="CT12" s="194">
        <f t="shared" si="5"/>
        <v>0</v>
      </c>
      <c r="CU12" s="194">
        <f t="shared" si="5"/>
        <v>0</v>
      </c>
      <c r="CV12" s="194">
        <f t="shared" si="5"/>
        <v>0</v>
      </c>
      <c r="CW12" s="194">
        <f t="shared" si="6"/>
        <v>0</v>
      </c>
      <c r="CX12" s="194">
        <f t="shared" si="6"/>
        <v>0</v>
      </c>
      <c r="CY12" s="194">
        <f t="shared" si="6"/>
        <v>0</v>
      </c>
      <c r="CZ12" s="194">
        <f t="shared" si="6"/>
        <v>0</v>
      </c>
      <c r="DA12" s="194">
        <f t="shared" si="6"/>
        <v>0</v>
      </c>
      <c r="DB12" s="194">
        <f t="shared" si="6"/>
        <v>0</v>
      </c>
      <c r="DC12" s="194">
        <f t="shared" si="6"/>
        <v>0</v>
      </c>
      <c r="DD12" s="194">
        <f t="shared" si="6"/>
        <v>0</v>
      </c>
      <c r="DE12" s="194">
        <f t="shared" si="6"/>
        <v>0</v>
      </c>
      <c r="DF12" s="194">
        <f t="shared" si="6"/>
        <v>0</v>
      </c>
      <c r="DG12" s="194">
        <f t="shared" si="6"/>
        <v>0</v>
      </c>
      <c r="DH12" s="194">
        <f t="shared" si="6"/>
        <v>0</v>
      </c>
      <c r="DI12" s="194">
        <f t="shared" si="6"/>
        <v>0</v>
      </c>
      <c r="DJ12" s="194">
        <f t="shared" si="7"/>
        <v>0</v>
      </c>
      <c r="DK12" s="194">
        <f t="shared" si="7"/>
        <v>0</v>
      </c>
      <c r="DL12" s="194">
        <f t="shared" si="7"/>
        <v>0</v>
      </c>
      <c r="DM12" s="194">
        <f t="shared" si="7"/>
        <v>0</v>
      </c>
      <c r="DN12" s="194">
        <f t="shared" si="7"/>
        <v>0</v>
      </c>
      <c r="DO12" s="194">
        <f t="shared" si="7"/>
        <v>0</v>
      </c>
      <c r="DP12" s="194">
        <f t="shared" si="7"/>
        <v>0</v>
      </c>
      <c r="DQ12" s="194">
        <f t="shared" si="7"/>
        <v>0</v>
      </c>
      <c r="DR12" s="194">
        <f t="shared" si="7"/>
        <v>0</v>
      </c>
      <c r="DS12" s="194">
        <f t="shared" si="7"/>
        <v>0</v>
      </c>
      <c r="DT12" s="102"/>
    </row>
    <row r="13" spans="1:124" s="35" customFormat="1" x14ac:dyDescent="0.25">
      <c r="A13" s="241">
        <f ca="1"/>
        <v>0.47885363782328083</v>
      </c>
      <c r="B13" s="53">
        <v>10</v>
      </c>
      <c r="C13" s="198" t="str">
        <v>運輸・情報通信</v>
      </c>
      <c r="D13" s="199">
        <f t="shared" si="8"/>
        <v>0</v>
      </c>
      <c r="E13" s="200">
        <f t="shared" si="0"/>
        <v>0</v>
      </c>
      <c r="F13" s="200">
        <f t="shared" si="0"/>
        <v>0</v>
      </c>
      <c r="G13" s="200">
        <f t="shared" si="0"/>
        <v>0</v>
      </c>
      <c r="H13" s="200">
        <f t="shared" si="0"/>
        <v>0</v>
      </c>
      <c r="I13" s="200">
        <f t="shared" si="0"/>
        <v>0</v>
      </c>
      <c r="J13" s="200">
        <f t="shared" si="0"/>
        <v>0</v>
      </c>
      <c r="K13" s="200">
        <f t="shared" si="0"/>
        <v>0</v>
      </c>
      <c r="L13" s="200">
        <f t="shared" si="0"/>
        <v>0</v>
      </c>
      <c r="M13" s="200">
        <f t="shared" ca="1" si="0"/>
        <v>0.47885363782328083</v>
      </c>
      <c r="N13" s="200">
        <f t="shared" si="0"/>
        <v>0</v>
      </c>
      <c r="O13" s="200">
        <f t="shared" si="0"/>
        <v>0</v>
      </c>
      <c r="P13" s="200">
        <f t="shared" si="0"/>
        <v>0</v>
      </c>
      <c r="Q13" s="200">
        <f t="shared" si="0"/>
        <v>0</v>
      </c>
      <c r="R13" s="200">
        <f t="shared" si="0"/>
        <v>0</v>
      </c>
      <c r="S13" s="200">
        <f t="shared" si="0"/>
        <v>0</v>
      </c>
      <c r="T13" s="200">
        <f t="shared" si="0"/>
        <v>0</v>
      </c>
      <c r="U13" s="200">
        <f t="shared" si="1"/>
        <v>0</v>
      </c>
      <c r="V13" s="200">
        <f t="shared" si="1"/>
        <v>0</v>
      </c>
      <c r="W13" s="200">
        <f t="shared" si="1"/>
        <v>0</v>
      </c>
      <c r="X13" s="200">
        <f t="shared" si="1"/>
        <v>0</v>
      </c>
      <c r="Y13" s="200">
        <f t="shared" si="1"/>
        <v>0</v>
      </c>
      <c r="Z13" s="200">
        <f t="shared" si="1"/>
        <v>0</v>
      </c>
      <c r="AA13" s="200">
        <f t="shared" si="1"/>
        <v>0</v>
      </c>
      <c r="AB13" s="200">
        <f t="shared" si="1"/>
        <v>0</v>
      </c>
      <c r="AC13" s="200">
        <f t="shared" si="1"/>
        <v>0</v>
      </c>
      <c r="AD13" s="200">
        <f t="shared" si="1"/>
        <v>0</v>
      </c>
      <c r="AE13" s="200">
        <f t="shared" si="1"/>
        <v>0</v>
      </c>
      <c r="AF13" s="200">
        <f t="shared" si="1"/>
        <v>0</v>
      </c>
      <c r="AG13" s="200">
        <f t="shared" si="1"/>
        <v>0</v>
      </c>
      <c r="AH13" s="200">
        <f t="shared" si="1"/>
        <v>0</v>
      </c>
      <c r="AI13" s="200">
        <f t="shared" si="1"/>
        <v>0</v>
      </c>
      <c r="AJ13" s="200">
        <f t="shared" si="1"/>
        <v>0</v>
      </c>
      <c r="AK13" s="200">
        <f t="shared" si="2"/>
        <v>0</v>
      </c>
      <c r="AL13" s="200">
        <f t="shared" si="2"/>
        <v>0</v>
      </c>
      <c r="AM13" s="200">
        <f t="shared" si="2"/>
        <v>0</v>
      </c>
      <c r="AN13" s="200">
        <f t="shared" si="2"/>
        <v>0</v>
      </c>
      <c r="AO13" s="200">
        <f t="shared" si="2"/>
        <v>0</v>
      </c>
      <c r="AP13" s="200">
        <f t="shared" si="2"/>
        <v>0</v>
      </c>
      <c r="AQ13" s="200">
        <f t="shared" si="2"/>
        <v>0</v>
      </c>
      <c r="AR13" s="200">
        <f t="shared" si="2"/>
        <v>0</v>
      </c>
      <c r="AS13" s="200">
        <f t="shared" si="2"/>
        <v>0</v>
      </c>
      <c r="AT13" s="200">
        <f t="shared" si="2"/>
        <v>0</v>
      </c>
      <c r="AU13" s="200">
        <f t="shared" si="2"/>
        <v>0</v>
      </c>
      <c r="AV13" s="200">
        <f t="shared" si="2"/>
        <v>0</v>
      </c>
      <c r="AW13" s="200">
        <f t="shared" si="2"/>
        <v>0</v>
      </c>
      <c r="AX13" s="200">
        <f t="shared" si="2"/>
        <v>0</v>
      </c>
      <c r="AY13" s="200">
        <f t="shared" si="2"/>
        <v>0</v>
      </c>
      <c r="AZ13" s="200">
        <f t="shared" si="2"/>
        <v>0</v>
      </c>
      <c r="BA13" s="200">
        <f t="shared" si="3"/>
        <v>0</v>
      </c>
      <c r="BB13" s="200">
        <f t="shared" si="3"/>
        <v>0</v>
      </c>
      <c r="BC13" s="200">
        <f t="shared" si="3"/>
        <v>0</v>
      </c>
      <c r="BD13" s="200">
        <f t="shared" si="3"/>
        <v>0</v>
      </c>
      <c r="BE13" s="200">
        <f t="shared" si="3"/>
        <v>0</v>
      </c>
      <c r="BF13" s="200">
        <f t="shared" si="3"/>
        <v>0</v>
      </c>
      <c r="BG13" s="200">
        <f t="shared" si="3"/>
        <v>0</v>
      </c>
      <c r="BH13" s="200">
        <f t="shared" si="3"/>
        <v>0</v>
      </c>
      <c r="BI13" s="200">
        <f t="shared" si="3"/>
        <v>0</v>
      </c>
      <c r="BJ13" s="200">
        <f t="shared" si="3"/>
        <v>0</v>
      </c>
      <c r="BK13" s="200">
        <f t="shared" si="3"/>
        <v>0</v>
      </c>
      <c r="BL13" s="200">
        <f t="shared" si="3"/>
        <v>0</v>
      </c>
      <c r="BM13" s="200">
        <f t="shared" si="3"/>
        <v>0</v>
      </c>
      <c r="BN13" s="200">
        <f t="shared" si="3"/>
        <v>0</v>
      </c>
      <c r="BO13" s="200">
        <f t="shared" si="3"/>
        <v>0</v>
      </c>
      <c r="BP13" s="200">
        <f t="shared" si="3"/>
        <v>0</v>
      </c>
      <c r="BQ13" s="200">
        <f t="shared" si="4"/>
        <v>0</v>
      </c>
      <c r="BR13" s="200">
        <f t="shared" si="4"/>
        <v>0</v>
      </c>
      <c r="BS13" s="200">
        <f t="shared" si="4"/>
        <v>0</v>
      </c>
      <c r="BT13" s="200">
        <f t="shared" si="4"/>
        <v>0</v>
      </c>
      <c r="BU13" s="200">
        <f t="shared" si="4"/>
        <v>0</v>
      </c>
      <c r="BV13" s="200">
        <f t="shared" si="4"/>
        <v>0</v>
      </c>
      <c r="BW13" s="200">
        <f t="shared" si="4"/>
        <v>0</v>
      </c>
      <c r="BX13" s="200">
        <f t="shared" si="4"/>
        <v>0</v>
      </c>
      <c r="BY13" s="200">
        <f t="shared" si="4"/>
        <v>0</v>
      </c>
      <c r="BZ13" s="200">
        <f t="shared" si="4"/>
        <v>0</v>
      </c>
      <c r="CA13" s="200">
        <f t="shared" si="4"/>
        <v>0</v>
      </c>
      <c r="CB13" s="200">
        <f t="shared" si="4"/>
        <v>0</v>
      </c>
      <c r="CC13" s="200">
        <f t="shared" si="4"/>
        <v>0</v>
      </c>
      <c r="CD13" s="200">
        <f t="shared" si="4"/>
        <v>0</v>
      </c>
      <c r="CE13" s="200">
        <f t="shared" si="4"/>
        <v>0</v>
      </c>
      <c r="CF13" s="200">
        <f t="shared" si="4"/>
        <v>0</v>
      </c>
      <c r="CG13" s="200">
        <f t="shared" si="5"/>
        <v>0</v>
      </c>
      <c r="CH13" s="200">
        <f t="shared" si="5"/>
        <v>0</v>
      </c>
      <c r="CI13" s="200">
        <f t="shared" si="5"/>
        <v>0</v>
      </c>
      <c r="CJ13" s="200">
        <f t="shared" si="5"/>
        <v>0</v>
      </c>
      <c r="CK13" s="200">
        <f t="shared" si="5"/>
        <v>0</v>
      </c>
      <c r="CL13" s="200">
        <f t="shared" si="5"/>
        <v>0</v>
      </c>
      <c r="CM13" s="200">
        <f t="shared" si="5"/>
        <v>0</v>
      </c>
      <c r="CN13" s="200">
        <f t="shared" si="5"/>
        <v>0</v>
      </c>
      <c r="CO13" s="200">
        <f t="shared" si="5"/>
        <v>0</v>
      </c>
      <c r="CP13" s="200">
        <f t="shared" si="5"/>
        <v>0</v>
      </c>
      <c r="CQ13" s="200">
        <f t="shared" si="5"/>
        <v>0</v>
      </c>
      <c r="CR13" s="200">
        <f t="shared" si="5"/>
        <v>0</v>
      </c>
      <c r="CS13" s="200">
        <f t="shared" si="5"/>
        <v>0</v>
      </c>
      <c r="CT13" s="200">
        <f t="shared" si="5"/>
        <v>0</v>
      </c>
      <c r="CU13" s="200">
        <f t="shared" si="5"/>
        <v>0</v>
      </c>
      <c r="CV13" s="200">
        <f t="shared" si="5"/>
        <v>0</v>
      </c>
      <c r="CW13" s="200">
        <f t="shared" si="6"/>
        <v>0</v>
      </c>
      <c r="CX13" s="200">
        <f t="shared" si="6"/>
        <v>0</v>
      </c>
      <c r="CY13" s="200">
        <f t="shared" si="6"/>
        <v>0</v>
      </c>
      <c r="CZ13" s="200">
        <f t="shared" si="6"/>
        <v>0</v>
      </c>
      <c r="DA13" s="200">
        <f t="shared" si="6"/>
        <v>0</v>
      </c>
      <c r="DB13" s="200">
        <f t="shared" si="6"/>
        <v>0</v>
      </c>
      <c r="DC13" s="200">
        <f t="shared" si="6"/>
        <v>0</v>
      </c>
      <c r="DD13" s="200">
        <f t="shared" si="6"/>
        <v>0</v>
      </c>
      <c r="DE13" s="200">
        <f t="shared" si="6"/>
        <v>0</v>
      </c>
      <c r="DF13" s="200">
        <f t="shared" si="6"/>
        <v>0</v>
      </c>
      <c r="DG13" s="200">
        <f t="shared" si="6"/>
        <v>0</v>
      </c>
      <c r="DH13" s="200">
        <f t="shared" si="6"/>
        <v>0</v>
      </c>
      <c r="DI13" s="200">
        <f t="shared" si="6"/>
        <v>0</v>
      </c>
      <c r="DJ13" s="200">
        <f t="shared" si="7"/>
        <v>0</v>
      </c>
      <c r="DK13" s="200">
        <f t="shared" si="7"/>
        <v>0</v>
      </c>
      <c r="DL13" s="200">
        <f t="shared" si="7"/>
        <v>0</v>
      </c>
      <c r="DM13" s="200">
        <f t="shared" si="7"/>
        <v>0</v>
      </c>
      <c r="DN13" s="200">
        <f t="shared" si="7"/>
        <v>0</v>
      </c>
      <c r="DO13" s="200">
        <f t="shared" si="7"/>
        <v>0</v>
      </c>
      <c r="DP13" s="200">
        <f t="shared" si="7"/>
        <v>0</v>
      </c>
      <c r="DQ13" s="200">
        <f t="shared" si="7"/>
        <v>0</v>
      </c>
      <c r="DR13" s="200">
        <f t="shared" si="7"/>
        <v>0</v>
      </c>
      <c r="DS13" s="200">
        <f t="shared" si="7"/>
        <v>0</v>
      </c>
      <c r="DT13" s="104"/>
    </row>
    <row r="14" spans="1:124" s="35" customFormat="1" x14ac:dyDescent="0.25">
      <c r="A14" s="241">
        <f ca="1"/>
        <v>1</v>
      </c>
      <c r="B14" s="53">
        <v>11</v>
      </c>
      <c r="C14" s="192" t="str">
        <v>公務</v>
      </c>
      <c r="D14" s="193">
        <f t="shared" si="8"/>
        <v>0</v>
      </c>
      <c r="E14" s="194">
        <f t="shared" si="0"/>
        <v>0</v>
      </c>
      <c r="F14" s="194">
        <f t="shared" si="0"/>
        <v>0</v>
      </c>
      <c r="G14" s="194">
        <f t="shared" si="0"/>
        <v>0</v>
      </c>
      <c r="H14" s="194">
        <f t="shared" si="0"/>
        <v>0</v>
      </c>
      <c r="I14" s="194">
        <f t="shared" si="0"/>
        <v>0</v>
      </c>
      <c r="J14" s="194">
        <f t="shared" si="0"/>
        <v>0</v>
      </c>
      <c r="K14" s="194">
        <f t="shared" si="0"/>
        <v>0</v>
      </c>
      <c r="L14" s="194">
        <f t="shared" si="0"/>
        <v>0</v>
      </c>
      <c r="M14" s="194">
        <f t="shared" si="0"/>
        <v>0</v>
      </c>
      <c r="N14" s="194">
        <f t="shared" ca="1" si="0"/>
        <v>1</v>
      </c>
      <c r="O14" s="194">
        <f t="shared" si="0"/>
        <v>0</v>
      </c>
      <c r="P14" s="194">
        <f t="shared" si="0"/>
        <v>0</v>
      </c>
      <c r="Q14" s="194">
        <f t="shared" si="0"/>
        <v>0</v>
      </c>
      <c r="R14" s="194">
        <f t="shared" si="0"/>
        <v>0</v>
      </c>
      <c r="S14" s="194">
        <f t="shared" si="0"/>
        <v>0</v>
      </c>
      <c r="T14" s="194">
        <f t="shared" si="0"/>
        <v>0</v>
      </c>
      <c r="U14" s="194">
        <f t="shared" si="1"/>
        <v>0</v>
      </c>
      <c r="V14" s="194">
        <f t="shared" si="1"/>
        <v>0</v>
      </c>
      <c r="W14" s="194">
        <f t="shared" si="1"/>
        <v>0</v>
      </c>
      <c r="X14" s="194">
        <f t="shared" si="1"/>
        <v>0</v>
      </c>
      <c r="Y14" s="194">
        <f t="shared" si="1"/>
        <v>0</v>
      </c>
      <c r="Z14" s="194">
        <f t="shared" si="1"/>
        <v>0</v>
      </c>
      <c r="AA14" s="194">
        <f t="shared" si="1"/>
        <v>0</v>
      </c>
      <c r="AB14" s="194">
        <f t="shared" si="1"/>
        <v>0</v>
      </c>
      <c r="AC14" s="194">
        <f t="shared" si="1"/>
        <v>0</v>
      </c>
      <c r="AD14" s="194">
        <f t="shared" si="1"/>
        <v>0</v>
      </c>
      <c r="AE14" s="194">
        <f t="shared" si="1"/>
        <v>0</v>
      </c>
      <c r="AF14" s="194">
        <f t="shared" si="1"/>
        <v>0</v>
      </c>
      <c r="AG14" s="194">
        <f t="shared" si="1"/>
        <v>0</v>
      </c>
      <c r="AH14" s="194">
        <f t="shared" si="1"/>
        <v>0</v>
      </c>
      <c r="AI14" s="194">
        <f t="shared" si="1"/>
        <v>0</v>
      </c>
      <c r="AJ14" s="194">
        <f t="shared" si="1"/>
        <v>0</v>
      </c>
      <c r="AK14" s="194">
        <f t="shared" si="2"/>
        <v>0</v>
      </c>
      <c r="AL14" s="194">
        <f t="shared" si="2"/>
        <v>0</v>
      </c>
      <c r="AM14" s="194">
        <f t="shared" si="2"/>
        <v>0</v>
      </c>
      <c r="AN14" s="194">
        <f t="shared" si="2"/>
        <v>0</v>
      </c>
      <c r="AO14" s="194">
        <f t="shared" si="2"/>
        <v>0</v>
      </c>
      <c r="AP14" s="194">
        <f t="shared" si="2"/>
        <v>0</v>
      </c>
      <c r="AQ14" s="194">
        <f t="shared" si="2"/>
        <v>0</v>
      </c>
      <c r="AR14" s="194">
        <f t="shared" si="2"/>
        <v>0</v>
      </c>
      <c r="AS14" s="194">
        <f t="shared" si="2"/>
        <v>0</v>
      </c>
      <c r="AT14" s="194">
        <f t="shared" si="2"/>
        <v>0</v>
      </c>
      <c r="AU14" s="194">
        <f t="shared" si="2"/>
        <v>0</v>
      </c>
      <c r="AV14" s="194">
        <f t="shared" si="2"/>
        <v>0</v>
      </c>
      <c r="AW14" s="194">
        <f t="shared" si="2"/>
        <v>0</v>
      </c>
      <c r="AX14" s="194">
        <f t="shared" si="2"/>
        <v>0</v>
      </c>
      <c r="AY14" s="194">
        <f t="shared" si="2"/>
        <v>0</v>
      </c>
      <c r="AZ14" s="194">
        <f t="shared" si="2"/>
        <v>0</v>
      </c>
      <c r="BA14" s="194">
        <f t="shared" si="3"/>
        <v>0</v>
      </c>
      <c r="BB14" s="194">
        <f t="shared" si="3"/>
        <v>0</v>
      </c>
      <c r="BC14" s="194">
        <f t="shared" si="3"/>
        <v>0</v>
      </c>
      <c r="BD14" s="194">
        <f t="shared" si="3"/>
        <v>0</v>
      </c>
      <c r="BE14" s="194">
        <f t="shared" si="3"/>
        <v>0</v>
      </c>
      <c r="BF14" s="194">
        <f t="shared" si="3"/>
        <v>0</v>
      </c>
      <c r="BG14" s="194">
        <f t="shared" si="3"/>
        <v>0</v>
      </c>
      <c r="BH14" s="194">
        <f t="shared" si="3"/>
        <v>0</v>
      </c>
      <c r="BI14" s="194">
        <f t="shared" si="3"/>
        <v>0</v>
      </c>
      <c r="BJ14" s="194">
        <f t="shared" si="3"/>
        <v>0</v>
      </c>
      <c r="BK14" s="194">
        <f t="shared" si="3"/>
        <v>0</v>
      </c>
      <c r="BL14" s="194">
        <f t="shared" si="3"/>
        <v>0</v>
      </c>
      <c r="BM14" s="194">
        <f t="shared" si="3"/>
        <v>0</v>
      </c>
      <c r="BN14" s="194">
        <f t="shared" si="3"/>
        <v>0</v>
      </c>
      <c r="BO14" s="194">
        <f t="shared" si="3"/>
        <v>0</v>
      </c>
      <c r="BP14" s="194">
        <f t="shared" si="3"/>
        <v>0</v>
      </c>
      <c r="BQ14" s="194">
        <f t="shared" si="4"/>
        <v>0</v>
      </c>
      <c r="BR14" s="194">
        <f t="shared" si="4"/>
        <v>0</v>
      </c>
      <c r="BS14" s="194">
        <f t="shared" si="4"/>
        <v>0</v>
      </c>
      <c r="BT14" s="194">
        <f t="shared" si="4"/>
        <v>0</v>
      </c>
      <c r="BU14" s="194">
        <f t="shared" si="4"/>
        <v>0</v>
      </c>
      <c r="BV14" s="194">
        <f t="shared" si="4"/>
        <v>0</v>
      </c>
      <c r="BW14" s="194">
        <f t="shared" si="4"/>
        <v>0</v>
      </c>
      <c r="BX14" s="194">
        <f t="shared" si="4"/>
        <v>0</v>
      </c>
      <c r="BY14" s="194">
        <f t="shared" si="4"/>
        <v>0</v>
      </c>
      <c r="BZ14" s="194">
        <f t="shared" si="4"/>
        <v>0</v>
      </c>
      <c r="CA14" s="194">
        <f t="shared" si="4"/>
        <v>0</v>
      </c>
      <c r="CB14" s="194">
        <f t="shared" si="4"/>
        <v>0</v>
      </c>
      <c r="CC14" s="194">
        <f t="shared" si="4"/>
        <v>0</v>
      </c>
      <c r="CD14" s="194">
        <f t="shared" si="4"/>
        <v>0</v>
      </c>
      <c r="CE14" s="194">
        <f t="shared" si="4"/>
        <v>0</v>
      </c>
      <c r="CF14" s="194">
        <f t="shared" si="4"/>
        <v>0</v>
      </c>
      <c r="CG14" s="194">
        <f t="shared" si="5"/>
        <v>0</v>
      </c>
      <c r="CH14" s="194">
        <f t="shared" si="5"/>
        <v>0</v>
      </c>
      <c r="CI14" s="194">
        <f t="shared" si="5"/>
        <v>0</v>
      </c>
      <c r="CJ14" s="194">
        <f t="shared" si="5"/>
        <v>0</v>
      </c>
      <c r="CK14" s="194">
        <f t="shared" si="5"/>
        <v>0</v>
      </c>
      <c r="CL14" s="194">
        <f t="shared" si="5"/>
        <v>0</v>
      </c>
      <c r="CM14" s="194">
        <f t="shared" si="5"/>
        <v>0</v>
      </c>
      <c r="CN14" s="194">
        <f t="shared" si="5"/>
        <v>0</v>
      </c>
      <c r="CO14" s="194">
        <f t="shared" si="5"/>
        <v>0</v>
      </c>
      <c r="CP14" s="194">
        <f t="shared" si="5"/>
        <v>0</v>
      </c>
      <c r="CQ14" s="194">
        <f t="shared" si="5"/>
        <v>0</v>
      </c>
      <c r="CR14" s="194">
        <f t="shared" si="5"/>
        <v>0</v>
      </c>
      <c r="CS14" s="194">
        <f t="shared" si="5"/>
        <v>0</v>
      </c>
      <c r="CT14" s="194">
        <f t="shared" si="5"/>
        <v>0</v>
      </c>
      <c r="CU14" s="194">
        <f t="shared" si="5"/>
        <v>0</v>
      </c>
      <c r="CV14" s="194">
        <f t="shared" si="5"/>
        <v>0</v>
      </c>
      <c r="CW14" s="194">
        <f t="shared" si="6"/>
        <v>0</v>
      </c>
      <c r="CX14" s="194">
        <f t="shared" si="6"/>
        <v>0</v>
      </c>
      <c r="CY14" s="194">
        <f t="shared" si="6"/>
        <v>0</v>
      </c>
      <c r="CZ14" s="194">
        <f t="shared" si="6"/>
        <v>0</v>
      </c>
      <c r="DA14" s="194">
        <f t="shared" si="6"/>
        <v>0</v>
      </c>
      <c r="DB14" s="194">
        <f t="shared" si="6"/>
        <v>0</v>
      </c>
      <c r="DC14" s="194">
        <f t="shared" si="6"/>
        <v>0</v>
      </c>
      <c r="DD14" s="194">
        <f t="shared" si="6"/>
        <v>0</v>
      </c>
      <c r="DE14" s="194">
        <f t="shared" si="6"/>
        <v>0</v>
      </c>
      <c r="DF14" s="194">
        <f t="shared" si="6"/>
        <v>0</v>
      </c>
      <c r="DG14" s="194">
        <f t="shared" si="6"/>
        <v>0</v>
      </c>
      <c r="DH14" s="194">
        <f t="shared" si="6"/>
        <v>0</v>
      </c>
      <c r="DI14" s="194">
        <f t="shared" si="6"/>
        <v>0</v>
      </c>
      <c r="DJ14" s="194">
        <f t="shared" si="7"/>
        <v>0</v>
      </c>
      <c r="DK14" s="194">
        <f t="shared" si="7"/>
        <v>0</v>
      </c>
      <c r="DL14" s="194">
        <f t="shared" si="7"/>
        <v>0</v>
      </c>
      <c r="DM14" s="194">
        <f t="shared" si="7"/>
        <v>0</v>
      </c>
      <c r="DN14" s="194">
        <f t="shared" si="7"/>
        <v>0</v>
      </c>
      <c r="DO14" s="194">
        <f t="shared" si="7"/>
        <v>0</v>
      </c>
      <c r="DP14" s="194">
        <f t="shared" si="7"/>
        <v>0</v>
      </c>
      <c r="DQ14" s="194">
        <f t="shared" si="7"/>
        <v>0</v>
      </c>
      <c r="DR14" s="194">
        <f t="shared" si="7"/>
        <v>0</v>
      </c>
      <c r="DS14" s="194">
        <f t="shared" si="7"/>
        <v>0</v>
      </c>
      <c r="DT14" s="102"/>
    </row>
    <row r="15" spans="1:124" s="35" customFormat="1" x14ac:dyDescent="0.25">
      <c r="A15" s="241">
        <f ca="1"/>
        <v>0.69073826707582364</v>
      </c>
      <c r="B15" s="53">
        <v>12</v>
      </c>
      <c r="C15" s="192" t="str">
        <v>サービス業</v>
      </c>
      <c r="D15" s="193">
        <f t="shared" si="8"/>
        <v>0</v>
      </c>
      <c r="E15" s="194">
        <f t="shared" si="0"/>
        <v>0</v>
      </c>
      <c r="F15" s="194">
        <f t="shared" si="0"/>
        <v>0</v>
      </c>
      <c r="G15" s="194">
        <f t="shared" si="0"/>
        <v>0</v>
      </c>
      <c r="H15" s="194">
        <f t="shared" si="0"/>
        <v>0</v>
      </c>
      <c r="I15" s="194">
        <f t="shared" si="0"/>
        <v>0</v>
      </c>
      <c r="J15" s="194">
        <f t="shared" si="0"/>
        <v>0</v>
      </c>
      <c r="K15" s="194">
        <f t="shared" si="0"/>
        <v>0</v>
      </c>
      <c r="L15" s="194">
        <f t="shared" si="0"/>
        <v>0</v>
      </c>
      <c r="M15" s="194">
        <f t="shared" si="0"/>
        <v>0</v>
      </c>
      <c r="N15" s="194">
        <f t="shared" si="0"/>
        <v>0</v>
      </c>
      <c r="O15" s="194">
        <f t="shared" ca="1" si="0"/>
        <v>0.69073826707582364</v>
      </c>
      <c r="P15" s="194">
        <f t="shared" si="0"/>
        <v>0</v>
      </c>
      <c r="Q15" s="194">
        <f t="shared" si="0"/>
        <v>0</v>
      </c>
      <c r="R15" s="194">
        <f t="shared" si="0"/>
        <v>0</v>
      </c>
      <c r="S15" s="194">
        <f t="shared" si="0"/>
        <v>0</v>
      </c>
      <c r="T15" s="194">
        <f t="shared" si="0"/>
        <v>0</v>
      </c>
      <c r="U15" s="194">
        <f t="shared" si="1"/>
        <v>0</v>
      </c>
      <c r="V15" s="194">
        <f t="shared" si="1"/>
        <v>0</v>
      </c>
      <c r="W15" s="194">
        <f t="shared" si="1"/>
        <v>0</v>
      </c>
      <c r="X15" s="194">
        <f t="shared" si="1"/>
        <v>0</v>
      </c>
      <c r="Y15" s="194">
        <f t="shared" si="1"/>
        <v>0</v>
      </c>
      <c r="Z15" s="194">
        <f t="shared" si="1"/>
        <v>0</v>
      </c>
      <c r="AA15" s="194">
        <f t="shared" si="1"/>
        <v>0</v>
      </c>
      <c r="AB15" s="194">
        <f t="shared" si="1"/>
        <v>0</v>
      </c>
      <c r="AC15" s="194">
        <f t="shared" si="1"/>
        <v>0</v>
      </c>
      <c r="AD15" s="194">
        <f t="shared" si="1"/>
        <v>0</v>
      </c>
      <c r="AE15" s="194">
        <f t="shared" si="1"/>
        <v>0</v>
      </c>
      <c r="AF15" s="194">
        <f t="shared" si="1"/>
        <v>0</v>
      </c>
      <c r="AG15" s="194">
        <f t="shared" si="1"/>
        <v>0</v>
      </c>
      <c r="AH15" s="194">
        <f t="shared" si="1"/>
        <v>0</v>
      </c>
      <c r="AI15" s="194">
        <f t="shared" si="1"/>
        <v>0</v>
      </c>
      <c r="AJ15" s="194">
        <f t="shared" si="1"/>
        <v>0</v>
      </c>
      <c r="AK15" s="194">
        <f t="shared" si="2"/>
        <v>0</v>
      </c>
      <c r="AL15" s="194">
        <f t="shared" si="2"/>
        <v>0</v>
      </c>
      <c r="AM15" s="194">
        <f t="shared" si="2"/>
        <v>0</v>
      </c>
      <c r="AN15" s="194">
        <f t="shared" si="2"/>
        <v>0</v>
      </c>
      <c r="AO15" s="194">
        <f t="shared" si="2"/>
        <v>0</v>
      </c>
      <c r="AP15" s="194">
        <f t="shared" si="2"/>
        <v>0</v>
      </c>
      <c r="AQ15" s="194">
        <f t="shared" si="2"/>
        <v>0</v>
      </c>
      <c r="AR15" s="194">
        <f t="shared" si="2"/>
        <v>0</v>
      </c>
      <c r="AS15" s="194">
        <f t="shared" si="2"/>
        <v>0</v>
      </c>
      <c r="AT15" s="194">
        <f t="shared" si="2"/>
        <v>0</v>
      </c>
      <c r="AU15" s="194">
        <f t="shared" si="2"/>
        <v>0</v>
      </c>
      <c r="AV15" s="194">
        <f t="shared" si="2"/>
        <v>0</v>
      </c>
      <c r="AW15" s="194">
        <f t="shared" si="2"/>
        <v>0</v>
      </c>
      <c r="AX15" s="194">
        <f t="shared" si="2"/>
        <v>0</v>
      </c>
      <c r="AY15" s="194">
        <f t="shared" si="2"/>
        <v>0</v>
      </c>
      <c r="AZ15" s="194">
        <f t="shared" si="2"/>
        <v>0</v>
      </c>
      <c r="BA15" s="194">
        <f t="shared" si="3"/>
        <v>0</v>
      </c>
      <c r="BB15" s="194">
        <f t="shared" si="3"/>
        <v>0</v>
      </c>
      <c r="BC15" s="194">
        <f t="shared" si="3"/>
        <v>0</v>
      </c>
      <c r="BD15" s="194">
        <f t="shared" si="3"/>
        <v>0</v>
      </c>
      <c r="BE15" s="194">
        <f t="shared" si="3"/>
        <v>0</v>
      </c>
      <c r="BF15" s="194">
        <f t="shared" si="3"/>
        <v>0</v>
      </c>
      <c r="BG15" s="194">
        <f t="shared" si="3"/>
        <v>0</v>
      </c>
      <c r="BH15" s="194">
        <f t="shared" si="3"/>
        <v>0</v>
      </c>
      <c r="BI15" s="194">
        <f t="shared" si="3"/>
        <v>0</v>
      </c>
      <c r="BJ15" s="194">
        <f t="shared" si="3"/>
        <v>0</v>
      </c>
      <c r="BK15" s="194">
        <f t="shared" si="3"/>
        <v>0</v>
      </c>
      <c r="BL15" s="194">
        <f t="shared" si="3"/>
        <v>0</v>
      </c>
      <c r="BM15" s="194">
        <f t="shared" si="3"/>
        <v>0</v>
      </c>
      <c r="BN15" s="194">
        <f t="shared" si="3"/>
        <v>0</v>
      </c>
      <c r="BO15" s="194">
        <f t="shared" si="3"/>
        <v>0</v>
      </c>
      <c r="BP15" s="194">
        <f t="shared" si="3"/>
        <v>0</v>
      </c>
      <c r="BQ15" s="194">
        <f t="shared" si="4"/>
        <v>0</v>
      </c>
      <c r="BR15" s="194">
        <f t="shared" si="4"/>
        <v>0</v>
      </c>
      <c r="BS15" s="194">
        <f t="shared" si="4"/>
        <v>0</v>
      </c>
      <c r="BT15" s="194">
        <f t="shared" si="4"/>
        <v>0</v>
      </c>
      <c r="BU15" s="194">
        <f t="shared" si="4"/>
        <v>0</v>
      </c>
      <c r="BV15" s="194">
        <f t="shared" si="4"/>
        <v>0</v>
      </c>
      <c r="BW15" s="194">
        <f t="shared" si="4"/>
        <v>0</v>
      </c>
      <c r="BX15" s="194">
        <f t="shared" si="4"/>
        <v>0</v>
      </c>
      <c r="BY15" s="194">
        <f t="shared" si="4"/>
        <v>0</v>
      </c>
      <c r="BZ15" s="194">
        <f t="shared" si="4"/>
        <v>0</v>
      </c>
      <c r="CA15" s="194">
        <f t="shared" si="4"/>
        <v>0</v>
      </c>
      <c r="CB15" s="194">
        <f t="shared" si="4"/>
        <v>0</v>
      </c>
      <c r="CC15" s="194">
        <f t="shared" si="4"/>
        <v>0</v>
      </c>
      <c r="CD15" s="194">
        <f t="shared" si="4"/>
        <v>0</v>
      </c>
      <c r="CE15" s="194">
        <f t="shared" si="4"/>
        <v>0</v>
      </c>
      <c r="CF15" s="194">
        <f t="shared" si="4"/>
        <v>0</v>
      </c>
      <c r="CG15" s="194">
        <f t="shared" si="5"/>
        <v>0</v>
      </c>
      <c r="CH15" s="194">
        <f t="shared" si="5"/>
        <v>0</v>
      </c>
      <c r="CI15" s="194">
        <f t="shared" si="5"/>
        <v>0</v>
      </c>
      <c r="CJ15" s="194">
        <f t="shared" si="5"/>
        <v>0</v>
      </c>
      <c r="CK15" s="194">
        <f t="shared" si="5"/>
        <v>0</v>
      </c>
      <c r="CL15" s="194">
        <f t="shared" si="5"/>
        <v>0</v>
      </c>
      <c r="CM15" s="194">
        <f t="shared" si="5"/>
        <v>0</v>
      </c>
      <c r="CN15" s="194">
        <f t="shared" si="5"/>
        <v>0</v>
      </c>
      <c r="CO15" s="194">
        <f t="shared" si="5"/>
        <v>0</v>
      </c>
      <c r="CP15" s="194">
        <f t="shared" si="5"/>
        <v>0</v>
      </c>
      <c r="CQ15" s="194">
        <f t="shared" si="5"/>
        <v>0</v>
      </c>
      <c r="CR15" s="194">
        <f t="shared" si="5"/>
        <v>0</v>
      </c>
      <c r="CS15" s="194">
        <f t="shared" si="5"/>
        <v>0</v>
      </c>
      <c r="CT15" s="194">
        <f t="shared" si="5"/>
        <v>0</v>
      </c>
      <c r="CU15" s="194">
        <f t="shared" si="5"/>
        <v>0</v>
      </c>
      <c r="CV15" s="194">
        <f t="shared" si="5"/>
        <v>0</v>
      </c>
      <c r="CW15" s="194">
        <f t="shared" si="6"/>
        <v>0</v>
      </c>
      <c r="CX15" s="194">
        <f t="shared" si="6"/>
        <v>0</v>
      </c>
      <c r="CY15" s="194">
        <f t="shared" si="6"/>
        <v>0</v>
      </c>
      <c r="CZ15" s="194">
        <f t="shared" si="6"/>
        <v>0</v>
      </c>
      <c r="DA15" s="194">
        <f t="shared" si="6"/>
        <v>0</v>
      </c>
      <c r="DB15" s="194">
        <f t="shared" si="6"/>
        <v>0</v>
      </c>
      <c r="DC15" s="194">
        <f t="shared" si="6"/>
        <v>0</v>
      </c>
      <c r="DD15" s="194">
        <f t="shared" si="6"/>
        <v>0</v>
      </c>
      <c r="DE15" s="194">
        <f t="shared" si="6"/>
        <v>0</v>
      </c>
      <c r="DF15" s="194">
        <f t="shared" si="6"/>
        <v>0</v>
      </c>
      <c r="DG15" s="194">
        <f t="shared" si="6"/>
        <v>0</v>
      </c>
      <c r="DH15" s="194">
        <f t="shared" si="6"/>
        <v>0</v>
      </c>
      <c r="DI15" s="194">
        <f t="shared" si="6"/>
        <v>0</v>
      </c>
      <c r="DJ15" s="194">
        <f t="shared" si="7"/>
        <v>0</v>
      </c>
      <c r="DK15" s="194">
        <f t="shared" si="7"/>
        <v>0</v>
      </c>
      <c r="DL15" s="194">
        <f t="shared" si="7"/>
        <v>0</v>
      </c>
      <c r="DM15" s="194">
        <f t="shared" si="7"/>
        <v>0</v>
      </c>
      <c r="DN15" s="194">
        <f t="shared" si="7"/>
        <v>0</v>
      </c>
      <c r="DO15" s="194">
        <f t="shared" si="7"/>
        <v>0</v>
      </c>
      <c r="DP15" s="194">
        <f t="shared" si="7"/>
        <v>0</v>
      </c>
      <c r="DQ15" s="194">
        <f t="shared" si="7"/>
        <v>0</v>
      </c>
      <c r="DR15" s="194">
        <f t="shared" si="7"/>
        <v>0</v>
      </c>
      <c r="DS15" s="194">
        <f t="shared" si="7"/>
        <v>0</v>
      </c>
      <c r="DT15" s="102"/>
    </row>
    <row r="16" spans="1:124" s="35" customFormat="1" x14ac:dyDescent="0.25">
      <c r="A16" s="241">
        <f ca="1"/>
        <v>0.89453827689278409</v>
      </c>
      <c r="B16" s="53">
        <v>13</v>
      </c>
      <c r="C16" s="192" t="str">
        <v>分類不明</v>
      </c>
      <c r="D16" s="193">
        <f t="shared" si="8"/>
        <v>0</v>
      </c>
      <c r="E16" s="194">
        <f t="shared" si="0"/>
        <v>0</v>
      </c>
      <c r="F16" s="194">
        <f t="shared" si="0"/>
        <v>0</v>
      </c>
      <c r="G16" s="194">
        <f t="shared" si="0"/>
        <v>0</v>
      </c>
      <c r="H16" s="194">
        <f t="shared" si="0"/>
        <v>0</v>
      </c>
      <c r="I16" s="194">
        <f t="shared" si="0"/>
        <v>0</v>
      </c>
      <c r="J16" s="194">
        <f t="shared" si="0"/>
        <v>0</v>
      </c>
      <c r="K16" s="194">
        <f t="shared" si="0"/>
        <v>0</v>
      </c>
      <c r="L16" s="194">
        <f t="shared" si="0"/>
        <v>0</v>
      </c>
      <c r="M16" s="194">
        <f t="shared" si="0"/>
        <v>0</v>
      </c>
      <c r="N16" s="194">
        <f t="shared" si="0"/>
        <v>0</v>
      </c>
      <c r="O16" s="194">
        <f t="shared" si="0"/>
        <v>0</v>
      </c>
      <c r="P16" s="194">
        <f t="shared" ca="1" si="0"/>
        <v>0.89453827689278409</v>
      </c>
      <c r="Q16" s="194">
        <f t="shared" si="0"/>
        <v>0</v>
      </c>
      <c r="R16" s="194">
        <f t="shared" si="0"/>
        <v>0</v>
      </c>
      <c r="S16" s="194">
        <f t="shared" si="0"/>
        <v>0</v>
      </c>
      <c r="T16" s="194">
        <f t="shared" si="0"/>
        <v>0</v>
      </c>
      <c r="U16" s="194">
        <f t="shared" si="1"/>
        <v>0</v>
      </c>
      <c r="V16" s="194">
        <f t="shared" si="1"/>
        <v>0</v>
      </c>
      <c r="W16" s="194">
        <f t="shared" si="1"/>
        <v>0</v>
      </c>
      <c r="X16" s="194">
        <f t="shared" si="1"/>
        <v>0</v>
      </c>
      <c r="Y16" s="194">
        <f t="shared" si="1"/>
        <v>0</v>
      </c>
      <c r="Z16" s="194">
        <f t="shared" si="1"/>
        <v>0</v>
      </c>
      <c r="AA16" s="194">
        <f t="shared" si="1"/>
        <v>0</v>
      </c>
      <c r="AB16" s="194">
        <f t="shared" si="1"/>
        <v>0</v>
      </c>
      <c r="AC16" s="194">
        <f t="shared" si="1"/>
        <v>0</v>
      </c>
      <c r="AD16" s="194">
        <f t="shared" si="1"/>
        <v>0</v>
      </c>
      <c r="AE16" s="194">
        <f t="shared" si="1"/>
        <v>0</v>
      </c>
      <c r="AF16" s="194">
        <f t="shared" si="1"/>
        <v>0</v>
      </c>
      <c r="AG16" s="194">
        <f t="shared" si="1"/>
        <v>0</v>
      </c>
      <c r="AH16" s="194">
        <f t="shared" si="1"/>
        <v>0</v>
      </c>
      <c r="AI16" s="194">
        <f t="shared" si="1"/>
        <v>0</v>
      </c>
      <c r="AJ16" s="194">
        <f t="shared" si="1"/>
        <v>0</v>
      </c>
      <c r="AK16" s="194">
        <f t="shared" si="2"/>
        <v>0</v>
      </c>
      <c r="AL16" s="194">
        <f t="shared" si="2"/>
        <v>0</v>
      </c>
      <c r="AM16" s="194">
        <f t="shared" si="2"/>
        <v>0</v>
      </c>
      <c r="AN16" s="194">
        <f t="shared" si="2"/>
        <v>0</v>
      </c>
      <c r="AO16" s="194">
        <f t="shared" si="2"/>
        <v>0</v>
      </c>
      <c r="AP16" s="194">
        <f t="shared" si="2"/>
        <v>0</v>
      </c>
      <c r="AQ16" s="194">
        <f t="shared" si="2"/>
        <v>0</v>
      </c>
      <c r="AR16" s="194">
        <f t="shared" si="2"/>
        <v>0</v>
      </c>
      <c r="AS16" s="194">
        <f t="shared" si="2"/>
        <v>0</v>
      </c>
      <c r="AT16" s="194">
        <f t="shared" si="2"/>
        <v>0</v>
      </c>
      <c r="AU16" s="194">
        <f t="shared" si="2"/>
        <v>0</v>
      </c>
      <c r="AV16" s="194">
        <f t="shared" si="2"/>
        <v>0</v>
      </c>
      <c r="AW16" s="194">
        <f t="shared" si="2"/>
        <v>0</v>
      </c>
      <c r="AX16" s="194">
        <f t="shared" si="2"/>
        <v>0</v>
      </c>
      <c r="AY16" s="194">
        <f t="shared" si="2"/>
        <v>0</v>
      </c>
      <c r="AZ16" s="194">
        <f t="shared" si="2"/>
        <v>0</v>
      </c>
      <c r="BA16" s="194">
        <f t="shared" si="3"/>
        <v>0</v>
      </c>
      <c r="BB16" s="194">
        <f t="shared" si="3"/>
        <v>0</v>
      </c>
      <c r="BC16" s="194">
        <f t="shared" si="3"/>
        <v>0</v>
      </c>
      <c r="BD16" s="194">
        <f t="shared" si="3"/>
        <v>0</v>
      </c>
      <c r="BE16" s="194">
        <f t="shared" si="3"/>
        <v>0</v>
      </c>
      <c r="BF16" s="194">
        <f t="shared" si="3"/>
        <v>0</v>
      </c>
      <c r="BG16" s="194">
        <f t="shared" si="3"/>
        <v>0</v>
      </c>
      <c r="BH16" s="194">
        <f t="shared" si="3"/>
        <v>0</v>
      </c>
      <c r="BI16" s="194">
        <f t="shared" si="3"/>
        <v>0</v>
      </c>
      <c r="BJ16" s="194">
        <f t="shared" si="3"/>
        <v>0</v>
      </c>
      <c r="BK16" s="194">
        <f t="shared" si="3"/>
        <v>0</v>
      </c>
      <c r="BL16" s="194">
        <f t="shared" si="3"/>
        <v>0</v>
      </c>
      <c r="BM16" s="194">
        <f t="shared" si="3"/>
        <v>0</v>
      </c>
      <c r="BN16" s="194">
        <f t="shared" si="3"/>
        <v>0</v>
      </c>
      <c r="BO16" s="194">
        <f t="shared" si="3"/>
        <v>0</v>
      </c>
      <c r="BP16" s="194">
        <f t="shared" si="3"/>
        <v>0</v>
      </c>
      <c r="BQ16" s="194">
        <f t="shared" si="4"/>
        <v>0</v>
      </c>
      <c r="BR16" s="194">
        <f t="shared" si="4"/>
        <v>0</v>
      </c>
      <c r="BS16" s="194">
        <f t="shared" si="4"/>
        <v>0</v>
      </c>
      <c r="BT16" s="194">
        <f t="shared" si="4"/>
        <v>0</v>
      </c>
      <c r="BU16" s="194">
        <f t="shared" si="4"/>
        <v>0</v>
      </c>
      <c r="BV16" s="194">
        <f t="shared" si="4"/>
        <v>0</v>
      </c>
      <c r="BW16" s="194">
        <f t="shared" si="4"/>
        <v>0</v>
      </c>
      <c r="BX16" s="194">
        <f t="shared" si="4"/>
        <v>0</v>
      </c>
      <c r="BY16" s="194">
        <f t="shared" si="4"/>
        <v>0</v>
      </c>
      <c r="BZ16" s="194">
        <f t="shared" si="4"/>
        <v>0</v>
      </c>
      <c r="CA16" s="194">
        <f t="shared" si="4"/>
        <v>0</v>
      </c>
      <c r="CB16" s="194">
        <f t="shared" si="4"/>
        <v>0</v>
      </c>
      <c r="CC16" s="194">
        <f t="shared" si="4"/>
        <v>0</v>
      </c>
      <c r="CD16" s="194">
        <f t="shared" si="4"/>
        <v>0</v>
      </c>
      <c r="CE16" s="194">
        <f t="shared" si="4"/>
        <v>0</v>
      </c>
      <c r="CF16" s="194">
        <f t="shared" si="4"/>
        <v>0</v>
      </c>
      <c r="CG16" s="194">
        <f t="shared" si="5"/>
        <v>0</v>
      </c>
      <c r="CH16" s="194">
        <f t="shared" si="5"/>
        <v>0</v>
      </c>
      <c r="CI16" s="194">
        <f t="shared" si="5"/>
        <v>0</v>
      </c>
      <c r="CJ16" s="194">
        <f t="shared" si="5"/>
        <v>0</v>
      </c>
      <c r="CK16" s="194">
        <f t="shared" si="5"/>
        <v>0</v>
      </c>
      <c r="CL16" s="194">
        <f t="shared" si="5"/>
        <v>0</v>
      </c>
      <c r="CM16" s="194">
        <f t="shared" si="5"/>
        <v>0</v>
      </c>
      <c r="CN16" s="194">
        <f t="shared" si="5"/>
        <v>0</v>
      </c>
      <c r="CO16" s="194">
        <f t="shared" si="5"/>
        <v>0</v>
      </c>
      <c r="CP16" s="194">
        <f t="shared" si="5"/>
        <v>0</v>
      </c>
      <c r="CQ16" s="194">
        <f t="shared" si="5"/>
        <v>0</v>
      </c>
      <c r="CR16" s="194">
        <f t="shared" si="5"/>
        <v>0</v>
      </c>
      <c r="CS16" s="194">
        <f t="shared" si="5"/>
        <v>0</v>
      </c>
      <c r="CT16" s="194">
        <f t="shared" si="5"/>
        <v>0</v>
      </c>
      <c r="CU16" s="194">
        <f t="shared" si="5"/>
        <v>0</v>
      </c>
      <c r="CV16" s="194">
        <f t="shared" si="5"/>
        <v>0</v>
      </c>
      <c r="CW16" s="194">
        <f t="shared" si="6"/>
        <v>0</v>
      </c>
      <c r="CX16" s="194">
        <f t="shared" si="6"/>
        <v>0</v>
      </c>
      <c r="CY16" s="194">
        <f t="shared" si="6"/>
        <v>0</v>
      </c>
      <c r="CZ16" s="194">
        <f t="shared" si="6"/>
        <v>0</v>
      </c>
      <c r="DA16" s="194">
        <f t="shared" si="6"/>
        <v>0</v>
      </c>
      <c r="DB16" s="194">
        <f t="shared" si="6"/>
        <v>0</v>
      </c>
      <c r="DC16" s="194">
        <f t="shared" si="6"/>
        <v>0</v>
      </c>
      <c r="DD16" s="194">
        <f t="shared" si="6"/>
        <v>0</v>
      </c>
      <c r="DE16" s="194">
        <f t="shared" si="6"/>
        <v>0</v>
      </c>
      <c r="DF16" s="194">
        <f t="shared" si="6"/>
        <v>0</v>
      </c>
      <c r="DG16" s="194">
        <f t="shared" si="6"/>
        <v>0</v>
      </c>
      <c r="DH16" s="194">
        <f t="shared" si="6"/>
        <v>0</v>
      </c>
      <c r="DI16" s="194">
        <f t="shared" si="6"/>
        <v>0</v>
      </c>
      <c r="DJ16" s="194">
        <f t="shared" si="7"/>
        <v>0</v>
      </c>
      <c r="DK16" s="194">
        <f t="shared" si="7"/>
        <v>0</v>
      </c>
      <c r="DL16" s="194">
        <f t="shared" si="7"/>
        <v>0</v>
      </c>
      <c r="DM16" s="194">
        <f t="shared" si="7"/>
        <v>0</v>
      </c>
      <c r="DN16" s="194">
        <f t="shared" si="7"/>
        <v>0</v>
      </c>
      <c r="DO16" s="194">
        <f t="shared" si="7"/>
        <v>0</v>
      </c>
      <c r="DP16" s="194">
        <f t="shared" si="7"/>
        <v>0</v>
      </c>
      <c r="DQ16" s="194">
        <f t="shared" si="7"/>
        <v>0</v>
      </c>
      <c r="DR16" s="194">
        <f t="shared" si="7"/>
        <v>0</v>
      </c>
      <c r="DS16" s="194">
        <f t="shared" si="7"/>
        <v>0</v>
      </c>
      <c r="DT16" s="102"/>
    </row>
    <row r="17" spans="1:124" s="35" customFormat="1" x14ac:dyDescent="0.25">
      <c r="A17" s="241" t="e">
        <f ca="1"/>
        <v>#DIV/0!</v>
      </c>
      <c r="B17" s="53">
        <v>14</v>
      </c>
      <c r="C17" s="201" t="str">
        <v>-</v>
      </c>
      <c r="D17" s="193">
        <f t="shared" si="8"/>
        <v>0</v>
      </c>
      <c r="E17" s="194">
        <f t="shared" si="0"/>
        <v>0</v>
      </c>
      <c r="F17" s="194">
        <f t="shared" si="0"/>
        <v>0</v>
      </c>
      <c r="G17" s="194">
        <f t="shared" si="0"/>
        <v>0</v>
      </c>
      <c r="H17" s="194">
        <f t="shared" si="0"/>
        <v>0</v>
      </c>
      <c r="I17" s="194">
        <f t="shared" si="0"/>
        <v>0</v>
      </c>
      <c r="J17" s="194">
        <f t="shared" si="0"/>
        <v>0</v>
      </c>
      <c r="K17" s="194">
        <f t="shared" si="0"/>
        <v>0</v>
      </c>
      <c r="L17" s="194">
        <f t="shared" si="0"/>
        <v>0</v>
      </c>
      <c r="M17" s="194">
        <f t="shared" si="0"/>
        <v>0</v>
      </c>
      <c r="N17" s="194">
        <f t="shared" si="0"/>
        <v>0</v>
      </c>
      <c r="O17" s="194">
        <f t="shared" si="0"/>
        <v>0</v>
      </c>
      <c r="P17" s="194">
        <f t="shared" si="0"/>
        <v>0</v>
      </c>
      <c r="Q17" s="194" t="e">
        <f t="shared" ca="1" si="0"/>
        <v>#DIV/0!</v>
      </c>
      <c r="R17" s="194">
        <f t="shared" si="0"/>
        <v>0</v>
      </c>
      <c r="S17" s="194">
        <f t="shared" si="0"/>
        <v>0</v>
      </c>
      <c r="T17" s="194">
        <f t="shared" si="0"/>
        <v>0</v>
      </c>
      <c r="U17" s="194">
        <f t="shared" si="1"/>
        <v>0</v>
      </c>
      <c r="V17" s="194">
        <f t="shared" si="1"/>
        <v>0</v>
      </c>
      <c r="W17" s="194">
        <f t="shared" si="1"/>
        <v>0</v>
      </c>
      <c r="X17" s="194">
        <f t="shared" si="1"/>
        <v>0</v>
      </c>
      <c r="Y17" s="194">
        <f t="shared" si="1"/>
        <v>0</v>
      </c>
      <c r="Z17" s="194">
        <f t="shared" si="1"/>
        <v>0</v>
      </c>
      <c r="AA17" s="194">
        <f t="shared" si="1"/>
        <v>0</v>
      </c>
      <c r="AB17" s="194">
        <f t="shared" si="1"/>
        <v>0</v>
      </c>
      <c r="AC17" s="194">
        <f t="shared" si="1"/>
        <v>0</v>
      </c>
      <c r="AD17" s="194">
        <f t="shared" si="1"/>
        <v>0</v>
      </c>
      <c r="AE17" s="194">
        <f t="shared" si="1"/>
        <v>0</v>
      </c>
      <c r="AF17" s="194">
        <f t="shared" si="1"/>
        <v>0</v>
      </c>
      <c r="AG17" s="194">
        <f t="shared" si="1"/>
        <v>0</v>
      </c>
      <c r="AH17" s="194">
        <f t="shared" si="1"/>
        <v>0</v>
      </c>
      <c r="AI17" s="194">
        <f t="shared" si="1"/>
        <v>0</v>
      </c>
      <c r="AJ17" s="194">
        <f t="shared" si="1"/>
        <v>0</v>
      </c>
      <c r="AK17" s="194">
        <f t="shared" si="2"/>
        <v>0</v>
      </c>
      <c r="AL17" s="194">
        <f t="shared" si="2"/>
        <v>0</v>
      </c>
      <c r="AM17" s="194">
        <f t="shared" si="2"/>
        <v>0</v>
      </c>
      <c r="AN17" s="194">
        <f t="shared" si="2"/>
        <v>0</v>
      </c>
      <c r="AO17" s="194">
        <f t="shared" si="2"/>
        <v>0</v>
      </c>
      <c r="AP17" s="194">
        <f t="shared" si="2"/>
        <v>0</v>
      </c>
      <c r="AQ17" s="194">
        <f t="shared" si="2"/>
        <v>0</v>
      </c>
      <c r="AR17" s="194">
        <f t="shared" si="2"/>
        <v>0</v>
      </c>
      <c r="AS17" s="194">
        <f t="shared" si="2"/>
        <v>0</v>
      </c>
      <c r="AT17" s="194">
        <f t="shared" si="2"/>
        <v>0</v>
      </c>
      <c r="AU17" s="194">
        <f t="shared" si="2"/>
        <v>0</v>
      </c>
      <c r="AV17" s="194">
        <f t="shared" si="2"/>
        <v>0</v>
      </c>
      <c r="AW17" s="194">
        <f t="shared" si="2"/>
        <v>0</v>
      </c>
      <c r="AX17" s="194">
        <f t="shared" si="2"/>
        <v>0</v>
      </c>
      <c r="AY17" s="194">
        <f t="shared" si="2"/>
        <v>0</v>
      </c>
      <c r="AZ17" s="194">
        <f t="shared" si="2"/>
        <v>0</v>
      </c>
      <c r="BA17" s="194">
        <f t="shared" si="3"/>
        <v>0</v>
      </c>
      <c r="BB17" s="194">
        <f t="shared" si="3"/>
        <v>0</v>
      </c>
      <c r="BC17" s="194">
        <f t="shared" si="3"/>
        <v>0</v>
      </c>
      <c r="BD17" s="194">
        <f t="shared" si="3"/>
        <v>0</v>
      </c>
      <c r="BE17" s="194">
        <f t="shared" si="3"/>
        <v>0</v>
      </c>
      <c r="BF17" s="194">
        <f t="shared" si="3"/>
        <v>0</v>
      </c>
      <c r="BG17" s="194">
        <f t="shared" si="3"/>
        <v>0</v>
      </c>
      <c r="BH17" s="194">
        <f t="shared" si="3"/>
        <v>0</v>
      </c>
      <c r="BI17" s="194">
        <f t="shared" si="3"/>
        <v>0</v>
      </c>
      <c r="BJ17" s="194">
        <f t="shared" si="3"/>
        <v>0</v>
      </c>
      <c r="BK17" s="194">
        <f t="shared" si="3"/>
        <v>0</v>
      </c>
      <c r="BL17" s="194">
        <f t="shared" si="3"/>
        <v>0</v>
      </c>
      <c r="BM17" s="194">
        <f t="shared" si="3"/>
        <v>0</v>
      </c>
      <c r="BN17" s="194">
        <f t="shared" si="3"/>
        <v>0</v>
      </c>
      <c r="BO17" s="194">
        <f t="shared" si="3"/>
        <v>0</v>
      </c>
      <c r="BP17" s="194">
        <f t="shared" si="3"/>
        <v>0</v>
      </c>
      <c r="BQ17" s="194">
        <f t="shared" si="4"/>
        <v>0</v>
      </c>
      <c r="BR17" s="194">
        <f t="shared" si="4"/>
        <v>0</v>
      </c>
      <c r="BS17" s="194">
        <f t="shared" si="4"/>
        <v>0</v>
      </c>
      <c r="BT17" s="194">
        <f t="shared" si="4"/>
        <v>0</v>
      </c>
      <c r="BU17" s="194">
        <f t="shared" si="4"/>
        <v>0</v>
      </c>
      <c r="BV17" s="194">
        <f t="shared" si="4"/>
        <v>0</v>
      </c>
      <c r="BW17" s="194">
        <f t="shared" si="4"/>
        <v>0</v>
      </c>
      <c r="BX17" s="194">
        <f t="shared" si="4"/>
        <v>0</v>
      </c>
      <c r="BY17" s="194">
        <f t="shared" si="4"/>
        <v>0</v>
      </c>
      <c r="BZ17" s="194">
        <f t="shared" si="4"/>
        <v>0</v>
      </c>
      <c r="CA17" s="194">
        <f t="shared" si="4"/>
        <v>0</v>
      </c>
      <c r="CB17" s="194">
        <f t="shared" si="4"/>
        <v>0</v>
      </c>
      <c r="CC17" s="194">
        <f t="shared" si="4"/>
        <v>0</v>
      </c>
      <c r="CD17" s="194">
        <f t="shared" si="4"/>
        <v>0</v>
      </c>
      <c r="CE17" s="194">
        <f t="shared" si="4"/>
        <v>0</v>
      </c>
      <c r="CF17" s="194">
        <f t="shared" si="4"/>
        <v>0</v>
      </c>
      <c r="CG17" s="194">
        <f t="shared" si="5"/>
        <v>0</v>
      </c>
      <c r="CH17" s="194">
        <f t="shared" si="5"/>
        <v>0</v>
      </c>
      <c r="CI17" s="194">
        <f t="shared" si="5"/>
        <v>0</v>
      </c>
      <c r="CJ17" s="194">
        <f t="shared" si="5"/>
        <v>0</v>
      </c>
      <c r="CK17" s="194">
        <f t="shared" si="5"/>
        <v>0</v>
      </c>
      <c r="CL17" s="194">
        <f t="shared" si="5"/>
        <v>0</v>
      </c>
      <c r="CM17" s="194">
        <f t="shared" si="5"/>
        <v>0</v>
      </c>
      <c r="CN17" s="194">
        <f t="shared" si="5"/>
        <v>0</v>
      </c>
      <c r="CO17" s="194">
        <f t="shared" si="5"/>
        <v>0</v>
      </c>
      <c r="CP17" s="194">
        <f t="shared" si="5"/>
        <v>0</v>
      </c>
      <c r="CQ17" s="194">
        <f t="shared" si="5"/>
        <v>0</v>
      </c>
      <c r="CR17" s="194">
        <f t="shared" si="5"/>
        <v>0</v>
      </c>
      <c r="CS17" s="194">
        <f t="shared" si="5"/>
        <v>0</v>
      </c>
      <c r="CT17" s="194">
        <f t="shared" si="5"/>
        <v>0</v>
      </c>
      <c r="CU17" s="194">
        <f t="shared" si="5"/>
        <v>0</v>
      </c>
      <c r="CV17" s="194">
        <f t="shared" si="5"/>
        <v>0</v>
      </c>
      <c r="CW17" s="194">
        <f t="shared" si="6"/>
        <v>0</v>
      </c>
      <c r="CX17" s="194">
        <f t="shared" si="6"/>
        <v>0</v>
      </c>
      <c r="CY17" s="194">
        <f t="shared" si="6"/>
        <v>0</v>
      </c>
      <c r="CZ17" s="194">
        <f t="shared" si="6"/>
        <v>0</v>
      </c>
      <c r="DA17" s="194">
        <f t="shared" si="6"/>
        <v>0</v>
      </c>
      <c r="DB17" s="194">
        <f t="shared" si="6"/>
        <v>0</v>
      </c>
      <c r="DC17" s="194">
        <f t="shared" si="6"/>
        <v>0</v>
      </c>
      <c r="DD17" s="194">
        <f t="shared" si="6"/>
        <v>0</v>
      </c>
      <c r="DE17" s="194">
        <f t="shared" si="6"/>
        <v>0</v>
      </c>
      <c r="DF17" s="194">
        <f t="shared" si="6"/>
        <v>0</v>
      </c>
      <c r="DG17" s="194">
        <f t="shared" si="6"/>
        <v>0</v>
      </c>
      <c r="DH17" s="194">
        <f t="shared" si="6"/>
        <v>0</v>
      </c>
      <c r="DI17" s="194">
        <f t="shared" si="6"/>
        <v>0</v>
      </c>
      <c r="DJ17" s="194">
        <f t="shared" si="7"/>
        <v>0</v>
      </c>
      <c r="DK17" s="194">
        <f t="shared" si="7"/>
        <v>0</v>
      </c>
      <c r="DL17" s="194">
        <f t="shared" si="7"/>
        <v>0</v>
      </c>
      <c r="DM17" s="194">
        <f t="shared" si="7"/>
        <v>0</v>
      </c>
      <c r="DN17" s="194">
        <f t="shared" si="7"/>
        <v>0</v>
      </c>
      <c r="DO17" s="194">
        <f t="shared" si="7"/>
        <v>0</v>
      </c>
      <c r="DP17" s="194">
        <f t="shared" si="7"/>
        <v>0</v>
      </c>
      <c r="DQ17" s="194">
        <f t="shared" si="7"/>
        <v>0</v>
      </c>
      <c r="DR17" s="194">
        <f t="shared" si="7"/>
        <v>0</v>
      </c>
      <c r="DS17" s="194">
        <f t="shared" si="7"/>
        <v>0</v>
      </c>
      <c r="DT17" s="102"/>
    </row>
    <row r="18" spans="1:124" s="35" customFormat="1" x14ac:dyDescent="0.25">
      <c r="A18" s="241" t="e">
        <f ca="1"/>
        <v>#DIV/0!</v>
      </c>
      <c r="B18" s="53">
        <v>15</v>
      </c>
      <c r="C18" s="192" t="str">
        <v>-</v>
      </c>
      <c r="D18" s="193">
        <f t="shared" si="8"/>
        <v>0</v>
      </c>
      <c r="E18" s="194">
        <f t="shared" si="0"/>
        <v>0</v>
      </c>
      <c r="F18" s="194">
        <f t="shared" si="0"/>
        <v>0</v>
      </c>
      <c r="G18" s="194">
        <f t="shared" si="0"/>
        <v>0</v>
      </c>
      <c r="H18" s="194">
        <f t="shared" si="0"/>
        <v>0</v>
      </c>
      <c r="I18" s="194">
        <f t="shared" si="0"/>
        <v>0</v>
      </c>
      <c r="J18" s="194">
        <f t="shared" si="0"/>
        <v>0</v>
      </c>
      <c r="K18" s="194">
        <f t="shared" si="0"/>
        <v>0</v>
      </c>
      <c r="L18" s="194">
        <f t="shared" si="0"/>
        <v>0</v>
      </c>
      <c r="M18" s="194">
        <f t="shared" si="0"/>
        <v>0</v>
      </c>
      <c r="N18" s="194">
        <f t="shared" si="0"/>
        <v>0</v>
      </c>
      <c r="O18" s="194">
        <f t="shared" si="0"/>
        <v>0</v>
      </c>
      <c r="P18" s="194">
        <f t="shared" si="0"/>
        <v>0</v>
      </c>
      <c r="Q18" s="194">
        <f t="shared" si="0"/>
        <v>0</v>
      </c>
      <c r="R18" s="194" t="e">
        <f t="shared" ca="1" si="0"/>
        <v>#DIV/0!</v>
      </c>
      <c r="S18" s="194">
        <f t="shared" si="0"/>
        <v>0</v>
      </c>
      <c r="T18" s="194">
        <f t="shared" si="0"/>
        <v>0</v>
      </c>
      <c r="U18" s="194">
        <f t="shared" si="1"/>
        <v>0</v>
      </c>
      <c r="V18" s="194">
        <f t="shared" si="1"/>
        <v>0</v>
      </c>
      <c r="W18" s="194">
        <f t="shared" si="1"/>
        <v>0</v>
      </c>
      <c r="X18" s="194">
        <f t="shared" si="1"/>
        <v>0</v>
      </c>
      <c r="Y18" s="194">
        <f t="shared" si="1"/>
        <v>0</v>
      </c>
      <c r="Z18" s="194">
        <f t="shared" si="1"/>
        <v>0</v>
      </c>
      <c r="AA18" s="194">
        <f t="shared" si="1"/>
        <v>0</v>
      </c>
      <c r="AB18" s="194">
        <f t="shared" si="1"/>
        <v>0</v>
      </c>
      <c r="AC18" s="194">
        <f t="shared" si="1"/>
        <v>0</v>
      </c>
      <c r="AD18" s="194">
        <f t="shared" si="1"/>
        <v>0</v>
      </c>
      <c r="AE18" s="194">
        <f t="shared" si="1"/>
        <v>0</v>
      </c>
      <c r="AF18" s="194">
        <f t="shared" si="1"/>
        <v>0</v>
      </c>
      <c r="AG18" s="194">
        <f t="shared" si="1"/>
        <v>0</v>
      </c>
      <c r="AH18" s="194">
        <f t="shared" si="1"/>
        <v>0</v>
      </c>
      <c r="AI18" s="194">
        <f t="shared" si="1"/>
        <v>0</v>
      </c>
      <c r="AJ18" s="194">
        <f t="shared" si="1"/>
        <v>0</v>
      </c>
      <c r="AK18" s="194">
        <f t="shared" si="2"/>
        <v>0</v>
      </c>
      <c r="AL18" s="194">
        <f t="shared" si="2"/>
        <v>0</v>
      </c>
      <c r="AM18" s="194">
        <f t="shared" si="2"/>
        <v>0</v>
      </c>
      <c r="AN18" s="194">
        <f t="shared" si="2"/>
        <v>0</v>
      </c>
      <c r="AO18" s="194">
        <f t="shared" si="2"/>
        <v>0</v>
      </c>
      <c r="AP18" s="194">
        <f t="shared" si="2"/>
        <v>0</v>
      </c>
      <c r="AQ18" s="194">
        <f t="shared" si="2"/>
        <v>0</v>
      </c>
      <c r="AR18" s="194">
        <f t="shared" si="2"/>
        <v>0</v>
      </c>
      <c r="AS18" s="194">
        <f t="shared" si="2"/>
        <v>0</v>
      </c>
      <c r="AT18" s="194">
        <f t="shared" si="2"/>
        <v>0</v>
      </c>
      <c r="AU18" s="194">
        <f t="shared" si="2"/>
        <v>0</v>
      </c>
      <c r="AV18" s="194">
        <f t="shared" si="2"/>
        <v>0</v>
      </c>
      <c r="AW18" s="194">
        <f t="shared" si="2"/>
        <v>0</v>
      </c>
      <c r="AX18" s="194">
        <f t="shared" si="2"/>
        <v>0</v>
      </c>
      <c r="AY18" s="194">
        <f t="shared" si="2"/>
        <v>0</v>
      </c>
      <c r="AZ18" s="194">
        <f t="shared" si="2"/>
        <v>0</v>
      </c>
      <c r="BA18" s="194">
        <f t="shared" si="3"/>
        <v>0</v>
      </c>
      <c r="BB18" s="194">
        <f t="shared" si="3"/>
        <v>0</v>
      </c>
      <c r="BC18" s="194">
        <f t="shared" si="3"/>
        <v>0</v>
      </c>
      <c r="BD18" s="194">
        <f t="shared" si="3"/>
        <v>0</v>
      </c>
      <c r="BE18" s="194">
        <f t="shared" si="3"/>
        <v>0</v>
      </c>
      <c r="BF18" s="194">
        <f t="shared" si="3"/>
        <v>0</v>
      </c>
      <c r="BG18" s="194">
        <f t="shared" si="3"/>
        <v>0</v>
      </c>
      <c r="BH18" s="194">
        <f t="shared" si="3"/>
        <v>0</v>
      </c>
      <c r="BI18" s="194">
        <f t="shared" si="3"/>
        <v>0</v>
      </c>
      <c r="BJ18" s="194">
        <f t="shared" si="3"/>
        <v>0</v>
      </c>
      <c r="BK18" s="194">
        <f t="shared" si="3"/>
        <v>0</v>
      </c>
      <c r="BL18" s="194">
        <f t="shared" si="3"/>
        <v>0</v>
      </c>
      <c r="BM18" s="194">
        <f t="shared" si="3"/>
        <v>0</v>
      </c>
      <c r="BN18" s="194">
        <f t="shared" si="3"/>
        <v>0</v>
      </c>
      <c r="BO18" s="194">
        <f t="shared" si="3"/>
        <v>0</v>
      </c>
      <c r="BP18" s="194">
        <f t="shared" si="3"/>
        <v>0</v>
      </c>
      <c r="BQ18" s="194">
        <f t="shared" si="4"/>
        <v>0</v>
      </c>
      <c r="BR18" s="194">
        <f t="shared" si="4"/>
        <v>0</v>
      </c>
      <c r="BS18" s="194">
        <f t="shared" si="4"/>
        <v>0</v>
      </c>
      <c r="BT18" s="194">
        <f t="shared" si="4"/>
        <v>0</v>
      </c>
      <c r="BU18" s="194">
        <f t="shared" si="4"/>
        <v>0</v>
      </c>
      <c r="BV18" s="194">
        <f t="shared" si="4"/>
        <v>0</v>
      </c>
      <c r="BW18" s="194">
        <f t="shared" si="4"/>
        <v>0</v>
      </c>
      <c r="BX18" s="194">
        <f t="shared" si="4"/>
        <v>0</v>
      </c>
      <c r="BY18" s="194">
        <f t="shared" si="4"/>
        <v>0</v>
      </c>
      <c r="BZ18" s="194">
        <f t="shared" si="4"/>
        <v>0</v>
      </c>
      <c r="CA18" s="194">
        <f t="shared" si="4"/>
        <v>0</v>
      </c>
      <c r="CB18" s="194">
        <f t="shared" si="4"/>
        <v>0</v>
      </c>
      <c r="CC18" s="194">
        <f t="shared" si="4"/>
        <v>0</v>
      </c>
      <c r="CD18" s="194">
        <f t="shared" si="4"/>
        <v>0</v>
      </c>
      <c r="CE18" s="194">
        <f t="shared" si="4"/>
        <v>0</v>
      </c>
      <c r="CF18" s="194">
        <f t="shared" si="4"/>
        <v>0</v>
      </c>
      <c r="CG18" s="194">
        <f t="shared" si="5"/>
        <v>0</v>
      </c>
      <c r="CH18" s="194">
        <f t="shared" si="5"/>
        <v>0</v>
      </c>
      <c r="CI18" s="194">
        <f t="shared" si="5"/>
        <v>0</v>
      </c>
      <c r="CJ18" s="194">
        <f t="shared" si="5"/>
        <v>0</v>
      </c>
      <c r="CK18" s="194">
        <f t="shared" si="5"/>
        <v>0</v>
      </c>
      <c r="CL18" s="194">
        <f t="shared" si="5"/>
        <v>0</v>
      </c>
      <c r="CM18" s="194">
        <f t="shared" si="5"/>
        <v>0</v>
      </c>
      <c r="CN18" s="194">
        <f t="shared" si="5"/>
        <v>0</v>
      </c>
      <c r="CO18" s="194">
        <f t="shared" si="5"/>
        <v>0</v>
      </c>
      <c r="CP18" s="194">
        <f t="shared" si="5"/>
        <v>0</v>
      </c>
      <c r="CQ18" s="194">
        <f t="shared" si="5"/>
        <v>0</v>
      </c>
      <c r="CR18" s="194">
        <f t="shared" si="5"/>
        <v>0</v>
      </c>
      <c r="CS18" s="194">
        <f t="shared" si="5"/>
        <v>0</v>
      </c>
      <c r="CT18" s="194">
        <f t="shared" si="5"/>
        <v>0</v>
      </c>
      <c r="CU18" s="194">
        <f t="shared" si="5"/>
        <v>0</v>
      </c>
      <c r="CV18" s="194">
        <f t="shared" si="5"/>
        <v>0</v>
      </c>
      <c r="CW18" s="194">
        <f t="shared" si="6"/>
        <v>0</v>
      </c>
      <c r="CX18" s="194">
        <f t="shared" si="6"/>
        <v>0</v>
      </c>
      <c r="CY18" s="194">
        <f t="shared" si="6"/>
        <v>0</v>
      </c>
      <c r="CZ18" s="194">
        <f t="shared" si="6"/>
        <v>0</v>
      </c>
      <c r="DA18" s="194">
        <f t="shared" si="6"/>
        <v>0</v>
      </c>
      <c r="DB18" s="194">
        <f t="shared" si="6"/>
        <v>0</v>
      </c>
      <c r="DC18" s="194">
        <f t="shared" si="6"/>
        <v>0</v>
      </c>
      <c r="DD18" s="194">
        <f t="shared" si="6"/>
        <v>0</v>
      </c>
      <c r="DE18" s="194">
        <f t="shared" si="6"/>
        <v>0</v>
      </c>
      <c r="DF18" s="194">
        <f t="shared" si="6"/>
        <v>0</v>
      </c>
      <c r="DG18" s="194">
        <f t="shared" si="6"/>
        <v>0</v>
      </c>
      <c r="DH18" s="194">
        <f t="shared" si="6"/>
        <v>0</v>
      </c>
      <c r="DI18" s="194">
        <f t="shared" si="6"/>
        <v>0</v>
      </c>
      <c r="DJ18" s="194">
        <f t="shared" si="7"/>
        <v>0</v>
      </c>
      <c r="DK18" s="194">
        <f t="shared" si="7"/>
        <v>0</v>
      </c>
      <c r="DL18" s="194">
        <f t="shared" si="7"/>
        <v>0</v>
      </c>
      <c r="DM18" s="194">
        <f t="shared" si="7"/>
        <v>0</v>
      </c>
      <c r="DN18" s="194">
        <f t="shared" si="7"/>
        <v>0</v>
      </c>
      <c r="DO18" s="194">
        <f t="shared" si="7"/>
        <v>0</v>
      </c>
      <c r="DP18" s="194">
        <f t="shared" si="7"/>
        <v>0</v>
      </c>
      <c r="DQ18" s="194">
        <f t="shared" si="7"/>
        <v>0</v>
      </c>
      <c r="DR18" s="194">
        <f t="shared" si="7"/>
        <v>0</v>
      </c>
      <c r="DS18" s="194">
        <f t="shared" si="7"/>
        <v>0</v>
      </c>
      <c r="DT18" s="102"/>
    </row>
    <row r="19" spans="1:124" s="35" customFormat="1" x14ac:dyDescent="0.25">
      <c r="A19" s="241" t="e">
        <f ca="1"/>
        <v>#DIV/0!</v>
      </c>
      <c r="B19" s="53">
        <v>16</v>
      </c>
      <c r="C19" s="195" t="str">
        <v>-</v>
      </c>
      <c r="D19" s="196">
        <f t="shared" si="8"/>
        <v>0</v>
      </c>
      <c r="E19" s="197">
        <f t="shared" si="0"/>
        <v>0</v>
      </c>
      <c r="F19" s="197">
        <f t="shared" si="0"/>
        <v>0</v>
      </c>
      <c r="G19" s="197">
        <f t="shared" si="0"/>
        <v>0</v>
      </c>
      <c r="H19" s="197">
        <f t="shared" si="0"/>
        <v>0</v>
      </c>
      <c r="I19" s="197">
        <f t="shared" si="0"/>
        <v>0</v>
      </c>
      <c r="J19" s="197">
        <f t="shared" si="0"/>
        <v>0</v>
      </c>
      <c r="K19" s="197">
        <f t="shared" si="0"/>
        <v>0</v>
      </c>
      <c r="L19" s="197">
        <f t="shared" si="0"/>
        <v>0</v>
      </c>
      <c r="M19" s="197">
        <f t="shared" si="0"/>
        <v>0</v>
      </c>
      <c r="N19" s="197">
        <f t="shared" si="0"/>
        <v>0</v>
      </c>
      <c r="O19" s="197">
        <f t="shared" si="0"/>
        <v>0</v>
      </c>
      <c r="P19" s="197">
        <f t="shared" si="0"/>
        <v>0</v>
      </c>
      <c r="Q19" s="197">
        <f t="shared" si="0"/>
        <v>0</v>
      </c>
      <c r="R19" s="197">
        <f t="shared" si="0"/>
        <v>0</v>
      </c>
      <c r="S19" s="197" t="e">
        <f t="shared" ca="1" si="0"/>
        <v>#DIV/0!</v>
      </c>
      <c r="T19" s="197">
        <f t="shared" ref="T19:AI34" si="9">IF(AND($B19=T$2),$A19, 0)</f>
        <v>0</v>
      </c>
      <c r="U19" s="197">
        <f t="shared" si="1"/>
        <v>0</v>
      </c>
      <c r="V19" s="197">
        <f t="shared" si="1"/>
        <v>0</v>
      </c>
      <c r="W19" s="197">
        <f t="shared" si="1"/>
        <v>0</v>
      </c>
      <c r="X19" s="197">
        <f t="shared" si="1"/>
        <v>0</v>
      </c>
      <c r="Y19" s="197">
        <f t="shared" si="1"/>
        <v>0</v>
      </c>
      <c r="Z19" s="197">
        <f t="shared" si="1"/>
        <v>0</v>
      </c>
      <c r="AA19" s="197">
        <f t="shared" si="1"/>
        <v>0</v>
      </c>
      <c r="AB19" s="197">
        <f t="shared" si="1"/>
        <v>0</v>
      </c>
      <c r="AC19" s="197">
        <f t="shared" si="1"/>
        <v>0</v>
      </c>
      <c r="AD19" s="197">
        <f t="shared" si="1"/>
        <v>0</v>
      </c>
      <c r="AE19" s="197">
        <f t="shared" si="1"/>
        <v>0</v>
      </c>
      <c r="AF19" s="197">
        <f t="shared" si="1"/>
        <v>0</v>
      </c>
      <c r="AG19" s="197">
        <f t="shared" si="1"/>
        <v>0</v>
      </c>
      <c r="AH19" s="197">
        <f t="shared" si="1"/>
        <v>0</v>
      </c>
      <c r="AI19" s="197">
        <f t="shared" si="1"/>
        <v>0</v>
      </c>
      <c r="AJ19" s="197">
        <f t="shared" ref="AJ19:AY34" si="10">IF(AND($B19=AJ$2),$A19, 0)</f>
        <v>0</v>
      </c>
      <c r="AK19" s="197">
        <f t="shared" si="2"/>
        <v>0</v>
      </c>
      <c r="AL19" s="197">
        <f t="shared" si="2"/>
        <v>0</v>
      </c>
      <c r="AM19" s="197">
        <f t="shared" si="2"/>
        <v>0</v>
      </c>
      <c r="AN19" s="197">
        <f t="shared" si="2"/>
        <v>0</v>
      </c>
      <c r="AO19" s="197">
        <f t="shared" si="2"/>
        <v>0</v>
      </c>
      <c r="AP19" s="197">
        <f t="shared" si="2"/>
        <v>0</v>
      </c>
      <c r="AQ19" s="197">
        <f t="shared" si="2"/>
        <v>0</v>
      </c>
      <c r="AR19" s="197">
        <f t="shared" si="2"/>
        <v>0</v>
      </c>
      <c r="AS19" s="197">
        <f t="shared" si="2"/>
        <v>0</v>
      </c>
      <c r="AT19" s="197">
        <f t="shared" si="2"/>
        <v>0</v>
      </c>
      <c r="AU19" s="197">
        <f t="shared" si="2"/>
        <v>0</v>
      </c>
      <c r="AV19" s="197">
        <f t="shared" si="2"/>
        <v>0</v>
      </c>
      <c r="AW19" s="197">
        <f t="shared" si="2"/>
        <v>0</v>
      </c>
      <c r="AX19" s="197">
        <f t="shared" si="2"/>
        <v>0</v>
      </c>
      <c r="AY19" s="197">
        <f t="shared" si="2"/>
        <v>0</v>
      </c>
      <c r="AZ19" s="197">
        <f t="shared" ref="AZ19:BO34" si="11">IF(AND($B19=AZ$2),$A19, 0)</f>
        <v>0</v>
      </c>
      <c r="BA19" s="197">
        <f t="shared" si="3"/>
        <v>0</v>
      </c>
      <c r="BB19" s="197">
        <f t="shared" si="3"/>
        <v>0</v>
      </c>
      <c r="BC19" s="197">
        <f t="shared" si="3"/>
        <v>0</v>
      </c>
      <c r="BD19" s="197">
        <f t="shared" si="3"/>
        <v>0</v>
      </c>
      <c r="BE19" s="197">
        <f t="shared" si="3"/>
        <v>0</v>
      </c>
      <c r="BF19" s="197">
        <f t="shared" si="3"/>
        <v>0</v>
      </c>
      <c r="BG19" s="197">
        <f t="shared" si="3"/>
        <v>0</v>
      </c>
      <c r="BH19" s="197">
        <f t="shared" si="3"/>
        <v>0</v>
      </c>
      <c r="BI19" s="197">
        <f t="shared" si="3"/>
        <v>0</v>
      </c>
      <c r="BJ19" s="197">
        <f t="shared" si="3"/>
        <v>0</v>
      </c>
      <c r="BK19" s="197">
        <f t="shared" si="3"/>
        <v>0</v>
      </c>
      <c r="BL19" s="197">
        <f t="shared" si="3"/>
        <v>0</v>
      </c>
      <c r="BM19" s="197">
        <f t="shared" si="3"/>
        <v>0</v>
      </c>
      <c r="BN19" s="197">
        <f t="shared" si="3"/>
        <v>0</v>
      </c>
      <c r="BO19" s="197">
        <f t="shared" si="3"/>
        <v>0</v>
      </c>
      <c r="BP19" s="197">
        <f t="shared" ref="BP19:CE34" si="12">IF(AND($B19=BP$2),$A19, 0)</f>
        <v>0</v>
      </c>
      <c r="BQ19" s="197">
        <f t="shared" si="4"/>
        <v>0</v>
      </c>
      <c r="BR19" s="197">
        <f t="shared" si="4"/>
        <v>0</v>
      </c>
      <c r="BS19" s="197">
        <f t="shared" si="4"/>
        <v>0</v>
      </c>
      <c r="BT19" s="197">
        <f t="shared" si="4"/>
        <v>0</v>
      </c>
      <c r="BU19" s="197">
        <f t="shared" si="4"/>
        <v>0</v>
      </c>
      <c r="BV19" s="197">
        <f t="shared" si="4"/>
        <v>0</v>
      </c>
      <c r="BW19" s="197">
        <f t="shared" si="4"/>
        <v>0</v>
      </c>
      <c r="BX19" s="197">
        <f t="shared" si="4"/>
        <v>0</v>
      </c>
      <c r="BY19" s="197">
        <f t="shared" si="4"/>
        <v>0</v>
      </c>
      <c r="BZ19" s="197">
        <f t="shared" si="4"/>
        <v>0</v>
      </c>
      <c r="CA19" s="197">
        <f t="shared" si="4"/>
        <v>0</v>
      </c>
      <c r="CB19" s="197">
        <f t="shared" si="4"/>
        <v>0</v>
      </c>
      <c r="CC19" s="197">
        <f t="shared" si="4"/>
        <v>0</v>
      </c>
      <c r="CD19" s="197">
        <f t="shared" si="4"/>
        <v>0</v>
      </c>
      <c r="CE19" s="197">
        <f t="shared" si="4"/>
        <v>0</v>
      </c>
      <c r="CF19" s="197">
        <f t="shared" ref="CF19:CU34" si="13">IF(AND($B19=CF$2),$A19, 0)</f>
        <v>0</v>
      </c>
      <c r="CG19" s="197">
        <f t="shared" si="5"/>
        <v>0</v>
      </c>
      <c r="CH19" s="197">
        <f t="shared" si="5"/>
        <v>0</v>
      </c>
      <c r="CI19" s="197">
        <f t="shared" si="5"/>
        <v>0</v>
      </c>
      <c r="CJ19" s="197">
        <f t="shared" si="5"/>
        <v>0</v>
      </c>
      <c r="CK19" s="197">
        <f t="shared" si="5"/>
        <v>0</v>
      </c>
      <c r="CL19" s="197">
        <f t="shared" si="5"/>
        <v>0</v>
      </c>
      <c r="CM19" s="197">
        <f t="shared" si="5"/>
        <v>0</v>
      </c>
      <c r="CN19" s="197">
        <f t="shared" si="5"/>
        <v>0</v>
      </c>
      <c r="CO19" s="197">
        <f t="shared" si="5"/>
        <v>0</v>
      </c>
      <c r="CP19" s="197">
        <f t="shared" si="5"/>
        <v>0</v>
      </c>
      <c r="CQ19" s="197">
        <f t="shared" si="5"/>
        <v>0</v>
      </c>
      <c r="CR19" s="197">
        <f t="shared" si="5"/>
        <v>0</v>
      </c>
      <c r="CS19" s="197">
        <f t="shared" si="5"/>
        <v>0</v>
      </c>
      <c r="CT19" s="197">
        <f t="shared" si="5"/>
        <v>0</v>
      </c>
      <c r="CU19" s="197">
        <f t="shared" si="5"/>
        <v>0</v>
      </c>
      <c r="CV19" s="197">
        <f t="shared" ref="CV19:DI34" si="14">IF(AND($B19=CV$2),$A19, 0)</f>
        <v>0</v>
      </c>
      <c r="CW19" s="197">
        <f t="shared" si="6"/>
        <v>0</v>
      </c>
      <c r="CX19" s="197">
        <f t="shared" si="6"/>
        <v>0</v>
      </c>
      <c r="CY19" s="197">
        <f t="shared" si="6"/>
        <v>0</v>
      </c>
      <c r="CZ19" s="197">
        <f t="shared" si="6"/>
        <v>0</v>
      </c>
      <c r="DA19" s="197">
        <f t="shared" si="6"/>
        <v>0</v>
      </c>
      <c r="DB19" s="197">
        <f t="shared" si="6"/>
        <v>0</v>
      </c>
      <c r="DC19" s="197">
        <f t="shared" si="6"/>
        <v>0</v>
      </c>
      <c r="DD19" s="197">
        <f t="shared" si="6"/>
        <v>0</v>
      </c>
      <c r="DE19" s="197">
        <f t="shared" si="6"/>
        <v>0</v>
      </c>
      <c r="DF19" s="197">
        <f t="shared" si="6"/>
        <v>0</v>
      </c>
      <c r="DG19" s="197">
        <f t="shared" si="6"/>
        <v>0</v>
      </c>
      <c r="DH19" s="197">
        <f t="shared" si="6"/>
        <v>0</v>
      </c>
      <c r="DI19" s="197">
        <f t="shared" si="6"/>
        <v>0</v>
      </c>
      <c r="DJ19" s="197">
        <f t="shared" si="7"/>
        <v>0</v>
      </c>
      <c r="DK19" s="197">
        <f t="shared" si="7"/>
        <v>0</v>
      </c>
      <c r="DL19" s="197">
        <f t="shared" si="7"/>
        <v>0</v>
      </c>
      <c r="DM19" s="197">
        <f t="shared" si="7"/>
        <v>0</v>
      </c>
      <c r="DN19" s="197">
        <f t="shared" si="7"/>
        <v>0</v>
      </c>
      <c r="DO19" s="197">
        <f t="shared" si="7"/>
        <v>0</v>
      </c>
      <c r="DP19" s="197">
        <f t="shared" si="7"/>
        <v>0</v>
      </c>
      <c r="DQ19" s="197">
        <f t="shared" si="7"/>
        <v>0</v>
      </c>
      <c r="DR19" s="197">
        <f t="shared" si="7"/>
        <v>0</v>
      </c>
      <c r="DS19" s="197">
        <f t="shared" si="7"/>
        <v>0</v>
      </c>
      <c r="DT19" s="103"/>
    </row>
    <row r="20" spans="1:124" s="35" customFormat="1" x14ac:dyDescent="0.25">
      <c r="A20" s="241" t="e">
        <f ca="1"/>
        <v>#DIV/0!</v>
      </c>
      <c r="B20" s="53">
        <v>17</v>
      </c>
      <c r="C20" s="192" t="str">
        <v>-</v>
      </c>
      <c r="D20" s="193">
        <f t="shared" si="8"/>
        <v>0</v>
      </c>
      <c r="E20" s="194">
        <f t="shared" si="8"/>
        <v>0</v>
      </c>
      <c r="F20" s="194">
        <f t="shared" si="8"/>
        <v>0</v>
      </c>
      <c r="G20" s="194">
        <f t="shared" si="8"/>
        <v>0</v>
      </c>
      <c r="H20" s="194">
        <f t="shared" si="8"/>
        <v>0</v>
      </c>
      <c r="I20" s="194">
        <f t="shared" si="8"/>
        <v>0</v>
      </c>
      <c r="J20" s="194">
        <f t="shared" si="8"/>
        <v>0</v>
      </c>
      <c r="K20" s="194">
        <f t="shared" si="8"/>
        <v>0</v>
      </c>
      <c r="L20" s="194">
        <f t="shared" si="8"/>
        <v>0</v>
      </c>
      <c r="M20" s="194">
        <f t="shared" si="8"/>
        <v>0</v>
      </c>
      <c r="N20" s="194">
        <f t="shared" si="8"/>
        <v>0</v>
      </c>
      <c r="O20" s="194">
        <f t="shared" si="8"/>
        <v>0</v>
      </c>
      <c r="P20" s="194">
        <f t="shared" si="8"/>
        <v>0</v>
      </c>
      <c r="Q20" s="194">
        <f t="shared" si="8"/>
        <v>0</v>
      </c>
      <c r="R20" s="194">
        <f t="shared" si="8"/>
        <v>0</v>
      </c>
      <c r="S20" s="194">
        <f t="shared" si="8"/>
        <v>0</v>
      </c>
      <c r="T20" s="194" t="e">
        <f t="shared" ca="1" si="9"/>
        <v>#DIV/0!</v>
      </c>
      <c r="U20" s="194">
        <f t="shared" si="9"/>
        <v>0</v>
      </c>
      <c r="V20" s="194">
        <f t="shared" si="9"/>
        <v>0</v>
      </c>
      <c r="W20" s="194">
        <f t="shared" si="9"/>
        <v>0</v>
      </c>
      <c r="X20" s="194">
        <f t="shared" si="9"/>
        <v>0</v>
      </c>
      <c r="Y20" s="194">
        <f t="shared" si="9"/>
        <v>0</v>
      </c>
      <c r="Z20" s="194">
        <f t="shared" si="9"/>
        <v>0</v>
      </c>
      <c r="AA20" s="194">
        <f t="shared" si="9"/>
        <v>0</v>
      </c>
      <c r="AB20" s="194">
        <f t="shared" si="9"/>
        <v>0</v>
      </c>
      <c r="AC20" s="194">
        <f t="shared" si="9"/>
        <v>0</v>
      </c>
      <c r="AD20" s="194">
        <f t="shared" si="9"/>
        <v>0</v>
      </c>
      <c r="AE20" s="194">
        <f t="shared" si="9"/>
        <v>0</v>
      </c>
      <c r="AF20" s="194">
        <f t="shared" si="9"/>
        <v>0</v>
      </c>
      <c r="AG20" s="194">
        <f t="shared" si="9"/>
        <v>0</v>
      </c>
      <c r="AH20" s="194">
        <f t="shared" si="9"/>
        <v>0</v>
      </c>
      <c r="AI20" s="194">
        <f t="shared" si="9"/>
        <v>0</v>
      </c>
      <c r="AJ20" s="194">
        <f t="shared" si="10"/>
        <v>0</v>
      </c>
      <c r="AK20" s="194">
        <f t="shared" si="10"/>
        <v>0</v>
      </c>
      <c r="AL20" s="194">
        <f t="shared" si="10"/>
        <v>0</v>
      </c>
      <c r="AM20" s="194">
        <f t="shared" si="10"/>
        <v>0</v>
      </c>
      <c r="AN20" s="194">
        <f t="shared" si="10"/>
        <v>0</v>
      </c>
      <c r="AO20" s="194">
        <f t="shared" si="10"/>
        <v>0</v>
      </c>
      <c r="AP20" s="194">
        <f t="shared" si="10"/>
        <v>0</v>
      </c>
      <c r="AQ20" s="194">
        <f t="shared" si="10"/>
        <v>0</v>
      </c>
      <c r="AR20" s="194">
        <f t="shared" si="10"/>
        <v>0</v>
      </c>
      <c r="AS20" s="194">
        <f t="shared" si="10"/>
        <v>0</v>
      </c>
      <c r="AT20" s="194">
        <f t="shared" si="10"/>
        <v>0</v>
      </c>
      <c r="AU20" s="194">
        <f t="shared" si="10"/>
        <v>0</v>
      </c>
      <c r="AV20" s="194">
        <f t="shared" si="10"/>
        <v>0</v>
      </c>
      <c r="AW20" s="194">
        <f t="shared" si="10"/>
        <v>0</v>
      </c>
      <c r="AX20" s="194">
        <f t="shared" si="10"/>
        <v>0</v>
      </c>
      <c r="AY20" s="194">
        <f t="shared" si="10"/>
        <v>0</v>
      </c>
      <c r="AZ20" s="194">
        <f t="shared" si="11"/>
        <v>0</v>
      </c>
      <c r="BA20" s="194">
        <f t="shared" si="11"/>
        <v>0</v>
      </c>
      <c r="BB20" s="194">
        <f t="shared" si="11"/>
        <v>0</v>
      </c>
      <c r="BC20" s="194">
        <f t="shared" si="11"/>
        <v>0</v>
      </c>
      <c r="BD20" s="194">
        <f t="shared" si="11"/>
        <v>0</v>
      </c>
      <c r="BE20" s="194">
        <f t="shared" si="11"/>
        <v>0</v>
      </c>
      <c r="BF20" s="194">
        <f t="shared" si="11"/>
        <v>0</v>
      </c>
      <c r="BG20" s="194">
        <f t="shared" si="11"/>
        <v>0</v>
      </c>
      <c r="BH20" s="194">
        <f t="shared" si="11"/>
        <v>0</v>
      </c>
      <c r="BI20" s="194">
        <f t="shared" si="11"/>
        <v>0</v>
      </c>
      <c r="BJ20" s="194">
        <f t="shared" si="11"/>
        <v>0</v>
      </c>
      <c r="BK20" s="194">
        <f t="shared" si="11"/>
        <v>0</v>
      </c>
      <c r="BL20" s="194">
        <f t="shared" si="11"/>
        <v>0</v>
      </c>
      <c r="BM20" s="194">
        <f t="shared" si="11"/>
        <v>0</v>
      </c>
      <c r="BN20" s="194">
        <f t="shared" si="11"/>
        <v>0</v>
      </c>
      <c r="BO20" s="194">
        <f t="shared" si="11"/>
        <v>0</v>
      </c>
      <c r="BP20" s="194">
        <f t="shared" si="12"/>
        <v>0</v>
      </c>
      <c r="BQ20" s="194">
        <f t="shared" si="12"/>
        <v>0</v>
      </c>
      <c r="BR20" s="194">
        <f t="shared" si="12"/>
        <v>0</v>
      </c>
      <c r="BS20" s="194">
        <f t="shared" si="12"/>
        <v>0</v>
      </c>
      <c r="BT20" s="194">
        <f t="shared" si="12"/>
        <v>0</v>
      </c>
      <c r="BU20" s="194">
        <f t="shared" si="12"/>
        <v>0</v>
      </c>
      <c r="BV20" s="194">
        <f t="shared" si="12"/>
        <v>0</v>
      </c>
      <c r="BW20" s="194">
        <f t="shared" si="12"/>
        <v>0</v>
      </c>
      <c r="BX20" s="194">
        <f t="shared" si="12"/>
        <v>0</v>
      </c>
      <c r="BY20" s="194">
        <f t="shared" si="12"/>
        <v>0</v>
      </c>
      <c r="BZ20" s="194">
        <f t="shared" si="12"/>
        <v>0</v>
      </c>
      <c r="CA20" s="194">
        <f t="shared" si="12"/>
        <v>0</v>
      </c>
      <c r="CB20" s="194">
        <f t="shared" si="12"/>
        <v>0</v>
      </c>
      <c r="CC20" s="194">
        <f t="shared" si="12"/>
        <v>0</v>
      </c>
      <c r="CD20" s="194">
        <f t="shared" si="12"/>
        <v>0</v>
      </c>
      <c r="CE20" s="194">
        <f t="shared" si="12"/>
        <v>0</v>
      </c>
      <c r="CF20" s="194">
        <f t="shared" si="13"/>
        <v>0</v>
      </c>
      <c r="CG20" s="194">
        <f t="shared" si="13"/>
        <v>0</v>
      </c>
      <c r="CH20" s="194">
        <f t="shared" si="13"/>
        <v>0</v>
      </c>
      <c r="CI20" s="194">
        <f t="shared" si="13"/>
        <v>0</v>
      </c>
      <c r="CJ20" s="194">
        <f t="shared" si="13"/>
        <v>0</v>
      </c>
      <c r="CK20" s="194">
        <f t="shared" si="13"/>
        <v>0</v>
      </c>
      <c r="CL20" s="194">
        <f t="shared" si="13"/>
        <v>0</v>
      </c>
      <c r="CM20" s="194">
        <f t="shared" si="13"/>
        <v>0</v>
      </c>
      <c r="CN20" s="194">
        <f t="shared" si="13"/>
        <v>0</v>
      </c>
      <c r="CO20" s="194">
        <f t="shared" si="13"/>
        <v>0</v>
      </c>
      <c r="CP20" s="194">
        <f t="shared" si="13"/>
        <v>0</v>
      </c>
      <c r="CQ20" s="194">
        <f t="shared" si="13"/>
        <v>0</v>
      </c>
      <c r="CR20" s="194">
        <f t="shared" si="13"/>
        <v>0</v>
      </c>
      <c r="CS20" s="194">
        <f t="shared" si="13"/>
        <v>0</v>
      </c>
      <c r="CT20" s="194">
        <f t="shared" si="13"/>
        <v>0</v>
      </c>
      <c r="CU20" s="194">
        <f t="shared" si="13"/>
        <v>0</v>
      </c>
      <c r="CV20" s="194">
        <f t="shared" si="14"/>
        <v>0</v>
      </c>
      <c r="CW20" s="194">
        <f t="shared" si="14"/>
        <v>0</v>
      </c>
      <c r="CX20" s="194">
        <f t="shared" si="14"/>
        <v>0</v>
      </c>
      <c r="CY20" s="194">
        <f t="shared" si="14"/>
        <v>0</v>
      </c>
      <c r="CZ20" s="194">
        <f t="shared" si="14"/>
        <v>0</v>
      </c>
      <c r="DA20" s="194">
        <f t="shared" si="14"/>
        <v>0</v>
      </c>
      <c r="DB20" s="194">
        <f t="shared" si="14"/>
        <v>0</v>
      </c>
      <c r="DC20" s="194">
        <f t="shared" si="14"/>
        <v>0</v>
      </c>
      <c r="DD20" s="194">
        <f t="shared" si="14"/>
        <v>0</v>
      </c>
      <c r="DE20" s="194">
        <f t="shared" si="14"/>
        <v>0</v>
      </c>
      <c r="DF20" s="194">
        <f t="shared" si="14"/>
        <v>0</v>
      </c>
      <c r="DG20" s="194">
        <f t="shared" si="14"/>
        <v>0</v>
      </c>
      <c r="DH20" s="194">
        <f t="shared" si="14"/>
        <v>0</v>
      </c>
      <c r="DI20" s="194">
        <f t="shared" si="14"/>
        <v>0</v>
      </c>
      <c r="DJ20" s="194">
        <f t="shared" si="7"/>
        <v>0</v>
      </c>
      <c r="DK20" s="194">
        <f t="shared" si="7"/>
        <v>0</v>
      </c>
      <c r="DL20" s="194">
        <f t="shared" si="7"/>
        <v>0</v>
      </c>
      <c r="DM20" s="194">
        <f t="shared" si="7"/>
        <v>0</v>
      </c>
      <c r="DN20" s="194">
        <f t="shared" si="7"/>
        <v>0</v>
      </c>
      <c r="DO20" s="194">
        <f t="shared" si="7"/>
        <v>0</v>
      </c>
      <c r="DP20" s="194">
        <f t="shared" si="7"/>
        <v>0</v>
      </c>
      <c r="DQ20" s="194">
        <f t="shared" si="7"/>
        <v>0</v>
      </c>
      <c r="DR20" s="194">
        <f t="shared" si="7"/>
        <v>0</v>
      </c>
      <c r="DS20" s="194">
        <f t="shared" si="7"/>
        <v>0</v>
      </c>
      <c r="DT20" s="102"/>
    </row>
    <row r="21" spans="1:124" s="35" customFormat="1" x14ac:dyDescent="0.25">
      <c r="A21" s="241" t="e">
        <f ca="1"/>
        <v>#DIV/0!</v>
      </c>
      <c r="B21" s="53">
        <v>18</v>
      </c>
      <c r="C21" s="192" t="str">
        <v>-</v>
      </c>
      <c r="D21" s="193">
        <f t="shared" ref="D21:S36" si="15">IF(AND($B21=D$2),$A21, 0)</f>
        <v>0</v>
      </c>
      <c r="E21" s="194">
        <f t="shared" si="15"/>
        <v>0</v>
      </c>
      <c r="F21" s="194">
        <f t="shared" si="15"/>
        <v>0</v>
      </c>
      <c r="G21" s="194">
        <f t="shared" si="15"/>
        <v>0</v>
      </c>
      <c r="H21" s="194">
        <f t="shared" si="15"/>
        <v>0</v>
      </c>
      <c r="I21" s="194">
        <f t="shared" si="15"/>
        <v>0</v>
      </c>
      <c r="J21" s="194">
        <f t="shared" si="15"/>
        <v>0</v>
      </c>
      <c r="K21" s="194">
        <f t="shared" si="15"/>
        <v>0</v>
      </c>
      <c r="L21" s="194">
        <f t="shared" si="15"/>
        <v>0</v>
      </c>
      <c r="M21" s="194">
        <f t="shared" si="15"/>
        <v>0</v>
      </c>
      <c r="N21" s="194">
        <f t="shared" si="15"/>
        <v>0</v>
      </c>
      <c r="O21" s="194">
        <f t="shared" si="15"/>
        <v>0</v>
      </c>
      <c r="P21" s="194">
        <f t="shared" si="15"/>
        <v>0</v>
      </c>
      <c r="Q21" s="194">
        <f t="shared" si="15"/>
        <v>0</v>
      </c>
      <c r="R21" s="194">
        <f t="shared" si="15"/>
        <v>0</v>
      </c>
      <c r="S21" s="194">
        <f t="shared" si="15"/>
        <v>0</v>
      </c>
      <c r="T21" s="194">
        <f t="shared" si="9"/>
        <v>0</v>
      </c>
      <c r="U21" s="194" t="e">
        <f t="shared" ca="1" si="9"/>
        <v>#DIV/0!</v>
      </c>
      <c r="V21" s="194">
        <f t="shared" si="9"/>
        <v>0</v>
      </c>
      <c r="W21" s="194">
        <f t="shared" si="9"/>
        <v>0</v>
      </c>
      <c r="X21" s="194">
        <f t="shared" si="9"/>
        <v>0</v>
      </c>
      <c r="Y21" s="194">
        <f t="shared" si="9"/>
        <v>0</v>
      </c>
      <c r="Z21" s="194">
        <f t="shared" si="9"/>
        <v>0</v>
      </c>
      <c r="AA21" s="194">
        <f t="shared" si="9"/>
        <v>0</v>
      </c>
      <c r="AB21" s="194">
        <f t="shared" si="9"/>
        <v>0</v>
      </c>
      <c r="AC21" s="194">
        <f t="shared" si="9"/>
        <v>0</v>
      </c>
      <c r="AD21" s="194">
        <f t="shared" si="9"/>
        <v>0</v>
      </c>
      <c r="AE21" s="194">
        <f t="shared" si="9"/>
        <v>0</v>
      </c>
      <c r="AF21" s="194">
        <f t="shared" si="9"/>
        <v>0</v>
      </c>
      <c r="AG21" s="194">
        <f t="shared" si="9"/>
        <v>0</v>
      </c>
      <c r="AH21" s="194">
        <f t="shared" si="9"/>
        <v>0</v>
      </c>
      <c r="AI21" s="194">
        <f t="shared" si="9"/>
        <v>0</v>
      </c>
      <c r="AJ21" s="194">
        <f t="shared" si="10"/>
        <v>0</v>
      </c>
      <c r="AK21" s="194">
        <f t="shared" si="10"/>
        <v>0</v>
      </c>
      <c r="AL21" s="194">
        <f t="shared" si="10"/>
        <v>0</v>
      </c>
      <c r="AM21" s="194">
        <f t="shared" si="10"/>
        <v>0</v>
      </c>
      <c r="AN21" s="194">
        <f t="shared" si="10"/>
        <v>0</v>
      </c>
      <c r="AO21" s="194">
        <f t="shared" si="10"/>
        <v>0</v>
      </c>
      <c r="AP21" s="194">
        <f t="shared" si="10"/>
        <v>0</v>
      </c>
      <c r="AQ21" s="194">
        <f t="shared" si="10"/>
        <v>0</v>
      </c>
      <c r="AR21" s="194">
        <f t="shared" si="10"/>
        <v>0</v>
      </c>
      <c r="AS21" s="194">
        <f t="shared" si="10"/>
        <v>0</v>
      </c>
      <c r="AT21" s="194">
        <f t="shared" si="10"/>
        <v>0</v>
      </c>
      <c r="AU21" s="194">
        <f t="shared" si="10"/>
        <v>0</v>
      </c>
      <c r="AV21" s="194">
        <f t="shared" si="10"/>
        <v>0</v>
      </c>
      <c r="AW21" s="194">
        <f t="shared" si="10"/>
        <v>0</v>
      </c>
      <c r="AX21" s="194">
        <f t="shared" si="10"/>
        <v>0</v>
      </c>
      <c r="AY21" s="194">
        <f t="shared" si="10"/>
        <v>0</v>
      </c>
      <c r="AZ21" s="194">
        <f t="shared" si="11"/>
        <v>0</v>
      </c>
      <c r="BA21" s="194">
        <f t="shared" si="11"/>
        <v>0</v>
      </c>
      <c r="BB21" s="194">
        <f t="shared" si="11"/>
        <v>0</v>
      </c>
      <c r="BC21" s="194">
        <f t="shared" si="11"/>
        <v>0</v>
      </c>
      <c r="BD21" s="194">
        <f t="shared" si="11"/>
        <v>0</v>
      </c>
      <c r="BE21" s="194">
        <f t="shared" si="11"/>
        <v>0</v>
      </c>
      <c r="BF21" s="194">
        <f t="shared" si="11"/>
        <v>0</v>
      </c>
      <c r="BG21" s="194">
        <f t="shared" si="11"/>
        <v>0</v>
      </c>
      <c r="BH21" s="194">
        <f t="shared" si="11"/>
        <v>0</v>
      </c>
      <c r="BI21" s="194">
        <f t="shared" si="11"/>
        <v>0</v>
      </c>
      <c r="BJ21" s="194">
        <f t="shared" si="11"/>
        <v>0</v>
      </c>
      <c r="BK21" s="194">
        <f t="shared" si="11"/>
        <v>0</v>
      </c>
      <c r="BL21" s="194">
        <f t="shared" si="11"/>
        <v>0</v>
      </c>
      <c r="BM21" s="194">
        <f t="shared" si="11"/>
        <v>0</v>
      </c>
      <c r="BN21" s="194">
        <f t="shared" si="11"/>
        <v>0</v>
      </c>
      <c r="BO21" s="194">
        <f t="shared" si="11"/>
        <v>0</v>
      </c>
      <c r="BP21" s="194">
        <f t="shared" si="12"/>
        <v>0</v>
      </c>
      <c r="BQ21" s="194">
        <f t="shared" si="12"/>
        <v>0</v>
      </c>
      <c r="BR21" s="194">
        <f t="shared" si="12"/>
        <v>0</v>
      </c>
      <c r="BS21" s="194">
        <f t="shared" si="12"/>
        <v>0</v>
      </c>
      <c r="BT21" s="194">
        <f t="shared" si="12"/>
        <v>0</v>
      </c>
      <c r="BU21" s="194">
        <f t="shared" si="12"/>
        <v>0</v>
      </c>
      <c r="BV21" s="194">
        <f t="shared" si="12"/>
        <v>0</v>
      </c>
      <c r="BW21" s="194">
        <f t="shared" si="12"/>
        <v>0</v>
      </c>
      <c r="BX21" s="194">
        <f t="shared" si="12"/>
        <v>0</v>
      </c>
      <c r="BY21" s="194">
        <f t="shared" si="12"/>
        <v>0</v>
      </c>
      <c r="BZ21" s="194">
        <f t="shared" si="12"/>
        <v>0</v>
      </c>
      <c r="CA21" s="194">
        <f t="shared" si="12"/>
        <v>0</v>
      </c>
      <c r="CB21" s="194">
        <f t="shared" si="12"/>
        <v>0</v>
      </c>
      <c r="CC21" s="194">
        <f t="shared" si="12"/>
        <v>0</v>
      </c>
      <c r="CD21" s="194">
        <f t="shared" si="12"/>
        <v>0</v>
      </c>
      <c r="CE21" s="194">
        <f t="shared" si="12"/>
        <v>0</v>
      </c>
      <c r="CF21" s="194">
        <f t="shared" si="13"/>
        <v>0</v>
      </c>
      <c r="CG21" s="194">
        <f t="shared" si="13"/>
        <v>0</v>
      </c>
      <c r="CH21" s="194">
        <f t="shared" si="13"/>
        <v>0</v>
      </c>
      <c r="CI21" s="194">
        <f t="shared" si="13"/>
        <v>0</v>
      </c>
      <c r="CJ21" s="194">
        <f t="shared" si="13"/>
        <v>0</v>
      </c>
      <c r="CK21" s="194">
        <f t="shared" si="13"/>
        <v>0</v>
      </c>
      <c r="CL21" s="194">
        <f t="shared" si="13"/>
        <v>0</v>
      </c>
      <c r="CM21" s="194">
        <f t="shared" si="13"/>
        <v>0</v>
      </c>
      <c r="CN21" s="194">
        <f t="shared" si="13"/>
        <v>0</v>
      </c>
      <c r="CO21" s="194">
        <f t="shared" si="13"/>
        <v>0</v>
      </c>
      <c r="CP21" s="194">
        <f t="shared" si="13"/>
        <v>0</v>
      </c>
      <c r="CQ21" s="194">
        <f t="shared" si="13"/>
        <v>0</v>
      </c>
      <c r="CR21" s="194">
        <f t="shared" si="13"/>
        <v>0</v>
      </c>
      <c r="CS21" s="194">
        <f t="shared" si="13"/>
        <v>0</v>
      </c>
      <c r="CT21" s="194">
        <f t="shared" si="13"/>
        <v>0</v>
      </c>
      <c r="CU21" s="194">
        <f t="shared" si="13"/>
        <v>0</v>
      </c>
      <c r="CV21" s="194">
        <f t="shared" si="14"/>
        <v>0</v>
      </c>
      <c r="CW21" s="194">
        <f t="shared" si="14"/>
        <v>0</v>
      </c>
      <c r="CX21" s="194">
        <f t="shared" si="14"/>
        <v>0</v>
      </c>
      <c r="CY21" s="194">
        <f t="shared" si="14"/>
        <v>0</v>
      </c>
      <c r="CZ21" s="194">
        <f t="shared" si="14"/>
        <v>0</v>
      </c>
      <c r="DA21" s="194">
        <f t="shared" si="14"/>
        <v>0</v>
      </c>
      <c r="DB21" s="194">
        <f t="shared" si="14"/>
        <v>0</v>
      </c>
      <c r="DC21" s="194">
        <f t="shared" si="14"/>
        <v>0</v>
      </c>
      <c r="DD21" s="194">
        <f t="shared" si="14"/>
        <v>0</v>
      </c>
      <c r="DE21" s="194">
        <f t="shared" si="14"/>
        <v>0</v>
      </c>
      <c r="DF21" s="194">
        <f t="shared" si="14"/>
        <v>0</v>
      </c>
      <c r="DG21" s="194">
        <f t="shared" si="14"/>
        <v>0</v>
      </c>
      <c r="DH21" s="194">
        <f t="shared" si="14"/>
        <v>0</v>
      </c>
      <c r="DI21" s="194">
        <f t="shared" si="14"/>
        <v>0</v>
      </c>
      <c r="DJ21" s="194">
        <f t="shared" si="7"/>
        <v>0</v>
      </c>
      <c r="DK21" s="194">
        <f t="shared" si="7"/>
        <v>0</v>
      </c>
      <c r="DL21" s="194">
        <f t="shared" si="7"/>
        <v>0</v>
      </c>
      <c r="DM21" s="194">
        <f t="shared" si="7"/>
        <v>0</v>
      </c>
      <c r="DN21" s="194">
        <f t="shared" si="7"/>
        <v>0</v>
      </c>
      <c r="DO21" s="194">
        <f t="shared" si="7"/>
        <v>0</v>
      </c>
      <c r="DP21" s="194">
        <f t="shared" si="7"/>
        <v>0</v>
      </c>
      <c r="DQ21" s="194">
        <f t="shared" si="7"/>
        <v>0</v>
      </c>
      <c r="DR21" s="194">
        <f t="shared" si="7"/>
        <v>0</v>
      </c>
      <c r="DS21" s="194">
        <f t="shared" si="7"/>
        <v>0</v>
      </c>
      <c r="DT21" s="102"/>
    </row>
    <row r="22" spans="1:124" s="35" customFormat="1" x14ac:dyDescent="0.25">
      <c r="A22" s="241" t="e">
        <f ca="1"/>
        <v>#DIV/0!</v>
      </c>
      <c r="B22" s="53">
        <v>19</v>
      </c>
      <c r="C22" s="192" t="str">
        <v>-</v>
      </c>
      <c r="D22" s="193">
        <f t="shared" si="15"/>
        <v>0</v>
      </c>
      <c r="E22" s="194">
        <f t="shared" si="15"/>
        <v>0</v>
      </c>
      <c r="F22" s="194">
        <f t="shared" si="15"/>
        <v>0</v>
      </c>
      <c r="G22" s="194">
        <f t="shared" si="15"/>
        <v>0</v>
      </c>
      <c r="H22" s="194">
        <f t="shared" si="15"/>
        <v>0</v>
      </c>
      <c r="I22" s="194">
        <f t="shared" si="15"/>
        <v>0</v>
      </c>
      <c r="J22" s="194">
        <f t="shared" si="15"/>
        <v>0</v>
      </c>
      <c r="K22" s="194">
        <f t="shared" si="15"/>
        <v>0</v>
      </c>
      <c r="L22" s="194">
        <f t="shared" si="15"/>
        <v>0</v>
      </c>
      <c r="M22" s="194">
        <f t="shared" si="15"/>
        <v>0</v>
      </c>
      <c r="N22" s="194">
        <f t="shared" si="15"/>
        <v>0</v>
      </c>
      <c r="O22" s="194">
        <f t="shared" si="15"/>
        <v>0</v>
      </c>
      <c r="P22" s="194">
        <f t="shared" si="15"/>
        <v>0</v>
      </c>
      <c r="Q22" s="194">
        <f t="shared" si="15"/>
        <v>0</v>
      </c>
      <c r="R22" s="194">
        <f t="shared" si="15"/>
        <v>0</v>
      </c>
      <c r="S22" s="194">
        <f t="shared" si="15"/>
        <v>0</v>
      </c>
      <c r="T22" s="194">
        <f t="shared" si="9"/>
        <v>0</v>
      </c>
      <c r="U22" s="194">
        <f t="shared" si="9"/>
        <v>0</v>
      </c>
      <c r="V22" s="194" t="e">
        <f t="shared" ca="1" si="9"/>
        <v>#DIV/0!</v>
      </c>
      <c r="W22" s="194">
        <f t="shared" si="9"/>
        <v>0</v>
      </c>
      <c r="X22" s="194">
        <f t="shared" si="9"/>
        <v>0</v>
      </c>
      <c r="Y22" s="194">
        <f t="shared" si="9"/>
        <v>0</v>
      </c>
      <c r="Z22" s="194">
        <f t="shared" si="9"/>
        <v>0</v>
      </c>
      <c r="AA22" s="194">
        <f t="shared" si="9"/>
        <v>0</v>
      </c>
      <c r="AB22" s="194">
        <f t="shared" si="9"/>
        <v>0</v>
      </c>
      <c r="AC22" s="194">
        <f t="shared" si="9"/>
        <v>0</v>
      </c>
      <c r="AD22" s="194">
        <f t="shared" si="9"/>
        <v>0</v>
      </c>
      <c r="AE22" s="194">
        <f t="shared" si="9"/>
        <v>0</v>
      </c>
      <c r="AF22" s="194">
        <f t="shared" si="9"/>
        <v>0</v>
      </c>
      <c r="AG22" s="194">
        <f t="shared" si="9"/>
        <v>0</v>
      </c>
      <c r="AH22" s="194">
        <f t="shared" si="9"/>
        <v>0</v>
      </c>
      <c r="AI22" s="194">
        <f t="shared" si="9"/>
        <v>0</v>
      </c>
      <c r="AJ22" s="194">
        <f t="shared" si="10"/>
        <v>0</v>
      </c>
      <c r="AK22" s="194">
        <f t="shared" si="10"/>
        <v>0</v>
      </c>
      <c r="AL22" s="194">
        <f t="shared" si="10"/>
        <v>0</v>
      </c>
      <c r="AM22" s="194">
        <f t="shared" si="10"/>
        <v>0</v>
      </c>
      <c r="AN22" s="194">
        <f t="shared" si="10"/>
        <v>0</v>
      </c>
      <c r="AO22" s="194">
        <f t="shared" si="10"/>
        <v>0</v>
      </c>
      <c r="AP22" s="194">
        <f t="shared" si="10"/>
        <v>0</v>
      </c>
      <c r="AQ22" s="194">
        <f t="shared" si="10"/>
        <v>0</v>
      </c>
      <c r="AR22" s="194">
        <f t="shared" si="10"/>
        <v>0</v>
      </c>
      <c r="AS22" s="194">
        <f t="shared" si="10"/>
        <v>0</v>
      </c>
      <c r="AT22" s="194">
        <f t="shared" si="10"/>
        <v>0</v>
      </c>
      <c r="AU22" s="194">
        <f t="shared" si="10"/>
        <v>0</v>
      </c>
      <c r="AV22" s="194">
        <f t="shared" si="10"/>
        <v>0</v>
      </c>
      <c r="AW22" s="194">
        <f t="shared" si="10"/>
        <v>0</v>
      </c>
      <c r="AX22" s="194">
        <f t="shared" si="10"/>
        <v>0</v>
      </c>
      <c r="AY22" s="194">
        <f t="shared" si="10"/>
        <v>0</v>
      </c>
      <c r="AZ22" s="194">
        <f t="shared" si="11"/>
        <v>0</v>
      </c>
      <c r="BA22" s="194">
        <f t="shared" si="11"/>
        <v>0</v>
      </c>
      <c r="BB22" s="194">
        <f t="shared" si="11"/>
        <v>0</v>
      </c>
      <c r="BC22" s="194">
        <f t="shared" si="11"/>
        <v>0</v>
      </c>
      <c r="BD22" s="194">
        <f t="shared" si="11"/>
        <v>0</v>
      </c>
      <c r="BE22" s="194">
        <f t="shared" si="11"/>
        <v>0</v>
      </c>
      <c r="BF22" s="194">
        <f t="shared" si="11"/>
        <v>0</v>
      </c>
      <c r="BG22" s="194">
        <f t="shared" si="11"/>
        <v>0</v>
      </c>
      <c r="BH22" s="194">
        <f t="shared" si="11"/>
        <v>0</v>
      </c>
      <c r="BI22" s="194">
        <f t="shared" si="11"/>
        <v>0</v>
      </c>
      <c r="BJ22" s="194">
        <f t="shared" si="11"/>
        <v>0</v>
      </c>
      <c r="BK22" s="194">
        <f t="shared" si="11"/>
        <v>0</v>
      </c>
      <c r="BL22" s="194">
        <f t="shared" si="11"/>
        <v>0</v>
      </c>
      <c r="BM22" s="194">
        <f t="shared" si="11"/>
        <v>0</v>
      </c>
      <c r="BN22" s="194">
        <f t="shared" si="11"/>
        <v>0</v>
      </c>
      <c r="BO22" s="194">
        <f t="shared" si="11"/>
        <v>0</v>
      </c>
      <c r="BP22" s="194">
        <f t="shared" si="12"/>
        <v>0</v>
      </c>
      <c r="BQ22" s="194">
        <f t="shared" si="12"/>
        <v>0</v>
      </c>
      <c r="BR22" s="194">
        <f t="shared" si="12"/>
        <v>0</v>
      </c>
      <c r="BS22" s="194">
        <f t="shared" si="12"/>
        <v>0</v>
      </c>
      <c r="BT22" s="194">
        <f t="shared" si="12"/>
        <v>0</v>
      </c>
      <c r="BU22" s="194">
        <f t="shared" si="12"/>
        <v>0</v>
      </c>
      <c r="BV22" s="194">
        <f t="shared" si="12"/>
        <v>0</v>
      </c>
      <c r="BW22" s="194">
        <f t="shared" si="12"/>
        <v>0</v>
      </c>
      <c r="BX22" s="194">
        <f t="shared" si="12"/>
        <v>0</v>
      </c>
      <c r="BY22" s="194">
        <f t="shared" si="12"/>
        <v>0</v>
      </c>
      <c r="BZ22" s="194">
        <f t="shared" si="12"/>
        <v>0</v>
      </c>
      <c r="CA22" s="194">
        <f t="shared" si="12"/>
        <v>0</v>
      </c>
      <c r="CB22" s="194">
        <f t="shared" si="12"/>
        <v>0</v>
      </c>
      <c r="CC22" s="194">
        <f t="shared" si="12"/>
        <v>0</v>
      </c>
      <c r="CD22" s="194">
        <f t="shared" si="12"/>
        <v>0</v>
      </c>
      <c r="CE22" s="194">
        <f t="shared" si="12"/>
        <v>0</v>
      </c>
      <c r="CF22" s="194">
        <f t="shared" si="13"/>
        <v>0</v>
      </c>
      <c r="CG22" s="194">
        <f t="shared" si="13"/>
        <v>0</v>
      </c>
      <c r="CH22" s="194">
        <f t="shared" si="13"/>
        <v>0</v>
      </c>
      <c r="CI22" s="194">
        <f t="shared" si="13"/>
        <v>0</v>
      </c>
      <c r="CJ22" s="194">
        <f t="shared" si="13"/>
        <v>0</v>
      </c>
      <c r="CK22" s="194">
        <f t="shared" si="13"/>
        <v>0</v>
      </c>
      <c r="CL22" s="194">
        <f t="shared" si="13"/>
        <v>0</v>
      </c>
      <c r="CM22" s="194">
        <f t="shared" si="13"/>
        <v>0</v>
      </c>
      <c r="CN22" s="194">
        <f t="shared" si="13"/>
        <v>0</v>
      </c>
      <c r="CO22" s="194">
        <f t="shared" si="13"/>
        <v>0</v>
      </c>
      <c r="CP22" s="194">
        <f t="shared" si="13"/>
        <v>0</v>
      </c>
      <c r="CQ22" s="194">
        <f t="shared" si="13"/>
        <v>0</v>
      </c>
      <c r="CR22" s="194">
        <f t="shared" si="13"/>
        <v>0</v>
      </c>
      <c r="CS22" s="194">
        <f t="shared" si="13"/>
        <v>0</v>
      </c>
      <c r="CT22" s="194">
        <f t="shared" si="13"/>
        <v>0</v>
      </c>
      <c r="CU22" s="194">
        <f t="shared" si="13"/>
        <v>0</v>
      </c>
      <c r="CV22" s="194">
        <f t="shared" si="14"/>
        <v>0</v>
      </c>
      <c r="CW22" s="194">
        <f t="shared" si="14"/>
        <v>0</v>
      </c>
      <c r="CX22" s="194">
        <f t="shared" si="14"/>
        <v>0</v>
      </c>
      <c r="CY22" s="194">
        <f t="shared" si="14"/>
        <v>0</v>
      </c>
      <c r="CZ22" s="194">
        <f t="shared" si="14"/>
        <v>0</v>
      </c>
      <c r="DA22" s="194">
        <f t="shared" si="14"/>
        <v>0</v>
      </c>
      <c r="DB22" s="194">
        <f t="shared" si="14"/>
        <v>0</v>
      </c>
      <c r="DC22" s="194">
        <f t="shared" si="14"/>
        <v>0</v>
      </c>
      <c r="DD22" s="194">
        <f t="shared" si="14"/>
        <v>0</v>
      </c>
      <c r="DE22" s="194">
        <f t="shared" si="14"/>
        <v>0</v>
      </c>
      <c r="DF22" s="194">
        <f t="shared" si="14"/>
        <v>0</v>
      </c>
      <c r="DG22" s="194">
        <f t="shared" si="14"/>
        <v>0</v>
      </c>
      <c r="DH22" s="194">
        <f t="shared" si="14"/>
        <v>0</v>
      </c>
      <c r="DI22" s="194">
        <f t="shared" si="14"/>
        <v>0</v>
      </c>
      <c r="DJ22" s="194">
        <f t="shared" si="7"/>
        <v>0</v>
      </c>
      <c r="DK22" s="194">
        <f t="shared" si="7"/>
        <v>0</v>
      </c>
      <c r="DL22" s="194">
        <f t="shared" si="7"/>
        <v>0</v>
      </c>
      <c r="DM22" s="194">
        <f t="shared" si="7"/>
        <v>0</v>
      </c>
      <c r="DN22" s="194">
        <f t="shared" si="7"/>
        <v>0</v>
      </c>
      <c r="DO22" s="194">
        <f t="shared" si="7"/>
        <v>0</v>
      </c>
      <c r="DP22" s="194">
        <f t="shared" si="7"/>
        <v>0</v>
      </c>
      <c r="DQ22" s="194">
        <f t="shared" si="7"/>
        <v>0</v>
      </c>
      <c r="DR22" s="194">
        <f t="shared" si="7"/>
        <v>0</v>
      </c>
      <c r="DS22" s="194">
        <f t="shared" si="7"/>
        <v>0</v>
      </c>
      <c r="DT22" s="102"/>
    </row>
    <row r="23" spans="1:124" s="35" customFormat="1" x14ac:dyDescent="0.25">
      <c r="A23" s="241" t="e">
        <f ca="1"/>
        <v>#DIV/0!</v>
      </c>
      <c r="B23" s="53">
        <v>20</v>
      </c>
      <c r="C23" s="198" t="str">
        <v>-</v>
      </c>
      <c r="D23" s="199">
        <f t="shared" si="15"/>
        <v>0</v>
      </c>
      <c r="E23" s="200">
        <f t="shared" si="15"/>
        <v>0</v>
      </c>
      <c r="F23" s="200">
        <f t="shared" si="15"/>
        <v>0</v>
      </c>
      <c r="G23" s="200">
        <f t="shared" si="15"/>
        <v>0</v>
      </c>
      <c r="H23" s="200">
        <f t="shared" si="15"/>
        <v>0</v>
      </c>
      <c r="I23" s="200">
        <f t="shared" si="15"/>
        <v>0</v>
      </c>
      <c r="J23" s="200">
        <f t="shared" si="15"/>
        <v>0</v>
      </c>
      <c r="K23" s="200">
        <f t="shared" si="15"/>
        <v>0</v>
      </c>
      <c r="L23" s="200">
        <f t="shared" si="15"/>
        <v>0</v>
      </c>
      <c r="M23" s="200">
        <f t="shared" si="15"/>
        <v>0</v>
      </c>
      <c r="N23" s="200">
        <f t="shared" si="15"/>
        <v>0</v>
      </c>
      <c r="O23" s="200">
        <f t="shared" si="15"/>
        <v>0</v>
      </c>
      <c r="P23" s="200">
        <f t="shared" si="15"/>
        <v>0</v>
      </c>
      <c r="Q23" s="200">
        <f t="shared" si="15"/>
        <v>0</v>
      </c>
      <c r="R23" s="200">
        <f t="shared" si="15"/>
        <v>0</v>
      </c>
      <c r="S23" s="200">
        <f t="shared" si="15"/>
        <v>0</v>
      </c>
      <c r="T23" s="200">
        <f t="shared" si="9"/>
        <v>0</v>
      </c>
      <c r="U23" s="200">
        <f t="shared" si="9"/>
        <v>0</v>
      </c>
      <c r="V23" s="200">
        <f t="shared" si="9"/>
        <v>0</v>
      </c>
      <c r="W23" s="200" t="e">
        <f t="shared" ca="1" si="9"/>
        <v>#DIV/0!</v>
      </c>
      <c r="X23" s="200">
        <f t="shared" si="9"/>
        <v>0</v>
      </c>
      <c r="Y23" s="200">
        <f t="shared" si="9"/>
        <v>0</v>
      </c>
      <c r="Z23" s="200">
        <f t="shared" si="9"/>
        <v>0</v>
      </c>
      <c r="AA23" s="200">
        <f t="shared" si="9"/>
        <v>0</v>
      </c>
      <c r="AB23" s="200">
        <f t="shared" si="9"/>
        <v>0</v>
      </c>
      <c r="AC23" s="200">
        <f t="shared" si="9"/>
        <v>0</v>
      </c>
      <c r="AD23" s="200">
        <f t="shared" si="9"/>
        <v>0</v>
      </c>
      <c r="AE23" s="200">
        <f t="shared" si="9"/>
        <v>0</v>
      </c>
      <c r="AF23" s="200">
        <f t="shared" si="9"/>
        <v>0</v>
      </c>
      <c r="AG23" s="200">
        <f t="shared" si="9"/>
        <v>0</v>
      </c>
      <c r="AH23" s="200">
        <f t="shared" si="9"/>
        <v>0</v>
      </c>
      <c r="AI23" s="200">
        <f t="shared" si="9"/>
        <v>0</v>
      </c>
      <c r="AJ23" s="200">
        <f t="shared" si="10"/>
        <v>0</v>
      </c>
      <c r="AK23" s="200">
        <f t="shared" si="10"/>
        <v>0</v>
      </c>
      <c r="AL23" s="200">
        <f t="shared" si="10"/>
        <v>0</v>
      </c>
      <c r="AM23" s="200">
        <f t="shared" si="10"/>
        <v>0</v>
      </c>
      <c r="AN23" s="200">
        <f t="shared" si="10"/>
        <v>0</v>
      </c>
      <c r="AO23" s="200">
        <f t="shared" si="10"/>
        <v>0</v>
      </c>
      <c r="AP23" s="200">
        <f t="shared" si="10"/>
        <v>0</v>
      </c>
      <c r="AQ23" s="200">
        <f t="shared" si="10"/>
        <v>0</v>
      </c>
      <c r="AR23" s="200">
        <f t="shared" si="10"/>
        <v>0</v>
      </c>
      <c r="AS23" s="200">
        <f t="shared" si="10"/>
        <v>0</v>
      </c>
      <c r="AT23" s="200">
        <f t="shared" si="10"/>
        <v>0</v>
      </c>
      <c r="AU23" s="200">
        <f t="shared" si="10"/>
        <v>0</v>
      </c>
      <c r="AV23" s="200">
        <f t="shared" si="10"/>
        <v>0</v>
      </c>
      <c r="AW23" s="200">
        <f t="shared" si="10"/>
        <v>0</v>
      </c>
      <c r="AX23" s="200">
        <f t="shared" si="10"/>
        <v>0</v>
      </c>
      <c r="AY23" s="200">
        <f t="shared" si="10"/>
        <v>0</v>
      </c>
      <c r="AZ23" s="200">
        <f t="shared" si="11"/>
        <v>0</v>
      </c>
      <c r="BA23" s="200">
        <f t="shared" si="11"/>
        <v>0</v>
      </c>
      <c r="BB23" s="200">
        <f t="shared" si="11"/>
        <v>0</v>
      </c>
      <c r="BC23" s="200">
        <f t="shared" si="11"/>
        <v>0</v>
      </c>
      <c r="BD23" s="200">
        <f t="shared" si="11"/>
        <v>0</v>
      </c>
      <c r="BE23" s="200">
        <f t="shared" si="11"/>
        <v>0</v>
      </c>
      <c r="BF23" s="200">
        <f t="shared" si="11"/>
        <v>0</v>
      </c>
      <c r="BG23" s="200">
        <f t="shared" si="11"/>
        <v>0</v>
      </c>
      <c r="BH23" s="200">
        <f t="shared" si="11"/>
        <v>0</v>
      </c>
      <c r="BI23" s="200">
        <f t="shared" si="11"/>
        <v>0</v>
      </c>
      <c r="BJ23" s="200">
        <f t="shared" si="11"/>
        <v>0</v>
      </c>
      <c r="BK23" s="200">
        <f t="shared" si="11"/>
        <v>0</v>
      </c>
      <c r="BL23" s="200">
        <f t="shared" si="11"/>
        <v>0</v>
      </c>
      <c r="BM23" s="200">
        <f t="shared" si="11"/>
        <v>0</v>
      </c>
      <c r="BN23" s="200">
        <f t="shared" si="11"/>
        <v>0</v>
      </c>
      <c r="BO23" s="200">
        <f t="shared" si="11"/>
        <v>0</v>
      </c>
      <c r="BP23" s="200">
        <f t="shared" si="12"/>
        <v>0</v>
      </c>
      <c r="BQ23" s="200">
        <f t="shared" si="12"/>
        <v>0</v>
      </c>
      <c r="BR23" s="200">
        <f t="shared" si="12"/>
        <v>0</v>
      </c>
      <c r="BS23" s="200">
        <f t="shared" si="12"/>
        <v>0</v>
      </c>
      <c r="BT23" s="200">
        <f t="shared" si="12"/>
        <v>0</v>
      </c>
      <c r="BU23" s="200">
        <f t="shared" si="12"/>
        <v>0</v>
      </c>
      <c r="BV23" s="200">
        <f t="shared" si="12"/>
        <v>0</v>
      </c>
      <c r="BW23" s="200">
        <f t="shared" si="12"/>
        <v>0</v>
      </c>
      <c r="BX23" s="200">
        <f t="shared" si="12"/>
        <v>0</v>
      </c>
      <c r="BY23" s="200">
        <f t="shared" si="12"/>
        <v>0</v>
      </c>
      <c r="BZ23" s="200">
        <f t="shared" si="12"/>
        <v>0</v>
      </c>
      <c r="CA23" s="200">
        <f t="shared" si="12"/>
        <v>0</v>
      </c>
      <c r="CB23" s="200">
        <f t="shared" si="12"/>
        <v>0</v>
      </c>
      <c r="CC23" s="200">
        <f t="shared" si="12"/>
        <v>0</v>
      </c>
      <c r="CD23" s="200">
        <f t="shared" si="12"/>
        <v>0</v>
      </c>
      <c r="CE23" s="200">
        <f t="shared" si="12"/>
        <v>0</v>
      </c>
      <c r="CF23" s="200">
        <f t="shared" si="13"/>
        <v>0</v>
      </c>
      <c r="CG23" s="200">
        <f t="shared" si="13"/>
        <v>0</v>
      </c>
      <c r="CH23" s="200">
        <f t="shared" si="13"/>
        <v>0</v>
      </c>
      <c r="CI23" s="200">
        <f t="shared" si="13"/>
        <v>0</v>
      </c>
      <c r="CJ23" s="200">
        <f t="shared" si="13"/>
        <v>0</v>
      </c>
      <c r="CK23" s="200">
        <f t="shared" si="13"/>
        <v>0</v>
      </c>
      <c r="CL23" s="200">
        <f t="shared" si="13"/>
        <v>0</v>
      </c>
      <c r="CM23" s="200">
        <f t="shared" si="13"/>
        <v>0</v>
      </c>
      <c r="CN23" s="200">
        <f t="shared" si="13"/>
        <v>0</v>
      </c>
      <c r="CO23" s="200">
        <f t="shared" si="13"/>
        <v>0</v>
      </c>
      <c r="CP23" s="200">
        <f t="shared" si="13"/>
        <v>0</v>
      </c>
      <c r="CQ23" s="200">
        <f t="shared" si="13"/>
        <v>0</v>
      </c>
      <c r="CR23" s="200">
        <f t="shared" si="13"/>
        <v>0</v>
      </c>
      <c r="CS23" s="200">
        <f t="shared" si="13"/>
        <v>0</v>
      </c>
      <c r="CT23" s="200">
        <f t="shared" si="13"/>
        <v>0</v>
      </c>
      <c r="CU23" s="200">
        <f t="shared" si="13"/>
        <v>0</v>
      </c>
      <c r="CV23" s="200">
        <f t="shared" si="14"/>
        <v>0</v>
      </c>
      <c r="CW23" s="200">
        <f t="shared" si="14"/>
        <v>0</v>
      </c>
      <c r="CX23" s="200">
        <f t="shared" si="14"/>
        <v>0</v>
      </c>
      <c r="CY23" s="200">
        <f t="shared" si="14"/>
        <v>0</v>
      </c>
      <c r="CZ23" s="200">
        <f t="shared" si="14"/>
        <v>0</v>
      </c>
      <c r="DA23" s="200">
        <f t="shared" si="14"/>
        <v>0</v>
      </c>
      <c r="DB23" s="200">
        <f t="shared" si="14"/>
        <v>0</v>
      </c>
      <c r="DC23" s="200">
        <f t="shared" si="14"/>
        <v>0</v>
      </c>
      <c r="DD23" s="200">
        <f t="shared" si="14"/>
        <v>0</v>
      </c>
      <c r="DE23" s="200">
        <f t="shared" si="14"/>
        <v>0</v>
      </c>
      <c r="DF23" s="200">
        <f t="shared" si="14"/>
        <v>0</v>
      </c>
      <c r="DG23" s="200">
        <f t="shared" si="14"/>
        <v>0</v>
      </c>
      <c r="DH23" s="200">
        <f t="shared" si="14"/>
        <v>0</v>
      </c>
      <c r="DI23" s="200">
        <f t="shared" si="14"/>
        <v>0</v>
      </c>
      <c r="DJ23" s="200">
        <f t="shared" si="7"/>
        <v>0</v>
      </c>
      <c r="DK23" s="200">
        <f t="shared" si="7"/>
        <v>0</v>
      </c>
      <c r="DL23" s="200">
        <f t="shared" si="7"/>
        <v>0</v>
      </c>
      <c r="DM23" s="200">
        <f t="shared" si="7"/>
        <v>0</v>
      </c>
      <c r="DN23" s="200">
        <f t="shared" si="7"/>
        <v>0</v>
      </c>
      <c r="DO23" s="200">
        <f t="shared" si="7"/>
        <v>0</v>
      </c>
      <c r="DP23" s="200">
        <f t="shared" si="7"/>
        <v>0</v>
      </c>
      <c r="DQ23" s="200">
        <f t="shared" si="7"/>
        <v>0</v>
      </c>
      <c r="DR23" s="200">
        <f t="shared" si="7"/>
        <v>0</v>
      </c>
      <c r="DS23" s="200">
        <f t="shared" si="7"/>
        <v>0</v>
      </c>
      <c r="DT23" s="104"/>
    </row>
    <row r="24" spans="1:124" s="35" customFormat="1" x14ac:dyDescent="0.25">
      <c r="A24" s="241" t="e">
        <f ca="1"/>
        <v>#DIV/0!</v>
      </c>
      <c r="B24" s="53">
        <v>21</v>
      </c>
      <c r="C24" s="192" t="str">
        <v>-</v>
      </c>
      <c r="D24" s="193">
        <f t="shared" si="15"/>
        <v>0</v>
      </c>
      <c r="E24" s="194">
        <f t="shared" si="15"/>
        <v>0</v>
      </c>
      <c r="F24" s="194">
        <f t="shared" si="15"/>
        <v>0</v>
      </c>
      <c r="G24" s="194">
        <f t="shared" si="15"/>
        <v>0</v>
      </c>
      <c r="H24" s="194">
        <f t="shared" si="15"/>
        <v>0</v>
      </c>
      <c r="I24" s="194">
        <f t="shared" si="15"/>
        <v>0</v>
      </c>
      <c r="J24" s="194">
        <f t="shared" si="15"/>
        <v>0</v>
      </c>
      <c r="K24" s="194">
        <f t="shared" si="15"/>
        <v>0</v>
      </c>
      <c r="L24" s="194">
        <f t="shared" si="15"/>
        <v>0</v>
      </c>
      <c r="M24" s="194">
        <f t="shared" si="15"/>
        <v>0</v>
      </c>
      <c r="N24" s="194">
        <f t="shared" si="15"/>
        <v>0</v>
      </c>
      <c r="O24" s="194">
        <f t="shared" si="15"/>
        <v>0</v>
      </c>
      <c r="P24" s="194">
        <f t="shared" si="15"/>
        <v>0</v>
      </c>
      <c r="Q24" s="194">
        <f t="shared" si="15"/>
        <v>0</v>
      </c>
      <c r="R24" s="194">
        <f t="shared" si="15"/>
        <v>0</v>
      </c>
      <c r="S24" s="194">
        <f t="shared" si="15"/>
        <v>0</v>
      </c>
      <c r="T24" s="194">
        <f t="shared" si="9"/>
        <v>0</v>
      </c>
      <c r="U24" s="194">
        <f t="shared" si="9"/>
        <v>0</v>
      </c>
      <c r="V24" s="194">
        <f t="shared" si="9"/>
        <v>0</v>
      </c>
      <c r="W24" s="194">
        <f t="shared" si="9"/>
        <v>0</v>
      </c>
      <c r="X24" s="194" t="e">
        <f t="shared" ca="1" si="9"/>
        <v>#DIV/0!</v>
      </c>
      <c r="Y24" s="194">
        <f t="shared" si="9"/>
        <v>0</v>
      </c>
      <c r="Z24" s="194">
        <f t="shared" si="9"/>
        <v>0</v>
      </c>
      <c r="AA24" s="194">
        <f t="shared" si="9"/>
        <v>0</v>
      </c>
      <c r="AB24" s="194">
        <f t="shared" si="9"/>
        <v>0</v>
      </c>
      <c r="AC24" s="194">
        <f t="shared" si="9"/>
        <v>0</v>
      </c>
      <c r="AD24" s="194">
        <f t="shared" si="9"/>
        <v>0</v>
      </c>
      <c r="AE24" s="194">
        <f t="shared" si="9"/>
        <v>0</v>
      </c>
      <c r="AF24" s="194">
        <f t="shared" si="9"/>
        <v>0</v>
      </c>
      <c r="AG24" s="194">
        <f t="shared" si="9"/>
        <v>0</v>
      </c>
      <c r="AH24" s="194">
        <f t="shared" si="9"/>
        <v>0</v>
      </c>
      <c r="AI24" s="194">
        <f t="shared" si="9"/>
        <v>0</v>
      </c>
      <c r="AJ24" s="194">
        <f t="shared" si="10"/>
        <v>0</v>
      </c>
      <c r="AK24" s="194">
        <f t="shared" si="10"/>
        <v>0</v>
      </c>
      <c r="AL24" s="194">
        <f t="shared" si="10"/>
        <v>0</v>
      </c>
      <c r="AM24" s="194">
        <f t="shared" si="10"/>
        <v>0</v>
      </c>
      <c r="AN24" s="194">
        <f t="shared" si="10"/>
        <v>0</v>
      </c>
      <c r="AO24" s="194">
        <f t="shared" si="10"/>
        <v>0</v>
      </c>
      <c r="AP24" s="194">
        <f t="shared" si="10"/>
        <v>0</v>
      </c>
      <c r="AQ24" s="194">
        <f t="shared" si="10"/>
        <v>0</v>
      </c>
      <c r="AR24" s="194">
        <f t="shared" si="10"/>
        <v>0</v>
      </c>
      <c r="AS24" s="194">
        <f t="shared" si="10"/>
        <v>0</v>
      </c>
      <c r="AT24" s="194">
        <f t="shared" si="10"/>
        <v>0</v>
      </c>
      <c r="AU24" s="194">
        <f t="shared" si="10"/>
        <v>0</v>
      </c>
      <c r="AV24" s="194">
        <f t="shared" si="10"/>
        <v>0</v>
      </c>
      <c r="AW24" s="194">
        <f t="shared" si="10"/>
        <v>0</v>
      </c>
      <c r="AX24" s="194">
        <f t="shared" si="10"/>
        <v>0</v>
      </c>
      <c r="AY24" s="194">
        <f t="shared" si="10"/>
        <v>0</v>
      </c>
      <c r="AZ24" s="194">
        <f t="shared" si="11"/>
        <v>0</v>
      </c>
      <c r="BA24" s="194">
        <f t="shared" si="11"/>
        <v>0</v>
      </c>
      <c r="BB24" s="194">
        <f t="shared" si="11"/>
        <v>0</v>
      </c>
      <c r="BC24" s="194">
        <f t="shared" si="11"/>
        <v>0</v>
      </c>
      <c r="BD24" s="194">
        <f t="shared" si="11"/>
        <v>0</v>
      </c>
      <c r="BE24" s="194">
        <f t="shared" si="11"/>
        <v>0</v>
      </c>
      <c r="BF24" s="194">
        <f t="shared" si="11"/>
        <v>0</v>
      </c>
      <c r="BG24" s="194">
        <f t="shared" si="11"/>
        <v>0</v>
      </c>
      <c r="BH24" s="194">
        <f t="shared" si="11"/>
        <v>0</v>
      </c>
      <c r="BI24" s="194">
        <f t="shared" si="11"/>
        <v>0</v>
      </c>
      <c r="BJ24" s="194">
        <f t="shared" si="11"/>
        <v>0</v>
      </c>
      <c r="BK24" s="194">
        <f t="shared" si="11"/>
        <v>0</v>
      </c>
      <c r="BL24" s="194">
        <f t="shared" si="11"/>
        <v>0</v>
      </c>
      <c r="BM24" s="194">
        <f t="shared" si="11"/>
        <v>0</v>
      </c>
      <c r="BN24" s="194">
        <f t="shared" si="11"/>
        <v>0</v>
      </c>
      <c r="BO24" s="194">
        <f t="shared" si="11"/>
        <v>0</v>
      </c>
      <c r="BP24" s="194">
        <f t="shared" si="12"/>
        <v>0</v>
      </c>
      <c r="BQ24" s="194">
        <f t="shared" si="12"/>
        <v>0</v>
      </c>
      <c r="BR24" s="194">
        <f t="shared" si="12"/>
        <v>0</v>
      </c>
      <c r="BS24" s="194">
        <f t="shared" si="12"/>
        <v>0</v>
      </c>
      <c r="BT24" s="194">
        <f t="shared" si="12"/>
        <v>0</v>
      </c>
      <c r="BU24" s="194">
        <f t="shared" si="12"/>
        <v>0</v>
      </c>
      <c r="BV24" s="194">
        <f t="shared" si="12"/>
        <v>0</v>
      </c>
      <c r="BW24" s="194">
        <f t="shared" si="12"/>
        <v>0</v>
      </c>
      <c r="BX24" s="194">
        <f t="shared" si="12"/>
        <v>0</v>
      </c>
      <c r="BY24" s="194">
        <f t="shared" si="12"/>
        <v>0</v>
      </c>
      <c r="BZ24" s="194">
        <f t="shared" si="12"/>
        <v>0</v>
      </c>
      <c r="CA24" s="194">
        <f t="shared" si="12"/>
        <v>0</v>
      </c>
      <c r="CB24" s="194">
        <f t="shared" si="12"/>
        <v>0</v>
      </c>
      <c r="CC24" s="194">
        <f t="shared" si="12"/>
        <v>0</v>
      </c>
      <c r="CD24" s="194">
        <f t="shared" si="12"/>
        <v>0</v>
      </c>
      <c r="CE24" s="194">
        <f t="shared" si="12"/>
        <v>0</v>
      </c>
      <c r="CF24" s="194">
        <f t="shared" si="13"/>
        <v>0</v>
      </c>
      <c r="CG24" s="194">
        <f t="shared" si="13"/>
        <v>0</v>
      </c>
      <c r="CH24" s="194">
        <f t="shared" si="13"/>
        <v>0</v>
      </c>
      <c r="CI24" s="194">
        <f t="shared" si="13"/>
        <v>0</v>
      </c>
      <c r="CJ24" s="194">
        <f t="shared" si="13"/>
        <v>0</v>
      </c>
      <c r="CK24" s="194">
        <f t="shared" si="13"/>
        <v>0</v>
      </c>
      <c r="CL24" s="194">
        <f t="shared" si="13"/>
        <v>0</v>
      </c>
      <c r="CM24" s="194">
        <f t="shared" si="13"/>
        <v>0</v>
      </c>
      <c r="CN24" s="194">
        <f t="shared" si="13"/>
        <v>0</v>
      </c>
      <c r="CO24" s="194">
        <f t="shared" si="13"/>
        <v>0</v>
      </c>
      <c r="CP24" s="194">
        <f t="shared" si="13"/>
        <v>0</v>
      </c>
      <c r="CQ24" s="194">
        <f t="shared" si="13"/>
        <v>0</v>
      </c>
      <c r="CR24" s="194">
        <f t="shared" si="13"/>
        <v>0</v>
      </c>
      <c r="CS24" s="194">
        <f t="shared" si="13"/>
        <v>0</v>
      </c>
      <c r="CT24" s="194">
        <f t="shared" si="13"/>
        <v>0</v>
      </c>
      <c r="CU24" s="194">
        <f t="shared" si="13"/>
        <v>0</v>
      </c>
      <c r="CV24" s="194">
        <f t="shared" si="14"/>
        <v>0</v>
      </c>
      <c r="CW24" s="194">
        <f t="shared" si="14"/>
        <v>0</v>
      </c>
      <c r="CX24" s="194">
        <f t="shared" si="14"/>
        <v>0</v>
      </c>
      <c r="CY24" s="194">
        <f t="shared" si="14"/>
        <v>0</v>
      </c>
      <c r="CZ24" s="194">
        <f t="shared" si="14"/>
        <v>0</v>
      </c>
      <c r="DA24" s="194">
        <f t="shared" si="14"/>
        <v>0</v>
      </c>
      <c r="DB24" s="194">
        <f t="shared" si="14"/>
        <v>0</v>
      </c>
      <c r="DC24" s="194">
        <f t="shared" si="14"/>
        <v>0</v>
      </c>
      <c r="DD24" s="194">
        <f t="shared" si="14"/>
        <v>0</v>
      </c>
      <c r="DE24" s="194">
        <f t="shared" si="14"/>
        <v>0</v>
      </c>
      <c r="DF24" s="194">
        <f t="shared" si="14"/>
        <v>0</v>
      </c>
      <c r="DG24" s="194">
        <f t="shared" si="14"/>
        <v>0</v>
      </c>
      <c r="DH24" s="194">
        <f t="shared" si="14"/>
        <v>0</v>
      </c>
      <c r="DI24" s="194">
        <f t="shared" si="14"/>
        <v>0</v>
      </c>
      <c r="DJ24" s="194">
        <f t="shared" si="7"/>
        <v>0</v>
      </c>
      <c r="DK24" s="194">
        <f t="shared" si="7"/>
        <v>0</v>
      </c>
      <c r="DL24" s="194">
        <f t="shared" si="7"/>
        <v>0</v>
      </c>
      <c r="DM24" s="194">
        <f t="shared" si="7"/>
        <v>0</v>
      </c>
      <c r="DN24" s="194">
        <f t="shared" si="7"/>
        <v>0</v>
      </c>
      <c r="DO24" s="194">
        <f t="shared" si="7"/>
        <v>0</v>
      </c>
      <c r="DP24" s="194">
        <f t="shared" si="7"/>
        <v>0</v>
      </c>
      <c r="DQ24" s="194">
        <f t="shared" si="7"/>
        <v>0</v>
      </c>
      <c r="DR24" s="194">
        <f t="shared" si="7"/>
        <v>0</v>
      </c>
      <c r="DS24" s="194">
        <f t="shared" si="7"/>
        <v>0</v>
      </c>
      <c r="DT24" s="102"/>
    </row>
    <row r="25" spans="1:124" s="35" customFormat="1" x14ac:dyDescent="0.25">
      <c r="A25" s="241" t="e">
        <f ca="1"/>
        <v>#DIV/0!</v>
      </c>
      <c r="B25" s="53">
        <v>22</v>
      </c>
      <c r="C25" s="192" t="str">
        <v>-</v>
      </c>
      <c r="D25" s="193">
        <f t="shared" si="15"/>
        <v>0</v>
      </c>
      <c r="E25" s="194">
        <f t="shared" si="15"/>
        <v>0</v>
      </c>
      <c r="F25" s="194">
        <f t="shared" si="15"/>
        <v>0</v>
      </c>
      <c r="G25" s="194">
        <f t="shared" si="15"/>
        <v>0</v>
      </c>
      <c r="H25" s="194">
        <f t="shared" si="15"/>
        <v>0</v>
      </c>
      <c r="I25" s="194">
        <f t="shared" si="15"/>
        <v>0</v>
      </c>
      <c r="J25" s="194">
        <f t="shared" si="15"/>
        <v>0</v>
      </c>
      <c r="K25" s="194">
        <f t="shared" si="15"/>
        <v>0</v>
      </c>
      <c r="L25" s="194">
        <f t="shared" si="15"/>
        <v>0</v>
      </c>
      <c r="M25" s="194">
        <f t="shared" si="15"/>
        <v>0</v>
      </c>
      <c r="N25" s="194">
        <f t="shared" si="15"/>
        <v>0</v>
      </c>
      <c r="O25" s="194">
        <f t="shared" si="15"/>
        <v>0</v>
      </c>
      <c r="P25" s="194">
        <f t="shared" si="15"/>
        <v>0</v>
      </c>
      <c r="Q25" s="194">
        <f t="shared" si="15"/>
        <v>0</v>
      </c>
      <c r="R25" s="194">
        <f t="shared" si="15"/>
        <v>0</v>
      </c>
      <c r="S25" s="194">
        <f t="shared" si="15"/>
        <v>0</v>
      </c>
      <c r="T25" s="194">
        <f t="shared" si="9"/>
        <v>0</v>
      </c>
      <c r="U25" s="194">
        <f t="shared" si="9"/>
        <v>0</v>
      </c>
      <c r="V25" s="194">
        <f t="shared" si="9"/>
        <v>0</v>
      </c>
      <c r="W25" s="194">
        <f t="shared" si="9"/>
        <v>0</v>
      </c>
      <c r="X25" s="194">
        <f t="shared" si="9"/>
        <v>0</v>
      </c>
      <c r="Y25" s="194" t="e">
        <f t="shared" ca="1" si="9"/>
        <v>#DIV/0!</v>
      </c>
      <c r="Z25" s="194">
        <f t="shared" si="9"/>
        <v>0</v>
      </c>
      <c r="AA25" s="194">
        <f t="shared" si="9"/>
        <v>0</v>
      </c>
      <c r="AB25" s="194">
        <f t="shared" si="9"/>
        <v>0</v>
      </c>
      <c r="AC25" s="194">
        <f t="shared" si="9"/>
        <v>0</v>
      </c>
      <c r="AD25" s="194">
        <f t="shared" si="9"/>
        <v>0</v>
      </c>
      <c r="AE25" s="194">
        <f t="shared" si="9"/>
        <v>0</v>
      </c>
      <c r="AF25" s="194">
        <f t="shared" si="9"/>
        <v>0</v>
      </c>
      <c r="AG25" s="194">
        <f t="shared" si="9"/>
        <v>0</v>
      </c>
      <c r="AH25" s="194">
        <f t="shared" si="9"/>
        <v>0</v>
      </c>
      <c r="AI25" s="194">
        <f t="shared" si="9"/>
        <v>0</v>
      </c>
      <c r="AJ25" s="194">
        <f t="shared" si="10"/>
        <v>0</v>
      </c>
      <c r="AK25" s="194">
        <f t="shared" si="10"/>
        <v>0</v>
      </c>
      <c r="AL25" s="194">
        <f t="shared" si="10"/>
        <v>0</v>
      </c>
      <c r="AM25" s="194">
        <f t="shared" si="10"/>
        <v>0</v>
      </c>
      <c r="AN25" s="194">
        <f t="shared" si="10"/>
        <v>0</v>
      </c>
      <c r="AO25" s="194">
        <f t="shared" si="10"/>
        <v>0</v>
      </c>
      <c r="AP25" s="194">
        <f t="shared" si="10"/>
        <v>0</v>
      </c>
      <c r="AQ25" s="194">
        <f t="shared" si="10"/>
        <v>0</v>
      </c>
      <c r="AR25" s="194">
        <f t="shared" si="10"/>
        <v>0</v>
      </c>
      <c r="AS25" s="194">
        <f t="shared" si="10"/>
        <v>0</v>
      </c>
      <c r="AT25" s="194">
        <f t="shared" si="10"/>
        <v>0</v>
      </c>
      <c r="AU25" s="194">
        <f t="shared" si="10"/>
        <v>0</v>
      </c>
      <c r="AV25" s="194">
        <f t="shared" si="10"/>
        <v>0</v>
      </c>
      <c r="AW25" s="194">
        <f t="shared" si="10"/>
        <v>0</v>
      </c>
      <c r="AX25" s="194">
        <f t="shared" si="10"/>
        <v>0</v>
      </c>
      <c r="AY25" s="194">
        <f t="shared" si="10"/>
        <v>0</v>
      </c>
      <c r="AZ25" s="194">
        <f t="shared" si="11"/>
        <v>0</v>
      </c>
      <c r="BA25" s="194">
        <f t="shared" si="11"/>
        <v>0</v>
      </c>
      <c r="BB25" s="194">
        <f t="shared" si="11"/>
        <v>0</v>
      </c>
      <c r="BC25" s="194">
        <f t="shared" si="11"/>
        <v>0</v>
      </c>
      <c r="BD25" s="194">
        <f t="shared" si="11"/>
        <v>0</v>
      </c>
      <c r="BE25" s="194">
        <f t="shared" si="11"/>
        <v>0</v>
      </c>
      <c r="BF25" s="194">
        <f t="shared" si="11"/>
        <v>0</v>
      </c>
      <c r="BG25" s="194">
        <f t="shared" si="11"/>
        <v>0</v>
      </c>
      <c r="BH25" s="194">
        <f t="shared" si="11"/>
        <v>0</v>
      </c>
      <c r="BI25" s="194">
        <f t="shared" si="11"/>
        <v>0</v>
      </c>
      <c r="BJ25" s="194">
        <f t="shared" si="11"/>
        <v>0</v>
      </c>
      <c r="BK25" s="194">
        <f t="shared" si="11"/>
        <v>0</v>
      </c>
      <c r="BL25" s="194">
        <f t="shared" si="11"/>
        <v>0</v>
      </c>
      <c r="BM25" s="194">
        <f t="shared" si="11"/>
        <v>0</v>
      </c>
      <c r="BN25" s="194">
        <f t="shared" si="11"/>
        <v>0</v>
      </c>
      <c r="BO25" s="194">
        <f t="shared" si="11"/>
        <v>0</v>
      </c>
      <c r="BP25" s="194">
        <f t="shared" si="12"/>
        <v>0</v>
      </c>
      <c r="BQ25" s="194">
        <f t="shared" si="12"/>
        <v>0</v>
      </c>
      <c r="BR25" s="194">
        <f t="shared" si="12"/>
        <v>0</v>
      </c>
      <c r="BS25" s="194">
        <f t="shared" si="12"/>
        <v>0</v>
      </c>
      <c r="BT25" s="194">
        <f t="shared" si="12"/>
        <v>0</v>
      </c>
      <c r="BU25" s="194">
        <f t="shared" si="12"/>
        <v>0</v>
      </c>
      <c r="BV25" s="194">
        <f t="shared" si="12"/>
        <v>0</v>
      </c>
      <c r="BW25" s="194">
        <f t="shared" si="12"/>
        <v>0</v>
      </c>
      <c r="BX25" s="194">
        <f t="shared" si="12"/>
        <v>0</v>
      </c>
      <c r="BY25" s="194">
        <f t="shared" si="12"/>
        <v>0</v>
      </c>
      <c r="BZ25" s="194">
        <f t="shared" si="12"/>
        <v>0</v>
      </c>
      <c r="CA25" s="194">
        <f t="shared" si="12"/>
        <v>0</v>
      </c>
      <c r="CB25" s="194">
        <f t="shared" si="12"/>
        <v>0</v>
      </c>
      <c r="CC25" s="194">
        <f t="shared" si="12"/>
        <v>0</v>
      </c>
      <c r="CD25" s="194">
        <f t="shared" si="12"/>
        <v>0</v>
      </c>
      <c r="CE25" s="194">
        <f t="shared" si="12"/>
        <v>0</v>
      </c>
      <c r="CF25" s="194">
        <f t="shared" si="13"/>
        <v>0</v>
      </c>
      <c r="CG25" s="194">
        <f t="shared" si="13"/>
        <v>0</v>
      </c>
      <c r="CH25" s="194">
        <f t="shared" si="13"/>
        <v>0</v>
      </c>
      <c r="CI25" s="194">
        <f t="shared" si="13"/>
        <v>0</v>
      </c>
      <c r="CJ25" s="194">
        <f t="shared" si="13"/>
        <v>0</v>
      </c>
      <c r="CK25" s="194">
        <f t="shared" si="13"/>
        <v>0</v>
      </c>
      <c r="CL25" s="194">
        <f t="shared" si="13"/>
        <v>0</v>
      </c>
      <c r="CM25" s="194">
        <f t="shared" si="13"/>
        <v>0</v>
      </c>
      <c r="CN25" s="194">
        <f t="shared" si="13"/>
        <v>0</v>
      </c>
      <c r="CO25" s="194">
        <f t="shared" si="13"/>
        <v>0</v>
      </c>
      <c r="CP25" s="194">
        <f t="shared" si="13"/>
        <v>0</v>
      </c>
      <c r="CQ25" s="194">
        <f t="shared" si="13"/>
        <v>0</v>
      </c>
      <c r="CR25" s="194">
        <f t="shared" si="13"/>
        <v>0</v>
      </c>
      <c r="CS25" s="194">
        <f t="shared" si="13"/>
        <v>0</v>
      </c>
      <c r="CT25" s="194">
        <f t="shared" si="13"/>
        <v>0</v>
      </c>
      <c r="CU25" s="194">
        <f t="shared" si="13"/>
        <v>0</v>
      </c>
      <c r="CV25" s="194">
        <f t="shared" si="14"/>
        <v>0</v>
      </c>
      <c r="CW25" s="194">
        <f t="shared" si="14"/>
        <v>0</v>
      </c>
      <c r="CX25" s="194">
        <f t="shared" si="14"/>
        <v>0</v>
      </c>
      <c r="CY25" s="194">
        <f t="shared" si="14"/>
        <v>0</v>
      </c>
      <c r="CZ25" s="194">
        <f t="shared" si="14"/>
        <v>0</v>
      </c>
      <c r="DA25" s="194">
        <f t="shared" si="14"/>
        <v>0</v>
      </c>
      <c r="DB25" s="194">
        <f t="shared" si="14"/>
        <v>0</v>
      </c>
      <c r="DC25" s="194">
        <f t="shared" si="14"/>
        <v>0</v>
      </c>
      <c r="DD25" s="194">
        <f t="shared" si="14"/>
        <v>0</v>
      </c>
      <c r="DE25" s="194">
        <f t="shared" si="14"/>
        <v>0</v>
      </c>
      <c r="DF25" s="194">
        <f t="shared" si="14"/>
        <v>0</v>
      </c>
      <c r="DG25" s="194">
        <f t="shared" si="14"/>
        <v>0</v>
      </c>
      <c r="DH25" s="194">
        <f t="shared" si="14"/>
        <v>0</v>
      </c>
      <c r="DI25" s="194">
        <f t="shared" si="14"/>
        <v>0</v>
      </c>
      <c r="DJ25" s="194">
        <f t="shared" si="7"/>
        <v>0</v>
      </c>
      <c r="DK25" s="194">
        <f t="shared" si="7"/>
        <v>0</v>
      </c>
      <c r="DL25" s="194">
        <f t="shared" si="7"/>
        <v>0</v>
      </c>
      <c r="DM25" s="194">
        <f t="shared" si="7"/>
        <v>0</v>
      </c>
      <c r="DN25" s="194">
        <f t="shared" si="7"/>
        <v>0</v>
      </c>
      <c r="DO25" s="194">
        <f t="shared" si="7"/>
        <v>0</v>
      </c>
      <c r="DP25" s="194">
        <f t="shared" si="7"/>
        <v>0</v>
      </c>
      <c r="DQ25" s="194">
        <f t="shared" si="7"/>
        <v>0</v>
      </c>
      <c r="DR25" s="194">
        <f t="shared" si="7"/>
        <v>0</v>
      </c>
      <c r="DS25" s="194">
        <f t="shared" si="7"/>
        <v>0</v>
      </c>
      <c r="DT25" s="102"/>
    </row>
    <row r="26" spans="1:124" s="35" customFormat="1" x14ac:dyDescent="0.25">
      <c r="A26" s="241" t="e">
        <f ca="1"/>
        <v>#DIV/0!</v>
      </c>
      <c r="B26" s="53">
        <v>23</v>
      </c>
      <c r="C26" s="192" t="str">
        <v>-</v>
      </c>
      <c r="D26" s="193">
        <f t="shared" si="15"/>
        <v>0</v>
      </c>
      <c r="E26" s="194">
        <f t="shared" si="15"/>
        <v>0</v>
      </c>
      <c r="F26" s="194">
        <f t="shared" si="15"/>
        <v>0</v>
      </c>
      <c r="G26" s="194">
        <f t="shared" si="15"/>
        <v>0</v>
      </c>
      <c r="H26" s="194">
        <f t="shared" si="15"/>
        <v>0</v>
      </c>
      <c r="I26" s="194">
        <f t="shared" si="15"/>
        <v>0</v>
      </c>
      <c r="J26" s="194">
        <f t="shared" si="15"/>
        <v>0</v>
      </c>
      <c r="K26" s="194">
        <f t="shared" si="15"/>
        <v>0</v>
      </c>
      <c r="L26" s="194">
        <f t="shared" si="15"/>
        <v>0</v>
      </c>
      <c r="M26" s="194">
        <f t="shared" si="15"/>
        <v>0</v>
      </c>
      <c r="N26" s="194">
        <f t="shared" si="15"/>
        <v>0</v>
      </c>
      <c r="O26" s="194">
        <f t="shared" si="15"/>
        <v>0</v>
      </c>
      <c r="P26" s="194">
        <f t="shared" si="15"/>
        <v>0</v>
      </c>
      <c r="Q26" s="194">
        <f t="shared" si="15"/>
        <v>0</v>
      </c>
      <c r="R26" s="194">
        <f t="shared" si="15"/>
        <v>0</v>
      </c>
      <c r="S26" s="194">
        <f t="shared" si="15"/>
        <v>0</v>
      </c>
      <c r="T26" s="194">
        <f t="shared" si="9"/>
        <v>0</v>
      </c>
      <c r="U26" s="194">
        <f t="shared" si="9"/>
        <v>0</v>
      </c>
      <c r="V26" s="194">
        <f t="shared" si="9"/>
        <v>0</v>
      </c>
      <c r="W26" s="194">
        <f t="shared" si="9"/>
        <v>0</v>
      </c>
      <c r="X26" s="194">
        <f t="shared" si="9"/>
        <v>0</v>
      </c>
      <c r="Y26" s="194">
        <f t="shared" si="9"/>
        <v>0</v>
      </c>
      <c r="Z26" s="194" t="e">
        <f t="shared" ca="1" si="9"/>
        <v>#DIV/0!</v>
      </c>
      <c r="AA26" s="194">
        <f t="shared" si="9"/>
        <v>0</v>
      </c>
      <c r="AB26" s="194">
        <f t="shared" si="9"/>
        <v>0</v>
      </c>
      <c r="AC26" s="194">
        <f t="shared" si="9"/>
        <v>0</v>
      </c>
      <c r="AD26" s="194">
        <f t="shared" si="9"/>
        <v>0</v>
      </c>
      <c r="AE26" s="194">
        <f t="shared" si="9"/>
        <v>0</v>
      </c>
      <c r="AF26" s="194">
        <f t="shared" si="9"/>
        <v>0</v>
      </c>
      <c r="AG26" s="194">
        <f t="shared" si="9"/>
        <v>0</v>
      </c>
      <c r="AH26" s="194">
        <f t="shared" si="9"/>
        <v>0</v>
      </c>
      <c r="AI26" s="194">
        <f t="shared" si="9"/>
        <v>0</v>
      </c>
      <c r="AJ26" s="194">
        <f t="shared" si="10"/>
        <v>0</v>
      </c>
      <c r="AK26" s="194">
        <f t="shared" si="10"/>
        <v>0</v>
      </c>
      <c r="AL26" s="194">
        <f t="shared" si="10"/>
        <v>0</v>
      </c>
      <c r="AM26" s="194">
        <f t="shared" si="10"/>
        <v>0</v>
      </c>
      <c r="AN26" s="194">
        <f t="shared" si="10"/>
        <v>0</v>
      </c>
      <c r="AO26" s="194">
        <f t="shared" si="10"/>
        <v>0</v>
      </c>
      <c r="AP26" s="194">
        <f t="shared" si="10"/>
        <v>0</v>
      </c>
      <c r="AQ26" s="194">
        <f t="shared" si="10"/>
        <v>0</v>
      </c>
      <c r="AR26" s="194">
        <f t="shared" si="10"/>
        <v>0</v>
      </c>
      <c r="AS26" s="194">
        <f t="shared" si="10"/>
        <v>0</v>
      </c>
      <c r="AT26" s="194">
        <f t="shared" si="10"/>
        <v>0</v>
      </c>
      <c r="AU26" s="194">
        <f t="shared" si="10"/>
        <v>0</v>
      </c>
      <c r="AV26" s="194">
        <f t="shared" si="10"/>
        <v>0</v>
      </c>
      <c r="AW26" s="194">
        <f t="shared" si="10"/>
        <v>0</v>
      </c>
      <c r="AX26" s="194">
        <f t="shared" si="10"/>
        <v>0</v>
      </c>
      <c r="AY26" s="194">
        <f t="shared" si="10"/>
        <v>0</v>
      </c>
      <c r="AZ26" s="194">
        <f t="shared" si="11"/>
        <v>0</v>
      </c>
      <c r="BA26" s="194">
        <f t="shared" si="11"/>
        <v>0</v>
      </c>
      <c r="BB26" s="194">
        <f t="shared" si="11"/>
        <v>0</v>
      </c>
      <c r="BC26" s="194">
        <f t="shared" si="11"/>
        <v>0</v>
      </c>
      <c r="BD26" s="194">
        <f t="shared" si="11"/>
        <v>0</v>
      </c>
      <c r="BE26" s="194">
        <f t="shared" si="11"/>
        <v>0</v>
      </c>
      <c r="BF26" s="194">
        <f t="shared" si="11"/>
        <v>0</v>
      </c>
      <c r="BG26" s="194">
        <f t="shared" si="11"/>
        <v>0</v>
      </c>
      <c r="BH26" s="194">
        <f t="shared" si="11"/>
        <v>0</v>
      </c>
      <c r="BI26" s="194">
        <f t="shared" si="11"/>
        <v>0</v>
      </c>
      <c r="BJ26" s="194">
        <f t="shared" si="11"/>
        <v>0</v>
      </c>
      <c r="BK26" s="194">
        <f t="shared" si="11"/>
        <v>0</v>
      </c>
      <c r="BL26" s="194">
        <f t="shared" si="11"/>
        <v>0</v>
      </c>
      <c r="BM26" s="194">
        <f t="shared" si="11"/>
        <v>0</v>
      </c>
      <c r="BN26" s="194">
        <f t="shared" si="11"/>
        <v>0</v>
      </c>
      <c r="BO26" s="194">
        <f t="shared" si="11"/>
        <v>0</v>
      </c>
      <c r="BP26" s="194">
        <f t="shared" si="12"/>
        <v>0</v>
      </c>
      <c r="BQ26" s="194">
        <f t="shared" si="12"/>
        <v>0</v>
      </c>
      <c r="BR26" s="194">
        <f t="shared" si="12"/>
        <v>0</v>
      </c>
      <c r="BS26" s="194">
        <f t="shared" si="12"/>
        <v>0</v>
      </c>
      <c r="BT26" s="194">
        <f t="shared" si="12"/>
        <v>0</v>
      </c>
      <c r="BU26" s="194">
        <f t="shared" si="12"/>
        <v>0</v>
      </c>
      <c r="BV26" s="194">
        <f t="shared" si="12"/>
        <v>0</v>
      </c>
      <c r="BW26" s="194">
        <f t="shared" si="12"/>
        <v>0</v>
      </c>
      <c r="BX26" s="194">
        <f t="shared" si="12"/>
        <v>0</v>
      </c>
      <c r="BY26" s="194">
        <f t="shared" si="12"/>
        <v>0</v>
      </c>
      <c r="BZ26" s="194">
        <f t="shared" si="12"/>
        <v>0</v>
      </c>
      <c r="CA26" s="194">
        <f t="shared" si="12"/>
        <v>0</v>
      </c>
      <c r="CB26" s="194">
        <f t="shared" si="12"/>
        <v>0</v>
      </c>
      <c r="CC26" s="194">
        <f t="shared" si="12"/>
        <v>0</v>
      </c>
      <c r="CD26" s="194">
        <f t="shared" si="12"/>
        <v>0</v>
      </c>
      <c r="CE26" s="194">
        <f t="shared" si="12"/>
        <v>0</v>
      </c>
      <c r="CF26" s="194">
        <f t="shared" si="13"/>
        <v>0</v>
      </c>
      <c r="CG26" s="194">
        <f t="shared" si="13"/>
        <v>0</v>
      </c>
      <c r="CH26" s="194">
        <f t="shared" si="13"/>
        <v>0</v>
      </c>
      <c r="CI26" s="194">
        <f t="shared" si="13"/>
        <v>0</v>
      </c>
      <c r="CJ26" s="194">
        <f t="shared" si="13"/>
        <v>0</v>
      </c>
      <c r="CK26" s="194">
        <f t="shared" si="13"/>
        <v>0</v>
      </c>
      <c r="CL26" s="194">
        <f t="shared" si="13"/>
        <v>0</v>
      </c>
      <c r="CM26" s="194">
        <f t="shared" si="13"/>
        <v>0</v>
      </c>
      <c r="CN26" s="194">
        <f t="shared" si="13"/>
        <v>0</v>
      </c>
      <c r="CO26" s="194">
        <f t="shared" si="13"/>
        <v>0</v>
      </c>
      <c r="CP26" s="194">
        <f t="shared" si="13"/>
        <v>0</v>
      </c>
      <c r="CQ26" s="194">
        <f t="shared" si="13"/>
        <v>0</v>
      </c>
      <c r="CR26" s="194">
        <f t="shared" si="13"/>
        <v>0</v>
      </c>
      <c r="CS26" s="194">
        <f t="shared" si="13"/>
        <v>0</v>
      </c>
      <c r="CT26" s="194">
        <f t="shared" si="13"/>
        <v>0</v>
      </c>
      <c r="CU26" s="194">
        <f t="shared" si="13"/>
        <v>0</v>
      </c>
      <c r="CV26" s="194">
        <f t="shared" si="14"/>
        <v>0</v>
      </c>
      <c r="CW26" s="194">
        <f t="shared" si="14"/>
        <v>0</v>
      </c>
      <c r="CX26" s="194">
        <f t="shared" si="14"/>
        <v>0</v>
      </c>
      <c r="CY26" s="194">
        <f t="shared" si="14"/>
        <v>0</v>
      </c>
      <c r="CZ26" s="194">
        <f t="shared" si="14"/>
        <v>0</v>
      </c>
      <c r="DA26" s="194">
        <f t="shared" si="14"/>
        <v>0</v>
      </c>
      <c r="DB26" s="194">
        <f t="shared" si="14"/>
        <v>0</v>
      </c>
      <c r="DC26" s="194">
        <f t="shared" si="14"/>
        <v>0</v>
      </c>
      <c r="DD26" s="194">
        <f t="shared" si="14"/>
        <v>0</v>
      </c>
      <c r="DE26" s="194">
        <f t="shared" si="14"/>
        <v>0</v>
      </c>
      <c r="DF26" s="194">
        <f t="shared" si="14"/>
        <v>0</v>
      </c>
      <c r="DG26" s="194">
        <f t="shared" si="14"/>
        <v>0</v>
      </c>
      <c r="DH26" s="194">
        <f t="shared" si="14"/>
        <v>0</v>
      </c>
      <c r="DI26" s="194">
        <f t="shared" si="14"/>
        <v>0</v>
      </c>
      <c r="DJ26" s="194">
        <f t="shared" si="7"/>
        <v>0</v>
      </c>
      <c r="DK26" s="194">
        <f t="shared" si="7"/>
        <v>0</v>
      </c>
      <c r="DL26" s="194">
        <f t="shared" si="7"/>
        <v>0</v>
      </c>
      <c r="DM26" s="194">
        <f t="shared" si="7"/>
        <v>0</v>
      </c>
      <c r="DN26" s="194">
        <f t="shared" si="7"/>
        <v>0</v>
      </c>
      <c r="DO26" s="194">
        <f t="shared" si="7"/>
        <v>0</v>
      </c>
      <c r="DP26" s="194">
        <f t="shared" si="7"/>
        <v>0</v>
      </c>
      <c r="DQ26" s="194">
        <f t="shared" si="7"/>
        <v>0</v>
      </c>
      <c r="DR26" s="194">
        <f t="shared" si="7"/>
        <v>0</v>
      </c>
      <c r="DS26" s="194">
        <f t="shared" si="7"/>
        <v>0</v>
      </c>
      <c r="DT26" s="102"/>
    </row>
    <row r="27" spans="1:124" s="35" customFormat="1" x14ac:dyDescent="0.25">
      <c r="A27" s="241" t="e">
        <f ca="1"/>
        <v>#DIV/0!</v>
      </c>
      <c r="B27" s="53">
        <v>24</v>
      </c>
      <c r="C27" s="192" t="str">
        <v>-</v>
      </c>
      <c r="D27" s="193">
        <f t="shared" si="15"/>
        <v>0</v>
      </c>
      <c r="E27" s="194">
        <f t="shared" si="15"/>
        <v>0</v>
      </c>
      <c r="F27" s="194">
        <f t="shared" si="15"/>
        <v>0</v>
      </c>
      <c r="G27" s="194">
        <f t="shared" si="15"/>
        <v>0</v>
      </c>
      <c r="H27" s="194">
        <f t="shared" si="15"/>
        <v>0</v>
      </c>
      <c r="I27" s="194">
        <f t="shared" si="15"/>
        <v>0</v>
      </c>
      <c r="J27" s="194">
        <f t="shared" si="15"/>
        <v>0</v>
      </c>
      <c r="K27" s="194">
        <f t="shared" si="15"/>
        <v>0</v>
      </c>
      <c r="L27" s="194">
        <f t="shared" si="15"/>
        <v>0</v>
      </c>
      <c r="M27" s="194">
        <f t="shared" si="15"/>
        <v>0</v>
      </c>
      <c r="N27" s="194">
        <f t="shared" si="15"/>
        <v>0</v>
      </c>
      <c r="O27" s="194">
        <f t="shared" si="15"/>
        <v>0</v>
      </c>
      <c r="P27" s="194">
        <f t="shared" si="15"/>
        <v>0</v>
      </c>
      <c r="Q27" s="194">
        <f t="shared" si="15"/>
        <v>0</v>
      </c>
      <c r="R27" s="194">
        <f t="shared" si="15"/>
        <v>0</v>
      </c>
      <c r="S27" s="194">
        <f t="shared" si="15"/>
        <v>0</v>
      </c>
      <c r="T27" s="194">
        <f t="shared" si="9"/>
        <v>0</v>
      </c>
      <c r="U27" s="194">
        <f t="shared" si="9"/>
        <v>0</v>
      </c>
      <c r="V27" s="194">
        <f t="shared" si="9"/>
        <v>0</v>
      </c>
      <c r="W27" s="194">
        <f t="shared" si="9"/>
        <v>0</v>
      </c>
      <c r="X27" s="194">
        <f t="shared" si="9"/>
        <v>0</v>
      </c>
      <c r="Y27" s="194">
        <f t="shared" si="9"/>
        <v>0</v>
      </c>
      <c r="Z27" s="194">
        <f t="shared" si="9"/>
        <v>0</v>
      </c>
      <c r="AA27" s="194" t="e">
        <f t="shared" ca="1" si="9"/>
        <v>#DIV/0!</v>
      </c>
      <c r="AB27" s="194">
        <f t="shared" si="9"/>
        <v>0</v>
      </c>
      <c r="AC27" s="194">
        <f t="shared" si="9"/>
        <v>0</v>
      </c>
      <c r="AD27" s="194">
        <f t="shared" si="9"/>
        <v>0</v>
      </c>
      <c r="AE27" s="194">
        <f t="shared" si="9"/>
        <v>0</v>
      </c>
      <c r="AF27" s="194">
        <f t="shared" si="9"/>
        <v>0</v>
      </c>
      <c r="AG27" s="194">
        <f t="shared" si="9"/>
        <v>0</v>
      </c>
      <c r="AH27" s="194">
        <f t="shared" si="9"/>
        <v>0</v>
      </c>
      <c r="AI27" s="194">
        <f t="shared" si="9"/>
        <v>0</v>
      </c>
      <c r="AJ27" s="194">
        <f t="shared" si="10"/>
        <v>0</v>
      </c>
      <c r="AK27" s="194">
        <f t="shared" si="10"/>
        <v>0</v>
      </c>
      <c r="AL27" s="194">
        <f t="shared" si="10"/>
        <v>0</v>
      </c>
      <c r="AM27" s="194">
        <f t="shared" si="10"/>
        <v>0</v>
      </c>
      <c r="AN27" s="194">
        <f t="shared" si="10"/>
        <v>0</v>
      </c>
      <c r="AO27" s="194">
        <f t="shared" si="10"/>
        <v>0</v>
      </c>
      <c r="AP27" s="194">
        <f t="shared" si="10"/>
        <v>0</v>
      </c>
      <c r="AQ27" s="194">
        <f t="shared" si="10"/>
        <v>0</v>
      </c>
      <c r="AR27" s="194">
        <f t="shared" si="10"/>
        <v>0</v>
      </c>
      <c r="AS27" s="194">
        <f t="shared" si="10"/>
        <v>0</v>
      </c>
      <c r="AT27" s="194">
        <f t="shared" si="10"/>
        <v>0</v>
      </c>
      <c r="AU27" s="194">
        <f t="shared" si="10"/>
        <v>0</v>
      </c>
      <c r="AV27" s="194">
        <f t="shared" si="10"/>
        <v>0</v>
      </c>
      <c r="AW27" s="194">
        <f t="shared" si="10"/>
        <v>0</v>
      </c>
      <c r="AX27" s="194">
        <f t="shared" si="10"/>
        <v>0</v>
      </c>
      <c r="AY27" s="194">
        <f t="shared" si="10"/>
        <v>0</v>
      </c>
      <c r="AZ27" s="194">
        <f t="shared" si="11"/>
        <v>0</v>
      </c>
      <c r="BA27" s="194">
        <f t="shared" si="11"/>
        <v>0</v>
      </c>
      <c r="BB27" s="194">
        <f t="shared" si="11"/>
        <v>0</v>
      </c>
      <c r="BC27" s="194">
        <f t="shared" si="11"/>
        <v>0</v>
      </c>
      <c r="BD27" s="194">
        <f t="shared" si="11"/>
        <v>0</v>
      </c>
      <c r="BE27" s="194">
        <f t="shared" si="11"/>
        <v>0</v>
      </c>
      <c r="BF27" s="194">
        <f t="shared" si="11"/>
        <v>0</v>
      </c>
      <c r="BG27" s="194">
        <f t="shared" si="11"/>
        <v>0</v>
      </c>
      <c r="BH27" s="194">
        <f t="shared" si="11"/>
        <v>0</v>
      </c>
      <c r="BI27" s="194">
        <f t="shared" si="11"/>
        <v>0</v>
      </c>
      <c r="BJ27" s="194">
        <f t="shared" si="11"/>
        <v>0</v>
      </c>
      <c r="BK27" s="194">
        <f t="shared" si="11"/>
        <v>0</v>
      </c>
      <c r="BL27" s="194">
        <f t="shared" si="11"/>
        <v>0</v>
      </c>
      <c r="BM27" s="194">
        <f t="shared" si="11"/>
        <v>0</v>
      </c>
      <c r="BN27" s="194">
        <f t="shared" si="11"/>
        <v>0</v>
      </c>
      <c r="BO27" s="194">
        <f t="shared" si="11"/>
        <v>0</v>
      </c>
      <c r="BP27" s="194">
        <f t="shared" si="12"/>
        <v>0</v>
      </c>
      <c r="BQ27" s="194">
        <f t="shared" si="12"/>
        <v>0</v>
      </c>
      <c r="BR27" s="194">
        <f t="shared" si="12"/>
        <v>0</v>
      </c>
      <c r="BS27" s="194">
        <f t="shared" si="12"/>
        <v>0</v>
      </c>
      <c r="BT27" s="194">
        <f t="shared" si="12"/>
        <v>0</v>
      </c>
      <c r="BU27" s="194">
        <f t="shared" si="12"/>
        <v>0</v>
      </c>
      <c r="BV27" s="194">
        <f t="shared" si="12"/>
        <v>0</v>
      </c>
      <c r="BW27" s="194">
        <f t="shared" si="12"/>
        <v>0</v>
      </c>
      <c r="BX27" s="194">
        <f t="shared" si="12"/>
        <v>0</v>
      </c>
      <c r="BY27" s="194">
        <f t="shared" si="12"/>
        <v>0</v>
      </c>
      <c r="BZ27" s="194">
        <f t="shared" si="12"/>
        <v>0</v>
      </c>
      <c r="CA27" s="194">
        <f t="shared" si="12"/>
        <v>0</v>
      </c>
      <c r="CB27" s="194">
        <f t="shared" si="12"/>
        <v>0</v>
      </c>
      <c r="CC27" s="194">
        <f t="shared" si="12"/>
        <v>0</v>
      </c>
      <c r="CD27" s="194">
        <f t="shared" si="12"/>
        <v>0</v>
      </c>
      <c r="CE27" s="194">
        <f t="shared" si="12"/>
        <v>0</v>
      </c>
      <c r="CF27" s="194">
        <f t="shared" si="13"/>
        <v>0</v>
      </c>
      <c r="CG27" s="194">
        <f t="shared" si="13"/>
        <v>0</v>
      </c>
      <c r="CH27" s="194">
        <f t="shared" si="13"/>
        <v>0</v>
      </c>
      <c r="CI27" s="194">
        <f t="shared" si="13"/>
        <v>0</v>
      </c>
      <c r="CJ27" s="194">
        <f t="shared" si="13"/>
        <v>0</v>
      </c>
      <c r="CK27" s="194">
        <f t="shared" si="13"/>
        <v>0</v>
      </c>
      <c r="CL27" s="194">
        <f t="shared" si="13"/>
        <v>0</v>
      </c>
      <c r="CM27" s="194">
        <f t="shared" si="13"/>
        <v>0</v>
      </c>
      <c r="CN27" s="194">
        <f t="shared" si="13"/>
        <v>0</v>
      </c>
      <c r="CO27" s="194">
        <f t="shared" si="13"/>
        <v>0</v>
      </c>
      <c r="CP27" s="194">
        <f t="shared" si="13"/>
        <v>0</v>
      </c>
      <c r="CQ27" s="194">
        <f t="shared" si="13"/>
        <v>0</v>
      </c>
      <c r="CR27" s="194">
        <f t="shared" si="13"/>
        <v>0</v>
      </c>
      <c r="CS27" s="194">
        <f t="shared" si="13"/>
        <v>0</v>
      </c>
      <c r="CT27" s="194">
        <f t="shared" si="13"/>
        <v>0</v>
      </c>
      <c r="CU27" s="194">
        <f t="shared" si="13"/>
        <v>0</v>
      </c>
      <c r="CV27" s="194">
        <f t="shared" si="14"/>
        <v>0</v>
      </c>
      <c r="CW27" s="194">
        <f t="shared" si="14"/>
        <v>0</v>
      </c>
      <c r="CX27" s="194">
        <f t="shared" si="14"/>
        <v>0</v>
      </c>
      <c r="CY27" s="194">
        <f t="shared" si="14"/>
        <v>0</v>
      </c>
      <c r="CZ27" s="194">
        <f t="shared" si="14"/>
        <v>0</v>
      </c>
      <c r="DA27" s="194">
        <f t="shared" si="14"/>
        <v>0</v>
      </c>
      <c r="DB27" s="194">
        <f t="shared" si="14"/>
        <v>0</v>
      </c>
      <c r="DC27" s="194">
        <f t="shared" si="14"/>
        <v>0</v>
      </c>
      <c r="DD27" s="194">
        <f t="shared" si="14"/>
        <v>0</v>
      </c>
      <c r="DE27" s="194">
        <f t="shared" si="14"/>
        <v>0</v>
      </c>
      <c r="DF27" s="194">
        <f t="shared" si="14"/>
        <v>0</v>
      </c>
      <c r="DG27" s="194">
        <f t="shared" si="14"/>
        <v>0</v>
      </c>
      <c r="DH27" s="194">
        <f t="shared" si="14"/>
        <v>0</v>
      </c>
      <c r="DI27" s="194">
        <f t="shared" si="14"/>
        <v>0</v>
      </c>
      <c r="DJ27" s="194">
        <f t="shared" si="7"/>
        <v>0</v>
      </c>
      <c r="DK27" s="194">
        <f t="shared" si="7"/>
        <v>0</v>
      </c>
      <c r="DL27" s="194">
        <f t="shared" si="7"/>
        <v>0</v>
      </c>
      <c r="DM27" s="194">
        <f t="shared" si="7"/>
        <v>0</v>
      </c>
      <c r="DN27" s="194">
        <f t="shared" si="7"/>
        <v>0</v>
      </c>
      <c r="DO27" s="194">
        <f t="shared" si="7"/>
        <v>0</v>
      </c>
      <c r="DP27" s="194">
        <f t="shared" si="7"/>
        <v>0</v>
      </c>
      <c r="DQ27" s="194">
        <f t="shared" si="7"/>
        <v>0</v>
      </c>
      <c r="DR27" s="194">
        <f t="shared" si="7"/>
        <v>0</v>
      </c>
      <c r="DS27" s="194">
        <f t="shared" si="7"/>
        <v>0</v>
      </c>
      <c r="DT27" s="102"/>
    </row>
    <row r="28" spans="1:124" s="35" customFormat="1" x14ac:dyDescent="0.25">
      <c r="A28" s="241" t="e">
        <f ca="1"/>
        <v>#DIV/0!</v>
      </c>
      <c r="B28" s="53">
        <v>25</v>
      </c>
      <c r="C28" s="192" t="str">
        <v>-</v>
      </c>
      <c r="D28" s="193">
        <f t="shared" si="15"/>
        <v>0</v>
      </c>
      <c r="E28" s="194">
        <f t="shared" si="15"/>
        <v>0</v>
      </c>
      <c r="F28" s="194">
        <f t="shared" si="15"/>
        <v>0</v>
      </c>
      <c r="G28" s="194">
        <f t="shared" si="15"/>
        <v>0</v>
      </c>
      <c r="H28" s="194">
        <f t="shared" si="15"/>
        <v>0</v>
      </c>
      <c r="I28" s="194">
        <f t="shared" si="15"/>
        <v>0</v>
      </c>
      <c r="J28" s="194">
        <f t="shared" si="15"/>
        <v>0</v>
      </c>
      <c r="K28" s="194">
        <f t="shared" si="15"/>
        <v>0</v>
      </c>
      <c r="L28" s="194">
        <f t="shared" si="15"/>
        <v>0</v>
      </c>
      <c r="M28" s="194">
        <f t="shared" si="15"/>
        <v>0</v>
      </c>
      <c r="N28" s="194">
        <f t="shared" si="15"/>
        <v>0</v>
      </c>
      <c r="O28" s="194">
        <f t="shared" si="15"/>
        <v>0</v>
      </c>
      <c r="P28" s="194">
        <f t="shared" si="15"/>
        <v>0</v>
      </c>
      <c r="Q28" s="194">
        <f t="shared" si="15"/>
        <v>0</v>
      </c>
      <c r="R28" s="194">
        <f t="shared" si="15"/>
        <v>0</v>
      </c>
      <c r="S28" s="194">
        <f t="shared" si="15"/>
        <v>0</v>
      </c>
      <c r="T28" s="194">
        <f t="shared" si="9"/>
        <v>0</v>
      </c>
      <c r="U28" s="194">
        <f t="shared" si="9"/>
        <v>0</v>
      </c>
      <c r="V28" s="194">
        <f t="shared" si="9"/>
        <v>0</v>
      </c>
      <c r="W28" s="194">
        <f t="shared" si="9"/>
        <v>0</v>
      </c>
      <c r="X28" s="194">
        <f t="shared" si="9"/>
        <v>0</v>
      </c>
      <c r="Y28" s="194">
        <f t="shared" si="9"/>
        <v>0</v>
      </c>
      <c r="Z28" s="194">
        <f t="shared" si="9"/>
        <v>0</v>
      </c>
      <c r="AA28" s="194">
        <f t="shared" si="9"/>
        <v>0</v>
      </c>
      <c r="AB28" s="194" t="e">
        <f t="shared" ca="1" si="9"/>
        <v>#DIV/0!</v>
      </c>
      <c r="AC28" s="194">
        <f t="shared" si="9"/>
        <v>0</v>
      </c>
      <c r="AD28" s="194">
        <f t="shared" si="9"/>
        <v>0</v>
      </c>
      <c r="AE28" s="194">
        <f t="shared" si="9"/>
        <v>0</v>
      </c>
      <c r="AF28" s="194">
        <f t="shared" si="9"/>
        <v>0</v>
      </c>
      <c r="AG28" s="194">
        <f t="shared" si="9"/>
        <v>0</v>
      </c>
      <c r="AH28" s="194">
        <f t="shared" si="9"/>
        <v>0</v>
      </c>
      <c r="AI28" s="194">
        <f t="shared" si="9"/>
        <v>0</v>
      </c>
      <c r="AJ28" s="194">
        <f t="shared" si="10"/>
        <v>0</v>
      </c>
      <c r="AK28" s="194">
        <f t="shared" si="10"/>
        <v>0</v>
      </c>
      <c r="AL28" s="194">
        <f t="shared" si="10"/>
        <v>0</v>
      </c>
      <c r="AM28" s="194">
        <f t="shared" si="10"/>
        <v>0</v>
      </c>
      <c r="AN28" s="194">
        <f t="shared" si="10"/>
        <v>0</v>
      </c>
      <c r="AO28" s="194">
        <f t="shared" si="10"/>
        <v>0</v>
      </c>
      <c r="AP28" s="194">
        <f t="shared" si="10"/>
        <v>0</v>
      </c>
      <c r="AQ28" s="194">
        <f t="shared" si="10"/>
        <v>0</v>
      </c>
      <c r="AR28" s="194">
        <f t="shared" si="10"/>
        <v>0</v>
      </c>
      <c r="AS28" s="194">
        <f t="shared" si="10"/>
        <v>0</v>
      </c>
      <c r="AT28" s="194">
        <f t="shared" si="10"/>
        <v>0</v>
      </c>
      <c r="AU28" s="194">
        <f t="shared" si="10"/>
        <v>0</v>
      </c>
      <c r="AV28" s="194">
        <f t="shared" si="10"/>
        <v>0</v>
      </c>
      <c r="AW28" s="194">
        <f t="shared" si="10"/>
        <v>0</v>
      </c>
      <c r="AX28" s="194">
        <f t="shared" si="10"/>
        <v>0</v>
      </c>
      <c r="AY28" s="194">
        <f t="shared" si="10"/>
        <v>0</v>
      </c>
      <c r="AZ28" s="194">
        <f t="shared" si="11"/>
        <v>0</v>
      </c>
      <c r="BA28" s="194">
        <f t="shared" si="11"/>
        <v>0</v>
      </c>
      <c r="BB28" s="194">
        <f t="shared" si="11"/>
        <v>0</v>
      </c>
      <c r="BC28" s="194">
        <f t="shared" si="11"/>
        <v>0</v>
      </c>
      <c r="BD28" s="194">
        <f t="shared" si="11"/>
        <v>0</v>
      </c>
      <c r="BE28" s="194">
        <f t="shared" si="11"/>
        <v>0</v>
      </c>
      <c r="BF28" s="194">
        <f t="shared" si="11"/>
        <v>0</v>
      </c>
      <c r="BG28" s="194">
        <f t="shared" si="11"/>
        <v>0</v>
      </c>
      <c r="BH28" s="194">
        <f t="shared" si="11"/>
        <v>0</v>
      </c>
      <c r="BI28" s="194">
        <f t="shared" si="11"/>
        <v>0</v>
      </c>
      <c r="BJ28" s="194">
        <f t="shared" si="11"/>
        <v>0</v>
      </c>
      <c r="BK28" s="194">
        <f t="shared" si="11"/>
        <v>0</v>
      </c>
      <c r="BL28" s="194">
        <f t="shared" si="11"/>
        <v>0</v>
      </c>
      <c r="BM28" s="194">
        <f t="shared" si="11"/>
        <v>0</v>
      </c>
      <c r="BN28" s="194">
        <f t="shared" si="11"/>
        <v>0</v>
      </c>
      <c r="BO28" s="194">
        <f t="shared" si="11"/>
        <v>0</v>
      </c>
      <c r="BP28" s="194">
        <f t="shared" si="12"/>
        <v>0</v>
      </c>
      <c r="BQ28" s="194">
        <f t="shared" si="12"/>
        <v>0</v>
      </c>
      <c r="BR28" s="194">
        <f t="shared" si="12"/>
        <v>0</v>
      </c>
      <c r="BS28" s="194">
        <f t="shared" si="12"/>
        <v>0</v>
      </c>
      <c r="BT28" s="194">
        <f t="shared" si="12"/>
        <v>0</v>
      </c>
      <c r="BU28" s="194">
        <f t="shared" si="12"/>
        <v>0</v>
      </c>
      <c r="BV28" s="194">
        <f t="shared" si="12"/>
        <v>0</v>
      </c>
      <c r="BW28" s="194">
        <f t="shared" si="12"/>
        <v>0</v>
      </c>
      <c r="BX28" s="194">
        <f t="shared" si="12"/>
        <v>0</v>
      </c>
      <c r="BY28" s="194">
        <f t="shared" si="12"/>
        <v>0</v>
      </c>
      <c r="BZ28" s="194">
        <f t="shared" si="12"/>
        <v>0</v>
      </c>
      <c r="CA28" s="194">
        <f t="shared" si="12"/>
        <v>0</v>
      </c>
      <c r="CB28" s="194">
        <f t="shared" si="12"/>
        <v>0</v>
      </c>
      <c r="CC28" s="194">
        <f t="shared" si="12"/>
        <v>0</v>
      </c>
      <c r="CD28" s="194">
        <f t="shared" si="12"/>
        <v>0</v>
      </c>
      <c r="CE28" s="194">
        <f t="shared" si="12"/>
        <v>0</v>
      </c>
      <c r="CF28" s="194">
        <f t="shared" si="13"/>
        <v>0</v>
      </c>
      <c r="CG28" s="194">
        <f t="shared" si="13"/>
        <v>0</v>
      </c>
      <c r="CH28" s="194">
        <f t="shared" si="13"/>
        <v>0</v>
      </c>
      <c r="CI28" s="194">
        <f t="shared" si="13"/>
        <v>0</v>
      </c>
      <c r="CJ28" s="194">
        <f t="shared" si="13"/>
        <v>0</v>
      </c>
      <c r="CK28" s="194">
        <f t="shared" si="13"/>
        <v>0</v>
      </c>
      <c r="CL28" s="194">
        <f t="shared" si="13"/>
        <v>0</v>
      </c>
      <c r="CM28" s="194">
        <f t="shared" si="13"/>
        <v>0</v>
      </c>
      <c r="CN28" s="194">
        <f t="shared" si="13"/>
        <v>0</v>
      </c>
      <c r="CO28" s="194">
        <f t="shared" si="13"/>
        <v>0</v>
      </c>
      <c r="CP28" s="194">
        <f t="shared" si="13"/>
        <v>0</v>
      </c>
      <c r="CQ28" s="194">
        <f t="shared" si="13"/>
        <v>0</v>
      </c>
      <c r="CR28" s="194">
        <f t="shared" si="13"/>
        <v>0</v>
      </c>
      <c r="CS28" s="194">
        <f t="shared" si="13"/>
        <v>0</v>
      </c>
      <c r="CT28" s="194">
        <f t="shared" si="13"/>
        <v>0</v>
      </c>
      <c r="CU28" s="194">
        <f t="shared" si="13"/>
        <v>0</v>
      </c>
      <c r="CV28" s="194">
        <f t="shared" si="14"/>
        <v>0</v>
      </c>
      <c r="CW28" s="194">
        <f t="shared" si="14"/>
        <v>0</v>
      </c>
      <c r="CX28" s="194">
        <f t="shared" si="14"/>
        <v>0</v>
      </c>
      <c r="CY28" s="194">
        <f t="shared" si="14"/>
        <v>0</v>
      </c>
      <c r="CZ28" s="194">
        <f t="shared" si="14"/>
        <v>0</v>
      </c>
      <c r="DA28" s="194">
        <f t="shared" si="14"/>
        <v>0</v>
      </c>
      <c r="DB28" s="194">
        <f t="shared" si="14"/>
        <v>0</v>
      </c>
      <c r="DC28" s="194">
        <f t="shared" si="14"/>
        <v>0</v>
      </c>
      <c r="DD28" s="194">
        <f t="shared" si="14"/>
        <v>0</v>
      </c>
      <c r="DE28" s="194">
        <f t="shared" si="14"/>
        <v>0</v>
      </c>
      <c r="DF28" s="194">
        <f t="shared" si="14"/>
        <v>0</v>
      </c>
      <c r="DG28" s="194">
        <f t="shared" si="14"/>
        <v>0</v>
      </c>
      <c r="DH28" s="194">
        <f t="shared" si="14"/>
        <v>0</v>
      </c>
      <c r="DI28" s="194">
        <f t="shared" si="14"/>
        <v>0</v>
      </c>
      <c r="DJ28" s="194">
        <f t="shared" si="7"/>
        <v>0</v>
      </c>
      <c r="DK28" s="194">
        <f t="shared" si="7"/>
        <v>0</v>
      </c>
      <c r="DL28" s="194">
        <f t="shared" si="7"/>
        <v>0</v>
      </c>
      <c r="DM28" s="194">
        <f t="shared" si="7"/>
        <v>0</v>
      </c>
      <c r="DN28" s="194">
        <f t="shared" si="7"/>
        <v>0</v>
      </c>
      <c r="DO28" s="194">
        <f t="shared" si="7"/>
        <v>0</v>
      </c>
      <c r="DP28" s="194">
        <f t="shared" si="7"/>
        <v>0</v>
      </c>
      <c r="DQ28" s="194">
        <f t="shared" si="7"/>
        <v>0</v>
      </c>
      <c r="DR28" s="194">
        <f t="shared" si="7"/>
        <v>0</v>
      </c>
      <c r="DS28" s="194">
        <f t="shared" si="7"/>
        <v>0</v>
      </c>
      <c r="DT28" s="102"/>
    </row>
    <row r="29" spans="1:124" s="35" customFormat="1" x14ac:dyDescent="0.25">
      <c r="A29" s="241" t="e">
        <f ca="1"/>
        <v>#DIV/0!</v>
      </c>
      <c r="B29" s="53">
        <v>26</v>
      </c>
      <c r="C29" s="195" t="str">
        <v>-</v>
      </c>
      <c r="D29" s="196">
        <f t="shared" si="15"/>
        <v>0</v>
      </c>
      <c r="E29" s="197">
        <f t="shared" si="15"/>
        <v>0</v>
      </c>
      <c r="F29" s="197">
        <f t="shared" si="15"/>
        <v>0</v>
      </c>
      <c r="G29" s="197">
        <f t="shared" si="15"/>
        <v>0</v>
      </c>
      <c r="H29" s="197">
        <f t="shared" si="15"/>
        <v>0</v>
      </c>
      <c r="I29" s="197">
        <f t="shared" si="15"/>
        <v>0</v>
      </c>
      <c r="J29" s="197">
        <f t="shared" si="15"/>
        <v>0</v>
      </c>
      <c r="K29" s="197">
        <f t="shared" si="15"/>
        <v>0</v>
      </c>
      <c r="L29" s="197">
        <f t="shared" si="15"/>
        <v>0</v>
      </c>
      <c r="M29" s="197">
        <f t="shared" si="15"/>
        <v>0</v>
      </c>
      <c r="N29" s="197">
        <f t="shared" si="15"/>
        <v>0</v>
      </c>
      <c r="O29" s="197">
        <f t="shared" si="15"/>
        <v>0</v>
      </c>
      <c r="P29" s="197">
        <f t="shared" si="15"/>
        <v>0</v>
      </c>
      <c r="Q29" s="197">
        <f t="shared" si="15"/>
        <v>0</v>
      </c>
      <c r="R29" s="197">
        <f t="shared" si="15"/>
        <v>0</v>
      </c>
      <c r="S29" s="197">
        <f t="shared" si="15"/>
        <v>0</v>
      </c>
      <c r="T29" s="197">
        <f t="shared" si="9"/>
        <v>0</v>
      </c>
      <c r="U29" s="197">
        <f t="shared" si="9"/>
        <v>0</v>
      </c>
      <c r="V29" s="197">
        <f t="shared" si="9"/>
        <v>0</v>
      </c>
      <c r="W29" s="197">
        <f t="shared" si="9"/>
        <v>0</v>
      </c>
      <c r="X29" s="197">
        <f t="shared" si="9"/>
        <v>0</v>
      </c>
      <c r="Y29" s="197">
        <f t="shared" si="9"/>
        <v>0</v>
      </c>
      <c r="Z29" s="197">
        <f t="shared" si="9"/>
        <v>0</v>
      </c>
      <c r="AA29" s="197">
        <f t="shared" si="9"/>
        <v>0</v>
      </c>
      <c r="AB29" s="197">
        <f t="shared" si="9"/>
        <v>0</v>
      </c>
      <c r="AC29" s="197" t="e">
        <f t="shared" ca="1" si="9"/>
        <v>#DIV/0!</v>
      </c>
      <c r="AD29" s="197">
        <f t="shared" si="9"/>
        <v>0</v>
      </c>
      <c r="AE29" s="197">
        <f t="shared" si="9"/>
        <v>0</v>
      </c>
      <c r="AF29" s="197">
        <f t="shared" si="9"/>
        <v>0</v>
      </c>
      <c r="AG29" s="197">
        <f t="shared" si="9"/>
        <v>0</v>
      </c>
      <c r="AH29" s="197">
        <f t="shared" si="9"/>
        <v>0</v>
      </c>
      <c r="AI29" s="197">
        <f t="shared" si="9"/>
        <v>0</v>
      </c>
      <c r="AJ29" s="197">
        <f t="shared" si="10"/>
        <v>0</v>
      </c>
      <c r="AK29" s="197">
        <f t="shared" si="10"/>
        <v>0</v>
      </c>
      <c r="AL29" s="197">
        <f t="shared" si="10"/>
        <v>0</v>
      </c>
      <c r="AM29" s="197">
        <f t="shared" si="10"/>
        <v>0</v>
      </c>
      <c r="AN29" s="197">
        <f t="shared" si="10"/>
        <v>0</v>
      </c>
      <c r="AO29" s="197">
        <f t="shared" si="10"/>
        <v>0</v>
      </c>
      <c r="AP29" s="197">
        <f t="shared" si="10"/>
        <v>0</v>
      </c>
      <c r="AQ29" s="197">
        <f t="shared" si="10"/>
        <v>0</v>
      </c>
      <c r="AR29" s="197">
        <f t="shared" si="10"/>
        <v>0</v>
      </c>
      <c r="AS29" s="197">
        <f t="shared" si="10"/>
        <v>0</v>
      </c>
      <c r="AT29" s="197">
        <f t="shared" si="10"/>
        <v>0</v>
      </c>
      <c r="AU29" s="197">
        <f t="shared" si="10"/>
        <v>0</v>
      </c>
      <c r="AV29" s="197">
        <f t="shared" si="10"/>
        <v>0</v>
      </c>
      <c r="AW29" s="197">
        <f t="shared" si="10"/>
        <v>0</v>
      </c>
      <c r="AX29" s="197">
        <f t="shared" si="10"/>
        <v>0</v>
      </c>
      <c r="AY29" s="197">
        <f t="shared" si="10"/>
        <v>0</v>
      </c>
      <c r="AZ29" s="197">
        <f t="shared" si="11"/>
        <v>0</v>
      </c>
      <c r="BA29" s="197">
        <f t="shared" si="11"/>
        <v>0</v>
      </c>
      <c r="BB29" s="197">
        <f t="shared" si="11"/>
        <v>0</v>
      </c>
      <c r="BC29" s="197">
        <f t="shared" si="11"/>
        <v>0</v>
      </c>
      <c r="BD29" s="197">
        <f t="shared" si="11"/>
        <v>0</v>
      </c>
      <c r="BE29" s="197">
        <f t="shared" si="11"/>
        <v>0</v>
      </c>
      <c r="BF29" s="197">
        <f t="shared" si="11"/>
        <v>0</v>
      </c>
      <c r="BG29" s="197">
        <f t="shared" si="11"/>
        <v>0</v>
      </c>
      <c r="BH29" s="197">
        <f t="shared" si="11"/>
        <v>0</v>
      </c>
      <c r="BI29" s="197">
        <f t="shared" si="11"/>
        <v>0</v>
      </c>
      <c r="BJ29" s="197">
        <f t="shared" si="11"/>
        <v>0</v>
      </c>
      <c r="BK29" s="197">
        <f t="shared" si="11"/>
        <v>0</v>
      </c>
      <c r="BL29" s="197">
        <f t="shared" si="11"/>
        <v>0</v>
      </c>
      <c r="BM29" s="197">
        <f t="shared" si="11"/>
        <v>0</v>
      </c>
      <c r="BN29" s="197">
        <f t="shared" si="11"/>
        <v>0</v>
      </c>
      <c r="BO29" s="197">
        <f t="shared" si="11"/>
        <v>0</v>
      </c>
      <c r="BP29" s="197">
        <f t="shared" si="12"/>
        <v>0</v>
      </c>
      <c r="BQ29" s="197">
        <f t="shared" si="12"/>
        <v>0</v>
      </c>
      <c r="BR29" s="197">
        <f t="shared" si="12"/>
        <v>0</v>
      </c>
      <c r="BS29" s="197">
        <f t="shared" si="12"/>
        <v>0</v>
      </c>
      <c r="BT29" s="197">
        <f t="shared" si="12"/>
        <v>0</v>
      </c>
      <c r="BU29" s="197">
        <f t="shared" si="12"/>
        <v>0</v>
      </c>
      <c r="BV29" s="197">
        <f t="shared" si="12"/>
        <v>0</v>
      </c>
      <c r="BW29" s="197">
        <f t="shared" si="12"/>
        <v>0</v>
      </c>
      <c r="BX29" s="197">
        <f t="shared" si="12"/>
        <v>0</v>
      </c>
      <c r="BY29" s="197">
        <f t="shared" si="12"/>
        <v>0</v>
      </c>
      <c r="BZ29" s="197">
        <f t="shared" si="12"/>
        <v>0</v>
      </c>
      <c r="CA29" s="197">
        <f t="shared" si="12"/>
        <v>0</v>
      </c>
      <c r="CB29" s="197">
        <f t="shared" si="12"/>
        <v>0</v>
      </c>
      <c r="CC29" s="197">
        <f t="shared" si="12"/>
        <v>0</v>
      </c>
      <c r="CD29" s="197">
        <f t="shared" si="12"/>
        <v>0</v>
      </c>
      <c r="CE29" s="197">
        <f t="shared" si="12"/>
        <v>0</v>
      </c>
      <c r="CF29" s="197">
        <f t="shared" si="13"/>
        <v>0</v>
      </c>
      <c r="CG29" s="197">
        <f t="shared" si="13"/>
        <v>0</v>
      </c>
      <c r="CH29" s="197">
        <f t="shared" si="13"/>
        <v>0</v>
      </c>
      <c r="CI29" s="197">
        <f t="shared" si="13"/>
        <v>0</v>
      </c>
      <c r="CJ29" s="197">
        <f t="shared" si="13"/>
        <v>0</v>
      </c>
      <c r="CK29" s="197">
        <f t="shared" si="13"/>
        <v>0</v>
      </c>
      <c r="CL29" s="197">
        <f t="shared" si="13"/>
        <v>0</v>
      </c>
      <c r="CM29" s="197">
        <f t="shared" si="13"/>
        <v>0</v>
      </c>
      <c r="CN29" s="197">
        <f t="shared" si="13"/>
        <v>0</v>
      </c>
      <c r="CO29" s="197">
        <f t="shared" si="13"/>
        <v>0</v>
      </c>
      <c r="CP29" s="197">
        <f t="shared" si="13"/>
        <v>0</v>
      </c>
      <c r="CQ29" s="197">
        <f t="shared" si="13"/>
        <v>0</v>
      </c>
      <c r="CR29" s="197">
        <f t="shared" si="13"/>
        <v>0</v>
      </c>
      <c r="CS29" s="197">
        <f t="shared" si="13"/>
        <v>0</v>
      </c>
      <c r="CT29" s="197">
        <f t="shared" si="13"/>
        <v>0</v>
      </c>
      <c r="CU29" s="197">
        <f t="shared" si="13"/>
        <v>0</v>
      </c>
      <c r="CV29" s="197">
        <f t="shared" si="14"/>
        <v>0</v>
      </c>
      <c r="CW29" s="197">
        <f t="shared" si="14"/>
        <v>0</v>
      </c>
      <c r="CX29" s="197">
        <f t="shared" si="14"/>
        <v>0</v>
      </c>
      <c r="CY29" s="197">
        <f t="shared" si="14"/>
        <v>0</v>
      </c>
      <c r="CZ29" s="197">
        <f t="shared" si="14"/>
        <v>0</v>
      </c>
      <c r="DA29" s="197">
        <f t="shared" si="14"/>
        <v>0</v>
      </c>
      <c r="DB29" s="197">
        <f t="shared" si="14"/>
        <v>0</v>
      </c>
      <c r="DC29" s="197">
        <f t="shared" si="14"/>
        <v>0</v>
      </c>
      <c r="DD29" s="197">
        <f t="shared" si="14"/>
        <v>0</v>
      </c>
      <c r="DE29" s="197">
        <f t="shared" si="14"/>
        <v>0</v>
      </c>
      <c r="DF29" s="197">
        <f t="shared" si="14"/>
        <v>0</v>
      </c>
      <c r="DG29" s="197">
        <f t="shared" si="14"/>
        <v>0</v>
      </c>
      <c r="DH29" s="197">
        <f t="shared" si="14"/>
        <v>0</v>
      </c>
      <c r="DI29" s="197">
        <f t="shared" si="14"/>
        <v>0</v>
      </c>
      <c r="DJ29" s="197">
        <f t="shared" si="7"/>
        <v>0</v>
      </c>
      <c r="DK29" s="197">
        <f t="shared" si="7"/>
        <v>0</v>
      </c>
      <c r="DL29" s="197">
        <f t="shared" si="7"/>
        <v>0</v>
      </c>
      <c r="DM29" s="197">
        <f t="shared" si="7"/>
        <v>0</v>
      </c>
      <c r="DN29" s="197">
        <f t="shared" si="7"/>
        <v>0</v>
      </c>
      <c r="DO29" s="197">
        <f t="shared" si="7"/>
        <v>0</v>
      </c>
      <c r="DP29" s="197">
        <f t="shared" si="7"/>
        <v>0</v>
      </c>
      <c r="DQ29" s="197">
        <f t="shared" si="7"/>
        <v>0</v>
      </c>
      <c r="DR29" s="197">
        <f t="shared" ref="DJ29:DS55" si="16">IF(AND($B29=DR$2),$A29, 0)</f>
        <v>0</v>
      </c>
      <c r="DS29" s="197">
        <f t="shared" si="16"/>
        <v>0</v>
      </c>
      <c r="DT29" s="103"/>
    </row>
    <row r="30" spans="1:124" s="35" customFormat="1" x14ac:dyDescent="0.25">
      <c r="A30" s="241" t="e">
        <f ca="1"/>
        <v>#DIV/0!</v>
      </c>
      <c r="B30" s="53">
        <v>27</v>
      </c>
      <c r="C30" s="192" t="str">
        <v>-</v>
      </c>
      <c r="D30" s="193">
        <f t="shared" si="15"/>
        <v>0</v>
      </c>
      <c r="E30" s="194">
        <f t="shared" si="15"/>
        <v>0</v>
      </c>
      <c r="F30" s="194">
        <f t="shared" si="15"/>
        <v>0</v>
      </c>
      <c r="G30" s="194">
        <f t="shared" si="15"/>
        <v>0</v>
      </c>
      <c r="H30" s="194">
        <f t="shared" si="15"/>
        <v>0</v>
      </c>
      <c r="I30" s="194">
        <f t="shared" si="15"/>
        <v>0</v>
      </c>
      <c r="J30" s="194">
        <f t="shared" si="15"/>
        <v>0</v>
      </c>
      <c r="K30" s="194">
        <f t="shared" si="15"/>
        <v>0</v>
      </c>
      <c r="L30" s="194">
        <f t="shared" si="15"/>
        <v>0</v>
      </c>
      <c r="M30" s="194">
        <f t="shared" si="15"/>
        <v>0</v>
      </c>
      <c r="N30" s="194">
        <f t="shared" si="15"/>
        <v>0</v>
      </c>
      <c r="O30" s="194">
        <f t="shared" si="15"/>
        <v>0</v>
      </c>
      <c r="P30" s="194">
        <f t="shared" si="15"/>
        <v>0</v>
      </c>
      <c r="Q30" s="194">
        <f t="shared" si="15"/>
        <v>0</v>
      </c>
      <c r="R30" s="194">
        <f t="shared" si="15"/>
        <v>0</v>
      </c>
      <c r="S30" s="194">
        <f t="shared" si="15"/>
        <v>0</v>
      </c>
      <c r="T30" s="194">
        <f t="shared" si="9"/>
        <v>0</v>
      </c>
      <c r="U30" s="194">
        <f t="shared" si="9"/>
        <v>0</v>
      </c>
      <c r="V30" s="194">
        <f t="shared" si="9"/>
        <v>0</v>
      </c>
      <c r="W30" s="194">
        <f t="shared" si="9"/>
        <v>0</v>
      </c>
      <c r="X30" s="194">
        <f t="shared" si="9"/>
        <v>0</v>
      </c>
      <c r="Y30" s="194">
        <f t="shared" si="9"/>
        <v>0</v>
      </c>
      <c r="Z30" s="194">
        <f t="shared" si="9"/>
        <v>0</v>
      </c>
      <c r="AA30" s="194">
        <f t="shared" si="9"/>
        <v>0</v>
      </c>
      <c r="AB30" s="194">
        <f t="shared" si="9"/>
        <v>0</v>
      </c>
      <c r="AC30" s="194">
        <f t="shared" si="9"/>
        <v>0</v>
      </c>
      <c r="AD30" s="194" t="e">
        <f t="shared" ca="1" si="9"/>
        <v>#DIV/0!</v>
      </c>
      <c r="AE30" s="194">
        <f t="shared" si="9"/>
        <v>0</v>
      </c>
      <c r="AF30" s="194">
        <f t="shared" si="9"/>
        <v>0</v>
      </c>
      <c r="AG30" s="194">
        <f t="shared" si="9"/>
        <v>0</v>
      </c>
      <c r="AH30" s="194">
        <f t="shared" si="9"/>
        <v>0</v>
      </c>
      <c r="AI30" s="194">
        <f t="shared" si="9"/>
        <v>0</v>
      </c>
      <c r="AJ30" s="194">
        <f t="shared" si="10"/>
        <v>0</v>
      </c>
      <c r="AK30" s="194">
        <f t="shared" si="10"/>
        <v>0</v>
      </c>
      <c r="AL30" s="194">
        <f t="shared" si="10"/>
        <v>0</v>
      </c>
      <c r="AM30" s="194">
        <f t="shared" si="10"/>
        <v>0</v>
      </c>
      <c r="AN30" s="194">
        <f t="shared" si="10"/>
        <v>0</v>
      </c>
      <c r="AO30" s="194">
        <f t="shared" si="10"/>
        <v>0</v>
      </c>
      <c r="AP30" s="194">
        <f t="shared" si="10"/>
        <v>0</v>
      </c>
      <c r="AQ30" s="194">
        <f t="shared" si="10"/>
        <v>0</v>
      </c>
      <c r="AR30" s="194">
        <f t="shared" si="10"/>
        <v>0</v>
      </c>
      <c r="AS30" s="194">
        <f t="shared" si="10"/>
        <v>0</v>
      </c>
      <c r="AT30" s="194">
        <f t="shared" si="10"/>
        <v>0</v>
      </c>
      <c r="AU30" s="194">
        <f t="shared" si="10"/>
        <v>0</v>
      </c>
      <c r="AV30" s="194">
        <f t="shared" si="10"/>
        <v>0</v>
      </c>
      <c r="AW30" s="194">
        <f t="shared" si="10"/>
        <v>0</v>
      </c>
      <c r="AX30" s="194">
        <f t="shared" si="10"/>
        <v>0</v>
      </c>
      <c r="AY30" s="194">
        <f t="shared" si="10"/>
        <v>0</v>
      </c>
      <c r="AZ30" s="194">
        <f t="shared" si="11"/>
        <v>0</v>
      </c>
      <c r="BA30" s="194">
        <f t="shared" si="11"/>
        <v>0</v>
      </c>
      <c r="BB30" s="194">
        <f t="shared" si="11"/>
        <v>0</v>
      </c>
      <c r="BC30" s="194">
        <f t="shared" si="11"/>
        <v>0</v>
      </c>
      <c r="BD30" s="194">
        <f t="shared" si="11"/>
        <v>0</v>
      </c>
      <c r="BE30" s="194">
        <f t="shared" si="11"/>
        <v>0</v>
      </c>
      <c r="BF30" s="194">
        <f t="shared" si="11"/>
        <v>0</v>
      </c>
      <c r="BG30" s="194">
        <f t="shared" si="11"/>
        <v>0</v>
      </c>
      <c r="BH30" s="194">
        <f t="shared" si="11"/>
        <v>0</v>
      </c>
      <c r="BI30" s="194">
        <f t="shared" si="11"/>
        <v>0</v>
      </c>
      <c r="BJ30" s="194">
        <f t="shared" si="11"/>
        <v>0</v>
      </c>
      <c r="BK30" s="194">
        <f t="shared" si="11"/>
        <v>0</v>
      </c>
      <c r="BL30" s="194">
        <f t="shared" si="11"/>
        <v>0</v>
      </c>
      <c r="BM30" s="194">
        <f t="shared" si="11"/>
        <v>0</v>
      </c>
      <c r="BN30" s="194">
        <f t="shared" si="11"/>
        <v>0</v>
      </c>
      <c r="BO30" s="194">
        <f t="shared" si="11"/>
        <v>0</v>
      </c>
      <c r="BP30" s="194">
        <f t="shared" si="12"/>
        <v>0</v>
      </c>
      <c r="BQ30" s="194">
        <f t="shared" si="12"/>
        <v>0</v>
      </c>
      <c r="BR30" s="194">
        <f t="shared" si="12"/>
        <v>0</v>
      </c>
      <c r="BS30" s="194">
        <f t="shared" si="12"/>
        <v>0</v>
      </c>
      <c r="BT30" s="194">
        <f t="shared" si="12"/>
        <v>0</v>
      </c>
      <c r="BU30" s="194">
        <f t="shared" si="12"/>
        <v>0</v>
      </c>
      <c r="BV30" s="194">
        <f t="shared" si="12"/>
        <v>0</v>
      </c>
      <c r="BW30" s="194">
        <f t="shared" si="12"/>
        <v>0</v>
      </c>
      <c r="BX30" s="194">
        <f t="shared" si="12"/>
        <v>0</v>
      </c>
      <c r="BY30" s="194">
        <f t="shared" si="12"/>
        <v>0</v>
      </c>
      <c r="BZ30" s="194">
        <f t="shared" si="12"/>
        <v>0</v>
      </c>
      <c r="CA30" s="194">
        <f t="shared" si="12"/>
        <v>0</v>
      </c>
      <c r="CB30" s="194">
        <f t="shared" si="12"/>
        <v>0</v>
      </c>
      <c r="CC30" s="194">
        <f t="shared" si="12"/>
        <v>0</v>
      </c>
      <c r="CD30" s="194">
        <f t="shared" si="12"/>
        <v>0</v>
      </c>
      <c r="CE30" s="194">
        <f t="shared" si="12"/>
        <v>0</v>
      </c>
      <c r="CF30" s="194">
        <f t="shared" si="13"/>
        <v>0</v>
      </c>
      <c r="CG30" s="194">
        <f t="shared" si="13"/>
        <v>0</v>
      </c>
      <c r="CH30" s="194">
        <f t="shared" si="13"/>
        <v>0</v>
      </c>
      <c r="CI30" s="194">
        <f t="shared" si="13"/>
        <v>0</v>
      </c>
      <c r="CJ30" s="194">
        <f t="shared" si="13"/>
        <v>0</v>
      </c>
      <c r="CK30" s="194">
        <f t="shared" si="13"/>
        <v>0</v>
      </c>
      <c r="CL30" s="194">
        <f t="shared" si="13"/>
        <v>0</v>
      </c>
      <c r="CM30" s="194">
        <f t="shared" si="13"/>
        <v>0</v>
      </c>
      <c r="CN30" s="194">
        <f t="shared" si="13"/>
        <v>0</v>
      </c>
      <c r="CO30" s="194">
        <f t="shared" si="13"/>
        <v>0</v>
      </c>
      <c r="CP30" s="194">
        <f t="shared" si="13"/>
        <v>0</v>
      </c>
      <c r="CQ30" s="194">
        <f t="shared" si="13"/>
        <v>0</v>
      </c>
      <c r="CR30" s="194">
        <f t="shared" si="13"/>
        <v>0</v>
      </c>
      <c r="CS30" s="194">
        <f t="shared" si="13"/>
        <v>0</v>
      </c>
      <c r="CT30" s="194">
        <f t="shared" si="13"/>
        <v>0</v>
      </c>
      <c r="CU30" s="194">
        <f t="shared" si="13"/>
        <v>0</v>
      </c>
      <c r="CV30" s="194">
        <f t="shared" si="14"/>
        <v>0</v>
      </c>
      <c r="CW30" s="194">
        <f t="shared" si="14"/>
        <v>0</v>
      </c>
      <c r="CX30" s="194">
        <f t="shared" si="14"/>
        <v>0</v>
      </c>
      <c r="CY30" s="194">
        <f t="shared" si="14"/>
        <v>0</v>
      </c>
      <c r="CZ30" s="194">
        <f t="shared" si="14"/>
        <v>0</v>
      </c>
      <c r="DA30" s="194">
        <f t="shared" si="14"/>
        <v>0</v>
      </c>
      <c r="DB30" s="194">
        <f t="shared" si="14"/>
        <v>0</v>
      </c>
      <c r="DC30" s="194">
        <f t="shared" si="14"/>
        <v>0</v>
      </c>
      <c r="DD30" s="194">
        <f t="shared" si="14"/>
        <v>0</v>
      </c>
      <c r="DE30" s="194">
        <f t="shared" si="14"/>
        <v>0</v>
      </c>
      <c r="DF30" s="194">
        <f t="shared" si="14"/>
        <v>0</v>
      </c>
      <c r="DG30" s="194">
        <f t="shared" si="14"/>
        <v>0</v>
      </c>
      <c r="DH30" s="194">
        <f t="shared" si="14"/>
        <v>0</v>
      </c>
      <c r="DI30" s="194">
        <f t="shared" si="14"/>
        <v>0</v>
      </c>
      <c r="DJ30" s="194">
        <f t="shared" si="16"/>
        <v>0</v>
      </c>
      <c r="DK30" s="194">
        <f t="shared" si="16"/>
        <v>0</v>
      </c>
      <c r="DL30" s="194">
        <f t="shared" si="16"/>
        <v>0</v>
      </c>
      <c r="DM30" s="194">
        <f t="shared" si="16"/>
        <v>0</v>
      </c>
      <c r="DN30" s="194">
        <f t="shared" si="16"/>
        <v>0</v>
      </c>
      <c r="DO30" s="194">
        <f t="shared" si="16"/>
        <v>0</v>
      </c>
      <c r="DP30" s="194">
        <f t="shared" si="16"/>
        <v>0</v>
      </c>
      <c r="DQ30" s="194">
        <f t="shared" si="16"/>
        <v>0</v>
      </c>
      <c r="DR30" s="194">
        <f t="shared" si="16"/>
        <v>0</v>
      </c>
      <c r="DS30" s="194">
        <f t="shared" si="16"/>
        <v>0</v>
      </c>
      <c r="DT30" s="102"/>
    </row>
    <row r="31" spans="1:124" s="35" customFormat="1" x14ac:dyDescent="0.25">
      <c r="A31" s="241" t="e">
        <f ca="1"/>
        <v>#DIV/0!</v>
      </c>
      <c r="B31" s="53">
        <v>28</v>
      </c>
      <c r="C31" s="192" t="str">
        <v>-</v>
      </c>
      <c r="D31" s="193">
        <f t="shared" si="15"/>
        <v>0</v>
      </c>
      <c r="E31" s="194">
        <f t="shared" si="15"/>
        <v>0</v>
      </c>
      <c r="F31" s="194">
        <f t="shared" si="15"/>
        <v>0</v>
      </c>
      <c r="G31" s="194">
        <f t="shared" si="15"/>
        <v>0</v>
      </c>
      <c r="H31" s="194">
        <f t="shared" si="15"/>
        <v>0</v>
      </c>
      <c r="I31" s="194">
        <f t="shared" si="15"/>
        <v>0</v>
      </c>
      <c r="J31" s="194">
        <f t="shared" si="15"/>
        <v>0</v>
      </c>
      <c r="K31" s="194">
        <f t="shared" si="15"/>
        <v>0</v>
      </c>
      <c r="L31" s="194">
        <f t="shared" si="15"/>
        <v>0</v>
      </c>
      <c r="M31" s="194">
        <f t="shared" si="15"/>
        <v>0</v>
      </c>
      <c r="N31" s="194">
        <f t="shared" si="15"/>
        <v>0</v>
      </c>
      <c r="O31" s="194">
        <f t="shared" si="15"/>
        <v>0</v>
      </c>
      <c r="P31" s="194">
        <f t="shared" si="15"/>
        <v>0</v>
      </c>
      <c r="Q31" s="194">
        <f t="shared" si="15"/>
        <v>0</v>
      </c>
      <c r="R31" s="194">
        <f t="shared" si="15"/>
        <v>0</v>
      </c>
      <c r="S31" s="194">
        <f t="shared" si="15"/>
        <v>0</v>
      </c>
      <c r="T31" s="194">
        <f t="shared" si="9"/>
        <v>0</v>
      </c>
      <c r="U31" s="194">
        <f t="shared" si="9"/>
        <v>0</v>
      </c>
      <c r="V31" s="194">
        <f t="shared" si="9"/>
        <v>0</v>
      </c>
      <c r="W31" s="194">
        <f t="shared" si="9"/>
        <v>0</v>
      </c>
      <c r="X31" s="194">
        <f t="shared" si="9"/>
        <v>0</v>
      </c>
      <c r="Y31" s="194">
        <f t="shared" si="9"/>
        <v>0</v>
      </c>
      <c r="Z31" s="194">
        <f t="shared" si="9"/>
        <v>0</v>
      </c>
      <c r="AA31" s="194">
        <f t="shared" si="9"/>
        <v>0</v>
      </c>
      <c r="AB31" s="194">
        <f t="shared" si="9"/>
        <v>0</v>
      </c>
      <c r="AC31" s="194">
        <f t="shared" si="9"/>
        <v>0</v>
      </c>
      <c r="AD31" s="194">
        <f t="shared" si="9"/>
        <v>0</v>
      </c>
      <c r="AE31" s="194" t="e">
        <f t="shared" ca="1" si="9"/>
        <v>#DIV/0!</v>
      </c>
      <c r="AF31" s="194">
        <f t="shared" si="9"/>
        <v>0</v>
      </c>
      <c r="AG31" s="194">
        <f t="shared" si="9"/>
        <v>0</v>
      </c>
      <c r="AH31" s="194">
        <f t="shared" si="9"/>
        <v>0</v>
      </c>
      <c r="AI31" s="194">
        <f t="shared" si="9"/>
        <v>0</v>
      </c>
      <c r="AJ31" s="194">
        <f t="shared" si="10"/>
        <v>0</v>
      </c>
      <c r="AK31" s="194">
        <f t="shared" si="10"/>
        <v>0</v>
      </c>
      <c r="AL31" s="194">
        <f t="shared" si="10"/>
        <v>0</v>
      </c>
      <c r="AM31" s="194">
        <f t="shared" si="10"/>
        <v>0</v>
      </c>
      <c r="AN31" s="194">
        <f t="shared" si="10"/>
        <v>0</v>
      </c>
      <c r="AO31" s="194">
        <f t="shared" si="10"/>
        <v>0</v>
      </c>
      <c r="AP31" s="194">
        <f t="shared" si="10"/>
        <v>0</v>
      </c>
      <c r="AQ31" s="194">
        <f t="shared" si="10"/>
        <v>0</v>
      </c>
      <c r="AR31" s="194">
        <f t="shared" si="10"/>
        <v>0</v>
      </c>
      <c r="AS31" s="194">
        <f t="shared" si="10"/>
        <v>0</v>
      </c>
      <c r="AT31" s="194">
        <f t="shared" si="10"/>
        <v>0</v>
      </c>
      <c r="AU31" s="194">
        <f t="shared" si="10"/>
        <v>0</v>
      </c>
      <c r="AV31" s="194">
        <f t="shared" si="10"/>
        <v>0</v>
      </c>
      <c r="AW31" s="194">
        <f t="shared" si="10"/>
        <v>0</v>
      </c>
      <c r="AX31" s="194">
        <f t="shared" si="10"/>
        <v>0</v>
      </c>
      <c r="AY31" s="194">
        <f t="shared" si="10"/>
        <v>0</v>
      </c>
      <c r="AZ31" s="194">
        <f t="shared" si="11"/>
        <v>0</v>
      </c>
      <c r="BA31" s="194">
        <f t="shared" si="11"/>
        <v>0</v>
      </c>
      <c r="BB31" s="194">
        <f t="shared" si="11"/>
        <v>0</v>
      </c>
      <c r="BC31" s="194">
        <f t="shared" si="11"/>
        <v>0</v>
      </c>
      <c r="BD31" s="194">
        <f t="shared" si="11"/>
        <v>0</v>
      </c>
      <c r="BE31" s="194">
        <f t="shared" si="11"/>
        <v>0</v>
      </c>
      <c r="BF31" s="194">
        <f t="shared" si="11"/>
        <v>0</v>
      </c>
      <c r="BG31" s="194">
        <f t="shared" si="11"/>
        <v>0</v>
      </c>
      <c r="BH31" s="194">
        <f t="shared" si="11"/>
        <v>0</v>
      </c>
      <c r="BI31" s="194">
        <f t="shared" si="11"/>
        <v>0</v>
      </c>
      <c r="BJ31" s="194">
        <f t="shared" si="11"/>
        <v>0</v>
      </c>
      <c r="BK31" s="194">
        <f t="shared" si="11"/>
        <v>0</v>
      </c>
      <c r="BL31" s="194">
        <f t="shared" si="11"/>
        <v>0</v>
      </c>
      <c r="BM31" s="194">
        <f t="shared" si="11"/>
        <v>0</v>
      </c>
      <c r="BN31" s="194">
        <f t="shared" si="11"/>
        <v>0</v>
      </c>
      <c r="BO31" s="194">
        <f t="shared" si="11"/>
        <v>0</v>
      </c>
      <c r="BP31" s="194">
        <f t="shared" si="12"/>
        <v>0</v>
      </c>
      <c r="BQ31" s="194">
        <f t="shared" si="12"/>
        <v>0</v>
      </c>
      <c r="BR31" s="194">
        <f t="shared" si="12"/>
        <v>0</v>
      </c>
      <c r="BS31" s="194">
        <f t="shared" si="12"/>
        <v>0</v>
      </c>
      <c r="BT31" s="194">
        <f t="shared" si="12"/>
        <v>0</v>
      </c>
      <c r="BU31" s="194">
        <f t="shared" si="12"/>
        <v>0</v>
      </c>
      <c r="BV31" s="194">
        <f t="shared" si="12"/>
        <v>0</v>
      </c>
      <c r="BW31" s="194">
        <f t="shared" si="12"/>
        <v>0</v>
      </c>
      <c r="BX31" s="194">
        <f t="shared" si="12"/>
        <v>0</v>
      </c>
      <c r="BY31" s="194">
        <f t="shared" si="12"/>
        <v>0</v>
      </c>
      <c r="BZ31" s="194">
        <f t="shared" si="12"/>
        <v>0</v>
      </c>
      <c r="CA31" s="194">
        <f t="shared" si="12"/>
        <v>0</v>
      </c>
      <c r="CB31" s="194">
        <f t="shared" si="12"/>
        <v>0</v>
      </c>
      <c r="CC31" s="194">
        <f t="shared" si="12"/>
        <v>0</v>
      </c>
      <c r="CD31" s="194">
        <f t="shared" si="12"/>
        <v>0</v>
      </c>
      <c r="CE31" s="194">
        <f t="shared" si="12"/>
        <v>0</v>
      </c>
      <c r="CF31" s="194">
        <f t="shared" si="13"/>
        <v>0</v>
      </c>
      <c r="CG31" s="194">
        <f t="shared" si="13"/>
        <v>0</v>
      </c>
      <c r="CH31" s="194">
        <f t="shared" si="13"/>
        <v>0</v>
      </c>
      <c r="CI31" s="194">
        <f t="shared" si="13"/>
        <v>0</v>
      </c>
      <c r="CJ31" s="194">
        <f t="shared" si="13"/>
        <v>0</v>
      </c>
      <c r="CK31" s="194">
        <f t="shared" si="13"/>
        <v>0</v>
      </c>
      <c r="CL31" s="194">
        <f t="shared" si="13"/>
        <v>0</v>
      </c>
      <c r="CM31" s="194">
        <f t="shared" si="13"/>
        <v>0</v>
      </c>
      <c r="CN31" s="194">
        <f t="shared" si="13"/>
        <v>0</v>
      </c>
      <c r="CO31" s="194">
        <f t="shared" si="13"/>
        <v>0</v>
      </c>
      <c r="CP31" s="194">
        <f t="shared" si="13"/>
        <v>0</v>
      </c>
      <c r="CQ31" s="194">
        <f t="shared" si="13"/>
        <v>0</v>
      </c>
      <c r="CR31" s="194">
        <f t="shared" si="13"/>
        <v>0</v>
      </c>
      <c r="CS31" s="194">
        <f t="shared" si="13"/>
        <v>0</v>
      </c>
      <c r="CT31" s="194">
        <f t="shared" si="13"/>
        <v>0</v>
      </c>
      <c r="CU31" s="194">
        <f t="shared" si="13"/>
        <v>0</v>
      </c>
      <c r="CV31" s="194">
        <f t="shared" si="14"/>
        <v>0</v>
      </c>
      <c r="CW31" s="194">
        <f t="shared" si="14"/>
        <v>0</v>
      </c>
      <c r="CX31" s="194">
        <f t="shared" si="14"/>
        <v>0</v>
      </c>
      <c r="CY31" s="194">
        <f t="shared" si="14"/>
        <v>0</v>
      </c>
      <c r="CZ31" s="194">
        <f t="shared" si="14"/>
        <v>0</v>
      </c>
      <c r="DA31" s="194">
        <f t="shared" si="14"/>
        <v>0</v>
      </c>
      <c r="DB31" s="194">
        <f t="shared" si="14"/>
        <v>0</v>
      </c>
      <c r="DC31" s="194">
        <f t="shared" si="14"/>
        <v>0</v>
      </c>
      <c r="DD31" s="194">
        <f t="shared" si="14"/>
        <v>0</v>
      </c>
      <c r="DE31" s="194">
        <f t="shared" si="14"/>
        <v>0</v>
      </c>
      <c r="DF31" s="194">
        <f t="shared" si="14"/>
        <v>0</v>
      </c>
      <c r="DG31" s="194">
        <f t="shared" si="14"/>
        <v>0</v>
      </c>
      <c r="DH31" s="194">
        <f t="shared" si="14"/>
        <v>0</v>
      </c>
      <c r="DI31" s="194">
        <f t="shared" si="14"/>
        <v>0</v>
      </c>
      <c r="DJ31" s="194">
        <f t="shared" si="16"/>
        <v>0</v>
      </c>
      <c r="DK31" s="194">
        <f t="shared" si="16"/>
        <v>0</v>
      </c>
      <c r="DL31" s="194">
        <f t="shared" si="16"/>
        <v>0</v>
      </c>
      <c r="DM31" s="194">
        <f t="shared" si="16"/>
        <v>0</v>
      </c>
      <c r="DN31" s="194">
        <f t="shared" si="16"/>
        <v>0</v>
      </c>
      <c r="DO31" s="194">
        <f t="shared" si="16"/>
        <v>0</v>
      </c>
      <c r="DP31" s="194">
        <f t="shared" si="16"/>
        <v>0</v>
      </c>
      <c r="DQ31" s="194">
        <f t="shared" si="16"/>
        <v>0</v>
      </c>
      <c r="DR31" s="194">
        <f t="shared" si="16"/>
        <v>0</v>
      </c>
      <c r="DS31" s="194">
        <f t="shared" si="16"/>
        <v>0</v>
      </c>
      <c r="DT31" s="102"/>
    </row>
    <row r="32" spans="1:124" s="35" customFormat="1" x14ac:dyDescent="0.25">
      <c r="A32" s="241" t="e">
        <f ca="1"/>
        <v>#DIV/0!</v>
      </c>
      <c r="B32" s="53">
        <v>29</v>
      </c>
      <c r="C32" s="192" t="str">
        <v>-</v>
      </c>
      <c r="D32" s="193">
        <f t="shared" si="15"/>
        <v>0</v>
      </c>
      <c r="E32" s="194">
        <f t="shared" si="15"/>
        <v>0</v>
      </c>
      <c r="F32" s="194">
        <f t="shared" si="15"/>
        <v>0</v>
      </c>
      <c r="G32" s="194">
        <f t="shared" si="15"/>
        <v>0</v>
      </c>
      <c r="H32" s="194">
        <f t="shared" si="15"/>
        <v>0</v>
      </c>
      <c r="I32" s="194">
        <f t="shared" si="15"/>
        <v>0</v>
      </c>
      <c r="J32" s="194">
        <f t="shared" si="15"/>
        <v>0</v>
      </c>
      <c r="K32" s="194">
        <f t="shared" si="15"/>
        <v>0</v>
      </c>
      <c r="L32" s="194">
        <f t="shared" si="15"/>
        <v>0</v>
      </c>
      <c r="M32" s="194">
        <f t="shared" si="15"/>
        <v>0</v>
      </c>
      <c r="N32" s="194">
        <f t="shared" si="15"/>
        <v>0</v>
      </c>
      <c r="O32" s="194">
        <f t="shared" si="15"/>
        <v>0</v>
      </c>
      <c r="P32" s="194">
        <f t="shared" si="15"/>
        <v>0</v>
      </c>
      <c r="Q32" s="194">
        <f t="shared" si="15"/>
        <v>0</v>
      </c>
      <c r="R32" s="194">
        <f t="shared" si="15"/>
        <v>0</v>
      </c>
      <c r="S32" s="194">
        <f t="shared" si="15"/>
        <v>0</v>
      </c>
      <c r="T32" s="194">
        <f t="shared" si="9"/>
        <v>0</v>
      </c>
      <c r="U32" s="194">
        <f t="shared" si="9"/>
        <v>0</v>
      </c>
      <c r="V32" s="194">
        <f t="shared" si="9"/>
        <v>0</v>
      </c>
      <c r="W32" s="194">
        <f t="shared" si="9"/>
        <v>0</v>
      </c>
      <c r="X32" s="194">
        <f t="shared" si="9"/>
        <v>0</v>
      </c>
      <c r="Y32" s="194">
        <f t="shared" si="9"/>
        <v>0</v>
      </c>
      <c r="Z32" s="194">
        <f t="shared" si="9"/>
        <v>0</v>
      </c>
      <c r="AA32" s="194">
        <f t="shared" si="9"/>
        <v>0</v>
      </c>
      <c r="AB32" s="194">
        <f t="shared" si="9"/>
        <v>0</v>
      </c>
      <c r="AC32" s="194">
        <f t="shared" si="9"/>
        <v>0</v>
      </c>
      <c r="AD32" s="194">
        <f t="shared" si="9"/>
        <v>0</v>
      </c>
      <c r="AE32" s="194">
        <f t="shared" si="9"/>
        <v>0</v>
      </c>
      <c r="AF32" s="194" t="e">
        <f t="shared" ca="1" si="9"/>
        <v>#DIV/0!</v>
      </c>
      <c r="AG32" s="194">
        <f t="shared" si="9"/>
        <v>0</v>
      </c>
      <c r="AH32" s="194">
        <f t="shared" si="9"/>
        <v>0</v>
      </c>
      <c r="AI32" s="194">
        <f t="shared" si="9"/>
        <v>0</v>
      </c>
      <c r="AJ32" s="194">
        <f t="shared" si="10"/>
        <v>0</v>
      </c>
      <c r="AK32" s="194">
        <f t="shared" si="10"/>
        <v>0</v>
      </c>
      <c r="AL32" s="194">
        <f t="shared" si="10"/>
        <v>0</v>
      </c>
      <c r="AM32" s="194">
        <f t="shared" si="10"/>
        <v>0</v>
      </c>
      <c r="AN32" s="194">
        <f t="shared" si="10"/>
        <v>0</v>
      </c>
      <c r="AO32" s="194">
        <f t="shared" si="10"/>
        <v>0</v>
      </c>
      <c r="AP32" s="194">
        <f t="shared" si="10"/>
        <v>0</v>
      </c>
      <c r="AQ32" s="194">
        <f t="shared" si="10"/>
        <v>0</v>
      </c>
      <c r="AR32" s="194">
        <f t="shared" si="10"/>
        <v>0</v>
      </c>
      <c r="AS32" s="194">
        <f t="shared" si="10"/>
        <v>0</v>
      </c>
      <c r="AT32" s="194">
        <f t="shared" si="10"/>
        <v>0</v>
      </c>
      <c r="AU32" s="194">
        <f t="shared" si="10"/>
        <v>0</v>
      </c>
      <c r="AV32" s="194">
        <f t="shared" si="10"/>
        <v>0</v>
      </c>
      <c r="AW32" s="194">
        <f t="shared" si="10"/>
        <v>0</v>
      </c>
      <c r="AX32" s="194">
        <f t="shared" si="10"/>
        <v>0</v>
      </c>
      <c r="AY32" s="194">
        <f t="shared" si="10"/>
        <v>0</v>
      </c>
      <c r="AZ32" s="194">
        <f t="shared" si="11"/>
        <v>0</v>
      </c>
      <c r="BA32" s="194">
        <f t="shared" si="11"/>
        <v>0</v>
      </c>
      <c r="BB32" s="194">
        <f t="shared" si="11"/>
        <v>0</v>
      </c>
      <c r="BC32" s="194">
        <f t="shared" si="11"/>
        <v>0</v>
      </c>
      <c r="BD32" s="194">
        <f t="shared" si="11"/>
        <v>0</v>
      </c>
      <c r="BE32" s="194">
        <f t="shared" si="11"/>
        <v>0</v>
      </c>
      <c r="BF32" s="194">
        <f t="shared" si="11"/>
        <v>0</v>
      </c>
      <c r="BG32" s="194">
        <f t="shared" si="11"/>
        <v>0</v>
      </c>
      <c r="BH32" s="194">
        <f t="shared" si="11"/>
        <v>0</v>
      </c>
      <c r="BI32" s="194">
        <f t="shared" si="11"/>
        <v>0</v>
      </c>
      <c r="BJ32" s="194">
        <f t="shared" si="11"/>
        <v>0</v>
      </c>
      <c r="BK32" s="194">
        <f t="shared" si="11"/>
        <v>0</v>
      </c>
      <c r="BL32" s="194">
        <f t="shared" si="11"/>
        <v>0</v>
      </c>
      <c r="BM32" s="194">
        <f t="shared" si="11"/>
        <v>0</v>
      </c>
      <c r="BN32" s="194">
        <f t="shared" si="11"/>
        <v>0</v>
      </c>
      <c r="BO32" s="194">
        <f t="shared" si="11"/>
        <v>0</v>
      </c>
      <c r="BP32" s="194">
        <f t="shared" si="12"/>
        <v>0</v>
      </c>
      <c r="BQ32" s="194">
        <f t="shared" si="12"/>
        <v>0</v>
      </c>
      <c r="BR32" s="194">
        <f t="shared" si="12"/>
        <v>0</v>
      </c>
      <c r="BS32" s="194">
        <f t="shared" si="12"/>
        <v>0</v>
      </c>
      <c r="BT32" s="194">
        <f t="shared" si="12"/>
        <v>0</v>
      </c>
      <c r="BU32" s="194">
        <f t="shared" si="12"/>
        <v>0</v>
      </c>
      <c r="BV32" s="194">
        <f t="shared" si="12"/>
        <v>0</v>
      </c>
      <c r="BW32" s="194">
        <f t="shared" si="12"/>
        <v>0</v>
      </c>
      <c r="BX32" s="194">
        <f t="shared" si="12"/>
        <v>0</v>
      </c>
      <c r="BY32" s="194">
        <f t="shared" si="12"/>
        <v>0</v>
      </c>
      <c r="BZ32" s="194">
        <f t="shared" si="12"/>
        <v>0</v>
      </c>
      <c r="CA32" s="194">
        <f t="shared" si="12"/>
        <v>0</v>
      </c>
      <c r="CB32" s="194">
        <f t="shared" si="12"/>
        <v>0</v>
      </c>
      <c r="CC32" s="194">
        <f t="shared" si="12"/>
        <v>0</v>
      </c>
      <c r="CD32" s="194">
        <f t="shared" si="12"/>
        <v>0</v>
      </c>
      <c r="CE32" s="194">
        <f t="shared" si="12"/>
        <v>0</v>
      </c>
      <c r="CF32" s="194">
        <f t="shared" si="13"/>
        <v>0</v>
      </c>
      <c r="CG32" s="194">
        <f t="shared" si="13"/>
        <v>0</v>
      </c>
      <c r="CH32" s="194">
        <f t="shared" si="13"/>
        <v>0</v>
      </c>
      <c r="CI32" s="194">
        <f t="shared" si="13"/>
        <v>0</v>
      </c>
      <c r="CJ32" s="194">
        <f t="shared" si="13"/>
        <v>0</v>
      </c>
      <c r="CK32" s="194">
        <f t="shared" si="13"/>
        <v>0</v>
      </c>
      <c r="CL32" s="194">
        <f t="shared" si="13"/>
        <v>0</v>
      </c>
      <c r="CM32" s="194">
        <f t="shared" si="13"/>
        <v>0</v>
      </c>
      <c r="CN32" s="194">
        <f t="shared" si="13"/>
        <v>0</v>
      </c>
      <c r="CO32" s="194">
        <f t="shared" si="13"/>
        <v>0</v>
      </c>
      <c r="CP32" s="194">
        <f t="shared" si="13"/>
        <v>0</v>
      </c>
      <c r="CQ32" s="194">
        <f t="shared" si="13"/>
        <v>0</v>
      </c>
      <c r="CR32" s="194">
        <f t="shared" si="13"/>
        <v>0</v>
      </c>
      <c r="CS32" s="194">
        <f t="shared" si="13"/>
        <v>0</v>
      </c>
      <c r="CT32" s="194">
        <f t="shared" si="13"/>
        <v>0</v>
      </c>
      <c r="CU32" s="194">
        <f t="shared" si="13"/>
        <v>0</v>
      </c>
      <c r="CV32" s="194">
        <f t="shared" si="14"/>
        <v>0</v>
      </c>
      <c r="CW32" s="194">
        <f t="shared" si="14"/>
        <v>0</v>
      </c>
      <c r="CX32" s="194">
        <f t="shared" si="14"/>
        <v>0</v>
      </c>
      <c r="CY32" s="194">
        <f t="shared" si="14"/>
        <v>0</v>
      </c>
      <c r="CZ32" s="194">
        <f t="shared" si="14"/>
        <v>0</v>
      </c>
      <c r="DA32" s="194">
        <f t="shared" si="14"/>
        <v>0</v>
      </c>
      <c r="DB32" s="194">
        <f t="shared" si="14"/>
        <v>0</v>
      </c>
      <c r="DC32" s="194">
        <f t="shared" si="14"/>
        <v>0</v>
      </c>
      <c r="DD32" s="194">
        <f t="shared" si="14"/>
        <v>0</v>
      </c>
      <c r="DE32" s="194">
        <f t="shared" si="14"/>
        <v>0</v>
      </c>
      <c r="DF32" s="194">
        <f t="shared" si="14"/>
        <v>0</v>
      </c>
      <c r="DG32" s="194">
        <f t="shared" si="14"/>
        <v>0</v>
      </c>
      <c r="DH32" s="194">
        <f t="shared" si="14"/>
        <v>0</v>
      </c>
      <c r="DI32" s="194">
        <f t="shared" si="14"/>
        <v>0</v>
      </c>
      <c r="DJ32" s="194">
        <f t="shared" si="16"/>
        <v>0</v>
      </c>
      <c r="DK32" s="194">
        <f t="shared" si="16"/>
        <v>0</v>
      </c>
      <c r="DL32" s="194">
        <f t="shared" si="16"/>
        <v>0</v>
      </c>
      <c r="DM32" s="194">
        <f t="shared" si="16"/>
        <v>0</v>
      </c>
      <c r="DN32" s="194">
        <f t="shared" si="16"/>
        <v>0</v>
      </c>
      <c r="DO32" s="194">
        <f t="shared" si="16"/>
        <v>0</v>
      </c>
      <c r="DP32" s="194">
        <f t="shared" si="16"/>
        <v>0</v>
      </c>
      <c r="DQ32" s="194">
        <f t="shared" si="16"/>
        <v>0</v>
      </c>
      <c r="DR32" s="194">
        <f t="shared" si="16"/>
        <v>0</v>
      </c>
      <c r="DS32" s="194">
        <f t="shared" si="16"/>
        <v>0</v>
      </c>
      <c r="DT32" s="102"/>
    </row>
    <row r="33" spans="1:124" s="35" customFormat="1" x14ac:dyDescent="0.25">
      <c r="A33" s="241" t="e">
        <f ca="1"/>
        <v>#DIV/0!</v>
      </c>
      <c r="B33" s="53">
        <v>30</v>
      </c>
      <c r="C33" s="198" t="str">
        <v>-</v>
      </c>
      <c r="D33" s="199">
        <f t="shared" si="15"/>
        <v>0</v>
      </c>
      <c r="E33" s="200">
        <f t="shared" si="15"/>
        <v>0</v>
      </c>
      <c r="F33" s="200">
        <f t="shared" si="15"/>
        <v>0</v>
      </c>
      <c r="G33" s="200">
        <f t="shared" si="15"/>
        <v>0</v>
      </c>
      <c r="H33" s="200">
        <f t="shared" si="15"/>
        <v>0</v>
      </c>
      <c r="I33" s="200">
        <f t="shared" si="15"/>
        <v>0</v>
      </c>
      <c r="J33" s="200">
        <f t="shared" si="15"/>
        <v>0</v>
      </c>
      <c r="K33" s="200">
        <f t="shared" si="15"/>
        <v>0</v>
      </c>
      <c r="L33" s="200">
        <f t="shared" si="15"/>
        <v>0</v>
      </c>
      <c r="M33" s="200">
        <f t="shared" si="15"/>
        <v>0</v>
      </c>
      <c r="N33" s="200">
        <f t="shared" si="15"/>
        <v>0</v>
      </c>
      <c r="O33" s="200">
        <f t="shared" si="15"/>
        <v>0</v>
      </c>
      <c r="P33" s="200">
        <f t="shared" si="15"/>
        <v>0</v>
      </c>
      <c r="Q33" s="200">
        <f t="shared" si="15"/>
        <v>0</v>
      </c>
      <c r="R33" s="200">
        <f t="shared" si="15"/>
        <v>0</v>
      </c>
      <c r="S33" s="200">
        <f t="shared" si="15"/>
        <v>0</v>
      </c>
      <c r="T33" s="200">
        <f t="shared" si="9"/>
        <v>0</v>
      </c>
      <c r="U33" s="200">
        <f t="shared" si="9"/>
        <v>0</v>
      </c>
      <c r="V33" s="200">
        <f t="shared" si="9"/>
        <v>0</v>
      </c>
      <c r="W33" s="200">
        <f t="shared" si="9"/>
        <v>0</v>
      </c>
      <c r="X33" s="200">
        <f t="shared" si="9"/>
        <v>0</v>
      </c>
      <c r="Y33" s="200">
        <f t="shared" si="9"/>
        <v>0</v>
      </c>
      <c r="Z33" s="200">
        <f t="shared" si="9"/>
        <v>0</v>
      </c>
      <c r="AA33" s="200">
        <f t="shared" si="9"/>
        <v>0</v>
      </c>
      <c r="AB33" s="200">
        <f t="shared" si="9"/>
        <v>0</v>
      </c>
      <c r="AC33" s="200">
        <f t="shared" si="9"/>
        <v>0</v>
      </c>
      <c r="AD33" s="200">
        <f t="shared" si="9"/>
        <v>0</v>
      </c>
      <c r="AE33" s="200">
        <f t="shared" si="9"/>
        <v>0</v>
      </c>
      <c r="AF33" s="200">
        <f t="shared" si="9"/>
        <v>0</v>
      </c>
      <c r="AG33" s="200" t="e">
        <f t="shared" ca="1" si="9"/>
        <v>#DIV/0!</v>
      </c>
      <c r="AH33" s="200">
        <f t="shared" si="9"/>
        <v>0</v>
      </c>
      <c r="AI33" s="200">
        <f t="shared" si="9"/>
        <v>0</v>
      </c>
      <c r="AJ33" s="200">
        <f t="shared" si="10"/>
        <v>0</v>
      </c>
      <c r="AK33" s="200">
        <f t="shared" si="10"/>
        <v>0</v>
      </c>
      <c r="AL33" s="200">
        <f t="shared" si="10"/>
        <v>0</v>
      </c>
      <c r="AM33" s="200">
        <f t="shared" si="10"/>
        <v>0</v>
      </c>
      <c r="AN33" s="200">
        <f t="shared" si="10"/>
        <v>0</v>
      </c>
      <c r="AO33" s="200">
        <f t="shared" si="10"/>
        <v>0</v>
      </c>
      <c r="AP33" s="200">
        <f t="shared" si="10"/>
        <v>0</v>
      </c>
      <c r="AQ33" s="200">
        <f t="shared" si="10"/>
        <v>0</v>
      </c>
      <c r="AR33" s="200">
        <f t="shared" si="10"/>
        <v>0</v>
      </c>
      <c r="AS33" s="200">
        <f t="shared" si="10"/>
        <v>0</v>
      </c>
      <c r="AT33" s="200">
        <f t="shared" si="10"/>
        <v>0</v>
      </c>
      <c r="AU33" s="200">
        <f t="shared" si="10"/>
        <v>0</v>
      </c>
      <c r="AV33" s="200">
        <f t="shared" si="10"/>
        <v>0</v>
      </c>
      <c r="AW33" s="200">
        <f t="shared" si="10"/>
        <v>0</v>
      </c>
      <c r="AX33" s="200">
        <f t="shared" si="10"/>
        <v>0</v>
      </c>
      <c r="AY33" s="200">
        <f t="shared" si="10"/>
        <v>0</v>
      </c>
      <c r="AZ33" s="200">
        <f t="shared" si="11"/>
        <v>0</v>
      </c>
      <c r="BA33" s="200">
        <f t="shared" si="11"/>
        <v>0</v>
      </c>
      <c r="BB33" s="200">
        <f t="shared" si="11"/>
        <v>0</v>
      </c>
      <c r="BC33" s="200">
        <f t="shared" si="11"/>
        <v>0</v>
      </c>
      <c r="BD33" s="200">
        <f t="shared" si="11"/>
        <v>0</v>
      </c>
      <c r="BE33" s="200">
        <f t="shared" si="11"/>
        <v>0</v>
      </c>
      <c r="BF33" s="200">
        <f t="shared" si="11"/>
        <v>0</v>
      </c>
      <c r="BG33" s="200">
        <f t="shared" si="11"/>
        <v>0</v>
      </c>
      <c r="BH33" s="200">
        <f t="shared" si="11"/>
        <v>0</v>
      </c>
      <c r="BI33" s="200">
        <f t="shared" si="11"/>
        <v>0</v>
      </c>
      <c r="BJ33" s="200">
        <f t="shared" si="11"/>
        <v>0</v>
      </c>
      <c r="BK33" s="200">
        <f t="shared" si="11"/>
        <v>0</v>
      </c>
      <c r="BL33" s="200">
        <f t="shared" si="11"/>
        <v>0</v>
      </c>
      <c r="BM33" s="200">
        <f t="shared" si="11"/>
        <v>0</v>
      </c>
      <c r="BN33" s="200">
        <f t="shared" si="11"/>
        <v>0</v>
      </c>
      <c r="BO33" s="200">
        <f t="shared" si="11"/>
        <v>0</v>
      </c>
      <c r="BP33" s="200">
        <f t="shared" si="12"/>
        <v>0</v>
      </c>
      <c r="BQ33" s="200">
        <f t="shared" si="12"/>
        <v>0</v>
      </c>
      <c r="BR33" s="200">
        <f t="shared" si="12"/>
        <v>0</v>
      </c>
      <c r="BS33" s="200">
        <f t="shared" si="12"/>
        <v>0</v>
      </c>
      <c r="BT33" s="200">
        <f t="shared" si="12"/>
        <v>0</v>
      </c>
      <c r="BU33" s="200">
        <f t="shared" si="12"/>
        <v>0</v>
      </c>
      <c r="BV33" s="200">
        <f t="shared" si="12"/>
        <v>0</v>
      </c>
      <c r="BW33" s="200">
        <f t="shared" si="12"/>
        <v>0</v>
      </c>
      <c r="BX33" s="200">
        <f t="shared" si="12"/>
        <v>0</v>
      </c>
      <c r="BY33" s="200">
        <f t="shared" si="12"/>
        <v>0</v>
      </c>
      <c r="BZ33" s="200">
        <f t="shared" si="12"/>
        <v>0</v>
      </c>
      <c r="CA33" s="200">
        <f t="shared" si="12"/>
        <v>0</v>
      </c>
      <c r="CB33" s="200">
        <f t="shared" si="12"/>
        <v>0</v>
      </c>
      <c r="CC33" s="200">
        <f t="shared" si="12"/>
        <v>0</v>
      </c>
      <c r="CD33" s="200">
        <f t="shared" si="12"/>
        <v>0</v>
      </c>
      <c r="CE33" s="200">
        <f t="shared" si="12"/>
        <v>0</v>
      </c>
      <c r="CF33" s="200">
        <f t="shared" si="13"/>
        <v>0</v>
      </c>
      <c r="CG33" s="200">
        <f t="shared" si="13"/>
        <v>0</v>
      </c>
      <c r="CH33" s="200">
        <f t="shared" si="13"/>
        <v>0</v>
      </c>
      <c r="CI33" s="200">
        <f t="shared" si="13"/>
        <v>0</v>
      </c>
      <c r="CJ33" s="200">
        <f t="shared" si="13"/>
        <v>0</v>
      </c>
      <c r="CK33" s="200">
        <f t="shared" si="13"/>
        <v>0</v>
      </c>
      <c r="CL33" s="200">
        <f t="shared" si="13"/>
        <v>0</v>
      </c>
      <c r="CM33" s="200">
        <f t="shared" si="13"/>
        <v>0</v>
      </c>
      <c r="CN33" s="200">
        <f t="shared" si="13"/>
        <v>0</v>
      </c>
      <c r="CO33" s="200">
        <f t="shared" si="13"/>
        <v>0</v>
      </c>
      <c r="CP33" s="200">
        <f t="shared" si="13"/>
        <v>0</v>
      </c>
      <c r="CQ33" s="200">
        <f t="shared" si="13"/>
        <v>0</v>
      </c>
      <c r="CR33" s="200">
        <f t="shared" si="13"/>
        <v>0</v>
      </c>
      <c r="CS33" s="200">
        <f t="shared" si="13"/>
        <v>0</v>
      </c>
      <c r="CT33" s="200">
        <f t="shared" si="13"/>
        <v>0</v>
      </c>
      <c r="CU33" s="200">
        <f t="shared" si="13"/>
        <v>0</v>
      </c>
      <c r="CV33" s="200">
        <f t="shared" si="14"/>
        <v>0</v>
      </c>
      <c r="CW33" s="200">
        <f t="shared" si="14"/>
        <v>0</v>
      </c>
      <c r="CX33" s="200">
        <f t="shared" si="14"/>
        <v>0</v>
      </c>
      <c r="CY33" s="200">
        <f t="shared" si="14"/>
        <v>0</v>
      </c>
      <c r="CZ33" s="200">
        <f t="shared" si="14"/>
        <v>0</v>
      </c>
      <c r="DA33" s="200">
        <f t="shared" si="14"/>
        <v>0</v>
      </c>
      <c r="DB33" s="200">
        <f t="shared" si="14"/>
        <v>0</v>
      </c>
      <c r="DC33" s="200">
        <f t="shared" si="14"/>
        <v>0</v>
      </c>
      <c r="DD33" s="200">
        <f t="shared" si="14"/>
        <v>0</v>
      </c>
      <c r="DE33" s="200">
        <f t="shared" si="14"/>
        <v>0</v>
      </c>
      <c r="DF33" s="200">
        <f t="shared" si="14"/>
        <v>0</v>
      </c>
      <c r="DG33" s="200">
        <f t="shared" si="14"/>
        <v>0</v>
      </c>
      <c r="DH33" s="200">
        <f t="shared" si="14"/>
        <v>0</v>
      </c>
      <c r="DI33" s="200">
        <f t="shared" si="14"/>
        <v>0</v>
      </c>
      <c r="DJ33" s="200">
        <f t="shared" si="16"/>
        <v>0</v>
      </c>
      <c r="DK33" s="200">
        <f t="shared" si="16"/>
        <v>0</v>
      </c>
      <c r="DL33" s="200">
        <f t="shared" si="16"/>
        <v>0</v>
      </c>
      <c r="DM33" s="200">
        <f t="shared" si="16"/>
        <v>0</v>
      </c>
      <c r="DN33" s="200">
        <f t="shared" si="16"/>
        <v>0</v>
      </c>
      <c r="DO33" s="200">
        <f t="shared" si="16"/>
        <v>0</v>
      </c>
      <c r="DP33" s="200">
        <f t="shared" si="16"/>
        <v>0</v>
      </c>
      <c r="DQ33" s="200">
        <f t="shared" si="16"/>
        <v>0</v>
      </c>
      <c r="DR33" s="200">
        <f t="shared" si="16"/>
        <v>0</v>
      </c>
      <c r="DS33" s="200">
        <f t="shared" si="16"/>
        <v>0</v>
      </c>
      <c r="DT33" s="104"/>
    </row>
    <row r="34" spans="1:124" s="35" customFormat="1" x14ac:dyDescent="0.25">
      <c r="A34" s="241" t="e">
        <f ca="1"/>
        <v>#DIV/0!</v>
      </c>
      <c r="B34" s="53" t="s">
        <v>41</v>
      </c>
      <c r="C34" s="192" t="str">
        <v>-</v>
      </c>
      <c r="D34" s="193">
        <f t="shared" si="15"/>
        <v>0</v>
      </c>
      <c r="E34" s="194">
        <f t="shared" si="15"/>
        <v>0</v>
      </c>
      <c r="F34" s="194">
        <f t="shared" si="15"/>
        <v>0</v>
      </c>
      <c r="G34" s="194">
        <f t="shared" si="15"/>
        <v>0</v>
      </c>
      <c r="H34" s="194">
        <f t="shared" si="15"/>
        <v>0</v>
      </c>
      <c r="I34" s="194">
        <f t="shared" si="15"/>
        <v>0</v>
      </c>
      <c r="J34" s="194">
        <f t="shared" si="15"/>
        <v>0</v>
      </c>
      <c r="K34" s="194">
        <f t="shared" si="15"/>
        <v>0</v>
      </c>
      <c r="L34" s="194">
        <f t="shared" si="15"/>
        <v>0</v>
      </c>
      <c r="M34" s="194">
        <f t="shared" si="15"/>
        <v>0</v>
      </c>
      <c r="N34" s="194">
        <f t="shared" si="15"/>
        <v>0</v>
      </c>
      <c r="O34" s="194">
        <f t="shared" si="15"/>
        <v>0</v>
      </c>
      <c r="P34" s="194">
        <f t="shared" si="15"/>
        <v>0</v>
      </c>
      <c r="Q34" s="194">
        <f t="shared" si="15"/>
        <v>0</v>
      </c>
      <c r="R34" s="194">
        <f t="shared" si="15"/>
        <v>0</v>
      </c>
      <c r="S34" s="194">
        <f t="shared" si="15"/>
        <v>0</v>
      </c>
      <c r="T34" s="194">
        <f t="shared" si="9"/>
        <v>0</v>
      </c>
      <c r="U34" s="194">
        <f t="shared" si="9"/>
        <v>0</v>
      </c>
      <c r="V34" s="194">
        <f t="shared" si="9"/>
        <v>0</v>
      </c>
      <c r="W34" s="194">
        <f t="shared" si="9"/>
        <v>0</v>
      </c>
      <c r="X34" s="194">
        <f t="shared" si="9"/>
        <v>0</v>
      </c>
      <c r="Y34" s="194">
        <f t="shared" si="9"/>
        <v>0</v>
      </c>
      <c r="Z34" s="194">
        <f t="shared" si="9"/>
        <v>0</v>
      </c>
      <c r="AA34" s="194">
        <f t="shared" si="9"/>
        <v>0</v>
      </c>
      <c r="AB34" s="194">
        <f t="shared" si="9"/>
        <v>0</v>
      </c>
      <c r="AC34" s="194">
        <f t="shared" si="9"/>
        <v>0</v>
      </c>
      <c r="AD34" s="194">
        <f t="shared" si="9"/>
        <v>0</v>
      </c>
      <c r="AE34" s="194">
        <f t="shared" si="9"/>
        <v>0</v>
      </c>
      <c r="AF34" s="194">
        <f t="shared" si="9"/>
        <v>0</v>
      </c>
      <c r="AG34" s="194">
        <f t="shared" si="9"/>
        <v>0</v>
      </c>
      <c r="AH34" s="194">
        <f t="shared" si="9"/>
        <v>0</v>
      </c>
      <c r="AI34" s="194">
        <f t="shared" si="9"/>
        <v>0</v>
      </c>
      <c r="AJ34" s="194">
        <f t="shared" si="10"/>
        <v>0</v>
      </c>
      <c r="AK34" s="194">
        <f t="shared" si="10"/>
        <v>0</v>
      </c>
      <c r="AL34" s="194">
        <f t="shared" si="10"/>
        <v>0</v>
      </c>
      <c r="AM34" s="194">
        <f t="shared" si="10"/>
        <v>0</v>
      </c>
      <c r="AN34" s="194">
        <f t="shared" si="10"/>
        <v>0</v>
      </c>
      <c r="AO34" s="194">
        <f t="shared" si="10"/>
        <v>0</v>
      </c>
      <c r="AP34" s="194">
        <f t="shared" si="10"/>
        <v>0</v>
      </c>
      <c r="AQ34" s="194">
        <f t="shared" si="10"/>
        <v>0</v>
      </c>
      <c r="AR34" s="194">
        <f t="shared" si="10"/>
        <v>0</v>
      </c>
      <c r="AS34" s="194">
        <f t="shared" si="10"/>
        <v>0</v>
      </c>
      <c r="AT34" s="194">
        <f t="shared" si="10"/>
        <v>0</v>
      </c>
      <c r="AU34" s="194">
        <f t="shared" si="10"/>
        <v>0</v>
      </c>
      <c r="AV34" s="194">
        <f t="shared" si="10"/>
        <v>0</v>
      </c>
      <c r="AW34" s="194">
        <f t="shared" si="10"/>
        <v>0</v>
      </c>
      <c r="AX34" s="194">
        <f t="shared" si="10"/>
        <v>0</v>
      </c>
      <c r="AY34" s="194">
        <f t="shared" si="10"/>
        <v>0</v>
      </c>
      <c r="AZ34" s="194">
        <f t="shared" si="11"/>
        <v>0</v>
      </c>
      <c r="BA34" s="194">
        <f t="shared" si="11"/>
        <v>0</v>
      </c>
      <c r="BB34" s="194">
        <f t="shared" si="11"/>
        <v>0</v>
      </c>
      <c r="BC34" s="194">
        <f t="shared" si="11"/>
        <v>0</v>
      </c>
      <c r="BD34" s="194">
        <f t="shared" si="11"/>
        <v>0</v>
      </c>
      <c r="BE34" s="194">
        <f t="shared" si="11"/>
        <v>0</v>
      </c>
      <c r="BF34" s="194">
        <f t="shared" si="11"/>
        <v>0</v>
      </c>
      <c r="BG34" s="194">
        <f t="shared" si="11"/>
        <v>0</v>
      </c>
      <c r="BH34" s="194">
        <f t="shared" si="11"/>
        <v>0</v>
      </c>
      <c r="BI34" s="194">
        <f t="shared" si="11"/>
        <v>0</v>
      </c>
      <c r="BJ34" s="194">
        <f t="shared" si="11"/>
        <v>0</v>
      </c>
      <c r="BK34" s="194">
        <f t="shared" si="11"/>
        <v>0</v>
      </c>
      <c r="BL34" s="194">
        <f t="shared" si="11"/>
        <v>0</v>
      </c>
      <c r="BM34" s="194">
        <f t="shared" si="11"/>
        <v>0</v>
      </c>
      <c r="BN34" s="194">
        <f t="shared" si="11"/>
        <v>0</v>
      </c>
      <c r="BO34" s="194">
        <f t="shared" si="11"/>
        <v>0</v>
      </c>
      <c r="BP34" s="194">
        <f t="shared" si="12"/>
        <v>0</v>
      </c>
      <c r="BQ34" s="194">
        <f t="shared" si="12"/>
        <v>0</v>
      </c>
      <c r="BR34" s="194">
        <f t="shared" si="12"/>
        <v>0</v>
      </c>
      <c r="BS34" s="194">
        <f t="shared" si="12"/>
        <v>0</v>
      </c>
      <c r="BT34" s="194">
        <f t="shared" si="12"/>
        <v>0</v>
      </c>
      <c r="BU34" s="194">
        <f t="shared" si="12"/>
        <v>0</v>
      </c>
      <c r="BV34" s="194">
        <f t="shared" si="12"/>
        <v>0</v>
      </c>
      <c r="BW34" s="194">
        <f t="shared" si="12"/>
        <v>0</v>
      </c>
      <c r="BX34" s="194">
        <f t="shared" si="12"/>
        <v>0</v>
      </c>
      <c r="BY34" s="194">
        <f t="shared" si="12"/>
        <v>0</v>
      </c>
      <c r="BZ34" s="194">
        <f t="shared" si="12"/>
        <v>0</v>
      </c>
      <c r="CA34" s="194">
        <f t="shared" si="12"/>
        <v>0</v>
      </c>
      <c r="CB34" s="194">
        <f t="shared" si="12"/>
        <v>0</v>
      </c>
      <c r="CC34" s="194">
        <f t="shared" si="12"/>
        <v>0</v>
      </c>
      <c r="CD34" s="194">
        <f t="shared" si="12"/>
        <v>0</v>
      </c>
      <c r="CE34" s="194">
        <f t="shared" si="12"/>
        <v>0</v>
      </c>
      <c r="CF34" s="194">
        <f t="shared" si="13"/>
        <v>0</v>
      </c>
      <c r="CG34" s="194">
        <f t="shared" si="13"/>
        <v>0</v>
      </c>
      <c r="CH34" s="194">
        <f t="shared" si="13"/>
        <v>0</v>
      </c>
      <c r="CI34" s="194">
        <f t="shared" si="13"/>
        <v>0</v>
      </c>
      <c r="CJ34" s="194">
        <f t="shared" si="13"/>
        <v>0</v>
      </c>
      <c r="CK34" s="194">
        <f t="shared" si="13"/>
        <v>0</v>
      </c>
      <c r="CL34" s="194">
        <f t="shared" si="13"/>
        <v>0</v>
      </c>
      <c r="CM34" s="194">
        <f t="shared" si="13"/>
        <v>0</v>
      </c>
      <c r="CN34" s="194">
        <f t="shared" si="13"/>
        <v>0</v>
      </c>
      <c r="CO34" s="194">
        <f t="shared" si="13"/>
        <v>0</v>
      </c>
      <c r="CP34" s="194">
        <f t="shared" si="13"/>
        <v>0</v>
      </c>
      <c r="CQ34" s="194">
        <f t="shared" si="13"/>
        <v>0</v>
      </c>
      <c r="CR34" s="194">
        <f t="shared" si="13"/>
        <v>0</v>
      </c>
      <c r="CS34" s="194">
        <f t="shared" si="13"/>
        <v>0</v>
      </c>
      <c r="CT34" s="194">
        <f t="shared" si="13"/>
        <v>0</v>
      </c>
      <c r="CU34" s="194">
        <f t="shared" si="13"/>
        <v>0</v>
      </c>
      <c r="CV34" s="194">
        <f t="shared" si="14"/>
        <v>0</v>
      </c>
      <c r="CW34" s="194">
        <f t="shared" si="14"/>
        <v>0</v>
      </c>
      <c r="CX34" s="194">
        <f t="shared" si="14"/>
        <v>0</v>
      </c>
      <c r="CY34" s="194">
        <f t="shared" si="14"/>
        <v>0</v>
      </c>
      <c r="CZ34" s="194">
        <f t="shared" si="14"/>
        <v>0</v>
      </c>
      <c r="DA34" s="194">
        <f t="shared" si="14"/>
        <v>0</v>
      </c>
      <c r="DB34" s="194">
        <f t="shared" si="14"/>
        <v>0</v>
      </c>
      <c r="DC34" s="194">
        <f t="shared" si="14"/>
        <v>0</v>
      </c>
      <c r="DD34" s="194">
        <f t="shared" si="14"/>
        <v>0</v>
      </c>
      <c r="DE34" s="194">
        <f t="shared" si="14"/>
        <v>0</v>
      </c>
      <c r="DF34" s="194">
        <f t="shared" si="14"/>
        <v>0</v>
      </c>
      <c r="DG34" s="194">
        <f t="shared" si="14"/>
        <v>0</v>
      </c>
      <c r="DH34" s="194">
        <f t="shared" si="14"/>
        <v>0</v>
      </c>
      <c r="DI34" s="194">
        <f t="shared" si="14"/>
        <v>0</v>
      </c>
      <c r="DJ34" s="194">
        <f t="shared" si="16"/>
        <v>0</v>
      </c>
      <c r="DK34" s="194">
        <f t="shared" si="16"/>
        <v>0</v>
      </c>
      <c r="DL34" s="194">
        <f t="shared" si="16"/>
        <v>0</v>
      </c>
      <c r="DM34" s="194">
        <f t="shared" si="16"/>
        <v>0</v>
      </c>
      <c r="DN34" s="194">
        <f t="shared" si="16"/>
        <v>0</v>
      </c>
      <c r="DO34" s="194">
        <f t="shared" si="16"/>
        <v>0</v>
      </c>
      <c r="DP34" s="194">
        <f t="shared" si="16"/>
        <v>0</v>
      </c>
      <c r="DQ34" s="194">
        <f t="shared" si="16"/>
        <v>0</v>
      </c>
      <c r="DR34" s="194">
        <f t="shared" si="16"/>
        <v>0</v>
      </c>
      <c r="DS34" s="194">
        <f t="shared" si="16"/>
        <v>0</v>
      </c>
      <c r="DT34" s="102"/>
    </row>
    <row r="35" spans="1:124" s="35" customFormat="1" x14ac:dyDescent="0.25">
      <c r="A35" s="241" t="e">
        <f ca="1"/>
        <v>#DIV/0!</v>
      </c>
      <c r="B35" s="53" t="s">
        <v>42</v>
      </c>
      <c r="C35" s="192" t="str">
        <v>-</v>
      </c>
      <c r="D35" s="193">
        <f t="shared" si="15"/>
        <v>0</v>
      </c>
      <c r="E35" s="194">
        <f t="shared" si="15"/>
        <v>0</v>
      </c>
      <c r="F35" s="194">
        <f t="shared" si="15"/>
        <v>0</v>
      </c>
      <c r="G35" s="194">
        <f t="shared" si="15"/>
        <v>0</v>
      </c>
      <c r="H35" s="194">
        <f t="shared" si="15"/>
        <v>0</v>
      </c>
      <c r="I35" s="194">
        <f t="shared" si="15"/>
        <v>0</v>
      </c>
      <c r="J35" s="194">
        <f t="shared" si="15"/>
        <v>0</v>
      </c>
      <c r="K35" s="194">
        <f t="shared" si="15"/>
        <v>0</v>
      </c>
      <c r="L35" s="194">
        <f t="shared" si="15"/>
        <v>0</v>
      </c>
      <c r="M35" s="194">
        <f t="shared" si="15"/>
        <v>0</v>
      </c>
      <c r="N35" s="194">
        <f t="shared" si="15"/>
        <v>0</v>
      </c>
      <c r="O35" s="194">
        <f t="shared" si="15"/>
        <v>0</v>
      </c>
      <c r="P35" s="194">
        <f t="shared" si="15"/>
        <v>0</v>
      </c>
      <c r="Q35" s="194">
        <f t="shared" si="15"/>
        <v>0</v>
      </c>
      <c r="R35" s="194">
        <f t="shared" si="15"/>
        <v>0</v>
      </c>
      <c r="S35" s="194">
        <f t="shared" si="15"/>
        <v>0</v>
      </c>
      <c r="T35" s="194">
        <f t="shared" ref="T35:AI50" si="17">IF(AND($B35=T$2),$A35, 0)</f>
        <v>0</v>
      </c>
      <c r="U35" s="194">
        <f t="shared" si="17"/>
        <v>0</v>
      </c>
      <c r="V35" s="194">
        <f t="shared" si="17"/>
        <v>0</v>
      </c>
      <c r="W35" s="194">
        <f t="shared" si="17"/>
        <v>0</v>
      </c>
      <c r="X35" s="194">
        <f t="shared" si="17"/>
        <v>0</v>
      </c>
      <c r="Y35" s="194">
        <f t="shared" si="17"/>
        <v>0</v>
      </c>
      <c r="Z35" s="194">
        <f t="shared" si="17"/>
        <v>0</v>
      </c>
      <c r="AA35" s="194">
        <f t="shared" si="17"/>
        <v>0</v>
      </c>
      <c r="AB35" s="194">
        <f t="shared" si="17"/>
        <v>0</v>
      </c>
      <c r="AC35" s="194">
        <f t="shared" si="17"/>
        <v>0</v>
      </c>
      <c r="AD35" s="194">
        <f t="shared" si="17"/>
        <v>0</v>
      </c>
      <c r="AE35" s="194">
        <f t="shared" si="17"/>
        <v>0</v>
      </c>
      <c r="AF35" s="194">
        <f t="shared" si="17"/>
        <v>0</v>
      </c>
      <c r="AG35" s="194">
        <f t="shared" si="17"/>
        <v>0</v>
      </c>
      <c r="AH35" s="194">
        <f t="shared" si="17"/>
        <v>0</v>
      </c>
      <c r="AI35" s="194">
        <f t="shared" si="17"/>
        <v>0</v>
      </c>
      <c r="AJ35" s="194">
        <f t="shared" ref="AJ35:AY50" si="18">IF(AND($B35=AJ$2),$A35, 0)</f>
        <v>0</v>
      </c>
      <c r="AK35" s="194">
        <f t="shared" si="18"/>
        <v>0</v>
      </c>
      <c r="AL35" s="194">
        <f t="shared" si="18"/>
        <v>0</v>
      </c>
      <c r="AM35" s="194">
        <f t="shared" si="18"/>
        <v>0</v>
      </c>
      <c r="AN35" s="194">
        <f t="shared" si="18"/>
        <v>0</v>
      </c>
      <c r="AO35" s="194">
        <f t="shared" si="18"/>
        <v>0</v>
      </c>
      <c r="AP35" s="194">
        <f t="shared" si="18"/>
        <v>0</v>
      </c>
      <c r="AQ35" s="194">
        <f t="shared" si="18"/>
        <v>0</v>
      </c>
      <c r="AR35" s="194">
        <f t="shared" si="18"/>
        <v>0</v>
      </c>
      <c r="AS35" s="194">
        <f t="shared" si="18"/>
        <v>0</v>
      </c>
      <c r="AT35" s="194">
        <f t="shared" si="18"/>
        <v>0</v>
      </c>
      <c r="AU35" s="194">
        <f t="shared" si="18"/>
        <v>0</v>
      </c>
      <c r="AV35" s="194">
        <f t="shared" si="18"/>
        <v>0</v>
      </c>
      <c r="AW35" s="194">
        <f t="shared" si="18"/>
        <v>0</v>
      </c>
      <c r="AX35" s="194">
        <f t="shared" si="18"/>
        <v>0</v>
      </c>
      <c r="AY35" s="194">
        <f t="shared" si="18"/>
        <v>0</v>
      </c>
      <c r="AZ35" s="194">
        <f t="shared" ref="AZ35:BO50" si="19">IF(AND($B35=AZ$2),$A35, 0)</f>
        <v>0</v>
      </c>
      <c r="BA35" s="194">
        <f t="shared" si="19"/>
        <v>0</v>
      </c>
      <c r="BB35" s="194">
        <f t="shared" si="19"/>
        <v>0</v>
      </c>
      <c r="BC35" s="194">
        <f t="shared" si="19"/>
        <v>0</v>
      </c>
      <c r="BD35" s="194">
        <f t="shared" si="19"/>
        <v>0</v>
      </c>
      <c r="BE35" s="194">
        <f t="shared" si="19"/>
        <v>0</v>
      </c>
      <c r="BF35" s="194">
        <f t="shared" si="19"/>
        <v>0</v>
      </c>
      <c r="BG35" s="194">
        <f t="shared" si="19"/>
        <v>0</v>
      </c>
      <c r="BH35" s="194">
        <f t="shared" si="19"/>
        <v>0</v>
      </c>
      <c r="BI35" s="194">
        <f t="shared" si="19"/>
        <v>0</v>
      </c>
      <c r="BJ35" s="194">
        <f t="shared" si="19"/>
        <v>0</v>
      </c>
      <c r="BK35" s="194">
        <f t="shared" si="19"/>
        <v>0</v>
      </c>
      <c r="BL35" s="194">
        <f t="shared" si="19"/>
        <v>0</v>
      </c>
      <c r="BM35" s="194">
        <f t="shared" si="19"/>
        <v>0</v>
      </c>
      <c r="BN35" s="194">
        <f t="shared" si="19"/>
        <v>0</v>
      </c>
      <c r="BO35" s="194">
        <f t="shared" si="19"/>
        <v>0</v>
      </c>
      <c r="BP35" s="194">
        <f t="shared" ref="BP35:CE50" si="20">IF(AND($B35=BP$2),$A35, 0)</f>
        <v>0</v>
      </c>
      <c r="BQ35" s="194">
        <f t="shared" si="20"/>
        <v>0</v>
      </c>
      <c r="BR35" s="194">
        <f t="shared" si="20"/>
        <v>0</v>
      </c>
      <c r="BS35" s="194">
        <f t="shared" si="20"/>
        <v>0</v>
      </c>
      <c r="BT35" s="194">
        <f t="shared" si="20"/>
        <v>0</v>
      </c>
      <c r="BU35" s="194">
        <f t="shared" si="20"/>
        <v>0</v>
      </c>
      <c r="BV35" s="194">
        <f t="shared" si="20"/>
        <v>0</v>
      </c>
      <c r="BW35" s="194">
        <f t="shared" si="20"/>
        <v>0</v>
      </c>
      <c r="BX35" s="194">
        <f t="shared" si="20"/>
        <v>0</v>
      </c>
      <c r="BY35" s="194">
        <f t="shared" si="20"/>
        <v>0</v>
      </c>
      <c r="BZ35" s="194">
        <f t="shared" si="20"/>
        <v>0</v>
      </c>
      <c r="CA35" s="194">
        <f t="shared" si="20"/>
        <v>0</v>
      </c>
      <c r="CB35" s="194">
        <f t="shared" si="20"/>
        <v>0</v>
      </c>
      <c r="CC35" s="194">
        <f t="shared" si="20"/>
        <v>0</v>
      </c>
      <c r="CD35" s="194">
        <f t="shared" si="20"/>
        <v>0</v>
      </c>
      <c r="CE35" s="194">
        <f t="shared" si="20"/>
        <v>0</v>
      </c>
      <c r="CF35" s="194">
        <f t="shared" ref="CF35:CU50" si="21">IF(AND($B35=CF$2),$A35, 0)</f>
        <v>0</v>
      </c>
      <c r="CG35" s="194">
        <f t="shared" si="21"/>
        <v>0</v>
      </c>
      <c r="CH35" s="194">
        <f t="shared" si="21"/>
        <v>0</v>
      </c>
      <c r="CI35" s="194">
        <f t="shared" si="21"/>
        <v>0</v>
      </c>
      <c r="CJ35" s="194">
        <f t="shared" si="21"/>
        <v>0</v>
      </c>
      <c r="CK35" s="194">
        <f t="shared" si="21"/>
        <v>0</v>
      </c>
      <c r="CL35" s="194">
        <f t="shared" si="21"/>
        <v>0</v>
      </c>
      <c r="CM35" s="194">
        <f t="shared" si="21"/>
        <v>0</v>
      </c>
      <c r="CN35" s="194">
        <f t="shared" si="21"/>
        <v>0</v>
      </c>
      <c r="CO35" s="194">
        <f t="shared" si="21"/>
        <v>0</v>
      </c>
      <c r="CP35" s="194">
        <f t="shared" si="21"/>
        <v>0</v>
      </c>
      <c r="CQ35" s="194">
        <f t="shared" si="21"/>
        <v>0</v>
      </c>
      <c r="CR35" s="194">
        <f t="shared" si="21"/>
        <v>0</v>
      </c>
      <c r="CS35" s="194">
        <f t="shared" si="21"/>
        <v>0</v>
      </c>
      <c r="CT35" s="194">
        <f t="shared" si="21"/>
        <v>0</v>
      </c>
      <c r="CU35" s="194">
        <f t="shared" si="21"/>
        <v>0</v>
      </c>
      <c r="CV35" s="194">
        <f t="shared" ref="CV35:DI50" si="22">IF(AND($B35=CV$2),$A35, 0)</f>
        <v>0</v>
      </c>
      <c r="CW35" s="194">
        <f t="shared" si="22"/>
        <v>0</v>
      </c>
      <c r="CX35" s="194">
        <f t="shared" si="22"/>
        <v>0</v>
      </c>
      <c r="CY35" s="194">
        <f t="shared" si="22"/>
        <v>0</v>
      </c>
      <c r="CZ35" s="194">
        <f t="shared" si="22"/>
        <v>0</v>
      </c>
      <c r="DA35" s="194">
        <f t="shared" si="22"/>
        <v>0</v>
      </c>
      <c r="DB35" s="194">
        <f t="shared" si="22"/>
        <v>0</v>
      </c>
      <c r="DC35" s="194">
        <f t="shared" si="22"/>
        <v>0</v>
      </c>
      <c r="DD35" s="194">
        <f t="shared" si="22"/>
        <v>0</v>
      </c>
      <c r="DE35" s="194">
        <f t="shared" si="22"/>
        <v>0</v>
      </c>
      <c r="DF35" s="194">
        <f t="shared" si="22"/>
        <v>0</v>
      </c>
      <c r="DG35" s="194">
        <f t="shared" si="22"/>
        <v>0</v>
      </c>
      <c r="DH35" s="194">
        <f t="shared" si="22"/>
        <v>0</v>
      </c>
      <c r="DI35" s="194">
        <f t="shared" si="22"/>
        <v>0</v>
      </c>
      <c r="DJ35" s="194">
        <f t="shared" si="16"/>
        <v>0</v>
      </c>
      <c r="DK35" s="194">
        <f t="shared" si="16"/>
        <v>0</v>
      </c>
      <c r="DL35" s="194">
        <f t="shared" si="16"/>
        <v>0</v>
      </c>
      <c r="DM35" s="194">
        <f t="shared" si="16"/>
        <v>0</v>
      </c>
      <c r="DN35" s="194">
        <f t="shared" si="16"/>
        <v>0</v>
      </c>
      <c r="DO35" s="194">
        <f t="shared" si="16"/>
        <v>0</v>
      </c>
      <c r="DP35" s="194">
        <f t="shared" si="16"/>
        <v>0</v>
      </c>
      <c r="DQ35" s="194">
        <f t="shared" si="16"/>
        <v>0</v>
      </c>
      <c r="DR35" s="194">
        <f t="shared" si="16"/>
        <v>0</v>
      </c>
      <c r="DS35" s="194">
        <f t="shared" si="16"/>
        <v>0</v>
      </c>
      <c r="DT35" s="102"/>
    </row>
    <row r="36" spans="1:124" s="35" customFormat="1" x14ac:dyDescent="0.25">
      <c r="A36" s="241" t="e">
        <f ca="1"/>
        <v>#DIV/0!</v>
      </c>
      <c r="B36" s="53" t="s">
        <v>43</v>
      </c>
      <c r="C36" s="192" t="str">
        <v>-</v>
      </c>
      <c r="D36" s="193">
        <f t="shared" si="15"/>
        <v>0</v>
      </c>
      <c r="E36" s="194">
        <f t="shared" si="15"/>
        <v>0</v>
      </c>
      <c r="F36" s="194">
        <f t="shared" si="15"/>
        <v>0</v>
      </c>
      <c r="G36" s="194">
        <f t="shared" si="15"/>
        <v>0</v>
      </c>
      <c r="H36" s="194">
        <f t="shared" si="15"/>
        <v>0</v>
      </c>
      <c r="I36" s="194">
        <f t="shared" si="15"/>
        <v>0</v>
      </c>
      <c r="J36" s="194">
        <f t="shared" si="15"/>
        <v>0</v>
      </c>
      <c r="K36" s="194">
        <f t="shared" si="15"/>
        <v>0</v>
      </c>
      <c r="L36" s="194">
        <f t="shared" si="15"/>
        <v>0</v>
      </c>
      <c r="M36" s="194">
        <f t="shared" si="15"/>
        <v>0</v>
      </c>
      <c r="N36" s="194">
        <f t="shared" si="15"/>
        <v>0</v>
      </c>
      <c r="O36" s="194">
        <f t="shared" si="15"/>
        <v>0</v>
      </c>
      <c r="P36" s="194">
        <f t="shared" si="15"/>
        <v>0</v>
      </c>
      <c r="Q36" s="194">
        <f t="shared" si="15"/>
        <v>0</v>
      </c>
      <c r="R36" s="194">
        <f t="shared" si="15"/>
        <v>0</v>
      </c>
      <c r="S36" s="194">
        <f t="shared" ref="S36:AH51" si="23">IF(AND($B36=S$2),$A36, 0)</f>
        <v>0</v>
      </c>
      <c r="T36" s="194">
        <f t="shared" si="17"/>
        <v>0</v>
      </c>
      <c r="U36" s="194">
        <f t="shared" si="17"/>
        <v>0</v>
      </c>
      <c r="V36" s="194">
        <f t="shared" si="17"/>
        <v>0</v>
      </c>
      <c r="W36" s="194">
        <f t="shared" si="17"/>
        <v>0</v>
      </c>
      <c r="X36" s="194">
        <f t="shared" si="17"/>
        <v>0</v>
      </c>
      <c r="Y36" s="194">
        <f t="shared" si="17"/>
        <v>0</v>
      </c>
      <c r="Z36" s="194">
        <f t="shared" si="17"/>
        <v>0</v>
      </c>
      <c r="AA36" s="194">
        <f t="shared" si="17"/>
        <v>0</v>
      </c>
      <c r="AB36" s="194">
        <f t="shared" si="17"/>
        <v>0</v>
      </c>
      <c r="AC36" s="194">
        <f t="shared" si="17"/>
        <v>0</v>
      </c>
      <c r="AD36" s="194">
        <f t="shared" si="17"/>
        <v>0</v>
      </c>
      <c r="AE36" s="194">
        <f t="shared" si="17"/>
        <v>0</v>
      </c>
      <c r="AF36" s="194">
        <f t="shared" si="17"/>
        <v>0</v>
      </c>
      <c r="AG36" s="194">
        <f t="shared" si="17"/>
        <v>0</v>
      </c>
      <c r="AH36" s="194">
        <f t="shared" si="17"/>
        <v>0</v>
      </c>
      <c r="AI36" s="194">
        <f t="shared" si="17"/>
        <v>0</v>
      </c>
      <c r="AJ36" s="194">
        <f t="shared" si="18"/>
        <v>0</v>
      </c>
      <c r="AK36" s="194">
        <f t="shared" si="18"/>
        <v>0</v>
      </c>
      <c r="AL36" s="194">
        <f t="shared" si="18"/>
        <v>0</v>
      </c>
      <c r="AM36" s="194">
        <f t="shared" si="18"/>
        <v>0</v>
      </c>
      <c r="AN36" s="194">
        <f t="shared" si="18"/>
        <v>0</v>
      </c>
      <c r="AO36" s="194">
        <f t="shared" si="18"/>
        <v>0</v>
      </c>
      <c r="AP36" s="194">
        <f t="shared" si="18"/>
        <v>0</v>
      </c>
      <c r="AQ36" s="194">
        <f t="shared" si="18"/>
        <v>0</v>
      </c>
      <c r="AR36" s="194">
        <f t="shared" si="18"/>
        <v>0</v>
      </c>
      <c r="AS36" s="194">
        <f t="shared" si="18"/>
        <v>0</v>
      </c>
      <c r="AT36" s="194">
        <f t="shared" si="18"/>
        <v>0</v>
      </c>
      <c r="AU36" s="194">
        <f t="shared" si="18"/>
        <v>0</v>
      </c>
      <c r="AV36" s="194">
        <f t="shared" si="18"/>
        <v>0</v>
      </c>
      <c r="AW36" s="194">
        <f t="shared" si="18"/>
        <v>0</v>
      </c>
      <c r="AX36" s="194">
        <f t="shared" si="18"/>
        <v>0</v>
      </c>
      <c r="AY36" s="194">
        <f t="shared" si="18"/>
        <v>0</v>
      </c>
      <c r="AZ36" s="194">
        <f t="shared" si="19"/>
        <v>0</v>
      </c>
      <c r="BA36" s="194">
        <f t="shared" si="19"/>
        <v>0</v>
      </c>
      <c r="BB36" s="194">
        <f t="shared" si="19"/>
        <v>0</v>
      </c>
      <c r="BC36" s="194">
        <f t="shared" si="19"/>
        <v>0</v>
      </c>
      <c r="BD36" s="194">
        <f t="shared" si="19"/>
        <v>0</v>
      </c>
      <c r="BE36" s="194">
        <f t="shared" si="19"/>
        <v>0</v>
      </c>
      <c r="BF36" s="194">
        <f t="shared" si="19"/>
        <v>0</v>
      </c>
      <c r="BG36" s="194">
        <f t="shared" si="19"/>
        <v>0</v>
      </c>
      <c r="BH36" s="194">
        <f t="shared" si="19"/>
        <v>0</v>
      </c>
      <c r="BI36" s="194">
        <f t="shared" si="19"/>
        <v>0</v>
      </c>
      <c r="BJ36" s="194">
        <f t="shared" si="19"/>
        <v>0</v>
      </c>
      <c r="BK36" s="194">
        <f t="shared" si="19"/>
        <v>0</v>
      </c>
      <c r="BL36" s="194">
        <f t="shared" si="19"/>
        <v>0</v>
      </c>
      <c r="BM36" s="194">
        <f t="shared" si="19"/>
        <v>0</v>
      </c>
      <c r="BN36" s="194">
        <f t="shared" si="19"/>
        <v>0</v>
      </c>
      <c r="BO36" s="194">
        <f t="shared" si="19"/>
        <v>0</v>
      </c>
      <c r="BP36" s="194">
        <f t="shared" si="20"/>
        <v>0</v>
      </c>
      <c r="BQ36" s="194">
        <f t="shared" si="20"/>
        <v>0</v>
      </c>
      <c r="BR36" s="194">
        <f t="shared" si="20"/>
        <v>0</v>
      </c>
      <c r="BS36" s="194">
        <f t="shared" si="20"/>
        <v>0</v>
      </c>
      <c r="BT36" s="194">
        <f t="shared" si="20"/>
        <v>0</v>
      </c>
      <c r="BU36" s="194">
        <f t="shared" si="20"/>
        <v>0</v>
      </c>
      <c r="BV36" s="194">
        <f t="shared" si="20"/>
        <v>0</v>
      </c>
      <c r="BW36" s="194">
        <f t="shared" si="20"/>
        <v>0</v>
      </c>
      <c r="BX36" s="194">
        <f t="shared" si="20"/>
        <v>0</v>
      </c>
      <c r="BY36" s="194">
        <f t="shared" si="20"/>
        <v>0</v>
      </c>
      <c r="BZ36" s="194">
        <f t="shared" si="20"/>
        <v>0</v>
      </c>
      <c r="CA36" s="194">
        <f t="shared" si="20"/>
        <v>0</v>
      </c>
      <c r="CB36" s="194">
        <f t="shared" si="20"/>
        <v>0</v>
      </c>
      <c r="CC36" s="194">
        <f t="shared" si="20"/>
        <v>0</v>
      </c>
      <c r="CD36" s="194">
        <f t="shared" si="20"/>
        <v>0</v>
      </c>
      <c r="CE36" s="194">
        <f t="shared" si="20"/>
        <v>0</v>
      </c>
      <c r="CF36" s="194">
        <f t="shared" si="21"/>
        <v>0</v>
      </c>
      <c r="CG36" s="194">
        <f t="shared" si="21"/>
        <v>0</v>
      </c>
      <c r="CH36" s="194">
        <f t="shared" si="21"/>
        <v>0</v>
      </c>
      <c r="CI36" s="194">
        <f t="shared" si="21"/>
        <v>0</v>
      </c>
      <c r="CJ36" s="194">
        <f t="shared" si="21"/>
        <v>0</v>
      </c>
      <c r="CK36" s="194">
        <f t="shared" si="21"/>
        <v>0</v>
      </c>
      <c r="CL36" s="194">
        <f t="shared" si="21"/>
        <v>0</v>
      </c>
      <c r="CM36" s="194">
        <f t="shared" si="21"/>
        <v>0</v>
      </c>
      <c r="CN36" s="194">
        <f t="shared" si="21"/>
        <v>0</v>
      </c>
      <c r="CO36" s="194">
        <f t="shared" si="21"/>
        <v>0</v>
      </c>
      <c r="CP36" s="194">
        <f t="shared" si="21"/>
        <v>0</v>
      </c>
      <c r="CQ36" s="194">
        <f t="shared" si="21"/>
        <v>0</v>
      </c>
      <c r="CR36" s="194">
        <f t="shared" si="21"/>
        <v>0</v>
      </c>
      <c r="CS36" s="194">
        <f t="shared" si="21"/>
        <v>0</v>
      </c>
      <c r="CT36" s="194">
        <f t="shared" si="21"/>
        <v>0</v>
      </c>
      <c r="CU36" s="194">
        <f t="shared" si="21"/>
        <v>0</v>
      </c>
      <c r="CV36" s="194">
        <f t="shared" si="22"/>
        <v>0</v>
      </c>
      <c r="CW36" s="194">
        <f t="shared" si="22"/>
        <v>0</v>
      </c>
      <c r="CX36" s="194">
        <f t="shared" si="22"/>
        <v>0</v>
      </c>
      <c r="CY36" s="194">
        <f t="shared" si="22"/>
        <v>0</v>
      </c>
      <c r="CZ36" s="194">
        <f t="shared" si="22"/>
        <v>0</v>
      </c>
      <c r="DA36" s="194">
        <f t="shared" si="22"/>
        <v>0</v>
      </c>
      <c r="DB36" s="194">
        <f t="shared" si="22"/>
        <v>0</v>
      </c>
      <c r="DC36" s="194">
        <f t="shared" si="22"/>
        <v>0</v>
      </c>
      <c r="DD36" s="194">
        <f t="shared" si="22"/>
        <v>0</v>
      </c>
      <c r="DE36" s="194">
        <f t="shared" si="22"/>
        <v>0</v>
      </c>
      <c r="DF36" s="194">
        <f t="shared" si="22"/>
        <v>0</v>
      </c>
      <c r="DG36" s="194">
        <f t="shared" si="22"/>
        <v>0</v>
      </c>
      <c r="DH36" s="194">
        <f t="shared" si="22"/>
        <v>0</v>
      </c>
      <c r="DI36" s="194">
        <f t="shared" si="22"/>
        <v>0</v>
      </c>
      <c r="DJ36" s="194">
        <f t="shared" si="16"/>
        <v>0</v>
      </c>
      <c r="DK36" s="194">
        <f t="shared" si="16"/>
        <v>0</v>
      </c>
      <c r="DL36" s="194">
        <f t="shared" si="16"/>
        <v>0</v>
      </c>
      <c r="DM36" s="194">
        <f t="shared" si="16"/>
        <v>0</v>
      </c>
      <c r="DN36" s="194">
        <f t="shared" si="16"/>
        <v>0</v>
      </c>
      <c r="DO36" s="194">
        <f t="shared" si="16"/>
        <v>0</v>
      </c>
      <c r="DP36" s="194">
        <f t="shared" si="16"/>
        <v>0</v>
      </c>
      <c r="DQ36" s="194">
        <f t="shared" si="16"/>
        <v>0</v>
      </c>
      <c r="DR36" s="194">
        <f t="shared" si="16"/>
        <v>0</v>
      </c>
      <c r="DS36" s="194">
        <f t="shared" si="16"/>
        <v>0</v>
      </c>
      <c r="DT36" s="102"/>
    </row>
    <row r="37" spans="1:124" s="35" customFormat="1" x14ac:dyDescent="0.25">
      <c r="A37" s="241" t="e">
        <f ca="1"/>
        <v>#DIV/0!</v>
      </c>
      <c r="B37" s="53" t="s">
        <v>45</v>
      </c>
      <c r="C37" s="192" t="str">
        <v>-</v>
      </c>
      <c r="D37" s="193">
        <f t="shared" ref="D37:S52" si="24">IF(AND($B37=D$2),$A37, 0)</f>
        <v>0</v>
      </c>
      <c r="E37" s="194">
        <f t="shared" si="24"/>
        <v>0</v>
      </c>
      <c r="F37" s="194">
        <f t="shared" si="24"/>
        <v>0</v>
      </c>
      <c r="G37" s="194">
        <f t="shared" si="24"/>
        <v>0</v>
      </c>
      <c r="H37" s="194">
        <f t="shared" si="24"/>
        <v>0</v>
      </c>
      <c r="I37" s="194">
        <f t="shared" si="24"/>
        <v>0</v>
      </c>
      <c r="J37" s="194">
        <f t="shared" si="24"/>
        <v>0</v>
      </c>
      <c r="K37" s="194">
        <f t="shared" si="24"/>
        <v>0</v>
      </c>
      <c r="L37" s="194">
        <f t="shared" si="24"/>
        <v>0</v>
      </c>
      <c r="M37" s="194">
        <f t="shared" si="24"/>
        <v>0</v>
      </c>
      <c r="N37" s="194">
        <f t="shared" si="24"/>
        <v>0</v>
      </c>
      <c r="O37" s="194">
        <f t="shared" si="24"/>
        <v>0</v>
      </c>
      <c r="P37" s="194">
        <f t="shared" si="24"/>
        <v>0</v>
      </c>
      <c r="Q37" s="194">
        <f t="shared" si="24"/>
        <v>0</v>
      </c>
      <c r="R37" s="194">
        <f t="shared" si="24"/>
        <v>0</v>
      </c>
      <c r="S37" s="194">
        <f t="shared" si="23"/>
        <v>0</v>
      </c>
      <c r="T37" s="194">
        <f t="shared" si="17"/>
        <v>0</v>
      </c>
      <c r="U37" s="194">
        <f t="shared" si="17"/>
        <v>0</v>
      </c>
      <c r="V37" s="194">
        <f t="shared" si="17"/>
        <v>0</v>
      </c>
      <c r="W37" s="194">
        <f t="shared" si="17"/>
        <v>0</v>
      </c>
      <c r="X37" s="194">
        <f t="shared" si="17"/>
        <v>0</v>
      </c>
      <c r="Y37" s="194">
        <f t="shared" si="17"/>
        <v>0</v>
      </c>
      <c r="Z37" s="194">
        <f t="shared" si="17"/>
        <v>0</v>
      </c>
      <c r="AA37" s="194">
        <f t="shared" si="17"/>
        <v>0</v>
      </c>
      <c r="AB37" s="194">
        <f t="shared" si="17"/>
        <v>0</v>
      </c>
      <c r="AC37" s="194">
        <f t="shared" si="17"/>
        <v>0</v>
      </c>
      <c r="AD37" s="194">
        <f t="shared" si="17"/>
        <v>0</v>
      </c>
      <c r="AE37" s="194">
        <f t="shared" si="17"/>
        <v>0</v>
      </c>
      <c r="AF37" s="194">
        <f t="shared" si="17"/>
        <v>0</v>
      </c>
      <c r="AG37" s="194">
        <f t="shared" si="17"/>
        <v>0</v>
      </c>
      <c r="AH37" s="194">
        <f t="shared" si="17"/>
        <v>0</v>
      </c>
      <c r="AI37" s="194">
        <f t="shared" si="17"/>
        <v>0</v>
      </c>
      <c r="AJ37" s="194">
        <f t="shared" si="18"/>
        <v>0</v>
      </c>
      <c r="AK37" s="194">
        <f t="shared" si="18"/>
        <v>0</v>
      </c>
      <c r="AL37" s="194">
        <f t="shared" si="18"/>
        <v>0</v>
      </c>
      <c r="AM37" s="194">
        <f t="shared" si="18"/>
        <v>0</v>
      </c>
      <c r="AN37" s="194">
        <f t="shared" si="18"/>
        <v>0</v>
      </c>
      <c r="AO37" s="194">
        <f t="shared" si="18"/>
        <v>0</v>
      </c>
      <c r="AP37" s="194">
        <f t="shared" si="18"/>
        <v>0</v>
      </c>
      <c r="AQ37" s="194">
        <f t="shared" si="18"/>
        <v>0</v>
      </c>
      <c r="AR37" s="194">
        <f t="shared" si="18"/>
        <v>0</v>
      </c>
      <c r="AS37" s="194">
        <f t="shared" si="18"/>
        <v>0</v>
      </c>
      <c r="AT37" s="194">
        <f t="shared" si="18"/>
        <v>0</v>
      </c>
      <c r="AU37" s="194">
        <f t="shared" si="18"/>
        <v>0</v>
      </c>
      <c r="AV37" s="194">
        <f t="shared" si="18"/>
        <v>0</v>
      </c>
      <c r="AW37" s="194">
        <f t="shared" si="18"/>
        <v>0</v>
      </c>
      <c r="AX37" s="194">
        <f t="shared" si="18"/>
        <v>0</v>
      </c>
      <c r="AY37" s="194">
        <f t="shared" si="18"/>
        <v>0</v>
      </c>
      <c r="AZ37" s="194">
        <f t="shared" si="19"/>
        <v>0</v>
      </c>
      <c r="BA37" s="194">
        <f t="shared" si="19"/>
        <v>0</v>
      </c>
      <c r="BB37" s="194">
        <f t="shared" si="19"/>
        <v>0</v>
      </c>
      <c r="BC37" s="194">
        <f t="shared" si="19"/>
        <v>0</v>
      </c>
      <c r="BD37" s="194">
        <f t="shared" si="19"/>
        <v>0</v>
      </c>
      <c r="BE37" s="194">
        <f t="shared" si="19"/>
        <v>0</v>
      </c>
      <c r="BF37" s="194">
        <f t="shared" si="19"/>
        <v>0</v>
      </c>
      <c r="BG37" s="194">
        <f t="shared" si="19"/>
        <v>0</v>
      </c>
      <c r="BH37" s="194">
        <f t="shared" si="19"/>
        <v>0</v>
      </c>
      <c r="BI37" s="194">
        <f t="shared" si="19"/>
        <v>0</v>
      </c>
      <c r="BJ37" s="194">
        <f t="shared" si="19"/>
        <v>0</v>
      </c>
      <c r="BK37" s="194">
        <f t="shared" si="19"/>
        <v>0</v>
      </c>
      <c r="BL37" s="194">
        <f t="shared" si="19"/>
        <v>0</v>
      </c>
      <c r="BM37" s="194">
        <f t="shared" si="19"/>
        <v>0</v>
      </c>
      <c r="BN37" s="194">
        <f t="shared" si="19"/>
        <v>0</v>
      </c>
      <c r="BO37" s="194">
        <f t="shared" si="19"/>
        <v>0</v>
      </c>
      <c r="BP37" s="194">
        <f t="shared" si="20"/>
        <v>0</v>
      </c>
      <c r="BQ37" s="194">
        <f t="shared" si="20"/>
        <v>0</v>
      </c>
      <c r="BR37" s="194">
        <f t="shared" si="20"/>
        <v>0</v>
      </c>
      <c r="BS37" s="194">
        <f t="shared" si="20"/>
        <v>0</v>
      </c>
      <c r="BT37" s="194">
        <f t="shared" si="20"/>
        <v>0</v>
      </c>
      <c r="BU37" s="194">
        <f t="shared" si="20"/>
        <v>0</v>
      </c>
      <c r="BV37" s="194">
        <f t="shared" si="20"/>
        <v>0</v>
      </c>
      <c r="BW37" s="194">
        <f t="shared" si="20"/>
        <v>0</v>
      </c>
      <c r="BX37" s="194">
        <f t="shared" si="20"/>
        <v>0</v>
      </c>
      <c r="BY37" s="194">
        <f t="shared" si="20"/>
        <v>0</v>
      </c>
      <c r="BZ37" s="194">
        <f t="shared" si="20"/>
        <v>0</v>
      </c>
      <c r="CA37" s="194">
        <f t="shared" si="20"/>
        <v>0</v>
      </c>
      <c r="CB37" s="194">
        <f t="shared" si="20"/>
        <v>0</v>
      </c>
      <c r="CC37" s="194">
        <f t="shared" si="20"/>
        <v>0</v>
      </c>
      <c r="CD37" s="194">
        <f t="shared" si="20"/>
        <v>0</v>
      </c>
      <c r="CE37" s="194">
        <f t="shared" si="20"/>
        <v>0</v>
      </c>
      <c r="CF37" s="194">
        <f t="shared" si="21"/>
        <v>0</v>
      </c>
      <c r="CG37" s="194">
        <f t="shared" si="21"/>
        <v>0</v>
      </c>
      <c r="CH37" s="194">
        <f t="shared" si="21"/>
        <v>0</v>
      </c>
      <c r="CI37" s="194">
        <f t="shared" si="21"/>
        <v>0</v>
      </c>
      <c r="CJ37" s="194">
        <f t="shared" si="21"/>
        <v>0</v>
      </c>
      <c r="CK37" s="194">
        <f t="shared" si="21"/>
        <v>0</v>
      </c>
      <c r="CL37" s="194">
        <f t="shared" si="21"/>
        <v>0</v>
      </c>
      <c r="CM37" s="194">
        <f t="shared" si="21"/>
        <v>0</v>
      </c>
      <c r="CN37" s="194">
        <f t="shared" si="21"/>
        <v>0</v>
      </c>
      <c r="CO37" s="194">
        <f t="shared" si="21"/>
        <v>0</v>
      </c>
      <c r="CP37" s="194">
        <f t="shared" si="21"/>
        <v>0</v>
      </c>
      <c r="CQ37" s="194">
        <f t="shared" si="21"/>
        <v>0</v>
      </c>
      <c r="CR37" s="194">
        <f t="shared" si="21"/>
        <v>0</v>
      </c>
      <c r="CS37" s="194">
        <f t="shared" si="21"/>
        <v>0</v>
      </c>
      <c r="CT37" s="194">
        <f t="shared" si="21"/>
        <v>0</v>
      </c>
      <c r="CU37" s="194">
        <f t="shared" si="21"/>
        <v>0</v>
      </c>
      <c r="CV37" s="194">
        <f t="shared" si="22"/>
        <v>0</v>
      </c>
      <c r="CW37" s="194">
        <f t="shared" si="22"/>
        <v>0</v>
      </c>
      <c r="CX37" s="194">
        <f t="shared" si="22"/>
        <v>0</v>
      </c>
      <c r="CY37" s="194">
        <f t="shared" si="22"/>
        <v>0</v>
      </c>
      <c r="CZ37" s="194">
        <f t="shared" si="22"/>
        <v>0</v>
      </c>
      <c r="DA37" s="194">
        <f t="shared" si="22"/>
        <v>0</v>
      </c>
      <c r="DB37" s="194">
        <f t="shared" si="22"/>
        <v>0</v>
      </c>
      <c r="DC37" s="194">
        <f t="shared" si="22"/>
        <v>0</v>
      </c>
      <c r="DD37" s="194">
        <f t="shared" si="22"/>
        <v>0</v>
      </c>
      <c r="DE37" s="194">
        <f t="shared" si="22"/>
        <v>0</v>
      </c>
      <c r="DF37" s="194">
        <f t="shared" si="22"/>
        <v>0</v>
      </c>
      <c r="DG37" s="194">
        <f t="shared" si="22"/>
        <v>0</v>
      </c>
      <c r="DH37" s="194">
        <f t="shared" si="22"/>
        <v>0</v>
      </c>
      <c r="DI37" s="194">
        <f t="shared" si="22"/>
        <v>0</v>
      </c>
      <c r="DJ37" s="194">
        <f t="shared" si="16"/>
        <v>0</v>
      </c>
      <c r="DK37" s="194">
        <f t="shared" si="16"/>
        <v>0</v>
      </c>
      <c r="DL37" s="194">
        <f t="shared" si="16"/>
        <v>0</v>
      </c>
      <c r="DM37" s="194">
        <f t="shared" si="16"/>
        <v>0</v>
      </c>
      <c r="DN37" s="194">
        <f t="shared" si="16"/>
        <v>0</v>
      </c>
      <c r="DO37" s="194">
        <f t="shared" si="16"/>
        <v>0</v>
      </c>
      <c r="DP37" s="194">
        <f t="shared" si="16"/>
        <v>0</v>
      </c>
      <c r="DQ37" s="194">
        <f t="shared" si="16"/>
        <v>0</v>
      </c>
      <c r="DR37" s="194">
        <f t="shared" si="16"/>
        <v>0</v>
      </c>
      <c r="DS37" s="194">
        <f t="shared" si="16"/>
        <v>0</v>
      </c>
      <c r="DT37" s="102"/>
    </row>
    <row r="38" spans="1:124" s="35" customFormat="1" x14ac:dyDescent="0.25">
      <c r="A38" s="241" t="e">
        <f ca="1"/>
        <v>#DIV/0!</v>
      </c>
      <c r="B38" s="53" t="s">
        <v>47</v>
      </c>
      <c r="C38" s="192" t="str">
        <v>-</v>
      </c>
      <c r="D38" s="193">
        <f t="shared" si="24"/>
        <v>0</v>
      </c>
      <c r="E38" s="194">
        <f t="shared" si="24"/>
        <v>0</v>
      </c>
      <c r="F38" s="194">
        <f t="shared" si="24"/>
        <v>0</v>
      </c>
      <c r="G38" s="194">
        <f t="shared" si="24"/>
        <v>0</v>
      </c>
      <c r="H38" s="194">
        <f t="shared" si="24"/>
        <v>0</v>
      </c>
      <c r="I38" s="194">
        <f t="shared" si="24"/>
        <v>0</v>
      </c>
      <c r="J38" s="194">
        <f t="shared" si="24"/>
        <v>0</v>
      </c>
      <c r="K38" s="194">
        <f t="shared" si="24"/>
        <v>0</v>
      </c>
      <c r="L38" s="194">
        <f t="shared" si="24"/>
        <v>0</v>
      </c>
      <c r="M38" s="194">
        <f t="shared" si="24"/>
        <v>0</v>
      </c>
      <c r="N38" s="194">
        <f t="shared" si="24"/>
        <v>0</v>
      </c>
      <c r="O38" s="194">
        <f t="shared" si="24"/>
        <v>0</v>
      </c>
      <c r="P38" s="194">
        <f t="shared" si="24"/>
        <v>0</v>
      </c>
      <c r="Q38" s="194">
        <f t="shared" si="24"/>
        <v>0</v>
      </c>
      <c r="R38" s="194">
        <f t="shared" si="24"/>
        <v>0</v>
      </c>
      <c r="S38" s="194">
        <f t="shared" si="23"/>
        <v>0</v>
      </c>
      <c r="T38" s="194">
        <f t="shared" si="17"/>
        <v>0</v>
      </c>
      <c r="U38" s="194">
        <f t="shared" si="17"/>
        <v>0</v>
      </c>
      <c r="V38" s="194">
        <f t="shared" si="17"/>
        <v>0</v>
      </c>
      <c r="W38" s="194">
        <f t="shared" si="17"/>
        <v>0</v>
      </c>
      <c r="X38" s="194">
        <f t="shared" si="17"/>
        <v>0</v>
      </c>
      <c r="Y38" s="194">
        <f t="shared" si="17"/>
        <v>0</v>
      </c>
      <c r="Z38" s="194">
        <f t="shared" si="17"/>
        <v>0</v>
      </c>
      <c r="AA38" s="194">
        <f t="shared" si="17"/>
        <v>0</v>
      </c>
      <c r="AB38" s="194">
        <f t="shared" si="17"/>
        <v>0</v>
      </c>
      <c r="AC38" s="194">
        <f t="shared" si="17"/>
        <v>0</v>
      </c>
      <c r="AD38" s="194">
        <f t="shared" si="17"/>
        <v>0</v>
      </c>
      <c r="AE38" s="194">
        <f t="shared" si="17"/>
        <v>0</v>
      </c>
      <c r="AF38" s="194">
        <f t="shared" si="17"/>
        <v>0</v>
      </c>
      <c r="AG38" s="194">
        <f t="shared" si="17"/>
        <v>0</v>
      </c>
      <c r="AH38" s="194">
        <f t="shared" si="17"/>
        <v>0</v>
      </c>
      <c r="AI38" s="194">
        <f t="shared" si="17"/>
        <v>0</v>
      </c>
      <c r="AJ38" s="194">
        <f t="shared" si="18"/>
        <v>0</v>
      </c>
      <c r="AK38" s="194">
        <f t="shared" si="18"/>
        <v>0</v>
      </c>
      <c r="AL38" s="194">
        <f t="shared" si="18"/>
        <v>0</v>
      </c>
      <c r="AM38" s="194">
        <f t="shared" si="18"/>
        <v>0</v>
      </c>
      <c r="AN38" s="194">
        <f t="shared" si="18"/>
        <v>0</v>
      </c>
      <c r="AO38" s="194">
        <f t="shared" si="18"/>
        <v>0</v>
      </c>
      <c r="AP38" s="194">
        <f t="shared" si="18"/>
        <v>0</v>
      </c>
      <c r="AQ38" s="194">
        <f t="shared" si="18"/>
        <v>0</v>
      </c>
      <c r="AR38" s="194">
        <f t="shared" si="18"/>
        <v>0</v>
      </c>
      <c r="AS38" s="194">
        <f t="shared" si="18"/>
        <v>0</v>
      </c>
      <c r="AT38" s="194">
        <f t="shared" si="18"/>
        <v>0</v>
      </c>
      <c r="AU38" s="194">
        <f t="shared" si="18"/>
        <v>0</v>
      </c>
      <c r="AV38" s="194">
        <f t="shared" si="18"/>
        <v>0</v>
      </c>
      <c r="AW38" s="194">
        <f t="shared" si="18"/>
        <v>0</v>
      </c>
      <c r="AX38" s="194">
        <f t="shared" si="18"/>
        <v>0</v>
      </c>
      <c r="AY38" s="194">
        <f t="shared" si="18"/>
        <v>0</v>
      </c>
      <c r="AZ38" s="194">
        <f t="shared" si="19"/>
        <v>0</v>
      </c>
      <c r="BA38" s="194">
        <f t="shared" si="19"/>
        <v>0</v>
      </c>
      <c r="BB38" s="194">
        <f t="shared" si="19"/>
        <v>0</v>
      </c>
      <c r="BC38" s="194">
        <f t="shared" si="19"/>
        <v>0</v>
      </c>
      <c r="BD38" s="194">
        <f t="shared" si="19"/>
        <v>0</v>
      </c>
      <c r="BE38" s="194">
        <f t="shared" si="19"/>
        <v>0</v>
      </c>
      <c r="BF38" s="194">
        <f t="shared" si="19"/>
        <v>0</v>
      </c>
      <c r="BG38" s="194">
        <f t="shared" si="19"/>
        <v>0</v>
      </c>
      <c r="BH38" s="194">
        <f t="shared" si="19"/>
        <v>0</v>
      </c>
      <c r="BI38" s="194">
        <f t="shared" si="19"/>
        <v>0</v>
      </c>
      <c r="BJ38" s="194">
        <f t="shared" si="19"/>
        <v>0</v>
      </c>
      <c r="BK38" s="194">
        <f t="shared" si="19"/>
        <v>0</v>
      </c>
      <c r="BL38" s="194">
        <f t="shared" si="19"/>
        <v>0</v>
      </c>
      <c r="BM38" s="194">
        <f t="shared" si="19"/>
        <v>0</v>
      </c>
      <c r="BN38" s="194">
        <f t="shared" si="19"/>
        <v>0</v>
      </c>
      <c r="BO38" s="194">
        <f t="shared" si="19"/>
        <v>0</v>
      </c>
      <c r="BP38" s="194">
        <f t="shared" si="20"/>
        <v>0</v>
      </c>
      <c r="BQ38" s="194">
        <f t="shared" si="20"/>
        <v>0</v>
      </c>
      <c r="BR38" s="194">
        <f t="shared" si="20"/>
        <v>0</v>
      </c>
      <c r="BS38" s="194">
        <f t="shared" si="20"/>
        <v>0</v>
      </c>
      <c r="BT38" s="194">
        <f t="shared" si="20"/>
        <v>0</v>
      </c>
      <c r="BU38" s="194">
        <f t="shared" si="20"/>
        <v>0</v>
      </c>
      <c r="BV38" s="194">
        <f t="shared" si="20"/>
        <v>0</v>
      </c>
      <c r="BW38" s="194">
        <f t="shared" si="20"/>
        <v>0</v>
      </c>
      <c r="BX38" s="194">
        <f t="shared" si="20"/>
        <v>0</v>
      </c>
      <c r="BY38" s="194">
        <f t="shared" si="20"/>
        <v>0</v>
      </c>
      <c r="BZ38" s="194">
        <f t="shared" si="20"/>
        <v>0</v>
      </c>
      <c r="CA38" s="194">
        <f t="shared" si="20"/>
        <v>0</v>
      </c>
      <c r="CB38" s="194">
        <f t="shared" si="20"/>
        <v>0</v>
      </c>
      <c r="CC38" s="194">
        <f t="shared" si="20"/>
        <v>0</v>
      </c>
      <c r="CD38" s="194">
        <f t="shared" si="20"/>
        <v>0</v>
      </c>
      <c r="CE38" s="194">
        <f t="shared" si="20"/>
        <v>0</v>
      </c>
      <c r="CF38" s="194">
        <f t="shared" si="21"/>
        <v>0</v>
      </c>
      <c r="CG38" s="194">
        <f t="shared" si="21"/>
        <v>0</v>
      </c>
      <c r="CH38" s="194">
        <f t="shared" si="21"/>
        <v>0</v>
      </c>
      <c r="CI38" s="194">
        <f t="shared" si="21"/>
        <v>0</v>
      </c>
      <c r="CJ38" s="194">
        <f t="shared" si="21"/>
        <v>0</v>
      </c>
      <c r="CK38" s="194">
        <f t="shared" si="21"/>
        <v>0</v>
      </c>
      <c r="CL38" s="194">
        <f t="shared" si="21"/>
        <v>0</v>
      </c>
      <c r="CM38" s="194">
        <f t="shared" si="21"/>
        <v>0</v>
      </c>
      <c r="CN38" s="194">
        <f t="shared" si="21"/>
        <v>0</v>
      </c>
      <c r="CO38" s="194">
        <f t="shared" si="21"/>
        <v>0</v>
      </c>
      <c r="CP38" s="194">
        <f t="shared" si="21"/>
        <v>0</v>
      </c>
      <c r="CQ38" s="194">
        <f t="shared" si="21"/>
        <v>0</v>
      </c>
      <c r="CR38" s="194">
        <f t="shared" si="21"/>
        <v>0</v>
      </c>
      <c r="CS38" s="194">
        <f t="shared" si="21"/>
        <v>0</v>
      </c>
      <c r="CT38" s="194">
        <f t="shared" si="21"/>
        <v>0</v>
      </c>
      <c r="CU38" s="194">
        <f t="shared" si="21"/>
        <v>0</v>
      </c>
      <c r="CV38" s="194">
        <f t="shared" si="22"/>
        <v>0</v>
      </c>
      <c r="CW38" s="194">
        <f t="shared" si="22"/>
        <v>0</v>
      </c>
      <c r="CX38" s="194">
        <f t="shared" si="22"/>
        <v>0</v>
      </c>
      <c r="CY38" s="194">
        <f t="shared" si="22"/>
        <v>0</v>
      </c>
      <c r="CZ38" s="194">
        <f t="shared" si="22"/>
        <v>0</v>
      </c>
      <c r="DA38" s="194">
        <f t="shared" si="22"/>
        <v>0</v>
      </c>
      <c r="DB38" s="194">
        <f t="shared" si="22"/>
        <v>0</v>
      </c>
      <c r="DC38" s="194">
        <f t="shared" si="22"/>
        <v>0</v>
      </c>
      <c r="DD38" s="194">
        <f t="shared" si="22"/>
        <v>0</v>
      </c>
      <c r="DE38" s="194">
        <f t="shared" si="22"/>
        <v>0</v>
      </c>
      <c r="DF38" s="194">
        <f t="shared" si="22"/>
        <v>0</v>
      </c>
      <c r="DG38" s="194">
        <f t="shared" si="22"/>
        <v>0</v>
      </c>
      <c r="DH38" s="194">
        <f t="shared" si="22"/>
        <v>0</v>
      </c>
      <c r="DI38" s="194">
        <f t="shared" si="22"/>
        <v>0</v>
      </c>
      <c r="DJ38" s="194">
        <f t="shared" si="16"/>
        <v>0</v>
      </c>
      <c r="DK38" s="194">
        <f t="shared" si="16"/>
        <v>0</v>
      </c>
      <c r="DL38" s="194">
        <f t="shared" si="16"/>
        <v>0</v>
      </c>
      <c r="DM38" s="194">
        <f t="shared" si="16"/>
        <v>0</v>
      </c>
      <c r="DN38" s="194">
        <f t="shared" si="16"/>
        <v>0</v>
      </c>
      <c r="DO38" s="194">
        <f t="shared" si="16"/>
        <v>0</v>
      </c>
      <c r="DP38" s="194">
        <f t="shared" si="16"/>
        <v>0</v>
      </c>
      <c r="DQ38" s="194">
        <f t="shared" si="16"/>
        <v>0</v>
      </c>
      <c r="DR38" s="194">
        <f t="shared" si="16"/>
        <v>0</v>
      </c>
      <c r="DS38" s="194">
        <f t="shared" si="16"/>
        <v>0</v>
      </c>
      <c r="DT38" s="102"/>
    </row>
    <row r="39" spans="1:124" s="35" customFormat="1" x14ac:dyDescent="0.25">
      <c r="A39" s="241" t="e">
        <f ca="1"/>
        <v>#DIV/0!</v>
      </c>
      <c r="B39" s="53" t="s">
        <v>48</v>
      </c>
      <c r="C39" s="195" t="str">
        <v>-</v>
      </c>
      <c r="D39" s="196">
        <f t="shared" si="24"/>
        <v>0</v>
      </c>
      <c r="E39" s="197">
        <f t="shared" si="24"/>
        <v>0</v>
      </c>
      <c r="F39" s="197">
        <f t="shared" si="24"/>
        <v>0</v>
      </c>
      <c r="G39" s="197">
        <f t="shared" si="24"/>
        <v>0</v>
      </c>
      <c r="H39" s="197">
        <f t="shared" si="24"/>
        <v>0</v>
      </c>
      <c r="I39" s="197">
        <f t="shared" si="24"/>
        <v>0</v>
      </c>
      <c r="J39" s="197">
        <f t="shared" si="24"/>
        <v>0</v>
      </c>
      <c r="K39" s="197">
        <f t="shared" si="24"/>
        <v>0</v>
      </c>
      <c r="L39" s="197">
        <f t="shared" si="24"/>
        <v>0</v>
      </c>
      <c r="M39" s="197">
        <f t="shared" si="24"/>
        <v>0</v>
      </c>
      <c r="N39" s="197">
        <f t="shared" si="24"/>
        <v>0</v>
      </c>
      <c r="O39" s="197">
        <f t="shared" si="24"/>
        <v>0</v>
      </c>
      <c r="P39" s="197">
        <f t="shared" si="24"/>
        <v>0</v>
      </c>
      <c r="Q39" s="197">
        <f t="shared" si="24"/>
        <v>0</v>
      </c>
      <c r="R39" s="197">
        <f t="shared" si="24"/>
        <v>0</v>
      </c>
      <c r="S39" s="197">
        <f t="shared" si="23"/>
        <v>0</v>
      </c>
      <c r="T39" s="197">
        <f t="shared" si="17"/>
        <v>0</v>
      </c>
      <c r="U39" s="197">
        <f t="shared" si="17"/>
        <v>0</v>
      </c>
      <c r="V39" s="197">
        <f t="shared" si="17"/>
        <v>0</v>
      </c>
      <c r="W39" s="197">
        <f t="shared" si="17"/>
        <v>0</v>
      </c>
      <c r="X39" s="197">
        <f t="shared" si="17"/>
        <v>0</v>
      </c>
      <c r="Y39" s="197">
        <f t="shared" si="17"/>
        <v>0</v>
      </c>
      <c r="Z39" s="197">
        <f t="shared" si="17"/>
        <v>0</v>
      </c>
      <c r="AA39" s="197">
        <f t="shared" si="17"/>
        <v>0</v>
      </c>
      <c r="AB39" s="197">
        <f t="shared" si="17"/>
        <v>0</v>
      </c>
      <c r="AC39" s="197">
        <f t="shared" si="17"/>
        <v>0</v>
      </c>
      <c r="AD39" s="197">
        <f t="shared" si="17"/>
        <v>0</v>
      </c>
      <c r="AE39" s="197">
        <f t="shared" si="17"/>
        <v>0</v>
      </c>
      <c r="AF39" s="197">
        <f t="shared" si="17"/>
        <v>0</v>
      </c>
      <c r="AG39" s="197">
        <f t="shared" si="17"/>
        <v>0</v>
      </c>
      <c r="AH39" s="197">
        <f t="shared" si="17"/>
        <v>0</v>
      </c>
      <c r="AI39" s="197">
        <f t="shared" si="17"/>
        <v>0</v>
      </c>
      <c r="AJ39" s="197">
        <f t="shared" si="18"/>
        <v>0</v>
      </c>
      <c r="AK39" s="197">
        <f t="shared" si="18"/>
        <v>0</v>
      </c>
      <c r="AL39" s="197">
        <f t="shared" si="18"/>
        <v>0</v>
      </c>
      <c r="AM39" s="197">
        <f t="shared" si="18"/>
        <v>0</v>
      </c>
      <c r="AN39" s="197">
        <f t="shared" si="18"/>
        <v>0</v>
      </c>
      <c r="AO39" s="197">
        <f t="shared" si="18"/>
        <v>0</v>
      </c>
      <c r="AP39" s="197">
        <f t="shared" si="18"/>
        <v>0</v>
      </c>
      <c r="AQ39" s="197">
        <f t="shared" si="18"/>
        <v>0</v>
      </c>
      <c r="AR39" s="197">
        <f t="shared" si="18"/>
        <v>0</v>
      </c>
      <c r="AS39" s="197">
        <f t="shared" si="18"/>
        <v>0</v>
      </c>
      <c r="AT39" s="197">
        <f t="shared" si="18"/>
        <v>0</v>
      </c>
      <c r="AU39" s="197">
        <f t="shared" si="18"/>
        <v>0</v>
      </c>
      <c r="AV39" s="197">
        <f t="shared" si="18"/>
        <v>0</v>
      </c>
      <c r="AW39" s="197">
        <f t="shared" si="18"/>
        <v>0</v>
      </c>
      <c r="AX39" s="197">
        <f t="shared" si="18"/>
        <v>0</v>
      </c>
      <c r="AY39" s="197">
        <f t="shared" si="18"/>
        <v>0</v>
      </c>
      <c r="AZ39" s="197">
        <f t="shared" si="19"/>
        <v>0</v>
      </c>
      <c r="BA39" s="197">
        <f t="shared" si="19"/>
        <v>0</v>
      </c>
      <c r="BB39" s="197">
        <f t="shared" si="19"/>
        <v>0</v>
      </c>
      <c r="BC39" s="197">
        <f t="shared" si="19"/>
        <v>0</v>
      </c>
      <c r="BD39" s="197">
        <f t="shared" si="19"/>
        <v>0</v>
      </c>
      <c r="BE39" s="197">
        <f t="shared" si="19"/>
        <v>0</v>
      </c>
      <c r="BF39" s="197">
        <f t="shared" si="19"/>
        <v>0</v>
      </c>
      <c r="BG39" s="197">
        <f t="shared" si="19"/>
        <v>0</v>
      </c>
      <c r="BH39" s="197">
        <f t="shared" si="19"/>
        <v>0</v>
      </c>
      <c r="BI39" s="197">
        <f t="shared" si="19"/>
        <v>0</v>
      </c>
      <c r="BJ39" s="197">
        <f t="shared" si="19"/>
        <v>0</v>
      </c>
      <c r="BK39" s="197">
        <f t="shared" si="19"/>
        <v>0</v>
      </c>
      <c r="BL39" s="197">
        <f t="shared" si="19"/>
        <v>0</v>
      </c>
      <c r="BM39" s="197">
        <f t="shared" si="19"/>
        <v>0</v>
      </c>
      <c r="BN39" s="197">
        <f t="shared" si="19"/>
        <v>0</v>
      </c>
      <c r="BO39" s="197">
        <f t="shared" si="19"/>
        <v>0</v>
      </c>
      <c r="BP39" s="197">
        <f t="shared" si="20"/>
        <v>0</v>
      </c>
      <c r="BQ39" s="197">
        <f t="shared" si="20"/>
        <v>0</v>
      </c>
      <c r="BR39" s="197">
        <f t="shared" si="20"/>
        <v>0</v>
      </c>
      <c r="BS39" s="197">
        <f t="shared" si="20"/>
        <v>0</v>
      </c>
      <c r="BT39" s="197">
        <f t="shared" si="20"/>
        <v>0</v>
      </c>
      <c r="BU39" s="197">
        <f t="shared" si="20"/>
        <v>0</v>
      </c>
      <c r="BV39" s="197">
        <f t="shared" si="20"/>
        <v>0</v>
      </c>
      <c r="BW39" s="197">
        <f t="shared" si="20"/>
        <v>0</v>
      </c>
      <c r="BX39" s="197">
        <f t="shared" si="20"/>
        <v>0</v>
      </c>
      <c r="BY39" s="197">
        <f t="shared" si="20"/>
        <v>0</v>
      </c>
      <c r="BZ39" s="197">
        <f t="shared" si="20"/>
        <v>0</v>
      </c>
      <c r="CA39" s="197">
        <f t="shared" si="20"/>
        <v>0</v>
      </c>
      <c r="CB39" s="197">
        <f t="shared" si="20"/>
        <v>0</v>
      </c>
      <c r="CC39" s="197">
        <f t="shared" si="20"/>
        <v>0</v>
      </c>
      <c r="CD39" s="197">
        <f t="shared" si="20"/>
        <v>0</v>
      </c>
      <c r="CE39" s="197">
        <f t="shared" si="20"/>
        <v>0</v>
      </c>
      <c r="CF39" s="197">
        <f t="shared" si="21"/>
        <v>0</v>
      </c>
      <c r="CG39" s="197">
        <f t="shared" si="21"/>
        <v>0</v>
      </c>
      <c r="CH39" s="197">
        <f t="shared" si="21"/>
        <v>0</v>
      </c>
      <c r="CI39" s="197">
        <f t="shared" si="21"/>
        <v>0</v>
      </c>
      <c r="CJ39" s="197">
        <f t="shared" si="21"/>
        <v>0</v>
      </c>
      <c r="CK39" s="197">
        <f t="shared" si="21"/>
        <v>0</v>
      </c>
      <c r="CL39" s="197">
        <f t="shared" si="21"/>
        <v>0</v>
      </c>
      <c r="CM39" s="197">
        <f t="shared" si="21"/>
        <v>0</v>
      </c>
      <c r="CN39" s="197">
        <f t="shared" si="21"/>
        <v>0</v>
      </c>
      <c r="CO39" s="197">
        <f t="shared" si="21"/>
        <v>0</v>
      </c>
      <c r="CP39" s="197">
        <f t="shared" si="21"/>
        <v>0</v>
      </c>
      <c r="CQ39" s="197">
        <f t="shared" si="21"/>
        <v>0</v>
      </c>
      <c r="CR39" s="197">
        <f t="shared" si="21"/>
        <v>0</v>
      </c>
      <c r="CS39" s="197">
        <f t="shared" si="21"/>
        <v>0</v>
      </c>
      <c r="CT39" s="197">
        <f t="shared" si="21"/>
        <v>0</v>
      </c>
      <c r="CU39" s="197">
        <f t="shared" si="21"/>
        <v>0</v>
      </c>
      <c r="CV39" s="197">
        <f t="shared" si="22"/>
        <v>0</v>
      </c>
      <c r="CW39" s="197">
        <f t="shared" si="22"/>
        <v>0</v>
      </c>
      <c r="CX39" s="197">
        <f t="shared" si="22"/>
        <v>0</v>
      </c>
      <c r="CY39" s="197">
        <f t="shared" si="22"/>
        <v>0</v>
      </c>
      <c r="CZ39" s="197">
        <f t="shared" si="22"/>
        <v>0</v>
      </c>
      <c r="DA39" s="197">
        <f t="shared" si="22"/>
        <v>0</v>
      </c>
      <c r="DB39" s="197">
        <f t="shared" si="22"/>
        <v>0</v>
      </c>
      <c r="DC39" s="197">
        <f t="shared" si="22"/>
        <v>0</v>
      </c>
      <c r="DD39" s="197">
        <f t="shared" si="22"/>
        <v>0</v>
      </c>
      <c r="DE39" s="197">
        <f t="shared" si="22"/>
        <v>0</v>
      </c>
      <c r="DF39" s="197">
        <f t="shared" si="22"/>
        <v>0</v>
      </c>
      <c r="DG39" s="197">
        <f t="shared" si="22"/>
        <v>0</v>
      </c>
      <c r="DH39" s="197">
        <f t="shared" si="22"/>
        <v>0</v>
      </c>
      <c r="DI39" s="197">
        <f t="shared" si="22"/>
        <v>0</v>
      </c>
      <c r="DJ39" s="197">
        <f t="shared" si="16"/>
        <v>0</v>
      </c>
      <c r="DK39" s="197">
        <f t="shared" si="16"/>
        <v>0</v>
      </c>
      <c r="DL39" s="197">
        <f t="shared" si="16"/>
        <v>0</v>
      </c>
      <c r="DM39" s="197">
        <f t="shared" si="16"/>
        <v>0</v>
      </c>
      <c r="DN39" s="197">
        <f t="shared" si="16"/>
        <v>0</v>
      </c>
      <c r="DO39" s="197">
        <f t="shared" si="16"/>
        <v>0</v>
      </c>
      <c r="DP39" s="197">
        <f t="shared" si="16"/>
        <v>0</v>
      </c>
      <c r="DQ39" s="197">
        <f t="shared" si="16"/>
        <v>0</v>
      </c>
      <c r="DR39" s="197">
        <f t="shared" si="16"/>
        <v>0</v>
      </c>
      <c r="DS39" s="197">
        <f t="shared" si="16"/>
        <v>0</v>
      </c>
      <c r="DT39" s="103"/>
    </row>
    <row r="40" spans="1:124" s="35" customFormat="1" x14ac:dyDescent="0.25">
      <c r="A40" s="241" t="e">
        <f ca="1"/>
        <v>#DIV/0!</v>
      </c>
      <c r="B40" s="53" t="s">
        <v>50</v>
      </c>
      <c r="C40" s="192" t="str">
        <v>-</v>
      </c>
      <c r="D40" s="193">
        <f t="shared" si="24"/>
        <v>0</v>
      </c>
      <c r="E40" s="194">
        <f t="shared" si="24"/>
        <v>0</v>
      </c>
      <c r="F40" s="194">
        <f t="shared" si="24"/>
        <v>0</v>
      </c>
      <c r="G40" s="194">
        <f t="shared" si="24"/>
        <v>0</v>
      </c>
      <c r="H40" s="194">
        <f t="shared" si="24"/>
        <v>0</v>
      </c>
      <c r="I40" s="194">
        <f t="shared" si="24"/>
        <v>0</v>
      </c>
      <c r="J40" s="194">
        <f t="shared" si="24"/>
        <v>0</v>
      </c>
      <c r="K40" s="194">
        <f t="shared" si="24"/>
        <v>0</v>
      </c>
      <c r="L40" s="194">
        <f t="shared" si="24"/>
        <v>0</v>
      </c>
      <c r="M40" s="194">
        <f t="shared" si="24"/>
        <v>0</v>
      </c>
      <c r="N40" s="194">
        <f t="shared" si="24"/>
        <v>0</v>
      </c>
      <c r="O40" s="194">
        <f t="shared" si="24"/>
        <v>0</v>
      </c>
      <c r="P40" s="194">
        <f t="shared" si="24"/>
        <v>0</v>
      </c>
      <c r="Q40" s="194">
        <f t="shared" si="24"/>
        <v>0</v>
      </c>
      <c r="R40" s="194">
        <f t="shared" si="24"/>
        <v>0</v>
      </c>
      <c r="S40" s="194">
        <f t="shared" si="23"/>
        <v>0</v>
      </c>
      <c r="T40" s="194">
        <f t="shared" si="17"/>
        <v>0</v>
      </c>
      <c r="U40" s="194">
        <f t="shared" si="17"/>
        <v>0</v>
      </c>
      <c r="V40" s="194">
        <f t="shared" si="17"/>
        <v>0</v>
      </c>
      <c r="W40" s="194">
        <f t="shared" si="17"/>
        <v>0</v>
      </c>
      <c r="X40" s="194">
        <f t="shared" si="17"/>
        <v>0</v>
      </c>
      <c r="Y40" s="194">
        <f t="shared" si="17"/>
        <v>0</v>
      </c>
      <c r="Z40" s="194">
        <f t="shared" si="17"/>
        <v>0</v>
      </c>
      <c r="AA40" s="194">
        <f t="shared" si="17"/>
        <v>0</v>
      </c>
      <c r="AB40" s="194">
        <f t="shared" si="17"/>
        <v>0</v>
      </c>
      <c r="AC40" s="194">
        <f t="shared" si="17"/>
        <v>0</v>
      </c>
      <c r="AD40" s="194">
        <f t="shared" si="17"/>
        <v>0</v>
      </c>
      <c r="AE40" s="194">
        <f t="shared" si="17"/>
        <v>0</v>
      </c>
      <c r="AF40" s="194">
        <f t="shared" si="17"/>
        <v>0</v>
      </c>
      <c r="AG40" s="194">
        <f t="shared" si="17"/>
        <v>0</v>
      </c>
      <c r="AH40" s="194">
        <f t="shared" si="17"/>
        <v>0</v>
      </c>
      <c r="AI40" s="194">
        <f t="shared" si="17"/>
        <v>0</v>
      </c>
      <c r="AJ40" s="194">
        <f t="shared" si="18"/>
        <v>0</v>
      </c>
      <c r="AK40" s="194">
        <f t="shared" si="18"/>
        <v>0</v>
      </c>
      <c r="AL40" s="194">
        <f t="shared" si="18"/>
        <v>0</v>
      </c>
      <c r="AM40" s="194">
        <f t="shared" si="18"/>
        <v>0</v>
      </c>
      <c r="AN40" s="194">
        <f t="shared" si="18"/>
        <v>0</v>
      </c>
      <c r="AO40" s="194">
        <f t="shared" si="18"/>
        <v>0</v>
      </c>
      <c r="AP40" s="194">
        <f t="shared" si="18"/>
        <v>0</v>
      </c>
      <c r="AQ40" s="194">
        <f t="shared" si="18"/>
        <v>0</v>
      </c>
      <c r="AR40" s="194">
        <f t="shared" si="18"/>
        <v>0</v>
      </c>
      <c r="AS40" s="194">
        <f t="shared" si="18"/>
        <v>0</v>
      </c>
      <c r="AT40" s="194">
        <f t="shared" si="18"/>
        <v>0</v>
      </c>
      <c r="AU40" s="194">
        <f t="shared" si="18"/>
        <v>0</v>
      </c>
      <c r="AV40" s="194">
        <f t="shared" si="18"/>
        <v>0</v>
      </c>
      <c r="AW40" s="194">
        <f t="shared" si="18"/>
        <v>0</v>
      </c>
      <c r="AX40" s="194">
        <f t="shared" si="18"/>
        <v>0</v>
      </c>
      <c r="AY40" s="194">
        <f t="shared" si="18"/>
        <v>0</v>
      </c>
      <c r="AZ40" s="194">
        <f t="shared" si="19"/>
        <v>0</v>
      </c>
      <c r="BA40" s="194">
        <f t="shared" si="19"/>
        <v>0</v>
      </c>
      <c r="BB40" s="194">
        <f t="shared" si="19"/>
        <v>0</v>
      </c>
      <c r="BC40" s="194">
        <f t="shared" si="19"/>
        <v>0</v>
      </c>
      <c r="BD40" s="194">
        <f t="shared" si="19"/>
        <v>0</v>
      </c>
      <c r="BE40" s="194">
        <f t="shared" si="19"/>
        <v>0</v>
      </c>
      <c r="BF40" s="194">
        <f t="shared" si="19"/>
        <v>0</v>
      </c>
      <c r="BG40" s="194">
        <f t="shared" si="19"/>
        <v>0</v>
      </c>
      <c r="BH40" s="194">
        <f t="shared" si="19"/>
        <v>0</v>
      </c>
      <c r="BI40" s="194">
        <f t="shared" si="19"/>
        <v>0</v>
      </c>
      <c r="BJ40" s="194">
        <f t="shared" si="19"/>
        <v>0</v>
      </c>
      <c r="BK40" s="194">
        <f t="shared" si="19"/>
        <v>0</v>
      </c>
      <c r="BL40" s="194">
        <f t="shared" si="19"/>
        <v>0</v>
      </c>
      <c r="BM40" s="194">
        <f t="shared" si="19"/>
        <v>0</v>
      </c>
      <c r="BN40" s="194">
        <f t="shared" si="19"/>
        <v>0</v>
      </c>
      <c r="BO40" s="194">
        <f t="shared" si="19"/>
        <v>0</v>
      </c>
      <c r="BP40" s="194">
        <f t="shared" si="20"/>
        <v>0</v>
      </c>
      <c r="BQ40" s="194">
        <f t="shared" si="20"/>
        <v>0</v>
      </c>
      <c r="BR40" s="194">
        <f t="shared" si="20"/>
        <v>0</v>
      </c>
      <c r="BS40" s="194">
        <f t="shared" si="20"/>
        <v>0</v>
      </c>
      <c r="BT40" s="194">
        <f t="shared" si="20"/>
        <v>0</v>
      </c>
      <c r="BU40" s="194">
        <f t="shared" si="20"/>
        <v>0</v>
      </c>
      <c r="BV40" s="194">
        <f t="shared" si="20"/>
        <v>0</v>
      </c>
      <c r="BW40" s="194">
        <f t="shared" si="20"/>
        <v>0</v>
      </c>
      <c r="BX40" s="194">
        <f t="shared" si="20"/>
        <v>0</v>
      </c>
      <c r="BY40" s="194">
        <f t="shared" si="20"/>
        <v>0</v>
      </c>
      <c r="BZ40" s="194">
        <f t="shared" si="20"/>
        <v>0</v>
      </c>
      <c r="CA40" s="194">
        <f t="shared" si="20"/>
        <v>0</v>
      </c>
      <c r="CB40" s="194">
        <f t="shared" si="20"/>
        <v>0</v>
      </c>
      <c r="CC40" s="194">
        <f t="shared" si="20"/>
        <v>0</v>
      </c>
      <c r="CD40" s="194">
        <f t="shared" si="20"/>
        <v>0</v>
      </c>
      <c r="CE40" s="194">
        <f t="shared" si="20"/>
        <v>0</v>
      </c>
      <c r="CF40" s="194">
        <f t="shared" si="21"/>
        <v>0</v>
      </c>
      <c r="CG40" s="194">
        <f t="shared" si="21"/>
        <v>0</v>
      </c>
      <c r="CH40" s="194">
        <f t="shared" si="21"/>
        <v>0</v>
      </c>
      <c r="CI40" s="194">
        <f t="shared" si="21"/>
        <v>0</v>
      </c>
      <c r="CJ40" s="194">
        <f t="shared" si="21"/>
        <v>0</v>
      </c>
      <c r="CK40" s="194">
        <f t="shared" si="21"/>
        <v>0</v>
      </c>
      <c r="CL40" s="194">
        <f t="shared" si="21"/>
        <v>0</v>
      </c>
      <c r="CM40" s="194">
        <f t="shared" si="21"/>
        <v>0</v>
      </c>
      <c r="CN40" s="194">
        <f t="shared" si="21"/>
        <v>0</v>
      </c>
      <c r="CO40" s="194">
        <f t="shared" si="21"/>
        <v>0</v>
      </c>
      <c r="CP40" s="194">
        <f t="shared" si="21"/>
        <v>0</v>
      </c>
      <c r="CQ40" s="194">
        <f t="shared" si="21"/>
        <v>0</v>
      </c>
      <c r="CR40" s="194">
        <f t="shared" si="21"/>
        <v>0</v>
      </c>
      <c r="CS40" s="194">
        <f t="shared" si="21"/>
        <v>0</v>
      </c>
      <c r="CT40" s="194">
        <f t="shared" si="21"/>
        <v>0</v>
      </c>
      <c r="CU40" s="194">
        <f t="shared" si="21"/>
        <v>0</v>
      </c>
      <c r="CV40" s="194">
        <f t="shared" si="22"/>
        <v>0</v>
      </c>
      <c r="CW40" s="194">
        <f t="shared" si="22"/>
        <v>0</v>
      </c>
      <c r="CX40" s="194">
        <f t="shared" si="22"/>
        <v>0</v>
      </c>
      <c r="CY40" s="194">
        <f t="shared" si="22"/>
        <v>0</v>
      </c>
      <c r="CZ40" s="194">
        <f t="shared" si="22"/>
        <v>0</v>
      </c>
      <c r="DA40" s="194">
        <f t="shared" si="22"/>
        <v>0</v>
      </c>
      <c r="DB40" s="194">
        <f t="shared" si="22"/>
        <v>0</v>
      </c>
      <c r="DC40" s="194">
        <f t="shared" si="22"/>
        <v>0</v>
      </c>
      <c r="DD40" s="194">
        <f t="shared" si="22"/>
        <v>0</v>
      </c>
      <c r="DE40" s="194">
        <f t="shared" si="22"/>
        <v>0</v>
      </c>
      <c r="DF40" s="194">
        <f t="shared" si="22"/>
        <v>0</v>
      </c>
      <c r="DG40" s="194">
        <f t="shared" si="22"/>
        <v>0</v>
      </c>
      <c r="DH40" s="194">
        <f t="shared" si="22"/>
        <v>0</v>
      </c>
      <c r="DI40" s="194">
        <f t="shared" si="22"/>
        <v>0</v>
      </c>
      <c r="DJ40" s="194">
        <f t="shared" si="16"/>
        <v>0</v>
      </c>
      <c r="DK40" s="194">
        <f t="shared" si="16"/>
        <v>0</v>
      </c>
      <c r="DL40" s="194">
        <f t="shared" si="16"/>
        <v>0</v>
      </c>
      <c r="DM40" s="194">
        <f t="shared" si="16"/>
        <v>0</v>
      </c>
      <c r="DN40" s="194">
        <f t="shared" si="16"/>
        <v>0</v>
      </c>
      <c r="DO40" s="194">
        <f t="shared" si="16"/>
        <v>0</v>
      </c>
      <c r="DP40" s="194">
        <f t="shared" si="16"/>
        <v>0</v>
      </c>
      <c r="DQ40" s="194">
        <f t="shared" si="16"/>
        <v>0</v>
      </c>
      <c r="DR40" s="194">
        <f t="shared" si="16"/>
        <v>0</v>
      </c>
      <c r="DS40" s="194">
        <f t="shared" si="16"/>
        <v>0</v>
      </c>
      <c r="DT40" s="102"/>
    </row>
    <row r="41" spans="1:124" s="35" customFormat="1" x14ac:dyDescent="0.25">
      <c r="A41" s="241" t="e">
        <f ca="1"/>
        <v>#DIV/0!</v>
      </c>
      <c r="B41" s="53" t="s">
        <v>52</v>
      </c>
      <c r="C41" s="192" t="str">
        <v>-</v>
      </c>
      <c r="D41" s="193">
        <f t="shared" si="24"/>
        <v>0</v>
      </c>
      <c r="E41" s="194">
        <f t="shared" si="24"/>
        <v>0</v>
      </c>
      <c r="F41" s="194">
        <f t="shared" si="24"/>
        <v>0</v>
      </c>
      <c r="G41" s="194">
        <f t="shared" si="24"/>
        <v>0</v>
      </c>
      <c r="H41" s="194">
        <f t="shared" si="24"/>
        <v>0</v>
      </c>
      <c r="I41" s="194">
        <f t="shared" si="24"/>
        <v>0</v>
      </c>
      <c r="J41" s="194">
        <f t="shared" si="24"/>
        <v>0</v>
      </c>
      <c r="K41" s="194">
        <f t="shared" si="24"/>
        <v>0</v>
      </c>
      <c r="L41" s="194">
        <f t="shared" si="24"/>
        <v>0</v>
      </c>
      <c r="M41" s="194">
        <f t="shared" si="24"/>
        <v>0</v>
      </c>
      <c r="N41" s="194">
        <f t="shared" si="24"/>
        <v>0</v>
      </c>
      <c r="O41" s="194">
        <f t="shared" si="24"/>
        <v>0</v>
      </c>
      <c r="P41" s="194">
        <f t="shared" si="24"/>
        <v>0</v>
      </c>
      <c r="Q41" s="194">
        <f t="shared" si="24"/>
        <v>0</v>
      </c>
      <c r="R41" s="194">
        <f t="shared" si="24"/>
        <v>0</v>
      </c>
      <c r="S41" s="194">
        <f t="shared" si="23"/>
        <v>0</v>
      </c>
      <c r="T41" s="194">
        <f t="shared" si="17"/>
        <v>0</v>
      </c>
      <c r="U41" s="194">
        <f t="shared" si="17"/>
        <v>0</v>
      </c>
      <c r="V41" s="194">
        <f t="shared" si="17"/>
        <v>0</v>
      </c>
      <c r="W41" s="194">
        <f t="shared" si="17"/>
        <v>0</v>
      </c>
      <c r="X41" s="194">
        <f t="shared" si="17"/>
        <v>0</v>
      </c>
      <c r="Y41" s="194">
        <f t="shared" si="17"/>
        <v>0</v>
      </c>
      <c r="Z41" s="194">
        <f t="shared" si="17"/>
        <v>0</v>
      </c>
      <c r="AA41" s="194">
        <f t="shared" si="17"/>
        <v>0</v>
      </c>
      <c r="AB41" s="194">
        <f t="shared" si="17"/>
        <v>0</v>
      </c>
      <c r="AC41" s="194">
        <f t="shared" si="17"/>
        <v>0</v>
      </c>
      <c r="AD41" s="194">
        <f t="shared" si="17"/>
        <v>0</v>
      </c>
      <c r="AE41" s="194">
        <f t="shared" si="17"/>
        <v>0</v>
      </c>
      <c r="AF41" s="194">
        <f t="shared" si="17"/>
        <v>0</v>
      </c>
      <c r="AG41" s="194">
        <f t="shared" si="17"/>
        <v>0</v>
      </c>
      <c r="AH41" s="194">
        <f t="shared" si="17"/>
        <v>0</v>
      </c>
      <c r="AI41" s="194">
        <f t="shared" si="17"/>
        <v>0</v>
      </c>
      <c r="AJ41" s="194">
        <f t="shared" si="18"/>
        <v>0</v>
      </c>
      <c r="AK41" s="194">
        <f t="shared" si="18"/>
        <v>0</v>
      </c>
      <c r="AL41" s="194">
        <f t="shared" si="18"/>
        <v>0</v>
      </c>
      <c r="AM41" s="194">
        <f t="shared" si="18"/>
        <v>0</v>
      </c>
      <c r="AN41" s="194">
        <f t="shared" si="18"/>
        <v>0</v>
      </c>
      <c r="AO41" s="194">
        <f t="shared" si="18"/>
        <v>0</v>
      </c>
      <c r="AP41" s="194">
        <f t="shared" si="18"/>
        <v>0</v>
      </c>
      <c r="AQ41" s="194">
        <f t="shared" si="18"/>
        <v>0</v>
      </c>
      <c r="AR41" s="194">
        <f t="shared" si="18"/>
        <v>0</v>
      </c>
      <c r="AS41" s="194">
        <f t="shared" si="18"/>
        <v>0</v>
      </c>
      <c r="AT41" s="194">
        <f t="shared" si="18"/>
        <v>0</v>
      </c>
      <c r="AU41" s="194">
        <f t="shared" si="18"/>
        <v>0</v>
      </c>
      <c r="AV41" s="194">
        <f t="shared" si="18"/>
        <v>0</v>
      </c>
      <c r="AW41" s="194">
        <f t="shared" si="18"/>
        <v>0</v>
      </c>
      <c r="AX41" s="194">
        <f t="shared" si="18"/>
        <v>0</v>
      </c>
      <c r="AY41" s="194">
        <f t="shared" si="18"/>
        <v>0</v>
      </c>
      <c r="AZ41" s="194">
        <f t="shared" si="19"/>
        <v>0</v>
      </c>
      <c r="BA41" s="194">
        <f t="shared" si="19"/>
        <v>0</v>
      </c>
      <c r="BB41" s="194">
        <f t="shared" si="19"/>
        <v>0</v>
      </c>
      <c r="BC41" s="194">
        <f t="shared" si="19"/>
        <v>0</v>
      </c>
      <c r="BD41" s="194">
        <f t="shared" si="19"/>
        <v>0</v>
      </c>
      <c r="BE41" s="194">
        <f t="shared" si="19"/>
        <v>0</v>
      </c>
      <c r="BF41" s="194">
        <f t="shared" si="19"/>
        <v>0</v>
      </c>
      <c r="BG41" s="194">
        <f t="shared" si="19"/>
        <v>0</v>
      </c>
      <c r="BH41" s="194">
        <f t="shared" si="19"/>
        <v>0</v>
      </c>
      <c r="BI41" s="194">
        <f t="shared" si="19"/>
        <v>0</v>
      </c>
      <c r="BJ41" s="194">
        <f t="shared" si="19"/>
        <v>0</v>
      </c>
      <c r="BK41" s="194">
        <f t="shared" si="19"/>
        <v>0</v>
      </c>
      <c r="BL41" s="194">
        <f t="shared" si="19"/>
        <v>0</v>
      </c>
      <c r="BM41" s="194">
        <f t="shared" si="19"/>
        <v>0</v>
      </c>
      <c r="BN41" s="194">
        <f t="shared" si="19"/>
        <v>0</v>
      </c>
      <c r="BO41" s="194">
        <f t="shared" si="19"/>
        <v>0</v>
      </c>
      <c r="BP41" s="194">
        <f t="shared" si="20"/>
        <v>0</v>
      </c>
      <c r="BQ41" s="194">
        <f t="shared" si="20"/>
        <v>0</v>
      </c>
      <c r="BR41" s="194">
        <f t="shared" si="20"/>
        <v>0</v>
      </c>
      <c r="BS41" s="194">
        <f t="shared" si="20"/>
        <v>0</v>
      </c>
      <c r="BT41" s="194">
        <f t="shared" si="20"/>
        <v>0</v>
      </c>
      <c r="BU41" s="194">
        <f t="shared" si="20"/>
        <v>0</v>
      </c>
      <c r="BV41" s="194">
        <f t="shared" si="20"/>
        <v>0</v>
      </c>
      <c r="BW41" s="194">
        <f t="shared" si="20"/>
        <v>0</v>
      </c>
      <c r="BX41" s="194">
        <f t="shared" si="20"/>
        <v>0</v>
      </c>
      <c r="BY41" s="194">
        <f t="shared" si="20"/>
        <v>0</v>
      </c>
      <c r="BZ41" s="194">
        <f t="shared" si="20"/>
        <v>0</v>
      </c>
      <c r="CA41" s="194">
        <f t="shared" si="20"/>
        <v>0</v>
      </c>
      <c r="CB41" s="194">
        <f t="shared" si="20"/>
        <v>0</v>
      </c>
      <c r="CC41" s="194">
        <f t="shared" si="20"/>
        <v>0</v>
      </c>
      <c r="CD41" s="194">
        <f t="shared" si="20"/>
        <v>0</v>
      </c>
      <c r="CE41" s="194">
        <f t="shared" si="20"/>
        <v>0</v>
      </c>
      <c r="CF41" s="194">
        <f t="shared" si="21"/>
        <v>0</v>
      </c>
      <c r="CG41" s="194">
        <f t="shared" si="21"/>
        <v>0</v>
      </c>
      <c r="CH41" s="194">
        <f t="shared" si="21"/>
        <v>0</v>
      </c>
      <c r="CI41" s="194">
        <f t="shared" si="21"/>
        <v>0</v>
      </c>
      <c r="CJ41" s="194">
        <f t="shared" si="21"/>
        <v>0</v>
      </c>
      <c r="CK41" s="194">
        <f t="shared" si="21"/>
        <v>0</v>
      </c>
      <c r="CL41" s="194">
        <f t="shared" si="21"/>
        <v>0</v>
      </c>
      <c r="CM41" s="194">
        <f t="shared" si="21"/>
        <v>0</v>
      </c>
      <c r="CN41" s="194">
        <f t="shared" si="21"/>
        <v>0</v>
      </c>
      <c r="CO41" s="194">
        <f t="shared" si="21"/>
        <v>0</v>
      </c>
      <c r="CP41" s="194">
        <f t="shared" si="21"/>
        <v>0</v>
      </c>
      <c r="CQ41" s="194">
        <f t="shared" si="21"/>
        <v>0</v>
      </c>
      <c r="CR41" s="194">
        <f t="shared" si="21"/>
        <v>0</v>
      </c>
      <c r="CS41" s="194">
        <f t="shared" si="21"/>
        <v>0</v>
      </c>
      <c r="CT41" s="194">
        <f t="shared" si="21"/>
        <v>0</v>
      </c>
      <c r="CU41" s="194">
        <f t="shared" si="21"/>
        <v>0</v>
      </c>
      <c r="CV41" s="194">
        <f t="shared" si="22"/>
        <v>0</v>
      </c>
      <c r="CW41" s="194">
        <f t="shared" si="22"/>
        <v>0</v>
      </c>
      <c r="CX41" s="194">
        <f t="shared" si="22"/>
        <v>0</v>
      </c>
      <c r="CY41" s="194">
        <f t="shared" si="22"/>
        <v>0</v>
      </c>
      <c r="CZ41" s="194">
        <f t="shared" si="22"/>
        <v>0</v>
      </c>
      <c r="DA41" s="194">
        <f t="shared" si="22"/>
        <v>0</v>
      </c>
      <c r="DB41" s="194">
        <f t="shared" si="22"/>
        <v>0</v>
      </c>
      <c r="DC41" s="194">
        <f t="shared" si="22"/>
        <v>0</v>
      </c>
      <c r="DD41" s="194">
        <f t="shared" si="22"/>
        <v>0</v>
      </c>
      <c r="DE41" s="194">
        <f t="shared" si="22"/>
        <v>0</v>
      </c>
      <c r="DF41" s="194">
        <f t="shared" si="22"/>
        <v>0</v>
      </c>
      <c r="DG41" s="194">
        <f t="shared" si="22"/>
        <v>0</v>
      </c>
      <c r="DH41" s="194">
        <f t="shared" si="22"/>
        <v>0</v>
      </c>
      <c r="DI41" s="194">
        <f t="shared" si="22"/>
        <v>0</v>
      </c>
      <c r="DJ41" s="194">
        <f t="shared" si="16"/>
        <v>0</v>
      </c>
      <c r="DK41" s="194">
        <f t="shared" si="16"/>
        <v>0</v>
      </c>
      <c r="DL41" s="194">
        <f t="shared" si="16"/>
        <v>0</v>
      </c>
      <c r="DM41" s="194">
        <f t="shared" si="16"/>
        <v>0</v>
      </c>
      <c r="DN41" s="194">
        <f t="shared" si="16"/>
        <v>0</v>
      </c>
      <c r="DO41" s="194">
        <f t="shared" si="16"/>
        <v>0</v>
      </c>
      <c r="DP41" s="194">
        <f t="shared" si="16"/>
        <v>0</v>
      </c>
      <c r="DQ41" s="194">
        <f t="shared" si="16"/>
        <v>0</v>
      </c>
      <c r="DR41" s="194">
        <f t="shared" si="16"/>
        <v>0</v>
      </c>
      <c r="DS41" s="194">
        <f t="shared" si="16"/>
        <v>0</v>
      </c>
      <c r="DT41" s="102"/>
    </row>
    <row r="42" spans="1:124" s="35" customFormat="1" x14ac:dyDescent="0.25">
      <c r="A42" s="241" t="e">
        <f ca="1"/>
        <v>#DIV/0!</v>
      </c>
      <c r="B42" s="53" t="s">
        <v>54</v>
      </c>
      <c r="C42" s="192" t="str">
        <v>-</v>
      </c>
      <c r="D42" s="193">
        <f t="shared" si="24"/>
        <v>0</v>
      </c>
      <c r="E42" s="194">
        <f t="shared" si="24"/>
        <v>0</v>
      </c>
      <c r="F42" s="194">
        <f t="shared" si="24"/>
        <v>0</v>
      </c>
      <c r="G42" s="194">
        <f t="shared" si="24"/>
        <v>0</v>
      </c>
      <c r="H42" s="194">
        <f t="shared" si="24"/>
        <v>0</v>
      </c>
      <c r="I42" s="194">
        <f t="shared" si="24"/>
        <v>0</v>
      </c>
      <c r="J42" s="194">
        <f t="shared" si="24"/>
        <v>0</v>
      </c>
      <c r="K42" s="194">
        <f t="shared" si="24"/>
        <v>0</v>
      </c>
      <c r="L42" s="194">
        <f t="shared" si="24"/>
        <v>0</v>
      </c>
      <c r="M42" s="194">
        <f t="shared" si="24"/>
        <v>0</v>
      </c>
      <c r="N42" s="194">
        <f t="shared" si="24"/>
        <v>0</v>
      </c>
      <c r="O42" s="194">
        <f t="shared" si="24"/>
        <v>0</v>
      </c>
      <c r="P42" s="194">
        <f t="shared" si="24"/>
        <v>0</v>
      </c>
      <c r="Q42" s="194">
        <f t="shared" si="24"/>
        <v>0</v>
      </c>
      <c r="R42" s="194">
        <f t="shared" si="24"/>
        <v>0</v>
      </c>
      <c r="S42" s="194">
        <f t="shared" si="23"/>
        <v>0</v>
      </c>
      <c r="T42" s="194">
        <f t="shared" si="17"/>
        <v>0</v>
      </c>
      <c r="U42" s="194">
        <f t="shared" si="17"/>
        <v>0</v>
      </c>
      <c r="V42" s="194">
        <f t="shared" si="17"/>
        <v>0</v>
      </c>
      <c r="W42" s="194">
        <f t="shared" si="17"/>
        <v>0</v>
      </c>
      <c r="X42" s="194">
        <f t="shared" si="17"/>
        <v>0</v>
      </c>
      <c r="Y42" s="194">
        <f t="shared" si="17"/>
        <v>0</v>
      </c>
      <c r="Z42" s="194">
        <f t="shared" si="17"/>
        <v>0</v>
      </c>
      <c r="AA42" s="194">
        <f t="shared" si="17"/>
        <v>0</v>
      </c>
      <c r="AB42" s="194">
        <f t="shared" si="17"/>
        <v>0</v>
      </c>
      <c r="AC42" s="194">
        <f t="shared" si="17"/>
        <v>0</v>
      </c>
      <c r="AD42" s="194">
        <f t="shared" si="17"/>
        <v>0</v>
      </c>
      <c r="AE42" s="194">
        <f t="shared" si="17"/>
        <v>0</v>
      </c>
      <c r="AF42" s="194">
        <f t="shared" si="17"/>
        <v>0</v>
      </c>
      <c r="AG42" s="194">
        <f t="shared" si="17"/>
        <v>0</v>
      </c>
      <c r="AH42" s="194">
        <f t="shared" si="17"/>
        <v>0</v>
      </c>
      <c r="AI42" s="194">
        <f t="shared" si="17"/>
        <v>0</v>
      </c>
      <c r="AJ42" s="194">
        <f t="shared" si="18"/>
        <v>0</v>
      </c>
      <c r="AK42" s="194">
        <f t="shared" si="18"/>
        <v>0</v>
      </c>
      <c r="AL42" s="194">
        <f t="shared" si="18"/>
        <v>0</v>
      </c>
      <c r="AM42" s="194">
        <f t="shared" si="18"/>
        <v>0</v>
      </c>
      <c r="AN42" s="194">
        <f t="shared" si="18"/>
        <v>0</v>
      </c>
      <c r="AO42" s="194">
        <f t="shared" si="18"/>
        <v>0</v>
      </c>
      <c r="AP42" s="194">
        <f t="shared" si="18"/>
        <v>0</v>
      </c>
      <c r="AQ42" s="194">
        <f t="shared" si="18"/>
        <v>0</v>
      </c>
      <c r="AR42" s="194">
        <f t="shared" si="18"/>
        <v>0</v>
      </c>
      <c r="AS42" s="194">
        <f t="shared" si="18"/>
        <v>0</v>
      </c>
      <c r="AT42" s="194">
        <f t="shared" si="18"/>
        <v>0</v>
      </c>
      <c r="AU42" s="194">
        <f t="shared" si="18"/>
        <v>0</v>
      </c>
      <c r="AV42" s="194">
        <f t="shared" si="18"/>
        <v>0</v>
      </c>
      <c r="AW42" s="194">
        <f t="shared" si="18"/>
        <v>0</v>
      </c>
      <c r="AX42" s="194">
        <f t="shared" si="18"/>
        <v>0</v>
      </c>
      <c r="AY42" s="194">
        <f t="shared" si="18"/>
        <v>0</v>
      </c>
      <c r="AZ42" s="194">
        <f t="shared" si="19"/>
        <v>0</v>
      </c>
      <c r="BA42" s="194">
        <f t="shared" si="19"/>
        <v>0</v>
      </c>
      <c r="BB42" s="194">
        <f t="shared" si="19"/>
        <v>0</v>
      </c>
      <c r="BC42" s="194">
        <f t="shared" si="19"/>
        <v>0</v>
      </c>
      <c r="BD42" s="194">
        <f t="shared" si="19"/>
        <v>0</v>
      </c>
      <c r="BE42" s="194">
        <f t="shared" si="19"/>
        <v>0</v>
      </c>
      <c r="BF42" s="194">
        <f t="shared" si="19"/>
        <v>0</v>
      </c>
      <c r="BG42" s="194">
        <f t="shared" si="19"/>
        <v>0</v>
      </c>
      <c r="BH42" s="194">
        <f t="shared" si="19"/>
        <v>0</v>
      </c>
      <c r="BI42" s="194">
        <f t="shared" si="19"/>
        <v>0</v>
      </c>
      <c r="BJ42" s="194">
        <f t="shared" si="19"/>
        <v>0</v>
      </c>
      <c r="BK42" s="194">
        <f t="shared" si="19"/>
        <v>0</v>
      </c>
      <c r="BL42" s="194">
        <f t="shared" si="19"/>
        <v>0</v>
      </c>
      <c r="BM42" s="194">
        <f t="shared" si="19"/>
        <v>0</v>
      </c>
      <c r="BN42" s="194">
        <f t="shared" si="19"/>
        <v>0</v>
      </c>
      <c r="BO42" s="194">
        <f t="shared" si="19"/>
        <v>0</v>
      </c>
      <c r="BP42" s="194">
        <f t="shared" si="20"/>
        <v>0</v>
      </c>
      <c r="BQ42" s="194">
        <f t="shared" si="20"/>
        <v>0</v>
      </c>
      <c r="BR42" s="194">
        <f t="shared" si="20"/>
        <v>0</v>
      </c>
      <c r="BS42" s="194">
        <f t="shared" si="20"/>
        <v>0</v>
      </c>
      <c r="BT42" s="194">
        <f t="shared" si="20"/>
        <v>0</v>
      </c>
      <c r="BU42" s="194">
        <f t="shared" si="20"/>
        <v>0</v>
      </c>
      <c r="BV42" s="194">
        <f t="shared" si="20"/>
        <v>0</v>
      </c>
      <c r="BW42" s="194">
        <f t="shared" si="20"/>
        <v>0</v>
      </c>
      <c r="BX42" s="194">
        <f t="shared" si="20"/>
        <v>0</v>
      </c>
      <c r="BY42" s="194">
        <f t="shared" si="20"/>
        <v>0</v>
      </c>
      <c r="BZ42" s="194">
        <f t="shared" si="20"/>
        <v>0</v>
      </c>
      <c r="CA42" s="194">
        <f t="shared" si="20"/>
        <v>0</v>
      </c>
      <c r="CB42" s="194">
        <f t="shared" si="20"/>
        <v>0</v>
      </c>
      <c r="CC42" s="194">
        <f t="shared" si="20"/>
        <v>0</v>
      </c>
      <c r="CD42" s="194">
        <f t="shared" si="20"/>
        <v>0</v>
      </c>
      <c r="CE42" s="194">
        <f t="shared" si="20"/>
        <v>0</v>
      </c>
      <c r="CF42" s="194">
        <f t="shared" si="21"/>
        <v>0</v>
      </c>
      <c r="CG42" s="194">
        <f t="shared" si="21"/>
        <v>0</v>
      </c>
      <c r="CH42" s="194">
        <f t="shared" si="21"/>
        <v>0</v>
      </c>
      <c r="CI42" s="194">
        <f t="shared" si="21"/>
        <v>0</v>
      </c>
      <c r="CJ42" s="194">
        <f t="shared" si="21"/>
        <v>0</v>
      </c>
      <c r="CK42" s="194">
        <f t="shared" si="21"/>
        <v>0</v>
      </c>
      <c r="CL42" s="194">
        <f t="shared" si="21"/>
        <v>0</v>
      </c>
      <c r="CM42" s="194">
        <f t="shared" si="21"/>
        <v>0</v>
      </c>
      <c r="CN42" s="194">
        <f t="shared" si="21"/>
        <v>0</v>
      </c>
      <c r="CO42" s="194">
        <f t="shared" si="21"/>
        <v>0</v>
      </c>
      <c r="CP42" s="194">
        <f t="shared" si="21"/>
        <v>0</v>
      </c>
      <c r="CQ42" s="194">
        <f t="shared" si="21"/>
        <v>0</v>
      </c>
      <c r="CR42" s="194">
        <f t="shared" si="21"/>
        <v>0</v>
      </c>
      <c r="CS42" s="194">
        <f t="shared" si="21"/>
        <v>0</v>
      </c>
      <c r="CT42" s="194">
        <f t="shared" si="21"/>
        <v>0</v>
      </c>
      <c r="CU42" s="194">
        <f t="shared" si="21"/>
        <v>0</v>
      </c>
      <c r="CV42" s="194">
        <f t="shared" si="22"/>
        <v>0</v>
      </c>
      <c r="CW42" s="194">
        <f t="shared" si="22"/>
        <v>0</v>
      </c>
      <c r="CX42" s="194">
        <f t="shared" si="22"/>
        <v>0</v>
      </c>
      <c r="CY42" s="194">
        <f t="shared" si="22"/>
        <v>0</v>
      </c>
      <c r="CZ42" s="194">
        <f t="shared" si="22"/>
        <v>0</v>
      </c>
      <c r="DA42" s="194">
        <f t="shared" si="22"/>
        <v>0</v>
      </c>
      <c r="DB42" s="194">
        <f t="shared" si="22"/>
        <v>0</v>
      </c>
      <c r="DC42" s="194">
        <f t="shared" si="22"/>
        <v>0</v>
      </c>
      <c r="DD42" s="194">
        <f t="shared" si="22"/>
        <v>0</v>
      </c>
      <c r="DE42" s="194">
        <f t="shared" si="22"/>
        <v>0</v>
      </c>
      <c r="DF42" s="194">
        <f t="shared" si="22"/>
        <v>0</v>
      </c>
      <c r="DG42" s="194">
        <f t="shared" si="22"/>
        <v>0</v>
      </c>
      <c r="DH42" s="194">
        <f t="shared" si="22"/>
        <v>0</v>
      </c>
      <c r="DI42" s="194">
        <f t="shared" si="22"/>
        <v>0</v>
      </c>
      <c r="DJ42" s="194">
        <f t="shared" si="16"/>
        <v>0</v>
      </c>
      <c r="DK42" s="194">
        <f t="shared" si="16"/>
        <v>0</v>
      </c>
      <c r="DL42" s="194">
        <f t="shared" si="16"/>
        <v>0</v>
      </c>
      <c r="DM42" s="194">
        <f t="shared" si="16"/>
        <v>0</v>
      </c>
      <c r="DN42" s="194">
        <f t="shared" si="16"/>
        <v>0</v>
      </c>
      <c r="DO42" s="194">
        <f t="shared" si="16"/>
        <v>0</v>
      </c>
      <c r="DP42" s="194">
        <f t="shared" si="16"/>
        <v>0</v>
      </c>
      <c r="DQ42" s="194">
        <f t="shared" si="16"/>
        <v>0</v>
      </c>
      <c r="DR42" s="194">
        <f t="shared" si="16"/>
        <v>0</v>
      </c>
      <c r="DS42" s="194">
        <f t="shared" si="16"/>
        <v>0</v>
      </c>
      <c r="DT42" s="102"/>
    </row>
    <row r="43" spans="1:124" s="35" customFormat="1" x14ac:dyDescent="0.25">
      <c r="A43" s="241" t="e">
        <f ca="1"/>
        <v>#DIV/0!</v>
      </c>
      <c r="B43" s="53" t="s">
        <v>56</v>
      </c>
      <c r="C43" s="198" t="str">
        <v>-</v>
      </c>
      <c r="D43" s="199">
        <f t="shared" si="24"/>
        <v>0</v>
      </c>
      <c r="E43" s="200">
        <f t="shared" si="24"/>
        <v>0</v>
      </c>
      <c r="F43" s="200">
        <f t="shared" si="24"/>
        <v>0</v>
      </c>
      <c r="G43" s="200">
        <f t="shared" si="24"/>
        <v>0</v>
      </c>
      <c r="H43" s="200">
        <f t="shared" si="24"/>
        <v>0</v>
      </c>
      <c r="I43" s="200">
        <f t="shared" si="24"/>
        <v>0</v>
      </c>
      <c r="J43" s="200">
        <f t="shared" si="24"/>
        <v>0</v>
      </c>
      <c r="K43" s="200">
        <f t="shared" si="24"/>
        <v>0</v>
      </c>
      <c r="L43" s="200">
        <f t="shared" si="24"/>
        <v>0</v>
      </c>
      <c r="M43" s="200">
        <f t="shared" si="24"/>
        <v>0</v>
      </c>
      <c r="N43" s="200">
        <f t="shared" si="24"/>
        <v>0</v>
      </c>
      <c r="O43" s="200">
        <f t="shared" si="24"/>
        <v>0</v>
      </c>
      <c r="P43" s="200">
        <f t="shared" si="24"/>
        <v>0</v>
      </c>
      <c r="Q43" s="200">
        <f t="shared" si="24"/>
        <v>0</v>
      </c>
      <c r="R43" s="200">
        <f t="shared" si="24"/>
        <v>0</v>
      </c>
      <c r="S43" s="200">
        <f t="shared" si="23"/>
        <v>0</v>
      </c>
      <c r="T43" s="200">
        <f t="shared" si="17"/>
        <v>0</v>
      </c>
      <c r="U43" s="200">
        <f t="shared" si="17"/>
        <v>0</v>
      </c>
      <c r="V43" s="200">
        <f t="shared" si="17"/>
        <v>0</v>
      </c>
      <c r="W43" s="200">
        <f t="shared" si="17"/>
        <v>0</v>
      </c>
      <c r="X43" s="200">
        <f t="shared" si="17"/>
        <v>0</v>
      </c>
      <c r="Y43" s="200">
        <f t="shared" si="17"/>
        <v>0</v>
      </c>
      <c r="Z43" s="200">
        <f t="shared" si="17"/>
        <v>0</v>
      </c>
      <c r="AA43" s="200">
        <f t="shared" si="17"/>
        <v>0</v>
      </c>
      <c r="AB43" s="200">
        <f t="shared" si="17"/>
        <v>0</v>
      </c>
      <c r="AC43" s="200">
        <f t="shared" si="17"/>
        <v>0</v>
      </c>
      <c r="AD43" s="200">
        <f t="shared" si="17"/>
        <v>0</v>
      </c>
      <c r="AE43" s="200">
        <f t="shared" si="17"/>
        <v>0</v>
      </c>
      <c r="AF43" s="200">
        <f t="shared" si="17"/>
        <v>0</v>
      </c>
      <c r="AG43" s="200">
        <f t="shared" si="17"/>
        <v>0</v>
      </c>
      <c r="AH43" s="200">
        <f t="shared" si="17"/>
        <v>0</v>
      </c>
      <c r="AI43" s="200">
        <f t="shared" si="17"/>
        <v>0</v>
      </c>
      <c r="AJ43" s="200">
        <f t="shared" si="18"/>
        <v>0</v>
      </c>
      <c r="AK43" s="200">
        <f t="shared" si="18"/>
        <v>0</v>
      </c>
      <c r="AL43" s="200">
        <f t="shared" si="18"/>
        <v>0</v>
      </c>
      <c r="AM43" s="200">
        <f t="shared" si="18"/>
        <v>0</v>
      </c>
      <c r="AN43" s="200">
        <f t="shared" si="18"/>
        <v>0</v>
      </c>
      <c r="AO43" s="200">
        <f t="shared" si="18"/>
        <v>0</v>
      </c>
      <c r="AP43" s="200">
        <f t="shared" si="18"/>
        <v>0</v>
      </c>
      <c r="AQ43" s="200">
        <f t="shared" si="18"/>
        <v>0</v>
      </c>
      <c r="AR43" s="200">
        <f t="shared" si="18"/>
        <v>0</v>
      </c>
      <c r="AS43" s="200">
        <f t="shared" si="18"/>
        <v>0</v>
      </c>
      <c r="AT43" s="200">
        <f t="shared" si="18"/>
        <v>0</v>
      </c>
      <c r="AU43" s="200">
        <f t="shared" si="18"/>
        <v>0</v>
      </c>
      <c r="AV43" s="200">
        <f t="shared" si="18"/>
        <v>0</v>
      </c>
      <c r="AW43" s="200">
        <f t="shared" si="18"/>
        <v>0</v>
      </c>
      <c r="AX43" s="200">
        <f t="shared" si="18"/>
        <v>0</v>
      </c>
      <c r="AY43" s="200">
        <f t="shared" si="18"/>
        <v>0</v>
      </c>
      <c r="AZ43" s="200">
        <f t="shared" si="19"/>
        <v>0</v>
      </c>
      <c r="BA43" s="200">
        <f t="shared" si="19"/>
        <v>0</v>
      </c>
      <c r="BB43" s="200">
        <f t="shared" si="19"/>
        <v>0</v>
      </c>
      <c r="BC43" s="200">
        <f t="shared" si="19"/>
        <v>0</v>
      </c>
      <c r="BD43" s="200">
        <f t="shared" si="19"/>
        <v>0</v>
      </c>
      <c r="BE43" s="200">
        <f t="shared" si="19"/>
        <v>0</v>
      </c>
      <c r="BF43" s="200">
        <f t="shared" si="19"/>
        <v>0</v>
      </c>
      <c r="BG43" s="200">
        <f t="shared" si="19"/>
        <v>0</v>
      </c>
      <c r="BH43" s="200">
        <f t="shared" si="19"/>
        <v>0</v>
      </c>
      <c r="BI43" s="200">
        <f t="shared" si="19"/>
        <v>0</v>
      </c>
      <c r="BJ43" s="200">
        <f t="shared" si="19"/>
        <v>0</v>
      </c>
      <c r="BK43" s="200">
        <f t="shared" si="19"/>
        <v>0</v>
      </c>
      <c r="BL43" s="200">
        <f t="shared" si="19"/>
        <v>0</v>
      </c>
      <c r="BM43" s="200">
        <f t="shared" si="19"/>
        <v>0</v>
      </c>
      <c r="BN43" s="200">
        <f t="shared" si="19"/>
        <v>0</v>
      </c>
      <c r="BO43" s="200">
        <f t="shared" si="19"/>
        <v>0</v>
      </c>
      <c r="BP43" s="200">
        <f t="shared" si="20"/>
        <v>0</v>
      </c>
      <c r="BQ43" s="200">
        <f t="shared" si="20"/>
        <v>0</v>
      </c>
      <c r="BR43" s="200">
        <f t="shared" si="20"/>
        <v>0</v>
      </c>
      <c r="BS43" s="200">
        <f t="shared" si="20"/>
        <v>0</v>
      </c>
      <c r="BT43" s="200">
        <f t="shared" si="20"/>
        <v>0</v>
      </c>
      <c r="BU43" s="200">
        <f t="shared" si="20"/>
        <v>0</v>
      </c>
      <c r="BV43" s="200">
        <f t="shared" si="20"/>
        <v>0</v>
      </c>
      <c r="BW43" s="200">
        <f t="shared" si="20"/>
        <v>0</v>
      </c>
      <c r="BX43" s="200">
        <f t="shared" si="20"/>
        <v>0</v>
      </c>
      <c r="BY43" s="200">
        <f t="shared" si="20"/>
        <v>0</v>
      </c>
      <c r="BZ43" s="200">
        <f t="shared" si="20"/>
        <v>0</v>
      </c>
      <c r="CA43" s="200">
        <f t="shared" si="20"/>
        <v>0</v>
      </c>
      <c r="CB43" s="200">
        <f t="shared" si="20"/>
        <v>0</v>
      </c>
      <c r="CC43" s="200">
        <f t="shared" si="20"/>
        <v>0</v>
      </c>
      <c r="CD43" s="200">
        <f t="shared" si="20"/>
        <v>0</v>
      </c>
      <c r="CE43" s="200">
        <f t="shared" si="20"/>
        <v>0</v>
      </c>
      <c r="CF43" s="200">
        <f t="shared" si="21"/>
        <v>0</v>
      </c>
      <c r="CG43" s="200">
        <f t="shared" si="21"/>
        <v>0</v>
      </c>
      <c r="CH43" s="200">
        <f t="shared" si="21"/>
        <v>0</v>
      </c>
      <c r="CI43" s="200">
        <f t="shared" si="21"/>
        <v>0</v>
      </c>
      <c r="CJ43" s="200">
        <f t="shared" si="21"/>
        <v>0</v>
      </c>
      <c r="CK43" s="200">
        <f t="shared" si="21"/>
        <v>0</v>
      </c>
      <c r="CL43" s="200">
        <f t="shared" si="21"/>
        <v>0</v>
      </c>
      <c r="CM43" s="200">
        <f t="shared" si="21"/>
        <v>0</v>
      </c>
      <c r="CN43" s="200">
        <f t="shared" si="21"/>
        <v>0</v>
      </c>
      <c r="CO43" s="200">
        <f t="shared" si="21"/>
        <v>0</v>
      </c>
      <c r="CP43" s="200">
        <f t="shared" si="21"/>
        <v>0</v>
      </c>
      <c r="CQ43" s="200">
        <f t="shared" si="21"/>
        <v>0</v>
      </c>
      <c r="CR43" s="200">
        <f t="shared" si="21"/>
        <v>0</v>
      </c>
      <c r="CS43" s="200">
        <f t="shared" si="21"/>
        <v>0</v>
      </c>
      <c r="CT43" s="200">
        <f t="shared" si="21"/>
        <v>0</v>
      </c>
      <c r="CU43" s="200">
        <f t="shared" si="21"/>
        <v>0</v>
      </c>
      <c r="CV43" s="200">
        <f t="shared" si="22"/>
        <v>0</v>
      </c>
      <c r="CW43" s="200">
        <f t="shared" si="22"/>
        <v>0</v>
      </c>
      <c r="CX43" s="200">
        <f t="shared" si="22"/>
        <v>0</v>
      </c>
      <c r="CY43" s="200">
        <f t="shared" si="22"/>
        <v>0</v>
      </c>
      <c r="CZ43" s="200">
        <f t="shared" si="22"/>
        <v>0</v>
      </c>
      <c r="DA43" s="200">
        <f t="shared" si="22"/>
        <v>0</v>
      </c>
      <c r="DB43" s="200">
        <f t="shared" si="22"/>
        <v>0</v>
      </c>
      <c r="DC43" s="200">
        <f t="shared" si="22"/>
        <v>0</v>
      </c>
      <c r="DD43" s="200">
        <f t="shared" si="22"/>
        <v>0</v>
      </c>
      <c r="DE43" s="200">
        <f t="shared" si="22"/>
        <v>0</v>
      </c>
      <c r="DF43" s="200">
        <f t="shared" si="22"/>
        <v>0</v>
      </c>
      <c r="DG43" s="200">
        <f t="shared" si="22"/>
        <v>0</v>
      </c>
      <c r="DH43" s="200">
        <f t="shared" si="22"/>
        <v>0</v>
      </c>
      <c r="DI43" s="200">
        <f t="shared" si="22"/>
        <v>0</v>
      </c>
      <c r="DJ43" s="200">
        <f t="shared" si="16"/>
        <v>0</v>
      </c>
      <c r="DK43" s="200">
        <f t="shared" si="16"/>
        <v>0</v>
      </c>
      <c r="DL43" s="200">
        <f t="shared" si="16"/>
        <v>0</v>
      </c>
      <c r="DM43" s="200">
        <f t="shared" si="16"/>
        <v>0</v>
      </c>
      <c r="DN43" s="200">
        <f t="shared" si="16"/>
        <v>0</v>
      </c>
      <c r="DO43" s="200">
        <f t="shared" si="16"/>
        <v>0</v>
      </c>
      <c r="DP43" s="200">
        <f t="shared" si="16"/>
        <v>0</v>
      </c>
      <c r="DQ43" s="200">
        <f t="shared" si="16"/>
        <v>0</v>
      </c>
      <c r="DR43" s="200">
        <f t="shared" si="16"/>
        <v>0</v>
      </c>
      <c r="DS43" s="200">
        <f t="shared" si="16"/>
        <v>0</v>
      </c>
      <c r="DT43" s="104"/>
    </row>
    <row r="44" spans="1:124" s="35" customFormat="1" x14ac:dyDescent="0.25">
      <c r="A44" s="241" t="e">
        <f ca="1"/>
        <v>#DIV/0!</v>
      </c>
      <c r="B44" s="53" t="s">
        <v>58</v>
      </c>
      <c r="C44" s="192" t="str">
        <v>-</v>
      </c>
      <c r="D44" s="193">
        <f t="shared" si="24"/>
        <v>0</v>
      </c>
      <c r="E44" s="194">
        <f t="shared" si="24"/>
        <v>0</v>
      </c>
      <c r="F44" s="194">
        <f t="shared" si="24"/>
        <v>0</v>
      </c>
      <c r="G44" s="194">
        <f t="shared" si="24"/>
        <v>0</v>
      </c>
      <c r="H44" s="194">
        <f t="shared" si="24"/>
        <v>0</v>
      </c>
      <c r="I44" s="194">
        <f t="shared" si="24"/>
        <v>0</v>
      </c>
      <c r="J44" s="194">
        <f t="shared" si="24"/>
        <v>0</v>
      </c>
      <c r="K44" s="194">
        <f t="shared" si="24"/>
        <v>0</v>
      </c>
      <c r="L44" s="194">
        <f t="shared" si="24"/>
        <v>0</v>
      </c>
      <c r="M44" s="194">
        <f t="shared" si="24"/>
        <v>0</v>
      </c>
      <c r="N44" s="194">
        <f t="shared" si="24"/>
        <v>0</v>
      </c>
      <c r="O44" s="194">
        <f t="shared" si="24"/>
        <v>0</v>
      </c>
      <c r="P44" s="194">
        <f t="shared" si="24"/>
        <v>0</v>
      </c>
      <c r="Q44" s="194">
        <f t="shared" si="24"/>
        <v>0</v>
      </c>
      <c r="R44" s="194">
        <f t="shared" si="24"/>
        <v>0</v>
      </c>
      <c r="S44" s="194">
        <f t="shared" si="23"/>
        <v>0</v>
      </c>
      <c r="T44" s="194">
        <f t="shared" si="17"/>
        <v>0</v>
      </c>
      <c r="U44" s="194">
        <f t="shared" si="17"/>
        <v>0</v>
      </c>
      <c r="V44" s="194">
        <f t="shared" si="17"/>
        <v>0</v>
      </c>
      <c r="W44" s="194">
        <f t="shared" si="17"/>
        <v>0</v>
      </c>
      <c r="X44" s="194">
        <f t="shared" si="17"/>
        <v>0</v>
      </c>
      <c r="Y44" s="194">
        <f t="shared" si="17"/>
        <v>0</v>
      </c>
      <c r="Z44" s="194">
        <f t="shared" si="17"/>
        <v>0</v>
      </c>
      <c r="AA44" s="194">
        <f t="shared" si="17"/>
        <v>0</v>
      </c>
      <c r="AB44" s="194">
        <f t="shared" si="17"/>
        <v>0</v>
      </c>
      <c r="AC44" s="194">
        <f t="shared" si="17"/>
        <v>0</v>
      </c>
      <c r="AD44" s="194">
        <f t="shared" si="17"/>
        <v>0</v>
      </c>
      <c r="AE44" s="194">
        <f t="shared" si="17"/>
        <v>0</v>
      </c>
      <c r="AF44" s="194">
        <f t="shared" si="17"/>
        <v>0</v>
      </c>
      <c r="AG44" s="194">
        <f t="shared" si="17"/>
        <v>0</v>
      </c>
      <c r="AH44" s="194">
        <f t="shared" si="17"/>
        <v>0</v>
      </c>
      <c r="AI44" s="194">
        <f t="shared" si="17"/>
        <v>0</v>
      </c>
      <c r="AJ44" s="194">
        <f t="shared" si="18"/>
        <v>0</v>
      </c>
      <c r="AK44" s="194">
        <f t="shared" si="18"/>
        <v>0</v>
      </c>
      <c r="AL44" s="194">
        <f t="shared" si="18"/>
        <v>0</v>
      </c>
      <c r="AM44" s="194">
        <f t="shared" si="18"/>
        <v>0</v>
      </c>
      <c r="AN44" s="194">
        <f t="shared" si="18"/>
        <v>0</v>
      </c>
      <c r="AO44" s="194">
        <f t="shared" si="18"/>
        <v>0</v>
      </c>
      <c r="AP44" s="194">
        <f t="shared" si="18"/>
        <v>0</v>
      </c>
      <c r="AQ44" s="194">
        <f t="shared" si="18"/>
        <v>0</v>
      </c>
      <c r="AR44" s="194">
        <f t="shared" si="18"/>
        <v>0</v>
      </c>
      <c r="AS44" s="194">
        <f t="shared" si="18"/>
        <v>0</v>
      </c>
      <c r="AT44" s="194">
        <f t="shared" si="18"/>
        <v>0</v>
      </c>
      <c r="AU44" s="194">
        <f t="shared" si="18"/>
        <v>0</v>
      </c>
      <c r="AV44" s="194">
        <f t="shared" si="18"/>
        <v>0</v>
      </c>
      <c r="AW44" s="194">
        <f t="shared" si="18"/>
        <v>0</v>
      </c>
      <c r="AX44" s="194">
        <f t="shared" si="18"/>
        <v>0</v>
      </c>
      <c r="AY44" s="194">
        <f t="shared" si="18"/>
        <v>0</v>
      </c>
      <c r="AZ44" s="194">
        <f t="shared" si="19"/>
        <v>0</v>
      </c>
      <c r="BA44" s="194">
        <f t="shared" si="19"/>
        <v>0</v>
      </c>
      <c r="BB44" s="194">
        <f t="shared" si="19"/>
        <v>0</v>
      </c>
      <c r="BC44" s="194">
        <f t="shared" si="19"/>
        <v>0</v>
      </c>
      <c r="BD44" s="194">
        <f t="shared" si="19"/>
        <v>0</v>
      </c>
      <c r="BE44" s="194">
        <f t="shared" si="19"/>
        <v>0</v>
      </c>
      <c r="BF44" s="194">
        <f t="shared" si="19"/>
        <v>0</v>
      </c>
      <c r="BG44" s="194">
        <f t="shared" si="19"/>
        <v>0</v>
      </c>
      <c r="BH44" s="194">
        <f t="shared" si="19"/>
        <v>0</v>
      </c>
      <c r="BI44" s="194">
        <f t="shared" si="19"/>
        <v>0</v>
      </c>
      <c r="BJ44" s="194">
        <f t="shared" si="19"/>
        <v>0</v>
      </c>
      <c r="BK44" s="194">
        <f t="shared" si="19"/>
        <v>0</v>
      </c>
      <c r="BL44" s="194">
        <f t="shared" si="19"/>
        <v>0</v>
      </c>
      <c r="BM44" s="194">
        <f t="shared" si="19"/>
        <v>0</v>
      </c>
      <c r="BN44" s="194">
        <f t="shared" si="19"/>
        <v>0</v>
      </c>
      <c r="BO44" s="194">
        <f t="shared" si="19"/>
        <v>0</v>
      </c>
      <c r="BP44" s="194">
        <f t="shared" si="20"/>
        <v>0</v>
      </c>
      <c r="BQ44" s="194">
        <f t="shared" si="20"/>
        <v>0</v>
      </c>
      <c r="BR44" s="194">
        <f t="shared" si="20"/>
        <v>0</v>
      </c>
      <c r="BS44" s="194">
        <f t="shared" si="20"/>
        <v>0</v>
      </c>
      <c r="BT44" s="194">
        <f t="shared" si="20"/>
        <v>0</v>
      </c>
      <c r="BU44" s="194">
        <f t="shared" si="20"/>
        <v>0</v>
      </c>
      <c r="BV44" s="194">
        <f t="shared" si="20"/>
        <v>0</v>
      </c>
      <c r="BW44" s="194">
        <f t="shared" si="20"/>
        <v>0</v>
      </c>
      <c r="BX44" s="194">
        <f t="shared" si="20"/>
        <v>0</v>
      </c>
      <c r="BY44" s="194">
        <f t="shared" si="20"/>
        <v>0</v>
      </c>
      <c r="BZ44" s="194">
        <f t="shared" si="20"/>
        <v>0</v>
      </c>
      <c r="CA44" s="194">
        <f t="shared" si="20"/>
        <v>0</v>
      </c>
      <c r="CB44" s="194">
        <f t="shared" si="20"/>
        <v>0</v>
      </c>
      <c r="CC44" s="194">
        <f t="shared" si="20"/>
        <v>0</v>
      </c>
      <c r="CD44" s="194">
        <f t="shared" si="20"/>
        <v>0</v>
      </c>
      <c r="CE44" s="194">
        <f t="shared" si="20"/>
        <v>0</v>
      </c>
      <c r="CF44" s="194">
        <f t="shared" si="21"/>
        <v>0</v>
      </c>
      <c r="CG44" s="194">
        <f t="shared" si="21"/>
        <v>0</v>
      </c>
      <c r="CH44" s="194">
        <f t="shared" si="21"/>
        <v>0</v>
      </c>
      <c r="CI44" s="194">
        <f t="shared" si="21"/>
        <v>0</v>
      </c>
      <c r="CJ44" s="194">
        <f t="shared" si="21"/>
        <v>0</v>
      </c>
      <c r="CK44" s="194">
        <f t="shared" si="21"/>
        <v>0</v>
      </c>
      <c r="CL44" s="194">
        <f t="shared" si="21"/>
        <v>0</v>
      </c>
      <c r="CM44" s="194">
        <f t="shared" si="21"/>
        <v>0</v>
      </c>
      <c r="CN44" s="194">
        <f t="shared" si="21"/>
        <v>0</v>
      </c>
      <c r="CO44" s="194">
        <f t="shared" si="21"/>
        <v>0</v>
      </c>
      <c r="CP44" s="194">
        <f t="shared" si="21"/>
        <v>0</v>
      </c>
      <c r="CQ44" s="194">
        <f t="shared" si="21"/>
        <v>0</v>
      </c>
      <c r="CR44" s="194">
        <f t="shared" si="21"/>
        <v>0</v>
      </c>
      <c r="CS44" s="194">
        <f t="shared" si="21"/>
        <v>0</v>
      </c>
      <c r="CT44" s="194">
        <f t="shared" si="21"/>
        <v>0</v>
      </c>
      <c r="CU44" s="194">
        <f t="shared" si="21"/>
        <v>0</v>
      </c>
      <c r="CV44" s="194">
        <f t="shared" si="22"/>
        <v>0</v>
      </c>
      <c r="CW44" s="194">
        <f t="shared" si="22"/>
        <v>0</v>
      </c>
      <c r="CX44" s="194">
        <f t="shared" si="22"/>
        <v>0</v>
      </c>
      <c r="CY44" s="194">
        <f t="shared" si="22"/>
        <v>0</v>
      </c>
      <c r="CZ44" s="194">
        <f t="shared" si="22"/>
        <v>0</v>
      </c>
      <c r="DA44" s="194">
        <f t="shared" si="22"/>
        <v>0</v>
      </c>
      <c r="DB44" s="194">
        <f t="shared" si="22"/>
        <v>0</v>
      </c>
      <c r="DC44" s="194">
        <f t="shared" si="22"/>
        <v>0</v>
      </c>
      <c r="DD44" s="194">
        <f t="shared" si="22"/>
        <v>0</v>
      </c>
      <c r="DE44" s="194">
        <f t="shared" si="22"/>
        <v>0</v>
      </c>
      <c r="DF44" s="194">
        <f t="shared" si="22"/>
        <v>0</v>
      </c>
      <c r="DG44" s="194">
        <f t="shared" si="22"/>
        <v>0</v>
      </c>
      <c r="DH44" s="194">
        <f t="shared" si="22"/>
        <v>0</v>
      </c>
      <c r="DI44" s="194">
        <f t="shared" si="22"/>
        <v>0</v>
      </c>
      <c r="DJ44" s="194">
        <f t="shared" si="16"/>
        <v>0</v>
      </c>
      <c r="DK44" s="194">
        <f t="shared" si="16"/>
        <v>0</v>
      </c>
      <c r="DL44" s="194">
        <f t="shared" si="16"/>
        <v>0</v>
      </c>
      <c r="DM44" s="194">
        <f t="shared" si="16"/>
        <v>0</v>
      </c>
      <c r="DN44" s="194">
        <f t="shared" si="16"/>
        <v>0</v>
      </c>
      <c r="DO44" s="194">
        <f t="shared" si="16"/>
        <v>0</v>
      </c>
      <c r="DP44" s="194">
        <f t="shared" si="16"/>
        <v>0</v>
      </c>
      <c r="DQ44" s="194">
        <f t="shared" si="16"/>
        <v>0</v>
      </c>
      <c r="DR44" s="194">
        <f t="shared" si="16"/>
        <v>0</v>
      </c>
      <c r="DS44" s="194">
        <f t="shared" si="16"/>
        <v>0</v>
      </c>
      <c r="DT44" s="102"/>
    </row>
    <row r="45" spans="1:124" s="35" customFormat="1" x14ac:dyDescent="0.25">
      <c r="A45" s="241" t="e">
        <f ca="1"/>
        <v>#DIV/0!</v>
      </c>
      <c r="B45" s="53" t="s">
        <v>60</v>
      </c>
      <c r="C45" s="192" t="str">
        <v>-</v>
      </c>
      <c r="D45" s="193">
        <f t="shared" si="24"/>
        <v>0</v>
      </c>
      <c r="E45" s="194">
        <f t="shared" si="24"/>
        <v>0</v>
      </c>
      <c r="F45" s="194">
        <f t="shared" si="24"/>
        <v>0</v>
      </c>
      <c r="G45" s="194">
        <f t="shared" si="24"/>
        <v>0</v>
      </c>
      <c r="H45" s="194">
        <f t="shared" si="24"/>
        <v>0</v>
      </c>
      <c r="I45" s="194">
        <f t="shared" si="24"/>
        <v>0</v>
      </c>
      <c r="J45" s="194">
        <f t="shared" si="24"/>
        <v>0</v>
      </c>
      <c r="K45" s="194">
        <f t="shared" si="24"/>
        <v>0</v>
      </c>
      <c r="L45" s="194">
        <f t="shared" si="24"/>
        <v>0</v>
      </c>
      <c r="M45" s="194">
        <f t="shared" si="24"/>
        <v>0</v>
      </c>
      <c r="N45" s="194">
        <f t="shared" si="24"/>
        <v>0</v>
      </c>
      <c r="O45" s="194">
        <f t="shared" si="24"/>
        <v>0</v>
      </c>
      <c r="P45" s="194">
        <f t="shared" si="24"/>
        <v>0</v>
      </c>
      <c r="Q45" s="194">
        <f t="shared" si="24"/>
        <v>0</v>
      </c>
      <c r="R45" s="194">
        <f t="shared" si="24"/>
        <v>0</v>
      </c>
      <c r="S45" s="194">
        <f t="shared" si="23"/>
        <v>0</v>
      </c>
      <c r="T45" s="194">
        <f t="shared" si="17"/>
        <v>0</v>
      </c>
      <c r="U45" s="194">
        <f t="shared" si="17"/>
        <v>0</v>
      </c>
      <c r="V45" s="194">
        <f t="shared" si="17"/>
        <v>0</v>
      </c>
      <c r="W45" s="194">
        <f t="shared" si="17"/>
        <v>0</v>
      </c>
      <c r="X45" s="194">
        <f t="shared" si="17"/>
        <v>0</v>
      </c>
      <c r="Y45" s="194">
        <f t="shared" si="17"/>
        <v>0</v>
      </c>
      <c r="Z45" s="194">
        <f t="shared" si="17"/>
        <v>0</v>
      </c>
      <c r="AA45" s="194">
        <f t="shared" si="17"/>
        <v>0</v>
      </c>
      <c r="AB45" s="194">
        <f t="shared" si="17"/>
        <v>0</v>
      </c>
      <c r="AC45" s="194">
        <f t="shared" si="17"/>
        <v>0</v>
      </c>
      <c r="AD45" s="194">
        <f t="shared" si="17"/>
        <v>0</v>
      </c>
      <c r="AE45" s="194">
        <f t="shared" si="17"/>
        <v>0</v>
      </c>
      <c r="AF45" s="194">
        <f t="shared" si="17"/>
        <v>0</v>
      </c>
      <c r="AG45" s="194">
        <f t="shared" si="17"/>
        <v>0</v>
      </c>
      <c r="AH45" s="194">
        <f t="shared" si="17"/>
        <v>0</v>
      </c>
      <c r="AI45" s="194">
        <f t="shared" si="17"/>
        <v>0</v>
      </c>
      <c r="AJ45" s="194">
        <f t="shared" si="18"/>
        <v>0</v>
      </c>
      <c r="AK45" s="194">
        <f t="shared" si="18"/>
        <v>0</v>
      </c>
      <c r="AL45" s="194">
        <f t="shared" si="18"/>
        <v>0</v>
      </c>
      <c r="AM45" s="194">
        <f t="shared" si="18"/>
        <v>0</v>
      </c>
      <c r="AN45" s="194">
        <f t="shared" si="18"/>
        <v>0</v>
      </c>
      <c r="AO45" s="194">
        <f t="shared" si="18"/>
        <v>0</v>
      </c>
      <c r="AP45" s="194">
        <f t="shared" si="18"/>
        <v>0</v>
      </c>
      <c r="AQ45" s="194">
        <f t="shared" si="18"/>
        <v>0</v>
      </c>
      <c r="AR45" s="194">
        <f t="shared" si="18"/>
        <v>0</v>
      </c>
      <c r="AS45" s="194">
        <f t="shared" si="18"/>
        <v>0</v>
      </c>
      <c r="AT45" s="194">
        <f t="shared" si="18"/>
        <v>0</v>
      </c>
      <c r="AU45" s="194">
        <f t="shared" si="18"/>
        <v>0</v>
      </c>
      <c r="AV45" s="194">
        <f t="shared" si="18"/>
        <v>0</v>
      </c>
      <c r="AW45" s="194">
        <f t="shared" si="18"/>
        <v>0</v>
      </c>
      <c r="AX45" s="194">
        <f t="shared" si="18"/>
        <v>0</v>
      </c>
      <c r="AY45" s="194">
        <f t="shared" si="18"/>
        <v>0</v>
      </c>
      <c r="AZ45" s="194">
        <f t="shared" si="19"/>
        <v>0</v>
      </c>
      <c r="BA45" s="194">
        <f t="shared" si="19"/>
        <v>0</v>
      </c>
      <c r="BB45" s="194">
        <f t="shared" si="19"/>
        <v>0</v>
      </c>
      <c r="BC45" s="194">
        <f t="shared" si="19"/>
        <v>0</v>
      </c>
      <c r="BD45" s="194">
        <f t="shared" si="19"/>
        <v>0</v>
      </c>
      <c r="BE45" s="194">
        <f t="shared" si="19"/>
        <v>0</v>
      </c>
      <c r="BF45" s="194">
        <f t="shared" si="19"/>
        <v>0</v>
      </c>
      <c r="BG45" s="194">
        <f t="shared" si="19"/>
        <v>0</v>
      </c>
      <c r="BH45" s="194">
        <f t="shared" si="19"/>
        <v>0</v>
      </c>
      <c r="BI45" s="194">
        <f t="shared" si="19"/>
        <v>0</v>
      </c>
      <c r="BJ45" s="194">
        <f t="shared" si="19"/>
        <v>0</v>
      </c>
      <c r="BK45" s="194">
        <f t="shared" si="19"/>
        <v>0</v>
      </c>
      <c r="BL45" s="194">
        <f t="shared" si="19"/>
        <v>0</v>
      </c>
      <c r="BM45" s="194">
        <f t="shared" si="19"/>
        <v>0</v>
      </c>
      <c r="BN45" s="194">
        <f t="shared" si="19"/>
        <v>0</v>
      </c>
      <c r="BO45" s="194">
        <f t="shared" si="19"/>
        <v>0</v>
      </c>
      <c r="BP45" s="194">
        <f t="shared" si="20"/>
        <v>0</v>
      </c>
      <c r="BQ45" s="194">
        <f t="shared" si="20"/>
        <v>0</v>
      </c>
      <c r="BR45" s="194">
        <f t="shared" si="20"/>
        <v>0</v>
      </c>
      <c r="BS45" s="194">
        <f t="shared" si="20"/>
        <v>0</v>
      </c>
      <c r="BT45" s="194">
        <f t="shared" si="20"/>
        <v>0</v>
      </c>
      <c r="BU45" s="194">
        <f t="shared" si="20"/>
        <v>0</v>
      </c>
      <c r="BV45" s="194">
        <f t="shared" si="20"/>
        <v>0</v>
      </c>
      <c r="BW45" s="194">
        <f t="shared" si="20"/>
        <v>0</v>
      </c>
      <c r="BX45" s="194">
        <f t="shared" si="20"/>
        <v>0</v>
      </c>
      <c r="BY45" s="194">
        <f t="shared" si="20"/>
        <v>0</v>
      </c>
      <c r="BZ45" s="194">
        <f t="shared" si="20"/>
        <v>0</v>
      </c>
      <c r="CA45" s="194">
        <f t="shared" si="20"/>
        <v>0</v>
      </c>
      <c r="CB45" s="194">
        <f t="shared" si="20"/>
        <v>0</v>
      </c>
      <c r="CC45" s="194">
        <f t="shared" si="20"/>
        <v>0</v>
      </c>
      <c r="CD45" s="194">
        <f t="shared" si="20"/>
        <v>0</v>
      </c>
      <c r="CE45" s="194">
        <f t="shared" si="20"/>
        <v>0</v>
      </c>
      <c r="CF45" s="194">
        <f t="shared" si="21"/>
        <v>0</v>
      </c>
      <c r="CG45" s="194">
        <f t="shared" si="21"/>
        <v>0</v>
      </c>
      <c r="CH45" s="194">
        <f t="shared" si="21"/>
        <v>0</v>
      </c>
      <c r="CI45" s="194">
        <f t="shared" si="21"/>
        <v>0</v>
      </c>
      <c r="CJ45" s="194">
        <f t="shared" si="21"/>
        <v>0</v>
      </c>
      <c r="CK45" s="194">
        <f t="shared" si="21"/>
        <v>0</v>
      </c>
      <c r="CL45" s="194">
        <f t="shared" si="21"/>
        <v>0</v>
      </c>
      <c r="CM45" s="194">
        <f t="shared" si="21"/>
        <v>0</v>
      </c>
      <c r="CN45" s="194">
        <f t="shared" si="21"/>
        <v>0</v>
      </c>
      <c r="CO45" s="194">
        <f t="shared" si="21"/>
        <v>0</v>
      </c>
      <c r="CP45" s="194">
        <f t="shared" si="21"/>
        <v>0</v>
      </c>
      <c r="CQ45" s="194">
        <f t="shared" si="21"/>
        <v>0</v>
      </c>
      <c r="CR45" s="194">
        <f t="shared" si="21"/>
        <v>0</v>
      </c>
      <c r="CS45" s="194">
        <f t="shared" si="21"/>
        <v>0</v>
      </c>
      <c r="CT45" s="194">
        <f t="shared" si="21"/>
        <v>0</v>
      </c>
      <c r="CU45" s="194">
        <f t="shared" si="21"/>
        <v>0</v>
      </c>
      <c r="CV45" s="194">
        <f t="shared" si="22"/>
        <v>0</v>
      </c>
      <c r="CW45" s="194">
        <f t="shared" si="22"/>
        <v>0</v>
      </c>
      <c r="CX45" s="194">
        <f t="shared" si="22"/>
        <v>0</v>
      </c>
      <c r="CY45" s="194">
        <f t="shared" si="22"/>
        <v>0</v>
      </c>
      <c r="CZ45" s="194">
        <f t="shared" si="22"/>
        <v>0</v>
      </c>
      <c r="DA45" s="194">
        <f t="shared" si="22"/>
        <v>0</v>
      </c>
      <c r="DB45" s="194">
        <f t="shared" si="22"/>
        <v>0</v>
      </c>
      <c r="DC45" s="194">
        <f t="shared" si="22"/>
        <v>0</v>
      </c>
      <c r="DD45" s="194">
        <f t="shared" si="22"/>
        <v>0</v>
      </c>
      <c r="DE45" s="194">
        <f t="shared" si="22"/>
        <v>0</v>
      </c>
      <c r="DF45" s="194">
        <f t="shared" si="22"/>
        <v>0</v>
      </c>
      <c r="DG45" s="194">
        <f t="shared" si="22"/>
        <v>0</v>
      </c>
      <c r="DH45" s="194">
        <f t="shared" si="22"/>
        <v>0</v>
      </c>
      <c r="DI45" s="194">
        <f t="shared" si="22"/>
        <v>0</v>
      </c>
      <c r="DJ45" s="194">
        <f t="shared" si="16"/>
        <v>0</v>
      </c>
      <c r="DK45" s="194">
        <f t="shared" si="16"/>
        <v>0</v>
      </c>
      <c r="DL45" s="194">
        <f t="shared" si="16"/>
        <v>0</v>
      </c>
      <c r="DM45" s="194">
        <f t="shared" si="16"/>
        <v>0</v>
      </c>
      <c r="DN45" s="194">
        <f t="shared" si="16"/>
        <v>0</v>
      </c>
      <c r="DO45" s="194">
        <f t="shared" si="16"/>
        <v>0</v>
      </c>
      <c r="DP45" s="194">
        <f t="shared" si="16"/>
        <v>0</v>
      </c>
      <c r="DQ45" s="194">
        <f t="shared" si="16"/>
        <v>0</v>
      </c>
      <c r="DR45" s="194">
        <f t="shared" si="16"/>
        <v>0</v>
      </c>
      <c r="DS45" s="194">
        <f t="shared" si="16"/>
        <v>0</v>
      </c>
      <c r="DT45" s="102"/>
    </row>
    <row r="46" spans="1:124" s="35" customFormat="1" x14ac:dyDescent="0.25">
      <c r="A46" s="241" t="e">
        <f ca="1"/>
        <v>#DIV/0!</v>
      </c>
      <c r="B46" s="53" t="s">
        <v>62</v>
      </c>
      <c r="C46" s="192" t="str">
        <v>-</v>
      </c>
      <c r="D46" s="193">
        <f t="shared" si="24"/>
        <v>0</v>
      </c>
      <c r="E46" s="194">
        <f t="shared" si="24"/>
        <v>0</v>
      </c>
      <c r="F46" s="194">
        <f t="shared" si="24"/>
        <v>0</v>
      </c>
      <c r="G46" s="194">
        <f t="shared" si="24"/>
        <v>0</v>
      </c>
      <c r="H46" s="194">
        <f t="shared" si="24"/>
        <v>0</v>
      </c>
      <c r="I46" s="194">
        <f t="shared" si="24"/>
        <v>0</v>
      </c>
      <c r="J46" s="194">
        <f t="shared" si="24"/>
        <v>0</v>
      </c>
      <c r="K46" s="194">
        <f t="shared" si="24"/>
        <v>0</v>
      </c>
      <c r="L46" s="194">
        <f t="shared" si="24"/>
        <v>0</v>
      </c>
      <c r="M46" s="194">
        <f t="shared" si="24"/>
        <v>0</v>
      </c>
      <c r="N46" s="194">
        <f t="shared" si="24"/>
        <v>0</v>
      </c>
      <c r="O46" s="194">
        <f t="shared" si="24"/>
        <v>0</v>
      </c>
      <c r="P46" s="194">
        <f t="shared" si="24"/>
        <v>0</v>
      </c>
      <c r="Q46" s="194">
        <f t="shared" si="24"/>
        <v>0</v>
      </c>
      <c r="R46" s="194">
        <f t="shared" si="24"/>
        <v>0</v>
      </c>
      <c r="S46" s="194">
        <f t="shared" si="23"/>
        <v>0</v>
      </c>
      <c r="T46" s="194">
        <f t="shared" si="17"/>
        <v>0</v>
      </c>
      <c r="U46" s="194">
        <f t="shared" si="17"/>
        <v>0</v>
      </c>
      <c r="V46" s="194">
        <f t="shared" si="17"/>
        <v>0</v>
      </c>
      <c r="W46" s="194">
        <f t="shared" si="17"/>
        <v>0</v>
      </c>
      <c r="X46" s="194">
        <f t="shared" si="17"/>
        <v>0</v>
      </c>
      <c r="Y46" s="194">
        <f t="shared" si="17"/>
        <v>0</v>
      </c>
      <c r="Z46" s="194">
        <f t="shared" si="17"/>
        <v>0</v>
      </c>
      <c r="AA46" s="194">
        <f t="shared" si="17"/>
        <v>0</v>
      </c>
      <c r="AB46" s="194">
        <f t="shared" si="17"/>
        <v>0</v>
      </c>
      <c r="AC46" s="194">
        <f t="shared" si="17"/>
        <v>0</v>
      </c>
      <c r="AD46" s="194">
        <f t="shared" si="17"/>
        <v>0</v>
      </c>
      <c r="AE46" s="194">
        <f t="shared" si="17"/>
        <v>0</v>
      </c>
      <c r="AF46" s="194">
        <f t="shared" si="17"/>
        <v>0</v>
      </c>
      <c r="AG46" s="194">
        <f t="shared" si="17"/>
        <v>0</v>
      </c>
      <c r="AH46" s="194">
        <f t="shared" si="17"/>
        <v>0</v>
      </c>
      <c r="AI46" s="194">
        <f t="shared" si="17"/>
        <v>0</v>
      </c>
      <c r="AJ46" s="194">
        <f t="shared" si="18"/>
        <v>0</v>
      </c>
      <c r="AK46" s="194">
        <f t="shared" si="18"/>
        <v>0</v>
      </c>
      <c r="AL46" s="194">
        <f t="shared" si="18"/>
        <v>0</v>
      </c>
      <c r="AM46" s="194">
        <f t="shared" si="18"/>
        <v>0</v>
      </c>
      <c r="AN46" s="194">
        <f t="shared" si="18"/>
        <v>0</v>
      </c>
      <c r="AO46" s="194">
        <f t="shared" si="18"/>
        <v>0</v>
      </c>
      <c r="AP46" s="194">
        <f t="shared" si="18"/>
        <v>0</v>
      </c>
      <c r="AQ46" s="194">
        <f t="shared" si="18"/>
        <v>0</v>
      </c>
      <c r="AR46" s="194">
        <f t="shared" si="18"/>
        <v>0</v>
      </c>
      <c r="AS46" s="194">
        <f t="shared" si="18"/>
        <v>0</v>
      </c>
      <c r="AT46" s="194">
        <f t="shared" si="18"/>
        <v>0</v>
      </c>
      <c r="AU46" s="194">
        <f t="shared" si="18"/>
        <v>0</v>
      </c>
      <c r="AV46" s="194">
        <f t="shared" si="18"/>
        <v>0</v>
      </c>
      <c r="AW46" s="194">
        <f t="shared" si="18"/>
        <v>0</v>
      </c>
      <c r="AX46" s="194">
        <f t="shared" si="18"/>
        <v>0</v>
      </c>
      <c r="AY46" s="194">
        <f t="shared" si="18"/>
        <v>0</v>
      </c>
      <c r="AZ46" s="194">
        <f t="shared" si="19"/>
        <v>0</v>
      </c>
      <c r="BA46" s="194">
        <f t="shared" si="19"/>
        <v>0</v>
      </c>
      <c r="BB46" s="194">
        <f t="shared" si="19"/>
        <v>0</v>
      </c>
      <c r="BC46" s="194">
        <f t="shared" si="19"/>
        <v>0</v>
      </c>
      <c r="BD46" s="194">
        <f t="shared" si="19"/>
        <v>0</v>
      </c>
      <c r="BE46" s="194">
        <f t="shared" si="19"/>
        <v>0</v>
      </c>
      <c r="BF46" s="194">
        <f t="shared" si="19"/>
        <v>0</v>
      </c>
      <c r="BG46" s="194">
        <f t="shared" si="19"/>
        <v>0</v>
      </c>
      <c r="BH46" s="194">
        <f t="shared" si="19"/>
        <v>0</v>
      </c>
      <c r="BI46" s="194">
        <f t="shared" si="19"/>
        <v>0</v>
      </c>
      <c r="BJ46" s="194">
        <f t="shared" si="19"/>
        <v>0</v>
      </c>
      <c r="BK46" s="194">
        <f t="shared" si="19"/>
        <v>0</v>
      </c>
      <c r="BL46" s="194">
        <f t="shared" si="19"/>
        <v>0</v>
      </c>
      <c r="BM46" s="194">
        <f t="shared" si="19"/>
        <v>0</v>
      </c>
      <c r="BN46" s="194">
        <f t="shared" si="19"/>
        <v>0</v>
      </c>
      <c r="BO46" s="194">
        <f t="shared" si="19"/>
        <v>0</v>
      </c>
      <c r="BP46" s="194">
        <f t="shared" si="20"/>
        <v>0</v>
      </c>
      <c r="BQ46" s="194">
        <f t="shared" si="20"/>
        <v>0</v>
      </c>
      <c r="BR46" s="194">
        <f t="shared" si="20"/>
        <v>0</v>
      </c>
      <c r="BS46" s="194">
        <f t="shared" si="20"/>
        <v>0</v>
      </c>
      <c r="BT46" s="194">
        <f t="shared" si="20"/>
        <v>0</v>
      </c>
      <c r="BU46" s="194">
        <f t="shared" si="20"/>
        <v>0</v>
      </c>
      <c r="BV46" s="194">
        <f t="shared" si="20"/>
        <v>0</v>
      </c>
      <c r="BW46" s="194">
        <f t="shared" si="20"/>
        <v>0</v>
      </c>
      <c r="BX46" s="194">
        <f t="shared" si="20"/>
        <v>0</v>
      </c>
      <c r="BY46" s="194">
        <f t="shared" si="20"/>
        <v>0</v>
      </c>
      <c r="BZ46" s="194">
        <f t="shared" si="20"/>
        <v>0</v>
      </c>
      <c r="CA46" s="194">
        <f t="shared" si="20"/>
        <v>0</v>
      </c>
      <c r="CB46" s="194">
        <f t="shared" si="20"/>
        <v>0</v>
      </c>
      <c r="CC46" s="194">
        <f t="shared" si="20"/>
        <v>0</v>
      </c>
      <c r="CD46" s="194">
        <f t="shared" si="20"/>
        <v>0</v>
      </c>
      <c r="CE46" s="194">
        <f t="shared" si="20"/>
        <v>0</v>
      </c>
      <c r="CF46" s="194">
        <f t="shared" si="21"/>
        <v>0</v>
      </c>
      <c r="CG46" s="194">
        <f t="shared" si="21"/>
        <v>0</v>
      </c>
      <c r="CH46" s="194">
        <f t="shared" si="21"/>
        <v>0</v>
      </c>
      <c r="CI46" s="194">
        <f t="shared" si="21"/>
        <v>0</v>
      </c>
      <c r="CJ46" s="194">
        <f t="shared" si="21"/>
        <v>0</v>
      </c>
      <c r="CK46" s="194">
        <f t="shared" si="21"/>
        <v>0</v>
      </c>
      <c r="CL46" s="194">
        <f t="shared" si="21"/>
        <v>0</v>
      </c>
      <c r="CM46" s="194">
        <f t="shared" si="21"/>
        <v>0</v>
      </c>
      <c r="CN46" s="194">
        <f t="shared" si="21"/>
        <v>0</v>
      </c>
      <c r="CO46" s="194">
        <f t="shared" si="21"/>
        <v>0</v>
      </c>
      <c r="CP46" s="194">
        <f t="shared" si="21"/>
        <v>0</v>
      </c>
      <c r="CQ46" s="194">
        <f t="shared" si="21"/>
        <v>0</v>
      </c>
      <c r="CR46" s="194">
        <f t="shared" si="21"/>
        <v>0</v>
      </c>
      <c r="CS46" s="194">
        <f t="shared" si="21"/>
        <v>0</v>
      </c>
      <c r="CT46" s="194">
        <f t="shared" si="21"/>
        <v>0</v>
      </c>
      <c r="CU46" s="194">
        <f t="shared" si="21"/>
        <v>0</v>
      </c>
      <c r="CV46" s="194">
        <f t="shared" si="22"/>
        <v>0</v>
      </c>
      <c r="CW46" s="194">
        <f t="shared" si="22"/>
        <v>0</v>
      </c>
      <c r="CX46" s="194">
        <f t="shared" si="22"/>
        <v>0</v>
      </c>
      <c r="CY46" s="194">
        <f t="shared" si="22"/>
        <v>0</v>
      </c>
      <c r="CZ46" s="194">
        <f t="shared" si="22"/>
        <v>0</v>
      </c>
      <c r="DA46" s="194">
        <f t="shared" si="22"/>
        <v>0</v>
      </c>
      <c r="DB46" s="194">
        <f t="shared" si="22"/>
        <v>0</v>
      </c>
      <c r="DC46" s="194">
        <f t="shared" si="22"/>
        <v>0</v>
      </c>
      <c r="DD46" s="194">
        <f t="shared" si="22"/>
        <v>0</v>
      </c>
      <c r="DE46" s="194">
        <f t="shared" si="22"/>
        <v>0</v>
      </c>
      <c r="DF46" s="194">
        <f t="shared" si="22"/>
        <v>0</v>
      </c>
      <c r="DG46" s="194">
        <f t="shared" si="22"/>
        <v>0</v>
      </c>
      <c r="DH46" s="194">
        <f t="shared" si="22"/>
        <v>0</v>
      </c>
      <c r="DI46" s="194">
        <f t="shared" si="22"/>
        <v>0</v>
      </c>
      <c r="DJ46" s="194">
        <f t="shared" si="16"/>
        <v>0</v>
      </c>
      <c r="DK46" s="194">
        <f t="shared" si="16"/>
        <v>0</v>
      </c>
      <c r="DL46" s="194">
        <f t="shared" si="16"/>
        <v>0</v>
      </c>
      <c r="DM46" s="194">
        <f t="shared" si="16"/>
        <v>0</v>
      </c>
      <c r="DN46" s="194">
        <f t="shared" si="16"/>
        <v>0</v>
      </c>
      <c r="DO46" s="194">
        <f t="shared" si="16"/>
        <v>0</v>
      </c>
      <c r="DP46" s="194">
        <f t="shared" si="16"/>
        <v>0</v>
      </c>
      <c r="DQ46" s="194">
        <f t="shared" si="16"/>
        <v>0</v>
      </c>
      <c r="DR46" s="194">
        <f t="shared" si="16"/>
        <v>0</v>
      </c>
      <c r="DS46" s="194">
        <f t="shared" si="16"/>
        <v>0</v>
      </c>
      <c r="DT46" s="102"/>
    </row>
    <row r="47" spans="1:124" s="35" customFormat="1" x14ac:dyDescent="0.25">
      <c r="A47" s="241" t="e">
        <f ca="1"/>
        <v>#DIV/0!</v>
      </c>
      <c r="B47" s="53" t="s">
        <v>64</v>
      </c>
      <c r="C47" s="192" t="str">
        <v>-</v>
      </c>
      <c r="D47" s="193">
        <f t="shared" si="24"/>
        <v>0</v>
      </c>
      <c r="E47" s="194">
        <f t="shared" si="24"/>
        <v>0</v>
      </c>
      <c r="F47" s="194">
        <f t="shared" si="24"/>
        <v>0</v>
      </c>
      <c r="G47" s="194">
        <f t="shared" si="24"/>
        <v>0</v>
      </c>
      <c r="H47" s="194">
        <f t="shared" si="24"/>
        <v>0</v>
      </c>
      <c r="I47" s="194">
        <f t="shared" si="24"/>
        <v>0</v>
      </c>
      <c r="J47" s="194">
        <f t="shared" si="24"/>
        <v>0</v>
      </c>
      <c r="K47" s="194">
        <f t="shared" si="24"/>
        <v>0</v>
      </c>
      <c r="L47" s="194">
        <f t="shared" si="24"/>
        <v>0</v>
      </c>
      <c r="M47" s="194">
        <f t="shared" si="24"/>
        <v>0</v>
      </c>
      <c r="N47" s="194">
        <f t="shared" si="24"/>
        <v>0</v>
      </c>
      <c r="O47" s="194">
        <f t="shared" si="24"/>
        <v>0</v>
      </c>
      <c r="P47" s="194">
        <f t="shared" si="24"/>
        <v>0</v>
      </c>
      <c r="Q47" s="194">
        <f t="shared" si="24"/>
        <v>0</v>
      </c>
      <c r="R47" s="194">
        <f t="shared" si="24"/>
        <v>0</v>
      </c>
      <c r="S47" s="194">
        <f t="shared" si="23"/>
        <v>0</v>
      </c>
      <c r="T47" s="194">
        <f t="shared" si="17"/>
        <v>0</v>
      </c>
      <c r="U47" s="194">
        <f t="shared" si="17"/>
        <v>0</v>
      </c>
      <c r="V47" s="194">
        <f t="shared" si="17"/>
        <v>0</v>
      </c>
      <c r="W47" s="194">
        <f t="shared" si="17"/>
        <v>0</v>
      </c>
      <c r="X47" s="194">
        <f t="shared" si="17"/>
        <v>0</v>
      </c>
      <c r="Y47" s="194">
        <f t="shared" si="17"/>
        <v>0</v>
      </c>
      <c r="Z47" s="194">
        <f t="shared" si="17"/>
        <v>0</v>
      </c>
      <c r="AA47" s="194">
        <f t="shared" si="17"/>
        <v>0</v>
      </c>
      <c r="AB47" s="194">
        <f t="shared" si="17"/>
        <v>0</v>
      </c>
      <c r="AC47" s="194">
        <f t="shared" si="17"/>
        <v>0</v>
      </c>
      <c r="AD47" s="194">
        <f t="shared" si="17"/>
        <v>0</v>
      </c>
      <c r="AE47" s="194">
        <f t="shared" si="17"/>
        <v>0</v>
      </c>
      <c r="AF47" s="194">
        <f t="shared" si="17"/>
        <v>0</v>
      </c>
      <c r="AG47" s="194">
        <f t="shared" si="17"/>
        <v>0</v>
      </c>
      <c r="AH47" s="194">
        <f t="shared" si="17"/>
        <v>0</v>
      </c>
      <c r="AI47" s="194">
        <f t="shared" si="17"/>
        <v>0</v>
      </c>
      <c r="AJ47" s="194">
        <f t="shared" si="18"/>
        <v>0</v>
      </c>
      <c r="AK47" s="194">
        <f t="shared" si="18"/>
        <v>0</v>
      </c>
      <c r="AL47" s="194">
        <f t="shared" si="18"/>
        <v>0</v>
      </c>
      <c r="AM47" s="194">
        <f t="shared" si="18"/>
        <v>0</v>
      </c>
      <c r="AN47" s="194">
        <f t="shared" si="18"/>
        <v>0</v>
      </c>
      <c r="AO47" s="194">
        <f t="shared" si="18"/>
        <v>0</v>
      </c>
      <c r="AP47" s="194">
        <f t="shared" si="18"/>
        <v>0</v>
      </c>
      <c r="AQ47" s="194">
        <f t="shared" si="18"/>
        <v>0</v>
      </c>
      <c r="AR47" s="194">
        <f t="shared" si="18"/>
        <v>0</v>
      </c>
      <c r="AS47" s="194">
        <f t="shared" si="18"/>
        <v>0</v>
      </c>
      <c r="AT47" s="194">
        <f t="shared" si="18"/>
        <v>0</v>
      </c>
      <c r="AU47" s="194">
        <f t="shared" si="18"/>
        <v>0</v>
      </c>
      <c r="AV47" s="194">
        <f t="shared" si="18"/>
        <v>0</v>
      </c>
      <c r="AW47" s="194">
        <f t="shared" si="18"/>
        <v>0</v>
      </c>
      <c r="AX47" s="194">
        <f t="shared" si="18"/>
        <v>0</v>
      </c>
      <c r="AY47" s="194">
        <f t="shared" si="18"/>
        <v>0</v>
      </c>
      <c r="AZ47" s="194">
        <f t="shared" si="19"/>
        <v>0</v>
      </c>
      <c r="BA47" s="194">
        <f t="shared" si="19"/>
        <v>0</v>
      </c>
      <c r="BB47" s="194">
        <f t="shared" si="19"/>
        <v>0</v>
      </c>
      <c r="BC47" s="194">
        <f t="shared" si="19"/>
        <v>0</v>
      </c>
      <c r="BD47" s="194">
        <f t="shared" si="19"/>
        <v>0</v>
      </c>
      <c r="BE47" s="194">
        <f t="shared" si="19"/>
        <v>0</v>
      </c>
      <c r="BF47" s="194">
        <f t="shared" si="19"/>
        <v>0</v>
      </c>
      <c r="BG47" s="194">
        <f t="shared" si="19"/>
        <v>0</v>
      </c>
      <c r="BH47" s="194">
        <f t="shared" si="19"/>
        <v>0</v>
      </c>
      <c r="BI47" s="194">
        <f t="shared" si="19"/>
        <v>0</v>
      </c>
      <c r="BJ47" s="194">
        <f t="shared" si="19"/>
        <v>0</v>
      </c>
      <c r="BK47" s="194">
        <f t="shared" si="19"/>
        <v>0</v>
      </c>
      <c r="BL47" s="194">
        <f t="shared" si="19"/>
        <v>0</v>
      </c>
      <c r="BM47" s="194">
        <f t="shared" si="19"/>
        <v>0</v>
      </c>
      <c r="BN47" s="194">
        <f t="shared" si="19"/>
        <v>0</v>
      </c>
      <c r="BO47" s="194">
        <f t="shared" si="19"/>
        <v>0</v>
      </c>
      <c r="BP47" s="194">
        <f t="shared" si="20"/>
        <v>0</v>
      </c>
      <c r="BQ47" s="194">
        <f t="shared" si="20"/>
        <v>0</v>
      </c>
      <c r="BR47" s="194">
        <f t="shared" si="20"/>
        <v>0</v>
      </c>
      <c r="BS47" s="194">
        <f t="shared" si="20"/>
        <v>0</v>
      </c>
      <c r="BT47" s="194">
        <f t="shared" si="20"/>
        <v>0</v>
      </c>
      <c r="BU47" s="194">
        <f t="shared" si="20"/>
        <v>0</v>
      </c>
      <c r="BV47" s="194">
        <f t="shared" si="20"/>
        <v>0</v>
      </c>
      <c r="BW47" s="194">
        <f t="shared" si="20"/>
        <v>0</v>
      </c>
      <c r="BX47" s="194">
        <f t="shared" si="20"/>
        <v>0</v>
      </c>
      <c r="BY47" s="194">
        <f t="shared" si="20"/>
        <v>0</v>
      </c>
      <c r="BZ47" s="194">
        <f t="shared" si="20"/>
        <v>0</v>
      </c>
      <c r="CA47" s="194">
        <f t="shared" si="20"/>
        <v>0</v>
      </c>
      <c r="CB47" s="194">
        <f t="shared" si="20"/>
        <v>0</v>
      </c>
      <c r="CC47" s="194">
        <f t="shared" si="20"/>
        <v>0</v>
      </c>
      <c r="CD47" s="194">
        <f t="shared" si="20"/>
        <v>0</v>
      </c>
      <c r="CE47" s="194">
        <f t="shared" si="20"/>
        <v>0</v>
      </c>
      <c r="CF47" s="194">
        <f t="shared" si="21"/>
        <v>0</v>
      </c>
      <c r="CG47" s="194">
        <f t="shared" si="21"/>
        <v>0</v>
      </c>
      <c r="CH47" s="194">
        <f t="shared" si="21"/>
        <v>0</v>
      </c>
      <c r="CI47" s="194">
        <f t="shared" si="21"/>
        <v>0</v>
      </c>
      <c r="CJ47" s="194">
        <f t="shared" si="21"/>
        <v>0</v>
      </c>
      <c r="CK47" s="194">
        <f t="shared" si="21"/>
        <v>0</v>
      </c>
      <c r="CL47" s="194">
        <f t="shared" si="21"/>
        <v>0</v>
      </c>
      <c r="CM47" s="194">
        <f t="shared" si="21"/>
        <v>0</v>
      </c>
      <c r="CN47" s="194">
        <f t="shared" si="21"/>
        <v>0</v>
      </c>
      <c r="CO47" s="194">
        <f t="shared" si="21"/>
        <v>0</v>
      </c>
      <c r="CP47" s="194">
        <f t="shared" si="21"/>
        <v>0</v>
      </c>
      <c r="CQ47" s="194">
        <f t="shared" si="21"/>
        <v>0</v>
      </c>
      <c r="CR47" s="194">
        <f t="shared" si="21"/>
        <v>0</v>
      </c>
      <c r="CS47" s="194">
        <f t="shared" si="21"/>
        <v>0</v>
      </c>
      <c r="CT47" s="194">
        <f t="shared" si="21"/>
        <v>0</v>
      </c>
      <c r="CU47" s="194">
        <f t="shared" si="21"/>
        <v>0</v>
      </c>
      <c r="CV47" s="194">
        <f t="shared" si="22"/>
        <v>0</v>
      </c>
      <c r="CW47" s="194">
        <f t="shared" si="22"/>
        <v>0</v>
      </c>
      <c r="CX47" s="194">
        <f t="shared" si="22"/>
        <v>0</v>
      </c>
      <c r="CY47" s="194">
        <f t="shared" si="22"/>
        <v>0</v>
      </c>
      <c r="CZ47" s="194">
        <f t="shared" si="22"/>
        <v>0</v>
      </c>
      <c r="DA47" s="194">
        <f t="shared" si="22"/>
        <v>0</v>
      </c>
      <c r="DB47" s="194">
        <f t="shared" si="22"/>
        <v>0</v>
      </c>
      <c r="DC47" s="194">
        <f t="shared" si="22"/>
        <v>0</v>
      </c>
      <c r="DD47" s="194">
        <f t="shared" si="22"/>
        <v>0</v>
      </c>
      <c r="DE47" s="194">
        <f t="shared" si="22"/>
        <v>0</v>
      </c>
      <c r="DF47" s="194">
        <f t="shared" si="22"/>
        <v>0</v>
      </c>
      <c r="DG47" s="194">
        <f t="shared" si="22"/>
        <v>0</v>
      </c>
      <c r="DH47" s="194">
        <f t="shared" si="22"/>
        <v>0</v>
      </c>
      <c r="DI47" s="194">
        <f t="shared" si="22"/>
        <v>0</v>
      </c>
      <c r="DJ47" s="194">
        <f t="shared" si="16"/>
        <v>0</v>
      </c>
      <c r="DK47" s="194">
        <f t="shared" si="16"/>
        <v>0</v>
      </c>
      <c r="DL47" s="194">
        <f t="shared" si="16"/>
        <v>0</v>
      </c>
      <c r="DM47" s="194">
        <f t="shared" si="16"/>
        <v>0</v>
      </c>
      <c r="DN47" s="194">
        <f t="shared" si="16"/>
        <v>0</v>
      </c>
      <c r="DO47" s="194">
        <f t="shared" si="16"/>
        <v>0</v>
      </c>
      <c r="DP47" s="194">
        <f t="shared" si="16"/>
        <v>0</v>
      </c>
      <c r="DQ47" s="194">
        <f t="shared" si="16"/>
        <v>0</v>
      </c>
      <c r="DR47" s="194">
        <f t="shared" si="16"/>
        <v>0</v>
      </c>
      <c r="DS47" s="194">
        <f t="shared" si="16"/>
        <v>0</v>
      </c>
      <c r="DT47" s="102"/>
    </row>
    <row r="48" spans="1:124" s="35" customFormat="1" x14ac:dyDescent="0.25">
      <c r="A48" s="241" t="e">
        <f ca="1"/>
        <v>#DIV/0!</v>
      </c>
      <c r="B48" s="53" t="s">
        <v>66</v>
      </c>
      <c r="C48" s="192" t="str">
        <v>-</v>
      </c>
      <c r="D48" s="193">
        <f t="shared" si="24"/>
        <v>0</v>
      </c>
      <c r="E48" s="194">
        <f t="shared" si="24"/>
        <v>0</v>
      </c>
      <c r="F48" s="194">
        <f t="shared" si="24"/>
        <v>0</v>
      </c>
      <c r="G48" s="194">
        <f t="shared" si="24"/>
        <v>0</v>
      </c>
      <c r="H48" s="194">
        <f t="shared" si="24"/>
        <v>0</v>
      </c>
      <c r="I48" s="194">
        <f t="shared" si="24"/>
        <v>0</v>
      </c>
      <c r="J48" s="194">
        <f t="shared" si="24"/>
        <v>0</v>
      </c>
      <c r="K48" s="194">
        <f t="shared" si="24"/>
        <v>0</v>
      </c>
      <c r="L48" s="194">
        <f t="shared" si="24"/>
        <v>0</v>
      </c>
      <c r="M48" s="194">
        <f t="shared" si="24"/>
        <v>0</v>
      </c>
      <c r="N48" s="194">
        <f t="shared" si="24"/>
        <v>0</v>
      </c>
      <c r="O48" s="194">
        <f t="shared" si="24"/>
        <v>0</v>
      </c>
      <c r="P48" s="194">
        <f t="shared" si="24"/>
        <v>0</v>
      </c>
      <c r="Q48" s="194">
        <f t="shared" si="24"/>
        <v>0</v>
      </c>
      <c r="R48" s="194">
        <f t="shared" si="24"/>
        <v>0</v>
      </c>
      <c r="S48" s="194">
        <f t="shared" si="23"/>
        <v>0</v>
      </c>
      <c r="T48" s="194">
        <f t="shared" si="17"/>
        <v>0</v>
      </c>
      <c r="U48" s="194">
        <f t="shared" si="17"/>
        <v>0</v>
      </c>
      <c r="V48" s="194">
        <f t="shared" si="17"/>
        <v>0</v>
      </c>
      <c r="W48" s="194">
        <f t="shared" si="17"/>
        <v>0</v>
      </c>
      <c r="X48" s="194">
        <f t="shared" si="17"/>
        <v>0</v>
      </c>
      <c r="Y48" s="194">
        <f t="shared" si="17"/>
        <v>0</v>
      </c>
      <c r="Z48" s="194">
        <f t="shared" si="17"/>
        <v>0</v>
      </c>
      <c r="AA48" s="194">
        <f t="shared" si="17"/>
        <v>0</v>
      </c>
      <c r="AB48" s="194">
        <f t="shared" si="17"/>
        <v>0</v>
      </c>
      <c r="AC48" s="194">
        <f t="shared" si="17"/>
        <v>0</v>
      </c>
      <c r="AD48" s="194">
        <f t="shared" si="17"/>
        <v>0</v>
      </c>
      <c r="AE48" s="194">
        <f t="shared" si="17"/>
        <v>0</v>
      </c>
      <c r="AF48" s="194">
        <f t="shared" si="17"/>
        <v>0</v>
      </c>
      <c r="AG48" s="194">
        <f t="shared" si="17"/>
        <v>0</v>
      </c>
      <c r="AH48" s="194">
        <f t="shared" si="17"/>
        <v>0</v>
      </c>
      <c r="AI48" s="194">
        <f t="shared" si="17"/>
        <v>0</v>
      </c>
      <c r="AJ48" s="194">
        <f t="shared" si="18"/>
        <v>0</v>
      </c>
      <c r="AK48" s="194">
        <f t="shared" si="18"/>
        <v>0</v>
      </c>
      <c r="AL48" s="194">
        <f t="shared" si="18"/>
        <v>0</v>
      </c>
      <c r="AM48" s="194">
        <f t="shared" si="18"/>
        <v>0</v>
      </c>
      <c r="AN48" s="194">
        <f t="shared" si="18"/>
        <v>0</v>
      </c>
      <c r="AO48" s="194">
        <f t="shared" si="18"/>
        <v>0</v>
      </c>
      <c r="AP48" s="194">
        <f t="shared" si="18"/>
        <v>0</v>
      </c>
      <c r="AQ48" s="194">
        <f t="shared" si="18"/>
        <v>0</v>
      </c>
      <c r="AR48" s="194">
        <f t="shared" si="18"/>
        <v>0</v>
      </c>
      <c r="AS48" s="194">
        <f t="shared" si="18"/>
        <v>0</v>
      </c>
      <c r="AT48" s="194">
        <f t="shared" si="18"/>
        <v>0</v>
      </c>
      <c r="AU48" s="194">
        <f t="shared" si="18"/>
        <v>0</v>
      </c>
      <c r="AV48" s="194">
        <f t="shared" si="18"/>
        <v>0</v>
      </c>
      <c r="AW48" s="194">
        <f t="shared" si="18"/>
        <v>0</v>
      </c>
      <c r="AX48" s="194">
        <f t="shared" si="18"/>
        <v>0</v>
      </c>
      <c r="AY48" s="194">
        <f t="shared" si="18"/>
        <v>0</v>
      </c>
      <c r="AZ48" s="194">
        <f t="shared" si="19"/>
        <v>0</v>
      </c>
      <c r="BA48" s="194">
        <f t="shared" si="19"/>
        <v>0</v>
      </c>
      <c r="BB48" s="194">
        <f t="shared" si="19"/>
        <v>0</v>
      </c>
      <c r="BC48" s="194">
        <f t="shared" si="19"/>
        <v>0</v>
      </c>
      <c r="BD48" s="194">
        <f t="shared" si="19"/>
        <v>0</v>
      </c>
      <c r="BE48" s="194">
        <f t="shared" si="19"/>
        <v>0</v>
      </c>
      <c r="BF48" s="194">
        <f t="shared" si="19"/>
        <v>0</v>
      </c>
      <c r="BG48" s="194">
        <f t="shared" si="19"/>
        <v>0</v>
      </c>
      <c r="BH48" s="194">
        <f t="shared" si="19"/>
        <v>0</v>
      </c>
      <c r="BI48" s="194">
        <f t="shared" si="19"/>
        <v>0</v>
      </c>
      <c r="BJ48" s="194">
        <f t="shared" si="19"/>
        <v>0</v>
      </c>
      <c r="BK48" s="194">
        <f t="shared" si="19"/>
        <v>0</v>
      </c>
      <c r="BL48" s="194">
        <f t="shared" si="19"/>
        <v>0</v>
      </c>
      <c r="BM48" s="194">
        <f t="shared" si="19"/>
        <v>0</v>
      </c>
      <c r="BN48" s="194">
        <f t="shared" si="19"/>
        <v>0</v>
      </c>
      <c r="BO48" s="194">
        <f t="shared" si="19"/>
        <v>0</v>
      </c>
      <c r="BP48" s="194">
        <f t="shared" si="20"/>
        <v>0</v>
      </c>
      <c r="BQ48" s="194">
        <f t="shared" si="20"/>
        <v>0</v>
      </c>
      <c r="BR48" s="194">
        <f t="shared" si="20"/>
        <v>0</v>
      </c>
      <c r="BS48" s="194">
        <f t="shared" si="20"/>
        <v>0</v>
      </c>
      <c r="BT48" s="194">
        <f t="shared" si="20"/>
        <v>0</v>
      </c>
      <c r="BU48" s="194">
        <f t="shared" si="20"/>
        <v>0</v>
      </c>
      <c r="BV48" s="194">
        <f t="shared" si="20"/>
        <v>0</v>
      </c>
      <c r="BW48" s="194">
        <f t="shared" si="20"/>
        <v>0</v>
      </c>
      <c r="BX48" s="194">
        <f t="shared" si="20"/>
        <v>0</v>
      </c>
      <c r="BY48" s="194">
        <f t="shared" si="20"/>
        <v>0</v>
      </c>
      <c r="BZ48" s="194">
        <f t="shared" si="20"/>
        <v>0</v>
      </c>
      <c r="CA48" s="194">
        <f t="shared" si="20"/>
        <v>0</v>
      </c>
      <c r="CB48" s="194">
        <f t="shared" si="20"/>
        <v>0</v>
      </c>
      <c r="CC48" s="194">
        <f t="shared" si="20"/>
        <v>0</v>
      </c>
      <c r="CD48" s="194">
        <f t="shared" si="20"/>
        <v>0</v>
      </c>
      <c r="CE48" s="194">
        <f t="shared" si="20"/>
        <v>0</v>
      </c>
      <c r="CF48" s="194">
        <f t="shared" si="21"/>
        <v>0</v>
      </c>
      <c r="CG48" s="194">
        <f t="shared" si="21"/>
        <v>0</v>
      </c>
      <c r="CH48" s="194">
        <f t="shared" si="21"/>
        <v>0</v>
      </c>
      <c r="CI48" s="194">
        <f t="shared" si="21"/>
        <v>0</v>
      </c>
      <c r="CJ48" s="194">
        <f t="shared" si="21"/>
        <v>0</v>
      </c>
      <c r="CK48" s="194">
        <f t="shared" si="21"/>
        <v>0</v>
      </c>
      <c r="CL48" s="194">
        <f t="shared" si="21"/>
        <v>0</v>
      </c>
      <c r="CM48" s="194">
        <f t="shared" si="21"/>
        <v>0</v>
      </c>
      <c r="CN48" s="194">
        <f t="shared" si="21"/>
        <v>0</v>
      </c>
      <c r="CO48" s="194">
        <f t="shared" si="21"/>
        <v>0</v>
      </c>
      <c r="CP48" s="194">
        <f t="shared" si="21"/>
        <v>0</v>
      </c>
      <c r="CQ48" s="194">
        <f t="shared" si="21"/>
        <v>0</v>
      </c>
      <c r="CR48" s="194">
        <f t="shared" si="21"/>
        <v>0</v>
      </c>
      <c r="CS48" s="194">
        <f t="shared" si="21"/>
        <v>0</v>
      </c>
      <c r="CT48" s="194">
        <f t="shared" si="21"/>
        <v>0</v>
      </c>
      <c r="CU48" s="194">
        <f t="shared" si="21"/>
        <v>0</v>
      </c>
      <c r="CV48" s="194">
        <f t="shared" si="22"/>
        <v>0</v>
      </c>
      <c r="CW48" s="194">
        <f t="shared" si="22"/>
        <v>0</v>
      </c>
      <c r="CX48" s="194">
        <f t="shared" si="22"/>
        <v>0</v>
      </c>
      <c r="CY48" s="194">
        <f t="shared" si="22"/>
        <v>0</v>
      </c>
      <c r="CZ48" s="194">
        <f t="shared" si="22"/>
        <v>0</v>
      </c>
      <c r="DA48" s="194">
        <f t="shared" si="22"/>
        <v>0</v>
      </c>
      <c r="DB48" s="194">
        <f t="shared" si="22"/>
        <v>0</v>
      </c>
      <c r="DC48" s="194">
        <f t="shared" si="22"/>
        <v>0</v>
      </c>
      <c r="DD48" s="194">
        <f t="shared" si="22"/>
        <v>0</v>
      </c>
      <c r="DE48" s="194">
        <f t="shared" si="22"/>
        <v>0</v>
      </c>
      <c r="DF48" s="194">
        <f t="shared" si="22"/>
        <v>0</v>
      </c>
      <c r="DG48" s="194">
        <f t="shared" si="22"/>
        <v>0</v>
      </c>
      <c r="DH48" s="194">
        <f t="shared" si="22"/>
        <v>0</v>
      </c>
      <c r="DI48" s="194">
        <f t="shared" si="22"/>
        <v>0</v>
      </c>
      <c r="DJ48" s="194">
        <f t="shared" si="16"/>
        <v>0</v>
      </c>
      <c r="DK48" s="194">
        <f t="shared" si="16"/>
        <v>0</v>
      </c>
      <c r="DL48" s="194">
        <f t="shared" si="16"/>
        <v>0</v>
      </c>
      <c r="DM48" s="194">
        <f t="shared" si="16"/>
        <v>0</v>
      </c>
      <c r="DN48" s="194">
        <f t="shared" si="16"/>
        <v>0</v>
      </c>
      <c r="DO48" s="194">
        <f t="shared" si="16"/>
        <v>0</v>
      </c>
      <c r="DP48" s="194">
        <f t="shared" si="16"/>
        <v>0</v>
      </c>
      <c r="DQ48" s="194">
        <f t="shared" si="16"/>
        <v>0</v>
      </c>
      <c r="DR48" s="194">
        <f t="shared" si="16"/>
        <v>0</v>
      </c>
      <c r="DS48" s="194">
        <f t="shared" si="16"/>
        <v>0</v>
      </c>
      <c r="DT48" s="102"/>
    </row>
    <row r="49" spans="1:124" s="35" customFormat="1" x14ac:dyDescent="0.25">
      <c r="A49" s="241" t="e">
        <f ca="1"/>
        <v>#DIV/0!</v>
      </c>
      <c r="B49" s="53" t="s">
        <v>68</v>
      </c>
      <c r="C49" s="195" t="str">
        <v>-</v>
      </c>
      <c r="D49" s="196">
        <f t="shared" si="24"/>
        <v>0</v>
      </c>
      <c r="E49" s="197">
        <f t="shared" si="24"/>
        <v>0</v>
      </c>
      <c r="F49" s="197">
        <f t="shared" si="24"/>
        <v>0</v>
      </c>
      <c r="G49" s="197">
        <f t="shared" si="24"/>
        <v>0</v>
      </c>
      <c r="H49" s="197">
        <f t="shared" si="24"/>
        <v>0</v>
      </c>
      <c r="I49" s="197">
        <f t="shared" si="24"/>
        <v>0</v>
      </c>
      <c r="J49" s="197">
        <f t="shared" si="24"/>
        <v>0</v>
      </c>
      <c r="K49" s="197">
        <f t="shared" si="24"/>
        <v>0</v>
      </c>
      <c r="L49" s="197">
        <f t="shared" si="24"/>
        <v>0</v>
      </c>
      <c r="M49" s="197">
        <f t="shared" si="24"/>
        <v>0</v>
      </c>
      <c r="N49" s="197">
        <f t="shared" si="24"/>
        <v>0</v>
      </c>
      <c r="O49" s="197">
        <f t="shared" si="24"/>
        <v>0</v>
      </c>
      <c r="P49" s="197">
        <f t="shared" si="24"/>
        <v>0</v>
      </c>
      <c r="Q49" s="197">
        <f t="shared" si="24"/>
        <v>0</v>
      </c>
      <c r="R49" s="197">
        <f t="shared" si="24"/>
        <v>0</v>
      </c>
      <c r="S49" s="197">
        <f t="shared" si="23"/>
        <v>0</v>
      </c>
      <c r="T49" s="197">
        <f t="shared" si="17"/>
        <v>0</v>
      </c>
      <c r="U49" s="197">
        <f t="shared" si="17"/>
        <v>0</v>
      </c>
      <c r="V49" s="197">
        <f t="shared" si="17"/>
        <v>0</v>
      </c>
      <c r="W49" s="197">
        <f t="shared" si="17"/>
        <v>0</v>
      </c>
      <c r="X49" s="197">
        <f t="shared" si="17"/>
        <v>0</v>
      </c>
      <c r="Y49" s="197">
        <f t="shared" si="17"/>
        <v>0</v>
      </c>
      <c r="Z49" s="197">
        <f t="shared" si="17"/>
        <v>0</v>
      </c>
      <c r="AA49" s="197">
        <f t="shared" si="17"/>
        <v>0</v>
      </c>
      <c r="AB49" s="197">
        <f t="shared" si="17"/>
        <v>0</v>
      </c>
      <c r="AC49" s="197">
        <f t="shared" si="17"/>
        <v>0</v>
      </c>
      <c r="AD49" s="197">
        <f t="shared" si="17"/>
        <v>0</v>
      </c>
      <c r="AE49" s="197">
        <f t="shared" si="17"/>
        <v>0</v>
      </c>
      <c r="AF49" s="197">
        <f t="shared" si="17"/>
        <v>0</v>
      </c>
      <c r="AG49" s="197">
        <f t="shared" si="17"/>
        <v>0</v>
      </c>
      <c r="AH49" s="197">
        <f t="shared" si="17"/>
        <v>0</v>
      </c>
      <c r="AI49" s="197">
        <f t="shared" si="17"/>
        <v>0</v>
      </c>
      <c r="AJ49" s="197">
        <f t="shared" si="18"/>
        <v>0</v>
      </c>
      <c r="AK49" s="197">
        <f t="shared" si="18"/>
        <v>0</v>
      </c>
      <c r="AL49" s="197">
        <f t="shared" si="18"/>
        <v>0</v>
      </c>
      <c r="AM49" s="197">
        <f t="shared" si="18"/>
        <v>0</v>
      </c>
      <c r="AN49" s="197">
        <f t="shared" si="18"/>
        <v>0</v>
      </c>
      <c r="AO49" s="197">
        <f t="shared" si="18"/>
        <v>0</v>
      </c>
      <c r="AP49" s="197">
        <f t="shared" si="18"/>
        <v>0</v>
      </c>
      <c r="AQ49" s="197">
        <f t="shared" si="18"/>
        <v>0</v>
      </c>
      <c r="AR49" s="197">
        <f t="shared" si="18"/>
        <v>0</v>
      </c>
      <c r="AS49" s="197">
        <f t="shared" si="18"/>
        <v>0</v>
      </c>
      <c r="AT49" s="197">
        <f t="shared" si="18"/>
        <v>0</v>
      </c>
      <c r="AU49" s="197">
        <f t="shared" si="18"/>
        <v>0</v>
      </c>
      <c r="AV49" s="197">
        <f t="shared" si="18"/>
        <v>0</v>
      </c>
      <c r="AW49" s="197">
        <f t="shared" si="18"/>
        <v>0</v>
      </c>
      <c r="AX49" s="197">
        <f t="shared" si="18"/>
        <v>0</v>
      </c>
      <c r="AY49" s="197">
        <f t="shared" si="18"/>
        <v>0</v>
      </c>
      <c r="AZ49" s="197">
        <f t="shared" si="19"/>
        <v>0</v>
      </c>
      <c r="BA49" s="197">
        <f t="shared" si="19"/>
        <v>0</v>
      </c>
      <c r="BB49" s="197">
        <f t="shared" si="19"/>
        <v>0</v>
      </c>
      <c r="BC49" s="197">
        <f t="shared" si="19"/>
        <v>0</v>
      </c>
      <c r="BD49" s="197">
        <f t="shared" si="19"/>
        <v>0</v>
      </c>
      <c r="BE49" s="197">
        <f t="shared" si="19"/>
        <v>0</v>
      </c>
      <c r="BF49" s="197">
        <f t="shared" si="19"/>
        <v>0</v>
      </c>
      <c r="BG49" s="197">
        <f t="shared" si="19"/>
        <v>0</v>
      </c>
      <c r="BH49" s="197">
        <f t="shared" si="19"/>
        <v>0</v>
      </c>
      <c r="BI49" s="197">
        <f t="shared" si="19"/>
        <v>0</v>
      </c>
      <c r="BJ49" s="197">
        <f t="shared" si="19"/>
        <v>0</v>
      </c>
      <c r="BK49" s="197">
        <f t="shared" si="19"/>
        <v>0</v>
      </c>
      <c r="BL49" s="197">
        <f t="shared" si="19"/>
        <v>0</v>
      </c>
      <c r="BM49" s="197">
        <f t="shared" si="19"/>
        <v>0</v>
      </c>
      <c r="BN49" s="197">
        <f t="shared" si="19"/>
        <v>0</v>
      </c>
      <c r="BO49" s="197">
        <f t="shared" si="19"/>
        <v>0</v>
      </c>
      <c r="BP49" s="197">
        <f t="shared" si="20"/>
        <v>0</v>
      </c>
      <c r="BQ49" s="197">
        <f t="shared" si="20"/>
        <v>0</v>
      </c>
      <c r="BR49" s="197">
        <f t="shared" si="20"/>
        <v>0</v>
      </c>
      <c r="BS49" s="197">
        <f t="shared" si="20"/>
        <v>0</v>
      </c>
      <c r="BT49" s="197">
        <f t="shared" si="20"/>
        <v>0</v>
      </c>
      <c r="BU49" s="197">
        <f t="shared" si="20"/>
        <v>0</v>
      </c>
      <c r="BV49" s="197">
        <f t="shared" si="20"/>
        <v>0</v>
      </c>
      <c r="BW49" s="197">
        <f t="shared" si="20"/>
        <v>0</v>
      </c>
      <c r="BX49" s="197">
        <f t="shared" si="20"/>
        <v>0</v>
      </c>
      <c r="BY49" s="197">
        <f t="shared" si="20"/>
        <v>0</v>
      </c>
      <c r="BZ49" s="197">
        <f t="shared" si="20"/>
        <v>0</v>
      </c>
      <c r="CA49" s="197">
        <f t="shared" si="20"/>
        <v>0</v>
      </c>
      <c r="CB49" s="197">
        <f t="shared" si="20"/>
        <v>0</v>
      </c>
      <c r="CC49" s="197">
        <f t="shared" si="20"/>
        <v>0</v>
      </c>
      <c r="CD49" s="197">
        <f t="shared" si="20"/>
        <v>0</v>
      </c>
      <c r="CE49" s="197">
        <f t="shared" si="20"/>
        <v>0</v>
      </c>
      <c r="CF49" s="197">
        <f t="shared" si="21"/>
        <v>0</v>
      </c>
      <c r="CG49" s="197">
        <f t="shared" si="21"/>
        <v>0</v>
      </c>
      <c r="CH49" s="197">
        <f t="shared" si="21"/>
        <v>0</v>
      </c>
      <c r="CI49" s="197">
        <f t="shared" si="21"/>
        <v>0</v>
      </c>
      <c r="CJ49" s="197">
        <f t="shared" si="21"/>
        <v>0</v>
      </c>
      <c r="CK49" s="197">
        <f t="shared" si="21"/>
        <v>0</v>
      </c>
      <c r="CL49" s="197">
        <f t="shared" si="21"/>
        <v>0</v>
      </c>
      <c r="CM49" s="197">
        <f t="shared" si="21"/>
        <v>0</v>
      </c>
      <c r="CN49" s="197">
        <f t="shared" si="21"/>
        <v>0</v>
      </c>
      <c r="CO49" s="197">
        <f t="shared" si="21"/>
        <v>0</v>
      </c>
      <c r="CP49" s="197">
        <f t="shared" si="21"/>
        <v>0</v>
      </c>
      <c r="CQ49" s="197">
        <f t="shared" si="21"/>
        <v>0</v>
      </c>
      <c r="CR49" s="197">
        <f t="shared" si="21"/>
        <v>0</v>
      </c>
      <c r="CS49" s="197">
        <f t="shared" si="21"/>
        <v>0</v>
      </c>
      <c r="CT49" s="197">
        <f t="shared" si="21"/>
        <v>0</v>
      </c>
      <c r="CU49" s="197">
        <f t="shared" si="21"/>
        <v>0</v>
      </c>
      <c r="CV49" s="197">
        <f t="shared" si="22"/>
        <v>0</v>
      </c>
      <c r="CW49" s="197">
        <f t="shared" si="22"/>
        <v>0</v>
      </c>
      <c r="CX49" s="197">
        <f t="shared" si="22"/>
        <v>0</v>
      </c>
      <c r="CY49" s="197">
        <f t="shared" si="22"/>
        <v>0</v>
      </c>
      <c r="CZ49" s="197">
        <f t="shared" si="22"/>
        <v>0</v>
      </c>
      <c r="DA49" s="197">
        <f t="shared" si="22"/>
        <v>0</v>
      </c>
      <c r="DB49" s="197">
        <f t="shared" si="22"/>
        <v>0</v>
      </c>
      <c r="DC49" s="197">
        <f t="shared" si="22"/>
        <v>0</v>
      </c>
      <c r="DD49" s="197">
        <f t="shared" si="22"/>
        <v>0</v>
      </c>
      <c r="DE49" s="197">
        <f t="shared" si="22"/>
        <v>0</v>
      </c>
      <c r="DF49" s="197">
        <f t="shared" si="22"/>
        <v>0</v>
      </c>
      <c r="DG49" s="197">
        <f t="shared" si="22"/>
        <v>0</v>
      </c>
      <c r="DH49" s="197">
        <f t="shared" si="22"/>
        <v>0</v>
      </c>
      <c r="DI49" s="197">
        <f t="shared" si="22"/>
        <v>0</v>
      </c>
      <c r="DJ49" s="197">
        <f t="shared" si="16"/>
        <v>0</v>
      </c>
      <c r="DK49" s="197">
        <f t="shared" si="16"/>
        <v>0</v>
      </c>
      <c r="DL49" s="197">
        <f t="shared" si="16"/>
        <v>0</v>
      </c>
      <c r="DM49" s="197">
        <f t="shared" si="16"/>
        <v>0</v>
      </c>
      <c r="DN49" s="197">
        <f t="shared" si="16"/>
        <v>0</v>
      </c>
      <c r="DO49" s="197">
        <f t="shared" si="16"/>
        <v>0</v>
      </c>
      <c r="DP49" s="197">
        <f t="shared" si="16"/>
        <v>0</v>
      </c>
      <c r="DQ49" s="197">
        <f t="shared" si="16"/>
        <v>0</v>
      </c>
      <c r="DR49" s="197">
        <f t="shared" si="16"/>
        <v>0</v>
      </c>
      <c r="DS49" s="197">
        <f t="shared" si="16"/>
        <v>0</v>
      </c>
      <c r="DT49" s="103"/>
    </row>
    <row r="50" spans="1:124" s="35" customFormat="1" x14ac:dyDescent="0.25">
      <c r="A50" s="241" t="e">
        <f ca="1"/>
        <v>#DIV/0!</v>
      </c>
      <c r="B50" s="53" t="s">
        <v>70</v>
      </c>
      <c r="C50" s="192" t="str">
        <v>-</v>
      </c>
      <c r="D50" s="193">
        <f t="shared" si="24"/>
        <v>0</v>
      </c>
      <c r="E50" s="194">
        <f t="shared" si="24"/>
        <v>0</v>
      </c>
      <c r="F50" s="194">
        <f t="shared" si="24"/>
        <v>0</v>
      </c>
      <c r="G50" s="194">
        <f t="shared" si="24"/>
        <v>0</v>
      </c>
      <c r="H50" s="194">
        <f t="shared" si="24"/>
        <v>0</v>
      </c>
      <c r="I50" s="194">
        <f t="shared" si="24"/>
        <v>0</v>
      </c>
      <c r="J50" s="194">
        <f t="shared" si="24"/>
        <v>0</v>
      </c>
      <c r="K50" s="194">
        <f t="shared" si="24"/>
        <v>0</v>
      </c>
      <c r="L50" s="194">
        <f t="shared" si="24"/>
        <v>0</v>
      </c>
      <c r="M50" s="194">
        <f t="shared" si="24"/>
        <v>0</v>
      </c>
      <c r="N50" s="194">
        <f t="shared" si="24"/>
        <v>0</v>
      </c>
      <c r="O50" s="194">
        <f t="shared" si="24"/>
        <v>0</v>
      </c>
      <c r="P50" s="194">
        <f t="shared" si="24"/>
        <v>0</v>
      </c>
      <c r="Q50" s="194">
        <f t="shared" si="24"/>
        <v>0</v>
      </c>
      <c r="R50" s="194">
        <f t="shared" si="24"/>
        <v>0</v>
      </c>
      <c r="S50" s="194">
        <f t="shared" si="23"/>
        <v>0</v>
      </c>
      <c r="T50" s="194">
        <f t="shared" si="17"/>
        <v>0</v>
      </c>
      <c r="U50" s="194">
        <f t="shared" si="17"/>
        <v>0</v>
      </c>
      <c r="V50" s="194">
        <f t="shared" si="17"/>
        <v>0</v>
      </c>
      <c r="W50" s="194">
        <f t="shared" si="17"/>
        <v>0</v>
      </c>
      <c r="X50" s="194">
        <f t="shared" si="17"/>
        <v>0</v>
      </c>
      <c r="Y50" s="194">
        <f t="shared" si="17"/>
        <v>0</v>
      </c>
      <c r="Z50" s="194">
        <f t="shared" si="17"/>
        <v>0</v>
      </c>
      <c r="AA50" s="194">
        <f t="shared" si="17"/>
        <v>0</v>
      </c>
      <c r="AB50" s="194">
        <f t="shared" si="17"/>
        <v>0</v>
      </c>
      <c r="AC50" s="194">
        <f t="shared" si="17"/>
        <v>0</v>
      </c>
      <c r="AD50" s="194">
        <f t="shared" si="17"/>
        <v>0</v>
      </c>
      <c r="AE50" s="194">
        <f t="shared" si="17"/>
        <v>0</v>
      </c>
      <c r="AF50" s="194">
        <f t="shared" si="17"/>
        <v>0</v>
      </c>
      <c r="AG50" s="194">
        <f t="shared" si="17"/>
        <v>0</v>
      </c>
      <c r="AH50" s="194">
        <f t="shared" si="17"/>
        <v>0</v>
      </c>
      <c r="AI50" s="194">
        <f t="shared" ref="AI50:AX65" si="25">IF(AND($B50=AI$2),$A50, 0)</f>
        <v>0</v>
      </c>
      <c r="AJ50" s="194">
        <f t="shared" si="18"/>
        <v>0</v>
      </c>
      <c r="AK50" s="194">
        <f t="shared" si="18"/>
        <v>0</v>
      </c>
      <c r="AL50" s="194">
        <f t="shared" si="18"/>
        <v>0</v>
      </c>
      <c r="AM50" s="194">
        <f t="shared" si="18"/>
        <v>0</v>
      </c>
      <c r="AN50" s="194">
        <f t="shared" si="18"/>
        <v>0</v>
      </c>
      <c r="AO50" s="194">
        <f t="shared" si="18"/>
        <v>0</v>
      </c>
      <c r="AP50" s="194">
        <f t="shared" si="18"/>
        <v>0</v>
      </c>
      <c r="AQ50" s="194">
        <f t="shared" si="18"/>
        <v>0</v>
      </c>
      <c r="AR50" s="194">
        <f t="shared" si="18"/>
        <v>0</v>
      </c>
      <c r="AS50" s="194">
        <f t="shared" si="18"/>
        <v>0</v>
      </c>
      <c r="AT50" s="194">
        <f t="shared" si="18"/>
        <v>0</v>
      </c>
      <c r="AU50" s="194">
        <f t="shared" si="18"/>
        <v>0</v>
      </c>
      <c r="AV50" s="194">
        <f t="shared" si="18"/>
        <v>0</v>
      </c>
      <c r="AW50" s="194">
        <f t="shared" si="18"/>
        <v>0</v>
      </c>
      <c r="AX50" s="194">
        <f t="shared" si="18"/>
        <v>0</v>
      </c>
      <c r="AY50" s="194">
        <f t="shared" ref="AY50:BN65" si="26">IF(AND($B50=AY$2),$A50, 0)</f>
        <v>0</v>
      </c>
      <c r="AZ50" s="194">
        <f t="shared" si="19"/>
        <v>0</v>
      </c>
      <c r="BA50" s="194">
        <f t="shared" si="19"/>
        <v>0</v>
      </c>
      <c r="BB50" s="194">
        <f t="shared" si="19"/>
        <v>0</v>
      </c>
      <c r="BC50" s="194">
        <f t="shared" si="19"/>
        <v>0</v>
      </c>
      <c r="BD50" s="194">
        <f t="shared" si="19"/>
        <v>0</v>
      </c>
      <c r="BE50" s="194">
        <f t="shared" si="19"/>
        <v>0</v>
      </c>
      <c r="BF50" s="194">
        <f t="shared" si="19"/>
        <v>0</v>
      </c>
      <c r="BG50" s="194">
        <f t="shared" si="19"/>
        <v>0</v>
      </c>
      <c r="BH50" s="194">
        <f t="shared" si="19"/>
        <v>0</v>
      </c>
      <c r="BI50" s="194">
        <f t="shared" si="19"/>
        <v>0</v>
      </c>
      <c r="BJ50" s="194">
        <f t="shared" si="19"/>
        <v>0</v>
      </c>
      <c r="BK50" s="194">
        <f t="shared" si="19"/>
        <v>0</v>
      </c>
      <c r="BL50" s="194">
        <f t="shared" si="19"/>
        <v>0</v>
      </c>
      <c r="BM50" s="194">
        <f t="shared" si="19"/>
        <v>0</v>
      </c>
      <c r="BN50" s="194">
        <f t="shared" si="19"/>
        <v>0</v>
      </c>
      <c r="BO50" s="194">
        <f t="shared" ref="BO50:CD65" si="27">IF(AND($B50=BO$2),$A50, 0)</f>
        <v>0</v>
      </c>
      <c r="BP50" s="194">
        <f t="shared" si="20"/>
        <v>0</v>
      </c>
      <c r="BQ50" s="194">
        <f t="shared" si="20"/>
        <v>0</v>
      </c>
      <c r="BR50" s="194">
        <f t="shared" si="20"/>
        <v>0</v>
      </c>
      <c r="BS50" s="194">
        <f t="shared" si="20"/>
        <v>0</v>
      </c>
      <c r="BT50" s="194">
        <f t="shared" si="20"/>
        <v>0</v>
      </c>
      <c r="BU50" s="194">
        <f t="shared" si="20"/>
        <v>0</v>
      </c>
      <c r="BV50" s="194">
        <f t="shared" si="20"/>
        <v>0</v>
      </c>
      <c r="BW50" s="194">
        <f t="shared" si="20"/>
        <v>0</v>
      </c>
      <c r="BX50" s="194">
        <f t="shared" si="20"/>
        <v>0</v>
      </c>
      <c r="BY50" s="194">
        <f t="shared" si="20"/>
        <v>0</v>
      </c>
      <c r="BZ50" s="194">
        <f t="shared" si="20"/>
        <v>0</v>
      </c>
      <c r="CA50" s="194">
        <f t="shared" si="20"/>
        <v>0</v>
      </c>
      <c r="CB50" s="194">
        <f t="shared" si="20"/>
        <v>0</v>
      </c>
      <c r="CC50" s="194">
        <f t="shared" si="20"/>
        <v>0</v>
      </c>
      <c r="CD50" s="194">
        <f t="shared" si="20"/>
        <v>0</v>
      </c>
      <c r="CE50" s="194">
        <f t="shared" ref="CE50:CT65" si="28">IF(AND($B50=CE$2),$A50, 0)</f>
        <v>0</v>
      </c>
      <c r="CF50" s="194">
        <f t="shared" si="21"/>
        <v>0</v>
      </c>
      <c r="CG50" s="194">
        <f t="shared" si="21"/>
        <v>0</v>
      </c>
      <c r="CH50" s="194">
        <f t="shared" si="21"/>
        <v>0</v>
      </c>
      <c r="CI50" s="194">
        <f t="shared" si="21"/>
        <v>0</v>
      </c>
      <c r="CJ50" s="194">
        <f t="shared" si="21"/>
        <v>0</v>
      </c>
      <c r="CK50" s="194">
        <f t="shared" si="21"/>
        <v>0</v>
      </c>
      <c r="CL50" s="194">
        <f t="shared" si="21"/>
        <v>0</v>
      </c>
      <c r="CM50" s="194">
        <f t="shared" si="21"/>
        <v>0</v>
      </c>
      <c r="CN50" s="194">
        <f t="shared" si="21"/>
        <v>0</v>
      </c>
      <c r="CO50" s="194">
        <f t="shared" si="21"/>
        <v>0</v>
      </c>
      <c r="CP50" s="194">
        <f t="shared" si="21"/>
        <v>0</v>
      </c>
      <c r="CQ50" s="194">
        <f t="shared" si="21"/>
        <v>0</v>
      </c>
      <c r="CR50" s="194">
        <f t="shared" si="21"/>
        <v>0</v>
      </c>
      <c r="CS50" s="194">
        <f t="shared" si="21"/>
        <v>0</v>
      </c>
      <c r="CT50" s="194">
        <f t="shared" si="21"/>
        <v>0</v>
      </c>
      <c r="CU50" s="194">
        <f t="shared" ref="CU50:DI65" si="29">IF(AND($B50=CU$2),$A50, 0)</f>
        <v>0</v>
      </c>
      <c r="CV50" s="194">
        <f t="shared" si="22"/>
        <v>0</v>
      </c>
      <c r="CW50" s="194">
        <f t="shared" si="22"/>
        <v>0</v>
      </c>
      <c r="CX50" s="194">
        <f t="shared" si="22"/>
        <v>0</v>
      </c>
      <c r="CY50" s="194">
        <f t="shared" si="22"/>
        <v>0</v>
      </c>
      <c r="CZ50" s="194">
        <f t="shared" si="22"/>
        <v>0</v>
      </c>
      <c r="DA50" s="194">
        <f t="shared" si="22"/>
        <v>0</v>
      </c>
      <c r="DB50" s="194">
        <f t="shared" si="22"/>
        <v>0</v>
      </c>
      <c r="DC50" s="194">
        <f t="shared" si="22"/>
        <v>0</v>
      </c>
      <c r="DD50" s="194">
        <f t="shared" si="22"/>
        <v>0</v>
      </c>
      <c r="DE50" s="194">
        <f t="shared" si="22"/>
        <v>0</v>
      </c>
      <c r="DF50" s="194">
        <f t="shared" si="22"/>
        <v>0</v>
      </c>
      <c r="DG50" s="194">
        <f t="shared" si="22"/>
        <v>0</v>
      </c>
      <c r="DH50" s="194">
        <f t="shared" si="22"/>
        <v>0</v>
      </c>
      <c r="DI50" s="194">
        <f t="shared" si="22"/>
        <v>0</v>
      </c>
      <c r="DJ50" s="194">
        <f t="shared" si="16"/>
        <v>0</v>
      </c>
      <c r="DK50" s="194">
        <f t="shared" si="16"/>
        <v>0</v>
      </c>
      <c r="DL50" s="194">
        <f t="shared" si="16"/>
        <v>0</v>
      </c>
      <c r="DM50" s="194">
        <f t="shared" si="16"/>
        <v>0</v>
      </c>
      <c r="DN50" s="194">
        <f t="shared" si="16"/>
        <v>0</v>
      </c>
      <c r="DO50" s="194">
        <f t="shared" si="16"/>
        <v>0</v>
      </c>
      <c r="DP50" s="194">
        <f t="shared" si="16"/>
        <v>0</v>
      </c>
      <c r="DQ50" s="194">
        <f t="shared" si="16"/>
        <v>0</v>
      </c>
      <c r="DR50" s="194">
        <f t="shared" si="16"/>
        <v>0</v>
      </c>
      <c r="DS50" s="194">
        <f t="shared" si="16"/>
        <v>0</v>
      </c>
      <c r="DT50" s="102"/>
    </row>
    <row r="51" spans="1:124" s="35" customFormat="1" x14ac:dyDescent="0.25">
      <c r="A51" s="241" t="e">
        <f ca="1"/>
        <v>#DIV/0!</v>
      </c>
      <c r="B51" s="53" t="s">
        <v>72</v>
      </c>
      <c r="C51" s="192" t="str">
        <v>-</v>
      </c>
      <c r="D51" s="193">
        <f t="shared" si="24"/>
        <v>0</v>
      </c>
      <c r="E51" s="194">
        <f t="shared" si="24"/>
        <v>0</v>
      </c>
      <c r="F51" s="194">
        <f t="shared" si="24"/>
        <v>0</v>
      </c>
      <c r="G51" s="194">
        <f t="shared" si="24"/>
        <v>0</v>
      </c>
      <c r="H51" s="194">
        <f t="shared" si="24"/>
        <v>0</v>
      </c>
      <c r="I51" s="194">
        <f t="shared" si="24"/>
        <v>0</v>
      </c>
      <c r="J51" s="194">
        <f t="shared" si="24"/>
        <v>0</v>
      </c>
      <c r="K51" s="194">
        <f t="shared" si="24"/>
        <v>0</v>
      </c>
      <c r="L51" s="194">
        <f t="shared" si="24"/>
        <v>0</v>
      </c>
      <c r="M51" s="194">
        <f t="shared" si="24"/>
        <v>0</v>
      </c>
      <c r="N51" s="194">
        <f t="shared" si="24"/>
        <v>0</v>
      </c>
      <c r="O51" s="194">
        <f t="shared" si="24"/>
        <v>0</v>
      </c>
      <c r="P51" s="194">
        <f t="shared" si="24"/>
        <v>0</v>
      </c>
      <c r="Q51" s="194">
        <f t="shared" si="24"/>
        <v>0</v>
      </c>
      <c r="R51" s="194">
        <f t="shared" si="24"/>
        <v>0</v>
      </c>
      <c r="S51" s="194">
        <f t="shared" si="23"/>
        <v>0</v>
      </c>
      <c r="T51" s="194">
        <f t="shared" si="23"/>
        <v>0</v>
      </c>
      <c r="U51" s="194">
        <f t="shared" si="23"/>
        <v>0</v>
      </c>
      <c r="V51" s="194">
        <f t="shared" si="23"/>
        <v>0</v>
      </c>
      <c r="W51" s="194">
        <f t="shared" si="23"/>
        <v>0</v>
      </c>
      <c r="X51" s="194">
        <f t="shared" si="23"/>
        <v>0</v>
      </c>
      <c r="Y51" s="194">
        <f t="shared" si="23"/>
        <v>0</v>
      </c>
      <c r="Z51" s="194">
        <f t="shared" si="23"/>
        <v>0</v>
      </c>
      <c r="AA51" s="194">
        <f t="shared" si="23"/>
        <v>0</v>
      </c>
      <c r="AB51" s="194">
        <f t="shared" si="23"/>
        <v>0</v>
      </c>
      <c r="AC51" s="194">
        <f t="shared" si="23"/>
        <v>0</v>
      </c>
      <c r="AD51" s="194">
        <f t="shared" si="23"/>
        <v>0</v>
      </c>
      <c r="AE51" s="194">
        <f t="shared" si="23"/>
        <v>0</v>
      </c>
      <c r="AF51" s="194">
        <f t="shared" si="23"/>
        <v>0</v>
      </c>
      <c r="AG51" s="194">
        <f t="shared" si="23"/>
        <v>0</v>
      </c>
      <c r="AH51" s="194">
        <f t="shared" si="23"/>
        <v>0</v>
      </c>
      <c r="AI51" s="194">
        <f t="shared" si="25"/>
        <v>0</v>
      </c>
      <c r="AJ51" s="194">
        <f t="shared" si="25"/>
        <v>0</v>
      </c>
      <c r="AK51" s="194">
        <f t="shared" si="25"/>
        <v>0</v>
      </c>
      <c r="AL51" s="194">
        <f t="shared" si="25"/>
        <v>0</v>
      </c>
      <c r="AM51" s="194">
        <f t="shared" si="25"/>
        <v>0</v>
      </c>
      <c r="AN51" s="194">
        <f t="shared" si="25"/>
        <v>0</v>
      </c>
      <c r="AO51" s="194">
        <f t="shared" si="25"/>
        <v>0</v>
      </c>
      <c r="AP51" s="194">
        <f t="shared" si="25"/>
        <v>0</v>
      </c>
      <c r="AQ51" s="194">
        <f t="shared" si="25"/>
        <v>0</v>
      </c>
      <c r="AR51" s="194">
        <f t="shared" si="25"/>
        <v>0</v>
      </c>
      <c r="AS51" s="194">
        <f t="shared" si="25"/>
        <v>0</v>
      </c>
      <c r="AT51" s="194">
        <f t="shared" si="25"/>
        <v>0</v>
      </c>
      <c r="AU51" s="194">
        <f t="shared" si="25"/>
        <v>0</v>
      </c>
      <c r="AV51" s="194">
        <f t="shared" si="25"/>
        <v>0</v>
      </c>
      <c r="AW51" s="194">
        <f t="shared" si="25"/>
        <v>0</v>
      </c>
      <c r="AX51" s="194">
        <f t="shared" si="25"/>
        <v>0</v>
      </c>
      <c r="AY51" s="194">
        <f t="shared" si="26"/>
        <v>0</v>
      </c>
      <c r="AZ51" s="194">
        <f t="shared" si="26"/>
        <v>0</v>
      </c>
      <c r="BA51" s="194">
        <f t="shared" si="26"/>
        <v>0</v>
      </c>
      <c r="BB51" s="194">
        <f t="shared" si="26"/>
        <v>0</v>
      </c>
      <c r="BC51" s="194">
        <f t="shared" si="26"/>
        <v>0</v>
      </c>
      <c r="BD51" s="194">
        <f t="shared" si="26"/>
        <v>0</v>
      </c>
      <c r="BE51" s="194">
        <f t="shared" si="26"/>
        <v>0</v>
      </c>
      <c r="BF51" s="194">
        <f t="shared" si="26"/>
        <v>0</v>
      </c>
      <c r="BG51" s="194">
        <f t="shared" si="26"/>
        <v>0</v>
      </c>
      <c r="BH51" s="194">
        <f t="shared" si="26"/>
        <v>0</v>
      </c>
      <c r="BI51" s="194">
        <f t="shared" si="26"/>
        <v>0</v>
      </c>
      <c r="BJ51" s="194">
        <f t="shared" si="26"/>
        <v>0</v>
      </c>
      <c r="BK51" s="194">
        <f t="shared" si="26"/>
        <v>0</v>
      </c>
      <c r="BL51" s="194">
        <f t="shared" si="26"/>
        <v>0</v>
      </c>
      <c r="BM51" s="194">
        <f t="shared" si="26"/>
        <v>0</v>
      </c>
      <c r="BN51" s="194">
        <f t="shared" si="26"/>
        <v>0</v>
      </c>
      <c r="BO51" s="194">
        <f t="shared" si="27"/>
        <v>0</v>
      </c>
      <c r="BP51" s="194">
        <f t="shared" si="27"/>
        <v>0</v>
      </c>
      <c r="BQ51" s="194">
        <f t="shared" si="27"/>
        <v>0</v>
      </c>
      <c r="BR51" s="194">
        <f t="shared" si="27"/>
        <v>0</v>
      </c>
      <c r="BS51" s="194">
        <f t="shared" si="27"/>
        <v>0</v>
      </c>
      <c r="BT51" s="194">
        <f t="shared" si="27"/>
        <v>0</v>
      </c>
      <c r="BU51" s="194">
        <f t="shared" si="27"/>
        <v>0</v>
      </c>
      <c r="BV51" s="194">
        <f t="shared" si="27"/>
        <v>0</v>
      </c>
      <c r="BW51" s="194">
        <f t="shared" si="27"/>
        <v>0</v>
      </c>
      <c r="BX51" s="194">
        <f t="shared" si="27"/>
        <v>0</v>
      </c>
      <c r="BY51" s="194">
        <f t="shared" si="27"/>
        <v>0</v>
      </c>
      <c r="BZ51" s="194">
        <f t="shared" si="27"/>
        <v>0</v>
      </c>
      <c r="CA51" s="194">
        <f t="shared" si="27"/>
        <v>0</v>
      </c>
      <c r="CB51" s="194">
        <f t="shared" si="27"/>
        <v>0</v>
      </c>
      <c r="CC51" s="194">
        <f t="shared" si="27"/>
        <v>0</v>
      </c>
      <c r="CD51" s="194">
        <f t="shared" si="27"/>
        <v>0</v>
      </c>
      <c r="CE51" s="194">
        <f t="shared" si="28"/>
        <v>0</v>
      </c>
      <c r="CF51" s="194">
        <f t="shared" si="28"/>
        <v>0</v>
      </c>
      <c r="CG51" s="194">
        <f t="shared" si="28"/>
        <v>0</v>
      </c>
      <c r="CH51" s="194">
        <f t="shared" si="28"/>
        <v>0</v>
      </c>
      <c r="CI51" s="194">
        <f t="shared" si="28"/>
        <v>0</v>
      </c>
      <c r="CJ51" s="194">
        <f t="shared" si="28"/>
        <v>0</v>
      </c>
      <c r="CK51" s="194">
        <f t="shared" si="28"/>
        <v>0</v>
      </c>
      <c r="CL51" s="194">
        <f t="shared" si="28"/>
        <v>0</v>
      </c>
      <c r="CM51" s="194">
        <f t="shared" si="28"/>
        <v>0</v>
      </c>
      <c r="CN51" s="194">
        <f t="shared" si="28"/>
        <v>0</v>
      </c>
      <c r="CO51" s="194">
        <f t="shared" si="28"/>
        <v>0</v>
      </c>
      <c r="CP51" s="194">
        <f t="shared" si="28"/>
        <v>0</v>
      </c>
      <c r="CQ51" s="194">
        <f t="shared" si="28"/>
        <v>0</v>
      </c>
      <c r="CR51" s="194">
        <f t="shared" si="28"/>
        <v>0</v>
      </c>
      <c r="CS51" s="194">
        <f t="shared" si="28"/>
        <v>0</v>
      </c>
      <c r="CT51" s="194">
        <f t="shared" si="28"/>
        <v>0</v>
      </c>
      <c r="CU51" s="194">
        <f t="shared" si="29"/>
        <v>0</v>
      </c>
      <c r="CV51" s="194">
        <f t="shared" si="29"/>
        <v>0</v>
      </c>
      <c r="CW51" s="194">
        <f t="shared" si="29"/>
        <v>0</v>
      </c>
      <c r="CX51" s="194">
        <f t="shared" si="29"/>
        <v>0</v>
      </c>
      <c r="CY51" s="194">
        <f t="shared" si="29"/>
        <v>0</v>
      </c>
      <c r="CZ51" s="194">
        <f t="shared" si="29"/>
        <v>0</v>
      </c>
      <c r="DA51" s="194">
        <f t="shared" si="29"/>
        <v>0</v>
      </c>
      <c r="DB51" s="194">
        <f t="shared" si="29"/>
        <v>0</v>
      </c>
      <c r="DC51" s="194">
        <f t="shared" si="29"/>
        <v>0</v>
      </c>
      <c r="DD51" s="194">
        <f t="shared" si="29"/>
        <v>0</v>
      </c>
      <c r="DE51" s="194">
        <f t="shared" si="29"/>
        <v>0</v>
      </c>
      <c r="DF51" s="194">
        <f t="shared" si="29"/>
        <v>0</v>
      </c>
      <c r="DG51" s="194">
        <f t="shared" si="29"/>
        <v>0</v>
      </c>
      <c r="DH51" s="194">
        <f t="shared" si="29"/>
        <v>0</v>
      </c>
      <c r="DI51" s="194">
        <f t="shared" si="29"/>
        <v>0</v>
      </c>
      <c r="DJ51" s="194">
        <f t="shared" si="16"/>
        <v>0</v>
      </c>
      <c r="DK51" s="194">
        <f t="shared" si="16"/>
        <v>0</v>
      </c>
      <c r="DL51" s="194">
        <f t="shared" si="16"/>
        <v>0</v>
      </c>
      <c r="DM51" s="194">
        <f t="shared" si="16"/>
        <v>0</v>
      </c>
      <c r="DN51" s="194">
        <f t="shared" si="16"/>
        <v>0</v>
      </c>
      <c r="DO51" s="194">
        <f t="shared" si="16"/>
        <v>0</v>
      </c>
      <c r="DP51" s="194">
        <f t="shared" si="16"/>
        <v>0</v>
      </c>
      <c r="DQ51" s="194">
        <f t="shared" si="16"/>
        <v>0</v>
      </c>
      <c r="DR51" s="194">
        <f t="shared" si="16"/>
        <v>0</v>
      </c>
      <c r="DS51" s="194">
        <f t="shared" si="16"/>
        <v>0</v>
      </c>
      <c r="DT51" s="102"/>
    </row>
    <row r="52" spans="1:124" s="35" customFormat="1" x14ac:dyDescent="0.25">
      <c r="A52" s="241" t="e">
        <f ca="1"/>
        <v>#DIV/0!</v>
      </c>
      <c r="B52" s="53" t="s">
        <v>73</v>
      </c>
      <c r="C52" s="192" t="str">
        <v>-</v>
      </c>
      <c r="D52" s="193">
        <f t="shared" si="24"/>
        <v>0</v>
      </c>
      <c r="E52" s="194">
        <f t="shared" si="24"/>
        <v>0</v>
      </c>
      <c r="F52" s="194">
        <f t="shared" si="24"/>
        <v>0</v>
      </c>
      <c r="G52" s="194">
        <f t="shared" si="24"/>
        <v>0</v>
      </c>
      <c r="H52" s="194">
        <f t="shared" si="24"/>
        <v>0</v>
      </c>
      <c r="I52" s="194">
        <f t="shared" si="24"/>
        <v>0</v>
      </c>
      <c r="J52" s="194">
        <f t="shared" si="24"/>
        <v>0</v>
      </c>
      <c r="K52" s="194">
        <f t="shared" si="24"/>
        <v>0</v>
      </c>
      <c r="L52" s="194">
        <f t="shared" si="24"/>
        <v>0</v>
      </c>
      <c r="M52" s="194">
        <f t="shared" si="24"/>
        <v>0</v>
      </c>
      <c r="N52" s="194">
        <f t="shared" si="24"/>
        <v>0</v>
      </c>
      <c r="O52" s="194">
        <f t="shared" si="24"/>
        <v>0</v>
      </c>
      <c r="P52" s="194">
        <f t="shared" si="24"/>
        <v>0</v>
      </c>
      <c r="Q52" s="194">
        <f t="shared" si="24"/>
        <v>0</v>
      </c>
      <c r="R52" s="194">
        <f t="shared" si="24"/>
        <v>0</v>
      </c>
      <c r="S52" s="194">
        <f t="shared" si="24"/>
        <v>0</v>
      </c>
      <c r="T52" s="194">
        <f t="shared" ref="T52:AI67" si="30">IF(AND($B52=T$2),$A52, 0)</f>
        <v>0</v>
      </c>
      <c r="U52" s="194">
        <f t="shared" si="30"/>
        <v>0</v>
      </c>
      <c r="V52" s="194">
        <f t="shared" si="30"/>
        <v>0</v>
      </c>
      <c r="W52" s="194">
        <f t="shared" si="30"/>
        <v>0</v>
      </c>
      <c r="X52" s="194">
        <f t="shared" si="30"/>
        <v>0</v>
      </c>
      <c r="Y52" s="194">
        <f t="shared" si="30"/>
        <v>0</v>
      </c>
      <c r="Z52" s="194">
        <f t="shared" si="30"/>
        <v>0</v>
      </c>
      <c r="AA52" s="194">
        <f t="shared" si="30"/>
        <v>0</v>
      </c>
      <c r="AB52" s="194">
        <f t="shared" si="30"/>
        <v>0</v>
      </c>
      <c r="AC52" s="194">
        <f t="shared" si="30"/>
        <v>0</v>
      </c>
      <c r="AD52" s="194">
        <f t="shared" si="30"/>
        <v>0</v>
      </c>
      <c r="AE52" s="194">
        <f t="shared" si="30"/>
        <v>0</v>
      </c>
      <c r="AF52" s="194">
        <f t="shared" si="30"/>
        <v>0</v>
      </c>
      <c r="AG52" s="194">
        <f t="shared" si="30"/>
        <v>0</v>
      </c>
      <c r="AH52" s="194">
        <f t="shared" si="30"/>
        <v>0</v>
      </c>
      <c r="AI52" s="194">
        <f t="shared" si="25"/>
        <v>0</v>
      </c>
      <c r="AJ52" s="194">
        <f t="shared" si="25"/>
        <v>0</v>
      </c>
      <c r="AK52" s="194">
        <f t="shared" si="25"/>
        <v>0</v>
      </c>
      <c r="AL52" s="194">
        <f t="shared" si="25"/>
        <v>0</v>
      </c>
      <c r="AM52" s="194">
        <f t="shared" si="25"/>
        <v>0</v>
      </c>
      <c r="AN52" s="194">
        <f t="shared" si="25"/>
        <v>0</v>
      </c>
      <c r="AO52" s="194">
        <f t="shared" si="25"/>
        <v>0</v>
      </c>
      <c r="AP52" s="194">
        <f t="shared" si="25"/>
        <v>0</v>
      </c>
      <c r="AQ52" s="194">
        <f t="shared" si="25"/>
        <v>0</v>
      </c>
      <c r="AR52" s="194">
        <f t="shared" si="25"/>
        <v>0</v>
      </c>
      <c r="AS52" s="194">
        <f t="shared" si="25"/>
        <v>0</v>
      </c>
      <c r="AT52" s="194">
        <f t="shared" si="25"/>
        <v>0</v>
      </c>
      <c r="AU52" s="194">
        <f t="shared" si="25"/>
        <v>0</v>
      </c>
      <c r="AV52" s="194">
        <f t="shared" si="25"/>
        <v>0</v>
      </c>
      <c r="AW52" s="194">
        <f t="shared" si="25"/>
        <v>0</v>
      </c>
      <c r="AX52" s="194">
        <f t="shared" si="25"/>
        <v>0</v>
      </c>
      <c r="AY52" s="194">
        <f t="shared" si="26"/>
        <v>0</v>
      </c>
      <c r="AZ52" s="194">
        <f t="shared" si="26"/>
        <v>0</v>
      </c>
      <c r="BA52" s="194">
        <f t="shared" si="26"/>
        <v>0</v>
      </c>
      <c r="BB52" s="194">
        <f t="shared" si="26"/>
        <v>0</v>
      </c>
      <c r="BC52" s="194">
        <f t="shared" si="26"/>
        <v>0</v>
      </c>
      <c r="BD52" s="194">
        <f t="shared" si="26"/>
        <v>0</v>
      </c>
      <c r="BE52" s="194">
        <f t="shared" si="26"/>
        <v>0</v>
      </c>
      <c r="BF52" s="194">
        <f t="shared" si="26"/>
        <v>0</v>
      </c>
      <c r="BG52" s="194">
        <f t="shared" si="26"/>
        <v>0</v>
      </c>
      <c r="BH52" s="194">
        <f t="shared" si="26"/>
        <v>0</v>
      </c>
      <c r="BI52" s="194">
        <f t="shared" si="26"/>
        <v>0</v>
      </c>
      <c r="BJ52" s="194">
        <f t="shared" si="26"/>
        <v>0</v>
      </c>
      <c r="BK52" s="194">
        <f t="shared" si="26"/>
        <v>0</v>
      </c>
      <c r="BL52" s="194">
        <f t="shared" si="26"/>
        <v>0</v>
      </c>
      <c r="BM52" s="194">
        <f t="shared" si="26"/>
        <v>0</v>
      </c>
      <c r="BN52" s="194">
        <f t="shared" si="26"/>
        <v>0</v>
      </c>
      <c r="BO52" s="194">
        <f t="shared" si="27"/>
        <v>0</v>
      </c>
      <c r="BP52" s="194">
        <f t="shared" si="27"/>
        <v>0</v>
      </c>
      <c r="BQ52" s="194">
        <f t="shared" si="27"/>
        <v>0</v>
      </c>
      <c r="BR52" s="194">
        <f t="shared" si="27"/>
        <v>0</v>
      </c>
      <c r="BS52" s="194">
        <f t="shared" si="27"/>
        <v>0</v>
      </c>
      <c r="BT52" s="194">
        <f t="shared" si="27"/>
        <v>0</v>
      </c>
      <c r="BU52" s="194">
        <f t="shared" si="27"/>
        <v>0</v>
      </c>
      <c r="BV52" s="194">
        <f t="shared" si="27"/>
        <v>0</v>
      </c>
      <c r="BW52" s="194">
        <f t="shared" si="27"/>
        <v>0</v>
      </c>
      <c r="BX52" s="194">
        <f t="shared" si="27"/>
        <v>0</v>
      </c>
      <c r="BY52" s="194">
        <f t="shared" si="27"/>
        <v>0</v>
      </c>
      <c r="BZ52" s="194">
        <f t="shared" si="27"/>
        <v>0</v>
      </c>
      <c r="CA52" s="194">
        <f t="shared" si="27"/>
        <v>0</v>
      </c>
      <c r="CB52" s="194">
        <f t="shared" si="27"/>
        <v>0</v>
      </c>
      <c r="CC52" s="194">
        <f t="shared" si="27"/>
        <v>0</v>
      </c>
      <c r="CD52" s="194">
        <f t="shared" si="27"/>
        <v>0</v>
      </c>
      <c r="CE52" s="194">
        <f t="shared" si="28"/>
        <v>0</v>
      </c>
      <c r="CF52" s="194">
        <f t="shared" si="28"/>
        <v>0</v>
      </c>
      <c r="CG52" s="194">
        <f t="shared" si="28"/>
        <v>0</v>
      </c>
      <c r="CH52" s="194">
        <f t="shared" si="28"/>
        <v>0</v>
      </c>
      <c r="CI52" s="194">
        <f t="shared" si="28"/>
        <v>0</v>
      </c>
      <c r="CJ52" s="194">
        <f t="shared" si="28"/>
        <v>0</v>
      </c>
      <c r="CK52" s="194">
        <f t="shared" si="28"/>
        <v>0</v>
      </c>
      <c r="CL52" s="194">
        <f t="shared" si="28"/>
        <v>0</v>
      </c>
      <c r="CM52" s="194">
        <f t="shared" si="28"/>
        <v>0</v>
      </c>
      <c r="CN52" s="194">
        <f t="shared" si="28"/>
        <v>0</v>
      </c>
      <c r="CO52" s="194">
        <f t="shared" si="28"/>
        <v>0</v>
      </c>
      <c r="CP52" s="194">
        <f t="shared" si="28"/>
        <v>0</v>
      </c>
      <c r="CQ52" s="194">
        <f t="shared" si="28"/>
        <v>0</v>
      </c>
      <c r="CR52" s="194">
        <f t="shared" si="28"/>
        <v>0</v>
      </c>
      <c r="CS52" s="194">
        <f t="shared" si="28"/>
        <v>0</v>
      </c>
      <c r="CT52" s="194">
        <f t="shared" si="28"/>
        <v>0</v>
      </c>
      <c r="CU52" s="194">
        <f t="shared" si="29"/>
        <v>0</v>
      </c>
      <c r="CV52" s="194">
        <f t="shared" si="29"/>
        <v>0</v>
      </c>
      <c r="CW52" s="194">
        <f t="shared" si="29"/>
        <v>0</v>
      </c>
      <c r="CX52" s="194">
        <f t="shared" si="29"/>
        <v>0</v>
      </c>
      <c r="CY52" s="194">
        <f t="shared" si="29"/>
        <v>0</v>
      </c>
      <c r="CZ52" s="194">
        <f t="shared" si="29"/>
        <v>0</v>
      </c>
      <c r="DA52" s="194">
        <f t="shared" si="29"/>
        <v>0</v>
      </c>
      <c r="DB52" s="194">
        <f t="shared" si="29"/>
        <v>0</v>
      </c>
      <c r="DC52" s="194">
        <f t="shared" si="29"/>
        <v>0</v>
      </c>
      <c r="DD52" s="194">
        <f t="shared" si="29"/>
        <v>0</v>
      </c>
      <c r="DE52" s="194">
        <f t="shared" si="29"/>
        <v>0</v>
      </c>
      <c r="DF52" s="194">
        <f t="shared" si="29"/>
        <v>0</v>
      </c>
      <c r="DG52" s="194">
        <f t="shared" si="29"/>
        <v>0</v>
      </c>
      <c r="DH52" s="194">
        <f t="shared" si="29"/>
        <v>0</v>
      </c>
      <c r="DI52" s="194">
        <f t="shared" si="29"/>
        <v>0</v>
      </c>
      <c r="DJ52" s="194">
        <f t="shared" si="16"/>
        <v>0</v>
      </c>
      <c r="DK52" s="194">
        <f t="shared" si="16"/>
        <v>0</v>
      </c>
      <c r="DL52" s="194">
        <f t="shared" si="16"/>
        <v>0</v>
      </c>
      <c r="DM52" s="194">
        <f t="shared" si="16"/>
        <v>0</v>
      </c>
      <c r="DN52" s="194">
        <f t="shared" si="16"/>
        <v>0</v>
      </c>
      <c r="DO52" s="194">
        <f t="shared" si="16"/>
        <v>0</v>
      </c>
      <c r="DP52" s="194">
        <f t="shared" si="16"/>
        <v>0</v>
      </c>
      <c r="DQ52" s="194">
        <f t="shared" si="16"/>
        <v>0</v>
      </c>
      <c r="DR52" s="194">
        <f t="shared" si="16"/>
        <v>0</v>
      </c>
      <c r="DS52" s="194">
        <f t="shared" si="16"/>
        <v>0</v>
      </c>
      <c r="DT52" s="102"/>
    </row>
    <row r="53" spans="1:124" s="35" customFormat="1" x14ac:dyDescent="0.25">
      <c r="A53" s="241" t="e">
        <f ca="1"/>
        <v>#DIV/0!</v>
      </c>
      <c r="B53" s="53" t="s">
        <v>74</v>
      </c>
      <c r="C53" s="198" t="str">
        <v>-</v>
      </c>
      <c r="D53" s="199">
        <f t="shared" ref="D53:S68" si="31">IF(AND($B53=D$2),$A53, 0)</f>
        <v>0</v>
      </c>
      <c r="E53" s="200">
        <f t="shared" si="31"/>
        <v>0</v>
      </c>
      <c r="F53" s="200">
        <f t="shared" si="31"/>
        <v>0</v>
      </c>
      <c r="G53" s="200">
        <f t="shared" si="31"/>
        <v>0</v>
      </c>
      <c r="H53" s="200">
        <f t="shared" si="31"/>
        <v>0</v>
      </c>
      <c r="I53" s="200">
        <f t="shared" si="31"/>
        <v>0</v>
      </c>
      <c r="J53" s="200">
        <f t="shared" si="31"/>
        <v>0</v>
      </c>
      <c r="K53" s="200">
        <f t="shared" si="31"/>
        <v>0</v>
      </c>
      <c r="L53" s="200">
        <f t="shared" si="31"/>
        <v>0</v>
      </c>
      <c r="M53" s="200">
        <f t="shared" si="31"/>
        <v>0</v>
      </c>
      <c r="N53" s="200">
        <f t="shared" si="31"/>
        <v>0</v>
      </c>
      <c r="O53" s="200">
        <f t="shared" si="31"/>
        <v>0</v>
      </c>
      <c r="P53" s="200">
        <f t="shared" si="31"/>
        <v>0</v>
      </c>
      <c r="Q53" s="200">
        <f t="shared" si="31"/>
        <v>0</v>
      </c>
      <c r="R53" s="200">
        <f t="shared" si="31"/>
        <v>0</v>
      </c>
      <c r="S53" s="200">
        <f t="shared" si="31"/>
        <v>0</v>
      </c>
      <c r="T53" s="200">
        <f t="shared" si="30"/>
        <v>0</v>
      </c>
      <c r="U53" s="200">
        <f t="shared" si="30"/>
        <v>0</v>
      </c>
      <c r="V53" s="200">
        <f t="shared" si="30"/>
        <v>0</v>
      </c>
      <c r="W53" s="200">
        <f t="shared" si="30"/>
        <v>0</v>
      </c>
      <c r="X53" s="200">
        <f t="shared" si="30"/>
        <v>0</v>
      </c>
      <c r="Y53" s="200">
        <f t="shared" si="30"/>
        <v>0</v>
      </c>
      <c r="Z53" s="200">
        <f t="shared" si="30"/>
        <v>0</v>
      </c>
      <c r="AA53" s="200">
        <f t="shared" si="30"/>
        <v>0</v>
      </c>
      <c r="AB53" s="200">
        <f t="shared" si="30"/>
        <v>0</v>
      </c>
      <c r="AC53" s="200">
        <f t="shared" si="30"/>
        <v>0</v>
      </c>
      <c r="AD53" s="200">
        <f t="shared" si="30"/>
        <v>0</v>
      </c>
      <c r="AE53" s="200">
        <f t="shared" si="30"/>
        <v>0</v>
      </c>
      <c r="AF53" s="200">
        <f t="shared" si="30"/>
        <v>0</v>
      </c>
      <c r="AG53" s="200">
        <f t="shared" si="30"/>
        <v>0</v>
      </c>
      <c r="AH53" s="200">
        <f t="shared" si="30"/>
        <v>0</v>
      </c>
      <c r="AI53" s="200">
        <f t="shared" si="25"/>
        <v>0</v>
      </c>
      <c r="AJ53" s="200">
        <f t="shared" si="25"/>
        <v>0</v>
      </c>
      <c r="AK53" s="200">
        <f t="shared" si="25"/>
        <v>0</v>
      </c>
      <c r="AL53" s="200">
        <f t="shared" si="25"/>
        <v>0</v>
      </c>
      <c r="AM53" s="200">
        <f t="shared" si="25"/>
        <v>0</v>
      </c>
      <c r="AN53" s="200">
        <f t="shared" si="25"/>
        <v>0</v>
      </c>
      <c r="AO53" s="200">
        <f t="shared" si="25"/>
        <v>0</v>
      </c>
      <c r="AP53" s="200">
        <f t="shared" si="25"/>
        <v>0</v>
      </c>
      <c r="AQ53" s="200">
        <f t="shared" si="25"/>
        <v>0</v>
      </c>
      <c r="AR53" s="200">
        <f t="shared" si="25"/>
        <v>0</v>
      </c>
      <c r="AS53" s="200">
        <f t="shared" si="25"/>
        <v>0</v>
      </c>
      <c r="AT53" s="200">
        <f t="shared" si="25"/>
        <v>0</v>
      </c>
      <c r="AU53" s="200">
        <f t="shared" si="25"/>
        <v>0</v>
      </c>
      <c r="AV53" s="200">
        <f t="shared" si="25"/>
        <v>0</v>
      </c>
      <c r="AW53" s="200">
        <f t="shared" si="25"/>
        <v>0</v>
      </c>
      <c r="AX53" s="200">
        <f t="shared" si="25"/>
        <v>0</v>
      </c>
      <c r="AY53" s="200">
        <f t="shared" si="26"/>
        <v>0</v>
      </c>
      <c r="AZ53" s="200">
        <f t="shared" si="26"/>
        <v>0</v>
      </c>
      <c r="BA53" s="200">
        <f t="shared" si="26"/>
        <v>0</v>
      </c>
      <c r="BB53" s="200">
        <f t="shared" si="26"/>
        <v>0</v>
      </c>
      <c r="BC53" s="200">
        <f t="shared" si="26"/>
        <v>0</v>
      </c>
      <c r="BD53" s="200">
        <f t="shared" si="26"/>
        <v>0</v>
      </c>
      <c r="BE53" s="200">
        <f t="shared" si="26"/>
        <v>0</v>
      </c>
      <c r="BF53" s="200">
        <f t="shared" si="26"/>
        <v>0</v>
      </c>
      <c r="BG53" s="200">
        <f t="shared" si="26"/>
        <v>0</v>
      </c>
      <c r="BH53" s="200">
        <f t="shared" si="26"/>
        <v>0</v>
      </c>
      <c r="BI53" s="200">
        <f t="shared" si="26"/>
        <v>0</v>
      </c>
      <c r="BJ53" s="200">
        <f t="shared" si="26"/>
        <v>0</v>
      </c>
      <c r="BK53" s="200">
        <f t="shared" si="26"/>
        <v>0</v>
      </c>
      <c r="BL53" s="200">
        <f t="shared" si="26"/>
        <v>0</v>
      </c>
      <c r="BM53" s="200">
        <f t="shared" si="26"/>
        <v>0</v>
      </c>
      <c r="BN53" s="200">
        <f t="shared" si="26"/>
        <v>0</v>
      </c>
      <c r="BO53" s="200">
        <f t="shared" si="27"/>
        <v>0</v>
      </c>
      <c r="BP53" s="200">
        <f t="shared" si="27"/>
        <v>0</v>
      </c>
      <c r="BQ53" s="200">
        <f t="shared" si="27"/>
        <v>0</v>
      </c>
      <c r="BR53" s="200">
        <f t="shared" si="27"/>
        <v>0</v>
      </c>
      <c r="BS53" s="200">
        <f t="shared" si="27"/>
        <v>0</v>
      </c>
      <c r="BT53" s="200">
        <f t="shared" si="27"/>
        <v>0</v>
      </c>
      <c r="BU53" s="200">
        <f t="shared" si="27"/>
        <v>0</v>
      </c>
      <c r="BV53" s="200">
        <f t="shared" si="27"/>
        <v>0</v>
      </c>
      <c r="BW53" s="200">
        <f t="shared" si="27"/>
        <v>0</v>
      </c>
      <c r="BX53" s="200">
        <f t="shared" si="27"/>
        <v>0</v>
      </c>
      <c r="BY53" s="200">
        <f t="shared" si="27"/>
        <v>0</v>
      </c>
      <c r="BZ53" s="200">
        <f t="shared" si="27"/>
        <v>0</v>
      </c>
      <c r="CA53" s="200">
        <f t="shared" si="27"/>
        <v>0</v>
      </c>
      <c r="CB53" s="200">
        <f t="shared" si="27"/>
        <v>0</v>
      </c>
      <c r="CC53" s="200">
        <f t="shared" si="27"/>
        <v>0</v>
      </c>
      <c r="CD53" s="200">
        <f t="shared" si="27"/>
        <v>0</v>
      </c>
      <c r="CE53" s="200">
        <f t="shared" si="28"/>
        <v>0</v>
      </c>
      <c r="CF53" s="200">
        <f t="shared" si="28"/>
        <v>0</v>
      </c>
      <c r="CG53" s="200">
        <f t="shared" si="28"/>
        <v>0</v>
      </c>
      <c r="CH53" s="200">
        <f t="shared" si="28"/>
        <v>0</v>
      </c>
      <c r="CI53" s="200">
        <f t="shared" si="28"/>
        <v>0</v>
      </c>
      <c r="CJ53" s="200">
        <f t="shared" si="28"/>
        <v>0</v>
      </c>
      <c r="CK53" s="200">
        <f t="shared" si="28"/>
        <v>0</v>
      </c>
      <c r="CL53" s="200">
        <f t="shared" si="28"/>
        <v>0</v>
      </c>
      <c r="CM53" s="200">
        <f t="shared" si="28"/>
        <v>0</v>
      </c>
      <c r="CN53" s="200">
        <f t="shared" si="28"/>
        <v>0</v>
      </c>
      <c r="CO53" s="200">
        <f t="shared" si="28"/>
        <v>0</v>
      </c>
      <c r="CP53" s="200">
        <f t="shared" si="28"/>
        <v>0</v>
      </c>
      <c r="CQ53" s="200">
        <f t="shared" si="28"/>
        <v>0</v>
      </c>
      <c r="CR53" s="200">
        <f t="shared" si="28"/>
        <v>0</v>
      </c>
      <c r="CS53" s="200">
        <f t="shared" si="28"/>
        <v>0</v>
      </c>
      <c r="CT53" s="200">
        <f t="shared" si="28"/>
        <v>0</v>
      </c>
      <c r="CU53" s="200">
        <f t="shared" si="29"/>
        <v>0</v>
      </c>
      <c r="CV53" s="200">
        <f t="shared" si="29"/>
        <v>0</v>
      </c>
      <c r="CW53" s="200">
        <f t="shared" si="29"/>
        <v>0</v>
      </c>
      <c r="CX53" s="200">
        <f t="shared" si="29"/>
        <v>0</v>
      </c>
      <c r="CY53" s="200">
        <f t="shared" si="29"/>
        <v>0</v>
      </c>
      <c r="CZ53" s="200">
        <f t="shared" si="29"/>
        <v>0</v>
      </c>
      <c r="DA53" s="200">
        <f t="shared" si="29"/>
        <v>0</v>
      </c>
      <c r="DB53" s="200">
        <f t="shared" si="29"/>
        <v>0</v>
      </c>
      <c r="DC53" s="200">
        <f t="shared" si="29"/>
        <v>0</v>
      </c>
      <c r="DD53" s="200">
        <f t="shared" si="29"/>
        <v>0</v>
      </c>
      <c r="DE53" s="200">
        <f t="shared" si="29"/>
        <v>0</v>
      </c>
      <c r="DF53" s="200">
        <f t="shared" si="29"/>
        <v>0</v>
      </c>
      <c r="DG53" s="200">
        <f t="shared" si="29"/>
        <v>0</v>
      </c>
      <c r="DH53" s="200">
        <f t="shared" si="29"/>
        <v>0</v>
      </c>
      <c r="DI53" s="200">
        <f t="shared" si="29"/>
        <v>0</v>
      </c>
      <c r="DJ53" s="200">
        <f t="shared" si="16"/>
        <v>0</v>
      </c>
      <c r="DK53" s="200">
        <f t="shared" si="16"/>
        <v>0</v>
      </c>
      <c r="DL53" s="200">
        <f t="shared" si="16"/>
        <v>0</v>
      </c>
      <c r="DM53" s="200">
        <f t="shared" si="16"/>
        <v>0</v>
      </c>
      <c r="DN53" s="200">
        <f t="shared" si="16"/>
        <v>0</v>
      </c>
      <c r="DO53" s="200">
        <f t="shared" si="16"/>
        <v>0</v>
      </c>
      <c r="DP53" s="200">
        <f t="shared" si="16"/>
        <v>0</v>
      </c>
      <c r="DQ53" s="200">
        <f t="shared" si="16"/>
        <v>0</v>
      </c>
      <c r="DR53" s="200">
        <f t="shared" si="16"/>
        <v>0</v>
      </c>
      <c r="DS53" s="200">
        <f t="shared" si="16"/>
        <v>0</v>
      </c>
      <c r="DT53" s="104"/>
    </row>
    <row r="54" spans="1:124" s="35" customFormat="1" x14ac:dyDescent="0.25">
      <c r="A54" s="241" t="e">
        <f ca="1"/>
        <v>#DIV/0!</v>
      </c>
      <c r="B54" s="53" t="s">
        <v>75</v>
      </c>
      <c r="C54" s="192" t="str">
        <v>-</v>
      </c>
      <c r="D54" s="193">
        <f t="shared" si="31"/>
        <v>0</v>
      </c>
      <c r="E54" s="194">
        <f t="shared" si="31"/>
        <v>0</v>
      </c>
      <c r="F54" s="194">
        <f t="shared" si="31"/>
        <v>0</v>
      </c>
      <c r="G54" s="194">
        <f t="shared" si="31"/>
        <v>0</v>
      </c>
      <c r="H54" s="194">
        <f t="shared" si="31"/>
        <v>0</v>
      </c>
      <c r="I54" s="194">
        <f t="shared" si="31"/>
        <v>0</v>
      </c>
      <c r="J54" s="194">
        <f t="shared" si="31"/>
        <v>0</v>
      </c>
      <c r="K54" s="194">
        <f t="shared" si="31"/>
        <v>0</v>
      </c>
      <c r="L54" s="194">
        <f t="shared" si="31"/>
        <v>0</v>
      </c>
      <c r="M54" s="194">
        <f t="shared" si="31"/>
        <v>0</v>
      </c>
      <c r="N54" s="194">
        <f t="shared" si="31"/>
        <v>0</v>
      </c>
      <c r="O54" s="194">
        <f t="shared" si="31"/>
        <v>0</v>
      </c>
      <c r="P54" s="194">
        <f t="shared" si="31"/>
        <v>0</v>
      </c>
      <c r="Q54" s="194">
        <f t="shared" si="31"/>
        <v>0</v>
      </c>
      <c r="R54" s="194">
        <f t="shared" si="31"/>
        <v>0</v>
      </c>
      <c r="S54" s="194">
        <f t="shared" si="31"/>
        <v>0</v>
      </c>
      <c r="T54" s="194">
        <f t="shared" si="30"/>
        <v>0</v>
      </c>
      <c r="U54" s="194">
        <f t="shared" si="30"/>
        <v>0</v>
      </c>
      <c r="V54" s="194">
        <f t="shared" si="30"/>
        <v>0</v>
      </c>
      <c r="W54" s="194">
        <f t="shared" si="30"/>
        <v>0</v>
      </c>
      <c r="X54" s="194">
        <f t="shared" si="30"/>
        <v>0</v>
      </c>
      <c r="Y54" s="194">
        <f t="shared" si="30"/>
        <v>0</v>
      </c>
      <c r="Z54" s="194">
        <f t="shared" si="30"/>
        <v>0</v>
      </c>
      <c r="AA54" s="194">
        <f t="shared" si="30"/>
        <v>0</v>
      </c>
      <c r="AB54" s="194">
        <f t="shared" si="30"/>
        <v>0</v>
      </c>
      <c r="AC54" s="194">
        <f t="shared" si="30"/>
        <v>0</v>
      </c>
      <c r="AD54" s="194">
        <f t="shared" si="30"/>
        <v>0</v>
      </c>
      <c r="AE54" s="194">
        <f t="shared" si="30"/>
        <v>0</v>
      </c>
      <c r="AF54" s="194">
        <f t="shared" si="30"/>
        <v>0</v>
      </c>
      <c r="AG54" s="194">
        <f t="shared" si="30"/>
        <v>0</v>
      </c>
      <c r="AH54" s="194">
        <f t="shared" si="30"/>
        <v>0</v>
      </c>
      <c r="AI54" s="194">
        <f t="shared" si="25"/>
        <v>0</v>
      </c>
      <c r="AJ54" s="194">
        <f t="shared" si="25"/>
        <v>0</v>
      </c>
      <c r="AK54" s="194">
        <f t="shared" si="25"/>
        <v>0</v>
      </c>
      <c r="AL54" s="194">
        <f t="shared" si="25"/>
        <v>0</v>
      </c>
      <c r="AM54" s="194">
        <f t="shared" si="25"/>
        <v>0</v>
      </c>
      <c r="AN54" s="194">
        <f t="shared" si="25"/>
        <v>0</v>
      </c>
      <c r="AO54" s="194">
        <f t="shared" si="25"/>
        <v>0</v>
      </c>
      <c r="AP54" s="194">
        <f t="shared" si="25"/>
        <v>0</v>
      </c>
      <c r="AQ54" s="194">
        <f t="shared" si="25"/>
        <v>0</v>
      </c>
      <c r="AR54" s="194">
        <f t="shared" si="25"/>
        <v>0</v>
      </c>
      <c r="AS54" s="194">
        <f t="shared" si="25"/>
        <v>0</v>
      </c>
      <c r="AT54" s="194">
        <f t="shared" si="25"/>
        <v>0</v>
      </c>
      <c r="AU54" s="194">
        <f t="shared" si="25"/>
        <v>0</v>
      </c>
      <c r="AV54" s="194">
        <f t="shared" si="25"/>
        <v>0</v>
      </c>
      <c r="AW54" s="194">
        <f t="shared" si="25"/>
        <v>0</v>
      </c>
      <c r="AX54" s="194">
        <f t="shared" si="25"/>
        <v>0</v>
      </c>
      <c r="AY54" s="194">
        <f t="shared" si="26"/>
        <v>0</v>
      </c>
      <c r="AZ54" s="194">
        <f t="shared" si="26"/>
        <v>0</v>
      </c>
      <c r="BA54" s="194">
        <f t="shared" si="26"/>
        <v>0</v>
      </c>
      <c r="BB54" s="194">
        <f t="shared" si="26"/>
        <v>0</v>
      </c>
      <c r="BC54" s="194">
        <f t="shared" si="26"/>
        <v>0</v>
      </c>
      <c r="BD54" s="194">
        <f t="shared" si="26"/>
        <v>0</v>
      </c>
      <c r="BE54" s="194">
        <f t="shared" si="26"/>
        <v>0</v>
      </c>
      <c r="BF54" s="194">
        <f t="shared" si="26"/>
        <v>0</v>
      </c>
      <c r="BG54" s="194">
        <f t="shared" si="26"/>
        <v>0</v>
      </c>
      <c r="BH54" s="194">
        <f t="shared" si="26"/>
        <v>0</v>
      </c>
      <c r="BI54" s="194">
        <f t="shared" si="26"/>
        <v>0</v>
      </c>
      <c r="BJ54" s="194">
        <f t="shared" si="26"/>
        <v>0</v>
      </c>
      <c r="BK54" s="194">
        <f t="shared" si="26"/>
        <v>0</v>
      </c>
      <c r="BL54" s="194">
        <f t="shared" si="26"/>
        <v>0</v>
      </c>
      <c r="BM54" s="194">
        <f t="shared" si="26"/>
        <v>0</v>
      </c>
      <c r="BN54" s="194">
        <f t="shared" si="26"/>
        <v>0</v>
      </c>
      <c r="BO54" s="194">
        <f t="shared" si="27"/>
        <v>0</v>
      </c>
      <c r="BP54" s="194">
        <f t="shared" si="27"/>
        <v>0</v>
      </c>
      <c r="BQ54" s="194">
        <f t="shared" si="27"/>
        <v>0</v>
      </c>
      <c r="BR54" s="194">
        <f t="shared" si="27"/>
        <v>0</v>
      </c>
      <c r="BS54" s="194">
        <f t="shared" si="27"/>
        <v>0</v>
      </c>
      <c r="BT54" s="194">
        <f t="shared" si="27"/>
        <v>0</v>
      </c>
      <c r="BU54" s="194">
        <f t="shared" si="27"/>
        <v>0</v>
      </c>
      <c r="BV54" s="194">
        <f t="shared" si="27"/>
        <v>0</v>
      </c>
      <c r="BW54" s="194">
        <f t="shared" si="27"/>
        <v>0</v>
      </c>
      <c r="BX54" s="194">
        <f t="shared" si="27"/>
        <v>0</v>
      </c>
      <c r="BY54" s="194">
        <f t="shared" si="27"/>
        <v>0</v>
      </c>
      <c r="BZ54" s="194">
        <f t="shared" si="27"/>
        <v>0</v>
      </c>
      <c r="CA54" s="194">
        <f t="shared" si="27"/>
        <v>0</v>
      </c>
      <c r="CB54" s="194">
        <f t="shared" si="27"/>
        <v>0</v>
      </c>
      <c r="CC54" s="194">
        <f t="shared" si="27"/>
        <v>0</v>
      </c>
      <c r="CD54" s="194">
        <f t="shared" si="27"/>
        <v>0</v>
      </c>
      <c r="CE54" s="194">
        <f t="shared" si="28"/>
        <v>0</v>
      </c>
      <c r="CF54" s="194">
        <f t="shared" si="28"/>
        <v>0</v>
      </c>
      <c r="CG54" s="194">
        <f t="shared" si="28"/>
        <v>0</v>
      </c>
      <c r="CH54" s="194">
        <f t="shared" si="28"/>
        <v>0</v>
      </c>
      <c r="CI54" s="194">
        <f t="shared" si="28"/>
        <v>0</v>
      </c>
      <c r="CJ54" s="194">
        <f t="shared" si="28"/>
        <v>0</v>
      </c>
      <c r="CK54" s="194">
        <f t="shared" si="28"/>
        <v>0</v>
      </c>
      <c r="CL54" s="194">
        <f t="shared" si="28"/>
        <v>0</v>
      </c>
      <c r="CM54" s="194">
        <f t="shared" si="28"/>
        <v>0</v>
      </c>
      <c r="CN54" s="194">
        <f t="shared" si="28"/>
        <v>0</v>
      </c>
      <c r="CO54" s="194">
        <f t="shared" si="28"/>
        <v>0</v>
      </c>
      <c r="CP54" s="194">
        <f t="shared" si="28"/>
        <v>0</v>
      </c>
      <c r="CQ54" s="194">
        <f t="shared" si="28"/>
        <v>0</v>
      </c>
      <c r="CR54" s="194">
        <f t="shared" si="28"/>
        <v>0</v>
      </c>
      <c r="CS54" s="194">
        <f t="shared" si="28"/>
        <v>0</v>
      </c>
      <c r="CT54" s="194">
        <f t="shared" si="28"/>
        <v>0</v>
      </c>
      <c r="CU54" s="194">
        <f t="shared" si="29"/>
        <v>0</v>
      </c>
      <c r="CV54" s="194">
        <f t="shared" si="29"/>
        <v>0</v>
      </c>
      <c r="CW54" s="194">
        <f t="shared" si="29"/>
        <v>0</v>
      </c>
      <c r="CX54" s="194">
        <f t="shared" si="29"/>
        <v>0</v>
      </c>
      <c r="CY54" s="194">
        <f t="shared" si="29"/>
        <v>0</v>
      </c>
      <c r="CZ54" s="194">
        <f t="shared" si="29"/>
        <v>0</v>
      </c>
      <c r="DA54" s="194">
        <f t="shared" si="29"/>
        <v>0</v>
      </c>
      <c r="DB54" s="194">
        <f t="shared" si="29"/>
        <v>0</v>
      </c>
      <c r="DC54" s="194">
        <f t="shared" si="29"/>
        <v>0</v>
      </c>
      <c r="DD54" s="194">
        <f t="shared" si="29"/>
        <v>0</v>
      </c>
      <c r="DE54" s="194">
        <f t="shared" si="29"/>
        <v>0</v>
      </c>
      <c r="DF54" s="194">
        <f t="shared" si="29"/>
        <v>0</v>
      </c>
      <c r="DG54" s="194">
        <f t="shared" si="29"/>
        <v>0</v>
      </c>
      <c r="DH54" s="194">
        <f t="shared" si="29"/>
        <v>0</v>
      </c>
      <c r="DI54" s="194">
        <f t="shared" si="29"/>
        <v>0</v>
      </c>
      <c r="DJ54" s="194">
        <f t="shared" si="16"/>
        <v>0</v>
      </c>
      <c r="DK54" s="194">
        <f t="shared" si="16"/>
        <v>0</v>
      </c>
      <c r="DL54" s="194">
        <f t="shared" si="16"/>
        <v>0</v>
      </c>
      <c r="DM54" s="194">
        <f t="shared" si="16"/>
        <v>0</v>
      </c>
      <c r="DN54" s="194">
        <f t="shared" si="16"/>
        <v>0</v>
      </c>
      <c r="DO54" s="194">
        <f t="shared" si="16"/>
        <v>0</v>
      </c>
      <c r="DP54" s="194">
        <f t="shared" si="16"/>
        <v>0</v>
      </c>
      <c r="DQ54" s="194">
        <f t="shared" si="16"/>
        <v>0</v>
      </c>
      <c r="DR54" s="194">
        <f t="shared" si="16"/>
        <v>0</v>
      </c>
      <c r="DS54" s="194">
        <f t="shared" si="16"/>
        <v>0</v>
      </c>
      <c r="DT54" s="102"/>
    </row>
    <row r="55" spans="1:124" s="35" customFormat="1" x14ac:dyDescent="0.25">
      <c r="A55" s="241" t="e">
        <f ca="1"/>
        <v>#DIV/0!</v>
      </c>
      <c r="B55" s="53" t="s">
        <v>76</v>
      </c>
      <c r="C55" s="192" t="str">
        <v>-</v>
      </c>
      <c r="D55" s="193">
        <f t="shared" si="31"/>
        <v>0</v>
      </c>
      <c r="E55" s="194">
        <f t="shared" si="31"/>
        <v>0</v>
      </c>
      <c r="F55" s="194">
        <f t="shared" si="31"/>
        <v>0</v>
      </c>
      <c r="G55" s="194">
        <f t="shared" si="31"/>
        <v>0</v>
      </c>
      <c r="H55" s="194">
        <f t="shared" si="31"/>
        <v>0</v>
      </c>
      <c r="I55" s="194">
        <f t="shared" si="31"/>
        <v>0</v>
      </c>
      <c r="J55" s="194">
        <f t="shared" si="31"/>
        <v>0</v>
      </c>
      <c r="K55" s="194">
        <f t="shared" si="31"/>
        <v>0</v>
      </c>
      <c r="L55" s="194">
        <f t="shared" si="31"/>
        <v>0</v>
      </c>
      <c r="M55" s="194">
        <f t="shared" si="31"/>
        <v>0</v>
      </c>
      <c r="N55" s="194">
        <f t="shared" si="31"/>
        <v>0</v>
      </c>
      <c r="O55" s="194">
        <f t="shared" si="31"/>
        <v>0</v>
      </c>
      <c r="P55" s="194">
        <f t="shared" si="31"/>
        <v>0</v>
      </c>
      <c r="Q55" s="194">
        <f t="shared" si="31"/>
        <v>0</v>
      </c>
      <c r="R55" s="194">
        <f t="shared" si="31"/>
        <v>0</v>
      </c>
      <c r="S55" s="194">
        <f t="shared" si="31"/>
        <v>0</v>
      </c>
      <c r="T55" s="194">
        <f t="shared" si="30"/>
        <v>0</v>
      </c>
      <c r="U55" s="194">
        <f t="shared" si="30"/>
        <v>0</v>
      </c>
      <c r="V55" s="194">
        <f t="shared" si="30"/>
        <v>0</v>
      </c>
      <c r="W55" s="194">
        <f t="shared" si="30"/>
        <v>0</v>
      </c>
      <c r="X55" s="194">
        <f t="shared" si="30"/>
        <v>0</v>
      </c>
      <c r="Y55" s="194">
        <f t="shared" si="30"/>
        <v>0</v>
      </c>
      <c r="Z55" s="194">
        <f t="shared" si="30"/>
        <v>0</v>
      </c>
      <c r="AA55" s="194">
        <f t="shared" si="30"/>
        <v>0</v>
      </c>
      <c r="AB55" s="194">
        <f t="shared" si="30"/>
        <v>0</v>
      </c>
      <c r="AC55" s="194">
        <f t="shared" si="30"/>
        <v>0</v>
      </c>
      <c r="AD55" s="194">
        <f t="shared" si="30"/>
        <v>0</v>
      </c>
      <c r="AE55" s="194">
        <f t="shared" si="30"/>
        <v>0</v>
      </c>
      <c r="AF55" s="194">
        <f t="shared" si="30"/>
        <v>0</v>
      </c>
      <c r="AG55" s="194">
        <f t="shared" si="30"/>
        <v>0</v>
      </c>
      <c r="AH55" s="194">
        <f t="shared" si="30"/>
        <v>0</v>
      </c>
      <c r="AI55" s="194">
        <f t="shared" si="25"/>
        <v>0</v>
      </c>
      <c r="AJ55" s="194">
        <f t="shared" si="25"/>
        <v>0</v>
      </c>
      <c r="AK55" s="194">
        <f t="shared" si="25"/>
        <v>0</v>
      </c>
      <c r="AL55" s="194">
        <f t="shared" si="25"/>
        <v>0</v>
      </c>
      <c r="AM55" s="194">
        <f t="shared" si="25"/>
        <v>0</v>
      </c>
      <c r="AN55" s="194">
        <f t="shared" si="25"/>
        <v>0</v>
      </c>
      <c r="AO55" s="194">
        <f t="shared" si="25"/>
        <v>0</v>
      </c>
      <c r="AP55" s="194">
        <f t="shared" si="25"/>
        <v>0</v>
      </c>
      <c r="AQ55" s="194">
        <f t="shared" si="25"/>
        <v>0</v>
      </c>
      <c r="AR55" s="194">
        <f t="shared" si="25"/>
        <v>0</v>
      </c>
      <c r="AS55" s="194">
        <f t="shared" si="25"/>
        <v>0</v>
      </c>
      <c r="AT55" s="194">
        <f t="shared" si="25"/>
        <v>0</v>
      </c>
      <c r="AU55" s="194">
        <f t="shared" si="25"/>
        <v>0</v>
      </c>
      <c r="AV55" s="194">
        <f t="shared" si="25"/>
        <v>0</v>
      </c>
      <c r="AW55" s="194">
        <f t="shared" si="25"/>
        <v>0</v>
      </c>
      <c r="AX55" s="194">
        <f t="shared" si="25"/>
        <v>0</v>
      </c>
      <c r="AY55" s="194">
        <f t="shared" si="26"/>
        <v>0</v>
      </c>
      <c r="AZ55" s="194">
        <f t="shared" si="26"/>
        <v>0</v>
      </c>
      <c r="BA55" s="194">
        <f t="shared" si="26"/>
        <v>0</v>
      </c>
      <c r="BB55" s="194">
        <f t="shared" si="26"/>
        <v>0</v>
      </c>
      <c r="BC55" s="194">
        <f t="shared" si="26"/>
        <v>0</v>
      </c>
      <c r="BD55" s="194">
        <f t="shared" si="26"/>
        <v>0</v>
      </c>
      <c r="BE55" s="194">
        <f t="shared" si="26"/>
        <v>0</v>
      </c>
      <c r="BF55" s="194">
        <f t="shared" si="26"/>
        <v>0</v>
      </c>
      <c r="BG55" s="194">
        <f t="shared" si="26"/>
        <v>0</v>
      </c>
      <c r="BH55" s="194">
        <f t="shared" si="26"/>
        <v>0</v>
      </c>
      <c r="BI55" s="194">
        <f t="shared" si="26"/>
        <v>0</v>
      </c>
      <c r="BJ55" s="194">
        <f t="shared" si="26"/>
        <v>0</v>
      </c>
      <c r="BK55" s="194">
        <f t="shared" si="26"/>
        <v>0</v>
      </c>
      <c r="BL55" s="194">
        <f t="shared" si="26"/>
        <v>0</v>
      </c>
      <c r="BM55" s="194">
        <f t="shared" si="26"/>
        <v>0</v>
      </c>
      <c r="BN55" s="194">
        <f t="shared" si="26"/>
        <v>0</v>
      </c>
      <c r="BO55" s="194">
        <f t="shared" si="27"/>
        <v>0</v>
      </c>
      <c r="BP55" s="194">
        <f t="shared" si="27"/>
        <v>0</v>
      </c>
      <c r="BQ55" s="194">
        <f t="shared" si="27"/>
        <v>0</v>
      </c>
      <c r="BR55" s="194">
        <f t="shared" si="27"/>
        <v>0</v>
      </c>
      <c r="BS55" s="194">
        <f t="shared" si="27"/>
        <v>0</v>
      </c>
      <c r="BT55" s="194">
        <f t="shared" si="27"/>
        <v>0</v>
      </c>
      <c r="BU55" s="194">
        <f t="shared" si="27"/>
        <v>0</v>
      </c>
      <c r="BV55" s="194">
        <f t="shared" si="27"/>
        <v>0</v>
      </c>
      <c r="BW55" s="194">
        <f t="shared" si="27"/>
        <v>0</v>
      </c>
      <c r="BX55" s="194">
        <f t="shared" si="27"/>
        <v>0</v>
      </c>
      <c r="BY55" s="194">
        <f t="shared" si="27"/>
        <v>0</v>
      </c>
      <c r="BZ55" s="194">
        <f t="shared" si="27"/>
        <v>0</v>
      </c>
      <c r="CA55" s="194">
        <f t="shared" si="27"/>
        <v>0</v>
      </c>
      <c r="CB55" s="194">
        <f t="shared" si="27"/>
        <v>0</v>
      </c>
      <c r="CC55" s="194">
        <f t="shared" si="27"/>
        <v>0</v>
      </c>
      <c r="CD55" s="194">
        <f t="shared" si="27"/>
        <v>0</v>
      </c>
      <c r="CE55" s="194">
        <f t="shared" si="28"/>
        <v>0</v>
      </c>
      <c r="CF55" s="194">
        <f t="shared" si="28"/>
        <v>0</v>
      </c>
      <c r="CG55" s="194">
        <f t="shared" si="28"/>
        <v>0</v>
      </c>
      <c r="CH55" s="194">
        <f t="shared" si="28"/>
        <v>0</v>
      </c>
      <c r="CI55" s="194">
        <f t="shared" si="28"/>
        <v>0</v>
      </c>
      <c r="CJ55" s="194">
        <f t="shared" si="28"/>
        <v>0</v>
      </c>
      <c r="CK55" s="194">
        <f t="shared" si="28"/>
        <v>0</v>
      </c>
      <c r="CL55" s="194">
        <f t="shared" si="28"/>
        <v>0</v>
      </c>
      <c r="CM55" s="194">
        <f t="shared" si="28"/>
        <v>0</v>
      </c>
      <c r="CN55" s="194">
        <f t="shared" si="28"/>
        <v>0</v>
      </c>
      <c r="CO55" s="194">
        <f t="shared" si="28"/>
        <v>0</v>
      </c>
      <c r="CP55" s="194">
        <f t="shared" si="28"/>
        <v>0</v>
      </c>
      <c r="CQ55" s="194">
        <f t="shared" si="28"/>
        <v>0</v>
      </c>
      <c r="CR55" s="194">
        <f t="shared" si="28"/>
        <v>0</v>
      </c>
      <c r="CS55" s="194">
        <f t="shared" si="28"/>
        <v>0</v>
      </c>
      <c r="CT55" s="194">
        <f t="shared" si="28"/>
        <v>0</v>
      </c>
      <c r="CU55" s="194">
        <f t="shared" si="29"/>
        <v>0</v>
      </c>
      <c r="CV55" s="194">
        <f t="shared" si="29"/>
        <v>0</v>
      </c>
      <c r="CW55" s="194">
        <f t="shared" si="29"/>
        <v>0</v>
      </c>
      <c r="CX55" s="194">
        <f t="shared" si="29"/>
        <v>0</v>
      </c>
      <c r="CY55" s="194">
        <f t="shared" si="29"/>
        <v>0</v>
      </c>
      <c r="CZ55" s="194">
        <f t="shared" si="29"/>
        <v>0</v>
      </c>
      <c r="DA55" s="194">
        <f t="shared" si="29"/>
        <v>0</v>
      </c>
      <c r="DB55" s="194">
        <f t="shared" si="29"/>
        <v>0</v>
      </c>
      <c r="DC55" s="194">
        <f t="shared" si="29"/>
        <v>0</v>
      </c>
      <c r="DD55" s="194">
        <f t="shared" si="29"/>
        <v>0</v>
      </c>
      <c r="DE55" s="194">
        <f t="shared" si="29"/>
        <v>0</v>
      </c>
      <c r="DF55" s="194">
        <f t="shared" si="29"/>
        <v>0</v>
      </c>
      <c r="DG55" s="194">
        <f t="shared" si="29"/>
        <v>0</v>
      </c>
      <c r="DH55" s="194">
        <f t="shared" si="29"/>
        <v>0</v>
      </c>
      <c r="DI55" s="194">
        <f t="shared" si="29"/>
        <v>0</v>
      </c>
      <c r="DJ55" s="194">
        <f t="shared" si="16"/>
        <v>0</v>
      </c>
      <c r="DK55" s="194">
        <f t="shared" si="16"/>
        <v>0</v>
      </c>
      <c r="DL55" s="194">
        <f t="shared" si="16"/>
        <v>0</v>
      </c>
      <c r="DM55" s="194">
        <f t="shared" ref="DJ55:DS80" si="32">IF(AND($B55=DM$2),$A55, 0)</f>
        <v>0</v>
      </c>
      <c r="DN55" s="194">
        <f t="shared" si="32"/>
        <v>0</v>
      </c>
      <c r="DO55" s="194">
        <f t="shared" si="32"/>
        <v>0</v>
      </c>
      <c r="DP55" s="194">
        <f t="shared" si="32"/>
        <v>0</v>
      </c>
      <c r="DQ55" s="194">
        <f t="shared" si="32"/>
        <v>0</v>
      </c>
      <c r="DR55" s="194">
        <f t="shared" si="32"/>
        <v>0</v>
      </c>
      <c r="DS55" s="194">
        <f t="shared" si="32"/>
        <v>0</v>
      </c>
      <c r="DT55" s="102"/>
    </row>
    <row r="56" spans="1:124" s="35" customFormat="1" x14ac:dyDescent="0.25">
      <c r="A56" s="241" t="e">
        <f ca="1"/>
        <v>#DIV/0!</v>
      </c>
      <c r="B56" s="53" t="s">
        <v>78</v>
      </c>
      <c r="C56" s="192" t="str">
        <v>-</v>
      </c>
      <c r="D56" s="193">
        <f t="shared" si="31"/>
        <v>0</v>
      </c>
      <c r="E56" s="194">
        <f t="shared" si="31"/>
        <v>0</v>
      </c>
      <c r="F56" s="194">
        <f t="shared" si="31"/>
        <v>0</v>
      </c>
      <c r="G56" s="194">
        <f t="shared" si="31"/>
        <v>0</v>
      </c>
      <c r="H56" s="194">
        <f t="shared" si="31"/>
        <v>0</v>
      </c>
      <c r="I56" s="194">
        <f t="shared" si="31"/>
        <v>0</v>
      </c>
      <c r="J56" s="194">
        <f t="shared" si="31"/>
        <v>0</v>
      </c>
      <c r="K56" s="194">
        <f t="shared" si="31"/>
        <v>0</v>
      </c>
      <c r="L56" s="194">
        <f t="shared" si="31"/>
        <v>0</v>
      </c>
      <c r="M56" s="194">
        <f t="shared" si="31"/>
        <v>0</v>
      </c>
      <c r="N56" s="194">
        <f t="shared" si="31"/>
        <v>0</v>
      </c>
      <c r="O56" s="194">
        <f t="shared" si="31"/>
        <v>0</v>
      </c>
      <c r="P56" s="194">
        <f t="shared" si="31"/>
        <v>0</v>
      </c>
      <c r="Q56" s="194">
        <f t="shared" si="31"/>
        <v>0</v>
      </c>
      <c r="R56" s="194">
        <f t="shared" si="31"/>
        <v>0</v>
      </c>
      <c r="S56" s="194">
        <f t="shared" si="31"/>
        <v>0</v>
      </c>
      <c r="T56" s="194">
        <f t="shared" si="30"/>
        <v>0</v>
      </c>
      <c r="U56" s="194">
        <f t="shared" si="30"/>
        <v>0</v>
      </c>
      <c r="V56" s="194">
        <f t="shared" si="30"/>
        <v>0</v>
      </c>
      <c r="W56" s="194">
        <f t="shared" si="30"/>
        <v>0</v>
      </c>
      <c r="X56" s="194">
        <f t="shared" si="30"/>
        <v>0</v>
      </c>
      <c r="Y56" s="194">
        <f t="shared" si="30"/>
        <v>0</v>
      </c>
      <c r="Z56" s="194">
        <f t="shared" si="30"/>
        <v>0</v>
      </c>
      <c r="AA56" s="194">
        <f t="shared" si="30"/>
        <v>0</v>
      </c>
      <c r="AB56" s="194">
        <f t="shared" si="30"/>
        <v>0</v>
      </c>
      <c r="AC56" s="194">
        <f t="shared" si="30"/>
        <v>0</v>
      </c>
      <c r="AD56" s="194">
        <f t="shared" si="30"/>
        <v>0</v>
      </c>
      <c r="AE56" s="194">
        <f t="shared" si="30"/>
        <v>0</v>
      </c>
      <c r="AF56" s="194">
        <f t="shared" si="30"/>
        <v>0</v>
      </c>
      <c r="AG56" s="194">
        <f t="shared" si="30"/>
        <v>0</v>
      </c>
      <c r="AH56" s="194">
        <f t="shared" si="30"/>
        <v>0</v>
      </c>
      <c r="AI56" s="194">
        <f t="shared" si="25"/>
        <v>0</v>
      </c>
      <c r="AJ56" s="194">
        <f t="shared" si="25"/>
        <v>0</v>
      </c>
      <c r="AK56" s="194">
        <f t="shared" si="25"/>
        <v>0</v>
      </c>
      <c r="AL56" s="194">
        <f t="shared" si="25"/>
        <v>0</v>
      </c>
      <c r="AM56" s="194">
        <f t="shared" si="25"/>
        <v>0</v>
      </c>
      <c r="AN56" s="194">
        <f t="shared" si="25"/>
        <v>0</v>
      </c>
      <c r="AO56" s="194">
        <f t="shared" si="25"/>
        <v>0</v>
      </c>
      <c r="AP56" s="194">
        <f t="shared" si="25"/>
        <v>0</v>
      </c>
      <c r="AQ56" s="194">
        <f t="shared" si="25"/>
        <v>0</v>
      </c>
      <c r="AR56" s="194">
        <f t="shared" si="25"/>
        <v>0</v>
      </c>
      <c r="AS56" s="194">
        <f t="shared" si="25"/>
        <v>0</v>
      </c>
      <c r="AT56" s="194">
        <f t="shared" si="25"/>
        <v>0</v>
      </c>
      <c r="AU56" s="194">
        <f t="shared" si="25"/>
        <v>0</v>
      </c>
      <c r="AV56" s="194">
        <f t="shared" si="25"/>
        <v>0</v>
      </c>
      <c r="AW56" s="194">
        <f t="shared" si="25"/>
        <v>0</v>
      </c>
      <c r="AX56" s="194">
        <f t="shared" si="25"/>
        <v>0</v>
      </c>
      <c r="AY56" s="194">
        <f t="shared" si="26"/>
        <v>0</v>
      </c>
      <c r="AZ56" s="194">
        <f t="shared" si="26"/>
        <v>0</v>
      </c>
      <c r="BA56" s="194">
        <f t="shared" si="26"/>
        <v>0</v>
      </c>
      <c r="BB56" s="194">
        <f t="shared" si="26"/>
        <v>0</v>
      </c>
      <c r="BC56" s="194">
        <f t="shared" si="26"/>
        <v>0</v>
      </c>
      <c r="BD56" s="194">
        <f t="shared" si="26"/>
        <v>0</v>
      </c>
      <c r="BE56" s="194">
        <f t="shared" si="26"/>
        <v>0</v>
      </c>
      <c r="BF56" s="194">
        <f t="shared" si="26"/>
        <v>0</v>
      </c>
      <c r="BG56" s="194">
        <f t="shared" si="26"/>
        <v>0</v>
      </c>
      <c r="BH56" s="194">
        <f t="shared" si="26"/>
        <v>0</v>
      </c>
      <c r="BI56" s="194">
        <f t="shared" si="26"/>
        <v>0</v>
      </c>
      <c r="BJ56" s="194">
        <f t="shared" si="26"/>
        <v>0</v>
      </c>
      <c r="BK56" s="194">
        <f t="shared" si="26"/>
        <v>0</v>
      </c>
      <c r="BL56" s="194">
        <f t="shared" si="26"/>
        <v>0</v>
      </c>
      <c r="BM56" s="194">
        <f t="shared" si="26"/>
        <v>0</v>
      </c>
      <c r="BN56" s="194">
        <f t="shared" si="26"/>
        <v>0</v>
      </c>
      <c r="BO56" s="194">
        <f t="shared" si="27"/>
        <v>0</v>
      </c>
      <c r="BP56" s="194">
        <f t="shared" si="27"/>
        <v>0</v>
      </c>
      <c r="BQ56" s="194">
        <f t="shared" si="27"/>
        <v>0</v>
      </c>
      <c r="BR56" s="194">
        <f t="shared" si="27"/>
        <v>0</v>
      </c>
      <c r="BS56" s="194">
        <f t="shared" si="27"/>
        <v>0</v>
      </c>
      <c r="BT56" s="194">
        <f t="shared" si="27"/>
        <v>0</v>
      </c>
      <c r="BU56" s="194">
        <f t="shared" si="27"/>
        <v>0</v>
      </c>
      <c r="BV56" s="194">
        <f t="shared" si="27"/>
        <v>0</v>
      </c>
      <c r="BW56" s="194">
        <f t="shared" si="27"/>
        <v>0</v>
      </c>
      <c r="BX56" s="194">
        <f t="shared" si="27"/>
        <v>0</v>
      </c>
      <c r="BY56" s="194">
        <f t="shared" si="27"/>
        <v>0</v>
      </c>
      <c r="BZ56" s="194">
        <f t="shared" si="27"/>
        <v>0</v>
      </c>
      <c r="CA56" s="194">
        <f t="shared" si="27"/>
        <v>0</v>
      </c>
      <c r="CB56" s="194">
        <f t="shared" si="27"/>
        <v>0</v>
      </c>
      <c r="CC56" s="194">
        <f t="shared" si="27"/>
        <v>0</v>
      </c>
      <c r="CD56" s="194">
        <f t="shared" si="27"/>
        <v>0</v>
      </c>
      <c r="CE56" s="194">
        <f t="shared" si="28"/>
        <v>0</v>
      </c>
      <c r="CF56" s="194">
        <f t="shared" si="28"/>
        <v>0</v>
      </c>
      <c r="CG56" s="194">
        <f t="shared" si="28"/>
        <v>0</v>
      </c>
      <c r="CH56" s="194">
        <f t="shared" si="28"/>
        <v>0</v>
      </c>
      <c r="CI56" s="194">
        <f t="shared" si="28"/>
        <v>0</v>
      </c>
      <c r="CJ56" s="194">
        <f t="shared" si="28"/>
        <v>0</v>
      </c>
      <c r="CK56" s="194">
        <f t="shared" si="28"/>
        <v>0</v>
      </c>
      <c r="CL56" s="194">
        <f t="shared" si="28"/>
        <v>0</v>
      </c>
      <c r="CM56" s="194">
        <f t="shared" si="28"/>
        <v>0</v>
      </c>
      <c r="CN56" s="194">
        <f t="shared" si="28"/>
        <v>0</v>
      </c>
      <c r="CO56" s="194">
        <f t="shared" si="28"/>
        <v>0</v>
      </c>
      <c r="CP56" s="194">
        <f t="shared" si="28"/>
        <v>0</v>
      </c>
      <c r="CQ56" s="194">
        <f t="shared" si="28"/>
        <v>0</v>
      </c>
      <c r="CR56" s="194">
        <f t="shared" si="28"/>
        <v>0</v>
      </c>
      <c r="CS56" s="194">
        <f t="shared" si="28"/>
        <v>0</v>
      </c>
      <c r="CT56" s="194">
        <f t="shared" si="28"/>
        <v>0</v>
      </c>
      <c r="CU56" s="194">
        <f t="shared" si="29"/>
        <v>0</v>
      </c>
      <c r="CV56" s="194">
        <f t="shared" si="29"/>
        <v>0</v>
      </c>
      <c r="CW56" s="194">
        <f t="shared" si="29"/>
        <v>0</v>
      </c>
      <c r="CX56" s="194">
        <f t="shared" si="29"/>
        <v>0</v>
      </c>
      <c r="CY56" s="194">
        <f t="shared" si="29"/>
        <v>0</v>
      </c>
      <c r="CZ56" s="194">
        <f t="shared" si="29"/>
        <v>0</v>
      </c>
      <c r="DA56" s="194">
        <f t="shared" si="29"/>
        <v>0</v>
      </c>
      <c r="DB56" s="194">
        <f t="shared" si="29"/>
        <v>0</v>
      </c>
      <c r="DC56" s="194">
        <f t="shared" si="29"/>
        <v>0</v>
      </c>
      <c r="DD56" s="194">
        <f t="shared" si="29"/>
        <v>0</v>
      </c>
      <c r="DE56" s="194">
        <f t="shared" si="29"/>
        <v>0</v>
      </c>
      <c r="DF56" s="194">
        <f t="shared" si="29"/>
        <v>0</v>
      </c>
      <c r="DG56" s="194">
        <f t="shared" si="29"/>
        <v>0</v>
      </c>
      <c r="DH56" s="194">
        <f t="shared" si="29"/>
        <v>0</v>
      </c>
      <c r="DI56" s="194">
        <f t="shared" si="29"/>
        <v>0</v>
      </c>
      <c r="DJ56" s="194">
        <f t="shared" si="32"/>
        <v>0</v>
      </c>
      <c r="DK56" s="194">
        <f t="shared" si="32"/>
        <v>0</v>
      </c>
      <c r="DL56" s="194">
        <f t="shared" si="32"/>
        <v>0</v>
      </c>
      <c r="DM56" s="194">
        <f t="shared" si="32"/>
        <v>0</v>
      </c>
      <c r="DN56" s="194">
        <f t="shared" si="32"/>
        <v>0</v>
      </c>
      <c r="DO56" s="194">
        <f t="shared" si="32"/>
        <v>0</v>
      </c>
      <c r="DP56" s="194">
        <f t="shared" si="32"/>
        <v>0</v>
      </c>
      <c r="DQ56" s="194">
        <f t="shared" si="32"/>
        <v>0</v>
      </c>
      <c r="DR56" s="194">
        <f t="shared" si="32"/>
        <v>0</v>
      </c>
      <c r="DS56" s="194">
        <f t="shared" si="32"/>
        <v>0</v>
      </c>
      <c r="DT56" s="102"/>
    </row>
    <row r="57" spans="1:124" s="35" customFormat="1" x14ac:dyDescent="0.25">
      <c r="A57" s="241" t="e">
        <f ca="1"/>
        <v>#DIV/0!</v>
      </c>
      <c r="B57" s="53" t="s">
        <v>80</v>
      </c>
      <c r="C57" s="192" t="str">
        <v>-</v>
      </c>
      <c r="D57" s="193">
        <f t="shared" si="31"/>
        <v>0</v>
      </c>
      <c r="E57" s="194">
        <f t="shared" si="31"/>
        <v>0</v>
      </c>
      <c r="F57" s="194">
        <f t="shared" si="31"/>
        <v>0</v>
      </c>
      <c r="G57" s="194">
        <f t="shared" si="31"/>
        <v>0</v>
      </c>
      <c r="H57" s="194">
        <f t="shared" si="31"/>
        <v>0</v>
      </c>
      <c r="I57" s="194">
        <f t="shared" si="31"/>
        <v>0</v>
      </c>
      <c r="J57" s="194">
        <f t="shared" si="31"/>
        <v>0</v>
      </c>
      <c r="K57" s="194">
        <f t="shared" si="31"/>
        <v>0</v>
      </c>
      <c r="L57" s="194">
        <f t="shared" si="31"/>
        <v>0</v>
      </c>
      <c r="M57" s="194">
        <f t="shared" si="31"/>
        <v>0</v>
      </c>
      <c r="N57" s="194">
        <f t="shared" si="31"/>
        <v>0</v>
      </c>
      <c r="O57" s="194">
        <f t="shared" si="31"/>
        <v>0</v>
      </c>
      <c r="P57" s="194">
        <f t="shared" si="31"/>
        <v>0</v>
      </c>
      <c r="Q57" s="194">
        <f t="shared" si="31"/>
        <v>0</v>
      </c>
      <c r="R57" s="194">
        <f t="shared" si="31"/>
        <v>0</v>
      </c>
      <c r="S57" s="194">
        <f t="shared" si="31"/>
        <v>0</v>
      </c>
      <c r="T57" s="194">
        <f t="shared" si="30"/>
        <v>0</v>
      </c>
      <c r="U57" s="194">
        <f t="shared" si="30"/>
        <v>0</v>
      </c>
      <c r="V57" s="194">
        <f t="shared" si="30"/>
        <v>0</v>
      </c>
      <c r="W57" s="194">
        <f t="shared" si="30"/>
        <v>0</v>
      </c>
      <c r="X57" s="194">
        <f t="shared" si="30"/>
        <v>0</v>
      </c>
      <c r="Y57" s="194">
        <f t="shared" si="30"/>
        <v>0</v>
      </c>
      <c r="Z57" s="194">
        <f t="shared" si="30"/>
        <v>0</v>
      </c>
      <c r="AA57" s="194">
        <f t="shared" si="30"/>
        <v>0</v>
      </c>
      <c r="AB57" s="194">
        <f t="shared" si="30"/>
        <v>0</v>
      </c>
      <c r="AC57" s="194">
        <f t="shared" si="30"/>
        <v>0</v>
      </c>
      <c r="AD57" s="194">
        <f t="shared" si="30"/>
        <v>0</v>
      </c>
      <c r="AE57" s="194">
        <f t="shared" si="30"/>
        <v>0</v>
      </c>
      <c r="AF57" s="194">
        <f t="shared" si="30"/>
        <v>0</v>
      </c>
      <c r="AG57" s="194">
        <f t="shared" si="30"/>
        <v>0</v>
      </c>
      <c r="AH57" s="194">
        <f t="shared" si="30"/>
        <v>0</v>
      </c>
      <c r="AI57" s="194">
        <f t="shared" si="25"/>
        <v>0</v>
      </c>
      <c r="AJ57" s="194">
        <f t="shared" si="25"/>
        <v>0</v>
      </c>
      <c r="AK57" s="194">
        <f t="shared" si="25"/>
        <v>0</v>
      </c>
      <c r="AL57" s="194">
        <f t="shared" si="25"/>
        <v>0</v>
      </c>
      <c r="AM57" s="194">
        <f t="shared" si="25"/>
        <v>0</v>
      </c>
      <c r="AN57" s="194">
        <f t="shared" si="25"/>
        <v>0</v>
      </c>
      <c r="AO57" s="194">
        <f t="shared" si="25"/>
        <v>0</v>
      </c>
      <c r="AP57" s="194">
        <f t="shared" si="25"/>
        <v>0</v>
      </c>
      <c r="AQ57" s="194">
        <f t="shared" si="25"/>
        <v>0</v>
      </c>
      <c r="AR57" s="194">
        <f t="shared" si="25"/>
        <v>0</v>
      </c>
      <c r="AS57" s="194">
        <f t="shared" si="25"/>
        <v>0</v>
      </c>
      <c r="AT57" s="194">
        <f t="shared" si="25"/>
        <v>0</v>
      </c>
      <c r="AU57" s="194">
        <f t="shared" si="25"/>
        <v>0</v>
      </c>
      <c r="AV57" s="194">
        <f t="shared" si="25"/>
        <v>0</v>
      </c>
      <c r="AW57" s="194">
        <f t="shared" si="25"/>
        <v>0</v>
      </c>
      <c r="AX57" s="194">
        <f t="shared" si="25"/>
        <v>0</v>
      </c>
      <c r="AY57" s="194">
        <f t="shared" si="26"/>
        <v>0</v>
      </c>
      <c r="AZ57" s="194">
        <f t="shared" si="26"/>
        <v>0</v>
      </c>
      <c r="BA57" s="194">
        <f t="shared" si="26"/>
        <v>0</v>
      </c>
      <c r="BB57" s="194">
        <f t="shared" si="26"/>
        <v>0</v>
      </c>
      <c r="BC57" s="194">
        <f t="shared" si="26"/>
        <v>0</v>
      </c>
      <c r="BD57" s="194">
        <f t="shared" si="26"/>
        <v>0</v>
      </c>
      <c r="BE57" s="194">
        <f t="shared" si="26"/>
        <v>0</v>
      </c>
      <c r="BF57" s="194">
        <f t="shared" si="26"/>
        <v>0</v>
      </c>
      <c r="BG57" s="194">
        <f t="shared" si="26"/>
        <v>0</v>
      </c>
      <c r="BH57" s="194">
        <f t="shared" si="26"/>
        <v>0</v>
      </c>
      <c r="BI57" s="194">
        <f t="shared" si="26"/>
        <v>0</v>
      </c>
      <c r="BJ57" s="194">
        <f t="shared" si="26"/>
        <v>0</v>
      </c>
      <c r="BK57" s="194">
        <f t="shared" si="26"/>
        <v>0</v>
      </c>
      <c r="BL57" s="194">
        <f t="shared" si="26"/>
        <v>0</v>
      </c>
      <c r="BM57" s="194">
        <f t="shared" si="26"/>
        <v>0</v>
      </c>
      <c r="BN57" s="194">
        <f t="shared" si="26"/>
        <v>0</v>
      </c>
      <c r="BO57" s="194">
        <f t="shared" si="27"/>
        <v>0</v>
      </c>
      <c r="BP57" s="194">
        <f t="shared" si="27"/>
        <v>0</v>
      </c>
      <c r="BQ57" s="194">
        <f t="shared" si="27"/>
        <v>0</v>
      </c>
      <c r="BR57" s="194">
        <f t="shared" si="27"/>
        <v>0</v>
      </c>
      <c r="BS57" s="194">
        <f t="shared" si="27"/>
        <v>0</v>
      </c>
      <c r="BT57" s="194">
        <f t="shared" si="27"/>
        <v>0</v>
      </c>
      <c r="BU57" s="194">
        <f t="shared" si="27"/>
        <v>0</v>
      </c>
      <c r="BV57" s="194">
        <f t="shared" si="27"/>
        <v>0</v>
      </c>
      <c r="BW57" s="194">
        <f t="shared" si="27"/>
        <v>0</v>
      </c>
      <c r="BX57" s="194">
        <f t="shared" si="27"/>
        <v>0</v>
      </c>
      <c r="BY57" s="194">
        <f t="shared" si="27"/>
        <v>0</v>
      </c>
      <c r="BZ57" s="194">
        <f t="shared" si="27"/>
        <v>0</v>
      </c>
      <c r="CA57" s="194">
        <f t="shared" si="27"/>
        <v>0</v>
      </c>
      <c r="CB57" s="194">
        <f t="shared" si="27"/>
        <v>0</v>
      </c>
      <c r="CC57" s="194">
        <f t="shared" si="27"/>
        <v>0</v>
      </c>
      <c r="CD57" s="194">
        <f t="shared" si="27"/>
        <v>0</v>
      </c>
      <c r="CE57" s="194">
        <f t="shared" si="28"/>
        <v>0</v>
      </c>
      <c r="CF57" s="194">
        <f t="shared" si="28"/>
        <v>0</v>
      </c>
      <c r="CG57" s="194">
        <f t="shared" si="28"/>
        <v>0</v>
      </c>
      <c r="CH57" s="194">
        <f t="shared" si="28"/>
        <v>0</v>
      </c>
      <c r="CI57" s="194">
        <f t="shared" si="28"/>
        <v>0</v>
      </c>
      <c r="CJ57" s="194">
        <f t="shared" si="28"/>
        <v>0</v>
      </c>
      <c r="CK57" s="194">
        <f t="shared" si="28"/>
        <v>0</v>
      </c>
      <c r="CL57" s="194">
        <f t="shared" si="28"/>
        <v>0</v>
      </c>
      <c r="CM57" s="194">
        <f t="shared" si="28"/>
        <v>0</v>
      </c>
      <c r="CN57" s="194">
        <f t="shared" si="28"/>
        <v>0</v>
      </c>
      <c r="CO57" s="194">
        <f t="shared" si="28"/>
        <v>0</v>
      </c>
      <c r="CP57" s="194">
        <f t="shared" si="28"/>
        <v>0</v>
      </c>
      <c r="CQ57" s="194">
        <f t="shared" si="28"/>
        <v>0</v>
      </c>
      <c r="CR57" s="194">
        <f t="shared" si="28"/>
        <v>0</v>
      </c>
      <c r="CS57" s="194">
        <f t="shared" si="28"/>
        <v>0</v>
      </c>
      <c r="CT57" s="194">
        <f t="shared" si="28"/>
        <v>0</v>
      </c>
      <c r="CU57" s="194">
        <f t="shared" si="29"/>
        <v>0</v>
      </c>
      <c r="CV57" s="194">
        <f t="shared" si="29"/>
        <v>0</v>
      </c>
      <c r="CW57" s="194">
        <f t="shared" si="29"/>
        <v>0</v>
      </c>
      <c r="CX57" s="194">
        <f t="shared" si="29"/>
        <v>0</v>
      </c>
      <c r="CY57" s="194">
        <f t="shared" si="29"/>
        <v>0</v>
      </c>
      <c r="CZ57" s="194">
        <f t="shared" si="29"/>
        <v>0</v>
      </c>
      <c r="DA57" s="194">
        <f t="shared" si="29"/>
        <v>0</v>
      </c>
      <c r="DB57" s="194">
        <f t="shared" si="29"/>
        <v>0</v>
      </c>
      <c r="DC57" s="194">
        <f t="shared" si="29"/>
        <v>0</v>
      </c>
      <c r="DD57" s="194">
        <f t="shared" si="29"/>
        <v>0</v>
      </c>
      <c r="DE57" s="194">
        <f t="shared" si="29"/>
        <v>0</v>
      </c>
      <c r="DF57" s="194">
        <f t="shared" si="29"/>
        <v>0</v>
      </c>
      <c r="DG57" s="194">
        <f t="shared" si="29"/>
        <v>0</v>
      </c>
      <c r="DH57" s="194">
        <f t="shared" si="29"/>
        <v>0</v>
      </c>
      <c r="DI57" s="194">
        <f t="shared" si="29"/>
        <v>0</v>
      </c>
      <c r="DJ57" s="194">
        <f t="shared" si="32"/>
        <v>0</v>
      </c>
      <c r="DK57" s="194">
        <f t="shared" si="32"/>
        <v>0</v>
      </c>
      <c r="DL57" s="194">
        <f t="shared" si="32"/>
        <v>0</v>
      </c>
      <c r="DM57" s="194">
        <f t="shared" si="32"/>
        <v>0</v>
      </c>
      <c r="DN57" s="194">
        <f t="shared" si="32"/>
        <v>0</v>
      </c>
      <c r="DO57" s="194">
        <f t="shared" si="32"/>
        <v>0</v>
      </c>
      <c r="DP57" s="194">
        <f t="shared" si="32"/>
        <v>0</v>
      </c>
      <c r="DQ57" s="194">
        <f t="shared" si="32"/>
        <v>0</v>
      </c>
      <c r="DR57" s="194">
        <f t="shared" si="32"/>
        <v>0</v>
      </c>
      <c r="DS57" s="194">
        <f t="shared" si="32"/>
        <v>0</v>
      </c>
      <c r="DT57" s="102"/>
    </row>
    <row r="58" spans="1:124" s="35" customFormat="1" x14ac:dyDescent="0.25">
      <c r="A58" s="241" t="e">
        <f ca="1"/>
        <v>#DIV/0!</v>
      </c>
      <c r="B58" s="53" t="s">
        <v>81</v>
      </c>
      <c r="C58" s="192" t="str">
        <v>-</v>
      </c>
      <c r="D58" s="193">
        <f t="shared" si="31"/>
        <v>0</v>
      </c>
      <c r="E58" s="194">
        <f t="shared" si="31"/>
        <v>0</v>
      </c>
      <c r="F58" s="194">
        <f t="shared" si="31"/>
        <v>0</v>
      </c>
      <c r="G58" s="194">
        <f t="shared" si="31"/>
        <v>0</v>
      </c>
      <c r="H58" s="194">
        <f t="shared" si="31"/>
        <v>0</v>
      </c>
      <c r="I58" s="194">
        <f t="shared" si="31"/>
        <v>0</v>
      </c>
      <c r="J58" s="194">
        <f t="shared" si="31"/>
        <v>0</v>
      </c>
      <c r="K58" s="194">
        <f t="shared" si="31"/>
        <v>0</v>
      </c>
      <c r="L58" s="194">
        <f t="shared" si="31"/>
        <v>0</v>
      </c>
      <c r="M58" s="194">
        <f t="shared" si="31"/>
        <v>0</v>
      </c>
      <c r="N58" s="194">
        <f t="shared" si="31"/>
        <v>0</v>
      </c>
      <c r="O58" s="194">
        <f t="shared" si="31"/>
        <v>0</v>
      </c>
      <c r="P58" s="194">
        <f t="shared" si="31"/>
        <v>0</v>
      </c>
      <c r="Q58" s="194">
        <f t="shared" si="31"/>
        <v>0</v>
      </c>
      <c r="R58" s="194">
        <f t="shared" si="31"/>
        <v>0</v>
      </c>
      <c r="S58" s="194">
        <f t="shared" si="31"/>
        <v>0</v>
      </c>
      <c r="T58" s="194">
        <f t="shared" si="30"/>
        <v>0</v>
      </c>
      <c r="U58" s="194">
        <f t="shared" si="30"/>
        <v>0</v>
      </c>
      <c r="V58" s="194">
        <f t="shared" si="30"/>
        <v>0</v>
      </c>
      <c r="W58" s="194">
        <f t="shared" si="30"/>
        <v>0</v>
      </c>
      <c r="X58" s="194">
        <f t="shared" si="30"/>
        <v>0</v>
      </c>
      <c r="Y58" s="194">
        <f t="shared" si="30"/>
        <v>0</v>
      </c>
      <c r="Z58" s="194">
        <f t="shared" si="30"/>
        <v>0</v>
      </c>
      <c r="AA58" s="194">
        <f t="shared" si="30"/>
        <v>0</v>
      </c>
      <c r="AB58" s="194">
        <f t="shared" si="30"/>
        <v>0</v>
      </c>
      <c r="AC58" s="194">
        <f t="shared" si="30"/>
        <v>0</v>
      </c>
      <c r="AD58" s="194">
        <f t="shared" si="30"/>
        <v>0</v>
      </c>
      <c r="AE58" s="194">
        <f t="shared" si="30"/>
        <v>0</v>
      </c>
      <c r="AF58" s="194">
        <f t="shared" si="30"/>
        <v>0</v>
      </c>
      <c r="AG58" s="194">
        <f t="shared" si="30"/>
        <v>0</v>
      </c>
      <c r="AH58" s="194">
        <f t="shared" si="30"/>
        <v>0</v>
      </c>
      <c r="AI58" s="194">
        <f t="shared" si="25"/>
        <v>0</v>
      </c>
      <c r="AJ58" s="194">
        <f t="shared" si="25"/>
        <v>0</v>
      </c>
      <c r="AK58" s="194">
        <f t="shared" si="25"/>
        <v>0</v>
      </c>
      <c r="AL58" s="194">
        <f t="shared" si="25"/>
        <v>0</v>
      </c>
      <c r="AM58" s="194">
        <f t="shared" si="25"/>
        <v>0</v>
      </c>
      <c r="AN58" s="194">
        <f t="shared" si="25"/>
        <v>0</v>
      </c>
      <c r="AO58" s="194">
        <f t="shared" si="25"/>
        <v>0</v>
      </c>
      <c r="AP58" s="194">
        <f t="shared" si="25"/>
        <v>0</v>
      </c>
      <c r="AQ58" s="194">
        <f t="shared" si="25"/>
        <v>0</v>
      </c>
      <c r="AR58" s="194">
        <f t="shared" si="25"/>
        <v>0</v>
      </c>
      <c r="AS58" s="194">
        <f t="shared" si="25"/>
        <v>0</v>
      </c>
      <c r="AT58" s="194">
        <f t="shared" si="25"/>
        <v>0</v>
      </c>
      <c r="AU58" s="194">
        <f t="shared" si="25"/>
        <v>0</v>
      </c>
      <c r="AV58" s="194">
        <f t="shared" si="25"/>
        <v>0</v>
      </c>
      <c r="AW58" s="194">
        <f t="shared" si="25"/>
        <v>0</v>
      </c>
      <c r="AX58" s="194">
        <f t="shared" si="25"/>
        <v>0</v>
      </c>
      <c r="AY58" s="194">
        <f t="shared" si="26"/>
        <v>0</v>
      </c>
      <c r="AZ58" s="194">
        <f t="shared" si="26"/>
        <v>0</v>
      </c>
      <c r="BA58" s="194">
        <f t="shared" si="26"/>
        <v>0</v>
      </c>
      <c r="BB58" s="194">
        <f t="shared" si="26"/>
        <v>0</v>
      </c>
      <c r="BC58" s="194">
        <f t="shared" si="26"/>
        <v>0</v>
      </c>
      <c r="BD58" s="194">
        <f t="shared" si="26"/>
        <v>0</v>
      </c>
      <c r="BE58" s="194">
        <f t="shared" si="26"/>
        <v>0</v>
      </c>
      <c r="BF58" s="194">
        <f t="shared" si="26"/>
        <v>0</v>
      </c>
      <c r="BG58" s="194">
        <f t="shared" si="26"/>
        <v>0</v>
      </c>
      <c r="BH58" s="194">
        <f t="shared" si="26"/>
        <v>0</v>
      </c>
      <c r="BI58" s="194">
        <f t="shared" si="26"/>
        <v>0</v>
      </c>
      <c r="BJ58" s="194">
        <f t="shared" si="26"/>
        <v>0</v>
      </c>
      <c r="BK58" s="194">
        <f t="shared" si="26"/>
        <v>0</v>
      </c>
      <c r="BL58" s="194">
        <f t="shared" si="26"/>
        <v>0</v>
      </c>
      <c r="BM58" s="194">
        <f t="shared" si="26"/>
        <v>0</v>
      </c>
      <c r="BN58" s="194">
        <f t="shared" si="26"/>
        <v>0</v>
      </c>
      <c r="BO58" s="194">
        <f t="shared" si="27"/>
        <v>0</v>
      </c>
      <c r="BP58" s="194">
        <f t="shared" si="27"/>
        <v>0</v>
      </c>
      <c r="BQ58" s="194">
        <f t="shared" si="27"/>
        <v>0</v>
      </c>
      <c r="BR58" s="194">
        <f t="shared" si="27"/>
        <v>0</v>
      </c>
      <c r="BS58" s="194">
        <f t="shared" si="27"/>
        <v>0</v>
      </c>
      <c r="BT58" s="194">
        <f t="shared" si="27"/>
        <v>0</v>
      </c>
      <c r="BU58" s="194">
        <f t="shared" si="27"/>
        <v>0</v>
      </c>
      <c r="BV58" s="194">
        <f t="shared" si="27"/>
        <v>0</v>
      </c>
      <c r="BW58" s="194">
        <f t="shared" si="27"/>
        <v>0</v>
      </c>
      <c r="BX58" s="194">
        <f t="shared" si="27"/>
        <v>0</v>
      </c>
      <c r="BY58" s="194">
        <f t="shared" si="27"/>
        <v>0</v>
      </c>
      <c r="BZ58" s="194">
        <f t="shared" si="27"/>
        <v>0</v>
      </c>
      <c r="CA58" s="194">
        <f t="shared" si="27"/>
        <v>0</v>
      </c>
      <c r="CB58" s="194">
        <f t="shared" si="27"/>
        <v>0</v>
      </c>
      <c r="CC58" s="194">
        <f t="shared" si="27"/>
        <v>0</v>
      </c>
      <c r="CD58" s="194">
        <f t="shared" si="27"/>
        <v>0</v>
      </c>
      <c r="CE58" s="194">
        <f t="shared" si="28"/>
        <v>0</v>
      </c>
      <c r="CF58" s="194">
        <f t="shared" si="28"/>
        <v>0</v>
      </c>
      <c r="CG58" s="194">
        <f t="shared" si="28"/>
        <v>0</v>
      </c>
      <c r="CH58" s="194">
        <f t="shared" si="28"/>
        <v>0</v>
      </c>
      <c r="CI58" s="194">
        <f t="shared" si="28"/>
        <v>0</v>
      </c>
      <c r="CJ58" s="194">
        <f t="shared" si="28"/>
        <v>0</v>
      </c>
      <c r="CK58" s="194">
        <f t="shared" si="28"/>
        <v>0</v>
      </c>
      <c r="CL58" s="194">
        <f t="shared" si="28"/>
        <v>0</v>
      </c>
      <c r="CM58" s="194">
        <f t="shared" si="28"/>
        <v>0</v>
      </c>
      <c r="CN58" s="194">
        <f t="shared" si="28"/>
        <v>0</v>
      </c>
      <c r="CO58" s="194">
        <f t="shared" si="28"/>
        <v>0</v>
      </c>
      <c r="CP58" s="194">
        <f t="shared" si="28"/>
        <v>0</v>
      </c>
      <c r="CQ58" s="194">
        <f t="shared" si="28"/>
        <v>0</v>
      </c>
      <c r="CR58" s="194">
        <f t="shared" si="28"/>
        <v>0</v>
      </c>
      <c r="CS58" s="194">
        <f t="shared" si="28"/>
        <v>0</v>
      </c>
      <c r="CT58" s="194">
        <f t="shared" si="28"/>
        <v>0</v>
      </c>
      <c r="CU58" s="194">
        <f t="shared" si="29"/>
        <v>0</v>
      </c>
      <c r="CV58" s="194">
        <f t="shared" si="29"/>
        <v>0</v>
      </c>
      <c r="CW58" s="194">
        <f t="shared" si="29"/>
        <v>0</v>
      </c>
      <c r="CX58" s="194">
        <f t="shared" si="29"/>
        <v>0</v>
      </c>
      <c r="CY58" s="194">
        <f t="shared" si="29"/>
        <v>0</v>
      </c>
      <c r="CZ58" s="194">
        <f t="shared" si="29"/>
        <v>0</v>
      </c>
      <c r="DA58" s="194">
        <f t="shared" si="29"/>
        <v>0</v>
      </c>
      <c r="DB58" s="194">
        <f t="shared" si="29"/>
        <v>0</v>
      </c>
      <c r="DC58" s="194">
        <f t="shared" si="29"/>
        <v>0</v>
      </c>
      <c r="DD58" s="194">
        <f t="shared" si="29"/>
        <v>0</v>
      </c>
      <c r="DE58" s="194">
        <f t="shared" si="29"/>
        <v>0</v>
      </c>
      <c r="DF58" s="194">
        <f t="shared" si="29"/>
        <v>0</v>
      </c>
      <c r="DG58" s="194">
        <f t="shared" si="29"/>
        <v>0</v>
      </c>
      <c r="DH58" s="194">
        <f t="shared" si="29"/>
        <v>0</v>
      </c>
      <c r="DI58" s="194">
        <f t="shared" si="29"/>
        <v>0</v>
      </c>
      <c r="DJ58" s="194">
        <f t="shared" si="32"/>
        <v>0</v>
      </c>
      <c r="DK58" s="194">
        <f t="shared" si="32"/>
        <v>0</v>
      </c>
      <c r="DL58" s="194">
        <f t="shared" si="32"/>
        <v>0</v>
      </c>
      <c r="DM58" s="194">
        <f t="shared" si="32"/>
        <v>0</v>
      </c>
      <c r="DN58" s="194">
        <f t="shared" si="32"/>
        <v>0</v>
      </c>
      <c r="DO58" s="194">
        <f t="shared" si="32"/>
        <v>0</v>
      </c>
      <c r="DP58" s="194">
        <f t="shared" si="32"/>
        <v>0</v>
      </c>
      <c r="DQ58" s="194">
        <f t="shared" si="32"/>
        <v>0</v>
      </c>
      <c r="DR58" s="194">
        <f t="shared" si="32"/>
        <v>0</v>
      </c>
      <c r="DS58" s="194">
        <f t="shared" si="32"/>
        <v>0</v>
      </c>
      <c r="DT58" s="102"/>
    </row>
    <row r="59" spans="1:124" s="35" customFormat="1" x14ac:dyDescent="0.25">
      <c r="A59" s="241" t="e">
        <f ca="1"/>
        <v>#DIV/0!</v>
      </c>
      <c r="B59" s="53" t="s">
        <v>83</v>
      </c>
      <c r="C59" s="195" t="str">
        <v>-</v>
      </c>
      <c r="D59" s="196">
        <f t="shared" si="31"/>
        <v>0</v>
      </c>
      <c r="E59" s="197">
        <f t="shared" si="31"/>
        <v>0</v>
      </c>
      <c r="F59" s="197">
        <f t="shared" si="31"/>
        <v>0</v>
      </c>
      <c r="G59" s="197">
        <f t="shared" si="31"/>
        <v>0</v>
      </c>
      <c r="H59" s="197">
        <f t="shared" si="31"/>
        <v>0</v>
      </c>
      <c r="I59" s="197">
        <f t="shared" si="31"/>
        <v>0</v>
      </c>
      <c r="J59" s="197">
        <f t="shared" si="31"/>
        <v>0</v>
      </c>
      <c r="K59" s="197">
        <f t="shared" si="31"/>
        <v>0</v>
      </c>
      <c r="L59" s="197">
        <f t="shared" si="31"/>
        <v>0</v>
      </c>
      <c r="M59" s="197">
        <f t="shared" si="31"/>
        <v>0</v>
      </c>
      <c r="N59" s="197">
        <f t="shared" si="31"/>
        <v>0</v>
      </c>
      <c r="O59" s="197">
        <f t="shared" si="31"/>
        <v>0</v>
      </c>
      <c r="P59" s="197">
        <f t="shared" si="31"/>
        <v>0</v>
      </c>
      <c r="Q59" s="197">
        <f t="shared" si="31"/>
        <v>0</v>
      </c>
      <c r="R59" s="197">
        <f t="shared" si="31"/>
        <v>0</v>
      </c>
      <c r="S59" s="197">
        <f t="shared" si="31"/>
        <v>0</v>
      </c>
      <c r="T59" s="197">
        <f t="shared" si="30"/>
        <v>0</v>
      </c>
      <c r="U59" s="197">
        <f t="shared" si="30"/>
        <v>0</v>
      </c>
      <c r="V59" s="197">
        <f t="shared" si="30"/>
        <v>0</v>
      </c>
      <c r="W59" s="197">
        <f t="shared" si="30"/>
        <v>0</v>
      </c>
      <c r="X59" s="197">
        <f t="shared" si="30"/>
        <v>0</v>
      </c>
      <c r="Y59" s="197">
        <f t="shared" si="30"/>
        <v>0</v>
      </c>
      <c r="Z59" s="197">
        <f t="shared" si="30"/>
        <v>0</v>
      </c>
      <c r="AA59" s="197">
        <f t="shared" si="30"/>
        <v>0</v>
      </c>
      <c r="AB59" s="197">
        <f t="shared" si="30"/>
        <v>0</v>
      </c>
      <c r="AC59" s="197">
        <f t="shared" si="30"/>
        <v>0</v>
      </c>
      <c r="AD59" s="197">
        <f t="shared" si="30"/>
        <v>0</v>
      </c>
      <c r="AE59" s="197">
        <f t="shared" si="30"/>
        <v>0</v>
      </c>
      <c r="AF59" s="197">
        <f t="shared" si="30"/>
        <v>0</v>
      </c>
      <c r="AG59" s="197">
        <f t="shared" si="30"/>
        <v>0</v>
      </c>
      <c r="AH59" s="197">
        <f t="shared" si="30"/>
        <v>0</v>
      </c>
      <c r="AI59" s="197">
        <f t="shared" si="25"/>
        <v>0</v>
      </c>
      <c r="AJ59" s="197">
        <f t="shared" si="25"/>
        <v>0</v>
      </c>
      <c r="AK59" s="197">
        <f t="shared" si="25"/>
        <v>0</v>
      </c>
      <c r="AL59" s="197">
        <f t="shared" si="25"/>
        <v>0</v>
      </c>
      <c r="AM59" s="197">
        <f t="shared" si="25"/>
        <v>0</v>
      </c>
      <c r="AN59" s="197">
        <f t="shared" si="25"/>
        <v>0</v>
      </c>
      <c r="AO59" s="197">
        <f t="shared" si="25"/>
        <v>0</v>
      </c>
      <c r="AP59" s="197">
        <f t="shared" si="25"/>
        <v>0</v>
      </c>
      <c r="AQ59" s="197">
        <f t="shared" si="25"/>
        <v>0</v>
      </c>
      <c r="AR59" s="197">
        <f t="shared" si="25"/>
        <v>0</v>
      </c>
      <c r="AS59" s="197">
        <f t="shared" si="25"/>
        <v>0</v>
      </c>
      <c r="AT59" s="197">
        <f t="shared" si="25"/>
        <v>0</v>
      </c>
      <c r="AU59" s="197">
        <f t="shared" si="25"/>
        <v>0</v>
      </c>
      <c r="AV59" s="197">
        <f t="shared" si="25"/>
        <v>0</v>
      </c>
      <c r="AW59" s="197">
        <f t="shared" si="25"/>
        <v>0</v>
      </c>
      <c r="AX59" s="197">
        <f t="shared" si="25"/>
        <v>0</v>
      </c>
      <c r="AY59" s="197">
        <f t="shared" si="26"/>
        <v>0</v>
      </c>
      <c r="AZ59" s="197">
        <f t="shared" si="26"/>
        <v>0</v>
      </c>
      <c r="BA59" s="197">
        <f t="shared" si="26"/>
        <v>0</v>
      </c>
      <c r="BB59" s="197">
        <f t="shared" si="26"/>
        <v>0</v>
      </c>
      <c r="BC59" s="197">
        <f t="shared" si="26"/>
        <v>0</v>
      </c>
      <c r="BD59" s="197">
        <f t="shared" si="26"/>
        <v>0</v>
      </c>
      <c r="BE59" s="197">
        <f t="shared" si="26"/>
        <v>0</v>
      </c>
      <c r="BF59" s="197">
        <f t="shared" si="26"/>
        <v>0</v>
      </c>
      <c r="BG59" s="197">
        <f t="shared" si="26"/>
        <v>0</v>
      </c>
      <c r="BH59" s="197">
        <f t="shared" si="26"/>
        <v>0</v>
      </c>
      <c r="BI59" s="197">
        <f t="shared" si="26"/>
        <v>0</v>
      </c>
      <c r="BJ59" s="197">
        <f t="shared" si="26"/>
        <v>0</v>
      </c>
      <c r="BK59" s="197">
        <f t="shared" si="26"/>
        <v>0</v>
      </c>
      <c r="BL59" s="197">
        <f t="shared" si="26"/>
        <v>0</v>
      </c>
      <c r="BM59" s="197">
        <f t="shared" si="26"/>
        <v>0</v>
      </c>
      <c r="BN59" s="197">
        <f t="shared" si="26"/>
        <v>0</v>
      </c>
      <c r="BO59" s="197">
        <f t="shared" si="27"/>
        <v>0</v>
      </c>
      <c r="BP59" s="197">
        <f t="shared" si="27"/>
        <v>0</v>
      </c>
      <c r="BQ59" s="197">
        <f t="shared" si="27"/>
        <v>0</v>
      </c>
      <c r="BR59" s="197">
        <f t="shared" si="27"/>
        <v>0</v>
      </c>
      <c r="BS59" s="197">
        <f t="shared" si="27"/>
        <v>0</v>
      </c>
      <c r="BT59" s="197">
        <f t="shared" si="27"/>
        <v>0</v>
      </c>
      <c r="BU59" s="197">
        <f t="shared" si="27"/>
        <v>0</v>
      </c>
      <c r="BV59" s="197">
        <f t="shared" si="27"/>
        <v>0</v>
      </c>
      <c r="BW59" s="197">
        <f t="shared" si="27"/>
        <v>0</v>
      </c>
      <c r="BX59" s="197">
        <f t="shared" si="27"/>
        <v>0</v>
      </c>
      <c r="BY59" s="197">
        <f t="shared" si="27"/>
        <v>0</v>
      </c>
      <c r="BZ59" s="197">
        <f t="shared" si="27"/>
        <v>0</v>
      </c>
      <c r="CA59" s="197">
        <f t="shared" si="27"/>
        <v>0</v>
      </c>
      <c r="CB59" s="197">
        <f t="shared" si="27"/>
        <v>0</v>
      </c>
      <c r="CC59" s="197">
        <f t="shared" si="27"/>
        <v>0</v>
      </c>
      <c r="CD59" s="197">
        <f t="shared" si="27"/>
        <v>0</v>
      </c>
      <c r="CE59" s="197">
        <f t="shared" si="28"/>
        <v>0</v>
      </c>
      <c r="CF59" s="197">
        <f t="shared" si="28"/>
        <v>0</v>
      </c>
      <c r="CG59" s="197">
        <f t="shared" si="28"/>
        <v>0</v>
      </c>
      <c r="CH59" s="197">
        <f t="shared" si="28"/>
        <v>0</v>
      </c>
      <c r="CI59" s="197">
        <f t="shared" si="28"/>
        <v>0</v>
      </c>
      <c r="CJ59" s="197">
        <f t="shared" si="28"/>
        <v>0</v>
      </c>
      <c r="CK59" s="197">
        <f t="shared" si="28"/>
        <v>0</v>
      </c>
      <c r="CL59" s="197">
        <f t="shared" si="28"/>
        <v>0</v>
      </c>
      <c r="CM59" s="197">
        <f t="shared" si="28"/>
        <v>0</v>
      </c>
      <c r="CN59" s="197">
        <f t="shared" si="28"/>
        <v>0</v>
      </c>
      <c r="CO59" s="197">
        <f t="shared" si="28"/>
        <v>0</v>
      </c>
      <c r="CP59" s="197">
        <f t="shared" si="28"/>
        <v>0</v>
      </c>
      <c r="CQ59" s="197">
        <f t="shared" si="28"/>
        <v>0</v>
      </c>
      <c r="CR59" s="197">
        <f t="shared" si="28"/>
        <v>0</v>
      </c>
      <c r="CS59" s="197">
        <f t="shared" si="28"/>
        <v>0</v>
      </c>
      <c r="CT59" s="197">
        <f t="shared" si="28"/>
        <v>0</v>
      </c>
      <c r="CU59" s="197">
        <f t="shared" si="29"/>
        <v>0</v>
      </c>
      <c r="CV59" s="197">
        <f t="shared" si="29"/>
        <v>0</v>
      </c>
      <c r="CW59" s="197">
        <f t="shared" si="29"/>
        <v>0</v>
      </c>
      <c r="CX59" s="197">
        <f t="shared" si="29"/>
        <v>0</v>
      </c>
      <c r="CY59" s="197">
        <f t="shared" si="29"/>
        <v>0</v>
      </c>
      <c r="CZ59" s="197">
        <f t="shared" si="29"/>
        <v>0</v>
      </c>
      <c r="DA59" s="197">
        <f t="shared" si="29"/>
        <v>0</v>
      </c>
      <c r="DB59" s="197">
        <f t="shared" si="29"/>
        <v>0</v>
      </c>
      <c r="DC59" s="197">
        <f t="shared" si="29"/>
        <v>0</v>
      </c>
      <c r="DD59" s="197">
        <f t="shared" si="29"/>
        <v>0</v>
      </c>
      <c r="DE59" s="197">
        <f t="shared" si="29"/>
        <v>0</v>
      </c>
      <c r="DF59" s="197">
        <f t="shared" si="29"/>
        <v>0</v>
      </c>
      <c r="DG59" s="197">
        <f t="shared" si="29"/>
        <v>0</v>
      </c>
      <c r="DH59" s="197">
        <f t="shared" si="29"/>
        <v>0</v>
      </c>
      <c r="DI59" s="197">
        <f t="shared" si="29"/>
        <v>0</v>
      </c>
      <c r="DJ59" s="197">
        <f t="shared" si="32"/>
        <v>0</v>
      </c>
      <c r="DK59" s="197">
        <f t="shared" si="32"/>
        <v>0</v>
      </c>
      <c r="DL59" s="197">
        <f t="shared" si="32"/>
        <v>0</v>
      </c>
      <c r="DM59" s="197">
        <f t="shared" si="32"/>
        <v>0</v>
      </c>
      <c r="DN59" s="197">
        <f t="shared" si="32"/>
        <v>0</v>
      </c>
      <c r="DO59" s="197">
        <f t="shared" si="32"/>
        <v>0</v>
      </c>
      <c r="DP59" s="197">
        <f t="shared" si="32"/>
        <v>0</v>
      </c>
      <c r="DQ59" s="197">
        <f t="shared" si="32"/>
        <v>0</v>
      </c>
      <c r="DR59" s="197">
        <f t="shared" si="32"/>
        <v>0</v>
      </c>
      <c r="DS59" s="197">
        <f t="shared" si="32"/>
        <v>0</v>
      </c>
      <c r="DT59" s="103"/>
    </row>
    <row r="60" spans="1:124" s="35" customFormat="1" x14ac:dyDescent="0.25">
      <c r="A60" s="241" t="e">
        <f ca="1"/>
        <v>#DIV/0!</v>
      </c>
      <c r="B60" s="53" t="s">
        <v>85</v>
      </c>
      <c r="C60" s="192" t="str">
        <v>-</v>
      </c>
      <c r="D60" s="193">
        <f t="shared" si="31"/>
        <v>0</v>
      </c>
      <c r="E60" s="194">
        <f t="shared" si="31"/>
        <v>0</v>
      </c>
      <c r="F60" s="194">
        <f t="shared" si="31"/>
        <v>0</v>
      </c>
      <c r="G60" s="194">
        <f t="shared" si="31"/>
        <v>0</v>
      </c>
      <c r="H60" s="194">
        <f t="shared" si="31"/>
        <v>0</v>
      </c>
      <c r="I60" s="194">
        <f t="shared" si="31"/>
        <v>0</v>
      </c>
      <c r="J60" s="194">
        <f t="shared" si="31"/>
        <v>0</v>
      </c>
      <c r="K60" s="194">
        <f t="shared" si="31"/>
        <v>0</v>
      </c>
      <c r="L60" s="194">
        <f t="shared" si="31"/>
        <v>0</v>
      </c>
      <c r="M60" s="194">
        <f t="shared" si="31"/>
        <v>0</v>
      </c>
      <c r="N60" s="194">
        <f t="shared" si="31"/>
        <v>0</v>
      </c>
      <c r="O60" s="194">
        <f t="shared" si="31"/>
        <v>0</v>
      </c>
      <c r="P60" s="194">
        <f t="shared" si="31"/>
        <v>0</v>
      </c>
      <c r="Q60" s="194">
        <f t="shared" si="31"/>
        <v>0</v>
      </c>
      <c r="R60" s="194">
        <f t="shared" si="31"/>
        <v>0</v>
      </c>
      <c r="S60" s="194">
        <f t="shared" si="31"/>
        <v>0</v>
      </c>
      <c r="T60" s="194">
        <f t="shared" si="30"/>
        <v>0</v>
      </c>
      <c r="U60" s="194">
        <f t="shared" si="30"/>
        <v>0</v>
      </c>
      <c r="V60" s="194">
        <f t="shared" si="30"/>
        <v>0</v>
      </c>
      <c r="W60" s="194">
        <f t="shared" si="30"/>
        <v>0</v>
      </c>
      <c r="X60" s="194">
        <f t="shared" si="30"/>
        <v>0</v>
      </c>
      <c r="Y60" s="194">
        <f t="shared" si="30"/>
        <v>0</v>
      </c>
      <c r="Z60" s="194">
        <f t="shared" si="30"/>
        <v>0</v>
      </c>
      <c r="AA60" s="194">
        <f t="shared" si="30"/>
        <v>0</v>
      </c>
      <c r="AB60" s="194">
        <f t="shared" si="30"/>
        <v>0</v>
      </c>
      <c r="AC60" s="194">
        <f t="shared" si="30"/>
        <v>0</v>
      </c>
      <c r="AD60" s="194">
        <f t="shared" si="30"/>
        <v>0</v>
      </c>
      <c r="AE60" s="194">
        <f t="shared" si="30"/>
        <v>0</v>
      </c>
      <c r="AF60" s="194">
        <f t="shared" si="30"/>
        <v>0</v>
      </c>
      <c r="AG60" s="194">
        <f t="shared" si="30"/>
        <v>0</v>
      </c>
      <c r="AH60" s="194">
        <f t="shared" si="30"/>
        <v>0</v>
      </c>
      <c r="AI60" s="194">
        <f t="shared" si="25"/>
        <v>0</v>
      </c>
      <c r="AJ60" s="194">
        <f t="shared" si="25"/>
        <v>0</v>
      </c>
      <c r="AK60" s="194">
        <f t="shared" si="25"/>
        <v>0</v>
      </c>
      <c r="AL60" s="194">
        <f t="shared" si="25"/>
        <v>0</v>
      </c>
      <c r="AM60" s="194">
        <f t="shared" si="25"/>
        <v>0</v>
      </c>
      <c r="AN60" s="194">
        <f t="shared" si="25"/>
        <v>0</v>
      </c>
      <c r="AO60" s="194">
        <f t="shared" si="25"/>
        <v>0</v>
      </c>
      <c r="AP60" s="194">
        <f t="shared" si="25"/>
        <v>0</v>
      </c>
      <c r="AQ60" s="194">
        <f t="shared" si="25"/>
        <v>0</v>
      </c>
      <c r="AR60" s="194">
        <f t="shared" si="25"/>
        <v>0</v>
      </c>
      <c r="AS60" s="194">
        <f t="shared" si="25"/>
        <v>0</v>
      </c>
      <c r="AT60" s="194">
        <f t="shared" si="25"/>
        <v>0</v>
      </c>
      <c r="AU60" s="194">
        <f t="shared" si="25"/>
        <v>0</v>
      </c>
      <c r="AV60" s="194">
        <f t="shared" si="25"/>
        <v>0</v>
      </c>
      <c r="AW60" s="194">
        <f t="shared" si="25"/>
        <v>0</v>
      </c>
      <c r="AX60" s="194">
        <f t="shared" si="25"/>
        <v>0</v>
      </c>
      <c r="AY60" s="194">
        <f t="shared" si="26"/>
        <v>0</v>
      </c>
      <c r="AZ60" s="194">
        <f t="shared" si="26"/>
        <v>0</v>
      </c>
      <c r="BA60" s="194">
        <f t="shared" si="26"/>
        <v>0</v>
      </c>
      <c r="BB60" s="194">
        <f t="shared" si="26"/>
        <v>0</v>
      </c>
      <c r="BC60" s="194">
        <f t="shared" si="26"/>
        <v>0</v>
      </c>
      <c r="BD60" s="194">
        <f t="shared" si="26"/>
        <v>0</v>
      </c>
      <c r="BE60" s="194">
        <f t="shared" si="26"/>
        <v>0</v>
      </c>
      <c r="BF60" s="194">
        <f t="shared" si="26"/>
        <v>0</v>
      </c>
      <c r="BG60" s="194">
        <f t="shared" si="26"/>
        <v>0</v>
      </c>
      <c r="BH60" s="194">
        <f t="shared" si="26"/>
        <v>0</v>
      </c>
      <c r="BI60" s="194">
        <f t="shared" si="26"/>
        <v>0</v>
      </c>
      <c r="BJ60" s="194">
        <f t="shared" si="26"/>
        <v>0</v>
      </c>
      <c r="BK60" s="194">
        <f t="shared" si="26"/>
        <v>0</v>
      </c>
      <c r="BL60" s="194">
        <f t="shared" si="26"/>
        <v>0</v>
      </c>
      <c r="BM60" s="194">
        <f t="shared" si="26"/>
        <v>0</v>
      </c>
      <c r="BN60" s="194">
        <f t="shared" si="26"/>
        <v>0</v>
      </c>
      <c r="BO60" s="194">
        <f t="shared" si="27"/>
        <v>0</v>
      </c>
      <c r="BP60" s="194">
        <f t="shared" si="27"/>
        <v>0</v>
      </c>
      <c r="BQ60" s="194">
        <f t="shared" si="27"/>
        <v>0</v>
      </c>
      <c r="BR60" s="194">
        <f t="shared" si="27"/>
        <v>0</v>
      </c>
      <c r="BS60" s="194">
        <f t="shared" si="27"/>
        <v>0</v>
      </c>
      <c r="BT60" s="194">
        <f t="shared" si="27"/>
        <v>0</v>
      </c>
      <c r="BU60" s="194">
        <f t="shared" si="27"/>
        <v>0</v>
      </c>
      <c r="BV60" s="194">
        <f t="shared" si="27"/>
        <v>0</v>
      </c>
      <c r="BW60" s="194">
        <f t="shared" si="27"/>
        <v>0</v>
      </c>
      <c r="BX60" s="194">
        <f t="shared" si="27"/>
        <v>0</v>
      </c>
      <c r="BY60" s="194">
        <f t="shared" si="27"/>
        <v>0</v>
      </c>
      <c r="BZ60" s="194">
        <f t="shared" si="27"/>
        <v>0</v>
      </c>
      <c r="CA60" s="194">
        <f t="shared" si="27"/>
        <v>0</v>
      </c>
      <c r="CB60" s="194">
        <f t="shared" si="27"/>
        <v>0</v>
      </c>
      <c r="CC60" s="194">
        <f t="shared" si="27"/>
        <v>0</v>
      </c>
      <c r="CD60" s="194">
        <f t="shared" si="27"/>
        <v>0</v>
      </c>
      <c r="CE60" s="194">
        <f t="shared" si="28"/>
        <v>0</v>
      </c>
      <c r="CF60" s="194">
        <f t="shared" si="28"/>
        <v>0</v>
      </c>
      <c r="CG60" s="194">
        <f t="shared" si="28"/>
        <v>0</v>
      </c>
      <c r="CH60" s="194">
        <f t="shared" si="28"/>
        <v>0</v>
      </c>
      <c r="CI60" s="194">
        <f t="shared" si="28"/>
        <v>0</v>
      </c>
      <c r="CJ60" s="194">
        <f t="shared" si="28"/>
        <v>0</v>
      </c>
      <c r="CK60" s="194">
        <f t="shared" si="28"/>
        <v>0</v>
      </c>
      <c r="CL60" s="194">
        <f t="shared" si="28"/>
        <v>0</v>
      </c>
      <c r="CM60" s="194">
        <f t="shared" si="28"/>
        <v>0</v>
      </c>
      <c r="CN60" s="194">
        <f t="shared" si="28"/>
        <v>0</v>
      </c>
      <c r="CO60" s="194">
        <f t="shared" si="28"/>
        <v>0</v>
      </c>
      <c r="CP60" s="194">
        <f t="shared" si="28"/>
        <v>0</v>
      </c>
      <c r="CQ60" s="194">
        <f t="shared" si="28"/>
        <v>0</v>
      </c>
      <c r="CR60" s="194">
        <f t="shared" si="28"/>
        <v>0</v>
      </c>
      <c r="CS60" s="194">
        <f t="shared" si="28"/>
        <v>0</v>
      </c>
      <c r="CT60" s="194">
        <f t="shared" si="28"/>
        <v>0</v>
      </c>
      <c r="CU60" s="194">
        <f t="shared" si="29"/>
        <v>0</v>
      </c>
      <c r="CV60" s="194">
        <f t="shared" si="29"/>
        <v>0</v>
      </c>
      <c r="CW60" s="194">
        <f t="shared" si="29"/>
        <v>0</v>
      </c>
      <c r="CX60" s="194">
        <f t="shared" si="29"/>
        <v>0</v>
      </c>
      <c r="CY60" s="194">
        <f t="shared" si="29"/>
        <v>0</v>
      </c>
      <c r="CZ60" s="194">
        <f t="shared" si="29"/>
        <v>0</v>
      </c>
      <c r="DA60" s="194">
        <f t="shared" si="29"/>
        <v>0</v>
      </c>
      <c r="DB60" s="194">
        <f t="shared" si="29"/>
        <v>0</v>
      </c>
      <c r="DC60" s="194">
        <f t="shared" si="29"/>
        <v>0</v>
      </c>
      <c r="DD60" s="194">
        <f t="shared" si="29"/>
        <v>0</v>
      </c>
      <c r="DE60" s="194">
        <f t="shared" si="29"/>
        <v>0</v>
      </c>
      <c r="DF60" s="194">
        <f t="shared" si="29"/>
        <v>0</v>
      </c>
      <c r="DG60" s="194">
        <f t="shared" si="29"/>
        <v>0</v>
      </c>
      <c r="DH60" s="194">
        <f t="shared" si="29"/>
        <v>0</v>
      </c>
      <c r="DI60" s="194">
        <f t="shared" si="29"/>
        <v>0</v>
      </c>
      <c r="DJ60" s="194">
        <f t="shared" si="32"/>
        <v>0</v>
      </c>
      <c r="DK60" s="194">
        <f t="shared" si="32"/>
        <v>0</v>
      </c>
      <c r="DL60" s="194">
        <f t="shared" si="32"/>
        <v>0</v>
      </c>
      <c r="DM60" s="194">
        <f t="shared" si="32"/>
        <v>0</v>
      </c>
      <c r="DN60" s="194">
        <f t="shared" si="32"/>
        <v>0</v>
      </c>
      <c r="DO60" s="194">
        <f t="shared" si="32"/>
        <v>0</v>
      </c>
      <c r="DP60" s="194">
        <f t="shared" si="32"/>
        <v>0</v>
      </c>
      <c r="DQ60" s="194">
        <f t="shared" si="32"/>
        <v>0</v>
      </c>
      <c r="DR60" s="194">
        <f t="shared" si="32"/>
        <v>0</v>
      </c>
      <c r="DS60" s="194">
        <f t="shared" si="32"/>
        <v>0</v>
      </c>
      <c r="DT60" s="102"/>
    </row>
    <row r="61" spans="1:124" s="35" customFormat="1" x14ac:dyDescent="0.25">
      <c r="A61" s="241" t="e">
        <f ca="1"/>
        <v>#DIV/0!</v>
      </c>
      <c r="B61" s="53" t="s">
        <v>86</v>
      </c>
      <c r="C61" s="192" t="str">
        <v>-</v>
      </c>
      <c r="D61" s="193">
        <f t="shared" si="31"/>
        <v>0</v>
      </c>
      <c r="E61" s="194">
        <f t="shared" si="31"/>
        <v>0</v>
      </c>
      <c r="F61" s="194">
        <f t="shared" si="31"/>
        <v>0</v>
      </c>
      <c r="G61" s="194">
        <f t="shared" si="31"/>
        <v>0</v>
      </c>
      <c r="H61" s="194">
        <f t="shared" si="31"/>
        <v>0</v>
      </c>
      <c r="I61" s="194">
        <f t="shared" si="31"/>
        <v>0</v>
      </c>
      <c r="J61" s="194">
        <f t="shared" si="31"/>
        <v>0</v>
      </c>
      <c r="K61" s="194">
        <f t="shared" si="31"/>
        <v>0</v>
      </c>
      <c r="L61" s="194">
        <f t="shared" si="31"/>
        <v>0</v>
      </c>
      <c r="M61" s="194">
        <f t="shared" si="31"/>
        <v>0</v>
      </c>
      <c r="N61" s="194">
        <f t="shared" si="31"/>
        <v>0</v>
      </c>
      <c r="O61" s="194">
        <f t="shared" si="31"/>
        <v>0</v>
      </c>
      <c r="P61" s="194">
        <f t="shared" si="31"/>
        <v>0</v>
      </c>
      <c r="Q61" s="194">
        <f t="shared" si="31"/>
        <v>0</v>
      </c>
      <c r="R61" s="194">
        <f t="shared" si="31"/>
        <v>0</v>
      </c>
      <c r="S61" s="194">
        <f t="shared" si="31"/>
        <v>0</v>
      </c>
      <c r="T61" s="194">
        <f t="shared" si="30"/>
        <v>0</v>
      </c>
      <c r="U61" s="194">
        <f t="shared" si="30"/>
        <v>0</v>
      </c>
      <c r="V61" s="194">
        <f t="shared" si="30"/>
        <v>0</v>
      </c>
      <c r="W61" s="194">
        <f t="shared" si="30"/>
        <v>0</v>
      </c>
      <c r="X61" s="194">
        <f t="shared" si="30"/>
        <v>0</v>
      </c>
      <c r="Y61" s="194">
        <f t="shared" si="30"/>
        <v>0</v>
      </c>
      <c r="Z61" s="194">
        <f t="shared" si="30"/>
        <v>0</v>
      </c>
      <c r="AA61" s="194">
        <f t="shared" si="30"/>
        <v>0</v>
      </c>
      <c r="AB61" s="194">
        <f t="shared" si="30"/>
        <v>0</v>
      </c>
      <c r="AC61" s="194">
        <f t="shared" si="30"/>
        <v>0</v>
      </c>
      <c r="AD61" s="194">
        <f t="shared" si="30"/>
        <v>0</v>
      </c>
      <c r="AE61" s="194">
        <f t="shared" si="30"/>
        <v>0</v>
      </c>
      <c r="AF61" s="194">
        <f t="shared" si="30"/>
        <v>0</v>
      </c>
      <c r="AG61" s="194">
        <f t="shared" si="30"/>
        <v>0</v>
      </c>
      <c r="AH61" s="194">
        <f t="shared" si="30"/>
        <v>0</v>
      </c>
      <c r="AI61" s="194">
        <f t="shared" si="25"/>
        <v>0</v>
      </c>
      <c r="AJ61" s="194">
        <f t="shared" si="25"/>
        <v>0</v>
      </c>
      <c r="AK61" s="194">
        <f t="shared" si="25"/>
        <v>0</v>
      </c>
      <c r="AL61" s="194">
        <f t="shared" si="25"/>
        <v>0</v>
      </c>
      <c r="AM61" s="194">
        <f t="shared" si="25"/>
        <v>0</v>
      </c>
      <c r="AN61" s="194">
        <f t="shared" si="25"/>
        <v>0</v>
      </c>
      <c r="AO61" s="194">
        <f t="shared" si="25"/>
        <v>0</v>
      </c>
      <c r="AP61" s="194">
        <f t="shared" si="25"/>
        <v>0</v>
      </c>
      <c r="AQ61" s="194">
        <f t="shared" si="25"/>
        <v>0</v>
      </c>
      <c r="AR61" s="194">
        <f t="shared" si="25"/>
        <v>0</v>
      </c>
      <c r="AS61" s="194">
        <f t="shared" si="25"/>
        <v>0</v>
      </c>
      <c r="AT61" s="194">
        <f t="shared" si="25"/>
        <v>0</v>
      </c>
      <c r="AU61" s="194">
        <f t="shared" si="25"/>
        <v>0</v>
      </c>
      <c r="AV61" s="194">
        <f t="shared" si="25"/>
        <v>0</v>
      </c>
      <c r="AW61" s="194">
        <f t="shared" si="25"/>
        <v>0</v>
      </c>
      <c r="AX61" s="194">
        <f t="shared" si="25"/>
        <v>0</v>
      </c>
      <c r="AY61" s="194">
        <f t="shared" si="26"/>
        <v>0</v>
      </c>
      <c r="AZ61" s="194">
        <f t="shared" si="26"/>
        <v>0</v>
      </c>
      <c r="BA61" s="194">
        <f t="shared" si="26"/>
        <v>0</v>
      </c>
      <c r="BB61" s="194">
        <f t="shared" si="26"/>
        <v>0</v>
      </c>
      <c r="BC61" s="194">
        <f t="shared" si="26"/>
        <v>0</v>
      </c>
      <c r="BD61" s="194">
        <f t="shared" si="26"/>
        <v>0</v>
      </c>
      <c r="BE61" s="194">
        <f t="shared" si="26"/>
        <v>0</v>
      </c>
      <c r="BF61" s="194">
        <f t="shared" si="26"/>
        <v>0</v>
      </c>
      <c r="BG61" s="194">
        <f t="shared" si="26"/>
        <v>0</v>
      </c>
      <c r="BH61" s="194">
        <f t="shared" si="26"/>
        <v>0</v>
      </c>
      <c r="BI61" s="194">
        <f t="shared" si="26"/>
        <v>0</v>
      </c>
      <c r="BJ61" s="194">
        <f t="shared" si="26"/>
        <v>0</v>
      </c>
      <c r="BK61" s="194">
        <f t="shared" si="26"/>
        <v>0</v>
      </c>
      <c r="BL61" s="194">
        <f t="shared" si="26"/>
        <v>0</v>
      </c>
      <c r="BM61" s="194">
        <f t="shared" si="26"/>
        <v>0</v>
      </c>
      <c r="BN61" s="194">
        <f t="shared" si="26"/>
        <v>0</v>
      </c>
      <c r="BO61" s="194">
        <f t="shared" si="27"/>
        <v>0</v>
      </c>
      <c r="BP61" s="194">
        <f t="shared" si="27"/>
        <v>0</v>
      </c>
      <c r="BQ61" s="194">
        <f t="shared" si="27"/>
        <v>0</v>
      </c>
      <c r="BR61" s="194">
        <f t="shared" si="27"/>
        <v>0</v>
      </c>
      <c r="BS61" s="194">
        <f t="shared" si="27"/>
        <v>0</v>
      </c>
      <c r="BT61" s="194">
        <f t="shared" si="27"/>
        <v>0</v>
      </c>
      <c r="BU61" s="194">
        <f t="shared" si="27"/>
        <v>0</v>
      </c>
      <c r="BV61" s="194">
        <f t="shared" si="27"/>
        <v>0</v>
      </c>
      <c r="BW61" s="194">
        <f t="shared" si="27"/>
        <v>0</v>
      </c>
      <c r="BX61" s="194">
        <f t="shared" si="27"/>
        <v>0</v>
      </c>
      <c r="BY61" s="194">
        <f t="shared" si="27"/>
        <v>0</v>
      </c>
      <c r="BZ61" s="194">
        <f t="shared" si="27"/>
        <v>0</v>
      </c>
      <c r="CA61" s="194">
        <f t="shared" si="27"/>
        <v>0</v>
      </c>
      <c r="CB61" s="194">
        <f t="shared" si="27"/>
        <v>0</v>
      </c>
      <c r="CC61" s="194">
        <f t="shared" si="27"/>
        <v>0</v>
      </c>
      <c r="CD61" s="194">
        <f t="shared" si="27"/>
        <v>0</v>
      </c>
      <c r="CE61" s="194">
        <f t="shared" si="28"/>
        <v>0</v>
      </c>
      <c r="CF61" s="194">
        <f t="shared" si="28"/>
        <v>0</v>
      </c>
      <c r="CG61" s="194">
        <f t="shared" si="28"/>
        <v>0</v>
      </c>
      <c r="CH61" s="194">
        <f t="shared" si="28"/>
        <v>0</v>
      </c>
      <c r="CI61" s="194">
        <f t="shared" si="28"/>
        <v>0</v>
      </c>
      <c r="CJ61" s="194">
        <f t="shared" si="28"/>
        <v>0</v>
      </c>
      <c r="CK61" s="194">
        <f t="shared" si="28"/>
        <v>0</v>
      </c>
      <c r="CL61" s="194">
        <f t="shared" si="28"/>
        <v>0</v>
      </c>
      <c r="CM61" s="194">
        <f t="shared" si="28"/>
        <v>0</v>
      </c>
      <c r="CN61" s="194">
        <f t="shared" si="28"/>
        <v>0</v>
      </c>
      <c r="CO61" s="194">
        <f t="shared" si="28"/>
        <v>0</v>
      </c>
      <c r="CP61" s="194">
        <f t="shared" si="28"/>
        <v>0</v>
      </c>
      <c r="CQ61" s="194">
        <f t="shared" si="28"/>
        <v>0</v>
      </c>
      <c r="CR61" s="194">
        <f t="shared" si="28"/>
        <v>0</v>
      </c>
      <c r="CS61" s="194">
        <f t="shared" si="28"/>
        <v>0</v>
      </c>
      <c r="CT61" s="194">
        <f t="shared" si="28"/>
        <v>0</v>
      </c>
      <c r="CU61" s="194">
        <f t="shared" si="29"/>
        <v>0</v>
      </c>
      <c r="CV61" s="194">
        <f t="shared" si="29"/>
        <v>0</v>
      </c>
      <c r="CW61" s="194">
        <f t="shared" si="29"/>
        <v>0</v>
      </c>
      <c r="CX61" s="194">
        <f t="shared" si="29"/>
        <v>0</v>
      </c>
      <c r="CY61" s="194">
        <f t="shared" si="29"/>
        <v>0</v>
      </c>
      <c r="CZ61" s="194">
        <f t="shared" si="29"/>
        <v>0</v>
      </c>
      <c r="DA61" s="194">
        <f t="shared" si="29"/>
        <v>0</v>
      </c>
      <c r="DB61" s="194">
        <f t="shared" si="29"/>
        <v>0</v>
      </c>
      <c r="DC61" s="194">
        <f t="shared" si="29"/>
        <v>0</v>
      </c>
      <c r="DD61" s="194">
        <f t="shared" si="29"/>
        <v>0</v>
      </c>
      <c r="DE61" s="194">
        <f t="shared" si="29"/>
        <v>0</v>
      </c>
      <c r="DF61" s="194">
        <f t="shared" si="29"/>
        <v>0</v>
      </c>
      <c r="DG61" s="194">
        <f t="shared" si="29"/>
        <v>0</v>
      </c>
      <c r="DH61" s="194">
        <f t="shared" si="29"/>
        <v>0</v>
      </c>
      <c r="DI61" s="194">
        <f t="shared" si="29"/>
        <v>0</v>
      </c>
      <c r="DJ61" s="194">
        <f t="shared" si="32"/>
        <v>0</v>
      </c>
      <c r="DK61" s="194">
        <f t="shared" si="32"/>
        <v>0</v>
      </c>
      <c r="DL61" s="194">
        <f t="shared" si="32"/>
        <v>0</v>
      </c>
      <c r="DM61" s="194">
        <f t="shared" si="32"/>
        <v>0</v>
      </c>
      <c r="DN61" s="194">
        <f t="shared" si="32"/>
        <v>0</v>
      </c>
      <c r="DO61" s="194">
        <f t="shared" si="32"/>
        <v>0</v>
      </c>
      <c r="DP61" s="194">
        <f t="shared" si="32"/>
        <v>0</v>
      </c>
      <c r="DQ61" s="194">
        <f t="shared" si="32"/>
        <v>0</v>
      </c>
      <c r="DR61" s="194">
        <f t="shared" si="32"/>
        <v>0</v>
      </c>
      <c r="DS61" s="194">
        <f t="shared" si="32"/>
        <v>0</v>
      </c>
      <c r="DT61" s="102"/>
    </row>
    <row r="62" spans="1:124" s="35" customFormat="1" x14ac:dyDescent="0.25">
      <c r="A62" s="241" t="e">
        <f ca="1"/>
        <v>#DIV/0!</v>
      </c>
      <c r="B62" s="53" t="s">
        <v>87</v>
      </c>
      <c r="C62" s="192" t="str">
        <v>-</v>
      </c>
      <c r="D62" s="193">
        <f t="shared" si="31"/>
        <v>0</v>
      </c>
      <c r="E62" s="194">
        <f t="shared" si="31"/>
        <v>0</v>
      </c>
      <c r="F62" s="194">
        <f t="shared" si="31"/>
        <v>0</v>
      </c>
      <c r="G62" s="194">
        <f t="shared" si="31"/>
        <v>0</v>
      </c>
      <c r="H62" s="194">
        <f t="shared" si="31"/>
        <v>0</v>
      </c>
      <c r="I62" s="194">
        <f t="shared" si="31"/>
        <v>0</v>
      </c>
      <c r="J62" s="194">
        <f t="shared" si="31"/>
        <v>0</v>
      </c>
      <c r="K62" s="194">
        <f t="shared" si="31"/>
        <v>0</v>
      </c>
      <c r="L62" s="194">
        <f t="shared" si="31"/>
        <v>0</v>
      </c>
      <c r="M62" s="194">
        <f t="shared" si="31"/>
        <v>0</v>
      </c>
      <c r="N62" s="194">
        <f t="shared" si="31"/>
        <v>0</v>
      </c>
      <c r="O62" s="194">
        <f t="shared" si="31"/>
        <v>0</v>
      </c>
      <c r="P62" s="194">
        <f t="shared" si="31"/>
        <v>0</v>
      </c>
      <c r="Q62" s="194">
        <f t="shared" si="31"/>
        <v>0</v>
      </c>
      <c r="R62" s="194">
        <f t="shared" si="31"/>
        <v>0</v>
      </c>
      <c r="S62" s="194">
        <f t="shared" si="31"/>
        <v>0</v>
      </c>
      <c r="T62" s="194">
        <f t="shared" si="30"/>
        <v>0</v>
      </c>
      <c r="U62" s="194">
        <f t="shared" si="30"/>
        <v>0</v>
      </c>
      <c r="V62" s="194">
        <f t="shared" si="30"/>
        <v>0</v>
      </c>
      <c r="W62" s="194">
        <f t="shared" si="30"/>
        <v>0</v>
      </c>
      <c r="X62" s="194">
        <f t="shared" si="30"/>
        <v>0</v>
      </c>
      <c r="Y62" s="194">
        <f t="shared" si="30"/>
        <v>0</v>
      </c>
      <c r="Z62" s="194">
        <f t="shared" si="30"/>
        <v>0</v>
      </c>
      <c r="AA62" s="194">
        <f t="shared" si="30"/>
        <v>0</v>
      </c>
      <c r="AB62" s="194">
        <f t="shared" si="30"/>
        <v>0</v>
      </c>
      <c r="AC62" s="194">
        <f t="shared" si="30"/>
        <v>0</v>
      </c>
      <c r="AD62" s="194">
        <f t="shared" si="30"/>
        <v>0</v>
      </c>
      <c r="AE62" s="194">
        <f t="shared" si="30"/>
        <v>0</v>
      </c>
      <c r="AF62" s="194">
        <f t="shared" si="30"/>
        <v>0</v>
      </c>
      <c r="AG62" s="194">
        <f t="shared" si="30"/>
        <v>0</v>
      </c>
      <c r="AH62" s="194">
        <f t="shared" si="30"/>
        <v>0</v>
      </c>
      <c r="AI62" s="194">
        <f t="shared" si="25"/>
        <v>0</v>
      </c>
      <c r="AJ62" s="194">
        <f t="shared" si="25"/>
        <v>0</v>
      </c>
      <c r="AK62" s="194">
        <f t="shared" si="25"/>
        <v>0</v>
      </c>
      <c r="AL62" s="194">
        <f t="shared" si="25"/>
        <v>0</v>
      </c>
      <c r="AM62" s="194">
        <f t="shared" si="25"/>
        <v>0</v>
      </c>
      <c r="AN62" s="194">
        <f t="shared" si="25"/>
        <v>0</v>
      </c>
      <c r="AO62" s="194">
        <f t="shared" si="25"/>
        <v>0</v>
      </c>
      <c r="AP62" s="194">
        <f t="shared" si="25"/>
        <v>0</v>
      </c>
      <c r="AQ62" s="194">
        <f t="shared" si="25"/>
        <v>0</v>
      </c>
      <c r="AR62" s="194">
        <f t="shared" si="25"/>
        <v>0</v>
      </c>
      <c r="AS62" s="194">
        <f t="shared" si="25"/>
        <v>0</v>
      </c>
      <c r="AT62" s="194">
        <f t="shared" si="25"/>
        <v>0</v>
      </c>
      <c r="AU62" s="194">
        <f t="shared" si="25"/>
        <v>0</v>
      </c>
      <c r="AV62" s="194">
        <f t="shared" si="25"/>
        <v>0</v>
      </c>
      <c r="AW62" s="194">
        <f t="shared" si="25"/>
        <v>0</v>
      </c>
      <c r="AX62" s="194">
        <f t="shared" si="25"/>
        <v>0</v>
      </c>
      <c r="AY62" s="194">
        <f t="shared" si="26"/>
        <v>0</v>
      </c>
      <c r="AZ62" s="194">
        <f t="shared" si="26"/>
        <v>0</v>
      </c>
      <c r="BA62" s="194">
        <f t="shared" si="26"/>
        <v>0</v>
      </c>
      <c r="BB62" s="194">
        <f t="shared" si="26"/>
        <v>0</v>
      </c>
      <c r="BC62" s="194">
        <f t="shared" si="26"/>
        <v>0</v>
      </c>
      <c r="BD62" s="194">
        <f t="shared" si="26"/>
        <v>0</v>
      </c>
      <c r="BE62" s="194">
        <f t="shared" si="26"/>
        <v>0</v>
      </c>
      <c r="BF62" s="194">
        <f t="shared" si="26"/>
        <v>0</v>
      </c>
      <c r="BG62" s="194">
        <f t="shared" si="26"/>
        <v>0</v>
      </c>
      <c r="BH62" s="194">
        <f t="shared" si="26"/>
        <v>0</v>
      </c>
      <c r="BI62" s="194">
        <f t="shared" si="26"/>
        <v>0</v>
      </c>
      <c r="BJ62" s="194">
        <f t="shared" si="26"/>
        <v>0</v>
      </c>
      <c r="BK62" s="194">
        <f t="shared" si="26"/>
        <v>0</v>
      </c>
      <c r="BL62" s="194">
        <f t="shared" si="26"/>
        <v>0</v>
      </c>
      <c r="BM62" s="194">
        <f t="shared" si="26"/>
        <v>0</v>
      </c>
      <c r="BN62" s="194">
        <f t="shared" si="26"/>
        <v>0</v>
      </c>
      <c r="BO62" s="194">
        <f t="shared" si="27"/>
        <v>0</v>
      </c>
      <c r="BP62" s="194">
        <f t="shared" si="27"/>
        <v>0</v>
      </c>
      <c r="BQ62" s="194">
        <f t="shared" si="27"/>
        <v>0</v>
      </c>
      <c r="BR62" s="194">
        <f t="shared" si="27"/>
        <v>0</v>
      </c>
      <c r="BS62" s="194">
        <f t="shared" si="27"/>
        <v>0</v>
      </c>
      <c r="BT62" s="194">
        <f t="shared" si="27"/>
        <v>0</v>
      </c>
      <c r="BU62" s="194">
        <f t="shared" si="27"/>
        <v>0</v>
      </c>
      <c r="BV62" s="194">
        <f t="shared" si="27"/>
        <v>0</v>
      </c>
      <c r="BW62" s="194">
        <f t="shared" si="27"/>
        <v>0</v>
      </c>
      <c r="BX62" s="194">
        <f t="shared" si="27"/>
        <v>0</v>
      </c>
      <c r="BY62" s="194">
        <f t="shared" si="27"/>
        <v>0</v>
      </c>
      <c r="BZ62" s="194">
        <f t="shared" si="27"/>
        <v>0</v>
      </c>
      <c r="CA62" s="194">
        <f t="shared" si="27"/>
        <v>0</v>
      </c>
      <c r="CB62" s="194">
        <f t="shared" si="27"/>
        <v>0</v>
      </c>
      <c r="CC62" s="194">
        <f t="shared" si="27"/>
        <v>0</v>
      </c>
      <c r="CD62" s="194">
        <f t="shared" si="27"/>
        <v>0</v>
      </c>
      <c r="CE62" s="194">
        <f t="shared" si="28"/>
        <v>0</v>
      </c>
      <c r="CF62" s="194">
        <f t="shared" si="28"/>
        <v>0</v>
      </c>
      <c r="CG62" s="194">
        <f t="shared" si="28"/>
        <v>0</v>
      </c>
      <c r="CH62" s="194">
        <f t="shared" si="28"/>
        <v>0</v>
      </c>
      <c r="CI62" s="194">
        <f t="shared" si="28"/>
        <v>0</v>
      </c>
      <c r="CJ62" s="194">
        <f t="shared" si="28"/>
        <v>0</v>
      </c>
      <c r="CK62" s="194">
        <f t="shared" si="28"/>
        <v>0</v>
      </c>
      <c r="CL62" s="194">
        <f t="shared" si="28"/>
        <v>0</v>
      </c>
      <c r="CM62" s="194">
        <f t="shared" si="28"/>
        <v>0</v>
      </c>
      <c r="CN62" s="194">
        <f t="shared" si="28"/>
        <v>0</v>
      </c>
      <c r="CO62" s="194">
        <f t="shared" si="28"/>
        <v>0</v>
      </c>
      <c r="CP62" s="194">
        <f t="shared" si="28"/>
        <v>0</v>
      </c>
      <c r="CQ62" s="194">
        <f t="shared" si="28"/>
        <v>0</v>
      </c>
      <c r="CR62" s="194">
        <f t="shared" si="28"/>
        <v>0</v>
      </c>
      <c r="CS62" s="194">
        <f t="shared" si="28"/>
        <v>0</v>
      </c>
      <c r="CT62" s="194">
        <f t="shared" si="28"/>
        <v>0</v>
      </c>
      <c r="CU62" s="194">
        <f t="shared" si="29"/>
        <v>0</v>
      </c>
      <c r="CV62" s="194">
        <f t="shared" si="29"/>
        <v>0</v>
      </c>
      <c r="CW62" s="194">
        <f t="shared" si="29"/>
        <v>0</v>
      </c>
      <c r="CX62" s="194">
        <f t="shared" si="29"/>
        <v>0</v>
      </c>
      <c r="CY62" s="194">
        <f t="shared" si="29"/>
        <v>0</v>
      </c>
      <c r="CZ62" s="194">
        <f t="shared" si="29"/>
        <v>0</v>
      </c>
      <c r="DA62" s="194">
        <f t="shared" si="29"/>
        <v>0</v>
      </c>
      <c r="DB62" s="194">
        <f t="shared" si="29"/>
        <v>0</v>
      </c>
      <c r="DC62" s="194">
        <f t="shared" si="29"/>
        <v>0</v>
      </c>
      <c r="DD62" s="194">
        <f t="shared" si="29"/>
        <v>0</v>
      </c>
      <c r="DE62" s="194">
        <f t="shared" si="29"/>
        <v>0</v>
      </c>
      <c r="DF62" s="194">
        <f t="shared" si="29"/>
        <v>0</v>
      </c>
      <c r="DG62" s="194">
        <f t="shared" si="29"/>
        <v>0</v>
      </c>
      <c r="DH62" s="194">
        <f t="shared" si="29"/>
        <v>0</v>
      </c>
      <c r="DI62" s="194">
        <f t="shared" si="29"/>
        <v>0</v>
      </c>
      <c r="DJ62" s="194">
        <f t="shared" si="32"/>
        <v>0</v>
      </c>
      <c r="DK62" s="194">
        <f t="shared" si="32"/>
        <v>0</v>
      </c>
      <c r="DL62" s="194">
        <f t="shared" si="32"/>
        <v>0</v>
      </c>
      <c r="DM62" s="194">
        <f t="shared" si="32"/>
        <v>0</v>
      </c>
      <c r="DN62" s="194">
        <f t="shared" si="32"/>
        <v>0</v>
      </c>
      <c r="DO62" s="194">
        <f t="shared" si="32"/>
        <v>0</v>
      </c>
      <c r="DP62" s="194">
        <f t="shared" si="32"/>
        <v>0</v>
      </c>
      <c r="DQ62" s="194">
        <f t="shared" si="32"/>
        <v>0</v>
      </c>
      <c r="DR62" s="194">
        <f t="shared" si="32"/>
        <v>0</v>
      </c>
      <c r="DS62" s="194">
        <f t="shared" si="32"/>
        <v>0</v>
      </c>
      <c r="DT62" s="102"/>
    </row>
    <row r="63" spans="1:124" s="35" customFormat="1" x14ac:dyDescent="0.25">
      <c r="A63" s="241" t="e">
        <f ca="1"/>
        <v>#DIV/0!</v>
      </c>
      <c r="B63" s="53" t="s">
        <v>89</v>
      </c>
      <c r="C63" s="198" t="str">
        <v>-</v>
      </c>
      <c r="D63" s="199">
        <f t="shared" si="31"/>
        <v>0</v>
      </c>
      <c r="E63" s="200">
        <f t="shared" si="31"/>
        <v>0</v>
      </c>
      <c r="F63" s="200">
        <f t="shared" si="31"/>
        <v>0</v>
      </c>
      <c r="G63" s="200">
        <f t="shared" si="31"/>
        <v>0</v>
      </c>
      <c r="H63" s="200">
        <f t="shared" si="31"/>
        <v>0</v>
      </c>
      <c r="I63" s="200">
        <f t="shared" si="31"/>
        <v>0</v>
      </c>
      <c r="J63" s="200">
        <f t="shared" si="31"/>
        <v>0</v>
      </c>
      <c r="K63" s="200">
        <f t="shared" si="31"/>
        <v>0</v>
      </c>
      <c r="L63" s="200">
        <f t="shared" si="31"/>
        <v>0</v>
      </c>
      <c r="M63" s="200">
        <f t="shared" si="31"/>
        <v>0</v>
      </c>
      <c r="N63" s="200">
        <f t="shared" si="31"/>
        <v>0</v>
      </c>
      <c r="O63" s="200">
        <f t="shared" si="31"/>
        <v>0</v>
      </c>
      <c r="P63" s="200">
        <f t="shared" si="31"/>
        <v>0</v>
      </c>
      <c r="Q63" s="200">
        <f t="shared" si="31"/>
        <v>0</v>
      </c>
      <c r="R63" s="200">
        <f t="shared" si="31"/>
        <v>0</v>
      </c>
      <c r="S63" s="200">
        <f t="shared" si="31"/>
        <v>0</v>
      </c>
      <c r="T63" s="200">
        <f t="shared" si="30"/>
        <v>0</v>
      </c>
      <c r="U63" s="200">
        <f t="shared" si="30"/>
        <v>0</v>
      </c>
      <c r="V63" s="200">
        <f t="shared" si="30"/>
        <v>0</v>
      </c>
      <c r="W63" s="200">
        <f t="shared" si="30"/>
        <v>0</v>
      </c>
      <c r="X63" s="200">
        <f t="shared" si="30"/>
        <v>0</v>
      </c>
      <c r="Y63" s="200">
        <f t="shared" si="30"/>
        <v>0</v>
      </c>
      <c r="Z63" s="200">
        <f t="shared" si="30"/>
        <v>0</v>
      </c>
      <c r="AA63" s="200">
        <f t="shared" si="30"/>
        <v>0</v>
      </c>
      <c r="AB63" s="200">
        <f t="shared" si="30"/>
        <v>0</v>
      </c>
      <c r="AC63" s="200">
        <f t="shared" si="30"/>
        <v>0</v>
      </c>
      <c r="AD63" s="200">
        <f t="shared" si="30"/>
        <v>0</v>
      </c>
      <c r="AE63" s="200">
        <f t="shared" si="30"/>
        <v>0</v>
      </c>
      <c r="AF63" s="200">
        <f t="shared" si="30"/>
        <v>0</v>
      </c>
      <c r="AG63" s="200">
        <f t="shared" si="30"/>
        <v>0</v>
      </c>
      <c r="AH63" s="200">
        <f t="shared" si="30"/>
        <v>0</v>
      </c>
      <c r="AI63" s="200">
        <f t="shared" si="25"/>
        <v>0</v>
      </c>
      <c r="AJ63" s="200">
        <f t="shared" si="25"/>
        <v>0</v>
      </c>
      <c r="AK63" s="200">
        <f t="shared" si="25"/>
        <v>0</v>
      </c>
      <c r="AL63" s="200">
        <f t="shared" si="25"/>
        <v>0</v>
      </c>
      <c r="AM63" s="200">
        <f t="shared" si="25"/>
        <v>0</v>
      </c>
      <c r="AN63" s="200">
        <f t="shared" si="25"/>
        <v>0</v>
      </c>
      <c r="AO63" s="200">
        <f t="shared" si="25"/>
        <v>0</v>
      </c>
      <c r="AP63" s="200">
        <f t="shared" si="25"/>
        <v>0</v>
      </c>
      <c r="AQ63" s="200">
        <f t="shared" si="25"/>
        <v>0</v>
      </c>
      <c r="AR63" s="200">
        <f t="shared" si="25"/>
        <v>0</v>
      </c>
      <c r="AS63" s="200">
        <f t="shared" si="25"/>
        <v>0</v>
      </c>
      <c r="AT63" s="200">
        <f t="shared" si="25"/>
        <v>0</v>
      </c>
      <c r="AU63" s="200">
        <f t="shared" si="25"/>
        <v>0</v>
      </c>
      <c r="AV63" s="200">
        <f t="shared" si="25"/>
        <v>0</v>
      </c>
      <c r="AW63" s="200">
        <f t="shared" si="25"/>
        <v>0</v>
      </c>
      <c r="AX63" s="200">
        <f t="shared" si="25"/>
        <v>0</v>
      </c>
      <c r="AY63" s="200">
        <f t="shared" si="26"/>
        <v>0</v>
      </c>
      <c r="AZ63" s="200">
        <f t="shared" si="26"/>
        <v>0</v>
      </c>
      <c r="BA63" s="200">
        <f t="shared" si="26"/>
        <v>0</v>
      </c>
      <c r="BB63" s="200">
        <f t="shared" si="26"/>
        <v>0</v>
      </c>
      <c r="BC63" s="200">
        <f t="shared" si="26"/>
        <v>0</v>
      </c>
      <c r="BD63" s="200">
        <f t="shared" si="26"/>
        <v>0</v>
      </c>
      <c r="BE63" s="200">
        <f t="shared" si="26"/>
        <v>0</v>
      </c>
      <c r="BF63" s="200">
        <f t="shared" si="26"/>
        <v>0</v>
      </c>
      <c r="BG63" s="200">
        <f t="shared" si="26"/>
        <v>0</v>
      </c>
      <c r="BH63" s="200">
        <f t="shared" si="26"/>
        <v>0</v>
      </c>
      <c r="BI63" s="200">
        <f t="shared" si="26"/>
        <v>0</v>
      </c>
      <c r="BJ63" s="200">
        <f t="shared" si="26"/>
        <v>0</v>
      </c>
      <c r="BK63" s="200">
        <f t="shared" si="26"/>
        <v>0</v>
      </c>
      <c r="BL63" s="200">
        <f t="shared" si="26"/>
        <v>0</v>
      </c>
      <c r="BM63" s="200">
        <f t="shared" si="26"/>
        <v>0</v>
      </c>
      <c r="BN63" s="200">
        <f t="shared" si="26"/>
        <v>0</v>
      </c>
      <c r="BO63" s="200">
        <f t="shared" si="27"/>
        <v>0</v>
      </c>
      <c r="BP63" s="200">
        <f t="shared" si="27"/>
        <v>0</v>
      </c>
      <c r="BQ63" s="200">
        <f t="shared" si="27"/>
        <v>0</v>
      </c>
      <c r="BR63" s="200">
        <f t="shared" si="27"/>
        <v>0</v>
      </c>
      <c r="BS63" s="200">
        <f t="shared" si="27"/>
        <v>0</v>
      </c>
      <c r="BT63" s="200">
        <f t="shared" si="27"/>
        <v>0</v>
      </c>
      <c r="BU63" s="200">
        <f t="shared" si="27"/>
        <v>0</v>
      </c>
      <c r="BV63" s="200">
        <f t="shared" si="27"/>
        <v>0</v>
      </c>
      <c r="BW63" s="200">
        <f t="shared" si="27"/>
        <v>0</v>
      </c>
      <c r="BX63" s="200">
        <f t="shared" si="27"/>
        <v>0</v>
      </c>
      <c r="BY63" s="200">
        <f t="shared" si="27"/>
        <v>0</v>
      </c>
      <c r="BZ63" s="200">
        <f t="shared" si="27"/>
        <v>0</v>
      </c>
      <c r="CA63" s="200">
        <f t="shared" si="27"/>
        <v>0</v>
      </c>
      <c r="CB63" s="200">
        <f t="shared" si="27"/>
        <v>0</v>
      </c>
      <c r="CC63" s="200">
        <f t="shared" si="27"/>
        <v>0</v>
      </c>
      <c r="CD63" s="200">
        <f t="shared" si="27"/>
        <v>0</v>
      </c>
      <c r="CE63" s="200">
        <f t="shared" si="28"/>
        <v>0</v>
      </c>
      <c r="CF63" s="200">
        <f t="shared" si="28"/>
        <v>0</v>
      </c>
      <c r="CG63" s="200">
        <f t="shared" si="28"/>
        <v>0</v>
      </c>
      <c r="CH63" s="200">
        <f t="shared" si="28"/>
        <v>0</v>
      </c>
      <c r="CI63" s="200">
        <f t="shared" si="28"/>
        <v>0</v>
      </c>
      <c r="CJ63" s="200">
        <f t="shared" si="28"/>
        <v>0</v>
      </c>
      <c r="CK63" s="200">
        <f t="shared" si="28"/>
        <v>0</v>
      </c>
      <c r="CL63" s="200">
        <f t="shared" si="28"/>
        <v>0</v>
      </c>
      <c r="CM63" s="200">
        <f t="shared" si="28"/>
        <v>0</v>
      </c>
      <c r="CN63" s="200">
        <f t="shared" si="28"/>
        <v>0</v>
      </c>
      <c r="CO63" s="200">
        <f t="shared" si="28"/>
        <v>0</v>
      </c>
      <c r="CP63" s="200">
        <f t="shared" si="28"/>
        <v>0</v>
      </c>
      <c r="CQ63" s="200">
        <f t="shared" si="28"/>
        <v>0</v>
      </c>
      <c r="CR63" s="200">
        <f t="shared" si="28"/>
        <v>0</v>
      </c>
      <c r="CS63" s="200">
        <f t="shared" si="28"/>
        <v>0</v>
      </c>
      <c r="CT63" s="200">
        <f t="shared" si="28"/>
        <v>0</v>
      </c>
      <c r="CU63" s="200">
        <f t="shared" si="29"/>
        <v>0</v>
      </c>
      <c r="CV63" s="200">
        <f t="shared" si="29"/>
        <v>0</v>
      </c>
      <c r="CW63" s="200">
        <f t="shared" si="29"/>
        <v>0</v>
      </c>
      <c r="CX63" s="200">
        <f t="shared" si="29"/>
        <v>0</v>
      </c>
      <c r="CY63" s="200">
        <f t="shared" si="29"/>
        <v>0</v>
      </c>
      <c r="CZ63" s="200">
        <f t="shared" si="29"/>
        <v>0</v>
      </c>
      <c r="DA63" s="200">
        <f t="shared" si="29"/>
        <v>0</v>
      </c>
      <c r="DB63" s="200">
        <f t="shared" si="29"/>
        <v>0</v>
      </c>
      <c r="DC63" s="200">
        <f t="shared" si="29"/>
        <v>0</v>
      </c>
      <c r="DD63" s="200">
        <f t="shared" si="29"/>
        <v>0</v>
      </c>
      <c r="DE63" s="200">
        <f t="shared" si="29"/>
        <v>0</v>
      </c>
      <c r="DF63" s="200">
        <f t="shared" si="29"/>
        <v>0</v>
      </c>
      <c r="DG63" s="200">
        <f t="shared" si="29"/>
        <v>0</v>
      </c>
      <c r="DH63" s="200">
        <f t="shared" si="29"/>
        <v>0</v>
      </c>
      <c r="DI63" s="200">
        <f t="shared" si="29"/>
        <v>0</v>
      </c>
      <c r="DJ63" s="200">
        <f t="shared" si="32"/>
        <v>0</v>
      </c>
      <c r="DK63" s="200">
        <f t="shared" si="32"/>
        <v>0</v>
      </c>
      <c r="DL63" s="200">
        <f t="shared" si="32"/>
        <v>0</v>
      </c>
      <c r="DM63" s="200">
        <f t="shared" si="32"/>
        <v>0</v>
      </c>
      <c r="DN63" s="200">
        <f t="shared" si="32"/>
        <v>0</v>
      </c>
      <c r="DO63" s="200">
        <f t="shared" si="32"/>
        <v>0</v>
      </c>
      <c r="DP63" s="200">
        <f t="shared" si="32"/>
        <v>0</v>
      </c>
      <c r="DQ63" s="200">
        <f t="shared" si="32"/>
        <v>0</v>
      </c>
      <c r="DR63" s="200">
        <f t="shared" si="32"/>
        <v>0</v>
      </c>
      <c r="DS63" s="200">
        <f t="shared" si="32"/>
        <v>0</v>
      </c>
      <c r="DT63" s="104"/>
    </row>
    <row r="64" spans="1:124" s="35" customFormat="1" x14ac:dyDescent="0.25">
      <c r="A64" s="241" t="e">
        <f ca="1"/>
        <v>#DIV/0!</v>
      </c>
      <c r="B64" s="53" t="s">
        <v>91</v>
      </c>
      <c r="C64" s="192" t="str">
        <v>-</v>
      </c>
      <c r="D64" s="193">
        <f t="shared" si="31"/>
        <v>0</v>
      </c>
      <c r="E64" s="194">
        <f t="shared" si="31"/>
        <v>0</v>
      </c>
      <c r="F64" s="194">
        <f t="shared" si="31"/>
        <v>0</v>
      </c>
      <c r="G64" s="194">
        <f t="shared" si="31"/>
        <v>0</v>
      </c>
      <c r="H64" s="194">
        <f t="shared" si="31"/>
        <v>0</v>
      </c>
      <c r="I64" s="194">
        <f t="shared" si="31"/>
        <v>0</v>
      </c>
      <c r="J64" s="194">
        <f t="shared" si="31"/>
        <v>0</v>
      </c>
      <c r="K64" s="194">
        <f t="shared" si="31"/>
        <v>0</v>
      </c>
      <c r="L64" s="194">
        <f t="shared" si="31"/>
        <v>0</v>
      </c>
      <c r="M64" s="194">
        <f t="shared" si="31"/>
        <v>0</v>
      </c>
      <c r="N64" s="194">
        <f t="shared" si="31"/>
        <v>0</v>
      </c>
      <c r="O64" s="194">
        <f t="shared" si="31"/>
        <v>0</v>
      </c>
      <c r="P64" s="194">
        <f t="shared" si="31"/>
        <v>0</v>
      </c>
      <c r="Q64" s="194">
        <f t="shared" si="31"/>
        <v>0</v>
      </c>
      <c r="R64" s="194">
        <f t="shared" si="31"/>
        <v>0</v>
      </c>
      <c r="S64" s="194">
        <f t="shared" si="31"/>
        <v>0</v>
      </c>
      <c r="T64" s="194">
        <f t="shared" si="30"/>
        <v>0</v>
      </c>
      <c r="U64" s="194">
        <f t="shared" si="30"/>
        <v>0</v>
      </c>
      <c r="V64" s="194">
        <f t="shared" si="30"/>
        <v>0</v>
      </c>
      <c r="W64" s="194">
        <f t="shared" si="30"/>
        <v>0</v>
      </c>
      <c r="X64" s="194">
        <f t="shared" si="30"/>
        <v>0</v>
      </c>
      <c r="Y64" s="194">
        <f t="shared" si="30"/>
        <v>0</v>
      </c>
      <c r="Z64" s="194">
        <f t="shared" si="30"/>
        <v>0</v>
      </c>
      <c r="AA64" s="194">
        <f t="shared" si="30"/>
        <v>0</v>
      </c>
      <c r="AB64" s="194">
        <f t="shared" si="30"/>
        <v>0</v>
      </c>
      <c r="AC64" s="194">
        <f t="shared" si="30"/>
        <v>0</v>
      </c>
      <c r="AD64" s="194">
        <f t="shared" si="30"/>
        <v>0</v>
      </c>
      <c r="AE64" s="194">
        <f t="shared" si="30"/>
        <v>0</v>
      </c>
      <c r="AF64" s="194">
        <f t="shared" si="30"/>
        <v>0</v>
      </c>
      <c r="AG64" s="194">
        <f t="shared" si="30"/>
        <v>0</v>
      </c>
      <c r="AH64" s="194">
        <f t="shared" si="30"/>
        <v>0</v>
      </c>
      <c r="AI64" s="194">
        <f t="shared" si="25"/>
        <v>0</v>
      </c>
      <c r="AJ64" s="194">
        <f t="shared" si="25"/>
        <v>0</v>
      </c>
      <c r="AK64" s="194">
        <f t="shared" si="25"/>
        <v>0</v>
      </c>
      <c r="AL64" s="194">
        <f t="shared" si="25"/>
        <v>0</v>
      </c>
      <c r="AM64" s="194">
        <f t="shared" si="25"/>
        <v>0</v>
      </c>
      <c r="AN64" s="194">
        <f t="shared" si="25"/>
        <v>0</v>
      </c>
      <c r="AO64" s="194">
        <f t="shared" si="25"/>
        <v>0</v>
      </c>
      <c r="AP64" s="194">
        <f t="shared" si="25"/>
        <v>0</v>
      </c>
      <c r="AQ64" s="194">
        <f t="shared" si="25"/>
        <v>0</v>
      </c>
      <c r="AR64" s="194">
        <f t="shared" si="25"/>
        <v>0</v>
      </c>
      <c r="AS64" s="194">
        <f t="shared" si="25"/>
        <v>0</v>
      </c>
      <c r="AT64" s="194">
        <f t="shared" si="25"/>
        <v>0</v>
      </c>
      <c r="AU64" s="194">
        <f t="shared" si="25"/>
        <v>0</v>
      </c>
      <c r="AV64" s="194">
        <f t="shared" si="25"/>
        <v>0</v>
      </c>
      <c r="AW64" s="194">
        <f t="shared" si="25"/>
        <v>0</v>
      </c>
      <c r="AX64" s="194">
        <f t="shared" si="25"/>
        <v>0</v>
      </c>
      <c r="AY64" s="194">
        <f t="shared" si="26"/>
        <v>0</v>
      </c>
      <c r="AZ64" s="194">
        <f t="shared" si="26"/>
        <v>0</v>
      </c>
      <c r="BA64" s="194">
        <f t="shared" si="26"/>
        <v>0</v>
      </c>
      <c r="BB64" s="194">
        <f t="shared" si="26"/>
        <v>0</v>
      </c>
      <c r="BC64" s="194">
        <f t="shared" si="26"/>
        <v>0</v>
      </c>
      <c r="BD64" s="194">
        <f t="shared" si="26"/>
        <v>0</v>
      </c>
      <c r="BE64" s="194">
        <f t="shared" si="26"/>
        <v>0</v>
      </c>
      <c r="BF64" s="194">
        <f t="shared" si="26"/>
        <v>0</v>
      </c>
      <c r="BG64" s="194">
        <f t="shared" si="26"/>
        <v>0</v>
      </c>
      <c r="BH64" s="194">
        <f t="shared" si="26"/>
        <v>0</v>
      </c>
      <c r="BI64" s="194">
        <f t="shared" si="26"/>
        <v>0</v>
      </c>
      <c r="BJ64" s="194">
        <f t="shared" si="26"/>
        <v>0</v>
      </c>
      <c r="BK64" s="194">
        <f t="shared" si="26"/>
        <v>0</v>
      </c>
      <c r="BL64" s="194">
        <f t="shared" si="26"/>
        <v>0</v>
      </c>
      <c r="BM64" s="194">
        <f t="shared" si="26"/>
        <v>0</v>
      </c>
      <c r="BN64" s="194">
        <f t="shared" si="26"/>
        <v>0</v>
      </c>
      <c r="BO64" s="194">
        <f t="shared" si="27"/>
        <v>0</v>
      </c>
      <c r="BP64" s="194">
        <f t="shared" si="27"/>
        <v>0</v>
      </c>
      <c r="BQ64" s="194">
        <f t="shared" si="27"/>
        <v>0</v>
      </c>
      <c r="BR64" s="194">
        <f t="shared" si="27"/>
        <v>0</v>
      </c>
      <c r="BS64" s="194">
        <f t="shared" si="27"/>
        <v>0</v>
      </c>
      <c r="BT64" s="194">
        <f t="shared" si="27"/>
        <v>0</v>
      </c>
      <c r="BU64" s="194">
        <f t="shared" si="27"/>
        <v>0</v>
      </c>
      <c r="BV64" s="194">
        <f t="shared" si="27"/>
        <v>0</v>
      </c>
      <c r="BW64" s="194">
        <f t="shared" si="27"/>
        <v>0</v>
      </c>
      <c r="BX64" s="194">
        <f t="shared" si="27"/>
        <v>0</v>
      </c>
      <c r="BY64" s="194">
        <f t="shared" si="27"/>
        <v>0</v>
      </c>
      <c r="BZ64" s="194">
        <f t="shared" si="27"/>
        <v>0</v>
      </c>
      <c r="CA64" s="194">
        <f t="shared" si="27"/>
        <v>0</v>
      </c>
      <c r="CB64" s="194">
        <f t="shared" si="27"/>
        <v>0</v>
      </c>
      <c r="CC64" s="194">
        <f t="shared" si="27"/>
        <v>0</v>
      </c>
      <c r="CD64" s="194">
        <f t="shared" si="27"/>
        <v>0</v>
      </c>
      <c r="CE64" s="194">
        <f t="shared" si="28"/>
        <v>0</v>
      </c>
      <c r="CF64" s="194">
        <f t="shared" si="28"/>
        <v>0</v>
      </c>
      <c r="CG64" s="194">
        <f t="shared" si="28"/>
        <v>0</v>
      </c>
      <c r="CH64" s="194">
        <f t="shared" si="28"/>
        <v>0</v>
      </c>
      <c r="CI64" s="194">
        <f t="shared" si="28"/>
        <v>0</v>
      </c>
      <c r="CJ64" s="194">
        <f t="shared" si="28"/>
        <v>0</v>
      </c>
      <c r="CK64" s="194">
        <f t="shared" si="28"/>
        <v>0</v>
      </c>
      <c r="CL64" s="194">
        <f t="shared" si="28"/>
        <v>0</v>
      </c>
      <c r="CM64" s="194">
        <f t="shared" si="28"/>
        <v>0</v>
      </c>
      <c r="CN64" s="194">
        <f t="shared" si="28"/>
        <v>0</v>
      </c>
      <c r="CO64" s="194">
        <f t="shared" si="28"/>
        <v>0</v>
      </c>
      <c r="CP64" s="194">
        <f t="shared" si="28"/>
        <v>0</v>
      </c>
      <c r="CQ64" s="194">
        <f t="shared" si="28"/>
        <v>0</v>
      </c>
      <c r="CR64" s="194">
        <f t="shared" si="28"/>
        <v>0</v>
      </c>
      <c r="CS64" s="194">
        <f t="shared" si="28"/>
        <v>0</v>
      </c>
      <c r="CT64" s="194">
        <f t="shared" si="28"/>
        <v>0</v>
      </c>
      <c r="CU64" s="194">
        <f t="shared" si="29"/>
        <v>0</v>
      </c>
      <c r="CV64" s="194">
        <f t="shared" si="29"/>
        <v>0</v>
      </c>
      <c r="CW64" s="194">
        <f t="shared" si="29"/>
        <v>0</v>
      </c>
      <c r="CX64" s="194">
        <f t="shared" si="29"/>
        <v>0</v>
      </c>
      <c r="CY64" s="194">
        <f t="shared" si="29"/>
        <v>0</v>
      </c>
      <c r="CZ64" s="194">
        <f t="shared" si="29"/>
        <v>0</v>
      </c>
      <c r="DA64" s="194">
        <f t="shared" si="29"/>
        <v>0</v>
      </c>
      <c r="DB64" s="194">
        <f t="shared" si="29"/>
        <v>0</v>
      </c>
      <c r="DC64" s="194">
        <f t="shared" si="29"/>
        <v>0</v>
      </c>
      <c r="DD64" s="194">
        <f t="shared" si="29"/>
        <v>0</v>
      </c>
      <c r="DE64" s="194">
        <f t="shared" si="29"/>
        <v>0</v>
      </c>
      <c r="DF64" s="194">
        <f t="shared" si="29"/>
        <v>0</v>
      </c>
      <c r="DG64" s="194">
        <f t="shared" si="29"/>
        <v>0</v>
      </c>
      <c r="DH64" s="194">
        <f t="shared" si="29"/>
        <v>0</v>
      </c>
      <c r="DI64" s="194">
        <f t="shared" si="29"/>
        <v>0</v>
      </c>
      <c r="DJ64" s="194">
        <f t="shared" si="32"/>
        <v>0</v>
      </c>
      <c r="DK64" s="194">
        <f t="shared" si="32"/>
        <v>0</v>
      </c>
      <c r="DL64" s="194">
        <f t="shared" si="32"/>
        <v>0</v>
      </c>
      <c r="DM64" s="194">
        <f t="shared" si="32"/>
        <v>0</v>
      </c>
      <c r="DN64" s="194">
        <f t="shared" si="32"/>
        <v>0</v>
      </c>
      <c r="DO64" s="194">
        <f t="shared" si="32"/>
        <v>0</v>
      </c>
      <c r="DP64" s="194">
        <f t="shared" si="32"/>
        <v>0</v>
      </c>
      <c r="DQ64" s="194">
        <f t="shared" si="32"/>
        <v>0</v>
      </c>
      <c r="DR64" s="194">
        <f t="shared" si="32"/>
        <v>0</v>
      </c>
      <c r="DS64" s="194">
        <f t="shared" si="32"/>
        <v>0</v>
      </c>
      <c r="DT64" s="102"/>
    </row>
    <row r="65" spans="1:124" s="35" customFormat="1" x14ac:dyDescent="0.25">
      <c r="A65" s="241" t="e">
        <f ca="1"/>
        <v>#DIV/0!</v>
      </c>
      <c r="B65" s="53" t="s">
        <v>92</v>
      </c>
      <c r="C65" s="192" t="str">
        <v>-</v>
      </c>
      <c r="D65" s="193">
        <f t="shared" si="31"/>
        <v>0</v>
      </c>
      <c r="E65" s="194">
        <f t="shared" si="31"/>
        <v>0</v>
      </c>
      <c r="F65" s="194">
        <f t="shared" si="31"/>
        <v>0</v>
      </c>
      <c r="G65" s="194">
        <f t="shared" si="31"/>
        <v>0</v>
      </c>
      <c r="H65" s="194">
        <f t="shared" si="31"/>
        <v>0</v>
      </c>
      <c r="I65" s="194">
        <f t="shared" si="31"/>
        <v>0</v>
      </c>
      <c r="J65" s="194">
        <f t="shared" si="31"/>
        <v>0</v>
      </c>
      <c r="K65" s="194">
        <f t="shared" si="31"/>
        <v>0</v>
      </c>
      <c r="L65" s="194">
        <f t="shared" si="31"/>
        <v>0</v>
      </c>
      <c r="M65" s="194">
        <f t="shared" si="31"/>
        <v>0</v>
      </c>
      <c r="N65" s="194">
        <f t="shared" si="31"/>
        <v>0</v>
      </c>
      <c r="O65" s="194">
        <f t="shared" si="31"/>
        <v>0</v>
      </c>
      <c r="P65" s="194">
        <f t="shared" si="31"/>
        <v>0</v>
      </c>
      <c r="Q65" s="194">
        <f t="shared" si="31"/>
        <v>0</v>
      </c>
      <c r="R65" s="194">
        <f t="shared" si="31"/>
        <v>0</v>
      </c>
      <c r="S65" s="194">
        <f t="shared" si="31"/>
        <v>0</v>
      </c>
      <c r="T65" s="194">
        <f t="shared" si="30"/>
        <v>0</v>
      </c>
      <c r="U65" s="194">
        <f t="shared" si="30"/>
        <v>0</v>
      </c>
      <c r="V65" s="194">
        <f t="shared" si="30"/>
        <v>0</v>
      </c>
      <c r="W65" s="194">
        <f t="shared" si="30"/>
        <v>0</v>
      </c>
      <c r="X65" s="194">
        <f t="shared" si="30"/>
        <v>0</v>
      </c>
      <c r="Y65" s="194">
        <f t="shared" si="30"/>
        <v>0</v>
      </c>
      <c r="Z65" s="194">
        <f t="shared" si="30"/>
        <v>0</v>
      </c>
      <c r="AA65" s="194">
        <f t="shared" si="30"/>
        <v>0</v>
      </c>
      <c r="AB65" s="194">
        <f t="shared" si="30"/>
        <v>0</v>
      </c>
      <c r="AC65" s="194">
        <f t="shared" si="30"/>
        <v>0</v>
      </c>
      <c r="AD65" s="194">
        <f t="shared" si="30"/>
        <v>0</v>
      </c>
      <c r="AE65" s="194">
        <f t="shared" si="30"/>
        <v>0</v>
      </c>
      <c r="AF65" s="194">
        <f t="shared" si="30"/>
        <v>0</v>
      </c>
      <c r="AG65" s="194">
        <f t="shared" si="30"/>
        <v>0</v>
      </c>
      <c r="AH65" s="194">
        <f t="shared" si="30"/>
        <v>0</v>
      </c>
      <c r="AI65" s="194">
        <f t="shared" si="25"/>
        <v>0</v>
      </c>
      <c r="AJ65" s="194">
        <f t="shared" si="25"/>
        <v>0</v>
      </c>
      <c r="AK65" s="194">
        <f t="shared" si="25"/>
        <v>0</v>
      </c>
      <c r="AL65" s="194">
        <f t="shared" si="25"/>
        <v>0</v>
      </c>
      <c r="AM65" s="194">
        <f t="shared" si="25"/>
        <v>0</v>
      </c>
      <c r="AN65" s="194">
        <f t="shared" si="25"/>
        <v>0</v>
      </c>
      <c r="AO65" s="194">
        <f t="shared" si="25"/>
        <v>0</v>
      </c>
      <c r="AP65" s="194">
        <f t="shared" si="25"/>
        <v>0</v>
      </c>
      <c r="AQ65" s="194">
        <f t="shared" si="25"/>
        <v>0</v>
      </c>
      <c r="AR65" s="194">
        <f t="shared" si="25"/>
        <v>0</v>
      </c>
      <c r="AS65" s="194">
        <f t="shared" si="25"/>
        <v>0</v>
      </c>
      <c r="AT65" s="194">
        <f t="shared" si="25"/>
        <v>0</v>
      </c>
      <c r="AU65" s="194">
        <f t="shared" si="25"/>
        <v>0</v>
      </c>
      <c r="AV65" s="194">
        <f t="shared" si="25"/>
        <v>0</v>
      </c>
      <c r="AW65" s="194">
        <f t="shared" si="25"/>
        <v>0</v>
      </c>
      <c r="AX65" s="194">
        <f t="shared" si="25"/>
        <v>0</v>
      </c>
      <c r="AY65" s="194">
        <f t="shared" si="26"/>
        <v>0</v>
      </c>
      <c r="AZ65" s="194">
        <f t="shared" si="26"/>
        <v>0</v>
      </c>
      <c r="BA65" s="194">
        <f t="shared" si="26"/>
        <v>0</v>
      </c>
      <c r="BB65" s="194">
        <f t="shared" si="26"/>
        <v>0</v>
      </c>
      <c r="BC65" s="194">
        <f t="shared" si="26"/>
        <v>0</v>
      </c>
      <c r="BD65" s="194">
        <f t="shared" si="26"/>
        <v>0</v>
      </c>
      <c r="BE65" s="194">
        <f t="shared" si="26"/>
        <v>0</v>
      </c>
      <c r="BF65" s="194">
        <f t="shared" si="26"/>
        <v>0</v>
      </c>
      <c r="BG65" s="194">
        <f t="shared" si="26"/>
        <v>0</v>
      </c>
      <c r="BH65" s="194">
        <f t="shared" si="26"/>
        <v>0</v>
      </c>
      <c r="BI65" s="194">
        <f t="shared" si="26"/>
        <v>0</v>
      </c>
      <c r="BJ65" s="194">
        <f t="shared" si="26"/>
        <v>0</v>
      </c>
      <c r="BK65" s="194">
        <f t="shared" si="26"/>
        <v>0</v>
      </c>
      <c r="BL65" s="194">
        <f t="shared" si="26"/>
        <v>0</v>
      </c>
      <c r="BM65" s="194">
        <f t="shared" si="26"/>
        <v>0</v>
      </c>
      <c r="BN65" s="194">
        <f t="shared" si="26"/>
        <v>0</v>
      </c>
      <c r="BO65" s="194">
        <f t="shared" si="27"/>
        <v>0</v>
      </c>
      <c r="BP65" s="194">
        <f t="shared" si="27"/>
        <v>0</v>
      </c>
      <c r="BQ65" s="194">
        <f t="shared" si="27"/>
        <v>0</v>
      </c>
      <c r="BR65" s="194">
        <f t="shared" si="27"/>
        <v>0</v>
      </c>
      <c r="BS65" s="194">
        <f t="shared" si="27"/>
        <v>0</v>
      </c>
      <c r="BT65" s="194">
        <f t="shared" si="27"/>
        <v>0</v>
      </c>
      <c r="BU65" s="194">
        <f t="shared" si="27"/>
        <v>0</v>
      </c>
      <c r="BV65" s="194">
        <f t="shared" si="27"/>
        <v>0</v>
      </c>
      <c r="BW65" s="194">
        <f t="shared" si="27"/>
        <v>0</v>
      </c>
      <c r="BX65" s="194">
        <f t="shared" si="27"/>
        <v>0</v>
      </c>
      <c r="BY65" s="194">
        <f t="shared" si="27"/>
        <v>0</v>
      </c>
      <c r="BZ65" s="194">
        <f t="shared" si="27"/>
        <v>0</v>
      </c>
      <c r="CA65" s="194">
        <f t="shared" si="27"/>
        <v>0</v>
      </c>
      <c r="CB65" s="194">
        <f t="shared" si="27"/>
        <v>0</v>
      </c>
      <c r="CC65" s="194">
        <f t="shared" si="27"/>
        <v>0</v>
      </c>
      <c r="CD65" s="194">
        <f t="shared" si="27"/>
        <v>0</v>
      </c>
      <c r="CE65" s="194">
        <f t="shared" si="28"/>
        <v>0</v>
      </c>
      <c r="CF65" s="194">
        <f t="shared" si="28"/>
        <v>0</v>
      </c>
      <c r="CG65" s="194">
        <f t="shared" si="28"/>
        <v>0</v>
      </c>
      <c r="CH65" s="194">
        <f t="shared" si="28"/>
        <v>0</v>
      </c>
      <c r="CI65" s="194">
        <f t="shared" si="28"/>
        <v>0</v>
      </c>
      <c r="CJ65" s="194">
        <f t="shared" si="28"/>
        <v>0</v>
      </c>
      <c r="CK65" s="194">
        <f t="shared" si="28"/>
        <v>0</v>
      </c>
      <c r="CL65" s="194">
        <f t="shared" si="28"/>
        <v>0</v>
      </c>
      <c r="CM65" s="194">
        <f t="shared" si="28"/>
        <v>0</v>
      </c>
      <c r="CN65" s="194">
        <f t="shared" si="28"/>
        <v>0</v>
      </c>
      <c r="CO65" s="194">
        <f t="shared" si="28"/>
        <v>0</v>
      </c>
      <c r="CP65" s="194">
        <f t="shared" si="28"/>
        <v>0</v>
      </c>
      <c r="CQ65" s="194">
        <f t="shared" si="28"/>
        <v>0</v>
      </c>
      <c r="CR65" s="194">
        <f t="shared" si="28"/>
        <v>0</v>
      </c>
      <c r="CS65" s="194">
        <f t="shared" si="28"/>
        <v>0</v>
      </c>
      <c r="CT65" s="194">
        <f t="shared" si="28"/>
        <v>0</v>
      </c>
      <c r="CU65" s="194">
        <f t="shared" si="29"/>
        <v>0</v>
      </c>
      <c r="CV65" s="194">
        <f t="shared" si="29"/>
        <v>0</v>
      </c>
      <c r="CW65" s="194">
        <f t="shared" si="29"/>
        <v>0</v>
      </c>
      <c r="CX65" s="194">
        <f t="shared" si="29"/>
        <v>0</v>
      </c>
      <c r="CY65" s="194">
        <f t="shared" si="29"/>
        <v>0</v>
      </c>
      <c r="CZ65" s="194">
        <f t="shared" si="29"/>
        <v>0</v>
      </c>
      <c r="DA65" s="194">
        <f t="shared" si="29"/>
        <v>0</v>
      </c>
      <c r="DB65" s="194">
        <f t="shared" si="29"/>
        <v>0</v>
      </c>
      <c r="DC65" s="194">
        <f t="shared" si="29"/>
        <v>0</v>
      </c>
      <c r="DD65" s="194">
        <f t="shared" si="29"/>
        <v>0</v>
      </c>
      <c r="DE65" s="194">
        <f t="shared" si="29"/>
        <v>0</v>
      </c>
      <c r="DF65" s="194">
        <f t="shared" si="29"/>
        <v>0</v>
      </c>
      <c r="DG65" s="194">
        <f t="shared" si="29"/>
        <v>0</v>
      </c>
      <c r="DH65" s="194">
        <f t="shared" si="29"/>
        <v>0</v>
      </c>
      <c r="DI65" s="194">
        <f t="shared" si="29"/>
        <v>0</v>
      </c>
      <c r="DJ65" s="194">
        <f t="shared" si="32"/>
        <v>0</v>
      </c>
      <c r="DK65" s="194">
        <f t="shared" si="32"/>
        <v>0</v>
      </c>
      <c r="DL65" s="194">
        <f t="shared" si="32"/>
        <v>0</v>
      </c>
      <c r="DM65" s="194">
        <f t="shared" si="32"/>
        <v>0</v>
      </c>
      <c r="DN65" s="194">
        <f t="shared" si="32"/>
        <v>0</v>
      </c>
      <c r="DO65" s="194">
        <f t="shared" si="32"/>
        <v>0</v>
      </c>
      <c r="DP65" s="194">
        <f t="shared" si="32"/>
        <v>0</v>
      </c>
      <c r="DQ65" s="194">
        <f t="shared" si="32"/>
        <v>0</v>
      </c>
      <c r="DR65" s="194">
        <f t="shared" si="32"/>
        <v>0</v>
      </c>
      <c r="DS65" s="194">
        <f t="shared" si="32"/>
        <v>0</v>
      </c>
      <c r="DT65" s="102"/>
    </row>
    <row r="66" spans="1:124" s="35" customFormat="1" x14ac:dyDescent="0.25">
      <c r="A66" s="241" t="e">
        <f ca="1"/>
        <v>#DIV/0!</v>
      </c>
      <c r="B66" s="53" t="s">
        <v>94</v>
      </c>
      <c r="C66" s="192" t="str">
        <v>-</v>
      </c>
      <c r="D66" s="193">
        <f t="shared" si="31"/>
        <v>0</v>
      </c>
      <c r="E66" s="194">
        <f t="shared" si="31"/>
        <v>0</v>
      </c>
      <c r="F66" s="194">
        <f t="shared" si="31"/>
        <v>0</v>
      </c>
      <c r="G66" s="194">
        <f t="shared" si="31"/>
        <v>0</v>
      </c>
      <c r="H66" s="194">
        <f t="shared" si="31"/>
        <v>0</v>
      </c>
      <c r="I66" s="194">
        <f t="shared" si="31"/>
        <v>0</v>
      </c>
      <c r="J66" s="194">
        <f t="shared" si="31"/>
        <v>0</v>
      </c>
      <c r="K66" s="194">
        <f t="shared" si="31"/>
        <v>0</v>
      </c>
      <c r="L66" s="194">
        <f t="shared" si="31"/>
        <v>0</v>
      </c>
      <c r="M66" s="194">
        <f t="shared" si="31"/>
        <v>0</v>
      </c>
      <c r="N66" s="194">
        <f t="shared" si="31"/>
        <v>0</v>
      </c>
      <c r="O66" s="194">
        <f t="shared" si="31"/>
        <v>0</v>
      </c>
      <c r="P66" s="194">
        <f t="shared" si="31"/>
        <v>0</v>
      </c>
      <c r="Q66" s="194">
        <f t="shared" si="31"/>
        <v>0</v>
      </c>
      <c r="R66" s="194">
        <f t="shared" si="31"/>
        <v>0</v>
      </c>
      <c r="S66" s="194">
        <f t="shared" si="31"/>
        <v>0</v>
      </c>
      <c r="T66" s="194">
        <f t="shared" si="30"/>
        <v>0</v>
      </c>
      <c r="U66" s="194">
        <f t="shared" si="30"/>
        <v>0</v>
      </c>
      <c r="V66" s="194">
        <f t="shared" si="30"/>
        <v>0</v>
      </c>
      <c r="W66" s="194">
        <f t="shared" si="30"/>
        <v>0</v>
      </c>
      <c r="X66" s="194">
        <f t="shared" si="30"/>
        <v>0</v>
      </c>
      <c r="Y66" s="194">
        <f t="shared" si="30"/>
        <v>0</v>
      </c>
      <c r="Z66" s="194">
        <f t="shared" si="30"/>
        <v>0</v>
      </c>
      <c r="AA66" s="194">
        <f t="shared" si="30"/>
        <v>0</v>
      </c>
      <c r="AB66" s="194">
        <f t="shared" si="30"/>
        <v>0</v>
      </c>
      <c r="AC66" s="194">
        <f t="shared" si="30"/>
        <v>0</v>
      </c>
      <c r="AD66" s="194">
        <f t="shared" si="30"/>
        <v>0</v>
      </c>
      <c r="AE66" s="194">
        <f t="shared" si="30"/>
        <v>0</v>
      </c>
      <c r="AF66" s="194">
        <f t="shared" si="30"/>
        <v>0</v>
      </c>
      <c r="AG66" s="194">
        <f t="shared" si="30"/>
        <v>0</v>
      </c>
      <c r="AH66" s="194">
        <f t="shared" si="30"/>
        <v>0</v>
      </c>
      <c r="AI66" s="194">
        <f t="shared" si="30"/>
        <v>0</v>
      </c>
      <c r="AJ66" s="194">
        <f t="shared" ref="AJ66:AY81" si="33">IF(AND($B66=AJ$2),$A66, 0)</f>
        <v>0</v>
      </c>
      <c r="AK66" s="194">
        <f t="shared" si="33"/>
        <v>0</v>
      </c>
      <c r="AL66" s="194">
        <f t="shared" si="33"/>
        <v>0</v>
      </c>
      <c r="AM66" s="194">
        <f t="shared" si="33"/>
        <v>0</v>
      </c>
      <c r="AN66" s="194">
        <f t="shared" si="33"/>
        <v>0</v>
      </c>
      <c r="AO66" s="194">
        <f t="shared" si="33"/>
        <v>0</v>
      </c>
      <c r="AP66" s="194">
        <f t="shared" si="33"/>
        <v>0</v>
      </c>
      <c r="AQ66" s="194">
        <f t="shared" si="33"/>
        <v>0</v>
      </c>
      <c r="AR66" s="194">
        <f t="shared" si="33"/>
        <v>0</v>
      </c>
      <c r="AS66" s="194">
        <f t="shared" si="33"/>
        <v>0</v>
      </c>
      <c r="AT66" s="194">
        <f t="shared" si="33"/>
        <v>0</v>
      </c>
      <c r="AU66" s="194">
        <f t="shared" si="33"/>
        <v>0</v>
      </c>
      <c r="AV66" s="194">
        <f t="shared" si="33"/>
        <v>0</v>
      </c>
      <c r="AW66" s="194">
        <f t="shared" si="33"/>
        <v>0</v>
      </c>
      <c r="AX66" s="194">
        <f t="shared" si="33"/>
        <v>0</v>
      </c>
      <c r="AY66" s="194">
        <f t="shared" si="33"/>
        <v>0</v>
      </c>
      <c r="AZ66" s="194">
        <f t="shared" ref="AZ66:BO81" si="34">IF(AND($B66=AZ$2),$A66, 0)</f>
        <v>0</v>
      </c>
      <c r="BA66" s="194">
        <f t="shared" si="34"/>
        <v>0</v>
      </c>
      <c r="BB66" s="194">
        <f t="shared" si="34"/>
        <v>0</v>
      </c>
      <c r="BC66" s="194">
        <f t="shared" si="34"/>
        <v>0</v>
      </c>
      <c r="BD66" s="194">
        <f t="shared" si="34"/>
        <v>0</v>
      </c>
      <c r="BE66" s="194">
        <f t="shared" si="34"/>
        <v>0</v>
      </c>
      <c r="BF66" s="194">
        <f t="shared" si="34"/>
        <v>0</v>
      </c>
      <c r="BG66" s="194">
        <f t="shared" si="34"/>
        <v>0</v>
      </c>
      <c r="BH66" s="194">
        <f t="shared" si="34"/>
        <v>0</v>
      </c>
      <c r="BI66" s="194">
        <f t="shared" si="34"/>
        <v>0</v>
      </c>
      <c r="BJ66" s="194">
        <f t="shared" si="34"/>
        <v>0</v>
      </c>
      <c r="BK66" s="194">
        <f t="shared" si="34"/>
        <v>0</v>
      </c>
      <c r="BL66" s="194">
        <f t="shared" si="34"/>
        <v>0</v>
      </c>
      <c r="BM66" s="194">
        <f t="shared" si="34"/>
        <v>0</v>
      </c>
      <c r="BN66" s="194">
        <f t="shared" si="34"/>
        <v>0</v>
      </c>
      <c r="BO66" s="194">
        <f t="shared" si="34"/>
        <v>0</v>
      </c>
      <c r="BP66" s="194">
        <f t="shared" ref="BP66:CE81" si="35">IF(AND($B66=BP$2),$A66, 0)</f>
        <v>0</v>
      </c>
      <c r="BQ66" s="194">
        <f t="shared" si="35"/>
        <v>0</v>
      </c>
      <c r="BR66" s="194">
        <f t="shared" si="35"/>
        <v>0</v>
      </c>
      <c r="BS66" s="194">
        <f t="shared" si="35"/>
        <v>0</v>
      </c>
      <c r="BT66" s="194">
        <f t="shared" si="35"/>
        <v>0</v>
      </c>
      <c r="BU66" s="194">
        <f t="shared" si="35"/>
        <v>0</v>
      </c>
      <c r="BV66" s="194">
        <f t="shared" si="35"/>
        <v>0</v>
      </c>
      <c r="BW66" s="194">
        <f t="shared" si="35"/>
        <v>0</v>
      </c>
      <c r="BX66" s="194">
        <f t="shared" si="35"/>
        <v>0</v>
      </c>
      <c r="BY66" s="194">
        <f t="shared" si="35"/>
        <v>0</v>
      </c>
      <c r="BZ66" s="194">
        <f t="shared" si="35"/>
        <v>0</v>
      </c>
      <c r="CA66" s="194">
        <f t="shared" si="35"/>
        <v>0</v>
      </c>
      <c r="CB66" s="194">
        <f t="shared" si="35"/>
        <v>0</v>
      </c>
      <c r="CC66" s="194">
        <f t="shared" si="35"/>
        <v>0</v>
      </c>
      <c r="CD66" s="194">
        <f t="shared" si="35"/>
        <v>0</v>
      </c>
      <c r="CE66" s="194">
        <f t="shared" si="35"/>
        <v>0</v>
      </c>
      <c r="CF66" s="194">
        <f t="shared" ref="CF66:CU81" si="36">IF(AND($B66=CF$2),$A66, 0)</f>
        <v>0</v>
      </c>
      <c r="CG66" s="194">
        <f t="shared" si="36"/>
        <v>0</v>
      </c>
      <c r="CH66" s="194">
        <f t="shared" si="36"/>
        <v>0</v>
      </c>
      <c r="CI66" s="194">
        <f t="shared" si="36"/>
        <v>0</v>
      </c>
      <c r="CJ66" s="194">
        <f t="shared" si="36"/>
        <v>0</v>
      </c>
      <c r="CK66" s="194">
        <f t="shared" si="36"/>
        <v>0</v>
      </c>
      <c r="CL66" s="194">
        <f t="shared" si="36"/>
        <v>0</v>
      </c>
      <c r="CM66" s="194">
        <f t="shared" si="36"/>
        <v>0</v>
      </c>
      <c r="CN66" s="194">
        <f t="shared" si="36"/>
        <v>0</v>
      </c>
      <c r="CO66" s="194">
        <f t="shared" si="36"/>
        <v>0</v>
      </c>
      <c r="CP66" s="194">
        <f t="shared" si="36"/>
        <v>0</v>
      </c>
      <c r="CQ66" s="194">
        <f t="shared" si="36"/>
        <v>0</v>
      </c>
      <c r="CR66" s="194">
        <f t="shared" si="36"/>
        <v>0</v>
      </c>
      <c r="CS66" s="194">
        <f t="shared" si="36"/>
        <v>0</v>
      </c>
      <c r="CT66" s="194">
        <f t="shared" si="36"/>
        <v>0</v>
      </c>
      <c r="CU66" s="194">
        <f t="shared" si="36"/>
        <v>0</v>
      </c>
      <c r="CV66" s="194">
        <f t="shared" ref="CV66:DI81" si="37">IF(AND($B66=CV$2),$A66, 0)</f>
        <v>0</v>
      </c>
      <c r="CW66" s="194">
        <f t="shared" si="37"/>
        <v>0</v>
      </c>
      <c r="CX66" s="194">
        <f t="shared" si="37"/>
        <v>0</v>
      </c>
      <c r="CY66" s="194">
        <f t="shared" si="37"/>
        <v>0</v>
      </c>
      <c r="CZ66" s="194">
        <f t="shared" si="37"/>
        <v>0</v>
      </c>
      <c r="DA66" s="194">
        <f t="shared" si="37"/>
        <v>0</v>
      </c>
      <c r="DB66" s="194">
        <f t="shared" si="37"/>
        <v>0</v>
      </c>
      <c r="DC66" s="194">
        <f t="shared" si="37"/>
        <v>0</v>
      </c>
      <c r="DD66" s="194">
        <f t="shared" si="37"/>
        <v>0</v>
      </c>
      <c r="DE66" s="194">
        <f t="shared" si="37"/>
        <v>0</v>
      </c>
      <c r="DF66" s="194">
        <f t="shared" si="37"/>
        <v>0</v>
      </c>
      <c r="DG66" s="194">
        <f t="shared" si="37"/>
        <v>0</v>
      </c>
      <c r="DH66" s="194">
        <f t="shared" si="37"/>
        <v>0</v>
      </c>
      <c r="DI66" s="194">
        <f t="shared" si="37"/>
        <v>0</v>
      </c>
      <c r="DJ66" s="194">
        <f t="shared" si="32"/>
        <v>0</v>
      </c>
      <c r="DK66" s="194">
        <f t="shared" si="32"/>
        <v>0</v>
      </c>
      <c r="DL66" s="194">
        <f t="shared" si="32"/>
        <v>0</v>
      </c>
      <c r="DM66" s="194">
        <f t="shared" si="32"/>
        <v>0</v>
      </c>
      <c r="DN66" s="194">
        <f t="shared" si="32"/>
        <v>0</v>
      </c>
      <c r="DO66" s="194">
        <f t="shared" si="32"/>
        <v>0</v>
      </c>
      <c r="DP66" s="194">
        <f t="shared" si="32"/>
        <v>0</v>
      </c>
      <c r="DQ66" s="194">
        <f t="shared" si="32"/>
        <v>0</v>
      </c>
      <c r="DR66" s="194">
        <f t="shared" si="32"/>
        <v>0</v>
      </c>
      <c r="DS66" s="194">
        <f t="shared" si="32"/>
        <v>0</v>
      </c>
      <c r="DT66" s="102"/>
    </row>
    <row r="67" spans="1:124" s="35" customFormat="1" x14ac:dyDescent="0.25">
      <c r="A67" s="241" t="e">
        <f ca="1"/>
        <v>#DIV/0!</v>
      </c>
      <c r="B67" s="53" t="s">
        <v>96</v>
      </c>
      <c r="C67" s="192" t="str">
        <v>-</v>
      </c>
      <c r="D67" s="193">
        <f t="shared" si="31"/>
        <v>0</v>
      </c>
      <c r="E67" s="194">
        <f t="shared" si="31"/>
        <v>0</v>
      </c>
      <c r="F67" s="194">
        <f t="shared" si="31"/>
        <v>0</v>
      </c>
      <c r="G67" s="194">
        <f t="shared" si="31"/>
        <v>0</v>
      </c>
      <c r="H67" s="194">
        <f t="shared" si="31"/>
        <v>0</v>
      </c>
      <c r="I67" s="194">
        <f t="shared" si="31"/>
        <v>0</v>
      </c>
      <c r="J67" s="194">
        <f t="shared" si="31"/>
        <v>0</v>
      </c>
      <c r="K67" s="194">
        <f t="shared" si="31"/>
        <v>0</v>
      </c>
      <c r="L67" s="194">
        <f t="shared" si="31"/>
        <v>0</v>
      </c>
      <c r="M67" s="194">
        <f t="shared" si="31"/>
        <v>0</v>
      </c>
      <c r="N67" s="194">
        <f t="shared" si="31"/>
        <v>0</v>
      </c>
      <c r="O67" s="194">
        <f t="shared" si="31"/>
        <v>0</v>
      </c>
      <c r="P67" s="194">
        <f t="shared" si="31"/>
        <v>0</v>
      </c>
      <c r="Q67" s="194">
        <f t="shared" si="31"/>
        <v>0</v>
      </c>
      <c r="R67" s="194">
        <f t="shared" si="31"/>
        <v>0</v>
      </c>
      <c r="S67" s="194">
        <f t="shared" si="31"/>
        <v>0</v>
      </c>
      <c r="T67" s="194">
        <f t="shared" si="30"/>
        <v>0</v>
      </c>
      <c r="U67" s="194">
        <f t="shared" si="30"/>
        <v>0</v>
      </c>
      <c r="V67" s="194">
        <f t="shared" si="30"/>
        <v>0</v>
      </c>
      <c r="W67" s="194">
        <f t="shared" si="30"/>
        <v>0</v>
      </c>
      <c r="X67" s="194">
        <f t="shared" si="30"/>
        <v>0</v>
      </c>
      <c r="Y67" s="194">
        <f t="shared" si="30"/>
        <v>0</v>
      </c>
      <c r="Z67" s="194">
        <f t="shared" si="30"/>
        <v>0</v>
      </c>
      <c r="AA67" s="194">
        <f t="shared" si="30"/>
        <v>0</v>
      </c>
      <c r="AB67" s="194">
        <f t="shared" si="30"/>
        <v>0</v>
      </c>
      <c r="AC67" s="194">
        <f t="shared" si="30"/>
        <v>0</v>
      </c>
      <c r="AD67" s="194">
        <f t="shared" si="30"/>
        <v>0</v>
      </c>
      <c r="AE67" s="194">
        <f t="shared" si="30"/>
        <v>0</v>
      </c>
      <c r="AF67" s="194">
        <f t="shared" si="30"/>
        <v>0</v>
      </c>
      <c r="AG67" s="194">
        <f t="shared" si="30"/>
        <v>0</v>
      </c>
      <c r="AH67" s="194">
        <f t="shared" si="30"/>
        <v>0</v>
      </c>
      <c r="AI67" s="194">
        <f t="shared" si="30"/>
        <v>0</v>
      </c>
      <c r="AJ67" s="194">
        <f t="shared" si="33"/>
        <v>0</v>
      </c>
      <c r="AK67" s="194">
        <f t="shared" si="33"/>
        <v>0</v>
      </c>
      <c r="AL67" s="194">
        <f t="shared" si="33"/>
        <v>0</v>
      </c>
      <c r="AM67" s="194">
        <f t="shared" si="33"/>
        <v>0</v>
      </c>
      <c r="AN67" s="194">
        <f t="shared" si="33"/>
        <v>0</v>
      </c>
      <c r="AO67" s="194">
        <f t="shared" si="33"/>
        <v>0</v>
      </c>
      <c r="AP67" s="194">
        <f t="shared" si="33"/>
        <v>0</v>
      </c>
      <c r="AQ67" s="194">
        <f t="shared" si="33"/>
        <v>0</v>
      </c>
      <c r="AR67" s="194">
        <f t="shared" si="33"/>
        <v>0</v>
      </c>
      <c r="AS67" s="194">
        <f t="shared" si="33"/>
        <v>0</v>
      </c>
      <c r="AT67" s="194">
        <f t="shared" si="33"/>
        <v>0</v>
      </c>
      <c r="AU67" s="194">
        <f t="shared" si="33"/>
        <v>0</v>
      </c>
      <c r="AV67" s="194">
        <f t="shared" si="33"/>
        <v>0</v>
      </c>
      <c r="AW67" s="194">
        <f t="shared" si="33"/>
        <v>0</v>
      </c>
      <c r="AX67" s="194">
        <f t="shared" si="33"/>
        <v>0</v>
      </c>
      <c r="AY67" s="194">
        <f t="shared" si="33"/>
        <v>0</v>
      </c>
      <c r="AZ67" s="194">
        <f t="shared" si="34"/>
        <v>0</v>
      </c>
      <c r="BA67" s="194">
        <f t="shared" si="34"/>
        <v>0</v>
      </c>
      <c r="BB67" s="194">
        <f t="shared" si="34"/>
        <v>0</v>
      </c>
      <c r="BC67" s="194">
        <f t="shared" si="34"/>
        <v>0</v>
      </c>
      <c r="BD67" s="194">
        <f t="shared" si="34"/>
        <v>0</v>
      </c>
      <c r="BE67" s="194">
        <f t="shared" si="34"/>
        <v>0</v>
      </c>
      <c r="BF67" s="194">
        <f t="shared" si="34"/>
        <v>0</v>
      </c>
      <c r="BG67" s="194">
        <f t="shared" si="34"/>
        <v>0</v>
      </c>
      <c r="BH67" s="194">
        <f t="shared" si="34"/>
        <v>0</v>
      </c>
      <c r="BI67" s="194">
        <f t="shared" si="34"/>
        <v>0</v>
      </c>
      <c r="BJ67" s="194">
        <f t="shared" si="34"/>
        <v>0</v>
      </c>
      <c r="BK67" s="194">
        <f t="shared" si="34"/>
        <v>0</v>
      </c>
      <c r="BL67" s="194">
        <f t="shared" si="34"/>
        <v>0</v>
      </c>
      <c r="BM67" s="194">
        <f t="shared" si="34"/>
        <v>0</v>
      </c>
      <c r="BN67" s="194">
        <f t="shared" si="34"/>
        <v>0</v>
      </c>
      <c r="BO67" s="194">
        <f t="shared" si="34"/>
        <v>0</v>
      </c>
      <c r="BP67" s="194">
        <f t="shared" si="35"/>
        <v>0</v>
      </c>
      <c r="BQ67" s="194">
        <f t="shared" si="35"/>
        <v>0</v>
      </c>
      <c r="BR67" s="194">
        <f t="shared" si="35"/>
        <v>0</v>
      </c>
      <c r="BS67" s="194">
        <f t="shared" si="35"/>
        <v>0</v>
      </c>
      <c r="BT67" s="194">
        <f t="shared" si="35"/>
        <v>0</v>
      </c>
      <c r="BU67" s="194">
        <f t="shared" si="35"/>
        <v>0</v>
      </c>
      <c r="BV67" s="194">
        <f t="shared" si="35"/>
        <v>0</v>
      </c>
      <c r="BW67" s="194">
        <f t="shared" si="35"/>
        <v>0</v>
      </c>
      <c r="BX67" s="194">
        <f t="shared" si="35"/>
        <v>0</v>
      </c>
      <c r="BY67" s="194">
        <f t="shared" si="35"/>
        <v>0</v>
      </c>
      <c r="BZ67" s="194">
        <f t="shared" si="35"/>
        <v>0</v>
      </c>
      <c r="CA67" s="194">
        <f t="shared" si="35"/>
        <v>0</v>
      </c>
      <c r="CB67" s="194">
        <f t="shared" si="35"/>
        <v>0</v>
      </c>
      <c r="CC67" s="194">
        <f t="shared" si="35"/>
        <v>0</v>
      </c>
      <c r="CD67" s="194">
        <f t="shared" si="35"/>
        <v>0</v>
      </c>
      <c r="CE67" s="194">
        <f t="shared" si="35"/>
        <v>0</v>
      </c>
      <c r="CF67" s="194">
        <f t="shared" si="36"/>
        <v>0</v>
      </c>
      <c r="CG67" s="194">
        <f t="shared" si="36"/>
        <v>0</v>
      </c>
      <c r="CH67" s="194">
        <f t="shared" si="36"/>
        <v>0</v>
      </c>
      <c r="CI67" s="194">
        <f t="shared" si="36"/>
        <v>0</v>
      </c>
      <c r="CJ67" s="194">
        <f t="shared" si="36"/>
        <v>0</v>
      </c>
      <c r="CK67" s="194">
        <f t="shared" si="36"/>
        <v>0</v>
      </c>
      <c r="CL67" s="194">
        <f t="shared" si="36"/>
        <v>0</v>
      </c>
      <c r="CM67" s="194">
        <f t="shared" si="36"/>
        <v>0</v>
      </c>
      <c r="CN67" s="194">
        <f t="shared" si="36"/>
        <v>0</v>
      </c>
      <c r="CO67" s="194">
        <f t="shared" si="36"/>
        <v>0</v>
      </c>
      <c r="CP67" s="194">
        <f t="shared" si="36"/>
        <v>0</v>
      </c>
      <c r="CQ67" s="194">
        <f t="shared" si="36"/>
        <v>0</v>
      </c>
      <c r="CR67" s="194">
        <f t="shared" si="36"/>
        <v>0</v>
      </c>
      <c r="CS67" s="194">
        <f t="shared" si="36"/>
        <v>0</v>
      </c>
      <c r="CT67" s="194">
        <f t="shared" si="36"/>
        <v>0</v>
      </c>
      <c r="CU67" s="194">
        <f t="shared" si="36"/>
        <v>0</v>
      </c>
      <c r="CV67" s="194">
        <f t="shared" si="37"/>
        <v>0</v>
      </c>
      <c r="CW67" s="194">
        <f t="shared" si="37"/>
        <v>0</v>
      </c>
      <c r="CX67" s="194">
        <f t="shared" si="37"/>
        <v>0</v>
      </c>
      <c r="CY67" s="194">
        <f t="shared" si="37"/>
        <v>0</v>
      </c>
      <c r="CZ67" s="194">
        <f t="shared" si="37"/>
        <v>0</v>
      </c>
      <c r="DA67" s="194">
        <f t="shared" si="37"/>
        <v>0</v>
      </c>
      <c r="DB67" s="194">
        <f t="shared" si="37"/>
        <v>0</v>
      </c>
      <c r="DC67" s="194">
        <f t="shared" si="37"/>
        <v>0</v>
      </c>
      <c r="DD67" s="194">
        <f t="shared" si="37"/>
        <v>0</v>
      </c>
      <c r="DE67" s="194">
        <f t="shared" si="37"/>
        <v>0</v>
      </c>
      <c r="DF67" s="194">
        <f t="shared" si="37"/>
        <v>0</v>
      </c>
      <c r="DG67" s="194">
        <f t="shared" si="37"/>
        <v>0</v>
      </c>
      <c r="DH67" s="194">
        <f t="shared" si="37"/>
        <v>0</v>
      </c>
      <c r="DI67" s="194">
        <f t="shared" si="37"/>
        <v>0</v>
      </c>
      <c r="DJ67" s="194">
        <f t="shared" si="32"/>
        <v>0</v>
      </c>
      <c r="DK67" s="194">
        <f t="shared" si="32"/>
        <v>0</v>
      </c>
      <c r="DL67" s="194">
        <f t="shared" si="32"/>
        <v>0</v>
      </c>
      <c r="DM67" s="194">
        <f t="shared" si="32"/>
        <v>0</v>
      </c>
      <c r="DN67" s="194">
        <f t="shared" si="32"/>
        <v>0</v>
      </c>
      <c r="DO67" s="194">
        <f t="shared" si="32"/>
        <v>0</v>
      </c>
      <c r="DP67" s="194">
        <f t="shared" si="32"/>
        <v>0</v>
      </c>
      <c r="DQ67" s="194">
        <f t="shared" si="32"/>
        <v>0</v>
      </c>
      <c r="DR67" s="194">
        <f t="shared" si="32"/>
        <v>0</v>
      </c>
      <c r="DS67" s="194">
        <f t="shared" si="32"/>
        <v>0</v>
      </c>
      <c r="DT67" s="102"/>
    </row>
    <row r="68" spans="1:124" s="35" customFormat="1" x14ac:dyDescent="0.25">
      <c r="A68" s="241" t="e">
        <f ca="1"/>
        <v>#DIV/0!</v>
      </c>
      <c r="B68" s="53" t="s">
        <v>97</v>
      </c>
      <c r="C68" s="192" t="str">
        <v>-</v>
      </c>
      <c r="D68" s="193">
        <f t="shared" si="31"/>
        <v>0</v>
      </c>
      <c r="E68" s="194">
        <f t="shared" si="31"/>
        <v>0</v>
      </c>
      <c r="F68" s="194">
        <f t="shared" si="31"/>
        <v>0</v>
      </c>
      <c r="G68" s="194">
        <f t="shared" si="31"/>
        <v>0</v>
      </c>
      <c r="H68" s="194">
        <f t="shared" si="31"/>
        <v>0</v>
      </c>
      <c r="I68" s="194">
        <f t="shared" si="31"/>
        <v>0</v>
      </c>
      <c r="J68" s="194">
        <f t="shared" si="31"/>
        <v>0</v>
      </c>
      <c r="K68" s="194">
        <f t="shared" si="31"/>
        <v>0</v>
      </c>
      <c r="L68" s="194">
        <f t="shared" si="31"/>
        <v>0</v>
      </c>
      <c r="M68" s="194">
        <f t="shared" si="31"/>
        <v>0</v>
      </c>
      <c r="N68" s="194">
        <f t="shared" si="31"/>
        <v>0</v>
      </c>
      <c r="O68" s="194">
        <f t="shared" si="31"/>
        <v>0</v>
      </c>
      <c r="P68" s="194">
        <f t="shared" si="31"/>
        <v>0</v>
      </c>
      <c r="Q68" s="194">
        <f t="shared" si="31"/>
        <v>0</v>
      </c>
      <c r="R68" s="194">
        <f t="shared" si="31"/>
        <v>0</v>
      </c>
      <c r="S68" s="194">
        <f t="shared" ref="S68:AH83" si="38">IF(AND($B68=S$2),$A68, 0)</f>
        <v>0</v>
      </c>
      <c r="T68" s="194">
        <f t="shared" si="38"/>
        <v>0</v>
      </c>
      <c r="U68" s="194">
        <f t="shared" si="38"/>
        <v>0</v>
      </c>
      <c r="V68" s="194">
        <f t="shared" si="38"/>
        <v>0</v>
      </c>
      <c r="W68" s="194">
        <f t="shared" si="38"/>
        <v>0</v>
      </c>
      <c r="X68" s="194">
        <f t="shared" si="38"/>
        <v>0</v>
      </c>
      <c r="Y68" s="194">
        <f t="shared" si="38"/>
        <v>0</v>
      </c>
      <c r="Z68" s="194">
        <f t="shared" si="38"/>
        <v>0</v>
      </c>
      <c r="AA68" s="194">
        <f t="shared" si="38"/>
        <v>0</v>
      </c>
      <c r="AB68" s="194">
        <f t="shared" si="38"/>
        <v>0</v>
      </c>
      <c r="AC68" s="194">
        <f t="shared" si="38"/>
        <v>0</v>
      </c>
      <c r="AD68" s="194">
        <f t="shared" si="38"/>
        <v>0</v>
      </c>
      <c r="AE68" s="194">
        <f t="shared" si="38"/>
        <v>0</v>
      </c>
      <c r="AF68" s="194">
        <f t="shared" si="38"/>
        <v>0</v>
      </c>
      <c r="AG68" s="194">
        <f t="shared" si="38"/>
        <v>0</v>
      </c>
      <c r="AH68" s="194">
        <f t="shared" si="38"/>
        <v>0</v>
      </c>
      <c r="AI68" s="194">
        <f t="shared" ref="AI68:AX83" si="39">IF(AND($B68=AI$2),$A68, 0)</f>
        <v>0</v>
      </c>
      <c r="AJ68" s="194">
        <f t="shared" si="33"/>
        <v>0</v>
      </c>
      <c r="AK68" s="194">
        <f t="shared" si="33"/>
        <v>0</v>
      </c>
      <c r="AL68" s="194">
        <f t="shared" si="33"/>
        <v>0</v>
      </c>
      <c r="AM68" s="194">
        <f t="shared" si="33"/>
        <v>0</v>
      </c>
      <c r="AN68" s="194">
        <f t="shared" si="33"/>
        <v>0</v>
      </c>
      <c r="AO68" s="194">
        <f t="shared" si="33"/>
        <v>0</v>
      </c>
      <c r="AP68" s="194">
        <f t="shared" si="33"/>
        <v>0</v>
      </c>
      <c r="AQ68" s="194">
        <f t="shared" si="33"/>
        <v>0</v>
      </c>
      <c r="AR68" s="194">
        <f t="shared" si="33"/>
        <v>0</v>
      </c>
      <c r="AS68" s="194">
        <f t="shared" si="33"/>
        <v>0</v>
      </c>
      <c r="AT68" s="194">
        <f t="shared" si="33"/>
        <v>0</v>
      </c>
      <c r="AU68" s="194">
        <f t="shared" si="33"/>
        <v>0</v>
      </c>
      <c r="AV68" s="194">
        <f t="shared" si="33"/>
        <v>0</v>
      </c>
      <c r="AW68" s="194">
        <f t="shared" si="33"/>
        <v>0</v>
      </c>
      <c r="AX68" s="194">
        <f t="shared" si="33"/>
        <v>0</v>
      </c>
      <c r="AY68" s="194">
        <f t="shared" si="33"/>
        <v>0</v>
      </c>
      <c r="AZ68" s="194">
        <f t="shared" si="34"/>
        <v>0</v>
      </c>
      <c r="BA68" s="194">
        <f t="shared" si="34"/>
        <v>0</v>
      </c>
      <c r="BB68" s="194">
        <f t="shared" si="34"/>
        <v>0</v>
      </c>
      <c r="BC68" s="194">
        <f t="shared" si="34"/>
        <v>0</v>
      </c>
      <c r="BD68" s="194">
        <f t="shared" si="34"/>
        <v>0</v>
      </c>
      <c r="BE68" s="194">
        <f t="shared" si="34"/>
        <v>0</v>
      </c>
      <c r="BF68" s="194">
        <f t="shared" si="34"/>
        <v>0</v>
      </c>
      <c r="BG68" s="194">
        <f t="shared" si="34"/>
        <v>0</v>
      </c>
      <c r="BH68" s="194">
        <f t="shared" si="34"/>
        <v>0</v>
      </c>
      <c r="BI68" s="194">
        <f t="shared" si="34"/>
        <v>0</v>
      </c>
      <c r="BJ68" s="194">
        <f t="shared" si="34"/>
        <v>0</v>
      </c>
      <c r="BK68" s="194">
        <f t="shared" si="34"/>
        <v>0</v>
      </c>
      <c r="BL68" s="194">
        <f t="shared" si="34"/>
        <v>0</v>
      </c>
      <c r="BM68" s="194">
        <f t="shared" si="34"/>
        <v>0</v>
      </c>
      <c r="BN68" s="194">
        <f t="shared" si="34"/>
        <v>0</v>
      </c>
      <c r="BO68" s="194">
        <f t="shared" si="34"/>
        <v>0</v>
      </c>
      <c r="BP68" s="194">
        <f t="shared" si="35"/>
        <v>0</v>
      </c>
      <c r="BQ68" s="194">
        <f t="shared" si="35"/>
        <v>0</v>
      </c>
      <c r="BR68" s="194">
        <f t="shared" si="35"/>
        <v>0</v>
      </c>
      <c r="BS68" s="194">
        <f t="shared" si="35"/>
        <v>0</v>
      </c>
      <c r="BT68" s="194">
        <f t="shared" si="35"/>
        <v>0</v>
      </c>
      <c r="BU68" s="194">
        <f t="shared" si="35"/>
        <v>0</v>
      </c>
      <c r="BV68" s="194">
        <f t="shared" si="35"/>
        <v>0</v>
      </c>
      <c r="BW68" s="194">
        <f t="shared" si="35"/>
        <v>0</v>
      </c>
      <c r="BX68" s="194">
        <f t="shared" si="35"/>
        <v>0</v>
      </c>
      <c r="BY68" s="194">
        <f t="shared" si="35"/>
        <v>0</v>
      </c>
      <c r="BZ68" s="194">
        <f t="shared" si="35"/>
        <v>0</v>
      </c>
      <c r="CA68" s="194">
        <f t="shared" si="35"/>
        <v>0</v>
      </c>
      <c r="CB68" s="194">
        <f t="shared" si="35"/>
        <v>0</v>
      </c>
      <c r="CC68" s="194">
        <f t="shared" si="35"/>
        <v>0</v>
      </c>
      <c r="CD68" s="194">
        <f t="shared" si="35"/>
        <v>0</v>
      </c>
      <c r="CE68" s="194">
        <f t="shared" si="35"/>
        <v>0</v>
      </c>
      <c r="CF68" s="194">
        <f t="shared" si="36"/>
        <v>0</v>
      </c>
      <c r="CG68" s="194">
        <f t="shared" si="36"/>
        <v>0</v>
      </c>
      <c r="CH68" s="194">
        <f t="shared" si="36"/>
        <v>0</v>
      </c>
      <c r="CI68" s="194">
        <f t="shared" si="36"/>
        <v>0</v>
      </c>
      <c r="CJ68" s="194">
        <f t="shared" si="36"/>
        <v>0</v>
      </c>
      <c r="CK68" s="194">
        <f t="shared" si="36"/>
        <v>0</v>
      </c>
      <c r="CL68" s="194">
        <f t="shared" si="36"/>
        <v>0</v>
      </c>
      <c r="CM68" s="194">
        <f t="shared" si="36"/>
        <v>0</v>
      </c>
      <c r="CN68" s="194">
        <f t="shared" si="36"/>
        <v>0</v>
      </c>
      <c r="CO68" s="194">
        <f t="shared" si="36"/>
        <v>0</v>
      </c>
      <c r="CP68" s="194">
        <f t="shared" si="36"/>
        <v>0</v>
      </c>
      <c r="CQ68" s="194">
        <f t="shared" si="36"/>
        <v>0</v>
      </c>
      <c r="CR68" s="194">
        <f t="shared" si="36"/>
        <v>0</v>
      </c>
      <c r="CS68" s="194">
        <f t="shared" si="36"/>
        <v>0</v>
      </c>
      <c r="CT68" s="194">
        <f t="shared" si="36"/>
        <v>0</v>
      </c>
      <c r="CU68" s="194">
        <f t="shared" si="36"/>
        <v>0</v>
      </c>
      <c r="CV68" s="194">
        <f t="shared" si="37"/>
        <v>0</v>
      </c>
      <c r="CW68" s="194">
        <f t="shared" si="37"/>
        <v>0</v>
      </c>
      <c r="CX68" s="194">
        <f t="shared" si="37"/>
        <v>0</v>
      </c>
      <c r="CY68" s="194">
        <f t="shared" si="37"/>
        <v>0</v>
      </c>
      <c r="CZ68" s="194">
        <f t="shared" si="37"/>
        <v>0</v>
      </c>
      <c r="DA68" s="194">
        <f t="shared" si="37"/>
        <v>0</v>
      </c>
      <c r="DB68" s="194">
        <f t="shared" si="37"/>
        <v>0</v>
      </c>
      <c r="DC68" s="194">
        <f t="shared" si="37"/>
        <v>0</v>
      </c>
      <c r="DD68" s="194">
        <f t="shared" si="37"/>
        <v>0</v>
      </c>
      <c r="DE68" s="194">
        <f t="shared" si="37"/>
        <v>0</v>
      </c>
      <c r="DF68" s="194">
        <f t="shared" si="37"/>
        <v>0</v>
      </c>
      <c r="DG68" s="194">
        <f t="shared" si="37"/>
        <v>0</v>
      </c>
      <c r="DH68" s="194">
        <f t="shared" si="37"/>
        <v>0</v>
      </c>
      <c r="DI68" s="194">
        <f t="shared" si="37"/>
        <v>0</v>
      </c>
      <c r="DJ68" s="194">
        <f t="shared" si="32"/>
        <v>0</v>
      </c>
      <c r="DK68" s="194">
        <f t="shared" si="32"/>
        <v>0</v>
      </c>
      <c r="DL68" s="194">
        <f t="shared" si="32"/>
        <v>0</v>
      </c>
      <c r="DM68" s="194">
        <f t="shared" si="32"/>
        <v>0</v>
      </c>
      <c r="DN68" s="194">
        <f t="shared" si="32"/>
        <v>0</v>
      </c>
      <c r="DO68" s="194">
        <f t="shared" si="32"/>
        <v>0</v>
      </c>
      <c r="DP68" s="194">
        <f t="shared" si="32"/>
        <v>0</v>
      </c>
      <c r="DQ68" s="194">
        <f t="shared" si="32"/>
        <v>0</v>
      </c>
      <c r="DR68" s="194">
        <f t="shared" si="32"/>
        <v>0</v>
      </c>
      <c r="DS68" s="194">
        <f t="shared" si="32"/>
        <v>0</v>
      </c>
      <c r="DT68" s="102"/>
    </row>
    <row r="69" spans="1:124" s="35" customFormat="1" x14ac:dyDescent="0.25">
      <c r="A69" s="241" t="e">
        <f ca="1"/>
        <v>#DIV/0!</v>
      </c>
      <c r="B69" s="53" t="s">
        <v>99</v>
      </c>
      <c r="C69" s="195" t="str">
        <v>-</v>
      </c>
      <c r="D69" s="196">
        <f t="shared" ref="D69:S84" si="40">IF(AND($B69=D$2),$A69, 0)</f>
        <v>0</v>
      </c>
      <c r="E69" s="197">
        <f t="shared" si="40"/>
        <v>0</v>
      </c>
      <c r="F69" s="197">
        <f t="shared" si="40"/>
        <v>0</v>
      </c>
      <c r="G69" s="197">
        <f t="shared" si="40"/>
        <v>0</v>
      </c>
      <c r="H69" s="197">
        <f t="shared" si="40"/>
        <v>0</v>
      </c>
      <c r="I69" s="197">
        <f t="shared" si="40"/>
        <v>0</v>
      </c>
      <c r="J69" s="197">
        <f t="shared" si="40"/>
        <v>0</v>
      </c>
      <c r="K69" s="197">
        <f t="shared" si="40"/>
        <v>0</v>
      </c>
      <c r="L69" s="197">
        <f t="shared" si="40"/>
        <v>0</v>
      </c>
      <c r="M69" s="197">
        <f t="shared" si="40"/>
        <v>0</v>
      </c>
      <c r="N69" s="197">
        <f t="shared" si="40"/>
        <v>0</v>
      </c>
      <c r="O69" s="197">
        <f t="shared" si="40"/>
        <v>0</v>
      </c>
      <c r="P69" s="197">
        <f t="shared" si="40"/>
        <v>0</v>
      </c>
      <c r="Q69" s="197">
        <f t="shared" si="40"/>
        <v>0</v>
      </c>
      <c r="R69" s="197">
        <f t="shared" si="40"/>
        <v>0</v>
      </c>
      <c r="S69" s="197">
        <f t="shared" si="38"/>
        <v>0</v>
      </c>
      <c r="T69" s="197">
        <f t="shared" si="38"/>
        <v>0</v>
      </c>
      <c r="U69" s="197">
        <f t="shared" si="38"/>
        <v>0</v>
      </c>
      <c r="V69" s="197">
        <f t="shared" si="38"/>
        <v>0</v>
      </c>
      <c r="W69" s="197">
        <f t="shared" si="38"/>
        <v>0</v>
      </c>
      <c r="X69" s="197">
        <f t="shared" si="38"/>
        <v>0</v>
      </c>
      <c r="Y69" s="197">
        <f t="shared" si="38"/>
        <v>0</v>
      </c>
      <c r="Z69" s="197">
        <f t="shared" si="38"/>
        <v>0</v>
      </c>
      <c r="AA69" s="197">
        <f t="shared" si="38"/>
        <v>0</v>
      </c>
      <c r="AB69" s="197">
        <f t="shared" si="38"/>
        <v>0</v>
      </c>
      <c r="AC69" s="197">
        <f t="shared" si="38"/>
        <v>0</v>
      </c>
      <c r="AD69" s="197">
        <f t="shared" si="38"/>
        <v>0</v>
      </c>
      <c r="AE69" s="197">
        <f t="shared" si="38"/>
        <v>0</v>
      </c>
      <c r="AF69" s="197">
        <f t="shared" si="38"/>
        <v>0</v>
      </c>
      <c r="AG69" s="197">
        <f t="shared" si="38"/>
        <v>0</v>
      </c>
      <c r="AH69" s="197">
        <f t="shared" si="38"/>
        <v>0</v>
      </c>
      <c r="AI69" s="197">
        <f t="shared" si="39"/>
        <v>0</v>
      </c>
      <c r="AJ69" s="197">
        <f t="shared" si="33"/>
        <v>0</v>
      </c>
      <c r="AK69" s="197">
        <f t="shared" si="33"/>
        <v>0</v>
      </c>
      <c r="AL69" s="197">
        <f t="shared" si="33"/>
        <v>0</v>
      </c>
      <c r="AM69" s="197">
        <f t="shared" si="33"/>
        <v>0</v>
      </c>
      <c r="AN69" s="197">
        <f t="shared" si="33"/>
        <v>0</v>
      </c>
      <c r="AO69" s="197">
        <f t="shared" si="33"/>
        <v>0</v>
      </c>
      <c r="AP69" s="197">
        <f t="shared" si="33"/>
        <v>0</v>
      </c>
      <c r="AQ69" s="197">
        <f t="shared" si="33"/>
        <v>0</v>
      </c>
      <c r="AR69" s="197">
        <f t="shared" si="33"/>
        <v>0</v>
      </c>
      <c r="AS69" s="197">
        <f t="shared" si="33"/>
        <v>0</v>
      </c>
      <c r="AT69" s="197">
        <f t="shared" si="33"/>
        <v>0</v>
      </c>
      <c r="AU69" s="197">
        <f t="shared" si="33"/>
        <v>0</v>
      </c>
      <c r="AV69" s="197">
        <f t="shared" si="33"/>
        <v>0</v>
      </c>
      <c r="AW69" s="197">
        <f t="shared" si="33"/>
        <v>0</v>
      </c>
      <c r="AX69" s="197">
        <f t="shared" si="33"/>
        <v>0</v>
      </c>
      <c r="AY69" s="197">
        <f t="shared" si="33"/>
        <v>0</v>
      </c>
      <c r="AZ69" s="197">
        <f t="shared" si="34"/>
        <v>0</v>
      </c>
      <c r="BA69" s="197">
        <f t="shared" si="34"/>
        <v>0</v>
      </c>
      <c r="BB69" s="197">
        <f t="shared" si="34"/>
        <v>0</v>
      </c>
      <c r="BC69" s="197">
        <f t="shared" si="34"/>
        <v>0</v>
      </c>
      <c r="BD69" s="197">
        <f t="shared" si="34"/>
        <v>0</v>
      </c>
      <c r="BE69" s="197">
        <f t="shared" si="34"/>
        <v>0</v>
      </c>
      <c r="BF69" s="197">
        <f t="shared" si="34"/>
        <v>0</v>
      </c>
      <c r="BG69" s="197">
        <f t="shared" si="34"/>
        <v>0</v>
      </c>
      <c r="BH69" s="197">
        <f t="shared" si="34"/>
        <v>0</v>
      </c>
      <c r="BI69" s="197">
        <f t="shared" si="34"/>
        <v>0</v>
      </c>
      <c r="BJ69" s="197">
        <f t="shared" si="34"/>
        <v>0</v>
      </c>
      <c r="BK69" s="197">
        <f t="shared" si="34"/>
        <v>0</v>
      </c>
      <c r="BL69" s="197">
        <f t="shared" si="34"/>
        <v>0</v>
      </c>
      <c r="BM69" s="197">
        <f t="shared" si="34"/>
        <v>0</v>
      </c>
      <c r="BN69" s="197">
        <f t="shared" si="34"/>
        <v>0</v>
      </c>
      <c r="BO69" s="197">
        <f t="shared" si="34"/>
        <v>0</v>
      </c>
      <c r="BP69" s="197">
        <f t="shared" si="35"/>
        <v>0</v>
      </c>
      <c r="BQ69" s="197">
        <f t="shared" si="35"/>
        <v>0</v>
      </c>
      <c r="BR69" s="197">
        <f t="shared" si="35"/>
        <v>0</v>
      </c>
      <c r="BS69" s="197">
        <f t="shared" si="35"/>
        <v>0</v>
      </c>
      <c r="BT69" s="197">
        <f t="shared" si="35"/>
        <v>0</v>
      </c>
      <c r="BU69" s="197">
        <f t="shared" si="35"/>
        <v>0</v>
      </c>
      <c r="BV69" s="197">
        <f t="shared" si="35"/>
        <v>0</v>
      </c>
      <c r="BW69" s="197">
        <f t="shared" si="35"/>
        <v>0</v>
      </c>
      <c r="BX69" s="197">
        <f t="shared" si="35"/>
        <v>0</v>
      </c>
      <c r="BY69" s="197">
        <f t="shared" si="35"/>
        <v>0</v>
      </c>
      <c r="BZ69" s="197">
        <f t="shared" si="35"/>
        <v>0</v>
      </c>
      <c r="CA69" s="197">
        <f t="shared" si="35"/>
        <v>0</v>
      </c>
      <c r="CB69" s="197">
        <f t="shared" si="35"/>
        <v>0</v>
      </c>
      <c r="CC69" s="197">
        <f t="shared" si="35"/>
        <v>0</v>
      </c>
      <c r="CD69" s="197">
        <f t="shared" si="35"/>
        <v>0</v>
      </c>
      <c r="CE69" s="197">
        <f t="shared" si="35"/>
        <v>0</v>
      </c>
      <c r="CF69" s="197">
        <f t="shared" si="36"/>
        <v>0</v>
      </c>
      <c r="CG69" s="197">
        <f t="shared" si="36"/>
        <v>0</v>
      </c>
      <c r="CH69" s="197">
        <f t="shared" si="36"/>
        <v>0</v>
      </c>
      <c r="CI69" s="197">
        <f t="shared" si="36"/>
        <v>0</v>
      </c>
      <c r="CJ69" s="197">
        <f t="shared" si="36"/>
        <v>0</v>
      </c>
      <c r="CK69" s="197">
        <f t="shared" si="36"/>
        <v>0</v>
      </c>
      <c r="CL69" s="197">
        <f t="shared" si="36"/>
        <v>0</v>
      </c>
      <c r="CM69" s="197">
        <f t="shared" si="36"/>
        <v>0</v>
      </c>
      <c r="CN69" s="197">
        <f t="shared" si="36"/>
        <v>0</v>
      </c>
      <c r="CO69" s="197">
        <f t="shared" si="36"/>
        <v>0</v>
      </c>
      <c r="CP69" s="197">
        <f t="shared" si="36"/>
        <v>0</v>
      </c>
      <c r="CQ69" s="197">
        <f t="shared" si="36"/>
        <v>0</v>
      </c>
      <c r="CR69" s="197">
        <f t="shared" si="36"/>
        <v>0</v>
      </c>
      <c r="CS69" s="197">
        <f t="shared" si="36"/>
        <v>0</v>
      </c>
      <c r="CT69" s="197">
        <f t="shared" si="36"/>
        <v>0</v>
      </c>
      <c r="CU69" s="197">
        <f t="shared" si="36"/>
        <v>0</v>
      </c>
      <c r="CV69" s="197">
        <f t="shared" si="37"/>
        <v>0</v>
      </c>
      <c r="CW69" s="197">
        <f t="shared" si="37"/>
        <v>0</v>
      </c>
      <c r="CX69" s="197">
        <f t="shared" si="37"/>
        <v>0</v>
      </c>
      <c r="CY69" s="197">
        <f t="shared" si="37"/>
        <v>0</v>
      </c>
      <c r="CZ69" s="197">
        <f t="shared" si="37"/>
        <v>0</v>
      </c>
      <c r="DA69" s="197">
        <f t="shared" si="37"/>
        <v>0</v>
      </c>
      <c r="DB69" s="197">
        <f t="shared" si="37"/>
        <v>0</v>
      </c>
      <c r="DC69" s="197">
        <f t="shared" si="37"/>
        <v>0</v>
      </c>
      <c r="DD69" s="197">
        <f t="shared" si="37"/>
        <v>0</v>
      </c>
      <c r="DE69" s="197">
        <f t="shared" si="37"/>
        <v>0</v>
      </c>
      <c r="DF69" s="197">
        <f t="shared" si="37"/>
        <v>0</v>
      </c>
      <c r="DG69" s="197">
        <f t="shared" si="37"/>
        <v>0</v>
      </c>
      <c r="DH69" s="197">
        <f t="shared" si="37"/>
        <v>0</v>
      </c>
      <c r="DI69" s="197">
        <f t="shared" si="37"/>
        <v>0</v>
      </c>
      <c r="DJ69" s="197">
        <f t="shared" si="32"/>
        <v>0</v>
      </c>
      <c r="DK69" s="197">
        <f t="shared" si="32"/>
        <v>0</v>
      </c>
      <c r="DL69" s="197">
        <f t="shared" si="32"/>
        <v>0</v>
      </c>
      <c r="DM69" s="197">
        <f t="shared" si="32"/>
        <v>0</v>
      </c>
      <c r="DN69" s="197">
        <f t="shared" si="32"/>
        <v>0</v>
      </c>
      <c r="DO69" s="197">
        <f t="shared" si="32"/>
        <v>0</v>
      </c>
      <c r="DP69" s="197">
        <f t="shared" si="32"/>
        <v>0</v>
      </c>
      <c r="DQ69" s="197">
        <f t="shared" si="32"/>
        <v>0</v>
      </c>
      <c r="DR69" s="197">
        <f t="shared" si="32"/>
        <v>0</v>
      </c>
      <c r="DS69" s="197">
        <f t="shared" si="32"/>
        <v>0</v>
      </c>
      <c r="DT69" s="103"/>
    </row>
    <row r="70" spans="1:124" s="35" customFormat="1" x14ac:dyDescent="0.25">
      <c r="A70" s="241" t="e">
        <f ca="1"/>
        <v>#DIV/0!</v>
      </c>
      <c r="B70" s="53" t="s">
        <v>101</v>
      </c>
      <c r="C70" s="192" t="str">
        <v>-</v>
      </c>
      <c r="D70" s="193">
        <f t="shared" si="40"/>
        <v>0</v>
      </c>
      <c r="E70" s="194">
        <f t="shared" si="40"/>
        <v>0</v>
      </c>
      <c r="F70" s="194">
        <f t="shared" si="40"/>
        <v>0</v>
      </c>
      <c r="G70" s="194">
        <f t="shared" si="40"/>
        <v>0</v>
      </c>
      <c r="H70" s="194">
        <f t="shared" si="40"/>
        <v>0</v>
      </c>
      <c r="I70" s="194">
        <f t="shared" si="40"/>
        <v>0</v>
      </c>
      <c r="J70" s="194">
        <f t="shared" si="40"/>
        <v>0</v>
      </c>
      <c r="K70" s="194">
        <f t="shared" si="40"/>
        <v>0</v>
      </c>
      <c r="L70" s="194">
        <f t="shared" si="40"/>
        <v>0</v>
      </c>
      <c r="M70" s="194">
        <f t="shared" si="40"/>
        <v>0</v>
      </c>
      <c r="N70" s="194">
        <f t="shared" si="40"/>
        <v>0</v>
      </c>
      <c r="O70" s="194">
        <f t="shared" si="40"/>
        <v>0</v>
      </c>
      <c r="P70" s="194">
        <f t="shared" si="40"/>
        <v>0</v>
      </c>
      <c r="Q70" s="194">
        <f t="shared" si="40"/>
        <v>0</v>
      </c>
      <c r="R70" s="194">
        <f t="shared" si="40"/>
        <v>0</v>
      </c>
      <c r="S70" s="194">
        <f t="shared" si="38"/>
        <v>0</v>
      </c>
      <c r="T70" s="194">
        <f t="shared" si="38"/>
        <v>0</v>
      </c>
      <c r="U70" s="194">
        <f t="shared" si="38"/>
        <v>0</v>
      </c>
      <c r="V70" s="194">
        <f t="shared" si="38"/>
        <v>0</v>
      </c>
      <c r="W70" s="194">
        <f t="shared" si="38"/>
        <v>0</v>
      </c>
      <c r="X70" s="194">
        <f t="shared" si="38"/>
        <v>0</v>
      </c>
      <c r="Y70" s="194">
        <f t="shared" si="38"/>
        <v>0</v>
      </c>
      <c r="Z70" s="194">
        <f t="shared" si="38"/>
        <v>0</v>
      </c>
      <c r="AA70" s="194">
        <f t="shared" si="38"/>
        <v>0</v>
      </c>
      <c r="AB70" s="194">
        <f t="shared" si="38"/>
        <v>0</v>
      </c>
      <c r="AC70" s="194">
        <f t="shared" si="38"/>
        <v>0</v>
      </c>
      <c r="AD70" s="194">
        <f t="shared" si="38"/>
        <v>0</v>
      </c>
      <c r="AE70" s="194">
        <f t="shared" si="38"/>
        <v>0</v>
      </c>
      <c r="AF70" s="194">
        <f t="shared" si="38"/>
        <v>0</v>
      </c>
      <c r="AG70" s="194">
        <f t="shared" si="38"/>
        <v>0</v>
      </c>
      <c r="AH70" s="194">
        <f t="shared" si="38"/>
        <v>0</v>
      </c>
      <c r="AI70" s="194">
        <f t="shared" si="39"/>
        <v>0</v>
      </c>
      <c r="AJ70" s="194">
        <f t="shared" si="33"/>
        <v>0</v>
      </c>
      <c r="AK70" s="194">
        <f t="shared" si="33"/>
        <v>0</v>
      </c>
      <c r="AL70" s="194">
        <f t="shared" si="33"/>
        <v>0</v>
      </c>
      <c r="AM70" s="194">
        <f t="shared" si="33"/>
        <v>0</v>
      </c>
      <c r="AN70" s="194">
        <f t="shared" si="33"/>
        <v>0</v>
      </c>
      <c r="AO70" s="194">
        <f t="shared" si="33"/>
        <v>0</v>
      </c>
      <c r="AP70" s="194">
        <f t="shared" si="33"/>
        <v>0</v>
      </c>
      <c r="AQ70" s="194">
        <f t="shared" si="33"/>
        <v>0</v>
      </c>
      <c r="AR70" s="194">
        <f t="shared" si="33"/>
        <v>0</v>
      </c>
      <c r="AS70" s="194">
        <f t="shared" si="33"/>
        <v>0</v>
      </c>
      <c r="AT70" s="194">
        <f t="shared" si="33"/>
        <v>0</v>
      </c>
      <c r="AU70" s="194">
        <f t="shared" si="33"/>
        <v>0</v>
      </c>
      <c r="AV70" s="194">
        <f t="shared" si="33"/>
        <v>0</v>
      </c>
      <c r="AW70" s="194">
        <f t="shared" si="33"/>
        <v>0</v>
      </c>
      <c r="AX70" s="194">
        <f t="shared" si="33"/>
        <v>0</v>
      </c>
      <c r="AY70" s="194">
        <f t="shared" si="33"/>
        <v>0</v>
      </c>
      <c r="AZ70" s="194">
        <f t="shared" si="34"/>
        <v>0</v>
      </c>
      <c r="BA70" s="194">
        <f t="shared" si="34"/>
        <v>0</v>
      </c>
      <c r="BB70" s="194">
        <f t="shared" si="34"/>
        <v>0</v>
      </c>
      <c r="BC70" s="194">
        <f t="shared" si="34"/>
        <v>0</v>
      </c>
      <c r="BD70" s="194">
        <f t="shared" si="34"/>
        <v>0</v>
      </c>
      <c r="BE70" s="194">
        <f t="shared" si="34"/>
        <v>0</v>
      </c>
      <c r="BF70" s="194">
        <f t="shared" si="34"/>
        <v>0</v>
      </c>
      <c r="BG70" s="194">
        <f t="shared" si="34"/>
        <v>0</v>
      </c>
      <c r="BH70" s="194">
        <f t="shared" si="34"/>
        <v>0</v>
      </c>
      <c r="BI70" s="194">
        <f t="shared" si="34"/>
        <v>0</v>
      </c>
      <c r="BJ70" s="194">
        <f t="shared" si="34"/>
        <v>0</v>
      </c>
      <c r="BK70" s="194">
        <f t="shared" si="34"/>
        <v>0</v>
      </c>
      <c r="BL70" s="194">
        <f t="shared" si="34"/>
        <v>0</v>
      </c>
      <c r="BM70" s="194">
        <f t="shared" si="34"/>
        <v>0</v>
      </c>
      <c r="BN70" s="194">
        <f t="shared" si="34"/>
        <v>0</v>
      </c>
      <c r="BO70" s="194">
        <f t="shared" si="34"/>
        <v>0</v>
      </c>
      <c r="BP70" s="194">
        <f t="shared" si="35"/>
        <v>0</v>
      </c>
      <c r="BQ70" s="194">
        <f t="shared" si="35"/>
        <v>0</v>
      </c>
      <c r="BR70" s="194">
        <f t="shared" si="35"/>
        <v>0</v>
      </c>
      <c r="BS70" s="194">
        <f t="shared" si="35"/>
        <v>0</v>
      </c>
      <c r="BT70" s="194">
        <f t="shared" si="35"/>
        <v>0</v>
      </c>
      <c r="BU70" s="194">
        <f t="shared" si="35"/>
        <v>0</v>
      </c>
      <c r="BV70" s="194">
        <f t="shared" si="35"/>
        <v>0</v>
      </c>
      <c r="BW70" s="194">
        <f t="shared" si="35"/>
        <v>0</v>
      </c>
      <c r="BX70" s="194">
        <f t="shared" si="35"/>
        <v>0</v>
      </c>
      <c r="BY70" s="194">
        <f t="shared" si="35"/>
        <v>0</v>
      </c>
      <c r="BZ70" s="194">
        <f t="shared" si="35"/>
        <v>0</v>
      </c>
      <c r="CA70" s="194">
        <f t="shared" si="35"/>
        <v>0</v>
      </c>
      <c r="CB70" s="194">
        <f t="shared" si="35"/>
        <v>0</v>
      </c>
      <c r="CC70" s="194">
        <f t="shared" si="35"/>
        <v>0</v>
      </c>
      <c r="CD70" s="194">
        <f t="shared" si="35"/>
        <v>0</v>
      </c>
      <c r="CE70" s="194">
        <f t="shared" si="35"/>
        <v>0</v>
      </c>
      <c r="CF70" s="194">
        <f t="shared" si="36"/>
        <v>0</v>
      </c>
      <c r="CG70" s="194">
        <f t="shared" si="36"/>
        <v>0</v>
      </c>
      <c r="CH70" s="194">
        <f t="shared" si="36"/>
        <v>0</v>
      </c>
      <c r="CI70" s="194">
        <f t="shared" si="36"/>
        <v>0</v>
      </c>
      <c r="CJ70" s="194">
        <f t="shared" si="36"/>
        <v>0</v>
      </c>
      <c r="CK70" s="194">
        <f t="shared" si="36"/>
        <v>0</v>
      </c>
      <c r="CL70" s="194">
        <f t="shared" si="36"/>
        <v>0</v>
      </c>
      <c r="CM70" s="194">
        <f t="shared" si="36"/>
        <v>0</v>
      </c>
      <c r="CN70" s="194">
        <f t="shared" si="36"/>
        <v>0</v>
      </c>
      <c r="CO70" s="194">
        <f t="shared" si="36"/>
        <v>0</v>
      </c>
      <c r="CP70" s="194">
        <f t="shared" si="36"/>
        <v>0</v>
      </c>
      <c r="CQ70" s="194">
        <f t="shared" si="36"/>
        <v>0</v>
      </c>
      <c r="CR70" s="194">
        <f t="shared" si="36"/>
        <v>0</v>
      </c>
      <c r="CS70" s="194">
        <f t="shared" si="36"/>
        <v>0</v>
      </c>
      <c r="CT70" s="194">
        <f t="shared" si="36"/>
        <v>0</v>
      </c>
      <c r="CU70" s="194">
        <f t="shared" si="36"/>
        <v>0</v>
      </c>
      <c r="CV70" s="194">
        <f t="shared" si="37"/>
        <v>0</v>
      </c>
      <c r="CW70" s="194">
        <f t="shared" si="37"/>
        <v>0</v>
      </c>
      <c r="CX70" s="194">
        <f t="shared" si="37"/>
        <v>0</v>
      </c>
      <c r="CY70" s="194">
        <f t="shared" si="37"/>
        <v>0</v>
      </c>
      <c r="CZ70" s="194">
        <f t="shared" si="37"/>
        <v>0</v>
      </c>
      <c r="DA70" s="194">
        <f t="shared" si="37"/>
        <v>0</v>
      </c>
      <c r="DB70" s="194">
        <f t="shared" si="37"/>
        <v>0</v>
      </c>
      <c r="DC70" s="194">
        <f t="shared" si="37"/>
        <v>0</v>
      </c>
      <c r="DD70" s="194">
        <f t="shared" si="37"/>
        <v>0</v>
      </c>
      <c r="DE70" s="194">
        <f t="shared" si="37"/>
        <v>0</v>
      </c>
      <c r="DF70" s="194">
        <f t="shared" si="37"/>
        <v>0</v>
      </c>
      <c r="DG70" s="194">
        <f t="shared" si="37"/>
        <v>0</v>
      </c>
      <c r="DH70" s="194">
        <f t="shared" si="37"/>
        <v>0</v>
      </c>
      <c r="DI70" s="194">
        <f t="shared" si="37"/>
        <v>0</v>
      </c>
      <c r="DJ70" s="194">
        <f t="shared" si="32"/>
        <v>0</v>
      </c>
      <c r="DK70" s="194">
        <f t="shared" si="32"/>
        <v>0</v>
      </c>
      <c r="DL70" s="194">
        <f t="shared" si="32"/>
        <v>0</v>
      </c>
      <c r="DM70" s="194">
        <f t="shared" si="32"/>
        <v>0</v>
      </c>
      <c r="DN70" s="194">
        <f t="shared" si="32"/>
        <v>0</v>
      </c>
      <c r="DO70" s="194">
        <f t="shared" si="32"/>
        <v>0</v>
      </c>
      <c r="DP70" s="194">
        <f t="shared" si="32"/>
        <v>0</v>
      </c>
      <c r="DQ70" s="194">
        <f t="shared" si="32"/>
        <v>0</v>
      </c>
      <c r="DR70" s="194">
        <f t="shared" si="32"/>
        <v>0</v>
      </c>
      <c r="DS70" s="194">
        <f t="shared" si="32"/>
        <v>0</v>
      </c>
      <c r="DT70" s="102"/>
    </row>
    <row r="71" spans="1:124" s="35" customFormat="1" x14ac:dyDescent="0.25">
      <c r="A71" s="241" t="e">
        <f ca="1"/>
        <v>#DIV/0!</v>
      </c>
      <c r="B71" s="53" t="s">
        <v>103</v>
      </c>
      <c r="C71" s="192" t="str">
        <v>-</v>
      </c>
      <c r="D71" s="193">
        <f t="shared" si="40"/>
        <v>0</v>
      </c>
      <c r="E71" s="194">
        <f t="shared" si="40"/>
        <v>0</v>
      </c>
      <c r="F71" s="194">
        <f t="shared" si="40"/>
        <v>0</v>
      </c>
      <c r="G71" s="194">
        <f t="shared" si="40"/>
        <v>0</v>
      </c>
      <c r="H71" s="194">
        <f t="shared" si="40"/>
        <v>0</v>
      </c>
      <c r="I71" s="194">
        <f t="shared" si="40"/>
        <v>0</v>
      </c>
      <c r="J71" s="194">
        <f t="shared" si="40"/>
        <v>0</v>
      </c>
      <c r="K71" s="194">
        <f t="shared" si="40"/>
        <v>0</v>
      </c>
      <c r="L71" s="194">
        <f t="shared" si="40"/>
        <v>0</v>
      </c>
      <c r="M71" s="194">
        <f t="shared" si="40"/>
        <v>0</v>
      </c>
      <c r="N71" s="194">
        <f t="shared" si="40"/>
        <v>0</v>
      </c>
      <c r="O71" s="194">
        <f t="shared" si="40"/>
        <v>0</v>
      </c>
      <c r="P71" s="194">
        <f t="shared" si="40"/>
        <v>0</v>
      </c>
      <c r="Q71" s="194">
        <f t="shared" si="40"/>
        <v>0</v>
      </c>
      <c r="R71" s="194">
        <f t="shared" si="40"/>
        <v>0</v>
      </c>
      <c r="S71" s="194">
        <f t="shared" si="38"/>
        <v>0</v>
      </c>
      <c r="T71" s="194">
        <f t="shared" si="38"/>
        <v>0</v>
      </c>
      <c r="U71" s="194">
        <f t="shared" si="38"/>
        <v>0</v>
      </c>
      <c r="V71" s="194">
        <f t="shared" si="38"/>
        <v>0</v>
      </c>
      <c r="W71" s="194">
        <f t="shared" si="38"/>
        <v>0</v>
      </c>
      <c r="X71" s="194">
        <f t="shared" si="38"/>
        <v>0</v>
      </c>
      <c r="Y71" s="194">
        <f t="shared" si="38"/>
        <v>0</v>
      </c>
      <c r="Z71" s="194">
        <f t="shared" si="38"/>
        <v>0</v>
      </c>
      <c r="AA71" s="194">
        <f t="shared" si="38"/>
        <v>0</v>
      </c>
      <c r="AB71" s="194">
        <f t="shared" si="38"/>
        <v>0</v>
      </c>
      <c r="AC71" s="194">
        <f t="shared" si="38"/>
        <v>0</v>
      </c>
      <c r="AD71" s="194">
        <f t="shared" si="38"/>
        <v>0</v>
      </c>
      <c r="AE71" s="194">
        <f t="shared" si="38"/>
        <v>0</v>
      </c>
      <c r="AF71" s="194">
        <f t="shared" si="38"/>
        <v>0</v>
      </c>
      <c r="AG71" s="194">
        <f t="shared" si="38"/>
        <v>0</v>
      </c>
      <c r="AH71" s="194">
        <f t="shared" si="38"/>
        <v>0</v>
      </c>
      <c r="AI71" s="194">
        <f t="shared" si="39"/>
        <v>0</v>
      </c>
      <c r="AJ71" s="194">
        <f t="shared" si="33"/>
        <v>0</v>
      </c>
      <c r="AK71" s="194">
        <f t="shared" si="33"/>
        <v>0</v>
      </c>
      <c r="AL71" s="194">
        <f t="shared" si="33"/>
        <v>0</v>
      </c>
      <c r="AM71" s="194">
        <f t="shared" si="33"/>
        <v>0</v>
      </c>
      <c r="AN71" s="194">
        <f t="shared" si="33"/>
        <v>0</v>
      </c>
      <c r="AO71" s="194">
        <f t="shared" si="33"/>
        <v>0</v>
      </c>
      <c r="AP71" s="194">
        <f t="shared" si="33"/>
        <v>0</v>
      </c>
      <c r="AQ71" s="194">
        <f t="shared" si="33"/>
        <v>0</v>
      </c>
      <c r="AR71" s="194">
        <f t="shared" si="33"/>
        <v>0</v>
      </c>
      <c r="AS71" s="194">
        <f t="shared" si="33"/>
        <v>0</v>
      </c>
      <c r="AT71" s="194">
        <f t="shared" si="33"/>
        <v>0</v>
      </c>
      <c r="AU71" s="194">
        <f t="shared" si="33"/>
        <v>0</v>
      </c>
      <c r="AV71" s="194">
        <f t="shared" si="33"/>
        <v>0</v>
      </c>
      <c r="AW71" s="194">
        <f t="shared" si="33"/>
        <v>0</v>
      </c>
      <c r="AX71" s="194">
        <f t="shared" si="33"/>
        <v>0</v>
      </c>
      <c r="AY71" s="194">
        <f t="shared" si="33"/>
        <v>0</v>
      </c>
      <c r="AZ71" s="194">
        <f t="shared" si="34"/>
        <v>0</v>
      </c>
      <c r="BA71" s="194">
        <f t="shared" si="34"/>
        <v>0</v>
      </c>
      <c r="BB71" s="194">
        <f t="shared" si="34"/>
        <v>0</v>
      </c>
      <c r="BC71" s="194">
        <f t="shared" si="34"/>
        <v>0</v>
      </c>
      <c r="BD71" s="194">
        <f t="shared" si="34"/>
        <v>0</v>
      </c>
      <c r="BE71" s="194">
        <f t="shared" si="34"/>
        <v>0</v>
      </c>
      <c r="BF71" s="194">
        <f t="shared" si="34"/>
        <v>0</v>
      </c>
      <c r="BG71" s="194">
        <f t="shared" si="34"/>
        <v>0</v>
      </c>
      <c r="BH71" s="194">
        <f t="shared" si="34"/>
        <v>0</v>
      </c>
      <c r="BI71" s="194">
        <f t="shared" si="34"/>
        <v>0</v>
      </c>
      <c r="BJ71" s="194">
        <f t="shared" si="34"/>
        <v>0</v>
      </c>
      <c r="BK71" s="194">
        <f t="shared" si="34"/>
        <v>0</v>
      </c>
      <c r="BL71" s="194">
        <f t="shared" si="34"/>
        <v>0</v>
      </c>
      <c r="BM71" s="194">
        <f t="shared" si="34"/>
        <v>0</v>
      </c>
      <c r="BN71" s="194">
        <f t="shared" si="34"/>
        <v>0</v>
      </c>
      <c r="BO71" s="194">
        <f t="shared" si="34"/>
        <v>0</v>
      </c>
      <c r="BP71" s="194">
        <f t="shared" si="35"/>
        <v>0</v>
      </c>
      <c r="BQ71" s="194">
        <f t="shared" si="35"/>
        <v>0</v>
      </c>
      <c r="BR71" s="194">
        <f t="shared" si="35"/>
        <v>0</v>
      </c>
      <c r="BS71" s="194">
        <f t="shared" si="35"/>
        <v>0</v>
      </c>
      <c r="BT71" s="194">
        <f t="shared" si="35"/>
        <v>0</v>
      </c>
      <c r="BU71" s="194">
        <f t="shared" si="35"/>
        <v>0</v>
      </c>
      <c r="BV71" s="194">
        <f t="shared" si="35"/>
        <v>0</v>
      </c>
      <c r="BW71" s="194">
        <f t="shared" si="35"/>
        <v>0</v>
      </c>
      <c r="BX71" s="194">
        <f t="shared" si="35"/>
        <v>0</v>
      </c>
      <c r="BY71" s="194">
        <f t="shared" si="35"/>
        <v>0</v>
      </c>
      <c r="BZ71" s="194">
        <f t="shared" si="35"/>
        <v>0</v>
      </c>
      <c r="CA71" s="194">
        <f t="shared" si="35"/>
        <v>0</v>
      </c>
      <c r="CB71" s="194">
        <f t="shared" si="35"/>
        <v>0</v>
      </c>
      <c r="CC71" s="194">
        <f t="shared" si="35"/>
        <v>0</v>
      </c>
      <c r="CD71" s="194">
        <f t="shared" si="35"/>
        <v>0</v>
      </c>
      <c r="CE71" s="194">
        <f t="shared" si="35"/>
        <v>0</v>
      </c>
      <c r="CF71" s="194">
        <f t="shared" si="36"/>
        <v>0</v>
      </c>
      <c r="CG71" s="194">
        <f t="shared" si="36"/>
        <v>0</v>
      </c>
      <c r="CH71" s="194">
        <f t="shared" si="36"/>
        <v>0</v>
      </c>
      <c r="CI71" s="194">
        <f t="shared" si="36"/>
        <v>0</v>
      </c>
      <c r="CJ71" s="194">
        <f t="shared" si="36"/>
        <v>0</v>
      </c>
      <c r="CK71" s="194">
        <f t="shared" si="36"/>
        <v>0</v>
      </c>
      <c r="CL71" s="194">
        <f t="shared" si="36"/>
        <v>0</v>
      </c>
      <c r="CM71" s="194">
        <f t="shared" si="36"/>
        <v>0</v>
      </c>
      <c r="CN71" s="194">
        <f t="shared" si="36"/>
        <v>0</v>
      </c>
      <c r="CO71" s="194">
        <f t="shared" si="36"/>
        <v>0</v>
      </c>
      <c r="CP71" s="194">
        <f t="shared" si="36"/>
        <v>0</v>
      </c>
      <c r="CQ71" s="194">
        <f t="shared" si="36"/>
        <v>0</v>
      </c>
      <c r="CR71" s="194">
        <f t="shared" si="36"/>
        <v>0</v>
      </c>
      <c r="CS71" s="194">
        <f t="shared" si="36"/>
        <v>0</v>
      </c>
      <c r="CT71" s="194">
        <f t="shared" si="36"/>
        <v>0</v>
      </c>
      <c r="CU71" s="194">
        <f t="shared" si="36"/>
        <v>0</v>
      </c>
      <c r="CV71" s="194">
        <f t="shared" si="37"/>
        <v>0</v>
      </c>
      <c r="CW71" s="194">
        <f t="shared" si="37"/>
        <v>0</v>
      </c>
      <c r="CX71" s="194">
        <f t="shared" si="37"/>
        <v>0</v>
      </c>
      <c r="CY71" s="194">
        <f t="shared" si="37"/>
        <v>0</v>
      </c>
      <c r="CZ71" s="194">
        <f t="shared" si="37"/>
        <v>0</v>
      </c>
      <c r="DA71" s="194">
        <f t="shared" si="37"/>
        <v>0</v>
      </c>
      <c r="DB71" s="194">
        <f t="shared" si="37"/>
        <v>0</v>
      </c>
      <c r="DC71" s="194">
        <f t="shared" si="37"/>
        <v>0</v>
      </c>
      <c r="DD71" s="194">
        <f t="shared" si="37"/>
        <v>0</v>
      </c>
      <c r="DE71" s="194">
        <f t="shared" si="37"/>
        <v>0</v>
      </c>
      <c r="DF71" s="194">
        <f t="shared" si="37"/>
        <v>0</v>
      </c>
      <c r="DG71" s="194">
        <f t="shared" si="37"/>
        <v>0</v>
      </c>
      <c r="DH71" s="194">
        <f t="shared" si="37"/>
        <v>0</v>
      </c>
      <c r="DI71" s="194">
        <f t="shared" si="37"/>
        <v>0</v>
      </c>
      <c r="DJ71" s="194">
        <f t="shared" si="32"/>
        <v>0</v>
      </c>
      <c r="DK71" s="194">
        <f t="shared" si="32"/>
        <v>0</v>
      </c>
      <c r="DL71" s="194">
        <f t="shared" si="32"/>
        <v>0</v>
      </c>
      <c r="DM71" s="194">
        <f t="shared" si="32"/>
        <v>0</v>
      </c>
      <c r="DN71" s="194">
        <f t="shared" si="32"/>
        <v>0</v>
      </c>
      <c r="DO71" s="194">
        <f t="shared" si="32"/>
        <v>0</v>
      </c>
      <c r="DP71" s="194">
        <f t="shared" si="32"/>
        <v>0</v>
      </c>
      <c r="DQ71" s="194">
        <f t="shared" si="32"/>
        <v>0</v>
      </c>
      <c r="DR71" s="194">
        <f t="shared" si="32"/>
        <v>0</v>
      </c>
      <c r="DS71" s="194">
        <f t="shared" si="32"/>
        <v>0</v>
      </c>
      <c r="DT71" s="102"/>
    </row>
    <row r="72" spans="1:124" s="35" customFormat="1" x14ac:dyDescent="0.25">
      <c r="A72" s="241" t="e">
        <f ca="1"/>
        <v>#DIV/0!</v>
      </c>
      <c r="B72" s="53" t="s">
        <v>105</v>
      </c>
      <c r="C72" s="192" t="str">
        <v>-</v>
      </c>
      <c r="D72" s="193">
        <f t="shared" si="40"/>
        <v>0</v>
      </c>
      <c r="E72" s="194">
        <f t="shared" si="40"/>
        <v>0</v>
      </c>
      <c r="F72" s="194">
        <f t="shared" si="40"/>
        <v>0</v>
      </c>
      <c r="G72" s="194">
        <f t="shared" si="40"/>
        <v>0</v>
      </c>
      <c r="H72" s="194">
        <f t="shared" si="40"/>
        <v>0</v>
      </c>
      <c r="I72" s="194">
        <f t="shared" si="40"/>
        <v>0</v>
      </c>
      <c r="J72" s="194">
        <f t="shared" si="40"/>
        <v>0</v>
      </c>
      <c r="K72" s="194">
        <f t="shared" si="40"/>
        <v>0</v>
      </c>
      <c r="L72" s="194">
        <f t="shared" si="40"/>
        <v>0</v>
      </c>
      <c r="M72" s="194">
        <f t="shared" si="40"/>
        <v>0</v>
      </c>
      <c r="N72" s="194">
        <f t="shared" si="40"/>
        <v>0</v>
      </c>
      <c r="O72" s="194">
        <f t="shared" si="40"/>
        <v>0</v>
      </c>
      <c r="P72" s="194">
        <f t="shared" si="40"/>
        <v>0</v>
      </c>
      <c r="Q72" s="194">
        <f t="shared" si="40"/>
        <v>0</v>
      </c>
      <c r="R72" s="194">
        <f t="shared" si="40"/>
        <v>0</v>
      </c>
      <c r="S72" s="194">
        <f t="shared" si="38"/>
        <v>0</v>
      </c>
      <c r="T72" s="194">
        <f t="shared" si="38"/>
        <v>0</v>
      </c>
      <c r="U72" s="194">
        <f t="shared" si="38"/>
        <v>0</v>
      </c>
      <c r="V72" s="194">
        <f t="shared" si="38"/>
        <v>0</v>
      </c>
      <c r="W72" s="194">
        <f t="shared" si="38"/>
        <v>0</v>
      </c>
      <c r="X72" s="194">
        <f t="shared" si="38"/>
        <v>0</v>
      </c>
      <c r="Y72" s="194">
        <f t="shared" si="38"/>
        <v>0</v>
      </c>
      <c r="Z72" s="194">
        <f t="shared" si="38"/>
        <v>0</v>
      </c>
      <c r="AA72" s="194">
        <f t="shared" si="38"/>
        <v>0</v>
      </c>
      <c r="AB72" s="194">
        <f t="shared" si="38"/>
        <v>0</v>
      </c>
      <c r="AC72" s="194">
        <f t="shared" si="38"/>
        <v>0</v>
      </c>
      <c r="AD72" s="194">
        <f t="shared" si="38"/>
        <v>0</v>
      </c>
      <c r="AE72" s="194">
        <f t="shared" si="38"/>
        <v>0</v>
      </c>
      <c r="AF72" s="194">
        <f t="shared" si="38"/>
        <v>0</v>
      </c>
      <c r="AG72" s="194">
        <f t="shared" si="38"/>
        <v>0</v>
      </c>
      <c r="AH72" s="194">
        <f t="shared" si="38"/>
        <v>0</v>
      </c>
      <c r="AI72" s="194">
        <f t="shared" si="39"/>
        <v>0</v>
      </c>
      <c r="AJ72" s="194">
        <f t="shared" si="33"/>
        <v>0</v>
      </c>
      <c r="AK72" s="194">
        <f t="shared" si="33"/>
        <v>0</v>
      </c>
      <c r="AL72" s="194">
        <f t="shared" si="33"/>
        <v>0</v>
      </c>
      <c r="AM72" s="194">
        <f t="shared" si="33"/>
        <v>0</v>
      </c>
      <c r="AN72" s="194">
        <f t="shared" si="33"/>
        <v>0</v>
      </c>
      <c r="AO72" s="194">
        <f t="shared" si="33"/>
        <v>0</v>
      </c>
      <c r="AP72" s="194">
        <f t="shared" si="33"/>
        <v>0</v>
      </c>
      <c r="AQ72" s="194">
        <f t="shared" si="33"/>
        <v>0</v>
      </c>
      <c r="AR72" s="194">
        <f t="shared" si="33"/>
        <v>0</v>
      </c>
      <c r="AS72" s="194">
        <f t="shared" si="33"/>
        <v>0</v>
      </c>
      <c r="AT72" s="194">
        <f t="shared" si="33"/>
        <v>0</v>
      </c>
      <c r="AU72" s="194">
        <f t="shared" si="33"/>
        <v>0</v>
      </c>
      <c r="AV72" s="194">
        <f t="shared" si="33"/>
        <v>0</v>
      </c>
      <c r="AW72" s="194">
        <f t="shared" si="33"/>
        <v>0</v>
      </c>
      <c r="AX72" s="194">
        <f t="shared" si="33"/>
        <v>0</v>
      </c>
      <c r="AY72" s="194">
        <f t="shared" si="33"/>
        <v>0</v>
      </c>
      <c r="AZ72" s="194">
        <f t="shared" si="34"/>
        <v>0</v>
      </c>
      <c r="BA72" s="194">
        <f t="shared" si="34"/>
        <v>0</v>
      </c>
      <c r="BB72" s="194">
        <f t="shared" si="34"/>
        <v>0</v>
      </c>
      <c r="BC72" s="194">
        <f t="shared" si="34"/>
        <v>0</v>
      </c>
      <c r="BD72" s="194">
        <f t="shared" si="34"/>
        <v>0</v>
      </c>
      <c r="BE72" s="194">
        <f t="shared" si="34"/>
        <v>0</v>
      </c>
      <c r="BF72" s="194">
        <f t="shared" si="34"/>
        <v>0</v>
      </c>
      <c r="BG72" s="194">
        <f t="shared" si="34"/>
        <v>0</v>
      </c>
      <c r="BH72" s="194">
        <f t="shared" si="34"/>
        <v>0</v>
      </c>
      <c r="BI72" s="194">
        <f t="shared" si="34"/>
        <v>0</v>
      </c>
      <c r="BJ72" s="194">
        <f t="shared" si="34"/>
        <v>0</v>
      </c>
      <c r="BK72" s="194">
        <f t="shared" si="34"/>
        <v>0</v>
      </c>
      <c r="BL72" s="194">
        <f t="shared" si="34"/>
        <v>0</v>
      </c>
      <c r="BM72" s="194">
        <f t="shared" si="34"/>
        <v>0</v>
      </c>
      <c r="BN72" s="194">
        <f t="shared" si="34"/>
        <v>0</v>
      </c>
      <c r="BO72" s="194">
        <f t="shared" si="34"/>
        <v>0</v>
      </c>
      <c r="BP72" s="194">
        <f t="shared" si="35"/>
        <v>0</v>
      </c>
      <c r="BQ72" s="194">
        <f t="shared" si="35"/>
        <v>0</v>
      </c>
      <c r="BR72" s="194">
        <f t="shared" si="35"/>
        <v>0</v>
      </c>
      <c r="BS72" s="194">
        <f t="shared" si="35"/>
        <v>0</v>
      </c>
      <c r="BT72" s="194">
        <f t="shared" si="35"/>
        <v>0</v>
      </c>
      <c r="BU72" s="194">
        <f t="shared" si="35"/>
        <v>0</v>
      </c>
      <c r="BV72" s="194">
        <f t="shared" si="35"/>
        <v>0</v>
      </c>
      <c r="BW72" s="194">
        <f t="shared" si="35"/>
        <v>0</v>
      </c>
      <c r="BX72" s="194">
        <f t="shared" si="35"/>
        <v>0</v>
      </c>
      <c r="BY72" s="194">
        <f t="shared" si="35"/>
        <v>0</v>
      </c>
      <c r="BZ72" s="194">
        <f t="shared" si="35"/>
        <v>0</v>
      </c>
      <c r="CA72" s="194">
        <f t="shared" si="35"/>
        <v>0</v>
      </c>
      <c r="CB72" s="194">
        <f t="shared" si="35"/>
        <v>0</v>
      </c>
      <c r="CC72" s="194">
        <f t="shared" si="35"/>
        <v>0</v>
      </c>
      <c r="CD72" s="194">
        <f t="shared" si="35"/>
        <v>0</v>
      </c>
      <c r="CE72" s="194">
        <f t="shared" si="35"/>
        <v>0</v>
      </c>
      <c r="CF72" s="194">
        <f t="shared" si="36"/>
        <v>0</v>
      </c>
      <c r="CG72" s="194">
        <f t="shared" si="36"/>
        <v>0</v>
      </c>
      <c r="CH72" s="194">
        <f t="shared" si="36"/>
        <v>0</v>
      </c>
      <c r="CI72" s="194">
        <f t="shared" si="36"/>
        <v>0</v>
      </c>
      <c r="CJ72" s="194">
        <f t="shared" si="36"/>
        <v>0</v>
      </c>
      <c r="CK72" s="194">
        <f t="shared" si="36"/>
        <v>0</v>
      </c>
      <c r="CL72" s="194">
        <f t="shared" si="36"/>
        <v>0</v>
      </c>
      <c r="CM72" s="194">
        <f t="shared" si="36"/>
        <v>0</v>
      </c>
      <c r="CN72" s="194">
        <f t="shared" si="36"/>
        <v>0</v>
      </c>
      <c r="CO72" s="194">
        <f t="shared" si="36"/>
        <v>0</v>
      </c>
      <c r="CP72" s="194">
        <f t="shared" si="36"/>
        <v>0</v>
      </c>
      <c r="CQ72" s="194">
        <f t="shared" si="36"/>
        <v>0</v>
      </c>
      <c r="CR72" s="194">
        <f t="shared" si="36"/>
        <v>0</v>
      </c>
      <c r="CS72" s="194">
        <f t="shared" si="36"/>
        <v>0</v>
      </c>
      <c r="CT72" s="194">
        <f t="shared" si="36"/>
        <v>0</v>
      </c>
      <c r="CU72" s="194">
        <f t="shared" si="36"/>
        <v>0</v>
      </c>
      <c r="CV72" s="194">
        <f t="shared" si="37"/>
        <v>0</v>
      </c>
      <c r="CW72" s="194">
        <f t="shared" si="37"/>
        <v>0</v>
      </c>
      <c r="CX72" s="194">
        <f t="shared" si="37"/>
        <v>0</v>
      </c>
      <c r="CY72" s="194">
        <f t="shared" si="37"/>
        <v>0</v>
      </c>
      <c r="CZ72" s="194">
        <f t="shared" si="37"/>
        <v>0</v>
      </c>
      <c r="DA72" s="194">
        <f t="shared" si="37"/>
        <v>0</v>
      </c>
      <c r="DB72" s="194">
        <f t="shared" si="37"/>
        <v>0</v>
      </c>
      <c r="DC72" s="194">
        <f t="shared" si="37"/>
        <v>0</v>
      </c>
      <c r="DD72" s="194">
        <f t="shared" si="37"/>
        <v>0</v>
      </c>
      <c r="DE72" s="194">
        <f t="shared" si="37"/>
        <v>0</v>
      </c>
      <c r="DF72" s="194">
        <f t="shared" si="37"/>
        <v>0</v>
      </c>
      <c r="DG72" s="194">
        <f t="shared" si="37"/>
        <v>0</v>
      </c>
      <c r="DH72" s="194">
        <f t="shared" si="37"/>
        <v>0</v>
      </c>
      <c r="DI72" s="194">
        <f t="shared" si="37"/>
        <v>0</v>
      </c>
      <c r="DJ72" s="194">
        <f t="shared" si="32"/>
        <v>0</v>
      </c>
      <c r="DK72" s="194">
        <f t="shared" si="32"/>
        <v>0</v>
      </c>
      <c r="DL72" s="194">
        <f t="shared" si="32"/>
        <v>0</v>
      </c>
      <c r="DM72" s="194">
        <f t="shared" si="32"/>
        <v>0</v>
      </c>
      <c r="DN72" s="194">
        <f t="shared" si="32"/>
        <v>0</v>
      </c>
      <c r="DO72" s="194">
        <f t="shared" si="32"/>
        <v>0</v>
      </c>
      <c r="DP72" s="194">
        <f t="shared" si="32"/>
        <v>0</v>
      </c>
      <c r="DQ72" s="194">
        <f t="shared" si="32"/>
        <v>0</v>
      </c>
      <c r="DR72" s="194">
        <f t="shared" si="32"/>
        <v>0</v>
      </c>
      <c r="DS72" s="194">
        <f t="shared" si="32"/>
        <v>0</v>
      </c>
      <c r="DT72" s="102"/>
    </row>
    <row r="73" spans="1:124" s="35" customFormat="1" x14ac:dyDescent="0.25">
      <c r="A73" s="241" t="e">
        <f ca="1"/>
        <v>#DIV/0!</v>
      </c>
      <c r="B73" s="53" t="s">
        <v>107</v>
      </c>
      <c r="C73" s="198" t="str">
        <v>-</v>
      </c>
      <c r="D73" s="199">
        <f t="shared" si="40"/>
        <v>0</v>
      </c>
      <c r="E73" s="200">
        <f t="shared" si="40"/>
        <v>0</v>
      </c>
      <c r="F73" s="200">
        <f t="shared" si="40"/>
        <v>0</v>
      </c>
      <c r="G73" s="200">
        <f t="shared" si="40"/>
        <v>0</v>
      </c>
      <c r="H73" s="200">
        <f t="shared" si="40"/>
        <v>0</v>
      </c>
      <c r="I73" s="200">
        <f t="shared" si="40"/>
        <v>0</v>
      </c>
      <c r="J73" s="200">
        <f t="shared" si="40"/>
        <v>0</v>
      </c>
      <c r="K73" s="200">
        <f t="shared" si="40"/>
        <v>0</v>
      </c>
      <c r="L73" s="200">
        <f t="shared" si="40"/>
        <v>0</v>
      </c>
      <c r="M73" s="200">
        <f t="shared" si="40"/>
        <v>0</v>
      </c>
      <c r="N73" s="200">
        <f t="shared" si="40"/>
        <v>0</v>
      </c>
      <c r="O73" s="200">
        <f t="shared" si="40"/>
        <v>0</v>
      </c>
      <c r="P73" s="200">
        <f t="shared" si="40"/>
        <v>0</v>
      </c>
      <c r="Q73" s="200">
        <f t="shared" si="40"/>
        <v>0</v>
      </c>
      <c r="R73" s="200">
        <f t="shared" si="40"/>
        <v>0</v>
      </c>
      <c r="S73" s="200">
        <f t="shared" si="38"/>
        <v>0</v>
      </c>
      <c r="T73" s="200">
        <f t="shared" si="38"/>
        <v>0</v>
      </c>
      <c r="U73" s="200">
        <f t="shared" si="38"/>
        <v>0</v>
      </c>
      <c r="V73" s="200">
        <f t="shared" si="38"/>
        <v>0</v>
      </c>
      <c r="W73" s="200">
        <f t="shared" si="38"/>
        <v>0</v>
      </c>
      <c r="X73" s="200">
        <f t="shared" si="38"/>
        <v>0</v>
      </c>
      <c r="Y73" s="200">
        <f t="shared" si="38"/>
        <v>0</v>
      </c>
      <c r="Z73" s="200">
        <f t="shared" si="38"/>
        <v>0</v>
      </c>
      <c r="AA73" s="200">
        <f t="shared" si="38"/>
        <v>0</v>
      </c>
      <c r="AB73" s="200">
        <f t="shared" si="38"/>
        <v>0</v>
      </c>
      <c r="AC73" s="200">
        <f t="shared" si="38"/>
        <v>0</v>
      </c>
      <c r="AD73" s="200">
        <f t="shared" si="38"/>
        <v>0</v>
      </c>
      <c r="AE73" s="200">
        <f t="shared" si="38"/>
        <v>0</v>
      </c>
      <c r="AF73" s="200">
        <f t="shared" si="38"/>
        <v>0</v>
      </c>
      <c r="AG73" s="200">
        <f t="shared" si="38"/>
        <v>0</v>
      </c>
      <c r="AH73" s="200">
        <f t="shared" si="38"/>
        <v>0</v>
      </c>
      <c r="AI73" s="200">
        <f t="shared" si="39"/>
        <v>0</v>
      </c>
      <c r="AJ73" s="200">
        <f t="shared" si="33"/>
        <v>0</v>
      </c>
      <c r="AK73" s="200">
        <f t="shared" si="33"/>
        <v>0</v>
      </c>
      <c r="AL73" s="200">
        <f t="shared" si="33"/>
        <v>0</v>
      </c>
      <c r="AM73" s="200">
        <f t="shared" si="33"/>
        <v>0</v>
      </c>
      <c r="AN73" s="200">
        <f t="shared" si="33"/>
        <v>0</v>
      </c>
      <c r="AO73" s="200">
        <f t="shared" si="33"/>
        <v>0</v>
      </c>
      <c r="AP73" s="200">
        <f t="shared" si="33"/>
        <v>0</v>
      </c>
      <c r="AQ73" s="200">
        <f t="shared" si="33"/>
        <v>0</v>
      </c>
      <c r="AR73" s="200">
        <f t="shared" si="33"/>
        <v>0</v>
      </c>
      <c r="AS73" s="200">
        <f t="shared" si="33"/>
        <v>0</v>
      </c>
      <c r="AT73" s="200">
        <f t="shared" si="33"/>
        <v>0</v>
      </c>
      <c r="AU73" s="200">
        <f t="shared" si="33"/>
        <v>0</v>
      </c>
      <c r="AV73" s="200">
        <f t="shared" si="33"/>
        <v>0</v>
      </c>
      <c r="AW73" s="200">
        <f t="shared" si="33"/>
        <v>0</v>
      </c>
      <c r="AX73" s="200">
        <f t="shared" si="33"/>
        <v>0</v>
      </c>
      <c r="AY73" s="200">
        <f t="shared" si="33"/>
        <v>0</v>
      </c>
      <c r="AZ73" s="200">
        <f t="shared" si="34"/>
        <v>0</v>
      </c>
      <c r="BA73" s="200">
        <f t="shared" si="34"/>
        <v>0</v>
      </c>
      <c r="BB73" s="200">
        <f t="shared" si="34"/>
        <v>0</v>
      </c>
      <c r="BC73" s="200">
        <f t="shared" si="34"/>
        <v>0</v>
      </c>
      <c r="BD73" s="200">
        <f t="shared" si="34"/>
        <v>0</v>
      </c>
      <c r="BE73" s="200">
        <f t="shared" si="34"/>
        <v>0</v>
      </c>
      <c r="BF73" s="200">
        <f t="shared" si="34"/>
        <v>0</v>
      </c>
      <c r="BG73" s="200">
        <f t="shared" si="34"/>
        <v>0</v>
      </c>
      <c r="BH73" s="200">
        <f t="shared" si="34"/>
        <v>0</v>
      </c>
      <c r="BI73" s="200">
        <f t="shared" si="34"/>
        <v>0</v>
      </c>
      <c r="BJ73" s="200">
        <f t="shared" si="34"/>
        <v>0</v>
      </c>
      <c r="BK73" s="200">
        <f t="shared" si="34"/>
        <v>0</v>
      </c>
      <c r="BL73" s="200">
        <f t="shared" si="34"/>
        <v>0</v>
      </c>
      <c r="BM73" s="200">
        <f t="shared" si="34"/>
        <v>0</v>
      </c>
      <c r="BN73" s="200">
        <f t="shared" si="34"/>
        <v>0</v>
      </c>
      <c r="BO73" s="200">
        <f t="shared" si="34"/>
        <v>0</v>
      </c>
      <c r="BP73" s="200">
        <f t="shared" si="35"/>
        <v>0</v>
      </c>
      <c r="BQ73" s="200">
        <f t="shared" si="35"/>
        <v>0</v>
      </c>
      <c r="BR73" s="200">
        <f t="shared" si="35"/>
        <v>0</v>
      </c>
      <c r="BS73" s="200">
        <f t="shared" si="35"/>
        <v>0</v>
      </c>
      <c r="BT73" s="200">
        <f t="shared" si="35"/>
        <v>0</v>
      </c>
      <c r="BU73" s="200">
        <f t="shared" si="35"/>
        <v>0</v>
      </c>
      <c r="BV73" s="200">
        <f t="shared" si="35"/>
        <v>0</v>
      </c>
      <c r="BW73" s="200">
        <f t="shared" si="35"/>
        <v>0</v>
      </c>
      <c r="BX73" s="200">
        <f t="shared" si="35"/>
        <v>0</v>
      </c>
      <c r="BY73" s="200">
        <f t="shared" si="35"/>
        <v>0</v>
      </c>
      <c r="BZ73" s="200">
        <f t="shared" si="35"/>
        <v>0</v>
      </c>
      <c r="CA73" s="200">
        <f t="shared" si="35"/>
        <v>0</v>
      </c>
      <c r="CB73" s="200">
        <f t="shared" si="35"/>
        <v>0</v>
      </c>
      <c r="CC73" s="200">
        <f t="shared" si="35"/>
        <v>0</v>
      </c>
      <c r="CD73" s="200">
        <f t="shared" si="35"/>
        <v>0</v>
      </c>
      <c r="CE73" s="200">
        <f t="shared" si="35"/>
        <v>0</v>
      </c>
      <c r="CF73" s="200">
        <f t="shared" si="36"/>
        <v>0</v>
      </c>
      <c r="CG73" s="200">
        <f t="shared" si="36"/>
        <v>0</v>
      </c>
      <c r="CH73" s="200">
        <f t="shared" si="36"/>
        <v>0</v>
      </c>
      <c r="CI73" s="200">
        <f t="shared" si="36"/>
        <v>0</v>
      </c>
      <c r="CJ73" s="200">
        <f t="shared" si="36"/>
        <v>0</v>
      </c>
      <c r="CK73" s="200">
        <f t="shared" si="36"/>
        <v>0</v>
      </c>
      <c r="CL73" s="200">
        <f t="shared" si="36"/>
        <v>0</v>
      </c>
      <c r="CM73" s="200">
        <f t="shared" si="36"/>
        <v>0</v>
      </c>
      <c r="CN73" s="200">
        <f t="shared" si="36"/>
        <v>0</v>
      </c>
      <c r="CO73" s="200">
        <f t="shared" si="36"/>
        <v>0</v>
      </c>
      <c r="CP73" s="200">
        <f t="shared" si="36"/>
        <v>0</v>
      </c>
      <c r="CQ73" s="200">
        <f t="shared" si="36"/>
        <v>0</v>
      </c>
      <c r="CR73" s="200">
        <f t="shared" si="36"/>
        <v>0</v>
      </c>
      <c r="CS73" s="200">
        <f t="shared" si="36"/>
        <v>0</v>
      </c>
      <c r="CT73" s="200">
        <f t="shared" si="36"/>
        <v>0</v>
      </c>
      <c r="CU73" s="200">
        <f t="shared" si="36"/>
        <v>0</v>
      </c>
      <c r="CV73" s="200">
        <f t="shared" si="37"/>
        <v>0</v>
      </c>
      <c r="CW73" s="200">
        <f t="shared" si="37"/>
        <v>0</v>
      </c>
      <c r="CX73" s="200">
        <f t="shared" si="37"/>
        <v>0</v>
      </c>
      <c r="CY73" s="200">
        <f t="shared" si="37"/>
        <v>0</v>
      </c>
      <c r="CZ73" s="200">
        <f t="shared" si="37"/>
        <v>0</v>
      </c>
      <c r="DA73" s="200">
        <f t="shared" si="37"/>
        <v>0</v>
      </c>
      <c r="DB73" s="200">
        <f t="shared" si="37"/>
        <v>0</v>
      </c>
      <c r="DC73" s="200">
        <f t="shared" si="37"/>
        <v>0</v>
      </c>
      <c r="DD73" s="200">
        <f t="shared" si="37"/>
        <v>0</v>
      </c>
      <c r="DE73" s="200">
        <f t="shared" si="37"/>
        <v>0</v>
      </c>
      <c r="DF73" s="200">
        <f t="shared" si="37"/>
        <v>0</v>
      </c>
      <c r="DG73" s="200">
        <f t="shared" si="37"/>
        <v>0</v>
      </c>
      <c r="DH73" s="200">
        <f t="shared" si="37"/>
        <v>0</v>
      </c>
      <c r="DI73" s="200">
        <f t="shared" si="37"/>
        <v>0</v>
      </c>
      <c r="DJ73" s="200">
        <f t="shared" si="32"/>
        <v>0</v>
      </c>
      <c r="DK73" s="200">
        <f t="shared" si="32"/>
        <v>0</v>
      </c>
      <c r="DL73" s="200">
        <f t="shared" si="32"/>
        <v>0</v>
      </c>
      <c r="DM73" s="200">
        <f t="shared" si="32"/>
        <v>0</v>
      </c>
      <c r="DN73" s="200">
        <f t="shared" si="32"/>
        <v>0</v>
      </c>
      <c r="DO73" s="200">
        <f t="shared" si="32"/>
        <v>0</v>
      </c>
      <c r="DP73" s="200">
        <f t="shared" si="32"/>
        <v>0</v>
      </c>
      <c r="DQ73" s="200">
        <f t="shared" si="32"/>
        <v>0</v>
      </c>
      <c r="DR73" s="200">
        <f t="shared" si="32"/>
        <v>0</v>
      </c>
      <c r="DS73" s="200">
        <f t="shared" si="32"/>
        <v>0</v>
      </c>
      <c r="DT73" s="104"/>
    </row>
    <row r="74" spans="1:124" s="35" customFormat="1" x14ac:dyDescent="0.25">
      <c r="A74" s="241" t="e">
        <f ca="1"/>
        <v>#DIV/0!</v>
      </c>
      <c r="B74" s="53" t="s">
        <v>109</v>
      </c>
      <c r="C74" s="192" t="str">
        <v>-</v>
      </c>
      <c r="D74" s="193">
        <f t="shared" si="40"/>
        <v>0</v>
      </c>
      <c r="E74" s="194">
        <f t="shared" si="40"/>
        <v>0</v>
      </c>
      <c r="F74" s="194">
        <f t="shared" si="40"/>
        <v>0</v>
      </c>
      <c r="G74" s="194">
        <f t="shared" si="40"/>
        <v>0</v>
      </c>
      <c r="H74" s="194">
        <f t="shared" si="40"/>
        <v>0</v>
      </c>
      <c r="I74" s="194">
        <f t="shared" si="40"/>
        <v>0</v>
      </c>
      <c r="J74" s="194">
        <f t="shared" si="40"/>
        <v>0</v>
      </c>
      <c r="K74" s="194">
        <f t="shared" si="40"/>
        <v>0</v>
      </c>
      <c r="L74" s="194">
        <f t="shared" si="40"/>
        <v>0</v>
      </c>
      <c r="M74" s="194">
        <f t="shared" si="40"/>
        <v>0</v>
      </c>
      <c r="N74" s="194">
        <f t="shared" si="40"/>
        <v>0</v>
      </c>
      <c r="O74" s="194">
        <f t="shared" si="40"/>
        <v>0</v>
      </c>
      <c r="P74" s="194">
        <f t="shared" si="40"/>
        <v>0</v>
      </c>
      <c r="Q74" s="194">
        <f t="shared" si="40"/>
        <v>0</v>
      </c>
      <c r="R74" s="194">
        <f t="shared" si="40"/>
        <v>0</v>
      </c>
      <c r="S74" s="194">
        <f t="shared" si="38"/>
        <v>0</v>
      </c>
      <c r="T74" s="194">
        <f t="shared" si="38"/>
        <v>0</v>
      </c>
      <c r="U74" s="194">
        <f t="shared" si="38"/>
        <v>0</v>
      </c>
      <c r="V74" s="194">
        <f t="shared" si="38"/>
        <v>0</v>
      </c>
      <c r="W74" s="194">
        <f t="shared" si="38"/>
        <v>0</v>
      </c>
      <c r="X74" s="194">
        <f t="shared" si="38"/>
        <v>0</v>
      </c>
      <c r="Y74" s="194">
        <f t="shared" si="38"/>
        <v>0</v>
      </c>
      <c r="Z74" s="194">
        <f t="shared" si="38"/>
        <v>0</v>
      </c>
      <c r="AA74" s="194">
        <f t="shared" si="38"/>
        <v>0</v>
      </c>
      <c r="AB74" s="194">
        <f t="shared" si="38"/>
        <v>0</v>
      </c>
      <c r="AC74" s="194">
        <f t="shared" si="38"/>
        <v>0</v>
      </c>
      <c r="AD74" s="194">
        <f t="shared" si="38"/>
        <v>0</v>
      </c>
      <c r="AE74" s="194">
        <f t="shared" si="38"/>
        <v>0</v>
      </c>
      <c r="AF74" s="194">
        <f t="shared" si="38"/>
        <v>0</v>
      </c>
      <c r="AG74" s="194">
        <f t="shared" si="38"/>
        <v>0</v>
      </c>
      <c r="AH74" s="194">
        <f t="shared" si="38"/>
        <v>0</v>
      </c>
      <c r="AI74" s="194">
        <f t="shared" si="39"/>
        <v>0</v>
      </c>
      <c r="AJ74" s="194">
        <f t="shared" si="33"/>
        <v>0</v>
      </c>
      <c r="AK74" s="194">
        <f t="shared" si="33"/>
        <v>0</v>
      </c>
      <c r="AL74" s="194">
        <f t="shared" si="33"/>
        <v>0</v>
      </c>
      <c r="AM74" s="194">
        <f t="shared" si="33"/>
        <v>0</v>
      </c>
      <c r="AN74" s="194">
        <f t="shared" si="33"/>
        <v>0</v>
      </c>
      <c r="AO74" s="194">
        <f t="shared" si="33"/>
        <v>0</v>
      </c>
      <c r="AP74" s="194">
        <f t="shared" si="33"/>
        <v>0</v>
      </c>
      <c r="AQ74" s="194">
        <f t="shared" si="33"/>
        <v>0</v>
      </c>
      <c r="AR74" s="194">
        <f t="shared" si="33"/>
        <v>0</v>
      </c>
      <c r="AS74" s="194">
        <f t="shared" si="33"/>
        <v>0</v>
      </c>
      <c r="AT74" s="194">
        <f t="shared" si="33"/>
        <v>0</v>
      </c>
      <c r="AU74" s="194">
        <f t="shared" si="33"/>
        <v>0</v>
      </c>
      <c r="AV74" s="194">
        <f t="shared" si="33"/>
        <v>0</v>
      </c>
      <c r="AW74" s="194">
        <f t="shared" si="33"/>
        <v>0</v>
      </c>
      <c r="AX74" s="194">
        <f t="shared" si="33"/>
        <v>0</v>
      </c>
      <c r="AY74" s="194">
        <f t="shared" si="33"/>
        <v>0</v>
      </c>
      <c r="AZ74" s="194">
        <f t="shared" si="34"/>
        <v>0</v>
      </c>
      <c r="BA74" s="194">
        <f t="shared" si="34"/>
        <v>0</v>
      </c>
      <c r="BB74" s="194">
        <f t="shared" si="34"/>
        <v>0</v>
      </c>
      <c r="BC74" s="194">
        <f t="shared" si="34"/>
        <v>0</v>
      </c>
      <c r="BD74" s="194">
        <f t="shared" si="34"/>
        <v>0</v>
      </c>
      <c r="BE74" s="194">
        <f t="shared" si="34"/>
        <v>0</v>
      </c>
      <c r="BF74" s="194">
        <f t="shared" si="34"/>
        <v>0</v>
      </c>
      <c r="BG74" s="194">
        <f t="shared" si="34"/>
        <v>0</v>
      </c>
      <c r="BH74" s="194">
        <f t="shared" si="34"/>
        <v>0</v>
      </c>
      <c r="BI74" s="194">
        <f t="shared" si="34"/>
        <v>0</v>
      </c>
      <c r="BJ74" s="194">
        <f t="shared" si="34"/>
        <v>0</v>
      </c>
      <c r="BK74" s="194">
        <f t="shared" si="34"/>
        <v>0</v>
      </c>
      <c r="BL74" s="194">
        <f t="shared" si="34"/>
        <v>0</v>
      </c>
      <c r="BM74" s="194">
        <f t="shared" si="34"/>
        <v>0</v>
      </c>
      <c r="BN74" s="194">
        <f t="shared" si="34"/>
        <v>0</v>
      </c>
      <c r="BO74" s="194">
        <f t="shared" si="34"/>
        <v>0</v>
      </c>
      <c r="BP74" s="194">
        <f t="shared" si="35"/>
        <v>0</v>
      </c>
      <c r="BQ74" s="194">
        <f t="shared" si="35"/>
        <v>0</v>
      </c>
      <c r="BR74" s="194">
        <f t="shared" si="35"/>
        <v>0</v>
      </c>
      <c r="BS74" s="194">
        <f t="shared" si="35"/>
        <v>0</v>
      </c>
      <c r="BT74" s="194">
        <f t="shared" si="35"/>
        <v>0</v>
      </c>
      <c r="BU74" s="194">
        <f t="shared" si="35"/>
        <v>0</v>
      </c>
      <c r="BV74" s="194">
        <f t="shared" si="35"/>
        <v>0</v>
      </c>
      <c r="BW74" s="194">
        <f t="shared" si="35"/>
        <v>0</v>
      </c>
      <c r="BX74" s="194">
        <f t="shared" si="35"/>
        <v>0</v>
      </c>
      <c r="BY74" s="194">
        <f t="shared" si="35"/>
        <v>0</v>
      </c>
      <c r="BZ74" s="194">
        <f t="shared" si="35"/>
        <v>0</v>
      </c>
      <c r="CA74" s="194">
        <f t="shared" si="35"/>
        <v>0</v>
      </c>
      <c r="CB74" s="194">
        <f t="shared" si="35"/>
        <v>0</v>
      </c>
      <c r="CC74" s="194">
        <f t="shared" si="35"/>
        <v>0</v>
      </c>
      <c r="CD74" s="194">
        <f t="shared" si="35"/>
        <v>0</v>
      </c>
      <c r="CE74" s="194">
        <f t="shared" si="35"/>
        <v>0</v>
      </c>
      <c r="CF74" s="194">
        <f t="shared" si="36"/>
        <v>0</v>
      </c>
      <c r="CG74" s="194">
        <f t="shared" si="36"/>
        <v>0</v>
      </c>
      <c r="CH74" s="194">
        <f t="shared" si="36"/>
        <v>0</v>
      </c>
      <c r="CI74" s="194">
        <f t="shared" si="36"/>
        <v>0</v>
      </c>
      <c r="CJ74" s="194">
        <f t="shared" si="36"/>
        <v>0</v>
      </c>
      <c r="CK74" s="194">
        <f t="shared" si="36"/>
        <v>0</v>
      </c>
      <c r="CL74" s="194">
        <f t="shared" si="36"/>
        <v>0</v>
      </c>
      <c r="CM74" s="194">
        <f t="shared" si="36"/>
        <v>0</v>
      </c>
      <c r="CN74" s="194">
        <f t="shared" si="36"/>
        <v>0</v>
      </c>
      <c r="CO74" s="194">
        <f t="shared" si="36"/>
        <v>0</v>
      </c>
      <c r="CP74" s="194">
        <f t="shared" si="36"/>
        <v>0</v>
      </c>
      <c r="CQ74" s="194">
        <f t="shared" si="36"/>
        <v>0</v>
      </c>
      <c r="CR74" s="194">
        <f t="shared" si="36"/>
        <v>0</v>
      </c>
      <c r="CS74" s="194">
        <f t="shared" si="36"/>
        <v>0</v>
      </c>
      <c r="CT74" s="194">
        <f t="shared" si="36"/>
        <v>0</v>
      </c>
      <c r="CU74" s="194">
        <f t="shared" si="36"/>
        <v>0</v>
      </c>
      <c r="CV74" s="194">
        <f t="shared" si="37"/>
        <v>0</v>
      </c>
      <c r="CW74" s="194">
        <f t="shared" si="37"/>
        <v>0</v>
      </c>
      <c r="CX74" s="194">
        <f t="shared" si="37"/>
        <v>0</v>
      </c>
      <c r="CY74" s="194">
        <f t="shared" si="37"/>
        <v>0</v>
      </c>
      <c r="CZ74" s="194">
        <f t="shared" si="37"/>
        <v>0</v>
      </c>
      <c r="DA74" s="194">
        <f t="shared" si="37"/>
        <v>0</v>
      </c>
      <c r="DB74" s="194">
        <f t="shared" si="37"/>
        <v>0</v>
      </c>
      <c r="DC74" s="194">
        <f t="shared" si="37"/>
        <v>0</v>
      </c>
      <c r="DD74" s="194">
        <f t="shared" si="37"/>
        <v>0</v>
      </c>
      <c r="DE74" s="194">
        <f t="shared" si="37"/>
        <v>0</v>
      </c>
      <c r="DF74" s="194">
        <f t="shared" si="37"/>
        <v>0</v>
      </c>
      <c r="DG74" s="194">
        <f t="shared" si="37"/>
        <v>0</v>
      </c>
      <c r="DH74" s="194">
        <f t="shared" si="37"/>
        <v>0</v>
      </c>
      <c r="DI74" s="194">
        <f t="shared" si="37"/>
        <v>0</v>
      </c>
      <c r="DJ74" s="194">
        <f t="shared" si="32"/>
        <v>0</v>
      </c>
      <c r="DK74" s="194">
        <f t="shared" si="32"/>
        <v>0</v>
      </c>
      <c r="DL74" s="194">
        <f t="shared" si="32"/>
        <v>0</v>
      </c>
      <c r="DM74" s="194">
        <f t="shared" si="32"/>
        <v>0</v>
      </c>
      <c r="DN74" s="194">
        <f t="shared" si="32"/>
        <v>0</v>
      </c>
      <c r="DO74" s="194">
        <f t="shared" si="32"/>
        <v>0</v>
      </c>
      <c r="DP74" s="194">
        <f t="shared" si="32"/>
        <v>0</v>
      </c>
      <c r="DQ74" s="194">
        <f t="shared" si="32"/>
        <v>0</v>
      </c>
      <c r="DR74" s="194">
        <f t="shared" si="32"/>
        <v>0</v>
      </c>
      <c r="DS74" s="194">
        <f t="shared" si="32"/>
        <v>0</v>
      </c>
      <c r="DT74" s="102"/>
    </row>
    <row r="75" spans="1:124" s="35" customFormat="1" x14ac:dyDescent="0.25">
      <c r="A75" s="241" t="e">
        <f ca="1"/>
        <v>#DIV/0!</v>
      </c>
      <c r="B75" s="53" t="s">
        <v>111</v>
      </c>
      <c r="C75" s="192" t="str">
        <v>-</v>
      </c>
      <c r="D75" s="193">
        <f t="shared" si="40"/>
        <v>0</v>
      </c>
      <c r="E75" s="194">
        <f t="shared" si="40"/>
        <v>0</v>
      </c>
      <c r="F75" s="194">
        <f t="shared" si="40"/>
        <v>0</v>
      </c>
      <c r="G75" s="194">
        <f t="shared" si="40"/>
        <v>0</v>
      </c>
      <c r="H75" s="194">
        <f t="shared" si="40"/>
        <v>0</v>
      </c>
      <c r="I75" s="194">
        <f t="shared" si="40"/>
        <v>0</v>
      </c>
      <c r="J75" s="194">
        <f t="shared" si="40"/>
        <v>0</v>
      </c>
      <c r="K75" s="194">
        <f t="shared" si="40"/>
        <v>0</v>
      </c>
      <c r="L75" s="194">
        <f t="shared" si="40"/>
        <v>0</v>
      </c>
      <c r="M75" s="194">
        <f t="shared" si="40"/>
        <v>0</v>
      </c>
      <c r="N75" s="194">
        <f t="shared" si="40"/>
        <v>0</v>
      </c>
      <c r="O75" s="194">
        <f t="shared" si="40"/>
        <v>0</v>
      </c>
      <c r="P75" s="194">
        <f t="shared" si="40"/>
        <v>0</v>
      </c>
      <c r="Q75" s="194">
        <f t="shared" si="40"/>
        <v>0</v>
      </c>
      <c r="R75" s="194">
        <f t="shared" si="40"/>
        <v>0</v>
      </c>
      <c r="S75" s="194">
        <f t="shared" si="38"/>
        <v>0</v>
      </c>
      <c r="T75" s="194">
        <f t="shared" si="38"/>
        <v>0</v>
      </c>
      <c r="U75" s="194">
        <f t="shared" si="38"/>
        <v>0</v>
      </c>
      <c r="V75" s="194">
        <f t="shared" si="38"/>
        <v>0</v>
      </c>
      <c r="W75" s="194">
        <f t="shared" si="38"/>
        <v>0</v>
      </c>
      <c r="X75" s="194">
        <f t="shared" si="38"/>
        <v>0</v>
      </c>
      <c r="Y75" s="194">
        <f t="shared" si="38"/>
        <v>0</v>
      </c>
      <c r="Z75" s="194">
        <f t="shared" si="38"/>
        <v>0</v>
      </c>
      <c r="AA75" s="194">
        <f t="shared" si="38"/>
        <v>0</v>
      </c>
      <c r="AB75" s="194">
        <f t="shared" si="38"/>
        <v>0</v>
      </c>
      <c r="AC75" s="194">
        <f t="shared" si="38"/>
        <v>0</v>
      </c>
      <c r="AD75" s="194">
        <f t="shared" si="38"/>
        <v>0</v>
      </c>
      <c r="AE75" s="194">
        <f t="shared" si="38"/>
        <v>0</v>
      </c>
      <c r="AF75" s="194">
        <f t="shared" si="38"/>
        <v>0</v>
      </c>
      <c r="AG75" s="194">
        <f t="shared" si="38"/>
        <v>0</v>
      </c>
      <c r="AH75" s="194">
        <f t="shared" si="38"/>
        <v>0</v>
      </c>
      <c r="AI75" s="194">
        <f t="shared" si="39"/>
        <v>0</v>
      </c>
      <c r="AJ75" s="194">
        <f t="shared" si="33"/>
        <v>0</v>
      </c>
      <c r="AK75" s="194">
        <f t="shared" si="33"/>
        <v>0</v>
      </c>
      <c r="AL75" s="194">
        <f t="shared" si="33"/>
        <v>0</v>
      </c>
      <c r="AM75" s="194">
        <f t="shared" si="33"/>
        <v>0</v>
      </c>
      <c r="AN75" s="194">
        <f t="shared" si="33"/>
        <v>0</v>
      </c>
      <c r="AO75" s="194">
        <f t="shared" si="33"/>
        <v>0</v>
      </c>
      <c r="AP75" s="194">
        <f t="shared" si="33"/>
        <v>0</v>
      </c>
      <c r="AQ75" s="194">
        <f t="shared" si="33"/>
        <v>0</v>
      </c>
      <c r="AR75" s="194">
        <f t="shared" si="33"/>
        <v>0</v>
      </c>
      <c r="AS75" s="194">
        <f t="shared" si="33"/>
        <v>0</v>
      </c>
      <c r="AT75" s="194">
        <f t="shared" si="33"/>
        <v>0</v>
      </c>
      <c r="AU75" s="194">
        <f t="shared" si="33"/>
        <v>0</v>
      </c>
      <c r="AV75" s="194">
        <f t="shared" si="33"/>
        <v>0</v>
      </c>
      <c r="AW75" s="194">
        <f t="shared" si="33"/>
        <v>0</v>
      </c>
      <c r="AX75" s="194">
        <f t="shared" si="33"/>
        <v>0</v>
      </c>
      <c r="AY75" s="194">
        <f t="shared" si="33"/>
        <v>0</v>
      </c>
      <c r="AZ75" s="194">
        <f t="shared" si="34"/>
        <v>0</v>
      </c>
      <c r="BA75" s="194">
        <f t="shared" si="34"/>
        <v>0</v>
      </c>
      <c r="BB75" s="194">
        <f t="shared" si="34"/>
        <v>0</v>
      </c>
      <c r="BC75" s="194">
        <f t="shared" si="34"/>
        <v>0</v>
      </c>
      <c r="BD75" s="194">
        <f t="shared" si="34"/>
        <v>0</v>
      </c>
      <c r="BE75" s="194">
        <f t="shared" si="34"/>
        <v>0</v>
      </c>
      <c r="BF75" s="194">
        <f t="shared" si="34"/>
        <v>0</v>
      </c>
      <c r="BG75" s="194">
        <f t="shared" si="34"/>
        <v>0</v>
      </c>
      <c r="BH75" s="194">
        <f t="shared" si="34"/>
        <v>0</v>
      </c>
      <c r="BI75" s="194">
        <f t="shared" si="34"/>
        <v>0</v>
      </c>
      <c r="BJ75" s="194">
        <f t="shared" si="34"/>
        <v>0</v>
      </c>
      <c r="BK75" s="194">
        <f t="shared" si="34"/>
        <v>0</v>
      </c>
      <c r="BL75" s="194">
        <f t="shared" si="34"/>
        <v>0</v>
      </c>
      <c r="BM75" s="194">
        <f t="shared" si="34"/>
        <v>0</v>
      </c>
      <c r="BN75" s="194">
        <f t="shared" si="34"/>
        <v>0</v>
      </c>
      <c r="BO75" s="194">
        <f t="shared" si="34"/>
        <v>0</v>
      </c>
      <c r="BP75" s="194">
        <f t="shared" si="35"/>
        <v>0</v>
      </c>
      <c r="BQ75" s="194">
        <f t="shared" si="35"/>
        <v>0</v>
      </c>
      <c r="BR75" s="194">
        <f t="shared" si="35"/>
        <v>0</v>
      </c>
      <c r="BS75" s="194">
        <f t="shared" si="35"/>
        <v>0</v>
      </c>
      <c r="BT75" s="194">
        <f t="shared" si="35"/>
        <v>0</v>
      </c>
      <c r="BU75" s="194">
        <f t="shared" si="35"/>
        <v>0</v>
      </c>
      <c r="BV75" s="194">
        <f t="shared" si="35"/>
        <v>0</v>
      </c>
      <c r="BW75" s="194">
        <f t="shared" si="35"/>
        <v>0</v>
      </c>
      <c r="BX75" s="194">
        <f t="shared" si="35"/>
        <v>0</v>
      </c>
      <c r="BY75" s="194">
        <f t="shared" si="35"/>
        <v>0</v>
      </c>
      <c r="BZ75" s="194">
        <f t="shared" si="35"/>
        <v>0</v>
      </c>
      <c r="CA75" s="194">
        <f t="shared" si="35"/>
        <v>0</v>
      </c>
      <c r="CB75" s="194">
        <f t="shared" si="35"/>
        <v>0</v>
      </c>
      <c r="CC75" s="194">
        <f t="shared" si="35"/>
        <v>0</v>
      </c>
      <c r="CD75" s="194">
        <f t="shared" si="35"/>
        <v>0</v>
      </c>
      <c r="CE75" s="194">
        <f t="shared" si="35"/>
        <v>0</v>
      </c>
      <c r="CF75" s="194">
        <f t="shared" si="36"/>
        <v>0</v>
      </c>
      <c r="CG75" s="194">
        <f t="shared" si="36"/>
        <v>0</v>
      </c>
      <c r="CH75" s="194">
        <f t="shared" si="36"/>
        <v>0</v>
      </c>
      <c r="CI75" s="194">
        <f t="shared" si="36"/>
        <v>0</v>
      </c>
      <c r="CJ75" s="194">
        <f t="shared" si="36"/>
        <v>0</v>
      </c>
      <c r="CK75" s="194">
        <f t="shared" si="36"/>
        <v>0</v>
      </c>
      <c r="CL75" s="194">
        <f t="shared" si="36"/>
        <v>0</v>
      </c>
      <c r="CM75" s="194">
        <f t="shared" si="36"/>
        <v>0</v>
      </c>
      <c r="CN75" s="194">
        <f t="shared" si="36"/>
        <v>0</v>
      </c>
      <c r="CO75" s="194">
        <f t="shared" si="36"/>
        <v>0</v>
      </c>
      <c r="CP75" s="194">
        <f t="shared" si="36"/>
        <v>0</v>
      </c>
      <c r="CQ75" s="194">
        <f t="shared" si="36"/>
        <v>0</v>
      </c>
      <c r="CR75" s="194">
        <f t="shared" si="36"/>
        <v>0</v>
      </c>
      <c r="CS75" s="194">
        <f t="shared" si="36"/>
        <v>0</v>
      </c>
      <c r="CT75" s="194">
        <f t="shared" si="36"/>
        <v>0</v>
      </c>
      <c r="CU75" s="194">
        <f t="shared" si="36"/>
        <v>0</v>
      </c>
      <c r="CV75" s="194">
        <f t="shared" si="37"/>
        <v>0</v>
      </c>
      <c r="CW75" s="194">
        <f t="shared" si="37"/>
        <v>0</v>
      </c>
      <c r="CX75" s="194">
        <f t="shared" si="37"/>
        <v>0</v>
      </c>
      <c r="CY75" s="194">
        <f t="shared" si="37"/>
        <v>0</v>
      </c>
      <c r="CZ75" s="194">
        <f t="shared" si="37"/>
        <v>0</v>
      </c>
      <c r="DA75" s="194">
        <f t="shared" si="37"/>
        <v>0</v>
      </c>
      <c r="DB75" s="194">
        <f t="shared" si="37"/>
        <v>0</v>
      </c>
      <c r="DC75" s="194">
        <f t="shared" si="37"/>
        <v>0</v>
      </c>
      <c r="DD75" s="194">
        <f t="shared" si="37"/>
        <v>0</v>
      </c>
      <c r="DE75" s="194">
        <f t="shared" si="37"/>
        <v>0</v>
      </c>
      <c r="DF75" s="194">
        <f t="shared" si="37"/>
        <v>0</v>
      </c>
      <c r="DG75" s="194">
        <f t="shared" si="37"/>
        <v>0</v>
      </c>
      <c r="DH75" s="194">
        <f t="shared" si="37"/>
        <v>0</v>
      </c>
      <c r="DI75" s="194">
        <f t="shared" si="37"/>
        <v>0</v>
      </c>
      <c r="DJ75" s="194">
        <f t="shared" si="32"/>
        <v>0</v>
      </c>
      <c r="DK75" s="194">
        <f t="shared" si="32"/>
        <v>0</v>
      </c>
      <c r="DL75" s="194">
        <f t="shared" si="32"/>
        <v>0</v>
      </c>
      <c r="DM75" s="194">
        <f t="shared" si="32"/>
        <v>0</v>
      </c>
      <c r="DN75" s="194">
        <f t="shared" si="32"/>
        <v>0</v>
      </c>
      <c r="DO75" s="194">
        <f t="shared" si="32"/>
        <v>0</v>
      </c>
      <c r="DP75" s="194">
        <f t="shared" si="32"/>
        <v>0</v>
      </c>
      <c r="DQ75" s="194">
        <f t="shared" si="32"/>
        <v>0</v>
      </c>
      <c r="DR75" s="194">
        <f t="shared" si="32"/>
        <v>0</v>
      </c>
      <c r="DS75" s="194">
        <f t="shared" si="32"/>
        <v>0</v>
      </c>
      <c r="DT75" s="102"/>
    </row>
    <row r="76" spans="1:124" s="35" customFormat="1" x14ac:dyDescent="0.25">
      <c r="A76" s="241" t="e">
        <f ca="1"/>
        <v>#DIV/0!</v>
      </c>
      <c r="B76" s="53" t="s">
        <v>113</v>
      </c>
      <c r="C76" s="192" t="str">
        <v>-</v>
      </c>
      <c r="D76" s="193">
        <f t="shared" si="40"/>
        <v>0</v>
      </c>
      <c r="E76" s="194">
        <f t="shared" si="40"/>
        <v>0</v>
      </c>
      <c r="F76" s="194">
        <f t="shared" si="40"/>
        <v>0</v>
      </c>
      <c r="G76" s="194">
        <f t="shared" si="40"/>
        <v>0</v>
      </c>
      <c r="H76" s="194">
        <f t="shared" si="40"/>
        <v>0</v>
      </c>
      <c r="I76" s="194">
        <f t="shared" si="40"/>
        <v>0</v>
      </c>
      <c r="J76" s="194">
        <f t="shared" si="40"/>
        <v>0</v>
      </c>
      <c r="K76" s="194">
        <f t="shared" si="40"/>
        <v>0</v>
      </c>
      <c r="L76" s="194">
        <f t="shared" si="40"/>
        <v>0</v>
      </c>
      <c r="M76" s="194">
        <f t="shared" si="40"/>
        <v>0</v>
      </c>
      <c r="N76" s="194">
        <f t="shared" si="40"/>
        <v>0</v>
      </c>
      <c r="O76" s="194">
        <f t="shared" si="40"/>
        <v>0</v>
      </c>
      <c r="P76" s="194">
        <f t="shared" si="40"/>
        <v>0</v>
      </c>
      <c r="Q76" s="194">
        <f t="shared" si="40"/>
        <v>0</v>
      </c>
      <c r="R76" s="194">
        <f t="shared" si="40"/>
        <v>0</v>
      </c>
      <c r="S76" s="194">
        <f t="shared" si="38"/>
        <v>0</v>
      </c>
      <c r="T76" s="194">
        <f t="shared" si="38"/>
        <v>0</v>
      </c>
      <c r="U76" s="194">
        <f t="shared" si="38"/>
        <v>0</v>
      </c>
      <c r="V76" s="194">
        <f t="shared" si="38"/>
        <v>0</v>
      </c>
      <c r="W76" s="194">
        <f t="shared" si="38"/>
        <v>0</v>
      </c>
      <c r="X76" s="194">
        <f t="shared" si="38"/>
        <v>0</v>
      </c>
      <c r="Y76" s="194">
        <f t="shared" si="38"/>
        <v>0</v>
      </c>
      <c r="Z76" s="194">
        <f t="shared" si="38"/>
        <v>0</v>
      </c>
      <c r="AA76" s="194">
        <f t="shared" si="38"/>
        <v>0</v>
      </c>
      <c r="AB76" s="194">
        <f t="shared" si="38"/>
        <v>0</v>
      </c>
      <c r="AC76" s="194">
        <f t="shared" si="38"/>
        <v>0</v>
      </c>
      <c r="AD76" s="194">
        <f t="shared" si="38"/>
        <v>0</v>
      </c>
      <c r="AE76" s="194">
        <f t="shared" si="38"/>
        <v>0</v>
      </c>
      <c r="AF76" s="194">
        <f t="shared" si="38"/>
        <v>0</v>
      </c>
      <c r="AG76" s="194">
        <f t="shared" si="38"/>
        <v>0</v>
      </c>
      <c r="AH76" s="194">
        <f t="shared" si="38"/>
        <v>0</v>
      </c>
      <c r="AI76" s="194">
        <f t="shared" si="39"/>
        <v>0</v>
      </c>
      <c r="AJ76" s="194">
        <f t="shared" si="33"/>
        <v>0</v>
      </c>
      <c r="AK76" s="194">
        <f t="shared" si="33"/>
        <v>0</v>
      </c>
      <c r="AL76" s="194">
        <f t="shared" si="33"/>
        <v>0</v>
      </c>
      <c r="AM76" s="194">
        <f t="shared" si="33"/>
        <v>0</v>
      </c>
      <c r="AN76" s="194">
        <f t="shared" si="33"/>
        <v>0</v>
      </c>
      <c r="AO76" s="194">
        <f t="shared" si="33"/>
        <v>0</v>
      </c>
      <c r="AP76" s="194">
        <f t="shared" si="33"/>
        <v>0</v>
      </c>
      <c r="AQ76" s="194">
        <f t="shared" si="33"/>
        <v>0</v>
      </c>
      <c r="AR76" s="194">
        <f t="shared" si="33"/>
        <v>0</v>
      </c>
      <c r="AS76" s="194">
        <f t="shared" si="33"/>
        <v>0</v>
      </c>
      <c r="AT76" s="194">
        <f t="shared" si="33"/>
        <v>0</v>
      </c>
      <c r="AU76" s="194">
        <f t="shared" si="33"/>
        <v>0</v>
      </c>
      <c r="AV76" s="194">
        <f t="shared" si="33"/>
        <v>0</v>
      </c>
      <c r="AW76" s="194">
        <f t="shared" si="33"/>
        <v>0</v>
      </c>
      <c r="AX76" s="194">
        <f t="shared" si="33"/>
        <v>0</v>
      </c>
      <c r="AY76" s="194">
        <f t="shared" si="33"/>
        <v>0</v>
      </c>
      <c r="AZ76" s="194">
        <f t="shared" si="34"/>
        <v>0</v>
      </c>
      <c r="BA76" s="194">
        <f t="shared" si="34"/>
        <v>0</v>
      </c>
      <c r="BB76" s="194">
        <f t="shared" si="34"/>
        <v>0</v>
      </c>
      <c r="BC76" s="194">
        <f t="shared" si="34"/>
        <v>0</v>
      </c>
      <c r="BD76" s="194">
        <f t="shared" si="34"/>
        <v>0</v>
      </c>
      <c r="BE76" s="194">
        <f t="shared" si="34"/>
        <v>0</v>
      </c>
      <c r="BF76" s="194">
        <f t="shared" si="34"/>
        <v>0</v>
      </c>
      <c r="BG76" s="194">
        <f t="shared" si="34"/>
        <v>0</v>
      </c>
      <c r="BH76" s="194">
        <f t="shared" si="34"/>
        <v>0</v>
      </c>
      <c r="BI76" s="194">
        <f t="shared" si="34"/>
        <v>0</v>
      </c>
      <c r="BJ76" s="194">
        <f t="shared" si="34"/>
        <v>0</v>
      </c>
      <c r="BK76" s="194">
        <f t="shared" si="34"/>
        <v>0</v>
      </c>
      <c r="BL76" s="194">
        <f t="shared" si="34"/>
        <v>0</v>
      </c>
      <c r="BM76" s="194">
        <f t="shared" si="34"/>
        <v>0</v>
      </c>
      <c r="BN76" s="194">
        <f t="shared" si="34"/>
        <v>0</v>
      </c>
      <c r="BO76" s="194">
        <f t="shared" si="34"/>
        <v>0</v>
      </c>
      <c r="BP76" s="194">
        <f t="shared" si="35"/>
        <v>0</v>
      </c>
      <c r="BQ76" s="194">
        <f t="shared" si="35"/>
        <v>0</v>
      </c>
      <c r="BR76" s="194">
        <f t="shared" si="35"/>
        <v>0</v>
      </c>
      <c r="BS76" s="194">
        <f t="shared" si="35"/>
        <v>0</v>
      </c>
      <c r="BT76" s="194">
        <f t="shared" si="35"/>
        <v>0</v>
      </c>
      <c r="BU76" s="194">
        <f t="shared" si="35"/>
        <v>0</v>
      </c>
      <c r="BV76" s="194">
        <f t="shared" si="35"/>
        <v>0</v>
      </c>
      <c r="BW76" s="194">
        <f t="shared" si="35"/>
        <v>0</v>
      </c>
      <c r="BX76" s="194">
        <f t="shared" si="35"/>
        <v>0</v>
      </c>
      <c r="BY76" s="194">
        <f t="shared" si="35"/>
        <v>0</v>
      </c>
      <c r="BZ76" s="194">
        <f t="shared" si="35"/>
        <v>0</v>
      </c>
      <c r="CA76" s="194">
        <f t="shared" si="35"/>
        <v>0</v>
      </c>
      <c r="CB76" s="194">
        <f t="shared" si="35"/>
        <v>0</v>
      </c>
      <c r="CC76" s="194">
        <f t="shared" si="35"/>
        <v>0</v>
      </c>
      <c r="CD76" s="194">
        <f t="shared" si="35"/>
        <v>0</v>
      </c>
      <c r="CE76" s="194">
        <f t="shared" si="35"/>
        <v>0</v>
      </c>
      <c r="CF76" s="194">
        <f t="shared" si="36"/>
        <v>0</v>
      </c>
      <c r="CG76" s="194">
        <f t="shared" si="36"/>
        <v>0</v>
      </c>
      <c r="CH76" s="194">
        <f t="shared" si="36"/>
        <v>0</v>
      </c>
      <c r="CI76" s="194">
        <f t="shared" si="36"/>
        <v>0</v>
      </c>
      <c r="CJ76" s="194">
        <f t="shared" si="36"/>
        <v>0</v>
      </c>
      <c r="CK76" s="194">
        <f t="shared" si="36"/>
        <v>0</v>
      </c>
      <c r="CL76" s="194">
        <f t="shared" si="36"/>
        <v>0</v>
      </c>
      <c r="CM76" s="194">
        <f t="shared" si="36"/>
        <v>0</v>
      </c>
      <c r="CN76" s="194">
        <f t="shared" si="36"/>
        <v>0</v>
      </c>
      <c r="CO76" s="194">
        <f t="shared" si="36"/>
        <v>0</v>
      </c>
      <c r="CP76" s="194">
        <f t="shared" si="36"/>
        <v>0</v>
      </c>
      <c r="CQ76" s="194">
        <f t="shared" si="36"/>
        <v>0</v>
      </c>
      <c r="CR76" s="194">
        <f t="shared" si="36"/>
        <v>0</v>
      </c>
      <c r="CS76" s="194">
        <f t="shared" si="36"/>
        <v>0</v>
      </c>
      <c r="CT76" s="194">
        <f t="shared" si="36"/>
        <v>0</v>
      </c>
      <c r="CU76" s="194">
        <f t="shared" si="36"/>
        <v>0</v>
      </c>
      <c r="CV76" s="194">
        <f t="shared" si="37"/>
        <v>0</v>
      </c>
      <c r="CW76" s="194">
        <f t="shared" si="37"/>
        <v>0</v>
      </c>
      <c r="CX76" s="194">
        <f t="shared" si="37"/>
        <v>0</v>
      </c>
      <c r="CY76" s="194">
        <f t="shared" si="37"/>
        <v>0</v>
      </c>
      <c r="CZ76" s="194">
        <f t="shared" si="37"/>
        <v>0</v>
      </c>
      <c r="DA76" s="194">
        <f t="shared" si="37"/>
        <v>0</v>
      </c>
      <c r="DB76" s="194">
        <f t="shared" si="37"/>
        <v>0</v>
      </c>
      <c r="DC76" s="194">
        <f t="shared" si="37"/>
        <v>0</v>
      </c>
      <c r="DD76" s="194">
        <f t="shared" si="37"/>
        <v>0</v>
      </c>
      <c r="DE76" s="194">
        <f t="shared" si="37"/>
        <v>0</v>
      </c>
      <c r="DF76" s="194">
        <f t="shared" si="37"/>
        <v>0</v>
      </c>
      <c r="DG76" s="194">
        <f t="shared" si="37"/>
        <v>0</v>
      </c>
      <c r="DH76" s="194">
        <f t="shared" si="37"/>
        <v>0</v>
      </c>
      <c r="DI76" s="194">
        <f t="shared" si="37"/>
        <v>0</v>
      </c>
      <c r="DJ76" s="194">
        <f t="shared" si="32"/>
        <v>0</v>
      </c>
      <c r="DK76" s="194">
        <f t="shared" si="32"/>
        <v>0</v>
      </c>
      <c r="DL76" s="194">
        <f t="shared" si="32"/>
        <v>0</v>
      </c>
      <c r="DM76" s="194">
        <f t="shared" si="32"/>
        <v>0</v>
      </c>
      <c r="DN76" s="194">
        <f t="shared" si="32"/>
        <v>0</v>
      </c>
      <c r="DO76" s="194">
        <f t="shared" si="32"/>
        <v>0</v>
      </c>
      <c r="DP76" s="194">
        <f t="shared" si="32"/>
        <v>0</v>
      </c>
      <c r="DQ76" s="194">
        <f t="shared" si="32"/>
        <v>0</v>
      </c>
      <c r="DR76" s="194">
        <f t="shared" si="32"/>
        <v>0</v>
      </c>
      <c r="DS76" s="194">
        <f t="shared" si="32"/>
        <v>0</v>
      </c>
      <c r="DT76" s="102"/>
    </row>
    <row r="77" spans="1:124" s="35" customFormat="1" x14ac:dyDescent="0.25">
      <c r="A77" s="241" t="e">
        <f ca="1"/>
        <v>#DIV/0!</v>
      </c>
      <c r="B77" s="53" t="s">
        <v>115</v>
      </c>
      <c r="C77" s="192" t="str">
        <v>-</v>
      </c>
      <c r="D77" s="193">
        <f t="shared" si="40"/>
        <v>0</v>
      </c>
      <c r="E77" s="194">
        <f t="shared" si="40"/>
        <v>0</v>
      </c>
      <c r="F77" s="194">
        <f t="shared" si="40"/>
        <v>0</v>
      </c>
      <c r="G77" s="194">
        <f t="shared" si="40"/>
        <v>0</v>
      </c>
      <c r="H77" s="194">
        <f t="shared" si="40"/>
        <v>0</v>
      </c>
      <c r="I77" s="194">
        <f t="shared" si="40"/>
        <v>0</v>
      </c>
      <c r="J77" s="194">
        <f t="shared" si="40"/>
        <v>0</v>
      </c>
      <c r="K77" s="194">
        <f t="shared" si="40"/>
        <v>0</v>
      </c>
      <c r="L77" s="194">
        <f t="shared" si="40"/>
        <v>0</v>
      </c>
      <c r="M77" s="194">
        <f t="shared" si="40"/>
        <v>0</v>
      </c>
      <c r="N77" s="194">
        <f t="shared" si="40"/>
        <v>0</v>
      </c>
      <c r="O77" s="194">
        <f t="shared" si="40"/>
        <v>0</v>
      </c>
      <c r="P77" s="194">
        <f t="shared" si="40"/>
        <v>0</v>
      </c>
      <c r="Q77" s="194">
        <f t="shared" si="40"/>
        <v>0</v>
      </c>
      <c r="R77" s="194">
        <f t="shared" si="40"/>
        <v>0</v>
      </c>
      <c r="S77" s="194">
        <f t="shared" si="38"/>
        <v>0</v>
      </c>
      <c r="T77" s="194">
        <f t="shared" si="38"/>
        <v>0</v>
      </c>
      <c r="U77" s="194">
        <f t="shared" si="38"/>
        <v>0</v>
      </c>
      <c r="V77" s="194">
        <f t="shared" si="38"/>
        <v>0</v>
      </c>
      <c r="W77" s="194">
        <f t="shared" si="38"/>
        <v>0</v>
      </c>
      <c r="X77" s="194">
        <f t="shared" si="38"/>
        <v>0</v>
      </c>
      <c r="Y77" s="194">
        <f t="shared" si="38"/>
        <v>0</v>
      </c>
      <c r="Z77" s="194">
        <f t="shared" si="38"/>
        <v>0</v>
      </c>
      <c r="AA77" s="194">
        <f t="shared" si="38"/>
        <v>0</v>
      </c>
      <c r="AB77" s="194">
        <f t="shared" si="38"/>
        <v>0</v>
      </c>
      <c r="AC77" s="194">
        <f t="shared" si="38"/>
        <v>0</v>
      </c>
      <c r="AD77" s="194">
        <f t="shared" si="38"/>
        <v>0</v>
      </c>
      <c r="AE77" s="194">
        <f t="shared" si="38"/>
        <v>0</v>
      </c>
      <c r="AF77" s="194">
        <f t="shared" si="38"/>
        <v>0</v>
      </c>
      <c r="AG77" s="194">
        <f t="shared" si="38"/>
        <v>0</v>
      </c>
      <c r="AH77" s="194">
        <f t="shared" si="38"/>
        <v>0</v>
      </c>
      <c r="AI77" s="194">
        <f t="shared" si="39"/>
        <v>0</v>
      </c>
      <c r="AJ77" s="194">
        <f t="shared" si="33"/>
        <v>0</v>
      </c>
      <c r="AK77" s="194">
        <f t="shared" si="33"/>
        <v>0</v>
      </c>
      <c r="AL77" s="194">
        <f t="shared" si="33"/>
        <v>0</v>
      </c>
      <c r="AM77" s="194">
        <f t="shared" si="33"/>
        <v>0</v>
      </c>
      <c r="AN77" s="194">
        <f t="shared" si="33"/>
        <v>0</v>
      </c>
      <c r="AO77" s="194">
        <f t="shared" si="33"/>
        <v>0</v>
      </c>
      <c r="AP77" s="194">
        <f t="shared" si="33"/>
        <v>0</v>
      </c>
      <c r="AQ77" s="194">
        <f t="shared" si="33"/>
        <v>0</v>
      </c>
      <c r="AR77" s="194">
        <f t="shared" si="33"/>
        <v>0</v>
      </c>
      <c r="AS77" s="194">
        <f t="shared" si="33"/>
        <v>0</v>
      </c>
      <c r="AT77" s="194">
        <f t="shared" si="33"/>
        <v>0</v>
      </c>
      <c r="AU77" s="194">
        <f t="shared" si="33"/>
        <v>0</v>
      </c>
      <c r="AV77" s="194">
        <f t="shared" si="33"/>
        <v>0</v>
      </c>
      <c r="AW77" s="194">
        <f t="shared" si="33"/>
        <v>0</v>
      </c>
      <c r="AX77" s="194">
        <f t="shared" si="33"/>
        <v>0</v>
      </c>
      <c r="AY77" s="194">
        <f t="shared" si="33"/>
        <v>0</v>
      </c>
      <c r="AZ77" s="194">
        <f t="shared" si="34"/>
        <v>0</v>
      </c>
      <c r="BA77" s="194">
        <f t="shared" si="34"/>
        <v>0</v>
      </c>
      <c r="BB77" s="194">
        <f t="shared" si="34"/>
        <v>0</v>
      </c>
      <c r="BC77" s="194">
        <f t="shared" si="34"/>
        <v>0</v>
      </c>
      <c r="BD77" s="194">
        <f t="shared" si="34"/>
        <v>0</v>
      </c>
      <c r="BE77" s="194">
        <f t="shared" si="34"/>
        <v>0</v>
      </c>
      <c r="BF77" s="194">
        <f t="shared" si="34"/>
        <v>0</v>
      </c>
      <c r="BG77" s="194">
        <f t="shared" si="34"/>
        <v>0</v>
      </c>
      <c r="BH77" s="194">
        <f t="shared" si="34"/>
        <v>0</v>
      </c>
      <c r="BI77" s="194">
        <f t="shared" si="34"/>
        <v>0</v>
      </c>
      <c r="BJ77" s="194">
        <f t="shared" si="34"/>
        <v>0</v>
      </c>
      <c r="BK77" s="194">
        <f t="shared" si="34"/>
        <v>0</v>
      </c>
      <c r="BL77" s="194">
        <f t="shared" si="34"/>
        <v>0</v>
      </c>
      <c r="BM77" s="194">
        <f t="shared" si="34"/>
        <v>0</v>
      </c>
      <c r="BN77" s="194">
        <f t="shared" si="34"/>
        <v>0</v>
      </c>
      <c r="BO77" s="194">
        <f t="shared" si="34"/>
        <v>0</v>
      </c>
      <c r="BP77" s="194">
        <f t="shared" si="35"/>
        <v>0</v>
      </c>
      <c r="BQ77" s="194">
        <f t="shared" si="35"/>
        <v>0</v>
      </c>
      <c r="BR77" s="194">
        <f t="shared" si="35"/>
        <v>0</v>
      </c>
      <c r="BS77" s="194">
        <f t="shared" si="35"/>
        <v>0</v>
      </c>
      <c r="BT77" s="194">
        <f t="shared" si="35"/>
        <v>0</v>
      </c>
      <c r="BU77" s="194">
        <f t="shared" si="35"/>
        <v>0</v>
      </c>
      <c r="BV77" s="194">
        <f t="shared" si="35"/>
        <v>0</v>
      </c>
      <c r="BW77" s="194">
        <f t="shared" si="35"/>
        <v>0</v>
      </c>
      <c r="BX77" s="194">
        <f t="shared" si="35"/>
        <v>0</v>
      </c>
      <c r="BY77" s="194">
        <f t="shared" si="35"/>
        <v>0</v>
      </c>
      <c r="BZ77" s="194">
        <f t="shared" si="35"/>
        <v>0</v>
      </c>
      <c r="CA77" s="194">
        <f t="shared" si="35"/>
        <v>0</v>
      </c>
      <c r="CB77" s="194">
        <f t="shared" si="35"/>
        <v>0</v>
      </c>
      <c r="CC77" s="194">
        <f t="shared" si="35"/>
        <v>0</v>
      </c>
      <c r="CD77" s="194">
        <f t="shared" si="35"/>
        <v>0</v>
      </c>
      <c r="CE77" s="194">
        <f t="shared" si="35"/>
        <v>0</v>
      </c>
      <c r="CF77" s="194">
        <f t="shared" si="36"/>
        <v>0</v>
      </c>
      <c r="CG77" s="194">
        <f t="shared" si="36"/>
        <v>0</v>
      </c>
      <c r="CH77" s="194">
        <f t="shared" si="36"/>
        <v>0</v>
      </c>
      <c r="CI77" s="194">
        <f t="shared" si="36"/>
        <v>0</v>
      </c>
      <c r="CJ77" s="194">
        <f t="shared" si="36"/>
        <v>0</v>
      </c>
      <c r="CK77" s="194">
        <f t="shared" si="36"/>
        <v>0</v>
      </c>
      <c r="CL77" s="194">
        <f t="shared" si="36"/>
        <v>0</v>
      </c>
      <c r="CM77" s="194">
        <f t="shared" si="36"/>
        <v>0</v>
      </c>
      <c r="CN77" s="194">
        <f t="shared" si="36"/>
        <v>0</v>
      </c>
      <c r="CO77" s="194">
        <f t="shared" si="36"/>
        <v>0</v>
      </c>
      <c r="CP77" s="194">
        <f t="shared" si="36"/>
        <v>0</v>
      </c>
      <c r="CQ77" s="194">
        <f t="shared" si="36"/>
        <v>0</v>
      </c>
      <c r="CR77" s="194">
        <f t="shared" si="36"/>
        <v>0</v>
      </c>
      <c r="CS77" s="194">
        <f t="shared" si="36"/>
        <v>0</v>
      </c>
      <c r="CT77" s="194">
        <f t="shared" si="36"/>
        <v>0</v>
      </c>
      <c r="CU77" s="194">
        <f t="shared" si="36"/>
        <v>0</v>
      </c>
      <c r="CV77" s="194">
        <f t="shared" si="37"/>
        <v>0</v>
      </c>
      <c r="CW77" s="194">
        <f t="shared" si="37"/>
        <v>0</v>
      </c>
      <c r="CX77" s="194">
        <f t="shared" si="37"/>
        <v>0</v>
      </c>
      <c r="CY77" s="194">
        <f t="shared" si="37"/>
        <v>0</v>
      </c>
      <c r="CZ77" s="194">
        <f t="shared" si="37"/>
        <v>0</v>
      </c>
      <c r="DA77" s="194">
        <f t="shared" si="37"/>
        <v>0</v>
      </c>
      <c r="DB77" s="194">
        <f t="shared" si="37"/>
        <v>0</v>
      </c>
      <c r="DC77" s="194">
        <f t="shared" si="37"/>
        <v>0</v>
      </c>
      <c r="DD77" s="194">
        <f t="shared" si="37"/>
        <v>0</v>
      </c>
      <c r="DE77" s="194">
        <f t="shared" si="37"/>
        <v>0</v>
      </c>
      <c r="DF77" s="194">
        <f t="shared" si="37"/>
        <v>0</v>
      </c>
      <c r="DG77" s="194">
        <f t="shared" si="37"/>
        <v>0</v>
      </c>
      <c r="DH77" s="194">
        <f t="shared" si="37"/>
        <v>0</v>
      </c>
      <c r="DI77" s="194">
        <f t="shared" si="37"/>
        <v>0</v>
      </c>
      <c r="DJ77" s="194">
        <f t="shared" si="32"/>
        <v>0</v>
      </c>
      <c r="DK77" s="194">
        <f t="shared" si="32"/>
        <v>0</v>
      </c>
      <c r="DL77" s="194">
        <f t="shared" si="32"/>
        <v>0</v>
      </c>
      <c r="DM77" s="194">
        <f t="shared" si="32"/>
        <v>0</v>
      </c>
      <c r="DN77" s="194">
        <f t="shared" si="32"/>
        <v>0</v>
      </c>
      <c r="DO77" s="194">
        <f t="shared" si="32"/>
        <v>0</v>
      </c>
      <c r="DP77" s="194">
        <f t="shared" si="32"/>
        <v>0</v>
      </c>
      <c r="DQ77" s="194">
        <f t="shared" si="32"/>
        <v>0</v>
      </c>
      <c r="DR77" s="194">
        <f t="shared" si="32"/>
        <v>0</v>
      </c>
      <c r="DS77" s="194">
        <f t="shared" si="32"/>
        <v>0</v>
      </c>
      <c r="DT77" s="102"/>
    </row>
    <row r="78" spans="1:124" s="35" customFormat="1" x14ac:dyDescent="0.25">
      <c r="A78" s="241" t="e">
        <f ca="1"/>
        <v>#DIV/0!</v>
      </c>
      <c r="B78" s="53" t="s">
        <v>117</v>
      </c>
      <c r="C78" s="192" t="str">
        <v>-</v>
      </c>
      <c r="D78" s="193">
        <f t="shared" si="40"/>
        <v>0</v>
      </c>
      <c r="E78" s="194">
        <f t="shared" si="40"/>
        <v>0</v>
      </c>
      <c r="F78" s="194">
        <f t="shared" si="40"/>
        <v>0</v>
      </c>
      <c r="G78" s="194">
        <f t="shared" si="40"/>
        <v>0</v>
      </c>
      <c r="H78" s="194">
        <f t="shared" si="40"/>
        <v>0</v>
      </c>
      <c r="I78" s="194">
        <f t="shared" si="40"/>
        <v>0</v>
      </c>
      <c r="J78" s="194">
        <f t="shared" si="40"/>
        <v>0</v>
      </c>
      <c r="K78" s="194">
        <f t="shared" si="40"/>
        <v>0</v>
      </c>
      <c r="L78" s="194">
        <f t="shared" si="40"/>
        <v>0</v>
      </c>
      <c r="M78" s="194">
        <f t="shared" si="40"/>
        <v>0</v>
      </c>
      <c r="N78" s="194">
        <f t="shared" si="40"/>
        <v>0</v>
      </c>
      <c r="O78" s="194">
        <f t="shared" si="40"/>
        <v>0</v>
      </c>
      <c r="P78" s="194">
        <f t="shared" si="40"/>
        <v>0</v>
      </c>
      <c r="Q78" s="194">
        <f t="shared" si="40"/>
        <v>0</v>
      </c>
      <c r="R78" s="194">
        <f t="shared" si="40"/>
        <v>0</v>
      </c>
      <c r="S78" s="194">
        <f t="shared" si="38"/>
        <v>0</v>
      </c>
      <c r="T78" s="194">
        <f t="shared" si="38"/>
        <v>0</v>
      </c>
      <c r="U78" s="194">
        <f t="shared" si="38"/>
        <v>0</v>
      </c>
      <c r="V78" s="194">
        <f t="shared" si="38"/>
        <v>0</v>
      </c>
      <c r="W78" s="194">
        <f t="shared" si="38"/>
        <v>0</v>
      </c>
      <c r="X78" s="194">
        <f t="shared" si="38"/>
        <v>0</v>
      </c>
      <c r="Y78" s="194">
        <f t="shared" si="38"/>
        <v>0</v>
      </c>
      <c r="Z78" s="194">
        <f t="shared" si="38"/>
        <v>0</v>
      </c>
      <c r="AA78" s="194">
        <f t="shared" si="38"/>
        <v>0</v>
      </c>
      <c r="AB78" s="194">
        <f t="shared" si="38"/>
        <v>0</v>
      </c>
      <c r="AC78" s="194">
        <f t="shared" si="38"/>
        <v>0</v>
      </c>
      <c r="AD78" s="194">
        <f t="shared" si="38"/>
        <v>0</v>
      </c>
      <c r="AE78" s="194">
        <f t="shared" si="38"/>
        <v>0</v>
      </c>
      <c r="AF78" s="194">
        <f t="shared" si="38"/>
        <v>0</v>
      </c>
      <c r="AG78" s="194">
        <f t="shared" si="38"/>
        <v>0</v>
      </c>
      <c r="AH78" s="194">
        <f t="shared" si="38"/>
        <v>0</v>
      </c>
      <c r="AI78" s="194">
        <f t="shared" si="39"/>
        <v>0</v>
      </c>
      <c r="AJ78" s="194">
        <f t="shared" si="33"/>
        <v>0</v>
      </c>
      <c r="AK78" s="194">
        <f t="shared" si="33"/>
        <v>0</v>
      </c>
      <c r="AL78" s="194">
        <f t="shared" si="33"/>
        <v>0</v>
      </c>
      <c r="AM78" s="194">
        <f t="shared" si="33"/>
        <v>0</v>
      </c>
      <c r="AN78" s="194">
        <f t="shared" si="33"/>
        <v>0</v>
      </c>
      <c r="AO78" s="194">
        <f t="shared" si="33"/>
        <v>0</v>
      </c>
      <c r="AP78" s="194">
        <f t="shared" si="33"/>
        <v>0</v>
      </c>
      <c r="AQ78" s="194">
        <f t="shared" si="33"/>
        <v>0</v>
      </c>
      <c r="AR78" s="194">
        <f t="shared" si="33"/>
        <v>0</v>
      </c>
      <c r="AS78" s="194">
        <f t="shared" si="33"/>
        <v>0</v>
      </c>
      <c r="AT78" s="194">
        <f t="shared" si="33"/>
        <v>0</v>
      </c>
      <c r="AU78" s="194">
        <f t="shared" si="33"/>
        <v>0</v>
      </c>
      <c r="AV78" s="194">
        <f t="shared" si="33"/>
        <v>0</v>
      </c>
      <c r="AW78" s="194">
        <f t="shared" si="33"/>
        <v>0</v>
      </c>
      <c r="AX78" s="194">
        <f t="shared" si="33"/>
        <v>0</v>
      </c>
      <c r="AY78" s="194">
        <f t="shared" si="33"/>
        <v>0</v>
      </c>
      <c r="AZ78" s="194">
        <f t="shared" si="34"/>
        <v>0</v>
      </c>
      <c r="BA78" s="194">
        <f t="shared" si="34"/>
        <v>0</v>
      </c>
      <c r="BB78" s="194">
        <f t="shared" si="34"/>
        <v>0</v>
      </c>
      <c r="BC78" s="194">
        <f t="shared" si="34"/>
        <v>0</v>
      </c>
      <c r="BD78" s="194">
        <f t="shared" si="34"/>
        <v>0</v>
      </c>
      <c r="BE78" s="194">
        <f t="shared" si="34"/>
        <v>0</v>
      </c>
      <c r="BF78" s="194">
        <f t="shared" si="34"/>
        <v>0</v>
      </c>
      <c r="BG78" s="194">
        <f t="shared" si="34"/>
        <v>0</v>
      </c>
      <c r="BH78" s="194">
        <f t="shared" si="34"/>
        <v>0</v>
      </c>
      <c r="BI78" s="194">
        <f t="shared" si="34"/>
        <v>0</v>
      </c>
      <c r="BJ78" s="194">
        <f t="shared" si="34"/>
        <v>0</v>
      </c>
      <c r="BK78" s="194">
        <f t="shared" si="34"/>
        <v>0</v>
      </c>
      <c r="BL78" s="194">
        <f t="shared" si="34"/>
        <v>0</v>
      </c>
      <c r="BM78" s="194">
        <f t="shared" si="34"/>
        <v>0</v>
      </c>
      <c r="BN78" s="194">
        <f t="shared" si="34"/>
        <v>0</v>
      </c>
      <c r="BO78" s="194">
        <f t="shared" si="34"/>
        <v>0</v>
      </c>
      <c r="BP78" s="194">
        <f t="shared" si="35"/>
        <v>0</v>
      </c>
      <c r="BQ78" s="194">
        <f t="shared" si="35"/>
        <v>0</v>
      </c>
      <c r="BR78" s="194">
        <f t="shared" si="35"/>
        <v>0</v>
      </c>
      <c r="BS78" s="194">
        <f t="shared" si="35"/>
        <v>0</v>
      </c>
      <c r="BT78" s="194">
        <f t="shared" si="35"/>
        <v>0</v>
      </c>
      <c r="BU78" s="194">
        <f t="shared" si="35"/>
        <v>0</v>
      </c>
      <c r="BV78" s="194">
        <f t="shared" si="35"/>
        <v>0</v>
      </c>
      <c r="BW78" s="194">
        <f t="shared" si="35"/>
        <v>0</v>
      </c>
      <c r="BX78" s="194">
        <f t="shared" si="35"/>
        <v>0</v>
      </c>
      <c r="BY78" s="194">
        <f t="shared" si="35"/>
        <v>0</v>
      </c>
      <c r="BZ78" s="194">
        <f t="shared" si="35"/>
        <v>0</v>
      </c>
      <c r="CA78" s="194">
        <f t="shared" si="35"/>
        <v>0</v>
      </c>
      <c r="CB78" s="194">
        <f t="shared" si="35"/>
        <v>0</v>
      </c>
      <c r="CC78" s="194">
        <f t="shared" si="35"/>
        <v>0</v>
      </c>
      <c r="CD78" s="194">
        <f t="shared" si="35"/>
        <v>0</v>
      </c>
      <c r="CE78" s="194">
        <f t="shared" si="35"/>
        <v>0</v>
      </c>
      <c r="CF78" s="194">
        <f t="shared" si="36"/>
        <v>0</v>
      </c>
      <c r="CG78" s="194">
        <f t="shared" si="36"/>
        <v>0</v>
      </c>
      <c r="CH78" s="194">
        <f t="shared" si="36"/>
        <v>0</v>
      </c>
      <c r="CI78" s="194">
        <f t="shared" si="36"/>
        <v>0</v>
      </c>
      <c r="CJ78" s="194">
        <f t="shared" si="36"/>
        <v>0</v>
      </c>
      <c r="CK78" s="194">
        <f t="shared" si="36"/>
        <v>0</v>
      </c>
      <c r="CL78" s="194">
        <f t="shared" si="36"/>
        <v>0</v>
      </c>
      <c r="CM78" s="194">
        <f t="shared" si="36"/>
        <v>0</v>
      </c>
      <c r="CN78" s="194">
        <f t="shared" si="36"/>
        <v>0</v>
      </c>
      <c r="CO78" s="194">
        <f t="shared" si="36"/>
        <v>0</v>
      </c>
      <c r="CP78" s="194">
        <f t="shared" si="36"/>
        <v>0</v>
      </c>
      <c r="CQ78" s="194">
        <f t="shared" si="36"/>
        <v>0</v>
      </c>
      <c r="CR78" s="194">
        <f t="shared" si="36"/>
        <v>0</v>
      </c>
      <c r="CS78" s="194">
        <f t="shared" si="36"/>
        <v>0</v>
      </c>
      <c r="CT78" s="194">
        <f t="shared" si="36"/>
        <v>0</v>
      </c>
      <c r="CU78" s="194">
        <f t="shared" si="36"/>
        <v>0</v>
      </c>
      <c r="CV78" s="194">
        <f t="shared" si="37"/>
        <v>0</v>
      </c>
      <c r="CW78" s="194">
        <f t="shared" si="37"/>
        <v>0</v>
      </c>
      <c r="CX78" s="194">
        <f t="shared" si="37"/>
        <v>0</v>
      </c>
      <c r="CY78" s="194">
        <f t="shared" si="37"/>
        <v>0</v>
      </c>
      <c r="CZ78" s="194">
        <f t="shared" si="37"/>
        <v>0</v>
      </c>
      <c r="DA78" s="194">
        <f t="shared" si="37"/>
        <v>0</v>
      </c>
      <c r="DB78" s="194">
        <f t="shared" si="37"/>
        <v>0</v>
      </c>
      <c r="DC78" s="194">
        <f t="shared" si="37"/>
        <v>0</v>
      </c>
      <c r="DD78" s="194">
        <f t="shared" si="37"/>
        <v>0</v>
      </c>
      <c r="DE78" s="194">
        <f t="shared" si="37"/>
        <v>0</v>
      </c>
      <c r="DF78" s="194">
        <f t="shared" si="37"/>
        <v>0</v>
      </c>
      <c r="DG78" s="194">
        <f t="shared" si="37"/>
        <v>0</v>
      </c>
      <c r="DH78" s="194">
        <f t="shared" si="37"/>
        <v>0</v>
      </c>
      <c r="DI78" s="194">
        <f t="shared" si="37"/>
        <v>0</v>
      </c>
      <c r="DJ78" s="194">
        <f t="shared" si="32"/>
        <v>0</v>
      </c>
      <c r="DK78" s="194">
        <f t="shared" si="32"/>
        <v>0</v>
      </c>
      <c r="DL78" s="194">
        <f t="shared" si="32"/>
        <v>0</v>
      </c>
      <c r="DM78" s="194">
        <f t="shared" si="32"/>
        <v>0</v>
      </c>
      <c r="DN78" s="194">
        <f t="shared" si="32"/>
        <v>0</v>
      </c>
      <c r="DO78" s="194">
        <f t="shared" si="32"/>
        <v>0</v>
      </c>
      <c r="DP78" s="194">
        <f t="shared" si="32"/>
        <v>0</v>
      </c>
      <c r="DQ78" s="194">
        <f t="shared" si="32"/>
        <v>0</v>
      </c>
      <c r="DR78" s="194">
        <f t="shared" si="32"/>
        <v>0</v>
      </c>
      <c r="DS78" s="194">
        <f t="shared" si="32"/>
        <v>0</v>
      </c>
      <c r="DT78" s="102"/>
    </row>
    <row r="79" spans="1:124" s="35" customFormat="1" x14ac:dyDescent="0.25">
      <c r="A79" s="241" t="e">
        <f ca="1"/>
        <v>#DIV/0!</v>
      </c>
      <c r="B79" s="53" t="s">
        <v>119</v>
      </c>
      <c r="C79" s="195" t="str">
        <v>-</v>
      </c>
      <c r="D79" s="196">
        <f t="shared" si="40"/>
        <v>0</v>
      </c>
      <c r="E79" s="197">
        <f t="shared" si="40"/>
        <v>0</v>
      </c>
      <c r="F79" s="197">
        <f t="shared" si="40"/>
        <v>0</v>
      </c>
      <c r="G79" s="197">
        <f t="shared" si="40"/>
        <v>0</v>
      </c>
      <c r="H79" s="197">
        <f t="shared" si="40"/>
        <v>0</v>
      </c>
      <c r="I79" s="197">
        <f t="shared" si="40"/>
        <v>0</v>
      </c>
      <c r="J79" s="197">
        <f t="shared" si="40"/>
        <v>0</v>
      </c>
      <c r="K79" s="197">
        <f t="shared" si="40"/>
        <v>0</v>
      </c>
      <c r="L79" s="197">
        <f t="shared" si="40"/>
        <v>0</v>
      </c>
      <c r="M79" s="197">
        <f t="shared" si="40"/>
        <v>0</v>
      </c>
      <c r="N79" s="197">
        <f t="shared" si="40"/>
        <v>0</v>
      </c>
      <c r="O79" s="197">
        <f t="shared" si="40"/>
        <v>0</v>
      </c>
      <c r="P79" s="197">
        <f t="shared" si="40"/>
        <v>0</v>
      </c>
      <c r="Q79" s="197">
        <f t="shared" si="40"/>
        <v>0</v>
      </c>
      <c r="R79" s="197">
        <f t="shared" si="40"/>
        <v>0</v>
      </c>
      <c r="S79" s="197">
        <f t="shared" si="38"/>
        <v>0</v>
      </c>
      <c r="T79" s="197">
        <f t="shared" si="38"/>
        <v>0</v>
      </c>
      <c r="U79" s="197">
        <f t="shared" si="38"/>
        <v>0</v>
      </c>
      <c r="V79" s="197">
        <f t="shared" si="38"/>
        <v>0</v>
      </c>
      <c r="W79" s="197">
        <f t="shared" si="38"/>
        <v>0</v>
      </c>
      <c r="X79" s="197">
        <f t="shared" si="38"/>
        <v>0</v>
      </c>
      <c r="Y79" s="197">
        <f t="shared" si="38"/>
        <v>0</v>
      </c>
      <c r="Z79" s="197">
        <f t="shared" si="38"/>
        <v>0</v>
      </c>
      <c r="AA79" s="197">
        <f t="shared" si="38"/>
        <v>0</v>
      </c>
      <c r="AB79" s="197">
        <f t="shared" si="38"/>
        <v>0</v>
      </c>
      <c r="AC79" s="197">
        <f t="shared" si="38"/>
        <v>0</v>
      </c>
      <c r="AD79" s="197">
        <f t="shared" si="38"/>
        <v>0</v>
      </c>
      <c r="AE79" s="197">
        <f t="shared" si="38"/>
        <v>0</v>
      </c>
      <c r="AF79" s="197">
        <f t="shared" si="38"/>
        <v>0</v>
      </c>
      <c r="AG79" s="197">
        <f t="shared" si="38"/>
        <v>0</v>
      </c>
      <c r="AH79" s="197">
        <f t="shared" si="38"/>
        <v>0</v>
      </c>
      <c r="AI79" s="197">
        <f t="shared" si="39"/>
        <v>0</v>
      </c>
      <c r="AJ79" s="197">
        <f t="shared" si="33"/>
        <v>0</v>
      </c>
      <c r="AK79" s="197">
        <f t="shared" si="33"/>
        <v>0</v>
      </c>
      <c r="AL79" s="197">
        <f t="shared" si="33"/>
        <v>0</v>
      </c>
      <c r="AM79" s="197">
        <f t="shared" si="33"/>
        <v>0</v>
      </c>
      <c r="AN79" s="197">
        <f t="shared" si="33"/>
        <v>0</v>
      </c>
      <c r="AO79" s="197">
        <f t="shared" si="33"/>
        <v>0</v>
      </c>
      <c r="AP79" s="197">
        <f t="shared" si="33"/>
        <v>0</v>
      </c>
      <c r="AQ79" s="197">
        <f t="shared" si="33"/>
        <v>0</v>
      </c>
      <c r="AR79" s="197">
        <f t="shared" si="33"/>
        <v>0</v>
      </c>
      <c r="AS79" s="197">
        <f t="shared" si="33"/>
        <v>0</v>
      </c>
      <c r="AT79" s="197">
        <f t="shared" si="33"/>
        <v>0</v>
      </c>
      <c r="AU79" s="197">
        <f t="shared" si="33"/>
        <v>0</v>
      </c>
      <c r="AV79" s="197">
        <f t="shared" si="33"/>
        <v>0</v>
      </c>
      <c r="AW79" s="197">
        <f t="shared" si="33"/>
        <v>0</v>
      </c>
      <c r="AX79" s="197">
        <f t="shared" si="33"/>
        <v>0</v>
      </c>
      <c r="AY79" s="197">
        <f t="shared" si="33"/>
        <v>0</v>
      </c>
      <c r="AZ79" s="197">
        <f t="shared" si="34"/>
        <v>0</v>
      </c>
      <c r="BA79" s="197">
        <f t="shared" si="34"/>
        <v>0</v>
      </c>
      <c r="BB79" s="197">
        <f t="shared" si="34"/>
        <v>0</v>
      </c>
      <c r="BC79" s="197">
        <f t="shared" si="34"/>
        <v>0</v>
      </c>
      <c r="BD79" s="197">
        <f t="shared" si="34"/>
        <v>0</v>
      </c>
      <c r="BE79" s="197">
        <f t="shared" si="34"/>
        <v>0</v>
      </c>
      <c r="BF79" s="197">
        <f t="shared" si="34"/>
        <v>0</v>
      </c>
      <c r="BG79" s="197">
        <f t="shared" si="34"/>
        <v>0</v>
      </c>
      <c r="BH79" s="197">
        <f t="shared" si="34"/>
        <v>0</v>
      </c>
      <c r="BI79" s="197">
        <f t="shared" si="34"/>
        <v>0</v>
      </c>
      <c r="BJ79" s="197">
        <f t="shared" si="34"/>
        <v>0</v>
      </c>
      <c r="BK79" s="197">
        <f t="shared" si="34"/>
        <v>0</v>
      </c>
      <c r="BL79" s="197">
        <f t="shared" si="34"/>
        <v>0</v>
      </c>
      <c r="BM79" s="197">
        <f t="shared" si="34"/>
        <v>0</v>
      </c>
      <c r="BN79" s="197">
        <f t="shared" si="34"/>
        <v>0</v>
      </c>
      <c r="BO79" s="197">
        <f t="shared" si="34"/>
        <v>0</v>
      </c>
      <c r="BP79" s="197">
        <f t="shared" si="35"/>
        <v>0</v>
      </c>
      <c r="BQ79" s="197">
        <f t="shared" si="35"/>
        <v>0</v>
      </c>
      <c r="BR79" s="197">
        <f t="shared" si="35"/>
        <v>0</v>
      </c>
      <c r="BS79" s="197">
        <f t="shared" si="35"/>
        <v>0</v>
      </c>
      <c r="BT79" s="197">
        <f t="shared" si="35"/>
        <v>0</v>
      </c>
      <c r="BU79" s="197">
        <f t="shared" si="35"/>
        <v>0</v>
      </c>
      <c r="BV79" s="197">
        <f t="shared" si="35"/>
        <v>0</v>
      </c>
      <c r="BW79" s="197">
        <f t="shared" si="35"/>
        <v>0</v>
      </c>
      <c r="BX79" s="197">
        <f t="shared" si="35"/>
        <v>0</v>
      </c>
      <c r="BY79" s="197">
        <f t="shared" si="35"/>
        <v>0</v>
      </c>
      <c r="BZ79" s="197">
        <f t="shared" si="35"/>
        <v>0</v>
      </c>
      <c r="CA79" s="197">
        <f t="shared" si="35"/>
        <v>0</v>
      </c>
      <c r="CB79" s="197">
        <f t="shared" si="35"/>
        <v>0</v>
      </c>
      <c r="CC79" s="197">
        <f t="shared" si="35"/>
        <v>0</v>
      </c>
      <c r="CD79" s="197">
        <f t="shared" si="35"/>
        <v>0</v>
      </c>
      <c r="CE79" s="197">
        <f t="shared" si="35"/>
        <v>0</v>
      </c>
      <c r="CF79" s="197">
        <f t="shared" si="36"/>
        <v>0</v>
      </c>
      <c r="CG79" s="197">
        <f t="shared" si="36"/>
        <v>0</v>
      </c>
      <c r="CH79" s="197">
        <f t="shared" si="36"/>
        <v>0</v>
      </c>
      <c r="CI79" s="197">
        <f t="shared" si="36"/>
        <v>0</v>
      </c>
      <c r="CJ79" s="197">
        <f t="shared" si="36"/>
        <v>0</v>
      </c>
      <c r="CK79" s="197">
        <f t="shared" si="36"/>
        <v>0</v>
      </c>
      <c r="CL79" s="197">
        <f t="shared" si="36"/>
        <v>0</v>
      </c>
      <c r="CM79" s="197">
        <f t="shared" si="36"/>
        <v>0</v>
      </c>
      <c r="CN79" s="197">
        <f t="shared" si="36"/>
        <v>0</v>
      </c>
      <c r="CO79" s="197">
        <f t="shared" si="36"/>
        <v>0</v>
      </c>
      <c r="CP79" s="197">
        <f t="shared" si="36"/>
        <v>0</v>
      </c>
      <c r="CQ79" s="197">
        <f t="shared" si="36"/>
        <v>0</v>
      </c>
      <c r="CR79" s="197">
        <f t="shared" si="36"/>
        <v>0</v>
      </c>
      <c r="CS79" s="197">
        <f t="shared" si="36"/>
        <v>0</v>
      </c>
      <c r="CT79" s="197">
        <f t="shared" si="36"/>
        <v>0</v>
      </c>
      <c r="CU79" s="197">
        <f t="shared" si="36"/>
        <v>0</v>
      </c>
      <c r="CV79" s="197">
        <f t="shared" si="37"/>
        <v>0</v>
      </c>
      <c r="CW79" s="197">
        <f t="shared" si="37"/>
        <v>0</v>
      </c>
      <c r="CX79" s="197">
        <f t="shared" si="37"/>
        <v>0</v>
      </c>
      <c r="CY79" s="197">
        <f t="shared" si="37"/>
        <v>0</v>
      </c>
      <c r="CZ79" s="197">
        <f t="shared" si="37"/>
        <v>0</v>
      </c>
      <c r="DA79" s="197">
        <f t="shared" si="37"/>
        <v>0</v>
      </c>
      <c r="DB79" s="197">
        <f t="shared" si="37"/>
        <v>0</v>
      </c>
      <c r="DC79" s="197">
        <f t="shared" si="37"/>
        <v>0</v>
      </c>
      <c r="DD79" s="197">
        <f t="shared" si="37"/>
        <v>0</v>
      </c>
      <c r="DE79" s="197">
        <f t="shared" si="37"/>
        <v>0</v>
      </c>
      <c r="DF79" s="197">
        <f t="shared" si="37"/>
        <v>0</v>
      </c>
      <c r="DG79" s="197">
        <f t="shared" si="37"/>
        <v>0</v>
      </c>
      <c r="DH79" s="197">
        <f t="shared" si="37"/>
        <v>0</v>
      </c>
      <c r="DI79" s="197">
        <f t="shared" si="37"/>
        <v>0</v>
      </c>
      <c r="DJ79" s="197">
        <f t="shared" si="32"/>
        <v>0</v>
      </c>
      <c r="DK79" s="197">
        <f t="shared" si="32"/>
        <v>0</v>
      </c>
      <c r="DL79" s="197">
        <f t="shared" si="32"/>
        <v>0</v>
      </c>
      <c r="DM79" s="197">
        <f t="shared" si="32"/>
        <v>0</v>
      </c>
      <c r="DN79" s="197">
        <f t="shared" si="32"/>
        <v>0</v>
      </c>
      <c r="DO79" s="197">
        <f t="shared" si="32"/>
        <v>0</v>
      </c>
      <c r="DP79" s="197">
        <f t="shared" si="32"/>
        <v>0</v>
      </c>
      <c r="DQ79" s="197">
        <f t="shared" si="32"/>
        <v>0</v>
      </c>
      <c r="DR79" s="197">
        <f t="shared" si="32"/>
        <v>0</v>
      </c>
      <c r="DS79" s="197">
        <f t="shared" si="32"/>
        <v>0</v>
      </c>
      <c r="DT79" s="103"/>
    </row>
    <row r="80" spans="1:124" s="35" customFormat="1" x14ac:dyDescent="0.25">
      <c r="A80" s="241" t="e">
        <f ca="1"/>
        <v>#DIV/0!</v>
      </c>
      <c r="B80" s="53" t="s">
        <v>121</v>
      </c>
      <c r="C80" s="192" t="str">
        <v>-</v>
      </c>
      <c r="D80" s="193">
        <f t="shared" si="40"/>
        <v>0</v>
      </c>
      <c r="E80" s="194">
        <f t="shared" si="40"/>
        <v>0</v>
      </c>
      <c r="F80" s="194">
        <f t="shared" si="40"/>
        <v>0</v>
      </c>
      <c r="G80" s="194">
        <f t="shared" si="40"/>
        <v>0</v>
      </c>
      <c r="H80" s="194">
        <f t="shared" si="40"/>
        <v>0</v>
      </c>
      <c r="I80" s="194">
        <f t="shared" si="40"/>
        <v>0</v>
      </c>
      <c r="J80" s="194">
        <f t="shared" si="40"/>
        <v>0</v>
      </c>
      <c r="K80" s="194">
        <f t="shared" si="40"/>
        <v>0</v>
      </c>
      <c r="L80" s="194">
        <f t="shared" si="40"/>
        <v>0</v>
      </c>
      <c r="M80" s="194">
        <f t="shared" si="40"/>
        <v>0</v>
      </c>
      <c r="N80" s="194">
        <f t="shared" si="40"/>
        <v>0</v>
      </c>
      <c r="O80" s="194">
        <f t="shared" si="40"/>
        <v>0</v>
      </c>
      <c r="P80" s="194">
        <f t="shared" si="40"/>
        <v>0</v>
      </c>
      <c r="Q80" s="194">
        <f t="shared" si="40"/>
        <v>0</v>
      </c>
      <c r="R80" s="194">
        <f t="shared" si="40"/>
        <v>0</v>
      </c>
      <c r="S80" s="194">
        <f t="shared" si="38"/>
        <v>0</v>
      </c>
      <c r="T80" s="194">
        <f t="shared" si="38"/>
        <v>0</v>
      </c>
      <c r="U80" s="194">
        <f t="shared" si="38"/>
        <v>0</v>
      </c>
      <c r="V80" s="194">
        <f t="shared" si="38"/>
        <v>0</v>
      </c>
      <c r="W80" s="194">
        <f t="shared" si="38"/>
        <v>0</v>
      </c>
      <c r="X80" s="194">
        <f t="shared" si="38"/>
        <v>0</v>
      </c>
      <c r="Y80" s="194">
        <f t="shared" si="38"/>
        <v>0</v>
      </c>
      <c r="Z80" s="194">
        <f t="shared" si="38"/>
        <v>0</v>
      </c>
      <c r="AA80" s="194">
        <f t="shared" si="38"/>
        <v>0</v>
      </c>
      <c r="AB80" s="194">
        <f t="shared" si="38"/>
        <v>0</v>
      </c>
      <c r="AC80" s="194">
        <f t="shared" si="38"/>
        <v>0</v>
      </c>
      <c r="AD80" s="194">
        <f t="shared" si="38"/>
        <v>0</v>
      </c>
      <c r="AE80" s="194">
        <f t="shared" si="38"/>
        <v>0</v>
      </c>
      <c r="AF80" s="194">
        <f t="shared" si="38"/>
        <v>0</v>
      </c>
      <c r="AG80" s="194">
        <f t="shared" si="38"/>
        <v>0</v>
      </c>
      <c r="AH80" s="194">
        <f t="shared" si="38"/>
        <v>0</v>
      </c>
      <c r="AI80" s="194">
        <f t="shared" si="39"/>
        <v>0</v>
      </c>
      <c r="AJ80" s="194">
        <f t="shared" si="33"/>
        <v>0</v>
      </c>
      <c r="AK80" s="194">
        <f t="shared" si="33"/>
        <v>0</v>
      </c>
      <c r="AL80" s="194">
        <f t="shared" si="33"/>
        <v>0</v>
      </c>
      <c r="AM80" s="194">
        <f t="shared" si="33"/>
        <v>0</v>
      </c>
      <c r="AN80" s="194">
        <f t="shared" si="33"/>
        <v>0</v>
      </c>
      <c r="AO80" s="194">
        <f t="shared" si="33"/>
        <v>0</v>
      </c>
      <c r="AP80" s="194">
        <f t="shared" si="33"/>
        <v>0</v>
      </c>
      <c r="AQ80" s="194">
        <f t="shared" si="33"/>
        <v>0</v>
      </c>
      <c r="AR80" s="194">
        <f t="shared" si="33"/>
        <v>0</v>
      </c>
      <c r="AS80" s="194">
        <f t="shared" si="33"/>
        <v>0</v>
      </c>
      <c r="AT80" s="194">
        <f t="shared" si="33"/>
        <v>0</v>
      </c>
      <c r="AU80" s="194">
        <f t="shared" si="33"/>
        <v>0</v>
      </c>
      <c r="AV80" s="194">
        <f t="shared" si="33"/>
        <v>0</v>
      </c>
      <c r="AW80" s="194">
        <f t="shared" si="33"/>
        <v>0</v>
      </c>
      <c r="AX80" s="194">
        <f t="shared" si="33"/>
        <v>0</v>
      </c>
      <c r="AY80" s="194">
        <f t="shared" si="33"/>
        <v>0</v>
      </c>
      <c r="AZ80" s="194">
        <f t="shared" si="34"/>
        <v>0</v>
      </c>
      <c r="BA80" s="194">
        <f t="shared" si="34"/>
        <v>0</v>
      </c>
      <c r="BB80" s="194">
        <f t="shared" si="34"/>
        <v>0</v>
      </c>
      <c r="BC80" s="194">
        <f t="shared" si="34"/>
        <v>0</v>
      </c>
      <c r="BD80" s="194">
        <f t="shared" si="34"/>
        <v>0</v>
      </c>
      <c r="BE80" s="194">
        <f t="shared" si="34"/>
        <v>0</v>
      </c>
      <c r="BF80" s="194">
        <f t="shared" si="34"/>
        <v>0</v>
      </c>
      <c r="BG80" s="194">
        <f t="shared" si="34"/>
        <v>0</v>
      </c>
      <c r="BH80" s="194">
        <f t="shared" si="34"/>
        <v>0</v>
      </c>
      <c r="BI80" s="194">
        <f t="shared" si="34"/>
        <v>0</v>
      </c>
      <c r="BJ80" s="194">
        <f t="shared" si="34"/>
        <v>0</v>
      </c>
      <c r="BK80" s="194">
        <f t="shared" si="34"/>
        <v>0</v>
      </c>
      <c r="BL80" s="194">
        <f t="shared" si="34"/>
        <v>0</v>
      </c>
      <c r="BM80" s="194">
        <f t="shared" si="34"/>
        <v>0</v>
      </c>
      <c r="BN80" s="194">
        <f t="shared" si="34"/>
        <v>0</v>
      </c>
      <c r="BO80" s="194">
        <f t="shared" si="34"/>
        <v>0</v>
      </c>
      <c r="BP80" s="194">
        <f t="shared" si="35"/>
        <v>0</v>
      </c>
      <c r="BQ80" s="194">
        <f t="shared" si="35"/>
        <v>0</v>
      </c>
      <c r="BR80" s="194">
        <f t="shared" si="35"/>
        <v>0</v>
      </c>
      <c r="BS80" s="194">
        <f t="shared" si="35"/>
        <v>0</v>
      </c>
      <c r="BT80" s="194">
        <f t="shared" si="35"/>
        <v>0</v>
      </c>
      <c r="BU80" s="194">
        <f t="shared" si="35"/>
        <v>0</v>
      </c>
      <c r="BV80" s="194">
        <f t="shared" si="35"/>
        <v>0</v>
      </c>
      <c r="BW80" s="194">
        <f t="shared" si="35"/>
        <v>0</v>
      </c>
      <c r="BX80" s="194">
        <f t="shared" si="35"/>
        <v>0</v>
      </c>
      <c r="BY80" s="194">
        <f t="shared" si="35"/>
        <v>0</v>
      </c>
      <c r="BZ80" s="194">
        <f t="shared" si="35"/>
        <v>0</v>
      </c>
      <c r="CA80" s="194">
        <f t="shared" si="35"/>
        <v>0</v>
      </c>
      <c r="CB80" s="194">
        <f t="shared" si="35"/>
        <v>0</v>
      </c>
      <c r="CC80" s="194">
        <f t="shared" si="35"/>
        <v>0</v>
      </c>
      <c r="CD80" s="194">
        <f t="shared" si="35"/>
        <v>0</v>
      </c>
      <c r="CE80" s="194">
        <f t="shared" si="35"/>
        <v>0</v>
      </c>
      <c r="CF80" s="194">
        <f t="shared" si="36"/>
        <v>0</v>
      </c>
      <c r="CG80" s="194">
        <f t="shared" si="36"/>
        <v>0</v>
      </c>
      <c r="CH80" s="194">
        <f t="shared" si="36"/>
        <v>0</v>
      </c>
      <c r="CI80" s="194">
        <f t="shared" si="36"/>
        <v>0</v>
      </c>
      <c r="CJ80" s="194">
        <f t="shared" si="36"/>
        <v>0</v>
      </c>
      <c r="CK80" s="194">
        <f t="shared" si="36"/>
        <v>0</v>
      </c>
      <c r="CL80" s="194">
        <f t="shared" si="36"/>
        <v>0</v>
      </c>
      <c r="CM80" s="194">
        <f t="shared" si="36"/>
        <v>0</v>
      </c>
      <c r="CN80" s="194">
        <f t="shared" si="36"/>
        <v>0</v>
      </c>
      <c r="CO80" s="194">
        <f t="shared" si="36"/>
        <v>0</v>
      </c>
      <c r="CP80" s="194">
        <f t="shared" si="36"/>
        <v>0</v>
      </c>
      <c r="CQ80" s="194">
        <f t="shared" si="36"/>
        <v>0</v>
      </c>
      <c r="CR80" s="194">
        <f t="shared" si="36"/>
        <v>0</v>
      </c>
      <c r="CS80" s="194">
        <f t="shared" si="36"/>
        <v>0</v>
      </c>
      <c r="CT80" s="194">
        <f t="shared" si="36"/>
        <v>0</v>
      </c>
      <c r="CU80" s="194">
        <f t="shared" si="36"/>
        <v>0</v>
      </c>
      <c r="CV80" s="194">
        <f t="shared" si="37"/>
        <v>0</v>
      </c>
      <c r="CW80" s="194">
        <f t="shared" si="37"/>
        <v>0</v>
      </c>
      <c r="CX80" s="194">
        <f t="shared" si="37"/>
        <v>0</v>
      </c>
      <c r="CY80" s="194">
        <f t="shared" si="37"/>
        <v>0</v>
      </c>
      <c r="CZ80" s="194">
        <f t="shared" si="37"/>
        <v>0</v>
      </c>
      <c r="DA80" s="194">
        <f t="shared" si="37"/>
        <v>0</v>
      </c>
      <c r="DB80" s="194">
        <f t="shared" si="37"/>
        <v>0</v>
      </c>
      <c r="DC80" s="194">
        <f t="shared" si="37"/>
        <v>0</v>
      </c>
      <c r="DD80" s="194">
        <f t="shared" si="37"/>
        <v>0</v>
      </c>
      <c r="DE80" s="194">
        <f t="shared" si="37"/>
        <v>0</v>
      </c>
      <c r="DF80" s="194">
        <f t="shared" si="37"/>
        <v>0</v>
      </c>
      <c r="DG80" s="194">
        <f t="shared" si="37"/>
        <v>0</v>
      </c>
      <c r="DH80" s="194">
        <f t="shared" si="37"/>
        <v>0</v>
      </c>
      <c r="DI80" s="194">
        <f t="shared" si="37"/>
        <v>0</v>
      </c>
      <c r="DJ80" s="194">
        <f t="shared" si="32"/>
        <v>0</v>
      </c>
      <c r="DK80" s="194">
        <f t="shared" si="32"/>
        <v>0</v>
      </c>
      <c r="DL80" s="194">
        <f t="shared" si="32"/>
        <v>0</v>
      </c>
      <c r="DM80" s="194">
        <f t="shared" si="32"/>
        <v>0</v>
      </c>
      <c r="DN80" s="194">
        <f t="shared" si="32"/>
        <v>0</v>
      </c>
      <c r="DO80" s="194">
        <f t="shared" si="32"/>
        <v>0</v>
      </c>
      <c r="DP80" s="194">
        <f t="shared" si="32"/>
        <v>0</v>
      </c>
      <c r="DQ80" s="194">
        <f t="shared" si="32"/>
        <v>0</v>
      </c>
      <c r="DR80" s="194">
        <f t="shared" ref="DJ80:DS106" si="41">IF(AND($B80=DR$2),$A80, 0)</f>
        <v>0</v>
      </c>
      <c r="DS80" s="194">
        <f t="shared" si="41"/>
        <v>0</v>
      </c>
      <c r="DT80" s="102"/>
    </row>
    <row r="81" spans="1:124" s="35" customFormat="1" x14ac:dyDescent="0.25">
      <c r="A81" s="241" t="e">
        <f ca="1"/>
        <v>#DIV/0!</v>
      </c>
      <c r="B81" s="53" t="s">
        <v>123</v>
      </c>
      <c r="C81" s="192" t="str">
        <v>-</v>
      </c>
      <c r="D81" s="193">
        <f t="shared" si="40"/>
        <v>0</v>
      </c>
      <c r="E81" s="194">
        <f t="shared" si="40"/>
        <v>0</v>
      </c>
      <c r="F81" s="194">
        <f t="shared" si="40"/>
        <v>0</v>
      </c>
      <c r="G81" s="194">
        <f t="shared" si="40"/>
        <v>0</v>
      </c>
      <c r="H81" s="194">
        <f t="shared" si="40"/>
        <v>0</v>
      </c>
      <c r="I81" s="194">
        <f t="shared" si="40"/>
        <v>0</v>
      </c>
      <c r="J81" s="194">
        <f t="shared" si="40"/>
        <v>0</v>
      </c>
      <c r="K81" s="194">
        <f t="shared" si="40"/>
        <v>0</v>
      </c>
      <c r="L81" s="194">
        <f t="shared" si="40"/>
        <v>0</v>
      </c>
      <c r="M81" s="194">
        <f t="shared" si="40"/>
        <v>0</v>
      </c>
      <c r="N81" s="194">
        <f t="shared" si="40"/>
        <v>0</v>
      </c>
      <c r="O81" s="194">
        <f t="shared" si="40"/>
        <v>0</v>
      </c>
      <c r="P81" s="194">
        <f t="shared" si="40"/>
        <v>0</v>
      </c>
      <c r="Q81" s="194">
        <f t="shared" si="40"/>
        <v>0</v>
      </c>
      <c r="R81" s="194">
        <f t="shared" si="40"/>
        <v>0</v>
      </c>
      <c r="S81" s="194">
        <f t="shared" si="38"/>
        <v>0</v>
      </c>
      <c r="T81" s="194">
        <f t="shared" si="38"/>
        <v>0</v>
      </c>
      <c r="U81" s="194">
        <f t="shared" si="38"/>
        <v>0</v>
      </c>
      <c r="V81" s="194">
        <f t="shared" si="38"/>
        <v>0</v>
      </c>
      <c r="W81" s="194">
        <f t="shared" si="38"/>
        <v>0</v>
      </c>
      <c r="X81" s="194">
        <f t="shared" si="38"/>
        <v>0</v>
      </c>
      <c r="Y81" s="194">
        <f t="shared" si="38"/>
        <v>0</v>
      </c>
      <c r="Z81" s="194">
        <f t="shared" si="38"/>
        <v>0</v>
      </c>
      <c r="AA81" s="194">
        <f t="shared" si="38"/>
        <v>0</v>
      </c>
      <c r="AB81" s="194">
        <f t="shared" si="38"/>
        <v>0</v>
      </c>
      <c r="AC81" s="194">
        <f t="shared" si="38"/>
        <v>0</v>
      </c>
      <c r="AD81" s="194">
        <f t="shared" si="38"/>
        <v>0</v>
      </c>
      <c r="AE81" s="194">
        <f t="shared" si="38"/>
        <v>0</v>
      </c>
      <c r="AF81" s="194">
        <f t="shared" si="38"/>
        <v>0</v>
      </c>
      <c r="AG81" s="194">
        <f t="shared" si="38"/>
        <v>0</v>
      </c>
      <c r="AH81" s="194">
        <f t="shared" si="38"/>
        <v>0</v>
      </c>
      <c r="AI81" s="194">
        <f t="shared" si="39"/>
        <v>0</v>
      </c>
      <c r="AJ81" s="194">
        <f t="shared" si="33"/>
        <v>0</v>
      </c>
      <c r="AK81" s="194">
        <f t="shared" si="33"/>
        <v>0</v>
      </c>
      <c r="AL81" s="194">
        <f t="shared" si="33"/>
        <v>0</v>
      </c>
      <c r="AM81" s="194">
        <f t="shared" si="33"/>
        <v>0</v>
      </c>
      <c r="AN81" s="194">
        <f t="shared" si="33"/>
        <v>0</v>
      </c>
      <c r="AO81" s="194">
        <f t="shared" si="33"/>
        <v>0</v>
      </c>
      <c r="AP81" s="194">
        <f t="shared" si="33"/>
        <v>0</v>
      </c>
      <c r="AQ81" s="194">
        <f t="shared" si="33"/>
        <v>0</v>
      </c>
      <c r="AR81" s="194">
        <f t="shared" si="33"/>
        <v>0</v>
      </c>
      <c r="AS81" s="194">
        <f t="shared" si="33"/>
        <v>0</v>
      </c>
      <c r="AT81" s="194">
        <f t="shared" si="33"/>
        <v>0</v>
      </c>
      <c r="AU81" s="194">
        <f t="shared" si="33"/>
        <v>0</v>
      </c>
      <c r="AV81" s="194">
        <f t="shared" si="33"/>
        <v>0</v>
      </c>
      <c r="AW81" s="194">
        <f t="shared" si="33"/>
        <v>0</v>
      </c>
      <c r="AX81" s="194">
        <f t="shared" si="33"/>
        <v>0</v>
      </c>
      <c r="AY81" s="194">
        <f t="shared" ref="AY81:BN96" si="42">IF(AND($B81=AY$2),$A81, 0)</f>
        <v>0</v>
      </c>
      <c r="AZ81" s="194">
        <f t="shared" si="34"/>
        <v>0</v>
      </c>
      <c r="BA81" s="194">
        <f t="shared" si="34"/>
        <v>0</v>
      </c>
      <c r="BB81" s="194">
        <f t="shared" si="34"/>
        <v>0</v>
      </c>
      <c r="BC81" s="194">
        <f t="shared" si="34"/>
        <v>0</v>
      </c>
      <c r="BD81" s="194">
        <f t="shared" si="34"/>
        <v>0</v>
      </c>
      <c r="BE81" s="194">
        <f t="shared" si="34"/>
        <v>0</v>
      </c>
      <c r="BF81" s="194">
        <f t="shared" si="34"/>
        <v>0</v>
      </c>
      <c r="BG81" s="194">
        <f t="shared" si="34"/>
        <v>0</v>
      </c>
      <c r="BH81" s="194">
        <f t="shared" si="34"/>
        <v>0</v>
      </c>
      <c r="BI81" s="194">
        <f t="shared" si="34"/>
        <v>0</v>
      </c>
      <c r="BJ81" s="194">
        <f t="shared" si="34"/>
        <v>0</v>
      </c>
      <c r="BK81" s="194">
        <f t="shared" si="34"/>
        <v>0</v>
      </c>
      <c r="BL81" s="194">
        <f t="shared" si="34"/>
        <v>0</v>
      </c>
      <c r="BM81" s="194">
        <f t="shared" si="34"/>
        <v>0</v>
      </c>
      <c r="BN81" s="194">
        <f t="shared" si="34"/>
        <v>0</v>
      </c>
      <c r="BO81" s="194">
        <f t="shared" ref="BO81:CD96" si="43">IF(AND($B81=BO$2),$A81, 0)</f>
        <v>0</v>
      </c>
      <c r="BP81" s="194">
        <f t="shared" si="35"/>
        <v>0</v>
      </c>
      <c r="BQ81" s="194">
        <f t="shared" si="35"/>
        <v>0</v>
      </c>
      <c r="BR81" s="194">
        <f t="shared" si="35"/>
        <v>0</v>
      </c>
      <c r="BS81" s="194">
        <f t="shared" si="35"/>
        <v>0</v>
      </c>
      <c r="BT81" s="194">
        <f t="shared" si="35"/>
        <v>0</v>
      </c>
      <c r="BU81" s="194">
        <f t="shared" si="35"/>
        <v>0</v>
      </c>
      <c r="BV81" s="194">
        <f t="shared" si="35"/>
        <v>0</v>
      </c>
      <c r="BW81" s="194">
        <f t="shared" si="35"/>
        <v>0</v>
      </c>
      <c r="BX81" s="194">
        <f t="shared" si="35"/>
        <v>0</v>
      </c>
      <c r="BY81" s="194">
        <f t="shared" si="35"/>
        <v>0</v>
      </c>
      <c r="BZ81" s="194">
        <f t="shared" si="35"/>
        <v>0</v>
      </c>
      <c r="CA81" s="194">
        <f t="shared" si="35"/>
        <v>0</v>
      </c>
      <c r="CB81" s="194">
        <f t="shared" si="35"/>
        <v>0</v>
      </c>
      <c r="CC81" s="194">
        <f t="shared" si="35"/>
        <v>0</v>
      </c>
      <c r="CD81" s="194">
        <f t="shared" si="35"/>
        <v>0</v>
      </c>
      <c r="CE81" s="194">
        <f t="shared" ref="CE81:CT96" si="44">IF(AND($B81=CE$2),$A81, 0)</f>
        <v>0</v>
      </c>
      <c r="CF81" s="194">
        <f t="shared" si="36"/>
        <v>0</v>
      </c>
      <c r="CG81" s="194">
        <f t="shared" si="36"/>
        <v>0</v>
      </c>
      <c r="CH81" s="194">
        <f t="shared" si="36"/>
        <v>0</v>
      </c>
      <c r="CI81" s="194">
        <f t="shared" si="36"/>
        <v>0</v>
      </c>
      <c r="CJ81" s="194">
        <f t="shared" si="36"/>
        <v>0</v>
      </c>
      <c r="CK81" s="194">
        <f t="shared" si="36"/>
        <v>0</v>
      </c>
      <c r="CL81" s="194">
        <f t="shared" si="36"/>
        <v>0</v>
      </c>
      <c r="CM81" s="194">
        <f t="shared" si="36"/>
        <v>0</v>
      </c>
      <c r="CN81" s="194">
        <f t="shared" si="36"/>
        <v>0</v>
      </c>
      <c r="CO81" s="194">
        <f t="shared" si="36"/>
        <v>0</v>
      </c>
      <c r="CP81" s="194">
        <f t="shared" si="36"/>
        <v>0</v>
      </c>
      <c r="CQ81" s="194">
        <f t="shared" si="36"/>
        <v>0</v>
      </c>
      <c r="CR81" s="194">
        <f t="shared" si="36"/>
        <v>0</v>
      </c>
      <c r="CS81" s="194">
        <f t="shared" si="36"/>
        <v>0</v>
      </c>
      <c r="CT81" s="194">
        <f t="shared" si="36"/>
        <v>0</v>
      </c>
      <c r="CU81" s="194">
        <f t="shared" ref="CU81:DI96" si="45">IF(AND($B81=CU$2),$A81, 0)</f>
        <v>0</v>
      </c>
      <c r="CV81" s="194">
        <f t="shared" si="37"/>
        <v>0</v>
      </c>
      <c r="CW81" s="194">
        <f t="shared" si="37"/>
        <v>0</v>
      </c>
      <c r="CX81" s="194">
        <f t="shared" si="37"/>
        <v>0</v>
      </c>
      <c r="CY81" s="194">
        <f t="shared" si="37"/>
        <v>0</v>
      </c>
      <c r="CZ81" s="194">
        <f t="shared" si="37"/>
        <v>0</v>
      </c>
      <c r="DA81" s="194">
        <f t="shared" si="37"/>
        <v>0</v>
      </c>
      <c r="DB81" s="194">
        <f t="shared" si="37"/>
        <v>0</v>
      </c>
      <c r="DC81" s="194">
        <f t="shared" si="37"/>
        <v>0</v>
      </c>
      <c r="DD81" s="194">
        <f t="shared" si="37"/>
        <v>0</v>
      </c>
      <c r="DE81" s="194">
        <f t="shared" si="37"/>
        <v>0</v>
      </c>
      <c r="DF81" s="194">
        <f t="shared" si="37"/>
        <v>0</v>
      </c>
      <c r="DG81" s="194">
        <f t="shared" si="37"/>
        <v>0</v>
      </c>
      <c r="DH81" s="194">
        <f t="shared" si="37"/>
        <v>0</v>
      </c>
      <c r="DI81" s="194">
        <f t="shared" si="37"/>
        <v>0</v>
      </c>
      <c r="DJ81" s="194">
        <f t="shared" si="41"/>
        <v>0</v>
      </c>
      <c r="DK81" s="194">
        <f t="shared" si="41"/>
        <v>0</v>
      </c>
      <c r="DL81" s="194">
        <f t="shared" si="41"/>
        <v>0</v>
      </c>
      <c r="DM81" s="194">
        <f t="shared" si="41"/>
        <v>0</v>
      </c>
      <c r="DN81" s="194">
        <f t="shared" si="41"/>
        <v>0</v>
      </c>
      <c r="DO81" s="194">
        <f t="shared" si="41"/>
        <v>0</v>
      </c>
      <c r="DP81" s="194">
        <f t="shared" si="41"/>
        <v>0</v>
      </c>
      <c r="DQ81" s="194">
        <f t="shared" si="41"/>
        <v>0</v>
      </c>
      <c r="DR81" s="194">
        <f t="shared" si="41"/>
        <v>0</v>
      </c>
      <c r="DS81" s="194">
        <f t="shared" si="41"/>
        <v>0</v>
      </c>
      <c r="DT81" s="102"/>
    </row>
    <row r="82" spans="1:124" s="35" customFormat="1" x14ac:dyDescent="0.25">
      <c r="A82" s="241" t="e">
        <f ca="1"/>
        <v>#DIV/0!</v>
      </c>
      <c r="B82" s="53" t="s">
        <v>125</v>
      </c>
      <c r="C82" s="192" t="str">
        <v>-</v>
      </c>
      <c r="D82" s="193">
        <f t="shared" si="40"/>
        <v>0</v>
      </c>
      <c r="E82" s="194">
        <f t="shared" si="40"/>
        <v>0</v>
      </c>
      <c r="F82" s="194">
        <f t="shared" si="40"/>
        <v>0</v>
      </c>
      <c r="G82" s="194">
        <f t="shared" si="40"/>
        <v>0</v>
      </c>
      <c r="H82" s="194">
        <f t="shared" si="40"/>
        <v>0</v>
      </c>
      <c r="I82" s="194">
        <f t="shared" si="40"/>
        <v>0</v>
      </c>
      <c r="J82" s="194">
        <f t="shared" si="40"/>
        <v>0</v>
      </c>
      <c r="K82" s="194">
        <f t="shared" si="40"/>
        <v>0</v>
      </c>
      <c r="L82" s="194">
        <f t="shared" si="40"/>
        <v>0</v>
      </c>
      <c r="M82" s="194">
        <f t="shared" si="40"/>
        <v>0</v>
      </c>
      <c r="N82" s="194">
        <f t="shared" si="40"/>
        <v>0</v>
      </c>
      <c r="O82" s="194">
        <f t="shared" si="40"/>
        <v>0</v>
      </c>
      <c r="P82" s="194">
        <f t="shared" si="40"/>
        <v>0</v>
      </c>
      <c r="Q82" s="194">
        <f t="shared" si="40"/>
        <v>0</v>
      </c>
      <c r="R82" s="194">
        <f t="shared" si="40"/>
        <v>0</v>
      </c>
      <c r="S82" s="194">
        <f t="shared" si="38"/>
        <v>0</v>
      </c>
      <c r="T82" s="194">
        <f t="shared" si="38"/>
        <v>0</v>
      </c>
      <c r="U82" s="194">
        <f t="shared" si="38"/>
        <v>0</v>
      </c>
      <c r="V82" s="194">
        <f t="shared" si="38"/>
        <v>0</v>
      </c>
      <c r="W82" s="194">
        <f t="shared" si="38"/>
        <v>0</v>
      </c>
      <c r="X82" s="194">
        <f t="shared" si="38"/>
        <v>0</v>
      </c>
      <c r="Y82" s="194">
        <f t="shared" si="38"/>
        <v>0</v>
      </c>
      <c r="Z82" s="194">
        <f t="shared" si="38"/>
        <v>0</v>
      </c>
      <c r="AA82" s="194">
        <f t="shared" si="38"/>
        <v>0</v>
      </c>
      <c r="AB82" s="194">
        <f t="shared" si="38"/>
        <v>0</v>
      </c>
      <c r="AC82" s="194">
        <f t="shared" si="38"/>
        <v>0</v>
      </c>
      <c r="AD82" s="194">
        <f t="shared" si="38"/>
        <v>0</v>
      </c>
      <c r="AE82" s="194">
        <f t="shared" si="38"/>
        <v>0</v>
      </c>
      <c r="AF82" s="194">
        <f t="shared" si="38"/>
        <v>0</v>
      </c>
      <c r="AG82" s="194">
        <f t="shared" si="38"/>
        <v>0</v>
      </c>
      <c r="AH82" s="194">
        <f t="shared" si="38"/>
        <v>0</v>
      </c>
      <c r="AI82" s="194">
        <f t="shared" si="39"/>
        <v>0</v>
      </c>
      <c r="AJ82" s="194">
        <f t="shared" si="39"/>
        <v>0</v>
      </c>
      <c r="AK82" s="194">
        <f t="shared" si="39"/>
        <v>0</v>
      </c>
      <c r="AL82" s="194">
        <f t="shared" si="39"/>
        <v>0</v>
      </c>
      <c r="AM82" s="194">
        <f t="shared" si="39"/>
        <v>0</v>
      </c>
      <c r="AN82" s="194">
        <f t="shared" si="39"/>
        <v>0</v>
      </c>
      <c r="AO82" s="194">
        <f t="shared" si="39"/>
        <v>0</v>
      </c>
      <c r="AP82" s="194">
        <f t="shared" si="39"/>
        <v>0</v>
      </c>
      <c r="AQ82" s="194">
        <f t="shared" si="39"/>
        <v>0</v>
      </c>
      <c r="AR82" s="194">
        <f t="shared" si="39"/>
        <v>0</v>
      </c>
      <c r="AS82" s="194">
        <f t="shared" si="39"/>
        <v>0</v>
      </c>
      <c r="AT82" s="194">
        <f t="shared" si="39"/>
        <v>0</v>
      </c>
      <c r="AU82" s="194">
        <f t="shared" si="39"/>
        <v>0</v>
      </c>
      <c r="AV82" s="194">
        <f t="shared" si="39"/>
        <v>0</v>
      </c>
      <c r="AW82" s="194">
        <f t="shared" si="39"/>
        <v>0</v>
      </c>
      <c r="AX82" s="194">
        <f t="shared" si="39"/>
        <v>0</v>
      </c>
      <c r="AY82" s="194">
        <f t="shared" si="42"/>
        <v>0</v>
      </c>
      <c r="AZ82" s="194">
        <f t="shared" si="42"/>
        <v>0</v>
      </c>
      <c r="BA82" s="194">
        <f t="shared" si="42"/>
        <v>0</v>
      </c>
      <c r="BB82" s="194">
        <f t="shared" si="42"/>
        <v>0</v>
      </c>
      <c r="BC82" s="194">
        <f t="shared" si="42"/>
        <v>0</v>
      </c>
      <c r="BD82" s="194">
        <f t="shared" si="42"/>
        <v>0</v>
      </c>
      <c r="BE82" s="194">
        <f t="shared" si="42"/>
        <v>0</v>
      </c>
      <c r="BF82" s="194">
        <f t="shared" si="42"/>
        <v>0</v>
      </c>
      <c r="BG82" s="194">
        <f t="shared" si="42"/>
        <v>0</v>
      </c>
      <c r="BH82" s="194">
        <f t="shared" si="42"/>
        <v>0</v>
      </c>
      <c r="BI82" s="194">
        <f t="shared" si="42"/>
        <v>0</v>
      </c>
      <c r="BJ82" s="194">
        <f t="shared" si="42"/>
        <v>0</v>
      </c>
      <c r="BK82" s="194">
        <f t="shared" si="42"/>
        <v>0</v>
      </c>
      <c r="BL82" s="194">
        <f t="shared" si="42"/>
        <v>0</v>
      </c>
      <c r="BM82" s="194">
        <f t="shared" si="42"/>
        <v>0</v>
      </c>
      <c r="BN82" s="194">
        <f t="shared" si="42"/>
        <v>0</v>
      </c>
      <c r="BO82" s="194">
        <f t="shared" si="43"/>
        <v>0</v>
      </c>
      <c r="BP82" s="194">
        <f t="shared" si="43"/>
        <v>0</v>
      </c>
      <c r="BQ82" s="194">
        <f t="shared" si="43"/>
        <v>0</v>
      </c>
      <c r="BR82" s="194">
        <f t="shared" si="43"/>
        <v>0</v>
      </c>
      <c r="BS82" s="194">
        <f t="shared" si="43"/>
        <v>0</v>
      </c>
      <c r="BT82" s="194">
        <f t="shared" si="43"/>
        <v>0</v>
      </c>
      <c r="BU82" s="194">
        <f t="shared" si="43"/>
        <v>0</v>
      </c>
      <c r="BV82" s="194">
        <f t="shared" si="43"/>
        <v>0</v>
      </c>
      <c r="BW82" s="194">
        <f t="shared" si="43"/>
        <v>0</v>
      </c>
      <c r="BX82" s="194">
        <f t="shared" si="43"/>
        <v>0</v>
      </c>
      <c r="BY82" s="194">
        <f t="shared" si="43"/>
        <v>0</v>
      </c>
      <c r="BZ82" s="194">
        <f t="shared" si="43"/>
        <v>0</v>
      </c>
      <c r="CA82" s="194">
        <f t="shared" si="43"/>
        <v>0</v>
      </c>
      <c r="CB82" s="194">
        <f t="shared" si="43"/>
        <v>0</v>
      </c>
      <c r="CC82" s="194">
        <f t="shared" si="43"/>
        <v>0</v>
      </c>
      <c r="CD82" s="194">
        <f t="shared" si="43"/>
        <v>0</v>
      </c>
      <c r="CE82" s="194">
        <f t="shared" si="44"/>
        <v>0</v>
      </c>
      <c r="CF82" s="194">
        <f t="shared" si="44"/>
        <v>0</v>
      </c>
      <c r="CG82" s="194">
        <f t="shared" si="44"/>
        <v>0</v>
      </c>
      <c r="CH82" s="194">
        <f t="shared" si="44"/>
        <v>0</v>
      </c>
      <c r="CI82" s="194">
        <f t="shared" si="44"/>
        <v>0</v>
      </c>
      <c r="CJ82" s="194">
        <f t="shared" si="44"/>
        <v>0</v>
      </c>
      <c r="CK82" s="194">
        <f t="shared" si="44"/>
        <v>0</v>
      </c>
      <c r="CL82" s="194">
        <f t="shared" si="44"/>
        <v>0</v>
      </c>
      <c r="CM82" s="194">
        <f t="shared" si="44"/>
        <v>0</v>
      </c>
      <c r="CN82" s="194">
        <f t="shared" si="44"/>
        <v>0</v>
      </c>
      <c r="CO82" s="194">
        <f t="shared" si="44"/>
        <v>0</v>
      </c>
      <c r="CP82" s="194">
        <f t="shared" si="44"/>
        <v>0</v>
      </c>
      <c r="CQ82" s="194">
        <f t="shared" si="44"/>
        <v>0</v>
      </c>
      <c r="CR82" s="194">
        <f t="shared" si="44"/>
        <v>0</v>
      </c>
      <c r="CS82" s="194">
        <f t="shared" si="44"/>
        <v>0</v>
      </c>
      <c r="CT82" s="194">
        <f t="shared" si="44"/>
        <v>0</v>
      </c>
      <c r="CU82" s="194">
        <f t="shared" si="45"/>
        <v>0</v>
      </c>
      <c r="CV82" s="194">
        <f t="shared" si="45"/>
        <v>0</v>
      </c>
      <c r="CW82" s="194">
        <f t="shared" si="45"/>
        <v>0</v>
      </c>
      <c r="CX82" s="194">
        <f t="shared" si="45"/>
        <v>0</v>
      </c>
      <c r="CY82" s="194">
        <f t="shared" si="45"/>
        <v>0</v>
      </c>
      <c r="CZ82" s="194">
        <f t="shared" si="45"/>
        <v>0</v>
      </c>
      <c r="DA82" s="194">
        <f t="shared" si="45"/>
        <v>0</v>
      </c>
      <c r="DB82" s="194">
        <f t="shared" si="45"/>
        <v>0</v>
      </c>
      <c r="DC82" s="194">
        <f t="shared" si="45"/>
        <v>0</v>
      </c>
      <c r="DD82" s="194">
        <f t="shared" si="45"/>
        <v>0</v>
      </c>
      <c r="DE82" s="194">
        <f t="shared" si="45"/>
        <v>0</v>
      </c>
      <c r="DF82" s="194">
        <f t="shared" si="45"/>
        <v>0</v>
      </c>
      <c r="DG82" s="194">
        <f t="shared" si="45"/>
        <v>0</v>
      </c>
      <c r="DH82" s="194">
        <f t="shared" si="45"/>
        <v>0</v>
      </c>
      <c r="DI82" s="194">
        <f t="shared" si="45"/>
        <v>0</v>
      </c>
      <c r="DJ82" s="194">
        <f t="shared" si="41"/>
        <v>0</v>
      </c>
      <c r="DK82" s="194">
        <f t="shared" si="41"/>
        <v>0</v>
      </c>
      <c r="DL82" s="194">
        <f t="shared" si="41"/>
        <v>0</v>
      </c>
      <c r="DM82" s="194">
        <f t="shared" si="41"/>
        <v>0</v>
      </c>
      <c r="DN82" s="194">
        <f t="shared" si="41"/>
        <v>0</v>
      </c>
      <c r="DO82" s="194">
        <f t="shared" si="41"/>
        <v>0</v>
      </c>
      <c r="DP82" s="194">
        <f t="shared" si="41"/>
        <v>0</v>
      </c>
      <c r="DQ82" s="194">
        <f t="shared" si="41"/>
        <v>0</v>
      </c>
      <c r="DR82" s="194">
        <f t="shared" si="41"/>
        <v>0</v>
      </c>
      <c r="DS82" s="194">
        <f t="shared" si="41"/>
        <v>0</v>
      </c>
      <c r="DT82" s="102"/>
    </row>
    <row r="83" spans="1:124" s="35" customFormat="1" x14ac:dyDescent="0.25">
      <c r="A83" s="241" t="e">
        <f ca="1"/>
        <v>#DIV/0!</v>
      </c>
      <c r="B83" s="53" t="s">
        <v>127</v>
      </c>
      <c r="C83" s="198" t="str">
        <v>-</v>
      </c>
      <c r="D83" s="199">
        <f t="shared" si="40"/>
        <v>0</v>
      </c>
      <c r="E83" s="200">
        <f t="shared" si="40"/>
        <v>0</v>
      </c>
      <c r="F83" s="200">
        <f t="shared" si="40"/>
        <v>0</v>
      </c>
      <c r="G83" s="200">
        <f t="shared" si="40"/>
        <v>0</v>
      </c>
      <c r="H83" s="200">
        <f t="shared" si="40"/>
        <v>0</v>
      </c>
      <c r="I83" s="200">
        <f t="shared" si="40"/>
        <v>0</v>
      </c>
      <c r="J83" s="200">
        <f t="shared" si="40"/>
        <v>0</v>
      </c>
      <c r="K83" s="200">
        <f t="shared" si="40"/>
        <v>0</v>
      </c>
      <c r="L83" s="200">
        <f t="shared" si="40"/>
        <v>0</v>
      </c>
      <c r="M83" s="200">
        <f t="shared" si="40"/>
        <v>0</v>
      </c>
      <c r="N83" s="200">
        <f t="shared" si="40"/>
        <v>0</v>
      </c>
      <c r="O83" s="200">
        <f t="shared" si="40"/>
        <v>0</v>
      </c>
      <c r="P83" s="200">
        <f t="shared" si="40"/>
        <v>0</v>
      </c>
      <c r="Q83" s="200">
        <f t="shared" si="40"/>
        <v>0</v>
      </c>
      <c r="R83" s="200">
        <f t="shared" si="40"/>
        <v>0</v>
      </c>
      <c r="S83" s="200">
        <f t="shared" si="38"/>
        <v>0</v>
      </c>
      <c r="T83" s="200">
        <f t="shared" si="38"/>
        <v>0</v>
      </c>
      <c r="U83" s="200">
        <f t="shared" si="38"/>
        <v>0</v>
      </c>
      <c r="V83" s="200">
        <f t="shared" si="38"/>
        <v>0</v>
      </c>
      <c r="W83" s="200">
        <f t="shared" si="38"/>
        <v>0</v>
      </c>
      <c r="X83" s="200">
        <f t="shared" si="38"/>
        <v>0</v>
      </c>
      <c r="Y83" s="200">
        <f t="shared" si="38"/>
        <v>0</v>
      </c>
      <c r="Z83" s="200">
        <f t="shared" si="38"/>
        <v>0</v>
      </c>
      <c r="AA83" s="200">
        <f t="shared" si="38"/>
        <v>0</v>
      </c>
      <c r="AB83" s="200">
        <f t="shared" si="38"/>
        <v>0</v>
      </c>
      <c r="AC83" s="200">
        <f t="shared" si="38"/>
        <v>0</v>
      </c>
      <c r="AD83" s="200">
        <f t="shared" si="38"/>
        <v>0</v>
      </c>
      <c r="AE83" s="200">
        <f t="shared" si="38"/>
        <v>0</v>
      </c>
      <c r="AF83" s="200">
        <f t="shared" si="38"/>
        <v>0</v>
      </c>
      <c r="AG83" s="200">
        <f t="shared" si="38"/>
        <v>0</v>
      </c>
      <c r="AH83" s="200">
        <f t="shared" ref="AH83:AW98" si="46">IF(AND($B83=AH$2),$A83, 0)</f>
        <v>0</v>
      </c>
      <c r="AI83" s="200">
        <f t="shared" si="39"/>
        <v>0</v>
      </c>
      <c r="AJ83" s="200">
        <f t="shared" si="39"/>
        <v>0</v>
      </c>
      <c r="AK83" s="200">
        <f t="shared" si="39"/>
        <v>0</v>
      </c>
      <c r="AL83" s="200">
        <f t="shared" si="39"/>
        <v>0</v>
      </c>
      <c r="AM83" s="200">
        <f t="shared" si="39"/>
        <v>0</v>
      </c>
      <c r="AN83" s="200">
        <f t="shared" si="39"/>
        <v>0</v>
      </c>
      <c r="AO83" s="200">
        <f t="shared" si="39"/>
        <v>0</v>
      </c>
      <c r="AP83" s="200">
        <f t="shared" si="39"/>
        <v>0</v>
      </c>
      <c r="AQ83" s="200">
        <f t="shared" si="39"/>
        <v>0</v>
      </c>
      <c r="AR83" s="200">
        <f t="shared" si="39"/>
        <v>0</v>
      </c>
      <c r="AS83" s="200">
        <f t="shared" si="39"/>
        <v>0</v>
      </c>
      <c r="AT83" s="200">
        <f t="shared" si="39"/>
        <v>0</v>
      </c>
      <c r="AU83" s="200">
        <f t="shared" si="39"/>
        <v>0</v>
      </c>
      <c r="AV83" s="200">
        <f t="shared" si="39"/>
        <v>0</v>
      </c>
      <c r="AW83" s="200">
        <f t="shared" si="39"/>
        <v>0</v>
      </c>
      <c r="AX83" s="200">
        <f t="shared" si="39"/>
        <v>0</v>
      </c>
      <c r="AY83" s="200">
        <f t="shared" si="42"/>
        <v>0</v>
      </c>
      <c r="AZ83" s="200">
        <f t="shared" si="42"/>
        <v>0</v>
      </c>
      <c r="BA83" s="200">
        <f t="shared" si="42"/>
        <v>0</v>
      </c>
      <c r="BB83" s="200">
        <f t="shared" si="42"/>
        <v>0</v>
      </c>
      <c r="BC83" s="200">
        <f t="shared" si="42"/>
        <v>0</v>
      </c>
      <c r="BD83" s="200">
        <f t="shared" si="42"/>
        <v>0</v>
      </c>
      <c r="BE83" s="200">
        <f t="shared" si="42"/>
        <v>0</v>
      </c>
      <c r="BF83" s="200">
        <f t="shared" si="42"/>
        <v>0</v>
      </c>
      <c r="BG83" s="200">
        <f t="shared" si="42"/>
        <v>0</v>
      </c>
      <c r="BH83" s="200">
        <f t="shared" si="42"/>
        <v>0</v>
      </c>
      <c r="BI83" s="200">
        <f t="shared" si="42"/>
        <v>0</v>
      </c>
      <c r="BJ83" s="200">
        <f t="shared" si="42"/>
        <v>0</v>
      </c>
      <c r="BK83" s="200">
        <f t="shared" si="42"/>
        <v>0</v>
      </c>
      <c r="BL83" s="200">
        <f t="shared" si="42"/>
        <v>0</v>
      </c>
      <c r="BM83" s="200">
        <f t="shared" si="42"/>
        <v>0</v>
      </c>
      <c r="BN83" s="200">
        <f t="shared" si="42"/>
        <v>0</v>
      </c>
      <c r="BO83" s="200">
        <f t="shared" si="43"/>
        <v>0</v>
      </c>
      <c r="BP83" s="200">
        <f t="shared" si="43"/>
        <v>0</v>
      </c>
      <c r="BQ83" s="200">
        <f t="shared" si="43"/>
        <v>0</v>
      </c>
      <c r="BR83" s="200">
        <f t="shared" si="43"/>
        <v>0</v>
      </c>
      <c r="BS83" s="200">
        <f t="shared" si="43"/>
        <v>0</v>
      </c>
      <c r="BT83" s="200">
        <f t="shared" si="43"/>
        <v>0</v>
      </c>
      <c r="BU83" s="200">
        <f t="shared" si="43"/>
        <v>0</v>
      </c>
      <c r="BV83" s="200">
        <f t="shared" si="43"/>
        <v>0</v>
      </c>
      <c r="BW83" s="200">
        <f t="shared" si="43"/>
        <v>0</v>
      </c>
      <c r="BX83" s="200">
        <f t="shared" si="43"/>
        <v>0</v>
      </c>
      <c r="BY83" s="200">
        <f t="shared" si="43"/>
        <v>0</v>
      </c>
      <c r="BZ83" s="200">
        <f t="shared" si="43"/>
        <v>0</v>
      </c>
      <c r="CA83" s="200">
        <f t="shared" si="43"/>
        <v>0</v>
      </c>
      <c r="CB83" s="200">
        <f t="shared" si="43"/>
        <v>0</v>
      </c>
      <c r="CC83" s="200">
        <f t="shared" si="43"/>
        <v>0</v>
      </c>
      <c r="CD83" s="200">
        <f t="shared" si="43"/>
        <v>0</v>
      </c>
      <c r="CE83" s="200">
        <f t="shared" si="44"/>
        <v>0</v>
      </c>
      <c r="CF83" s="200">
        <f t="shared" si="44"/>
        <v>0</v>
      </c>
      <c r="CG83" s="200">
        <f t="shared" si="44"/>
        <v>0</v>
      </c>
      <c r="CH83" s="200">
        <f t="shared" si="44"/>
        <v>0</v>
      </c>
      <c r="CI83" s="200">
        <f t="shared" si="44"/>
        <v>0</v>
      </c>
      <c r="CJ83" s="200">
        <f t="shared" si="44"/>
        <v>0</v>
      </c>
      <c r="CK83" s="200">
        <f t="shared" si="44"/>
        <v>0</v>
      </c>
      <c r="CL83" s="200">
        <f t="shared" si="44"/>
        <v>0</v>
      </c>
      <c r="CM83" s="200">
        <f t="shared" si="44"/>
        <v>0</v>
      </c>
      <c r="CN83" s="200">
        <f t="shared" si="44"/>
        <v>0</v>
      </c>
      <c r="CO83" s="200">
        <f t="shared" si="44"/>
        <v>0</v>
      </c>
      <c r="CP83" s="200">
        <f t="shared" si="44"/>
        <v>0</v>
      </c>
      <c r="CQ83" s="200">
        <f t="shared" si="44"/>
        <v>0</v>
      </c>
      <c r="CR83" s="200">
        <f t="shared" si="44"/>
        <v>0</v>
      </c>
      <c r="CS83" s="200">
        <f t="shared" si="44"/>
        <v>0</v>
      </c>
      <c r="CT83" s="200">
        <f t="shared" si="44"/>
        <v>0</v>
      </c>
      <c r="CU83" s="200">
        <f t="shared" si="45"/>
        <v>0</v>
      </c>
      <c r="CV83" s="200">
        <f t="shared" si="45"/>
        <v>0</v>
      </c>
      <c r="CW83" s="200">
        <f t="shared" si="45"/>
        <v>0</v>
      </c>
      <c r="CX83" s="200">
        <f t="shared" si="45"/>
        <v>0</v>
      </c>
      <c r="CY83" s="200">
        <f t="shared" si="45"/>
        <v>0</v>
      </c>
      <c r="CZ83" s="200">
        <f t="shared" si="45"/>
        <v>0</v>
      </c>
      <c r="DA83" s="200">
        <f t="shared" si="45"/>
        <v>0</v>
      </c>
      <c r="DB83" s="200">
        <f t="shared" si="45"/>
        <v>0</v>
      </c>
      <c r="DC83" s="200">
        <f t="shared" si="45"/>
        <v>0</v>
      </c>
      <c r="DD83" s="200">
        <f t="shared" si="45"/>
        <v>0</v>
      </c>
      <c r="DE83" s="200">
        <f t="shared" si="45"/>
        <v>0</v>
      </c>
      <c r="DF83" s="200">
        <f t="shared" si="45"/>
        <v>0</v>
      </c>
      <c r="DG83" s="200">
        <f t="shared" si="45"/>
        <v>0</v>
      </c>
      <c r="DH83" s="200">
        <f t="shared" si="45"/>
        <v>0</v>
      </c>
      <c r="DI83" s="200">
        <f t="shared" si="45"/>
        <v>0</v>
      </c>
      <c r="DJ83" s="200">
        <f t="shared" si="41"/>
        <v>0</v>
      </c>
      <c r="DK83" s="200">
        <f t="shared" si="41"/>
        <v>0</v>
      </c>
      <c r="DL83" s="200">
        <f t="shared" si="41"/>
        <v>0</v>
      </c>
      <c r="DM83" s="200">
        <f t="shared" si="41"/>
        <v>0</v>
      </c>
      <c r="DN83" s="200">
        <f t="shared" si="41"/>
        <v>0</v>
      </c>
      <c r="DO83" s="200">
        <f t="shared" si="41"/>
        <v>0</v>
      </c>
      <c r="DP83" s="200">
        <f t="shared" si="41"/>
        <v>0</v>
      </c>
      <c r="DQ83" s="200">
        <f t="shared" si="41"/>
        <v>0</v>
      </c>
      <c r="DR83" s="200">
        <f t="shared" si="41"/>
        <v>0</v>
      </c>
      <c r="DS83" s="200">
        <f t="shared" si="41"/>
        <v>0</v>
      </c>
      <c r="DT83" s="104"/>
    </row>
    <row r="84" spans="1:124" s="35" customFormat="1" x14ac:dyDescent="0.25">
      <c r="A84" s="241" t="e">
        <f ca="1"/>
        <v>#DIV/0!</v>
      </c>
      <c r="B84" s="53" t="s">
        <v>129</v>
      </c>
      <c r="C84" s="192" t="str">
        <v>-</v>
      </c>
      <c r="D84" s="193">
        <f t="shared" si="40"/>
        <v>0</v>
      </c>
      <c r="E84" s="194">
        <f t="shared" si="40"/>
        <v>0</v>
      </c>
      <c r="F84" s="194">
        <f t="shared" si="40"/>
        <v>0</v>
      </c>
      <c r="G84" s="194">
        <f t="shared" si="40"/>
        <v>0</v>
      </c>
      <c r="H84" s="194">
        <f t="shared" si="40"/>
        <v>0</v>
      </c>
      <c r="I84" s="194">
        <f t="shared" si="40"/>
        <v>0</v>
      </c>
      <c r="J84" s="194">
        <f t="shared" si="40"/>
        <v>0</v>
      </c>
      <c r="K84" s="194">
        <f t="shared" si="40"/>
        <v>0</v>
      </c>
      <c r="L84" s="194">
        <f t="shared" si="40"/>
        <v>0</v>
      </c>
      <c r="M84" s="194">
        <f t="shared" si="40"/>
        <v>0</v>
      </c>
      <c r="N84" s="194">
        <f t="shared" si="40"/>
        <v>0</v>
      </c>
      <c r="O84" s="194">
        <f t="shared" si="40"/>
        <v>0</v>
      </c>
      <c r="P84" s="194">
        <f t="shared" si="40"/>
        <v>0</v>
      </c>
      <c r="Q84" s="194">
        <f t="shared" si="40"/>
        <v>0</v>
      </c>
      <c r="R84" s="194">
        <f t="shared" si="40"/>
        <v>0</v>
      </c>
      <c r="S84" s="194">
        <f t="shared" si="40"/>
        <v>0</v>
      </c>
      <c r="T84" s="194">
        <f t="shared" ref="T84:AI99" si="47">IF(AND($B84=T$2),$A84, 0)</f>
        <v>0</v>
      </c>
      <c r="U84" s="194">
        <f t="shared" si="47"/>
        <v>0</v>
      </c>
      <c r="V84" s="194">
        <f t="shared" si="47"/>
        <v>0</v>
      </c>
      <c r="W84" s="194">
        <f t="shared" si="47"/>
        <v>0</v>
      </c>
      <c r="X84" s="194">
        <f t="shared" si="47"/>
        <v>0</v>
      </c>
      <c r="Y84" s="194">
        <f t="shared" si="47"/>
        <v>0</v>
      </c>
      <c r="Z84" s="194">
        <f t="shared" si="47"/>
        <v>0</v>
      </c>
      <c r="AA84" s="194">
        <f t="shared" si="47"/>
        <v>0</v>
      </c>
      <c r="AB84" s="194">
        <f t="shared" si="47"/>
        <v>0</v>
      </c>
      <c r="AC84" s="194">
        <f t="shared" si="47"/>
        <v>0</v>
      </c>
      <c r="AD84" s="194">
        <f t="shared" si="47"/>
        <v>0</v>
      </c>
      <c r="AE84" s="194">
        <f t="shared" si="47"/>
        <v>0</v>
      </c>
      <c r="AF84" s="194">
        <f t="shared" si="47"/>
        <v>0</v>
      </c>
      <c r="AG84" s="194">
        <f t="shared" si="47"/>
        <v>0</v>
      </c>
      <c r="AH84" s="194">
        <f t="shared" si="46"/>
        <v>0</v>
      </c>
      <c r="AI84" s="194">
        <f t="shared" si="46"/>
        <v>0</v>
      </c>
      <c r="AJ84" s="194">
        <f t="shared" si="46"/>
        <v>0</v>
      </c>
      <c r="AK84" s="194">
        <f t="shared" si="46"/>
        <v>0</v>
      </c>
      <c r="AL84" s="194">
        <f t="shared" si="46"/>
        <v>0</v>
      </c>
      <c r="AM84" s="194">
        <f t="shared" si="46"/>
        <v>0</v>
      </c>
      <c r="AN84" s="194">
        <f t="shared" si="46"/>
        <v>0</v>
      </c>
      <c r="AO84" s="194">
        <f t="shared" si="46"/>
        <v>0</v>
      </c>
      <c r="AP84" s="194">
        <f t="shared" si="46"/>
        <v>0</v>
      </c>
      <c r="AQ84" s="194">
        <f t="shared" si="46"/>
        <v>0</v>
      </c>
      <c r="AR84" s="194">
        <f t="shared" si="46"/>
        <v>0</v>
      </c>
      <c r="AS84" s="194">
        <f t="shared" si="46"/>
        <v>0</v>
      </c>
      <c r="AT84" s="194">
        <f t="shared" si="46"/>
        <v>0</v>
      </c>
      <c r="AU84" s="194">
        <f t="shared" si="46"/>
        <v>0</v>
      </c>
      <c r="AV84" s="194">
        <f t="shared" si="46"/>
        <v>0</v>
      </c>
      <c r="AW84" s="194">
        <f t="shared" si="46"/>
        <v>0</v>
      </c>
      <c r="AX84" s="194">
        <f t="shared" ref="AX84:BM99" si="48">IF(AND($B84=AX$2),$A84, 0)</f>
        <v>0</v>
      </c>
      <c r="AY84" s="194">
        <f t="shared" si="42"/>
        <v>0</v>
      </c>
      <c r="AZ84" s="194">
        <f t="shared" si="42"/>
        <v>0</v>
      </c>
      <c r="BA84" s="194">
        <f t="shared" si="42"/>
        <v>0</v>
      </c>
      <c r="BB84" s="194">
        <f t="shared" si="42"/>
        <v>0</v>
      </c>
      <c r="BC84" s="194">
        <f t="shared" si="42"/>
        <v>0</v>
      </c>
      <c r="BD84" s="194">
        <f t="shared" si="42"/>
        <v>0</v>
      </c>
      <c r="BE84" s="194">
        <f t="shared" si="42"/>
        <v>0</v>
      </c>
      <c r="BF84" s="194">
        <f t="shared" si="42"/>
        <v>0</v>
      </c>
      <c r="BG84" s="194">
        <f t="shared" si="42"/>
        <v>0</v>
      </c>
      <c r="BH84" s="194">
        <f t="shared" si="42"/>
        <v>0</v>
      </c>
      <c r="BI84" s="194">
        <f t="shared" si="42"/>
        <v>0</v>
      </c>
      <c r="BJ84" s="194">
        <f t="shared" si="42"/>
        <v>0</v>
      </c>
      <c r="BK84" s="194">
        <f t="shared" si="42"/>
        <v>0</v>
      </c>
      <c r="BL84" s="194">
        <f t="shared" si="42"/>
        <v>0</v>
      </c>
      <c r="BM84" s="194">
        <f t="shared" si="42"/>
        <v>0</v>
      </c>
      <c r="BN84" s="194">
        <f t="shared" si="42"/>
        <v>0</v>
      </c>
      <c r="BO84" s="194">
        <f t="shared" si="43"/>
        <v>0</v>
      </c>
      <c r="BP84" s="194">
        <f t="shared" si="43"/>
        <v>0</v>
      </c>
      <c r="BQ84" s="194">
        <f t="shared" si="43"/>
        <v>0</v>
      </c>
      <c r="BR84" s="194">
        <f t="shared" si="43"/>
        <v>0</v>
      </c>
      <c r="BS84" s="194">
        <f t="shared" si="43"/>
        <v>0</v>
      </c>
      <c r="BT84" s="194">
        <f t="shared" si="43"/>
        <v>0</v>
      </c>
      <c r="BU84" s="194">
        <f t="shared" si="43"/>
        <v>0</v>
      </c>
      <c r="BV84" s="194">
        <f t="shared" si="43"/>
        <v>0</v>
      </c>
      <c r="BW84" s="194">
        <f t="shared" si="43"/>
        <v>0</v>
      </c>
      <c r="BX84" s="194">
        <f t="shared" si="43"/>
        <v>0</v>
      </c>
      <c r="BY84" s="194">
        <f t="shared" si="43"/>
        <v>0</v>
      </c>
      <c r="BZ84" s="194">
        <f t="shared" si="43"/>
        <v>0</v>
      </c>
      <c r="CA84" s="194">
        <f t="shared" si="43"/>
        <v>0</v>
      </c>
      <c r="CB84" s="194">
        <f t="shared" si="43"/>
        <v>0</v>
      </c>
      <c r="CC84" s="194">
        <f t="shared" si="43"/>
        <v>0</v>
      </c>
      <c r="CD84" s="194">
        <f t="shared" si="43"/>
        <v>0</v>
      </c>
      <c r="CE84" s="194">
        <f t="shared" si="44"/>
        <v>0</v>
      </c>
      <c r="CF84" s="194">
        <f t="shared" si="44"/>
        <v>0</v>
      </c>
      <c r="CG84" s="194">
        <f t="shared" si="44"/>
        <v>0</v>
      </c>
      <c r="CH84" s="194">
        <f t="shared" si="44"/>
        <v>0</v>
      </c>
      <c r="CI84" s="194">
        <f t="shared" si="44"/>
        <v>0</v>
      </c>
      <c r="CJ84" s="194">
        <f t="shared" si="44"/>
        <v>0</v>
      </c>
      <c r="CK84" s="194">
        <f t="shared" si="44"/>
        <v>0</v>
      </c>
      <c r="CL84" s="194">
        <f t="shared" si="44"/>
        <v>0</v>
      </c>
      <c r="CM84" s="194">
        <f t="shared" si="44"/>
        <v>0</v>
      </c>
      <c r="CN84" s="194">
        <f t="shared" si="44"/>
        <v>0</v>
      </c>
      <c r="CO84" s="194">
        <f t="shared" si="44"/>
        <v>0</v>
      </c>
      <c r="CP84" s="194">
        <f t="shared" si="44"/>
        <v>0</v>
      </c>
      <c r="CQ84" s="194">
        <f t="shared" si="44"/>
        <v>0</v>
      </c>
      <c r="CR84" s="194">
        <f t="shared" si="44"/>
        <v>0</v>
      </c>
      <c r="CS84" s="194">
        <f t="shared" si="44"/>
        <v>0</v>
      </c>
      <c r="CT84" s="194">
        <f t="shared" si="44"/>
        <v>0</v>
      </c>
      <c r="CU84" s="194">
        <f t="shared" si="45"/>
        <v>0</v>
      </c>
      <c r="CV84" s="194">
        <f t="shared" si="45"/>
        <v>0</v>
      </c>
      <c r="CW84" s="194">
        <f t="shared" si="45"/>
        <v>0</v>
      </c>
      <c r="CX84" s="194">
        <f t="shared" si="45"/>
        <v>0</v>
      </c>
      <c r="CY84" s="194">
        <f t="shared" si="45"/>
        <v>0</v>
      </c>
      <c r="CZ84" s="194">
        <f t="shared" si="45"/>
        <v>0</v>
      </c>
      <c r="DA84" s="194">
        <f t="shared" si="45"/>
        <v>0</v>
      </c>
      <c r="DB84" s="194">
        <f t="shared" si="45"/>
        <v>0</v>
      </c>
      <c r="DC84" s="194">
        <f t="shared" si="45"/>
        <v>0</v>
      </c>
      <c r="DD84" s="194">
        <f t="shared" si="45"/>
        <v>0</v>
      </c>
      <c r="DE84" s="194">
        <f t="shared" si="45"/>
        <v>0</v>
      </c>
      <c r="DF84" s="194">
        <f t="shared" si="45"/>
        <v>0</v>
      </c>
      <c r="DG84" s="194">
        <f t="shared" si="45"/>
        <v>0</v>
      </c>
      <c r="DH84" s="194">
        <f t="shared" si="45"/>
        <v>0</v>
      </c>
      <c r="DI84" s="194">
        <f t="shared" si="45"/>
        <v>0</v>
      </c>
      <c r="DJ84" s="194">
        <f t="shared" si="41"/>
        <v>0</v>
      </c>
      <c r="DK84" s="194">
        <f t="shared" si="41"/>
        <v>0</v>
      </c>
      <c r="DL84" s="194">
        <f t="shared" si="41"/>
        <v>0</v>
      </c>
      <c r="DM84" s="194">
        <f t="shared" si="41"/>
        <v>0</v>
      </c>
      <c r="DN84" s="194">
        <f t="shared" si="41"/>
        <v>0</v>
      </c>
      <c r="DO84" s="194">
        <f t="shared" si="41"/>
        <v>0</v>
      </c>
      <c r="DP84" s="194">
        <f t="shared" si="41"/>
        <v>0</v>
      </c>
      <c r="DQ84" s="194">
        <f t="shared" si="41"/>
        <v>0</v>
      </c>
      <c r="DR84" s="194">
        <f t="shared" si="41"/>
        <v>0</v>
      </c>
      <c r="DS84" s="194">
        <f t="shared" si="41"/>
        <v>0</v>
      </c>
      <c r="DT84" s="102"/>
    </row>
    <row r="85" spans="1:124" s="35" customFormat="1" x14ac:dyDescent="0.25">
      <c r="A85" s="241" t="e">
        <f ca="1"/>
        <v>#DIV/0!</v>
      </c>
      <c r="B85" s="53" t="s">
        <v>131</v>
      </c>
      <c r="C85" s="192" t="str">
        <v>-</v>
      </c>
      <c r="D85" s="193">
        <f t="shared" ref="D85:S100" si="49">IF(AND($B85=D$2),$A85, 0)</f>
        <v>0</v>
      </c>
      <c r="E85" s="194">
        <f t="shared" si="49"/>
        <v>0</v>
      </c>
      <c r="F85" s="194">
        <f t="shared" si="49"/>
        <v>0</v>
      </c>
      <c r="G85" s="194">
        <f t="shared" si="49"/>
        <v>0</v>
      </c>
      <c r="H85" s="194">
        <f t="shared" si="49"/>
        <v>0</v>
      </c>
      <c r="I85" s="194">
        <f t="shared" si="49"/>
        <v>0</v>
      </c>
      <c r="J85" s="194">
        <f t="shared" si="49"/>
        <v>0</v>
      </c>
      <c r="K85" s="194">
        <f t="shared" si="49"/>
        <v>0</v>
      </c>
      <c r="L85" s="194">
        <f t="shared" si="49"/>
        <v>0</v>
      </c>
      <c r="M85" s="194">
        <f t="shared" si="49"/>
        <v>0</v>
      </c>
      <c r="N85" s="194">
        <f t="shared" si="49"/>
        <v>0</v>
      </c>
      <c r="O85" s="194">
        <f t="shared" si="49"/>
        <v>0</v>
      </c>
      <c r="P85" s="194">
        <f t="shared" si="49"/>
        <v>0</v>
      </c>
      <c r="Q85" s="194">
        <f t="shared" si="49"/>
        <v>0</v>
      </c>
      <c r="R85" s="194">
        <f t="shared" si="49"/>
        <v>0</v>
      </c>
      <c r="S85" s="194">
        <f t="shared" si="49"/>
        <v>0</v>
      </c>
      <c r="T85" s="194">
        <f t="shared" si="47"/>
        <v>0</v>
      </c>
      <c r="U85" s="194">
        <f t="shared" si="47"/>
        <v>0</v>
      </c>
      <c r="V85" s="194">
        <f t="shared" si="47"/>
        <v>0</v>
      </c>
      <c r="W85" s="194">
        <f t="shared" si="47"/>
        <v>0</v>
      </c>
      <c r="X85" s="194">
        <f t="shared" si="47"/>
        <v>0</v>
      </c>
      <c r="Y85" s="194">
        <f t="shared" si="47"/>
        <v>0</v>
      </c>
      <c r="Z85" s="194">
        <f t="shared" si="47"/>
        <v>0</v>
      </c>
      <c r="AA85" s="194">
        <f t="shared" si="47"/>
        <v>0</v>
      </c>
      <c r="AB85" s="194">
        <f t="shared" si="47"/>
        <v>0</v>
      </c>
      <c r="AC85" s="194">
        <f t="shared" si="47"/>
        <v>0</v>
      </c>
      <c r="AD85" s="194">
        <f t="shared" si="47"/>
        <v>0</v>
      </c>
      <c r="AE85" s="194">
        <f t="shared" si="47"/>
        <v>0</v>
      </c>
      <c r="AF85" s="194">
        <f t="shared" si="47"/>
        <v>0</v>
      </c>
      <c r="AG85" s="194">
        <f t="shared" si="47"/>
        <v>0</v>
      </c>
      <c r="AH85" s="194">
        <f t="shared" si="46"/>
        <v>0</v>
      </c>
      <c r="AI85" s="194">
        <f t="shared" si="46"/>
        <v>0</v>
      </c>
      <c r="AJ85" s="194">
        <f t="shared" si="46"/>
        <v>0</v>
      </c>
      <c r="AK85" s="194">
        <f t="shared" si="46"/>
        <v>0</v>
      </c>
      <c r="AL85" s="194">
        <f t="shared" si="46"/>
        <v>0</v>
      </c>
      <c r="AM85" s="194">
        <f t="shared" si="46"/>
        <v>0</v>
      </c>
      <c r="AN85" s="194">
        <f t="shared" si="46"/>
        <v>0</v>
      </c>
      <c r="AO85" s="194">
        <f t="shared" si="46"/>
        <v>0</v>
      </c>
      <c r="AP85" s="194">
        <f t="shared" si="46"/>
        <v>0</v>
      </c>
      <c r="AQ85" s="194">
        <f t="shared" si="46"/>
        <v>0</v>
      </c>
      <c r="AR85" s="194">
        <f t="shared" si="46"/>
        <v>0</v>
      </c>
      <c r="AS85" s="194">
        <f t="shared" si="46"/>
        <v>0</v>
      </c>
      <c r="AT85" s="194">
        <f t="shared" si="46"/>
        <v>0</v>
      </c>
      <c r="AU85" s="194">
        <f t="shared" si="46"/>
        <v>0</v>
      </c>
      <c r="AV85" s="194">
        <f t="shared" si="46"/>
        <v>0</v>
      </c>
      <c r="AW85" s="194">
        <f t="shared" si="46"/>
        <v>0</v>
      </c>
      <c r="AX85" s="194">
        <f t="shared" si="48"/>
        <v>0</v>
      </c>
      <c r="AY85" s="194">
        <f t="shared" si="42"/>
        <v>0</v>
      </c>
      <c r="AZ85" s="194">
        <f t="shared" si="42"/>
        <v>0</v>
      </c>
      <c r="BA85" s="194">
        <f t="shared" si="42"/>
        <v>0</v>
      </c>
      <c r="BB85" s="194">
        <f t="shared" si="42"/>
        <v>0</v>
      </c>
      <c r="BC85" s="194">
        <f t="shared" si="42"/>
        <v>0</v>
      </c>
      <c r="BD85" s="194">
        <f t="shared" si="42"/>
        <v>0</v>
      </c>
      <c r="BE85" s="194">
        <f t="shared" si="42"/>
        <v>0</v>
      </c>
      <c r="BF85" s="194">
        <f t="shared" si="42"/>
        <v>0</v>
      </c>
      <c r="BG85" s="194">
        <f t="shared" si="42"/>
        <v>0</v>
      </c>
      <c r="BH85" s="194">
        <f t="shared" si="42"/>
        <v>0</v>
      </c>
      <c r="BI85" s="194">
        <f t="shared" si="42"/>
        <v>0</v>
      </c>
      <c r="BJ85" s="194">
        <f t="shared" si="42"/>
        <v>0</v>
      </c>
      <c r="BK85" s="194">
        <f t="shared" si="42"/>
        <v>0</v>
      </c>
      <c r="BL85" s="194">
        <f t="shared" si="42"/>
        <v>0</v>
      </c>
      <c r="BM85" s="194">
        <f t="shared" si="42"/>
        <v>0</v>
      </c>
      <c r="BN85" s="194">
        <f t="shared" si="42"/>
        <v>0</v>
      </c>
      <c r="BO85" s="194">
        <f t="shared" si="43"/>
        <v>0</v>
      </c>
      <c r="BP85" s="194">
        <f t="shared" si="43"/>
        <v>0</v>
      </c>
      <c r="BQ85" s="194">
        <f t="shared" si="43"/>
        <v>0</v>
      </c>
      <c r="BR85" s="194">
        <f t="shared" si="43"/>
        <v>0</v>
      </c>
      <c r="BS85" s="194">
        <f t="shared" si="43"/>
        <v>0</v>
      </c>
      <c r="BT85" s="194">
        <f t="shared" si="43"/>
        <v>0</v>
      </c>
      <c r="BU85" s="194">
        <f t="shared" si="43"/>
        <v>0</v>
      </c>
      <c r="BV85" s="194">
        <f t="shared" si="43"/>
        <v>0</v>
      </c>
      <c r="BW85" s="194">
        <f t="shared" si="43"/>
        <v>0</v>
      </c>
      <c r="BX85" s="194">
        <f t="shared" si="43"/>
        <v>0</v>
      </c>
      <c r="BY85" s="194">
        <f t="shared" si="43"/>
        <v>0</v>
      </c>
      <c r="BZ85" s="194">
        <f t="shared" si="43"/>
        <v>0</v>
      </c>
      <c r="CA85" s="194">
        <f t="shared" si="43"/>
        <v>0</v>
      </c>
      <c r="CB85" s="194">
        <f t="shared" si="43"/>
        <v>0</v>
      </c>
      <c r="CC85" s="194">
        <f t="shared" si="43"/>
        <v>0</v>
      </c>
      <c r="CD85" s="194">
        <f t="shared" si="43"/>
        <v>0</v>
      </c>
      <c r="CE85" s="194">
        <f t="shared" si="44"/>
        <v>0</v>
      </c>
      <c r="CF85" s="194">
        <f t="shared" si="44"/>
        <v>0</v>
      </c>
      <c r="CG85" s="194">
        <f t="shared" si="44"/>
        <v>0</v>
      </c>
      <c r="CH85" s="194">
        <f t="shared" si="44"/>
        <v>0</v>
      </c>
      <c r="CI85" s="194">
        <f t="shared" si="44"/>
        <v>0</v>
      </c>
      <c r="CJ85" s="194">
        <f t="shared" si="44"/>
        <v>0</v>
      </c>
      <c r="CK85" s="194">
        <f t="shared" si="44"/>
        <v>0</v>
      </c>
      <c r="CL85" s="194">
        <f t="shared" si="44"/>
        <v>0</v>
      </c>
      <c r="CM85" s="194">
        <f t="shared" si="44"/>
        <v>0</v>
      </c>
      <c r="CN85" s="194">
        <f t="shared" si="44"/>
        <v>0</v>
      </c>
      <c r="CO85" s="194">
        <f t="shared" si="44"/>
        <v>0</v>
      </c>
      <c r="CP85" s="194">
        <f t="shared" si="44"/>
        <v>0</v>
      </c>
      <c r="CQ85" s="194">
        <f t="shared" si="44"/>
        <v>0</v>
      </c>
      <c r="CR85" s="194">
        <f t="shared" si="44"/>
        <v>0</v>
      </c>
      <c r="CS85" s="194">
        <f t="shared" si="44"/>
        <v>0</v>
      </c>
      <c r="CT85" s="194">
        <f t="shared" si="44"/>
        <v>0</v>
      </c>
      <c r="CU85" s="194">
        <f t="shared" si="45"/>
        <v>0</v>
      </c>
      <c r="CV85" s="194">
        <f t="shared" si="45"/>
        <v>0</v>
      </c>
      <c r="CW85" s="194">
        <f t="shared" si="45"/>
        <v>0</v>
      </c>
      <c r="CX85" s="194">
        <f t="shared" si="45"/>
        <v>0</v>
      </c>
      <c r="CY85" s="194">
        <f t="shared" si="45"/>
        <v>0</v>
      </c>
      <c r="CZ85" s="194">
        <f t="shared" si="45"/>
        <v>0</v>
      </c>
      <c r="DA85" s="194">
        <f t="shared" si="45"/>
        <v>0</v>
      </c>
      <c r="DB85" s="194">
        <f t="shared" si="45"/>
        <v>0</v>
      </c>
      <c r="DC85" s="194">
        <f t="shared" si="45"/>
        <v>0</v>
      </c>
      <c r="DD85" s="194">
        <f t="shared" si="45"/>
        <v>0</v>
      </c>
      <c r="DE85" s="194">
        <f t="shared" si="45"/>
        <v>0</v>
      </c>
      <c r="DF85" s="194">
        <f t="shared" si="45"/>
        <v>0</v>
      </c>
      <c r="DG85" s="194">
        <f t="shared" si="45"/>
        <v>0</v>
      </c>
      <c r="DH85" s="194">
        <f t="shared" si="45"/>
        <v>0</v>
      </c>
      <c r="DI85" s="194">
        <f t="shared" si="45"/>
        <v>0</v>
      </c>
      <c r="DJ85" s="194">
        <f t="shared" si="41"/>
        <v>0</v>
      </c>
      <c r="DK85" s="194">
        <f t="shared" si="41"/>
        <v>0</v>
      </c>
      <c r="DL85" s="194">
        <f t="shared" si="41"/>
        <v>0</v>
      </c>
      <c r="DM85" s="194">
        <f t="shared" si="41"/>
        <v>0</v>
      </c>
      <c r="DN85" s="194">
        <f t="shared" si="41"/>
        <v>0</v>
      </c>
      <c r="DO85" s="194">
        <f t="shared" si="41"/>
        <v>0</v>
      </c>
      <c r="DP85" s="194">
        <f t="shared" si="41"/>
        <v>0</v>
      </c>
      <c r="DQ85" s="194">
        <f t="shared" si="41"/>
        <v>0</v>
      </c>
      <c r="DR85" s="194">
        <f t="shared" si="41"/>
        <v>0</v>
      </c>
      <c r="DS85" s="194">
        <f t="shared" si="41"/>
        <v>0</v>
      </c>
      <c r="DT85" s="102"/>
    </row>
    <row r="86" spans="1:124" s="35" customFormat="1" x14ac:dyDescent="0.25">
      <c r="A86" s="241" t="e">
        <f ca="1"/>
        <v>#DIV/0!</v>
      </c>
      <c r="B86" s="53" t="s">
        <v>133</v>
      </c>
      <c r="C86" s="192" t="str">
        <v>-</v>
      </c>
      <c r="D86" s="193">
        <f t="shared" si="49"/>
        <v>0</v>
      </c>
      <c r="E86" s="194">
        <f t="shared" si="49"/>
        <v>0</v>
      </c>
      <c r="F86" s="194">
        <f t="shared" si="49"/>
        <v>0</v>
      </c>
      <c r="G86" s="194">
        <f t="shared" si="49"/>
        <v>0</v>
      </c>
      <c r="H86" s="194">
        <f t="shared" si="49"/>
        <v>0</v>
      </c>
      <c r="I86" s="194">
        <f t="shared" si="49"/>
        <v>0</v>
      </c>
      <c r="J86" s="194">
        <f t="shared" si="49"/>
        <v>0</v>
      </c>
      <c r="K86" s="194">
        <f t="shared" si="49"/>
        <v>0</v>
      </c>
      <c r="L86" s="194">
        <f t="shared" si="49"/>
        <v>0</v>
      </c>
      <c r="M86" s="194">
        <f t="shared" si="49"/>
        <v>0</v>
      </c>
      <c r="N86" s="194">
        <f t="shared" si="49"/>
        <v>0</v>
      </c>
      <c r="O86" s="194">
        <f t="shared" si="49"/>
        <v>0</v>
      </c>
      <c r="P86" s="194">
        <f t="shared" si="49"/>
        <v>0</v>
      </c>
      <c r="Q86" s="194">
        <f t="shared" si="49"/>
        <v>0</v>
      </c>
      <c r="R86" s="194">
        <f t="shared" si="49"/>
        <v>0</v>
      </c>
      <c r="S86" s="194">
        <f t="shared" si="49"/>
        <v>0</v>
      </c>
      <c r="T86" s="194">
        <f t="shared" si="47"/>
        <v>0</v>
      </c>
      <c r="U86" s="194">
        <f t="shared" si="47"/>
        <v>0</v>
      </c>
      <c r="V86" s="194">
        <f t="shared" si="47"/>
        <v>0</v>
      </c>
      <c r="W86" s="194">
        <f t="shared" si="47"/>
        <v>0</v>
      </c>
      <c r="X86" s="194">
        <f t="shared" si="47"/>
        <v>0</v>
      </c>
      <c r="Y86" s="194">
        <f t="shared" si="47"/>
        <v>0</v>
      </c>
      <c r="Z86" s="194">
        <f t="shared" si="47"/>
        <v>0</v>
      </c>
      <c r="AA86" s="194">
        <f t="shared" si="47"/>
        <v>0</v>
      </c>
      <c r="AB86" s="194">
        <f t="shared" si="47"/>
        <v>0</v>
      </c>
      <c r="AC86" s="194">
        <f t="shared" si="47"/>
        <v>0</v>
      </c>
      <c r="AD86" s="194">
        <f t="shared" si="47"/>
        <v>0</v>
      </c>
      <c r="AE86" s="194">
        <f t="shared" si="47"/>
        <v>0</v>
      </c>
      <c r="AF86" s="194">
        <f t="shared" si="47"/>
        <v>0</v>
      </c>
      <c r="AG86" s="194">
        <f t="shared" si="47"/>
        <v>0</v>
      </c>
      <c r="AH86" s="194">
        <f t="shared" si="46"/>
        <v>0</v>
      </c>
      <c r="AI86" s="194">
        <f t="shared" si="46"/>
        <v>0</v>
      </c>
      <c r="AJ86" s="194">
        <f t="shared" si="46"/>
        <v>0</v>
      </c>
      <c r="AK86" s="194">
        <f t="shared" si="46"/>
        <v>0</v>
      </c>
      <c r="AL86" s="194">
        <f t="shared" si="46"/>
        <v>0</v>
      </c>
      <c r="AM86" s="194">
        <f t="shared" si="46"/>
        <v>0</v>
      </c>
      <c r="AN86" s="194">
        <f t="shared" si="46"/>
        <v>0</v>
      </c>
      <c r="AO86" s="194">
        <f t="shared" si="46"/>
        <v>0</v>
      </c>
      <c r="AP86" s="194">
        <f t="shared" si="46"/>
        <v>0</v>
      </c>
      <c r="AQ86" s="194">
        <f t="shared" si="46"/>
        <v>0</v>
      </c>
      <c r="AR86" s="194">
        <f t="shared" si="46"/>
        <v>0</v>
      </c>
      <c r="AS86" s="194">
        <f t="shared" si="46"/>
        <v>0</v>
      </c>
      <c r="AT86" s="194">
        <f t="shared" si="46"/>
        <v>0</v>
      </c>
      <c r="AU86" s="194">
        <f t="shared" si="46"/>
        <v>0</v>
      </c>
      <c r="AV86" s="194">
        <f t="shared" si="46"/>
        <v>0</v>
      </c>
      <c r="AW86" s="194">
        <f t="shared" si="46"/>
        <v>0</v>
      </c>
      <c r="AX86" s="194">
        <f t="shared" si="48"/>
        <v>0</v>
      </c>
      <c r="AY86" s="194">
        <f t="shared" si="42"/>
        <v>0</v>
      </c>
      <c r="AZ86" s="194">
        <f t="shared" si="42"/>
        <v>0</v>
      </c>
      <c r="BA86" s="194">
        <f t="shared" si="42"/>
        <v>0</v>
      </c>
      <c r="BB86" s="194">
        <f t="shared" si="42"/>
        <v>0</v>
      </c>
      <c r="BC86" s="194">
        <f t="shared" si="42"/>
        <v>0</v>
      </c>
      <c r="BD86" s="194">
        <f t="shared" si="42"/>
        <v>0</v>
      </c>
      <c r="BE86" s="194">
        <f t="shared" si="42"/>
        <v>0</v>
      </c>
      <c r="BF86" s="194">
        <f t="shared" si="42"/>
        <v>0</v>
      </c>
      <c r="BG86" s="194">
        <f t="shared" si="42"/>
        <v>0</v>
      </c>
      <c r="BH86" s="194">
        <f t="shared" si="42"/>
        <v>0</v>
      </c>
      <c r="BI86" s="194">
        <f t="shared" si="42"/>
        <v>0</v>
      </c>
      <c r="BJ86" s="194">
        <f t="shared" si="42"/>
        <v>0</v>
      </c>
      <c r="BK86" s="194">
        <f t="shared" si="42"/>
        <v>0</v>
      </c>
      <c r="BL86" s="194">
        <f t="shared" si="42"/>
        <v>0</v>
      </c>
      <c r="BM86" s="194">
        <f t="shared" si="42"/>
        <v>0</v>
      </c>
      <c r="BN86" s="194">
        <f t="shared" si="42"/>
        <v>0</v>
      </c>
      <c r="BO86" s="194">
        <f t="shared" si="43"/>
        <v>0</v>
      </c>
      <c r="BP86" s="194">
        <f t="shared" si="43"/>
        <v>0</v>
      </c>
      <c r="BQ86" s="194">
        <f t="shared" si="43"/>
        <v>0</v>
      </c>
      <c r="BR86" s="194">
        <f t="shared" si="43"/>
        <v>0</v>
      </c>
      <c r="BS86" s="194">
        <f t="shared" si="43"/>
        <v>0</v>
      </c>
      <c r="BT86" s="194">
        <f t="shared" si="43"/>
        <v>0</v>
      </c>
      <c r="BU86" s="194">
        <f t="shared" si="43"/>
        <v>0</v>
      </c>
      <c r="BV86" s="194">
        <f t="shared" si="43"/>
        <v>0</v>
      </c>
      <c r="BW86" s="194">
        <f t="shared" si="43"/>
        <v>0</v>
      </c>
      <c r="BX86" s="194">
        <f t="shared" si="43"/>
        <v>0</v>
      </c>
      <c r="BY86" s="194">
        <f t="shared" si="43"/>
        <v>0</v>
      </c>
      <c r="BZ86" s="194">
        <f t="shared" si="43"/>
        <v>0</v>
      </c>
      <c r="CA86" s="194">
        <f t="shared" si="43"/>
        <v>0</v>
      </c>
      <c r="CB86" s="194">
        <f t="shared" si="43"/>
        <v>0</v>
      </c>
      <c r="CC86" s="194">
        <f t="shared" si="43"/>
        <v>0</v>
      </c>
      <c r="CD86" s="194">
        <f t="shared" si="43"/>
        <v>0</v>
      </c>
      <c r="CE86" s="194">
        <f t="shared" si="44"/>
        <v>0</v>
      </c>
      <c r="CF86" s="194">
        <f t="shared" si="44"/>
        <v>0</v>
      </c>
      <c r="CG86" s="194">
        <f t="shared" si="44"/>
        <v>0</v>
      </c>
      <c r="CH86" s="194">
        <f t="shared" si="44"/>
        <v>0</v>
      </c>
      <c r="CI86" s="194">
        <f t="shared" si="44"/>
        <v>0</v>
      </c>
      <c r="CJ86" s="194">
        <f t="shared" si="44"/>
        <v>0</v>
      </c>
      <c r="CK86" s="194">
        <f t="shared" si="44"/>
        <v>0</v>
      </c>
      <c r="CL86" s="194">
        <f t="shared" si="44"/>
        <v>0</v>
      </c>
      <c r="CM86" s="194">
        <f t="shared" si="44"/>
        <v>0</v>
      </c>
      <c r="CN86" s="194">
        <f t="shared" si="44"/>
        <v>0</v>
      </c>
      <c r="CO86" s="194">
        <f t="shared" si="44"/>
        <v>0</v>
      </c>
      <c r="CP86" s="194">
        <f t="shared" si="44"/>
        <v>0</v>
      </c>
      <c r="CQ86" s="194">
        <f t="shared" si="44"/>
        <v>0</v>
      </c>
      <c r="CR86" s="194">
        <f t="shared" si="44"/>
        <v>0</v>
      </c>
      <c r="CS86" s="194">
        <f t="shared" si="44"/>
        <v>0</v>
      </c>
      <c r="CT86" s="194">
        <f t="shared" si="44"/>
        <v>0</v>
      </c>
      <c r="CU86" s="194">
        <f t="shared" si="45"/>
        <v>0</v>
      </c>
      <c r="CV86" s="194">
        <f t="shared" si="45"/>
        <v>0</v>
      </c>
      <c r="CW86" s="194">
        <f t="shared" si="45"/>
        <v>0</v>
      </c>
      <c r="CX86" s="194">
        <f t="shared" si="45"/>
        <v>0</v>
      </c>
      <c r="CY86" s="194">
        <f t="shared" si="45"/>
        <v>0</v>
      </c>
      <c r="CZ86" s="194">
        <f t="shared" si="45"/>
        <v>0</v>
      </c>
      <c r="DA86" s="194">
        <f t="shared" si="45"/>
        <v>0</v>
      </c>
      <c r="DB86" s="194">
        <f t="shared" si="45"/>
        <v>0</v>
      </c>
      <c r="DC86" s="194">
        <f t="shared" si="45"/>
        <v>0</v>
      </c>
      <c r="DD86" s="194">
        <f t="shared" si="45"/>
        <v>0</v>
      </c>
      <c r="DE86" s="194">
        <f t="shared" si="45"/>
        <v>0</v>
      </c>
      <c r="DF86" s="194">
        <f t="shared" si="45"/>
        <v>0</v>
      </c>
      <c r="DG86" s="194">
        <f t="shared" si="45"/>
        <v>0</v>
      </c>
      <c r="DH86" s="194">
        <f t="shared" si="45"/>
        <v>0</v>
      </c>
      <c r="DI86" s="194">
        <f t="shared" si="45"/>
        <v>0</v>
      </c>
      <c r="DJ86" s="194">
        <f t="shared" si="41"/>
        <v>0</v>
      </c>
      <c r="DK86" s="194">
        <f t="shared" si="41"/>
        <v>0</v>
      </c>
      <c r="DL86" s="194">
        <f t="shared" si="41"/>
        <v>0</v>
      </c>
      <c r="DM86" s="194">
        <f t="shared" si="41"/>
        <v>0</v>
      </c>
      <c r="DN86" s="194">
        <f t="shared" si="41"/>
        <v>0</v>
      </c>
      <c r="DO86" s="194">
        <f t="shared" si="41"/>
        <v>0</v>
      </c>
      <c r="DP86" s="194">
        <f t="shared" si="41"/>
        <v>0</v>
      </c>
      <c r="DQ86" s="194">
        <f t="shared" si="41"/>
        <v>0</v>
      </c>
      <c r="DR86" s="194">
        <f t="shared" si="41"/>
        <v>0</v>
      </c>
      <c r="DS86" s="194">
        <f t="shared" si="41"/>
        <v>0</v>
      </c>
      <c r="DT86" s="102"/>
    </row>
    <row r="87" spans="1:124" s="35" customFormat="1" x14ac:dyDescent="0.25">
      <c r="A87" s="241" t="e">
        <f ca="1"/>
        <v>#DIV/0!</v>
      </c>
      <c r="B87" s="53" t="s">
        <v>135</v>
      </c>
      <c r="C87" s="192" t="str">
        <v>-</v>
      </c>
      <c r="D87" s="193">
        <f t="shared" si="49"/>
        <v>0</v>
      </c>
      <c r="E87" s="194">
        <f t="shared" si="49"/>
        <v>0</v>
      </c>
      <c r="F87" s="194">
        <f t="shared" si="49"/>
        <v>0</v>
      </c>
      <c r="G87" s="194">
        <f t="shared" si="49"/>
        <v>0</v>
      </c>
      <c r="H87" s="194">
        <f t="shared" si="49"/>
        <v>0</v>
      </c>
      <c r="I87" s="194">
        <f t="shared" si="49"/>
        <v>0</v>
      </c>
      <c r="J87" s="194">
        <f t="shared" si="49"/>
        <v>0</v>
      </c>
      <c r="K87" s="194">
        <f t="shared" si="49"/>
        <v>0</v>
      </c>
      <c r="L87" s="194">
        <f t="shared" si="49"/>
        <v>0</v>
      </c>
      <c r="M87" s="194">
        <f t="shared" si="49"/>
        <v>0</v>
      </c>
      <c r="N87" s="194">
        <f t="shared" si="49"/>
        <v>0</v>
      </c>
      <c r="O87" s="194">
        <f t="shared" si="49"/>
        <v>0</v>
      </c>
      <c r="P87" s="194">
        <f t="shared" si="49"/>
        <v>0</v>
      </c>
      <c r="Q87" s="194">
        <f t="shared" si="49"/>
        <v>0</v>
      </c>
      <c r="R87" s="194">
        <f t="shared" si="49"/>
        <v>0</v>
      </c>
      <c r="S87" s="194">
        <f t="shared" si="49"/>
        <v>0</v>
      </c>
      <c r="T87" s="194">
        <f t="shared" si="47"/>
        <v>0</v>
      </c>
      <c r="U87" s="194">
        <f t="shared" si="47"/>
        <v>0</v>
      </c>
      <c r="V87" s="194">
        <f t="shared" si="47"/>
        <v>0</v>
      </c>
      <c r="W87" s="194">
        <f t="shared" si="47"/>
        <v>0</v>
      </c>
      <c r="X87" s="194">
        <f t="shared" si="47"/>
        <v>0</v>
      </c>
      <c r="Y87" s="194">
        <f t="shared" si="47"/>
        <v>0</v>
      </c>
      <c r="Z87" s="194">
        <f t="shared" si="47"/>
        <v>0</v>
      </c>
      <c r="AA87" s="194">
        <f t="shared" si="47"/>
        <v>0</v>
      </c>
      <c r="AB87" s="194">
        <f t="shared" si="47"/>
        <v>0</v>
      </c>
      <c r="AC87" s="194">
        <f t="shared" si="47"/>
        <v>0</v>
      </c>
      <c r="AD87" s="194">
        <f t="shared" si="47"/>
        <v>0</v>
      </c>
      <c r="AE87" s="194">
        <f t="shared" si="47"/>
        <v>0</v>
      </c>
      <c r="AF87" s="194">
        <f t="shared" si="47"/>
        <v>0</v>
      </c>
      <c r="AG87" s="194">
        <f t="shared" si="47"/>
        <v>0</v>
      </c>
      <c r="AH87" s="194">
        <f t="shared" si="46"/>
        <v>0</v>
      </c>
      <c r="AI87" s="194">
        <f t="shared" si="46"/>
        <v>0</v>
      </c>
      <c r="AJ87" s="194">
        <f t="shared" si="46"/>
        <v>0</v>
      </c>
      <c r="AK87" s="194">
        <f t="shared" si="46"/>
        <v>0</v>
      </c>
      <c r="AL87" s="194">
        <f t="shared" si="46"/>
        <v>0</v>
      </c>
      <c r="AM87" s="194">
        <f t="shared" si="46"/>
        <v>0</v>
      </c>
      <c r="AN87" s="194">
        <f t="shared" si="46"/>
        <v>0</v>
      </c>
      <c r="AO87" s="194">
        <f t="shared" si="46"/>
        <v>0</v>
      </c>
      <c r="AP87" s="194">
        <f t="shared" si="46"/>
        <v>0</v>
      </c>
      <c r="AQ87" s="194">
        <f t="shared" si="46"/>
        <v>0</v>
      </c>
      <c r="AR87" s="194">
        <f t="shared" si="46"/>
        <v>0</v>
      </c>
      <c r="AS87" s="194">
        <f t="shared" si="46"/>
        <v>0</v>
      </c>
      <c r="AT87" s="194">
        <f t="shared" si="46"/>
        <v>0</v>
      </c>
      <c r="AU87" s="194">
        <f t="shared" si="46"/>
        <v>0</v>
      </c>
      <c r="AV87" s="194">
        <f t="shared" si="46"/>
        <v>0</v>
      </c>
      <c r="AW87" s="194">
        <f t="shared" si="46"/>
        <v>0</v>
      </c>
      <c r="AX87" s="194">
        <f t="shared" si="48"/>
        <v>0</v>
      </c>
      <c r="AY87" s="194">
        <f t="shared" si="42"/>
        <v>0</v>
      </c>
      <c r="AZ87" s="194">
        <f t="shared" si="42"/>
        <v>0</v>
      </c>
      <c r="BA87" s="194">
        <f t="shared" si="42"/>
        <v>0</v>
      </c>
      <c r="BB87" s="194">
        <f t="shared" si="42"/>
        <v>0</v>
      </c>
      <c r="BC87" s="194">
        <f t="shared" si="42"/>
        <v>0</v>
      </c>
      <c r="BD87" s="194">
        <f t="shared" si="42"/>
        <v>0</v>
      </c>
      <c r="BE87" s="194">
        <f t="shared" si="42"/>
        <v>0</v>
      </c>
      <c r="BF87" s="194">
        <f t="shared" si="42"/>
        <v>0</v>
      </c>
      <c r="BG87" s="194">
        <f t="shared" si="42"/>
        <v>0</v>
      </c>
      <c r="BH87" s="194">
        <f t="shared" si="42"/>
        <v>0</v>
      </c>
      <c r="BI87" s="194">
        <f t="shared" si="42"/>
        <v>0</v>
      </c>
      <c r="BJ87" s="194">
        <f t="shared" si="42"/>
        <v>0</v>
      </c>
      <c r="BK87" s="194">
        <f t="shared" si="42"/>
        <v>0</v>
      </c>
      <c r="BL87" s="194">
        <f t="shared" si="42"/>
        <v>0</v>
      </c>
      <c r="BM87" s="194">
        <f t="shared" si="42"/>
        <v>0</v>
      </c>
      <c r="BN87" s="194">
        <f t="shared" si="42"/>
        <v>0</v>
      </c>
      <c r="BO87" s="194">
        <f t="shared" si="43"/>
        <v>0</v>
      </c>
      <c r="BP87" s="194">
        <f t="shared" si="43"/>
        <v>0</v>
      </c>
      <c r="BQ87" s="194">
        <f t="shared" si="43"/>
        <v>0</v>
      </c>
      <c r="BR87" s="194">
        <f t="shared" si="43"/>
        <v>0</v>
      </c>
      <c r="BS87" s="194">
        <f t="shared" si="43"/>
        <v>0</v>
      </c>
      <c r="BT87" s="194">
        <f t="shared" si="43"/>
        <v>0</v>
      </c>
      <c r="BU87" s="194">
        <f t="shared" si="43"/>
        <v>0</v>
      </c>
      <c r="BV87" s="194">
        <f t="shared" si="43"/>
        <v>0</v>
      </c>
      <c r="BW87" s="194">
        <f t="shared" si="43"/>
        <v>0</v>
      </c>
      <c r="BX87" s="194">
        <f t="shared" si="43"/>
        <v>0</v>
      </c>
      <c r="BY87" s="194">
        <f t="shared" si="43"/>
        <v>0</v>
      </c>
      <c r="BZ87" s="194">
        <f t="shared" si="43"/>
        <v>0</v>
      </c>
      <c r="CA87" s="194">
        <f t="shared" si="43"/>
        <v>0</v>
      </c>
      <c r="CB87" s="194">
        <f t="shared" si="43"/>
        <v>0</v>
      </c>
      <c r="CC87" s="194">
        <f t="shared" si="43"/>
        <v>0</v>
      </c>
      <c r="CD87" s="194">
        <f t="shared" si="43"/>
        <v>0</v>
      </c>
      <c r="CE87" s="194">
        <f t="shared" si="44"/>
        <v>0</v>
      </c>
      <c r="CF87" s="194">
        <f t="shared" si="44"/>
        <v>0</v>
      </c>
      <c r="CG87" s="194">
        <f t="shared" si="44"/>
        <v>0</v>
      </c>
      <c r="CH87" s="194">
        <f t="shared" si="44"/>
        <v>0</v>
      </c>
      <c r="CI87" s="194">
        <f t="shared" si="44"/>
        <v>0</v>
      </c>
      <c r="CJ87" s="194">
        <f t="shared" si="44"/>
        <v>0</v>
      </c>
      <c r="CK87" s="194">
        <f t="shared" si="44"/>
        <v>0</v>
      </c>
      <c r="CL87" s="194">
        <f t="shared" si="44"/>
        <v>0</v>
      </c>
      <c r="CM87" s="194">
        <f t="shared" si="44"/>
        <v>0</v>
      </c>
      <c r="CN87" s="194">
        <f t="shared" si="44"/>
        <v>0</v>
      </c>
      <c r="CO87" s="194">
        <f t="shared" si="44"/>
        <v>0</v>
      </c>
      <c r="CP87" s="194">
        <f t="shared" si="44"/>
        <v>0</v>
      </c>
      <c r="CQ87" s="194">
        <f t="shared" si="44"/>
        <v>0</v>
      </c>
      <c r="CR87" s="194">
        <f t="shared" si="44"/>
        <v>0</v>
      </c>
      <c r="CS87" s="194">
        <f t="shared" si="44"/>
        <v>0</v>
      </c>
      <c r="CT87" s="194">
        <f t="shared" si="44"/>
        <v>0</v>
      </c>
      <c r="CU87" s="194">
        <f t="shared" si="45"/>
        <v>0</v>
      </c>
      <c r="CV87" s="194">
        <f t="shared" si="45"/>
        <v>0</v>
      </c>
      <c r="CW87" s="194">
        <f t="shared" si="45"/>
        <v>0</v>
      </c>
      <c r="CX87" s="194">
        <f t="shared" si="45"/>
        <v>0</v>
      </c>
      <c r="CY87" s="194">
        <f t="shared" si="45"/>
        <v>0</v>
      </c>
      <c r="CZ87" s="194">
        <f t="shared" si="45"/>
        <v>0</v>
      </c>
      <c r="DA87" s="194">
        <f t="shared" si="45"/>
        <v>0</v>
      </c>
      <c r="DB87" s="194">
        <f t="shared" si="45"/>
        <v>0</v>
      </c>
      <c r="DC87" s="194">
        <f t="shared" si="45"/>
        <v>0</v>
      </c>
      <c r="DD87" s="194">
        <f t="shared" si="45"/>
        <v>0</v>
      </c>
      <c r="DE87" s="194">
        <f t="shared" si="45"/>
        <v>0</v>
      </c>
      <c r="DF87" s="194">
        <f t="shared" si="45"/>
        <v>0</v>
      </c>
      <c r="DG87" s="194">
        <f t="shared" si="45"/>
        <v>0</v>
      </c>
      <c r="DH87" s="194">
        <f t="shared" si="45"/>
        <v>0</v>
      </c>
      <c r="DI87" s="194">
        <f t="shared" si="45"/>
        <v>0</v>
      </c>
      <c r="DJ87" s="194">
        <f t="shared" si="41"/>
        <v>0</v>
      </c>
      <c r="DK87" s="194">
        <f t="shared" si="41"/>
        <v>0</v>
      </c>
      <c r="DL87" s="194">
        <f t="shared" si="41"/>
        <v>0</v>
      </c>
      <c r="DM87" s="194">
        <f t="shared" si="41"/>
        <v>0</v>
      </c>
      <c r="DN87" s="194">
        <f t="shared" si="41"/>
        <v>0</v>
      </c>
      <c r="DO87" s="194">
        <f t="shared" si="41"/>
        <v>0</v>
      </c>
      <c r="DP87" s="194">
        <f t="shared" si="41"/>
        <v>0</v>
      </c>
      <c r="DQ87" s="194">
        <f t="shared" si="41"/>
        <v>0</v>
      </c>
      <c r="DR87" s="194">
        <f t="shared" si="41"/>
        <v>0</v>
      </c>
      <c r="DS87" s="194">
        <f t="shared" si="41"/>
        <v>0</v>
      </c>
      <c r="DT87" s="102"/>
    </row>
    <row r="88" spans="1:124" s="35" customFormat="1" x14ac:dyDescent="0.25">
      <c r="A88" s="241" t="e">
        <f ca="1"/>
        <v>#DIV/0!</v>
      </c>
      <c r="B88" s="53" t="s">
        <v>137</v>
      </c>
      <c r="C88" s="192" t="str">
        <v>-</v>
      </c>
      <c r="D88" s="193">
        <f t="shared" si="49"/>
        <v>0</v>
      </c>
      <c r="E88" s="194">
        <f t="shared" si="49"/>
        <v>0</v>
      </c>
      <c r="F88" s="194">
        <f t="shared" si="49"/>
        <v>0</v>
      </c>
      <c r="G88" s="194">
        <f t="shared" si="49"/>
        <v>0</v>
      </c>
      <c r="H88" s="194">
        <f t="shared" si="49"/>
        <v>0</v>
      </c>
      <c r="I88" s="194">
        <f t="shared" si="49"/>
        <v>0</v>
      </c>
      <c r="J88" s="194">
        <f t="shared" si="49"/>
        <v>0</v>
      </c>
      <c r="K88" s="194">
        <f t="shared" si="49"/>
        <v>0</v>
      </c>
      <c r="L88" s="194">
        <f t="shared" si="49"/>
        <v>0</v>
      </c>
      <c r="M88" s="194">
        <f t="shared" si="49"/>
        <v>0</v>
      </c>
      <c r="N88" s="194">
        <f t="shared" si="49"/>
        <v>0</v>
      </c>
      <c r="O88" s="194">
        <f t="shared" si="49"/>
        <v>0</v>
      </c>
      <c r="P88" s="194">
        <f t="shared" si="49"/>
        <v>0</v>
      </c>
      <c r="Q88" s="194">
        <f t="shared" si="49"/>
        <v>0</v>
      </c>
      <c r="R88" s="194">
        <f t="shared" si="49"/>
        <v>0</v>
      </c>
      <c r="S88" s="194">
        <f t="shared" si="49"/>
        <v>0</v>
      </c>
      <c r="T88" s="194">
        <f t="shared" si="47"/>
        <v>0</v>
      </c>
      <c r="U88" s="194">
        <f t="shared" si="47"/>
        <v>0</v>
      </c>
      <c r="V88" s="194">
        <f t="shared" si="47"/>
        <v>0</v>
      </c>
      <c r="W88" s="194">
        <f t="shared" si="47"/>
        <v>0</v>
      </c>
      <c r="X88" s="194">
        <f t="shared" si="47"/>
        <v>0</v>
      </c>
      <c r="Y88" s="194">
        <f t="shared" si="47"/>
        <v>0</v>
      </c>
      <c r="Z88" s="194">
        <f t="shared" si="47"/>
        <v>0</v>
      </c>
      <c r="AA88" s="194">
        <f t="shared" si="47"/>
        <v>0</v>
      </c>
      <c r="AB88" s="194">
        <f t="shared" si="47"/>
        <v>0</v>
      </c>
      <c r="AC88" s="194">
        <f t="shared" si="47"/>
        <v>0</v>
      </c>
      <c r="AD88" s="194">
        <f t="shared" si="47"/>
        <v>0</v>
      </c>
      <c r="AE88" s="194">
        <f t="shared" si="47"/>
        <v>0</v>
      </c>
      <c r="AF88" s="194">
        <f t="shared" si="47"/>
        <v>0</v>
      </c>
      <c r="AG88" s="194">
        <f t="shared" si="47"/>
        <v>0</v>
      </c>
      <c r="AH88" s="194">
        <f t="shared" si="46"/>
        <v>0</v>
      </c>
      <c r="AI88" s="194">
        <f t="shared" si="46"/>
        <v>0</v>
      </c>
      <c r="AJ88" s="194">
        <f t="shared" si="46"/>
        <v>0</v>
      </c>
      <c r="AK88" s="194">
        <f t="shared" si="46"/>
        <v>0</v>
      </c>
      <c r="AL88" s="194">
        <f t="shared" si="46"/>
        <v>0</v>
      </c>
      <c r="AM88" s="194">
        <f t="shared" si="46"/>
        <v>0</v>
      </c>
      <c r="AN88" s="194">
        <f t="shared" si="46"/>
        <v>0</v>
      </c>
      <c r="AO88" s="194">
        <f t="shared" si="46"/>
        <v>0</v>
      </c>
      <c r="AP88" s="194">
        <f t="shared" si="46"/>
        <v>0</v>
      </c>
      <c r="AQ88" s="194">
        <f t="shared" si="46"/>
        <v>0</v>
      </c>
      <c r="AR88" s="194">
        <f t="shared" si="46"/>
        <v>0</v>
      </c>
      <c r="AS88" s="194">
        <f t="shared" si="46"/>
        <v>0</v>
      </c>
      <c r="AT88" s="194">
        <f t="shared" si="46"/>
        <v>0</v>
      </c>
      <c r="AU88" s="194">
        <f t="shared" si="46"/>
        <v>0</v>
      </c>
      <c r="AV88" s="194">
        <f t="shared" si="46"/>
        <v>0</v>
      </c>
      <c r="AW88" s="194">
        <f t="shared" si="46"/>
        <v>0</v>
      </c>
      <c r="AX88" s="194">
        <f t="shared" si="48"/>
        <v>0</v>
      </c>
      <c r="AY88" s="194">
        <f t="shared" si="42"/>
        <v>0</v>
      </c>
      <c r="AZ88" s="194">
        <f t="shared" si="42"/>
        <v>0</v>
      </c>
      <c r="BA88" s="194">
        <f t="shared" si="42"/>
        <v>0</v>
      </c>
      <c r="BB88" s="194">
        <f t="shared" si="42"/>
        <v>0</v>
      </c>
      <c r="BC88" s="194">
        <f t="shared" si="42"/>
        <v>0</v>
      </c>
      <c r="BD88" s="194">
        <f t="shared" si="42"/>
        <v>0</v>
      </c>
      <c r="BE88" s="194">
        <f t="shared" si="42"/>
        <v>0</v>
      </c>
      <c r="BF88" s="194">
        <f t="shared" si="42"/>
        <v>0</v>
      </c>
      <c r="BG88" s="194">
        <f t="shared" si="42"/>
        <v>0</v>
      </c>
      <c r="BH88" s="194">
        <f t="shared" si="42"/>
        <v>0</v>
      </c>
      <c r="BI88" s="194">
        <f t="shared" si="42"/>
        <v>0</v>
      </c>
      <c r="BJ88" s="194">
        <f t="shared" si="42"/>
        <v>0</v>
      </c>
      <c r="BK88" s="194">
        <f t="shared" si="42"/>
        <v>0</v>
      </c>
      <c r="BL88" s="194">
        <f t="shared" si="42"/>
        <v>0</v>
      </c>
      <c r="BM88" s="194">
        <f t="shared" si="42"/>
        <v>0</v>
      </c>
      <c r="BN88" s="194">
        <f t="shared" si="42"/>
        <v>0</v>
      </c>
      <c r="BO88" s="194">
        <f t="shared" si="43"/>
        <v>0</v>
      </c>
      <c r="BP88" s="194">
        <f t="shared" si="43"/>
        <v>0</v>
      </c>
      <c r="BQ88" s="194">
        <f t="shared" si="43"/>
        <v>0</v>
      </c>
      <c r="BR88" s="194">
        <f t="shared" si="43"/>
        <v>0</v>
      </c>
      <c r="BS88" s="194">
        <f t="shared" si="43"/>
        <v>0</v>
      </c>
      <c r="BT88" s="194">
        <f t="shared" si="43"/>
        <v>0</v>
      </c>
      <c r="BU88" s="194">
        <f t="shared" si="43"/>
        <v>0</v>
      </c>
      <c r="BV88" s="194">
        <f t="shared" si="43"/>
        <v>0</v>
      </c>
      <c r="BW88" s="194">
        <f t="shared" si="43"/>
        <v>0</v>
      </c>
      <c r="BX88" s="194">
        <f t="shared" si="43"/>
        <v>0</v>
      </c>
      <c r="BY88" s="194">
        <f t="shared" si="43"/>
        <v>0</v>
      </c>
      <c r="BZ88" s="194">
        <f t="shared" si="43"/>
        <v>0</v>
      </c>
      <c r="CA88" s="194">
        <f t="shared" si="43"/>
        <v>0</v>
      </c>
      <c r="CB88" s="194">
        <f t="shared" si="43"/>
        <v>0</v>
      </c>
      <c r="CC88" s="194">
        <f t="shared" si="43"/>
        <v>0</v>
      </c>
      <c r="CD88" s="194">
        <f t="shared" si="43"/>
        <v>0</v>
      </c>
      <c r="CE88" s="194">
        <f t="shared" si="44"/>
        <v>0</v>
      </c>
      <c r="CF88" s="194">
        <f t="shared" si="44"/>
        <v>0</v>
      </c>
      <c r="CG88" s="194">
        <f t="shared" si="44"/>
        <v>0</v>
      </c>
      <c r="CH88" s="194">
        <f t="shared" si="44"/>
        <v>0</v>
      </c>
      <c r="CI88" s="194">
        <f t="shared" si="44"/>
        <v>0</v>
      </c>
      <c r="CJ88" s="194">
        <f t="shared" si="44"/>
        <v>0</v>
      </c>
      <c r="CK88" s="194">
        <f t="shared" si="44"/>
        <v>0</v>
      </c>
      <c r="CL88" s="194">
        <f t="shared" si="44"/>
        <v>0</v>
      </c>
      <c r="CM88" s="194">
        <f t="shared" si="44"/>
        <v>0</v>
      </c>
      <c r="CN88" s="194">
        <f t="shared" si="44"/>
        <v>0</v>
      </c>
      <c r="CO88" s="194">
        <f t="shared" si="44"/>
        <v>0</v>
      </c>
      <c r="CP88" s="194">
        <f t="shared" si="44"/>
        <v>0</v>
      </c>
      <c r="CQ88" s="194">
        <f t="shared" si="44"/>
        <v>0</v>
      </c>
      <c r="CR88" s="194">
        <f t="shared" si="44"/>
        <v>0</v>
      </c>
      <c r="CS88" s="194">
        <f t="shared" si="44"/>
        <v>0</v>
      </c>
      <c r="CT88" s="194">
        <f t="shared" si="44"/>
        <v>0</v>
      </c>
      <c r="CU88" s="194">
        <f t="shared" si="45"/>
        <v>0</v>
      </c>
      <c r="CV88" s="194">
        <f t="shared" si="45"/>
        <v>0</v>
      </c>
      <c r="CW88" s="194">
        <f t="shared" si="45"/>
        <v>0</v>
      </c>
      <c r="CX88" s="194">
        <f t="shared" si="45"/>
        <v>0</v>
      </c>
      <c r="CY88" s="194">
        <f t="shared" si="45"/>
        <v>0</v>
      </c>
      <c r="CZ88" s="194">
        <f t="shared" si="45"/>
        <v>0</v>
      </c>
      <c r="DA88" s="194">
        <f t="shared" si="45"/>
        <v>0</v>
      </c>
      <c r="DB88" s="194">
        <f t="shared" si="45"/>
        <v>0</v>
      </c>
      <c r="DC88" s="194">
        <f t="shared" si="45"/>
        <v>0</v>
      </c>
      <c r="DD88" s="194">
        <f t="shared" si="45"/>
        <v>0</v>
      </c>
      <c r="DE88" s="194">
        <f t="shared" si="45"/>
        <v>0</v>
      </c>
      <c r="DF88" s="194">
        <f t="shared" si="45"/>
        <v>0</v>
      </c>
      <c r="DG88" s="194">
        <f t="shared" si="45"/>
        <v>0</v>
      </c>
      <c r="DH88" s="194">
        <f t="shared" si="45"/>
        <v>0</v>
      </c>
      <c r="DI88" s="194">
        <f t="shared" si="45"/>
        <v>0</v>
      </c>
      <c r="DJ88" s="194">
        <f t="shared" si="41"/>
        <v>0</v>
      </c>
      <c r="DK88" s="194">
        <f t="shared" si="41"/>
        <v>0</v>
      </c>
      <c r="DL88" s="194">
        <f t="shared" si="41"/>
        <v>0</v>
      </c>
      <c r="DM88" s="194">
        <f t="shared" si="41"/>
        <v>0</v>
      </c>
      <c r="DN88" s="194">
        <f t="shared" si="41"/>
        <v>0</v>
      </c>
      <c r="DO88" s="194">
        <f t="shared" si="41"/>
        <v>0</v>
      </c>
      <c r="DP88" s="194">
        <f t="shared" si="41"/>
        <v>0</v>
      </c>
      <c r="DQ88" s="194">
        <f t="shared" si="41"/>
        <v>0</v>
      </c>
      <c r="DR88" s="194">
        <f t="shared" si="41"/>
        <v>0</v>
      </c>
      <c r="DS88" s="194">
        <f t="shared" si="41"/>
        <v>0</v>
      </c>
      <c r="DT88" s="102"/>
    </row>
    <row r="89" spans="1:124" s="35" customFormat="1" x14ac:dyDescent="0.25">
      <c r="A89" s="241" t="e">
        <f ca="1"/>
        <v>#DIV/0!</v>
      </c>
      <c r="B89" s="53" t="s">
        <v>139</v>
      </c>
      <c r="C89" s="195" t="str">
        <v>-</v>
      </c>
      <c r="D89" s="196">
        <f t="shared" si="49"/>
        <v>0</v>
      </c>
      <c r="E89" s="197">
        <f t="shared" si="49"/>
        <v>0</v>
      </c>
      <c r="F89" s="197">
        <f t="shared" si="49"/>
        <v>0</v>
      </c>
      <c r="G89" s="197">
        <f t="shared" si="49"/>
        <v>0</v>
      </c>
      <c r="H89" s="197">
        <f t="shared" si="49"/>
        <v>0</v>
      </c>
      <c r="I89" s="197">
        <f t="shared" si="49"/>
        <v>0</v>
      </c>
      <c r="J89" s="197">
        <f t="shared" si="49"/>
        <v>0</v>
      </c>
      <c r="K89" s="197">
        <f t="shared" si="49"/>
        <v>0</v>
      </c>
      <c r="L89" s="197">
        <f t="shared" si="49"/>
        <v>0</v>
      </c>
      <c r="M89" s="197">
        <f t="shared" si="49"/>
        <v>0</v>
      </c>
      <c r="N89" s="197">
        <f t="shared" si="49"/>
        <v>0</v>
      </c>
      <c r="O89" s="197">
        <f t="shared" si="49"/>
        <v>0</v>
      </c>
      <c r="P89" s="197">
        <f t="shared" si="49"/>
        <v>0</v>
      </c>
      <c r="Q89" s="197">
        <f t="shared" si="49"/>
        <v>0</v>
      </c>
      <c r="R89" s="197">
        <f t="shared" si="49"/>
        <v>0</v>
      </c>
      <c r="S89" s="197">
        <f t="shared" si="49"/>
        <v>0</v>
      </c>
      <c r="T89" s="197">
        <f t="shared" si="47"/>
        <v>0</v>
      </c>
      <c r="U89" s="197">
        <f t="shared" si="47"/>
        <v>0</v>
      </c>
      <c r="V89" s="197">
        <f t="shared" si="47"/>
        <v>0</v>
      </c>
      <c r="W89" s="197">
        <f t="shared" si="47"/>
        <v>0</v>
      </c>
      <c r="X89" s="197">
        <f t="shared" si="47"/>
        <v>0</v>
      </c>
      <c r="Y89" s="197">
        <f t="shared" si="47"/>
        <v>0</v>
      </c>
      <c r="Z89" s="197">
        <f t="shared" si="47"/>
        <v>0</v>
      </c>
      <c r="AA89" s="197">
        <f t="shared" si="47"/>
        <v>0</v>
      </c>
      <c r="AB89" s="197">
        <f t="shared" si="47"/>
        <v>0</v>
      </c>
      <c r="AC89" s="197">
        <f t="shared" si="47"/>
        <v>0</v>
      </c>
      <c r="AD89" s="197">
        <f t="shared" si="47"/>
        <v>0</v>
      </c>
      <c r="AE89" s="197">
        <f t="shared" si="47"/>
        <v>0</v>
      </c>
      <c r="AF89" s="197">
        <f t="shared" si="47"/>
        <v>0</v>
      </c>
      <c r="AG89" s="197">
        <f t="shared" si="47"/>
        <v>0</v>
      </c>
      <c r="AH89" s="197">
        <f t="shared" si="46"/>
        <v>0</v>
      </c>
      <c r="AI89" s="197">
        <f t="shared" si="46"/>
        <v>0</v>
      </c>
      <c r="AJ89" s="197">
        <f t="shared" si="46"/>
        <v>0</v>
      </c>
      <c r="AK89" s="197">
        <f t="shared" si="46"/>
        <v>0</v>
      </c>
      <c r="AL89" s="197">
        <f t="shared" si="46"/>
        <v>0</v>
      </c>
      <c r="AM89" s="197">
        <f t="shared" si="46"/>
        <v>0</v>
      </c>
      <c r="AN89" s="197">
        <f t="shared" si="46"/>
        <v>0</v>
      </c>
      <c r="AO89" s="197">
        <f t="shared" si="46"/>
        <v>0</v>
      </c>
      <c r="AP89" s="197">
        <f t="shared" si="46"/>
        <v>0</v>
      </c>
      <c r="AQ89" s="197">
        <f t="shared" si="46"/>
        <v>0</v>
      </c>
      <c r="AR89" s="197">
        <f t="shared" si="46"/>
        <v>0</v>
      </c>
      <c r="AS89" s="197">
        <f t="shared" si="46"/>
        <v>0</v>
      </c>
      <c r="AT89" s="197">
        <f t="shared" si="46"/>
        <v>0</v>
      </c>
      <c r="AU89" s="197">
        <f t="shared" si="46"/>
        <v>0</v>
      </c>
      <c r="AV89" s="197">
        <f t="shared" si="46"/>
        <v>0</v>
      </c>
      <c r="AW89" s="197">
        <f t="shared" si="46"/>
        <v>0</v>
      </c>
      <c r="AX89" s="197">
        <f t="shared" si="48"/>
        <v>0</v>
      </c>
      <c r="AY89" s="197">
        <f t="shared" si="42"/>
        <v>0</v>
      </c>
      <c r="AZ89" s="197">
        <f t="shared" si="42"/>
        <v>0</v>
      </c>
      <c r="BA89" s="197">
        <f t="shared" si="42"/>
        <v>0</v>
      </c>
      <c r="BB89" s="197">
        <f t="shared" si="42"/>
        <v>0</v>
      </c>
      <c r="BC89" s="197">
        <f t="shared" si="42"/>
        <v>0</v>
      </c>
      <c r="BD89" s="197">
        <f t="shared" si="42"/>
        <v>0</v>
      </c>
      <c r="BE89" s="197">
        <f t="shared" si="42"/>
        <v>0</v>
      </c>
      <c r="BF89" s="197">
        <f t="shared" si="42"/>
        <v>0</v>
      </c>
      <c r="BG89" s="197">
        <f t="shared" si="42"/>
        <v>0</v>
      </c>
      <c r="BH89" s="197">
        <f t="shared" si="42"/>
        <v>0</v>
      </c>
      <c r="BI89" s="197">
        <f t="shared" si="42"/>
        <v>0</v>
      </c>
      <c r="BJ89" s="197">
        <f t="shared" si="42"/>
        <v>0</v>
      </c>
      <c r="BK89" s="197">
        <f t="shared" si="42"/>
        <v>0</v>
      </c>
      <c r="BL89" s="197">
        <f t="shared" si="42"/>
        <v>0</v>
      </c>
      <c r="BM89" s="197">
        <f t="shared" si="42"/>
        <v>0</v>
      </c>
      <c r="BN89" s="197">
        <f t="shared" si="42"/>
        <v>0</v>
      </c>
      <c r="BO89" s="197">
        <f t="shared" si="43"/>
        <v>0</v>
      </c>
      <c r="BP89" s="197">
        <f t="shared" si="43"/>
        <v>0</v>
      </c>
      <c r="BQ89" s="197">
        <f t="shared" si="43"/>
        <v>0</v>
      </c>
      <c r="BR89" s="197">
        <f t="shared" si="43"/>
        <v>0</v>
      </c>
      <c r="BS89" s="197">
        <f t="shared" si="43"/>
        <v>0</v>
      </c>
      <c r="BT89" s="197">
        <f t="shared" si="43"/>
        <v>0</v>
      </c>
      <c r="BU89" s="197">
        <f t="shared" si="43"/>
        <v>0</v>
      </c>
      <c r="BV89" s="197">
        <f t="shared" si="43"/>
        <v>0</v>
      </c>
      <c r="BW89" s="197">
        <f t="shared" si="43"/>
        <v>0</v>
      </c>
      <c r="BX89" s="197">
        <f t="shared" si="43"/>
        <v>0</v>
      </c>
      <c r="BY89" s="197">
        <f t="shared" si="43"/>
        <v>0</v>
      </c>
      <c r="BZ89" s="197">
        <f t="shared" si="43"/>
        <v>0</v>
      </c>
      <c r="CA89" s="197">
        <f t="shared" si="43"/>
        <v>0</v>
      </c>
      <c r="CB89" s="197">
        <f t="shared" si="43"/>
        <v>0</v>
      </c>
      <c r="CC89" s="197">
        <f t="shared" si="43"/>
        <v>0</v>
      </c>
      <c r="CD89" s="197">
        <f t="shared" si="43"/>
        <v>0</v>
      </c>
      <c r="CE89" s="197">
        <f t="shared" si="44"/>
        <v>0</v>
      </c>
      <c r="CF89" s="197">
        <f t="shared" si="44"/>
        <v>0</v>
      </c>
      <c r="CG89" s="197">
        <f t="shared" si="44"/>
        <v>0</v>
      </c>
      <c r="CH89" s="197">
        <f t="shared" si="44"/>
        <v>0</v>
      </c>
      <c r="CI89" s="197">
        <f t="shared" si="44"/>
        <v>0</v>
      </c>
      <c r="CJ89" s="197">
        <f t="shared" si="44"/>
        <v>0</v>
      </c>
      <c r="CK89" s="197">
        <f t="shared" si="44"/>
        <v>0</v>
      </c>
      <c r="CL89" s="197">
        <f t="shared" si="44"/>
        <v>0</v>
      </c>
      <c r="CM89" s="197">
        <f t="shared" si="44"/>
        <v>0</v>
      </c>
      <c r="CN89" s="197">
        <f t="shared" si="44"/>
        <v>0</v>
      </c>
      <c r="CO89" s="197">
        <f t="shared" si="44"/>
        <v>0</v>
      </c>
      <c r="CP89" s="197">
        <f t="shared" si="44"/>
        <v>0</v>
      </c>
      <c r="CQ89" s="197">
        <f t="shared" si="44"/>
        <v>0</v>
      </c>
      <c r="CR89" s="197">
        <f t="shared" si="44"/>
        <v>0</v>
      </c>
      <c r="CS89" s="197">
        <f t="shared" si="44"/>
        <v>0</v>
      </c>
      <c r="CT89" s="197">
        <f t="shared" si="44"/>
        <v>0</v>
      </c>
      <c r="CU89" s="197">
        <f t="shared" si="45"/>
        <v>0</v>
      </c>
      <c r="CV89" s="197">
        <f t="shared" si="45"/>
        <v>0</v>
      </c>
      <c r="CW89" s="197">
        <f t="shared" si="45"/>
        <v>0</v>
      </c>
      <c r="CX89" s="197">
        <f t="shared" si="45"/>
        <v>0</v>
      </c>
      <c r="CY89" s="197">
        <f t="shared" si="45"/>
        <v>0</v>
      </c>
      <c r="CZ89" s="197">
        <f t="shared" si="45"/>
        <v>0</v>
      </c>
      <c r="DA89" s="197">
        <f t="shared" si="45"/>
        <v>0</v>
      </c>
      <c r="DB89" s="197">
        <f t="shared" si="45"/>
        <v>0</v>
      </c>
      <c r="DC89" s="197">
        <f t="shared" si="45"/>
        <v>0</v>
      </c>
      <c r="DD89" s="197">
        <f t="shared" si="45"/>
        <v>0</v>
      </c>
      <c r="DE89" s="197">
        <f t="shared" si="45"/>
        <v>0</v>
      </c>
      <c r="DF89" s="197">
        <f t="shared" si="45"/>
        <v>0</v>
      </c>
      <c r="DG89" s="197">
        <f t="shared" si="45"/>
        <v>0</v>
      </c>
      <c r="DH89" s="197">
        <f t="shared" si="45"/>
        <v>0</v>
      </c>
      <c r="DI89" s="197">
        <f t="shared" si="45"/>
        <v>0</v>
      </c>
      <c r="DJ89" s="197">
        <f t="shared" si="41"/>
        <v>0</v>
      </c>
      <c r="DK89" s="197">
        <f t="shared" si="41"/>
        <v>0</v>
      </c>
      <c r="DL89" s="197">
        <f t="shared" si="41"/>
        <v>0</v>
      </c>
      <c r="DM89" s="197">
        <f t="shared" si="41"/>
        <v>0</v>
      </c>
      <c r="DN89" s="197">
        <f t="shared" si="41"/>
        <v>0</v>
      </c>
      <c r="DO89" s="197">
        <f t="shared" si="41"/>
        <v>0</v>
      </c>
      <c r="DP89" s="197">
        <f t="shared" si="41"/>
        <v>0</v>
      </c>
      <c r="DQ89" s="197">
        <f t="shared" si="41"/>
        <v>0</v>
      </c>
      <c r="DR89" s="197">
        <f t="shared" si="41"/>
        <v>0</v>
      </c>
      <c r="DS89" s="197">
        <f t="shared" si="41"/>
        <v>0</v>
      </c>
      <c r="DT89" s="103"/>
    </row>
    <row r="90" spans="1:124" s="35" customFormat="1" x14ac:dyDescent="0.25">
      <c r="A90" s="241" t="e">
        <f ca="1"/>
        <v>#DIV/0!</v>
      </c>
      <c r="B90" s="53" t="s">
        <v>140</v>
      </c>
      <c r="C90" s="192" t="str">
        <v>-</v>
      </c>
      <c r="D90" s="193">
        <f t="shared" si="49"/>
        <v>0</v>
      </c>
      <c r="E90" s="194">
        <f t="shared" si="49"/>
        <v>0</v>
      </c>
      <c r="F90" s="194">
        <f t="shared" si="49"/>
        <v>0</v>
      </c>
      <c r="G90" s="194">
        <f t="shared" si="49"/>
        <v>0</v>
      </c>
      <c r="H90" s="194">
        <f t="shared" si="49"/>
        <v>0</v>
      </c>
      <c r="I90" s="194">
        <f t="shared" si="49"/>
        <v>0</v>
      </c>
      <c r="J90" s="194">
        <f t="shared" si="49"/>
        <v>0</v>
      </c>
      <c r="K90" s="194">
        <f t="shared" si="49"/>
        <v>0</v>
      </c>
      <c r="L90" s="194">
        <f t="shared" si="49"/>
        <v>0</v>
      </c>
      <c r="M90" s="194">
        <f t="shared" si="49"/>
        <v>0</v>
      </c>
      <c r="N90" s="194">
        <f t="shared" si="49"/>
        <v>0</v>
      </c>
      <c r="O90" s="194">
        <f t="shared" si="49"/>
        <v>0</v>
      </c>
      <c r="P90" s="194">
        <f t="shared" si="49"/>
        <v>0</v>
      </c>
      <c r="Q90" s="194">
        <f t="shared" si="49"/>
        <v>0</v>
      </c>
      <c r="R90" s="194">
        <f t="shared" si="49"/>
        <v>0</v>
      </c>
      <c r="S90" s="194">
        <f t="shared" si="49"/>
        <v>0</v>
      </c>
      <c r="T90" s="194">
        <f t="shared" si="47"/>
        <v>0</v>
      </c>
      <c r="U90" s="194">
        <f t="shared" si="47"/>
        <v>0</v>
      </c>
      <c r="V90" s="194">
        <f t="shared" si="47"/>
        <v>0</v>
      </c>
      <c r="W90" s="194">
        <f t="shared" si="47"/>
        <v>0</v>
      </c>
      <c r="X90" s="194">
        <f t="shared" si="47"/>
        <v>0</v>
      </c>
      <c r="Y90" s="194">
        <f t="shared" si="47"/>
        <v>0</v>
      </c>
      <c r="Z90" s="194">
        <f t="shared" si="47"/>
        <v>0</v>
      </c>
      <c r="AA90" s="194">
        <f t="shared" si="47"/>
        <v>0</v>
      </c>
      <c r="AB90" s="194">
        <f t="shared" si="47"/>
        <v>0</v>
      </c>
      <c r="AC90" s="194">
        <f t="shared" si="47"/>
        <v>0</v>
      </c>
      <c r="AD90" s="194">
        <f t="shared" si="47"/>
        <v>0</v>
      </c>
      <c r="AE90" s="194">
        <f t="shared" si="47"/>
        <v>0</v>
      </c>
      <c r="AF90" s="194">
        <f t="shared" si="47"/>
        <v>0</v>
      </c>
      <c r="AG90" s="194">
        <f t="shared" si="47"/>
        <v>0</v>
      </c>
      <c r="AH90" s="194">
        <f t="shared" si="46"/>
        <v>0</v>
      </c>
      <c r="AI90" s="194">
        <f t="shared" si="46"/>
        <v>0</v>
      </c>
      <c r="AJ90" s="194">
        <f t="shared" si="46"/>
        <v>0</v>
      </c>
      <c r="AK90" s="194">
        <f t="shared" si="46"/>
        <v>0</v>
      </c>
      <c r="AL90" s="194">
        <f t="shared" si="46"/>
        <v>0</v>
      </c>
      <c r="AM90" s="194">
        <f t="shared" si="46"/>
        <v>0</v>
      </c>
      <c r="AN90" s="194">
        <f t="shared" si="46"/>
        <v>0</v>
      </c>
      <c r="AO90" s="194">
        <f t="shared" si="46"/>
        <v>0</v>
      </c>
      <c r="AP90" s="194">
        <f t="shared" si="46"/>
        <v>0</v>
      </c>
      <c r="AQ90" s="194">
        <f t="shared" si="46"/>
        <v>0</v>
      </c>
      <c r="AR90" s="194">
        <f t="shared" si="46"/>
        <v>0</v>
      </c>
      <c r="AS90" s="194">
        <f t="shared" si="46"/>
        <v>0</v>
      </c>
      <c r="AT90" s="194">
        <f t="shared" si="46"/>
        <v>0</v>
      </c>
      <c r="AU90" s="194">
        <f t="shared" si="46"/>
        <v>0</v>
      </c>
      <c r="AV90" s="194">
        <f t="shared" si="46"/>
        <v>0</v>
      </c>
      <c r="AW90" s="194">
        <f t="shared" si="46"/>
        <v>0</v>
      </c>
      <c r="AX90" s="194">
        <f t="shared" si="48"/>
        <v>0</v>
      </c>
      <c r="AY90" s="194">
        <f t="shared" si="42"/>
        <v>0</v>
      </c>
      <c r="AZ90" s="194">
        <f t="shared" si="42"/>
        <v>0</v>
      </c>
      <c r="BA90" s="194">
        <f t="shared" si="42"/>
        <v>0</v>
      </c>
      <c r="BB90" s="194">
        <f t="shared" si="42"/>
        <v>0</v>
      </c>
      <c r="BC90" s="194">
        <f t="shared" si="42"/>
        <v>0</v>
      </c>
      <c r="BD90" s="194">
        <f t="shared" si="42"/>
        <v>0</v>
      </c>
      <c r="BE90" s="194">
        <f t="shared" si="42"/>
        <v>0</v>
      </c>
      <c r="BF90" s="194">
        <f t="shared" si="42"/>
        <v>0</v>
      </c>
      <c r="BG90" s="194">
        <f t="shared" si="42"/>
        <v>0</v>
      </c>
      <c r="BH90" s="194">
        <f t="shared" si="42"/>
        <v>0</v>
      </c>
      <c r="BI90" s="194">
        <f t="shared" si="42"/>
        <v>0</v>
      </c>
      <c r="BJ90" s="194">
        <f t="shared" si="42"/>
        <v>0</v>
      </c>
      <c r="BK90" s="194">
        <f t="shared" si="42"/>
        <v>0</v>
      </c>
      <c r="BL90" s="194">
        <f t="shared" si="42"/>
        <v>0</v>
      </c>
      <c r="BM90" s="194">
        <f t="shared" si="42"/>
        <v>0</v>
      </c>
      <c r="BN90" s="194">
        <f t="shared" si="42"/>
        <v>0</v>
      </c>
      <c r="BO90" s="194">
        <f t="shared" si="43"/>
        <v>0</v>
      </c>
      <c r="BP90" s="194">
        <f t="shared" si="43"/>
        <v>0</v>
      </c>
      <c r="BQ90" s="194">
        <f t="shared" si="43"/>
        <v>0</v>
      </c>
      <c r="BR90" s="194">
        <f t="shared" si="43"/>
        <v>0</v>
      </c>
      <c r="BS90" s="194">
        <f t="shared" si="43"/>
        <v>0</v>
      </c>
      <c r="BT90" s="194">
        <f t="shared" si="43"/>
        <v>0</v>
      </c>
      <c r="BU90" s="194">
        <f t="shared" si="43"/>
        <v>0</v>
      </c>
      <c r="BV90" s="194">
        <f t="shared" si="43"/>
        <v>0</v>
      </c>
      <c r="BW90" s="194">
        <f t="shared" si="43"/>
        <v>0</v>
      </c>
      <c r="BX90" s="194">
        <f t="shared" si="43"/>
        <v>0</v>
      </c>
      <c r="BY90" s="194">
        <f t="shared" si="43"/>
        <v>0</v>
      </c>
      <c r="BZ90" s="194">
        <f t="shared" si="43"/>
        <v>0</v>
      </c>
      <c r="CA90" s="194">
        <f t="shared" si="43"/>
        <v>0</v>
      </c>
      <c r="CB90" s="194">
        <f t="shared" si="43"/>
        <v>0</v>
      </c>
      <c r="CC90" s="194">
        <f t="shared" si="43"/>
        <v>0</v>
      </c>
      <c r="CD90" s="194">
        <f t="shared" si="43"/>
        <v>0</v>
      </c>
      <c r="CE90" s="194">
        <f t="shared" si="44"/>
        <v>0</v>
      </c>
      <c r="CF90" s="194">
        <f t="shared" si="44"/>
        <v>0</v>
      </c>
      <c r="CG90" s="194">
        <f t="shared" si="44"/>
        <v>0</v>
      </c>
      <c r="CH90" s="194">
        <f t="shared" si="44"/>
        <v>0</v>
      </c>
      <c r="CI90" s="194">
        <f t="shared" si="44"/>
        <v>0</v>
      </c>
      <c r="CJ90" s="194">
        <f t="shared" si="44"/>
        <v>0</v>
      </c>
      <c r="CK90" s="194">
        <f t="shared" si="44"/>
        <v>0</v>
      </c>
      <c r="CL90" s="194">
        <f t="shared" si="44"/>
        <v>0</v>
      </c>
      <c r="CM90" s="194">
        <f t="shared" si="44"/>
        <v>0</v>
      </c>
      <c r="CN90" s="194">
        <f t="shared" si="44"/>
        <v>0</v>
      </c>
      <c r="CO90" s="194">
        <f t="shared" si="44"/>
        <v>0</v>
      </c>
      <c r="CP90" s="194">
        <f t="shared" si="44"/>
        <v>0</v>
      </c>
      <c r="CQ90" s="194">
        <f t="shared" si="44"/>
        <v>0</v>
      </c>
      <c r="CR90" s="194">
        <f t="shared" si="44"/>
        <v>0</v>
      </c>
      <c r="CS90" s="194">
        <f t="shared" si="44"/>
        <v>0</v>
      </c>
      <c r="CT90" s="194">
        <f t="shared" si="44"/>
        <v>0</v>
      </c>
      <c r="CU90" s="194">
        <f t="shared" si="45"/>
        <v>0</v>
      </c>
      <c r="CV90" s="194">
        <f t="shared" si="45"/>
        <v>0</v>
      </c>
      <c r="CW90" s="194">
        <f t="shared" si="45"/>
        <v>0</v>
      </c>
      <c r="CX90" s="194">
        <f t="shared" si="45"/>
        <v>0</v>
      </c>
      <c r="CY90" s="194">
        <f t="shared" si="45"/>
        <v>0</v>
      </c>
      <c r="CZ90" s="194">
        <f t="shared" si="45"/>
        <v>0</v>
      </c>
      <c r="DA90" s="194">
        <f t="shared" si="45"/>
        <v>0</v>
      </c>
      <c r="DB90" s="194">
        <f t="shared" si="45"/>
        <v>0</v>
      </c>
      <c r="DC90" s="194">
        <f t="shared" si="45"/>
        <v>0</v>
      </c>
      <c r="DD90" s="194">
        <f t="shared" si="45"/>
        <v>0</v>
      </c>
      <c r="DE90" s="194">
        <f t="shared" si="45"/>
        <v>0</v>
      </c>
      <c r="DF90" s="194">
        <f t="shared" si="45"/>
        <v>0</v>
      </c>
      <c r="DG90" s="194">
        <f t="shared" si="45"/>
        <v>0</v>
      </c>
      <c r="DH90" s="194">
        <f t="shared" si="45"/>
        <v>0</v>
      </c>
      <c r="DI90" s="194">
        <f t="shared" si="45"/>
        <v>0</v>
      </c>
      <c r="DJ90" s="194">
        <f t="shared" si="41"/>
        <v>0</v>
      </c>
      <c r="DK90" s="194">
        <f t="shared" si="41"/>
        <v>0</v>
      </c>
      <c r="DL90" s="194">
        <f t="shared" si="41"/>
        <v>0</v>
      </c>
      <c r="DM90" s="194">
        <f t="shared" si="41"/>
        <v>0</v>
      </c>
      <c r="DN90" s="194">
        <f t="shared" si="41"/>
        <v>0</v>
      </c>
      <c r="DO90" s="194">
        <f t="shared" si="41"/>
        <v>0</v>
      </c>
      <c r="DP90" s="194">
        <f t="shared" si="41"/>
        <v>0</v>
      </c>
      <c r="DQ90" s="194">
        <f t="shared" si="41"/>
        <v>0</v>
      </c>
      <c r="DR90" s="194">
        <f t="shared" si="41"/>
        <v>0</v>
      </c>
      <c r="DS90" s="194">
        <f t="shared" si="41"/>
        <v>0</v>
      </c>
      <c r="DT90" s="102"/>
    </row>
    <row r="91" spans="1:124" s="35" customFormat="1" x14ac:dyDescent="0.25">
      <c r="A91" s="241" t="e">
        <f ca="1"/>
        <v>#DIV/0!</v>
      </c>
      <c r="B91" s="53" t="s">
        <v>142</v>
      </c>
      <c r="C91" s="192" t="str">
        <v>-</v>
      </c>
      <c r="D91" s="193">
        <f t="shared" si="49"/>
        <v>0</v>
      </c>
      <c r="E91" s="194">
        <f t="shared" si="49"/>
        <v>0</v>
      </c>
      <c r="F91" s="194">
        <f t="shared" si="49"/>
        <v>0</v>
      </c>
      <c r="G91" s="194">
        <f t="shared" si="49"/>
        <v>0</v>
      </c>
      <c r="H91" s="194">
        <f t="shared" si="49"/>
        <v>0</v>
      </c>
      <c r="I91" s="194">
        <f t="shared" si="49"/>
        <v>0</v>
      </c>
      <c r="J91" s="194">
        <f t="shared" si="49"/>
        <v>0</v>
      </c>
      <c r="K91" s="194">
        <f t="shared" si="49"/>
        <v>0</v>
      </c>
      <c r="L91" s="194">
        <f t="shared" si="49"/>
        <v>0</v>
      </c>
      <c r="M91" s="194">
        <f t="shared" si="49"/>
        <v>0</v>
      </c>
      <c r="N91" s="194">
        <f t="shared" si="49"/>
        <v>0</v>
      </c>
      <c r="O91" s="194">
        <f t="shared" si="49"/>
        <v>0</v>
      </c>
      <c r="P91" s="194">
        <f t="shared" si="49"/>
        <v>0</v>
      </c>
      <c r="Q91" s="194">
        <f t="shared" si="49"/>
        <v>0</v>
      </c>
      <c r="R91" s="194">
        <f t="shared" si="49"/>
        <v>0</v>
      </c>
      <c r="S91" s="194">
        <f t="shared" si="49"/>
        <v>0</v>
      </c>
      <c r="T91" s="194">
        <f t="shared" si="47"/>
        <v>0</v>
      </c>
      <c r="U91" s="194">
        <f t="shared" si="47"/>
        <v>0</v>
      </c>
      <c r="V91" s="194">
        <f t="shared" si="47"/>
        <v>0</v>
      </c>
      <c r="W91" s="194">
        <f t="shared" si="47"/>
        <v>0</v>
      </c>
      <c r="X91" s="194">
        <f t="shared" si="47"/>
        <v>0</v>
      </c>
      <c r="Y91" s="194">
        <f t="shared" si="47"/>
        <v>0</v>
      </c>
      <c r="Z91" s="194">
        <f t="shared" si="47"/>
        <v>0</v>
      </c>
      <c r="AA91" s="194">
        <f t="shared" si="47"/>
        <v>0</v>
      </c>
      <c r="AB91" s="194">
        <f t="shared" si="47"/>
        <v>0</v>
      </c>
      <c r="AC91" s="194">
        <f t="shared" si="47"/>
        <v>0</v>
      </c>
      <c r="AD91" s="194">
        <f t="shared" si="47"/>
        <v>0</v>
      </c>
      <c r="AE91" s="194">
        <f t="shared" si="47"/>
        <v>0</v>
      </c>
      <c r="AF91" s="194">
        <f t="shared" si="47"/>
        <v>0</v>
      </c>
      <c r="AG91" s="194">
        <f t="shared" si="47"/>
        <v>0</v>
      </c>
      <c r="AH91" s="194">
        <f t="shared" si="46"/>
        <v>0</v>
      </c>
      <c r="AI91" s="194">
        <f t="shared" si="46"/>
        <v>0</v>
      </c>
      <c r="AJ91" s="194">
        <f t="shared" si="46"/>
        <v>0</v>
      </c>
      <c r="AK91" s="194">
        <f t="shared" si="46"/>
        <v>0</v>
      </c>
      <c r="AL91" s="194">
        <f t="shared" si="46"/>
        <v>0</v>
      </c>
      <c r="AM91" s="194">
        <f t="shared" si="46"/>
        <v>0</v>
      </c>
      <c r="AN91" s="194">
        <f t="shared" si="46"/>
        <v>0</v>
      </c>
      <c r="AO91" s="194">
        <f t="shared" si="46"/>
        <v>0</v>
      </c>
      <c r="AP91" s="194">
        <f t="shared" si="46"/>
        <v>0</v>
      </c>
      <c r="AQ91" s="194">
        <f t="shared" si="46"/>
        <v>0</v>
      </c>
      <c r="AR91" s="194">
        <f t="shared" si="46"/>
        <v>0</v>
      </c>
      <c r="AS91" s="194">
        <f t="shared" si="46"/>
        <v>0</v>
      </c>
      <c r="AT91" s="194">
        <f t="shared" si="46"/>
        <v>0</v>
      </c>
      <c r="AU91" s="194">
        <f t="shared" si="46"/>
        <v>0</v>
      </c>
      <c r="AV91" s="194">
        <f t="shared" si="46"/>
        <v>0</v>
      </c>
      <c r="AW91" s="194">
        <f t="shared" si="46"/>
        <v>0</v>
      </c>
      <c r="AX91" s="194">
        <f t="shared" si="48"/>
        <v>0</v>
      </c>
      <c r="AY91" s="194">
        <f t="shared" si="42"/>
        <v>0</v>
      </c>
      <c r="AZ91" s="194">
        <f t="shared" si="42"/>
        <v>0</v>
      </c>
      <c r="BA91" s="194">
        <f t="shared" si="42"/>
        <v>0</v>
      </c>
      <c r="BB91" s="194">
        <f t="shared" si="42"/>
        <v>0</v>
      </c>
      <c r="BC91" s="194">
        <f t="shared" si="42"/>
        <v>0</v>
      </c>
      <c r="BD91" s="194">
        <f t="shared" si="42"/>
        <v>0</v>
      </c>
      <c r="BE91" s="194">
        <f t="shared" si="42"/>
        <v>0</v>
      </c>
      <c r="BF91" s="194">
        <f t="shared" si="42"/>
        <v>0</v>
      </c>
      <c r="BG91" s="194">
        <f t="shared" si="42"/>
        <v>0</v>
      </c>
      <c r="BH91" s="194">
        <f t="shared" si="42"/>
        <v>0</v>
      </c>
      <c r="BI91" s="194">
        <f t="shared" si="42"/>
        <v>0</v>
      </c>
      <c r="BJ91" s="194">
        <f t="shared" si="42"/>
        <v>0</v>
      </c>
      <c r="BK91" s="194">
        <f t="shared" si="42"/>
        <v>0</v>
      </c>
      <c r="BL91" s="194">
        <f t="shared" si="42"/>
        <v>0</v>
      </c>
      <c r="BM91" s="194">
        <f t="shared" si="42"/>
        <v>0</v>
      </c>
      <c r="BN91" s="194">
        <f t="shared" si="42"/>
        <v>0</v>
      </c>
      <c r="BO91" s="194">
        <f t="shared" si="43"/>
        <v>0</v>
      </c>
      <c r="BP91" s="194">
        <f t="shared" si="43"/>
        <v>0</v>
      </c>
      <c r="BQ91" s="194">
        <f t="shared" si="43"/>
        <v>0</v>
      </c>
      <c r="BR91" s="194">
        <f t="shared" si="43"/>
        <v>0</v>
      </c>
      <c r="BS91" s="194">
        <f t="shared" si="43"/>
        <v>0</v>
      </c>
      <c r="BT91" s="194">
        <f t="shared" si="43"/>
        <v>0</v>
      </c>
      <c r="BU91" s="194">
        <f t="shared" si="43"/>
        <v>0</v>
      </c>
      <c r="BV91" s="194">
        <f t="shared" si="43"/>
        <v>0</v>
      </c>
      <c r="BW91" s="194">
        <f t="shared" si="43"/>
        <v>0</v>
      </c>
      <c r="BX91" s="194">
        <f t="shared" si="43"/>
        <v>0</v>
      </c>
      <c r="BY91" s="194">
        <f t="shared" si="43"/>
        <v>0</v>
      </c>
      <c r="BZ91" s="194">
        <f t="shared" si="43"/>
        <v>0</v>
      </c>
      <c r="CA91" s="194">
        <f t="shared" si="43"/>
        <v>0</v>
      </c>
      <c r="CB91" s="194">
        <f t="shared" si="43"/>
        <v>0</v>
      </c>
      <c r="CC91" s="194">
        <f t="shared" si="43"/>
        <v>0</v>
      </c>
      <c r="CD91" s="194">
        <f t="shared" si="43"/>
        <v>0</v>
      </c>
      <c r="CE91" s="194">
        <f t="shared" si="44"/>
        <v>0</v>
      </c>
      <c r="CF91" s="194">
        <f t="shared" si="44"/>
        <v>0</v>
      </c>
      <c r="CG91" s="194">
        <f t="shared" si="44"/>
        <v>0</v>
      </c>
      <c r="CH91" s="194">
        <f t="shared" si="44"/>
        <v>0</v>
      </c>
      <c r="CI91" s="194">
        <f t="shared" si="44"/>
        <v>0</v>
      </c>
      <c r="CJ91" s="194">
        <f t="shared" si="44"/>
        <v>0</v>
      </c>
      <c r="CK91" s="194">
        <f t="shared" si="44"/>
        <v>0</v>
      </c>
      <c r="CL91" s="194">
        <f t="shared" si="44"/>
        <v>0</v>
      </c>
      <c r="CM91" s="194">
        <f t="shared" si="44"/>
        <v>0</v>
      </c>
      <c r="CN91" s="194">
        <f t="shared" si="44"/>
        <v>0</v>
      </c>
      <c r="CO91" s="194">
        <f t="shared" si="44"/>
        <v>0</v>
      </c>
      <c r="CP91" s="194">
        <f t="shared" si="44"/>
        <v>0</v>
      </c>
      <c r="CQ91" s="194">
        <f t="shared" si="44"/>
        <v>0</v>
      </c>
      <c r="CR91" s="194">
        <f t="shared" si="44"/>
        <v>0</v>
      </c>
      <c r="CS91" s="194">
        <f t="shared" si="44"/>
        <v>0</v>
      </c>
      <c r="CT91" s="194">
        <f t="shared" si="44"/>
        <v>0</v>
      </c>
      <c r="CU91" s="194">
        <f t="shared" si="45"/>
        <v>0</v>
      </c>
      <c r="CV91" s="194">
        <f t="shared" si="45"/>
        <v>0</v>
      </c>
      <c r="CW91" s="194">
        <f t="shared" si="45"/>
        <v>0</v>
      </c>
      <c r="CX91" s="194">
        <f t="shared" si="45"/>
        <v>0</v>
      </c>
      <c r="CY91" s="194">
        <f t="shared" si="45"/>
        <v>0</v>
      </c>
      <c r="CZ91" s="194">
        <f t="shared" si="45"/>
        <v>0</v>
      </c>
      <c r="DA91" s="194">
        <f t="shared" si="45"/>
        <v>0</v>
      </c>
      <c r="DB91" s="194">
        <f t="shared" si="45"/>
        <v>0</v>
      </c>
      <c r="DC91" s="194">
        <f t="shared" si="45"/>
        <v>0</v>
      </c>
      <c r="DD91" s="194">
        <f t="shared" si="45"/>
        <v>0</v>
      </c>
      <c r="DE91" s="194">
        <f t="shared" si="45"/>
        <v>0</v>
      </c>
      <c r="DF91" s="194">
        <f t="shared" si="45"/>
        <v>0</v>
      </c>
      <c r="DG91" s="194">
        <f t="shared" si="45"/>
        <v>0</v>
      </c>
      <c r="DH91" s="194">
        <f t="shared" si="45"/>
        <v>0</v>
      </c>
      <c r="DI91" s="194">
        <f t="shared" si="45"/>
        <v>0</v>
      </c>
      <c r="DJ91" s="194">
        <f t="shared" si="41"/>
        <v>0</v>
      </c>
      <c r="DK91" s="194">
        <f t="shared" si="41"/>
        <v>0</v>
      </c>
      <c r="DL91" s="194">
        <f t="shared" si="41"/>
        <v>0</v>
      </c>
      <c r="DM91" s="194">
        <f t="shared" si="41"/>
        <v>0</v>
      </c>
      <c r="DN91" s="194">
        <f t="shared" si="41"/>
        <v>0</v>
      </c>
      <c r="DO91" s="194">
        <f t="shared" si="41"/>
        <v>0</v>
      </c>
      <c r="DP91" s="194">
        <f t="shared" si="41"/>
        <v>0</v>
      </c>
      <c r="DQ91" s="194">
        <f t="shared" si="41"/>
        <v>0</v>
      </c>
      <c r="DR91" s="194">
        <f t="shared" si="41"/>
        <v>0</v>
      </c>
      <c r="DS91" s="194">
        <f t="shared" si="41"/>
        <v>0</v>
      </c>
      <c r="DT91" s="102"/>
    </row>
    <row r="92" spans="1:124" s="35" customFormat="1" x14ac:dyDescent="0.25">
      <c r="A92" s="241" t="e">
        <f ca="1"/>
        <v>#DIV/0!</v>
      </c>
      <c r="B92" s="53" t="s">
        <v>144</v>
      </c>
      <c r="C92" s="192" t="str">
        <v>-</v>
      </c>
      <c r="D92" s="193">
        <f t="shared" si="49"/>
        <v>0</v>
      </c>
      <c r="E92" s="194">
        <f t="shared" si="49"/>
        <v>0</v>
      </c>
      <c r="F92" s="194">
        <f t="shared" si="49"/>
        <v>0</v>
      </c>
      <c r="G92" s="194">
        <f t="shared" si="49"/>
        <v>0</v>
      </c>
      <c r="H92" s="194">
        <f t="shared" si="49"/>
        <v>0</v>
      </c>
      <c r="I92" s="194">
        <f t="shared" si="49"/>
        <v>0</v>
      </c>
      <c r="J92" s="194">
        <f t="shared" si="49"/>
        <v>0</v>
      </c>
      <c r="K92" s="194">
        <f t="shared" si="49"/>
        <v>0</v>
      </c>
      <c r="L92" s="194">
        <f t="shared" si="49"/>
        <v>0</v>
      </c>
      <c r="M92" s="194">
        <f t="shared" si="49"/>
        <v>0</v>
      </c>
      <c r="N92" s="194">
        <f t="shared" si="49"/>
        <v>0</v>
      </c>
      <c r="O92" s="194">
        <f t="shared" si="49"/>
        <v>0</v>
      </c>
      <c r="P92" s="194">
        <f t="shared" si="49"/>
        <v>0</v>
      </c>
      <c r="Q92" s="194">
        <f t="shared" si="49"/>
        <v>0</v>
      </c>
      <c r="R92" s="194">
        <f t="shared" si="49"/>
        <v>0</v>
      </c>
      <c r="S92" s="194">
        <f t="shared" si="49"/>
        <v>0</v>
      </c>
      <c r="T92" s="194">
        <f t="shared" si="47"/>
        <v>0</v>
      </c>
      <c r="U92" s="194">
        <f t="shared" si="47"/>
        <v>0</v>
      </c>
      <c r="V92" s="194">
        <f t="shared" si="47"/>
        <v>0</v>
      </c>
      <c r="W92" s="194">
        <f t="shared" si="47"/>
        <v>0</v>
      </c>
      <c r="X92" s="194">
        <f t="shared" si="47"/>
        <v>0</v>
      </c>
      <c r="Y92" s="194">
        <f t="shared" si="47"/>
        <v>0</v>
      </c>
      <c r="Z92" s="194">
        <f t="shared" si="47"/>
        <v>0</v>
      </c>
      <c r="AA92" s="194">
        <f t="shared" si="47"/>
        <v>0</v>
      </c>
      <c r="AB92" s="194">
        <f t="shared" si="47"/>
        <v>0</v>
      </c>
      <c r="AC92" s="194">
        <f t="shared" si="47"/>
        <v>0</v>
      </c>
      <c r="AD92" s="194">
        <f t="shared" si="47"/>
        <v>0</v>
      </c>
      <c r="AE92" s="194">
        <f t="shared" si="47"/>
        <v>0</v>
      </c>
      <c r="AF92" s="194">
        <f t="shared" si="47"/>
        <v>0</v>
      </c>
      <c r="AG92" s="194">
        <f t="shared" si="47"/>
        <v>0</v>
      </c>
      <c r="AH92" s="194">
        <f t="shared" si="46"/>
        <v>0</v>
      </c>
      <c r="AI92" s="194">
        <f t="shared" si="46"/>
        <v>0</v>
      </c>
      <c r="AJ92" s="194">
        <f t="shared" si="46"/>
        <v>0</v>
      </c>
      <c r="AK92" s="194">
        <f t="shared" si="46"/>
        <v>0</v>
      </c>
      <c r="AL92" s="194">
        <f t="shared" si="46"/>
        <v>0</v>
      </c>
      <c r="AM92" s="194">
        <f t="shared" si="46"/>
        <v>0</v>
      </c>
      <c r="AN92" s="194">
        <f t="shared" si="46"/>
        <v>0</v>
      </c>
      <c r="AO92" s="194">
        <f t="shared" si="46"/>
        <v>0</v>
      </c>
      <c r="AP92" s="194">
        <f t="shared" si="46"/>
        <v>0</v>
      </c>
      <c r="AQ92" s="194">
        <f t="shared" si="46"/>
        <v>0</v>
      </c>
      <c r="AR92" s="194">
        <f t="shared" si="46"/>
        <v>0</v>
      </c>
      <c r="AS92" s="194">
        <f t="shared" si="46"/>
        <v>0</v>
      </c>
      <c r="AT92" s="194">
        <f t="shared" si="46"/>
        <v>0</v>
      </c>
      <c r="AU92" s="194">
        <f t="shared" si="46"/>
        <v>0</v>
      </c>
      <c r="AV92" s="194">
        <f t="shared" si="46"/>
        <v>0</v>
      </c>
      <c r="AW92" s="194">
        <f t="shared" si="46"/>
        <v>0</v>
      </c>
      <c r="AX92" s="194">
        <f t="shared" si="48"/>
        <v>0</v>
      </c>
      <c r="AY92" s="194">
        <f t="shared" si="42"/>
        <v>0</v>
      </c>
      <c r="AZ92" s="194">
        <f t="shared" si="42"/>
        <v>0</v>
      </c>
      <c r="BA92" s="194">
        <f t="shared" si="42"/>
        <v>0</v>
      </c>
      <c r="BB92" s="194">
        <f t="shared" si="42"/>
        <v>0</v>
      </c>
      <c r="BC92" s="194">
        <f t="shared" si="42"/>
        <v>0</v>
      </c>
      <c r="BD92" s="194">
        <f t="shared" si="42"/>
        <v>0</v>
      </c>
      <c r="BE92" s="194">
        <f t="shared" si="42"/>
        <v>0</v>
      </c>
      <c r="BF92" s="194">
        <f t="shared" si="42"/>
        <v>0</v>
      </c>
      <c r="BG92" s="194">
        <f t="shared" si="42"/>
        <v>0</v>
      </c>
      <c r="BH92" s="194">
        <f t="shared" si="42"/>
        <v>0</v>
      </c>
      <c r="BI92" s="194">
        <f t="shared" si="42"/>
        <v>0</v>
      </c>
      <c r="BJ92" s="194">
        <f t="shared" si="42"/>
        <v>0</v>
      </c>
      <c r="BK92" s="194">
        <f t="shared" si="42"/>
        <v>0</v>
      </c>
      <c r="BL92" s="194">
        <f t="shared" si="42"/>
        <v>0</v>
      </c>
      <c r="BM92" s="194">
        <f t="shared" si="42"/>
        <v>0</v>
      </c>
      <c r="BN92" s="194">
        <f t="shared" si="42"/>
        <v>0</v>
      </c>
      <c r="BO92" s="194">
        <f t="shared" si="43"/>
        <v>0</v>
      </c>
      <c r="BP92" s="194">
        <f t="shared" si="43"/>
        <v>0</v>
      </c>
      <c r="BQ92" s="194">
        <f t="shared" si="43"/>
        <v>0</v>
      </c>
      <c r="BR92" s="194">
        <f t="shared" si="43"/>
        <v>0</v>
      </c>
      <c r="BS92" s="194">
        <f t="shared" si="43"/>
        <v>0</v>
      </c>
      <c r="BT92" s="194">
        <f t="shared" si="43"/>
        <v>0</v>
      </c>
      <c r="BU92" s="194">
        <f t="shared" si="43"/>
        <v>0</v>
      </c>
      <c r="BV92" s="194">
        <f t="shared" si="43"/>
        <v>0</v>
      </c>
      <c r="BW92" s="194">
        <f t="shared" si="43"/>
        <v>0</v>
      </c>
      <c r="BX92" s="194">
        <f t="shared" si="43"/>
        <v>0</v>
      </c>
      <c r="BY92" s="194">
        <f t="shared" si="43"/>
        <v>0</v>
      </c>
      <c r="BZ92" s="194">
        <f t="shared" si="43"/>
        <v>0</v>
      </c>
      <c r="CA92" s="194">
        <f t="shared" si="43"/>
        <v>0</v>
      </c>
      <c r="CB92" s="194">
        <f t="shared" si="43"/>
        <v>0</v>
      </c>
      <c r="CC92" s="194">
        <f t="shared" si="43"/>
        <v>0</v>
      </c>
      <c r="CD92" s="194">
        <f t="shared" si="43"/>
        <v>0</v>
      </c>
      <c r="CE92" s="194">
        <f t="shared" si="44"/>
        <v>0</v>
      </c>
      <c r="CF92" s="194">
        <f t="shared" si="44"/>
        <v>0</v>
      </c>
      <c r="CG92" s="194">
        <f t="shared" si="44"/>
        <v>0</v>
      </c>
      <c r="CH92" s="194">
        <f t="shared" si="44"/>
        <v>0</v>
      </c>
      <c r="CI92" s="194">
        <f t="shared" si="44"/>
        <v>0</v>
      </c>
      <c r="CJ92" s="194">
        <f t="shared" si="44"/>
        <v>0</v>
      </c>
      <c r="CK92" s="194">
        <f t="shared" si="44"/>
        <v>0</v>
      </c>
      <c r="CL92" s="194">
        <f t="shared" si="44"/>
        <v>0</v>
      </c>
      <c r="CM92" s="194">
        <f t="shared" si="44"/>
        <v>0</v>
      </c>
      <c r="CN92" s="194">
        <f t="shared" si="44"/>
        <v>0</v>
      </c>
      <c r="CO92" s="194">
        <f t="shared" si="44"/>
        <v>0</v>
      </c>
      <c r="CP92" s="194">
        <f t="shared" si="44"/>
        <v>0</v>
      </c>
      <c r="CQ92" s="194">
        <f t="shared" si="44"/>
        <v>0</v>
      </c>
      <c r="CR92" s="194">
        <f t="shared" si="44"/>
        <v>0</v>
      </c>
      <c r="CS92" s="194">
        <f t="shared" si="44"/>
        <v>0</v>
      </c>
      <c r="CT92" s="194">
        <f t="shared" si="44"/>
        <v>0</v>
      </c>
      <c r="CU92" s="194">
        <f t="shared" si="45"/>
        <v>0</v>
      </c>
      <c r="CV92" s="194">
        <f t="shared" si="45"/>
        <v>0</v>
      </c>
      <c r="CW92" s="194">
        <f t="shared" si="45"/>
        <v>0</v>
      </c>
      <c r="CX92" s="194">
        <f t="shared" si="45"/>
        <v>0</v>
      </c>
      <c r="CY92" s="194">
        <f t="shared" si="45"/>
        <v>0</v>
      </c>
      <c r="CZ92" s="194">
        <f t="shared" si="45"/>
        <v>0</v>
      </c>
      <c r="DA92" s="194">
        <f t="shared" si="45"/>
        <v>0</v>
      </c>
      <c r="DB92" s="194">
        <f t="shared" si="45"/>
        <v>0</v>
      </c>
      <c r="DC92" s="194">
        <f t="shared" si="45"/>
        <v>0</v>
      </c>
      <c r="DD92" s="194">
        <f t="shared" si="45"/>
        <v>0</v>
      </c>
      <c r="DE92" s="194">
        <f t="shared" si="45"/>
        <v>0</v>
      </c>
      <c r="DF92" s="194">
        <f t="shared" si="45"/>
        <v>0</v>
      </c>
      <c r="DG92" s="194">
        <f t="shared" si="45"/>
        <v>0</v>
      </c>
      <c r="DH92" s="194">
        <f t="shared" si="45"/>
        <v>0</v>
      </c>
      <c r="DI92" s="194">
        <f t="shared" si="45"/>
        <v>0</v>
      </c>
      <c r="DJ92" s="194">
        <f t="shared" si="41"/>
        <v>0</v>
      </c>
      <c r="DK92" s="194">
        <f t="shared" si="41"/>
        <v>0</v>
      </c>
      <c r="DL92" s="194">
        <f t="shared" si="41"/>
        <v>0</v>
      </c>
      <c r="DM92" s="194">
        <f t="shared" si="41"/>
        <v>0</v>
      </c>
      <c r="DN92" s="194">
        <f t="shared" si="41"/>
        <v>0</v>
      </c>
      <c r="DO92" s="194">
        <f t="shared" si="41"/>
        <v>0</v>
      </c>
      <c r="DP92" s="194">
        <f t="shared" si="41"/>
        <v>0</v>
      </c>
      <c r="DQ92" s="194">
        <f t="shared" si="41"/>
        <v>0</v>
      </c>
      <c r="DR92" s="194">
        <f t="shared" si="41"/>
        <v>0</v>
      </c>
      <c r="DS92" s="194">
        <f t="shared" si="41"/>
        <v>0</v>
      </c>
      <c r="DT92" s="102"/>
    </row>
    <row r="93" spans="1:124" s="35" customFormat="1" x14ac:dyDescent="0.25">
      <c r="A93" s="241" t="e">
        <f ca="1"/>
        <v>#DIV/0!</v>
      </c>
      <c r="B93" s="53" t="s">
        <v>146</v>
      </c>
      <c r="C93" s="198" t="str">
        <v>-</v>
      </c>
      <c r="D93" s="199">
        <f t="shared" si="49"/>
        <v>0</v>
      </c>
      <c r="E93" s="200">
        <f t="shared" si="49"/>
        <v>0</v>
      </c>
      <c r="F93" s="200">
        <f t="shared" si="49"/>
        <v>0</v>
      </c>
      <c r="G93" s="200">
        <f t="shared" si="49"/>
        <v>0</v>
      </c>
      <c r="H93" s="200">
        <f t="shared" si="49"/>
        <v>0</v>
      </c>
      <c r="I93" s="200">
        <f t="shared" si="49"/>
        <v>0</v>
      </c>
      <c r="J93" s="200">
        <f t="shared" si="49"/>
        <v>0</v>
      </c>
      <c r="K93" s="200">
        <f t="shared" si="49"/>
        <v>0</v>
      </c>
      <c r="L93" s="200">
        <f t="shared" si="49"/>
        <v>0</v>
      </c>
      <c r="M93" s="200">
        <f t="shared" si="49"/>
        <v>0</v>
      </c>
      <c r="N93" s="200">
        <f t="shared" si="49"/>
        <v>0</v>
      </c>
      <c r="O93" s="200">
        <f t="shared" si="49"/>
        <v>0</v>
      </c>
      <c r="P93" s="200">
        <f t="shared" si="49"/>
        <v>0</v>
      </c>
      <c r="Q93" s="200">
        <f t="shared" si="49"/>
        <v>0</v>
      </c>
      <c r="R93" s="200">
        <f t="shared" si="49"/>
        <v>0</v>
      </c>
      <c r="S93" s="200">
        <f t="shared" si="49"/>
        <v>0</v>
      </c>
      <c r="T93" s="200">
        <f t="shared" si="47"/>
        <v>0</v>
      </c>
      <c r="U93" s="200">
        <f t="shared" si="47"/>
        <v>0</v>
      </c>
      <c r="V93" s="200">
        <f t="shared" si="47"/>
        <v>0</v>
      </c>
      <c r="W93" s="200">
        <f t="shared" si="47"/>
        <v>0</v>
      </c>
      <c r="X93" s="200">
        <f t="shared" si="47"/>
        <v>0</v>
      </c>
      <c r="Y93" s="200">
        <f t="shared" si="47"/>
        <v>0</v>
      </c>
      <c r="Z93" s="200">
        <f t="shared" si="47"/>
        <v>0</v>
      </c>
      <c r="AA93" s="200">
        <f t="shared" si="47"/>
        <v>0</v>
      </c>
      <c r="AB93" s="200">
        <f t="shared" si="47"/>
        <v>0</v>
      </c>
      <c r="AC93" s="200">
        <f t="shared" si="47"/>
        <v>0</v>
      </c>
      <c r="AD93" s="200">
        <f t="shared" si="47"/>
        <v>0</v>
      </c>
      <c r="AE93" s="200">
        <f t="shared" si="47"/>
        <v>0</v>
      </c>
      <c r="AF93" s="200">
        <f t="shared" si="47"/>
        <v>0</v>
      </c>
      <c r="AG93" s="200">
        <f t="shared" si="47"/>
        <v>0</v>
      </c>
      <c r="AH93" s="200">
        <f t="shared" si="46"/>
        <v>0</v>
      </c>
      <c r="AI93" s="200">
        <f t="shared" si="46"/>
        <v>0</v>
      </c>
      <c r="AJ93" s="200">
        <f t="shared" si="46"/>
        <v>0</v>
      </c>
      <c r="AK93" s="200">
        <f t="shared" si="46"/>
        <v>0</v>
      </c>
      <c r="AL93" s="200">
        <f t="shared" si="46"/>
        <v>0</v>
      </c>
      <c r="AM93" s="200">
        <f t="shared" si="46"/>
        <v>0</v>
      </c>
      <c r="AN93" s="200">
        <f t="shared" si="46"/>
        <v>0</v>
      </c>
      <c r="AO93" s="200">
        <f t="shared" si="46"/>
        <v>0</v>
      </c>
      <c r="AP93" s="200">
        <f t="shared" si="46"/>
        <v>0</v>
      </c>
      <c r="AQ93" s="200">
        <f t="shared" si="46"/>
        <v>0</v>
      </c>
      <c r="AR93" s="200">
        <f t="shared" si="46"/>
        <v>0</v>
      </c>
      <c r="AS93" s="200">
        <f t="shared" si="46"/>
        <v>0</v>
      </c>
      <c r="AT93" s="200">
        <f t="shared" si="46"/>
        <v>0</v>
      </c>
      <c r="AU93" s="200">
        <f t="shared" si="46"/>
        <v>0</v>
      </c>
      <c r="AV93" s="200">
        <f t="shared" si="46"/>
        <v>0</v>
      </c>
      <c r="AW93" s="200">
        <f t="shared" si="46"/>
        <v>0</v>
      </c>
      <c r="AX93" s="200">
        <f t="shared" si="48"/>
        <v>0</v>
      </c>
      <c r="AY93" s="200">
        <f t="shared" si="42"/>
        <v>0</v>
      </c>
      <c r="AZ93" s="200">
        <f t="shared" si="42"/>
        <v>0</v>
      </c>
      <c r="BA93" s="200">
        <f t="shared" si="42"/>
        <v>0</v>
      </c>
      <c r="BB93" s="200">
        <f t="shared" si="42"/>
        <v>0</v>
      </c>
      <c r="BC93" s="200">
        <f t="shared" si="42"/>
        <v>0</v>
      </c>
      <c r="BD93" s="200">
        <f t="shared" si="42"/>
        <v>0</v>
      </c>
      <c r="BE93" s="200">
        <f t="shared" si="42"/>
        <v>0</v>
      </c>
      <c r="BF93" s="200">
        <f t="shared" si="42"/>
        <v>0</v>
      </c>
      <c r="BG93" s="200">
        <f t="shared" si="42"/>
        <v>0</v>
      </c>
      <c r="BH93" s="200">
        <f t="shared" si="42"/>
        <v>0</v>
      </c>
      <c r="BI93" s="200">
        <f t="shared" si="42"/>
        <v>0</v>
      </c>
      <c r="BJ93" s="200">
        <f t="shared" si="42"/>
        <v>0</v>
      </c>
      <c r="BK93" s="200">
        <f t="shared" si="42"/>
        <v>0</v>
      </c>
      <c r="BL93" s="200">
        <f t="shared" si="42"/>
        <v>0</v>
      </c>
      <c r="BM93" s="200">
        <f t="shared" si="42"/>
        <v>0</v>
      </c>
      <c r="BN93" s="200">
        <f t="shared" si="42"/>
        <v>0</v>
      </c>
      <c r="BO93" s="200">
        <f t="shared" si="43"/>
        <v>0</v>
      </c>
      <c r="BP93" s="200">
        <f t="shared" si="43"/>
        <v>0</v>
      </c>
      <c r="BQ93" s="200">
        <f t="shared" si="43"/>
        <v>0</v>
      </c>
      <c r="BR93" s="200">
        <f t="shared" si="43"/>
        <v>0</v>
      </c>
      <c r="BS93" s="200">
        <f t="shared" si="43"/>
        <v>0</v>
      </c>
      <c r="BT93" s="200">
        <f t="shared" si="43"/>
        <v>0</v>
      </c>
      <c r="BU93" s="200">
        <f t="shared" si="43"/>
        <v>0</v>
      </c>
      <c r="BV93" s="200">
        <f t="shared" si="43"/>
        <v>0</v>
      </c>
      <c r="BW93" s="200">
        <f t="shared" si="43"/>
        <v>0</v>
      </c>
      <c r="BX93" s="200">
        <f t="shared" si="43"/>
        <v>0</v>
      </c>
      <c r="BY93" s="200">
        <f t="shared" si="43"/>
        <v>0</v>
      </c>
      <c r="BZ93" s="200">
        <f t="shared" si="43"/>
        <v>0</v>
      </c>
      <c r="CA93" s="200">
        <f t="shared" si="43"/>
        <v>0</v>
      </c>
      <c r="CB93" s="200">
        <f t="shared" si="43"/>
        <v>0</v>
      </c>
      <c r="CC93" s="200">
        <f t="shared" si="43"/>
        <v>0</v>
      </c>
      <c r="CD93" s="200">
        <f t="shared" si="43"/>
        <v>0</v>
      </c>
      <c r="CE93" s="200">
        <f t="shared" si="44"/>
        <v>0</v>
      </c>
      <c r="CF93" s="200">
        <f t="shared" si="44"/>
        <v>0</v>
      </c>
      <c r="CG93" s="200">
        <f t="shared" si="44"/>
        <v>0</v>
      </c>
      <c r="CH93" s="200">
        <f t="shared" si="44"/>
        <v>0</v>
      </c>
      <c r="CI93" s="200">
        <f t="shared" si="44"/>
        <v>0</v>
      </c>
      <c r="CJ93" s="200">
        <f t="shared" si="44"/>
        <v>0</v>
      </c>
      <c r="CK93" s="200">
        <f t="shared" si="44"/>
        <v>0</v>
      </c>
      <c r="CL93" s="200">
        <f t="shared" si="44"/>
        <v>0</v>
      </c>
      <c r="CM93" s="200">
        <f t="shared" si="44"/>
        <v>0</v>
      </c>
      <c r="CN93" s="200">
        <f t="shared" si="44"/>
        <v>0</v>
      </c>
      <c r="CO93" s="200">
        <f t="shared" si="44"/>
        <v>0</v>
      </c>
      <c r="CP93" s="200">
        <f t="shared" si="44"/>
        <v>0</v>
      </c>
      <c r="CQ93" s="200">
        <f t="shared" si="44"/>
        <v>0</v>
      </c>
      <c r="CR93" s="200">
        <f t="shared" si="44"/>
        <v>0</v>
      </c>
      <c r="CS93" s="200">
        <f t="shared" si="44"/>
        <v>0</v>
      </c>
      <c r="CT93" s="200">
        <f t="shared" si="44"/>
        <v>0</v>
      </c>
      <c r="CU93" s="200">
        <f t="shared" si="45"/>
        <v>0</v>
      </c>
      <c r="CV93" s="200">
        <f t="shared" si="45"/>
        <v>0</v>
      </c>
      <c r="CW93" s="200">
        <f t="shared" si="45"/>
        <v>0</v>
      </c>
      <c r="CX93" s="200">
        <f t="shared" si="45"/>
        <v>0</v>
      </c>
      <c r="CY93" s="200">
        <f t="shared" si="45"/>
        <v>0</v>
      </c>
      <c r="CZ93" s="200">
        <f t="shared" si="45"/>
        <v>0</v>
      </c>
      <c r="DA93" s="200">
        <f t="shared" si="45"/>
        <v>0</v>
      </c>
      <c r="DB93" s="200">
        <f t="shared" si="45"/>
        <v>0</v>
      </c>
      <c r="DC93" s="200">
        <f t="shared" si="45"/>
        <v>0</v>
      </c>
      <c r="DD93" s="200">
        <f t="shared" si="45"/>
        <v>0</v>
      </c>
      <c r="DE93" s="200">
        <f t="shared" si="45"/>
        <v>0</v>
      </c>
      <c r="DF93" s="200">
        <f t="shared" si="45"/>
        <v>0</v>
      </c>
      <c r="DG93" s="200">
        <f t="shared" si="45"/>
        <v>0</v>
      </c>
      <c r="DH93" s="200">
        <f t="shared" si="45"/>
        <v>0</v>
      </c>
      <c r="DI93" s="200">
        <f t="shared" si="45"/>
        <v>0</v>
      </c>
      <c r="DJ93" s="200">
        <f t="shared" si="41"/>
        <v>0</v>
      </c>
      <c r="DK93" s="200">
        <f t="shared" si="41"/>
        <v>0</v>
      </c>
      <c r="DL93" s="200">
        <f t="shared" si="41"/>
        <v>0</v>
      </c>
      <c r="DM93" s="200">
        <f t="shared" si="41"/>
        <v>0</v>
      </c>
      <c r="DN93" s="200">
        <f t="shared" si="41"/>
        <v>0</v>
      </c>
      <c r="DO93" s="200">
        <f t="shared" si="41"/>
        <v>0</v>
      </c>
      <c r="DP93" s="200">
        <f t="shared" si="41"/>
        <v>0</v>
      </c>
      <c r="DQ93" s="200">
        <f t="shared" si="41"/>
        <v>0</v>
      </c>
      <c r="DR93" s="200">
        <f t="shared" si="41"/>
        <v>0</v>
      </c>
      <c r="DS93" s="200">
        <f t="shared" si="41"/>
        <v>0</v>
      </c>
      <c r="DT93" s="104"/>
    </row>
    <row r="94" spans="1:124" s="35" customFormat="1" x14ac:dyDescent="0.25">
      <c r="A94" s="241" t="e">
        <f ca="1"/>
        <v>#DIV/0!</v>
      </c>
      <c r="B94" s="53" t="s">
        <v>148</v>
      </c>
      <c r="C94" s="192" t="str">
        <v>-</v>
      </c>
      <c r="D94" s="193">
        <f t="shared" si="49"/>
        <v>0</v>
      </c>
      <c r="E94" s="194">
        <f t="shared" si="49"/>
        <v>0</v>
      </c>
      <c r="F94" s="194">
        <f t="shared" si="49"/>
        <v>0</v>
      </c>
      <c r="G94" s="194">
        <f t="shared" si="49"/>
        <v>0</v>
      </c>
      <c r="H94" s="194">
        <f t="shared" si="49"/>
        <v>0</v>
      </c>
      <c r="I94" s="194">
        <f t="shared" si="49"/>
        <v>0</v>
      </c>
      <c r="J94" s="194">
        <f t="shared" si="49"/>
        <v>0</v>
      </c>
      <c r="K94" s="194">
        <f t="shared" si="49"/>
        <v>0</v>
      </c>
      <c r="L94" s="194">
        <f t="shared" si="49"/>
        <v>0</v>
      </c>
      <c r="M94" s="194">
        <f t="shared" si="49"/>
        <v>0</v>
      </c>
      <c r="N94" s="194">
        <f t="shared" si="49"/>
        <v>0</v>
      </c>
      <c r="O94" s="194">
        <f t="shared" si="49"/>
        <v>0</v>
      </c>
      <c r="P94" s="194">
        <f t="shared" si="49"/>
        <v>0</v>
      </c>
      <c r="Q94" s="194">
        <f t="shared" si="49"/>
        <v>0</v>
      </c>
      <c r="R94" s="194">
        <f t="shared" si="49"/>
        <v>0</v>
      </c>
      <c r="S94" s="194">
        <f t="shared" si="49"/>
        <v>0</v>
      </c>
      <c r="T94" s="194">
        <f t="shared" si="47"/>
        <v>0</v>
      </c>
      <c r="U94" s="194">
        <f t="shared" si="47"/>
        <v>0</v>
      </c>
      <c r="V94" s="194">
        <f t="shared" si="47"/>
        <v>0</v>
      </c>
      <c r="W94" s="194">
        <f t="shared" si="47"/>
        <v>0</v>
      </c>
      <c r="X94" s="194">
        <f t="shared" si="47"/>
        <v>0</v>
      </c>
      <c r="Y94" s="194">
        <f t="shared" si="47"/>
        <v>0</v>
      </c>
      <c r="Z94" s="194">
        <f t="shared" si="47"/>
        <v>0</v>
      </c>
      <c r="AA94" s="194">
        <f t="shared" si="47"/>
        <v>0</v>
      </c>
      <c r="AB94" s="194">
        <f t="shared" si="47"/>
        <v>0</v>
      </c>
      <c r="AC94" s="194">
        <f t="shared" si="47"/>
        <v>0</v>
      </c>
      <c r="AD94" s="194">
        <f t="shared" si="47"/>
        <v>0</v>
      </c>
      <c r="AE94" s="194">
        <f t="shared" si="47"/>
        <v>0</v>
      </c>
      <c r="AF94" s="194">
        <f t="shared" si="47"/>
        <v>0</v>
      </c>
      <c r="AG94" s="194">
        <f t="shared" si="47"/>
        <v>0</v>
      </c>
      <c r="AH94" s="194">
        <f t="shared" si="46"/>
        <v>0</v>
      </c>
      <c r="AI94" s="194">
        <f t="shared" si="46"/>
        <v>0</v>
      </c>
      <c r="AJ94" s="194">
        <f t="shared" si="46"/>
        <v>0</v>
      </c>
      <c r="AK94" s="194">
        <f t="shared" si="46"/>
        <v>0</v>
      </c>
      <c r="AL94" s="194">
        <f t="shared" si="46"/>
        <v>0</v>
      </c>
      <c r="AM94" s="194">
        <f t="shared" si="46"/>
        <v>0</v>
      </c>
      <c r="AN94" s="194">
        <f t="shared" si="46"/>
        <v>0</v>
      </c>
      <c r="AO94" s="194">
        <f t="shared" si="46"/>
        <v>0</v>
      </c>
      <c r="AP94" s="194">
        <f t="shared" si="46"/>
        <v>0</v>
      </c>
      <c r="AQ94" s="194">
        <f t="shared" si="46"/>
        <v>0</v>
      </c>
      <c r="AR94" s="194">
        <f t="shared" si="46"/>
        <v>0</v>
      </c>
      <c r="AS94" s="194">
        <f t="shared" si="46"/>
        <v>0</v>
      </c>
      <c r="AT94" s="194">
        <f t="shared" si="46"/>
        <v>0</v>
      </c>
      <c r="AU94" s="194">
        <f t="shared" si="46"/>
        <v>0</v>
      </c>
      <c r="AV94" s="194">
        <f t="shared" si="46"/>
        <v>0</v>
      </c>
      <c r="AW94" s="194">
        <f t="shared" si="46"/>
        <v>0</v>
      </c>
      <c r="AX94" s="194">
        <f t="shared" si="48"/>
        <v>0</v>
      </c>
      <c r="AY94" s="194">
        <f t="shared" si="42"/>
        <v>0</v>
      </c>
      <c r="AZ94" s="194">
        <f t="shared" si="42"/>
        <v>0</v>
      </c>
      <c r="BA94" s="194">
        <f t="shared" si="42"/>
        <v>0</v>
      </c>
      <c r="BB94" s="194">
        <f t="shared" si="42"/>
        <v>0</v>
      </c>
      <c r="BC94" s="194">
        <f t="shared" si="42"/>
        <v>0</v>
      </c>
      <c r="BD94" s="194">
        <f t="shared" si="42"/>
        <v>0</v>
      </c>
      <c r="BE94" s="194">
        <f t="shared" si="42"/>
        <v>0</v>
      </c>
      <c r="BF94" s="194">
        <f t="shared" si="42"/>
        <v>0</v>
      </c>
      <c r="BG94" s="194">
        <f t="shared" si="42"/>
        <v>0</v>
      </c>
      <c r="BH94" s="194">
        <f t="shared" si="42"/>
        <v>0</v>
      </c>
      <c r="BI94" s="194">
        <f t="shared" si="42"/>
        <v>0</v>
      </c>
      <c r="BJ94" s="194">
        <f t="shared" si="42"/>
        <v>0</v>
      </c>
      <c r="BK94" s="194">
        <f t="shared" si="42"/>
        <v>0</v>
      </c>
      <c r="BL94" s="194">
        <f t="shared" si="42"/>
        <v>0</v>
      </c>
      <c r="BM94" s="194">
        <f t="shared" si="42"/>
        <v>0</v>
      </c>
      <c r="BN94" s="194">
        <f t="shared" si="42"/>
        <v>0</v>
      </c>
      <c r="BO94" s="194">
        <f t="shared" si="43"/>
        <v>0</v>
      </c>
      <c r="BP94" s="194">
        <f t="shared" si="43"/>
        <v>0</v>
      </c>
      <c r="BQ94" s="194">
        <f t="shared" si="43"/>
        <v>0</v>
      </c>
      <c r="BR94" s="194">
        <f t="shared" si="43"/>
        <v>0</v>
      </c>
      <c r="BS94" s="194">
        <f t="shared" si="43"/>
        <v>0</v>
      </c>
      <c r="BT94" s="194">
        <f t="shared" si="43"/>
        <v>0</v>
      </c>
      <c r="BU94" s="194">
        <f t="shared" si="43"/>
        <v>0</v>
      </c>
      <c r="BV94" s="194">
        <f t="shared" si="43"/>
        <v>0</v>
      </c>
      <c r="BW94" s="194">
        <f t="shared" si="43"/>
        <v>0</v>
      </c>
      <c r="BX94" s="194">
        <f t="shared" si="43"/>
        <v>0</v>
      </c>
      <c r="BY94" s="194">
        <f t="shared" si="43"/>
        <v>0</v>
      </c>
      <c r="BZ94" s="194">
        <f t="shared" si="43"/>
        <v>0</v>
      </c>
      <c r="CA94" s="194">
        <f t="shared" si="43"/>
        <v>0</v>
      </c>
      <c r="CB94" s="194">
        <f t="shared" si="43"/>
        <v>0</v>
      </c>
      <c r="CC94" s="194">
        <f t="shared" si="43"/>
        <v>0</v>
      </c>
      <c r="CD94" s="194">
        <f t="shared" si="43"/>
        <v>0</v>
      </c>
      <c r="CE94" s="194">
        <f t="shared" si="44"/>
        <v>0</v>
      </c>
      <c r="CF94" s="194">
        <f t="shared" si="44"/>
        <v>0</v>
      </c>
      <c r="CG94" s="194">
        <f t="shared" si="44"/>
        <v>0</v>
      </c>
      <c r="CH94" s="194">
        <f t="shared" si="44"/>
        <v>0</v>
      </c>
      <c r="CI94" s="194">
        <f t="shared" si="44"/>
        <v>0</v>
      </c>
      <c r="CJ94" s="194">
        <f t="shared" si="44"/>
        <v>0</v>
      </c>
      <c r="CK94" s="194">
        <f t="shared" si="44"/>
        <v>0</v>
      </c>
      <c r="CL94" s="194">
        <f t="shared" si="44"/>
        <v>0</v>
      </c>
      <c r="CM94" s="194">
        <f t="shared" si="44"/>
        <v>0</v>
      </c>
      <c r="CN94" s="194">
        <f t="shared" si="44"/>
        <v>0</v>
      </c>
      <c r="CO94" s="194">
        <f t="shared" si="44"/>
        <v>0</v>
      </c>
      <c r="CP94" s="194">
        <f t="shared" si="44"/>
        <v>0</v>
      </c>
      <c r="CQ94" s="194">
        <f t="shared" si="44"/>
        <v>0</v>
      </c>
      <c r="CR94" s="194">
        <f t="shared" si="44"/>
        <v>0</v>
      </c>
      <c r="CS94" s="194">
        <f t="shared" si="44"/>
        <v>0</v>
      </c>
      <c r="CT94" s="194">
        <f t="shared" si="44"/>
        <v>0</v>
      </c>
      <c r="CU94" s="194">
        <f t="shared" si="45"/>
        <v>0</v>
      </c>
      <c r="CV94" s="194">
        <f t="shared" si="45"/>
        <v>0</v>
      </c>
      <c r="CW94" s="194">
        <f t="shared" si="45"/>
        <v>0</v>
      </c>
      <c r="CX94" s="194">
        <f t="shared" si="45"/>
        <v>0</v>
      </c>
      <c r="CY94" s="194">
        <f t="shared" si="45"/>
        <v>0</v>
      </c>
      <c r="CZ94" s="194">
        <f t="shared" si="45"/>
        <v>0</v>
      </c>
      <c r="DA94" s="194">
        <f t="shared" si="45"/>
        <v>0</v>
      </c>
      <c r="DB94" s="194">
        <f t="shared" si="45"/>
        <v>0</v>
      </c>
      <c r="DC94" s="194">
        <f t="shared" si="45"/>
        <v>0</v>
      </c>
      <c r="DD94" s="194">
        <f t="shared" si="45"/>
        <v>0</v>
      </c>
      <c r="DE94" s="194">
        <f t="shared" si="45"/>
        <v>0</v>
      </c>
      <c r="DF94" s="194">
        <f t="shared" si="45"/>
        <v>0</v>
      </c>
      <c r="DG94" s="194">
        <f t="shared" si="45"/>
        <v>0</v>
      </c>
      <c r="DH94" s="194">
        <f t="shared" si="45"/>
        <v>0</v>
      </c>
      <c r="DI94" s="194">
        <f t="shared" si="45"/>
        <v>0</v>
      </c>
      <c r="DJ94" s="194">
        <f t="shared" si="41"/>
        <v>0</v>
      </c>
      <c r="DK94" s="194">
        <f t="shared" si="41"/>
        <v>0</v>
      </c>
      <c r="DL94" s="194">
        <f t="shared" si="41"/>
        <v>0</v>
      </c>
      <c r="DM94" s="194">
        <f t="shared" si="41"/>
        <v>0</v>
      </c>
      <c r="DN94" s="194">
        <f t="shared" si="41"/>
        <v>0</v>
      </c>
      <c r="DO94" s="194">
        <f t="shared" si="41"/>
        <v>0</v>
      </c>
      <c r="DP94" s="194">
        <f t="shared" si="41"/>
        <v>0</v>
      </c>
      <c r="DQ94" s="194">
        <f t="shared" si="41"/>
        <v>0</v>
      </c>
      <c r="DR94" s="194">
        <f t="shared" si="41"/>
        <v>0</v>
      </c>
      <c r="DS94" s="194">
        <f t="shared" si="41"/>
        <v>0</v>
      </c>
      <c r="DT94" s="102"/>
    </row>
    <row r="95" spans="1:124" s="35" customFormat="1" x14ac:dyDescent="0.25">
      <c r="A95" s="241" t="e">
        <f ca="1"/>
        <v>#DIV/0!</v>
      </c>
      <c r="B95" s="53" t="s">
        <v>149</v>
      </c>
      <c r="C95" s="192" t="str">
        <v>-</v>
      </c>
      <c r="D95" s="193">
        <f t="shared" si="49"/>
        <v>0</v>
      </c>
      <c r="E95" s="194">
        <f t="shared" si="49"/>
        <v>0</v>
      </c>
      <c r="F95" s="194">
        <f t="shared" si="49"/>
        <v>0</v>
      </c>
      <c r="G95" s="194">
        <f t="shared" si="49"/>
        <v>0</v>
      </c>
      <c r="H95" s="194">
        <f t="shared" si="49"/>
        <v>0</v>
      </c>
      <c r="I95" s="194">
        <f t="shared" si="49"/>
        <v>0</v>
      </c>
      <c r="J95" s="194">
        <f t="shared" si="49"/>
        <v>0</v>
      </c>
      <c r="K95" s="194">
        <f t="shared" si="49"/>
        <v>0</v>
      </c>
      <c r="L95" s="194">
        <f t="shared" si="49"/>
        <v>0</v>
      </c>
      <c r="M95" s="194">
        <f t="shared" si="49"/>
        <v>0</v>
      </c>
      <c r="N95" s="194">
        <f t="shared" si="49"/>
        <v>0</v>
      </c>
      <c r="O95" s="194">
        <f t="shared" si="49"/>
        <v>0</v>
      </c>
      <c r="P95" s="194">
        <f t="shared" si="49"/>
        <v>0</v>
      </c>
      <c r="Q95" s="194">
        <f t="shared" si="49"/>
        <v>0</v>
      </c>
      <c r="R95" s="194">
        <f t="shared" si="49"/>
        <v>0</v>
      </c>
      <c r="S95" s="194">
        <f t="shared" si="49"/>
        <v>0</v>
      </c>
      <c r="T95" s="194">
        <f t="shared" si="47"/>
        <v>0</v>
      </c>
      <c r="U95" s="194">
        <f t="shared" si="47"/>
        <v>0</v>
      </c>
      <c r="V95" s="194">
        <f t="shared" si="47"/>
        <v>0</v>
      </c>
      <c r="W95" s="194">
        <f t="shared" si="47"/>
        <v>0</v>
      </c>
      <c r="X95" s="194">
        <f t="shared" si="47"/>
        <v>0</v>
      </c>
      <c r="Y95" s="194">
        <f t="shared" si="47"/>
        <v>0</v>
      </c>
      <c r="Z95" s="194">
        <f t="shared" si="47"/>
        <v>0</v>
      </c>
      <c r="AA95" s="194">
        <f t="shared" si="47"/>
        <v>0</v>
      </c>
      <c r="AB95" s="194">
        <f t="shared" si="47"/>
        <v>0</v>
      </c>
      <c r="AC95" s="194">
        <f t="shared" si="47"/>
        <v>0</v>
      </c>
      <c r="AD95" s="194">
        <f t="shared" si="47"/>
        <v>0</v>
      </c>
      <c r="AE95" s="194">
        <f t="shared" si="47"/>
        <v>0</v>
      </c>
      <c r="AF95" s="194">
        <f t="shared" si="47"/>
        <v>0</v>
      </c>
      <c r="AG95" s="194">
        <f t="shared" si="47"/>
        <v>0</v>
      </c>
      <c r="AH95" s="194">
        <f t="shared" si="46"/>
        <v>0</v>
      </c>
      <c r="AI95" s="194">
        <f t="shared" si="46"/>
        <v>0</v>
      </c>
      <c r="AJ95" s="194">
        <f t="shared" si="46"/>
        <v>0</v>
      </c>
      <c r="AK95" s="194">
        <f t="shared" si="46"/>
        <v>0</v>
      </c>
      <c r="AL95" s="194">
        <f t="shared" si="46"/>
        <v>0</v>
      </c>
      <c r="AM95" s="194">
        <f t="shared" si="46"/>
        <v>0</v>
      </c>
      <c r="AN95" s="194">
        <f t="shared" si="46"/>
        <v>0</v>
      </c>
      <c r="AO95" s="194">
        <f t="shared" si="46"/>
        <v>0</v>
      </c>
      <c r="AP95" s="194">
        <f t="shared" si="46"/>
        <v>0</v>
      </c>
      <c r="AQ95" s="194">
        <f t="shared" si="46"/>
        <v>0</v>
      </c>
      <c r="AR95" s="194">
        <f t="shared" si="46"/>
        <v>0</v>
      </c>
      <c r="AS95" s="194">
        <f t="shared" si="46"/>
        <v>0</v>
      </c>
      <c r="AT95" s="194">
        <f t="shared" si="46"/>
        <v>0</v>
      </c>
      <c r="AU95" s="194">
        <f t="shared" si="46"/>
        <v>0</v>
      </c>
      <c r="AV95" s="194">
        <f t="shared" si="46"/>
        <v>0</v>
      </c>
      <c r="AW95" s="194">
        <f t="shared" si="46"/>
        <v>0</v>
      </c>
      <c r="AX95" s="194">
        <f t="shared" si="48"/>
        <v>0</v>
      </c>
      <c r="AY95" s="194">
        <f t="shared" si="42"/>
        <v>0</v>
      </c>
      <c r="AZ95" s="194">
        <f t="shared" si="42"/>
        <v>0</v>
      </c>
      <c r="BA95" s="194">
        <f t="shared" si="42"/>
        <v>0</v>
      </c>
      <c r="BB95" s="194">
        <f t="shared" si="42"/>
        <v>0</v>
      </c>
      <c r="BC95" s="194">
        <f t="shared" si="42"/>
        <v>0</v>
      </c>
      <c r="BD95" s="194">
        <f t="shared" si="42"/>
        <v>0</v>
      </c>
      <c r="BE95" s="194">
        <f t="shared" si="42"/>
        <v>0</v>
      </c>
      <c r="BF95" s="194">
        <f t="shared" si="42"/>
        <v>0</v>
      </c>
      <c r="BG95" s="194">
        <f t="shared" si="42"/>
        <v>0</v>
      </c>
      <c r="BH95" s="194">
        <f t="shared" si="42"/>
        <v>0</v>
      </c>
      <c r="BI95" s="194">
        <f t="shared" si="42"/>
        <v>0</v>
      </c>
      <c r="BJ95" s="194">
        <f t="shared" si="42"/>
        <v>0</v>
      </c>
      <c r="BK95" s="194">
        <f t="shared" si="42"/>
        <v>0</v>
      </c>
      <c r="BL95" s="194">
        <f t="shared" si="42"/>
        <v>0</v>
      </c>
      <c r="BM95" s="194">
        <f t="shared" si="42"/>
        <v>0</v>
      </c>
      <c r="BN95" s="194">
        <f t="shared" si="42"/>
        <v>0</v>
      </c>
      <c r="BO95" s="194">
        <f t="shared" si="43"/>
        <v>0</v>
      </c>
      <c r="BP95" s="194">
        <f t="shared" si="43"/>
        <v>0</v>
      </c>
      <c r="BQ95" s="194">
        <f t="shared" si="43"/>
        <v>0</v>
      </c>
      <c r="BR95" s="194">
        <f t="shared" si="43"/>
        <v>0</v>
      </c>
      <c r="BS95" s="194">
        <f t="shared" si="43"/>
        <v>0</v>
      </c>
      <c r="BT95" s="194">
        <f t="shared" si="43"/>
        <v>0</v>
      </c>
      <c r="BU95" s="194">
        <f t="shared" si="43"/>
        <v>0</v>
      </c>
      <c r="BV95" s="194">
        <f t="shared" si="43"/>
        <v>0</v>
      </c>
      <c r="BW95" s="194">
        <f t="shared" si="43"/>
        <v>0</v>
      </c>
      <c r="BX95" s="194">
        <f t="shared" si="43"/>
        <v>0</v>
      </c>
      <c r="BY95" s="194">
        <f t="shared" si="43"/>
        <v>0</v>
      </c>
      <c r="BZ95" s="194">
        <f t="shared" si="43"/>
        <v>0</v>
      </c>
      <c r="CA95" s="194">
        <f t="shared" si="43"/>
        <v>0</v>
      </c>
      <c r="CB95" s="194">
        <f t="shared" si="43"/>
        <v>0</v>
      </c>
      <c r="CC95" s="194">
        <f t="shared" si="43"/>
        <v>0</v>
      </c>
      <c r="CD95" s="194">
        <f t="shared" si="43"/>
        <v>0</v>
      </c>
      <c r="CE95" s="194">
        <f t="shared" si="44"/>
        <v>0</v>
      </c>
      <c r="CF95" s="194">
        <f t="shared" si="44"/>
        <v>0</v>
      </c>
      <c r="CG95" s="194">
        <f t="shared" si="44"/>
        <v>0</v>
      </c>
      <c r="CH95" s="194">
        <f t="shared" si="44"/>
        <v>0</v>
      </c>
      <c r="CI95" s="194">
        <f t="shared" si="44"/>
        <v>0</v>
      </c>
      <c r="CJ95" s="194">
        <f t="shared" si="44"/>
        <v>0</v>
      </c>
      <c r="CK95" s="194">
        <f t="shared" si="44"/>
        <v>0</v>
      </c>
      <c r="CL95" s="194">
        <f t="shared" si="44"/>
        <v>0</v>
      </c>
      <c r="CM95" s="194">
        <f t="shared" si="44"/>
        <v>0</v>
      </c>
      <c r="CN95" s="194">
        <f t="shared" si="44"/>
        <v>0</v>
      </c>
      <c r="CO95" s="194">
        <f t="shared" si="44"/>
        <v>0</v>
      </c>
      <c r="CP95" s="194">
        <f t="shared" si="44"/>
        <v>0</v>
      </c>
      <c r="CQ95" s="194">
        <f t="shared" si="44"/>
        <v>0</v>
      </c>
      <c r="CR95" s="194">
        <f t="shared" si="44"/>
        <v>0</v>
      </c>
      <c r="CS95" s="194">
        <f t="shared" si="44"/>
        <v>0</v>
      </c>
      <c r="CT95" s="194">
        <f t="shared" si="44"/>
        <v>0</v>
      </c>
      <c r="CU95" s="194">
        <f t="shared" si="45"/>
        <v>0</v>
      </c>
      <c r="CV95" s="194">
        <f t="shared" si="45"/>
        <v>0</v>
      </c>
      <c r="CW95" s="194">
        <f t="shared" si="45"/>
        <v>0</v>
      </c>
      <c r="CX95" s="194">
        <f t="shared" si="45"/>
        <v>0</v>
      </c>
      <c r="CY95" s="194">
        <f t="shared" si="45"/>
        <v>0</v>
      </c>
      <c r="CZ95" s="194">
        <f t="shared" si="45"/>
        <v>0</v>
      </c>
      <c r="DA95" s="194">
        <f t="shared" si="45"/>
        <v>0</v>
      </c>
      <c r="DB95" s="194">
        <f t="shared" si="45"/>
        <v>0</v>
      </c>
      <c r="DC95" s="194">
        <f t="shared" si="45"/>
        <v>0</v>
      </c>
      <c r="DD95" s="194">
        <f t="shared" si="45"/>
        <v>0</v>
      </c>
      <c r="DE95" s="194">
        <f t="shared" si="45"/>
        <v>0</v>
      </c>
      <c r="DF95" s="194">
        <f t="shared" si="45"/>
        <v>0</v>
      </c>
      <c r="DG95" s="194">
        <f t="shared" si="45"/>
        <v>0</v>
      </c>
      <c r="DH95" s="194">
        <f t="shared" si="45"/>
        <v>0</v>
      </c>
      <c r="DI95" s="194">
        <f t="shared" si="45"/>
        <v>0</v>
      </c>
      <c r="DJ95" s="194">
        <f t="shared" si="41"/>
        <v>0</v>
      </c>
      <c r="DK95" s="194">
        <f t="shared" si="41"/>
        <v>0</v>
      </c>
      <c r="DL95" s="194">
        <f t="shared" si="41"/>
        <v>0</v>
      </c>
      <c r="DM95" s="194">
        <f t="shared" si="41"/>
        <v>0</v>
      </c>
      <c r="DN95" s="194">
        <f t="shared" si="41"/>
        <v>0</v>
      </c>
      <c r="DO95" s="194">
        <f t="shared" si="41"/>
        <v>0</v>
      </c>
      <c r="DP95" s="194">
        <f t="shared" si="41"/>
        <v>0</v>
      </c>
      <c r="DQ95" s="194">
        <f t="shared" si="41"/>
        <v>0</v>
      </c>
      <c r="DR95" s="194">
        <f t="shared" si="41"/>
        <v>0</v>
      </c>
      <c r="DS95" s="194">
        <f t="shared" si="41"/>
        <v>0</v>
      </c>
      <c r="DT95" s="102"/>
    </row>
    <row r="96" spans="1:124" s="35" customFormat="1" x14ac:dyDescent="0.25">
      <c r="A96" s="241" t="e">
        <f ca="1"/>
        <v>#DIV/0!</v>
      </c>
      <c r="B96" s="53" t="s">
        <v>151</v>
      </c>
      <c r="C96" s="192" t="str">
        <v>-</v>
      </c>
      <c r="D96" s="193">
        <f t="shared" si="49"/>
        <v>0</v>
      </c>
      <c r="E96" s="194">
        <f t="shared" si="49"/>
        <v>0</v>
      </c>
      <c r="F96" s="194">
        <f t="shared" si="49"/>
        <v>0</v>
      </c>
      <c r="G96" s="194">
        <f t="shared" si="49"/>
        <v>0</v>
      </c>
      <c r="H96" s="194">
        <f t="shared" si="49"/>
        <v>0</v>
      </c>
      <c r="I96" s="194">
        <f t="shared" si="49"/>
        <v>0</v>
      </c>
      <c r="J96" s="194">
        <f t="shared" si="49"/>
        <v>0</v>
      </c>
      <c r="K96" s="194">
        <f t="shared" si="49"/>
        <v>0</v>
      </c>
      <c r="L96" s="194">
        <f t="shared" si="49"/>
        <v>0</v>
      </c>
      <c r="M96" s="194">
        <f t="shared" si="49"/>
        <v>0</v>
      </c>
      <c r="N96" s="194">
        <f t="shared" si="49"/>
        <v>0</v>
      </c>
      <c r="O96" s="194">
        <f t="shared" si="49"/>
        <v>0</v>
      </c>
      <c r="P96" s="194">
        <f t="shared" si="49"/>
        <v>0</v>
      </c>
      <c r="Q96" s="194">
        <f t="shared" si="49"/>
        <v>0</v>
      </c>
      <c r="R96" s="194">
        <f t="shared" si="49"/>
        <v>0</v>
      </c>
      <c r="S96" s="194">
        <f t="shared" si="49"/>
        <v>0</v>
      </c>
      <c r="T96" s="194">
        <f t="shared" si="47"/>
        <v>0</v>
      </c>
      <c r="U96" s="194">
        <f t="shared" si="47"/>
        <v>0</v>
      </c>
      <c r="V96" s="194">
        <f t="shared" si="47"/>
        <v>0</v>
      </c>
      <c r="W96" s="194">
        <f t="shared" si="47"/>
        <v>0</v>
      </c>
      <c r="X96" s="194">
        <f t="shared" si="47"/>
        <v>0</v>
      </c>
      <c r="Y96" s="194">
        <f t="shared" si="47"/>
        <v>0</v>
      </c>
      <c r="Z96" s="194">
        <f t="shared" si="47"/>
        <v>0</v>
      </c>
      <c r="AA96" s="194">
        <f t="shared" si="47"/>
        <v>0</v>
      </c>
      <c r="AB96" s="194">
        <f t="shared" si="47"/>
        <v>0</v>
      </c>
      <c r="AC96" s="194">
        <f t="shared" si="47"/>
        <v>0</v>
      </c>
      <c r="AD96" s="194">
        <f t="shared" si="47"/>
        <v>0</v>
      </c>
      <c r="AE96" s="194">
        <f t="shared" si="47"/>
        <v>0</v>
      </c>
      <c r="AF96" s="194">
        <f t="shared" si="47"/>
        <v>0</v>
      </c>
      <c r="AG96" s="194">
        <f t="shared" si="47"/>
        <v>0</v>
      </c>
      <c r="AH96" s="194">
        <f t="shared" si="46"/>
        <v>0</v>
      </c>
      <c r="AI96" s="194">
        <f t="shared" si="46"/>
        <v>0</v>
      </c>
      <c r="AJ96" s="194">
        <f t="shared" si="46"/>
        <v>0</v>
      </c>
      <c r="AK96" s="194">
        <f t="shared" si="46"/>
        <v>0</v>
      </c>
      <c r="AL96" s="194">
        <f t="shared" si="46"/>
        <v>0</v>
      </c>
      <c r="AM96" s="194">
        <f t="shared" si="46"/>
        <v>0</v>
      </c>
      <c r="AN96" s="194">
        <f t="shared" si="46"/>
        <v>0</v>
      </c>
      <c r="AO96" s="194">
        <f t="shared" si="46"/>
        <v>0</v>
      </c>
      <c r="AP96" s="194">
        <f t="shared" si="46"/>
        <v>0</v>
      </c>
      <c r="AQ96" s="194">
        <f t="shared" si="46"/>
        <v>0</v>
      </c>
      <c r="AR96" s="194">
        <f t="shared" si="46"/>
        <v>0</v>
      </c>
      <c r="AS96" s="194">
        <f t="shared" si="46"/>
        <v>0</v>
      </c>
      <c r="AT96" s="194">
        <f t="shared" si="46"/>
        <v>0</v>
      </c>
      <c r="AU96" s="194">
        <f t="shared" si="46"/>
        <v>0</v>
      </c>
      <c r="AV96" s="194">
        <f t="shared" si="46"/>
        <v>0</v>
      </c>
      <c r="AW96" s="194">
        <f t="shared" si="46"/>
        <v>0</v>
      </c>
      <c r="AX96" s="194">
        <f t="shared" si="48"/>
        <v>0</v>
      </c>
      <c r="AY96" s="194">
        <f t="shared" si="42"/>
        <v>0</v>
      </c>
      <c r="AZ96" s="194">
        <f t="shared" si="42"/>
        <v>0</v>
      </c>
      <c r="BA96" s="194">
        <f t="shared" si="42"/>
        <v>0</v>
      </c>
      <c r="BB96" s="194">
        <f t="shared" si="42"/>
        <v>0</v>
      </c>
      <c r="BC96" s="194">
        <f t="shared" si="42"/>
        <v>0</v>
      </c>
      <c r="BD96" s="194">
        <f t="shared" si="42"/>
        <v>0</v>
      </c>
      <c r="BE96" s="194">
        <f t="shared" si="42"/>
        <v>0</v>
      </c>
      <c r="BF96" s="194">
        <f t="shared" si="42"/>
        <v>0</v>
      </c>
      <c r="BG96" s="194">
        <f t="shared" si="42"/>
        <v>0</v>
      </c>
      <c r="BH96" s="194">
        <f t="shared" si="42"/>
        <v>0</v>
      </c>
      <c r="BI96" s="194">
        <f t="shared" si="42"/>
        <v>0</v>
      </c>
      <c r="BJ96" s="194">
        <f t="shared" si="42"/>
        <v>0</v>
      </c>
      <c r="BK96" s="194">
        <f t="shared" si="42"/>
        <v>0</v>
      </c>
      <c r="BL96" s="194">
        <f t="shared" si="42"/>
        <v>0</v>
      </c>
      <c r="BM96" s="194">
        <f t="shared" si="42"/>
        <v>0</v>
      </c>
      <c r="BN96" s="194">
        <f t="shared" si="42"/>
        <v>0</v>
      </c>
      <c r="BO96" s="194">
        <f t="shared" si="43"/>
        <v>0</v>
      </c>
      <c r="BP96" s="194">
        <f t="shared" si="43"/>
        <v>0</v>
      </c>
      <c r="BQ96" s="194">
        <f t="shared" si="43"/>
        <v>0</v>
      </c>
      <c r="BR96" s="194">
        <f t="shared" si="43"/>
        <v>0</v>
      </c>
      <c r="BS96" s="194">
        <f t="shared" si="43"/>
        <v>0</v>
      </c>
      <c r="BT96" s="194">
        <f t="shared" si="43"/>
        <v>0</v>
      </c>
      <c r="BU96" s="194">
        <f t="shared" si="43"/>
        <v>0</v>
      </c>
      <c r="BV96" s="194">
        <f t="shared" si="43"/>
        <v>0</v>
      </c>
      <c r="BW96" s="194">
        <f t="shared" si="43"/>
        <v>0</v>
      </c>
      <c r="BX96" s="194">
        <f t="shared" si="43"/>
        <v>0</v>
      </c>
      <c r="BY96" s="194">
        <f t="shared" si="43"/>
        <v>0</v>
      </c>
      <c r="BZ96" s="194">
        <f t="shared" si="43"/>
        <v>0</v>
      </c>
      <c r="CA96" s="194">
        <f t="shared" si="43"/>
        <v>0</v>
      </c>
      <c r="CB96" s="194">
        <f t="shared" si="43"/>
        <v>0</v>
      </c>
      <c r="CC96" s="194">
        <f t="shared" si="43"/>
        <v>0</v>
      </c>
      <c r="CD96" s="194">
        <f t="shared" si="43"/>
        <v>0</v>
      </c>
      <c r="CE96" s="194">
        <f t="shared" si="44"/>
        <v>0</v>
      </c>
      <c r="CF96" s="194">
        <f t="shared" si="44"/>
        <v>0</v>
      </c>
      <c r="CG96" s="194">
        <f t="shared" si="44"/>
        <v>0</v>
      </c>
      <c r="CH96" s="194">
        <f t="shared" si="44"/>
        <v>0</v>
      </c>
      <c r="CI96" s="194">
        <f t="shared" si="44"/>
        <v>0</v>
      </c>
      <c r="CJ96" s="194">
        <f t="shared" si="44"/>
        <v>0</v>
      </c>
      <c r="CK96" s="194">
        <f t="shared" si="44"/>
        <v>0</v>
      </c>
      <c r="CL96" s="194">
        <f t="shared" si="44"/>
        <v>0</v>
      </c>
      <c r="CM96" s="194">
        <f t="shared" si="44"/>
        <v>0</v>
      </c>
      <c r="CN96" s="194">
        <f t="shared" si="44"/>
        <v>0</v>
      </c>
      <c r="CO96" s="194">
        <f t="shared" si="44"/>
        <v>0</v>
      </c>
      <c r="CP96" s="194">
        <f t="shared" si="44"/>
        <v>0</v>
      </c>
      <c r="CQ96" s="194">
        <f t="shared" si="44"/>
        <v>0</v>
      </c>
      <c r="CR96" s="194">
        <f t="shared" si="44"/>
        <v>0</v>
      </c>
      <c r="CS96" s="194">
        <f t="shared" si="44"/>
        <v>0</v>
      </c>
      <c r="CT96" s="194">
        <f t="shared" si="44"/>
        <v>0</v>
      </c>
      <c r="CU96" s="194">
        <f t="shared" si="45"/>
        <v>0</v>
      </c>
      <c r="CV96" s="194">
        <f t="shared" si="45"/>
        <v>0</v>
      </c>
      <c r="CW96" s="194">
        <f t="shared" si="45"/>
        <v>0</v>
      </c>
      <c r="CX96" s="194">
        <f t="shared" si="45"/>
        <v>0</v>
      </c>
      <c r="CY96" s="194">
        <f t="shared" si="45"/>
        <v>0</v>
      </c>
      <c r="CZ96" s="194">
        <f t="shared" si="45"/>
        <v>0</v>
      </c>
      <c r="DA96" s="194">
        <f t="shared" si="45"/>
        <v>0</v>
      </c>
      <c r="DB96" s="194">
        <f t="shared" si="45"/>
        <v>0</v>
      </c>
      <c r="DC96" s="194">
        <f t="shared" si="45"/>
        <v>0</v>
      </c>
      <c r="DD96" s="194">
        <f t="shared" si="45"/>
        <v>0</v>
      </c>
      <c r="DE96" s="194">
        <f t="shared" si="45"/>
        <v>0</v>
      </c>
      <c r="DF96" s="194">
        <f t="shared" si="45"/>
        <v>0</v>
      </c>
      <c r="DG96" s="194">
        <f t="shared" si="45"/>
        <v>0</v>
      </c>
      <c r="DH96" s="194">
        <f t="shared" si="45"/>
        <v>0</v>
      </c>
      <c r="DI96" s="194">
        <f t="shared" si="45"/>
        <v>0</v>
      </c>
      <c r="DJ96" s="194">
        <f t="shared" si="41"/>
        <v>0</v>
      </c>
      <c r="DK96" s="194">
        <f t="shared" si="41"/>
        <v>0</v>
      </c>
      <c r="DL96" s="194">
        <f t="shared" si="41"/>
        <v>0</v>
      </c>
      <c r="DM96" s="194">
        <f t="shared" si="41"/>
        <v>0</v>
      </c>
      <c r="DN96" s="194">
        <f t="shared" si="41"/>
        <v>0</v>
      </c>
      <c r="DO96" s="194">
        <f t="shared" si="41"/>
        <v>0</v>
      </c>
      <c r="DP96" s="194">
        <f t="shared" si="41"/>
        <v>0</v>
      </c>
      <c r="DQ96" s="194">
        <f t="shared" si="41"/>
        <v>0</v>
      </c>
      <c r="DR96" s="194">
        <f t="shared" si="41"/>
        <v>0</v>
      </c>
      <c r="DS96" s="194">
        <f t="shared" si="41"/>
        <v>0</v>
      </c>
      <c r="DT96" s="102"/>
    </row>
    <row r="97" spans="1:124" s="35" customFormat="1" x14ac:dyDescent="0.25">
      <c r="A97" s="241" t="e">
        <f ca="1"/>
        <v>#DIV/0!</v>
      </c>
      <c r="B97" s="53" t="s">
        <v>153</v>
      </c>
      <c r="C97" s="192" t="str">
        <v>-</v>
      </c>
      <c r="D97" s="193">
        <f t="shared" si="49"/>
        <v>0</v>
      </c>
      <c r="E97" s="194">
        <f t="shared" si="49"/>
        <v>0</v>
      </c>
      <c r="F97" s="194">
        <f t="shared" si="49"/>
        <v>0</v>
      </c>
      <c r="G97" s="194">
        <f t="shared" si="49"/>
        <v>0</v>
      </c>
      <c r="H97" s="194">
        <f t="shared" si="49"/>
        <v>0</v>
      </c>
      <c r="I97" s="194">
        <f t="shared" si="49"/>
        <v>0</v>
      </c>
      <c r="J97" s="194">
        <f t="shared" si="49"/>
        <v>0</v>
      </c>
      <c r="K97" s="194">
        <f t="shared" si="49"/>
        <v>0</v>
      </c>
      <c r="L97" s="194">
        <f t="shared" si="49"/>
        <v>0</v>
      </c>
      <c r="M97" s="194">
        <f t="shared" si="49"/>
        <v>0</v>
      </c>
      <c r="N97" s="194">
        <f t="shared" si="49"/>
        <v>0</v>
      </c>
      <c r="O97" s="194">
        <f t="shared" si="49"/>
        <v>0</v>
      </c>
      <c r="P97" s="194">
        <f t="shared" si="49"/>
        <v>0</v>
      </c>
      <c r="Q97" s="194">
        <f t="shared" si="49"/>
        <v>0</v>
      </c>
      <c r="R97" s="194">
        <f t="shared" si="49"/>
        <v>0</v>
      </c>
      <c r="S97" s="194">
        <f t="shared" si="49"/>
        <v>0</v>
      </c>
      <c r="T97" s="194">
        <f t="shared" si="47"/>
        <v>0</v>
      </c>
      <c r="U97" s="194">
        <f t="shared" si="47"/>
        <v>0</v>
      </c>
      <c r="V97" s="194">
        <f t="shared" si="47"/>
        <v>0</v>
      </c>
      <c r="W97" s="194">
        <f t="shared" si="47"/>
        <v>0</v>
      </c>
      <c r="X97" s="194">
        <f t="shared" si="47"/>
        <v>0</v>
      </c>
      <c r="Y97" s="194">
        <f t="shared" si="47"/>
        <v>0</v>
      </c>
      <c r="Z97" s="194">
        <f t="shared" si="47"/>
        <v>0</v>
      </c>
      <c r="AA97" s="194">
        <f t="shared" si="47"/>
        <v>0</v>
      </c>
      <c r="AB97" s="194">
        <f t="shared" si="47"/>
        <v>0</v>
      </c>
      <c r="AC97" s="194">
        <f t="shared" si="47"/>
        <v>0</v>
      </c>
      <c r="AD97" s="194">
        <f t="shared" si="47"/>
        <v>0</v>
      </c>
      <c r="AE97" s="194">
        <f t="shared" si="47"/>
        <v>0</v>
      </c>
      <c r="AF97" s="194">
        <f t="shared" si="47"/>
        <v>0</v>
      </c>
      <c r="AG97" s="194">
        <f t="shared" si="47"/>
        <v>0</v>
      </c>
      <c r="AH97" s="194">
        <f t="shared" si="46"/>
        <v>0</v>
      </c>
      <c r="AI97" s="194">
        <f t="shared" si="46"/>
        <v>0</v>
      </c>
      <c r="AJ97" s="194">
        <f t="shared" si="46"/>
        <v>0</v>
      </c>
      <c r="AK97" s="194">
        <f t="shared" si="46"/>
        <v>0</v>
      </c>
      <c r="AL97" s="194">
        <f t="shared" si="46"/>
        <v>0</v>
      </c>
      <c r="AM97" s="194">
        <f t="shared" si="46"/>
        <v>0</v>
      </c>
      <c r="AN97" s="194">
        <f t="shared" si="46"/>
        <v>0</v>
      </c>
      <c r="AO97" s="194">
        <f t="shared" si="46"/>
        <v>0</v>
      </c>
      <c r="AP97" s="194">
        <f t="shared" si="46"/>
        <v>0</v>
      </c>
      <c r="AQ97" s="194">
        <f t="shared" si="46"/>
        <v>0</v>
      </c>
      <c r="AR97" s="194">
        <f t="shared" si="46"/>
        <v>0</v>
      </c>
      <c r="AS97" s="194">
        <f t="shared" si="46"/>
        <v>0</v>
      </c>
      <c r="AT97" s="194">
        <f t="shared" si="46"/>
        <v>0</v>
      </c>
      <c r="AU97" s="194">
        <f t="shared" si="46"/>
        <v>0</v>
      </c>
      <c r="AV97" s="194">
        <f t="shared" si="46"/>
        <v>0</v>
      </c>
      <c r="AW97" s="194">
        <f t="shared" si="46"/>
        <v>0</v>
      </c>
      <c r="AX97" s="194">
        <f t="shared" si="48"/>
        <v>0</v>
      </c>
      <c r="AY97" s="194">
        <f t="shared" si="48"/>
        <v>0</v>
      </c>
      <c r="AZ97" s="194">
        <f t="shared" si="48"/>
        <v>0</v>
      </c>
      <c r="BA97" s="194">
        <f t="shared" si="48"/>
        <v>0</v>
      </c>
      <c r="BB97" s="194">
        <f t="shared" si="48"/>
        <v>0</v>
      </c>
      <c r="BC97" s="194">
        <f t="shared" si="48"/>
        <v>0</v>
      </c>
      <c r="BD97" s="194">
        <f t="shared" si="48"/>
        <v>0</v>
      </c>
      <c r="BE97" s="194">
        <f t="shared" si="48"/>
        <v>0</v>
      </c>
      <c r="BF97" s="194">
        <f t="shared" si="48"/>
        <v>0</v>
      </c>
      <c r="BG97" s="194">
        <f t="shared" si="48"/>
        <v>0</v>
      </c>
      <c r="BH97" s="194">
        <f t="shared" si="48"/>
        <v>0</v>
      </c>
      <c r="BI97" s="194">
        <f t="shared" si="48"/>
        <v>0</v>
      </c>
      <c r="BJ97" s="194">
        <f t="shared" si="48"/>
        <v>0</v>
      </c>
      <c r="BK97" s="194">
        <f t="shared" si="48"/>
        <v>0</v>
      </c>
      <c r="BL97" s="194">
        <f t="shared" si="48"/>
        <v>0</v>
      </c>
      <c r="BM97" s="194">
        <f t="shared" si="48"/>
        <v>0</v>
      </c>
      <c r="BN97" s="194">
        <f t="shared" ref="BN97:CC111" si="50">IF(AND($B97=BN$2),$A97, 0)</f>
        <v>0</v>
      </c>
      <c r="BO97" s="194">
        <f t="shared" si="50"/>
        <v>0</v>
      </c>
      <c r="BP97" s="194">
        <f t="shared" si="50"/>
        <v>0</v>
      </c>
      <c r="BQ97" s="194">
        <f t="shared" si="50"/>
        <v>0</v>
      </c>
      <c r="BR97" s="194">
        <f t="shared" si="50"/>
        <v>0</v>
      </c>
      <c r="BS97" s="194">
        <f t="shared" si="50"/>
        <v>0</v>
      </c>
      <c r="BT97" s="194">
        <f t="shared" si="50"/>
        <v>0</v>
      </c>
      <c r="BU97" s="194">
        <f t="shared" si="50"/>
        <v>0</v>
      </c>
      <c r="BV97" s="194">
        <f t="shared" si="50"/>
        <v>0</v>
      </c>
      <c r="BW97" s="194">
        <f t="shared" si="50"/>
        <v>0</v>
      </c>
      <c r="BX97" s="194">
        <f t="shared" si="50"/>
        <v>0</v>
      </c>
      <c r="BY97" s="194">
        <f t="shared" si="50"/>
        <v>0</v>
      </c>
      <c r="BZ97" s="194">
        <f t="shared" si="50"/>
        <v>0</v>
      </c>
      <c r="CA97" s="194">
        <f t="shared" si="50"/>
        <v>0</v>
      </c>
      <c r="CB97" s="194">
        <f t="shared" si="50"/>
        <v>0</v>
      </c>
      <c r="CC97" s="194">
        <f t="shared" si="50"/>
        <v>0</v>
      </c>
      <c r="CD97" s="194">
        <f t="shared" ref="CD97:CS111" si="51">IF(AND($B97=CD$2),$A97, 0)</f>
        <v>0</v>
      </c>
      <c r="CE97" s="194">
        <f t="shared" si="51"/>
        <v>0</v>
      </c>
      <c r="CF97" s="194">
        <f t="shared" si="51"/>
        <v>0</v>
      </c>
      <c r="CG97" s="194">
        <f t="shared" si="51"/>
        <v>0</v>
      </c>
      <c r="CH97" s="194">
        <f t="shared" si="51"/>
        <v>0</v>
      </c>
      <c r="CI97" s="194">
        <f t="shared" si="51"/>
        <v>0</v>
      </c>
      <c r="CJ97" s="194">
        <f t="shared" si="51"/>
        <v>0</v>
      </c>
      <c r="CK97" s="194">
        <f t="shared" si="51"/>
        <v>0</v>
      </c>
      <c r="CL97" s="194">
        <f t="shared" si="51"/>
        <v>0</v>
      </c>
      <c r="CM97" s="194">
        <f t="shared" si="51"/>
        <v>0</v>
      </c>
      <c r="CN97" s="194">
        <f t="shared" si="51"/>
        <v>0</v>
      </c>
      <c r="CO97" s="194">
        <f t="shared" si="51"/>
        <v>0</v>
      </c>
      <c r="CP97" s="194">
        <f t="shared" si="51"/>
        <v>0</v>
      </c>
      <c r="CQ97" s="194">
        <f t="shared" si="51"/>
        <v>0</v>
      </c>
      <c r="CR97" s="194">
        <f t="shared" si="51"/>
        <v>0</v>
      </c>
      <c r="CS97" s="194">
        <f t="shared" si="51"/>
        <v>0</v>
      </c>
      <c r="CT97" s="194">
        <f t="shared" ref="CT97:DI111" si="52">IF(AND($B97=CT$2),$A97, 0)</f>
        <v>0</v>
      </c>
      <c r="CU97" s="194">
        <f t="shared" si="52"/>
        <v>0</v>
      </c>
      <c r="CV97" s="194">
        <f t="shared" si="52"/>
        <v>0</v>
      </c>
      <c r="CW97" s="194">
        <f t="shared" si="52"/>
        <v>0</v>
      </c>
      <c r="CX97" s="194">
        <f t="shared" si="52"/>
        <v>0</v>
      </c>
      <c r="CY97" s="194">
        <f t="shared" si="52"/>
        <v>0</v>
      </c>
      <c r="CZ97" s="194">
        <f t="shared" si="52"/>
        <v>0</v>
      </c>
      <c r="DA97" s="194">
        <f t="shared" si="52"/>
        <v>0</v>
      </c>
      <c r="DB97" s="194">
        <f t="shared" si="52"/>
        <v>0</v>
      </c>
      <c r="DC97" s="194">
        <f t="shared" si="52"/>
        <v>0</v>
      </c>
      <c r="DD97" s="194">
        <f t="shared" si="52"/>
        <v>0</v>
      </c>
      <c r="DE97" s="194">
        <f t="shared" si="52"/>
        <v>0</v>
      </c>
      <c r="DF97" s="194">
        <f t="shared" si="52"/>
        <v>0</v>
      </c>
      <c r="DG97" s="194">
        <f t="shared" si="52"/>
        <v>0</v>
      </c>
      <c r="DH97" s="194">
        <f t="shared" si="52"/>
        <v>0</v>
      </c>
      <c r="DI97" s="194">
        <f t="shared" si="52"/>
        <v>0</v>
      </c>
      <c r="DJ97" s="194">
        <f t="shared" si="41"/>
        <v>0</v>
      </c>
      <c r="DK97" s="194">
        <f t="shared" si="41"/>
        <v>0</v>
      </c>
      <c r="DL97" s="194">
        <f t="shared" si="41"/>
        <v>0</v>
      </c>
      <c r="DM97" s="194">
        <f t="shared" si="41"/>
        <v>0</v>
      </c>
      <c r="DN97" s="194">
        <f t="shared" si="41"/>
        <v>0</v>
      </c>
      <c r="DO97" s="194">
        <f t="shared" si="41"/>
        <v>0</v>
      </c>
      <c r="DP97" s="194">
        <f t="shared" si="41"/>
        <v>0</v>
      </c>
      <c r="DQ97" s="194">
        <f t="shared" si="41"/>
        <v>0</v>
      </c>
      <c r="DR97" s="194">
        <f t="shared" si="41"/>
        <v>0</v>
      </c>
      <c r="DS97" s="194">
        <f t="shared" si="41"/>
        <v>0</v>
      </c>
      <c r="DT97" s="102"/>
    </row>
    <row r="98" spans="1:124" s="35" customFormat="1" x14ac:dyDescent="0.25">
      <c r="A98" s="241" t="e">
        <f ca="1"/>
        <v>#DIV/0!</v>
      </c>
      <c r="B98" s="53" t="s">
        <v>155</v>
      </c>
      <c r="C98" s="192" t="str">
        <v>-</v>
      </c>
      <c r="D98" s="193">
        <f t="shared" si="49"/>
        <v>0</v>
      </c>
      <c r="E98" s="194">
        <f t="shared" si="49"/>
        <v>0</v>
      </c>
      <c r="F98" s="194">
        <f t="shared" si="49"/>
        <v>0</v>
      </c>
      <c r="G98" s="194">
        <f t="shared" si="49"/>
        <v>0</v>
      </c>
      <c r="H98" s="194">
        <f t="shared" si="49"/>
        <v>0</v>
      </c>
      <c r="I98" s="194">
        <f t="shared" si="49"/>
        <v>0</v>
      </c>
      <c r="J98" s="194">
        <f t="shared" si="49"/>
        <v>0</v>
      </c>
      <c r="K98" s="194">
        <f t="shared" si="49"/>
        <v>0</v>
      </c>
      <c r="L98" s="194">
        <f t="shared" si="49"/>
        <v>0</v>
      </c>
      <c r="M98" s="194">
        <f t="shared" si="49"/>
        <v>0</v>
      </c>
      <c r="N98" s="194">
        <f t="shared" si="49"/>
        <v>0</v>
      </c>
      <c r="O98" s="194">
        <f t="shared" si="49"/>
        <v>0</v>
      </c>
      <c r="P98" s="194">
        <f t="shared" si="49"/>
        <v>0</v>
      </c>
      <c r="Q98" s="194">
        <f t="shared" si="49"/>
        <v>0</v>
      </c>
      <c r="R98" s="194">
        <f t="shared" si="49"/>
        <v>0</v>
      </c>
      <c r="S98" s="194">
        <f t="shared" si="49"/>
        <v>0</v>
      </c>
      <c r="T98" s="194">
        <f t="shared" si="47"/>
        <v>0</v>
      </c>
      <c r="U98" s="194">
        <f t="shared" si="47"/>
        <v>0</v>
      </c>
      <c r="V98" s="194">
        <f t="shared" si="47"/>
        <v>0</v>
      </c>
      <c r="W98" s="194">
        <f t="shared" si="47"/>
        <v>0</v>
      </c>
      <c r="X98" s="194">
        <f t="shared" si="47"/>
        <v>0</v>
      </c>
      <c r="Y98" s="194">
        <f t="shared" si="47"/>
        <v>0</v>
      </c>
      <c r="Z98" s="194">
        <f t="shared" si="47"/>
        <v>0</v>
      </c>
      <c r="AA98" s="194">
        <f t="shared" si="47"/>
        <v>0</v>
      </c>
      <c r="AB98" s="194">
        <f t="shared" si="47"/>
        <v>0</v>
      </c>
      <c r="AC98" s="194">
        <f t="shared" si="47"/>
        <v>0</v>
      </c>
      <c r="AD98" s="194">
        <f t="shared" si="47"/>
        <v>0</v>
      </c>
      <c r="AE98" s="194">
        <f t="shared" si="47"/>
        <v>0</v>
      </c>
      <c r="AF98" s="194">
        <f t="shared" si="47"/>
        <v>0</v>
      </c>
      <c r="AG98" s="194">
        <f t="shared" si="47"/>
        <v>0</v>
      </c>
      <c r="AH98" s="194">
        <f t="shared" si="46"/>
        <v>0</v>
      </c>
      <c r="AI98" s="194">
        <f t="shared" si="46"/>
        <v>0</v>
      </c>
      <c r="AJ98" s="194">
        <f t="shared" si="46"/>
        <v>0</v>
      </c>
      <c r="AK98" s="194">
        <f t="shared" si="46"/>
        <v>0</v>
      </c>
      <c r="AL98" s="194">
        <f t="shared" si="46"/>
        <v>0</v>
      </c>
      <c r="AM98" s="194">
        <f t="shared" si="46"/>
        <v>0</v>
      </c>
      <c r="AN98" s="194">
        <f t="shared" si="46"/>
        <v>0</v>
      </c>
      <c r="AO98" s="194">
        <f t="shared" si="46"/>
        <v>0</v>
      </c>
      <c r="AP98" s="194">
        <f t="shared" si="46"/>
        <v>0</v>
      </c>
      <c r="AQ98" s="194">
        <f t="shared" si="46"/>
        <v>0</v>
      </c>
      <c r="AR98" s="194">
        <f t="shared" si="46"/>
        <v>0</v>
      </c>
      <c r="AS98" s="194">
        <f t="shared" si="46"/>
        <v>0</v>
      </c>
      <c r="AT98" s="194">
        <f t="shared" si="46"/>
        <v>0</v>
      </c>
      <c r="AU98" s="194">
        <f t="shared" si="46"/>
        <v>0</v>
      </c>
      <c r="AV98" s="194">
        <f t="shared" si="46"/>
        <v>0</v>
      </c>
      <c r="AW98" s="194">
        <f t="shared" si="46"/>
        <v>0</v>
      </c>
      <c r="AX98" s="194">
        <f t="shared" si="48"/>
        <v>0</v>
      </c>
      <c r="AY98" s="194">
        <f t="shared" si="48"/>
        <v>0</v>
      </c>
      <c r="AZ98" s="194">
        <f t="shared" si="48"/>
        <v>0</v>
      </c>
      <c r="BA98" s="194">
        <f t="shared" si="48"/>
        <v>0</v>
      </c>
      <c r="BB98" s="194">
        <f t="shared" si="48"/>
        <v>0</v>
      </c>
      <c r="BC98" s="194">
        <f t="shared" si="48"/>
        <v>0</v>
      </c>
      <c r="BD98" s="194">
        <f t="shared" si="48"/>
        <v>0</v>
      </c>
      <c r="BE98" s="194">
        <f t="shared" si="48"/>
        <v>0</v>
      </c>
      <c r="BF98" s="194">
        <f t="shared" si="48"/>
        <v>0</v>
      </c>
      <c r="BG98" s="194">
        <f t="shared" si="48"/>
        <v>0</v>
      </c>
      <c r="BH98" s="194">
        <f t="shared" si="48"/>
        <v>0</v>
      </c>
      <c r="BI98" s="194">
        <f t="shared" si="48"/>
        <v>0</v>
      </c>
      <c r="BJ98" s="194">
        <f t="shared" si="48"/>
        <v>0</v>
      </c>
      <c r="BK98" s="194">
        <f t="shared" si="48"/>
        <v>0</v>
      </c>
      <c r="BL98" s="194">
        <f t="shared" si="48"/>
        <v>0</v>
      </c>
      <c r="BM98" s="194">
        <f t="shared" si="48"/>
        <v>0</v>
      </c>
      <c r="BN98" s="194">
        <f t="shared" si="50"/>
        <v>0</v>
      </c>
      <c r="BO98" s="194">
        <f t="shared" si="50"/>
        <v>0</v>
      </c>
      <c r="BP98" s="194">
        <f t="shared" si="50"/>
        <v>0</v>
      </c>
      <c r="BQ98" s="194">
        <f t="shared" si="50"/>
        <v>0</v>
      </c>
      <c r="BR98" s="194">
        <f t="shared" si="50"/>
        <v>0</v>
      </c>
      <c r="BS98" s="194">
        <f t="shared" si="50"/>
        <v>0</v>
      </c>
      <c r="BT98" s="194">
        <f t="shared" si="50"/>
        <v>0</v>
      </c>
      <c r="BU98" s="194">
        <f t="shared" si="50"/>
        <v>0</v>
      </c>
      <c r="BV98" s="194">
        <f t="shared" si="50"/>
        <v>0</v>
      </c>
      <c r="BW98" s="194">
        <f t="shared" si="50"/>
        <v>0</v>
      </c>
      <c r="BX98" s="194">
        <f t="shared" si="50"/>
        <v>0</v>
      </c>
      <c r="BY98" s="194">
        <f t="shared" si="50"/>
        <v>0</v>
      </c>
      <c r="BZ98" s="194">
        <f t="shared" si="50"/>
        <v>0</v>
      </c>
      <c r="CA98" s="194">
        <f t="shared" si="50"/>
        <v>0</v>
      </c>
      <c r="CB98" s="194">
        <f t="shared" si="50"/>
        <v>0</v>
      </c>
      <c r="CC98" s="194">
        <f t="shared" si="50"/>
        <v>0</v>
      </c>
      <c r="CD98" s="194">
        <f t="shared" si="51"/>
        <v>0</v>
      </c>
      <c r="CE98" s="194">
        <f t="shared" si="51"/>
        <v>0</v>
      </c>
      <c r="CF98" s="194">
        <f t="shared" si="51"/>
        <v>0</v>
      </c>
      <c r="CG98" s="194">
        <f t="shared" si="51"/>
        <v>0</v>
      </c>
      <c r="CH98" s="194">
        <f t="shared" si="51"/>
        <v>0</v>
      </c>
      <c r="CI98" s="194">
        <f t="shared" si="51"/>
        <v>0</v>
      </c>
      <c r="CJ98" s="194">
        <f t="shared" si="51"/>
        <v>0</v>
      </c>
      <c r="CK98" s="194">
        <f t="shared" si="51"/>
        <v>0</v>
      </c>
      <c r="CL98" s="194">
        <f t="shared" si="51"/>
        <v>0</v>
      </c>
      <c r="CM98" s="194">
        <f t="shared" si="51"/>
        <v>0</v>
      </c>
      <c r="CN98" s="194">
        <f t="shared" si="51"/>
        <v>0</v>
      </c>
      <c r="CO98" s="194">
        <f t="shared" si="51"/>
        <v>0</v>
      </c>
      <c r="CP98" s="194">
        <f t="shared" si="51"/>
        <v>0</v>
      </c>
      <c r="CQ98" s="194">
        <f t="shared" si="51"/>
        <v>0</v>
      </c>
      <c r="CR98" s="194">
        <f t="shared" si="51"/>
        <v>0</v>
      </c>
      <c r="CS98" s="194">
        <f t="shared" si="51"/>
        <v>0</v>
      </c>
      <c r="CT98" s="194">
        <f t="shared" si="52"/>
        <v>0</v>
      </c>
      <c r="CU98" s="194">
        <f t="shared" si="52"/>
        <v>0</v>
      </c>
      <c r="CV98" s="194">
        <f t="shared" si="52"/>
        <v>0</v>
      </c>
      <c r="CW98" s="194">
        <f t="shared" si="52"/>
        <v>0</v>
      </c>
      <c r="CX98" s="194">
        <f t="shared" si="52"/>
        <v>0</v>
      </c>
      <c r="CY98" s="194">
        <f t="shared" si="52"/>
        <v>0</v>
      </c>
      <c r="CZ98" s="194">
        <f t="shared" si="52"/>
        <v>0</v>
      </c>
      <c r="DA98" s="194">
        <f t="shared" si="52"/>
        <v>0</v>
      </c>
      <c r="DB98" s="194">
        <f t="shared" si="52"/>
        <v>0</v>
      </c>
      <c r="DC98" s="194">
        <f t="shared" si="52"/>
        <v>0</v>
      </c>
      <c r="DD98" s="194">
        <f t="shared" si="52"/>
        <v>0</v>
      </c>
      <c r="DE98" s="194">
        <f t="shared" si="52"/>
        <v>0</v>
      </c>
      <c r="DF98" s="194">
        <f t="shared" si="52"/>
        <v>0</v>
      </c>
      <c r="DG98" s="194">
        <f t="shared" si="52"/>
        <v>0</v>
      </c>
      <c r="DH98" s="194">
        <f t="shared" si="52"/>
        <v>0</v>
      </c>
      <c r="DI98" s="194">
        <f t="shared" si="52"/>
        <v>0</v>
      </c>
      <c r="DJ98" s="194">
        <f t="shared" si="41"/>
        <v>0</v>
      </c>
      <c r="DK98" s="194">
        <f t="shared" si="41"/>
        <v>0</v>
      </c>
      <c r="DL98" s="194">
        <f t="shared" si="41"/>
        <v>0</v>
      </c>
      <c r="DM98" s="194">
        <f t="shared" si="41"/>
        <v>0</v>
      </c>
      <c r="DN98" s="194">
        <f t="shared" si="41"/>
        <v>0</v>
      </c>
      <c r="DO98" s="194">
        <f t="shared" si="41"/>
        <v>0</v>
      </c>
      <c r="DP98" s="194">
        <f t="shared" si="41"/>
        <v>0</v>
      </c>
      <c r="DQ98" s="194">
        <f t="shared" si="41"/>
        <v>0</v>
      </c>
      <c r="DR98" s="194">
        <f t="shared" si="41"/>
        <v>0</v>
      </c>
      <c r="DS98" s="194">
        <f t="shared" si="41"/>
        <v>0</v>
      </c>
      <c r="DT98" s="102"/>
    </row>
    <row r="99" spans="1:124" s="35" customFormat="1" x14ac:dyDescent="0.25">
      <c r="A99" s="241" t="e">
        <f ca="1"/>
        <v>#DIV/0!</v>
      </c>
      <c r="B99" s="53" t="s">
        <v>156</v>
      </c>
      <c r="C99" s="195" t="str">
        <v>-</v>
      </c>
      <c r="D99" s="196">
        <f t="shared" si="49"/>
        <v>0</v>
      </c>
      <c r="E99" s="197">
        <f t="shared" si="49"/>
        <v>0</v>
      </c>
      <c r="F99" s="197">
        <f t="shared" si="49"/>
        <v>0</v>
      </c>
      <c r="G99" s="197">
        <f t="shared" si="49"/>
        <v>0</v>
      </c>
      <c r="H99" s="197">
        <f t="shared" si="49"/>
        <v>0</v>
      </c>
      <c r="I99" s="197">
        <f t="shared" si="49"/>
        <v>0</v>
      </c>
      <c r="J99" s="197">
        <f t="shared" si="49"/>
        <v>0</v>
      </c>
      <c r="K99" s="197">
        <f t="shared" si="49"/>
        <v>0</v>
      </c>
      <c r="L99" s="197">
        <f t="shared" si="49"/>
        <v>0</v>
      </c>
      <c r="M99" s="197">
        <f t="shared" si="49"/>
        <v>0</v>
      </c>
      <c r="N99" s="197">
        <f t="shared" si="49"/>
        <v>0</v>
      </c>
      <c r="O99" s="197">
        <f t="shared" si="49"/>
        <v>0</v>
      </c>
      <c r="P99" s="197">
        <f t="shared" si="49"/>
        <v>0</v>
      </c>
      <c r="Q99" s="197">
        <f t="shared" si="49"/>
        <v>0</v>
      </c>
      <c r="R99" s="197">
        <f t="shared" si="49"/>
        <v>0</v>
      </c>
      <c r="S99" s="197">
        <f t="shared" si="49"/>
        <v>0</v>
      </c>
      <c r="T99" s="197">
        <f t="shared" si="47"/>
        <v>0</v>
      </c>
      <c r="U99" s="197">
        <f t="shared" si="47"/>
        <v>0</v>
      </c>
      <c r="V99" s="197">
        <f t="shared" si="47"/>
        <v>0</v>
      </c>
      <c r="W99" s="197">
        <f t="shared" si="47"/>
        <v>0</v>
      </c>
      <c r="X99" s="197">
        <f t="shared" si="47"/>
        <v>0</v>
      </c>
      <c r="Y99" s="197">
        <f t="shared" si="47"/>
        <v>0</v>
      </c>
      <c r="Z99" s="197">
        <f t="shared" si="47"/>
        <v>0</v>
      </c>
      <c r="AA99" s="197">
        <f t="shared" si="47"/>
        <v>0</v>
      </c>
      <c r="AB99" s="197">
        <f t="shared" si="47"/>
        <v>0</v>
      </c>
      <c r="AC99" s="197">
        <f t="shared" si="47"/>
        <v>0</v>
      </c>
      <c r="AD99" s="197">
        <f t="shared" si="47"/>
        <v>0</v>
      </c>
      <c r="AE99" s="197">
        <f t="shared" si="47"/>
        <v>0</v>
      </c>
      <c r="AF99" s="197">
        <f t="shared" si="47"/>
        <v>0</v>
      </c>
      <c r="AG99" s="197">
        <f t="shared" si="47"/>
        <v>0</v>
      </c>
      <c r="AH99" s="197">
        <f t="shared" si="47"/>
        <v>0</v>
      </c>
      <c r="AI99" s="197">
        <f t="shared" si="47"/>
        <v>0</v>
      </c>
      <c r="AJ99" s="197">
        <f t="shared" ref="AJ99:AY108" si="53">IF(AND($B99=AJ$2),$A99, 0)</f>
        <v>0</v>
      </c>
      <c r="AK99" s="197">
        <f t="shared" si="53"/>
        <v>0</v>
      </c>
      <c r="AL99" s="197">
        <f t="shared" si="53"/>
        <v>0</v>
      </c>
      <c r="AM99" s="197">
        <f t="shared" si="53"/>
        <v>0</v>
      </c>
      <c r="AN99" s="197">
        <f t="shared" si="53"/>
        <v>0</v>
      </c>
      <c r="AO99" s="197">
        <f t="shared" si="53"/>
        <v>0</v>
      </c>
      <c r="AP99" s="197">
        <f t="shared" si="53"/>
        <v>0</v>
      </c>
      <c r="AQ99" s="197">
        <f t="shared" si="53"/>
        <v>0</v>
      </c>
      <c r="AR99" s="197">
        <f t="shared" si="53"/>
        <v>0</v>
      </c>
      <c r="AS99" s="197">
        <f t="shared" si="53"/>
        <v>0</v>
      </c>
      <c r="AT99" s="197">
        <f t="shared" si="53"/>
        <v>0</v>
      </c>
      <c r="AU99" s="197">
        <f t="shared" si="53"/>
        <v>0</v>
      </c>
      <c r="AV99" s="197">
        <f t="shared" si="53"/>
        <v>0</v>
      </c>
      <c r="AW99" s="197">
        <f t="shared" si="53"/>
        <v>0</v>
      </c>
      <c r="AX99" s="197">
        <f t="shared" si="48"/>
        <v>0</v>
      </c>
      <c r="AY99" s="197">
        <f t="shared" si="48"/>
        <v>0</v>
      </c>
      <c r="AZ99" s="197">
        <f t="shared" si="48"/>
        <v>0</v>
      </c>
      <c r="BA99" s="197">
        <f t="shared" si="48"/>
        <v>0</v>
      </c>
      <c r="BB99" s="197">
        <f t="shared" si="48"/>
        <v>0</v>
      </c>
      <c r="BC99" s="197">
        <f t="shared" si="48"/>
        <v>0</v>
      </c>
      <c r="BD99" s="197">
        <f t="shared" si="48"/>
        <v>0</v>
      </c>
      <c r="BE99" s="197">
        <f t="shared" si="48"/>
        <v>0</v>
      </c>
      <c r="BF99" s="197">
        <f t="shared" si="48"/>
        <v>0</v>
      </c>
      <c r="BG99" s="197">
        <f t="shared" si="48"/>
        <v>0</v>
      </c>
      <c r="BH99" s="197">
        <f t="shared" si="48"/>
        <v>0</v>
      </c>
      <c r="BI99" s="197">
        <f t="shared" si="48"/>
        <v>0</v>
      </c>
      <c r="BJ99" s="197">
        <f t="shared" si="48"/>
        <v>0</v>
      </c>
      <c r="BK99" s="197">
        <f t="shared" si="48"/>
        <v>0</v>
      </c>
      <c r="BL99" s="197">
        <f t="shared" si="48"/>
        <v>0</v>
      </c>
      <c r="BM99" s="197">
        <f t="shared" si="48"/>
        <v>0</v>
      </c>
      <c r="BN99" s="197">
        <f t="shared" si="50"/>
        <v>0</v>
      </c>
      <c r="BO99" s="197">
        <f t="shared" si="50"/>
        <v>0</v>
      </c>
      <c r="BP99" s="197">
        <f t="shared" si="50"/>
        <v>0</v>
      </c>
      <c r="BQ99" s="197">
        <f t="shared" si="50"/>
        <v>0</v>
      </c>
      <c r="BR99" s="197">
        <f t="shared" si="50"/>
        <v>0</v>
      </c>
      <c r="BS99" s="197">
        <f t="shared" si="50"/>
        <v>0</v>
      </c>
      <c r="BT99" s="197">
        <f t="shared" si="50"/>
        <v>0</v>
      </c>
      <c r="BU99" s="197">
        <f t="shared" si="50"/>
        <v>0</v>
      </c>
      <c r="BV99" s="197">
        <f t="shared" si="50"/>
        <v>0</v>
      </c>
      <c r="BW99" s="197">
        <f t="shared" si="50"/>
        <v>0</v>
      </c>
      <c r="BX99" s="197">
        <f t="shared" si="50"/>
        <v>0</v>
      </c>
      <c r="BY99" s="197">
        <f t="shared" si="50"/>
        <v>0</v>
      </c>
      <c r="BZ99" s="197">
        <f t="shared" si="50"/>
        <v>0</v>
      </c>
      <c r="CA99" s="197">
        <f t="shared" si="50"/>
        <v>0</v>
      </c>
      <c r="CB99" s="197">
        <f t="shared" si="50"/>
        <v>0</v>
      </c>
      <c r="CC99" s="197">
        <f t="shared" si="50"/>
        <v>0</v>
      </c>
      <c r="CD99" s="197">
        <f t="shared" si="51"/>
        <v>0</v>
      </c>
      <c r="CE99" s="197">
        <f t="shared" si="51"/>
        <v>0</v>
      </c>
      <c r="CF99" s="197">
        <f t="shared" si="51"/>
        <v>0</v>
      </c>
      <c r="CG99" s="197">
        <f t="shared" si="51"/>
        <v>0</v>
      </c>
      <c r="CH99" s="197">
        <f t="shared" si="51"/>
        <v>0</v>
      </c>
      <c r="CI99" s="197">
        <f t="shared" si="51"/>
        <v>0</v>
      </c>
      <c r="CJ99" s="197">
        <f t="shared" si="51"/>
        <v>0</v>
      </c>
      <c r="CK99" s="197">
        <f t="shared" si="51"/>
        <v>0</v>
      </c>
      <c r="CL99" s="197">
        <f t="shared" si="51"/>
        <v>0</v>
      </c>
      <c r="CM99" s="197">
        <f t="shared" si="51"/>
        <v>0</v>
      </c>
      <c r="CN99" s="197">
        <f t="shared" si="51"/>
        <v>0</v>
      </c>
      <c r="CO99" s="197">
        <f t="shared" si="51"/>
        <v>0</v>
      </c>
      <c r="CP99" s="197">
        <f t="shared" si="51"/>
        <v>0</v>
      </c>
      <c r="CQ99" s="197">
        <f t="shared" si="51"/>
        <v>0</v>
      </c>
      <c r="CR99" s="197">
        <f t="shared" si="51"/>
        <v>0</v>
      </c>
      <c r="CS99" s="197">
        <f t="shared" si="51"/>
        <v>0</v>
      </c>
      <c r="CT99" s="197">
        <f t="shared" si="52"/>
        <v>0</v>
      </c>
      <c r="CU99" s="197">
        <f t="shared" si="52"/>
        <v>0</v>
      </c>
      <c r="CV99" s="197">
        <f t="shared" si="52"/>
        <v>0</v>
      </c>
      <c r="CW99" s="197">
        <f t="shared" si="52"/>
        <v>0</v>
      </c>
      <c r="CX99" s="197">
        <f t="shared" si="52"/>
        <v>0</v>
      </c>
      <c r="CY99" s="197">
        <f t="shared" si="52"/>
        <v>0</v>
      </c>
      <c r="CZ99" s="197">
        <f t="shared" si="52"/>
        <v>0</v>
      </c>
      <c r="DA99" s="197">
        <f t="shared" si="52"/>
        <v>0</v>
      </c>
      <c r="DB99" s="197">
        <f t="shared" si="52"/>
        <v>0</v>
      </c>
      <c r="DC99" s="197">
        <f t="shared" si="52"/>
        <v>0</v>
      </c>
      <c r="DD99" s="197">
        <f t="shared" si="52"/>
        <v>0</v>
      </c>
      <c r="DE99" s="197">
        <f t="shared" si="52"/>
        <v>0</v>
      </c>
      <c r="DF99" s="197">
        <f t="shared" si="52"/>
        <v>0</v>
      </c>
      <c r="DG99" s="197">
        <f t="shared" si="52"/>
        <v>0</v>
      </c>
      <c r="DH99" s="197">
        <f t="shared" si="52"/>
        <v>0</v>
      </c>
      <c r="DI99" s="197">
        <f t="shared" si="52"/>
        <v>0</v>
      </c>
      <c r="DJ99" s="197">
        <f t="shared" si="41"/>
        <v>0</v>
      </c>
      <c r="DK99" s="197">
        <f t="shared" si="41"/>
        <v>0</v>
      </c>
      <c r="DL99" s="197">
        <f t="shared" si="41"/>
        <v>0</v>
      </c>
      <c r="DM99" s="197">
        <f t="shared" si="41"/>
        <v>0</v>
      </c>
      <c r="DN99" s="197">
        <f t="shared" si="41"/>
        <v>0</v>
      </c>
      <c r="DO99" s="197">
        <f t="shared" si="41"/>
        <v>0</v>
      </c>
      <c r="DP99" s="197">
        <f t="shared" si="41"/>
        <v>0</v>
      </c>
      <c r="DQ99" s="197">
        <f t="shared" si="41"/>
        <v>0</v>
      </c>
      <c r="DR99" s="197">
        <f t="shared" si="41"/>
        <v>0</v>
      </c>
      <c r="DS99" s="197">
        <f t="shared" si="41"/>
        <v>0</v>
      </c>
      <c r="DT99" s="103"/>
    </row>
    <row r="100" spans="1:124" s="35" customFormat="1" x14ac:dyDescent="0.25">
      <c r="A100" s="241" t="e">
        <f ca="1"/>
        <v>#DIV/0!</v>
      </c>
      <c r="B100" s="53" t="s">
        <v>157</v>
      </c>
      <c r="C100" s="192" t="str">
        <v>-</v>
      </c>
      <c r="D100" s="193">
        <f t="shared" si="49"/>
        <v>0</v>
      </c>
      <c r="E100" s="194">
        <f t="shared" si="49"/>
        <v>0</v>
      </c>
      <c r="F100" s="194">
        <f t="shared" si="49"/>
        <v>0</v>
      </c>
      <c r="G100" s="194">
        <f t="shared" si="49"/>
        <v>0</v>
      </c>
      <c r="H100" s="194">
        <f t="shared" si="49"/>
        <v>0</v>
      </c>
      <c r="I100" s="194">
        <f t="shared" si="49"/>
        <v>0</v>
      </c>
      <c r="J100" s="194">
        <f t="shared" si="49"/>
        <v>0</v>
      </c>
      <c r="K100" s="194">
        <f t="shared" si="49"/>
        <v>0</v>
      </c>
      <c r="L100" s="194">
        <f t="shared" si="49"/>
        <v>0</v>
      </c>
      <c r="M100" s="194">
        <f t="shared" si="49"/>
        <v>0</v>
      </c>
      <c r="N100" s="194">
        <f t="shared" si="49"/>
        <v>0</v>
      </c>
      <c r="O100" s="194">
        <f t="shared" si="49"/>
        <v>0</v>
      </c>
      <c r="P100" s="194">
        <f t="shared" si="49"/>
        <v>0</v>
      </c>
      <c r="Q100" s="194">
        <f t="shared" si="49"/>
        <v>0</v>
      </c>
      <c r="R100" s="194">
        <f t="shared" si="49"/>
        <v>0</v>
      </c>
      <c r="S100" s="194">
        <f t="shared" ref="S100:AH108" si="54">IF(AND($B100=S$2),$A100, 0)</f>
        <v>0</v>
      </c>
      <c r="T100" s="194">
        <f t="shared" si="54"/>
        <v>0</v>
      </c>
      <c r="U100" s="194">
        <f t="shared" si="54"/>
        <v>0</v>
      </c>
      <c r="V100" s="194">
        <f t="shared" si="54"/>
        <v>0</v>
      </c>
      <c r="W100" s="194">
        <f t="shared" si="54"/>
        <v>0</v>
      </c>
      <c r="X100" s="194">
        <f t="shared" si="54"/>
        <v>0</v>
      </c>
      <c r="Y100" s="194">
        <f t="shared" si="54"/>
        <v>0</v>
      </c>
      <c r="Z100" s="194">
        <f t="shared" si="54"/>
        <v>0</v>
      </c>
      <c r="AA100" s="194">
        <f t="shared" si="54"/>
        <v>0</v>
      </c>
      <c r="AB100" s="194">
        <f t="shared" si="54"/>
        <v>0</v>
      </c>
      <c r="AC100" s="194">
        <f t="shared" si="54"/>
        <v>0</v>
      </c>
      <c r="AD100" s="194">
        <f t="shared" si="54"/>
        <v>0</v>
      </c>
      <c r="AE100" s="194">
        <f t="shared" si="54"/>
        <v>0</v>
      </c>
      <c r="AF100" s="194">
        <f t="shared" si="54"/>
        <v>0</v>
      </c>
      <c r="AG100" s="194">
        <f t="shared" si="54"/>
        <v>0</v>
      </c>
      <c r="AH100" s="194">
        <f t="shared" si="54"/>
        <v>0</v>
      </c>
      <c r="AI100" s="194">
        <f t="shared" ref="AI100:AX108" si="55">IF(AND($B100=AI$2),$A100, 0)</f>
        <v>0</v>
      </c>
      <c r="AJ100" s="194">
        <f t="shared" si="53"/>
        <v>0</v>
      </c>
      <c r="AK100" s="194">
        <f t="shared" si="53"/>
        <v>0</v>
      </c>
      <c r="AL100" s="194">
        <f t="shared" si="53"/>
        <v>0</v>
      </c>
      <c r="AM100" s="194">
        <f t="shared" si="53"/>
        <v>0</v>
      </c>
      <c r="AN100" s="194">
        <f t="shared" si="53"/>
        <v>0</v>
      </c>
      <c r="AO100" s="194">
        <f t="shared" si="53"/>
        <v>0</v>
      </c>
      <c r="AP100" s="194">
        <f t="shared" si="53"/>
        <v>0</v>
      </c>
      <c r="AQ100" s="194">
        <f t="shared" si="53"/>
        <v>0</v>
      </c>
      <c r="AR100" s="194">
        <f t="shared" si="53"/>
        <v>0</v>
      </c>
      <c r="AS100" s="194">
        <f t="shared" si="53"/>
        <v>0</v>
      </c>
      <c r="AT100" s="194">
        <f t="shared" si="53"/>
        <v>0</v>
      </c>
      <c r="AU100" s="194">
        <f t="shared" si="53"/>
        <v>0</v>
      </c>
      <c r="AV100" s="194">
        <f t="shared" si="53"/>
        <v>0</v>
      </c>
      <c r="AW100" s="194">
        <f t="shared" si="53"/>
        <v>0</v>
      </c>
      <c r="AX100" s="194">
        <f t="shared" si="53"/>
        <v>0</v>
      </c>
      <c r="AY100" s="194">
        <f t="shared" si="53"/>
        <v>0</v>
      </c>
      <c r="AZ100" s="194">
        <f t="shared" ref="AZ100:BO108" si="56">IF(AND($B100=AZ$2),$A100, 0)</f>
        <v>0</v>
      </c>
      <c r="BA100" s="194">
        <f t="shared" si="56"/>
        <v>0</v>
      </c>
      <c r="BB100" s="194">
        <f t="shared" si="56"/>
        <v>0</v>
      </c>
      <c r="BC100" s="194">
        <f t="shared" si="56"/>
        <v>0</v>
      </c>
      <c r="BD100" s="194">
        <f t="shared" si="56"/>
        <v>0</v>
      </c>
      <c r="BE100" s="194">
        <f t="shared" si="56"/>
        <v>0</v>
      </c>
      <c r="BF100" s="194">
        <f t="shared" si="56"/>
        <v>0</v>
      </c>
      <c r="BG100" s="194">
        <f t="shared" si="56"/>
        <v>0</v>
      </c>
      <c r="BH100" s="194">
        <f t="shared" si="56"/>
        <v>0</v>
      </c>
      <c r="BI100" s="194">
        <f t="shared" si="56"/>
        <v>0</v>
      </c>
      <c r="BJ100" s="194">
        <f t="shared" si="56"/>
        <v>0</v>
      </c>
      <c r="BK100" s="194">
        <f t="shared" si="56"/>
        <v>0</v>
      </c>
      <c r="BL100" s="194">
        <f t="shared" si="56"/>
        <v>0</v>
      </c>
      <c r="BM100" s="194">
        <f t="shared" si="56"/>
        <v>0</v>
      </c>
      <c r="BN100" s="194">
        <f t="shared" si="50"/>
        <v>0</v>
      </c>
      <c r="BO100" s="194">
        <f t="shared" si="50"/>
        <v>0</v>
      </c>
      <c r="BP100" s="194">
        <f t="shared" si="50"/>
        <v>0</v>
      </c>
      <c r="BQ100" s="194">
        <f t="shared" si="50"/>
        <v>0</v>
      </c>
      <c r="BR100" s="194">
        <f t="shared" si="50"/>
        <v>0</v>
      </c>
      <c r="BS100" s="194">
        <f t="shared" si="50"/>
        <v>0</v>
      </c>
      <c r="BT100" s="194">
        <f t="shared" si="50"/>
        <v>0</v>
      </c>
      <c r="BU100" s="194">
        <f t="shared" si="50"/>
        <v>0</v>
      </c>
      <c r="BV100" s="194">
        <f t="shared" si="50"/>
        <v>0</v>
      </c>
      <c r="BW100" s="194">
        <f t="shared" si="50"/>
        <v>0</v>
      </c>
      <c r="BX100" s="194">
        <f t="shared" si="50"/>
        <v>0</v>
      </c>
      <c r="BY100" s="194">
        <f t="shared" si="50"/>
        <v>0</v>
      </c>
      <c r="BZ100" s="194">
        <f t="shared" si="50"/>
        <v>0</v>
      </c>
      <c r="CA100" s="194">
        <f t="shared" si="50"/>
        <v>0</v>
      </c>
      <c r="CB100" s="194">
        <f t="shared" si="50"/>
        <v>0</v>
      </c>
      <c r="CC100" s="194">
        <f t="shared" si="50"/>
        <v>0</v>
      </c>
      <c r="CD100" s="194">
        <f t="shared" si="51"/>
        <v>0</v>
      </c>
      <c r="CE100" s="194">
        <f t="shared" si="51"/>
        <v>0</v>
      </c>
      <c r="CF100" s="194">
        <f t="shared" si="51"/>
        <v>0</v>
      </c>
      <c r="CG100" s="194">
        <f t="shared" si="51"/>
        <v>0</v>
      </c>
      <c r="CH100" s="194">
        <f t="shared" si="51"/>
        <v>0</v>
      </c>
      <c r="CI100" s="194">
        <f t="shared" si="51"/>
        <v>0</v>
      </c>
      <c r="CJ100" s="194">
        <f t="shared" si="51"/>
        <v>0</v>
      </c>
      <c r="CK100" s="194">
        <f t="shared" si="51"/>
        <v>0</v>
      </c>
      <c r="CL100" s="194">
        <f t="shared" si="51"/>
        <v>0</v>
      </c>
      <c r="CM100" s="194">
        <f t="shared" si="51"/>
        <v>0</v>
      </c>
      <c r="CN100" s="194">
        <f t="shared" si="51"/>
        <v>0</v>
      </c>
      <c r="CO100" s="194">
        <f t="shared" si="51"/>
        <v>0</v>
      </c>
      <c r="CP100" s="194">
        <f t="shared" si="51"/>
        <v>0</v>
      </c>
      <c r="CQ100" s="194">
        <f t="shared" si="51"/>
        <v>0</v>
      </c>
      <c r="CR100" s="194">
        <f t="shared" si="51"/>
        <v>0</v>
      </c>
      <c r="CS100" s="194">
        <f t="shared" si="51"/>
        <v>0</v>
      </c>
      <c r="CT100" s="194">
        <f t="shared" si="52"/>
        <v>0</v>
      </c>
      <c r="CU100" s="194">
        <f t="shared" si="52"/>
        <v>0</v>
      </c>
      <c r="CV100" s="194">
        <f t="shared" si="52"/>
        <v>0</v>
      </c>
      <c r="CW100" s="194">
        <f t="shared" si="52"/>
        <v>0</v>
      </c>
      <c r="CX100" s="194">
        <f t="shared" si="52"/>
        <v>0</v>
      </c>
      <c r="CY100" s="194">
        <f t="shared" si="52"/>
        <v>0</v>
      </c>
      <c r="CZ100" s="194">
        <f t="shared" si="52"/>
        <v>0</v>
      </c>
      <c r="DA100" s="194">
        <f t="shared" si="52"/>
        <v>0</v>
      </c>
      <c r="DB100" s="194">
        <f t="shared" si="52"/>
        <v>0</v>
      </c>
      <c r="DC100" s="194">
        <f t="shared" si="52"/>
        <v>0</v>
      </c>
      <c r="DD100" s="194">
        <f t="shared" si="52"/>
        <v>0</v>
      </c>
      <c r="DE100" s="194">
        <f t="shared" si="52"/>
        <v>0</v>
      </c>
      <c r="DF100" s="194">
        <f t="shared" si="52"/>
        <v>0</v>
      </c>
      <c r="DG100" s="194">
        <f t="shared" si="52"/>
        <v>0</v>
      </c>
      <c r="DH100" s="194">
        <f t="shared" si="52"/>
        <v>0</v>
      </c>
      <c r="DI100" s="194">
        <f t="shared" si="52"/>
        <v>0</v>
      </c>
      <c r="DJ100" s="194">
        <f t="shared" si="41"/>
        <v>0</v>
      </c>
      <c r="DK100" s="194">
        <f t="shared" si="41"/>
        <v>0</v>
      </c>
      <c r="DL100" s="194">
        <f t="shared" si="41"/>
        <v>0</v>
      </c>
      <c r="DM100" s="194">
        <f t="shared" si="41"/>
        <v>0</v>
      </c>
      <c r="DN100" s="194">
        <f t="shared" si="41"/>
        <v>0</v>
      </c>
      <c r="DO100" s="194">
        <f t="shared" si="41"/>
        <v>0</v>
      </c>
      <c r="DP100" s="194">
        <f t="shared" si="41"/>
        <v>0</v>
      </c>
      <c r="DQ100" s="194">
        <f t="shared" si="41"/>
        <v>0</v>
      </c>
      <c r="DR100" s="194">
        <f t="shared" si="41"/>
        <v>0</v>
      </c>
      <c r="DS100" s="194">
        <f t="shared" si="41"/>
        <v>0</v>
      </c>
      <c r="DT100" s="102"/>
    </row>
    <row r="101" spans="1:124" s="35" customFormat="1" x14ac:dyDescent="0.25">
      <c r="A101" s="241" t="e">
        <f ca="1"/>
        <v>#DIV/0!</v>
      </c>
      <c r="B101" s="53" t="s">
        <v>159</v>
      </c>
      <c r="C101" s="192" t="str">
        <v>-</v>
      </c>
      <c r="D101" s="193">
        <f t="shared" ref="D101:S108" si="57">IF(AND($B101=D$2),$A101, 0)</f>
        <v>0</v>
      </c>
      <c r="E101" s="194">
        <f t="shared" si="57"/>
        <v>0</v>
      </c>
      <c r="F101" s="194">
        <f t="shared" si="57"/>
        <v>0</v>
      </c>
      <c r="G101" s="194">
        <f t="shared" si="57"/>
        <v>0</v>
      </c>
      <c r="H101" s="194">
        <f t="shared" si="57"/>
        <v>0</v>
      </c>
      <c r="I101" s="194">
        <f t="shared" si="57"/>
        <v>0</v>
      </c>
      <c r="J101" s="194">
        <f t="shared" si="57"/>
        <v>0</v>
      </c>
      <c r="K101" s="194">
        <f t="shared" si="57"/>
        <v>0</v>
      </c>
      <c r="L101" s="194">
        <f t="shared" si="57"/>
        <v>0</v>
      </c>
      <c r="M101" s="194">
        <f t="shared" si="57"/>
        <v>0</v>
      </c>
      <c r="N101" s="194">
        <f t="shared" si="57"/>
        <v>0</v>
      </c>
      <c r="O101" s="194">
        <f t="shared" si="57"/>
        <v>0</v>
      </c>
      <c r="P101" s="194">
        <f t="shared" si="57"/>
        <v>0</v>
      </c>
      <c r="Q101" s="194">
        <f t="shared" si="57"/>
        <v>0</v>
      </c>
      <c r="R101" s="194">
        <f t="shared" si="57"/>
        <v>0</v>
      </c>
      <c r="S101" s="194">
        <f t="shared" si="54"/>
        <v>0</v>
      </c>
      <c r="T101" s="194">
        <f t="shared" si="54"/>
        <v>0</v>
      </c>
      <c r="U101" s="194">
        <f t="shared" si="54"/>
        <v>0</v>
      </c>
      <c r="V101" s="194">
        <f t="shared" si="54"/>
        <v>0</v>
      </c>
      <c r="W101" s="194">
        <f t="shared" si="54"/>
        <v>0</v>
      </c>
      <c r="X101" s="194">
        <f t="shared" si="54"/>
        <v>0</v>
      </c>
      <c r="Y101" s="194">
        <f t="shared" si="54"/>
        <v>0</v>
      </c>
      <c r="Z101" s="194">
        <f t="shared" si="54"/>
        <v>0</v>
      </c>
      <c r="AA101" s="194">
        <f t="shared" si="54"/>
        <v>0</v>
      </c>
      <c r="AB101" s="194">
        <f t="shared" si="54"/>
        <v>0</v>
      </c>
      <c r="AC101" s="194">
        <f t="shared" si="54"/>
        <v>0</v>
      </c>
      <c r="AD101" s="194">
        <f t="shared" si="54"/>
        <v>0</v>
      </c>
      <c r="AE101" s="194">
        <f t="shared" si="54"/>
        <v>0</v>
      </c>
      <c r="AF101" s="194">
        <f t="shared" si="54"/>
        <v>0</v>
      </c>
      <c r="AG101" s="194">
        <f t="shared" si="54"/>
        <v>0</v>
      </c>
      <c r="AH101" s="194">
        <f t="shared" si="54"/>
        <v>0</v>
      </c>
      <c r="AI101" s="194">
        <f t="shared" si="55"/>
        <v>0</v>
      </c>
      <c r="AJ101" s="194">
        <f t="shared" si="53"/>
        <v>0</v>
      </c>
      <c r="AK101" s="194">
        <f t="shared" si="53"/>
        <v>0</v>
      </c>
      <c r="AL101" s="194">
        <f t="shared" si="53"/>
        <v>0</v>
      </c>
      <c r="AM101" s="194">
        <f t="shared" si="53"/>
        <v>0</v>
      </c>
      <c r="AN101" s="194">
        <f t="shared" si="53"/>
        <v>0</v>
      </c>
      <c r="AO101" s="194">
        <f t="shared" si="53"/>
        <v>0</v>
      </c>
      <c r="AP101" s="194">
        <f t="shared" si="53"/>
        <v>0</v>
      </c>
      <c r="AQ101" s="194">
        <f t="shared" si="53"/>
        <v>0</v>
      </c>
      <c r="AR101" s="194">
        <f t="shared" si="53"/>
        <v>0</v>
      </c>
      <c r="AS101" s="194">
        <f t="shared" si="53"/>
        <v>0</v>
      </c>
      <c r="AT101" s="194">
        <f t="shared" si="53"/>
        <v>0</v>
      </c>
      <c r="AU101" s="194">
        <f t="shared" si="53"/>
        <v>0</v>
      </c>
      <c r="AV101" s="194">
        <f t="shared" si="53"/>
        <v>0</v>
      </c>
      <c r="AW101" s="194">
        <f t="shared" si="53"/>
        <v>0</v>
      </c>
      <c r="AX101" s="194">
        <f t="shared" si="53"/>
        <v>0</v>
      </c>
      <c r="AY101" s="194">
        <f t="shared" si="53"/>
        <v>0</v>
      </c>
      <c r="AZ101" s="194">
        <f t="shared" si="56"/>
        <v>0</v>
      </c>
      <c r="BA101" s="194">
        <f t="shared" si="56"/>
        <v>0</v>
      </c>
      <c r="BB101" s="194">
        <f t="shared" si="56"/>
        <v>0</v>
      </c>
      <c r="BC101" s="194">
        <f t="shared" si="56"/>
        <v>0</v>
      </c>
      <c r="BD101" s="194">
        <f t="shared" si="56"/>
        <v>0</v>
      </c>
      <c r="BE101" s="194">
        <f t="shared" si="56"/>
        <v>0</v>
      </c>
      <c r="BF101" s="194">
        <f t="shared" si="56"/>
        <v>0</v>
      </c>
      <c r="BG101" s="194">
        <f t="shared" si="56"/>
        <v>0</v>
      </c>
      <c r="BH101" s="194">
        <f t="shared" si="56"/>
        <v>0</v>
      </c>
      <c r="BI101" s="194">
        <f t="shared" si="56"/>
        <v>0</v>
      </c>
      <c r="BJ101" s="194">
        <f t="shared" si="56"/>
        <v>0</v>
      </c>
      <c r="BK101" s="194">
        <f t="shared" si="56"/>
        <v>0</v>
      </c>
      <c r="BL101" s="194">
        <f t="shared" si="56"/>
        <v>0</v>
      </c>
      <c r="BM101" s="194">
        <f t="shared" si="56"/>
        <v>0</v>
      </c>
      <c r="BN101" s="194">
        <f t="shared" si="50"/>
        <v>0</v>
      </c>
      <c r="BO101" s="194">
        <f t="shared" si="50"/>
        <v>0</v>
      </c>
      <c r="BP101" s="194">
        <f t="shared" si="50"/>
        <v>0</v>
      </c>
      <c r="BQ101" s="194">
        <f t="shared" si="50"/>
        <v>0</v>
      </c>
      <c r="BR101" s="194">
        <f t="shared" si="50"/>
        <v>0</v>
      </c>
      <c r="BS101" s="194">
        <f t="shared" si="50"/>
        <v>0</v>
      </c>
      <c r="BT101" s="194">
        <f t="shared" si="50"/>
        <v>0</v>
      </c>
      <c r="BU101" s="194">
        <f t="shared" si="50"/>
        <v>0</v>
      </c>
      <c r="BV101" s="194">
        <f t="shared" si="50"/>
        <v>0</v>
      </c>
      <c r="BW101" s="194">
        <f t="shared" si="50"/>
        <v>0</v>
      </c>
      <c r="BX101" s="194">
        <f t="shared" si="50"/>
        <v>0</v>
      </c>
      <c r="BY101" s="194">
        <f t="shared" si="50"/>
        <v>0</v>
      </c>
      <c r="BZ101" s="194">
        <f t="shared" si="50"/>
        <v>0</v>
      </c>
      <c r="CA101" s="194">
        <f t="shared" si="50"/>
        <v>0</v>
      </c>
      <c r="CB101" s="194">
        <f t="shared" si="50"/>
        <v>0</v>
      </c>
      <c r="CC101" s="194">
        <f t="shared" si="50"/>
        <v>0</v>
      </c>
      <c r="CD101" s="194">
        <f t="shared" si="51"/>
        <v>0</v>
      </c>
      <c r="CE101" s="194">
        <f t="shared" si="51"/>
        <v>0</v>
      </c>
      <c r="CF101" s="194">
        <f t="shared" si="51"/>
        <v>0</v>
      </c>
      <c r="CG101" s="194">
        <f t="shared" si="51"/>
        <v>0</v>
      </c>
      <c r="CH101" s="194">
        <f t="shared" si="51"/>
        <v>0</v>
      </c>
      <c r="CI101" s="194">
        <f t="shared" si="51"/>
        <v>0</v>
      </c>
      <c r="CJ101" s="194">
        <f t="shared" si="51"/>
        <v>0</v>
      </c>
      <c r="CK101" s="194">
        <f t="shared" si="51"/>
        <v>0</v>
      </c>
      <c r="CL101" s="194">
        <f t="shared" si="51"/>
        <v>0</v>
      </c>
      <c r="CM101" s="194">
        <f t="shared" si="51"/>
        <v>0</v>
      </c>
      <c r="CN101" s="194">
        <f t="shared" si="51"/>
        <v>0</v>
      </c>
      <c r="CO101" s="194">
        <f t="shared" si="51"/>
        <v>0</v>
      </c>
      <c r="CP101" s="194">
        <f t="shared" si="51"/>
        <v>0</v>
      </c>
      <c r="CQ101" s="194">
        <f t="shared" si="51"/>
        <v>0</v>
      </c>
      <c r="CR101" s="194">
        <f t="shared" si="51"/>
        <v>0</v>
      </c>
      <c r="CS101" s="194">
        <f t="shared" si="51"/>
        <v>0</v>
      </c>
      <c r="CT101" s="194">
        <f t="shared" si="52"/>
        <v>0</v>
      </c>
      <c r="CU101" s="194">
        <f t="shared" si="52"/>
        <v>0</v>
      </c>
      <c r="CV101" s="194">
        <f t="shared" si="52"/>
        <v>0</v>
      </c>
      <c r="CW101" s="194">
        <f t="shared" si="52"/>
        <v>0</v>
      </c>
      <c r="CX101" s="194">
        <f t="shared" si="52"/>
        <v>0</v>
      </c>
      <c r="CY101" s="194">
        <f t="shared" si="52"/>
        <v>0</v>
      </c>
      <c r="CZ101" s="194">
        <f t="shared" si="52"/>
        <v>0</v>
      </c>
      <c r="DA101" s="194">
        <f t="shared" si="52"/>
        <v>0</v>
      </c>
      <c r="DB101" s="194">
        <f t="shared" si="52"/>
        <v>0</v>
      </c>
      <c r="DC101" s="194">
        <f t="shared" si="52"/>
        <v>0</v>
      </c>
      <c r="DD101" s="194">
        <f t="shared" si="52"/>
        <v>0</v>
      </c>
      <c r="DE101" s="194">
        <f t="shared" si="52"/>
        <v>0</v>
      </c>
      <c r="DF101" s="194">
        <f t="shared" si="52"/>
        <v>0</v>
      </c>
      <c r="DG101" s="194">
        <f t="shared" si="52"/>
        <v>0</v>
      </c>
      <c r="DH101" s="194">
        <f t="shared" si="52"/>
        <v>0</v>
      </c>
      <c r="DI101" s="194">
        <f t="shared" si="52"/>
        <v>0</v>
      </c>
      <c r="DJ101" s="194">
        <f t="shared" si="41"/>
        <v>0</v>
      </c>
      <c r="DK101" s="194">
        <f t="shared" si="41"/>
        <v>0</v>
      </c>
      <c r="DL101" s="194">
        <f t="shared" si="41"/>
        <v>0</v>
      </c>
      <c r="DM101" s="194">
        <f t="shared" si="41"/>
        <v>0</v>
      </c>
      <c r="DN101" s="194">
        <f t="shared" si="41"/>
        <v>0</v>
      </c>
      <c r="DO101" s="194">
        <f t="shared" si="41"/>
        <v>0</v>
      </c>
      <c r="DP101" s="194">
        <f t="shared" si="41"/>
        <v>0</v>
      </c>
      <c r="DQ101" s="194">
        <f t="shared" si="41"/>
        <v>0</v>
      </c>
      <c r="DR101" s="194">
        <f t="shared" si="41"/>
        <v>0</v>
      </c>
      <c r="DS101" s="194">
        <f t="shared" si="41"/>
        <v>0</v>
      </c>
      <c r="DT101" s="102"/>
    </row>
    <row r="102" spans="1:124" s="35" customFormat="1" x14ac:dyDescent="0.25">
      <c r="A102" s="241" t="e">
        <f ca="1"/>
        <v>#DIV/0!</v>
      </c>
      <c r="B102" s="53" t="s">
        <v>160</v>
      </c>
      <c r="C102" s="192" t="str">
        <v>-</v>
      </c>
      <c r="D102" s="193">
        <f t="shared" si="57"/>
        <v>0</v>
      </c>
      <c r="E102" s="194">
        <f t="shared" si="57"/>
        <v>0</v>
      </c>
      <c r="F102" s="194">
        <f t="shared" si="57"/>
        <v>0</v>
      </c>
      <c r="G102" s="194">
        <f t="shared" si="57"/>
        <v>0</v>
      </c>
      <c r="H102" s="194">
        <f t="shared" si="57"/>
        <v>0</v>
      </c>
      <c r="I102" s="194">
        <f t="shared" si="57"/>
        <v>0</v>
      </c>
      <c r="J102" s="194">
        <f t="shared" si="57"/>
        <v>0</v>
      </c>
      <c r="K102" s="194">
        <f t="shared" si="57"/>
        <v>0</v>
      </c>
      <c r="L102" s="194">
        <f t="shared" si="57"/>
        <v>0</v>
      </c>
      <c r="M102" s="194">
        <f t="shared" si="57"/>
        <v>0</v>
      </c>
      <c r="N102" s="194">
        <f t="shared" si="57"/>
        <v>0</v>
      </c>
      <c r="O102" s="194">
        <f t="shared" si="57"/>
        <v>0</v>
      </c>
      <c r="P102" s="194">
        <f t="shared" si="57"/>
        <v>0</v>
      </c>
      <c r="Q102" s="194">
        <f t="shared" si="57"/>
        <v>0</v>
      </c>
      <c r="R102" s="194">
        <f t="shared" si="57"/>
        <v>0</v>
      </c>
      <c r="S102" s="194">
        <f t="shared" si="54"/>
        <v>0</v>
      </c>
      <c r="T102" s="194">
        <f t="shared" si="54"/>
        <v>0</v>
      </c>
      <c r="U102" s="194">
        <f t="shared" si="54"/>
        <v>0</v>
      </c>
      <c r="V102" s="194">
        <f t="shared" si="54"/>
        <v>0</v>
      </c>
      <c r="W102" s="194">
        <f t="shared" si="54"/>
        <v>0</v>
      </c>
      <c r="X102" s="194">
        <f t="shared" si="54"/>
        <v>0</v>
      </c>
      <c r="Y102" s="194">
        <f t="shared" si="54"/>
        <v>0</v>
      </c>
      <c r="Z102" s="194">
        <f t="shared" si="54"/>
        <v>0</v>
      </c>
      <c r="AA102" s="194">
        <f t="shared" si="54"/>
        <v>0</v>
      </c>
      <c r="AB102" s="194">
        <f t="shared" si="54"/>
        <v>0</v>
      </c>
      <c r="AC102" s="194">
        <f t="shared" si="54"/>
        <v>0</v>
      </c>
      <c r="AD102" s="194">
        <f t="shared" si="54"/>
        <v>0</v>
      </c>
      <c r="AE102" s="194">
        <f t="shared" si="54"/>
        <v>0</v>
      </c>
      <c r="AF102" s="194">
        <f t="shared" si="54"/>
        <v>0</v>
      </c>
      <c r="AG102" s="194">
        <f t="shared" si="54"/>
        <v>0</v>
      </c>
      <c r="AH102" s="194">
        <f t="shared" si="54"/>
        <v>0</v>
      </c>
      <c r="AI102" s="194">
        <f t="shared" si="55"/>
        <v>0</v>
      </c>
      <c r="AJ102" s="194">
        <f t="shared" si="53"/>
        <v>0</v>
      </c>
      <c r="AK102" s="194">
        <f t="shared" si="53"/>
        <v>0</v>
      </c>
      <c r="AL102" s="194">
        <f t="shared" si="53"/>
        <v>0</v>
      </c>
      <c r="AM102" s="194">
        <f t="shared" si="53"/>
        <v>0</v>
      </c>
      <c r="AN102" s="194">
        <f t="shared" si="53"/>
        <v>0</v>
      </c>
      <c r="AO102" s="194">
        <f t="shared" si="53"/>
        <v>0</v>
      </c>
      <c r="AP102" s="194">
        <f t="shared" si="53"/>
        <v>0</v>
      </c>
      <c r="AQ102" s="194">
        <f t="shared" si="53"/>
        <v>0</v>
      </c>
      <c r="AR102" s="194">
        <f t="shared" si="53"/>
        <v>0</v>
      </c>
      <c r="AS102" s="194">
        <f t="shared" si="53"/>
        <v>0</v>
      </c>
      <c r="AT102" s="194">
        <f t="shared" si="53"/>
        <v>0</v>
      </c>
      <c r="AU102" s="194">
        <f t="shared" si="53"/>
        <v>0</v>
      </c>
      <c r="AV102" s="194">
        <f t="shared" si="53"/>
        <v>0</v>
      </c>
      <c r="AW102" s="194">
        <f t="shared" si="53"/>
        <v>0</v>
      </c>
      <c r="AX102" s="194">
        <f t="shared" si="53"/>
        <v>0</v>
      </c>
      <c r="AY102" s="194">
        <f t="shared" si="53"/>
        <v>0</v>
      </c>
      <c r="AZ102" s="194">
        <f t="shared" si="56"/>
        <v>0</v>
      </c>
      <c r="BA102" s="194">
        <f t="shared" si="56"/>
        <v>0</v>
      </c>
      <c r="BB102" s="194">
        <f t="shared" si="56"/>
        <v>0</v>
      </c>
      <c r="BC102" s="194">
        <f t="shared" si="56"/>
        <v>0</v>
      </c>
      <c r="BD102" s="194">
        <f t="shared" si="56"/>
        <v>0</v>
      </c>
      <c r="BE102" s="194">
        <f t="shared" si="56"/>
        <v>0</v>
      </c>
      <c r="BF102" s="194">
        <f t="shared" si="56"/>
        <v>0</v>
      </c>
      <c r="BG102" s="194">
        <f t="shared" si="56"/>
        <v>0</v>
      </c>
      <c r="BH102" s="194">
        <f t="shared" si="56"/>
        <v>0</v>
      </c>
      <c r="BI102" s="194">
        <f t="shared" si="56"/>
        <v>0</v>
      </c>
      <c r="BJ102" s="194">
        <f t="shared" si="56"/>
        <v>0</v>
      </c>
      <c r="BK102" s="194">
        <f t="shared" si="56"/>
        <v>0</v>
      </c>
      <c r="BL102" s="194">
        <f t="shared" si="56"/>
        <v>0</v>
      </c>
      <c r="BM102" s="194">
        <f t="shared" si="56"/>
        <v>0</v>
      </c>
      <c r="BN102" s="194">
        <f t="shared" si="50"/>
        <v>0</v>
      </c>
      <c r="BO102" s="194">
        <f t="shared" si="50"/>
        <v>0</v>
      </c>
      <c r="BP102" s="194">
        <f t="shared" si="50"/>
        <v>0</v>
      </c>
      <c r="BQ102" s="194">
        <f t="shared" si="50"/>
        <v>0</v>
      </c>
      <c r="BR102" s="194">
        <f t="shared" si="50"/>
        <v>0</v>
      </c>
      <c r="BS102" s="194">
        <f t="shared" si="50"/>
        <v>0</v>
      </c>
      <c r="BT102" s="194">
        <f t="shared" si="50"/>
        <v>0</v>
      </c>
      <c r="BU102" s="194">
        <f t="shared" si="50"/>
        <v>0</v>
      </c>
      <c r="BV102" s="194">
        <f t="shared" si="50"/>
        <v>0</v>
      </c>
      <c r="BW102" s="194">
        <f t="shared" si="50"/>
        <v>0</v>
      </c>
      <c r="BX102" s="194">
        <f t="shared" si="50"/>
        <v>0</v>
      </c>
      <c r="BY102" s="194">
        <f t="shared" si="50"/>
        <v>0</v>
      </c>
      <c r="BZ102" s="194">
        <f t="shared" si="50"/>
        <v>0</v>
      </c>
      <c r="CA102" s="194">
        <f t="shared" si="50"/>
        <v>0</v>
      </c>
      <c r="CB102" s="194">
        <f t="shared" si="50"/>
        <v>0</v>
      </c>
      <c r="CC102" s="194">
        <f t="shared" si="50"/>
        <v>0</v>
      </c>
      <c r="CD102" s="194">
        <f t="shared" si="51"/>
        <v>0</v>
      </c>
      <c r="CE102" s="194">
        <f t="shared" si="51"/>
        <v>0</v>
      </c>
      <c r="CF102" s="194">
        <f t="shared" si="51"/>
        <v>0</v>
      </c>
      <c r="CG102" s="194">
        <f t="shared" si="51"/>
        <v>0</v>
      </c>
      <c r="CH102" s="194">
        <f t="shared" si="51"/>
        <v>0</v>
      </c>
      <c r="CI102" s="194">
        <f t="shared" si="51"/>
        <v>0</v>
      </c>
      <c r="CJ102" s="194">
        <f t="shared" si="51"/>
        <v>0</v>
      </c>
      <c r="CK102" s="194">
        <f t="shared" si="51"/>
        <v>0</v>
      </c>
      <c r="CL102" s="194">
        <f t="shared" si="51"/>
        <v>0</v>
      </c>
      <c r="CM102" s="194">
        <f t="shared" si="51"/>
        <v>0</v>
      </c>
      <c r="CN102" s="194">
        <f t="shared" si="51"/>
        <v>0</v>
      </c>
      <c r="CO102" s="194">
        <f t="shared" si="51"/>
        <v>0</v>
      </c>
      <c r="CP102" s="194">
        <f t="shared" si="51"/>
        <v>0</v>
      </c>
      <c r="CQ102" s="194">
        <f t="shared" si="51"/>
        <v>0</v>
      </c>
      <c r="CR102" s="194">
        <f t="shared" si="51"/>
        <v>0</v>
      </c>
      <c r="CS102" s="194">
        <f t="shared" si="51"/>
        <v>0</v>
      </c>
      <c r="CT102" s="194">
        <f t="shared" si="52"/>
        <v>0</v>
      </c>
      <c r="CU102" s="194">
        <f t="shared" si="52"/>
        <v>0</v>
      </c>
      <c r="CV102" s="194">
        <f t="shared" si="52"/>
        <v>0</v>
      </c>
      <c r="CW102" s="194">
        <f t="shared" si="52"/>
        <v>0</v>
      </c>
      <c r="CX102" s="194">
        <f t="shared" si="52"/>
        <v>0</v>
      </c>
      <c r="CY102" s="194">
        <f t="shared" si="52"/>
        <v>0</v>
      </c>
      <c r="CZ102" s="194">
        <f t="shared" si="52"/>
        <v>0</v>
      </c>
      <c r="DA102" s="194">
        <f t="shared" si="52"/>
        <v>0</v>
      </c>
      <c r="DB102" s="194">
        <f t="shared" si="52"/>
        <v>0</v>
      </c>
      <c r="DC102" s="194">
        <f t="shared" si="52"/>
        <v>0</v>
      </c>
      <c r="DD102" s="194">
        <f t="shared" si="52"/>
        <v>0</v>
      </c>
      <c r="DE102" s="194">
        <f t="shared" si="52"/>
        <v>0</v>
      </c>
      <c r="DF102" s="194">
        <f t="shared" si="52"/>
        <v>0</v>
      </c>
      <c r="DG102" s="194">
        <f t="shared" si="52"/>
        <v>0</v>
      </c>
      <c r="DH102" s="194">
        <f t="shared" si="52"/>
        <v>0</v>
      </c>
      <c r="DI102" s="194">
        <f t="shared" si="52"/>
        <v>0</v>
      </c>
      <c r="DJ102" s="194">
        <f t="shared" si="41"/>
        <v>0</v>
      </c>
      <c r="DK102" s="194">
        <f t="shared" si="41"/>
        <v>0</v>
      </c>
      <c r="DL102" s="194">
        <f t="shared" si="41"/>
        <v>0</v>
      </c>
      <c r="DM102" s="194">
        <f t="shared" si="41"/>
        <v>0</v>
      </c>
      <c r="DN102" s="194">
        <f t="shared" si="41"/>
        <v>0</v>
      </c>
      <c r="DO102" s="194">
        <f t="shared" si="41"/>
        <v>0</v>
      </c>
      <c r="DP102" s="194">
        <f t="shared" si="41"/>
        <v>0</v>
      </c>
      <c r="DQ102" s="194">
        <f t="shared" si="41"/>
        <v>0</v>
      </c>
      <c r="DR102" s="194">
        <f t="shared" si="41"/>
        <v>0</v>
      </c>
      <c r="DS102" s="194">
        <f t="shared" si="41"/>
        <v>0</v>
      </c>
      <c r="DT102" s="102"/>
    </row>
    <row r="103" spans="1:124" s="35" customFormat="1" x14ac:dyDescent="0.25">
      <c r="A103" s="241" t="e">
        <f ca="1"/>
        <v>#DIV/0!</v>
      </c>
      <c r="B103" s="53" t="s">
        <v>162</v>
      </c>
      <c r="C103" s="198" t="str">
        <v>-</v>
      </c>
      <c r="D103" s="199">
        <f t="shared" si="57"/>
        <v>0</v>
      </c>
      <c r="E103" s="200">
        <f t="shared" si="57"/>
        <v>0</v>
      </c>
      <c r="F103" s="200">
        <f t="shared" si="57"/>
        <v>0</v>
      </c>
      <c r="G103" s="200">
        <f t="shared" si="57"/>
        <v>0</v>
      </c>
      <c r="H103" s="200">
        <f t="shared" si="57"/>
        <v>0</v>
      </c>
      <c r="I103" s="200">
        <f t="shared" si="57"/>
        <v>0</v>
      </c>
      <c r="J103" s="200">
        <f t="shared" si="57"/>
        <v>0</v>
      </c>
      <c r="K103" s="200">
        <f t="shared" si="57"/>
        <v>0</v>
      </c>
      <c r="L103" s="200">
        <f t="shared" si="57"/>
        <v>0</v>
      </c>
      <c r="M103" s="200">
        <f t="shared" si="57"/>
        <v>0</v>
      </c>
      <c r="N103" s="200">
        <f t="shared" si="57"/>
        <v>0</v>
      </c>
      <c r="O103" s="200">
        <f t="shared" si="57"/>
        <v>0</v>
      </c>
      <c r="P103" s="200">
        <f t="shared" si="57"/>
        <v>0</v>
      </c>
      <c r="Q103" s="200">
        <f t="shared" si="57"/>
        <v>0</v>
      </c>
      <c r="R103" s="200">
        <f t="shared" si="57"/>
        <v>0</v>
      </c>
      <c r="S103" s="200">
        <f t="shared" si="54"/>
        <v>0</v>
      </c>
      <c r="T103" s="200">
        <f t="shared" si="54"/>
        <v>0</v>
      </c>
      <c r="U103" s="200">
        <f t="shared" si="54"/>
        <v>0</v>
      </c>
      <c r="V103" s="200">
        <f t="shared" si="54"/>
        <v>0</v>
      </c>
      <c r="W103" s="200">
        <f t="shared" si="54"/>
        <v>0</v>
      </c>
      <c r="X103" s="200">
        <f t="shared" si="54"/>
        <v>0</v>
      </c>
      <c r="Y103" s="200">
        <f t="shared" si="54"/>
        <v>0</v>
      </c>
      <c r="Z103" s="200">
        <f t="shared" si="54"/>
        <v>0</v>
      </c>
      <c r="AA103" s="200">
        <f t="shared" si="54"/>
        <v>0</v>
      </c>
      <c r="AB103" s="200">
        <f t="shared" si="54"/>
        <v>0</v>
      </c>
      <c r="AC103" s="200">
        <f t="shared" si="54"/>
        <v>0</v>
      </c>
      <c r="AD103" s="200">
        <f t="shared" si="54"/>
        <v>0</v>
      </c>
      <c r="AE103" s="200">
        <f t="shared" si="54"/>
        <v>0</v>
      </c>
      <c r="AF103" s="200">
        <f t="shared" si="54"/>
        <v>0</v>
      </c>
      <c r="AG103" s="200">
        <f t="shared" si="54"/>
        <v>0</v>
      </c>
      <c r="AH103" s="200">
        <f t="shared" si="54"/>
        <v>0</v>
      </c>
      <c r="AI103" s="200">
        <f t="shared" si="55"/>
        <v>0</v>
      </c>
      <c r="AJ103" s="200">
        <f t="shared" si="53"/>
        <v>0</v>
      </c>
      <c r="AK103" s="200">
        <f t="shared" si="53"/>
        <v>0</v>
      </c>
      <c r="AL103" s="200">
        <f t="shared" si="53"/>
        <v>0</v>
      </c>
      <c r="AM103" s="200">
        <f t="shared" si="53"/>
        <v>0</v>
      </c>
      <c r="AN103" s="200">
        <f t="shared" si="53"/>
        <v>0</v>
      </c>
      <c r="AO103" s="200">
        <f t="shared" si="53"/>
        <v>0</v>
      </c>
      <c r="AP103" s="200">
        <f t="shared" si="53"/>
        <v>0</v>
      </c>
      <c r="AQ103" s="200">
        <f t="shared" si="53"/>
        <v>0</v>
      </c>
      <c r="AR103" s="200">
        <f t="shared" si="53"/>
        <v>0</v>
      </c>
      <c r="AS103" s="200">
        <f t="shared" si="53"/>
        <v>0</v>
      </c>
      <c r="AT103" s="200">
        <f t="shared" si="53"/>
        <v>0</v>
      </c>
      <c r="AU103" s="200">
        <f t="shared" si="53"/>
        <v>0</v>
      </c>
      <c r="AV103" s="200">
        <f t="shared" si="53"/>
        <v>0</v>
      </c>
      <c r="AW103" s="200">
        <f t="shared" si="53"/>
        <v>0</v>
      </c>
      <c r="AX103" s="200">
        <f t="shared" si="53"/>
        <v>0</v>
      </c>
      <c r="AY103" s="200">
        <f t="shared" si="53"/>
        <v>0</v>
      </c>
      <c r="AZ103" s="200">
        <f t="shared" si="56"/>
        <v>0</v>
      </c>
      <c r="BA103" s="200">
        <f t="shared" si="56"/>
        <v>0</v>
      </c>
      <c r="BB103" s="200">
        <f t="shared" si="56"/>
        <v>0</v>
      </c>
      <c r="BC103" s="200">
        <f t="shared" si="56"/>
        <v>0</v>
      </c>
      <c r="BD103" s="200">
        <f t="shared" si="56"/>
        <v>0</v>
      </c>
      <c r="BE103" s="200">
        <f t="shared" si="56"/>
        <v>0</v>
      </c>
      <c r="BF103" s="200">
        <f t="shared" si="56"/>
        <v>0</v>
      </c>
      <c r="BG103" s="200">
        <f t="shared" si="56"/>
        <v>0</v>
      </c>
      <c r="BH103" s="200">
        <f t="shared" si="56"/>
        <v>0</v>
      </c>
      <c r="BI103" s="200">
        <f t="shared" si="56"/>
        <v>0</v>
      </c>
      <c r="BJ103" s="200">
        <f t="shared" si="56"/>
        <v>0</v>
      </c>
      <c r="BK103" s="200">
        <f t="shared" si="56"/>
        <v>0</v>
      </c>
      <c r="BL103" s="200">
        <f t="shared" si="56"/>
        <v>0</v>
      </c>
      <c r="BM103" s="200">
        <f t="shared" si="56"/>
        <v>0</v>
      </c>
      <c r="BN103" s="200">
        <f t="shared" si="50"/>
        <v>0</v>
      </c>
      <c r="BO103" s="200">
        <f t="shared" si="50"/>
        <v>0</v>
      </c>
      <c r="BP103" s="200">
        <f t="shared" si="50"/>
        <v>0</v>
      </c>
      <c r="BQ103" s="200">
        <f t="shared" si="50"/>
        <v>0</v>
      </c>
      <c r="BR103" s="200">
        <f t="shared" si="50"/>
        <v>0</v>
      </c>
      <c r="BS103" s="200">
        <f t="shared" si="50"/>
        <v>0</v>
      </c>
      <c r="BT103" s="200">
        <f t="shared" si="50"/>
        <v>0</v>
      </c>
      <c r="BU103" s="200">
        <f t="shared" si="50"/>
        <v>0</v>
      </c>
      <c r="BV103" s="200">
        <f t="shared" si="50"/>
        <v>0</v>
      </c>
      <c r="BW103" s="200">
        <f t="shared" si="50"/>
        <v>0</v>
      </c>
      <c r="BX103" s="200">
        <f t="shared" si="50"/>
        <v>0</v>
      </c>
      <c r="BY103" s="200">
        <f t="shared" si="50"/>
        <v>0</v>
      </c>
      <c r="BZ103" s="200">
        <f t="shared" si="50"/>
        <v>0</v>
      </c>
      <c r="CA103" s="200">
        <f t="shared" si="50"/>
        <v>0</v>
      </c>
      <c r="CB103" s="200">
        <f t="shared" si="50"/>
        <v>0</v>
      </c>
      <c r="CC103" s="200">
        <f t="shared" si="50"/>
        <v>0</v>
      </c>
      <c r="CD103" s="200">
        <f t="shared" si="51"/>
        <v>0</v>
      </c>
      <c r="CE103" s="200">
        <f t="shared" si="51"/>
        <v>0</v>
      </c>
      <c r="CF103" s="200">
        <f t="shared" si="51"/>
        <v>0</v>
      </c>
      <c r="CG103" s="200">
        <f t="shared" si="51"/>
        <v>0</v>
      </c>
      <c r="CH103" s="200">
        <f t="shared" si="51"/>
        <v>0</v>
      </c>
      <c r="CI103" s="200">
        <f t="shared" si="51"/>
        <v>0</v>
      </c>
      <c r="CJ103" s="200">
        <f t="shared" si="51"/>
        <v>0</v>
      </c>
      <c r="CK103" s="200">
        <f t="shared" si="51"/>
        <v>0</v>
      </c>
      <c r="CL103" s="200">
        <f t="shared" si="51"/>
        <v>0</v>
      </c>
      <c r="CM103" s="200">
        <f t="shared" si="51"/>
        <v>0</v>
      </c>
      <c r="CN103" s="200">
        <f t="shared" si="51"/>
        <v>0</v>
      </c>
      <c r="CO103" s="200">
        <f t="shared" si="51"/>
        <v>0</v>
      </c>
      <c r="CP103" s="200">
        <f t="shared" si="51"/>
        <v>0</v>
      </c>
      <c r="CQ103" s="200">
        <f t="shared" si="51"/>
        <v>0</v>
      </c>
      <c r="CR103" s="200">
        <f t="shared" si="51"/>
        <v>0</v>
      </c>
      <c r="CS103" s="200">
        <f t="shared" si="51"/>
        <v>0</v>
      </c>
      <c r="CT103" s="200">
        <f t="shared" si="52"/>
        <v>0</v>
      </c>
      <c r="CU103" s="200">
        <f t="shared" si="52"/>
        <v>0</v>
      </c>
      <c r="CV103" s="200">
        <f t="shared" si="52"/>
        <v>0</v>
      </c>
      <c r="CW103" s="200">
        <f t="shared" si="52"/>
        <v>0</v>
      </c>
      <c r="CX103" s="200">
        <f t="shared" si="52"/>
        <v>0</v>
      </c>
      <c r="CY103" s="200">
        <f t="shared" si="52"/>
        <v>0</v>
      </c>
      <c r="CZ103" s="200">
        <f t="shared" si="52"/>
        <v>0</v>
      </c>
      <c r="DA103" s="200">
        <f t="shared" si="52"/>
        <v>0</v>
      </c>
      <c r="DB103" s="200">
        <f t="shared" si="52"/>
        <v>0</v>
      </c>
      <c r="DC103" s="200">
        <f t="shared" si="52"/>
        <v>0</v>
      </c>
      <c r="DD103" s="200">
        <f t="shared" si="52"/>
        <v>0</v>
      </c>
      <c r="DE103" s="200">
        <f t="shared" si="52"/>
        <v>0</v>
      </c>
      <c r="DF103" s="200">
        <f t="shared" si="52"/>
        <v>0</v>
      </c>
      <c r="DG103" s="200">
        <f t="shared" si="52"/>
        <v>0</v>
      </c>
      <c r="DH103" s="200">
        <f t="shared" si="52"/>
        <v>0</v>
      </c>
      <c r="DI103" s="200">
        <f t="shared" si="52"/>
        <v>0</v>
      </c>
      <c r="DJ103" s="200">
        <f t="shared" si="41"/>
        <v>0</v>
      </c>
      <c r="DK103" s="200">
        <f t="shared" si="41"/>
        <v>0</v>
      </c>
      <c r="DL103" s="200">
        <f t="shared" si="41"/>
        <v>0</v>
      </c>
      <c r="DM103" s="200">
        <f t="shared" si="41"/>
        <v>0</v>
      </c>
      <c r="DN103" s="200">
        <f t="shared" si="41"/>
        <v>0</v>
      </c>
      <c r="DO103" s="200">
        <f t="shared" si="41"/>
        <v>0</v>
      </c>
      <c r="DP103" s="200">
        <f t="shared" si="41"/>
        <v>0</v>
      </c>
      <c r="DQ103" s="200">
        <f t="shared" si="41"/>
        <v>0</v>
      </c>
      <c r="DR103" s="200">
        <f t="shared" si="41"/>
        <v>0</v>
      </c>
      <c r="DS103" s="200">
        <f t="shared" si="41"/>
        <v>0</v>
      </c>
      <c r="DT103" s="104"/>
    </row>
    <row r="104" spans="1:124" s="35" customFormat="1" x14ac:dyDescent="0.25">
      <c r="A104" s="241" t="e">
        <f ca="1"/>
        <v>#DIV/0!</v>
      </c>
      <c r="B104" s="53" t="s">
        <v>164</v>
      </c>
      <c r="C104" s="195" t="str">
        <v>-</v>
      </c>
      <c r="D104" s="196">
        <f t="shared" si="57"/>
        <v>0</v>
      </c>
      <c r="E104" s="197">
        <f t="shared" si="57"/>
        <v>0</v>
      </c>
      <c r="F104" s="197">
        <f t="shared" si="57"/>
        <v>0</v>
      </c>
      <c r="G104" s="197">
        <f t="shared" si="57"/>
        <v>0</v>
      </c>
      <c r="H104" s="197">
        <f t="shared" si="57"/>
        <v>0</v>
      </c>
      <c r="I104" s="197">
        <f t="shared" si="57"/>
        <v>0</v>
      </c>
      <c r="J104" s="197">
        <f t="shared" si="57"/>
        <v>0</v>
      </c>
      <c r="K104" s="197">
        <f t="shared" si="57"/>
        <v>0</v>
      </c>
      <c r="L104" s="197">
        <f t="shared" si="57"/>
        <v>0</v>
      </c>
      <c r="M104" s="197">
        <f t="shared" si="57"/>
        <v>0</v>
      </c>
      <c r="N104" s="197">
        <f t="shared" si="57"/>
        <v>0</v>
      </c>
      <c r="O104" s="197">
        <f t="shared" si="57"/>
        <v>0</v>
      </c>
      <c r="P104" s="197">
        <f t="shared" si="57"/>
        <v>0</v>
      </c>
      <c r="Q104" s="197">
        <f t="shared" si="57"/>
        <v>0</v>
      </c>
      <c r="R104" s="197">
        <f t="shared" si="57"/>
        <v>0</v>
      </c>
      <c r="S104" s="197">
        <f t="shared" si="54"/>
        <v>0</v>
      </c>
      <c r="T104" s="197">
        <f t="shared" si="54"/>
        <v>0</v>
      </c>
      <c r="U104" s="197">
        <f t="shared" si="54"/>
        <v>0</v>
      </c>
      <c r="V104" s="197">
        <f t="shared" si="54"/>
        <v>0</v>
      </c>
      <c r="W104" s="197">
        <f t="shared" si="54"/>
        <v>0</v>
      </c>
      <c r="X104" s="197">
        <f t="shared" si="54"/>
        <v>0</v>
      </c>
      <c r="Y104" s="197">
        <f t="shared" si="54"/>
        <v>0</v>
      </c>
      <c r="Z104" s="197">
        <f t="shared" si="54"/>
        <v>0</v>
      </c>
      <c r="AA104" s="197">
        <f t="shared" si="54"/>
        <v>0</v>
      </c>
      <c r="AB104" s="197">
        <f t="shared" si="54"/>
        <v>0</v>
      </c>
      <c r="AC104" s="197">
        <f t="shared" si="54"/>
        <v>0</v>
      </c>
      <c r="AD104" s="197">
        <f t="shared" si="54"/>
        <v>0</v>
      </c>
      <c r="AE104" s="197">
        <f t="shared" si="54"/>
        <v>0</v>
      </c>
      <c r="AF104" s="197">
        <f t="shared" si="54"/>
        <v>0</v>
      </c>
      <c r="AG104" s="197">
        <f t="shared" si="54"/>
        <v>0</v>
      </c>
      <c r="AH104" s="197">
        <f t="shared" si="54"/>
        <v>0</v>
      </c>
      <c r="AI104" s="197">
        <f t="shared" si="55"/>
        <v>0</v>
      </c>
      <c r="AJ104" s="197">
        <f t="shared" si="53"/>
        <v>0</v>
      </c>
      <c r="AK104" s="197">
        <f t="shared" si="53"/>
        <v>0</v>
      </c>
      <c r="AL104" s="197">
        <f t="shared" si="53"/>
        <v>0</v>
      </c>
      <c r="AM104" s="197">
        <f t="shared" si="53"/>
        <v>0</v>
      </c>
      <c r="AN104" s="197">
        <f t="shared" si="53"/>
        <v>0</v>
      </c>
      <c r="AO104" s="197">
        <f t="shared" si="53"/>
        <v>0</v>
      </c>
      <c r="AP104" s="197">
        <f t="shared" si="53"/>
        <v>0</v>
      </c>
      <c r="AQ104" s="197">
        <f t="shared" si="53"/>
        <v>0</v>
      </c>
      <c r="AR104" s="197">
        <f t="shared" si="53"/>
        <v>0</v>
      </c>
      <c r="AS104" s="197">
        <f t="shared" si="53"/>
        <v>0</v>
      </c>
      <c r="AT104" s="197">
        <f t="shared" si="53"/>
        <v>0</v>
      </c>
      <c r="AU104" s="197">
        <f t="shared" si="53"/>
        <v>0</v>
      </c>
      <c r="AV104" s="197">
        <f t="shared" si="53"/>
        <v>0</v>
      </c>
      <c r="AW104" s="197">
        <f t="shared" si="53"/>
        <v>0</v>
      </c>
      <c r="AX104" s="197">
        <f t="shared" si="53"/>
        <v>0</v>
      </c>
      <c r="AY104" s="197">
        <f t="shared" si="53"/>
        <v>0</v>
      </c>
      <c r="AZ104" s="197">
        <f t="shared" si="56"/>
        <v>0</v>
      </c>
      <c r="BA104" s="197">
        <f t="shared" si="56"/>
        <v>0</v>
      </c>
      <c r="BB104" s="197">
        <f t="shared" si="56"/>
        <v>0</v>
      </c>
      <c r="BC104" s="197">
        <f t="shared" si="56"/>
        <v>0</v>
      </c>
      <c r="BD104" s="197">
        <f t="shared" si="56"/>
        <v>0</v>
      </c>
      <c r="BE104" s="197">
        <f t="shared" si="56"/>
        <v>0</v>
      </c>
      <c r="BF104" s="197">
        <f t="shared" si="56"/>
        <v>0</v>
      </c>
      <c r="BG104" s="197">
        <f t="shared" si="56"/>
        <v>0</v>
      </c>
      <c r="BH104" s="197">
        <f t="shared" si="56"/>
        <v>0</v>
      </c>
      <c r="BI104" s="197">
        <f t="shared" si="56"/>
        <v>0</v>
      </c>
      <c r="BJ104" s="197">
        <f t="shared" si="56"/>
        <v>0</v>
      </c>
      <c r="BK104" s="197">
        <f t="shared" si="56"/>
        <v>0</v>
      </c>
      <c r="BL104" s="197">
        <f t="shared" si="56"/>
        <v>0</v>
      </c>
      <c r="BM104" s="197">
        <f t="shared" si="56"/>
        <v>0</v>
      </c>
      <c r="BN104" s="197">
        <f t="shared" si="50"/>
        <v>0</v>
      </c>
      <c r="BO104" s="197">
        <f t="shared" si="50"/>
        <v>0</v>
      </c>
      <c r="BP104" s="197">
        <f t="shared" si="50"/>
        <v>0</v>
      </c>
      <c r="BQ104" s="197">
        <f t="shared" si="50"/>
        <v>0</v>
      </c>
      <c r="BR104" s="197">
        <f t="shared" si="50"/>
        <v>0</v>
      </c>
      <c r="BS104" s="197">
        <f t="shared" si="50"/>
        <v>0</v>
      </c>
      <c r="BT104" s="197">
        <f t="shared" si="50"/>
        <v>0</v>
      </c>
      <c r="BU104" s="197">
        <f t="shared" si="50"/>
        <v>0</v>
      </c>
      <c r="BV104" s="197">
        <f t="shared" si="50"/>
        <v>0</v>
      </c>
      <c r="BW104" s="197">
        <f t="shared" si="50"/>
        <v>0</v>
      </c>
      <c r="BX104" s="197">
        <f t="shared" si="50"/>
        <v>0</v>
      </c>
      <c r="BY104" s="197">
        <f t="shared" si="50"/>
        <v>0</v>
      </c>
      <c r="BZ104" s="197">
        <f t="shared" si="50"/>
        <v>0</v>
      </c>
      <c r="CA104" s="197">
        <f t="shared" si="50"/>
        <v>0</v>
      </c>
      <c r="CB104" s="197">
        <f t="shared" si="50"/>
        <v>0</v>
      </c>
      <c r="CC104" s="197">
        <f t="shared" si="50"/>
        <v>0</v>
      </c>
      <c r="CD104" s="197">
        <f t="shared" si="51"/>
        <v>0</v>
      </c>
      <c r="CE104" s="197">
        <f t="shared" si="51"/>
        <v>0</v>
      </c>
      <c r="CF104" s="197">
        <f t="shared" si="51"/>
        <v>0</v>
      </c>
      <c r="CG104" s="197">
        <f t="shared" si="51"/>
        <v>0</v>
      </c>
      <c r="CH104" s="197">
        <f t="shared" si="51"/>
        <v>0</v>
      </c>
      <c r="CI104" s="197">
        <f t="shared" si="51"/>
        <v>0</v>
      </c>
      <c r="CJ104" s="197">
        <f t="shared" si="51"/>
        <v>0</v>
      </c>
      <c r="CK104" s="197">
        <f t="shared" si="51"/>
        <v>0</v>
      </c>
      <c r="CL104" s="197">
        <f t="shared" si="51"/>
        <v>0</v>
      </c>
      <c r="CM104" s="197">
        <f t="shared" si="51"/>
        <v>0</v>
      </c>
      <c r="CN104" s="197">
        <f t="shared" si="51"/>
        <v>0</v>
      </c>
      <c r="CO104" s="197">
        <f t="shared" si="51"/>
        <v>0</v>
      </c>
      <c r="CP104" s="197">
        <f t="shared" si="51"/>
        <v>0</v>
      </c>
      <c r="CQ104" s="197">
        <f t="shared" si="51"/>
        <v>0</v>
      </c>
      <c r="CR104" s="197">
        <f t="shared" si="51"/>
        <v>0</v>
      </c>
      <c r="CS104" s="197">
        <f t="shared" si="51"/>
        <v>0</v>
      </c>
      <c r="CT104" s="197">
        <f t="shared" si="52"/>
        <v>0</v>
      </c>
      <c r="CU104" s="197">
        <f t="shared" si="52"/>
        <v>0</v>
      </c>
      <c r="CV104" s="197">
        <f t="shared" si="52"/>
        <v>0</v>
      </c>
      <c r="CW104" s="197">
        <f t="shared" si="52"/>
        <v>0</v>
      </c>
      <c r="CX104" s="197">
        <f t="shared" si="52"/>
        <v>0</v>
      </c>
      <c r="CY104" s="197">
        <f t="shared" si="52"/>
        <v>0</v>
      </c>
      <c r="CZ104" s="197">
        <f t="shared" si="52"/>
        <v>0</v>
      </c>
      <c r="DA104" s="197">
        <f t="shared" si="52"/>
        <v>0</v>
      </c>
      <c r="DB104" s="197">
        <f t="shared" si="52"/>
        <v>0</v>
      </c>
      <c r="DC104" s="197">
        <f t="shared" si="52"/>
        <v>0</v>
      </c>
      <c r="DD104" s="197">
        <f t="shared" si="52"/>
        <v>0</v>
      </c>
      <c r="DE104" s="197">
        <f t="shared" si="52"/>
        <v>0</v>
      </c>
      <c r="DF104" s="197">
        <f t="shared" si="52"/>
        <v>0</v>
      </c>
      <c r="DG104" s="197">
        <f t="shared" si="52"/>
        <v>0</v>
      </c>
      <c r="DH104" s="197">
        <f t="shared" si="52"/>
        <v>0</v>
      </c>
      <c r="DI104" s="197">
        <f t="shared" si="52"/>
        <v>0</v>
      </c>
      <c r="DJ104" s="197">
        <f t="shared" si="41"/>
        <v>0</v>
      </c>
      <c r="DK104" s="197">
        <f t="shared" si="41"/>
        <v>0</v>
      </c>
      <c r="DL104" s="197">
        <f t="shared" si="41"/>
        <v>0</v>
      </c>
      <c r="DM104" s="197">
        <f t="shared" si="41"/>
        <v>0</v>
      </c>
      <c r="DN104" s="197">
        <f t="shared" si="41"/>
        <v>0</v>
      </c>
      <c r="DO104" s="197">
        <f t="shared" si="41"/>
        <v>0</v>
      </c>
      <c r="DP104" s="197">
        <f t="shared" si="41"/>
        <v>0</v>
      </c>
      <c r="DQ104" s="197">
        <f t="shared" si="41"/>
        <v>0</v>
      </c>
      <c r="DR104" s="197">
        <f t="shared" si="41"/>
        <v>0</v>
      </c>
      <c r="DS104" s="197">
        <f t="shared" si="41"/>
        <v>0</v>
      </c>
      <c r="DT104" s="103"/>
    </row>
    <row r="105" spans="1:124" s="35" customFormat="1" x14ac:dyDescent="0.25">
      <c r="A105" s="241" t="e">
        <f ca="1"/>
        <v>#DIV/0!</v>
      </c>
      <c r="B105" s="53" t="s">
        <v>165</v>
      </c>
      <c r="C105" s="192" t="str">
        <v>-</v>
      </c>
      <c r="D105" s="193">
        <f t="shared" si="57"/>
        <v>0</v>
      </c>
      <c r="E105" s="194">
        <f t="shared" si="57"/>
        <v>0</v>
      </c>
      <c r="F105" s="194">
        <f t="shared" si="57"/>
        <v>0</v>
      </c>
      <c r="G105" s="194">
        <f t="shared" si="57"/>
        <v>0</v>
      </c>
      <c r="H105" s="194">
        <f t="shared" si="57"/>
        <v>0</v>
      </c>
      <c r="I105" s="194">
        <f t="shared" si="57"/>
        <v>0</v>
      </c>
      <c r="J105" s="194">
        <f t="shared" si="57"/>
        <v>0</v>
      </c>
      <c r="K105" s="194">
        <f t="shared" si="57"/>
        <v>0</v>
      </c>
      <c r="L105" s="194">
        <f t="shared" si="57"/>
        <v>0</v>
      </c>
      <c r="M105" s="194">
        <f t="shared" si="57"/>
        <v>0</v>
      </c>
      <c r="N105" s="194">
        <f t="shared" si="57"/>
        <v>0</v>
      </c>
      <c r="O105" s="194">
        <f t="shared" si="57"/>
        <v>0</v>
      </c>
      <c r="P105" s="194">
        <f t="shared" si="57"/>
        <v>0</v>
      </c>
      <c r="Q105" s="194">
        <f t="shared" si="57"/>
        <v>0</v>
      </c>
      <c r="R105" s="194">
        <f t="shared" si="57"/>
        <v>0</v>
      </c>
      <c r="S105" s="194">
        <f t="shared" si="54"/>
        <v>0</v>
      </c>
      <c r="T105" s="194">
        <f t="shared" si="54"/>
        <v>0</v>
      </c>
      <c r="U105" s="194">
        <f t="shared" si="54"/>
        <v>0</v>
      </c>
      <c r="V105" s="194">
        <f t="shared" si="54"/>
        <v>0</v>
      </c>
      <c r="W105" s="194">
        <f t="shared" si="54"/>
        <v>0</v>
      </c>
      <c r="X105" s="194">
        <f t="shared" si="54"/>
        <v>0</v>
      </c>
      <c r="Y105" s="194">
        <f t="shared" si="54"/>
        <v>0</v>
      </c>
      <c r="Z105" s="194">
        <f t="shared" si="54"/>
        <v>0</v>
      </c>
      <c r="AA105" s="194">
        <f t="shared" si="54"/>
        <v>0</v>
      </c>
      <c r="AB105" s="194">
        <f t="shared" si="54"/>
        <v>0</v>
      </c>
      <c r="AC105" s="194">
        <f t="shared" si="54"/>
        <v>0</v>
      </c>
      <c r="AD105" s="194">
        <f t="shared" si="54"/>
        <v>0</v>
      </c>
      <c r="AE105" s="194">
        <f t="shared" si="54"/>
        <v>0</v>
      </c>
      <c r="AF105" s="194">
        <f t="shared" si="54"/>
        <v>0</v>
      </c>
      <c r="AG105" s="194">
        <f t="shared" si="54"/>
        <v>0</v>
      </c>
      <c r="AH105" s="194">
        <f t="shared" si="54"/>
        <v>0</v>
      </c>
      <c r="AI105" s="194">
        <f t="shared" si="55"/>
        <v>0</v>
      </c>
      <c r="AJ105" s="194">
        <f t="shared" si="53"/>
        <v>0</v>
      </c>
      <c r="AK105" s="194">
        <f t="shared" si="53"/>
        <v>0</v>
      </c>
      <c r="AL105" s="194">
        <f t="shared" si="53"/>
        <v>0</v>
      </c>
      <c r="AM105" s="194">
        <f t="shared" si="53"/>
        <v>0</v>
      </c>
      <c r="AN105" s="194">
        <f t="shared" si="53"/>
        <v>0</v>
      </c>
      <c r="AO105" s="194">
        <f t="shared" si="53"/>
        <v>0</v>
      </c>
      <c r="AP105" s="194">
        <f t="shared" si="53"/>
        <v>0</v>
      </c>
      <c r="AQ105" s="194">
        <f t="shared" si="53"/>
        <v>0</v>
      </c>
      <c r="AR105" s="194">
        <f t="shared" si="53"/>
        <v>0</v>
      </c>
      <c r="AS105" s="194">
        <f t="shared" si="53"/>
        <v>0</v>
      </c>
      <c r="AT105" s="194">
        <f t="shared" si="53"/>
        <v>0</v>
      </c>
      <c r="AU105" s="194">
        <f t="shared" si="53"/>
        <v>0</v>
      </c>
      <c r="AV105" s="194">
        <f t="shared" si="53"/>
        <v>0</v>
      </c>
      <c r="AW105" s="194">
        <f t="shared" si="53"/>
        <v>0</v>
      </c>
      <c r="AX105" s="194">
        <f t="shared" si="53"/>
        <v>0</v>
      </c>
      <c r="AY105" s="194">
        <f t="shared" si="53"/>
        <v>0</v>
      </c>
      <c r="AZ105" s="194">
        <f t="shared" si="56"/>
        <v>0</v>
      </c>
      <c r="BA105" s="194">
        <f t="shared" si="56"/>
        <v>0</v>
      </c>
      <c r="BB105" s="194">
        <f t="shared" si="56"/>
        <v>0</v>
      </c>
      <c r="BC105" s="194">
        <f t="shared" si="56"/>
        <v>0</v>
      </c>
      <c r="BD105" s="194">
        <f t="shared" si="56"/>
        <v>0</v>
      </c>
      <c r="BE105" s="194">
        <f t="shared" si="56"/>
        <v>0</v>
      </c>
      <c r="BF105" s="194">
        <f t="shared" si="56"/>
        <v>0</v>
      </c>
      <c r="BG105" s="194">
        <f t="shared" si="56"/>
        <v>0</v>
      </c>
      <c r="BH105" s="194">
        <f t="shared" si="56"/>
        <v>0</v>
      </c>
      <c r="BI105" s="194">
        <f t="shared" si="56"/>
        <v>0</v>
      </c>
      <c r="BJ105" s="194">
        <f t="shared" si="56"/>
        <v>0</v>
      </c>
      <c r="BK105" s="194">
        <f t="shared" si="56"/>
        <v>0</v>
      </c>
      <c r="BL105" s="194">
        <f t="shared" si="56"/>
        <v>0</v>
      </c>
      <c r="BM105" s="194">
        <f t="shared" si="56"/>
        <v>0</v>
      </c>
      <c r="BN105" s="194">
        <f t="shared" si="50"/>
        <v>0</v>
      </c>
      <c r="BO105" s="194">
        <f t="shared" si="50"/>
        <v>0</v>
      </c>
      <c r="BP105" s="194">
        <f t="shared" si="50"/>
        <v>0</v>
      </c>
      <c r="BQ105" s="194">
        <f t="shared" si="50"/>
        <v>0</v>
      </c>
      <c r="BR105" s="194">
        <f t="shared" si="50"/>
        <v>0</v>
      </c>
      <c r="BS105" s="194">
        <f t="shared" si="50"/>
        <v>0</v>
      </c>
      <c r="BT105" s="194">
        <f t="shared" si="50"/>
        <v>0</v>
      </c>
      <c r="BU105" s="194">
        <f t="shared" si="50"/>
        <v>0</v>
      </c>
      <c r="BV105" s="194">
        <f t="shared" si="50"/>
        <v>0</v>
      </c>
      <c r="BW105" s="194">
        <f t="shared" si="50"/>
        <v>0</v>
      </c>
      <c r="BX105" s="194">
        <f t="shared" si="50"/>
        <v>0</v>
      </c>
      <c r="BY105" s="194">
        <f t="shared" si="50"/>
        <v>0</v>
      </c>
      <c r="BZ105" s="194">
        <f t="shared" si="50"/>
        <v>0</v>
      </c>
      <c r="CA105" s="194">
        <f t="shared" si="50"/>
        <v>0</v>
      </c>
      <c r="CB105" s="194">
        <f t="shared" si="50"/>
        <v>0</v>
      </c>
      <c r="CC105" s="194">
        <f t="shared" si="50"/>
        <v>0</v>
      </c>
      <c r="CD105" s="194">
        <f t="shared" si="51"/>
        <v>0</v>
      </c>
      <c r="CE105" s="194">
        <f t="shared" si="51"/>
        <v>0</v>
      </c>
      <c r="CF105" s="194">
        <f t="shared" si="51"/>
        <v>0</v>
      </c>
      <c r="CG105" s="194">
        <f t="shared" si="51"/>
        <v>0</v>
      </c>
      <c r="CH105" s="194">
        <f t="shared" si="51"/>
        <v>0</v>
      </c>
      <c r="CI105" s="194">
        <f t="shared" si="51"/>
        <v>0</v>
      </c>
      <c r="CJ105" s="194">
        <f t="shared" si="51"/>
        <v>0</v>
      </c>
      <c r="CK105" s="194">
        <f t="shared" si="51"/>
        <v>0</v>
      </c>
      <c r="CL105" s="194">
        <f t="shared" si="51"/>
        <v>0</v>
      </c>
      <c r="CM105" s="194">
        <f t="shared" si="51"/>
        <v>0</v>
      </c>
      <c r="CN105" s="194">
        <f t="shared" si="51"/>
        <v>0</v>
      </c>
      <c r="CO105" s="194">
        <f t="shared" si="51"/>
        <v>0</v>
      </c>
      <c r="CP105" s="194">
        <f t="shared" si="51"/>
        <v>0</v>
      </c>
      <c r="CQ105" s="194">
        <f t="shared" si="51"/>
        <v>0</v>
      </c>
      <c r="CR105" s="194">
        <f t="shared" si="51"/>
        <v>0</v>
      </c>
      <c r="CS105" s="194">
        <f t="shared" si="51"/>
        <v>0</v>
      </c>
      <c r="CT105" s="194">
        <f t="shared" si="52"/>
        <v>0</v>
      </c>
      <c r="CU105" s="194">
        <f t="shared" si="52"/>
        <v>0</v>
      </c>
      <c r="CV105" s="194">
        <f t="shared" si="52"/>
        <v>0</v>
      </c>
      <c r="CW105" s="194">
        <f t="shared" si="52"/>
        <v>0</v>
      </c>
      <c r="CX105" s="194">
        <f t="shared" si="52"/>
        <v>0</v>
      </c>
      <c r="CY105" s="194">
        <f t="shared" si="52"/>
        <v>0</v>
      </c>
      <c r="CZ105" s="194">
        <f t="shared" si="52"/>
        <v>0</v>
      </c>
      <c r="DA105" s="194">
        <f t="shared" si="52"/>
        <v>0</v>
      </c>
      <c r="DB105" s="194">
        <f t="shared" si="52"/>
        <v>0</v>
      </c>
      <c r="DC105" s="194">
        <f t="shared" si="52"/>
        <v>0</v>
      </c>
      <c r="DD105" s="194">
        <f t="shared" si="52"/>
        <v>0</v>
      </c>
      <c r="DE105" s="194">
        <f t="shared" si="52"/>
        <v>0</v>
      </c>
      <c r="DF105" s="194">
        <f t="shared" si="52"/>
        <v>0</v>
      </c>
      <c r="DG105" s="194">
        <f t="shared" si="52"/>
        <v>0</v>
      </c>
      <c r="DH105" s="194">
        <f t="shared" si="52"/>
        <v>0</v>
      </c>
      <c r="DI105" s="194">
        <f t="shared" si="52"/>
        <v>0</v>
      </c>
      <c r="DJ105" s="194">
        <f t="shared" si="41"/>
        <v>0</v>
      </c>
      <c r="DK105" s="194">
        <f t="shared" si="41"/>
        <v>0</v>
      </c>
      <c r="DL105" s="194">
        <f t="shared" si="41"/>
        <v>0</v>
      </c>
      <c r="DM105" s="194">
        <f t="shared" si="41"/>
        <v>0</v>
      </c>
      <c r="DN105" s="194">
        <f t="shared" si="41"/>
        <v>0</v>
      </c>
      <c r="DO105" s="194">
        <f t="shared" si="41"/>
        <v>0</v>
      </c>
      <c r="DP105" s="194">
        <f t="shared" si="41"/>
        <v>0</v>
      </c>
      <c r="DQ105" s="194">
        <f t="shared" si="41"/>
        <v>0</v>
      </c>
      <c r="DR105" s="194">
        <f t="shared" si="41"/>
        <v>0</v>
      </c>
      <c r="DS105" s="194">
        <f t="shared" si="41"/>
        <v>0</v>
      </c>
      <c r="DT105" s="102"/>
    </row>
    <row r="106" spans="1:124" s="35" customFormat="1" x14ac:dyDescent="0.25">
      <c r="A106" s="241" t="e">
        <f ca="1"/>
        <v>#DIV/0!</v>
      </c>
      <c r="B106" s="53" t="s">
        <v>167</v>
      </c>
      <c r="C106" s="192" t="str">
        <v>-</v>
      </c>
      <c r="D106" s="193">
        <f t="shared" si="57"/>
        <v>0</v>
      </c>
      <c r="E106" s="194">
        <f t="shared" si="57"/>
        <v>0</v>
      </c>
      <c r="F106" s="194">
        <f t="shared" si="57"/>
        <v>0</v>
      </c>
      <c r="G106" s="194">
        <f t="shared" si="57"/>
        <v>0</v>
      </c>
      <c r="H106" s="194">
        <f t="shared" si="57"/>
        <v>0</v>
      </c>
      <c r="I106" s="194">
        <f t="shared" si="57"/>
        <v>0</v>
      </c>
      <c r="J106" s="194">
        <f t="shared" si="57"/>
        <v>0</v>
      </c>
      <c r="K106" s="194">
        <f t="shared" si="57"/>
        <v>0</v>
      </c>
      <c r="L106" s="194">
        <f t="shared" si="57"/>
        <v>0</v>
      </c>
      <c r="M106" s="194">
        <f t="shared" si="57"/>
        <v>0</v>
      </c>
      <c r="N106" s="194">
        <f t="shared" si="57"/>
        <v>0</v>
      </c>
      <c r="O106" s="194">
        <f t="shared" si="57"/>
        <v>0</v>
      </c>
      <c r="P106" s="194">
        <f t="shared" si="57"/>
        <v>0</v>
      </c>
      <c r="Q106" s="194">
        <f t="shared" si="57"/>
        <v>0</v>
      </c>
      <c r="R106" s="194">
        <f t="shared" si="57"/>
        <v>0</v>
      </c>
      <c r="S106" s="194">
        <f t="shared" si="54"/>
        <v>0</v>
      </c>
      <c r="T106" s="194">
        <f t="shared" si="54"/>
        <v>0</v>
      </c>
      <c r="U106" s="194">
        <f t="shared" si="54"/>
        <v>0</v>
      </c>
      <c r="V106" s="194">
        <f t="shared" si="54"/>
        <v>0</v>
      </c>
      <c r="W106" s="194">
        <f t="shared" si="54"/>
        <v>0</v>
      </c>
      <c r="X106" s="194">
        <f t="shared" si="54"/>
        <v>0</v>
      </c>
      <c r="Y106" s="194">
        <f t="shared" si="54"/>
        <v>0</v>
      </c>
      <c r="Z106" s="194">
        <f t="shared" si="54"/>
        <v>0</v>
      </c>
      <c r="AA106" s="194">
        <f t="shared" si="54"/>
        <v>0</v>
      </c>
      <c r="AB106" s="194">
        <f t="shared" si="54"/>
        <v>0</v>
      </c>
      <c r="AC106" s="194">
        <f t="shared" si="54"/>
        <v>0</v>
      </c>
      <c r="AD106" s="194">
        <f t="shared" si="54"/>
        <v>0</v>
      </c>
      <c r="AE106" s="194">
        <f t="shared" si="54"/>
        <v>0</v>
      </c>
      <c r="AF106" s="194">
        <f t="shared" si="54"/>
        <v>0</v>
      </c>
      <c r="AG106" s="194">
        <f t="shared" si="54"/>
        <v>0</v>
      </c>
      <c r="AH106" s="194">
        <f t="shared" si="54"/>
        <v>0</v>
      </c>
      <c r="AI106" s="194">
        <f t="shared" si="55"/>
        <v>0</v>
      </c>
      <c r="AJ106" s="194">
        <f t="shared" si="53"/>
        <v>0</v>
      </c>
      <c r="AK106" s="194">
        <f t="shared" si="53"/>
        <v>0</v>
      </c>
      <c r="AL106" s="194">
        <f t="shared" si="53"/>
        <v>0</v>
      </c>
      <c r="AM106" s="194">
        <f t="shared" si="53"/>
        <v>0</v>
      </c>
      <c r="AN106" s="194">
        <f t="shared" si="53"/>
        <v>0</v>
      </c>
      <c r="AO106" s="194">
        <f t="shared" si="53"/>
        <v>0</v>
      </c>
      <c r="AP106" s="194">
        <f t="shared" si="53"/>
        <v>0</v>
      </c>
      <c r="AQ106" s="194">
        <f t="shared" si="53"/>
        <v>0</v>
      </c>
      <c r="AR106" s="194">
        <f t="shared" si="53"/>
        <v>0</v>
      </c>
      <c r="AS106" s="194">
        <f t="shared" si="53"/>
        <v>0</v>
      </c>
      <c r="AT106" s="194">
        <f t="shared" si="53"/>
        <v>0</v>
      </c>
      <c r="AU106" s="194">
        <f t="shared" si="53"/>
        <v>0</v>
      </c>
      <c r="AV106" s="194">
        <f t="shared" si="53"/>
        <v>0</v>
      </c>
      <c r="AW106" s="194">
        <f t="shared" si="53"/>
        <v>0</v>
      </c>
      <c r="AX106" s="194">
        <f t="shared" si="53"/>
        <v>0</v>
      </c>
      <c r="AY106" s="194">
        <f t="shared" si="53"/>
        <v>0</v>
      </c>
      <c r="AZ106" s="194">
        <f t="shared" si="56"/>
        <v>0</v>
      </c>
      <c r="BA106" s="194">
        <f t="shared" si="56"/>
        <v>0</v>
      </c>
      <c r="BB106" s="194">
        <f t="shared" si="56"/>
        <v>0</v>
      </c>
      <c r="BC106" s="194">
        <f t="shared" si="56"/>
        <v>0</v>
      </c>
      <c r="BD106" s="194">
        <f t="shared" si="56"/>
        <v>0</v>
      </c>
      <c r="BE106" s="194">
        <f t="shared" si="56"/>
        <v>0</v>
      </c>
      <c r="BF106" s="194">
        <f t="shared" si="56"/>
        <v>0</v>
      </c>
      <c r="BG106" s="194">
        <f t="shared" si="56"/>
        <v>0</v>
      </c>
      <c r="BH106" s="194">
        <f t="shared" si="56"/>
        <v>0</v>
      </c>
      <c r="BI106" s="194">
        <f t="shared" si="56"/>
        <v>0</v>
      </c>
      <c r="BJ106" s="194">
        <f t="shared" si="56"/>
        <v>0</v>
      </c>
      <c r="BK106" s="194">
        <f t="shared" si="56"/>
        <v>0</v>
      </c>
      <c r="BL106" s="194">
        <f t="shared" si="56"/>
        <v>0</v>
      </c>
      <c r="BM106" s="194">
        <f t="shared" si="56"/>
        <v>0</v>
      </c>
      <c r="BN106" s="194">
        <f t="shared" si="50"/>
        <v>0</v>
      </c>
      <c r="BO106" s="194">
        <f t="shared" si="50"/>
        <v>0</v>
      </c>
      <c r="BP106" s="194">
        <f t="shared" si="50"/>
        <v>0</v>
      </c>
      <c r="BQ106" s="194">
        <f t="shared" si="50"/>
        <v>0</v>
      </c>
      <c r="BR106" s="194">
        <f t="shared" si="50"/>
        <v>0</v>
      </c>
      <c r="BS106" s="194">
        <f t="shared" si="50"/>
        <v>0</v>
      </c>
      <c r="BT106" s="194">
        <f t="shared" si="50"/>
        <v>0</v>
      </c>
      <c r="BU106" s="194">
        <f t="shared" si="50"/>
        <v>0</v>
      </c>
      <c r="BV106" s="194">
        <f t="shared" si="50"/>
        <v>0</v>
      </c>
      <c r="BW106" s="194">
        <f t="shared" si="50"/>
        <v>0</v>
      </c>
      <c r="BX106" s="194">
        <f t="shared" si="50"/>
        <v>0</v>
      </c>
      <c r="BY106" s="194">
        <f t="shared" si="50"/>
        <v>0</v>
      </c>
      <c r="BZ106" s="194">
        <f t="shared" si="50"/>
        <v>0</v>
      </c>
      <c r="CA106" s="194">
        <f t="shared" si="50"/>
        <v>0</v>
      </c>
      <c r="CB106" s="194">
        <f t="shared" si="50"/>
        <v>0</v>
      </c>
      <c r="CC106" s="194">
        <f t="shared" si="50"/>
        <v>0</v>
      </c>
      <c r="CD106" s="194">
        <f t="shared" si="51"/>
        <v>0</v>
      </c>
      <c r="CE106" s="194">
        <f t="shared" si="51"/>
        <v>0</v>
      </c>
      <c r="CF106" s="194">
        <f t="shared" si="51"/>
        <v>0</v>
      </c>
      <c r="CG106" s="194">
        <f t="shared" si="51"/>
        <v>0</v>
      </c>
      <c r="CH106" s="194">
        <f t="shared" si="51"/>
        <v>0</v>
      </c>
      <c r="CI106" s="194">
        <f t="shared" si="51"/>
        <v>0</v>
      </c>
      <c r="CJ106" s="194">
        <f t="shared" si="51"/>
        <v>0</v>
      </c>
      <c r="CK106" s="194">
        <f t="shared" si="51"/>
        <v>0</v>
      </c>
      <c r="CL106" s="194">
        <f t="shared" si="51"/>
        <v>0</v>
      </c>
      <c r="CM106" s="194">
        <f t="shared" si="51"/>
        <v>0</v>
      </c>
      <c r="CN106" s="194">
        <f t="shared" si="51"/>
        <v>0</v>
      </c>
      <c r="CO106" s="194">
        <f t="shared" si="51"/>
        <v>0</v>
      </c>
      <c r="CP106" s="194">
        <f t="shared" si="51"/>
        <v>0</v>
      </c>
      <c r="CQ106" s="194">
        <f t="shared" si="51"/>
        <v>0</v>
      </c>
      <c r="CR106" s="194">
        <f t="shared" si="51"/>
        <v>0</v>
      </c>
      <c r="CS106" s="194">
        <f t="shared" si="51"/>
        <v>0</v>
      </c>
      <c r="CT106" s="194">
        <f t="shared" si="52"/>
        <v>0</v>
      </c>
      <c r="CU106" s="194">
        <f t="shared" si="52"/>
        <v>0</v>
      </c>
      <c r="CV106" s="194">
        <f t="shared" si="52"/>
        <v>0</v>
      </c>
      <c r="CW106" s="194">
        <f t="shared" si="52"/>
        <v>0</v>
      </c>
      <c r="CX106" s="194">
        <f t="shared" si="52"/>
        <v>0</v>
      </c>
      <c r="CY106" s="194">
        <f t="shared" si="52"/>
        <v>0</v>
      </c>
      <c r="CZ106" s="194">
        <f t="shared" si="52"/>
        <v>0</v>
      </c>
      <c r="DA106" s="194">
        <f t="shared" si="52"/>
        <v>0</v>
      </c>
      <c r="DB106" s="194">
        <f t="shared" si="52"/>
        <v>0</v>
      </c>
      <c r="DC106" s="194">
        <f t="shared" si="52"/>
        <v>0</v>
      </c>
      <c r="DD106" s="194">
        <f t="shared" si="52"/>
        <v>0</v>
      </c>
      <c r="DE106" s="194">
        <f t="shared" si="52"/>
        <v>0</v>
      </c>
      <c r="DF106" s="194">
        <f t="shared" si="52"/>
        <v>0</v>
      </c>
      <c r="DG106" s="194">
        <f t="shared" si="52"/>
        <v>0</v>
      </c>
      <c r="DH106" s="194">
        <f t="shared" si="52"/>
        <v>0</v>
      </c>
      <c r="DI106" s="194">
        <f t="shared" si="52"/>
        <v>0</v>
      </c>
      <c r="DJ106" s="194">
        <f t="shared" si="41"/>
        <v>0</v>
      </c>
      <c r="DK106" s="194">
        <f t="shared" si="41"/>
        <v>0</v>
      </c>
      <c r="DL106" s="194">
        <f t="shared" si="41"/>
        <v>0</v>
      </c>
      <c r="DM106" s="194">
        <f t="shared" ref="DJ106:DS123" si="58">IF(AND($B106=DM$2),$A106, 0)</f>
        <v>0</v>
      </c>
      <c r="DN106" s="194">
        <f t="shared" si="58"/>
        <v>0</v>
      </c>
      <c r="DO106" s="194">
        <f t="shared" si="58"/>
        <v>0</v>
      </c>
      <c r="DP106" s="194">
        <f t="shared" si="58"/>
        <v>0</v>
      </c>
      <c r="DQ106" s="194">
        <f t="shared" si="58"/>
        <v>0</v>
      </c>
      <c r="DR106" s="194">
        <f t="shared" si="58"/>
        <v>0</v>
      </c>
      <c r="DS106" s="194">
        <f t="shared" si="58"/>
        <v>0</v>
      </c>
      <c r="DT106" s="102"/>
    </row>
    <row r="107" spans="1:124" s="35" customFormat="1" x14ac:dyDescent="0.25">
      <c r="A107" s="241" t="e">
        <f ca="1"/>
        <v>#DIV/0!</v>
      </c>
      <c r="B107" s="53" t="s">
        <v>169</v>
      </c>
      <c r="C107" s="192" t="str">
        <v>-</v>
      </c>
      <c r="D107" s="193">
        <f t="shared" si="57"/>
        <v>0</v>
      </c>
      <c r="E107" s="194">
        <f t="shared" si="57"/>
        <v>0</v>
      </c>
      <c r="F107" s="194">
        <f t="shared" si="57"/>
        <v>0</v>
      </c>
      <c r="G107" s="194">
        <f t="shared" si="57"/>
        <v>0</v>
      </c>
      <c r="H107" s="194">
        <f t="shared" si="57"/>
        <v>0</v>
      </c>
      <c r="I107" s="194">
        <f t="shared" si="57"/>
        <v>0</v>
      </c>
      <c r="J107" s="194">
        <f t="shared" si="57"/>
        <v>0</v>
      </c>
      <c r="K107" s="194">
        <f t="shared" si="57"/>
        <v>0</v>
      </c>
      <c r="L107" s="194">
        <f t="shared" si="57"/>
        <v>0</v>
      </c>
      <c r="M107" s="194">
        <f t="shared" si="57"/>
        <v>0</v>
      </c>
      <c r="N107" s="194">
        <f t="shared" si="57"/>
        <v>0</v>
      </c>
      <c r="O107" s="194">
        <f t="shared" si="57"/>
        <v>0</v>
      </c>
      <c r="P107" s="194">
        <f t="shared" si="57"/>
        <v>0</v>
      </c>
      <c r="Q107" s="194">
        <f t="shared" si="57"/>
        <v>0</v>
      </c>
      <c r="R107" s="194">
        <f t="shared" si="57"/>
        <v>0</v>
      </c>
      <c r="S107" s="194">
        <f t="shared" si="54"/>
        <v>0</v>
      </c>
      <c r="T107" s="194">
        <f t="shared" si="54"/>
        <v>0</v>
      </c>
      <c r="U107" s="194">
        <f t="shared" si="54"/>
        <v>0</v>
      </c>
      <c r="V107" s="194">
        <f t="shared" si="54"/>
        <v>0</v>
      </c>
      <c r="W107" s="194">
        <f t="shared" si="54"/>
        <v>0</v>
      </c>
      <c r="X107" s="194">
        <f t="shared" si="54"/>
        <v>0</v>
      </c>
      <c r="Y107" s="194">
        <f t="shared" si="54"/>
        <v>0</v>
      </c>
      <c r="Z107" s="194">
        <f t="shared" si="54"/>
        <v>0</v>
      </c>
      <c r="AA107" s="194">
        <f t="shared" si="54"/>
        <v>0</v>
      </c>
      <c r="AB107" s="194">
        <f t="shared" si="54"/>
        <v>0</v>
      </c>
      <c r="AC107" s="194">
        <f t="shared" si="54"/>
        <v>0</v>
      </c>
      <c r="AD107" s="194">
        <f t="shared" si="54"/>
        <v>0</v>
      </c>
      <c r="AE107" s="194">
        <f t="shared" si="54"/>
        <v>0</v>
      </c>
      <c r="AF107" s="194">
        <f t="shared" si="54"/>
        <v>0</v>
      </c>
      <c r="AG107" s="194">
        <f t="shared" si="54"/>
        <v>0</v>
      </c>
      <c r="AH107" s="194">
        <f t="shared" si="54"/>
        <v>0</v>
      </c>
      <c r="AI107" s="194">
        <f t="shared" si="55"/>
        <v>0</v>
      </c>
      <c r="AJ107" s="194">
        <f t="shared" si="53"/>
        <v>0</v>
      </c>
      <c r="AK107" s="194">
        <f t="shared" si="53"/>
        <v>0</v>
      </c>
      <c r="AL107" s="194">
        <f t="shared" si="53"/>
        <v>0</v>
      </c>
      <c r="AM107" s="194">
        <f t="shared" si="53"/>
        <v>0</v>
      </c>
      <c r="AN107" s="194">
        <f t="shared" si="53"/>
        <v>0</v>
      </c>
      <c r="AO107" s="194">
        <f t="shared" si="53"/>
        <v>0</v>
      </c>
      <c r="AP107" s="194">
        <f t="shared" si="53"/>
        <v>0</v>
      </c>
      <c r="AQ107" s="194">
        <f t="shared" si="53"/>
        <v>0</v>
      </c>
      <c r="AR107" s="194">
        <f t="shared" si="53"/>
        <v>0</v>
      </c>
      <c r="AS107" s="194">
        <f t="shared" si="53"/>
        <v>0</v>
      </c>
      <c r="AT107" s="194">
        <f t="shared" si="53"/>
        <v>0</v>
      </c>
      <c r="AU107" s="194">
        <f t="shared" si="53"/>
        <v>0</v>
      </c>
      <c r="AV107" s="194">
        <f t="shared" si="53"/>
        <v>0</v>
      </c>
      <c r="AW107" s="194">
        <f t="shared" si="53"/>
        <v>0</v>
      </c>
      <c r="AX107" s="194">
        <f t="shared" si="53"/>
        <v>0</v>
      </c>
      <c r="AY107" s="194">
        <f t="shared" si="53"/>
        <v>0</v>
      </c>
      <c r="AZ107" s="194">
        <f t="shared" si="56"/>
        <v>0</v>
      </c>
      <c r="BA107" s="194">
        <f t="shared" si="56"/>
        <v>0</v>
      </c>
      <c r="BB107" s="194">
        <f t="shared" si="56"/>
        <v>0</v>
      </c>
      <c r="BC107" s="194">
        <f t="shared" si="56"/>
        <v>0</v>
      </c>
      <c r="BD107" s="194">
        <f t="shared" si="56"/>
        <v>0</v>
      </c>
      <c r="BE107" s="194">
        <f t="shared" si="56"/>
        <v>0</v>
      </c>
      <c r="BF107" s="194">
        <f t="shared" si="56"/>
        <v>0</v>
      </c>
      <c r="BG107" s="194">
        <f t="shared" si="56"/>
        <v>0</v>
      </c>
      <c r="BH107" s="194">
        <f t="shared" si="56"/>
        <v>0</v>
      </c>
      <c r="BI107" s="194">
        <f t="shared" si="56"/>
        <v>0</v>
      </c>
      <c r="BJ107" s="194">
        <f t="shared" si="56"/>
        <v>0</v>
      </c>
      <c r="BK107" s="194">
        <f t="shared" si="56"/>
        <v>0</v>
      </c>
      <c r="BL107" s="194">
        <f t="shared" si="56"/>
        <v>0</v>
      </c>
      <c r="BM107" s="194">
        <f t="shared" si="56"/>
        <v>0</v>
      </c>
      <c r="BN107" s="194">
        <f t="shared" si="50"/>
        <v>0</v>
      </c>
      <c r="BO107" s="194">
        <f t="shared" si="50"/>
        <v>0</v>
      </c>
      <c r="BP107" s="194">
        <f t="shared" si="50"/>
        <v>0</v>
      </c>
      <c r="BQ107" s="194">
        <f t="shared" si="50"/>
        <v>0</v>
      </c>
      <c r="BR107" s="194">
        <f t="shared" si="50"/>
        <v>0</v>
      </c>
      <c r="BS107" s="194">
        <f t="shared" si="50"/>
        <v>0</v>
      </c>
      <c r="BT107" s="194">
        <f t="shared" si="50"/>
        <v>0</v>
      </c>
      <c r="BU107" s="194">
        <f t="shared" si="50"/>
        <v>0</v>
      </c>
      <c r="BV107" s="194">
        <f t="shared" si="50"/>
        <v>0</v>
      </c>
      <c r="BW107" s="194">
        <f t="shared" si="50"/>
        <v>0</v>
      </c>
      <c r="BX107" s="194">
        <f t="shared" si="50"/>
        <v>0</v>
      </c>
      <c r="BY107" s="194">
        <f t="shared" si="50"/>
        <v>0</v>
      </c>
      <c r="BZ107" s="194">
        <f t="shared" si="50"/>
        <v>0</v>
      </c>
      <c r="CA107" s="194">
        <f t="shared" si="50"/>
        <v>0</v>
      </c>
      <c r="CB107" s="194">
        <f t="shared" si="50"/>
        <v>0</v>
      </c>
      <c r="CC107" s="194">
        <f t="shared" si="50"/>
        <v>0</v>
      </c>
      <c r="CD107" s="194">
        <f t="shared" si="51"/>
        <v>0</v>
      </c>
      <c r="CE107" s="194">
        <f t="shared" si="51"/>
        <v>0</v>
      </c>
      <c r="CF107" s="194">
        <f t="shared" si="51"/>
        <v>0</v>
      </c>
      <c r="CG107" s="194">
        <f t="shared" si="51"/>
        <v>0</v>
      </c>
      <c r="CH107" s="194">
        <f t="shared" si="51"/>
        <v>0</v>
      </c>
      <c r="CI107" s="194">
        <f t="shared" si="51"/>
        <v>0</v>
      </c>
      <c r="CJ107" s="194">
        <f t="shared" si="51"/>
        <v>0</v>
      </c>
      <c r="CK107" s="194">
        <f t="shared" si="51"/>
        <v>0</v>
      </c>
      <c r="CL107" s="194">
        <f t="shared" si="51"/>
        <v>0</v>
      </c>
      <c r="CM107" s="194">
        <f t="shared" si="51"/>
        <v>0</v>
      </c>
      <c r="CN107" s="194">
        <f t="shared" si="51"/>
        <v>0</v>
      </c>
      <c r="CO107" s="194">
        <f t="shared" si="51"/>
        <v>0</v>
      </c>
      <c r="CP107" s="194">
        <f t="shared" si="51"/>
        <v>0</v>
      </c>
      <c r="CQ107" s="194">
        <f t="shared" si="51"/>
        <v>0</v>
      </c>
      <c r="CR107" s="194">
        <f t="shared" si="51"/>
        <v>0</v>
      </c>
      <c r="CS107" s="194">
        <f t="shared" si="51"/>
        <v>0</v>
      </c>
      <c r="CT107" s="194">
        <f t="shared" si="52"/>
        <v>0</v>
      </c>
      <c r="CU107" s="194">
        <f t="shared" si="52"/>
        <v>0</v>
      </c>
      <c r="CV107" s="194">
        <f t="shared" si="52"/>
        <v>0</v>
      </c>
      <c r="CW107" s="194">
        <f t="shared" si="52"/>
        <v>0</v>
      </c>
      <c r="CX107" s="194">
        <f t="shared" si="52"/>
        <v>0</v>
      </c>
      <c r="CY107" s="194">
        <f t="shared" si="52"/>
        <v>0</v>
      </c>
      <c r="CZ107" s="194">
        <f t="shared" si="52"/>
        <v>0</v>
      </c>
      <c r="DA107" s="194">
        <f t="shared" si="52"/>
        <v>0</v>
      </c>
      <c r="DB107" s="194">
        <f t="shared" si="52"/>
        <v>0</v>
      </c>
      <c r="DC107" s="194">
        <f t="shared" si="52"/>
        <v>0</v>
      </c>
      <c r="DD107" s="194">
        <f t="shared" si="52"/>
        <v>0</v>
      </c>
      <c r="DE107" s="194">
        <f t="shared" si="52"/>
        <v>0</v>
      </c>
      <c r="DF107" s="194">
        <f t="shared" si="52"/>
        <v>0</v>
      </c>
      <c r="DG107" s="194">
        <f t="shared" si="52"/>
        <v>0</v>
      </c>
      <c r="DH107" s="194">
        <f t="shared" si="52"/>
        <v>0</v>
      </c>
      <c r="DI107" s="194">
        <f t="shared" si="52"/>
        <v>0</v>
      </c>
      <c r="DJ107" s="194">
        <f t="shared" si="58"/>
        <v>0</v>
      </c>
      <c r="DK107" s="194">
        <f t="shared" si="58"/>
        <v>0</v>
      </c>
      <c r="DL107" s="194">
        <f t="shared" si="58"/>
        <v>0</v>
      </c>
      <c r="DM107" s="194">
        <f t="shared" si="58"/>
        <v>0</v>
      </c>
      <c r="DN107" s="194">
        <f t="shared" si="58"/>
        <v>0</v>
      </c>
      <c r="DO107" s="194">
        <f t="shared" si="58"/>
        <v>0</v>
      </c>
      <c r="DP107" s="194">
        <f t="shared" si="58"/>
        <v>0</v>
      </c>
      <c r="DQ107" s="194">
        <f t="shared" si="58"/>
        <v>0</v>
      </c>
      <c r="DR107" s="194">
        <f t="shared" si="58"/>
        <v>0</v>
      </c>
      <c r="DS107" s="194">
        <f t="shared" si="58"/>
        <v>0</v>
      </c>
      <c r="DT107" s="102"/>
    </row>
    <row r="108" spans="1:124" customFormat="1" x14ac:dyDescent="0.2">
      <c r="A108" s="241" t="e">
        <f ca="1"/>
        <v>#DIV/0!</v>
      </c>
      <c r="B108" s="53" t="s">
        <v>549</v>
      </c>
      <c r="C108" s="198" t="str">
        <v>-</v>
      </c>
      <c r="D108" s="199">
        <f t="shared" si="57"/>
        <v>0</v>
      </c>
      <c r="E108" s="200">
        <f t="shared" si="57"/>
        <v>0</v>
      </c>
      <c r="F108" s="200">
        <f t="shared" si="57"/>
        <v>0</v>
      </c>
      <c r="G108" s="200">
        <f t="shared" si="57"/>
        <v>0</v>
      </c>
      <c r="H108" s="200">
        <f t="shared" si="57"/>
        <v>0</v>
      </c>
      <c r="I108" s="200">
        <f t="shared" si="57"/>
        <v>0</v>
      </c>
      <c r="J108" s="200">
        <f t="shared" si="57"/>
        <v>0</v>
      </c>
      <c r="K108" s="200">
        <f t="shared" si="57"/>
        <v>0</v>
      </c>
      <c r="L108" s="200">
        <f t="shared" si="57"/>
        <v>0</v>
      </c>
      <c r="M108" s="200">
        <f t="shared" si="57"/>
        <v>0</v>
      </c>
      <c r="N108" s="200">
        <f t="shared" si="57"/>
        <v>0</v>
      </c>
      <c r="O108" s="200">
        <f t="shared" si="57"/>
        <v>0</v>
      </c>
      <c r="P108" s="200">
        <f t="shared" si="57"/>
        <v>0</v>
      </c>
      <c r="Q108" s="200">
        <f t="shared" si="57"/>
        <v>0</v>
      </c>
      <c r="R108" s="200">
        <f t="shared" si="57"/>
        <v>0</v>
      </c>
      <c r="S108" s="200">
        <f t="shared" si="57"/>
        <v>0</v>
      </c>
      <c r="T108" s="200">
        <f t="shared" si="54"/>
        <v>0</v>
      </c>
      <c r="U108" s="200">
        <f t="shared" si="54"/>
        <v>0</v>
      </c>
      <c r="V108" s="200">
        <f t="shared" si="54"/>
        <v>0</v>
      </c>
      <c r="W108" s="200">
        <f t="shared" si="54"/>
        <v>0</v>
      </c>
      <c r="X108" s="200">
        <f t="shared" si="54"/>
        <v>0</v>
      </c>
      <c r="Y108" s="200">
        <f t="shared" si="54"/>
        <v>0</v>
      </c>
      <c r="Z108" s="200">
        <f t="shared" si="54"/>
        <v>0</v>
      </c>
      <c r="AA108" s="200">
        <f t="shared" si="54"/>
        <v>0</v>
      </c>
      <c r="AB108" s="200">
        <f t="shared" si="54"/>
        <v>0</v>
      </c>
      <c r="AC108" s="200">
        <f t="shared" si="54"/>
        <v>0</v>
      </c>
      <c r="AD108" s="200">
        <f t="shared" si="54"/>
        <v>0</v>
      </c>
      <c r="AE108" s="200">
        <f t="shared" si="54"/>
        <v>0</v>
      </c>
      <c r="AF108" s="200">
        <f t="shared" si="54"/>
        <v>0</v>
      </c>
      <c r="AG108" s="200">
        <f t="shared" si="54"/>
        <v>0</v>
      </c>
      <c r="AH108" s="200">
        <f t="shared" si="54"/>
        <v>0</v>
      </c>
      <c r="AI108" s="200">
        <f t="shared" si="55"/>
        <v>0</v>
      </c>
      <c r="AJ108" s="200">
        <f t="shared" si="55"/>
        <v>0</v>
      </c>
      <c r="AK108" s="200">
        <f t="shared" si="55"/>
        <v>0</v>
      </c>
      <c r="AL108" s="200">
        <f t="shared" si="55"/>
        <v>0</v>
      </c>
      <c r="AM108" s="200">
        <f t="shared" si="55"/>
        <v>0</v>
      </c>
      <c r="AN108" s="200">
        <f t="shared" si="55"/>
        <v>0</v>
      </c>
      <c r="AO108" s="200">
        <f t="shared" si="55"/>
        <v>0</v>
      </c>
      <c r="AP108" s="200">
        <f t="shared" si="55"/>
        <v>0</v>
      </c>
      <c r="AQ108" s="200">
        <f t="shared" si="55"/>
        <v>0</v>
      </c>
      <c r="AR108" s="200">
        <f t="shared" si="55"/>
        <v>0</v>
      </c>
      <c r="AS108" s="200">
        <f t="shared" si="55"/>
        <v>0</v>
      </c>
      <c r="AT108" s="200">
        <f t="shared" si="55"/>
        <v>0</v>
      </c>
      <c r="AU108" s="200">
        <f t="shared" si="55"/>
        <v>0</v>
      </c>
      <c r="AV108" s="200">
        <f t="shared" si="55"/>
        <v>0</v>
      </c>
      <c r="AW108" s="200">
        <f t="shared" si="55"/>
        <v>0</v>
      </c>
      <c r="AX108" s="200">
        <f t="shared" si="55"/>
        <v>0</v>
      </c>
      <c r="AY108" s="200">
        <f t="shared" si="53"/>
        <v>0</v>
      </c>
      <c r="AZ108" s="200">
        <f t="shared" si="56"/>
        <v>0</v>
      </c>
      <c r="BA108" s="200">
        <f t="shared" si="56"/>
        <v>0</v>
      </c>
      <c r="BB108" s="200">
        <f t="shared" si="56"/>
        <v>0</v>
      </c>
      <c r="BC108" s="200">
        <f t="shared" si="56"/>
        <v>0</v>
      </c>
      <c r="BD108" s="200">
        <f t="shared" si="56"/>
        <v>0</v>
      </c>
      <c r="BE108" s="200">
        <f t="shared" si="56"/>
        <v>0</v>
      </c>
      <c r="BF108" s="200">
        <f t="shared" si="56"/>
        <v>0</v>
      </c>
      <c r="BG108" s="200">
        <f t="shared" si="56"/>
        <v>0</v>
      </c>
      <c r="BH108" s="200">
        <f t="shared" si="56"/>
        <v>0</v>
      </c>
      <c r="BI108" s="200">
        <f t="shared" si="56"/>
        <v>0</v>
      </c>
      <c r="BJ108" s="200">
        <f t="shared" si="56"/>
        <v>0</v>
      </c>
      <c r="BK108" s="200">
        <f t="shared" si="56"/>
        <v>0</v>
      </c>
      <c r="BL108" s="200">
        <f t="shared" si="56"/>
        <v>0</v>
      </c>
      <c r="BM108" s="200">
        <f t="shared" si="56"/>
        <v>0</v>
      </c>
      <c r="BN108" s="200">
        <f t="shared" si="56"/>
        <v>0</v>
      </c>
      <c r="BO108" s="200">
        <f t="shared" si="56"/>
        <v>0</v>
      </c>
      <c r="BP108" s="200">
        <f t="shared" si="50"/>
        <v>0</v>
      </c>
      <c r="BQ108" s="200">
        <f t="shared" si="50"/>
        <v>0</v>
      </c>
      <c r="BR108" s="200">
        <f t="shared" si="50"/>
        <v>0</v>
      </c>
      <c r="BS108" s="200">
        <f t="shared" si="50"/>
        <v>0</v>
      </c>
      <c r="BT108" s="200">
        <f t="shared" si="50"/>
        <v>0</v>
      </c>
      <c r="BU108" s="200">
        <f t="shared" si="50"/>
        <v>0</v>
      </c>
      <c r="BV108" s="200">
        <f t="shared" si="50"/>
        <v>0</v>
      </c>
      <c r="BW108" s="200">
        <f t="shared" si="50"/>
        <v>0</v>
      </c>
      <c r="BX108" s="200">
        <f t="shared" si="50"/>
        <v>0</v>
      </c>
      <c r="BY108" s="200">
        <f t="shared" si="50"/>
        <v>0</v>
      </c>
      <c r="BZ108" s="200">
        <f t="shared" si="50"/>
        <v>0</v>
      </c>
      <c r="CA108" s="200">
        <f t="shared" si="50"/>
        <v>0</v>
      </c>
      <c r="CB108" s="200">
        <f t="shared" si="50"/>
        <v>0</v>
      </c>
      <c r="CC108" s="200">
        <f t="shared" si="50"/>
        <v>0</v>
      </c>
      <c r="CD108" s="200">
        <f t="shared" si="51"/>
        <v>0</v>
      </c>
      <c r="CE108" s="200">
        <f t="shared" si="51"/>
        <v>0</v>
      </c>
      <c r="CF108" s="200">
        <f t="shared" si="51"/>
        <v>0</v>
      </c>
      <c r="CG108" s="200">
        <f t="shared" si="51"/>
        <v>0</v>
      </c>
      <c r="CH108" s="200">
        <f t="shared" si="51"/>
        <v>0</v>
      </c>
      <c r="CI108" s="200">
        <f t="shared" si="51"/>
        <v>0</v>
      </c>
      <c r="CJ108" s="200">
        <f t="shared" si="51"/>
        <v>0</v>
      </c>
      <c r="CK108" s="200">
        <f t="shared" si="51"/>
        <v>0</v>
      </c>
      <c r="CL108" s="200">
        <f t="shared" si="51"/>
        <v>0</v>
      </c>
      <c r="CM108" s="200">
        <f t="shared" si="51"/>
        <v>0</v>
      </c>
      <c r="CN108" s="200">
        <f t="shared" si="51"/>
        <v>0</v>
      </c>
      <c r="CO108" s="200">
        <f t="shared" si="51"/>
        <v>0</v>
      </c>
      <c r="CP108" s="200">
        <f t="shared" si="51"/>
        <v>0</v>
      </c>
      <c r="CQ108" s="200">
        <f t="shared" si="51"/>
        <v>0</v>
      </c>
      <c r="CR108" s="200">
        <f t="shared" si="51"/>
        <v>0</v>
      </c>
      <c r="CS108" s="200">
        <f t="shared" si="51"/>
        <v>0</v>
      </c>
      <c r="CT108" s="200">
        <f t="shared" si="52"/>
        <v>0</v>
      </c>
      <c r="CU108" s="200">
        <f t="shared" si="52"/>
        <v>0</v>
      </c>
      <c r="CV108" s="200">
        <f t="shared" si="52"/>
        <v>0</v>
      </c>
      <c r="CW108" s="200">
        <f t="shared" si="52"/>
        <v>0</v>
      </c>
      <c r="CX108" s="200">
        <f t="shared" si="52"/>
        <v>0</v>
      </c>
      <c r="CY108" s="200">
        <f t="shared" si="52"/>
        <v>0</v>
      </c>
      <c r="CZ108" s="200">
        <f t="shared" si="52"/>
        <v>0</v>
      </c>
      <c r="DA108" s="200">
        <f t="shared" si="52"/>
        <v>0</v>
      </c>
      <c r="DB108" s="200">
        <f t="shared" si="52"/>
        <v>0</v>
      </c>
      <c r="DC108" s="200">
        <f t="shared" si="52"/>
        <v>0</v>
      </c>
      <c r="DD108" s="200">
        <f t="shared" si="52"/>
        <v>0</v>
      </c>
      <c r="DE108" s="200">
        <f t="shared" si="52"/>
        <v>0</v>
      </c>
      <c r="DF108" s="200">
        <f t="shared" si="52"/>
        <v>0</v>
      </c>
      <c r="DG108" s="200">
        <f t="shared" si="52"/>
        <v>0</v>
      </c>
      <c r="DH108" s="200">
        <f t="shared" si="52"/>
        <v>0</v>
      </c>
      <c r="DI108" s="200">
        <f t="shared" si="52"/>
        <v>0</v>
      </c>
      <c r="DJ108" s="200">
        <f t="shared" si="58"/>
        <v>0</v>
      </c>
      <c r="DK108" s="200">
        <f t="shared" si="58"/>
        <v>0</v>
      </c>
      <c r="DL108" s="200">
        <f t="shared" si="58"/>
        <v>0</v>
      </c>
      <c r="DM108" s="200">
        <f t="shared" si="58"/>
        <v>0</v>
      </c>
      <c r="DN108" s="200">
        <f t="shared" si="58"/>
        <v>0</v>
      </c>
      <c r="DO108" s="200">
        <f t="shared" si="58"/>
        <v>0</v>
      </c>
      <c r="DP108" s="200">
        <f t="shared" si="58"/>
        <v>0</v>
      </c>
      <c r="DQ108" s="200">
        <f t="shared" si="58"/>
        <v>0</v>
      </c>
      <c r="DR108" s="200">
        <f t="shared" si="58"/>
        <v>0</v>
      </c>
      <c r="DS108" s="200">
        <f t="shared" si="58"/>
        <v>0</v>
      </c>
      <c r="DT108" s="104"/>
    </row>
    <row r="109" spans="1:124" customFormat="1" x14ac:dyDescent="0.2">
      <c r="A109" s="241" t="e">
        <f ca="1"/>
        <v>#DIV/0!</v>
      </c>
      <c r="B109" s="53" t="s">
        <v>550</v>
      </c>
      <c r="C109" s="195" t="str">
        <v>-</v>
      </c>
      <c r="D109" s="196">
        <f t="shared" ref="D109:BO112" si="59">IF(AND($B109=D$2),$A109, 0)</f>
        <v>0</v>
      </c>
      <c r="E109" s="197">
        <f t="shared" si="59"/>
        <v>0</v>
      </c>
      <c r="F109" s="197">
        <f t="shared" si="59"/>
        <v>0</v>
      </c>
      <c r="G109" s="197">
        <f t="shared" si="59"/>
        <v>0</v>
      </c>
      <c r="H109" s="197">
        <f t="shared" si="59"/>
        <v>0</v>
      </c>
      <c r="I109" s="197">
        <f t="shared" si="59"/>
        <v>0</v>
      </c>
      <c r="J109" s="197">
        <f t="shared" si="59"/>
        <v>0</v>
      </c>
      <c r="K109" s="197">
        <f t="shared" si="59"/>
        <v>0</v>
      </c>
      <c r="L109" s="197">
        <f t="shared" si="59"/>
        <v>0</v>
      </c>
      <c r="M109" s="197">
        <f t="shared" si="59"/>
        <v>0</v>
      </c>
      <c r="N109" s="197">
        <f t="shared" si="59"/>
        <v>0</v>
      </c>
      <c r="O109" s="197">
        <f t="shared" si="59"/>
        <v>0</v>
      </c>
      <c r="P109" s="197">
        <f t="shared" si="59"/>
        <v>0</v>
      </c>
      <c r="Q109" s="197">
        <f t="shared" si="59"/>
        <v>0</v>
      </c>
      <c r="R109" s="197">
        <f t="shared" si="59"/>
        <v>0</v>
      </c>
      <c r="S109" s="197">
        <f t="shared" si="59"/>
        <v>0</v>
      </c>
      <c r="T109" s="197">
        <f t="shared" si="59"/>
        <v>0</v>
      </c>
      <c r="U109" s="197">
        <f t="shared" si="59"/>
        <v>0</v>
      </c>
      <c r="V109" s="197">
        <f t="shared" si="59"/>
        <v>0</v>
      </c>
      <c r="W109" s="197">
        <f t="shared" si="59"/>
        <v>0</v>
      </c>
      <c r="X109" s="197">
        <f t="shared" si="59"/>
        <v>0</v>
      </c>
      <c r="Y109" s="197">
        <f t="shared" si="59"/>
        <v>0</v>
      </c>
      <c r="Z109" s="197">
        <f t="shared" si="59"/>
        <v>0</v>
      </c>
      <c r="AA109" s="197">
        <f t="shared" si="59"/>
        <v>0</v>
      </c>
      <c r="AB109" s="197">
        <f t="shared" si="59"/>
        <v>0</v>
      </c>
      <c r="AC109" s="197">
        <f t="shared" si="59"/>
        <v>0</v>
      </c>
      <c r="AD109" s="197">
        <f t="shared" si="59"/>
        <v>0</v>
      </c>
      <c r="AE109" s="197">
        <f t="shared" si="59"/>
        <v>0</v>
      </c>
      <c r="AF109" s="197">
        <f t="shared" si="59"/>
        <v>0</v>
      </c>
      <c r="AG109" s="197">
        <f t="shared" si="59"/>
        <v>0</v>
      </c>
      <c r="AH109" s="197">
        <f t="shared" si="59"/>
        <v>0</v>
      </c>
      <c r="AI109" s="197">
        <f t="shared" si="59"/>
        <v>0</v>
      </c>
      <c r="AJ109" s="197">
        <f t="shared" si="59"/>
        <v>0</v>
      </c>
      <c r="AK109" s="197">
        <f t="shared" si="59"/>
        <v>0</v>
      </c>
      <c r="AL109" s="197">
        <f t="shared" si="59"/>
        <v>0</v>
      </c>
      <c r="AM109" s="197">
        <f t="shared" si="59"/>
        <v>0</v>
      </c>
      <c r="AN109" s="197">
        <f t="shared" si="59"/>
        <v>0</v>
      </c>
      <c r="AO109" s="197">
        <f t="shared" si="59"/>
        <v>0</v>
      </c>
      <c r="AP109" s="197">
        <f t="shared" si="59"/>
        <v>0</v>
      </c>
      <c r="AQ109" s="197">
        <f t="shared" si="59"/>
        <v>0</v>
      </c>
      <c r="AR109" s="197">
        <f t="shared" si="59"/>
        <v>0</v>
      </c>
      <c r="AS109" s="197">
        <f t="shared" si="59"/>
        <v>0</v>
      </c>
      <c r="AT109" s="197">
        <f t="shared" si="59"/>
        <v>0</v>
      </c>
      <c r="AU109" s="197">
        <f t="shared" si="59"/>
        <v>0</v>
      </c>
      <c r="AV109" s="197">
        <f t="shared" si="59"/>
        <v>0</v>
      </c>
      <c r="AW109" s="197">
        <f t="shared" si="59"/>
        <v>0</v>
      </c>
      <c r="AX109" s="197">
        <f t="shared" si="59"/>
        <v>0</v>
      </c>
      <c r="AY109" s="197">
        <f t="shared" si="59"/>
        <v>0</v>
      </c>
      <c r="AZ109" s="197">
        <f t="shared" si="59"/>
        <v>0</v>
      </c>
      <c r="BA109" s="197">
        <f t="shared" si="59"/>
        <v>0</v>
      </c>
      <c r="BB109" s="197">
        <f t="shared" si="59"/>
        <v>0</v>
      </c>
      <c r="BC109" s="197">
        <f t="shared" si="59"/>
        <v>0</v>
      </c>
      <c r="BD109" s="197">
        <f t="shared" si="59"/>
        <v>0</v>
      </c>
      <c r="BE109" s="197">
        <f t="shared" si="59"/>
        <v>0</v>
      </c>
      <c r="BF109" s="197">
        <f t="shared" si="59"/>
        <v>0</v>
      </c>
      <c r="BG109" s="197">
        <f t="shared" si="59"/>
        <v>0</v>
      </c>
      <c r="BH109" s="197">
        <f t="shared" si="59"/>
        <v>0</v>
      </c>
      <c r="BI109" s="197">
        <f t="shared" si="59"/>
        <v>0</v>
      </c>
      <c r="BJ109" s="197">
        <f t="shared" si="59"/>
        <v>0</v>
      </c>
      <c r="BK109" s="197">
        <f t="shared" si="59"/>
        <v>0</v>
      </c>
      <c r="BL109" s="197">
        <f t="shared" si="59"/>
        <v>0</v>
      </c>
      <c r="BM109" s="197">
        <f t="shared" si="59"/>
        <v>0</v>
      </c>
      <c r="BN109" s="197">
        <f t="shared" si="59"/>
        <v>0</v>
      </c>
      <c r="BO109" s="197">
        <f t="shared" si="59"/>
        <v>0</v>
      </c>
      <c r="BP109" s="197">
        <f t="shared" si="50"/>
        <v>0</v>
      </c>
      <c r="BQ109" s="197">
        <f t="shared" si="50"/>
        <v>0</v>
      </c>
      <c r="BR109" s="197">
        <f t="shared" si="50"/>
        <v>0</v>
      </c>
      <c r="BS109" s="197">
        <f t="shared" si="50"/>
        <v>0</v>
      </c>
      <c r="BT109" s="197">
        <f t="shared" si="50"/>
        <v>0</v>
      </c>
      <c r="BU109" s="197">
        <f t="shared" si="50"/>
        <v>0</v>
      </c>
      <c r="BV109" s="197">
        <f t="shared" si="50"/>
        <v>0</v>
      </c>
      <c r="BW109" s="197">
        <f t="shared" si="50"/>
        <v>0</v>
      </c>
      <c r="BX109" s="197">
        <f t="shared" si="50"/>
        <v>0</v>
      </c>
      <c r="BY109" s="197">
        <f t="shared" si="50"/>
        <v>0</v>
      </c>
      <c r="BZ109" s="197">
        <f t="shared" si="50"/>
        <v>0</v>
      </c>
      <c r="CA109" s="197">
        <f t="shared" si="50"/>
        <v>0</v>
      </c>
      <c r="CB109" s="197">
        <f t="shared" si="50"/>
        <v>0</v>
      </c>
      <c r="CC109" s="197">
        <f t="shared" si="50"/>
        <v>0</v>
      </c>
      <c r="CD109" s="197">
        <f t="shared" si="51"/>
        <v>0</v>
      </c>
      <c r="CE109" s="197">
        <f t="shared" si="51"/>
        <v>0</v>
      </c>
      <c r="CF109" s="197">
        <f t="shared" si="51"/>
        <v>0</v>
      </c>
      <c r="CG109" s="197">
        <f t="shared" si="51"/>
        <v>0</v>
      </c>
      <c r="CH109" s="197">
        <f t="shared" si="51"/>
        <v>0</v>
      </c>
      <c r="CI109" s="197">
        <f t="shared" si="51"/>
        <v>0</v>
      </c>
      <c r="CJ109" s="197">
        <f t="shared" si="51"/>
        <v>0</v>
      </c>
      <c r="CK109" s="197">
        <f t="shared" si="51"/>
        <v>0</v>
      </c>
      <c r="CL109" s="197">
        <f t="shared" si="51"/>
        <v>0</v>
      </c>
      <c r="CM109" s="197">
        <f t="shared" si="51"/>
        <v>0</v>
      </c>
      <c r="CN109" s="197">
        <f t="shared" si="51"/>
        <v>0</v>
      </c>
      <c r="CO109" s="197">
        <f t="shared" si="51"/>
        <v>0</v>
      </c>
      <c r="CP109" s="197">
        <f t="shared" si="51"/>
        <v>0</v>
      </c>
      <c r="CQ109" s="197">
        <f t="shared" si="51"/>
        <v>0</v>
      </c>
      <c r="CR109" s="197">
        <f t="shared" si="51"/>
        <v>0</v>
      </c>
      <c r="CS109" s="197">
        <f t="shared" si="51"/>
        <v>0</v>
      </c>
      <c r="CT109" s="197">
        <f t="shared" si="52"/>
        <v>0</v>
      </c>
      <c r="CU109" s="197">
        <f t="shared" si="52"/>
        <v>0</v>
      </c>
      <c r="CV109" s="197">
        <f t="shared" si="52"/>
        <v>0</v>
      </c>
      <c r="CW109" s="197">
        <f t="shared" si="52"/>
        <v>0</v>
      </c>
      <c r="CX109" s="197">
        <f t="shared" si="52"/>
        <v>0</v>
      </c>
      <c r="CY109" s="197">
        <f t="shared" si="52"/>
        <v>0</v>
      </c>
      <c r="CZ109" s="197">
        <f t="shared" si="52"/>
        <v>0</v>
      </c>
      <c r="DA109" s="197">
        <f t="shared" si="52"/>
        <v>0</v>
      </c>
      <c r="DB109" s="197">
        <f t="shared" si="52"/>
        <v>0</v>
      </c>
      <c r="DC109" s="197">
        <f t="shared" si="52"/>
        <v>0</v>
      </c>
      <c r="DD109" s="197">
        <f t="shared" si="52"/>
        <v>0</v>
      </c>
      <c r="DE109" s="197">
        <f t="shared" si="52"/>
        <v>0</v>
      </c>
      <c r="DF109" s="197">
        <f t="shared" si="52"/>
        <v>0</v>
      </c>
      <c r="DG109" s="197">
        <f t="shared" si="52"/>
        <v>0</v>
      </c>
      <c r="DH109" s="197">
        <f t="shared" si="52"/>
        <v>0</v>
      </c>
      <c r="DI109" s="197">
        <f t="shared" si="52"/>
        <v>0</v>
      </c>
      <c r="DJ109" s="197">
        <f t="shared" si="58"/>
        <v>0</v>
      </c>
      <c r="DK109" s="197">
        <f t="shared" si="58"/>
        <v>0</v>
      </c>
      <c r="DL109" s="197">
        <f t="shared" si="58"/>
        <v>0</v>
      </c>
      <c r="DM109" s="197">
        <f t="shared" si="58"/>
        <v>0</v>
      </c>
      <c r="DN109" s="197">
        <f t="shared" si="58"/>
        <v>0</v>
      </c>
      <c r="DO109" s="197">
        <f t="shared" si="58"/>
        <v>0</v>
      </c>
      <c r="DP109" s="197">
        <f t="shared" si="58"/>
        <v>0</v>
      </c>
      <c r="DQ109" s="197">
        <f t="shared" si="58"/>
        <v>0</v>
      </c>
      <c r="DR109" s="197">
        <f t="shared" si="58"/>
        <v>0</v>
      </c>
      <c r="DS109" s="197">
        <f t="shared" si="58"/>
        <v>0</v>
      </c>
      <c r="DT109" s="103"/>
    </row>
    <row r="110" spans="1:124" customFormat="1" x14ac:dyDescent="0.2">
      <c r="A110" s="241" t="e">
        <f ca="1"/>
        <v>#DIV/0!</v>
      </c>
      <c r="B110" s="53" t="s">
        <v>551</v>
      </c>
      <c r="C110" s="192" t="str">
        <v>-</v>
      </c>
      <c r="D110" s="193">
        <f t="shared" si="59"/>
        <v>0</v>
      </c>
      <c r="E110" s="194">
        <f t="shared" si="59"/>
        <v>0</v>
      </c>
      <c r="F110" s="194">
        <f t="shared" si="59"/>
        <v>0</v>
      </c>
      <c r="G110" s="194">
        <f t="shared" si="59"/>
        <v>0</v>
      </c>
      <c r="H110" s="194">
        <f t="shared" si="59"/>
        <v>0</v>
      </c>
      <c r="I110" s="194">
        <f t="shared" si="59"/>
        <v>0</v>
      </c>
      <c r="J110" s="194">
        <f t="shared" si="59"/>
        <v>0</v>
      </c>
      <c r="K110" s="194">
        <f t="shared" si="59"/>
        <v>0</v>
      </c>
      <c r="L110" s="194">
        <f t="shared" si="59"/>
        <v>0</v>
      </c>
      <c r="M110" s="194">
        <f t="shared" si="59"/>
        <v>0</v>
      </c>
      <c r="N110" s="194">
        <f t="shared" si="59"/>
        <v>0</v>
      </c>
      <c r="O110" s="194">
        <f t="shared" si="59"/>
        <v>0</v>
      </c>
      <c r="P110" s="194">
        <f t="shared" si="59"/>
        <v>0</v>
      </c>
      <c r="Q110" s="194">
        <f t="shared" si="59"/>
        <v>0</v>
      </c>
      <c r="R110" s="194">
        <f t="shared" si="59"/>
        <v>0</v>
      </c>
      <c r="S110" s="194">
        <f t="shared" si="59"/>
        <v>0</v>
      </c>
      <c r="T110" s="194">
        <f t="shared" si="59"/>
        <v>0</v>
      </c>
      <c r="U110" s="194">
        <f t="shared" si="59"/>
        <v>0</v>
      </c>
      <c r="V110" s="194">
        <f t="shared" si="59"/>
        <v>0</v>
      </c>
      <c r="W110" s="194">
        <f t="shared" si="59"/>
        <v>0</v>
      </c>
      <c r="X110" s="194">
        <f t="shared" si="59"/>
        <v>0</v>
      </c>
      <c r="Y110" s="194">
        <f t="shared" si="59"/>
        <v>0</v>
      </c>
      <c r="Z110" s="194">
        <f t="shared" si="59"/>
        <v>0</v>
      </c>
      <c r="AA110" s="194">
        <f t="shared" si="59"/>
        <v>0</v>
      </c>
      <c r="AB110" s="194">
        <f t="shared" si="59"/>
        <v>0</v>
      </c>
      <c r="AC110" s="194">
        <f t="shared" si="59"/>
        <v>0</v>
      </c>
      <c r="AD110" s="194">
        <f t="shared" si="59"/>
        <v>0</v>
      </c>
      <c r="AE110" s="194">
        <f t="shared" si="59"/>
        <v>0</v>
      </c>
      <c r="AF110" s="194">
        <f t="shared" si="59"/>
        <v>0</v>
      </c>
      <c r="AG110" s="194">
        <f t="shared" si="59"/>
        <v>0</v>
      </c>
      <c r="AH110" s="194">
        <f t="shared" si="59"/>
        <v>0</v>
      </c>
      <c r="AI110" s="194">
        <f t="shared" si="59"/>
        <v>0</v>
      </c>
      <c r="AJ110" s="194">
        <f t="shared" si="59"/>
        <v>0</v>
      </c>
      <c r="AK110" s="194">
        <f t="shared" si="59"/>
        <v>0</v>
      </c>
      <c r="AL110" s="194">
        <f t="shared" si="59"/>
        <v>0</v>
      </c>
      <c r="AM110" s="194">
        <f t="shared" si="59"/>
        <v>0</v>
      </c>
      <c r="AN110" s="194">
        <f t="shared" si="59"/>
        <v>0</v>
      </c>
      <c r="AO110" s="194">
        <f t="shared" si="59"/>
        <v>0</v>
      </c>
      <c r="AP110" s="194">
        <f t="shared" si="59"/>
        <v>0</v>
      </c>
      <c r="AQ110" s="194">
        <f t="shared" si="59"/>
        <v>0</v>
      </c>
      <c r="AR110" s="194">
        <f t="shared" si="59"/>
        <v>0</v>
      </c>
      <c r="AS110" s="194">
        <f t="shared" si="59"/>
        <v>0</v>
      </c>
      <c r="AT110" s="194">
        <f t="shared" si="59"/>
        <v>0</v>
      </c>
      <c r="AU110" s="194">
        <f t="shared" si="59"/>
        <v>0</v>
      </c>
      <c r="AV110" s="194">
        <f t="shared" si="59"/>
        <v>0</v>
      </c>
      <c r="AW110" s="194">
        <f t="shared" si="59"/>
        <v>0</v>
      </c>
      <c r="AX110" s="194">
        <f t="shared" si="59"/>
        <v>0</v>
      </c>
      <c r="AY110" s="194">
        <f t="shared" si="59"/>
        <v>0</v>
      </c>
      <c r="AZ110" s="194">
        <f t="shared" si="59"/>
        <v>0</v>
      </c>
      <c r="BA110" s="194">
        <f t="shared" si="59"/>
        <v>0</v>
      </c>
      <c r="BB110" s="194">
        <f t="shared" si="59"/>
        <v>0</v>
      </c>
      <c r="BC110" s="194">
        <f t="shared" si="59"/>
        <v>0</v>
      </c>
      <c r="BD110" s="194">
        <f t="shared" si="59"/>
        <v>0</v>
      </c>
      <c r="BE110" s="194">
        <f t="shared" si="59"/>
        <v>0</v>
      </c>
      <c r="BF110" s="194">
        <f t="shared" si="59"/>
        <v>0</v>
      </c>
      <c r="BG110" s="194">
        <f t="shared" si="59"/>
        <v>0</v>
      </c>
      <c r="BH110" s="194">
        <f t="shared" si="59"/>
        <v>0</v>
      </c>
      <c r="BI110" s="194">
        <f t="shared" si="59"/>
        <v>0</v>
      </c>
      <c r="BJ110" s="194">
        <f t="shared" si="59"/>
        <v>0</v>
      </c>
      <c r="BK110" s="194">
        <f t="shared" si="59"/>
        <v>0</v>
      </c>
      <c r="BL110" s="194">
        <f t="shared" si="59"/>
        <v>0</v>
      </c>
      <c r="BM110" s="194">
        <f t="shared" si="59"/>
        <v>0</v>
      </c>
      <c r="BN110" s="194">
        <f t="shared" si="59"/>
        <v>0</v>
      </c>
      <c r="BO110" s="194">
        <f t="shared" si="59"/>
        <v>0</v>
      </c>
      <c r="BP110" s="194">
        <f t="shared" si="50"/>
        <v>0</v>
      </c>
      <c r="BQ110" s="194">
        <f t="shared" si="50"/>
        <v>0</v>
      </c>
      <c r="BR110" s="194">
        <f t="shared" si="50"/>
        <v>0</v>
      </c>
      <c r="BS110" s="194">
        <f t="shared" si="50"/>
        <v>0</v>
      </c>
      <c r="BT110" s="194">
        <f t="shared" si="50"/>
        <v>0</v>
      </c>
      <c r="BU110" s="194">
        <f t="shared" si="50"/>
        <v>0</v>
      </c>
      <c r="BV110" s="194">
        <f t="shared" si="50"/>
        <v>0</v>
      </c>
      <c r="BW110" s="194">
        <f t="shared" si="50"/>
        <v>0</v>
      </c>
      <c r="BX110" s="194">
        <f t="shared" si="50"/>
        <v>0</v>
      </c>
      <c r="BY110" s="194">
        <f t="shared" si="50"/>
        <v>0</v>
      </c>
      <c r="BZ110" s="194">
        <f t="shared" si="50"/>
        <v>0</v>
      </c>
      <c r="CA110" s="194">
        <f t="shared" si="50"/>
        <v>0</v>
      </c>
      <c r="CB110" s="194">
        <f t="shared" si="50"/>
        <v>0</v>
      </c>
      <c r="CC110" s="194">
        <f t="shared" si="50"/>
        <v>0</v>
      </c>
      <c r="CD110" s="194">
        <f t="shared" si="51"/>
        <v>0</v>
      </c>
      <c r="CE110" s="194">
        <f t="shared" si="51"/>
        <v>0</v>
      </c>
      <c r="CF110" s="194">
        <f t="shared" si="51"/>
        <v>0</v>
      </c>
      <c r="CG110" s="194">
        <f t="shared" si="51"/>
        <v>0</v>
      </c>
      <c r="CH110" s="194">
        <f t="shared" si="51"/>
        <v>0</v>
      </c>
      <c r="CI110" s="194">
        <f t="shared" si="51"/>
        <v>0</v>
      </c>
      <c r="CJ110" s="194">
        <f t="shared" si="51"/>
        <v>0</v>
      </c>
      <c r="CK110" s="194">
        <f t="shared" si="51"/>
        <v>0</v>
      </c>
      <c r="CL110" s="194">
        <f t="shared" si="51"/>
        <v>0</v>
      </c>
      <c r="CM110" s="194">
        <f t="shared" si="51"/>
        <v>0</v>
      </c>
      <c r="CN110" s="194">
        <f t="shared" si="51"/>
        <v>0</v>
      </c>
      <c r="CO110" s="194">
        <f t="shared" si="51"/>
        <v>0</v>
      </c>
      <c r="CP110" s="194">
        <f t="shared" si="51"/>
        <v>0</v>
      </c>
      <c r="CQ110" s="194">
        <f t="shared" si="51"/>
        <v>0</v>
      </c>
      <c r="CR110" s="194">
        <f t="shared" si="51"/>
        <v>0</v>
      </c>
      <c r="CS110" s="194">
        <f t="shared" si="51"/>
        <v>0</v>
      </c>
      <c r="CT110" s="194">
        <f t="shared" si="52"/>
        <v>0</v>
      </c>
      <c r="CU110" s="194">
        <f t="shared" si="52"/>
        <v>0</v>
      </c>
      <c r="CV110" s="194">
        <f t="shared" si="52"/>
        <v>0</v>
      </c>
      <c r="CW110" s="194">
        <f t="shared" si="52"/>
        <v>0</v>
      </c>
      <c r="CX110" s="194">
        <f t="shared" si="52"/>
        <v>0</v>
      </c>
      <c r="CY110" s="194">
        <f t="shared" si="52"/>
        <v>0</v>
      </c>
      <c r="CZ110" s="194">
        <f t="shared" si="52"/>
        <v>0</v>
      </c>
      <c r="DA110" s="194">
        <f t="shared" si="52"/>
        <v>0</v>
      </c>
      <c r="DB110" s="194">
        <f t="shared" si="52"/>
        <v>0</v>
      </c>
      <c r="DC110" s="194">
        <f t="shared" si="52"/>
        <v>0</v>
      </c>
      <c r="DD110" s="194">
        <f t="shared" si="52"/>
        <v>0</v>
      </c>
      <c r="DE110" s="194">
        <f t="shared" si="52"/>
        <v>0</v>
      </c>
      <c r="DF110" s="194">
        <f t="shared" si="52"/>
        <v>0</v>
      </c>
      <c r="DG110" s="194">
        <f t="shared" si="52"/>
        <v>0</v>
      </c>
      <c r="DH110" s="194">
        <f t="shared" si="52"/>
        <v>0</v>
      </c>
      <c r="DI110" s="194">
        <f t="shared" si="52"/>
        <v>0</v>
      </c>
      <c r="DJ110" s="194">
        <f t="shared" si="58"/>
        <v>0</v>
      </c>
      <c r="DK110" s="194">
        <f t="shared" si="58"/>
        <v>0</v>
      </c>
      <c r="DL110" s="194">
        <f t="shared" si="58"/>
        <v>0</v>
      </c>
      <c r="DM110" s="194">
        <f t="shared" si="58"/>
        <v>0</v>
      </c>
      <c r="DN110" s="194">
        <f t="shared" si="58"/>
        <v>0</v>
      </c>
      <c r="DO110" s="194">
        <f t="shared" si="58"/>
        <v>0</v>
      </c>
      <c r="DP110" s="194">
        <f t="shared" si="58"/>
        <v>0</v>
      </c>
      <c r="DQ110" s="194">
        <f t="shared" si="58"/>
        <v>0</v>
      </c>
      <c r="DR110" s="194">
        <f t="shared" si="58"/>
        <v>0</v>
      </c>
      <c r="DS110" s="194">
        <f t="shared" si="58"/>
        <v>0</v>
      </c>
      <c r="DT110" s="102"/>
    </row>
    <row r="111" spans="1:124" customFormat="1" x14ac:dyDescent="0.2">
      <c r="A111" s="241" t="e">
        <f ca="1"/>
        <v>#DIV/0!</v>
      </c>
      <c r="B111" s="53" t="s">
        <v>552</v>
      </c>
      <c r="C111" s="192" t="str">
        <v>-</v>
      </c>
      <c r="D111" s="193">
        <f t="shared" si="59"/>
        <v>0</v>
      </c>
      <c r="E111" s="194">
        <f t="shared" si="59"/>
        <v>0</v>
      </c>
      <c r="F111" s="194">
        <f t="shared" si="59"/>
        <v>0</v>
      </c>
      <c r="G111" s="194">
        <f t="shared" si="59"/>
        <v>0</v>
      </c>
      <c r="H111" s="194">
        <f t="shared" si="59"/>
        <v>0</v>
      </c>
      <c r="I111" s="194">
        <f t="shared" si="59"/>
        <v>0</v>
      </c>
      <c r="J111" s="194">
        <f t="shared" si="59"/>
        <v>0</v>
      </c>
      <c r="K111" s="194">
        <f t="shared" si="59"/>
        <v>0</v>
      </c>
      <c r="L111" s="194">
        <f t="shared" si="59"/>
        <v>0</v>
      </c>
      <c r="M111" s="194">
        <f t="shared" si="59"/>
        <v>0</v>
      </c>
      <c r="N111" s="194">
        <f t="shared" si="59"/>
        <v>0</v>
      </c>
      <c r="O111" s="194">
        <f t="shared" si="59"/>
        <v>0</v>
      </c>
      <c r="P111" s="194">
        <f t="shared" si="59"/>
        <v>0</v>
      </c>
      <c r="Q111" s="194">
        <f t="shared" si="59"/>
        <v>0</v>
      </c>
      <c r="R111" s="194">
        <f t="shared" si="59"/>
        <v>0</v>
      </c>
      <c r="S111" s="194">
        <f t="shared" si="59"/>
        <v>0</v>
      </c>
      <c r="T111" s="194">
        <f t="shared" si="59"/>
        <v>0</v>
      </c>
      <c r="U111" s="194">
        <f t="shared" si="59"/>
        <v>0</v>
      </c>
      <c r="V111" s="194">
        <f t="shared" si="59"/>
        <v>0</v>
      </c>
      <c r="W111" s="194">
        <f t="shared" si="59"/>
        <v>0</v>
      </c>
      <c r="X111" s="194">
        <f t="shared" si="59"/>
        <v>0</v>
      </c>
      <c r="Y111" s="194">
        <f t="shared" si="59"/>
        <v>0</v>
      </c>
      <c r="Z111" s="194">
        <f t="shared" si="59"/>
        <v>0</v>
      </c>
      <c r="AA111" s="194">
        <f t="shared" si="59"/>
        <v>0</v>
      </c>
      <c r="AB111" s="194">
        <f t="shared" si="59"/>
        <v>0</v>
      </c>
      <c r="AC111" s="194">
        <f t="shared" si="59"/>
        <v>0</v>
      </c>
      <c r="AD111" s="194">
        <f t="shared" si="59"/>
        <v>0</v>
      </c>
      <c r="AE111" s="194">
        <f t="shared" si="59"/>
        <v>0</v>
      </c>
      <c r="AF111" s="194">
        <f t="shared" si="59"/>
        <v>0</v>
      </c>
      <c r="AG111" s="194">
        <f t="shared" si="59"/>
        <v>0</v>
      </c>
      <c r="AH111" s="194">
        <f t="shared" si="59"/>
        <v>0</v>
      </c>
      <c r="AI111" s="194">
        <f t="shared" si="59"/>
        <v>0</v>
      </c>
      <c r="AJ111" s="194">
        <f t="shared" si="59"/>
        <v>0</v>
      </c>
      <c r="AK111" s="194">
        <f t="shared" si="59"/>
        <v>0</v>
      </c>
      <c r="AL111" s="194">
        <f t="shared" si="59"/>
        <v>0</v>
      </c>
      <c r="AM111" s="194">
        <f t="shared" si="59"/>
        <v>0</v>
      </c>
      <c r="AN111" s="194">
        <f t="shared" si="59"/>
        <v>0</v>
      </c>
      <c r="AO111" s="194">
        <f t="shared" si="59"/>
        <v>0</v>
      </c>
      <c r="AP111" s="194">
        <f t="shared" si="59"/>
        <v>0</v>
      </c>
      <c r="AQ111" s="194">
        <f t="shared" si="59"/>
        <v>0</v>
      </c>
      <c r="AR111" s="194">
        <f t="shared" si="59"/>
        <v>0</v>
      </c>
      <c r="AS111" s="194">
        <f t="shared" si="59"/>
        <v>0</v>
      </c>
      <c r="AT111" s="194">
        <f t="shared" si="59"/>
        <v>0</v>
      </c>
      <c r="AU111" s="194">
        <f t="shared" si="59"/>
        <v>0</v>
      </c>
      <c r="AV111" s="194">
        <f t="shared" si="59"/>
        <v>0</v>
      </c>
      <c r="AW111" s="194">
        <f t="shared" si="59"/>
        <v>0</v>
      </c>
      <c r="AX111" s="194">
        <f t="shared" si="59"/>
        <v>0</v>
      </c>
      <c r="AY111" s="194">
        <f t="shared" si="59"/>
        <v>0</v>
      </c>
      <c r="AZ111" s="194">
        <f t="shared" si="59"/>
        <v>0</v>
      </c>
      <c r="BA111" s="194">
        <f t="shared" si="59"/>
        <v>0</v>
      </c>
      <c r="BB111" s="194">
        <f t="shared" si="59"/>
        <v>0</v>
      </c>
      <c r="BC111" s="194">
        <f t="shared" si="59"/>
        <v>0</v>
      </c>
      <c r="BD111" s="194">
        <f t="shared" si="59"/>
        <v>0</v>
      </c>
      <c r="BE111" s="194">
        <f t="shared" si="59"/>
        <v>0</v>
      </c>
      <c r="BF111" s="194">
        <f t="shared" si="59"/>
        <v>0</v>
      </c>
      <c r="BG111" s="194">
        <f t="shared" si="59"/>
        <v>0</v>
      </c>
      <c r="BH111" s="194">
        <f t="shared" si="59"/>
        <v>0</v>
      </c>
      <c r="BI111" s="194">
        <f t="shared" si="59"/>
        <v>0</v>
      </c>
      <c r="BJ111" s="194">
        <f t="shared" si="59"/>
        <v>0</v>
      </c>
      <c r="BK111" s="194">
        <f t="shared" si="59"/>
        <v>0</v>
      </c>
      <c r="BL111" s="194">
        <f t="shared" si="59"/>
        <v>0</v>
      </c>
      <c r="BM111" s="194">
        <f t="shared" si="59"/>
        <v>0</v>
      </c>
      <c r="BN111" s="194">
        <f t="shared" si="59"/>
        <v>0</v>
      </c>
      <c r="BO111" s="194">
        <f t="shared" si="59"/>
        <v>0</v>
      </c>
      <c r="BP111" s="194">
        <f t="shared" si="50"/>
        <v>0</v>
      </c>
      <c r="BQ111" s="194">
        <f t="shared" si="50"/>
        <v>0</v>
      </c>
      <c r="BR111" s="194">
        <f t="shared" si="50"/>
        <v>0</v>
      </c>
      <c r="BS111" s="194">
        <f t="shared" si="50"/>
        <v>0</v>
      </c>
      <c r="BT111" s="194">
        <f t="shared" si="50"/>
        <v>0</v>
      </c>
      <c r="BU111" s="194">
        <f t="shared" si="50"/>
        <v>0</v>
      </c>
      <c r="BV111" s="194">
        <f t="shared" si="50"/>
        <v>0</v>
      </c>
      <c r="BW111" s="194">
        <f t="shared" si="50"/>
        <v>0</v>
      </c>
      <c r="BX111" s="194">
        <f t="shared" si="50"/>
        <v>0</v>
      </c>
      <c r="BY111" s="194">
        <f t="shared" si="50"/>
        <v>0</v>
      </c>
      <c r="BZ111" s="194">
        <f t="shared" si="50"/>
        <v>0</v>
      </c>
      <c r="CA111" s="194">
        <f t="shared" si="50"/>
        <v>0</v>
      </c>
      <c r="CB111" s="194">
        <f t="shared" si="50"/>
        <v>0</v>
      </c>
      <c r="CC111" s="194">
        <f t="shared" si="50"/>
        <v>0</v>
      </c>
      <c r="CD111" s="194">
        <f t="shared" si="51"/>
        <v>0</v>
      </c>
      <c r="CE111" s="194">
        <f t="shared" si="51"/>
        <v>0</v>
      </c>
      <c r="CF111" s="194">
        <f t="shared" si="51"/>
        <v>0</v>
      </c>
      <c r="CG111" s="194">
        <f t="shared" si="51"/>
        <v>0</v>
      </c>
      <c r="CH111" s="194">
        <f t="shared" si="51"/>
        <v>0</v>
      </c>
      <c r="CI111" s="194">
        <f t="shared" si="51"/>
        <v>0</v>
      </c>
      <c r="CJ111" s="194">
        <f t="shared" si="51"/>
        <v>0</v>
      </c>
      <c r="CK111" s="194">
        <f t="shared" si="51"/>
        <v>0</v>
      </c>
      <c r="CL111" s="194">
        <f t="shared" si="51"/>
        <v>0</v>
      </c>
      <c r="CM111" s="194">
        <f t="shared" si="51"/>
        <v>0</v>
      </c>
      <c r="CN111" s="194">
        <f t="shared" si="51"/>
        <v>0</v>
      </c>
      <c r="CO111" s="194">
        <f t="shared" si="51"/>
        <v>0</v>
      </c>
      <c r="CP111" s="194">
        <f t="shared" si="51"/>
        <v>0</v>
      </c>
      <c r="CQ111" s="194">
        <f t="shared" si="51"/>
        <v>0</v>
      </c>
      <c r="CR111" s="194">
        <f t="shared" si="51"/>
        <v>0</v>
      </c>
      <c r="CS111" s="194">
        <f t="shared" si="51"/>
        <v>0</v>
      </c>
      <c r="CT111" s="194">
        <f t="shared" si="52"/>
        <v>0</v>
      </c>
      <c r="CU111" s="194">
        <f t="shared" si="52"/>
        <v>0</v>
      </c>
      <c r="CV111" s="194">
        <f t="shared" si="52"/>
        <v>0</v>
      </c>
      <c r="CW111" s="194">
        <f t="shared" si="52"/>
        <v>0</v>
      </c>
      <c r="CX111" s="194">
        <f t="shared" si="52"/>
        <v>0</v>
      </c>
      <c r="CY111" s="194">
        <f t="shared" si="52"/>
        <v>0</v>
      </c>
      <c r="CZ111" s="194">
        <f t="shared" si="52"/>
        <v>0</v>
      </c>
      <c r="DA111" s="194">
        <f t="shared" si="52"/>
        <v>0</v>
      </c>
      <c r="DB111" s="194">
        <f t="shared" si="52"/>
        <v>0</v>
      </c>
      <c r="DC111" s="194">
        <f t="shared" si="52"/>
        <v>0</v>
      </c>
      <c r="DD111" s="194">
        <f t="shared" si="52"/>
        <v>0</v>
      </c>
      <c r="DE111" s="194">
        <f t="shared" si="52"/>
        <v>0</v>
      </c>
      <c r="DF111" s="194">
        <f t="shared" si="52"/>
        <v>0</v>
      </c>
      <c r="DG111" s="194">
        <f t="shared" si="52"/>
        <v>0</v>
      </c>
      <c r="DH111" s="194">
        <f t="shared" si="52"/>
        <v>0</v>
      </c>
      <c r="DI111" s="194">
        <f t="shared" si="52"/>
        <v>0</v>
      </c>
      <c r="DJ111" s="194">
        <f t="shared" si="58"/>
        <v>0</v>
      </c>
      <c r="DK111" s="194">
        <f t="shared" si="58"/>
        <v>0</v>
      </c>
      <c r="DL111" s="194">
        <f t="shared" si="58"/>
        <v>0</v>
      </c>
      <c r="DM111" s="194">
        <f t="shared" si="58"/>
        <v>0</v>
      </c>
      <c r="DN111" s="194">
        <f t="shared" si="58"/>
        <v>0</v>
      </c>
      <c r="DO111" s="194">
        <f t="shared" si="58"/>
        <v>0</v>
      </c>
      <c r="DP111" s="194">
        <f t="shared" si="58"/>
        <v>0</v>
      </c>
      <c r="DQ111" s="194">
        <f t="shared" si="58"/>
        <v>0</v>
      </c>
      <c r="DR111" s="194">
        <f t="shared" si="58"/>
        <v>0</v>
      </c>
      <c r="DS111" s="194">
        <f t="shared" si="58"/>
        <v>0</v>
      </c>
      <c r="DT111" s="102"/>
    </row>
    <row r="112" spans="1:124" customFormat="1" x14ac:dyDescent="0.2">
      <c r="A112" s="241" t="e">
        <f ca="1"/>
        <v>#DIV/0!</v>
      </c>
      <c r="B112" s="53" t="s">
        <v>553</v>
      </c>
      <c r="C112" s="192" t="str">
        <v>-</v>
      </c>
      <c r="D112" s="193">
        <f t="shared" si="59"/>
        <v>0</v>
      </c>
      <c r="E112" s="194">
        <f t="shared" si="59"/>
        <v>0</v>
      </c>
      <c r="F112" s="194">
        <f t="shared" si="59"/>
        <v>0</v>
      </c>
      <c r="G112" s="194">
        <f t="shared" si="59"/>
        <v>0</v>
      </c>
      <c r="H112" s="194">
        <f t="shared" si="59"/>
        <v>0</v>
      </c>
      <c r="I112" s="194">
        <f t="shared" si="59"/>
        <v>0</v>
      </c>
      <c r="J112" s="194">
        <f t="shared" si="59"/>
        <v>0</v>
      </c>
      <c r="K112" s="194">
        <f t="shared" si="59"/>
        <v>0</v>
      </c>
      <c r="L112" s="194">
        <f t="shared" si="59"/>
        <v>0</v>
      </c>
      <c r="M112" s="194">
        <f t="shared" si="59"/>
        <v>0</v>
      </c>
      <c r="N112" s="194">
        <f t="shared" si="59"/>
        <v>0</v>
      </c>
      <c r="O112" s="194">
        <f t="shared" si="59"/>
        <v>0</v>
      </c>
      <c r="P112" s="194">
        <f t="shared" si="59"/>
        <v>0</v>
      </c>
      <c r="Q112" s="194">
        <f t="shared" si="59"/>
        <v>0</v>
      </c>
      <c r="R112" s="194">
        <f t="shared" si="59"/>
        <v>0</v>
      </c>
      <c r="S112" s="194">
        <f t="shared" si="59"/>
        <v>0</v>
      </c>
      <c r="T112" s="194">
        <f t="shared" si="59"/>
        <v>0</v>
      </c>
      <c r="U112" s="194">
        <f t="shared" si="59"/>
        <v>0</v>
      </c>
      <c r="V112" s="194">
        <f t="shared" si="59"/>
        <v>0</v>
      </c>
      <c r="W112" s="194">
        <f t="shared" si="59"/>
        <v>0</v>
      </c>
      <c r="X112" s="194">
        <f t="shared" si="59"/>
        <v>0</v>
      </c>
      <c r="Y112" s="194">
        <f t="shared" si="59"/>
        <v>0</v>
      </c>
      <c r="Z112" s="194">
        <f t="shared" si="59"/>
        <v>0</v>
      </c>
      <c r="AA112" s="194">
        <f t="shared" si="59"/>
        <v>0</v>
      </c>
      <c r="AB112" s="194">
        <f t="shared" si="59"/>
        <v>0</v>
      </c>
      <c r="AC112" s="194">
        <f t="shared" si="59"/>
        <v>0</v>
      </c>
      <c r="AD112" s="194">
        <f t="shared" si="59"/>
        <v>0</v>
      </c>
      <c r="AE112" s="194">
        <f t="shared" si="59"/>
        <v>0</v>
      </c>
      <c r="AF112" s="194">
        <f t="shared" si="59"/>
        <v>0</v>
      </c>
      <c r="AG112" s="194">
        <f t="shared" si="59"/>
        <v>0</v>
      </c>
      <c r="AH112" s="194">
        <f t="shared" si="59"/>
        <v>0</v>
      </c>
      <c r="AI112" s="194">
        <f t="shared" si="59"/>
        <v>0</v>
      </c>
      <c r="AJ112" s="194">
        <f t="shared" si="59"/>
        <v>0</v>
      </c>
      <c r="AK112" s="194">
        <f t="shared" si="59"/>
        <v>0</v>
      </c>
      <c r="AL112" s="194">
        <f t="shared" si="59"/>
        <v>0</v>
      </c>
      <c r="AM112" s="194">
        <f t="shared" si="59"/>
        <v>0</v>
      </c>
      <c r="AN112" s="194">
        <f t="shared" si="59"/>
        <v>0</v>
      </c>
      <c r="AO112" s="194">
        <f t="shared" si="59"/>
        <v>0</v>
      </c>
      <c r="AP112" s="194">
        <f t="shared" si="59"/>
        <v>0</v>
      </c>
      <c r="AQ112" s="194">
        <f t="shared" si="59"/>
        <v>0</v>
      </c>
      <c r="AR112" s="194">
        <f t="shared" si="59"/>
        <v>0</v>
      </c>
      <c r="AS112" s="194">
        <f t="shared" si="59"/>
        <v>0</v>
      </c>
      <c r="AT112" s="194">
        <f t="shared" si="59"/>
        <v>0</v>
      </c>
      <c r="AU112" s="194">
        <f t="shared" si="59"/>
        <v>0</v>
      </c>
      <c r="AV112" s="194">
        <f t="shared" si="59"/>
        <v>0</v>
      </c>
      <c r="AW112" s="194">
        <f t="shared" si="59"/>
        <v>0</v>
      </c>
      <c r="AX112" s="194">
        <f t="shared" si="59"/>
        <v>0</v>
      </c>
      <c r="AY112" s="194">
        <f t="shared" si="59"/>
        <v>0</v>
      </c>
      <c r="AZ112" s="194">
        <f t="shared" si="59"/>
        <v>0</v>
      </c>
      <c r="BA112" s="194">
        <f t="shared" si="59"/>
        <v>0</v>
      </c>
      <c r="BB112" s="194">
        <f t="shared" si="59"/>
        <v>0</v>
      </c>
      <c r="BC112" s="194">
        <f t="shared" si="59"/>
        <v>0</v>
      </c>
      <c r="BD112" s="194">
        <f t="shared" si="59"/>
        <v>0</v>
      </c>
      <c r="BE112" s="194">
        <f t="shared" si="59"/>
        <v>0</v>
      </c>
      <c r="BF112" s="194">
        <f t="shared" si="59"/>
        <v>0</v>
      </c>
      <c r="BG112" s="194">
        <f t="shared" si="59"/>
        <v>0</v>
      </c>
      <c r="BH112" s="194">
        <f t="shared" si="59"/>
        <v>0</v>
      </c>
      <c r="BI112" s="194">
        <f t="shared" si="59"/>
        <v>0</v>
      </c>
      <c r="BJ112" s="194">
        <f t="shared" si="59"/>
        <v>0</v>
      </c>
      <c r="BK112" s="194">
        <f t="shared" si="59"/>
        <v>0</v>
      </c>
      <c r="BL112" s="194">
        <f t="shared" si="59"/>
        <v>0</v>
      </c>
      <c r="BM112" s="194">
        <f t="shared" si="59"/>
        <v>0</v>
      </c>
      <c r="BN112" s="194">
        <f t="shared" si="59"/>
        <v>0</v>
      </c>
      <c r="BO112" s="194">
        <f t="shared" ref="BO112:DI117" si="60">IF(AND($B112=BO$2),$A112, 0)</f>
        <v>0</v>
      </c>
      <c r="BP112" s="194">
        <f t="shared" si="60"/>
        <v>0</v>
      </c>
      <c r="BQ112" s="194">
        <f t="shared" si="60"/>
        <v>0</v>
      </c>
      <c r="BR112" s="194">
        <f t="shared" si="60"/>
        <v>0</v>
      </c>
      <c r="BS112" s="194">
        <f t="shared" si="60"/>
        <v>0</v>
      </c>
      <c r="BT112" s="194">
        <f t="shared" si="60"/>
        <v>0</v>
      </c>
      <c r="BU112" s="194">
        <f t="shared" si="60"/>
        <v>0</v>
      </c>
      <c r="BV112" s="194">
        <f t="shared" si="60"/>
        <v>0</v>
      </c>
      <c r="BW112" s="194">
        <f t="shared" si="60"/>
        <v>0</v>
      </c>
      <c r="BX112" s="194">
        <f t="shared" si="60"/>
        <v>0</v>
      </c>
      <c r="BY112" s="194">
        <f t="shared" si="60"/>
        <v>0</v>
      </c>
      <c r="BZ112" s="194">
        <f t="shared" si="60"/>
        <v>0</v>
      </c>
      <c r="CA112" s="194">
        <f t="shared" si="60"/>
        <v>0</v>
      </c>
      <c r="CB112" s="194">
        <f t="shared" si="60"/>
        <v>0</v>
      </c>
      <c r="CC112" s="194">
        <f t="shared" si="60"/>
        <v>0</v>
      </c>
      <c r="CD112" s="194">
        <f t="shared" si="60"/>
        <v>0</v>
      </c>
      <c r="CE112" s="194">
        <f t="shared" si="60"/>
        <v>0</v>
      </c>
      <c r="CF112" s="194">
        <f t="shared" si="60"/>
        <v>0</v>
      </c>
      <c r="CG112" s="194">
        <f t="shared" si="60"/>
        <v>0</v>
      </c>
      <c r="CH112" s="194">
        <f t="shared" si="60"/>
        <v>0</v>
      </c>
      <c r="CI112" s="194">
        <f t="shared" si="60"/>
        <v>0</v>
      </c>
      <c r="CJ112" s="194">
        <f t="shared" si="60"/>
        <v>0</v>
      </c>
      <c r="CK112" s="194">
        <f t="shared" si="60"/>
        <v>0</v>
      </c>
      <c r="CL112" s="194">
        <f t="shared" si="60"/>
        <v>0</v>
      </c>
      <c r="CM112" s="194">
        <f t="shared" si="60"/>
        <v>0</v>
      </c>
      <c r="CN112" s="194">
        <f t="shared" si="60"/>
        <v>0</v>
      </c>
      <c r="CO112" s="194">
        <f t="shared" si="60"/>
        <v>0</v>
      </c>
      <c r="CP112" s="194">
        <f t="shared" si="60"/>
        <v>0</v>
      </c>
      <c r="CQ112" s="194">
        <f t="shared" si="60"/>
        <v>0</v>
      </c>
      <c r="CR112" s="194">
        <f t="shared" si="60"/>
        <v>0</v>
      </c>
      <c r="CS112" s="194">
        <f t="shared" si="60"/>
        <v>0</v>
      </c>
      <c r="CT112" s="194">
        <f t="shared" si="60"/>
        <v>0</v>
      </c>
      <c r="CU112" s="194">
        <f t="shared" si="60"/>
        <v>0</v>
      </c>
      <c r="CV112" s="194">
        <f t="shared" si="60"/>
        <v>0</v>
      </c>
      <c r="CW112" s="194">
        <f t="shared" si="60"/>
        <v>0</v>
      </c>
      <c r="CX112" s="194">
        <f t="shared" si="60"/>
        <v>0</v>
      </c>
      <c r="CY112" s="194">
        <f t="shared" si="60"/>
        <v>0</v>
      </c>
      <c r="CZ112" s="194">
        <f t="shared" si="60"/>
        <v>0</v>
      </c>
      <c r="DA112" s="194">
        <f t="shared" si="60"/>
        <v>0</v>
      </c>
      <c r="DB112" s="194">
        <f t="shared" si="60"/>
        <v>0</v>
      </c>
      <c r="DC112" s="194">
        <f t="shared" si="60"/>
        <v>0</v>
      </c>
      <c r="DD112" s="194">
        <f t="shared" si="60"/>
        <v>0</v>
      </c>
      <c r="DE112" s="194">
        <f t="shared" si="60"/>
        <v>0</v>
      </c>
      <c r="DF112" s="194">
        <f t="shared" si="60"/>
        <v>0</v>
      </c>
      <c r="DG112" s="194">
        <f t="shared" si="60"/>
        <v>0</v>
      </c>
      <c r="DH112" s="194">
        <f t="shared" si="60"/>
        <v>0</v>
      </c>
      <c r="DI112" s="194">
        <f t="shared" si="60"/>
        <v>0</v>
      </c>
      <c r="DJ112" s="194">
        <f t="shared" si="58"/>
        <v>0</v>
      </c>
      <c r="DK112" s="194">
        <f t="shared" si="58"/>
        <v>0</v>
      </c>
      <c r="DL112" s="194">
        <f t="shared" si="58"/>
        <v>0</v>
      </c>
      <c r="DM112" s="194">
        <f t="shared" si="58"/>
        <v>0</v>
      </c>
      <c r="DN112" s="194">
        <f t="shared" si="58"/>
        <v>0</v>
      </c>
      <c r="DO112" s="194">
        <f t="shared" si="58"/>
        <v>0</v>
      </c>
      <c r="DP112" s="194">
        <f t="shared" si="58"/>
        <v>0</v>
      </c>
      <c r="DQ112" s="194">
        <f t="shared" si="58"/>
        <v>0</v>
      </c>
      <c r="DR112" s="194">
        <f t="shared" si="58"/>
        <v>0</v>
      </c>
      <c r="DS112" s="194">
        <f t="shared" si="58"/>
        <v>0</v>
      </c>
      <c r="DT112" s="102"/>
    </row>
    <row r="113" spans="1:124" customFormat="1" x14ac:dyDescent="0.2">
      <c r="A113" s="241" t="e">
        <f ca="1"/>
        <v>#DIV/0!</v>
      </c>
      <c r="B113" s="53" t="s">
        <v>554</v>
      </c>
      <c r="C113" s="198" t="str">
        <v>-</v>
      </c>
      <c r="D113" s="199">
        <f t="shared" ref="D113:BO114" si="61">IF(AND($B113=D$2),$A113, 0)</f>
        <v>0</v>
      </c>
      <c r="E113" s="200">
        <f t="shared" si="61"/>
        <v>0</v>
      </c>
      <c r="F113" s="200">
        <f t="shared" si="61"/>
        <v>0</v>
      </c>
      <c r="G113" s="200">
        <f t="shared" si="61"/>
        <v>0</v>
      </c>
      <c r="H113" s="200">
        <f t="shared" si="61"/>
        <v>0</v>
      </c>
      <c r="I113" s="200">
        <f t="shared" si="61"/>
        <v>0</v>
      </c>
      <c r="J113" s="200">
        <f t="shared" si="61"/>
        <v>0</v>
      </c>
      <c r="K113" s="200">
        <f t="shared" si="61"/>
        <v>0</v>
      </c>
      <c r="L113" s="200">
        <f t="shared" si="61"/>
        <v>0</v>
      </c>
      <c r="M113" s="200">
        <f t="shared" si="61"/>
        <v>0</v>
      </c>
      <c r="N113" s="200">
        <f t="shared" si="61"/>
        <v>0</v>
      </c>
      <c r="O113" s="200">
        <f t="shared" si="61"/>
        <v>0</v>
      </c>
      <c r="P113" s="200">
        <f t="shared" si="61"/>
        <v>0</v>
      </c>
      <c r="Q113" s="200">
        <f t="shared" si="61"/>
        <v>0</v>
      </c>
      <c r="R113" s="200">
        <f t="shared" si="61"/>
        <v>0</v>
      </c>
      <c r="S113" s="200">
        <f t="shared" si="61"/>
        <v>0</v>
      </c>
      <c r="T113" s="200">
        <f t="shared" si="61"/>
        <v>0</v>
      </c>
      <c r="U113" s="200">
        <f t="shared" si="61"/>
        <v>0</v>
      </c>
      <c r="V113" s="200">
        <f t="shared" si="61"/>
        <v>0</v>
      </c>
      <c r="W113" s="200">
        <f t="shared" si="61"/>
        <v>0</v>
      </c>
      <c r="X113" s="200">
        <f t="shared" si="61"/>
        <v>0</v>
      </c>
      <c r="Y113" s="200">
        <f t="shared" si="61"/>
        <v>0</v>
      </c>
      <c r="Z113" s="200">
        <f t="shared" si="61"/>
        <v>0</v>
      </c>
      <c r="AA113" s="200">
        <f t="shared" si="61"/>
        <v>0</v>
      </c>
      <c r="AB113" s="200">
        <f t="shared" si="61"/>
        <v>0</v>
      </c>
      <c r="AC113" s="200">
        <f t="shared" si="61"/>
        <v>0</v>
      </c>
      <c r="AD113" s="200">
        <f t="shared" si="61"/>
        <v>0</v>
      </c>
      <c r="AE113" s="200">
        <f t="shared" si="61"/>
        <v>0</v>
      </c>
      <c r="AF113" s="200">
        <f t="shared" si="61"/>
        <v>0</v>
      </c>
      <c r="AG113" s="200">
        <f t="shared" si="61"/>
        <v>0</v>
      </c>
      <c r="AH113" s="200">
        <f t="shared" si="61"/>
        <v>0</v>
      </c>
      <c r="AI113" s="200">
        <f t="shared" si="61"/>
        <v>0</v>
      </c>
      <c r="AJ113" s="200">
        <f t="shared" si="61"/>
        <v>0</v>
      </c>
      <c r="AK113" s="200">
        <f t="shared" si="61"/>
        <v>0</v>
      </c>
      <c r="AL113" s="200">
        <f t="shared" si="61"/>
        <v>0</v>
      </c>
      <c r="AM113" s="200">
        <f t="shared" si="61"/>
        <v>0</v>
      </c>
      <c r="AN113" s="200">
        <f t="shared" si="61"/>
        <v>0</v>
      </c>
      <c r="AO113" s="200">
        <f t="shared" si="61"/>
        <v>0</v>
      </c>
      <c r="AP113" s="200">
        <f t="shared" si="61"/>
        <v>0</v>
      </c>
      <c r="AQ113" s="200">
        <f t="shared" si="61"/>
        <v>0</v>
      </c>
      <c r="AR113" s="200">
        <f t="shared" si="61"/>
        <v>0</v>
      </c>
      <c r="AS113" s="200">
        <f t="shared" si="61"/>
        <v>0</v>
      </c>
      <c r="AT113" s="200">
        <f t="shared" si="61"/>
        <v>0</v>
      </c>
      <c r="AU113" s="200">
        <f t="shared" si="61"/>
        <v>0</v>
      </c>
      <c r="AV113" s="200">
        <f t="shared" si="61"/>
        <v>0</v>
      </c>
      <c r="AW113" s="200">
        <f t="shared" si="61"/>
        <v>0</v>
      </c>
      <c r="AX113" s="200">
        <f t="shared" si="61"/>
        <v>0</v>
      </c>
      <c r="AY113" s="200">
        <f t="shared" si="61"/>
        <v>0</v>
      </c>
      <c r="AZ113" s="200">
        <f t="shared" si="61"/>
        <v>0</v>
      </c>
      <c r="BA113" s="200">
        <f t="shared" si="61"/>
        <v>0</v>
      </c>
      <c r="BB113" s="200">
        <f t="shared" si="61"/>
        <v>0</v>
      </c>
      <c r="BC113" s="200">
        <f t="shared" si="61"/>
        <v>0</v>
      </c>
      <c r="BD113" s="200">
        <f t="shared" si="61"/>
        <v>0</v>
      </c>
      <c r="BE113" s="200">
        <f t="shared" si="61"/>
        <v>0</v>
      </c>
      <c r="BF113" s="200">
        <f t="shared" si="61"/>
        <v>0</v>
      </c>
      <c r="BG113" s="200">
        <f t="shared" si="61"/>
        <v>0</v>
      </c>
      <c r="BH113" s="200">
        <f t="shared" si="61"/>
        <v>0</v>
      </c>
      <c r="BI113" s="200">
        <f t="shared" si="61"/>
        <v>0</v>
      </c>
      <c r="BJ113" s="200">
        <f t="shared" si="61"/>
        <v>0</v>
      </c>
      <c r="BK113" s="200">
        <f t="shared" si="61"/>
        <v>0</v>
      </c>
      <c r="BL113" s="200">
        <f t="shared" si="61"/>
        <v>0</v>
      </c>
      <c r="BM113" s="200">
        <f t="shared" si="61"/>
        <v>0</v>
      </c>
      <c r="BN113" s="200">
        <f t="shared" si="61"/>
        <v>0</v>
      </c>
      <c r="BO113" s="200">
        <f t="shared" si="61"/>
        <v>0</v>
      </c>
      <c r="BP113" s="200">
        <f t="shared" si="60"/>
        <v>0</v>
      </c>
      <c r="BQ113" s="200">
        <f t="shared" si="60"/>
        <v>0</v>
      </c>
      <c r="BR113" s="200">
        <f t="shared" si="60"/>
        <v>0</v>
      </c>
      <c r="BS113" s="200">
        <f t="shared" si="60"/>
        <v>0</v>
      </c>
      <c r="BT113" s="200">
        <f t="shared" si="60"/>
        <v>0</v>
      </c>
      <c r="BU113" s="200">
        <f t="shared" si="60"/>
        <v>0</v>
      </c>
      <c r="BV113" s="200">
        <f t="shared" si="60"/>
        <v>0</v>
      </c>
      <c r="BW113" s="200">
        <f t="shared" si="60"/>
        <v>0</v>
      </c>
      <c r="BX113" s="200">
        <f t="shared" si="60"/>
        <v>0</v>
      </c>
      <c r="BY113" s="200">
        <f t="shared" si="60"/>
        <v>0</v>
      </c>
      <c r="BZ113" s="200">
        <f t="shared" si="60"/>
        <v>0</v>
      </c>
      <c r="CA113" s="200">
        <f t="shared" si="60"/>
        <v>0</v>
      </c>
      <c r="CB113" s="200">
        <f t="shared" si="60"/>
        <v>0</v>
      </c>
      <c r="CC113" s="200">
        <f t="shared" si="60"/>
        <v>0</v>
      </c>
      <c r="CD113" s="200">
        <f t="shared" si="60"/>
        <v>0</v>
      </c>
      <c r="CE113" s="200">
        <f t="shared" si="60"/>
        <v>0</v>
      </c>
      <c r="CF113" s="200">
        <f t="shared" si="60"/>
        <v>0</v>
      </c>
      <c r="CG113" s="200">
        <f t="shared" si="60"/>
        <v>0</v>
      </c>
      <c r="CH113" s="200">
        <f t="shared" si="60"/>
        <v>0</v>
      </c>
      <c r="CI113" s="200">
        <f t="shared" si="60"/>
        <v>0</v>
      </c>
      <c r="CJ113" s="200">
        <f t="shared" si="60"/>
        <v>0</v>
      </c>
      <c r="CK113" s="200">
        <f t="shared" si="60"/>
        <v>0</v>
      </c>
      <c r="CL113" s="200">
        <f t="shared" si="60"/>
        <v>0</v>
      </c>
      <c r="CM113" s="200">
        <f t="shared" si="60"/>
        <v>0</v>
      </c>
      <c r="CN113" s="200">
        <f t="shared" si="60"/>
        <v>0</v>
      </c>
      <c r="CO113" s="200">
        <f t="shared" si="60"/>
        <v>0</v>
      </c>
      <c r="CP113" s="200">
        <f t="shared" si="60"/>
        <v>0</v>
      </c>
      <c r="CQ113" s="200">
        <f t="shared" si="60"/>
        <v>0</v>
      </c>
      <c r="CR113" s="200">
        <f t="shared" si="60"/>
        <v>0</v>
      </c>
      <c r="CS113" s="200">
        <f t="shared" si="60"/>
        <v>0</v>
      </c>
      <c r="CT113" s="200">
        <f t="shared" si="60"/>
        <v>0</v>
      </c>
      <c r="CU113" s="200">
        <f t="shared" si="60"/>
        <v>0</v>
      </c>
      <c r="CV113" s="200">
        <f t="shared" si="60"/>
        <v>0</v>
      </c>
      <c r="CW113" s="200">
        <f t="shared" si="60"/>
        <v>0</v>
      </c>
      <c r="CX113" s="200">
        <f t="shared" si="60"/>
        <v>0</v>
      </c>
      <c r="CY113" s="200">
        <f t="shared" si="60"/>
        <v>0</v>
      </c>
      <c r="CZ113" s="200">
        <f t="shared" si="60"/>
        <v>0</v>
      </c>
      <c r="DA113" s="200">
        <f t="shared" si="60"/>
        <v>0</v>
      </c>
      <c r="DB113" s="200">
        <f t="shared" si="60"/>
        <v>0</v>
      </c>
      <c r="DC113" s="200">
        <f t="shared" si="60"/>
        <v>0</v>
      </c>
      <c r="DD113" s="200">
        <f t="shared" si="60"/>
        <v>0</v>
      </c>
      <c r="DE113" s="200">
        <f t="shared" si="60"/>
        <v>0</v>
      </c>
      <c r="DF113" s="200">
        <f t="shared" si="60"/>
        <v>0</v>
      </c>
      <c r="DG113" s="200">
        <f t="shared" si="60"/>
        <v>0</v>
      </c>
      <c r="DH113" s="200">
        <f t="shared" si="60"/>
        <v>0</v>
      </c>
      <c r="DI113" s="200">
        <f t="shared" si="60"/>
        <v>0</v>
      </c>
      <c r="DJ113" s="200">
        <f t="shared" si="58"/>
        <v>0</v>
      </c>
      <c r="DK113" s="200">
        <f t="shared" si="58"/>
        <v>0</v>
      </c>
      <c r="DL113" s="200">
        <f t="shared" si="58"/>
        <v>0</v>
      </c>
      <c r="DM113" s="200">
        <f t="shared" si="58"/>
        <v>0</v>
      </c>
      <c r="DN113" s="200">
        <f t="shared" si="58"/>
        <v>0</v>
      </c>
      <c r="DO113" s="200">
        <f t="shared" si="58"/>
        <v>0</v>
      </c>
      <c r="DP113" s="200">
        <f t="shared" si="58"/>
        <v>0</v>
      </c>
      <c r="DQ113" s="200">
        <f t="shared" si="58"/>
        <v>0</v>
      </c>
      <c r="DR113" s="200">
        <f t="shared" si="58"/>
        <v>0</v>
      </c>
      <c r="DS113" s="200">
        <f t="shared" si="58"/>
        <v>0</v>
      </c>
      <c r="DT113" s="104"/>
    </row>
    <row r="114" spans="1:124" customFormat="1" x14ac:dyDescent="0.2">
      <c r="A114" s="241" t="e">
        <f ca="1"/>
        <v>#DIV/0!</v>
      </c>
      <c r="B114" s="53" t="s">
        <v>558</v>
      </c>
      <c r="C114" s="195" t="str">
        <v>-</v>
      </c>
      <c r="D114" s="196">
        <f t="shared" si="61"/>
        <v>0</v>
      </c>
      <c r="E114" s="197">
        <f t="shared" si="61"/>
        <v>0</v>
      </c>
      <c r="F114" s="197">
        <f t="shared" si="61"/>
        <v>0</v>
      </c>
      <c r="G114" s="197">
        <f t="shared" si="61"/>
        <v>0</v>
      </c>
      <c r="H114" s="197">
        <f t="shared" si="61"/>
        <v>0</v>
      </c>
      <c r="I114" s="197">
        <f t="shared" si="61"/>
        <v>0</v>
      </c>
      <c r="J114" s="197">
        <f t="shared" si="61"/>
        <v>0</v>
      </c>
      <c r="K114" s="197">
        <f t="shared" si="61"/>
        <v>0</v>
      </c>
      <c r="L114" s="197">
        <f t="shared" si="61"/>
        <v>0</v>
      </c>
      <c r="M114" s="197">
        <f t="shared" si="61"/>
        <v>0</v>
      </c>
      <c r="N114" s="197">
        <f t="shared" si="61"/>
        <v>0</v>
      </c>
      <c r="O114" s="197">
        <f t="shared" si="61"/>
        <v>0</v>
      </c>
      <c r="P114" s="197">
        <f t="shared" si="61"/>
        <v>0</v>
      </c>
      <c r="Q114" s="197">
        <f t="shared" si="61"/>
        <v>0</v>
      </c>
      <c r="R114" s="197">
        <f t="shared" si="61"/>
        <v>0</v>
      </c>
      <c r="S114" s="197">
        <f t="shared" si="61"/>
        <v>0</v>
      </c>
      <c r="T114" s="197">
        <f t="shared" si="61"/>
        <v>0</v>
      </c>
      <c r="U114" s="197">
        <f t="shared" si="61"/>
        <v>0</v>
      </c>
      <c r="V114" s="197">
        <f t="shared" si="61"/>
        <v>0</v>
      </c>
      <c r="W114" s="197">
        <f t="shared" si="61"/>
        <v>0</v>
      </c>
      <c r="X114" s="197">
        <f t="shared" si="61"/>
        <v>0</v>
      </c>
      <c r="Y114" s="197">
        <f t="shared" si="61"/>
        <v>0</v>
      </c>
      <c r="Z114" s="197">
        <f t="shared" si="61"/>
        <v>0</v>
      </c>
      <c r="AA114" s="197">
        <f t="shared" si="61"/>
        <v>0</v>
      </c>
      <c r="AB114" s="197">
        <f t="shared" si="61"/>
        <v>0</v>
      </c>
      <c r="AC114" s="197">
        <f t="shared" si="61"/>
        <v>0</v>
      </c>
      <c r="AD114" s="197">
        <f t="shared" si="61"/>
        <v>0</v>
      </c>
      <c r="AE114" s="197">
        <f t="shared" si="61"/>
        <v>0</v>
      </c>
      <c r="AF114" s="197">
        <f t="shared" si="61"/>
        <v>0</v>
      </c>
      <c r="AG114" s="197">
        <f t="shared" si="61"/>
        <v>0</v>
      </c>
      <c r="AH114" s="197">
        <f t="shared" si="61"/>
        <v>0</v>
      </c>
      <c r="AI114" s="197">
        <f t="shared" si="61"/>
        <v>0</v>
      </c>
      <c r="AJ114" s="197">
        <f t="shared" si="61"/>
        <v>0</v>
      </c>
      <c r="AK114" s="197">
        <f t="shared" si="61"/>
        <v>0</v>
      </c>
      <c r="AL114" s="197">
        <f t="shared" si="61"/>
        <v>0</v>
      </c>
      <c r="AM114" s="197">
        <f t="shared" si="61"/>
        <v>0</v>
      </c>
      <c r="AN114" s="197">
        <f t="shared" si="61"/>
        <v>0</v>
      </c>
      <c r="AO114" s="197">
        <f t="shared" si="61"/>
        <v>0</v>
      </c>
      <c r="AP114" s="197">
        <f t="shared" si="61"/>
        <v>0</v>
      </c>
      <c r="AQ114" s="197">
        <f t="shared" si="61"/>
        <v>0</v>
      </c>
      <c r="AR114" s="197">
        <f t="shared" si="61"/>
        <v>0</v>
      </c>
      <c r="AS114" s="197">
        <f t="shared" si="61"/>
        <v>0</v>
      </c>
      <c r="AT114" s="197">
        <f t="shared" si="61"/>
        <v>0</v>
      </c>
      <c r="AU114" s="197">
        <f t="shared" si="61"/>
        <v>0</v>
      </c>
      <c r="AV114" s="197">
        <f t="shared" si="61"/>
        <v>0</v>
      </c>
      <c r="AW114" s="197">
        <f t="shared" si="61"/>
        <v>0</v>
      </c>
      <c r="AX114" s="197">
        <f t="shared" si="61"/>
        <v>0</v>
      </c>
      <c r="AY114" s="197">
        <f t="shared" si="61"/>
        <v>0</v>
      </c>
      <c r="AZ114" s="197">
        <f t="shared" si="61"/>
        <v>0</v>
      </c>
      <c r="BA114" s="197">
        <f t="shared" si="61"/>
        <v>0</v>
      </c>
      <c r="BB114" s="197">
        <f t="shared" si="61"/>
        <v>0</v>
      </c>
      <c r="BC114" s="197">
        <f t="shared" si="61"/>
        <v>0</v>
      </c>
      <c r="BD114" s="197">
        <f t="shared" si="61"/>
        <v>0</v>
      </c>
      <c r="BE114" s="197">
        <f t="shared" si="61"/>
        <v>0</v>
      </c>
      <c r="BF114" s="197">
        <f t="shared" si="61"/>
        <v>0</v>
      </c>
      <c r="BG114" s="197">
        <f t="shared" si="61"/>
        <v>0</v>
      </c>
      <c r="BH114" s="197">
        <f t="shared" si="61"/>
        <v>0</v>
      </c>
      <c r="BI114" s="197">
        <f t="shared" si="61"/>
        <v>0</v>
      </c>
      <c r="BJ114" s="197">
        <f t="shared" si="61"/>
        <v>0</v>
      </c>
      <c r="BK114" s="197">
        <f t="shared" si="61"/>
        <v>0</v>
      </c>
      <c r="BL114" s="197">
        <f t="shared" si="61"/>
        <v>0</v>
      </c>
      <c r="BM114" s="197">
        <f t="shared" si="61"/>
        <v>0</v>
      </c>
      <c r="BN114" s="197">
        <f t="shared" si="61"/>
        <v>0</v>
      </c>
      <c r="BO114" s="197">
        <f t="shared" si="61"/>
        <v>0</v>
      </c>
      <c r="BP114" s="197">
        <f t="shared" si="60"/>
        <v>0</v>
      </c>
      <c r="BQ114" s="197">
        <f t="shared" si="60"/>
        <v>0</v>
      </c>
      <c r="BR114" s="197">
        <f t="shared" si="60"/>
        <v>0</v>
      </c>
      <c r="BS114" s="197">
        <f t="shared" si="60"/>
        <v>0</v>
      </c>
      <c r="BT114" s="197">
        <f t="shared" si="60"/>
        <v>0</v>
      </c>
      <c r="BU114" s="197">
        <f t="shared" si="60"/>
        <v>0</v>
      </c>
      <c r="BV114" s="197">
        <f t="shared" si="60"/>
        <v>0</v>
      </c>
      <c r="BW114" s="197">
        <f t="shared" si="60"/>
        <v>0</v>
      </c>
      <c r="BX114" s="197">
        <f t="shared" si="60"/>
        <v>0</v>
      </c>
      <c r="BY114" s="197">
        <f t="shared" si="60"/>
        <v>0</v>
      </c>
      <c r="BZ114" s="197">
        <f t="shared" si="60"/>
        <v>0</v>
      </c>
      <c r="CA114" s="197">
        <f t="shared" si="60"/>
        <v>0</v>
      </c>
      <c r="CB114" s="197">
        <f t="shared" si="60"/>
        <v>0</v>
      </c>
      <c r="CC114" s="197">
        <f t="shared" si="60"/>
        <v>0</v>
      </c>
      <c r="CD114" s="197">
        <f t="shared" si="60"/>
        <v>0</v>
      </c>
      <c r="CE114" s="197">
        <f t="shared" si="60"/>
        <v>0</v>
      </c>
      <c r="CF114" s="197">
        <f t="shared" si="60"/>
        <v>0</v>
      </c>
      <c r="CG114" s="197">
        <f t="shared" si="60"/>
        <v>0</v>
      </c>
      <c r="CH114" s="197">
        <f t="shared" si="60"/>
        <v>0</v>
      </c>
      <c r="CI114" s="197">
        <f t="shared" si="60"/>
        <v>0</v>
      </c>
      <c r="CJ114" s="197">
        <f t="shared" si="60"/>
        <v>0</v>
      </c>
      <c r="CK114" s="197">
        <f t="shared" si="60"/>
        <v>0</v>
      </c>
      <c r="CL114" s="197">
        <f t="shared" si="60"/>
        <v>0</v>
      </c>
      <c r="CM114" s="197">
        <f t="shared" si="60"/>
        <v>0</v>
      </c>
      <c r="CN114" s="197">
        <f t="shared" si="60"/>
        <v>0</v>
      </c>
      <c r="CO114" s="197">
        <f t="shared" si="60"/>
        <v>0</v>
      </c>
      <c r="CP114" s="197">
        <f t="shared" si="60"/>
        <v>0</v>
      </c>
      <c r="CQ114" s="197">
        <f t="shared" si="60"/>
        <v>0</v>
      </c>
      <c r="CR114" s="197">
        <f t="shared" si="60"/>
        <v>0</v>
      </c>
      <c r="CS114" s="197">
        <f t="shared" si="60"/>
        <v>0</v>
      </c>
      <c r="CT114" s="197">
        <f t="shared" si="60"/>
        <v>0</v>
      </c>
      <c r="CU114" s="197">
        <f t="shared" si="60"/>
        <v>0</v>
      </c>
      <c r="CV114" s="197">
        <f t="shared" si="60"/>
        <v>0</v>
      </c>
      <c r="CW114" s="197">
        <f t="shared" si="60"/>
        <v>0</v>
      </c>
      <c r="CX114" s="197">
        <f t="shared" si="60"/>
        <v>0</v>
      </c>
      <c r="CY114" s="197">
        <f t="shared" si="60"/>
        <v>0</v>
      </c>
      <c r="CZ114" s="197">
        <f t="shared" si="60"/>
        <v>0</v>
      </c>
      <c r="DA114" s="197">
        <f t="shared" si="60"/>
        <v>0</v>
      </c>
      <c r="DB114" s="197">
        <f t="shared" si="60"/>
        <v>0</v>
      </c>
      <c r="DC114" s="197">
        <f t="shared" si="60"/>
        <v>0</v>
      </c>
      <c r="DD114" s="197">
        <f t="shared" si="60"/>
        <v>0</v>
      </c>
      <c r="DE114" s="197">
        <f t="shared" si="60"/>
        <v>0</v>
      </c>
      <c r="DF114" s="197">
        <f t="shared" si="60"/>
        <v>0</v>
      </c>
      <c r="DG114" s="197">
        <f t="shared" si="60"/>
        <v>0</v>
      </c>
      <c r="DH114" s="197">
        <f t="shared" si="60"/>
        <v>0</v>
      </c>
      <c r="DI114" s="197">
        <f t="shared" si="60"/>
        <v>0</v>
      </c>
      <c r="DJ114" s="197">
        <f t="shared" si="58"/>
        <v>0</v>
      </c>
      <c r="DK114" s="197">
        <f t="shared" si="58"/>
        <v>0</v>
      </c>
      <c r="DL114" s="197">
        <f t="shared" si="58"/>
        <v>0</v>
      </c>
      <c r="DM114" s="197">
        <f t="shared" si="58"/>
        <v>0</v>
      </c>
      <c r="DN114" s="197">
        <f t="shared" si="58"/>
        <v>0</v>
      </c>
      <c r="DO114" s="197">
        <f t="shared" si="58"/>
        <v>0</v>
      </c>
      <c r="DP114" s="197">
        <f t="shared" si="58"/>
        <v>0</v>
      </c>
      <c r="DQ114" s="197">
        <f t="shared" si="58"/>
        <v>0</v>
      </c>
      <c r="DR114" s="197">
        <f t="shared" si="58"/>
        <v>0</v>
      </c>
      <c r="DS114" s="197">
        <f t="shared" si="58"/>
        <v>0</v>
      </c>
      <c r="DT114" s="103"/>
    </row>
    <row r="115" spans="1:124" customFormat="1" x14ac:dyDescent="0.2">
      <c r="A115" s="241" t="e">
        <f ca="1"/>
        <v>#DIV/0!</v>
      </c>
      <c r="B115" s="53" t="s">
        <v>559</v>
      </c>
      <c r="C115" s="192" t="str">
        <v>-</v>
      </c>
      <c r="D115" s="193">
        <f t="shared" ref="D115:BO118" si="62">IF(AND($B115=D$2),$A115, 0)</f>
        <v>0</v>
      </c>
      <c r="E115" s="194">
        <f t="shared" si="62"/>
        <v>0</v>
      </c>
      <c r="F115" s="194">
        <f t="shared" si="62"/>
        <v>0</v>
      </c>
      <c r="G115" s="194">
        <f t="shared" si="62"/>
        <v>0</v>
      </c>
      <c r="H115" s="194">
        <f t="shared" si="62"/>
        <v>0</v>
      </c>
      <c r="I115" s="194">
        <f t="shared" si="62"/>
        <v>0</v>
      </c>
      <c r="J115" s="194">
        <f t="shared" si="62"/>
        <v>0</v>
      </c>
      <c r="K115" s="194">
        <f t="shared" si="62"/>
        <v>0</v>
      </c>
      <c r="L115" s="194">
        <f t="shared" si="62"/>
        <v>0</v>
      </c>
      <c r="M115" s="194">
        <f t="shared" si="62"/>
        <v>0</v>
      </c>
      <c r="N115" s="194">
        <f t="shared" si="62"/>
        <v>0</v>
      </c>
      <c r="O115" s="194">
        <f t="shared" si="62"/>
        <v>0</v>
      </c>
      <c r="P115" s="194">
        <f t="shared" si="62"/>
        <v>0</v>
      </c>
      <c r="Q115" s="194">
        <f t="shared" si="62"/>
        <v>0</v>
      </c>
      <c r="R115" s="194">
        <f t="shared" si="62"/>
        <v>0</v>
      </c>
      <c r="S115" s="194">
        <f t="shared" si="62"/>
        <v>0</v>
      </c>
      <c r="T115" s="194">
        <f t="shared" si="62"/>
        <v>0</v>
      </c>
      <c r="U115" s="194">
        <f t="shared" si="62"/>
        <v>0</v>
      </c>
      <c r="V115" s="194">
        <f t="shared" si="62"/>
        <v>0</v>
      </c>
      <c r="W115" s="194">
        <f t="shared" si="62"/>
        <v>0</v>
      </c>
      <c r="X115" s="194">
        <f t="shared" si="62"/>
        <v>0</v>
      </c>
      <c r="Y115" s="194">
        <f t="shared" si="62"/>
        <v>0</v>
      </c>
      <c r="Z115" s="194">
        <f t="shared" si="62"/>
        <v>0</v>
      </c>
      <c r="AA115" s="194">
        <f t="shared" si="62"/>
        <v>0</v>
      </c>
      <c r="AB115" s="194">
        <f t="shared" si="62"/>
        <v>0</v>
      </c>
      <c r="AC115" s="194">
        <f t="shared" si="62"/>
        <v>0</v>
      </c>
      <c r="AD115" s="194">
        <f t="shared" si="62"/>
        <v>0</v>
      </c>
      <c r="AE115" s="194">
        <f t="shared" si="62"/>
        <v>0</v>
      </c>
      <c r="AF115" s="194">
        <f t="shared" si="62"/>
        <v>0</v>
      </c>
      <c r="AG115" s="194">
        <f t="shared" si="62"/>
        <v>0</v>
      </c>
      <c r="AH115" s="194">
        <f t="shared" si="62"/>
        <v>0</v>
      </c>
      <c r="AI115" s="194">
        <f t="shared" si="62"/>
        <v>0</v>
      </c>
      <c r="AJ115" s="194">
        <f t="shared" si="62"/>
        <v>0</v>
      </c>
      <c r="AK115" s="194">
        <f t="shared" si="62"/>
        <v>0</v>
      </c>
      <c r="AL115" s="194">
        <f t="shared" si="62"/>
        <v>0</v>
      </c>
      <c r="AM115" s="194">
        <f t="shared" si="62"/>
        <v>0</v>
      </c>
      <c r="AN115" s="194">
        <f t="shared" si="62"/>
        <v>0</v>
      </c>
      <c r="AO115" s="194">
        <f t="shared" si="62"/>
        <v>0</v>
      </c>
      <c r="AP115" s="194">
        <f t="shared" si="62"/>
        <v>0</v>
      </c>
      <c r="AQ115" s="194">
        <f t="shared" si="62"/>
        <v>0</v>
      </c>
      <c r="AR115" s="194">
        <f t="shared" si="62"/>
        <v>0</v>
      </c>
      <c r="AS115" s="194">
        <f t="shared" si="62"/>
        <v>0</v>
      </c>
      <c r="AT115" s="194">
        <f t="shared" si="62"/>
        <v>0</v>
      </c>
      <c r="AU115" s="194">
        <f t="shared" si="62"/>
        <v>0</v>
      </c>
      <c r="AV115" s="194">
        <f t="shared" si="62"/>
        <v>0</v>
      </c>
      <c r="AW115" s="194">
        <f t="shared" si="62"/>
        <v>0</v>
      </c>
      <c r="AX115" s="194">
        <f t="shared" si="62"/>
        <v>0</v>
      </c>
      <c r="AY115" s="194">
        <f t="shared" si="62"/>
        <v>0</v>
      </c>
      <c r="AZ115" s="194">
        <f t="shared" si="62"/>
        <v>0</v>
      </c>
      <c r="BA115" s="194">
        <f t="shared" si="62"/>
        <v>0</v>
      </c>
      <c r="BB115" s="194">
        <f t="shared" si="62"/>
        <v>0</v>
      </c>
      <c r="BC115" s="194">
        <f t="shared" si="62"/>
        <v>0</v>
      </c>
      <c r="BD115" s="194">
        <f t="shared" si="62"/>
        <v>0</v>
      </c>
      <c r="BE115" s="194">
        <f t="shared" si="62"/>
        <v>0</v>
      </c>
      <c r="BF115" s="194">
        <f t="shared" si="62"/>
        <v>0</v>
      </c>
      <c r="BG115" s="194">
        <f t="shared" si="62"/>
        <v>0</v>
      </c>
      <c r="BH115" s="194">
        <f t="shared" si="62"/>
        <v>0</v>
      </c>
      <c r="BI115" s="194">
        <f t="shared" si="62"/>
        <v>0</v>
      </c>
      <c r="BJ115" s="194">
        <f t="shared" si="62"/>
        <v>0</v>
      </c>
      <c r="BK115" s="194">
        <f t="shared" si="62"/>
        <v>0</v>
      </c>
      <c r="BL115" s="194">
        <f t="shared" si="62"/>
        <v>0</v>
      </c>
      <c r="BM115" s="194">
        <f t="shared" si="62"/>
        <v>0</v>
      </c>
      <c r="BN115" s="194">
        <f t="shared" si="62"/>
        <v>0</v>
      </c>
      <c r="BO115" s="194">
        <f t="shared" si="62"/>
        <v>0</v>
      </c>
      <c r="BP115" s="194">
        <f t="shared" si="60"/>
        <v>0</v>
      </c>
      <c r="BQ115" s="194">
        <f t="shared" si="60"/>
        <v>0</v>
      </c>
      <c r="BR115" s="194">
        <f t="shared" si="60"/>
        <v>0</v>
      </c>
      <c r="BS115" s="194">
        <f t="shared" si="60"/>
        <v>0</v>
      </c>
      <c r="BT115" s="194">
        <f t="shared" si="60"/>
        <v>0</v>
      </c>
      <c r="BU115" s="194">
        <f t="shared" si="60"/>
        <v>0</v>
      </c>
      <c r="BV115" s="194">
        <f t="shared" si="60"/>
        <v>0</v>
      </c>
      <c r="BW115" s="194">
        <f t="shared" si="60"/>
        <v>0</v>
      </c>
      <c r="BX115" s="194">
        <f t="shared" si="60"/>
        <v>0</v>
      </c>
      <c r="BY115" s="194">
        <f t="shared" si="60"/>
        <v>0</v>
      </c>
      <c r="BZ115" s="194">
        <f t="shared" si="60"/>
        <v>0</v>
      </c>
      <c r="CA115" s="194">
        <f t="shared" si="60"/>
        <v>0</v>
      </c>
      <c r="CB115" s="194">
        <f t="shared" si="60"/>
        <v>0</v>
      </c>
      <c r="CC115" s="194">
        <f t="shared" si="60"/>
        <v>0</v>
      </c>
      <c r="CD115" s="194">
        <f t="shared" si="60"/>
        <v>0</v>
      </c>
      <c r="CE115" s="194">
        <f t="shared" si="60"/>
        <v>0</v>
      </c>
      <c r="CF115" s="194">
        <f t="shared" si="60"/>
        <v>0</v>
      </c>
      <c r="CG115" s="194">
        <f t="shared" si="60"/>
        <v>0</v>
      </c>
      <c r="CH115" s="194">
        <f t="shared" si="60"/>
        <v>0</v>
      </c>
      <c r="CI115" s="194">
        <f t="shared" si="60"/>
        <v>0</v>
      </c>
      <c r="CJ115" s="194">
        <f t="shared" si="60"/>
        <v>0</v>
      </c>
      <c r="CK115" s="194">
        <f t="shared" si="60"/>
        <v>0</v>
      </c>
      <c r="CL115" s="194">
        <f t="shared" si="60"/>
        <v>0</v>
      </c>
      <c r="CM115" s="194">
        <f t="shared" si="60"/>
        <v>0</v>
      </c>
      <c r="CN115" s="194">
        <f t="shared" si="60"/>
        <v>0</v>
      </c>
      <c r="CO115" s="194">
        <f t="shared" si="60"/>
        <v>0</v>
      </c>
      <c r="CP115" s="194">
        <f t="shared" si="60"/>
        <v>0</v>
      </c>
      <c r="CQ115" s="194">
        <f t="shared" si="60"/>
        <v>0</v>
      </c>
      <c r="CR115" s="194">
        <f t="shared" si="60"/>
        <v>0</v>
      </c>
      <c r="CS115" s="194">
        <f t="shared" si="60"/>
        <v>0</v>
      </c>
      <c r="CT115" s="194">
        <f t="shared" si="60"/>
        <v>0</v>
      </c>
      <c r="CU115" s="194">
        <f t="shared" si="60"/>
        <v>0</v>
      </c>
      <c r="CV115" s="194">
        <f t="shared" si="60"/>
        <v>0</v>
      </c>
      <c r="CW115" s="194">
        <f t="shared" si="60"/>
        <v>0</v>
      </c>
      <c r="CX115" s="194">
        <f t="shared" si="60"/>
        <v>0</v>
      </c>
      <c r="CY115" s="194">
        <f t="shared" si="60"/>
        <v>0</v>
      </c>
      <c r="CZ115" s="194">
        <f t="shared" si="60"/>
        <v>0</v>
      </c>
      <c r="DA115" s="194">
        <f t="shared" si="60"/>
        <v>0</v>
      </c>
      <c r="DB115" s="194">
        <f t="shared" si="60"/>
        <v>0</v>
      </c>
      <c r="DC115" s="194">
        <f t="shared" si="60"/>
        <v>0</v>
      </c>
      <c r="DD115" s="194">
        <f t="shared" si="60"/>
        <v>0</v>
      </c>
      <c r="DE115" s="194">
        <f t="shared" si="60"/>
        <v>0</v>
      </c>
      <c r="DF115" s="194">
        <f t="shared" si="60"/>
        <v>0</v>
      </c>
      <c r="DG115" s="194">
        <f t="shared" si="60"/>
        <v>0</v>
      </c>
      <c r="DH115" s="194">
        <f t="shared" si="60"/>
        <v>0</v>
      </c>
      <c r="DI115" s="194">
        <f t="shared" si="60"/>
        <v>0</v>
      </c>
      <c r="DJ115" s="194">
        <f t="shared" si="58"/>
        <v>0</v>
      </c>
      <c r="DK115" s="194">
        <f t="shared" si="58"/>
        <v>0</v>
      </c>
      <c r="DL115" s="194">
        <f t="shared" si="58"/>
        <v>0</v>
      </c>
      <c r="DM115" s="194">
        <f t="shared" si="58"/>
        <v>0</v>
      </c>
      <c r="DN115" s="194">
        <f t="shared" si="58"/>
        <v>0</v>
      </c>
      <c r="DO115" s="194">
        <f t="shared" si="58"/>
        <v>0</v>
      </c>
      <c r="DP115" s="194">
        <f t="shared" si="58"/>
        <v>0</v>
      </c>
      <c r="DQ115" s="194">
        <f t="shared" si="58"/>
        <v>0</v>
      </c>
      <c r="DR115" s="194">
        <f t="shared" si="58"/>
        <v>0</v>
      </c>
      <c r="DS115" s="194">
        <f t="shared" si="58"/>
        <v>0</v>
      </c>
      <c r="DT115" s="102"/>
    </row>
    <row r="116" spans="1:124" customFormat="1" x14ac:dyDescent="0.2">
      <c r="A116" s="241" t="e">
        <f ca="1"/>
        <v>#DIV/0!</v>
      </c>
      <c r="B116" s="53" t="s">
        <v>560</v>
      </c>
      <c r="C116" s="192" t="str">
        <v>-</v>
      </c>
      <c r="D116" s="193">
        <f t="shared" si="62"/>
        <v>0</v>
      </c>
      <c r="E116" s="194">
        <f t="shared" si="62"/>
        <v>0</v>
      </c>
      <c r="F116" s="194">
        <f t="shared" si="62"/>
        <v>0</v>
      </c>
      <c r="G116" s="194">
        <f t="shared" si="62"/>
        <v>0</v>
      </c>
      <c r="H116" s="194">
        <f t="shared" si="62"/>
        <v>0</v>
      </c>
      <c r="I116" s="194">
        <f t="shared" si="62"/>
        <v>0</v>
      </c>
      <c r="J116" s="194">
        <f t="shared" si="62"/>
        <v>0</v>
      </c>
      <c r="K116" s="194">
        <f t="shared" si="62"/>
        <v>0</v>
      </c>
      <c r="L116" s="194">
        <f t="shared" si="62"/>
        <v>0</v>
      </c>
      <c r="M116" s="194">
        <f t="shared" si="62"/>
        <v>0</v>
      </c>
      <c r="N116" s="194">
        <f t="shared" si="62"/>
        <v>0</v>
      </c>
      <c r="O116" s="194">
        <f t="shared" si="62"/>
        <v>0</v>
      </c>
      <c r="P116" s="194">
        <f t="shared" si="62"/>
        <v>0</v>
      </c>
      <c r="Q116" s="194">
        <f t="shared" si="62"/>
        <v>0</v>
      </c>
      <c r="R116" s="194">
        <f t="shared" si="62"/>
        <v>0</v>
      </c>
      <c r="S116" s="194">
        <f t="shared" si="62"/>
        <v>0</v>
      </c>
      <c r="T116" s="194">
        <f t="shared" si="62"/>
        <v>0</v>
      </c>
      <c r="U116" s="194">
        <f t="shared" si="62"/>
        <v>0</v>
      </c>
      <c r="V116" s="194">
        <f t="shared" si="62"/>
        <v>0</v>
      </c>
      <c r="W116" s="194">
        <f t="shared" si="62"/>
        <v>0</v>
      </c>
      <c r="X116" s="194">
        <f t="shared" si="62"/>
        <v>0</v>
      </c>
      <c r="Y116" s="194">
        <f t="shared" si="62"/>
        <v>0</v>
      </c>
      <c r="Z116" s="194">
        <f t="shared" si="62"/>
        <v>0</v>
      </c>
      <c r="AA116" s="194">
        <f t="shared" si="62"/>
        <v>0</v>
      </c>
      <c r="AB116" s="194">
        <f t="shared" si="62"/>
        <v>0</v>
      </c>
      <c r="AC116" s="194">
        <f t="shared" si="62"/>
        <v>0</v>
      </c>
      <c r="AD116" s="194">
        <f t="shared" si="62"/>
        <v>0</v>
      </c>
      <c r="AE116" s="194">
        <f t="shared" si="62"/>
        <v>0</v>
      </c>
      <c r="AF116" s="194">
        <f t="shared" si="62"/>
        <v>0</v>
      </c>
      <c r="AG116" s="194">
        <f t="shared" si="62"/>
        <v>0</v>
      </c>
      <c r="AH116" s="194">
        <f t="shared" si="62"/>
        <v>0</v>
      </c>
      <c r="AI116" s="194">
        <f t="shared" si="62"/>
        <v>0</v>
      </c>
      <c r="AJ116" s="194">
        <f t="shared" si="62"/>
        <v>0</v>
      </c>
      <c r="AK116" s="194">
        <f t="shared" si="62"/>
        <v>0</v>
      </c>
      <c r="AL116" s="194">
        <f t="shared" si="62"/>
        <v>0</v>
      </c>
      <c r="AM116" s="194">
        <f t="shared" si="62"/>
        <v>0</v>
      </c>
      <c r="AN116" s="194">
        <f t="shared" si="62"/>
        <v>0</v>
      </c>
      <c r="AO116" s="194">
        <f t="shared" si="62"/>
        <v>0</v>
      </c>
      <c r="AP116" s="194">
        <f t="shared" si="62"/>
        <v>0</v>
      </c>
      <c r="AQ116" s="194">
        <f t="shared" si="62"/>
        <v>0</v>
      </c>
      <c r="AR116" s="194">
        <f t="shared" si="62"/>
        <v>0</v>
      </c>
      <c r="AS116" s="194">
        <f t="shared" si="62"/>
        <v>0</v>
      </c>
      <c r="AT116" s="194">
        <f t="shared" si="62"/>
        <v>0</v>
      </c>
      <c r="AU116" s="194">
        <f t="shared" si="62"/>
        <v>0</v>
      </c>
      <c r="AV116" s="194">
        <f t="shared" si="62"/>
        <v>0</v>
      </c>
      <c r="AW116" s="194">
        <f t="shared" si="62"/>
        <v>0</v>
      </c>
      <c r="AX116" s="194">
        <f t="shared" si="62"/>
        <v>0</v>
      </c>
      <c r="AY116" s="194">
        <f t="shared" si="62"/>
        <v>0</v>
      </c>
      <c r="AZ116" s="194">
        <f t="shared" si="62"/>
        <v>0</v>
      </c>
      <c r="BA116" s="194">
        <f t="shared" si="62"/>
        <v>0</v>
      </c>
      <c r="BB116" s="194">
        <f t="shared" si="62"/>
        <v>0</v>
      </c>
      <c r="BC116" s="194">
        <f t="shared" si="62"/>
        <v>0</v>
      </c>
      <c r="BD116" s="194">
        <f t="shared" si="62"/>
        <v>0</v>
      </c>
      <c r="BE116" s="194">
        <f t="shared" si="62"/>
        <v>0</v>
      </c>
      <c r="BF116" s="194">
        <f t="shared" si="62"/>
        <v>0</v>
      </c>
      <c r="BG116" s="194">
        <f t="shared" si="62"/>
        <v>0</v>
      </c>
      <c r="BH116" s="194">
        <f t="shared" si="62"/>
        <v>0</v>
      </c>
      <c r="BI116" s="194">
        <f t="shared" si="62"/>
        <v>0</v>
      </c>
      <c r="BJ116" s="194">
        <f t="shared" si="62"/>
        <v>0</v>
      </c>
      <c r="BK116" s="194">
        <f t="shared" si="62"/>
        <v>0</v>
      </c>
      <c r="BL116" s="194">
        <f t="shared" si="62"/>
        <v>0</v>
      </c>
      <c r="BM116" s="194">
        <f t="shared" si="62"/>
        <v>0</v>
      </c>
      <c r="BN116" s="194">
        <f t="shared" si="62"/>
        <v>0</v>
      </c>
      <c r="BO116" s="194">
        <f t="shared" si="62"/>
        <v>0</v>
      </c>
      <c r="BP116" s="194">
        <f t="shared" si="60"/>
        <v>0</v>
      </c>
      <c r="BQ116" s="194">
        <f t="shared" si="60"/>
        <v>0</v>
      </c>
      <c r="BR116" s="194">
        <f t="shared" si="60"/>
        <v>0</v>
      </c>
      <c r="BS116" s="194">
        <f t="shared" si="60"/>
        <v>0</v>
      </c>
      <c r="BT116" s="194">
        <f t="shared" si="60"/>
        <v>0</v>
      </c>
      <c r="BU116" s="194">
        <f t="shared" si="60"/>
        <v>0</v>
      </c>
      <c r="BV116" s="194">
        <f t="shared" si="60"/>
        <v>0</v>
      </c>
      <c r="BW116" s="194">
        <f t="shared" si="60"/>
        <v>0</v>
      </c>
      <c r="BX116" s="194">
        <f t="shared" si="60"/>
        <v>0</v>
      </c>
      <c r="BY116" s="194">
        <f t="shared" si="60"/>
        <v>0</v>
      </c>
      <c r="BZ116" s="194">
        <f t="shared" si="60"/>
        <v>0</v>
      </c>
      <c r="CA116" s="194">
        <f t="shared" si="60"/>
        <v>0</v>
      </c>
      <c r="CB116" s="194">
        <f t="shared" si="60"/>
        <v>0</v>
      </c>
      <c r="CC116" s="194">
        <f t="shared" si="60"/>
        <v>0</v>
      </c>
      <c r="CD116" s="194">
        <f t="shared" si="60"/>
        <v>0</v>
      </c>
      <c r="CE116" s="194">
        <f t="shared" si="60"/>
        <v>0</v>
      </c>
      <c r="CF116" s="194">
        <f t="shared" si="60"/>
        <v>0</v>
      </c>
      <c r="CG116" s="194">
        <f t="shared" si="60"/>
        <v>0</v>
      </c>
      <c r="CH116" s="194">
        <f t="shared" si="60"/>
        <v>0</v>
      </c>
      <c r="CI116" s="194">
        <f t="shared" si="60"/>
        <v>0</v>
      </c>
      <c r="CJ116" s="194">
        <f t="shared" si="60"/>
        <v>0</v>
      </c>
      <c r="CK116" s="194">
        <f t="shared" si="60"/>
        <v>0</v>
      </c>
      <c r="CL116" s="194">
        <f t="shared" si="60"/>
        <v>0</v>
      </c>
      <c r="CM116" s="194">
        <f t="shared" si="60"/>
        <v>0</v>
      </c>
      <c r="CN116" s="194">
        <f t="shared" si="60"/>
        <v>0</v>
      </c>
      <c r="CO116" s="194">
        <f t="shared" si="60"/>
        <v>0</v>
      </c>
      <c r="CP116" s="194">
        <f t="shared" si="60"/>
        <v>0</v>
      </c>
      <c r="CQ116" s="194">
        <f t="shared" si="60"/>
        <v>0</v>
      </c>
      <c r="CR116" s="194">
        <f t="shared" si="60"/>
        <v>0</v>
      </c>
      <c r="CS116" s="194">
        <f t="shared" si="60"/>
        <v>0</v>
      </c>
      <c r="CT116" s="194">
        <f t="shared" si="60"/>
        <v>0</v>
      </c>
      <c r="CU116" s="194">
        <f t="shared" si="60"/>
        <v>0</v>
      </c>
      <c r="CV116" s="194">
        <f t="shared" si="60"/>
        <v>0</v>
      </c>
      <c r="CW116" s="194">
        <f t="shared" si="60"/>
        <v>0</v>
      </c>
      <c r="CX116" s="194">
        <f t="shared" si="60"/>
        <v>0</v>
      </c>
      <c r="CY116" s="194">
        <f t="shared" si="60"/>
        <v>0</v>
      </c>
      <c r="CZ116" s="194">
        <f t="shared" si="60"/>
        <v>0</v>
      </c>
      <c r="DA116" s="194">
        <f t="shared" si="60"/>
        <v>0</v>
      </c>
      <c r="DB116" s="194">
        <f t="shared" si="60"/>
        <v>0</v>
      </c>
      <c r="DC116" s="194">
        <f t="shared" si="60"/>
        <v>0</v>
      </c>
      <c r="DD116" s="194">
        <f t="shared" si="60"/>
        <v>0</v>
      </c>
      <c r="DE116" s="194">
        <f t="shared" si="60"/>
        <v>0</v>
      </c>
      <c r="DF116" s="194">
        <f t="shared" si="60"/>
        <v>0</v>
      </c>
      <c r="DG116" s="194">
        <f t="shared" si="60"/>
        <v>0</v>
      </c>
      <c r="DH116" s="194">
        <f t="shared" si="60"/>
        <v>0</v>
      </c>
      <c r="DI116" s="194">
        <f t="shared" si="60"/>
        <v>0</v>
      </c>
      <c r="DJ116" s="194">
        <f t="shared" si="58"/>
        <v>0</v>
      </c>
      <c r="DK116" s="194">
        <f t="shared" si="58"/>
        <v>0</v>
      </c>
      <c r="DL116" s="194">
        <f t="shared" si="58"/>
        <v>0</v>
      </c>
      <c r="DM116" s="194">
        <f t="shared" si="58"/>
        <v>0</v>
      </c>
      <c r="DN116" s="194">
        <f t="shared" si="58"/>
        <v>0</v>
      </c>
      <c r="DO116" s="194">
        <f t="shared" si="58"/>
        <v>0</v>
      </c>
      <c r="DP116" s="194">
        <f t="shared" si="58"/>
        <v>0</v>
      </c>
      <c r="DQ116" s="194">
        <f t="shared" si="58"/>
        <v>0</v>
      </c>
      <c r="DR116" s="194">
        <f t="shared" si="58"/>
        <v>0</v>
      </c>
      <c r="DS116" s="194">
        <f t="shared" si="58"/>
        <v>0</v>
      </c>
      <c r="DT116" s="102"/>
    </row>
    <row r="117" spans="1:124" customFormat="1" x14ac:dyDescent="0.2">
      <c r="A117" s="241" t="e">
        <f ca="1"/>
        <v>#DIV/0!</v>
      </c>
      <c r="B117" s="53" t="s">
        <v>561</v>
      </c>
      <c r="C117" s="192" t="str">
        <v>-</v>
      </c>
      <c r="D117" s="193">
        <f t="shared" si="62"/>
        <v>0</v>
      </c>
      <c r="E117" s="194">
        <f t="shared" si="62"/>
        <v>0</v>
      </c>
      <c r="F117" s="194">
        <f t="shared" si="62"/>
        <v>0</v>
      </c>
      <c r="G117" s="194">
        <f t="shared" si="62"/>
        <v>0</v>
      </c>
      <c r="H117" s="194">
        <f t="shared" si="62"/>
        <v>0</v>
      </c>
      <c r="I117" s="194">
        <f t="shared" si="62"/>
        <v>0</v>
      </c>
      <c r="J117" s="194">
        <f t="shared" si="62"/>
        <v>0</v>
      </c>
      <c r="K117" s="194">
        <f t="shared" si="62"/>
        <v>0</v>
      </c>
      <c r="L117" s="194">
        <f t="shared" si="62"/>
        <v>0</v>
      </c>
      <c r="M117" s="194">
        <f t="shared" si="62"/>
        <v>0</v>
      </c>
      <c r="N117" s="194">
        <f t="shared" si="62"/>
        <v>0</v>
      </c>
      <c r="O117" s="194">
        <f t="shared" si="62"/>
        <v>0</v>
      </c>
      <c r="P117" s="194">
        <f t="shared" si="62"/>
        <v>0</v>
      </c>
      <c r="Q117" s="194">
        <f t="shared" si="62"/>
        <v>0</v>
      </c>
      <c r="R117" s="194">
        <f t="shared" si="62"/>
        <v>0</v>
      </c>
      <c r="S117" s="194">
        <f t="shared" si="62"/>
        <v>0</v>
      </c>
      <c r="T117" s="194">
        <f t="shared" si="62"/>
        <v>0</v>
      </c>
      <c r="U117" s="194">
        <f t="shared" si="62"/>
        <v>0</v>
      </c>
      <c r="V117" s="194">
        <f t="shared" si="62"/>
        <v>0</v>
      </c>
      <c r="W117" s="194">
        <f t="shared" si="62"/>
        <v>0</v>
      </c>
      <c r="X117" s="194">
        <f t="shared" si="62"/>
        <v>0</v>
      </c>
      <c r="Y117" s="194">
        <f t="shared" si="62"/>
        <v>0</v>
      </c>
      <c r="Z117" s="194">
        <f t="shared" si="62"/>
        <v>0</v>
      </c>
      <c r="AA117" s="194">
        <f t="shared" si="62"/>
        <v>0</v>
      </c>
      <c r="AB117" s="194">
        <f t="shared" si="62"/>
        <v>0</v>
      </c>
      <c r="AC117" s="194">
        <f t="shared" si="62"/>
        <v>0</v>
      </c>
      <c r="AD117" s="194">
        <f t="shared" si="62"/>
        <v>0</v>
      </c>
      <c r="AE117" s="194">
        <f t="shared" si="62"/>
        <v>0</v>
      </c>
      <c r="AF117" s="194">
        <f t="shared" si="62"/>
        <v>0</v>
      </c>
      <c r="AG117" s="194">
        <f t="shared" si="62"/>
        <v>0</v>
      </c>
      <c r="AH117" s="194">
        <f t="shared" si="62"/>
        <v>0</v>
      </c>
      <c r="AI117" s="194">
        <f t="shared" si="62"/>
        <v>0</v>
      </c>
      <c r="AJ117" s="194">
        <f t="shared" si="62"/>
        <v>0</v>
      </c>
      <c r="AK117" s="194">
        <f t="shared" si="62"/>
        <v>0</v>
      </c>
      <c r="AL117" s="194">
        <f t="shared" si="62"/>
        <v>0</v>
      </c>
      <c r="AM117" s="194">
        <f t="shared" si="62"/>
        <v>0</v>
      </c>
      <c r="AN117" s="194">
        <f t="shared" si="62"/>
        <v>0</v>
      </c>
      <c r="AO117" s="194">
        <f t="shared" si="62"/>
        <v>0</v>
      </c>
      <c r="AP117" s="194">
        <f t="shared" si="62"/>
        <v>0</v>
      </c>
      <c r="AQ117" s="194">
        <f t="shared" si="62"/>
        <v>0</v>
      </c>
      <c r="AR117" s="194">
        <f t="shared" si="62"/>
        <v>0</v>
      </c>
      <c r="AS117" s="194">
        <f t="shared" si="62"/>
        <v>0</v>
      </c>
      <c r="AT117" s="194">
        <f t="shared" si="62"/>
        <v>0</v>
      </c>
      <c r="AU117" s="194">
        <f t="shared" si="62"/>
        <v>0</v>
      </c>
      <c r="AV117" s="194">
        <f t="shared" si="62"/>
        <v>0</v>
      </c>
      <c r="AW117" s="194">
        <f t="shared" si="62"/>
        <v>0</v>
      </c>
      <c r="AX117" s="194">
        <f t="shared" si="62"/>
        <v>0</v>
      </c>
      <c r="AY117" s="194">
        <f t="shared" si="62"/>
        <v>0</v>
      </c>
      <c r="AZ117" s="194">
        <f t="shared" si="62"/>
        <v>0</v>
      </c>
      <c r="BA117" s="194">
        <f t="shared" si="62"/>
        <v>0</v>
      </c>
      <c r="BB117" s="194">
        <f t="shared" si="62"/>
        <v>0</v>
      </c>
      <c r="BC117" s="194">
        <f t="shared" si="62"/>
        <v>0</v>
      </c>
      <c r="BD117" s="194">
        <f t="shared" si="62"/>
        <v>0</v>
      </c>
      <c r="BE117" s="194">
        <f t="shared" si="62"/>
        <v>0</v>
      </c>
      <c r="BF117" s="194">
        <f t="shared" si="62"/>
        <v>0</v>
      </c>
      <c r="BG117" s="194">
        <f t="shared" si="62"/>
        <v>0</v>
      </c>
      <c r="BH117" s="194">
        <f t="shared" si="62"/>
        <v>0</v>
      </c>
      <c r="BI117" s="194">
        <f t="shared" si="62"/>
        <v>0</v>
      </c>
      <c r="BJ117" s="194">
        <f t="shared" si="62"/>
        <v>0</v>
      </c>
      <c r="BK117" s="194">
        <f t="shared" si="62"/>
        <v>0</v>
      </c>
      <c r="BL117" s="194">
        <f t="shared" si="62"/>
        <v>0</v>
      </c>
      <c r="BM117" s="194">
        <f t="shared" si="62"/>
        <v>0</v>
      </c>
      <c r="BN117" s="194">
        <f t="shared" si="62"/>
        <v>0</v>
      </c>
      <c r="BO117" s="194">
        <f t="shared" si="62"/>
        <v>0</v>
      </c>
      <c r="BP117" s="194">
        <f t="shared" si="60"/>
        <v>0</v>
      </c>
      <c r="BQ117" s="194">
        <f t="shared" si="60"/>
        <v>0</v>
      </c>
      <c r="BR117" s="194">
        <f t="shared" si="60"/>
        <v>0</v>
      </c>
      <c r="BS117" s="194">
        <f t="shared" si="60"/>
        <v>0</v>
      </c>
      <c r="BT117" s="194">
        <f t="shared" si="60"/>
        <v>0</v>
      </c>
      <c r="BU117" s="194">
        <f t="shared" si="60"/>
        <v>0</v>
      </c>
      <c r="BV117" s="194">
        <f t="shared" si="60"/>
        <v>0</v>
      </c>
      <c r="BW117" s="194">
        <f t="shared" si="60"/>
        <v>0</v>
      </c>
      <c r="BX117" s="194">
        <f t="shared" si="60"/>
        <v>0</v>
      </c>
      <c r="BY117" s="194">
        <f t="shared" si="60"/>
        <v>0</v>
      </c>
      <c r="BZ117" s="194">
        <f t="shared" si="60"/>
        <v>0</v>
      </c>
      <c r="CA117" s="194">
        <f t="shared" si="60"/>
        <v>0</v>
      </c>
      <c r="CB117" s="194">
        <f t="shared" si="60"/>
        <v>0</v>
      </c>
      <c r="CC117" s="194">
        <f t="shared" si="60"/>
        <v>0</v>
      </c>
      <c r="CD117" s="194">
        <f t="shared" si="60"/>
        <v>0</v>
      </c>
      <c r="CE117" s="194">
        <f t="shared" si="60"/>
        <v>0</v>
      </c>
      <c r="CF117" s="194">
        <f t="shared" si="60"/>
        <v>0</v>
      </c>
      <c r="CG117" s="194">
        <f t="shared" si="60"/>
        <v>0</v>
      </c>
      <c r="CH117" s="194">
        <f t="shared" si="60"/>
        <v>0</v>
      </c>
      <c r="CI117" s="194">
        <f t="shared" si="60"/>
        <v>0</v>
      </c>
      <c r="CJ117" s="194">
        <f t="shared" si="60"/>
        <v>0</v>
      </c>
      <c r="CK117" s="194">
        <f t="shared" si="60"/>
        <v>0</v>
      </c>
      <c r="CL117" s="194">
        <f t="shared" si="60"/>
        <v>0</v>
      </c>
      <c r="CM117" s="194">
        <f t="shared" si="60"/>
        <v>0</v>
      </c>
      <c r="CN117" s="194">
        <f t="shared" ref="CN117:DI117" si="63">IF(AND($B117=CN$2),$A117, 0)</f>
        <v>0</v>
      </c>
      <c r="CO117" s="194">
        <f t="shared" si="63"/>
        <v>0</v>
      </c>
      <c r="CP117" s="194">
        <f t="shared" si="63"/>
        <v>0</v>
      </c>
      <c r="CQ117" s="194">
        <f t="shared" si="63"/>
        <v>0</v>
      </c>
      <c r="CR117" s="194">
        <f t="shared" si="63"/>
        <v>0</v>
      </c>
      <c r="CS117" s="194">
        <f t="shared" si="63"/>
        <v>0</v>
      </c>
      <c r="CT117" s="194">
        <f t="shared" si="63"/>
        <v>0</v>
      </c>
      <c r="CU117" s="194">
        <f t="shared" si="63"/>
        <v>0</v>
      </c>
      <c r="CV117" s="194">
        <f t="shared" si="63"/>
        <v>0</v>
      </c>
      <c r="CW117" s="194">
        <f t="shared" si="63"/>
        <v>0</v>
      </c>
      <c r="CX117" s="194">
        <f t="shared" si="63"/>
        <v>0</v>
      </c>
      <c r="CY117" s="194">
        <f t="shared" si="63"/>
        <v>0</v>
      </c>
      <c r="CZ117" s="194">
        <f t="shared" si="63"/>
        <v>0</v>
      </c>
      <c r="DA117" s="194">
        <f t="shared" si="63"/>
        <v>0</v>
      </c>
      <c r="DB117" s="194">
        <f t="shared" si="63"/>
        <v>0</v>
      </c>
      <c r="DC117" s="194">
        <f t="shared" si="63"/>
        <v>0</v>
      </c>
      <c r="DD117" s="194">
        <f t="shared" si="63"/>
        <v>0</v>
      </c>
      <c r="DE117" s="194">
        <f t="shared" si="63"/>
        <v>0</v>
      </c>
      <c r="DF117" s="194">
        <f t="shared" si="63"/>
        <v>0</v>
      </c>
      <c r="DG117" s="194">
        <f t="shared" si="63"/>
        <v>0</v>
      </c>
      <c r="DH117" s="194">
        <f t="shared" si="63"/>
        <v>0</v>
      </c>
      <c r="DI117" s="194">
        <f t="shared" si="63"/>
        <v>0</v>
      </c>
      <c r="DJ117" s="194">
        <f t="shared" si="58"/>
        <v>0</v>
      </c>
      <c r="DK117" s="194">
        <f t="shared" si="58"/>
        <v>0</v>
      </c>
      <c r="DL117" s="194">
        <f t="shared" si="58"/>
        <v>0</v>
      </c>
      <c r="DM117" s="194">
        <f t="shared" si="58"/>
        <v>0</v>
      </c>
      <c r="DN117" s="194">
        <f t="shared" si="58"/>
        <v>0</v>
      </c>
      <c r="DO117" s="194">
        <f t="shared" si="58"/>
        <v>0</v>
      </c>
      <c r="DP117" s="194">
        <f t="shared" si="58"/>
        <v>0</v>
      </c>
      <c r="DQ117" s="194">
        <f t="shared" si="58"/>
        <v>0</v>
      </c>
      <c r="DR117" s="194">
        <f t="shared" si="58"/>
        <v>0</v>
      </c>
      <c r="DS117" s="194">
        <f t="shared" si="58"/>
        <v>0</v>
      </c>
      <c r="DT117" s="102"/>
    </row>
    <row r="118" spans="1:124" customFormat="1" x14ac:dyDescent="0.2">
      <c r="A118" s="241" t="e">
        <f ca="1"/>
        <v>#DIV/0!</v>
      </c>
      <c r="B118" s="53" t="s">
        <v>562</v>
      </c>
      <c r="C118" s="198" t="str">
        <v>-</v>
      </c>
      <c r="D118" s="199">
        <f t="shared" si="62"/>
        <v>0</v>
      </c>
      <c r="E118" s="200">
        <f t="shared" si="62"/>
        <v>0</v>
      </c>
      <c r="F118" s="200">
        <f t="shared" si="62"/>
        <v>0</v>
      </c>
      <c r="G118" s="200">
        <f t="shared" si="62"/>
        <v>0</v>
      </c>
      <c r="H118" s="200">
        <f t="shared" si="62"/>
        <v>0</v>
      </c>
      <c r="I118" s="200">
        <f t="shared" si="62"/>
        <v>0</v>
      </c>
      <c r="J118" s="200">
        <f t="shared" si="62"/>
        <v>0</v>
      </c>
      <c r="K118" s="200">
        <f t="shared" si="62"/>
        <v>0</v>
      </c>
      <c r="L118" s="200">
        <f t="shared" si="62"/>
        <v>0</v>
      </c>
      <c r="M118" s="200">
        <f t="shared" si="62"/>
        <v>0</v>
      </c>
      <c r="N118" s="200">
        <f t="shared" si="62"/>
        <v>0</v>
      </c>
      <c r="O118" s="200">
        <f t="shared" si="62"/>
        <v>0</v>
      </c>
      <c r="P118" s="200">
        <f t="shared" si="62"/>
        <v>0</v>
      </c>
      <c r="Q118" s="200">
        <f t="shared" si="62"/>
        <v>0</v>
      </c>
      <c r="R118" s="200">
        <f t="shared" si="62"/>
        <v>0</v>
      </c>
      <c r="S118" s="200">
        <f t="shared" si="62"/>
        <v>0</v>
      </c>
      <c r="T118" s="200">
        <f t="shared" si="62"/>
        <v>0</v>
      </c>
      <c r="U118" s="200">
        <f t="shared" si="62"/>
        <v>0</v>
      </c>
      <c r="V118" s="200">
        <f t="shared" si="62"/>
        <v>0</v>
      </c>
      <c r="W118" s="200">
        <f t="shared" si="62"/>
        <v>0</v>
      </c>
      <c r="X118" s="200">
        <f t="shared" si="62"/>
        <v>0</v>
      </c>
      <c r="Y118" s="200">
        <f t="shared" si="62"/>
        <v>0</v>
      </c>
      <c r="Z118" s="200">
        <f t="shared" si="62"/>
        <v>0</v>
      </c>
      <c r="AA118" s="200">
        <f t="shared" si="62"/>
        <v>0</v>
      </c>
      <c r="AB118" s="200">
        <f t="shared" si="62"/>
        <v>0</v>
      </c>
      <c r="AC118" s="200">
        <f t="shared" si="62"/>
        <v>0</v>
      </c>
      <c r="AD118" s="200">
        <f t="shared" si="62"/>
        <v>0</v>
      </c>
      <c r="AE118" s="200">
        <f t="shared" si="62"/>
        <v>0</v>
      </c>
      <c r="AF118" s="200">
        <f t="shared" si="62"/>
        <v>0</v>
      </c>
      <c r="AG118" s="200">
        <f t="shared" si="62"/>
        <v>0</v>
      </c>
      <c r="AH118" s="200">
        <f t="shared" si="62"/>
        <v>0</v>
      </c>
      <c r="AI118" s="200">
        <f t="shared" si="62"/>
        <v>0</v>
      </c>
      <c r="AJ118" s="200">
        <f t="shared" si="62"/>
        <v>0</v>
      </c>
      <c r="AK118" s="200">
        <f t="shared" si="62"/>
        <v>0</v>
      </c>
      <c r="AL118" s="200">
        <f t="shared" si="62"/>
        <v>0</v>
      </c>
      <c r="AM118" s="200">
        <f t="shared" si="62"/>
        <v>0</v>
      </c>
      <c r="AN118" s="200">
        <f t="shared" si="62"/>
        <v>0</v>
      </c>
      <c r="AO118" s="200">
        <f t="shared" si="62"/>
        <v>0</v>
      </c>
      <c r="AP118" s="200">
        <f t="shared" si="62"/>
        <v>0</v>
      </c>
      <c r="AQ118" s="200">
        <f t="shared" si="62"/>
        <v>0</v>
      </c>
      <c r="AR118" s="200">
        <f t="shared" si="62"/>
        <v>0</v>
      </c>
      <c r="AS118" s="200">
        <f t="shared" si="62"/>
        <v>0</v>
      </c>
      <c r="AT118" s="200">
        <f t="shared" si="62"/>
        <v>0</v>
      </c>
      <c r="AU118" s="200">
        <f t="shared" si="62"/>
        <v>0</v>
      </c>
      <c r="AV118" s="200">
        <f t="shared" si="62"/>
        <v>0</v>
      </c>
      <c r="AW118" s="200">
        <f t="shared" si="62"/>
        <v>0</v>
      </c>
      <c r="AX118" s="200">
        <f t="shared" si="62"/>
        <v>0</v>
      </c>
      <c r="AY118" s="200">
        <f t="shared" si="62"/>
        <v>0</v>
      </c>
      <c r="AZ118" s="200">
        <f t="shared" si="62"/>
        <v>0</v>
      </c>
      <c r="BA118" s="200">
        <f t="shared" si="62"/>
        <v>0</v>
      </c>
      <c r="BB118" s="200">
        <f t="shared" si="62"/>
        <v>0</v>
      </c>
      <c r="BC118" s="200">
        <f t="shared" si="62"/>
        <v>0</v>
      </c>
      <c r="BD118" s="200">
        <f t="shared" si="62"/>
        <v>0</v>
      </c>
      <c r="BE118" s="200">
        <f t="shared" si="62"/>
        <v>0</v>
      </c>
      <c r="BF118" s="200">
        <f t="shared" si="62"/>
        <v>0</v>
      </c>
      <c r="BG118" s="200">
        <f t="shared" si="62"/>
        <v>0</v>
      </c>
      <c r="BH118" s="200">
        <f t="shared" si="62"/>
        <v>0</v>
      </c>
      <c r="BI118" s="200">
        <f t="shared" si="62"/>
        <v>0</v>
      </c>
      <c r="BJ118" s="200">
        <f t="shared" si="62"/>
        <v>0</v>
      </c>
      <c r="BK118" s="200">
        <f t="shared" si="62"/>
        <v>0</v>
      </c>
      <c r="BL118" s="200">
        <f t="shared" si="62"/>
        <v>0</v>
      </c>
      <c r="BM118" s="200">
        <f t="shared" si="62"/>
        <v>0</v>
      </c>
      <c r="BN118" s="200">
        <f t="shared" si="62"/>
        <v>0</v>
      </c>
      <c r="BO118" s="200">
        <f t="shared" ref="BO118:DI121" si="64">IF(AND($B118=BO$2),$A118, 0)</f>
        <v>0</v>
      </c>
      <c r="BP118" s="200">
        <f t="shared" si="64"/>
        <v>0</v>
      </c>
      <c r="BQ118" s="200">
        <f t="shared" si="64"/>
        <v>0</v>
      </c>
      <c r="BR118" s="200">
        <f t="shared" si="64"/>
        <v>0</v>
      </c>
      <c r="BS118" s="200">
        <f t="shared" si="64"/>
        <v>0</v>
      </c>
      <c r="BT118" s="200">
        <f t="shared" si="64"/>
        <v>0</v>
      </c>
      <c r="BU118" s="200">
        <f t="shared" si="64"/>
        <v>0</v>
      </c>
      <c r="BV118" s="200">
        <f t="shared" si="64"/>
        <v>0</v>
      </c>
      <c r="BW118" s="200">
        <f t="shared" si="64"/>
        <v>0</v>
      </c>
      <c r="BX118" s="200">
        <f t="shared" si="64"/>
        <v>0</v>
      </c>
      <c r="BY118" s="200">
        <f t="shared" si="64"/>
        <v>0</v>
      </c>
      <c r="BZ118" s="200">
        <f t="shared" si="64"/>
        <v>0</v>
      </c>
      <c r="CA118" s="200">
        <f t="shared" si="64"/>
        <v>0</v>
      </c>
      <c r="CB118" s="200">
        <f t="shared" si="64"/>
        <v>0</v>
      </c>
      <c r="CC118" s="200">
        <f t="shared" si="64"/>
        <v>0</v>
      </c>
      <c r="CD118" s="200">
        <f t="shared" si="64"/>
        <v>0</v>
      </c>
      <c r="CE118" s="200">
        <f t="shared" si="64"/>
        <v>0</v>
      </c>
      <c r="CF118" s="200">
        <f t="shared" si="64"/>
        <v>0</v>
      </c>
      <c r="CG118" s="200">
        <f t="shared" si="64"/>
        <v>0</v>
      </c>
      <c r="CH118" s="200">
        <f t="shared" si="64"/>
        <v>0</v>
      </c>
      <c r="CI118" s="200">
        <f t="shared" si="64"/>
        <v>0</v>
      </c>
      <c r="CJ118" s="200">
        <f t="shared" si="64"/>
        <v>0</v>
      </c>
      <c r="CK118" s="200">
        <f t="shared" si="64"/>
        <v>0</v>
      </c>
      <c r="CL118" s="200">
        <f t="shared" si="64"/>
        <v>0</v>
      </c>
      <c r="CM118" s="200">
        <f t="shared" si="64"/>
        <v>0</v>
      </c>
      <c r="CN118" s="200">
        <f t="shared" si="64"/>
        <v>0</v>
      </c>
      <c r="CO118" s="200">
        <f t="shared" si="64"/>
        <v>0</v>
      </c>
      <c r="CP118" s="200">
        <f t="shared" si="64"/>
        <v>0</v>
      </c>
      <c r="CQ118" s="200">
        <f t="shared" si="64"/>
        <v>0</v>
      </c>
      <c r="CR118" s="200">
        <f t="shared" si="64"/>
        <v>0</v>
      </c>
      <c r="CS118" s="200">
        <f t="shared" si="64"/>
        <v>0</v>
      </c>
      <c r="CT118" s="200">
        <f t="shared" si="64"/>
        <v>0</v>
      </c>
      <c r="CU118" s="200">
        <f t="shared" si="64"/>
        <v>0</v>
      </c>
      <c r="CV118" s="200">
        <f t="shared" si="64"/>
        <v>0</v>
      </c>
      <c r="CW118" s="200">
        <f t="shared" si="64"/>
        <v>0</v>
      </c>
      <c r="CX118" s="200">
        <f t="shared" si="64"/>
        <v>0</v>
      </c>
      <c r="CY118" s="200">
        <f t="shared" si="64"/>
        <v>0</v>
      </c>
      <c r="CZ118" s="200">
        <f t="shared" si="64"/>
        <v>0</v>
      </c>
      <c r="DA118" s="200">
        <f t="shared" si="64"/>
        <v>0</v>
      </c>
      <c r="DB118" s="200">
        <f t="shared" si="64"/>
        <v>0</v>
      </c>
      <c r="DC118" s="200">
        <f t="shared" si="64"/>
        <v>0</v>
      </c>
      <c r="DD118" s="200">
        <f t="shared" si="64"/>
        <v>0</v>
      </c>
      <c r="DE118" s="200">
        <f t="shared" si="64"/>
        <v>0</v>
      </c>
      <c r="DF118" s="200">
        <f t="shared" si="64"/>
        <v>0</v>
      </c>
      <c r="DG118" s="200">
        <f t="shared" si="64"/>
        <v>0</v>
      </c>
      <c r="DH118" s="200">
        <f t="shared" si="64"/>
        <v>0</v>
      </c>
      <c r="DI118" s="200">
        <f t="shared" si="64"/>
        <v>0</v>
      </c>
      <c r="DJ118" s="200">
        <f t="shared" si="58"/>
        <v>0</v>
      </c>
      <c r="DK118" s="200">
        <f t="shared" si="58"/>
        <v>0</v>
      </c>
      <c r="DL118" s="200">
        <f t="shared" si="58"/>
        <v>0</v>
      </c>
      <c r="DM118" s="200">
        <f t="shared" si="58"/>
        <v>0</v>
      </c>
      <c r="DN118" s="200">
        <f t="shared" si="58"/>
        <v>0</v>
      </c>
      <c r="DO118" s="200">
        <f t="shared" si="58"/>
        <v>0</v>
      </c>
      <c r="DP118" s="200">
        <f t="shared" si="58"/>
        <v>0</v>
      </c>
      <c r="DQ118" s="200">
        <f t="shared" si="58"/>
        <v>0</v>
      </c>
      <c r="DR118" s="200">
        <f t="shared" si="58"/>
        <v>0</v>
      </c>
      <c r="DS118" s="200">
        <f t="shared" si="58"/>
        <v>0</v>
      </c>
      <c r="DT118" s="104"/>
    </row>
    <row r="119" spans="1:124" customFormat="1" x14ac:dyDescent="0.2">
      <c r="A119" s="241" t="e">
        <f ca="1"/>
        <v>#DIV/0!</v>
      </c>
      <c r="B119" s="53" t="s">
        <v>563</v>
      </c>
      <c r="C119" s="195" t="str">
        <v>-</v>
      </c>
      <c r="D119" s="196">
        <f t="shared" ref="D119:BO122" si="65">IF(AND($B119=D$2),$A119, 0)</f>
        <v>0</v>
      </c>
      <c r="E119" s="197">
        <f t="shared" si="65"/>
        <v>0</v>
      </c>
      <c r="F119" s="197">
        <f t="shared" si="65"/>
        <v>0</v>
      </c>
      <c r="G119" s="197">
        <f t="shared" si="65"/>
        <v>0</v>
      </c>
      <c r="H119" s="197">
        <f t="shared" si="65"/>
        <v>0</v>
      </c>
      <c r="I119" s="197">
        <f t="shared" si="65"/>
        <v>0</v>
      </c>
      <c r="J119" s="197">
        <f t="shared" si="65"/>
        <v>0</v>
      </c>
      <c r="K119" s="197">
        <f t="shared" si="65"/>
        <v>0</v>
      </c>
      <c r="L119" s="197">
        <f t="shared" si="65"/>
        <v>0</v>
      </c>
      <c r="M119" s="197">
        <f t="shared" si="65"/>
        <v>0</v>
      </c>
      <c r="N119" s="197">
        <f t="shared" si="65"/>
        <v>0</v>
      </c>
      <c r="O119" s="197">
        <f t="shared" si="65"/>
        <v>0</v>
      </c>
      <c r="P119" s="197">
        <f t="shared" si="65"/>
        <v>0</v>
      </c>
      <c r="Q119" s="197">
        <f t="shared" si="65"/>
        <v>0</v>
      </c>
      <c r="R119" s="197">
        <f t="shared" si="65"/>
        <v>0</v>
      </c>
      <c r="S119" s="197">
        <f t="shared" si="65"/>
        <v>0</v>
      </c>
      <c r="T119" s="197">
        <f t="shared" si="65"/>
        <v>0</v>
      </c>
      <c r="U119" s="197">
        <f t="shared" si="65"/>
        <v>0</v>
      </c>
      <c r="V119" s="197">
        <f t="shared" si="65"/>
        <v>0</v>
      </c>
      <c r="W119" s="197">
        <f t="shared" si="65"/>
        <v>0</v>
      </c>
      <c r="X119" s="197">
        <f t="shared" si="65"/>
        <v>0</v>
      </c>
      <c r="Y119" s="197">
        <f t="shared" si="65"/>
        <v>0</v>
      </c>
      <c r="Z119" s="197">
        <f t="shared" si="65"/>
        <v>0</v>
      </c>
      <c r="AA119" s="197">
        <f t="shared" si="65"/>
        <v>0</v>
      </c>
      <c r="AB119" s="197">
        <f t="shared" si="65"/>
        <v>0</v>
      </c>
      <c r="AC119" s="197">
        <f t="shared" si="65"/>
        <v>0</v>
      </c>
      <c r="AD119" s="197">
        <f t="shared" si="65"/>
        <v>0</v>
      </c>
      <c r="AE119" s="197">
        <f t="shared" si="65"/>
        <v>0</v>
      </c>
      <c r="AF119" s="197">
        <f t="shared" si="65"/>
        <v>0</v>
      </c>
      <c r="AG119" s="197">
        <f t="shared" si="65"/>
        <v>0</v>
      </c>
      <c r="AH119" s="197">
        <f t="shared" si="65"/>
        <v>0</v>
      </c>
      <c r="AI119" s="197">
        <f t="shared" si="65"/>
        <v>0</v>
      </c>
      <c r="AJ119" s="197">
        <f t="shared" si="65"/>
        <v>0</v>
      </c>
      <c r="AK119" s="197">
        <f t="shared" si="65"/>
        <v>0</v>
      </c>
      <c r="AL119" s="197">
        <f t="shared" si="65"/>
        <v>0</v>
      </c>
      <c r="AM119" s="197">
        <f t="shared" si="65"/>
        <v>0</v>
      </c>
      <c r="AN119" s="197">
        <f t="shared" si="65"/>
        <v>0</v>
      </c>
      <c r="AO119" s="197">
        <f t="shared" si="65"/>
        <v>0</v>
      </c>
      <c r="AP119" s="197">
        <f t="shared" si="65"/>
        <v>0</v>
      </c>
      <c r="AQ119" s="197">
        <f t="shared" si="65"/>
        <v>0</v>
      </c>
      <c r="AR119" s="197">
        <f t="shared" si="65"/>
        <v>0</v>
      </c>
      <c r="AS119" s="197">
        <f t="shared" si="65"/>
        <v>0</v>
      </c>
      <c r="AT119" s="197">
        <f t="shared" si="65"/>
        <v>0</v>
      </c>
      <c r="AU119" s="197">
        <f t="shared" si="65"/>
        <v>0</v>
      </c>
      <c r="AV119" s="197">
        <f t="shared" si="65"/>
        <v>0</v>
      </c>
      <c r="AW119" s="197">
        <f t="shared" si="65"/>
        <v>0</v>
      </c>
      <c r="AX119" s="197">
        <f t="shared" si="65"/>
        <v>0</v>
      </c>
      <c r="AY119" s="197">
        <f t="shared" si="65"/>
        <v>0</v>
      </c>
      <c r="AZ119" s="197">
        <f t="shared" si="65"/>
        <v>0</v>
      </c>
      <c r="BA119" s="197">
        <f t="shared" si="65"/>
        <v>0</v>
      </c>
      <c r="BB119" s="197">
        <f t="shared" si="65"/>
        <v>0</v>
      </c>
      <c r="BC119" s="197">
        <f t="shared" si="65"/>
        <v>0</v>
      </c>
      <c r="BD119" s="197">
        <f t="shared" si="65"/>
        <v>0</v>
      </c>
      <c r="BE119" s="197">
        <f t="shared" si="65"/>
        <v>0</v>
      </c>
      <c r="BF119" s="197">
        <f t="shared" si="65"/>
        <v>0</v>
      </c>
      <c r="BG119" s="197">
        <f t="shared" si="65"/>
        <v>0</v>
      </c>
      <c r="BH119" s="197">
        <f t="shared" si="65"/>
        <v>0</v>
      </c>
      <c r="BI119" s="197">
        <f t="shared" si="65"/>
        <v>0</v>
      </c>
      <c r="BJ119" s="197">
        <f t="shared" si="65"/>
        <v>0</v>
      </c>
      <c r="BK119" s="197">
        <f t="shared" si="65"/>
        <v>0</v>
      </c>
      <c r="BL119" s="197">
        <f t="shared" si="65"/>
        <v>0</v>
      </c>
      <c r="BM119" s="197">
        <f t="shared" si="65"/>
        <v>0</v>
      </c>
      <c r="BN119" s="197">
        <f t="shared" si="65"/>
        <v>0</v>
      </c>
      <c r="BO119" s="197">
        <f t="shared" si="65"/>
        <v>0</v>
      </c>
      <c r="BP119" s="197">
        <f t="shared" si="64"/>
        <v>0</v>
      </c>
      <c r="BQ119" s="197">
        <f t="shared" si="64"/>
        <v>0</v>
      </c>
      <c r="BR119" s="197">
        <f t="shared" si="64"/>
        <v>0</v>
      </c>
      <c r="BS119" s="197">
        <f t="shared" si="64"/>
        <v>0</v>
      </c>
      <c r="BT119" s="197">
        <f t="shared" si="64"/>
        <v>0</v>
      </c>
      <c r="BU119" s="197">
        <f t="shared" si="64"/>
        <v>0</v>
      </c>
      <c r="BV119" s="197">
        <f t="shared" si="64"/>
        <v>0</v>
      </c>
      <c r="BW119" s="197">
        <f t="shared" si="64"/>
        <v>0</v>
      </c>
      <c r="BX119" s="197">
        <f t="shared" si="64"/>
        <v>0</v>
      </c>
      <c r="BY119" s="197">
        <f t="shared" si="64"/>
        <v>0</v>
      </c>
      <c r="BZ119" s="197">
        <f t="shared" si="64"/>
        <v>0</v>
      </c>
      <c r="CA119" s="197">
        <f t="shared" si="64"/>
        <v>0</v>
      </c>
      <c r="CB119" s="197">
        <f t="shared" si="64"/>
        <v>0</v>
      </c>
      <c r="CC119" s="197">
        <f t="shared" si="64"/>
        <v>0</v>
      </c>
      <c r="CD119" s="197">
        <f t="shared" si="64"/>
        <v>0</v>
      </c>
      <c r="CE119" s="197">
        <f t="shared" si="64"/>
        <v>0</v>
      </c>
      <c r="CF119" s="197">
        <f t="shared" si="64"/>
        <v>0</v>
      </c>
      <c r="CG119" s="197">
        <f t="shared" si="64"/>
        <v>0</v>
      </c>
      <c r="CH119" s="197">
        <f t="shared" si="64"/>
        <v>0</v>
      </c>
      <c r="CI119" s="197">
        <f t="shared" si="64"/>
        <v>0</v>
      </c>
      <c r="CJ119" s="197">
        <f t="shared" si="64"/>
        <v>0</v>
      </c>
      <c r="CK119" s="197">
        <f t="shared" si="64"/>
        <v>0</v>
      </c>
      <c r="CL119" s="197">
        <f t="shared" si="64"/>
        <v>0</v>
      </c>
      <c r="CM119" s="197">
        <f t="shared" si="64"/>
        <v>0</v>
      </c>
      <c r="CN119" s="197">
        <f t="shared" si="64"/>
        <v>0</v>
      </c>
      <c r="CO119" s="197">
        <f t="shared" si="64"/>
        <v>0</v>
      </c>
      <c r="CP119" s="197">
        <f t="shared" si="64"/>
        <v>0</v>
      </c>
      <c r="CQ119" s="197">
        <f t="shared" si="64"/>
        <v>0</v>
      </c>
      <c r="CR119" s="197">
        <f t="shared" si="64"/>
        <v>0</v>
      </c>
      <c r="CS119" s="197">
        <f t="shared" si="64"/>
        <v>0</v>
      </c>
      <c r="CT119" s="197">
        <f t="shared" si="64"/>
        <v>0</v>
      </c>
      <c r="CU119" s="197">
        <f t="shared" si="64"/>
        <v>0</v>
      </c>
      <c r="CV119" s="197">
        <f t="shared" si="64"/>
        <v>0</v>
      </c>
      <c r="CW119" s="197">
        <f t="shared" si="64"/>
        <v>0</v>
      </c>
      <c r="CX119" s="197">
        <f t="shared" si="64"/>
        <v>0</v>
      </c>
      <c r="CY119" s="197">
        <f t="shared" si="64"/>
        <v>0</v>
      </c>
      <c r="CZ119" s="197">
        <f t="shared" si="64"/>
        <v>0</v>
      </c>
      <c r="DA119" s="197">
        <f t="shared" si="64"/>
        <v>0</v>
      </c>
      <c r="DB119" s="197">
        <f t="shared" si="64"/>
        <v>0</v>
      </c>
      <c r="DC119" s="197">
        <f t="shared" si="64"/>
        <v>0</v>
      </c>
      <c r="DD119" s="197">
        <f t="shared" si="64"/>
        <v>0</v>
      </c>
      <c r="DE119" s="197">
        <f t="shared" si="64"/>
        <v>0</v>
      </c>
      <c r="DF119" s="197">
        <f t="shared" si="64"/>
        <v>0</v>
      </c>
      <c r="DG119" s="197">
        <f t="shared" si="64"/>
        <v>0</v>
      </c>
      <c r="DH119" s="197">
        <f t="shared" si="64"/>
        <v>0</v>
      </c>
      <c r="DI119" s="197">
        <f t="shared" si="64"/>
        <v>0</v>
      </c>
      <c r="DJ119" s="197">
        <f t="shared" si="58"/>
        <v>0</v>
      </c>
      <c r="DK119" s="197">
        <f t="shared" si="58"/>
        <v>0</v>
      </c>
      <c r="DL119" s="197">
        <f t="shared" si="58"/>
        <v>0</v>
      </c>
      <c r="DM119" s="197">
        <f t="shared" si="58"/>
        <v>0</v>
      </c>
      <c r="DN119" s="197">
        <f t="shared" si="58"/>
        <v>0</v>
      </c>
      <c r="DO119" s="197">
        <f t="shared" si="58"/>
        <v>0</v>
      </c>
      <c r="DP119" s="197">
        <f t="shared" si="58"/>
        <v>0</v>
      </c>
      <c r="DQ119" s="197">
        <f t="shared" si="58"/>
        <v>0</v>
      </c>
      <c r="DR119" s="197">
        <f t="shared" si="58"/>
        <v>0</v>
      </c>
      <c r="DS119" s="197">
        <f t="shared" si="58"/>
        <v>0</v>
      </c>
      <c r="DT119" s="103"/>
    </row>
    <row r="120" spans="1:124" customFormat="1" x14ac:dyDescent="0.2">
      <c r="A120" s="241" t="e">
        <f ca="1"/>
        <v>#DIV/0!</v>
      </c>
      <c r="B120" s="53" t="s">
        <v>564</v>
      </c>
      <c r="C120" s="192" t="str">
        <v>-</v>
      </c>
      <c r="D120" s="193">
        <f t="shared" si="65"/>
        <v>0</v>
      </c>
      <c r="E120" s="194">
        <f t="shared" si="65"/>
        <v>0</v>
      </c>
      <c r="F120" s="194">
        <f t="shared" si="65"/>
        <v>0</v>
      </c>
      <c r="G120" s="194">
        <f t="shared" si="65"/>
        <v>0</v>
      </c>
      <c r="H120" s="194">
        <f t="shared" si="65"/>
        <v>0</v>
      </c>
      <c r="I120" s="194">
        <f t="shared" si="65"/>
        <v>0</v>
      </c>
      <c r="J120" s="194">
        <f t="shared" si="65"/>
        <v>0</v>
      </c>
      <c r="K120" s="194">
        <f t="shared" si="65"/>
        <v>0</v>
      </c>
      <c r="L120" s="194">
        <f t="shared" si="65"/>
        <v>0</v>
      </c>
      <c r="M120" s="194">
        <f t="shared" si="65"/>
        <v>0</v>
      </c>
      <c r="N120" s="194">
        <f t="shared" si="65"/>
        <v>0</v>
      </c>
      <c r="O120" s="194">
        <f t="shared" si="65"/>
        <v>0</v>
      </c>
      <c r="P120" s="194">
        <f t="shared" si="65"/>
        <v>0</v>
      </c>
      <c r="Q120" s="194">
        <f t="shared" si="65"/>
        <v>0</v>
      </c>
      <c r="R120" s="194">
        <f t="shared" si="65"/>
        <v>0</v>
      </c>
      <c r="S120" s="194">
        <f t="shared" si="65"/>
        <v>0</v>
      </c>
      <c r="T120" s="194">
        <f t="shared" si="65"/>
        <v>0</v>
      </c>
      <c r="U120" s="194">
        <f t="shared" si="65"/>
        <v>0</v>
      </c>
      <c r="V120" s="194">
        <f t="shared" si="65"/>
        <v>0</v>
      </c>
      <c r="W120" s="194">
        <f t="shared" si="65"/>
        <v>0</v>
      </c>
      <c r="X120" s="194">
        <f t="shared" si="65"/>
        <v>0</v>
      </c>
      <c r="Y120" s="194">
        <f t="shared" si="65"/>
        <v>0</v>
      </c>
      <c r="Z120" s="194">
        <f t="shared" si="65"/>
        <v>0</v>
      </c>
      <c r="AA120" s="194">
        <f t="shared" si="65"/>
        <v>0</v>
      </c>
      <c r="AB120" s="194">
        <f t="shared" si="65"/>
        <v>0</v>
      </c>
      <c r="AC120" s="194">
        <f t="shared" si="65"/>
        <v>0</v>
      </c>
      <c r="AD120" s="194">
        <f t="shared" si="65"/>
        <v>0</v>
      </c>
      <c r="AE120" s="194">
        <f t="shared" si="65"/>
        <v>0</v>
      </c>
      <c r="AF120" s="194">
        <f t="shared" si="65"/>
        <v>0</v>
      </c>
      <c r="AG120" s="194">
        <f t="shared" si="65"/>
        <v>0</v>
      </c>
      <c r="AH120" s="194">
        <f t="shared" si="65"/>
        <v>0</v>
      </c>
      <c r="AI120" s="194">
        <f t="shared" si="65"/>
        <v>0</v>
      </c>
      <c r="AJ120" s="194">
        <f t="shared" si="65"/>
        <v>0</v>
      </c>
      <c r="AK120" s="194">
        <f t="shared" si="65"/>
        <v>0</v>
      </c>
      <c r="AL120" s="194">
        <f t="shared" si="65"/>
        <v>0</v>
      </c>
      <c r="AM120" s="194">
        <f t="shared" si="65"/>
        <v>0</v>
      </c>
      <c r="AN120" s="194">
        <f t="shared" si="65"/>
        <v>0</v>
      </c>
      <c r="AO120" s="194">
        <f t="shared" si="65"/>
        <v>0</v>
      </c>
      <c r="AP120" s="194">
        <f t="shared" si="65"/>
        <v>0</v>
      </c>
      <c r="AQ120" s="194">
        <f t="shared" si="65"/>
        <v>0</v>
      </c>
      <c r="AR120" s="194">
        <f t="shared" si="65"/>
        <v>0</v>
      </c>
      <c r="AS120" s="194">
        <f t="shared" si="65"/>
        <v>0</v>
      </c>
      <c r="AT120" s="194">
        <f t="shared" si="65"/>
        <v>0</v>
      </c>
      <c r="AU120" s="194">
        <f t="shared" si="65"/>
        <v>0</v>
      </c>
      <c r="AV120" s="194">
        <f t="shared" si="65"/>
        <v>0</v>
      </c>
      <c r="AW120" s="194">
        <f t="shared" si="65"/>
        <v>0</v>
      </c>
      <c r="AX120" s="194">
        <f t="shared" si="65"/>
        <v>0</v>
      </c>
      <c r="AY120" s="194">
        <f t="shared" si="65"/>
        <v>0</v>
      </c>
      <c r="AZ120" s="194">
        <f t="shared" si="65"/>
        <v>0</v>
      </c>
      <c r="BA120" s="194">
        <f t="shared" si="65"/>
        <v>0</v>
      </c>
      <c r="BB120" s="194">
        <f t="shared" si="65"/>
        <v>0</v>
      </c>
      <c r="BC120" s="194">
        <f t="shared" si="65"/>
        <v>0</v>
      </c>
      <c r="BD120" s="194">
        <f t="shared" si="65"/>
        <v>0</v>
      </c>
      <c r="BE120" s="194">
        <f t="shared" si="65"/>
        <v>0</v>
      </c>
      <c r="BF120" s="194">
        <f t="shared" si="65"/>
        <v>0</v>
      </c>
      <c r="BG120" s="194">
        <f t="shared" si="65"/>
        <v>0</v>
      </c>
      <c r="BH120" s="194">
        <f t="shared" si="65"/>
        <v>0</v>
      </c>
      <c r="BI120" s="194">
        <f t="shared" si="65"/>
        <v>0</v>
      </c>
      <c r="BJ120" s="194">
        <f t="shared" si="65"/>
        <v>0</v>
      </c>
      <c r="BK120" s="194">
        <f t="shared" si="65"/>
        <v>0</v>
      </c>
      <c r="BL120" s="194">
        <f t="shared" si="65"/>
        <v>0</v>
      </c>
      <c r="BM120" s="194">
        <f t="shared" si="65"/>
        <v>0</v>
      </c>
      <c r="BN120" s="194">
        <f t="shared" si="65"/>
        <v>0</v>
      </c>
      <c r="BO120" s="194">
        <f t="shared" si="65"/>
        <v>0</v>
      </c>
      <c r="BP120" s="194">
        <f t="shared" si="64"/>
        <v>0</v>
      </c>
      <c r="BQ120" s="194">
        <f t="shared" si="64"/>
        <v>0</v>
      </c>
      <c r="BR120" s="194">
        <f t="shared" si="64"/>
        <v>0</v>
      </c>
      <c r="BS120" s="194">
        <f t="shared" si="64"/>
        <v>0</v>
      </c>
      <c r="BT120" s="194">
        <f t="shared" si="64"/>
        <v>0</v>
      </c>
      <c r="BU120" s="194">
        <f t="shared" si="64"/>
        <v>0</v>
      </c>
      <c r="BV120" s="194">
        <f t="shared" si="64"/>
        <v>0</v>
      </c>
      <c r="BW120" s="194">
        <f t="shared" si="64"/>
        <v>0</v>
      </c>
      <c r="BX120" s="194">
        <f t="shared" si="64"/>
        <v>0</v>
      </c>
      <c r="BY120" s="194">
        <f t="shared" si="64"/>
        <v>0</v>
      </c>
      <c r="BZ120" s="194">
        <f t="shared" si="64"/>
        <v>0</v>
      </c>
      <c r="CA120" s="194">
        <f t="shared" si="64"/>
        <v>0</v>
      </c>
      <c r="CB120" s="194">
        <f t="shared" si="64"/>
        <v>0</v>
      </c>
      <c r="CC120" s="194">
        <f t="shared" si="64"/>
        <v>0</v>
      </c>
      <c r="CD120" s="194">
        <f t="shared" si="64"/>
        <v>0</v>
      </c>
      <c r="CE120" s="194">
        <f t="shared" si="64"/>
        <v>0</v>
      </c>
      <c r="CF120" s="194">
        <f t="shared" si="64"/>
        <v>0</v>
      </c>
      <c r="CG120" s="194">
        <f t="shared" si="64"/>
        <v>0</v>
      </c>
      <c r="CH120" s="194">
        <f t="shared" si="64"/>
        <v>0</v>
      </c>
      <c r="CI120" s="194">
        <f t="shared" si="64"/>
        <v>0</v>
      </c>
      <c r="CJ120" s="194">
        <f t="shared" si="64"/>
        <v>0</v>
      </c>
      <c r="CK120" s="194">
        <f t="shared" si="64"/>
        <v>0</v>
      </c>
      <c r="CL120" s="194">
        <f t="shared" si="64"/>
        <v>0</v>
      </c>
      <c r="CM120" s="194">
        <f t="shared" si="64"/>
        <v>0</v>
      </c>
      <c r="CN120" s="194">
        <f t="shared" si="64"/>
        <v>0</v>
      </c>
      <c r="CO120" s="194">
        <f t="shared" si="64"/>
        <v>0</v>
      </c>
      <c r="CP120" s="194">
        <f t="shared" si="64"/>
        <v>0</v>
      </c>
      <c r="CQ120" s="194">
        <f t="shared" si="64"/>
        <v>0</v>
      </c>
      <c r="CR120" s="194">
        <f t="shared" si="64"/>
        <v>0</v>
      </c>
      <c r="CS120" s="194">
        <f t="shared" si="64"/>
        <v>0</v>
      </c>
      <c r="CT120" s="194">
        <f t="shared" si="64"/>
        <v>0</v>
      </c>
      <c r="CU120" s="194">
        <f t="shared" si="64"/>
        <v>0</v>
      </c>
      <c r="CV120" s="194">
        <f t="shared" si="64"/>
        <v>0</v>
      </c>
      <c r="CW120" s="194">
        <f t="shared" si="64"/>
        <v>0</v>
      </c>
      <c r="CX120" s="194">
        <f t="shared" si="64"/>
        <v>0</v>
      </c>
      <c r="CY120" s="194">
        <f t="shared" si="64"/>
        <v>0</v>
      </c>
      <c r="CZ120" s="194">
        <f t="shared" si="64"/>
        <v>0</v>
      </c>
      <c r="DA120" s="194">
        <f t="shared" si="64"/>
        <v>0</v>
      </c>
      <c r="DB120" s="194">
        <f t="shared" si="64"/>
        <v>0</v>
      </c>
      <c r="DC120" s="194">
        <f t="shared" si="64"/>
        <v>0</v>
      </c>
      <c r="DD120" s="194">
        <f t="shared" si="64"/>
        <v>0</v>
      </c>
      <c r="DE120" s="194">
        <f t="shared" si="64"/>
        <v>0</v>
      </c>
      <c r="DF120" s="194">
        <f t="shared" si="64"/>
        <v>0</v>
      </c>
      <c r="DG120" s="194">
        <f t="shared" si="64"/>
        <v>0</v>
      </c>
      <c r="DH120" s="194">
        <f t="shared" si="64"/>
        <v>0</v>
      </c>
      <c r="DI120" s="194">
        <f t="shared" si="64"/>
        <v>0</v>
      </c>
      <c r="DJ120" s="194">
        <f t="shared" si="58"/>
        <v>0</v>
      </c>
      <c r="DK120" s="194">
        <f t="shared" si="58"/>
        <v>0</v>
      </c>
      <c r="DL120" s="194">
        <f t="shared" si="58"/>
        <v>0</v>
      </c>
      <c r="DM120" s="194">
        <f t="shared" si="58"/>
        <v>0</v>
      </c>
      <c r="DN120" s="194">
        <f t="shared" si="58"/>
        <v>0</v>
      </c>
      <c r="DO120" s="194">
        <f t="shared" si="58"/>
        <v>0</v>
      </c>
      <c r="DP120" s="194">
        <f t="shared" si="58"/>
        <v>0</v>
      </c>
      <c r="DQ120" s="194">
        <f t="shared" si="58"/>
        <v>0</v>
      </c>
      <c r="DR120" s="194">
        <f t="shared" si="58"/>
        <v>0</v>
      </c>
      <c r="DS120" s="194">
        <f t="shared" si="58"/>
        <v>0</v>
      </c>
      <c r="DT120" s="102"/>
    </row>
    <row r="121" spans="1:124" customFormat="1" x14ac:dyDescent="0.2">
      <c r="A121" s="241" t="e">
        <f ca="1"/>
        <v>#DIV/0!</v>
      </c>
      <c r="B121" s="53" t="s">
        <v>565</v>
      </c>
      <c r="C121" s="192" t="str">
        <v>-</v>
      </c>
      <c r="D121" s="193">
        <f t="shared" si="65"/>
        <v>0</v>
      </c>
      <c r="E121" s="194">
        <f t="shared" si="65"/>
        <v>0</v>
      </c>
      <c r="F121" s="194">
        <f t="shared" si="65"/>
        <v>0</v>
      </c>
      <c r="G121" s="194">
        <f t="shared" si="65"/>
        <v>0</v>
      </c>
      <c r="H121" s="194">
        <f t="shared" si="65"/>
        <v>0</v>
      </c>
      <c r="I121" s="194">
        <f t="shared" si="65"/>
        <v>0</v>
      </c>
      <c r="J121" s="194">
        <f t="shared" si="65"/>
        <v>0</v>
      </c>
      <c r="K121" s="194">
        <f t="shared" si="65"/>
        <v>0</v>
      </c>
      <c r="L121" s="194">
        <f t="shared" si="65"/>
        <v>0</v>
      </c>
      <c r="M121" s="194">
        <f t="shared" si="65"/>
        <v>0</v>
      </c>
      <c r="N121" s="194">
        <f t="shared" si="65"/>
        <v>0</v>
      </c>
      <c r="O121" s="194">
        <f t="shared" si="65"/>
        <v>0</v>
      </c>
      <c r="P121" s="194">
        <f t="shared" si="65"/>
        <v>0</v>
      </c>
      <c r="Q121" s="194">
        <f t="shared" si="65"/>
        <v>0</v>
      </c>
      <c r="R121" s="194">
        <f t="shared" si="65"/>
        <v>0</v>
      </c>
      <c r="S121" s="194">
        <f t="shared" si="65"/>
        <v>0</v>
      </c>
      <c r="T121" s="194">
        <f t="shared" si="65"/>
        <v>0</v>
      </c>
      <c r="U121" s="194">
        <f t="shared" si="65"/>
        <v>0</v>
      </c>
      <c r="V121" s="194">
        <f t="shared" si="65"/>
        <v>0</v>
      </c>
      <c r="W121" s="194">
        <f t="shared" si="65"/>
        <v>0</v>
      </c>
      <c r="X121" s="194">
        <f t="shared" si="65"/>
        <v>0</v>
      </c>
      <c r="Y121" s="194">
        <f t="shared" si="65"/>
        <v>0</v>
      </c>
      <c r="Z121" s="194">
        <f t="shared" si="65"/>
        <v>0</v>
      </c>
      <c r="AA121" s="194">
        <f t="shared" si="65"/>
        <v>0</v>
      </c>
      <c r="AB121" s="194">
        <f t="shared" si="65"/>
        <v>0</v>
      </c>
      <c r="AC121" s="194">
        <f t="shared" si="65"/>
        <v>0</v>
      </c>
      <c r="AD121" s="194">
        <f t="shared" si="65"/>
        <v>0</v>
      </c>
      <c r="AE121" s="194">
        <f t="shared" si="65"/>
        <v>0</v>
      </c>
      <c r="AF121" s="194">
        <f t="shared" si="65"/>
        <v>0</v>
      </c>
      <c r="AG121" s="194">
        <f t="shared" si="65"/>
        <v>0</v>
      </c>
      <c r="AH121" s="194">
        <f t="shared" si="65"/>
        <v>0</v>
      </c>
      <c r="AI121" s="194">
        <f t="shared" si="65"/>
        <v>0</v>
      </c>
      <c r="AJ121" s="194">
        <f t="shared" si="65"/>
        <v>0</v>
      </c>
      <c r="AK121" s="194">
        <f t="shared" si="65"/>
        <v>0</v>
      </c>
      <c r="AL121" s="194">
        <f t="shared" si="65"/>
        <v>0</v>
      </c>
      <c r="AM121" s="194">
        <f t="shared" si="65"/>
        <v>0</v>
      </c>
      <c r="AN121" s="194">
        <f t="shared" si="65"/>
        <v>0</v>
      </c>
      <c r="AO121" s="194">
        <f t="shared" si="65"/>
        <v>0</v>
      </c>
      <c r="AP121" s="194">
        <f t="shared" si="65"/>
        <v>0</v>
      </c>
      <c r="AQ121" s="194">
        <f t="shared" si="65"/>
        <v>0</v>
      </c>
      <c r="AR121" s="194">
        <f t="shared" si="65"/>
        <v>0</v>
      </c>
      <c r="AS121" s="194">
        <f t="shared" si="65"/>
        <v>0</v>
      </c>
      <c r="AT121" s="194">
        <f t="shared" si="65"/>
        <v>0</v>
      </c>
      <c r="AU121" s="194">
        <f t="shared" si="65"/>
        <v>0</v>
      </c>
      <c r="AV121" s="194">
        <f t="shared" si="65"/>
        <v>0</v>
      </c>
      <c r="AW121" s="194">
        <f t="shared" si="65"/>
        <v>0</v>
      </c>
      <c r="AX121" s="194">
        <f t="shared" si="65"/>
        <v>0</v>
      </c>
      <c r="AY121" s="194">
        <f t="shared" si="65"/>
        <v>0</v>
      </c>
      <c r="AZ121" s="194">
        <f t="shared" si="65"/>
        <v>0</v>
      </c>
      <c r="BA121" s="194">
        <f t="shared" si="65"/>
        <v>0</v>
      </c>
      <c r="BB121" s="194">
        <f t="shared" si="65"/>
        <v>0</v>
      </c>
      <c r="BC121" s="194">
        <f t="shared" si="65"/>
        <v>0</v>
      </c>
      <c r="BD121" s="194">
        <f t="shared" si="65"/>
        <v>0</v>
      </c>
      <c r="BE121" s="194">
        <f t="shared" si="65"/>
        <v>0</v>
      </c>
      <c r="BF121" s="194">
        <f t="shared" si="65"/>
        <v>0</v>
      </c>
      <c r="BG121" s="194">
        <f t="shared" si="65"/>
        <v>0</v>
      </c>
      <c r="BH121" s="194">
        <f t="shared" si="65"/>
        <v>0</v>
      </c>
      <c r="BI121" s="194">
        <f t="shared" si="65"/>
        <v>0</v>
      </c>
      <c r="BJ121" s="194">
        <f t="shared" si="65"/>
        <v>0</v>
      </c>
      <c r="BK121" s="194">
        <f t="shared" si="65"/>
        <v>0</v>
      </c>
      <c r="BL121" s="194">
        <f t="shared" si="65"/>
        <v>0</v>
      </c>
      <c r="BM121" s="194">
        <f t="shared" si="65"/>
        <v>0</v>
      </c>
      <c r="BN121" s="194">
        <f t="shared" si="65"/>
        <v>0</v>
      </c>
      <c r="BO121" s="194">
        <f t="shared" si="65"/>
        <v>0</v>
      </c>
      <c r="BP121" s="194">
        <f t="shared" si="64"/>
        <v>0</v>
      </c>
      <c r="BQ121" s="194">
        <f t="shared" si="64"/>
        <v>0</v>
      </c>
      <c r="BR121" s="194">
        <f t="shared" si="64"/>
        <v>0</v>
      </c>
      <c r="BS121" s="194">
        <f t="shared" si="64"/>
        <v>0</v>
      </c>
      <c r="BT121" s="194">
        <f t="shared" si="64"/>
        <v>0</v>
      </c>
      <c r="BU121" s="194">
        <f t="shared" si="64"/>
        <v>0</v>
      </c>
      <c r="BV121" s="194">
        <f t="shared" si="64"/>
        <v>0</v>
      </c>
      <c r="BW121" s="194">
        <f t="shared" si="64"/>
        <v>0</v>
      </c>
      <c r="BX121" s="194">
        <f t="shared" si="64"/>
        <v>0</v>
      </c>
      <c r="BY121" s="194">
        <f t="shared" si="64"/>
        <v>0</v>
      </c>
      <c r="BZ121" s="194">
        <f t="shared" si="64"/>
        <v>0</v>
      </c>
      <c r="CA121" s="194">
        <f t="shared" si="64"/>
        <v>0</v>
      </c>
      <c r="CB121" s="194">
        <f t="shared" si="64"/>
        <v>0</v>
      </c>
      <c r="CC121" s="194">
        <f t="shared" si="64"/>
        <v>0</v>
      </c>
      <c r="CD121" s="194">
        <f t="shared" si="64"/>
        <v>0</v>
      </c>
      <c r="CE121" s="194">
        <f t="shared" si="64"/>
        <v>0</v>
      </c>
      <c r="CF121" s="194">
        <f t="shared" si="64"/>
        <v>0</v>
      </c>
      <c r="CG121" s="194">
        <f t="shared" si="64"/>
        <v>0</v>
      </c>
      <c r="CH121" s="194">
        <f t="shared" si="64"/>
        <v>0</v>
      </c>
      <c r="CI121" s="194">
        <f t="shared" si="64"/>
        <v>0</v>
      </c>
      <c r="CJ121" s="194">
        <f t="shared" si="64"/>
        <v>0</v>
      </c>
      <c r="CK121" s="194">
        <f t="shared" si="64"/>
        <v>0</v>
      </c>
      <c r="CL121" s="194">
        <f t="shared" si="64"/>
        <v>0</v>
      </c>
      <c r="CM121" s="194">
        <f t="shared" si="64"/>
        <v>0</v>
      </c>
      <c r="CN121" s="194">
        <f t="shared" si="64"/>
        <v>0</v>
      </c>
      <c r="CO121" s="194">
        <f t="shared" si="64"/>
        <v>0</v>
      </c>
      <c r="CP121" s="194">
        <f t="shared" si="64"/>
        <v>0</v>
      </c>
      <c r="CQ121" s="194">
        <f t="shared" si="64"/>
        <v>0</v>
      </c>
      <c r="CR121" s="194">
        <f t="shared" si="64"/>
        <v>0</v>
      </c>
      <c r="CS121" s="194">
        <f t="shared" si="64"/>
        <v>0</v>
      </c>
      <c r="CT121" s="194">
        <f t="shared" si="64"/>
        <v>0</v>
      </c>
      <c r="CU121" s="194">
        <f t="shared" si="64"/>
        <v>0</v>
      </c>
      <c r="CV121" s="194">
        <f t="shared" si="64"/>
        <v>0</v>
      </c>
      <c r="CW121" s="194">
        <f t="shared" si="64"/>
        <v>0</v>
      </c>
      <c r="CX121" s="194">
        <f t="shared" si="64"/>
        <v>0</v>
      </c>
      <c r="CY121" s="194">
        <f t="shared" si="64"/>
        <v>0</v>
      </c>
      <c r="CZ121" s="194">
        <f t="shared" si="64"/>
        <v>0</v>
      </c>
      <c r="DA121" s="194">
        <f t="shared" si="64"/>
        <v>0</v>
      </c>
      <c r="DB121" s="194">
        <f t="shared" si="64"/>
        <v>0</v>
      </c>
      <c r="DC121" s="194">
        <f t="shared" si="64"/>
        <v>0</v>
      </c>
      <c r="DD121" s="194">
        <f t="shared" si="64"/>
        <v>0</v>
      </c>
      <c r="DE121" s="194">
        <f t="shared" si="64"/>
        <v>0</v>
      </c>
      <c r="DF121" s="194">
        <f t="shared" si="64"/>
        <v>0</v>
      </c>
      <c r="DG121" s="194">
        <f t="shared" si="64"/>
        <v>0</v>
      </c>
      <c r="DH121" s="194">
        <f t="shared" si="64"/>
        <v>0</v>
      </c>
      <c r="DI121" s="194">
        <f t="shared" si="64"/>
        <v>0</v>
      </c>
      <c r="DJ121" s="194">
        <f t="shared" si="58"/>
        <v>0</v>
      </c>
      <c r="DK121" s="194">
        <f t="shared" si="58"/>
        <v>0</v>
      </c>
      <c r="DL121" s="194">
        <f t="shared" si="58"/>
        <v>0</v>
      </c>
      <c r="DM121" s="194">
        <f t="shared" si="58"/>
        <v>0</v>
      </c>
      <c r="DN121" s="194">
        <f t="shared" si="58"/>
        <v>0</v>
      </c>
      <c r="DO121" s="194">
        <f t="shared" si="58"/>
        <v>0</v>
      </c>
      <c r="DP121" s="194">
        <f t="shared" si="58"/>
        <v>0</v>
      </c>
      <c r="DQ121" s="194">
        <f t="shared" si="58"/>
        <v>0</v>
      </c>
      <c r="DR121" s="194">
        <f t="shared" si="58"/>
        <v>0</v>
      </c>
      <c r="DS121" s="194">
        <f t="shared" si="58"/>
        <v>0</v>
      </c>
      <c r="DT121" s="102"/>
    </row>
    <row r="122" spans="1:124" customFormat="1" x14ac:dyDescent="0.2">
      <c r="A122" s="241" t="e">
        <f ca="1"/>
        <v>#DIV/0!</v>
      </c>
      <c r="B122" s="53" t="s">
        <v>566</v>
      </c>
      <c r="C122" s="192" t="str">
        <v>-</v>
      </c>
      <c r="D122" s="193">
        <f t="shared" si="65"/>
        <v>0</v>
      </c>
      <c r="E122" s="194">
        <f t="shared" si="65"/>
        <v>0</v>
      </c>
      <c r="F122" s="194">
        <f t="shared" si="65"/>
        <v>0</v>
      </c>
      <c r="G122" s="194">
        <f t="shared" si="65"/>
        <v>0</v>
      </c>
      <c r="H122" s="194">
        <f t="shared" si="65"/>
        <v>0</v>
      </c>
      <c r="I122" s="194">
        <f t="shared" si="65"/>
        <v>0</v>
      </c>
      <c r="J122" s="194">
        <f t="shared" si="65"/>
        <v>0</v>
      </c>
      <c r="K122" s="194">
        <f t="shared" si="65"/>
        <v>0</v>
      </c>
      <c r="L122" s="194">
        <f t="shared" si="65"/>
        <v>0</v>
      </c>
      <c r="M122" s="194">
        <f t="shared" si="65"/>
        <v>0</v>
      </c>
      <c r="N122" s="194">
        <f t="shared" si="65"/>
        <v>0</v>
      </c>
      <c r="O122" s="194">
        <f t="shared" si="65"/>
        <v>0</v>
      </c>
      <c r="P122" s="194">
        <f t="shared" si="65"/>
        <v>0</v>
      </c>
      <c r="Q122" s="194">
        <f t="shared" si="65"/>
        <v>0</v>
      </c>
      <c r="R122" s="194">
        <f t="shared" si="65"/>
        <v>0</v>
      </c>
      <c r="S122" s="194">
        <f t="shared" si="65"/>
        <v>0</v>
      </c>
      <c r="T122" s="194">
        <f t="shared" si="65"/>
        <v>0</v>
      </c>
      <c r="U122" s="194">
        <f t="shared" si="65"/>
        <v>0</v>
      </c>
      <c r="V122" s="194">
        <f t="shared" si="65"/>
        <v>0</v>
      </c>
      <c r="W122" s="194">
        <f t="shared" si="65"/>
        <v>0</v>
      </c>
      <c r="X122" s="194">
        <f t="shared" si="65"/>
        <v>0</v>
      </c>
      <c r="Y122" s="194">
        <f t="shared" si="65"/>
        <v>0</v>
      </c>
      <c r="Z122" s="194">
        <f t="shared" si="65"/>
        <v>0</v>
      </c>
      <c r="AA122" s="194">
        <f t="shared" si="65"/>
        <v>0</v>
      </c>
      <c r="AB122" s="194">
        <f t="shared" si="65"/>
        <v>0</v>
      </c>
      <c r="AC122" s="194">
        <f t="shared" si="65"/>
        <v>0</v>
      </c>
      <c r="AD122" s="194">
        <f t="shared" si="65"/>
        <v>0</v>
      </c>
      <c r="AE122" s="194">
        <f t="shared" si="65"/>
        <v>0</v>
      </c>
      <c r="AF122" s="194">
        <f t="shared" si="65"/>
        <v>0</v>
      </c>
      <c r="AG122" s="194">
        <f t="shared" si="65"/>
        <v>0</v>
      </c>
      <c r="AH122" s="194">
        <f t="shared" si="65"/>
        <v>0</v>
      </c>
      <c r="AI122" s="194">
        <f t="shared" si="65"/>
        <v>0</v>
      </c>
      <c r="AJ122" s="194">
        <f t="shared" si="65"/>
        <v>0</v>
      </c>
      <c r="AK122" s="194">
        <f t="shared" si="65"/>
        <v>0</v>
      </c>
      <c r="AL122" s="194">
        <f t="shared" si="65"/>
        <v>0</v>
      </c>
      <c r="AM122" s="194">
        <f t="shared" si="65"/>
        <v>0</v>
      </c>
      <c r="AN122" s="194">
        <f t="shared" si="65"/>
        <v>0</v>
      </c>
      <c r="AO122" s="194">
        <f t="shared" si="65"/>
        <v>0</v>
      </c>
      <c r="AP122" s="194">
        <f t="shared" si="65"/>
        <v>0</v>
      </c>
      <c r="AQ122" s="194">
        <f t="shared" si="65"/>
        <v>0</v>
      </c>
      <c r="AR122" s="194">
        <f t="shared" si="65"/>
        <v>0</v>
      </c>
      <c r="AS122" s="194">
        <f t="shared" si="65"/>
        <v>0</v>
      </c>
      <c r="AT122" s="194">
        <f t="shared" si="65"/>
        <v>0</v>
      </c>
      <c r="AU122" s="194">
        <f t="shared" si="65"/>
        <v>0</v>
      </c>
      <c r="AV122" s="194">
        <f t="shared" si="65"/>
        <v>0</v>
      </c>
      <c r="AW122" s="194">
        <f t="shared" si="65"/>
        <v>0</v>
      </c>
      <c r="AX122" s="194">
        <f t="shared" si="65"/>
        <v>0</v>
      </c>
      <c r="AY122" s="194">
        <f t="shared" si="65"/>
        <v>0</v>
      </c>
      <c r="AZ122" s="194">
        <f t="shared" si="65"/>
        <v>0</v>
      </c>
      <c r="BA122" s="194">
        <f t="shared" si="65"/>
        <v>0</v>
      </c>
      <c r="BB122" s="194">
        <f t="shared" si="65"/>
        <v>0</v>
      </c>
      <c r="BC122" s="194">
        <f t="shared" si="65"/>
        <v>0</v>
      </c>
      <c r="BD122" s="194">
        <f t="shared" si="65"/>
        <v>0</v>
      </c>
      <c r="BE122" s="194">
        <f t="shared" si="65"/>
        <v>0</v>
      </c>
      <c r="BF122" s="194">
        <f t="shared" si="65"/>
        <v>0</v>
      </c>
      <c r="BG122" s="194">
        <f t="shared" si="65"/>
        <v>0</v>
      </c>
      <c r="BH122" s="194">
        <f t="shared" si="65"/>
        <v>0</v>
      </c>
      <c r="BI122" s="194">
        <f t="shared" si="65"/>
        <v>0</v>
      </c>
      <c r="BJ122" s="194">
        <f t="shared" si="65"/>
        <v>0</v>
      </c>
      <c r="BK122" s="194">
        <f t="shared" si="65"/>
        <v>0</v>
      </c>
      <c r="BL122" s="194">
        <f t="shared" si="65"/>
        <v>0</v>
      </c>
      <c r="BM122" s="194">
        <f t="shared" si="65"/>
        <v>0</v>
      </c>
      <c r="BN122" s="194">
        <f t="shared" si="65"/>
        <v>0</v>
      </c>
      <c r="BO122" s="194">
        <f t="shared" ref="BO122:DI123" si="66">IF(AND($B122=BO$2),$A122, 0)</f>
        <v>0</v>
      </c>
      <c r="BP122" s="194">
        <f t="shared" si="66"/>
        <v>0</v>
      </c>
      <c r="BQ122" s="194">
        <f t="shared" si="66"/>
        <v>0</v>
      </c>
      <c r="BR122" s="194">
        <f t="shared" si="66"/>
        <v>0</v>
      </c>
      <c r="BS122" s="194">
        <f t="shared" si="66"/>
        <v>0</v>
      </c>
      <c r="BT122" s="194">
        <f t="shared" si="66"/>
        <v>0</v>
      </c>
      <c r="BU122" s="194">
        <f t="shared" si="66"/>
        <v>0</v>
      </c>
      <c r="BV122" s="194">
        <f t="shared" si="66"/>
        <v>0</v>
      </c>
      <c r="BW122" s="194">
        <f t="shared" si="66"/>
        <v>0</v>
      </c>
      <c r="BX122" s="194">
        <f t="shared" si="66"/>
        <v>0</v>
      </c>
      <c r="BY122" s="194">
        <f t="shared" si="66"/>
        <v>0</v>
      </c>
      <c r="BZ122" s="194">
        <f t="shared" si="66"/>
        <v>0</v>
      </c>
      <c r="CA122" s="194">
        <f t="shared" si="66"/>
        <v>0</v>
      </c>
      <c r="CB122" s="194">
        <f t="shared" si="66"/>
        <v>0</v>
      </c>
      <c r="CC122" s="194">
        <f t="shared" si="66"/>
        <v>0</v>
      </c>
      <c r="CD122" s="194">
        <f t="shared" si="66"/>
        <v>0</v>
      </c>
      <c r="CE122" s="194">
        <f t="shared" si="66"/>
        <v>0</v>
      </c>
      <c r="CF122" s="194">
        <f t="shared" si="66"/>
        <v>0</v>
      </c>
      <c r="CG122" s="194">
        <f t="shared" si="66"/>
        <v>0</v>
      </c>
      <c r="CH122" s="194">
        <f t="shared" si="66"/>
        <v>0</v>
      </c>
      <c r="CI122" s="194">
        <f t="shared" si="66"/>
        <v>0</v>
      </c>
      <c r="CJ122" s="194">
        <f t="shared" si="66"/>
        <v>0</v>
      </c>
      <c r="CK122" s="194">
        <f t="shared" si="66"/>
        <v>0</v>
      </c>
      <c r="CL122" s="194">
        <f t="shared" si="66"/>
        <v>0</v>
      </c>
      <c r="CM122" s="194">
        <f t="shared" si="66"/>
        <v>0</v>
      </c>
      <c r="CN122" s="194">
        <f t="shared" si="66"/>
        <v>0</v>
      </c>
      <c r="CO122" s="194">
        <f t="shared" si="66"/>
        <v>0</v>
      </c>
      <c r="CP122" s="194">
        <f t="shared" si="66"/>
        <v>0</v>
      </c>
      <c r="CQ122" s="194">
        <f t="shared" si="66"/>
        <v>0</v>
      </c>
      <c r="CR122" s="194">
        <f t="shared" si="66"/>
        <v>0</v>
      </c>
      <c r="CS122" s="194">
        <f t="shared" si="66"/>
        <v>0</v>
      </c>
      <c r="CT122" s="194">
        <f t="shared" si="66"/>
        <v>0</v>
      </c>
      <c r="CU122" s="194">
        <f t="shared" si="66"/>
        <v>0</v>
      </c>
      <c r="CV122" s="194">
        <f t="shared" si="66"/>
        <v>0</v>
      </c>
      <c r="CW122" s="194">
        <f t="shared" si="66"/>
        <v>0</v>
      </c>
      <c r="CX122" s="194">
        <f t="shared" si="66"/>
        <v>0</v>
      </c>
      <c r="CY122" s="194">
        <f t="shared" si="66"/>
        <v>0</v>
      </c>
      <c r="CZ122" s="194">
        <f t="shared" si="66"/>
        <v>0</v>
      </c>
      <c r="DA122" s="194">
        <f t="shared" si="66"/>
        <v>0</v>
      </c>
      <c r="DB122" s="194">
        <f t="shared" si="66"/>
        <v>0</v>
      </c>
      <c r="DC122" s="194">
        <f t="shared" si="66"/>
        <v>0</v>
      </c>
      <c r="DD122" s="194">
        <f t="shared" si="66"/>
        <v>0</v>
      </c>
      <c r="DE122" s="194">
        <f t="shared" si="66"/>
        <v>0</v>
      </c>
      <c r="DF122" s="194">
        <f t="shared" si="66"/>
        <v>0</v>
      </c>
      <c r="DG122" s="194">
        <f t="shared" si="66"/>
        <v>0</v>
      </c>
      <c r="DH122" s="194">
        <f t="shared" si="66"/>
        <v>0</v>
      </c>
      <c r="DI122" s="194">
        <f t="shared" si="66"/>
        <v>0</v>
      </c>
      <c r="DJ122" s="194">
        <f t="shared" si="58"/>
        <v>0</v>
      </c>
      <c r="DK122" s="194">
        <f t="shared" si="58"/>
        <v>0</v>
      </c>
      <c r="DL122" s="194">
        <f t="shared" si="58"/>
        <v>0</v>
      </c>
      <c r="DM122" s="194">
        <f t="shared" si="58"/>
        <v>0</v>
      </c>
      <c r="DN122" s="194">
        <f t="shared" si="58"/>
        <v>0</v>
      </c>
      <c r="DO122" s="194">
        <f t="shared" si="58"/>
        <v>0</v>
      </c>
      <c r="DP122" s="194">
        <f t="shared" si="58"/>
        <v>0</v>
      </c>
      <c r="DQ122" s="194">
        <f t="shared" si="58"/>
        <v>0</v>
      </c>
      <c r="DR122" s="194">
        <f t="shared" si="58"/>
        <v>0</v>
      </c>
      <c r="DS122" s="194">
        <f t="shared" si="58"/>
        <v>0</v>
      </c>
      <c r="DT122" s="102"/>
    </row>
    <row r="123" spans="1:124" customFormat="1" x14ac:dyDescent="0.2">
      <c r="A123" s="241" t="e">
        <f ca="1"/>
        <v>#DIV/0!</v>
      </c>
      <c r="B123" s="54" t="s">
        <v>567</v>
      </c>
      <c r="C123" s="237" t="str">
        <v>-</v>
      </c>
      <c r="D123" s="246">
        <f t="shared" ref="D123:BO123" si="67">IF(AND($B123=D$2),$A123, 0)</f>
        <v>0</v>
      </c>
      <c r="E123" s="247">
        <f t="shared" si="67"/>
        <v>0</v>
      </c>
      <c r="F123" s="247">
        <f t="shared" si="67"/>
        <v>0</v>
      </c>
      <c r="G123" s="247">
        <f t="shared" si="67"/>
        <v>0</v>
      </c>
      <c r="H123" s="247">
        <f t="shared" si="67"/>
        <v>0</v>
      </c>
      <c r="I123" s="247">
        <f t="shared" si="67"/>
        <v>0</v>
      </c>
      <c r="J123" s="247">
        <f t="shared" si="67"/>
        <v>0</v>
      </c>
      <c r="K123" s="247">
        <f t="shared" si="67"/>
        <v>0</v>
      </c>
      <c r="L123" s="247">
        <f t="shared" si="67"/>
        <v>0</v>
      </c>
      <c r="M123" s="247">
        <f t="shared" si="67"/>
        <v>0</v>
      </c>
      <c r="N123" s="247">
        <f t="shared" si="67"/>
        <v>0</v>
      </c>
      <c r="O123" s="247">
        <f t="shared" si="67"/>
        <v>0</v>
      </c>
      <c r="P123" s="247">
        <f t="shared" si="67"/>
        <v>0</v>
      </c>
      <c r="Q123" s="247">
        <f t="shared" si="67"/>
        <v>0</v>
      </c>
      <c r="R123" s="247">
        <f t="shared" si="67"/>
        <v>0</v>
      </c>
      <c r="S123" s="247">
        <f t="shared" si="67"/>
        <v>0</v>
      </c>
      <c r="T123" s="247">
        <f t="shared" si="67"/>
        <v>0</v>
      </c>
      <c r="U123" s="247">
        <f t="shared" si="67"/>
        <v>0</v>
      </c>
      <c r="V123" s="247">
        <f t="shared" si="67"/>
        <v>0</v>
      </c>
      <c r="W123" s="247">
        <f t="shared" si="67"/>
        <v>0</v>
      </c>
      <c r="X123" s="247">
        <f t="shared" si="67"/>
        <v>0</v>
      </c>
      <c r="Y123" s="247">
        <f t="shared" si="67"/>
        <v>0</v>
      </c>
      <c r="Z123" s="247">
        <f t="shared" si="67"/>
        <v>0</v>
      </c>
      <c r="AA123" s="247">
        <f t="shared" si="67"/>
        <v>0</v>
      </c>
      <c r="AB123" s="247">
        <f t="shared" si="67"/>
        <v>0</v>
      </c>
      <c r="AC123" s="247">
        <f t="shared" si="67"/>
        <v>0</v>
      </c>
      <c r="AD123" s="247">
        <f t="shared" si="67"/>
        <v>0</v>
      </c>
      <c r="AE123" s="247">
        <f t="shared" si="67"/>
        <v>0</v>
      </c>
      <c r="AF123" s="247">
        <f t="shared" si="67"/>
        <v>0</v>
      </c>
      <c r="AG123" s="247">
        <f t="shared" si="67"/>
        <v>0</v>
      </c>
      <c r="AH123" s="247">
        <f t="shared" si="67"/>
        <v>0</v>
      </c>
      <c r="AI123" s="247">
        <f t="shared" si="67"/>
        <v>0</v>
      </c>
      <c r="AJ123" s="247">
        <f t="shared" si="67"/>
        <v>0</v>
      </c>
      <c r="AK123" s="247">
        <f t="shared" si="67"/>
        <v>0</v>
      </c>
      <c r="AL123" s="247">
        <f t="shared" si="67"/>
        <v>0</v>
      </c>
      <c r="AM123" s="247">
        <f t="shared" si="67"/>
        <v>0</v>
      </c>
      <c r="AN123" s="247">
        <f t="shared" si="67"/>
        <v>0</v>
      </c>
      <c r="AO123" s="247">
        <f t="shared" si="67"/>
        <v>0</v>
      </c>
      <c r="AP123" s="247">
        <f t="shared" si="67"/>
        <v>0</v>
      </c>
      <c r="AQ123" s="247">
        <f t="shared" si="67"/>
        <v>0</v>
      </c>
      <c r="AR123" s="247">
        <f t="shared" si="67"/>
        <v>0</v>
      </c>
      <c r="AS123" s="247">
        <f t="shared" si="67"/>
        <v>0</v>
      </c>
      <c r="AT123" s="247">
        <f t="shared" si="67"/>
        <v>0</v>
      </c>
      <c r="AU123" s="247">
        <f t="shared" si="67"/>
        <v>0</v>
      </c>
      <c r="AV123" s="247">
        <f t="shared" si="67"/>
        <v>0</v>
      </c>
      <c r="AW123" s="247">
        <f t="shared" si="67"/>
        <v>0</v>
      </c>
      <c r="AX123" s="247">
        <f t="shared" si="67"/>
        <v>0</v>
      </c>
      <c r="AY123" s="247">
        <f t="shared" si="67"/>
        <v>0</v>
      </c>
      <c r="AZ123" s="247">
        <f t="shared" si="67"/>
        <v>0</v>
      </c>
      <c r="BA123" s="247">
        <f t="shared" si="67"/>
        <v>0</v>
      </c>
      <c r="BB123" s="247">
        <f t="shared" si="67"/>
        <v>0</v>
      </c>
      <c r="BC123" s="247">
        <f t="shared" si="67"/>
        <v>0</v>
      </c>
      <c r="BD123" s="247">
        <f t="shared" si="67"/>
        <v>0</v>
      </c>
      <c r="BE123" s="247">
        <f t="shared" si="67"/>
        <v>0</v>
      </c>
      <c r="BF123" s="247">
        <f t="shared" si="67"/>
        <v>0</v>
      </c>
      <c r="BG123" s="247">
        <f t="shared" si="67"/>
        <v>0</v>
      </c>
      <c r="BH123" s="247">
        <f t="shared" si="67"/>
        <v>0</v>
      </c>
      <c r="BI123" s="247">
        <f t="shared" si="67"/>
        <v>0</v>
      </c>
      <c r="BJ123" s="247">
        <f t="shared" si="67"/>
        <v>0</v>
      </c>
      <c r="BK123" s="247">
        <f t="shared" si="67"/>
        <v>0</v>
      </c>
      <c r="BL123" s="247">
        <f t="shared" si="67"/>
        <v>0</v>
      </c>
      <c r="BM123" s="247">
        <f t="shared" si="67"/>
        <v>0</v>
      </c>
      <c r="BN123" s="247">
        <f t="shared" si="67"/>
        <v>0</v>
      </c>
      <c r="BO123" s="247">
        <f t="shared" si="67"/>
        <v>0</v>
      </c>
      <c r="BP123" s="247">
        <f t="shared" si="66"/>
        <v>0</v>
      </c>
      <c r="BQ123" s="247">
        <f t="shared" si="66"/>
        <v>0</v>
      </c>
      <c r="BR123" s="247">
        <f t="shared" si="66"/>
        <v>0</v>
      </c>
      <c r="BS123" s="247">
        <f t="shared" si="66"/>
        <v>0</v>
      </c>
      <c r="BT123" s="247">
        <f t="shared" si="66"/>
        <v>0</v>
      </c>
      <c r="BU123" s="247">
        <f t="shared" si="66"/>
        <v>0</v>
      </c>
      <c r="BV123" s="247">
        <f t="shared" si="66"/>
        <v>0</v>
      </c>
      <c r="BW123" s="247">
        <f t="shared" si="66"/>
        <v>0</v>
      </c>
      <c r="BX123" s="247">
        <f t="shared" si="66"/>
        <v>0</v>
      </c>
      <c r="BY123" s="247">
        <f t="shared" si="66"/>
        <v>0</v>
      </c>
      <c r="BZ123" s="247">
        <f t="shared" si="66"/>
        <v>0</v>
      </c>
      <c r="CA123" s="247">
        <f t="shared" si="66"/>
        <v>0</v>
      </c>
      <c r="CB123" s="247">
        <f t="shared" si="66"/>
        <v>0</v>
      </c>
      <c r="CC123" s="247">
        <f t="shared" si="66"/>
        <v>0</v>
      </c>
      <c r="CD123" s="247">
        <f t="shared" si="66"/>
        <v>0</v>
      </c>
      <c r="CE123" s="247">
        <f t="shared" si="66"/>
        <v>0</v>
      </c>
      <c r="CF123" s="247">
        <f t="shared" si="66"/>
        <v>0</v>
      </c>
      <c r="CG123" s="247">
        <f t="shared" si="66"/>
        <v>0</v>
      </c>
      <c r="CH123" s="247">
        <f t="shared" si="66"/>
        <v>0</v>
      </c>
      <c r="CI123" s="247">
        <f t="shared" si="66"/>
        <v>0</v>
      </c>
      <c r="CJ123" s="247">
        <f t="shared" si="66"/>
        <v>0</v>
      </c>
      <c r="CK123" s="247">
        <f t="shared" si="66"/>
        <v>0</v>
      </c>
      <c r="CL123" s="247">
        <f t="shared" si="66"/>
        <v>0</v>
      </c>
      <c r="CM123" s="247">
        <f t="shared" si="66"/>
        <v>0</v>
      </c>
      <c r="CN123" s="247">
        <f t="shared" si="66"/>
        <v>0</v>
      </c>
      <c r="CO123" s="247">
        <f t="shared" si="66"/>
        <v>0</v>
      </c>
      <c r="CP123" s="247">
        <f t="shared" si="66"/>
        <v>0</v>
      </c>
      <c r="CQ123" s="247">
        <f t="shared" si="66"/>
        <v>0</v>
      </c>
      <c r="CR123" s="247">
        <f t="shared" si="66"/>
        <v>0</v>
      </c>
      <c r="CS123" s="247">
        <f t="shared" si="66"/>
        <v>0</v>
      </c>
      <c r="CT123" s="247">
        <f t="shared" si="66"/>
        <v>0</v>
      </c>
      <c r="CU123" s="247">
        <f t="shared" si="66"/>
        <v>0</v>
      </c>
      <c r="CV123" s="247">
        <f t="shared" si="66"/>
        <v>0</v>
      </c>
      <c r="CW123" s="247">
        <f t="shared" si="66"/>
        <v>0</v>
      </c>
      <c r="CX123" s="247">
        <f t="shared" si="66"/>
        <v>0</v>
      </c>
      <c r="CY123" s="247">
        <f t="shared" si="66"/>
        <v>0</v>
      </c>
      <c r="CZ123" s="247">
        <f t="shared" si="66"/>
        <v>0</v>
      </c>
      <c r="DA123" s="247">
        <f t="shared" si="66"/>
        <v>0</v>
      </c>
      <c r="DB123" s="247">
        <f t="shared" si="66"/>
        <v>0</v>
      </c>
      <c r="DC123" s="247">
        <f t="shared" si="66"/>
        <v>0</v>
      </c>
      <c r="DD123" s="247">
        <f t="shared" si="66"/>
        <v>0</v>
      </c>
      <c r="DE123" s="247">
        <f t="shared" si="66"/>
        <v>0</v>
      </c>
      <c r="DF123" s="247">
        <f t="shared" si="66"/>
        <v>0</v>
      </c>
      <c r="DG123" s="247">
        <f t="shared" si="66"/>
        <v>0</v>
      </c>
      <c r="DH123" s="247">
        <f t="shared" si="66"/>
        <v>0</v>
      </c>
      <c r="DI123" s="247">
        <f t="shared" si="66"/>
        <v>0</v>
      </c>
      <c r="DJ123" s="247">
        <f t="shared" si="58"/>
        <v>0</v>
      </c>
      <c r="DK123" s="247">
        <f t="shared" si="58"/>
        <v>0</v>
      </c>
      <c r="DL123" s="247">
        <f t="shared" si="58"/>
        <v>0</v>
      </c>
      <c r="DM123" s="247">
        <f t="shared" si="58"/>
        <v>0</v>
      </c>
      <c r="DN123" s="247">
        <f t="shared" si="58"/>
        <v>0</v>
      </c>
      <c r="DO123" s="247">
        <f t="shared" si="58"/>
        <v>0</v>
      </c>
      <c r="DP123" s="247">
        <f t="shared" si="58"/>
        <v>0</v>
      </c>
      <c r="DQ123" s="247">
        <f t="shared" si="58"/>
        <v>0</v>
      </c>
      <c r="DR123" s="247">
        <f t="shared" si="58"/>
        <v>0</v>
      </c>
      <c r="DS123" s="247">
        <f t="shared" si="58"/>
        <v>0</v>
      </c>
      <c r="DT123" s="423"/>
    </row>
    <row r="125" spans="1:124" ht="115.5" customHeight="1" x14ac:dyDescent="0.25">
      <c r="C125" s="99" t="str">
        <f ca="1">_xlfn.FORMULATEXT(C$4)</f>
        <v>{=分類_出力}</v>
      </c>
      <c r="D125" s="99" t="str">
        <f ca="1">_xlfn.FORMULATEXT(D$4)</f>
        <v>=IF(AND(RC2=R2C),RC1, 0)</v>
      </c>
      <c r="E125" s="99" t="str">
        <f t="shared" ref="E125:BP125" ca="1" si="68">_xlfn.FORMULATEXT(E$4)</f>
        <v>=IF(AND(RC2=R2C),RC1, 0)</v>
      </c>
      <c r="F125" s="99" t="str">
        <f t="shared" ca="1" si="68"/>
        <v>=IF(AND(RC2=R2C),RC1, 0)</v>
      </c>
      <c r="G125" s="99" t="str">
        <f t="shared" ca="1" si="68"/>
        <v>=IF(AND(RC2=R2C),RC1, 0)</v>
      </c>
      <c r="H125" s="99" t="str">
        <f t="shared" ca="1" si="68"/>
        <v>=IF(AND(RC2=R2C),RC1, 0)</v>
      </c>
      <c r="I125" s="99" t="str">
        <f t="shared" ca="1" si="68"/>
        <v>=IF(AND(RC2=R2C),RC1, 0)</v>
      </c>
      <c r="J125" s="99" t="str">
        <f t="shared" ca="1" si="68"/>
        <v>=IF(AND(RC2=R2C),RC1, 0)</v>
      </c>
      <c r="K125" s="99" t="str">
        <f t="shared" ca="1" si="68"/>
        <v>=IF(AND(RC2=R2C),RC1, 0)</v>
      </c>
      <c r="L125" s="99" t="str">
        <f t="shared" ca="1" si="68"/>
        <v>=IF(AND(RC2=R2C),RC1, 0)</v>
      </c>
      <c r="M125" s="99" t="str">
        <f t="shared" ca="1" si="68"/>
        <v>=IF(AND(RC2=R2C),RC1, 0)</v>
      </c>
      <c r="N125" s="99" t="str">
        <f t="shared" ca="1" si="68"/>
        <v>=IF(AND(RC2=R2C),RC1, 0)</v>
      </c>
      <c r="O125" s="99" t="str">
        <f t="shared" ca="1" si="68"/>
        <v>=IF(AND(RC2=R2C),RC1, 0)</v>
      </c>
      <c r="P125" s="99" t="str">
        <f t="shared" ca="1" si="68"/>
        <v>=IF(AND(RC2=R2C),RC1, 0)</v>
      </c>
      <c r="Q125" s="99" t="str">
        <f t="shared" ca="1" si="68"/>
        <v>=IF(AND(RC2=R2C),RC1, 0)</v>
      </c>
      <c r="R125" s="99" t="str">
        <f t="shared" ca="1" si="68"/>
        <v>=IF(AND(RC2=R2C),RC1, 0)</v>
      </c>
      <c r="S125" s="99" t="str">
        <f t="shared" ca="1" si="68"/>
        <v>=IF(AND(RC2=R2C),RC1, 0)</v>
      </c>
      <c r="T125" s="99" t="str">
        <f t="shared" ca="1" si="68"/>
        <v>=IF(AND(RC2=R2C),RC1, 0)</v>
      </c>
      <c r="U125" s="99" t="str">
        <f t="shared" ca="1" si="68"/>
        <v>=IF(AND(RC2=R2C),RC1, 0)</v>
      </c>
      <c r="V125" s="99" t="str">
        <f t="shared" ca="1" si="68"/>
        <v>=IF(AND(RC2=R2C),RC1, 0)</v>
      </c>
      <c r="W125" s="99" t="str">
        <f t="shared" ca="1" si="68"/>
        <v>=IF(AND(RC2=R2C),RC1, 0)</v>
      </c>
      <c r="X125" s="99" t="str">
        <f t="shared" ca="1" si="68"/>
        <v>=IF(AND(RC2=R2C),RC1, 0)</v>
      </c>
      <c r="Y125" s="99" t="str">
        <f t="shared" ca="1" si="68"/>
        <v>=IF(AND(RC2=R2C),RC1, 0)</v>
      </c>
      <c r="Z125" s="99" t="str">
        <f t="shared" ca="1" si="68"/>
        <v>=IF(AND(RC2=R2C),RC1, 0)</v>
      </c>
      <c r="AA125" s="99" t="str">
        <f t="shared" ca="1" si="68"/>
        <v>=IF(AND(RC2=R2C),RC1, 0)</v>
      </c>
      <c r="AB125" s="99" t="str">
        <f t="shared" ca="1" si="68"/>
        <v>=IF(AND(RC2=R2C),RC1, 0)</v>
      </c>
      <c r="AC125" s="99" t="str">
        <f t="shared" ca="1" si="68"/>
        <v>=IF(AND(RC2=R2C),RC1, 0)</v>
      </c>
      <c r="AD125" s="99" t="str">
        <f t="shared" ca="1" si="68"/>
        <v>=IF(AND(RC2=R2C),RC1, 0)</v>
      </c>
      <c r="AE125" s="99" t="str">
        <f t="shared" ca="1" si="68"/>
        <v>=IF(AND(RC2=R2C),RC1, 0)</v>
      </c>
      <c r="AF125" s="99" t="str">
        <f t="shared" ca="1" si="68"/>
        <v>=IF(AND(RC2=R2C),RC1, 0)</v>
      </c>
      <c r="AG125" s="99" t="str">
        <f t="shared" ca="1" si="68"/>
        <v>=IF(AND(RC2=R2C),RC1, 0)</v>
      </c>
      <c r="AH125" s="99" t="str">
        <f t="shared" ca="1" si="68"/>
        <v>=IF(AND(RC2=R2C),RC1, 0)</v>
      </c>
      <c r="AI125" s="99" t="str">
        <f t="shared" ca="1" si="68"/>
        <v>=IF(AND(RC2=R2C),RC1, 0)</v>
      </c>
      <c r="AJ125" s="99" t="str">
        <f t="shared" ca="1" si="68"/>
        <v>=IF(AND(RC2=R2C),RC1, 0)</v>
      </c>
      <c r="AK125" s="99" t="str">
        <f t="shared" ca="1" si="68"/>
        <v>=IF(AND(RC2=R2C),RC1, 0)</v>
      </c>
      <c r="AL125" s="99" t="str">
        <f t="shared" ca="1" si="68"/>
        <v>=IF(AND(RC2=R2C),RC1, 0)</v>
      </c>
      <c r="AM125" s="99" t="str">
        <f t="shared" ca="1" si="68"/>
        <v>=IF(AND(RC2=R2C),RC1, 0)</v>
      </c>
      <c r="AN125" s="99" t="str">
        <f t="shared" ca="1" si="68"/>
        <v>=IF(AND(RC2=R2C),RC1, 0)</v>
      </c>
      <c r="AO125" s="99" t="str">
        <f t="shared" ca="1" si="68"/>
        <v>=IF(AND(RC2=R2C),RC1, 0)</v>
      </c>
      <c r="AP125" s="99" t="str">
        <f t="shared" ca="1" si="68"/>
        <v>=IF(AND(RC2=R2C),RC1, 0)</v>
      </c>
      <c r="AQ125" s="99" t="str">
        <f t="shared" ca="1" si="68"/>
        <v>=IF(AND(RC2=R2C),RC1, 0)</v>
      </c>
      <c r="AR125" s="99" t="str">
        <f t="shared" ca="1" si="68"/>
        <v>=IF(AND(RC2=R2C),RC1, 0)</v>
      </c>
      <c r="AS125" s="99" t="str">
        <f t="shared" ca="1" si="68"/>
        <v>=IF(AND(RC2=R2C),RC1, 0)</v>
      </c>
      <c r="AT125" s="99" t="str">
        <f t="shared" ca="1" si="68"/>
        <v>=IF(AND(RC2=R2C),RC1, 0)</v>
      </c>
      <c r="AU125" s="99" t="str">
        <f t="shared" ca="1" si="68"/>
        <v>=IF(AND(RC2=R2C),RC1, 0)</v>
      </c>
      <c r="AV125" s="99" t="str">
        <f t="shared" ca="1" si="68"/>
        <v>=IF(AND(RC2=R2C),RC1, 0)</v>
      </c>
      <c r="AW125" s="99" t="str">
        <f t="shared" ca="1" si="68"/>
        <v>=IF(AND(RC2=R2C),RC1, 0)</v>
      </c>
      <c r="AX125" s="99" t="str">
        <f t="shared" ca="1" si="68"/>
        <v>=IF(AND(RC2=R2C),RC1, 0)</v>
      </c>
      <c r="AY125" s="99" t="str">
        <f t="shared" ca="1" si="68"/>
        <v>=IF(AND(RC2=R2C),RC1, 0)</v>
      </c>
      <c r="AZ125" s="99" t="str">
        <f t="shared" ca="1" si="68"/>
        <v>=IF(AND(RC2=R2C),RC1, 0)</v>
      </c>
      <c r="BA125" s="99" t="str">
        <f t="shared" ca="1" si="68"/>
        <v>=IF(AND(RC2=R2C),RC1, 0)</v>
      </c>
      <c r="BB125" s="99" t="str">
        <f t="shared" ca="1" si="68"/>
        <v>=IF(AND(RC2=R2C),RC1, 0)</v>
      </c>
      <c r="BC125" s="99" t="str">
        <f t="shared" ca="1" si="68"/>
        <v>=IF(AND(RC2=R2C),RC1, 0)</v>
      </c>
      <c r="BD125" s="99" t="str">
        <f t="shared" ca="1" si="68"/>
        <v>=IF(AND(RC2=R2C),RC1, 0)</v>
      </c>
      <c r="BE125" s="99" t="str">
        <f t="shared" ca="1" si="68"/>
        <v>=IF(AND(RC2=R2C),RC1, 0)</v>
      </c>
      <c r="BF125" s="99" t="str">
        <f t="shared" ca="1" si="68"/>
        <v>=IF(AND(RC2=R2C),RC1, 0)</v>
      </c>
      <c r="BG125" s="99" t="str">
        <f t="shared" ca="1" si="68"/>
        <v>=IF(AND(RC2=R2C),RC1, 0)</v>
      </c>
      <c r="BH125" s="99" t="str">
        <f t="shared" ca="1" si="68"/>
        <v>=IF(AND(RC2=R2C),RC1, 0)</v>
      </c>
      <c r="BI125" s="99" t="str">
        <f t="shared" ca="1" si="68"/>
        <v>=IF(AND(RC2=R2C),RC1, 0)</v>
      </c>
      <c r="BJ125" s="99" t="str">
        <f t="shared" ca="1" si="68"/>
        <v>=IF(AND(RC2=R2C),RC1, 0)</v>
      </c>
      <c r="BK125" s="99" t="str">
        <f t="shared" ca="1" si="68"/>
        <v>=IF(AND(RC2=R2C),RC1, 0)</v>
      </c>
      <c r="BL125" s="99" t="str">
        <f t="shared" ca="1" si="68"/>
        <v>=IF(AND(RC2=R2C),RC1, 0)</v>
      </c>
      <c r="BM125" s="99" t="str">
        <f t="shared" ca="1" si="68"/>
        <v>=IF(AND(RC2=R2C),RC1, 0)</v>
      </c>
      <c r="BN125" s="99" t="str">
        <f t="shared" ca="1" si="68"/>
        <v>=IF(AND(RC2=R2C),RC1, 0)</v>
      </c>
      <c r="BO125" s="99" t="str">
        <f t="shared" ca="1" si="68"/>
        <v>=IF(AND(RC2=R2C),RC1, 0)</v>
      </c>
      <c r="BP125" s="99" t="str">
        <f t="shared" ca="1" si="68"/>
        <v>=IF(AND(RC2=R2C),RC1, 0)</v>
      </c>
      <c r="BQ125" s="99" t="str">
        <f t="shared" ref="BQ125:DT125" ca="1" si="69">_xlfn.FORMULATEXT(BQ$4)</f>
        <v>=IF(AND(RC2=R2C),RC1, 0)</v>
      </c>
      <c r="BR125" s="99" t="str">
        <f t="shared" ca="1" si="69"/>
        <v>=IF(AND(RC2=R2C),RC1, 0)</v>
      </c>
      <c r="BS125" s="99" t="str">
        <f t="shared" ca="1" si="69"/>
        <v>=IF(AND(RC2=R2C),RC1, 0)</v>
      </c>
      <c r="BT125" s="99" t="str">
        <f t="shared" ca="1" si="69"/>
        <v>=IF(AND(RC2=R2C),RC1, 0)</v>
      </c>
      <c r="BU125" s="99" t="str">
        <f t="shared" ca="1" si="69"/>
        <v>=IF(AND(RC2=R2C),RC1, 0)</v>
      </c>
      <c r="BV125" s="99" t="str">
        <f t="shared" ca="1" si="69"/>
        <v>=IF(AND(RC2=R2C),RC1, 0)</v>
      </c>
      <c r="BW125" s="99" t="str">
        <f t="shared" ca="1" si="69"/>
        <v>=IF(AND(RC2=R2C),RC1, 0)</v>
      </c>
      <c r="BX125" s="99" t="str">
        <f t="shared" ca="1" si="69"/>
        <v>=IF(AND(RC2=R2C),RC1, 0)</v>
      </c>
      <c r="BY125" s="99" t="str">
        <f t="shared" ca="1" si="69"/>
        <v>=IF(AND(RC2=R2C),RC1, 0)</v>
      </c>
      <c r="BZ125" s="99" t="str">
        <f t="shared" ca="1" si="69"/>
        <v>=IF(AND(RC2=R2C),RC1, 0)</v>
      </c>
      <c r="CA125" s="99" t="str">
        <f t="shared" ca="1" si="69"/>
        <v>=IF(AND(RC2=R2C),RC1, 0)</v>
      </c>
      <c r="CB125" s="99" t="str">
        <f t="shared" ca="1" si="69"/>
        <v>=IF(AND(RC2=R2C),RC1, 0)</v>
      </c>
      <c r="CC125" s="99" t="str">
        <f t="shared" ca="1" si="69"/>
        <v>=IF(AND(RC2=R2C),RC1, 0)</v>
      </c>
      <c r="CD125" s="99" t="str">
        <f t="shared" ca="1" si="69"/>
        <v>=IF(AND(RC2=R2C),RC1, 0)</v>
      </c>
      <c r="CE125" s="99" t="str">
        <f t="shared" ca="1" si="69"/>
        <v>=IF(AND(RC2=R2C),RC1, 0)</v>
      </c>
      <c r="CF125" s="99" t="str">
        <f t="shared" ca="1" si="69"/>
        <v>=IF(AND(RC2=R2C),RC1, 0)</v>
      </c>
      <c r="CG125" s="99" t="str">
        <f t="shared" ca="1" si="69"/>
        <v>=IF(AND(RC2=R2C),RC1, 0)</v>
      </c>
      <c r="CH125" s="99" t="str">
        <f t="shared" ca="1" si="69"/>
        <v>=IF(AND(RC2=R2C),RC1, 0)</v>
      </c>
      <c r="CI125" s="99" t="str">
        <f t="shared" ca="1" si="69"/>
        <v>=IF(AND(RC2=R2C),RC1, 0)</v>
      </c>
      <c r="CJ125" s="99" t="str">
        <f t="shared" ca="1" si="69"/>
        <v>=IF(AND(RC2=R2C),RC1, 0)</v>
      </c>
      <c r="CK125" s="99" t="str">
        <f t="shared" ca="1" si="69"/>
        <v>=IF(AND(RC2=R2C),RC1, 0)</v>
      </c>
      <c r="CL125" s="99" t="str">
        <f t="shared" ca="1" si="69"/>
        <v>=IF(AND(RC2=R2C),RC1, 0)</v>
      </c>
      <c r="CM125" s="99" t="str">
        <f t="shared" ca="1" si="69"/>
        <v>=IF(AND(RC2=R2C),RC1, 0)</v>
      </c>
      <c r="CN125" s="99" t="str">
        <f t="shared" ca="1" si="69"/>
        <v>=IF(AND(RC2=R2C),RC1, 0)</v>
      </c>
      <c r="CO125" s="99" t="str">
        <f t="shared" ca="1" si="69"/>
        <v>=IF(AND(RC2=R2C),RC1, 0)</v>
      </c>
      <c r="CP125" s="99" t="str">
        <f t="shared" ca="1" si="69"/>
        <v>=IF(AND(RC2=R2C),RC1, 0)</v>
      </c>
      <c r="CQ125" s="99" t="str">
        <f t="shared" ca="1" si="69"/>
        <v>=IF(AND(RC2=R2C),RC1, 0)</v>
      </c>
      <c r="CR125" s="99" t="str">
        <f t="shared" ca="1" si="69"/>
        <v>=IF(AND(RC2=R2C),RC1, 0)</v>
      </c>
      <c r="CS125" s="99" t="str">
        <f t="shared" ca="1" si="69"/>
        <v>=IF(AND(RC2=R2C),RC1, 0)</v>
      </c>
      <c r="CT125" s="99" t="str">
        <f t="shared" ca="1" si="69"/>
        <v>=IF(AND(RC2=R2C),RC1, 0)</v>
      </c>
      <c r="CU125" s="99" t="str">
        <f t="shared" ca="1" si="69"/>
        <v>=IF(AND(RC2=R2C),RC1, 0)</v>
      </c>
      <c r="CV125" s="99" t="str">
        <f t="shared" ca="1" si="69"/>
        <v>=IF(AND(RC2=R2C),RC1, 0)</v>
      </c>
      <c r="CW125" s="99" t="str">
        <f t="shared" ca="1" si="69"/>
        <v>=IF(AND(RC2=R2C),RC1, 0)</v>
      </c>
      <c r="CX125" s="99" t="str">
        <f t="shared" ca="1" si="69"/>
        <v>=IF(AND(RC2=R2C),RC1, 0)</v>
      </c>
      <c r="CY125" s="99" t="str">
        <f t="shared" ca="1" si="69"/>
        <v>=IF(AND(RC2=R2C),RC1, 0)</v>
      </c>
      <c r="CZ125" s="99" t="str">
        <f t="shared" ca="1" si="69"/>
        <v>=IF(AND(RC2=R2C),RC1, 0)</v>
      </c>
      <c r="DA125" s="99" t="str">
        <f t="shared" ca="1" si="69"/>
        <v>=IF(AND(RC2=R2C),RC1, 0)</v>
      </c>
      <c r="DB125" s="99" t="str">
        <f t="shared" ca="1" si="69"/>
        <v>=IF(AND(RC2=R2C),RC1, 0)</v>
      </c>
      <c r="DC125" s="99" t="str">
        <f t="shared" ca="1" si="69"/>
        <v>=IF(AND(RC2=R2C),RC1, 0)</v>
      </c>
      <c r="DD125" s="99" t="str">
        <f t="shared" ca="1" si="69"/>
        <v>=IF(AND(RC2=R2C),RC1, 0)</v>
      </c>
      <c r="DE125" s="99" t="str">
        <f t="shared" ca="1" si="69"/>
        <v>=IF(AND(RC2=R2C),RC1, 0)</v>
      </c>
      <c r="DF125" s="99" t="str">
        <f t="shared" ca="1" si="69"/>
        <v>=IF(AND(RC2=R2C),RC1, 0)</v>
      </c>
      <c r="DG125" s="99" t="str">
        <f t="shared" ca="1" si="69"/>
        <v>=IF(AND(RC2=R2C),RC1, 0)</v>
      </c>
      <c r="DH125" s="99" t="str">
        <f t="shared" ca="1" si="69"/>
        <v>=IF(AND(RC2=R2C),RC1, 0)</v>
      </c>
      <c r="DI125" s="99" t="str">
        <f t="shared" ca="1" si="69"/>
        <v>=IF(AND(RC2=R2C),RC1, 0)</v>
      </c>
      <c r="DJ125" s="99" t="str">
        <f t="shared" ca="1" si="69"/>
        <v>=IF(AND(RC2=R2C),RC1, 0)</v>
      </c>
      <c r="DK125" s="99" t="str">
        <f t="shared" ca="1" si="69"/>
        <v>=IF(AND(RC2=R2C),RC1, 0)</v>
      </c>
      <c r="DL125" s="99" t="str">
        <f t="shared" ca="1" si="69"/>
        <v>=IF(AND(RC2=R2C),RC1, 0)</v>
      </c>
      <c r="DM125" s="99" t="str">
        <f t="shared" ca="1" si="69"/>
        <v>=IF(AND(RC2=R2C),RC1, 0)</v>
      </c>
      <c r="DN125" s="99" t="str">
        <f t="shared" ca="1" si="69"/>
        <v>=IF(AND(RC2=R2C),RC1, 0)</v>
      </c>
      <c r="DO125" s="99" t="str">
        <f t="shared" ca="1" si="69"/>
        <v>=IF(AND(RC2=R2C),RC1, 0)</v>
      </c>
      <c r="DP125" s="99" t="str">
        <f t="shared" ca="1" si="69"/>
        <v>=IF(AND(RC2=R2C),RC1, 0)</v>
      </c>
      <c r="DQ125" s="99" t="str">
        <f t="shared" ca="1" si="69"/>
        <v>=IF(AND(RC2=R2C),RC1, 0)</v>
      </c>
      <c r="DR125" s="99" t="str">
        <f t="shared" ca="1" si="69"/>
        <v>=IF(AND(RC2=R2C),RC1, 0)</v>
      </c>
      <c r="DS125" s="99" t="str">
        <f t="shared" ca="1" si="69"/>
        <v>=IF(AND(RC2=R2C),RC1, 0)</v>
      </c>
      <c r="DT125" s="99" t="e">
        <f t="shared" ca="1" si="69"/>
        <v>#N/A</v>
      </c>
    </row>
    <row r="126" spans="1:124" x14ac:dyDescent="0.25">
      <c r="C126" s="100">
        <f t="array" aca="1" ref="C126" ca="1">SUM(IF(EXACT(_xlfn.FORMULATEXT(C$4), _xlfn.FORMULATEXT(C$4:C$123)), 1, 0))</f>
        <v>120</v>
      </c>
      <c r="D126" s="100">
        <f t="array" aca="1" ref="D126" ca="1">SUM(IF(EXACT(_xlfn.FORMULATEXT(D$4), _xlfn.FORMULATEXT(D$4:D$123)), 1, 0))</f>
        <v>120</v>
      </c>
      <c r="E126" s="100">
        <f t="array" aca="1" ref="E126" ca="1">SUM(IF(EXACT(_xlfn.FORMULATEXT(E$4), _xlfn.FORMULATEXT(E$4:E$123)), 1, 0))</f>
        <v>120</v>
      </c>
      <c r="F126" s="100">
        <f t="array" aca="1" ref="F126" ca="1">SUM(IF(EXACT(_xlfn.FORMULATEXT(F$4), _xlfn.FORMULATEXT(F$4:F$123)), 1, 0))</f>
        <v>120</v>
      </c>
      <c r="G126" s="100">
        <f t="array" aca="1" ref="G126" ca="1">SUM(IF(EXACT(_xlfn.FORMULATEXT(G$4), _xlfn.FORMULATEXT(G$4:G$123)), 1, 0))</f>
        <v>120</v>
      </c>
      <c r="H126" s="100">
        <f t="array" aca="1" ref="H126" ca="1">SUM(IF(EXACT(_xlfn.FORMULATEXT(H$4), _xlfn.FORMULATEXT(H$4:H$123)), 1, 0))</f>
        <v>120</v>
      </c>
      <c r="I126" s="100">
        <f t="array" aca="1" ref="I126" ca="1">SUM(IF(EXACT(_xlfn.FORMULATEXT(I$4), _xlfn.FORMULATEXT(I$4:I$123)), 1, 0))</f>
        <v>120</v>
      </c>
      <c r="J126" s="100">
        <f t="array" aca="1" ref="J126" ca="1">SUM(IF(EXACT(_xlfn.FORMULATEXT(J$4), _xlfn.FORMULATEXT(J$4:J$123)), 1, 0))</f>
        <v>120</v>
      </c>
      <c r="K126" s="100">
        <f t="array" aca="1" ref="K126" ca="1">SUM(IF(EXACT(_xlfn.FORMULATEXT(K$4), _xlfn.FORMULATEXT(K$4:K$123)), 1, 0))</f>
        <v>120</v>
      </c>
      <c r="L126" s="100">
        <f t="array" aca="1" ref="L126" ca="1">SUM(IF(EXACT(_xlfn.FORMULATEXT(L$4), _xlfn.FORMULATEXT(L$4:L$123)), 1, 0))</f>
        <v>120</v>
      </c>
      <c r="M126" s="100">
        <f t="array" aca="1" ref="M126" ca="1">SUM(IF(EXACT(_xlfn.FORMULATEXT(M$4), _xlfn.FORMULATEXT(M$4:M$123)), 1, 0))</f>
        <v>120</v>
      </c>
      <c r="N126" s="100">
        <f t="array" aca="1" ref="N126" ca="1">SUM(IF(EXACT(_xlfn.FORMULATEXT(N$4), _xlfn.FORMULATEXT(N$4:N$123)), 1, 0))</f>
        <v>120</v>
      </c>
      <c r="O126" s="100">
        <f t="array" aca="1" ref="O126" ca="1">SUM(IF(EXACT(_xlfn.FORMULATEXT(O$4), _xlfn.FORMULATEXT(O$4:O$123)), 1, 0))</f>
        <v>120</v>
      </c>
      <c r="P126" s="100">
        <f t="array" aca="1" ref="P126" ca="1">SUM(IF(EXACT(_xlfn.FORMULATEXT(P$4), _xlfn.FORMULATEXT(P$4:P$123)), 1, 0))</f>
        <v>120</v>
      </c>
      <c r="Q126" s="100">
        <f t="array" aca="1" ref="Q126" ca="1">SUM(IF(EXACT(_xlfn.FORMULATEXT(Q$4), _xlfn.FORMULATEXT(Q$4:Q$123)), 1, 0))</f>
        <v>120</v>
      </c>
      <c r="R126" s="100">
        <f t="array" aca="1" ref="R126" ca="1">SUM(IF(EXACT(_xlfn.FORMULATEXT(R$4), _xlfn.FORMULATEXT(R$4:R$123)), 1, 0))</f>
        <v>120</v>
      </c>
      <c r="S126" s="100">
        <f t="array" aca="1" ref="S126" ca="1">SUM(IF(EXACT(_xlfn.FORMULATEXT(S$4), _xlfn.FORMULATEXT(S$4:S$123)), 1, 0))</f>
        <v>120</v>
      </c>
      <c r="T126" s="100">
        <f t="array" aca="1" ref="T126" ca="1">SUM(IF(EXACT(_xlfn.FORMULATEXT(T$4), _xlfn.FORMULATEXT(T$4:T$123)), 1, 0))</f>
        <v>120</v>
      </c>
      <c r="U126" s="100">
        <f t="array" aca="1" ref="U126" ca="1">SUM(IF(EXACT(_xlfn.FORMULATEXT(U$4), _xlfn.FORMULATEXT(U$4:U$123)), 1, 0))</f>
        <v>120</v>
      </c>
      <c r="V126" s="100">
        <f t="array" aca="1" ref="V126" ca="1">SUM(IF(EXACT(_xlfn.FORMULATEXT(V$4), _xlfn.FORMULATEXT(V$4:V$123)), 1, 0))</f>
        <v>120</v>
      </c>
      <c r="W126" s="100">
        <f t="array" aca="1" ref="W126" ca="1">SUM(IF(EXACT(_xlfn.FORMULATEXT(W$4), _xlfn.FORMULATEXT(W$4:W$123)), 1, 0))</f>
        <v>120</v>
      </c>
      <c r="X126" s="100">
        <f t="array" aca="1" ref="X126" ca="1">SUM(IF(EXACT(_xlfn.FORMULATEXT(X$4), _xlfn.FORMULATEXT(X$4:X$123)), 1, 0))</f>
        <v>120</v>
      </c>
      <c r="Y126" s="100">
        <f t="array" aca="1" ref="Y126" ca="1">SUM(IF(EXACT(_xlfn.FORMULATEXT(Y$4), _xlfn.FORMULATEXT(Y$4:Y$123)), 1, 0))</f>
        <v>120</v>
      </c>
      <c r="Z126" s="100">
        <f t="array" aca="1" ref="Z126" ca="1">SUM(IF(EXACT(_xlfn.FORMULATEXT(Z$4), _xlfn.FORMULATEXT(Z$4:Z$123)), 1, 0))</f>
        <v>120</v>
      </c>
      <c r="AA126" s="100">
        <f t="array" aca="1" ref="AA126" ca="1">SUM(IF(EXACT(_xlfn.FORMULATEXT(AA$4), _xlfn.FORMULATEXT(AA$4:AA$123)), 1, 0))</f>
        <v>120</v>
      </c>
      <c r="AB126" s="100">
        <f t="array" aca="1" ref="AB126" ca="1">SUM(IF(EXACT(_xlfn.FORMULATEXT(AB$4), _xlfn.FORMULATEXT(AB$4:AB$123)), 1, 0))</f>
        <v>120</v>
      </c>
      <c r="AC126" s="100">
        <f t="array" aca="1" ref="AC126" ca="1">SUM(IF(EXACT(_xlfn.FORMULATEXT(AC$4), _xlfn.FORMULATEXT(AC$4:AC$123)), 1, 0))</f>
        <v>120</v>
      </c>
      <c r="AD126" s="100">
        <f t="array" aca="1" ref="AD126" ca="1">SUM(IF(EXACT(_xlfn.FORMULATEXT(AD$4), _xlfn.FORMULATEXT(AD$4:AD$123)), 1, 0))</f>
        <v>120</v>
      </c>
      <c r="AE126" s="100">
        <f t="array" aca="1" ref="AE126" ca="1">SUM(IF(EXACT(_xlfn.FORMULATEXT(AE$4), _xlfn.FORMULATEXT(AE$4:AE$123)), 1, 0))</f>
        <v>120</v>
      </c>
      <c r="AF126" s="100">
        <f t="array" aca="1" ref="AF126" ca="1">SUM(IF(EXACT(_xlfn.FORMULATEXT(AF$4), _xlfn.FORMULATEXT(AF$4:AF$123)), 1, 0))</f>
        <v>120</v>
      </c>
      <c r="AG126" s="100">
        <f t="array" aca="1" ref="AG126" ca="1">SUM(IF(EXACT(_xlfn.FORMULATEXT(AG$4), _xlfn.FORMULATEXT(AG$4:AG$123)), 1, 0))</f>
        <v>120</v>
      </c>
      <c r="AH126" s="100">
        <f t="array" aca="1" ref="AH126" ca="1">SUM(IF(EXACT(_xlfn.FORMULATEXT(AH$4), _xlfn.FORMULATEXT(AH$4:AH$123)), 1, 0))</f>
        <v>120</v>
      </c>
      <c r="AI126" s="100">
        <f t="array" aca="1" ref="AI126" ca="1">SUM(IF(EXACT(_xlfn.FORMULATEXT(AI$4), _xlfn.FORMULATEXT(AI$4:AI$123)), 1, 0))</f>
        <v>120</v>
      </c>
      <c r="AJ126" s="100">
        <f t="array" aca="1" ref="AJ126" ca="1">SUM(IF(EXACT(_xlfn.FORMULATEXT(AJ$4), _xlfn.FORMULATEXT(AJ$4:AJ$123)), 1, 0))</f>
        <v>120</v>
      </c>
      <c r="AK126" s="100">
        <f t="array" aca="1" ref="AK126" ca="1">SUM(IF(EXACT(_xlfn.FORMULATEXT(AK$4), _xlfn.FORMULATEXT(AK$4:AK$123)), 1, 0))</f>
        <v>120</v>
      </c>
      <c r="AL126" s="100">
        <f t="array" aca="1" ref="AL126" ca="1">SUM(IF(EXACT(_xlfn.FORMULATEXT(AL$4), _xlfn.FORMULATEXT(AL$4:AL$123)), 1, 0))</f>
        <v>120</v>
      </c>
      <c r="AM126" s="100">
        <f t="array" aca="1" ref="AM126" ca="1">SUM(IF(EXACT(_xlfn.FORMULATEXT(AM$4), _xlfn.FORMULATEXT(AM$4:AM$123)), 1, 0))</f>
        <v>120</v>
      </c>
      <c r="AN126" s="100">
        <f t="array" aca="1" ref="AN126" ca="1">SUM(IF(EXACT(_xlfn.FORMULATEXT(AN$4), _xlfn.FORMULATEXT(AN$4:AN$123)), 1, 0))</f>
        <v>120</v>
      </c>
      <c r="AO126" s="100">
        <f t="array" aca="1" ref="AO126" ca="1">SUM(IF(EXACT(_xlfn.FORMULATEXT(AO$4), _xlfn.FORMULATEXT(AO$4:AO$123)), 1, 0))</f>
        <v>120</v>
      </c>
      <c r="AP126" s="100">
        <f t="array" aca="1" ref="AP126" ca="1">SUM(IF(EXACT(_xlfn.FORMULATEXT(AP$4), _xlfn.FORMULATEXT(AP$4:AP$123)), 1, 0))</f>
        <v>120</v>
      </c>
      <c r="AQ126" s="100">
        <f t="array" aca="1" ref="AQ126" ca="1">SUM(IF(EXACT(_xlfn.FORMULATEXT(AQ$4), _xlfn.FORMULATEXT(AQ$4:AQ$123)), 1, 0))</f>
        <v>120</v>
      </c>
      <c r="AR126" s="100">
        <f t="array" aca="1" ref="AR126" ca="1">SUM(IF(EXACT(_xlfn.FORMULATEXT(AR$4), _xlfn.FORMULATEXT(AR$4:AR$123)), 1, 0))</f>
        <v>120</v>
      </c>
      <c r="AS126" s="100">
        <f t="array" aca="1" ref="AS126" ca="1">SUM(IF(EXACT(_xlfn.FORMULATEXT(AS$4), _xlfn.FORMULATEXT(AS$4:AS$123)), 1, 0))</f>
        <v>120</v>
      </c>
      <c r="AT126" s="100">
        <f t="array" aca="1" ref="AT126" ca="1">SUM(IF(EXACT(_xlfn.FORMULATEXT(AT$4), _xlfn.FORMULATEXT(AT$4:AT$123)), 1, 0))</f>
        <v>120</v>
      </c>
      <c r="AU126" s="100">
        <f t="array" aca="1" ref="AU126" ca="1">SUM(IF(EXACT(_xlfn.FORMULATEXT(AU$4), _xlfn.FORMULATEXT(AU$4:AU$123)), 1, 0))</f>
        <v>120</v>
      </c>
      <c r="AV126" s="100">
        <f t="array" aca="1" ref="AV126" ca="1">SUM(IF(EXACT(_xlfn.FORMULATEXT(AV$4), _xlfn.FORMULATEXT(AV$4:AV$123)), 1, 0))</f>
        <v>120</v>
      </c>
      <c r="AW126" s="100">
        <f t="array" aca="1" ref="AW126" ca="1">SUM(IF(EXACT(_xlfn.FORMULATEXT(AW$4), _xlfn.FORMULATEXT(AW$4:AW$123)), 1, 0))</f>
        <v>120</v>
      </c>
      <c r="AX126" s="100">
        <f t="array" aca="1" ref="AX126" ca="1">SUM(IF(EXACT(_xlfn.FORMULATEXT(AX$4), _xlfn.FORMULATEXT(AX$4:AX$123)), 1, 0))</f>
        <v>120</v>
      </c>
      <c r="AY126" s="100">
        <f t="array" aca="1" ref="AY126" ca="1">SUM(IF(EXACT(_xlfn.FORMULATEXT(AY$4), _xlfn.FORMULATEXT(AY$4:AY$123)), 1, 0))</f>
        <v>120</v>
      </c>
      <c r="AZ126" s="100">
        <f t="array" aca="1" ref="AZ126" ca="1">SUM(IF(EXACT(_xlfn.FORMULATEXT(AZ$4), _xlfn.FORMULATEXT(AZ$4:AZ$123)), 1, 0))</f>
        <v>120</v>
      </c>
      <c r="BA126" s="100">
        <f t="array" aca="1" ref="BA126" ca="1">SUM(IF(EXACT(_xlfn.FORMULATEXT(BA$4), _xlfn.FORMULATEXT(BA$4:BA$123)), 1, 0))</f>
        <v>120</v>
      </c>
      <c r="BB126" s="100">
        <f t="array" aca="1" ref="BB126" ca="1">SUM(IF(EXACT(_xlfn.FORMULATEXT(BB$4), _xlfn.FORMULATEXT(BB$4:BB$123)), 1, 0))</f>
        <v>120</v>
      </c>
      <c r="BC126" s="100">
        <f t="array" aca="1" ref="BC126" ca="1">SUM(IF(EXACT(_xlfn.FORMULATEXT(BC$4), _xlfn.FORMULATEXT(BC$4:BC$123)), 1, 0))</f>
        <v>120</v>
      </c>
      <c r="BD126" s="100">
        <f t="array" aca="1" ref="BD126" ca="1">SUM(IF(EXACT(_xlfn.FORMULATEXT(BD$4), _xlfn.FORMULATEXT(BD$4:BD$123)), 1, 0))</f>
        <v>120</v>
      </c>
      <c r="BE126" s="100">
        <f t="array" aca="1" ref="BE126" ca="1">SUM(IF(EXACT(_xlfn.FORMULATEXT(BE$4), _xlfn.FORMULATEXT(BE$4:BE$123)), 1, 0))</f>
        <v>120</v>
      </c>
      <c r="BF126" s="100">
        <f t="array" aca="1" ref="BF126" ca="1">SUM(IF(EXACT(_xlfn.FORMULATEXT(BF$4), _xlfn.FORMULATEXT(BF$4:BF$123)), 1, 0))</f>
        <v>120</v>
      </c>
      <c r="BG126" s="100">
        <f t="array" aca="1" ref="BG126" ca="1">SUM(IF(EXACT(_xlfn.FORMULATEXT(BG$4), _xlfn.FORMULATEXT(BG$4:BG$123)), 1, 0))</f>
        <v>120</v>
      </c>
      <c r="BH126" s="100">
        <f t="array" aca="1" ref="BH126" ca="1">SUM(IF(EXACT(_xlfn.FORMULATEXT(BH$4), _xlfn.FORMULATEXT(BH$4:BH$123)), 1, 0))</f>
        <v>120</v>
      </c>
      <c r="BI126" s="100">
        <f t="array" aca="1" ref="BI126" ca="1">SUM(IF(EXACT(_xlfn.FORMULATEXT(BI$4), _xlfn.FORMULATEXT(BI$4:BI$123)), 1, 0))</f>
        <v>120</v>
      </c>
      <c r="BJ126" s="100">
        <f t="array" aca="1" ref="BJ126" ca="1">SUM(IF(EXACT(_xlfn.FORMULATEXT(BJ$4), _xlfn.FORMULATEXT(BJ$4:BJ$123)), 1, 0))</f>
        <v>120</v>
      </c>
      <c r="BK126" s="100">
        <f t="array" aca="1" ref="BK126" ca="1">SUM(IF(EXACT(_xlfn.FORMULATEXT(BK$4), _xlfn.FORMULATEXT(BK$4:BK$123)), 1, 0))</f>
        <v>120</v>
      </c>
      <c r="BL126" s="100">
        <f t="array" aca="1" ref="BL126" ca="1">SUM(IF(EXACT(_xlfn.FORMULATEXT(BL$4), _xlfn.FORMULATEXT(BL$4:BL$123)), 1, 0))</f>
        <v>120</v>
      </c>
      <c r="BM126" s="100">
        <f t="array" aca="1" ref="BM126" ca="1">SUM(IF(EXACT(_xlfn.FORMULATEXT(BM$4), _xlfn.FORMULATEXT(BM$4:BM$123)), 1, 0))</f>
        <v>120</v>
      </c>
      <c r="BN126" s="100">
        <f t="array" aca="1" ref="BN126" ca="1">SUM(IF(EXACT(_xlfn.FORMULATEXT(BN$4), _xlfn.FORMULATEXT(BN$4:BN$123)), 1, 0))</f>
        <v>120</v>
      </c>
      <c r="BO126" s="100">
        <f t="array" aca="1" ref="BO126" ca="1">SUM(IF(EXACT(_xlfn.FORMULATEXT(BO$4), _xlfn.FORMULATEXT(BO$4:BO$123)), 1, 0))</f>
        <v>120</v>
      </c>
      <c r="BP126" s="100">
        <f t="array" aca="1" ref="BP126" ca="1">SUM(IF(EXACT(_xlfn.FORMULATEXT(BP$4), _xlfn.FORMULATEXT(BP$4:BP$123)), 1, 0))</f>
        <v>120</v>
      </c>
      <c r="BQ126" s="100">
        <f t="array" aca="1" ref="BQ126" ca="1">SUM(IF(EXACT(_xlfn.FORMULATEXT(BQ$4), _xlfn.FORMULATEXT(BQ$4:BQ$123)), 1, 0))</f>
        <v>120</v>
      </c>
      <c r="BR126" s="100">
        <f t="array" aca="1" ref="BR126" ca="1">SUM(IF(EXACT(_xlfn.FORMULATEXT(BR$4), _xlfn.FORMULATEXT(BR$4:BR$123)), 1, 0))</f>
        <v>120</v>
      </c>
      <c r="BS126" s="100">
        <f t="array" aca="1" ref="BS126" ca="1">SUM(IF(EXACT(_xlfn.FORMULATEXT(BS$4), _xlfn.FORMULATEXT(BS$4:BS$123)), 1, 0))</f>
        <v>120</v>
      </c>
      <c r="BT126" s="100">
        <f t="array" aca="1" ref="BT126" ca="1">SUM(IF(EXACT(_xlfn.FORMULATEXT(BT$4), _xlfn.FORMULATEXT(BT$4:BT$123)), 1, 0))</f>
        <v>120</v>
      </c>
      <c r="BU126" s="100">
        <f t="array" aca="1" ref="BU126" ca="1">SUM(IF(EXACT(_xlfn.FORMULATEXT(BU$4), _xlfn.FORMULATEXT(BU$4:BU$123)), 1, 0))</f>
        <v>120</v>
      </c>
      <c r="BV126" s="100">
        <f t="array" aca="1" ref="BV126" ca="1">SUM(IF(EXACT(_xlfn.FORMULATEXT(BV$4), _xlfn.FORMULATEXT(BV$4:BV$123)), 1, 0))</f>
        <v>120</v>
      </c>
      <c r="BW126" s="100">
        <f t="array" aca="1" ref="BW126" ca="1">SUM(IF(EXACT(_xlfn.FORMULATEXT(BW$4), _xlfn.FORMULATEXT(BW$4:BW$123)), 1, 0))</f>
        <v>120</v>
      </c>
      <c r="BX126" s="100">
        <f t="array" aca="1" ref="BX126" ca="1">SUM(IF(EXACT(_xlfn.FORMULATEXT(BX$4), _xlfn.FORMULATEXT(BX$4:BX$123)), 1, 0))</f>
        <v>120</v>
      </c>
      <c r="BY126" s="100">
        <f t="array" aca="1" ref="BY126" ca="1">SUM(IF(EXACT(_xlfn.FORMULATEXT(BY$4), _xlfn.FORMULATEXT(BY$4:BY$123)), 1, 0))</f>
        <v>120</v>
      </c>
      <c r="BZ126" s="100">
        <f t="array" aca="1" ref="BZ126" ca="1">SUM(IF(EXACT(_xlfn.FORMULATEXT(BZ$4), _xlfn.FORMULATEXT(BZ$4:BZ$123)), 1, 0))</f>
        <v>120</v>
      </c>
      <c r="CA126" s="100">
        <f t="array" aca="1" ref="CA126" ca="1">SUM(IF(EXACT(_xlfn.FORMULATEXT(CA$4), _xlfn.FORMULATEXT(CA$4:CA$123)), 1, 0))</f>
        <v>120</v>
      </c>
      <c r="CB126" s="100">
        <f t="array" aca="1" ref="CB126" ca="1">SUM(IF(EXACT(_xlfn.FORMULATEXT(CB$4), _xlfn.FORMULATEXT(CB$4:CB$123)), 1, 0))</f>
        <v>120</v>
      </c>
      <c r="CC126" s="100">
        <f t="array" aca="1" ref="CC126" ca="1">SUM(IF(EXACT(_xlfn.FORMULATEXT(CC$4), _xlfn.FORMULATEXT(CC$4:CC$123)), 1, 0))</f>
        <v>120</v>
      </c>
      <c r="CD126" s="100">
        <f t="array" aca="1" ref="CD126" ca="1">SUM(IF(EXACT(_xlfn.FORMULATEXT(CD$4), _xlfn.FORMULATEXT(CD$4:CD$123)), 1, 0))</f>
        <v>120</v>
      </c>
      <c r="CE126" s="100">
        <f t="array" aca="1" ref="CE126" ca="1">SUM(IF(EXACT(_xlfn.FORMULATEXT(CE$4), _xlfn.FORMULATEXT(CE$4:CE$123)), 1, 0))</f>
        <v>120</v>
      </c>
      <c r="CF126" s="100">
        <f t="array" aca="1" ref="CF126" ca="1">SUM(IF(EXACT(_xlfn.FORMULATEXT(CF$4), _xlfn.FORMULATEXT(CF$4:CF$123)), 1, 0))</f>
        <v>120</v>
      </c>
      <c r="CG126" s="100">
        <f t="array" aca="1" ref="CG126" ca="1">SUM(IF(EXACT(_xlfn.FORMULATEXT(CG$4), _xlfn.FORMULATEXT(CG$4:CG$123)), 1, 0))</f>
        <v>120</v>
      </c>
      <c r="CH126" s="100">
        <f t="array" aca="1" ref="CH126" ca="1">SUM(IF(EXACT(_xlfn.FORMULATEXT(CH$4), _xlfn.FORMULATEXT(CH$4:CH$123)), 1, 0))</f>
        <v>120</v>
      </c>
      <c r="CI126" s="100">
        <f t="array" aca="1" ref="CI126" ca="1">SUM(IF(EXACT(_xlfn.FORMULATEXT(CI$4), _xlfn.FORMULATEXT(CI$4:CI$123)), 1, 0))</f>
        <v>120</v>
      </c>
      <c r="CJ126" s="100">
        <f t="array" aca="1" ref="CJ126" ca="1">SUM(IF(EXACT(_xlfn.FORMULATEXT(CJ$4), _xlfn.FORMULATEXT(CJ$4:CJ$123)), 1, 0))</f>
        <v>120</v>
      </c>
      <c r="CK126" s="100">
        <f t="array" aca="1" ref="CK126" ca="1">SUM(IF(EXACT(_xlfn.FORMULATEXT(CK$4), _xlfn.FORMULATEXT(CK$4:CK$123)), 1, 0))</f>
        <v>120</v>
      </c>
      <c r="CL126" s="100">
        <f t="array" aca="1" ref="CL126" ca="1">SUM(IF(EXACT(_xlfn.FORMULATEXT(CL$4), _xlfn.FORMULATEXT(CL$4:CL$123)), 1, 0))</f>
        <v>120</v>
      </c>
      <c r="CM126" s="100">
        <f t="array" aca="1" ref="CM126" ca="1">SUM(IF(EXACT(_xlfn.FORMULATEXT(CM$4), _xlfn.FORMULATEXT(CM$4:CM$123)), 1, 0))</f>
        <v>120</v>
      </c>
      <c r="CN126" s="100">
        <f t="array" aca="1" ref="CN126" ca="1">SUM(IF(EXACT(_xlfn.FORMULATEXT(CN$4), _xlfn.FORMULATEXT(CN$4:CN$123)), 1, 0))</f>
        <v>120</v>
      </c>
      <c r="CO126" s="100">
        <f t="array" aca="1" ref="CO126" ca="1">SUM(IF(EXACT(_xlfn.FORMULATEXT(CO$4), _xlfn.FORMULATEXT(CO$4:CO$123)), 1, 0))</f>
        <v>120</v>
      </c>
      <c r="CP126" s="100">
        <f t="array" aca="1" ref="CP126" ca="1">SUM(IF(EXACT(_xlfn.FORMULATEXT(CP$4), _xlfn.FORMULATEXT(CP$4:CP$123)), 1, 0))</f>
        <v>120</v>
      </c>
      <c r="CQ126" s="100">
        <f t="array" aca="1" ref="CQ126" ca="1">SUM(IF(EXACT(_xlfn.FORMULATEXT(CQ$4), _xlfn.FORMULATEXT(CQ$4:CQ$123)), 1, 0))</f>
        <v>120</v>
      </c>
      <c r="CR126" s="100">
        <f t="array" aca="1" ref="CR126" ca="1">SUM(IF(EXACT(_xlfn.FORMULATEXT(CR$4), _xlfn.FORMULATEXT(CR$4:CR$123)), 1, 0))</f>
        <v>120</v>
      </c>
      <c r="CS126" s="100">
        <f t="array" aca="1" ref="CS126" ca="1">SUM(IF(EXACT(_xlfn.FORMULATEXT(CS$4), _xlfn.FORMULATEXT(CS$4:CS$123)), 1, 0))</f>
        <v>120</v>
      </c>
      <c r="CT126" s="100">
        <f t="array" aca="1" ref="CT126" ca="1">SUM(IF(EXACT(_xlfn.FORMULATEXT(CT$4), _xlfn.FORMULATEXT(CT$4:CT$123)), 1, 0))</f>
        <v>120</v>
      </c>
      <c r="CU126" s="100">
        <f t="array" aca="1" ref="CU126" ca="1">SUM(IF(EXACT(_xlfn.FORMULATEXT(CU$4), _xlfn.FORMULATEXT(CU$4:CU$123)), 1, 0))</f>
        <v>120</v>
      </c>
      <c r="CV126" s="100">
        <f t="array" aca="1" ref="CV126" ca="1">SUM(IF(EXACT(_xlfn.FORMULATEXT(CV$4), _xlfn.FORMULATEXT(CV$4:CV$123)), 1, 0))</f>
        <v>120</v>
      </c>
      <c r="CW126" s="100">
        <f t="array" aca="1" ref="CW126" ca="1">SUM(IF(EXACT(_xlfn.FORMULATEXT(CW$4), _xlfn.FORMULATEXT(CW$4:CW$123)), 1, 0))</f>
        <v>120</v>
      </c>
      <c r="CX126" s="100">
        <f t="array" aca="1" ref="CX126" ca="1">SUM(IF(EXACT(_xlfn.FORMULATEXT(CX$4), _xlfn.FORMULATEXT(CX$4:CX$123)), 1, 0))</f>
        <v>120</v>
      </c>
      <c r="CY126" s="100">
        <f t="array" aca="1" ref="CY126" ca="1">SUM(IF(EXACT(_xlfn.FORMULATEXT(CY$4), _xlfn.FORMULATEXT(CY$4:CY$123)), 1, 0))</f>
        <v>120</v>
      </c>
      <c r="CZ126" s="100">
        <f t="array" aca="1" ref="CZ126" ca="1">SUM(IF(EXACT(_xlfn.FORMULATEXT(CZ$4), _xlfn.FORMULATEXT(CZ$4:CZ$123)), 1, 0))</f>
        <v>120</v>
      </c>
      <c r="DA126" s="100">
        <f t="array" aca="1" ref="DA126" ca="1">SUM(IF(EXACT(_xlfn.FORMULATEXT(DA$4), _xlfn.FORMULATEXT(DA$4:DA$123)), 1, 0))</f>
        <v>120</v>
      </c>
      <c r="DB126" s="100">
        <f t="array" aca="1" ref="DB126" ca="1">SUM(IF(EXACT(_xlfn.FORMULATEXT(DB$4), _xlfn.FORMULATEXT(DB$4:DB$123)), 1, 0))</f>
        <v>120</v>
      </c>
      <c r="DC126" s="100">
        <f t="array" aca="1" ref="DC126" ca="1">SUM(IF(EXACT(_xlfn.FORMULATEXT(DC$4), _xlfn.FORMULATEXT(DC$4:DC$123)), 1, 0))</f>
        <v>120</v>
      </c>
      <c r="DD126" s="100">
        <f t="array" aca="1" ref="DD126" ca="1">SUM(IF(EXACT(_xlfn.FORMULATEXT(DD$4), _xlfn.FORMULATEXT(DD$4:DD$123)), 1, 0))</f>
        <v>120</v>
      </c>
      <c r="DE126" s="100">
        <f t="array" aca="1" ref="DE126" ca="1">SUM(IF(EXACT(_xlfn.FORMULATEXT(DE$4), _xlfn.FORMULATEXT(DE$4:DE$123)), 1, 0))</f>
        <v>120</v>
      </c>
      <c r="DF126" s="100">
        <f t="array" aca="1" ref="DF126" ca="1">SUM(IF(EXACT(_xlfn.FORMULATEXT(DF$4), _xlfn.FORMULATEXT(DF$4:DF$123)), 1, 0))</f>
        <v>120</v>
      </c>
      <c r="DG126" s="100">
        <f t="array" aca="1" ref="DG126" ca="1">SUM(IF(EXACT(_xlfn.FORMULATEXT(DG$4), _xlfn.FORMULATEXT(DG$4:DG$123)), 1, 0))</f>
        <v>120</v>
      </c>
      <c r="DH126" s="100">
        <f t="array" aca="1" ref="DH126" ca="1">SUM(IF(EXACT(_xlfn.FORMULATEXT(DH$4), _xlfn.FORMULATEXT(DH$4:DH$123)), 1, 0))</f>
        <v>120</v>
      </c>
      <c r="DI126" s="100">
        <f t="array" aca="1" ref="DI126" ca="1">SUM(IF(EXACT(_xlfn.FORMULATEXT(DI$4), _xlfn.FORMULATEXT(DI$4:DI$123)), 1, 0))</f>
        <v>120</v>
      </c>
      <c r="DJ126" s="100">
        <f t="array" aca="1" ref="DJ126" ca="1">SUM(IF(EXACT(_xlfn.FORMULATEXT(DJ$4), _xlfn.FORMULATEXT(DJ$4:DJ$123)), 1, 0))</f>
        <v>120</v>
      </c>
      <c r="DK126" s="100">
        <f t="array" aca="1" ref="DK126" ca="1">SUM(IF(EXACT(_xlfn.FORMULATEXT(DK$4), _xlfn.FORMULATEXT(DK$4:DK$123)), 1, 0))</f>
        <v>120</v>
      </c>
      <c r="DL126" s="100">
        <f t="array" aca="1" ref="DL126" ca="1">SUM(IF(EXACT(_xlfn.FORMULATEXT(DL$4), _xlfn.FORMULATEXT(DL$4:DL$123)), 1, 0))</f>
        <v>120</v>
      </c>
      <c r="DM126" s="100">
        <f t="array" aca="1" ref="DM126" ca="1">SUM(IF(EXACT(_xlfn.FORMULATEXT(DM$4), _xlfn.FORMULATEXT(DM$4:DM$123)), 1, 0))</f>
        <v>120</v>
      </c>
      <c r="DN126" s="100">
        <f t="array" aca="1" ref="DN126" ca="1">SUM(IF(EXACT(_xlfn.FORMULATEXT(DN$4), _xlfn.FORMULATEXT(DN$4:DN$123)), 1, 0))</f>
        <v>120</v>
      </c>
      <c r="DO126" s="100">
        <f t="array" aca="1" ref="DO126" ca="1">SUM(IF(EXACT(_xlfn.FORMULATEXT(DO$4), _xlfn.FORMULATEXT(DO$4:DO$123)), 1, 0))</f>
        <v>120</v>
      </c>
      <c r="DP126" s="100">
        <f t="array" aca="1" ref="DP126" ca="1">SUM(IF(EXACT(_xlfn.FORMULATEXT(DP$4), _xlfn.FORMULATEXT(DP$4:DP$123)), 1, 0))</f>
        <v>120</v>
      </c>
      <c r="DQ126" s="100">
        <f t="array" aca="1" ref="DQ126" ca="1">SUM(IF(EXACT(_xlfn.FORMULATEXT(DQ$4), _xlfn.FORMULATEXT(DQ$4:DQ$123)), 1, 0))</f>
        <v>120</v>
      </c>
      <c r="DR126" s="100">
        <f t="array" aca="1" ref="DR126" ca="1">SUM(IF(EXACT(_xlfn.FORMULATEXT(DR$4), _xlfn.FORMULATEXT(DR$4:DR$123)), 1, 0))</f>
        <v>120</v>
      </c>
      <c r="DS126" s="100">
        <f t="array" aca="1" ref="DS126" ca="1">SUM(IF(EXACT(_xlfn.FORMULATEXT(DS$4), _xlfn.FORMULATEXT(DS$4:DS$123)), 1, 0))</f>
        <v>120</v>
      </c>
      <c r="DT126" s="100" t="e">
        <f t="array" aca="1" ref="DT126" ca="1">SUM(IF(EXACT(_xlfn.FORMULATEXT(DT$4), _xlfn.FORMULATEXT(DT$4:DT$123)), 1, 0))</f>
        <v>#N/A</v>
      </c>
    </row>
  </sheetData>
  <phoneticPr fontId="6"/>
  <conditionalFormatting sqref="D4:DT103">
    <cfRule type="expression" dxfId="29" priority="9">
      <formula>D4=0</formula>
    </cfRule>
  </conditionalFormatting>
  <conditionalFormatting sqref="B4:DT103">
    <cfRule type="expression" dxfId="28" priority="8">
      <formula>ISERROR($C4)</formula>
    </cfRule>
  </conditionalFormatting>
  <conditionalFormatting sqref="D2:DS103">
    <cfRule type="expression" dxfId="27" priority="7">
      <formula>ISERROR(D$3)</formula>
    </cfRule>
  </conditionalFormatting>
  <conditionalFormatting sqref="D104:DT113">
    <cfRule type="expression" dxfId="26" priority="6">
      <formula>D104=0</formula>
    </cfRule>
  </conditionalFormatting>
  <conditionalFormatting sqref="B104:DT113 B114:B123">
    <cfRule type="expression" dxfId="25" priority="5">
      <formula>ISERROR($C104)</formula>
    </cfRule>
  </conditionalFormatting>
  <conditionalFormatting sqref="D104:DS113">
    <cfRule type="expression" dxfId="24" priority="4">
      <formula>ISERROR(D$3)</formula>
    </cfRule>
  </conditionalFormatting>
  <conditionalFormatting sqref="D114:DT123">
    <cfRule type="expression" dxfId="23" priority="3">
      <formula>D114=0</formula>
    </cfRule>
  </conditionalFormatting>
  <conditionalFormatting sqref="C114:DT123">
    <cfRule type="expression" dxfId="22" priority="2">
      <formula>ISERROR($C114)</formula>
    </cfRule>
  </conditionalFormatting>
  <conditionalFormatting sqref="D114:DS123">
    <cfRule type="expression" dxfId="21" priority="1">
      <formula>ISERROR(D$3)</formula>
    </cfRule>
  </conditionalFormatting>
  <pageMargins left="0.78740157480314965" right="0.78740157480314965" top="0.98425196850393704" bottom="0.82677165354330717" header="0.51181102362204722" footer="0.1968503937007874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rgb="FFFFC000"/>
  </sheetPr>
  <dimension ref="B1:DV242"/>
  <sheetViews>
    <sheetView zoomScale="80" zoomScaleNormal="80" workbookViewId="0"/>
  </sheetViews>
  <sheetFormatPr defaultColWidth="9.109375" defaultRowHeight="13.5" x14ac:dyDescent="0.25"/>
  <cols>
    <col min="1" max="1" width="2.6640625" style="36" customWidth="1"/>
    <col min="2" max="2" width="3.109375" style="37" customWidth="1"/>
    <col min="3" max="3" width="22.88671875" style="36" customWidth="1"/>
    <col min="4" max="45" width="8.77734375" style="36" customWidth="1"/>
    <col min="46" max="126" width="9.109375" style="38"/>
    <col min="127" max="16384" width="9.109375" style="36"/>
  </cols>
  <sheetData>
    <row r="1" spans="2:126" ht="18.75" customHeight="1" x14ac:dyDescent="0.25">
      <c r="C1" s="122" t="s">
        <v>384</v>
      </c>
      <c r="AT1" s="36"/>
      <c r="DU1" s="36"/>
      <c r="DV1" s="36"/>
    </row>
    <row r="2" spans="2:126" s="37" customFormat="1" ht="12" x14ac:dyDescent="0.25">
      <c r="B2" s="51"/>
      <c r="C2" s="45"/>
      <c r="D2" s="18">
        <v>1</v>
      </c>
      <c r="E2" s="19">
        <v>2</v>
      </c>
      <c r="F2" s="19">
        <v>3</v>
      </c>
      <c r="G2" s="19">
        <v>4</v>
      </c>
      <c r="H2" s="19">
        <v>5</v>
      </c>
      <c r="I2" s="19">
        <v>6</v>
      </c>
      <c r="J2" s="19">
        <v>7</v>
      </c>
      <c r="K2" s="19">
        <v>8</v>
      </c>
      <c r="L2" s="19">
        <v>9</v>
      </c>
      <c r="M2" s="19">
        <v>10</v>
      </c>
      <c r="N2" s="19">
        <v>11</v>
      </c>
      <c r="O2" s="19">
        <v>12</v>
      </c>
      <c r="P2" s="19">
        <v>13</v>
      </c>
      <c r="Q2" s="19">
        <v>14</v>
      </c>
      <c r="R2" s="19">
        <v>15</v>
      </c>
      <c r="S2" s="19">
        <v>16</v>
      </c>
      <c r="T2" s="19">
        <v>17</v>
      </c>
      <c r="U2" s="19">
        <v>18</v>
      </c>
      <c r="V2" s="19">
        <v>19</v>
      </c>
      <c r="W2" s="19">
        <v>20</v>
      </c>
      <c r="X2" s="19">
        <v>21</v>
      </c>
      <c r="Y2" s="19">
        <v>22</v>
      </c>
      <c r="Z2" s="19">
        <v>23</v>
      </c>
      <c r="AA2" s="19">
        <v>24</v>
      </c>
      <c r="AB2" s="19">
        <v>25</v>
      </c>
      <c r="AC2" s="19">
        <v>26</v>
      </c>
      <c r="AD2" s="19">
        <v>27</v>
      </c>
      <c r="AE2" s="19">
        <v>28</v>
      </c>
      <c r="AF2" s="19">
        <v>29</v>
      </c>
      <c r="AG2" s="19">
        <v>30</v>
      </c>
      <c r="AH2" s="19">
        <v>31</v>
      </c>
      <c r="AI2" s="19">
        <v>32</v>
      </c>
      <c r="AJ2" s="19">
        <v>33</v>
      </c>
      <c r="AK2" s="19">
        <v>34</v>
      </c>
      <c r="AL2" s="19">
        <v>35</v>
      </c>
      <c r="AM2" s="19">
        <v>36</v>
      </c>
      <c r="AN2" s="19">
        <v>37</v>
      </c>
      <c r="AO2" s="19">
        <v>38</v>
      </c>
      <c r="AP2" s="19">
        <v>39</v>
      </c>
      <c r="AQ2" s="19">
        <v>40</v>
      </c>
      <c r="AR2" s="19">
        <v>41</v>
      </c>
      <c r="AS2" s="19">
        <v>42</v>
      </c>
      <c r="AT2" s="19">
        <v>43</v>
      </c>
      <c r="AU2" s="19">
        <v>44</v>
      </c>
      <c r="AV2" s="19">
        <v>45</v>
      </c>
      <c r="AW2" s="19">
        <v>46</v>
      </c>
      <c r="AX2" s="19">
        <v>47</v>
      </c>
      <c r="AY2" s="19">
        <v>48</v>
      </c>
      <c r="AZ2" s="19">
        <v>49</v>
      </c>
      <c r="BA2" s="19">
        <v>50</v>
      </c>
      <c r="BB2" s="19">
        <v>51</v>
      </c>
      <c r="BC2" s="19">
        <v>52</v>
      </c>
      <c r="BD2" s="19">
        <v>53</v>
      </c>
      <c r="BE2" s="19">
        <v>54</v>
      </c>
      <c r="BF2" s="19">
        <v>55</v>
      </c>
      <c r="BG2" s="19">
        <v>56</v>
      </c>
      <c r="BH2" s="19">
        <v>57</v>
      </c>
      <c r="BI2" s="19">
        <v>58</v>
      </c>
      <c r="BJ2" s="19">
        <v>59</v>
      </c>
      <c r="BK2" s="19">
        <v>60</v>
      </c>
      <c r="BL2" s="19">
        <v>61</v>
      </c>
      <c r="BM2" s="19">
        <v>62</v>
      </c>
      <c r="BN2" s="19">
        <v>63</v>
      </c>
      <c r="BO2" s="19">
        <v>64</v>
      </c>
      <c r="BP2" s="19">
        <v>65</v>
      </c>
      <c r="BQ2" s="19">
        <v>66</v>
      </c>
      <c r="BR2" s="19">
        <v>67</v>
      </c>
      <c r="BS2" s="19">
        <v>68</v>
      </c>
      <c r="BT2" s="19">
        <v>69</v>
      </c>
      <c r="BU2" s="19">
        <v>70</v>
      </c>
      <c r="BV2" s="19">
        <v>71</v>
      </c>
      <c r="BW2" s="19">
        <v>72</v>
      </c>
      <c r="BX2" s="19">
        <v>73</v>
      </c>
      <c r="BY2" s="19">
        <v>74</v>
      </c>
      <c r="BZ2" s="19">
        <v>75</v>
      </c>
      <c r="CA2" s="19">
        <v>76</v>
      </c>
      <c r="CB2" s="19">
        <v>77</v>
      </c>
      <c r="CC2" s="19">
        <v>78</v>
      </c>
      <c r="CD2" s="19">
        <v>79</v>
      </c>
      <c r="CE2" s="19">
        <v>80</v>
      </c>
      <c r="CF2" s="19">
        <v>81</v>
      </c>
      <c r="CG2" s="19">
        <v>82</v>
      </c>
      <c r="CH2" s="19">
        <v>83</v>
      </c>
      <c r="CI2" s="19">
        <v>84</v>
      </c>
      <c r="CJ2" s="19">
        <v>85</v>
      </c>
      <c r="CK2" s="19">
        <v>86</v>
      </c>
      <c r="CL2" s="19">
        <v>87</v>
      </c>
      <c r="CM2" s="19">
        <v>88</v>
      </c>
      <c r="CN2" s="19">
        <v>89</v>
      </c>
      <c r="CO2" s="19">
        <v>90</v>
      </c>
      <c r="CP2" s="19">
        <v>91</v>
      </c>
      <c r="CQ2" s="19">
        <v>92</v>
      </c>
      <c r="CR2" s="19">
        <v>93</v>
      </c>
      <c r="CS2" s="19">
        <v>94</v>
      </c>
      <c r="CT2" s="19">
        <v>95</v>
      </c>
      <c r="CU2" s="19">
        <v>96</v>
      </c>
      <c r="CV2" s="19">
        <v>97</v>
      </c>
      <c r="CW2" s="19">
        <v>98</v>
      </c>
      <c r="CX2" s="19">
        <v>99</v>
      </c>
      <c r="CY2" s="19">
        <v>100</v>
      </c>
      <c r="CZ2" s="19">
        <v>101</v>
      </c>
      <c r="DA2" s="19">
        <v>102</v>
      </c>
      <c r="DB2" s="19">
        <v>103</v>
      </c>
      <c r="DC2" s="19">
        <v>104</v>
      </c>
      <c r="DD2" s="19">
        <v>105</v>
      </c>
      <c r="DE2" s="19">
        <v>106</v>
      </c>
      <c r="DF2" s="19">
        <v>107</v>
      </c>
      <c r="DG2" s="19">
        <v>108</v>
      </c>
      <c r="DH2" s="19">
        <v>109</v>
      </c>
      <c r="DI2" s="19">
        <v>110</v>
      </c>
      <c r="DJ2" s="19">
        <v>111</v>
      </c>
      <c r="DK2" s="19">
        <v>112</v>
      </c>
      <c r="DL2" s="19">
        <v>113</v>
      </c>
      <c r="DM2" s="19">
        <v>114</v>
      </c>
      <c r="DN2" s="19">
        <v>115</v>
      </c>
      <c r="DO2" s="19">
        <v>116</v>
      </c>
      <c r="DP2" s="19">
        <v>117</v>
      </c>
      <c r="DQ2" s="19">
        <v>118</v>
      </c>
      <c r="DR2" s="19">
        <v>119</v>
      </c>
      <c r="DS2" s="19">
        <v>120</v>
      </c>
      <c r="DT2" s="20"/>
    </row>
    <row r="3" spans="2:126" s="37" customFormat="1" ht="24" x14ac:dyDescent="0.25">
      <c r="B3" s="52"/>
      <c r="C3" s="437"/>
      <c r="D3" s="359" t="str">
        <f t="array" ref="D3:DS3">TRANSPOSE(分類_出力)</f>
        <v>農業</v>
      </c>
      <c r="E3" s="359" t="str">
        <v>林業</v>
      </c>
      <c r="F3" s="359" t="str">
        <v>漁業</v>
      </c>
      <c r="G3" s="359" t="str">
        <v>鉱業</v>
      </c>
      <c r="H3" s="359" t="str">
        <v>製造業</v>
      </c>
      <c r="I3" s="359" t="str">
        <v>建設業</v>
      </c>
      <c r="J3" s="359" t="str">
        <v>電気・ガス・水道</v>
      </c>
      <c r="K3" s="359" t="str">
        <v>商業</v>
      </c>
      <c r="L3" s="359" t="str">
        <v>金融・保険・不動産</v>
      </c>
      <c r="M3" s="359" t="str">
        <v>運輸・情報通信</v>
      </c>
      <c r="N3" s="359" t="str">
        <v>公務</v>
      </c>
      <c r="O3" s="359" t="str">
        <v>サービス業</v>
      </c>
      <c r="P3" s="359" t="str">
        <v>分類不明</v>
      </c>
      <c r="Q3" s="359" t="str">
        <v>-</v>
      </c>
      <c r="R3" s="359" t="str">
        <v>-</v>
      </c>
      <c r="S3" s="359" t="str">
        <v>-</v>
      </c>
      <c r="T3" s="359" t="str">
        <v>-</v>
      </c>
      <c r="U3" s="359" t="str">
        <v>-</v>
      </c>
      <c r="V3" s="359" t="str">
        <v>-</v>
      </c>
      <c r="W3" s="359" t="str">
        <v>-</v>
      </c>
      <c r="X3" s="359" t="str">
        <v>-</v>
      </c>
      <c r="Y3" s="359" t="str">
        <v>-</v>
      </c>
      <c r="Z3" s="359" t="str">
        <v>-</v>
      </c>
      <c r="AA3" s="359" t="str">
        <v>-</v>
      </c>
      <c r="AB3" s="359" t="str">
        <v>-</v>
      </c>
      <c r="AC3" s="359" t="str">
        <v>-</v>
      </c>
      <c r="AD3" s="359" t="str">
        <v>-</v>
      </c>
      <c r="AE3" s="359" t="str">
        <v>-</v>
      </c>
      <c r="AF3" s="359" t="str">
        <v>-</v>
      </c>
      <c r="AG3" s="359" t="str">
        <v>-</v>
      </c>
      <c r="AH3" s="359" t="str">
        <v>-</v>
      </c>
      <c r="AI3" s="359" t="str">
        <v>-</v>
      </c>
      <c r="AJ3" s="359" t="str">
        <v>-</v>
      </c>
      <c r="AK3" s="359" t="str">
        <v>-</v>
      </c>
      <c r="AL3" s="359" t="str">
        <v>-</v>
      </c>
      <c r="AM3" s="359" t="str">
        <v>-</v>
      </c>
      <c r="AN3" s="359" t="str">
        <v>-</v>
      </c>
      <c r="AO3" s="359" t="str">
        <v>-</v>
      </c>
      <c r="AP3" s="359" t="str">
        <v>-</v>
      </c>
      <c r="AQ3" s="359" t="str">
        <v>-</v>
      </c>
      <c r="AR3" s="359" t="str">
        <v>-</v>
      </c>
      <c r="AS3" s="359" t="str">
        <v>-</v>
      </c>
      <c r="AT3" s="359" t="str">
        <v>-</v>
      </c>
      <c r="AU3" s="359" t="str">
        <v>-</v>
      </c>
      <c r="AV3" s="359" t="str">
        <v>-</v>
      </c>
      <c r="AW3" s="359" t="str">
        <v>-</v>
      </c>
      <c r="AX3" s="359" t="str">
        <v>-</v>
      </c>
      <c r="AY3" s="359" t="str">
        <v>-</v>
      </c>
      <c r="AZ3" s="359" t="str">
        <v>-</v>
      </c>
      <c r="BA3" s="359" t="str">
        <v>-</v>
      </c>
      <c r="BB3" s="359" t="str">
        <v>-</v>
      </c>
      <c r="BC3" s="359" t="str">
        <v>-</v>
      </c>
      <c r="BD3" s="359" t="str">
        <v>-</v>
      </c>
      <c r="BE3" s="359" t="str">
        <v>-</v>
      </c>
      <c r="BF3" s="359" t="str">
        <v>-</v>
      </c>
      <c r="BG3" s="359" t="str">
        <v>-</v>
      </c>
      <c r="BH3" s="359" t="str">
        <v>-</v>
      </c>
      <c r="BI3" s="359" t="str">
        <v>-</v>
      </c>
      <c r="BJ3" s="359" t="str">
        <v>-</v>
      </c>
      <c r="BK3" s="359" t="str">
        <v>-</v>
      </c>
      <c r="BL3" s="359" t="str">
        <v>-</v>
      </c>
      <c r="BM3" s="359" t="str">
        <v>-</v>
      </c>
      <c r="BN3" s="359" t="str">
        <v>-</v>
      </c>
      <c r="BO3" s="359" t="str">
        <v>-</v>
      </c>
      <c r="BP3" s="359" t="str">
        <v>-</v>
      </c>
      <c r="BQ3" s="359" t="str">
        <v>-</v>
      </c>
      <c r="BR3" s="359" t="str">
        <v>-</v>
      </c>
      <c r="BS3" s="359" t="str">
        <v>-</v>
      </c>
      <c r="BT3" s="359" t="str">
        <v>-</v>
      </c>
      <c r="BU3" s="359" t="str">
        <v>-</v>
      </c>
      <c r="BV3" s="359" t="str">
        <v>-</v>
      </c>
      <c r="BW3" s="359" t="str">
        <v>-</v>
      </c>
      <c r="BX3" s="359" t="str">
        <v>-</v>
      </c>
      <c r="BY3" s="359" t="str">
        <v>-</v>
      </c>
      <c r="BZ3" s="359" t="str">
        <v>-</v>
      </c>
      <c r="CA3" s="359" t="str">
        <v>-</v>
      </c>
      <c r="CB3" s="359" t="str">
        <v>-</v>
      </c>
      <c r="CC3" s="359" t="str">
        <v>-</v>
      </c>
      <c r="CD3" s="359" t="str">
        <v>-</v>
      </c>
      <c r="CE3" s="359" t="str">
        <v>-</v>
      </c>
      <c r="CF3" s="359" t="str">
        <v>-</v>
      </c>
      <c r="CG3" s="359" t="str">
        <v>-</v>
      </c>
      <c r="CH3" s="359" t="str">
        <v>-</v>
      </c>
      <c r="CI3" s="359" t="str">
        <v>-</v>
      </c>
      <c r="CJ3" s="359" t="str">
        <v>-</v>
      </c>
      <c r="CK3" s="359" t="str">
        <v>-</v>
      </c>
      <c r="CL3" s="359" t="str">
        <v>-</v>
      </c>
      <c r="CM3" s="359" t="str">
        <v>-</v>
      </c>
      <c r="CN3" s="359" t="str">
        <v>-</v>
      </c>
      <c r="CO3" s="359" t="str">
        <v>-</v>
      </c>
      <c r="CP3" s="359" t="str">
        <v>-</v>
      </c>
      <c r="CQ3" s="359" t="str">
        <v>-</v>
      </c>
      <c r="CR3" s="359" t="str">
        <v>-</v>
      </c>
      <c r="CS3" s="359" t="str">
        <v>-</v>
      </c>
      <c r="CT3" s="359" t="str">
        <v>-</v>
      </c>
      <c r="CU3" s="359" t="str">
        <v>-</v>
      </c>
      <c r="CV3" s="359" t="str">
        <v>-</v>
      </c>
      <c r="CW3" s="359" t="str">
        <v>-</v>
      </c>
      <c r="CX3" s="359" t="str">
        <v>-</v>
      </c>
      <c r="CY3" s="359" t="str">
        <v>-</v>
      </c>
      <c r="CZ3" s="359" t="str">
        <v>-</v>
      </c>
      <c r="DA3" s="359" t="str">
        <v>-</v>
      </c>
      <c r="DB3" s="359" t="str">
        <v>-</v>
      </c>
      <c r="DC3" s="359" t="str">
        <v>-</v>
      </c>
      <c r="DD3" s="359" t="str">
        <v>-</v>
      </c>
      <c r="DE3" s="359" t="str">
        <v>-</v>
      </c>
      <c r="DF3" s="359" t="str">
        <v>-</v>
      </c>
      <c r="DG3" s="359" t="str">
        <v>-</v>
      </c>
      <c r="DH3" s="359" t="str">
        <v>-</v>
      </c>
      <c r="DI3" s="359" t="str">
        <v>-</v>
      </c>
      <c r="DJ3" s="359" t="str">
        <v>-</v>
      </c>
      <c r="DK3" s="359" t="str">
        <v>-</v>
      </c>
      <c r="DL3" s="359" t="str">
        <v>-</v>
      </c>
      <c r="DM3" s="359" t="str">
        <v>-</v>
      </c>
      <c r="DN3" s="359" t="str">
        <v>-</v>
      </c>
      <c r="DO3" s="359" t="str">
        <v>-</v>
      </c>
      <c r="DP3" s="359" t="str">
        <v>-</v>
      </c>
      <c r="DQ3" s="359" t="str">
        <v>-</v>
      </c>
      <c r="DR3" s="359" t="str">
        <v>-</v>
      </c>
      <c r="DS3" s="359" t="str">
        <v>-</v>
      </c>
      <c r="DT3" s="50"/>
    </row>
    <row r="4" spans="2:126" s="39" customFormat="1" ht="12" x14ac:dyDescent="0.25">
      <c r="B4" s="53">
        <v>1</v>
      </c>
      <c r="C4" s="360" t="str">
        <f t="array" ref="C4:C123">分類_出力</f>
        <v>農業</v>
      </c>
      <c r="D4" s="428">
        <f t="array" aca="1" ref="D4:DS123" ca="1">MINVERSE(_xlfn.MUNIT(_分類数)-MMULT(_xlfn.MUNIT(_分類数)-移輸入率表, 投入係数表_統合))</f>
        <v>1.0595618541521967</v>
      </c>
      <c r="E4" s="429">
        <f ca="1"/>
        <v>1.8447175106109026E-3</v>
      </c>
      <c r="F4" s="429">
        <f ca="1"/>
        <v>6.2672980298854424E-3</v>
      </c>
      <c r="G4" s="429">
        <f ca="1"/>
        <v>3.197415666154774E-3</v>
      </c>
      <c r="H4" s="429">
        <f ca="1"/>
        <v>2.7744513739889516E-2</v>
      </c>
      <c r="I4" s="429">
        <f ca="1"/>
        <v>5.9405570469303302E-3</v>
      </c>
      <c r="J4" s="429">
        <f ca="1"/>
        <v>2.8534518159619164E-3</v>
      </c>
      <c r="K4" s="429">
        <f ca="1"/>
        <v>1.2421158602590695E-3</v>
      </c>
      <c r="L4" s="429">
        <f ca="1"/>
        <v>3.6897660151928374E-4</v>
      </c>
      <c r="M4" s="429">
        <f ca="1"/>
        <v>2.2586985454552291E-3</v>
      </c>
      <c r="N4" s="429">
        <f ca="1"/>
        <v>2.0759903816206632E-3</v>
      </c>
      <c r="O4" s="429">
        <f ca="1"/>
        <v>4.5579467827243075E-3</v>
      </c>
      <c r="P4" s="429">
        <f ca="1"/>
        <v>2.32687875589205E-3</v>
      </c>
      <c r="Q4" s="429" t="e">
        <f ca="1"/>
        <v>#N/A</v>
      </c>
      <c r="R4" s="429" t="e">
        <f ca="1"/>
        <v>#N/A</v>
      </c>
      <c r="S4" s="429" t="e">
        <f ca="1"/>
        <v>#N/A</v>
      </c>
      <c r="T4" s="429" t="e">
        <f ca="1"/>
        <v>#N/A</v>
      </c>
      <c r="U4" s="429" t="e">
        <f ca="1"/>
        <v>#N/A</v>
      </c>
      <c r="V4" s="429" t="e">
        <f ca="1"/>
        <v>#N/A</v>
      </c>
      <c r="W4" s="429" t="e">
        <f ca="1"/>
        <v>#N/A</v>
      </c>
      <c r="X4" s="429" t="e">
        <f ca="1"/>
        <v>#N/A</v>
      </c>
      <c r="Y4" s="429" t="e">
        <f ca="1"/>
        <v>#N/A</v>
      </c>
      <c r="Z4" s="429" t="e">
        <f ca="1"/>
        <v>#N/A</v>
      </c>
      <c r="AA4" s="429" t="e">
        <f ca="1"/>
        <v>#N/A</v>
      </c>
      <c r="AB4" s="429" t="e">
        <f ca="1"/>
        <v>#N/A</v>
      </c>
      <c r="AC4" s="429" t="e">
        <f ca="1"/>
        <v>#N/A</v>
      </c>
      <c r="AD4" s="429" t="e">
        <f ca="1"/>
        <v>#N/A</v>
      </c>
      <c r="AE4" s="429" t="e">
        <f ca="1"/>
        <v>#N/A</v>
      </c>
      <c r="AF4" s="429" t="e">
        <f ca="1"/>
        <v>#N/A</v>
      </c>
      <c r="AG4" s="429" t="e">
        <f ca="1"/>
        <v>#N/A</v>
      </c>
      <c r="AH4" s="429" t="e">
        <f ca="1"/>
        <v>#N/A</v>
      </c>
      <c r="AI4" s="429" t="e">
        <f ca="1"/>
        <v>#N/A</v>
      </c>
      <c r="AJ4" s="429" t="e">
        <f ca="1"/>
        <v>#N/A</v>
      </c>
      <c r="AK4" s="429" t="e">
        <f ca="1"/>
        <v>#N/A</v>
      </c>
      <c r="AL4" s="429" t="e">
        <f ca="1"/>
        <v>#N/A</v>
      </c>
      <c r="AM4" s="429" t="e">
        <f ca="1"/>
        <v>#N/A</v>
      </c>
      <c r="AN4" s="429" t="e">
        <f ca="1"/>
        <v>#N/A</v>
      </c>
      <c r="AO4" s="429" t="e">
        <f ca="1"/>
        <v>#N/A</v>
      </c>
      <c r="AP4" s="429" t="e">
        <f ca="1"/>
        <v>#N/A</v>
      </c>
      <c r="AQ4" s="429" t="e">
        <f ca="1"/>
        <v>#N/A</v>
      </c>
      <c r="AR4" s="429" t="e">
        <f ca="1"/>
        <v>#N/A</v>
      </c>
      <c r="AS4" s="429" t="e">
        <f ca="1"/>
        <v>#N/A</v>
      </c>
      <c r="AT4" s="429" t="e">
        <f ca="1"/>
        <v>#N/A</v>
      </c>
      <c r="AU4" s="429" t="e">
        <f ca="1"/>
        <v>#N/A</v>
      </c>
      <c r="AV4" s="429" t="e">
        <f ca="1"/>
        <v>#N/A</v>
      </c>
      <c r="AW4" s="429" t="e">
        <f ca="1"/>
        <v>#N/A</v>
      </c>
      <c r="AX4" s="429" t="e">
        <f ca="1"/>
        <v>#N/A</v>
      </c>
      <c r="AY4" s="429" t="e">
        <f ca="1"/>
        <v>#N/A</v>
      </c>
      <c r="AZ4" s="429" t="e">
        <f ca="1"/>
        <v>#N/A</v>
      </c>
      <c r="BA4" s="429" t="e">
        <f ca="1"/>
        <v>#N/A</v>
      </c>
      <c r="BB4" s="429" t="e">
        <f ca="1"/>
        <v>#N/A</v>
      </c>
      <c r="BC4" s="429" t="e">
        <f ca="1"/>
        <v>#N/A</v>
      </c>
      <c r="BD4" s="429" t="e">
        <f ca="1"/>
        <v>#N/A</v>
      </c>
      <c r="BE4" s="429" t="e">
        <f ca="1"/>
        <v>#N/A</v>
      </c>
      <c r="BF4" s="429" t="e">
        <f ca="1"/>
        <v>#N/A</v>
      </c>
      <c r="BG4" s="429" t="e">
        <f ca="1"/>
        <v>#N/A</v>
      </c>
      <c r="BH4" s="429" t="e">
        <f ca="1"/>
        <v>#N/A</v>
      </c>
      <c r="BI4" s="429" t="e">
        <f ca="1"/>
        <v>#N/A</v>
      </c>
      <c r="BJ4" s="429" t="e">
        <f ca="1"/>
        <v>#N/A</v>
      </c>
      <c r="BK4" s="429" t="e">
        <f ca="1"/>
        <v>#N/A</v>
      </c>
      <c r="BL4" s="429" t="e">
        <f ca="1"/>
        <v>#N/A</v>
      </c>
      <c r="BM4" s="429" t="e">
        <f ca="1"/>
        <v>#N/A</v>
      </c>
      <c r="BN4" s="429" t="e">
        <f ca="1"/>
        <v>#N/A</v>
      </c>
      <c r="BO4" s="429" t="e">
        <f ca="1"/>
        <v>#N/A</v>
      </c>
      <c r="BP4" s="429" t="e">
        <f ca="1"/>
        <v>#N/A</v>
      </c>
      <c r="BQ4" s="429" t="e">
        <f ca="1"/>
        <v>#N/A</v>
      </c>
      <c r="BR4" s="429" t="e">
        <f ca="1"/>
        <v>#N/A</v>
      </c>
      <c r="BS4" s="429" t="e">
        <f ca="1"/>
        <v>#N/A</v>
      </c>
      <c r="BT4" s="429" t="e">
        <f ca="1"/>
        <v>#N/A</v>
      </c>
      <c r="BU4" s="429" t="e">
        <f ca="1"/>
        <v>#N/A</v>
      </c>
      <c r="BV4" s="429" t="e">
        <f ca="1"/>
        <v>#N/A</v>
      </c>
      <c r="BW4" s="429" t="e">
        <f ca="1"/>
        <v>#N/A</v>
      </c>
      <c r="BX4" s="429" t="e">
        <f ca="1"/>
        <v>#N/A</v>
      </c>
      <c r="BY4" s="429" t="e">
        <f ca="1"/>
        <v>#N/A</v>
      </c>
      <c r="BZ4" s="429" t="e">
        <f ca="1"/>
        <v>#N/A</v>
      </c>
      <c r="CA4" s="429" t="e">
        <f ca="1"/>
        <v>#N/A</v>
      </c>
      <c r="CB4" s="429" t="e">
        <f ca="1"/>
        <v>#N/A</v>
      </c>
      <c r="CC4" s="429" t="e">
        <f ca="1"/>
        <v>#N/A</v>
      </c>
      <c r="CD4" s="429" t="e">
        <f ca="1"/>
        <v>#N/A</v>
      </c>
      <c r="CE4" s="429" t="e">
        <f ca="1"/>
        <v>#N/A</v>
      </c>
      <c r="CF4" s="429" t="e">
        <f ca="1"/>
        <v>#N/A</v>
      </c>
      <c r="CG4" s="429" t="e">
        <f ca="1"/>
        <v>#N/A</v>
      </c>
      <c r="CH4" s="429" t="e">
        <f ca="1"/>
        <v>#N/A</v>
      </c>
      <c r="CI4" s="429" t="e">
        <f ca="1"/>
        <v>#N/A</v>
      </c>
      <c r="CJ4" s="429" t="e">
        <f ca="1"/>
        <v>#N/A</v>
      </c>
      <c r="CK4" s="429" t="e">
        <f ca="1"/>
        <v>#N/A</v>
      </c>
      <c r="CL4" s="429" t="e">
        <f ca="1"/>
        <v>#N/A</v>
      </c>
      <c r="CM4" s="429" t="e">
        <f ca="1"/>
        <v>#N/A</v>
      </c>
      <c r="CN4" s="429" t="e">
        <f ca="1"/>
        <v>#N/A</v>
      </c>
      <c r="CO4" s="429" t="e">
        <f ca="1"/>
        <v>#N/A</v>
      </c>
      <c r="CP4" s="429" t="e">
        <f ca="1"/>
        <v>#N/A</v>
      </c>
      <c r="CQ4" s="429" t="e">
        <f ca="1"/>
        <v>#N/A</v>
      </c>
      <c r="CR4" s="429" t="e">
        <f ca="1"/>
        <v>#N/A</v>
      </c>
      <c r="CS4" s="429" t="e">
        <f ca="1"/>
        <v>#N/A</v>
      </c>
      <c r="CT4" s="429" t="e">
        <f ca="1"/>
        <v>#N/A</v>
      </c>
      <c r="CU4" s="429" t="e">
        <f ca="1"/>
        <v>#N/A</v>
      </c>
      <c r="CV4" s="429" t="e">
        <f ca="1"/>
        <v>#N/A</v>
      </c>
      <c r="CW4" s="429" t="e">
        <f ca="1"/>
        <v>#N/A</v>
      </c>
      <c r="CX4" s="429" t="e">
        <f ca="1"/>
        <v>#N/A</v>
      </c>
      <c r="CY4" s="429" t="e">
        <f ca="1"/>
        <v>#N/A</v>
      </c>
      <c r="CZ4" s="429" t="e">
        <f ca="1"/>
        <v>#N/A</v>
      </c>
      <c r="DA4" s="429" t="e">
        <f ca="1"/>
        <v>#N/A</v>
      </c>
      <c r="DB4" s="429" t="e">
        <f ca="1"/>
        <v>#N/A</v>
      </c>
      <c r="DC4" s="429" t="e">
        <f ca="1"/>
        <v>#N/A</v>
      </c>
      <c r="DD4" s="429" t="e">
        <f ca="1"/>
        <v>#N/A</v>
      </c>
      <c r="DE4" s="429" t="e">
        <f ca="1"/>
        <v>#N/A</v>
      </c>
      <c r="DF4" s="429" t="e">
        <f ca="1"/>
        <v>#N/A</v>
      </c>
      <c r="DG4" s="429" t="e">
        <f ca="1"/>
        <v>#N/A</v>
      </c>
      <c r="DH4" s="429" t="e">
        <f ca="1"/>
        <v>#N/A</v>
      </c>
      <c r="DI4" s="429" t="e">
        <f ca="1"/>
        <v>#N/A</v>
      </c>
      <c r="DJ4" s="429" t="e">
        <f ca="1"/>
        <v>#N/A</v>
      </c>
      <c r="DK4" s="429" t="e">
        <f ca="1"/>
        <v>#N/A</v>
      </c>
      <c r="DL4" s="429" t="e">
        <f ca="1"/>
        <v>#N/A</v>
      </c>
      <c r="DM4" s="429" t="e">
        <f ca="1"/>
        <v>#N/A</v>
      </c>
      <c r="DN4" s="429" t="e">
        <f ca="1"/>
        <v>#N/A</v>
      </c>
      <c r="DO4" s="429" t="e">
        <f ca="1"/>
        <v>#N/A</v>
      </c>
      <c r="DP4" s="429" t="e">
        <f ca="1"/>
        <v>#N/A</v>
      </c>
      <c r="DQ4" s="429" t="e">
        <f ca="1"/>
        <v>#N/A</v>
      </c>
      <c r="DR4" s="429" t="e">
        <f ca="1"/>
        <v>#N/A</v>
      </c>
      <c r="DS4" s="429" t="e">
        <f ca="1"/>
        <v>#N/A</v>
      </c>
      <c r="DT4" s="23"/>
    </row>
    <row r="5" spans="2:126" s="39" customFormat="1" ht="12" x14ac:dyDescent="0.25">
      <c r="B5" s="53">
        <v>2</v>
      </c>
      <c r="C5" s="360" t="str">
        <v>林業</v>
      </c>
      <c r="D5" s="428">
        <f ca="1"/>
        <v>1.7134003077975954E-4</v>
      </c>
      <c r="E5" s="429">
        <f ca="1"/>
        <v>1.0234547891992052</v>
      </c>
      <c r="F5" s="429">
        <f ca="1"/>
        <v>2.1393534684493686E-4</v>
      </c>
      <c r="G5" s="429">
        <f ca="1"/>
        <v>1.2091980016965253E-4</v>
      </c>
      <c r="H5" s="429">
        <f ca="1"/>
        <v>8.9378307524786902E-4</v>
      </c>
      <c r="I5" s="429">
        <f ca="1"/>
        <v>1.8044557137139819E-4</v>
      </c>
      <c r="J5" s="429">
        <f ca="1"/>
        <v>9.3296388220573184E-5</v>
      </c>
      <c r="K5" s="429">
        <f ca="1"/>
        <v>3.9103427994253192E-5</v>
      </c>
      <c r="L5" s="429">
        <f ca="1"/>
        <v>1.1926967473787046E-5</v>
      </c>
      <c r="M5" s="429">
        <f ca="1"/>
        <v>7.1507038160168078E-5</v>
      </c>
      <c r="N5" s="429">
        <f ca="1"/>
        <v>6.7319333384686323E-5</v>
      </c>
      <c r="O5" s="429">
        <f ca="1"/>
        <v>1.5151274710460433E-4</v>
      </c>
      <c r="P5" s="429">
        <f ca="1"/>
        <v>7.5015560062027678E-5</v>
      </c>
      <c r="Q5" s="429" t="e">
        <f ca="1"/>
        <v>#N/A</v>
      </c>
      <c r="R5" s="429" t="e">
        <f ca="1"/>
        <v>#N/A</v>
      </c>
      <c r="S5" s="429" t="e">
        <f ca="1"/>
        <v>#N/A</v>
      </c>
      <c r="T5" s="429" t="e">
        <f ca="1"/>
        <v>#N/A</v>
      </c>
      <c r="U5" s="429" t="e">
        <f ca="1"/>
        <v>#N/A</v>
      </c>
      <c r="V5" s="429" t="e">
        <f ca="1"/>
        <v>#N/A</v>
      </c>
      <c r="W5" s="429" t="e">
        <f ca="1"/>
        <v>#N/A</v>
      </c>
      <c r="X5" s="429" t="e">
        <f ca="1"/>
        <v>#N/A</v>
      </c>
      <c r="Y5" s="429" t="e">
        <f ca="1"/>
        <v>#N/A</v>
      </c>
      <c r="Z5" s="429" t="e">
        <f ca="1"/>
        <v>#N/A</v>
      </c>
      <c r="AA5" s="429" t="e">
        <f ca="1"/>
        <v>#N/A</v>
      </c>
      <c r="AB5" s="429" t="e">
        <f ca="1"/>
        <v>#N/A</v>
      </c>
      <c r="AC5" s="429" t="e">
        <f ca="1"/>
        <v>#N/A</v>
      </c>
      <c r="AD5" s="429" t="e">
        <f ca="1"/>
        <v>#N/A</v>
      </c>
      <c r="AE5" s="429" t="e">
        <f ca="1"/>
        <v>#N/A</v>
      </c>
      <c r="AF5" s="429" t="e">
        <f ca="1"/>
        <v>#N/A</v>
      </c>
      <c r="AG5" s="429" t="e">
        <f ca="1"/>
        <v>#N/A</v>
      </c>
      <c r="AH5" s="429" t="e">
        <f ca="1"/>
        <v>#N/A</v>
      </c>
      <c r="AI5" s="429" t="e">
        <f ca="1"/>
        <v>#N/A</v>
      </c>
      <c r="AJ5" s="429" t="e">
        <f ca="1"/>
        <v>#N/A</v>
      </c>
      <c r="AK5" s="429" t="e">
        <f ca="1"/>
        <v>#N/A</v>
      </c>
      <c r="AL5" s="429" t="e">
        <f ca="1"/>
        <v>#N/A</v>
      </c>
      <c r="AM5" s="429" t="e">
        <f ca="1"/>
        <v>#N/A</v>
      </c>
      <c r="AN5" s="429" t="e">
        <f ca="1"/>
        <v>#N/A</v>
      </c>
      <c r="AO5" s="429" t="e">
        <f ca="1"/>
        <v>#N/A</v>
      </c>
      <c r="AP5" s="429" t="e">
        <f ca="1"/>
        <v>#N/A</v>
      </c>
      <c r="AQ5" s="429" t="e">
        <f ca="1"/>
        <v>#N/A</v>
      </c>
      <c r="AR5" s="429" t="e">
        <f ca="1"/>
        <v>#N/A</v>
      </c>
      <c r="AS5" s="429" t="e">
        <f ca="1"/>
        <v>#N/A</v>
      </c>
      <c r="AT5" s="429" t="e">
        <f ca="1"/>
        <v>#N/A</v>
      </c>
      <c r="AU5" s="429" t="e">
        <f ca="1"/>
        <v>#N/A</v>
      </c>
      <c r="AV5" s="429" t="e">
        <f ca="1"/>
        <v>#N/A</v>
      </c>
      <c r="AW5" s="429" t="e">
        <f ca="1"/>
        <v>#N/A</v>
      </c>
      <c r="AX5" s="429" t="e">
        <f ca="1"/>
        <v>#N/A</v>
      </c>
      <c r="AY5" s="429" t="e">
        <f ca="1"/>
        <v>#N/A</v>
      </c>
      <c r="AZ5" s="429" t="e">
        <f ca="1"/>
        <v>#N/A</v>
      </c>
      <c r="BA5" s="429" t="e">
        <f ca="1"/>
        <v>#N/A</v>
      </c>
      <c r="BB5" s="429" t="e">
        <f ca="1"/>
        <v>#N/A</v>
      </c>
      <c r="BC5" s="429" t="e">
        <f ca="1"/>
        <v>#N/A</v>
      </c>
      <c r="BD5" s="429" t="e">
        <f ca="1"/>
        <v>#N/A</v>
      </c>
      <c r="BE5" s="429" t="e">
        <f ca="1"/>
        <v>#N/A</v>
      </c>
      <c r="BF5" s="429" t="e">
        <f ca="1"/>
        <v>#N/A</v>
      </c>
      <c r="BG5" s="429" t="e">
        <f ca="1"/>
        <v>#N/A</v>
      </c>
      <c r="BH5" s="429" t="e">
        <f ca="1"/>
        <v>#N/A</v>
      </c>
      <c r="BI5" s="429" t="e">
        <f ca="1"/>
        <v>#N/A</v>
      </c>
      <c r="BJ5" s="429" t="e">
        <f ca="1"/>
        <v>#N/A</v>
      </c>
      <c r="BK5" s="429" t="e">
        <f ca="1"/>
        <v>#N/A</v>
      </c>
      <c r="BL5" s="429" t="e">
        <f ca="1"/>
        <v>#N/A</v>
      </c>
      <c r="BM5" s="429" t="e">
        <f ca="1"/>
        <v>#N/A</v>
      </c>
      <c r="BN5" s="429" t="e">
        <f ca="1"/>
        <v>#N/A</v>
      </c>
      <c r="BO5" s="429" t="e">
        <f ca="1"/>
        <v>#N/A</v>
      </c>
      <c r="BP5" s="429" t="e">
        <f ca="1"/>
        <v>#N/A</v>
      </c>
      <c r="BQ5" s="429" t="e">
        <f ca="1"/>
        <v>#N/A</v>
      </c>
      <c r="BR5" s="429" t="e">
        <f ca="1"/>
        <v>#N/A</v>
      </c>
      <c r="BS5" s="429" t="e">
        <f ca="1"/>
        <v>#N/A</v>
      </c>
      <c r="BT5" s="429" t="e">
        <f ca="1"/>
        <v>#N/A</v>
      </c>
      <c r="BU5" s="429" t="e">
        <f ca="1"/>
        <v>#N/A</v>
      </c>
      <c r="BV5" s="429" t="e">
        <f ca="1"/>
        <v>#N/A</v>
      </c>
      <c r="BW5" s="429" t="e">
        <f ca="1"/>
        <v>#N/A</v>
      </c>
      <c r="BX5" s="429" t="e">
        <f ca="1"/>
        <v>#N/A</v>
      </c>
      <c r="BY5" s="429" t="e">
        <f ca="1"/>
        <v>#N/A</v>
      </c>
      <c r="BZ5" s="429" t="e">
        <f ca="1"/>
        <v>#N/A</v>
      </c>
      <c r="CA5" s="429" t="e">
        <f ca="1"/>
        <v>#N/A</v>
      </c>
      <c r="CB5" s="429" t="e">
        <f ca="1"/>
        <v>#N/A</v>
      </c>
      <c r="CC5" s="429" t="e">
        <f ca="1"/>
        <v>#N/A</v>
      </c>
      <c r="CD5" s="429" t="e">
        <f ca="1"/>
        <v>#N/A</v>
      </c>
      <c r="CE5" s="429" t="e">
        <f ca="1"/>
        <v>#N/A</v>
      </c>
      <c r="CF5" s="429" t="e">
        <f ca="1"/>
        <v>#N/A</v>
      </c>
      <c r="CG5" s="429" t="e">
        <f ca="1"/>
        <v>#N/A</v>
      </c>
      <c r="CH5" s="429" t="e">
        <f ca="1"/>
        <v>#N/A</v>
      </c>
      <c r="CI5" s="429" t="e">
        <f ca="1"/>
        <v>#N/A</v>
      </c>
      <c r="CJ5" s="429" t="e">
        <f ca="1"/>
        <v>#N/A</v>
      </c>
      <c r="CK5" s="429" t="e">
        <f ca="1"/>
        <v>#N/A</v>
      </c>
      <c r="CL5" s="429" t="e">
        <f ca="1"/>
        <v>#N/A</v>
      </c>
      <c r="CM5" s="429" t="e">
        <f ca="1"/>
        <v>#N/A</v>
      </c>
      <c r="CN5" s="429" t="e">
        <f ca="1"/>
        <v>#N/A</v>
      </c>
      <c r="CO5" s="429" t="e">
        <f ca="1"/>
        <v>#N/A</v>
      </c>
      <c r="CP5" s="429" t="e">
        <f ca="1"/>
        <v>#N/A</v>
      </c>
      <c r="CQ5" s="429" t="e">
        <f ca="1"/>
        <v>#N/A</v>
      </c>
      <c r="CR5" s="429" t="e">
        <f ca="1"/>
        <v>#N/A</v>
      </c>
      <c r="CS5" s="429" t="e">
        <f ca="1"/>
        <v>#N/A</v>
      </c>
      <c r="CT5" s="429" t="e">
        <f ca="1"/>
        <v>#N/A</v>
      </c>
      <c r="CU5" s="429" t="e">
        <f ca="1"/>
        <v>#N/A</v>
      </c>
      <c r="CV5" s="429" t="e">
        <f ca="1"/>
        <v>#N/A</v>
      </c>
      <c r="CW5" s="429" t="e">
        <f ca="1"/>
        <v>#N/A</v>
      </c>
      <c r="CX5" s="429" t="e">
        <f ca="1"/>
        <v>#N/A</v>
      </c>
      <c r="CY5" s="429" t="e">
        <f ca="1"/>
        <v>#N/A</v>
      </c>
      <c r="CZ5" s="429" t="e">
        <f ca="1"/>
        <v>#N/A</v>
      </c>
      <c r="DA5" s="429" t="e">
        <f ca="1"/>
        <v>#N/A</v>
      </c>
      <c r="DB5" s="429" t="e">
        <f ca="1"/>
        <v>#N/A</v>
      </c>
      <c r="DC5" s="429" t="e">
        <f ca="1"/>
        <v>#N/A</v>
      </c>
      <c r="DD5" s="429" t="e">
        <f ca="1"/>
        <v>#N/A</v>
      </c>
      <c r="DE5" s="429" t="e">
        <f ca="1"/>
        <v>#N/A</v>
      </c>
      <c r="DF5" s="429" t="e">
        <f ca="1"/>
        <v>#N/A</v>
      </c>
      <c r="DG5" s="429" t="e">
        <f ca="1"/>
        <v>#N/A</v>
      </c>
      <c r="DH5" s="429" t="e">
        <f ca="1"/>
        <v>#N/A</v>
      </c>
      <c r="DI5" s="429" t="e">
        <f ca="1"/>
        <v>#N/A</v>
      </c>
      <c r="DJ5" s="429" t="e">
        <f ca="1"/>
        <v>#N/A</v>
      </c>
      <c r="DK5" s="429" t="e">
        <f ca="1"/>
        <v>#N/A</v>
      </c>
      <c r="DL5" s="429" t="e">
        <f ca="1"/>
        <v>#N/A</v>
      </c>
      <c r="DM5" s="429" t="e">
        <f ca="1"/>
        <v>#N/A</v>
      </c>
      <c r="DN5" s="429" t="e">
        <f ca="1"/>
        <v>#N/A</v>
      </c>
      <c r="DO5" s="429" t="e">
        <f ca="1"/>
        <v>#N/A</v>
      </c>
      <c r="DP5" s="429" t="e">
        <f ca="1"/>
        <v>#N/A</v>
      </c>
      <c r="DQ5" s="429" t="e">
        <f ca="1"/>
        <v>#N/A</v>
      </c>
      <c r="DR5" s="429" t="e">
        <f ca="1"/>
        <v>#N/A</v>
      </c>
      <c r="DS5" s="429" t="e">
        <f ca="1"/>
        <v>#N/A</v>
      </c>
      <c r="DT5" s="23"/>
    </row>
    <row r="6" spans="2:126" s="39" customFormat="1" ht="12" x14ac:dyDescent="0.25">
      <c r="B6" s="53">
        <v>3</v>
      </c>
      <c r="C6" s="360" t="str">
        <v>漁業</v>
      </c>
      <c r="D6" s="428">
        <f ca="1"/>
        <v>1.7672833468392565E-3</v>
      </c>
      <c r="E6" s="429">
        <f ca="1"/>
        <v>5.1857689647489549E-4</v>
      </c>
      <c r="F6" s="429">
        <f ca="1"/>
        <v>1.0055733864363325</v>
      </c>
      <c r="G6" s="429">
        <f ca="1"/>
        <v>1.1881434755023116E-3</v>
      </c>
      <c r="H6" s="429">
        <f ca="1"/>
        <v>1.0421608799917008E-2</v>
      </c>
      <c r="I6" s="429">
        <f ca="1"/>
        <v>2.0166385279386822E-3</v>
      </c>
      <c r="J6" s="429">
        <f ca="1"/>
        <v>1.0622472146728696E-3</v>
      </c>
      <c r="K6" s="429">
        <f ca="1"/>
        <v>4.4786861616322442E-4</v>
      </c>
      <c r="L6" s="429">
        <f ca="1"/>
        <v>1.3352530098254656E-4</v>
      </c>
      <c r="M6" s="429">
        <f ca="1"/>
        <v>8.2631862799935319E-4</v>
      </c>
      <c r="N6" s="429">
        <f ca="1"/>
        <v>7.6622327588267902E-4</v>
      </c>
      <c r="O6" s="429">
        <f ca="1"/>
        <v>1.4550527633789842E-3</v>
      </c>
      <c r="P6" s="429">
        <f ca="1"/>
        <v>8.6516421382626363E-4</v>
      </c>
      <c r="Q6" s="429" t="e">
        <f ca="1"/>
        <v>#N/A</v>
      </c>
      <c r="R6" s="429" t="e">
        <f ca="1"/>
        <v>#N/A</v>
      </c>
      <c r="S6" s="429" t="e">
        <f ca="1"/>
        <v>#N/A</v>
      </c>
      <c r="T6" s="429" t="e">
        <f ca="1"/>
        <v>#N/A</v>
      </c>
      <c r="U6" s="429" t="e">
        <f ca="1"/>
        <v>#N/A</v>
      </c>
      <c r="V6" s="429" t="e">
        <f ca="1"/>
        <v>#N/A</v>
      </c>
      <c r="W6" s="429" t="e">
        <f ca="1"/>
        <v>#N/A</v>
      </c>
      <c r="X6" s="429" t="e">
        <f ca="1"/>
        <v>#N/A</v>
      </c>
      <c r="Y6" s="429" t="e">
        <f ca="1"/>
        <v>#N/A</v>
      </c>
      <c r="Z6" s="429" t="e">
        <f ca="1"/>
        <v>#N/A</v>
      </c>
      <c r="AA6" s="429" t="e">
        <f ca="1"/>
        <v>#N/A</v>
      </c>
      <c r="AB6" s="429" t="e">
        <f ca="1"/>
        <v>#N/A</v>
      </c>
      <c r="AC6" s="429" t="e">
        <f ca="1"/>
        <v>#N/A</v>
      </c>
      <c r="AD6" s="429" t="e">
        <f ca="1"/>
        <v>#N/A</v>
      </c>
      <c r="AE6" s="429" t="e">
        <f ca="1"/>
        <v>#N/A</v>
      </c>
      <c r="AF6" s="429" t="e">
        <f ca="1"/>
        <v>#N/A</v>
      </c>
      <c r="AG6" s="429" t="e">
        <f ca="1"/>
        <v>#N/A</v>
      </c>
      <c r="AH6" s="429" t="e">
        <f ca="1"/>
        <v>#N/A</v>
      </c>
      <c r="AI6" s="429" t="e">
        <f ca="1"/>
        <v>#N/A</v>
      </c>
      <c r="AJ6" s="429" t="e">
        <f ca="1"/>
        <v>#N/A</v>
      </c>
      <c r="AK6" s="429" t="e">
        <f ca="1"/>
        <v>#N/A</v>
      </c>
      <c r="AL6" s="429" t="e">
        <f ca="1"/>
        <v>#N/A</v>
      </c>
      <c r="AM6" s="429" t="e">
        <f ca="1"/>
        <v>#N/A</v>
      </c>
      <c r="AN6" s="429" t="e">
        <f ca="1"/>
        <v>#N/A</v>
      </c>
      <c r="AO6" s="429" t="e">
        <f ca="1"/>
        <v>#N/A</v>
      </c>
      <c r="AP6" s="429" t="e">
        <f ca="1"/>
        <v>#N/A</v>
      </c>
      <c r="AQ6" s="429" t="e">
        <f ca="1"/>
        <v>#N/A</v>
      </c>
      <c r="AR6" s="429" t="e">
        <f ca="1"/>
        <v>#N/A</v>
      </c>
      <c r="AS6" s="429" t="e">
        <f ca="1"/>
        <v>#N/A</v>
      </c>
      <c r="AT6" s="429" t="e">
        <f ca="1"/>
        <v>#N/A</v>
      </c>
      <c r="AU6" s="429" t="e">
        <f ca="1"/>
        <v>#N/A</v>
      </c>
      <c r="AV6" s="429" t="e">
        <f ca="1"/>
        <v>#N/A</v>
      </c>
      <c r="AW6" s="429" t="e">
        <f ca="1"/>
        <v>#N/A</v>
      </c>
      <c r="AX6" s="429" t="e">
        <f ca="1"/>
        <v>#N/A</v>
      </c>
      <c r="AY6" s="429" t="e">
        <f ca="1"/>
        <v>#N/A</v>
      </c>
      <c r="AZ6" s="429" t="e">
        <f ca="1"/>
        <v>#N/A</v>
      </c>
      <c r="BA6" s="429" t="e">
        <f ca="1"/>
        <v>#N/A</v>
      </c>
      <c r="BB6" s="429" t="e">
        <f ca="1"/>
        <v>#N/A</v>
      </c>
      <c r="BC6" s="429" t="e">
        <f ca="1"/>
        <v>#N/A</v>
      </c>
      <c r="BD6" s="429" t="e">
        <f ca="1"/>
        <v>#N/A</v>
      </c>
      <c r="BE6" s="429" t="e">
        <f ca="1"/>
        <v>#N/A</v>
      </c>
      <c r="BF6" s="429" t="e">
        <f ca="1"/>
        <v>#N/A</v>
      </c>
      <c r="BG6" s="429" t="e">
        <f ca="1"/>
        <v>#N/A</v>
      </c>
      <c r="BH6" s="429" t="e">
        <f ca="1"/>
        <v>#N/A</v>
      </c>
      <c r="BI6" s="429" t="e">
        <f ca="1"/>
        <v>#N/A</v>
      </c>
      <c r="BJ6" s="429" t="e">
        <f ca="1"/>
        <v>#N/A</v>
      </c>
      <c r="BK6" s="429" t="e">
        <f ca="1"/>
        <v>#N/A</v>
      </c>
      <c r="BL6" s="429" t="e">
        <f ca="1"/>
        <v>#N/A</v>
      </c>
      <c r="BM6" s="429" t="e">
        <f ca="1"/>
        <v>#N/A</v>
      </c>
      <c r="BN6" s="429" t="e">
        <f ca="1"/>
        <v>#N/A</v>
      </c>
      <c r="BO6" s="429" t="e">
        <f ca="1"/>
        <v>#N/A</v>
      </c>
      <c r="BP6" s="429" t="e">
        <f ca="1"/>
        <v>#N/A</v>
      </c>
      <c r="BQ6" s="429" t="e">
        <f ca="1"/>
        <v>#N/A</v>
      </c>
      <c r="BR6" s="429" t="e">
        <f ca="1"/>
        <v>#N/A</v>
      </c>
      <c r="BS6" s="429" t="e">
        <f ca="1"/>
        <v>#N/A</v>
      </c>
      <c r="BT6" s="429" t="e">
        <f ca="1"/>
        <v>#N/A</v>
      </c>
      <c r="BU6" s="429" t="e">
        <f ca="1"/>
        <v>#N/A</v>
      </c>
      <c r="BV6" s="429" t="e">
        <f ca="1"/>
        <v>#N/A</v>
      </c>
      <c r="BW6" s="429" t="e">
        <f ca="1"/>
        <v>#N/A</v>
      </c>
      <c r="BX6" s="429" t="e">
        <f ca="1"/>
        <v>#N/A</v>
      </c>
      <c r="BY6" s="429" t="e">
        <f ca="1"/>
        <v>#N/A</v>
      </c>
      <c r="BZ6" s="429" t="e">
        <f ca="1"/>
        <v>#N/A</v>
      </c>
      <c r="CA6" s="429" t="e">
        <f ca="1"/>
        <v>#N/A</v>
      </c>
      <c r="CB6" s="429" t="e">
        <f ca="1"/>
        <v>#N/A</v>
      </c>
      <c r="CC6" s="429" t="e">
        <f ca="1"/>
        <v>#N/A</v>
      </c>
      <c r="CD6" s="429" t="e">
        <f ca="1"/>
        <v>#N/A</v>
      </c>
      <c r="CE6" s="429" t="e">
        <f ca="1"/>
        <v>#N/A</v>
      </c>
      <c r="CF6" s="429" t="e">
        <f ca="1"/>
        <v>#N/A</v>
      </c>
      <c r="CG6" s="429" t="e">
        <f ca="1"/>
        <v>#N/A</v>
      </c>
      <c r="CH6" s="429" t="e">
        <f ca="1"/>
        <v>#N/A</v>
      </c>
      <c r="CI6" s="429" t="e">
        <f ca="1"/>
        <v>#N/A</v>
      </c>
      <c r="CJ6" s="429" t="e">
        <f ca="1"/>
        <v>#N/A</v>
      </c>
      <c r="CK6" s="429" t="e">
        <f ca="1"/>
        <v>#N/A</v>
      </c>
      <c r="CL6" s="429" t="e">
        <f ca="1"/>
        <v>#N/A</v>
      </c>
      <c r="CM6" s="429" t="e">
        <f ca="1"/>
        <v>#N/A</v>
      </c>
      <c r="CN6" s="429" t="e">
        <f ca="1"/>
        <v>#N/A</v>
      </c>
      <c r="CO6" s="429" t="e">
        <f ca="1"/>
        <v>#N/A</v>
      </c>
      <c r="CP6" s="429" t="e">
        <f ca="1"/>
        <v>#N/A</v>
      </c>
      <c r="CQ6" s="429" t="e">
        <f ca="1"/>
        <v>#N/A</v>
      </c>
      <c r="CR6" s="429" t="e">
        <f ca="1"/>
        <v>#N/A</v>
      </c>
      <c r="CS6" s="429" t="e">
        <f ca="1"/>
        <v>#N/A</v>
      </c>
      <c r="CT6" s="429" t="e">
        <f ca="1"/>
        <v>#N/A</v>
      </c>
      <c r="CU6" s="429" t="e">
        <f ca="1"/>
        <v>#N/A</v>
      </c>
      <c r="CV6" s="429" t="e">
        <f ca="1"/>
        <v>#N/A</v>
      </c>
      <c r="CW6" s="429" t="e">
        <f ca="1"/>
        <v>#N/A</v>
      </c>
      <c r="CX6" s="429" t="e">
        <f ca="1"/>
        <v>#N/A</v>
      </c>
      <c r="CY6" s="429" t="e">
        <f ca="1"/>
        <v>#N/A</v>
      </c>
      <c r="CZ6" s="429" t="e">
        <f ca="1"/>
        <v>#N/A</v>
      </c>
      <c r="DA6" s="429" t="e">
        <f ca="1"/>
        <v>#N/A</v>
      </c>
      <c r="DB6" s="429" t="e">
        <f ca="1"/>
        <v>#N/A</v>
      </c>
      <c r="DC6" s="429" t="e">
        <f ca="1"/>
        <v>#N/A</v>
      </c>
      <c r="DD6" s="429" t="e">
        <f ca="1"/>
        <v>#N/A</v>
      </c>
      <c r="DE6" s="429" t="e">
        <f ca="1"/>
        <v>#N/A</v>
      </c>
      <c r="DF6" s="429" t="e">
        <f ca="1"/>
        <v>#N/A</v>
      </c>
      <c r="DG6" s="429" t="e">
        <f ca="1"/>
        <v>#N/A</v>
      </c>
      <c r="DH6" s="429" t="e">
        <f ca="1"/>
        <v>#N/A</v>
      </c>
      <c r="DI6" s="429" t="e">
        <f ca="1"/>
        <v>#N/A</v>
      </c>
      <c r="DJ6" s="429" t="e">
        <f ca="1"/>
        <v>#N/A</v>
      </c>
      <c r="DK6" s="429" t="e">
        <f ca="1"/>
        <v>#N/A</v>
      </c>
      <c r="DL6" s="429" t="e">
        <f ca="1"/>
        <v>#N/A</v>
      </c>
      <c r="DM6" s="429" t="e">
        <f ca="1"/>
        <v>#N/A</v>
      </c>
      <c r="DN6" s="429" t="e">
        <f ca="1"/>
        <v>#N/A</v>
      </c>
      <c r="DO6" s="429" t="e">
        <f ca="1"/>
        <v>#N/A</v>
      </c>
      <c r="DP6" s="429" t="e">
        <f ca="1"/>
        <v>#N/A</v>
      </c>
      <c r="DQ6" s="429" t="e">
        <f ca="1"/>
        <v>#N/A</v>
      </c>
      <c r="DR6" s="429" t="e">
        <f ca="1"/>
        <v>#N/A</v>
      </c>
      <c r="DS6" s="429" t="e">
        <f ca="1"/>
        <v>#N/A</v>
      </c>
      <c r="DT6" s="23"/>
    </row>
    <row r="7" spans="2:126" s="39" customFormat="1" ht="12" x14ac:dyDescent="0.25">
      <c r="B7" s="53">
        <v>4</v>
      </c>
      <c r="C7" s="360" t="str">
        <v>鉱業</v>
      </c>
      <c r="D7" s="428">
        <f ca="1"/>
        <v>2.996504808166869E-2</v>
      </c>
      <c r="E7" s="429">
        <f ca="1"/>
        <v>8.9433441136122418E-3</v>
      </c>
      <c r="F7" s="429">
        <f ca="1"/>
        <v>3.9880224733541497E-2</v>
      </c>
      <c r="G7" s="429">
        <f ca="1"/>
        <v>1.0212639959642233</v>
      </c>
      <c r="H7" s="429">
        <f ca="1"/>
        <v>0.17693768833990012</v>
      </c>
      <c r="I7" s="429">
        <f ca="1"/>
        <v>4.7292134170295812E-2</v>
      </c>
      <c r="J7" s="429">
        <f ca="1"/>
        <v>8.7856523629716243E-2</v>
      </c>
      <c r="K7" s="429">
        <f ca="1"/>
        <v>7.5270964503255273E-3</v>
      </c>
      <c r="L7" s="429">
        <f ca="1"/>
        <v>2.2005813038634974E-3</v>
      </c>
      <c r="M7" s="429">
        <f ca="1"/>
        <v>1.3846877841378979E-2</v>
      </c>
      <c r="N7" s="429">
        <f ca="1"/>
        <v>1.2923327011800488E-2</v>
      </c>
      <c r="O7" s="429">
        <f ca="1"/>
        <v>2.0391733241424202E-2</v>
      </c>
      <c r="P7" s="429">
        <f ca="1"/>
        <v>1.4729331826359103E-2</v>
      </c>
      <c r="Q7" s="429" t="e">
        <f ca="1"/>
        <v>#N/A</v>
      </c>
      <c r="R7" s="429" t="e">
        <f ca="1"/>
        <v>#N/A</v>
      </c>
      <c r="S7" s="429" t="e">
        <f ca="1"/>
        <v>#N/A</v>
      </c>
      <c r="T7" s="429" t="e">
        <f ca="1"/>
        <v>#N/A</v>
      </c>
      <c r="U7" s="429" t="e">
        <f ca="1"/>
        <v>#N/A</v>
      </c>
      <c r="V7" s="429" t="e">
        <f ca="1"/>
        <v>#N/A</v>
      </c>
      <c r="W7" s="429" t="e">
        <f ca="1"/>
        <v>#N/A</v>
      </c>
      <c r="X7" s="429" t="e">
        <f ca="1"/>
        <v>#N/A</v>
      </c>
      <c r="Y7" s="429" t="e">
        <f ca="1"/>
        <v>#N/A</v>
      </c>
      <c r="Z7" s="429" t="e">
        <f ca="1"/>
        <v>#N/A</v>
      </c>
      <c r="AA7" s="429" t="e">
        <f ca="1"/>
        <v>#N/A</v>
      </c>
      <c r="AB7" s="429" t="e">
        <f ca="1"/>
        <v>#N/A</v>
      </c>
      <c r="AC7" s="429" t="e">
        <f ca="1"/>
        <v>#N/A</v>
      </c>
      <c r="AD7" s="429" t="e">
        <f ca="1"/>
        <v>#N/A</v>
      </c>
      <c r="AE7" s="429" t="e">
        <f ca="1"/>
        <v>#N/A</v>
      </c>
      <c r="AF7" s="429" t="e">
        <f ca="1"/>
        <v>#N/A</v>
      </c>
      <c r="AG7" s="429" t="e">
        <f ca="1"/>
        <v>#N/A</v>
      </c>
      <c r="AH7" s="429" t="e">
        <f ca="1"/>
        <v>#N/A</v>
      </c>
      <c r="AI7" s="429" t="e">
        <f ca="1"/>
        <v>#N/A</v>
      </c>
      <c r="AJ7" s="429" t="e">
        <f ca="1"/>
        <v>#N/A</v>
      </c>
      <c r="AK7" s="429" t="e">
        <f ca="1"/>
        <v>#N/A</v>
      </c>
      <c r="AL7" s="429" t="e">
        <f ca="1"/>
        <v>#N/A</v>
      </c>
      <c r="AM7" s="429" t="e">
        <f ca="1"/>
        <v>#N/A</v>
      </c>
      <c r="AN7" s="429" t="e">
        <f ca="1"/>
        <v>#N/A</v>
      </c>
      <c r="AO7" s="429" t="e">
        <f ca="1"/>
        <v>#N/A</v>
      </c>
      <c r="AP7" s="429" t="e">
        <f ca="1"/>
        <v>#N/A</v>
      </c>
      <c r="AQ7" s="429" t="e">
        <f ca="1"/>
        <v>#N/A</v>
      </c>
      <c r="AR7" s="429" t="e">
        <f ca="1"/>
        <v>#N/A</v>
      </c>
      <c r="AS7" s="429" t="e">
        <f ca="1"/>
        <v>#N/A</v>
      </c>
      <c r="AT7" s="429" t="e">
        <f ca="1"/>
        <v>#N/A</v>
      </c>
      <c r="AU7" s="429" t="e">
        <f ca="1"/>
        <v>#N/A</v>
      </c>
      <c r="AV7" s="429" t="e">
        <f ca="1"/>
        <v>#N/A</v>
      </c>
      <c r="AW7" s="429" t="e">
        <f ca="1"/>
        <v>#N/A</v>
      </c>
      <c r="AX7" s="429" t="e">
        <f ca="1"/>
        <v>#N/A</v>
      </c>
      <c r="AY7" s="429" t="e">
        <f ca="1"/>
        <v>#N/A</v>
      </c>
      <c r="AZ7" s="429" t="e">
        <f ca="1"/>
        <v>#N/A</v>
      </c>
      <c r="BA7" s="429" t="e">
        <f ca="1"/>
        <v>#N/A</v>
      </c>
      <c r="BB7" s="429" t="e">
        <f ca="1"/>
        <v>#N/A</v>
      </c>
      <c r="BC7" s="429" t="e">
        <f ca="1"/>
        <v>#N/A</v>
      </c>
      <c r="BD7" s="429" t="e">
        <f ca="1"/>
        <v>#N/A</v>
      </c>
      <c r="BE7" s="429" t="e">
        <f ca="1"/>
        <v>#N/A</v>
      </c>
      <c r="BF7" s="429" t="e">
        <f ca="1"/>
        <v>#N/A</v>
      </c>
      <c r="BG7" s="429" t="e">
        <f ca="1"/>
        <v>#N/A</v>
      </c>
      <c r="BH7" s="429" t="e">
        <f ca="1"/>
        <v>#N/A</v>
      </c>
      <c r="BI7" s="429" t="e">
        <f ca="1"/>
        <v>#N/A</v>
      </c>
      <c r="BJ7" s="429" t="e">
        <f ca="1"/>
        <v>#N/A</v>
      </c>
      <c r="BK7" s="429" t="e">
        <f ca="1"/>
        <v>#N/A</v>
      </c>
      <c r="BL7" s="429" t="e">
        <f ca="1"/>
        <v>#N/A</v>
      </c>
      <c r="BM7" s="429" t="e">
        <f ca="1"/>
        <v>#N/A</v>
      </c>
      <c r="BN7" s="429" t="e">
        <f ca="1"/>
        <v>#N/A</v>
      </c>
      <c r="BO7" s="429" t="e">
        <f ca="1"/>
        <v>#N/A</v>
      </c>
      <c r="BP7" s="429" t="e">
        <f ca="1"/>
        <v>#N/A</v>
      </c>
      <c r="BQ7" s="429" t="e">
        <f ca="1"/>
        <v>#N/A</v>
      </c>
      <c r="BR7" s="429" t="e">
        <f ca="1"/>
        <v>#N/A</v>
      </c>
      <c r="BS7" s="429" t="e">
        <f ca="1"/>
        <v>#N/A</v>
      </c>
      <c r="BT7" s="429" t="e">
        <f ca="1"/>
        <v>#N/A</v>
      </c>
      <c r="BU7" s="429" t="e">
        <f ca="1"/>
        <v>#N/A</v>
      </c>
      <c r="BV7" s="429" t="e">
        <f ca="1"/>
        <v>#N/A</v>
      </c>
      <c r="BW7" s="429" t="e">
        <f ca="1"/>
        <v>#N/A</v>
      </c>
      <c r="BX7" s="429" t="e">
        <f ca="1"/>
        <v>#N/A</v>
      </c>
      <c r="BY7" s="429" t="e">
        <f ca="1"/>
        <v>#N/A</v>
      </c>
      <c r="BZ7" s="429" t="e">
        <f ca="1"/>
        <v>#N/A</v>
      </c>
      <c r="CA7" s="429" t="e">
        <f ca="1"/>
        <v>#N/A</v>
      </c>
      <c r="CB7" s="429" t="e">
        <f ca="1"/>
        <v>#N/A</v>
      </c>
      <c r="CC7" s="429" t="e">
        <f ca="1"/>
        <v>#N/A</v>
      </c>
      <c r="CD7" s="429" t="e">
        <f ca="1"/>
        <v>#N/A</v>
      </c>
      <c r="CE7" s="429" t="e">
        <f ca="1"/>
        <v>#N/A</v>
      </c>
      <c r="CF7" s="429" t="e">
        <f ca="1"/>
        <v>#N/A</v>
      </c>
      <c r="CG7" s="429" t="e">
        <f ca="1"/>
        <v>#N/A</v>
      </c>
      <c r="CH7" s="429" t="e">
        <f ca="1"/>
        <v>#N/A</v>
      </c>
      <c r="CI7" s="429" t="e">
        <f ca="1"/>
        <v>#N/A</v>
      </c>
      <c r="CJ7" s="429" t="e">
        <f ca="1"/>
        <v>#N/A</v>
      </c>
      <c r="CK7" s="429" t="e">
        <f ca="1"/>
        <v>#N/A</v>
      </c>
      <c r="CL7" s="429" t="e">
        <f ca="1"/>
        <v>#N/A</v>
      </c>
      <c r="CM7" s="429" t="e">
        <f ca="1"/>
        <v>#N/A</v>
      </c>
      <c r="CN7" s="429" t="e">
        <f ca="1"/>
        <v>#N/A</v>
      </c>
      <c r="CO7" s="429" t="e">
        <f ca="1"/>
        <v>#N/A</v>
      </c>
      <c r="CP7" s="429" t="e">
        <f ca="1"/>
        <v>#N/A</v>
      </c>
      <c r="CQ7" s="429" t="e">
        <f ca="1"/>
        <v>#N/A</v>
      </c>
      <c r="CR7" s="429" t="e">
        <f ca="1"/>
        <v>#N/A</v>
      </c>
      <c r="CS7" s="429" t="e">
        <f ca="1"/>
        <v>#N/A</v>
      </c>
      <c r="CT7" s="429" t="e">
        <f ca="1"/>
        <v>#N/A</v>
      </c>
      <c r="CU7" s="429" t="e">
        <f ca="1"/>
        <v>#N/A</v>
      </c>
      <c r="CV7" s="429" t="e">
        <f ca="1"/>
        <v>#N/A</v>
      </c>
      <c r="CW7" s="429" t="e">
        <f ca="1"/>
        <v>#N/A</v>
      </c>
      <c r="CX7" s="429" t="e">
        <f ca="1"/>
        <v>#N/A</v>
      </c>
      <c r="CY7" s="429" t="e">
        <f ca="1"/>
        <v>#N/A</v>
      </c>
      <c r="CZ7" s="429" t="e">
        <f ca="1"/>
        <v>#N/A</v>
      </c>
      <c r="DA7" s="429" t="e">
        <f ca="1"/>
        <v>#N/A</v>
      </c>
      <c r="DB7" s="429" t="e">
        <f ca="1"/>
        <v>#N/A</v>
      </c>
      <c r="DC7" s="429" t="e">
        <f ca="1"/>
        <v>#N/A</v>
      </c>
      <c r="DD7" s="429" t="e">
        <f ca="1"/>
        <v>#N/A</v>
      </c>
      <c r="DE7" s="429" t="e">
        <f ca="1"/>
        <v>#N/A</v>
      </c>
      <c r="DF7" s="429" t="e">
        <f ca="1"/>
        <v>#N/A</v>
      </c>
      <c r="DG7" s="429" t="e">
        <f ca="1"/>
        <v>#N/A</v>
      </c>
      <c r="DH7" s="429" t="e">
        <f ca="1"/>
        <v>#N/A</v>
      </c>
      <c r="DI7" s="429" t="e">
        <f ca="1"/>
        <v>#N/A</v>
      </c>
      <c r="DJ7" s="429" t="e">
        <f ca="1"/>
        <v>#N/A</v>
      </c>
      <c r="DK7" s="429" t="e">
        <f ca="1"/>
        <v>#N/A</v>
      </c>
      <c r="DL7" s="429" t="e">
        <f ca="1"/>
        <v>#N/A</v>
      </c>
      <c r="DM7" s="429" t="e">
        <f ca="1"/>
        <v>#N/A</v>
      </c>
      <c r="DN7" s="429" t="e">
        <f ca="1"/>
        <v>#N/A</v>
      </c>
      <c r="DO7" s="429" t="e">
        <f ca="1"/>
        <v>#N/A</v>
      </c>
      <c r="DP7" s="429" t="e">
        <f ca="1"/>
        <v>#N/A</v>
      </c>
      <c r="DQ7" s="429" t="e">
        <f ca="1"/>
        <v>#N/A</v>
      </c>
      <c r="DR7" s="429" t="e">
        <f ca="1"/>
        <v>#N/A</v>
      </c>
      <c r="DS7" s="429" t="e">
        <f ca="1"/>
        <v>#N/A</v>
      </c>
      <c r="DT7" s="23"/>
    </row>
    <row r="8" spans="2:126" s="39" customFormat="1" ht="12" x14ac:dyDescent="0.25">
      <c r="B8" s="53">
        <v>5</v>
      </c>
      <c r="C8" s="360" t="str">
        <v>製造業</v>
      </c>
      <c r="D8" s="428">
        <f ca="1"/>
        <v>0.2265831441797328</v>
      </c>
      <c r="E8" s="429">
        <f ca="1"/>
        <v>6.6187865422567702E-2</v>
      </c>
      <c r="F8" s="429">
        <f ca="1"/>
        <v>0.30172503523924271</v>
      </c>
      <c r="G8" s="429">
        <f ca="1"/>
        <v>0.15102964588416956</v>
      </c>
      <c r="H8" s="429">
        <f ca="1"/>
        <v>1.3388403563571574</v>
      </c>
      <c r="I8" s="429">
        <f ca="1"/>
        <v>0.25774865733443231</v>
      </c>
      <c r="J8" s="429">
        <f ca="1"/>
        <v>0.13526980089271734</v>
      </c>
      <c r="K8" s="429">
        <f ca="1"/>
        <v>5.6660528741577745E-2</v>
      </c>
      <c r="L8" s="429">
        <f ca="1"/>
        <v>1.6557921412535145E-2</v>
      </c>
      <c r="M8" s="429">
        <f ca="1"/>
        <v>0.10456950599344374</v>
      </c>
      <c r="N8" s="429">
        <f ca="1"/>
        <v>9.7407474015893905E-2</v>
      </c>
      <c r="O8" s="429">
        <f ca="1"/>
        <v>0.1540102833273124</v>
      </c>
      <c r="P8" s="429">
        <f ca="1"/>
        <v>0.11009343490999525</v>
      </c>
      <c r="Q8" s="429" t="e">
        <f ca="1"/>
        <v>#N/A</v>
      </c>
      <c r="R8" s="429" t="e">
        <f ca="1"/>
        <v>#N/A</v>
      </c>
      <c r="S8" s="429" t="e">
        <f ca="1"/>
        <v>#N/A</v>
      </c>
      <c r="T8" s="429" t="e">
        <f ca="1"/>
        <v>#N/A</v>
      </c>
      <c r="U8" s="429" t="e">
        <f ca="1"/>
        <v>#N/A</v>
      </c>
      <c r="V8" s="429" t="e">
        <f ca="1"/>
        <v>#N/A</v>
      </c>
      <c r="W8" s="429" t="e">
        <f ca="1"/>
        <v>#N/A</v>
      </c>
      <c r="X8" s="429" t="e">
        <f ca="1"/>
        <v>#N/A</v>
      </c>
      <c r="Y8" s="429" t="e">
        <f ca="1"/>
        <v>#N/A</v>
      </c>
      <c r="Z8" s="429" t="e">
        <f ca="1"/>
        <v>#N/A</v>
      </c>
      <c r="AA8" s="429" t="e">
        <f ca="1"/>
        <v>#N/A</v>
      </c>
      <c r="AB8" s="429" t="e">
        <f ca="1"/>
        <v>#N/A</v>
      </c>
      <c r="AC8" s="429" t="e">
        <f ca="1"/>
        <v>#N/A</v>
      </c>
      <c r="AD8" s="429" t="e">
        <f ca="1"/>
        <v>#N/A</v>
      </c>
      <c r="AE8" s="429" t="e">
        <f ca="1"/>
        <v>#N/A</v>
      </c>
      <c r="AF8" s="429" t="e">
        <f ca="1"/>
        <v>#N/A</v>
      </c>
      <c r="AG8" s="429" t="e">
        <f ca="1"/>
        <v>#N/A</v>
      </c>
      <c r="AH8" s="429" t="e">
        <f ca="1"/>
        <v>#N/A</v>
      </c>
      <c r="AI8" s="429" t="e">
        <f ca="1"/>
        <v>#N/A</v>
      </c>
      <c r="AJ8" s="429" t="e">
        <f ca="1"/>
        <v>#N/A</v>
      </c>
      <c r="AK8" s="429" t="e">
        <f ca="1"/>
        <v>#N/A</v>
      </c>
      <c r="AL8" s="429" t="e">
        <f ca="1"/>
        <v>#N/A</v>
      </c>
      <c r="AM8" s="429" t="e">
        <f ca="1"/>
        <v>#N/A</v>
      </c>
      <c r="AN8" s="429" t="e">
        <f ca="1"/>
        <v>#N/A</v>
      </c>
      <c r="AO8" s="429" t="e">
        <f ca="1"/>
        <v>#N/A</v>
      </c>
      <c r="AP8" s="429" t="e">
        <f ca="1"/>
        <v>#N/A</v>
      </c>
      <c r="AQ8" s="429" t="e">
        <f ca="1"/>
        <v>#N/A</v>
      </c>
      <c r="AR8" s="429" t="e">
        <f ca="1"/>
        <v>#N/A</v>
      </c>
      <c r="AS8" s="429" t="e">
        <f ca="1"/>
        <v>#N/A</v>
      </c>
      <c r="AT8" s="429" t="e">
        <f ca="1"/>
        <v>#N/A</v>
      </c>
      <c r="AU8" s="429" t="e">
        <f ca="1"/>
        <v>#N/A</v>
      </c>
      <c r="AV8" s="429" t="e">
        <f ca="1"/>
        <v>#N/A</v>
      </c>
      <c r="AW8" s="429" t="e">
        <f ca="1"/>
        <v>#N/A</v>
      </c>
      <c r="AX8" s="429" t="e">
        <f ca="1"/>
        <v>#N/A</v>
      </c>
      <c r="AY8" s="429" t="e">
        <f ca="1"/>
        <v>#N/A</v>
      </c>
      <c r="AZ8" s="429" t="e">
        <f ca="1"/>
        <v>#N/A</v>
      </c>
      <c r="BA8" s="429" t="e">
        <f ca="1"/>
        <v>#N/A</v>
      </c>
      <c r="BB8" s="429" t="e">
        <f ca="1"/>
        <v>#N/A</v>
      </c>
      <c r="BC8" s="429" t="e">
        <f ca="1"/>
        <v>#N/A</v>
      </c>
      <c r="BD8" s="429" t="e">
        <f ca="1"/>
        <v>#N/A</v>
      </c>
      <c r="BE8" s="429" t="e">
        <f ca="1"/>
        <v>#N/A</v>
      </c>
      <c r="BF8" s="429" t="e">
        <f ca="1"/>
        <v>#N/A</v>
      </c>
      <c r="BG8" s="429" t="e">
        <f ca="1"/>
        <v>#N/A</v>
      </c>
      <c r="BH8" s="429" t="e">
        <f ca="1"/>
        <v>#N/A</v>
      </c>
      <c r="BI8" s="429" t="e">
        <f ca="1"/>
        <v>#N/A</v>
      </c>
      <c r="BJ8" s="429" t="e">
        <f ca="1"/>
        <v>#N/A</v>
      </c>
      <c r="BK8" s="429" t="e">
        <f ca="1"/>
        <v>#N/A</v>
      </c>
      <c r="BL8" s="429" t="e">
        <f ca="1"/>
        <v>#N/A</v>
      </c>
      <c r="BM8" s="429" t="e">
        <f ca="1"/>
        <v>#N/A</v>
      </c>
      <c r="BN8" s="429" t="e">
        <f ca="1"/>
        <v>#N/A</v>
      </c>
      <c r="BO8" s="429" t="e">
        <f ca="1"/>
        <v>#N/A</v>
      </c>
      <c r="BP8" s="429" t="e">
        <f ca="1"/>
        <v>#N/A</v>
      </c>
      <c r="BQ8" s="429" t="e">
        <f ca="1"/>
        <v>#N/A</v>
      </c>
      <c r="BR8" s="429" t="e">
        <f ca="1"/>
        <v>#N/A</v>
      </c>
      <c r="BS8" s="429" t="e">
        <f ca="1"/>
        <v>#N/A</v>
      </c>
      <c r="BT8" s="429" t="e">
        <f ca="1"/>
        <v>#N/A</v>
      </c>
      <c r="BU8" s="429" t="e">
        <f ca="1"/>
        <v>#N/A</v>
      </c>
      <c r="BV8" s="429" t="e">
        <f ca="1"/>
        <v>#N/A</v>
      </c>
      <c r="BW8" s="429" t="e">
        <f ca="1"/>
        <v>#N/A</v>
      </c>
      <c r="BX8" s="429" t="e">
        <f ca="1"/>
        <v>#N/A</v>
      </c>
      <c r="BY8" s="429" t="e">
        <f ca="1"/>
        <v>#N/A</v>
      </c>
      <c r="BZ8" s="429" t="e">
        <f ca="1"/>
        <v>#N/A</v>
      </c>
      <c r="CA8" s="429" t="e">
        <f ca="1"/>
        <v>#N/A</v>
      </c>
      <c r="CB8" s="429" t="e">
        <f ca="1"/>
        <v>#N/A</v>
      </c>
      <c r="CC8" s="429" t="e">
        <f ca="1"/>
        <v>#N/A</v>
      </c>
      <c r="CD8" s="429" t="e">
        <f ca="1"/>
        <v>#N/A</v>
      </c>
      <c r="CE8" s="429" t="e">
        <f ca="1"/>
        <v>#N/A</v>
      </c>
      <c r="CF8" s="429" t="e">
        <f ca="1"/>
        <v>#N/A</v>
      </c>
      <c r="CG8" s="429" t="e">
        <f ca="1"/>
        <v>#N/A</v>
      </c>
      <c r="CH8" s="429" t="e">
        <f ca="1"/>
        <v>#N/A</v>
      </c>
      <c r="CI8" s="429" t="e">
        <f ca="1"/>
        <v>#N/A</v>
      </c>
      <c r="CJ8" s="429" t="e">
        <f ca="1"/>
        <v>#N/A</v>
      </c>
      <c r="CK8" s="429" t="e">
        <f ca="1"/>
        <v>#N/A</v>
      </c>
      <c r="CL8" s="429" t="e">
        <f ca="1"/>
        <v>#N/A</v>
      </c>
      <c r="CM8" s="429" t="e">
        <f ca="1"/>
        <v>#N/A</v>
      </c>
      <c r="CN8" s="429" t="e">
        <f ca="1"/>
        <v>#N/A</v>
      </c>
      <c r="CO8" s="429" t="e">
        <f ca="1"/>
        <v>#N/A</v>
      </c>
      <c r="CP8" s="429" t="e">
        <f ca="1"/>
        <v>#N/A</v>
      </c>
      <c r="CQ8" s="429" t="e">
        <f ca="1"/>
        <v>#N/A</v>
      </c>
      <c r="CR8" s="429" t="e">
        <f ca="1"/>
        <v>#N/A</v>
      </c>
      <c r="CS8" s="429" t="e">
        <f ca="1"/>
        <v>#N/A</v>
      </c>
      <c r="CT8" s="429" t="e">
        <f ca="1"/>
        <v>#N/A</v>
      </c>
      <c r="CU8" s="429" t="e">
        <f ca="1"/>
        <v>#N/A</v>
      </c>
      <c r="CV8" s="429" t="e">
        <f ca="1"/>
        <v>#N/A</v>
      </c>
      <c r="CW8" s="429" t="e">
        <f ca="1"/>
        <v>#N/A</v>
      </c>
      <c r="CX8" s="429" t="e">
        <f ca="1"/>
        <v>#N/A</v>
      </c>
      <c r="CY8" s="429" t="e">
        <f ca="1"/>
        <v>#N/A</v>
      </c>
      <c r="CZ8" s="429" t="e">
        <f ca="1"/>
        <v>#N/A</v>
      </c>
      <c r="DA8" s="429" t="e">
        <f ca="1"/>
        <v>#N/A</v>
      </c>
      <c r="DB8" s="429" t="e">
        <f ca="1"/>
        <v>#N/A</v>
      </c>
      <c r="DC8" s="429" t="e">
        <f ca="1"/>
        <v>#N/A</v>
      </c>
      <c r="DD8" s="429" t="e">
        <f ca="1"/>
        <v>#N/A</v>
      </c>
      <c r="DE8" s="429" t="e">
        <f ca="1"/>
        <v>#N/A</v>
      </c>
      <c r="DF8" s="429" t="e">
        <f ca="1"/>
        <v>#N/A</v>
      </c>
      <c r="DG8" s="429" t="e">
        <f ca="1"/>
        <v>#N/A</v>
      </c>
      <c r="DH8" s="429" t="e">
        <f ca="1"/>
        <v>#N/A</v>
      </c>
      <c r="DI8" s="429" t="e">
        <f ca="1"/>
        <v>#N/A</v>
      </c>
      <c r="DJ8" s="429" t="e">
        <f ca="1"/>
        <v>#N/A</v>
      </c>
      <c r="DK8" s="429" t="e">
        <f ca="1"/>
        <v>#N/A</v>
      </c>
      <c r="DL8" s="429" t="e">
        <f ca="1"/>
        <v>#N/A</v>
      </c>
      <c r="DM8" s="429" t="e">
        <f ca="1"/>
        <v>#N/A</v>
      </c>
      <c r="DN8" s="429" t="e">
        <f ca="1"/>
        <v>#N/A</v>
      </c>
      <c r="DO8" s="429" t="e">
        <f ca="1"/>
        <v>#N/A</v>
      </c>
      <c r="DP8" s="429" t="e">
        <f ca="1"/>
        <v>#N/A</v>
      </c>
      <c r="DQ8" s="429" t="e">
        <f ca="1"/>
        <v>#N/A</v>
      </c>
      <c r="DR8" s="429" t="e">
        <f ca="1"/>
        <v>#N/A</v>
      </c>
      <c r="DS8" s="429" t="e">
        <f ca="1"/>
        <v>#N/A</v>
      </c>
      <c r="DT8" s="23"/>
    </row>
    <row r="9" spans="2:126" s="39" customFormat="1" ht="12" x14ac:dyDescent="0.25">
      <c r="B9" s="53">
        <v>6</v>
      </c>
      <c r="C9" s="361" t="str">
        <v>建設業</v>
      </c>
      <c r="D9" s="430">
        <f ca="1"/>
        <v>0</v>
      </c>
      <c r="E9" s="431">
        <f ca="1"/>
        <v>0</v>
      </c>
      <c r="F9" s="431">
        <f ca="1"/>
        <v>0</v>
      </c>
      <c r="G9" s="431">
        <f ca="1"/>
        <v>0</v>
      </c>
      <c r="H9" s="431">
        <f ca="1"/>
        <v>0</v>
      </c>
      <c r="I9" s="431">
        <f ca="1"/>
        <v>1</v>
      </c>
      <c r="J9" s="431">
        <f ca="1"/>
        <v>0</v>
      </c>
      <c r="K9" s="431">
        <f ca="1"/>
        <v>0</v>
      </c>
      <c r="L9" s="431">
        <f ca="1"/>
        <v>0</v>
      </c>
      <c r="M9" s="431">
        <f ca="1"/>
        <v>0</v>
      </c>
      <c r="N9" s="431">
        <f ca="1"/>
        <v>0</v>
      </c>
      <c r="O9" s="431">
        <f ca="1"/>
        <v>0</v>
      </c>
      <c r="P9" s="431">
        <f ca="1"/>
        <v>0</v>
      </c>
      <c r="Q9" s="431" t="e">
        <f ca="1"/>
        <v>#N/A</v>
      </c>
      <c r="R9" s="431" t="e">
        <f ca="1"/>
        <v>#N/A</v>
      </c>
      <c r="S9" s="431" t="e">
        <f ca="1"/>
        <v>#N/A</v>
      </c>
      <c r="T9" s="431" t="e">
        <f ca="1"/>
        <v>#N/A</v>
      </c>
      <c r="U9" s="431" t="e">
        <f ca="1"/>
        <v>#N/A</v>
      </c>
      <c r="V9" s="431" t="e">
        <f ca="1"/>
        <v>#N/A</v>
      </c>
      <c r="W9" s="431" t="e">
        <f ca="1"/>
        <v>#N/A</v>
      </c>
      <c r="X9" s="431" t="e">
        <f ca="1"/>
        <v>#N/A</v>
      </c>
      <c r="Y9" s="431" t="e">
        <f ca="1"/>
        <v>#N/A</v>
      </c>
      <c r="Z9" s="431" t="e">
        <f ca="1"/>
        <v>#N/A</v>
      </c>
      <c r="AA9" s="431" t="e">
        <f ca="1"/>
        <v>#N/A</v>
      </c>
      <c r="AB9" s="431" t="e">
        <f ca="1"/>
        <v>#N/A</v>
      </c>
      <c r="AC9" s="431" t="e">
        <f ca="1"/>
        <v>#N/A</v>
      </c>
      <c r="AD9" s="431" t="e">
        <f ca="1"/>
        <v>#N/A</v>
      </c>
      <c r="AE9" s="431" t="e">
        <f ca="1"/>
        <v>#N/A</v>
      </c>
      <c r="AF9" s="431" t="e">
        <f ca="1"/>
        <v>#N/A</v>
      </c>
      <c r="AG9" s="431" t="e">
        <f ca="1"/>
        <v>#N/A</v>
      </c>
      <c r="AH9" s="431" t="e">
        <f ca="1"/>
        <v>#N/A</v>
      </c>
      <c r="AI9" s="431" t="e">
        <f ca="1"/>
        <v>#N/A</v>
      </c>
      <c r="AJ9" s="431" t="e">
        <f ca="1"/>
        <v>#N/A</v>
      </c>
      <c r="AK9" s="431" t="e">
        <f ca="1"/>
        <v>#N/A</v>
      </c>
      <c r="AL9" s="431" t="e">
        <f ca="1"/>
        <v>#N/A</v>
      </c>
      <c r="AM9" s="431" t="e">
        <f ca="1"/>
        <v>#N/A</v>
      </c>
      <c r="AN9" s="431" t="e">
        <f ca="1"/>
        <v>#N/A</v>
      </c>
      <c r="AO9" s="431" t="e">
        <f ca="1"/>
        <v>#N/A</v>
      </c>
      <c r="AP9" s="431" t="e">
        <f ca="1"/>
        <v>#N/A</v>
      </c>
      <c r="AQ9" s="431" t="e">
        <f ca="1"/>
        <v>#N/A</v>
      </c>
      <c r="AR9" s="431" t="e">
        <f ca="1"/>
        <v>#N/A</v>
      </c>
      <c r="AS9" s="431" t="e">
        <f ca="1"/>
        <v>#N/A</v>
      </c>
      <c r="AT9" s="431" t="e">
        <f ca="1"/>
        <v>#N/A</v>
      </c>
      <c r="AU9" s="431" t="e">
        <f ca="1"/>
        <v>#N/A</v>
      </c>
      <c r="AV9" s="431" t="e">
        <f ca="1"/>
        <v>#N/A</v>
      </c>
      <c r="AW9" s="431" t="e">
        <f ca="1"/>
        <v>#N/A</v>
      </c>
      <c r="AX9" s="431" t="e">
        <f ca="1"/>
        <v>#N/A</v>
      </c>
      <c r="AY9" s="431" t="e">
        <f ca="1"/>
        <v>#N/A</v>
      </c>
      <c r="AZ9" s="431" t="e">
        <f ca="1"/>
        <v>#N/A</v>
      </c>
      <c r="BA9" s="431" t="e">
        <f ca="1"/>
        <v>#N/A</v>
      </c>
      <c r="BB9" s="431" t="e">
        <f ca="1"/>
        <v>#N/A</v>
      </c>
      <c r="BC9" s="431" t="e">
        <f ca="1"/>
        <v>#N/A</v>
      </c>
      <c r="BD9" s="431" t="e">
        <f ca="1"/>
        <v>#N/A</v>
      </c>
      <c r="BE9" s="431" t="e">
        <f ca="1"/>
        <v>#N/A</v>
      </c>
      <c r="BF9" s="431" t="e">
        <f ca="1"/>
        <v>#N/A</v>
      </c>
      <c r="BG9" s="431" t="e">
        <f ca="1"/>
        <v>#N/A</v>
      </c>
      <c r="BH9" s="431" t="e">
        <f ca="1"/>
        <v>#N/A</v>
      </c>
      <c r="BI9" s="431" t="e">
        <f ca="1"/>
        <v>#N/A</v>
      </c>
      <c r="BJ9" s="431" t="e">
        <f ca="1"/>
        <v>#N/A</v>
      </c>
      <c r="BK9" s="431" t="e">
        <f ca="1"/>
        <v>#N/A</v>
      </c>
      <c r="BL9" s="431" t="e">
        <f ca="1"/>
        <v>#N/A</v>
      </c>
      <c r="BM9" s="431" t="e">
        <f ca="1"/>
        <v>#N/A</v>
      </c>
      <c r="BN9" s="431" t="e">
        <f ca="1"/>
        <v>#N/A</v>
      </c>
      <c r="BO9" s="431" t="e">
        <f ca="1"/>
        <v>#N/A</v>
      </c>
      <c r="BP9" s="431" t="e">
        <f ca="1"/>
        <v>#N/A</v>
      </c>
      <c r="BQ9" s="431" t="e">
        <f ca="1"/>
        <v>#N/A</v>
      </c>
      <c r="BR9" s="431" t="e">
        <f ca="1"/>
        <v>#N/A</v>
      </c>
      <c r="BS9" s="431" t="e">
        <f ca="1"/>
        <v>#N/A</v>
      </c>
      <c r="BT9" s="431" t="e">
        <f ca="1"/>
        <v>#N/A</v>
      </c>
      <c r="BU9" s="431" t="e">
        <f ca="1"/>
        <v>#N/A</v>
      </c>
      <c r="BV9" s="431" t="e">
        <f ca="1"/>
        <v>#N/A</v>
      </c>
      <c r="BW9" s="431" t="e">
        <f ca="1"/>
        <v>#N/A</v>
      </c>
      <c r="BX9" s="431" t="e">
        <f ca="1"/>
        <v>#N/A</v>
      </c>
      <c r="BY9" s="431" t="e">
        <f ca="1"/>
        <v>#N/A</v>
      </c>
      <c r="BZ9" s="431" t="e">
        <f ca="1"/>
        <v>#N/A</v>
      </c>
      <c r="CA9" s="431" t="e">
        <f ca="1"/>
        <v>#N/A</v>
      </c>
      <c r="CB9" s="431" t="e">
        <f ca="1"/>
        <v>#N/A</v>
      </c>
      <c r="CC9" s="431" t="e">
        <f ca="1"/>
        <v>#N/A</v>
      </c>
      <c r="CD9" s="431" t="e">
        <f ca="1"/>
        <v>#N/A</v>
      </c>
      <c r="CE9" s="431" t="e">
        <f ca="1"/>
        <v>#N/A</v>
      </c>
      <c r="CF9" s="431" t="e">
        <f ca="1"/>
        <v>#N/A</v>
      </c>
      <c r="CG9" s="431" t="e">
        <f ca="1"/>
        <v>#N/A</v>
      </c>
      <c r="CH9" s="431" t="e">
        <f ca="1"/>
        <v>#N/A</v>
      </c>
      <c r="CI9" s="431" t="e">
        <f ca="1"/>
        <v>#N/A</v>
      </c>
      <c r="CJ9" s="431" t="e">
        <f ca="1"/>
        <v>#N/A</v>
      </c>
      <c r="CK9" s="431" t="e">
        <f ca="1"/>
        <v>#N/A</v>
      </c>
      <c r="CL9" s="431" t="e">
        <f ca="1"/>
        <v>#N/A</v>
      </c>
      <c r="CM9" s="431" t="e">
        <f ca="1"/>
        <v>#N/A</v>
      </c>
      <c r="CN9" s="431" t="e">
        <f ca="1"/>
        <v>#N/A</v>
      </c>
      <c r="CO9" s="431" t="e">
        <f ca="1"/>
        <v>#N/A</v>
      </c>
      <c r="CP9" s="431" t="e">
        <f ca="1"/>
        <v>#N/A</v>
      </c>
      <c r="CQ9" s="431" t="e">
        <f ca="1"/>
        <v>#N/A</v>
      </c>
      <c r="CR9" s="431" t="e">
        <f ca="1"/>
        <v>#N/A</v>
      </c>
      <c r="CS9" s="431" t="e">
        <f ca="1"/>
        <v>#N/A</v>
      </c>
      <c r="CT9" s="431" t="e">
        <f ca="1"/>
        <v>#N/A</v>
      </c>
      <c r="CU9" s="431" t="e">
        <f ca="1"/>
        <v>#N/A</v>
      </c>
      <c r="CV9" s="431" t="e">
        <f ca="1"/>
        <v>#N/A</v>
      </c>
      <c r="CW9" s="431" t="e">
        <f ca="1"/>
        <v>#N/A</v>
      </c>
      <c r="CX9" s="431" t="e">
        <f ca="1"/>
        <v>#N/A</v>
      </c>
      <c r="CY9" s="431" t="e">
        <f ca="1"/>
        <v>#N/A</v>
      </c>
      <c r="CZ9" s="431" t="e">
        <f ca="1"/>
        <v>#N/A</v>
      </c>
      <c r="DA9" s="431" t="e">
        <f ca="1"/>
        <v>#N/A</v>
      </c>
      <c r="DB9" s="431" t="e">
        <f ca="1"/>
        <v>#N/A</v>
      </c>
      <c r="DC9" s="431" t="e">
        <f ca="1"/>
        <v>#N/A</v>
      </c>
      <c r="DD9" s="431" t="e">
        <f ca="1"/>
        <v>#N/A</v>
      </c>
      <c r="DE9" s="431" t="e">
        <f ca="1"/>
        <v>#N/A</v>
      </c>
      <c r="DF9" s="431" t="e">
        <f ca="1"/>
        <v>#N/A</v>
      </c>
      <c r="DG9" s="431" t="e">
        <f ca="1"/>
        <v>#N/A</v>
      </c>
      <c r="DH9" s="431" t="e">
        <f ca="1"/>
        <v>#N/A</v>
      </c>
      <c r="DI9" s="431" t="e">
        <f ca="1"/>
        <v>#N/A</v>
      </c>
      <c r="DJ9" s="431" t="e">
        <f ca="1"/>
        <v>#N/A</v>
      </c>
      <c r="DK9" s="431" t="e">
        <f ca="1"/>
        <v>#N/A</v>
      </c>
      <c r="DL9" s="431" t="e">
        <f ca="1"/>
        <v>#N/A</v>
      </c>
      <c r="DM9" s="431" t="e">
        <f ca="1"/>
        <v>#N/A</v>
      </c>
      <c r="DN9" s="431" t="e">
        <f ca="1"/>
        <v>#N/A</v>
      </c>
      <c r="DO9" s="431" t="e">
        <f ca="1"/>
        <v>#N/A</v>
      </c>
      <c r="DP9" s="431" t="e">
        <f ca="1"/>
        <v>#N/A</v>
      </c>
      <c r="DQ9" s="431" t="e">
        <f ca="1"/>
        <v>#N/A</v>
      </c>
      <c r="DR9" s="431" t="e">
        <f ca="1"/>
        <v>#N/A</v>
      </c>
      <c r="DS9" s="431" t="e">
        <f ca="1"/>
        <v>#N/A</v>
      </c>
      <c r="DT9" s="24"/>
    </row>
    <row r="10" spans="2:126" s="39" customFormat="1" ht="12" x14ac:dyDescent="0.25">
      <c r="B10" s="53">
        <v>7</v>
      </c>
      <c r="C10" s="360" t="str">
        <v>電気・ガス・水道</v>
      </c>
      <c r="D10" s="428">
        <f ca="1"/>
        <v>4.1078216645760058E-4</v>
      </c>
      <c r="E10" s="429">
        <f ca="1"/>
        <v>1.5072362720118721E-4</v>
      </c>
      <c r="F10" s="429">
        <f ca="1"/>
        <v>2.3011200535100361E-4</v>
      </c>
      <c r="G10" s="429">
        <f ca="1"/>
        <v>1.1040787556640208E-3</v>
      </c>
      <c r="H10" s="429">
        <f ca="1"/>
        <v>7.2163897905013982E-4</v>
      </c>
      <c r="I10" s="429">
        <f ca="1"/>
        <v>3.1361156101075119E-4</v>
      </c>
      <c r="J10" s="429">
        <f ca="1"/>
        <v>1.0025269009410469</v>
      </c>
      <c r="K10" s="429">
        <f ca="1"/>
        <v>5.852545415446481E-4</v>
      </c>
      <c r="L10" s="429">
        <f ca="1"/>
        <v>1.840255332882407E-4</v>
      </c>
      <c r="M10" s="429">
        <f ca="1"/>
        <v>3.8638376901366537E-4</v>
      </c>
      <c r="N10" s="429">
        <f ca="1"/>
        <v>5.5020585847951275E-4</v>
      </c>
      <c r="O10" s="429">
        <f ca="1"/>
        <v>6.2647911906455475E-4</v>
      </c>
      <c r="P10" s="429">
        <f ca="1"/>
        <v>5.1087922003526106E-4</v>
      </c>
      <c r="Q10" s="429" t="e">
        <f ca="1"/>
        <v>#N/A</v>
      </c>
      <c r="R10" s="429" t="e">
        <f ca="1"/>
        <v>#N/A</v>
      </c>
      <c r="S10" s="429" t="e">
        <f ca="1"/>
        <v>#N/A</v>
      </c>
      <c r="T10" s="429" t="e">
        <f ca="1"/>
        <v>#N/A</v>
      </c>
      <c r="U10" s="429" t="e">
        <f ca="1"/>
        <v>#N/A</v>
      </c>
      <c r="V10" s="429" t="e">
        <f ca="1"/>
        <v>#N/A</v>
      </c>
      <c r="W10" s="429" t="e">
        <f ca="1"/>
        <v>#N/A</v>
      </c>
      <c r="X10" s="429" t="e">
        <f ca="1"/>
        <v>#N/A</v>
      </c>
      <c r="Y10" s="429" t="e">
        <f ca="1"/>
        <v>#N/A</v>
      </c>
      <c r="Z10" s="429" t="e">
        <f ca="1"/>
        <v>#N/A</v>
      </c>
      <c r="AA10" s="429" t="e">
        <f ca="1"/>
        <v>#N/A</v>
      </c>
      <c r="AB10" s="429" t="e">
        <f ca="1"/>
        <v>#N/A</v>
      </c>
      <c r="AC10" s="429" t="e">
        <f ca="1"/>
        <v>#N/A</v>
      </c>
      <c r="AD10" s="429" t="e">
        <f ca="1"/>
        <v>#N/A</v>
      </c>
      <c r="AE10" s="429" t="e">
        <f ca="1"/>
        <v>#N/A</v>
      </c>
      <c r="AF10" s="429" t="e">
        <f ca="1"/>
        <v>#N/A</v>
      </c>
      <c r="AG10" s="429" t="e">
        <f ca="1"/>
        <v>#N/A</v>
      </c>
      <c r="AH10" s="429" t="e">
        <f ca="1"/>
        <v>#N/A</v>
      </c>
      <c r="AI10" s="429" t="e">
        <f ca="1"/>
        <v>#N/A</v>
      </c>
      <c r="AJ10" s="429" t="e">
        <f ca="1"/>
        <v>#N/A</v>
      </c>
      <c r="AK10" s="429" t="e">
        <f ca="1"/>
        <v>#N/A</v>
      </c>
      <c r="AL10" s="429" t="e">
        <f ca="1"/>
        <v>#N/A</v>
      </c>
      <c r="AM10" s="429" t="e">
        <f ca="1"/>
        <v>#N/A</v>
      </c>
      <c r="AN10" s="429" t="e">
        <f ca="1"/>
        <v>#N/A</v>
      </c>
      <c r="AO10" s="429" t="e">
        <f ca="1"/>
        <v>#N/A</v>
      </c>
      <c r="AP10" s="429" t="e">
        <f ca="1"/>
        <v>#N/A</v>
      </c>
      <c r="AQ10" s="429" t="e">
        <f ca="1"/>
        <v>#N/A</v>
      </c>
      <c r="AR10" s="429" t="e">
        <f ca="1"/>
        <v>#N/A</v>
      </c>
      <c r="AS10" s="429" t="e">
        <f ca="1"/>
        <v>#N/A</v>
      </c>
      <c r="AT10" s="429" t="e">
        <f ca="1"/>
        <v>#N/A</v>
      </c>
      <c r="AU10" s="429" t="e">
        <f ca="1"/>
        <v>#N/A</v>
      </c>
      <c r="AV10" s="429" t="e">
        <f ca="1"/>
        <v>#N/A</v>
      </c>
      <c r="AW10" s="429" t="e">
        <f ca="1"/>
        <v>#N/A</v>
      </c>
      <c r="AX10" s="429" t="e">
        <f ca="1"/>
        <v>#N/A</v>
      </c>
      <c r="AY10" s="429" t="e">
        <f ca="1"/>
        <v>#N/A</v>
      </c>
      <c r="AZ10" s="429" t="e">
        <f ca="1"/>
        <v>#N/A</v>
      </c>
      <c r="BA10" s="429" t="e">
        <f ca="1"/>
        <v>#N/A</v>
      </c>
      <c r="BB10" s="429" t="e">
        <f ca="1"/>
        <v>#N/A</v>
      </c>
      <c r="BC10" s="429" t="e">
        <f ca="1"/>
        <v>#N/A</v>
      </c>
      <c r="BD10" s="429" t="e">
        <f ca="1"/>
        <v>#N/A</v>
      </c>
      <c r="BE10" s="429" t="e">
        <f ca="1"/>
        <v>#N/A</v>
      </c>
      <c r="BF10" s="429" t="e">
        <f ca="1"/>
        <v>#N/A</v>
      </c>
      <c r="BG10" s="429" t="e">
        <f ca="1"/>
        <v>#N/A</v>
      </c>
      <c r="BH10" s="429" t="e">
        <f ca="1"/>
        <v>#N/A</v>
      </c>
      <c r="BI10" s="429" t="e">
        <f ca="1"/>
        <v>#N/A</v>
      </c>
      <c r="BJ10" s="429" t="e">
        <f ca="1"/>
        <v>#N/A</v>
      </c>
      <c r="BK10" s="429" t="e">
        <f ca="1"/>
        <v>#N/A</v>
      </c>
      <c r="BL10" s="429" t="e">
        <f ca="1"/>
        <v>#N/A</v>
      </c>
      <c r="BM10" s="429" t="e">
        <f ca="1"/>
        <v>#N/A</v>
      </c>
      <c r="BN10" s="429" t="e">
        <f ca="1"/>
        <v>#N/A</v>
      </c>
      <c r="BO10" s="429" t="e">
        <f ca="1"/>
        <v>#N/A</v>
      </c>
      <c r="BP10" s="429" t="e">
        <f ca="1"/>
        <v>#N/A</v>
      </c>
      <c r="BQ10" s="429" t="e">
        <f ca="1"/>
        <v>#N/A</v>
      </c>
      <c r="BR10" s="429" t="e">
        <f ca="1"/>
        <v>#N/A</v>
      </c>
      <c r="BS10" s="429" t="e">
        <f ca="1"/>
        <v>#N/A</v>
      </c>
      <c r="BT10" s="429" t="e">
        <f ca="1"/>
        <v>#N/A</v>
      </c>
      <c r="BU10" s="429" t="e">
        <f ca="1"/>
        <v>#N/A</v>
      </c>
      <c r="BV10" s="429" t="e">
        <f ca="1"/>
        <v>#N/A</v>
      </c>
      <c r="BW10" s="429" t="e">
        <f ca="1"/>
        <v>#N/A</v>
      </c>
      <c r="BX10" s="429" t="e">
        <f ca="1"/>
        <v>#N/A</v>
      </c>
      <c r="BY10" s="429" t="e">
        <f ca="1"/>
        <v>#N/A</v>
      </c>
      <c r="BZ10" s="429" t="e">
        <f ca="1"/>
        <v>#N/A</v>
      </c>
      <c r="CA10" s="429" t="e">
        <f ca="1"/>
        <v>#N/A</v>
      </c>
      <c r="CB10" s="429" t="e">
        <f ca="1"/>
        <v>#N/A</v>
      </c>
      <c r="CC10" s="429" t="e">
        <f ca="1"/>
        <v>#N/A</v>
      </c>
      <c r="CD10" s="429" t="e">
        <f ca="1"/>
        <v>#N/A</v>
      </c>
      <c r="CE10" s="429" t="e">
        <f ca="1"/>
        <v>#N/A</v>
      </c>
      <c r="CF10" s="429" t="e">
        <f ca="1"/>
        <v>#N/A</v>
      </c>
      <c r="CG10" s="429" t="e">
        <f ca="1"/>
        <v>#N/A</v>
      </c>
      <c r="CH10" s="429" t="e">
        <f ca="1"/>
        <v>#N/A</v>
      </c>
      <c r="CI10" s="429" t="e">
        <f ca="1"/>
        <v>#N/A</v>
      </c>
      <c r="CJ10" s="429" t="e">
        <f ca="1"/>
        <v>#N/A</v>
      </c>
      <c r="CK10" s="429" t="e">
        <f ca="1"/>
        <v>#N/A</v>
      </c>
      <c r="CL10" s="429" t="e">
        <f ca="1"/>
        <v>#N/A</v>
      </c>
      <c r="CM10" s="429" t="e">
        <f ca="1"/>
        <v>#N/A</v>
      </c>
      <c r="CN10" s="429" t="e">
        <f ca="1"/>
        <v>#N/A</v>
      </c>
      <c r="CO10" s="429" t="e">
        <f ca="1"/>
        <v>#N/A</v>
      </c>
      <c r="CP10" s="429" t="e">
        <f ca="1"/>
        <v>#N/A</v>
      </c>
      <c r="CQ10" s="429" t="e">
        <f ca="1"/>
        <v>#N/A</v>
      </c>
      <c r="CR10" s="429" t="e">
        <f ca="1"/>
        <v>#N/A</v>
      </c>
      <c r="CS10" s="429" t="e">
        <f ca="1"/>
        <v>#N/A</v>
      </c>
      <c r="CT10" s="429" t="e">
        <f ca="1"/>
        <v>#N/A</v>
      </c>
      <c r="CU10" s="429" t="e">
        <f ca="1"/>
        <v>#N/A</v>
      </c>
      <c r="CV10" s="429" t="e">
        <f ca="1"/>
        <v>#N/A</v>
      </c>
      <c r="CW10" s="429" t="e">
        <f ca="1"/>
        <v>#N/A</v>
      </c>
      <c r="CX10" s="429" t="e">
        <f ca="1"/>
        <v>#N/A</v>
      </c>
      <c r="CY10" s="429" t="e">
        <f ca="1"/>
        <v>#N/A</v>
      </c>
      <c r="CZ10" s="429" t="e">
        <f ca="1"/>
        <v>#N/A</v>
      </c>
      <c r="DA10" s="429" t="e">
        <f ca="1"/>
        <v>#N/A</v>
      </c>
      <c r="DB10" s="429" t="e">
        <f ca="1"/>
        <v>#N/A</v>
      </c>
      <c r="DC10" s="429" t="e">
        <f ca="1"/>
        <v>#N/A</v>
      </c>
      <c r="DD10" s="429" t="e">
        <f ca="1"/>
        <v>#N/A</v>
      </c>
      <c r="DE10" s="429" t="e">
        <f ca="1"/>
        <v>#N/A</v>
      </c>
      <c r="DF10" s="429" t="e">
        <f ca="1"/>
        <v>#N/A</v>
      </c>
      <c r="DG10" s="429" t="e">
        <f ca="1"/>
        <v>#N/A</v>
      </c>
      <c r="DH10" s="429" t="e">
        <f ca="1"/>
        <v>#N/A</v>
      </c>
      <c r="DI10" s="429" t="e">
        <f ca="1"/>
        <v>#N/A</v>
      </c>
      <c r="DJ10" s="429" t="e">
        <f ca="1"/>
        <v>#N/A</v>
      </c>
      <c r="DK10" s="429" t="e">
        <f ca="1"/>
        <v>#N/A</v>
      </c>
      <c r="DL10" s="429" t="e">
        <f ca="1"/>
        <v>#N/A</v>
      </c>
      <c r="DM10" s="429" t="e">
        <f ca="1"/>
        <v>#N/A</v>
      </c>
      <c r="DN10" s="429" t="e">
        <f ca="1"/>
        <v>#N/A</v>
      </c>
      <c r="DO10" s="429" t="e">
        <f ca="1"/>
        <v>#N/A</v>
      </c>
      <c r="DP10" s="429" t="e">
        <f ca="1"/>
        <v>#N/A</v>
      </c>
      <c r="DQ10" s="429" t="e">
        <f ca="1"/>
        <v>#N/A</v>
      </c>
      <c r="DR10" s="429" t="e">
        <f ca="1"/>
        <v>#N/A</v>
      </c>
      <c r="DS10" s="429" t="e">
        <f ca="1"/>
        <v>#N/A</v>
      </c>
      <c r="DT10" s="23"/>
    </row>
    <row r="11" spans="2:126" s="39" customFormat="1" ht="12" x14ac:dyDescent="0.25">
      <c r="B11" s="53">
        <v>8</v>
      </c>
      <c r="C11" s="360" t="str">
        <v>商業</v>
      </c>
      <c r="D11" s="428">
        <f ca="1"/>
        <v>1.9537541042544786E-2</v>
      </c>
      <c r="E11" s="429">
        <f ca="1"/>
        <v>5.9761328899167361E-3</v>
      </c>
      <c r="F11" s="429">
        <f ca="1"/>
        <v>2.212851233979542E-2</v>
      </c>
      <c r="G11" s="429">
        <f ca="1"/>
        <v>1.0768084311806047E-2</v>
      </c>
      <c r="H11" s="429">
        <f ca="1"/>
        <v>2.109971557101897E-2</v>
      </c>
      <c r="I11" s="429">
        <f ca="1"/>
        <v>2.4009731495764585E-2</v>
      </c>
      <c r="J11" s="429">
        <f ca="1"/>
        <v>7.1035154669349876E-3</v>
      </c>
      <c r="K11" s="429">
        <f ca="1"/>
        <v>1.0076776310105231</v>
      </c>
      <c r="L11" s="429">
        <f ca="1"/>
        <v>1.5163316173925593E-3</v>
      </c>
      <c r="M11" s="429">
        <f ca="1"/>
        <v>5.8635372525225795E-3</v>
      </c>
      <c r="N11" s="429">
        <f ca="1"/>
        <v>5.6273935145860427E-3</v>
      </c>
      <c r="O11" s="429">
        <f ca="1"/>
        <v>1.4800495806788558E-2</v>
      </c>
      <c r="P11" s="429">
        <f ca="1"/>
        <v>6.4340879858124792E-3</v>
      </c>
      <c r="Q11" s="429" t="e">
        <f ca="1"/>
        <v>#N/A</v>
      </c>
      <c r="R11" s="429" t="e">
        <f ca="1"/>
        <v>#N/A</v>
      </c>
      <c r="S11" s="429" t="e">
        <f ca="1"/>
        <v>#N/A</v>
      </c>
      <c r="T11" s="429" t="e">
        <f ca="1"/>
        <v>#N/A</v>
      </c>
      <c r="U11" s="429" t="e">
        <f ca="1"/>
        <v>#N/A</v>
      </c>
      <c r="V11" s="429" t="e">
        <f ca="1"/>
        <v>#N/A</v>
      </c>
      <c r="W11" s="429" t="e">
        <f ca="1"/>
        <v>#N/A</v>
      </c>
      <c r="X11" s="429" t="e">
        <f ca="1"/>
        <v>#N/A</v>
      </c>
      <c r="Y11" s="429" t="e">
        <f ca="1"/>
        <v>#N/A</v>
      </c>
      <c r="Z11" s="429" t="e">
        <f ca="1"/>
        <v>#N/A</v>
      </c>
      <c r="AA11" s="429" t="e">
        <f ca="1"/>
        <v>#N/A</v>
      </c>
      <c r="AB11" s="429" t="e">
        <f ca="1"/>
        <v>#N/A</v>
      </c>
      <c r="AC11" s="429" t="e">
        <f ca="1"/>
        <v>#N/A</v>
      </c>
      <c r="AD11" s="429" t="e">
        <f ca="1"/>
        <v>#N/A</v>
      </c>
      <c r="AE11" s="429" t="e">
        <f ca="1"/>
        <v>#N/A</v>
      </c>
      <c r="AF11" s="429" t="e">
        <f ca="1"/>
        <v>#N/A</v>
      </c>
      <c r="AG11" s="429" t="e">
        <f ca="1"/>
        <v>#N/A</v>
      </c>
      <c r="AH11" s="429" t="e">
        <f ca="1"/>
        <v>#N/A</v>
      </c>
      <c r="AI11" s="429" t="e">
        <f ca="1"/>
        <v>#N/A</v>
      </c>
      <c r="AJ11" s="429" t="e">
        <f ca="1"/>
        <v>#N/A</v>
      </c>
      <c r="AK11" s="429" t="e">
        <f ca="1"/>
        <v>#N/A</v>
      </c>
      <c r="AL11" s="429" t="e">
        <f ca="1"/>
        <v>#N/A</v>
      </c>
      <c r="AM11" s="429" t="e">
        <f ca="1"/>
        <v>#N/A</v>
      </c>
      <c r="AN11" s="429" t="e">
        <f ca="1"/>
        <v>#N/A</v>
      </c>
      <c r="AO11" s="429" t="e">
        <f ca="1"/>
        <v>#N/A</v>
      </c>
      <c r="AP11" s="429" t="e">
        <f ca="1"/>
        <v>#N/A</v>
      </c>
      <c r="AQ11" s="429" t="e">
        <f ca="1"/>
        <v>#N/A</v>
      </c>
      <c r="AR11" s="429" t="e">
        <f ca="1"/>
        <v>#N/A</v>
      </c>
      <c r="AS11" s="429" t="e">
        <f ca="1"/>
        <v>#N/A</v>
      </c>
      <c r="AT11" s="429" t="e">
        <f ca="1"/>
        <v>#N/A</v>
      </c>
      <c r="AU11" s="429" t="e">
        <f ca="1"/>
        <v>#N/A</v>
      </c>
      <c r="AV11" s="429" t="e">
        <f ca="1"/>
        <v>#N/A</v>
      </c>
      <c r="AW11" s="429" t="e">
        <f ca="1"/>
        <v>#N/A</v>
      </c>
      <c r="AX11" s="429" t="e">
        <f ca="1"/>
        <v>#N/A</v>
      </c>
      <c r="AY11" s="429" t="e">
        <f ca="1"/>
        <v>#N/A</v>
      </c>
      <c r="AZ11" s="429" t="e">
        <f ca="1"/>
        <v>#N/A</v>
      </c>
      <c r="BA11" s="429" t="e">
        <f ca="1"/>
        <v>#N/A</v>
      </c>
      <c r="BB11" s="429" t="e">
        <f ca="1"/>
        <v>#N/A</v>
      </c>
      <c r="BC11" s="429" t="e">
        <f ca="1"/>
        <v>#N/A</v>
      </c>
      <c r="BD11" s="429" t="e">
        <f ca="1"/>
        <v>#N/A</v>
      </c>
      <c r="BE11" s="429" t="e">
        <f ca="1"/>
        <v>#N/A</v>
      </c>
      <c r="BF11" s="429" t="e">
        <f ca="1"/>
        <v>#N/A</v>
      </c>
      <c r="BG11" s="429" t="e">
        <f ca="1"/>
        <v>#N/A</v>
      </c>
      <c r="BH11" s="429" t="e">
        <f ca="1"/>
        <v>#N/A</v>
      </c>
      <c r="BI11" s="429" t="e">
        <f ca="1"/>
        <v>#N/A</v>
      </c>
      <c r="BJ11" s="429" t="e">
        <f ca="1"/>
        <v>#N/A</v>
      </c>
      <c r="BK11" s="429" t="e">
        <f ca="1"/>
        <v>#N/A</v>
      </c>
      <c r="BL11" s="429" t="e">
        <f ca="1"/>
        <v>#N/A</v>
      </c>
      <c r="BM11" s="429" t="e">
        <f ca="1"/>
        <v>#N/A</v>
      </c>
      <c r="BN11" s="429" t="e">
        <f ca="1"/>
        <v>#N/A</v>
      </c>
      <c r="BO11" s="429" t="e">
        <f ca="1"/>
        <v>#N/A</v>
      </c>
      <c r="BP11" s="429" t="e">
        <f ca="1"/>
        <v>#N/A</v>
      </c>
      <c r="BQ11" s="429" t="e">
        <f ca="1"/>
        <v>#N/A</v>
      </c>
      <c r="BR11" s="429" t="e">
        <f ca="1"/>
        <v>#N/A</v>
      </c>
      <c r="BS11" s="429" t="e">
        <f ca="1"/>
        <v>#N/A</v>
      </c>
      <c r="BT11" s="429" t="e">
        <f ca="1"/>
        <v>#N/A</v>
      </c>
      <c r="BU11" s="429" t="e">
        <f ca="1"/>
        <v>#N/A</v>
      </c>
      <c r="BV11" s="429" t="e">
        <f ca="1"/>
        <v>#N/A</v>
      </c>
      <c r="BW11" s="429" t="e">
        <f ca="1"/>
        <v>#N/A</v>
      </c>
      <c r="BX11" s="429" t="e">
        <f ca="1"/>
        <v>#N/A</v>
      </c>
      <c r="BY11" s="429" t="e">
        <f ca="1"/>
        <v>#N/A</v>
      </c>
      <c r="BZ11" s="429" t="e">
        <f ca="1"/>
        <v>#N/A</v>
      </c>
      <c r="CA11" s="429" t="e">
        <f ca="1"/>
        <v>#N/A</v>
      </c>
      <c r="CB11" s="429" t="e">
        <f ca="1"/>
        <v>#N/A</v>
      </c>
      <c r="CC11" s="429" t="e">
        <f ca="1"/>
        <v>#N/A</v>
      </c>
      <c r="CD11" s="429" t="e">
        <f ca="1"/>
        <v>#N/A</v>
      </c>
      <c r="CE11" s="429" t="e">
        <f ca="1"/>
        <v>#N/A</v>
      </c>
      <c r="CF11" s="429" t="e">
        <f ca="1"/>
        <v>#N/A</v>
      </c>
      <c r="CG11" s="429" t="e">
        <f ca="1"/>
        <v>#N/A</v>
      </c>
      <c r="CH11" s="429" t="e">
        <f ca="1"/>
        <v>#N/A</v>
      </c>
      <c r="CI11" s="429" t="e">
        <f ca="1"/>
        <v>#N/A</v>
      </c>
      <c r="CJ11" s="429" t="e">
        <f ca="1"/>
        <v>#N/A</v>
      </c>
      <c r="CK11" s="429" t="e">
        <f ca="1"/>
        <v>#N/A</v>
      </c>
      <c r="CL11" s="429" t="e">
        <f ca="1"/>
        <v>#N/A</v>
      </c>
      <c r="CM11" s="429" t="e">
        <f ca="1"/>
        <v>#N/A</v>
      </c>
      <c r="CN11" s="429" t="e">
        <f ca="1"/>
        <v>#N/A</v>
      </c>
      <c r="CO11" s="429" t="e">
        <f ca="1"/>
        <v>#N/A</v>
      </c>
      <c r="CP11" s="429" t="e">
        <f ca="1"/>
        <v>#N/A</v>
      </c>
      <c r="CQ11" s="429" t="e">
        <f ca="1"/>
        <v>#N/A</v>
      </c>
      <c r="CR11" s="429" t="e">
        <f ca="1"/>
        <v>#N/A</v>
      </c>
      <c r="CS11" s="429" t="e">
        <f ca="1"/>
        <v>#N/A</v>
      </c>
      <c r="CT11" s="429" t="e">
        <f ca="1"/>
        <v>#N/A</v>
      </c>
      <c r="CU11" s="429" t="e">
        <f ca="1"/>
        <v>#N/A</v>
      </c>
      <c r="CV11" s="429" t="e">
        <f ca="1"/>
        <v>#N/A</v>
      </c>
      <c r="CW11" s="429" t="e">
        <f ca="1"/>
        <v>#N/A</v>
      </c>
      <c r="CX11" s="429" t="e">
        <f ca="1"/>
        <v>#N/A</v>
      </c>
      <c r="CY11" s="429" t="e">
        <f ca="1"/>
        <v>#N/A</v>
      </c>
      <c r="CZ11" s="429" t="e">
        <f ca="1"/>
        <v>#N/A</v>
      </c>
      <c r="DA11" s="429" t="e">
        <f ca="1"/>
        <v>#N/A</v>
      </c>
      <c r="DB11" s="429" t="e">
        <f ca="1"/>
        <v>#N/A</v>
      </c>
      <c r="DC11" s="429" t="e">
        <f ca="1"/>
        <v>#N/A</v>
      </c>
      <c r="DD11" s="429" t="e">
        <f ca="1"/>
        <v>#N/A</v>
      </c>
      <c r="DE11" s="429" t="e">
        <f ca="1"/>
        <v>#N/A</v>
      </c>
      <c r="DF11" s="429" t="e">
        <f ca="1"/>
        <v>#N/A</v>
      </c>
      <c r="DG11" s="429" t="e">
        <f ca="1"/>
        <v>#N/A</v>
      </c>
      <c r="DH11" s="429" t="e">
        <f ca="1"/>
        <v>#N/A</v>
      </c>
      <c r="DI11" s="429" t="e">
        <f ca="1"/>
        <v>#N/A</v>
      </c>
      <c r="DJ11" s="429" t="e">
        <f ca="1"/>
        <v>#N/A</v>
      </c>
      <c r="DK11" s="429" t="e">
        <f ca="1"/>
        <v>#N/A</v>
      </c>
      <c r="DL11" s="429" t="e">
        <f ca="1"/>
        <v>#N/A</v>
      </c>
      <c r="DM11" s="429" t="e">
        <f ca="1"/>
        <v>#N/A</v>
      </c>
      <c r="DN11" s="429" t="e">
        <f ca="1"/>
        <v>#N/A</v>
      </c>
      <c r="DO11" s="429" t="e">
        <f ca="1"/>
        <v>#N/A</v>
      </c>
      <c r="DP11" s="429" t="e">
        <f ca="1"/>
        <v>#N/A</v>
      </c>
      <c r="DQ11" s="429" t="e">
        <f ca="1"/>
        <v>#N/A</v>
      </c>
      <c r="DR11" s="429" t="e">
        <f ca="1"/>
        <v>#N/A</v>
      </c>
      <c r="DS11" s="429" t="e">
        <f ca="1"/>
        <v>#N/A</v>
      </c>
      <c r="DT11" s="23"/>
    </row>
    <row r="12" spans="2:126" s="39" customFormat="1" ht="12" x14ac:dyDescent="0.25">
      <c r="B12" s="53">
        <v>9</v>
      </c>
      <c r="C12" s="360" t="str">
        <v>金融・保険・不動産</v>
      </c>
      <c r="D12" s="428">
        <f ca="1"/>
        <v>4.5273734660236931E-3</v>
      </c>
      <c r="E12" s="429">
        <f ca="1"/>
        <v>3.1507067293856769E-3</v>
      </c>
      <c r="F12" s="429">
        <f ca="1"/>
        <v>5.008614744101512E-3</v>
      </c>
      <c r="G12" s="429">
        <f ca="1"/>
        <v>1.7307193363871792E-2</v>
      </c>
      <c r="H12" s="429">
        <f ca="1"/>
        <v>6.7946557499264822E-3</v>
      </c>
      <c r="I12" s="429">
        <f ca="1"/>
        <v>9.0972660788931764E-3</v>
      </c>
      <c r="J12" s="429">
        <f ca="1"/>
        <v>1.0311122905623958E-2</v>
      </c>
      <c r="K12" s="429">
        <f ca="1"/>
        <v>1.9724418677577772E-2</v>
      </c>
      <c r="L12" s="429">
        <f ca="1"/>
        <v>1.0314948851477712</v>
      </c>
      <c r="M12" s="429">
        <f ca="1"/>
        <v>1.3236390440548092E-2</v>
      </c>
      <c r="N12" s="429">
        <f ca="1"/>
        <v>1.8157143157810716E-2</v>
      </c>
      <c r="O12" s="429">
        <f ca="1"/>
        <v>9.1103496070636756E-3</v>
      </c>
      <c r="P12" s="429">
        <f ca="1"/>
        <v>1.7627781973488021E-2</v>
      </c>
      <c r="Q12" s="429" t="e">
        <f ca="1"/>
        <v>#N/A</v>
      </c>
      <c r="R12" s="429" t="e">
        <f ca="1"/>
        <v>#N/A</v>
      </c>
      <c r="S12" s="429" t="e">
        <f ca="1"/>
        <v>#N/A</v>
      </c>
      <c r="T12" s="429" t="e">
        <f ca="1"/>
        <v>#N/A</v>
      </c>
      <c r="U12" s="429" t="e">
        <f ca="1"/>
        <v>#N/A</v>
      </c>
      <c r="V12" s="429" t="e">
        <f ca="1"/>
        <v>#N/A</v>
      </c>
      <c r="W12" s="429" t="e">
        <f ca="1"/>
        <v>#N/A</v>
      </c>
      <c r="X12" s="429" t="e">
        <f ca="1"/>
        <v>#N/A</v>
      </c>
      <c r="Y12" s="429" t="e">
        <f ca="1"/>
        <v>#N/A</v>
      </c>
      <c r="Z12" s="429" t="e">
        <f ca="1"/>
        <v>#N/A</v>
      </c>
      <c r="AA12" s="429" t="e">
        <f ca="1"/>
        <v>#N/A</v>
      </c>
      <c r="AB12" s="429" t="e">
        <f ca="1"/>
        <v>#N/A</v>
      </c>
      <c r="AC12" s="429" t="e">
        <f ca="1"/>
        <v>#N/A</v>
      </c>
      <c r="AD12" s="429" t="e">
        <f ca="1"/>
        <v>#N/A</v>
      </c>
      <c r="AE12" s="429" t="e">
        <f ca="1"/>
        <v>#N/A</v>
      </c>
      <c r="AF12" s="429" t="e">
        <f ca="1"/>
        <v>#N/A</v>
      </c>
      <c r="AG12" s="429" t="e">
        <f ca="1"/>
        <v>#N/A</v>
      </c>
      <c r="AH12" s="429" t="e">
        <f ca="1"/>
        <v>#N/A</v>
      </c>
      <c r="AI12" s="429" t="e">
        <f ca="1"/>
        <v>#N/A</v>
      </c>
      <c r="AJ12" s="429" t="e">
        <f ca="1"/>
        <v>#N/A</v>
      </c>
      <c r="AK12" s="429" t="e">
        <f ca="1"/>
        <v>#N/A</v>
      </c>
      <c r="AL12" s="429" t="e">
        <f ca="1"/>
        <v>#N/A</v>
      </c>
      <c r="AM12" s="429" t="e">
        <f ca="1"/>
        <v>#N/A</v>
      </c>
      <c r="AN12" s="429" t="e">
        <f ca="1"/>
        <v>#N/A</v>
      </c>
      <c r="AO12" s="429" t="e">
        <f ca="1"/>
        <v>#N/A</v>
      </c>
      <c r="AP12" s="429" t="e">
        <f ca="1"/>
        <v>#N/A</v>
      </c>
      <c r="AQ12" s="429" t="e">
        <f ca="1"/>
        <v>#N/A</v>
      </c>
      <c r="AR12" s="429" t="e">
        <f ca="1"/>
        <v>#N/A</v>
      </c>
      <c r="AS12" s="429" t="e">
        <f ca="1"/>
        <v>#N/A</v>
      </c>
      <c r="AT12" s="429" t="e">
        <f ca="1"/>
        <v>#N/A</v>
      </c>
      <c r="AU12" s="429" t="e">
        <f ca="1"/>
        <v>#N/A</v>
      </c>
      <c r="AV12" s="429" t="e">
        <f ca="1"/>
        <v>#N/A</v>
      </c>
      <c r="AW12" s="429" t="e">
        <f ca="1"/>
        <v>#N/A</v>
      </c>
      <c r="AX12" s="429" t="e">
        <f ca="1"/>
        <v>#N/A</v>
      </c>
      <c r="AY12" s="429" t="e">
        <f ca="1"/>
        <v>#N/A</v>
      </c>
      <c r="AZ12" s="429" t="e">
        <f ca="1"/>
        <v>#N/A</v>
      </c>
      <c r="BA12" s="429" t="e">
        <f ca="1"/>
        <v>#N/A</v>
      </c>
      <c r="BB12" s="429" t="e">
        <f ca="1"/>
        <v>#N/A</v>
      </c>
      <c r="BC12" s="429" t="e">
        <f ca="1"/>
        <v>#N/A</v>
      </c>
      <c r="BD12" s="429" t="e">
        <f ca="1"/>
        <v>#N/A</v>
      </c>
      <c r="BE12" s="429" t="e">
        <f ca="1"/>
        <v>#N/A</v>
      </c>
      <c r="BF12" s="429" t="e">
        <f ca="1"/>
        <v>#N/A</v>
      </c>
      <c r="BG12" s="429" t="e">
        <f ca="1"/>
        <v>#N/A</v>
      </c>
      <c r="BH12" s="429" t="e">
        <f ca="1"/>
        <v>#N/A</v>
      </c>
      <c r="BI12" s="429" t="e">
        <f ca="1"/>
        <v>#N/A</v>
      </c>
      <c r="BJ12" s="429" t="e">
        <f ca="1"/>
        <v>#N/A</v>
      </c>
      <c r="BK12" s="429" t="e">
        <f ca="1"/>
        <v>#N/A</v>
      </c>
      <c r="BL12" s="429" t="e">
        <f ca="1"/>
        <v>#N/A</v>
      </c>
      <c r="BM12" s="429" t="e">
        <f ca="1"/>
        <v>#N/A</v>
      </c>
      <c r="BN12" s="429" t="e">
        <f ca="1"/>
        <v>#N/A</v>
      </c>
      <c r="BO12" s="429" t="e">
        <f ca="1"/>
        <v>#N/A</v>
      </c>
      <c r="BP12" s="429" t="e">
        <f ca="1"/>
        <v>#N/A</v>
      </c>
      <c r="BQ12" s="429" t="e">
        <f ca="1"/>
        <v>#N/A</v>
      </c>
      <c r="BR12" s="429" t="e">
        <f ca="1"/>
        <v>#N/A</v>
      </c>
      <c r="BS12" s="429" t="e">
        <f ca="1"/>
        <v>#N/A</v>
      </c>
      <c r="BT12" s="429" t="e">
        <f ca="1"/>
        <v>#N/A</v>
      </c>
      <c r="BU12" s="429" t="e">
        <f ca="1"/>
        <v>#N/A</v>
      </c>
      <c r="BV12" s="429" t="e">
        <f ca="1"/>
        <v>#N/A</v>
      </c>
      <c r="BW12" s="429" t="e">
        <f ca="1"/>
        <v>#N/A</v>
      </c>
      <c r="BX12" s="429" t="e">
        <f ca="1"/>
        <v>#N/A</v>
      </c>
      <c r="BY12" s="429" t="e">
        <f ca="1"/>
        <v>#N/A</v>
      </c>
      <c r="BZ12" s="429" t="e">
        <f ca="1"/>
        <v>#N/A</v>
      </c>
      <c r="CA12" s="429" t="e">
        <f ca="1"/>
        <v>#N/A</v>
      </c>
      <c r="CB12" s="429" t="e">
        <f ca="1"/>
        <v>#N/A</v>
      </c>
      <c r="CC12" s="429" t="e">
        <f ca="1"/>
        <v>#N/A</v>
      </c>
      <c r="CD12" s="429" t="e">
        <f ca="1"/>
        <v>#N/A</v>
      </c>
      <c r="CE12" s="429" t="e">
        <f ca="1"/>
        <v>#N/A</v>
      </c>
      <c r="CF12" s="429" t="e">
        <f ca="1"/>
        <v>#N/A</v>
      </c>
      <c r="CG12" s="429" t="e">
        <f ca="1"/>
        <v>#N/A</v>
      </c>
      <c r="CH12" s="429" t="e">
        <f ca="1"/>
        <v>#N/A</v>
      </c>
      <c r="CI12" s="429" t="e">
        <f ca="1"/>
        <v>#N/A</v>
      </c>
      <c r="CJ12" s="429" t="e">
        <f ca="1"/>
        <v>#N/A</v>
      </c>
      <c r="CK12" s="429" t="e">
        <f ca="1"/>
        <v>#N/A</v>
      </c>
      <c r="CL12" s="429" t="e">
        <f ca="1"/>
        <v>#N/A</v>
      </c>
      <c r="CM12" s="429" t="e">
        <f ca="1"/>
        <v>#N/A</v>
      </c>
      <c r="CN12" s="429" t="e">
        <f ca="1"/>
        <v>#N/A</v>
      </c>
      <c r="CO12" s="429" t="e">
        <f ca="1"/>
        <v>#N/A</v>
      </c>
      <c r="CP12" s="429" t="e">
        <f ca="1"/>
        <v>#N/A</v>
      </c>
      <c r="CQ12" s="429" t="e">
        <f ca="1"/>
        <v>#N/A</v>
      </c>
      <c r="CR12" s="429" t="e">
        <f ca="1"/>
        <v>#N/A</v>
      </c>
      <c r="CS12" s="429" t="e">
        <f ca="1"/>
        <v>#N/A</v>
      </c>
      <c r="CT12" s="429" t="e">
        <f ca="1"/>
        <v>#N/A</v>
      </c>
      <c r="CU12" s="429" t="e">
        <f ca="1"/>
        <v>#N/A</v>
      </c>
      <c r="CV12" s="429" t="e">
        <f ca="1"/>
        <v>#N/A</v>
      </c>
      <c r="CW12" s="429" t="e">
        <f ca="1"/>
        <v>#N/A</v>
      </c>
      <c r="CX12" s="429" t="e">
        <f ca="1"/>
        <v>#N/A</v>
      </c>
      <c r="CY12" s="429" t="e">
        <f ca="1"/>
        <v>#N/A</v>
      </c>
      <c r="CZ12" s="429" t="e">
        <f ca="1"/>
        <v>#N/A</v>
      </c>
      <c r="DA12" s="429" t="e">
        <f ca="1"/>
        <v>#N/A</v>
      </c>
      <c r="DB12" s="429" t="e">
        <f ca="1"/>
        <v>#N/A</v>
      </c>
      <c r="DC12" s="429" t="e">
        <f ca="1"/>
        <v>#N/A</v>
      </c>
      <c r="DD12" s="429" t="e">
        <f ca="1"/>
        <v>#N/A</v>
      </c>
      <c r="DE12" s="429" t="e">
        <f ca="1"/>
        <v>#N/A</v>
      </c>
      <c r="DF12" s="429" t="e">
        <f ca="1"/>
        <v>#N/A</v>
      </c>
      <c r="DG12" s="429" t="e">
        <f ca="1"/>
        <v>#N/A</v>
      </c>
      <c r="DH12" s="429" t="e">
        <f ca="1"/>
        <v>#N/A</v>
      </c>
      <c r="DI12" s="429" t="e">
        <f ca="1"/>
        <v>#N/A</v>
      </c>
      <c r="DJ12" s="429" t="e">
        <f ca="1"/>
        <v>#N/A</v>
      </c>
      <c r="DK12" s="429" t="e">
        <f ca="1"/>
        <v>#N/A</v>
      </c>
      <c r="DL12" s="429" t="e">
        <f ca="1"/>
        <v>#N/A</v>
      </c>
      <c r="DM12" s="429" t="e">
        <f ca="1"/>
        <v>#N/A</v>
      </c>
      <c r="DN12" s="429" t="e">
        <f ca="1"/>
        <v>#N/A</v>
      </c>
      <c r="DO12" s="429" t="e">
        <f ca="1"/>
        <v>#N/A</v>
      </c>
      <c r="DP12" s="429" t="e">
        <f ca="1"/>
        <v>#N/A</v>
      </c>
      <c r="DQ12" s="429" t="e">
        <f ca="1"/>
        <v>#N/A</v>
      </c>
      <c r="DR12" s="429" t="e">
        <f ca="1"/>
        <v>#N/A</v>
      </c>
      <c r="DS12" s="429" t="e">
        <f ca="1"/>
        <v>#N/A</v>
      </c>
      <c r="DT12" s="23"/>
    </row>
    <row r="13" spans="2:126" s="39" customFormat="1" ht="12" x14ac:dyDescent="0.25">
      <c r="B13" s="53">
        <v>10</v>
      </c>
      <c r="C13" s="362" t="str">
        <v>運輸・情報通信</v>
      </c>
      <c r="D13" s="432">
        <f ca="1"/>
        <v>2.4391115513864636E-2</v>
      </c>
      <c r="E13" s="433">
        <f ca="1"/>
        <v>1.7310407643546459E-2</v>
      </c>
      <c r="F13" s="433">
        <f ca="1"/>
        <v>2.4420100730679972E-2</v>
      </c>
      <c r="G13" s="433">
        <f ca="1"/>
        <v>3.1666134526868978E-2</v>
      </c>
      <c r="H13" s="433">
        <f ca="1"/>
        <v>3.2788791117572338E-2</v>
      </c>
      <c r="I13" s="433">
        <f ca="1"/>
        <v>3.4498461924171366E-2</v>
      </c>
      <c r="J13" s="433">
        <f ca="1"/>
        <v>2.7246173183878855E-2</v>
      </c>
      <c r="K13" s="433">
        <f ca="1"/>
        <v>3.4693566691382592E-2</v>
      </c>
      <c r="L13" s="433">
        <f ca="1"/>
        <v>1.4958878593636982E-2</v>
      </c>
      <c r="M13" s="433">
        <f ca="1"/>
        <v>1.0922426215692738</v>
      </c>
      <c r="N13" s="433">
        <f ca="1"/>
        <v>3.3099049999887005E-2</v>
      </c>
      <c r="O13" s="433">
        <f ca="1"/>
        <v>2.8910982734113362E-2</v>
      </c>
      <c r="P13" s="433">
        <f ca="1"/>
        <v>7.1537110603166851E-2</v>
      </c>
      <c r="Q13" s="433" t="e">
        <f ca="1"/>
        <v>#N/A</v>
      </c>
      <c r="R13" s="433" t="e">
        <f ca="1"/>
        <v>#N/A</v>
      </c>
      <c r="S13" s="433" t="e">
        <f ca="1"/>
        <v>#N/A</v>
      </c>
      <c r="T13" s="433" t="e">
        <f ca="1"/>
        <v>#N/A</v>
      </c>
      <c r="U13" s="433" t="e">
        <f ca="1"/>
        <v>#N/A</v>
      </c>
      <c r="V13" s="433" t="e">
        <f ca="1"/>
        <v>#N/A</v>
      </c>
      <c r="W13" s="433" t="e">
        <f ca="1"/>
        <v>#N/A</v>
      </c>
      <c r="X13" s="433" t="e">
        <f ca="1"/>
        <v>#N/A</v>
      </c>
      <c r="Y13" s="433" t="e">
        <f ca="1"/>
        <v>#N/A</v>
      </c>
      <c r="Z13" s="433" t="e">
        <f ca="1"/>
        <v>#N/A</v>
      </c>
      <c r="AA13" s="433" t="e">
        <f ca="1"/>
        <v>#N/A</v>
      </c>
      <c r="AB13" s="433" t="e">
        <f ca="1"/>
        <v>#N/A</v>
      </c>
      <c r="AC13" s="433" t="e">
        <f ca="1"/>
        <v>#N/A</v>
      </c>
      <c r="AD13" s="433" t="e">
        <f ca="1"/>
        <v>#N/A</v>
      </c>
      <c r="AE13" s="433" t="e">
        <f ca="1"/>
        <v>#N/A</v>
      </c>
      <c r="AF13" s="433" t="e">
        <f ca="1"/>
        <v>#N/A</v>
      </c>
      <c r="AG13" s="433" t="e">
        <f ca="1"/>
        <v>#N/A</v>
      </c>
      <c r="AH13" s="433" t="e">
        <f ca="1"/>
        <v>#N/A</v>
      </c>
      <c r="AI13" s="433" t="e">
        <f ca="1"/>
        <v>#N/A</v>
      </c>
      <c r="AJ13" s="433" t="e">
        <f ca="1"/>
        <v>#N/A</v>
      </c>
      <c r="AK13" s="433" t="e">
        <f ca="1"/>
        <v>#N/A</v>
      </c>
      <c r="AL13" s="433" t="e">
        <f ca="1"/>
        <v>#N/A</v>
      </c>
      <c r="AM13" s="433" t="e">
        <f ca="1"/>
        <v>#N/A</v>
      </c>
      <c r="AN13" s="433" t="e">
        <f ca="1"/>
        <v>#N/A</v>
      </c>
      <c r="AO13" s="433" t="e">
        <f ca="1"/>
        <v>#N/A</v>
      </c>
      <c r="AP13" s="433" t="e">
        <f ca="1"/>
        <v>#N/A</v>
      </c>
      <c r="AQ13" s="433" t="e">
        <f ca="1"/>
        <v>#N/A</v>
      </c>
      <c r="AR13" s="433" t="e">
        <f ca="1"/>
        <v>#N/A</v>
      </c>
      <c r="AS13" s="433" t="e">
        <f ca="1"/>
        <v>#N/A</v>
      </c>
      <c r="AT13" s="433" t="e">
        <f ca="1"/>
        <v>#N/A</v>
      </c>
      <c r="AU13" s="433" t="e">
        <f ca="1"/>
        <v>#N/A</v>
      </c>
      <c r="AV13" s="433" t="e">
        <f ca="1"/>
        <v>#N/A</v>
      </c>
      <c r="AW13" s="433" t="e">
        <f ca="1"/>
        <v>#N/A</v>
      </c>
      <c r="AX13" s="433" t="e">
        <f ca="1"/>
        <v>#N/A</v>
      </c>
      <c r="AY13" s="433" t="e">
        <f ca="1"/>
        <v>#N/A</v>
      </c>
      <c r="AZ13" s="433" t="e">
        <f ca="1"/>
        <v>#N/A</v>
      </c>
      <c r="BA13" s="433" t="e">
        <f ca="1"/>
        <v>#N/A</v>
      </c>
      <c r="BB13" s="433" t="e">
        <f ca="1"/>
        <v>#N/A</v>
      </c>
      <c r="BC13" s="433" t="e">
        <f ca="1"/>
        <v>#N/A</v>
      </c>
      <c r="BD13" s="433" t="e">
        <f ca="1"/>
        <v>#N/A</v>
      </c>
      <c r="BE13" s="433" t="e">
        <f ca="1"/>
        <v>#N/A</v>
      </c>
      <c r="BF13" s="433" t="e">
        <f ca="1"/>
        <v>#N/A</v>
      </c>
      <c r="BG13" s="433" t="e">
        <f ca="1"/>
        <v>#N/A</v>
      </c>
      <c r="BH13" s="433" t="e">
        <f ca="1"/>
        <v>#N/A</v>
      </c>
      <c r="BI13" s="433" t="e">
        <f ca="1"/>
        <v>#N/A</v>
      </c>
      <c r="BJ13" s="433" t="e">
        <f ca="1"/>
        <v>#N/A</v>
      </c>
      <c r="BK13" s="433" t="e">
        <f ca="1"/>
        <v>#N/A</v>
      </c>
      <c r="BL13" s="433" t="e">
        <f ca="1"/>
        <v>#N/A</v>
      </c>
      <c r="BM13" s="433" t="e">
        <f ca="1"/>
        <v>#N/A</v>
      </c>
      <c r="BN13" s="433" t="e">
        <f ca="1"/>
        <v>#N/A</v>
      </c>
      <c r="BO13" s="433" t="e">
        <f ca="1"/>
        <v>#N/A</v>
      </c>
      <c r="BP13" s="433" t="e">
        <f ca="1"/>
        <v>#N/A</v>
      </c>
      <c r="BQ13" s="433" t="e">
        <f ca="1"/>
        <v>#N/A</v>
      </c>
      <c r="BR13" s="433" t="e">
        <f ca="1"/>
        <v>#N/A</v>
      </c>
      <c r="BS13" s="433" t="e">
        <f ca="1"/>
        <v>#N/A</v>
      </c>
      <c r="BT13" s="433" t="e">
        <f ca="1"/>
        <v>#N/A</v>
      </c>
      <c r="BU13" s="433" t="e">
        <f ca="1"/>
        <v>#N/A</v>
      </c>
      <c r="BV13" s="433" t="e">
        <f ca="1"/>
        <v>#N/A</v>
      </c>
      <c r="BW13" s="433" t="e">
        <f ca="1"/>
        <v>#N/A</v>
      </c>
      <c r="BX13" s="433" t="e">
        <f ca="1"/>
        <v>#N/A</v>
      </c>
      <c r="BY13" s="433" t="e">
        <f ca="1"/>
        <v>#N/A</v>
      </c>
      <c r="BZ13" s="433" t="e">
        <f ca="1"/>
        <v>#N/A</v>
      </c>
      <c r="CA13" s="433" t="e">
        <f ca="1"/>
        <v>#N/A</v>
      </c>
      <c r="CB13" s="433" t="e">
        <f ca="1"/>
        <v>#N/A</v>
      </c>
      <c r="CC13" s="433" t="e">
        <f ca="1"/>
        <v>#N/A</v>
      </c>
      <c r="CD13" s="433" t="e">
        <f ca="1"/>
        <v>#N/A</v>
      </c>
      <c r="CE13" s="433" t="e">
        <f ca="1"/>
        <v>#N/A</v>
      </c>
      <c r="CF13" s="433" t="e">
        <f ca="1"/>
        <v>#N/A</v>
      </c>
      <c r="CG13" s="433" t="e">
        <f ca="1"/>
        <v>#N/A</v>
      </c>
      <c r="CH13" s="433" t="e">
        <f ca="1"/>
        <v>#N/A</v>
      </c>
      <c r="CI13" s="433" t="e">
        <f ca="1"/>
        <v>#N/A</v>
      </c>
      <c r="CJ13" s="433" t="e">
        <f ca="1"/>
        <v>#N/A</v>
      </c>
      <c r="CK13" s="433" t="e">
        <f ca="1"/>
        <v>#N/A</v>
      </c>
      <c r="CL13" s="433" t="e">
        <f ca="1"/>
        <v>#N/A</v>
      </c>
      <c r="CM13" s="433" t="e">
        <f ca="1"/>
        <v>#N/A</v>
      </c>
      <c r="CN13" s="433" t="e">
        <f ca="1"/>
        <v>#N/A</v>
      </c>
      <c r="CO13" s="433" t="e">
        <f ca="1"/>
        <v>#N/A</v>
      </c>
      <c r="CP13" s="433" t="e">
        <f ca="1"/>
        <v>#N/A</v>
      </c>
      <c r="CQ13" s="433" t="e">
        <f ca="1"/>
        <v>#N/A</v>
      </c>
      <c r="CR13" s="433" t="e">
        <f ca="1"/>
        <v>#N/A</v>
      </c>
      <c r="CS13" s="433" t="e">
        <f ca="1"/>
        <v>#N/A</v>
      </c>
      <c r="CT13" s="433" t="e">
        <f ca="1"/>
        <v>#N/A</v>
      </c>
      <c r="CU13" s="433" t="e">
        <f ca="1"/>
        <v>#N/A</v>
      </c>
      <c r="CV13" s="433" t="e">
        <f ca="1"/>
        <v>#N/A</v>
      </c>
      <c r="CW13" s="433" t="e">
        <f ca="1"/>
        <v>#N/A</v>
      </c>
      <c r="CX13" s="433" t="e">
        <f ca="1"/>
        <v>#N/A</v>
      </c>
      <c r="CY13" s="433" t="e">
        <f ca="1"/>
        <v>#N/A</v>
      </c>
      <c r="CZ13" s="433" t="e">
        <f ca="1"/>
        <v>#N/A</v>
      </c>
      <c r="DA13" s="433" t="e">
        <f ca="1"/>
        <v>#N/A</v>
      </c>
      <c r="DB13" s="433" t="e">
        <f ca="1"/>
        <v>#N/A</v>
      </c>
      <c r="DC13" s="433" t="e">
        <f ca="1"/>
        <v>#N/A</v>
      </c>
      <c r="DD13" s="433" t="e">
        <f ca="1"/>
        <v>#N/A</v>
      </c>
      <c r="DE13" s="433" t="e">
        <f ca="1"/>
        <v>#N/A</v>
      </c>
      <c r="DF13" s="433" t="e">
        <f ca="1"/>
        <v>#N/A</v>
      </c>
      <c r="DG13" s="433" t="e">
        <f ca="1"/>
        <v>#N/A</v>
      </c>
      <c r="DH13" s="433" t="e">
        <f ca="1"/>
        <v>#N/A</v>
      </c>
      <c r="DI13" s="433" t="e">
        <f ca="1"/>
        <v>#N/A</v>
      </c>
      <c r="DJ13" s="433" t="e">
        <f ca="1"/>
        <v>#N/A</v>
      </c>
      <c r="DK13" s="433" t="e">
        <f ca="1"/>
        <v>#N/A</v>
      </c>
      <c r="DL13" s="433" t="e">
        <f ca="1"/>
        <v>#N/A</v>
      </c>
      <c r="DM13" s="433" t="e">
        <f ca="1"/>
        <v>#N/A</v>
      </c>
      <c r="DN13" s="433" t="e">
        <f ca="1"/>
        <v>#N/A</v>
      </c>
      <c r="DO13" s="433" t="e">
        <f ca="1"/>
        <v>#N/A</v>
      </c>
      <c r="DP13" s="433" t="e">
        <f ca="1"/>
        <v>#N/A</v>
      </c>
      <c r="DQ13" s="433" t="e">
        <f ca="1"/>
        <v>#N/A</v>
      </c>
      <c r="DR13" s="433" t="e">
        <f ca="1"/>
        <v>#N/A</v>
      </c>
      <c r="DS13" s="433" t="e">
        <f ca="1"/>
        <v>#N/A</v>
      </c>
      <c r="DT13" s="25"/>
    </row>
    <row r="14" spans="2:126" s="39" customFormat="1" ht="12" x14ac:dyDescent="0.25">
      <c r="B14" s="53">
        <v>11</v>
      </c>
      <c r="C14" s="360" t="str">
        <v>公務</v>
      </c>
      <c r="D14" s="428">
        <f ca="1"/>
        <v>0</v>
      </c>
      <c r="E14" s="429">
        <f ca="1"/>
        <v>0</v>
      </c>
      <c r="F14" s="429">
        <f ca="1"/>
        <v>0</v>
      </c>
      <c r="G14" s="429">
        <f ca="1"/>
        <v>0</v>
      </c>
      <c r="H14" s="429">
        <f ca="1"/>
        <v>0</v>
      </c>
      <c r="I14" s="429">
        <f ca="1"/>
        <v>0</v>
      </c>
      <c r="J14" s="429">
        <f ca="1"/>
        <v>0</v>
      </c>
      <c r="K14" s="429">
        <f ca="1"/>
        <v>0</v>
      </c>
      <c r="L14" s="429">
        <f ca="1"/>
        <v>0</v>
      </c>
      <c r="M14" s="429">
        <f ca="1"/>
        <v>0</v>
      </c>
      <c r="N14" s="429">
        <f ca="1"/>
        <v>1</v>
      </c>
      <c r="O14" s="429">
        <f ca="1"/>
        <v>0</v>
      </c>
      <c r="P14" s="429">
        <f ca="1"/>
        <v>0</v>
      </c>
      <c r="Q14" s="429" t="e">
        <f ca="1"/>
        <v>#N/A</v>
      </c>
      <c r="R14" s="429" t="e">
        <f ca="1"/>
        <v>#N/A</v>
      </c>
      <c r="S14" s="429" t="e">
        <f ca="1"/>
        <v>#N/A</v>
      </c>
      <c r="T14" s="429" t="e">
        <f ca="1"/>
        <v>#N/A</v>
      </c>
      <c r="U14" s="429" t="e">
        <f ca="1"/>
        <v>#N/A</v>
      </c>
      <c r="V14" s="429" t="e">
        <f ca="1"/>
        <v>#N/A</v>
      </c>
      <c r="W14" s="429" t="e">
        <f ca="1"/>
        <v>#N/A</v>
      </c>
      <c r="X14" s="429" t="e">
        <f ca="1"/>
        <v>#N/A</v>
      </c>
      <c r="Y14" s="429" t="e">
        <f ca="1"/>
        <v>#N/A</v>
      </c>
      <c r="Z14" s="429" t="e">
        <f ca="1"/>
        <v>#N/A</v>
      </c>
      <c r="AA14" s="429" t="e">
        <f ca="1"/>
        <v>#N/A</v>
      </c>
      <c r="AB14" s="429" t="e">
        <f ca="1"/>
        <v>#N/A</v>
      </c>
      <c r="AC14" s="429" t="e">
        <f ca="1"/>
        <v>#N/A</v>
      </c>
      <c r="AD14" s="429" t="e">
        <f ca="1"/>
        <v>#N/A</v>
      </c>
      <c r="AE14" s="429" t="e">
        <f ca="1"/>
        <v>#N/A</v>
      </c>
      <c r="AF14" s="429" t="e">
        <f ca="1"/>
        <v>#N/A</v>
      </c>
      <c r="AG14" s="429" t="e">
        <f ca="1"/>
        <v>#N/A</v>
      </c>
      <c r="AH14" s="429" t="e">
        <f ca="1"/>
        <v>#N/A</v>
      </c>
      <c r="AI14" s="429" t="e">
        <f ca="1"/>
        <v>#N/A</v>
      </c>
      <c r="AJ14" s="429" t="e">
        <f ca="1"/>
        <v>#N/A</v>
      </c>
      <c r="AK14" s="429" t="e">
        <f ca="1"/>
        <v>#N/A</v>
      </c>
      <c r="AL14" s="429" t="e">
        <f ca="1"/>
        <v>#N/A</v>
      </c>
      <c r="AM14" s="429" t="e">
        <f ca="1"/>
        <v>#N/A</v>
      </c>
      <c r="AN14" s="429" t="e">
        <f ca="1"/>
        <v>#N/A</v>
      </c>
      <c r="AO14" s="429" t="e">
        <f ca="1"/>
        <v>#N/A</v>
      </c>
      <c r="AP14" s="429" t="e">
        <f ca="1"/>
        <v>#N/A</v>
      </c>
      <c r="AQ14" s="429" t="e">
        <f ca="1"/>
        <v>#N/A</v>
      </c>
      <c r="AR14" s="429" t="e">
        <f ca="1"/>
        <v>#N/A</v>
      </c>
      <c r="AS14" s="429" t="e">
        <f ca="1"/>
        <v>#N/A</v>
      </c>
      <c r="AT14" s="429" t="e">
        <f ca="1"/>
        <v>#N/A</v>
      </c>
      <c r="AU14" s="429" t="e">
        <f ca="1"/>
        <v>#N/A</v>
      </c>
      <c r="AV14" s="429" t="e">
        <f ca="1"/>
        <v>#N/A</v>
      </c>
      <c r="AW14" s="429" t="e">
        <f ca="1"/>
        <v>#N/A</v>
      </c>
      <c r="AX14" s="429" t="e">
        <f ca="1"/>
        <v>#N/A</v>
      </c>
      <c r="AY14" s="429" t="e">
        <f ca="1"/>
        <v>#N/A</v>
      </c>
      <c r="AZ14" s="429" t="e">
        <f ca="1"/>
        <v>#N/A</v>
      </c>
      <c r="BA14" s="429" t="e">
        <f ca="1"/>
        <v>#N/A</v>
      </c>
      <c r="BB14" s="429" t="e">
        <f ca="1"/>
        <v>#N/A</v>
      </c>
      <c r="BC14" s="429" t="e">
        <f ca="1"/>
        <v>#N/A</v>
      </c>
      <c r="BD14" s="429" t="e">
        <f ca="1"/>
        <v>#N/A</v>
      </c>
      <c r="BE14" s="429" t="e">
        <f ca="1"/>
        <v>#N/A</v>
      </c>
      <c r="BF14" s="429" t="e">
        <f ca="1"/>
        <v>#N/A</v>
      </c>
      <c r="BG14" s="429" t="e">
        <f ca="1"/>
        <v>#N/A</v>
      </c>
      <c r="BH14" s="429" t="e">
        <f ca="1"/>
        <v>#N/A</v>
      </c>
      <c r="BI14" s="429" t="e">
        <f ca="1"/>
        <v>#N/A</v>
      </c>
      <c r="BJ14" s="429" t="e">
        <f ca="1"/>
        <v>#N/A</v>
      </c>
      <c r="BK14" s="429" t="e">
        <f ca="1"/>
        <v>#N/A</v>
      </c>
      <c r="BL14" s="429" t="e">
        <f ca="1"/>
        <v>#N/A</v>
      </c>
      <c r="BM14" s="429" t="e">
        <f ca="1"/>
        <v>#N/A</v>
      </c>
      <c r="BN14" s="429" t="e">
        <f ca="1"/>
        <v>#N/A</v>
      </c>
      <c r="BO14" s="429" t="e">
        <f ca="1"/>
        <v>#N/A</v>
      </c>
      <c r="BP14" s="429" t="e">
        <f ca="1"/>
        <v>#N/A</v>
      </c>
      <c r="BQ14" s="429" t="e">
        <f ca="1"/>
        <v>#N/A</v>
      </c>
      <c r="BR14" s="429" t="e">
        <f ca="1"/>
        <v>#N/A</v>
      </c>
      <c r="BS14" s="429" t="e">
        <f ca="1"/>
        <v>#N/A</v>
      </c>
      <c r="BT14" s="429" t="e">
        <f ca="1"/>
        <v>#N/A</v>
      </c>
      <c r="BU14" s="429" t="e">
        <f ca="1"/>
        <v>#N/A</v>
      </c>
      <c r="BV14" s="429" t="e">
        <f ca="1"/>
        <v>#N/A</v>
      </c>
      <c r="BW14" s="429" t="e">
        <f ca="1"/>
        <v>#N/A</v>
      </c>
      <c r="BX14" s="429" t="e">
        <f ca="1"/>
        <v>#N/A</v>
      </c>
      <c r="BY14" s="429" t="e">
        <f ca="1"/>
        <v>#N/A</v>
      </c>
      <c r="BZ14" s="429" t="e">
        <f ca="1"/>
        <v>#N/A</v>
      </c>
      <c r="CA14" s="429" t="e">
        <f ca="1"/>
        <v>#N/A</v>
      </c>
      <c r="CB14" s="429" t="e">
        <f ca="1"/>
        <v>#N/A</v>
      </c>
      <c r="CC14" s="429" t="e">
        <f ca="1"/>
        <v>#N/A</v>
      </c>
      <c r="CD14" s="429" t="e">
        <f ca="1"/>
        <v>#N/A</v>
      </c>
      <c r="CE14" s="429" t="e">
        <f ca="1"/>
        <v>#N/A</v>
      </c>
      <c r="CF14" s="429" t="e">
        <f ca="1"/>
        <v>#N/A</v>
      </c>
      <c r="CG14" s="429" t="e">
        <f ca="1"/>
        <v>#N/A</v>
      </c>
      <c r="CH14" s="429" t="e">
        <f ca="1"/>
        <v>#N/A</v>
      </c>
      <c r="CI14" s="429" t="e">
        <f ca="1"/>
        <v>#N/A</v>
      </c>
      <c r="CJ14" s="429" t="e">
        <f ca="1"/>
        <v>#N/A</v>
      </c>
      <c r="CK14" s="429" t="e">
        <f ca="1"/>
        <v>#N/A</v>
      </c>
      <c r="CL14" s="429" t="e">
        <f ca="1"/>
        <v>#N/A</v>
      </c>
      <c r="CM14" s="429" t="e">
        <f ca="1"/>
        <v>#N/A</v>
      </c>
      <c r="CN14" s="429" t="e">
        <f ca="1"/>
        <v>#N/A</v>
      </c>
      <c r="CO14" s="429" t="e">
        <f ca="1"/>
        <v>#N/A</v>
      </c>
      <c r="CP14" s="429" t="e">
        <f ca="1"/>
        <v>#N/A</v>
      </c>
      <c r="CQ14" s="429" t="e">
        <f ca="1"/>
        <v>#N/A</v>
      </c>
      <c r="CR14" s="429" t="e">
        <f ca="1"/>
        <v>#N/A</v>
      </c>
      <c r="CS14" s="429" t="e">
        <f ca="1"/>
        <v>#N/A</v>
      </c>
      <c r="CT14" s="429" t="e">
        <f ca="1"/>
        <v>#N/A</v>
      </c>
      <c r="CU14" s="429" t="e">
        <f ca="1"/>
        <v>#N/A</v>
      </c>
      <c r="CV14" s="429" t="e">
        <f ca="1"/>
        <v>#N/A</v>
      </c>
      <c r="CW14" s="429" t="e">
        <f ca="1"/>
        <v>#N/A</v>
      </c>
      <c r="CX14" s="429" t="e">
        <f ca="1"/>
        <v>#N/A</v>
      </c>
      <c r="CY14" s="429" t="e">
        <f ca="1"/>
        <v>#N/A</v>
      </c>
      <c r="CZ14" s="429" t="e">
        <f ca="1"/>
        <v>#N/A</v>
      </c>
      <c r="DA14" s="429" t="e">
        <f ca="1"/>
        <v>#N/A</v>
      </c>
      <c r="DB14" s="429" t="e">
        <f ca="1"/>
        <v>#N/A</v>
      </c>
      <c r="DC14" s="429" t="e">
        <f ca="1"/>
        <v>#N/A</v>
      </c>
      <c r="DD14" s="429" t="e">
        <f ca="1"/>
        <v>#N/A</v>
      </c>
      <c r="DE14" s="429" t="e">
        <f ca="1"/>
        <v>#N/A</v>
      </c>
      <c r="DF14" s="429" t="e">
        <f ca="1"/>
        <v>#N/A</v>
      </c>
      <c r="DG14" s="429" t="e">
        <f ca="1"/>
        <v>#N/A</v>
      </c>
      <c r="DH14" s="429" t="e">
        <f ca="1"/>
        <v>#N/A</v>
      </c>
      <c r="DI14" s="429" t="e">
        <f ca="1"/>
        <v>#N/A</v>
      </c>
      <c r="DJ14" s="429" t="e">
        <f ca="1"/>
        <v>#N/A</v>
      </c>
      <c r="DK14" s="429" t="e">
        <f ca="1"/>
        <v>#N/A</v>
      </c>
      <c r="DL14" s="429" t="e">
        <f ca="1"/>
        <v>#N/A</v>
      </c>
      <c r="DM14" s="429" t="e">
        <f ca="1"/>
        <v>#N/A</v>
      </c>
      <c r="DN14" s="429" t="e">
        <f ca="1"/>
        <v>#N/A</v>
      </c>
      <c r="DO14" s="429" t="e">
        <f ca="1"/>
        <v>#N/A</v>
      </c>
      <c r="DP14" s="429" t="e">
        <f ca="1"/>
        <v>#N/A</v>
      </c>
      <c r="DQ14" s="429" t="e">
        <f ca="1"/>
        <v>#N/A</v>
      </c>
      <c r="DR14" s="429" t="e">
        <f ca="1"/>
        <v>#N/A</v>
      </c>
      <c r="DS14" s="429" t="e">
        <f ca="1"/>
        <v>#N/A</v>
      </c>
      <c r="DT14" s="23"/>
    </row>
    <row r="15" spans="2:126" s="39" customFormat="1" ht="12" x14ac:dyDescent="0.25">
      <c r="B15" s="53">
        <v>12</v>
      </c>
      <c r="C15" s="360" t="str">
        <v>サービス業</v>
      </c>
      <c r="D15" s="428">
        <f ca="1"/>
        <v>1.8195208232972299E-2</v>
      </c>
      <c r="E15" s="429">
        <f ca="1"/>
        <v>1.4545070772818885E-2</v>
      </c>
      <c r="F15" s="429">
        <f ca="1"/>
        <v>1.5737911043723098E-2</v>
      </c>
      <c r="G15" s="429">
        <f ca="1"/>
        <v>5.2713272073104285E-2</v>
      </c>
      <c r="H15" s="429">
        <f ca="1"/>
        <v>2.4747633877358313E-2</v>
      </c>
      <c r="I15" s="429">
        <f ca="1"/>
        <v>4.5802086136577248E-2</v>
      </c>
      <c r="J15" s="429">
        <f ca="1"/>
        <v>3.9540172408346355E-2</v>
      </c>
      <c r="K15" s="429">
        <f ca="1"/>
        <v>2.8012557163212316E-2</v>
      </c>
      <c r="L15" s="429">
        <f ca="1"/>
        <v>1.8744315863478293E-2</v>
      </c>
      <c r="M15" s="429">
        <f ca="1"/>
        <v>3.7779081735773698E-2</v>
      </c>
      <c r="N15" s="429">
        <f ca="1"/>
        <v>2.3941792248143034E-2</v>
      </c>
      <c r="O15" s="429">
        <f ca="1"/>
        <v>1.0313899278755512</v>
      </c>
      <c r="P15" s="429">
        <f ca="1"/>
        <v>3.4057352574501529E-2</v>
      </c>
      <c r="Q15" s="429" t="e">
        <f ca="1"/>
        <v>#N/A</v>
      </c>
      <c r="R15" s="429" t="e">
        <f ca="1"/>
        <v>#N/A</v>
      </c>
      <c r="S15" s="429" t="e">
        <f ca="1"/>
        <v>#N/A</v>
      </c>
      <c r="T15" s="429" t="e">
        <f ca="1"/>
        <v>#N/A</v>
      </c>
      <c r="U15" s="429" t="e">
        <f ca="1"/>
        <v>#N/A</v>
      </c>
      <c r="V15" s="429" t="e">
        <f ca="1"/>
        <v>#N/A</v>
      </c>
      <c r="W15" s="429" t="e">
        <f ca="1"/>
        <v>#N/A</v>
      </c>
      <c r="X15" s="429" t="e">
        <f ca="1"/>
        <v>#N/A</v>
      </c>
      <c r="Y15" s="429" t="e">
        <f ca="1"/>
        <v>#N/A</v>
      </c>
      <c r="Z15" s="429" t="e">
        <f ca="1"/>
        <v>#N/A</v>
      </c>
      <c r="AA15" s="429" t="e">
        <f ca="1"/>
        <v>#N/A</v>
      </c>
      <c r="AB15" s="429" t="e">
        <f ca="1"/>
        <v>#N/A</v>
      </c>
      <c r="AC15" s="429" t="e">
        <f ca="1"/>
        <v>#N/A</v>
      </c>
      <c r="AD15" s="429" t="e">
        <f ca="1"/>
        <v>#N/A</v>
      </c>
      <c r="AE15" s="429" t="e">
        <f ca="1"/>
        <v>#N/A</v>
      </c>
      <c r="AF15" s="429" t="e">
        <f ca="1"/>
        <v>#N/A</v>
      </c>
      <c r="AG15" s="429" t="e">
        <f ca="1"/>
        <v>#N/A</v>
      </c>
      <c r="AH15" s="429" t="e">
        <f ca="1"/>
        <v>#N/A</v>
      </c>
      <c r="AI15" s="429" t="e">
        <f ca="1"/>
        <v>#N/A</v>
      </c>
      <c r="AJ15" s="429" t="e">
        <f ca="1"/>
        <v>#N/A</v>
      </c>
      <c r="AK15" s="429" t="e">
        <f ca="1"/>
        <v>#N/A</v>
      </c>
      <c r="AL15" s="429" t="e">
        <f ca="1"/>
        <v>#N/A</v>
      </c>
      <c r="AM15" s="429" t="e">
        <f ca="1"/>
        <v>#N/A</v>
      </c>
      <c r="AN15" s="429" t="e">
        <f ca="1"/>
        <v>#N/A</v>
      </c>
      <c r="AO15" s="429" t="e">
        <f ca="1"/>
        <v>#N/A</v>
      </c>
      <c r="AP15" s="429" t="e">
        <f ca="1"/>
        <v>#N/A</v>
      </c>
      <c r="AQ15" s="429" t="e">
        <f ca="1"/>
        <v>#N/A</v>
      </c>
      <c r="AR15" s="429" t="e">
        <f ca="1"/>
        <v>#N/A</v>
      </c>
      <c r="AS15" s="429" t="e">
        <f ca="1"/>
        <v>#N/A</v>
      </c>
      <c r="AT15" s="429" t="e">
        <f ca="1"/>
        <v>#N/A</v>
      </c>
      <c r="AU15" s="429" t="e">
        <f ca="1"/>
        <v>#N/A</v>
      </c>
      <c r="AV15" s="429" t="e">
        <f ca="1"/>
        <v>#N/A</v>
      </c>
      <c r="AW15" s="429" t="e">
        <f ca="1"/>
        <v>#N/A</v>
      </c>
      <c r="AX15" s="429" t="e">
        <f ca="1"/>
        <v>#N/A</v>
      </c>
      <c r="AY15" s="429" t="e">
        <f ca="1"/>
        <v>#N/A</v>
      </c>
      <c r="AZ15" s="429" t="e">
        <f ca="1"/>
        <v>#N/A</v>
      </c>
      <c r="BA15" s="429" t="e">
        <f ca="1"/>
        <v>#N/A</v>
      </c>
      <c r="BB15" s="429" t="e">
        <f ca="1"/>
        <v>#N/A</v>
      </c>
      <c r="BC15" s="429" t="e">
        <f ca="1"/>
        <v>#N/A</v>
      </c>
      <c r="BD15" s="429" t="e">
        <f ca="1"/>
        <v>#N/A</v>
      </c>
      <c r="BE15" s="429" t="e">
        <f ca="1"/>
        <v>#N/A</v>
      </c>
      <c r="BF15" s="429" t="e">
        <f ca="1"/>
        <v>#N/A</v>
      </c>
      <c r="BG15" s="429" t="e">
        <f ca="1"/>
        <v>#N/A</v>
      </c>
      <c r="BH15" s="429" t="e">
        <f ca="1"/>
        <v>#N/A</v>
      </c>
      <c r="BI15" s="429" t="e">
        <f ca="1"/>
        <v>#N/A</v>
      </c>
      <c r="BJ15" s="429" t="e">
        <f ca="1"/>
        <v>#N/A</v>
      </c>
      <c r="BK15" s="429" t="e">
        <f ca="1"/>
        <v>#N/A</v>
      </c>
      <c r="BL15" s="429" t="e">
        <f ca="1"/>
        <v>#N/A</v>
      </c>
      <c r="BM15" s="429" t="e">
        <f ca="1"/>
        <v>#N/A</v>
      </c>
      <c r="BN15" s="429" t="e">
        <f ca="1"/>
        <v>#N/A</v>
      </c>
      <c r="BO15" s="429" t="e">
        <f ca="1"/>
        <v>#N/A</v>
      </c>
      <c r="BP15" s="429" t="e">
        <f ca="1"/>
        <v>#N/A</v>
      </c>
      <c r="BQ15" s="429" t="e">
        <f ca="1"/>
        <v>#N/A</v>
      </c>
      <c r="BR15" s="429" t="e">
        <f ca="1"/>
        <v>#N/A</v>
      </c>
      <c r="BS15" s="429" t="e">
        <f ca="1"/>
        <v>#N/A</v>
      </c>
      <c r="BT15" s="429" t="e">
        <f ca="1"/>
        <v>#N/A</v>
      </c>
      <c r="BU15" s="429" t="e">
        <f ca="1"/>
        <v>#N/A</v>
      </c>
      <c r="BV15" s="429" t="e">
        <f ca="1"/>
        <v>#N/A</v>
      </c>
      <c r="BW15" s="429" t="e">
        <f ca="1"/>
        <v>#N/A</v>
      </c>
      <c r="BX15" s="429" t="e">
        <f ca="1"/>
        <v>#N/A</v>
      </c>
      <c r="BY15" s="429" t="e">
        <f ca="1"/>
        <v>#N/A</v>
      </c>
      <c r="BZ15" s="429" t="e">
        <f ca="1"/>
        <v>#N/A</v>
      </c>
      <c r="CA15" s="429" t="e">
        <f ca="1"/>
        <v>#N/A</v>
      </c>
      <c r="CB15" s="429" t="e">
        <f ca="1"/>
        <v>#N/A</v>
      </c>
      <c r="CC15" s="429" t="e">
        <f ca="1"/>
        <v>#N/A</v>
      </c>
      <c r="CD15" s="429" t="e">
        <f ca="1"/>
        <v>#N/A</v>
      </c>
      <c r="CE15" s="429" t="e">
        <f ca="1"/>
        <v>#N/A</v>
      </c>
      <c r="CF15" s="429" t="e">
        <f ca="1"/>
        <v>#N/A</v>
      </c>
      <c r="CG15" s="429" t="e">
        <f ca="1"/>
        <v>#N/A</v>
      </c>
      <c r="CH15" s="429" t="e">
        <f ca="1"/>
        <v>#N/A</v>
      </c>
      <c r="CI15" s="429" t="e">
        <f ca="1"/>
        <v>#N/A</v>
      </c>
      <c r="CJ15" s="429" t="e">
        <f ca="1"/>
        <v>#N/A</v>
      </c>
      <c r="CK15" s="429" t="e">
        <f ca="1"/>
        <v>#N/A</v>
      </c>
      <c r="CL15" s="429" t="e">
        <f ca="1"/>
        <v>#N/A</v>
      </c>
      <c r="CM15" s="429" t="e">
        <f ca="1"/>
        <v>#N/A</v>
      </c>
      <c r="CN15" s="429" t="e">
        <f ca="1"/>
        <v>#N/A</v>
      </c>
      <c r="CO15" s="429" t="e">
        <f ca="1"/>
        <v>#N/A</v>
      </c>
      <c r="CP15" s="429" t="e">
        <f ca="1"/>
        <v>#N/A</v>
      </c>
      <c r="CQ15" s="429" t="e">
        <f ca="1"/>
        <v>#N/A</v>
      </c>
      <c r="CR15" s="429" t="e">
        <f ca="1"/>
        <v>#N/A</v>
      </c>
      <c r="CS15" s="429" t="e">
        <f ca="1"/>
        <v>#N/A</v>
      </c>
      <c r="CT15" s="429" t="e">
        <f ca="1"/>
        <v>#N/A</v>
      </c>
      <c r="CU15" s="429" t="e">
        <f ca="1"/>
        <v>#N/A</v>
      </c>
      <c r="CV15" s="429" t="e">
        <f ca="1"/>
        <v>#N/A</v>
      </c>
      <c r="CW15" s="429" t="e">
        <f ca="1"/>
        <v>#N/A</v>
      </c>
      <c r="CX15" s="429" t="e">
        <f ca="1"/>
        <v>#N/A</v>
      </c>
      <c r="CY15" s="429" t="e">
        <f ca="1"/>
        <v>#N/A</v>
      </c>
      <c r="CZ15" s="429" t="e">
        <f ca="1"/>
        <v>#N/A</v>
      </c>
      <c r="DA15" s="429" t="e">
        <f ca="1"/>
        <v>#N/A</v>
      </c>
      <c r="DB15" s="429" t="e">
        <f ca="1"/>
        <v>#N/A</v>
      </c>
      <c r="DC15" s="429" t="e">
        <f ca="1"/>
        <v>#N/A</v>
      </c>
      <c r="DD15" s="429" t="e">
        <f ca="1"/>
        <v>#N/A</v>
      </c>
      <c r="DE15" s="429" t="e">
        <f ca="1"/>
        <v>#N/A</v>
      </c>
      <c r="DF15" s="429" t="e">
        <f ca="1"/>
        <v>#N/A</v>
      </c>
      <c r="DG15" s="429" t="e">
        <f ca="1"/>
        <v>#N/A</v>
      </c>
      <c r="DH15" s="429" t="e">
        <f ca="1"/>
        <v>#N/A</v>
      </c>
      <c r="DI15" s="429" t="e">
        <f ca="1"/>
        <v>#N/A</v>
      </c>
      <c r="DJ15" s="429" t="e">
        <f ca="1"/>
        <v>#N/A</v>
      </c>
      <c r="DK15" s="429" t="e">
        <f ca="1"/>
        <v>#N/A</v>
      </c>
      <c r="DL15" s="429" t="e">
        <f ca="1"/>
        <v>#N/A</v>
      </c>
      <c r="DM15" s="429" t="e">
        <f ca="1"/>
        <v>#N/A</v>
      </c>
      <c r="DN15" s="429" t="e">
        <f ca="1"/>
        <v>#N/A</v>
      </c>
      <c r="DO15" s="429" t="e">
        <f ca="1"/>
        <v>#N/A</v>
      </c>
      <c r="DP15" s="429" t="e">
        <f ca="1"/>
        <v>#N/A</v>
      </c>
      <c r="DQ15" s="429" t="e">
        <f ca="1"/>
        <v>#N/A</v>
      </c>
      <c r="DR15" s="429" t="e">
        <f ca="1"/>
        <v>#N/A</v>
      </c>
      <c r="DS15" s="429" t="e">
        <f ca="1"/>
        <v>#N/A</v>
      </c>
      <c r="DT15" s="23"/>
    </row>
    <row r="16" spans="2:126" s="39" customFormat="1" ht="12" x14ac:dyDescent="0.25">
      <c r="B16" s="53">
        <v>13</v>
      </c>
      <c r="C16" s="360" t="str">
        <v>分類不明</v>
      </c>
      <c r="D16" s="428">
        <f ca="1"/>
        <v>1.3297245916878558E-3</v>
      </c>
      <c r="E16" s="429">
        <f ca="1"/>
        <v>1.7280263060146465E-3</v>
      </c>
      <c r="F16" s="429">
        <f ca="1"/>
        <v>1.8120215794861603E-3</v>
      </c>
      <c r="G16" s="429">
        <f ca="1"/>
        <v>1.2774458697884196E-3</v>
      </c>
      <c r="H16" s="429">
        <f ca="1"/>
        <v>6.5993649702469697E-4</v>
      </c>
      <c r="I16" s="429">
        <f ca="1"/>
        <v>1.8043685440373909E-3</v>
      </c>
      <c r="J16" s="429">
        <f ca="1"/>
        <v>8.8454573463801788E-4</v>
      </c>
      <c r="K16" s="429">
        <f ca="1"/>
        <v>9.7162936028795128E-4</v>
      </c>
      <c r="L16" s="429">
        <f ca="1"/>
        <v>3.5589231963962538E-4</v>
      </c>
      <c r="M16" s="429">
        <f ca="1"/>
        <v>1.0909282203725753E-3</v>
      </c>
      <c r="N16" s="429">
        <f ca="1"/>
        <v>1.7740644716702882E-4</v>
      </c>
      <c r="O16" s="429">
        <f ca="1"/>
        <v>6.8898215004915082E-4</v>
      </c>
      <c r="P16" s="429">
        <f ca="1"/>
        <v>1.0001460979663361</v>
      </c>
      <c r="Q16" s="429" t="e">
        <f ca="1"/>
        <v>#N/A</v>
      </c>
      <c r="R16" s="429" t="e">
        <f ca="1"/>
        <v>#N/A</v>
      </c>
      <c r="S16" s="429" t="e">
        <f ca="1"/>
        <v>#N/A</v>
      </c>
      <c r="T16" s="429" t="e">
        <f ca="1"/>
        <v>#N/A</v>
      </c>
      <c r="U16" s="429" t="e">
        <f ca="1"/>
        <v>#N/A</v>
      </c>
      <c r="V16" s="429" t="e">
        <f ca="1"/>
        <v>#N/A</v>
      </c>
      <c r="W16" s="429" t="e">
        <f ca="1"/>
        <v>#N/A</v>
      </c>
      <c r="X16" s="429" t="e">
        <f ca="1"/>
        <v>#N/A</v>
      </c>
      <c r="Y16" s="429" t="e">
        <f ca="1"/>
        <v>#N/A</v>
      </c>
      <c r="Z16" s="429" t="e">
        <f ca="1"/>
        <v>#N/A</v>
      </c>
      <c r="AA16" s="429" t="e">
        <f ca="1"/>
        <v>#N/A</v>
      </c>
      <c r="AB16" s="429" t="e">
        <f ca="1"/>
        <v>#N/A</v>
      </c>
      <c r="AC16" s="429" t="e">
        <f ca="1"/>
        <v>#N/A</v>
      </c>
      <c r="AD16" s="429" t="e">
        <f ca="1"/>
        <v>#N/A</v>
      </c>
      <c r="AE16" s="429" t="e">
        <f ca="1"/>
        <v>#N/A</v>
      </c>
      <c r="AF16" s="429" t="e">
        <f ca="1"/>
        <v>#N/A</v>
      </c>
      <c r="AG16" s="429" t="e">
        <f ca="1"/>
        <v>#N/A</v>
      </c>
      <c r="AH16" s="429" t="e">
        <f ca="1"/>
        <v>#N/A</v>
      </c>
      <c r="AI16" s="429" t="e">
        <f ca="1"/>
        <v>#N/A</v>
      </c>
      <c r="AJ16" s="429" t="e">
        <f ca="1"/>
        <v>#N/A</v>
      </c>
      <c r="AK16" s="429" t="e">
        <f ca="1"/>
        <v>#N/A</v>
      </c>
      <c r="AL16" s="429" t="e">
        <f ca="1"/>
        <v>#N/A</v>
      </c>
      <c r="AM16" s="429" t="e">
        <f ca="1"/>
        <v>#N/A</v>
      </c>
      <c r="AN16" s="429" t="e">
        <f ca="1"/>
        <v>#N/A</v>
      </c>
      <c r="AO16" s="429" t="e">
        <f ca="1"/>
        <v>#N/A</v>
      </c>
      <c r="AP16" s="429" t="e">
        <f ca="1"/>
        <v>#N/A</v>
      </c>
      <c r="AQ16" s="429" t="e">
        <f ca="1"/>
        <v>#N/A</v>
      </c>
      <c r="AR16" s="429" t="e">
        <f ca="1"/>
        <v>#N/A</v>
      </c>
      <c r="AS16" s="429" t="e">
        <f ca="1"/>
        <v>#N/A</v>
      </c>
      <c r="AT16" s="429" t="e">
        <f ca="1"/>
        <v>#N/A</v>
      </c>
      <c r="AU16" s="429" t="e">
        <f ca="1"/>
        <v>#N/A</v>
      </c>
      <c r="AV16" s="429" t="e">
        <f ca="1"/>
        <v>#N/A</v>
      </c>
      <c r="AW16" s="429" t="e">
        <f ca="1"/>
        <v>#N/A</v>
      </c>
      <c r="AX16" s="429" t="e">
        <f ca="1"/>
        <v>#N/A</v>
      </c>
      <c r="AY16" s="429" t="e">
        <f ca="1"/>
        <v>#N/A</v>
      </c>
      <c r="AZ16" s="429" t="e">
        <f ca="1"/>
        <v>#N/A</v>
      </c>
      <c r="BA16" s="429" t="e">
        <f ca="1"/>
        <v>#N/A</v>
      </c>
      <c r="BB16" s="429" t="e">
        <f ca="1"/>
        <v>#N/A</v>
      </c>
      <c r="BC16" s="429" t="e">
        <f ca="1"/>
        <v>#N/A</v>
      </c>
      <c r="BD16" s="429" t="e">
        <f ca="1"/>
        <v>#N/A</v>
      </c>
      <c r="BE16" s="429" t="e">
        <f ca="1"/>
        <v>#N/A</v>
      </c>
      <c r="BF16" s="429" t="e">
        <f ca="1"/>
        <v>#N/A</v>
      </c>
      <c r="BG16" s="429" t="e">
        <f ca="1"/>
        <v>#N/A</v>
      </c>
      <c r="BH16" s="429" t="e">
        <f ca="1"/>
        <v>#N/A</v>
      </c>
      <c r="BI16" s="429" t="e">
        <f ca="1"/>
        <v>#N/A</v>
      </c>
      <c r="BJ16" s="429" t="e">
        <f ca="1"/>
        <v>#N/A</v>
      </c>
      <c r="BK16" s="429" t="e">
        <f ca="1"/>
        <v>#N/A</v>
      </c>
      <c r="BL16" s="429" t="e">
        <f ca="1"/>
        <v>#N/A</v>
      </c>
      <c r="BM16" s="429" t="e">
        <f ca="1"/>
        <v>#N/A</v>
      </c>
      <c r="BN16" s="429" t="e">
        <f ca="1"/>
        <v>#N/A</v>
      </c>
      <c r="BO16" s="429" t="e">
        <f ca="1"/>
        <v>#N/A</v>
      </c>
      <c r="BP16" s="429" t="e">
        <f ca="1"/>
        <v>#N/A</v>
      </c>
      <c r="BQ16" s="429" t="e">
        <f ca="1"/>
        <v>#N/A</v>
      </c>
      <c r="BR16" s="429" t="e">
        <f ca="1"/>
        <v>#N/A</v>
      </c>
      <c r="BS16" s="429" t="e">
        <f ca="1"/>
        <v>#N/A</v>
      </c>
      <c r="BT16" s="429" t="e">
        <f ca="1"/>
        <v>#N/A</v>
      </c>
      <c r="BU16" s="429" t="e">
        <f ca="1"/>
        <v>#N/A</v>
      </c>
      <c r="BV16" s="429" t="e">
        <f ca="1"/>
        <v>#N/A</v>
      </c>
      <c r="BW16" s="429" t="e">
        <f ca="1"/>
        <v>#N/A</v>
      </c>
      <c r="BX16" s="429" t="e">
        <f ca="1"/>
        <v>#N/A</v>
      </c>
      <c r="BY16" s="429" t="e">
        <f ca="1"/>
        <v>#N/A</v>
      </c>
      <c r="BZ16" s="429" t="e">
        <f ca="1"/>
        <v>#N/A</v>
      </c>
      <c r="CA16" s="429" t="e">
        <f ca="1"/>
        <v>#N/A</v>
      </c>
      <c r="CB16" s="429" t="e">
        <f ca="1"/>
        <v>#N/A</v>
      </c>
      <c r="CC16" s="429" t="e">
        <f ca="1"/>
        <v>#N/A</v>
      </c>
      <c r="CD16" s="429" t="e">
        <f ca="1"/>
        <v>#N/A</v>
      </c>
      <c r="CE16" s="429" t="e">
        <f ca="1"/>
        <v>#N/A</v>
      </c>
      <c r="CF16" s="429" t="e">
        <f ca="1"/>
        <v>#N/A</v>
      </c>
      <c r="CG16" s="429" t="e">
        <f ca="1"/>
        <v>#N/A</v>
      </c>
      <c r="CH16" s="429" t="e">
        <f ca="1"/>
        <v>#N/A</v>
      </c>
      <c r="CI16" s="429" t="e">
        <f ca="1"/>
        <v>#N/A</v>
      </c>
      <c r="CJ16" s="429" t="e">
        <f ca="1"/>
        <v>#N/A</v>
      </c>
      <c r="CK16" s="429" t="e">
        <f ca="1"/>
        <v>#N/A</v>
      </c>
      <c r="CL16" s="429" t="e">
        <f ca="1"/>
        <v>#N/A</v>
      </c>
      <c r="CM16" s="429" t="e">
        <f ca="1"/>
        <v>#N/A</v>
      </c>
      <c r="CN16" s="429" t="e">
        <f ca="1"/>
        <v>#N/A</v>
      </c>
      <c r="CO16" s="429" t="e">
        <f ca="1"/>
        <v>#N/A</v>
      </c>
      <c r="CP16" s="429" t="e">
        <f ca="1"/>
        <v>#N/A</v>
      </c>
      <c r="CQ16" s="429" t="e">
        <f ca="1"/>
        <v>#N/A</v>
      </c>
      <c r="CR16" s="429" t="e">
        <f ca="1"/>
        <v>#N/A</v>
      </c>
      <c r="CS16" s="429" t="e">
        <f ca="1"/>
        <v>#N/A</v>
      </c>
      <c r="CT16" s="429" t="e">
        <f ca="1"/>
        <v>#N/A</v>
      </c>
      <c r="CU16" s="429" t="e">
        <f ca="1"/>
        <v>#N/A</v>
      </c>
      <c r="CV16" s="429" t="e">
        <f ca="1"/>
        <v>#N/A</v>
      </c>
      <c r="CW16" s="429" t="e">
        <f ca="1"/>
        <v>#N/A</v>
      </c>
      <c r="CX16" s="429" t="e">
        <f ca="1"/>
        <v>#N/A</v>
      </c>
      <c r="CY16" s="429" t="e">
        <f ca="1"/>
        <v>#N/A</v>
      </c>
      <c r="CZ16" s="429" t="e">
        <f ca="1"/>
        <v>#N/A</v>
      </c>
      <c r="DA16" s="429" t="e">
        <f ca="1"/>
        <v>#N/A</v>
      </c>
      <c r="DB16" s="429" t="e">
        <f ca="1"/>
        <v>#N/A</v>
      </c>
      <c r="DC16" s="429" t="e">
        <f ca="1"/>
        <v>#N/A</v>
      </c>
      <c r="DD16" s="429" t="e">
        <f ca="1"/>
        <v>#N/A</v>
      </c>
      <c r="DE16" s="429" t="e">
        <f ca="1"/>
        <v>#N/A</v>
      </c>
      <c r="DF16" s="429" t="e">
        <f ca="1"/>
        <v>#N/A</v>
      </c>
      <c r="DG16" s="429" t="e">
        <f ca="1"/>
        <v>#N/A</v>
      </c>
      <c r="DH16" s="429" t="e">
        <f ca="1"/>
        <v>#N/A</v>
      </c>
      <c r="DI16" s="429" t="e">
        <f ca="1"/>
        <v>#N/A</v>
      </c>
      <c r="DJ16" s="429" t="e">
        <f ca="1"/>
        <v>#N/A</v>
      </c>
      <c r="DK16" s="429" t="e">
        <f ca="1"/>
        <v>#N/A</v>
      </c>
      <c r="DL16" s="429" t="e">
        <f ca="1"/>
        <v>#N/A</v>
      </c>
      <c r="DM16" s="429" t="e">
        <f ca="1"/>
        <v>#N/A</v>
      </c>
      <c r="DN16" s="429" t="e">
        <f ca="1"/>
        <v>#N/A</v>
      </c>
      <c r="DO16" s="429" t="e">
        <f ca="1"/>
        <v>#N/A</v>
      </c>
      <c r="DP16" s="429" t="e">
        <f ca="1"/>
        <v>#N/A</v>
      </c>
      <c r="DQ16" s="429" t="e">
        <f ca="1"/>
        <v>#N/A</v>
      </c>
      <c r="DR16" s="429" t="e">
        <f ca="1"/>
        <v>#N/A</v>
      </c>
      <c r="DS16" s="429" t="e">
        <f ca="1"/>
        <v>#N/A</v>
      </c>
      <c r="DT16" s="23"/>
    </row>
    <row r="17" spans="2:124" s="39" customFormat="1" ht="12" x14ac:dyDescent="0.25">
      <c r="B17" s="53">
        <v>14</v>
      </c>
      <c r="C17" s="363" t="str">
        <v>-</v>
      </c>
      <c r="D17" s="428" t="e">
        <f ca="1"/>
        <v>#N/A</v>
      </c>
      <c r="E17" s="429" t="e">
        <f ca="1"/>
        <v>#N/A</v>
      </c>
      <c r="F17" s="429" t="e">
        <f ca="1"/>
        <v>#N/A</v>
      </c>
      <c r="G17" s="429" t="e">
        <f ca="1"/>
        <v>#N/A</v>
      </c>
      <c r="H17" s="429" t="e">
        <f ca="1"/>
        <v>#N/A</v>
      </c>
      <c r="I17" s="429" t="e">
        <f ca="1"/>
        <v>#N/A</v>
      </c>
      <c r="J17" s="429" t="e">
        <f ca="1"/>
        <v>#N/A</v>
      </c>
      <c r="K17" s="429" t="e">
        <f ca="1"/>
        <v>#N/A</v>
      </c>
      <c r="L17" s="429" t="e">
        <f ca="1"/>
        <v>#N/A</v>
      </c>
      <c r="M17" s="429" t="e">
        <f ca="1"/>
        <v>#N/A</v>
      </c>
      <c r="N17" s="429" t="e">
        <f ca="1"/>
        <v>#N/A</v>
      </c>
      <c r="O17" s="429" t="e">
        <f ca="1"/>
        <v>#N/A</v>
      </c>
      <c r="P17" s="429" t="e">
        <f ca="1"/>
        <v>#N/A</v>
      </c>
      <c r="Q17" s="429" t="e">
        <f ca="1"/>
        <v>#N/A</v>
      </c>
      <c r="R17" s="429" t="e">
        <f ca="1"/>
        <v>#N/A</v>
      </c>
      <c r="S17" s="429" t="e">
        <f ca="1"/>
        <v>#N/A</v>
      </c>
      <c r="T17" s="429" t="e">
        <f ca="1"/>
        <v>#N/A</v>
      </c>
      <c r="U17" s="429" t="e">
        <f ca="1"/>
        <v>#N/A</v>
      </c>
      <c r="V17" s="429" t="e">
        <f ca="1"/>
        <v>#N/A</v>
      </c>
      <c r="W17" s="429" t="e">
        <f ca="1"/>
        <v>#N/A</v>
      </c>
      <c r="X17" s="429" t="e">
        <f ca="1"/>
        <v>#N/A</v>
      </c>
      <c r="Y17" s="429" t="e">
        <f ca="1"/>
        <v>#N/A</v>
      </c>
      <c r="Z17" s="429" t="e">
        <f ca="1"/>
        <v>#N/A</v>
      </c>
      <c r="AA17" s="429" t="e">
        <f ca="1"/>
        <v>#N/A</v>
      </c>
      <c r="AB17" s="429" t="e">
        <f ca="1"/>
        <v>#N/A</v>
      </c>
      <c r="AC17" s="429" t="e">
        <f ca="1"/>
        <v>#N/A</v>
      </c>
      <c r="AD17" s="429" t="e">
        <f ca="1"/>
        <v>#N/A</v>
      </c>
      <c r="AE17" s="429" t="e">
        <f ca="1"/>
        <v>#N/A</v>
      </c>
      <c r="AF17" s="429" t="e">
        <f ca="1"/>
        <v>#N/A</v>
      </c>
      <c r="AG17" s="429" t="e">
        <f ca="1"/>
        <v>#N/A</v>
      </c>
      <c r="AH17" s="429" t="e">
        <f ca="1"/>
        <v>#N/A</v>
      </c>
      <c r="AI17" s="429" t="e">
        <f ca="1"/>
        <v>#N/A</v>
      </c>
      <c r="AJ17" s="429" t="e">
        <f ca="1"/>
        <v>#N/A</v>
      </c>
      <c r="AK17" s="429" t="e">
        <f ca="1"/>
        <v>#N/A</v>
      </c>
      <c r="AL17" s="429" t="e">
        <f ca="1"/>
        <v>#N/A</v>
      </c>
      <c r="AM17" s="429" t="e">
        <f ca="1"/>
        <v>#N/A</v>
      </c>
      <c r="AN17" s="429" t="e">
        <f ca="1"/>
        <v>#N/A</v>
      </c>
      <c r="AO17" s="429" t="e">
        <f ca="1"/>
        <v>#N/A</v>
      </c>
      <c r="AP17" s="429" t="e">
        <f ca="1"/>
        <v>#N/A</v>
      </c>
      <c r="AQ17" s="429" t="e">
        <f ca="1"/>
        <v>#N/A</v>
      </c>
      <c r="AR17" s="429" t="e">
        <f ca="1"/>
        <v>#N/A</v>
      </c>
      <c r="AS17" s="429" t="e">
        <f ca="1"/>
        <v>#N/A</v>
      </c>
      <c r="AT17" s="429" t="e">
        <f ca="1"/>
        <v>#N/A</v>
      </c>
      <c r="AU17" s="429" t="e">
        <f ca="1"/>
        <v>#N/A</v>
      </c>
      <c r="AV17" s="429" t="e">
        <f ca="1"/>
        <v>#N/A</v>
      </c>
      <c r="AW17" s="429" t="e">
        <f ca="1"/>
        <v>#N/A</v>
      </c>
      <c r="AX17" s="429" t="e">
        <f ca="1"/>
        <v>#N/A</v>
      </c>
      <c r="AY17" s="429" t="e">
        <f ca="1"/>
        <v>#N/A</v>
      </c>
      <c r="AZ17" s="429" t="e">
        <f ca="1"/>
        <v>#N/A</v>
      </c>
      <c r="BA17" s="429" t="e">
        <f ca="1"/>
        <v>#N/A</v>
      </c>
      <c r="BB17" s="429" t="e">
        <f ca="1"/>
        <v>#N/A</v>
      </c>
      <c r="BC17" s="429" t="e">
        <f ca="1"/>
        <v>#N/A</v>
      </c>
      <c r="BD17" s="429" t="e">
        <f ca="1"/>
        <v>#N/A</v>
      </c>
      <c r="BE17" s="429" t="e">
        <f ca="1"/>
        <v>#N/A</v>
      </c>
      <c r="BF17" s="429" t="e">
        <f ca="1"/>
        <v>#N/A</v>
      </c>
      <c r="BG17" s="429" t="e">
        <f ca="1"/>
        <v>#N/A</v>
      </c>
      <c r="BH17" s="429" t="e">
        <f ca="1"/>
        <v>#N/A</v>
      </c>
      <c r="BI17" s="429" t="e">
        <f ca="1"/>
        <v>#N/A</v>
      </c>
      <c r="BJ17" s="429" t="e">
        <f ca="1"/>
        <v>#N/A</v>
      </c>
      <c r="BK17" s="429" t="e">
        <f ca="1"/>
        <v>#N/A</v>
      </c>
      <c r="BL17" s="429" t="e">
        <f ca="1"/>
        <v>#N/A</v>
      </c>
      <c r="BM17" s="429" t="e">
        <f ca="1"/>
        <v>#N/A</v>
      </c>
      <c r="BN17" s="429" t="e">
        <f ca="1"/>
        <v>#N/A</v>
      </c>
      <c r="BO17" s="429" t="e">
        <f ca="1"/>
        <v>#N/A</v>
      </c>
      <c r="BP17" s="429" t="e">
        <f ca="1"/>
        <v>#N/A</v>
      </c>
      <c r="BQ17" s="429" t="e">
        <f ca="1"/>
        <v>#N/A</v>
      </c>
      <c r="BR17" s="429" t="e">
        <f ca="1"/>
        <v>#N/A</v>
      </c>
      <c r="BS17" s="429" t="e">
        <f ca="1"/>
        <v>#N/A</v>
      </c>
      <c r="BT17" s="429" t="e">
        <f ca="1"/>
        <v>#N/A</v>
      </c>
      <c r="BU17" s="429" t="e">
        <f ca="1"/>
        <v>#N/A</v>
      </c>
      <c r="BV17" s="429" t="e">
        <f ca="1"/>
        <v>#N/A</v>
      </c>
      <c r="BW17" s="429" t="e">
        <f ca="1"/>
        <v>#N/A</v>
      </c>
      <c r="BX17" s="429" t="e">
        <f ca="1"/>
        <v>#N/A</v>
      </c>
      <c r="BY17" s="429" t="e">
        <f ca="1"/>
        <v>#N/A</v>
      </c>
      <c r="BZ17" s="429" t="e">
        <f ca="1"/>
        <v>#N/A</v>
      </c>
      <c r="CA17" s="429" t="e">
        <f ca="1"/>
        <v>#N/A</v>
      </c>
      <c r="CB17" s="429" t="e">
        <f ca="1"/>
        <v>#N/A</v>
      </c>
      <c r="CC17" s="429" t="e">
        <f ca="1"/>
        <v>#N/A</v>
      </c>
      <c r="CD17" s="429" t="e">
        <f ca="1"/>
        <v>#N/A</v>
      </c>
      <c r="CE17" s="429" t="e">
        <f ca="1"/>
        <v>#N/A</v>
      </c>
      <c r="CF17" s="429" t="e">
        <f ca="1"/>
        <v>#N/A</v>
      </c>
      <c r="CG17" s="429" t="e">
        <f ca="1"/>
        <v>#N/A</v>
      </c>
      <c r="CH17" s="429" t="e">
        <f ca="1"/>
        <v>#N/A</v>
      </c>
      <c r="CI17" s="429" t="e">
        <f ca="1"/>
        <v>#N/A</v>
      </c>
      <c r="CJ17" s="429" t="e">
        <f ca="1"/>
        <v>#N/A</v>
      </c>
      <c r="CK17" s="429" t="e">
        <f ca="1"/>
        <v>#N/A</v>
      </c>
      <c r="CL17" s="429" t="e">
        <f ca="1"/>
        <v>#N/A</v>
      </c>
      <c r="CM17" s="429" t="e">
        <f ca="1"/>
        <v>#N/A</v>
      </c>
      <c r="CN17" s="429" t="e">
        <f ca="1"/>
        <v>#N/A</v>
      </c>
      <c r="CO17" s="429" t="e">
        <f ca="1"/>
        <v>#N/A</v>
      </c>
      <c r="CP17" s="429" t="e">
        <f ca="1"/>
        <v>#N/A</v>
      </c>
      <c r="CQ17" s="429" t="e">
        <f ca="1"/>
        <v>#N/A</v>
      </c>
      <c r="CR17" s="429" t="e">
        <f ca="1"/>
        <v>#N/A</v>
      </c>
      <c r="CS17" s="429" t="e">
        <f ca="1"/>
        <v>#N/A</v>
      </c>
      <c r="CT17" s="429" t="e">
        <f ca="1"/>
        <v>#N/A</v>
      </c>
      <c r="CU17" s="429" t="e">
        <f ca="1"/>
        <v>#N/A</v>
      </c>
      <c r="CV17" s="429" t="e">
        <f ca="1"/>
        <v>#N/A</v>
      </c>
      <c r="CW17" s="429" t="e">
        <f ca="1"/>
        <v>#N/A</v>
      </c>
      <c r="CX17" s="429" t="e">
        <f ca="1"/>
        <v>#N/A</v>
      </c>
      <c r="CY17" s="429" t="e">
        <f ca="1"/>
        <v>#N/A</v>
      </c>
      <c r="CZ17" s="429" t="e">
        <f ca="1"/>
        <v>#N/A</v>
      </c>
      <c r="DA17" s="429" t="e">
        <f ca="1"/>
        <v>#N/A</v>
      </c>
      <c r="DB17" s="429" t="e">
        <f ca="1"/>
        <v>#N/A</v>
      </c>
      <c r="DC17" s="429" t="e">
        <f ca="1"/>
        <v>#N/A</v>
      </c>
      <c r="DD17" s="429" t="e">
        <f ca="1"/>
        <v>#N/A</v>
      </c>
      <c r="DE17" s="429" t="e">
        <f ca="1"/>
        <v>#N/A</v>
      </c>
      <c r="DF17" s="429" t="e">
        <f ca="1"/>
        <v>#N/A</v>
      </c>
      <c r="DG17" s="429" t="e">
        <f ca="1"/>
        <v>#N/A</v>
      </c>
      <c r="DH17" s="429" t="e">
        <f ca="1"/>
        <v>#N/A</v>
      </c>
      <c r="DI17" s="429" t="e">
        <f ca="1"/>
        <v>#N/A</v>
      </c>
      <c r="DJ17" s="429" t="e">
        <f ca="1"/>
        <v>#N/A</v>
      </c>
      <c r="DK17" s="429" t="e">
        <f ca="1"/>
        <v>#N/A</v>
      </c>
      <c r="DL17" s="429" t="e">
        <f ca="1"/>
        <v>#N/A</v>
      </c>
      <c r="DM17" s="429" t="e">
        <f ca="1"/>
        <v>#N/A</v>
      </c>
      <c r="DN17" s="429" t="e">
        <f ca="1"/>
        <v>#N/A</v>
      </c>
      <c r="DO17" s="429" t="e">
        <f ca="1"/>
        <v>#N/A</v>
      </c>
      <c r="DP17" s="429" t="e">
        <f ca="1"/>
        <v>#N/A</v>
      </c>
      <c r="DQ17" s="429" t="e">
        <f ca="1"/>
        <v>#N/A</v>
      </c>
      <c r="DR17" s="429" t="e">
        <f ca="1"/>
        <v>#N/A</v>
      </c>
      <c r="DS17" s="429" t="e">
        <f ca="1"/>
        <v>#N/A</v>
      </c>
      <c r="DT17" s="23"/>
    </row>
    <row r="18" spans="2:124" s="39" customFormat="1" ht="12" x14ac:dyDescent="0.25">
      <c r="B18" s="53">
        <v>15</v>
      </c>
      <c r="C18" s="360" t="str">
        <v>-</v>
      </c>
      <c r="D18" s="428" t="e">
        <f ca="1"/>
        <v>#N/A</v>
      </c>
      <c r="E18" s="429" t="e">
        <f ca="1"/>
        <v>#N/A</v>
      </c>
      <c r="F18" s="429" t="e">
        <f ca="1"/>
        <v>#N/A</v>
      </c>
      <c r="G18" s="429" t="e">
        <f ca="1"/>
        <v>#N/A</v>
      </c>
      <c r="H18" s="429" t="e">
        <f ca="1"/>
        <v>#N/A</v>
      </c>
      <c r="I18" s="429" t="e">
        <f ca="1"/>
        <v>#N/A</v>
      </c>
      <c r="J18" s="429" t="e">
        <f ca="1"/>
        <v>#N/A</v>
      </c>
      <c r="K18" s="429" t="e">
        <f ca="1"/>
        <v>#N/A</v>
      </c>
      <c r="L18" s="429" t="e">
        <f ca="1"/>
        <v>#N/A</v>
      </c>
      <c r="M18" s="429" t="e">
        <f ca="1"/>
        <v>#N/A</v>
      </c>
      <c r="N18" s="429" t="e">
        <f ca="1"/>
        <v>#N/A</v>
      </c>
      <c r="O18" s="429" t="e">
        <f ca="1"/>
        <v>#N/A</v>
      </c>
      <c r="P18" s="429" t="e">
        <f ca="1"/>
        <v>#N/A</v>
      </c>
      <c r="Q18" s="429" t="e">
        <f ca="1"/>
        <v>#N/A</v>
      </c>
      <c r="R18" s="429" t="e">
        <f ca="1"/>
        <v>#N/A</v>
      </c>
      <c r="S18" s="429" t="e">
        <f ca="1"/>
        <v>#N/A</v>
      </c>
      <c r="T18" s="429" t="e">
        <f ca="1"/>
        <v>#N/A</v>
      </c>
      <c r="U18" s="429" t="e">
        <f ca="1"/>
        <v>#N/A</v>
      </c>
      <c r="V18" s="429" t="e">
        <f ca="1"/>
        <v>#N/A</v>
      </c>
      <c r="W18" s="429" t="e">
        <f ca="1"/>
        <v>#N/A</v>
      </c>
      <c r="X18" s="429" t="e">
        <f ca="1"/>
        <v>#N/A</v>
      </c>
      <c r="Y18" s="429" t="e">
        <f ca="1"/>
        <v>#N/A</v>
      </c>
      <c r="Z18" s="429" t="e">
        <f ca="1"/>
        <v>#N/A</v>
      </c>
      <c r="AA18" s="429" t="e">
        <f ca="1"/>
        <v>#N/A</v>
      </c>
      <c r="AB18" s="429" t="e">
        <f ca="1"/>
        <v>#N/A</v>
      </c>
      <c r="AC18" s="429" t="e">
        <f ca="1"/>
        <v>#N/A</v>
      </c>
      <c r="AD18" s="429" t="e">
        <f ca="1"/>
        <v>#N/A</v>
      </c>
      <c r="AE18" s="429" t="e">
        <f ca="1"/>
        <v>#N/A</v>
      </c>
      <c r="AF18" s="429" t="e">
        <f ca="1"/>
        <v>#N/A</v>
      </c>
      <c r="AG18" s="429" t="e">
        <f ca="1"/>
        <v>#N/A</v>
      </c>
      <c r="AH18" s="429" t="e">
        <f ca="1"/>
        <v>#N/A</v>
      </c>
      <c r="AI18" s="429" t="e">
        <f ca="1"/>
        <v>#N/A</v>
      </c>
      <c r="AJ18" s="429" t="e">
        <f ca="1"/>
        <v>#N/A</v>
      </c>
      <c r="AK18" s="429" t="e">
        <f ca="1"/>
        <v>#N/A</v>
      </c>
      <c r="AL18" s="429" t="e">
        <f ca="1"/>
        <v>#N/A</v>
      </c>
      <c r="AM18" s="429" t="e">
        <f ca="1"/>
        <v>#N/A</v>
      </c>
      <c r="AN18" s="429" t="e">
        <f ca="1"/>
        <v>#N/A</v>
      </c>
      <c r="AO18" s="429" t="e">
        <f ca="1"/>
        <v>#N/A</v>
      </c>
      <c r="AP18" s="429" t="e">
        <f ca="1"/>
        <v>#N/A</v>
      </c>
      <c r="AQ18" s="429" t="e">
        <f ca="1"/>
        <v>#N/A</v>
      </c>
      <c r="AR18" s="429" t="e">
        <f ca="1"/>
        <v>#N/A</v>
      </c>
      <c r="AS18" s="429" t="e">
        <f ca="1"/>
        <v>#N/A</v>
      </c>
      <c r="AT18" s="429" t="e">
        <f ca="1"/>
        <v>#N/A</v>
      </c>
      <c r="AU18" s="429" t="e">
        <f ca="1"/>
        <v>#N/A</v>
      </c>
      <c r="AV18" s="429" t="e">
        <f ca="1"/>
        <v>#N/A</v>
      </c>
      <c r="AW18" s="429" t="e">
        <f ca="1"/>
        <v>#N/A</v>
      </c>
      <c r="AX18" s="429" t="e">
        <f ca="1"/>
        <v>#N/A</v>
      </c>
      <c r="AY18" s="429" t="e">
        <f ca="1"/>
        <v>#N/A</v>
      </c>
      <c r="AZ18" s="429" t="e">
        <f ca="1"/>
        <v>#N/A</v>
      </c>
      <c r="BA18" s="429" t="e">
        <f ca="1"/>
        <v>#N/A</v>
      </c>
      <c r="BB18" s="429" t="e">
        <f ca="1"/>
        <v>#N/A</v>
      </c>
      <c r="BC18" s="429" t="e">
        <f ca="1"/>
        <v>#N/A</v>
      </c>
      <c r="BD18" s="429" t="e">
        <f ca="1"/>
        <v>#N/A</v>
      </c>
      <c r="BE18" s="429" t="e">
        <f ca="1"/>
        <v>#N/A</v>
      </c>
      <c r="BF18" s="429" t="e">
        <f ca="1"/>
        <v>#N/A</v>
      </c>
      <c r="BG18" s="429" t="e">
        <f ca="1"/>
        <v>#N/A</v>
      </c>
      <c r="BH18" s="429" t="e">
        <f ca="1"/>
        <v>#N/A</v>
      </c>
      <c r="BI18" s="429" t="e">
        <f ca="1"/>
        <v>#N/A</v>
      </c>
      <c r="BJ18" s="429" t="e">
        <f ca="1"/>
        <v>#N/A</v>
      </c>
      <c r="BK18" s="429" t="e">
        <f ca="1"/>
        <v>#N/A</v>
      </c>
      <c r="BL18" s="429" t="e">
        <f ca="1"/>
        <v>#N/A</v>
      </c>
      <c r="BM18" s="429" t="e">
        <f ca="1"/>
        <v>#N/A</v>
      </c>
      <c r="BN18" s="429" t="e">
        <f ca="1"/>
        <v>#N/A</v>
      </c>
      <c r="BO18" s="429" t="e">
        <f ca="1"/>
        <v>#N/A</v>
      </c>
      <c r="BP18" s="429" t="e">
        <f ca="1"/>
        <v>#N/A</v>
      </c>
      <c r="BQ18" s="429" t="e">
        <f ca="1"/>
        <v>#N/A</v>
      </c>
      <c r="BR18" s="429" t="e">
        <f ca="1"/>
        <v>#N/A</v>
      </c>
      <c r="BS18" s="429" t="e">
        <f ca="1"/>
        <v>#N/A</v>
      </c>
      <c r="BT18" s="429" t="e">
        <f ca="1"/>
        <v>#N/A</v>
      </c>
      <c r="BU18" s="429" t="e">
        <f ca="1"/>
        <v>#N/A</v>
      </c>
      <c r="BV18" s="429" t="e">
        <f ca="1"/>
        <v>#N/A</v>
      </c>
      <c r="BW18" s="429" t="e">
        <f ca="1"/>
        <v>#N/A</v>
      </c>
      <c r="BX18" s="429" t="e">
        <f ca="1"/>
        <v>#N/A</v>
      </c>
      <c r="BY18" s="429" t="e">
        <f ca="1"/>
        <v>#N/A</v>
      </c>
      <c r="BZ18" s="429" t="e">
        <f ca="1"/>
        <v>#N/A</v>
      </c>
      <c r="CA18" s="429" t="e">
        <f ca="1"/>
        <v>#N/A</v>
      </c>
      <c r="CB18" s="429" t="e">
        <f ca="1"/>
        <v>#N/A</v>
      </c>
      <c r="CC18" s="429" t="e">
        <f ca="1"/>
        <v>#N/A</v>
      </c>
      <c r="CD18" s="429" t="e">
        <f ca="1"/>
        <v>#N/A</v>
      </c>
      <c r="CE18" s="429" t="e">
        <f ca="1"/>
        <v>#N/A</v>
      </c>
      <c r="CF18" s="429" t="e">
        <f ca="1"/>
        <v>#N/A</v>
      </c>
      <c r="CG18" s="429" t="e">
        <f ca="1"/>
        <v>#N/A</v>
      </c>
      <c r="CH18" s="429" t="e">
        <f ca="1"/>
        <v>#N/A</v>
      </c>
      <c r="CI18" s="429" t="e">
        <f ca="1"/>
        <v>#N/A</v>
      </c>
      <c r="CJ18" s="429" t="e">
        <f ca="1"/>
        <v>#N/A</v>
      </c>
      <c r="CK18" s="429" t="e">
        <f ca="1"/>
        <v>#N/A</v>
      </c>
      <c r="CL18" s="429" t="e">
        <f ca="1"/>
        <v>#N/A</v>
      </c>
      <c r="CM18" s="429" t="e">
        <f ca="1"/>
        <v>#N/A</v>
      </c>
      <c r="CN18" s="429" t="e">
        <f ca="1"/>
        <v>#N/A</v>
      </c>
      <c r="CO18" s="429" t="e">
        <f ca="1"/>
        <v>#N/A</v>
      </c>
      <c r="CP18" s="429" t="e">
        <f ca="1"/>
        <v>#N/A</v>
      </c>
      <c r="CQ18" s="429" t="e">
        <f ca="1"/>
        <v>#N/A</v>
      </c>
      <c r="CR18" s="429" t="e">
        <f ca="1"/>
        <v>#N/A</v>
      </c>
      <c r="CS18" s="429" t="e">
        <f ca="1"/>
        <v>#N/A</v>
      </c>
      <c r="CT18" s="429" t="e">
        <f ca="1"/>
        <v>#N/A</v>
      </c>
      <c r="CU18" s="429" t="e">
        <f ca="1"/>
        <v>#N/A</v>
      </c>
      <c r="CV18" s="429" t="e">
        <f ca="1"/>
        <v>#N/A</v>
      </c>
      <c r="CW18" s="429" t="e">
        <f ca="1"/>
        <v>#N/A</v>
      </c>
      <c r="CX18" s="429" t="e">
        <f ca="1"/>
        <v>#N/A</v>
      </c>
      <c r="CY18" s="429" t="e">
        <f ca="1"/>
        <v>#N/A</v>
      </c>
      <c r="CZ18" s="429" t="e">
        <f ca="1"/>
        <v>#N/A</v>
      </c>
      <c r="DA18" s="429" t="e">
        <f ca="1"/>
        <v>#N/A</v>
      </c>
      <c r="DB18" s="429" t="e">
        <f ca="1"/>
        <v>#N/A</v>
      </c>
      <c r="DC18" s="429" t="e">
        <f ca="1"/>
        <v>#N/A</v>
      </c>
      <c r="DD18" s="429" t="e">
        <f ca="1"/>
        <v>#N/A</v>
      </c>
      <c r="DE18" s="429" t="e">
        <f ca="1"/>
        <v>#N/A</v>
      </c>
      <c r="DF18" s="429" t="e">
        <f ca="1"/>
        <v>#N/A</v>
      </c>
      <c r="DG18" s="429" t="e">
        <f ca="1"/>
        <v>#N/A</v>
      </c>
      <c r="DH18" s="429" t="e">
        <f ca="1"/>
        <v>#N/A</v>
      </c>
      <c r="DI18" s="429" t="e">
        <f ca="1"/>
        <v>#N/A</v>
      </c>
      <c r="DJ18" s="429" t="e">
        <f ca="1"/>
        <v>#N/A</v>
      </c>
      <c r="DK18" s="429" t="e">
        <f ca="1"/>
        <v>#N/A</v>
      </c>
      <c r="DL18" s="429" t="e">
        <f ca="1"/>
        <v>#N/A</v>
      </c>
      <c r="DM18" s="429" t="e">
        <f ca="1"/>
        <v>#N/A</v>
      </c>
      <c r="DN18" s="429" t="e">
        <f ca="1"/>
        <v>#N/A</v>
      </c>
      <c r="DO18" s="429" t="e">
        <f ca="1"/>
        <v>#N/A</v>
      </c>
      <c r="DP18" s="429" t="e">
        <f ca="1"/>
        <v>#N/A</v>
      </c>
      <c r="DQ18" s="429" t="e">
        <f ca="1"/>
        <v>#N/A</v>
      </c>
      <c r="DR18" s="429" t="e">
        <f ca="1"/>
        <v>#N/A</v>
      </c>
      <c r="DS18" s="429" t="e">
        <f ca="1"/>
        <v>#N/A</v>
      </c>
      <c r="DT18" s="23"/>
    </row>
    <row r="19" spans="2:124" s="39" customFormat="1" ht="12" x14ac:dyDescent="0.25">
      <c r="B19" s="53">
        <v>16</v>
      </c>
      <c r="C19" s="361" t="str">
        <v>-</v>
      </c>
      <c r="D19" s="430" t="e">
        <f ca="1"/>
        <v>#N/A</v>
      </c>
      <c r="E19" s="431" t="e">
        <f ca="1"/>
        <v>#N/A</v>
      </c>
      <c r="F19" s="431" t="e">
        <f ca="1"/>
        <v>#N/A</v>
      </c>
      <c r="G19" s="431" t="e">
        <f ca="1"/>
        <v>#N/A</v>
      </c>
      <c r="H19" s="431" t="e">
        <f ca="1"/>
        <v>#N/A</v>
      </c>
      <c r="I19" s="431" t="e">
        <f ca="1"/>
        <v>#N/A</v>
      </c>
      <c r="J19" s="431" t="e">
        <f ca="1"/>
        <v>#N/A</v>
      </c>
      <c r="K19" s="431" t="e">
        <f ca="1"/>
        <v>#N/A</v>
      </c>
      <c r="L19" s="431" t="e">
        <f ca="1"/>
        <v>#N/A</v>
      </c>
      <c r="M19" s="431" t="e">
        <f ca="1"/>
        <v>#N/A</v>
      </c>
      <c r="N19" s="431" t="e">
        <f ca="1"/>
        <v>#N/A</v>
      </c>
      <c r="O19" s="431" t="e">
        <f ca="1"/>
        <v>#N/A</v>
      </c>
      <c r="P19" s="431" t="e">
        <f ca="1"/>
        <v>#N/A</v>
      </c>
      <c r="Q19" s="431" t="e">
        <f ca="1"/>
        <v>#N/A</v>
      </c>
      <c r="R19" s="431" t="e">
        <f ca="1"/>
        <v>#N/A</v>
      </c>
      <c r="S19" s="431" t="e">
        <f ca="1"/>
        <v>#N/A</v>
      </c>
      <c r="T19" s="431" t="e">
        <f ca="1"/>
        <v>#N/A</v>
      </c>
      <c r="U19" s="431" t="e">
        <f ca="1"/>
        <v>#N/A</v>
      </c>
      <c r="V19" s="431" t="e">
        <f ca="1"/>
        <v>#N/A</v>
      </c>
      <c r="W19" s="431" t="e">
        <f ca="1"/>
        <v>#N/A</v>
      </c>
      <c r="X19" s="431" t="e">
        <f ca="1"/>
        <v>#N/A</v>
      </c>
      <c r="Y19" s="431" t="e">
        <f ca="1"/>
        <v>#N/A</v>
      </c>
      <c r="Z19" s="431" t="e">
        <f ca="1"/>
        <v>#N/A</v>
      </c>
      <c r="AA19" s="431" t="e">
        <f ca="1"/>
        <v>#N/A</v>
      </c>
      <c r="AB19" s="431" t="e">
        <f ca="1"/>
        <v>#N/A</v>
      </c>
      <c r="AC19" s="431" t="e">
        <f ca="1"/>
        <v>#N/A</v>
      </c>
      <c r="AD19" s="431" t="e">
        <f ca="1"/>
        <v>#N/A</v>
      </c>
      <c r="AE19" s="431" t="e">
        <f ca="1"/>
        <v>#N/A</v>
      </c>
      <c r="AF19" s="431" t="e">
        <f ca="1"/>
        <v>#N/A</v>
      </c>
      <c r="AG19" s="431" t="e">
        <f ca="1"/>
        <v>#N/A</v>
      </c>
      <c r="AH19" s="431" t="e">
        <f ca="1"/>
        <v>#N/A</v>
      </c>
      <c r="AI19" s="431" t="e">
        <f ca="1"/>
        <v>#N/A</v>
      </c>
      <c r="AJ19" s="431" t="e">
        <f ca="1"/>
        <v>#N/A</v>
      </c>
      <c r="AK19" s="431" t="e">
        <f ca="1"/>
        <v>#N/A</v>
      </c>
      <c r="AL19" s="431" t="e">
        <f ca="1"/>
        <v>#N/A</v>
      </c>
      <c r="AM19" s="431" t="e">
        <f ca="1"/>
        <v>#N/A</v>
      </c>
      <c r="AN19" s="431" t="e">
        <f ca="1"/>
        <v>#N/A</v>
      </c>
      <c r="AO19" s="431" t="e">
        <f ca="1"/>
        <v>#N/A</v>
      </c>
      <c r="AP19" s="431" t="e">
        <f ca="1"/>
        <v>#N/A</v>
      </c>
      <c r="AQ19" s="431" t="e">
        <f ca="1"/>
        <v>#N/A</v>
      </c>
      <c r="AR19" s="431" t="e">
        <f ca="1"/>
        <v>#N/A</v>
      </c>
      <c r="AS19" s="431" t="e">
        <f ca="1"/>
        <v>#N/A</v>
      </c>
      <c r="AT19" s="431" t="e">
        <f ca="1"/>
        <v>#N/A</v>
      </c>
      <c r="AU19" s="431" t="e">
        <f ca="1"/>
        <v>#N/A</v>
      </c>
      <c r="AV19" s="431" t="e">
        <f ca="1"/>
        <v>#N/A</v>
      </c>
      <c r="AW19" s="431" t="e">
        <f ca="1"/>
        <v>#N/A</v>
      </c>
      <c r="AX19" s="431" t="e">
        <f ca="1"/>
        <v>#N/A</v>
      </c>
      <c r="AY19" s="431" t="e">
        <f ca="1"/>
        <v>#N/A</v>
      </c>
      <c r="AZ19" s="431" t="e">
        <f ca="1"/>
        <v>#N/A</v>
      </c>
      <c r="BA19" s="431" t="e">
        <f ca="1"/>
        <v>#N/A</v>
      </c>
      <c r="BB19" s="431" t="e">
        <f ca="1"/>
        <v>#N/A</v>
      </c>
      <c r="BC19" s="431" t="e">
        <f ca="1"/>
        <v>#N/A</v>
      </c>
      <c r="BD19" s="431" t="e">
        <f ca="1"/>
        <v>#N/A</v>
      </c>
      <c r="BE19" s="431" t="e">
        <f ca="1"/>
        <v>#N/A</v>
      </c>
      <c r="BF19" s="431" t="e">
        <f ca="1"/>
        <v>#N/A</v>
      </c>
      <c r="BG19" s="431" t="e">
        <f ca="1"/>
        <v>#N/A</v>
      </c>
      <c r="BH19" s="431" t="e">
        <f ca="1"/>
        <v>#N/A</v>
      </c>
      <c r="BI19" s="431" t="e">
        <f ca="1"/>
        <v>#N/A</v>
      </c>
      <c r="BJ19" s="431" t="e">
        <f ca="1"/>
        <v>#N/A</v>
      </c>
      <c r="BK19" s="431" t="e">
        <f ca="1"/>
        <v>#N/A</v>
      </c>
      <c r="BL19" s="431" t="e">
        <f ca="1"/>
        <v>#N/A</v>
      </c>
      <c r="BM19" s="431" t="e">
        <f ca="1"/>
        <v>#N/A</v>
      </c>
      <c r="BN19" s="431" t="e">
        <f ca="1"/>
        <v>#N/A</v>
      </c>
      <c r="BO19" s="431" t="e">
        <f ca="1"/>
        <v>#N/A</v>
      </c>
      <c r="BP19" s="431" t="e">
        <f ca="1"/>
        <v>#N/A</v>
      </c>
      <c r="BQ19" s="431" t="e">
        <f ca="1"/>
        <v>#N/A</v>
      </c>
      <c r="BR19" s="431" t="e">
        <f ca="1"/>
        <v>#N/A</v>
      </c>
      <c r="BS19" s="431" t="e">
        <f ca="1"/>
        <v>#N/A</v>
      </c>
      <c r="BT19" s="431" t="e">
        <f ca="1"/>
        <v>#N/A</v>
      </c>
      <c r="BU19" s="431" t="e">
        <f ca="1"/>
        <v>#N/A</v>
      </c>
      <c r="BV19" s="431" t="e">
        <f ca="1"/>
        <v>#N/A</v>
      </c>
      <c r="BW19" s="431" t="e">
        <f ca="1"/>
        <v>#N/A</v>
      </c>
      <c r="BX19" s="431" t="e">
        <f ca="1"/>
        <v>#N/A</v>
      </c>
      <c r="BY19" s="431" t="e">
        <f ca="1"/>
        <v>#N/A</v>
      </c>
      <c r="BZ19" s="431" t="e">
        <f ca="1"/>
        <v>#N/A</v>
      </c>
      <c r="CA19" s="431" t="e">
        <f ca="1"/>
        <v>#N/A</v>
      </c>
      <c r="CB19" s="431" t="e">
        <f ca="1"/>
        <v>#N/A</v>
      </c>
      <c r="CC19" s="431" t="e">
        <f ca="1"/>
        <v>#N/A</v>
      </c>
      <c r="CD19" s="431" t="e">
        <f ca="1"/>
        <v>#N/A</v>
      </c>
      <c r="CE19" s="431" t="e">
        <f ca="1"/>
        <v>#N/A</v>
      </c>
      <c r="CF19" s="431" t="e">
        <f ca="1"/>
        <v>#N/A</v>
      </c>
      <c r="CG19" s="431" t="e">
        <f ca="1"/>
        <v>#N/A</v>
      </c>
      <c r="CH19" s="431" t="e">
        <f ca="1"/>
        <v>#N/A</v>
      </c>
      <c r="CI19" s="431" t="e">
        <f ca="1"/>
        <v>#N/A</v>
      </c>
      <c r="CJ19" s="431" t="e">
        <f ca="1"/>
        <v>#N/A</v>
      </c>
      <c r="CK19" s="431" t="e">
        <f ca="1"/>
        <v>#N/A</v>
      </c>
      <c r="CL19" s="431" t="e">
        <f ca="1"/>
        <v>#N/A</v>
      </c>
      <c r="CM19" s="431" t="e">
        <f ca="1"/>
        <v>#N/A</v>
      </c>
      <c r="CN19" s="431" t="e">
        <f ca="1"/>
        <v>#N/A</v>
      </c>
      <c r="CO19" s="431" t="e">
        <f ca="1"/>
        <v>#N/A</v>
      </c>
      <c r="CP19" s="431" t="e">
        <f ca="1"/>
        <v>#N/A</v>
      </c>
      <c r="CQ19" s="431" t="e">
        <f ca="1"/>
        <v>#N/A</v>
      </c>
      <c r="CR19" s="431" t="e">
        <f ca="1"/>
        <v>#N/A</v>
      </c>
      <c r="CS19" s="431" t="e">
        <f ca="1"/>
        <v>#N/A</v>
      </c>
      <c r="CT19" s="431" t="e">
        <f ca="1"/>
        <v>#N/A</v>
      </c>
      <c r="CU19" s="431" t="e">
        <f ca="1"/>
        <v>#N/A</v>
      </c>
      <c r="CV19" s="431" t="e">
        <f ca="1"/>
        <v>#N/A</v>
      </c>
      <c r="CW19" s="431" t="e">
        <f ca="1"/>
        <v>#N/A</v>
      </c>
      <c r="CX19" s="431" t="e">
        <f ca="1"/>
        <v>#N/A</v>
      </c>
      <c r="CY19" s="431" t="e">
        <f ca="1"/>
        <v>#N/A</v>
      </c>
      <c r="CZ19" s="431" t="e">
        <f ca="1"/>
        <v>#N/A</v>
      </c>
      <c r="DA19" s="431" t="e">
        <f ca="1"/>
        <v>#N/A</v>
      </c>
      <c r="DB19" s="431" t="e">
        <f ca="1"/>
        <v>#N/A</v>
      </c>
      <c r="DC19" s="431" t="e">
        <f ca="1"/>
        <v>#N/A</v>
      </c>
      <c r="DD19" s="431" t="e">
        <f ca="1"/>
        <v>#N/A</v>
      </c>
      <c r="DE19" s="431" t="e">
        <f ca="1"/>
        <v>#N/A</v>
      </c>
      <c r="DF19" s="431" t="e">
        <f ca="1"/>
        <v>#N/A</v>
      </c>
      <c r="DG19" s="431" t="e">
        <f ca="1"/>
        <v>#N/A</v>
      </c>
      <c r="DH19" s="431" t="e">
        <f ca="1"/>
        <v>#N/A</v>
      </c>
      <c r="DI19" s="431" t="e">
        <f ca="1"/>
        <v>#N/A</v>
      </c>
      <c r="DJ19" s="431" t="e">
        <f ca="1"/>
        <v>#N/A</v>
      </c>
      <c r="DK19" s="431" t="e">
        <f ca="1"/>
        <v>#N/A</v>
      </c>
      <c r="DL19" s="431" t="e">
        <f ca="1"/>
        <v>#N/A</v>
      </c>
      <c r="DM19" s="431" t="e">
        <f ca="1"/>
        <v>#N/A</v>
      </c>
      <c r="DN19" s="431" t="e">
        <f ca="1"/>
        <v>#N/A</v>
      </c>
      <c r="DO19" s="431" t="e">
        <f ca="1"/>
        <v>#N/A</v>
      </c>
      <c r="DP19" s="431" t="e">
        <f ca="1"/>
        <v>#N/A</v>
      </c>
      <c r="DQ19" s="431" t="e">
        <f ca="1"/>
        <v>#N/A</v>
      </c>
      <c r="DR19" s="431" t="e">
        <f ca="1"/>
        <v>#N/A</v>
      </c>
      <c r="DS19" s="431" t="e">
        <f ca="1"/>
        <v>#N/A</v>
      </c>
      <c r="DT19" s="24"/>
    </row>
    <row r="20" spans="2:124" s="39" customFormat="1" ht="12" x14ac:dyDescent="0.25">
      <c r="B20" s="53">
        <v>17</v>
      </c>
      <c r="C20" s="360" t="str">
        <v>-</v>
      </c>
      <c r="D20" s="428" t="e">
        <f ca="1"/>
        <v>#N/A</v>
      </c>
      <c r="E20" s="429" t="e">
        <f ca="1"/>
        <v>#N/A</v>
      </c>
      <c r="F20" s="429" t="e">
        <f ca="1"/>
        <v>#N/A</v>
      </c>
      <c r="G20" s="429" t="e">
        <f ca="1"/>
        <v>#N/A</v>
      </c>
      <c r="H20" s="429" t="e">
        <f ca="1"/>
        <v>#N/A</v>
      </c>
      <c r="I20" s="429" t="e">
        <f ca="1"/>
        <v>#N/A</v>
      </c>
      <c r="J20" s="429" t="e">
        <f ca="1"/>
        <v>#N/A</v>
      </c>
      <c r="K20" s="429" t="e">
        <f ca="1"/>
        <v>#N/A</v>
      </c>
      <c r="L20" s="429" t="e">
        <f ca="1"/>
        <v>#N/A</v>
      </c>
      <c r="M20" s="429" t="e">
        <f ca="1"/>
        <v>#N/A</v>
      </c>
      <c r="N20" s="429" t="e">
        <f ca="1"/>
        <v>#N/A</v>
      </c>
      <c r="O20" s="429" t="e">
        <f ca="1"/>
        <v>#N/A</v>
      </c>
      <c r="P20" s="429" t="e">
        <f ca="1"/>
        <v>#N/A</v>
      </c>
      <c r="Q20" s="429" t="e">
        <f ca="1"/>
        <v>#N/A</v>
      </c>
      <c r="R20" s="429" t="e">
        <f ca="1"/>
        <v>#N/A</v>
      </c>
      <c r="S20" s="429" t="e">
        <f ca="1"/>
        <v>#N/A</v>
      </c>
      <c r="T20" s="429" t="e">
        <f ca="1"/>
        <v>#N/A</v>
      </c>
      <c r="U20" s="429" t="e">
        <f ca="1"/>
        <v>#N/A</v>
      </c>
      <c r="V20" s="429" t="e">
        <f ca="1"/>
        <v>#N/A</v>
      </c>
      <c r="W20" s="429" t="e">
        <f ca="1"/>
        <v>#N/A</v>
      </c>
      <c r="X20" s="429" t="e">
        <f ca="1"/>
        <v>#N/A</v>
      </c>
      <c r="Y20" s="429" t="e">
        <f ca="1"/>
        <v>#N/A</v>
      </c>
      <c r="Z20" s="429" t="e">
        <f ca="1"/>
        <v>#N/A</v>
      </c>
      <c r="AA20" s="429" t="e">
        <f ca="1"/>
        <v>#N/A</v>
      </c>
      <c r="AB20" s="429" t="e">
        <f ca="1"/>
        <v>#N/A</v>
      </c>
      <c r="AC20" s="429" t="e">
        <f ca="1"/>
        <v>#N/A</v>
      </c>
      <c r="AD20" s="429" t="e">
        <f ca="1"/>
        <v>#N/A</v>
      </c>
      <c r="AE20" s="429" t="e">
        <f ca="1"/>
        <v>#N/A</v>
      </c>
      <c r="AF20" s="429" t="e">
        <f ca="1"/>
        <v>#N/A</v>
      </c>
      <c r="AG20" s="429" t="e">
        <f ca="1"/>
        <v>#N/A</v>
      </c>
      <c r="AH20" s="429" t="e">
        <f ca="1"/>
        <v>#N/A</v>
      </c>
      <c r="AI20" s="429" t="e">
        <f ca="1"/>
        <v>#N/A</v>
      </c>
      <c r="AJ20" s="429" t="e">
        <f ca="1"/>
        <v>#N/A</v>
      </c>
      <c r="AK20" s="429" t="e">
        <f ca="1"/>
        <v>#N/A</v>
      </c>
      <c r="AL20" s="429" t="e">
        <f ca="1"/>
        <v>#N/A</v>
      </c>
      <c r="AM20" s="429" t="e">
        <f ca="1"/>
        <v>#N/A</v>
      </c>
      <c r="AN20" s="429" t="e">
        <f ca="1"/>
        <v>#N/A</v>
      </c>
      <c r="AO20" s="429" t="e">
        <f ca="1"/>
        <v>#N/A</v>
      </c>
      <c r="AP20" s="429" t="e">
        <f ca="1"/>
        <v>#N/A</v>
      </c>
      <c r="AQ20" s="429" t="e">
        <f ca="1"/>
        <v>#N/A</v>
      </c>
      <c r="AR20" s="429" t="e">
        <f ca="1"/>
        <v>#N/A</v>
      </c>
      <c r="AS20" s="429" t="e">
        <f ca="1"/>
        <v>#N/A</v>
      </c>
      <c r="AT20" s="429" t="e">
        <f ca="1"/>
        <v>#N/A</v>
      </c>
      <c r="AU20" s="429" t="e">
        <f ca="1"/>
        <v>#N/A</v>
      </c>
      <c r="AV20" s="429" t="e">
        <f ca="1"/>
        <v>#N/A</v>
      </c>
      <c r="AW20" s="429" t="e">
        <f ca="1"/>
        <v>#N/A</v>
      </c>
      <c r="AX20" s="429" t="e">
        <f ca="1"/>
        <v>#N/A</v>
      </c>
      <c r="AY20" s="429" t="e">
        <f ca="1"/>
        <v>#N/A</v>
      </c>
      <c r="AZ20" s="429" t="e">
        <f ca="1"/>
        <v>#N/A</v>
      </c>
      <c r="BA20" s="429" t="e">
        <f ca="1"/>
        <v>#N/A</v>
      </c>
      <c r="BB20" s="429" t="e">
        <f ca="1"/>
        <v>#N/A</v>
      </c>
      <c r="BC20" s="429" t="e">
        <f ca="1"/>
        <v>#N/A</v>
      </c>
      <c r="BD20" s="429" t="e">
        <f ca="1"/>
        <v>#N/A</v>
      </c>
      <c r="BE20" s="429" t="e">
        <f ca="1"/>
        <v>#N/A</v>
      </c>
      <c r="BF20" s="429" t="e">
        <f ca="1"/>
        <v>#N/A</v>
      </c>
      <c r="BG20" s="429" t="e">
        <f ca="1"/>
        <v>#N/A</v>
      </c>
      <c r="BH20" s="429" t="e">
        <f ca="1"/>
        <v>#N/A</v>
      </c>
      <c r="BI20" s="429" t="e">
        <f ca="1"/>
        <v>#N/A</v>
      </c>
      <c r="BJ20" s="429" t="e">
        <f ca="1"/>
        <v>#N/A</v>
      </c>
      <c r="BK20" s="429" t="e">
        <f ca="1"/>
        <v>#N/A</v>
      </c>
      <c r="BL20" s="429" t="e">
        <f ca="1"/>
        <v>#N/A</v>
      </c>
      <c r="BM20" s="429" t="e">
        <f ca="1"/>
        <v>#N/A</v>
      </c>
      <c r="BN20" s="429" t="e">
        <f ca="1"/>
        <v>#N/A</v>
      </c>
      <c r="BO20" s="429" t="e">
        <f ca="1"/>
        <v>#N/A</v>
      </c>
      <c r="BP20" s="429" t="e">
        <f ca="1"/>
        <v>#N/A</v>
      </c>
      <c r="BQ20" s="429" t="e">
        <f ca="1"/>
        <v>#N/A</v>
      </c>
      <c r="BR20" s="429" t="e">
        <f ca="1"/>
        <v>#N/A</v>
      </c>
      <c r="BS20" s="429" t="e">
        <f ca="1"/>
        <v>#N/A</v>
      </c>
      <c r="BT20" s="429" t="e">
        <f ca="1"/>
        <v>#N/A</v>
      </c>
      <c r="BU20" s="429" t="e">
        <f ca="1"/>
        <v>#N/A</v>
      </c>
      <c r="BV20" s="429" t="e">
        <f ca="1"/>
        <v>#N/A</v>
      </c>
      <c r="BW20" s="429" t="e">
        <f ca="1"/>
        <v>#N/A</v>
      </c>
      <c r="BX20" s="429" t="e">
        <f ca="1"/>
        <v>#N/A</v>
      </c>
      <c r="BY20" s="429" t="e">
        <f ca="1"/>
        <v>#N/A</v>
      </c>
      <c r="BZ20" s="429" t="e">
        <f ca="1"/>
        <v>#N/A</v>
      </c>
      <c r="CA20" s="429" t="e">
        <f ca="1"/>
        <v>#N/A</v>
      </c>
      <c r="CB20" s="429" t="e">
        <f ca="1"/>
        <v>#N/A</v>
      </c>
      <c r="CC20" s="429" t="e">
        <f ca="1"/>
        <v>#N/A</v>
      </c>
      <c r="CD20" s="429" t="e">
        <f ca="1"/>
        <v>#N/A</v>
      </c>
      <c r="CE20" s="429" t="e">
        <f ca="1"/>
        <v>#N/A</v>
      </c>
      <c r="CF20" s="429" t="e">
        <f ca="1"/>
        <v>#N/A</v>
      </c>
      <c r="CG20" s="429" t="e">
        <f ca="1"/>
        <v>#N/A</v>
      </c>
      <c r="CH20" s="429" t="e">
        <f ca="1"/>
        <v>#N/A</v>
      </c>
      <c r="CI20" s="429" t="e">
        <f ca="1"/>
        <v>#N/A</v>
      </c>
      <c r="CJ20" s="429" t="e">
        <f ca="1"/>
        <v>#N/A</v>
      </c>
      <c r="CK20" s="429" t="e">
        <f ca="1"/>
        <v>#N/A</v>
      </c>
      <c r="CL20" s="429" t="e">
        <f ca="1"/>
        <v>#N/A</v>
      </c>
      <c r="CM20" s="429" t="e">
        <f ca="1"/>
        <v>#N/A</v>
      </c>
      <c r="CN20" s="429" t="e">
        <f ca="1"/>
        <v>#N/A</v>
      </c>
      <c r="CO20" s="429" t="e">
        <f ca="1"/>
        <v>#N/A</v>
      </c>
      <c r="CP20" s="429" t="e">
        <f ca="1"/>
        <v>#N/A</v>
      </c>
      <c r="CQ20" s="429" t="e">
        <f ca="1"/>
        <v>#N/A</v>
      </c>
      <c r="CR20" s="429" t="e">
        <f ca="1"/>
        <v>#N/A</v>
      </c>
      <c r="CS20" s="429" t="e">
        <f ca="1"/>
        <v>#N/A</v>
      </c>
      <c r="CT20" s="429" t="e">
        <f ca="1"/>
        <v>#N/A</v>
      </c>
      <c r="CU20" s="429" t="e">
        <f ca="1"/>
        <v>#N/A</v>
      </c>
      <c r="CV20" s="429" t="e">
        <f ca="1"/>
        <v>#N/A</v>
      </c>
      <c r="CW20" s="429" t="e">
        <f ca="1"/>
        <v>#N/A</v>
      </c>
      <c r="CX20" s="429" t="e">
        <f ca="1"/>
        <v>#N/A</v>
      </c>
      <c r="CY20" s="429" t="e">
        <f ca="1"/>
        <v>#N/A</v>
      </c>
      <c r="CZ20" s="429" t="e">
        <f ca="1"/>
        <v>#N/A</v>
      </c>
      <c r="DA20" s="429" t="e">
        <f ca="1"/>
        <v>#N/A</v>
      </c>
      <c r="DB20" s="429" t="e">
        <f ca="1"/>
        <v>#N/A</v>
      </c>
      <c r="DC20" s="429" t="e">
        <f ca="1"/>
        <v>#N/A</v>
      </c>
      <c r="DD20" s="429" t="e">
        <f ca="1"/>
        <v>#N/A</v>
      </c>
      <c r="DE20" s="429" t="e">
        <f ca="1"/>
        <v>#N/A</v>
      </c>
      <c r="DF20" s="429" t="e">
        <f ca="1"/>
        <v>#N/A</v>
      </c>
      <c r="DG20" s="429" t="e">
        <f ca="1"/>
        <v>#N/A</v>
      </c>
      <c r="DH20" s="429" t="e">
        <f ca="1"/>
        <v>#N/A</v>
      </c>
      <c r="DI20" s="429" t="e">
        <f ca="1"/>
        <v>#N/A</v>
      </c>
      <c r="DJ20" s="429" t="e">
        <f ca="1"/>
        <v>#N/A</v>
      </c>
      <c r="DK20" s="429" t="e">
        <f ca="1"/>
        <v>#N/A</v>
      </c>
      <c r="DL20" s="429" t="e">
        <f ca="1"/>
        <v>#N/A</v>
      </c>
      <c r="DM20" s="429" t="e">
        <f ca="1"/>
        <v>#N/A</v>
      </c>
      <c r="DN20" s="429" t="e">
        <f ca="1"/>
        <v>#N/A</v>
      </c>
      <c r="DO20" s="429" t="e">
        <f ca="1"/>
        <v>#N/A</v>
      </c>
      <c r="DP20" s="429" t="e">
        <f ca="1"/>
        <v>#N/A</v>
      </c>
      <c r="DQ20" s="429" t="e">
        <f ca="1"/>
        <v>#N/A</v>
      </c>
      <c r="DR20" s="429" t="e">
        <f ca="1"/>
        <v>#N/A</v>
      </c>
      <c r="DS20" s="429" t="e">
        <f ca="1"/>
        <v>#N/A</v>
      </c>
      <c r="DT20" s="23"/>
    </row>
    <row r="21" spans="2:124" s="39" customFormat="1" ht="12" x14ac:dyDescent="0.25">
      <c r="B21" s="53">
        <v>18</v>
      </c>
      <c r="C21" s="360" t="str">
        <v>-</v>
      </c>
      <c r="D21" s="428" t="e">
        <f ca="1"/>
        <v>#N/A</v>
      </c>
      <c r="E21" s="429" t="e">
        <f ca="1"/>
        <v>#N/A</v>
      </c>
      <c r="F21" s="429" t="e">
        <f ca="1"/>
        <v>#N/A</v>
      </c>
      <c r="G21" s="429" t="e">
        <f ca="1"/>
        <v>#N/A</v>
      </c>
      <c r="H21" s="429" t="e">
        <f ca="1"/>
        <v>#N/A</v>
      </c>
      <c r="I21" s="429" t="e">
        <f ca="1"/>
        <v>#N/A</v>
      </c>
      <c r="J21" s="429" t="e">
        <f ca="1"/>
        <v>#N/A</v>
      </c>
      <c r="K21" s="429" t="e">
        <f ca="1"/>
        <v>#N/A</v>
      </c>
      <c r="L21" s="429" t="e">
        <f ca="1"/>
        <v>#N/A</v>
      </c>
      <c r="M21" s="429" t="e">
        <f ca="1"/>
        <v>#N/A</v>
      </c>
      <c r="N21" s="429" t="e">
        <f ca="1"/>
        <v>#N/A</v>
      </c>
      <c r="O21" s="429" t="e">
        <f ca="1"/>
        <v>#N/A</v>
      </c>
      <c r="P21" s="429" t="e">
        <f ca="1"/>
        <v>#N/A</v>
      </c>
      <c r="Q21" s="429" t="e">
        <f ca="1"/>
        <v>#N/A</v>
      </c>
      <c r="R21" s="429" t="e">
        <f ca="1"/>
        <v>#N/A</v>
      </c>
      <c r="S21" s="429" t="e">
        <f ca="1"/>
        <v>#N/A</v>
      </c>
      <c r="T21" s="429" t="e">
        <f ca="1"/>
        <v>#N/A</v>
      </c>
      <c r="U21" s="429" t="e">
        <f ca="1"/>
        <v>#N/A</v>
      </c>
      <c r="V21" s="429" t="e">
        <f ca="1"/>
        <v>#N/A</v>
      </c>
      <c r="W21" s="429" t="e">
        <f ca="1"/>
        <v>#N/A</v>
      </c>
      <c r="X21" s="429" t="e">
        <f ca="1"/>
        <v>#N/A</v>
      </c>
      <c r="Y21" s="429" t="e">
        <f ca="1"/>
        <v>#N/A</v>
      </c>
      <c r="Z21" s="429" t="e">
        <f ca="1"/>
        <v>#N/A</v>
      </c>
      <c r="AA21" s="429" t="e">
        <f ca="1"/>
        <v>#N/A</v>
      </c>
      <c r="AB21" s="429" t="e">
        <f ca="1"/>
        <v>#N/A</v>
      </c>
      <c r="AC21" s="429" t="e">
        <f ca="1"/>
        <v>#N/A</v>
      </c>
      <c r="AD21" s="429" t="e">
        <f ca="1"/>
        <v>#N/A</v>
      </c>
      <c r="AE21" s="429" t="e">
        <f ca="1"/>
        <v>#N/A</v>
      </c>
      <c r="AF21" s="429" t="e">
        <f ca="1"/>
        <v>#N/A</v>
      </c>
      <c r="AG21" s="429" t="e">
        <f ca="1"/>
        <v>#N/A</v>
      </c>
      <c r="AH21" s="429" t="e">
        <f ca="1"/>
        <v>#N/A</v>
      </c>
      <c r="AI21" s="429" t="e">
        <f ca="1"/>
        <v>#N/A</v>
      </c>
      <c r="AJ21" s="429" t="e">
        <f ca="1"/>
        <v>#N/A</v>
      </c>
      <c r="AK21" s="429" t="e">
        <f ca="1"/>
        <v>#N/A</v>
      </c>
      <c r="AL21" s="429" t="e">
        <f ca="1"/>
        <v>#N/A</v>
      </c>
      <c r="AM21" s="429" t="e">
        <f ca="1"/>
        <v>#N/A</v>
      </c>
      <c r="AN21" s="429" t="e">
        <f ca="1"/>
        <v>#N/A</v>
      </c>
      <c r="AO21" s="429" t="e">
        <f ca="1"/>
        <v>#N/A</v>
      </c>
      <c r="AP21" s="429" t="e">
        <f ca="1"/>
        <v>#N/A</v>
      </c>
      <c r="AQ21" s="429" t="e">
        <f ca="1"/>
        <v>#N/A</v>
      </c>
      <c r="AR21" s="429" t="e">
        <f ca="1"/>
        <v>#N/A</v>
      </c>
      <c r="AS21" s="429" t="e">
        <f ca="1"/>
        <v>#N/A</v>
      </c>
      <c r="AT21" s="429" t="e">
        <f ca="1"/>
        <v>#N/A</v>
      </c>
      <c r="AU21" s="429" t="e">
        <f ca="1"/>
        <v>#N/A</v>
      </c>
      <c r="AV21" s="429" t="e">
        <f ca="1"/>
        <v>#N/A</v>
      </c>
      <c r="AW21" s="429" t="e">
        <f ca="1"/>
        <v>#N/A</v>
      </c>
      <c r="AX21" s="429" t="e">
        <f ca="1"/>
        <v>#N/A</v>
      </c>
      <c r="AY21" s="429" t="e">
        <f ca="1"/>
        <v>#N/A</v>
      </c>
      <c r="AZ21" s="429" t="e">
        <f ca="1"/>
        <v>#N/A</v>
      </c>
      <c r="BA21" s="429" t="e">
        <f ca="1"/>
        <v>#N/A</v>
      </c>
      <c r="BB21" s="429" t="e">
        <f ca="1"/>
        <v>#N/A</v>
      </c>
      <c r="BC21" s="429" t="e">
        <f ca="1"/>
        <v>#N/A</v>
      </c>
      <c r="BD21" s="429" t="e">
        <f ca="1"/>
        <v>#N/A</v>
      </c>
      <c r="BE21" s="429" t="e">
        <f ca="1"/>
        <v>#N/A</v>
      </c>
      <c r="BF21" s="429" t="e">
        <f ca="1"/>
        <v>#N/A</v>
      </c>
      <c r="BG21" s="429" t="e">
        <f ca="1"/>
        <v>#N/A</v>
      </c>
      <c r="BH21" s="429" t="e">
        <f ca="1"/>
        <v>#N/A</v>
      </c>
      <c r="BI21" s="429" t="e">
        <f ca="1"/>
        <v>#N/A</v>
      </c>
      <c r="BJ21" s="429" t="e">
        <f ca="1"/>
        <v>#N/A</v>
      </c>
      <c r="BK21" s="429" t="e">
        <f ca="1"/>
        <v>#N/A</v>
      </c>
      <c r="BL21" s="429" t="e">
        <f ca="1"/>
        <v>#N/A</v>
      </c>
      <c r="BM21" s="429" t="e">
        <f ca="1"/>
        <v>#N/A</v>
      </c>
      <c r="BN21" s="429" t="e">
        <f ca="1"/>
        <v>#N/A</v>
      </c>
      <c r="BO21" s="429" t="e">
        <f ca="1"/>
        <v>#N/A</v>
      </c>
      <c r="BP21" s="429" t="e">
        <f ca="1"/>
        <v>#N/A</v>
      </c>
      <c r="BQ21" s="429" t="e">
        <f ca="1"/>
        <v>#N/A</v>
      </c>
      <c r="BR21" s="429" t="e">
        <f ca="1"/>
        <v>#N/A</v>
      </c>
      <c r="BS21" s="429" t="e">
        <f ca="1"/>
        <v>#N/A</v>
      </c>
      <c r="BT21" s="429" t="e">
        <f ca="1"/>
        <v>#N/A</v>
      </c>
      <c r="BU21" s="429" t="e">
        <f ca="1"/>
        <v>#N/A</v>
      </c>
      <c r="BV21" s="429" t="e">
        <f ca="1"/>
        <v>#N/A</v>
      </c>
      <c r="BW21" s="429" t="e">
        <f ca="1"/>
        <v>#N/A</v>
      </c>
      <c r="BX21" s="429" t="e">
        <f ca="1"/>
        <v>#N/A</v>
      </c>
      <c r="BY21" s="429" t="e">
        <f ca="1"/>
        <v>#N/A</v>
      </c>
      <c r="BZ21" s="429" t="e">
        <f ca="1"/>
        <v>#N/A</v>
      </c>
      <c r="CA21" s="429" t="e">
        <f ca="1"/>
        <v>#N/A</v>
      </c>
      <c r="CB21" s="429" t="e">
        <f ca="1"/>
        <v>#N/A</v>
      </c>
      <c r="CC21" s="429" t="e">
        <f ca="1"/>
        <v>#N/A</v>
      </c>
      <c r="CD21" s="429" t="e">
        <f ca="1"/>
        <v>#N/A</v>
      </c>
      <c r="CE21" s="429" t="e">
        <f ca="1"/>
        <v>#N/A</v>
      </c>
      <c r="CF21" s="429" t="e">
        <f ca="1"/>
        <v>#N/A</v>
      </c>
      <c r="CG21" s="429" t="e">
        <f ca="1"/>
        <v>#N/A</v>
      </c>
      <c r="CH21" s="429" t="e">
        <f ca="1"/>
        <v>#N/A</v>
      </c>
      <c r="CI21" s="429" t="e">
        <f ca="1"/>
        <v>#N/A</v>
      </c>
      <c r="CJ21" s="429" t="e">
        <f ca="1"/>
        <v>#N/A</v>
      </c>
      <c r="CK21" s="429" t="e">
        <f ca="1"/>
        <v>#N/A</v>
      </c>
      <c r="CL21" s="429" t="e">
        <f ca="1"/>
        <v>#N/A</v>
      </c>
      <c r="CM21" s="429" t="e">
        <f ca="1"/>
        <v>#N/A</v>
      </c>
      <c r="CN21" s="429" t="e">
        <f ca="1"/>
        <v>#N/A</v>
      </c>
      <c r="CO21" s="429" t="e">
        <f ca="1"/>
        <v>#N/A</v>
      </c>
      <c r="CP21" s="429" t="e">
        <f ca="1"/>
        <v>#N/A</v>
      </c>
      <c r="CQ21" s="429" t="e">
        <f ca="1"/>
        <v>#N/A</v>
      </c>
      <c r="CR21" s="429" t="e">
        <f ca="1"/>
        <v>#N/A</v>
      </c>
      <c r="CS21" s="429" t="e">
        <f ca="1"/>
        <v>#N/A</v>
      </c>
      <c r="CT21" s="429" t="e">
        <f ca="1"/>
        <v>#N/A</v>
      </c>
      <c r="CU21" s="429" t="e">
        <f ca="1"/>
        <v>#N/A</v>
      </c>
      <c r="CV21" s="429" t="e">
        <f ca="1"/>
        <v>#N/A</v>
      </c>
      <c r="CW21" s="429" t="e">
        <f ca="1"/>
        <v>#N/A</v>
      </c>
      <c r="CX21" s="429" t="e">
        <f ca="1"/>
        <v>#N/A</v>
      </c>
      <c r="CY21" s="429" t="e">
        <f ca="1"/>
        <v>#N/A</v>
      </c>
      <c r="CZ21" s="429" t="e">
        <f ca="1"/>
        <v>#N/A</v>
      </c>
      <c r="DA21" s="429" t="e">
        <f ca="1"/>
        <v>#N/A</v>
      </c>
      <c r="DB21" s="429" t="e">
        <f ca="1"/>
        <v>#N/A</v>
      </c>
      <c r="DC21" s="429" t="e">
        <f ca="1"/>
        <v>#N/A</v>
      </c>
      <c r="DD21" s="429" t="e">
        <f ca="1"/>
        <v>#N/A</v>
      </c>
      <c r="DE21" s="429" t="e">
        <f ca="1"/>
        <v>#N/A</v>
      </c>
      <c r="DF21" s="429" t="e">
        <f ca="1"/>
        <v>#N/A</v>
      </c>
      <c r="DG21" s="429" t="e">
        <f ca="1"/>
        <v>#N/A</v>
      </c>
      <c r="DH21" s="429" t="e">
        <f ca="1"/>
        <v>#N/A</v>
      </c>
      <c r="DI21" s="429" t="e">
        <f ca="1"/>
        <v>#N/A</v>
      </c>
      <c r="DJ21" s="429" t="e">
        <f ca="1"/>
        <v>#N/A</v>
      </c>
      <c r="DK21" s="429" t="e">
        <f ca="1"/>
        <v>#N/A</v>
      </c>
      <c r="DL21" s="429" t="e">
        <f ca="1"/>
        <v>#N/A</v>
      </c>
      <c r="DM21" s="429" t="e">
        <f ca="1"/>
        <v>#N/A</v>
      </c>
      <c r="DN21" s="429" t="e">
        <f ca="1"/>
        <v>#N/A</v>
      </c>
      <c r="DO21" s="429" t="e">
        <f ca="1"/>
        <v>#N/A</v>
      </c>
      <c r="DP21" s="429" t="e">
        <f ca="1"/>
        <v>#N/A</v>
      </c>
      <c r="DQ21" s="429" t="e">
        <f ca="1"/>
        <v>#N/A</v>
      </c>
      <c r="DR21" s="429" t="e">
        <f ca="1"/>
        <v>#N/A</v>
      </c>
      <c r="DS21" s="429" t="e">
        <f ca="1"/>
        <v>#N/A</v>
      </c>
      <c r="DT21" s="23"/>
    </row>
    <row r="22" spans="2:124" s="39" customFormat="1" ht="12" x14ac:dyDescent="0.25">
      <c r="B22" s="53">
        <v>19</v>
      </c>
      <c r="C22" s="360" t="str">
        <v>-</v>
      </c>
      <c r="D22" s="428" t="e">
        <f ca="1"/>
        <v>#N/A</v>
      </c>
      <c r="E22" s="429" t="e">
        <f ca="1"/>
        <v>#N/A</v>
      </c>
      <c r="F22" s="429" t="e">
        <f ca="1"/>
        <v>#N/A</v>
      </c>
      <c r="G22" s="429" t="e">
        <f ca="1"/>
        <v>#N/A</v>
      </c>
      <c r="H22" s="429" t="e">
        <f ca="1"/>
        <v>#N/A</v>
      </c>
      <c r="I22" s="429" t="e">
        <f ca="1"/>
        <v>#N/A</v>
      </c>
      <c r="J22" s="429" t="e">
        <f ca="1"/>
        <v>#N/A</v>
      </c>
      <c r="K22" s="429" t="e">
        <f ca="1"/>
        <v>#N/A</v>
      </c>
      <c r="L22" s="429" t="e">
        <f ca="1"/>
        <v>#N/A</v>
      </c>
      <c r="M22" s="429" t="e">
        <f ca="1"/>
        <v>#N/A</v>
      </c>
      <c r="N22" s="429" t="e">
        <f ca="1"/>
        <v>#N/A</v>
      </c>
      <c r="O22" s="429" t="e">
        <f ca="1"/>
        <v>#N/A</v>
      </c>
      <c r="P22" s="429" t="e">
        <f ca="1"/>
        <v>#N/A</v>
      </c>
      <c r="Q22" s="429" t="e">
        <f ca="1"/>
        <v>#N/A</v>
      </c>
      <c r="R22" s="429" t="e">
        <f ca="1"/>
        <v>#N/A</v>
      </c>
      <c r="S22" s="429" t="e">
        <f ca="1"/>
        <v>#N/A</v>
      </c>
      <c r="T22" s="429" t="e">
        <f ca="1"/>
        <v>#N/A</v>
      </c>
      <c r="U22" s="429" t="e">
        <f ca="1"/>
        <v>#N/A</v>
      </c>
      <c r="V22" s="429" t="e">
        <f ca="1"/>
        <v>#N/A</v>
      </c>
      <c r="W22" s="429" t="e">
        <f ca="1"/>
        <v>#N/A</v>
      </c>
      <c r="X22" s="429" t="e">
        <f ca="1"/>
        <v>#N/A</v>
      </c>
      <c r="Y22" s="429" t="e">
        <f ca="1"/>
        <v>#N/A</v>
      </c>
      <c r="Z22" s="429" t="e">
        <f ca="1"/>
        <v>#N/A</v>
      </c>
      <c r="AA22" s="429" t="e">
        <f ca="1"/>
        <v>#N/A</v>
      </c>
      <c r="AB22" s="429" t="e">
        <f ca="1"/>
        <v>#N/A</v>
      </c>
      <c r="AC22" s="429" t="e">
        <f ca="1"/>
        <v>#N/A</v>
      </c>
      <c r="AD22" s="429" t="e">
        <f ca="1"/>
        <v>#N/A</v>
      </c>
      <c r="AE22" s="429" t="e">
        <f ca="1"/>
        <v>#N/A</v>
      </c>
      <c r="AF22" s="429" t="e">
        <f ca="1"/>
        <v>#N/A</v>
      </c>
      <c r="AG22" s="429" t="e">
        <f ca="1"/>
        <v>#N/A</v>
      </c>
      <c r="AH22" s="429" t="e">
        <f ca="1"/>
        <v>#N/A</v>
      </c>
      <c r="AI22" s="429" t="e">
        <f ca="1"/>
        <v>#N/A</v>
      </c>
      <c r="AJ22" s="429" t="e">
        <f ca="1"/>
        <v>#N/A</v>
      </c>
      <c r="AK22" s="429" t="e">
        <f ca="1"/>
        <v>#N/A</v>
      </c>
      <c r="AL22" s="429" t="e">
        <f ca="1"/>
        <v>#N/A</v>
      </c>
      <c r="AM22" s="429" t="e">
        <f ca="1"/>
        <v>#N/A</v>
      </c>
      <c r="AN22" s="429" t="e">
        <f ca="1"/>
        <v>#N/A</v>
      </c>
      <c r="AO22" s="429" t="e">
        <f ca="1"/>
        <v>#N/A</v>
      </c>
      <c r="AP22" s="429" t="e">
        <f ca="1"/>
        <v>#N/A</v>
      </c>
      <c r="AQ22" s="429" t="e">
        <f ca="1"/>
        <v>#N/A</v>
      </c>
      <c r="AR22" s="429" t="e">
        <f ca="1"/>
        <v>#N/A</v>
      </c>
      <c r="AS22" s="429" t="e">
        <f ca="1"/>
        <v>#N/A</v>
      </c>
      <c r="AT22" s="429" t="e">
        <f ca="1"/>
        <v>#N/A</v>
      </c>
      <c r="AU22" s="429" t="e">
        <f ca="1"/>
        <v>#N/A</v>
      </c>
      <c r="AV22" s="429" t="e">
        <f ca="1"/>
        <v>#N/A</v>
      </c>
      <c r="AW22" s="429" t="e">
        <f ca="1"/>
        <v>#N/A</v>
      </c>
      <c r="AX22" s="429" t="e">
        <f ca="1"/>
        <v>#N/A</v>
      </c>
      <c r="AY22" s="429" t="e">
        <f ca="1"/>
        <v>#N/A</v>
      </c>
      <c r="AZ22" s="429" t="e">
        <f ca="1"/>
        <v>#N/A</v>
      </c>
      <c r="BA22" s="429" t="e">
        <f ca="1"/>
        <v>#N/A</v>
      </c>
      <c r="BB22" s="429" t="e">
        <f ca="1"/>
        <v>#N/A</v>
      </c>
      <c r="BC22" s="429" t="e">
        <f ca="1"/>
        <v>#N/A</v>
      </c>
      <c r="BD22" s="429" t="e">
        <f ca="1"/>
        <v>#N/A</v>
      </c>
      <c r="BE22" s="429" t="e">
        <f ca="1"/>
        <v>#N/A</v>
      </c>
      <c r="BF22" s="429" t="e">
        <f ca="1"/>
        <v>#N/A</v>
      </c>
      <c r="BG22" s="429" t="e">
        <f ca="1"/>
        <v>#N/A</v>
      </c>
      <c r="BH22" s="429" t="e">
        <f ca="1"/>
        <v>#N/A</v>
      </c>
      <c r="BI22" s="429" t="e">
        <f ca="1"/>
        <v>#N/A</v>
      </c>
      <c r="BJ22" s="429" t="e">
        <f ca="1"/>
        <v>#N/A</v>
      </c>
      <c r="BK22" s="429" t="e">
        <f ca="1"/>
        <v>#N/A</v>
      </c>
      <c r="BL22" s="429" t="e">
        <f ca="1"/>
        <v>#N/A</v>
      </c>
      <c r="BM22" s="429" t="e">
        <f ca="1"/>
        <v>#N/A</v>
      </c>
      <c r="BN22" s="429" t="e">
        <f ca="1"/>
        <v>#N/A</v>
      </c>
      <c r="BO22" s="429" t="e">
        <f ca="1"/>
        <v>#N/A</v>
      </c>
      <c r="BP22" s="429" t="e">
        <f ca="1"/>
        <v>#N/A</v>
      </c>
      <c r="BQ22" s="429" t="e">
        <f ca="1"/>
        <v>#N/A</v>
      </c>
      <c r="BR22" s="429" t="e">
        <f ca="1"/>
        <v>#N/A</v>
      </c>
      <c r="BS22" s="429" t="e">
        <f ca="1"/>
        <v>#N/A</v>
      </c>
      <c r="BT22" s="429" t="e">
        <f ca="1"/>
        <v>#N/A</v>
      </c>
      <c r="BU22" s="429" t="e">
        <f ca="1"/>
        <v>#N/A</v>
      </c>
      <c r="BV22" s="429" t="e">
        <f ca="1"/>
        <v>#N/A</v>
      </c>
      <c r="BW22" s="429" t="e">
        <f ca="1"/>
        <v>#N/A</v>
      </c>
      <c r="BX22" s="429" t="e">
        <f ca="1"/>
        <v>#N/A</v>
      </c>
      <c r="BY22" s="429" t="e">
        <f ca="1"/>
        <v>#N/A</v>
      </c>
      <c r="BZ22" s="429" t="e">
        <f ca="1"/>
        <v>#N/A</v>
      </c>
      <c r="CA22" s="429" t="e">
        <f ca="1"/>
        <v>#N/A</v>
      </c>
      <c r="CB22" s="429" t="e">
        <f ca="1"/>
        <v>#N/A</v>
      </c>
      <c r="CC22" s="429" t="e">
        <f ca="1"/>
        <v>#N/A</v>
      </c>
      <c r="CD22" s="429" t="e">
        <f ca="1"/>
        <v>#N/A</v>
      </c>
      <c r="CE22" s="429" t="e">
        <f ca="1"/>
        <v>#N/A</v>
      </c>
      <c r="CF22" s="429" t="e">
        <f ca="1"/>
        <v>#N/A</v>
      </c>
      <c r="CG22" s="429" t="e">
        <f ca="1"/>
        <v>#N/A</v>
      </c>
      <c r="CH22" s="429" t="e">
        <f ca="1"/>
        <v>#N/A</v>
      </c>
      <c r="CI22" s="429" t="e">
        <f ca="1"/>
        <v>#N/A</v>
      </c>
      <c r="CJ22" s="429" t="e">
        <f ca="1"/>
        <v>#N/A</v>
      </c>
      <c r="CK22" s="429" t="e">
        <f ca="1"/>
        <v>#N/A</v>
      </c>
      <c r="CL22" s="429" t="e">
        <f ca="1"/>
        <v>#N/A</v>
      </c>
      <c r="CM22" s="429" t="e">
        <f ca="1"/>
        <v>#N/A</v>
      </c>
      <c r="CN22" s="429" t="e">
        <f ca="1"/>
        <v>#N/A</v>
      </c>
      <c r="CO22" s="429" t="e">
        <f ca="1"/>
        <v>#N/A</v>
      </c>
      <c r="CP22" s="429" t="e">
        <f ca="1"/>
        <v>#N/A</v>
      </c>
      <c r="CQ22" s="429" t="e">
        <f ca="1"/>
        <v>#N/A</v>
      </c>
      <c r="CR22" s="429" t="e">
        <f ca="1"/>
        <v>#N/A</v>
      </c>
      <c r="CS22" s="429" t="e">
        <f ca="1"/>
        <v>#N/A</v>
      </c>
      <c r="CT22" s="429" t="e">
        <f ca="1"/>
        <v>#N/A</v>
      </c>
      <c r="CU22" s="429" t="e">
        <f ca="1"/>
        <v>#N/A</v>
      </c>
      <c r="CV22" s="429" t="e">
        <f ca="1"/>
        <v>#N/A</v>
      </c>
      <c r="CW22" s="429" t="e">
        <f ca="1"/>
        <v>#N/A</v>
      </c>
      <c r="CX22" s="429" t="e">
        <f ca="1"/>
        <v>#N/A</v>
      </c>
      <c r="CY22" s="429" t="e">
        <f ca="1"/>
        <v>#N/A</v>
      </c>
      <c r="CZ22" s="429" t="e">
        <f ca="1"/>
        <v>#N/A</v>
      </c>
      <c r="DA22" s="429" t="e">
        <f ca="1"/>
        <v>#N/A</v>
      </c>
      <c r="DB22" s="429" t="e">
        <f ca="1"/>
        <v>#N/A</v>
      </c>
      <c r="DC22" s="429" t="e">
        <f ca="1"/>
        <v>#N/A</v>
      </c>
      <c r="DD22" s="429" t="e">
        <f ca="1"/>
        <v>#N/A</v>
      </c>
      <c r="DE22" s="429" t="e">
        <f ca="1"/>
        <v>#N/A</v>
      </c>
      <c r="DF22" s="429" t="e">
        <f ca="1"/>
        <v>#N/A</v>
      </c>
      <c r="DG22" s="429" t="e">
        <f ca="1"/>
        <v>#N/A</v>
      </c>
      <c r="DH22" s="429" t="e">
        <f ca="1"/>
        <v>#N/A</v>
      </c>
      <c r="DI22" s="429" t="e">
        <f ca="1"/>
        <v>#N/A</v>
      </c>
      <c r="DJ22" s="429" t="e">
        <f ca="1"/>
        <v>#N/A</v>
      </c>
      <c r="DK22" s="429" t="e">
        <f ca="1"/>
        <v>#N/A</v>
      </c>
      <c r="DL22" s="429" t="e">
        <f ca="1"/>
        <v>#N/A</v>
      </c>
      <c r="DM22" s="429" t="e">
        <f ca="1"/>
        <v>#N/A</v>
      </c>
      <c r="DN22" s="429" t="e">
        <f ca="1"/>
        <v>#N/A</v>
      </c>
      <c r="DO22" s="429" t="e">
        <f ca="1"/>
        <v>#N/A</v>
      </c>
      <c r="DP22" s="429" t="e">
        <f ca="1"/>
        <v>#N/A</v>
      </c>
      <c r="DQ22" s="429" t="e">
        <f ca="1"/>
        <v>#N/A</v>
      </c>
      <c r="DR22" s="429" t="e">
        <f ca="1"/>
        <v>#N/A</v>
      </c>
      <c r="DS22" s="429" t="e">
        <f ca="1"/>
        <v>#N/A</v>
      </c>
      <c r="DT22" s="23"/>
    </row>
    <row r="23" spans="2:124" s="39" customFormat="1" ht="12" x14ac:dyDescent="0.25">
      <c r="B23" s="53">
        <v>20</v>
      </c>
      <c r="C23" s="362" t="str">
        <v>-</v>
      </c>
      <c r="D23" s="432" t="e">
        <f ca="1"/>
        <v>#N/A</v>
      </c>
      <c r="E23" s="433" t="e">
        <f ca="1"/>
        <v>#N/A</v>
      </c>
      <c r="F23" s="433" t="e">
        <f ca="1"/>
        <v>#N/A</v>
      </c>
      <c r="G23" s="433" t="e">
        <f ca="1"/>
        <v>#N/A</v>
      </c>
      <c r="H23" s="433" t="e">
        <f ca="1"/>
        <v>#N/A</v>
      </c>
      <c r="I23" s="433" t="e">
        <f ca="1"/>
        <v>#N/A</v>
      </c>
      <c r="J23" s="433" t="e">
        <f ca="1"/>
        <v>#N/A</v>
      </c>
      <c r="K23" s="433" t="e">
        <f ca="1"/>
        <v>#N/A</v>
      </c>
      <c r="L23" s="433" t="e">
        <f ca="1"/>
        <v>#N/A</v>
      </c>
      <c r="M23" s="433" t="e">
        <f ca="1"/>
        <v>#N/A</v>
      </c>
      <c r="N23" s="433" t="e">
        <f ca="1"/>
        <v>#N/A</v>
      </c>
      <c r="O23" s="433" t="e">
        <f ca="1"/>
        <v>#N/A</v>
      </c>
      <c r="P23" s="433" t="e">
        <f ca="1"/>
        <v>#N/A</v>
      </c>
      <c r="Q23" s="433" t="e">
        <f ca="1"/>
        <v>#N/A</v>
      </c>
      <c r="R23" s="433" t="e">
        <f ca="1"/>
        <v>#N/A</v>
      </c>
      <c r="S23" s="433" t="e">
        <f ca="1"/>
        <v>#N/A</v>
      </c>
      <c r="T23" s="433" t="e">
        <f ca="1"/>
        <v>#N/A</v>
      </c>
      <c r="U23" s="433" t="e">
        <f ca="1"/>
        <v>#N/A</v>
      </c>
      <c r="V23" s="433" t="e">
        <f ca="1"/>
        <v>#N/A</v>
      </c>
      <c r="W23" s="433" t="e">
        <f ca="1"/>
        <v>#N/A</v>
      </c>
      <c r="X23" s="433" t="e">
        <f ca="1"/>
        <v>#N/A</v>
      </c>
      <c r="Y23" s="433" t="e">
        <f ca="1"/>
        <v>#N/A</v>
      </c>
      <c r="Z23" s="433" t="e">
        <f ca="1"/>
        <v>#N/A</v>
      </c>
      <c r="AA23" s="433" t="e">
        <f ca="1"/>
        <v>#N/A</v>
      </c>
      <c r="AB23" s="433" t="e">
        <f ca="1"/>
        <v>#N/A</v>
      </c>
      <c r="AC23" s="433" t="e">
        <f ca="1"/>
        <v>#N/A</v>
      </c>
      <c r="AD23" s="433" t="e">
        <f ca="1"/>
        <v>#N/A</v>
      </c>
      <c r="AE23" s="433" t="e">
        <f ca="1"/>
        <v>#N/A</v>
      </c>
      <c r="AF23" s="433" t="e">
        <f ca="1"/>
        <v>#N/A</v>
      </c>
      <c r="AG23" s="433" t="e">
        <f ca="1"/>
        <v>#N/A</v>
      </c>
      <c r="AH23" s="433" t="e">
        <f ca="1"/>
        <v>#N/A</v>
      </c>
      <c r="AI23" s="433" t="e">
        <f ca="1"/>
        <v>#N/A</v>
      </c>
      <c r="AJ23" s="433" t="e">
        <f ca="1"/>
        <v>#N/A</v>
      </c>
      <c r="AK23" s="433" t="e">
        <f ca="1"/>
        <v>#N/A</v>
      </c>
      <c r="AL23" s="433" t="e">
        <f ca="1"/>
        <v>#N/A</v>
      </c>
      <c r="AM23" s="433" t="e">
        <f ca="1"/>
        <v>#N/A</v>
      </c>
      <c r="AN23" s="433" t="e">
        <f ca="1"/>
        <v>#N/A</v>
      </c>
      <c r="AO23" s="433" t="e">
        <f ca="1"/>
        <v>#N/A</v>
      </c>
      <c r="AP23" s="433" t="e">
        <f ca="1"/>
        <v>#N/A</v>
      </c>
      <c r="AQ23" s="433" t="e">
        <f ca="1"/>
        <v>#N/A</v>
      </c>
      <c r="AR23" s="433" t="e">
        <f ca="1"/>
        <v>#N/A</v>
      </c>
      <c r="AS23" s="433" t="e">
        <f ca="1"/>
        <v>#N/A</v>
      </c>
      <c r="AT23" s="433" t="e">
        <f ca="1"/>
        <v>#N/A</v>
      </c>
      <c r="AU23" s="433" t="e">
        <f ca="1"/>
        <v>#N/A</v>
      </c>
      <c r="AV23" s="433" t="e">
        <f ca="1"/>
        <v>#N/A</v>
      </c>
      <c r="AW23" s="433" t="e">
        <f ca="1"/>
        <v>#N/A</v>
      </c>
      <c r="AX23" s="433" t="e">
        <f ca="1"/>
        <v>#N/A</v>
      </c>
      <c r="AY23" s="433" t="e">
        <f ca="1"/>
        <v>#N/A</v>
      </c>
      <c r="AZ23" s="433" t="e">
        <f ca="1"/>
        <v>#N/A</v>
      </c>
      <c r="BA23" s="433" t="e">
        <f ca="1"/>
        <v>#N/A</v>
      </c>
      <c r="BB23" s="433" t="e">
        <f ca="1"/>
        <v>#N/A</v>
      </c>
      <c r="BC23" s="433" t="e">
        <f ca="1"/>
        <v>#N/A</v>
      </c>
      <c r="BD23" s="433" t="e">
        <f ca="1"/>
        <v>#N/A</v>
      </c>
      <c r="BE23" s="433" t="e">
        <f ca="1"/>
        <v>#N/A</v>
      </c>
      <c r="BF23" s="433" t="e">
        <f ca="1"/>
        <v>#N/A</v>
      </c>
      <c r="BG23" s="433" t="e">
        <f ca="1"/>
        <v>#N/A</v>
      </c>
      <c r="BH23" s="433" t="e">
        <f ca="1"/>
        <v>#N/A</v>
      </c>
      <c r="BI23" s="433" t="e">
        <f ca="1"/>
        <v>#N/A</v>
      </c>
      <c r="BJ23" s="433" t="e">
        <f ca="1"/>
        <v>#N/A</v>
      </c>
      <c r="BK23" s="433" t="e">
        <f ca="1"/>
        <v>#N/A</v>
      </c>
      <c r="BL23" s="433" t="e">
        <f ca="1"/>
        <v>#N/A</v>
      </c>
      <c r="BM23" s="433" t="e">
        <f ca="1"/>
        <v>#N/A</v>
      </c>
      <c r="BN23" s="433" t="e">
        <f ca="1"/>
        <v>#N/A</v>
      </c>
      <c r="BO23" s="433" t="e">
        <f ca="1"/>
        <v>#N/A</v>
      </c>
      <c r="BP23" s="433" t="e">
        <f ca="1"/>
        <v>#N/A</v>
      </c>
      <c r="BQ23" s="433" t="e">
        <f ca="1"/>
        <v>#N/A</v>
      </c>
      <c r="BR23" s="433" t="e">
        <f ca="1"/>
        <v>#N/A</v>
      </c>
      <c r="BS23" s="433" t="e">
        <f ca="1"/>
        <v>#N/A</v>
      </c>
      <c r="BT23" s="433" t="e">
        <f ca="1"/>
        <v>#N/A</v>
      </c>
      <c r="BU23" s="433" t="e">
        <f ca="1"/>
        <v>#N/A</v>
      </c>
      <c r="BV23" s="433" t="e">
        <f ca="1"/>
        <v>#N/A</v>
      </c>
      <c r="BW23" s="433" t="e">
        <f ca="1"/>
        <v>#N/A</v>
      </c>
      <c r="BX23" s="433" t="e">
        <f ca="1"/>
        <v>#N/A</v>
      </c>
      <c r="BY23" s="433" t="e">
        <f ca="1"/>
        <v>#N/A</v>
      </c>
      <c r="BZ23" s="433" t="e">
        <f ca="1"/>
        <v>#N/A</v>
      </c>
      <c r="CA23" s="433" t="e">
        <f ca="1"/>
        <v>#N/A</v>
      </c>
      <c r="CB23" s="433" t="e">
        <f ca="1"/>
        <v>#N/A</v>
      </c>
      <c r="CC23" s="433" t="e">
        <f ca="1"/>
        <v>#N/A</v>
      </c>
      <c r="CD23" s="433" t="e">
        <f ca="1"/>
        <v>#N/A</v>
      </c>
      <c r="CE23" s="433" t="e">
        <f ca="1"/>
        <v>#N/A</v>
      </c>
      <c r="CF23" s="433" t="e">
        <f ca="1"/>
        <v>#N/A</v>
      </c>
      <c r="CG23" s="433" t="e">
        <f ca="1"/>
        <v>#N/A</v>
      </c>
      <c r="CH23" s="433" t="e">
        <f ca="1"/>
        <v>#N/A</v>
      </c>
      <c r="CI23" s="433" t="e">
        <f ca="1"/>
        <v>#N/A</v>
      </c>
      <c r="CJ23" s="433" t="e">
        <f ca="1"/>
        <v>#N/A</v>
      </c>
      <c r="CK23" s="433" t="e">
        <f ca="1"/>
        <v>#N/A</v>
      </c>
      <c r="CL23" s="433" t="e">
        <f ca="1"/>
        <v>#N/A</v>
      </c>
      <c r="CM23" s="433" t="e">
        <f ca="1"/>
        <v>#N/A</v>
      </c>
      <c r="CN23" s="433" t="e">
        <f ca="1"/>
        <v>#N/A</v>
      </c>
      <c r="CO23" s="433" t="e">
        <f ca="1"/>
        <v>#N/A</v>
      </c>
      <c r="CP23" s="433" t="e">
        <f ca="1"/>
        <v>#N/A</v>
      </c>
      <c r="CQ23" s="433" t="e">
        <f ca="1"/>
        <v>#N/A</v>
      </c>
      <c r="CR23" s="433" t="e">
        <f ca="1"/>
        <v>#N/A</v>
      </c>
      <c r="CS23" s="433" t="e">
        <f ca="1"/>
        <v>#N/A</v>
      </c>
      <c r="CT23" s="433" t="e">
        <f ca="1"/>
        <v>#N/A</v>
      </c>
      <c r="CU23" s="433" t="e">
        <f ca="1"/>
        <v>#N/A</v>
      </c>
      <c r="CV23" s="433" t="e">
        <f ca="1"/>
        <v>#N/A</v>
      </c>
      <c r="CW23" s="433" t="e">
        <f ca="1"/>
        <v>#N/A</v>
      </c>
      <c r="CX23" s="433" t="e">
        <f ca="1"/>
        <v>#N/A</v>
      </c>
      <c r="CY23" s="433" t="e">
        <f ca="1"/>
        <v>#N/A</v>
      </c>
      <c r="CZ23" s="433" t="e">
        <f ca="1"/>
        <v>#N/A</v>
      </c>
      <c r="DA23" s="433" t="e">
        <f ca="1"/>
        <v>#N/A</v>
      </c>
      <c r="DB23" s="433" t="e">
        <f ca="1"/>
        <v>#N/A</v>
      </c>
      <c r="DC23" s="433" t="e">
        <f ca="1"/>
        <v>#N/A</v>
      </c>
      <c r="DD23" s="433" t="e">
        <f ca="1"/>
        <v>#N/A</v>
      </c>
      <c r="DE23" s="433" t="e">
        <f ca="1"/>
        <v>#N/A</v>
      </c>
      <c r="DF23" s="433" t="e">
        <f ca="1"/>
        <v>#N/A</v>
      </c>
      <c r="DG23" s="433" t="e">
        <f ca="1"/>
        <v>#N/A</v>
      </c>
      <c r="DH23" s="433" t="e">
        <f ca="1"/>
        <v>#N/A</v>
      </c>
      <c r="DI23" s="433" t="e">
        <f ca="1"/>
        <v>#N/A</v>
      </c>
      <c r="DJ23" s="433" t="e">
        <f ca="1"/>
        <v>#N/A</v>
      </c>
      <c r="DK23" s="433" t="e">
        <f ca="1"/>
        <v>#N/A</v>
      </c>
      <c r="DL23" s="433" t="e">
        <f ca="1"/>
        <v>#N/A</v>
      </c>
      <c r="DM23" s="433" t="e">
        <f ca="1"/>
        <v>#N/A</v>
      </c>
      <c r="DN23" s="433" t="e">
        <f ca="1"/>
        <v>#N/A</v>
      </c>
      <c r="DO23" s="433" t="e">
        <f ca="1"/>
        <v>#N/A</v>
      </c>
      <c r="DP23" s="433" t="e">
        <f ca="1"/>
        <v>#N/A</v>
      </c>
      <c r="DQ23" s="433" t="e">
        <f ca="1"/>
        <v>#N/A</v>
      </c>
      <c r="DR23" s="433" t="e">
        <f ca="1"/>
        <v>#N/A</v>
      </c>
      <c r="DS23" s="433" t="e">
        <f ca="1"/>
        <v>#N/A</v>
      </c>
      <c r="DT23" s="25"/>
    </row>
    <row r="24" spans="2:124" s="39" customFormat="1" ht="12" x14ac:dyDescent="0.25">
      <c r="B24" s="53">
        <v>21</v>
      </c>
      <c r="C24" s="360" t="str">
        <v>-</v>
      </c>
      <c r="D24" s="428" t="e">
        <f ca="1"/>
        <v>#N/A</v>
      </c>
      <c r="E24" s="429" t="e">
        <f ca="1"/>
        <v>#N/A</v>
      </c>
      <c r="F24" s="429" t="e">
        <f ca="1"/>
        <v>#N/A</v>
      </c>
      <c r="G24" s="429" t="e">
        <f ca="1"/>
        <v>#N/A</v>
      </c>
      <c r="H24" s="429" t="e">
        <f ca="1"/>
        <v>#N/A</v>
      </c>
      <c r="I24" s="429" t="e">
        <f ca="1"/>
        <v>#N/A</v>
      </c>
      <c r="J24" s="429" t="e">
        <f ca="1"/>
        <v>#N/A</v>
      </c>
      <c r="K24" s="429" t="e">
        <f ca="1"/>
        <v>#N/A</v>
      </c>
      <c r="L24" s="429" t="e">
        <f ca="1"/>
        <v>#N/A</v>
      </c>
      <c r="M24" s="429" t="e">
        <f ca="1"/>
        <v>#N/A</v>
      </c>
      <c r="N24" s="429" t="e">
        <f ca="1"/>
        <v>#N/A</v>
      </c>
      <c r="O24" s="429" t="e">
        <f ca="1"/>
        <v>#N/A</v>
      </c>
      <c r="P24" s="429" t="e">
        <f ca="1"/>
        <v>#N/A</v>
      </c>
      <c r="Q24" s="429" t="e">
        <f ca="1"/>
        <v>#N/A</v>
      </c>
      <c r="R24" s="429" t="e">
        <f ca="1"/>
        <v>#N/A</v>
      </c>
      <c r="S24" s="429" t="e">
        <f ca="1"/>
        <v>#N/A</v>
      </c>
      <c r="T24" s="429" t="e">
        <f ca="1"/>
        <v>#N/A</v>
      </c>
      <c r="U24" s="429" t="e">
        <f ca="1"/>
        <v>#N/A</v>
      </c>
      <c r="V24" s="429" t="e">
        <f ca="1"/>
        <v>#N/A</v>
      </c>
      <c r="W24" s="429" t="e">
        <f ca="1"/>
        <v>#N/A</v>
      </c>
      <c r="X24" s="429" t="e">
        <f ca="1"/>
        <v>#N/A</v>
      </c>
      <c r="Y24" s="429" t="e">
        <f ca="1"/>
        <v>#N/A</v>
      </c>
      <c r="Z24" s="429" t="e">
        <f ca="1"/>
        <v>#N/A</v>
      </c>
      <c r="AA24" s="429" t="e">
        <f ca="1"/>
        <v>#N/A</v>
      </c>
      <c r="AB24" s="429" t="e">
        <f ca="1"/>
        <v>#N/A</v>
      </c>
      <c r="AC24" s="429" t="e">
        <f ca="1"/>
        <v>#N/A</v>
      </c>
      <c r="AD24" s="429" t="e">
        <f ca="1"/>
        <v>#N/A</v>
      </c>
      <c r="AE24" s="429" t="e">
        <f ca="1"/>
        <v>#N/A</v>
      </c>
      <c r="AF24" s="429" t="e">
        <f ca="1"/>
        <v>#N/A</v>
      </c>
      <c r="AG24" s="429" t="e">
        <f ca="1"/>
        <v>#N/A</v>
      </c>
      <c r="AH24" s="429" t="e">
        <f ca="1"/>
        <v>#N/A</v>
      </c>
      <c r="AI24" s="429" t="e">
        <f ca="1"/>
        <v>#N/A</v>
      </c>
      <c r="AJ24" s="429" t="e">
        <f ca="1"/>
        <v>#N/A</v>
      </c>
      <c r="AK24" s="429" t="e">
        <f ca="1"/>
        <v>#N/A</v>
      </c>
      <c r="AL24" s="429" t="e">
        <f ca="1"/>
        <v>#N/A</v>
      </c>
      <c r="AM24" s="429" t="e">
        <f ca="1"/>
        <v>#N/A</v>
      </c>
      <c r="AN24" s="429" t="e">
        <f ca="1"/>
        <v>#N/A</v>
      </c>
      <c r="AO24" s="429" t="e">
        <f ca="1"/>
        <v>#N/A</v>
      </c>
      <c r="AP24" s="429" t="e">
        <f ca="1"/>
        <v>#N/A</v>
      </c>
      <c r="AQ24" s="429" t="e">
        <f ca="1"/>
        <v>#N/A</v>
      </c>
      <c r="AR24" s="429" t="e">
        <f ca="1"/>
        <v>#N/A</v>
      </c>
      <c r="AS24" s="429" t="e">
        <f ca="1"/>
        <v>#N/A</v>
      </c>
      <c r="AT24" s="429" t="e">
        <f ca="1"/>
        <v>#N/A</v>
      </c>
      <c r="AU24" s="429" t="e">
        <f ca="1"/>
        <v>#N/A</v>
      </c>
      <c r="AV24" s="429" t="e">
        <f ca="1"/>
        <v>#N/A</v>
      </c>
      <c r="AW24" s="429" t="e">
        <f ca="1"/>
        <v>#N/A</v>
      </c>
      <c r="AX24" s="429" t="e">
        <f ca="1"/>
        <v>#N/A</v>
      </c>
      <c r="AY24" s="429" t="e">
        <f ca="1"/>
        <v>#N/A</v>
      </c>
      <c r="AZ24" s="429" t="e">
        <f ca="1"/>
        <v>#N/A</v>
      </c>
      <c r="BA24" s="429" t="e">
        <f ca="1"/>
        <v>#N/A</v>
      </c>
      <c r="BB24" s="429" t="e">
        <f ca="1"/>
        <v>#N/A</v>
      </c>
      <c r="BC24" s="429" t="e">
        <f ca="1"/>
        <v>#N/A</v>
      </c>
      <c r="BD24" s="429" t="e">
        <f ca="1"/>
        <v>#N/A</v>
      </c>
      <c r="BE24" s="429" t="e">
        <f ca="1"/>
        <v>#N/A</v>
      </c>
      <c r="BF24" s="429" t="e">
        <f ca="1"/>
        <v>#N/A</v>
      </c>
      <c r="BG24" s="429" t="e">
        <f ca="1"/>
        <v>#N/A</v>
      </c>
      <c r="BH24" s="429" t="e">
        <f ca="1"/>
        <v>#N/A</v>
      </c>
      <c r="BI24" s="429" t="e">
        <f ca="1"/>
        <v>#N/A</v>
      </c>
      <c r="BJ24" s="429" t="e">
        <f ca="1"/>
        <v>#N/A</v>
      </c>
      <c r="BK24" s="429" t="e">
        <f ca="1"/>
        <v>#N/A</v>
      </c>
      <c r="BL24" s="429" t="e">
        <f ca="1"/>
        <v>#N/A</v>
      </c>
      <c r="BM24" s="429" t="e">
        <f ca="1"/>
        <v>#N/A</v>
      </c>
      <c r="BN24" s="429" t="e">
        <f ca="1"/>
        <v>#N/A</v>
      </c>
      <c r="BO24" s="429" t="e">
        <f ca="1"/>
        <v>#N/A</v>
      </c>
      <c r="BP24" s="429" t="e">
        <f ca="1"/>
        <v>#N/A</v>
      </c>
      <c r="BQ24" s="429" t="e">
        <f ca="1"/>
        <v>#N/A</v>
      </c>
      <c r="BR24" s="429" t="e">
        <f ca="1"/>
        <v>#N/A</v>
      </c>
      <c r="BS24" s="429" t="e">
        <f ca="1"/>
        <v>#N/A</v>
      </c>
      <c r="BT24" s="429" t="e">
        <f ca="1"/>
        <v>#N/A</v>
      </c>
      <c r="BU24" s="429" t="e">
        <f ca="1"/>
        <v>#N/A</v>
      </c>
      <c r="BV24" s="429" t="e">
        <f ca="1"/>
        <v>#N/A</v>
      </c>
      <c r="BW24" s="429" t="e">
        <f ca="1"/>
        <v>#N/A</v>
      </c>
      <c r="BX24" s="429" t="e">
        <f ca="1"/>
        <v>#N/A</v>
      </c>
      <c r="BY24" s="429" t="e">
        <f ca="1"/>
        <v>#N/A</v>
      </c>
      <c r="BZ24" s="429" t="e">
        <f ca="1"/>
        <v>#N/A</v>
      </c>
      <c r="CA24" s="429" t="e">
        <f ca="1"/>
        <v>#N/A</v>
      </c>
      <c r="CB24" s="429" t="e">
        <f ca="1"/>
        <v>#N/A</v>
      </c>
      <c r="CC24" s="429" t="e">
        <f ca="1"/>
        <v>#N/A</v>
      </c>
      <c r="CD24" s="429" t="e">
        <f ca="1"/>
        <v>#N/A</v>
      </c>
      <c r="CE24" s="429" t="e">
        <f ca="1"/>
        <v>#N/A</v>
      </c>
      <c r="CF24" s="429" t="e">
        <f ca="1"/>
        <v>#N/A</v>
      </c>
      <c r="CG24" s="429" t="e">
        <f ca="1"/>
        <v>#N/A</v>
      </c>
      <c r="CH24" s="429" t="e">
        <f ca="1"/>
        <v>#N/A</v>
      </c>
      <c r="CI24" s="429" t="e">
        <f ca="1"/>
        <v>#N/A</v>
      </c>
      <c r="CJ24" s="429" t="e">
        <f ca="1"/>
        <v>#N/A</v>
      </c>
      <c r="CK24" s="429" t="e">
        <f ca="1"/>
        <v>#N/A</v>
      </c>
      <c r="CL24" s="429" t="e">
        <f ca="1"/>
        <v>#N/A</v>
      </c>
      <c r="CM24" s="429" t="e">
        <f ca="1"/>
        <v>#N/A</v>
      </c>
      <c r="CN24" s="429" t="e">
        <f ca="1"/>
        <v>#N/A</v>
      </c>
      <c r="CO24" s="429" t="e">
        <f ca="1"/>
        <v>#N/A</v>
      </c>
      <c r="CP24" s="429" t="e">
        <f ca="1"/>
        <v>#N/A</v>
      </c>
      <c r="CQ24" s="429" t="e">
        <f ca="1"/>
        <v>#N/A</v>
      </c>
      <c r="CR24" s="429" t="e">
        <f ca="1"/>
        <v>#N/A</v>
      </c>
      <c r="CS24" s="429" t="e">
        <f ca="1"/>
        <v>#N/A</v>
      </c>
      <c r="CT24" s="429" t="e">
        <f ca="1"/>
        <v>#N/A</v>
      </c>
      <c r="CU24" s="429" t="e">
        <f ca="1"/>
        <v>#N/A</v>
      </c>
      <c r="CV24" s="429" t="e">
        <f ca="1"/>
        <v>#N/A</v>
      </c>
      <c r="CW24" s="429" t="e">
        <f ca="1"/>
        <v>#N/A</v>
      </c>
      <c r="CX24" s="429" t="e">
        <f ca="1"/>
        <v>#N/A</v>
      </c>
      <c r="CY24" s="429" t="e">
        <f ca="1"/>
        <v>#N/A</v>
      </c>
      <c r="CZ24" s="429" t="e">
        <f ca="1"/>
        <v>#N/A</v>
      </c>
      <c r="DA24" s="429" t="e">
        <f ca="1"/>
        <v>#N/A</v>
      </c>
      <c r="DB24" s="429" t="e">
        <f ca="1"/>
        <v>#N/A</v>
      </c>
      <c r="DC24" s="429" t="e">
        <f ca="1"/>
        <v>#N/A</v>
      </c>
      <c r="DD24" s="429" t="e">
        <f ca="1"/>
        <v>#N/A</v>
      </c>
      <c r="DE24" s="429" t="e">
        <f ca="1"/>
        <v>#N/A</v>
      </c>
      <c r="DF24" s="429" t="e">
        <f ca="1"/>
        <v>#N/A</v>
      </c>
      <c r="DG24" s="429" t="e">
        <f ca="1"/>
        <v>#N/A</v>
      </c>
      <c r="DH24" s="429" t="e">
        <f ca="1"/>
        <v>#N/A</v>
      </c>
      <c r="DI24" s="429" t="e">
        <f ca="1"/>
        <v>#N/A</v>
      </c>
      <c r="DJ24" s="429" t="e">
        <f ca="1"/>
        <v>#N/A</v>
      </c>
      <c r="DK24" s="429" t="e">
        <f ca="1"/>
        <v>#N/A</v>
      </c>
      <c r="DL24" s="429" t="e">
        <f ca="1"/>
        <v>#N/A</v>
      </c>
      <c r="DM24" s="429" t="e">
        <f ca="1"/>
        <v>#N/A</v>
      </c>
      <c r="DN24" s="429" t="e">
        <f ca="1"/>
        <v>#N/A</v>
      </c>
      <c r="DO24" s="429" t="e">
        <f ca="1"/>
        <v>#N/A</v>
      </c>
      <c r="DP24" s="429" t="e">
        <f ca="1"/>
        <v>#N/A</v>
      </c>
      <c r="DQ24" s="429" t="e">
        <f ca="1"/>
        <v>#N/A</v>
      </c>
      <c r="DR24" s="429" t="e">
        <f ca="1"/>
        <v>#N/A</v>
      </c>
      <c r="DS24" s="429" t="e">
        <f ca="1"/>
        <v>#N/A</v>
      </c>
      <c r="DT24" s="23"/>
    </row>
    <row r="25" spans="2:124" s="39" customFormat="1" ht="12" x14ac:dyDescent="0.25">
      <c r="B25" s="53">
        <v>22</v>
      </c>
      <c r="C25" s="360" t="str">
        <v>-</v>
      </c>
      <c r="D25" s="428" t="e">
        <f ca="1"/>
        <v>#N/A</v>
      </c>
      <c r="E25" s="429" t="e">
        <f ca="1"/>
        <v>#N/A</v>
      </c>
      <c r="F25" s="429" t="e">
        <f ca="1"/>
        <v>#N/A</v>
      </c>
      <c r="G25" s="429" t="e">
        <f ca="1"/>
        <v>#N/A</v>
      </c>
      <c r="H25" s="429" t="e">
        <f ca="1"/>
        <v>#N/A</v>
      </c>
      <c r="I25" s="429" t="e">
        <f ca="1"/>
        <v>#N/A</v>
      </c>
      <c r="J25" s="429" t="e">
        <f ca="1"/>
        <v>#N/A</v>
      </c>
      <c r="K25" s="429" t="e">
        <f ca="1"/>
        <v>#N/A</v>
      </c>
      <c r="L25" s="429" t="e">
        <f ca="1"/>
        <v>#N/A</v>
      </c>
      <c r="M25" s="429" t="e">
        <f ca="1"/>
        <v>#N/A</v>
      </c>
      <c r="N25" s="429" t="e">
        <f ca="1"/>
        <v>#N/A</v>
      </c>
      <c r="O25" s="429" t="e">
        <f ca="1"/>
        <v>#N/A</v>
      </c>
      <c r="P25" s="429" t="e">
        <f ca="1"/>
        <v>#N/A</v>
      </c>
      <c r="Q25" s="429" t="e">
        <f ca="1"/>
        <v>#N/A</v>
      </c>
      <c r="R25" s="429" t="e">
        <f ca="1"/>
        <v>#N/A</v>
      </c>
      <c r="S25" s="429" t="e">
        <f ca="1"/>
        <v>#N/A</v>
      </c>
      <c r="T25" s="429" t="e">
        <f ca="1"/>
        <v>#N/A</v>
      </c>
      <c r="U25" s="429" t="e">
        <f ca="1"/>
        <v>#N/A</v>
      </c>
      <c r="V25" s="429" t="e">
        <f ca="1"/>
        <v>#N/A</v>
      </c>
      <c r="W25" s="429" t="e">
        <f ca="1"/>
        <v>#N/A</v>
      </c>
      <c r="X25" s="429" t="e">
        <f ca="1"/>
        <v>#N/A</v>
      </c>
      <c r="Y25" s="429" t="e">
        <f ca="1"/>
        <v>#N/A</v>
      </c>
      <c r="Z25" s="429" t="e">
        <f ca="1"/>
        <v>#N/A</v>
      </c>
      <c r="AA25" s="429" t="e">
        <f ca="1"/>
        <v>#N/A</v>
      </c>
      <c r="AB25" s="429" t="e">
        <f ca="1"/>
        <v>#N/A</v>
      </c>
      <c r="AC25" s="429" t="e">
        <f ca="1"/>
        <v>#N/A</v>
      </c>
      <c r="AD25" s="429" t="e">
        <f ca="1"/>
        <v>#N/A</v>
      </c>
      <c r="AE25" s="429" t="e">
        <f ca="1"/>
        <v>#N/A</v>
      </c>
      <c r="AF25" s="429" t="e">
        <f ca="1"/>
        <v>#N/A</v>
      </c>
      <c r="AG25" s="429" t="e">
        <f ca="1"/>
        <v>#N/A</v>
      </c>
      <c r="AH25" s="429" t="e">
        <f ca="1"/>
        <v>#N/A</v>
      </c>
      <c r="AI25" s="429" t="e">
        <f ca="1"/>
        <v>#N/A</v>
      </c>
      <c r="AJ25" s="429" t="e">
        <f ca="1"/>
        <v>#N/A</v>
      </c>
      <c r="AK25" s="429" t="e">
        <f ca="1"/>
        <v>#N/A</v>
      </c>
      <c r="AL25" s="429" t="e">
        <f ca="1"/>
        <v>#N/A</v>
      </c>
      <c r="AM25" s="429" t="e">
        <f ca="1"/>
        <v>#N/A</v>
      </c>
      <c r="AN25" s="429" t="e">
        <f ca="1"/>
        <v>#N/A</v>
      </c>
      <c r="AO25" s="429" t="e">
        <f ca="1"/>
        <v>#N/A</v>
      </c>
      <c r="AP25" s="429" t="e">
        <f ca="1"/>
        <v>#N/A</v>
      </c>
      <c r="AQ25" s="429" t="e">
        <f ca="1"/>
        <v>#N/A</v>
      </c>
      <c r="AR25" s="429" t="e">
        <f ca="1"/>
        <v>#N/A</v>
      </c>
      <c r="AS25" s="429" t="e">
        <f ca="1"/>
        <v>#N/A</v>
      </c>
      <c r="AT25" s="429" t="e">
        <f ca="1"/>
        <v>#N/A</v>
      </c>
      <c r="AU25" s="429" t="e">
        <f ca="1"/>
        <v>#N/A</v>
      </c>
      <c r="AV25" s="429" t="e">
        <f ca="1"/>
        <v>#N/A</v>
      </c>
      <c r="AW25" s="429" t="e">
        <f ca="1"/>
        <v>#N/A</v>
      </c>
      <c r="AX25" s="429" t="e">
        <f ca="1"/>
        <v>#N/A</v>
      </c>
      <c r="AY25" s="429" t="e">
        <f ca="1"/>
        <v>#N/A</v>
      </c>
      <c r="AZ25" s="429" t="e">
        <f ca="1"/>
        <v>#N/A</v>
      </c>
      <c r="BA25" s="429" t="e">
        <f ca="1"/>
        <v>#N/A</v>
      </c>
      <c r="BB25" s="429" t="e">
        <f ca="1"/>
        <v>#N/A</v>
      </c>
      <c r="BC25" s="429" t="e">
        <f ca="1"/>
        <v>#N/A</v>
      </c>
      <c r="BD25" s="429" t="e">
        <f ca="1"/>
        <v>#N/A</v>
      </c>
      <c r="BE25" s="429" t="e">
        <f ca="1"/>
        <v>#N/A</v>
      </c>
      <c r="BF25" s="429" t="e">
        <f ca="1"/>
        <v>#N/A</v>
      </c>
      <c r="BG25" s="429" t="e">
        <f ca="1"/>
        <v>#N/A</v>
      </c>
      <c r="BH25" s="429" t="e">
        <f ca="1"/>
        <v>#N/A</v>
      </c>
      <c r="BI25" s="429" t="e">
        <f ca="1"/>
        <v>#N/A</v>
      </c>
      <c r="BJ25" s="429" t="e">
        <f ca="1"/>
        <v>#N/A</v>
      </c>
      <c r="BK25" s="429" t="e">
        <f ca="1"/>
        <v>#N/A</v>
      </c>
      <c r="BL25" s="429" t="e">
        <f ca="1"/>
        <v>#N/A</v>
      </c>
      <c r="BM25" s="429" t="e">
        <f ca="1"/>
        <v>#N/A</v>
      </c>
      <c r="BN25" s="429" t="e">
        <f ca="1"/>
        <v>#N/A</v>
      </c>
      <c r="BO25" s="429" t="e">
        <f ca="1"/>
        <v>#N/A</v>
      </c>
      <c r="BP25" s="429" t="e">
        <f ca="1"/>
        <v>#N/A</v>
      </c>
      <c r="BQ25" s="429" t="e">
        <f ca="1"/>
        <v>#N/A</v>
      </c>
      <c r="BR25" s="429" t="e">
        <f ca="1"/>
        <v>#N/A</v>
      </c>
      <c r="BS25" s="429" t="e">
        <f ca="1"/>
        <v>#N/A</v>
      </c>
      <c r="BT25" s="429" t="e">
        <f ca="1"/>
        <v>#N/A</v>
      </c>
      <c r="BU25" s="429" t="e">
        <f ca="1"/>
        <v>#N/A</v>
      </c>
      <c r="BV25" s="429" t="e">
        <f ca="1"/>
        <v>#N/A</v>
      </c>
      <c r="BW25" s="429" t="e">
        <f ca="1"/>
        <v>#N/A</v>
      </c>
      <c r="BX25" s="429" t="e">
        <f ca="1"/>
        <v>#N/A</v>
      </c>
      <c r="BY25" s="429" t="e">
        <f ca="1"/>
        <v>#N/A</v>
      </c>
      <c r="BZ25" s="429" t="e">
        <f ca="1"/>
        <v>#N/A</v>
      </c>
      <c r="CA25" s="429" t="e">
        <f ca="1"/>
        <v>#N/A</v>
      </c>
      <c r="CB25" s="429" t="e">
        <f ca="1"/>
        <v>#N/A</v>
      </c>
      <c r="CC25" s="429" t="e">
        <f ca="1"/>
        <v>#N/A</v>
      </c>
      <c r="CD25" s="429" t="e">
        <f ca="1"/>
        <v>#N/A</v>
      </c>
      <c r="CE25" s="429" t="e">
        <f ca="1"/>
        <v>#N/A</v>
      </c>
      <c r="CF25" s="429" t="e">
        <f ca="1"/>
        <v>#N/A</v>
      </c>
      <c r="CG25" s="429" t="e">
        <f ca="1"/>
        <v>#N/A</v>
      </c>
      <c r="CH25" s="429" t="e">
        <f ca="1"/>
        <v>#N/A</v>
      </c>
      <c r="CI25" s="429" t="e">
        <f ca="1"/>
        <v>#N/A</v>
      </c>
      <c r="CJ25" s="429" t="e">
        <f ca="1"/>
        <v>#N/A</v>
      </c>
      <c r="CK25" s="429" t="e">
        <f ca="1"/>
        <v>#N/A</v>
      </c>
      <c r="CL25" s="429" t="e">
        <f ca="1"/>
        <v>#N/A</v>
      </c>
      <c r="CM25" s="429" t="e">
        <f ca="1"/>
        <v>#N/A</v>
      </c>
      <c r="CN25" s="429" t="e">
        <f ca="1"/>
        <v>#N/A</v>
      </c>
      <c r="CO25" s="429" t="e">
        <f ca="1"/>
        <v>#N/A</v>
      </c>
      <c r="CP25" s="429" t="e">
        <f ca="1"/>
        <v>#N/A</v>
      </c>
      <c r="CQ25" s="429" t="e">
        <f ca="1"/>
        <v>#N/A</v>
      </c>
      <c r="CR25" s="429" t="e">
        <f ca="1"/>
        <v>#N/A</v>
      </c>
      <c r="CS25" s="429" t="e">
        <f ca="1"/>
        <v>#N/A</v>
      </c>
      <c r="CT25" s="429" t="e">
        <f ca="1"/>
        <v>#N/A</v>
      </c>
      <c r="CU25" s="429" t="e">
        <f ca="1"/>
        <v>#N/A</v>
      </c>
      <c r="CV25" s="429" t="e">
        <f ca="1"/>
        <v>#N/A</v>
      </c>
      <c r="CW25" s="429" t="e">
        <f ca="1"/>
        <v>#N/A</v>
      </c>
      <c r="CX25" s="429" t="e">
        <f ca="1"/>
        <v>#N/A</v>
      </c>
      <c r="CY25" s="429" t="e">
        <f ca="1"/>
        <v>#N/A</v>
      </c>
      <c r="CZ25" s="429" t="e">
        <f ca="1"/>
        <v>#N/A</v>
      </c>
      <c r="DA25" s="429" t="e">
        <f ca="1"/>
        <v>#N/A</v>
      </c>
      <c r="DB25" s="429" t="e">
        <f ca="1"/>
        <v>#N/A</v>
      </c>
      <c r="DC25" s="429" t="e">
        <f ca="1"/>
        <v>#N/A</v>
      </c>
      <c r="DD25" s="429" t="e">
        <f ca="1"/>
        <v>#N/A</v>
      </c>
      <c r="DE25" s="429" t="e">
        <f ca="1"/>
        <v>#N/A</v>
      </c>
      <c r="DF25" s="429" t="e">
        <f ca="1"/>
        <v>#N/A</v>
      </c>
      <c r="DG25" s="429" t="e">
        <f ca="1"/>
        <v>#N/A</v>
      </c>
      <c r="DH25" s="429" t="e">
        <f ca="1"/>
        <v>#N/A</v>
      </c>
      <c r="DI25" s="429" t="e">
        <f ca="1"/>
        <v>#N/A</v>
      </c>
      <c r="DJ25" s="429" t="e">
        <f ca="1"/>
        <v>#N/A</v>
      </c>
      <c r="DK25" s="429" t="e">
        <f ca="1"/>
        <v>#N/A</v>
      </c>
      <c r="DL25" s="429" t="e">
        <f ca="1"/>
        <v>#N/A</v>
      </c>
      <c r="DM25" s="429" t="e">
        <f ca="1"/>
        <v>#N/A</v>
      </c>
      <c r="DN25" s="429" t="e">
        <f ca="1"/>
        <v>#N/A</v>
      </c>
      <c r="DO25" s="429" t="e">
        <f ca="1"/>
        <v>#N/A</v>
      </c>
      <c r="DP25" s="429" t="e">
        <f ca="1"/>
        <v>#N/A</v>
      </c>
      <c r="DQ25" s="429" t="e">
        <f ca="1"/>
        <v>#N/A</v>
      </c>
      <c r="DR25" s="429" t="e">
        <f ca="1"/>
        <v>#N/A</v>
      </c>
      <c r="DS25" s="429" t="e">
        <f ca="1"/>
        <v>#N/A</v>
      </c>
      <c r="DT25" s="23"/>
    </row>
    <row r="26" spans="2:124" s="39" customFormat="1" ht="12" x14ac:dyDescent="0.25">
      <c r="B26" s="53">
        <v>23</v>
      </c>
      <c r="C26" s="360" t="str">
        <v>-</v>
      </c>
      <c r="D26" s="428" t="e">
        <f ca="1"/>
        <v>#N/A</v>
      </c>
      <c r="E26" s="429" t="e">
        <f ca="1"/>
        <v>#N/A</v>
      </c>
      <c r="F26" s="429" t="e">
        <f ca="1"/>
        <v>#N/A</v>
      </c>
      <c r="G26" s="429" t="e">
        <f ca="1"/>
        <v>#N/A</v>
      </c>
      <c r="H26" s="429" t="e">
        <f ca="1"/>
        <v>#N/A</v>
      </c>
      <c r="I26" s="429" t="e">
        <f ca="1"/>
        <v>#N/A</v>
      </c>
      <c r="J26" s="429" t="e">
        <f ca="1"/>
        <v>#N/A</v>
      </c>
      <c r="K26" s="429" t="e">
        <f ca="1"/>
        <v>#N/A</v>
      </c>
      <c r="L26" s="429" t="e">
        <f ca="1"/>
        <v>#N/A</v>
      </c>
      <c r="M26" s="429" t="e">
        <f ca="1"/>
        <v>#N/A</v>
      </c>
      <c r="N26" s="429" t="e">
        <f ca="1"/>
        <v>#N/A</v>
      </c>
      <c r="O26" s="429" t="e">
        <f ca="1"/>
        <v>#N/A</v>
      </c>
      <c r="P26" s="429" t="e">
        <f ca="1"/>
        <v>#N/A</v>
      </c>
      <c r="Q26" s="429" t="e">
        <f ca="1"/>
        <v>#N/A</v>
      </c>
      <c r="R26" s="429" t="e">
        <f ca="1"/>
        <v>#N/A</v>
      </c>
      <c r="S26" s="429" t="e">
        <f ca="1"/>
        <v>#N/A</v>
      </c>
      <c r="T26" s="429" t="e">
        <f ca="1"/>
        <v>#N/A</v>
      </c>
      <c r="U26" s="429" t="e">
        <f ca="1"/>
        <v>#N/A</v>
      </c>
      <c r="V26" s="429" t="e">
        <f ca="1"/>
        <v>#N/A</v>
      </c>
      <c r="W26" s="429" t="e">
        <f ca="1"/>
        <v>#N/A</v>
      </c>
      <c r="X26" s="429" t="e">
        <f ca="1"/>
        <v>#N/A</v>
      </c>
      <c r="Y26" s="429" t="e">
        <f ca="1"/>
        <v>#N/A</v>
      </c>
      <c r="Z26" s="429" t="e">
        <f ca="1"/>
        <v>#N/A</v>
      </c>
      <c r="AA26" s="429" t="e">
        <f ca="1"/>
        <v>#N/A</v>
      </c>
      <c r="AB26" s="429" t="e">
        <f ca="1"/>
        <v>#N/A</v>
      </c>
      <c r="AC26" s="429" t="e">
        <f ca="1"/>
        <v>#N/A</v>
      </c>
      <c r="AD26" s="429" t="e">
        <f ca="1"/>
        <v>#N/A</v>
      </c>
      <c r="AE26" s="429" t="e">
        <f ca="1"/>
        <v>#N/A</v>
      </c>
      <c r="AF26" s="429" t="e">
        <f ca="1"/>
        <v>#N/A</v>
      </c>
      <c r="AG26" s="429" t="e">
        <f ca="1"/>
        <v>#N/A</v>
      </c>
      <c r="AH26" s="429" t="e">
        <f ca="1"/>
        <v>#N/A</v>
      </c>
      <c r="AI26" s="429" t="e">
        <f ca="1"/>
        <v>#N/A</v>
      </c>
      <c r="AJ26" s="429" t="e">
        <f ca="1"/>
        <v>#N/A</v>
      </c>
      <c r="AK26" s="429" t="e">
        <f ca="1"/>
        <v>#N/A</v>
      </c>
      <c r="AL26" s="429" t="e">
        <f ca="1"/>
        <v>#N/A</v>
      </c>
      <c r="AM26" s="429" t="e">
        <f ca="1"/>
        <v>#N/A</v>
      </c>
      <c r="AN26" s="429" t="e">
        <f ca="1"/>
        <v>#N/A</v>
      </c>
      <c r="AO26" s="429" t="e">
        <f ca="1"/>
        <v>#N/A</v>
      </c>
      <c r="AP26" s="429" t="e">
        <f ca="1"/>
        <v>#N/A</v>
      </c>
      <c r="AQ26" s="429" t="e">
        <f ca="1"/>
        <v>#N/A</v>
      </c>
      <c r="AR26" s="429" t="e">
        <f ca="1"/>
        <v>#N/A</v>
      </c>
      <c r="AS26" s="429" t="e">
        <f ca="1"/>
        <v>#N/A</v>
      </c>
      <c r="AT26" s="429" t="e">
        <f ca="1"/>
        <v>#N/A</v>
      </c>
      <c r="AU26" s="429" t="e">
        <f ca="1"/>
        <v>#N/A</v>
      </c>
      <c r="AV26" s="429" t="e">
        <f ca="1"/>
        <v>#N/A</v>
      </c>
      <c r="AW26" s="429" t="e">
        <f ca="1"/>
        <v>#N/A</v>
      </c>
      <c r="AX26" s="429" t="e">
        <f ca="1"/>
        <v>#N/A</v>
      </c>
      <c r="AY26" s="429" t="e">
        <f ca="1"/>
        <v>#N/A</v>
      </c>
      <c r="AZ26" s="429" t="e">
        <f ca="1"/>
        <v>#N/A</v>
      </c>
      <c r="BA26" s="429" t="e">
        <f ca="1"/>
        <v>#N/A</v>
      </c>
      <c r="BB26" s="429" t="e">
        <f ca="1"/>
        <v>#N/A</v>
      </c>
      <c r="BC26" s="429" t="e">
        <f ca="1"/>
        <v>#N/A</v>
      </c>
      <c r="BD26" s="429" t="e">
        <f ca="1"/>
        <v>#N/A</v>
      </c>
      <c r="BE26" s="429" t="e">
        <f ca="1"/>
        <v>#N/A</v>
      </c>
      <c r="BF26" s="429" t="e">
        <f ca="1"/>
        <v>#N/A</v>
      </c>
      <c r="BG26" s="429" t="e">
        <f ca="1"/>
        <v>#N/A</v>
      </c>
      <c r="BH26" s="429" t="e">
        <f ca="1"/>
        <v>#N/A</v>
      </c>
      <c r="BI26" s="429" t="e">
        <f ca="1"/>
        <v>#N/A</v>
      </c>
      <c r="BJ26" s="429" t="e">
        <f ca="1"/>
        <v>#N/A</v>
      </c>
      <c r="BK26" s="429" t="e">
        <f ca="1"/>
        <v>#N/A</v>
      </c>
      <c r="BL26" s="429" t="e">
        <f ca="1"/>
        <v>#N/A</v>
      </c>
      <c r="BM26" s="429" t="e">
        <f ca="1"/>
        <v>#N/A</v>
      </c>
      <c r="BN26" s="429" t="e">
        <f ca="1"/>
        <v>#N/A</v>
      </c>
      <c r="BO26" s="429" t="e">
        <f ca="1"/>
        <v>#N/A</v>
      </c>
      <c r="BP26" s="429" t="e">
        <f ca="1"/>
        <v>#N/A</v>
      </c>
      <c r="BQ26" s="429" t="e">
        <f ca="1"/>
        <v>#N/A</v>
      </c>
      <c r="BR26" s="429" t="e">
        <f ca="1"/>
        <v>#N/A</v>
      </c>
      <c r="BS26" s="429" t="e">
        <f ca="1"/>
        <v>#N/A</v>
      </c>
      <c r="BT26" s="429" t="e">
        <f ca="1"/>
        <v>#N/A</v>
      </c>
      <c r="BU26" s="429" t="e">
        <f ca="1"/>
        <v>#N/A</v>
      </c>
      <c r="BV26" s="429" t="e">
        <f ca="1"/>
        <v>#N/A</v>
      </c>
      <c r="BW26" s="429" t="e">
        <f ca="1"/>
        <v>#N/A</v>
      </c>
      <c r="BX26" s="429" t="e">
        <f ca="1"/>
        <v>#N/A</v>
      </c>
      <c r="BY26" s="429" t="e">
        <f ca="1"/>
        <v>#N/A</v>
      </c>
      <c r="BZ26" s="429" t="e">
        <f ca="1"/>
        <v>#N/A</v>
      </c>
      <c r="CA26" s="429" t="e">
        <f ca="1"/>
        <v>#N/A</v>
      </c>
      <c r="CB26" s="429" t="e">
        <f ca="1"/>
        <v>#N/A</v>
      </c>
      <c r="CC26" s="429" t="e">
        <f ca="1"/>
        <v>#N/A</v>
      </c>
      <c r="CD26" s="429" t="e">
        <f ca="1"/>
        <v>#N/A</v>
      </c>
      <c r="CE26" s="429" t="e">
        <f ca="1"/>
        <v>#N/A</v>
      </c>
      <c r="CF26" s="429" t="e">
        <f ca="1"/>
        <v>#N/A</v>
      </c>
      <c r="CG26" s="429" t="e">
        <f ca="1"/>
        <v>#N/A</v>
      </c>
      <c r="CH26" s="429" t="e">
        <f ca="1"/>
        <v>#N/A</v>
      </c>
      <c r="CI26" s="429" t="e">
        <f ca="1"/>
        <v>#N/A</v>
      </c>
      <c r="CJ26" s="429" t="e">
        <f ca="1"/>
        <v>#N/A</v>
      </c>
      <c r="CK26" s="429" t="e">
        <f ca="1"/>
        <v>#N/A</v>
      </c>
      <c r="CL26" s="429" t="e">
        <f ca="1"/>
        <v>#N/A</v>
      </c>
      <c r="CM26" s="429" t="e">
        <f ca="1"/>
        <v>#N/A</v>
      </c>
      <c r="CN26" s="429" t="e">
        <f ca="1"/>
        <v>#N/A</v>
      </c>
      <c r="CO26" s="429" t="e">
        <f ca="1"/>
        <v>#N/A</v>
      </c>
      <c r="CP26" s="429" t="e">
        <f ca="1"/>
        <v>#N/A</v>
      </c>
      <c r="CQ26" s="429" t="e">
        <f ca="1"/>
        <v>#N/A</v>
      </c>
      <c r="CR26" s="429" t="e">
        <f ca="1"/>
        <v>#N/A</v>
      </c>
      <c r="CS26" s="429" t="e">
        <f ca="1"/>
        <v>#N/A</v>
      </c>
      <c r="CT26" s="429" t="e">
        <f ca="1"/>
        <v>#N/A</v>
      </c>
      <c r="CU26" s="429" t="e">
        <f ca="1"/>
        <v>#N/A</v>
      </c>
      <c r="CV26" s="429" t="e">
        <f ca="1"/>
        <v>#N/A</v>
      </c>
      <c r="CW26" s="429" t="e">
        <f ca="1"/>
        <v>#N/A</v>
      </c>
      <c r="CX26" s="429" t="e">
        <f ca="1"/>
        <v>#N/A</v>
      </c>
      <c r="CY26" s="429" t="e">
        <f ca="1"/>
        <v>#N/A</v>
      </c>
      <c r="CZ26" s="429" t="e">
        <f ca="1"/>
        <v>#N/A</v>
      </c>
      <c r="DA26" s="429" t="e">
        <f ca="1"/>
        <v>#N/A</v>
      </c>
      <c r="DB26" s="429" t="e">
        <f ca="1"/>
        <v>#N/A</v>
      </c>
      <c r="DC26" s="429" t="e">
        <f ca="1"/>
        <v>#N/A</v>
      </c>
      <c r="DD26" s="429" t="e">
        <f ca="1"/>
        <v>#N/A</v>
      </c>
      <c r="DE26" s="429" t="e">
        <f ca="1"/>
        <v>#N/A</v>
      </c>
      <c r="DF26" s="429" t="e">
        <f ca="1"/>
        <v>#N/A</v>
      </c>
      <c r="DG26" s="429" t="e">
        <f ca="1"/>
        <v>#N/A</v>
      </c>
      <c r="DH26" s="429" t="e">
        <f ca="1"/>
        <v>#N/A</v>
      </c>
      <c r="DI26" s="429" t="e">
        <f ca="1"/>
        <v>#N/A</v>
      </c>
      <c r="DJ26" s="429" t="e">
        <f ca="1"/>
        <v>#N/A</v>
      </c>
      <c r="DK26" s="429" t="e">
        <f ca="1"/>
        <v>#N/A</v>
      </c>
      <c r="DL26" s="429" t="e">
        <f ca="1"/>
        <v>#N/A</v>
      </c>
      <c r="DM26" s="429" t="e">
        <f ca="1"/>
        <v>#N/A</v>
      </c>
      <c r="DN26" s="429" t="e">
        <f ca="1"/>
        <v>#N/A</v>
      </c>
      <c r="DO26" s="429" t="e">
        <f ca="1"/>
        <v>#N/A</v>
      </c>
      <c r="DP26" s="429" t="e">
        <f ca="1"/>
        <v>#N/A</v>
      </c>
      <c r="DQ26" s="429" t="e">
        <f ca="1"/>
        <v>#N/A</v>
      </c>
      <c r="DR26" s="429" t="e">
        <f ca="1"/>
        <v>#N/A</v>
      </c>
      <c r="DS26" s="429" t="e">
        <f ca="1"/>
        <v>#N/A</v>
      </c>
      <c r="DT26" s="23"/>
    </row>
    <row r="27" spans="2:124" s="39" customFormat="1" ht="12" x14ac:dyDescent="0.25">
      <c r="B27" s="53">
        <v>24</v>
      </c>
      <c r="C27" s="360" t="str">
        <v>-</v>
      </c>
      <c r="D27" s="428" t="e">
        <f ca="1"/>
        <v>#N/A</v>
      </c>
      <c r="E27" s="429" t="e">
        <f ca="1"/>
        <v>#N/A</v>
      </c>
      <c r="F27" s="429" t="e">
        <f ca="1"/>
        <v>#N/A</v>
      </c>
      <c r="G27" s="429" t="e">
        <f ca="1"/>
        <v>#N/A</v>
      </c>
      <c r="H27" s="429" t="e">
        <f ca="1"/>
        <v>#N/A</v>
      </c>
      <c r="I27" s="429" t="e">
        <f ca="1"/>
        <v>#N/A</v>
      </c>
      <c r="J27" s="429" t="e">
        <f ca="1"/>
        <v>#N/A</v>
      </c>
      <c r="K27" s="429" t="e">
        <f ca="1"/>
        <v>#N/A</v>
      </c>
      <c r="L27" s="429" t="e">
        <f ca="1"/>
        <v>#N/A</v>
      </c>
      <c r="M27" s="429" t="e">
        <f ca="1"/>
        <v>#N/A</v>
      </c>
      <c r="N27" s="429" t="e">
        <f ca="1"/>
        <v>#N/A</v>
      </c>
      <c r="O27" s="429" t="e">
        <f ca="1"/>
        <v>#N/A</v>
      </c>
      <c r="P27" s="429" t="e">
        <f ca="1"/>
        <v>#N/A</v>
      </c>
      <c r="Q27" s="429" t="e">
        <f ca="1"/>
        <v>#N/A</v>
      </c>
      <c r="R27" s="429" t="e">
        <f ca="1"/>
        <v>#N/A</v>
      </c>
      <c r="S27" s="429" t="e">
        <f ca="1"/>
        <v>#N/A</v>
      </c>
      <c r="T27" s="429" t="e">
        <f ca="1"/>
        <v>#N/A</v>
      </c>
      <c r="U27" s="429" t="e">
        <f ca="1"/>
        <v>#N/A</v>
      </c>
      <c r="V27" s="429" t="e">
        <f ca="1"/>
        <v>#N/A</v>
      </c>
      <c r="W27" s="429" t="e">
        <f ca="1"/>
        <v>#N/A</v>
      </c>
      <c r="X27" s="429" t="e">
        <f ca="1"/>
        <v>#N/A</v>
      </c>
      <c r="Y27" s="429" t="e">
        <f ca="1"/>
        <v>#N/A</v>
      </c>
      <c r="Z27" s="429" t="e">
        <f ca="1"/>
        <v>#N/A</v>
      </c>
      <c r="AA27" s="429" t="e">
        <f ca="1"/>
        <v>#N/A</v>
      </c>
      <c r="AB27" s="429" t="e">
        <f ca="1"/>
        <v>#N/A</v>
      </c>
      <c r="AC27" s="429" t="e">
        <f ca="1"/>
        <v>#N/A</v>
      </c>
      <c r="AD27" s="429" t="e">
        <f ca="1"/>
        <v>#N/A</v>
      </c>
      <c r="AE27" s="429" t="e">
        <f ca="1"/>
        <v>#N/A</v>
      </c>
      <c r="AF27" s="429" t="e">
        <f ca="1"/>
        <v>#N/A</v>
      </c>
      <c r="AG27" s="429" t="e">
        <f ca="1"/>
        <v>#N/A</v>
      </c>
      <c r="AH27" s="429" t="e">
        <f ca="1"/>
        <v>#N/A</v>
      </c>
      <c r="AI27" s="429" t="e">
        <f ca="1"/>
        <v>#N/A</v>
      </c>
      <c r="AJ27" s="429" t="e">
        <f ca="1"/>
        <v>#N/A</v>
      </c>
      <c r="AK27" s="429" t="e">
        <f ca="1"/>
        <v>#N/A</v>
      </c>
      <c r="AL27" s="429" t="e">
        <f ca="1"/>
        <v>#N/A</v>
      </c>
      <c r="AM27" s="429" t="e">
        <f ca="1"/>
        <v>#N/A</v>
      </c>
      <c r="AN27" s="429" t="e">
        <f ca="1"/>
        <v>#N/A</v>
      </c>
      <c r="AO27" s="429" t="e">
        <f ca="1"/>
        <v>#N/A</v>
      </c>
      <c r="AP27" s="429" t="e">
        <f ca="1"/>
        <v>#N/A</v>
      </c>
      <c r="AQ27" s="429" t="e">
        <f ca="1"/>
        <v>#N/A</v>
      </c>
      <c r="AR27" s="429" t="e">
        <f ca="1"/>
        <v>#N/A</v>
      </c>
      <c r="AS27" s="429" t="e">
        <f ca="1"/>
        <v>#N/A</v>
      </c>
      <c r="AT27" s="429" t="e">
        <f ca="1"/>
        <v>#N/A</v>
      </c>
      <c r="AU27" s="429" t="e">
        <f ca="1"/>
        <v>#N/A</v>
      </c>
      <c r="AV27" s="429" t="e">
        <f ca="1"/>
        <v>#N/A</v>
      </c>
      <c r="AW27" s="429" t="e">
        <f ca="1"/>
        <v>#N/A</v>
      </c>
      <c r="AX27" s="429" t="e">
        <f ca="1"/>
        <v>#N/A</v>
      </c>
      <c r="AY27" s="429" t="e">
        <f ca="1"/>
        <v>#N/A</v>
      </c>
      <c r="AZ27" s="429" t="e">
        <f ca="1"/>
        <v>#N/A</v>
      </c>
      <c r="BA27" s="429" t="e">
        <f ca="1"/>
        <v>#N/A</v>
      </c>
      <c r="BB27" s="429" t="e">
        <f ca="1"/>
        <v>#N/A</v>
      </c>
      <c r="BC27" s="429" t="e">
        <f ca="1"/>
        <v>#N/A</v>
      </c>
      <c r="BD27" s="429" t="e">
        <f ca="1"/>
        <v>#N/A</v>
      </c>
      <c r="BE27" s="429" t="e">
        <f ca="1"/>
        <v>#N/A</v>
      </c>
      <c r="BF27" s="429" t="e">
        <f ca="1"/>
        <v>#N/A</v>
      </c>
      <c r="BG27" s="429" t="e">
        <f ca="1"/>
        <v>#N/A</v>
      </c>
      <c r="BH27" s="429" t="e">
        <f ca="1"/>
        <v>#N/A</v>
      </c>
      <c r="BI27" s="429" t="e">
        <f ca="1"/>
        <v>#N/A</v>
      </c>
      <c r="BJ27" s="429" t="e">
        <f ca="1"/>
        <v>#N/A</v>
      </c>
      <c r="BK27" s="429" t="e">
        <f ca="1"/>
        <v>#N/A</v>
      </c>
      <c r="BL27" s="429" t="e">
        <f ca="1"/>
        <v>#N/A</v>
      </c>
      <c r="BM27" s="429" t="e">
        <f ca="1"/>
        <v>#N/A</v>
      </c>
      <c r="BN27" s="429" t="e">
        <f ca="1"/>
        <v>#N/A</v>
      </c>
      <c r="BO27" s="429" t="e">
        <f ca="1"/>
        <v>#N/A</v>
      </c>
      <c r="BP27" s="429" t="e">
        <f ca="1"/>
        <v>#N/A</v>
      </c>
      <c r="BQ27" s="429" t="e">
        <f ca="1"/>
        <v>#N/A</v>
      </c>
      <c r="BR27" s="429" t="e">
        <f ca="1"/>
        <v>#N/A</v>
      </c>
      <c r="BS27" s="429" t="e">
        <f ca="1"/>
        <v>#N/A</v>
      </c>
      <c r="BT27" s="429" t="e">
        <f ca="1"/>
        <v>#N/A</v>
      </c>
      <c r="BU27" s="429" t="e">
        <f ca="1"/>
        <v>#N/A</v>
      </c>
      <c r="BV27" s="429" t="e">
        <f ca="1"/>
        <v>#N/A</v>
      </c>
      <c r="BW27" s="429" t="e">
        <f ca="1"/>
        <v>#N/A</v>
      </c>
      <c r="BX27" s="429" t="e">
        <f ca="1"/>
        <v>#N/A</v>
      </c>
      <c r="BY27" s="429" t="e">
        <f ca="1"/>
        <v>#N/A</v>
      </c>
      <c r="BZ27" s="429" t="e">
        <f ca="1"/>
        <v>#N/A</v>
      </c>
      <c r="CA27" s="429" t="e">
        <f ca="1"/>
        <v>#N/A</v>
      </c>
      <c r="CB27" s="429" t="e">
        <f ca="1"/>
        <v>#N/A</v>
      </c>
      <c r="CC27" s="429" t="e">
        <f ca="1"/>
        <v>#N/A</v>
      </c>
      <c r="CD27" s="429" t="e">
        <f ca="1"/>
        <v>#N/A</v>
      </c>
      <c r="CE27" s="429" t="e">
        <f ca="1"/>
        <v>#N/A</v>
      </c>
      <c r="CF27" s="429" t="e">
        <f ca="1"/>
        <v>#N/A</v>
      </c>
      <c r="CG27" s="429" t="e">
        <f ca="1"/>
        <v>#N/A</v>
      </c>
      <c r="CH27" s="429" t="e">
        <f ca="1"/>
        <v>#N/A</v>
      </c>
      <c r="CI27" s="429" t="e">
        <f ca="1"/>
        <v>#N/A</v>
      </c>
      <c r="CJ27" s="429" t="e">
        <f ca="1"/>
        <v>#N/A</v>
      </c>
      <c r="CK27" s="429" t="e">
        <f ca="1"/>
        <v>#N/A</v>
      </c>
      <c r="CL27" s="429" t="e">
        <f ca="1"/>
        <v>#N/A</v>
      </c>
      <c r="CM27" s="429" t="e">
        <f ca="1"/>
        <v>#N/A</v>
      </c>
      <c r="CN27" s="429" t="e">
        <f ca="1"/>
        <v>#N/A</v>
      </c>
      <c r="CO27" s="429" t="e">
        <f ca="1"/>
        <v>#N/A</v>
      </c>
      <c r="CP27" s="429" t="e">
        <f ca="1"/>
        <v>#N/A</v>
      </c>
      <c r="CQ27" s="429" t="e">
        <f ca="1"/>
        <v>#N/A</v>
      </c>
      <c r="CR27" s="429" t="e">
        <f ca="1"/>
        <v>#N/A</v>
      </c>
      <c r="CS27" s="429" t="e">
        <f ca="1"/>
        <v>#N/A</v>
      </c>
      <c r="CT27" s="429" t="e">
        <f ca="1"/>
        <v>#N/A</v>
      </c>
      <c r="CU27" s="429" t="e">
        <f ca="1"/>
        <v>#N/A</v>
      </c>
      <c r="CV27" s="429" t="e">
        <f ca="1"/>
        <v>#N/A</v>
      </c>
      <c r="CW27" s="429" t="e">
        <f ca="1"/>
        <v>#N/A</v>
      </c>
      <c r="CX27" s="429" t="e">
        <f ca="1"/>
        <v>#N/A</v>
      </c>
      <c r="CY27" s="429" t="e">
        <f ca="1"/>
        <v>#N/A</v>
      </c>
      <c r="CZ27" s="429" t="e">
        <f ca="1"/>
        <v>#N/A</v>
      </c>
      <c r="DA27" s="429" t="e">
        <f ca="1"/>
        <v>#N/A</v>
      </c>
      <c r="DB27" s="429" t="e">
        <f ca="1"/>
        <v>#N/A</v>
      </c>
      <c r="DC27" s="429" t="e">
        <f ca="1"/>
        <v>#N/A</v>
      </c>
      <c r="DD27" s="429" t="e">
        <f ca="1"/>
        <v>#N/A</v>
      </c>
      <c r="DE27" s="429" t="e">
        <f ca="1"/>
        <v>#N/A</v>
      </c>
      <c r="DF27" s="429" t="e">
        <f ca="1"/>
        <v>#N/A</v>
      </c>
      <c r="DG27" s="429" t="e">
        <f ca="1"/>
        <v>#N/A</v>
      </c>
      <c r="DH27" s="429" t="e">
        <f ca="1"/>
        <v>#N/A</v>
      </c>
      <c r="DI27" s="429" t="e">
        <f ca="1"/>
        <v>#N/A</v>
      </c>
      <c r="DJ27" s="429" t="e">
        <f ca="1"/>
        <v>#N/A</v>
      </c>
      <c r="DK27" s="429" t="e">
        <f ca="1"/>
        <v>#N/A</v>
      </c>
      <c r="DL27" s="429" t="e">
        <f ca="1"/>
        <v>#N/A</v>
      </c>
      <c r="DM27" s="429" t="e">
        <f ca="1"/>
        <v>#N/A</v>
      </c>
      <c r="DN27" s="429" t="e">
        <f ca="1"/>
        <v>#N/A</v>
      </c>
      <c r="DO27" s="429" t="e">
        <f ca="1"/>
        <v>#N/A</v>
      </c>
      <c r="DP27" s="429" t="e">
        <f ca="1"/>
        <v>#N/A</v>
      </c>
      <c r="DQ27" s="429" t="e">
        <f ca="1"/>
        <v>#N/A</v>
      </c>
      <c r="DR27" s="429" t="e">
        <f ca="1"/>
        <v>#N/A</v>
      </c>
      <c r="DS27" s="429" t="e">
        <f ca="1"/>
        <v>#N/A</v>
      </c>
      <c r="DT27" s="23"/>
    </row>
    <row r="28" spans="2:124" s="39" customFormat="1" ht="12" x14ac:dyDescent="0.25">
      <c r="B28" s="53">
        <v>25</v>
      </c>
      <c r="C28" s="360" t="str">
        <v>-</v>
      </c>
      <c r="D28" s="428" t="e">
        <f ca="1"/>
        <v>#N/A</v>
      </c>
      <c r="E28" s="429" t="e">
        <f ca="1"/>
        <v>#N/A</v>
      </c>
      <c r="F28" s="429" t="e">
        <f ca="1"/>
        <v>#N/A</v>
      </c>
      <c r="G28" s="429" t="e">
        <f ca="1"/>
        <v>#N/A</v>
      </c>
      <c r="H28" s="429" t="e">
        <f ca="1"/>
        <v>#N/A</v>
      </c>
      <c r="I28" s="429" t="e">
        <f ca="1"/>
        <v>#N/A</v>
      </c>
      <c r="J28" s="429" t="e">
        <f ca="1"/>
        <v>#N/A</v>
      </c>
      <c r="K28" s="429" t="e">
        <f ca="1"/>
        <v>#N/A</v>
      </c>
      <c r="L28" s="429" t="e">
        <f ca="1"/>
        <v>#N/A</v>
      </c>
      <c r="M28" s="429" t="e">
        <f ca="1"/>
        <v>#N/A</v>
      </c>
      <c r="N28" s="429" t="e">
        <f ca="1"/>
        <v>#N/A</v>
      </c>
      <c r="O28" s="429" t="e">
        <f ca="1"/>
        <v>#N/A</v>
      </c>
      <c r="P28" s="429" t="e">
        <f ca="1"/>
        <v>#N/A</v>
      </c>
      <c r="Q28" s="429" t="e">
        <f ca="1"/>
        <v>#N/A</v>
      </c>
      <c r="R28" s="429" t="e">
        <f ca="1"/>
        <v>#N/A</v>
      </c>
      <c r="S28" s="429" t="e">
        <f ca="1"/>
        <v>#N/A</v>
      </c>
      <c r="T28" s="429" t="e">
        <f ca="1"/>
        <v>#N/A</v>
      </c>
      <c r="U28" s="429" t="e">
        <f ca="1"/>
        <v>#N/A</v>
      </c>
      <c r="V28" s="429" t="e">
        <f ca="1"/>
        <v>#N/A</v>
      </c>
      <c r="W28" s="429" t="e">
        <f ca="1"/>
        <v>#N/A</v>
      </c>
      <c r="X28" s="429" t="e">
        <f ca="1"/>
        <v>#N/A</v>
      </c>
      <c r="Y28" s="429" t="e">
        <f ca="1"/>
        <v>#N/A</v>
      </c>
      <c r="Z28" s="429" t="e">
        <f ca="1"/>
        <v>#N/A</v>
      </c>
      <c r="AA28" s="429" t="e">
        <f ca="1"/>
        <v>#N/A</v>
      </c>
      <c r="AB28" s="429" t="e">
        <f ca="1"/>
        <v>#N/A</v>
      </c>
      <c r="AC28" s="429" t="e">
        <f ca="1"/>
        <v>#N/A</v>
      </c>
      <c r="AD28" s="429" t="e">
        <f ca="1"/>
        <v>#N/A</v>
      </c>
      <c r="AE28" s="429" t="e">
        <f ca="1"/>
        <v>#N/A</v>
      </c>
      <c r="AF28" s="429" t="e">
        <f ca="1"/>
        <v>#N/A</v>
      </c>
      <c r="AG28" s="429" t="e">
        <f ca="1"/>
        <v>#N/A</v>
      </c>
      <c r="AH28" s="429" t="e">
        <f ca="1"/>
        <v>#N/A</v>
      </c>
      <c r="AI28" s="429" t="e">
        <f ca="1"/>
        <v>#N/A</v>
      </c>
      <c r="AJ28" s="429" t="e">
        <f ca="1"/>
        <v>#N/A</v>
      </c>
      <c r="AK28" s="429" t="e">
        <f ca="1"/>
        <v>#N/A</v>
      </c>
      <c r="AL28" s="429" t="e">
        <f ca="1"/>
        <v>#N/A</v>
      </c>
      <c r="AM28" s="429" t="e">
        <f ca="1"/>
        <v>#N/A</v>
      </c>
      <c r="AN28" s="429" t="e">
        <f ca="1"/>
        <v>#N/A</v>
      </c>
      <c r="AO28" s="429" t="e">
        <f ca="1"/>
        <v>#N/A</v>
      </c>
      <c r="AP28" s="429" t="e">
        <f ca="1"/>
        <v>#N/A</v>
      </c>
      <c r="AQ28" s="429" t="e">
        <f ca="1"/>
        <v>#N/A</v>
      </c>
      <c r="AR28" s="429" t="e">
        <f ca="1"/>
        <v>#N/A</v>
      </c>
      <c r="AS28" s="429" t="e">
        <f ca="1"/>
        <v>#N/A</v>
      </c>
      <c r="AT28" s="429" t="e">
        <f ca="1"/>
        <v>#N/A</v>
      </c>
      <c r="AU28" s="429" t="e">
        <f ca="1"/>
        <v>#N/A</v>
      </c>
      <c r="AV28" s="429" t="e">
        <f ca="1"/>
        <v>#N/A</v>
      </c>
      <c r="AW28" s="429" t="e">
        <f ca="1"/>
        <v>#N/A</v>
      </c>
      <c r="AX28" s="429" t="e">
        <f ca="1"/>
        <v>#N/A</v>
      </c>
      <c r="AY28" s="429" t="e">
        <f ca="1"/>
        <v>#N/A</v>
      </c>
      <c r="AZ28" s="429" t="e">
        <f ca="1"/>
        <v>#N/A</v>
      </c>
      <c r="BA28" s="429" t="e">
        <f ca="1"/>
        <v>#N/A</v>
      </c>
      <c r="BB28" s="429" t="e">
        <f ca="1"/>
        <v>#N/A</v>
      </c>
      <c r="BC28" s="429" t="e">
        <f ca="1"/>
        <v>#N/A</v>
      </c>
      <c r="BD28" s="429" t="e">
        <f ca="1"/>
        <v>#N/A</v>
      </c>
      <c r="BE28" s="429" t="e">
        <f ca="1"/>
        <v>#N/A</v>
      </c>
      <c r="BF28" s="429" t="e">
        <f ca="1"/>
        <v>#N/A</v>
      </c>
      <c r="BG28" s="429" t="e">
        <f ca="1"/>
        <v>#N/A</v>
      </c>
      <c r="BH28" s="429" t="e">
        <f ca="1"/>
        <v>#N/A</v>
      </c>
      <c r="BI28" s="429" t="e">
        <f ca="1"/>
        <v>#N/A</v>
      </c>
      <c r="BJ28" s="429" t="e">
        <f ca="1"/>
        <v>#N/A</v>
      </c>
      <c r="BK28" s="429" t="e">
        <f ca="1"/>
        <v>#N/A</v>
      </c>
      <c r="BL28" s="429" t="e">
        <f ca="1"/>
        <v>#N/A</v>
      </c>
      <c r="BM28" s="429" t="e">
        <f ca="1"/>
        <v>#N/A</v>
      </c>
      <c r="BN28" s="429" t="e">
        <f ca="1"/>
        <v>#N/A</v>
      </c>
      <c r="BO28" s="429" t="e">
        <f ca="1"/>
        <v>#N/A</v>
      </c>
      <c r="BP28" s="429" t="e">
        <f ca="1"/>
        <v>#N/A</v>
      </c>
      <c r="BQ28" s="429" t="e">
        <f ca="1"/>
        <v>#N/A</v>
      </c>
      <c r="BR28" s="429" t="e">
        <f ca="1"/>
        <v>#N/A</v>
      </c>
      <c r="BS28" s="429" t="e">
        <f ca="1"/>
        <v>#N/A</v>
      </c>
      <c r="BT28" s="429" t="e">
        <f ca="1"/>
        <v>#N/A</v>
      </c>
      <c r="BU28" s="429" t="e">
        <f ca="1"/>
        <v>#N/A</v>
      </c>
      <c r="BV28" s="429" t="e">
        <f ca="1"/>
        <v>#N/A</v>
      </c>
      <c r="BW28" s="429" t="e">
        <f ca="1"/>
        <v>#N/A</v>
      </c>
      <c r="BX28" s="429" t="e">
        <f ca="1"/>
        <v>#N/A</v>
      </c>
      <c r="BY28" s="429" t="e">
        <f ca="1"/>
        <v>#N/A</v>
      </c>
      <c r="BZ28" s="429" t="e">
        <f ca="1"/>
        <v>#N/A</v>
      </c>
      <c r="CA28" s="429" t="e">
        <f ca="1"/>
        <v>#N/A</v>
      </c>
      <c r="CB28" s="429" t="e">
        <f ca="1"/>
        <v>#N/A</v>
      </c>
      <c r="CC28" s="429" t="e">
        <f ca="1"/>
        <v>#N/A</v>
      </c>
      <c r="CD28" s="429" t="e">
        <f ca="1"/>
        <v>#N/A</v>
      </c>
      <c r="CE28" s="429" t="e">
        <f ca="1"/>
        <v>#N/A</v>
      </c>
      <c r="CF28" s="429" t="e">
        <f ca="1"/>
        <v>#N/A</v>
      </c>
      <c r="CG28" s="429" t="e">
        <f ca="1"/>
        <v>#N/A</v>
      </c>
      <c r="CH28" s="429" t="e">
        <f ca="1"/>
        <v>#N/A</v>
      </c>
      <c r="CI28" s="429" t="e">
        <f ca="1"/>
        <v>#N/A</v>
      </c>
      <c r="CJ28" s="429" t="e">
        <f ca="1"/>
        <v>#N/A</v>
      </c>
      <c r="CK28" s="429" t="e">
        <f ca="1"/>
        <v>#N/A</v>
      </c>
      <c r="CL28" s="429" t="e">
        <f ca="1"/>
        <v>#N/A</v>
      </c>
      <c r="CM28" s="429" t="e">
        <f ca="1"/>
        <v>#N/A</v>
      </c>
      <c r="CN28" s="429" t="e">
        <f ca="1"/>
        <v>#N/A</v>
      </c>
      <c r="CO28" s="429" t="e">
        <f ca="1"/>
        <v>#N/A</v>
      </c>
      <c r="CP28" s="429" t="e">
        <f ca="1"/>
        <v>#N/A</v>
      </c>
      <c r="CQ28" s="429" t="e">
        <f ca="1"/>
        <v>#N/A</v>
      </c>
      <c r="CR28" s="429" t="e">
        <f ca="1"/>
        <v>#N/A</v>
      </c>
      <c r="CS28" s="429" t="e">
        <f ca="1"/>
        <v>#N/A</v>
      </c>
      <c r="CT28" s="429" t="e">
        <f ca="1"/>
        <v>#N/A</v>
      </c>
      <c r="CU28" s="429" t="e">
        <f ca="1"/>
        <v>#N/A</v>
      </c>
      <c r="CV28" s="429" t="e">
        <f ca="1"/>
        <v>#N/A</v>
      </c>
      <c r="CW28" s="429" t="e">
        <f ca="1"/>
        <v>#N/A</v>
      </c>
      <c r="CX28" s="429" t="e">
        <f ca="1"/>
        <v>#N/A</v>
      </c>
      <c r="CY28" s="429" t="e">
        <f ca="1"/>
        <v>#N/A</v>
      </c>
      <c r="CZ28" s="429" t="e">
        <f ca="1"/>
        <v>#N/A</v>
      </c>
      <c r="DA28" s="429" t="e">
        <f ca="1"/>
        <v>#N/A</v>
      </c>
      <c r="DB28" s="429" t="e">
        <f ca="1"/>
        <v>#N/A</v>
      </c>
      <c r="DC28" s="429" t="e">
        <f ca="1"/>
        <v>#N/A</v>
      </c>
      <c r="DD28" s="429" t="e">
        <f ca="1"/>
        <v>#N/A</v>
      </c>
      <c r="DE28" s="429" t="e">
        <f ca="1"/>
        <v>#N/A</v>
      </c>
      <c r="DF28" s="429" t="e">
        <f ca="1"/>
        <v>#N/A</v>
      </c>
      <c r="DG28" s="429" t="e">
        <f ca="1"/>
        <v>#N/A</v>
      </c>
      <c r="DH28" s="429" t="e">
        <f ca="1"/>
        <v>#N/A</v>
      </c>
      <c r="DI28" s="429" t="e">
        <f ca="1"/>
        <v>#N/A</v>
      </c>
      <c r="DJ28" s="429" t="e">
        <f ca="1"/>
        <v>#N/A</v>
      </c>
      <c r="DK28" s="429" t="e">
        <f ca="1"/>
        <v>#N/A</v>
      </c>
      <c r="DL28" s="429" t="e">
        <f ca="1"/>
        <v>#N/A</v>
      </c>
      <c r="DM28" s="429" t="e">
        <f ca="1"/>
        <v>#N/A</v>
      </c>
      <c r="DN28" s="429" t="e">
        <f ca="1"/>
        <v>#N/A</v>
      </c>
      <c r="DO28" s="429" t="e">
        <f ca="1"/>
        <v>#N/A</v>
      </c>
      <c r="DP28" s="429" t="e">
        <f ca="1"/>
        <v>#N/A</v>
      </c>
      <c r="DQ28" s="429" t="e">
        <f ca="1"/>
        <v>#N/A</v>
      </c>
      <c r="DR28" s="429" t="e">
        <f ca="1"/>
        <v>#N/A</v>
      </c>
      <c r="DS28" s="429" t="e">
        <f ca="1"/>
        <v>#N/A</v>
      </c>
      <c r="DT28" s="23"/>
    </row>
    <row r="29" spans="2:124" s="39" customFormat="1" ht="12" x14ac:dyDescent="0.25">
      <c r="B29" s="53">
        <v>26</v>
      </c>
      <c r="C29" s="361" t="str">
        <v>-</v>
      </c>
      <c r="D29" s="430" t="e">
        <f ca="1"/>
        <v>#N/A</v>
      </c>
      <c r="E29" s="431" t="e">
        <f ca="1"/>
        <v>#N/A</v>
      </c>
      <c r="F29" s="431" t="e">
        <f ca="1"/>
        <v>#N/A</v>
      </c>
      <c r="G29" s="431" t="e">
        <f ca="1"/>
        <v>#N/A</v>
      </c>
      <c r="H29" s="431" t="e">
        <f ca="1"/>
        <v>#N/A</v>
      </c>
      <c r="I29" s="431" t="e">
        <f ca="1"/>
        <v>#N/A</v>
      </c>
      <c r="J29" s="431" t="e">
        <f ca="1"/>
        <v>#N/A</v>
      </c>
      <c r="K29" s="431" t="e">
        <f ca="1"/>
        <v>#N/A</v>
      </c>
      <c r="L29" s="431" t="e">
        <f ca="1"/>
        <v>#N/A</v>
      </c>
      <c r="M29" s="431" t="e">
        <f ca="1"/>
        <v>#N/A</v>
      </c>
      <c r="N29" s="431" t="e">
        <f ca="1"/>
        <v>#N/A</v>
      </c>
      <c r="O29" s="431" t="e">
        <f ca="1"/>
        <v>#N/A</v>
      </c>
      <c r="P29" s="431" t="e">
        <f ca="1"/>
        <v>#N/A</v>
      </c>
      <c r="Q29" s="431" t="e">
        <f ca="1"/>
        <v>#N/A</v>
      </c>
      <c r="R29" s="431" t="e">
        <f ca="1"/>
        <v>#N/A</v>
      </c>
      <c r="S29" s="431" t="e">
        <f ca="1"/>
        <v>#N/A</v>
      </c>
      <c r="T29" s="431" t="e">
        <f ca="1"/>
        <v>#N/A</v>
      </c>
      <c r="U29" s="431" t="e">
        <f ca="1"/>
        <v>#N/A</v>
      </c>
      <c r="V29" s="431" t="e">
        <f ca="1"/>
        <v>#N/A</v>
      </c>
      <c r="W29" s="431" t="e">
        <f ca="1"/>
        <v>#N/A</v>
      </c>
      <c r="X29" s="431" t="e">
        <f ca="1"/>
        <v>#N/A</v>
      </c>
      <c r="Y29" s="431" t="e">
        <f ca="1"/>
        <v>#N/A</v>
      </c>
      <c r="Z29" s="431" t="e">
        <f ca="1"/>
        <v>#N/A</v>
      </c>
      <c r="AA29" s="431" t="e">
        <f ca="1"/>
        <v>#N/A</v>
      </c>
      <c r="AB29" s="431" t="e">
        <f ca="1"/>
        <v>#N/A</v>
      </c>
      <c r="AC29" s="431" t="e">
        <f ca="1"/>
        <v>#N/A</v>
      </c>
      <c r="AD29" s="431" t="e">
        <f ca="1"/>
        <v>#N/A</v>
      </c>
      <c r="AE29" s="431" t="e">
        <f ca="1"/>
        <v>#N/A</v>
      </c>
      <c r="AF29" s="431" t="e">
        <f ca="1"/>
        <v>#N/A</v>
      </c>
      <c r="AG29" s="431" t="e">
        <f ca="1"/>
        <v>#N/A</v>
      </c>
      <c r="AH29" s="431" t="e">
        <f ca="1"/>
        <v>#N/A</v>
      </c>
      <c r="AI29" s="431" t="e">
        <f ca="1"/>
        <v>#N/A</v>
      </c>
      <c r="AJ29" s="431" t="e">
        <f ca="1"/>
        <v>#N/A</v>
      </c>
      <c r="AK29" s="431" t="e">
        <f ca="1"/>
        <v>#N/A</v>
      </c>
      <c r="AL29" s="431" t="e">
        <f ca="1"/>
        <v>#N/A</v>
      </c>
      <c r="AM29" s="431" t="e">
        <f ca="1"/>
        <v>#N/A</v>
      </c>
      <c r="AN29" s="431" t="e">
        <f ca="1"/>
        <v>#N/A</v>
      </c>
      <c r="AO29" s="431" t="e">
        <f ca="1"/>
        <v>#N/A</v>
      </c>
      <c r="AP29" s="431" t="e">
        <f ca="1"/>
        <v>#N/A</v>
      </c>
      <c r="AQ29" s="431" t="e">
        <f ca="1"/>
        <v>#N/A</v>
      </c>
      <c r="AR29" s="431" t="e">
        <f ca="1"/>
        <v>#N/A</v>
      </c>
      <c r="AS29" s="431" t="e">
        <f ca="1"/>
        <v>#N/A</v>
      </c>
      <c r="AT29" s="431" t="e">
        <f ca="1"/>
        <v>#N/A</v>
      </c>
      <c r="AU29" s="431" t="e">
        <f ca="1"/>
        <v>#N/A</v>
      </c>
      <c r="AV29" s="431" t="e">
        <f ca="1"/>
        <v>#N/A</v>
      </c>
      <c r="AW29" s="431" t="e">
        <f ca="1"/>
        <v>#N/A</v>
      </c>
      <c r="AX29" s="431" t="e">
        <f ca="1"/>
        <v>#N/A</v>
      </c>
      <c r="AY29" s="431" t="e">
        <f ca="1"/>
        <v>#N/A</v>
      </c>
      <c r="AZ29" s="431" t="e">
        <f ca="1"/>
        <v>#N/A</v>
      </c>
      <c r="BA29" s="431" t="e">
        <f ca="1"/>
        <v>#N/A</v>
      </c>
      <c r="BB29" s="431" t="e">
        <f ca="1"/>
        <v>#N/A</v>
      </c>
      <c r="BC29" s="431" t="e">
        <f ca="1"/>
        <v>#N/A</v>
      </c>
      <c r="BD29" s="431" t="e">
        <f ca="1"/>
        <v>#N/A</v>
      </c>
      <c r="BE29" s="431" t="e">
        <f ca="1"/>
        <v>#N/A</v>
      </c>
      <c r="BF29" s="431" t="e">
        <f ca="1"/>
        <v>#N/A</v>
      </c>
      <c r="BG29" s="431" t="e">
        <f ca="1"/>
        <v>#N/A</v>
      </c>
      <c r="BH29" s="431" t="e">
        <f ca="1"/>
        <v>#N/A</v>
      </c>
      <c r="BI29" s="431" t="e">
        <f ca="1"/>
        <v>#N/A</v>
      </c>
      <c r="BJ29" s="431" t="e">
        <f ca="1"/>
        <v>#N/A</v>
      </c>
      <c r="BK29" s="431" t="e">
        <f ca="1"/>
        <v>#N/A</v>
      </c>
      <c r="BL29" s="431" t="e">
        <f ca="1"/>
        <v>#N/A</v>
      </c>
      <c r="BM29" s="431" t="e">
        <f ca="1"/>
        <v>#N/A</v>
      </c>
      <c r="BN29" s="431" t="e">
        <f ca="1"/>
        <v>#N/A</v>
      </c>
      <c r="BO29" s="431" t="e">
        <f ca="1"/>
        <v>#N/A</v>
      </c>
      <c r="BP29" s="431" t="e">
        <f ca="1"/>
        <v>#N/A</v>
      </c>
      <c r="BQ29" s="431" t="e">
        <f ca="1"/>
        <v>#N/A</v>
      </c>
      <c r="BR29" s="431" t="e">
        <f ca="1"/>
        <v>#N/A</v>
      </c>
      <c r="BS29" s="431" t="e">
        <f ca="1"/>
        <v>#N/A</v>
      </c>
      <c r="BT29" s="431" t="e">
        <f ca="1"/>
        <v>#N/A</v>
      </c>
      <c r="BU29" s="431" t="e">
        <f ca="1"/>
        <v>#N/A</v>
      </c>
      <c r="BV29" s="431" t="e">
        <f ca="1"/>
        <v>#N/A</v>
      </c>
      <c r="BW29" s="431" t="e">
        <f ca="1"/>
        <v>#N/A</v>
      </c>
      <c r="BX29" s="431" t="e">
        <f ca="1"/>
        <v>#N/A</v>
      </c>
      <c r="BY29" s="431" t="e">
        <f ca="1"/>
        <v>#N/A</v>
      </c>
      <c r="BZ29" s="431" t="e">
        <f ca="1"/>
        <v>#N/A</v>
      </c>
      <c r="CA29" s="431" t="e">
        <f ca="1"/>
        <v>#N/A</v>
      </c>
      <c r="CB29" s="431" t="e">
        <f ca="1"/>
        <v>#N/A</v>
      </c>
      <c r="CC29" s="431" t="e">
        <f ca="1"/>
        <v>#N/A</v>
      </c>
      <c r="CD29" s="431" t="e">
        <f ca="1"/>
        <v>#N/A</v>
      </c>
      <c r="CE29" s="431" t="e">
        <f ca="1"/>
        <v>#N/A</v>
      </c>
      <c r="CF29" s="431" t="e">
        <f ca="1"/>
        <v>#N/A</v>
      </c>
      <c r="CG29" s="431" t="e">
        <f ca="1"/>
        <v>#N/A</v>
      </c>
      <c r="CH29" s="431" t="e">
        <f ca="1"/>
        <v>#N/A</v>
      </c>
      <c r="CI29" s="431" t="e">
        <f ca="1"/>
        <v>#N/A</v>
      </c>
      <c r="CJ29" s="431" t="e">
        <f ca="1"/>
        <v>#N/A</v>
      </c>
      <c r="CK29" s="431" t="e">
        <f ca="1"/>
        <v>#N/A</v>
      </c>
      <c r="CL29" s="431" t="e">
        <f ca="1"/>
        <v>#N/A</v>
      </c>
      <c r="CM29" s="431" t="e">
        <f ca="1"/>
        <v>#N/A</v>
      </c>
      <c r="CN29" s="431" t="e">
        <f ca="1"/>
        <v>#N/A</v>
      </c>
      <c r="CO29" s="431" t="e">
        <f ca="1"/>
        <v>#N/A</v>
      </c>
      <c r="CP29" s="431" t="e">
        <f ca="1"/>
        <v>#N/A</v>
      </c>
      <c r="CQ29" s="431" t="e">
        <f ca="1"/>
        <v>#N/A</v>
      </c>
      <c r="CR29" s="431" t="e">
        <f ca="1"/>
        <v>#N/A</v>
      </c>
      <c r="CS29" s="431" t="e">
        <f ca="1"/>
        <v>#N/A</v>
      </c>
      <c r="CT29" s="431" t="e">
        <f ca="1"/>
        <v>#N/A</v>
      </c>
      <c r="CU29" s="431" t="e">
        <f ca="1"/>
        <v>#N/A</v>
      </c>
      <c r="CV29" s="431" t="e">
        <f ca="1"/>
        <v>#N/A</v>
      </c>
      <c r="CW29" s="431" t="e">
        <f ca="1"/>
        <v>#N/A</v>
      </c>
      <c r="CX29" s="431" t="e">
        <f ca="1"/>
        <v>#N/A</v>
      </c>
      <c r="CY29" s="431" t="e">
        <f ca="1"/>
        <v>#N/A</v>
      </c>
      <c r="CZ29" s="431" t="e">
        <f ca="1"/>
        <v>#N/A</v>
      </c>
      <c r="DA29" s="431" t="e">
        <f ca="1"/>
        <v>#N/A</v>
      </c>
      <c r="DB29" s="431" t="e">
        <f ca="1"/>
        <v>#N/A</v>
      </c>
      <c r="DC29" s="431" t="e">
        <f ca="1"/>
        <v>#N/A</v>
      </c>
      <c r="DD29" s="431" t="e">
        <f ca="1"/>
        <v>#N/A</v>
      </c>
      <c r="DE29" s="431" t="e">
        <f ca="1"/>
        <v>#N/A</v>
      </c>
      <c r="DF29" s="431" t="e">
        <f ca="1"/>
        <v>#N/A</v>
      </c>
      <c r="DG29" s="431" t="e">
        <f ca="1"/>
        <v>#N/A</v>
      </c>
      <c r="DH29" s="431" t="e">
        <f ca="1"/>
        <v>#N/A</v>
      </c>
      <c r="DI29" s="431" t="e">
        <f ca="1"/>
        <v>#N/A</v>
      </c>
      <c r="DJ29" s="431" t="e">
        <f ca="1"/>
        <v>#N/A</v>
      </c>
      <c r="DK29" s="431" t="e">
        <f ca="1"/>
        <v>#N/A</v>
      </c>
      <c r="DL29" s="431" t="e">
        <f ca="1"/>
        <v>#N/A</v>
      </c>
      <c r="DM29" s="431" t="e">
        <f ca="1"/>
        <v>#N/A</v>
      </c>
      <c r="DN29" s="431" t="e">
        <f ca="1"/>
        <v>#N/A</v>
      </c>
      <c r="DO29" s="431" t="e">
        <f ca="1"/>
        <v>#N/A</v>
      </c>
      <c r="DP29" s="431" t="e">
        <f ca="1"/>
        <v>#N/A</v>
      </c>
      <c r="DQ29" s="431" t="e">
        <f ca="1"/>
        <v>#N/A</v>
      </c>
      <c r="DR29" s="431" t="e">
        <f ca="1"/>
        <v>#N/A</v>
      </c>
      <c r="DS29" s="431" t="e">
        <f ca="1"/>
        <v>#N/A</v>
      </c>
      <c r="DT29" s="24"/>
    </row>
    <row r="30" spans="2:124" s="39" customFormat="1" ht="12" x14ac:dyDescent="0.25">
      <c r="B30" s="53">
        <v>27</v>
      </c>
      <c r="C30" s="360" t="str">
        <v>-</v>
      </c>
      <c r="D30" s="428" t="e">
        <f ca="1"/>
        <v>#N/A</v>
      </c>
      <c r="E30" s="429" t="e">
        <f ca="1"/>
        <v>#N/A</v>
      </c>
      <c r="F30" s="429" t="e">
        <f ca="1"/>
        <v>#N/A</v>
      </c>
      <c r="G30" s="429" t="e">
        <f ca="1"/>
        <v>#N/A</v>
      </c>
      <c r="H30" s="429" t="e">
        <f ca="1"/>
        <v>#N/A</v>
      </c>
      <c r="I30" s="429" t="e">
        <f ca="1"/>
        <v>#N/A</v>
      </c>
      <c r="J30" s="429" t="e">
        <f ca="1"/>
        <v>#N/A</v>
      </c>
      <c r="K30" s="429" t="e">
        <f ca="1"/>
        <v>#N/A</v>
      </c>
      <c r="L30" s="429" t="e">
        <f ca="1"/>
        <v>#N/A</v>
      </c>
      <c r="M30" s="429" t="e">
        <f ca="1"/>
        <v>#N/A</v>
      </c>
      <c r="N30" s="429" t="e">
        <f ca="1"/>
        <v>#N/A</v>
      </c>
      <c r="O30" s="429" t="e">
        <f ca="1"/>
        <v>#N/A</v>
      </c>
      <c r="P30" s="429" t="e">
        <f ca="1"/>
        <v>#N/A</v>
      </c>
      <c r="Q30" s="429" t="e">
        <f ca="1"/>
        <v>#N/A</v>
      </c>
      <c r="R30" s="429" t="e">
        <f ca="1"/>
        <v>#N/A</v>
      </c>
      <c r="S30" s="429" t="e">
        <f ca="1"/>
        <v>#N/A</v>
      </c>
      <c r="T30" s="429" t="e">
        <f ca="1"/>
        <v>#N/A</v>
      </c>
      <c r="U30" s="429" t="e">
        <f ca="1"/>
        <v>#N/A</v>
      </c>
      <c r="V30" s="429" t="e">
        <f ca="1"/>
        <v>#N/A</v>
      </c>
      <c r="W30" s="429" t="e">
        <f ca="1"/>
        <v>#N/A</v>
      </c>
      <c r="X30" s="429" t="e">
        <f ca="1"/>
        <v>#N/A</v>
      </c>
      <c r="Y30" s="429" t="e">
        <f ca="1"/>
        <v>#N/A</v>
      </c>
      <c r="Z30" s="429" t="e">
        <f ca="1"/>
        <v>#N/A</v>
      </c>
      <c r="AA30" s="429" t="e">
        <f ca="1"/>
        <v>#N/A</v>
      </c>
      <c r="AB30" s="429" t="e">
        <f ca="1"/>
        <v>#N/A</v>
      </c>
      <c r="AC30" s="429" t="e">
        <f ca="1"/>
        <v>#N/A</v>
      </c>
      <c r="AD30" s="429" t="e">
        <f ca="1"/>
        <v>#N/A</v>
      </c>
      <c r="AE30" s="429" t="e">
        <f ca="1"/>
        <v>#N/A</v>
      </c>
      <c r="AF30" s="429" t="e">
        <f ca="1"/>
        <v>#N/A</v>
      </c>
      <c r="AG30" s="429" t="e">
        <f ca="1"/>
        <v>#N/A</v>
      </c>
      <c r="AH30" s="429" t="e">
        <f ca="1"/>
        <v>#N/A</v>
      </c>
      <c r="AI30" s="429" t="e">
        <f ca="1"/>
        <v>#N/A</v>
      </c>
      <c r="AJ30" s="429" t="e">
        <f ca="1"/>
        <v>#N/A</v>
      </c>
      <c r="AK30" s="429" t="e">
        <f ca="1"/>
        <v>#N/A</v>
      </c>
      <c r="AL30" s="429" t="e">
        <f ca="1"/>
        <v>#N/A</v>
      </c>
      <c r="AM30" s="429" t="e">
        <f ca="1"/>
        <v>#N/A</v>
      </c>
      <c r="AN30" s="429" t="e">
        <f ca="1"/>
        <v>#N/A</v>
      </c>
      <c r="AO30" s="429" t="e">
        <f ca="1"/>
        <v>#N/A</v>
      </c>
      <c r="AP30" s="429" t="e">
        <f ca="1"/>
        <v>#N/A</v>
      </c>
      <c r="AQ30" s="429" t="e">
        <f ca="1"/>
        <v>#N/A</v>
      </c>
      <c r="AR30" s="429" t="e">
        <f ca="1"/>
        <v>#N/A</v>
      </c>
      <c r="AS30" s="429" t="e">
        <f ca="1"/>
        <v>#N/A</v>
      </c>
      <c r="AT30" s="429" t="e">
        <f ca="1"/>
        <v>#N/A</v>
      </c>
      <c r="AU30" s="429" t="e">
        <f ca="1"/>
        <v>#N/A</v>
      </c>
      <c r="AV30" s="429" t="e">
        <f ca="1"/>
        <v>#N/A</v>
      </c>
      <c r="AW30" s="429" t="e">
        <f ca="1"/>
        <v>#N/A</v>
      </c>
      <c r="AX30" s="429" t="e">
        <f ca="1"/>
        <v>#N/A</v>
      </c>
      <c r="AY30" s="429" t="e">
        <f ca="1"/>
        <v>#N/A</v>
      </c>
      <c r="AZ30" s="429" t="e">
        <f ca="1"/>
        <v>#N/A</v>
      </c>
      <c r="BA30" s="429" t="e">
        <f ca="1"/>
        <v>#N/A</v>
      </c>
      <c r="BB30" s="429" t="e">
        <f ca="1"/>
        <v>#N/A</v>
      </c>
      <c r="BC30" s="429" t="e">
        <f ca="1"/>
        <v>#N/A</v>
      </c>
      <c r="BD30" s="429" t="e">
        <f ca="1"/>
        <v>#N/A</v>
      </c>
      <c r="BE30" s="429" t="e">
        <f ca="1"/>
        <v>#N/A</v>
      </c>
      <c r="BF30" s="429" t="e">
        <f ca="1"/>
        <v>#N/A</v>
      </c>
      <c r="BG30" s="429" t="e">
        <f ca="1"/>
        <v>#N/A</v>
      </c>
      <c r="BH30" s="429" t="e">
        <f ca="1"/>
        <v>#N/A</v>
      </c>
      <c r="BI30" s="429" t="e">
        <f ca="1"/>
        <v>#N/A</v>
      </c>
      <c r="BJ30" s="429" t="e">
        <f ca="1"/>
        <v>#N/A</v>
      </c>
      <c r="BK30" s="429" t="e">
        <f ca="1"/>
        <v>#N/A</v>
      </c>
      <c r="BL30" s="429" t="e">
        <f ca="1"/>
        <v>#N/A</v>
      </c>
      <c r="BM30" s="429" t="e">
        <f ca="1"/>
        <v>#N/A</v>
      </c>
      <c r="BN30" s="429" t="e">
        <f ca="1"/>
        <v>#N/A</v>
      </c>
      <c r="BO30" s="429" t="e">
        <f ca="1"/>
        <v>#N/A</v>
      </c>
      <c r="BP30" s="429" t="e">
        <f ca="1"/>
        <v>#N/A</v>
      </c>
      <c r="BQ30" s="429" t="e">
        <f ca="1"/>
        <v>#N/A</v>
      </c>
      <c r="BR30" s="429" t="e">
        <f ca="1"/>
        <v>#N/A</v>
      </c>
      <c r="BS30" s="429" t="e">
        <f ca="1"/>
        <v>#N/A</v>
      </c>
      <c r="BT30" s="429" t="e">
        <f ca="1"/>
        <v>#N/A</v>
      </c>
      <c r="BU30" s="429" t="e">
        <f ca="1"/>
        <v>#N/A</v>
      </c>
      <c r="BV30" s="429" t="e">
        <f ca="1"/>
        <v>#N/A</v>
      </c>
      <c r="BW30" s="429" t="e">
        <f ca="1"/>
        <v>#N/A</v>
      </c>
      <c r="BX30" s="429" t="e">
        <f ca="1"/>
        <v>#N/A</v>
      </c>
      <c r="BY30" s="429" t="e">
        <f ca="1"/>
        <v>#N/A</v>
      </c>
      <c r="BZ30" s="429" t="e">
        <f ca="1"/>
        <v>#N/A</v>
      </c>
      <c r="CA30" s="429" t="e">
        <f ca="1"/>
        <v>#N/A</v>
      </c>
      <c r="CB30" s="429" t="e">
        <f ca="1"/>
        <v>#N/A</v>
      </c>
      <c r="CC30" s="429" t="e">
        <f ca="1"/>
        <v>#N/A</v>
      </c>
      <c r="CD30" s="429" t="e">
        <f ca="1"/>
        <v>#N/A</v>
      </c>
      <c r="CE30" s="429" t="e">
        <f ca="1"/>
        <v>#N/A</v>
      </c>
      <c r="CF30" s="429" t="e">
        <f ca="1"/>
        <v>#N/A</v>
      </c>
      <c r="CG30" s="429" t="e">
        <f ca="1"/>
        <v>#N/A</v>
      </c>
      <c r="CH30" s="429" t="e">
        <f ca="1"/>
        <v>#N/A</v>
      </c>
      <c r="CI30" s="429" t="e">
        <f ca="1"/>
        <v>#N/A</v>
      </c>
      <c r="CJ30" s="429" t="e">
        <f ca="1"/>
        <v>#N/A</v>
      </c>
      <c r="CK30" s="429" t="e">
        <f ca="1"/>
        <v>#N/A</v>
      </c>
      <c r="CL30" s="429" t="e">
        <f ca="1"/>
        <v>#N/A</v>
      </c>
      <c r="CM30" s="429" t="e">
        <f ca="1"/>
        <v>#N/A</v>
      </c>
      <c r="CN30" s="429" t="e">
        <f ca="1"/>
        <v>#N/A</v>
      </c>
      <c r="CO30" s="429" t="e">
        <f ca="1"/>
        <v>#N/A</v>
      </c>
      <c r="CP30" s="429" t="e">
        <f ca="1"/>
        <v>#N/A</v>
      </c>
      <c r="CQ30" s="429" t="e">
        <f ca="1"/>
        <v>#N/A</v>
      </c>
      <c r="CR30" s="429" t="e">
        <f ca="1"/>
        <v>#N/A</v>
      </c>
      <c r="CS30" s="429" t="e">
        <f ca="1"/>
        <v>#N/A</v>
      </c>
      <c r="CT30" s="429" t="e">
        <f ca="1"/>
        <v>#N/A</v>
      </c>
      <c r="CU30" s="429" t="e">
        <f ca="1"/>
        <v>#N/A</v>
      </c>
      <c r="CV30" s="429" t="e">
        <f ca="1"/>
        <v>#N/A</v>
      </c>
      <c r="CW30" s="429" t="e">
        <f ca="1"/>
        <v>#N/A</v>
      </c>
      <c r="CX30" s="429" t="e">
        <f ca="1"/>
        <v>#N/A</v>
      </c>
      <c r="CY30" s="429" t="e">
        <f ca="1"/>
        <v>#N/A</v>
      </c>
      <c r="CZ30" s="429" t="e">
        <f ca="1"/>
        <v>#N/A</v>
      </c>
      <c r="DA30" s="429" t="e">
        <f ca="1"/>
        <v>#N/A</v>
      </c>
      <c r="DB30" s="429" t="e">
        <f ca="1"/>
        <v>#N/A</v>
      </c>
      <c r="DC30" s="429" t="e">
        <f ca="1"/>
        <v>#N/A</v>
      </c>
      <c r="DD30" s="429" t="e">
        <f ca="1"/>
        <v>#N/A</v>
      </c>
      <c r="DE30" s="429" t="e">
        <f ca="1"/>
        <v>#N/A</v>
      </c>
      <c r="DF30" s="429" t="e">
        <f ca="1"/>
        <v>#N/A</v>
      </c>
      <c r="DG30" s="429" t="e">
        <f ca="1"/>
        <v>#N/A</v>
      </c>
      <c r="DH30" s="429" t="e">
        <f ca="1"/>
        <v>#N/A</v>
      </c>
      <c r="DI30" s="429" t="e">
        <f ca="1"/>
        <v>#N/A</v>
      </c>
      <c r="DJ30" s="429" t="e">
        <f ca="1"/>
        <v>#N/A</v>
      </c>
      <c r="DK30" s="429" t="e">
        <f ca="1"/>
        <v>#N/A</v>
      </c>
      <c r="DL30" s="429" t="e">
        <f ca="1"/>
        <v>#N/A</v>
      </c>
      <c r="DM30" s="429" t="e">
        <f ca="1"/>
        <v>#N/A</v>
      </c>
      <c r="DN30" s="429" t="e">
        <f ca="1"/>
        <v>#N/A</v>
      </c>
      <c r="DO30" s="429" t="e">
        <f ca="1"/>
        <v>#N/A</v>
      </c>
      <c r="DP30" s="429" t="e">
        <f ca="1"/>
        <v>#N/A</v>
      </c>
      <c r="DQ30" s="429" t="e">
        <f ca="1"/>
        <v>#N/A</v>
      </c>
      <c r="DR30" s="429" t="e">
        <f ca="1"/>
        <v>#N/A</v>
      </c>
      <c r="DS30" s="429" t="e">
        <f ca="1"/>
        <v>#N/A</v>
      </c>
      <c r="DT30" s="23"/>
    </row>
    <row r="31" spans="2:124" s="39" customFormat="1" ht="12" x14ac:dyDescent="0.25">
      <c r="B31" s="53">
        <v>28</v>
      </c>
      <c r="C31" s="360" t="str">
        <v>-</v>
      </c>
      <c r="D31" s="428" t="e">
        <f ca="1"/>
        <v>#N/A</v>
      </c>
      <c r="E31" s="429" t="e">
        <f ca="1"/>
        <v>#N/A</v>
      </c>
      <c r="F31" s="429" t="e">
        <f ca="1"/>
        <v>#N/A</v>
      </c>
      <c r="G31" s="429" t="e">
        <f ca="1"/>
        <v>#N/A</v>
      </c>
      <c r="H31" s="429" t="e">
        <f ca="1"/>
        <v>#N/A</v>
      </c>
      <c r="I31" s="429" t="e">
        <f ca="1"/>
        <v>#N/A</v>
      </c>
      <c r="J31" s="429" t="e">
        <f ca="1"/>
        <v>#N/A</v>
      </c>
      <c r="K31" s="429" t="e">
        <f ca="1"/>
        <v>#N/A</v>
      </c>
      <c r="L31" s="429" t="e">
        <f ca="1"/>
        <v>#N/A</v>
      </c>
      <c r="M31" s="429" t="e">
        <f ca="1"/>
        <v>#N/A</v>
      </c>
      <c r="N31" s="429" t="e">
        <f ca="1"/>
        <v>#N/A</v>
      </c>
      <c r="O31" s="429" t="e">
        <f ca="1"/>
        <v>#N/A</v>
      </c>
      <c r="P31" s="429" t="e">
        <f ca="1"/>
        <v>#N/A</v>
      </c>
      <c r="Q31" s="429" t="e">
        <f ca="1"/>
        <v>#N/A</v>
      </c>
      <c r="R31" s="429" t="e">
        <f ca="1"/>
        <v>#N/A</v>
      </c>
      <c r="S31" s="429" t="e">
        <f ca="1"/>
        <v>#N/A</v>
      </c>
      <c r="T31" s="429" t="e">
        <f ca="1"/>
        <v>#N/A</v>
      </c>
      <c r="U31" s="429" t="e">
        <f ca="1"/>
        <v>#N/A</v>
      </c>
      <c r="V31" s="429" t="e">
        <f ca="1"/>
        <v>#N/A</v>
      </c>
      <c r="W31" s="429" t="e">
        <f ca="1"/>
        <v>#N/A</v>
      </c>
      <c r="X31" s="429" t="e">
        <f ca="1"/>
        <v>#N/A</v>
      </c>
      <c r="Y31" s="429" t="e">
        <f ca="1"/>
        <v>#N/A</v>
      </c>
      <c r="Z31" s="429" t="e">
        <f ca="1"/>
        <v>#N/A</v>
      </c>
      <c r="AA31" s="429" t="e">
        <f ca="1"/>
        <v>#N/A</v>
      </c>
      <c r="AB31" s="429" t="e">
        <f ca="1"/>
        <v>#N/A</v>
      </c>
      <c r="AC31" s="429" t="e">
        <f ca="1"/>
        <v>#N/A</v>
      </c>
      <c r="AD31" s="429" t="e">
        <f ca="1"/>
        <v>#N/A</v>
      </c>
      <c r="AE31" s="429" t="e">
        <f ca="1"/>
        <v>#N/A</v>
      </c>
      <c r="AF31" s="429" t="e">
        <f ca="1"/>
        <v>#N/A</v>
      </c>
      <c r="AG31" s="429" t="e">
        <f ca="1"/>
        <v>#N/A</v>
      </c>
      <c r="AH31" s="429" t="e">
        <f ca="1"/>
        <v>#N/A</v>
      </c>
      <c r="AI31" s="429" t="e">
        <f ca="1"/>
        <v>#N/A</v>
      </c>
      <c r="AJ31" s="429" t="e">
        <f ca="1"/>
        <v>#N/A</v>
      </c>
      <c r="AK31" s="429" t="e">
        <f ca="1"/>
        <v>#N/A</v>
      </c>
      <c r="AL31" s="429" t="e">
        <f ca="1"/>
        <v>#N/A</v>
      </c>
      <c r="AM31" s="429" t="e">
        <f ca="1"/>
        <v>#N/A</v>
      </c>
      <c r="AN31" s="429" t="e">
        <f ca="1"/>
        <v>#N/A</v>
      </c>
      <c r="AO31" s="429" t="e">
        <f ca="1"/>
        <v>#N/A</v>
      </c>
      <c r="AP31" s="429" t="e">
        <f ca="1"/>
        <v>#N/A</v>
      </c>
      <c r="AQ31" s="429" t="e">
        <f ca="1"/>
        <v>#N/A</v>
      </c>
      <c r="AR31" s="429" t="e">
        <f ca="1"/>
        <v>#N/A</v>
      </c>
      <c r="AS31" s="429" t="e">
        <f ca="1"/>
        <v>#N/A</v>
      </c>
      <c r="AT31" s="429" t="e">
        <f ca="1"/>
        <v>#N/A</v>
      </c>
      <c r="AU31" s="429" t="e">
        <f ca="1"/>
        <v>#N/A</v>
      </c>
      <c r="AV31" s="429" t="e">
        <f ca="1"/>
        <v>#N/A</v>
      </c>
      <c r="AW31" s="429" t="e">
        <f ca="1"/>
        <v>#N/A</v>
      </c>
      <c r="AX31" s="429" t="e">
        <f ca="1"/>
        <v>#N/A</v>
      </c>
      <c r="AY31" s="429" t="e">
        <f ca="1"/>
        <v>#N/A</v>
      </c>
      <c r="AZ31" s="429" t="e">
        <f ca="1"/>
        <v>#N/A</v>
      </c>
      <c r="BA31" s="429" t="e">
        <f ca="1"/>
        <v>#N/A</v>
      </c>
      <c r="BB31" s="429" t="e">
        <f ca="1"/>
        <v>#N/A</v>
      </c>
      <c r="BC31" s="429" t="e">
        <f ca="1"/>
        <v>#N/A</v>
      </c>
      <c r="BD31" s="429" t="e">
        <f ca="1"/>
        <v>#N/A</v>
      </c>
      <c r="BE31" s="429" t="e">
        <f ca="1"/>
        <v>#N/A</v>
      </c>
      <c r="BF31" s="429" t="e">
        <f ca="1"/>
        <v>#N/A</v>
      </c>
      <c r="BG31" s="429" t="e">
        <f ca="1"/>
        <v>#N/A</v>
      </c>
      <c r="BH31" s="429" t="e">
        <f ca="1"/>
        <v>#N/A</v>
      </c>
      <c r="BI31" s="429" t="e">
        <f ca="1"/>
        <v>#N/A</v>
      </c>
      <c r="BJ31" s="429" t="e">
        <f ca="1"/>
        <v>#N/A</v>
      </c>
      <c r="BK31" s="429" t="e">
        <f ca="1"/>
        <v>#N/A</v>
      </c>
      <c r="BL31" s="429" t="e">
        <f ca="1"/>
        <v>#N/A</v>
      </c>
      <c r="BM31" s="429" t="e">
        <f ca="1"/>
        <v>#N/A</v>
      </c>
      <c r="BN31" s="429" t="e">
        <f ca="1"/>
        <v>#N/A</v>
      </c>
      <c r="BO31" s="429" t="e">
        <f ca="1"/>
        <v>#N/A</v>
      </c>
      <c r="BP31" s="429" t="e">
        <f ca="1"/>
        <v>#N/A</v>
      </c>
      <c r="BQ31" s="429" t="e">
        <f ca="1"/>
        <v>#N/A</v>
      </c>
      <c r="BR31" s="429" t="e">
        <f ca="1"/>
        <v>#N/A</v>
      </c>
      <c r="BS31" s="429" t="e">
        <f ca="1"/>
        <v>#N/A</v>
      </c>
      <c r="BT31" s="429" t="e">
        <f ca="1"/>
        <v>#N/A</v>
      </c>
      <c r="BU31" s="429" t="e">
        <f ca="1"/>
        <v>#N/A</v>
      </c>
      <c r="BV31" s="429" t="e">
        <f ca="1"/>
        <v>#N/A</v>
      </c>
      <c r="BW31" s="429" t="e">
        <f ca="1"/>
        <v>#N/A</v>
      </c>
      <c r="BX31" s="429" t="e">
        <f ca="1"/>
        <v>#N/A</v>
      </c>
      <c r="BY31" s="429" t="e">
        <f ca="1"/>
        <v>#N/A</v>
      </c>
      <c r="BZ31" s="429" t="e">
        <f ca="1"/>
        <v>#N/A</v>
      </c>
      <c r="CA31" s="429" t="e">
        <f ca="1"/>
        <v>#N/A</v>
      </c>
      <c r="CB31" s="429" t="e">
        <f ca="1"/>
        <v>#N/A</v>
      </c>
      <c r="CC31" s="429" t="e">
        <f ca="1"/>
        <v>#N/A</v>
      </c>
      <c r="CD31" s="429" t="e">
        <f ca="1"/>
        <v>#N/A</v>
      </c>
      <c r="CE31" s="429" t="e">
        <f ca="1"/>
        <v>#N/A</v>
      </c>
      <c r="CF31" s="429" t="e">
        <f ca="1"/>
        <v>#N/A</v>
      </c>
      <c r="CG31" s="429" t="e">
        <f ca="1"/>
        <v>#N/A</v>
      </c>
      <c r="CH31" s="429" t="e">
        <f ca="1"/>
        <v>#N/A</v>
      </c>
      <c r="CI31" s="429" t="e">
        <f ca="1"/>
        <v>#N/A</v>
      </c>
      <c r="CJ31" s="429" t="e">
        <f ca="1"/>
        <v>#N/A</v>
      </c>
      <c r="CK31" s="429" t="e">
        <f ca="1"/>
        <v>#N/A</v>
      </c>
      <c r="CL31" s="429" t="e">
        <f ca="1"/>
        <v>#N/A</v>
      </c>
      <c r="CM31" s="429" t="e">
        <f ca="1"/>
        <v>#N/A</v>
      </c>
      <c r="CN31" s="429" t="e">
        <f ca="1"/>
        <v>#N/A</v>
      </c>
      <c r="CO31" s="429" t="e">
        <f ca="1"/>
        <v>#N/A</v>
      </c>
      <c r="CP31" s="429" t="e">
        <f ca="1"/>
        <v>#N/A</v>
      </c>
      <c r="CQ31" s="429" t="e">
        <f ca="1"/>
        <v>#N/A</v>
      </c>
      <c r="CR31" s="429" t="e">
        <f ca="1"/>
        <v>#N/A</v>
      </c>
      <c r="CS31" s="429" t="e">
        <f ca="1"/>
        <v>#N/A</v>
      </c>
      <c r="CT31" s="429" t="e">
        <f ca="1"/>
        <v>#N/A</v>
      </c>
      <c r="CU31" s="429" t="e">
        <f ca="1"/>
        <v>#N/A</v>
      </c>
      <c r="CV31" s="429" t="e">
        <f ca="1"/>
        <v>#N/A</v>
      </c>
      <c r="CW31" s="429" t="e">
        <f ca="1"/>
        <v>#N/A</v>
      </c>
      <c r="CX31" s="429" t="e">
        <f ca="1"/>
        <v>#N/A</v>
      </c>
      <c r="CY31" s="429" t="e">
        <f ca="1"/>
        <v>#N/A</v>
      </c>
      <c r="CZ31" s="429" t="e">
        <f ca="1"/>
        <v>#N/A</v>
      </c>
      <c r="DA31" s="429" t="e">
        <f ca="1"/>
        <v>#N/A</v>
      </c>
      <c r="DB31" s="429" t="e">
        <f ca="1"/>
        <v>#N/A</v>
      </c>
      <c r="DC31" s="429" t="e">
        <f ca="1"/>
        <v>#N/A</v>
      </c>
      <c r="DD31" s="429" t="e">
        <f ca="1"/>
        <v>#N/A</v>
      </c>
      <c r="DE31" s="429" t="e">
        <f ca="1"/>
        <v>#N/A</v>
      </c>
      <c r="DF31" s="429" t="e">
        <f ca="1"/>
        <v>#N/A</v>
      </c>
      <c r="DG31" s="429" t="e">
        <f ca="1"/>
        <v>#N/A</v>
      </c>
      <c r="DH31" s="429" t="e">
        <f ca="1"/>
        <v>#N/A</v>
      </c>
      <c r="DI31" s="429" t="e">
        <f ca="1"/>
        <v>#N/A</v>
      </c>
      <c r="DJ31" s="429" t="e">
        <f ca="1"/>
        <v>#N/A</v>
      </c>
      <c r="DK31" s="429" t="e">
        <f ca="1"/>
        <v>#N/A</v>
      </c>
      <c r="DL31" s="429" t="e">
        <f ca="1"/>
        <v>#N/A</v>
      </c>
      <c r="DM31" s="429" t="e">
        <f ca="1"/>
        <v>#N/A</v>
      </c>
      <c r="DN31" s="429" t="e">
        <f ca="1"/>
        <v>#N/A</v>
      </c>
      <c r="DO31" s="429" t="e">
        <f ca="1"/>
        <v>#N/A</v>
      </c>
      <c r="DP31" s="429" t="e">
        <f ca="1"/>
        <v>#N/A</v>
      </c>
      <c r="DQ31" s="429" t="e">
        <f ca="1"/>
        <v>#N/A</v>
      </c>
      <c r="DR31" s="429" t="e">
        <f ca="1"/>
        <v>#N/A</v>
      </c>
      <c r="DS31" s="429" t="e">
        <f ca="1"/>
        <v>#N/A</v>
      </c>
      <c r="DT31" s="23"/>
    </row>
    <row r="32" spans="2:124" s="39" customFormat="1" ht="12" x14ac:dyDescent="0.25">
      <c r="B32" s="53">
        <v>29</v>
      </c>
      <c r="C32" s="360" t="str">
        <v>-</v>
      </c>
      <c r="D32" s="428" t="e">
        <f ca="1"/>
        <v>#N/A</v>
      </c>
      <c r="E32" s="429" t="e">
        <f ca="1"/>
        <v>#N/A</v>
      </c>
      <c r="F32" s="429" t="e">
        <f ca="1"/>
        <v>#N/A</v>
      </c>
      <c r="G32" s="429" t="e">
        <f ca="1"/>
        <v>#N/A</v>
      </c>
      <c r="H32" s="429" t="e">
        <f ca="1"/>
        <v>#N/A</v>
      </c>
      <c r="I32" s="429" t="e">
        <f ca="1"/>
        <v>#N/A</v>
      </c>
      <c r="J32" s="429" t="e">
        <f ca="1"/>
        <v>#N/A</v>
      </c>
      <c r="K32" s="429" t="e">
        <f ca="1"/>
        <v>#N/A</v>
      </c>
      <c r="L32" s="429" t="e">
        <f ca="1"/>
        <v>#N/A</v>
      </c>
      <c r="M32" s="429" t="e">
        <f ca="1"/>
        <v>#N/A</v>
      </c>
      <c r="N32" s="429" t="e">
        <f ca="1"/>
        <v>#N/A</v>
      </c>
      <c r="O32" s="429" t="e">
        <f ca="1"/>
        <v>#N/A</v>
      </c>
      <c r="P32" s="429" t="e">
        <f ca="1"/>
        <v>#N/A</v>
      </c>
      <c r="Q32" s="429" t="e">
        <f ca="1"/>
        <v>#N/A</v>
      </c>
      <c r="R32" s="429" t="e">
        <f ca="1"/>
        <v>#N/A</v>
      </c>
      <c r="S32" s="429" t="e">
        <f ca="1"/>
        <v>#N/A</v>
      </c>
      <c r="T32" s="429" t="e">
        <f ca="1"/>
        <v>#N/A</v>
      </c>
      <c r="U32" s="429" t="e">
        <f ca="1"/>
        <v>#N/A</v>
      </c>
      <c r="V32" s="429" t="e">
        <f ca="1"/>
        <v>#N/A</v>
      </c>
      <c r="W32" s="429" t="e">
        <f ca="1"/>
        <v>#N/A</v>
      </c>
      <c r="X32" s="429" t="e">
        <f ca="1"/>
        <v>#N/A</v>
      </c>
      <c r="Y32" s="429" t="e">
        <f ca="1"/>
        <v>#N/A</v>
      </c>
      <c r="Z32" s="429" t="e">
        <f ca="1"/>
        <v>#N/A</v>
      </c>
      <c r="AA32" s="429" t="e">
        <f ca="1"/>
        <v>#N/A</v>
      </c>
      <c r="AB32" s="429" t="e">
        <f ca="1"/>
        <v>#N/A</v>
      </c>
      <c r="AC32" s="429" t="e">
        <f ca="1"/>
        <v>#N/A</v>
      </c>
      <c r="AD32" s="429" t="e">
        <f ca="1"/>
        <v>#N/A</v>
      </c>
      <c r="AE32" s="429" t="e">
        <f ca="1"/>
        <v>#N/A</v>
      </c>
      <c r="AF32" s="429" t="e">
        <f ca="1"/>
        <v>#N/A</v>
      </c>
      <c r="AG32" s="429" t="e">
        <f ca="1"/>
        <v>#N/A</v>
      </c>
      <c r="AH32" s="429" t="e">
        <f ca="1"/>
        <v>#N/A</v>
      </c>
      <c r="AI32" s="429" t="e">
        <f ca="1"/>
        <v>#N/A</v>
      </c>
      <c r="AJ32" s="429" t="e">
        <f ca="1"/>
        <v>#N/A</v>
      </c>
      <c r="AK32" s="429" t="e">
        <f ca="1"/>
        <v>#N/A</v>
      </c>
      <c r="AL32" s="429" t="e">
        <f ca="1"/>
        <v>#N/A</v>
      </c>
      <c r="AM32" s="429" t="e">
        <f ca="1"/>
        <v>#N/A</v>
      </c>
      <c r="AN32" s="429" t="e">
        <f ca="1"/>
        <v>#N/A</v>
      </c>
      <c r="AO32" s="429" t="e">
        <f ca="1"/>
        <v>#N/A</v>
      </c>
      <c r="AP32" s="429" t="e">
        <f ca="1"/>
        <v>#N/A</v>
      </c>
      <c r="AQ32" s="429" t="e">
        <f ca="1"/>
        <v>#N/A</v>
      </c>
      <c r="AR32" s="429" t="e">
        <f ca="1"/>
        <v>#N/A</v>
      </c>
      <c r="AS32" s="429" t="e">
        <f ca="1"/>
        <v>#N/A</v>
      </c>
      <c r="AT32" s="429" t="e">
        <f ca="1"/>
        <v>#N/A</v>
      </c>
      <c r="AU32" s="429" t="e">
        <f ca="1"/>
        <v>#N/A</v>
      </c>
      <c r="AV32" s="429" t="e">
        <f ca="1"/>
        <v>#N/A</v>
      </c>
      <c r="AW32" s="429" t="e">
        <f ca="1"/>
        <v>#N/A</v>
      </c>
      <c r="AX32" s="429" t="e">
        <f ca="1"/>
        <v>#N/A</v>
      </c>
      <c r="AY32" s="429" t="e">
        <f ca="1"/>
        <v>#N/A</v>
      </c>
      <c r="AZ32" s="429" t="e">
        <f ca="1"/>
        <v>#N/A</v>
      </c>
      <c r="BA32" s="429" t="e">
        <f ca="1"/>
        <v>#N/A</v>
      </c>
      <c r="BB32" s="429" t="e">
        <f ca="1"/>
        <v>#N/A</v>
      </c>
      <c r="BC32" s="429" t="e">
        <f ca="1"/>
        <v>#N/A</v>
      </c>
      <c r="BD32" s="429" t="e">
        <f ca="1"/>
        <v>#N/A</v>
      </c>
      <c r="BE32" s="429" t="e">
        <f ca="1"/>
        <v>#N/A</v>
      </c>
      <c r="BF32" s="429" t="e">
        <f ca="1"/>
        <v>#N/A</v>
      </c>
      <c r="BG32" s="429" t="e">
        <f ca="1"/>
        <v>#N/A</v>
      </c>
      <c r="BH32" s="429" t="e">
        <f ca="1"/>
        <v>#N/A</v>
      </c>
      <c r="BI32" s="429" t="e">
        <f ca="1"/>
        <v>#N/A</v>
      </c>
      <c r="BJ32" s="429" t="e">
        <f ca="1"/>
        <v>#N/A</v>
      </c>
      <c r="BK32" s="429" t="e">
        <f ca="1"/>
        <v>#N/A</v>
      </c>
      <c r="BL32" s="429" t="e">
        <f ca="1"/>
        <v>#N/A</v>
      </c>
      <c r="BM32" s="429" t="e">
        <f ca="1"/>
        <v>#N/A</v>
      </c>
      <c r="BN32" s="429" t="e">
        <f ca="1"/>
        <v>#N/A</v>
      </c>
      <c r="BO32" s="429" t="e">
        <f ca="1"/>
        <v>#N/A</v>
      </c>
      <c r="BP32" s="429" t="e">
        <f ca="1"/>
        <v>#N/A</v>
      </c>
      <c r="BQ32" s="429" t="e">
        <f ca="1"/>
        <v>#N/A</v>
      </c>
      <c r="BR32" s="429" t="e">
        <f ca="1"/>
        <v>#N/A</v>
      </c>
      <c r="BS32" s="429" t="e">
        <f ca="1"/>
        <v>#N/A</v>
      </c>
      <c r="BT32" s="429" t="e">
        <f ca="1"/>
        <v>#N/A</v>
      </c>
      <c r="BU32" s="429" t="e">
        <f ca="1"/>
        <v>#N/A</v>
      </c>
      <c r="BV32" s="429" t="e">
        <f ca="1"/>
        <v>#N/A</v>
      </c>
      <c r="BW32" s="429" t="e">
        <f ca="1"/>
        <v>#N/A</v>
      </c>
      <c r="BX32" s="429" t="e">
        <f ca="1"/>
        <v>#N/A</v>
      </c>
      <c r="BY32" s="429" t="e">
        <f ca="1"/>
        <v>#N/A</v>
      </c>
      <c r="BZ32" s="429" t="e">
        <f ca="1"/>
        <v>#N/A</v>
      </c>
      <c r="CA32" s="429" t="e">
        <f ca="1"/>
        <v>#N/A</v>
      </c>
      <c r="CB32" s="429" t="e">
        <f ca="1"/>
        <v>#N/A</v>
      </c>
      <c r="CC32" s="429" t="e">
        <f ca="1"/>
        <v>#N/A</v>
      </c>
      <c r="CD32" s="429" t="e">
        <f ca="1"/>
        <v>#N/A</v>
      </c>
      <c r="CE32" s="429" t="e">
        <f ca="1"/>
        <v>#N/A</v>
      </c>
      <c r="CF32" s="429" t="e">
        <f ca="1"/>
        <v>#N/A</v>
      </c>
      <c r="CG32" s="429" t="e">
        <f ca="1"/>
        <v>#N/A</v>
      </c>
      <c r="CH32" s="429" t="e">
        <f ca="1"/>
        <v>#N/A</v>
      </c>
      <c r="CI32" s="429" t="e">
        <f ca="1"/>
        <v>#N/A</v>
      </c>
      <c r="CJ32" s="429" t="e">
        <f ca="1"/>
        <v>#N/A</v>
      </c>
      <c r="CK32" s="429" t="e">
        <f ca="1"/>
        <v>#N/A</v>
      </c>
      <c r="CL32" s="429" t="e">
        <f ca="1"/>
        <v>#N/A</v>
      </c>
      <c r="CM32" s="429" t="e">
        <f ca="1"/>
        <v>#N/A</v>
      </c>
      <c r="CN32" s="429" t="e">
        <f ca="1"/>
        <v>#N/A</v>
      </c>
      <c r="CO32" s="429" t="e">
        <f ca="1"/>
        <v>#N/A</v>
      </c>
      <c r="CP32" s="429" t="e">
        <f ca="1"/>
        <v>#N/A</v>
      </c>
      <c r="CQ32" s="429" t="e">
        <f ca="1"/>
        <v>#N/A</v>
      </c>
      <c r="CR32" s="429" t="e">
        <f ca="1"/>
        <v>#N/A</v>
      </c>
      <c r="CS32" s="429" t="e">
        <f ca="1"/>
        <v>#N/A</v>
      </c>
      <c r="CT32" s="429" t="e">
        <f ca="1"/>
        <v>#N/A</v>
      </c>
      <c r="CU32" s="429" t="e">
        <f ca="1"/>
        <v>#N/A</v>
      </c>
      <c r="CV32" s="429" t="e">
        <f ca="1"/>
        <v>#N/A</v>
      </c>
      <c r="CW32" s="429" t="e">
        <f ca="1"/>
        <v>#N/A</v>
      </c>
      <c r="CX32" s="429" t="e">
        <f ca="1"/>
        <v>#N/A</v>
      </c>
      <c r="CY32" s="429" t="e">
        <f ca="1"/>
        <v>#N/A</v>
      </c>
      <c r="CZ32" s="429" t="e">
        <f ca="1"/>
        <v>#N/A</v>
      </c>
      <c r="DA32" s="429" t="e">
        <f ca="1"/>
        <v>#N/A</v>
      </c>
      <c r="DB32" s="429" t="e">
        <f ca="1"/>
        <v>#N/A</v>
      </c>
      <c r="DC32" s="429" t="e">
        <f ca="1"/>
        <v>#N/A</v>
      </c>
      <c r="DD32" s="429" t="e">
        <f ca="1"/>
        <v>#N/A</v>
      </c>
      <c r="DE32" s="429" t="e">
        <f ca="1"/>
        <v>#N/A</v>
      </c>
      <c r="DF32" s="429" t="e">
        <f ca="1"/>
        <v>#N/A</v>
      </c>
      <c r="DG32" s="429" t="e">
        <f ca="1"/>
        <v>#N/A</v>
      </c>
      <c r="DH32" s="429" t="e">
        <f ca="1"/>
        <v>#N/A</v>
      </c>
      <c r="DI32" s="429" t="e">
        <f ca="1"/>
        <v>#N/A</v>
      </c>
      <c r="DJ32" s="429" t="e">
        <f ca="1"/>
        <v>#N/A</v>
      </c>
      <c r="DK32" s="429" t="e">
        <f ca="1"/>
        <v>#N/A</v>
      </c>
      <c r="DL32" s="429" t="e">
        <f ca="1"/>
        <v>#N/A</v>
      </c>
      <c r="DM32" s="429" t="e">
        <f ca="1"/>
        <v>#N/A</v>
      </c>
      <c r="DN32" s="429" t="e">
        <f ca="1"/>
        <v>#N/A</v>
      </c>
      <c r="DO32" s="429" t="e">
        <f ca="1"/>
        <v>#N/A</v>
      </c>
      <c r="DP32" s="429" t="e">
        <f ca="1"/>
        <v>#N/A</v>
      </c>
      <c r="DQ32" s="429" t="e">
        <f ca="1"/>
        <v>#N/A</v>
      </c>
      <c r="DR32" s="429" t="e">
        <f ca="1"/>
        <v>#N/A</v>
      </c>
      <c r="DS32" s="429" t="e">
        <f ca="1"/>
        <v>#N/A</v>
      </c>
      <c r="DT32" s="23"/>
    </row>
    <row r="33" spans="2:124" s="39" customFormat="1" ht="12" x14ac:dyDescent="0.25">
      <c r="B33" s="53">
        <v>30</v>
      </c>
      <c r="C33" s="362" t="str">
        <v>-</v>
      </c>
      <c r="D33" s="432" t="e">
        <f ca="1"/>
        <v>#N/A</v>
      </c>
      <c r="E33" s="433" t="e">
        <f ca="1"/>
        <v>#N/A</v>
      </c>
      <c r="F33" s="433" t="e">
        <f ca="1"/>
        <v>#N/A</v>
      </c>
      <c r="G33" s="433" t="e">
        <f ca="1"/>
        <v>#N/A</v>
      </c>
      <c r="H33" s="433" t="e">
        <f ca="1"/>
        <v>#N/A</v>
      </c>
      <c r="I33" s="433" t="e">
        <f ca="1"/>
        <v>#N/A</v>
      </c>
      <c r="J33" s="433" t="e">
        <f ca="1"/>
        <v>#N/A</v>
      </c>
      <c r="K33" s="433" t="e">
        <f ca="1"/>
        <v>#N/A</v>
      </c>
      <c r="L33" s="433" t="e">
        <f ca="1"/>
        <v>#N/A</v>
      </c>
      <c r="M33" s="433" t="e">
        <f ca="1"/>
        <v>#N/A</v>
      </c>
      <c r="N33" s="433" t="e">
        <f ca="1"/>
        <v>#N/A</v>
      </c>
      <c r="O33" s="433" t="e">
        <f ca="1"/>
        <v>#N/A</v>
      </c>
      <c r="P33" s="433" t="e">
        <f ca="1"/>
        <v>#N/A</v>
      </c>
      <c r="Q33" s="433" t="e">
        <f ca="1"/>
        <v>#N/A</v>
      </c>
      <c r="R33" s="433" t="e">
        <f ca="1"/>
        <v>#N/A</v>
      </c>
      <c r="S33" s="433" t="e">
        <f ca="1"/>
        <v>#N/A</v>
      </c>
      <c r="T33" s="433" t="e">
        <f ca="1"/>
        <v>#N/A</v>
      </c>
      <c r="U33" s="433" t="e">
        <f ca="1"/>
        <v>#N/A</v>
      </c>
      <c r="V33" s="433" t="e">
        <f ca="1"/>
        <v>#N/A</v>
      </c>
      <c r="W33" s="433" t="e">
        <f ca="1"/>
        <v>#N/A</v>
      </c>
      <c r="X33" s="433" t="e">
        <f ca="1"/>
        <v>#N/A</v>
      </c>
      <c r="Y33" s="433" t="e">
        <f ca="1"/>
        <v>#N/A</v>
      </c>
      <c r="Z33" s="433" t="e">
        <f ca="1"/>
        <v>#N/A</v>
      </c>
      <c r="AA33" s="433" t="e">
        <f ca="1"/>
        <v>#N/A</v>
      </c>
      <c r="AB33" s="433" t="e">
        <f ca="1"/>
        <v>#N/A</v>
      </c>
      <c r="AC33" s="433" t="e">
        <f ca="1"/>
        <v>#N/A</v>
      </c>
      <c r="AD33" s="433" t="e">
        <f ca="1"/>
        <v>#N/A</v>
      </c>
      <c r="AE33" s="433" t="e">
        <f ca="1"/>
        <v>#N/A</v>
      </c>
      <c r="AF33" s="433" t="e">
        <f ca="1"/>
        <v>#N/A</v>
      </c>
      <c r="AG33" s="433" t="e">
        <f ca="1"/>
        <v>#N/A</v>
      </c>
      <c r="AH33" s="433" t="e">
        <f ca="1"/>
        <v>#N/A</v>
      </c>
      <c r="AI33" s="433" t="e">
        <f ca="1"/>
        <v>#N/A</v>
      </c>
      <c r="AJ33" s="433" t="e">
        <f ca="1"/>
        <v>#N/A</v>
      </c>
      <c r="AK33" s="433" t="e">
        <f ca="1"/>
        <v>#N/A</v>
      </c>
      <c r="AL33" s="433" t="e">
        <f ca="1"/>
        <v>#N/A</v>
      </c>
      <c r="AM33" s="433" t="e">
        <f ca="1"/>
        <v>#N/A</v>
      </c>
      <c r="AN33" s="433" t="e">
        <f ca="1"/>
        <v>#N/A</v>
      </c>
      <c r="AO33" s="433" t="e">
        <f ca="1"/>
        <v>#N/A</v>
      </c>
      <c r="AP33" s="433" t="e">
        <f ca="1"/>
        <v>#N/A</v>
      </c>
      <c r="AQ33" s="433" t="e">
        <f ca="1"/>
        <v>#N/A</v>
      </c>
      <c r="AR33" s="433" t="e">
        <f ca="1"/>
        <v>#N/A</v>
      </c>
      <c r="AS33" s="433" t="e">
        <f ca="1"/>
        <v>#N/A</v>
      </c>
      <c r="AT33" s="433" t="e">
        <f ca="1"/>
        <v>#N/A</v>
      </c>
      <c r="AU33" s="433" t="e">
        <f ca="1"/>
        <v>#N/A</v>
      </c>
      <c r="AV33" s="433" t="e">
        <f ca="1"/>
        <v>#N/A</v>
      </c>
      <c r="AW33" s="433" t="e">
        <f ca="1"/>
        <v>#N/A</v>
      </c>
      <c r="AX33" s="433" t="e">
        <f ca="1"/>
        <v>#N/A</v>
      </c>
      <c r="AY33" s="433" t="e">
        <f ca="1"/>
        <v>#N/A</v>
      </c>
      <c r="AZ33" s="433" t="e">
        <f ca="1"/>
        <v>#N/A</v>
      </c>
      <c r="BA33" s="433" t="e">
        <f ca="1"/>
        <v>#N/A</v>
      </c>
      <c r="BB33" s="433" t="e">
        <f ca="1"/>
        <v>#N/A</v>
      </c>
      <c r="BC33" s="433" t="e">
        <f ca="1"/>
        <v>#N/A</v>
      </c>
      <c r="BD33" s="433" t="e">
        <f ca="1"/>
        <v>#N/A</v>
      </c>
      <c r="BE33" s="433" t="e">
        <f ca="1"/>
        <v>#N/A</v>
      </c>
      <c r="BF33" s="433" t="e">
        <f ca="1"/>
        <v>#N/A</v>
      </c>
      <c r="BG33" s="433" t="e">
        <f ca="1"/>
        <v>#N/A</v>
      </c>
      <c r="BH33" s="433" t="e">
        <f ca="1"/>
        <v>#N/A</v>
      </c>
      <c r="BI33" s="433" t="e">
        <f ca="1"/>
        <v>#N/A</v>
      </c>
      <c r="BJ33" s="433" t="e">
        <f ca="1"/>
        <v>#N/A</v>
      </c>
      <c r="BK33" s="433" t="e">
        <f ca="1"/>
        <v>#N/A</v>
      </c>
      <c r="BL33" s="433" t="e">
        <f ca="1"/>
        <v>#N/A</v>
      </c>
      <c r="BM33" s="433" t="e">
        <f ca="1"/>
        <v>#N/A</v>
      </c>
      <c r="BN33" s="433" t="e">
        <f ca="1"/>
        <v>#N/A</v>
      </c>
      <c r="BO33" s="433" t="e">
        <f ca="1"/>
        <v>#N/A</v>
      </c>
      <c r="BP33" s="433" t="e">
        <f ca="1"/>
        <v>#N/A</v>
      </c>
      <c r="BQ33" s="433" t="e">
        <f ca="1"/>
        <v>#N/A</v>
      </c>
      <c r="BR33" s="433" t="e">
        <f ca="1"/>
        <v>#N/A</v>
      </c>
      <c r="BS33" s="433" t="e">
        <f ca="1"/>
        <v>#N/A</v>
      </c>
      <c r="BT33" s="433" t="e">
        <f ca="1"/>
        <v>#N/A</v>
      </c>
      <c r="BU33" s="433" t="e">
        <f ca="1"/>
        <v>#N/A</v>
      </c>
      <c r="BV33" s="433" t="e">
        <f ca="1"/>
        <v>#N/A</v>
      </c>
      <c r="BW33" s="433" t="e">
        <f ca="1"/>
        <v>#N/A</v>
      </c>
      <c r="BX33" s="433" t="e">
        <f ca="1"/>
        <v>#N/A</v>
      </c>
      <c r="BY33" s="433" t="e">
        <f ca="1"/>
        <v>#N/A</v>
      </c>
      <c r="BZ33" s="433" t="e">
        <f ca="1"/>
        <v>#N/A</v>
      </c>
      <c r="CA33" s="433" t="e">
        <f ca="1"/>
        <v>#N/A</v>
      </c>
      <c r="CB33" s="433" t="e">
        <f ca="1"/>
        <v>#N/A</v>
      </c>
      <c r="CC33" s="433" t="e">
        <f ca="1"/>
        <v>#N/A</v>
      </c>
      <c r="CD33" s="433" t="e">
        <f ca="1"/>
        <v>#N/A</v>
      </c>
      <c r="CE33" s="433" t="e">
        <f ca="1"/>
        <v>#N/A</v>
      </c>
      <c r="CF33" s="433" t="e">
        <f ca="1"/>
        <v>#N/A</v>
      </c>
      <c r="CG33" s="433" t="e">
        <f ca="1"/>
        <v>#N/A</v>
      </c>
      <c r="CH33" s="433" t="e">
        <f ca="1"/>
        <v>#N/A</v>
      </c>
      <c r="CI33" s="433" t="e">
        <f ca="1"/>
        <v>#N/A</v>
      </c>
      <c r="CJ33" s="433" t="e">
        <f ca="1"/>
        <v>#N/A</v>
      </c>
      <c r="CK33" s="433" t="e">
        <f ca="1"/>
        <v>#N/A</v>
      </c>
      <c r="CL33" s="433" t="e">
        <f ca="1"/>
        <v>#N/A</v>
      </c>
      <c r="CM33" s="433" t="e">
        <f ca="1"/>
        <v>#N/A</v>
      </c>
      <c r="CN33" s="433" t="e">
        <f ca="1"/>
        <v>#N/A</v>
      </c>
      <c r="CO33" s="433" t="e">
        <f ca="1"/>
        <v>#N/A</v>
      </c>
      <c r="CP33" s="433" t="e">
        <f ca="1"/>
        <v>#N/A</v>
      </c>
      <c r="CQ33" s="433" t="e">
        <f ca="1"/>
        <v>#N/A</v>
      </c>
      <c r="CR33" s="433" t="e">
        <f ca="1"/>
        <v>#N/A</v>
      </c>
      <c r="CS33" s="433" t="e">
        <f ca="1"/>
        <v>#N/A</v>
      </c>
      <c r="CT33" s="433" t="e">
        <f ca="1"/>
        <v>#N/A</v>
      </c>
      <c r="CU33" s="433" t="e">
        <f ca="1"/>
        <v>#N/A</v>
      </c>
      <c r="CV33" s="433" t="e">
        <f ca="1"/>
        <v>#N/A</v>
      </c>
      <c r="CW33" s="433" t="e">
        <f ca="1"/>
        <v>#N/A</v>
      </c>
      <c r="CX33" s="433" t="e">
        <f ca="1"/>
        <v>#N/A</v>
      </c>
      <c r="CY33" s="433" t="e">
        <f ca="1"/>
        <v>#N/A</v>
      </c>
      <c r="CZ33" s="433" t="e">
        <f ca="1"/>
        <v>#N/A</v>
      </c>
      <c r="DA33" s="433" t="e">
        <f ca="1"/>
        <v>#N/A</v>
      </c>
      <c r="DB33" s="433" t="e">
        <f ca="1"/>
        <v>#N/A</v>
      </c>
      <c r="DC33" s="433" t="e">
        <f ca="1"/>
        <v>#N/A</v>
      </c>
      <c r="DD33" s="433" t="e">
        <f ca="1"/>
        <v>#N/A</v>
      </c>
      <c r="DE33" s="433" t="e">
        <f ca="1"/>
        <v>#N/A</v>
      </c>
      <c r="DF33" s="433" t="e">
        <f ca="1"/>
        <v>#N/A</v>
      </c>
      <c r="DG33" s="433" t="e">
        <f ca="1"/>
        <v>#N/A</v>
      </c>
      <c r="DH33" s="433" t="e">
        <f ca="1"/>
        <v>#N/A</v>
      </c>
      <c r="DI33" s="433" t="e">
        <f ca="1"/>
        <v>#N/A</v>
      </c>
      <c r="DJ33" s="433" t="e">
        <f ca="1"/>
        <v>#N/A</v>
      </c>
      <c r="DK33" s="433" t="e">
        <f ca="1"/>
        <v>#N/A</v>
      </c>
      <c r="DL33" s="433" t="e">
        <f ca="1"/>
        <v>#N/A</v>
      </c>
      <c r="DM33" s="433" t="e">
        <f ca="1"/>
        <v>#N/A</v>
      </c>
      <c r="DN33" s="433" t="e">
        <f ca="1"/>
        <v>#N/A</v>
      </c>
      <c r="DO33" s="433" t="e">
        <f ca="1"/>
        <v>#N/A</v>
      </c>
      <c r="DP33" s="433" t="e">
        <f ca="1"/>
        <v>#N/A</v>
      </c>
      <c r="DQ33" s="433" t="e">
        <f ca="1"/>
        <v>#N/A</v>
      </c>
      <c r="DR33" s="433" t="e">
        <f ca="1"/>
        <v>#N/A</v>
      </c>
      <c r="DS33" s="433" t="e">
        <f ca="1"/>
        <v>#N/A</v>
      </c>
      <c r="DT33" s="25"/>
    </row>
    <row r="34" spans="2:124" s="39" customFormat="1" ht="12" x14ac:dyDescent="0.25">
      <c r="B34" s="53" t="s">
        <v>41</v>
      </c>
      <c r="C34" s="360" t="str">
        <v>-</v>
      </c>
      <c r="D34" s="428" t="e">
        <f ca="1"/>
        <v>#N/A</v>
      </c>
      <c r="E34" s="429" t="e">
        <f ca="1"/>
        <v>#N/A</v>
      </c>
      <c r="F34" s="429" t="e">
        <f ca="1"/>
        <v>#N/A</v>
      </c>
      <c r="G34" s="429" t="e">
        <f ca="1"/>
        <v>#N/A</v>
      </c>
      <c r="H34" s="429" t="e">
        <f ca="1"/>
        <v>#N/A</v>
      </c>
      <c r="I34" s="429" t="e">
        <f ca="1"/>
        <v>#N/A</v>
      </c>
      <c r="J34" s="429" t="e">
        <f ca="1"/>
        <v>#N/A</v>
      </c>
      <c r="K34" s="429" t="e">
        <f ca="1"/>
        <v>#N/A</v>
      </c>
      <c r="L34" s="429" t="e">
        <f ca="1"/>
        <v>#N/A</v>
      </c>
      <c r="M34" s="429" t="e">
        <f ca="1"/>
        <v>#N/A</v>
      </c>
      <c r="N34" s="429" t="e">
        <f ca="1"/>
        <v>#N/A</v>
      </c>
      <c r="O34" s="429" t="e">
        <f ca="1"/>
        <v>#N/A</v>
      </c>
      <c r="P34" s="429" t="e">
        <f ca="1"/>
        <v>#N/A</v>
      </c>
      <c r="Q34" s="429" t="e">
        <f ca="1"/>
        <v>#N/A</v>
      </c>
      <c r="R34" s="429" t="e">
        <f ca="1"/>
        <v>#N/A</v>
      </c>
      <c r="S34" s="429" t="e">
        <f ca="1"/>
        <v>#N/A</v>
      </c>
      <c r="T34" s="429" t="e">
        <f ca="1"/>
        <v>#N/A</v>
      </c>
      <c r="U34" s="429" t="e">
        <f ca="1"/>
        <v>#N/A</v>
      </c>
      <c r="V34" s="429" t="e">
        <f ca="1"/>
        <v>#N/A</v>
      </c>
      <c r="W34" s="429" t="e">
        <f ca="1"/>
        <v>#N/A</v>
      </c>
      <c r="X34" s="429" t="e">
        <f ca="1"/>
        <v>#N/A</v>
      </c>
      <c r="Y34" s="429" t="e">
        <f ca="1"/>
        <v>#N/A</v>
      </c>
      <c r="Z34" s="429" t="e">
        <f ca="1"/>
        <v>#N/A</v>
      </c>
      <c r="AA34" s="429" t="e">
        <f ca="1"/>
        <v>#N/A</v>
      </c>
      <c r="AB34" s="429" t="e">
        <f ca="1"/>
        <v>#N/A</v>
      </c>
      <c r="AC34" s="429" t="e">
        <f ca="1"/>
        <v>#N/A</v>
      </c>
      <c r="AD34" s="429" t="e">
        <f ca="1"/>
        <v>#N/A</v>
      </c>
      <c r="AE34" s="429" t="e">
        <f ca="1"/>
        <v>#N/A</v>
      </c>
      <c r="AF34" s="429" t="e">
        <f ca="1"/>
        <v>#N/A</v>
      </c>
      <c r="AG34" s="429" t="e">
        <f ca="1"/>
        <v>#N/A</v>
      </c>
      <c r="AH34" s="429" t="e">
        <f ca="1"/>
        <v>#N/A</v>
      </c>
      <c r="AI34" s="429" t="e">
        <f ca="1"/>
        <v>#N/A</v>
      </c>
      <c r="AJ34" s="429" t="e">
        <f ca="1"/>
        <v>#N/A</v>
      </c>
      <c r="AK34" s="429" t="e">
        <f ca="1"/>
        <v>#N/A</v>
      </c>
      <c r="AL34" s="429" t="e">
        <f ca="1"/>
        <v>#N/A</v>
      </c>
      <c r="AM34" s="429" t="e">
        <f ca="1"/>
        <v>#N/A</v>
      </c>
      <c r="AN34" s="429" t="e">
        <f ca="1"/>
        <v>#N/A</v>
      </c>
      <c r="AO34" s="429" t="e">
        <f ca="1"/>
        <v>#N/A</v>
      </c>
      <c r="AP34" s="429" t="e">
        <f ca="1"/>
        <v>#N/A</v>
      </c>
      <c r="AQ34" s="429" t="e">
        <f ca="1"/>
        <v>#N/A</v>
      </c>
      <c r="AR34" s="429" t="e">
        <f ca="1"/>
        <v>#N/A</v>
      </c>
      <c r="AS34" s="429" t="e">
        <f ca="1"/>
        <v>#N/A</v>
      </c>
      <c r="AT34" s="429" t="e">
        <f ca="1"/>
        <v>#N/A</v>
      </c>
      <c r="AU34" s="429" t="e">
        <f ca="1"/>
        <v>#N/A</v>
      </c>
      <c r="AV34" s="429" t="e">
        <f ca="1"/>
        <v>#N/A</v>
      </c>
      <c r="AW34" s="429" t="e">
        <f ca="1"/>
        <v>#N/A</v>
      </c>
      <c r="AX34" s="429" t="e">
        <f ca="1"/>
        <v>#N/A</v>
      </c>
      <c r="AY34" s="429" t="e">
        <f ca="1"/>
        <v>#N/A</v>
      </c>
      <c r="AZ34" s="429" t="e">
        <f ca="1"/>
        <v>#N/A</v>
      </c>
      <c r="BA34" s="429" t="e">
        <f ca="1"/>
        <v>#N/A</v>
      </c>
      <c r="BB34" s="429" t="e">
        <f ca="1"/>
        <v>#N/A</v>
      </c>
      <c r="BC34" s="429" t="e">
        <f ca="1"/>
        <v>#N/A</v>
      </c>
      <c r="BD34" s="429" t="e">
        <f ca="1"/>
        <v>#N/A</v>
      </c>
      <c r="BE34" s="429" t="e">
        <f ca="1"/>
        <v>#N/A</v>
      </c>
      <c r="BF34" s="429" t="e">
        <f ca="1"/>
        <v>#N/A</v>
      </c>
      <c r="BG34" s="429" t="e">
        <f ca="1"/>
        <v>#N/A</v>
      </c>
      <c r="BH34" s="429" t="e">
        <f ca="1"/>
        <v>#N/A</v>
      </c>
      <c r="BI34" s="429" t="e">
        <f ca="1"/>
        <v>#N/A</v>
      </c>
      <c r="BJ34" s="429" t="e">
        <f ca="1"/>
        <v>#N/A</v>
      </c>
      <c r="BK34" s="429" t="e">
        <f ca="1"/>
        <v>#N/A</v>
      </c>
      <c r="BL34" s="429" t="e">
        <f ca="1"/>
        <v>#N/A</v>
      </c>
      <c r="BM34" s="429" t="e">
        <f ca="1"/>
        <v>#N/A</v>
      </c>
      <c r="BN34" s="429" t="e">
        <f ca="1"/>
        <v>#N/A</v>
      </c>
      <c r="BO34" s="429" t="e">
        <f ca="1"/>
        <v>#N/A</v>
      </c>
      <c r="BP34" s="429" t="e">
        <f ca="1"/>
        <v>#N/A</v>
      </c>
      <c r="BQ34" s="429" t="e">
        <f ca="1"/>
        <v>#N/A</v>
      </c>
      <c r="BR34" s="429" t="e">
        <f ca="1"/>
        <v>#N/A</v>
      </c>
      <c r="BS34" s="429" t="e">
        <f ca="1"/>
        <v>#N/A</v>
      </c>
      <c r="BT34" s="429" t="e">
        <f ca="1"/>
        <v>#N/A</v>
      </c>
      <c r="BU34" s="429" t="e">
        <f ca="1"/>
        <v>#N/A</v>
      </c>
      <c r="BV34" s="429" t="e">
        <f ca="1"/>
        <v>#N/A</v>
      </c>
      <c r="BW34" s="429" t="e">
        <f ca="1"/>
        <v>#N/A</v>
      </c>
      <c r="BX34" s="429" t="e">
        <f ca="1"/>
        <v>#N/A</v>
      </c>
      <c r="BY34" s="429" t="e">
        <f ca="1"/>
        <v>#N/A</v>
      </c>
      <c r="BZ34" s="429" t="e">
        <f ca="1"/>
        <v>#N/A</v>
      </c>
      <c r="CA34" s="429" t="e">
        <f ca="1"/>
        <v>#N/A</v>
      </c>
      <c r="CB34" s="429" t="e">
        <f ca="1"/>
        <v>#N/A</v>
      </c>
      <c r="CC34" s="429" t="e">
        <f ca="1"/>
        <v>#N/A</v>
      </c>
      <c r="CD34" s="429" t="e">
        <f ca="1"/>
        <v>#N/A</v>
      </c>
      <c r="CE34" s="429" t="e">
        <f ca="1"/>
        <v>#N/A</v>
      </c>
      <c r="CF34" s="429" t="e">
        <f ca="1"/>
        <v>#N/A</v>
      </c>
      <c r="CG34" s="429" t="e">
        <f ca="1"/>
        <v>#N/A</v>
      </c>
      <c r="CH34" s="429" t="e">
        <f ca="1"/>
        <v>#N/A</v>
      </c>
      <c r="CI34" s="429" t="e">
        <f ca="1"/>
        <v>#N/A</v>
      </c>
      <c r="CJ34" s="429" t="e">
        <f ca="1"/>
        <v>#N/A</v>
      </c>
      <c r="CK34" s="429" t="e">
        <f ca="1"/>
        <v>#N/A</v>
      </c>
      <c r="CL34" s="429" t="e">
        <f ca="1"/>
        <v>#N/A</v>
      </c>
      <c r="CM34" s="429" t="e">
        <f ca="1"/>
        <v>#N/A</v>
      </c>
      <c r="CN34" s="429" t="e">
        <f ca="1"/>
        <v>#N/A</v>
      </c>
      <c r="CO34" s="429" t="e">
        <f ca="1"/>
        <v>#N/A</v>
      </c>
      <c r="CP34" s="429" t="e">
        <f ca="1"/>
        <v>#N/A</v>
      </c>
      <c r="CQ34" s="429" t="e">
        <f ca="1"/>
        <v>#N/A</v>
      </c>
      <c r="CR34" s="429" t="e">
        <f ca="1"/>
        <v>#N/A</v>
      </c>
      <c r="CS34" s="429" t="e">
        <f ca="1"/>
        <v>#N/A</v>
      </c>
      <c r="CT34" s="429" t="e">
        <f ca="1"/>
        <v>#N/A</v>
      </c>
      <c r="CU34" s="429" t="e">
        <f ca="1"/>
        <v>#N/A</v>
      </c>
      <c r="CV34" s="429" t="e">
        <f ca="1"/>
        <v>#N/A</v>
      </c>
      <c r="CW34" s="429" t="e">
        <f ca="1"/>
        <v>#N/A</v>
      </c>
      <c r="CX34" s="429" t="e">
        <f ca="1"/>
        <v>#N/A</v>
      </c>
      <c r="CY34" s="429" t="e">
        <f ca="1"/>
        <v>#N/A</v>
      </c>
      <c r="CZ34" s="429" t="e">
        <f ca="1"/>
        <v>#N/A</v>
      </c>
      <c r="DA34" s="429" t="e">
        <f ca="1"/>
        <v>#N/A</v>
      </c>
      <c r="DB34" s="429" t="e">
        <f ca="1"/>
        <v>#N/A</v>
      </c>
      <c r="DC34" s="429" t="e">
        <f ca="1"/>
        <v>#N/A</v>
      </c>
      <c r="DD34" s="429" t="e">
        <f ca="1"/>
        <v>#N/A</v>
      </c>
      <c r="DE34" s="429" t="e">
        <f ca="1"/>
        <v>#N/A</v>
      </c>
      <c r="DF34" s="429" t="e">
        <f ca="1"/>
        <v>#N/A</v>
      </c>
      <c r="DG34" s="429" t="e">
        <f ca="1"/>
        <v>#N/A</v>
      </c>
      <c r="DH34" s="429" t="e">
        <f ca="1"/>
        <v>#N/A</v>
      </c>
      <c r="DI34" s="429" t="e">
        <f ca="1"/>
        <v>#N/A</v>
      </c>
      <c r="DJ34" s="429" t="e">
        <f ca="1"/>
        <v>#N/A</v>
      </c>
      <c r="DK34" s="429" t="e">
        <f ca="1"/>
        <v>#N/A</v>
      </c>
      <c r="DL34" s="429" t="e">
        <f ca="1"/>
        <v>#N/A</v>
      </c>
      <c r="DM34" s="429" t="e">
        <f ca="1"/>
        <v>#N/A</v>
      </c>
      <c r="DN34" s="429" t="e">
        <f ca="1"/>
        <v>#N/A</v>
      </c>
      <c r="DO34" s="429" t="e">
        <f ca="1"/>
        <v>#N/A</v>
      </c>
      <c r="DP34" s="429" t="e">
        <f ca="1"/>
        <v>#N/A</v>
      </c>
      <c r="DQ34" s="429" t="e">
        <f ca="1"/>
        <v>#N/A</v>
      </c>
      <c r="DR34" s="429" t="e">
        <f ca="1"/>
        <v>#N/A</v>
      </c>
      <c r="DS34" s="429" t="e">
        <f ca="1"/>
        <v>#N/A</v>
      </c>
      <c r="DT34" s="23"/>
    </row>
    <row r="35" spans="2:124" s="39" customFormat="1" ht="12" x14ac:dyDescent="0.25">
      <c r="B35" s="53" t="s">
        <v>42</v>
      </c>
      <c r="C35" s="360" t="str">
        <v>-</v>
      </c>
      <c r="D35" s="428" t="e">
        <f ca="1"/>
        <v>#N/A</v>
      </c>
      <c r="E35" s="429" t="e">
        <f ca="1"/>
        <v>#N/A</v>
      </c>
      <c r="F35" s="429" t="e">
        <f ca="1"/>
        <v>#N/A</v>
      </c>
      <c r="G35" s="429" t="e">
        <f ca="1"/>
        <v>#N/A</v>
      </c>
      <c r="H35" s="429" t="e">
        <f ca="1"/>
        <v>#N/A</v>
      </c>
      <c r="I35" s="429" t="e">
        <f ca="1"/>
        <v>#N/A</v>
      </c>
      <c r="J35" s="429" t="e">
        <f ca="1"/>
        <v>#N/A</v>
      </c>
      <c r="K35" s="429" t="e">
        <f ca="1"/>
        <v>#N/A</v>
      </c>
      <c r="L35" s="429" t="e">
        <f ca="1"/>
        <v>#N/A</v>
      </c>
      <c r="M35" s="429" t="e">
        <f ca="1"/>
        <v>#N/A</v>
      </c>
      <c r="N35" s="429" t="e">
        <f ca="1"/>
        <v>#N/A</v>
      </c>
      <c r="O35" s="429" t="e">
        <f ca="1"/>
        <v>#N/A</v>
      </c>
      <c r="P35" s="429" t="e">
        <f ca="1"/>
        <v>#N/A</v>
      </c>
      <c r="Q35" s="429" t="e">
        <f ca="1"/>
        <v>#N/A</v>
      </c>
      <c r="R35" s="429" t="e">
        <f ca="1"/>
        <v>#N/A</v>
      </c>
      <c r="S35" s="429" t="e">
        <f ca="1"/>
        <v>#N/A</v>
      </c>
      <c r="T35" s="429" t="e">
        <f ca="1"/>
        <v>#N/A</v>
      </c>
      <c r="U35" s="429" t="e">
        <f ca="1"/>
        <v>#N/A</v>
      </c>
      <c r="V35" s="429" t="e">
        <f ca="1"/>
        <v>#N/A</v>
      </c>
      <c r="W35" s="429" t="e">
        <f ca="1"/>
        <v>#N/A</v>
      </c>
      <c r="X35" s="429" t="e">
        <f ca="1"/>
        <v>#N/A</v>
      </c>
      <c r="Y35" s="429" t="e">
        <f ca="1"/>
        <v>#N/A</v>
      </c>
      <c r="Z35" s="429" t="e">
        <f ca="1"/>
        <v>#N/A</v>
      </c>
      <c r="AA35" s="429" t="e">
        <f ca="1"/>
        <v>#N/A</v>
      </c>
      <c r="AB35" s="429" t="e">
        <f ca="1"/>
        <v>#N/A</v>
      </c>
      <c r="AC35" s="429" t="e">
        <f ca="1"/>
        <v>#N/A</v>
      </c>
      <c r="AD35" s="429" t="e">
        <f ca="1"/>
        <v>#N/A</v>
      </c>
      <c r="AE35" s="429" t="e">
        <f ca="1"/>
        <v>#N/A</v>
      </c>
      <c r="AF35" s="429" t="e">
        <f ca="1"/>
        <v>#N/A</v>
      </c>
      <c r="AG35" s="429" t="e">
        <f ca="1"/>
        <v>#N/A</v>
      </c>
      <c r="AH35" s="429" t="e">
        <f ca="1"/>
        <v>#N/A</v>
      </c>
      <c r="AI35" s="429" t="e">
        <f ca="1"/>
        <v>#N/A</v>
      </c>
      <c r="AJ35" s="429" t="e">
        <f ca="1"/>
        <v>#N/A</v>
      </c>
      <c r="AK35" s="429" t="e">
        <f ca="1"/>
        <v>#N/A</v>
      </c>
      <c r="AL35" s="429" t="e">
        <f ca="1"/>
        <v>#N/A</v>
      </c>
      <c r="AM35" s="429" t="e">
        <f ca="1"/>
        <v>#N/A</v>
      </c>
      <c r="AN35" s="429" t="e">
        <f ca="1"/>
        <v>#N/A</v>
      </c>
      <c r="AO35" s="429" t="e">
        <f ca="1"/>
        <v>#N/A</v>
      </c>
      <c r="AP35" s="429" t="e">
        <f ca="1"/>
        <v>#N/A</v>
      </c>
      <c r="AQ35" s="429" t="e">
        <f ca="1"/>
        <v>#N/A</v>
      </c>
      <c r="AR35" s="429" t="e">
        <f ca="1"/>
        <v>#N/A</v>
      </c>
      <c r="AS35" s="429" t="e">
        <f ca="1"/>
        <v>#N/A</v>
      </c>
      <c r="AT35" s="429" t="e">
        <f ca="1"/>
        <v>#N/A</v>
      </c>
      <c r="AU35" s="429" t="e">
        <f ca="1"/>
        <v>#N/A</v>
      </c>
      <c r="AV35" s="429" t="e">
        <f ca="1"/>
        <v>#N/A</v>
      </c>
      <c r="AW35" s="429" t="e">
        <f ca="1"/>
        <v>#N/A</v>
      </c>
      <c r="AX35" s="429" t="e">
        <f ca="1"/>
        <v>#N/A</v>
      </c>
      <c r="AY35" s="429" t="e">
        <f ca="1"/>
        <v>#N/A</v>
      </c>
      <c r="AZ35" s="429" t="e">
        <f ca="1"/>
        <v>#N/A</v>
      </c>
      <c r="BA35" s="429" t="e">
        <f ca="1"/>
        <v>#N/A</v>
      </c>
      <c r="BB35" s="429" t="e">
        <f ca="1"/>
        <v>#N/A</v>
      </c>
      <c r="BC35" s="429" t="e">
        <f ca="1"/>
        <v>#N/A</v>
      </c>
      <c r="BD35" s="429" t="e">
        <f ca="1"/>
        <v>#N/A</v>
      </c>
      <c r="BE35" s="429" t="e">
        <f ca="1"/>
        <v>#N/A</v>
      </c>
      <c r="BF35" s="429" t="e">
        <f ca="1"/>
        <v>#N/A</v>
      </c>
      <c r="BG35" s="429" t="e">
        <f ca="1"/>
        <v>#N/A</v>
      </c>
      <c r="BH35" s="429" t="e">
        <f ca="1"/>
        <v>#N/A</v>
      </c>
      <c r="BI35" s="429" t="e">
        <f ca="1"/>
        <v>#N/A</v>
      </c>
      <c r="BJ35" s="429" t="e">
        <f ca="1"/>
        <v>#N/A</v>
      </c>
      <c r="BK35" s="429" t="e">
        <f ca="1"/>
        <v>#N/A</v>
      </c>
      <c r="BL35" s="429" t="e">
        <f ca="1"/>
        <v>#N/A</v>
      </c>
      <c r="BM35" s="429" t="e">
        <f ca="1"/>
        <v>#N/A</v>
      </c>
      <c r="BN35" s="429" t="e">
        <f ca="1"/>
        <v>#N/A</v>
      </c>
      <c r="BO35" s="429" t="e">
        <f ca="1"/>
        <v>#N/A</v>
      </c>
      <c r="BP35" s="429" t="e">
        <f ca="1"/>
        <v>#N/A</v>
      </c>
      <c r="BQ35" s="429" t="e">
        <f ca="1"/>
        <v>#N/A</v>
      </c>
      <c r="BR35" s="429" t="e">
        <f ca="1"/>
        <v>#N/A</v>
      </c>
      <c r="BS35" s="429" t="e">
        <f ca="1"/>
        <v>#N/A</v>
      </c>
      <c r="BT35" s="429" t="e">
        <f ca="1"/>
        <v>#N/A</v>
      </c>
      <c r="BU35" s="429" t="e">
        <f ca="1"/>
        <v>#N/A</v>
      </c>
      <c r="BV35" s="429" t="e">
        <f ca="1"/>
        <v>#N/A</v>
      </c>
      <c r="BW35" s="429" t="e">
        <f ca="1"/>
        <v>#N/A</v>
      </c>
      <c r="BX35" s="429" t="e">
        <f ca="1"/>
        <v>#N/A</v>
      </c>
      <c r="BY35" s="429" t="e">
        <f ca="1"/>
        <v>#N/A</v>
      </c>
      <c r="BZ35" s="429" t="e">
        <f ca="1"/>
        <v>#N/A</v>
      </c>
      <c r="CA35" s="429" t="e">
        <f ca="1"/>
        <v>#N/A</v>
      </c>
      <c r="CB35" s="429" t="e">
        <f ca="1"/>
        <v>#N/A</v>
      </c>
      <c r="CC35" s="429" t="e">
        <f ca="1"/>
        <v>#N/A</v>
      </c>
      <c r="CD35" s="429" t="e">
        <f ca="1"/>
        <v>#N/A</v>
      </c>
      <c r="CE35" s="429" t="e">
        <f ca="1"/>
        <v>#N/A</v>
      </c>
      <c r="CF35" s="429" t="e">
        <f ca="1"/>
        <v>#N/A</v>
      </c>
      <c r="CG35" s="429" t="e">
        <f ca="1"/>
        <v>#N/A</v>
      </c>
      <c r="CH35" s="429" t="e">
        <f ca="1"/>
        <v>#N/A</v>
      </c>
      <c r="CI35" s="429" t="e">
        <f ca="1"/>
        <v>#N/A</v>
      </c>
      <c r="CJ35" s="429" t="e">
        <f ca="1"/>
        <v>#N/A</v>
      </c>
      <c r="CK35" s="429" t="e">
        <f ca="1"/>
        <v>#N/A</v>
      </c>
      <c r="CL35" s="429" t="e">
        <f ca="1"/>
        <v>#N/A</v>
      </c>
      <c r="CM35" s="429" t="e">
        <f ca="1"/>
        <v>#N/A</v>
      </c>
      <c r="CN35" s="429" t="e">
        <f ca="1"/>
        <v>#N/A</v>
      </c>
      <c r="CO35" s="429" t="e">
        <f ca="1"/>
        <v>#N/A</v>
      </c>
      <c r="CP35" s="429" t="e">
        <f ca="1"/>
        <v>#N/A</v>
      </c>
      <c r="CQ35" s="429" t="e">
        <f ca="1"/>
        <v>#N/A</v>
      </c>
      <c r="CR35" s="429" t="e">
        <f ca="1"/>
        <v>#N/A</v>
      </c>
      <c r="CS35" s="429" t="e">
        <f ca="1"/>
        <v>#N/A</v>
      </c>
      <c r="CT35" s="429" t="e">
        <f ca="1"/>
        <v>#N/A</v>
      </c>
      <c r="CU35" s="429" t="e">
        <f ca="1"/>
        <v>#N/A</v>
      </c>
      <c r="CV35" s="429" t="e">
        <f ca="1"/>
        <v>#N/A</v>
      </c>
      <c r="CW35" s="429" t="e">
        <f ca="1"/>
        <v>#N/A</v>
      </c>
      <c r="CX35" s="429" t="e">
        <f ca="1"/>
        <v>#N/A</v>
      </c>
      <c r="CY35" s="429" t="e">
        <f ca="1"/>
        <v>#N/A</v>
      </c>
      <c r="CZ35" s="429" t="e">
        <f ca="1"/>
        <v>#N/A</v>
      </c>
      <c r="DA35" s="429" t="e">
        <f ca="1"/>
        <v>#N/A</v>
      </c>
      <c r="DB35" s="429" t="e">
        <f ca="1"/>
        <v>#N/A</v>
      </c>
      <c r="DC35" s="429" t="e">
        <f ca="1"/>
        <v>#N/A</v>
      </c>
      <c r="DD35" s="429" t="e">
        <f ca="1"/>
        <v>#N/A</v>
      </c>
      <c r="DE35" s="429" t="e">
        <f ca="1"/>
        <v>#N/A</v>
      </c>
      <c r="DF35" s="429" t="e">
        <f ca="1"/>
        <v>#N/A</v>
      </c>
      <c r="DG35" s="429" t="e">
        <f ca="1"/>
        <v>#N/A</v>
      </c>
      <c r="DH35" s="429" t="e">
        <f ca="1"/>
        <v>#N/A</v>
      </c>
      <c r="DI35" s="429" t="e">
        <f ca="1"/>
        <v>#N/A</v>
      </c>
      <c r="DJ35" s="429" t="e">
        <f ca="1"/>
        <v>#N/A</v>
      </c>
      <c r="DK35" s="429" t="e">
        <f ca="1"/>
        <v>#N/A</v>
      </c>
      <c r="DL35" s="429" t="e">
        <f ca="1"/>
        <v>#N/A</v>
      </c>
      <c r="DM35" s="429" t="e">
        <f ca="1"/>
        <v>#N/A</v>
      </c>
      <c r="DN35" s="429" t="e">
        <f ca="1"/>
        <v>#N/A</v>
      </c>
      <c r="DO35" s="429" t="e">
        <f ca="1"/>
        <v>#N/A</v>
      </c>
      <c r="DP35" s="429" t="e">
        <f ca="1"/>
        <v>#N/A</v>
      </c>
      <c r="DQ35" s="429" t="e">
        <f ca="1"/>
        <v>#N/A</v>
      </c>
      <c r="DR35" s="429" t="e">
        <f ca="1"/>
        <v>#N/A</v>
      </c>
      <c r="DS35" s="429" t="e">
        <f ca="1"/>
        <v>#N/A</v>
      </c>
      <c r="DT35" s="23"/>
    </row>
    <row r="36" spans="2:124" s="39" customFormat="1" ht="12" x14ac:dyDescent="0.25">
      <c r="B36" s="53" t="s">
        <v>43</v>
      </c>
      <c r="C36" s="360" t="str">
        <v>-</v>
      </c>
      <c r="D36" s="428" t="e">
        <f ca="1"/>
        <v>#N/A</v>
      </c>
      <c r="E36" s="429" t="e">
        <f ca="1"/>
        <v>#N/A</v>
      </c>
      <c r="F36" s="429" t="e">
        <f ca="1"/>
        <v>#N/A</v>
      </c>
      <c r="G36" s="429" t="e">
        <f ca="1"/>
        <v>#N/A</v>
      </c>
      <c r="H36" s="429" t="e">
        <f ca="1"/>
        <v>#N/A</v>
      </c>
      <c r="I36" s="429" t="e">
        <f ca="1"/>
        <v>#N/A</v>
      </c>
      <c r="J36" s="429" t="e">
        <f ca="1"/>
        <v>#N/A</v>
      </c>
      <c r="K36" s="429" t="e">
        <f ca="1"/>
        <v>#N/A</v>
      </c>
      <c r="L36" s="429" t="e">
        <f ca="1"/>
        <v>#N/A</v>
      </c>
      <c r="M36" s="429" t="e">
        <f ca="1"/>
        <v>#N/A</v>
      </c>
      <c r="N36" s="429" t="e">
        <f ca="1"/>
        <v>#N/A</v>
      </c>
      <c r="O36" s="429" t="e">
        <f ca="1"/>
        <v>#N/A</v>
      </c>
      <c r="P36" s="429" t="e">
        <f ca="1"/>
        <v>#N/A</v>
      </c>
      <c r="Q36" s="429" t="e">
        <f ca="1"/>
        <v>#N/A</v>
      </c>
      <c r="R36" s="429" t="e">
        <f ca="1"/>
        <v>#N/A</v>
      </c>
      <c r="S36" s="429" t="e">
        <f ca="1"/>
        <v>#N/A</v>
      </c>
      <c r="T36" s="429" t="e">
        <f ca="1"/>
        <v>#N/A</v>
      </c>
      <c r="U36" s="429" t="e">
        <f ca="1"/>
        <v>#N/A</v>
      </c>
      <c r="V36" s="429" t="e">
        <f ca="1"/>
        <v>#N/A</v>
      </c>
      <c r="W36" s="429" t="e">
        <f ca="1"/>
        <v>#N/A</v>
      </c>
      <c r="X36" s="429" t="e">
        <f ca="1"/>
        <v>#N/A</v>
      </c>
      <c r="Y36" s="429" t="e">
        <f ca="1"/>
        <v>#N/A</v>
      </c>
      <c r="Z36" s="429" t="e">
        <f ca="1"/>
        <v>#N/A</v>
      </c>
      <c r="AA36" s="429" t="e">
        <f ca="1"/>
        <v>#N/A</v>
      </c>
      <c r="AB36" s="429" t="e">
        <f ca="1"/>
        <v>#N/A</v>
      </c>
      <c r="AC36" s="429" t="e">
        <f ca="1"/>
        <v>#N/A</v>
      </c>
      <c r="AD36" s="429" t="e">
        <f ca="1"/>
        <v>#N/A</v>
      </c>
      <c r="AE36" s="429" t="e">
        <f ca="1"/>
        <v>#N/A</v>
      </c>
      <c r="AF36" s="429" t="e">
        <f ca="1"/>
        <v>#N/A</v>
      </c>
      <c r="AG36" s="429" t="e">
        <f ca="1"/>
        <v>#N/A</v>
      </c>
      <c r="AH36" s="429" t="e">
        <f ca="1"/>
        <v>#N/A</v>
      </c>
      <c r="AI36" s="429" t="e">
        <f ca="1"/>
        <v>#N/A</v>
      </c>
      <c r="AJ36" s="429" t="e">
        <f ca="1"/>
        <v>#N/A</v>
      </c>
      <c r="AK36" s="429" t="e">
        <f ca="1"/>
        <v>#N/A</v>
      </c>
      <c r="AL36" s="429" t="e">
        <f ca="1"/>
        <v>#N/A</v>
      </c>
      <c r="AM36" s="429" t="e">
        <f ca="1"/>
        <v>#N/A</v>
      </c>
      <c r="AN36" s="429" t="e">
        <f ca="1"/>
        <v>#N/A</v>
      </c>
      <c r="AO36" s="429" t="e">
        <f ca="1"/>
        <v>#N/A</v>
      </c>
      <c r="AP36" s="429" t="e">
        <f ca="1"/>
        <v>#N/A</v>
      </c>
      <c r="AQ36" s="429" t="e">
        <f ca="1"/>
        <v>#N/A</v>
      </c>
      <c r="AR36" s="429" t="e">
        <f ca="1"/>
        <v>#N/A</v>
      </c>
      <c r="AS36" s="429" t="e">
        <f ca="1"/>
        <v>#N/A</v>
      </c>
      <c r="AT36" s="429" t="e">
        <f ca="1"/>
        <v>#N/A</v>
      </c>
      <c r="AU36" s="429" t="e">
        <f ca="1"/>
        <v>#N/A</v>
      </c>
      <c r="AV36" s="429" t="e">
        <f ca="1"/>
        <v>#N/A</v>
      </c>
      <c r="AW36" s="429" t="e">
        <f ca="1"/>
        <v>#N/A</v>
      </c>
      <c r="AX36" s="429" t="e">
        <f ca="1"/>
        <v>#N/A</v>
      </c>
      <c r="AY36" s="429" t="e">
        <f ca="1"/>
        <v>#N/A</v>
      </c>
      <c r="AZ36" s="429" t="e">
        <f ca="1"/>
        <v>#N/A</v>
      </c>
      <c r="BA36" s="429" t="e">
        <f ca="1"/>
        <v>#N/A</v>
      </c>
      <c r="BB36" s="429" t="e">
        <f ca="1"/>
        <v>#N/A</v>
      </c>
      <c r="BC36" s="429" t="e">
        <f ca="1"/>
        <v>#N/A</v>
      </c>
      <c r="BD36" s="429" t="e">
        <f ca="1"/>
        <v>#N/A</v>
      </c>
      <c r="BE36" s="429" t="e">
        <f ca="1"/>
        <v>#N/A</v>
      </c>
      <c r="BF36" s="429" t="e">
        <f ca="1"/>
        <v>#N/A</v>
      </c>
      <c r="BG36" s="429" t="e">
        <f ca="1"/>
        <v>#N/A</v>
      </c>
      <c r="BH36" s="429" t="e">
        <f ca="1"/>
        <v>#N/A</v>
      </c>
      <c r="BI36" s="429" t="e">
        <f ca="1"/>
        <v>#N/A</v>
      </c>
      <c r="BJ36" s="429" t="e">
        <f ca="1"/>
        <v>#N/A</v>
      </c>
      <c r="BK36" s="429" t="e">
        <f ca="1"/>
        <v>#N/A</v>
      </c>
      <c r="BL36" s="429" t="e">
        <f ca="1"/>
        <v>#N/A</v>
      </c>
      <c r="BM36" s="429" t="e">
        <f ca="1"/>
        <v>#N/A</v>
      </c>
      <c r="BN36" s="429" t="e">
        <f ca="1"/>
        <v>#N/A</v>
      </c>
      <c r="BO36" s="429" t="e">
        <f ca="1"/>
        <v>#N/A</v>
      </c>
      <c r="BP36" s="429" t="e">
        <f ca="1"/>
        <v>#N/A</v>
      </c>
      <c r="BQ36" s="429" t="e">
        <f ca="1"/>
        <v>#N/A</v>
      </c>
      <c r="BR36" s="429" t="e">
        <f ca="1"/>
        <v>#N/A</v>
      </c>
      <c r="BS36" s="429" t="e">
        <f ca="1"/>
        <v>#N/A</v>
      </c>
      <c r="BT36" s="429" t="e">
        <f ca="1"/>
        <v>#N/A</v>
      </c>
      <c r="BU36" s="429" t="e">
        <f ca="1"/>
        <v>#N/A</v>
      </c>
      <c r="BV36" s="429" t="e">
        <f ca="1"/>
        <v>#N/A</v>
      </c>
      <c r="BW36" s="429" t="e">
        <f ca="1"/>
        <v>#N/A</v>
      </c>
      <c r="BX36" s="429" t="e">
        <f ca="1"/>
        <v>#N/A</v>
      </c>
      <c r="BY36" s="429" t="e">
        <f ca="1"/>
        <v>#N/A</v>
      </c>
      <c r="BZ36" s="429" t="e">
        <f ca="1"/>
        <v>#N/A</v>
      </c>
      <c r="CA36" s="429" t="e">
        <f ca="1"/>
        <v>#N/A</v>
      </c>
      <c r="CB36" s="429" t="e">
        <f ca="1"/>
        <v>#N/A</v>
      </c>
      <c r="CC36" s="429" t="e">
        <f ca="1"/>
        <v>#N/A</v>
      </c>
      <c r="CD36" s="429" t="e">
        <f ca="1"/>
        <v>#N/A</v>
      </c>
      <c r="CE36" s="429" t="e">
        <f ca="1"/>
        <v>#N/A</v>
      </c>
      <c r="CF36" s="429" t="e">
        <f ca="1"/>
        <v>#N/A</v>
      </c>
      <c r="CG36" s="429" t="e">
        <f ca="1"/>
        <v>#N/A</v>
      </c>
      <c r="CH36" s="429" t="e">
        <f ca="1"/>
        <v>#N/A</v>
      </c>
      <c r="CI36" s="429" t="e">
        <f ca="1"/>
        <v>#N/A</v>
      </c>
      <c r="CJ36" s="429" t="e">
        <f ca="1"/>
        <v>#N/A</v>
      </c>
      <c r="CK36" s="429" t="e">
        <f ca="1"/>
        <v>#N/A</v>
      </c>
      <c r="CL36" s="429" t="e">
        <f ca="1"/>
        <v>#N/A</v>
      </c>
      <c r="CM36" s="429" t="e">
        <f ca="1"/>
        <v>#N/A</v>
      </c>
      <c r="CN36" s="429" t="e">
        <f ca="1"/>
        <v>#N/A</v>
      </c>
      <c r="CO36" s="429" t="e">
        <f ca="1"/>
        <v>#N/A</v>
      </c>
      <c r="CP36" s="429" t="e">
        <f ca="1"/>
        <v>#N/A</v>
      </c>
      <c r="CQ36" s="429" t="e">
        <f ca="1"/>
        <v>#N/A</v>
      </c>
      <c r="CR36" s="429" t="e">
        <f ca="1"/>
        <v>#N/A</v>
      </c>
      <c r="CS36" s="429" t="e">
        <f ca="1"/>
        <v>#N/A</v>
      </c>
      <c r="CT36" s="429" t="e">
        <f ca="1"/>
        <v>#N/A</v>
      </c>
      <c r="CU36" s="429" t="e">
        <f ca="1"/>
        <v>#N/A</v>
      </c>
      <c r="CV36" s="429" t="e">
        <f ca="1"/>
        <v>#N/A</v>
      </c>
      <c r="CW36" s="429" t="e">
        <f ca="1"/>
        <v>#N/A</v>
      </c>
      <c r="CX36" s="429" t="e">
        <f ca="1"/>
        <v>#N/A</v>
      </c>
      <c r="CY36" s="429" t="e">
        <f ca="1"/>
        <v>#N/A</v>
      </c>
      <c r="CZ36" s="429" t="e">
        <f ca="1"/>
        <v>#N/A</v>
      </c>
      <c r="DA36" s="429" t="e">
        <f ca="1"/>
        <v>#N/A</v>
      </c>
      <c r="DB36" s="429" t="e">
        <f ca="1"/>
        <v>#N/A</v>
      </c>
      <c r="DC36" s="429" t="e">
        <f ca="1"/>
        <v>#N/A</v>
      </c>
      <c r="DD36" s="429" t="e">
        <f ca="1"/>
        <v>#N/A</v>
      </c>
      <c r="DE36" s="429" t="e">
        <f ca="1"/>
        <v>#N/A</v>
      </c>
      <c r="DF36" s="429" t="e">
        <f ca="1"/>
        <v>#N/A</v>
      </c>
      <c r="DG36" s="429" t="e">
        <f ca="1"/>
        <v>#N/A</v>
      </c>
      <c r="DH36" s="429" t="e">
        <f ca="1"/>
        <v>#N/A</v>
      </c>
      <c r="DI36" s="429" t="e">
        <f ca="1"/>
        <v>#N/A</v>
      </c>
      <c r="DJ36" s="429" t="e">
        <f ca="1"/>
        <v>#N/A</v>
      </c>
      <c r="DK36" s="429" t="e">
        <f ca="1"/>
        <v>#N/A</v>
      </c>
      <c r="DL36" s="429" t="e">
        <f ca="1"/>
        <v>#N/A</v>
      </c>
      <c r="DM36" s="429" t="e">
        <f ca="1"/>
        <v>#N/A</v>
      </c>
      <c r="DN36" s="429" t="e">
        <f ca="1"/>
        <v>#N/A</v>
      </c>
      <c r="DO36" s="429" t="e">
        <f ca="1"/>
        <v>#N/A</v>
      </c>
      <c r="DP36" s="429" t="e">
        <f ca="1"/>
        <v>#N/A</v>
      </c>
      <c r="DQ36" s="429" t="e">
        <f ca="1"/>
        <v>#N/A</v>
      </c>
      <c r="DR36" s="429" t="e">
        <f ca="1"/>
        <v>#N/A</v>
      </c>
      <c r="DS36" s="429" t="e">
        <f ca="1"/>
        <v>#N/A</v>
      </c>
      <c r="DT36" s="23"/>
    </row>
    <row r="37" spans="2:124" s="39" customFormat="1" ht="12" x14ac:dyDescent="0.25">
      <c r="B37" s="53" t="s">
        <v>45</v>
      </c>
      <c r="C37" s="360" t="str">
        <v>-</v>
      </c>
      <c r="D37" s="428" t="e">
        <f ca="1"/>
        <v>#N/A</v>
      </c>
      <c r="E37" s="429" t="e">
        <f ca="1"/>
        <v>#N/A</v>
      </c>
      <c r="F37" s="429" t="e">
        <f ca="1"/>
        <v>#N/A</v>
      </c>
      <c r="G37" s="429" t="e">
        <f ca="1"/>
        <v>#N/A</v>
      </c>
      <c r="H37" s="429" t="e">
        <f ca="1"/>
        <v>#N/A</v>
      </c>
      <c r="I37" s="429" t="e">
        <f ca="1"/>
        <v>#N/A</v>
      </c>
      <c r="J37" s="429" t="e">
        <f ca="1"/>
        <v>#N/A</v>
      </c>
      <c r="K37" s="429" t="e">
        <f ca="1"/>
        <v>#N/A</v>
      </c>
      <c r="L37" s="429" t="e">
        <f ca="1"/>
        <v>#N/A</v>
      </c>
      <c r="M37" s="429" t="e">
        <f ca="1"/>
        <v>#N/A</v>
      </c>
      <c r="N37" s="429" t="e">
        <f ca="1"/>
        <v>#N/A</v>
      </c>
      <c r="O37" s="429" t="e">
        <f ca="1"/>
        <v>#N/A</v>
      </c>
      <c r="P37" s="429" t="e">
        <f ca="1"/>
        <v>#N/A</v>
      </c>
      <c r="Q37" s="429" t="e">
        <f ca="1"/>
        <v>#N/A</v>
      </c>
      <c r="R37" s="429" t="e">
        <f ca="1"/>
        <v>#N/A</v>
      </c>
      <c r="S37" s="429" t="e">
        <f ca="1"/>
        <v>#N/A</v>
      </c>
      <c r="T37" s="429" t="e">
        <f ca="1"/>
        <v>#N/A</v>
      </c>
      <c r="U37" s="429" t="e">
        <f ca="1"/>
        <v>#N/A</v>
      </c>
      <c r="V37" s="429" t="e">
        <f ca="1"/>
        <v>#N/A</v>
      </c>
      <c r="W37" s="429" t="e">
        <f ca="1"/>
        <v>#N/A</v>
      </c>
      <c r="X37" s="429" t="e">
        <f ca="1"/>
        <v>#N/A</v>
      </c>
      <c r="Y37" s="429" t="e">
        <f ca="1"/>
        <v>#N/A</v>
      </c>
      <c r="Z37" s="429" t="e">
        <f ca="1"/>
        <v>#N/A</v>
      </c>
      <c r="AA37" s="429" t="e">
        <f ca="1"/>
        <v>#N/A</v>
      </c>
      <c r="AB37" s="429" t="e">
        <f ca="1"/>
        <v>#N/A</v>
      </c>
      <c r="AC37" s="429" t="e">
        <f ca="1"/>
        <v>#N/A</v>
      </c>
      <c r="AD37" s="429" t="e">
        <f ca="1"/>
        <v>#N/A</v>
      </c>
      <c r="AE37" s="429" t="e">
        <f ca="1"/>
        <v>#N/A</v>
      </c>
      <c r="AF37" s="429" t="e">
        <f ca="1"/>
        <v>#N/A</v>
      </c>
      <c r="AG37" s="429" t="e">
        <f ca="1"/>
        <v>#N/A</v>
      </c>
      <c r="AH37" s="429" t="e">
        <f ca="1"/>
        <v>#N/A</v>
      </c>
      <c r="AI37" s="429" t="e">
        <f ca="1"/>
        <v>#N/A</v>
      </c>
      <c r="AJ37" s="429" t="e">
        <f ca="1"/>
        <v>#N/A</v>
      </c>
      <c r="AK37" s="429" t="e">
        <f ca="1"/>
        <v>#N/A</v>
      </c>
      <c r="AL37" s="429" t="e">
        <f ca="1"/>
        <v>#N/A</v>
      </c>
      <c r="AM37" s="429" t="e">
        <f ca="1"/>
        <v>#N/A</v>
      </c>
      <c r="AN37" s="429" t="e">
        <f ca="1"/>
        <v>#N/A</v>
      </c>
      <c r="AO37" s="429" t="e">
        <f ca="1"/>
        <v>#N/A</v>
      </c>
      <c r="AP37" s="429" t="e">
        <f ca="1"/>
        <v>#N/A</v>
      </c>
      <c r="AQ37" s="429" t="e">
        <f ca="1"/>
        <v>#N/A</v>
      </c>
      <c r="AR37" s="429" t="e">
        <f ca="1"/>
        <v>#N/A</v>
      </c>
      <c r="AS37" s="429" t="e">
        <f ca="1"/>
        <v>#N/A</v>
      </c>
      <c r="AT37" s="429" t="e">
        <f ca="1"/>
        <v>#N/A</v>
      </c>
      <c r="AU37" s="429" t="e">
        <f ca="1"/>
        <v>#N/A</v>
      </c>
      <c r="AV37" s="429" t="e">
        <f ca="1"/>
        <v>#N/A</v>
      </c>
      <c r="AW37" s="429" t="e">
        <f ca="1"/>
        <v>#N/A</v>
      </c>
      <c r="AX37" s="429" t="e">
        <f ca="1"/>
        <v>#N/A</v>
      </c>
      <c r="AY37" s="429" t="e">
        <f ca="1"/>
        <v>#N/A</v>
      </c>
      <c r="AZ37" s="429" t="e">
        <f ca="1"/>
        <v>#N/A</v>
      </c>
      <c r="BA37" s="429" t="e">
        <f ca="1"/>
        <v>#N/A</v>
      </c>
      <c r="BB37" s="429" t="e">
        <f ca="1"/>
        <v>#N/A</v>
      </c>
      <c r="BC37" s="429" t="e">
        <f ca="1"/>
        <v>#N/A</v>
      </c>
      <c r="BD37" s="429" t="e">
        <f ca="1"/>
        <v>#N/A</v>
      </c>
      <c r="BE37" s="429" t="e">
        <f ca="1"/>
        <v>#N/A</v>
      </c>
      <c r="BF37" s="429" t="e">
        <f ca="1"/>
        <v>#N/A</v>
      </c>
      <c r="BG37" s="429" t="e">
        <f ca="1"/>
        <v>#N/A</v>
      </c>
      <c r="BH37" s="429" t="e">
        <f ca="1"/>
        <v>#N/A</v>
      </c>
      <c r="BI37" s="429" t="e">
        <f ca="1"/>
        <v>#N/A</v>
      </c>
      <c r="BJ37" s="429" t="e">
        <f ca="1"/>
        <v>#N/A</v>
      </c>
      <c r="BK37" s="429" t="e">
        <f ca="1"/>
        <v>#N/A</v>
      </c>
      <c r="BL37" s="429" t="e">
        <f ca="1"/>
        <v>#N/A</v>
      </c>
      <c r="BM37" s="429" t="e">
        <f ca="1"/>
        <v>#N/A</v>
      </c>
      <c r="BN37" s="429" t="e">
        <f ca="1"/>
        <v>#N/A</v>
      </c>
      <c r="BO37" s="429" t="e">
        <f ca="1"/>
        <v>#N/A</v>
      </c>
      <c r="BP37" s="429" t="e">
        <f ca="1"/>
        <v>#N/A</v>
      </c>
      <c r="BQ37" s="429" t="e">
        <f ca="1"/>
        <v>#N/A</v>
      </c>
      <c r="BR37" s="429" t="e">
        <f ca="1"/>
        <v>#N/A</v>
      </c>
      <c r="BS37" s="429" t="e">
        <f ca="1"/>
        <v>#N/A</v>
      </c>
      <c r="BT37" s="429" t="e">
        <f ca="1"/>
        <v>#N/A</v>
      </c>
      <c r="BU37" s="429" t="e">
        <f ca="1"/>
        <v>#N/A</v>
      </c>
      <c r="BV37" s="429" t="e">
        <f ca="1"/>
        <v>#N/A</v>
      </c>
      <c r="BW37" s="429" t="e">
        <f ca="1"/>
        <v>#N/A</v>
      </c>
      <c r="BX37" s="429" t="e">
        <f ca="1"/>
        <v>#N/A</v>
      </c>
      <c r="BY37" s="429" t="e">
        <f ca="1"/>
        <v>#N/A</v>
      </c>
      <c r="BZ37" s="429" t="e">
        <f ca="1"/>
        <v>#N/A</v>
      </c>
      <c r="CA37" s="429" t="e">
        <f ca="1"/>
        <v>#N/A</v>
      </c>
      <c r="CB37" s="429" t="e">
        <f ca="1"/>
        <v>#N/A</v>
      </c>
      <c r="CC37" s="429" t="e">
        <f ca="1"/>
        <v>#N/A</v>
      </c>
      <c r="CD37" s="429" t="e">
        <f ca="1"/>
        <v>#N/A</v>
      </c>
      <c r="CE37" s="429" t="e">
        <f ca="1"/>
        <v>#N/A</v>
      </c>
      <c r="CF37" s="429" t="e">
        <f ca="1"/>
        <v>#N/A</v>
      </c>
      <c r="CG37" s="429" t="e">
        <f ca="1"/>
        <v>#N/A</v>
      </c>
      <c r="CH37" s="429" t="e">
        <f ca="1"/>
        <v>#N/A</v>
      </c>
      <c r="CI37" s="429" t="e">
        <f ca="1"/>
        <v>#N/A</v>
      </c>
      <c r="CJ37" s="429" t="e">
        <f ca="1"/>
        <v>#N/A</v>
      </c>
      <c r="CK37" s="429" t="e">
        <f ca="1"/>
        <v>#N/A</v>
      </c>
      <c r="CL37" s="429" t="e">
        <f ca="1"/>
        <v>#N/A</v>
      </c>
      <c r="CM37" s="429" t="e">
        <f ca="1"/>
        <v>#N/A</v>
      </c>
      <c r="CN37" s="429" t="e">
        <f ca="1"/>
        <v>#N/A</v>
      </c>
      <c r="CO37" s="429" t="e">
        <f ca="1"/>
        <v>#N/A</v>
      </c>
      <c r="CP37" s="429" t="e">
        <f ca="1"/>
        <v>#N/A</v>
      </c>
      <c r="CQ37" s="429" t="e">
        <f ca="1"/>
        <v>#N/A</v>
      </c>
      <c r="CR37" s="429" t="e">
        <f ca="1"/>
        <v>#N/A</v>
      </c>
      <c r="CS37" s="429" t="e">
        <f ca="1"/>
        <v>#N/A</v>
      </c>
      <c r="CT37" s="429" t="e">
        <f ca="1"/>
        <v>#N/A</v>
      </c>
      <c r="CU37" s="429" t="e">
        <f ca="1"/>
        <v>#N/A</v>
      </c>
      <c r="CV37" s="429" t="e">
        <f ca="1"/>
        <v>#N/A</v>
      </c>
      <c r="CW37" s="429" t="e">
        <f ca="1"/>
        <v>#N/A</v>
      </c>
      <c r="CX37" s="429" t="e">
        <f ca="1"/>
        <v>#N/A</v>
      </c>
      <c r="CY37" s="429" t="e">
        <f ca="1"/>
        <v>#N/A</v>
      </c>
      <c r="CZ37" s="429" t="e">
        <f ca="1"/>
        <v>#N/A</v>
      </c>
      <c r="DA37" s="429" t="e">
        <f ca="1"/>
        <v>#N/A</v>
      </c>
      <c r="DB37" s="429" t="e">
        <f ca="1"/>
        <v>#N/A</v>
      </c>
      <c r="DC37" s="429" t="e">
        <f ca="1"/>
        <v>#N/A</v>
      </c>
      <c r="DD37" s="429" t="e">
        <f ca="1"/>
        <v>#N/A</v>
      </c>
      <c r="DE37" s="429" t="e">
        <f ca="1"/>
        <v>#N/A</v>
      </c>
      <c r="DF37" s="429" t="e">
        <f ca="1"/>
        <v>#N/A</v>
      </c>
      <c r="DG37" s="429" t="e">
        <f ca="1"/>
        <v>#N/A</v>
      </c>
      <c r="DH37" s="429" t="e">
        <f ca="1"/>
        <v>#N/A</v>
      </c>
      <c r="DI37" s="429" t="e">
        <f ca="1"/>
        <v>#N/A</v>
      </c>
      <c r="DJ37" s="429" t="e">
        <f ca="1"/>
        <v>#N/A</v>
      </c>
      <c r="DK37" s="429" t="e">
        <f ca="1"/>
        <v>#N/A</v>
      </c>
      <c r="DL37" s="429" t="e">
        <f ca="1"/>
        <v>#N/A</v>
      </c>
      <c r="DM37" s="429" t="e">
        <f ca="1"/>
        <v>#N/A</v>
      </c>
      <c r="DN37" s="429" t="e">
        <f ca="1"/>
        <v>#N/A</v>
      </c>
      <c r="DO37" s="429" t="e">
        <f ca="1"/>
        <v>#N/A</v>
      </c>
      <c r="DP37" s="429" t="e">
        <f ca="1"/>
        <v>#N/A</v>
      </c>
      <c r="DQ37" s="429" t="e">
        <f ca="1"/>
        <v>#N/A</v>
      </c>
      <c r="DR37" s="429" t="e">
        <f ca="1"/>
        <v>#N/A</v>
      </c>
      <c r="DS37" s="429" t="e">
        <f ca="1"/>
        <v>#N/A</v>
      </c>
      <c r="DT37" s="23"/>
    </row>
    <row r="38" spans="2:124" s="39" customFormat="1" ht="12" x14ac:dyDescent="0.25">
      <c r="B38" s="53" t="s">
        <v>47</v>
      </c>
      <c r="C38" s="360" t="str">
        <v>-</v>
      </c>
      <c r="D38" s="428" t="e">
        <f ca="1"/>
        <v>#N/A</v>
      </c>
      <c r="E38" s="429" t="e">
        <f ca="1"/>
        <v>#N/A</v>
      </c>
      <c r="F38" s="429" t="e">
        <f ca="1"/>
        <v>#N/A</v>
      </c>
      <c r="G38" s="429" t="e">
        <f ca="1"/>
        <v>#N/A</v>
      </c>
      <c r="H38" s="429" t="e">
        <f ca="1"/>
        <v>#N/A</v>
      </c>
      <c r="I38" s="429" t="e">
        <f ca="1"/>
        <v>#N/A</v>
      </c>
      <c r="J38" s="429" t="e">
        <f ca="1"/>
        <v>#N/A</v>
      </c>
      <c r="K38" s="429" t="e">
        <f ca="1"/>
        <v>#N/A</v>
      </c>
      <c r="L38" s="429" t="e">
        <f ca="1"/>
        <v>#N/A</v>
      </c>
      <c r="M38" s="429" t="e">
        <f ca="1"/>
        <v>#N/A</v>
      </c>
      <c r="N38" s="429" t="e">
        <f ca="1"/>
        <v>#N/A</v>
      </c>
      <c r="O38" s="429" t="e">
        <f ca="1"/>
        <v>#N/A</v>
      </c>
      <c r="P38" s="429" t="e">
        <f ca="1"/>
        <v>#N/A</v>
      </c>
      <c r="Q38" s="429" t="e">
        <f ca="1"/>
        <v>#N/A</v>
      </c>
      <c r="R38" s="429" t="e">
        <f ca="1"/>
        <v>#N/A</v>
      </c>
      <c r="S38" s="429" t="e">
        <f ca="1"/>
        <v>#N/A</v>
      </c>
      <c r="T38" s="429" t="e">
        <f ca="1"/>
        <v>#N/A</v>
      </c>
      <c r="U38" s="429" t="e">
        <f ca="1"/>
        <v>#N/A</v>
      </c>
      <c r="V38" s="429" t="e">
        <f ca="1"/>
        <v>#N/A</v>
      </c>
      <c r="W38" s="429" t="e">
        <f ca="1"/>
        <v>#N/A</v>
      </c>
      <c r="X38" s="429" t="e">
        <f ca="1"/>
        <v>#N/A</v>
      </c>
      <c r="Y38" s="429" t="e">
        <f ca="1"/>
        <v>#N/A</v>
      </c>
      <c r="Z38" s="429" t="e">
        <f ca="1"/>
        <v>#N/A</v>
      </c>
      <c r="AA38" s="429" t="e">
        <f ca="1"/>
        <v>#N/A</v>
      </c>
      <c r="AB38" s="429" t="e">
        <f ca="1"/>
        <v>#N/A</v>
      </c>
      <c r="AC38" s="429" t="e">
        <f ca="1"/>
        <v>#N/A</v>
      </c>
      <c r="AD38" s="429" t="e">
        <f ca="1"/>
        <v>#N/A</v>
      </c>
      <c r="AE38" s="429" t="e">
        <f ca="1"/>
        <v>#N/A</v>
      </c>
      <c r="AF38" s="429" t="e">
        <f ca="1"/>
        <v>#N/A</v>
      </c>
      <c r="AG38" s="429" t="e">
        <f ca="1"/>
        <v>#N/A</v>
      </c>
      <c r="AH38" s="429" t="e">
        <f ca="1"/>
        <v>#N/A</v>
      </c>
      <c r="AI38" s="429" t="e">
        <f ca="1"/>
        <v>#N/A</v>
      </c>
      <c r="AJ38" s="429" t="e">
        <f ca="1"/>
        <v>#N/A</v>
      </c>
      <c r="AK38" s="429" t="e">
        <f ca="1"/>
        <v>#N/A</v>
      </c>
      <c r="AL38" s="429" t="e">
        <f ca="1"/>
        <v>#N/A</v>
      </c>
      <c r="AM38" s="429" t="e">
        <f ca="1"/>
        <v>#N/A</v>
      </c>
      <c r="AN38" s="429" t="e">
        <f ca="1"/>
        <v>#N/A</v>
      </c>
      <c r="AO38" s="429" t="e">
        <f ca="1"/>
        <v>#N/A</v>
      </c>
      <c r="AP38" s="429" t="e">
        <f ca="1"/>
        <v>#N/A</v>
      </c>
      <c r="AQ38" s="429" t="e">
        <f ca="1"/>
        <v>#N/A</v>
      </c>
      <c r="AR38" s="429" t="e">
        <f ca="1"/>
        <v>#N/A</v>
      </c>
      <c r="AS38" s="429" t="e">
        <f ca="1"/>
        <v>#N/A</v>
      </c>
      <c r="AT38" s="429" t="e">
        <f ca="1"/>
        <v>#N/A</v>
      </c>
      <c r="AU38" s="429" t="e">
        <f ca="1"/>
        <v>#N/A</v>
      </c>
      <c r="AV38" s="429" t="e">
        <f ca="1"/>
        <v>#N/A</v>
      </c>
      <c r="AW38" s="429" t="e">
        <f ca="1"/>
        <v>#N/A</v>
      </c>
      <c r="AX38" s="429" t="e">
        <f ca="1"/>
        <v>#N/A</v>
      </c>
      <c r="AY38" s="429" t="e">
        <f ca="1"/>
        <v>#N/A</v>
      </c>
      <c r="AZ38" s="429" t="e">
        <f ca="1"/>
        <v>#N/A</v>
      </c>
      <c r="BA38" s="429" t="e">
        <f ca="1"/>
        <v>#N/A</v>
      </c>
      <c r="BB38" s="429" t="e">
        <f ca="1"/>
        <v>#N/A</v>
      </c>
      <c r="BC38" s="429" t="e">
        <f ca="1"/>
        <v>#N/A</v>
      </c>
      <c r="BD38" s="429" t="e">
        <f ca="1"/>
        <v>#N/A</v>
      </c>
      <c r="BE38" s="429" t="e">
        <f ca="1"/>
        <v>#N/A</v>
      </c>
      <c r="BF38" s="429" t="e">
        <f ca="1"/>
        <v>#N/A</v>
      </c>
      <c r="BG38" s="429" t="e">
        <f ca="1"/>
        <v>#N/A</v>
      </c>
      <c r="BH38" s="429" t="e">
        <f ca="1"/>
        <v>#N/A</v>
      </c>
      <c r="BI38" s="429" t="e">
        <f ca="1"/>
        <v>#N/A</v>
      </c>
      <c r="BJ38" s="429" t="e">
        <f ca="1"/>
        <v>#N/A</v>
      </c>
      <c r="BK38" s="429" t="e">
        <f ca="1"/>
        <v>#N/A</v>
      </c>
      <c r="BL38" s="429" t="e">
        <f ca="1"/>
        <v>#N/A</v>
      </c>
      <c r="BM38" s="429" t="e">
        <f ca="1"/>
        <v>#N/A</v>
      </c>
      <c r="BN38" s="429" t="e">
        <f ca="1"/>
        <v>#N/A</v>
      </c>
      <c r="BO38" s="429" t="e">
        <f ca="1"/>
        <v>#N/A</v>
      </c>
      <c r="BP38" s="429" t="e">
        <f ca="1"/>
        <v>#N/A</v>
      </c>
      <c r="BQ38" s="429" t="e">
        <f ca="1"/>
        <v>#N/A</v>
      </c>
      <c r="BR38" s="429" t="e">
        <f ca="1"/>
        <v>#N/A</v>
      </c>
      <c r="BS38" s="429" t="e">
        <f ca="1"/>
        <v>#N/A</v>
      </c>
      <c r="BT38" s="429" t="e">
        <f ca="1"/>
        <v>#N/A</v>
      </c>
      <c r="BU38" s="429" t="e">
        <f ca="1"/>
        <v>#N/A</v>
      </c>
      <c r="BV38" s="429" t="e">
        <f ca="1"/>
        <v>#N/A</v>
      </c>
      <c r="BW38" s="429" t="e">
        <f ca="1"/>
        <v>#N/A</v>
      </c>
      <c r="BX38" s="429" t="e">
        <f ca="1"/>
        <v>#N/A</v>
      </c>
      <c r="BY38" s="429" t="e">
        <f ca="1"/>
        <v>#N/A</v>
      </c>
      <c r="BZ38" s="429" t="e">
        <f ca="1"/>
        <v>#N/A</v>
      </c>
      <c r="CA38" s="429" t="e">
        <f ca="1"/>
        <v>#N/A</v>
      </c>
      <c r="CB38" s="429" t="e">
        <f ca="1"/>
        <v>#N/A</v>
      </c>
      <c r="CC38" s="429" t="e">
        <f ca="1"/>
        <v>#N/A</v>
      </c>
      <c r="CD38" s="429" t="e">
        <f ca="1"/>
        <v>#N/A</v>
      </c>
      <c r="CE38" s="429" t="e">
        <f ca="1"/>
        <v>#N/A</v>
      </c>
      <c r="CF38" s="429" t="e">
        <f ca="1"/>
        <v>#N/A</v>
      </c>
      <c r="CG38" s="429" t="e">
        <f ca="1"/>
        <v>#N/A</v>
      </c>
      <c r="CH38" s="429" t="e">
        <f ca="1"/>
        <v>#N/A</v>
      </c>
      <c r="CI38" s="429" t="e">
        <f ca="1"/>
        <v>#N/A</v>
      </c>
      <c r="CJ38" s="429" t="e">
        <f ca="1"/>
        <v>#N/A</v>
      </c>
      <c r="CK38" s="429" t="e">
        <f ca="1"/>
        <v>#N/A</v>
      </c>
      <c r="CL38" s="429" t="e">
        <f ca="1"/>
        <v>#N/A</v>
      </c>
      <c r="CM38" s="429" t="e">
        <f ca="1"/>
        <v>#N/A</v>
      </c>
      <c r="CN38" s="429" t="e">
        <f ca="1"/>
        <v>#N/A</v>
      </c>
      <c r="CO38" s="429" t="e">
        <f ca="1"/>
        <v>#N/A</v>
      </c>
      <c r="CP38" s="429" t="e">
        <f ca="1"/>
        <v>#N/A</v>
      </c>
      <c r="CQ38" s="429" t="e">
        <f ca="1"/>
        <v>#N/A</v>
      </c>
      <c r="CR38" s="429" t="e">
        <f ca="1"/>
        <v>#N/A</v>
      </c>
      <c r="CS38" s="429" t="e">
        <f ca="1"/>
        <v>#N/A</v>
      </c>
      <c r="CT38" s="429" t="e">
        <f ca="1"/>
        <v>#N/A</v>
      </c>
      <c r="CU38" s="429" t="e">
        <f ca="1"/>
        <v>#N/A</v>
      </c>
      <c r="CV38" s="429" t="e">
        <f ca="1"/>
        <v>#N/A</v>
      </c>
      <c r="CW38" s="429" t="e">
        <f ca="1"/>
        <v>#N/A</v>
      </c>
      <c r="CX38" s="429" t="e">
        <f ca="1"/>
        <v>#N/A</v>
      </c>
      <c r="CY38" s="429" t="e">
        <f ca="1"/>
        <v>#N/A</v>
      </c>
      <c r="CZ38" s="429" t="e">
        <f ca="1"/>
        <v>#N/A</v>
      </c>
      <c r="DA38" s="429" t="e">
        <f ca="1"/>
        <v>#N/A</v>
      </c>
      <c r="DB38" s="429" t="e">
        <f ca="1"/>
        <v>#N/A</v>
      </c>
      <c r="DC38" s="429" t="e">
        <f ca="1"/>
        <v>#N/A</v>
      </c>
      <c r="DD38" s="429" t="e">
        <f ca="1"/>
        <v>#N/A</v>
      </c>
      <c r="DE38" s="429" t="e">
        <f ca="1"/>
        <v>#N/A</v>
      </c>
      <c r="DF38" s="429" t="e">
        <f ca="1"/>
        <v>#N/A</v>
      </c>
      <c r="DG38" s="429" t="e">
        <f ca="1"/>
        <v>#N/A</v>
      </c>
      <c r="DH38" s="429" t="e">
        <f ca="1"/>
        <v>#N/A</v>
      </c>
      <c r="DI38" s="429" t="e">
        <f ca="1"/>
        <v>#N/A</v>
      </c>
      <c r="DJ38" s="429" t="e">
        <f ca="1"/>
        <v>#N/A</v>
      </c>
      <c r="DK38" s="429" t="e">
        <f ca="1"/>
        <v>#N/A</v>
      </c>
      <c r="DL38" s="429" t="e">
        <f ca="1"/>
        <v>#N/A</v>
      </c>
      <c r="DM38" s="429" t="e">
        <f ca="1"/>
        <v>#N/A</v>
      </c>
      <c r="DN38" s="429" t="e">
        <f ca="1"/>
        <v>#N/A</v>
      </c>
      <c r="DO38" s="429" t="e">
        <f ca="1"/>
        <v>#N/A</v>
      </c>
      <c r="DP38" s="429" t="e">
        <f ca="1"/>
        <v>#N/A</v>
      </c>
      <c r="DQ38" s="429" t="e">
        <f ca="1"/>
        <v>#N/A</v>
      </c>
      <c r="DR38" s="429" t="e">
        <f ca="1"/>
        <v>#N/A</v>
      </c>
      <c r="DS38" s="429" t="e">
        <f ca="1"/>
        <v>#N/A</v>
      </c>
      <c r="DT38" s="23"/>
    </row>
    <row r="39" spans="2:124" s="39" customFormat="1" ht="12" x14ac:dyDescent="0.25">
      <c r="B39" s="53" t="s">
        <v>48</v>
      </c>
      <c r="C39" s="361" t="str">
        <v>-</v>
      </c>
      <c r="D39" s="430" t="e">
        <f ca="1"/>
        <v>#N/A</v>
      </c>
      <c r="E39" s="431" t="e">
        <f ca="1"/>
        <v>#N/A</v>
      </c>
      <c r="F39" s="431" t="e">
        <f ca="1"/>
        <v>#N/A</v>
      </c>
      <c r="G39" s="431" t="e">
        <f ca="1"/>
        <v>#N/A</v>
      </c>
      <c r="H39" s="431" t="e">
        <f ca="1"/>
        <v>#N/A</v>
      </c>
      <c r="I39" s="431" t="e">
        <f ca="1"/>
        <v>#N/A</v>
      </c>
      <c r="J39" s="431" t="e">
        <f ca="1"/>
        <v>#N/A</v>
      </c>
      <c r="K39" s="431" t="e">
        <f ca="1"/>
        <v>#N/A</v>
      </c>
      <c r="L39" s="431" t="e">
        <f ca="1"/>
        <v>#N/A</v>
      </c>
      <c r="M39" s="431" t="e">
        <f ca="1"/>
        <v>#N/A</v>
      </c>
      <c r="N39" s="431" t="e">
        <f ca="1"/>
        <v>#N/A</v>
      </c>
      <c r="O39" s="431" t="e">
        <f ca="1"/>
        <v>#N/A</v>
      </c>
      <c r="P39" s="431" t="e">
        <f ca="1"/>
        <v>#N/A</v>
      </c>
      <c r="Q39" s="431" t="e">
        <f ca="1"/>
        <v>#N/A</v>
      </c>
      <c r="R39" s="431" t="e">
        <f ca="1"/>
        <v>#N/A</v>
      </c>
      <c r="S39" s="431" t="e">
        <f ca="1"/>
        <v>#N/A</v>
      </c>
      <c r="T39" s="431" t="e">
        <f ca="1"/>
        <v>#N/A</v>
      </c>
      <c r="U39" s="431" t="e">
        <f ca="1"/>
        <v>#N/A</v>
      </c>
      <c r="V39" s="431" t="e">
        <f ca="1"/>
        <v>#N/A</v>
      </c>
      <c r="W39" s="431" t="e">
        <f ca="1"/>
        <v>#N/A</v>
      </c>
      <c r="X39" s="431" t="e">
        <f ca="1"/>
        <v>#N/A</v>
      </c>
      <c r="Y39" s="431" t="e">
        <f ca="1"/>
        <v>#N/A</v>
      </c>
      <c r="Z39" s="431" t="e">
        <f ca="1"/>
        <v>#N/A</v>
      </c>
      <c r="AA39" s="431" t="e">
        <f ca="1"/>
        <v>#N/A</v>
      </c>
      <c r="AB39" s="431" t="e">
        <f ca="1"/>
        <v>#N/A</v>
      </c>
      <c r="AC39" s="431" t="e">
        <f ca="1"/>
        <v>#N/A</v>
      </c>
      <c r="AD39" s="431" t="e">
        <f ca="1"/>
        <v>#N/A</v>
      </c>
      <c r="AE39" s="431" t="e">
        <f ca="1"/>
        <v>#N/A</v>
      </c>
      <c r="AF39" s="431" t="e">
        <f ca="1"/>
        <v>#N/A</v>
      </c>
      <c r="AG39" s="431" t="e">
        <f ca="1"/>
        <v>#N/A</v>
      </c>
      <c r="AH39" s="431" t="e">
        <f ca="1"/>
        <v>#N/A</v>
      </c>
      <c r="AI39" s="431" t="e">
        <f ca="1"/>
        <v>#N/A</v>
      </c>
      <c r="AJ39" s="431" t="e">
        <f ca="1"/>
        <v>#N/A</v>
      </c>
      <c r="AK39" s="431" t="e">
        <f ca="1"/>
        <v>#N/A</v>
      </c>
      <c r="AL39" s="431" t="e">
        <f ca="1"/>
        <v>#N/A</v>
      </c>
      <c r="AM39" s="431" t="e">
        <f ca="1"/>
        <v>#N/A</v>
      </c>
      <c r="AN39" s="431" t="e">
        <f ca="1"/>
        <v>#N/A</v>
      </c>
      <c r="AO39" s="431" t="e">
        <f ca="1"/>
        <v>#N/A</v>
      </c>
      <c r="AP39" s="431" t="e">
        <f ca="1"/>
        <v>#N/A</v>
      </c>
      <c r="AQ39" s="431" t="e">
        <f ca="1"/>
        <v>#N/A</v>
      </c>
      <c r="AR39" s="431" t="e">
        <f ca="1"/>
        <v>#N/A</v>
      </c>
      <c r="AS39" s="431" t="e">
        <f ca="1"/>
        <v>#N/A</v>
      </c>
      <c r="AT39" s="431" t="e">
        <f ca="1"/>
        <v>#N/A</v>
      </c>
      <c r="AU39" s="431" t="e">
        <f ca="1"/>
        <v>#N/A</v>
      </c>
      <c r="AV39" s="431" t="e">
        <f ca="1"/>
        <v>#N/A</v>
      </c>
      <c r="AW39" s="431" t="e">
        <f ca="1"/>
        <v>#N/A</v>
      </c>
      <c r="AX39" s="431" t="e">
        <f ca="1"/>
        <v>#N/A</v>
      </c>
      <c r="AY39" s="431" t="e">
        <f ca="1"/>
        <v>#N/A</v>
      </c>
      <c r="AZ39" s="431" t="e">
        <f ca="1"/>
        <v>#N/A</v>
      </c>
      <c r="BA39" s="431" t="e">
        <f ca="1"/>
        <v>#N/A</v>
      </c>
      <c r="BB39" s="431" t="e">
        <f ca="1"/>
        <v>#N/A</v>
      </c>
      <c r="BC39" s="431" t="e">
        <f ca="1"/>
        <v>#N/A</v>
      </c>
      <c r="BD39" s="431" t="e">
        <f ca="1"/>
        <v>#N/A</v>
      </c>
      <c r="BE39" s="431" t="e">
        <f ca="1"/>
        <v>#N/A</v>
      </c>
      <c r="BF39" s="431" t="e">
        <f ca="1"/>
        <v>#N/A</v>
      </c>
      <c r="BG39" s="431" t="e">
        <f ca="1"/>
        <v>#N/A</v>
      </c>
      <c r="BH39" s="431" t="e">
        <f ca="1"/>
        <v>#N/A</v>
      </c>
      <c r="BI39" s="431" t="e">
        <f ca="1"/>
        <v>#N/A</v>
      </c>
      <c r="BJ39" s="431" t="e">
        <f ca="1"/>
        <v>#N/A</v>
      </c>
      <c r="BK39" s="431" t="e">
        <f ca="1"/>
        <v>#N/A</v>
      </c>
      <c r="BL39" s="431" t="e">
        <f ca="1"/>
        <v>#N/A</v>
      </c>
      <c r="BM39" s="431" t="e">
        <f ca="1"/>
        <v>#N/A</v>
      </c>
      <c r="BN39" s="431" t="e">
        <f ca="1"/>
        <v>#N/A</v>
      </c>
      <c r="BO39" s="431" t="e">
        <f ca="1"/>
        <v>#N/A</v>
      </c>
      <c r="BP39" s="431" t="e">
        <f ca="1"/>
        <v>#N/A</v>
      </c>
      <c r="BQ39" s="431" t="e">
        <f ca="1"/>
        <v>#N/A</v>
      </c>
      <c r="BR39" s="431" t="e">
        <f ca="1"/>
        <v>#N/A</v>
      </c>
      <c r="BS39" s="431" t="e">
        <f ca="1"/>
        <v>#N/A</v>
      </c>
      <c r="BT39" s="431" t="e">
        <f ca="1"/>
        <v>#N/A</v>
      </c>
      <c r="BU39" s="431" t="e">
        <f ca="1"/>
        <v>#N/A</v>
      </c>
      <c r="BV39" s="431" t="e">
        <f ca="1"/>
        <v>#N/A</v>
      </c>
      <c r="BW39" s="431" t="e">
        <f ca="1"/>
        <v>#N/A</v>
      </c>
      <c r="BX39" s="431" t="e">
        <f ca="1"/>
        <v>#N/A</v>
      </c>
      <c r="BY39" s="431" t="e">
        <f ca="1"/>
        <v>#N/A</v>
      </c>
      <c r="BZ39" s="431" t="e">
        <f ca="1"/>
        <v>#N/A</v>
      </c>
      <c r="CA39" s="431" t="e">
        <f ca="1"/>
        <v>#N/A</v>
      </c>
      <c r="CB39" s="431" t="e">
        <f ca="1"/>
        <v>#N/A</v>
      </c>
      <c r="CC39" s="431" t="e">
        <f ca="1"/>
        <v>#N/A</v>
      </c>
      <c r="CD39" s="431" t="e">
        <f ca="1"/>
        <v>#N/A</v>
      </c>
      <c r="CE39" s="431" t="e">
        <f ca="1"/>
        <v>#N/A</v>
      </c>
      <c r="CF39" s="431" t="e">
        <f ca="1"/>
        <v>#N/A</v>
      </c>
      <c r="CG39" s="431" t="e">
        <f ca="1"/>
        <v>#N/A</v>
      </c>
      <c r="CH39" s="431" t="e">
        <f ca="1"/>
        <v>#N/A</v>
      </c>
      <c r="CI39" s="431" t="e">
        <f ca="1"/>
        <v>#N/A</v>
      </c>
      <c r="CJ39" s="431" t="e">
        <f ca="1"/>
        <v>#N/A</v>
      </c>
      <c r="CK39" s="431" t="e">
        <f ca="1"/>
        <v>#N/A</v>
      </c>
      <c r="CL39" s="431" t="e">
        <f ca="1"/>
        <v>#N/A</v>
      </c>
      <c r="CM39" s="431" t="e">
        <f ca="1"/>
        <v>#N/A</v>
      </c>
      <c r="CN39" s="431" t="e">
        <f ca="1"/>
        <v>#N/A</v>
      </c>
      <c r="CO39" s="431" t="e">
        <f ca="1"/>
        <v>#N/A</v>
      </c>
      <c r="CP39" s="431" t="e">
        <f ca="1"/>
        <v>#N/A</v>
      </c>
      <c r="CQ39" s="431" t="e">
        <f ca="1"/>
        <v>#N/A</v>
      </c>
      <c r="CR39" s="431" t="e">
        <f ca="1"/>
        <v>#N/A</v>
      </c>
      <c r="CS39" s="431" t="e">
        <f ca="1"/>
        <v>#N/A</v>
      </c>
      <c r="CT39" s="431" t="e">
        <f ca="1"/>
        <v>#N/A</v>
      </c>
      <c r="CU39" s="431" t="e">
        <f ca="1"/>
        <v>#N/A</v>
      </c>
      <c r="CV39" s="431" t="e">
        <f ca="1"/>
        <v>#N/A</v>
      </c>
      <c r="CW39" s="431" t="e">
        <f ca="1"/>
        <v>#N/A</v>
      </c>
      <c r="CX39" s="431" t="e">
        <f ca="1"/>
        <v>#N/A</v>
      </c>
      <c r="CY39" s="431" t="e">
        <f ca="1"/>
        <v>#N/A</v>
      </c>
      <c r="CZ39" s="431" t="e">
        <f ca="1"/>
        <v>#N/A</v>
      </c>
      <c r="DA39" s="431" t="e">
        <f ca="1"/>
        <v>#N/A</v>
      </c>
      <c r="DB39" s="431" t="e">
        <f ca="1"/>
        <v>#N/A</v>
      </c>
      <c r="DC39" s="431" t="e">
        <f ca="1"/>
        <v>#N/A</v>
      </c>
      <c r="DD39" s="431" t="e">
        <f ca="1"/>
        <v>#N/A</v>
      </c>
      <c r="DE39" s="431" t="e">
        <f ca="1"/>
        <v>#N/A</v>
      </c>
      <c r="DF39" s="431" t="e">
        <f ca="1"/>
        <v>#N/A</v>
      </c>
      <c r="DG39" s="431" t="e">
        <f ca="1"/>
        <v>#N/A</v>
      </c>
      <c r="DH39" s="431" t="e">
        <f ca="1"/>
        <v>#N/A</v>
      </c>
      <c r="DI39" s="431" t="e">
        <f ca="1"/>
        <v>#N/A</v>
      </c>
      <c r="DJ39" s="431" t="e">
        <f ca="1"/>
        <v>#N/A</v>
      </c>
      <c r="DK39" s="431" t="e">
        <f ca="1"/>
        <v>#N/A</v>
      </c>
      <c r="DL39" s="431" t="e">
        <f ca="1"/>
        <v>#N/A</v>
      </c>
      <c r="DM39" s="431" t="e">
        <f ca="1"/>
        <v>#N/A</v>
      </c>
      <c r="DN39" s="431" t="e">
        <f ca="1"/>
        <v>#N/A</v>
      </c>
      <c r="DO39" s="431" t="e">
        <f ca="1"/>
        <v>#N/A</v>
      </c>
      <c r="DP39" s="431" t="e">
        <f ca="1"/>
        <v>#N/A</v>
      </c>
      <c r="DQ39" s="431" t="e">
        <f ca="1"/>
        <v>#N/A</v>
      </c>
      <c r="DR39" s="431" t="e">
        <f ca="1"/>
        <v>#N/A</v>
      </c>
      <c r="DS39" s="431" t="e">
        <f ca="1"/>
        <v>#N/A</v>
      </c>
      <c r="DT39" s="24"/>
    </row>
    <row r="40" spans="2:124" s="39" customFormat="1" ht="12" x14ac:dyDescent="0.25">
      <c r="B40" s="53" t="s">
        <v>50</v>
      </c>
      <c r="C40" s="360" t="str">
        <v>-</v>
      </c>
      <c r="D40" s="428" t="e">
        <f ca="1"/>
        <v>#N/A</v>
      </c>
      <c r="E40" s="429" t="e">
        <f ca="1"/>
        <v>#N/A</v>
      </c>
      <c r="F40" s="429" t="e">
        <f ca="1"/>
        <v>#N/A</v>
      </c>
      <c r="G40" s="429" t="e">
        <f ca="1"/>
        <v>#N/A</v>
      </c>
      <c r="H40" s="429" t="e">
        <f ca="1"/>
        <v>#N/A</v>
      </c>
      <c r="I40" s="429" t="e">
        <f ca="1"/>
        <v>#N/A</v>
      </c>
      <c r="J40" s="429" t="e">
        <f ca="1"/>
        <v>#N/A</v>
      </c>
      <c r="K40" s="429" t="e">
        <f ca="1"/>
        <v>#N/A</v>
      </c>
      <c r="L40" s="429" t="e">
        <f ca="1"/>
        <v>#N/A</v>
      </c>
      <c r="M40" s="429" t="e">
        <f ca="1"/>
        <v>#N/A</v>
      </c>
      <c r="N40" s="429" t="e">
        <f ca="1"/>
        <v>#N/A</v>
      </c>
      <c r="O40" s="429" t="e">
        <f ca="1"/>
        <v>#N/A</v>
      </c>
      <c r="P40" s="429" t="e">
        <f ca="1"/>
        <v>#N/A</v>
      </c>
      <c r="Q40" s="429" t="e">
        <f ca="1"/>
        <v>#N/A</v>
      </c>
      <c r="R40" s="429" t="e">
        <f ca="1"/>
        <v>#N/A</v>
      </c>
      <c r="S40" s="429" t="e">
        <f ca="1"/>
        <v>#N/A</v>
      </c>
      <c r="T40" s="429" t="e">
        <f ca="1"/>
        <v>#N/A</v>
      </c>
      <c r="U40" s="429" t="e">
        <f ca="1"/>
        <v>#N/A</v>
      </c>
      <c r="V40" s="429" t="e">
        <f ca="1"/>
        <v>#N/A</v>
      </c>
      <c r="W40" s="429" t="e">
        <f ca="1"/>
        <v>#N/A</v>
      </c>
      <c r="X40" s="429" t="e">
        <f ca="1"/>
        <v>#N/A</v>
      </c>
      <c r="Y40" s="429" t="e">
        <f ca="1"/>
        <v>#N/A</v>
      </c>
      <c r="Z40" s="429" t="e">
        <f ca="1"/>
        <v>#N/A</v>
      </c>
      <c r="AA40" s="429" t="e">
        <f ca="1"/>
        <v>#N/A</v>
      </c>
      <c r="AB40" s="429" t="e">
        <f ca="1"/>
        <v>#N/A</v>
      </c>
      <c r="AC40" s="429" t="e">
        <f ca="1"/>
        <v>#N/A</v>
      </c>
      <c r="AD40" s="429" t="e">
        <f ca="1"/>
        <v>#N/A</v>
      </c>
      <c r="AE40" s="429" t="e">
        <f ca="1"/>
        <v>#N/A</v>
      </c>
      <c r="AF40" s="429" t="e">
        <f ca="1"/>
        <v>#N/A</v>
      </c>
      <c r="AG40" s="429" t="e">
        <f ca="1"/>
        <v>#N/A</v>
      </c>
      <c r="AH40" s="429" t="e">
        <f ca="1"/>
        <v>#N/A</v>
      </c>
      <c r="AI40" s="429" t="e">
        <f ca="1"/>
        <v>#N/A</v>
      </c>
      <c r="AJ40" s="429" t="e">
        <f ca="1"/>
        <v>#N/A</v>
      </c>
      <c r="AK40" s="429" t="e">
        <f ca="1"/>
        <v>#N/A</v>
      </c>
      <c r="AL40" s="429" t="e">
        <f ca="1"/>
        <v>#N/A</v>
      </c>
      <c r="AM40" s="429" t="e">
        <f ca="1"/>
        <v>#N/A</v>
      </c>
      <c r="AN40" s="429" t="e">
        <f ca="1"/>
        <v>#N/A</v>
      </c>
      <c r="AO40" s="429" t="e">
        <f ca="1"/>
        <v>#N/A</v>
      </c>
      <c r="AP40" s="429" t="e">
        <f ca="1"/>
        <v>#N/A</v>
      </c>
      <c r="AQ40" s="429" t="e">
        <f ca="1"/>
        <v>#N/A</v>
      </c>
      <c r="AR40" s="429" t="e">
        <f ca="1"/>
        <v>#N/A</v>
      </c>
      <c r="AS40" s="429" t="e">
        <f ca="1"/>
        <v>#N/A</v>
      </c>
      <c r="AT40" s="429" t="e">
        <f ca="1"/>
        <v>#N/A</v>
      </c>
      <c r="AU40" s="429" t="e">
        <f ca="1"/>
        <v>#N/A</v>
      </c>
      <c r="AV40" s="429" t="e">
        <f ca="1"/>
        <v>#N/A</v>
      </c>
      <c r="AW40" s="429" t="e">
        <f ca="1"/>
        <v>#N/A</v>
      </c>
      <c r="AX40" s="429" t="e">
        <f ca="1"/>
        <v>#N/A</v>
      </c>
      <c r="AY40" s="429" t="e">
        <f ca="1"/>
        <v>#N/A</v>
      </c>
      <c r="AZ40" s="429" t="e">
        <f ca="1"/>
        <v>#N/A</v>
      </c>
      <c r="BA40" s="429" t="e">
        <f ca="1"/>
        <v>#N/A</v>
      </c>
      <c r="BB40" s="429" t="e">
        <f ca="1"/>
        <v>#N/A</v>
      </c>
      <c r="BC40" s="429" t="e">
        <f ca="1"/>
        <v>#N/A</v>
      </c>
      <c r="BD40" s="429" t="e">
        <f ca="1"/>
        <v>#N/A</v>
      </c>
      <c r="BE40" s="429" t="e">
        <f ca="1"/>
        <v>#N/A</v>
      </c>
      <c r="BF40" s="429" t="e">
        <f ca="1"/>
        <v>#N/A</v>
      </c>
      <c r="BG40" s="429" t="e">
        <f ca="1"/>
        <v>#N/A</v>
      </c>
      <c r="BH40" s="429" t="e">
        <f ca="1"/>
        <v>#N/A</v>
      </c>
      <c r="BI40" s="429" t="e">
        <f ca="1"/>
        <v>#N/A</v>
      </c>
      <c r="BJ40" s="429" t="e">
        <f ca="1"/>
        <v>#N/A</v>
      </c>
      <c r="BK40" s="429" t="e">
        <f ca="1"/>
        <v>#N/A</v>
      </c>
      <c r="BL40" s="429" t="e">
        <f ca="1"/>
        <v>#N/A</v>
      </c>
      <c r="BM40" s="429" t="e">
        <f ca="1"/>
        <v>#N/A</v>
      </c>
      <c r="BN40" s="429" t="e">
        <f ca="1"/>
        <v>#N/A</v>
      </c>
      <c r="BO40" s="429" t="e">
        <f ca="1"/>
        <v>#N/A</v>
      </c>
      <c r="BP40" s="429" t="e">
        <f ca="1"/>
        <v>#N/A</v>
      </c>
      <c r="BQ40" s="429" t="e">
        <f ca="1"/>
        <v>#N/A</v>
      </c>
      <c r="BR40" s="429" t="e">
        <f ca="1"/>
        <v>#N/A</v>
      </c>
      <c r="BS40" s="429" t="e">
        <f ca="1"/>
        <v>#N/A</v>
      </c>
      <c r="BT40" s="429" t="e">
        <f ca="1"/>
        <v>#N/A</v>
      </c>
      <c r="BU40" s="429" t="e">
        <f ca="1"/>
        <v>#N/A</v>
      </c>
      <c r="BV40" s="429" t="e">
        <f ca="1"/>
        <v>#N/A</v>
      </c>
      <c r="BW40" s="429" t="e">
        <f ca="1"/>
        <v>#N/A</v>
      </c>
      <c r="BX40" s="429" t="e">
        <f ca="1"/>
        <v>#N/A</v>
      </c>
      <c r="BY40" s="429" t="e">
        <f ca="1"/>
        <v>#N/A</v>
      </c>
      <c r="BZ40" s="429" t="e">
        <f ca="1"/>
        <v>#N/A</v>
      </c>
      <c r="CA40" s="429" t="e">
        <f ca="1"/>
        <v>#N/A</v>
      </c>
      <c r="CB40" s="429" t="e">
        <f ca="1"/>
        <v>#N/A</v>
      </c>
      <c r="CC40" s="429" t="e">
        <f ca="1"/>
        <v>#N/A</v>
      </c>
      <c r="CD40" s="429" t="e">
        <f ca="1"/>
        <v>#N/A</v>
      </c>
      <c r="CE40" s="429" t="e">
        <f ca="1"/>
        <v>#N/A</v>
      </c>
      <c r="CF40" s="429" t="e">
        <f ca="1"/>
        <v>#N/A</v>
      </c>
      <c r="CG40" s="429" t="e">
        <f ca="1"/>
        <v>#N/A</v>
      </c>
      <c r="CH40" s="429" t="e">
        <f ca="1"/>
        <v>#N/A</v>
      </c>
      <c r="CI40" s="429" t="e">
        <f ca="1"/>
        <v>#N/A</v>
      </c>
      <c r="CJ40" s="429" t="e">
        <f ca="1"/>
        <v>#N/A</v>
      </c>
      <c r="CK40" s="429" t="e">
        <f ca="1"/>
        <v>#N/A</v>
      </c>
      <c r="CL40" s="429" t="e">
        <f ca="1"/>
        <v>#N/A</v>
      </c>
      <c r="CM40" s="429" t="e">
        <f ca="1"/>
        <v>#N/A</v>
      </c>
      <c r="CN40" s="429" t="e">
        <f ca="1"/>
        <v>#N/A</v>
      </c>
      <c r="CO40" s="429" t="e">
        <f ca="1"/>
        <v>#N/A</v>
      </c>
      <c r="CP40" s="429" t="e">
        <f ca="1"/>
        <v>#N/A</v>
      </c>
      <c r="CQ40" s="429" t="e">
        <f ca="1"/>
        <v>#N/A</v>
      </c>
      <c r="CR40" s="429" t="e">
        <f ca="1"/>
        <v>#N/A</v>
      </c>
      <c r="CS40" s="429" t="e">
        <f ca="1"/>
        <v>#N/A</v>
      </c>
      <c r="CT40" s="429" t="e">
        <f ca="1"/>
        <v>#N/A</v>
      </c>
      <c r="CU40" s="429" t="e">
        <f ca="1"/>
        <v>#N/A</v>
      </c>
      <c r="CV40" s="429" t="e">
        <f ca="1"/>
        <v>#N/A</v>
      </c>
      <c r="CW40" s="429" t="e">
        <f ca="1"/>
        <v>#N/A</v>
      </c>
      <c r="CX40" s="429" t="e">
        <f ca="1"/>
        <v>#N/A</v>
      </c>
      <c r="CY40" s="429" t="e">
        <f ca="1"/>
        <v>#N/A</v>
      </c>
      <c r="CZ40" s="429" t="e">
        <f ca="1"/>
        <v>#N/A</v>
      </c>
      <c r="DA40" s="429" t="e">
        <f ca="1"/>
        <v>#N/A</v>
      </c>
      <c r="DB40" s="429" t="e">
        <f ca="1"/>
        <v>#N/A</v>
      </c>
      <c r="DC40" s="429" t="e">
        <f ca="1"/>
        <v>#N/A</v>
      </c>
      <c r="DD40" s="429" t="e">
        <f ca="1"/>
        <v>#N/A</v>
      </c>
      <c r="DE40" s="429" t="e">
        <f ca="1"/>
        <v>#N/A</v>
      </c>
      <c r="DF40" s="429" t="e">
        <f ca="1"/>
        <v>#N/A</v>
      </c>
      <c r="DG40" s="429" t="e">
        <f ca="1"/>
        <v>#N/A</v>
      </c>
      <c r="DH40" s="429" t="e">
        <f ca="1"/>
        <v>#N/A</v>
      </c>
      <c r="DI40" s="429" t="e">
        <f ca="1"/>
        <v>#N/A</v>
      </c>
      <c r="DJ40" s="429" t="e">
        <f ca="1"/>
        <v>#N/A</v>
      </c>
      <c r="DK40" s="429" t="e">
        <f ca="1"/>
        <v>#N/A</v>
      </c>
      <c r="DL40" s="429" t="e">
        <f ca="1"/>
        <v>#N/A</v>
      </c>
      <c r="DM40" s="429" t="e">
        <f ca="1"/>
        <v>#N/A</v>
      </c>
      <c r="DN40" s="429" t="e">
        <f ca="1"/>
        <v>#N/A</v>
      </c>
      <c r="DO40" s="429" t="e">
        <f ca="1"/>
        <v>#N/A</v>
      </c>
      <c r="DP40" s="429" t="e">
        <f ca="1"/>
        <v>#N/A</v>
      </c>
      <c r="DQ40" s="429" t="e">
        <f ca="1"/>
        <v>#N/A</v>
      </c>
      <c r="DR40" s="429" t="e">
        <f ca="1"/>
        <v>#N/A</v>
      </c>
      <c r="DS40" s="429" t="e">
        <f ca="1"/>
        <v>#N/A</v>
      </c>
      <c r="DT40" s="23"/>
    </row>
    <row r="41" spans="2:124" s="39" customFormat="1" ht="12" x14ac:dyDescent="0.25">
      <c r="B41" s="53" t="s">
        <v>52</v>
      </c>
      <c r="C41" s="360" t="str">
        <v>-</v>
      </c>
      <c r="D41" s="428" t="e">
        <f ca="1"/>
        <v>#N/A</v>
      </c>
      <c r="E41" s="429" t="e">
        <f ca="1"/>
        <v>#N/A</v>
      </c>
      <c r="F41" s="429" t="e">
        <f ca="1"/>
        <v>#N/A</v>
      </c>
      <c r="G41" s="429" t="e">
        <f ca="1"/>
        <v>#N/A</v>
      </c>
      <c r="H41" s="429" t="e">
        <f ca="1"/>
        <v>#N/A</v>
      </c>
      <c r="I41" s="429" t="e">
        <f ca="1"/>
        <v>#N/A</v>
      </c>
      <c r="J41" s="429" t="e">
        <f ca="1"/>
        <v>#N/A</v>
      </c>
      <c r="K41" s="429" t="e">
        <f ca="1"/>
        <v>#N/A</v>
      </c>
      <c r="L41" s="429" t="e">
        <f ca="1"/>
        <v>#N/A</v>
      </c>
      <c r="M41" s="429" t="e">
        <f ca="1"/>
        <v>#N/A</v>
      </c>
      <c r="N41" s="429" t="e">
        <f ca="1"/>
        <v>#N/A</v>
      </c>
      <c r="O41" s="429" t="e">
        <f ca="1"/>
        <v>#N/A</v>
      </c>
      <c r="P41" s="429" t="e">
        <f ca="1"/>
        <v>#N/A</v>
      </c>
      <c r="Q41" s="429" t="e">
        <f ca="1"/>
        <v>#N/A</v>
      </c>
      <c r="R41" s="429" t="e">
        <f ca="1"/>
        <v>#N/A</v>
      </c>
      <c r="S41" s="429" t="e">
        <f ca="1"/>
        <v>#N/A</v>
      </c>
      <c r="T41" s="429" t="e">
        <f ca="1"/>
        <v>#N/A</v>
      </c>
      <c r="U41" s="429" t="e">
        <f ca="1"/>
        <v>#N/A</v>
      </c>
      <c r="V41" s="429" t="e">
        <f ca="1"/>
        <v>#N/A</v>
      </c>
      <c r="W41" s="429" t="e">
        <f ca="1"/>
        <v>#N/A</v>
      </c>
      <c r="X41" s="429" t="e">
        <f ca="1"/>
        <v>#N/A</v>
      </c>
      <c r="Y41" s="429" t="e">
        <f ca="1"/>
        <v>#N/A</v>
      </c>
      <c r="Z41" s="429" t="e">
        <f ca="1"/>
        <v>#N/A</v>
      </c>
      <c r="AA41" s="429" t="e">
        <f ca="1"/>
        <v>#N/A</v>
      </c>
      <c r="AB41" s="429" t="e">
        <f ca="1"/>
        <v>#N/A</v>
      </c>
      <c r="AC41" s="429" t="e">
        <f ca="1"/>
        <v>#N/A</v>
      </c>
      <c r="AD41" s="429" t="e">
        <f ca="1"/>
        <v>#N/A</v>
      </c>
      <c r="AE41" s="429" t="e">
        <f ca="1"/>
        <v>#N/A</v>
      </c>
      <c r="AF41" s="429" t="e">
        <f ca="1"/>
        <v>#N/A</v>
      </c>
      <c r="AG41" s="429" t="e">
        <f ca="1"/>
        <v>#N/A</v>
      </c>
      <c r="AH41" s="429" t="e">
        <f ca="1"/>
        <v>#N/A</v>
      </c>
      <c r="AI41" s="429" t="e">
        <f ca="1"/>
        <v>#N/A</v>
      </c>
      <c r="AJ41" s="429" t="e">
        <f ca="1"/>
        <v>#N/A</v>
      </c>
      <c r="AK41" s="429" t="e">
        <f ca="1"/>
        <v>#N/A</v>
      </c>
      <c r="AL41" s="429" t="e">
        <f ca="1"/>
        <v>#N/A</v>
      </c>
      <c r="AM41" s="429" t="e">
        <f ca="1"/>
        <v>#N/A</v>
      </c>
      <c r="AN41" s="429" t="e">
        <f ca="1"/>
        <v>#N/A</v>
      </c>
      <c r="AO41" s="429" t="e">
        <f ca="1"/>
        <v>#N/A</v>
      </c>
      <c r="AP41" s="429" t="e">
        <f ca="1"/>
        <v>#N/A</v>
      </c>
      <c r="AQ41" s="429" t="e">
        <f ca="1"/>
        <v>#N/A</v>
      </c>
      <c r="AR41" s="429" t="e">
        <f ca="1"/>
        <v>#N/A</v>
      </c>
      <c r="AS41" s="429" t="e">
        <f ca="1"/>
        <v>#N/A</v>
      </c>
      <c r="AT41" s="429" t="e">
        <f ca="1"/>
        <v>#N/A</v>
      </c>
      <c r="AU41" s="429" t="e">
        <f ca="1"/>
        <v>#N/A</v>
      </c>
      <c r="AV41" s="429" t="e">
        <f ca="1"/>
        <v>#N/A</v>
      </c>
      <c r="AW41" s="429" t="e">
        <f ca="1"/>
        <v>#N/A</v>
      </c>
      <c r="AX41" s="429" t="e">
        <f ca="1"/>
        <v>#N/A</v>
      </c>
      <c r="AY41" s="429" t="e">
        <f ca="1"/>
        <v>#N/A</v>
      </c>
      <c r="AZ41" s="429" t="e">
        <f ca="1"/>
        <v>#N/A</v>
      </c>
      <c r="BA41" s="429" t="e">
        <f ca="1"/>
        <v>#N/A</v>
      </c>
      <c r="BB41" s="429" t="e">
        <f ca="1"/>
        <v>#N/A</v>
      </c>
      <c r="BC41" s="429" t="e">
        <f ca="1"/>
        <v>#N/A</v>
      </c>
      <c r="BD41" s="429" t="e">
        <f ca="1"/>
        <v>#N/A</v>
      </c>
      <c r="BE41" s="429" t="e">
        <f ca="1"/>
        <v>#N/A</v>
      </c>
      <c r="BF41" s="429" t="e">
        <f ca="1"/>
        <v>#N/A</v>
      </c>
      <c r="BG41" s="429" t="e">
        <f ca="1"/>
        <v>#N/A</v>
      </c>
      <c r="BH41" s="429" t="e">
        <f ca="1"/>
        <v>#N/A</v>
      </c>
      <c r="BI41" s="429" t="e">
        <f ca="1"/>
        <v>#N/A</v>
      </c>
      <c r="BJ41" s="429" t="e">
        <f ca="1"/>
        <v>#N/A</v>
      </c>
      <c r="BK41" s="429" t="e">
        <f ca="1"/>
        <v>#N/A</v>
      </c>
      <c r="BL41" s="429" t="e">
        <f ca="1"/>
        <v>#N/A</v>
      </c>
      <c r="BM41" s="429" t="e">
        <f ca="1"/>
        <v>#N/A</v>
      </c>
      <c r="BN41" s="429" t="e">
        <f ca="1"/>
        <v>#N/A</v>
      </c>
      <c r="BO41" s="429" t="e">
        <f ca="1"/>
        <v>#N/A</v>
      </c>
      <c r="BP41" s="429" t="e">
        <f ca="1"/>
        <v>#N/A</v>
      </c>
      <c r="BQ41" s="429" t="e">
        <f ca="1"/>
        <v>#N/A</v>
      </c>
      <c r="BR41" s="429" t="e">
        <f ca="1"/>
        <v>#N/A</v>
      </c>
      <c r="BS41" s="429" t="e">
        <f ca="1"/>
        <v>#N/A</v>
      </c>
      <c r="BT41" s="429" t="e">
        <f ca="1"/>
        <v>#N/A</v>
      </c>
      <c r="BU41" s="429" t="e">
        <f ca="1"/>
        <v>#N/A</v>
      </c>
      <c r="BV41" s="429" t="e">
        <f ca="1"/>
        <v>#N/A</v>
      </c>
      <c r="BW41" s="429" t="e">
        <f ca="1"/>
        <v>#N/A</v>
      </c>
      <c r="BX41" s="429" t="e">
        <f ca="1"/>
        <v>#N/A</v>
      </c>
      <c r="BY41" s="429" t="e">
        <f ca="1"/>
        <v>#N/A</v>
      </c>
      <c r="BZ41" s="429" t="e">
        <f ca="1"/>
        <v>#N/A</v>
      </c>
      <c r="CA41" s="429" t="e">
        <f ca="1"/>
        <v>#N/A</v>
      </c>
      <c r="CB41" s="429" t="e">
        <f ca="1"/>
        <v>#N/A</v>
      </c>
      <c r="CC41" s="429" t="e">
        <f ca="1"/>
        <v>#N/A</v>
      </c>
      <c r="CD41" s="429" t="e">
        <f ca="1"/>
        <v>#N/A</v>
      </c>
      <c r="CE41" s="429" t="e">
        <f ca="1"/>
        <v>#N/A</v>
      </c>
      <c r="CF41" s="429" t="e">
        <f ca="1"/>
        <v>#N/A</v>
      </c>
      <c r="CG41" s="429" t="e">
        <f ca="1"/>
        <v>#N/A</v>
      </c>
      <c r="CH41" s="429" t="e">
        <f ca="1"/>
        <v>#N/A</v>
      </c>
      <c r="CI41" s="429" t="e">
        <f ca="1"/>
        <v>#N/A</v>
      </c>
      <c r="CJ41" s="429" t="e">
        <f ca="1"/>
        <v>#N/A</v>
      </c>
      <c r="CK41" s="429" t="e">
        <f ca="1"/>
        <v>#N/A</v>
      </c>
      <c r="CL41" s="429" t="e">
        <f ca="1"/>
        <v>#N/A</v>
      </c>
      <c r="CM41" s="429" t="e">
        <f ca="1"/>
        <v>#N/A</v>
      </c>
      <c r="CN41" s="429" t="e">
        <f ca="1"/>
        <v>#N/A</v>
      </c>
      <c r="CO41" s="429" t="e">
        <f ca="1"/>
        <v>#N/A</v>
      </c>
      <c r="CP41" s="429" t="e">
        <f ca="1"/>
        <v>#N/A</v>
      </c>
      <c r="CQ41" s="429" t="e">
        <f ca="1"/>
        <v>#N/A</v>
      </c>
      <c r="CR41" s="429" t="e">
        <f ca="1"/>
        <v>#N/A</v>
      </c>
      <c r="CS41" s="429" t="e">
        <f ca="1"/>
        <v>#N/A</v>
      </c>
      <c r="CT41" s="429" t="e">
        <f ca="1"/>
        <v>#N/A</v>
      </c>
      <c r="CU41" s="429" t="e">
        <f ca="1"/>
        <v>#N/A</v>
      </c>
      <c r="CV41" s="429" t="e">
        <f ca="1"/>
        <v>#N/A</v>
      </c>
      <c r="CW41" s="429" t="e">
        <f ca="1"/>
        <v>#N/A</v>
      </c>
      <c r="CX41" s="429" t="e">
        <f ca="1"/>
        <v>#N/A</v>
      </c>
      <c r="CY41" s="429" t="e">
        <f ca="1"/>
        <v>#N/A</v>
      </c>
      <c r="CZ41" s="429" t="e">
        <f ca="1"/>
        <v>#N/A</v>
      </c>
      <c r="DA41" s="429" t="e">
        <f ca="1"/>
        <v>#N/A</v>
      </c>
      <c r="DB41" s="429" t="e">
        <f ca="1"/>
        <v>#N/A</v>
      </c>
      <c r="DC41" s="429" t="e">
        <f ca="1"/>
        <v>#N/A</v>
      </c>
      <c r="DD41" s="429" t="e">
        <f ca="1"/>
        <v>#N/A</v>
      </c>
      <c r="DE41" s="429" t="e">
        <f ca="1"/>
        <v>#N/A</v>
      </c>
      <c r="DF41" s="429" t="e">
        <f ca="1"/>
        <v>#N/A</v>
      </c>
      <c r="DG41" s="429" t="e">
        <f ca="1"/>
        <v>#N/A</v>
      </c>
      <c r="DH41" s="429" t="e">
        <f ca="1"/>
        <v>#N/A</v>
      </c>
      <c r="DI41" s="429" t="e">
        <f ca="1"/>
        <v>#N/A</v>
      </c>
      <c r="DJ41" s="429" t="e">
        <f ca="1"/>
        <v>#N/A</v>
      </c>
      <c r="DK41" s="429" t="e">
        <f ca="1"/>
        <v>#N/A</v>
      </c>
      <c r="DL41" s="429" t="e">
        <f ca="1"/>
        <v>#N/A</v>
      </c>
      <c r="DM41" s="429" t="e">
        <f ca="1"/>
        <v>#N/A</v>
      </c>
      <c r="DN41" s="429" t="e">
        <f ca="1"/>
        <v>#N/A</v>
      </c>
      <c r="DO41" s="429" t="e">
        <f ca="1"/>
        <v>#N/A</v>
      </c>
      <c r="DP41" s="429" t="e">
        <f ca="1"/>
        <v>#N/A</v>
      </c>
      <c r="DQ41" s="429" t="e">
        <f ca="1"/>
        <v>#N/A</v>
      </c>
      <c r="DR41" s="429" t="e">
        <f ca="1"/>
        <v>#N/A</v>
      </c>
      <c r="DS41" s="429" t="e">
        <f ca="1"/>
        <v>#N/A</v>
      </c>
      <c r="DT41" s="23"/>
    </row>
    <row r="42" spans="2:124" s="39" customFormat="1" ht="12" x14ac:dyDescent="0.25">
      <c r="B42" s="53" t="s">
        <v>54</v>
      </c>
      <c r="C42" s="360" t="str">
        <v>-</v>
      </c>
      <c r="D42" s="428" t="e">
        <f ca="1"/>
        <v>#N/A</v>
      </c>
      <c r="E42" s="429" t="e">
        <f ca="1"/>
        <v>#N/A</v>
      </c>
      <c r="F42" s="429" t="e">
        <f ca="1"/>
        <v>#N/A</v>
      </c>
      <c r="G42" s="429" t="e">
        <f ca="1"/>
        <v>#N/A</v>
      </c>
      <c r="H42" s="429" t="e">
        <f ca="1"/>
        <v>#N/A</v>
      </c>
      <c r="I42" s="429" t="e">
        <f ca="1"/>
        <v>#N/A</v>
      </c>
      <c r="J42" s="429" t="e">
        <f ca="1"/>
        <v>#N/A</v>
      </c>
      <c r="K42" s="429" t="e">
        <f ca="1"/>
        <v>#N/A</v>
      </c>
      <c r="L42" s="429" t="e">
        <f ca="1"/>
        <v>#N/A</v>
      </c>
      <c r="M42" s="429" t="e">
        <f ca="1"/>
        <v>#N/A</v>
      </c>
      <c r="N42" s="429" t="e">
        <f ca="1"/>
        <v>#N/A</v>
      </c>
      <c r="O42" s="429" t="e">
        <f ca="1"/>
        <v>#N/A</v>
      </c>
      <c r="P42" s="429" t="e">
        <f ca="1"/>
        <v>#N/A</v>
      </c>
      <c r="Q42" s="429" t="e">
        <f ca="1"/>
        <v>#N/A</v>
      </c>
      <c r="R42" s="429" t="e">
        <f ca="1"/>
        <v>#N/A</v>
      </c>
      <c r="S42" s="429" t="e">
        <f ca="1"/>
        <v>#N/A</v>
      </c>
      <c r="T42" s="429" t="e">
        <f ca="1"/>
        <v>#N/A</v>
      </c>
      <c r="U42" s="429" t="e">
        <f ca="1"/>
        <v>#N/A</v>
      </c>
      <c r="V42" s="429" t="e">
        <f ca="1"/>
        <v>#N/A</v>
      </c>
      <c r="W42" s="429" t="e">
        <f ca="1"/>
        <v>#N/A</v>
      </c>
      <c r="X42" s="429" t="e">
        <f ca="1"/>
        <v>#N/A</v>
      </c>
      <c r="Y42" s="429" t="e">
        <f ca="1"/>
        <v>#N/A</v>
      </c>
      <c r="Z42" s="429" t="e">
        <f ca="1"/>
        <v>#N/A</v>
      </c>
      <c r="AA42" s="429" t="e">
        <f ca="1"/>
        <v>#N/A</v>
      </c>
      <c r="AB42" s="429" t="e">
        <f ca="1"/>
        <v>#N/A</v>
      </c>
      <c r="AC42" s="429" t="e">
        <f ca="1"/>
        <v>#N/A</v>
      </c>
      <c r="AD42" s="429" t="e">
        <f ca="1"/>
        <v>#N/A</v>
      </c>
      <c r="AE42" s="429" t="e">
        <f ca="1"/>
        <v>#N/A</v>
      </c>
      <c r="AF42" s="429" t="e">
        <f ca="1"/>
        <v>#N/A</v>
      </c>
      <c r="AG42" s="429" t="e">
        <f ca="1"/>
        <v>#N/A</v>
      </c>
      <c r="AH42" s="429" t="e">
        <f ca="1"/>
        <v>#N/A</v>
      </c>
      <c r="AI42" s="429" t="e">
        <f ca="1"/>
        <v>#N/A</v>
      </c>
      <c r="AJ42" s="429" t="e">
        <f ca="1"/>
        <v>#N/A</v>
      </c>
      <c r="AK42" s="429" t="e">
        <f ca="1"/>
        <v>#N/A</v>
      </c>
      <c r="AL42" s="429" t="e">
        <f ca="1"/>
        <v>#N/A</v>
      </c>
      <c r="AM42" s="429" t="e">
        <f ca="1"/>
        <v>#N/A</v>
      </c>
      <c r="AN42" s="429" t="e">
        <f ca="1"/>
        <v>#N/A</v>
      </c>
      <c r="AO42" s="429" t="e">
        <f ca="1"/>
        <v>#N/A</v>
      </c>
      <c r="AP42" s="429" t="e">
        <f ca="1"/>
        <v>#N/A</v>
      </c>
      <c r="AQ42" s="429" t="e">
        <f ca="1"/>
        <v>#N/A</v>
      </c>
      <c r="AR42" s="429" t="e">
        <f ca="1"/>
        <v>#N/A</v>
      </c>
      <c r="AS42" s="429" t="e">
        <f ca="1"/>
        <v>#N/A</v>
      </c>
      <c r="AT42" s="429" t="e">
        <f ca="1"/>
        <v>#N/A</v>
      </c>
      <c r="AU42" s="429" t="e">
        <f ca="1"/>
        <v>#N/A</v>
      </c>
      <c r="AV42" s="429" t="e">
        <f ca="1"/>
        <v>#N/A</v>
      </c>
      <c r="AW42" s="429" t="e">
        <f ca="1"/>
        <v>#N/A</v>
      </c>
      <c r="AX42" s="429" t="e">
        <f ca="1"/>
        <v>#N/A</v>
      </c>
      <c r="AY42" s="429" t="e">
        <f ca="1"/>
        <v>#N/A</v>
      </c>
      <c r="AZ42" s="429" t="e">
        <f ca="1"/>
        <v>#N/A</v>
      </c>
      <c r="BA42" s="429" t="e">
        <f ca="1"/>
        <v>#N/A</v>
      </c>
      <c r="BB42" s="429" t="e">
        <f ca="1"/>
        <v>#N/A</v>
      </c>
      <c r="BC42" s="429" t="e">
        <f ca="1"/>
        <v>#N/A</v>
      </c>
      <c r="BD42" s="429" t="e">
        <f ca="1"/>
        <v>#N/A</v>
      </c>
      <c r="BE42" s="429" t="e">
        <f ca="1"/>
        <v>#N/A</v>
      </c>
      <c r="BF42" s="429" t="e">
        <f ca="1"/>
        <v>#N/A</v>
      </c>
      <c r="BG42" s="429" t="e">
        <f ca="1"/>
        <v>#N/A</v>
      </c>
      <c r="BH42" s="429" t="e">
        <f ca="1"/>
        <v>#N/A</v>
      </c>
      <c r="BI42" s="429" t="e">
        <f ca="1"/>
        <v>#N/A</v>
      </c>
      <c r="BJ42" s="429" t="e">
        <f ca="1"/>
        <v>#N/A</v>
      </c>
      <c r="BK42" s="429" t="e">
        <f ca="1"/>
        <v>#N/A</v>
      </c>
      <c r="BL42" s="429" t="e">
        <f ca="1"/>
        <v>#N/A</v>
      </c>
      <c r="BM42" s="429" t="e">
        <f ca="1"/>
        <v>#N/A</v>
      </c>
      <c r="BN42" s="429" t="e">
        <f ca="1"/>
        <v>#N/A</v>
      </c>
      <c r="BO42" s="429" t="e">
        <f ca="1"/>
        <v>#N/A</v>
      </c>
      <c r="BP42" s="429" t="e">
        <f ca="1"/>
        <v>#N/A</v>
      </c>
      <c r="BQ42" s="429" t="e">
        <f ca="1"/>
        <v>#N/A</v>
      </c>
      <c r="BR42" s="429" t="e">
        <f ca="1"/>
        <v>#N/A</v>
      </c>
      <c r="BS42" s="429" t="e">
        <f ca="1"/>
        <v>#N/A</v>
      </c>
      <c r="BT42" s="429" t="e">
        <f ca="1"/>
        <v>#N/A</v>
      </c>
      <c r="BU42" s="429" t="e">
        <f ca="1"/>
        <v>#N/A</v>
      </c>
      <c r="BV42" s="429" t="e">
        <f ca="1"/>
        <v>#N/A</v>
      </c>
      <c r="BW42" s="429" t="e">
        <f ca="1"/>
        <v>#N/A</v>
      </c>
      <c r="BX42" s="429" t="e">
        <f ca="1"/>
        <v>#N/A</v>
      </c>
      <c r="BY42" s="429" t="e">
        <f ca="1"/>
        <v>#N/A</v>
      </c>
      <c r="BZ42" s="429" t="e">
        <f ca="1"/>
        <v>#N/A</v>
      </c>
      <c r="CA42" s="429" t="e">
        <f ca="1"/>
        <v>#N/A</v>
      </c>
      <c r="CB42" s="429" t="e">
        <f ca="1"/>
        <v>#N/A</v>
      </c>
      <c r="CC42" s="429" t="e">
        <f ca="1"/>
        <v>#N/A</v>
      </c>
      <c r="CD42" s="429" t="e">
        <f ca="1"/>
        <v>#N/A</v>
      </c>
      <c r="CE42" s="429" t="e">
        <f ca="1"/>
        <v>#N/A</v>
      </c>
      <c r="CF42" s="429" t="e">
        <f ca="1"/>
        <v>#N/A</v>
      </c>
      <c r="CG42" s="429" t="e">
        <f ca="1"/>
        <v>#N/A</v>
      </c>
      <c r="CH42" s="429" t="e">
        <f ca="1"/>
        <v>#N/A</v>
      </c>
      <c r="CI42" s="429" t="e">
        <f ca="1"/>
        <v>#N/A</v>
      </c>
      <c r="CJ42" s="429" t="e">
        <f ca="1"/>
        <v>#N/A</v>
      </c>
      <c r="CK42" s="429" t="e">
        <f ca="1"/>
        <v>#N/A</v>
      </c>
      <c r="CL42" s="429" t="e">
        <f ca="1"/>
        <v>#N/A</v>
      </c>
      <c r="CM42" s="429" t="e">
        <f ca="1"/>
        <v>#N/A</v>
      </c>
      <c r="CN42" s="429" t="e">
        <f ca="1"/>
        <v>#N/A</v>
      </c>
      <c r="CO42" s="429" t="e">
        <f ca="1"/>
        <v>#N/A</v>
      </c>
      <c r="CP42" s="429" t="e">
        <f ca="1"/>
        <v>#N/A</v>
      </c>
      <c r="CQ42" s="429" t="e">
        <f ca="1"/>
        <v>#N/A</v>
      </c>
      <c r="CR42" s="429" t="e">
        <f ca="1"/>
        <v>#N/A</v>
      </c>
      <c r="CS42" s="429" t="e">
        <f ca="1"/>
        <v>#N/A</v>
      </c>
      <c r="CT42" s="429" t="e">
        <f ca="1"/>
        <v>#N/A</v>
      </c>
      <c r="CU42" s="429" t="e">
        <f ca="1"/>
        <v>#N/A</v>
      </c>
      <c r="CV42" s="429" t="e">
        <f ca="1"/>
        <v>#N/A</v>
      </c>
      <c r="CW42" s="429" t="e">
        <f ca="1"/>
        <v>#N/A</v>
      </c>
      <c r="CX42" s="429" t="e">
        <f ca="1"/>
        <v>#N/A</v>
      </c>
      <c r="CY42" s="429" t="e">
        <f ca="1"/>
        <v>#N/A</v>
      </c>
      <c r="CZ42" s="429" t="e">
        <f ca="1"/>
        <v>#N/A</v>
      </c>
      <c r="DA42" s="429" t="e">
        <f ca="1"/>
        <v>#N/A</v>
      </c>
      <c r="DB42" s="429" t="e">
        <f ca="1"/>
        <v>#N/A</v>
      </c>
      <c r="DC42" s="429" t="e">
        <f ca="1"/>
        <v>#N/A</v>
      </c>
      <c r="DD42" s="429" t="e">
        <f ca="1"/>
        <v>#N/A</v>
      </c>
      <c r="DE42" s="429" t="e">
        <f ca="1"/>
        <v>#N/A</v>
      </c>
      <c r="DF42" s="429" t="e">
        <f ca="1"/>
        <v>#N/A</v>
      </c>
      <c r="DG42" s="429" t="e">
        <f ca="1"/>
        <v>#N/A</v>
      </c>
      <c r="DH42" s="429" t="e">
        <f ca="1"/>
        <v>#N/A</v>
      </c>
      <c r="DI42" s="429" t="e">
        <f ca="1"/>
        <v>#N/A</v>
      </c>
      <c r="DJ42" s="429" t="e">
        <f ca="1"/>
        <v>#N/A</v>
      </c>
      <c r="DK42" s="429" t="e">
        <f ca="1"/>
        <v>#N/A</v>
      </c>
      <c r="DL42" s="429" t="e">
        <f ca="1"/>
        <v>#N/A</v>
      </c>
      <c r="DM42" s="429" t="e">
        <f ca="1"/>
        <v>#N/A</v>
      </c>
      <c r="DN42" s="429" t="e">
        <f ca="1"/>
        <v>#N/A</v>
      </c>
      <c r="DO42" s="429" t="e">
        <f ca="1"/>
        <v>#N/A</v>
      </c>
      <c r="DP42" s="429" t="e">
        <f ca="1"/>
        <v>#N/A</v>
      </c>
      <c r="DQ42" s="429" t="e">
        <f ca="1"/>
        <v>#N/A</v>
      </c>
      <c r="DR42" s="429" t="e">
        <f ca="1"/>
        <v>#N/A</v>
      </c>
      <c r="DS42" s="429" t="e">
        <f ca="1"/>
        <v>#N/A</v>
      </c>
      <c r="DT42" s="23"/>
    </row>
    <row r="43" spans="2:124" s="39" customFormat="1" ht="12" x14ac:dyDescent="0.25">
      <c r="B43" s="53" t="s">
        <v>56</v>
      </c>
      <c r="C43" s="362" t="str">
        <v>-</v>
      </c>
      <c r="D43" s="432" t="e">
        <f ca="1"/>
        <v>#N/A</v>
      </c>
      <c r="E43" s="433" t="e">
        <f ca="1"/>
        <v>#N/A</v>
      </c>
      <c r="F43" s="433" t="e">
        <f ca="1"/>
        <v>#N/A</v>
      </c>
      <c r="G43" s="433" t="e">
        <f ca="1"/>
        <v>#N/A</v>
      </c>
      <c r="H43" s="433" t="e">
        <f ca="1"/>
        <v>#N/A</v>
      </c>
      <c r="I43" s="433" t="e">
        <f ca="1"/>
        <v>#N/A</v>
      </c>
      <c r="J43" s="433" t="e">
        <f ca="1"/>
        <v>#N/A</v>
      </c>
      <c r="K43" s="433" t="e">
        <f ca="1"/>
        <v>#N/A</v>
      </c>
      <c r="L43" s="433" t="e">
        <f ca="1"/>
        <v>#N/A</v>
      </c>
      <c r="M43" s="433" t="e">
        <f ca="1"/>
        <v>#N/A</v>
      </c>
      <c r="N43" s="433" t="e">
        <f ca="1"/>
        <v>#N/A</v>
      </c>
      <c r="O43" s="433" t="e">
        <f ca="1"/>
        <v>#N/A</v>
      </c>
      <c r="P43" s="433" t="e">
        <f ca="1"/>
        <v>#N/A</v>
      </c>
      <c r="Q43" s="433" t="e">
        <f ca="1"/>
        <v>#N/A</v>
      </c>
      <c r="R43" s="433" t="e">
        <f ca="1"/>
        <v>#N/A</v>
      </c>
      <c r="S43" s="433" t="e">
        <f ca="1"/>
        <v>#N/A</v>
      </c>
      <c r="T43" s="433" t="e">
        <f ca="1"/>
        <v>#N/A</v>
      </c>
      <c r="U43" s="433" t="e">
        <f ca="1"/>
        <v>#N/A</v>
      </c>
      <c r="V43" s="433" t="e">
        <f ca="1"/>
        <v>#N/A</v>
      </c>
      <c r="W43" s="433" t="e">
        <f ca="1"/>
        <v>#N/A</v>
      </c>
      <c r="X43" s="433" t="e">
        <f ca="1"/>
        <v>#N/A</v>
      </c>
      <c r="Y43" s="433" t="e">
        <f ca="1"/>
        <v>#N/A</v>
      </c>
      <c r="Z43" s="433" t="e">
        <f ca="1"/>
        <v>#N/A</v>
      </c>
      <c r="AA43" s="433" t="e">
        <f ca="1"/>
        <v>#N/A</v>
      </c>
      <c r="AB43" s="433" t="e">
        <f ca="1"/>
        <v>#N/A</v>
      </c>
      <c r="AC43" s="433" t="e">
        <f ca="1"/>
        <v>#N/A</v>
      </c>
      <c r="AD43" s="433" t="e">
        <f ca="1"/>
        <v>#N/A</v>
      </c>
      <c r="AE43" s="433" t="e">
        <f ca="1"/>
        <v>#N/A</v>
      </c>
      <c r="AF43" s="433" t="e">
        <f ca="1"/>
        <v>#N/A</v>
      </c>
      <c r="AG43" s="433" t="e">
        <f ca="1"/>
        <v>#N/A</v>
      </c>
      <c r="AH43" s="433" t="e">
        <f ca="1"/>
        <v>#N/A</v>
      </c>
      <c r="AI43" s="433" t="e">
        <f ca="1"/>
        <v>#N/A</v>
      </c>
      <c r="AJ43" s="433" t="e">
        <f ca="1"/>
        <v>#N/A</v>
      </c>
      <c r="AK43" s="433" t="e">
        <f ca="1"/>
        <v>#N/A</v>
      </c>
      <c r="AL43" s="433" t="e">
        <f ca="1"/>
        <v>#N/A</v>
      </c>
      <c r="AM43" s="433" t="e">
        <f ca="1"/>
        <v>#N/A</v>
      </c>
      <c r="AN43" s="433" t="e">
        <f ca="1"/>
        <v>#N/A</v>
      </c>
      <c r="AO43" s="433" t="e">
        <f ca="1"/>
        <v>#N/A</v>
      </c>
      <c r="AP43" s="433" t="e">
        <f ca="1"/>
        <v>#N/A</v>
      </c>
      <c r="AQ43" s="433" t="e">
        <f ca="1"/>
        <v>#N/A</v>
      </c>
      <c r="AR43" s="433" t="e">
        <f ca="1"/>
        <v>#N/A</v>
      </c>
      <c r="AS43" s="433" t="e">
        <f ca="1"/>
        <v>#N/A</v>
      </c>
      <c r="AT43" s="433" t="e">
        <f ca="1"/>
        <v>#N/A</v>
      </c>
      <c r="AU43" s="433" t="e">
        <f ca="1"/>
        <v>#N/A</v>
      </c>
      <c r="AV43" s="433" t="e">
        <f ca="1"/>
        <v>#N/A</v>
      </c>
      <c r="AW43" s="433" t="e">
        <f ca="1"/>
        <v>#N/A</v>
      </c>
      <c r="AX43" s="433" t="e">
        <f ca="1"/>
        <v>#N/A</v>
      </c>
      <c r="AY43" s="433" t="e">
        <f ca="1"/>
        <v>#N/A</v>
      </c>
      <c r="AZ43" s="433" t="e">
        <f ca="1"/>
        <v>#N/A</v>
      </c>
      <c r="BA43" s="433" t="e">
        <f ca="1"/>
        <v>#N/A</v>
      </c>
      <c r="BB43" s="433" t="e">
        <f ca="1"/>
        <v>#N/A</v>
      </c>
      <c r="BC43" s="433" t="e">
        <f ca="1"/>
        <v>#N/A</v>
      </c>
      <c r="BD43" s="433" t="e">
        <f ca="1"/>
        <v>#N/A</v>
      </c>
      <c r="BE43" s="433" t="e">
        <f ca="1"/>
        <v>#N/A</v>
      </c>
      <c r="BF43" s="433" t="e">
        <f ca="1"/>
        <v>#N/A</v>
      </c>
      <c r="BG43" s="433" t="e">
        <f ca="1"/>
        <v>#N/A</v>
      </c>
      <c r="BH43" s="433" t="e">
        <f ca="1"/>
        <v>#N/A</v>
      </c>
      <c r="BI43" s="433" t="e">
        <f ca="1"/>
        <v>#N/A</v>
      </c>
      <c r="BJ43" s="433" t="e">
        <f ca="1"/>
        <v>#N/A</v>
      </c>
      <c r="BK43" s="433" t="e">
        <f ca="1"/>
        <v>#N/A</v>
      </c>
      <c r="BL43" s="433" t="e">
        <f ca="1"/>
        <v>#N/A</v>
      </c>
      <c r="BM43" s="433" t="e">
        <f ca="1"/>
        <v>#N/A</v>
      </c>
      <c r="BN43" s="433" t="e">
        <f ca="1"/>
        <v>#N/A</v>
      </c>
      <c r="BO43" s="433" t="e">
        <f ca="1"/>
        <v>#N/A</v>
      </c>
      <c r="BP43" s="433" t="e">
        <f ca="1"/>
        <v>#N/A</v>
      </c>
      <c r="BQ43" s="433" t="e">
        <f ca="1"/>
        <v>#N/A</v>
      </c>
      <c r="BR43" s="433" t="e">
        <f ca="1"/>
        <v>#N/A</v>
      </c>
      <c r="BS43" s="433" t="e">
        <f ca="1"/>
        <v>#N/A</v>
      </c>
      <c r="BT43" s="433" t="e">
        <f ca="1"/>
        <v>#N/A</v>
      </c>
      <c r="BU43" s="433" t="e">
        <f ca="1"/>
        <v>#N/A</v>
      </c>
      <c r="BV43" s="433" t="e">
        <f ca="1"/>
        <v>#N/A</v>
      </c>
      <c r="BW43" s="433" t="e">
        <f ca="1"/>
        <v>#N/A</v>
      </c>
      <c r="BX43" s="433" t="e">
        <f ca="1"/>
        <v>#N/A</v>
      </c>
      <c r="BY43" s="433" t="e">
        <f ca="1"/>
        <v>#N/A</v>
      </c>
      <c r="BZ43" s="433" t="e">
        <f ca="1"/>
        <v>#N/A</v>
      </c>
      <c r="CA43" s="433" t="e">
        <f ca="1"/>
        <v>#N/A</v>
      </c>
      <c r="CB43" s="433" t="e">
        <f ca="1"/>
        <v>#N/A</v>
      </c>
      <c r="CC43" s="433" t="e">
        <f ca="1"/>
        <v>#N/A</v>
      </c>
      <c r="CD43" s="433" t="e">
        <f ca="1"/>
        <v>#N/A</v>
      </c>
      <c r="CE43" s="433" t="e">
        <f ca="1"/>
        <v>#N/A</v>
      </c>
      <c r="CF43" s="433" t="e">
        <f ca="1"/>
        <v>#N/A</v>
      </c>
      <c r="CG43" s="433" t="e">
        <f ca="1"/>
        <v>#N/A</v>
      </c>
      <c r="CH43" s="433" t="e">
        <f ca="1"/>
        <v>#N/A</v>
      </c>
      <c r="CI43" s="433" t="e">
        <f ca="1"/>
        <v>#N/A</v>
      </c>
      <c r="CJ43" s="433" t="e">
        <f ca="1"/>
        <v>#N/A</v>
      </c>
      <c r="CK43" s="433" t="e">
        <f ca="1"/>
        <v>#N/A</v>
      </c>
      <c r="CL43" s="433" t="e">
        <f ca="1"/>
        <v>#N/A</v>
      </c>
      <c r="CM43" s="433" t="e">
        <f ca="1"/>
        <v>#N/A</v>
      </c>
      <c r="CN43" s="433" t="e">
        <f ca="1"/>
        <v>#N/A</v>
      </c>
      <c r="CO43" s="433" t="e">
        <f ca="1"/>
        <v>#N/A</v>
      </c>
      <c r="CP43" s="433" t="e">
        <f ca="1"/>
        <v>#N/A</v>
      </c>
      <c r="CQ43" s="433" t="e">
        <f ca="1"/>
        <v>#N/A</v>
      </c>
      <c r="CR43" s="433" t="e">
        <f ca="1"/>
        <v>#N/A</v>
      </c>
      <c r="CS43" s="433" t="e">
        <f ca="1"/>
        <v>#N/A</v>
      </c>
      <c r="CT43" s="433" t="e">
        <f ca="1"/>
        <v>#N/A</v>
      </c>
      <c r="CU43" s="433" t="e">
        <f ca="1"/>
        <v>#N/A</v>
      </c>
      <c r="CV43" s="433" t="e">
        <f ca="1"/>
        <v>#N/A</v>
      </c>
      <c r="CW43" s="433" t="e">
        <f ca="1"/>
        <v>#N/A</v>
      </c>
      <c r="CX43" s="433" t="e">
        <f ca="1"/>
        <v>#N/A</v>
      </c>
      <c r="CY43" s="433" t="e">
        <f ca="1"/>
        <v>#N/A</v>
      </c>
      <c r="CZ43" s="433" t="e">
        <f ca="1"/>
        <v>#N/A</v>
      </c>
      <c r="DA43" s="433" t="e">
        <f ca="1"/>
        <v>#N/A</v>
      </c>
      <c r="DB43" s="433" t="e">
        <f ca="1"/>
        <v>#N/A</v>
      </c>
      <c r="DC43" s="433" t="e">
        <f ca="1"/>
        <v>#N/A</v>
      </c>
      <c r="DD43" s="433" t="e">
        <f ca="1"/>
        <v>#N/A</v>
      </c>
      <c r="DE43" s="433" t="e">
        <f ca="1"/>
        <v>#N/A</v>
      </c>
      <c r="DF43" s="433" t="e">
        <f ca="1"/>
        <v>#N/A</v>
      </c>
      <c r="DG43" s="433" t="e">
        <f ca="1"/>
        <v>#N/A</v>
      </c>
      <c r="DH43" s="433" t="e">
        <f ca="1"/>
        <v>#N/A</v>
      </c>
      <c r="DI43" s="433" t="e">
        <f ca="1"/>
        <v>#N/A</v>
      </c>
      <c r="DJ43" s="433" t="e">
        <f ca="1"/>
        <v>#N/A</v>
      </c>
      <c r="DK43" s="433" t="e">
        <f ca="1"/>
        <v>#N/A</v>
      </c>
      <c r="DL43" s="433" t="e">
        <f ca="1"/>
        <v>#N/A</v>
      </c>
      <c r="DM43" s="433" t="e">
        <f ca="1"/>
        <v>#N/A</v>
      </c>
      <c r="DN43" s="433" t="e">
        <f ca="1"/>
        <v>#N/A</v>
      </c>
      <c r="DO43" s="433" t="e">
        <f ca="1"/>
        <v>#N/A</v>
      </c>
      <c r="DP43" s="433" t="e">
        <f ca="1"/>
        <v>#N/A</v>
      </c>
      <c r="DQ43" s="433" t="e">
        <f ca="1"/>
        <v>#N/A</v>
      </c>
      <c r="DR43" s="433" t="e">
        <f ca="1"/>
        <v>#N/A</v>
      </c>
      <c r="DS43" s="433" t="e">
        <f ca="1"/>
        <v>#N/A</v>
      </c>
      <c r="DT43" s="25"/>
    </row>
    <row r="44" spans="2:124" s="39" customFormat="1" ht="12" x14ac:dyDescent="0.25">
      <c r="B44" s="53" t="s">
        <v>58</v>
      </c>
      <c r="C44" s="360" t="str">
        <v>-</v>
      </c>
      <c r="D44" s="428" t="e">
        <f ca="1"/>
        <v>#N/A</v>
      </c>
      <c r="E44" s="429" t="e">
        <f ca="1"/>
        <v>#N/A</v>
      </c>
      <c r="F44" s="429" t="e">
        <f ca="1"/>
        <v>#N/A</v>
      </c>
      <c r="G44" s="429" t="e">
        <f ca="1"/>
        <v>#N/A</v>
      </c>
      <c r="H44" s="429" t="e">
        <f ca="1"/>
        <v>#N/A</v>
      </c>
      <c r="I44" s="429" t="e">
        <f ca="1"/>
        <v>#N/A</v>
      </c>
      <c r="J44" s="429" t="e">
        <f ca="1"/>
        <v>#N/A</v>
      </c>
      <c r="K44" s="429" t="e">
        <f ca="1"/>
        <v>#N/A</v>
      </c>
      <c r="L44" s="429" t="e">
        <f ca="1"/>
        <v>#N/A</v>
      </c>
      <c r="M44" s="429" t="e">
        <f ca="1"/>
        <v>#N/A</v>
      </c>
      <c r="N44" s="429" t="e">
        <f ca="1"/>
        <v>#N/A</v>
      </c>
      <c r="O44" s="429" t="e">
        <f ca="1"/>
        <v>#N/A</v>
      </c>
      <c r="P44" s="429" t="e">
        <f ca="1"/>
        <v>#N/A</v>
      </c>
      <c r="Q44" s="429" t="e">
        <f ca="1"/>
        <v>#N/A</v>
      </c>
      <c r="R44" s="429" t="e">
        <f ca="1"/>
        <v>#N/A</v>
      </c>
      <c r="S44" s="429" t="e">
        <f ca="1"/>
        <v>#N/A</v>
      </c>
      <c r="T44" s="429" t="e">
        <f ca="1"/>
        <v>#N/A</v>
      </c>
      <c r="U44" s="429" t="e">
        <f ca="1"/>
        <v>#N/A</v>
      </c>
      <c r="V44" s="429" t="e">
        <f ca="1"/>
        <v>#N/A</v>
      </c>
      <c r="W44" s="429" t="e">
        <f ca="1"/>
        <v>#N/A</v>
      </c>
      <c r="X44" s="429" t="e">
        <f ca="1"/>
        <v>#N/A</v>
      </c>
      <c r="Y44" s="429" t="e">
        <f ca="1"/>
        <v>#N/A</v>
      </c>
      <c r="Z44" s="429" t="e">
        <f ca="1"/>
        <v>#N/A</v>
      </c>
      <c r="AA44" s="429" t="e">
        <f ca="1"/>
        <v>#N/A</v>
      </c>
      <c r="AB44" s="429" t="e">
        <f ca="1"/>
        <v>#N/A</v>
      </c>
      <c r="AC44" s="429" t="e">
        <f ca="1"/>
        <v>#N/A</v>
      </c>
      <c r="AD44" s="429" t="e">
        <f ca="1"/>
        <v>#N/A</v>
      </c>
      <c r="AE44" s="429" t="e">
        <f ca="1"/>
        <v>#N/A</v>
      </c>
      <c r="AF44" s="429" t="e">
        <f ca="1"/>
        <v>#N/A</v>
      </c>
      <c r="AG44" s="429" t="e">
        <f ca="1"/>
        <v>#N/A</v>
      </c>
      <c r="AH44" s="429" t="e">
        <f ca="1"/>
        <v>#N/A</v>
      </c>
      <c r="AI44" s="429" t="e">
        <f ca="1"/>
        <v>#N/A</v>
      </c>
      <c r="AJ44" s="429" t="e">
        <f ca="1"/>
        <v>#N/A</v>
      </c>
      <c r="AK44" s="429" t="e">
        <f ca="1"/>
        <v>#N/A</v>
      </c>
      <c r="AL44" s="429" t="e">
        <f ca="1"/>
        <v>#N/A</v>
      </c>
      <c r="AM44" s="429" t="e">
        <f ca="1"/>
        <v>#N/A</v>
      </c>
      <c r="AN44" s="429" t="e">
        <f ca="1"/>
        <v>#N/A</v>
      </c>
      <c r="AO44" s="429" t="e">
        <f ca="1"/>
        <v>#N/A</v>
      </c>
      <c r="AP44" s="429" t="e">
        <f ca="1"/>
        <v>#N/A</v>
      </c>
      <c r="AQ44" s="429" t="e">
        <f ca="1"/>
        <v>#N/A</v>
      </c>
      <c r="AR44" s="429" t="e">
        <f ca="1"/>
        <v>#N/A</v>
      </c>
      <c r="AS44" s="429" t="e">
        <f ca="1"/>
        <v>#N/A</v>
      </c>
      <c r="AT44" s="429" t="e">
        <f ca="1"/>
        <v>#N/A</v>
      </c>
      <c r="AU44" s="429" t="e">
        <f ca="1"/>
        <v>#N/A</v>
      </c>
      <c r="AV44" s="429" t="e">
        <f ca="1"/>
        <v>#N/A</v>
      </c>
      <c r="AW44" s="429" t="e">
        <f ca="1"/>
        <v>#N/A</v>
      </c>
      <c r="AX44" s="429" t="e">
        <f ca="1"/>
        <v>#N/A</v>
      </c>
      <c r="AY44" s="429" t="e">
        <f ca="1"/>
        <v>#N/A</v>
      </c>
      <c r="AZ44" s="429" t="e">
        <f ca="1"/>
        <v>#N/A</v>
      </c>
      <c r="BA44" s="429" t="e">
        <f ca="1"/>
        <v>#N/A</v>
      </c>
      <c r="BB44" s="429" t="e">
        <f ca="1"/>
        <v>#N/A</v>
      </c>
      <c r="BC44" s="429" t="e">
        <f ca="1"/>
        <v>#N/A</v>
      </c>
      <c r="BD44" s="429" t="e">
        <f ca="1"/>
        <v>#N/A</v>
      </c>
      <c r="BE44" s="429" t="e">
        <f ca="1"/>
        <v>#N/A</v>
      </c>
      <c r="BF44" s="429" t="e">
        <f ca="1"/>
        <v>#N/A</v>
      </c>
      <c r="BG44" s="429" t="e">
        <f ca="1"/>
        <v>#N/A</v>
      </c>
      <c r="BH44" s="429" t="e">
        <f ca="1"/>
        <v>#N/A</v>
      </c>
      <c r="BI44" s="429" t="e">
        <f ca="1"/>
        <v>#N/A</v>
      </c>
      <c r="BJ44" s="429" t="e">
        <f ca="1"/>
        <v>#N/A</v>
      </c>
      <c r="BK44" s="429" t="e">
        <f ca="1"/>
        <v>#N/A</v>
      </c>
      <c r="BL44" s="429" t="e">
        <f ca="1"/>
        <v>#N/A</v>
      </c>
      <c r="BM44" s="429" t="e">
        <f ca="1"/>
        <v>#N/A</v>
      </c>
      <c r="BN44" s="429" t="e">
        <f ca="1"/>
        <v>#N/A</v>
      </c>
      <c r="BO44" s="429" t="e">
        <f ca="1"/>
        <v>#N/A</v>
      </c>
      <c r="BP44" s="429" t="e">
        <f ca="1"/>
        <v>#N/A</v>
      </c>
      <c r="BQ44" s="429" t="e">
        <f ca="1"/>
        <v>#N/A</v>
      </c>
      <c r="BR44" s="429" t="e">
        <f ca="1"/>
        <v>#N/A</v>
      </c>
      <c r="BS44" s="429" t="e">
        <f ca="1"/>
        <v>#N/A</v>
      </c>
      <c r="BT44" s="429" t="e">
        <f ca="1"/>
        <v>#N/A</v>
      </c>
      <c r="BU44" s="429" t="e">
        <f ca="1"/>
        <v>#N/A</v>
      </c>
      <c r="BV44" s="429" t="e">
        <f ca="1"/>
        <v>#N/A</v>
      </c>
      <c r="BW44" s="429" t="e">
        <f ca="1"/>
        <v>#N/A</v>
      </c>
      <c r="BX44" s="429" t="e">
        <f ca="1"/>
        <v>#N/A</v>
      </c>
      <c r="BY44" s="429" t="e">
        <f ca="1"/>
        <v>#N/A</v>
      </c>
      <c r="BZ44" s="429" t="e">
        <f ca="1"/>
        <v>#N/A</v>
      </c>
      <c r="CA44" s="429" t="e">
        <f ca="1"/>
        <v>#N/A</v>
      </c>
      <c r="CB44" s="429" t="e">
        <f ca="1"/>
        <v>#N/A</v>
      </c>
      <c r="CC44" s="429" t="e">
        <f ca="1"/>
        <v>#N/A</v>
      </c>
      <c r="CD44" s="429" t="e">
        <f ca="1"/>
        <v>#N/A</v>
      </c>
      <c r="CE44" s="429" t="e">
        <f ca="1"/>
        <v>#N/A</v>
      </c>
      <c r="CF44" s="429" t="e">
        <f ca="1"/>
        <v>#N/A</v>
      </c>
      <c r="CG44" s="429" t="e">
        <f ca="1"/>
        <v>#N/A</v>
      </c>
      <c r="CH44" s="429" t="e">
        <f ca="1"/>
        <v>#N/A</v>
      </c>
      <c r="CI44" s="429" t="e">
        <f ca="1"/>
        <v>#N/A</v>
      </c>
      <c r="CJ44" s="429" t="e">
        <f ca="1"/>
        <v>#N/A</v>
      </c>
      <c r="CK44" s="429" t="e">
        <f ca="1"/>
        <v>#N/A</v>
      </c>
      <c r="CL44" s="429" t="e">
        <f ca="1"/>
        <v>#N/A</v>
      </c>
      <c r="CM44" s="429" t="e">
        <f ca="1"/>
        <v>#N/A</v>
      </c>
      <c r="CN44" s="429" t="e">
        <f ca="1"/>
        <v>#N/A</v>
      </c>
      <c r="CO44" s="429" t="e">
        <f ca="1"/>
        <v>#N/A</v>
      </c>
      <c r="CP44" s="429" t="e">
        <f ca="1"/>
        <v>#N/A</v>
      </c>
      <c r="CQ44" s="429" t="e">
        <f ca="1"/>
        <v>#N/A</v>
      </c>
      <c r="CR44" s="429" t="e">
        <f ca="1"/>
        <v>#N/A</v>
      </c>
      <c r="CS44" s="429" t="e">
        <f ca="1"/>
        <v>#N/A</v>
      </c>
      <c r="CT44" s="429" t="e">
        <f ca="1"/>
        <v>#N/A</v>
      </c>
      <c r="CU44" s="429" t="e">
        <f ca="1"/>
        <v>#N/A</v>
      </c>
      <c r="CV44" s="429" t="e">
        <f ca="1"/>
        <v>#N/A</v>
      </c>
      <c r="CW44" s="429" t="e">
        <f ca="1"/>
        <v>#N/A</v>
      </c>
      <c r="CX44" s="429" t="e">
        <f ca="1"/>
        <v>#N/A</v>
      </c>
      <c r="CY44" s="429" t="e">
        <f ca="1"/>
        <v>#N/A</v>
      </c>
      <c r="CZ44" s="429" t="e">
        <f ca="1"/>
        <v>#N/A</v>
      </c>
      <c r="DA44" s="429" t="e">
        <f ca="1"/>
        <v>#N/A</v>
      </c>
      <c r="DB44" s="429" t="e">
        <f ca="1"/>
        <v>#N/A</v>
      </c>
      <c r="DC44" s="429" t="e">
        <f ca="1"/>
        <v>#N/A</v>
      </c>
      <c r="DD44" s="429" t="e">
        <f ca="1"/>
        <v>#N/A</v>
      </c>
      <c r="DE44" s="429" t="e">
        <f ca="1"/>
        <v>#N/A</v>
      </c>
      <c r="DF44" s="429" t="e">
        <f ca="1"/>
        <v>#N/A</v>
      </c>
      <c r="DG44" s="429" t="e">
        <f ca="1"/>
        <v>#N/A</v>
      </c>
      <c r="DH44" s="429" t="e">
        <f ca="1"/>
        <v>#N/A</v>
      </c>
      <c r="DI44" s="429" t="e">
        <f ca="1"/>
        <v>#N/A</v>
      </c>
      <c r="DJ44" s="429" t="e">
        <f ca="1"/>
        <v>#N/A</v>
      </c>
      <c r="DK44" s="429" t="e">
        <f ca="1"/>
        <v>#N/A</v>
      </c>
      <c r="DL44" s="429" t="e">
        <f ca="1"/>
        <v>#N/A</v>
      </c>
      <c r="DM44" s="429" t="e">
        <f ca="1"/>
        <v>#N/A</v>
      </c>
      <c r="DN44" s="429" t="e">
        <f ca="1"/>
        <v>#N/A</v>
      </c>
      <c r="DO44" s="429" t="e">
        <f ca="1"/>
        <v>#N/A</v>
      </c>
      <c r="DP44" s="429" t="e">
        <f ca="1"/>
        <v>#N/A</v>
      </c>
      <c r="DQ44" s="429" t="e">
        <f ca="1"/>
        <v>#N/A</v>
      </c>
      <c r="DR44" s="429" t="e">
        <f ca="1"/>
        <v>#N/A</v>
      </c>
      <c r="DS44" s="429" t="e">
        <f ca="1"/>
        <v>#N/A</v>
      </c>
      <c r="DT44" s="23"/>
    </row>
    <row r="45" spans="2:124" s="39" customFormat="1" ht="12" x14ac:dyDescent="0.25">
      <c r="B45" s="53" t="s">
        <v>60</v>
      </c>
      <c r="C45" s="360" t="str">
        <v>-</v>
      </c>
      <c r="D45" s="428" t="e">
        <f ca="1"/>
        <v>#N/A</v>
      </c>
      <c r="E45" s="429" t="e">
        <f ca="1"/>
        <v>#N/A</v>
      </c>
      <c r="F45" s="429" t="e">
        <f ca="1"/>
        <v>#N/A</v>
      </c>
      <c r="G45" s="429" t="e">
        <f ca="1"/>
        <v>#N/A</v>
      </c>
      <c r="H45" s="429" t="e">
        <f ca="1"/>
        <v>#N/A</v>
      </c>
      <c r="I45" s="429" t="e">
        <f ca="1"/>
        <v>#N/A</v>
      </c>
      <c r="J45" s="429" t="e">
        <f ca="1"/>
        <v>#N/A</v>
      </c>
      <c r="K45" s="429" t="e">
        <f ca="1"/>
        <v>#N/A</v>
      </c>
      <c r="L45" s="429" t="e">
        <f ca="1"/>
        <v>#N/A</v>
      </c>
      <c r="M45" s="429" t="e">
        <f ca="1"/>
        <v>#N/A</v>
      </c>
      <c r="N45" s="429" t="e">
        <f ca="1"/>
        <v>#N/A</v>
      </c>
      <c r="O45" s="429" t="e">
        <f ca="1"/>
        <v>#N/A</v>
      </c>
      <c r="P45" s="429" t="e">
        <f ca="1"/>
        <v>#N/A</v>
      </c>
      <c r="Q45" s="429" t="e">
        <f ca="1"/>
        <v>#N/A</v>
      </c>
      <c r="R45" s="429" t="e">
        <f ca="1"/>
        <v>#N/A</v>
      </c>
      <c r="S45" s="429" t="e">
        <f ca="1"/>
        <v>#N/A</v>
      </c>
      <c r="T45" s="429" t="e">
        <f ca="1"/>
        <v>#N/A</v>
      </c>
      <c r="U45" s="429" t="e">
        <f ca="1"/>
        <v>#N/A</v>
      </c>
      <c r="V45" s="429" t="e">
        <f ca="1"/>
        <v>#N/A</v>
      </c>
      <c r="W45" s="429" t="e">
        <f ca="1"/>
        <v>#N/A</v>
      </c>
      <c r="X45" s="429" t="e">
        <f ca="1"/>
        <v>#N/A</v>
      </c>
      <c r="Y45" s="429" t="e">
        <f ca="1"/>
        <v>#N/A</v>
      </c>
      <c r="Z45" s="429" t="e">
        <f ca="1"/>
        <v>#N/A</v>
      </c>
      <c r="AA45" s="429" t="e">
        <f ca="1"/>
        <v>#N/A</v>
      </c>
      <c r="AB45" s="429" t="e">
        <f ca="1"/>
        <v>#N/A</v>
      </c>
      <c r="AC45" s="429" t="e">
        <f ca="1"/>
        <v>#N/A</v>
      </c>
      <c r="AD45" s="429" t="e">
        <f ca="1"/>
        <v>#N/A</v>
      </c>
      <c r="AE45" s="429" t="e">
        <f ca="1"/>
        <v>#N/A</v>
      </c>
      <c r="AF45" s="429" t="e">
        <f ca="1"/>
        <v>#N/A</v>
      </c>
      <c r="AG45" s="429" t="e">
        <f ca="1"/>
        <v>#N/A</v>
      </c>
      <c r="AH45" s="429" t="e">
        <f ca="1"/>
        <v>#N/A</v>
      </c>
      <c r="AI45" s="429" t="e">
        <f ca="1"/>
        <v>#N/A</v>
      </c>
      <c r="AJ45" s="429" t="e">
        <f ca="1"/>
        <v>#N/A</v>
      </c>
      <c r="AK45" s="429" t="e">
        <f ca="1"/>
        <v>#N/A</v>
      </c>
      <c r="AL45" s="429" t="e">
        <f ca="1"/>
        <v>#N/A</v>
      </c>
      <c r="AM45" s="429" t="e">
        <f ca="1"/>
        <v>#N/A</v>
      </c>
      <c r="AN45" s="429" t="e">
        <f ca="1"/>
        <v>#N/A</v>
      </c>
      <c r="AO45" s="429" t="e">
        <f ca="1"/>
        <v>#N/A</v>
      </c>
      <c r="AP45" s="429" t="e">
        <f ca="1"/>
        <v>#N/A</v>
      </c>
      <c r="AQ45" s="429" t="e">
        <f ca="1"/>
        <v>#N/A</v>
      </c>
      <c r="AR45" s="429" t="e">
        <f ca="1"/>
        <v>#N/A</v>
      </c>
      <c r="AS45" s="429" t="e">
        <f ca="1"/>
        <v>#N/A</v>
      </c>
      <c r="AT45" s="429" t="e">
        <f ca="1"/>
        <v>#N/A</v>
      </c>
      <c r="AU45" s="429" t="e">
        <f ca="1"/>
        <v>#N/A</v>
      </c>
      <c r="AV45" s="429" t="e">
        <f ca="1"/>
        <v>#N/A</v>
      </c>
      <c r="AW45" s="429" t="e">
        <f ca="1"/>
        <v>#N/A</v>
      </c>
      <c r="AX45" s="429" t="e">
        <f ca="1"/>
        <v>#N/A</v>
      </c>
      <c r="AY45" s="429" t="e">
        <f ca="1"/>
        <v>#N/A</v>
      </c>
      <c r="AZ45" s="429" t="e">
        <f ca="1"/>
        <v>#N/A</v>
      </c>
      <c r="BA45" s="429" t="e">
        <f ca="1"/>
        <v>#N/A</v>
      </c>
      <c r="BB45" s="429" t="e">
        <f ca="1"/>
        <v>#N/A</v>
      </c>
      <c r="BC45" s="429" t="e">
        <f ca="1"/>
        <v>#N/A</v>
      </c>
      <c r="BD45" s="429" t="e">
        <f ca="1"/>
        <v>#N/A</v>
      </c>
      <c r="BE45" s="429" t="e">
        <f ca="1"/>
        <v>#N/A</v>
      </c>
      <c r="BF45" s="429" t="e">
        <f ca="1"/>
        <v>#N/A</v>
      </c>
      <c r="BG45" s="429" t="e">
        <f ca="1"/>
        <v>#N/A</v>
      </c>
      <c r="BH45" s="429" t="e">
        <f ca="1"/>
        <v>#N/A</v>
      </c>
      <c r="BI45" s="429" t="e">
        <f ca="1"/>
        <v>#N/A</v>
      </c>
      <c r="BJ45" s="429" t="e">
        <f ca="1"/>
        <v>#N/A</v>
      </c>
      <c r="BK45" s="429" t="e">
        <f ca="1"/>
        <v>#N/A</v>
      </c>
      <c r="BL45" s="429" t="e">
        <f ca="1"/>
        <v>#N/A</v>
      </c>
      <c r="BM45" s="429" t="e">
        <f ca="1"/>
        <v>#N/A</v>
      </c>
      <c r="BN45" s="429" t="e">
        <f ca="1"/>
        <v>#N/A</v>
      </c>
      <c r="BO45" s="429" t="e">
        <f ca="1"/>
        <v>#N/A</v>
      </c>
      <c r="BP45" s="429" t="e">
        <f ca="1"/>
        <v>#N/A</v>
      </c>
      <c r="BQ45" s="429" t="e">
        <f ca="1"/>
        <v>#N/A</v>
      </c>
      <c r="BR45" s="429" t="e">
        <f ca="1"/>
        <v>#N/A</v>
      </c>
      <c r="BS45" s="429" t="e">
        <f ca="1"/>
        <v>#N/A</v>
      </c>
      <c r="BT45" s="429" t="e">
        <f ca="1"/>
        <v>#N/A</v>
      </c>
      <c r="BU45" s="429" t="e">
        <f ca="1"/>
        <v>#N/A</v>
      </c>
      <c r="BV45" s="429" t="e">
        <f ca="1"/>
        <v>#N/A</v>
      </c>
      <c r="BW45" s="429" t="e">
        <f ca="1"/>
        <v>#N/A</v>
      </c>
      <c r="BX45" s="429" t="e">
        <f ca="1"/>
        <v>#N/A</v>
      </c>
      <c r="BY45" s="429" t="e">
        <f ca="1"/>
        <v>#N/A</v>
      </c>
      <c r="BZ45" s="429" t="e">
        <f ca="1"/>
        <v>#N/A</v>
      </c>
      <c r="CA45" s="429" t="e">
        <f ca="1"/>
        <v>#N/A</v>
      </c>
      <c r="CB45" s="429" t="e">
        <f ca="1"/>
        <v>#N/A</v>
      </c>
      <c r="CC45" s="429" t="e">
        <f ca="1"/>
        <v>#N/A</v>
      </c>
      <c r="CD45" s="429" t="e">
        <f ca="1"/>
        <v>#N/A</v>
      </c>
      <c r="CE45" s="429" t="e">
        <f ca="1"/>
        <v>#N/A</v>
      </c>
      <c r="CF45" s="429" t="e">
        <f ca="1"/>
        <v>#N/A</v>
      </c>
      <c r="CG45" s="429" t="e">
        <f ca="1"/>
        <v>#N/A</v>
      </c>
      <c r="CH45" s="429" t="e">
        <f ca="1"/>
        <v>#N/A</v>
      </c>
      <c r="CI45" s="429" t="e">
        <f ca="1"/>
        <v>#N/A</v>
      </c>
      <c r="CJ45" s="429" t="e">
        <f ca="1"/>
        <v>#N/A</v>
      </c>
      <c r="CK45" s="429" t="e">
        <f ca="1"/>
        <v>#N/A</v>
      </c>
      <c r="CL45" s="429" t="e">
        <f ca="1"/>
        <v>#N/A</v>
      </c>
      <c r="CM45" s="429" t="e">
        <f ca="1"/>
        <v>#N/A</v>
      </c>
      <c r="CN45" s="429" t="e">
        <f ca="1"/>
        <v>#N/A</v>
      </c>
      <c r="CO45" s="429" t="e">
        <f ca="1"/>
        <v>#N/A</v>
      </c>
      <c r="CP45" s="429" t="e">
        <f ca="1"/>
        <v>#N/A</v>
      </c>
      <c r="CQ45" s="429" t="e">
        <f ca="1"/>
        <v>#N/A</v>
      </c>
      <c r="CR45" s="429" t="e">
        <f ca="1"/>
        <v>#N/A</v>
      </c>
      <c r="CS45" s="429" t="e">
        <f ca="1"/>
        <v>#N/A</v>
      </c>
      <c r="CT45" s="429" t="e">
        <f ca="1"/>
        <v>#N/A</v>
      </c>
      <c r="CU45" s="429" t="e">
        <f ca="1"/>
        <v>#N/A</v>
      </c>
      <c r="CV45" s="429" t="e">
        <f ca="1"/>
        <v>#N/A</v>
      </c>
      <c r="CW45" s="429" t="e">
        <f ca="1"/>
        <v>#N/A</v>
      </c>
      <c r="CX45" s="429" t="e">
        <f ca="1"/>
        <v>#N/A</v>
      </c>
      <c r="CY45" s="429" t="e">
        <f ca="1"/>
        <v>#N/A</v>
      </c>
      <c r="CZ45" s="429" t="e">
        <f ca="1"/>
        <v>#N/A</v>
      </c>
      <c r="DA45" s="429" t="e">
        <f ca="1"/>
        <v>#N/A</v>
      </c>
      <c r="DB45" s="429" t="e">
        <f ca="1"/>
        <v>#N/A</v>
      </c>
      <c r="DC45" s="429" t="e">
        <f ca="1"/>
        <v>#N/A</v>
      </c>
      <c r="DD45" s="429" t="e">
        <f ca="1"/>
        <v>#N/A</v>
      </c>
      <c r="DE45" s="429" t="e">
        <f ca="1"/>
        <v>#N/A</v>
      </c>
      <c r="DF45" s="429" t="e">
        <f ca="1"/>
        <v>#N/A</v>
      </c>
      <c r="DG45" s="429" t="e">
        <f ca="1"/>
        <v>#N/A</v>
      </c>
      <c r="DH45" s="429" t="e">
        <f ca="1"/>
        <v>#N/A</v>
      </c>
      <c r="DI45" s="429" t="e">
        <f ca="1"/>
        <v>#N/A</v>
      </c>
      <c r="DJ45" s="429" t="e">
        <f ca="1"/>
        <v>#N/A</v>
      </c>
      <c r="DK45" s="429" t="e">
        <f ca="1"/>
        <v>#N/A</v>
      </c>
      <c r="DL45" s="429" t="e">
        <f ca="1"/>
        <v>#N/A</v>
      </c>
      <c r="DM45" s="429" t="e">
        <f ca="1"/>
        <v>#N/A</v>
      </c>
      <c r="DN45" s="429" t="e">
        <f ca="1"/>
        <v>#N/A</v>
      </c>
      <c r="DO45" s="429" t="e">
        <f ca="1"/>
        <v>#N/A</v>
      </c>
      <c r="DP45" s="429" t="e">
        <f ca="1"/>
        <v>#N/A</v>
      </c>
      <c r="DQ45" s="429" t="e">
        <f ca="1"/>
        <v>#N/A</v>
      </c>
      <c r="DR45" s="429" t="e">
        <f ca="1"/>
        <v>#N/A</v>
      </c>
      <c r="DS45" s="429" t="e">
        <f ca="1"/>
        <v>#N/A</v>
      </c>
      <c r="DT45" s="23"/>
    </row>
    <row r="46" spans="2:124" s="39" customFormat="1" ht="12" x14ac:dyDescent="0.25">
      <c r="B46" s="53" t="s">
        <v>62</v>
      </c>
      <c r="C46" s="360" t="str">
        <v>-</v>
      </c>
      <c r="D46" s="428" t="e">
        <f ca="1"/>
        <v>#N/A</v>
      </c>
      <c r="E46" s="429" t="e">
        <f ca="1"/>
        <v>#N/A</v>
      </c>
      <c r="F46" s="429" t="e">
        <f ca="1"/>
        <v>#N/A</v>
      </c>
      <c r="G46" s="429" t="e">
        <f ca="1"/>
        <v>#N/A</v>
      </c>
      <c r="H46" s="429" t="e">
        <f ca="1"/>
        <v>#N/A</v>
      </c>
      <c r="I46" s="429" t="e">
        <f ca="1"/>
        <v>#N/A</v>
      </c>
      <c r="J46" s="429" t="e">
        <f ca="1"/>
        <v>#N/A</v>
      </c>
      <c r="K46" s="429" t="e">
        <f ca="1"/>
        <v>#N/A</v>
      </c>
      <c r="L46" s="429" t="e">
        <f ca="1"/>
        <v>#N/A</v>
      </c>
      <c r="M46" s="429" t="e">
        <f ca="1"/>
        <v>#N/A</v>
      </c>
      <c r="N46" s="429" t="e">
        <f ca="1"/>
        <v>#N/A</v>
      </c>
      <c r="O46" s="429" t="e">
        <f ca="1"/>
        <v>#N/A</v>
      </c>
      <c r="P46" s="429" t="e">
        <f ca="1"/>
        <v>#N/A</v>
      </c>
      <c r="Q46" s="429" t="e">
        <f ca="1"/>
        <v>#N/A</v>
      </c>
      <c r="R46" s="429" t="e">
        <f ca="1"/>
        <v>#N/A</v>
      </c>
      <c r="S46" s="429" t="e">
        <f ca="1"/>
        <v>#N/A</v>
      </c>
      <c r="T46" s="429" t="e">
        <f ca="1"/>
        <v>#N/A</v>
      </c>
      <c r="U46" s="429" t="e">
        <f ca="1"/>
        <v>#N/A</v>
      </c>
      <c r="V46" s="429" t="e">
        <f ca="1"/>
        <v>#N/A</v>
      </c>
      <c r="W46" s="429" t="e">
        <f ca="1"/>
        <v>#N/A</v>
      </c>
      <c r="X46" s="429" t="e">
        <f ca="1"/>
        <v>#N/A</v>
      </c>
      <c r="Y46" s="429" t="e">
        <f ca="1"/>
        <v>#N/A</v>
      </c>
      <c r="Z46" s="429" t="e">
        <f ca="1"/>
        <v>#N/A</v>
      </c>
      <c r="AA46" s="429" t="e">
        <f ca="1"/>
        <v>#N/A</v>
      </c>
      <c r="AB46" s="429" t="e">
        <f ca="1"/>
        <v>#N/A</v>
      </c>
      <c r="AC46" s="429" t="e">
        <f ca="1"/>
        <v>#N/A</v>
      </c>
      <c r="AD46" s="429" t="e">
        <f ca="1"/>
        <v>#N/A</v>
      </c>
      <c r="AE46" s="429" t="e">
        <f ca="1"/>
        <v>#N/A</v>
      </c>
      <c r="AF46" s="429" t="e">
        <f ca="1"/>
        <v>#N/A</v>
      </c>
      <c r="AG46" s="429" t="e">
        <f ca="1"/>
        <v>#N/A</v>
      </c>
      <c r="AH46" s="429" t="e">
        <f ca="1"/>
        <v>#N/A</v>
      </c>
      <c r="AI46" s="429" t="e">
        <f ca="1"/>
        <v>#N/A</v>
      </c>
      <c r="AJ46" s="429" t="e">
        <f ca="1"/>
        <v>#N/A</v>
      </c>
      <c r="AK46" s="429" t="e">
        <f ca="1"/>
        <v>#N/A</v>
      </c>
      <c r="AL46" s="429" t="e">
        <f ca="1"/>
        <v>#N/A</v>
      </c>
      <c r="AM46" s="429" t="e">
        <f ca="1"/>
        <v>#N/A</v>
      </c>
      <c r="AN46" s="429" t="e">
        <f ca="1"/>
        <v>#N/A</v>
      </c>
      <c r="AO46" s="429" t="e">
        <f ca="1"/>
        <v>#N/A</v>
      </c>
      <c r="AP46" s="429" t="e">
        <f ca="1"/>
        <v>#N/A</v>
      </c>
      <c r="AQ46" s="429" t="e">
        <f ca="1"/>
        <v>#N/A</v>
      </c>
      <c r="AR46" s="429" t="e">
        <f ca="1"/>
        <v>#N/A</v>
      </c>
      <c r="AS46" s="429" t="e">
        <f ca="1"/>
        <v>#N/A</v>
      </c>
      <c r="AT46" s="429" t="e">
        <f ca="1"/>
        <v>#N/A</v>
      </c>
      <c r="AU46" s="429" t="e">
        <f ca="1"/>
        <v>#N/A</v>
      </c>
      <c r="AV46" s="429" t="e">
        <f ca="1"/>
        <v>#N/A</v>
      </c>
      <c r="AW46" s="429" t="e">
        <f ca="1"/>
        <v>#N/A</v>
      </c>
      <c r="AX46" s="429" t="e">
        <f ca="1"/>
        <v>#N/A</v>
      </c>
      <c r="AY46" s="429" t="e">
        <f ca="1"/>
        <v>#N/A</v>
      </c>
      <c r="AZ46" s="429" t="e">
        <f ca="1"/>
        <v>#N/A</v>
      </c>
      <c r="BA46" s="429" t="e">
        <f ca="1"/>
        <v>#N/A</v>
      </c>
      <c r="BB46" s="429" t="e">
        <f ca="1"/>
        <v>#N/A</v>
      </c>
      <c r="BC46" s="429" t="e">
        <f ca="1"/>
        <v>#N/A</v>
      </c>
      <c r="BD46" s="429" t="e">
        <f ca="1"/>
        <v>#N/A</v>
      </c>
      <c r="BE46" s="429" t="e">
        <f ca="1"/>
        <v>#N/A</v>
      </c>
      <c r="BF46" s="429" t="e">
        <f ca="1"/>
        <v>#N/A</v>
      </c>
      <c r="BG46" s="429" t="e">
        <f ca="1"/>
        <v>#N/A</v>
      </c>
      <c r="BH46" s="429" t="e">
        <f ca="1"/>
        <v>#N/A</v>
      </c>
      <c r="BI46" s="429" t="e">
        <f ca="1"/>
        <v>#N/A</v>
      </c>
      <c r="BJ46" s="429" t="e">
        <f ca="1"/>
        <v>#N/A</v>
      </c>
      <c r="BK46" s="429" t="e">
        <f ca="1"/>
        <v>#N/A</v>
      </c>
      <c r="BL46" s="429" t="e">
        <f ca="1"/>
        <v>#N/A</v>
      </c>
      <c r="BM46" s="429" t="e">
        <f ca="1"/>
        <v>#N/A</v>
      </c>
      <c r="BN46" s="429" t="e">
        <f ca="1"/>
        <v>#N/A</v>
      </c>
      <c r="BO46" s="429" t="e">
        <f ca="1"/>
        <v>#N/A</v>
      </c>
      <c r="BP46" s="429" t="e">
        <f ca="1"/>
        <v>#N/A</v>
      </c>
      <c r="BQ46" s="429" t="e">
        <f ca="1"/>
        <v>#N/A</v>
      </c>
      <c r="BR46" s="429" t="e">
        <f ca="1"/>
        <v>#N/A</v>
      </c>
      <c r="BS46" s="429" t="e">
        <f ca="1"/>
        <v>#N/A</v>
      </c>
      <c r="BT46" s="429" t="e">
        <f ca="1"/>
        <v>#N/A</v>
      </c>
      <c r="BU46" s="429" t="e">
        <f ca="1"/>
        <v>#N/A</v>
      </c>
      <c r="BV46" s="429" t="e">
        <f ca="1"/>
        <v>#N/A</v>
      </c>
      <c r="BW46" s="429" t="e">
        <f ca="1"/>
        <v>#N/A</v>
      </c>
      <c r="BX46" s="429" t="e">
        <f ca="1"/>
        <v>#N/A</v>
      </c>
      <c r="BY46" s="429" t="e">
        <f ca="1"/>
        <v>#N/A</v>
      </c>
      <c r="BZ46" s="429" t="e">
        <f ca="1"/>
        <v>#N/A</v>
      </c>
      <c r="CA46" s="429" t="e">
        <f ca="1"/>
        <v>#N/A</v>
      </c>
      <c r="CB46" s="429" t="e">
        <f ca="1"/>
        <v>#N/A</v>
      </c>
      <c r="CC46" s="429" t="e">
        <f ca="1"/>
        <v>#N/A</v>
      </c>
      <c r="CD46" s="429" t="e">
        <f ca="1"/>
        <v>#N/A</v>
      </c>
      <c r="CE46" s="429" t="e">
        <f ca="1"/>
        <v>#N/A</v>
      </c>
      <c r="CF46" s="429" t="e">
        <f ca="1"/>
        <v>#N/A</v>
      </c>
      <c r="CG46" s="429" t="e">
        <f ca="1"/>
        <v>#N/A</v>
      </c>
      <c r="CH46" s="429" t="e">
        <f ca="1"/>
        <v>#N/A</v>
      </c>
      <c r="CI46" s="429" t="e">
        <f ca="1"/>
        <v>#N/A</v>
      </c>
      <c r="CJ46" s="429" t="e">
        <f ca="1"/>
        <v>#N/A</v>
      </c>
      <c r="CK46" s="429" t="e">
        <f ca="1"/>
        <v>#N/A</v>
      </c>
      <c r="CL46" s="429" t="e">
        <f ca="1"/>
        <v>#N/A</v>
      </c>
      <c r="CM46" s="429" t="e">
        <f ca="1"/>
        <v>#N/A</v>
      </c>
      <c r="CN46" s="429" t="e">
        <f ca="1"/>
        <v>#N/A</v>
      </c>
      <c r="CO46" s="429" t="e">
        <f ca="1"/>
        <v>#N/A</v>
      </c>
      <c r="CP46" s="429" t="e">
        <f ca="1"/>
        <v>#N/A</v>
      </c>
      <c r="CQ46" s="429" t="e">
        <f ca="1"/>
        <v>#N/A</v>
      </c>
      <c r="CR46" s="429" t="e">
        <f ca="1"/>
        <v>#N/A</v>
      </c>
      <c r="CS46" s="429" t="e">
        <f ca="1"/>
        <v>#N/A</v>
      </c>
      <c r="CT46" s="429" t="e">
        <f ca="1"/>
        <v>#N/A</v>
      </c>
      <c r="CU46" s="429" t="e">
        <f ca="1"/>
        <v>#N/A</v>
      </c>
      <c r="CV46" s="429" t="e">
        <f ca="1"/>
        <v>#N/A</v>
      </c>
      <c r="CW46" s="429" t="e">
        <f ca="1"/>
        <v>#N/A</v>
      </c>
      <c r="CX46" s="429" t="e">
        <f ca="1"/>
        <v>#N/A</v>
      </c>
      <c r="CY46" s="429" t="e">
        <f ca="1"/>
        <v>#N/A</v>
      </c>
      <c r="CZ46" s="429" t="e">
        <f ca="1"/>
        <v>#N/A</v>
      </c>
      <c r="DA46" s="429" t="e">
        <f ca="1"/>
        <v>#N/A</v>
      </c>
      <c r="DB46" s="429" t="e">
        <f ca="1"/>
        <v>#N/A</v>
      </c>
      <c r="DC46" s="429" t="e">
        <f ca="1"/>
        <v>#N/A</v>
      </c>
      <c r="DD46" s="429" t="e">
        <f ca="1"/>
        <v>#N/A</v>
      </c>
      <c r="DE46" s="429" t="e">
        <f ca="1"/>
        <v>#N/A</v>
      </c>
      <c r="DF46" s="429" t="e">
        <f ca="1"/>
        <v>#N/A</v>
      </c>
      <c r="DG46" s="429" t="e">
        <f ca="1"/>
        <v>#N/A</v>
      </c>
      <c r="DH46" s="429" t="e">
        <f ca="1"/>
        <v>#N/A</v>
      </c>
      <c r="DI46" s="429" t="e">
        <f ca="1"/>
        <v>#N/A</v>
      </c>
      <c r="DJ46" s="429" t="e">
        <f ca="1"/>
        <v>#N/A</v>
      </c>
      <c r="DK46" s="429" t="e">
        <f ca="1"/>
        <v>#N/A</v>
      </c>
      <c r="DL46" s="429" t="e">
        <f ca="1"/>
        <v>#N/A</v>
      </c>
      <c r="DM46" s="429" t="e">
        <f ca="1"/>
        <v>#N/A</v>
      </c>
      <c r="DN46" s="429" t="e">
        <f ca="1"/>
        <v>#N/A</v>
      </c>
      <c r="DO46" s="429" t="e">
        <f ca="1"/>
        <v>#N/A</v>
      </c>
      <c r="DP46" s="429" t="e">
        <f ca="1"/>
        <v>#N/A</v>
      </c>
      <c r="DQ46" s="429" t="e">
        <f ca="1"/>
        <v>#N/A</v>
      </c>
      <c r="DR46" s="429" t="e">
        <f ca="1"/>
        <v>#N/A</v>
      </c>
      <c r="DS46" s="429" t="e">
        <f ca="1"/>
        <v>#N/A</v>
      </c>
      <c r="DT46" s="23"/>
    </row>
    <row r="47" spans="2:124" s="39" customFormat="1" ht="12" x14ac:dyDescent="0.25">
      <c r="B47" s="53" t="s">
        <v>64</v>
      </c>
      <c r="C47" s="360" t="str">
        <v>-</v>
      </c>
      <c r="D47" s="428" t="e">
        <f ca="1"/>
        <v>#N/A</v>
      </c>
      <c r="E47" s="429" t="e">
        <f ca="1"/>
        <v>#N/A</v>
      </c>
      <c r="F47" s="429" t="e">
        <f ca="1"/>
        <v>#N/A</v>
      </c>
      <c r="G47" s="429" t="e">
        <f ca="1"/>
        <v>#N/A</v>
      </c>
      <c r="H47" s="429" t="e">
        <f ca="1"/>
        <v>#N/A</v>
      </c>
      <c r="I47" s="429" t="e">
        <f ca="1"/>
        <v>#N/A</v>
      </c>
      <c r="J47" s="429" t="e">
        <f ca="1"/>
        <v>#N/A</v>
      </c>
      <c r="K47" s="429" t="e">
        <f ca="1"/>
        <v>#N/A</v>
      </c>
      <c r="L47" s="429" t="e">
        <f ca="1"/>
        <v>#N/A</v>
      </c>
      <c r="M47" s="429" t="e">
        <f ca="1"/>
        <v>#N/A</v>
      </c>
      <c r="N47" s="429" t="e">
        <f ca="1"/>
        <v>#N/A</v>
      </c>
      <c r="O47" s="429" t="e">
        <f ca="1"/>
        <v>#N/A</v>
      </c>
      <c r="P47" s="429" t="e">
        <f ca="1"/>
        <v>#N/A</v>
      </c>
      <c r="Q47" s="429" t="e">
        <f ca="1"/>
        <v>#N/A</v>
      </c>
      <c r="R47" s="429" t="e">
        <f ca="1"/>
        <v>#N/A</v>
      </c>
      <c r="S47" s="429" t="e">
        <f ca="1"/>
        <v>#N/A</v>
      </c>
      <c r="T47" s="429" t="e">
        <f ca="1"/>
        <v>#N/A</v>
      </c>
      <c r="U47" s="429" t="e">
        <f ca="1"/>
        <v>#N/A</v>
      </c>
      <c r="V47" s="429" t="e">
        <f ca="1"/>
        <v>#N/A</v>
      </c>
      <c r="W47" s="429" t="e">
        <f ca="1"/>
        <v>#N/A</v>
      </c>
      <c r="X47" s="429" t="e">
        <f ca="1"/>
        <v>#N/A</v>
      </c>
      <c r="Y47" s="429" t="e">
        <f ca="1"/>
        <v>#N/A</v>
      </c>
      <c r="Z47" s="429" t="e">
        <f ca="1"/>
        <v>#N/A</v>
      </c>
      <c r="AA47" s="429" t="e">
        <f ca="1"/>
        <v>#N/A</v>
      </c>
      <c r="AB47" s="429" t="e">
        <f ca="1"/>
        <v>#N/A</v>
      </c>
      <c r="AC47" s="429" t="e">
        <f ca="1"/>
        <v>#N/A</v>
      </c>
      <c r="AD47" s="429" t="e">
        <f ca="1"/>
        <v>#N/A</v>
      </c>
      <c r="AE47" s="429" t="e">
        <f ca="1"/>
        <v>#N/A</v>
      </c>
      <c r="AF47" s="429" t="e">
        <f ca="1"/>
        <v>#N/A</v>
      </c>
      <c r="AG47" s="429" t="e">
        <f ca="1"/>
        <v>#N/A</v>
      </c>
      <c r="AH47" s="429" t="e">
        <f ca="1"/>
        <v>#N/A</v>
      </c>
      <c r="AI47" s="429" t="e">
        <f ca="1"/>
        <v>#N/A</v>
      </c>
      <c r="AJ47" s="429" t="e">
        <f ca="1"/>
        <v>#N/A</v>
      </c>
      <c r="AK47" s="429" t="e">
        <f ca="1"/>
        <v>#N/A</v>
      </c>
      <c r="AL47" s="429" t="e">
        <f ca="1"/>
        <v>#N/A</v>
      </c>
      <c r="AM47" s="429" t="e">
        <f ca="1"/>
        <v>#N/A</v>
      </c>
      <c r="AN47" s="429" t="e">
        <f ca="1"/>
        <v>#N/A</v>
      </c>
      <c r="AO47" s="429" t="e">
        <f ca="1"/>
        <v>#N/A</v>
      </c>
      <c r="AP47" s="429" t="e">
        <f ca="1"/>
        <v>#N/A</v>
      </c>
      <c r="AQ47" s="429" t="e">
        <f ca="1"/>
        <v>#N/A</v>
      </c>
      <c r="AR47" s="429" t="e">
        <f ca="1"/>
        <v>#N/A</v>
      </c>
      <c r="AS47" s="429" t="e">
        <f ca="1"/>
        <v>#N/A</v>
      </c>
      <c r="AT47" s="429" t="e">
        <f ca="1"/>
        <v>#N/A</v>
      </c>
      <c r="AU47" s="429" t="e">
        <f ca="1"/>
        <v>#N/A</v>
      </c>
      <c r="AV47" s="429" t="e">
        <f ca="1"/>
        <v>#N/A</v>
      </c>
      <c r="AW47" s="429" t="e">
        <f ca="1"/>
        <v>#N/A</v>
      </c>
      <c r="AX47" s="429" t="e">
        <f ca="1"/>
        <v>#N/A</v>
      </c>
      <c r="AY47" s="429" t="e">
        <f ca="1"/>
        <v>#N/A</v>
      </c>
      <c r="AZ47" s="429" t="e">
        <f ca="1"/>
        <v>#N/A</v>
      </c>
      <c r="BA47" s="429" t="e">
        <f ca="1"/>
        <v>#N/A</v>
      </c>
      <c r="BB47" s="429" t="e">
        <f ca="1"/>
        <v>#N/A</v>
      </c>
      <c r="BC47" s="429" t="e">
        <f ca="1"/>
        <v>#N/A</v>
      </c>
      <c r="BD47" s="429" t="e">
        <f ca="1"/>
        <v>#N/A</v>
      </c>
      <c r="BE47" s="429" t="e">
        <f ca="1"/>
        <v>#N/A</v>
      </c>
      <c r="BF47" s="429" t="e">
        <f ca="1"/>
        <v>#N/A</v>
      </c>
      <c r="BG47" s="429" t="e">
        <f ca="1"/>
        <v>#N/A</v>
      </c>
      <c r="BH47" s="429" t="e">
        <f ca="1"/>
        <v>#N/A</v>
      </c>
      <c r="BI47" s="429" t="e">
        <f ca="1"/>
        <v>#N/A</v>
      </c>
      <c r="BJ47" s="429" t="e">
        <f ca="1"/>
        <v>#N/A</v>
      </c>
      <c r="BK47" s="429" t="e">
        <f ca="1"/>
        <v>#N/A</v>
      </c>
      <c r="BL47" s="429" t="e">
        <f ca="1"/>
        <v>#N/A</v>
      </c>
      <c r="BM47" s="429" t="e">
        <f ca="1"/>
        <v>#N/A</v>
      </c>
      <c r="BN47" s="429" t="e">
        <f ca="1"/>
        <v>#N/A</v>
      </c>
      <c r="BO47" s="429" t="e">
        <f ca="1"/>
        <v>#N/A</v>
      </c>
      <c r="BP47" s="429" t="e">
        <f ca="1"/>
        <v>#N/A</v>
      </c>
      <c r="BQ47" s="429" t="e">
        <f ca="1"/>
        <v>#N/A</v>
      </c>
      <c r="BR47" s="429" t="e">
        <f ca="1"/>
        <v>#N/A</v>
      </c>
      <c r="BS47" s="429" t="e">
        <f ca="1"/>
        <v>#N/A</v>
      </c>
      <c r="BT47" s="429" t="e">
        <f ca="1"/>
        <v>#N/A</v>
      </c>
      <c r="BU47" s="429" t="e">
        <f ca="1"/>
        <v>#N/A</v>
      </c>
      <c r="BV47" s="429" t="e">
        <f ca="1"/>
        <v>#N/A</v>
      </c>
      <c r="BW47" s="429" t="e">
        <f ca="1"/>
        <v>#N/A</v>
      </c>
      <c r="BX47" s="429" t="e">
        <f ca="1"/>
        <v>#N/A</v>
      </c>
      <c r="BY47" s="429" t="e">
        <f ca="1"/>
        <v>#N/A</v>
      </c>
      <c r="BZ47" s="429" t="e">
        <f ca="1"/>
        <v>#N/A</v>
      </c>
      <c r="CA47" s="429" t="e">
        <f ca="1"/>
        <v>#N/A</v>
      </c>
      <c r="CB47" s="429" t="e">
        <f ca="1"/>
        <v>#N/A</v>
      </c>
      <c r="CC47" s="429" t="e">
        <f ca="1"/>
        <v>#N/A</v>
      </c>
      <c r="CD47" s="429" t="e">
        <f ca="1"/>
        <v>#N/A</v>
      </c>
      <c r="CE47" s="429" t="e">
        <f ca="1"/>
        <v>#N/A</v>
      </c>
      <c r="CF47" s="429" t="e">
        <f ca="1"/>
        <v>#N/A</v>
      </c>
      <c r="CG47" s="429" t="e">
        <f ca="1"/>
        <v>#N/A</v>
      </c>
      <c r="CH47" s="429" t="e">
        <f ca="1"/>
        <v>#N/A</v>
      </c>
      <c r="CI47" s="429" t="e">
        <f ca="1"/>
        <v>#N/A</v>
      </c>
      <c r="CJ47" s="429" t="e">
        <f ca="1"/>
        <v>#N/A</v>
      </c>
      <c r="CK47" s="429" t="e">
        <f ca="1"/>
        <v>#N/A</v>
      </c>
      <c r="CL47" s="429" t="e">
        <f ca="1"/>
        <v>#N/A</v>
      </c>
      <c r="CM47" s="429" t="e">
        <f ca="1"/>
        <v>#N/A</v>
      </c>
      <c r="CN47" s="429" t="e">
        <f ca="1"/>
        <v>#N/A</v>
      </c>
      <c r="CO47" s="429" t="e">
        <f ca="1"/>
        <v>#N/A</v>
      </c>
      <c r="CP47" s="429" t="e">
        <f ca="1"/>
        <v>#N/A</v>
      </c>
      <c r="CQ47" s="429" t="e">
        <f ca="1"/>
        <v>#N/A</v>
      </c>
      <c r="CR47" s="429" t="e">
        <f ca="1"/>
        <v>#N/A</v>
      </c>
      <c r="CS47" s="429" t="e">
        <f ca="1"/>
        <v>#N/A</v>
      </c>
      <c r="CT47" s="429" t="e">
        <f ca="1"/>
        <v>#N/A</v>
      </c>
      <c r="CU47" s="429" t="e">
        <f ca="1"/>
        <v>#N/A</v>
      </c>
      <c r="CV47" s="429" t="e">
        <f ca="1"/>
        <v>#N/A</v>
      </c>
      <c r="CW47" s="429" t="e">
        <f ca="1"/>
        <v>#N/A</v>
      </c>
      <c r="CX47" s="429" t="e">
        <f ca="1"/>
        <v>#N/A</v>
      </c>
      <c r="CY47" s="429" t="e">
        <f ca="1"/>
        <v>#N/A</v>
      </c>
      <c r="CZ47" s="429" t="e">
        <f ca="1"/>
        <v>#N/A</v>
      </c>
      <c r="DA47" s="429" t="e">
        <f ca="1"/>
        <v>#N/A</v>
      </c>
      <c r="DB47" s="429" t="e">
        <f ca="1"/>
        <v>#N/A</v>
      </c>
      <c r="DC47" s="429" t="e">
        <f ca="1"/>
        <v>#N/A</v>
      </c>
      <c r="DD47" s="429" t="e">
        <f ca="1"/>
        <v>#N/A</v>
      </c>
      <c r="DE47" s="429" t="e">
        <f ca="1"/>
        <v>#N/A</v>
      </c>
      <c r="DF47" s="429" t="e">
        <f ca="1"/>
        <v>#N/A</v>
      </c>
      <c r="DG47" s="429" t="e">
        <f ca="1"/>
        <v>#N/A</v>
      </c>
      <c r="DH47" s="429" t="e">
        <f ca="1"/>
        <v>#N/A</v>
      </c>
      <c r="DI47" s="429" t="e">
        <f ca="1"/>
        <v>#N/A</v>
      </c>
      <c r="DJ47" s="429" t="e">
        <f ca="1"/>
        <v>#N/A</v>
      </c>
      <c r="DK47" s="429" t="e">
        <f ca="1"/>
        <v>#N/A</v>
      </c>
      <c r="DL47" s="429" t="e">
        <f ca="1"/>
        <v>#N/A</v>
      </c>
      <c r="DM47" s="429" t="e">
        <f ca="1"/>
        <v>#N/A</v>
      </c>
      <c r="DN47" s="429" t="e">
        <f ca="1"/>
        <v>#N/A</v>
      </c>
      <c r="DO47" s="429" t="e">
        <f ca="1"/>
        <v>#N/A</v>
      </c>
      <c r="DP47" s="429" t="e">
        <f ca="1"/>
        <v>#N/A</v>
      </c>
      <c r="DQ47" s="429" t="e">
        <f ca="1"/>
        <v>#N/A</v>
      </c>
      <c r="DR47" s="429" t="e">
        <f ca="1"/>
        <v>#N/A</v>
      </c>
      <c r="DS47" s="429" t="e">
        <f ca="1"/>
        <v>#N/A</v>
      </c>
      <c r="DT47" s="23"/>
    </row>
    <row r="48" spans="2:124" s="39" customFormat="1" ht="12" x14ac:dyDescent="0.25">
      <c r="B48" s="53" t="s">
        <v>66</v>
      </c>
      <c r="C48" s="360" t="str">
        <v>-</v>
      </c>
      <c r="D48" s="428" t="e">
        <f ca="1"/>
        <v>#N/A</v>
      </c>
      <c r="E48" s="429" t="e">
        <f ca="1"/>
        <v>#N/A</v>
      </c>
      <c r="F48" s="429" t="e">
        <f ca="1"/>
        <v>#N/A</v>
      </c>
      <c r="G48" s="429" t="e">
        <f ca="1"/>
        <v>#N/A</v>
      </c>
      <c r="H48" s="429" t="e">
        <f ca="1"/>
        <v>#N/A</v>
      </c>
      <c r="I48" s="429" t="e">
        <f ca="1"/>
        <v>#N/A</v>
      </c>
      <c r="J48" s="429" t="e">
        <f ca="1"/>
        <v>#N/A</v>
      </c>
      <c r="K48" s="429" t="e">
        <f ca="1"/>
        <v>#N/A</v>
      </c>
      <c r="L48" s="429" t="e">
        <f ca="1"/>
        <v>#N/A</v>
      </c>
      <c r="M48" s="429" t="e">
        <f ca="1"/>
        <v>#N/A</v>
      </c>
      <c r="N48" s="429" t="e">
        <f ca="1"/>
        <v>#N/A</v>
      </c>
      <c r="O48" s="429" t="e">
        <f ca="1"/>
        <v>#N/A</v>
      </c>
      <c r="P48" s="429" t="e">
        <f ca="1"/>
        <v>#N/A</v>
      </c>
      <c r="Q48" s="429" t="e">
        <f ca="1"/>
        <v>#N/A</v>
      </c>
      <c r="R48" s="429" t="e">
        <f ca="1"/>
        <v>#N/A</v>
      </c>
      <c r="S48" s="429" t="e">
        <f ca="1"/>
        <v>#N/A</v>
      </c>
      <c r="T48" s="429" t="e">
        <f ca="1"/>
        <v>#N/A</v>
      </c>
      <c r="U48" s="429" t="e">
        <f ca="1"/>
        <v>#N/A</v>
      </c>
      <c r="V48" s="429" t="e">
        <f ca="1"/>
        <v>#N/A</v>
      </c>
      <c r="W48" s="429" t="e">
        <f ca="1"/>
        <v>#N/A</v>
      </c>
      <c r="X48" s="429" t="e">
        <f ca="1"/>
        <v>#N/A</v>
      </c>
      <c r="Y48" s="429" t="e">
        <f ca="1"/>
        <v>#N/A</v>
      </c>
      <c r="Z48" s="429" t="e">
        <f ca="1"/>
        <v>#N/A</v>
      </c>
      <c r="AA48" s="429" t="e">
        <f ca="1"/>
        <v>#N/A</v>
      </c>
      <c r="AB48" s="429" t="e">
        <f ca="1"/>
        <v>#N/A</v>
      </c>
      <c r="AC48" s="429" t="e">
        <f ca="1"/>
        <v>#N/A</v>
      </c>
      <c r="AD48" s="429" t="e">
        <f ca="1"/>
        <v>#N/A</v>
      </c>
      <c r="AE48" s="429" t="e">
        <f ca="1"/>
        <v>#N/A</v>
      </c>
      <c r="AF48" s="429" t="e">
        <f ca="1"/>
        <v>#N/A</v>
      </c>
      <c r="AG48" s="429" t="e">
        <f ca="1"/>
        <v>#N/A</v>
      </c>
      <c r="AH48" s="429" t="e">
        <f ca="1"/>
        <v>#N/A</v>
      </c>
      <c r="AI48" s="429" t="e">
        <f ca="1"/>
        <v>#N/A</v>
      </c>
      <c r="AJ48" s="429" t="e">
        <f ca="1"/>
        <v>#N/A</v>
      </c>
      <c r="AK48" s="429" t="e">
        <f ca="1"/>
        <v>#N/A</v>
      </c>
      <c r="AL48" s="429" t="e">
        <f ca="1"/>
        <v>#N/A</v>
      </c>
      <c r="AM48" s="429" t="e">
        <f ca="1"/>
        <v>#N/A</v>
      </c>
      <c r="AN48" s="429" t="e">
        <f ca="1"/>
        <v>#N/A</v>
      </c>
      <c r="AO48" s="429" t="e">
        <f ca="1"/>
        <v>#N/A</v>
      </c>
      <c r="AP48" s="429" t="e">
        <f ca="1"/>
        <v>#N/A</v>
      </c>
      <c r="AQ48" s="429" t="e">
        <f ca="1"/>
        <v>#N/A</v>
      </c>
      <c r="AR48" s="429" t="e">
        <f ca="1"/>
        <v>#N/A</v>
      </c>
      <c r="AS48" s="429" t="e">
        <f ca="1"/>
        <v>#N/A</v>
      </c>
      <c r="AT48" s="429" t="e">
        <f ca="1"/>
        <v>#N/A</v>
      </c>
      <c r="AU48" s="429" t="e">
        <f ca="1"/>
        <v>#N/A</v>
      </c>
      <c r="AV48" s="429" t="e">
        <f ca="1"/>
        <v>#N/A</v>
      </c>
      <c r="AW48" s="429" t="e">
        <f ca="1"/>
        <v>#N/A</v>
      </c>
      <c r="AX48" s="429" t="e">
        <f ca="1"/>
        <v>#N/A</v>
      </c>
      <c r="AY48" s="429" t="e">
        <f ca="1"/>
        <v>#N/A</v>
      </c>
      <c r="AZ48" s="429" t="e">
        <f ca="1"/>
        <v>#N/A</v>
      </c>
      <c r="BA48" s="429" t="e">
        <f ca="1"/>
        <v>#N/A</v>
      </c>
      <c r="BB48" s="429" t="e">
        <f ca="1"/>
        <v>#N/A</v>
      </c>
      <c r="BC48" s="429" t="e">
        <f ca="1"/>
        <v>#N/A</v>
      </c>
      <c r="BD48" s="429" t="e">
        <f ca="1"/>
        <v>#N/A</v>
      </c>
      <c r="BE48" s="429" t="e">
        <f ca="1"/>
        <v>#N/A</v>
      </c>
      <c r="BF48" s="429" t="e">
        <f ca="1"/>
        <v>#N/A</v>
      </c>
      <c r="BG48" s="429" t="e">
        <f ca="1"/>
        <v>#N/A</v>
      </c>
      <c r="BH48" s="429" t="e">
        <f ca="1"/>
        <v>#N/A</v>
      </c>
      <c r="BI48" s="429" t="e">
        <f ca="1"/>
        <v>#N/A</v>
      </c>
      <c r="BJ48" s="429" t="e">
        <f ca="1"/>
        <v>#N/A</v>
      </c>
      <c r="BK48" s="429" t="e">
        <f ca="1"/>
        <v>#N/A</v>
      </c>
      <c r="BL48" s="429" t="e">
        <f ca="1"/>
        <v>#N/A</v>
      </c>
      <c r="BM48" s="429" t="e">
        <f ca="1"/>
        <v>#N/A</v>
      </c>
      <c r="BN48" s="429" t="e">
        <f ca="1"/>
        <v>#N/A</v>
      </c>
      <c r="BO48" s="429" t="e">
        <f ca="1"/>
        <v>#N/A</v>
      </c>
      <c r="BP48" s="429" t="e">
        <f ca="1"/>
        <v>#N/A</v>
      </c>
      <c r="BQ48" s="429" t="e">
        <f ca="1"/>
        <v>#N/A</v>
      </c>
      <c r="BR48" s="429" t="e">
        <f ca="1"/>
        <v>#N/A</v>
      </c>
      <c r="BS48" s="429" t="e">
        <f ca="1"/>
        <v>#N/A</v>
      </c>
      <c r="BT48" s="429" t="e">
        <f ca="1"/>
        <v>#N/A</v>
      </c>
      <c r="BU48" s="429" t="e">
        <f ca="1"/>
        <v>#N/A</v>
      </c>
      <c r="BV48" s="429" t="e">
        <f ca="1"/>
        <v>#N/A</v>
      </c>
      <c r="BW48" s="429" t="e">
        <f ca="1"/>
        <v>#N/A</v>
      </c>
      <c r="BX48" s="429" t="e">
        <f ca="1"/>
        <v>#N/A</v>
      </c>
      <c r="BY48" s="429" t="e">
        <f ca="1"/>
        <v>#N/A</v>
      </c>
      <c r="BZ48" s="429" t="e">
        <f ca="1"/>
        <v>#N/A</v>
      </c>
      <c r="CA48" s="429" t="e">
        <f ca="1"/>
        <v>#N/A</v>
      </c>
      <c r="CB48" s="429" t="e">
        <f ca="1"/>
        <v>#N/A</v>
      </c>
      <c r="CC48" s="429" t="e">
        <f ca="1"/>
        <v>#N/A</v>
      </c>
      <c r="CD48" s="429" t="e">
        <f ca="1"/>
        <v>#N/A</v>
      </c>
      <c r="CE48" s="429" t="e">
        <f ca="1"/>
        <v>#N/A</v>
      </c>
      <c r="CF48" s="429" t="e">
        <f ca="1"/>
        <v>#N/A</v>
      </c>
      <c r="CG48" s="429" t="e">
        <f ca="1"/>
        <v>#N/A</v>
      </c>
      <c r="CH48" s="429" t="e">
        <f ca="1"/>
        <v>#N/A</v>
      </c>
      <c r="CI48" s="429" t="e">
        <f ca="1"/>
        <v>#N/A</v>
      </c>
      <c r="CJ48" s="429" t="e">
        <f ca="1"/>
        <v>#N/A</v>
      </c>
      <c r="CK48" s="429" t="e">
        <f ca="1"/>
        <v>#N/A</v>
      </c>
      <c r="CL48" s="429" t="e">
        <f ca="1"/>
        <v>#N/A</v>
      </c>
      <c r="CM48" s="429" t="e">
        <f ca="1"/>
        <v>#N/A</v>
      </c>
      <c r="CN48" s="429" t="e">
        <f ca="1"/>
        <v>#N/A</v>
      </c>
      <c r="CO48" s="429" t="e">
        <f ca="1"/>
        <v>#N/A</v>
      </c>
      <c r="CP48" s="429" t="e">
        <f ca="1"/>
        <v>#N/A</v>
      </c>
      <c r="CQ48" s="429" t="e">
        <f ca="1"/>
        <v>#N/A</v>
      </c>
      <c r="CR48" s="429" t="e">
        <f ca="1"/>
        <v>#N/A</v>
      </c>
      <c r="CS48" s="429" t="e">
        <f ca="1"/>
        <v>#N/A</v>
      </c>
      <c r="CT48" s="429" t="e">
        <f ca="1"/>
        <v>#N/A</v>
      </c>
      <c r="CU48" s="429" t="e">
        <f ca="1"/>
        <v>#N/A</v>
      </c>
      <c r="CV48" s="429" t="e">
        <f ca="1"/>
        <v>#N/A</v>
      </c>
      <c r="CW48" s="429" t="e">
        <f ca="1"/>
        <v>#N/A</v>
      </c>
      <c r="CX48" s="429" t="e">
        <f ca="1"/>
        <v>#N/A</v>
      </c>
      <c r="CY48" s="429" t="e">
        <f ca="1"/>
        <v>#N/A</v>
      </c>
      <c r="CZ48" s="429" t="e">
        <f ca="1"/>
        <v>#N/A</v>
      </c>
      <c r="DA48" s="429" t="e">
        <f ca="1"/>
        <v>#N/A</v>
      </c>
      <c r="DB48" s="429" t="e">
        <f ca="1"/>
        <v>#N/A</v>
      </c>
      <c r="DC48" s="429" t="e">
        <f ca="1"/>
        <v>#N/A</v>
      </c>
      <c r="DD48" s="429" t="e">
        <f ca="1"/>
        <v>#N/A</v>
      </c>
      <c r="DE48" s="429" t="e">
        <f ca="1"/>
        <v>#N/A</v>
      </c>
      <c r="DF48" s="429" t="e">
        <f ca="1"/>
        <v>#N/A</v>
      </c>
      <c r="DG48" s="429" t="e">
        <f ca="1"/>
        <v>#N/A</v>
      </c>
      <c r="DH48" s="429" t="e">
        <f ca="1"/>
        <v>#N/A</v>
      </c>
      <c r="DI48" s="429" t="e">
        <f ca="1"/>
        <v>#N/A</v>
      </c>
      <c r="DJ48" s="429" t="e">
        <f ca="1"/>
        <v>#N/A</v>
      </c>
      <c r="DK48" s="429" t="e">
        <f ca="1"/>
        <v>#N/A</v>
      </c>
      <c r="DL48" s="429" t="e">
        <f ca="1"/>
        <v>#N/A</v>
      </c>
      <c r="DM48" s="429" t="e">
        <f ca="1"/>
        <v>#N/A</v>
      </c>
      <c r="DN48" s="429" t="e">
        <f ca="1"/>
        <v>#N/A</v>
      </c>
      <c r="DO48" s="429" t="e">
        <f ca="1"/>
        <v>#N/A</v>
      </c>
      <c r="DP48" s="429" t="e">
        <f ca="1"/>
        <v>#N/A</v>
      </c>
      <c r="DQ48" s="429" t="e">
        <f ca="1"/>
        <v>#N/A</v>
      </c>
      <c r="DR48" s="429" t="e">
        <f ca="1"/>
        <v>#N/A</v>
      </c>
      <c r="DS48" s="429" t="e">
        <f ca="1"/>
        <v>#N/A</v>
      </c>
      <c r="DT48" s="23"/>
    </row>
    <row r="49" spans="2:124" s="39" customFormat="1" ht="12" x14ac:dyDescent="0.25">
      <c r="B49" s="53" t="s">
        <v>68</v>
      </c>
      <c r="C49" s="361" t="str">
        <v>-</v>
      </c>
      <c r="D49" s="430" t="e">
        <f ca="1"/>
        <v>#N/A</v>
      </c>
      <c r="E49" s="431" t="e">
        <f ca="1"/>
        <v>#N/A</v>
      </c>
      <c r="F49" s="431" t="e">
        <f ca="1"/>
        <v>#N/A</v>
      </c>
      <c r="G49" s="431" t="e">
        <f ca="1"/>
        <v>#N/A</v>
      </c>
      <c r="H49" s="431" t="e">
        <f ca="1"/>
        <v>#N/A</v>
      </c>
      <c r="I49" s="431" t="e">
        <f ca="1"/>
        <v>#N/A</v>
      </c>
      <c r="J49" s="431" t="e">
        <f ca="1"/>
        <v>#N/A</v>
      </c>
      <c r="K49" s="431" t="e">
        <f ca="1"/>
        <v>#N/A</v>
      </c>
      <c r="L49" s="431" t="e">
        <f ca="1"/>
        <v>#N/A</v>
      </c>
      <c r="M49" s="431" t="e">
        <f ca="1"/>
        <v>#N/A</v>
      </c>
      <c r="N49" s="431" t="e">
        <f ca="1"/>
        <v>#N/A</v>
      </c>
      <c r="O49" s="431" t="e">
        <f ca="1"/>
        <v>#N/A</v>
      </c>
      <c r="P49" s="431" t="e">
        <f ca="1"/>
        <v>#N/A</v>
      </c>
      <c r="Q49" s="431" t="e">
        <f ca="1"/>
        <v>#N/A</v>
      </c>
      <c r="R49" s="431" t="e">
        <f ca="1"/>
        <v>#N/A</v>
      </c>
      <c r="S49" s="431" t="e">
        <f ca="1"/>
        <v>#N/A</v>
      </c>
      <c r="T49" s="431" t="e">
        <f ca="1"/>
        <v>#N/A</v>
      </c>
      <c r="U49" s="431" t="e">
        <f ca="1"/>
        <v>#N/A</v>
      </c>
      <c r="V49" s="431" t="e">
        <f ca="1"/>
        <v>#N/A</v>
      </c>
      <c r="W49" s="431" t="e">
        <f ca="1"/>
        <v>#N/A</v>
      </c>
      <c r="X49" s="431" t="e">
        <f ca="1"/>
        <v>#N/A</v>
      </c>
      <c r="Y49" s="431" t="e">
        <f ca="1"/>
        <v>#N/A</v>
      </c>
      <c r="Z49" s="431" t="e">
        <f ca="1"/>
        <v>#N/A</v>
      </c>
      <c r="AA49" s="431" t="e">
        <f ca="1"/>
        <v>#N/A</v>
      </c>
      <c r="AB49" s="431" t="e">
        <f ca="1"/>
        <v>#N/A</v>
      </c>
      <c r="AC49" s="431" t="e">
        <f ca="1"/>
        <v>#N/A</v>
      </c>
      <c r="AD49" s="431" t="e">
        <f ca="1"/>
        <v>#N/A</v>
      </c>
      <c r="AE49" s="431" t="e">
        <f ca="1"/>
        <v>#N/A</v>
      </c>
      <c r="AF49" s="431" t="e">
        <f ca="1"/>
        <v>#N/A</v>
      </c>
      <c r="AG49" s="431" t="e">
        <f ca="1"/>
        <v>#N/A</v>
      </c>
      <c r="AH49" s="431" t="e">
        <f ca="1"/>
        <v>#N/A</v>
      </c>
      <c r="AI49" s="431" t="e">
        <f ca="1"/>
        <v>#N/A</v>
      </c>
      <c r="AJ49" s="431" t="e">
        <f ca="1"/>
        <v>#N/A</v>
      </c>
      <c r="AK49" s="431" t="e">
        <f ca="1"/>
        <v>#N/A</v>
      </c>
      <c r="AL49" s="431" t="e">
        <f ca="1"/>
        <v>#N/A</v>
      </c>
      <c r="AM49" s="431" t="e">
        <f ca="1"/>
        <v>#N/A</v>
      </c>
      <c r="AN49" s="431" t="e">
        <f ca="1"/>
        <v>#N/A</v>
      </c>
      <c r="AO49" s="431" t="e">
        <f ca="1"/>
        <v>#N/A</v>
      </c>
      <c r="AP49" s="431" t="e">
        <f ca="1"/>
        <v>#N/A</v>
      </c>
      <c r="AQ49" s="431" t="e">
        <f ca="1"/>
        <v>#N/A</v>
      </c>
      <c r="AR49" s="431" t="e">
        <f ca="1"/>
        <v>#N/A</v>
      </c>
      <c r="AS49" s="431" t="e">
        <f ca="1"/>
        <v>#N/A</v>
      </c>
      <c r="AT49" s="431" t="e">
        <f ca="1"/>
        <v>#N/A</v>
      </c>
      <c r="AU49" s="431" t="e">
        <f ca="1"/>
        <v>#N/A</v>
      </c>
      <c r="AV49" s="431" t="e">
        <f ca="1"/>
        <v>#N/A</v>
      </c>
      <c r="AW49" s="431" t="e">
        <f ca="1"/>
        <v>#N/A</v>
      </c>
      <c r="AX49" s="431" t="e">
        <f ca="1"/>
        <v>#N/A</v>
      </c>
      <c r="AY49" s="431" t="e">
        <f ca="1"/>
        <v>#N/A</v>
      </c>
      <c r="AZ49" s="431" t="e">
        <f ca="1"/>
        <v>#N/A</v>
      </c>
      <c r="BA49" s="431" t="e">
        <f ca="1"/>
        <v>#N/A</v>
      </c>
      <c r="BB49" s="431" t="e">
        <f ca="1"/>
        <v>#N/A</v>
      </c>
      <c r="BC49" s="431" t="e">
        <f ca="1"/>
        <v>#N/A</v>
      </c>
      <c r="BD49" s="431" t="e">
        <f ca="1"/>
        <v>#N/A</v>
      </c>
      <c r="BE49" s="431" t="e">
        <f ca="1"/>
        <v>#N/A</v>
      </c>
      <c r="BF49" s="431" t="e">
        <f ca="1"/>
        <v>#N/A</v>
      </c>
      <c r="BG49" s="431" t="e">
        <f ca="1"/>
        <v>#N/A</v>
      </c>
      <c r="BH49" s="431" t="e">
        <f ca="1"/>
        <v>#N/A</v>
      </c>
      <c r="BI49" s="431" t="e">
        <f ca="1"/>
        <v>#N/A</v>
      </c>
      <c r="BJ49" s="431" t="e">
        <f ca="1"/>
        <v>#N/A</v>
      </c>
      <c r="BK49" s="431" t="e">
        <f ca="1"/>
        <v>#N/A</v>
      </c>
      <c r="BL49" s="431" t="e">
        <f ca="1"/>
        <v>#N/A</v>
      </c>
      <c r="BM49" s="431" t="e">
        <f ca="1"/>
        <v>#N/A</v>
      </c>
      <c r="BN49" s="431" t="e">
        <f ca="1"/>
        <v>#N/A</v>
      </c>
      <c r="BO49" s="431" t="e">
        <f ca="1"/>
        <v>#N/A</v>
      </c>
      <c r="BP49" s="431" t="e">
        <f ca="1"/>
        <v>#N/A</v>
      </c>
      <c r="BQ49" s="431" t="e">
        <f ca="1"/>
        <v>#N/A</v>
      </c>
      <c r="BR49" s="431" t="e">
        <f ca="1"/>
        <v>#N/A</v>
      </c>
      <c r="BS49" s="431" t="e">
        <f ca="1"/>
        <v>#N/A</v>
      </c>
      <c r="BT49" s="431" t="e">
        <f ca="1"/>
        <v>#N/A</v>
      </c>
      <c r="BU49" s="431" t="e">
        <f ca="1"/>
        <v>#N/A</v>
      </c>
      <c r="BV49" s="431" t="e">
        <f ca="1"/>
        <v>#N/A</v>
      </c>
      <c r="BW49" s="431" t="e">
        <f ca="1"/>
        <v>#N/A</v>
      </c>
      <c r="BX49" s="431" t="e">
        <f ca="1"/>
        <v>#N/A</v>
      </c>
      <c r="BY49" s="431" t="e">
        <f ca="1"/>
        <v>#N/A</v>
      </c>
      <c r="BZ49" s="431" t="e">
        <f ca="1"/>
        <v>#N/A</v>
      </c>
      <c r="CA49" s="431" t="e">
        <f ca="1"/>
        <v>#N/A</v>
      </c>
      <c r="CB49" s="431" t="e">
        <f ca="1"/>
        <v>#N/A</v>
      </c>
      <c r="CC49" s="431" t="e">
        <f ca="1"/>
        <v>#N/A</v>
      </c>
      <c r="CD49" s="431" t="e">
        <f ca="1"/>
        <v>#N/A</v>
      </c>
      <c r="CE49" s="431" t="e">
        <f ca="1"/>
        <v>#N/A</v>
      </c>
      <c r="CF49" s="431" t="e">
        <f ca="1"/>
        <v>#N/A</v>
      </c>
      <c r="CG49" s="431" t="e">
        <f ca="1"/>
        <v>#N/A</v>
      </c>
      <c r="CH49" s="431" t="e">
        <f ca="1"/>
        <v>#N/A</v>
      </c>
      <c r="CI49" s="431" t="e">
        <f ca="1"/>
        <v>#N/A</v>
      </c>
      <c r="CJ49" s="431" t="e">
        <f ca="1"/>
        <v>#N/A</v>
      </c>
      <c r="CK49" s="431" t="e">
        <f ca="1"/>
        <v>#N/A</v>
      </c>
      <c r="CL49" s="431" t="e">
        <f ca="1"/>
        <v>#N/A</v>
      </c>
      <c r="CM49" s="431" t="e">
        <f ca="1"/>
        <v>#N/A</v>
      </c>
      <c r="CN49" s="431" t="e">
        <f ca="1"/>
        <v>#N/A</v>
      </c>
      <c r="CO49" s="431" t="e">
        <f ca="1"/>
        <v>#N/A</v>
      </c>
      <c r="CP49" s="431" t="e">
        <f ca="1"/>
        <v>#N/A</v>
      </c>
      <c r="CQ49" s="431" t="e">
        <f ca="1"/>
        <v>#N/A</v>
      </c>
      <c r="CR49" s="431" t="e">
        <f ca="1"/>
        <v>#N/A</v>
      </c>
      <c r="CS49" s="431" t="e">
        <f ca="1"/>
        <v>#N/A</v>
      </c>
      <c r="CT49" s="431" t="e">
        <f ca="1"/>
        <v>#N/A</v>
      </c>
      <c r="CU49" s="431" t="e">
        <f ca="1"/>
        <v>#N/A</v>
      </c>
      <c r="CV49" s="431" t="e">
        <f ca="1"/>
        <v>#N/A</v>
      </c>
      <c r="CW49" s="431" t="e">
        <f ca="1"/>
        <v>#N/A</v>
      </c>
      <c r="CX49" s="431" t="e">
        <f ca="1"/>
        <v>#N/A</v>
      </c>
      <c r="CY49" s="431" t="e">
        <f ca="1"/>
        <v>#N/A</v>
      </c>
      <c r="CZ49" s="431" t="e">
        <f ca="1"/>
        <v>#N/A</v>
      </c>
      <c r="DA49" s="431" t="e">
        <f ca="1"/>
        <v>#N/A</v>
      </c>
      <c r="DB49" s="431" t="e">
        <f ca="1"/>
        <v>#N/A</v>
      </c>
      <c r="DC49" s="431" t="e">
        <f ca="1"/>
        <v>#N/A</v>
      </c>
      <c r="DD49" s="431" t="e">
        <f ca="1"/>
        <v>#N/A</v>
      </c>
      <c r="DE49" s="431" t="e">
        <f ca="1"/>
        <v>#N/A</v>
      </c>
      <c r="DF49" s="431" t="e">
        <f ca="1"/>
        <v>#N/A</v>
      </c>
      <c r="DG49" s="431" t="e">
        <f ca="1"/>
        <v>#N/A</v>
      </c>
      <c r="DH49" s="431" t="e">
        <f ca="1"/>
        <v>#N/A</v>
      </c>
      <c r="DI49" s="431" t="e">
        <f ca="1"/>
        <v>#N/A</v>
      </c>
      <c r="DJ49" s="431" t="e">
        <f ca="1"/>
        <v>#N/A</v>
      </c>
      <c r="DK49" s="431" t="e">
        <f ca="1"/>
        <v>#N/A</v>
      </c>
      <c r="DL49" s="431" t="e">
        <f ca="1"/>
        <v>#N/A</v>
      </c>
      <c r="DM49" s="431" t="e">
        <f ca="1"/>
        <v>#N/A</v>
      </c>
      <c r="DN49" s="431" t="e">
        <f ca="1"/>
        <v>#N/A</v>
      </c>
      <c r="DO49" s="431" t="e">
        <f ca="1"/>
        <v>#N/A</v>
      </c>
      <c r="DP49" s="431" t="e">
        <f ca="1"/>
        <v>#N/A</v>
      </c>
      <c r="DQ49" s="431" t="e">
        <f ca="1"/>
        <v>#N/A</v>
      </c>
      <c r="DR49" s="431" t="e">
        <f ca="1"/>
        <v>#N/A</v>
      </c>
      <c r="DS49" s="431" t="e">
        <f ca="1"/>
        <v>#N/A</v>
      </c>
      <c r="DT49" s="24"/>
    </row>
    <row r="50" spans="2:124" s="39" customFormat="1" ht="12" x14ac:dyDescent="0.25">
      <c r="B50" s="53" t="s">
        <v>70</v>
      </c>
      <c r="C50" s="360" t="str">
        <v>-</v>
      </c>
      <c r="D50" s="428" t="e">
        <f ca="1"/>
        <v>#N/A</v>
      </c>
      <c r="E50" s="429" t="e">
        <f ca="1"/>
        <v>#N/A</v>
      </c>
      <c r="F50" s="429" t="e">
        <f ca="1"/>
        <v>#N/A</v>
      </c>
      <c r="G50" s="429" t="e">
        <f ca="1"/>
        <v>#N/A</v>
      </c>
      <c r="H50" s="429" t="e">
        <f ca="1"/>
        <v>#N/A</v>
      </c>
      <c r="I50" s="429" t="e">
        <f ca="1"/>
        <v>#N/A</v>
      </c>
      <c r="J50" s="429" t="e">
        <f ca="1"/>
        <v>#N/A</v>
      </c>
      <c r="K50" s="429" t="e">
        <f ca="1"/>
        <v>#N/A</v>
      </c>
      <c r="L50" s="429" t="e">
        <f ca="1"/>
        <v>#N/A</v>
      </c>
      <c r="M50" s="429" t="e">
        <f ca="1"/>
        <v>#N/A</v>
      </c>
      <c r="N50" s="429" t="e">
        <f ca="1"/>
        <v>#N/A</v>
      </c>
      <c r="O50" s="429" t="e">
        <f ca="1"/>
        <v>#N/A</v>
      </c>
      <c r="P50" s="429" t="e">
        <f ca="1"/>
        <v>#N/A</v>
      </c>
      <c r="Q50" s="429" t="e">
        <f ca="1"/>
        <v>#N/A</v>
      </c>
      <c r="R50" s="429" t="e">
        <f ca="1"/>
        <v>#N/A</v>
      </c>
      <c r="S50" s="429" t="e">
        <f ca="1"/>
        <v>#N/A</v>
      </c>
      <c r="T50" s="429" t="e">
        <f ca="1"/>
        <v>#N/A</v>
      </c>
      <c r="U50" s="429" t="e">
        <f ca="1"/>
        <v>#N/A</v>
      </c>
      <c r="V50" s="429" t="e">
        <f ca="1"/>
        <v>#N/A</v>
      </c>
      <c r="W50" s="429" t="e">
        <f ca="1"/>
        <v>#N/A</v>
      </c>
      <c r="X50" s="429" t="e">
        <f ca="1"/>
        <v>#N/A</v>
      </c>
      <c r="Y50" s="429" t="e">
        <f ca="1"/>
        <v>#N/A</v>
      </c>
      <c r="Z50" s="429" t="e">
        <f ca="1"/>
        <v>#N/A</v>
      </c>
      <c r="AA50" s="429" t="e">
        <f ca="1"/>
        <v>#N/A</v>
      </c>
      <c r="AB50" s="429" t="e">
        <f ca="1"/>
        <v>#N/A</v>
      </c>
      <c r="AC50" s="429" t="e">
        <f ca="1"/>
        <v>#N/A</v>
      </c>
      <c r="AD50" s="429" t="e">
        <f ca="1"/>
        <v>#N/A</v>
      </c>
      <c r="AE50" s="429" t="e">
        <f ca="1"/>
        <v>#N/A</v>
      </c>
      <c r="AF50" s="429" t="e">
        <f ca="1"/>
        <v>#N/A</v>
      </c>
      <c r="AG50" s="429" t="e">
        <f ca="1"/>
        <v>#N/A</v>
      </c>
      <c r="AH50" s="429" t="e">
        <f ca="1"/>
        <v>#N/A</v>
      </c>
      <c r="AI50" s="429" t="e">
        <f ca="1"/>
        <v>#N/A</v>
      </c>
      <c r="AJ50" s="429" t="e">
        <f ca="1"/>
        <v>#N/A</v>
      </c>
      <c r="AK50" s="429" t="e">
        <f ca="1"/>
        <v>#N/A</v>
      </c>
      <c r="AL50" s="429" t="e">
        <f ca="1"/>
        <v>#N/A</v>
      </c>
      <c r="AM50" s="429" t="e">
        <f ca="1"/>
        <v>#N/A</v>
      </c>
      <c r="AN50" s="429" t="e">
        <f ca="1"/>
        <v>#N/A</v>
      </c>
      <c r="AO50" s="429" t="e">
        <f ca="1"/>
        <v>#N/A</v>
      </c>
      <c r="AP50" s="429" t="e">
        <f ca="1"/>
        <v>#N/A</v>
      </c>
      <c r="AQ50" s="429" t="e">
        <f ca="1"/>
        <v>#N/A</v>
      </c>
      <c r="AR50" s="429" t="e">
        <f ca="1"/>
        <v>#N/A</v>
      </c>
      <c r="AS50" s="429" t="e">
        <f ca="1"/>
        <v>#N/A</v>
      </c>
      <c r="AT50" s="429" t="e">
        <f ca="1"/>
        <v>#N/A</v>
      </c>
      <c r="AU50" s="429" t="e">
        <f ca="1"/>
        <v>#N/A</v>
      </c>
      <c r="AV50" s="429" t="e">
        <f ca="1"/>
        <v>#N/A</v>
      </c>
      <c r="AW50" s="429" t="e">
        <f ca="1"/>
        <v>#N/A</v>
      </c>
      <c r="AX50" s="429" t="e">
        <f ca="1"/>
        <v>#N/A</v>
      </c>
      <c r="AY50" s="429" t="e">
        <f ca="1"/>
        <v>#N/A</v>
      </c>
      <c r="AZ50" s="429" t="e">
        <f ca="1"/>
        <v>#N/A</v>
      </c>
      <c r="BA50" s="429" t="e">
        <f ca="1"/>
        <v>#N/A</v>
      </c>
      <c r="BB50" s="429" t="e">
        <f ca="1"/>
        <v>#N/A</v>
      </c>
      <c r="BC50" s="429" t="e">
        <f ca="1"/>
        <v>#N/A</v>
      </c>
      <c r="BD50" s="429" t="e">
        <f ca="1"/>
        <v>#N/A</v>
      </c>
      <c r="BE50" s="429" t="e">
        <f ca="1"/>
        <v>#N/A</v>
      </c>
      <c r="BF50" s="429" t="e">
        <f ca="1"/>
        <v>#N/A</v>
      </c>
      <c r="BG50" s="429" t="e">
        <f ca="1"/>
        <v>#N/A</v>
      </c>
      <c r="BH50" s="429" t="e">
        <f ca="1"/>
        <v>#N/A</v>
      </c>
      <c r="BI50" s="429" t="e">
        <f ca="1"/>
        <v>#N/A</v>
      </c>
      <c r="BJ50" s="429" t="e">
        <f ca="1"/>
        <v>#N/A</v>
      </c>
      <c r="BK50" s="429" t="e">
        <f ca="1"/>
        <v>#N/A</v>
      </c>
      <c r="BL50" s="429" t="e">
        <f ca="1"/>
        <v>#N/A</v>
      </c>
      <c r="BM50" s="429" t="e">
        <f ca="1"/>
        <v>#N/A</v>
      </c>
      <c r="BN50" s="429" t="e">
        <f ca="1"/>
        <v>#N/A</v>
      </c>
      <c r="BO50" s="429" t="e">
        <f ca="1"/>
        <v>#N/A</v>
      </c>
      <c r="BP50" s="429" t="e">
        <f ca="1"/>
        <v>#N/A</v>
      </c>
      <c r="BQ50" s="429" t="e">
        <f ca="1"/>
        <v>#N/A</v>
      </c>
      <c r="BR50" s="429" t="e">
        <f ca="1"/>
        <v>#N/A</v>
      </c>
      <c r="BS50" s="429" t="e">
        <f ca="1"/>
        <v>#N/A</v>
      </c>
      <c r="BT50" s="429" t="e">
        <f ca="1"/>
        <v>#N/A</v>
      </c>
      <c r="BU50" s="429" t="e">
        <f ca="1"/>
        <v>#N/A</v>
      </c>
      <c r="BV50" s="429" t="e">
        <f ca="1"/>
        <v>#N/A</v>
      </c>
      <c r="BW50" s="429" t="e">
        <f ca="1"/>
        <v>#N/A</v>
      </c>
      <c r="BX50" s="429" t="e">
        <f ca="1"/>
        <v>#N/A</v>
      </c>
      <c r="BY50" s="429" t="e">
        <f ca="1"/>
        <v>#N/A</v>
      </c>
      <c r="BZ50" s="429" t="e">
        <f ca="1"/>
        <v>#N/A</v>
      </c>
      <c r="CA50" s="429" t="e">
        <f ca="1"/>
        <v>#N/A</v>
      </c>
      <c r="CB50" s="429" t="e">
        <f ca="1"/>
        <v>#N/A</v>
      </c>
      <c r="CC50" s="429" t="e">
        <f ca="1"/>
        <v>#N/A</v>
      </c>
      <c r="CD50" s="429" t="e">
        <f ca="1"/>
        <v>#N/A</v>
      </c>
      <c r="CE50" s="429" t="e">
        <f ca="1"/>
        <v>#N/A</v>
      </c>
      <c r="CF50" s="429" t="e">
        <f ca="1"/>
        <v>#N/A</v>
      </c>
      <c r="CG50" s="429" t="e">
        <f ca="1"/>
        <v>#N/A</v>
      </c>
      <c r="CH50" s="429" t="e">
        <f ca="1"/>
        <v>#N/A</v>
      </c>
      <c r="CI50" s="429" t="e">
        <f ca="1"/>
        <v>#N/A</v>
      </c>
      <c r="CJ50" s="429" t="e">
        <f ca="1"/>
        <v>#N/A</v>
      </c>
      <c r="CK50" s="429" t="e">
        <f ca="1"/>
        <v>#N/A</v>
      </c>
      <c r="CL50" s="429" t="e">
        <f ca="1"/>
        <v>#N/A</v>
      </c>
      <c r="CM50" s="429" t="e">
        <f ca="1"/>
        <v>#N/A</v>
      </c>
      <c r="CN50" s="429" t="e">
        <f ca="1"/>
        <v>#N/A</v>
      </c>
      <c r="CO50" s="429" t="e">
        <f ca="1"/>
        <v>#N/A</v>
      </c>
      <c r="CP50" s="429" t="e">
        <f ca="1"/>
        <v>#N/A</v>
      </c>
      <c r="CQ50" s="429" t="e">
        <f ca="1"/>
        <v>#N/A</v>
      </c>
      <c r="CR50" s="429" t="e">
        <f ca="1"/>
        <v>#N/A</v>
      </c>
      <c r="CS50" s="429" t="e">
        <f ca="1"/>
        <v>#N/A</v>
      </c>
      <c r="CT50" s="429" t="e">
        <f ca="1"/>
        <v>#N/A</v>
      </c>
      <c r="CU50" s="429" t="e">
        <f ca="1"/>
        <v>#N/A</v>
      </c>
      <c r="CV50" s="429" t="e">
        <f ca="1"/>
        <v>#N/A</v>
      </c>
      <c r="CW50" s="429" t="e">
        <f ca="1"/>
        <v>#N/A</v>
      </c>
      <c r="CX50" s="429" t="e">
        <f ca="1"/>
        <v>#N/A</v>
      </c>
      <c r="CY50" s="429" t="e">
        <f ca="1"/>
        <v>#N/A</v>
      </c>
      <c r="CZ50" s="429" t="e">
        <f ca="1"/>
        <v>#N/A</v>
      </c>
      <c r="DA50" s="429" t="e">
        <f ca="1"/>
        <v>#N/A</v>
      </c>
      <c r="DB50" s="429" t="e">
        <f ca="1"/>
        <v>#N/A</v>
      </c>
      <c r="DC50" s="429" t="e">
        <f ca="1"/>
        <v>#N/A</v>
      </c>
      <c r="DD50" s="429" t="e">
        <f ca="1"/>
        <v>#N/A</v>
      </c>
      <c r="DE50" s="429" t="e">
        <f ca="1"/>
        <v>#N/A</v>
      </c>
      <c r="DF50" s="429" t="e">
        <f ca="1"/>
        <v>#N/A</v>
      </c>
      <c r="DG50" s="429" t="e">
        <f ca="1"/>
        <v>#N/A</v>
      </c>
      <c r="DH50" s="429" t="e">
        <f ca="1"/>
        <v>#N/A</v>
      </c>
      <c r="DI50" s="429" t="e">
        <f ca="1"/>
        <v>#N/A</v>
      </c>
      <c r="DJ50" s="429" t="e">
        <f ca="1"/>
        <v>#N/A</v>
      </c>
      <c r="DK50" s="429" t="e">
        <f ca="1"/>
        <v>#N/A</v>
      </c>
      <c r="DL50" s="429" t="e">
        <f ca="1"/>
        <v>#N/A</v>
      </c>
      <c r="DM50" s="429" t="e">
        <f ca="1"/>
        <v>#N/A</v>
      </c>
      <c r="DN50" s="429" t="e">
        <f ca="1"/>
        <v>#N/A</v>
      </c>
      <c r="DO50" s="429" t="e">
        <f ca="1"/>
        <v>#N/A</v>
      </c>
      <c r="DP50" s="429" t="e">
        <f ca="1"/>
        <v>#N/A</v>
      </c>
      <c r="DQ50" s="429" t="e">
        <f ca="1"/>
        <v>#N/A</v>
      </c>
      <c r="DR50" s="429" t="e">
        <f ca="1"/>
        <v>#N/A</v>
      </c>
      <c r="DS50" s="429" t="e">
        <f ca="1"/>
        <v>#N/A</v>
      </c>
      <c r="DT50" s="23"/>
    </row>
    <row r="51" spans="2:124" s="39" customFormat="1" ht="12" x14ac:dyDescent="0.25">
      <c r="B51" s="53" t="s">
        <v>72</v>
      </c>
      <c r="C51" s="360" t="str">
        <v>-</v>
      </c>
      <c r="D51" s="428" t="e">
        <f ca="1"/>
        <v>#N/A</v>
      </c>
      <c r="E51" s="429" t="e">
        <f ca="1"/>
        <v>#N/A</v>
      </c>
      <c r="F51" s="429" t="e">
        <f ca="1"/>
        <v>#N/A</v>
      </c>
      <c r="G51" s="429" t="e">
        <f ca="1"/>
        <v>#N/A</v>
      </c>
      <c r="H51" s="429" t="e">
        <f ca="1"/>
        <v>#N/A</v>
      </c>
      <c r="I51" s="429" t="e">
        <f ca="1"/>
        <v>#N/A</v>
      </c>
      <c r="J51" s="429" t="e">
        <f ca="1"/>
        <v>#N/A</v>
      </c>
      <c r="K51" s="429" t="e">
        <f ca="1"/>
        <v>#N/A</v>
      </c>
      <c r="L51" s="429" t="e">
        <f ca="1"/>
        <v>#N/A</v>
      </c>
      <c r="M51" s="429" t="e">
        <f ca="1"/>
        <v>#N/A</v>
      </c>
      <c r="N51" s="429" t="e">
        <f ca="1"/>
        <v>#N/A</v>
      </c>
      <c r="O51" s="429" t="e">
        <f ca="1"/>
        <v>#N/A</v>
      </c>
      <c r="P51" s="429" t="e">
        <f ca="1"/>
        <v>#N/A</v>
      </c>
      <c r="Q51" s="429" t="e">
        <f ca="1"/>
        <v>#N/A</v>
      </c>
      <c r="R51" s="429" t="e">
        <f ca="1"/>
        <v>#N/A</v>
      </c>
      <c r="S51" s="429" t="e">
        <f ca="1"/>
        <v>#N/A</v>
      </c>
      <c r="T51" s="429" t="e">
        <f ca="1"/>
        <v>#N/A</v>
      </c>
      <c r="U51" s="429" t="e">
        <f ca="1"/>
        <v>#N/A</v>
      </c>
      <c r="V51" s="429" t="e">
        <f ca="1"/>
        <v>#N/A</v>
      </c>
      <c r="W51" s="429" t="e">
        <f ca="1"/>
        <v>#N/A</v>
      </c>
      <c r="X51" s="429" t="e">
        <f ca="1"/>
        <v>#N/A</v>
      </c>
      <c r="Y51" s="429" t="e">
        <f ca="1"/>
        <v>#N/A</v>
      </c>
      <c r="Z51" s="429" t="e">
        <f ca="1"/>
        <v>#N/A</v>
      </c>
      <c r="AA51" s="429" t="e">
        <f ca="1"/>
        <v>#N/A</v>
      </c>
      <c r="AB51" s="429" t="e">
        <f ca="1"/>
        <v>#N/A</v>
      </c>
      <c r="AC51" s="429" t="e">
        <f ca="1"/>
        <v>#N/A</v>
      </c>
      <c r="AD51" s="429" t="e">
        <f ca="1"/>
        <v>#N/A</v>
      </c>
      <c r="AE51" s="429" t="e">
        <f ca="1"/>
        <v>#N/A</v>
      </c>
      <c r="AF51" s="429" t="e">
        <f ca="1"/>
        <v>#N/A</v>
      </c>
      <c r="AG51" s="429" t="e">
        <f ca="1"/>
        <v>#N/A</v>
      </c>
      <c r="AH51" s="429" t="e">
        <f ca="1"/>
        <v>#N/A</v>
      </c>
      <c r="AI51" s="429" t="e">
        <f ca="1"/>
        <v>#N/A</v>
      </c>
      <c r="AJ51" s="429" t="e">
        <f ca="1"/>
        <v>#N/A</v>
      </c>
      <c r="AK51" s="429" t="e">
        <f ca="1"/>
        <v>#N/A</v>
      </c>
      <c r="AL51" s="429" t="e">
        <f ca="1"/>
        <v>#N/A</v>
      </c>
      <c r="AM51" s="429" t="e">
        <f ca="1"/>
        <v>#N/A</v>
      </c>
      <c r="AN51" s="429" t="e">
        <f ca="1"/>
        <v>#N/A</v>
      </c>
      <c r="AO51" s="429" t="e">
        <f ca="1"/>
        <v>#N/A</v>
      </c>
      <c r="AP51" s="429" t="e">
        <f ca="1"/>
        <v>#N/A</v>
      </c>
      <c r="AQ51" s="429" t="e">
        <f ca="1"/>
        <v>#N/A</v>
      </c>
      <c r="AR51" s="429" t="e">
        <f ca="1"/>
        <v>#N/A</v>
      </c>
      <c r="AS51" s="429" t="e">
        <f ca="1"/>
        <v>#N/A</v>
      </c>
      <c r="AT51" s="429" t="e">
        <f ca="1"/>
        <v>#N/A</v>
      </c>
      <c r="AU51" s="429" t="e">
        <f ca="1"/>
        <v>#N/A</v>
      </c>
      <c r="AV51" s="429" t="e">
        <f ca="1"/>
        <v>#N/A</v>
      </c>
      <c r="AW51" s="429" t="e">
        <f ca="1"/>
        <v>#N/A</v>
      </c>
      <c r="AX51" s="429" t="e">
        <f ca="1"/>
        <v>#N/A</v>
      </c>
      <c r="AY51" s="429" t="e">
        <f ca="1"/>
        <v>#N/A</v>
      </c>
      <c r="AZ51" s="429" t="e">
        <f ca="1"/>
        <v>#N/A</v>
      </c>
      <c r="BA51" s="429" t="e">
        <f ca="1"/>
        <v>#N/A</v>
      </c>
      <c r="BB51" s="429" t="e">
        <f ca="1"/>
        <v>#N/A</v>
      </c>
      <c r="BC51" s="429" t="e">
        <f ca="1"/>
        <v>#N/A</v>
      </c>
      <c r="BD51" s="429" t="e">
        <f ca="1"/>
        <v>#N/A</v>
      </c>
      <c r="BE51" s="429" t="e">
        <f ca="1"/>
        <v>#N/A</v>
      </c>
      <c r="BF51" s="429" t="e">
        <f ca="1"/>
        <v>#N/A</v>
      </c>
      <c r="BG51" s="429" t="e">
        <f ca="1"/>
        <v>#N/A</v>
      </c>
      <c r="BH51" s="429" t="e">
        <f ca="1"/>
        <v>#N/A</v>
      </c>
      <c r="BI51" s="429" t="e">
        <f ca="1"/>
        <v>#N/A</v>
      </c>
      <c r="BJ51" s="429" t="e">
        <f ca="1"/>
        <v>#N/A</v>
      </c>
      <c r="BK51" s="429" t="e">
        <f ca="1"/>
        <v>#N/A</v>
      </c>
      <c r="BL51" s="429" t="e">
        <f ca="1"/>
        <v>#N/A</v>
      </c>
      <c r="BM51" s="429" t="e">
        <f ca="1"/>
        <v>#N/A</v>
      </c>
      <c r="BN51" s="429" t="e">
        <f ca="1"/>
        <v>#N/A</v>
      </c>
      <c r="BO51" s="429" t="e">
        <f ca="1"/>
        <v>#N/A</v>
      </c>
      <c r="BP51" s="429" t="e">
        <f ca="1"/>
        <v>#N/A</v>
      </c>
      <c r="BQ51" s="429" t="e">
        <f ca="1"/>
        <v>#N/A</v>
      </c>
      <c r="BR51" s="429" t="e">
        <f ca="1"/>
        <v>#N/A</v>
      </c>
      <c r="BS51" s="429" t="e">
        <f ca="1"/>
        <v>#N/A</v>
      </c>
      <c r="BT51" s="429" t="e">
        <f ca="1"/>
        <v>#N/A</v>
      </c>
      <c r="BU51" s="429" t="e">
        <f ca="1"/>
        <v>#N/A</v>
      </c>
      <c r="BV51" s="429" t="e">
        <f ca="1"/>
        <v>#N/A</v>
      </c>
      <c r="BW51" s="429" t="e">
        <f ca="1"/>
        <v>#N/A</v>
      </c>
      <c r="BX51" s="429" t="e">
        <f ca="1"/>
        <v>#N/A</v>
      </c>
      <c r="BY51" s="429" t="e">
        <f ca="1"/>
        <v>#N/A</v>
      </c>
      <c r="BZ51" s="429" t="e">
        <f ca="1"/>
        <v>#N/A</v>
      </c>
      <c r="CA51" s="429" t="e">
        <f ca="1"/>
        <v>#N/A</v>
      </c>
      <c r="CB51" s="429" t="e">
        <f ca="1"/>
        <v>#N/A</v>
      </c>
      <c r="CC51" s="429" t="e">
        <f ca="1"/>
        <v>#N/A</v>
      </c>
      <c r="CD51" s="429" t="e">
        <f ca="1"/>
        <v>#N/A</v>
      </c>
      <c r="CE51" s="429" t="e">
        <f ca="1"/>
        <v>#N/A</v>
      </c>
      <c r="CF51" s="429" t="e">
        <f ca="1"/>
        <v>#N/A</v>
      </c>
      <c r="CG51" s="429" t="e">
        <f ca="1"/>
        <v>#N/A</v>
      </c>
      <c r="CH51" s="429" t="e">
        <f ca="1"/>
        <v>#N/A</v>
      </c>
      <c r="CI51" s="429" t="e">
        <f ca="1"/>
        <v>#N/A</v>
      </c>
      <c r="CJ51" s="429" t="e">
        <f ca="1"/>
        <v>#N/A</v>
      </c>
      <c r="CK51" s="429" t="e">
        <f ca="1"/>
        <v>#N/A</v>
      </c>
      <c r="CL51" s="429" t="e">
        <f ca="1"/>
        <v>#N/A</v>
      </c>
      <c r="CM51" s="429" t="e">
        <f ca="1"/>
        <v>#N/A</v>
      </c>
      <c r="CN51" s="429" t="e">
        <f ca="1"/>
        <v>#N/A</v>
      </c>
      <c r="CO51" s="429" t="e">
        <f ca="1"/>
        <v>#N/A</v>
      </c>
      <c r="CP51" s="429" t="e">
        <f ca="1"/>
        <v>#N/A</v>
      </c>
      <c r="CQ51" s="429" t="e">
        <f ca="1"/>
        <v>#N/A</v>
      </c>
      <c r="CR51" s="429" t="e">
        <f ca="1"/>
        <v>#N/A</v>
      </c>
      <c r="CS51" s="429" t="e">
        <f ca="1"/>
        <v>#N/A</v>
      </c>
      <c r="CT51" s="429" t="e">
        <f ca="1"/>
        <v>#N/A</v>
      </c>
      <c r="CU51" s="429" t="e">
        <f ca="1"/>
        <v>#N/A</v>
      </c>
      <c r="CV51" s="429" t="e">
        <f ca="1"/>
        <v>#N/A</v>
      </c>
      <c r="CW51" s="429" t="e">
        <f ca="1"/>
        <v>#N/A</v>
      </c>
      <c r="CX51" s="429" t="e">
        <f ca="1"/>
        <v>#N/A</v>
      </c>
      <c r="CY51" s="429" t="e">
        <f ca="1"/>
        <v>#N/A</v>
      </c>
      <c r="CZ51" s="429" t="e">
        <f ca="1"/>
        <v>#N/A</v>
      </c>
      <c r="DA51" s="429" t="e">
        <f ca="1"/>
        <v>#N/A</v>
      </c>
      <c r="DB51" s="429" t="e">
        <f ca="1"/>
        <v>#N/A</v>
      </c>
      <c r="DC51" s="429" t="e">
        <f ca="1"/>
        <v>#N/A</v>
      </c>
      <c r="DD51" s="429" t="e">
        <f ca="1"/>
        <v>#N/A</v>
      </c>
      <c r="DE51" s="429" t="e">
        <f ca="1"/>
        <v>#N/A</v>
      </c>
      <c r="DF51" s="429" t="e">
        <f ca="1"/>
        <v>#N/A</v>
      </c>
      <c r="DG51" s="429" t="e">
        <f ca="1"/>
        <v>#N/A</v>
      </c>
      <c r="DH51" s="429" t="e">
        <f ca="1"/>
        <v>#N/A</v>
      </c>
      <c r="DI51" s="429" t="e">
        <f ca="1"/>
        <v>#N/A</v>
      </c>
      <c r="DJ51" s="429" t="e">
        <f ca="1"/>
        <v>#N/A</v>
      </c>
      <c r="DK51" s="429" t="e">
        <f ca="1"/>
        <v>#N/A</v>
      </c>
      <c r="DL51" s="429" t="e">
        <f ca="1"/>
        <v>#N/A</v>
      </c>
      <c r="DM51" s="429" t="e">
        <f ca="1"/>
        <v>#N/A</v>
      </c>
      <c r="DN51" s="429" t="e">
        <f ca="1"/>
        <v>#N/A</v>
      </c>
      <c r="DO51" s="429" t="e">
        <f ca="1"/>
        <v>#N/A</v>
      </c>
      <c r="DP51" s="429" t="e">
        <f ca="1"/>
        <v>#N/A</v>
      </c>
      <c r="DQ51" s="429" t="e">
        <f ca="1"/>
        <v>#N/A</v>
      </c>
      <c r="DR51" s="429" t="e">
        <f ca="1"/>
        <v>#N/A</v>
      </c>
      <c r="DS51" s="429" t="e">
        <f ca="1"/>
        <v>#N/A</v>
      </c>
      <c r="DT51" s="23"/>
    </row>
    <row r="52" spans="2:124" s="39" customFormat="1" ht="12" x14ac:dyDescent="0.25">
      <c r="B52" s="53" t="s">
        <v>73</v>
      </c>
      <c r="C52" s="360" t="str">
        <v>-</v>
      </c>
      <c r="D52" s="428" t="e">
        <f ca="1"/>
        <v>#N/A</v>
      </c>
      <c r="E52" s="429" t="e">
        <f ca="1"/>
        <v>#N/A</v>
      </c>
      <c r="F52" s="429" t="e">
        <f ca="1"/>
        <v>#N/A</v>
      </c>
      <c r="G52" s="429" t="e">
        <f ca="1"/>
        <v>#N/A</v>
      </c>
      <c r="H52" s="429" t="e">
        <f ca="1"/>
        <v>#N/A</v>
      </c>
      <c r="I52" s="429" t="e">
        <f ca="1"/>
        <v>#N/A</v>
      </c>
      <c r="J52" s="429" t="e">
        <f ca="1"/>
        <v>#N/A</v>
      </c>
      <c r="K52" s="429" t="e">
        <f ca="1"/>
        <v>#N/A</v>
      </c>
      <c r="L52" s="429" t="e">
        <f ca="1"/>
        <v>#N/A</v>
      </c>
      <c r="M52" s="429" t="e">
        <f ca="1"/>
        <v>#N/A</v>
      </c>
      <c r="N52" s="429" t="e">
        <f ca="1"/>
        <v>#N/A</v>
      </c>
      <c r="O52" s="429" t="e">
        <f ca="1"/>
        <v>#N/A</v>
      </c>
      <c r="P52" s="429" t="e">
        <f ca="1"/>
        <v>#N/A</v>
      </c>
      <c r="Q52" s="429" t="e">
        <f ca="1"/>
        <v>#N/A</v>
      </c>
      <c r="R52" s="429" t="e">
        <f ca="1"/>
        <v>#N/A</v>
      </c>
      <c r="S52" s="429" t="e">
        <f ca="1"/>
        <v>#N/A</v>
      </c>
      <c r="T52" s="429" t="e">
        <f ca="1"/>
        <v>#N/A</v>
      </c>
      <c r="U52" s="429" t="e">
        <f ca="1"/>
        <v>#N/A</v>
      </c>
      <c r="V52" s="429" t="e">
        <f ca="1"/>
        <v>#N/A</v>
      </c>
      <c r="W52" s="429" t="e">
        <f ca="1"/>
        <v>#N/A</v>
      </c>
      <c r="X52" s="429" t="e">
        <f ca="1"/>
        <v>#N/A</v>
      </c>
      <c r="Y52" s="429" t="e">
        <f ca="1"/>
        <v>#N/A</v>
      </c>
      <c r="Z52" s="429" t="e">
        <f ca="1"/>
        <v>#N/A</v>
      </c>
      <c r="AA52" s="429" t="e">
        <f ca="1"/>
        <v>#N/A</v>
      </c>
      <c r="AB52" s="429" t="e">
        <f ca="1"/>
        <v>#N/A</v>
      </c>
      <c r="AC52" s="429" t="e">
        <f ca="1"/>
        <v>#N/A</v>
      </c>
      <c r="AD52" s="429" t="e">
        <f ca="1"/>
        <v>#N/A</v>
      </c>
      <c r="AE52" s="429" t="e">
        <f ca="1"/>
        <v>#N/A</v>
      </c>
      <c r="AF52" s="429" t="e">
        <f ca="1"/>
        <v>#N/A</v>
      </c>
      <c r="AG52" s="429" t="e">
        <f ca="1"/>
        <v>#N/A</v>
      </c>
      <c r="AH52" s="429" t="e">
        <f ca="1"/>
        <v>#N/A</v>
      </c>
      <c r="AI52" s="429" t="e">
        <f ca="1"/>
        <v>#N/A</v>
      </c>
      <c r="AJ52" s="429" t="e">
        <f ca="1"/>
        <v>#N/A</v>
      </c>
      <c r="AK52" s="429" t="e">
        <f ca="1"/>
        <v>#N/A</v>
      </c>
      <c r="AL52" s="429" t="e">
        <f ca="1"/>
        <v>#N/A</v>
      </c>
      <c r="AM52" s="429" t="e">
        <f ca="1"/>
        <v>#N/A</v>
      </c>
      <c r="AN52" s="429" t="e">
        <f ca="1"/>
        <v>#N/A</v>
      </c>
      <c r="AO52" s="429" t="e">
        <f ca="1"/>
        <v>#N/A</v>
      </c>
      <c r="AP52" s="429" t="e">
        <f ca="1"/>
        <v>#N/A</v>
      </c>
      <c r="AQ52" s="429" t="e">
        <f ca="1"/>
        <v>#N/A</v>
      </c>
      <c r="AR52" s="429" t="e">
        <f ca="1"/>
        <v>#N/A</v>
      </c>
      <c r="AS52" s="429" t="e">
        <f ca="1"/>
        <v>#N/A</v>
      </c>
      <c r="AT52" s="429" t="e">
        <f ca="1"/>
        <v>#N/A</v>
      </c>
      <c r="AU52" s="429" t="e">
        <f ca="1"/>
        <v>#N/A</v>
      </c>
      <c r="AV52" s="429" t="e">
        <f ca="1"/>
        <v>#N/A</v>
      </c>
      <c r="AW52" s="429" t="e">
        <f ca="1"/>
        <v>#N/A</v>
      </c>
      <c r="AX52" s="429" t="e">
        <f ca="1"/>
        <v>#N/A</v>
      </c>
      <c r="AY52" s="429" t="e">
        <f ca="1"/>
        <v>#N/A</v>
      </c>
      <c r="AZ52" s="429" t="e">
        <f ca="1"/>
        <v>#N/A</v>
      </c>
      <c r="BA52" s="429" t="e">
        <f ca="1"/>
        <v>#N/A</v>
      </c>
      <c r="BB52" s="429" t="e">
        <f ca="1"/>
        <v>#N/A</v>
      </c>
      <c r="BC52" s="429" t="e">
        <f ca="1"/>
        <v>#N/A</v>
      </c>
      <c r="BD52" s="429" t="e">
        <f ca="1"/>
        <v>#N/A</v>
      </c>
      <c r="BE52" s="429" t="e">
        <f ca="1"/>
        <v>#N/A</v>
      </c>
      <c r="BF52" s="429" t="e">
        <f ca="1"/>
        <v>#N/A</v>
      </c>
      <c r="BG52" s="429" t="e">
        <f ca="1"/>
        <v>#N/A</v>
      </c>
      <c r="BH52" s="429" t="e">
        <f ca="1"/>
        <v>#N/A</v>
      </c>
      <c r="BI52" s="429" t="e">
        <f ca="1"/>
        <v>#N/A</v>
      </c>
      <c r="BJ52" s="429" t="e">
        <f ca="1"/>
        <v>#N/A</v>
      </c>
      <c r="BK52" s="429" t="e">
        <f ca="1"/>
        <v>#N/A</v>
      </c>
      <c r="BL52" s="429" t="e">
        <f ca="1"/>
        <v>#N/A</v>
      </c>
      <c r="BM52" s="429" t="e">
        <f ca="1"/>
        <v>#N/A</v>
      </c>
      <c r="BN52" s="429" t="e">
        <f ca="1"/>
        <v>#N/A</v>
      </c>
      <c r="BO52" s="429" t="e">
        <f ca="1"/>
        <v>#N/A</v>
      </c>
      <c r="BP52" s="429" t="e">
        <f ca="1"/>
        <v>#N/A</v>
      </c>
      <c r="BQ52" s="429" t="e">
        <f ca="1"/>
        <v>#N/A</v>
      </c>
      <c r="BR52" s="429" t="e">
        <f ca="1"/>
        <v>#N/A</v>
      </c>
      <c r="BS52" s="429" t="e">
        <f ca="1"/>
        <v>#N/A</v>
      </c>
      <c r="BT52" s="429" t="e">
        <f ca="1"/>
        <v>#N/A</v>
      </c>
      <c r="BU52" s="429" t="e">
        <f ca="1"/>
        <v>#N/A</v>
      </c>
      <c r="BV52" s="429" t="e">
        <f ca="1"/>
        <v>#N/A</v>
      </c>
      <c r="BW52" s="429" t="e">
        <f ca="1"/>
        <v>#N/A</v>
      </c>
      <c r="BX52" s="429" t="e">
        <f ca="1"/>
        <v>#N/A</v>
      </c>
      <c r="BY52" s="429" t="e">
        <f ca="1"/>
        <v>#N/A</v>
      </c>
      <c r="BZ52" s="429" t="e">
        <f ca="1"/>
        <v>#N/A</v>
      </c>
      <c r="CA52" s="429" t="e">
        <f ca="1"/>
        <v>#N/A</v>
      </c>
      <c r="CB52" s="429" t="e">
        <f ca="1"/>
        <v>#N/A</v>
      </c>
      <c r="CC52" s="429" t="e">
        <f ca="1"/>
        <v>#N/A</v>
      </c>
      <c r="CD52" s="429" t="e">
        <f ca="1"/>
        <v>#N/A</v>
      </c>
      <c r="CE52" s="429" t="e">
        <f ca="1"/>
        <v>#N/A</v>
      </c>
      <c r="CF52" s="429" t="e">
        <f ca="1"/>
        <v>#N/A</v>
      </c>
      <c r="CG52" s="429" t="e">
        <f ca="1"/>
        <v>#N/A</v>
      </c>
      <c r="CH52" s="429" t="e">
        <f ca="1"/>
        <v>#N/A</v>
      </c>
      <c r="CI52" s="429" t="e">
        <f ca="1"/>
        <v>#N/A</v>
      </c>
      <c r="CJ52" s="429" t="e">
        <f ca="1"/>
        <v>#N/A</v>
      </c>
      <c r="CK52" s="429" t="e">
        <f ca="1"/>
        <v>#N/A</v>
      </c>
      <c r="CL52" s="429" t="e">
        <f ca="1"/>
        <v>#N/A</v>
      </c>
      <c r="CM52" s="429" t="e">
        <f ca="1"/>
        <v>#N/A</v>
      </c>
      <c r="CN52" s="429" t="e">
        <f ca="1"/>
        <v>#N/A</v>
      </c>
      <c r="CO52" s="429" t="e">
        <f ca="1"/>
        <v>#N/A</v>
      </c>
      <c r="CP52" s="429" t="e">
        <f ca="1"/>
        <v>#N/A</v>
      </c>
      <c r="CQ52" s="429" t="e">
        <f ca="1"/>
        <v>#N/A</v>
      </c>
      <c r="CR52" s="429" t="e">
        <f ca="1"/>
        <v>#N/A</v>
      </c>
      <c r="CS52" s="429" t="e">
        <f ca="1"/>
        <v>#N/A</v>
      </c>
      <c r="CT52" s="429" t="e">
        <f ca="1"/>
        <v>#N/A</v>
      </c>
      <c r="CU52" s="429" t="e">
        <f ca="1"/>
        <v>#N/A</v>
      </c>
      <c r="CV52" s="429" t="e">
        <f ca="1"/>
        <v>#N/A</v>
      </c>
      <c r="CW52" s="429" t="e">
        <f ca="1"/>
        <v>#N/A</v>
      </c>
      <c r="CX52" s="429" t="e">
        <f ca="1"/>
        <v>#N/A</v>
      </c>
      <c r="CY52" s="429" t="e">
        <f ca="1"/>
        <v>#N/A</v>
      </c>
      <c r="CZ52" s="429" t="e">
        <f ca="1"/>
        <v>#N/A</v>
      </c>
      <c r="DA52" s="429" t="e">
        <f ca="1"/>
        <v>#N/A</v>
      </c>
      <c r="DB52" s="429" t="e">
        <f ca="1"/>
        <v>#N/A</v>
      </c>
      <c r="DC52" s="429" t="e">
        <f ca="1"/>
        <v>#N/A</v>
      </c>
      <c r="DD52" s="429" t="e">
        <f ca="1"/>
        <v>#N/A</v>
      </c>
      <c r="DE52" s="429" t="e">
        <f ca="1"/>
        <v>#N/A</v>
      </c>
      <c r="DF52" s="429" t="e">
        <f ca="1"/>
        <v>#N/A</v>
      </c>
      <c r="DG52" s="429" t="e">
        <f ca="1"/>
        <v>#N/A</v>
      </c>
      <c r="DH52" s="429" t="e">
        <f ca="1"/>
        <v>#N/A</v>
      </c>
      <c r="DI52" s="429" t="e">
        <f ca="1"/>
        <v>#N/A</v>
      </c>
      <c r="DJ52" s="429" t="e">
        <f ca="1"/>
        <v>#N/A</v>
      </c>
      <c r="DK52" s="429" t="e">
        <f ca="1"/>
        <v>#N/A</v>
      </c>
      <c r="DL52" s="429" t="e">
        <f ca="1"/>
        <v>#N/A</v>
      </c>
      <c r="DM52" s="429" t="e">
        <f ca="1"/>
        <v>#N/A</v>
      </c>
      <c r="DN52" s="429" t="e">
        <f ca="1"/>
        <v>#N/A</v>
      </c>
      <c r="DO52" s="429" t="e">
        <f ca="1"/>
        <v>#N/A</v>
      </c>
      <c r="DP52" s="429" t="e">
        <f ca="1"/>
        <v>#N/A</v>
      </c>
      <c r="DQ52" s="429" t="e">
        <f ca="1"/>
        <v>#N/A</v>
      </c>
      <c r="DR52" s="429" t="e">
        <f ca="1"/>
        <v>#N/A</v>
      </c>
      <c r="DS52" s="429" t="e">
        <f ca="1"/>
        <v>#N/A</v>
      </c>
      <c r="DT52" s="23"/>
    </row>
    <row r="53" spans="2:124" s="39" customFormat="1" ht="12" x14ac:dyDescent="0.25">
      <c r="B53" s="53" t="s">
        <v>74</v>
      </c>
      <c r="C53" s="362" t="str">
        <v>-</v>
      </c>
      <c r="D53" s="432" t="e">
        <f ca="1"/>
        <v>#N/A</v>
      </c>
      <c r="E53" s="433" t="e">
        <f ca="1"/>
        <v>#N/A</v>
      </c>
      <c r="F53" s="433" t="e">
        <f ca="1"/>
        <v>#N/A</v>
      </c>
      <c r="G53" s="433" t="e">
        <f ca="1"/>
        <v>#N/A</v>
      </c>
      <c r="H53" s="433" t="e">
        <f ca="1"/>
        <v>#N/A</v>
      </c>
      <c r="I53" s="433" t="e">
        <f ca="1"/>
        <v>#N/A</v>
      </c>
      <c r="J53" s="433" t="e">
        <f ca="1"/>
        <v>#N/A</v>
      </c>
      <c r="K53" s="433" t="e">
        <f ca="1"/>
        <v>#N/A</v>
      </c>
      <c r="L53" s="433" t="e">
        <f ca="1"/>
        <v>#N/A</v>
      </c>
      <c r="M53" s="433" t="e">
        <f ca="1"/>
        <v>#N/A</v>
      </c>
      <c r="N53" s="433" t="e">
        <f ca="1"/>
        <v>#N/A</v>
      </c>
      <c r="O53" s="433" t="e">
        <f ca="1"/>
        <v>#N/A</v>
      </c>
      <c r="P53" s="433" t="e">
        <f ca="1"/>
        <v>#N/A</v>
      </c>
      <c r="Q53" s="433" t="e">
        <f ca="1"/>
        <v>#N/A</v>
      </c>
      <c r="R53" s="433" t="e">
        <f ca="1"/>
        <v>#N/A</v>
      </c>
      <c r="S53" s="433" t="e">
        <f ca="1"/>
        <v>#N/A</v>
      </c>
      <c r="T53" s="433" t="e">
        <f ca="1"/>
        <v>#N/A</v>
      </c>
      <c r="U53" s="433" t="e">
        <f ca="1"/>
        <v>#N/A</v>
      </c>
      <c r="V53" s="433" t="e">
        <f ca="1"/>
        <v>#N/A</v>
      </c>
      <c r="W53" s="433" t="e">
        <f ca="1"/>
        <v>#N/A</v>
      </c>
      <c r="X53" s="433" t="e">
        <f ca="1"/>
        <v>#N/A</v>
      </c>
      <c r="Y53" s="433" t="e">
        <f ca="1"/>
        <v>#N/A</v>
      </c>
      <c r="Z53" s="433" t="e">
        <f ca="1"/>
        <v>#N/A</v>
      </c>
      <c r="AA53" s="433" t="e">
        <f ca="1"/>
        <v>#N/A</v>
      </c>
      <c r="AB53" s="433" t="e">
        <f ca="1"/>
        <v>#N/A</v>
      </c>
      <c r="AC53" s="433" t="e">
        <f ca="1"/>
        <v>#N/A</v>
      </c>
      <c r="AD53" s="433" t="e">
        <f ca="1"/>
        <v>#N/A</v>
      </c>
      <c r="AE53" s="433" t="e">
        <f ca="1"/>
        <v>#N/A</v>
      </c>
      <c r="AF53" s="433" t="e">
        <f ca="1"/>
        <v>#N/A</v>
      </c>
      <c r="AG53" s="433" t="e">
        <f ca="1"/>
        <v>#N/A</v>
      </c>
      <c r="AH53" s="433" t="e">
        <f ca="1"/>
        <v>#N/A</v>
      </c>
      <c r="AI53" s="433" t="e">
        <f ca="1"/>
        <v>#N/A</v>
      </c>
      <c r="AJ53" s="433" t="e">
        <f ca="1"/>
        <v>#N/A</v>
      </c>
      <c r="AK53" s="433" t="e">
        <f ca="1"/>
        <v>#N/A</v>
      </c>
      <c r="AL53" s="433" t="e">
        <f ca="1"/>
        <v>#N/A</v>
      </c>
      <c r="AM53" s="433" t="e">
        <f ca="1"/>
        <v>#N/A</v>
      </c>
      <c r="AN53" s="433" t="e">
        <f ca="1"/>
        <v>#N/A</v>
      </c>
      <c r="AO53" s="433" t="e">
        <f ca="1"/>
        <v>#N/A</v>
      </c>
      <c r="AP53" s="433" t="e">
        <f ca="1"/>
        <v>#N/A</v>
      </c>
      <c r="AQ53" s="433" t="e">
        <f ca="1"/>
        <v>#N/A</v>
      </c>
      <c r="AR53" s="433" t="e">
        <f ca="1"/>
        <v>#N/A</v>
      </c>
      <c r="AS53" s="433" t="e">
        <f ca="1"/>
        <v>#N/A</v>
      </c>
      <c r="AT53" s="433" t="e">
        <f ca="1"/>
        <v>#N/A</v>
      </c>
      <c r="AU53" s="433" t="e">
        <f ca="1"/>
        <v>#N/A</v>
      </c>
      <c r="AV53" s="433" t="e">
        <f ca="1"/>
        <v>#N/A</v>
      </c>
      <c r="AW53" s="433" t="e">
        <f ca="1"/>
        <v>#N/A</v>
      </c>
      <c r="AX53" s="433" t="e">
        <f ca="1"/>
        <v>#N/A</v>
      </c>
      <c r="AY53" s="433" t="e">
        <f ca="1"/>
        <v>#N/A</v>
      </c>
      <c r="AZ53" s="433" t="e">
        <f ca="1"/>
        <v>#N/A</v>
      </c>
      <c r="BA53" s="433" t="e">
        <f ca="1"/>
        <v>#N/A</v>
      </c>
      <c r="BB53" s="433" t="e">
        <f ca="1"/>
        <v>#N/A</v>
      </c>
      <c r="BC53" s="433" t="e">
        <f ca="1"/>
        <v>#N/A</v>
      </c>
      <c r="BD53" s="433" t="e">
        <f ca="1"/>
        <v>#N/A</v>
      </c>
      <c r="BE53" s="433" t="e">
        <f ca="1"/>
        <v>#N/A</v>
      </c>
      <c r="BF53" s="433" t="e">
        <f ca="1"/>
        <v>#N/A</v>
      </c>
      <c r="BG53" s="433" t="e">
        <f ca="1"/>
        <v>#N/A</v>
      </c>
      <c r="BH53" s="433" t="e">
        <f ca="1"/>
        <v>#N/A</v>
      </c>
      <c r="BI53" s="433" t="e">
        <f ca="1"/>
        <v>#N/A</v>
      </c>
      <c r="BJ53" s="433" t="e">
        <f ca="1"/>
        <v>#N/A</v>
      </c>
      <c r="BK53" s="433" t="e">
        <f ca="1"/>
        <v>#N/A</v>
      </c>
      <c r="BL53" s="433" t="e">
        <f ca="1"/>
        <v>#N/A</v>
      </c>
      <c r="BM53" s="433" t="e">
        <f ca="1"/>
        <v>#N/A</v>
      </c>
      <c r="BN53" s="433" t="e">
        <f ca="1"/>
        <v>#N/A</v>
      </c>
      <c r="BO53" s="433" t="e">
        <f ca="1"/>
        <v>#N/A</v>
      </c>
      <c r="BP53" s="433" t="e">
        <f ca="1"/>
        <v>#N/A</v>
      </c>
      <c r="BQ53" s="433" t="e">
        <f ca="1"/>
        <v>#N/A</v>
      </c>
      <c r="BR53" s="433" t="e">
        <f ca="1"/>
        <v>#N/A</v>
      </c>
      <c r="BS53" s="433" t="e">
        <f ca="1"/>
        <v>#N/A</v>
      </c>
      <c r="BT53" s="433" t="e">
        <f ca="1"/>
        <v>#N/A</v>
      </c>
      <c r="BU53" s="433" t="e">
        <f ca="1"/>
        <v>#N/A</v>
      </c>
      <c r="BV53" s="433" t="e">
        <f ca="1"/>
        <v>#N/A</v>
      </c>
      <c r="BW53" s="433" t="e">
        <f ca="1"/>
        <v>#N/A</v>
      </c>
      <c r="BX53" s="433" t="e">
        <f ca="1"/>
        <v>#N/A</v>
      </c>
      <c r="BY53" s="433" t="e">
        <f ca="1"/>
        <v>#N/A</v>
      </c>
      <c r="BZ53" s="433" t="e">
        <f ca="1"/>
        <v>#N/A</v>
      </c>
      <c r="CA53" s="433" t="e">
        <f ca="1"/>
        <v>#N/A</v>
      </c>
      <c r="CB53" s="433" t="e">
        <f ca="1"/>
        <v>#N/A</v>
      </c>
      <c r="CC53" s="433" t="e">
        <f ca="1"/>
        <v>#N/A</v>
      </c>
      <c r="CD53" s="433" t="e">
        <f ca="1"/>
        <v>#N/A</v>
      </c>
      <c r="CE53" s="433" t="e">
        <f ca="1"/>
        <v>#N/A</v>
      </c>
      <c r="CF53" s="433" t="e">
        <f ca="1"/>
        <v>#N/A</v>
      </c>
      <c r="CG53" s="433" t="e">
        <f ca="1"/>
        <v>#N/A</v>
      </c>
      <c r="CH53" s="433" t="e">
        <f ca="1"/>
        <v>#N/A</v>
      </c>
      <c r="CI53" s="433" t="e">
        <f ca="1"/>
        <v>#N/A</v>
      </c>
      <c r="CJ53" s="433" t="e">
        <f ca="1"/>
        <v>#N/A</v>
      </c>
      <c r="CK53" s="433" t="e">
        <f ca="1"/>
        <v>#N/A</v>
      </c>
      <c r="CL53" s="433" t="e">
        <f ca="1"/>
        <v>#N/A</v>
      </c>
      <c r="CM53" s="433" t="e">
        <f ca="1"/>
        <v>#N/A</v>
      </c>
      <c r="CN53" s="433" t="e">
        <f ca="1"/>
        <v>#N/A</v>
      </c>
      <c r="CO53" s="433" t="e">
        <f ca="1"/>
        <v>#N/A</v>
      </c>
      <c r="CP53" s="433" t="e">
        <f ca="1"/>
        <v>#N/A</v>
      </c>
      <c r="CQ53" s="433" t="e">
        <f ca="1"/>
        <v>#N/A</v>
      </c>
      <c r="CR53" s="433" t="e">
        <f ca="1"/>
        <v>#N/A</v>
      </c>
      <c r="CS53" s="433" t="e">
        <f ca="1"/>
        <v>#N/A</v>
      </c>
      <c r="CT53" s="433" t="e">
        <f ca="1"/>
        <v>#N/A</v>
      </c>
      <c r="CU53" s="433" t="e">
        <f ca="1"/>
        <v>#N/A</v>
      </c>
      <c r="CV53" s="433" t="e">
        <f ca="1"/>
        <v>#N/A</v>
      </c>
      <c r="CW53" s="433" t="e">
        <f ca="1"/>
        <v>#N/A</v>
      </c>
      <c r="CX53" s="433" t="e">
        <f ca="1"/>
        <v>#N/A</v>
      </c>
      <c r="CY53" s="433" t="e">
        <f ca="1"/>
        <v>#N/A</v>
      </c>
      <c r="CZ53" s="433" t="e">
        <f ca="1"/>
        <v>#N/A</v>
      </c>
      <c r="DA53" s="433" t="e">
        <f ca="1"/>
        <v>#N/A</v>
      </c>
      <c r="DB53" s="433" t="e">
        <f ca="1"/>
        <v>#N/A</v>
      </c>
      <c r="DC53" s="433" t="e">
        <f ca="1"/>
        <v>#N/A</v>
      </c>
      <c r="DD53" s="433" t="e">
        <f ca="1"/>
        <v>#N/A</v>
      </c>
      <c r="DE53" s="433" t="e">
        <f ca="1"/>
        <v>#N/A</v>
      </c>
      <c r="DF53" s="433" t="e">
        <f ca="1"/>
        <v>#N/A</v>
      </c>
      <c r="DG53" s="433" t="e">
        <f ca="1"/>
        <v>#N/A</v>
      </c>
      <c r="DH53" s="433" t="e">
        <f ca="1"/>
        <v>#N/A</v>
      </c>
      <c r="DI53" s="433" t="e">
        <f ca="1"/>
        <v>#N/A</v>
      </c>
      <c r="DJ53" s="433" t="e">
        <f ca="1"/>
        <v>#N/A</v>
      </c>
      <c r="DK53" s="433" t="e">
        <f ca="1"/>
        <v>#N/A</v>
      </c>
      <c r="DL53" s="433" t="e">
        <f ca="1"/>
        <v>#N/A</v>
      </c>
      <c r="DM53" s="433" t="e">
        <f ca="1"/>
        <v>#N/A</v>
      </c>
      <c r="DN53" s="433" t="e">
        <f ca="1"/>
        <v>#N/A</v>
      </c>
      <c r="DO53" s="433" t="e">
        <f ca="1"/>
        <v>#N/A</v>
      </c>
      <c r="DP53" s="433" t="e">
        <f ca="1"/>
        <v>#N/A</v>
      </c>
      <c r="DQ53" s="433" t="e">
        <f ca="1"/>
        <v>#N/A</v>
      </c>
      <c r="DR53" s="433" t="e">
        <f ca="1"/>
        <v>#N/A</v>
      </c>
      <c r="DS53" s="433" t="e">
        <f ca="1"/>
        <v>#N/A</v>
      </c>
      <c r="DT53" s="25"/>
    </row>
    <row r="54" spans="2:124" s="39" customFormat="1" ht="12" x14ac:dyDescent="0.25">
      <c r="B54" s="53" t="s">
        <v>75</v>
      </c>
      <c r="C54" s="360" t="str">
        <v>-</v>
      </c>
      <c r="D54" s="428" t="e">
        <f ca="1"/>
        <v>#N/A</v>
      </c>
      <c r="E54" s="429" t="e">
        <f ca="1"/>
        <v>#N/A</v>
      </c>
      <c r="F54" s="429" t="e">
        <f ca="1"/>
        <v>#N/A</v>
      </c>
      <c r="G54" s="429" t="e">
        <f ca="1"/>
        <v>#N/A</v>
      </c>
      <c r="H54" s="429" t="e">
        <f ca="1"/>
        <v>#N/A</v>
      </c>
      <c r="I54" s="429" t="e">
        <f ca="1"/>
        <v>#N/A</v>
      </c>
      <c r="J54" s="429" t="e">
        <f ca="1"/>
        <v>#N/A</v>
      </c>
      <c r="K54" s="429" t="e">
        <f ca="1"/>
        <v>#N/A</v>
      </c>
      <c r="L54" s="429" t="e">
        <f ca="1"/>
        <v>#N/A</v>
      </c>
      <c r="M54" s="429" t="e">
        <f ca="1"/>
        <v>#N/A</v>
      </c>
      <c r="N54" s="429" t="e">
        <f ca="1"/>
        <v>#N/A</v>
      </c>
      <c r="O54" s="429" t="e">
        <f ca="1"/>
        <v>#N/A</v>
      </c>
      <c r="P54" s="429" t="e">
        <f ca="1"/>
        <v>#N/A</v>
      </c>
      <c r="Q54" s="429" t="e">
        <f ca="1"/>
        <v>#N/A</v>
      </c>
      <c r="R54" s="429" t="e">
        <f ca="1"/>
        <v>#N/A</v>
      </c>
      <c r="S54" s="429" t="e">
        <f ca="1"/>
        <v>#N/A</v>
      </c>
      <c r="T54" s="429" t="e">
        <f ca="1"/>
        <v>#N/A</v>
      </c>
      <c r="U54" s="429" t="e">
        <f ca="1"/>
        <v>#N/A</v>
      </c>
      <c r="V54" s="429" t="e">
        <f ca="1"/>
        <v>#N/A</v>
      </c>
      <c r="W54" s="429" t="e">
        <f ca="1"/>
        <v>#N/A</v>
      </c>
      <c r="X54" s="429" t="e">
        <f ca="1"/>
        <v>#N/A</v>
      </c>
      <c r="Y54" s="429" t="e">
        <f ca="1"/>
        <v>#N/A</v>
      </c>
      <c r="Z54" s="429" t="e">
        <f ca="1"/>
        <v>#N/A</v>
      </c>
      <c r="AA54" s="429" t="e">
        <f ca="1"/>
        <v>#N/A</v>
      </c>
      <c r="AB54" s="429" t="e">
        <f ca="1"/>
        <v>#N/A</v>
      </c>
      <c r="AC54" s="429" t="e">
        <f ca="1"/>
        <v>#N/A</v>
      </c>
      <c r="AD54" s="429" t="e">
        <f ca="1"/>
        <v>#N/A</v>
      </c>
      <c r="AE54" s="429" t="e">
        <f ca="1"/>
        <v>#N/A</v>
      </c>
      <c r="AF54" s="429" t="e">
        <f ca="1"/>
        <v>#N/A</v>
      </c>
      <c r="AG54" s="429" t="e">
        <f ca="1"/>
        <v>#N/A</v>
      </c>
      <c r="AH54" s="429" t="e">
        <f ca="1"/>
        <v>#N/A</v>
      </c>
      <c r="AI54" s="429" t="e">
        <f ca="1"/>
        <v>#N/A</v>
      </c>
      <c r="AJ54" s="429" t="e">
        <f ca="1"/>
        <v>#N/A</v>
      </c>
      <c r="AK54" s="429" t="e">
        <f ca="1"/>
        <v>#N/A</v>
      </c>
      <c r="AL54" s="429" t="e">
        <f ca="1"/>
        <v>#N/A</v>
      </c>
      <c r="AM54" s="429" t="e">
        <f ca="1"/>
        <v>#N/A</v>
      </c>
      <c r="AN54" s="429" t="e">
        <f ca="1"/>
        <v>#N/A</v>
      </c>
      <c r="AO54" s="429" t="e">
        <f ca="1"/>
        <v>#N/A</v>
      </c>
      <c r="AP54" s="429" t="e">
        <f ca="1"/>
        <v>#N/A</v>
      </c>
      <c r="AQ54" s="429" t="e">
        <f ca="1"/>
        <v>#N/A</v>
      </c>
      <c r="AR54" s="429" t="e">
        <f ca="1"/>
        <v>#N/A</v>
      </c>
      <c r="AS54" s="429" t="e">
        <f ca="1"/>
        <v>#N/A</v>
      </c>
      <c r="AT54" s="429" t="e">
        <f ca="1"/>
        <v>#N/A</v>
      </c>
      <c r="AU54" s="429" t="e">
        <f ca="1"/>
        <v>#N/A</v>
      </c>
      <c r="AV54" s="429" t="e">
        <f ca="1"/>
        <v>#N/A</v>
      </c>
      <c r="AW54" s="429" t="e">
        <f ca="1"/>
        <v>#N/A</v>
      </c>
      <c r="AX54" s="429" t="e">
        <f ca="1"/>
        <v>#N/A</v>
      </c>
      <c r="AY54" s="429" t="e">
        <f ca="1"/>
        <v>#N/A</v>
      </c>
      <c r="AZ54" s="429" t="e">
        <f ca="1"/>
        <v>#N/A</v>
      </c>
      <c r="BA54" s="429" t="e">
        <f ca="1"/>
        <v>#N/A</v>
      </c>
      <c r="BB54" s="429" t="e">
        <f ca="1"/>
        <v>#N/A</v>
      </c>
      <c r="BC54" s="429" t="e">
        <f ca="1"/>
        <v>#N/A</v>
      </c>
      <c r="BD54" s="429" t="e">
        <f ca="1"/>
        <v>#N/A</v>
      </c>
      <c r="BE54" s="429" t="e">
        <f ca="1"/>
        <v>#N/A</v>
      </c>
      <c r="BF54" s="429" t="e">
        <f ca="1"/>
        <v>#N/A</v>
      </c>
      <c r="BG54" s="429" t="e">
        <f ca="1"/>
        <v>#N/A</v>
      </c>
      <c r="BH54" s="429" t="e">
        <f ca="1"/>
        <v>#N/A</v>
      </c>
      <c r="BI54" s="429" t="e">
        <f ca="1"/>
        <v>#N/A</v>
      </c>
      <c r="BJ54" s="429" t="e">
        <f ca="1"/>
        <v>#N/A</v>
      </c>
      <c r="BK54" s="429" t="e">
        <f ca="1"/>
        <v>#N/A</v>
      </c>
      <c r="BL54" s="429" t="e">
        <f ca="1"/>
        <v>#N/A</v>
      </c>
      <c r="BM54" s="429" t="e">
        <f ca="1"/>
        <v>#N/A</v>
      </c>
      <c r="BN54" s="429" t="e">
        <f ca="1"/>
        <v>#N/A</v>
      </c>
      <c r="BO54" s="429" t="e">
        <f ca="1"/>
        <v>#N/A</v>
      </c>
      <c r="BP54" s="429" t="e">
        <f ca="1"/>
        <v>#N/A</v>
      </c>
      <c r="BQ54" s="429" t="e">
        <f ca="1"/>
        <v>#N/A</v>
      </c>
      <c r="BR54" s="429" t="e">
        <f ca="1"/>
        <v>#N/A</v>
      </c>
      <c r="BS54" s="429" t="e">
        <f ca="1"/>
        <v>#N/A</v>
      </c>
      <c r="BT54" s="429" t="e">
        <f ca="1"/>
        <v>#N/A</v>
      </c>
      <c r="BU54" s="429" t="e">
        <f ca="1"/>
        <v>#N/A</v>
      </c>
      <c r="BV54" s="429" t="e">
        <f ca="1"/>
        <v>#N/A</v>
      </c>
      <c r="BW54" s="429" t="e">
        <f ca="1"/>
        <v>#N/A</v>
      </c>
      <c r="BX54" s="429" t="e">
        <f ca="1"/>
        <v>#N/A</v>
      </c>
      <c r="BY54" s="429" t="e">
        <f ca="1"/>
        <v>#N/A</v>
      </c>
      <c r="BZ54" s="429" t="e">
        <f ca="1"/>
        <v>#N/A</v>
      </c>
      <c r="CA54" s="429" t="e">
        <f ca="1"/>
        <v>#N/A</v>
      </c>
      <c r="CB54" s="429" t="e">
        <f ca="1"/>
        <v>#N/A</v>
      </c>
      <c r="CC54" s="429" t="e">
        <f ca="1"/>
        <v>#N/A</v>
      </c>
      <c r="CD54" s="429" t="e">
        <f ca="1"/>
        <v>#N/A</v>
      </c>
      <c r="CE54" s="429" t="e">
        <f ca="1"/>
        <v>#N/A</v>
      </c>
      <c r="CF54" s="429" t="e">
        <f ca="1"/>
        <v>#N/A</v>
      </c>
      <c r="CG54" s="429" t="e">
        <f ca="1"/>
        <v>#N/A</v>
      </c>
      <c r="CH54" s="429" t="e">
        <f ca="1"/>
        <v>#N/A</v>
      </c>
      <c r="CI54" s="429" t="e">
        <f ca="1"/>
        <v>#N/A</v>
      </c>
      <c r="CJ54" s="429" t="e">
        <f ca="1"/>
        <v>#N/A</v>
      </c>
      <c r="CK54" s="429" t="e">
        <f ca="1"/>
        <v>#N/A</v>
      </c>
      <c r="CL54" s="429" t="e">
        <f ca="1"/>
        <v>#N/A</v>
      </c>
      <c r="CM54" s="429" t="e">
        <f ca="1"/>
        <v>#N/A</v>
      </c>
      <c r="CN54" s="429" t="e">
        <f ca="1"/>
        <v>#N/A</v>
      </c>
      <c r="CO54" s="429" t="e">
        <f ca="1"/>
        <v>#N/A</v>
      </c>
      <c r="CP54" s="429" t="e">
        <f ca="1"/>
        <v>#N/A</v>
      </c>
      <c r="CQ54" s="429" t="e">
        <f ca="1"/>
        <v>#N/A</v>
      </c>
      <c r="CR54" s="429" t="e">
        <f ca="1"/>
        <v>#N/A</v>
      </c>
      <c r="CS54" s="429" t="e">
        <f ca="1"/>
        <v>#N/A</v>
      </c>
      <c r="CT54" s="429" t="e">
        <f ca="1"/>
        <v>#N/A</v>
      </c>
      <c r="CU54" s="429" t="e">
        <f ca="1"/>
        <v>#N/A</v>
      </c>
      <c r="CV54" s="429" t="e">
        <f ca="1"/>
        <v>#N/A</v>
      </c>
      <c r="CW54" s="429" t="e">
        <f ca="1"/>
        <v>#N/A</v>
      </c>
      <c r="CX54" s="429" t="e">
        <f ca="1"/>
        <v>#N/A</v>
      </c>
      <c r="CY54" s="429" t="e">
        <f ca="1"/>
        <v>#N/A</v>
      </c>
      <c r="CZ54" s="429" t="e">
        <f ca="1"/>
        <v>#N/A</v>
      </c>
      <c r="DA54" s="429" t="e">
        <f ca="1"/>
        <v>#N/A</v>
      </c>
      <c r="DB54" s="429" t="e">
        <f ca="1"/>
        <v>#N/A</v>
      </c>
      <c r="DC54" s="429" t="e">
        <f ca="1"/>
        <v>#N/A</v>
      </c>
      <c r="DD54" s="429" t="e">
        <f ca="1"/>
        <v>#N/A</v>
      </c>
      <c r="DE54" s="429" t="e">
        <f ca="1"/>
        <v>#N/A</v>
      </c>
      <c r="DF54" s="429" t="e">
        <f ca="1"/>
        <v>#N/A</v>
      </c>
      <c r="DG54" s="429" t="e">
        <f ca="1"/>
        <v>#N/A</v>
      </c>
      <c r="DH54" s="429" t="e">
        <f ca="1"/>
        <v>#N/A</v>
      </c>
      <c r="DI54" s="429" t="e">
        <f ca="1"/>
        <v>#N/A</v>
      </c>
      <c r="DJ54" s="429" t="e">
        <f ca="1"/>
        <v>#N/A</v>
      </c>
      <c r="DK54" s="429" t="e">
        <f ca="1"/>
        <v>#N/A</v>
      </c>
      <c r="DL54" s="429" t="e">
        <f ca="1"/>
        <v>#N/A</v>
      </c>
      <c r="DM54" s="429" t="e">
        <f ca="1"/>
        <v>#N/A</v>
      </c>
      <c r="DN54" s="429" t="e">
        <f ca="1"/>
        <v>#N/A</v>
      </c>
      <c r="DO54" s="429" t="e">
        <f ca="1"/>
        <v>#N/A</v>
      </c>
      <c r="DP54" s="429" t="e">
        <f ca="1"/>
        <v>#N/A</v>
      </c>
      <c r="DQ54" s="429" t="e">
        <f ca="1"/>
        <v>#N/A</v>
      </c>
      <c r="DR54" s="429" t="e">
        <f ca="1"/>
        <v>#N/A</v>
      </c>
      <c r="DS54" s="429" t="e">
        <f ca="1"/>
        <v>#N/A</v>
      </c>
      <c r="DT54" s="23"/>
    </row>
    <row r="55" spans="2:124" s="39" customFormat="1" ht="12" x14ac:dyDescent="0.25">
      <c r="B55" s="53" t="s">
        <v>76</v>
      </c>
      <c r="C55" s="360" t="str">
        <v>-</v>
      </c>
      <c r="D55" s="428" t="e">
        <f ca="1"/>
        <v>#N/A</v>
      </c>
      <c r="E55" s="429" t="e">
        <f ca="1"/>
        <v>#N/A</v>
      </c>
      <c r="F55" s="429" t="e">
        <f ca="1"/>
        <v>#N/A</v>
      </c>
      <c r="G55" s="429" t="e">
        <f ca="1"/>
        <v>#N/A</v>
      </c>
      <c r="H55" s="429" t="e">
        <f ca="1"/>
        <v>#N/A</v>
      </c>
      <c r="I55" s="429" t="e">
        <f ca="1"/>
        <v>#N/A</v>
      </c>
      <c r="J55" s="429" t="e">
        <f ca="1"/>
        <v>#N/A</v>
      </c>
      <c r="K55" s="429" t="e">
        <f ca="1"/>
        <v>#N/A</v>
      </c>
      <c r="L55" s="429" t="e">
        <f ca="1"/>
        <v>#N/A</v>
      </c>
      <c r="M55" s="429" t="e">
        <f ca="1"/>
        <v>#N/A</v>
      </c>
      <c r="N55" s="429" t="e">
        <f ca="1"/>
        <v>#N/A</v>
      </c>
      <c r="O55" s="429" t="e">
        <f ca="1"/>
        <v>#N/A</v>
      </c>
      <c r="P55" s="429" t="e">
        <f ca="1"/>
        <v>#N/A</v>
      </c>
      <c r="Q55" s="429" t="e">
        <f ca="1"/>
        <v>#N/A</v>
      </c>
      <c r="R55" s="429" t="e">
        <f ca="1"/>
        <v>#N/A</v>
      </c>
      <c r="S55" s="429" t="e">
        <f ca="1"/>
        <v>#N/A</v>
      </c>
      <c r="T55" s="429" t="e">
        <f ca="1"/>
        <v>#N/A</v>
      </c>
      <c r="U55" s="429" t="e">
        <f ca="1"/>
        <v>#N/A</v>
      </c>
      <c r="V55" s="429" t="e">
        <f ca="1"/>
        <v>#N/A</v>
      </c>
      <c r="W55" s="429" t="e">
        <f ca="1"/>
        <v>#N/A</v>
      </c>
      <c r="X55" s="429" t="e">
        <f ca="1"/>
        <v>#N/A</v>
      </c>
      <c r="Y55" s="429" t="e">
        <f ca="1"/>
        <v>#N/A</v>
      </c>
      <c r="Z55" s="429" t="e">
        <f ca="1"/>
        <v>#N/A</v>
      </c>
      <c r="AA55" s="429" t="e">
        <f ca="1"/>
        <v>#N/A</v>
      </c>
      <c r="AB55" s="429" t="e">
        <f ca="1"/>
        <v>#N/A</v>
      </c>
      <c r="AC55" s="429" t="e">
        <f ca="1"/>
        <v>#N/A</v>
      </c>
      <c r="AD55" s="429" t="e">
        <f ca="1"/>
        <v>#N/A</v>
      </c>
      <c r="AE55" s="429" t="e">
        <f ca="1"/>
        <v>#N/A</v>
      </c>
      <c r="AF55" s="429" t="e">
        <f ca="1"/>
        <v>#N/A</v>
      </c>
      <c r="AG55" s="429" t="e">
        <f ca="1"/>
        <v>#N/A</v>
      </c>
      <c r="AH55" s="429" t="e">
        <f ca="1"/>
        <v>#N/A</v>
      </c>
      <c r="AI55" s="429" t="e">
        <f ca="1"/>
        <v>#N/A</v>
      </c>
      <c r="AJ55" s="429" t="e">
        <f ca="1"/>
        <v>#N/A</v>
      </c>
      <c r="AK55" s="429" t="e">
        <f ca="1"/>
        <v>#N/A</v>
      </c>
      <c r="AL55" s="429" t="e">
        <f ca="1"/>
        <v>#N/A</v>
      </c>
      <c r="AM55" s="429" t="e">
        <f ca="1"/>
        <v>#N/A</v>
      </c>
      <c r="AN55" s="429" t="e">
        <f ca="1"/>
        <v>#N/A</v>
      </c>
      <c r="AO55" s="429" t="e">
        <f ca="1"/>
        <v>#N/A</v>
      </c>
      <c r="AP55" s="429" t="e">
        <f ca="1"/>
        <v>#N/A</v>
      </c>
      <c r="AQ55" s="429" t="e">
        <f ca="1"/>
        <v>#N/A</v>
      </c>
      <c r="AR55" s="429" t="e">
        <f ca="1"/>
        <v>#N/A</v>
      </c>
      <c r="AS55" s="429" t="e">
        <f ca="1"/>
        <v>#N/A</v>
      </c>
      <c r="AT55" s="429" t="e">
        <f ca="1"/>
        <v>#N/A</v>
      </c>
      <c r="AU55" s="429" t="e">
        <f ca="1"/>
        <v>#N/A</v>
      </c>
      <c r="AV55" s="429" t="e">
        <f ca="1"/>
        <v>#N/A</v>
      </c>
      <c r="AW55" s="429" t="e">
        <f ca="1"/>
        <v>#N/A</v>
      </c>
      <c r="AX55" s="429" t="e">
        <f ca="1"/>
        <v>#N/A</v>
      </c>
      <c r="AY55" s="429" t="e">
        <f ca="1"/>
        <v>#N/A</v>
      </c>
      <c r="AZ55" s="429" t="e">
        <f ca="1"/>
        <v>#N/A</v>
      </c>
      <c r="BA55" s="429" t="e">
        <f ca="1"/>
        <v>#N/A</v>
      </c>
      <c r="BB55" s="429" t="e">
        <f ca="1"/>
        <v>#N/A</v>
      </c>
      <c r="BC55" s="429" t="e">
        <f ca="1"/>
        <v>#N/A</v>
      </c>
      <c r="BD55" s="429" t="e">
        <f ca="1"/>
        <v>#N/A</v>
      </c>
      <c r="BE55" s="429" t="e">
        <f ca="1"/>
        <v>#N/A</v>
      </c>
      <c r="BF55" s="429" t="e">
        <f ca="1"/>
        <v>#N/A</v>
      </c>
      <c r="BG55" s="429" t="e">
        <f ca="1"/>
        <v>#N/A</v>
      </c>
      <c r="BH55" s="429" t="e">
        <f ca="1"/>
        <v>#N/A</v>
      </c>
      <c r="BI55" s="429" t="e">
        <f ca="1"/>
        <v>#N/A</v>
      </c>
      <c r="BJ55" s="429" t="e">
        <f ca="1"/>
        <v>#N/A</v>
      </c>
      <c r="BK55" s="429" t="e">
        <f ca="1"/>
        <v>#N/A</v>
      </c>
      <c r="BL55" s="429" t="e">
        <f ca="1"/>
        <v>#N/A</v>
      </c>
      <c r="BM55" s="429" t="e">
        <f ca="1"/>
        <v>#N/A</v>
      </c>
      <c r="BN55" s="429" t="e">
        <f ca="1"/>
        <v>#N/A</v>
      </c>
      <c r="BO55" s="429" t="e">
        <f ca="1"/>
        <v>#N/A</v>
      </c>
      <c r="BP55" s="429" t="e">
        <f ca="1"/>
        <v>#N/A</v>
      </c>
      <c r="BQ55" s="429" t="e">
        <f ca="1"/>
        <v>#N/A</v>
      </c>
      <c r="BR55" s="429" t="e">
        <f ca="1"/>
        <v>#N/A</v>
      </c>
      <c r="BS55" s="429" t="e">
        <f ca="1"/>
        <v>#N/A</v>
      </c>
      <c r="BT55" s="429" t="e">
        <f ca="1"/>
        <v>#N/A</v>
      </c>
      <c r="BU55" s="429" t="e">
        <f ca="1"/>
        <v>#N/A</v>
      </c>
      <c r="BV55" s="429" t="e">
        <f ca="1"/>
        <v>#N/A</v>
      </c>
      <c r="BW55" s="429" t="e">
        <f ca="1"/>
        <v>#N/A</v>
      </c>
      <c r="BX55" s="429" t="e">
        <f ca="1"/>
        <v>#N/A</v>
      </c>
      <c r="BY55" s="429" t="e">
        <f ca="1"/>
        <v>#N/A</v>
      </c>
      <c r="BZ55" s="429" t="e">
        <f ca="1"/>
        <v>#N/A</v>
      </c>
      <c r="CA55" s="429" t="e">
        <f ca="1"/>
        <v>#N/A</v>
      </c>
      <c r="CB55" s="429" t="e">
        <f ca="1"/>
        <v>#N/A</v>
      </c>
      <c r="CC55" s="429" t="e">
        <f ca="1"/>
        <v>#N/A</v>
      </c>
      <c r="CD55" s="429" t="e">
        <f ca="1"/>
        <v>#N/A</v>
      </c>
      <c r="CE55" s="429" t="e">
        <f ca="1"/>
        <v>#N/A</v>
      </c>
      <c r="CF55" s="429" t="e">
        <f ca="1"/>
        <v>#N/A</v>
      </c>
      <c r="CG55" s="429" t="e">
        <f ca="1"/>
        <v>#N/A</v>
      </c>
      <c r="CH55" s="429" t="e">
        <f ca="1"/>
        <v>#N/A</v>
      </c>
      <c r="CI55" s="429" t="e">
        <f ca="1"/>
        <v>#N/A</v>
      </c>
      <c r="CJ55" s="429" t="e">
        <f ca="1"/>
        <v>#N/A</v>
      </c>
      <c r="CK55" s="429" t="e">
        <f ca="1"/>
        <v>#N/A</v>
      </c>
      <c r="CL55" s="429" t="e">
        <f ca="1"/>
        <v>#N/A</v>
      </c>
      <c r="CM55" s="429" t="e">
        <f ca="1"/>
        <v>#N/A</v>
      </c>
      <c r="CN55" s="429" t="e">
        <f ca="1"/>
        <v>#N/A</v>
      </c>
      <c r="CO55" s="429" t="e">
        <f ca="1"/>
        <v>#N/A</v>
      </c>
      <c r="CP55" s="429" t="e">
        <f ca="1"/>
        <v>#N/A</v>
      </c>
      <c r="CQ55" s="429" t="e">
        <f ca="1"/>
        <v>#N/A</v>
      </c>
      <c r="CR55" s="429" t="e">
        <f ca="1"/>
        <v>#N/A</v>
      </c>
      <c r="CS55" s="429" t="e">
        <f ca="1"/>
        <v>#N/A</v>
      </c>
      <c r="CT55" s="429" t="e">
        <f ca="1"/>
        <v>#N/A</v>
      </c>
      <c r="CU55" s="429" t="e">
        <f ca="1"/>
        <v>#N/A</v>
      </c>
      <c r="CV55" s="429" t="e">
        <f ca="1"/>
        <v>#N/A</v>
      </c>
      <c r="CW55" s="429" t="e">
        <f ca="1"/>
        <v>#N/A</v>
      </c>
      <c r="CX55" s="429" t="e">
        <f ca="1"/>
        <v>#N/A</v>
      </c>
      <c r="CY55" s="429" t="e">
        <f ca="1"/>
        <v>#N/A</v>
      </c>
      <c r="CZ55" s="429" t="e">
        <f ca="1"/>
        <v>#N/A</v>
      </c>
      <c r="DA55" s="429" t="e">
        <f ca="1"/>
        <v>#N/A</v>
      </c>
      <c r="DB55" s="429" t="e">
        <f ca="1"/>
        <v>#N/A</v>
      </c>
      <c r="DC55" s="429" t="e">
        <f ca="1"/>
        <v>#N/A</v>
      </c>
      <c r="DD55" s="429" t="e">
        <f ca="1"/>
        <v>#N/A</v>
      </c>
      <c r="DE55" s="429" t="e">
        <f ca="1"/>
        <v>#N/A</v>
      </c>
      <c r="DF55" s="429" t="e">
        <f ca="1"/>
        <v>#N/A</v>
      </c>
      <c r="DG55" s="429" t="e">
        <f ca="1"/>
        <v>#N/A</v>
      </c>
      <c r="DH55" s="429" t="e">
        <f ca="1"/>
        <v>#N/A</v>
      </c>
      <c r="DI55" s="429" t="e">
        <f ca="1"/>
        <v>#N/A</v>
      </c>
      <c r="DJ55" s="429" t="e">
        <f ca="1"/>
        <v>#N/A</v>
      </c>
      <c r="DK55" s="429" t="e">
        <f ca="1"/>
        <v>#N/A</v>
      </c>
      <c r="DL55" s="429" t="e">
        <f ca="1"/>
        <v>#N/A</v>
      </c>
      <c r="DM55" s="429" t="e">
        <f ca="1"/>
        <v>#N/A</v>
      </c>
      <c r="DN55" s="429" t="e">
        <f ca="1"/>
        <v>#N/A</v>
      </c>
      <c r="DO55" s="429" t="e">
        <f ca="1"/>
        <v>#N/A</v>
      </c>
      <c r="DP55" s="429" t="e">
        <f ca="1"/>
        <v>#N/A</v>
      </c>
      <c r="DQ55" s="429" t="e">
        <f ca="1"/>
        <v>#N/A</v>
      </c>
      <c r="DR55" s="429" t="e">
        <f ca="1"/>
        <v>#N/A</v>
      </c>
      <c r="DS55" s="429" t="e">
        <f ca="1"/>
        <v>#N/A</v>
      </c>
      <c r="DT55" s="23"/>
    </row>
    <row r="56" spans="2:124" s="39" customFormat="1" ht="12" x14ac:dyDescent="0.25">
      <c r="B56" s="53" t="s">
        <v>78</v>
      </c>
      <c r="C56" s="360" t="str">
        <v>-</v>
      </c>
      <c r="D56" s="428" t="e">
        <f ca="1"/>
        <v>#N/A</v>
      </c>
      <c r="E56" s="429" t="e">
        <f ca="1"/>
        <v>#N/A</v>
      </c>
      <c r="F56" s="429" t="e">
        <f ca="1"/>
        <v>#N/A</v>
      </c>
      <c r="G56" s="429" t="e">
        <f ca="1"/>
        <v>#N/A</v>
      </c>
      <c r="H56" s="429" t="e">
        <f ca="1"/>
        <v>#N/A</v>
      </c>
      <c r="I56" s="429" t="e">
        <f ca="1"/>
        <v>#N/A</v>
      </c>
      <c r="J56" s="429" t="e">
        <f ca="1"/>
        <v>#N/A</v>
      </c>
      <c r="K56" s="429" t="e">
        <f ca="1"/>
        <v>#N/A</v>
      </c>
      <c r="L56" s="429" t="e">
        <f ca="1"/>
        <v>#N/A</v>
      </c>
      <c r="M56" s="429" t="e">
        <f ca="1"/>
        <v>#N/A</v>
      </c>
      <c r="N56" s="429" t="e">
        <f ca="1"/>
        <v>#N/A</v>
      </c>
      <c r="O56" s="429" t="e">
        <f ca="1"/>
        <v>#N/A</v>
      </c>
      <c r="P56" s="429" t="e">
        <f ca="1"/>
        <v>#N/A</v>
      </c>
      <c r="Q56" s="429" t="e">
        <f ca="1"/>
        <v>#N/A</v>
      </c>
      <c r="R56" s="429" t="e">
        <f ca="1"/>
        <v>#N/A</v>
      </c>
      <c r="S56" s="429" t="e">
        <f ca="1"/>
        <v>#N/A</v>
      </c>
      <c r="T56" s="429" t="e">
        <f ca="1"/>
        <v>#N/A</v>
      </c>
      <c r="U56" s="429" t="e">
        <f ca="1"/>
        <v>#N/A</v>
      </c>
      <c r="V56" s="429" t="e">
        <f ca="1"/>
        <v>#N/A</v>
      </c>
      <c r="W56" s="429" t="e">
        <f ca="1"/>
        <v>#N/A</v>
      </c>
      <c r="X56" s="429" t="e">
        <f ca="1"/>
        <v>#N/A</v>
      </c>
      <c r="Y56" s="429" t="e">
        <f ca="1"/>
        <v>#N/A</v>
      </c>
      <c r="Z56" s="429" t="e">
        <f ca="1"/>
        <v>#N/A</v>
      </c>
      <c r="AA56" s="429" t="e">
        <f ca="1"/>
        <v>#N/A</v>
      </c>
      <c r="AB56" s="429" t="e">
        <f ca="1"/>
        <v>#N/A</v>
      </c>
      <c r="AC56" s="429" t="e">
        <f ca="1"/>
        <v>#N/A</v>
      </c>
      <c r="AD56" s="429" t="e">
        <f ca="1"/>
        <v>#N/A</v>
      </c>
      <c r="AE56" s="429" t="e">
        <f ca="1"/>
        <v>#N/A</v>
      </c>
      <c r="AF56" s="429" t="e">
        <f ca="1"/>
        <v>#N/A</v>
      </c>
      <c r="AG56" s="429" t="e">
        <f ca="1"/>
        <v>#N/A</v>
      </c>
      <c r="AH56" s="429" t="e">
        <f ca="1"/>
        <v>#N/A</v>
      </c>
      <c r="AI56" s="429" t="e">
        <f ca="1"/>
        <v>#N/A</v>
      </c>
      <c r="AJ56" s="429" t="e">
        <f ca="1"/>
        <v>#N/A</v>
      </c>
      <c r="AK56" s="429" t="e">
        <f ca="1"/>
        <v>#N/A</v>
      </c>
      <c r="AL56" s="429" t="e">
        <f ca="1"/>
        <v>#N/A</v>
      </c>
      <c r="AM56" s="429" t="e">
        <f ca="1"/>
        <v>#N/A</v>
      </c>
      <c r="AN56" s="429" t="e">
        <f ca="1"/>
        <v>#N/A</v>
      </c>
      <c r="AO56" s="429" t="e">
        <f ca="1"/>
        <v>#N/A</v>
      </c>
      <c r="AP56" s="429" t="e">
        <f ca="1"/>
        <v>#N/A</v>
      </c>
      <c r="AQ56" s="429" t="e">
        <f ca="1"/>
        <v>#N/A</v>
      </c>
      <c r="AR56" s="429" t="e">
        <f ca="1"/>
        <v>#N/A</v>
      </c>
      <c r="AS56" s="429" t="e">
        <f ca="1"/>
        <v>#N/A</v>
      </c>
      <c r="AT56" s="429" t="e">
        <f ca="1"/>
        <v>#N/A</v>
      </c>
      <c r="AU56" s="429" t="e">
        <f ca="1"/>
        <v>#N/A</v>
      </c>
      <c r="AV56" s="429" t="e">
        <f ca="1"/>
        <v>#N/A</v>
      </c>
      <c r="AW56" s="429" t="e">
        <f ca="1"/>
        <v>#N/A</v>
      </c>
      <c r="AX56" s="429" t="e">
        <f ca="1"/>
        <v>#N/A</v>
      </c>
      <c r="AY56" s="429" t="e">
        <f ca="1"/>
        <v>#N/A</v>
      </c>
      <c r="AZ56" s="429" t="e">
        <f ca="1"/>
        <v>#N/A</v>
      </c>
      <c r="BA56" s="429" t="e">
        <f ca="1"/>
        <v>#N/A</v>
      </c>
      <c r="BB56" s="429" t="e">
        <f ca="1"/>
        <v>#N/A</v>
      </c>
      <c r="BC56" s="429" t="e">
        <f ca="1"/>
        <v>#N/A</v>
      </c>
      <c r="BD56" s="429" t="e">
        <f ca="1"/>
        <v>#N/A</v>
      </c>
      <c r="BE56" s="429" t="e">
        <f ca="1"/>
        <v>#N/A</v>
      </c>
      <c r="BF56" s="429" t="e">
        <f ca="1"/>
        <v>#N/A</v>
      </c>
      <c r="BG56" s="429" t="e">
        <f ca="1"/>
        <v>#N/A</v>
      </c>
      <c r="BH56" s="429" t="e">
        <f ca="1"/>
        <v>#N/A</v>
      </c>
      <c r="BI56" s="429" t="e">
        <f ca="1"/>
        <v>#N/A</v>
      </c>
      <c r="BJ56" s="429" t="e">
        <f ca="1"/>
        <v>#N/A</v>
      </c>
      <c r="BK56" s="429" t="e">
        <f ca="1"/>
        <v>#N/A</v>
      </c>
      <c r="BL56" s="429" t="e">
        <f ca="1"/>
        <v>#N/A</v>
      </c>
      <c r="BM56" s="429" t="e">
        <f ca="1"/>
        <v>#N/A</v>
      </c>
      <c r="BN56" s="429" t="e">
        <f ca="1"/>
        <v>#N/A</v>
      </c>
      <c r="BO56" s="429" t="e">
        <f ca="1"/>
        <v>#N/A</v>
      </c>
      <c r="BP56" s="429" t="e">
        <f ca="1"/>
        <v>#N/A</v>
      </c>
      <c r="BQ56" s="429" t="e">
        <f ca="1"/>
        <v>#N/A</v>
      </c>
      <c r="BR56" s="429" t="e">
        <f ca="1"/>
        <v>#N/A</v>
      </c>
      <c r="BS56" s="429" t="e">
        <f ca="1"/>
        <v>#N/A</v>
      </c>
      <c r="BT56" s="429" t="e">
        <f ca="1"/>
        <v>#N/A</v>
      </c>
      <c r="BU56" s="429" t="e">
        <f ca="1"/>
        <v>#N/A</v>
      </c>
      <c r="BV56" s="429" t="e">
        <f ca="1"/>
        <v>#N/A</v>
      </c>
      <c r="BW56" s="429" t="e">
        <f ca="1"/>
        <v>#N/A</v>
      </c>
      <c r="BX56" s="429" t="e">
        <f ca="1"/>
        <v>#N/A</v>
      </c>
      <c r="BY56" s="429" t="e">
        <f ca="1"/>
        <v>#N/A</v>
      </c>
      <c r="BZ56" s="429" t="e">
        <f ca="1"/>
        <v>#N/A</v>
      </c>
      <c r="CA56" s="429" t="e">
        <f ca="1"/>
        <v>#N/A</v>
      </c>
      <c r="CB56" s="429" t="e">
        <f ca="1"/>
        <v>#N/A</v>
      </c>
      <c r="CC56" s="429" t="e">
        <f ca="1"/>
        <v>#N/A</v>
      </c>
      <c r="CD56" s="429" t="e">
        <f ca="1"/>
        <v>#N/A</v>
      </c>
      <c r="CE56" s="429" t="e">
        <f ca="1"/>
        <v>#N/A</v>
      </c>
      <c r="CF56" s="429" t="e">
        <f ca="1"/>
        <v>#N/A</v>
      </c>
      <c r="CG56" s="429" t="e">
        <f ca="1"/>
        <v>#N/A</v>
      </c>
      <c r="CH56" s="429" t="e">
        <f ca="1"/>
        <v>#N/A</v>
      </c>
      <c r="CI56" s="429" t="e">
        <f ca="1"/>
        <v>#N/A</v>
      </c>
      <c r="CJ56" s="429" t="e">
        <f ca="1"/>
        <v>#N/A</v>
      </c>
      <c r="CK56" s="429" t="e">
        <f ca="1"/>
        <v>#N/A</v>
      </c>
      <c r="CL56" s="429" t="e">
        <f ca="1"/>
        <v>#N/A</v>
      </c>
      <c r="CM56" s="429" t="e">
        <f ca="1"/>
        <v>#N/A</v>
      </c>
      <c r="CN56" s="429" t="e">
        <f ca="1"/>
        <v>#N/A</v>
      </c>
      <c r="CO56" s="429" t="e">
        <f ca="1"/>
        <v>#N/A</v>
      </c>
      <c r="CP56" s="429" t="e">
        <f ca="1"/>
        <v>#N/A</v>
      </c>
      <c r="CQ56" s="429" t="e">
        <f ca="1"/>
        <v>#N/A</v>
      </c>
      <c r="CR56" s="429" t="e">
        <f ca="1"/>
        <v>#N/A</v>
      </c>
      <c r="CS56" s="429" t="e">
        <f ca="1"/>
        <v>#N/A</v>
      </c>
      <c r="CT56" s="429" t="e">
        <f ca="1"/>
        <v>#N/A</v>
      </c>
      <c r="CU56" s="429" t="e">
        <f ca="1"/>
        <v>#N/A</v>
      </c>
      <c r="CV56" s="429" t="e">
        <f ca="1"/>
        <v>#N/A</v>
      </c>
      <c r="CW56" s="429" t="e">
        <f ca="1"/>
        <v>#N/A</v>
      </c>
      <c r="CX56" s="429" t="e">
        <f ca="1"/>
        <v>#N/A</v>
      </c>
      <c r="CY56" s="429" t="e">
        <f ca="1"/>
        <v>#N/A</v>
      </c>
      <c r="CZ56" s="429" t="e">
        <f ca="1"/>
        <v>#N/A</v>
      </c>
      <c r="DA56" s="429" t="e">
        <f ca="1"/>
        <v>#N/A</v>
      </c>
      <c r="DB56" s="429" t="e">
        <f ca="1"/>
        <v>#N/A</v>
      </c>
      <c r="DC56" s="429" t="e">
        <f ca="1"/>
        <v>#N/A</v>
      </c>
      <c r="DD56" s="429" t="e">
        <f ca="1"/>
        <v>#N/A</v>
      </c>
      <c r="DE56" s="429" t="e">
        <f ca="1"/>
        <v>#N/A</v>
      </c>
      <c r="DF56" s="429" t="e">
        <f ca="1"/>
        <v>#N/A</v>
      </c>
      <c r="DG56" s="429" t="e">
        <f ca="1"/>
        <v>#N/A</v>
      </c>
      <c r="DH56" s="429" t="e">
        <f ca="1"/>
        <v>#N/A</v>
      </c>
      <c r="DI56" s="429" t="e">
        <f ca="1"/>
        <v>#N/A</v>
      </c>
      <c r="DJ56" s="429" t="e">
        <f ca="1"/>
        <v>#N/A</v>
      </c>
      <c r="DK56" s="429" t="e">
        <f ca="1"/>
        <v>#N/A</v>
      </c>
      <c r="DL56" s="429" t="e">
        <f ca="1"/>
        <v>#N/A</v>
      </c>
      <c r="DM56" s="429" t="e">
        <f ca="1"/>
        <v>#N/A</v>
      </c>
      <c r="DN56" s="429" t="e">
        <f ca="1"/>
        <v>#N/A</v>
      </c>
      <c r="DO56" s="429" t="e">
        <f ca="1"/>
        <v>#N/A</v>
      </c>
      <c r="DP56" s="429" t="e">
        <f ca="1"/>
        <v>#N/A</v>
      </c>
      <c r="DQ56" s="429" t="e">
        <f ca="1"/>
        <v>#N/A</v>
      </c>
      <c r="DR56" s="429" t="e">
        <f ca="1"/>
        <v>#N/A</v>
      </c>
      <c r="DS56" s="429" t="e">
        <f ca="1"/>
        <v>#N/A</v>
      </c>
      <c r="DT56" s="23"/>
    </row>
    <row r="57" spans="2:124" s="39" customFormat="1" ht="12" x14ac:dyDescent="0.25">
      <c r="B57" s="53" t="s">
        <v>80</v>
      </c>
      <c r="C57" s="360" t="str">
        <v>-</v>
      </c>
      <c r="D57" s="428" t="e">
        <f ca="1"/>
        <v>#N/A</v>
      </c>
      <c r="E57" s="429" t="e">
        <f ca="1"/>
        <v>#N/A</v>
      </c>
      <c r="F57" s="429" t="e">
        <f ca="1"/>
        <v>#N/A</v>
      </c>
      <c r="G57" s="429" t="e">
        <f ca="1"/>
        <v>#N/A</v>
      </c>
      <c r="H57" s="429" t="e">
        <f ca="1"/>
        <v>#N/A</v>
      </c>
      <c r="I57" s="429" t="e">
        <f ca="1"/>
        <v>#N/A</v>
      </c>
      <c r="J57" s="429" t="e">
        <f ca="1"/>
        <v>#N/A</v>
      </c>
      <c r="K57" s="429" t="e">
        <f ca="1"/>
        <v>#N/A</v>
      </c>
      <c r="L57" s="429" t="e">
        <f ca="1"/>
        <v>#N/A</v>
      </c>
      <c r="M57" s="429" t="e">
        <f ca="1"/>
        <v>#N/A</v>
      </c>
      <c r="N57" s="429" t="e">
        <f ca="1"/>
        <v>#N/A</v>
      </c>
      <c r="O57" s="429" t="e">
        <f ca="1"/>
        <v>#N/A</v>
      </c>
      <c r="P57" s="429" t="e">
        <f ca="1"/>
        <v>#N/A</v>
      </c>
      <c r="Q57" s="429" t="e">
        <f ca="1"/>
        <v>#N/A</v>
      </c>
      <c r="R57" s="429" t="e">
        <f ca="1"/>
        <v>#N/A</v>
      </c>
      <c r="S57" s="429" t="e">
        <f ca="1"/>
        <v>#N/A</v>
      </c>
      <c r="T57" s="429" t="e">
        <f ca="1"/>
        <v>#N/A</v>
      </c>
      <c r="U57" s="429" t="e">
        <f ca="1"/>
        <v>#N/A</v>
      </c>
      <c r="V57" s="429" t="e">
        <f ca="1"/>
        <v>#N/A</v>
      </c>
      <c r="W57" s="429" t="e">
        <f ca="1"/>
        <v>#N/A</v>
      </c>
      <c r="X57" s="429" t="e">
        <f ca="1"/>
        <v>#N/A</v>
      </c>
      <c r="Y57" s="429" t="e">
        <f ca="1"/>
        <v>#N/A</v>
      </c>
      <c r="Z57" s="429" t="e">
        <f ca="1"/>
        <v>#N/A</v>
      </c>
      <c r="AA57" s="429" t="e">
        <f ca="1"/>
        <v>#N/A</v>
      </c>
      <c r="AB57" s="429" t="e">
        <f ca="1"/>
        <v>#N/A</v>
      </c>
      <c r="AC57" s="429" t="e">
        <f ca="1"/>
        <v>#N/A</v>
      </c>
      <c r="AD57" s="429" t="e">
        <f ca="1"/>
        <v>#N/A</v>
      </c>
      <c r="AE57" s="429" t="e">
        <f ca="1"/>
        <v>#N/A</v>
      </c>
      <c r="AF57" s="429" t="e">
        <f ca="1"/>
        <v>#N/A</v>
      </c>
      <c r="AG57" s="429" t="e">
        <f ca="1"/>
        <v>#N/A</v>
      </c>
      <c r="AH57" s="429" t="e">
        <f ca="1"/>
        <v>#N/A</v>
      </c>
      <c r="AI57" s="429" t="e">
        <f ca="1"/>
        <v>#N/A</v>
      </c>
      <c r="AJ57" s="429" t="e">
        <f ca="1"/>
        <v>#N/A</v>
      </c>
      <c r="AK57" s="429" t="e">
        <f ca="1"/>
        <v>#N/A</v>
      </c>
      <c r="AL57" s="429" t="e">
        <f ca="1"/>
        <v>#N/A</v>
      </c>
      <c r="AM57" s="429" t="e">
        <f ca="1"/>
        <v>#N/A</v>
      </c>
      <c r="AN57" s="429" t="e">
        <f ca="1"/>
        <v>#N/A</v>
      </c>
      <c r="AO57" s="429" t="e">
        <f ca="1"/>
        <v>#N/A</v>
      </c>
      <c r="AP57" s="429" t="e">
        <f ca="1"/>
        <v>#N/A</v>
      </c>
      <c r="AQ57" s="429" t="e">
        <f ca="1"/>
        <v>#N/A</v>
      </c>
      <c r="AR57" s="429" t="e">
        <f ca="1"/>
        <v>#N/A</v>
      </c>
      <c r="AS57" s="429" t="e">
        <f ca="1"/>
        <v>#N/A</v>
      </c>
      <c r="AT57" s="429" t="e">
        <f ca="1"/>
        <v>#N/A</v>
      </c>
      <c r="AU57" s="429" t="e">
        <f ca="1"/>
        <v>#N/A</v>
      </c>
      <c r="AV57" s="429" t="e">
        <f ca="1"/>
        <v>#N/A</v>
      </c>
      <c r="AW57" s="429" t="e">
        <f ca="1"/>
        <v>#N/A</v>
      </c>
      <c r="AX57" s="429" t="e">
        <f ca="1"/>
        <v>#N/A</v>
      </c>
      <c r="AY57" s="429" t="e">
        <f ca="1"/>
        <v>#N/A</v>
      </c>
      <c r="AZ57" s="429" t="e">
        <f ca="1"/>
        <v>#N/A</v>
      </c>
      <c r="BA57" s="429" t="e">
        <f ca="1"/>
        <v>#N/A</v>
      </c>
      <c r="BB57" s="429" t="e">
        <f ca="1"/>
        <v>#N/A</v>
      </c>
      <c r="BC57" s="429" t="e">
        <f ca="1"/>
        <v>#N/A</v>
      </c>
      <c r="BD57" s="429" t="e">
        <f ca="1"/>
        <v>#N/A</v>
      </c>
      <c r="BE57" s="429" t="e">
        <f ca="1"/>
        <v>#N/A</v>
      </c>
      <c r="BF57" s="429" t="e">
        <f ca="1"/>
        <v>#N/A</v>
      </c>
      <c r="BG57" s="429" t="e">
        <f ca="1"/>
        <v>#N/A</v>
      </c>
      <c r="BH57" s="429" t="e">
        <f ca="1"/>
        <v>#N/A</v>
      </c>
      <c r="BI57" s="429" t="e">
        <f ca="1"/>
        <v>#N/A</v>
      </c>
      <c r="BJ57" s="429" t="e">
        <f ca="1"/>
        <v>#N/A</v>
      </c>
      <c r="BK57" s="429" t="e">
        <f ca="1"/>
        <v>#N/A</v>
      </c>
      <c r="BL57" s="429" t="e">
        <f ca="1"/>
        <v>#N/A</v>
      </c>
      <c r="BM57" s="429" t="e">
        <f ca="1"/>
        <v>#N/A</v>
      </c>
      <c r="BN57" s="429" t="e">
        <f ca="1"/>
        <v>#N/A</v>
      </c>
      <c r="BO57" s="429" t="e">
        <f ca="1"/>
        <v>#N/A</v>
      </c>
      <c r="BP57" s="429" t="e">
        <f ca="1"/>
        <v>#N/A</v>
      </c>
      <c r="BQ57" s="429" t="e">
        <f ca="1"/>
        <v>#N/A</v>
      </c>
      <c r="BR57" s="429" t="e">
        <f ca="1"/>
        <v>#N/A</v>
      </c>
      <c r="BS57" s="429" t="e">
        <f ca="1"/>
        <v>#N/A</v>
      </c>
      <c r="BT57" s="429" t="e">
        <f ca="1"/>
        <v>#N/A</v>
      </c>
      <c r="BU57" s="429" t="e">
        <f ca="1"/>
        <v>#N/A</v>
      </c>
      <c r="BV57" s="429" t="e">
        <f ca="1"/>
        <v>#N/A</v>
      </c>
      <c r="BW57" s="429" t="e">
        <f ca="1"/>
        <v>#N/A</v>
      </c>
      <c r="BX57" s="429" t="e">
        <f ca="1"/>
        <v>#N/A</v>
      </c>
      <c r="BY57" s="429" t="e">
        <f ca="1"/>
        <v>#N/A</v>
      </c>
      <c r="BZ57" s="429" t="e">
        <f ca="1"/>
        <v>#N/A</v>
      </c>
      <c r="CA57" s="429" t="e">
        <f ca="1"/>
        <v>#N/A</v>
      </c>
      <c r="CB57" s="429" t="e">
        <f ca="1"/>
        <v>#N/A</v>
      </c>
      <c r="CC57" s="429" t="e">
        <f ca="1"/>
        <v>#N/A</v>
      </c>
      <c r="CD57" s="429" t="e">
        <f ca="1"/>
        <v>#N/A</v>
      </c>
      <c r="CE57" s="429" t="e">
        <f ca="1"/>
        <v>#N/A</v>
      </c>
      <c r="CF57" s="429" t="e">
        <f ca="1"/>
        <v>#N/A</v>
      </c>
      <c r="CG57" s="429" t="e">
        <f ca="1"/>
        <v>#N/A</v>
      </c>
      <c r="CH57" s="429" t="e">
        <f ca="1"/>
        <v>#N/A</v>
      </c>
      <c r="CI57" s="429" t="e">
        <f ca="1"/>
        <v>#N/A</v>
      </c>
      <c r="CJ57" s="429" t="e">
        <f ca="1"/>
        <v>#N/A</v>
      </c>
      <c r="CK57" s="429" t="e">
        <f ca="1"/>
        <v>#N/A</v>
      </c>
      <c r="CL57" s="429" t="e">
        <f ca="1"/>
        <v>#N/A</v>
      </c>
      <c r="CM57" s="429" t="e">
        <f ca="1"/>
        <v>#N/A</v>
      </c>
      <c r="CN57" s="429" t="e">
        <f ca="1"/>
        <v>#N/A</v>
      </c>
      <c r="CO57" s="429" t="e">
        <f ca="1"/>
        <v>#N/A</v>
      </c>
      <c r="CP57" s="429" t="e">
        <f ca="1"/>
        <v>#N/A</v>
      </c>
      <c r="CQ57" s="429" t="e">
        <f ca="1"/>
        <v>#N/A</v>
      </c>
      <c r="CR57" s="429" t="e">
        <f ca="1"/>
        <v>#N/A</v>
      </c>
      <c r="CS57" s="429" t="e">
        <f ca="1"/>
        <v>#N/A</v>
      </c>
      <c r="CT57" s="429" t="e">
        <f ca="1"/>
        <v>#N/A</v>
      </c>
      <c r="CU57" s="429" t="e">
        <f ca="1"/>
        <v>#N/A</v>
      </c>
      <c r="CV57" s="429" t="e">
        <f ca="1"/>
        <v>#N/A</v>
      </c>
      <c r="CW57" s="429" t="e">
        <f ca="1"/>
        <v>#N/A</v>
      </c>
      <c r="CX57" s="429" t="e">
        <f ca="1"/>
        <v>#N/A</v>
      </c>
      <c r="CY57" s="429" t="e">
        <f ca="1"/>
        <v>#N/A</v>
      </c>
      <c r="CZ57" s="429" t="e">
        <f ca="1"/>
        <v>#N/A</v>
      </c>
      <c r="DA57" s="429" t="e">
        <f ca="1"/>
        <v>#N/A</v>
      </c>
      <c r="DB57" s="429" t="e">
        <f ca="1"/>
        <v>#N/A</v>
      </c>
      <c r="DC57" s="429" t="e">
        <f ca="1"/>
        <v>#N/A</v>
      </c>
      <c r="DD57" s="429" t="e">
        <f ca="1"/>
        <v>#N/A</v>
      </c>
      <c r="DE57" s="429" t="e">
        <f ca="1"/>
        <v>#N/A</v>
      </c>
      <c r="DF57" s="429" t="e">
        <f ca="1"/>
        <v>#N/A</v>
      </c>
      <c r="DG57" s="429" t="e">
        <f ca="1"/>
        <v>#N/A</v>
      </c>
      <c r="DH57" s="429" t="e">
        <f ca="1"/>
        <v>#N/A</v>
      </c>
      <c r="DI57" s="429" t="e">
        <f ca="1"/>
        <v>#N/A</v>
      </c>
      <c r="DJ57" s="429" t="e">
        <f ca="1"/>
        <v>#N/A</v>
      </c>
      <c r="DK57" s="429" t="e">
        <f ca="1"/>
        <v>#N/A</v>
      </c>
      <c r="DL57" s="429" t="e">
        <f ca="1"/>
        <v>#N/A</v>
      </c>
      <c r="DM57" s="429" t="e">
        <f ca="1"/>
        <v>#N/A</v>
      </c>
      <c r="DN57" s="429" t="e">
        <f ca="1"/>
        <v>#N/A</v>
      </c>
      <c r="DO57" s="429" t="e">
        <f ca="1"/>
        <v>#N/A</v>
      </c>
      <c r="DP57" s="429" t="e">
        <f ca="1"/>
        <v>#N/A</v>
      </c>
      <c r="DQ57" s="429" t="e">
        <f ca="1"/>
        <v>#N/A</v>
      </c>
      <c r="DR57" s="429" t="e">
        <f ca="1"/>
        <v>#N/A</v>
      </c>
      <c r="DS57" s="429" t="e">
        <f ca="1"/>
        <v>#N/A</v>
      </c>
      <c r="DT57" s="23"/>
    </row>
    <row r="58" spans="2:124" s="39" customFormat="1" ht="12" x14ac:dyDescent="0.25">
      <c r="B58" s="53" t="s">
        <v>81</v>
      </c>
      <c r="C58" s="360" t="str">
        <v>-</v>
      </c>
      <c r="D58" s="428" t="e">
        <f ca="1"/>
        <v>#N/A</v>
      </c>
      <c r="E58" s="429" t="e">
        <f ca="1"/>
        <v>#N/A</v>
      </c>
      <c r="F58" s="429" t="e">
        <f ca="1"/>
        <v>#N/A</v>
      </c>
      <c r="G58" s="429" t="e">
        <f ca="1"/>
        <v>#N/A</v>
      </c>
      <c r="H58" s="429" t="e">
        <f ca="1"/>
        <v>#N/A</v>
      </c>
      <c r="I58" s="429" t="e">
        <f ca="1"/>
        <v>#N/A</v>
      </c>
      <c r="J58" s="429" t="e">
        <f ca="1"/>
        <v>#N/A</v>
      </c>
      <c r="K58" s="429" t="e">
        <f ca="1"/>
        <v>#N/A</v>
      </c>
      <c r="L58" s="429" t="e">
        <f ca="1"/>
        <v>#N/A</v>
      </c>
      <c r="M58" s="429" t="e">
        <f ca="1"/>
        <v>#N/A</v>
      </c>
      <c r="N58" s="429" t="e">
        <f ca="1"/>
        <v>#N/A</v>
      </c>
      <c r="O58" s="429" t="e">
        <f ca="1"/>
        <v>#N/A</v>
      </c>
      <c r="P58" s="429" t="e">
        <f ca="1"/>
        <v>#N/A</v>
      </c>
      <c r="Q58" s="429" t="e">
        <f ca="1"/>
        <v>#N/A</v>
      </c>
      <c r="R58" s="429" t="e">
        <f ca="1"/>
        <v>#N/A</v>
      </c>
      <c r="S58" s="429" t="e">
        <f ca="1"/>
        <v>#N/A</v>
      </c>
      <c r="T58" s="429" t="e">
        <f ca="1"/>
        <v>#N/A</v>
      </c>
      <c r="U58" s="429" t="e">
        <f ca="1"/>
        <v>#N/A</v>
      </c>
      <c r="V58" s="429" t="e">
        <f ca="1"/>
        <v>#N/A</v>
      </c>
      <c r="W58" s="429" t="e">
        <f ca="1"/>
        <v>#N/A</v>
      </c>
      <c r="X58" s="429" t="e">
        <f ca="1"/>
        <v>#N/A</v>
      </c>
      <c r="Y58" s="429" t="e">
        <f ca="1"/>
        <v>#N/A</v>
      </c>
      <c r="Z58" s="429" t="e">
        <f ca="1"/>
        <v>#N/A</v>
      </c>
      <c r="AA58" s="429" t="e">
        <f ca="1"/>
        <v>#N/A</v>
      </c>
      <c r="AB58" s="429" t="e">
        <f ca="1"/>
        <v>#N/A</v>
      </c>
      <c r="AC58" s="429" t="e">
        <f ca="1"/>
        <v>#N/A</v>
      </c>
      <c r="AD58" s="429" t="e">
        <f ca="1"/>
        <v>#N/A</v>
      </c>
      <c r="AE58" s="429" t="e">
        <f ca="1"/>
        <v>#N/A</v>
      </c>
      <c r="AF58" s="429" t="e">
        <f ca="1"/>
        <v>#N/A</v>
      </c>
      <c r="AG58" s="429" t="e">
        <f ca="1"/>
        <v>#N/A</v>
      </c>
      <c r="AH58" s="429" t="e">
        <f ca="1"/>
        <v>#N/A</v>
      </c>
      <c r="AI58" s="429" t="e">
        <f ca="1"/>
        <v>#N/A</v>
      </c>
      <c r="AJ58" s="429" t="e">
        <f ca="1"/>
        <v>#N/A</v>
      </c>
      <c r="AK58" s="429" t="e">
        <f ca="1"/>
        <v>#N/A</v>
      </c>
      <c r="AL58" s="429" t="e">
        <f ca="1"/>
        <v>#N/A</v>
      </c>
      <c r="AM58" s="429" t="e">
        <f ca="1"/>
        <v>#N/A</v>
      </c>
      <c r="AN58" s="429" t="e">
        <f ca="1"/>
        <v>#N/A</v>
      </c>
      <c r="AO58" s="429" t="e">
        <f ca="1"/>
        <v>#N/A</v>
      </c>
      <c r="AP58" s="429" t="e">
        <f ca="1"/>
        <v>#N/A</v>
      </c>
      <c r="AQ58" s="429" t="e">
        <f ca="1"/>
        <v>#N/A</v>
      </c>
      <c r="AR58" s="429" t="e">
        <f ca="1"/>
        <v>#N/A</v>
      </c>
      <c r="AS58" s="429" t="e">
        <f ca="1"/>
        <v>#N/A</v>
      </c>
      <c r="AT58" s="429" t="e">
        <f ca="1"/>
        <v>#N/A</v>
      </c>
      <c r="AU58" s="429" t="e">
        <f ca="1"/>
        <v>#N/A</v>
      </c>
      <c r="AV58" s="429" t="e">
        <f ca="1"/>
        <v>#N/A</v>
      </c>
      <c r="AW58" s="429" t="e">
        <f ca="1"/>
        <v>#N/A</v>
      </c>
      <c r="AX58" s="429" t="e">
        <f ca="1"/>
        <v>#N/A</v>
      </c>
      <c r="AY58" s="429" t="e">
        <f ca="1"/>
        <v>#N/A</v>
      </c>
      <c r="AZ58" s="429" t="e">
        <f ca="1"/>
        <v>#N/A</v>
      </c>
      <c r="BA58" s="429" t="e">
        <f ca="1"/>
        <v>#N/A</v>
      </c>
      <c r="BB58" s="429" t="e">
        <f ca="1"/>
        <v>#N/A</v>
      </c>
      <c r="BC58" s="429" t="e">
        <f ca="1"/>
        <v>#N/A</v>
      </c>
      <c r="BD58" s="429" t="e">
        <f ca="1"/>
        <v>#N/A</v>
      </c>
      <c r="BE58" s="429" t="e">
        <f ca="1"/>
        <v>#N/A</v>
      </c>
      <c r="BF58" s="429" t="e">
        <f ca="1"/>
        <v>#N/A</v>
      </c>
      <c r="BG58" s="429" t="e">
        <f ca="1"/>
        <v>#N/A</v>
      </c>
      <c r="BH58" s="429" t="e">
        <f ca="1"/>
        <v>#N/A</v>
      </c>
      <c r="BI58" s="429" t="e">
        <f ca="1"/>
        <v>#N/A</v>
      </c>
      <c r="BJ58" s="429" t="e">
        <f ca="1"/>
        <v>#N/A</v>
      </c>
      <c r="BK58" s="429" t="e">
        <f ca="1"/>
        <v>#N/A</v>
      </c>
      <c r="BL58" s="429" t="e">
        <f ca="1"/>
        <v>#N/A</v>
      </c>
      <c r="BM58" s="429" t="e">
        <f ca="1"/>
        <v>#N/A</v>
      </c>
      <c r="BN58" s="429" t="e">
        <f ca="1"/>
        <v>#N/A</v>
      </c>
      <c r="BO58" s="429" t="e">
        <f ca="1"/>
        <v>#N/A</v>
      </c>
      <c r="BP58" s="429" t="e">
        <f ca="1"/>
        <v>#N/A</v>
      </c>
      <c r="BQ58" s="429" t="e">
        <f ca="1"/>
        <v>#N/A</v>
      </c>
      <c r="BR58" s="429" t="e">
        <f ca="1"/>
        <v>#N/A</v>
      </c>
      <c r="BS58" s="429" t="e">
        <f ca="1"/>
        <v>#N/A</v>
      </c>
      <c r="BT58" s="429" t="e">
        <f ca="1"/>
        <v>#N/A</v>
      </c>
      <c r="BU58" s="429" t="e">
        <f ca="1"/>
        <v>#N/A</v>
      </c>
      <c r="BV58" s="429" t="e">
        <f ca="1"/>
        <v>#N/A</v>
      </c>
      <c r="BW58" s="429" t="e">
        <f ca="1"/>
        <v>#N/A</v>
      </c>
      <c r="BX58" s="429" t="e">
        <f ca="1"/>
        <v>#N/A</v>
      </c>
      <c r="BY58" s="429" t="e">
        <f ca="1"/>
        <v>#N/A</v>
      </c>
      <c r="BZ58" s="429" t="e">
        <f ca="1"/>
        <v>#N/A</v>
      </c>
      <c r="CA58" s="429" t="e">
        <f ca="1"/>
        <v>#N/A</v>
      </c>
      <c r="CB58" s="429" t="e">
        <f ca="1"/>
        <v>#N/A</v>
      </c>
      <c r="CC58" s="429" t="e">
        <f ca="1"/>
        <v>#N/A</v>
      </c>
      <c r="CD58" s="429" t="e">
        <f ca="1"/>
        <v>#N/A</v>
      </c>
      <c r="CE58" s="429" t="e">
        <f ca="1"/>
        <v>#N/A</v>
      </c>
      <c r="CF58" s="429" t="e">
        <f ca="1"/>
        <v>#N/A</v>
      </c>
      <c r="CG58" s="429" t="e">
        <f ca="1"/>
        <v>#N/A</v>
      </c>
      <c r="CH58" s="429" t="e">
        <f ca="1"/>
        <v>#N/A</v>
      </c>
      <c r="CI58" s="429" t="e">
        <f ca="1"/>
        <v>#N/A</v>
      </c>
      <c r="CJ58" s="429" t="e">
        <f ca="1"/>
        <v>#N/A</v>
      </c>
      <c r="CK58" s="429" t="e">
        <f ca="1"/>
        <v>#N/A</v>
      </c>
      <c r="CL58" s="429" t="e">
        <f ca="1"/>
        <v>#N/A</v>
      </c>
      <c r="CM58" s="429" t="e">
        <f ca="1"/>
        <v>#N/A</v>
      </c>
      <c r="CN58" s="429" t="e">
        <f ca="1"/>
        <v>#N/A</v>
      </c>
      <c r="CO58" s="429" t="e">
        <f ca="1"/>
        <v>#N/A</v>
      </c>
      <c r="CP58" s="429" t="e">
        <f ca="1"/>
        <v>#N/A</v>
      </c>
      <c r="CQ58" s="429" t="e">
        <f ca="1"/>
        <v>#N/A</v>
      </c>
      <c r="CR58" s="429" t="e">
        <f ca="1"/>
        <v>#N/A</v>
      </c>
      <c r="CS58" s="429" t="e">
        <f ca="1"/>
        <v>#N/A</v>
      </c>
      <c r="CT58" s="429" t="e">
        <f ca="1"/>
        <v>#N/A</v>
      </c>
      <c r="CU58" s="429" t="e">
        <f ca="1"/>
        <v>#N/A</v>
      </c>
      <c r="CV58" s="429" t="e">
        <f ca="1"/>
        <v>#N/A</v>
      </c>
      <c r="CW58" s="429" t="e">
        <f ca="1"/>
        <v>#N/A</v>
      </c>
      <c r="CX58" s="429" t="e">
        <f ca="1"/>
        <v>#N/A</v>
      </c>
      <c r="CY58" s="429" t="e">
        <f ca="1"/>
        <v>#N/A</v>
      </c>
      <c r="CZ58" s="429" t="e">
        <f ca="1"/>
        <v>#N/A</v>
      </c>
      <c r="DA58" s="429" t="e">
        <f ca="1"/>
        <v>#N/A</v>
      </c>
      <c r="DB58" s="429" t="e">
        <f ca="1"/>
        <v>#N/A</v>
      </c>
      <c r="DC58" s="429" t="e">
        <f ca="1"/>
        <v>#N/A</v>
      </c>
      <c r="DD58" s="429" t="e">
        <f ca="1"/>
        <v>#N/A</v>
      </c>
      <c r="DE58" s="429" t="e">
        <f ca="1"/>
        <v>#N/A</v>
      </c>
      <c r="DF58" s="429" t="e">
        <f ca="1"/>
        <v>#N/A</v>
      </c>
      <c r="DG58" s="429" t="e">
        <f ca="1"/>
        <v>#N/A</v>
      </c>
      <c r="DH58" s="429" t="e">
        <f ca="1"/>
        <v>#N/A</v>
      </c>
      <c r="DI58" s="429" t="e">
        <f ca="1"/>
        <v>#N/A</v>
      </c>
      <c r="DJ58" s="429" t="e">
        <f ca="1"/>
        <v>#N/A</v>
      </c>
      <c r="DK58" s="429" t="e">
        <f ca="1"/>
        <v>#N/A</v>
      </c>
      <c r="DL58" s="429" t="e">
        <f ca="1"/>
        <v>#N/A</v>
      </c>
      <c r="DM58" s="429" t="e">
        <f ca="1"/>
        <v>#N/A</v>
      </c>
      <c r="DN58" s="429" t="e">
        <f ca="1"/>
        <v>#N/A</v>
      </c>
      <c r="DO58" s="429" t="e">
        <f ca="1"/>
        <v>#N/A</v>
      </c>
      <c r="DP58" s="429" t="e">
        <f ca="1"/>
        <v>#N/A</v>
      </c>
      <c r="DQ58" s="429" t="e">
        <f ca="1"/>
        <v>#N/A</v>
      </c>
      <c r="DR58" s="429" t="e">
        <f ca="1"/>
        <v>#N/A</v>
      </c>
      <c r="DS58" s="429" t="e">
        <f ca="1"/>
        <v>#N/A</v>
      </c>
      <c r="DT58" s="23"/>
    </row>
    <row r="59" spans="2:124" s="39" customFormat="1" ht="12" x14ac:dyDescent="0.25">
      <c r="B59" s="53" t="s">
        <v>83</v>
      </c>
      <c r="C59" s="361" t="str">
        <v>-</v>
      </c>
      <c r="D59" s="430" t="e">
        <f ca="1"/>
        <v>#N/A</v>
      </c>
      <c r="E59" s="431" t="e">
        <f ca="1"/>
        <v>#N/A</v>
      </c>
      <c r="F59" s="431" t="e">
        <f ca="1"/>
        <v>#N/A</v>
      </c>
      <c r="G59" s="431" t="e">
        <f ca="1"/>
        <v>#N/A</v>
      </c>
      <c r="H59" s="431" t="e">
        <f ca="1"/>
        <v>#N/A</v>
      </c>
      <c r="I59" s="431" t="e">
        <f ca="1"/>
        <v>#N/A</v>
      </c>
      <c r="J59" s="431" t="e">
        <f ca="1"/>
        <v>#N/A</v>
      </c>
      <c r="K59" s="431" t="e">
        <f ca="1"/>
        <v>#N/A</v>
      </c>
      <c r="L59" s="431" t="e">
        <f ca="1"/>
        <v>#N/A</v>
      </c>
      <c r="M59" s="431" t="e">
        <f ca="1"/>
        <v>#N/A</v>
      </c>
      <c r="N59" s="431" t="e">
        <f ca="1"/>
        <v>#N/A</v>
      </c>
      <c r="O59" s="431" t="e">
        <f ca="1"/>
        <v>#N/A</v>
      </c>
      <c r="P59" s="431" t="e">
        <f ca="1"/>
        <v>#N/A</v>
      </c>
      <c r="Q59" s="431" t="e">
        <f ca="1"/>
        <v>#N/A</v>
      </c>
      <c r="R59" s="431" t="e">
        <f ca="1"/>
        <v>#N/A</v>
      </c>
      <c r="S59" s="431" t="e">
        <f ca="1"/>
        <v>#N/A</v>
      </c>
      <c r="T59" s="431" t="e">
        <f ca="1"/>
        <v>#N/A</v>
      </c>
      <c r="U59" s="431" t="e">
        <f ca="1"/>
        <v>#N/A</v>
      </c>
      <c r="V59" s="431" t="e">
        <f ca="1"/>
        <v>#N/A</v>
      </c>
      <c r="W59" s="431" t="e">
        <f ca="1"/>
        <v>#N/A</v>
      </c>
      <c r="X59" s="431" t="e">
        <f ca="1"/>
        <v>#N/A</v>
      </c>
      <c r="Y59" s="431" t="e">
        <f ca="1"/>
        <v>#N/A</v>
      </c>
      <c r="Z59" s="431" t="e">
        <f ca="1"/>
        <v>#N/A</v>
      </c>
      <c r="AA59" s="431" t="e">
        <f ca="1"/>
        <v>#N/A</v>
      </c>
      <c r="AB59" s="431" t="e">
        <f ca="1"/>
        <v>#N/A</v>
      </c>
      <c r="AC59" s="431" t="e">
        <f ca="1"/>
        <v>#N/A</v>
      </c>
      <c r="AD59" s="431" t="e">
        <f ca="1"/>
        <v>#N/A</v>
      </c>
      <c r="AE59" s="431" t="e">
        <f ca="1"/>
        <v>#N/A</v>
      </c>
      <c r="AF59" s="431" t="e">
        <f ca="1"/>
        <v>#N/A</v>
      </c>
      <c r="AG59" s="431" t="e">
        <f ca="1"/>
        <v>#N/A</v>
      </c>
      <c r="AH59" s="431" t="e">
        <f ca="1"/>
        <v>#N/A</v>
      </c>
      <c r="AI59" s="431" t="e">
        <f ca="1"/>
        <v>#N/A</v>
      </c>
      <c r="AJ59" s="431" t="e">
        <f ca="1"/>
        <v>#N/A</v>
      </c>
      <c r="AK59" s="431" t="e">
        <f ca="1"/>
        <v>#N/A</v>
      </c>
      <c r="AL59" s="431" t="e">
        <f ca="1"/>
        <v>#N/A</v>
      </c>
      <c r="AM59" s="431" t="e">
        <f ca="1"/>
        <v>#N/A</v>
      </c>
      <c r="AN59" s="431" t="e">
        <f ca="1"/>
        <v>#N/A</v>
      </c>
      <c r="AO59" s="431" t="e">
        <f ca="1"/>
        <v>#N/A</v>
      </c>
      <c r="AP59" s="431" t="e">
        <f ca="1"/>
        <v>#N/A</v>
      </c>
      <c r="AQ59" s="431" t="e">
        <f ca="1"/>
        <v>#N/A</v>
      </c>
      <c r="AR59" s="431" t="e">
        <f ca="1"/>
        <v>#N/A</v>
      </c>
      <c r="AS59" s="431" t="e">
        <f ca="1"/>
        <v>#N/A</v>
      </c>
      <c r="AT59" s="431" t="e">
        <f ca="1"/>
        <v>#N/A</v>
      </c>
      <c r="AU59" s="431" t="e">
        <f ca="1"/>
        <v>#N/A</v>
      </c>
      <c r="AV59" s="431" t="e">
        <f ca="1"/>
        <v>#N/A</v>
      </c>
      <c r="AW59" s="431" t="e">
        <f ca="1"/>
        <v>#N/A</v>
      </c>
      <c r="AX59" s="431" t="e">
        <f ca="1"/>
        <v>#N/A</v>
      </c>
      <c r="AY59" s="431" t="e">
        <f ca="1"/>
        <v>#N/A</v>
      </c>
      <c r="AZ59" s="431" t="e">
        <f ca="1"/>
        <v>#N/A</v>
      </c>
      <c r="BA59" s="431" t="e">
        <f ca="1"/>
        <v>#N/A</v>
      </c>
      <c r="BB59" s="431" t="e">
        <f ca="1"/>
        <v>#N/A</v>
      </c>
      <c r="BC59" s="431" t="e">
        <f ca="1"/>
        <v>#N/A</v>
      </c>
      <c r="BD59" s="431" t="e">
        <f ca="1"/>
        <v>#N/A</v>
      </c>
      <c r="BE59" s="431" t="e">
        <f ca="1"/>
        <v>#N/A</v>
      </c>
      <c r="BF59" s="431" t="e">
        <f ca="1"/>
        <v>#N/A</v>
      </c>
      <c r="BG59" s="431" t="e">
        <f ca="1"/>
        <v>#N/A</v>
      </c>
      <c r="BH59" s="431" t="e">
        <f ca="1"/>
        <v>#N/A</v>
      </c>
      <c r="BI59" s="431" t="e">
        <f ca="1"/>
        <v>#N/A</v>
      </c>
      <c r="BJ59" s="431" t="e">
        <f ca="1"/>
        <v>#N/A</v>
      </c>
      <c r="BK59" s="431" t="e">
        <f ca="1"/>
        <v>#N/A</v>
      </c>
      <c r="BL59" s="431" t="e">
        <f ca="1"/>
        <v>#N/A</v>
      </c>
      <c r="BM59" s="431" t="e">
        <f ca="1"/>
        <v>#N/A</v>
      </c>
      <c r="BN59" s="431" t="e">
        <f ca="1"/>
        <v>#N/A</v>
      </c>
      <c r="BO59" s="431" t="e">
        <f ca="1"/>
        <v>#N/A</v>
      </c>
      <c r="BP59" s="431" t="e">
        <f ca="1"/>
        <v>#N/A</v>
      </c>
      <c r="BQ59" s="431" t="e">
        <f ca="1"/>
        <v>#N/A</v>
      </c>
      <c r="BR59" s="431" t="e">
        <f ca="1"/>
        <v>#N/A</v>
      </c>
      <c r="BS59" s="431" t="e">
        <f ca="1"/>
        <v>#N/A</v>
      </c>
      <c r="BT59" s="431" t="e">
        <f ca="1"/>
        <v>#N/A</v>
      </c>
      <c r="BU59" s="431" t="e">
        <f ca="1"/>
        <v>#N/A</v>
      </c>
      <c r="BV59" s="431" t="e">
        <f ca="1"/>
        <v>#N/A</v>
      </c>
      <c r="BW59" s="431" t="e">
        <f ca="1"/>
        <v>#N/A</v>
      </c>
      <c r="BX59" s="431" t="e">
        <f ca="1"/>
        <v>#N/A</v>
      </c>
      <c r="BY59" s="431" t="e">
        <f ca="1"/>
        <v>#N/A</v>
      </c>
      <c r="BZ59" s="431" t="e">
        <f ca="1"/>
        <v>#N/A</v>
      </c>
      <c r="CA59" s="431" t="e">
        <f ca="1"/>
        <v>#N/A</v>
      </c>
      <c r="CB59" s="431" t="e">
        <f ca="1"/>
        <v>#N/A</v>
      </c>
      <c r="CC59" s="431" t="e">
        <f ca="1"/>
        <v>#N/A</v>
      </c>
      <c r="CD59" s="431" t="e">
        <f ca="1"/>
        <v>#N/A</v>
      </c>
      <c r="CE59" s="431" t="e">
        <f ca="1"/>
        <v>#N/A</v>
      </c>
      <c r="CF59" s="431" t="e">
        <f ca="1"/>
        <v>#N/A</v>
      </c>
      <c r="CG59" s="431" t="e">
        <f ca="1"/>
        <v>#N/A</v>
      </c>
      <c r="CH59" s="431" t="e">
        <f ca="1"/>
        <v>#N/A</v>
      </c>
      <c r="CI59" s="431" t="e">
        <f ca="1"/>
        <v>#N/A</v>
      </c>
      <c r="CJ59" s="431" t="e">
        <f ca="1"/>
        <v>#N/A</v>
      </c>
      <c r="CK59" s="431" t="e">
        <f ca="1"/>
        <v>#N/A</v>
      </c>
      <c r="CL59" s="431" t="e">
        <f ca="1"/>
        <v>#N/A</v>
      </c>
      <c r="CM59" s="431" t="e">
        <f ca="1"/>
        <v>#N/A</v>
      </c>
      <c r="CN59" s="431" t="e">
        <f ca="1"/>
        <v>#N/A</v>
      </c>
      <c r="CO59" s="431" t="e">
        <f ca="1"/>
        <v>#N/A</v>
      </c>
      <c r="CP59" s="431" t="e">
        <f ca="1"/>
        <v>#N/A</v>
      </c>
      <c r="CQ59" s="431" t="e">
        <f ca="1"/>
        <v>#N/A</v>
      </c>
      <c r="CR59" s="431" t="e">
        <f ca="1"/>
        <v>#N/A</v>
      </c>
      <c r="CS59" s="431" t="e">
        <f ca="1"/>
        <v>#N/A</v>
      </c>
      <c r="CT59" s="431" t="e">
        <f ca="1"/>
        <v>#N/A</v>
      </c>
      <c r="CU59" s="431" t="e">
        <f ca="1"/>
        <v>#N/A</v>
      </c>
      <c r="CV59" s="431" t="e">
        <f ca="1"/>
        <v>#N/A</v>
      </c>
      <c r="CW59" s="431" t="e">
        <f ca="1"/>
        <v>#N/A</v>
      </c>
      <c r="CX59" s="431" t="e">
        <f ca="1"/>
        <v>#N/A</v>
      </c>
      <c r="CY59" s="431" t="e">
        <f ca="1"/>
        <v>#N/A</v>
      </c>
      <c r="CZ59" s="431" t="e">
        <f ca="1"/>
        <v>#N/A</v>
      </c>
      <c r="DA59" s="431" t="e">
        <f ca="1"/>
        <v>#N/A</v>
      </c>
      <c r="DB59" s="431" t="e">
        <f ca="1"/>
        <v>#N/A</v>
      </c>
      <c r="DC59" s="431" t="e">
        <f ca="1"/>
        <v>#N/A</v>
      </c>
      <c r="DD59" s="431" t="e">
        <f ca="1"/>
        <v>#N/A</v>
      </c>
      <c r="DE59" s="431" t="e">
        <f ca="1"/>
        <v>#N/A</v>
      </c>
      <c r="DF59" s="431" t="e">
        <f ca="1"/>
        <v>#N/A</v>
      </c>
      <c r="DG59" s="431" t="e">
        <f ca="1"/>
        <v>#N/A</v>
      </c>
      <c r="DH59" s="431" t="e">
        <f ca="1"/>
        <v>#N/A</v>
      </c>
      <c r="DI59" s="431" t="e">
        <f ca="1"/>
        <v>#N/A</v>
      </c>
      <c r="DJ59" s="431" t="e">
        <f ca="1"/>
        <v>#N/A</v>
      </c>
      <c r="DK59" s="431" t="e">
        <f ca="1"/>
        <v>#N/A</v>
      </c>
      <c r="DL59" s="431" t="e">
        <f ca="1"/>
        <v>#N/A</v>
      </c>
      <c r="DM59" s="431" t="e">
        <f ca="1"/>
        <v>#N/A</v>
      </c>
      <c r="DN59" s="431" t="e">
        <f ca="1"/>
        <v>#N/A</v>
      </c>
      <c r="DO59" s="431" t="e">
        <f ca="1"/>
        <v>#N/A</v>
      </c>
      <c r="DP59" s="431" t="e">
        <f ca="1"/>
        <v>#N/A</v>
      </c>
      <c r="DQ59" s="431" t="e">
        <f ca="1"/>
        <v>#N/A</v>
      </c>
      <c r="DR59" s="431" t="e">
        <f ca="1"/>
        <v>#N/A</v>
      </c>
      <c r="DS59" s="431" t="e">
        <f ca="1"/>
        <v>#N/A</v>
      </c>
      <c r="DT59" s="24"/>
    </row>
    <row r="60" spans="2:124" s="39" customFormat="1" ht="12" x14ac:dyDescent="0.25">
      <c r="B60" s="53" t="s">
        <v>85</v>
      </c>
      <c r="C60" s="360" t="str">
        <v>-</v>
      </c>
      <c r="D60" s="428" t="e">
        <f ca="1"/>
        <v>#N/A</v>
      </c>
      <c r="E60" s="429" t="e">
        <f ca="1"/>
        <v>#N/A</v>
      </c>
      <c r="F60" s="429" t="e">
        <f ca="1"/>
        <v>#N/A</v>
      </c>
      <c r="G60" s="429" t="e">
        <f ca="1"/>
        <v>#N/A</v>
      </c>
      <c r="H60" s="429" t="e">
        <f ca="1"/>
        <v>#N/A</v>
      </c>
      <c r="I60" s="429" t="e">
        <f ca="1"/>
        <v>#N/A</v>
      </c>
      <c r="J60" s="429" t="e">
        <f ca="1"/>
        <v>#N/A</v>
      </c>
      <c r="K60" s="429" t="e">
        <f ca="1"/>
        <v>#N/A</v>
      </c>
      <c r="L60" s="429" t="e">
        <f ca="1"/>
        <v>#N/A</v>
      </c>
      <c r="M60" s="429" t="e">
        <f ca="1"/>
        <v>#N/A</v>
      </c>
      <c r="N60" s="429" t="e">
        <f ca="1"/>
        <v>#N/A</v>
      </c>
      <c r="O60" s="429" t="e">
        <f ca="1"/>
        <v>#N/A</v>
      </c>
      <c r="P60" s="429" t="e">
        <f ca="1"/>
        <v>#N/A</v>
      </c>
      <c r="Q60" s="429" t="e">
        <f ca="1"/>
        <v>#N/A</v>
      </c>
      <c r="R60" s="429" t="e">
        <f ca="1"/>
        <v>#N/A</v>
      </c>
      <c r="S60" s="429" t="e">
        <f ca="1"/>
        <v>#N/A</v>
      </c>
      <c r="T60" s="429" t="e">
        <f ca="1"/>
        <v>#N/A</v>
      </c>
      <c r="U60" s="429" t="e">
        <f ca="1"/>
        <v>#N/A</v>
      </c>
      <c r="V60" s="429" t="e">
        <f ca="1"/>
        <v>#N/A</v>
      </c>
      <c r="W60" s="429" t="e">
        <f ca="1"/>
        <v>#N/A</v>
      </c>
      <c r="X60" s="429" t="e">
        <f ca="1"/>
        <v>#N/A</v>
      </c>
      <c r="Y60" s="429" t="e">
        <f ca="1"/>
        <v>#N/A</v>
      </c>
      <c r="Z60" s="429" t="e">
        <f ca="1"/>
        <v>#N/A</v>
      </c>
      <c r="AA60" s="429" t="e">
        <f ca="1"/>
        <v>#N/A</v>
      </c>
      <c r="AB60" s="429" t="e">
        <f ca="1"/>
        <v>#N/A</v>
      </c>
      <c r="AC60" s="429" t="e">
        <f ca="1"/>
        <v>#N/A</v>
      </c>
      <c r="AD60" s="429" t="e">
        <f ca="1"/>
        <v>#N/A</v>
      </c>
      <c r="AE60" s="429" t="e">
        <f ca="1"/>
        <v>#N/A</v>
      </c>
      <c r="AF60" s="429" t="e">
        <f ca="1"/>
        <v>#N/A</v>
      </c>
      <c r="AG60" s="429" t="e">
        <f ca="1"/>
        <v>#N/A</v>
      </c>
      <c r="AH60" s="429" t="e">
        <f ca="1"/>
        <v>#N/A</v>
      </c>
      <c r="AI60" s="429" t="e">
        <f ca="1"/>
        <v>#N/A</v>
      </c>
      <c r="AJ60" s="429" t="e">
        <f ca="1"/>
        <v>#N/A</v>
      </c>
      <c r="AK60" s="429" t="e">
        <f ca="1"/>
        <v>#N/A</v>
      </c>
      <c r="AL60" s="429" t="e">
        <f ca="1"/>
        <v>#N/A</v>
      </c>
      <c r="AM60" s="429" t="e">
        <f ca="1"/>
        <v>#N/A</v>
      </c>
      <c r="AN60" s="429" t="e">
        <f ca="1"/>
        <v>#N/A</v>
      </c>
      <c r="AO60" s="429" t="e">
        <f ca="1"/>
        <v>#N/A</v>
      </c>
      <c r="AP60" s="429" t="e">
        <f ca="1"/>
        <v>#N/A</v>
      </c>
      <c r="AQ60" s="429" t="e">
        <f ca="1"/>
        <v>#N/A</v>
      </c>
      <c r="AR60" s="429" t="e">
        <f ca="1"/>
        <v>#N/A</v>
      </c>
      <c r="AS60" s="429" t="e">
        <f ca="1"/>
        <v>#N/A</v>
      </c>
      <c r="AT60" s="429" t="e">
        <f ca="1"/>
        <v>#N/A</v>
      </c>
      <c r="AU60" s="429" t="e">
        <f ca="1"/>
        <v>#N/A</v>
      </c>
      <c r="AV60" s="429" t="e">
        <f ca="1"/>
        <v>#N/A</v>
      </c>
      <c r="AW60" s="429" t="e">
        <f ca="1"/>
        <v>#N/A</v>
      </c>
      <c r="AX60" s="429" t="e">
        <f ca="1"/>
        <v>#N/A</v>
      </c>
      <c r="AY60" s="429" t="e">
        <f ca="1"/>
        <v>#N/A</v>
      </c>
      <c r="AZ60" s="429" t="e">
        <f ca="1"/>
        <v>#N/A</v>
      </c>
      <c r="BA60" s="429" t="e">
        <f ca="1"/>
        <v>#N/A</v>
      </c>
      <c r="BB60" s="429" t="e">
        <f ca="1"/>
        <v>#N/A</v>
      </c>
      <c r="BC60" s="429" t="e">
        <f ca="1"/>
        <v>#N/A</v>
      </c>
      <c r="BD60" s="429" t="e">
        <f ca="1"/>
        <v>#N/A</v>
      </c>
      <c r="BE60" s="429" t="e">
        <f ca="1"/>
        <v>#N/A</v>
      </c>
      <c r="BF60" s="429" t="e">
        <f ca="1"/>
        <v>#N/A</v>
      </c>
      <c r="BG60" s="429" t="e">
        <f ca="1"/>
        <v>#N/A</v>
      </c>
      <c r="BH60" s="429" t="e">
        <f ca="1"/>
        <v>#N/A</v>
      </c>
      <c r="BI60" s="429" t="e">
        <f ca="1"/>
        <v>#N/A</v>
      </c>
      <c r="BJ60" s="429" t="e">
        <f ca="1"/>
        <v>#N/A</v>
      </c>
      <c r="BK60" s="429" t="e">
        <f ca="1"/>
        <v>#N/A</v>
      </c>
      <c r="BL60" s="429" t="e">
        <f ca="1"/>
        <v>#N/A</v>
      </c>
      <c r="BM60" s="429" t="e">
        <f ca="1"/>
        <v>#N/A</v>
      </c>
      <c r="BN60" s="429" t="e">
        <f ca="1"/>
        <v>#N/A</v>
      </c>
      <c r="BO60" s="429" t="e">
        <f ca="1"/>
        <v>#N/A</v>
      </c>
      <c r="BP60" s="429" t="e">
        <f ca="1"/>
        <v>#N/A</v>
      </c>
      <c r="BQ60" s="429" t="e">
        <f ca="1"/>
        <v>#N/A</v>
      </c>
      <c r="BR60" s="429" t="e">
        <f ca="1"/>
        <v>#N/A</v>
      </c>
      <c r="BS60" s="429" t="e">
        <f ca="1"/>
        <v>#N/A</v>
      </c>
      <c r="BT60" s="429" t="e">
        <f ca="1"/>
        <v>#N/A</v>
      </c>
      <c r="BU60" s="429" t="e">
        <f ca="1"/>
        <v>#N/A</v>
      </c>
      <c r="BV60" s="429" t="e">
        <f ca="1"/>
        <v>#N/A</v>
      </c>
      <c r="BW60" s="429" t="e">
        <f ca="1"/>
        <v>#N/A</v>
      </c>
      <c r="BX60" s="429" t="e">
        <f ca="1"/>
        <v>#N/A</v>
      </c>
      <c r="BY60" s="429" t="e">
        <f ca="1"/>
        <v>#N/A</v>
      </c>
      <c r="BZ60" s="429" t="e">
        <f ca="1"/>
        <v>#N/A</v>
      </c>
      <c r="CA60" s="429" t="e">
        <f ca="1"/>
        <v>#N/A</v>
      </c>
      <c r="CB60" s="429" t="e">
        <f ca="1"/>
        <v>#N/A</v>
      </c>
      <c r="CC60" s="429" t="e">
        <f ca="1"/>
        <v>#N/A</v>
      </c>
      <c r="CD60" s="429" t="e">
        <f ca="1"/>
        <v>#N/A</v>
      </c>
      <c r="CE60" s="429" t="e">
        <f ca="1"/>
        <v>#N/A</v>
      </c>
      <c r="CF60" s="429" t="e">
        <f ca="1"/>
        <v>#N/A</v>
      </c>
      <c r="CG60" s="429" t="e">
        <f ca="1"/>
        <v>#N/A</v>
      </c>
      <c r="CH60" s="429" t="e">
        <f ca="1"/>
        <v>#N/A</v>
      </c>
      <c r="CI60" s="429" t="e">
        <f ca="1"/>
        <v>#N/A</v>
      </c>
      <c r="CJ60" s="429" t="e">
        <f ca="1"/>
        <v>#N/A</v>
      </c>
      <c r="CK60" s="429" t="e">
        <f ca="1"/>
        <v>#N/A</v>
      </c>
      <c r="CL60" s="429" t="e">
        <f ca="1"/>
        <v>#N/A</v>
      </c>
      <c r="CM60" s="429" t="e">
        <f ca="1"/>
        <v>#N/A</v>
      </c>
      <c r="CN60" s="429" t="e">
        <f ca="1"/>
        <v>#N/A</v>
      </c>
      <c r="CO60" s="429" t="e">
        <f ca="1"/>
        <v>#N/A</v>
      </c>
      <c r="CP60" s="429" t="e">
        <f ca="1"/>
        <v>#N/A</v>
      </c>
      <c r="CQ60" s="429" t="e">
        <f ca="1"/>
        <v>#N/A</v>
      </c>
      <c r="CR60" s="429" t="e">
        <f ca="1"/>
        <v>#N/A</v>
      </c>
      <c r="CS60" s="429" t="e">
        <f ca="1"/>
        <v>#N/A</v>
      </c>
      <c r="CT60" s="429" t="e">
        <f ca="1"/>
        <v>#N/A</v>
      </c>
      <c r="CU60" s="429" t="e">
        <f ca="1"/>
        <v>#N/A</v>
      </c>
      <c r="CV60" s="429" t="e">
        <f ca="1"/>
        <v>#N/A</v>
      </c>
      <c r="CW60" s="429" t="e">
        <f ca="1"/>
        <v>#N/A</v>
      </c>
      <c r="CX60" s="429" t="e">
        <f ca="1"/>
        <v>#N/A</v>
      </c>
      <c r="CY60" s="429" t="e">
        <f ca="1"/>
        <v>#N/A</v>
      </c>
      <c r="CZ60" s="429" t="e">
        <f ca="1"/>
        <v>#N/A</v>
      </c>
      <c r="DA60" s="429" t="e">
        <f ca="1"/>
        <v>#N/A</v>
      </c>
      <c r="DB60" s="429" t="e">
        <f ca="1"/>
        <v>#N/A</v>
      </c>
      <c r="DC60" s="429" t="e">
        <f ca="1"/>
        <v>#N/A</v>
      </c>
      <c r="DD60" s="429" t="e">
        <f ca="1"/>
        <v>#N/A</v>
      </c>
      <c r="DE60" s="429" t="e">
        <f ca="1"/>
        <v>#N/A</v>
      </c>
      <c r="DF60" s="429" t="e">
        <f ca="1"/>
        <v>#N/A</v>
      </c>
      <c r="DG60" s="429" t="e">
        <f ca="1"/>
        <v>#N/A</v>
      </c>
      <c r="DH60" s="429" t="e">
        <f ca="1"/>
        <v>#N/A</v>
      </c>
      <c r="DI60" s="429" t="e">
        <f ca="1"/>
        <v>#N/A</v>
      </c>
      <c r="DJ60" s="429" t="e">
        <f ca="1"/>
        <v>#N/A</v>
      </c>
      <c r="DK60" s="429" t="e">
        <f ca="1"/>
        <v>#N/A</v>
      </c>
      <c r="DL60" s="429" t="e">
        <f ca="1"/>
        <v>#N/A</v>
      </c>
      <c r="DM60" s="429" t="e">
        <f ca="1"/>
        <v>#N/A</v>
      </c>
      <c r="DN60" s="429" t="e">
        <f ca="1"/>
        <v>#N/A</v>
      </c>
      <c r="DO60" s="429" t="e">
        <f ca="1"/>
        <v>#N/A</v>
      </c>
      <c r="DP60" s="429" t="e">
        <f ca="1"/>
        <v>#N/A</v>
      </c>
      <c r="DQ60" s="429" t="e">
        <f ca="1"/>
        <v>#N/A</v>
      </c>
      <c r="DR60" s="429" t="e">
        <f ca="1"/>
        <v>#N/A</v>
      </c>
      <c r="DS60" s="429" t="e">
        <f ca="1"/>
        <v>#N/A</v>
      </c>
      <c r="DT60" s="23"/>
    </row>
    <row r="61" spans="2:124" s="39" customFormat="1" ht="12" x14ac:dyDescent="0.25">
      <c r="B61" s="53" t="s">
        <v>86</v>
      </c>
      <c r="C61" s="360" t="str">
        <v>-</v>
      </c>
      <c r="D61" s="428" t="e">
        <f ca="1"/>
        <v>#N/A</v>
      </c>
      <c r="E61" s="429" t="e">
        <f ca="1"/>
        <v>#N/A</v>
      </c>
      <c r="F61" s="429" t="e">
        <f ca="1"/>
        <v>#N/A</v>
      </c>
      <c r="G61" s="429" t="e">
        <f ca="1"/>
        <v>#N/A</v>
      </c>
      <c r="H61" s="429" t="e">
        <f ca="1"/>
        <v>#N/A</v>
      </c>
      <c r="I61" s="429" t="e">
        <f ca="1"/>
        <v>#N/A</v>
      </c>
      <c r="J61" s="429" t="e">
        <f ca="1"/>
        <v>#N/A</v>
      </c>
      <c r="K61" s="429" t="e">
        <f ca="1"/>
        <v>#N/A</v>
      </c>
      <c r="L61" s="429" t="e">
        <f ca="1"/>
        <v>#N/A</v>
      </c>
      <c r="M61" s="429" t="e">
        <f ca="1"/>
        <v>#N/A</v>
      </c>
      <c r="N61" s="429" t="e">
        <f ca="1"/>
        <v>#N/A</v>
      </c>
      <c r="O61" s="429" t="e">
        <f ca="1"/>
        <v>#N/A</v>
      </c>
      <c r="P61" s="429" t="e">
        <f ca="1"/>
        <v>#N/A</v>
      </c>
      <c r="Q61" s="429" t="e">
        <f ca="1"/>
        <v>#N/A</v>
      </c>
      <c r="R61" s="429" t="e">
        <f ca="1"/>
        <v>#N/A</v>
      </c>
      <c r="S61" s="429" t="e">
        <f ca="1"/>
        <v>#N/A</v>
      </c>
      <c r="T61" s="429" t="e">
        <f ca="1"/>
        <v>#N/A</v>
      </c>
      <c r="U61" s="429" t="e">
        <f ca="1"/>
        <v>#N/A</v>
      </c>
      <c r="V61" s="429" t="e">
        <f ca="1"/>
        <v>#N/A</v>
      </c>
      <c r="W61" s="429" t="e">
        <f ca="1"/>
        <v>#N/A</v>
      </c>
      <c r="X61" s="429" t="e">
        <f ca="1"/>
        <v>#N/A</v>
      </c>
      <c r="Y61" s="429" t="e">
        <f ca="1"/>
        <v>#N/A</v>
      </c>
      <c r="Z61" s="429" t="e">
        <f ca="1"/>
        <v>#N/A</v>
      </c>
      <c r="AA61" s="429" t="e">
        <f ca="1"/>
        <v>#N/A</v>
      </c>
      <c r="AB61" s="429" t="e">
        <f ca="1"/>
        <v>#N/A</v>
      </c>
      <c r="AC61" s="429" t="e">
        <f ca="1"/>
        <v>#N/A</v>
      </c>
      <c r="AD61" s="429" t="e">
        <f ca="1"/>
        <v>#N/A</v>
      </c>
      <c r="AE61" s="429" t="e">
        <f ca="1"/>
        <v>#N/A</v>
      </c>
      <c r="AF61" s="429" t="e">
        <f ca="1"/>
        <v>#N/A</v>
      </c>
      <c r="AG61" s="429" t="e">
        <f ca="1"/>
        <v>#N/A</v>
      </c>
      <c r="AH61" s="429" t="e">
        <f ca="1"/>
        <v>#N/A</v>
      </c>
      <c r="AI61" s="429" t="e">
        <f ca="1"/>
        <v>#N/A</v>
      </c>
      <c r="AJ61" s="429" t="e">
        <f ca="1"/>
        <v>#N/A</v>
      </c>
      <c r="AK61" s="429" t="e">
        <f ca="1"/>
        <v>#N/A</v>
      </c>
      <c r="AL61" s="429" t="e">
        <f ca="1"/>
        <v>#N/A</v>
      </c>
      <c r="AM61" s="429" t="e">
        <f ca="1"/>
        <v>#N/A</v>
      </c>
      <c r="AN61" s="429" t="e">
        <f ca="1"/>
        <v>#N/A</v>
      </c>
      <c r="AO61" s="429" t="e">
        <f ca="1"/>
        <v>#N/A</v>
      </c>
      <c r="AP61" s="429" t="e">
        <f ca="1"/>
        <v>#N/A</v>
      </c>
      <c r="AQ61" s="429" t="e">
        <f ca="1"/>
        <v>#N/A</v>
      </c>
      <c r="AR61" s="429" t="e">
        <f ca="1"/>
        <v>#N/A</v>
      </c>
      <c r="AS61" s="429" t="e">
        <f ca="1"/>
        <v>#N/A</v>
      </c>
      <c r="AT61" s="429" t="e">
        <f ca="1"/>
        <v>#N/A</v>
      </c>
      <c r="AU61" s="429" t="e">
        <f ca="1"/>
        <v>#N/A</v>
      </c>
      <c r="AV61" s="429" t="e">
        <f ca="1"/>
        <v>#N/A</v>
      </c>
      <c r="AW61" s="429" t="e">
        <f ca="1"/>
        <v>#N/A</v>
      </c>
      <c r="AX61" s="429" t="e">
        <f ca="1"/>
        <v>#N/A</v>
      </c>
      <c r="AY61" s="429" t="e">
        <f ca="1"/>
        <v>#N/A</v>
      </c>
      <c r="AZ61" s="429" t="e">
        <f ca="1"/>
        <v>#N/A</v>
      </c>
      <c r="BA61" s="429" t="e">
        <f ca="1"/>
        <v>#N/A</v>
      </c>
      <c r="BB61" s="429" t="e">
        <f ca="1"/>
        <v>#N/A</v>
      </c>
      <c r="BC61" s="429" t="e">
        <f ca="1"/>
        <v>#N/A</v>
      </c>
      <c r="BD61" s="429" t="e">
        <f ca="1"/>
        <v>#N/A</v>
      </c>
      <c r="BE61" s="429" t="e">
        <f ca="1"/>
        <v>#N/A</v>
      </c>
      <c r="BF61" s="429" t="e">
        <f ca="1"/>
        <v>#N/A</v>
      </c>
      <c r="BG61" s="429" t="e">
        <f ca="1"/>
        <v>#N/A</v>
      </c>
      <c r="BH61" s="429" t="e">
        <f ca="1"/>
        <v>#N/A</v>
      </c>
      <c r="BI61" s="429" t="e">
        <f ca="1"/>
        <v>#N/A</v>
      </c>
      <c r="BJ61" s="429" t="e">
        <f ca="1"/>
        <v>#N/A</v>
      </c>
      <c r="BK61" s="429" t="e">
        <f ca="1"/>
        <v>#N/A</v>
      </c>
      <c r="BL61" s="429" t="e">
        <f ca="1"/>
        <v>#N/A</v>
      </c>
      <c r="BM61" s="429" t="e">
        <f ca="1"/>
        <v>#N/A</v>
      </c>
      <c r="BN61" s="429" t="e">
        <f ca="1"/>
        <v>#N/A</v>
      </c>
      <c r="BO61" s="429" t="e">
        <f ca="1"/>
        <v>#N/A</v>
      </c>
      <c r="BP61" s="429" t="e">
        <f ca="1"/>
        <v>#N/A</v>
      </c>
      <c r="BQ61" s="429" t="e">
        <f ca="1"/>
        <v>#N/A</v>
      </c>
      <c r="BR61" s="429" t="e">
        <f ca="1"/>
        <v>#N/A</v>
      </c>
      <c r="BS61" s="429" t="e">
        <f ca="1"/>
        <v>#N/A</v>
      </c>
      <c r="BT61" s="429" t="e">
        <f ca="1"/>
        <v>#N/A</v>
      </c>
      <c r="BU61" s="429" t="e">
        <f ca="1"/>
        <v>#N/A</v>
      </c>
      <c r="BV61" s="429" t="e">
        <f ca="1"/>
        <v>#N/A</v>
      </c>
      <c r="BW61" s="429" t="e">
        <f ca="1"/>
        <v>#N/A</v>
      </c>
      <c r="BX61" s="429" t="e">
        <f ca="1"/>
        <v>#N/A</v>
      </c>
      <c r="BY61" s="429" t="e">
        <f ca="1"/>
        <v>#N/A</v>
      </c>
      <c r="BZ61" s="429" t="e">
        <f ca="1"/>
        <v>#N/A</v>
      </c>
      <c r="CA61" s="429" t="e">
        <f ca="1"/>
        <v>#N/A</v>
      </c>
      <c r="CB61" s="429" t="e">
        <f ca="1"/>
        <v>#N/A</v>
      </c>
      <c r="CC61" s="429" t="e">
        <f ca="1"/>
        <v>#N/A</v>
      </c>
      <c r="CD61" s="429" t="e">
        <f ca="1"/>
        <v>#N/A</v>
      </c>
      <c r="CE61" s="429" t="e">
        <f ca="1"/>
        <v>#N/A</v>
      </c>
      <c r="CF61" s="429" t="e">
        <f ca="1"/>
        <v>#N/A</v>
      </c>
      <c r="CG61" s="429" t="e">
        <f ca="1"/>
        <v>#N/A</v>
      </c>
      <c r="CH61" s="429" t="e">
        <f ca="1"/>
        <v>#N/A</v>
      </c>
      <c r="CI61" s="429" t="e">
        <f ca="1"/>
        <v>#N/A</v>
      </c>
      <c r="CJ61" s="429" t="e">
        <f ca="1"/>
        <v>#N/A</v>
      </c>
      <c r="CK61" s="429" t="e">
        <f ca="1"/>
        <v>#N/A</v>
      </c>
      <c r="CL61" s="429" t="e">
        <f ca="1"/>
        <v>#N/A</v>
      </c>
      <c r="CM61" s="429" t="e">
        <f ca="1"/>
        <v>#N/A</v>
      </c>
      <c r="CN61" s="429" t="e">
        <f ca="1"/>
        <v>#N/A</v>
      </c>
      <c r="CO61" s="429" t="e">
        <f ca="1"/>
        <v>#N/A</v>
      </c>
      <c r="CP61" s="429" t="e">
        <f ca="1"/>
        <v>#N/A</v>
      </c>
      <c r="CQ61" s="429" t="e">
        <f ca="1"/>
        <v>#N/A</v>
      </c>
      <c r="CR61" s="429" t="e">
        <f ca="1"/>
        <v>#N/A</v>
      </c>
      <c r="CS61" s="429" t="e">
        <f ca="1"/>
        <v>#N/A</v>
      </c>
      <c r="CT61" s="429" t="e">
        <f ca="1"/>
        <v>#N/A</v>
      </c>
      <c r="CU61" s="429" t="e">
        <f ca="1"/>
        <v>#N/A</v>
      </c>
      <c r="CV61" s="429" t="e">
        <f ca="1"/>
        <v>#N/A</v>
      </c>
      <c r="CW61" s="429" t="e">
        <f ca="1"/>
        <v>#N/A</v>
      </c>
      <c r="CX61" s="429" t="e">
        <f ca="1"/>
        <v>#N/A</v>
      </c>
      <c r="CY61" s="429" t="e">
        <f ca="1"/>
        <v>#N/A</v>
      </c>
      <c r="CZ61" s="429" t="e">
        <f ca="1"/>
        <v>#N/A</v>
      </c>
      <c r="DA61" s="429" t="e">
        <f ca="1"/>
        <v>#N/A</v>
      </c>
      <c r="DB61" s="429" t="e">
        <f ca="1"/>
        <v>#N/A</v>
      </c>
      <c r="DC61" s="429" t="e">
        <f ca="1"/>
        <v>#N/A</v>
      </c>
      <c r="DD61" s="429" t="e">
        <f ca="1"/>
        <v>#N/A</v>
      </c>
      <c r="DE61" s="429" t="e">
        <f ca="1"/>
        <v>#N/A</v>
      </c>
      <c r="DF61" s="429" t="e">
        <f ca="1"/>
        <v>#N/A</v>
      </c>
      <c r="DG61" s="429" t="e">
        <f ca="1"/>
        <v>#N/A</v>
      </c>
      <c r="DH61" s="429" t="e">
        <f ca="1"/>
        <v>#N/A</v>
      </c>
      <c r="DI61" s="429" t="e">
        <f ca="1"/>
        <v>#N/A</v>
      </c>
      <c r="DJ61" s="429" t="e">
        <f ca="1"/>
        <v>#N/A</v>
      </c>
      <c r="DK61" s="429" t="e">
        <f ca="1"/>
        <v>#N/A</v>
      </c>
      <c r="DL61" s="429" t="e">
        <f ca="1"/>
        <v>#N/A</v>
      </c>
      <c r="DM61" s="429" t="e">
        <f ca="1"/>
        <v>#N/A</v>
      </c>
      <c r="DN61" s="429" t="e">
        <f ca="1"/>
        <v>#N/A</v>
      </c>
      <c r="DO61" s="429" t="e">
        <f ca="1"/>
        <v>#N/A</v>
      </c>
      <c r="DP61" s="429" t="e">
        <f ca="1"/>
        <v>#N/A</v>
      </c>
      <c r="DQ61" s="429" t="e">
        <f ca="1"/>
        <v>#N/A</v>
      </c>
      <c r="DR61" s="429" t="e">
        <f ca="1"/>
        <v>#N/A</v>
      </c>
      <c r="DS61" s="429" t="e">
        <f ca="1"/>
        <v>#N/A</v>
      </c>
      <c r="DT61" s="23"/>
    </row>
    <row r="62" spans="2:124" s="39" customFormat="1" ht="12" x14ac:dyDescent="0.25">
      <c r="B62" s="53" t="s">
        <v>87</v>
      </c>
      <c r="C62" s="360" t="str">
        <v>-</v>
      </c>
      <c r="D62" s="428" t="e">
        <f ca="1"/>
        <v>#N/A</v>
      </c>
      <c r="E62" s="429" t="e">
        <f ca="1"/>
        <v>#N/A</v>
      </c>
      <c r="F62" s="429" t="e">
        <f ca="1"/>
        <v>#N/A</v>
      </c>
      <c r="G62" s="429" t="e">
        <f ca="1"/>
        <v>#N/A</v>
      </c>
      <c r="H62" s="429" t="e">
        <f ca="1"/>
        <v>#N/A</v>
      </c>
      <c r="I62" s="429" t="e">
        <f ca="1"/>
        <v>#N/A</v>
      </c>
      <c r="J62" s="429" t="e">
        <f ca="1"/>
        <v>#N/A</v>
      </c>
      <c r="K62" s="429" t="e">
        <f ca="1"/>
        <v>#N/A</v>
      </c>
      <c r="L62" s="429" t="e">
        <f ca="1"/>
        <v>#N/A</v>
      </c>
      <c r="M62" s="429" t="e">
        <f ca="1"/>
        <v>#N/A</v>
      </c>
      <c r="N62" s="429" t="e">
        <f ca="1"/>
        <v>#N/A</v>
      </c>
      <c r="O62" s="429" t="e">
        <f ca="1"/>
        <v>#N/A</v>
      </c>
      <c r="P62" s="429" t="e">
        <f ca="1"/>
        <v>#N/A</v>
      </c>
      <c r="Q62" s="429" t="e">
        <f ca="1"/>
        <v>#N/A</v>
      </c>
      <c r="R62" s="429" t="e">
        <f ca="1"/>
        <v>#N/A</v>
      </c>
      <c r="S62" s="429" t="e">
        <f ca="1"/>
        <v>#N/A</v>
      </c>
      <c r="T62" s="429" t="e">
        <f ca="1"/>
        <v>#N/A</v>
      </c>
      <c r="U62" s="429" t="e">
        <f ca="1"/>
        <v>#N/A</v>
      </c>
      <c r="V62" s="429" t="e">
        <f ca="1"/>
        <v>#N/A</v>
      </c>
      <c r="W62" s="429" t="e">
        <f ca="1"/>
        <v>#N/A</v>
      </c>
      <c r="X62" s="429" t="e">
        <f ca="1"/>
        <v>#N/A</v>
      </c>
      <c r="Y62" s="429" t="e">
        <f ca="1"/>
        <v>#N/A</v>
      </c>
      <c r="Z62" s="429" t="e">
        <f ca="1"/>
        <v>#N/A</v>
      </c>
      <c r="AA62" s="429" t="e">
        <f ca="1"/>
        <v>#N/A</v>
      </c>
      <c r="AB62" s="429" t="e">
        <f ca="1"/>
        <v>#N/A</v>
      </c>
      <c r="AC62" s="429" t="e">
        <f ca="1"/>
        <v>#N/A</v>
      </c>
      <c r="AD62" s="429" t="e">
        <f ca="1"/>
        <v>#N/A</v>
      </c>
      <c r="AE62" s="429" t="e">
        <f ca="1"/>
        <v>#N/A</v>
      </c>
      <c r="AF62" s="429" t="e">
        <f ca="1"/>
        <v>#N/A</v>
      </c>
      <c r="AG62" s="429" t="e">
        <f ca="1"/>
        <v>#N/A</v>
      </c>
      <c r="AH62" s="429" t="e">
        <f ca="1"/>
        <v>#N/A</v>
      </c>
      <c r="AI62" s="429" t="e">
        <f ca="1"/>
        <v>#N/A</v>
      </c>
      <c r="AJ62" s="429" t="e">
        <f ca="1"/>
        <v>#N/A</v>
      </c>
      <c r="AK62" s="429" t="e">
        <f ca="1"/>
        <v>#N/A</v>
      </c>
      <c r="AL62" s="429" t="e">
        <f ca="1"/>
        <v>#N/A</v>
      </c>
      <c r="AM62" s="429" t="e">
        <f ca="1"/>
        <v>#N/A</v>
      </c>
      <c r="AN62" s="429" t="e">
        <f ca="1"/>
        <v>#N/A</v>
      </c>
      <c r="AO62" s="429" t="e">
        <f ca="1"/>
        <v>#N/A</v>
      </c>
      <c r="AP62" s="429" t="e">
        <f ca="1"/>
        <v>#N/A</v>
      </c>
      <c r="AQ62" s="429" t="e">
        <f ca="1"/>
        <v>#N/A</v>
      </c>
      <c r="AR62" s="429" t="e">
        <f ca="1"/>
        <v>#N/A</v>
      </c>
      <c r="AS62" s="429" t="e">
        <f ca="1"/>
        <v>#N/A</v>
      </c>
      <c r="AT62" s="429" t="e">
        <f ca="1"/>
        <v>#N/A</v>
      </c>
      <c r="AU62" s="429" t="e">
        <f ca="1"/>
        <v>#N/A</v>
      </c>
      <c r="AV62" s="429" t="e">
        <f ca="1"/>
        <v>#N/A</v>
      </c>
      <c r="AW62" s="429" t="e">
        <f ca="1"/>
        <v>#N/A</v>
      </c>
      <c r="AX62" s="429" t="e">
        <f ca="1"/>
        <v>#N/A</v>
      </c>
      <c r="AY62" s="429" t="e">
        <f ca="1"/>
        <v>#N/A</v>
      </c>
      <c r="AZ62" s="429" t="e">
        <f ca="1"/>
        <v>#N/A</v>
      </c>
      <c r="BA62" s="429" t="e">
        <f ca="1"/>
        <v>#N/A</v>
      </c>
      <c r="BB62" s="429" t="e">
        <f ca="1"/>
        <v>#N/A</v>
      </c>
      <c r="BC62" s="429" t="e">
        <f ca="1"/>
        <v>#N/A</v>
      </c>
      <c r="BD62" s="429" t="e">
        <f ca="1"/>
        <v>#N/A</v>
      </c>
      <c r="BE62" s="429" t="e">
        <f ca="1"/>
        <v>#N/A</v>
      </c>
      <c r="BF62" s="429" t="e">
        <f ca="1"/>
        <v>#N/A</v>
      </c>
      <c r="BG62" s="429" t="e">
        <f ca="1"/>
        <v>#N/A</v>
      </c>
      <c r="BH62" s="429" t="e">
        <f ca="1"/>
        <v>#N/A</v>
      </c>
      <c r="BI62" s="429" t="e">
        <f ca="1"/>
        <v>#N/A</v>
      </c>
      <c r="BJ62" s="429" t="e">
        <f ca="1"/>
        <v>#N/A</v>
      </c>
      <c r="BK62" s="429" t="e">
        <f ca="1"/>
        <v>#N/A</v>
      </c>
      <c r="BL62" s="429" t="e">
        <f ca="1"/>
        <v>#N/A</v>
      </c>
      <c r="BM62" s="429" t="e">
        <f ca="1"/>
        <v>#N/A</v>
      </c>
      <c r="BN62" s="429" t="e">
        <f ca="1"/>
        <v>#N/A</v>
      </c>
      <c r="BO62" s="429" t="e">
        <f ca="1"/>
        <v>#N/A</v>
      </c>
      <c r="BP62" s="429" t="e">
        <f ca="1"/>
        <v>#N/A</v>
      </c>
      <c r="BQ62" s="429" t="e">
        <f ca="1"/>
        <v>#N/A</v>
      </c>
      <c r="BR62" s="429" t="e">
        <f ca="1"/>
        <v>#N/A</v>
      </c>
      <c r="BS62" s="429" t="e">
        <f ca="1"/>
        <v>#N/A</v>
      </c>
      <c r="BT62" s="429" t="e">
        <f ca="1"/>
        <v>#N/A</v>
      </c>
      <c r="BU62" s="429" t="e">
        <f ca="1"/>
        <v>#N/A</v>
      </c>
      <c r="BV62" s="429" t="e">
        <f ca="1"/>
        <v>#N/A</v>
      </c>
      <c r="BW62" s="429" t="e">
        <f ca="1"/>
        <v>#N/A</v>
      </c>
      <c r="BX62" s="429" t="e">
        <f ca="1"/>
        <v>#N/A</v>
      </c>
      <c r="BY62" s="429" t="e">
        <f ca="1"/>
        <v>#N/A</v>
      </c>
      <c r="BZ62" s="429" t="e">
        <f ca="1"/>
        <v>#N/A</v>
      </c>
      <c r="CA62" s="429" t="e">
        <f ca="1"/>
        <v>#N/A</v>
      </c>
      <c r="CB62" s="429" t="e">
        <f ca="1"/>
        <v>#N/A</v>
      </c>
      <c r="CC62" s="429" t="e">
        <f ca="1"/>
        <v>#N/A</v>
      </c>
      <c r="CD62" s="429" t="e">
        <f ca="1"/>
        <v>#N/A</v>
      </c>
      <c r="CE62" s="429" t="e">
        <f ca="1"/>
        <v>#N/A</v>
      </c>
      <c r="CF62" s="429" t="e">
        <f ca="1"/>
        <v>#N/A</v>
      </c>
      <c r="CG62" s="429" t="e">
        <f ca="1"/>
        <v>#N/A</v>
      </c>
      <c r="CH62" s="429" t="e">
        <f ca="1"/>
        <v>#N/A</v>
      </c>
      <c r="CI62" s="429" t="e">
        <f ca="1"/>
        <v>#N/A</v>
      </c>
      <c r="CJ62" s="429" t="e">
        <f ca="1"/>
        <v>#N/A</v>
      </c>
      <c r="CK62" s="429" t="e">
        <f ca="1"/>
        <v>#N/A</v>
      </c>
      <c r="CL62" s="429" t="e">
        <f ca="1"/>
        <v>#N/A</v>
      </c>
      <c r="CM62" s="429" t="e">
        <f ca="1"/>
        <v>#N/A</v>
      </c>
      <c r="CN62" s="429" t="e">
        <f ca="1"/>
        <v>#N/A</v>
      </c>
      <c r="CO62" s="429" t="e">
        <f ca="1"/>
        <v>#N/A</v>
      </c>
      <c r="CP62" s="429" t="e">
        <f ca="1"/>
        <v>#N/A</v>
      </c>
      <c r="CQ62" s="429" t="e">
        <f ca="1"/>
        <v>#N/A</v>
      </c>
      <c r="CR62" s="429" t="e">
        <f ca="1"/>
        <v>#N/A</v>
      </c>
      <c r="CS62" s="429" t="e">
        <f ca="1"/>
        <v>#N/A</v>
      </c>
      <c r="CT62" s="429" t="e">
        <f ca="1"/>
        <v>#N/A</v>
      </c>
      <c r="CU62" s="429" t="e">
        <f ca="1"/>
        <v>#N/A</v>
      </c>
      <c r="CV62" s="429" t="e">
        <f ca="1"/>
        <v>#N/A</v>
      </c>
      <c r="CW62" s="429" t="e">
        <f ca="1"/>
        <v>#N/A</v>
      </c>
      <c r="CX62" s="429" t="e">
        <f ca="1"/>
        <v>#N/A</v>
      </c>
      <c r="CY62" s="429" t="e">
        <f ca="1"/>
        <v>#N/A</v>
      </c>
      <c r="CZ62" s="429" t="e">
        <f ca="1"/>
        <v>#N/A</v>
      </c>
      <c r="DA62" s="429" t="e">
        <f ca="1"/>
        <v>#N/A</v>
      </c>
      <c r="DB62" s="429" t="e">
        <f ca="1"/>
        <v>#N/A</v>
      </c>
      <c r="DC62" s="429" t="e">
        <f ca="1"/>
        <v>#N/A</v>
      </c>
      <c r="DD62" s="429" t="e">
        <f ca="1"/>
        <v>#N/A</v>
      </c>
      <c r="DE62" s="429" t="e">
        <f ca="1"/>
        <v>#N/A</v>
      </c>
      <c r="DF62" s="429" t="e">
        <f ca="1"/>
        <v>#N/A</v>
      </c>
      <c r="DG62" s="429" t="e">
        <f ca="1"/>
        <v>#N/A</v>
      </c>
      <c r="DH62" s="429" t="e">
        <f ca="1"/>
        <v>#N/A</v>
      </c>
      <c r="DI62" s="429" t="e">
        <f ca="1"/>
        <v>#N/A</v>
      </c>
      <c r="DJ62" s="429" t="e">
        <f ca="1"/>
        <v>#N/A</v>
      </c>
      <c r="DK62" s="429" t="e">
        <f ca="1"/>
        <v>#N/A</v>
      </c>
      <c r="DL62" s="429" t="e">
        <f ca="1"/>
        <v>#N/A</v>
      </c>
      <c r="DM62" s="429" t="e">
        <f ca="1"/>
        <v>#N/A</v>
      </c>
      <c r="DN62" s="429" t="e">
        <f ca="1"/>
        <v>#N/A</v>
      </c>
      <c r="DO62" s="429" t="e">
        <f ca="1"/>
        <v>#N/A</v>
      </c>
      <c r="DP62" s="429" t="e">
        <f ca="1"/>
        <v>#N/A</v>
      </c>
      <c r="DQ62" s="429" t="e">
        <f ca="1"/>
        <v>#N/A</v>
      </c>
      <c r="DR62" s="429" t="e">
        <f ca="1"/>
        <v>#N/A</v>
      </c>
      <c r="DS62" s="429" t="e">
        <f ca="1"/>
        <v>#N/A</v>
      </c>
      <c r="DT62" s="23"/>
    </row>
    <row r="63" spans="2:124" s="39" customFormat="1" ht="12" x14ac:dyDescent="0.25">
      <c r="B63" s="53" t="s">
        <v>89</v>
      </c>
      <c r="C63" s="362" t="str">
        <v>-</v>
      </c>
      <c r="D63" s="432" t="e">
        <f ca="1"/>
        <v>#N/A</v>
      </c>
      <c r="E63" s="433" t="e">
        <f ca="1"/>
        <v>#N/A</v>
      </c>
      <c r="F63" s="433" t="e">
        <f ca="1"/>
        <v>#N/A</v>
      </c>
      <c r="G63" s="433" t="e">
        <f ca="1"/>
        <v>#N/A</v>
      </c>
      <c r="H63" s="433" t="e">
        <f ca="1"/>
        <v>#N/A</v>
      </c>
      <c r="I63" s="433" t="e">
        <f ca="1"/>
        <v>#N/A</v>
      </c>
      <c r="J63" s="433" t="e">
        <f ca="1"/>
        <v>#N/A</v>
      </c>
      <c r="K63" s="433" t="e">
        <f ca="1"/>
        <v>#N/A</v>
      </c>
      <c r="L63" s="433" t="e">
        <f ca="1"/>
        <v>#N/A</v>
      </c>
      <c r="M63" s="433" t="e">
        <f ca="1"/>
        <v>#N/A</v>
      </c>
      <c r="N63" s="433" t="e">
        <f ca="1"/>
        <v>#N/A</v>
      </c>
      <c r="O63" s="433" t="e">
        <f ca="1"/>
        <v>#N/A</v>
      </c>
      <c r="P63" s="433" t="e">
        <f ca="1"/>
        <v>#N/A</v>
      </c>
      <c r="Q63" s="433" t="e">
        <f ca="1"/>
        <v>#N/A</v>
      </c>
      <c r="R63" s="433" t="e">
        <f ca="1"/>
        <v>#N/A</v>
      </c>
      <c r="S63" s="433" t="e">
        <f ca="1"/>
        <v>#N/A</v>
      </c>
      <c r="T63" s="433" t="e">
        <f ca="1"/>
        <v>#N/A</v>
      </c>
      <c r="U63" s="433" t="e">
        <f ca="1"/>
        <v>#N/A</v>
      </c>
      <c r="V63" s="433" t="e">
        <f ca="1"/>
        <v>#N/A</v>
      </c>
      <c r="W63" s="433" t="e">
        <f ca="1"/>
        <v>#N/A</v>
      </c>
      <c r="X63" s="433" t="e">
        <f ca="1"/>
        <v>#N/A</v>
      </c>
      <c r="Y63" s="433" t="e">
        <f ca="1"/>
        <v>#N/A</v>
      </c>
      <c r="Z63" s="433" t="e">
        <f ca="1"/>
        <v>#N/A</v>
      </c>
      <c r="AA63" s="433" t="e">
        <f ca="1"/>
        <v>#N/A</v>
      </c>
      <c r="AB63" s="433" t="e">
        <f ca="1"/>
        <v>#N/A</v>
      </c>
      <c r="AC63" s="433" t="e">
        <f ca="1"/>
        <v>#N/A</v>
      </c>
      <c r="AD63" s="433" t="e">
        <f ca="1"/>
        <v>#N/A</v>
      </c>
      <c r="AE63" s="433" t="e">
        <f ca="1"/>
        <v>#N/A</v>
      </c>
      <c r="AF63" s="433" t="e">
        <f ca="1"/>
        <v>#N/A</v>
      </c>
      <c r="AG63" s="433" t="e">
        <f ca="1"/>
        <v>#N/A</v>
      </c>
      <c r="AH63" s="433" t="e">
        <f ca="1"/>
        <v>#N/A</v>
      </c>
      <c r="AI63" s="433" t="e">
        <f ca="1"/>
        <v>#N/A</v>
      </c>
      <c r="AJ63" s="433" t="e">
        <f ca="1"/>
        <v>#N/A</v>
      </c>
      <c r="AK63" s="433" t="e">
        <f ca="1"/>
        <v>#N/A</v>
      </c>
      <c r="AL63" s="433" t="e">
        <f ca="1"/>
        <v>#N/A</v>
      </c>
      <c r="AM63" s="433" t="e">
        <f ca="1"/>
        <v>#N/A</v>
      </c>
      <c r="AN63" s="433" t="e">
        <f ca="1"/>
        <v>#N/A</v>
      </c>
      <c r="AO63" s="433" t="e">
        <f ca="1"/>
        <v>#N/A</v>
      </c>
      <c r="AP63" s="433" t="e">
        <f ca="1"/>
        <v>#N/A</v>
      </c>
      <c r="AQ63" s="433" t="e">
        <f ca="1"/>
        <v>#N/A</v>
      </c>
      <c r="AR63" s="433" t="e">
        <f ca="1"/>
        <v>#N/A</v>
      </c>
      <c r="AS63" s="433" t="e">
        <f ca="1"/>
        <v>#N/A</v>
      </c>
      <c r="AT63" s="433" t="e">
        <f ca="1"/>
        <v>#N/A</v>
      </c>
      <c r="AU63" s="433" t="e">
        <f ca="1"/>
        <v>#N/A</v>
      </c>
      <c r="AV63" s="433" t="e">
        <f ca="1"/>
        <v>#N/A</v>
      </c>
      <c r="AW63" s="433" t="e">
        <f ca="1"/>
        <v>#N/A</v>
      </c>
      <c r="AX63" s="433" t="e">
        <f ca="1"/>
        <v>#N/A</v>
      </c>
      <c r="AY63" s="433" t="e">
        <f ca="1"/>
        <v>#N/A</v>
      </c>
      <c r="AZ63" s="433" t="e">
        <f ca="1"/>
        <v>#N/A</v>
      </c>
      <c r="BA63" s="433" t="e">
        <f ca="1"/>
        <v>#N/A</v>
      </c>
      <c r="BB63" s="433" t="e">
        <f ca="1"/>
        <v>#N/A</v>
      </c>
      <c r="BC63" s="433" t="e">
        <f ca="1"/>
        <v>#N/A</v>
      </c>
      <c r="BD63" s="433" t="e">
        <f ca="1"/>
        <v>#N/A</v>
      </c>
      <c r="BE63" s="433" t="e">
        <f ca="1"/>
        <v>#N/A</v>
      </c>
      <c r="BF63" s="433" t="e">
        <f ca="1"/>
        <v>#N/A</v>
      </c>
      <c r="BG63" s="433" t="e">
        <f ca="1"/>
        <v>#N/A</v>
      </c>
      <c r="BH63" s="433" t="e">
        <f ca="1"/>
        <v>#N/A</v>
      </c>
      <c r="BI63" s="433" t="e">
        <f ca="1"/>
        <v>#N/A</v>
      </c>
      <c r="BJ63" s="433" t="e">
        <f ca="1"/>
        <v>#N/A</v>
      </c>
      <c r="BK63" s="433" t="e">
        <f ca="1"/>
        <v>#N/A</v>
      </c>
      <c r="BL63" s="433" t="e">
        <f ca="1"/>
        <v>#N/A</v>
      </c>
      <c r="BM63" s="433" t="e">
        <f ca="1"/>
        <v>#N/A</v>
      </c>
      <c r="BN63" s="433" t="e">
        <f ca="1"/>
        <v>#N/A</v>
      </c>
      <c r="BO63" s="433" t="e">
        <f ca="1"/>
        <v>#N/A</v>
      </c>
      <c r="BP63" s="433" t="e">
        <f ca="1"/>
        <v>#N/A</v>
      </c>
      <c r="BQ63" s="433" t="e">
        <f ca="1"/>
        <v>#N/A</v>
      </c>
      <c r="BR63" s="433" t="e">
        <f ca="1"/>
        <v>#N/A</v>
      </c>
      <c r="BS63" s="433" t="e">
        <f ca="1"/>
        <v>#N/A</v>
      </c>
      <c r="BT63" s="433" t="e">
        <f ca="1"/>
        <v>#N/A</v>
      </c>
      <c r="BU63" s="433" t="e">
        <f ca="1"/>
        <v>#N/A</v>
      </c>
      <c r="BV63" s="433" t="e">
        <f ca="1"/>
        <v>#N/A</v>
      </c>
      <c r="BW63" s="433" t="e">
        <f ca="1"/>
        <v>#N/A</v>
      </c>
      <c r="BX63" s="433" t="e">
        <f ca="1"/>
        <v>#N/A</v>
      </c>
      <c r="BY63" s="433" t="e">
        <f ca="1"/>
        <v>#N/A</v>
      </c>
      <c r="BZ63" s="433" t="e">
        <f ca="1"/>
        <v>#N/A</v>
      </c>
      <c r="CA63" s="433" t="e">
        <f ca="1"/>
        <v>#N/A</v>
      </c>
      <c r="CB63" s="433" t="e">
        <f ca="1"/>
        <v>#N/A</v>
      </c>
      <c r="CC63" s="433" t="e">
        <f ca="1"/>
        <v>#N/A</v>
      </c>
      <c r="CD63" s="433" t="e">
        <f ca="1"/>
        <v>#N/A</v>
      </c>
      <c r="CE63" s="433" t="e">
        <f ca="1"/>
        <v>#N/A</v>
      </c>
      <c r="CF63" s="433" t="e">
        <f ca="1"/>
        <v>#N/A</v>
      </c>
      <c r="CG63" s="433" t="e">
        <f ca="1"/>
        <v>#N/A</v>
      </c>
      <c r="CH63" s="433" t="e">
        <f ca="1"/>
        <v>#N/A</v>
      </c>
      <c r="CI63" s="433" t="e">
        <f ca="1"/>
        <v>#N/A</v>
      </c>
      <c r="CJ63" s="433" t="e">
        <f ca="1"/>
        <v>#N/A</v>
      </c>
      <c r="CK63" s="433" t="e">
        <f ca="1"/>
        <v>#N/A</v>
      </c>
      <c r="CL63" s="433" t="e">
        <f ca="1"/>
        <v>#N/A</v>
      </c>
      <c r="CM63" s="433" t="e">
        <f ca="1"/>
        <v>#N/A</v>
      </c>
      <c r="CN63" s="433" t="e">
        <f ca="1"/>
        <v>#N/A</v>
      </c>
      <c r="CO63" s="433" t="e">
        <f ca="1"/>
        <v>#N/A</v>
      </c>
      <c r="CP63" s="433" t="e">
        <f ca="1"/>
        <v>#N/A</v>
      </c>
      <c r="CQ63" s="433" t="e">
        <f ca="1"/>
        <v>#N/A</v>
      </c>
      <c r="CR63" s="433" t="e">
        <f ca="1"/>
        <v>#N/A</v>
      </c>
      <c r="CS63" s="433" t="e">
        <f ca="1"/>
        <v>#N/A</v>
      </c>
      <c r="CT63" s="433" t="e">
        <f ca="1"/>
        <v>#N/A</v>
      </c>
      <c r="CU63" s="433" t="e">
        <f ca="1"/>
        <v>#N/A</v>
      </c>
      <c r="CV63" s="433" t="e">
        <f ca="1"/>
        <v>#N/A</v>
      </c>
      <c r="CW63" s="433" t="e">
        <f ca="1"/>
        <v>#N/A</v>
      </c>
      <c r="CX63" s="433" t="e">
        <f ca="1"/>
        <v>#N/A</v>
      </c>
      <c r="CY63" s="433" t="e">
        <f ca="1"/>
        <v>#N/A</v>
      </c>
      <c r="CZ63" s="433" t="e">
        <f ca="1"/>
        <v>#N/A</v>
      </c>
      <c r="DA63" s="433" t="e">
        <f ca="1"/>
        <v>#N/A</v>
      </c>
      <c r="DB63" s="433" t="e">
        <f ca="1"/>
        <v>#N/A</v>
      </c>
      <c r="DC63" s="433" t="e">
        <f ca="1"/>
        <v>#N/A</v>
      </c>
      <c r="DD63" s="433" t="e">
        <f ca="1"/>
        <v>#N/A</v>
      </c>
      <c r="DE63" s="433" t="e">
        <f ca="1"/>
        <v>#N/A</v>
      </c>
      <c r="DF63" s="433" t="e">
        <f ca="1"/>
        <v>#N/A</v>
      </c>
      <c r="DG63" s="433" t="e">
        <f ca="1"/>
        <v>#N/A</v>
      </c>
      <c r="DH63" s="433" t="e">
        <f ca="1"/>
        <v>#N/A</v>
      </c>
      <c r="DI63" s="433" t="e">
        <f ca="1"/>
        <v>#N/A</v>
      </c>
      <c r="DJ63" s="433" t="e">
        <f ca="1"/>
        <v>#N/A</v>
      </c>
      <c r="DK63" s="433" t="e">
        <f ca="1"/>
        <v>#N/A</v>
      </c>
      <c r="DL63" s="433" t="e">
        <f ca="1"/>
        <v>#N/A</v>
      </c>
      <c r="DM63" s="433" t="e">
        <f ca="1"/>
        <v>#N/A</v>
      </c>
      <c r="DN63" s="433" t="e">
        <f ca="1"/>
        <v>#N/A</v>
      </c>
      <c r="DO63" s="433" t="e">
        <f ca="1"/>
        <v>#N/A</v>
      </c>
      <c r="DP63" s="433" t="e">
        <f ca="1"/>
        <v>#N/A</v>
      </c>
      <c r="DQ63" s="433" t="e">
        <f ca="1"/>
        <v>#N/A</v>
      </c>
      <c r="DR63" s="433" t="e">
        <f ca="1"/>
        <v>#N/A</v>
      </c>
      <c r="DS63" s="433" t="e">
        <f ca="1"/>
        <v>#N/A</v>
      </c>
      <c r="DT63" s="25"/>
    </row>
    <row r="64" spans="2:124" s="39" customFormat="1" ht="12" x14ac:dyDescent="0.25">
      <c r="B64" s="53" t="s">
        <v>91</v>
      </c>
      <c r="C64" s="360" t="str">
        <v>-</v>
      </c>
      <c r="D64" s="428" t="e">
        <f ca="1"/>
        <v>#N/A</v>
      </c>
      <c r="E64" s="429" t="e">
        <f ca="1"/>
        <v>#N/A</v>
      </c>
      <c r="F64" s="429" t="e">
        <f ca="1"/>
        <v>#N/A</v>
      </c>
      <c r="G64" s="429" t="e">
        <f ca="1"/>
        <v>#N/A</v>
      </c>
      <c r="H64" s="429" t="e">
        <f ca="1"/>
        <v>#N/A</v>
      </c>
      <c r="I64" s="429" t="e">
        <f ca="1"/>
        <v>#N/A</v>
      </c>
      <c r="J64" s="429" t="e">
        <f ca="1"/>
        <v>#N/A</v>
      </c>
      <c r="K64" s="429" t="e">
        <f ca="1"/>
        <v>#N/A</v>
      </c>
      <c r="L64" s="429" t="e">
        <f ca="1"/>
        <v>#N/A</v>
      </c>
      <c r="M64" s="429" t="e">
        <f ca="1"/>
        <v>#N/A</v>
      </c>
      <c r="N64" s="429" t="e">
        <f ca="1"/>
        <v>#N/A</v>
      </c>
      <c r="O64" s="429" t="e">
        <f ca="1"/>
        <v>#N/A</v>
      </c>
      <c r="P64" s="429" t="e">
        <f ca="1"/>
        <v>#N/A</v>
      </c>
      <c r="Q64" s="429" t="e">
        <f ca="1"/>
        <v>#N/A</v>
      </c>
      <c r="R64" s="429" t="e">
        <f ca="1"/>
        <v>#N/A</v>
      </c>
      <c r="S64" s="429" t="e">
        <f ca="1"/>
        <v>#N/A</v>
      </c>
      <c r="T64" s="429" t="e">
        <f ca="1"/>
        <v>#N/A</v>
      </c>
      <c r="U64" s="429" t="e">
        <f ca="1"/>
        <v>#N/A</v>
      </c>
      <c r="V64" s="429" t="e">
        <f ca="1"/>
        <v>#N/A</v>
      </c>
      <c r="W64" s="429" t="e">
        <f ca="1"/>
        <v>#N/A</v>
      </c>
      <c r="X64" s="429" t="e">
        <f ca="1"/>
        <v>#N/A</v>
      </c>
      <c r="Y64" s="429" t="e">
        <f ca="1"/>
        <v>#N/A</v>
      </c>
      <c r="Z64" s="429" t="e">
        <f ca="1"/>
        <v>#N/A</v>
      </c>
      <c r="AA64" s="429" t="e">
        <f ca="1"/>
        <v>#N/A</v>
      </c>
      <c r="AB64" s="429" t="e">
        <f ca="1"/>
        <v>#N/A</v>
      </c>
      <c r="AC64" s="429" t="e">
        <f ca="1"/>
        <v>#N/A</v>
      </c>
      <c r="AD64" s="429" t="e">
        <f ca="1"/>
        <v>#N/A</v>
      </c>
      <c r="AE64" s="429" t="e">
        <f ca="1"/>
        <v>#N/A</v>
      </c>
      <c r="AF64" s="429" t="e">
        <f ca="1"/>
        <v>#N/A</v>
      </c>
      <c r="AG64" s="429" t="e">
        <f ca="1"/>
        <v>#N/A</v>
      </c>
      <c r="AH64" s="429" t="e">
        <f ca="1"/>
        <v>#N/A</v>
      </c>
      <c r="AI64" s="429" t="e">
        <f ca="1"/>
        <v>#N/A</v>
      </c>
      <c r="AJ64" s="429" t="e">
        <f ca="1"/>
        <v>#N/A</v>
      </c>
      <c r="AK64" s="429" t="e">
        <f ca="1"/>
        <v>#N/A</v>
      </c>
      <c r="AL64" s="429" t="e">
        <f ca="1"/>
        <v>#N/A</v>
      </c>
      <c r="AM64" s="429" t="e">
        <f ca="1"/>
        <v>#N/A</v>
      </c>
      <c r="AN64" s="429" t="e">
        <f ca="1"/>
        <v>#N/A</v>
      </c>
      <c r="AO64" s="429" t="e">
        <f ca="1"/>
        <v>#N/A</v>
      </c>
      <c r="AP64" s="429" t="e">
        <f ca="1"/>
        <v>#N/A</v>
      </c>
      <c r="AQ64" s="429" t="e">
        <f ca="1"/>
        <v>#N/A</v>
      </c>
      <c r="AR64" s="429" t="e">
        <f ca="1"/>
        <v>#N/A</v>
      </c>
      <c r="AS64" s="429" t="e">
        <f ca="1"/>
        <v>#N/A</v>
      </c>
      <c r="AT64" s="429" t="e">
        <f ca="1"/>
        <v>#N/A</v>
      </c>
      <c r="AU64" s="429" t="e">
        <f ca="1"/>
        <v>#N/A</v>
      </c>
      <c r="AV64" s="429" t="e">
        <f ca="1"/>
        <v>#N/A</v>
      </c>
      <c r="AW64" s="429" t="e">
        <f ca="1"/>
        <v>#N/A</v>
      </c>
      <c r="AX64" s="429" t="e">
        <f ca="1"/>
        <v>#N/A</v>
      </c>
      <c r="AY64" s="429" t="e">
        <f ca="1"/>
        <v>#N/A</v>
      </c>
      <c r="AZ64" s="429" t="e">
        <f ca="1"/>
        <v>#N/A</v>
      </c>
      <c r="BA64" s="429" t="e">
        <f ca="1"/>
        <v>#N/A</v>
      </c>
      <c r="BB64" s="429" t="e">
        <f ca="1"/>
        <v>#N/A</v>
      </c>
      <c r="BC64" s="429" t="e">
        <f ca="1"/>
        <v>#N/A</v>
      </c>
      <c r="BD64" s="429" t="e">
        <f ca="1"/>
        <v>#N/A</v>
      </c>
      <c r="BE64" s="429" t="e">
        <f ca="1"/>
        <v>#N/A</v>
      </c>
      <c r="BF64" s="429" t="e">
        <f ca="1"/>
        <v>#N/A</v>
      </c>
      <c r="BG64" s="429" t="e">
        <f ca="1"/>
        <v>#N/A</v>
      </c>
      <c r="BH64" s="429" t="e">
        <f ca="1"/>
        <v>#N/A</v>
      </c>
      <c r="BI64" s="429" t="e">
        <f ca="1"/>
        <v>#N/A</v>
      </c>
      <c r="BJ64" s="429" t="e">
        <f ca="1"/>
        <v>#N/A</v>
      </c>
      <c r="BK64" s="429" t="e">
        <f ca="1"/>
        <v>#N/A</v>
      </c>
      <c r="BL64" s="429" t="e">
        <f ca="1"/>
        <v>#N/A</v>
      </c>
      <c r="BM64" s="429" t="e">
        <f ca="1"/>
        <v>#N/A</v>
      </c>
      <c r="BN64" s="429" t="e">
        <f ca="1"/>
        <v>#N/A</v>
      </c>
      <c r="BO64" s="429" t="e">
        <f ca="1"/>
        <v>#N/A</v>
      </c>
      <c r="BP64" s="429" t="e">
        <f ca="1"/>
        <v>#N/A</v>
      </c>
      <c r="BQ64" s="429" t="e">
        <f ca="1"/>
        <v>#N/A</v>
      </c>
      <c r="BR64" s="429" t="e">
        <f ca="1"/>
        <v>#N/A</v>
      </c>
      <c r="BS64" s="429" t="e">
        <f ca="1"/>
        <v>#N/A</v>
      </c>
      <c r="BT64" s="429" t="e">
        <f ca="1"/>
        <v>#N/A</v>
      </c>
      <c r="BU64" s="429" t="e">
        <f ca="1"/>
        <v>#N/A</v>
      </c>
      <c r="BV64" s="429" t="e">
        <f ca="1"/>
        <v>#N/A</v>
      </c>
      <c r="BW64" s="429" t="e">
        <f ca="1"/>
        <v>#N/A</v>
      </c>
      <c r="BX64" s="429" t="e">
        <f ca="1"/>
        <v>#N/A</v>
      </c>
      <c r="BY64" s="429" t="e">
        <f ca="1"/>
        <v>#N/A</v>
      </c>
      <c r="BZ64" s="429" t="e">
        <f ca="1"/>
        <v>#N/A</v>
      </c>
      <c r="CA64" s="429" t="e">
        <f ca="1"/>
        <v>#N/A</v>
      </c>
      <c r="CB64" s="429" t="e">
        <f ca="1"/>
        <v>#N/A</v>
      </c>
      <c r="CC64" s="429" t="e">
        <f ca="1"/>
        <v>#N/A</v>
      </c>
      <c r="CD64" s="429" t="e">
        <f ca="1"/>
        <v>#N/A</v>
      </c>
      <c r="CE64" s="429" t="e">
        <f ca="1"/>
        <v>#N/A</v>
      </c>
      <c r="CF64" s="429" t="e">
        <f ca="1"/>
        <v>#N/A</v>
      </c>
      <c r="CG64" s="429" t="e">
        <f ca="1"/>
        <v>#N/A</v>
      </c>
      <c r="CH64" s="429" t="e">
        <f ca="1"/>
        <v>#N/A</v>
      </c>
      <c r="CI64" s="429" t="e">
        <f ca="1"/>
        <v>#N/A</v>
      </c>
      <c r="CJ64" s="429" t="e">
        <f ca="1"/>
        <v>#N/A</v>
      </c>
      <c r="CK64" s="429" t="e">
        <f ca="1"/>
        <v>#N/A</v>
      </c>
      <c r="CL64" s="429" t="e">
        <f ca="1"/>
        <v>#N/A</v>
      </c>
      <c r="CM64" s="429" t="e">
        <f ca="1"/>
        <v>#N/A</v>
      </c>
      <c r="CN64" s="429" t="e">
        <f ca="1"/>
        <v>#N/A</v>
      </c>
      <c r="CO64" s="429" t="e">
        <f ca="1"/>
        <v>#N/A</v>
      </c>
      <c r="CP64" s="429" t="e">
        <f ca="1"/>
        <v>#N/A</v>
      </c>
      <c r="CQ64" s="429" t="e">
        <f ca="1"/>
        <v>#N/A</v>
      </c>
      <c r="CR64" s="429" t="e">
        <f ca="1"/>
        <v>#N/A</v>
      </c>
      <c r="CS64" s="429" t="e">
        <f ca="1"/>
        <v>#N/A</v>
      </c>
      <c r="CT64" s="429" t="e">
        <f ca="1"/>
        <v>#N/A</v>
      </c>
      <c r="CU64" s="429" t="e">
        <f ca="1"/>
        <v>#N/A</v>
      </c>
      <c r="CV64" s="429" t="e">
        <f ca="1"/>
        <v>#N/A</v>
      </c>
      <c r="CW64" s="429" t="e">
        <f ca="1"/>
        <v>#N/A</v>
      </c>
      <c r="CX64" s="429" t="e">
        <f ca="1"/>
        <v>#N/A</v>
      </c>
      <c r="CY64" s="429" t="e">
        <f ca="1"/>
        <v>#N/A</v>
      </c>
      <c r="CZ64" s="429" t="e">
        <f ca="1"/>
        <v>#N/A</v>
      </c>
      <c r="DA64" s="429" t="e">
        <f ca="1"/>
        <v>#N/A</v>
      </c>
      <c r="DB64" s="429" t="e">
        <f ca="1"/>
        <v>#N/A</v>
      </c>
      <c r="DC64" s="429" t="e">
        <f ca="1"/>
        <v>#N/A</v>
      </c>
      <c r="DD64" s="429" t="e">
        <f ca="1"/>
        <v>#N/A</v>
      </c>
      <c r="DE64" s="429" t="e">
        <f ca="1"/>
        <v>#N/A</v>
      </c>
      <c r="DF64" s="429" t="e">
        <f ca="1"/>
        <v>#N/A</v>
      </c>
      <c r="DG64" s="429" t="e">
        <f ca="1"/>
        <v>#N/A</v>
      </c>
      <c r="DH64" s="429" t="e">
        <f ca="1"/>
        <v>#N/A</v>
      </c>
      <c r="DI64" s="429" t="e">
        <f ca="1"/>
        <v>#N/A</v>
      </c>
      <c r="DJ64" s="429" t="e">
        <f ca="1"/>
        <v>#N/A</v>
      </c>
      <c r="DK64" s="429" t="e">
        <f ca="1"/>
        <v>#N/A</v>
      </c>
      <c r="DL64" s="429" t="e">
        <f ca="1"/>
        <v>#N/A</v>
      </c>
      <c r="DM64" s="429" t="e">
        <f ca="1"/>
        <v>#N/A</v>
      </c>
      <c r="DN64" s="429" t="e">
        <f ca="1"/>
        <v>#N/A</v>
      </c>
      <c r="DO64" s="429" t="e">
        <f ca="1"/>
        <v>#N/A</v>
      </c>
      <c r="DP64" s="429" t="e">
        <f ca="1"/>
        <v>#N/A</v>
      </c>
      <c r="DQ64" s="429" t="e">
        <f ca="1"/>
        <v>#N/A</v>
      </c>
      <c r="DR64" s="429" t="e">
        <f ca="1"/>
        <v>#N/A</v>
      </c>
      <c r="DS64" s="429" t="e">
        <f ca="1"/>
        <v>#N/A</v>
      </c>
      <c r="DT64" s="23"/>
    </row>
    <row r="65" spans="2:124" s="39" customFormat="1" ht="12" x14ac:dyDescent="0.25">
      <c r="B65" s="53" t="s">
        <v>92</v>
      </c>
      <c r="C65" s="360" t="str">
        <v>-</v>
      </c>
      <c r="D65" s="428" t="e">
        <f ca="1"/>
        <v>#N/A</v>
      </c>
      <c r="E65" s="429" t="e">
        <f ca="1"/>
        <v>#N/A</v>
      </c>
      <c r="F65" s="429" t="e">
        <f ca="1"/>
        <v>#N/A</v>
      </c>
      <c r="G65" s="429" t="e">
        <f ca="1"/>
        <v>#N/A</v>
      </c>
      <c r="H65" s="429" t="e">
        <f ca="1"/>
        <v>#N/A</v>
      </c>
      <c r="I65" s="429" t="e">
        <f ca="1"/>
        <v>#N/A</v>
      </c>
      <c r="J65" s="429" t="e">
        <f ca="1"/>
        <v>#N/A</v>
      </c>
      <c r="K65" s="429" t="e">
        <f ca="1"/>
        <v>#N/A</v>
      </c>
      <c r="L65" s="429" t="e">
        <f ca="1"/>
        <v>#N/A</v>
      </c>
      <c r="M65" s="429" t="e">
        <f ca="1"/>
        <v>#N/A</v>
      </c>
      <c r="N65" s="429" t="e">
        <f ca="1"/>
        <v>#N/A</v>
      </c>
      <c r="O65" s="429" t="e">
        <f ca="1"/>
        <v>#N/A</v>
      </c>
      <c r="P65" s="429" t="e">
        <f ca="1"/>
        <v>#N/A</v>
      </c>
      <c r="Q65" s="429" t="e">
        <f ca="1"/>
        <v>#N/A</v>
      </c>
      <c r="R65" s="429" t="e">
        <f ca="1"/>
        <v>#N/A</v>
      </c>
      <c r="S65" s="429" t="e">
        <f ca="1"/>
        <v>#N/A</v>
      </c>
      <c r="T65" s="429" t="e">
        <f ca="1"/>
        <v>#N/A</v>
      </c>
      <c r="U65" s="429" t="e">
        <f ca="1"/>
        <v>#N/A</v>
      </c>
      <c r="V65" s="429" t="e">
        <f ca="1"/>
        <v>#N/A</v>
      </c>
      <c r="W65" s="429" t="e">
        <f ca="1"/>
        <v>#N/A</v>
      </c>
      <c r="X65" s="429" t="e">
        <f ca="1"/>
        <v>#N/A</v>
      </c>
      <c r="Y65" s="429" t="e">
        <f ca="1"/>
        <v>#N/A</v>
      </c>
      <c r="Z65" s="429" t="e">
        <f ca="1"/>
        <v>#N/A</v>
      </c>
      <c r="AA65" s="429" t="e">
        <f ca="1"/>
        <v>#N/A</v>
      </c>
      <c r="AB65" s="429" t="e">
        <f ca="1"/>
        <v>#N/A</v>
      </c>
      <c r="AC65" s="429" t="e">
        <f ca="1"/>
        <v>#N/A</v>
      </c>
      <c r="AD65" s="429" t="e">
        <f ca="1"/>
        <v>#N/A</v>
      </c>
      <c r="AE65" s="429" t="e">
        <f ca="1"/>
        <v>#N/A</v>
      </c>
      <c r="AF65" s="429" t="e">
        <f ca="1"/>
        <v>#N/A</v>
      </c>
      <c r="AG65" s="429" t="e">
        <f ca="1"/>
        <v>#N/A</v>
      </c>
      <c r="AH65" s="429" t="e">
        <f ca="1"/>
        <v>#N/A</v>
      </c>
      <c r="AI65" s="429" t="e">
        <f ca="1"/>
        <v>#N/A</v>
      </c>
      <c r="AJ65" s="429" t="e">
        <f ca="1"/>
        <v>#N/A</v>
      </c>
      <c r="AK65" s="429" t="e">
        <f ca="1"/>
        <v>#N/A</v>
      </c>
      <c r="AL65" s="429" t="e">
        <f ca="1"/>
        <v>#N/A</v>
      </c>
      <c r="AM65" s="429" t="e">
        <f ca="1"/>
        <v>#N/A</v>
      </c>
      <c r="AN65" s="429" t="e">
        <f ca="1"/>
        <v>#N/A</v>
      </c>
      <c r="AO65" s="429" t="e">
        <f ca="1"/>
        <v>#N/A</v>
      </c>
      <c r="AP65" s="429" t="e">
        <f ca="1"/>
        <v>#N/A</v>
      </c>
      <c r="AQ65" s="429" t="e">
        <f ca="1"/>
        <v>#N/A</v>
      </c>
      <c r="AR65" s="429" t="e">
        <f ca="1"/>
        <v>#N/A</v>
      </c>
      <c r="AS65" s="429" t="e">
        <f ca="1"/>
        <v>#N/A</v>
      </c>
      <c r="AT65" s="429" t="e">
        <f ca="1"/>
        <v>#N/A</v>
      </c>
      <c r="AU65" s="429" t="e">
        <f ca="1"/>
        <v>#N/A</v>
      </c>
      <c r="AV65" s="429" t="e">
        <f ca="1"/>
        <v>#N/A</v>
      </c>
      <c r="AW65" s="429" t="e">
        <f ca="1"/>
        <v>#N/A</v>
      </c>
      <c r="AX65" s="429" t="e">
        <f ca="1"/>
        <v>#N/A</v>
      </c>
      <c r="AY65" s="429" t="e">
        <f ca="1"/>
        <v>#N/A</v>
      </c>
      <c r="AZ65" s="429" t="e">
        <f ca="1"/>
        <v>#N/A</v>
      </c>
      <c r="BA65" s="429" t="e">
        <f ca="1"/>
        <v>#N/A</v>
      </c>
      <c r="BB65" s="429" t="e">
        <f ca="1"/>
        <v>#N/A</v>
      </c>
      <c r="BC65" s="429" t="e">
        <f ca="1"/>
        <v>#N/A</v>
      </c>
      <c r="BD65" s="429" t="e">
        <f ca="1"/>
        <v>#N/A</v>
      </c>
      <c r="BE65" s="429" t="e">
        <f ca="1"/>
        <v>#N/A</v>
      </c>
      <c r="BF65" s="429" t="e">
        <f ca="1"/>
        <v>#N/A</v>
      </c>
      <c r="BG65" s="429" t="e">
        <f ca="1"/>
        <v>#N/A</v>
      </c>
      <c r="BH65" s="429" t="e">
        <f ca="1"/>
        <v>#N/A</v>
      </c>
      <c r="BI65" s="429" t="e">
        <f ca="1"/>
        <v>#N/A</v>
      </c>
      <c r="BJ65" s="429" t="e">
        <f ca="1"/>
        <v>#N/A</v>
      </c>
      <c r="BK65" s="429" t="e">
        <f ca="1"/>
        <v>#N/A</v>
      </c>
      <c r="BL65" s="429" t="e">
        <f ca="1"/>
        <v>#N/A</v>
      </c>
      <c r="BM65" s="429" t="e">
        <f ca="1"/>
        <v>#N/A</v>
      </c>
      <c r="BN65" s="429" t="e">
        <f ca="1"/>
        <v>#N/A</v>
      </c>
      <c r="BO65" s="429" t="e">
        <f ca="1"/>
        <v>#N/A</v>
      </c>
      <c r="BP65" s="429" t="e">
        <f ca="1"/>
        <v>#N/A</v>
      </c>
      <c r="BQ65" s="429" t="e">
        <f ca="1"/>
        <v>#N/A</v>
      </c>
      <c r="BR65" s="429" t="e">
        <f ca="1"/>
        <v>#N/A</v>
      </c>
      <c r="BS65" s="429" t="e">
        <f ca="1"/>
        <v>#N/A</v>
      </c>
      <c r="BT65" s="429" t="e">
        <f ca="1"/>
        <v>#N/A</v>
      </c>
      <c r="BU65" s="429" t="e">
        <f ca="1"/>
        <v>#N/A</v>
      </c>
      <c r="BV65" s="429" t="e">
        <f ca="1"/>
        <v>#N/A</v>
      </c>
      <c r="BW65" s="429" t="e">
        <f ca="1"/>
        <v>#N/A</v>
      </c>
      <c r="BX65" s="429" t="e">
        <f ca="1"/>
        <v>#N/A</v>
      </c>
      <c r="BY65" s="429" t="e">
        <f ca="1"/>
        <v>#N/A</v>
      </c>
      <c r="BZ65" s="429" t="e">
        <f ca="1"/>
        <v>#N/A</v>
      </c>
      <c r="CA65" s="429" t="e">
        <f ca="1"/>
        <v>#N/A</v>
      </c>
      <c r="CB65" s="429" t="e">
        <f ca="1"/>
        <v>#N/A</v>
      </c>
      <c r="CC65" s="429" t="e">
        <f ca="1"/>
        <v>#N/A</v>
      </c>
      <c r="CD65" s="429" t="e">
        <f ca="1"/>
        <v>#N/A</v>
      </c>
      <c r="CE65" s="429" t="e">
        <f ca="1"/>
        <v>#N/A</v>
      </c>
      <c r="CF65" s="429" t="e">
        <f ca="1"/>
        <v>#N/A</v>
      </c>
      <c r="CG65" s="429" t="e">
        <f ca="1"/>
        <v>#N/A</v>
      </c>
      <c r="CH65" s="429" t="e">
        <f ca="1"/>
        <v>#N/A</v>
      </c>
      <c r="CI65" s="429" t="e">
        <f ca="1"/>
        <v>#N/A</v>
      </c>
      <c r="CJ65" s="429" t="e">
        <f ca="1"/>
        <v>#N/A</v>
      </c>
      <c r="CK65" s="429" t="e">
        <f ca="1"/>
        <v>#N/A</v>
      </c>
      <c r="CL65" s="429" t="e">
        <f ca="1"/>
        <v>#N/A</v>
      </c>
      <c r="CM65" s="429" t="e">
        <f ca="1"/>
        <v>#N/A</v>
      </c>
      <c r="CN65" s="429" t="e">
        <f ca="1"/>
        <v>#N/A</v>
      </c>
      <c r="CO65" s="429" t="e">
        <f ca="1"/>
        <v>#N/A</v>
      </c>
      <c r="CP65" s="429" t="e">
        <f ca="1"/>
        <v>#N/A</v>
      </c>
      <c r="CQ65" s="429" t="e">
        <f ca="1"/>
        <v>#N/A</v>
      </c>
      <c r="CR65" s="429" t="e">
        <f ca="1"/>
        <v>#N/A</v>
      </c>
      <c r="CS65" s="429" t="e">
        <f ca="1"/>
        <v>#N/A</v>
      </c>
      <c r="CT65" s="429" t="e">
        <f ca="1"/>
        <v>#N/A</v>
      </c>
      <c r="CU65" s="429" t="e">
        <f ca="1"/>
        <v>#N/A</v>
      </c>
      <c r="CV65" s="429" t="e">
        <f ca="1"/>
        <v>#N/A</v>
      </c>
      <c r="CW65" s="429" t="e">
        <f ca="1"/>
        <v>#N/A</v>
      </c>
      <c r="CX65" s="429" t="e">
        <f ca="1"/>
        <v>#N/A</v>
      </c>
      <c r="CY65" s="429" t="e">
        <f ca="1"/>
        <v>#N/A</v>
      </c>
      <c r="CZ65" s="429" t="e">
        <f ca="1"/>
        <v>#N/A</v>
      </c>
      <c r="DA65" s="429" t="e">
        <f ca="1"/>
        <v>#N/A</v>
      </c>
      <c r="DB65" s="429" t="e">
        <f ca="1"/>
        <v>#N/A</v>
      </c>
      <c r="DC65" s="429" t="e">
        <f ca="1"/>
        <v>#N/A</v>
      </c>
      <c r="DD65" s="429" t="e">
        <f ca="1"/>
        <v>#N/A</v>
      </c>
      <c r="DE65" s="429" t="e">
        <f ca="1"/>
        <v>#N/A</v>
      </c>
      <c r="DF65" s="429" t="e">
        <f ca="1"/>
        <v>#N/A</v>
      </c>
      <c r="DG65" s="429" t="e">
        <f ca="1"/>
        <v>#N/A</v>
      </c>
      <c r="DH65" s="429" t="e">
        <f ca="1"/>
        <v>#N/A</v>
      </c>
      <c r="DI65" s="429" t="e">
        <f ca="1"/>
        <v>#N/A</v>
      </c>
      <c r="DJ65" s="429" t="e">
        <f ca="1"/>
        <v>#N/A</v>
      </c>
      <c r="DK65" s="429" t="e">
        <f ca="1"/>
        <v>#N/A</v>
      </c>
      <c r="DL65" s="429" t="e">
        <f ca="1"/>
        <v>#N/A</v>
      </c>
      <c r="DM65" s="429" t="e">
        <f ca="1"/>
        <v>#N/A</v>
      </c>
      <c r="DN65" s="429" t="e">
        <f ca="1"/>
        <v>#N/A</v>
      </c>
      <c r="DO65" s="429" t="e">
        <f ca="1"/>
        <v>#N/A</v>
      </c>
      <c r="DP65" s="429" t="e">
        <f ca="1"/>
        <v>#N/A</v>
      </c>
      <c r="DQ65" s="429" t="e">
        <f ca="1"/>
        <v>#N/A</v>
      </c>
      <c r="DR65" s="429" t="e">
        <f ca="1"/>
        <v>#N/A</v>
      </c>
      <c r="DS65" s="429" t="e">
        <f ca="1"/>
        <v>#N/A</v>
      </c>
      <c r="DT65" s="23"/>
    </row>
    <row r="66" spans="2:124" s="39" customFormat="1" ht="12" x14ac:dyDescent="0.25">
      <c r="B66" s="53" t="s">
        <v>94</v>
      </c>
      <c r="C66" s="360" t="str">
        <v>-</v>
      </c>
      <c r="D66" s="428" t="e">
        <f ca="1"/>
        <v>#N/A</v>
      </c>
      <c r="E66" s="429" t="e">
        <f ca="1"/>
        <v>#N/A</v>
      </c>
      <c r="F66" s="429" t="e">
        <f ca="1"/>
        <v>#N/A</v>
      </c>
      <c r="G66" s="429" t="e">
        <f ca="1"/>
        <v>#N/A</v>
      </c>
      <c r="H66" s="429" t="e">
        <f ca="1"/>
        <v>#N/A</v>
      </c>
      <c r="I66" s="429" t="e">
        <f ca="1"/>
        <v>#N/A</v>
      </c>
      <c r="J66" s="429" t="e">
        <f ca="1"/>
        <v>#N/A</v>
      </c>
      <c r="K66" s="429" t="e">
        <f ca="1"/>
        <v>#N/A</v>
      </c>
      <c r="L66" s="429" t="e">
        <f ca="1"/>
        <v>#N/A</v>
      </c>
      <c r="M66" s="429" t="e">
        <f ca="1"/>
        <v>#N/A</v>
      </c>
      <c r="N66" s="429" t="e">
        <f ca="1"/>
        <v>#N/A</v>
      </c>
      <c r="O66" s="429" t="e">
        <f ca="1"/>
        <v>#N/A</v>
      </c>
      <c r="P66" s="429" t="e">
        <f ca="1"/>
        <v>#N/A</v>
      </c>
      <c r="Q66" s="429" t="e">
        <f ca="1"/>
        <v>#N/A</v>
      </c>
      <c r="R66" s="429" t="e">
        <f ca="1"/>
        <v>#N/A</v>
      </c>
      <c r="S66" s="429" t="e">
        <f ca="1"/>
        <v>#N/A</v>
      </c>
      <c r="T66" s="429" t="e">
        <f ca="1"/>
        <v>#N/A</v>
      </c>
      <c r="U66" s="429" t="e">
        <f ca="1"/>
        <v>#N/A</v>
      </c>
      <c r="V66" s="429" t="e">
        <f ca="1"/>
        <v>#N/A</v>
      </c>
      <c r="W66" s="429" t="e">
        <f ca="1"/>
        <v>#N/A</v>
      </c>
      <c r="X66" s="429" t="e">
        <f ca="1"/>
        <v>#N/A</v>
      </c>
      <c r="Y66" s="429" t="e">
        <f ca="1"/>
        <v>#N/A</v>
      </c>
      <c r="Z66" s="429" t="e">
        <f ca="1"/>
        <v>#N/A</v>
      </c>
      <c r="AA66" s="429" t="e">
        <f ca="1"/>
        <v>#N/A</v>
      </c>
      <c r="AB66" s="429" t="e">
        <f ca="1"/>
        <v>#N/A</v>
      </c>
      <c r="AC66" s="429" t="e">
        <f ca="1"/>
        <v>#N/A</v>
      </c>
      <c r="AD66" s="429" t="e">
        <f ca="1"/>
        <v>#N/A</v>
      </c>
      <c r="AE66" s="429" t="e">
        <f ca="1"/>
        <v>#N/A</v>
      </c>
      <c r="AF66" s="429" t="e">
        <f ca="1"/>
        <v>#N/A</v>
      </c>
      <c r="AG66" s="429" t="e">
        <f ca="1"/>
        <v>#N/A</v>
      </c>
      <c r="AH66" s="429" t="e">
        <f ca="1"/>
        <v>#N/A</v>
      </c>
      <c r="AI66" s="429" t="e">
        <f ca="1"/>
        <v>#N/A</v>
      </c>
      <c r="AJ66" s="429" t="e">
        <f ca="1"/>
        <v>#N/A</v>
      </c>
      <c r="AK66" s="429" t="e">
        <f ca="1"/>
        <v>#N/A</v>
      </c>
      <c r="AL66" s="429" t="e">
        <f ca="1"/>
        <v>#N/A</v>
      </c>
      <c r="AM66" s="429" t="e">
        <f ca="1"/>
        <v>#N/A</v>
      </c>
      <c r="AN66" s="429" t="e">
        <f ca="1"/>
        <v>#N/A</v>
      </c>
      <c r="AO66" s="429" t="e">
        <f ca="1"/>
        <v>#N/A</v>
      </c>
      <c r="AP66" s="429" t="e">
        <f ca="1"/>
        <v>#N/A</v>
      </c>
      <c r="AQ66" s="429" t="e">
        <f ca="1"/>
        <v>#N/A</v>
      </c>
      <c r="AR66" s="429" t="e">
        <f ca="1"/>
        <v>#N/A</v>
      </c>
      <c r="AS66" s="429" t="e">
        <f ca="1"/>
        <v>#N/A</v>
      </c>
      <c r="AT66" s="429" t="e">
        <f ca="1"/>
        <v>#N/A</v>
      </c>
      <c r="AU66" s="429" t="e">
        <f ca="1"/>
        <v>#N/A</v>
      </c>
      <c r="AV66" s="429" t="e">
        <f ca="1"/>
        <v>#N/A</v>
      </c>
      <c r="AW66" s="429" t="e">
        <f ca="1"/>
        <v>#N/A</v>
      </c>
      <c r="AX66" s="429" t="e">
        <f ca="1"/>
        <v>#N/A</v>
      </c>
      <c r="AY66" s="429" t="e">
        <f ca="1"/>
        <v>#N/A</v>
      </c>
      <c r="AZ66" s="429" t="e">
        <f ca="1"/>
        <v>#N/A</v>
      </c>
      <c r="BA66" s="429" t="e">
        <f ca="1"/>
        <v>#N/A</v>
      </c>
      <c r="BB66" s="429" t="e">
        <f ca="1"/>
        <v>#N/A</v>
      </c>
      <c r="BC66" s="429" t="e">
        <f ca="1"/>
        <v>#N/A</v>
      </c>
      <c r="BD66" s="429" t="e">
        <f ca="1"/>
        <v>#N/A</v>
      </c>
      <c r="BE66" s="429" t="e">
        <f ca="1"/>
        <v>#N/A</v>
      </c>
      <c r="BF66" s="429" t="e">
        <f ca="1"/>
        <v>#N/A</v>
      </c>
      <c r="BG66" s="429" t="e">
        <f ca="1"/>
        <v>#N/A</v>
      </c>
      <c r="BH66" s="429" t="e">
        <f ca="1"/>
        <v>#N/A</v>
      </c>
      <c r="BI66" s="429" t="e">
        <f ca="1"/>
        <v>#N/A</v>
      </c>
      <c r="BJ66" s="429" t="e">
        <f ca="1"/>
        <v>#N/A</v>
      </c>
      <c r="BK66" s="429" t="e">
        <f ca="1"/>
        <v>#N/A</v>
      </c>
      <c r="BL66" s="429" t="e">
        <f ca="1"/>
        <v>#N/A</v>
      </c>
      <c r="BM66" s="429" t="e">
        <f ca="1"/>
        <v>#N/A</v>
      </c>
      <c r="BN66" s="429" t="e">
        <f ca="1"/>
        <v>#N/A</v>
      </c>
      <c r="BO66" s="429" t="e">
        <f ca="1"/>
        <v>#N/A</v>
      </c>
      <c r="BP66" s="429" t="e">
        <f ca="1"/>
        <v>#N/A</v>
      </c>
      <c r="BQ66" s="429" t="e">
        <f ca="1"/>
        <v>#N/A</v>
      </c>
      <c r="BR66" s="429" t="e">
        <f ca="1"/>
        <v>#N/A</v>
      </c>
      <c r="BS66" s="429" t="e">
        <f ca="1"/>
        <v>#N/A</v>
      </c>
      <c r="BT66" s="429" t="e">
        <f ca="1"/>
        <v>#N/A</v>
      </c>
      <c r="BU66" s="429" t="e">
        <f ca="1"/>
        <v>#N/A</v>
      </c>
      <c r="BV66" s="429" t="e">
        <f ca="1"/>
        <v>#N/A</v>
      </c>
      <c r="BW66" s="429" t="e">
        <f ca="1"/>
        <v>#N/A</v>
      </c>
      <c r="BX66" s="429" t="e">
        <f ca="1"/>
        <v>#N/A</v>
      </c>
      <c r="BY66" s="429" t="e">
        <f ca="1"/>
        <v>#N/A</v>
      </c>
      <c r="BZ66" s="429" t="e">
        <f ca="1"/>
        <v>#N/A</v>
      </c>
      <c r="CA66" s="429" t="e">
        <f ca="1"/>
        <v>#N/A</v>
      </c>
      <c r="CB66" s="429" t="e">
        <f ca="1"/>
        <v>#N/A</v>
      </c>
      <c r="CC66" s="429" t="e">
        <f ca="1"/>
        <v>#N/A</v>
      </c>
      <c r="CD66" s="429" t="e">
        <f ca="1"/>
        <v>#N/A</v>
      </c>
      <c r="CE66" s="429" t="e">
        <f ca="1"/>
        <v>#N/A</v>
      </c>
      <c r="CF66" s="429" t="e">
        <f ca="1"/>
        <v>#N/A</v>
      </c>
      <c r="CG66" s="429" t="e">
        <f ca="1"/>
        <v>#N/A</v>
      </c>
      <c r="CH66" s="429" t="e">
        <f ca="1"/>
        <v>#N/A</v>
      </c>
      <c r="CI66" s="429" t="e">
        <f ca="1"/>
        <v>#N/A</v>
      </c>
      <c r="CJ66" s="429" t="e">
        <f ca="1"/>
        <v>#N/A</v>
      </c>
      <c r="CK66" s="429" t="e">
        <f ca="1"/>
        <v>#N/A</v>
      </c>
      <c r="CL66" s="429" t="e">
        <f ca="1"/>
        <v>#N/A</v>
      </c>
      <c r="CM66" s="429" t="e">
        <f ca="1"/>
        <v>#N/A</v>
      </c>
      <c r="CN66" s="429" t="e">
        <f ca="1"/>
        <v>#N/A</v>
      </c>
      <c r="CO66" s="429" t="e">
        <f ca="1"/>
        <v>#N/A</v>
      </c>
      <c r="CP66" s="429" t="e">
        <f ca="1"/>
        <v>#N/A</v>
      </c>
      <c r="CQ66" s="429" t="e">
        <f ca="1"/>
        <v>#N/A</v>
      </c>
      <c r="CR66" s="429" t="e">
        <f ca="1"/>
        <v>#N/A</v>
      </c>
      <c r="CS66" s="429" t="e">
        <f ca="1"/>
        <v>#N/A</v>
      </c>
      <c r="CT66" s="429" t="e">
        <f ca="1"/>
        <v>#N/A</v>
      </c>
      <c r="CU66" s="429" t="e">
        <f ca="1"/>
        <v>#N/A</v>
      </c>
      <c r="CV66" s="429" t="e">
        <f ca="1"/>
        <v>#N/A</v>
      </c>
      <c r="CW66" s="429" t="e">
        <f ca="1"/>
        <v>#N/A</v>
      </c>
      <c r="CX66" s="429" t="e">
        <f ca="1"/>
        <v>#N/A</v>
      </c>
      <c r="CY66" s="429" t="e">
        <f ca="1"/>
        <v>#N/A</v>
      </c>
      <c r="CZ66" s="429" t="e">
        <f ca="1"/>
        <v>#N/A</v>
      </c>
      <c r="DA66" s="429" t="e">
        <f ca="1"/>
        <v>#N/A</v>
      </c>
      <c r="DB66" s="429" t="e">
        <f ca="1"/>
        <v>#N/A</v>
      </c>
      <c r="DC66" s="429" t="e">
        <f ca="1"/>
        <v>#N/A</v>
      </c>
      <c r="DD66" s="429" t="e">
        <f ca="1"/>
        <v>#N/A</v>
      </c>
      <c r="DE66" s="429" t="e">
        <f ca="1"/>
        <v>#N/A</v>
      </c>
      <c r="DF66" s="429" t="e">
        <f ca="1"/>
        <v>#N/A</v>
      </c>
      <c r="DG66" s="429" t="e">
        <f ca="1"/>
        <v>#N/A</v>
      </c>
      <c r="DH66" s="429" t="e">
        <f ca="1"/>
        <v>#N/A</v>
      </c>
      <c r="DI66" s="429" t="e">
        <f ca="1"/>
        <v>#N/A</v>
      </c>
      <c r="DJ66" s="429" t="e">
        <f ca="1"/>
        <v>#N/A</v>
      </c>
      <c r="DK66" s="429" t="e">
        <f ca="1"/>
        <v>#N/A</v>
      </c>
      <c r="DL66" s="429" t="e">
        <f ca="1"/>
        <v>#N/A</v>
      </c>
      <c r="DM66" s="429" t="e">
        <f ca="1"/>
        <v>#N/A</v>
      </c>
      <c r="DN66" s="429" t="e">
        <f ca="1"/>
        <v>#N/A</v>
      </c>
      <c r="DO66" s="429" t="e">
        <f ca="1"/>
        <v>#N/A</v>
      </c>
      <c r="DP66" s="429" t="e">
        <f ca="1"/>
        <v>#N/A</v>
      </c>
      <c r="DQ66" s="429" t="e">
        <f ca="1"/>
        <v>#N/A</v>
      </c>
      <c r="DR66" s="429" t="e">
        <f ca="1"/>
        <v>#N/A</v>
      </c>
      <c r="DS66" s="429" t="e">
        <f ca="1"/>
        <v>#N/A</v>
      </c>
      <c r="DT66" s="23"/>
    </row>
    <row r="67" spans="2:124" s="39" customFormat="1" ht="12" x14ac:dyDescent="0.25">
      <c r="B67" s="53" t="s">
        <v>96</v>
      </c>
      <c r="C67" s="360" t="str">
        <v>-</v>
      </c>
      <c r="D67" s="428" t="e">
        <f ca="1"/>
        <v>#N/A</v>
      </c>
      <c r="E67" s="429" t="e">
        <f ca="1"/>
        <v>#N/A</v>
      </c>
      <c r="F67" s="429" t="e">
        <f ca="1"/>
        <v>#N/A</v>
      </c>
      <c r="G67" s="429" t="e">
        <f ca="1"/>
        <v>#N/A</v>
      </c>
      <c r="H67" s="429" t="e">
        <f ca="1"/>
        <v>#N/A</v>
      </c>
      <c r="I67" s="429" t="e">
        <f ca="1"/>
        <v>#N/A</v>
      </c>
      <c r="J67" s="429" t="e">
        <f ca="1"/>
        <v>#N/A</v>
      </c>
      <c r="K67" s="429" t="e">
        <f ca="1"/>
        <v>#N/A</v>
      </c>
      <c r="L67" s="429" t="e">
        <f ca="1"/>
        <v>#N/A</v>
      </c>
      <c r="M67" s="429" t="e">
        <f ca="1"/>
        <v>#N/A</v>
      </c>
      <c r="N67" s="429" t="e">
        <f ca="1"/>
        <v>#N/A</v>
      </c>
      <c r="O67" s="429" t="e">
        <f ca="1"/>
        <v>#N/A</v>
      </c>
      <c r="P67" s="429" t="e">
        <f ca="1"/>
        <v>#N/A</v>
      </c>
      <c r="Q67" s="429" t="e">
        <f ca="1"/>
        <v>#N/A</v>
      </c>
      <c r="R67" s="429" t="e">
        <f ca="1"/>
        <v>#N/A</v>
      </c>
      <c r="S67" s="429" t="e">
        <f ca="1"/>
        <v>#N/A</v>
      </c>
      <c r="T67" s="429" t="e">
        <f ca="1"/>
        <v>#N/A</v>
      </c>
      <c r="U67" s="429" t="e">
        <f ca="1"/>
        <v>#N/A</v>
      </c>
      <c r="V67" s="429" t="e">
        <f ca="1"/>
        <v>#N/A</v>
      </c>
      <c r="W67" s="429" t="e">
        <f ca="1"/>
        <v>#N/A</v>
      </c>
      <c r="X67" s="429" t="e">
        <f ca="1"/>
        <v>#N/A</v>
      </c>
      <c r="Y67" s="429" t="e">
        <f ca="1"/>
        <v>#N/A</v>
      </c>
      <c r="Z67" s="429" t="e">
        <f ca="1"/>
        <v>#N/A</v>
      </c>
      <c r="AA67" s="429" t="e">
        <f ca="1"/>
        <v>#N/A</v>
      </c>
      <c r="AB67" s="429" t="e">
        <f ca="1"/>
        <v>#N/A</v>
      </c>
      <c r="AC67" s="429" t="e">
        <f ca="1"/>
        <v>#N/A</v>
      </c>
      <c r="AD67" s="429" t="e">
        <f ca="1"/>
        <v>#N/A</v>
      </c>
      <c r="AE67" s="429" t="e">
        <f ca="1"/>
        <v>#N/A</v>
      </c>
      <c r="AF67" s="429" t="e">
        <f ca="1"/>
        <v>#N/A</v>
      </c>
      <c r="AG67" s="429" t="e">
        <f ca="1"/>
        <v>#N/A</v>
      </c>
      <c r="AH67" s="429" t="e">
        <f ca="1"/>
        <v>#N/A</v>
      </c>
      <c r="AI67" s="429" t="e">
        <f ca="1"/>
        <v>#N/A</v>
      </c>
      <c r="AJ67" s="429" t="e">
        <f ca="1"/>
        <v>#N/A</v>
      </c>
      <c r="AK67" s="429" t="e">
        <f ca="1"/>
        <v>#N/A</v>
      </c>
      <c r="AL67" s="429" t="e">
        <f ca="1"/>
        <v>#N/A</v>
      </c>
      <c r="AM67" s="429" t="e">
        <f ca="1"/>
        <v>#N/A</v>
      </c>
      <c r="AN67" s="429" t="e">
        <f ca="1"/>
        <v>#N/A</v>
      </c>
      <c r="AO67" s="429" t="e">
        <f ca="1"/>
        <v>#N/A</v>
      </c>
      <c r="AP67" s="429" t="e">
        <f ca="1"/>
        <v>#N/A</v>
      </c>
      <c r="AQ67" s="429" t="e">
        <f ca="1"/>
        <v>#N/A</v>
      </c>
      <c r="AR67" s="429" t="e">
        <f ca="1"/>
        <v>#N/A</v>
      </c>
      <c r="AS67" s="429" t="e">
        <f ca="1"/>
        <v>#N/A</v>
      </c>
      <c r="AT67" s="429" t="e">
        <f ca="1"/>
        <v>#N/A</v>
      </c>
      <c r="AU67" s="429" t="e">
        <f ca="1"/>
        <v>#N/A</v>
      </c>
      <c r="AV67" s="429" t="e">
        <f ca="1"/>
        <v>#N/A</v>
      </c>
      <c r="AW67" s="429" t="e">
        <f ca="1"/>
        <v>#N/A</v>
      </c>
      <c r="AX67" s="429" t="e">
        <f ca="1"/>
        <v>#N/A</v>
      </c>
      <c r="AY67" s="429" t="e">
        <f ca="1"/>
        <v>#N/A</v>
      </c>
      <c r="AZ67" s="429" t="e">
        <f ca="1"/>
        <v>#N/A</v>
      </c>
      <c r="BA67" s="429" t="e">
        <f ca="1"/>
        <v>#N/A</v>
      </c>
      <c r="BB67" s="429" t="e">
        <f ca="1"/>
        <v>#N/A</v>
      </c>
      <c r="BC67" s="429" t="e">
        <f ca="1"/>
        <v>#N/A</v>
      </c>
      <c r="BD67" s="429" t="e">
        <f ca="1"/>
        <v>#N/A</v>
      </c>
      <c r="BE67" s="429" t="e">
        <f ca="1"/>
        <v>#N/A</v>
      </c>
      <c r="BF67" s="429" t="e">
        <f ca="1"/>
        <v>#N/A</v>
      </c>
      <c r="BG67" s="429" t="e">
        <f ca="1"/>
        <v>#N/A</v>
      </c>
      <c r="BH67" s="429" t="e">
        <f ca="1"/>
        <v>#N/A</v>
      </c>
      <c r="BI67" s="429" t="e">
        <f ca="1"/>
        <v>#N/A</v>
      </c>
      <c r="BJ67" s="429" t="e">
        <f ca="1"/>
        <v>#N/A</v>
      </c>
      <c r="BK67" s="429" t="e">
        <f ca="1"/>
        <v>#N/A</v>
      </c>
      <c r="BL67" s="429" t="e">
        <f ca="1"/>
        <v>#N/A</v>
      </c>
      <c r="BM67" s="429" t="e">
        <f ca="1"/>
        <v>#N/A</v>
      </c>
      <c r="BN67" s="429" t="e">
        <f ca="1"/>
        <v>#N/A</v>
      </c>
      <c r="BO67" s="429" t="e">
        <f ca="1"/>
        <v>#N/A</v>
      </c>
      <c r="BP67" s="429" t="e">
        <f ca="1"/>
        <v>#N/A</v>
      </c>
      <c r="BQ67" s="429" t="e">
        <f ca="1"/>
        <v>#N/A</v>
      </c>
      <c r="BR67" s="429" t="e">
        <f ca="1"/>
        <v>#N/A</v>
      </c>
      <c r="BS67" s="429" t="e">
        <f ca="1"/>
        <v>#N/A</v>
      </c>
      <c r="BT67" s="429" t="e">
        <f ca="1"/>
        <v>#N/A</v>
      </c>
      <c r="BU67" s="429" t="e">
        <f ca="1"/>
        <v>#N/A</v>
      </c>
      <c r="BV67" s="429" t="e">
        <f ca="1"/>
        <v>#N/A</v>
      </c>
      <c r="BW67" s="429" t="e">
        <f ca="1"/>
        <v>#N/A</v>
      </c>
      <c r="BX67" s="429" t="e">
        <f ca="1"/>
        <v>#N/A</v>
      </c>
      <c r="BY67" s="429" t="e">
        <f ca="1"/>
        <v>#N/A</v>
      </c>
      <c r="BZ67" s="429" t="e">
        <f ca="1"/>
        <v>#N/A</v>
      </c>
      <c r="CA67" s="429" t="e">
        <f ca="1"/>
        <v>#N/A</v>
      </c>
      <c r="CB67" s="429" t="e">
        <f ca="1"/>
        <v>#N/A</v>
      </c>
      <c r="CC67" s="429" t="e">
        <f ca="1"/>
        <v>#N/A</v>
      </c>
      <c r="CD67" s="429" t="e">
        <f ca="1"/>
        <v>#N/A</v>
      </c>
      <c r="CE67" s="429" t="e">
        <f ca="1"/>
        <v>#N/A</v>
      </c>
      <c r="CF67" s="429" t="e">
        <f ca="1"/>
        <v>#N/A</v>
      </c>
      <c r="CG67" s="429" t="e">
        <f ca="1"/>
        <v>#N/A</v>
      </c>
      <c r="CH67" s="429" t="e">
        <f ca="1"/>
        <v>#N/A</v>
      </c>
      <c r="CI67" s="429" t="e">
        <f ca="1"/>
        <v>#N/A</v>
      </c>
      <c r="CJ67" s="429" t="e">
        <f ca="1"/>
        <v>#N/A</v>
      </c>
      <c r="CK67" s="429" t="e">
        <f ca="1"/>
        <v>#N/A</v>
      </c>
      <c r="CL67" s="429" t="e">
        <f ca="1"/>
        <v>#N/A</v>
      </c>
      <c r="CM67" s="429" t="e">
        <f ca="1"/>
        <v>#N/A</v>
      </c>
      <c r="CN67" s="429" t="e">
        <f ca="1"/>
        <v>#N/A</v>
      </c>
      <c r="CO67" s="429" t="e">
        <f ca="1"/>
        <v>#N/A</v>
      </c>
      <c r="CP67" s="429" t="e">
        <f ca="1"/>
        <v>#N/A</v>
      </c>
      <c r="CQ67" s="429" t="e">
        <f ca="1"/>
        <v>#N/A</v>
      </c>
      <c r="CR67" s="429" t="e">
        <f ca="1"/>
        <v>#N/A</v>
      </c>
      <c r="CS67" s="429" t="e">
        <f ca="1"/>
        <v>#N/A</v>
      </c>
      <c r="CT67" s="429" t="e">
        <f ca="1"/>
        <v>#N/A</v>
      </c>
      <c r="CU67" s="429" t="e">
        <f ca="1"/>
        <v>#N/A</v>
      </c>
      <c r="CV67" s="429" t="e">
        <f ca="1"/>
        <v>#N/A</v>
      </c>
      <c r="CW67" s="429" t="e">
        <f ca="1"/>
        <v>#N/A</v>
      </c>
      <c r="CX67" s="429" t="e">
        <f ca="1"/>
        <v>#N/A</v>
      </c>
      <c r="CY67" s="429" t="e">
        <f ca="1"/>
        <v>#N/A</v>
      </c>
      <c r="CZ67" s="429" t="e">
        <f ca="1"/>
        <v>#N/A</v>
      </c>
      <c r="DA67" s="429" t="e">
        <f ca="1"/>
        <v>#N/A</v>
      </c>
      <c r="DB67" s="429" t="e">
        <f ca="1"/>
        <v>#N/A</v>
      </c>
      <c r="DC67" s="429" t="e">
        <f ca="1"/>
        <v>#N/A</v>
      </c>
      <c r="DD67" s="429" t="e">
        <f ca="1"/>
        <v>#N/A</v>
      </c>
      <c r="DE67" s="429" t="e">
        <f ca="1"/>
        <v>#N/A</v>
      </c>
      <c r="DF67" s="429" t="e">
        <f ca="1"/>
        <v>#N/A</v>
      </c>
      <c r="DG67" s="429" t="e">
        <f ca="1"/>
        <v>#N/A</v>
      </c>
      <c r="DH67" s="429" t="e">
        <f ca="1"/>
        <v>#N/A</v>
      </c>
      <c r="DI67" s="429" t="e">
        <f ca="1"/>
        <v>#N/A</v>
      </c>
      <c r="DJ67" s="429" t="e">
        <f ca="1"/>
        <v>#N/A</v>
      </c>
      <c r="DK67" s="429" t="e">
        <f ca="1"/>
        <v>#N/A</v>
      </c>
      <c r="DL67" s="429" t="e">
        <f ca="1"/>
        <v>#N/A</v>
      </c>
      <c r="DM67" s="429" t="e">
        <f ca="1"/>
        <v>#N/A</v>
      </c>
      <c r="DN67" s="429" t="e">
        <f ca="1"/>
        <v>#N/A</v>
      </c>
      <c r="DO67" s="429" t="e">
        <f ca="1"/>
        <v>#N/A</v>
      </c>
      <c r="DP67" s="429" t="e">
        <f ca="1"/>
        <v>#N/A</v>
      </c>
      <c r="DQ67" s="429" t="e">
        <f ca="1"/>
        <v>#N/A</v>
      </c>
      <c r="DR67" s="429" t="e">
        <f ca="1"/>
        <v>#N/A</v>
      </c>
      <c r="DS67" s="429" t="e">
        <f ca="1"/>
        <v>#N/A</v>
      </c>
      <c r="DT67" s="23"/>
    </row>
    <row r="68" spans="2:124" s="39" customFormat="1" ht="12" x14ac:dyDescent="0.25">
      <c r="B68" s="53" t="s">
        <v>97</v>
      </c>
      <c r="C68" s="360" t="str">
        <v>-</v>
      </c>
      <c r="D68" s="428" t="e">
        <f ca="1"/>
        <v>#N/A</v>
      </c>
      <c r="E68" s="429" t="e">
        <f ca="1"/>
        <v>#N/A</v>
      </c>
      <c r="F68" s="429" t="e">
        <f ca="1"/>
        <v>#N/A</v>
      </c>
      <c r="G68" s="429" t="e">
        <f ca="1"/>
        <v>#N/A</v>
      </c>
      <c r="H68" s="429" t="e">
        <f ca="1"/>
        <v>#N/A</v>
      </c>
      <c r="I68" s="429" t="e">
        <f ca="1"/>
        <v>#N/A</v>
      </c>
      <c r="J68" s="429" t="e">
        <f ca="1"/>
        <v>#N/A</v>
      </c>
      <c r="K68" s="429" t="e">
        <f ca="1"/>
        <v>#N/A</v>
      </c>
      <c r="L68" s="429" t="e">
        <f ca="1"/>
        <v>#N/A</v>
      </c>
      <c r="M68" s="429" t="e">
        <f ca="1"/>
        <v>#N/A</v>
      </c>
      <c r="N68" s="429" t="e">
        <f ca="1"/>
        <v>#N/A</v>
      </c>
      <c r="O68" s="429" t="e">
        <f ca="1"/>
        <v>#N/A</v>
      </c>
      <c r="P68" s="429" t="e">
        <f ca="1"/>
        <v>#N/A</v>
      </c>
      <c r="Q68" s="429" t="e">
        <f ca="1"/>
        <v>#N/A</v>
      </c>
      <c r="R68" s="429" t="e">
        <f ca="1"/>
        <v>#N/A</v>
      </c>
      <c r="S68" s="429" t="e">
        <f ca="1"/>
        <v>#N/A</v>
      </c>
      <c r="T68" s="429" t="e">
        <f ca="1"/>
        <v>#N/A</v>
      </c>
      <c r="U68" s="429" t="e">
        <f ca="1"/>
        <v>#N/A</v>
      </c>
      <c r="V68" s="429" t="e">
        <f ca="1"/>
        <v>#N/A</v>
      </c>
      <c r="W68" s="429" t="e">
        <f ca="1"/>
        <v>#N/A</v>
      </c>
      <c r="X68" s="429" t="e">
        <f ca="1"/>
        <v>#N/A</v>
      </c>
      <c r="Y68" s="429" t="e">
        <f ca="1"/>
        <v>#N/A</v>
      </c>
      <c r="Z68" s="429" t="e">
        <f ca="1"/>
        <v>#N/A</v>
      </c>
      <c r="AA68" s="429" t="e">
        <f ca="1"/>
        <v>#N/A</v>
      </c>
      <c r="AB68" s="429" t="e">
        <f ca="1"/>
        <v>#N/A</v>
      </c>
      <c r="AC68" s="429" t="e">
        <f ca="1"/>
        <v>#N/A</v>
      </c>
      <c r="AD68" s="429" t="e">
        <f ca="1"/>
        <v>#N/A</v>
      </c>
      <c r="AE68" s="429" t="e">
        <f ca="1"/>
        <v>#N/A</v>
      </c>
      <c r="AF68" s="429" t="e">
        <f ca="1"/>
        <v>#N/A</v>
      </c>
      <c r="AG68" s="429" t="e">
        <f ca="1"/>
        <v>#N/A</v>
      </c>
      <c r="AH68" s="429" t="e">
        <f ca="1"/>
        <v>#N/A</v>
      </c>
      <c r="AI68" s="429" t="e">
        <f ca="1"/>
        <v>#N/A</v>
      </c>
      <c r="AJ68" s="429" t="e">
        <f ca="1"/>
        <v>#N/A</v>
      </c>
      <c r="AK68" s="429" t="e">
        <f ca="1"/>
        <v>#N/A</v>
      </c>
      <c r="AL68" s="429" t="e">
        <f ca="1"/>
        <v>#N/A</v>
      </c>
      <c r="AM68" s="429" t="e">
        <f ca="1"/>
        <v>#N/A</v>
      </c>
      <c r="AN68" s="429" t="e">
        <f ca="1"/>
        <v>#N/A</v>
      </c>
      <c r="AO68" s="429" t="e">
        <f ca="1"/>
        <v>#N/A</v>
      </c>
      <c r="AP68" s="429" t="e">
        <f ca="1"/>
        <v>#N/A</v>
      </c>
      <c r="AQ68" s="429" t="e">
        <f ca="1"/>
        <v>#N/A</v>
      </c>
      <c r="AR68" s="429" t="e">
        <f ca="1"/>
        <v>#N/A</v>
      </c>
      <c r="AS68" s="429" t="e">
        <f ca="1"/>
        <v>#N/A</v>
      </c>
      <c r="AT68" s="429" t="e">
        <f ca="1"/>
        <v>#N/A</v>
      </c>
      <c r="AU68" s="429" t="e">
        <f ca="1"/>
        <v>#N/A</v>
      </c>
      <c r="AV68" s="429" t="e">
        <f ca="1"/>
        <v>#N/A</v>
      </c>
      <c r="AW68" s="429" t="e">
        <f ca="1"/>
        <v>#N/A</v>
      </c>
      <c r="AX68" s="429" t="e">
        <f ca="1"/>
        <v>#N/A</v>
      </c>
      <c r="AY68" s="429" t="e">
        <f ca="1"/>
        <v>#N/A</v>
      </c>
      <c r="AZ68" s="429" t="e">
        <f ca="1"/>
        <v>#N/A</v>
      </c>
      <c r="BA68" s="429" t="e">
        <f ca="1"/>
        <v>#N/A</v>
      </c>
      <c r="BB68" s="429" t="e">
        <f ca="1"/>
        <v>#N/A</v>
      </c>
      <c r="BC68" s="429" t="e">
        <f ca="1"/>
        <v>#N/A</v>
      </c>
      <c r="BD68" s="429" t="e">
        <f ca="1"/>
        <v>#N/A</v>
      </c>
      <c r="BE68" s="429" t="e">
        <f ca="1"/>
        <v>#N/A</v>
      </c>
      <c r="BF68" s="429" t="e">
        <f ca="1"/>
        <v>#N/A</v>
      </c>
      <c r="BG68" s="429" t="e">
        <f ca="1"/>
        <v>#N/A</v>
      </c>
      <c r="BH68" s="429" t="e">
        <f ca="1"/>
        <v>#N/A</v>
      </c>
      <c r="BI68" s="429" t="e">
        <f ca="1"/>
        <v>#N/A</v>
      </c>
      <c r="BJ68" s="429" t="e">
        <f ca="1"/>
        <v>#N/A</v>
      </c>
      <c r="BK68" s="429" t="e">
        <f ca="1"/>
        <v>#N/A</v>
      </c>
      <c r="BL68" s="429" t="e">
        <f ca="1"/>
        <v>#N/A</v>
      </c>
      <c r="BM68" s="429" t="e">
        <f ca="1"/>
        <v>#N/A</v>
      </c>
      <c r="BN68" s="429" t="e">
        <f ca="1"/>
        <v>#N/A</v>
      </c>
      <c r="BO68" s="429" t="e">
        <f ca="1"/>
        <v>#N/A</v>
      </c>
      <c r="BP68" s="429" t="e">
        <f ca="1"/>
        <v>#N/A</v>
      </c>
      <c r="BQ68" s="429" t="e">
        <f ca="1"/>
        <v>#N/A</v>
      </c>
      <c r="BR68" s="429" t="e">
        <f ca="1"/>
        <v>#N/A</v>
      </c>
      <c r="BS68" s="429" t="e">
        <f ca="1"/>
        <v>#N/A</v>
      </c>
      <c r="BT68" s="429" t="e">
        <f ca="1"/>
        <v>#N/A</v>
      </c>
      <c r="BU68" s="429" t="e">
        <f ca="1"/>
        <v>#N/A</v>
      </c>
      <c r="BV68" s="429" t="e">
        <f ca="1"/>
        <v>#N/A</v>
      </c>
      <c r="BW68" s="429" t="e">
        <f ca="1"/>
        <v>#N/A</v>
      </c>
      <c r="BX68" s="429" t="e">
        <f ca="1"/>
        <v>#N/A</v>
      </c>
      <c r="BY68" s="429" t="e">
        <f ca="1"/>
        <v>#N/A</v>
      </c>
      <c r="BZ68" s="429" t="e">
        <f ca="1"/>
        <v>#N/A</v>
      </c>
      <c r="CA68" s="429" t="e">
        <f ca="1"/>
        <v>#N/A</v>
      </c>
      <c r="CB68" s="429" t="e">
        <f ca="1"/>
        <v>#N/A</v>
      </c>
      <c r="CC68" s="429" t="e">
        <f ca="1"/>
        <v>#N/A</v>
      </c>
      <c r="CD68" s="429" t="e">
        <f ca="1"/>
        <v>#N/A</v>
      </c>
      <c r="CE68" s="429" t="e">
        <f ca="1"/>
        <v>#N/A</v>
      </c>
      <c r="CF68" s="429" t="e">
        <f ca="1"/>
        <v>#N/A</v>
      </c>
      <c r="CG68" s="429" t="e">
        <f ca="1"/>
        <v>#N/A</v>
      </c>
      <c r="CH68" s="429" t="e">
        <f ca="1"/>
        <v>#N/A</v>
      </c>
      <c r="CI68" s="429" t="e">
        <f ca="1"/>
        <v>#N/A</v>
      </c>
      <c r="CJ68" s="429" t="e">
        <f ca="1"/>
        <v>#N/A</v>
      </c>
      <c r="CK68" s="429" t="e">
        <f ca="1"/>
        <v>#N/A</v>
      </c>
      <c r="CL68" s="429" t="e">
        <f ca="1"/>
        <v>#N/A</v>
      </c>
      <c r="CM68" s="429" t="e">
        <f ca="1"/>
        <v>#N/A</v>
      </c>
      <c r="CN68" s="429" t="e">
        <f ca="1"/>
        <v>#N/A</v>
      </c>
      <c r="CO68" s="429" t="e">
        <f ca="1"/>
        <v>#N/A</v>
      </c>
      <c r="CP68" s="429" t="e">
        <f ca="1"/>
        <v>#N/A</v>
      </c>
      <c r="CQ68" s="429" t="e">
        <f ca="1"/>
        <v>#N/A</v>
      </c>
      <c r="CR68" s="429" t="e">
        <f ca="1"/>
        <v>#N/A</v>
      </c>
      <c r="CS68" s="429" t="e">
        <f ca="1"/>
        <v>#N/A</v>
      </c>
      <c r="CT68" s="429" t="e">
        <f ca="1"/>
        <v>#N/A</v>
      </c>
      <c r="CU68" s="429" t="e">
        <f ca="1"/>
        <v>#N/A</v>
      </c>
      <c r="CV68" s="429" t="e">
        <f ca="1"/>
        <v>#N/A</v>
      </c>
      <c r="CW68" s="429" t="e">
        <f ca="1"/>
        <v>#N/A</v>
      </c>
      <c r="CX68" s="429" t="e">
        <f ca="1"/>
        <v>#N/A</v>
      </c>
      <c r="CY68" s="429" t="e">
        <f ca="1"/>
        <v>#N/A</v>
      </c>
      <c r="CZ68" s="429" t="e">
        <f ca="1"/>
        <v>#N/A</v>
      </c>
      <c r="DA68" s="429" t="e">
        <f ca="1"/>
        <v>#N/A</v>
      </c>
      <c r="DB68" s="429" t="e">
        <f ca="1"/>
        <v>#N/A</v>
      </c>
      <c r="DC68" s="429" t="e">
        <f ca="1"/>
        <v>#N/A</v>
      </c>
      <c r="DD68" s="429" t="e">
        <f ca="1"/>
        <v>#N/A</v>
      </c>
      <c r="DE68" s="429" t="e">
        <f ca="1"/>
        <v>#N/A</v>
      </c>
      <c r="DF68" s="429" t="e">
        <f ca="1"/>
        <v>#N/A</v>
      </c>
      <c r="DG68" s="429" t="e">
        <f ca="1"/>
        <v>#N/A</v>
      </c>
      <c r="DH68" s="429" t="e">
        <f ca="1"/>
        <v>#N/A</v>
      </c>
      <c r="DI68" s="429" t="e">
        <f ca="1"/>
        <v>#N/A</v>
      </c>
      <c r="DJ68" s="429" t="e">
        <f ca="1"/>
        <v>#N/A</v>
      </c>
      <c r="DK68" s="429" t="e">
        <f ca="1"/>
        <v>#N/A</v>
      </c>
      <c r="DL68" s="429" t="e">
        <f ca="1"/>
        <v>#N/A</v>
      </c>
      <c r="DM68" s="429" t="e">
        <f ca="1"/>
        <v>#N/A</v>
      </c>
      <c r="DN68" s="429" t="e">
        <f ca="1"/>
        <v>#N/A</v>
      </c>
      <c r="DO68" s="429" t="e">
        <f ca="1"/>
        <v>#N/A</v>
      </c>
      <c r="DP68" s="429" t="e">
        <f ca="1"/>
        <v>#N/A</v>
      </c>
      <c r="DQ68" s="429" t="e">
        <f ca="1"/>
        <v>#N/A</v>
      </c>
      <c r="DR68" s="429" t="e">
        <f ca="1"/>
        <v>#N/A</v>
      </c>
      <c r="DS68" s="429" t="e">
        <f ca="1"/>
        <v>#N/A</v>
      </c>
      <c r="DT68" s="23"/>
    </row>
    <row r="69" spans="2:124" s="39" customFormat="1" ht="12" x14ac:dyDescent="0.25">
      <c r="B69" s="53" t="s">
        <v>99</v>
      </c>
      <c r="C69" s="361" t="str">
        <v>-</v>
      </c>
      <c r="D69" s="430" t="e">
        <f ca="1"/>
        <v>#N/A</v>
      </c>
      <c r="E69" s="431" t="e">
        <f ca="1"/>
        <v>#N/A</v>
      </c>
      <c r="F69" s="431" t="e">
        <f ca="1"/>
        <v>#N/A</v>
      </c>
      <c r="G69" s="431" t="e">
        <f ca="1"/>
        <v>#N/A</v>
      </c>
      <c r="H69" s="431" t="e">
        <f ca="1"/>
        <v>#N/A</v>
      </c>
      <c r="I69" s="431" t="e">
        <f ca="1"/>
        <v>#N/A</v>
      </c>
      <c r="J69" s="431" t="e">
        <f ca="1"/>
        <v>#N/A</v>
      </c>
      <c r="K69" s="431" t="e">
        <f ca="1"/>
        <v>#N/A</v>
      </c>
      <c r="L69" s="431" t="e">
        <f ca="1"/>
        <v>#N/A</v>
      </c>
      <c r="M69" s="431" t="e">
        <f ca="1"/>
        <v>#N/A</v>
      </c>
      <c r="N69" s="431" t="e">
        <f ca="1"/>
        <v>#N/A</v>
      </c>
      <c r="O69" s="431" t="e">
        <f ca="1"/>
        <v>#N/A</v>
      </c>
      <c r="P69" s="431" t="e">
        <f ca="1"/>
        <v>#N/A</v>
      </c>
      <c r="Q69" s="431" t="e">
        <f ca="1"/>
        <v>#N/A</v>
      </c>
      <c r="R69" s="431" t="e">
        <f ca="1"/>
        <v>#N/A</v>
      </c>
      <c r="S69" s="431" t="e">
        <f ca="1"/>
        <v>#N/A</v>
      </c>
      <c r="T69" s="431" t="e">
        <f ca="1"/>
        <v>#N/A</v>
      </c>
      <c r="U69" s="431" t="e">
        <f ca="1"/>
        <v>#N/A</v>
      </c>
      <c r="V69" s="431" t="e">
        <f ca="1"/>
        <v>#N/A</v>
      </c>
      <c r="W69" s="431" t="e">
        <f ca="1"/>
        <v>#N/A</v>
      </c>
      <c r="X69" s="431" t="e">
        <f ca="1"/>
        <v>#N/A</v>
      </c>
      <c r="Y69" s="431" t="e">
        <f ca="1"/>
        <v>#N/A</v>
      </c>
      <c r="Z69" s="431" t="e">
        <f ca="1"/>
        <v>#N/A</v>
      </c>
      <c r="AA69" s="431" t="e">
        <f ca="1"/>
        <v>#N/A</v>
      </c>
      <c r="AB69" s="431" t="e">
        <f ca="1"/>
        <v>#N/A</v>
      </c>
      <c r="AC69" s="431" t="e">
        <f ca="1"/>
        <v>#N/A</v>
      </c>
      <c r="AD69" s="431" t="e">
        <f ca="1"/>
        <v>#N/A</v>
      </c>
      <c r="AE69" s="431" t="e">
        <f ca="1"/>
        <v>#N/A</v>
      </c>
      <c r="AF69" s="431" t="e">
        <f ca="1"/>
        <v>#N/A</v>
      </c>
      <c r="AG69" s="431" t="e">
        <f ca="1"/>
        <v>#N/A</v>
      </c>
      <c r="AH69" s="431" t="e">
        <f ca="1"/>
        <v>#N/A</v>
      </c>
      <c r="AI69" s="431" t="e">
        <f ca="1"/>
        <v>#N/A</v>
      </c>
      <c r="AJ69" s="431" t="e">
        <f ca="1"/>
        <v>#N/A</v>
      </c>
      <c r="AK69" s="431" t="e">
        <f ca="1"/>
        <v>#N/A</v>
      </c>
      <c r="AL69" s="431" t="e">
        <f ca="1"/>
        <v>#N/A</v>
      </c>
      <c r="AM69" s="431" t="e">
        <f ca="1"/>
        <v>#N/A</v>
      </c>
      <c r="AN69" s="431" t="e">
        <f ca="1"/>
        <v>#N/A</v>
      </c>
      <c r="AO69" s="431" t="e">
        <f ca="1"/>
        <v>#N/A</v>
      </c>
      <c r="AP69" s="431" t="e">
        <f ca="1"/>
        <v>#N/A</v>
      </c>
      <c r="AQ69" s="431" t="e">
        <f ca="1"/>
        <v>#N/A</v>
      </c>
      <c r="AR69" s="431" t="e">
        <f ca="1"/>
        <v>#N/A</v>
      </c>
      <c r="AS69" s="431" t="e">
        <f ca="1"/>
        <v>#N/A</v>
      </c>
      <c r="AT69" s="431" t="e">
        <f ca="1"/>
        <v>#N/A</v>
      </c>
      <c r="AU69" s="431" t="e">
        <f ca="1"/>
        <v>#N/A</v>
      </c>
      <c r="AV69" s="431" t="e">
        <f ca="1"/>
        <v>#N/A</v>
      </c>
      <c r="AW69" s="431" t="e">
        <f ca="1"/>
        <v>#N/A</v>
      </c>
      <c r="AX69" s="431" t="e">
        <f ca="1"/>
        <v>#N/A</v>
      </c>
      <c r="AY69" s="431" t="e">
        <f ca="1"/>
        <v>#N/A</v>
      </c>
      <c r="AZ69" s="431" t="e">
        <f ca="1"/>
        <v>#N/A</v>
      </c>
      <c r="BA69" s="431" t="e">
        <f ca="1"/>
        <v>#N/A</v>
      </c>
      <c r="BB69" s="431" t="e">
        <f ca="1"/>
        <v>#N/A</v>
      </c>
      <c r="BC69" s="431" t="e">
        <f ca="1"/>
        <v>#N/A</v>
      </c>
      <c r="BD69" s="431" t="e">
        <f ca="1"/>
        <v>#N/A</v>
      </c>
      <c r="BE69" s="431" t="e">
        <f ca="1"/>
        <v>#N/A</v>
      </c>
      <c r="BF69" s="431" t="e">
        <f ca="1"/>
        <v>#N/A</v>
      </c>
      <c r="BG69" s="431" t="e">
        <f ca="1"/>
        <v>#N/A</v>
      </c>
      <c r="BH69" s="431" t="e">
        <f ca="1"/>
        <v>#N/A</v>
      </c>
      <c r="BI69" s="431" t="e">
        <f ca="1"/>
        <v>#N/A</v>
      </c>
      <c r="BJ69" s="431" t="e">
        <f ca="1"/>
        <v>#N/A</v>
      </c>
      <c r="BK69" s="431" t="e">
        <f ca="1"/>
        <v>#N/A</v>
      </c>
      <c r="BL69" s="431" t="e">
        <f ca="1"/>
        <v>#N/A</v>
      </c>
      <c r="BM69" s="431" t="e">
        <f ca="1"/>
        <v>#N/A</v>
      </c>
      <c r="BN69" s="431" t="e">
        <f ca="1"/>
        <v>#N/A</v>
      </c>
      <c r="BO69" s="431" t="e">
        <f ca="1"/>
        <v>#N/A</v>
      </c>
      <c r="BP69" s="431" t="e">
        <f ca="1"/>
        <v>#N/A</v>
      </c>
      <c r="BQ69" s="431" t="e">
        <f ca="1"/>
        <v>#N/A</v>
      </c>
      <c r="BR69" s="431" t="e">
        <f ca="1"/>
        <v>#N/A</v>
      </c>
      <c r="BS69" s="431" t="e">
        <f ca="1"/>
        <v>#N/A</v>
      </c>
      <c r="BT69" s="431" t="e">
        <f ca="1"/>
        <v>#N/A</v>
      </c>
      <c r="BU69" s="431" t="e">
        <f ca="1"/>
        <v>#N/A</v>
      </c>
      <c r="BV69" s="431" t="e">
        <f ca="1"/>
        <v>#N/A</v>
      </c>
      <c r="BW69" s="431" t="e">
        <f ca="1"/>
        <v>#N/A</v>
      </c>
      <c r="BX69" s="431" t="e">
        <f ca="1"/>
        <v>#N/A</v>
      </c>
      <c r="BY69" s="431" t="e">
        <f ca="1"/>
        <v>#N/A</v>
      </c>
      <c r="BZ69" s="431" t="e">
        <f ca="1"/>
        <v>#N/A</v>
      </c>
      <c r="CA69" s="431" t="e">
        <f ca="1"/>
        <v>#N/A</v>
      </c>
      <c r="CB69" s="431" t="e">
        <f ca="1"/>
        <v>#N/A</v>
      </c>
      <c r="CC69" s="431" t="e">
        <f ca="1"/>
        <v>#N/A</v>
      </c>
      <c r="CD69" s="431" t="e">
        <f ca="1"/>
        <v>#N/A</v>
      </c>
      <c r="CE69" s="431" t="e">
        <f ca="1"/>
        <v>#N/A</v>
      </c>
      <c r="CF69" s="431" t="e">
        <f ca="1"/>
        <v>#N/A</v>
      </c>
      <c r="CG69" s="431" t="e">
        <f ca="1"/>
        <v>#N/A</v>
      </c>
      <c r="CH69" s="431" t="e">
        <f ca="1"/>
        <v>#N/A</v>
      </c>
      <c r="CI69" s="431" t="e">
        <f ca="1"/>
        <v>#N/A</v>
      </c>
      <c r="CJ69" s="431" t="e">
        <f ca="1"/>
        <v>#N/A</v>
      </c>
      <c r="CK69" s="431" t="e">
        <f ca="1"/>
        <v>#N/A</v>
      </c>
      <c r="CL69" s="431" t="e">
        <f ca="1"/>
        <v>#N/A</v>
      </c>
      <c r="CM69" s="431" t="e">
        <f ca="1"/>
        <v>#N/A</v>
      </c>
      <c r="CN69" s="431" t="e">
        <f ca="1"/>
        <v>#N/A</v>
      </c>
      <c r="CO69" s="431" t="e">
        <f ca="1"/>
        <v>#N/A</v>
      </c>
      <c r="CP69" s="431" t="e">
        <f ca="1"/>
        <v>#N/A</v>
      </c>
      <c r="CQ69" s="431" t="e">
        <f ca="1"/>
        <v>#N/A</v>
      </c>
      <c r="CR69" s="431" t="e">
        <f ca="1"/>
        <v>#N/A</v>
      </c>
      <c r="CS69" s="431" t="e">
        <f ca="1"/>
        <v>#N/A</v>
      </c>
      <c r="CT69" s="431" t="e">
        <f ca="1"/>
        <v>#N/A</v>
      </c>
      <c r="CU69" s="431" t="e">
        <f ca="1"/>
        <v>#N/A</v>
      </c>
      <c r="CV69" s="431" t="e">
        <f ca="1"/>
        <v>#N/A</v>
      </c>
      <c r="CW69" s="431" t="e">
        <f ca="1"/>
        <v>#N/A</v>
      </c>
      <c r="CX69" s="431" t="e">
        <f ca="1"/>
        <v>#N/A</v>
      </c>
      <c r="CY69" s="431" t="e">
        <f ca="1"/>
        <v>#N/A</v>
      </c>
      <c r="CZ69" s="431" t="e">
        <f ca="1"/>
        <v>#N/A</v>
      </c>
      <c r="DA69" s="431" t="e">
        <f ca="1"/>
        <v>#N/A</v>
      </c>
      <c r="DB69" s="431" t="e">
        <f ca="1"/>
        <v>#N/A</v>
      </c>
      <c r="DC69" s="431" t="e">
        <f ca="1"/>
        <v>#N/A</v>
      </c>
      <c r="DD69" s="431" t="e">
        <f ca="1"/>
        <v>#N/A</v>
      </c>
      <c r="DE69" s="431" t="e">
        <f ca="1"/>
        <v>#N/A</v>
      </c>
      <c r="DF69" s="431" t="e">
        <f ca="1"/>
        <v>#N/A</v>
      </c>
      <c r="DG69" s="431" t="e">
        <f ca="1"/>
        <v>#N/A</v>
      </c>
      <c r="DH69" s="431" t="e">
        <f ca="1"/>
        <v>#N/A</v>
      </c>
      <c r="DI69" s="431" t="e">
        <f ca="1"/>
        <v>#N/A</v>
      </c>
      <c r="DJ69" s="431" t="e">
        <f ca="1"/>
        <v>#N/A</v>
      </c>
      <c r="DK69" s="431" t="e">
        <f ca="1"/>
        <v>#N/A</v>
      </c>
      <c r="DL69" s="431" t="e">
        <f ca="1"/>
        <v>#N/A</v>
      </c>
      <c r="DM69" s="431" t="e">
        <f ca="1"/>
        <v>#N/A</v>
      </c>
      <c r="DN69" s="431" t="e">
        <f ca="1"/>
        <v>#N/A</v>
      </c>
      <c r="DO69" s="431" t="e">
        <f ca="1"/>
        <v>#N/A</v>
      </c>
      <c r="DP69" s="431" t="e">
        <f ca="1"/>
        <v>#N/A</v>
      </c>
      <c r="DQ69" s="431" t="e">
        <f ca="1"/>
        <v>#N/A</v>
      </c>
      <c r="DR69" s="431" t="e">
        <f ca="1"/>
        <v>#N/A</v>
      </c>
      <c r="DS69" s="431" t="e">
        <f ca="1"/>
        <v>#N/A</v>
      </c>
      <c r="DT69" s="24"/>
    </row>
    <row r="70" spans="2:124" s="39" customFormat="1" ht="12" x14ac:dyDescent="0.25">
      <c r="B70" s="53" t="s">
        <v>101</v>
      </c>
      <c r="C70" s="360" t="str">
        <v>-</v>
      </c>
      <c r="D70" s="428" t="e">
        <f ca="1"/>
        <v>#N/A</v>
      </c>
      <c r="E70" s="429" t="e">
        <f ca="1"/>
        <v>#N/A</v>
      </c>
      <c r="F70" s="429" t="e">
        <f ca="1"/>
        <v>#N/A</v>
      </c>
      <c r="G70" s="429" t="e">
        <f ca="1"/>
        <v>#N/A</v>
      </c>
      <c r="H70" s="429" t="e">
        <f ca="1"/>
        <v>#N/A</v>
      </c>
      <c r="I70" s="429" t="e">
        <f ca="1"/>
        <v>#N/A</v>
      </c>
      <c r="J70" s="429" t="e">
        <f ca="1"/>
        <v>#N/A</v>
      </c>
      <c r="K70" s="429" t="e">
        <f ca="1"/>
        <v>#N/A</v>
      </c>
      <c r="L70" s="429" t="e">
        <f ca="1"/>
        <v>#N/A</v>
      </c>
      <c r="M70" s="429" t="e">
        <f ca="1"/>
        <v>#N/A</v>
      </c>
      <c r="N70" s="429" t="e">
        <f ca="1"/>
        <v>#N/A</v>
      </c>
      <c r="O70" s="429" t="e">
        <f ca="1"/>
        <v>#N/A</v>
      </c>
      <c r="P70" s="429" t="e">
        <f ca="1"/>
        <v>#N/A</v>
      </c>
      <c r="Q70" s="429" t="e">
        <f ca="1"/>
        <v>#N/A</v>
      </c>
      <c r="R70" s="429" t="e">
        <f ca="1"/>
        <v>#N/A</v>
      </c>
      <c r="S70" s="429" t="e">
        <f ca="1"/>
        <v>#N/A</v>
      </c>
      <c r="T70" s="429" t="e">
        <f ca="1"/>
        <v>#N/A</v>
      </c>
      <c r="U70" s="429" t="e">
        <f ca="1"/>
        <v>#N/A</v>
      </c>
      <c r="V70" s="429" t="e">
        <f ca="1"/>
        <v>#N/A</v>
      </c>
      <c r="W70" s="429" t="e">
        <f ca="1"/>
        <v>#N/A</v>
      </c>
      <c r="X70" s="429" t="e">
        <f ca="1"/>
        <v>#N/A</v>
      </c>
      <c r="Y70" s="429" t="e">
        <f ca="1"/>
        <v>#N/A</v>
      </c>
      <c r="Z70" s="429" t="e">
        <f ca="1"/>
        <v>#N/A</v>
      </c>
      <c r="AA70" s="429" t="e">
        <f ca="1"/>
        <v>#N/A</v>
      </c>
      <c r="AB70" s="429" t="e">
        <f ca="1"/>
        <v>#N/A</v>
      </c>
      <c r="AC70" s="429" t="e">
        <f ca="1"/>
        <v>#N/A</v>
      </c>
      <c r="AD70" s="429" t="e">
        <f ca="1"/>
        <v>#N/A</v>
      </c>
      <c r="AE70" s="429" t="e">
        <f ca="1"/>
        <v>#N/A</v>
      </c>
      <c r="AF70" s="429" t="e">
        <f ca="1"/>
        <v>#N/A</v>
      </c>
      <c r="AG70" s="429" t="e">
        <f ca="1"/>
        <v>#N/A</v>
      </c>
      <c r="AH70" s="429" t="e">
        <f ca="1"/>
        <v>#N/A</v>
      </c>
      <c r="AI70" s="429" t="e">
        <f ca="1"/>
        <v>#N/A</v>
      </c>
      <c r="AJ70" s="429" t="e">
        <f ca="1"/>
        <v>#N/A</v>
      </c>
      <c r="AK70" s="429" t="e">
        <f ca="1"/>
        <v>#N/A</v>
      </c>
      <c r="AL70" s="429" t="e">
        <f ca="1"/>
        <v>#N/A</v>
      </c>
      <c r="AM70" s="429" t="e">
        <f ca="1"/>
        <v>#N/A</v>
      </c>
      <c r="AN70" s="429" t="e">
        <f ca="1"/>
        <v>#N/A</v>
      </c>
      <c r="AO70" s="429" t="e">
        <f ca="1"/>
        <v>#N/A</v>
      </c>
      <c r="AP70" s="429" t="e">
        <f ca="1"/>
        <v>#N/A</v>
      </c>
      <c r="AQ70" s="429" t="e">
        <f ca="1"/>
        <v>#N/A</v>
      </c>
      <c r="AR70" s="429" t="e">
        <f ca="1"/>
        <v>#N/A</v>
      </c>
      <c r="AS70" s="429" t="e">
        <f ca="1"/>
        <v>#N/A</v>
      </c>
      <c r="AT70" s="429" t="e">
        <f ca="1"/>
        <v>#N/A</v>
      </c>
      <c r="AU70" s="429" t="e">
        <f ca="1"/>
        <v>#N/A</v>
      </c>
      <c r="AV70" s="429" t="e">
        <f ca="1"/>
        <v>#N/A</v>
      </c>
      <c r="AW70" s="429" t="e">
        <f ca="1"/>
        <v>#N/A</v>
      </c>
      <c r="AX70" s="429" t="e">
        <f ca="1"/>
        <v>#N/A</v>
      </c>
      <c r="AY70" s="429" t="e">
        <f ca="1"/>
        <v>#N/A</v>
      </c>
      <c r="AZ70" s="429" t="e">
        <f ca="1"/>
        <v>#N/A</v>
      </c>
      <c r="BA70" s="429" t="e">
        <f ca="1"/>
        <v>#N/A</v>
      </c>
      <c r="BB70" s="429" t="e">
        <f ca="1"/>
        <v>#N/A</v>
      </c>
      <c r="BC70" s="429" t="e">
        <f ca="1"/>
        <v>#N/A</v>
      </c>
      <c r="BD70" s="429" t="e">
        <f ca="1"/>
        <v>#N/A</v>
      </c>
      <c r="BE70" s="429" t="e">
        <f ca="1"/>
        <v>#N/A</v>
      </c>
      <c r="BF70" s="429" t="e">
        <f ca="1"/>
        <v>#N/A</v>
      </c>
      <c r="BG70" s="429" t="e">
        <f ca="1"/>
        <v>#N/A</v>
      </c>
      <c r="BH70" s="429" t="e">
        <f ca="1"/>
        <v>#N/A</v>
      </c>
      <c r="BI70" s="429" t="e">
        <f ca="1"/>
        <v>#N/A</v>
      </c>
      <c r="BJ70" s="429" t="e">
        <f ca="1"/>
        <v>#N/A</v>
      </c>
      <c r="BK70" s="429" t="e">
        <f ca="1"/>
        <v>#N/A</v>
      </c>
      <c r="BL70" s="429" t="e">
        <f ca="1"/>
        <v>#N/A</v>
      </c>
      <c r="BM70" s="429" t="e">
        <f ca="1"/>
        <v>#N/A</v>
      </c>
      <c r="BN70" s="429" t="e">
        <f ca="1"/>
        <v>#N/A</v>
      </c>
      <c r="BO70" s="429" t="e">
        <f ca="1"/>
        <v>#N/A</v>
      </c>
      <c r="BP70" s="429" t="e">
        <f ca="1"/>
        <v>#N/A</v>
      </c>
      <c r="BQ70" s="429" t="e">
        <f ca="1"/>
        <v>#N/A</v>
      </c>
      <c r="BR70" s="429" t="e">
        <f ca="1"/>
        <v>#N/A</v>
      </c>
      <c r="BS70" s="429" t="e">
        <f ca="1"/>
        <v>#N/A</v>
      </c>
      <c r="BT70" s="429" t="e">
        <f ca="1"/>
        <v>#N/A</v>
      </c>
      <c r="BU70" s="429" t="e">
        <f ca="1"/>
        <v>#N/A</v>
      </c>
      <c r="BV70" s="429" t="e">
        <f ca="1"/>
        <v>#N/A</v>
      </c>
      <c r="BW70" s="429" t="e">
        <f ca="1"/>
        <v>#N/A</v>
      </c>
      <c r="BX70" s="429" t="e">
        <f ca="1"/>
        <v>#N/A</v>
      </c>
      <c r="BY70" s="429" t="e">
        <f ca="1"/>
        <v>#N/A</v>
      </c>
      <c r="BZ70" s="429" t="e">
        <f ca="1"/>
        <v>#N/A</v>
      </c>
      <c r="CA70" s="429" t="e">
        <f ca="1"/>
        <v>#N/A</v>
      </c>
      <c r="CB70" s="429" t="e">
        <f ca="1"/>
        <v>#N/A</v>
      </c>
      <c r="CC70" s="429" t="e">
        <f ca="1"/>
        <v>#N/A</v>
      </c>
      <c r="CD70" s="429" t="e">
        <f ca="1"/>
        <v>#N/A</v>
      </c>
      <c r="CE70" s="429" t="e">
        <f ca="1"/>
        <v>#N/A</v>
      </c>
      <c r="CF70" s="429" t="e">
        <f ca="1"/>
        <v>#N/A</v>
      </c>
      <c r="CG70" s="429" t="e">
        <f ca="1"/>
        <v>#N/A</v>
      </c>
      <c r="CH70" s="429" t="e">
        <f ca="1"/>
        <v>#N/A</v>
      </c>
      <c r="CI70" s="429" t="e">
        <f ca="1"/>
        <v>#N/A</v>
      </c>
      <c r="CJ70" s="429" t="e">
        <f ca="1"/>
        <v>#N/A</v>
      </c>
      <c r="CK70" s="429" t="e">
        <f ca="1"/>
        <v>#N/A</v>
      </c>
      <c r="CL70" s="429" t="e">
        <f ca="1"/>
        <v>#N/A</v>
      </c>
      <c r="CM70" s="429" t="e">
        <f ca="1"/>
        <v>#N/A</v>
      </c>
      <c r="CN70" s="429" t="e">
        <f ca="1"/>
        <v>#N/A</v>
      </c>
      <c r="CO70" s="429" t="e">
        <f ca="1"/>
        <v>#N/A</v>
      </c>
      <c r="CP70" s="429" t="e">
        <f ca="1"/>
        <v>#N/A</v>
      </c>
      <c r="CQ70" s="429" t="e">
        <f ca="1"/>
        <v>#N/A</v>
      </c>
      <c r="CR70" s="429" t="e">
        <f ca="1"/>
        <v>#N/A</v>
      </c>
      <c r="CS70" s="429" t="e">
        <f ca="1"/>
        <v>#N/A</v>
      </c>
      <c r="CT70" s="429" t="e">
        <f ca="1"/>
        <v>#N/A</v>
      </c>
      <c r="CU70" s="429" t="e">
        <f ca="1"/>
        <v>#N/A</v>
      </c>
      <c r="CV70" s="429" t="e">
        <f ca="1"/>
        <v>#N/A</v>
      </c>
      <c r="CW70" s="429" t="e">
        <f ca="1"/>
        <v>#N/A</v>
      </c>
      <c r="CX70" s="429" t="e">
        <f ca="1"/>
        <v>#N/A</v>
      </c>
      <c r="CY70" s="429" t="e">
        <f ca="1"/>
        <v>#N/A</v>
      </c>
      <c r="CZ70" s="429" t="e">
        <f ca="1"/>
        <v>#N/A</v>
      </c>
      <c r="DA70" s="429" t="e">
        <f ca="1"/>
        <v>#N/A</v>
      </c>
      <c r="DB70" s="429" t="e">
        <f ca="1"/>
        <v>#N/A</v>
      </c>
      <c r="DC70" s="429" t="e">
        <f ca="1"/>
        <v>#N/A</v>
      </c>
      <c r="DD70" s="429" t="e">
        <f ca="1"/>
        <v>#N/A</v>
      </c>
      <c r="DE70" s="429" t="e">
        <f ca="1"/>
        <v>#N/A</v>
      </c>
      <c r="DF70" s="429" t="e">
        <f ca="1"/>
        <v>#N/A</v>
      </c>
      <c r="DG70" s="429" t="e">
        <f ca="1"/>
        <v>#N/A</v>
      </c>
      <c r="DH70" s="429" t="e">
        <f ca="1"/>
        <v>#N/A</v>
      </c>
      <c r="DI70" s="429" t="e">
        <f ca="1"/>
        <v>#N/A</v>
      </c>
      <c r="DJ70" s="429" t="e">
        <f ca="1"/>
        <v>#N/A</v>
      </c>
      <c r="DK70" s="429" t="e">
        <f ca="1"/>
        <v>#N/A</v>
      </c>
      <c r="DL70" s="429" t="e">
        <f ca="1"/>
        <v>#N/A</v>
      </c>
      <c r="DM70" s="429" t="e">
        <f ca="1"/>
        <v>#N/A</v>
      </c>
      <c r="DN70" s="429" t="e">
        <f ca="1"/>
        <v>#N/A</v>
      </c>
      <c r="DO70" s="429" t="e">
        <f ca="1"/>
        <v>#N/A</v>
      </c>
      <c r="DP70" s="429" t="e">
        <f ca="1"/>
        <v>#N/A</v>
      </c>
      <c r="DQ70" s="429" t="e">
        <f ca="1"/>
        <v>#N/A</v>
      </c>
      <c r="DR70" s="429" t="e">
        <f ca="1"/>
        <v>#N/A</v>
      </c>
      <c r="DS70" s="429" t="e">
        <f ca="1"/>
        <v>#N/A</v>
      </c>
      <c r="DT70" s="23"/>
    </row>
    <row r="71" spans="2:124" s="39" customFormat="1" ht="12" x14ac:dyDescent="0.25">
      <c r="B71" s="53" t="s">
        <v>103</v>
      </c>
      <c r="C71" s="360" t="str">
        <v>-</v>
      </c>
      <c r="D71" s="428" t="e">
        <f ca="1"/>
        <v>#N/A</v>
      </c>
      <c r="E71" s="429" t="e">
        <f ca="1"/>
        <v>#N/A</v>
      </c>
      <c r="F71" s="429" t="e">
        <f ca="1"/>
        <v>#N/A</v>
      </c>
      <c r="G71" s="429" t="e">
        <f ca="1"/>
        <v>#N/A</v>
      </c>
      <c r="H71" s="429" t="e">
        <f ca="1"/>
        <v>#N/A</v>
      </c>
      <c r="I71" s="429" t="e">
        <f ca="1"/>
        <v>#N/A</v>
      </c>
      <c r="J71" s="429" t="e">
        <f ca="1"/>
        <v>#N/A</v>
      </c>
      <c r="K71" s="429" t="e">
        <f ca="1"/>
        <v>#N/A</v>
      </c>
      <c r="L71" s="429" t="e">
        <f ca="1"/>
        <v>#N/A</v>
      </c>
      <c r="M71" s="429" t="e">
        <f ca="1"/>
        <v>#N/A</v>
      </c>
      <c r="N71" s="429" t="e">
        <f ca="1"/>
        <v>#N/A</v>
      </c>
      <c r="O71" s="429" t="e">
        <f ca="1"/>
        <v>#N/A</v>
      </c>
      <c r="P71" s="429" t="e">
        <f ca="1"/>
        <v>#N/A</v>
      </c>
      <c r="Q71" s="429" t="e">
        <f ca="1"/>
        <v>#N/A</v>
      </c>
      <c r="R71" s="429" t="e">
        <f ca="1"/>
        <v>#N/A</v>
      </c>
      <c r="S71" s="429" t="e">
        <f ca="1"/>
        <v>#N/A</v>
      </c>
      <c r="T71" s="429" t="e">
        <f ca="1"/>
        <v>#N/A</v>
      </c>
      <c r="U71" s="429" t="e">
        <f ca="1"/>
        <v>#N/A</v>
      </c>
      <c r="V71" s="429" t="e">
        <f ca="1"/>
        <v>#N/A</v>
      </c>
      <c r="W71" s="429" t="e">
        <f ca="1"/>
        <v>#N/A</v>
      </c>
      <c r="X71" s="429" t="e">
        <f ca="1"/>
        <v>#N/A</v>
      </c>
      <c r="Y71" s="429" t="e">
        <f ca="1"/>
        <v>#N/A</v>
      </c>
      <c r="Z71" s="429" t="e">
        <f ca="1"/>
        <v>#N/A</v>
      </c>
      <c r="AA71" s="429" t="e">
        <f ca="1"/>
        <v>#N/A</v>
      </c>
      <c r="AB71" s="429" t="e">
        <f ca="1"/>
        <v>#N/A</v>
      </c>
      <c r="AC71" s="429" t="e">
        <f ca="1"/>
        <v>#N/A</v>
      </c>
      <c r="AD71" s="429" t="e">
        <f ca="1"/>
        <v>#N/A</v>
      </c>
      <c r="AE71" s="429" t="e">
        <f ca="1"/>
        <v>#N/A</v>
      </c>
      <c r="AF71" s="429" t="e">
        <f ca="1"/>
        <v>#N/A</v>
      </c>
      <c r="AG71" s="429" t="e">
        <f ca="1"/>
        <v>#N/A</v>
      </c>
      <c r="AH71" s="429" t="e">
        <f ca="1"/>
        <v>#N/A</v>
      </c>
      <c r="AI71" s="429" t="e">
        <f ca="1"/>
        <v>#N/A</v>
      </c>
      <c r="AJ71" s="429" t="e">
        <f ca="1"/>
        <v>#N/A</v>
      </c>
      <c r="AK71" s="429" t="e">
        <f ca="1"/>
        <v>#N/A</v>
      </c>
      <c r="AL71" s="429" t="e">
        <f ca="1"/>
        <v>#N/A</v>
      </c>
      <c r="AM71" s="429" t="e">
        <f ca="1"/>
        <v>#N/A</v>
      </c>
      <c r="AN71" s="429" t="e">
        <f ca="1"/>
        <v>#N/A</v>
      </c>
      <c r="AO71" s="429" t="e">
        <f ca="1"/>
        <v>#N/A</v>
      </c>
      <c r="AP71" s="429" t="e">
        <f ca="1"/>
        <v>#N/A</v>
      </c>
      <c r="AQ71" s="429" t="e">
        <f ca="1"/>
        <v>#N/A</v>
      </c>
      <c r="AR71" s="429" t="e">
        <f ca="1"/>
        <v>#N/A</v>
      </c>
      <c r="AS71" s="429" t="e">
        <f ca="1"/>
        <v>#N/A</v>
      </c>
      <c r="AT71" s="429" t="e">
        <f ca="1"/>
        <v>#N/A</v>
      </c>
      <c r="AU71" s="429" t="e">
        <f ca="1"/>
        <v>#N/A</v>
      </c>
      <c r="AV71" s="429" t="e">
        <f ca="1"/>
        <v>#N/A</v>
      </c>
      <c r="AW71" s="429" t="e">
        <f ca="1"/>
        <v>#N/A</v>
      </c>
      <c r="AX71" s="429" t="e">
        <f ca="1"/>
        <v>#N/A</v>
      </c>
      <c r="AY71" s="429" t="e">
        <f ca="1"/>
        <v>#N/A</v>
      </c>
      <c r="AZ71" s="429" t="e">
        <f ca="1"/>
        <v>#N/A</v>
      </c>
      <c r="BA71" s="429" t="e">
        <f ca="1"/>
        <v>#N/A</v>
      </c>
      <c r="BB71" s="429" t="e">
        <f ca="1"/>
        <v>#N/A</v>
      </c>
      <c r="BC71" s="429" t="e">
        <f ca="1"/>
        <v>#N/A</v>
      </c>
      <c r="BD71" s="429" t="e">
        <f ca="1"/>
        <v>#N/A</v>
      </c>
      <c r="BE71" s="429" t="e">
        <f ca="1"/>
        <v>#N/A</v>
      </c>
      <c r="BF71" s="429" t="e">
        <f ca="1"/>
        <v>#N/A</v>
      </c>
      <c r="BG71" s="429" t="e">
        <f ca="1"/>
        <v>#N/A</v>
      </c>
      <c r="BH71" s="429" t="e">
        <f ca="1"/>
        <v>#N/A</v>
      </c>
      <c r="BI71" s="429" t="e">
        <f ca="1"/>
        <v>#N/A</v>
      </c>
      <c r="BJ71" s="429" t="e">
        <f ca="1"/>
        <v>#N/A</v>
      </c>
      <c r="BK71" s="429" t="e">
        <f ca="1"/>
        <v>#N/A</v>
      </c>
      <c r="BL71" s="429" t="e">
        <f ca="1"/>
        <v>#N/A</v>
      </c>
      <c r="BM71" s="429" t="e">
        <f ca="1"/>
        <v>#N/A</v>
      </c>
      <c r="BN71" s="429" t="e">
        <f ca="1"/>
        <v>#N/A</v>
      </c>
      <c r="BO71" s="429" t="e">
        <f ca="1"/>
        <v>#N/A</v>
      </c>
      <c r="BP71" s="429" t="e">
        <f ca="1"/>
        <v>#N/A</v>
      </c>
      <c r="BQ71" s="429" t="e">
        <f ca="1"/>
        <v>#N/A</v>
      </c>
      <c r="BR71" s="429" t="e">
        <f ca="1"/>
        <v>#N/A</v>
      </c>
      <c r="BS71" s="429" t="e">
        <f ca="1"/>
        <v>#N/A</v>
      </c>
      <c r="BT71" s="429" t="e">
        <f ca="1"/>
        <v>#N/A</v>
      </c>
      <c r="BU71" s="429" t="e">
        <f ca="1"/>
        <v>#N/A</v>
      </c>
      <c r="BV71" s="429" t="e">
        <f ca="1"/>
        <v>#N/A</v>
      </c>
      <c r="BW71" s="429" t="e">
        <f ca="1"/>
        <v>#N/A</v>
      </c>
      <c r="BX71" s="429" t="e">
        <f ca="1"/>
        <v>#N/A</v>
      </c>
      <c r="BY71" s="429" t="e">
        <f ca="1"/>
        <v>#N/A</v>
      </c>
      <c r="BZ71" s="429" t="e">
        <f ca="1"/>
        <v>#N/A</v>
      </c>
      <c r="CA71" s="429" t="e">
        <f ca="1"/>
        <v>#N/A</v>
      </c>
      <c r="CB71" s="429" t="e">
        <f ca="1"/>
        <v>#N/A</v>
      </c>
      <c r="CC71" s="429" t="e">
        <f ca="1"/>
        <v>#N/A</v>
      </c>
      <c r="CD71" s="429" t="e">
        <f ca="1"/>
        <v>#N/A</v>
      </c>
      <c r="CE71" s="429" t="e">
        <f ca="1"/>
        <v>#N/A</v>
      </c>
      <c r="CF71" s="429" t="e">
        <f ca="1"/>
        <v>#N/A</v>
      </c>
      <c r="CG71" s="429" t="e">
        <f ca="1"/>
        <v>#N/A</v>
      </c>
      <c r="CH71" s="429" t="e">
        <f ca="1"/>
        <v>#N/A</v>
      </c>
      <c r="CI71" s="429" t="e">
        <f ca="1"/>
        <v>#N/A</v>
      </c>
      <c r="CJ71" s="429" t="e">
        <f ca="1"/>
        <v>#N/A</v>
      </c>
      <c r="CK71" s="429" t="e">
        <f ca="1"/>
        <v>#N/A</v>
      </c>
      <c r="CL71" s="429" t="e">
        <f ca="1"/>
        <v>#N/A</v>
      </c>
      <c r="CM71" s="429" t="e">
        <f ca="1"/>
        <v>#N/A</v>
      </c>
      <c r="CN71" s="429" t="e">
        <f ca="1"/>
        <v>#N/A</v>
      </c>
      <c r="CO71" s="429" t="e">
        <f ca="1"/>
        <v>#N/A</v>
      </c>
      <c r="CP71" s="429" t="e">
        <f ca="1"/>
        <v>#N/A</v>
      </c>
      <c r="CQ71" s="429" t="e">
        <f ca="1"/>
        <v>#N/A</v>
      </c>
      <c r="CR71" s="429" t="e">
        <f ca="1"/>
        <v>#N/A</v>
      </c>
      <c r="CS71" s="429" t="e">
        <f ca="1"/>
        <v>#N/A</v>
      </c>
      <c r="CT71" s="429" t="e">
        <f ca="1"/>
        <v>#N/A</v>
      </c>
      <c r="CU71" s="429" t="e">
        <f ca="1"/>
        <v>#N/A</v>
      </c>
      <c r="CV71" s="429" t="e">
        <f ca="1"/>
        <v>#N/A</v>
      </c>
      <c r="CW71" s="429" t="e">
        <f ca="1"/>
        <v>#N/A</v>
      </c>
      <c r="CX71" s="429" t="e">
        <f ca="1"/>
        <v>#N/A</v>
      </c>
      <c r="CY71" s="429" t="e">
        <f ca="1"/>
        <v>#N/A</v>
      </c>
      <c r="CZ71" s="429" t="e">
        <f ca="1"/>
        <v>#N/A</v>
      </c>
      <c r="DA71" s="429" t="e">
        <f ca="1"/>
        <v>#N/A</v>
      </c>
      <c r="DB71" s="429" t="e">
        <f ca="1"/>
        <v>#N/A</v>
      </c>
      <c r="DC71" s="429" t="e">
        <f ca="1"/>
        <v>#N/A</v>
      </c>
      <c r="DD71" s="429" t="e">
        <f ca="1"/>
        <v>#N/A</v>
      </c>
      <c r="DE71" s="429" t="e">
        <f ca="1"/>
        <v>#N/A</v>
      </c>
      <c r="DF71" s="429" t="e">
        <f ca="1"/>
        <v>#N/A</v>
      </c>
      <c r="DG71" s="429" t="e">
        <f ca="1"/>
        <v>#N/A</v>
      </c>
      <c r="DH71" s="429" t="e">
        <f ca="1"/>
        <v>#N/A</v>
      </c>
      <c r="DI71" s="429" t="e">
        <f ca="1"/>
        <v>#N/A</v>
      </c>
      <c r="DJ71" s="429" t="e">
        <f ca="1"/>
        <v>#N/A</v>
      </c>
      <c r="DK71" s="429" t="e">
        <f ca="1"/>
        <v>#N/A</v>
      </c>
      <c r="DL71" s="429" t="e">
        <f ca="1"/>
        <v>#N/A</v>
      </c>
      <c r="DM71" s="429" t="e">
        <f ca="1"/>
        <v>#N/A</v>
      </c>
      <c r="DN71" s="429" t="e">
        <f ca="1"/>
        <v>#N/A</v>
      </c>
      <c r="DO71" s="429" t="e">
        <f ca="1"/>
        <v>#N/A</v>
      </c>
      <c r="DP71" s="429" t="e">
        <f ca="1"/>
        <v>#N/A</v>
      </c>
      <c r="DQ71" s="429" t="e">
        <f ca="1"/>
        <v>#N/A</v>
      </c>
      <c r="DR71" s="429" t="e">
        <f ca="1"/>
        <v>#N/A</v>
      </c>
      <c r="DS71" s="429" t="e">
        <f ca="1"/>
        <v>#N/A</v>
      </c>
      <c r="DT71" s="23"/>
    </row>
    <row r="72" spans="2:124" s="39" customFormat="1" ht="12" x14ac:dyDescent="0.25">
      <c r="B72" s="53" t="s">
        <v>105</v>
      </c>
      <c r="C72" s="360" t="str">
        <v>-</v>
      </c>
      <c r="D72" s="428" t="e">
        <f ca="1"/>
        <v>#N/A</v>
      </c>
      <c r="E72" s="429" t="e">
        <f ca="1"/>
        <v>#N/A</v>
      </c>
      <c r="F72" s="429" t="e">
        <f ca="1"/>
        <v>#N/A</v>
      </c>
      <c r="G72" s="429" t="e">
        <f ca="1"/>
        <v>#N/A</v>
      </c>
      <c r="H72" s="429" t="e">
        <f ca="1"/>
        <v>#N/A</v>
      </c>
      <c r="I72" s="429" t="e">
        <f ca="1"/>
        <v>#N/A</v>
      </c>
      <c r="J72" s="429" t="e">
        <f ca="1"/>
        <v>#N/A</v>
      </c>
      <c r="K72" s="429" t="e">
        <f ca="1"/>
        <v>#N/A</v>
      </c>
      <c r="L72" s="429" t="e">
        <f ca="1"/>
        <v>#N/A</v>
      </c>
      <c r="M72" s="429" t="e">
        <f ca="1"/>
        <v>#N/A</v>
      </c>
      <c r="N72" s="429" t="e">
        <f ca="1"/>
        <v>#N/A</v>
      </c>
      <c r="O72" s="429" t="e">
        <f ca="1"/>
        <v>#N/A</v>
      </c>
      <c r="P72" s="429" t="e">
        <f ca="1"/>
        <v>#N/A</v>
      </c>
      <c r="Q72" s="429" t="e">
        <f ca="1"/>
        <v>#N/A</v>
      </c>
      <c r="R72" s="429" t="e">
        <f ca="1"/>
        <v>#N/A</v>
      </c>
      <c r="S72" s="429" t="e">
        <f ca="1"/>
        <v>#N/A</v>
      </c>
      <c r="T72" s="429" t="e">
        <f ca="1"/>
        <v>#N/A</v>
      </c>
      <c r="U72" s="429" t="e">
        <f ca="1"/>
        <v>#N/A</v>
      </c>
      <c r="V72" s="429" t="e">
        <f ca="1"/>
        <v>#N/A</v>
      </c>
      <c r="W72" s="429" t="e">
        <f ca="1"/>
        <v>#N/A</v>
      </c>
      <c r="X72" s="429" t="e">
        <f ca="1"/>
        <v>#N/A</v>
      </c>
      <c r="Y72" s="429" t="e">
        <f ca="1"/>
        <v>#N/A</v>
      </c>
      <c r="Z72" s="429" t="e">
        <f ca="1"/>
        <v>#N/A</v>
      </c>
      <c r="AA72" s="429" t="e">
        <f ca="1"/>
        <v>#N/A</v>
      </c>
      <c r="AB72" s="429" t="e">
        <f ca="1"/>
        <v>#N/A</v>
      </c>
      <c r="AC72" s="429" t="e">
        <f ca="1"/>
        <v>#N/A</v>
      </c>
      <c r="AD72" s="429" t="e">
        <f ca="1"/>
        <v>#N/A</v>
      </c>
      <c r="AE72" s="429" t="e">
        <f ca="1"/>
        <v>#N/A</v>
      </c>
      <c r="AF72" s="429" t="e">
        <f ca="1"/>
        <v>#N/A</v>
      </c>
      <c r="AG72" s="429" t="e">
        <f ca="1"/>
        <v>#N/A</v>
      </c>
      <c r="AH72" s="429" t="e">
        <f ca="1"/>
        <v>#N/A</v>
      </c>
      <c r="AI72" s="429" t="e">
        <f ca="1"/>
        <v>#N/A</v>
      </c>
      <c r="AJ72" s="429" t="e">
        <f ca="1"/>
        <v>#N/A</v>
      </c>
      <c r="AK72" s="429" t="e">
        <f ca="1"/>
        <v>#N/A</v>
      </c>
      <c r="AL72" s="429" t="e">
        <f ca="1"/>
        <v>#N/A</v>
      </c>
      <c r="AM72" s="429" t="e">
        <f ca="1"/>
        <v>#N/A</v>
      </c>
      <c r="AN72" s="429" t="e">
        <f ca="1"/>
        <v>#N/A</v>
      </c>
      <c r="AO72" s="429" t="e">
        <f ca="1"/>
        <v>#N/A</v>
      </c>
      <c r="AP72" s="429" t="e">
        <f ca="1"/>
        <v>#N/A</v>
      </c>
      <c r="AQ72" s="429" t="e">
        <f ca="1"/>
        <v>#N/A</v>
      </c>
      <c r="AR72" s="429" t="e">
        <f ca="1"/>
        <v>#N/A</v>
      </c>
      <c r="AS72" s="429" t="e">
        <f ca="1"/>
        <v>#N/A</v>
      </c>
      <c r="AT72" s="429" t="e">
        <f ca="1"/>
        <v>#N/A</v>
      </c>
      <c r="AU72" s="429" t="e">
        <f ca="1"/>
        <v>#N/A</v>
      </c>
      <c r="AV72" s="429" t="e">
        <f ca="1"/>
        <v>#N/A</v>
      </c>
      <c r="AW72" s="429" t="e">
        <f ca="1"/>
        <v>#N/A</v>
      </c>
      <c r="AX72" s="429" t="e">
        <f ca="1"/>
        <v>#N/A</v>
      </c>
      <c r="AY72" s="429" t="e">
        <f ca="1"/>
        <v>#N/A</v>
      </c>
      <c r="AZ72" s="429" t="e">
        <f ca="1"/>
        <v>#N/A</v>
      </c>
      <c r="BA72" s="429" t="e">
        <f ca="1"/>
        <v>#N/A</v>
      </c>
      <c r="BB72" s="429" t="e">
        <f ca="1"/>
        <v>#N/A</v>
      </c>
      <c r="BC72" s="429" t="e">
        <f ca="1"/>
        <v>#N/A</v>
      </c>
      <c r="BD72" s="429" t="e">
        <f ca="1"/>
        <v>#N/A</v>
      </c>
      <c r="BE72" s="429" t="e">
        <f ca="1"/>
        <v>#N/A</v>
      </c>
      <c r="BF72" s="429" t="e">
        <f ca="1"/>
        <v>#N/A</v>
      </c>
      <c r="BG72" s="429" t="e">
        <f ca="1"/>
        <v>#N/A</v>
      </c>
      <c r="BH72" s="429" t="e">
        <f ca="1"/>
        <v>#N/A</v>
      </c>
      <c r="BI72" s="429" t="e">
        <f ca="1"/>
        <v>#N/A</v>
      </c>
      <c r="BJ72" s="429" t="e">
        <f ca="1"/>
        <v>#N/A</v>
      </c>
      <c r="BK72" s="429" t="e">
        <f ca="1"/>
        <v>#N/A</v>
      </c>
      <c r="BL72" s="429" t="e">
        <f ca="1"/>
        <v>#N/A</v>
      </c>
      <c r="BM72" s="429" t="e">
        <f ca="1"/>
        <v>#N/A</v>
      </c>
      <c r="BN72" s="429" t="e">
        <f ca="1"/>
        <v>#N/A</v>
      </c>
      <c r="BO72" s="429" t="e">
        <f ca="1"/>
        <v>#N/A</v>
      </c>
      <c r="BP72" s="429" t="e">
        <f ca="1"/>
        <v>#N/A</v>
      </c>
      <c r="BQ72" s="429" t="e">
        <f ca="1"/>
        <v>#N/A</v>
      </c>
      <c r="BR72" s="429" t="e">
        <f ca="1"/>
        <v>#N/A</v>
      </c>
      <c r="BS72" s="429" t="e">
        <f ca="1"/>
        <v>#N/A</v>
      </c>
      <c r="BT72" s="429" t="e">
        <f ca="1"/>
        <v>#N/A</v>
      </c>
      <c r="BU72" s="429" t="e">
        <f ca="1"/>
        <v>#N/A</v>
      </c>
      <c r="BV72" s="429" t="e">
        <f ca="1"/>
        <v>#N/A</v>
      </c>
      <c r="BW72" s="429" t="e">
        <f ca="1"/>
        <v>#N/A</v>
      </c>
      <c r="BX72" s="429" t="e">
        <f ca="1"/>
        <v>#N/A</v>
      </c>
      <c r="BY72" s="429" t="e">
        <f ca="1"/>
        <v>#N/A</v>
      </c>
      <c r="BZ72" s="429" t="e">
        <f ca="1"/>
        <v>#N/A</v>
      </c>
      <c r="CA72" s="429" t="e">
        <f ca="1"/>
        <v>#N/A</v>
      </c>
      <c r="CB72" s="429" t="e">
        <f ca="1"/>
        <v>#N/A</v>
      </c>
      <c r="CC72" s="429" t="e">
        <f ca="1"/>
        <v>#N/A</v>
      </c>
      <c r="CD72" s="429" t="e">
        <f ca="1"/>
        <v>#N/A</v>
      </c>
      <c r="CE72" s="429" t="e">
        <f ca="1"/>
        <v>#N/A</v>
      </c>
      <c r="CF72" s="429" t="e">
        <f ca="1"/>
        <v>#N/A</v>
      </c>
      <c r="CG72" s="429" t="e">
        <f ca="1"/>
        <v>#N/A</v>
      </c>
      <c r="CH72" s="429" t="e">
        <f ca="1"/>
        <v>#N/A</v>
      </c>
      <c r="CI72" s="429" t="e">
        <f ca="1"/>
        <v>#N/A</v>
      </c>
      <c r="CJ72" s="429" t="e">
        <f ca="1"/>
        <v>#N/A</v>
      </c>
      <c r="CK72" s="429" t="e">
        <f ca="1"/>
        <v>#N/A</v>
      </c>
      <c r="CL72" s="429" t="e">
        <f ca="1"/>
        <v>#N/A</v>
      </c>
      <c r="CM72" s="429" t="e">
        <f ca="1"/>
        <v>#N/A</v>
      </c>
      <c r="CN72" s="429" t="e">
        <f ca="1"/>
        <v>#N/A</v>
      </c>
      <c r="CO72" s="429" t="e">
        <f ca="1"/>
        <v>#N/A</v>
      </c>
      <c r="CP72" s="429" t="e">
        <f ca="1"/>
        <v>#N/A</v>
      </c>
      <c r="CQ72" s="429" t="e">
        <f ca="1"/>
        <v>#N/A</v>
      </c>
      <c r="CR72" s="429" t="e">
        <f ca="1"/>
        <v>#N/A</v>
      </c>
      <c r="CS72" s="429" t="e">
        <f ca="1"/>
        <v>#N/A</v>
      </c>
      <c r="CT72" s="429" t="e">
        <f ca="1"/>
        <v>#N/A</v>
      </c>
      <c r="CU72" s="429" t="e">
        <f ca="1"/>
        <v>#N/A</v>
      </c>
      <c r="CV72" s="429" t="e">
        <f ca="1"/>
        <v>#N/A</v>
      </c>
      <c r="CW72" s="429" t="e">
        <f ca="1"/>
        <v>#N/A</v>
      </c>
      <c r="CX72" s="429" t="e">
        <f ca="1"/>
        <v>#N/A</v>
      </c>
      <c r="CY72" s="429" t="e">
        <f ca="1"/>
        <v>#N/A</v>
      </c>
      <c r="CZ72" s="429" t="e">
        <f ca="1"/>
        <v>#N/A</v>
      </c>
      <c r="DA72" s="429" t="e">
        <f ca="1"/>
        <v>#N/A</v>
      </c>
      <c r="DB72" s="429" t="e">
        <f ca="1"/>
        <v>#N/A</v>
      </c>
      <c r="DC72" s="429" t="e">
        <f ca="1"/>
        <v>#N/A</v>
      </c>
      <c r="DD72" s="429" t="e">
        <f ca="1"/>
        <v>#N/A</v>
      </c>
      <c r="DE72" s="429" t="e">
        <f ca="1"/>
        <v>#N/A</v>
      </c>
      <c r="DF72" s="429" t="e">
        <f ca="1"/>
        <v>#N/A</v>
      </c>
      <c r="DG72" s="429" t="e">
        <f ca="1"/>
        <v>#N/A</v>
      </c>
      <c r="DH72" s="429" t="e">
        <f ca="1"/>
        <v>#N/A</v>
      </c>
      <c r="DI72" s="429" t="e">
        <f ca="1"/>
        <v>#N/A</v>
      </c>
      <c r="DJ72" s="429" t="e">
        <f ca="1"/>
        <v>#N/A</v>
      </c>
      <c r="DK72" s="429" t="e">
        <f ca="1"/>
        <v>#N/A</v>
      </c>
      <c r="DL72" s="429" t="e">
        <f ca="1"/>
        <v>#N/A</v>
      </c>
      <c r="DM72" s="429" t="e">
        <f ca="1"/>
        <v>#N/A</v>
      </c>
      <c r="DN72" s="429" t="e">
        <f ca="1"/>
        <v>#N/A</v>
      </c>
      <c r="DO72" s="429" t="e">
        <f ca="1"/>
        <v>#N/A</v>
      </c>
      <c r="DP72" s="429" t="e">
        <f ca="1"/>
        <v>#N/A</v>
      </c>
      <c r="DQ72" s="429" t="e">
        <f ca="1"/>
        <v>#N/A</v>
      </c>
      <c r="DR72" s="429" t="e">
        <f ca="1"/>
        <v>#N/A</v>
      </c>
      <c r="DS72" s="429" t="e">
        <f ca="1"/>
        <v>#N/A</v>
      </c>
      <c r="DT72" s="23"/>
    </row>
    <row r="73" spans="2:124" s="39" customFormat="1" ht="12" x14ac:dyDescent="0.25">
      <c r="B73" s="53" t="s">
        <v>107</v>
      </c>
      <c r="C73" s="362" t="str">
        <v>-</v>
      </c>
      <c r="D73" s="432" t="e">
        <f ca="1"/>
        <v>#N/A</v>
      </c>
      <c r="E73" s="433" t="e">
        <f ca="1"/>
        <v>#N/A</v>
      </c>
      <c r="F73" s="433" t="e">
        <f ca="1"/>
        <v>#N/A</v>
      </c>
      <c r="G73" s="433" t="e">
        <f ca="1"/>
        <v>#N/A</v>
      </c>
      <c r="H73" s="433" t="e">
        <f ca="1"/>
        <v>#N/A</v>
      </c>
      <c r="I73" s="433" t="e">
        <f ca="1"/>
        <v>#N/A</v>
      </c>
      <c r="J73" s="433" t="e">
        <f ca="1"/>
        <v>#N/A</v>
      </c>
      <c r="K73" s="433" t="e">
        <f ca="1"/>
        <v>#N/A</v>
      </c>
      <c r="L73" s="433" t="e">
        <f ca="1"/>
        <v>#N/A</v>
      </c>
      <c r="M73" s="433" t="e">
        <f ca="1"/>
        <v>#N/A</v>
      </c>
      <c r="N73" s="433" t="e">
        <f ca="1"/>
        <v>#N/A</v>
      </c>
      <c r="O73" s="433" t="e">
        <f ca="1"/>
        <v>#N/A</v>
      </c>
      <c r="P73" s="433" t="e">
        <f ca="1"/>
        <v>#N/A</v>
      </c>
      <c r="Q73" s="433" t="e">
        <f ca="1"/>
        <v>#N/A</v>
      </c>
      <c r="R73" s="433" t="e">
        <f ca="1"/>
        <v>#N/A</v>
      </c>
      <c r="S73" s="433" t="e">
        <f ca="1"/>
        <v>#N/A</v>
      </c>
      <c r="T73" s="433" t="e">
        <f ca="1"/>
        <v>#N/A</v>
      </c>
      <c r="U73" s="433" t="e">
        <f ca="1"/>
        <v>#N/A</v>
      </c>
      <c r="V73" s="433" t="e">
        <f ca="1"/>
        <v>#N/A</v>
      </c>
      <c r="W73" s="433" t="e">
        <f ca="1"/>
        <v>#N/A</v>
      </c>
      <c r="X73" s="433" t="e">
        <f ca="1"/>
        <v>#N/A</v>
      </c>
      <c r="Y73" s="433" t="e">
        <f ca="1"/>
        <v>#N/A</v>
      </c>
      <c r="Z73" s="433" t="e">
        <f ca="1"/>
        <v>#N/A</v>
      </c>
      <c r="AA73" s="433" t="e">
        <f ca="1"/>
        <v>#N/A</v>
      </c>
      <c r="AB73" s="433" t="e">
        <f ca="1"/>
        <v>#N/A</v>
      </c>
      <c r="AC73" s="433" t="e">
        <f ca="1"/>
        <v>#N/A</v>
      </c>
      <c r="AD73" s="433" t="e">
        <f ca="1"/>
        <v>#N/A</v>
      </c>
      <c r="AE73" s="433" t="e">
        <f ca="1"/>
        <v>#N/A</v>
      </c>
      <c r="AF73" s="433" t="e">
        <f ca="1"/>
        <v>#N/A</v>
      </c>
      <c r="AG73" s="433" t="e">
        <f ca="1"/>
        <v>#N/A</v>
      </c>
      <c r="AH73" s="433" t="e">
        <f ca="1"/>
        <v>#N/A</v>
      </c>
      <c r="AI73" s="433" t="e">
        <f ca="1"/>
        <v>#N/A</v>
      </c>
      <c r="AJ73" s="433" t="e">
        <f ca="1"/>
        <v>#N/A</v>
      </c>
      <c r="AK73" s="433" t="e">
        <f ca="1"/>
        <v>#N/A</v>
      </c>
      <c r="AL73" s="433" t="e">
        <f ca="1"/>
        <v>#N/A</v>
      </c>
      <c r="AM73" s="433" t="e">
        <f ca="1"/>
        <v>#N/A</v>
      </c>
      <c r="AN73" s="433" t="e">
        <f ca="1"/>
        <v>#N/A</v>
      </c>
      <c r="AO73" s="433" t="e">
        <f ca="1"/>
        <v>#N/A</v>
      </c>
      <c r="AP73" s="433" t="e">
        <f ca="1"/>
        <v>#N/A</v>
      </c>
      <c r="AQ73" s="433" t="e">
        <f ca="1"/>
        <v>#N/A</v>
      </c>
      <c r="AR73" s="433" t="e">
        <f ca="1"/>
        <v>#N/A</v>
      </c>
      <c r="AS73" s="433" t="e">
        <f ca="1"/>
        <v>#N/A</v>
      </c>
      <c r="AT73" s="433" t="e">
        <f ca="1"/>
        <v>#N/A</v>
      </c>
      <c r="AU73" s="433" t="e">
        <f ca="1"/>
        <v>#N/A</v>
      </c>
      <c r="AV73" s="433" t="e">
        <f ca="1"/>
        <v>#N/A</v>
      </c>
      <c r="AW73" s="433" t="e">
        <f ca="1"/>
        <v>#N/A</v>
      </c>
      <c r="AX73" s="433" t="e">
        <f ca="1"/>
        <v>#N/A</v>
      </c>
      <c r="AY73" s="433" t="e">
        <f ca="1"/>
        <v>#N/A</v>
      </c>
      <c r="AZ73" s="433" t="e">
        <f ca="1"/>
        <v>#N/A</v>
      </c>
      <c r="BA73" s="433" t="e">
        <f ca="1"/>
        <v>#N/A</v>
      </c>
      <c r="BB73" s="433" t="e">
        <f ca="1"/>
        <v>#N/A</v>
      </c>
      <c r="BC73" s="433" t="e">
        <f ca="1"/>
        <v>#N/A</v>
      </c>
      <c r="BD73" s="433" t="e">
        <f ca="1"/>
        <v>#N/A</v>
      </c>
      <c r="BE73" s="433" t="e">
        <f ca="1"/>
        <v>#N/A</v>
      </c>
      <c r="BF73" s="433" t="e">
        <f ca="1"/>
        <v>#N/A</v>
      </c>
      <c r="BG73" s="433" t="e">
        <f ca="1"/>
        <v>#N/A</v>
      </c>
      <c r="BH73" s="433" t="e">
        <f ca="1"/>
        <v>#N/A</v>
      </c>
      <c r="BI73" s="433" t="e">
        <f ca="1"/>
        <v>#N/A</v>
      </c>
      <c r="BJ73" s="433" t="e">
        <f ca="1"/>
        <v>#N/A</v>
      </c>
      <c r="BK73" s="433" t="e">
        <f ca="1"/>
        <v>#N/A</v>
      </c>
      <c r="BL73" s="433" t="e">
        <f ca="1"/>
        <v>#N/A</v>
      </c>
      <c r="BM73" s="433" t="e">
        <f ca="1"/>
        <v>#N/A</v>
      </c>
      <c r="BN73" s="433" t="e">
        <f ca="1"/>
        <v>#N/A</v>
      </c>
      <c r="BO73" s="433" t="e">
        <f ca="1"/>
        <v>#N/A</v>
      </c>
      <c r="BP73" s="433" t="e">
        <f ca="1"/>
        <v>#N/A</v>
      </c>
      <c r="BQ73" s="433" t="e">
        <f ca="1"/>
        <v>#N/A</v>
      </c>
      <c r="BR73" s="433" t="e">
        <f ca="1"/>
        <v>#N/A</v>
      </c>
      <c r="BS73" s="433" t="e">
        <f ca="1"/>
        <v>#N/A</v>
      </c>
      <c r="BT73" s="433" t="e">
        <f ca="1"/>
        <v>#N/A</v>
      </c>
      <c r="BU73" s="433" t="e">
        <f ca="1"/>
        <v>#N/A</v>
      </c>
      <c r="BV73" s="433" t="e">
        <f ca="1"/>
        <v>#N/A</v>
      </c>
      <c r="BW73" s="433" t="e">
        <f ca="1"/>
        <v>#N/A</v>
      </c>
      <c r="BX73" s="433" t="e">
        <f ca="1"/>
        <v>#N/A</v>
      </c>
      <c r="BY73" s="433" t="e">
        <f ca="1"/>
        <v>#N/A</v>
      </c>
      <c r="BZ73" s="433" t="e">
        <f ca="1"/>
        <v>#N/A</v>
      </c>
      <c r="CA73" s="433" t="e">
        <f ca="1"/>
        <v>#N/A</v>
      </c>
      <c r="CB73" s="433" t="e">
        <f ca="1"/>
        <v>#N/A</v>
      </c>
      <c r="CC73" s="433" t="e">
        <f ca="1"/>
        <v>#N/A</v>
      </c>
      <c r="CD73" s="433" t="e">
        <f ca="1"/>
        <v>#N/A</v>
      </c>
      <c r="CE73" s="433" t="e">
        <f ca="1"/>
        <v>#N/A</v>
      </c>
      <c r="CF73" s="433" t="e">
        <f ca="1"/>
        <v>#N/A</v>
      </c>
      <c r="CG73" s="433" t="e">
        <f ca="1"/>
        <v>#N/A</v>
      </c>
      <c r="CH73" s="433" t="e">
        <f ca="1"/>
        <v>#N/A</v>
      </c>
      <c r="CI73" s="433" t="e">
        <f ca="1"/>
        <v>#N/A</v>
      </c>
      <c r="CJ73" s="433" t="e">
        <f ca="1"/>
        <v>#N/A</v>
      </c>
      <c r="CK73" s="433" t="e">
        <f ca="1"/>
        <v>#N/A</v>
      </c>
      <c r="CL73" s="433" t="e">
        <f ca="1"/>
        <v>#N/A</v>
      </c>
      <c r="CM73" s="433" t="e">
        <f ca="1"/>
        <v>#N/A</v>
      </c>
      <c r="CN73" s="433" t="e">
        <f ca="1"/>
        <v>#N/A</v>
      </c>
      <c r="CO73" s="433" t="e">
        <f ca="1"/>
        <v>#N/A</v>
      </c>
      <c r="CP73" s="433" t="e">
        <f ca="1"/>
        <v>#N/A</v>
      </c>
      <c r="CQ73" s="433" t="e">
        <f ca="1"/>
        <v>#N/A</v>
      </c>
      <c r="CR73" s="433" t="e">
        <f ca="1"/>
        <v>#N/A</v>
      </c>
      <c r="CS73" s="433" t="e">
        <f ca="1"/>
        <v>#N/A</v>
      </c>
      <c r="CT73" s="433" t="e">
        <f ca="1"/>
        <v>#N/A</v>
      </c>
      <c r="CU73" s="433" t="e">
        <f ca="1"/>
        <v>#N/A</v>
      </c>
      <c r="CV73" s="433" t="e">
        <f ca="1"/>
        <v>#N/A</v>
      </c>
      <c r="CW73" s="433" t="e">
        <f ca="1"/>
        <v>#N/A</v>
      </c>
      <c r="CX73" s="433" t="e">
        <f ca="1"/>
        <v>#N/A</v>
      </c>
      <c r="CY73" s="433" t="e">
        <f ca="1"/>
        <v>#N/A</v>
      </c>
      <c r="CZ73" s="433" t="e">
        <f ca="1"/>
        <v>#N/A</v>
      </c>
      <c r="DA73" s="433" t="e">
        <f ca="1"/>
        <v>#N/A</v>
      </c>
      <c r="DB73" s="433" t="e">
        <f ca="1"/>
        <v>#N/A</v>
      </c>
      <c r="DC73" s="433" t="e">
        <f ca="1"/>
        <v>#N/A</v>
      </c>
      <c r="DD73" s="433" t="e">
        <f ca="1"/>
        <v>#N/A</v>
      </c>
      <c r="DE73" s="433" t="e">
        <f ca="1"/>
        <v>#N/A</v>
      </c>
      <c r="DF73" s="433" t="e">
        <f ca="1"/>
        <v>#N/A</v>
      </c>
      <c r="DG73" s="433" t="e">
        <f ca="1"/>
        <v>#N/A</v>
      </c>
      <c r="DH73" s="433" t="e">
        <f ca="1"/>
        <v>#N/A</v>
      </c>
      <c r="DI73" s="433" t="e">
        <f ca="1"/>
        <v>#N/A</v>
      </c>
      <c r="DJ73" s="433" t="e">
        <f ca="1"/>
        <v>#N/A</v>
      </c>
      <c r="DK73" s="433" t="e">
        <f ca="1"/>
        <v>#N/A</v>
      </c>
      <c r="DL73" s="433" t="e">
        <f ca="1"/>
        <v>#N/A</v>
      </c>
      <c r="DM73" s="433" t="e">
        <f ca="1"/>
        <v>#N/A</v>
      </c>
      <c r="DN73" s="433" t="e">
        <f ca="1"/>
        <v>#N/A</v>
      </c>
      <c r="DO73" s="433" t="e">
        <f ca="1"/>
        <v>#N/A</v>
      </c>
      <c r="DP73" s="433" t="e">
        <f ca="1"/>
        <v>#N/A</v>
      </c>
      <c r="DQ73" s="433" t="e">
        <f ca="1"/>
        <v>#N/A</v>
      </c>
      <c r="DR73" s="433" t="e">
        <f ca="1"/>
        <v>#N/A</v>
      </c>
      <c r="DS73" s="433" t="e">
        <f ca="1"/>
        <v>#N/A</v>
      </c>
      <c r="DT73" s="25"/>
    </row>
    <row r="74" spans="2:124" s="39" customFormat="1" ht="12" x14ac:dyDescent="0.25">
      <c r="B74" s="53" t="s">
        <v>109</v>
      </c>
      <c r="C74" s="360" t="str">
        <v>-</v>
      </c>
      <c r="D74" s="428" t="e">
        <f ca="1"/>
        <v>#N/A</v>
      </c>
      <c r="E74" s="429" t="e">
        <f ca="1"/>
        <v>#N/A</v>
      </c>
      <c r="F74" s="429" t="e">
        <f ca="1"/>
        <v>#N/A</v>
      </c>
      <c r="G74" s="429" t="e">
        <f ca="1"/>
        <v>#N/A</v>
      </c>
      <c r="H74" s="429" t="e">
        <f ca="1"/>
        <v>#N/A</v>
      </c>
      <c r="I74" s="429" t="e">
        <f ca="1"/>
        <v>#N/A</v>
      </c>
      <c r="J74" s="429" t="e">
        <f ca="1"/>
        <v>#N/A</v>
      </c>
      <c r="K74" s="429" t="e">
        <f ca="1"/>
        <v>#N/A</v>
      </c>
      <c r="L74" s="429" t="e">
        <f ca="1"/>
        <v>#N/A</v>
      </c>
      <c r="M74" s="429" t="e">
        <f ca="1"/>
        <v>#N/A</v>
      </c>
      <c r="N74" s="429" t="e">
        <f ca="1"/>
        <v>#N/A</v>
      </c>
      <c r="O74" s="429" t="e">
        <f ca="1"/>
        <v>#N/A</v>
      </c>
      <c r="P74" s="429" t="e">
        <f ca="1"/>
        <v>#N/A</v>
      </c>
      <c r="Q74" s="429" t="e">
        <f ca="1"/>
        <v>#N/A</v>
      </c>
      <c r="R74" s="429" t="e">
        <f ca="1"/>
        <v>#N/A</v>
      </c>
      <c r="S74" s="429" t="e">
        <f ca="1"/>
        <v>#N/A</v>
      </c>
      <c r="T74" s="429" t="e">
        <f ca="1"/>
        <v>#N/A</v>
      </c>
      <c r="U74" s="429" t="e">
        <f ca="1"/>
        <v>#N/A</v>
      </c>
      <c r="V74" s="429" t="e">
        <f ca="1"/>
        <v>#N/A</v>
      </c>
      <c r="W74" s="429" t="e">
        <f ca="1"/>
        <v>#N/A</v>
      </c>
      <c r="X74" s="429" t="e">
        <f ca="1"/>
        <v>#N/A</v>
      </c>
      <c r="Y74" s="429" t="e">
        <f ca="1"/>
        <v>#N/A</v>
      </c>
      <c r="Z74" s="429" t="e">
        <f ca="1"/>
        <v>#N/A</v>
      </c>
      <c r="AA74" s="429" t="e">
        <f ca="1"/>
        <v>#N/A</v>
      </c>
      <c r="AB74" s="429" t="e">
        <f ca="1"/>
        <v>#N/A</v>
      </c>
      <c r="AC74" s="429" t="e">
        <f ca="1"/>
        <v>#N/A</v>
      </c>
      <c r="AD74" s="429" t="e">
        <f ca="1"/>
        <v>#N/A</v>
      </c>
      <c r="AE74" s="429" t="e">
        <f ca="1"/>
        <v>#N/A</v>
      </c>
      <c r="AF74" s="429" t="e">
        <f ca="1"/>
        <v>#N/A</v>
      </c>
      <c r="AG74" s="429" t="e">
        <f ca="1"/>
        <v>#N/A</v>
      </c>
      <c r="AH74" s="429" t="e">
        <f ca="1"/>
        <v>#N/A</v>
      </c>
      <c r="AI74" s="429" t="e">
        <f ca="1"/>
        <v>#N/A</v>
      </c>
      <c r="AJ74" s="429" t="e">
        <f ca="1"/>
        <v>#N/A</v>
      </c>
      <c r="AK74" s="429" t="e">
        <f ca="1"/>
        <v>#N/A</v>
      </c>
      <c r="AL74" s="429" t="e">
        <f ca="1"/>
        <v>#N/A</v>
      </c>
      <c r="AM74" s="429" t="e">
        <f ca="1"/>
        <v>#N/A</v>
      </c>
      <c r="AN74" s="429" t="e">
        <f ca="1"/>
        <v>#N/A</v>
      </c>
      <c r="AO74" s="429" t="e">
        <f ca="1"/>
        <v>#N/A</v>
      </c>
      <c r="AP74" s="429" t="e">
        <f ca="1"/>
        <v>#N/A</v>
      </c>
      <c r="AQ74" s="429" t="e">
        <f ca="1"/>
        <v>#N/A</v>
      </c>
      <c r="AR74" s="429" t="e">
        <f ca="1"/>
        <v>#N/A</v>
      </c>
      <c r="AS74" s="429" t="e">
        <f ca="1"/>
        <v>#N/A</v>
      </c>
      <c r="AT74" s="429" t="e">
        <f ca="1"/>
        <v>#N/A</v>
      </c>
      <c r="AU74" s="429" t="e">
        <f ca="1"/>
        <v>#N/A</v>
      </c>
      <c r="AV74" s="429" t="e">
        <f ca="1"/>
        <v>#N/A</v>
      </c>
      <c r="AW74" s="429" t="e">
        <f ca="1"/>
        <v>#N/A</v>
      </c>
      <c r="AX74" s="429" t="e">
        <f ca="1"/>
        <v>#N/A</v>
      </c>
      <c r="AY74" s="429" t="e">
        <f ca="1"/>
        <v>#N/A</v>
      </c>
      <c r="AZ74" s="429" t="e">
        <f ca="1"/>
        <v>#N/A</v>
      </c>
      <c r="BA74" s="429" t="e">
        <f ca="1"/>
        <v>#N/A</v>
      </c>
      <c r="BB74" s="429" t="e">
        <f ca="1"/>
        <v>#N/A</v>
      </c>
      <c r="BC74" s="429" t="e">
        <f ca="1"/>
        <v>#N/A</v>
      </c>
      <c r="BD74" s="429" t="e">
        <f ca="1"/>
        <v>#N/A</v>
      </c>
      <c r="BE74" s="429" t="e">
        <f ca="1"/>
        <v>#N/A</v>
      </c>
      <c r="BF74" s="429" t="e">
        <f ca="1"/>
        <v>#N/A</v>
      </c>
      <c r="BG74" s="429" t="e">
        <f ca="1"/>
        <v>#N/A</v>
      </c>
      <c r="BH74" s="429" t="e">
        <f ca="1"/>
        <v>#N/A</v>
      </c>
      <c r="BI74" s="429" t="e">
        <f ca="1"/>
        <v>#N/A</v>
      </c>
      <c r="BJ74" s="429" t="e">
        <f ca="1"/>
        <v>#N/A</v>
      </c>
      <c r="BK74" s="429" t="e">
        <f ca="1"/>
        <v>#N/A</v>
      </c>
      <c r="BL74" s="429" t="e">
        <f ca="1"/>
        <v>#N/A</v>
      </c>
      <c r="BM74" s="429" t="e">
        <f ca="1"/>
        <v>#N/A</v>
      </c>
      <c r="BN74" s="429" t="e">
        <f ca="1"/>
        <v>#N/A</v>
      </c>
      <c r="BO74" s="429" t="e">
        <f ca="1"/>
        <v>#N/A</v>
      </c>
      <c r="BP74" s="429" t="e">
        <f ca="1"/>
        <v>#N/A</v>
      </c>
      <c r="BQ74" s="429" t="e">
        <f ca="1"/>
        <v>#N/A</v>
      </c>
      <c r="BR74" s="429" t="e">
        <f ca="1"/>
        <v>#N/A</v>
      </c>
      <c r="BS74" s="429" t="e">
        <f ca="1"/>
        <v>#N/A</v>
      </c>
      <c r="BT74" s="429" t="e">
        <f ca="1"/>
        <v>#N/A</v>
      </c>
      <c r="BU74" s="429" t="e">
        <f ca="1"/>
        <v>#N/A</v>
      </c>
      <c r="BV74" s="429" t="e">
        <f ca="1"/>
        <v>#N/A</v>
      </c>
      <c r="BW74" s="429" t="e">
        <f ca="1"/>
        <v>#N/A</v>
      </c>
      <c r="BX74" s="429" t="e">
        <f ca="1"/>
        <v>#N/A</v>
      </c>
      <c r="BY74" s="429" t="e">
        <f ca="1"/>
        <v>#N/A</v>
      </c>
      <c r="BZ74" s="429" t="e">
        <f ca="1"/>
        <v>#N/A</v>
      </c>
      <c r="CA74" s="429" t="e">
        <f ca="1"/>
        <v>#N/A</v>
      </c>
      <c r="CB74" s="429" t="e">
        <f ca="1"/>
        <v>#N/A</v>
      </c>
      <c r="CC74" s="429" t="e">
        <f ca="1"/>
        <v>#N/A</v>
      </c>
      <c r="CD74" s="429" t="e">
        <f ca="1"/>
        <v>#N/A</v>
      </c>
      <c r="CE74" s="429" t="e">
        <f ca="1"/>
        <v>#N/A</v>
      </c>
      <c r="CF74" s="429" t="e">
        <f ca="1"/>
        <v>#N/A</v>
      </c>
      <c r="CG74" s="429" t="e">
        <f ca="1"/>
        <v>#N/A</v>
      </c>
      <c r="CH74" s="429" t="e">
        <f ca="1"/>
        <v>#N/A</v>
      </c>
      <c r="CI74" s="429" t="e">
        <f ca="1"/>
        <v>#N/A</v>
      </c>
      <c r="CJ74" s="429" t="e">
        <f ca="1"/>
        <v>#N/A</v>
      </c>
      <c r="CK74" s="429" t="e">
        <f ca="1"/>
        <v>#N/A</v>
      </c>
      <c r="CL74" s="429" t="e">
        <f ca="1"/>
        <v>#N/A</v>
      </c>
      <c r="CM74" s="429" t="e">
        <f ca="1"/>
        <v>#N/A</v>
      </c>
      <c r="CN74" s="429" t="e">
        <f ca="1"/>
        <v>#N/A</v>
      </c>
      <c r="CO74" s="429" t="e">
        <f ca="1"/>
        <v>#N/A</v>
      </c>
      <c r="CP74" s="429" t="e">
        <f ca="1"/>
        <v>#N/A</v>
      </c>
      <c r="CQ74" s="429" t="e">
        <f ca="1"/>
        <v>#N/A</v>
      </c>
      <c r="CR74" s="429" t="e">
        <f ca="1"/>
        <v>#N/A</v>
      </c>
      <c r="CS74" s="429" t="e">
        <f ca="1"/>
        <v>#N/A</v>
      </c>
      <c r="CT74" s="429" t="e">
        <f ca="1"/>
        <v>#N/A</v>
      </c>
      <c r="CU74" s="429" t="e">
        <f ca="1"/>
        <v>#N/A</v>
      </c>
      <c r="CV74" s="429" t="e">
        <f ca="1"/>
        <v>#N/A</v>
      </c>
      <c r="CW74" s="429" t="e">
        <f ca="1"/>
        <v>#N/A</v>
      </c>
      <c r="CX74" s="429" t="e">
        <f ca="1"/>
        <v>#N/A</v>
      </c>
      <c r="CY74" s="429" t="e">
        <f ca="1"/>
        <v>#N/A</v>
      </c>
      <c r="CZ74" s="429" t="e">
        <f ca="1"/>
        <v>#N/A</v>
      </c>
      <c r="DA74" s="429" t="e">
        <f ca="1"/>
        <v>#N/A</v>
      </c>
      <c r="DB74" s="429" t="e">
        <f ca="1"/>
        <v>#N/A</v>
      </c>
      <c r="DC74" s="429" t="e">
        <f ca="1"/>
        <v>#N/A</v>
      </c>
      <c r="DD74" s="429" t="e">
        <f ca="1"/>
        <v>#N/A</v>
      </c>
      <c r="DE74" s="429" t="e">
        <f ca="1"/>
        <v>#N/A</v>
      </c>
      <c r="DF74" s="429" t="e">
        <f ca="1"/>
        <v>#N/A</v>
      </c>
      <c r="DG74" s="429" t="e">
        <f ca="1"/>
        <v>#N/A</v>
      </c>
      <c r="DH74" s="429" t="e">
        <f ca="1"/>
        <v>#N/A</v>
      </c>
      <c r="DI74" s="429" t="e">
        <f ca="1"/>
        <v>#N/A</v>
      </c>
      <c r="DJ74" s="429" t="e">
        <f ca="1"/>
        <v>#N/A</v>
      </c>
      <c r="DK74" s="429" t="e">
        <f ca="1"/>
        <v>#N/A</v>
      </c>
      <c r="DL74" s="429" t="e">
        <f ca="1"/>
        <v>#N/A</v>
      </c>
      <c r="DM74" s="429" t="e">
        <f ca="1"/>
        <v>#N/A</v>
      </c>
      <c r="DN74" s="429" t="e">
        <f ca="1"/>
        <v>#N/A</v>
      </c>
      <c r="DO74" s="429" t="e">
        <f ca="1"/>
        <v>#N/A</v>
      </c>
      <c r="DP74" s="429" t="e">
        <f ca="1"/>
        <v>#N/A</v>
      </c>
      <c r="DQ74" s="429" t="e">
        <f ca="1"/>
        <v>#N/A</v>
      </c>
      <c r="DR74" s="429" t="e">
        <f ca="1"/>
        <v>#N/A</v>
      </c>
      <c r="DS74" s="429" t="e">
        <f ca="1"/>
        <v>#N/A</v>
      </c>
      <c r="DT74" s="23"/>
    </row>
    <row r="75" spans="2:124" s="39" customFormat="1" ht="12" x14ac:dyDescent="0.25">
      <c r="B75" s="53" t="s">
        <v>111</v>
      </c>
      <c r="C75" s="360" t="str">
        <v>-</v>
      </c>
      <c r="D75" s="428" t="e">
        <f ca="1"/>
        <v>#N/A</v>
      </c>
      <c r="E75" s="429" t="e">
        <f ca="1"/>
        <v>#N/A</v>
      </c>
      <c r="F75" s="429" t="e">
        <f ca="1"/>
        <v>#N/A</v>
      </c>
      <c r="G75" s="429" t="e">
        <f ca="1"/>
        <v>#N/A</v>
      </c>
      <c r="H75" s="429" t="e">
        <f ca="1"/>
        <v>#N/A</v>
      </c>
      <c r="I75" s="429" t="e">
        <f ca="1"/>
        <v>#N/A</v>
      </c>
      <c r="J75" s="429" t="e">
        <f ca="1"/>
        <v>#N/A</v>
      </c>
      <c r="K75" s="429" t="e">
        <f ca="1"/>
        <v>#N/A</v>
      </c>
      <c r="L75" s="429" t="e">
        <f ca="1"/>
        <v>#N/A</v>
      </c>
      <c r="M75" s="429" t="e">
        <f ca="1"/>
        <v>#N/A</v>
      </c>
      <c r="N75" s="429" t="e">
        <f ca="1"/>
        <v>#N/A</v>
      </c>
      <c r="O75" s="429" t="e">
        <f ca="1"/>
        <v>#N/A</v>
      </c>
      <c r="P75" s="429" t="e">
        <f ca="1"/>
        <v>#N/A</v>
      </c>
      <c r="Q75" s="429" t="e">
        <f ca="1"/>
        <v>#N/A</v>
      </c>
      <c r="R75" s="429" t="e">
        <f ca="1"/>
        <v>#N/A</v>
      </c>
      <c r="S75" s="429" t="e">
        <f ca="1"/>
        <v>#N/A</v>
      </c>
      <c r="T75" s="429" t="e">
        <f ca="1"/>
        <v>#N/A</v>
      </c>
      <c r="U75" s="429" t="e">
        <f ca="1"/>
        <v>#N/A</v>
      </c>
      <c r="V75" s="429" t="e">
        <f ca="1"/>
        <v>#N/A</v>
      </c>
      <c r="W75" s="429" t="e">
        <f ca="1"/>
        <v>#N/A</v>
      </c>
      <c r="X75" s="429" t="e">
        <f ca="1"/>
        <v>#N/A</v>
      </c>
      <c r="Y75" s="429" t="e">
        <f ca="1"/>
        <v>#N/A</v>
      </c>
      <c r="Z75" s="429" t="e">
        <f ca="1"/>
        <v>#N/A</v>
      </c>
      <c r="AA75" s="429" t="e">
        <f ca="1"/>
        <v>#N/A</v>
      </c>
      <c r="AB75" s="429" t="e">
        <f ca="1"/>
        <v>#N/A</v>
      </c>
      <c r="AC75" s="429" t="e">
        <f ca="1"/>
        <v>#N/A</v>
      </c>
      <c r="AD75" s="429" t="e">
        <f ca="1"/>
        <v>#N/A</v>
      </c>
      <c r="AE75" s="429" t="e">
        <f ca="1"/>
        <v>#N/A</v>
      </c>
      <c r="AF75" s="429" t="e">
        <f ca="1"/>
        <v>#N/A</v>
      </c>
      <c r="AG75" s="429" t="e">
        <f ca="1"/>
        <v>#N/A</v>
      </c>
      <c r="AH75" s="429" t="e">
        <f ca="1"/>
        <v>#N/A</v>
      </c>
      <c r="AI75" s="429" t="e">
        <f ca="1"/>
        <v>#N/A</v>
      </c>
      <c r="AJ75" s="429" t="e">
        <f ca="1"/>
        <v>#N/A</v>
      </c>
      <c r="AK75" s="429" t="e">
        <f ca="1"/>
        <v>#N/A</v>
      </c>
      <c r="AL75" s="429" t="e">
        <f ca="1"/>
        <v>#N/A</v>
      </c>
      <c r="AM75" s="429" t="e">
        <f ca="1"/>
        <v>#N/A</v>
      </c>
      <c r="AN75" s="429" t="e">
        <f ca="1"/>
        <v>#N/A</v>
      </c>
      <c r="AO75" s="429" t="e">
        <f ca="1"/>
        <v>#N/A</v>
      </c>
      <c r="AP75" s="429" t="e">
        <f ca="1"/>
        <v>#N/A</v>
      </c>
      <c r="AQ75" s="429" t="e">
        <f ca="1"/>
        <v>#N/A</v>
      </c>
      <c r="AR75" s="429" t="e">
        <f ca="1"/>
        <v>#N/A</v>
      </c>
      <c r="AS75" s="429" t="e">
        <f ca="1"/>
        <v>#N/A</v>
      </c>
      <c r="AT75" s="429" t="e">
        <f ca="1"/>
        <v>#N/A</v>
      </c>
      <c r="AU75" s="429" t="e">
        <f ca="1"/>
        <v>#N/A</v>
      </c>
      <c r="AV75" s="429" t="e">
        <f ca="1"/>
        <v>#N/A</v>
      </c>
      <c r="AW75" s="429" t="e">
        <f ca="1"/>
        <v>#N/A</v>
      </c>
      <c r="AX75" s="429" t="e">
        <f ca="1"/>
        <v>#N/A</v>
      </c>
      <c r="AY75" s="429" t="e">
        <f ca="1"/>
        <v>#N/A</v>
      </c>
      <c r="AZ75" s="429" t="e">
        <f ca="1"/>
        <v>#N/A</v>
      </c>
      <c r="BA75" s="429" t="e">
        <f ca="1"/>
        <v>#N/A</v>
      </c>
      <c r="BB75" s="429" t="e">
        <f ca="1"/>
        <v>#N/A</v>
      </c>
      <c r="BC75" s="429" t="e">
        <f ca="1"/>
        <v>#N/A</v>
      </c>
      <c r="BD75" s="429" t="e">
        <f ca="1"/>
        <v>#N/A</v>
      </c>
      <c r="BE75" s="429" t="e">
        <f ca="1"/>
        <v>#N/A</v>
      </c>
      <c r="BF75" s="429" t="e">
        <f ca="1"/>
        <v>#N/A</v>
      </c>
      <c r="BG75" s="429" t="e">
        <f ca="1"/>
        <v>#N/A</v>
      </c>
      <c r="BH75" s="429" t="e">
        <f ca="1"/>
        <v>#N/A</v>
      </c>
      <c r="BI75" s="429" t="e">
        <f ca="1"/>
        <v>#N/A</v>
      </c>
      <c r="BJ75" s="429" t="e">
        <f ca="1"/>
        <v>#N/A</v>
      </c>
      <c r="BK75" s="429" t="e">
        <f ca="1"/>
        <v>#N/A</v>
      </c>
      <c r="BL75" s="429" t="e">
        <f ca="1"/>
        <v>#N/A</v>
      </c>
      <c r="BM75" s="429" t="e">
        <f ca="1"/>
        <v>#N/A</v>
      </c>
      <c r="BN75" s="429" t="e">
        <f ca="1"/>
        <v>#N/A</v>
      </c>
      <c r="BO75" s="429" t="e">
        <f ca="1"/>
        <v>#N/A</v>
      </c>
      <c r="BP75" s="429" t="e">
        <f ca="1"/>
        <v>#N/A</v>
      </c>
      <c r="BQ75" s="429" t="e">
        <f ca="1"/>
        <v>#N/A</v>
      </c>
      <c r="BR75" s="429" t="e">
        <f ca="1"/>
        <v>#N/A</v>
      </c>
      <c r="BS75" s="429" t="e">
        <f ca="1"/>
        <v>#N/A</v>
      </c>
      <c r="BT75" s="429" t="e">
        <f ca="1"/>
        <v>#N/A</v>
      </c>
      <c r="BU75" s="429" t="e">
        <f ca="1"/>
        <v>#N/A</v>
      </c>
      <c r="BV75" s="429" t="e">
        <f ca="1"/>
        <v>#N/A</v>
      </c>
      <c r="BW75" s="429" t="e">
        <f ca="1"/>
        <v>#N/A</v>
      </c>
      <c r="BX75" s="429" t="e">
        <f ca="1"/>
        <v>#N/A</v>
      </c>
      <c r="BY75" s="429" t="e">
        <f ca="1"/>
        <v>#N/A</v>
      </c>
      <c r="BZ75" s="429" t="e">
        <f ca="1"/>
        <v>#N/A</v>
      </c>
      <c r="CA75" s="429" t="e">
        <f ca="1"/>
        <v>#N/A</v>
      </c>
      <c r="CB75" s="429" t="e">
        <f ca="1"/>
        <v>#N/A</v>
      </c>
      <c r="CC75" s="429" t="e">
        <f ca="1"/>
        <v>#N/A</v>
      </c>
      <c r="CD75" s="429" t="e">
        <f ca="1"/>
        <v>#N/A</v>
      </c>
      <c r="CE75" s="429" t="e">
        <f ca="1"/>
        <v>#N/A</v>
      </c>
      <c r="CF75" s="429" t="e">
        <f ca="1"/>
        <v>#N/A</v>
      </c>
      <c r="CG75" s="429" t="e">
        <f ca="1"/>
        <v>#N/A</v>
      </c>
      <c r="CH75" s="429" t="e">
        <f ca="1"/>
        <v>#N/A</v>
      </c>
      <c r="CI75" s="429" t="e">
        <f ca="1"/>
        <v>#N/A</v>
      </c>
      <c r="CJ75" s="429" t="e">
        <f ca="1"/>
        <v>#N/A</v>
      </c>
      <c r="CK75" s="429" t="e">
        <f ca="1"/>
        <v>#N/A</v>
      </c>
      <c r="CL75" s="429" t="e">
        <f ca="1"/>
        <v>#N/A</v>
      </c>
      <c r="CM75" s="429" t="e">
        <f ca="1"/>
        <v>#N/A</v>
      </c>
      <c r="CN75" s="429" t="e">
        <f ca="1"/>
        <v>#N/A</v>
      </c>
      <c r="CO75" s="429" t="e">
        <f ca="1"/>
        <v>#N/A</v>
      </c>
      <c r="CP75" s="429" t="e">
        <f ca="1"/>
        <v>#N/A</v>
      </c>
      <c r="CQ75" s="429" t="e">
        <f ca="1"/>
        <v>#N/A</v>
      </c>
      <c r="CR75" s="429" t="e">
        <f ca="1"/>
        <v>#N/A</v>
      </c>
      <c r="CS75" s="429" t="e">
        <f ca="1"/>
        <v>#N/A</v>
      </c>
      <c r="CT75" s="429" t="e">
        <f ca="1"/>
        <v>#N/A</v>
      </c>
      <c r="CU75" s="429" t="e">
        <f ca="1"/>
        <v>#N/A</v>
      </c>
      <c r="CV75" s="429" t="e">
        <f ca="1"/>
        <v>#N/A</v>
      </c>
      <c r="CW75" s="429" t="e">
        <f ca="1"/>
        <v>#N/A</v>
      </c>
      <c r="CX75" s="429" t="e">
        <f ca="1"/>
        <v>#N/A</v>
      </c>
      <c r="CY75" s="429" t="e">
        <f ca="1"/>
        <v>#N/A</v>
      </c>
      <c r="CZ75" s="429" t="e">
        <f ca="1"/>
        <v>#N/A</v>
      </c>
      <c r="DA75" s="429" t="e">
        <f ca="1"/>
        <v>#N/A</v>
      </c>
      <c r="DB75" s="429" t="e">
        <f ca="1"/>
        <v>#N/A</v>
      </c>
      <c r="DC75" s="429" t="e">
        <f ca="1"/>
        <v>#N/A</v>
      </c>
      <c r="DD75" s="429" t="e">
        <f ca="1"/>
        <v>#N/A</v>
      </c>
      <c r="DE75" s="429" t="e">
        <f ca="1"/>
        <v>#N/A</v>
      </c>
      <c r="DF75" s="429" t="e">
        <f ca="1"/>
        <v>#N/A</v>
      </c>
      <c r="DG75" s="429" t="e">
        <f ca="1"/>
        <v>#N/A</v>
      </c>
      <c r="DH75" s="429" t="e">
        <f ca="1"/>
        <v>#N/A</v>
      </c>
      <c r="DI75" s="429" t="e">
        <f ca="1"/>
        <v>#N/A</v>
      </c>
      <c r="DJ75" s="429" t="e">
        <f ca="1"/>
        <v>#N/A</v>
      </c>
      <c r="DK75" s="429" t="e">
        <f ca="1"/>
        <v>#N/A</v>
      </c>
      <c r="DL75" s="429" t="e">
        <f ca="1"/>
        <v>#N/A</v>
      </c>
      <c r="DM75" s="429" t="e">
        <f ca="1"/>
        <v>#N/A</v>
      </c>
      <c r="DN75" s="429" t="e">
        <f ca="1"/>
        <v>#N/A</v>
      </c>
      <c r="DO75" s="429" t="e">
        <f ca="1"/>
        <v>#N/A</v>
      </c>
      <c r="DP75" s="429" t="e">
        <f ca="1"/>
        <v>#N/A</v>
      </c>
      <c r="DQ75" s="429" t="e">
        <f ca="1"/>
        <v>#N/A</v>
      </c>
      <c r="DR75" s="429" t="e">
        <f ca="1"/>
        <v>#N/A</v>
      </c>
      <c r="DS75" s="429" t="e">
        <f ca="1"/>
        <v>#N/A</v>
      </c>
      <c r="DT75" s="23"/>
    </row>
    <row r="76" spans="2:124" s="39" customFormat="1" ht="12" x14ac:dyDescent="0.25">
      <c r="B76" s="53" t="s">
        <v>113</v>
      </c>
      <c r="C76" s="360" t="str">
        <v>-</v>
      </c>
      <c r="D76" s="428" t="e">
        <f ca="1"/>
        <v>#N/A</v>
      </c>
      <c r="E76" s="429" t="e">
        <f ca="1"/>
        <v>#N/A</v>
      </c>
      <c r="F76" s="429" t="e">
        <f ca="1"/>
        <v>#N/A</v>
      </c>
      <c r="G76" s="429" t="e">
        <f ca="1"/>
        <v>#N/A</v>
      </c>
      <c r="H76" s="429" t="e">
        <f ca="1"/>
        <v>#N/A</v>
      </c>
      <c r="I76" s="429" t="e">
        <f ca="1"/>
        <v>#N/A</v>
      </c>
      <c r="J76" s="429" t="e">
        <f ca="1"/>
        <v>#N/A</v>
      </c>
      <c r="K76" s="429" t="e">
        <f ca="1"/>
        <v>#N/A</v>
      </c>
      <c r="L76" s="429" t="e">
        <f ca="1"/>
        <v>#N/A</v>
      </c>
      <c r="M76" s="429" t="e">
        <f ca="1"/>
        <v>#N/A</v>
      </c>
      <c r="N76" s="429" t="e">
        <f ca="1"/>
        <v>#N/A</v>
      </c>
      <c r="O76" s="429" t="e">
        <f ca="1"/>
        <v>#N/A</v>
      </c>
      <c r="P76" s="429" t="e">
        <f ca="1"/>
        <v>#N/A</v>
      </c>
      <c r="Q76" s="429" t="e">
        <f ca="1"/>
        <v>#N/A</v>
      </c>
      <c r="R76" s="429" t="e">
        <f ca="1"/>
        <v>#N/A</v>
      </c>
      <c r="S76" s="429" t="e">
        <f ca="1"/>
        <v>#N/A</v>
      </c>
      <c r="T76" s="429" t="e">
        <f ca="1"/>
        <v>#N/A</v>
      </c>
      <c r="U76" s="429" t="e">
        <f ca="1"/>
        <v>#N/A</v>
      </c>
      <c r="V76" s="429" t="e">
        <f ca="1"/>
        <v>#N/A</v>
      </c>
      <c r="W76" s="429" t="e">
        <f ca="1"/>
        <v>#N/A</v>
      </c>
      <c r="X76" s="429" t="e">
        <f ca="1"/>
        <v>#N/A</v>
      </c>
      <c r="Y76" s="429" t="e">
        <f ca="1"/>
        <v>#N/A</v>
      </c>
      <c r="Z76" s="429" t="e">
        <f ca="1"/>
        <v>#N/A</v>
      </c>
      <c r="AA76" s="429" t="e">
        <f ca="1"/>
        <v>#N/A</v>
      </c>
      <c r="AB76" s="429" t="e">
        <f ca="1"/>
        <v>#N/A</v>
      </c>
      <c r="AC76" s="429" t="e">
        <f ca="1"/>
        <v>#N/A</v>
      </c>
      <c r="AD76" s="429" t="e">
        <f ca="1"/>
        <v>#N/A</v>
      </c>
      <c r="AE76" s="429" t="e">
        <f ca="1"/>
        <v>#N/A</v>
      </c>
      <c r="AF76" s="429" t="e">
        <f ca="1"/>
        <v>#N/A</v>
      </c>
      <c r="AG76" s="429" t="e">
        <f ca="1"/>
        <v>#N/A</v>
      </c>
      <c r="AH76" s="429" t="e">
        <f ca="1"/>
        <v>#N/A</v>
      </c>
      <c r="AI76" s="429" t="e">
        <f ca="1"/>
        <v>#N/A</v>
      </c>
      <c r="AJ76" s="429" t="e">
        <f ca="1"/>
        <v>#N/A</v>
      </c>
      <c r="AK76" s="429" t="e">
        <f ca="1"/>
        <v>#N/A</v>
      </c>
      <c r="AL76" s="429" t="e">
        <f ca="1"/>
        <v>#N/A</v>
      </c>
      <c r="AM76" s="429" t="e">
        <f ca="1"/>
        <v>#N/A</v>
      </c>
      <c r="AN76" s="429" t="e">
        <f ca="1"/>
        <v>#N/A</v>
      </c>
      <c r="AO76" s="429" t="e">
        <f ca="1"/>
        <v>#N/A</v>
      </c>
      <c r="AP76" s="429" t="e">
        <f ca="1"/>
        <v>#N/A</v>
      </c>
      <c r="AQ76" s="429" t="e">
        <f ca="1"/>
        <v>#N/A</v>
      </c>
      <c r="AR76" s="429" t="e">
        <f ca="1"/>
        <v>#N/A</v>
      </c>
      <c r="AS76" s="429" t="e">
        <f ca="1"/>
        <v>#N/A</v>
      </c>
      <c r="AT76" s="429" t="e">
        <f ca="1"/>
        <v>#N/A</v>
      </c>
      <c r="AU76" s="429" t="e">
        <f ca="1"/>
        <v>#N/A</v>
      </c>
      <c r="AV76" s="429" t="e">
        <f ca="1"/>
        <v>#N/A</v>
      </c>
      <c r="AW76" s="429" t="e">
        <f ca="1"/>
        <v>#N/A</v>
      </c>
      <c r="AX76" s="429" t="e">
        <f ca="1"/>
        <v>#N/A</v>
      </c>
      <c r="AY76" s="429" t="e">
        <f ca="1"/>
        <v>#N/A</v>
      </c>
      <c r="AZ76" s="429" t="e">
        <f ca="1"/>
        <v>#N/A</v>
      </c>
      <c r="BA76" s="429" t="e">
        <f ca="1"/>
        <v>#N/A</v>
      </c>
      <c r="BB76" s="429" t="e">
        <f ca="1"/>
        <v>#N/A</v>
      </c>
      <c r="BC76" s="429" t="e">
        <f ca="1"/>
        <v>#N/A</v>
      </c>
      <c r="BD76" s="429" t="e">
        <f ca="1"/>
        <v>#N/A</v>
      </c>
      <c r="BE76" s="429" t="e">
        <f ca="1"/>
        <v>#N/A</v>
      </c>
      <c r="BF76" s="429" t="e">
        <f ca="1"/>
        <v>#N/A</v>
      </c>
      <c r="BG76" s="429" t="e">
        <f ca="1"/>
        <v>#N/A</v>
      </c>
      <c r="BH76" s="429" t="e">
        <f ca="1"/>
        <v>#N/A</v>
      </c>
      <c r="BI76" s="429" t="e">
        <f ca="1"/>
        <v>#N/A</v>
      </c>
      <c r="BJ76" s="429" t="e">
        <f ca="1"/>
        <v>#N/A</v>
      </c>
      <c r="BK76" s="429" t="e">
        <f ca="1"/>
        <v>#N/A</v>
      </c>
      <c r="BL76" s="429" t="e">
        <f ca="1"/>
        <v>#N/A</v>
      </c>
      <c r="BM76" s="429" t="e">
        <f ca="1"/>
        <v>#N/A</v>
      </c>
      <c r="BN76" s="429" t="e">
        <f ca="1"/>
        <v>#N/A</v>
      </c>
      <c r="BO76" s="429" t="e">
        <f ca="1"/>
        <v>#N/A</v>
      </c>
      <c r="BP76" s="429" t="e">
        <f ca="1"/>
        <v>#N/A</v>
      </c>
      <c r="BQ76" s="429" t="e">
        <f ca="1"/>
        <v>#N/A</v>
      </c>
      <c r="BR76" s="429" t="e">
        <f ca="1"/>
        <v>#N/A</v>
      </c>
      <c r="BS76" s="429" t="e">
        <f ca="1"/>
        <v>#N/A</v>
      </c>
      <c r="BT76" s="429" t="e">
        <f ca="1"/>
        <v>#N/A</v>
      </c>
      <c r="BU76" s="429" t="e">
        <f ca="1"/>
        <v>#N/A</v>
      </c>
      <c r="BV76" s="429" t="e">
        <f ca="1"/>
        <v>#N/A</v>
      </c>
      <c r="BW76" s="429" t="e">
        <f ca="1"/>
        <v>#N/A</v>
      </c>
      <c r="BX76" s="429" t="e">
        <f ca="1"/>
        <v>#N/A</v>
      </c>
      <c r="BY76" s="429" t="e">
        <f ca="1"/>
        <v>#N/A</v>
      </c>
      <c r="BZ76" s="429" t="e">
        <f ca="1"/>
        <v>#N/A</v>
      </c>
      <c r="CA76" s="429" t="e">
        <f ca="1"/>
        <v>#N/A</v>
      </c>
      <c r="CB76" s="429" t="e">
        <f ca="1"/>
        <v>#N/A</v>
      </c>
      <c r="CC76" s="429" t="e">
        <f ca="1"/>
        <v>#N/A</v>
      </c>
      <c r="CD76" s="429" t="e">
        <f ca="1"/>
        <v>#N/A</v>
      </c>
      <c r="CE76" s="429" t="e">
        <f ca="1"/>
        <v>#N/A</v>
      </c>
      <c r="CF76" s="429" t="e">
        <f ca="1"/>
        <v>#N/A</v>
      </c>
      <c r="CG76" s="429" t="e">
        <f ca="1"/>
        <v>#N/A</v>
      </c>
      <c r="CH76" s="429" t="e">
        <f ca="1"/>
        <v>#N/A</v>
      </c>
      <c r="CI76" s="429" t="e">
        <f ca="1"/>
        <v>#N/A</v>
      </c>
      <c r="CJ76" s="429" t="e">
        <f ca="1"/>
        <v>#N/A</v>
      </c>
      <c r="CK76" s="429" t="e">
        <f ca="1"/>
        <v>#N/A</v>
      </c>
      <c r="CL76" s="429" t="e">
        <f ca="1"/>
        <v>#N/A</v>
      </c>
      <c r="CM76" s="429" t="e">
        <f ca="1"/>
        <v>#N/A</v>
      </c>
      <c r="CN76" s="429" t="e">
        <f ca="1"/>
        <v>#N/A</v>
      </c>
      <c r="CO76" s="429" t="e">
        <f ca="1"/>
        <v>#N/A</v>
      </c>
      <c r="CP76" s="429" t="e">
        <f ca="1"/>
        <v>#N/A</v>
      </c>
      <c r="CQ76" s="429" t="e">
        <f ca="1"/>
        <v>#N/A</v>
      </c>
      <c r="CR76" s="429" t="e">
        <f ca="1"/>
        <v>#N/A</v>
      </c>
      <c r="CS76" s="429" t="e">
        <f ca="1"/>
        <v>#N/A</v>
      </c>
      <c r="CT76" s="429" t="e">
        <f ca="1"/>
        <v>#N/A</v>
      </c>
      <c r="CU76" s="429" t="e">
        <f ca="1"/>
        <v>#N/A</v>
      </c>
      <c r="CV76" s="429" t="e">
        <f ca="1"/>
        <v>#N/A</v>
      </c>
      <c r="CW76" s="429" t="e">
        <f ca="1"/>
        <v>#N/A</v>
      </c>
      <c r="CX76" s="429" t="e">
        <f ca="1"/>
        <v>#N/A</v>
      </c>
      <c r="CY76" s="429" t="e">
        <f ca="1"/>
        <v>#N/A</v>
      </c>
      <c r="CZ76" s="429" t="e">
        <f ca="1"/>
        <v>#N/A</v>
      </c>
      <c r="DA76" s="429" t="e">
        <f ca="1"/>
        <v>#N/A</v>
      </c>
      <c r="DB76" s="429" t="e">
        <f ca="1"/>
        <v>#N/A</v>
      </c>
      <c r="DC76" s="429" t="e">
        <f ca="1"/>
        <v>#N/A</v>
      </c>
      <c r="DD76" s="429" t="e">
        <f ca="1"/>
        <v>#N/A</v>
      </c>
      <c r="DE76" s="429" t="e">
        <f ca="1"/>
        <v>#N/A</v>
      </c>
      <c r="DF76" s="429" t="e">
        <f ca="1"/>
        <v>#N/A</v>
      </c>
      <c r="DG76" s="429" t="e">
        <f ca="1"/>
        <v>#N/A</v>
      </c>
      <c r="DH76" s="429" t="e">
        <f ca="1"/>
        <v>#N/A</v>
      </c>
      <c r="DI76" s="429" t="e">
        <f ca="1"/>
        <v>#N/A</v>
      </c>
      <c r="DJ76" s="429" t="e">
        <f ca="1"/>
        <v>#N/A</v>
      </c>
      <c r="DK76" s="429" t="e">
        <f ca="1"/>
        <v>#N/A</v>
      </c>
      <c r="DL76" s="429" t="e">
        <f ca="1"/>
        <v>#N/A</v>
      </c>
      <c r="DM76" s="429" t="e">
        <f ca="1"/>
        <v>#N/A</v>
      </c>
      <c r="DN76" s="429" t="e">
        <f ca="1"/>
        <v>#N/A</v>
      </c>
      <c r="DO76" s="429" t="e">
        <f ca="1"/>
        <v>#N/A</v>
      </c>
      <c r="DP76" s="429" t="e">
        <f ca="1"/>
        <v>#N/A</v>
      </c>
      <c r="DQ76" s="429" t="e">
        <f ca="1"/>
        <v>#N/A</v>
      </c>
      <c r="DR76" s="429" t="e">
        <f ca="1"/>
        <v>#N/A</v>
      </c>
      <c r="DS76" s="429" t="e">
        <f ca="1"/>
        <v>#N/A</v>
      </c>
      <c r="DT76" s="23"/>
    </row>
    <row r="77" spans="2:124" s="39" customFormat="1" ht="12" x14ac:dyDescent="0.25">
      <c r="B77" s="53" t="s">
        <v>115</v>
      </c>
      <c r="C77" s="360" t="str">
        <v>-</v>
      </c>
      <c r="D77" s="428" t="e">
        <f ca="1"/>
        <v>#N/A</v>
      </c>
      <c r="E77" s="429" t="e">
        <f ca="1"/>
        <v>#N/A</v>
      </c>
      <c r="F77" s="429" t="e">
        <f ca="1"/>
        <v>#N/A</v>
      </c>
      <c r="G77" s="429" t="e">
        <f ca="1"/>
        <v>#N/A</v>
      </c>
      <c r="H77" s="429" t="e">
        <f ca="1"/>
        <v>#N/A</v>
      </c>
      <c r="I77" s="429" t="e">
        <f ca="1"/>
        <v>#N/A</v>
      </c>
      <c r="J77" s="429" t="e">
        <f ca="1"/>
        <v>#N/A</v>
      </c>
      <c r="K77" s="429" t="e">
        <f ca="1"/>
        <v>#N/A</v>
      </c>
      <c r="L77" s="429" t="e">
        <f ca="1"/>
        <v>#N/A</v>
      </c>
      <c r="M77" s="429" t="e">
        <f ca="1"/>
        <v>#N/A</v>
      </c>
      <c r="N77" s="429" t="e">
        <f ca="1"/>
        <v>#N/A</v>
      </c>
      <c r="O77" s="429" t="e">
        <f ca="1"/>
        <v>#N/A</v>
      </c>
      <c r="P77" s="429" t="e">
        <f ca="1"/>
        <v>#N/A</v>
      </c>
      <c r="Q77" s="429" t="e">
        <f ca="1"/>
        <v>#N/A</v>
      </c>
      <c r="R77" s="429" t="e">
        <f ca="1"/>
        <v>#N/A</v>
      </c>
      <c r="S77" s="429" t="e">
        <f ca="1"/>
        <v>#N/A</v>
      </c>
      <c r="T77" s="429" t="e">
        <f ca="1"/>
        <v>#N/A</v>
      </c>
      <c r="U77" s="429" t="e">
        <f ca="1"/>
        <v>#N/A</v>
      </c>
      <c r="V77" s="429" t="e">
        <f ca="1"/>
        <v>#N/A</v>
      </c>
      <c r="W77" s="429" t="e">
        <f ca="1"/>
        <v>#N/A</v>
      </c>
      <c r="X77" s="429" t="e">
        <f ca="1"/>
        <v>#N/A</v>
      </c>
      <c r="Y77" s="429" t="e">
        <f ca="1"/>
        <v>#N/A</v>
      </c>
      <c r="Z77" s="429" t="e">
        <f ca="1"/>
        <v>#N/A</v>
      </c>
      <c r="AA77" s="429" t="e">
        <f ca="1"/>
        <v>#N/A</v>
      </c>
      <c r="AB77" s="429" t="e">
        <f ca="1"/>
        <v>#N/A</v>
      </c>
      <c r="AC77" s="429" t="e">
        <f ca="1"/>
        <v>#N/A</v>
      </c>
      <c r="AD77" s="429" t="e">
        <f ca="1"/>
        <v>#N/A</v>
      </c>
      <c r="AE77" s="429" t="e">
        <f ca="1"/>
        <v>#N/A</v>
      </c>
      <c r="AF77" s="429" t="e">
        <f ca="1"/>
        <v>#N/A</v>
      </c>
      <c r="AG77" s="429" t="e">
        <f ca="1"/>
        <v>#N/A</v>
      </c>
      <c r="AH77" s="429" t="e">
        <f ca="1"/>
        <v>#N/A</v>
      </c>
      <c r="AI77" s="429" t="e">
        <f ca="1"/>
        <v>#N/A</v>
      </c>
      <c r="AJ77" s="429" t="e">
        <f ca="1"/>
        <v>#N/A</v>
      </c>
      <c r="AK77" s="429" t="e">
        <f ca="1"/>
        <v>#N/A</v>
      </c>
      <c r="AL77" s="429" t="e">
        <f ca="1"/>
        <v>#N/A</v>
      </c>
      <c r="AM77" s="429" t="e">
        <f ca="1"/>
        <v>#N/A</v>
      </c>
      <c r="AN77" s="429" t="e">
        <f ca="1"/>
        <v>#N/A</v>
      </c>
      <c r="AO77" s="429" t="e">
        <f ca="1"/>
        <v>#N/A</v>
      </c>
      <c r="AP77" s="429" t="e">
        <f ca="1"/>
        <v>#N/A</v>
      </c>
      <c r="AQ77" s="429" t="e">
        <f ca="1"/>
        <v>#N/A</v>
      </c>
      <c r="AR77" s="429" t="e">
        <f ca="1"/>
        <v>#N/A</v>
      </c>
      <c r="AS77" s="429" t="e">
        <f ca="1"/>
        <v>#N/A</v>
      </c>
      <c r="AT77" s="429" t="e">
        <f ca="1"/>
        <v>#N/A</v>
      </c>
      <c r="AU77" s="429" t="e">
        <f ca="1"/>
        <v>#N/A</v>
      </c>
      <c r="AV77" s="429" t="e">
        <f ca="1"/>
        <v>#N/A</v>
      </c>
      <c r="AW77" s="429" t="e">
        <f ca="1"/>
        <v>#N/A</v>
      </c>
      <c r="AX77" s="429" t="e">
        <f ca="1"/>
        <v>#N/A</v>
      </c>
      <c r="AY77" s="429" t="e">
        <f ca="1"/>
        <v>#N/A</v>
      </c>
      <c r="AZ77" s="429" t="e">
        <f ca="1"/>
        <v>#N/A</v>
      </c>
      <c r="BA77" s="429" t="e">
        <f ca="1"/>
        <v>#N/A</v>
      </c>
      <c r="BB77" s="429" t="e">
        <f ca="1"/>
        <v>#N/A</v>
      </c>
      <c r="BC77" s="429" t="e">
        <f ca="1"/>
        <v>#N/A</v>
      </c>
      <c r="BD77" s="429" t="e">
        <f ca="1"/>
        <v>#N/A</v>
      </c>
      <c r="BE77" s="429" t="e">
        <f ca="1"/>
        <v>#N/A</v>
      </c>
      <c r="BF77" s="429" t="e">
        <f ca="1"/>
        <v>#N/A</v>
      </c>
      <c r="BG77" s="429" t="e">
        <f ca="1"/>
        <v>#N/A</v>
      </c>
      <c r="BH77" s="429" t="e">
        <f ca="1"/>
        <v>#N/A</v>
      </c>
      <c r="BI77" s="429" t="e">
        <f ca="1"/>
        <v>#N/A</v>
      </c>
      <c r="BJ77" s="429" t="e">
        <f ca="1"/>
        <v>#N/A</v>
      </c>
      <c r="BK77" s="429" t="e">
        <f ca="1"/>
        <v>#N/A</v>
      </c>
      <c r="BL77" s="429" t="e">
        <f ca="1"/>
        <v>#N/A</v>
      </c>
      <c r="BM77" s="429" t="e">
        <f ca="1"/>
        <v>#N/A</v>
      </c>
      <c r="BN77" s="429" t="e">
        <f ca="1"/>
        <v>#N/A</v>
      </c>
      <c r="BO77" s="429" t="e">
        <f ca="1"/>
        <v>#N/A</v>
      </c>
      <c r="BP77" s="429" t="e">
        <f ca="1"/>
        <v>#N/A</v>
      </c>
      <c r="BQ77" s="429" t="e">
        <f ca="1"/>
        <v>#N/A</v>
      </c>
      <c r="BR77" s="429" t="e">
        <f ca="1"/>
        <v>#N/A</v>
      </c>
      <c r="BS77" s="429" t="e">
        <f ca="1"/>
        <v>#N/A</v>
      </c>
      <c r="BT77" s="429" t="e">
        <f ca="1"/>
        <v>#N/A</v>
      </c>
      <c r="BU77" s="429" t="e">
        <f ca="1"/>
        <v>#N/A</v>
      </c>
      <c r="BV77" s="429" t="e">
        <f ca="1"/>
        <v>#N/A</v>
      </c>
      <c r="BW77" s="429" t="e">
        <f ca="1"/>
        <v>#N/A</v>
      </c>
      <c r="BX77" s="429" t="e">
        <f ca="1"/>
        <v>#N/A</v>
      </c>
      <c r="BY77" s="429" t="e">
        <f ca="1"/>
        <v>#N/A</v>
      </c>
      <c r="BZ77" s="429" t="e">
        <f ca="1"/>
        <v>#N/A</v>
      </c>
      <c r="CA77" s="429" t="e">
        <f ca="1"/>
        <v>#N/A</v>
      </c>
      <c r="CB77" s="429" t="e">
        <f ca="1"/>
        <v>#N/A</v>
      </c>
      <c r="CC77" s="429" t="e">
        <f ca="1"/>
        <v>#N/A</v>
      </c>
      <c r="CD77" s="429" t="e">
        <f ca="1"/>
        <v>#N/A</v>
      </c>
      <c r="CE77" s="429" t="e">
        <f ca="1"/>
        <v>#N/A</v>
      </c>
      <c r="CF77" s="429" t="e">
        <f ca="1"/>
        <v>#N/A</v>
      </c>
      <c r="CG77" s="429" t="e">
        <f ca="1"/>
        <v>#N/A</v>
      </c>
      <c r="CH77" s="429" t="e">
        <f ca="1"/>
        <v>#N/A</v>
      </c>
      <c r="CI77" s="429" t="e">
        <f ca="1"/>
        <v>#N/A</v>
      </c>
      <c r="CJ77" s="429" t="e">
        <f ca="1"/>
        <v>#N/A</v>
      </c>
      <c r="CK77" s="429" t="e">
        <f ca="1"/>
        <v>#N/A</v>
      </c>
      <c r="CL77" s="429" t="e">
        <f ca="1"/>
        <v>#N/A</v>
      </c>
      <c r="CM77" s="429" t="e">
        <f ca="1"/>
        <v>#N/A</v>
      </c>
      <c r="CN77" s="429" t="e">
        <f ca="1"/>
        <v>#N/A</v>
      </c>
      <c r="CO77" s="429" t="e">
        <f ca="1"/>
        <v>#N/A</v>
      </c>
      <c r="CP77" s="429" t="e">
        <f ca="1"/>
        <v>#N/A</v>
      </c>
      <c r="CQ77" s="429" t="e">
        <f ca="1"/>
        <v>#N/A</v>
      </c>
      <c r="CR77" s="429" t="e">
        <f ca="1"/>
        <v>#N/A</v>
      </c>
      <c r="CS77" s="429" t="e">
        <f ca="1"/>
        <v>#N/A</v>
      </c>
      <c r="CT77" s="429" t="e">
        <f ca="1"/>
        <v>#N/A</v>
      </c>
      <c r="CU77" s="429" t="e">
        <f ca="1"/>
        <v>#N/A</v>
      </c>
      <c r="CV77" s="429" t="e">
        <f ca="1"/>
        <v>#N/A</v>
      </c>
      <c r="CW77" s="429" t="e">
        <f ca="1"/>
        <v>#N/A</v>
      </c>
      <c r="CX77" s="429" t="e">
        <f ca="1"/>
        <v>#N/A</v>
      </c>
      <c r="CY77" s="429" t="e">
        <f ca="1"/>
        <v>#N/A</v>
      </c>
      <c r="CZ77" s="429" t="e">
        <f ca="1"/>
        <v>#N/A</v>
      </c>
      <c r="DA77" s="429" t="e">
        <f ca="1"/>
        <v>#N/A</v>
      </c>
      <c r="DB77" s="429" t="e">
        <f ca="1"/>
        <v>#N/A</v>
      </c>
      <c r="DC77" s="429" t="e">
        <f ca="1"/>
        <v>#N/A</v>
      </c>
      <c r="DD77" s="429" t="e">
        <f ca="1"/>
        <v>#N/A</v>
      </c>
      <c r="DE77" s="429" t="e">
        <f ca="1"/>
        <v>#N/A</v>
      </c>
      <c r="DF77" s="429" t="e">
        <f ca="1"/>
        <v>#N/A</v>
      </c>
      <c r="DG77" s="429" t="e">
        <f ca="1"/>
        <v>#N/A</v>
      </c>
      <c r="DH77" s="429" t="e">
        <f ca="1"/>
        <v>#N/A</v>
      </c>
      <c r="DI77" s="429" t="e">
        <f ca="1"/>
        <v>#N/A</v>
      </c>
      <c r="DJ77" s="429" t="e">
        <f ca="1"/>
        <v>#N/A</v>
      </c>
      <c r="DK77" s="429" t="e">
        <f ca="1"/>
        <v>#N/A</v>
      </c>
      <c r="DL77" s="429" t="e">
        <f ca="1"/>
        <v>#N/A</v>
      </c>
      <c r="DM77" s="429" t="e">
        <f ca="1"/>
        <v>#N/A</v>
      </c>
      <c r="DN77" s="429" t="e">
        <f ca="1"/>
        <v>#N/A</v>
      </c>
      <c r="DO77" s="429" t="e">
        <f ca="1"/>
        <v>#N/A</v>
      </c>
      <c r="DP77" s="429" t="e">
        <f ca="1"/>
        <v>#N/A</v>
      </c>
      <c r="DQ77" s="429" t="e">
        <f ca="1"/>
        <v>#N/A</v>
      </c>
      <c r="DR77" s="429" t="e">
        <f ca="1"/>
        <v>#N/A</v>
      </c>
      <c r="DS77" s="429" t="e">
        <f ca="1"/>
        <v>#N/A</v>
      </c>
      <c r="DT77" s="23"/>
    </row>
    <row r="78" spans="2:124" s="39" customFormat="1" ht="12" x14ac:dyDescent="0.25">
      <c r="B78" s="53" t="s">
        <v>117</v>
      </c>
      <c r="C78" s="360" t="str">
        <v>-</v>
      </c>
      <c r="D78" s="428" t="e">
        <f ca="1"/>
        <v>#N/A</v>
      </c>
      <c r="E78" s="429" t="e">
        <f ca="1"/>
        <v>#N/A</v>
      </c>
      <c r="F78" s="429" t="e">
        <f ca="1"/>
        <v>#N/A</v>
      </c>
      <c r="G78" s="429" t="e">
        <f ca="1"/>
        <v>#N/A</v>
      </c>
      <c r="H78" s="429" t="e">
        <f ca="1"/>
        <v>#N/A</v>
      </c>
      <c r="I78" s="429" t="e">
        <f ca="1"/>
        <v>#N/A</v>
      </c>
      <c r="J78" s="429" t="e">
        <f ca="1"/>
        <v>#N/A</v>
      </c>
      <c r="K78" s="429" t="e">
        <f ca="1"/>
        <v>#N/A</v>
      </c>
      <c r="L78" s="429" t="e">
        <f ca="1"/>
        <v>#N/A</v>
      </c>
      <c r="M78" s="429" t="e">
        <f ca="1"/>
        <v>#N/A</v>
      </c>
      <c r="N78" s="429" t="e">
        <f ca="1"/>
        <v>#N/A</v>
      </c>
      <c r="O78" s="429" t="e">
        <f ca="1"/>
        <v>#N/A</v>
      </c>
      <c r="P78" s="429" t="e">
        <f ca="1"/>
        <v>#N/A</v>
      </c>
      <c r="Q78" s="429" t="e">
        <f ca="1"/>
        <v>#N/A</v>
      </c>
      <c r="R78" s="429" t="e">
        <f ca="1"/>
        <v>#N/A</v>
      </c>
      <c r="S78" s="429" t="e">
        <f ca="1"/>
        <v>#N/A</v>
      </c>
      <c r="T78" s="429" t="e">
        <f ca="1"/>
        <v>#N/A</v>
      </c>
      <c r="U78" s="429" t="e">
        <f ca="1"/>
        <v>#N/A</v>
      </c>
      <c r="V78" s="429" t="e">
        <f ca="1"/>
        <v>#N/A</v>
      </c>
      <c r="W78" s="429" t="e">
        <f ca="1"/>
        <v>#N/A</v>
      </c>
      <c r="X78" s="429" t="e">
        <f ca="1"/>
        <v>#N/A</v>
      </c>
      <c r="Y78" s="429" t="e">
        <f ca="1"/>
        <v>#N/A</v>
      </c>
      <c r="Z78" s="429" t="e">
        <f ca="1"/>
        <v>#N/A</v>
      </c>
      <c r="AA78" s="429" t="e">
        <f ca="1"/>
        <v>#N/A</v>
      </c>
      <c r="AB78" s="429" t="e">
        <f ca="1"/>
        <v>#N/A</v>
      </c>
      <c r="AC78" s="429" t="e">
        <f ca="1"/>
        <v>#N/A</v>
      </c>
      <c r="AD78" s="429" t="e">
        <f ca="1"/>
        <v>#N/A</v>
      </c>
      <c r="AE78" s="429" t="e">
        <f ca="1"/>
        <v>#N/A</v>
      </c>
      <c r="AF78" s="429" t="e">
        <f ca="1"/>
        <v>#N/A</v>
      </c>
      <c r="AG78" s="429" t="e">
        <f ca="1"/>
        <v>#N/A</v>
      </c>
      <c r="AH78" s="429" t="e">
        <f ca="1"/>
        <v>#N/A</v>
      </c>
      <c r="AI78" s="429" t="e">
        <f ca="1"/>
        <v>#N/A</v>
      </c>
      <c r="AJ78" s="429" t="e">
        <f ca="1"/>
        <v>#N/A</v>
      </c>
      <c r="AK78" s="429" t="e">
        <f ca="1"/>
        <v>#N/A</v>
      </c>
      <c r="AL78" s="429" t="e">
        <f ca="1"/>
        <v>#N/A</v>
      </c>
      <c r="AM78" s="429" t="e">
        <f ca="1"/>
        <v>#N/A</v>
      </c>
      <c r="AN78" s="429" t="e">
        <f ca="1"/>
        <v>#N/A</v>
      </c>
      <c r="AO78" s="429" t="e">
        <f ca="1"/>
        <v>#N/A</v>
      </c>
      <c r="AP78" s="429" t="e">
        <f ca="1"/>
        <v>#N/A</v>
      </c>
      <c r="AQ78" s="429" t="e">
        <f ca="1"/>
        <v>#N/A</v>
      </c>
      <c r="AR78" s="429" t="e">
        <f ca="1"/>
        <v>#N/A</v>
      </c>
      <c r="AS78" s="429" t="e">
        <f ca="1"/>
        <v>#N/A</v>
      </c>
      <c r="AT78" s="429" t="e">
        <f ca="1"/>
        <v>#N/A</v>
      </c>
      <c r="AU78" s="429" t="e">
        <f ca="1"/>
        <v>#N/A</v>
      </c>
      <c r="AV78" s="429" t="e">
        <f ca="1"/>
        <v>#N/A</v>
      </c>
      <c r="AW78" s="429" t="e">
        <f ca="1"/>
        <v>#N/A</v>
      </c>
      <c r="AX78" s="429" t="e">
        <f ca="1"/>
        <v>#N/A</v>
      </c>
      <c r="AY78" s="429" t="e">
        <f ca="1"/>
        <v>#N/A</v>
      </c>
      <c r="AZ78" s="429" t="e">
        <f ca="1"/>
        <v>#N/A</v>
      </c>
      <c r="BA78" s="429" t="e">
        <f ca="1"/>
        <v>#N/A</v>
      </c>
      <c r="BB78" s="429" t="e">
        <f ca="1"/>
        <v>#N/A</v>
      </c>
      <c r="BC78" s="429" t="e">
        <f ca="1"/>
        <v>#N/A</v>
      </c>
      <c r="BD78" s="429" t="e">
        <f ca="1"/>
        <v>#N/A</v>
      </c>
      <c r="BE78" s="429" t="e">
        <f ca="1"/>
        <v>#N/A</v>
      </c>
      <c r="BF78" s="429" t="e">
        <f ca="1"/>
        <v>#N/A</v>
      </c>
      <c r="BG78" s="429" t="e">
        <f ca="1"/>
        <v>#N/A</v>
      </c>
      <c r="BH78" s="429" t="e">
        <f ca="1"/>
        <v>#N/A</v>
      </c>
      <c r="BI78" s="429" t="e">
        <f ca="1"/>
        <v>#N/A</v>
      </c>
      <c r="BJ78" s="429" t="e">
        <f ca="1"/>
        <v>#N/A</v>
      </c>
      <c r="BK78" s="429" t="e">
        <f ca="1"/>
        <v>#N/A</v>
      </c>
      <c r="BL78" s="429" t="e">
        <f ca="1"/>
        <v>#N/A</v>
      </c>
      <c r="BM78" s="429" t="e">
        <f ca="1"/>
        <v>#N/A</v>
      </c>
      <c r="BN78" s="429" t="e">
        <f ca="1"/>
        <v>#N/A</v>
      </c>
      <c r="BO78" s="429" t="e">
        <f ca="1"/>
        <v>#N/A</v>
      </c>
      <c r="BP78" s="429" t="e">
        <f ca="1"/>
        <v>#N/A</v>
      </c>
      <c r="BQ78" s="429" t="e">
        <f ca="1"/>
        <v>#N/A</v>
      </c>
      <c r="BR78" s="429" t="e">
        <f ca="1"/>
        <v>#N/A</v>
      </c>
      <c r="BS78" s="429" t="e">
        <f ca="1"/>
        <v>#N/A</v>
      </c>
      <c r="BT78" s="429" t="e">
        <f ca="1"/>
        <v>#N/A</v>
      </c>
      <c r="BU78" s="429" t="e">
        <f ca="1"/>
        <v>#N/A</v>
      </c>
      <c r="BV78" s="429" t="e">
        <f ca="1"/>
        <v>#N/A</v>
      </c>
      <c r="BW78" s="429" t="e">
        <f ca="1"/>
        <v>#N/A</v>
      </c>
      <c r="BX78" s="429" t="e">
        <f ca="1"/>
        <v>#N/A</v>
      </c>
      <c r="BY78" s="429" t="e">
        <f ca="1"/>
        <v>#N/A</v>
      </c>
      <c r="BZ78" s="429" t="e">
        <f ca="1"/>
        <v>#N/A</v>
      </c>
      <c r="CA78" s="429" t="e">
        <f ca="1"/>
        <v>#N/A</v>
      </c>
      <c r="CB78" s="429" t="e">
        <f ca="1"/>
        <v>#N/A</v>
      </c>
      <c r="CC78" s="429" t="e">
        <f ca="1"/>
        <v>#N/A</v>
      </c>
      <c r="CD78" s="429" t="e">
        <f ca="1"/>
        <v>#N/A</v>
      </c>
      <c r="CE78" s="429" t="e">
        <f ca="1"/>
        <v>#N/A</v>
      </c>
      <c r="CF78" s="429" t="e">
        <f ca="1"/>
        <v>#N/A</v>
      </c>
      <c r="CG78" s="429" t="e">
        <f ca="1"/>
        <v>#N/A</v>
      </c>
      <c r="CH78" s="429" t="e">
        <f ca="1"/>
        <v>#N/A</v>
      </c>
      <c r="CI78" s="429" t="e">
        <f ca="1"/>
        <v>#N/A</v>
      </c>
      <c r="CJ78" s="429" t="e">
        <f ca="1"/>
        <v>#N/A</v>
      </c>
      <c r="CK78" s="429" t="e">
        <f ca="1"/>
        <v>#N/A</v>
      </c>
      <c r="CL78" s="429" t="e">
        <f ca="1"/>
        <v>#N/A</v>
      </c>
      <c r="CM78" s="429" t="e">
        <f ca="1"/>
        <v>#N/A</v>
      </c>
      <c r="CN78" s="429" t="e">
        <f ca="1"/>
        <v>#N/A</v>
      </c>
      <c r="CO78" s="429" t="e">
        <f ca="1"/>
        <v>#N/A</v>
      </c>
      <c r="CP78" s="429" t="e">
        <f ca="1"/>
        <v>#N/A</v>
      </c>
      <c r="CQ78" s="429" t="e">
        <f ca="1"/>
        <v>#N/A</v>
      </c>
      <c r="CR78" s="429" t="e">
        <f ca="1"/>
        <v>#N/A</v>
      </c>
      <c r="CS78" s="429" t="e">
        <f ca="1"/>
        <v>#N/A</v>
      </c>
      <c r="CT78" s="429" t="e">
        <f ca="1"/>
        <v>#N/A</v>
      </c>
      <c r="CU78" s="429" t="e">
        <f ca="1"/>
        <v>#N/A</v>
      </c>
      <c r="CV78" s="429" t="e">
        <f ca="1"/>
        <v>#N/A</v>
      </c>
      <c r="CW78" s="429" t="e">
        <f ca="1"/>
        <v>#N/A</v>
      </c>
      <c r="CX78" s="429" t="e">
        <f ca="1"/>
        <v>#N/A</v>
      </c>
      <c r="CY78" s="429" t="e">
        <f ca="1"/>
        <v>#N/A</v>
      </c>
      <c r="CZ78" s="429" t="e">
        <f ca="1"/>
        <v>#N/A</v>
      </c>
      <c r="DA78" s="429" t="e">
        <f ca="1"/>
        <v>#N/A</v>
      </c>
      <c r="DB78" s="429" t="e">
        <f ca="1"/>
        <v>#N/A</v>
      </c>
      <c r="DC78" s="429" t="e">
        <f ca="1"/>
        <v>#N/A</v>
      </c>
      <c r="DD78" s="429" t="e">
        <f ca="1"/>
        <v>#N/A</v>
      </c>
      <c r="DE78" s="429" t="e">
        <f ca="1"/>
        <v>#N/A</v>
      </c>
      <c r="DF78" s="429" t="e">
        <f ca="1"/>
        <v>#N/A</v>
      </c>
      <c r="DG78" s="429" t="e">
        <f ca="1"/>
        <v>#N/A</v>
      </c>
      <c r="DH78" s="429" t="e">
        <f ca="1"/>
        <v>#N/A</v>
      </c>
      <c r="DI78" s="429" t="e">
        <f ca="1"/>
        <v>#N/A</v>
      </c>
      <c r="DJ78" s="429" t="e">
        <f ca="1"/>
        <v>#N/A</v>
      </c>
      <c r="DK78" s="429" t="e">
        <f ca="1"/>
        <v>#N/A</v>
      </c>
      <c r="DL78" s="429" t="e">
        <f ca="1"/>
        <v>#N/A</v>
      </c>
      <c r="DM78" s="429" t="e">
        <f ca="1"/>
        <v>#N/A</v>
      </c>
      <c r="DN78" s="429" t="e">
        <f ca="1"/>
        <v>#N/A</v>
      </c>
      <c r="DO78" s="429" t="e">
        <f ca="1"/>
        <v>#N/A</v>
      </c>
      <c r="DP78" s="429" t="e">
        <f ca="1"/>
        <v>#N/A</v>
      </c>
      <c r="DQ78" s="429" t="e">
        <f ca="1"/>
        <v>#N/A</v>
      </c>
      <c r="DR78" s="429" t="e">
        <f ca="1"/>
        <v>#N/A</v>
      </c>
      <c r="DS78" s="429" t="e">
        <f ca="1"/>
        <v>#N/A</v>
      </c>
      <c r="DT78" s="23"/>
    </row>
    <row r="79" spans="2:124" s="39" customFormat="1" ht="12" x14ac:dyDescent="0.25">
      <c r="B79" s="53" t="s">
        <v>119</v>
      </c>
      <c r="C79" s="361" t="str">
        <v>-</v>
      </c>
      <c r="D79" s="430" t="e">
        <f ca="1"/>
        <v>#N/A</v>
      </c>
      <c r="E79" s="431" t="e">
        <f ca="1"/>
        <v>#N/A</v>
      </c>
      <c r="F79" s="431" t="e">
        <f ca="1"/>
        <v>#N/A</v>
      </c>
      <c r="G79" s="431" t="e">
        <f ca="1"/>
        <v>#N/A</v>
      </c>
      <c r="H79" s="431" t="e">
        <f ca="1"/>
        <v>#N/A</v>
      </c>
      <c r="I79" s="431" t="e">
        <f ca="1"/>
        <v>#N/A</v>
      </c>
      <c r="J79" s="431" t="e">
        <f ca="1"/>
        <v>#N/A</v>
      </c>
      <c r="K79" s="431" t="e">
        <f ca="1"/>
        <v>#N/A</v>
      </c>
      <c r="L79" s="431" t="e">
        <f ca="1"/>
        <v>#N/A</v>
      </c>
      <c r="M79" s="431" t="e">
        <f ca="1"/>
        <v>#N/A</v>
      </c>
      <c r="N79" s="431" t="e">
        <f ca="1"/>
        <v>#N/A</v>
      </c>
      <c r="O79" s="431" t="e">
        <f ca="1"/>
        <v>#N/A</v>
      </c>
      <c r="P79" s="431" t="e">
        <f ca="1"/>
        <v>#N/A</v>
      </c>
      <c r="Q79" s="431" t="e">
        <f ca="1"/>
        <v>#N/A</v>
      </c>
      <c r="R79" s="431" t="e">
        <f ca="1"/>
        <v>#N/A</v>
      </c>
      <c r="S79" s="431" t="e">
        <f ca="1"/>
        <v>#N/A</v>
      </c>
      <c r="T79" s="431" t="e">
        <f ca="1"/>
        <v>#N/A</v>
      </c>
      <c r="U79" s="431" t="e">
        <f ca="1"/>
        <v>#N/A</v>
      </c>
      <c r="V79" s="431" t="e">
        <f ca="1"/>
        <v>#N/A</v>
      </c>
      <c r="W79" s="431" t="e">
        <f ca="1"/>
        <v>#N/A</v>
      </c>
      <c r="X79" s="431" t="e">
        <f ca="1"/>
        <v>#N/A</v>
      </c>
      <c r="Y79" s="431" t="e">
        <f ca="1"/>
        <v>#N/A</v>
      </c>
      <c r="Z79" s="431" t="e">
        <f ca="1"/>
        <v>#N/A</v>
      </c>
      <c r="AA79" s="431" t="e">
        <f ca="1"/>
        <v>#N/A</v>
      </c>
      <c r="AB79" s="431" t="e">
        <f ca="1"/>
        <v>#N/A</v>
      </c>
      <c r="AC79" s="431" t="e">
        <f ca="1"/>
        <v>#N/A</v>
      </c>
      <c r="AD79" s="431" t="e">
        <f ca="1"/>
        <v>#N/A</v>
      </c>
      <c r="AE79" s="431" t="e">
        <f ca="1"/>
        <v>#N/A</v>
      </c>
      <c r="AF79" s="431" t="e">
        <f ca="1"/>
        <v>#N/A</v>
      </c>
      <c r="AG79" s="431" t="e">
        <f ca="1"/>
        <v>#N/A</v>
      </c>
      <c r="AH79" s="431" t="e">
        <f ca="1"/>
        <v>#N/A</v>
      </c>
      <c r="AI79" s="431" t="e">
        <f ca="1"/>
        <v>#N/A</v>
      </c>
      <c r="AJ79" s="431" t="e">
        <f ca="1"/>
        <v>#N/A</v>
      </c>
      <c r="AK79" s="431" t="e">
        <f ca="1"/>
        <v>#N/A</v>
      </c>
      <c r="AL79" s="431" t="e">
        <f ca="1"/>
        <v>#N/A</v>
      </c>
      <c r="AM79" s="431" t="e">
        <f ca="1"/>
        <v>#N/A</v>
      </c>
      <c r="AN79" s="431" t="e">
        <f ca="1"/>
        <v>#N/A</v>
      </c>
      <c r="AO79" s="431" t="e">
        <f ca="1"/>
        <v>#N/A</v>
      </c>
      <c r="AP79" s="431" t="e">
        <f ca="1"/>
        <v>#N/A</v>
      </c>
      <c r="AQ79" s="431" t="e">
        <f ca="1"/>
        <v>#N/A</v>
      </c>
      <c r="AR79" s="431" t="e">
        <f ca="1"/>
        <v>#N/A</v>
      </c>
      <c r="AS79" s="431" t="e">
        <f ca="1"/>
        <v>#N/A</v>
      </c>
      <c r="AT79" s="431" t="e">
        <f ca="1"/>
        <v>#N/A</v>
      </c>
      <c r="AU79" s="431" t="e">
        <f ca="1"/>
        <v>#N/A</v>
      </c>
      <c r="AV79" s="431" t="e">
        <f ca="1"/>
        <v>#N/A</v>
      </c>
      <c r="AW79" s="431" t="e">
        <f ca="1"/>
        <v>#N/A</v>
      </c>
      <c r="AX79" s="431" t="e">
        <f ca="1"/>
        <v>#N/A</v>
      </c>
      <c r="AY79" s="431" t="e">
        <f ca="1"/>
        <v>#N/A</v>
      </c>
      <c r="AZ79" s="431" t="e">
        <f ca="1"/>
        <v>#N/A</v>
      </c>
      <c r="BA79" s="431" t="e">
        <f ca="1"/>
        <v>#N/A</v>
      </c>
      <c r="BB79" s="431" t="e">
        <f ca="1"/>
        <v>#N/A</v>
      </c>
      <c r="BC79" s="431" t="e">
        <f ca="1"/>
        <v>#N/A</v>
      </c>
      <c r="BD79" s="431" t="e">
        <f ca="1"/>
        <v>#N/A</v>
      </c>
      <c r="BE79" s="431" t="e">
        <f ca="1"/>
        <v>#N/A</v>
      </c>
      <c r="BF79" s="431" t="e">
        <f ca="1"/>
        <v>#N/A</v>
      </c>
      <c r="BG79" s="431" t="e">
        <f ca="1"/>
        <v>#N/A</v>
      </c>
      <c r="BH79" s="431" t="e">
        <f ca="1"/>
        <v>#N/A</v>
      </c>
      <c r="BI79" s="431" t="e">
        <f ca="1"/>
        <v>#N/A</v>
      </c>
      <c r="BJ79" s="431" t="e">
        <f ca="1"/>
        <v>#N/A</v>
      </c>
      <c r="BK79" s="431" t="e">
        <f ca="1"/>
        <v>#N/A</v>
      </c>
      <c r="BL79" s="431" t="e">
        <f ca="1"/>
        <v>#N/A</v>
      </c>
      <c r="BM79" s="431" t="e">
        <f ca="1"/>
        <v>#N/A</v>
      </c>
      <c r="BN79" s="431" t="e">
        <f ca="1"/>
        <v>#N/A</v>
      </c>
      <c r="BO79" s="431" t="e">
        <f ca="1"/>
        <v>#N/A</v>
      </c>
      <c r="BP79" s="431" t="e">
        <f ca="1"/>
        <v>#N/A</v>
      </c>
      <c r="BQ79" s="431" t="e">
        <f ca="1"/>
        <v>#N/A</v>
      </c>
      <c r="BR79" s="431" t="e">
        <f ca="1"/>
        <v>#N/A</v>
      </c>
      <c r="BS79" s="431" t="e">
        <f ca="1"/>
        <v>#N/A</v>
      </c>
      <c r="BT79" s="431" t="e">
        <f ca="1"/>
        <v>#N/A</v>
      </c>
      <c r="BU79" s="431" t="e">
        <f ca="1"/>
        <v>#N/A</v>
      </c>
      <c r="BV79" s="431" t="e">
        <f ca="1"/>
        <v>#N/A</v>
      </c>
      <c r="BW79" s="431" t="e">
        <f ca="1"/>
        <v>#N/A</v>
      </c>
      <c r="BX79" s="431" t="e">
        <f ca="1"/>
        <v>#N/A</v>
      </c>
      <c r="BY79" s="431" t="e">
        <f ca="1"/>
        <v>#N/A</v>
      </c>
      <c r="BZ79" s="431" t="e">
        <f ca="1"/>
        <v>#N/A</v>
      </c>
      <c r="CA79" s="431" t="e">
        <f ca="1"/>
        <v>#N/A</v>
      </c>
      <c r="CB79" s="431" t="e">
        <f ca="1"/>
        <v>#N/A</v>
      </c>
      <c r="CC79" s="431" t="e">
        <f ca="1"/>
        <v>#N/A</v>
      </c>
      <c r="CD79" s="431" t="e">
        <f ca="1"/>
        <v>#N/A</v>
      </c>
      <c r="CE79" s="431" t="e">
        <f ca="1"/>
        <v>#N/A</v>
      </c>
      <c r="CF79" s="431" t="e">
        <f ca="1"/>
        <v>#N/A</v>
      </c>
      <c r="CG79" s="431" t="e">
        <f ca="1"/>
        <v>#N/A</v>
      </c>
      <c r="CH79" s="431" t="e">
        <f ca="1"/>
        <v>#N/A</v>
      </c>
      <c r="CI79" s="431" t="e">
        <f ca="1"/>
        <v>#N/A</v>
      </c>
      <c r="CJ79" s="431" t="e">
        <f ca="1"/>
        <v>#N/A</v>
      </c>
      <c r="CK79" s="431" t="e">
        <f ca="1"/>
        <v>#N/A</v>
      </c>
      <c r="CL79" s="431" t="e">
        <f ca="1"/>
        <v>#N/A</v>
      </c>
      <c r="CM79" s="431" t="e">
        <f ca="1"/>
        <v>#N/A</v>
      </c>
      <c r="CN79" s="431" t="e">
        <f ca="1"/>
        <v>#N/A</v>
      </c>
      <c r="CO79" s="431" t="e">
        <f ca="1"/>
        <v>#N/A</v>
      </c>
      <c r="CP79" s="431" t="e">
        <f ca="1"/>
        <v>#N/A</v>
      </c>
      <c r="CQ79" s="431" t="e">
        <f ca="1"/>
        <v>#N/A</v>
      </c>
      <c r="CR79" s="431" t="e">
        <f ca="1"/>
        <v>#N/A</v>
      </c>
      <c r="CS79" s="431" t="e">
        <f ca="1"/>
        <v>#N/A</v>
      </c>
      <c r="CT79" s="431" t="e">
        <f ca="1"/>
        <v>#N/A</v>
      </c>
      <c r="CU79" s="431" t="e">
        <f ca="1"/>
        <v>#N/A</v>
      </c>
      <c r="CV79" s="431" t="e">
        <f ca="1"/>
        <v>#N/A</v>
      </c>
      <c r="CW79" s="431" t="e">
        <f ca="1"/>
        <v>#N/A</v>
      </c>
      <c r="CX79" s="431" t="e">
        <f ca="1"/>
        <v>#N/A</v>
      </c>
      <c r="CY79" s="431" t="e">
        <f ca="1"/>
        <v>#N/A</v>
      </c>
      <c r="CZ79" s="431" t="e">
        <f ca="1"/>
        <v>#N/A</v>
      </c>
      <c r="DA79" s="431" t="e">
        <f ca="1"/>
        <v>#N/A</v>
      </c>
      <c r="DB79" s="431" t="e">
        <f ca="1"/>
        <v>#N/A</v>
      </c>
      <c r="DC79" s="431" t="e">
        <f ca="1"/>
        <v>#N/A</v>
      </c>
      <c r="DD79" s="431" t="e">
        <f ca="1"/>
        <v>#N/A</v>
      </c>
      <c r="DE79" s="431" t="e">
        <f ca="1"/>
        <v>#N/A</v>
      </c>
      <c r="DF79" s="431" t="e">
        <f ca="1"/>
        <v>#N/A</v>
      </c>
      <c r="DG79" s="431" t="e">
        <f ca="1"/>
        <v>#N/A</v>
      </c>
      <c r="DH79" s="431" t="e">
        <f ca="1"/>
        <v>#N/A</v>
      </c>
      <c r="DI79" s="431" t="e">
        <f ca="1"/>
        <v>#N/A</v>
      </c>
      <c r="DJ79" s="431" t="e">
        <f ca="1"/>
        <v>#N/A</v>
      </c>
      <c r="DK79" s="431" t="e">
        <f ca="1"/>
        <v>#N/A</v>
      </c>
      <c r="DL79" s="431" t="e">
        <f ca="1"/>
        <v>#N/A</v>
      </c>
      <c r="DM79" s="431" t="e">
        <f ca="1"/>
        <v>#N/A</v>
      </c>
      <c r="DN79" s="431" t="e">
        <f ca="1"/>
        <v>#N/A</v>
      </c>
      <c r="DO79" s="431" t="e">
        <f ca="1"/>
        <v>#N/A</v>
      </c>
      <c r="DP79" s="431" t="e">
        <f ca="1"/>
        <v>#N/A</v>
      </c>
      <c r="DQ79" s="431" t="e">
        <f ca="1"/>
        <v>#N/A</v>
      </c>
      <c r="DR79" s="431" t="e">
        <f ca="1"/>
        <v>#N/A</v>
      </c>
      <c r="DS79" s="431" t="e">
        <f ca="1"/>
        <v>#N/A</v>
      </c>
      <c r="DT79" s="24"/>
    </row>
    <row r="80" spans="2:124" s="39" customFormat="1" ht="12" x14ac:dyDescent="0.25">
      <c r="B80" s="53" t="s">
        <v>121</v>
      </c>
      <c r="C80" s="360" t="str">
        <v>-</v>
      </c>
      <c r="D80" s="428" t="e">
        <f ca="1"/>
        <v>#N/A</v>
      </c>
      <c r="E80" s="429" t="e">
        <f ca="1"/>
        <v>#N/A</v>
      </c>
      <c r="F80" s="429" t="e">
        <f ca="1"/>
        <v>#N/A</v>
      </c>
      <c r="G80" s="429" t="e">
        <f ca="1"/>
        <v>#N/A</v>
      </c>
      <c r="H80" s="429" t="e">
        <f ca="1"/>
        <v>#N/A</v>
      </c>
      <c r="I80" s="429" t="e">
        <f ca="1"/>
        <v>#N/A</v>
      </c>
      <c r="J80" s="429" t="e">
        <f ca="1"/>
        <v>#N/A</v>
      </c>
      <c r="K80" s="429" t="e">
        <f ca="1"/>
        <v>#N/A</v>
      </c>
      <c r="L80" s="429" t="e">
        <f ca="1"/>
        <v>#N/A</v>
      </c>
      <c r="M80" s="429" t="e">
        <f ca="1"/>
        <v>#N/A</v>
      </c>
      <c r="N80" s="429" t="e">
        <f ca="1"/>
        <v>#N/A</v>
      </c>
      <c r="O80" s="429" t="e">
        <f ca="1"/>
        <v>#N/A</v>
      </c>
      <c r="P80" s="429" t="e">
        <f ca="1"/>
        <v>#N/A</v>
      </c>
      <c r="Q80" s="429" t="e">
        <f ca="1"/>
        <v>#N/A</v>
      </c>
      <c r="R80" s="429" t="e">
        <f ca="1"/>
        <v>#N/A</v>
      </c>
      <c r="S80" s="429" t="e">
        <f ca="1"/>
        <v>#N/A</v>
      </c>
      <c r="T80" s="429" t="e">
        <f ca="1"/>
        <v>#N/A</v>
      </c>
      <c r="U80" s="429" t="e">
        <f ca="1"/>
        <v>#N/A</v>
      </c>
      <c r="V80" s="429" t="e">
        <f ca="1"/>
        <v>#N/A</v>
      </c>
      <c r="W80" s="429" t="e">
        <f ca="1"/>
        <v>#N/A</v>
      </c>
      <c r="X80" s="429" t="e">
        <f ca="1"/>
        <v>#N/A</v>
      </c>
      <c r="Y80" s="429" t="e">
        <f ca="1"/>
        <v>#N/A</v>
      </c>
      <c r="Z80" s="429" t="e">
        <f ca="1"/>
        <v>#N/A</v>
      </c>
      <c r="AA80" s="429" t="e">
        <f ca="1"/>
        <v>#N/A</v>
      </c>
      <c r="AB80" s="429" t="e">
        <f ca="1"/>
        <v>#N/A</v>
      </c>
      <c r="AC80" s="429" t="e">
        <f ca="1"/>
        <v>#N/A</v>
      </c>
      <c r="AD80" s="429" t="e">
        <f ca="1"/>
        <v>#N/A</v>
      </c>
      <c r="AE80" s="429" t="e">
        <f ca="1"/>
        <v>#N/A</v>
      </c>
      <c r="AF80" s="429" t="e">
        <f ca="1"/>
        <v>#N/A</v>
      </c>
      <c r="AG80" s="429" t="e">
        <f ca="1"/>
        <v>#N/A</v>
      </c>
      <c r="AH80" s="429" t="e">
        <f ca="1"/>
        <v>#N/A</v>
      </c>
      <c r="AI80" s="429" t="e">
        <f ca="1"/>
        <v>#N/A</v>
      </c>
      <c r="AJ80" s="429" t="e">
        <f ca="1"/>
        <v>#N/A</v>
      </c>
      <c r="AK80" s="429" t="e">
        <f ca="1"/>
        <v>#N/A</v>
      </c>
      <c r="AL80" s="429" t="e">
        <f ca="1"/>
        <v>#N/A</v>
      </c>
      <c r="AM80" s="429" t="e">
        <f ca="1"/>
        <v>#N/A</v>
      </c>
      <c r="AN80" s="429" t="e">
        <f ca="1"/>
        <v>#N/A</v>
      </c>
      <c r="AO80" s="429" t="e">
        <f ca="1"/>
        <v>#N/A</v>
      </c>
      <c r="AP80" s="429" t="e">
        <f ca="1"/>
        <v>#N/A</v>
      </c>
      <c r="AQ80" s="429" t="e">
        <f ca="1"/>
        <v>#N/A</v>
      </c>
      <c r="AR80" s="429" t="e">
        <f ca="1"/>
        <v>#N/A</v>
      </c>
      <c r="AS80" s="429" t="e">
        <f ca="1"/>
        <v>#N/A</v>
      </c>
      <c r="AT80" s="429" t="e">
        <f ca="1"/>
        <v>#N/A</v>
      </c>
      <c r="AU80" s="429" t="e">
        <f ca="1"/>
        <v>#N/A</v>
      </c>
      <c r="AV80" s="429" t="e">
        <f ca="1"/>
        <v>#N/A</v>
      </c>
      <c r="AW80" s="429" t="e">
        <f ca="1"/>
        <v>#N/A</v>
      </c>
      <c r="AX80" s="429" t="e">
        <f ca="1"/>
        <v>#N/A</v>
      </c>
      <c r="AY80" s="429" t="e">
        <f ca="1"/>
        <v>#N/A</v>
      </c>
      <c r="AZ80" s="429" t="e">
        <f ca="1"/>
        <v>#N/A</v>
      </c>
      <c r="BA80" s="429" t="e">
        <f ca="1"/>
        <v>#N/A</v>
      </c>
      <c r="BB80" s="429" t="e">
        <f ca="1"/>
        <v>#N/A</v>
      </c>
      <c r="BC80" s="429" t="e">
        <f ca="1"/>
        <v>#N/A</v>
      </c>
      <c r="BD80" s="429" t="e">
        <f ca="1"/>
        <v>#N/A</v>
      </c>
      <c r="BE80" s="429" t="e">
        <f ca="1"/>
        <v>#N/A</v>
      </c>
      <c r="BF80" s="429" t="e">
        <f ca="1"/>
        <v>#N/A</v>
      </c>
      <c r="BG80" s="429" t="e">
        <f ca="1"/>
        <v>#N/A</v>
      </c>
      <c r="BH80" s="429" t="e">
        <f ca="1"/>
        <v>#N/A</v>
      </c>
      <c r="BI80" s="429" t="e">
        <f ca="1"/>
        <v>#N/A</v>
      </c>
      <c r="BJ80" s="429" t="e">
        <f ca="1"/>
        <v>#N/A</v>
      </c>
      <c r="BK80" s="429" t="e">
        <f ca="1"/>
        <v>#N/A</v>
      </c>
      <c r="BL80" s="429" t="e">
        <f ca="1"/>
        <v>#N/A</v>
      </c>
      <c r="BM80" s="429" t="e">
        <f ca="1"/>
        <v>#N/A</v>
      </c>
      <c r="BN80" s="429" t="e">
        <f ca="1"/>
        <v>#N/A</v>
      </c>
      <c r="BO80" s="429" t="e">
        <f ca="1"/>
        <v>#N/A</v>
      </c>
      <c r="BP80" s="429" t="e">
        <f ca="1"/>
        <v>#N/A</v>
      </c>
      <c r="BQ80" s="429" t="e">
        <f ca="1"/>
        <v>#N/A</v>
      </c>
      <c r="BR80" s="429" t="e">
        <f ca="1"/>
        <v>#N/A</v>
      </c>
      <c r="BS80" s="429" t="e">
        <f ca="1"/>
        <v>#N/A</v>
      </c>
      <c r="BT80" s="429" t="e">
        <f ca="1"/>
        <v>#N/A</v>
      </c>
      <c r="BU80" s="429" t="e">
        <f ca="1"/>
        <v>#N/A</v>
      </c>
      <c r="BV80" s="429" t="e">
        <f ca="1"/>
        <v>#N/A</v>
      </c>
      <c r="BW80" s="429" t="e">
        <f ca="1"/>
        <v>#N/A</v>
      </c>
      <c r="BX80" s="429" t="e">
        <f ca="1"/>
        <v>#N/A</v>
      </c>
      <c r="BY80" s="429" t="e">
        <f ca="1"/>
        <v>#N/A</v>
      </c>
      <c r="BZ80" s="429" t="e">
        <f ca="1"/>
        <v>#N/A</v>
      </c>
      <c r="CA80" s="429" t="e">
        <f ca="1"/>
        <v>#N/A</v>
      </c>
      <c r="CB80" s="429" t="e">
        <f ca="1"/>
        <v>#N/A</v>
      </c>
      <c r="CC80" s="429" t="e">
        <f ca="1"/>
        <v>#N/A</v>
      </c>
      <c r="CD80" s="429" t="e">
        <f ca="1"/>
        <v>#N/A</v>
      </c>
      <c r="CE80" s="429" t="e">
        <f ca="1"/>
        <v>#N/A</v>
      </c>
      <c r="CF80" s="429" t="e">
        <f ca="1"/>
        <v>#N/A</v>
      </c>
      <c r="CG80" s="429" t="e">
        <f ca="1"/>
        <v>#N/A</v>
      </c>
      <c r="CH80" s="429" t="e">
        <f ca="1"/>
        <v>#N/A</v>
      </c>
      <c r="CI80" s="429" t="e">
        <f ca="1"/>
        <v>#N/A</v>
      </c>
      <c r="CJ80" s="429" t="e">
        <f ca="1"/>
        <v>#N/A</v>
      </c>
      <c r="CK80" s="429" t="e">
        <f ca="1"/>
        <v>#N/A</v>
      </c>
      <c r="CL80" s="429" t="e">
        <f ca="1"/>
        <v>#N/A</v>
      </c>
      <c r="CM80" s="429" t="e">
        <f ca="1"/>
        <v>#N/A</v>
      </c>
      <c r="CN80" s="429" t="e">
        <f ca="1"/>
        <v>#N/A</v>
      </c>
      <c r="CO80" s="429" t="e">
        <f ca="1"/>
        <v>#N/A</v>
      </c>
      <c r="CP80" s="429" t="e">
        <f ca="1"/>
        <v>#N/A</v>
      </c>
      <c r="CQ80" s="429" t="e">
        <f ca="1"/>
        <v>#N/A</v>
      </c>
      <c r="CR80" s="429" t="e">
        <f ca="1"/>
        <v>#N/A</v>
      </c>
      <c r="CS80" s="429" t="e">
        <f ca="1"/>
        <v>#N/A</v>
      </c>
      <c r="CT80" s="429" t="e">
        <f ca="1"/>
        <v>#N/A</v>
      </c>
      <c r="CU80" s="429" t="e">
        <f ca="1"/>
        <v>#N/A</v>
      </c>
      <c r="CV80" s="429" t="e">
        <f ca="1"/>
        <v>#N/A</v>
      </c>
      <c r="CW80" s="429" t="e">
        <f ca="1"/>
        <v>#N/A</v>
      </c>
      <c r="CX80" s="429" t="e">
        <f ca="1"/>
        <v>#N/A</v>
      </c>
      <c r="CY80" s="429" t="e">
        <f ca="1"/>
        <v>#N/A</v>
      </c>
      <c r="CZ80" s="429" t="e">
        <f ca="1"/>
        <v>#N/A</v>
      </c>
      <c r="DA80" s="429" t="e">
        <f ca="1"/>
        <v>#N/A</v>
      </c>
      <c r="DB80" s="429" t="e">
        <f ca="1"/>
        <v>#N/A</v>
      </c>
      <c r="DC80" s="429" t="e">
        <f ca="1"/>
        <v>#N/A</v>
      </c>
      <c r="DD80" s="429" t="e">
        <f ca="1"/>
        <v>#N/A</v>
      </c>
      <c r="DE80" s="429" t="e">
        <f ca="1"/>
        <v>#N/A</v>
      </c>
      <c r="DF80" s="429" t="e">
        <f ca="1"/>
        <v>#N/A</v>
      </c>
      <c r="DG80" s="429" t="e">
        <f ca="1"/>
        <v>#N/A</v>
      </c>
      <c r="DH80" s="429" t="e">
        <f ca="1"/>
        <v>#N/A</v>
      </c>
      <c r="DI80" s="429" t="e">
        <f ca="1"/>
        <v>#N/A</v>
      </c>
      <c r="DJ80" s="429" t="e">
        <f ca="1"/>
        <v>#N/A</v>
      </c>
      <c r="DK80" s="429" t="e">
        <f ca="1"/>
        <v>#N/A</v>
      </c>
      <c r="DL80" s="429" t="e">
        <f ca="1"/>
        <v>#N/A</v>
      </c>
      <c r="DM80" s="429" t="e">
        <f ca="1"/>
        <v>#N/A</v>
      </c>
      <c r="DN80" s="429" t="e">
        <f ca="1"/>
        <v>#N/A</v>
      </c>
      <c r="DO80" s="429" t="e">
        <f ca="1"/>
        <v>#N/A</v>
      </c>
      <c r="DP80" s="429" t="e">
        <f ca="1"/>
        <v>#N/A</v>
      </c>
      <c r="DQ80" s="429" t="e">
        <f ca="1"/>
        <v>#N/A</v>
      </c>
      <c r="DR80" s="429" t="e">
        <f ca="1"/>
        <v>#N/A</v>
      </c>
      <c r="DS80" s="429" t="e">
        <f ca="1"/>
        <v>#N/A</v>
      </c>
      <c r="DT80" s="23"/>
    </row>
    <row r="81" spans="2:124" s="39" customFormat="1" ht="12" x14ac:dyDescent="0.25">
      <c r="B81" s="53" t="s">
        <v>123</v>
      </c>
      <c r="C81" s="360" t="str">
        <v>-</v>
      </c>
      <c r="D81" s="428" t="e">
        <f ca="1"/>
        <v>#N/A</v>
      </c>
      <c r="E81" s="429" t="e">
        <f ca="1"/>
        <v>#N/A</v>
      </c>
      <c r="F81" s="429" t="e">
        <f ca="1"/>
        <v>#N/A</v>
      </c>
      <c r="G81" s="429" t="e">
        <f ca="1"/>
        <v>#N/A</v>
      </c>
      <c r="H81" s="429" t="e">
        <f ca="1"/>
        <v>#N/A</v>
      </c>
      <c r="I81" s="429" t="e">
        <f ca="1"/>
        <v>#N/A</v>
      </c>
      <c r="J81" s="429" t="e">
        <f ca="1"/>
        <v>#N/A</v>
      </c>
      <c r="K81" s="429" t="e">
        <f ca="1"/>
        <v>#N/A</v>
      </c>
      <c r="L81" s="429" t="e">
        <f ca="1"/>
        <v>#N/A</v>
      </c>
      <c r="M81" s="429" t="e">
        <f ca="1"/>
        <v>#N/A</v>
      </c>
      <c r="N81" s="429" t="e">
        <f ca="1"/>
        <v>#N/A</v>
      </c>
      <c r="O81" s="429" t="e">
        <f ca="1"/>
        <v>#N/A</v>
      </c>
      <c r="P81" s="429" t="e">
        <f ca="1"/>
        <v>#N/A</v>
      </c>
      <c r="Q81" s="429" t="e">
        <f ca="1"/>
        <v>#N/A</v>
      </c>
      <c r="R81" s="429" t="e">
        <f ca="1"/>
        <v>#N/A</v>
      </c>
      <c r="S81" s="429" t="e">
        <f ca="1"/>
        <v>#N/A</v>
      </c>
      <c r="T81" s="429" t="e">
        <f ca="1"/>
        <v>#N/A</v>
      </c>
      <c r="U81" s="429" t="e">
        <f ca="1"/>
        <v>#N/A</v>
      </c>
      <c r="V81" s="429" t="e">
        <f ca="1"/>
        <v>#N/A</v>
      </c>
      <c r="W81" s="429" t="e">
        <f ca="1"/>
        <v>#N/A</v>
      </c>
      <c r="X81" s="429" t="e">
        <f ca="1"/>
        <v>#N/A</v>
      </c>
      <c r="Y81" s="429" t="e">
        <f ca="1"/>
        <v>#N/A</v>
      </c>
      <c r="Z81" s="429" t="e">
        <f ca="1"/>
        <v>#N/A</v>
      </c>
      <c r="AA81" s="429" t="e">
        <f ca="1"/>
        <v>#N/A</v>
      </c>
      <c r="AB81" s="429" t="e">
        <f ca="1"/>
        <v>#N/A</v>
      </c>
      <c r="AC81" s="429" t="e">
        <f ca="1"/>
        <v>#N/A</v>
      </c>
      <c r="AD81" s="429" t="e">
        <f ca="1"/>
        <v>#N/A</v>
      </c>
      <c r="AE81" s="429" t="e">
        <f ca="1"/>
        <v>#N/A</v>
      </c>
      <c r="AF81" s="429" t="e">
        <f ca="1"/>
        <v>#N/A</v>
      </c>
      <c r="AG81" s="429" t="e">
        <f ca="1"/>
        <v>#N/A</v>
      </c>
      <c r="AH81" s="429" t="e">
        <f ca="1"/>
        <v>#N/A</v>
      </c>
      <c r="AI81" s="429" t="e">
        <f ca="1"/>
        <v>#N/A</v>
      </c>
      <c r="AJ81" s="429" t="e">
        <f ca="1"/>
        <v>#N/A</v>
      </c>
      <c r="AK81" s="429" t="e">
        <f ca="1"/>
        <v>#N/A</v>
      </c>
      <c r="AL81" s="429" t="e">
        <f ca="1"/>
        <v>#N/A</v>
      </c>
      <c r="AM81" s="429" t="e">
        <f ca="1"/>
        <v>#N/A</v>
      </c>
      <c r="AN81" s="429" t="e">
        <f ca="1"/>
        <v>#N/A</v>
      </c>
      <c r="AO81" s="429" t="e">
        <f ca="1"/>
        <v>#N/A</v>
      </c>
      <c r="AP81" s="429" t="e">
        <f ca="1"/>
        <v>#N/A</v>
      </c>
      <c r="AQ81" s="429" t="e">
        <f ca="1"/>
        <v>#N/A</v>
      </c>
      <c r="AR81" s="429" t="e">
        <f ca="1"/>
        <v>#N/A</v>
      </c>
      <c r="AS81" s="429" t="e">
        <f ca="1"/>
        <v>#N/A</v>
      </c>
      <c r="AT81" s="429" t="e">
        <f ca="1"/>
        <v>#N/A</v>
      </c>
      <c r="AU81" s="429" t="e">
        <f ca="1"/>
        <v>#N/A</v>
      </c>
      <c r="AV81" s="429" t="e">
        <f ca="1"/>
        <v>#N/A</v>
      </c>
      <c r="AW81" s="429" t="e">
        <f ca="1"/>
        <v>#N/A</v>
      </c>
      <c r="AX81" s="429" t="e">
        <f ca="1"/>
        <v>#N/A</v>
      </c>
      <c r="AY81" s="429" t="e">
        <f ca="1"/>
        <v>#N/A</v>
      </c>
      <c r="AZ81" s="429" t="e">
        <f ca="1"/>
        <v>#N/A</v>
      </c>
      <c r="BA81" s="429" t="e">
        <f ca="1"/>
        <v>#N/A</v>
      </c>
      <c r="BB81" s="429" t="e">
        <f ca="1"/>
        <v>#N/A</v>
      </c>
      <c r="BC81" s="429" t="e">
        <f ca="1"/>
        <v>#N/A</v>
      </c>
      <c r="BD81" s="429" t="e">
        <f ca="1"/>
        <v>#N/A</v>
      </c>
      <c r="BE81" s="429" t="e">
        <f ca="1"/>
        <v>#N/A</v>
      </c>
      <c r="BF81" s="429" t="e">
        <f ca="1"/>
        <v>#N/A</v>
      </c>
      <c r="BG81" s="429" t="e">
        <f ca="1"/>
        <v>#N/A</v>
      </c>
      <c r="BH81" s="429" t="e">
        <f ca="1"/>
        <v>#N/A</v>
      </c>
      <c r="BI81" s="429" t="e">
        <f ca="1"/>
        <v>#N/A</v>
      </c>
      <c r="BJ81" s="429" t="e">
        <f ca="1"/>
        <v>#N/A</v>
      </c>
      <c r="BK81" s="429" t="e">
        <f ca="1"/>
        <v>#N/A</v>
      </c>
      <c r="BL81" s="429" t="e">
        <f ca="1"/>
        <v>#N/A</v>
      </c>
      <c r="BM81" s="429" t="e">
        <f ca="1"/>
        <v>#N/A</v>
      </c>
      <c r="BN81" s="429" t="e">
        <f ca="1"/>
        <v>#N/A</v>
      </c>
      <c r="BO81" s="429" t="e">
        <f ca="1"/>
        <v>#N/A</v>
      </c>
      <c r="BP81" s="429" t="e">
        <f ca="1"/>
        <v>#N/A</v>
      </c>
      <c r="BQ81" s="429" t="e">
        <f ca="1"/>
        <v>#N/A</v>
      </c>
      <c r="BR81" s="429" t="e">
        <f ca="1"/>
        <v>#N/A</v>
      </c>
      <c r="BS81" s="429" t="e">
        <f ca="1"/>
        <v>#N/A</v>
      </c>
      <c r="BT81" s="429" t="e">
        <f ca="1"/>
        <v>#N/A</v>
      </c>
      <c r="BU81" s="429" t="e">
        <f ca="1"/>
        <v>#N/A</v>
      </c>
      <c r="BV81" s="429" t="e">
        <f ca="1"/>
        <v>#N/A</v>
      </c>
      <c r="BW81" s="429" t="e">
        <f ca="1"/>
        <v>#N/A</v>
      </c>
      <c r="BX81" s="429" t="e">
        <f ca="1"/>
        <v>#N/A</v>
      </c>
      <c r="BY81" s="429" t="e">
        <f ca="1"/>
        <v>#N/A</v>
      </c>
      <c r="BZ81" s="429" t="e">
        <f ca="1"/>
        <v>#N/A</v>
      </c>
      <c r="CA81" s="429" t="e">
        <f ca="1"/>
        <v>#N/A</v>
      </c>
      <c r="CB81" s="429" t="e">
        <f ca="1"/>
        <v>#N/A</v>
      </c>
      <c r="CC81" s="429" t="e">
        <f ca="1"/>
        <v>#N/A</v>
      </c>
      <c r="CD81" s="429" t="e">
        <f ca="1"/>
        <v>#N/A</v>
      </c>
      <c r="CE81" s="429" t="e">
        <f ca="1"/>
        <v>#N/A</v>
      </c>
      <c r="CF81" s="429" t="e">
        <f ca="1"/>
        <v>#N/A</v>
      </c>
      <c r="CG81" s="429" t="e">
        <f ca="1"/>
        <v>#N/A</v>
      </c>
      <c r="CH81" s="429" t="e">
        <f ca="1"/>
        <v>#N/A</v>
      </c>
      <c r="CI81" s="429" t="e">
        <f ca="1"/>
        <v>#N/A</v>
      </c>
      <c r="CJ81" s="429" t="e">
        <f ca="1"/>
        <v>#N/A</v>
      </c>
      <c r="CK81" s="429" t="e">
        <f ca="1"/>
        <v>#N/A</v>
      </c>
      <c r="CL81" s="429" t="e">
        <f ca="1"/>
        <v>#N/A</v>
      </c>
      <c r="CM81" s="429" t="e">
        <f ca="1"/>
        <v>#N/A</v>
      </c>
      <c r="CN81" s="429" t="e">
        <f ca="1"/>
        <v>#N/A</v>
      </c>
      <c r="CO81" s="429" t="e">
        <f ca="1"/>
        <v>#N/A</v>
      </c>
      <c r="CP81" s="429" t="e">
        <f ca="1"/>
        <v>#N/A</v>
      </c>
      <c r="CQ81" s="429" t="e">
        <f ca="1"/>
        <v>#N/A</v>
      </c>
      <c r="CR81" s="429" t="e">
        <f ca="1"/>
        <v>#N/A</v>
      </c>
      <c r="CS81" s="429" t="e">
        <f ca="1"/>
        <v>#N/A</v>
      </c>
      <c r="CT81" s="429" t="e">
        <f ca="1"/>
        <v>#N/A</v>
      </c>
      <c r="CU81" s="429" t="e">
        <f ca="1"/>
        <v>#N/A</v>
      </c>
      <c r="CV81" s="429" t="e">
        <f ca="1"/>
        <v>#N/A</v>
      </c>
      <c r="CW81" s="429" t="e">
        <f ca="1"/>
        <v>#N/A</v>
      </c>
      <c r="CX81" s="429" t="e">
        <f ca="1"/>
        <v>#N/A</v>
      </c>
      <c r="CY81" s="429" t="e">
        <f ca="1"/>
        <v>#N/A</v>
      </c>
      <c r="CZ81" s="429" t="e">
        <f ca="1"/>
        <v>#N/A</v>
      </c>
      <c r="DA81" s="429" t="e">
        <f ca="1"/>
        <v>#N/A</v>
      </c>
      <c r="DB81" s="429" t="e">
        <f ca="1"/>
        <v>#N/A</v>
      </c>
      <c r="DC81" s="429" t="e">
        <f ca="1"/>
        <v>#N/A</v>
      </c>
      <c r="DD81" s="429" t="e">
        <f ca="1"/>
        <v>#N/A</v>
      </c>
      <c r="DE81" s="429" t="e">
        <f ca="1"/>
        <v>#N/A</v>
      </c>
      <c r="DF81" s="429" t="e">
        <f ca="1"/>
        <v>#N/A</v>
      </c>
      <c r="DG81" s="429" t="e">
        <f ca="1"/>
        <v>#N/A</v>
      </c>
      <c r="DH81" s="429" t="e">
        <f ca="1"/>
        <v>#N/A</v>
      </c>
      <c r="DI81" s="429" t="e">
        <f ca="1"/>
        <v>#N/A</v>
      </c>
      <c r="DJ81" s="429" t="e">
        <f ca="1"/>
        <v>#N/A</v>
      </c>
      <c r="DK81" s="429" t="e">
        <f ca="1"/>
        <v>#N/A</v>
      </c>
      <c r="DL81" s="429" t="e">
        <f ca="1"/>
        <v>#N/A</v>
      </c>
      <c r="DM81" s="429" t="e">
        <f ca="1"/>
        <v>#N/A</v>
      </c>
      <c r="DN81" s="429" t="e">
        <f ca="1"/>
        <v>#N/A</v>
      </c>
      <c r="DO81" s="429" t="e">
        <f ca="1"/>
        <v>#N/A</v>
      </c>
      <c r="DP81" s="429" t="e">
        <f ca="1"/>
        <v>#N/A</v>
      </c>
      <c r="DQ81" s="429" t="e">
        <f ca="1"/>
        <v>#N/A</v>
      </c>
      <c r="DR81" s="429" t="e">
        <f ca="1"/>
        <v>#N/A</v>
      </c>
      <c r="DS81" s="429" t="e">
        <f ca="1"/>
        <v>#N/A</v>
      </c>
      <c r="DT81" s="23"/>
    </row>
    <row r="82" spans="2:124" s="39" customFormat="1" ht="12" x14ac:dyDescent="0.25">
      <c r="B82" s="53" t="s">
        <v>125</v>
      </c>
      <c r="C82" s="360" t="str">
        <v>-</v>
      </c>
      <c r="D82" s="428" t="e">
        <f ca="1"/>
        <v>#N/A</v>
      </c>
      <c r="E82" s="429" t="e">
        <f ca="1"/>
        <v>#N/A</v>
      </c>
      <c r="F82" s="429" t="e">
        <f ca="1"/>
        <v>#N/A</v>
      </c>
      <c r="G82" s="429" t="e">
        <f ca="1"/>
        <v>#N/A</v>
      </c>
      <c r="H82" s="429" t="e">
        <f ca="1"/>
        <v>#N/A</v>
      </c>
      <c r="I82" s="429" t="e">
        <f ca="1"/>
        <v>#N/A</v>
      </c>
      <c r="J82" s="429" t="e">
        <f ca="1"/>
        <v>#N/A</v>
      </c>
      <c r="K82" s="429" t="e">
        <f ca="1"/>
        <v>#N/A</v>
      </c>
      <c r="L82" s="429" t="e">
        <f ca="1"/>
        <v>#N/A</v>
      </c>
      <c r="M82" s="429" t="e">
        <f ca="1"/>
        <v>#N/A</v>
      </c>
      <c r="N82" s="429" t="e">
        <f ca="1"/>
        <v>#N/A</v>
      </c>
      <c r="O82" s="429" t="e">
        <f ca="1"/>
        <v>#N/A</v>
      </c>
      <c r="P82" s="429" t="e">
        <f ca="1"/>
        <v>#N/A</v>
      </c>
      <c r="Q82" s="429" t="e">
        <f ca="1"/>
        <v>#N/A</v>
      </c>
      <c r="R82" s="429" t="e">
        <f ca="1"/>
        <v>#N/A</v>
      </c>
      <c r="S82" s="429" t="e">
        <f ca="1"/>
        <v>#N/A</v>
      </c>
      <c r="T82" s="429" t="e">
        <f ca="1"/>
        <v>#N/A</v>
      </c>
      <c r="U82" s="429" t="e">
        <f ca="1"/>
        <v>#N/A</v>
      </c>
      <c r="V82" s="429" t="e">
        <f ca="1"/>
        <v>#N/A</v>
      </c>
      <c r="W82" s="429" t="e">
        <f ca="1"/>
        <v>#N/A</v>
      </c>
      <c r="X82" s="429" t="e">
        <f ca="1"/>
        <v>#N/A</v>
      </c>
      <c r="Y82" s="429" t="e">
        <f ca="1"/>
        <v>#N/A</v>
      </c>
      <c r="Z82" s="429" t="e">
        <f ca="1"/>
        <v>#N/A</v>
      </c>
      <c r="AA82" s="429" t="e">
        <f ca="1"/>
        <v>#N/A</v>
      </c>
      <c r="AB82" s="429" t="e">
        <f ca="1"/>
        <v>#N/A</v>
      </c>
      <c r="AC82" s="429" t="e">
        <f ca="1"/>
        <v>#N/A</v>
      </c>
      <c r="AD82" s="429" t="e">
        <f ca="1"/>
        <v>#N/A</v>
      </c>
      <c r="AE82" s="429" t="e">
        <f ca="1"/>
        <v>#N/A</v>
      </c>
      <c r="AF82" s="429" t="e">
        <f ca="1"/>
        <v>#N/A</v>
      </c>
      <c r="AG82" s="429" t="e">
        <f ca="1"/>
        <v>#N/A</v>
      </c>
      <c r="AH82" s="429" t="e">
        <f ca="1"/>
        <v>#N/A</v>
      </c>
      <c r="AI82" s="429" t="e">
        <f ca="1"/>
        <v>#N/A</v>
      </c>
      <c r="AJ82" s="429" t="e">
        <f ca="1"/>
        <v>#N/A</v>
      </c>
      <c r="AK82" s="429" t="e">
        <f ca="1"/>
        <v>#N/A</v>
      </c>
      <c r="AL82" s="429" t="e">
        <f ca="1"/>
        <v>#N/A</v>
      </c>
      <c r="AM82" s="429" t="e">
        <f ca="1"/>
        <v>#N/A</v>
      </c>
      <c r="AN82" s="429" t="e">
        <f ca="1"/>
        <v>#N/A</v>
      </c>
      <c r="AO82" s="429" t="e">
        <f ca="1"/>
        <v>#N/A</v>
      </c>
      <c r="AP82" s="429" t="e">
        <f ca="1"/>
        <v>#N/A</v>
      </c>
      <c r="AQ82" s="429" t="e">
        <f ca="1"/>
        <v>#N/A</v>
      </c>
      <c r="AR82" s="429" t="e">
        <f ca="1"/>
        <v>#N/A</v>
      </c>
      <c r="AS82" s="429" t="e">
        <f ca="1"/>
        <v>#N/A</v>
      </c>
      <c r="AT82" s="429" t="e">
        <f ca="1"/>
        <v>#N/A</v>
      </c>
      <c r="AU82" s="429" t="e">
        <f ca="1"/>
        <v>#N/A</v>
      </c>
      <c r="AV82" s="429" t="e">
        <f ca="1"/>
        <v>#N/A</v>
      </c>
      <c r="AW82" s="429" t="e">
        <f ca="1"/>
        <v>#N/A</v>
      </c>
      <c r="AX82" s="429" t="e">
        <f ca="1"/>
        <v>#N/A</v>
      </c>
      <c r="AY82" s="429" t="e">
        <f ca="1"/>
        <v>#N/A</v>
      </c>
      <c r="AZ82" s="429" t="e">
        <f ca="1"/>
        <v>#N/A</v>
      </c>
      <c r="BA82" s="429" t="e">
        <f ca="1"/>
        <v>#N/A</v>
      </c>
      <c r="BB82" s="429" t="e">
        <f ca="1"/>
        <v>#N/A</v>
      </c>
      <c r="BC82" s="429" t="e">
        <f ca="1"/>
        <v>#N/A</v>
      </c>
      <c r="BD82" s="429" t="e">
        <f ca="1"/>
        <v>#N/A</v>
      </c>
      <c r="BE82" s="429" t="e">
        <f ca="1"/>
        <v>#N/A</v>
      </c>
      <c r="BF82" s="429" t="e">
        <f ca="1"/>
        <v>#N/A</v>
      </c>
      <c r="BG82" s="429" t="e">
        <f ca="1"/>
        <v>#N/A</v>
      </c>
      <c r="BH82" s="429" t="e">
        <f ca="1"/>
        <v>#N/A</v>
      </c>
      <c r="BI82" s="429" t="e">
        <f ca="1"/>
        <v>#N/A</v>
      </c>
      <c r="BJ82" s="429" t="e">
        <f ca="1"/>
        <v>#N/A</v>
      </c>
      <c r="BK82" s="429" t="e">
        <f ca="1"/>
        <v>#N/A</v>
      </c>
      <c r="BL82" s="429" t="e">
        <f ca="1"/>
        <v>#N/A</v>
      </c>
      <c r="BM82" s="429" t="e">
        <f ca="1"/>
        <v>#N/A</v>
      </c>
      <c r="BN82" s="429" t="e">
        <f ca="1"/>
        <v>#N/A</v>
      </c>
      <c r="BO82" s="429" t="e">
        <f ca="1"/>
        <v>#N/A</v>
      </c>
      <c r="BP82" s="429" t="e">
        <f ca="1"/>
        <v>#N/A</v>
      </c>
      <c r="BQ82" s="429" t="e">
        <f ca="1"/>
        <v>#N/A</v>
      </c>
      <c r="BR82" s="429" t="e">
        <f ca="1"/>
        <v>#N/A</v>
      </c>
      <c r="BS82" s="429" t="e">
        <f ca="1"/>
        <v>#N/A</v>
      </c>
      <c r="BT82" s="429" t="e">
        <f ca="1"/>
        <v>#N/A</v>
      </c>
      <c r="BU82" s="429" t="e">
        <f ca="1"/>
        <v>#N/A</v>
      </c>
      <c r="BV82" s="429" t="e">
        <f ca="1"/>
        <v>#N/A</v>
      </c>
      <c r="BW82" s="429" t="e">
        <f ca="1"/>
        <v>#N/A</v>
      </c>
      <c r="BX82" s="429" t="e">
        <f ca="1"/>
        <v>#N/A</v>
      </c>
      <c r="BY82" s="429" t="e">
        <f ca="1"/>
        <v>#N/A</v>
      </c>
      <c r="BZ82" s="429" t="e">
        <f ca="1"/>
        <v>#N/A</v>
      </c>
      <c r="CA82" s="429" t="e">
        <f ca="1"/>
        <v>#N/A</v>
      </c>
      <c r="CB82" s="429" t="e">
        <f ca="1"/>
        <v>#N/A</v>
      </c>
      <c r="CC82" s="429" t="e">
        <f ca="1"/>
        <v>#N/A</v>
      </c>
      <c r="CD82" s="429" t="e">
        <f ca="1"/>
        <v>#N/A</v>
      </c>
      <c r="CE82" s="429" t="e">
        <f ca="1"/>
        <v>#N/A</v>
      </c>
      <c r="CF82" s="429" t="e">
        <f ca="1"/>
        <v>#N/A</v>
      </c>
      <c r="CG82" s="429" t="e">
        <f ca="1"/>
        <v>#N/A</v>
      </c>
      <c r="CH82" s="429" t="e">
        <f ca="1"/>
        <v>#N/A</v>
      </c>
      <c r="CI82" s="429" t="e">
        <f ca="1"/>
        <v>#N/A</v>
      </c>
      <c r="CJ82" s="429" t="e">
        <f ca="1"/>
        <v>#N/A</v>
      </c>
      <c r="CK82" s="429" t="e">
        <f ca="1"/>
        <v>#N/A</v>
      </c>
      <c r="CL82" s="429" t="e">
        <f ca="1"/>
        <v>#N/A</v>
      </c>
      <c r="CM82" s="429" t="e">
        <f ca="1"/>
        <v>#N/A</v>
      </c>
      <c r="CN82" s="429" t="e">
        <f ca="1"/>
        <v>#N/A</v>
      </c>
      <c r="CO82" s="429" t="e">
        <f ca="1"/>
        <v>#N/A</v>
      </c>
      <c r="CP82" s="429" t="e">
        <f ca="1"/>
        <v>#N/A</v>
      </c>
      <c r="CQ82" s="429" t="e">
        <f ca="1"/>
        <v>#N/A</v>
      </c>
      <c r="CR82" s="429" t="e">
        <f ca="1"/>
        <v>#N/A</v>
      </c>
      <c r="CS82" s="429" t="e">
        <f ca="1"/>
        <v>#N/A</v>
      </c>
      <c r="CT82" s="429" t="e">
        <f ca="1"/>
        <v>#N/A</v>
      </c>
      <c r="CU82" s="429" t="e">
        <f ca="1"/>
        <v>#N/A</v>
      </c>
      <c r="CV82" s="429" t="e">
        <f ca="1"/>
        <v>#N/A</v>
      </c>
      <c r="CW82" s="429" t="e">
        <f ca="1"/>
        <v>#N/A</v>
      </c>
      <c r="CX82" s="429" t="e">
        <f ca="1"/>
        <v>#N/A</v>
      </c>
      <c r="CY82" s="429" t="e">
        <f ca="1"/>
        <v>#N/A</v>
      </c>
      <c r="CZ82" s="429" t="e">
        <f ca="1"/>
        <v>#N/A</v>
      </c>
      <c r="DA82" s="429" t="e">
        <f ca="1"/>
        <v>#N/A</v>
      </c>
      <c r="DB82" s="429" t="e">
        <f ca="1"/>
        <v>#N/A</v>
      </c>
      <c r="DC82" s="429" t="e">
        <f ca="1"/>
        <v>#N/A</v>
      </c>
      <c r="DD82" s="429" t="e">
        <f ca="1"/>
        <v>#N/A</v>
      </c>
      <c r="DE82" s="429" t="e">
        <f ca="1"/>
        <v>#N/A</v>
      </c>
      <c r="DF82" s="429" t="e">
        <f ca="1"/>
        <v>#N/A</v>
      </c>
      <c r="DG82" s="429" t="e">
        <f ca="1"/>
        <v>#N/A</v>
      </c>
      <c r="DH82" s="429" t="e">
        <f ca="1"/>
        <v>#N/A</v>
      </c>
      <c r="DI82" s="429" t="e">
        <f ca="1"/>
        <v>#N/A</v>
      </c>
      <c r="DJ82" s="429" t="e">
        <f ca="1"/>
        <v>#N/A</v>
      </c>
      <c r="DK82" s="429" t="e">
        <f ca="1"/>
        <v>#N/A</v>
      </c>
      <c r="DL82" s="429" t="e">
        <f ca="1"/>
        <v>#N/A</v>
      </c>
      <c r="DM82" s="429" t="e">
        <f ca="1"/>
        <v>#N/A</v>
      </c>
      <c r="DN82" s="429" t="e">
        <f ca="1"/>
        <v>#N/A</v>
      </c>
      <c r="DO82" s="429" t="e">
        <f ca="1"/>
        <v>#N/A</v>
      </c>
      <c r="DP82" s="429" t="e">
        <f ca="1"/>
        <v>#N/A</v>
      </c>
      <c r="DQ82" s="429" t="e">
        <f ca="1"/>
        <v>#N/A</v>
      </c>
      <c r="DR82" s="429" t="e">
        <f ca="1"/>
        <v>#N/A</v>
      </c>
      <c r="DS82" s="429" t="e">
        <f ca="1"/>
        <v>#N/A</v>
      </c>
      <c r="DT82" s="23"/>
    </row>
    <row r="83" spans="2:124" s="39" customFormat="1" ht="12" x14ac:dyDescent="0.25">
      <c r="B83" s="53" t="s">
        <v>127</v>
      </c>
      <c r="C83" s="362" t="str">
        <v>-</v>
      </c>
      <c r="D83" s="432" t="e">
        <f ca="1"/>
        <v>#N/A</v>
      </c>
      <c r="E83" s="433" t="e">
        <f ca="1"/>
        <v>#N/A</v>
      </c>
      <c r="F83" s="433" t="e">
        <f ca="1"/>
        <v>#N/A</v>
      </c>
      <c r="G83" s="433" t="e">
        <f ca="1"/>
        <v>#N/A</v>
      </c>
      <c r="H83" s="433" t="e">
        <f ca="1"/>
        <v>#N/A</v>
      </c>
      <c r="I83" s="433" t="e">
        <f ca="1"/>
        <v>#N/A</v>
      </c>
      <c r="J83" s="433" t="e">
        <f ca="1"/>
        <v>#N/A</v>
      </c>
      <c r="K83" s="433" t="e">
        <f ca="1"/>
        <v>#N/A</v>
      </c>
      <c r="L83" s="433" t="e">
        <f ca="1"/>
        <v>#N/A</v>
      </c>
      <c r="M83" s="433" t="e">
        <f ca="1"/>
        <v>#N/A</v>
      </c>
      <c r="N83" s="433" t="e">
        <f ca="1"/>
        <v>#N/A</v>
      </c>
      <c r="O83" s="433" t="e">
        <f ca="1"/>
        <v>#N/A</v>
      </c>
      <c r="P83" s="433" t="e">
        <f ca="1"/>
        <v>#N/A</v>
      </c>
      <c r="Q83" s="433" t="e">
        <f ca="1"/>
        <v>#N/A</v>
      </c>
      <c r="R83" s="433" t="e">
        <f ca="1"/>
        <v>#N/A</v>
      </c>
      <c r="S83" s="433" t="e">
        <f ca="1"/>
        <v>#N/A</v>
      </c>
      <c r="T83" s="433" t="e">
        <f ca="1"/>
        <v>#N/A</v>
      </c>
      <c r="U83" s="433" t="e">
        <f ca="1"/>
        <v>#N/A</v>
      </c>
      <c r="V83" s="433" t="e">
        <f ca="1"/>
        <v>#N/A</v>
      </c>
      <c r="W83" s="433" t="e">
        <f ca="1"/>
        <v>#N/A</v>
      </c>
      <c r="X83" s="433" t="e">
        <f ca="1"/>
        <v>#N/A</v>
      </c>
      <c r="Y83" s="433" t="e">
        <f ca="1"/>
        <v>#N/A</v>
      </c>
      <c r="Z83" s="433" t="e">
        <f ca="1"/>
        <v>#N/A</v>
      </c>
      <c r="AA83" s="433" t="e">
        <f ca="1"/>
        <v>#N/A</v>
      </c>
      <c r="AB83" s="433" t="e">
        <f ca="1"/>
        <v>#N/A</v>
      </c>
      <c r="AC83" s="433" t="e">
        <f ca="1"/>
        <v>#N/A</v>
      </c>
      <c r="AD83" s="433" t="e">
        <f ca="1"/>
        <v>#N/A</v>
      </c>
      <c r="AE83" s="433" t="e">
        <f ca="1"/>
        <v>#N/A</v>
      </c>
      <c r="AF83" s="433" t="e">
        <f ca="1"/>
        <v>#N/A</v>
      </c>
      <c r="AG83" s="433" t="e">
        <f ca="1"/>
        <v>#N/A</v>
      </c>
      <c r="AH83" s="433" t="e">
        <f ca="1"/>
        <v>#N/A</v>
      </c>
      <c r="AI83" s="433" t="e">
        <f ca="1"/>
        <v>#N/A</v>
      </c>
      <c r="AJ83" s="433" t="e">
        <f ca="1"/>
        <v>#N/A</v>
      </c>
      <c r="AK83" s="433" t="e">
        <f ca="1"/>
        <v>#N/A</v>
      </c>
      <c r="AL83" s="433" t="e">
        <f ca="1"/>
        <v>#N/A</v>
      </c>
      <c r="AM83" s="433" t="e">
        <f ca="1"/>
        <v>#N/A</v>
      </c>
      <c r="AN83" s="433" t="e">
        <f ca="1"/>
        <v>#N/A</v>
      </c>
      <c r="AO83" s="433" t="e">
        <f ca="1"/>
        <v>#N/A</v>
      </c>
      <c r="AP83" s="433" t="e">
        <f ca="1"/>
        <v>#N/A</v>
      </c>
      <c r="AQ83" s="433" t="e">
        <f ca="1"/>
        <v>#N/A</v>
      </c>
      <c r="AR83" s="433" t="e">
        <f ca="1"/>
        <v>#N/A</v>
      </c>
      <c r="AS83" s="433" t="e">
        <f ca="1"/>
        <v>#N/A</v>
      </c>
      <c r="AT83" s="433" t="e">
        <f ca="1"/>
        <v>#N/A</v>
      </c>
      <c r="AU83" s="433" t="e">
        <f ca="1"/>
        <v>#N/A</v>
      </c>
      <c r="AV83" s="433" t="e">
        <f ca="1"/>
        <v>#N/A</v>
      </c>
      <c r="AW83" s="433" t="e">
        <f ca="1"/>
        <v>#N/A</v>
      </c>
      <c r="AX83" s="433" t="e">
        <f ca="1"/>
        <v>#N/A</v>
      </c>
      <c r="AY83" s="433" t="e">
        <f ca="1"/>
        <v>#N/A</v>
      </c>
      <c r="AZ83" s="433" t="e">
        <f ca="1"/>
        <v>#N/A</v>
      </c>
      <c r="BA83" s="433" t="e">
        <f ca="1"/>
        <v>#N/A</v>
      </c>
      <c r="BB83" s="433" t="e">
        <f ca="1"/>
        <v>#N/A</v>
      </c>
      <c r="BC83" s="433" t="e">
        <f ca="1"/>
        <v>#N/A</v>
      </c>
      <c r="BD83" s="433" t="e">
        <f ca="1"/>
        <v>#N/A</v>
      </c>
      <c r="BE83" s="433" t="e">
        <f ca="1"/>
        <v>#N/A</v>
      </c>
      <c r="BF83" s="433" t="e">
        <f ca="1"/>
        <v>#N/A</v>
      </c>
      <c r="BG83" s="433" t="e">
        <f ca="1"/>
        <v>#N/A</v>
      </c>
      <c r="BH83" s="433" t="e">
        <f ca="1"/>
        <v>#N/A</v>
      </c>
      <c r="BI83" s="433" t="e">
        <f ca="1"/>
        <v>#N/A</v>
      </c>
      <c r="BJ83" s="433" t="e">
        <f ca="1"/>
        <v>#N/A</v>
      </c>
      <c r="BK83" s="433" t="e">
        <f ca="1"/>
        <v>#N/A</v>
      </c>
      <c r="BL83" s="433" t="e">
        <f ca="1"/>
        <v>#N/A</v>
      </c>
      <c r="BM83" s="433" t="e">
        <f ca="1"/>
        <v>#N/A</v>
      </c>
      <c r="BN83" s="433" t="e">
        <f ca="1"/>
        <v>#N/A</v>
      </c>
      <c r="BO83" s="433" t="e">
        <f ca="1"/>
        <v>#N/A</v>
      </c>
      <c r="BP83" s="433" t="e">
        <f ca="1"/>
        <v>#N/A</v>
      </c>
      <c r="BQ83" s="433" t="e">
        <f ca="1"/>
        <v>#N/A</v>
      </c>
      <c r="BR83" s="433" t="e">
        <f ca="1"/>
        <v>#N/A</v>
      </c>
      <c r="BS83" s="433" t="e">
        <f ca="1"/>
        <v>#N/A</v>
      </c>
      <c r="BT83" s="433" t="e">
        <f ca="1"/>
        <v>#N/A</v>
      </c>
      <c r="BU83" s="433" t="e">
        <f ca="1"/>
        <v>#N/A</v>
      </c>
      <c r="BV83" s="433" t="e">
        <f ca="1"/>
        <v>#N/A</v>
      </c>
      <c r="BW83" s="433" t="e">
        <f ca="1"/>
        <v>#N/A</v>
      </c>
      <c r="BX83" s="433" t="e">
        <f ca="1"/>
        <v>#N/A</v>
      </c>
      <c r="BY83" s="433" t="e">
        <f ca="1"/>
        <v>#N/A</v>
      </c>
      <c r="BZ83" s="433" t="e">
        <f ca="1"/>
        <v>#N/A</v>
      </c>
      <c r="CA83" s="433" t="e">
        <f ca="1"/>
        <v>#N/A</v>
      </c>
      <c r="CB83" s="433" t="e">
        <f ca="1"/>
        <v>#N/A</v>
      </c>
      <c r="CC83" s="433" t="e">
        <f ca="1"/>
        <v>#N/A</v>
      </c>
      <c r="CD83" s="433" t="e">
        <f ca="1"/>
        <v>#N/A</v>
      </c>
      <c r="CE83" s="433" t="e">
        <f ca="1"/>
        <v>#N/A</v>
      </c>
      <c r="CF83" s="433" t="e">
        <f ca="1"/>
        <v>#N/A</v>
      </c>
      <c r="CG83" s="433" t="e">
        <f ca="1"/>
        <v>#N/A</v>
      </c>
      <c r="CH83" s="433" t="e">
        <f ca="1"/>
        <v>#N/A</v>
      </c>
      <c r="CI83" s="433" t="e">
        <f ca="1"/>
        <v>#N/A</v>
      </c>
      <c r="CJ83" s="433" t="e">
        <f ca="1"/>
        <v>#N/A</v>
      </c>
      <c r="CK83" s="433" t="e">
        <f ca="1"/>
        <v>#N/A</v>
      </c>
      <c r="CL83" s="433" t="e">
        <f ca="1"/>
        <v>#N/A</v>
      </c>
      <c r="CM83" s="433" t="e">
        <f ca="1"/>
        <v>#N/A</v>
      </c>
      <c r="CN83" s="433" t="e">
        <f ca="1"/>
        <v>#N/A</v>
      </c>
      <c r="CO83" s="433" t="e">
        <f ca="1"/>
        <v>#N/A</v>
      </c>
      <c r="CP83" s="433" t="e">
        <f ca="1"/>
        <v>#N/A</v>
      </c>
      <c r="CQ83" s="433" t="e">
        <f ca="1"/>
        <v>#N/A</v>
      </c>
      <c r="CR83" s="433" t="e">
        <f ca="1"/>
        <v>#N/A</v>
      </c>
      <c r="CS83" s="433" t="e">
        <f ca="1"/>
        <v>#N/A</v>
      </c>
      <c r="CT83" s="433" t="e">
        <f ca="1"/>
        <v>#N/A</v>
      </c>
      <c r="CU83" s="433" t="e">
        <f ca="1"/>
        <v>#N/A</v>
      </c>
      <c r="CV83" s="433" t="e">
        <f ca="1"/>
        <v>#N/A</v>
      </c>
      <c r="CW83" s="433" t="e">
        <f ca="1"/>
        <v>#N/A</v>
      </c>
      <c r="CX83" s="433" t="e">
        <f ca="1"/>
        <v>#N/A</v>
      </c>
      <c r="CY83" s="433" t="e">
        <f ca="1"/>
        <v>#N/A</v>
      </c>
      <c r="CZ83" s="433" t="e">
        <f ca="1"/>
        <v>#N/A</v>
      </c>
      <c r="DA83" s="433" t="e">
        <f ca="1"/>
        <v>#N/A</v>
      </c>
      <c r="DB83" s="433" t="e">
        <f ca="1"/>
        <v>#N/A</v>
      </c>
      <c r="DC83" s="433" t="e">
        <f ca="1"/>
        <v>#N/A</v>
      </c>
      <c r="DD83" s="433" t="e">
        <f ca="1"/>
        <v>#N/A</v>
      </c>
      <c r="DE83" s="433" t="e">
        <f ca="1"/>
        <v>#N/A</v>
      </c>
      <c r="DF83" s="433" t="e">
        <f ca="1"/>
        <v>#N/A</v>
      </c>
      <c r="DG83" s="433" t="e">
        <f ca="1"/>
        <v>#N/A</v>
      </c>
      <c r="DH83" s="433" t="e">
        <f ca="1"/>
        <v>#N/A</v>
      </c>
      <c r="DI83" s="433" t="e">
        <f ca="1"/>
        <v>#N/A</v>
      </c>
      <c r="DJ83" s="433" t="e">
        <f ca="1"/>
        <v>#N/A</v>
      </c>
      <c r="DK83" s="433" t="e">
        <f ca="1"/>
        <v>#N/A</v>
      </c>
      <c r="DL83" s="433" t="e">
        <f ca="1"/>
        <v>#N/A</v>
      </c>
      <c r="DM83" s="433" t="e">
        <f ca="1"/>
        <v>#N/A</v>
      </c>
      <c r="DN83" s="433" t="e">
        <f ca="1"/>
        <v>#N/A</v>
      </c>
      <c r="DO83" s="433" t="e">
        <f ca="1"/>
        <v>#N/A</v>
      </c>
      <c r="DP83" s="433" t="e">
        <f ca="1"/>
        <v>#N/A</v>
      </c>
      <c r="DQ83" s="433" t="e">
        <f ca="1"/>
        <v>#N/A</v>
      </c>
      <c r="DR83" s="433" t="e">
        <f ca="1"/>
        <v>#N/A</v>
      </c>
      <c r="DS83" s="433" t="e">
        <f ca="1"/>
        <v>#N/A</v>
      </c>
      <c r="DT83" s="25"/>
    </row>
    <row r="84" spans="2:124" s="39" customFormat="1" ht="12" x14ac:dyDescent="0.25">
      <c r="B84" s="53" t="s">
        <v>129</v>
      </c>
      <c r="C84" s="360" t="str">
        <v>-</v>
      </c>
      <c r="D84" s="428" t="e">
        <f ca="1"/>
        <v>#N/A</v>
      </c>
      <c r="E84" s="429" t="e">
        <f ca="1"/>
        <v>#N/A</v>
      </c>
      <c r="F84" s="429" t="e">
        <f ca="1"/>
        <v>#N/A</v>
      </c>
      <c r="G84" s="429" t="e">
        <f ca="1"/>
        <v>#N/A</v>
      </c>
      <c r="H84" s="429" t="e">
        <f ca="1"/>
        <v>#N/A</v>
      </c>
      <c r="I84" s="429" t="e">
        <f ca="1"/>
        <v>#N/A</v>
      </c>
      <c r="J84" s="429" t="e">
        <f ca="1"/>
        <v>#N/A</v>
      </c>
      <c r="K84" s="429" t="e">
        <f ca="1"/>
        <v>#N/A</v>
      </c>
      <c r="L84" s="429" t="e">
        <f ca="1"/>
        <v>#N/A</v>
      </c>
      <c r="M84" s="429" t="e">
        <f ca="1"/>
        <v>#N/A</v>
      </c>
      <c r="N84" s="429" t="e">
        <f ca="1"/>
        <v>#N/A</v>
      </c>
      <c r="O84" s="429" t="e">
        <f ca="1"/>
        <v>#N/A</v>
      </c>
      <c r="P84" s="429" t="e">
        <f ca="1"/>
        <v>#N/A</v>
      </c>
      <c r="Q84" s="429" t="e">
        <f ca="1"/>
        <v>#N/A</v>
      </c>
      <c r="R84" s="429" t="e">
        <f ca="1"/>
        <v>#N/A</v>
      </c>
      <c r="S84" s="429" t="e">
        <f ca="1"/>
        <v>#N/A</v>
      </c>
      <c r="T84" s="429" t="e">
        <f ca="1"/>
        <v>#N/A</v>
      </c>
      <c r="U84" s="429" t="e">
        <f ca="1"/>
        <v>#N/A</v>
      </c>
      <c r="V84" s="429" t="e">
        <f ca="1"/>
        <v>#N/A</v>
      </c>
      <c r="W84" s="429" t="e">
        <f ca="1"/>
        <v>#N/A</v>
      </c>
      <c r="X84" s="429" t="e">
        <f ca="1"/>
        <v>#N/A</v>
      </c>
      <c r="Y84" s="429" t="e">
        <f ca="1"/>
        <v>#N/A</v>
      </c>
      <c r="Z84" s="429" t="e">
        <f ca="1"/>
        <v>#N/A</v>
      </c>
      <c r="AA84" s="429" t="e">
        <f ca="1"/>
        <v>#N/A</v>
      </c>
      <c r="AB84" s="429" t="e">
        <f ca="1"/>
        <v>#N/A</v>
      </c>
      <c r="AC84" s="429" t="e">
        <f ca="1"/>
        <v>#N/A</v>
      </c>
      <c r="AD84" s="429" t="e">
        <f ca="1"/>
        <v>#N/A</v>
      </c>
      <c r="AE84" s="429" t="e">
        <f ca="1"/>
        <v>#N/A</v>
      </c>
      <c r="AF84" s="429" t="e">
        <f ca="1"/>
        <v>#N/A</v>
      </c>
      <c r="AG84" s="429" t="e">
        <f ca="1"/>
        <v>#N/A</v>
      </c>
      <c r="AH84" s="429" t="e">
        <f ca="1"/>
        <v>#N/A</v>
      </c>
      <c r="AI84" s="429" t="e">
        <f ca="1"/>
        <v>#N/A</v>
      </c>
      <c r="AJ84" s="429" t="e">
        <f ca="1"/>
        <v>#N/A</v>
      </c>
      <c r="AK84" s="429" t="e">
        <f ca="1"/>
        <v>#N/A</v>
      </c>
      <c r="AL84" s="429" t="e">
        <f ca="1"/>
        <v>#N/A</v>
      </c>
      <c r="AM84" s="429" t="e">
        <f ca="1"/>
        <v>#N/A</v>
      </c>
      <c r="AN84" s="429" t="e">
        <f ca="1"/>
        <v>#N/A</v>
      </c>
      <c r="AO84" s="429" t="e">
        <f ca="1"/>
        <v>#N/A</v>
      </c>
      <c r="AP84" s="429" t="e">
        <f ca="1"/>
        <v>#N/A</v>
      </c>
      <c r="AQ84" s="429" t="e">
        <f ca="1"/>
        <v>#N/A</v>
      </c>
      <c r="AR84" s="429" t="e">
        <f ca="1"/>
        <v>#N/A</v>
      </c>
      <c r="AS84" s="429" t="e">
        <f ca="1"/>
        <v>#N/A</v>
      </c>
      <c r="AT84" s="429" t="e">
        <f ca="1"/>
        <v>#N/A</v>
      </c>
      <c r="AU84" s="429" t="e">
        <f ca="1"/>
        <v>#N/A</v>
      </c>
      <c r="AV84" s="429" t="e">
        <f ca="1"/>
        <v>#N/A</v>
      </c>
      <c r="AW84" s="429" t="e">
        <f ca="1"/>
        <v>#N/A</v>
      </c>
      <c r="AX84" s="429" t="e">
        <f ca="1"/>
        <v>#N/A</v>
      </c>
      <c r="AY84" s="429" t="e">
        <f ca="1"/>
        <v>#N/A</v>
      </c>
      <c r="AZ84" s="429" t="e">
        <f ca="1"/>
        <v>#N/A</v>
      </c>
      <c r="BA84" s="429" t="e">
        <f ca="1"/>
        <v>#N/A</v>
      </c>
      <c r="BB84" s="429" t="e">
        <f ca="1"/>
        <v>#N/A</v>
      </c>
      <c r="BC84" s="429" t="e">
        <f ca="1"/>
        <v>#N/A</v>
      </c>
      <c r="BD84" s="429" t="e">
        <f ca="1"/>
        <v>#N/A</v>
      </c>
      <c r="BE84" s="429" t="e">
        <f ca="1"/>
        <v>#N/A</v>
      </c>
      <c r="BF84" s="429" t="e">
        <f ca="1"/>
        <v>#N/A</v>
      </c>
      <c r="BG84" s="429" t="e">
        <f ca="1"/>
        <v>#N/A</v>
      </c>
      <c r="BH84" s="429" t="e">
        <f ca="1"/>
        <v>#N/A</v>
      </c>
      <c r="BI84" s="429" t="e">
        <f ca="1"/>
        <v>#N/A</v>
      </c>
      <c r="BJ84" s="429" t="e">
        <f ca="1"/>
        <v>#N/A</v>
      </c>
      <c r="BK84" s="429" t="e">
        <f ca="1"/>
        <v>#N/A</v>
      </c>
      <c r="BL84" s="429" t="e">
        <f ca="1"/>
        <v>#N/A</v>
      </c>
      <c r="BM84" s="429" t="e">
        <f ca="1"/>
        <v>#N/A</v>
      </c>
      <c r="BN84" s="429" t="e">
        <f ca="1"/>
        <v>#N/A</v>
      </c>
      <c r="BO84" s="429" t="e">
        <f ca="1"/>
        <v>#N/A</v>
      </c>
      <c r="BP84" s="429" t="e">
        <f ca="1"/>
        <v>#N/A</v>
      </c>
      <c r="BQ84" s="429" t="e">
        <f ca="1"/>
        <v>#N/A</v>
      </c>
      <c r="BR84" s="429" t="e">
        <f ca="1"/>
        <v>#N/A</v>
      </c>
      <c r="BS84" s="429" t="e">
        <f ca="1"/>
        <v>#N/A</v>
      </c>
      <c r="BT84" s="429" t="e">
        <f ca="1"/>
        <v>#N/A</v>
      </c>
      <c r="BU84" s="429" t="e">
        <f ca="1"/>
        <v>#N/A</v>
      </c>
      <c r="BV84" s="429" t="e">
        <f ca="1"/>
        <v>#N/A</v>
      </c>
      <c r="BW84" s="429" t="e">
        <f ca="1"/>
        <v>#N/A</v>
      </c>
      <c r="BX84" s="429" t="e">
        <f ca="1"/>
        <v>#N/A</v>
      </c>
      <c r="BY84" s="429" t="e">
        <f ca="1"/>
        <v>#N/A</v>
      </c>
      <c r="BZ84" s="429" t="e">
        <f ca="1"/>
        <v>#N/A</v>
      </c>
      <c r="CA84" s="429" t="e">
        <f ca="1"/>
        <v>#N/A</v>
      </c>
      <c r="CB84" s="429" t="e">
        <f ca="1"/>
        <v>#N/A</v>
      </c>
      <c r="CC84" s="429" t="e">
        <f ca="1"/>
        <v>#N/A</v>
      </c>
      <c r="CD84" s="429" t="e">
        <f ca="1"/>
        <v>#N/A</v>
      </c>
      <c r="CE84" s="429" t="e">
        <f ca="1"/>
        <v>#N/A</v>
      </c>
      <c r="CF84" s="429" t="e">
        <f ca="1"/>
        <v>#N/A</v>
      </c>
      <c r="CG84" s="429" t="e">
        <f ca="1"/>
        <v>#N/A</v>
      </c>
      <c r="CH84" s="429" t="e">
        <f ca="1"/>
        <v>#N/A</v>
      </c>
      <c r="CI84" s="429" t="e">
        <f ca="1"/>
        <v>#N/A</v>
      </c>
      <c r="CJ84" s="429" t="e">
        <f ca="1"/>
        <v>#N/A</v>
      </c>
      <c r="CK84" s="429" t="e">
        <f ca="1"/>
        <v>#N/A</v>
      </c>
      <c r="CL84" s="429" t="e">
        <f ca="1"/>
        <v>#N/A</v>
      </c>
      <c r="CM84" s="429" t="e">
        <f ca="1"/>
        <v>#N/A</v>
      </c>
      <c r="CN84" s="429" t="e">
        <f ca="1"/>
        <v>#N/A</v>
      </c>
      <c r="CO84" s="429" t="e">
        <f ca="1"/>
        <v>#N/A</v>
      </c>
      <c r="CP84" s="429" t="e">
        <f ca="1"/>
        <v>#N/A</v>
      </c>
      <c r="CQ84" s="429" t="e">
        <f ca="1"/>
        <v>#N/A</v>
      </c>
      <c r="CR84" s="429" t="e">
        <f ca="1"/>
        <v>#N/A</v>
      </c>
      <c r="CS84" s="429" t="e">
        <f ca="1"/>
        <v>#N/A</v>
      </c>
      <c r="CT84" s="429" t="e">
        <f ca="1"/>
        <v>#N/A</v>
      </c>
      <c r="CU84" s="429" t="e">
        <f ca="1"/>
        <v>#N/A</v>
      </c>
      <c r="CV84" s="429" t="e">
        <f ca="1"/>
        <v>#N/A</v>
      </c>
      <c r="CW84" s="429" t="e">
        <f ca="1"/>
        <v>#N/A</v>
      </c>
      <c r="CX84" s="429" t="e">
        <f ca="1"/>
        <v>#N/A</v>
      </c>
      <c r="CY84" s="429" t="e">
        <f ca="1"/>
        <v>#N/A</v>
      </c>
      <c r="CZ84" s="429" t="e">
        <f ca="1"/>
        <v>#N/A</v>
      </c>
      <c r="DA84" s="429" t="e">
        <f ca="1"/>
        <v>#N/A</v>
      </c>
      <c r="DB84" s="429" t="e">
        <f ca="1"/>
        <v>#N/A</v>
      </c>
      <c r="DC84" s="429" t="e">
        <f ca="1"/>
        <v>#N/A</v>
      </c>
      <c r="DD84" s="429" t="e">
        <f ca="1"/>
        <v>#N/A</v>
      </c>
      <c r="DE84" s="429" t="e">
        <f ca="1"/>
        <v>#N/A</v>
      </c>
      <c r="DF84" s="429" t="e">
        <f ca="1"/>
        <v>#N/A</v>
      </c>
      <c r="DG84" s="429" t="e">
        <f ca="1"/>
        <v>#N/A</v>
      </c>
      <c r="DH84" s="429" t="e">
        <f ca="1"/>
        <v>#N/A</v>
      </c>
      <c r="DI84" s="429" t="e">
        <f ca="1"/>
        <v>#N/A</v>
      </c>
      <c r="DJ84" s="429" t="e">
        <f ca="1"/>
        <v>#N/A</v>
      </c>
      <c r="DK84" s="429" t="e">
        <f ca="1"/>
        <v>#N/A</v>
      </c>
      <c r="DL84" s="429" t="e">
        <f ca="1"/>
        <v>#N/A</v>
      </c>
      <c r="DM84" s="429" t="e">
        <f ca="1"/>
        <v>#N/A</v>
      </c>
      <c r="DN84" s="429" t="e">
        <f ca="1"/>
        <v>#N/A</v>
      </c>
      <c r="DO84" s="429" t="e">
        <f ca="1"/>
        <v>#N/A</v>
      </c>
      <c r="DP84" s="429" t="e">
        <f ca="1"/>
        <v>#N/A</v>
      </c>
      <c r="DQ84" s="429" t="e">
        <f ca="1"/>
        <v>#N/A</v>
      </c>
      <c r="DR84" s="429" t="e">
        <f ca="1"/>
        <v>#N/A</v>
      </c>
      <c r="DS84" s="429" t="e">
        <f ca="1"/>
        <v>#N/A</v>
      </c>
      <c r="DT84" s="23"/>
    </row>
    <row r="85" spans="2:124" s="39" customFormat="1" ht="12" x14ac:dyDescent="0.25">
      <c r="B85" s="53" t="s">
        <v>131</v>
      </c>
      <c r="C85" s="360" t="str">
        <v>-</v>
      </c>
      <c r="D85" s="428" t="e">
        <f ca="1"/>
        <v>#N/A</v>
      </c>
      <c r="E85" s="429" t="e">
        <f ca="1"/>
        <v>#N/A</v>
      </c>
      <c r="F85" s="429" t="e">
        <f ca="1"/>
        <v>#N/A</v>
      </c>
      <c r="G85" s="429" t="e">
        <f ca="1"/>
        <v>#N/A</v>
      </c>
      <c r="H85" s="429" t="e">
        <f ca="1"/>
        <v>#N/A</v>
      </c>
      <c r="I85" s="429" t="e">
        <f ca="1"/>
        <v>#N/A</v>
      </c>
      <c r="J85" s="429" t="e">
        <f ca="1"/>
        <v>#N/A</v>
      </c>
      <c r="K85" s="429" t="e">
        <f ca="1"/>
        <v>#N/A</v>
      </c>
      <c r="L85" s="429" t="e">
        <f ca="1"/>
        <v>#N/A</v>
      </c>
      <c r="M85" s="429" t="e">
        <f ca="1"/>
        <v>#N/A</v>
      </c>
      <c r="N85" s="429" t="e">
        <f ca="1"/>
        <v>#N/A</v>
      </c>
      <c r="O85" s="429" t="e">
        <f ca="1"/>
        <v>#N/A</v>
      </c>
      <c r="P85" s="429" t="e">
        <f ca="1"/>
        <v>#N/A</v>
      </c>
      <c r="Q85" s="429" t="e">
        <f ca="1"/>
        <v>#N/A</v>
      </c>
      <c r="R85" s="429" t="e">
        <f ca="1"/>
        <v>#N/A</v>
      </c>
      <c r="S85" s="429" t="e">
        <f ca="1"/>
        <v>#N/A</v>
      </c>
      <c r="T85" s="429" t="e">
        <f ca="1"/>
        <v>#N/A</v>
      </c>
      <c r="U85" s="429" t="e">
        <f ca="1"/>
        <v>#N/A</v>
      </c>
      <c r="V85" s="429" t="e">
        <f ca="1"/>
        <v>#N/A</v>
      </c>
      <c r="W85" s="429" t="e">
        <f ca="1"/>
        <v>#N/A</v>
      </c>
      <c r="X85" s="429" t="e">
        <f ca="1"/>
        <v>#N/A</v>
      </c>
      <c r="Y85" s="429" t="e">
        <f ca="1"/>
        <v>#N/A</v>
      </c>
      <c r="Z85" s="429" t="e">
        <f ca="1"/>
        <v>#N/A</v>
      </c>
      <c r="AA85" s="429" t="e">
        <f ca="1"/>
        <v>#N/A</v>
      </c>
      <c r="AB85" s="429" t="e">
        <f ca="1"/>
        <v>#N/A</v>
      </c>
      <c r="AC85" s="429" t="e">
        <f ca="1"/>
        <v>#N/A</v>
      </c>
      <c r="AD85" s="429" t="e">
        <f ca="1"/>
        <v>#N/A</v>
      </c>
      <c r="AE85" s="429" t="e">
        <f ca="1"/>
        <v>#N/A</v>
      </c>
      <c r="AF85" s="429" t="e">
        <f ca="1"/>
        <v>#N/A</v>
      </c>
      <c r="AG85" s="429" t="e">
        <f ca="1"/>
        <v>#N/A</v>
      </c>
      <c r="AH85" s="429" t="e">
        <f ca="1"/>
        <v>#N/A</v>
      </c>
      <c r="AI85" s="429" t="e">
        <f ca="1"/>
        <v>#N/A</v>
      </c>
      <c r="AJ85" s="429" t="e">
        <f ca="1"/>
        <v>#N/A</v>
      </c>
      <c r="AK85" s="429" t="e">
        <f ca="1"/>
        <v>#N/A</v>
      </c>
      <c r="AL85" s="429" t="e">
        <f ca="1"/>
        <v>#N/A</v>
      </c>
      <c r="AM85" s="429" t="e">
        <f ca="1"/>
        <v>#N/A</v>
      </c>
      <c r="AN85" s="429" t="e">
        <f ca="1"/>
        <v>#N/A</v>
      </c>
      <c r="AO85" s="429" t="e">
        <f ca="1"/>
        <v>#N/A</v>
      </c>
      <c r="AP85" s="429" t="e">
        <f ca="1"/>
        <v>#N/A</v>
      </c>
      <c r="AQ85" s="429" t="e">
        <f ca="1"/>
        <v>#N/A</v>
      </c>
      <c r="AR85" s="429" t="e">
        <f ca="1"/>
        <v>#N/A</v>
      </c>
      <c r="AS85" s="429" t="e">
        <f ca="1"/>
        <v>#N/A</v>
      </c>
      <c r="AT85" s="429" t="e">
        <f ca="1"/>
        <v>#N/A</v>
      </c>
      <c r="AU85" s="429" t="e">
        <f ca="1"/>
        <v>#N/A</v>
      </c>
      <c r="AV85" s="429" t="e">
        <f ca="1"/>
        <v>#N/A</v>
      </c>
      <c r="AW85" s="429" t="e">
        <f ca="1"/>
        <v>#N/A</v>
      </c>
      <c r="AX85" s="429" t="e">
        <f ca="1"/>
        <v>#N/A</v>
      </c>
      <c r="AY85" s="429" t="e">
        <f ca="1"/>
        <v>#N/A</v>
      </c>
      <c r="AZ85" s="429" t="e">
        <f ca="1"/>
        <v>#N/A</v>
      </c>
      <c r="BA85" s="429" t="e">
        <f ca="1"/>
        <v>#N/A</v>
      </c>
      <c r="BB85" s="429" t="e">
        <f ca="1"/>
        <v>#N/A</v>
      </c>
      <c r="BC85" s="429" t="e">
        <f ca="1"/>
        <v>#N/A</v>
      </c>
      <c r="BD85" s="429" t="e">
        <f ca="1"/>
        <v>#N/A</v>
      </c>
      <c r="BE85" s="429" t="e">
        <f ca="1"/>
        <v>#N/A</v>
      </c>
      <c r="BF85" s="429" t="e">
        <f ca="1"/>
        <v>#N/A</v>
      </c>
      <c r="BG85" s="429" t="e">
        <f ca="1"/>
        <v>#N/A</v>
      </c>
      <c r="BH85" s="429" t="e">
        <f ca="1"/>
        <v>#N/A</v>
      </c>
      <c r="BI85" s="429" t="e">
        <f ca="1"/>
        <v>#N/A</v>
      </c>
      <c r="BJ85" s="429" t="e">
        <f ca="1"/>
        <v>#N/A</v>
      </c>
      <c r="BK85" s="429" t="e">
        <f ca="1"/>
        <v>#N/A</v>
      </c>
      <c r="BL85" s="429" t="e">
        <f ca="1"/>
        <v>#N/A</v>
      </c>
      <c r="BM85" s="429" t="e">
        <f ca="1"/>
        <v>#N/A</v>
      </c>
      <c r="BN85" s="429" t="e">
        <f ca="1"/>
        <v>#N/A</v>
      </c>
      <c r="BO85" s="429" t="e">
        <f ca="1"/>
        <v>#N/A</v>
      </c>
      <c r="BP85" s="429" t="e">
        <f ca="1"/>
        <v>#N/A</v>
      </c>
      <c r="BQ85" s="429" t="e">
        <f ca="1"/>
        <v>#N/A</v>
      </c>
      <c r="BR85" s="429" t="e">
        <f ca="1"/>
        <v>#N/A</v>
      </c>
      <c r="BS85" s="429" t="e">
        <f ca="1"/>
        <v>#N/A</v>
      </c>
      <c r="BT85" s="429" t="e">
        <f ca="1"/>
        <v>#N/A</v>
      </c>
      <c r="BU85" s="429" t="e">
        <f ca="1"/>
        <v>#N/A</v>
      </c>
      <c r="BV85" s="429" t="e">
        <f ca="1"/>
        <v>#N/A</v>
      </c>
      <c r="BW85" s="429" t="e">
        <f ca="1"/>
        <v>#N/A</v>
      </c>
      <c r="BX85" s="429" t="e">
        <f ca="1"/>
        <v>#N/A</v>
      </c>
      <c r="BY85" s="429" t="e">
        <f ca="1"/>
        <v>#N/A</v>
      </c>
      <c r="BZ85" s="429" t="e">
        <f ca="1"/>
        <v>#N/A</v>
      </c>
      <c r="CA85" s="429" t="e">
        <f ca="1"/>
        <v>#N/A</v>
      </c>
      <c r="CB85" s="429" t="e">
        <f ca="1"/>
        <v>#N/A</v>
      </c>
      <c r="CC85" s="429" t="e">
        <f ca="1"/>
        <v>#N/A</v>
      </c>
      <c r="CD85" s="429" t="e">
        <f ca="1"/>
        <v>#N/A</v>
      </c>
      <c r="CE85" s="429" t="e">
        <f ca="1"/>
        <v>#N/A</v>
      </c>
      <c r="CF85" s="429" t="e">
        <f ca="1"/>
        <v>#N/A</v>
      </c>
      <c r="CG85" s="429" t="e">
        <f ca="1"/>
        <v>#N/A</v>
      </c>
      <c r="CH85" s="429" t="e">
        <f ca="1"/>
        <v>#N/A</v>
      </c>
      <c r="CI85" s="429" t="e">
        <f ca="1"/>
        <v>#N/A</v>
      </c>
      <c r="CJ85" s="429" t="e">
        <f ca="1"/>
        <v>#N/A</v>
      </c>
      <c r="CK85" s="429" t="e">
        <f ca="1"/>
        <v>#N/A</v>
      </c>
      <c r="CL85" s="429" t="e">
        <f ca="1"/>
        <v>#N/A</v>
      </c>
      <c r="CM85" s="429" t="e">
        <f ca="1"/>
        <v>#N/A</v>
      </c>
      <c r="CN85" s="429" t="e">
        <f ca="1"/>
        <v>#N/A</v>
      </c>
      <c r="CO85" s="429" t="e">
        <f ca="1"/>
        <v>#N/A</v>
      </c>
      <c r="CP85" s="429" t="e">
        <f ca="1"/>
        <v>#N/A</v>
      </c>
      <c r="CQ85" s="429" t="e">
        <f ca="1"/>
        <v>#N/A</v>
      </c>
      <c r="CR85" s="429" t="e">
        <f ca="1"/>
        <v>#N/A</v>
      </c>
      <c r="CS85" s="429" t="e">
        <f ca="1"/>
        <v>#N/A</v>
      </c>
      <c r="CT85" s="429" t="e">
        <f ca="1"/>
        <v>#N/A</v>
      </c>
      <c r="CU85" s="429" t="e">
        <f ca="1"/>
        <v>#N/A</v>
      </c>
      <c r="CV85" s="429" t="e">
        <f ca="1"/>
        <v>#N/A</v>
      </c>
      <c r="CW85" s="429" t="e">
        <f ca="1"/>
        <v>#N/A</v>
      </c>
      <c r="CX85" s="429" t="e">
        <f ca="1"/>
        <v>#N/A</v>
      </c>
      <c r="CY85" s="429" t="e">
        <f ca="1"/>
        <v>#N/A</v>
      </c>
      <c r="CZ85" s="429" t="e">
        <f ca="1"/>
        <v>#N/A</v>
      </c>
      <c r="DA85" s="429" t="e">
        <f ca="1"/>
        <v>#N/A</v>
      </c>
      <c r="DB85" s="429" t="e">
        <f ca="1"/>
        <v>#N/A</v>
      </c>
      <c r="DC85" s="429" t="e">
        <f ca="1"/>
        <v>#N/A</v>
      </c>
      <c r="DD85" s="429" t="e">
        <f ca="1"/>
        <v>#N/A</v>
      </c>
      <c r="DE85" s="429" t="e">
        <f ca="1"/>
        <v>#N/A</v>
      </c>
      <c r="DF85" s="429" t="e">
        <f ca="1"/>
        <v>#N/A</v>
      </c>
      <c r="DG85" s="429" t="e">
        <f ca="1"/>
        <v>#N/A</v>
      </c>
      <c r="DH85" s="429" t="e">
        <f ca="1"/>
        <v>#N/A</v>
      </c>
      <c r="DI85" s="429" t="e">
        <f ca="1"/>
        <v>#N/A</v>
      </c>
      <c r="DJ85" s="429" t="e">
        <f ca="1"/>
        <v>#N/A</v>
      </c>
      <c r="DK85" s="429" t="e">
        <f ca="1"/>
        <v>#N/A</v>
      </c>
      <c r="DL85" s="429" t="e">
        <f ca="1"/>
        <v>#N/A</v>
      </c>
      <c r="DM85" s="429" t="e">
        <f ca="1"/>
        <v>#N/A</v>
      </c>
      <c r="DN85" s="429" t="e">
        <f ca="1"/>
        <v>#N/A</v>
      </c>
      <c r="DO85" s="429" t="e">
        <f ca="1"/>
        <v>#N/A</v>
      </c>
      <c r="DP85" s="429" t="e">
        <f ca="1"/>
        <v>#N/A</v>
      </c>
      <c r="DQ85" s="429" t="e">
        <f ca="1"/>
        <v>#N/A</v>
      </c>
      <c r="DR85" s="429" t="e">
        <f ca="1"/>
        <v>#N/A</v>
      </c>
      <c r="DS85" s="429" t="e">
        <f ca="1"/>
        <v>#N/A</v>
      </c>
      <c r="DT85" s="23"/>
    </row>
    <row r="86" spans="2:124" s="39" customFormat="1" ht="12" x14ac:dyDescent="0.25">
      <c r="B86" s="53" t="s">
        <v>133</v>
      </c>
      <c r="C86" s="360" t="str">
        <v>-</v>
      </c>
      <c r="D86" s="428" t="e">
        <f ca="1"/>
        <v>#N/A</v>
      </c>
      <c r="E86" s="429" t="e">
        <f ca="1"/>
        <v>#N/A</v>
      </c>
      <c r="F86" s="429" t="e">
        <f ca="1"/>
        <v>#N/A</v>
      </c>
      <c r="G86" s="429" t="e">
        <f ca="1"/>
        <v>#N/A</v>
      </c>
      <c r="H86" s="429" t="e">
        <f ca="1"/>
        <v>#N/A</v>
      </c>
      <c r="I86" s="429" t="e">
        <f ca="1"/>
        <v>#N/A</v>
      </c>
      <c r="J86" s="429" t="e">
        <f ca="1"/>
        <v>#N/A</v>
      </c>
      <c r="K86" s="429" t="e">
        <f ca="1"/>
        <v>#N/A</v>
      </c>
      <c r="L86" s="429" t="e">
        <f ca="1"/>
        <v>#N/A</v>
      </c>
      <c r="M86" s="429" t="e">
        <f ca="1"/>
        <v>#N/A</v>
      </c>
      <c r="N86" s="429" t="e">
        <f ca="1"/>
        <v>#N/A</v>
      </c>
      <c r="O86" s="429" t="e">
        <f ca="1"/>
        <v>#N/A</v>
      </c>
      <c r="P86" s="429" t="e">
        <f ca="1"/>
        <v>#N/A</v>
      </c>
      <c r="Q86" s="429" t="e">
        <f ca="1"/>
        <v>#N/A</v>
      </c>
      <c r="R86" s="429" t="e">
        <f ca="1"/>
        <v>#N/A</v>
      </c>
      <c r="S86" s="429" t="e">
        <f ca="1"/>
        <v>#N/A</v>
      </c>
      <c r="T86" s="429" t="e">
        <f ca="1"/>
        <v>#N/A</v>
      </c>
      <c r="U86" s="429" t="e">
        <f ca="1"/>
        <v>#N/A</v>
      </c>
      <c r="V86" s="429" t="e">
        <f ca="1"/>
        <v>#N/A</v>
      </c>
      <c r="W86" s="429" t="e">
        <f ca="1"/>
        <v>#N/A</v>
      </c>
      <c r="X86" s="429" t="e">
        <f ca="1"/>
        <v>#N/A</v>
      </c>
      <c r="Y86" s="429" t="e">
        <f ca="1"/>
        <v>#N/A</v>
      </c>
      <c r="Z86" s="429" t="e">
        <f ca="1"/>
        <v>#N/A</v>
      </c>
      <c r="AA86" s="429" t="e">
        <f ca="1"/>
        <v>#N/A</v>
      </c>
      <c r="AB86" s="429" t="e">
        <f ca="1"/>
        <v>#N/A</v>
      </c>
      <c r="AC86" s="429" t="e">
        <f ca="1"/>
        <v>#N/A</v>
      </c>
      <c r="AD86" s="429" t="e">
        <f ca="1"/>
        <v>#N/A</v>
      </c>
      <c r="AE86" s="429" t="e">
        <f ca="1"/>
        <v>#N/A</v>
      </c>
      <c r="AF86" s="429" t="e">
        <f ca="1"/>
        <v>#N/A</v>
      </c>
      <c r="AG86" s="429" t="e">
        <f ca="1"/>
        <v>#N/A</v>
      </c>
      <c r="AH86" s="429" t="e">
        <f ca="1"/>
        <v>#N/A</v>
      </c>
      <c r="AI86" s="429" t="e">
        <f ca="1"/>
        <v>#N/A</v>
      </c>
      <c r="AJ86" s="429" t="e">
        <f ca="1"/>
        <v>#N/A</v>
      </c>
      <c r="AK86" s="429" t="e">
        <f ca="1"/>
        <v>#N/A</v>
      </c>
      <c r="AL86" s="429" t="e">
        <f ca="1"/>
        <v>#N/A</v>
      </c>
      <c r="AM86" s="429" t="e">
        <f ca="1"/>
        <v>#N/A</v>
      </c>
      <c r="AN86" s="429" t="e">
        <f ca="1"/>
        <v>#N/A</v>
      </c>
      <c r="AO86" s="429" t="e">
        <f ca="1"/>
        <v>#N/A</v>
      </c>
      <c r="AP86" s="429" t="e">
        <f ca="1"/>
        <v>#N/A</v>
      </c>
      <c r="AQ86" s="429" t="e">
        <f ca="1"/>
        <v>#N/A</v>
      </c>
      <c r="AR86" s="429" t="e">
        <f ca="1"/>
        <v>#N/A</v>
      </c>
      <c r="AS86" s="429" t="e">
        <f ca="1"/>
        <v>#N/A</v>
      </c>
      <c r="AT86" s="429" t="e">
        <f ca="1"/>
        <v>#N/A</v>
      </c>
      <c r="AU86" s="429" t="e">
        <f ca="1"/>
        <v>#N/A</v>
      </c>
      <c r="AV86" s="429" t="e">
        <f ca="1"/>
        <v>#N/A</v>
      </c>
      <c r="AW86" s="429" t="e">
        <f ca="1"/>
        <v>#N/A</v>
      </c>
      <c r="AX86" s="429" t="e">
        <f ca="1"/>
        <v>#N/A</v>
      </c>
      <c r="AY86" s="429" t="e">
        <f ca="1"/>
        <v>#N/A</v>
      </c>
      <c r="AZ86" s="429" t="e">
        <f ca="1"/>
        <v>#N/A</v>
      </c>
      <c r="BA86" s="429" t="e">
        <f ca="1"/>
        <v>#N/A</v>
      </c>
      <c r="BB86" s="429" t="e">
        <f ca="1"/>
        <v>#N/A</v>
      </c>
      <c r="BC86" s="429" t="e">
        <f ca="1"/>
        <v>#N/A</v>
      </c>
      <c r="BD86" s="429" t="e">
        <f ca="1"/>
        <v>#N/A</v>
      </c>
      <c r="BE86" s="429" t="e">
        <f ca="1"/>
        <v>#N/A</v>
      </c>
      <c r="BF86" s="429" t="e">
        <f ca="1"/>
        <v>#N/A</v>
      </c>
      <c r="BG86" s="429" t="e">
        <f ca="1"/>
        <v>#N/A</v>
      </c>
      <c r="BH86" s="429" t="e">
        <f ca="1"/>
        <v>#N/A</v>
      </c>
      <c r="BI86" s="429" t="e">
        <f ca="1"/>
        <v>#N/A</v>
      </c>
      <c r="BJ86" s="429" t="e">
        <f ca="1"/>
        <v>#N/A</v>
      </c>
      <c r="BK86" s="429" t="e">
        <f ca="1"/>
        <v>#N/A</v>
      </c>
      <c r="BL86" s="429" t="e">
        <f ca="1"/>
        <v>#N/A</v>
      </c>
      <c r="BM86" s="429" t="e">
        <f ca="1"/>
        <v>#N/A</v>
      </c>
      <c r="BN86" s="429" t="e">
        <f ca="1"/>
        <v>#N/A</v>
      </c>
      <c r="BO86" s="429" t="e">
        <f ca="1"/>
        <v>#N/A</v>
      </c>
      <c r="BP86" s="429" t="e">
        <f ca="1"/>
        <v>#N/A</v>
      </c>
      <c r="BQ86" s="429" t="e">
        <f ca="1"/>
        <v>#N/A</v>
      </c>
      <c r="BR86" s="429" t="e">
        <f ca="1"/>
        <v>#N/A</v>
      </c>
      <c r="BS86" s="429" t="e">
        <f ca="1"/>
        <v>#N/A</v>
      </c>
      <c r="BT86" s="429" t="e">
        <f ca="1"/>
        <v>#N/A</v>
      </c>
      <c r="BU86" s="429" t="e">
        <f ca="1"/>
        <v>#N/A</v>
      </c>
      <c r="BV86" s="429" t="e">
        <f ca="1"/>
        <v>#N/A</v>
      </c>
      <c r="BW86" s="429" t="e">
        <f ca="1"/>
        <v>#N/A</v>
      </c>
      <c r="BX86" s="429" t="e">
        <f ca="1"/>
        <v>#N/A</v>
      </c>
      <c r="BY86" s="429" t="e">
        <f ca="1"/>
        <v>#N/A</v>
      </c>
      <c r="BZ86" s="429" t="e">
        <f ca="1"/>
        <v>#N/A</v>
      </c>
      <c r="CA86" s="429" t="e">
        <f ca="1"/>
        <v>#N/A</v>
      </c>
      <c r="CB86" s="429" t="e">
        <f ca="1"/>
        <v>#N/A</v>
      </c>
      <c r="CC86" s="429" t="e">
        <f ca="1"/>
        <v>#N/A</v>
      </c>
      <c r="CD86" s="429" t="e">
        <f ca="1"/>
        <v>#N/A</v>
      </c>
      <c r="CE86" s="429" t="e">
        <f ca="1"/>
        <v>#N/A</v>
      </c>
      <c r="CF86" s="429" t="e">
        <f ca="1"/>
        <v>#N/A</v>
      </c>
      <c r="CG86" s="429" t="e">
        <f ca="1"/>
        <v>#N/A</v>
      </c>
      <c r="CH86" s="429" t="e">
        <f ca="1"/>
        <v>#N/A</v>
      </c>
      <c r="CI86" s="429" t="e">
        <f ca="1"/>
        <v>#N/A</v>
      </c>
      <c r="CJ86" s="429" t="e">
        <f ca="1"/>
        <v>#N/A</v>
      </c>
      <c r="CK86" s="429" t="e">
        <f ca="1"/>
        <v>#N/A</v>
      </c>
      <c r="CL86" s="429" t="e">
        <f ca="1"/>
        <v>#N/A</v>
      </c>
      <c r="CM86" s="429" t="e">
        <f ca="1"/>
        <v>#N/A</v>
      </c>
      <c r="CN86" s="429" t="e">
        <f ca="1"/>
        <v>#N/A</v>
      </c>
      <c r="CO86" s="429" t="e">
        <f ca="1"/>
        <v>#N/A</v>
      </c>
      <c r="CP86" s="429" t="e">
        <f ca="1"/>
        <v>#N/A</v>
      </c>
      <c r="CQ86" s="429" t="e">
        <f ca="1"/>
        <v>#N/A</v>
      </c>
      <c r="CR86" s="429" t="e">
        <f ca="1"/>
        <v>#N/A</v>
      </c>
      <c r="CS86" s="429" t="e">
        <f ca="1"/>
        <v>#N/A</v>
      </c>
      <c r="CT86" s="429" t="e">
        <f ca="1"/>
        <v>#N/A</v>
      </c>
      <c r="CU86" s="429" t="e">
        <f ca="1"/>
        <v>#N/A</v>
      </c>
      <c r="CV86" s="429" t="e">
        <f ca="1"/>
        <v>#N/A</v>
      </c>
      <c r="CW86" s="429" t="e">
        <f ca="1"/>
        <v>#N/A</v>
      </c>
      <c r="CX86" s="429" t="e">
        <f ca="1"/>
        <v>#N/A</v>
      </c>
      <c r="CY86" s="429" t="e">
        <f ca="1"/>
        <v>#N/A</v>
      </c>
      <c r="CZ86" s="429" t="e">
        <f ca="1"/>
        <v>#N/A</v>
      </c>
      <c r="DA86" s="429" t="e">
        <f ca="1"/>
        <v>#N/A</v>
      </c>
      <c r="DB86" s="429" t="e">
        <f ca="1"/>
        <v>#N/A</v>
      </c>
      <c r="DC86" s="429" t="e">
        <f ca="1"/>
        <v>#N/A</v>
      </c>
      <c r="DD86" s="429" t="e">
        <f ca="1"/>
        <v>#N/A</v>
      </c>
      <c r="DE86" s="429" t="e">
        <f ca="1"/>
        <v>#N/A</v>
      </c>
      <c r="DF86" s="429" t="e">
        <f ca="1"/>
        <v>#N/A</v>
      </c>
      <c r="DG86" s="429" t="e">
        <f ca="1"/>
        <v>#N/A</v>
      </c>
      <c r="DH86" s="429" t="e">
        <f ca="1"/>
        <v>#N/A</v>
      </c>
      <c r="DI86" s="429" t="e">
        <f ca="1"/>
        <v>#N/A</v>
      </c>
      <c r="DJ86" s="429" t="e">
        <f ca="1"/>
        <v>#N/A</v>
      </c>
      <c r="DK86" s="429" t="e">
        <f ca="1"/>
        <v>#N/A</v>
      </c>
      <c r="DL86" s="429" t="e">
        <f ca="1"/>
        <v>#N/A</v>
      </c>
      <c r="DM86" s="429" t="e">
        <f ca="1"/>
        <v>#N/A</v>
      </c>
      <c r="DN86" s="429" t="e">
        <f ca="1"/>
        <v>#N/A</v>
      </c>
      <c r="DO86" s="429" t="e">
        <f ca="1"/>
        <v>#N/A</v>
      </c>
      <c r="DP86" s="429" t="e">
        <f ca="1"/>
        <v>#N/A</v>
      </c>
      <c r="DQ86" s="429" t="e">
        <f ca="1"/>
        <v>#N/A</v>
      </c>
      <c r="DR86" s="429" t="e">
        <f ca="1"/>
        <v>#N/A</v>
      </c>
      <c r="DS86" s="429" t="e">
        <f ca="1"/>
        <v>#N/A</v>
      </c>
      <c r="DT86" s="23"/>
    </row>
    <row r="87" spans="2:124" s="39" customFormat="1" ht="12" x14ac:dyDescent="0.25">
      <c r="B87" s="53" t="s">
        <v>135</v>
      </c>
      <c r="C87" s="360" t="str">
        <v>-</v>
      </c>
      <c r="D87" s="428" t="e">
        <f ca="1"/>
        <v>#N/A</v>
      </c>
      <c r="E87" s="429" t="e">
        <f ca="1"/>
        <v>#N/A</v>
      </c>
      <c r="F87" s="429" t="e">
        <f ca="1"/>
        <v>#N/A</v>
      </c>
      <c r="G87" s="429" t="e">
        <f ca="1"/>
        <v>#N/A</v>
      </c>
      <c r="H87" s="429" t="e">
        <f ca="1"/>
        <v>#N/A</v>
      </c>
      <c r="I87" s="429" t="e">
        <f ca="1"/>
        <v>#N/A</v>
      </c>
      <c r="J87" s="429" t="e">
        <f ca="1"/>
        <v>#N/A</v>
      </c>
      <c r="K87" s="429" t="e">
        <f ca="1"/>
        <v>#N/A</v>
      </c>
      <c r="L87" s="429" t="e">
        <f ca="1"/>
        <v>#N/A</v>
      </c>
      <c r="M87" s="429" t="e">
        <f ca="1"/>
        <v>#N/A</v>
      </c>
      <c r="N87" s="429" t="e">
        <f ca="1"/>
        <v>#N/A</v>
      </c>
      <c r="O87" s="429" t="e">
        <f ca="1"/>
        <v>#N/A</v>
      </c>
      <c r="P87" s="429" t="e">
        <f ca="1"/>
        <v>#N/A</v>
      </c>
      <c r="Q87" s="429" t="e">
        <f ca="1"/>
        <v>#N/A</v>
      </c>
      <c r="R87" s="429" t="e">
        <f ca="1"/>
        <v>#N/A</v>
      </c>
      <c r="S87" s="429" t="e">
        <f ca="1"/>
        <v>#N/A</v>
      </c>
      <c r="T87" s="429" t="e">
        <f ca="1"/>
        <v>#N/A</v>
      </c>
      <c r="U87" s="429" t="e">
        <f ca="1"/>
        <v>#N/A</v>
      </c>
      <c r="V87" s="429" t="e">
        <f ca="1"/>
        <v>#N/A</v>
      </c>
      <c r="W87" s="429" t="e">
        <f ca="1"/>
        <v>#N/A</v>
      </c>
      <c r="X87" s="429" t="e">
        <f ca="1"/>
        <v>#N/A</v>
      </c>
      <c r="Y87" s="429" t="e">
        <f ca="1"/>
        <v>#N/A</v>
      </c>
      <c r="Z87" s="429" t="e">
        <f ca="1"/>
        <v>#N/A</v>
      </c>
      <c r="AA87" s="429" t="e">
        <f ca="1"/>
        <v>#N/A</v>
      </c>
      <c r="AB87" s="429" t="e">
        <f ca="1"/>
        <v>#N/A</v>
      </c>
      <c r="AC87" s="429" t="e">
        <f ca="1"/>
        <v>#N/A</v>
      </c>
      <c r="AD87" s="429" t="e">
        <f ca="1"/>
        <v>#N/A</v>
      </c>
      <c r="AE87" s="429" t="e">
        <f ca="1"/>
        <v>#N/A</v>
      </c>
      <c r="AF87" s="429" t="e">
        <f ca="1"/>
        <v>#N/A</v>
      </c>
      <c r="AG87" s="429" t="e">
        <f ca="1"/>
        <v>#N/A</v>
      </c>
      <c r="AH87" s="429" t="e">
        <f ca="1"/>
        <v>#N/A</v>
      </c>
      <c r="AI87" s="429" t="e">
        <f ca="1"/>
        <v>#N/A</v>
      </c>
      <c r="AJ87" s="429" t="e">
        <f ca="1"/>
        <v>#N/A</v>
      </c>
      <c r="AK87" s="429" t="e">
        <f ca="1"/>
        <v>#N/A</v>
      </c>
      <c r="AL87" s="429" t="e">
        <f ca="1"/>
        <v>#N/A</v>
      </c>
      <c r="AM87" s="429" t="e">
        <f ca="1"/>
        <v>#N/A</v>
      </c>
      <c r="AN87" s="429" t="e">
        <f ca="1"/>
        <v>#N/A</v>
      </c>
      <c r="AO87" s="429" t="e">
        <f ca="1"/>
        <v>#N/A</v>
      </c>
      <c r="AP87" s="429" t="e">
        <f ca="1"/>
        <v>#N/A</v>
      </c>
      <c r="AQ87" s="429" t="e">
        <f ca="1"/>
        <v>#N/A</v>
      </c>
      <c r="AR87" s="429" t="e">
        <f ca="1"/>
        <v>#N/A</v>
      </c>
      <c r="AS87" s="429" t="e">
        <f ca="1"/>
        <v>#N/A</v>
      </c>
      <c r="AT87" s="429" t="e">
        <f ca="1"/>
        <v>#N/A</v>
      </c>
      <c r="AU87" s="429" t="e">
        <f ca="1"/>
        <v>#N/A</v>
      </c>
      <c r="AV87" s="429" t="e">
        <f ca="1"/>
        <v>#N/A</v>
      </c>
      <c r="AW87" s="429" t="e">
        <f ca="1"/>
        <v>#N/A</v>
      </c>
      <c r="AX87" s="429" t="e">
        <f ca="1"/>
        <v>#N/A</v>
      </c>
      <c r="AY87" s="429" t="e">
        <f ca="1"/>
        <v>#N/A</v>
      </c>
      <c r="AZ87" s="429" t="e">
        <f ca="1"/>
        <v>#N/A</v>
      </c>
      <c r="BA87" s="429" t="e">
        <f ca="1"/>
        <v>#N/A</v>
      </c>
      <c r="BB87" s="429" t="e">
        <f ca="1"/>
        <v>#N/A</v>
      </c>
      <c r="BC87" s="429" t="e">
        <f ca="1"/>
        <v>#N/A</v>
      </c>
      <c r="BD87" s="429" t="e">
        <f ca="1"/>
        <v>#N/A</v>
      </c>
      <c r="BE87" s="429" t="e">
        <f ca="1"/>
        <v>#N/A</v>
      </c>
      <c r="BF87" s="429" t="e">
        <f ca="1"/>
        <v>#N/A</v>
      </c>
      <c r="BG87" s="429" t="e">
        <f ca="1"/>
        <v>#N/A</v>
      </c>
      <c r="BH87" s="429" t="e">
        <f ca="1"/>
        <v>#N/A</v>
      </c>
      <c r="BI87" s="429" t="e">
        <f ca="1"/>
        <v>#N/A</v>
      </c>
      <c r="BJ87" s="429" t="e">
        <f ca="1"/>
        <v>#N/A</v>
      </c>
      <c r="BK87" s="429" t="e">
        <f ca="1"/>
        <v>#N/A</v>
      </c>
      <c r="BL87" s="429" t="e">
        <f ca="1"/>
        <v>#N/A</v>
      </c>
      <c r="BM87" s="429" t="e">
        <f ca="1"/>
        <v>#N/A</v>
      </c>
      <c r="BN87" s="429" t="e">
        <f ca="1"/>
        <v>#N/A</v>
      </c>
      <c r="BO87" s="429" t="e">
        <f ca="1"/>
        <v>#N/A</v>
      </c>
      <c r="BP87" s="429" t="e">
        <f ca="1"/>
        <v>#N/A</v>
      </c>
      <c r="BQ87" s="429" t="e">
        <f ca="1"/>
        <v>#N/A</v>
      </c>
      <c r="BR87" s="429" t="e">
        <f ca="1"/>
        <v>#N/A</v>
      </c>
      <c r="BS87" s="429" t="e">
        <f ca="1"/>
        <v>#N/A</v>
      </c>
      <c r="BT87" s="429" t="e">
        <f ca="1"/>
        <v>#N/A</v>
      </c>
      <c r="BU87" s="429" t="e">
        <f ca="1"/>
        <v>#N/A</v>
      </c>
      <c r="BV87" s="429" t="e">
        <f ca="1"/>
        <v>#N/A</v>
      </c>
      <c r="BW87" s="429" t="e">
        <f ca="1"/>
        <v>#N/A</v>
      </c>
      <c r="BX87" s="429" t="e">
        <f ca="1"/>
        <v>#N/A</v>
      </c>
      <c r="BY87" s="429" t="e">
        <f ca="1"/>
        <v>#N/A</v>
      </c>
      <c r="BZ87" s="429" t="e">
        <f ca="1"/>
        <v>#N/A</v>
      </c>
      <c r="CA87" s="429" t="e">
        <f ca="1"/>
        <v>#N/A</v>
      </c>
      <c r="CB87" s="429" t="e">
        <f ca="1"/>
        <v>#N/A</v>
      </c>
      <c r="CC87" s="429" t="e">
        <f ca="1"/>
        <v>#N/A</v>
      </c>
      <c r="CD87" s="429" t="e">
        <f ca="1"/>
        <v>#N/A</v>
      </c>
      <c r="CE87" s="429" t="e">
        <f ca="1"/>
        <v>#N/A</v>
      </c>
      <c r="CF87" s="429" t="e">
        <f ca="1"/>
        <v>#N/A</v>
      </c>
      <c r="CG87" s="429" t="e">
        <f ca="1"/>
        <v>#N/A</v>
      </c>
      <c r="CH87" s="429" t="e">
        <f ca="1"/>
        <v>#N/A</v>
      </c>
      <c r="CI87" s="429" t="e">
        <f ca="1"/>
        <v>#N/A</v>
      </c>
      <c r="CJ87" s="429" t="e">
        <f ca="1"/>
        <v>#N/A</v>
      </c>
      <c r="CK87" s="429" t="e">
        <f ca="1"/>
        <v>#N/A</v>
      </c>
      <c r="CL87" s="429" t="e">
        <f ca="1"/>
        <v>#N/A</v>
      </c>
      <c r="CM87" s="429" t="e">
        <f ca="1"/>
        <v>#N/A</v>
      </c>
      <c r="CN87" s="429" t="e">
        <f ca="1"/>
        <v>#N/A</v>
      </c>
      <c r="CO87" s="429" t="e">
        <f ca="1"/>
        <v>#N/A</v>
      </c>
      <c r="CP87" s="429" t="e">
        <f ca="1"/>
        <v>#N/A</v>
      </c>
      <c r="CQ87" s="429" t="e">
        <f ca="1"/>
        <v>#N/A</v>
      </c>
      <c r="CR87" s="429" t="e">
        <f ca="1"/>
        <v>#N/A</v>
      </c>
      <c r="CS87" s="429" t="e">
        <f ca="1"/>
        <v>#N/A</v>
      </c>
      <c r="CT87" s="429" t="e">
        <f ca="1"/>
        <v>#N/A</v>
      </c>
      <c r="CU87" s="429" t="e">
        <f ca="1"/>
        <v>#N/A</v>
      </c>
      <c r="CV87" s="429" t="e">
        <f ca="1"/>
        <v>#N/A</v>
      </c>
      <c r="CW87" s="429" t="e">
        <f ca="1"/>
        <v>#N/A</v>
      </c>
      <c r="CX87" s="429" t="e">
        <f ca="1"/>
        <v>#N/A</v>
      </c>
      <c r="CY87" s="429" t="e">
        <f ca="1"/>
        <v>#N/A</v>
      </c>
      <c r="CZ87" s="429" t="e">
        <f ca="1"/>
        <v>#N/A</v>
      </c>
      <c r="DA87" s="429" t="e">
        <f ca="1"/>
        <v>#N/A</v>
      </c>
      <c r="DB87" s="429" t="e">
        <f ca="1"/>
        <v>#N/A</v>
      </c>
      <c r="DC87" s="429" t="e">
        <f ca="1"/>
        <v>#N/A</v>
      </c>
      <c r="DD87" s="429" t="e">
        <f ca="1"/>
        <v>#N/A</v>
      </c>
      <c r="DE87" s="429" t="e">
        <f ca="1"/>
        <v>#N/A</v>
      </c>
      <c r="DF87" s="429" t="e">
        <f ca="1"/>
        <v>#N/A</v>
      </c>
      <c r="DG87" s="429" t="e">
        <f ca="1"/>
        <v>#N/A</v>
      </c>
      <c r="DH87" s="429" t="e">
        <f ca="1"/>
        <v>#N/A</v>
      </c>
      <c r="DI87" s="429" t="e">
        <f ca="1"/>
        <v>#N/A</v>
      </c>
      <c r="DJ87" s="429" t="e">
        <f ca="1"/>
        <v>#N/A</v>
      </c>
      <c r="DK87" s="429" t="e">
        <f ca="1"/>
        <v>#N/A</v>
      </c>
      <c r="DL87" s="429" t="e">
        <f ca="1"/>
        <v>#N/A</v>
      </c>
      <c r="DM87" s="429" t="e">
        <f ca="1"/>
        <v>#N/A</v>
      </c>
      <c r="DN87" s="429" t="e">
        <f ca="1"/>
        <v>#N/A</v>
      </c>
      <c r="DO87" s="429" t="e">
        <f ca="1"/>
        <v>#N/A</v>
      </c>
      <c r="DP87" s="429" t="e">
        <f ca="1"/>
        <v>#N/A</v>
      </c>
      <c r="DQ87" s="429" t="e">
        <f ca="1"/>
        <v>#N/A</v>
      </c>
      <c r="DR87" s="429" t="e">
        <f ca="1"/>
        <v>#N/A</v>
      </c>
      <c r="DS87" s="429" t="e">
        <f ca="1"/>
        <v>#N/A</v>
      </c>
      <c r="DT87" s="23"/>
    </row>
    <row r="88" spans="2:124" s="39" customFormat="1" ht="12" x14ac:dyDescent="0.25">
      <c r="B88" s="53" t="s">
        <v>137</v>
      </c>
      <c r="C88" s="360" t="str">
        <v>-</v>
      </c>
      <c r="D88" s="428" t="e">
        <f ca="1"/>
        <v>#N/A</v>
      </c>
      <c r="E88" s="429" t="e">
        <f ca="1"/>
        <v>#N/A</v>
      </c>
      <c r="F88" s="429" t="e">
        <f ca="1"/>
        <v>#N/A</v>
      </c>
      <c r="G88" s="429" t="e">
        <f ca="1"/>
        <v>#N/A</v>
      </c>
      <c r="H88" s="429" t="e">
        <f ca="1"/>
        <v>#N/A</v>
      </c>
      <c r="I88" s="429" t="e">
        <f ca="1"/>
        <v>#N/A</v>
      </c>
      <c r="J88" s="429" t="e">
        <f ca="1"/>
        <v>#N/A</v>
      </c>
      <c r="K88" s="429" t="e">
        <f ca="1"/>
        <v>#N/A</v>
      </c>
      <c r="L88" s="429" t="e">
        <f ca="1"/>
        <v>#N/A</v>
      </c>
      <c r="M88" s="429" t="e">
        <f ca="1"/>
        <v>#N/A</v>
      </c>
      <c r="N88" s="429" t="e">
        <f ca="1"/>
        <v>#N/A</v>
      </c>
      <c r="O88" s="429" t="e">
        <f ca="1"/>
        <v>#N/A</v>
      </c>
      <c r="P88" s="429" t="e">
        <f ca="1"/>
        <v>#N/A</v>
      </c>
      <c r="Q88" s="429" t="e">
        <f ca="1"/>
        <v>#N/A</v>
      </c>
      <c r="R88" s="429" t="e">
        <f ca="1"/>
        <v>#N/A</v>
      </c>
      <c r="S88" s="429" t="e">
        <f ca="1"/>
        <v>#N/A</v>
      </c>
      <c r="T88" s="429" t="e">
        <f ca="1"/>
        <v>#N/A</v>
      </c>
      <c r="U88" s="429" t="e">
        <f ca="1"/>
        <v>#N/A</v>
      </c>
      <c r="V88" s="429" t="e">
        <f ca="1"/>
        <v>#N/A</v>
      </c>
      <c r="W88" s="429" t="e">
        <f ca="1"/>
        <v>#N/A</v>
      </c>
      <c r="X88" s="429" t="e">
        <f ca="1"/>
        <v>#N/A</v>
      </c>
      <c r="Y88" s="429" t="e">
        <f ca="1"/>
        <v>#N/A</v>
      </c>
      <c r="Z88" s="429" t="e">
        <f ca="1"/>
        <v>#N/A</v>
      </c>
      <c r="AA88" s="429" t="e">
        <f ca="1"/>
        <v>#N/A</v>
      </c>
      <c r="AB88" s="429" t="e">
        <f ca="1"/>
        <v>#N/A</v>
      </c>
      <c r="AC88" s="429" t="e">
        <f ca="1"/>
        <v>#N/A</v>
      </c>
      <c r="AD88" s="429" t="e">
        <f ca="1"/>
        <v>#N/A</v>
      </c>
      <c r="AE88" s="429" t="e">
        <f ca="1"/>
        <v>#N/A</v>
      </c>
      <c r="AF88" s="429" t="e">
        <f ca="1"/>
        <v>#N/A</v>
      </c>
      <c r="AG88" s="429" t="e">
        <f ca="1"/>
        <v>#N/A</v>
      </c>
      <c r="AH88" s="429" t="e">
        <f ca="1"/>
        <v>#N/A</v>
      </c>
      <c r="AI88" s="429" t="e">
        <f ca="1"/>
        <v>#N/A</v>
      </c>
      <c r="AJ88" s="429" t="e">
        <f ca="1"/>
        <v>#N/A</v>
      </c>
      <c r="AK88" s="429" t="e">
        <f ca="1"/>
        <v>#N/A</v>
      </c>
      <c r="AL88" s="429" t="e">
        <f ca="1"/>
        <v>#N/A</v>
      </c>
      <c r="AM88" s="429" t="e">
        <f ca="1"/>
        <v>#N/A</v>
      </c>
      <c r="AN88" s="429" t="e">
        <f ca="1"/>
        <v>#N/A</v>
      </c>
      <c r="AO88" s="429" t="e">
        <f ca="1"/>
        <v>#N/A</v>
      </c>
      <c r="AP88" s="429" t="e">
        <f ca="1"/>
        <v>#N/A</v>
      </c>
      <c r="AQ88" s="429" t="e">
        <f ca="1"/>
        <v>#N/A</v>
      </c>
      <c r="AR88" s="429" t="e">
        <f ca="1"/>
        <v>#N/A</v>
      </c>
      <c r="AS88" s="429" t="e">
        <f ca="1"/>
        <v>#N/A</v>
      </c>
      <c r="AT88" s="429" t="e">
        <f ca="1"/>
        <v>#N/A</v>
      </c>
      <c r="AU88" s="429" t="e">
        <f ca="1"/>
        <v>#N/A</v>
      </c>
      <c r="AV88" s="429" t="e">
        <f ca="1"/>
        <v>#N/A</v>
      </c>
      <c r="AW88" s="429" t="e">
        <f ca="1"/>
        <v>#N/A</v>
      </c>
      <c r="AX88" s="429" t="e">
        <f ca="1"/>
        <v>#N/A</v>
      </c>
      <c r="AY88" s="429" t="e">
        <f ca="1"/>
        <v>#N/A</v>
      </c>
      <c r="AZ88" s="429" t="e">
        <f ca="1"/>
        <v>#N/A</v>
      </c>
      <c r="BA88" s="429" t="e">
        <f ca="1"/>
        <v>#N/A</v>
      </c>
      <c r="BB88" s="429" t="e">
        <f ca="1"/>
        <v>#N/A</v>
      </c>
      <c r="BC88" s="429" t="e">
        <f ca="1"/>
        <v>#N/A</v>
      </c>
      <c r="BD88" s="429" t="e">
        <f ca="1"/>
        <v>#N/A</v>
      </c>
      <c r="BE88" s="429" t="e">
        <f ca="1"/>
        <v>#N/A</v>
      </c>
      <c r="BF88" s="429" t="e">
        <f ca="1"/>
        <v>#N/A</v>
      </c>
      <c r="BG88" s="429" t="e">
        <f ca="1"/>
        <v>#N/A</v>
      </c>
      <c r="BH88" s="429" t="e">
        <f ca="1"/>
        <v>#N/A</v>
      </c>
      <c r="BI88" s="429" t="e">
        <f ca="1"/>
        <v>#N/A</v>
      </c>
      <c r="BJ88" s="429" t="e">
        <f ca="1"/>
        <v>#N/A</v>
      </c>
      <c r="BK88" s="429" t="e">
        <f ca="1"/>
        <v>#N/A</v>
      </c>
      <c r="BL88" s="429" t="e">
        <f ca="1"/>
        <v>#N/A</v>
      </c>
      <c r="BM88" s="429" t="e">
        <f ca="1"/>
        <v>#N/A</v>
      </c>
      <c r="BN88" s="429" t="e">
        <f ca="1"/>
        <v>#N/A</v>
      </c>
      <c r="BO88" s="429" t="e">
        <f ca="1"/>
        <v>#N/A</v>
      </c>
      <c r="BP88" s="429" t="e">
        <f ca="1"/>
        <v>#N/A</v>
      </c>
      <c r="BQ88" s="429" t="e">
        <f ca="1"/>
        <v>#N/A</v>
      </c>
      <c r="BR88" s="429" t="e">
        <f ca="1"/>
        <v>#N/A</v>
      </c>
      <c r="BS88" s="429" t="e">
        <f ca="1"/>
        <v>#N/A</v>
      </c>
      <c r="BT88" s="429" t="e">
        <f ca="1"/>
        <v>#N/A</v>
      </c>
      <c r="BU88" s="429" t="e">
        <f ca="1"/>
        <v>#N/A</v>
      </c>
      <c r="BV88" s="429" t="e">
        <f ca="1"/>
        <v>#N/A</v>
      </c>
      <c r="BW88" s="429" t="e">
        <f ca="1"/>
        <v>#N/A</v>
      </c>
      <c r="BX88" s="429" t="e">
        <f ca="1"/>
        <v>#N/A</v>
      </c>
      <c r="BY88" s="429" t="e">
        <f ca="1"/>
        <v>#N/A</v>
      </c>
      <c r="BZ88" s="429" t="e">
        <f ca="1"/>
        <v>#N/A</v>
      </c>
      <c r="CA88" s="429" t="e">
        <f ca="1"/>
        <v>#N/A</v>
      </c>
      <c r="CB88" s="429" t="e">
        <f ca="1"/>
        <v>#N/A</v>
      </c>
      <c r="CC88" s="429" t="e">
        <f ca="1"/>
        <v>#N/A</v>
      </c>
      <c r="CD88" s="429" t="e">
        <f ca="1"/>
        <v>#N/A</v>
      </c>
      <c r="CE88" s="429" t="e">
        <f ca="1"/>
        <v>#N/A</v>
      </c>
      <c r="CF88" s="429" t="e">
        <f ca="1"/>
        <v>#N/A</v>
      </c>
      <c r="CG88" s="429" t="e">
        <f ca="1"/>
        <v>#N/A</v>
      </c>
      <c r="CH88" s="429" t="e">
        <f ca="1"/>
        <v>#N/A</v>
      </c>
      <c r="CI88" s="429" t="e">
        <f ca="1"/>
        <v>#N/A</v>
      </c>
      <c r="CJ88" s="429" t="e">
        <f ca="1"/>
        <v>#N/A</v>
      </c>
      <c r="CK88" s="429" t="e">
        <f ca="1"/>
        <v>#N/A</v>
      </c>
      <c r="CL88" s="429" t="e">
        <f ca="1"/>
        <v>#N/A</v>
      </c>
      <c r="CM88" s="429" t="e">
        <f ca="1"/>
        <v>#N/A</v>
      </c>
      <c r="CN88" s="429" t="e">
        <f ca="1"/>
        <v>#N/A</v>
      </c>
      <c r="CO88" s="429" t="e">
        <f ca="1"/>
        <v>#N/A</v>
      </c>
      <c r="CP88" s="429" t="e">
        <f ca="1"/>
        <v>#N/A</v>
      </c>
      <c r="CQ88" s="429" t="e">
        <f ca="1"/>
        <v>#N/A</v>
      </c>
      <c r="CR88" s="429" t="e">
        <f ca="1"/>
        <v>#N/A</v>
      </c>
      <c r="CS88" s="429" t="e">
        <f ca="1"/>
        <v>#N/A</v>
      </c>
      <c r="CT88" s="429" t="e">
        <f ca="1"/>
        <v>#N/A</v>
      </c>
      <c r="CU88" s="429" t="e">
        <f ca="1"/>
        <v>#N/A</v>
      </c>
      <c r="CV88" s="429" t="e">
        <f ca="1"/>
        <v>#N/A</v>
      </c>
      <c r="CW88" s="429" t="e">
        <f ca="1"/>
        <v>#N/A</v>
      </c>
      <c r="CX88" s="429" t="e">
        <f ca="1"/>
        <v>#N/A</v>
      </c>
      <c r="CY88" s="429" t="e">
        <f ca="1"/>
        <v>#N/A</v>
      </c>
      <c r="CZ88" s="429" t="e">
        <f ca="1"/>
        <v>#N/A</v>
      </c>
      <c r="DA88" s="429" t="e">
        <f ca="1"/>
        <v>#N/A</v>
      </c>
      <c r="DB88" s="429" t="e">
        <f ca="1"/>
        <v>#N/A</v>
      </c>
      <c r="DC88" s="429" t="e">
        <f ca="1"/>
        <v>#N/A</v>
      </c>
      <c r="DD88" s="429" t="e">
        <f ca="1"/>
        <v>#N/A</v>
      </c>
      <c r="DE88" s="429" t="e">
        <f ca="1"/>
        <v>#N/A</v>
      </c>
      <c r="DF88" s="429" t="e">
        <f ca="1"/>
        <v>#N/A</v>
      </c>
      <c r="DG88" s="429" t="e">
        <f ca="1"/>
        <v>#N/A</v>
      </c>
      <c r="DH88" s="429" t="e">
        <f ca="1"/>
        <v>#N/A</v>
      </c>
      <c r="DI88" s="429" t="e">
        <f ca="1"/>
        <v>#N/A</v>
      </c>
      <c r="DJ88" s="429" t="e">
        <f ca="1"/>
        <v>#N/A</v>
      </c>
      <c r="DK88" s="429" t="e">
        <f ca="1"/>
        <v>#N/A</v>
      </c>
      <c r="DL88" s="429" t="e">
        <f ca="1"/>
        <v>#N/A</v>
      </c>
      <c r="DM88" s="429" t="e">
        <f ca="1"/>
        <v>#N/A</v>
      </c>
      <c r="DN88" s="429" t="e">
        <f ca="1"/>
        <v>#N/A</v>
      </c>
      <c r="DO88" s="429" t="e">
        <f ca="1"/>
        <v>#N/A</v>
      </c>
      <c r="DP88" s="429" t="e">
        <f ca="1"/>
        <v>#N/A</v>
      </c>
      <c r="DQ88" s="429" t="e">
        <f ca="1"/>
        <v>#N/A</v>
      </c>
      <c r="DR88" s="429" t="e">
        <f ca="1"/>
        <v>#N/A</v>
      </c>
      <c r="DS88" s="429" t="e">
        <f ca="1"/>
        <v>#N/A</v>
      </c>
      <c r="DT88" s="23"/>
    </row>
    <row r="89" spans="2:124" s="39" customFormat="1" ht="12" x14ac:dyDescent="0.25">
      <c r="B89" s="53" t="s">
        <v>139</v>
      </c>
      <c r="C89" s="361" t="str">
        <v>-</v>
      </c>
      <c r="D89" s="430" t="e">
        <f ca="1"/>
        <v>#N/A</v>
      </c>
      <c r="E89" s="431" t="e">
        <f ca="1"/>
        <v>#N/A</v>
      </c>
      <c r="F89" s="431" t="e">
        <f ca="1"/>
        <v>#N/A</v>
      </c>
      <c r="G89" s="431" t="e">
        <f ca="1"/>
        <v>#N/A</v>
      </c>
      <c r="H89" s="431" t="e">
        <f ca="1"/>
        <v>#N/A</v>
      </c>
      <c r="I89" s="431" t="e">
        <f ca="1"/>
        <v>#N/A</v>
      </c>
      <c r="J89" s="431" t="e">
        <f ca="1"/>
        <v>#N/A</v>
      </c>
      <c r="K89" s="431" t="e">
        <f ca="1"/>
        <v>#N/A</v>
      </c>
      <c r="L89" s="431" t="e">
        <f ca="1"/>
        <v>#N/A</v>
      </c>
      <c r="M89" s="431" t="e">
        <f ca="1"/>
        <v>#N/A</v>
      </c>
      <c r="N89" s="431" t="e">
        <f ca="1"/>
        <v>#N/A</v>
      </c>
      <c r="O89" s="431" t="e">
        <f ca="1"/>
        <v>#N/A</v>
      </c>
      <c r="P89" s="431" t="e">
        <f ca="1"/>
        <v>#N/A</v>
      </c>
      <c r="Q89" s="431" t="e">
        <f ca="1"/>
        <v>#N/A</v>
      </c>
      <c r="R89" s="431" t="e">
        <f ca="1"/>
        <v>#N/A</v>
      </c>
      <c r="S89" s="431" t="e">
        <f ca="1"/>
        <v>#N/A</v>
      </c>
      <c r="T89" s="431" t="e">
        <f ca="1"/>
        <v>#N/A</v>
      </c>
      <c r="U89" s="431" t="e">
        <f ca="1"/>
        <v>#N/A</v>
      </c>
      <c r="V89" s="431" t="e">
        <f ca="1"/>
        <v>#N/A</v>
      </c>
      <c r="W89" s="431" t="e">
        <f ca="1"/>
        <v>#N/A</v>
      </c>
      <c r="X89" s="431" t="e">
        <f ca="1"/>
        <v>#N/A</v>
      </c>
      <c r="Y89" s="431" t="e">
        <f ca="1"/>
        <v>#N/A</v>
      </c>
      <c r="Z89" s="431" t="e">
        <f ca="1"/>
        <v>#N/A</v>
      </c>
      <c r="AA89" s="431" t="e">
        <f ca="1"/>
        <v>#N/A</v>
      </c>
      <c r="AB89" s="431" t="e">
        <f ca="1"/>
        <v>#N/A</v>
      </c>
      <c r="AC89" s="431" t="e">
        <f ca="1"/>
        <v>#N/A</v>
      </c>
      <c r="AD89" s="431" t="e">
        <f ca="1"/>
        <v>#N/A</v>
      </c>
      <c r="AE89" s="431" t="e">
        <f ca="1"/>
        <v>#N/A</v>
      </c>
      <c r="AF89" s="431" t="e">
        <f ca="1"/>
        <v>#N/A</v>
      </c>
      <c r="AG89" s="431" t="e">
        <f ca="1"/>
        <v>#N/A</v>
      </c>
      <c r="AH89" s="431" t="e">
        <f ca="1"/>
        <v>#N/A</v>
      </c>
      <c r="AI89" s="431" t="e">
        <f ca="1"/>
        <v>#N/A</v>
      </c>
      <c r="AJ89" s="431" t="e">
        <f ca="1"/>
        <v>#N/A</v>
      </c>
      <c r="AK89" s="431" t="e">
        <f ca="1"/>
        <v>#N/A</v>
      </c>
      <c r="AL89" s="431" t="e">
        <f ca="1"/>
        <v>#N/A</v>
      </c>
      <c r="AM89" s="431" t="e">
        <f ca="1"/>
        <v>#N/A</v>
      </c>
      <c r="AN89" s="431" t="e">
        <f ca="1"/>
        <v>#N/A</v>
      </c>
      <c r="AO89" s="431" t="e">
        <f ca="1"/>
        <v>#N/A</v>
      </c>
      <c r="AP89" s="431" t="e">
        <f ca="1"/>
        <v>#N/A</v>
      </c>
      <c r="AQ89" s="431" t="e">
        <f ca="1"/>
        <v>#N/A</v>
      </c>
      <c r="AR89" s="431" t="e">
        <f ca="1"/>
        <v>#N/A</v>
      </c>
      <c r="AS89" s="431" t="e">
        <f ca="1"/>
        <v>#N/A</v>
      </c>
      <c r="AT89" s="431" t="e">
        <f ca="1"/>
        <v>#N/A</v>
      </c>
      <c r="AU89" s="431" t="e">
        <f ca="1"/>
        <v>#N/A</v>
      </c>
      <c r="AV89" s="431" t="e">
        <f ca="1"/>
        <v>#N/A</v>
      </c>
      <c r="AW89" s="431" t="e">
        <f ca="1"/>
        <v>#N/A</v>
      </c>
      <c r="AX89" s="431" t="e">
        <f ca="1"/>
        <v>#N/A</v>
      </c>
      <c r="AY89" s="431" t="e">
        <f ca="1"/>
        <v>#N/A</v>
      </c>
      <c r="AZ89" s="431" t="e">
        <f ca="1"/>
        <v>#N/A</v>
      </c>
      <c r="BA89" s="431" t="e">
        <f ca="1"/>
        <v>#N/A</v>
      </c>
      <c r="BB89" s="431" t="e">
        <f ca="1"/>
        <v>#N/A</v>
      </c>
      <c r="BC89" s="431" t="e">
        <f ca="1"/>
        <v>#N/A</v>
      </c>
      <c r="BD89" s="431" t="e">
        <f ca="1"/>
        <v>#N/A</v>
      </c>
      <c r="BE89" s="431" t="e">
        <f ca="1"/>
        <v>#N/A</v>
      </c>
      <c r="BF89" s="431" t="e">
        <f ca="1"/>
        <v>#N/A</v>
      </c>
      <c r="BG89" s="431" t="e">
        <f ca="1"/>
        <v>#N/A</v>
      </c>
      <c r="BH89" s="431" t="e">
        <f ca="1"/>
        <v>#N/A</v>
      </c>
      <c r="BI89" s="431" t="e">
        <f ca="1"/>
        <v>#N/A</v>
      </c>
      <c r="BJ89" s="431" t="e">
        <f ca="1"/>
        <v>#N/A</v>
      </c>
      <c r="BK89" s="431" t="e">
        <f ca="1"/>
        <v>#N/A</v>
      </c>
      <c r="BL89" s="431" t="e">
        <f ca="1"/>
        <v>#N/A</v>
      </c>
      <c r="BM89" s="431" t="e">
        <f ca="1"/>
        <v>#N/A</v>
      </c>
      <c r="BN89" s="431" t="e">
        <f ca="1"/>
        <v>#N/A</v>
      </c>
      <c r="BO89" s="431" t="e">
        <f ca="1"/>
        <v>#N/A</v>
      </c>
      <c r="BP89" s="431" t="e">
        <f ca="1"/>
        <v>#N/A</v>
      </c>
      <c r="BQ89" s="431" t="e">
        <f ca="1"/>
        <v>#N/A</v>
      </c>
      <c r="BR89" s="431" t="e">
        <f ca="1"/>
        <v>#N/A</v>
      </c>
      <c r="BS89" s="431" t="e">
        <f ca="1"/>
        <v>#N/A</v>
      </c>
      <c r="BT89" s="431" t="e">
        <f ca="1"/>
        <v>#N/A</v>
      </c>
      <c r="BU89" s="431" t="e">
        <f ca="1"/>
        <v>#N/A</v>
      </c>
      <c r="BV89" s="431" t="e">
        <f ca="1"/>
        <v>#N/A</v>
      </c>
      <c r="BW89" s="431" t="e">
        <f ca="1"/>
        <v>#N/A</v>
      </c>
      <c r="BX89" s="431" t="e">
        <f ca="1"/>
        <v>#N/A</v>
      </c>
      <c r="BY89" s="431" t="e">
        <f ca="1"/>
        <v>#N/A</v>
      </c>
      <c r="BZ89" s="431" t="e">
        <f ca="1"/>
        <v>#N/A</v>
      </c>
      <c r="CA89" s="431" t="e">
        <f ca="1"/>
        <v>#N/A</v>
      </c>
      <c r="CB89" s="431" t="e">
        <f ca="1"/>
        <v>#N/A</v>
      </c>
      <c r="CC89" s="431" t="e">
        <f ca="1"/>
        <v>#N/A</v>
      </c>
      <c r="CD89" s="431" t="e">
        <f ca="1"/>
        <v>#N/A</v>
      </c>
      <c r="CE89" s="431" t="e">
        <f ca="1"/>
        <v>#N/A</v>
      </c>
      <c r="CF89" s="431" t="e">
        <f ca="1"/>
        <v>#N/A</v>
      </c>
      <c r="CG89" s="431" t="e">
        <f ca="1"/>
        <v>#N/A</v>
      </c>
      <c r="CH89" s="431" t="e">
        <f ca="1"/>
        <v>#N/A</v>
      </c>
      <c r="CI89" s="431" t="e">
        <f ca="1"/>
        <v>#N/A</v>
      </c>
      <c r="CJ89" s="431" t="e">
        <f ca="1"/>
        <v>#N/A</v>
      </c>
      <c r="CK89" s="431" t="e">
        <f ca="1"/>
        <v>#N/A</v>
      </c>
      <c r="CL89" s="431" t="e">
        <f ca="1"/>
        <v>#N/A</v>
      </c>
      <c r="CM89" s="431" t="e">
        <f ca="1"/>
        <v>#N/A</v>
      </c>
      <c r="CN89" s="431" t="e">
        <f ca="1"/>
        <v>#N/A</v>
      </c>
      <c r="CO89" s="431" t="e">
        <f ca="1"/>
        <v>#N/A</v>
      </c>
      <c r="CP89" s="431" t="e">
        <f ca="1"/>
        <v>#N/A</v>
      </c>
      <c r="CQ89" s="431" t="e">
        <f ca="1"/>
        <v>#N/A</v>
      </c>
      <c r="CR89" s="431" t="e">
        <f ca="1"/>
        <v>#N/A</v>
      </c>
      <c r="CS89" s="431" t="e">
        <f ca="1"/>
        <v>#N/A</v>
      </c>
      <c r="CT89" s="431" t="e">
        <f ca="1"/>
        <v>#N/A</v>
      </c>
      <c r="CU89" s="431" t="e">
        <f ca="1"/>
        <v>#N/A</v>
      </c>
      <c r="CV89" s="431" t="e">
        <f ca="1"/>
        <v>#N/A</v>
      </c>
      <c r="CW89" s="431" t="e">
        <f ca="1"/>
        <v>#N/A</v>
      </c>
      <c r="CX89" s="431" t="e">
        <f ca="1"/>
        <v>#N/A</v>
      </c>
      <c r="CY89" s="431" t="e">
        <f ca="1"/>
        <v>#N/A</v>
      </c>
      <c r="CZ89" s="431" t="e">
        <f ca="1"/>
        <v>#N/A</v>
      </c>
      <c r="DA89" s="431" t="e">
        <f ca="1"/>
        <v>#N/A</v>
      </c>
      <c r="DB89" s="431" t="e">
        <f ca="1"/>
        <v>#N/A</v>
      </c>
      <c r="DC89" s="431" t="e">
        <f ca="1"/>
        <v>#N/A</v>
      </c>
      <c r="DD89" s="431" t="e">
        <f ca="1"/>
        <v>#N/A</v>
      </c>
      <c r="DE89" s="431" t="e">
        <f ca="1"/>
        <v>#N/A</v>
      </c>
      <c r="DF89" s="431" t="e">
        <f ca="1"/>
        <v>#N/A</v>
      </c>
      <c r="DG89" s="431" t="e">
        <f ca="1"/>
        <v>#N/A</v>
      </c>
      <c r="DH89" s="431" t="e">
        <f ca="1"/>
        <v>#N/A</v>
      </c>
      <c r="DI89" s="431" t="e">
        <f ca="1"/>
        <v>#N/A</v>
      </c>
      <c r="DJ89" s="431" t="e">
        <f ca="1"/>
        <v>#N/A</v>
      </c>
      <c r="DK89" s="431" t="e">
        <f ca="1"/>
        <v>#N/A</v>
      </c>
      <c r="DL89" s="431" t="e">
        <f ca="1"/>
        <v>#N/A</v>
      </c>
      <c r="DM89" s="431" t="e">
        <f ca="1"/>
        <v>#N/A</v>
      </c>
      <c r="DN89" s="431" t="e">
        <f ca="1"/>
        <v>#N/A</v>
      </c>
      <c r="DO89" s="431" t="e">
        <f ca="1"/>
        <v>#N/A</v>
      </c>
      <c r="DP89" s="431" t="e">
        <f ca="1"/>
        <v>#N/A</v>
      </c>
      <c r="DQ89" s="431" t="e">
        <f ca="1"/>
        <v>#N/A</v>
      </c>
      <c r="DR89" s="431" t="e">
        <f ca="1"/>
        <v>#N/A</v>
      </c>
      <c r="DS89" s="431" t="e">
        <f ca="1"/>
        <v>#N/A</v>
      </c>
      <c r="DT89" s="24"/>
    </row>
    <row r="90" spans="2:124" s="39" customFormat="1" ht="12" x14ac:dyDescent="0.25">
      <c r="B90" s="53" t="s">
        <v>140</v>
      </c>
      <c r="C90" s="360" t="str">
        <v>-</v>
      </c>
      <c r="D90" s="428" t="e">
        <f ca="1"/>
        <v>#N/A</v>
      </c>
      <c r="E90" s="429" t="e">
        <f ca="1"/>
        <v>#N/A</v>
      </c>
      <c r="F90" s="429" t="e">
        <f ca="1"/>
        <v>#N/A</v>
      </c>
      <c r="G90" s="429" t="e">
        <f ca="1"/>
        <v>#N/A</v>
      </c>
      <c r="H90" s="429" t="e">
        <f ca="1"/>
        <v>#N/A</v>
      </c>
      <c r="I90" s="429" t="e">
        <f ca="1"/>
        <v>#N/A</v>
      </c>
      <c r="J90" s="429" t="e">
        <f ca="1"/>
        <v>#N/A</v>
      </c>
      <c r="K90" s="429" t="e">
        <f ca="1"/>
        <v>#N/A</v>
      </c>
      <c r="L90" s="429" t="e">
        <f ca="1"/>
        <v>#N/A</v>
      </c>
      <c r="M90" s="429" t="e">
        <f ca="1"/>
        <v>#N/A</v>
      </c>
      <c r="N90" s="429" t="e">
        <f ca="1"/>
        <v>#N/A</v>
      </c>
      <c r="O90" s="429" t="e">
        <f ca="1"/>
        <v>#N/A</v>
      </c>
      <c r="P90" s="429" t="e">
        <f ca="1"/>
        <v>#N/A</v>
      </c>
      <c r="Q90" s="429" t="e">
        <f ca="1"/>
        <v>#N/A</v>
      </c>
      <c r="R90" s="429" t="e">
        <f ca="1"/>
        <v>#N/A</v>
      </c>
      <c r="S90" s="429" t="e">
        <f ca="1"/>
        <v>#N/A</v>
      </c>
      <c r="T90" s="429" t="e">
        <f ca="1"/>
        <v>#N/A</v>
      </c>
      <c r="U90" s="429" t="e">
        <f ca="1"/>
        <v>#N/A</v>
      </c>
      <c r="V90" s="429" t="e">
        <f ca="1"/>
        <v>#N/A</v>
      </c>
      <c r="W90" s="429" t="e">
        <f ca="1"/>
        <v>#N/A</v>
      </c>
      <c r="X90" s="429" t="e">
        <f ca="1"/>
        <v>#N/A</v>
      </c>
      <c r="Y90" s="429" t="e">
        <f ca="1"/>
        <v>#N/A</v>
      </c>
      <c r="Z90" s="429" t="e">
        <f ca="1"/>
        <v>#N/A</v>
      </c>
      <c r="AA90" s="429" t="e">
        <f ca="1"/>
        <v>#N/A</v>
      </c>
      <c r="AB90" s="429" t="e">
        <f ca="1"/>
        <v>#N/A</v>
      </c>
      <c r="AC90" s="429" t="e">
        <f ca="1"/>
        <v>#N/A</v>
      </c>
      <c r="AD90" s="429" t="e">
        <f ca="1"/>
        <v>#N/A</v>
      </c>
      <c r="AE90" s="429" t="e">
        <f ca="1"/>
        <v>#N/A</v>
      </c>
      <c r="AF90" s="429" t="e">
        <f ca="1"/>
        <v>#N/A</v>
      </c>
      <c r="AG90" s="429" t="e">
        <f ca="1"/>
        <v>#N/A</v>
      </c>
      <c r="AH90" s="429" t="e">
        <f ca="1"/>
        <v>#N/A</v>
      </c>
      <c r="AI90" s="429" t="e">
        <f ca="1"/>
        <v>#N/A</v>
      </c>
      <c r="AJ90" s="429" t="e">
        <f ca="1"/>
        <v>#N/A</v>
      </c>
      <c r="AK90" s="429" t="e">
        <f ca="1"/>
        <v>#N/A</v>
      </c>
      <c r="AL90" s="429" t="e">
        <f ca="1"/>
        <v>#N/A</v>
      </c>
      <c r="AM90" s="429" t="e">
        <f ca="1"/>
        <v>#N/A</v>
      </c>
      <c r="AN90" s="429" t="e">
        <f ca="1"/>
        <v>#N/A</v>
      </c>
      <c r="AO90" s="429" t="e">
        <f ca="1"/>
        <v>#N/A</v>
      </c>
      <c r="AP90" s="429" t="e">
        <f ca="1"/>
        <v>#N/A</v>
      </c>
      <c r="AQ90" s="429" t="e">
        <f ca="1"/>
        <v>#N/A</v>
      </c>
      <c r="AR90" s="429" t="e">
        <f ca="1"/>
        <v>#N/A</v>
      </c>
      <c r="AS90" s="429" t="e">
        <f ca="1"/>
        <v>#N/A</v>
      </c>
      <c r="AT90" s="429" t="e">
        <f ca="1"/>
        <v>#N/A</v>
      </c>
      <c r="AU90" s="429" t="e">
        <f ca="1"/>
        <v>#N/A</v>
      </c>
      <c r="AV90" s="429" t="e">
        <f ca="1"/>
        <v>#N/A</v>
      </c>
      <c r="AW90" s="429" t="e">
        <f ca="1"/>
        <v>#N/A</v>
      </c>
      <c r="AX90" s="429" t="e">
        <f ca="1"/>
        <v>#N/A</v>
      </c>
      <c r="AY90" s="429" t="e">
        <f ca="1"/>
        <v>#N/A</v>
      </c>
      <c r="AZ90" s="429" t="e">
        <f ca="1"/>
        <v>#N/A</v>
      </c>
      <c r="BA90" s="429" t="e">
        <f ca="1"/>
        <v>#N/A</v>
      </c>
      <c r="BB90" s="429" t="e">
        <f ca="1"/>
        <v>#N/A</v>
      </c>
      <c r="BC90" s="429" t="e">
        <f ca="1"/>
        <v>#N/A</v>
      </c>
      <c r="BD90" s="429" t="e">
        <f ca="1"/>
        <v>#N/A</v>
      </c>
      <c r="BE90" s="429" t="e">
        <f ca="1"/>
        <v>#N/A</v>
      </c>
      <c r="BF90" s="429" t="e">
        <f ca="1"/>
        <v>#N/A</v>
      </c>
      <c r="BG90" s="429" t="e">
        <f ca="1"/>
        <v>#N/A</v>
      </c>
      <c r="BH90" s="429" t="e">
        <f ca="1"/>
        <v>#N/A</v>
      </c>
      <c r="BI90" s="429" t="e">
        <f ca="1"/>
        <v>#N/A</v>
      </c>
      <c r="BJ90" s="429" t="e">
        <f ca="1"/>
        <v>#N/A</v>
      </c>
      <c r="BK90" s="429" t="e">
        <f ca="1"/>
        <v>#N/A</v>
      </c>
      <c r="BL90" s="429" t="e">
        <f ca="1"/>
        <v>#N/A</v>
      </c>
      <c r="BM90" s="429" t="e">
        <f ca="1"/>
        <v>#N/A</v>
      </c>
      <c r="BN90" s="429" t="e">
        <f ca="1"/>
        <v>#N/A</v>
      </c>
      <c r="BO90" s="429" t="e">
        <f ca="1"/>
        <v>#N/A</v>
      </c>
      <c r="BP90" s="429" t="e">
        <f ca="1"/>
        <v>#N/A</v>
      </c>
      <c r="BQ90" s="429" t="e">
        <f ca="1"/>
        <v>#N/A</v>
      </c>
      <c r="BR90" s="429" t="e">
        <f ca="1"/>
        <v>#N/A</v>
      </c>
      <c r="BS90" s="429" t="e">
        <f ca="1"/>
        <v>#N/A</v>
      </c>
      <c r="BT90" s="429" t="e">
        <f ca="1"/>
        <v>#N/A</v>
      </c>
      <c r="BU90" s="429" t="e">
        <f ca="1"/>
        <v>#N/A</v>
      </c>
      <c r="BV90" s="429" t="e">
        <f ca="1"/>
        <v>#N/A</v>
      </c>
      <c r="BW90" s="429" t="e">
        <f ca="1"/>
        <v>#N/A</v>
      </c>
      <c r="BX90" s="429" t="e">
        <f ca="1"/>
        <v>#N/A</v>
      </c>
      <c r="BY90" s="429" t="e">
        <f ca="1"/>
        <v>#N/A</v>
      </c>
      <c r="BZ90" s="429" t="e">
        <f ca="1"/>
        <v>#N/A</v>
      </c>
      <c r="CA90" s="429" t="e">
        <f ca="1"/>
        <v>#N/A</v>
      </c>
      <c r="CB90" s="429" t="e">
        <f ca="1"/>
        <v>#N/A</v>
      </c>
      <c r="CC90" s="429" t="e">
        <f ca="1"/>
        <v>#N/A</v>
      </c>
      <c r="CD90" s="429" t="e">
        <f ca="1"/>
        <v>#N/A</v>
      </c>
      <c r="CE90" s="429" t="e">
        <f ca="1"/>
        <v>#N/A</v>
      </c>
      <c r="CF90" s="429" t="e">
        <f ca="1"/>
        <v>#N/A</v>
      </c>
      <c r="CG90" s="429" t="e">
        <f ca="1"/>
        <v>#N/A</v>
      </c>
      <c r="CH90" s="429" t="e">
        <f ca="1"/>
        <v>#N/A</v>
      </c>
      <c r="CI90" s="429" t="e">
        <f ca="1"/>
        <v>#N/A</v>
      </c>
      <c r="CJ90" s="429" t="e">
        <f ca="1"/>
        <v>#N/A</v>
      </c>
      <c r="CK90" s="429" t="e">
        <f ca="1"/>
        <v>#N/A</v>
      </c>
      <c r="CL90" s="429" t="e">
        <f ca="1"/>
        <v>#N/A</v>
      </c>
      <c r="CM90" s="429" t="e">
        <f ca="1"/>
        <v>#N/A</v>
      </c>
      <c r="CN90" s="429" t="e">
        <f ca="1"/>
        <v>#N/A</v>
      </c>
      <c r="CO90" s="429" t="e">
        <f ca="1"/>
        <v>#N/A</v>
      </c>
      <c r="CP90" s="429" t="e">
        <f ca="1"/>
        <v>#N/A</v>
      </c>
      <c r="CQ90" s="429" t="e">
        <f ca="1"/>
        <v>#N/A</v>
      </c>
      <c r="CR90" s="429" t="e">
        <f ca="1"/>
        <v>#N/A</v>
      </c>
      <c r="CS90" s="429" t="e">
        <f ca="1"/>
        <v>#N/A</v>
      </c>
      <c r="CT90" s="429" t="e">
        <f ca="1"/>
        <v>#N/A</v>
      </c>
      <c r="CU90" s="429" t="e">
        <f ca="1"/>
        <v>#N/A</v>
      </c>
      <c r="CV90" s="429" t="e">
        <f ca="1"/>
        <v>#N/A</v>
      </c>
      <c r="CW90" s="429" t="e">
        <f ca="1"/>
        <v>#N/A</v>
      </c>
      <c r="CX90" s="429" t="e">
        <f ca="1"/>
        <v>#N/A</v>
      </c>
      <c r="CY90" s="429" t="e">
        <f ca="1"/>
        <v>#N/A</v>
      </c>
      <c r="CZ90" s="429" t="e">
        <f ca="1"/>
        <v>#N/A</v>
      </c>
      <c r="DA90" s="429" t="e">
        <f ca="1"/>
        <v>#N/A</v>
      </c>
      <c r="DB90" s="429" t="e">
        <f ca="1"/>
        <v>#N/A</v>
      </c>
      <c r="DC90" s="429" t="e">
        <f ca="1"/>
        <v>#N/A</v>
      </c>
      <c r="DD90" s="429" t="e">
        <f ca="1"/>
        <v>#N/A</v>
      </c>
      <c r="DE90" s="429" t="e">
        <f ca="1"/>
        <v>#N/A</v>
      </c>
      <c r="DF90" s="429" t="e">
        <f ca="1"/>
        <v>#N/A</v>
      </c>
      <c r="DG90" s="429" t="e">
        <f ca="1"/>
        <v>#N/A</v>
      </c>
      <c r="DH90" s="429" t="e">
        <f ca="1"/>
        <v>#N/A</v>
      </c>
      <c r="DI90" s="429" t="e">
        <f ca="1"/>
        <v>#N/A</v>
      </c>
      <c r="DJ90" s="429" t="e">
        <f ca="1"/>
        <v>#N/A</v>
      </c>
      <c r="DK90" s="429" t="e">
        <f ca="1"/>
        <v>#N/A</v>
      </c>
      <c r="DL90" s="429" t="e">
        <f ca="1"/>
        <v>#N/A</v>
      </c>
      <c r="DM90" s="429" t="e">
        <f ca="1"/>
        <v>#N/A</v>
      </c>
      <c r="DN90" s="429" t="e">
        <f ca="1"/>
        <v>#N/A</v>
      </c>
      <c r="DO90" s="429" t="e">
        <f ca="1"/>
        <v>#N/A</v>
      </c>
      <c r="DP90" s="429" t="e">
        <f ca="1"/>
        <v>#N/A</v>
      </c>
      <c r="DQ90" s="429" t="e">
        <f ca="1"/>
        <v>#N/A</v>
      </c>
      <c r="DR90" s="429" t="e">
        <f ca="1"/>
        <v>#N/A</v>
      </c>
      <c r="DS90" s="429" t="e">
        <f ca="1"/>
        <v>#N/A</v>
      </c>
      <c r="DT90" s="23"/>
    </row>
    <row r="91" spans="2:124" s="39" customFormat="1" ht="12" x14ac:dyDescent="0.25">
      <c r="B91" s="53" t="s">
        <v>142</v>
      </c>
      <c r="C91" s="360" t="str">
        <v>-</v>
      </c>
      <c r="D91" s="428" t="e">
        <f ca="1"/>
        <v>#N/A</v>
      </c>
      <c r="E91" s="429" t="e">
        <f ca="1"/>
        <v>#N/A</v>
      </c>
      <c r="F91" s="429" t="e">
        <f ca="1"/>
        <v>#N/A</v>
      </c>
      <c r="G91" s="429" t="e">
        <f ca="1"/>
        <v>#N/A</v>
      </c>
      <c r="H91" s="429" t="e">
        <f ca="1"/>
        <v>#N/A</v>
      </c>
      <c r="I91" s="429" t="e">
        <f ca="1"/>
        <v>#N/A</v>
      </c>
      <c r="J91" s="429" t="e">
        <f ca="1"/>
        <v>#N/A</v>
      </c>
      <c r="K91" s="429" t="e">
        <f ca="1"/>
        <v>#N/A</v>
      </c>
      <c r="L91" s="429" t="e">
        <f ca="1"/>
        <v>#N/A</v>
      </c>
      <c r="M91" s="429" t="e">
        <f ca="1"/>
        <v>#N/A</v>
      </c>
      <c r="N91" s="429" t="e">
        <f ca="1"/>
        <v>#N/A</v>
      </c>
      <c r="O91" s="429" t="e">
        <f ca="1"/>
        <v>#N/A</v>
      </c>
      <c r="P91" s="429" t="e">
        <f ca="1"/>
        <v>#N/A</v>
      </c>
      <c r="Q91" s="429" t="e">
        <f ca="1"/>
        <v>#N/A</v>
      </c>
      <c r="R91" s="429" t="e">
        <f ca="1"/>
        <v>#N/A</v>
      </c>
      <c r="S91" s="429" t="e">
        <f ca="1"/>
        <v>#N/A</v>
      </c>
      <c r="T91" s="429" t="e">
        <f ca="1"/>
        <v>#N/A</v>
      </c>
      <c r="U91" s="429" t="e">
        <f ca="1"/>
        <v>#N/A</v>
      </c>
      <c r="V91" s="429" t="e">
        <f ca="1"/>
        <v>#N/A</v>
      </c>
      <c r="W91" s="429" t="e">
        <f ca="1"/>
        <v>#N/A</v>
      </c>
      <c r="X91" s="429" t="e">
        <f ca="1"/>
        <v>#N/A</v>
      </c>
      <c r="Y91" s="429" t="e">
        <f ca="1"/>
        <v>#N/A</v>
      </c>
      <c r="Z91" s="429" t="e">
        <f ca="1"/>
        <v>#N/A</v>
      </c>
      <c r="AA91" s="429" t="e">
        <f ca="1"/>
        <v>#N/A</v>
      </c>
      <c r="AB91" s="429" t="e">
        <f ca="1"/>
        <v>#N/A</v>
      </c>
      <c r="AC91" s="429" t="e">
        <f ca="1"/>
        <v>#N/A</v>
      </c>
      <c r="AD91" s="429" t="e">
        <f ca="1"/>
        <v>#N/A</v>
      </c>
      <c r="AE91" s="429" t="e">
        <f ca="1"/>
        <v>#N/A</v>
      </c>
      <c r="AF91" s="429" t="e">
        <f ca="1"/>
        <v>#N/A</v>
      </c>
      <c r="AG91" s="429" t="e">
        <f ca="1"/>
        <v>#N/A</v>
      </c>
      <c r="AH91" s="429" t="e">
        <f ca="1"/>
        <v>#N/A</v>
      </c>
      <c r="AI91" s="429" t="e">
        <f ca="1"/>
        <v>#N/A</v>
      </c>
      <c r="AJ91" s="429" t="e">
        <f ca="1"/>
        <v>#N/A</v>
      </c>
      <c r="AK91" s="429" t="e">
        <f ca="1"/>
        <v>#N/A</v>
      </c>
      <c r="AL91" s="429" t="e">
        <f ca="1"/>
        <v>#N/A</v>
      </c>
      <c r="AM91" s="429" t="e">
        <f ca="1"/>
        <v>#N/A</v>
      </c>
      <c r="AN91" s="429" t="e">
        <f ca="1"/>
        <v>#N/A</v>
      </c>
      <c r="AO91" s="429" t="e">
        <f ca="1"/>
        <v>#N/A</v>
      </c>
      <c r="AP91" s="429" t="e">
        <f ca="1"/>
        <v>#N/A</v>
      </c>
      <c r="AQ91" s="429" t="e">
        <f ca="1"/>
        <v>#N/A</v>
      </c>
      <c r="AR91" s="429" t="e">
        <f ca="1"/>
        <v>#N/A</v>
      </c>
      <c r="AS91" s="429" t="e">
        <f ca="1"/>
        <v>#N/A</v>
      </c>
      <c r="AT91" s="429" t="e">
        <f ca="1"/>
        <v>#N/A</v>
      </c>
      <c r="AU91" s="429" t="e">
        <f ca="1"/>
        <v>#N/A</v>
      </c>
      <c r="AV91" s="429" t="e">
        <f ca="1"/>
        <v>#N/A</v>
      </c>
      <c r="AW91" s="429" t="e">
        <f ca="1"/>
        <v>#N/A</v>
      </c>
      <c r="AX91" s="429" t="e">
        <f ca="1"/>
        <v>#N/A</v>
      </c>
      <c r="AY91" s="429" t="e">
        <f ca="1"/>
        <v>#N/A</v>
      </c>
      <c r="AZ91" s="429" t="e">
        <f ca="1"/>
        <v>#N/A</v>
      </c>
      <c r="BA91" s="429" t="e">
        <f ca="1"/>
        <v>#N/A</v>
      </c>
      <c r="BB91" s="429" t="e">
        <f ca="1"/>
        <v>#N/A</v>
      </c>
      <c r="BC91" s="429" t="e">
        <f ca="1"/>
        <v>#N/A</v>
      </c>
      <c r="BD91" s="429" t="e">
        <f ca="1"/>
        <v>#N/A</v>
      </c>
      <c r="BE91" s="429" t="e">
        <f ca="1"/>
        <v>#N/A</v>
      </c>
      <c r="BF91" s="429" t="e">
        <f ca="1"/>
        <v>#N/A</v>
      </c>
      <c r="BG91" s="429" t="e">
        <f ca="1"/>
        <v>#N/A</v>
      </c>
      <c r="BH91" s="429" t="e">
        <f ca="1"/>
        <v>#N/A</v>
      </c>
      <c r="BI91" s="429" t="e">
        <f ca="1"/>
        <v>#N/A</v>
      </c>
      <c r="BJ91" s="429" t="e">
        <f ca="1"/>
        <v>#N/A</v>
      </c>
      <c r="BK91" s="429" t="e">
        <f ca="1"/>
        <v>#N/A</v>
      </c>
      <c r="BL91" s="429" t="e">
        <f ca="1"/>
        <v>#N/A</v>
      </c>
      <c r="BM91" s="429" t="e">
        <f ca="1"/>
        <v>#N/A</v>
      </c>
      <c r="BN91" s="429" t="e">
        <f ca="1"/>
        <v>#N/A</v>
      </c>
      <c r="BO91" s="429" t="e">
        <f ca="1"/>
        <v>#N/A</v>
      </c>
      <c r="BP91" s="429" t="e">
        <f ca="1"/>
        <v>#N/A</v>
      </c>
      <c r="BQ91" s="429" t="e">
        <f ca="1"/>
        <v>#N/A</v>
      </c>
      <c r="BR91" s="429" t="e">
        <f ca="1"/>
        <v>#N/A</v>
      </c>
      <c r="BS91" s="429" t="e">
        <f ca="1"/>
        <v>#N/A</v>
      </c>
      <c r="BT91" s="429" t="e">
        <f ca="1"/>
        <v>#N/A</v>
      </c>
      <c r="BU91" s="429" t="e">
        <f ca="1"/>
        <v>#N/A</v>
      </c>
      <c r="BV91" s="429" t="e">
        <f ca="1"/>
        <v>#N/A</v>
      </c>
      <c r="BW91" s="429" t="e">
        <f ca="1"/>
        <v>#N/A</v>
      </c>
      <c r="BX91" s="429" t="e">
        <f ca="1"/>
        <v>#N/A</v>
      </c>
      <c r="BY91" s="429" t="e">
        <f ca="1"/>
        <v>#N/A</v>
      </c>
      <c r="BZ91" s="429" t="e">
        <f ca="1"/>
        <v>#N/A</v>
      </c>
      <c r="CA91" s="429" t="e">
        <f ca="1"/>
        <v>#N/A</v>
      </c>
      <c r="CB91" s="429" t="e">
        <f ca="1"/>
        <v>#N/A</v>
      </c>
      <c r="CC91" s="429" t="e">
        <f ca="1"/>
        <v>#N/A</v>
      </c>
      <c r="CD91" s="429" t="e">
        <f ca="1"/>
        <v>#N/A</v>
      </c>
      <c r="CE91" s="429" t="e">
        <f ca="1"/>
        <v>#N/A</v>
      </c>
      <c r="CF91" s="429" t="e">
        <f ca="1"/>
        <v>#N/A</v>
      </c>
      <c r="CG91" s="429" t="e">
        <f ca="1"/>
        <v>#N/A</v>
      </c>
      <c r="CH91" s="429" t="e">
        <f ca="1"/>
        <v>#N/A</v>
      </c>
      <c r="CI91" s="429" t="e">
        <f ca="1"/>
        <v>#N/A</v>
      </c>
      <c r="CJ91" s="429" t="e">
        <f ca="1"/>
        <v>#N/A</v>
      </c>
      <c r="CK91" s="429" t="e">
        <f ca="1"/>
        <v>#N/A</v>
      </c>
      <c r="CL91" s="429" t="e">
        <f ca="1"/>
        <v>#N/A</v>
      </c>
      <c r="CM91" s="429" t="e">
        <f ca="1"/>
        <v>#N/A</v>
      </c>
      <c r="CN91" s="429" t="e">
        <f ca="1"/>
        <v>#N/A</v>
      </c>
      <c r="CO91" s="429" t="e">
        <f ca="1"/>
        <v>#N/A</v>
      </c>
      <c r="CP91" s="429" t="e">
        <f ca="1"/>
        <v>#N/A</v>
      </c>
      <c r="CQ91" s="429" t="e">
        <f ca="1"/>
        <v>#N/A</v>
      </c>
      <c r="CR91" s="429" t="e">
        <f ca="1"/>
        <v>#N/A</v>
      </c>
      <c r="CS91" s="429" t="e">
        <f ca="1"/>
        <v>#N/A</v>
      </c>
      <c r="CT91" s="429" t="e">
        <f ca="1"/>
        <v>#N/A</v>
      </c>
      <c r="CU91" s="429" t="e">
        <f ca="1"/>
        <v>#N/A</v>
      </c>
      <c r="CV91" s="429" t="e">
        <f ca="1"/>
        <v>#N/A</v>
      </c>
      <c r="CW91" s="429" t="e">
        <f ca="1"/>
        <v>#N/A</v>
      </c>
      <c r="CX91" s="429" t="e">
        <f ca="1"/>
        <v>#N/A</v>
      </c>
      <c r="CY91" s="429" t="e">
        <f ca="1"/>
        <v>#N/A</v>
      </c>
      <c r="CZ91" s="429" t="e">
        <f ca="1"/>
        <v>#N/A</v>
      </c>
      <c r="DA91" s="429" t="e">
        <f ca="1"/>
        <v>#N/A</v>
      </c>
      <c r="DB91" s="429" t="e">
        <f ca="1"/>
        <v>#N/A</v>
      </c>
      <c r="DC91" s="429" t="e">
        <f ca="1"/>
        <v>#N/A</v>
      </c>
      <c r="DD91" s="429" t="e">
        <f ca="1"/>
        <v>#N/A</v>
      </c>
      <c r="DE91" s="429" t="e">
        <f ca="1"/>
        <v>#N/A</v>
      </c>
      <c r="DF91" s="429" t="e">
        <f ca="1"/>
        <v>#N/A</v>
      </c>
      <c r="DG91" s="429" t="e">
        <f ca="1"/>
        <v>#N/A</v>
      </c>
      <c r="DH91" s="429" t="e">
        <f ca="1"/>
        <v>#N/A</v>
      </c>
      <c r="DI91" s="429" t="e">
        <f ca="1"/>
        <v>#N/A</v>
      </c>
      <c r="DJ91" s="429" t="e">
        <f ca="1"/>
        <v>#N/A</v>
      </c>
      <c r="DK91" s="429" t="e">
        <f ca="1"/>
        <v>#N/A</v>
      </c>
      <c r="DL91" s="429" t="e">
        <f ca="1"/>
        <v>#N/A</v>
      </c>
      <c r="DM91" s="429" t="e">
        <f ca="1"/>
        <v>#N/A</v>
      </c>
      <c r="DN91" s="429" t="e">
        <f ca="1"/>
        <v>#N/A</v>
      </c>
      <c r="DO91" s="429" t="e">
        <f ca="1"/>
        <v>#N/A</v>
      </c>
      <c r="DP91" s="429" t="e">
        <f ca="1"/>
        <v>#N/A</v>
      </c>
      <c r="DQ91" s="429" t="e">
        <f ca="1"/>
        <v>#N/A</v>
      </c>
      <c r="DR91" s="429" t="e">
        <f ca="1"/>
        <v>#N/A</v>
      </c>
      <c r="DS91" s="429" t="e">
        <f ca="1"/>
        <v>#N/A</v>
      </c>
      <c r="DT91" s="23"/>
    </row>
    <row r="92" spans="2:124" s="39" customFormat="1" ht="12" x14ac:dyDescent="0.25">
      <c r="B92" s="53" t="s">
        <v>144</v>
      </c>
      <c r="C92" s="360" t="str">
        <v>-</v>
      </c>
      <c r="D92" s="428" t="e">
        <f ca="1"/>
        <v>#N/A</v>
      </c>
      <c r="E92" s="429" t="e">
        <f ca="1"/>
        <v>#N/A</v>
      </c>
      <c r="F92" s="429" t="e">
        <f ca="1"/>
        <v>#N/A</v>
      </c>
      <c r="G92" s="429" t="e">
        <f ca="1"/>
        <v>#N/A</v>
      </c>
      <c r="H92" s="429" t="e">
        <f ca="1"/>
        <v>#N/A</v>
      </c>
      <c r="I92" s="429" t="e">
        <f ca="1"/>
        <v>#N/A</v>
      </c>
      <c r="J92" s="429" t="e">
        <f ca="1"/>
        <v>#N/A</v>
      </c>
      <c r="K92" s="429" t="e">
        <f ca="1"/>
        <v>#N/A</v>
      </c>
      <c r="L92" s="429" t="e">
        <f ca="1"/>
        <v>#N/A</v>
      </c>
      <c r="M92" s="429" t="e">
        <f ca="1"/>
        <v>#N/A</v>
      </c>
      <c r="N92" s="429" t="e">
        <f ca="1"/>
        <v>#N/A</v>
      </c>
      <c r="O92" s="429" t="e">
        <f ca="1"/>
        <v>#N/A</v>
      </c>
      <c r="P92" s="429" t="e">
        <f ca="1"/>
        <v>#N/A</v>
      </c>
      <c r="Q92" s="429" t="e">
        <f ca="1"/>
        <v>#N/A</v>
      </c>
      <c r="R92" s="429" t="e">
        <f ca="1"/>
        <v>#N/A</v>
      </c>
      <c r="S92" s="429" t="e">
        <f ca="1"/>
        <v>#N/A</v>
      </c>
      <c r="T92" s="429" t="e">
        <f ca="1"/>
        <v>#N/A</v>
      </c>
      <c r="U92" s="429" t="e">
        <f ca="1"/>
        <v>#N/A</v>
      </c>
      <c r="V92" s="429" t="e">
        <f ca="1"/>
        <v>#N/A</v>
      </c>
      <c r="W92" s="429" t="e">
        <f ca="1"/>
        <v>#N/A</v>
      </c>
      <c r="X92" s="429" t="e">
        <f ca="1"/>
        <v>#N/A</v>
      </c>
      <c r="Y92" s="429" t="e">
        <f ca="1"/>
        <v>#N/A</v>
      </c>
      <c r="Z92" s="429" t="e">
        <f ca="1"/>
        <v>#N/A</v>
      </c>
      <c r="AA92" s="429" t="e">
        <f ca="1"/>
        <v>#N/A</v>
      </c>
      <c r="AB92" s="429" t="e">
        <f ca="1"/>
        <v>#N/A</v>
      </c>
      <c r="AC92" s="429" t="e">
        <f ca="1"/>
        <v>#N/A</v>
      </c>
      <c r="AD92" s="429" t="e">
        <f ca="1"/>
        <v>#N/A</v>
      </c>
      <c r="AE92" s="429" t="e">
        <f ca="1"/>
        <v>#N/A</v>
      </c>
      <c r="AF92" s="429" t="e">
        <f ca="1"/>
        <v>#N/A</v>
      </c>
      <c r="AG92" s="429" t="e">
        <f ca="1"/>
        <v>#N/A</v>
      </c>
      <c r="AH92" s="429" t="e">
        <f ca="1"/>
        <v>#N/A</v>
      </c>
      <c r="AI92" s="429" t="e">
        <f ca="1"/>
        <v>#N/A</v>
      </c>
      <c r="AJ92" s="429" t="e">
        <f ca="1"/>
        <v>#N/A</v>
      </c>
      <c r="AK92" s="429" t="e">
        <f ca="1"/>
        <v>#N/A</v>
      </c>
      <c r="AL92" s="429" t="e">
        <f ca="1"/>
        <v>#N/A</v>
      </c>
      <c r="AM92" s="429" t="e">
        <f ca="1"/>
        <v>#N/A</v>
      </c>
      <c r="AN92" s="429" t="e">
        <f ca="1"/>
        <v>#N/A</v>
      </c>
      <c r="AO92" s="429" t="e">
        <f ca="1"/>
        <v>#N/A</v>
      </c>
      <c r="AP92" s="429" t="e">
        <f ca="1"/>
        <v>#N/A</v>
      </c>
      <c r="AQ92" s="429" t="e">
        <f ca="1"/>
        <v>#N/A</v>
      </c>
      <c r="AR92" s="429" t="e">
        <f ca="1"/>
        <v>#N/A</v>
      </c>
      <c r="AS92" s="429" t="e">
        <f ca="1"/>
        <v>#N/A</v>
      </c>
      <c r="AT92" s="429" t="e">
        <f ca="1"/>
        <v>#N/A</v>
      </c>
      <c r="AU92" s="429" t="e">
        <f ca="1"/>
        <v>#N/A</v>
      </c>
      <c r="AV92" s="429" t="e">
        <f ca="1"/>
        <v>#N/A</v>
      </c>
      <c r="AW92" s="429" t="e">
        <f ca="1"/>
        <v>#N/A</v>
      </c>
      <c r="AX92" s="429" t="e">
        <f ca="1"/>
        <v>#N/A</v>
      </c>
      <c r="AY92" s="429" t="e">
        <f ca="1"/>
        <v>#N/A</v>
      </c>
      <c r="AZ92" s="429" t="e">
        <f ca="1"/>
        <v>#N/A</v>
      </c>
      <c r="BA92" s="429" t="e">
        <f ca="1"/>
        <v>#N/A</v>
      </c>
      <c r="BB92" s="429" t="e">
        <f ca="1"/>
        <v>#N/A</v>
      </c>
      <c r="BC92" s="429" t="e">
        <f ca="1"/>
        <v>#N/A</v>
      </c>
      <c r="BD92" s="429" t="e">
        <f ca="1"/>
        <v>#N/A</v>
      </c>
      <c r="BE92" s="429" t="e">
        <f ca="1"/>
        <v>#N/A</v>
      </c>
      <c r="BF92" s="429" t="e">
        <f ca="1"/>
        <v>#N/A</v>
      </c>
      <c r="BG92" s="429" t="e">
        <f ca="1"/>
        <v>#N/A</v>
      </c>
      <c r="BH92" s="429" t="e">
        <f ca="1"/>
        <v>#N/A</v>
      </c>
      <c r="BI92" s="429" t="e">
        <f ca="1"/>
        <v>#N/A</v>
      </c>
      <c r="BJ92" s="429" t="e">
        <f ca="1"/>
        <v>#N/A</v>
      </c>
      <c r="BK92" s="429" t="e">
        <f ca="1"/>
        <v>#N/A</v>
      </c>
      <c r="BL92" s="429" t="e">
        <f ca="1"/>
        <v>#N/A</v>
      </c>
      <c r="BM92" s="429" t="e">
        <f ca="1"/>
        <v>#N/A</v>
      </c>
      <c r="BN92" s="429" t="e">
        <f ca="1"/>
        <v>#N/A</v>
      </c>
      <c r="BO92" s="429" t="e">
        <f ca="1"/>
        <v>#N/A</v>
      </c>
      <c r="BP92" s="429" t="e">
        <f ca="1"/>
        <v>#N/A</v>
      </c>
      <c r="BQ92" s="429" t="e">
        <f ca="1"/>
        <v>#N/A</v>
      </c>
      <c r="BR92" s="429" t="e">
        <f ca="1"/>
        <v>#N/A</v>
      </c>
      <c r="BS92" s="429" t="e">
        <f ca="1"/>
        <v>#N/A</v>
      </c>
      <c r="BT92" s="429" t="e">
        <f ca="1"/>
        <v>#N/A</v>
      </c>
      <c r="BU92" s="429" t="e">
        <f ca="1"/>
        <v>#N/A</v>
      </c>
      <c r="BV92" s="429" t="e">
        <f ca="1"/>
        <v>#N/A</v>
      </c>
      <c r="BW92" s="429" t="e">
        <f ca="1"/>
        <v>#N/A</v>
      </c>
      <c r="BX92" s="429" t="e">
        <f ca="1"/>
        <v>#N/A</v>
      </c>
      <c r="BY92" s="429" t="e">
        <f ca="1"/>
        <v>#N/A</v>
      </c>
      <c r="BZ92" s="429" t="e">
        <f ca="1"/>
        <v>#N/A</v>
      </c>
      <c r="CA92" s="429" t="e">
        <f ca="1"/>
        <v>#N/A</v>
      </c>
      <c r="CB92" s="429" t="e">
        <f ca="1"/>
        <v>#N/A</v>
      </c>
      <c r="CC92" s="429" t="e">
        <f ca="1"/>
        <v>#N/A</v>
      </c>
      <c r="CD92" s="429" t="e">
        <f ca="1"/>
        <v>#N/A</v>
      </c>
      <c r="CE92" s="429" t="e">
        <f ca="1"/>
        <v>#N/A</v>
      </c>
      <c r="CF92" s="429" t="e">
        <f ca="1"/>
        <v>#N/A</v>
      </c>
      <c r="CG92" s="429" t="e">
        <f ca="1"/>
        <v>#N/A</v>
      </c>
      <c r="CH92" s="429" t="e">
        <f ca="1"/>
        <v>#N/A</v>
      </c>
      <c r="CI92" s="429" t="e">
        <f ca="1"/>
        <v>#N/A</v>
      </c>
      <c r="CJ92" s="429" t="e">
        <f ca="1"/>
        <v>#N/A</v>
      </c>
      <c r="CK92" s="429" t="e">
        <f ca="1"/>
        <v>#N/A</v>
      </c>
      <c r="CL92" s="429" t="e">
        <f ca="1"/>
        <v>#N/A</v>
      </c>
      <c r="CM92" s="429" t="e">
        <f ca="1"/>
        <v>#N/A</v>
      </c>
      <c r="CN92" s="429" t="e">
        <f ca="1"/>
        <v>#N/A</v>
      </c>
      <c r="CO92" s="429" t="e">
        <f ca="1"/>
        <v>#N/A</v>
      </c>
      <c r="CP92" s="429" t="e">
        <f ca="1"/>
        <v>#N/A</v>
      </c>
      <c r="CQ92" s="429" t="e">
        <f ca="1"/>
        <v>#N/A</v>
      </c>
      <c r="CR92" s="429" t="e">
        <f ca="1"/>
        <v>#N/A</v>
      </c>
      <c r="CS92" s="429" t="e">
        <f ca="1"/>
        <v>#N/A</v>
      </c>
      <c r="CT92" s="429" t="e">
        <f ca="1"/>
        <v>#N/A</v>
      </c>
      <c r="CU92" s="429" t="e">
        <f ca="1"/>
        <v>#N/A</v>
      </c>
      <c r="CV92" s="429" t="e">
        <f ca="1"/>
        <v>#N/A</v>
      </c>
      <c r="CW92" s="429" t="e">
        <f ca="1"/>
        <v>#N/A</v>
      </c>
      <c r="CX92" s="429" t="e">
        <f ca="1"/>
        <v>#N/A</v>
      </c>
      <c r="CY92" s="429" t="e">
        <f ca="1"/>
        <v>#N/A</v>
      </c>
      <c r="CZ92" s="429" t="e">
        <f ca="1"/>
        <v>#N/A</v>
      </c>
      <c r="DA92" s="429" t="e">
        <f ca="1"/>
        <v>#N/A</v>
      </c>
      <c r="DB92" s="429" t="e">
        <f ca="1"/>
        <v>#N/A</v>
      </c>
      <c r="DC92" s="429" t="e">
        <f ca="1"/>
        <v>#N/A</v>
      </c>
      <c r="DD92" s="429" t="e">
        <f ca="1"/>
        <v>#N/A</v>
      </c>
      <c r="DE92" s="429" t="e">
        <f ca="1"/>
        <v>#N/A</v>
      </c>
      <c r="DF92" s="429" t="e">
        <f ca="1"/>
        <v>#N/A</v>
      </c>
      <c r="DG92" s="429" t="e">
        <f ca="1"/>
        <v>#N/A</v>
      </c>
      <c r="DH92" s="429" t="e">
        <f ca="1"/>
        <v>#N/A</v>
      </c>
      <c r="DI92" s="429" t="e">
        <f ca="1"/>
        <v>#N/A</v>
      </c>
      <c r="DJ92" s="429" t="e">
        <f ca="1"/>
        <v>#N/A</v>
      </c>
      <c r="DK92" s="429" t="e">
        <f ca="1"/>
        <v>#N/A</v>
      </c>
      <c r="DL92" s="429" t="e">
        <f ca="1"/>
        <v>#N/A</v>
      </c>
      <c r="DM92" s="429" t="e">
        <f ca="1"/>
        <v>#N/A</v>
      </c>
      <c r="DN92" s="429" t="e">
        <f ca="1"/>
        <v>#N/A</v>
      </c>
      <c r="DO92" s="429" t="e">
        <f ca="1"/>
        <v>#N/A</v>
      </c>
      <c r="DP92" s="429" t="e">
        <f ca="1"/>
        <v>#N/A</v>
      </c>
      <c r="DQ92" s="429" t="e">
        <f ca="1"/>
        <v>#N/A</v>
      </c>
      <c r="DR92" s="429" t="e">
        <f ca="1"/>
        <v>#N/A</v>
      </c>
      <c r="DS92" s="429" t="e">
        <f ca="1"/>
        <v>#N/A</v>
      </c>
      <c r="DT92" s="23"/>
    </row>
    <row r="93" spans="2:124" s="39" customFormat="1" ht="12" x14ac:dyDescent="0.25">
      <c r="B93" s="53" t="s">
        <v>146</v>
      </c>
      <c r="C93" s="362" t="str">
        <v>-</v>
      </c>
      <c r="D93" s="432" t="e">
        <f ca="1"/>
        <v>#N/A</v>
      </c>
      <c r="E93" s="433" t="e">
        <f ca="1"/>
        <v>#N/A</v>
      </c>
      <c r="F93" s="433" t="e">
        <f ca="1"/>
        <v>#N/A</v>
      </c>
      <c r="G93" s="433" t="e">
        <f ca="1"/>
        <v>#N/A</v>
      </c>
      <c r="H93" s="433" t="e">
        <f ca="1"/>
        <v>#N/A</v>
      </c>
      <c r="I93" s="433" t="e">
        <f ca="1"/>
        <v>#N/A</v>
      </c>
      <c r="J93" s="433" t="e">
        <f ca="1"/>
        <v>#N/A</v>
      </c>
      <c r="K93" s="433" t="e">
        <f ca="1"/>
        <v>#N/A</v>
      </c>
      <c r="L93" s="433" t="e">
        <f ca="1"/>
        <v>#N/A</v>
      </c>
      <c r="M93" s="433" t="e">
        <f ca="1"/>
        <v>#N/A</v>
      </c>
      <c r="N93" s="433" t="e">
        <f ca="1"/>
        <v>#N/A</v>
      </c>
      <c r="O93" s="433" t="e">
        <f ca="1"/>
        <v>#N/A</v>
      </c>
      <c r="P93" s="433" t="e">
        <f ca="1"/>
        <v>#N/A</v>
      </c>
      <c r="Q93" s="433" t="e">
        <f ca="1"/>
        <v>#N/A</v>
      </c>
      <c r="R93" s="433" t="e">
        <f ca="1"/>
        <v>#N/A</v>
      </c>
      <c r="S93" s="433" t="e">
        <f ca="1"/>
        <v>#N/A</v>
      </c>
      <c r="T93" s="433" t="e">
        <f ca="1"/>
        <v>#N/A</v>
      </c>
      <c r="U93" s="433" t="e">
        <f ca="1"/>
        <v>#N/A</v>
      </c>
      <c r="V93" s="433" t="e">
        <f ca="1"/>
        <v>#N/A</v>
      </c>
      <c r="W93" s="433" t="e">
        <f ca="1"/>
        <v>#N/A</v>
      </c>
      <c r="X93" s="433" t="e">
        <f ca="1"/>
        <v>#N/A</v>
      </c>
      <c r="Y93" s="433" t="e">
        <f ca="1"/>
        <v>#N/A</v>
      </c>
      <c r="Z93" s="433" t="e">
        <f ca="1"/>
        <v>#N/A</v>
      </c>
      <c r="AA93" s="433" t="e">
        <f ca="1"/>
        <v>#N/A</v>
      </c>
      <c r="AB93" s="433" t="e">
        <f ca="1"/>
        <v>#N/A</v>
      </c>
      <c r="AC93" s="433" t="e">
        <f ca="1"/>
        <v>#N/A</v>
      </c>
      <c r="AD93" s="433" t="e">
        <f ca="1"/>
        <v>#N/A</v>
      </c>
      <c r="AE93" s="433" t="e">
        <f ca="1"/>
        <v>#N/A</v>
      </c>
      <c r="AF93" s="433" t="e">
        <f ca="1"/>
        <v>#N/A</v>
      </c>
      <c r="AG93" s="433" t="e">
        <f ca="1"/>
        <v>#N/A</v>
      </c>
      <c r="AH93" s="433" t="e">
        <f ca="1"/>
        <v>#N/A</v>
      </c>
      <c r="AI93" s="433" t="e">
        <f ca="1"/>
        <v>#N/A</v>
      </c>
      <c r="AJ93" s="433" t="e">
        <f ca="1"/>
        <v>#N/A</v>
      </c>
      <c r="AK93" s="433" t="e">
        <f ca="1"/>
        <v>#N/A</v>
      </c>
      <c r="AL93" s="433" t="e">
        <f ca="1"/>
        <v>#N/A</v>
      </c>
      <c r="AM93" s="433" t="e">
        <f ca="1"/>
        <v>#N/A</v>
      </c>
      <c r="AN93" s="433" t="e">
        <f ca="1"/>
        <v>#N/A</v>
      </c>
      <c r="AO93" s="433" t="e">
        <f ca="1"/>
        <v>#N/A</v>
      </c>
      <c r="AP93" s="433" t="e">
        <f ca="1"/>
        <v>#N/A</v>
      </c>
      <c r="AQ93" s="433" t="e">
        <f ca="1"/>
        <v>#N/A</v>
      </c>
      <c r="AR93" s="433" t="e">
        <f ca="1"/>
        <v>#N/A</v>
      </c>
      <c r="AS93" s="433" t="e">
        <f ca="1"/>
        <v>#N/A</v>
      </c>
      <c r="AT93" s="433" t="e">
        <f ca="1"/>
        <v>#N/A</v>
      </c>
      <c r="AU93" s="433" t="e">
        <f ca="1"/>
        <v>#N/A</v>
      </c>
      <c r="AV93" s="433" t="e">
        <f ca="1"/>
        <v>#N/A</v>
      </c>
      <c r="AW93" s="433" t="e">
        <f ca="1"/>
        <v>#N/A</v>
      </c>
      <c r="AX93" s="433" t="e">
        <f ca="1"/>
        <v>#N/A</v>
      </c>
      <c r="AY93" s="433" t="e">
        <f ca="1"/>
        <v>#N/A</v>
      </c>
      <c r="AZ93" s="433" t="e">
        <f ca="1"/>
        <v>#N/A</v>
      </c>
      <c r="BA93" s="433" t="e">
        <f ca="1"/>
        <v>#N/A</v>
      </c>
      <c r="BB93" s="433" t="e">
        <f ca="1"/>
        <v>#N/A</v>
      </c>
      <c r="BC93" s="433" t="e">
        <f ca="1"/>
        <v>#N/A</v>
      </c>
      <c r="BD93" s="433" t="e">
        <f ca="1"/>
        <v>#N/A</v>
      </c>
      <c r="BE93" s="433" t="e">
        <f ca="1"/>
        <v>#N/A</v>
      </c>
      <c r="BF93" s="433" t="e">
        <f ca="1"/>
        <v>#N/A</v>
      </c>
      <c r="BG93" s="433" t="e">
        <f ca="1"/>
        <v>#N/A</v>
      </c>
      <c r="BH93" s="433" t="e">
        <f ca="1"/>
        <v>#N/A</v>
      </c>
      <c r="BI93" s="433" t="e">
        <f ca="1"/>
        <v>#N/A</v>
      </c>
      <c r="BJ93" s="433" t="e">
        <f ca="1"/>
        <v>#N/A</v>
      </c>
      <c r="BK93" s="433" t="e">
        <f ca="1"/>
        <v>#N/A</v>
      </c>
      <c r="BL93" s="433" t="e">
        <f ca="1"/>
        <v>#N/A</v>
      </c>
      <c r="BM93" s="433" t="e">
        <f ca="1"/>
        <v>#N/A</v>
      </c>
      <c r="BN93" s="433" t="e">
        <f ca="1"/>
        <v>#N/A</v>
      </c>
      <c r="BO93" s="433" t="e">
        <f ca="1"/>
        <v>#N/A</v>
      </c>
      <c r="BP93" s="433" t="e">
        <f ca="1"/>
        <v>#N/A</v>
      </c>
      <c r="BQ93" s="433" t="e">
        <f ca="1"/>
        <v>#N/A</v>
      </c>
      <c r="BR93" s="433" t="e">
        <f ca="1"/>
        <v>#N/A</v>
      </c>
      <c r="BS93" s="433" t="e">
        <f ca="1"/>
        <v>#N/A</v>
      </c>
      <c r="BT93" s="433" t="e">
        <f ca="1"/>
        <v>#N/A</v>
      </c>
      <c r="BU93" s="433" t="e">
        <f ca="1"/>
        <v>#N/A</v>
      </c>
      <c r="BV93" s="433" t="e">
        <f ca="1"/>
        <v>#N/A</v>
      </c>
      <c r="BW93" s="433" t="e">
        <f ca="1"/>
        <v>#N/A</v>
      </c>
      <c r="BX93" s="433" t="e">
        <f ca="1"/>
        <v>#N/A</v>
      </c>
      <c r="BY93" s="433" t="e">
        <f ca="1"/>
        <v>#N/A</v>
      </c>
      <c r="BZ93" s="433" t="e">
        <f ca="1"/>
        <v>#N/A</v>
      </c>
      <c r="CA93" s="433" t="e">
        <f ca="1"/>
        <v>#N/A</v>
      </c>
      <c r="CB93" s="433" t="e">
        <f ca="1"/>
        <v>#N/A</v>
      </c>
      <c r="CC93" s="433" t="e">
        <f ca="1"/>
        <v>#N/A</v>
      </c>
      <c r="CD93" s="433" t="e">
        <f ca="1"/>
        <v>#N/A</v>
      </c>
      <c r="CE93" s="433" t="e">
        <f ca="1"/>
        <v>#N/A</v>
      </c>
      <c r="CF93" s="433" t="e">
        <f ca="1"/>
        <v>#N/A</v>
      </c>
      <c r="CG93" s="433" t="e">
        <f ca="1"/>
        <v>#N/A</v>
      </c>
      <c r="CH93" s="433" t="e">
        <f ca="1"/>
        <v>#N/A</v>
      </c>
      <c r="CI93" s="433" t="e">
        <f ca="1"/>
        <v>#N/A</v>
      </c>
      <c r="CJ93" s="433" t="e">
        <f ca="1"/>
        <v>#N/A</v>
      </c>
      <c r="CK93" s="433" t="e">
        <f ca="1"/>
        <v>#N/A</v>
      </c>
      <c r="CL93" s="433" t="e">
        <f ca="1"/>
        <v>#N/A</v>
      </c>
      <c r="CM93" s="433" t="e">
        <f ca="1"/>
        <v>#N/A</v>
      </c>
      <c r="CN93" s="433" t="e">
        <f ca="1"/>
        <v>#N/A</v>
      </c>
      <c r="CO93" s="433" t="e">
        <f ca="1"/>
        <v>#N/A</v>
      </c>
      <c r="CP93" s="433" t="e">
        <f ca="1"/>
        <v>#N/A</v>
      </c>
      <c r="CQ93" s="433" t="e">
        <f ca="1"/>
        <v>#N/A</v>
      </c>
      <c r="CR93" s="433" t="e">
        <f ca="1"/>
        <v>#N/A</v>
      </c>
      <c r="CS93" s="433" t="e">
        <f ca="1"/>
        <v>#N/A</v>
      </c>
      <c r="CT93" s="433" t="e">
        <f ca="1"/>
        <v>#N/A</v>
      </c>
      <c r="CU93" s="433" t="e">
        <f ca="1"/>
        <v>#N/A</v>
      </c>
      <c r="CV93" s="433" t="e">
        <f ca="1"/>
        <v>#N/A</v>
      </c>
      <c r="CW93" s="433" t="e">
        <f ca="1"/>
        <v>#N/A</v>
      </c>
      <c r="CX93" s="433" t="e">
        <f ca="1"/>
        <v>#N/A</v>
      </c>
      <c r="CY93" s="433" t="e">
        <f ca="1"/>
        <v>#N/A</v>
      </c>
      <c r="CZ93" s="433" t="e">
        <f ca="1"/>
        <v>#N/A</v>
      </c>
      <c r="DA93" s="433" t="e">
        <f ca="1"/>
        <v>#N/A</v>
      </c>
      <c r="DB93" s="433" t="e">
        <f ca="1"/>
        <v>#N/A</v>
      </c>
      <c r="DC93" s="433" t="e">
        <f ca="1"/>
        <v>#N/A</v>
      </c>
      <c r="DD93" s="433" t="e">
        <f ca="1"/>
        <v>#N/A</v>
      </c>
      <c r="DE93" s="433" t="e">
        <f ca="1"/>
        <v>#N/A</v>
      </c>
      <c r="DF93" s="433" t="e">
        <f ca="1"/>
        <v>#N/A</v>
      </c>
      <c r="DG93" s="433" t="e">
        <f ca="1"/>
        <v>#N/A</v>
      </c>
      <c r="DH93" s="433" t="e">
        <f ca="1"/>
        <v>#N/A</v>
      </c>
      <c r="DI93" s="433" t="e">
        <f ca="1"/>
        <v>#N/A</v>
      </c>
      <c r="DJ93" s="433" t="e">
        <f ca="1"/>
        <v>#N/A</v>
      </c>
      <c r="DK93" s="433" t="e">
        <f ca="1"/>
        <v>#N/A</v>
      </c>
      <c r="DL93" s="433" t="e">
        <f ca="1"/>
        <v>#N/A</v>
      </c>
      <c r="DM93" s="433" t="e">
        <f ca="1"/>
        <v>#N/A</v>
      </c>
      <c r="DN93" s="433" t="e">
        <f ca="1"/>
        <v>#N/A</v>
      </c>
      <c r="DO93" s="433" t="e">
        <f ca="1"/>
        <v>#N/A</v>
      </c>
      <c r="DP93" s="433" t="e">
        <f ca="1"/>
        <v>#N/A</v>
      </c>
      <c r="DQ93" s="433" t="e">
        <f ca="1"/>
        <v>#N/A</v>
      </c>
      <c r="DR93" s="433" t="e">
        <f ca="1"/>
        <v>#N/A</v>
      </c>
      <c r="DS93" s="433" t="e">
        <f ca="1"/>
        <v>#N/A</v>
      </c>
      <c r="DT93" s="25"/>
    </row>
    <row r="94" spans="2:124" s="39" customFormat="1" ht="12" x14ac:dyDescent="0.25">
      <c r="B94" s="53" t="s">
        <v>148</v>
      </c>
      <c r="C94" s="360" t="str">
        <v>-</v>
      </c>
      <c r="D94" s="428" t="e">
        <f ca="1"/>
        <v>#N/A</v>
      </c>
      <c r="E94" s="429" t="e">
        <f ca="1"/>
        <v>#N/A</v>
      </c>
      <c r="F94" s="429" t="e">
        <f ca="1"/>
        <v>#N/A</v>
      </c>
      <c r="G94" s="429" t="e">
        <f ca="1"/>
        <v>#N/A</v>
      </c>
      <c r="H94" s="429" t="e">
        <f ca="1"/>
        <v>#N/A</v>
      </c>
      <c r="I94" s="429" t="e">
        <f ca="1"/>
        <v>#N/A</v>
      </c>
      <c r="J94" s="429" t="e">
        <f ca="1"/>
        <v>#N/A</v>
      </c>
      <c r="K94" s="429" t="e">
        <f ca="1"/>
        <v>#N/A</v>
      </c>
      <c r="L94" s="429" t="e">
        <f ca="1"/>
        <v>#N/A</v>
      </c>
      <c r="M94" s="429" t="e">
        <f ca="1"/>
        <v>#N/A</v>
      </c>
      <c r="N94" s="429" t="e">
        <f ca="1"/>
        <v>#N/A</v>
      </c>
      <c r="O94" s="429" t="e">
        <f ca="1"/>
        <v>#N/A</v>
      </c>
      <c r="P94" s="429" t="e">
        <f ca="1"/>
        <v>#N/A</v>
      </c>
      <c r="Q94" s="429" t="e">
        <f ca="1"/>
        <v>#N/A</v>
      </c>
      <c r="R94" s="429" t="e">
        <f ca="1"/>
        <v>#N/A</v>
      </c>
      <c r="S94" s="429" t="e">
        <f ca="1"/>
        <v>#N/A</v>
      </c>
      <c r="T94" s="429" t="e">
        <f ca="1"/>
        <v>#N/A</v>
      </c>
      <c r="U94" s="429" t="e">
        <f ca="1"/>
        <v>#N/A</v>
      </c>
      <c r="V94" s="429" t="e">
        <f ca="1"/>
        <v>#N/A</v>
      </c>
      <c r="W94" s="429" t="e">
        <f ca="1"/>
        <v>#N/A</v>
      </c>
      <c r="X94" s="429" t="e">
        <f ca="1"/>
        <v>#N/A</v>
      </c>
      <c r="Y94" s="429" t="e">
        <f ca="1"/>
        <v>#N/A</v>
      </c>
      <c r="Z94" s="429" t="e">
        <f ca="1"/>
        <v>#N/A</v>
      </c>
      <c r="AA94" s="429" t="e">
        <f ca="1"/>
        <v>#N/A</v>
      </c>
      <c r="AB94" s="429" t="e">
        <f ca="1"/>
        <v>#N/A</v>
      </c>
      <c r="AC94" s="429" t="e">
        <f ca="1"/>
        <v>#N/A</v>
      </c>
      <c r="AD94" s="429" t="e">
        <f ca="1"/>
        <v>#N/A</v>
      </c>
      <c r="AE94" s="429" t="e">
        <f ca="1"/>
        <v>#N/A</v>
      </c>
      <c r="AF94" s="429" t="e">
        <f ca="1"/>
        <v>#N/A</v>
      </c>
      <c r="AG94" s="429" t="e">
        <f ca="1"/>
        <v>#N/A</v>
      </c>
      <c r="AH94" s="429" t="e">
        <f ca="1"/>
        <v>#N/A</v>
      </c>
      <c r="AI94" s="429" t="e">
        <f ca="1"/>
        <v>#N/A</v>
      </c>
      <c r="AJ94" s="429" t="e">
        <f ca="1"/>
        <v>#N/A</v>
      </c>
      <c r="AK94" s="429" t="e">
        <f ca="1"/>
        <v>#N/A</v>
      </c>
      <c r="AL94" s="429" t="e">
        <f ca="1"/>
        <v>#N/A</v>
      </c>
      <c r="AM94" s="429" t="e">
        <f ca="1"/>
        <v>#N/A</v>
      </c>
      <c r="AN94" s="429" t="e">
        <f ca="1"/>
        <v>#N/A</v>
      </c>
      <c r="AO94" s="429" t="e">
        <f ca="1"/>
        <v>#N/A</v>
      </c>
      <c r="AP94" s="429" t="e">
        <f ca="1"/>
        <v>#N/A</v>
      </c>
      <c r="AQ94" s="429" t="e">
        <f ca="1"/>
        <v>#N/A</v>
      </c>
      <c r="AR94" s="429" t="e">
        <f ca="1"/>
        <v>#N/A</v>
      </c>
      <c r="AS94" s="429" t="e">
        <f ca="1"/>
        <v>#N/A</v>
      </c>
      <c r="AT94" s="429" t="e">
        <f ca="1"/>
        <v>#N/A</v>
      </c>
      <c r="AU94" s="429" t="e">
        <f ca="1"/>
        <v>#N/A</v>
      </c>
      <c r="AV94" s="429" t="e">
        <f ca="1"/>
        <v>#N/A</v>
      </c>
      <c r="AW94" s="429" t="e">
        <f ca="1"/>
        <v>#N/A</v>
      </c>
      <c r="AX94" s="429" t="e">
        <f ca="1"/>
        <v>#N/A</v>
      </c>
      <c r="AY94" s="429" t="e">
        <f ca="1"/>
        <v>#N/A</v>
      </c>
      <c r="AZ94" s="429" t="e">
        <f ca="1"/>
        <v>#N/A</v>
      </c>
      <c r="BA94" s="429" t="e">
        <f ca="1"/>
        <v>#N/A</v>
      </c>
      <c r="BB94" s="429" t="e">
        <f ca="1"/>
        <v>#N/A</v>
      </c>
      <c r="BC94" s="429" t="e">
        <f ca="1"/>
        <v>#N/A</v>
      </c>
      <c r="BD94" s="429" t="e">
        <f ca="1"/>
        <v>#N/A</v>
      </c>
      <c r="BE94" s="429" t="e">
        <f ca="1"/>
        <v>#N/A</v>
      </c>
      <c r="BF94" s="429" t="e">
        <f ca="1"/>
        <v>#N/A</v>
      </c>
      <c r="BG94" s="429" t="e">
        <f ca="1"/>
        <v>#N/A</v>
      </c>
      <c r="BH94" s="429" t="e">
        <f ca="1"/>
        <v>#N/A</v>
      </c>
      <c r="BI94" s="429" t="e">
        <f ca="1"/>
        <v>#N/A</v>
      </c>
      <c r="BJ94" s="429" t="e">
        <f ca="1"/>
        <v>#N/A</v>
      </c>
      <c r="BK94" s="429" t="e">
        <f ca="1"/>
        <v>#N/A</v>
      </c>
      <c r="BL94" s="429" t="e">
        <f ca="1"/>
        <v>#N/A</v>
      </c>
      <c r="BM94" s="429" t="e">
        <f ca="1"/>
        <v>#N/A</v>
      </c>
      <c r="BN94" s="429" t="e">
        <f ca="1"/>
        <v>#N/A</v>
      </c>
      <c r="BO94" s="429" t="e">
        <f ca="1"/>
        <v>#N/A</v>
      </c>
      <c r="BP94" s="429" t="e">
        <f ca="1"/>
        <v>#N/A</v>
      </c>
      <c r="BQ94" s="429" t="e">
        <f ca="1"/>
        <v>#N/A</v>
      </c>
      <c r="BR94" s="429" t="e">
        <f ca="1"/>
        <v>#N/A</v>
      </c>
      <c r="BS94" s="429" t="e">
        <f ca="1"/>
        <v>#N/A</v>
      </c>
      <c r="BT94" s="429" t="e">
        <f ca="1"/>
        <v>#N/A</v>
      </c>
      <c r="BU94" s="429" t="e">
        <f ca="1"/>
        <v>#N/A</v>
      </c>
      <c r="BV94" s="429" t="e">
        <f ca="1"/>
        <v>#N/A</v>
      </c>
      <c r="BW94" s="429" t="e">
        <f ca="1"/>
        <v>#N/A</v>
      </c>
      <c r="BX94" s="429" t="e">
        <f ca="1"/>
        <v>#N/A</v>
      </c>
      <c r="BY94" s="429" t="e">
        <f ca="1"/>
        <v>#N/A</v>
      </c>
      <c r="BZ94" s="429" t="e">
        <f ca="1"/>
        <v>#N/A</v>
      </c>
      <c r="CA94" s="429" t="e">
        <f ca="1"/>
        <v>#N/A</v>
      </c>
      <c r="CB94" s="429" t="e">
        <f ca="1"/>
        <v>#N/A</v>
      </c>
      <c r="CC94" s="429" t="e">
        <f ca="1"/>
        <v>#N/A</v>
      </c>
      <c r="CD94" s="429" t="e">
        <f ca="1"/>
        <v>#N/A</v>
      </c>
      <c r="CE94" s="429" t="e">
        <f ca="1"/>
        <v>#N/A</v>
      </c>
      <c r="CF94" s="429" t="e">
        <f ca="1"/>
        <v>#N/A</v>
      </c>
      <c r="CG94" s="429" t="e">
        <f ca="1"/>
        <v>#N/A</v>
      </c>
      <c r="CH94" s="429" t="e">
        <f ca="1"/>
        <v>#N/A</v>
      </c>
      <c r="CI94" s="429" t="e">
        <f ca="1"/>
        <v>#N/A</v>
      </c>
      <c r="CJ94" s="429" t="e">
        <f ca="1"/>
        <v>#N/A</v>
      </c>
      <c r="CK94" s="429" t="e">
        <f ca="1"/>
        <v>#N/A</v>
      </c>
      <c r="CL94" s="429" t="e">
        <f ca="1"/>
        <v>#N/A</v>
      </c>
      <c r="CM94" s="429" t="e">
        <f ca="1"/>
        <v>#N/A</v>
      </c>
      <c r="CN94" s="429" t="e">
        <f ca="1"/>
        <v>#N/A</v>
      </c>
      <c r="CO94" s="429" t="e">
        <f ca="1"/>
        <v>#N/A</v>
      </c>
      <c r="CP94" s="429" t="e">
        <f ca="1"/>
        <v>#N/A</v>
      </c>
      <c r="CQ94" s="429" t="e">
        <f ca="1"/>
        <v>#N/A</v>
      </c>
      <c r="CR94" s="429" t="e">
        <f ca="1"/>
        <v>#N/A</v>
      </c>
      <c r="CS94" s="429" t="e">
        <f ca="1"/>
        <v>#N/A</v>
      </c>
      <c r="CT94" s="429" t="e">
        <f ca="1"/>
        <v>#N/A</v>
      </c>
      <c r="CU94" s="429" t="e">
        <f ca="1"/>
        <v>#N/A</v>
      </c>
      <c r="CV94" s="429" t="e">
        <f ca="1"/>
        <v>#N/A</v>
      </c>
      <c r="CW94" s="429" t="e">
        <f ca="1"/>
        <v>#N/A</v>
      </c>
      <c r="CX94" s="429" t="e">
        <f ca="1"/>
        <v>#N/A</v>
      </c>
      <c r="CY94" s="429" t="e">
        <f ca="1"/>
        <v>#N/A</v>
      </c>
      <c r="CZ94" s="429" t="e">
        <f ca="1"/>
        <v>#N/A</v>
      </c>
      <c r="DA94" s="429" t="e">
        <f ca="1"/>
        <v>#N/A</v>
      </c>
      <c r="DB94" s="429" t="e">
        <f ca="1"/>
        <v>#N/A</v>
      </c>
      <c r="DC94" s="429" t="e">
        <f ca="1"/>
        <v>#N/A</v>
      </c>
      <c r="DD94" s="429" t="e">
        <f ca="1"/>
        <v>#N/A</v>
      </c>
      <c r="DE94" s="429" t="e">
        <f ca="1"/>
        <v>#N/A</v>
      </c>
      <c r="DF94" s="429" t="e">
        <f ca="1"/>
        <v>#N/A</v>
      </c>
      <c r="DG94" s="429" t="e">
        <f ca="1"/>
        <v>#N/A</v>
      </c>
      <c r="DH94" s="429" t="e">
        <f ca="1"/>
        <v>#N/A</v>
      </c>
      <c r="DI94" s="429" t="e">
        <f ca="1"/>
        <v>#N/A</v>
      </c>
      <c r="DJ94" s="429" t="e">
        <f ca="1"/>
        <v>#N/A</v>
      </c>
      <c r="DK94" s="429" t="e">
        <f ca="1"/>
        <v>#N/A</v>
      </c>
      <c r="DL94" s="429" t="e">
        <f ca="1"/>
        <v>#N/A</v>
      </c>
      <c r="DM94" s="429" t="e">
        <f ca="1"/>
        <v>#N/A</v>
      </c>
      <c r="DN94" s="429" t="e">
        <f ca="1"/>
        <v>#N/A</v>
      </c>
      <c r="DO94" s="429" t="e">
        <f ca="1"/>
        <v>#N/A</v>
      </c>
      <c r="DP94" s="429" t="e">
        <f ca="1"/>
        <v>#N/A</v>
      </c>
      <c r="DQ94" s="429" t="e">
        <f ca="1"/>
        <v>#N/A</v>
      </c>
      <c r="DR94" s="429" t="e">
        <f ca="1"/>
        <v>#N/A</v>
      </c>
      <c r="DS94" s="429" t="e">
        <f ca="1"/>
        <v>#N/A</v>
      </c>
      <c r="DT94" s="23"/>
    </row>
    <row r="95" spans="2:124" s="39" customFormat="1" ht="12" x14ac:dyDescent="0.25">
      <c r="B95" s="53" t="s">
        <v>149</v>
      </c>
      <c r="C95" s="360" t="str">
        <v>-</v>
      </c>
      <c r="D95" s="428" t="e">
        <f ca="1"/>
        <v>#N/A</v>
      </c>
      <c r="E95" s="429" t="e">
        <f ca="1"/>
        <v>#N/A</v>
      </c>
      <c r="F95" s="429" t="e">
        <f ca="1"/>
        <v>#N/A</v>
      </c>
      <c r="G95" s="429" t="e">
        <f ca="1"/>
        <v>#N/A</v>
      </c>
      <c r="H95" s="429" t="e">
        <f ca="1"/>
        <v>#N/A</v>
      </c>
      <c r="I95" s="429" t="e">
        <f ca="1"/>
        <v>#N/A</v>
      </c>
      <c r="J95" s="429" t="e">
        <f ca="1"/>
        <v>#N/A</v>
      </c>
      <c r="K95" s="429" t="e">
        <f ca="1"/>
        <v>#N/A</v>
      </c>
      <c r="L95" s="429" t="e">
        <f ca="1"/>
        <v>#N/A</v>
      </c>
      <c r="M95" s="429" t="e">
        <f ca="1"/>
        <v>#N/A</v>
      </c>
      <c r="N95" s="429" t="e">
        <f ca="1"/>
        <v>#N/A</v>
      </c>
      <c r="O95" s="429" t="e">
        <f ca="1"/>
        <v>#N/A</v>
      </c>
      <c r="P95" s="429" t="e">
        <f ca="1"/>
        <v>#N/A</v>
      </c>
      <c r="Q95" s="429" t="e">
        <f ca="1"/>
        <v>#N/A</v>
      </c>
      <c r="R95" s="429" t="e">
        <f ca="1"/>
        <v>#N/A</v>
      </c>
      <c r="S95" s="429" t="e">
        <f ca="1"/>
        <v>#N/A</v>
      </c>
      <c r="T95" s="429" t="e">
        <f ca="1"/>
        <v>#N/A</v>
      </c>
      <c r="U95" s="429" t="e">
        <f ca="1"/>
        <v>#N/A</v>
      </c>
      <c r="V95" s="429" t="e">
        <f ca="1"/>
        <v>#N/A</v>
      </c>
      <c r="W95" s="429" t="e">
        <f ca="1"/>
        <v>#N/A</v>
      </c>
      <c r="X95" s="429" t="e">
        <f ca="1"/>
        <v>#N/A</v>
      </c>
      <c r="Y95" s="429" t="e">
        <f ca="1"/>
        <v>#N/A</v>
      </c>
      <c r="Z95" s="429" t="e">
        <f ca="1"/>
        <v>#N/A</v>
      </c>
      <c r="AA95" s="429" t="e">
        <f ca="1"/>
        <v>#N/A</v>
      </c>
      <c r="AB95" s="429" t="e">
        <f ca="1"/>
        <v>#N/A</v>
      </c>
      <c r="AC95" s="429" t="e">
        <f ca="1"/>
        <v>#N/A</v>
      </c>
      <c r="AD95" s="429" t="e">
        <f ca="1"/>
        <v>#N/A</v>
      </c>
      <c r="AE95" s="429" t="e">
        <f ca="1"/>
        <v>#N/A</v>
      </c>
      <c r="AF95" s="429" t="e">
        <f ca="1"/>
        <v>#N/A</v>
      </c>
      <c r="AG95" s="429" t="e">
        <f ca="1"/>
        <v>#N/A</v>
      </c>
      <c r="AH95" s="429" t="e">
        <f ca="1"/>
        <v>#N/A</v>
      </c>
      <c r="AI95" s="429" t="e">
        <f ca="1"/>
        <v>#N/A</v>
      </c>
      <c r="AJ95" s="429" t="e">
        <f ca="1"/>
        <v>#N/A</v>
      </c>
      <c r="AK95" s="429" t="e">
        <f ca="1"/>
        <v>#N/A</v>
      </c>
      <c r="AL95" s="429" t="e">
        <f ca="1"/>
        <v>#N/A</v>
      </c>
      <c r="AM95" s="429" t="e">
        <f ca="1"/>
        <v>#N/A</v>
      </c>
      <c r="AN95" s="429" t="e">
        <f ca="1"/>
        <v>#N/A</v>
      </c>
      <c r="AO95" s="429" t="e">
        <f ca="1"/>
        <v>#N/A</v>
      </c>
      <c r="AP95" s="429" t="e">
        <f ca="1"/>
        <v>#N/A</v>
      </c>
      <c r="AQ95" s="429" t="e">
        <f ca="1"/>
        <v>#N/A</v>
      </c>
      <c r="AR95" s="429" t="e">
        <f ca="1"/>
        <v>#N/A</v>
      </c>
      <c r="AS95" s="429" t="e">
        <f ca="1"/>
        <v>#N/A</v>
      </c>
      <c r="AT95" s="429" t="e">
        <f ca="1"/>
        <v>#N/A</v>
      </c>
      <c r="AU95" s="429" t="e">
        <f ca="1"/>
        <v>#N/A</v>
      </c>
      <c r="AV95" s="429" t="e">
        <f ca="1"/>
        <v>#N/A</v>
      </c>
      <c r="AW95" s="429" t="e">
        <f ca="1"/>
        <v>#N/A</v>
      </c>
      <c r="AX95" s="429" t="e">
        <f ca="1"/>
        <v>#N/A</v>
      </c>
      <c r="AY95" s="429" t="e">
        <f ca="1"/>
        <v>#N/A</v>
      </c>
      <c r="AZ95" s="429" t="e">
        <f ca="1"/>
        <v>#N/A</v>
      </c>
      <c r="BA95" s="429" t="e">
        <f ca="1"/>
        <v>#N/A</v>
      </c>
      <c r="BB95" s="429" t="e">
        <f ca="1"/>
        <v>#N/A</v>
      </c>
      <c r="BC95" s="429" t="e">
        <f ca="1"/>
        <v>#N/A</v>
      </c>
      <c r="BD95" s="429" t="e">
        <f ca="1"/>
        <v>#N/A</v>
      </c>
      <c r="BE95" s="429" t="e">
        <f ca="1"/>
        <v>#N/A</v>
      </c>
      <c r="BF95" s="429" t="e">
        <f ca="1"/>
        <v>#N/A</v>
      </c>
      <c r="BG95" s="429" t="e">
        <f ca="1"/>
        <v>#N/A</v>
      </c>
      <c r="BH95" s="429" t="e">
        <f ca="1"/>
        <v>#N/A</v>
      </c>
      <c r="BI95" s="429" t="e">
        <f ca="1"/>
        <v>#N/A</v>
      </c>
      <c r="BJ95" s="429" t="e">
        <f ca="1"/>
        <v>#N/A</v>
      </c>
      <c r="BK95" s="429" t="e">
        <f ca="1"/>
        <v>#N/A</v>
      </c>
      <c r="BL95" s="429" t="e">
        <f ca="1"/>
        <v>#N/A</v>
      </c>
      <c r="BM95" s="429" t="e">
        <f ca="1"/>
        <v>#N/A</v>
      </c>
      <c r="BN95" s="429" t="e">
        <f ca="1"/>
        <v>#N/A</v>
      </c>
      <c r="BO95" s="429" t="e">
        <f ca="1"/>
        <v>#N/A</v>
      </c>
      <c r="BP95" s="429" t="e">
        <f ca="1"/>
        <v>#N/A</v>
      </c>
      <c r="BQ95" s="429" t="e">
        <f ca="1"/>
        <v>#N/A</v>
      </c>
      <c r="BR95" s="429" t="e">
        <f ca="1"/>
        <v>#N/A</v>
      </c>
      <c r="BS95" s="429" t="e">
        <f ca="1"/>
        <v>#N/A</v>
      </c>
      <c r="BT95" s="429" t="e">
        <f ca="1"/>
        <v>#N/A</v>
      </c>
      <c r="BU95" s="429" t="e">
        <f ca="1"/>
        <v>#N/A</v>
      </c>
      <c r="BV95" s="429" t="e">
        <f ca="1"/>
        <v>#N/A</v>
      </c>
      <c r="BW95" s="429" t="e">
        <f ca="1"/>
        <v>#N/A</v>
      </c>
      <c r="BX95" s="429" t="e">
        <f ca="1"/>
        <v>#N/A</v>
      </c>
      <c r="BY95" s="429" t="e">
        <f ca="1"/>
        <v>#N/A</v>
      </c>
      <c r="BZ95" s="429" t="e">
        <f ca="1"/>
        <v>#N/A</v>
      </c>
      <c r="CA95" s="429" t="e">
        <f ca="1"/>
        <v>#N/A</v>
      </c>
      <c r="CB95" s="429" t="e">
        <f ca="1"/>
        <v>#N/A</v>
      </c>
      <c r="CC95" s="429" t="e">
        <f ca="1"/>
        <v>#N/A</v>
      </c>
      <c r="CD95" s="429" t="e">
        <f ca="1"/>
        <v>#N/A</v>
      </c>
      <c r="CE95" s="429" t="e">
        <f ca="1"/>
        <v>#N/A</v>
      </c>
      <c r="CF95" s="429" t="e">
        <f ca="1"/>
        <v>#N/A</v>
      </c>
      <c r="CG95" s="429" t="e">
        <f ca="1"/>
        <v>#N/A</v>
      </c>
      <c r="CH95" s="429" t="e">
        <f ca="1"/>
        <v>#N/A</v>
      </c>
      <c r="CI95" s="429" t="e">
        <f ca="1"/>
        <v>#N/A</v>
      </c>
      <c r="CJ95" s="429" t="e">
        <f ca="1"/>
        <v>#N/A</v>
      </c>
      <c r="CK95" s="429" t="e">
        <f ca="1"/>
        <v>#N/A</v>
      </c>
      <c r="CL95" s="429" t="e">
        <f ca="1"/>
        <v>#N/A</v>
      </c>
      <c r="CM95" s="429" t="e">
        <f ca="1"/>
        <v>#N/A</v>
      </c>
      <c r="CN95" s="429" t="e">
        <f ca="1"/>
        <v>#N/A</v>
      </c>
      <c r="CO95" s="429" t="e">
        <f ca="1"/>
        <v>#N/A</v>
      </c>
      <c r="CP95" s="429" t="e">
        <f ca="1"/>
        <v>#N/A</v>
      </c>
      <c r="CQ95" s="429" t="e">
        <f ca="1"/>
        <v>#N/A</v>
      </c>
      <c r="CR95" s="429" t="e">
        <f ca="1"/>
        <v>#N/A</v>
      </c>
      <c r="CS95" s="429" t="e">
        <f ca="1"/>
        <v>#N/A</v>
      </c>
      <c r="CT95" s="429" t="e">
        <f ca="1"/>
        <v>#N/A</v>
      </c>
      <c r="CU95" s="429" t="e">
        <f ca="1"/>
        <v>#N/A</v>
      </c>
      <c r="CV95" s="429" t="e">
        <f ca="1"/>
        <v>#N/A</v>
      </c>
      <c r="CW95" s="429" t="e">
        <f ca="1"/>
        <v>#N/A</v>
      </c>
      <c r="CX95" s="429" t="e">
        <f ca="1"/>
        <v>#N/A</v>
      </c>
      <c r="CY95" s="429" t="e">
        <f ca="1"/>
        <v>#N/A</v>
      </c>
      <c r="CZ95" s="429" t="e">
        <f ca="1"/>
        <v>#N/A</v>
      </c>
      <c r="DA95" s="429" t="e">
        <f ca="1"/>
        <v>#N/A</v>
      </c>
      <c r="DB95" s="429" t="e">
        <f ca="1"/>
        <v>#N/A</v>
      </c>
      <c r="DC95" s="429" t="e">
        <f ca="1"/>
        <v>#N/A</v>
      </c>
      <c r="DD95" s="429" t="e">
        <f ca="1"/>
        <v>#N/A</v>
      </c>
      <c r="DE95" s="429" t="e">
        <f ca="1"/>
        <v>#N/A</v>
      </c>
      <c r="DF95" s="429" t="e">
        <f ca="1"/>
        <v>#N/A</v>
      </c>
      <c r="DG95" s="429" t="e">
        <f ca="1"/>
        <v>#N/A</v>
      </c>
      <c r="DH95" s="429" t="e">
        <f ca="1"/>
        <v>#N/A</v>
      </c>
      <c r="DI95" s="429" t="e">
        <f ca="1"/>
        <v>#N/A</v>
      </c>
      <c r="DJ95" s="429" t="e">
        <f ca="1"/>
        <v>#N/A</v>
      </c>
      <c r="DK95" s="429" t="e">
        <f ca="1"/>
        <v>#N/A</v>
      </c>
      <c r="DL95" s="429" t="e">
        <f ca="1"/>
        <v>#N/A</v>
      </c>
      <c r="DM95" s="429" t="e">
        <f ca="1"/>
        <v>#N/A</v>
      </c>
      <c r="DN95" s="429" t="e">
        <f ca="1"/>
        <v>#N/A</v>
      </c>
      <c r="DO95" s="429" t="e">
        <f ca="1"/>
        <v>#N/A</v>
      </c>
      <c r="DP95" s="429" t="e">
        <f ca="1"/>
        <v>#N/A</v>
      </c>
      <c r="DQ95" s="429" t="e">
        <f ca="1"/>
        <v>#N/A</v>
      </c>
      <c r="DR95" s="429" t="e">
        <f ca="1"/>
        <v>#N/A</v>
      </c>
      <c r="DS95" s="429" t="e">
        <f ca="1"/>
        <v>#N/A</v>
      </c>
      <c r="DT95" s="23"/>
    </row>
    <row r="96" spans="2:124" s="39" customFormat="1" ht="12" x14ac:dyDescent="0.25">
      <c r="B96" s="53" t="s">
        <v>151</v>
      </c>
      <c r="C96" s="360" t="str">
        <v>-</v>
      </c>
      <c r="D96" s="428" t="e">
        <f ca="1"/>
        <v>#N/A</v>
      </c>
      <c r="E96" s="429" t="e">
        <f ca="1"/>
        <v>#N/A</v>
      </c>
      <c r="F96" s="429" t="e">
        <f ca="1"/>
        <v>#N/A</v>
      </c>
      <c r="G96" s="429" t="e">
        <f ca="1"/>
        <v>#N/A</v>
      </c>
      <c r="H96" s="429" t="e">
        <f ca="1"/>
        <v>#N/A</v>
      </c>
      <c r="I96" s="429" t="e">
        <f ca="1"/>
        <v>#N/A</v>
      </c>
      <c r="J96" s="429" t="e">
        <f ca="1"/>
        <v>#N/A</v>
      </c>
      <c r="K96" s="429" t="e">
        <f ca="1"/>
        <v>#N/A</v>
      </c>
      <c r="L96" s="429" t="e">
        <f ca="1"/>
        <v>#N/A</v>
      </c>
      <c r="M96" s="429" t="e">
        <f ca="1"/>
        <v>#N/A</v>
      </c>
      <c r="N96" s="429" t="e">
        <f ca="1"/>
        <v>#N/A</v>
      </c>
      <c r="O96" s="429" t="e">
        <f ca="1"/>
        <v>#N/A</v>
      </c>
      <c r="P96" s="429" t="e">
        <f ca="1"/>
        <v>#N/A</v>
      </c>
      <c r="Q96" s="429" t="e">
        <f ca="1"/>
        <v>#N/A</v>
      </c>
      <c r="R96" s="429" t="e">
        <f ca="1"/>
        <v>#N/A</v>
      </c>
      <c r="S96" s="429" t="e">
        <f ca="1"/>
        <v>#N/A</v>
      </c>
      <c r="T96" s="429" t="e">
        <f ca="1"/>
        <v>#N/A</v>
      </c>
      <c r="U96" s="429" t="e">
        <f ca="1"/>
        <v>#N/A</v>
      </c>
      <c r="V96" s="429" t="e">
        <f ca="1"/>
        <v>#N/A</v>
      </c>
      <c r="W96" s="429" t="e">
        <f ca="1"/>
        <v>#N/A</v>
      </c>
      <c r="X96" s="429" t="e">
        <f ca="1"/>
        <v>#N/A</v>
      </c>
      <c r="Y96" s="429" t="e">
        <f ca="1"/>
        <v>#N/A</v>
      </c>
      <c r="Z96" s="429" t="e">
        <f ca="1"/>
        <v>#N/A</v>
      </c>
      <c r="AA96" s="429" t="e">
        <f ca="1"/>
        <v>#N/A</v>
      </c>
      <c r="AB96" s="429" t="e">
        <f ca="1"/>
        <v>#N/A</v>
      </c>
      <c r="AC96" s="429" t="e">
        <f ca="1"/>
        <v>#N/A</v>
      </c>
      <c r="AD96" s="429" t="e">
        <f ca="1"/>
        <v>#N/A</v>
      </c>
      <c r="AE96" s="429" t="e">
        <f ca="1"/>
        <v>#N/A</v>
      </c>
      <c r="AF96" s="429" t="e">
        <f ca="1"/>
        <v>#N/A</v>
      </c>
      <c r="AG96" s="429" t="e">
        <f ca="1"/>
        <v>#N/A</v>
      </c>
      <c r="AH96" s="429" t="e">
        <f ca="1"/>
        <v>#N/A</v>
      </c>
      <c r="AI96" s="429" t="e">
        <f ca="1"/>
        <v>#N/A</v>
      </c>
      <c r="AJ96" s="429" t="e">
        <f ca="1"/>
        <v>#N/A</v>
      </c>
      <c r="AK96" s="429" t="e">
        <f ca="1"/>
        <v>#N/A</v>
      </c>
      <c r="AL96" s="429" t="e">
        <f ca="1"/>
        <v>#N/A</v>
      </c>
      <c r="AM96" s="429" t="e">
        <f ca="1"/>
        <v>#N/A</v>
      </c>
      <c r="AN96" s="429" t="e">
        <f ca="1"/>
        <v>#N/A</v>
      </c>
      <c r="AO96" s="429" t="e">
        <f ca="1"/>
        <v>#N/A</v>
      </c>
      <c r="AP96" s="429" t="e">
        <f ca="1"/>
        <v>#N/A</v>
      </c>
      <c r="AQ96" s="429" t="e">
        <f ca="1"/>
        <v>#N/A</v>
      </c>
      <c r="AR96" s="429" t="e">
        <f ca="1"/>
        <v>#N/A</v>
      </c>
      <c r="AS96" s="429" t="e">
        <f ca="1"/>
        <v>#N/A</v>
      </c>
      <c r="AT96" s="429" t="e">
        <f ca="1"/>
        <v>#N/A</v>
      </c>
      <c r="AU96" s="429" t="e">
        <f ca="1"/>
        <v>#N/A</v>
      </c>
      <c r="AV96" s="429" t="e">
        <f ca="1"/>
        <v>#N/A</v>
      </c>
      <c r="AW96" s="429" t="e">
        <f ca="1"/>
        <v>#N/A</v>
      </c>
      <c r="AX96" s="429" t="e">
        <f ca="1"/>
        <v>#N/A</v>
      </c>
      <c r="AY96" s="429" t="e">
        <f ca="1"/>
        <v>#N/A</v>
      </c>
      <c r="AZ96" s="429" t="e">
        <f ca="1"/>
        <v>#N/A</v>
      </c>
      <c r="BA96" s="429" t="e">
        <f ca="1"/>
        <v>#N/A</v>
      </c>
      <c r="BB96" s="429" t="e">
        <f ca="1"/>
        <v>#N/A</v>
      </c>
      <c r="BC96" s="429" t="e">
        <f ca="1"/>
        <v>#N/A</v>
      </c>
      <c r="BD96" s="429" t="e">
        <f ca="1"/>
        <v>#N/A</v>
      </c>
      <c r="BE96" s="429" t="e">
        <f ca="1"/>
        <v>#N/A</v>
      </c>
      <c r="BF96" s="429" t="e">
        <f ca="1"/>
        <v>#N/A</v>
      </c>
      <c r="BG96" s="429" t="e">
        <f ca="1"/>
        <v>#N/A</v>
      </c>
      <c r="BH96" s="429" t="e">
        <f ca="1"/>
        <v>#N/A</v>
      </c>
      <c r="BI96" s="429" t="e">
        <f ca="1"/>
        <v>#N/A</v>
      </c>
      <c r="BJ96" s="429" t="e">
        <f ca="1"/>
        <v>#N/A</v>
      </c>
      <c r="BK96" s="429" t="e">
        <f ca="1"/>
        <v>#N/A</v>
      </c>
      <c r="BL96" s="429" t="e">
        <f ca="1"/>
        <v>#N/A</v>
      </c>
      <c r="BM96" s="429" t="e">
        <f ca="1"/>
        <v>#N/A</v>
      </c>
      <c r="BN96" s="429" t="e">
        <f ca="1"/>
        <v>#N/A</v>
      </c>
      <c r="BO96" s="429" t="e">
        <f ca="1"/>
        <v>#N/A</v>
      </c>
      <c r="BP96" s="429" t="e">
        <f ca="1"/>
        <v>#N/A</v>
      </c>
      <c r="BQ96" s="429" t="e">
        <f ca="1"/>
        <v>#N/A</v>
      </c>
      <c r="BR96" s="429" t="e">
        <f ca="1"/>
        <v>#N/A</v>
      </c>
      <c r="BS96" s="429" t="e">
        <f ca="1"/>
        <v>#N/A</v>
      </c>
      <c r="BT96" s="429" t="e">
        <f ca="1"/>
        <v>#N/A</v>
      </c>
      <c r="BU96" s="429" t="e">
        <f ca="1"/>
        <v>#N/A</v>
      </c>
      <c r="BV96" s="429" t="e">
        <f ca="1"/>
        <v>#N/A</v>
      </c>
      <c r="BW96" s="429" t="e">
        <f ca="1"/>
        <v>#N/A</v>
      </c>
      <c r="BX96" s="429" t="e">
        <f ca="1"/>
        <v>#N/A</v>
      </c>
      <c r="BY96" s="429" t="e">
        <f ca="1"/>
        <v>#N/A</v>
      </c>
      <c r="BZ96" s="429" t="e">
        <f ca="1"/>
        <v>#N/A</v>
      </c>
      <c r="CA96" s="429" t="e">
        <f ca="1"/>
        <v>#N/A</v>
      </c>
      <c r="CB96" s="429" t="e">
        <f ca="1"/>
        <v>#N/A</v>
      </c>
      <c r="CC96" s="429" t="e">
        <f ca="1"/>
        <v>#N/A</v>
      </c>
      <c r="CD96" s="429" t="e">
        <f ca="1"/>
        <v>#N/A</v>
      </c>
      <c r="CE96" s="429" t="e">
        <f ca="1"/>
        <v>#N/A</v>
      </c>
      <c r="CF96" s="429" t="e">
        <f ca="1"/>
        <v>#N/A</v>
      </c>
      <c r="CG96" s="429" t="e">
        <f ca="1"/>
        <v>#N/A</v>
      </c>
      <c r="CH96" s="429" t="e">
        <f ca="1"/>
        <v>#N/A</v>
      </c>
      <c r="CI96" s="429" t="e">
        <f ca="1"/>
        <v>#N/A</v>
      </c>
      <c r="CJ96" s="429" t="e">
        <f ca="1"/>
        <v>#N/A</v>
      </c>
      <c r="CK96" s="429" t="e">
        <f ca="1"/>
        <v>#N/A</v>
      </c>
      <c r="CL96" s="429" t="e">
        <f ca="1"/>
        <v>#N/A</v>
      </c>
      <c r="CM96" s="429" t="e">
        <f ca="1"/>
        <v>#N/A</v>
      </c>
      <c r="CN96" s="429" t="e">
        <f ca="1"/>
        <v>#N/A</v>
      </c>
      <c r="CO96" s="429" t="e">
        <f ca="1"/>
        <v>#N/A</v>
      </c>
      <c r="CP96" s="429" t="e">
        <f ca="1"/>
        <v>#N/A</v>
      </c>
      <c r="CQ96" s="429" t="e">
        <f ca="1"/>
        <v>#N/A</v>
      </c>
      <c r="CR96" s="429" t="e">
        <f ca="1"/>
        <v>#N/A</v>
      </c>
      <c r="CS96" s="429" t="e">
        <f ca="1"/>
        <v>#N/A</v>
      </c>
      <c r="CT96" s="429" t="e">
        <f ca="1"/>
        <v>#N/A</v>
      </c>
      <c r="CU96" s="429" t="e">
        <f ca="1"/>
        <v>#N/A</v>
      </c>
      <c r="CV96" s="429" t="e">
        <f ca="1"/>
        <v>#N/A</v>
      </c>
      <c r="CW96" s="429" t="e">
        <f ca="1"/>
        <v>#N/A</v>
      </c>
      <c r="CX96" s="429" t="e">
        <f ca="1"/>
        <v>#N/A</v>
      </c>
      <c r="CY96" s="429" t="e">
        <f ca="1"/>
        <v>#N/A</v>
      </c>
      <c r="CZ96" s="429" t="e">
        <f ca="1"/>
        <v>#N/A</v>
      </c>
      <c r="DA96" s="429" t="e">
        <f ca="1"/>
        <v>#N/A</v>
      </c>
      <c r="DB96" s="429" t="e">
        <f ca="1"/>
        <v>#N/A</v>
      </c>
      <c r="DC96" s="429" t="e">
        <f ca="1"/>
        <v>#N/A</v>
      </c>
      <c r="DD96" s="429" t="e">
        <f ca="1"/>
        <v>#N/A</v>
      </c>
      <c r="DE96" s="429" t="e">
        <f ca="1"/>
        <v>#N/A</v>
      </c>
      <c r="DF96" s="429" t="e">
        <f ca="1"/>
        <v>#N/A</v>
      </c>
      <c r="DG96" s="429" t="e">
        <f ca="1"/>
        <v>#N/A</v>
      </c>
      <c r="DH96" s="429" t="e">
        <f ca="1"/>
        <v>#N/A</v>
      </c>
      <c r="DI96" s="429" t="e">
        <f ca="1"/>
        <v>#N/A</v>
      </c>
      <c r="DJ96" s="429" t="e">
        <f ca="1"/>
        <v>#N/A</v>
      </c>
      <c r="DK96" s="429" t="e">
        <f ca="1"/>
        <v>#N/A</v>
      </c>
      <c r="DL96" s="429" t="e">
        <f ca="1"/>
        <v>#N/A</v>
      </c>
      <c r="DM96" s="429" t="e">
        <f ca="1"/>
        <v>#N/A</v>
      </c>
      <c r="DN96" s="429" t="e">
        <f ca="1"/>
        <v>#N/A</v>
      </c>
      <c r="DO96" s="429" t="e">
        <f ca="1"/>
        <v>#N/A</v>
      </c>
      <c r="DP96" s="429" t="e">
        <f ca="1"/>
        <v>#N/A</v>
      </c>
      <c r="DQ96" s="429" t="e">
        <f ca="1"/>
        <v>#N/A</v>
      </c>
      <c r="DR96" s="429" t="e">
        <f ca="1"/>
        <v>#N/A</v>
      </c>
      <c r="DS96" s="429" t="e">
        <f ca="1"/>
        <v>#N/A</v>
      </c>
      <c r="DT96" s="23"/>
    </row>
    <row r="97" spans="2:124" s="39" customFormat="1" ht="12" x14ac:dyDescent="0.25">
      <c r="B97" s="53" t="s">
        <v>153</v>
      </c>
      <c r="C97" s="360" t="str">
        <v>-</v>
      </c>
      <c r="D97" s="428" t="e">
        <f ca="1"/>
        <v>#N/A</v>
      </c>
      <c r="E97" s="429" t="e">
        <f ca="1"/>
        <v>#N/A</v>
      </c>
      <c r="F97" s="429" t="e">
        <f ca="1"/>
        <v>#N/A</v>
      </c>
      <c r="G97" s="429" t="e">
        <f ca="1"/>
        <v>#N/A</v>
      </c>
      <c r="H97" s="429" t="e">
        <f ca="1"/>
        <v>#N/A</v>
      </c>
      <c r="I97" s="429" t="e">
        <f ca="1"/>
        <v>#N/A</v>
      </c>
      <c r="J97" s="429" t="e">
        <f ca="1"/>
        <v>#N/A</v>
      </c>
      <c r="K97" s="429" t="e">
        <f ca="1"/>
        <v>#N/A</v>
      </c>
      <c r="L97" s="429" t="e">
        <f ca="1"/>
        <v>#N/A</v>
      </c>
      <c r="M97" s="429" t="e">
        <f ca="1"/>
        <v>#N/A</v>
      </c>
      <c r="N97" s="429" t="e">
        <f ca="1"/>
        <v>#N/A</v>
      </c>
      <c r="O97" s="429" t="e">
        <f ca="1"/>
        <v>#N/A</v>
      </c>
      <c r="P97" s="429" t="e">
        <f ca="1"/>
        <v>#N/A</v>
      </c>
      <c r="Q97" s="429" t="e">
        <f ca="1"/>
        <v>#N/A</v>
      </c>
      <c r="R97" s="429" t="e">
        <f ca="1"/>
        <v>#N/A</v>
      </c>
      <c r="S97" s="429" t="e">
        <f ca="1"/>
        <v>#N/A</v>
      </c>
      <c r="T97" s="429" t="e">
        <f ca="1"/>
        <v>#N/A</v>
      </c>
      <c r="U97" s="429" t="e">
        <f ca="1"/>
        <v>#N/A</v>
      </c>
      <c r="V97" s="429" t="e">
        <f ca="1"/>
        <v>#N/A</v>
      </c>
      <c r="W97" s="429" t="e">
        <f ca="1"/>
        <v>#N/A</v>
      </c>
      <c r="X97" s="429" t="e">
        <f ca="1"/>
        <v>#N/A</v>
      </c>
      <c r="Y97" s="429" t="e">
        <f ca="1"/>
        <v>#N/A</v>
      </c>
      <c r="Z97" s="429" t="e">
        <f ca="1"/>
        <v>#N/A</v>
      </c>
      <c r="AA97" s="429" t="e">
        <f ca="1"/>
        <v>#N/A</v>
      </c>
      <c r="AB97" s="429" t="e">
        <f ca="1"/>
        <v>#N/A</v>
      </c>
      <c r="AC97" s="429" t="e">
        <f ca="1"/>
        <v>#N/A</v>
      </c>
      <c r="AD97" s="429" t="e">
        <f ca="1"/>
        <v>#N/A</v>
      </c>
      <c r="AE97" s="429" t="e">
        <f ca="1"/>
        <v>#N/A</v>
      </c>
      <c r="AF97" s="429" t="e">
        <f ca="1"/>
        <v>#N/A</v>
      </c>
      <c r="AG97" s="429" t="e">
        <f ca="1"/>
        <v>#N/A</v>
      </c>
      <c r="AH97" s="429" t="e">
        <f ca="1"/>
        <v>#N/A</v>
      </c>
      <c r="AI97" s="429" t="e">
        <f ca="1"/>
        <v>#N/A</v>
      </c>
      <c r="AJ97" s="429" t="e">
        <f ca="1"/>
        <v>#N/A</v>
      </c>
      <c r="AK97" s="429" t="e">
        <f ca="1"/>
        <v>#N/A</v>
      </c>
      <c r="AL97" s="429" t="e">
        <f ca="1"/>
        <v>#N/A</v>
      </c>
      <c r="AM97" s="429" t="e">
        <f ca="1"/>
        <v>#N/A</v>
      </c>
      <c r="AN97" s="429" t="e">
        <f ca="1"/>
        <v>#N/A</v>
      </c>
      <c r="AO97" s="429" t="e">
        <f ca="1"/>
        <v>#N/A</v>
      </c>
      <c r="AP97" s="429" t="e">
        <f ca="1"/>
        <v>#N/A</v>
      </c>
      <c r="AQ97" s="429" t="e">
        <f ca="1"/>
        <v>#N/A</v>
      </c>
      <c r="AR97" s="429" t="e">
        <f ca="1"/>
        <v>#N/A</v>
      </c>
      <c r="AS97" s="429" t="e">
        <f ca="1"/>
        <v>#N/A</v>
      </c>
      <c r="AT97" s="429" t="e">
        <f ca="1"/>
        <v>#N/A</v>
      </c>
      <c r="AU97" s="429" t="e">
        <f ca="1"/>
        <v>#N/A</v>
      </c>
      <c r="AV97" s="429" t="e">
        <f ca="1"/>
        <v>#N/A</v>
      </c>
      <c r="AW97" s="429" t="e">
        <f ca="1"/>
        <v>#N/A</v>
      </c>
      <c r="AX97" s="429" t="e">
        <f ca="1"/>
        <v>#N/A</v>
      </c>
      <c r="AY97" s="429" t="e">
        <f ca="1"/>
        <v>#N/A</v>
      </c>
      <c r="AZ97" s="429" t="e">
        <f ca="1"/>
        <v>#N/A</v>
      </c>
      <c r="BA97" s="429" t="e">
        <f ca="1"/>
        <v>#N/A</v>
      </c>
      <c r="BB97" s="429" t="e">
        <f ca="1"/>
        <v>#N/A</v>
      </c>
      <c r="BC97" s="429" t="e">
        <f ca="1"/>
        <v>#N/A</v>
      </c>
      <c r="BD97" s="429" t="e">
        <f ca="1"/>
        <v>#N/A</v>
      </c>
      <c r="BE97" s="429" t="e">
        <f ca="1"/>
        <v>#N/A</v>
      </c>
      <c r="BF97" s="429" t="e">
        <f ca="1"/>
        <v>#N/A</v>
      </c>
      <c r="BG97" s="429" t="e">
        <f ca="1"/>
        <v>#N/A</v>
      </c>
      <c r="BH97" s="429" t="e">
        <f ca="1"/>
        <v>#N/A</v>
      </c>
      <c r="BI97" s="429" t="e">
        <f ca="1"/>
        <v>#N/A</v>
      </c>
      <c r="BJ97" s="429" t="e">
        <f ca="1"/>
        <v>#N/A</v>
      </c>
      <c r="BK97" s="429" t="e">
        <f ca="1"/>
        <v>#N/A</v>
      </c>
      <c r="BL97" s="429" t="e">
        <f ca="1"/>
        <v>#N/A</v>
      </c>
      <c r="BM97" s="429" t="e">
        <f ca="1"/>
        <v>#N/A</v>
      </c>
      <c r="BN97" s="429" t="e">
        <f ca="1"/>
        <v>#N/A</v>
      </c>
      <c r="BO97" s="429" t="e">
        <f ca="1"/>
        <v>#N/A</v>
      </c>
      <c r="BP97" s="429" t="e">
        <f ca="1"/>
        <v>#N/A</v>
      </c>
      <c r="BQ97" s="429" t="e">
        <f ca="1"/>
        <v>#N/A</v>
      </c>
      <c r="BR97" s="429" t="e">
        <f ca="1"/>
        <v>#N/A</v>
      </c>
      <c r="BS97" s="429" t="e">
        <f ca="1"/>
        <v>#N/A</v>
      </c>
      <c r="BT97" s="429" t="e">
        <f ca="1"/>
        <v>#N/A</v>
      </c>
      <c r="BU97" s="429" t="e">
        <f ca="1"/>
        <v>#N/A</v>
      </c>
      <c r="BV97" s="429" t="e">
        <f ca="1"/>
        <v>#N/A</v>
      </c>
      <c r="BW97" s="429" t="e">
        <f ca="1"/>
        <v>#N/A</v>
      </c>
      <c r="BX97" s="429" t="e">
        <f ca="1"/>
        <v>#N/A</v>
      </c>
      <c r="BY97" s="429" t="e">
        <f ca="1"/>
        <v>#N/A</v>
      </c>
      <c r="BZ97" s="429" t="e">
        <f ca="1"/>
        <v>#N/A</v>
      </c>
      <c r="CA97" s="429" t="e">
        <f ca="1"/>
        <v>#N/A</v>
      </c>
      <c r="CB97" s="429" t="e">
        <f ca="1"/>
        <v>#N/A</v>
      </c>
      <c r="CC97" s="429" t="e">
        <f ca="1"/>
        <v>#N/A</v>
      </c>
      <c r="CD97" s="429" t="e">
        <f ca="1"/>
        <v>#N/A</v>
      </c>
      <c r="CE97" s="429" t="e">
        <f ca="1"/>
        <v>#N/A</v>
      </c>
      <c r="CF97" s="429" t="e">
        <f ca="1"/>
        <v>#N/A</v>
      </c>
      <c r="CG97" s="429" t="e">
        <f ca="1"/>
        <v>#N/A</v>
      </c>
      <c r="CH97" s="429" t="e">
        <f ca="1"/>
        <v>#N/A</v>
      </c>
      <c r="CI97" s="429" t="e">
        <f ca="1"/>
        <v>#N/A</v>
      </c>
      <c r="CJ97" s="429" t="e">
        <f ca="1"/>
        <v>#N/A</v>
      </c>
      <c r="CK97" s="429" t="e">
        <f ca="1"/>
        <v>#N/A</v>
      </c>
      <c r="CL97" s="429" t="e">
        <f ca="1"/>
        <v>#N/A</v>
      </c>
      <c r="CM97" s="429" t="e">
        <f ca="1"/>
        <v>#N/A</v>
      </c>
      <c r="CN97" s="429" t="e">
        <f ca="1"/>
        <v>#N/A</v>
      </c>
      <c r="CO97" s="429" t="e">
        <f ca="1"/>
        <v>#N/A</v>
      </c>
      <c r="CP97" s="429" t="e">
        <f ca="1"/>
        <v>#N/A</v>
      </c>
      <c r="CQ97" s="429" t="e">
        <f ca="1"/>
        <v>#N/A</v>
      </c>
      <c r="CR97" s="429" t="e">
        <f ca="1"/>
        <v>#N/A</v>
      </c>
      <c r="CS97" s="429" t="e">
        <f ca="1"/>
        <v>#N/A</v>
      </c>
      <c r="CT97" s="429" t="e">
        <f ca="1"/>
        <v>#N/A</v>
      </c>
      <c r="CU97" s="429" t="e">
        <f ca="1"/>
        <v>#N/A</v>
      </c>
      <c r="CV97" s="429" t="e">
        <f ca="1"/>
        <v>#N/A</v>
      </c>
      <c r="CW97" s="429" t="e">
        <f ca="1"/>
        <v>#N/A</v>
      </c>
      <c r="CX97" s="429" t="e">
        <f ca="1"/>
        <v>#N/A</v>
      </c>
      <c r="CY97" s="429" t="e">
        <f ca="1"/>
        <v>#N/A</v>
      </c>
      <c r="CZ97" s="429" t="e">
        <f ca="1"/>
        <v>#N/A</v>
      </c>
      <c r="DA97" s="429" t="e">
        <f ca="1"/>
        <v>#N/A</v>
      </c>
      <c r="DB97" s="429" t="e">
        <f ca="1"/>
        <v>#N/A</v>
      </c>
      <c r="DC97" s="429" t="e">
        <f ca="1"/>
        <v>#N/A</v>
      </c>
      <c r="DD97" s="429" t="e">
        <f ca="1"/>
        <v>#N/A</v>
      </c>
      <c r="DE97" s="429" t="e">
        <f ca="1"/>
        <v>#N/A</v>
      </c>
      <c r="DF97" s="429" t="e">
        <f ca="1"/>
        <v>#N/A</v>
      </c>
      <c r="DG97" s="429" t="e">
        <f ca="1"/>
        <v>#N/A</v>
      </c>
      <c r="DH97" s="429" t="e">
        <f ca="1"/>
        <v>#N/A</v>
      </c>
      <c r="DI97" s="429" t="e">
        <f ca="1"/>
        <v>#N/A</v>
      </c>
      <c r="DJ97" s="429" t="e">
        <f ca="1"/>
        <v>#N/A</v>
      </c>
      <c r="DK97" s="429" t="e">
        <f ca="1"/>
        <v>#N/A</v>
      </c>
      <c r="DL97" s="429" t="e">
        <f ca="1"/>
        <v>#N/A</v>
      </c>
      <c r="DM97" s="429" t="e">
        <f ca="1"/>
        <v>#N/A</v>
      </c>
      <c r="DN97" s="429" t="e">
        <f ca="1"/>
        <v>#N/A</v>
      </c>
      <c r="DO97" s="429" t="e">
        <f ca="1"/>
        <v>#N/A</v>
      </c>
      <c r="DP97" s="429" t="e">
        <f ca="1"/>
        <v>#N/A</v>
      </c>
      <c r="DQ97" s="429" t="e">
        <f ca="1"/>
        <v>#N/A</v>
      </c>
      <c r="DR97" s="429" t="e">
        <f ca="1"/>
        <v>#N/A</v>
      </c>
      <c r="DS97" s="429" t="e">
        <f ca="1"/>
        <v>#N/A</v>
      </c>
      <c r="DT97" s="23"/>
    </row>
    <row r="98" spans="2:124" s="39" customFormat="1" ht="12" x14ac:dyDescent="0.25">
      <c r="B98" s="53" t="s">
        <v>155</v>
      </c>
      <c r="C98" s="360" t="str">
        <v>-</v>
      </c>
      <c r="D98" s="428" t="e">
        <f ca="1"/>
        <v>#N/A</v>
      </c>
      <c r="E98" s="429" t="e">
        <f ca="1"/>
        <v>#N/A</v>
      </c>
      <c r="F98" s="429" t="e">
        <f ca="1"/>
        <v>#N/A</v>
      </c>
      <c r="G98" s="429" t="e">
        <f ca="1"/>
        <v>#N/A</v>
      </c>
      <c r="H98" s="429" t="e">
        <f ca="1"/>
        <v>#N/A</v>
      </c>
      <c r="I98" s="429" t="e">
        <f ca="1"/>
        <v>#N/A</v>
      </c>
      <c r="J98" s="429" t="e">
        <f ca="1"/>
        <v>#N/A</v>
      </c>
      <c r="K98" s="429" t="e">
        <f ca="1"/>
        <v>#N/A</v>
      </c>
      <c r="L98" s="429" t="e">
        <f ca="1"/>
        <v>#N/A</v>
      </c>
      <c r="M98" s="429" t="e">
        <f ca="1"/>
        <v>#N/A</v>
      </c>
      <c r="N98" s="429" t="e">
        <f ca="1"/>
        <v>#N/A</v>
      </c>
      <c r="O98" s="429" t="e">
        <f ca="1"/>
        <v>#N/A</v>
      </c>
      <c r="P98" s="429" t="e">
        <f ca="1"/>
        <v>#N/A</v>
      </c>
      <c r="Q98" s="429" t="e">
        <f ca="1"/>
        <v>#N/A</v>
      </c>
      <c r="R98" s="429" t="e">
        <f ca="1"/>
        <v>#N/A</v>
      </c>
      <c r="S98" s="429" t="e">
        <f ca="1"/>
        <v>#N/A</v>
      </c>
      <c r="T98" s="429" t="e">
        <f ca="1"/>
        <v>#N/A</v>
      </c>
      <c r="U98" s="429" t="e">
        <f ca="1"/>
        <v>#N/A</v>
      </c>
      <c r="V98" s="429" t="e">
        <f ca="1"/>
        <v>#N/A</v>
      </c>
      <c r="W98" s="429" t="e">
        <f ca="1"/>
        <v>#N/A</v>
      </c>
      <c r="X98" s="429" t="e">
        <f ca="1"/>
        <v>#N/A</v>
      </c>
      <c r="Y98" s="429" t="e">
        <f ca="1"/>
        <v>#N/A</v>
      </c>
      <c r="Z98" s="429" t="e">
        <f ca="1"/>
        <v>#N/A</v>
      </c>
      <c r="AA98" s="429" t="e">
        <f ca="1"/>
        <v>#N/A</v>
      </c>
      <c r="AB98" s="429" t="e">
        <f ca="1"/>
        <v>#N/A</v>
      </c>
      <c r="AC98" s="429" t="e">
        <f ca="1"/>
        <v>#N/A</v>
      </c>
      <c r="AD98" s="429" t="e">
        <f ca="1"/>
        <v>#N/A</v>
      </c>
      <c r="AE98" s="429" t="e">
        <f ca="1"/>
        <v>#N/A</v>
      </c>
      <c r="AF98" s="429" t="e">
        <f ca="1"/>
        <v>#N/A</v>
      </c>
      <c r="AG98" s="429" t="e">
        <f ca="1"/>
        <v>#N/A</v>
      </c>
      <c r="AH98" s="429" t="e">
        <f ca="1"/>
        <v>#N/A</v>
      </c>
      <c r="AI98" s="429" t="e">
        <f ca="1"/>
        <v>#N/A</v>
      </c>
      <c r="AJ98" s="429" t="e">
        <f ca="1"/>
        <v>#N/A</v>
      </c>
      <c r="AK98" s="429" t="e">
        <f ca="1"/>
        <v>#N/A</v>
      </c>
      <c r="AL98" s="429" t="e">
        <f ca="1"/>
        <v>#N/A</v>
      </c>
      <c r="AM98" s="429" t="e">
        <f ca="1"/>
        <v>#N/A</v>
      </c>
      <c r="AN98" s="429" t="e">
        <f ca="1"/>
        <v>#N/A</v>
      </c>
      <c r="AO98" s="429" t="e">
        <f ca="1"/>
        <v>#N/A</v>
      </c>
      <c r="AP98" s="429" t="e">
        <f ca="1"/>
        <v>#N/A</v>
      </c>
      <c r="AQ98" s="429" t="e">
        <f ca="1"/>
        <v>#N/A</v>
      </c>
      <c r="AR98" s="429" t="e">
        <f ca="1"/>
        <v>#N/A</v>
      </c>
      <c r="AS98" s="429" t="e">
        <f ca="1"/>
        <v>#N/A</v>
      </c>
      <c r="AT98" s="429" t="e">
        <f ca="1"/>
        <v>#N/A</v>
      </c>
      <c r="AU98" s="429" t="e">
        <f ca="1"/>
        <v>#N/A</v>
      </c>
      <c r="AV98" s="429" t="e">
        <f ca="1"/>
        <v>#N/A</v>
      </c>
      <c r="AW98" s="429" t="e">
        <f ca="1"/>
        <v>#N/A</v>
      </c>
      <c r="AX98" s="429" t="e">
        <f ca="1"/>
        <v>#N/A</v>
      </c>
      <c r="AY98" s="429" t="e">
        <f ca="1"/>
        <v>#N/A</v>
      </c>
      <c r="AZ98" s="429" t="e">
        <f ca="1"/>
        <v>#N/A</v>
      </c>
      <c r="BA98" s="429" t="e">
        <f ca="1"/>
        <v>#N/A</v>
      </c>
      <c r="BB98" s="429" t="e">
        <f ca="1"/>
        <v>#N/A</v>
      </c>
      <c r="BC98" s="429" t="e">
        <f ca="1"/>
        <v>#N/A</v>
      </c>
      <c r="BD98" s="429" t="e">
        <f ca="1"/>
        <v>#N/A</v>
      </c>
      <c r="BE98" s="429" t="e">
        <f ca="1"/>
        <v>#N/A</v>
      </c>
      <c r="BF98" s="429" t="e">
        <f ca="1"/>
        <v>#N/A</v>
      </c>
      <c r="BG98" s="429" t="e">
        <f ca="1"/>
        <v>#N/A</v>
      </c>
      <c r="BH98" s="429" t="e">
        <f ca="1"/>
        <v>#N/A</v>
      </c>
      <c r="BI98" s="429" t="e">
        <f ca="1"/>
        <v>#N/A</v>
      </c>
      <c r="BJ98" s="429" t="e">
        <f ca="1"/>
        <v>#N/A</v>
      </c>
      <c r="BK98" s="429" t="e">
        <f ca="1"/>
        <v>#N/A</v>
      </c>
      <c r="BL98" s="429" t="e">
        <f ca="1"/>
        <v>#N/A</v>
      </c>
      <c r="BM98" s="429" t="e">
        <f ca="1"/>
        <v>#N/A</v>
      </c>
      <c r="BN98" s="429" t="e">
        <f ca="1"/>
        <v>#N/A</v>
      </c>
      <c r="BO98" s="429" t="e">
        <f ca="1"/>
        <v>#N/A</v>
      </c>
      <c r="BP98" s="429" t="e">
        <f ca="1"/>
        <v>#N/A</v>
      </c>
      <c r="BQ98" s="429" t="e">
        <f ca="1"/>
        <v>#N/A</v>
      </c>
      <c r="BR98" s="429" t="e">
        <f ca="1"/>
        <v>#N/A</v>
      </c>
      <c r="BS98" s="429" t="e">
        <f ca="1"/>
        <v>#N/A</v>
      </c>
      <c r="BT98" s="429" t="e">
        <f ca="1"/>
        <v>#N/A</v>
      </c>
      <c r="BU98" s="429" t="e">
        <f ca="1"/>
        <v>#N/A</v>
      </c>
      <c r="BV98" s="429" t="e">
        <f ca="1"/>
        <v>#N/A</v>
      </c>
      <c r="BW98" s="429" t="e">
        <f ca="1"/>
        <v>#N/A</v>
      </c>
      <c r="BX98" s="429" t="e">
        <f ca="1"/>
        <v>#N/A</v>
      </c>
      <c r="BY98" s="429" t="e">
        <f ca="1"/>
        <v>#N/A</v>
      </c>
      <c r="BZ98" s="429" t="e">
        <f ca="1"/>
        <v>#N/A</v>
      </c>
      <c r="CA98" s="429" t="e">
        <f ca="1"/>
        <v>#N/A</v>
      </c>
      <c r="CB98" s="429" t="e">
        <f ca="1"/>
        <v>#N/A</v>
      </c>
      <c r="CC98" s="429" t="e">
        <f ca="1"/>
        <v>#N/A</v>
      </c>
      <c r="CD98" s="429" t="e">
        <f ca="1"/>
        <v>#N/A</v>
      </c>
      <c r="CE98" s="429" t="e">
        <f ca="1"/>
        <v>#N/A</v>
      </c>
      <c r="CF98" s="429" t="e">
        <f ca="1"/>
        <v>#N/A</v>
      </c>
      <c r="CG98" s="429" t="e">
        <f ca="1"/>
        <v>#N/A</v>
      </c>
      <c r="CH98" s="429" t="e">
        <f ca="1"/>
        <v>#N/A</v>
      </c>
      <c r="CI98" s="429" t="e">
        <f ca="1"/>
        <v>#N/A</v>
      </c>
      <c r="CJ98" s="429" t="e">
        <f ca="1"/>
        <v>#N/A</v>
      </c>
      <c r="CK98" s="429" t="e">
        <f ca="1"/>
        <v>#N/A</v>
      </c>
      <c r="CL98" s="429" t="e">
        <f ca="1"/>
        <v>#N/A</v>
      </c>
      <c r="CM98" s="429" t="e">
        <f ca="1"/>
        <v>#N/A</v>
      </c>
      <c r="CN98" s="429" t="e">
        <f ca="1"/>
        <v>#N/A</v>
      </c>
      <c r="CO98" s="429" t="e">
        <f ca="1"/>
        <v>#N/A</v>
      </c>
      <c r="CP98" s="429" t="e">
        <f ca="1"/>
        <v>#N/A</v>
      </c>
      <c r="CQ98" s="429" t="e">
        <f ca="1"/>
        <v>#N/A</v>
      </c>
      <c r="CR98" s="429" t="e">
        <f ca="1"/>
        <v>#N/A</v>
      </c>
      <c r="CS98" s="429" t="e">
        <f ca="1"/>
        <v>#N/A</v>
      </c>
      <c r="CT98" s="429" t="e">
        <f ca="1"/>
        <v>#N/A</v>
      </c>
      <c r="CU98" s="429" t="e">
        <f ca="1"/>
        <v>#N/A</v>
      </c>
      <c r="CV98" s="429" t="e">
        <f ca="1"/>
        <v>#N/A</v>
      </c>
      <c r="CW98" s="429" t="e">
        <f ca="1"/>
        <v>#N/A</v>
      </c>
      <c r="CX98" s="429" t="e">
        <f ca="1"/>
        <v>#N/A</v>
      </c>
      <c r="CY98" s="429" t="e">
        <f ca="1"/>
        <v>#N/A</v>
      </c>
      <c r="CZ98" s="429" t="e">
        <f ca="1"/>
        <v>#N/A</v>
      </c>
      <c r="DA98" s="429" t="e">
        <f ca="1"/>
        <v>#N/A</v>
      </c>
      <c r="DB98" s="429" t="e">
        <f ca="1"/>
        <v>#N/A</v>
      </c>
      <c r="DC98" s="429" t="e">
        <f ca="1"/>
        <v>#N/A</v>
      </c>
      <c r="DD98" s="429" t="e">
        <f ca="1"/>
        <v>#N/A</v>
      </c>
      <c r="DE98" s="429" t="e">
        <f ca="1"/>
        <v>#N/A</v>
      </c>
      <c r="DF98" s="429" t="e">
        <f ca="1"/>
        <v>#N/A</v>
      </c>
      <c r="DG98" s="429" t="e">
        <f ca="1"/>
        <v>#N/A</v>
      </c>
      <c r="DH98" s="429" t="e">
        <f ca="1"/>
        <v>#N/A</v>
      </c>
      <c r="DI98" s="429" t="e">
        <f ca="1"/>
        <v>#N/A</v>
      </c>
      <c r="DJ98" s="429" t="e">
        <f ca="1"/>
        <v>#N/A</v>
      </c>
      <c r="DK98" s="429" t="e">
        <f ca="1"/>
        <v>#N/A</v>
      </c>
      <c r="DL98" s="429" t="e">
        <f ca="1"/>
        <v>#N/A</v>
      </c>
      <c r="DM98" s="429" t="e">
        <f ca="1"/>
        <v>#N/A</v>
      </c>
      <c r="DN98" s="429" t="e">
        <f ca="1"/>
        <v>#N/A</v>
      </c>
      <c r="DO98" s="429" t="e">
        <f ca="1"/>
        <v>#N/A</v>
      </c>
      <c r="DP98" s="429" t="e">
        <f ca="1"/>
        <v>#N/A</v>
      </c>
      <c r="DQ98" s="429" t="e">
        <f ca="1"/>
        <v>#N/A</v>
      </c>
      <c r="DR98" s="429" t="e">
        <f ca="1"/>
        <v>#N/A</v>
      </c>
      <c r="DS98" s="429" t="e">
        <f ca="1"/>
        <v>#N/A</v>
      </c>
      <c r="DT98" s="23"/>
    </row>
    <row r="99" spans="2:124" s="39" customFormat="1" ht="12" x14ac:dyDescent="0.25">
      <c r="B99" s="53" t="s">
        <v>156</v>
      </c>
      <c r="C99" s="361" t="str">
        <v>-</v>
      </c>
      <c r="D99" s="430" t="e">
        <f ca="1"/>
        <v>#N/A</v>
      </c>
      <c r="E99" s="431" t="e">
        <f ca="1"/>
        <v>#N/A</v>
      </c>
      <c r="F99" s="431" t="e">
        <f ca="1"/>
        <v>#N/A</v>
      </c>
      <c r="G99" s="431" t="e">
        <f ca="1"/>
        <v>#N/A</v>
      </c>
      <c r="H99" s="431" t="e">
        <f ca="1"/>
        <v>#N/A</v>
      </c>
      <c r="I99" s="431" t="e">
        <f ca="1"/>
        <v>#N/A</v>
      </c>
      <c r="J99" s="431" t="e">
        <f ca="1"/>
        <v>#N/A</v>
      </c>
      <c r="K99" s="431" t="e">
        <f ca="1"/>
        <v>#N/A</v>
      </c>
      <c r="L99" s="431" t="e">
        <f ca="1"/>
        <v>#N/A</v>
      </c>
      <c r="M99" s="431" t="e">
        <f ca="1"/>
        <v>#N/A</v>
      </c>
      <c r="N99" s="431" t="e">
        <f ca="1"/>
        <v>#N/A</v>
      </c>
      <c r="O99" s="431" t="e">
        <f ca="1"/>
        <v>#N/A</v>
      </c>
      <c r="P99" s="431" t="e">
        <f ca="1"/>
        <v>#N/A</v>
      </c>
      <c r="Q99" s="431" t="e">
        <f ca="1"/>
        <v>#N/A</v>
      </c>
      <c r="R99" s="431" t="e">
        <f ca="1"/>
        <v>#N/A</v>
      </c>
      <c r="S99" s="431" t="e">
        <f ca="1"/>
        <v>#N/A</v>
      </c>
      <c r="T99" s="431" t="e">
        <f ca="1"/>
        <v>#N/A</v>
      </c>
      <c r="U99" s="431" t="e">
        <f ca="1"/>
        <v>#N/A</v>
      </c>
      <c r="V99" s="431" t="e">
        <f ca="1"/>
        <v>#N/A</v>
      </c>
      <c r="W99" s="431" t="e">
        <f ca="1"/>
        <v>#N/A</v>
      </c>
      <c r="X99" s="431" t="e">
        <f ca="1"/>
        <v>#N/A</v>
      </c>
      <c r="Y99" s="431" t="e">
        <f ca="1"/>
        <v>#N/A</v>
      </c>
      <c r="Z99" s="431" t="e">
        <f ca="1"/>
        <v>#N/A</v>
      </c>
      <c r="AA99" s="431" t="e">
        <f ca="1"/>
        <v>#N/A</v>
      </c>
      <c r="AB99" s="431" t="e">
        <f ca="1"/>
        <v>#N/A</v>
      </c>
      <c r="AC99" s="431" t="e">
        <f ca="1"/>
        <v>#N/A</v>
      </c>
      <c r="AD99" s="431" t="e">
        <f ca="1"/>
        <v>#N/A</v>
      </c>
      <c r="AE99" s="431" t="e">
        <f ca="1"/>
        <v>#N/A</v>
      </c>
      <c r="AF99" s="431" t="e">
        <f ca="1"/>
        <v>#N/A</v>
      </c>
      <c r="AG99" s="431" t="e">
        <f ca="1"/>
        <v>#N/A</v>
      </c>
      <c r="AH99" s="431" t="e">
        <f ca="1"/>
        <v>#N/A</v>
      </c>
      <c r="AI99" s="431" t="e">
        <f ca="1"/>
        <v>#N/A</v>
      </c>
      <c r="AJ99" s="431" t="e">
        <f ca="1"/>
        <v>#N/A</v>
      </c>
      <c r="AK99" s="431" t="e">
        <f ca="1"/>
        <v>#N/A</v>
      </c>
      <c r="AL99" s="431" t="e">
        <f ca="1"/>
        <v>#N/A</v>
      </c>
      <c r="AM99" s="431" t="e">
        <f ca="1"/>
        <v>#N/A</v>
      </c>
      <c r="AN99" s="431" t="e">
        <f ca="1"/>
        <v>#N/A</v>
      </c>
      <c r="AO99" s="431" t="e">
        <f ca="1"/>
        <v>#N/A</v>
      </c>
      <c r="AP99" s="431" t="e">
        <f ca="1"/>
        <v>#N/A</v>
      </c>
      <c r="AQ99" s="431" t="e">
        <f ca="1"/>
        <v>#N/A</v>
      </c>
      <c r="AR99" s="431" t="e">
        <f ca="1"/>
        <v>#N/A</v>
      </c>
      <c r="AS99" s="431" t="e">
        <f ca="1"/>
        <v>#N/A</v>
      </c>
      <c r="AT99" s="431" t="e">
        <f ca="1"/>
        <v>#N/A</v>
      </c>
      <c r="AU99" s="431" t="e">
        <f ca="1"/>
        <v>#N/A</v>
      </c>
      <c r="AV99" s="431" t="e">
        <f ca="1"/>
        <v>#N/A</v>
      </c>
      <c r="AW99" s="431" t="e">
        <f ca="1"/>
        <v>#N/A</v>
      </c>
      <c r="AX99" s="431" t="e">
        <f ca="1"/>
        <v>#N/A</v>
      </c>
      <c r="AY99" s="431" t="e">
        <f ca="1"/>
        <v>#N/A</v>
      </c>
      <c r="AZ99" s="431" t="e">
        <f ca="1"/>
        <v>#N/A</v>
      </c>
      <c r="BA99" s="431" t="e">
        <f ca="1"/>
        <v>#N/A</v>
      </c>
      <c r="BB99" s="431" t="e">
        <f ca="1"/>
        <v>#N/A</v>
      </c>
      <c r="BC99" s="431" t="e">
        <f ca="1"/>
        <v>#N/A</v>
      </c>
      <c r="BD99" s="431" t="e">
        <f ca="1"/>
        <v>#N/A</v>
      </c>
      <c r="BE99" s="431" t="e">
        <f ca="1"/>
        <v>#N/A</v>
      </c>
      <c r="BF99" s="431" t="e">
        <f ca="1"/>
        <v>#N/A</v>
      </c>
      <c r="BG99" s="431" t="e">
        <f ca="1"/>
        <v>#N/A</v>
      </c>
      <c r="BH99" s="431" t="e">
        <f ca="1"/>
        <v>#N/A</v>
      </c>
      <c r="BI99" s="431" t="e">
        <f ca="1"/>
        <v>#N/A</v>
      </c>
      <c r="BJ99" s="431" t="e">
        <f ca="1"/>
        <v>#N/A</v>
      </c>
      <c r="BK99" s="431" t="e">
        <f ca="1"/>
        <v>#N/A</v>
      </c>
      <c r="BL99" s="431" t="e">
        <f ca="1"/>
        <v>#N/A</v>
      </c>
      <c r="BM99" s="431" t="e">
        <f ca="1"/>
        <v>#N/A</v>
      </c>
      <c r="BN99" s="431" t="e">
        <f ca="1"/>
        <v>#N/A</v>
      </c>
      <c r="BO99" s="431" t="e">
        <f ca="1"/>
        <v>#N/A</v>
      </c>
      <c r="BP99" s="431" t="e">
        <f ca="1"/>
        <v>#N/A</v>
      </c>
      <c r="BQ99" s="431" t="e">
        <f ca="1"/>
        <v>#N/A</v>
      </c>
      <c r="BR99" s="431" t="e">
        <f ca="1"/>
        <v>#N/A</v>
      </c>
      <c r="BS99" s="431" t="e">
        <f ca="1"/>
        <v>#N/A</v>
      </c>
      <c r="BT99" s="431" t="e">
        <f ca="1"/>
        <v>#N/A</v>
      </c>
      <c r="BU99" s="431" t="e">
        <f ca="1"/>
        <v>#N/A</v>
      </c>
      <c r="BV99" s="431" t="e">
        <f ca="1"/>
        <v>#N/A</v>
      </c>
      <c r="BW99" s="431" t="e">
        <f ca="1"/>
        <v>#N/A</v>
      </c>
      <c r="BX99" s="431" t="e">
        <f ca="1"/>
        <v>#N/A</v>
      </c>
      <c r="BY99" s="431" t="e">
        <f ca="1"/>
        <v>#N/A</v>
      </c>
      <c r="BZ99" s="431" t="e">
        <f ca="1"/>
        <v>#N/A</v>
      </c>
      <c r="CA99" s="431" t="e">
        <f ca="1"/>
        <v>#N/A</v>
      </c>
      <c r="CB99" s="431" t="e">
        <f ca="1"/>
        <v>#N/A</v>
      </c>
      <c r="CC99" s="431" t="e">
        <f ca="1"/>
        <v>#N/A</v>
      </c>
      <c r="CD99" s="431" t="e">
        <f ca="1"/>
        <v>#N/A</v>
      </c>
      <c r="CE99" s="431" t="e">
        <f ca="1"/>
        <v>#N/A</v>
      </c>
      <c r="CF99" s="431" t="e">
        <f ca="1"/>
        <v>#N/A</v>
      </c>
      <c r="CG99" s="431" t="e">
        <f ca="1"/>
        <v>#N/A</v>
      </c>
      <c r="CH99" s="431" t="e">
        <f ca="1"/>
        <v>#N/A</v>
      </c>
      <c r="CI99" s="431" t="e">
        <f ca="1"/>
        <v>#N/A</v>
      </c>
      <c r="CJ99" s="431" t="e">
        <f ca="1"/>
        <v>#N/A</v>
      </c>
      <c r="CK99" s="431" t="e">
        <f ca="1"/>
        <v>#N/A</v>
      </c>
      <c r="CL99" s="431" t="e">
        <f ca="1"/>
        <v>#N/A</v>
      </c>
      <c r="CM99" s="431" t="e">
        <f ca="1"/>
        <v>#N/A</v>
      </c>
      <c r="CN99" s="431" t="e">
        <f ca="1"/>
        <v>#N/A</v>
      </c>
      <c r="CO99" s="431" t="e">
        <f ca="1"/>
        <v>#N/A</v>
      </c>
      <c r="CP99" s="431" t="e">
        <f ca="1"/>
        <v>#N/A</v>
      </c>
      <c r="CQ99" s="431" t="e">
        <f ca="1"/>
        <v>#N/A</v>
      </c>
      <c r="CR99" s="431" t="e">
        <f ca="1"/>
        <v>#N/A</v>
      </c>
      <c r="CS99" s="431" t="e">
        <f ca="1"/>
        <v>#N/A</v>
      </c>
      <c r="CT99" s="431" t="e">
        <f ca="1"/>
        <v>#N/A</v>
      </c>
      <c r="CU99" s="431" t="e">
        <f ca="1"/>
        <v>#N/A</v>
      </c>
      <c r="CV99" s="431" t="e">
        <f ca="1"/>
        <v>#N/A</v>
      </c>
      <c r="CW99" s="431" t="e">
        <f ca="1"/>
        <v>#N/A</v>
      </c>
      <c r="CX99" s="431" t="e">
        <f ca="1"/>
        <v>#N/A</v>
      </c>
      <c r="CY99" s="431" t="e">
        <f ca="1"/>
        <v>#N/A</v>
      </c>
      <c r="CZ99" s="431" t="e">
        <f ca="1"/>
        <v>#N/A</v>
      </c>
      <c r="DA99" s="431" t="e">
        <f ca="1"/>
        <v>#N/A</v>
      </c>
      <c r="DB99" s="431" t="e">
        <f ca="1"/>
        <v>#N/A</v>
      </c>
      <c r="DC99" s="431" t="e">
        <f ca="1"/>
        <v>#N/A</v>
      </c>
      <c r="DD99" s="431" t="e">
        <f ca="1"/>
        <v>#N/A</v>
      </c>
      <c r="DE99" s="431" t="e">
        <f ca="1"/>
        <v>#N/A</v>
      </c>
      <c r="DF99" s="431" t="e">
        <f ca="1"/>
        <v>#N/A</v>
      </c>
      <c r="DG99" s="431" t="e">
        <f ca="1"/>
        <v>#N/A</v>
      </c>
      <c r="DH99" s="431" t="e">
        <f ca="1"/>
        <v>#N/A</v>
      </c>
      <c r="DI99" s="431" t="e">
        <f ca="1"/>
        <v>#N/A</v>
      </c>
      <c r="DJ99" s="431" t="e">
        <f ca="1"/>
        <v>#N/A</v>
      </c>
      <c r="DK99" s="431" t="e">
        <f ca="1"/>
        <v>#N/A</v>
      </c>
      <c r="DL99" s="431" t="e">
        <f ca="1"/>
        <v>#N/A</v>
      </c>
      <c r="DM99" s="431" t="e">
        <f ca="1"/>
        <v>#N/A</v>
      </c>
      <c r="DN99" s="431" t="e">
        <f ca="1"/>
        <v>#N/A</v>
      </c>
      <c r="DO99" s="431" t="e">
        <f ca="1"/>
        <v>#N/A</v>
      </c>
      <c r="DP99" s="431" t="e">
        <f ca="1"/>
        <v>#N/A</v>
      </c>
      <c r="DQ99" s="431" t="e">
        <f ca="1"/>
        <v>#N/A</v>
      </c>
      <c r="DR99" s="431" t="e">
        <f ca="1"/>
        <v>#N/A</v>
      </c>
      <c r="DS99" s="431" t="e">
        <f ca="1"/>
        <v>#N/A</v>
      </c>
      <c r="DT99" s="24"/>
    </row>
    <row r="100" spans="2:124" s="39" customFormat="1" ht="12" x14ac:dyDescent="0.25">
      <c r="B100" s="53" t="s">
        <v>157</v>
      </c>
      <c r="C100" s="360" t="str">
        <v>-</v>
      </c>
      <c r="D100" s="428" t="e">
        <f ca="1"/>
        <v>#N/A</v>
      </c>
      <c r="E100" s="429" t="e">
        <f ca="1"/>
        <v>#N/A</v>
      </c>
      <c r="F100" s="429" t="e">
        <f ca="1"/>
        <v>#N/A</v>
      </c>
      <c r="G100" s="429" t="e">
        <f ca="1"/>
        <v>#N/A</v>
      </c>
      <c r="H100" s="429" t="e">
        <f ca="1"/>
        <v>#N/A</v>
      </c>
      <c r="I100" s="429" t="e">
        <f ca="1"/>
        <v>#N/A</v>
      </c>
      <c r="J100" s="429" t="e">
        <f ca="1"/>
        <v>#N/A</v>
      </c>
      <c r="K100" s="429" t="e">
        <f ca="1"/>
        <v>#N/A</v>
      </c>
      <c r="L100" s="429" t="e">
        <f ca="1"/>
        <v>#N/A</v>
      </c>
      <c r="M100" s="429" t="e">
        <f ca="1"/>
        <v>#N/A</v>
      </c>
      <c r="N100" s="429" t="e">
        <f ca="1"/>
        <v>#N/A</v>
      </c>
      <c r="O100" s="429" t="e">
        <f ca="1"/>
        <v>#N/A</v>
      </c>
      <c r="P100" s="429" t="e">
        <f ca="1"/>
        <v>#N/A</v>
      </c>
      <c r="Q100" s="429" t="e">
        <f ca="1"/>
        <v>#N/A</v>
      </c>
      <c r="R100" s="429" t="e">
        <f ca="1"/>
        <v>#N/A</v>
      </c>
      <c r="S100" s="429" t="e">
        <f ca="1"/>
        <v>#N/A</v>
      </c>
      <c r="T100" s="429" t="e">
        <f ca="1"/>
        <v>#N/A</v>
      </c>
      <c r="U100" s="429" t="e">
        <f ca="1"/>
        <v>#N/A</v>
      </c>
      <c r="V100" s="429" t="e">
        <f ca="1"/>
        <v>#N/A</v>
      </c>
      <c r="W100" s="429" t="e">
        <f ca="1"/>
        <v>#N/A</v>
      </c>
      <c r="X100" s="429" t="e">
        <f ca="1"/>
        <v>#N/A</v>
      </c>
      <c r="Y100" s="429" t="e">
        <f ca="1"/>
        <v>#N/A</v>
      </c>
      <c r="Z100" s="429" t="e">
        <f ca="1"/>
        <v>#N/A</v>
      </c>
      <c r="AA100" s="429" t="e">
        <f ca="1"/>
        <v>#N/A</v>
      </c>
      <c r="AB100" s="429" t="e">
        <f ca="1"/>
        <v>#N/A</v>
      </c>
      <c r="AC100" s="429" t="e">
        <f ca="1"/>
        <v>#N/A</v>
      </c>
      <c r="AD100" s="429" t="e">
        <f ca="1"/>
        <v>#N/A</v>
      </c>
      <c r="AE100" s="429" t="e">
        <f ca="1"/>
        <v>#N/A</v>
      </c>
      <c r="AF100" s="429" t="e">
        <f ca="1"/>
        <v>#N/A</v>
      </c>
      <c r="AG100" s="429" t="e">
        <f ca="1"/>
        <v>#N/A</v>
      </c>
      <c r="AH100" s="429" t="e">
        <f ca="1"/>
        <v>#N/A</v>
      </c>
      <c r="AI100" s="429" t="e">
        <f ca="1"/>
        <v>#N/A</v>
      </c>
      <c r="AJ100" s="429" t="e">
        <f ca="1"/>
        <v>#N/A</v>
      </c>
      <c r="AK100" s="429" t="e">
        <f ca="1"/>
        <v>#N/A</v>
      </c>
      <c r="AL100" s="429" t="e">
        <f ca="1"/>
        <v>#N/A</v>
      </c>
      <c r="AM100" s="429" t="e">
        <f ca="1"/>
        <v>#N/A</v>
      </c>
      <c r="AN100" s="429" t="e">
        <f ca="1"/>
        <v>#N/A</v>
      </c>
      <c r="AO100" s="429" t="e">
        <f ca="1"/>
        <v>#N/A</v>
      </c>
      <c r="AP100" s="429" t="e">
        <f ca="1"/>
        <v>#N/A</v>
      </c>
      <c r="AQ100" s="429" t="e">
        <f ca="1"/>
        <v>#N/A</v>
      </c>
      <c r="AR100" s="429" t="e">
        <f ca="1"/>
        <v>#N/A</v>
      </c>
      <c r="AS100" s="429" t="e">
        <f ca="1"/>
        <v>#N/A</v>
      </c>
      <c r="AT100" s="429" t="e">
        <f ca="1"/>
        <v>#N/A</v>
      </c>
      <c r="AU100" s="429" t="e">
        <f ca="1"/>
        <v>#N/A</v>
      </c>
      <c r="AV100" s="429" t="e">
        <f ca="1"/>
        <v>#N/A</v>
      </c>
      <c r="AW100" s="429" t="e">
        <f ca="1"/>
        <v>#N/A</v>
      </c>
      <c r="AX100" s="429" t="e">
        <f ca="1"/>
        <v>#N/A</v>
      </c>
      <c r="AY100" s="429" t="e">
        <f ca="1"/>
        <v>#N/A</v>
      </c>
      <c r="AZ100" s="429" t="e">
        <f ca="1"/>
        <v>#N/A</v>
      </c>
      <c r="BA100" s="429" t="e">
        <f ca="1"/>
        <v>#N/A</v>
      </c>
      <c r="BB100" s="429" t="e">
        <f ca="1"/>
        <v>#N/A</v>
      </c>
      <c r="BC100" s="429" t="e">
        <f ca="1"/>
        <v>#N/A</v>
      </c>
      <c r="BD100" s="429" t="e">
        <f ca="1"/>
        <v>#N/A</v>
      </c>
      <c r="BE100" s="429" t="e">
        <f ca="1"/>
        <v>#N/A</v>
      </c>
      <c r="BF100" s="429" t="e">
        <f ca="1"/>
        <v>#N/A</v>
      </c>
      <c r="BG100" s="429" t="e">
        <f ca="1"/>
        <v>#N/A</v>
      </c>
      <c r="BH100" s="429" t="e">
        <f ca="1"/>
        <v>#N/A</v>
      </c>
      <c r="BI100" s="429" t="e">
        <f ca="1"/>
        <v>#N/A</v>
      </c>
      <c r="BJ100" s="429" t="e">
        <f ca="1"/>
        <v>#N/A</v>
      </c>
      <c r="BK100" s="429" t="e">
        <f ca="1"/>
        <v>#N/A</v>
      </c>
      <c r="BL100" s="429" t="e">
        <f ca="1"/>
        <v>#N/A</v>
      </c>
      <c r="BM100" s="429" t="e">
        <f ca="1"/>
        <v>#N/A</v>
      </c>
      <c r="BN100" s="429" t="e">
        <f ca="1"/>
        <v>#N/A</v>
      </c>
      <c r="BO100" s="429" t="e">
        <f ca="1"/>
        <v>#N/A</v>
      </c>
      <c r="BP100" s="429" t="e">
        <f ca="1"/>
        <v>#N/A</v>
      </c>
      <c r="BQ100" s="429" t="e">
        <f ca="1"/>
        <v>#N/A</v>
      </c>
      <c r="BR100" s="429" t="e">
        <f ca="1"/>
        <v>#N/A</v>
      </c>
      <c r="BS100" s="429" t="e">
        <f ca="1"/>
        <v>#N/A</v>
      </c>
      <c r="BT100" s="429" t="e">
        <f ca="1"/>
        <v>#N/A</v>
      </c>
      <c r="BU100" s="429" t="e">
        <f ca="1"/>
        <v>#N/A</v>
      </c>
      <c r="BV100" s="429" t="e">
        <f ca="1"/>
        <v>#N/A</v>
      </c>
      <c r="BW100" s="429" t="e">
        <f ca="1"/>
        <v>#N/A</v>
      </c>
      <c r="BX100" s="429" t="e">
        <f ca="1"/>
        <v>#N/A</v>
      </c>
      <c r="BY100" s="429" t="e">
        <f ca="1"/>
        <v>#N/A</v>
      </c>
      <c r="BZ100" s="429" t="e">
        <f ca="1"/>
        <v>#N/A</v>
      </c>
      <c r="CA100" s="429" t="e">
        <f ca="1"/>
        <v>#N/A</v>
      </c>
      <c r="CB100" s="429" t="e">
        <f ca="1"/>
        <v>#N/A</v>
      </c>
      <c r="CC100" s="429" t="e">
        <f ca="1"/>
        <v>#N/A</v>
      </c>
      <c r="CD100" s="429" t="e">
        <f ca="1"/>
        <v>#N/A</v>
      </c>
      <c r="CE100" s="429" t="e">
        <f ca="1"/>
        <v>#N/A</v>
      </c>
      <c r="CF100" s="429" t="e">
        <f ca="1"/>
        <v>#N/A</v>
      </c>
      <c r="CG100" s="429" t="e">
        <f ca="1"/>
        <v>#N/A</v>
      </c>
      <c r="CH100" s="429" t="e">
        <f ca="1"/>
        <v>#N/A</v>
      </c>
      <c r="CI100" s="429" t="e">
        <f ca="1"/>
        <v>#N/A</v>
      </c>
      <c r="CJ100" s="429" t="e">
        <f ca="1"/>
        <v>#N/A</v>
      </c>
      <c r="CK100" s="429" t="e">
        <f ca="1"/>
        <v>#N/A</v>
      </c>
      <c r="CL100" s="429" t="e">
        <f ca="1"/>
        <v>#N/A</v>
      </c>
      <c r="CM100" s="429" t="e">
        <f ca="1"/>
        <v>#N/A</v>
      </c>
      <c r="CN100" s="429" t="e">
        <f ca="1"/>
        <v>#N/A</v>
      </c>
      <c r="CO100" s="429" t="e">
        <f ca="1"/>
        <v>#N/A</v>
      </c>
      <c r="CP100" s="429" t="e">
        <f ca="1"/>
        <v>#N/A</v>
      </c>
      <c r="CQ100" s="429" t="e">
        <f ca="1"/>
        <v>#N/A</v>
      </c>
      <c r="CR100" s="429" t="e">
        <f ca="1"/>
        <v>#N/A</v>
      </c>
      <c r="CS100" s="429" t="e">
        <f ca="1"/>
        <v>#N/A</v>
      </c>
      <c r="CT100" s="429" t="e">
        <f ca="1"/>
        <v>#N/A</v>
      </c>
      <c r="CU100" s="429" t="e">
        <f ca="1"/>
        <v>#N/A</v>
      </c>
      <c r="CV100" s="429" t="e">
        <f ca="1"/>
        <v>#N/A</v>
      </c>
      <c r="CW100" s="429" t="e">
        <f ca="1"/>
        <v>#N/A</v>
      </c>
      <c r="CX100" s="429" t="e">
        <f ca="1"/>
        <v>#N/A</v>
      </c>
      <c r="CY100" s="429" t="e">
        <f ca="1"/>
        <v>#N/A</v>
      </c>
      <c r="CZ100" s="429" t="e">
        <f ca="1"/>
        <v>#N/A</v>
      </c>
      <c r="DA100" s="429" t="e">
        <f ca="1"/>
        <v>#N/A</v>
      </c>
      <c r="DB100" s="429" t="e">
        <f ca="1"/>
        <v>#N/A</v>
      </c>
      <c r="DC100" s="429" t="e">
        <f ca="1"/>
        <v>#N/A</v>
      </c>
      <c r="DD100" s="429" t="e">
        <f ca="1"/>
        <v>#N/A</v>
      </c>
      <c r="DE100" s="429" t="e">
        <f ca="1"/>
        <v>#N/A</v>
      </c>
      <c r="DF100" s="429" t="e">
        <f ca="1"/>
        <v>#N/A</v>
      </c>
      <c r="DG100" s="429" t="e">
        <f ca="1"/>
        <v>#N/A</v>
      </c>
      <c r="DH100" s="429" t="e">
        <f ca="1"/>
        <v>#N/A</v>
      </c>
      <c r="DI100" s="429" t="e">
        <f ca="1"/>
        <v>#N/A</v>
      </c>
      <c r="DJ100" s="429" t="e">
        <f ca="1"/>
        <v>#N/A</v>
      </c>
      <c r="DK100" s="429" t="e">
        <f ca="1"/>
        <v>#N/A</v>
      </c>
      <c r="DL100" s="429" t="e">
        <f ca="1"/>
        <v>#N/A</v>
      </c>
      <c r="DM100" s="429" t="e">
        <f ca="1"/>
        <v>#N/A</v>
      </c>
      <c r="DN100" s="429" t="e">
        <f ca="1"/>
        <v>#N/A</v>
      </c>
      <c r="DO100" s="429" t="e">
        <f ca="1"/>
        <v>#N/A</v>
      </c>
      <c r="DP100" s="429" t="e">
        <f ca="1"/>
        <v>#N/A</v>
      </c>
      <c r="DQ100" s="429" t="e">
        <f ca="1"/>
        <v>#N/A</v>
      </c>
      <c r="DR100" s="429" t="e">
        <f ca="1"/>
        <v>#N/A</v>
      </c>
      <c r="DS100" s="429" t="e">
        <f ca="1"/>
        <v>#N/A</v>
      </c>
      <c r="DT100" s="23"/>
    </row>
    <row r="101" spans="2:124" s="39" customFormat="1" ht="12" x14ac:dyDescent="0.25">
      <c r="B101" s="53" t="s">
        <v>159</v>
      </c>
      <c r="C101" s="360" t="str">
        <v>-</v>
      </c>
      <c r="D101" s="428" t="e">
        <f ca="1"/>
        <v>#N/A</v>
      </c>
      <c r="E101" s="429" t="e">
        <f ca="1"/>
        <v>#N/A</v>
      </c>
      <c r="F101" s="429" t="e">
        <f ca="1"/>
        <v>#N/A</v>
      </c>
      <c r="G101" s="429" t="e">
        <f ca="1"/>
        <v>#N/A</v>
      </c>
      <c r="H101" s="429" t="e">
        <f ca="1"/>
        <v>#N/A</v>
      </c>
      <c r="I101" s="429" t="e">
        <f ca="1"/>
        <v>#N/A</v>
      </c>
      <c r="J101" s="429" t="e">
        <f ca="1"/>
        <v>#N/A</v>
      </c>
      <c r="K101" s="429" t="e">
        <f ca="1"/>
        <v>#N/A</v>
      </c>
      <c r="L101" s="429" t="e">
        <f ca="1"/>
        <v>#N/A</v>
      </c>
      <c r="M101" s="429" t="e">
        <f ca="1"/>
        <v>#N/A</v>
      </c>
      <c r="N101" s="429" t="e">
        <f ca="1"/>
        <v>#N/A</v>
      </c>
      <c r="O101" s="429" t="e">
        <f ca="1"/>
        <v>#N/A</v>
      </c>
      <c r="P101" s="429" t="e">
        <f ca="1"/>
        <v>#N/A</v>
      </c>
      <c r="Q101" s="429" t="e">
        <f ca="1"/>
        <v>#N/A</v>
      </c>
      <c r="R101" s="429" t="e">
        <f ca="1"/>
        <v>#N/A</v>
      </c>
      <c r="S101" s="429" t="e">
        <f ca="1"/>
        <v>#N/A</v>
      </c>
      <c r="T101" s="429" t="e">
        <f ca="1"/>
        <v>#N/A</v>
      </c>
      <c r="U101" s="429" t="e">
        <f ca="1"/>
        <v>#N/A</v>
      </c>
      <c r="V101" s="429" t="e">
        <f ca="1"/>
        <v>#N/A</v>
      </c>
      <c r="W101" s="429" t="e">
        <f ca="1"/>
        <v>#N/A</v>
      </c>
      <c r="X101" s="429" t="e">
        <f ca="1"/>
        <v>#N/A</v>
      </c>
      <c r="Y101" s="429" t="e">
        <f ca="1"/>
        <v>#N/A</v>
      </c>
      <c r="Z101" s="429" t="e">
        <f ca="1"/>
        <v>#N/A</v>
      </c>
      <c r="AA101" s="429" t="e">
        <f ca="1"/>
        <v>#N/A</v>
      </c>
      <c r="AB101" s="429" t="e">
        <f ca="1"/>
        <v>#N/A</v>
      </c>
      <c r="AC101" s="429" t="e">
        <f ca="1"/>
        <v>#N/A</v>
      </c>
      <c r="AD101" s="429" t="e">
        <f ca="1"/>
        <v>#N/A</v>
      </c>
      <c r="AE101" s="429" t="e">
        <f ca="1"/>
        <v>#N/A</v>
      </c>
      <c r="AF101" s="429" t="e">
        <f ca="1"/>
        <v>#N/A</v>
      </c>
      <c r="AG101" s="429" t="e">
        <f ca="1"/>
        <v>#N/A</v>
      </c>
      <c r="AH101" s="429" t="e">
        <f ca="1"/>
        <v>#N/A</v>
      </c>
      <c r="AI101" s="429" t="e">
        <f ca="1"/>
        <v>#N/A</v>
      </c>
      <c r="AJ101" s="429" t="e">
        <f ca="1"/>
        <v>#N/A</v>
      </c>
      <c r="AK101" s="429" t="e">
        <f ca="1"/>
        <v>#N/A</v>
      </c>
      <c r="AL101" s="429" t="e">
        <f ca="1"/>
        <v>#N/A</v>
      </c>
      <c r="AM101" s="429" t="e">
        <f ca="1"/>
        <v>#N/A</v>
      </c>
      <c r="AN101" s="429" t="e">
        <f ca="1"/>
        <v>#N/A</v>
      </c>
      <c r="AO101" s="429" t="e">
        <f ca="1"/>
        <v>#N/A</v>
      </c>
      <c r="AP101" s="429" t="e">
        <f ca="1"/>
        <v>#N/A</v>
      </c>
      <c r="AQ101" s="429" t="e">
        <f ca="1"/>
        <v>#N/A</v>
      </c>
      <c r="AR101" s="429" t="e">
        <f ca="1"/>
        <v>#N/A</v>
      </c>
      <c r="AS101" s="429" t="e">
        <f ca="1"/>
        <v>#N/A</v>
      </c>
      <c r="AT101" s="429" t="e">
        <f ca="1"/>
        <v>#N/A</v>
      </c>
      <c r="AU101" s="429" t="e">
        <f ca="1"/>
        <v>#N/A</v>
      </c>
      <c r="AV101" s="429" t="e">
        <f ca="1"/>
        <v>#N/A</v>
      </c>
      <c r="AW101" s="429" t="e">
        <f ca="1"/>
        <v>#N/A</v>
      </c>
      <c r="AX101" s="429" t="e">
        <f ca="1"/>
        <v>#N/A</v>
      </c>
      <c r="AY101" s="429" t="e">
        <f ca="1"/>
        <v>#N/A</v>
      </c>
      <c r="AZ101" s="429" t="e">
        <f ca="1"/>
        <v>#N/A</v>
      </c>
      <c r="BA101" s="429" t="e">
        <f ca="1"/>
        <v>#N/A</v>
      </c>
      <c r="BB101" s="429" t="e">
        <f ca="1"/>
        <v>#N/A</v>
      </c>
      <c r="BC101" s="429" t="e">
        <f ca="1"/>
        <v>#N/A</v>
      </c>
      <c r="BD101" s="429" t="e">
        <f ca="1"/>
        <v>#N/A</v>
      </c>
      <c r="BE101" s="429" t="e">
        <f ca="1"/>
        <v>#N/A</v>
      </c>
      <c r="BF101" s="429" t="e">
        <f ca="1"/>
        <v>#N/A</v>
      </c>
      <c r="BG101" s="429" t="e">
        <f ca="1"/>
        <v>#N/A</v>
      </c>
      <c r="BH101" s="429" t="e">
        <f ca="1"/>
        <v>#N/A</v>
      </c>
      <c r="BI101" s="429" t="e">
        <f ca="1"/>
        <v>#N/A</v>
      </c>
      <c r="BJ101" s="429" t="e">
        <f ca="1"/>
        <v>#N/A</v>
      </c>
      <c r="BK101" s="429" t="e">
        <f ca="1"/>
        <v>#N/A</v>
      </c>
      <c r="BL101" s="429" t="e">
        <f ca="1"/>
        <v>#N/A</v>
      </c>
      <c r="BM101" s="429" t="e">
        <f ca="1"/>
        <v>#N/A</v>
      </c>
      <c r="BN101" s="429" t="e">
        <f ca="1"/>
        <v>#N/A</v>
      </c>
      <c r="BO101" s="429" t="e">
        <f ca="1"/>
        <v>#N/A</v>
      </c>
      <c r="BP101" s="429" t="e">
        <f ca="1"/>
        <v>#N/A</v>
      </c>
      <c r="BQ101" s="429" t="e">
        <f ca="1"/>
        <v>#N/A</v>
      </c>
      <c r="BR101" s="429" t="e">
        <f ca="1"/>
        <v>#N/A</v>
      </c>
      <c r="BS101" s="429" t="e">
        <f ca="1"/>
        <v>#N/A</v>
      </c>
      <c r="BT101" s="429" t="e">
        <f ca="1"/>
        <v>#N/A</v>
      </c>
      <c r="BU101" s="429" t="e">
        <f ca="1"/>
        <v>#N/A</v>
      </c>
      <c r="BV101" s="429" t="e">
        <f ca="1"/>
        <v>#N/A</v>
      </c>
      <c r="BW101" s="429" t="e">
        <f ca="1"/>
        <v>#N/A</v>
      </c>
      <c r="BX101" s="429" t="e">
        <f ca="1"/>
        <v>#N/A</v>
      </c>
      <c r="BY101" s="429" t="e">
        <f ca="1"/>
        <v>#N/A</v>
      </c>
      <c r="BZ101" s="429" t="e">
        <f ca="1"/>
        <v>#N/A</v>
      </c>
      <c r="CA101" s="429" t="e">
        <f ca="1"/>
        <v>#N/A</v>
      </c>
      <c r="CB101" s="429" t="e">
        <f ca="1"/>
        <v>#N/A</v>
      </c>
      <c r="CC101" s="429" t="e">
        <f ca="1"/>
        <v>#N/A</v>
      </c>
      <c r="CD101" s="429" t="e">
        <f ca="1"/>
        <v>#N/A</v>
      </c>
      <c r="CE101" s="429" t="e">
        <f ca="1"/>
        <v>#N/A</v>
      </c>
      <c r="CF101" s="429" t="e">
        <f ca="1"/>
        <v>#N/A</v>
      </c>
      <c r="CG101" s="429" t="e">
        <f ca="1"/>
        <v>#N/A</v>
      </c>
      <c r="CH101" s="429" t="e">
        <f ca="1"/>
        <v>#N/A</v>
      </c>
      <c r="CI101" s="429" t="e">
        <f ca="1"/>
        <v>#N/A</v>
      </c>
      <c r="CJ101" s="429" t="e">
        <f ca="1"/>
        <v>#N/A</v>
      </c>
      <c r="CK101" s="429" t="e">
        <f ca="1"/>
        <v>#N/A</v>
      </c>
      <c r="CL101" s="429" t="e">
        <f ca="1"/>
        <v>#N/A</v>
      </c>
      <c r="CM101" s="429" t="e">
        <f ca="1"/>
        <v>#N/A</v>
      </c>
      <c r="CN101" s="429" t="e">
        <f ca="1"/>
        <v>#N/A</v>
      </c>
      <c r="CO101" s="429" t="e">
        <f ca="1"/>
        <v>#N/A</v>
      </c>
      <c r="CP101" s="429" t="e">
        <f ca="1"/>
        <v>#N/A</v>
      </c>
      <c r="CQ101" s="429" t="e">
        <f ca="1"/>
        <v>#N/A</v>
      </c>
      <c r="CR101" s="429" t="e">
        <f ca="1"/>
        <v>#N/A</v>
      </c>
      <c r="CS101" s="429" t="e">
        <f ca="1"/>
        <v>#N/A</v>
      </c>
      <c r="CT101" s="429" t="e">
        <f ca="1"/>
        <v>#N/A</v>
      </c>
      <c r="CU101" s="429" t="e">
        <f ca="1"/>
        <v>#N/A</v>
      </c>
      <c r="CV101" s="429" t="e">
        <f ca="1"/>
        <v>#N/A</v>
      </c>
      <c r="CW101" s="429" t="e">
        <f ca="1"/>
        <v>#N/A</v>
      </c>
      <c r="CX101" s="429" t="e">
        <f ca="1"/>
        <v>#N/A</v>
      </c>
      <c r="CY101" s="429" t="e">
        <f ca="1"/>
        <v>#N/A</v>
      </c>
      <c r="CZ101" s="429" t="e">
        <f ca="1"/>
        <v>#N/A</v>
      </c>
      <c r="DA101" s="429" t="e">
        <f ca="1"/>
        <v>#N/A</v>
      </c>
      <c r="DB101" s="429" t="e">
        <f ca="1"/>
        <v>#N/A</v>
      </c>
      <c r="DC101" s="429" t="e">
        <f ca="1"/>
        <v>#N/A</v>
      </c>
      <c r="DD101" s="429" t="e">
        <f ca="1"/>
        <v>#N/A</v>
      </c>
      <c r="DE101" s="429" t="e">
        <f ca="1"/>
        <v>#N/A</v>
      </c>
      <c r="DF101" s="429" t="e">
        <f ca="1"/>
        <v>#N/A</v>
      </c>
      <c r="DG101" s="429" t="e">
        <f ca="1"/>
        <v>#N/A</v>
      </c>
      <c r="DH101" s="429" t="e">
        <f ca="1"/>
        <v>#N/A</v>
      </c>
      <c r="DI101" s="429" t="e">
        <f ca="1"/>
        <v>#N/A</v>
      </c>
      <c r="DJ101" s="429" t="e">
        <f ca="1"/>
        <v>#N/A</v>
      </c>
      <c r="DK101" s="429" t="e">
        <f ca="1"/>
        <v>#N/A</v>
      </c>
      <c r="DL101" s="429" t="e">
        <f ca="1"/>
        <v>#N/A</v>
      </c>
      <c r="DM101" s="429" t="e">
        <f ca="1"/>
        <v>#N/A</v>
      </c>
      <c r="DN101" s="429" t="e">
        <f ca="1"/>
        <v>#N/A</v>
      </c>
      <c r="DO101" s="429" t="e">
        <f ca="1"/>
        <v>#N/A</v>
      </c>
      <c r="DP101" s="429" t="e">
        <f ca="1"/>
        <v>#N/A</v>
      </c>
      <c r="DQ101" s="429" t="e">
        <f ca="1"/>
        <v>#N/A</v>
      </c>
      <c r="DR101" s="429" t="e">
        <f ca="1"/>
        <v>#N/A</v>
      </c>
      <c r="DS101" s="429" t="e">
        <f ca="1"/>
        <v>#N/A</v>
      </c>
      <c r="DT101" s="23"/>
    </row>
    <row r="102" spans="2:124" s="39" customFormat="1" ht="12" x14ac:dyDescent="0.25">
      <c r="B102" s="53" t="s">
        <v>160</v>
      </c>
      <c r="C102" s="360" t="str">
        <v>-</v>
      </c>
      <c r="D102" s="428" t="e">
        <f ca="1"/>
        <v>#N/A</v>
      </c>
      <c r="E102" s="429" t="e">
        <f ca="1"/>
        <v>#N/A</v>
      </c>
      <c r="F102" s="429" t="e">
        <f ca="1"/>
        <v>#N/A</v>
      </c>
      <c r="G102" s="429" t="e">
        <f ca="1"/>
        <v>#N/A</v>
      </c>
      <c r="H102" s="429" t="e">
        <f ca="1"/>
        <v>#N/A</v>
      </c>
      <c r="I102" s="429" t="e">
        <f ca="1"/>
        <v>#N/A</v>
      </c>
      <c r="J102" s="429" t="e">
        <f ca="1"/>
        <v>#N/A</v>
      </c>
      <c r="K102" s="429" t="e">
        <f ca="1"/>
        <v>#N/A</v>
      </c>
      <c r="L102" s="429" t="e">
        <f ca="1"/>
        <v>#N/A</v>
      </c>
      <c r="M102" s="429" t="e">
        <f ca="1"/>
        <v>#N/A</v>
      </c>
      <c r="N102" s="429" t="e">
        <f ca="1"/>
        <v>#N/A</v>
      </c>
      <c r="O102" s="429" t="e">
        <f ca="1"/>
        <v>#N/A</v>
      </c>
      <c r="P102" s="429" t="e">
        <f ca="1"/>
        <v>#N/A</v>
      </c>
      <c r="Q102" s="429" t="e">
        <f ca="1"/>
        <v>#N/A</v>
      </c>
      <c r="R102" s="429" t="e">
        <f ca="1"/>
        <v>#N/A</v>
      </c>
      <c r="S102" s="429" t="e">
        <f ca="1"/>
        <v>#N/A</v>
      </c>
      <c r="T102" s="429" t="e">
        <f ca="1"/>
        <v>#N/A</v>
      </c>
      <c r="U102" s="429" t="e">
        <f ca="1"/>
        <v>#N/A</v>
      </c>
      <c r="V102" s="429" t="e">
        <f ca="1"/>
        <v>#N/A</v>
      </c>
      <c r="W102" s="429" t="e">
        <f ca="1"/>
        <v>#N/A</v>
      </c>
      <c r="X102" s="429" t="e">
        <f ca="1"/>
        <v>#N/A</v>
      </c>
      <c r="Y102" s="429" t="e">
        <f ca="1"/>
        <v>#N/A</v>
      </c>
      <c r="Z102" s="429" t="e">
        <f ca="1"/>
        <v>#N/A</v>
      </c>
      <c r="AA102" s="429" t="e">
        <f ca="1"/>
        <v>#N/A</v>
      </c>
      <c r="AB102" s="429" t="e">
        <f ca="1"/>
        <v>#N/A</v>
      </c>
      <c r="AC102" s="429" t="e">
        <f ca="1"/>
        <v>#N/A</v>
      </c>
      <c r="AD102" s="429" t="e">
        <f ca="1"/>
        <v>#N/A</v>
      </c>
      <c r="AE102" s="429" t="e">
        <f ca="1"/>
        <v>#N/A</v>
      </c>
      <c r="AF102" s="429" t="e">
        <f ca="1"/>
        <v>#N/A</v>
      </c>
      <c r="AG102" s="429" t="e">
        <f ca="1"/>
        <v>#N/A</v>
      </c>
      <c r="AH102" s="429" t="e">
        <f ca="1"/>
        <v>#N/A</v>
      </c>
      <c r="AI102" s="429" t="e">
        <f ca="1"/>
        <v>#N/A</v>
      </c>
      <c r="AJ102" s="429" t="e">
        <f ca="1"/>
        <v>#N/A</v>
      </c>
      <c r="AK102" s="429" t="e">
        <f ca="1"/>
        <v>#N/A</v>
      </c>
      <c r="AL102" s="429" t="e">
        <f ca="1"/>
        <v>#N/A</v>
      </c>
      <c r="AM102" s="429" t="e">
        <f ca="1"/>
        <v>#N/A</v>
      </c>
      <c r="AN102" s="429" t="e">
        <f ca="1"/>
        <v>#N/A</v>
      </c>
      <c r="AO102" s="429" t="e">
        <f ca="1"/>
        <v>#N/A</v>
      </c>
      <c r="AP102" s="429" t="e">
        <f ca="1"/>
        <v>#N/A</v>
      </c>
      <c r="AQ102" s="429" t="e">
        <f ca="1"/>
        <v>#N/A</v>
      </c>
      <c r="AR102" s="429" t="e">
        <f ca="1"/>
        <v>#N/A</v>
      </c>
      <c r="AS102" s="429" t="e">
        <f ca="1"/>
        <v>#N/A</v>
      </c>
      <c r="AT102" s="429" t="e">
        <f ca="1"/>
        <v>#N/A</v>
      </c>
      <c r="AU102" s="429" t="e">
        <f ca="1"/>
        <v>#N/A</v>
      </c>
      <c r="AV102" s="429" t="e">
        <f ca="1"/>
        <v>#N/A</v>
      </c>
      <c r="AW102" s="429" t="e">
        <f ca="1"/>
        <v>#N/A</v>
      </c>
      <c r="AX102" s="429" t="e">
        <f ca="1"/>
        <v>#N/A</v>
      </c>
      <c r="AY102" s="429" t="e">
        <f ca="1"/>
        <v>#N/A</v>
      </c>
      <c r="AZ102" s="429" t="e">
        <f ca="1"/>
        <v>#N/A</v>
      </c>
      <c r="BA102" s="429" t="e">
        <f ca="1"/>
        <v>#N/A</v>
      </c>
      <c r="BB102" s="429" t="e">
        <f ca="1"/>
        <v>#N/A</v>
      </c>
      <c r="BC102" s="429" t="e">
        <f ca="1"/>
        <v>#N/A</v>
      </c>
      <c r="BD102" s="429" t="e">
        <f ca="1"/>
        <v>#N/A</v>
      </c>
      <c r="BE102" s="429" t="e">
        <f ca="1"/>
        <v>#N/A</v>
      </c>
      <c r="BF102" s="429" t="e">
        <f ca="1"/>
        <v>#N/A</v>
      </c>
      <c r="BG102" s="429" t="e">
        <f ca="1"/>
        <v>#N/A</v>
      </c>
      <c r="BH102" s="429" t="e">
        <f ca="1"/>
        <v>#N/A</v>
      </c>
      <c r="BI102" s="429" t="e">
        <f ca="1"/>
        <v>#N/A</v>
      </c>
      <c r="BJ102" s="429" t="e">
        <f ca="1"/>
        <v>#N/A</v>
      </c>
      <c r="BK102" s="429" t="e">
        <f ca="1"/>
        <v>#N/A</v>
      </c>
      <c r="BL102" s="429" t="e">
        <f ca="1"/>
        <v>#N/A</v>
      </c>
      <c r="BM102" s="429" t="e">
        <f ca="1"/>
        <v>#N/A</v>
      </c>
      <c r="BN102" s="429" t="e">
        <f ca="1"/>
        <v>#N/A</v>
      </c>
      <c r="BO102" s="429" t="e">
        <f ca="1"/>
        <v>#N/A</v>
      </c>
      <c r="BP102" s="429" t="e">
        <f ca="1"/>
        <v>#N/A</v>
      </c>
      <c r="BQ102" s="429" t="e">
        <f ca="1"/>
        <v>#N/A</v>
      </c>
      <c r="BR102" s="429" t="e">
        <f ca="1"/>
        <v>#N/A</v>
      </c>
      <c r="BS102" s="429" t="e">
        <f ca="1"/>
        <v>#N/A</v>
      </c>
      <c r="BT102" s="429" t="e">
        <f ca="1"/>
        <v>#N/A</v>
      </c>
      <c r="BU102" s="429" t="e">
        <f ca="1"/>
        <v>#N/A</v>
      </c>
      <c r="BV102" s="429" t="e">
        <f ca="1"/>
        <v>#N/A</v>
      </c>
      <c r="BW102" s="429" t="e">
        <f ca="1"/>
        <v>#N/A</v>
      </c>
      <c r="BX102" s="429" t="e">
        <f ca="1"/>
        <v>#N/A</v>
      </c>
      <c r="BY102" s="429" t="e">
        <f ca="1"/>
        <v>#N/A</v>
      </c>
      <c r="BZ102" s="429" t="e">
        <f ca="1"/>
        <v>#N/A</v>
      </c>
      <c r="CA102" s="429" t="e">
        <f ca="1"/>
        <v>#N/A</v>
      </c>
      <c r="CB102" s="429" t="e">
        <f ca="1"/>
        <v>#N/A</v>
      </c>
      <c r="CC102" s="429" t="e">
        <f ca="1"/>
        <v>#N/A</v>
      </c>
      <c r="CD102" s="429" t="e">
        <f ca="1"/>
        <v>#N/A</v>
      </c>
      <c r="CE102" s="429" t="e">
        <f ca="1"/>
        <v>#N/A</v>
      </c>
      <c r="CF102" s="429" t="e">
        <f ca="1"/>
        <v>#N/A</v>
      </c>
      <c r="CG102" s="429" t="e">
        <f ca="1"/>
        <v>#N/A</v>
      </c>
      <c r="CH102" s="429" t="e">
        <f ca="1"/>
        <v>#N/A</v>
      </c>
      <c r="CI102" s="429" t="e">
        <f ca="1"/>
        <v>#N/A</v>
      </c>
      <c r="CJ102" s="429" t="e">
        <f ca="1"/>
        <v>#N/A</v>
      </c>
      <c r="CK102" s="429" t="e">
        <f ca="1"/>
        <v>#N/A</v>
      </c>
      <c r="CL102" s="429" t="e">
        <f ca="1"/>
        <v>#N/A</v>
      </c>
      <c r="CM102" s="429" t="e">
        <f ca="1"/>
        <v>#N/A</v>
      </c>
      <c r="CN102" s="429" t="e">
        <f ca="1"/>
        <v>#N/A</v>
      </c>
      <c r="CO102" s="429" t="e">
        <f ca="1"/>
        <v>#N/A</v>
      </c>
      <c r="CP102" s="429" t="e">
        <f ca="1"/>
        <v>#N/A</v>
      </c>
      <c r="CQ102" s="429" t="e">
        <f ca="1"/>
        <v>#N/A</v>
      </c>
      <c r="CR102" s="429" t="e">
        <f ca="1"/>
        <v>#N/A</v>
      </c>
      <c r="CS102" s="429" t="e">
        <f ca="1"/>
        <v>#N/A</v>
      </c>
      <c r="CT102" s="429" t="e">
        <f ca="1"/>
        <v>#N/A</v>
      </c>
      <c r="CU102" s="429" t="e">
        <f ca="1"/>
        <v>#N/A</v>
      </c>
      <c r="CV102" s="429" t="e">
        <f ca="1"/>
        <v>#N/A</v>
      </c>
      <c r="CW102" s="429" t="e">
        <f ca="1"/>
        <v>#N/A</v>
      </c>
      <c r="CX102" s="429" t="e">
        <f ca="1"/>
        <v>#N/A</v>
      </c>
      <c r="CY102" s="429" t="e">
        <f ca="1"/>
        <v>#N/A</v>
      </c>
      <c r="CZ102" s="429" t="e">
        <f ca="1"/>
        <v>#N/A</v>
      </c>
      <c r="DA102" s="429" t="e">
        <f ca="1"/>
        <v>#N/A</v>
      </c>
      <c r="DB102" s="429" t="e">
        <f ca="1"/>
        <v>#N/A</v>
      </c>
      <c r="DC102" s="429" t="e">
        <f ca="1"/>
        <v>#N/A</v>
      </c>
      <c r="DD102" s="429" t="e">
        <f ca="1"/>
        <v>#N/A</v>
      </c>
      <c r="DE102" s="429" t="e">
        <f ca="1"/>
        <v>#N/A</v>
      </c>
      <c r="DF102" s="429" t="e">
        <f ca="1"/>
        <v>#N/A</v>
      </c>
      <c r="DG102" s="429" t="e">
        <f ca="1"/>
        <v>#N/A</v>
      </c>
      <c r="DH102" s="429" t="e">
        <f ca="1"/>
        <v>#N/A</v>
      </c>
      <c r="DI102" s="429" t="e">
        <f ca="1"/>
        <v>#N/A</v>
      </c>
      <c r="DJ102" s="429" t="e">
        <f ca="1"/>
        <v>#N/A</v>
      </c>
      <c r="DK102" s="429" t="e">
        <f ca="1"/>
        <v>#N/A</v>
      </c>
      <c r="DL102" s="429" t="e">
        <f ca="1"/>
        <v>#N/A</v>
      </c>
      <c r="DM102" s="429" t="e">
        <f ca="1"/>
        <v>#N/A</v>
      </c>
      <c r="DN102" s="429" t="e">
        <f ca="1"/>
        <v>#N/A</v>
      </c>
      <c r="DO102" s="429" t="e">
        <f ca="1"/>
        <v>#N/A</v>
      </c>
      <c r="DP102" s="429" t="e">
        <f ca="1"/>
        <v>#N/A</v>
      </c>
      <c r="DQ102" s="429" t="e">
        <f ca="1"/>
        <v>#N/A</v>
      </c>
      <c r="DR102" s="429" t="e">
        <f ca="1"/>
        <v>#N/A</v>
      </c>
      <c r="DS102" s="429" t="e">
        <f ca="1"/>
        <v>#N/A</v>
      </c>
      <c r="DT102" s="23"/>
    </row>
    <row r="103" spans="2:124" s="39" customFormat="1" ht="12" x14ac:dyDescent="0.25">
      <c r="B103" s="53" t="s">
        <v>162</v>
      </c>
      <c r="C103" s="362" t="str">
        <v>-</v>
      </c>
      <c r="D103" s="432" t="e">
        <f ca="1"/>
        <v>#N/A</v>
      </c>
      <c r="E103" s="433" t="e">
        <f ca="1"/>
        <v>#N/A</v>
      </c>
      <c r="F103" s="433" t="e">
        <f ca="1"/>
        <v>#N/A</v>
      </c>
      <c r="G103" s="433" t="e">
        <f ca="1"/>
        <v>#N/A</v>
      </c>
      <c r="H103" s="433" t="e">
        <f ca="1"/>
        <v>#N/A</v>
      </c>
      <c r="I103" s="433" t="e">
        <f ca="1"/>
        <v>#N/A</v>
      </c>
      <c r="J103" s="433" t="e">
        <f ca="1"/>
        <v>#N/A</v>
      </c>
      <c r="K103" s="433" t="e">
        <f ca="1"/>
        <v>#N/A</v>
      </c>
      <c r="L103" s="433" t="e">
        <f ca="1"/>
        <v>#N/A</v>
      </c>
      <c r="M103" s="433" t="e">
        <f ca="1"/>
        <v>#N/A</v>
      </c>
      <c r="N103" s="433" t="e">
        <f ca="1"/>
        <v>#N/A</v>
      </c>
      <c r="O103" s="433" t="e">
        <f ca="1"/>
        <v>#N/A</v>
      </c>
      <c r="P103" s="433" t="e">
        <f ca="1"/>
        <v>#N/A</v>
      </c>
      <c r="Q103" s="433" t="e">
        <f ca="1"/>
        <v>#N/A</v>
      </c>
      <c r="R103" s="433" t="e">
        <f ca="1"/>
        <v>#N/A</v>
      </c>
      <c r="S103" s="433" t="e">
        <f ca="1"/>
        <v>#N/A</v>
      </c>
      <c r="T103" s="433" t="e">
        <f ca="1"/>
        <v>#N/A</v>
      </c>
      <c r="U103" s="433" t="e">
        <f ca="1"/>
        <v>#N/A</v>
      </c>
      <c r="V103" s="433" t="e">
        <f ca="1"/>
        <v>#N/A</v>
      </c>
      <c r="W103" s="433" t="e">
        <f ca="1"/>
        <v>#N/A</v>
      </c>
      <c r="X103" s="433" t="e">
        <f ca="1"/>
        <v>#N/A</v>
      </c>
      <c r="Y103" s="433" t="e">
        <f ca="1"/>
        <v>#N/A</v>
      </c>
      <c r="Z103" s="433" t="e">
        <f ca="1"/>
        <v>#N/A</v>
      </c>
      <c r="AA103" s="433" t="e">
        <f ca="1"/>
        <v>#N/A</v>
      </c>
      <c r="AB103" s="433" t="e">
        <f ca="1"/>
        <v>#N/A</v>
      </c>
      <c r="AC103" s="433" t="e">
        <f ca="1"/>
        <v>#N/A</v>
      </c>
      <c r="AD103" s="433" t="e">
        <f ca="1"/>
        <v>#N/A</v>
      </c>
      <c r="AE103" s="433" t="e">
        <f ca="1"/>
        <v>#N/A</v>
      </c>
      <c r="AF103" s="433" t="e">
        <f ca="1"/>
        <v>#N/A</v>
      </c>
      <c r="AG103" s="433" t="e">
        <f ca="1"/>
        <v>#N/A</v>
      </c>
      <c r="AH103" s="433" t="e">
        <f ca="1"/>
        <v>#N/A</v>
      </c>
      <c r="AI103" s="433" t="e">
        <f ca="1"/>
        <v>#N/A</v>
      </c>
      <c r="AJ103" s="433" t="e">
        <f ca="1"/>
        <v>#N/A</v>
      </c>
      <c r="AK103" s="433" t="e">
        <f ca="1"/>
        <v>#N/A</v>
      </c>
      <c r="AL103" s="433" t="e">
        <f ca="1"/>
        <v>#N/A</v>
      </c>
      <c r="AM103" s="433" t="e">
        <f ca="1"/>
        <v>#N/A</v>
      </c>
      <c r="AN103" s="433" t="e">
        <f ca="1"/>
        <v>#N/A</v>
      </c>
      <c r="AO103" s="433" t="e">
        <f ca="1"/>
        <v>#N/A</v>
      </c>
      <c r="AP103" s="433" t="e">
        <f ca="1"/>
        <v>#N/A</v>
      </c>
      <c r="AQ103" s="433" t="e">
        <f ca="1"/>
        <v>#N/A</v>
      </c>
      <c r="AR103" s="433" t="e">
        <f ca="1"/>
        <v>#N/A</v>
      </c>
      <c r="AS103" s="433" t="e">
        <f ca="1"/>
        <v>#N/A</v>
      </c>
      <c r="AT103" s="433" t="e">
        <f ca="1"/>
        <v>#N/A</v>
      </c>
      <c r="AU103" s="433" t="e">
        <f ca="1"/>
        <v>#N/A</v>
      </c>
      <c r="AV103" s="433" t="e">
        <f ca="1"/>
        <v>#N/A</v>
      </c>
      <c r="AW103" s="433" t="e">
        <f ca="1"/>
        <v>#N/A</v>
      </c>
      <c r="AX103" s="433" t="e">
        <f ca="1"/>
        <v>#N/A</v>
      </c>
      <c r="AY103" s="433" t="e">
        <f ca="1"/>
        <v>#N/A</v>
      </c>
      <c r="AZ103" s="433" t="e">
        <f ca="1"/>
        <v>#N/A</v>
      </c>
      <c r="BA103" s="433" t="e">
        <f ca="1"/>
        <v>#N/A</v>
      </c>
      <c r="BB103" s="433" t="e">
        <f ca="1"/>
        <v>#N/A</v>
      </c>
      <c r="BC103" s="433" t="e">
        <f ca="1"/>
        <v>#N/A</v>
      </c>
      <c r="BD103" s="433" t="e">
        <f ca="1"/>
        <v>#N/A</v>
      </c>
      <c r="BE103" s="433" t="e">
        <f ca="1"/>
        <v>#N/A</v>
      </c>
      <c r="BF103" s="433" t="e">
        <f ca="1"/>
        <v>#N/A</v>
      </c>
      <c r="BG103" s="433" t="e">
        <f ca="1"/>
        <v>#N/A</v>
      </c>
      <c r="BH103" s="433" t="e">
        <f ca="1"/>
        <v>#N/A</v>
      </c>
      <c r="BI103" s="433" t="e">
        <f ca="1"/>
        <v>#N/A</v>
      </c>
      <c r="BJ103" s="433" t="e">
        <f ca="1"/>
        <v>#N/A</v>
      </c>
      <c r="BK103" s="433" t="e">
        <f ca="1"/>
        <v>#N/A</v>
      </c>
      <c r="BL103" s="433" t="e">
        <f ca="1"/>
        <v>#N/A</v>
      </c>
      <c r="BM103" s="433" t="e">
        <f ca="1"/>
        <v>#N/A</v>
      </c>
      <c r="BN103" s="433" t="e">
        <f ca="1"/>
        <v>#N/A</v>
      </c>
      <c r="BO103" s="433" t="e">
        <f ca="1"/>
        <v>#N/A</v>
      </c>
      <c r="BP103" s="433" t="e">
        <f ca="1"/>
        <v>#N/A</v>
      </c>
      <c r="BQ103" s="433" t="e">
        <f ca="1"/>
        <v>#N/A</v>
      </c>
      <c r="BR103" s="433" t="e">
        <f ca="1"/>
        <v>#N/A</v>
      </c>
      <c r="BS103" s="433" t="e">
        <f ca="1"/>
        <v>#N/A</v>
      </c>
      <c r="BT103" s="433" t="e">
        <f ca="1"/>
        <v>#N/A</v>
      </c>
      <c r="BU103" s="433" t="e">
        <f ca="1"/>
        <v>#N/A</v>
      </c>
      <c r="BV103" s="433" t="e">
        <f ca="1"/>
        <v>#N/A</v>
      </c>
      <c r="BW103" s="433" t="e">
        <f ca="1"/>
        <v>#N/A</v>
      </c>
      <c r="BX103" s="433" t="e">
        <f ca="1"/>
        <v>#N/A</v>
      </c>
      <c r="BY103" s="433" t="e">
        <f ca="1"/>
        <v>#N/A</v>
      </c>
      <c r="BZ103" s="433" t="e">
        <f ca="1"/>
        <v>#N/A</v>
      </c>
      <c r="CA103" s="433" t="e">
        <f ca="1"/>
        <v>#N/A</v>
      </c>
      <c r="CB103" s="433" t="e">
        <f ca="1"/>
        <v>#N/A</v>
      </c>
      <c r="CC103" s="433" t="e">
        <f ca="1"/>
        <v>#N/A</v>
      </c>
      <c r="CD103" s="433" t="e">
        <f ca="1"/>
        <v>#N/A</v>
      </c>
      <c r="CE103" s="433" t="e">
        <f ca="1"/>
        <v>#N/A</v>
      </c>
      <c r="CF103" s="433" t="e">
        <f ca="1"/>
        <v>#N/A</v>
      </c>
      <c r="CG103" s="433" t="e">
        <f ca="1"/>
        <v>#N/A</v>
      </c>
      <c r="CH103" s="433" t="e">
        <f ca="1"/>
        <v>#N/A</v>
      </c>
      <c r="CI103" s="433" t="e">
        <f ca="1"/>
        <v>#N/A</v>
      </c>
      <c r="CJ103" s="433" t="e">
        <f ca="1"/>
        <v>#N/A</v>
      </c>
      <c r="CK103" s="433" t="e">
        <f ca="1"/>
        <v>#N/A</v>
      </c>
      <c r="CL103" s="433" t="e">
        <f ca="1"/>
        <v>#N/A</v>
      </c>
      <c r="CM103" s="433" t="e">
        <f ca="1"/>
        <v>#N/A</v>
      </c>
      <c r="CN103" s="433" t="e">
        <f ca="1"/>
        <v>#N/A</v>
      </c>
      <c r="CO103" s="433" t="e">
        <f ca="1"/>
        <v>#N/A</v>
      </c>
      <c r="CP103" s="433" t="e">
        <f ca="1"/>
        <v>#N/A</v>
      </c>
      <c r="CQ103" s="433" t="e">
        <f ca="1"/>
        <v>#N/A</v>
      </c>
      <c r="CR103" s="433" t="e">
        <f ca="1"/>
        <v>#N/A</v>
      </c>
      <c r="CS103" s="433" t="e">
        <f ca="1"/>
        <v>#N/A</v>
      </c>
      <c r="CT103" s="433" t="e">
        <f ca="1"/>
        <v>#N/A</v>
      </c>
      <c r="CU103" s="433" t="e">
        <f ca="1"/>
        <v>#N/A</v>
      </c>
      <c r="CV103" s="433" t="e">
        <f ca="1"/>
        <v>#N/A</v>
      </c>
      <c r="CW103" s="433" t="e">
        <f ca="1"/>
        <v>#N/A</v>
      </c>
      <c r="CX103" s="433" t="e">
        <f ca="1"/>
        <v>#N/A</v>
      </c>
      <c r="CY103" s="433" t="e">
        <f ca="1"/>
        <v>#N/A</v>
      </c>
      <c r="CZ103" s="433" t="e">
        <f ca="1"/>
        <v>#N/A</v>
      </c>
      <c r="DA103" s="433" t="e">
        <f ca="1"/>
        <v>#N/A</v>
      </c>
      <c r="DB103" s="433" t="e">
        <f ca="1"/>
        <v>#N/A</v>
      </c>
      <c r="DC103" s="433" t="e">
        <f ca="1"/>
        <v>#N/A</v>
      </c>
      <c r="DD103" s="433" t="e">
        <f ca="1"/>
        <v>#N/A</v>
      </c>
      <c r="DE103" s="433" t="e">
        <f ca="1"/>
        <v>#N/A</v>
      </c>
      <c r="DF103" s="433" t="e">
        <f ca="1"/>
        <v>#N/A</v>
      </c>
      <c r="DG103" s="433" t="e">
        <f ca="1"/>
        <v>#N/A</v>
      </c>
      <c r="DH103" s="433" t="e">
        <f ca="1"/>
        <v>#N/A</v>
      </c>
      <c r="DI103" s="433" t="e">
        <f ca="1"/>
        <v>#N/A</v>
      </c>
      <c r="DJ103" s="433" t="e">
        <f ca="1"/>
        <v>#N/A</v>
      </c>
      <c r="DK103" s="433" t="e">
        <f ca="1"/>
        <v>#N/A</v>
      </c>
      <c r="DL103" s="433" t="e">
        <f ca="1"/>
        <v>#N/A</v>
      </c>
      <c r="DM103" s="433" t="e">
        <f ca="1"/>
        <v>#N/A</v>
      </c>
      <c r="DN103" s="433" t="e">
        <f ca="1"/>
        <v>#N/A</v>
      </c>
      <c r="DO103" s="433" t="e">
        <f ca="1"/>
        <v>#N/A</v>
      </c>
      <c r="DP103" s="433" t="e">
        <f ca="1"/>
        <v>#N/A</v>
      </c>
      <c r="DQ103" s="433" t="e">
        <f ca="1"/>
        <v>#N/A</v>
      </c>
      <c r="DR103" s="433" t="e">
        <f ca="1"/>
        <v>#N/A</v>
      </c>
      <c r="DS103" s="433" t="e">
        <f ca="1"/>
        <v>#N/A</v>
      </c>
      <c r="DT103" s="25"/>
    </row>
    <row r="104" spans="2:124" s="39" customFormat="1" ht="12" x14ac:dyDescent="0.25">
      <c r="B104" s="53" t="s">
        <v>164</v>
      </c>
      <c r="C104" s="361" t="str">
        <v>-</v>
      </c>
      <c r="D104" s="430" t="e">
        <f ca="1"/>
        <v>#N/A</v>
      </c>
      <c r="E104" s="431" t="e">
        <f ca="1"/>
        <v>#N/A</v>
      </c>
      <c r="F104" s="431" t="e">
        <f ca="1"/>
        <v>#N/A</v>
      </c>
      <c r="G104" s="431" t="e">
        <f ca="1"/>
        <v>#N/A</v>
      </c>
      <c r="H104" s="431" t="e">
        <f ca="1"/>
        <v>#N/A</v>
      </c>
      <c r="I104" s="431" t="e">
        <f ca="1"/>
        <v>#N/A</v>
      </c>
      <c r="J104" s="431" t="e">
        <f ca="1"/>
        <v>#N/A</v>
      </c>
      <c r="K104" s="431" t="e">
        <f ca="1"/>
        <v>#N/A</v>
      </c>
      <c r="L104" s="431" t="e">
        <f ca="1"/>
        <v>#N/A</v>
      </c>
      <c r="M104" s="431" t="e">
        <f ca="1"/>
        <v>#N/A</v>
      </c>
      <c r="N104" s="431" t="e">
        <f ca="1"/>
        <v>#N/A</v>
      </c>
      <c r="O104" s="431" t="e">
        <f ca="1"/>
        <v>#N/A</v>
      </c>
      <c r="P104" s="431" t="e">
        <f ca="1"/>
        <v>#N/A</v>
      </c>
      <c r="Q104" s="431" t="e">
        <f ca="1"/>
        <v>#N/A</v>
      </c>
      <c r="R104" s="431" t="e">
        <f ca="1"/>
        <v>#N/A</v>
      </c>
      <c r="S104" s="431" t="e">
        <f ca="1"/>
        <v>#N/A</v>
      </c>
      <c r="T104" s="431" t="e">
        <f ca="1"/>
        <v>#N/A</v>
      </c>
      <c r="U104" s="431" t="e">
        <f ca="1"/>
        <v>#N/A</v>
      </c>
      <c r="V104" s="431" t="e">
        <f ca="1"/>
        <v>#N/A</v>
      </c>
      <c r="W104" s="431" t="e">
        <f ca="1"/>
        <v>#N/A</v>
      </c>
      <c r="X104" s="431" t="e">
        <f ca="1"/>
        <v>#N/A</v>
      </c>
      <c r="Y104" s="431" t="e">
        <f ca="1"/>
        <v>#N/A</v>
      </c>
      <c r="Z104" s="431" t="e">
        <f ca="1"/>
        <v>#N/A</v>
      </c>
      <c r="AA104" s="431" t="e">
        <f ca="1"/>
        <v>#N/A</v>
      </c>
      <c r="AB104" s="431" t="e">
        <f ca="1"/>
        <v>#N/A</v>
      </c>
      <c r="AC104" s="431" t="e">
        <f ca="1"/>
        <v>#N/A</v>
      </c>
      <c r="AD104" s="431" t="e">
        <f ca="1"/>
        <v>#N/A</v>
      </c>
      <c r="AE104" s="431" t="e">
        <f ca="1"/>
        <v>#N/A</v>
      </c>
      <c r="AF104" s="431" t="e">
        <f ca="1"/>
        <v>#N/A</v>
      </c>
      <c r="AG104" s="431" t="e">
        <f ca="1"/>
        <v>#N/A</v>
      </c>
      <c r="AH104" s="431" t="e">
        <f ca="1"/>
        <v>#N/A</v>
      </c>
      <c r="AI104" s="431" t="e">
        <f ca="1"/>
        <v>#N/A</v>
      </c>
      <c r="AJ104" s="431" t="e">
        <f ca="1"/>
        <v>#N/A</v>
      </c>
      <c r="AK104" s="431" t="e">
        <f ca="1"/>
        <v>#N/A</v>
      </c>
      <c r="AL104" s="431" t="e">
        <f ca="1"/>
        <v>#N/A</v>
      </c>
      <c r="AM104" s="431" t="e">
        <f ca="1"/>
        <v>#N/A</v>
      </c>
      <c r="AN104" s="431" t="e">
        <f ca="1"/>
        <v>#N/A</v>
      </c>
      <c r="AO104" s="431" t="e">
        <f ca="1"/>
        <v>#N/A</v>
      </c>
      <c r="AP104" s="431" t="e">
        <f ca="1"/>
        <v>#N/A</v>
      </c>
      <c r="AQ104" s="431" t="e">
        <f ca="1"/>
        <v>#N/A</v>
      </c>
      <c r="AR104" s="431" t="e">
        <f ca="1"/>
        <v>#N/A</v>
      </c>
      <c r="AS104" s="431" t="e">
        <f ca="1"/>
        <v>#N/A</v>
      </c>
      <c r="AT104" s="431" t="e">
        <f ca="1"/>
        <v>#N/A</v>
      </c>
      <c r="AU104" s="431" t="e">
        <f ca="1"/>
        <v>#N/A</v>
      </c>
      <c r="AV104" s="431" t="e">
        <f ca="1"/>
        <v>#N/A</v>
      </c>
      <c r="AW104" s="431" t="e">
        <f ca="1"/>
        <v>#N/A</v>
      </c>
      <c r="AX104" s="431" t="e">
        <f ca="1"/>
        <v>#N/A</v>
      </c>
      <c r="AY104" s="431" t="e">
        <f ca="1"/>
        <v>#N/A</v>
      </c>
      <c r="AZ104" s="431" t="e">
        <f ca="1"/>
        <v>#N/A</v>
      </c>
      <c r="BA104" s="431" t="e">
        <f ca="1"/>
        <v>#N/A</v>
      </c>
      <c r="BB104" s="431" t="e">
        <f ca="1"/>
        <v>#N/A</v>
      </c>
      <c r="BC104" s="431" t="e">
        <f ca="1"/>
        <v>#N/A</v>
      </c>
      <c r="BD104" s="431" t="e">
        <f ca="1"/>
        <v>#N/A</v>
      </c>
      <c r="BE104" s="431" t="e">
        <f ca="1"/>
        <v>#N/A</v>
      </c>
      <c r="BF104" s="431" t="e">
        <f ca="1"/>
        <v>#N/A</v>
      </c>
      <c r="BG104" s="431" t="e">
        <f ca="1"/>
        <v>#N/A</v>
      </c>
      <c r="BH104" s="431" t="e">
        <f ca="1"/>
        <v>#N/A</v>
      </c>
      <c r="BI104" s="431" t="e">
        <f ca="1"/>
        <v>#N/A</v>
      </c>
      <c r="BJ104" s="431" t="e">
        <f ca="1"/>
        <v>#N/A</v>
      </c>
      <c r="BK104" s="431" t="e">
        <f ca="1"/>
        <v>#N/A</v>
      </c>
      <c r="BL104" s="431" t="e">
        <f ca="1"/>
        <v>#N/A</v>
      </c>
      <c r="BM104" s="431" t="e">
        <f ca="1"/>
        <v>#N/A</v>
      </c>
      <c r="BN104" s="431" t="e">
        <f ca="1"/>
        <v>#N/A</v>
      </c>
      <c r="BO104" s="431" t="e">
        <f ca="1"/>
        <v>#N/A</v>
      </c>
      <c r="BP104" s="431" t="e">
        <f ca="1"/>
        <v>#N/A</v>
      </c>
      <c r="BQ104" s="431" t="e">
        <f ca="1"/>
        <v>#N/A</v>
      </c>
      <c r="BR104" s="431" t="e">
        <f ca="1"/>
        <v>#N/A</v>
      </c>
      <c r="BS104" s="431" t="e">
        <f ca="1"/>
        <v>#N/A</v>
      </c>
      <c r="BT104" s="431" t="e">
        <f ca="1"/>
        <v>#N/A</v>
      </c>
      <c r="BU104" s="431" t="e">
        <f ca="1"/>
        <v>#N/A</v>
      </c>
      <c r="BV104" s="431" t="e">
        <f ca="1"/>
        <v>#N/A</v>
      </c>
      <c r="BW104" s="431" t="e">
        <f ca="1"/>
        <v>#N/A</v>
      </c>
      <c r="BX104" s="431" t="e">
        <f ca="1"/>
        <v>#N/A</v>
      </c>
      <c r="BY104" s="431" t="e">
        <f ca="1"/>
        <v>#N/A</v>
      </c>
      <c r="BZ104" s="431" t="e">
        <f ca="1"/>
        <v>#N/A</v>
      </c>
      <c r="CA104" s="431" t="e">
        <f ca="1"/>
        <v>#N/A</v>
      </c>
      <c r="CB104" s="431" t="e">
        <f ca="1"/>
        <v>#N/A</v>
      </c>
      <c r="CC104" s="431" t="e">
        <f ca="1"/>
        <v>#N/A</v>
      </c>
      <c r="CD104" s="431" t="e">
        <f ca="1"/>
        <v>#N/A</v>
      </c>
      <c r="CE104" s="431" t="e">
        <f ca="1"/>
        <v>#N/A</v>
      </c>
      <c r="CF104" s="431" t="e">
        <f ca="1"/>
        <v>#N/A</v>
      </c>
      <c r="CG104" s="431" t="e">
        <f ca="1"/>
        <v>#N/A</v>
      </c>
      <c r="CH104" s="431" t="e">
        <f ca="1"/>
        <v>#N/A</v>
      </c>
      <c r="CI104" s="431" t="e">
        <f ca="1"/>
        <v>#N/A</v>
      </c>
      <c r="CJ104" s="431" t="e">
        <f ca="1"/>
        <v>#N/A</v>
      </c>
      <c r="CK104" s="431" t="e">
        <f ca="1"/>
        <v>#N/A</v>
      </c>
      <c r="CL104" s="431" t="e">
        <f ca="1"/>
        <v>#N/A</v>
      </c>
      <c r="CM104" s="431" t="e">
        <f ca="1"/>
        <v>#N/A</v>
      </c>
      <c r="CN104" s="431" t="e">
        <f ca="1"/>
        <v>#N/A</v>
      </c>
      <c r="CO104" s="431" t="e">
        <f ca="1"/>
        <v>#N/A</v>
      </c>
      <c r="CP104" s="431" t="e">
        <f ca="1"/>
        <v>#N/A</v>
      </c>
      <c r="CQ104" s="431" t="e">
        <f ca="1"/>
        <v>#N/A</v>
      </c>
      <c r="CR104" s="431" t="e">
        <f ca="1"/>
        <v>#N/A</v>
      </c>
      <c r="CS104" s="431" t="e">
        <f ca="1"/>
        <v>#N/A</v>
      </c>
      <c r="CT104" s="431" t="e">
        <f ca="1"/>
        <v>#N/A</v>
      </c>
      <c r="CU104" s="431" t="e">
        <f ca="1"/>
        <v>#N/A</v>
      </c>
      <c r="CV104" s="431" t="e">
        <f ca="1"/>
        <v>#N/A</v>
      </c>
      <c r="CW104" s="431" t="e">
        <f ca="1"/>
        <v>#N/A</v>
      </c>
      <c r="CX104" s="431" t="e">
        <f ca="1"/>
        <v>#N/A</v>
      </c>
      <c r="CY104" s="431" t="e">
        <f ca="1"/>
        <v>#N/A</v>
      </c>
      <c r="CZ104" s="431" t="e">
        <f ca="1"/>
        <v>#N/A</v>
      </c>
      <c r="DA104" s="431" t="e">
        <f ca="1"/>
        <v>#N/A</v>
      </c>
      <c r="DB104" s="431" t="e">
        <f ca="1"/>
        <v>#N/A</v>
      </c>
      <c r="DC104" s="431" t="e">
        <f ca="1"/>
        <v>#N/A</v>
      </c>
      <c r="DD104" s="431" t="e">
        <f ca="1"/>
        <v>#N/A</v>
      </c>
      <c r="DE104" s="431" t="e">
        <f ca="1"/>
        <v>#N/A</v>
      </c>
      <c r="DF104" s="431" t="e">
        <f ca="1"/>
        <v>#N/A</v>
      </c>
      <c r="DG104" s="431" t="e">
        <f ca="1"/>
        <v>#N/A</v>
      </c>
      <c r="DH104" s="431" t="e">
        <f ca="1"/>
        <v>#N/A</v>
      </c>
      <c r="DI104" s="431" t="e">
        <f ca="1"/>
        <v>#N/A</v>
      </c>
      <c r="DJ104" s="431" t="e">
        <f ca="1"/>
        <v>#N/A</v>
      </c>
      <c r="DK104" s="431" t="e">
        <f ca="1"/>
        <v>#N/A</v>
      </c>
      <c r="DL104" s="431" t="e">
        <f ca="1"/>
        <v>#N/A</v>
      </c>
      <c r="DM104" s="431" t="e">
        <f ca="1"/>
        <v>#N/A</v>
      </c>
      <c r="DN104" s="431" t="e">
        <f ca="1"/>
        <v>#N/A</v>
      </c>
      <c r="DO104" s="431" t="e">
        <f ca="1"/>
        <v>#N/A</v>
      </c>
      <c r="DP104" s="431" t="e">
        <f ca="1"/>
        <v>#N/A</v>
      </c>
      <c r="DQ104" s="431" t="e">
        <f ca="1"/>
        <v>#N/A</v>
      </c>
      <c r="DR104" s="431" t="e">
        <f ca="1"/>
        <v>#N/A</v>
      </c>
      <c r="DS104" s="431" t="e">
        <f ca="1"/>
        <v>#N/A</v>
      </c>
      <c r="DT104" s="24"/>
    </row>
    <row r="105" spans="2:124" s="39" customFormat="1" ht="12" x14ac:dyDescent="0.25">
      <c r="B105" s="53" t="s">
        <v>165</v>
      </c>
      <c r="C105" s="360" t="str">
        <v>-</v>
      </c>
      <c r="D105" s="428" t="e">
        <f ca="1"/>
        <v>#N/A</v>
      </c>
      <c r="E105" s="429" t="e">
        <f ca="1"/>
        <v>#N/A</v>
      </c>
      <c r="F105" s="429" t="e">
        <f ca="1"/>
        <v>#N/A</v>
      </c>
      <c r="G105" s="429" t="e">
        <f ca="1"/>
        <v>#N/A</v>
      </c>
      <c r="H105" s="429" t="e">
        <f ca="1"/>
        <v>#N/A</v>
      </c>
      <c r="I105" s="429" t="e">
        <f ca="1"/>
        <v>#N/A</v>
      </c>
      <c r="J105" s="429" t="e">
        <f ca="1"/>
        <v>#N/A</v>
      </c>
      <c r="K105" s="429" t="e">
        <f ca="1"/>
        <v>#N/A</v>
      </c>
      <c r="L105" s="429" t="e">
        <f ca="1"/>
        <v>#N/A</v>
      </c>
      <c r="M105" s="429" t="e">
        <f ca="1"/>
        <v>#N/A</v>
      </c>
      <c r="N105" s="429" t="e">
        <f ca="1"/>
        <v>#N/A</v>
      </c>
      <c r="O105" s="429" t="e">
        <f ca="1"/>
        <v>#N/A</v>
      </c>
      <c r="P105" s="429" t="e">
        <f ca="1"/>
        <v>#N/A</v>
      </c>
      <c r="Q105" s="429" t="e">
        <f ca="1"/>
        <v>#N/A</v>
      </c>
      <c r="R105" s="429" t="e">
        <f ca="1"/>
        <v>#N/A</v>
      </c>
      <c r="S105" s="429" t="e">
        <f ca="1"/>
        <v>#N/A</v>
      </c>
      <c r="T105" s="429" t="e">
        <f ca="1"/>
        <v>#N/A</v>
      </c>
      <c r="U105" s="429" t="e">
        <f ca="1"/>
        <v>#N/A</v>
      </c>
      <c r="V105" s="429" t="e">
        <f ca="1"/>
        <v>#N/A</v>
      </c>
      <c r="W105" s="429" t="e">
        <f ca="1"/>
        <v>#N/A</v>
      </c>
      <c r="X105" s="429" t="e">
        <f ca="1"/>
        <v>#N/A</v>
      </c>
      <c r="Y105" s="429" t="e">
        <f ca="1"/>
        <v>#N/A</v>
      </c>
      <c r="Z105" s="429" t="e">
        <f ca="1"/>
        <v>#N/A</v>
      </c>
      <c r="AA105" s="429" t="e">
        <f ca="1"/>
        <v>#N/A</v>
      </c>
      <c r="AB105" s="429" t="e">
        <f ca="1"/>
        <v>#N/A</v>
      </c>
      <c r="AC105" s="429" t="e">
        <f ca="1"/>
        <v>#N/A</v>
      </c>
      <c r="AD105" s="429" t="e">
        <f ca="1"/>
        <v>#N/A</v>
      </c>
      <c r="AE105" s="429" t="e">
        <f ca="1"/>
        <v>#N/A</v>
      </c>
      <c r="AF105" s="429" t="e">
        <f ca="1"/>
        <v>#N/A</v>
      </c>
      <c r="AG105" s="429" t="e">
        <f ca="1"/>
        <v>#N/A</v>
      </c>
      <c r="AH105" s="429" t="e">
        <f ca="1"/>
        <v>#N/A</v>
      </c>
      <c r="AI105" s="429" t="e">
        <f ca="1"/>
        <v>#N/A</v>
      </c>
      <c r="AJ105" s="429" t="e">
        <f ca="1"/>
        <v>#N/A</v>
      </c>
      <c r="AK105" s="429" t="e">
        <f ca="1"/>
        <v>#N/A</v>
      </c>
      <c r="AL105" s="429" t="e">
        <f ca="1"/>
        <v>#N/A</v>
      </c>
      <c r="AM105" s="429" t="e">
        <f ca="1"/>
        <v>#N/A</v>
      </c>
      <c r="AN105" s="429" t="e">
        <f ca="1"/>
        <v>#N/A</v>
      </c>
      <c r="AO105" s="429" t="e">
        <f ca="1"/>
        <v>#N/A</v>
      </c>
      <c r="AP105" s="429" t="e">
        <f ca="1"/>
        <v>#N/A</v>
      </c>
      <c r="AQ105" s="429" t="e">
        <f ca="1"/>
        <v>#N/A</v>
      </c>
      <c r="AR105" s="429" t="e">
        <f ca="1"/>
        <v>#N/A</v>
      </c>
      <c r="AS105" s="429" t="e">
        <f ca="1"/>
        <v>#N/A</v>
      </c>
      <c r="AT105" s="429" t="e">
        <f ca="1"/>
        <v>#N/A</v>
      </c>
      <c r="AU105" s="429" t="e">
        <f ca="1"/>
        <v>#N/A</v>
      </c>
      <c r="AV105" s="429" t="e">
        <f ca="1"/>
        <v>#N/A</v>
      </c>
      <c r="AW105" s="429" t="e">
        <f ca="1"/>
        <v>#N/A</v>
      </c>
      <c r="AX105" s="429" t="e">
        <f ca="1"/>
        <v>#N/A</v>
      </c>
      <c r="AY105" s="429" t="e">
        <f ca="1"/>
        <v>#N/A</v>
      </c>
      <c r="AZ105" s="429" t="e">
        <f ca="1"/>
        <v>#N/A</v>
      </c>
      <c r="BA105" s="429" t="e">
        <f ca="1"/>
        <v>#N/A</v>
      </c>
      <c r="BB105" s="429" t="e">
        <f ca="1"/>
        <v>#N/A</v>
      </c>
      <c r="BC105" s="429" t="e">
        <f ca="1"/>
        <v>#N/A</v>
      </c>
      <c r="BD105" s="429" t="e">
        <f ca="1"/>
        <v>#N/A</v>
      </c>
      <c r="BE105" s="429" t="e">
        <f ca="1"/>
        <v>#N/A</v>
      </c>
      <c r="BF105" s="429" t="e">
        <f ca="1"/>
        <v>#N/A</v>
      </c>
      <c r="BG105" s="429" t="e">
        <f ca="1"/>
        <v>#N/A</v>
      </c>
      <c r="BH105" s="429" t="e">
        <f ca="1"/>
        <v>#N/A</v>
      </c>
      <c r="BI105" s="429" t="e">
        <f ca="1"/>
        <v>#N/A</v>
      </c>
      <c r="BJ105" s="429" t="e">
        <f ca="1"/>
        <v>#N/A</v>
      </c>
      <c r="BK105" s="429" t="e">
        <f ca="1"/>
        <v>#N/A</v>
      </c>
      <c r="BL105" s="429" t="e">
        <f ca="1"/>
        <v>#N/A</v>
      </c>
      <c r="BM105" s="429" t="e">
        <f ca="1"/>
        <v>#N/A</v>
      </c>
      <c r="BN105" s="429" t="e">
        <f ca="1"/>
        <v>#N/A</v>
      </c>
      <c r="BO105" s="429" t="e">
        <f ca="1"/>
        <v>#N/A</v>
      </c>
      <c r="BP105" s="429" t="e">
        <f ca="1"/>
        <v>#N/A</v>
      </c>
      <c r="BQ105" s="429" t="e">
        <f ca="1"/>
        <v>#N/A</v>
      </c>
      <c r="BR105" s="429" t="e">
        <f ca="1"/>
        <v>#N/A</v>
      </c>
      <c r="BS105" s="429" t="e">
        <f ca="1"/>
        <v>#N/A</v>
      </c>
      <c r="BT105" s="429" t="e">
        <f ca="1"/>
        <v>#N/A</v>
      </c>
      <c r="BU105" s="429" t="e">
        <f ca="1"/>
        <v>#N/A</v>
      </c>
      <c r="BV105" s="429" t="e">
        <f ca="1"/>
        <v>#N/A</v>
      </c>
      <c r="BW105" s="429" t="e">
        <f ca="1"/>
        <v>#N/A</v>
      </c>
      <c r="BX105" s="429" t="e">
        <f ca="1"/>
        <v>#N/A</v>
      </c>
      <c r="BY105" s="429" t="e">
        <f ca="1"/>
        <v>#N/A</v>
      </c>
      <c r="BZ105" s="429" t="e">
        <f ca="1"/>
        <v>#N/A</v>
      </c>
      <c r="CA105" s="429" t="e">
        <f ca="1"/>
        <v>#N/A</v>
      </c>
      <c r="CB105" s="429" t="e">
        <f ca="1"/>
        <v>#N/A</v>
      </c>
      <c r="CC105" s="429" t="e">
        <f ca="1"/>
        <v>#N/A</v>
      </c>
      <c r="CD105" s="429" t="e">
        <f ca="1"/>
        <v>#N/A</v>
      </c>
      <c r="CE105" s="429" t="e">
        <f ca="1"/>
        <v>#N/A</v>
      </c>
      <c r="CF105" s="429" t="e">
        <f ca="1"/>
        <v>#N/A</v>
      </c>
      <c r="CG105" s="429" t="e">
        <f ca="1"/>
        <v>#N/A</v>
      </c>
      <c r="CH105" s="429" t="e">
        <f ca="1"/>
        <v>#N/A</v>
      </c>
      <c r="CI105" s="429" t="e">
        <f ca="1"/>
        <v>#N/A</v>
      </c>
      <c r="CJ105" s="429" t="e">
        <f ca="1"/>
        <v>#N/A</v>
      </c>
      <c r="CK105" s="429" t="e">
        <f ca="1"/>
        <v>#N/A</v>
      </c>
      <c r="CL105" s="429" t="e">
        <f ca="1"/>
        <v>#N/A</v>
      </c>
      <c r="CM105" s="429" t="e">
        <f ca="1"/>
        <v>#N/A</v>
      </c>
      <c r="CN105" s="429" t="e">
        <f ca="1"/>
        <v>#N/A</v>
      </c>
      <c r="CO105" s="429" t="e">
        <f ca="1"/>
        <v>#N/A</v>
      </c>
      <c r="CP105" s="429" t="e">
        <f ca="1"/>
        <v>#N/A</v>
      </c>
      <c r="CQ105" s="429" t="e">
        <f ca="1"/>
        <v>#N/A</v>
      </c>
      <c r="CR105" s="429" t="e">
        <f ca="1"/>
        <v>#N/A</v>
      </c>
      <c r="CS105" s="429" t="e">
        <f ca="1"/>
        <v>#N/A</v>
      </c>
      <c r="CT105" s="429" t="e">
        <f ca="1"/>
        <v>#N/A</v>
      </c>
      <c r="CU105" s="429" t="e">
        <f ca="1"/>
        <v>#N/A</v>
      </c>
      <c r="CV105" s="429" t="e">
        <f ca="1"/>
        <v>#N/A</v>
      </c>
      <c r="CW105" s="429" t="e">
        <f ca="1"/>
        <v>#N/A</v>
      </c>
      <c r="CX105" s="429" t="e">
        <f ca="1"/>
        <v>#N/A</v>
      </c>
      <c r="CY105" s="429" t="e">
        <f ca="1"/>
        <v>#N/A</v>
      </c>
      <c r="CZ105" s="429" t="e">
        <f ca="1"/>
        <v>#N/A</v>
      </c>
      <c r="DA105" s="429" t="e">
        <f ca="1"/>
        <v>#N/A</v>
      </c>
      <c r="DB105" s="429" t="e">
        <f ca="1"/>
        <v>#N/A</v>
      </c>
      <c r="DC105" s="429" t="e">
        <f ca="1"/>
        <v>#N/A</v>
      </c>
      <c r="DD105" s="429" t="e">
        <f ca="1"/>
        <v>#N/A</v>
      </c>
      <c r="DE105" s="429" t="e">
        <f ca="1"/>
        <v>#N/A</v>
      </c>
      <c r="DF105" s="429" t="e">
        <f ca="1"/>
        <v>#N/A</v>
      </c>
      <c r="DG105" s="429" t="e">
        <f ca="1"/>
        <v>#N/A</v>
      </c>
      <c r="DH105" s="429" t="e">
        <f ca="1"/>
        <v>#N/A</v>
      </c>
      <c r="DI105" s="429" t="e">
        <f ca="1"/>
        <v>#N/A</v>
      </c>
      <c r="DJ105" s="429" t="e">
        <f ca="1"/>
        <v>#N/A</v>
      </c>
      <c r="DK105" s="429" t="e">
        <f ca="1"/>
        <v>#N/A</v>
      </c>
      <c r="DL105" s="429" t="e">
        <f ca="1"/>
        <v>#N/A</v>
      </c>
      <c r="DM105" s="429" t="e">
        <f ca="1"/>
        <v>#N/A</v>
      </c>
      <c r="DN105" s="429" t="e">
        <f ca="1"/>
        <v>#N/A</v>
      </c>
      <c r="DO105" s="429" t="e">
        <f ca="1"/>
        <v>#N/A</v>
      </c>
      <c r="DP105" s="429" t="e">
        <f ca="1"/>
        <v>#N/A</v>
      </c>
      <c r="DQ105" s="429" t="e">
        <f ca="1"/>
        <v>#N/A</v>
      </c>
      <c r="DR105" s="429" t="e">
        <f ca="1"/>
        <v>#N/A</v>
      </c>
      <c r="DS105" s="429" t="e">
        <f ca="1"/>
        <v>#N/A</v>
      </c>
      <c r="DT105" s="23"/>
    </row>
    <row r="106" spans="2:124" s="39" customFormat="1" ht="12" x14ac:dyDescent="0.25">
      <c r="B106" s="53" t="s">
        <v>167</v>
      </c>
      <c r="C106" s="360" t="str">
        <v>-</v>
      </c>
      <c r="D106" s="428" t="e">
        <f ca="1"/>
        <v>#N/A</v>
      </c>
      <c r="E106" s="429" t="e">
        <f ca="1"/>
        <v>#N/A</v>
      </c>
      <c r="F106" s="429" t="e">
        <f ca="1"/>
        <v>#N/A</v>
      </c>
      <c r="G106" s="429" t="e">
        <f ca="1"/>
        <v>#N/A</v>
      </c>
      <c r="H106" s="429" t="e">
        <f ca="1"/>
        <v>#N/A</v>
      </c>
      <c r="I106" s="429" t="e">
        <f ca="1"/>
        <v>#N/A</v>
      </c>
      <c r="J106" s="429" t="e">
        <f ca="1"/>
        <v>#N/A</v>
      </c>
      <c r="K106" s="429" t="e">
        <f ca="1"/>
        <v>#N/A</v>
      </c>
      <c r="L106" s="429" t="e">
        <f ca="1"/>
        <v>#N/A</v>
      </c>
      <c r="M106" s="429" t="e">
        <f ca="1"/>
        <v>#N/A</v>
      </c>
      <c r="N106" s="429" t="e">
        <f ca="1"/>
        <v>#N/A</v>
      </c>
      <c r="O106" s="429" t="e">
        <f ca="1"/>
        <v>#N/A</v>
      </c>
      <c r="P106" s="429" t="e">
        <f ca="1"/>
        <v>#N/A</v>
      </c>
      <c r="Q106" s="429" t="e">
        <f ca="1"/>
        <v>#N/A</v>
      </c>
      <c r="R106" s="429" t="e">
        <f ca="1"/>
        <v>#N/A</v>
      </c>
      <c r="S106" s="429" t="e">
        <f ca="1"/>
        <v>#N/A</v>
      </c>
      <c r="T106" s="429" t="e">
        <f ca="1"/>
        <v>#N/A</v>
      </c>
      <c r="U106" s="429" t="e">
        <f ca="1"/>
        <v>#N/A</v>
      </c>
      <c r="V106" s="429" t="e">
        <f ca="1"/>
        <v>#N/A</v>
      </c>
      <c r="W106" s="429" t="e">
        <f ca="1"/>
        <v>#N/A</v>
      </c>
      <c r="X106" s="429" t="e">
        <f ca="1"/>
        <v>#N/A</v>
      </c>
      <c r="Y106" s="429" t="e">
        <f ca="1"/>
        <v>#N/A</v>
      </c>
      <c r="Z106" s="429" t="e">
        <f ca="1"/>
        <v>#N/A</v>
      </c>
      <c r="AA106" s="429" t="e">
        <f ca="1"/>
        <v>#N/A</v>
      </c>
      <c r="AB106" s="429" t="e">
        <f ca="1"/>
        <v>#N/A</v>
      </c>
      <c r="AC106" s="429" t="e">
        <f ca="1"/>
        <v>#N/A</v>
      </c>
      <c r="AD106" s="429" t="e">
        <f ca="1"/>
        <v>#N/A</v>
      </c>
      <c r="AE106" s="429" t="e">
        <f ca="1"/>
        <v>#N/A</v>
      </c>
      <c r="AF106" s="429" t="e">
        <f ca="1"/>
        <v>#N/A</v>
      </c>
      <c r="AG106" s="429" t="e">
        <f ca="1"/>
        <v>#N/A</v>
      </c>
      <c r="AH106" s="429" t="e">
        <f ca="1"/>
        <v>#N/A</v>
      </c>
      <c r="AI106" s="429" t="e">
        <f ca="1"/>
        <v>#N/A</v>
      </c>
      <c r="AJ106" s="429" t="e">
        <f ca="1"/>
        <v>#N/A</v>
      </c>
      <c r="AK106" s="429" t="e">
        <f ca="1"/>
        <v>#N/A</v>
      </c>
      <c r="AL106" s="429" t="e">
        <f ca="1"/>
        <v>#N/A</v>
      </c>
      <c r="AM106" s="429" t="e">
        <f ca="1"/>
        <v>#N/A</v>
      </c>
      <c r="AN106" s="429" t="e">
        <f ca="1"/>
        <v>#N/A</v>
      </c>
      <c r="AO106" s="429" t="e">
        <f ca="1"/>
        <v>#N/A</v>
      </c>
      <c r="AP106" s="429" t="e">
        <f ca="1"/>
        <v>#N/A</v>
      </c>
      <c r="AQ106" s="429" t="e">
        <f ca="1"/>
        <v>#N/A</v>
      </c>
      <c r="AR106" s="429" t="e">
        <f ca="1"/>
        <v>#N/A</v>
      </c>
      <c r="AS106" s="429" t="e">
        <f ca="1"/>
        <v>#N/A</v>
      </c>
      <c r="AT106" s="429" t="e">
        <f ca="1"/>
        <v>#N/A</v>
      </c>
      <c r="AU106" s="429" t="e">
        <f ca="1"/>
        <v>#N/A</v>
      </c>
      <c r="AV106" s="429" t="e">
        <f ca="1"/>
        <v>#N/A</v>
      </c>
      <c r="AW106" s="429" t="e">
        <f ca="1"/>
        <v>#N/A</v>
      </c>
      <c r="AX106" s="429" t="e">
        <f ca="1"/>
        <v>#N/A</v>
      </c>
      <c r="AY106" s="429" t="e">
        <f ca="1"/>
        <v>#N/A</v>
      </c>
      <c r="AZ106" s="429" t="e">
        <f ca="1"/>
        <v>#N/A</v>
      </c>
      <c r="BA106" s="429" t="e">
        <f ca="1"/>
        <v>#N/A</v>
      </c>
      <c r="BB106" s="429" t="e">
        <f ca="1"/>
        <v>#N/A</v>
      </c>
      <c r="BC106" s="429" t="e">
        <f ca="1"/>
        <v>#N/A</v>
      </c>
      <c r="BD106" s="429" t="e">
        <f ca="1"/>
        <v>#N/A</v>
      </c>
      <c r="BE106" s="429" t="e">
        <f ca="1"/>
        <v>#N/A</v>
      </c>
      <c r="BF106" s="429" t="e">
        <f ca="1"/>
        <v>#N/A</v>
      </c>
      <c r="BG106" s="429" t="e">
        <f ca="1"/>
        <v>#N/A</v>
      </c>
      <c r="BH106" s="429" t="e">
        <f ca="1"/>
        <v>#N/A</v>
      </c>
      <c r="BI106" s="429" t="e">
        <f ca="1"/>
        <v>#N/A</v>
      </c>
      <c r="BJ106" s="429" t="e">
        <f ca="1"/>
        <v>#N/A</v>
      </c>
      <c r="BK106" s="429" t="e">
        <f ca="1"/>
        <v>#N/A</v>
      </c>
      <c r="BL106" s="429" t="e">
        <f ca="1"/>
        <v>#N/A</v>
      </c>
      <c r="BM106" s="429" t="e">
        <f ca="1"/>
        <v>#N/A</v>
      </c>
      <c r="BN106" s="429" t="e">
        <f ca="1"/>
        <v>#N/A</v>
      </c>
      <c r="BO106" s="429" t="e">
        <f ca="1"/>
        <v>#N/A</v>
      </c>
      <c r="BP106" s="429" t="e">
        <f ca="1"/>
        <v>#N/A</v>
      </c>
      <c r="BQ106" s="429" t="e">
        <f ca="1"/>
        <v>#N/A</v>
      </c>
      <c r="BR106" s="429" t="e">
        <f ca="1"/>
        <v>#N/A</v>
      </c>
      <c r="BS106" s="429" t="e">
        <f ca="1"/>
        <v>#N/A</v>
      </c>
      <c r="BT106" s="429" t="e">
        <f ca="1"/>
        <v>#N/A</v>
      </c>
      <c r="BU106" s="429" t="e">
        <f ca="1"/>
        <v>#N/A</v>
      </c>
      <c r="BV106" s="429" t="e">
        <f ca="1"/>
        <v>#N/A</v>
      </c>
      <c r="BW106" s="429" t="e">
        <f ca="1"/>
        <v>#N/A</v>
      </c>
      <c r="BX106" s="429" t="e">
        <f ca="1"/>
        <v>#N/A</v>
      </c>
      <c r="BY106" s="429" t="e">
        <f ca="1"/>
        <v>#N/A</v>
      </c>
      <c r="BZ106" s="429" t="e">
        <f ca="1"/>
        <v>#N/A</v>
      </c>
      <c r="CA106" s="429" t="e">
        <f ca="1"/>
        <v>#N/A</v>
      </c>
      <c r="CB106" s="429" t="e">
        <f ca="1"/>
        <v>#N/A</v>
      </c>
      <c r="CC106" s="429" t="e">
        <f ca="1"/>
        <v>#N/A</v>
      </c>
      <c r="CD106" s="429" t="e">
        <f ca="1"/>
        <v>#N/A</v>
      </c>
      <c r="CE106" s="429" t="e">
        <f ca="1"/>
        <v>#N/A</v>
      </c>
      <c r="CF106" s="429" t="e">
        <f ca="1"/>
        <v>#N/A</v>
      </c>
      <c r="CG106" s="429" t="e">
        <f ca="1"/>
        <v>#N/A</v>
      </c>
      <c r="CH106" s="429" t="e">
        <f ca="1"/>
        <v>#N/A</v>
      </c>
      <c r="CI106" s="429" t="e">
        <f ca="1"/>
        <v>#N/A</v>
      </c>
      <c r="CJ106" s="429" t="e">
        <f ca="1"/>
        <v>#N/A</v>
      </c>
      <c r="CK106" s="429" t="e">
        <f ca="1"/>
        <v>#N/A</v>
      </c>
      <c r="CL106" s="429" t="e">
        <f ca="1"/>
        <v>#N/A</v>
      </c>
      <c r="CM106" s="429" t="e">
        <f ca="1"/>
        <v>#N/A</v>
      </c>
      <c r="CN106" s="429" t="e">
        <f ca="1"/>
        <v>#N/A</v>
      </c>
      <c r="CO106" s="429" t="e">
        <f ca="1"/>
        <v>#N/A</v>
      </c>
      <c r="CP106" s="429" t="e">
        <f ca="1"/>
        <v>#N/A</v>
      </c>
      <c r="CQ106" s="429" t="e">
        <f ca="1"/>
        <v>#N/A</v>
      </c>
      <c r="CR106" s="429" t="e">
        <f ca="1"/>
        <v>#N/A</v>
      </c>
      <c r="CS106" s="429" t="e">
        <f ca="1"/>
        <v>#N/A</v>
      </c>
      <c r="CT106" s="429" t="e">
        <f ca="1"/>
        <v>#N/A</v>
      </c>
      <c r="CU106" s="429" t="e">
        <f ca="1"/>
        <v>#N/A</v>
      </c>
      <c r="CV106" s="429" t="e">
        <f ca="1"/>
        <v>#N/A</v>
      </c>
      <c r="CW106" s="429" t="e">
        <f ca="1"/>
        <v>#N/A</v>
      </c>
      <c r="CX106" s="429" t="e">
        <f ca="1"/>
        <v>#N/A</v>
      </c>
      <c r="CY106" s="429" t="e">
        <f ca="1"/>
        <v>#N/A</v>
      </c>
      <c r="CZ106" s="429" t="e">
        <f ca="1"/>
        <v>#N/A</v>
      </c>
      <c r="DA106" s="429" t="e">
        <f ca="1"/>
        <v>#N/A</v>
      </c>
      <c r="DB106" s="429" t="e">
        <f ca="1"/>
        <v>#N/A</v>
      </c>
      <c r="DC106" s="429" t="e">
        <f ca="1"/>
        <v>#N/A</v>
      </c>
      <c r="DD106" s="429" t="e">
        <f ca="1"/>
        <v>#N/A</v>
      </c>
      <c r="DE106" s="429" t="e">
        <f ca="1"/>
        <v>#N/A</v>
      </c>
      <c r="DF106" s="429" t="e">
        <f ca="1"/>
        <v>#N/A</v>
      </c>
      <c r="DG106" s="429" t="e">
        <f ca="1"/>
        <v>#N/A</v>
      </c>
      <c r="DH106" s="429" t="e">
        <f ca="1"/>
        <v>#N/A</v>
      </c>
      <c r="DI106" s="429" t="e">
        <f ca="1"/>
        <v>#N/A</v>
      </c>
      <c r="DJ106" s="429" t="e">
        <f ca="1"/>
        <v>#N/A</v>
      </c>
      <c r="DK106" s="429" t="e">
        <f ca="1"/>
        <v>#N/A</v>
      </c>
      <c r="DL106" s="429" t="e">
        <f ca="1"/>
        <v>#N/A</v>
      </c>
      <c r="DM106" s="429" t="e">
        <f ca="1"/>
        <v>#N/A</v>
      </c>
      <c r="DN106" s="429" t="e">
        <f ca="1"/>
        <v>#N/A</v>
      </c>
      <c r="DO106" s="429" t="e">
        <f ca="1"/>
        <v>#N/A</v>
      </c>
      <c r="DP106" s="429" t="e">
        <f ca="1"/>
        <v>#N/A</v>
      </c>
      <c r="DQ106" s="429" t="e">
        <f ca="1"/>
        <v>#N/A</v>
      </c>
      <c r="DR106" s="429" t="e">
        <f ca="1"/>
        <v>#N/A</v>
      </c>
      <c r="DS106" s="429" t="e">
        <f ca="1"/>
        <v>#N/A</v>
      </c>
      <c r="DT106" s="23"/>
    </row>
    <row r="107" spans="2:124" s="39" customFormat="1" ht="12" x14ac:dyDescent="0.25">
      <c r="B107" s="53" t="s">
        <v>169</v>
      </c>
      <c r="C107" s="360" t="str">
        <v>-</v>
      </c>
      <c r="D107" s="428" t="e">
        <f ca="1"/>
        <v>#N/A</v>
      </c>
      <c r="E107" s="429" t="e">
        <f ca="1"/>
        <v>#N/A</v>
      </c>
      <c r="F107" s="429" t="e">
        <f ca="1"/>
        <v>#N/A</v>
      </c>
      <c r="G107" s="429" t="e">
        <f ca="1"/>
        <v>#N/A</v>
      </c>
      <c r="H107" s="429" t="e">
        <f ca="1"/>
        <v>#N/A</v>
      </c>
      <c r="I107" s="429" t="e">
        <f ca="1"/>
        <v>#N/A</v>
      </c>
      <c r="J107" s="429" t="e">
        <f ca="1"/>
        <v>#N/A</v>
      </c>
      <c r="K107" s="429" t="e">
        <f ca="1"/>
        <v>#N/A</v>
      </c>
      <c r="L107" s="429" t="e">
        <f ca="1"/>
        <v>#N/A</v>
      </c>
      <c r="M107" s="429" t="e">
        <f ca="1"/>
        <v>#N/A</v>
      </c>
      <c r="N107" s="429" t="e">
        <f ca="1"/>
        <v>#N/A</v>
      </c>
      <c r="O107" s="429" t="e">
        <f ca="1"/>
        <v>#N/A</v>
      </c>
      <c r="P107" s="429" t="e">
        <f ca="1"/>
        <v>#N/A</v>
      </c>
      <c r="Q107" s="429" t="e">
        <f ca="1"/>
        <v>#N/A</v>
      </c>
      <c r="R107" s="429" t="e">
        <f ca="1"/>
        <v>#N/A</v>
      </c>
      <c r="S107" s="429" t="e">
        <f ca="1"/>
        <v>#N/A</v>
      </c>
      <c r="T107" s="429" t="e">
        <f ca="1"/>
        <v>#N/A</v>
      </c>
      <c r="U107" s="429" t="e">
        <f ca="1"/>
        <v>#N/A</v>
      </c>
      <c r="V107" s="429" t="e">
        <f ca="1"/>
        <v>#N/A</v>
      </c>
      <c r="W107" s="429" t="e">
        <f ca="1"/>
        <v>#N/A</v>
      </c>
      <c r="X107" s="429" t="e">
        <f ca="1"/>
        <v>#N/A</v>
      </c>
      <c r="Y107" s="429" t="e">
        <f ca="1"/>
        <v>#N/A</v>
      </c>
      <c r="Z107" s="429" t="e">
        <f ca="1"/>
        <v>#N/A</v>
      </c>
      <c r="AA107" s="429" t="e">
        <f ca="1"/>
        <v>#N/A</v>
      </c>
      <c r="AB107" s="429" t="e">
        <f ca="1"/>
        <v>#N/A</v>
      </c>
      <c r="AC107" s="429" t="e">
        <f ca="1"/>
        <v>#N/A</v>
      </c>
      <c r="AD107" s="429" t="e">
        <f ca="1"/>
        <v>#N/A</v>
      </c>
      <c r="AE107" s="429" t="e">
        <f ca="1"/>
        <v>#N/A</v>
      </c>
      <c r="AF107" s="429" t="e">
        <f ca="1"/>
        <v>#N/A</v>
      </c>
      <c r="AG107" s="429" t="e">
        <f ca="1"/>
        <v>#N/A</v>
      </c>
      <c r="AH107" s="429" t="e">
        <f ca="1"/>
        <v>#N/A</v>
      </c>
      <c r="AI107" s="429" t="e">
        <f ca="1"/>
        <v>#N/A</v>
      </c>
      <c r="AJ107" s="429" t="e">
        <f ca="1"/>
        <v>#N/A</v>
      </c>
      <c r="AK107" s="429" t="e">
        <f ca="1"/>
        <v>#N/A</v>
      </c>
      <c r="AL107" s="429" t="e">
        <f ca="1"/>
        <v>#N/A</v>
      </c>
      <c r="AM107" s="429" t="e">
        <f ca="1"/>
        <v>#N/A</v>
      </c>
      <c r="AN107" s="429" t="e">
        <f ca="1"/>
        <v>#N/A</v>
      </c>
      <c r="AO107" s="429" t="e">
        <f ca="1"/>
        <v>#N/A</v>
      </c>
      <c r="AP107" s="429" t="e">
        <f ca="1"/>
        <v>#N/A</v>
      </c>
      <c r="AQ107" s="429" t="e">
        <f ca="1"/>
        <v>#N/A</v>
      </c>
      <c r="AR107" s="429" t="e">
        <f ca="1"/>
        <v>#N/A</v>
      </c>
      <c r="AS107" s="429" t="e">
        <f ca="1"/>
        <v>#N/A</v>
      </c>
      <c r="AT107" s="429" t="e">
        <f ca="1"/>
        <v>#N/A</v>
      </c>
      <c r="AU107" s="429" t="e">
        <f ca="1"/>
        <v>#N/A</v>
      </c>
      <c r="AV107" s="429" t="e">
        <f ca="1"/>
        <v>#N/A</v>
      </c>
      <c r="AW107" s="429" t="e">
        <f ca="1"/>
        <v>#N/A</v>
      </c>
      <c r="AX107" s="429" t="e">
        <f ca="1"/>
        <v>#N/A</v>
      </c>
      <c r="AY107" s="429" t="e">
        <f ca="1"/>
        <v>#N/A</v>
      </c>
      <c r="AZ107" s="429" t="e">
        <f ca="1"/>
        <v>#N/A</v>
      </c>
      <c r="BA107" s="429" t="e">
        <f ca="1"/>
        <v>#N/A</v>
      </c>
      <c r="BB107" s="429" t="e">
        <f ca="1"/>
        <v>#N/A</v>
      </c>
      <c r="BC107" s="429" t="e">
        <f ca="1"/>
        <v>#N/A</v>
      </c>
      <c r="BD107" s="429" t="e">
        <f ca="1"/>
        <v>#N/A</v>
      </c>
      <c r="BE107" s="429" t="e">
        <f ca="1"/>
        <v>#N/A</v>
      </c>
      <c r="BF107" s="429" t="e">
        <f ca="1"/>
        <v>#N/A</v>
      </c>
      <c r="BG107" s="429" t="e">
        <f ca="1"/>
        <v>#N/A</v>
      </c>
      <c r="BH107" s="429" t="e">
        <f ca="1"/>
        <v>#N/A</v>
      </c>
      <c r="BI107" s="429" t="e">
        <f ca="1"/>
        <v>#N/A</v>
      </c>
      <c r="BJ107" s="429" t="e">
        <f ca="1"/>
        <v>#N/A</v>
      </c>
      <c r="BK107" s="429" t="e">
        <f ca="1"/>
        <v>#N/A</v>
      </c>
      <c r="BL107" s="429" t="e">
        <f ca="1"/>
        <v>#N/A</v>
      </c>
      <c r="BM107" s="429" t="e">
        <f ca="1"/>
        <v>#N/A</v>
      </c>
      <c r="BN107" s="429" t="e">
        <f ca="1"/>
        <v>#N/A</v>
      </c>
      <c r="BO107" s="429" t="e">
        <f ca="1"/>
        <v>#N/A</v>
      </c>
      <c r="BP107" s="429" t="e">
        <f ca="1"/>
        <v>#N/A</v>
      </c>
      <c r="BQ107" s="429" t="e">
        <f ca="1"/>
        <v>#N/A</v>
      </c>
      <c r="BR107" s="429" t="e">
        <f ca="1"/>
        <v>#N/A</v>
      </c>
      <c r="BS107" s="429" t="e">
        <f ca="1"/>
        <v>#N/A</v>
      </c>
      <c r="BT107" s="429" t="e">
        <f ca="1"/>
        <v>#N/A</v>
      </c>
      <c r="BU107" s="429" t="e">
        <f ca="1"/>
        <v>#N/A</v>
      </c>
      <c r="BV107" s="429" t="e">
        <f ca="1"/>
        <v>#N/A</v>
      </c>
      <c r="BW107" s="429" t="e">
        <f ca="1"/>
        <v>#N/A</v>
      </c>
      <c r="BX107" s="429" t="e">
        <f ca="1"/>
        <v>#N/A</v>
      </c>
      <c r="BY107" s="429" t="e">
        <f ca="1"/>
        <v>#N/A</v>
      </c>
      <c r="BZ107" s="429" t="e">
        <f ca="1"/>
        <v>#N/A</v>
      </c>
      <c r="CA107" s="429" t="e">
        <f ca="1"/>
        <v>#N/A</v>
      </c>
      <c r="CB107" s="429" t="e">
        <f ca="1"/>
        <v>#N/A</v>
      </c>
      <c r="CC107" s="429" t="e">
        <f ca="1"/>
        <v>#N/A</v>
      </c>
      <c r="CD107" s="429" t="e">
        <f ca="1"/>
        <v>#N/A</v>
      </c>
      <c r="CE107" s="429" t="e">
        <f ca="1"/>
        <v>#N/A</v>
      </c>
      <c r="CF107" s="429" t="e">
        <f ca="1"/>
        <v>#N/A</v>
      </c>
      <c r="CG107" s="429" t="e">
        <f ca="1"/>
        <v>#N/A</v>
      </c>
      <c r="CH107" s="429" t="e">
        <f ca="1"/>
        <v>#N/A</v>
      </c>
      <c r="CI107" s="429" t="e">
        <f ca="1"/>
        <v>#N/A</v>
      </c>
      <c r="CJ107" s="429" t="e">
        <f ca="1"/>
        <v>#N/A</v>
      </c>
      <c r="CK107" s="429" t="e">
        <f ca="1"/>
        <v>#N/A</v>
      </c>
      <c r="CL107" s="429" t="e">
        <f ca="1"/>
        <v>#N/A</v>
      </c>
      <c r="CM107" s="429" t="e">
        <f ca="1"/>
        <v>#N/A</v>
      </c>
      <c r="CN107" s="429" t="e">
        <f ca="1"/>
        <v>#N/A</v>
      </c>
      <c r="CO107" s="429" t="e">
        <f ca="1"/>
        <v>#N/A</v>
      </c>
      <c r="CP107" s="429" t="e">
        <f ca="1"/>
        <v>#N/A</v>
      </c>
      <c r="CQ107" s="429" t="e">
        <f ca="1"/>
        <v>#N/A</v>
      </c>
      <c r="CR107" s="429" t="e">
        <f ca="1"/>
        <v>#N/A</v>
      </c>
      <c r="CS107" s="429" t="e">
        <f ca="1"/>
        <v>#N/A</v>
      </c>
      <c r="CT107" s="429" t="e">
        <f ca="1"/>
        <v>#N/A</v>
      </c>
      <c r="CU107" s="429" t="e">
        <f ca="1"/>
        <v>#N/A</v>
      </c>
      <c r="CV107" s="429" t="e">
        <f ca="1"/>
        <v>#N/A</v>
      </c>
      <c r="CW107" s="429" t="e">
        <f ca="1"/>
        <v>#N/A</v>
      </c>
      <c r="CX107" s="429" t="e">
        <f ca="1"/>
        <v>#N/A</v>
      </c>
      <c r="CY107" s="429" t="e">
        <f ca="1"/>
        <v>#N/A</v>
      </c>
      <c r="CZ107" s="429" t="e">
        <f ca="1"/>
        <v>#N/A</v>
      </c>
      <c r="DA107" s="429" t="e">
        <f ca="1"/>
        <v>#N/A</v>
      </c>
      <c r="DB107" s="429" t="e">
        <f ca="1"/>
        <v>#N/A</v>
      </c>
      <c r="DC107" s="429" t="e">
        <f ca="1"/>
        <v>#N/A</v>
      </c>
      <c r="DD107" s="429" t="e">
        <f ca="1"/>
        <v>#N/A</v>
      </c>
      <c r="DE107" s="429" t="e">
        <f ca="1"/>
        <v>#N/A</v>
      </c>
      <c r="DF107" s="429" t="e">
        <f ca="1"/>
        <v>#N/A</v>
      </c>
      <c r="DG107" s="429" t="e">
        <f ca="1"/>
        <v>#N/A</v>
      </c>
      <c r="DH107" s="429" t="e">
        <f ca="1"/>
        <v>#N/A</v>
      </c>
      <c r="DI107" s="429" t="e">
        <f ca="1"/>
        <v>#N/A</v>
      </c>
      <c r="DJ107" s="429" t="e">
        <f ca="1"/>
        <v>#N/A</v>
      </c>
      <c r="DK107" s="429" t="e">
        <f ca="1"/>
        <v>#N/A</v>
      </c>
      <c r="DL107" s="429" t="e">
        <f ca="1"/>
        <v>#N/A</v>
      </c>
      <c r="DM107" s="429" t="e">
        <f ca="1"/>
        <v>#N/A</v>
      </c>
      <c r="DN107" s="429" t="e">
        <f ca="1"/>
        <v>#N/A</v>
      </c>
      <c r="DO107" s="429" t="e">
        <f ca="1"/>
        <v>#N/A</v>
      </c>
      <c r="DP107" s="429" t="e">
        <f ca="1"/>
        <v>#N/A</v>
      </c>
      <c r="DQ107" s="429" t="e">
        <f ca="1"/>
        <v>#N/A</v>
      </c>
      <c r="DR107" s="429" t="e">
        <f ca="1"/>
        <v>#N/A</v>
      </c>
      <c r="DS107" s="429" t="e">
        <f ca="1"/>
        <v>#N/A</v>
      </c>
      <c r="DT107" s="23"/>
    </row>
    <row r="108" spans="2:124" s="39" customFormat="1" ht="12" x14ac:dyDescent="0.25">
      <c r="B108" s="53" t="s">
        <v>549</v>
      </c>
      <c r="C108" s="362" t="str">
        <v>-</v>
      </c>
      <c r="D108" s="432" t="e">
        <f ca="1"/>
        <v>#N/A</v>
      </c>
      <c r="E108" s="433" t="e">
        <f ca="1"/>
        <v>#N/A</v>
      </c>
      <c r="F108" s="433" t="e">
        <f ca="1"/>
        <v>#N/A</v>
      </c>
      <c r="G108" s="433" t="e">
        <f ca="1"/>
        <v>#N/A</v>
      </c>
      <c r="H108" s="433" t="e">
        <f ca="1"/>
        <v>#N/A</v>
      </c>
      <c r="I108" s="433" t="e">
        <f ca="1"/>
        <v>#N/A</v>
      </c>
      <c r="J108" s="433" t="e">
        <f ca="1"/>
        <v>#N/A</v>
      </c>
      <c r="K108" s="433" t="e">
        <f ca="1"/>
        <v>#N/A</v>
      </c>
      <c r="L108" s="433" t="e">
        <f ca="1"/>
        <v>#N/A</v>
      </c>
      <c r="M108" s="433" t="e">
        <f ca="1"/>
        <v>#N/A</v>
      </c>
      <c r="N108" s="433" t="e">
        <f ca="1"/>
        <v>#N/A</v>
      </c>
      <c r="O108" s="433" t="e">
        <f ca="1"/>
        <v>#N/A</v>
      </c>
      <c r="P108" s="433" t="e">
        <f ca="1"/>
        <v>#N/A</v>
      </c>
      <c r="Q108" s="433" t="e">
        <f ca="1"/>
        <v>#N/A</v>
      </c>
      <c r="R108" s="433" t="e">
        <f ca="1"/>
        <v>#N/A</v>
      </c>
      <c r="S108" s="433" t="e">
        <f ca="1"/>
        <v>#N/A</v>
      </c>
      <c r="T108" s="433" t="e">
        <f ca="1"/>
        <v>#N/A</v>
      </c>
      <c r="U108" s="433" t="e">
        <f ca="1"/>
        <v>#N/A</v>
      </c>
      <c r="V108" s="433" t="e">
        <f ca="1"/>
        <v>#N/A</v>
      </c>
      <c r="W108" s="433" t="e">
        <f ca="1"/>
        <v>#N/A</v>
      </c>
      <c r="X108" s="433" t="e">
        <f ca="1"/>
        <v>#N/A</v>
      </c>
      <c r="Y108" s="433" t="e">
        <f ca="1"/>
        <v>#N/A</v>
      </c>
      <c r="Z108" s="433" t="e">
        <f ca="1"/>
        <v>#N/A</v>
      </c>
      <c r="AA108" s="433" t="e">
        <f ca="1"/>
        <v>#N/A</v>
      </c>
      <c r="AB108" s="433" t="e">
        <f ca="1"/>
        <v>#N/A</v>
      </c>
      <c r="AC108" s="433" t="e">
        <f ca="1"/>
        <v>#N/A</v>
      </c>
      <c r="AD108" s="433" t="e">
        <f ca="1"/>
        <v>#N/A</v>
      </c>
      <c r="AE108" s="433" t="e">
        <f ca="1"/>
        <v>#N/A</v>
      </c>
      <c r="AF108" s="433" t="e">
        <f ca="1"/>
        <v>#N/A</v>
      </c>
      <c r="AG108" s="433" t="e">
        <f ca="1"/>
        <v>#N/A</v>
      </c>
      <c r="AH108" s="433" t="e">
        <f ca="1"/>
        <v>#N/A</v>
      </c>
      <c r="AI108" s="433" t="e">
        <f ca="1"/>
        <v>#N/A</v>
      </c>
      <c r="AJ108" s="433" t="e">
        <f ca="1"/>
        <v>#N/A</v>
      </c>
      <c r="AK108" s="433" t="e">
        <f ca="1"/>
        <v>#N/A</v>
      </c>
      <c r="AL108" s="433" t="e">
        <f ca="1"/>
        <v>#N/A</v>
      </c>
      <c r="AM108" s="433" t="e">
        <f ca="1"/>
        <v>#N/A</v>
      </c>
      <c r="AN108" s="433" t="e">
        <f ca="1"/>
        <v>#N/A</v>
      </c>
      <c r="AO108" s="433" t="e">
        <f ca="1"/>
        <v>#N/A</v>
      </c>
      <c r="AP108" s="433" t="e">
        <f ca="1"/>
        <v>#N/A</v>
      </c>
      <c r="AQ108" s="433" t="e">
        <f ca="1"/>
        <v>#N/A</v>
      </c>
      <c r="AR108" s="433" t="e">
        <f ca="1"/>
        <v>#N/A</v>
      </c>
      <c r="AS108" s="433" t="e">
        <f ca="1"/>
        <v>#N/A</v>
      </c>
      <c r="AT108" s="433" t="e">
        <f ca="1"/>
        <v>#N/A</v>
      </c>
      <c r="AU108" s="433" t="e">
        <f ca="1"/>
        <v>#N/A</v>
      </c>
      <c r="AV108" s="433" t="e">
        <f ca="1"/>
        <v>#N/A</v>
      </c>
      <c r="AW108" s="433" t="e">
        <f ca="1"/>
        <v>#N/A</v>
      </c>
      <c r="AX108" s="433" t="e">
        <f ca="1"/>
        <v>#N/A</v>
      </c>
      <c r="AY108" s="433" t="e">
        <f ca="1"/>
        <v>#N/A</v>
      </c>
      <c r="AZ108" s="433" t="e">
        <f ca="1"/>
        <v>#N/A</v>
      </c>
      <c r="BA108" s="433" t="e">
        <f ca="1"/>
        <v>#N/A</v>
      </c>
      <c r="BB108" s="433" t="e">
        <f ca="1"/>
        <v>#N/A</v>
      </c>
      <c r="BC108" s="433" t="e">
        <f ca="1"/>
        <v>#N/A</v>
      </c>
      <c r="BD108" s="433" t="e">
        <f ca="1"/>
        <v>#N/A</v>
      </c>
      <c r="BE108" s="433" t="e">
        <f ca="1"/>
        <v>#N/A</v>
      </c>
      <c r="BF108" s="433" t="e">
        <f ca="1"/>
        <v>#N/A</v>
      </c>
      <c r="BG108" s="433" t="e">
        <f ca="1"/>
        <v>#N/A</v>
      </c>
      <c r="BH108" s="433" t="e">
        <f ca="1"/>
        <v>#N/A</v>
      </c>
      <c r="BI108" s="433" t="e">
        <f ca="1"/>
        <v>#N/A</v>
      </c>
      <c r="BJ108" s="433" t="e">
        <f ca="1"/>
        <v>#N/A</v>
      </c>
      <c r="BK108" s="433" t="e">
        <f ca="1"/>
        <v>#N/A</v>
      </c>
      <c r="BL108" s="433" t="e">
        <f ca="1"/>
        <v>#N/A</v>
      </c>
      <c r="BM108" s="433" t="e">
        <f ca="1"/>
        <v>#N/A</v>
      </c>
      <c r="BN108" s="433" t="e">
        <f ca="1"/>
        <v>#N/A</v>
      </c>
      <c r="BO108" s="433" t="e">
        <f ca="1"/>
        <v>#N/A</v>
      </c>
      <c r="BP108" s="433" t="e">
        <f ca="1"/>
        <v>#N/A</v>
      </c>
      <c r="BQ108" s="433" t="e">
        <f ca="1"/>
        <v>#N/A</v>
      </c>
      <c r="BR108" s="433" t="e">
        <f ca="1"/>
        <v>#N/A</v>
      </c>
      <c r="BS108" s="433" t="e">
        <f ca="1"/>
        <v>#N/A</v>
      </c>
      <c r="BT108" s="433" t="e">
        <f ca="1"/>
        <v>#N/A</v>
      </c>
      <c r="BU108" s="433" t="e">
        <f ca="1"/>
        <v>#N/A</v>
      </c>
      <c r="BV108" s="433" t="e">
        <f ca="1"/>
        <v>#N/A</v>
      </c>
      <c r="BW108" s="433" t="e">
        <f ca="1"/>
        <v>#N/A</v>
      </c>
      <c r="BX108" s="433" t="e">
        <f ca="1"/>
        <v>#N/A</v>
      </c>
      <c r="BY108" s="433" t="e">
        <f ca="1"/>
        <v>#N/A</v>
      </c>
      <c r="BZ108" s="433" t="e">
        <f ca="1"/>
        <v>#N/A</v>
      </c>
      <c r="CA108" s="433" t="e">
        <f ca="1"/>
        <v>#N/A</v>
      </c>
      <c r="CB108" s="433" t="e">
        <f ca="1"/>
        <v>#N/A</v>
      </c>
      <c r="CC108" s="433" t="e">
        <f ca="1"/>
        <v>#N/A</v>
      </c>
      <c r="CD108" s="433" t="e">
        <f ca="1"/>
        <v>#N/A</v>
      </c>
      <c r="CE108" s="433" t="e">
        <f ca="1"/>
        <v>#N/A</v>
      </c>
      <c r="CF108" s="433" t="e">
        <f ca="1"/>
        <v>#N/A</v>
      </c>
      <c r="CG108" s="433" t="e">
        <f ca="1"/>
        <v>#N/A</v>
      </c>
      <c r="CH108" s="433" t="e">
        <f ca="1"/>
        <v>#N/A</v>
      </c>
      <c r="CI108" s="433" t="e">
        <f ca="1"/>
        <v>#N/A</v>
      </c>
      <c r="CJ108" s="433" t="e">
        <f ca="1"/>
        <v>#N/A</v>
      </c>
      <c r="CK108" s="433" t="e">
        <f ca="1"/>
        <v>#N/A</v>
      </c>
      <c r="CL108" s="433" t="e">
        <f ca="1"/>
        <v>#N/A</v>
      </c>
      <c r="CM108" s="433" t="e">
        <f ca="1"/>
        <v>#N/A</v>
      </c>
      <c r="CN108" s="433" t="e">
        <f ca="1"/>
        <v>#N/A</v>
      </c>
      <c r="CO108" s="433" t="e">
        <f ca="1"/>
        <v>#N/A</v>
      </c>
      <c r="CP108" s="433" t="e">
        <f ca="1"/>
        <v>#N/A</v>
      </c>
      <c r="CQ108" s="433" t="e">
        <f ca="1"/>
        <v>#N/A</v>
      </c>
      <c r="CR108" s="433" t="e">
        <f ca="1"/>
        <v>#N/A</v>
      </c>
      <c r="CS108" s="433" t="e">
        <f ca="1"/>
        <v>#N/A</v>
      </c>
      <c r="CT108" s="433" t="e">
        <f ca="1"/>
        <v>#N/A</v>
      </c>
      <c r="CU108" s="433" t="e">
        <f ca="1"/>
        <v>#N/A</v>
      </c>
      <c r="CV108" s="433" t="e">
        <f ca="1"/>
        <v>#N/A</v>
      </c>
      <c r="CW108" s="433" t="e">
        <f ca="1"/>
        <v>#N/A</v>
      </c>
      <c r="CX108" s="433" t="e">
        <f ca="1"/>
        <v>#N/A</v>
      </c>
      <c r="CY108" s="433" t="e">
        <f ca="1"/>
        <v>#N/A</v>
      </c>
      <c r="CZ108" s="433" t="e">
        <f ca="1"/>
        <v>#N/A</v>
      </c>
      <c r="DA108" s="433" t="e">
        <f ca="1"/>
        <v>#N/A</v>
      </c>
      <c r="DB108" s="433" t="e">
        <f ca="1"/>
        <v>#N/A</v>
      </c>
      <c r="DC108" s="433" t="e">
        <f ca="1"/>
        <v>#N/A</v>
      </c>
      <c r="DD108" s="433" t="e">
        <f ca="1"/>
        <v>#N/A</v>
      </c>
      <c r="DE108" s="433" t="e">
        <f ca="1"/>
        <v>#N/A</v>
      </c>
      <c r="DF108" s="433" t="e">
        <f ca="1"/>
        <v>#N/A</v>
      </c>
      <c r="DG108" s="433" t="e">
        <f ca="1"/>
        <v>#N/A</v>
      </c>
      <c r="DH108" s="433" t="e">
        <f ca="1"/>
        <v>#N/A</v>
      </c>
      <c r="DI108" s="433" t="e">
        <f ca="1"/>
        <v>#N/A</v>
      </c>
      <c r="DJ108" s="433" t="e">
        <f ca="1"/>
        <v>#N/A</v>
      </c>
      <c r="DK108" s="433" t="e">
        <f ca="1"/>
        <v>#N/A</v>
      </c>
      <c r="DL108" s="433" t="e">
        <f ca="1"/>
        <v>#N/A</v>
      </c>
      <c r="DM108" s="433" t="e">
        <f ca="1"/>
        <v>#N/A</v>
      </c>
      <c r="DN108" s="433" t="e">
        <f ca="1"/>
        <v>#N/A</v>
      </c>
      <c r="DO108" s="433" t="e">
        <f ca="1"/>
        <v>#N/A</v>
      </c>
      <c r="DP108" s="433" t="e">
        <f ca="1"/>
        <v>#N/A</v>
      </c>
      <c r="DQ108" s="433" t="e">
        <f ca="1"/>
        <v>#N/A</v>
      </c>
      <c r="DR108" s="433" t="e">
        <f ca="1"/>
        <v>#N/A</v>
      </c>
      <c r="DS108" s="433" t="e">
        <f ca="1"/>
        <v>#N/A</v>
      </c>
      <c r="DT108" s="25"/>
    </row>
    <row r="109" spans="2:124" s="39" customFormat="1" ht="12" x14ac:dyDescent="0.25">
      <c r="B109" s="53" t="s">
        <v>550</v>
      </c>
      <c r="C109" s="361" t="str">
        <v>-</v>
      </c>
      <c r="D109" s="430" t="e">
        <f ca="1"/>
        <v>#N/A</v>
      </c>
      <c r="E109" s="431" t="e">
        <f ca="1"/>
        <v>#N/A</v>
      </c>
      <c r="F109" s="431" t="e">
        <f ca="1"/>
        <v>#N/A</v>
      </c>
      <c r="G109" s="431" t="e">
        <f ca="1"/>
        <v>#N/A</v>
      </c>
      <c r="H109" s="431" t="e">
        <f ca="1"/>
        <v>#N/A</v>
      </c>
      <c r="I109" s="431" t="e">
        <f ca="1"/>
        <v>#N/A</v>
      </c>
      <c r="J109" s="431" t="e">
        <f ca="1"/>
        <v>#N/A</v>
      </c>
      <c r="K109" s="431" t="e">
        <f ca="1"/>
        <v>#N/A</v>
      </c>
      <c r="L109" s="431" t="e">
        <f ca="1"/>
        <v>#N/A</v>
      </c>
      <c r="M109" s="431" t="e">
        <f ca="1"/>
        <v>#N/A</v>
      </c>
      <c r="N109" s="431" t="e">
        <f ca="1"/>
        <v>#N/A</v>
      </c>
      <c r="O109" s="431" t="e">
        <f ca="1"/>
        <v>#N/A</v>
      </c>
      <c r="P109" s="431" t="e">
        <f ca="1"/>
        <v>#N/A</v>
      </c>
      <c r="Q109" s="431" t="e">
        <f ca="1"/>
        <v>#N/A</v>
      </c>
      <c r="R109" s="431" t="e">
        <f ca="1"/>
        <v>#N/A</v>
      </c>
      <c r="S109" s="431" t="e">
        <f ca="1"/>
        <v>#N/A</v>
      </c>
      <c r="T109" s="431" t="e">
        <f ca="1"/>
        <v>#N/A</v>
      </c>
      <c r="U109" s="431" t="e">
        <f ca="1"/>
        <v>#N/A</v>
      </c>
      <c r="V109" s="431" t="e">
        <f ca="1"/>
        <v>#N/A</v>
      </c>
      <c r="W109" s="431" t="e">
        <f ca="1"/>
        <v>#N/A</v>
      </c>
      <c r="X109" s="431" t="e">
        <f ca="1"/>
        <v>#N/A</v>
      </c>
      <c r="Y109" s="431" t="e">
        <f ca="1"/>
        <v>#N/A</v>
      </c>
      <c r="Z109" s="431" t="e">
        <f ca="1"/>
        <v>#N/A</v>
      </c>
      <c r="AA109" s="431" t="e">
        <f ca="1"/>
        <v>#N/A</v>
      </c>
      <c r="AB109" s="431" t="e">
        <f ca="1"/>
        <v>#N/A</v>
      </c>
      <c r="AC109" s="431" t="e">
        <f ca="1"/>
        <v>#N/A</v>
      </c>
      <c r="AD109" s="431" t="e">
        <f ca="1"/>
        <v>#N/A</v>
      </c>
      <c r="AE109" s="431" t="e">
        <f ca="1"/>
        <v>#N/A</v>
      </c>
      <c r="AF109" s="431" t="e">
        <f ca="1"/>
        <v>#N/A</v>
      </c>
      <c r="AG109" s="431" t="e">
        <f ca="1"/>
        <v>#N/A</v>
      </c>
      <c r="AH109" s="431" t="e">
        <f ca="1"/>
        <v>#N/A</v>
      </c>
      <c r="AI109" s="431" t="e">
        <f ca="1"/>
        <v>#N/A</v>
      </c>
      <c r="AJ109" s="431" t="e">
        <f ca="1"/>
        <v>#N/A</v>
      </c>
      <c r="AK109" s="431" t="e">
        <f ca="1"/>
        <v>#N/A</v>
      </c>
      <c r="AL109" s="431" t="e">
        <f ca="1"/>
        <v>#N/A</v>
      </c>
      <c r="AM109" s="431" t="e">
        <f ca="1"/>
        <v>#N/A</v>
      </c>
      <c r="AN109" s="431" t="e">
        <f ca="1"/>
        <v>#N/A</v>
      </c>
      <c r="AO109" s="431" t="e">
        <f ca="1"/>
        <v>#N/A</v>
      </c>
      <c r="AP109" s="431" t="e">
        <f ca="1"/>
        <v>#N/A</v>
      </c>
      <c r="AQ109" s="431" t="e">
        <f ca="1"/>
        <v>#N/A</v>
      </c>
      <c r="AR109" s="431" t="e">
        <f ca="1"/>
        <v>#N/A</v>
      </c>
      <c r="AS109" s="431" t="e">
        <f ca="1"/>
        <v>#N/A</v>
      </c>
      <c r="AT109" s="431" t="e">
        <f ca="1"/>
        <v>#N/A</v>
      </c>
      <c r="AU109" s="431" t="e">
        <f ca="1"/>
        <v>#N/A</v>
      </c>
      <c r="AV109" s="431" t="e">
        <f ca="1"/>
        <v>#N/A</v>
      </c>
      <c r="AW109" s="431" t="e">
        <f ca="1"/>
        <v>#N/A</v>
      </c>
      <c r="AX109" s="431" t="e">
        <f ca="1"/>
        <v>#N/A</v>
      </c>
      <c r="AY109" s="431" t="e">
        <f ca="1"/>
        <v>#N/A</v>
      </c>
      <c r="AZ109" s="431" t="e">
        <f ca="1"/>
        <v>#N/A</v>
      </c>
      <c r="BA109" s="431" t="e">
        <f ca="1"/>
        <v>#N/A</v>
      </c>
      <c r="BB109" s="431" t="e">
        <f ca="1"/>
        <v>#N/A</v>
      </c>
      <c r="BC109" s="431" t="e">
        <f ca="1"/>
        <v>#N/A</v>
      </c>
      <c r="BD109" s="431" t="e">
        <f ca="1"/>
        <v>#N/A</v>
      </c>
      <c r="BE109" s="431" t="e">
        <f ca="1"/>
        <v>#N/A</v>
      </c>
      <c r="BF109" s="431" t="e">
        <f ca="1"/>
        <v>#N/A</v>
      </c>
      <c r="BG109" s="431" t="e">
        <f ca="1"/>
        <v>#N/A</v>
      </c>
      <c r="BH109" s="431" t="e">
        <f ca="1"/>
        <v>#N/A</v>
      </c>
      <c r="BI109" s="431" t="e">
        <f ca="1"/>
        <v>#N/A</v>
      </c>
      <c r="BJ109" s="431" t="e">
        <f ca="1"/>
        <v>#N/A</v>
      </c>
      <c r="BK109" s="431" t="e">
        <f ca="1"/>
        <v>#N/A</v>
      </c>
      <c r="BL109" s="431" t="e">
        <f ca="1"/>
        <v>#N/A</v>
      </c>
      <c r="BM109" s="431" t="e">
        <f ca="1"/>
        <v>#N/A</v>
      </c>
      <c r="BN109" s="431" t="e">
        <f ca="1"/>
        <v>#N/A</v>
      </c>
      <c r="BO109" s="431" t="e">
        <f ca="1"/>
        <v>#N/A</v>
      </c>
      <c r="BP109" s="431" t="e">
        <f ca="1"/>
        <v>#N/A</v>
      </c>
      <c r="BQ109" s="431" t="e">
        <f ca="1"/>
        <v>#N/A</v>
      </c>
      <c r="BR109" s="431" t="e">
        <f ca="1"/>
        <v>#N/A</v>
      </c>
      <c r="BS109" s="431" t="e">
        <f ca="1"/>
        <v>#N/A</v>
      </c>
      <c r="BT109" s="431" t="e">
        <f ca="1"/>
        <v>#N/A</v>
      </c>
      <c r="BU109" s="431" t="e">
        <f ca="1"/>
        <v>#N/A</v>
      </c>
      <c r="BV109" s="431" t="e">
        <f ca="1"/>
        <v>#N/A</v>
      </c>
      <c r="BW109" s="431" t="e">
        <f ca="1"/>
        <v>#N/A</v>
      </c>
      <c r="BX109" s="431" t="e">
        <f ca="1"/>
        <v>#N/A</v>
      </c>
      <c r="BY109" s="431" t="e">
        <f ca="1"/>
        <v>#N/A</v>
      </c>
      <c r="BZ109" s="431" t="e">
        <f ca="1"/>
        <v>#N/A</v>
      </c>
      <c r="CA109" s="431" t="e">
        <f ca="1"/>
        <v>#N/A</v>
      </c>
      <c r="CB109" s="431" t="e">
        <f ca="1"/>
        <v>#N/A</v>
      </c>
      <c r="CC109" s="431" t="e">
        <f ca="1"/>
        <v>#N/A</v>
      </c>
      <c r="CD109" s="431" t="e">
        <f ca="1"/>
        <v>#N/A</v>
      </c>
      <c r="CE109" s="431" t="e">
        <f ca="1"/>
        <v>#N/A</v>
      </c>
      <c r="CF109" s="431" t="e">
        <f ca="1"/>
        <v>#N/A</v>
      </c>
      <c r="CG109" s="431" t="e">
        <f ca="1"/>
        <v>#N/A</v>
      </c>
      <c r="CH109" s="431" t="e">
        <f ca="1"/>
        <v>#N/A</v>
      </c>
      <c r="CI109" s="431" t="e">
        <f ca="1"/>
        <v>#N/A</v>
      </c>
      <c r="CJ109" s="431" t="e">
        <f ca="1"/>
        <v>#N/A</v>
      </c>
      <c r="CK109" s="431" t="e">
        <f ca="1"/>
        <v>#N/A</v>
      </c>
      <c r="CL109" s="431" t="e">
        <f ca="1"/>
        <v>#N/A</v>
      </c>
      <c r="CM109" s="431" t="e">
        <f ca="1"/>
        <v>#N/A</v>
      </c>
      <c r="CN109" s="431" t="e">
        <f ca="1"/>
        <v>#N/A</v>
      </c>
      <c r="CO109" s="431" t="e">
        <f ca="1"/>
        <v>#N/A</v>
      </c>
      <c r="CP109" s="431" t="e">
        <f ca="1"/>
        <v>#N/A</v>
      </c>
      <c r="CQ109" s="431" t="e">
        <f ca="1"/>
        <v>#N/A</v>
      </c>
      <c r="CR109" s="431" t="e">
        <f ca="1"/>
        <v>#N/A</v>
      </c>
      <c r="CS109" s="431" t="e">
        <f ca="1"/>
        <v>#N/A</v>
      </c>
      <c r="CT109" s="431" t="e">
        <f ca="1"/>
        <v>#N/A</v>
      </c>
      <c r="CU109" s="431" t="e">
        <f ca="1"/>
        <v>#N/A</v>
      </c>
      <c r="CV109" s="431" t="e">
        <f ca="1"/>
        <v>#N/A</v>
      </c>
      <c r="CW109" s="431" t="e">
        <f ca="1"/>
        <v>#N/A</v>
      </c>
      <c r="CX109" s="431" t="e">
        <f ca="1"/>
        <v>#N/A</v>
      </c>
      <c r="CY109" s="431" t="e">
        <f ca="1"/>
        <v>#N/A</v>
      </c>
      <c r="CZ109" s="431" t="e">
        <f ca="1"/>
        <v>#N/A</v>
      </c>
      <c r="DA109" s="431" t="e">
        <f ca="1"/>
        <v>#N/A</v>
      </c>
      <c r="DB109" s="431" t="e">
        <f ca="1"/>
        <v>#N/A</v>
      </c>
      <c r="DC109" s="431" t="e">
        <f ca="1"/>
        <v>#N/A</v>
      </c>
      <c r="DD109" s="431" t="e">
        <f ca="1"/>
        <v>#N/A</v>
      </c>
      <c r="DE109" s="431" t="e">
        <f ca="1"/>
        <v>#N/A</v>
      </c>
      <c r="DF109" s="431" t="e">
        <f ca="1"/>
        <v>#N/A</v>
      </c>
      <c r="DG109" s="431" t="e">
        <f ca="1"/>
        <v>#N/A</v>
      </c>
      <c r="DH109" s="431" t="e">
        <f ca="1"/>
        <v>#N/A</v>
      </c>
      <c r="DI109" s="431" t="e">
        <f ca="1"/>
        <v>#N/A</v>
      </c>
      <c r="DJ109" s="431" t="e">
        <f ca="1"/>
        <v>#N/A</v>
      </c>
      <c r="DK109" s="431" t="e">
        <f ca="1"/>
        <v>#N/A</v>
      </c>
      <c r="DL109" s="431" t="e">
        <f ca="1"/>
        <v>#N/A</v>
      </c>
      <c r="DM109" s="431" t="e">
        <f ca="1"/>
        <v>#N/A</v>
      </c>
      <c r="DN109" s="431" t="e">
        <f ca="1"/>
        <v>#N/A</v>
      </c>
      <c r="DO109" s="431" t="e">
        <f ca="1"/>
        <v>#N/A</v>
      </c>
      <c r="DP109" s="431" t="e">
        <f ca="1"/>
        <v>#N/A</v>
      </c>
      <c r="DQ109" s="431" t="e">
        <f ca="1"/>
        <v>#N/A</v>
      </c>
      <c r="DR109" s="431" t="e">
        <f ca="1"/>
        <v>#N/A</v>
      </c>
      <c r="DS109" s="431" t="e">
        <f ca="1"/>
        <v>#N/A</v>
      </c>
      <c r="DT109" s="24"/>
    </row>
    <row r="110" spans="2:124" s="39" customFormat="1" ht="12" x14ac:dyDescent="0.25">
      <c r="B110" s="53" t="s">
        <v>551</v>
      </c>
      <c r="C110" s="360" t="str">
        <v>-</v>
      </c>
      <c r="D110" s="428" t="e">
        <f ca="1"/>
        <v>#N/A</v>
      </c>
      <c r="E110" s="429" t="e">
        <f ca="1"/>
        <v>#N/A</v>
      </c>
      <c r="F110" s="429" t="e">
        <f ca="1"/>
        <v>#N/A</v>
      </c>
      <c r="G110" s="429" t="e">
        <f ca="1"/>
        <v>#N/A</v>
      </c>
      <c r="H110" s="429" t="e">
        <f ca="1"/>
        <v>#N/A</v>
      </c>
      <c r="I110" s="429" t="e">
        <f ca="1"/>
        <v>#N/A</v>
      </c>
      <c r="J110" s="429" t="e">
        <f ca="1"/>
        <v>#N/A</v>
      </c>
      <c r="K110" s="429" t="e">
        <f ca="1"/>
        <v>#N/A</v>
      </c>
      <c r="L110" s="429" t="e">
        <f ca="1"/>
        <v>#N/A</v>
      </c>
      <c r="M110" s="429" t="e">
        <f ca="1"/>
        <v>#N/A</v>
      </c>
      <c r="N110" s="429" t="e">
        <f ca="1"/>
        <v>#N/A</v>
      </c>
      <c r="O110" s="429" t="e">
        <f ca="1"/>
        <v>#N/A</v>
      </c>
      <c r="P110" s="429" t="e">
        <f ca="1"/>
        <v>#N/A</v>
      </c>
      <c r="Q110" s="429" t="e">
        <f ca="1"/>
        <v>#N/A</v>
      </c>
      <c r="R110" s="429" t="e">
        <f ca="1"/>
        <v>#N/A</v>
      </c>
      <c r="S110" s="429" t="e">
        <f ca="1"/>
        <v>#N/A</v>
      </c>
      <c r="T110" s="429" t="e">
        <f ca="1"/>
        <v>#N/A</v>
      </c>
      <c r="U110" s="429" t="e">
        <f ca="1"/>
        <v>#N/A</v>
      </c>
      <c r="V110" s="429" t="e">
        <f ca="1"/>
        <v>#N/A</v>
      </c>
      <c r="W110" s="429" t="e">
        <f ca="1"/>
        <v>#N/A</v>
      </c>
      <c r="X110" s="429" t="e">
        <f ca="1"/>
        <v>#N/A</v>
      </c>
      <c r="Y110" s="429" t="e">
        <f ca="1"/>
        <v>#N/A</v>
      </c>
      <c r="Z110" s="429" t="e">
        <f ca="1"/>
        <v>#N/A</v>
      </c>
      <c r="AA110" s="429" t="e">
        <f ca="1"/>
        <v>#N/A</v>
      </c>
      <c r="AB110" s="429" t="e">
        <f ca="1"/>
        <v>#N/A</v>
      </c>
      <c r="AC110" s="429" t="e">
        <f ca="1"/>
        <v>#N/A</v>
      </c>
      <c r="AD110" s="429" t="e">
        <f ca="1"/>
        <v>#N/A</v>
      </c>
      <c r="AE110" s="429" t="e">
        <f ca="1"/>
        <v>#N/A</v>
      </c>
      <c r="AF110" s="429" t="e">
        <f ca="1"/>
        <v>#N/A</v>
      </c>
      <c r="AG110" s="429" t="e">
        <f ca="1"/>
        <v>#N/A</v>
      </c>
      <c r="AH110" s="429" t="e">
        <f ca="1"/>
        <v>#N/A</v>
      </c>
      <c r="AI110" s="429" t="e">
        <f ca="1"/>
        <v>#N/A</v>
      </c>
      <c r="AJ110" s="429" t="e">
        <f ca="1"/>
        <v>#N/A</v>
      </c>
      <c r="AK110" s="429" t="e">
        <f ca="1"/>
        <v>#N/A</v>
      </c>
      <c r="AL110" s="429" t="e">
        <f ca="1"/>
        <v>#N/A</v>
      </c>
      <c r="AM110" s="429" t="e">
        <f ca="1"/>
        <v>#N/A</v>
      </c>
      <c r="AN110" s="429" t="e">
        <f ca="1"/>
        <v>#N/A</v>
      </c>
      <c r="AO110" s="429" t="e">
        <f ca="1"/>
        <v>#N/A</v>
      </c>
      <c r="AP110" s="429" t="e">
        <f ca="1"/>
        <v>#N/A</v>
      </c>
      <c r="AQ110" s="429" t="e">
        <f ca="1"/>
        <v>#N/A</v>
      </c>
      <c r="AR110" s="429" t="e">
        <f ca="1"/>
        <v>#N/A</v>
      </c>
      <c r="AS110" s="429" t="e">
        <f ca="1"/>
        <v>#N/A</v>
      </c>
      <c r="AT110" s="429" t="e">
        <f ca="1"/>
        <v>#N/A</v>
      </c>
      <c r="AU110" s="429" t="e">
        <f ca="1"/>
        <v>#N/A</v>
      </c>
      <c r="AV110" s="429" t="e">
        <f ca="1"/>
        <v>#N/A</v>
      </c>
      <c r="AW110" s="429" t="e">
        <f ca="1"/>
        <v>#N/A</v>
      </c>
      <c r="AX110" s="429" t="e">
        <f ca="1"/>
        <v>#N/A</v>
      </c>
      <c r="AY110" s="429" t="e">
        <f ca="1"/>
        <v>#N/A</v>
      </c>
      <c r="AZ110" s="429" t="e">
        <f ca="1"/>
        <v>#N/A</v>
      </c>
      <c r="BA110" s="429" t="e">
        <f ca="1"/>
        <v>#N/A</v>
      </c>
      <c r="BB110" s="429" t="e">
        <f ca="1"/>
        <v>#N/A</v>
      </c>
      <c r="BC110" s="429" t="e">
        <f ca="1"/>
        <v>#N/A</v>
      </c>
      <c r="BD110" s="429" t="e">
        <f ca="1"/>
        <v>#N/A</v>
      </c>
      <c r="BE110" s="429" t="e">
        <f ca="1"/>
        <v>#N/A</v>
      </c>
      <c r="BF110" s="429" t="e">
        <f ca="1"/>
        <v>#N/A</v>
      </c>
      <c r="BG110" s="429" t="e">
        <f ca="1"/>
        <v>#N/A</v>
      </c>
      <c r="BH110" s="429" t="e">
        <f ca="1"/>
        <v>#N/A</v>
      </c>
      <c r="BI110" s="429" t="e">
        <f ca="1"/>
        <v>#N/A</v>
      </c>
      <c r="BJ110" s="429" t="e">
        <f ca="1"/>
        <v>#N/A</v>
      </c>
      <c r="BK110" s="429" t="e">
        <f ca="1"/>
        <v>#N/A</v>
      </c>
      <c r="BL110" s="429" t="e">
        <f ca="1"/>
        <v>#N/A</v>
      </c>
      <c r="BM110" s="429" t="e">
        <f ca="1"/>
        <v>#N/A</v>
      </c>
      <c r="BN110" s="429" t="e">
        <f ca="1"/>
        <v>#N/A</v>
      </c>
      <c r="BO110" s="429" t="e">
        <f ca="1"/>
        <v>#N/A</v>
      </c>
      <c r="BP110" s="429" t="e">
        <f ca="1"/>
        <v>#N/A</v>
      </c>
      <c r="BQ110" s="429" t="e">
        <f ca="1"/>
        <v>#N/A</v>
      </c>
      <c r="BR110" s="429" t="e">
        <f ca="1"/>
        <v>#N/A</v>
      </c>
      <c r="BS110" s="429" t="e">
        <f ca="1"/>
        <v>#N/A</v>
      </c>
      <c r="BT110" s="429" t="e">
        <f ca="1"/>
        <v>#N/A</v>
      </c>
      <c r="BU110" s="429" t="e">
        <f ca="1"/>
        <v>#N/A</v>
      </c>
      <c r="BV110" s="429" t="e">
        <f ca="1"/>
        <v>#N/A</v>
      </c>
      <c r="BW110" s="429" t="e">
        <f ca="1"/>
        <v>#N/A</v>
      </c>
      <c r="BX110" s="429" t="e">
        <f ca="1"/>
        <v>#N/A</v>
      </c>
      <c r="BY110" s="429" t="e">
        <f ca="1"/>
        <v>#N/A</v>
      </c>
      <c r="BZ110" s="429" t="e">
        <f ca="1"/>
        <v>#N/A</v>
      </c>
      <c r="CA110" s="429" t="e">
        <f ca="1"/>
        <v>#N/A</v>
      </c>
      <c r="CB110" s="429" t="e">
        <f ca="1"/>
        <v>#N/A</v>
      </c>
      <c r="CC110" s="429" t="e">
        <f ca="1"/>
        <v>#N/A</v>
      </c>
      <c r="CD110" s="429" t="e">
        <f ca="1"/>
        <v>#N/A</v>
      </c>
      <c r="CE110" s="429" t="e">
        <f ca="1"/>
        <v>#N/A</v>
      </c>
      <c r="CF110" s="429" t="e">
        <f ca="1"/>
        <v>#N/A</v>
      </c>
      <c r="CG110" s="429" t="e">
        <f ca="1"/>
        <v>#N/A</v>
      </c>
      <c r="CH110" s="429" t="e">
        <f ca="1"/>
        <v>#N/A</v>
      </c>
      <c r="CI110" s="429" t="e">
        <f ca="1"/>
        <v>#N/A</v>
      </c>
      <c r="CJ110" s="429" t="e">
        <f ca="1"/>
        <v>#N/A</v>
      </c>
      <c r="CK110" s="429" t="e">
        <f ca="1"/>
        <v>#N/A</v>
      </c>
      <c r="CL110" s="429" t="e">
        <f ca="1"/>
        <v>#N/A</v>
      </c>
      <c r="CM110" s="429" t="e">
        <f ca="1"/>
        <v>#N/A</v>
      </c>
      <c r="CN110" s="429" t="e">
        <f ca="1"/>
        <v>#N/A</v>
      </c>
      <c r="CO110" s="429" t="e">
        <f ca="1"/>
        <v>#N/A</v>
      </c>
      <c r="CP110" s="429" t="e">
        <f ca="1"/>
        <v>#N/A</v>
      </c>
      <c r="CQ110" s="429" t="e">
        <f ca="1"/>
        <v>#N/A</v>
      </c>
      <c r="CR110" s="429" t="e">
        <f ca="1"/>
        <v>#N/A</v>
      </c>
      <c r="CS110" s="429" t="e">
        <f ca="1"/>
        <v>#N/A</v>
      </c>
      <c r="CT110" s="429" t="e">
        <f ca="1"/>
        <v>#N/A</v>
      </c>
      <c r="CU110" s="429" t="e">
        <f ca="1"/>
        <v>#N/A</v>
      </c>
      <c r="CV110" s="429" t="e">
        <f ca="1"/>
        <v>#N/A</v>
      </c>
      <c r="CW110" s="429" t="e">
        <f ca="1"/>
        <v>#N/A</v>
      </c>
      <c r="CX110" s="429" t="e">
        <f ca="1"/>
        <v>#N/A</v>
      </c>
      <c r="CY110" s="429" t="e">
        <f ca="1"/>
        <v>#N/A</v>
      </c>
      <c r="CZ110" s="429" t="e">
        <f ca="1"/>
        <v>#N/A</v>
      </c>
      <c r="DA110" s="429" t="e">
        <f ca="1"/>
        <v>#N/A</v>
      </c>
      <c r="DB110" s="429" t="e">
        <f ca="1"/>
        <v>#N/A</v>
      </c>
      <c r="DC110" s="429" t="e">
        <f ca="1"/>
        <v>#N/A</v>
      </c>
      <c r="DD110" s="429" t="e">
        <f ca="1"/>
        <v>#N/A</v>
      </c>
      <c r="DE110" s="429" t="e">
        <f ca="1"/>
        <v>#N/A</v>
      </c>
      <c r="DF110" s="429" t="e">
        <f ca="1"/>
        <v>#N/A</v>
      </c>
      <c r="DG110" s="429" t="e">
        <f ca="1"/>
        <v>#N/A</v>
      </c>
      <c r="DH110" s="429" t="e">
        <f ca="1"/>
        <v>#N/A</v>
      </c>
      <c r="DI110" s="429" t="e">
        <f ca="1"/>
        <v>#N/A</v>
      </c>
      <c r="DJ110" s="429" t="e">
        <f ca="1"/>
        <v>#N/A</v>
      </c>
      <c r="DK110" s="429" t="e">
        <f ca="1"/>
        <v>#N/A</v>
      </c>
      <c r="DL110" s="429" t="e">
        <f ca="1"/>
        <v>#N/A</v>
      </c>
      <c r="DM110" s="429" t="e">
        <f ca="1"/>
        <v>#N/A</v>
      </c>
      <c r="DN110" s="429" t="e">
        <f ca="1"/>
        <v>#N/A</v>
      </c>
      <c r="DO110" s="429" t="e">
        <f ca="1"/>
        <v>#N/A</v>
      </c>
      <c r="DP110" s="429" t="e">
        <f ca="1"/>
        <v>#N/A</v>
      </c>
      <c r="DQ110" s="429" t="e">
        <f ca="1"/>
        <v>#N/A</v>
      </c>
      <c r="DR110" s="429" t="e">
        <f ca="1"/>
        <v>#N/A</v>
      </c>
      <c r="DS110" s="429" t="e">
        <f ca="1"/>
        <v>#N/A</v>
      </c>
      <c r="DT110" s="23"/>
    </row>
    <row r="111" spans="2:124" s="39" customFormat="1" ht="12" x14ac:dyDescent="0.25">
      <c r="B111" s="53" t="s">
        <v>552</v>
      </c>
      <c r="C111" s="360" t="str">
        <v>-</v>
      </c>
      <c r="D111" s="428" t="e">
        <f ca="1"/>
        <v>#N/A</v>
      </c>
      <c r="E111" s="429" t="e">
        <f ca="1"/>
        <v>#N/A</v>
      </c>
      <c r="F111" s="429" t="e">
        <f ca="1"/>
        <v>#N/A</v>
      </c>
      <c r="G111" s="429" t="e">
        <f ca="1"/>
        <v>#N/A</v>
      </c>
      <c r="H111" s="429" t="e">
        <f ca="1"/>
        <v>#N/A</v>
      </c>
      <c r="I111" s="429" t="e">
        <f ca="1"/>
        <v>#N/A</v>
      </c>
      <c r="J111" s="429" t="e">
        <f ca="1"/>
        <v>#N/A</v>
      </c>
      <c r="K111" s="429" t="e">
        <f ca="1"/>
        <v>#N/A</v>
      </c>
      <c r="L111" s="429" t="e">
        <f ca="1"/>
        <v>#N/A</v>
      </c>
      <c r="M111" s="429" t="e">
        <f ca="1"/>
        <v>#N/A</v>
      </c>
      <c r="N111" s="429" t="e">
        <f ca="1"/>
        <v>#N/A</v>
      </c>
      <c r="O111" s="429" t="e">
        <f ca="1"/>
        <v>#N/A</v>
      </c>
      <c r="P111" s="429" t="e">
        <f ca="1"/>
        <v>#N/A</v>
      </c>
      <c r="Q111" s="429" t="e">
        <f ca="1"/>
        <v>#N/A</v>
      </c>
      <c r="R111" s="429" t="e">
        <f ca="1"/>
        <v>#N/A</v>
      </c>
      <c r="S111" s="429" t="e">
        <f ca="1"/>
        <v>#N/A</v>
      </c>
      <c r="T111" s="429" t="e">
        <f ca="1"/>
        <v>#N/A</v>
      </c>
      <c r="U111" s="429" t="e">
        <f ca="1"/>
        <v>#N/A</v>
      </c>
      <c r="V111" s="429" t="e">
        <f ca="1"/>
        <v>#N/A</v>
      </c>
      <c r="W111" s="429" t="e">
        <f ca="1"/>
        <v>#N/A</v>
      </c>
      <c r="X111" s="429" t="e">
        <f ca="1"/>
        <v>#N/A</v>
      </c>
      <c r="Y111" s="429" t="e">
        <f ca="1"/>
        <v>#N/A</v>
      </c>
      <c r="Z111" s="429" t="e">
        <f ca="1"/>
        <v>#N/A</v>
      </c>
      <c r="AA111" s="429" t="e">
        <f ca="1"/>
        <v>#N/A</v>
      </c>
      <c r="AB111" s="429" t="e">
        <f ca="1"/>
        <v>#N/A</v>
      </c>
      <c r="AC111" s="429" t="e">
        <f ca="1"/>
        <v>#N/A</v>
      </c>
      <c r="AD111" s="429" t="e">
        <f ca="1"/>
        <v>#N/A</v>
      </c>
      <c r="AE111" s="429" t="e">
        <f ca="1"/>
        <v>#N/A</v>
      </c>
      <c r="AF111" s="429" t="e">
        <f ca="1"/>
        <v>#N/A</v>
      </c>
      <c r="AG111" s="429" t="e">
        <f ca="1"/>
        <v>#N/A</v>
      </c>
      <c r="AH111" s="429" t="e">
        <f ca="1"/>
        <v>#N/A</v>
      </c>
      <c r="AI111" s="429" t="e">
        <f ca="1"/>
        <v>#N/A</v>
      </c>
      <c r="AJ111" s="429" t="e">
        <f ca="1"/>
        <v>#N/A</v>
      </c>
      <c r="AK111" s="429" t="e">
        <f ca="1"/>
        <v>#N/A</v>
      </c>
      <c r="AL111" s="429" t="e">
        <f ca="1"/>
        <v>#N/A</v>
      </c>
      <c r="AM111" s="429" t="e">
        <f ca="1"/>
        <v>#N/A</v>
      </c>
      <c r="AN111" s="429" t="e">
        <f ca="1"/>
        <v>#N/A</v>
      </c>
      <c r="AO111" s="429" t="e">
        <f ca="1"/>
        <v>#N/A</v>
      </c>
      <c r="AP111" s="429" t="e">
        <f ca="1"/>
        <v>#N/A</v>
      </c>
      <c r="AQ111" s="429" t="e">
        <f ca="1"/>
        <v>#N/A</v>
      </c>
      <c r="AR111" s="429" t="e">
        <f ca="1"/>
        <v>#N/A</v>
      </c>
      <c r="AS111" s="429" t="e">
        <f ca="1"/>
        <v>#N/A</v>
      </c>
      <c r="AT111" s="429" t="e">
        <f ca="1"/>
        <v>#N/A</v>
      </c>
      <c r="AU111" s="429" t="e">
        <f ca="1"/>
        <v>#N/A</v>
      </c>
      <c r="AV111" s="429" t="e">
        <f ca="1"/>
        <v>#N/A</v>
      </c>
      <c r="AW111" s="429" t="e">
        <f ca="1"/>
        <v>#N/A</v>
      </c>
      <c r="AX111" s="429" t="e">
        <f ca="1"/>
        <v>#N/A</v>
      </c>
      <c r="AY111" s="429" t="e">
        <f ca="1"/>
        <v>#N/A</v>
      </c>
      <c r="AZ111" s="429" t="e">
        <f ca="1"/>
        <v>#N/A</v>
      </c>
      <c r="BA111" s="429" t="e">
        <f ca="1"/>
        <v>#N/A</v>
      </c>
      <c r="BB111" s="429" t="e">
        <f ca="1"/>
        <v>#N/A</v>
      </c>
      <c r="BC111" s="429" t="e">
        <f ca="1"/>
        <v>#N/A</v>
      </c>
      <c r="BD111" s="429" t="e">
        <f ca="1"/>
        <v>#N/A</v>
      </c>
      <c r="BE111" s="429" t="e">
        <f ca="1"/>
        <v>#N/A</v>
      </c>
      <c r="BF111" s="429" t="e">
        <f ca="1"/>
        <v>#N/A</v>
      </c>
      <c r="BG111" s="429" t="e">
        <f ca="1"/>
        <v>#N/A</v>
      </c>
      <c r="BH111" s="429" t="e">
        <f ca="1"/>
        <v>#N/A</v>
      </c>
      <c r="BI111" s="429" t="e">
        <f ca="1"/>
        <v>#N/A</v>
      </c>
      <c r="BJ111" s="429" t="e">
        <f ca="1"/>
        <v>#N/A</v>
      </c>
      <c r="BK111" s="429" t="e">
        <f ca="1"/>
        <v>#N/A</v>
      </c>
      <c r="BL111" s="429" t="e">
        <f ca="1"/>
        <v>#N/A</v>
      </c>
      <c r="BM111" s="429" t="e">
        <f ca="1"/>
        <v>#N/A</v>
      </c>
      <c r="BN111" s="429" t="e">
        <f ca="1"/>
        <v>#N/A</v>
      </c>
      <c r="BO111" s="429" t="e">
        <f ca="1"/>
        <v>#N/A</v>
      </c>
      <c r="BP111" s="429" t="e">
        <f ca="1"/>
        <v>#N/A</v>
      </c>
      <c r="BQ111" s="429" t="e">
        <f ca="1"/>
        <v>#N/A</v>
      </c>
      <c r="BR111" s="429" t="e">
        <f ca="1"/>
        <v>#N/A</v>
      </c>
      <c r="BS111" s="429" t="e">
        <f ca="1"/>
        <v>#N/A</v>
      </c>
      <c r="BT111" s="429" t="e">
        <f ca="1"/>
        <v>#N/A</v>
      </c>
      <c r="BU111" s="429" t="e">
        <f ca="1"/>
        <v>#N/A</v>
      </c>
      <c r="BV111" s="429" t="e">
        <f ca="1"/>
        <v>#N/A</v>
      </c>
      <c r="BW111" s="429" t="e">
        <f ca="1"/>
        <v>#N/A</v>
      </c>
      <c r="BX111" s="429" t="e">
        <f ca="1"/>
        <v>#N/A</v>
      </c>
      <c r="BY111" s="429" t="e">
        <f ca="1"/>
        <v>#N/A</v>
      </c>
      <c r="BZ111" s="429" t="e">
        <f ca="1"/>
        <v>#N/A</v>
      </c>
      <c r="CA111" s="429" t="e">
        <f ca="1"/>
        <v>#N/A</v>
      </c>
      <c r="CB111" s="429" t="e">
        <f ca="1"/>
        <v>#N/A</v>
      </c>
      <c r="CC111" s="429" t="e">
        <f ca="1"/>
        <v>#N/A</v>
      </c>
      <c r="CD111" s="429" t="e">
        <f ca="1"/>
        <v>#N/A</v>
      </c>
      <c r="CE111" s="429" t="e">
        <f ca="1"/>
        <v>#N/A</v>
      </c>
      <c r="CF111" s="429" t="e">
        <f ca="1"/>
        <v>#N/A</v>
      </c>
      <c r="CG111" s="429" t="e">
        <f ca="1"/>
        <v>#N/A</v>
      </c>
      <c r="CH111" s="429" t="e">
        <f ca="1"/>
        <v>#N/A</v>
      </c>
      <c r="CI111" s="429" t="e">
        <f ca="1"/>
        <v>#N/A</v>
      </c>
      <c r="CJ111" s="429" t="e">
        <f ca="1"/>
        <v>#N/A</v>
      </c>
      <c r="CK111" s="429" t="e">
        <f ca="1"/>
        <v>#N/A</v>
      </c>
      <c r="CL111" s="429" t="e">
        <f ca="1"/>
        <v>#N/A</v>
      </c>
      <c r="CM111" s="429" t="e">
        <f ca="1"/>
        <v>#N/A</v>
      </c>
      <c r="CN111" s="429" t="e">
        <f ca="1"/>
        <v>#N/A</v>
      </c>
      <c r="CO111" s="429" t="e">
        <f ca="1"/>
        <v>#N/A</v>
      </c>
      <c r="CP111" s="429" t="e">
        <f ca="1"/>
        <v>#N/A</v>
      </c>
      <c r="CQ111" s="429" t="e">
        <f ca="1"/>
        <v>#N/A</v>
      </c>
      <c r="CR111" s="429" t="e">
        <f ca="1"/>
        <v>#N/A</v>
      </c>
      <c r="CS111" s="429" t="e">
        <f ca="1"/>
        <v>#N/A</v>
      </c>
      <c r="CT111" s="429" t="e">
        <f ca="1"/>
        <v>#N/A</v>
      </c>
      <c r="CU111" s="429" t="e">
        <f ca="1"/>
        <v>#N/A</v>
      </c>
      <c r="CV111" s="429" t="e">
        <f ca="1"/>
        <v>#N/A</v>
      </c>
      <c r="CW111" s="429" t="e">
        <f ca="1"/>
        <v>#N/A</v>
      </c>
      <c r="CX111" s="429" t="e">
        <f ca="1"/>
        <v>#N/A</v>
      </c>
      <c r="CY111" s="429" t="e">
        <f ca="1"/>
        <v>#N/A</v>
      </c>
      <c r="CZ111" s="429" t="e">
        <f ca="1"/>
        <v>#N/A</v>
      </c>
      <c r="DA111" s="429" t="e">
        <f ca="1"/>
        <v>#N/A</v>
      </c>
      <c r="DB111" s="429" t="e">
        <f ca="1"/>
        <v>#N/A</v>
      </c>
      <c r="DC111" s="429" t="e">
        <f ca="1"/>
        <v>#N/A</v>
      </c>
      <c r="DD111" s="429" t="e">
        <f ca="1"/>
        <v>#N/A</v>
      </c>
      <c r="DE111" s="429" t="e">
        <f ca="1"/>
        <v>#N/A</v>
      </c>
      <c r="DF111" s="429" t="e">
        <f ca="1"/>
        <v>#N/A</v>
      </c>
      <c r="DG111" s="429" t="e">
        <f ca="1"/>
        <v>#N/A</v>
      </c>
      <c r="DH111" s="429" t="e">
        <f ca="1"/>
        <v>#N/A</v>
      </c>
      <c r="DI111" s="429" t="e">
        <f ca="1"/>
        <v>#N/A</v>
      </c>
      <c r="DJ111" s="429" t="e">
        <f ca="1"/>
        <v>#N/A</v>
      </c>
      <c r="DK111" s="429" t="e">
        <f ca="1"/>
        <v>#N/A</v>
      </c>
      <c r="DL111" s="429" t="e">
        <f ca="1"/>
        <v>#N/A</v>
      </c>
      <c r="DM111" s="429" t="e">
        <f ca="1"/>
        <v>#N/A</v>
      </c>
      <c r="DN111" s="429" t="e">
        <f ca="1"/>
        <v>#N/A</v>
      </c>
      <c r="DO111" s="429" t="e">
        <f ca="1"/>
        <v>#N/A</v>
      </c>
      <c r="DP111" s="429" t="e">
        <f ca="1"/>
        <v>#N/A</v>
      </c>
      <c r="DQ111" s="429" t="e">
        <f ca="1"/>
        <v>#N/A</v>
      </c>
      <c r="DR111" s="429" t="e">
        <f ca="1"/>
        <v>#N/A</v>
      </c>
      <c r="DS111" s="429" t="e">
        <f ca="1"/>
        <v>#N/A</v>
      </c>
      <c r="DT111" s="23"/>
    </row>
    <row r="112" spans="2:124" s="39" customFormat="1" ht="12" x14ac:dyDescent="0.25">
      <c r="B112" s="53" t="s">
        <v>553</v>
      </c>
      <c r="C112" s="360" t="str">
        <v>-</v>
      </c>
      <c r="D112" s="428" t="e">
        <f ca="1"/>
        <v>#N/A</v>
      </c>
      <c r="E112" s="429" t="e">
        <f ca="1"/>
        <v>#N/A</v>
      </c>
      <c r="F112" s="429" t="e">
        <f ca="1"/>
        <v>#N/A</v>
      </c>
      <c r="G112" s="429" t="e">
        <f ca="1"/>
        <v>#N/A</v>
      </c>
      <c r="H112" s="429" t="e">
        <f ca="1"/>
        <v>#N/A</v>
      </c>
      <c r="I112" s="429" t="e">
        <f ca="1"/>
        <v>#N/A</v>
      </c>
      <c r="J112" s="429" t="e">
        <f ca="1"/>
        <v>#N/A</v>
      </c>
      <c r="K112" s="429" t="e">
        <f ca="1"/>
        <v>#N/A</v>
      </c>
      <c r="L112" s="429" t="e">
        <f ca="1"/>
        <v>#N/A</v>
      </c>
      <c r="M112" s="429" t="e">
        <f ca="1"/>
        <v>#N/A</v>
      </c>
      <c r="N112" s="429" t="e">
        <f ca="1"/>
        <v>#N/A</v>
      </c>
      <c r="O112" s="429" t="e">
        <f ca="1"/>
        <v>#N/A</v>
      </c>
      <c r="P112" s="429" t="e">
        <f ca="1"/>
        <v>#N/A</v>
      </c>
      <c r="Q112" s="429" t="e">
        <f ca="1"/>
        <v>#N/A</v>
      </c>
      <c r="R112" s="429" t="e">
        <f ca="1"/>
        <v>#N/A</v>
      </c>
      <c r="S112" s="429" t="e">
        <f ca="1"/>
        <v>#N/A</v>
      </c>
      <c r="T112" s="429" t="e">
        <f ca="1"/>
        <v>#N/A</v>
      </c>
      <c r="U112" s="429" t="e">
        <f ca="1"/>
        <v>#N/A</v>
      </c>
      <c r="V112" s="429" t="e">
        <f ca="1"/>
        <v>#N/A</v>
      </c>
      <c r="W112" s="429" t="e">
        <f ca="1"/>
        <v>#N/A</v>
      </c>
      <c r="X112" s="429" t="e">
        <f ca="1"/>
        <v>#N/A</v>
      </c>
      <c r="Y112" s="429" t="e">
        <f ca="1"/>
        <v>#N/A</v>
      </c>
      <c r="Z112" s="429" t="e">
        <f ca="1"/>
        <v>#N/A</v>
      </c>
      <c r="AA112" s="429" t="e">
        <f ca="1"/>
        <v>#N/A</v>
      </c>
      <c r="AB112" s="429" t="e">
        <f ca="1"/>
        <v>#N/A</v>
      </c>
      <c r="AC112" s="429" t="e">
        <f ca="1"/>
        <v>#N/A</v>
      </c>
      <c r="AD112" s="429" t="e">
        <f ca="1"/>
        <v>#N/A</v>
      </c>
      <c r="AE112" s="429" t="e">
        <f ca="1"/>
        <v>#N/A</v>
      </c>
      <c r="AF112" s="429" t="e">
        <f ca="1"/>
        <v>#N/A</v>
      </c>
      <c r="AG112" s="429" t="e">
        <f ca="1"/>
        <v>#N/A</v>
      </c>
      <c r="AH112" s="429" t="e">
        <f ca="1"/>
        <v>#N/A</v>
      </c>
      <c r="AI112" s="429" t="e">
        <f ca="1"/>
        <v>#N/A</v>
      </c>
      <c r="AJ112" s="429" t="e">
        <f ca="1"/>
        <v>#N/A</v>
      </c>
      <c r="AK112" s="429" t="e">
        <f ca="1"/>
        <v>#N/A</v>
      </c>
      <c r="AL112" s="429" t="e">
        <f ca="1"/>
        <v>#N/A</v>
      </c>
      <c r="AM112" s="429" t="e">
        <f ca="1"/>
        <v>#N/A</v>
      </c>
      <c r="AN112" s="429" t="e">
        <f ca="1"/>
        <v>#N/A</v>
      </c>
      <c r="AO112" s="429" t="e">
        <f ca="1"/>
        <v>#N/A</v>
      </c>
      <c r="AP112" s="429" t="e">
        <f ca="1"/>
        <v>#N/A</v>
      </c>
      <c r="AQ112" s="429" t="e">
        <f ca="1"/>
        <v>#N/A</v>
      </c>
      <c r="AR112" s="429" t="e">
        <f ca="1"/>
        <v>#N/A</v>
      </c>
      <c r="AS112" s="429" t="e">
        <f ca="1"/>
        <v>#N/A</v>
      </c>
      <c r="AT112" s="429" t="e">
        <f ca="1"/>
        <v>#N/A</v>
      </c>
      <c r="AU112" s="429" t="e">
        <f ca="1"/>
        <v>#N/A</v>
      </c>
      <c r="AV112" s="429" t="e">
        <f ca="1"/>
        <v>#N/A</v>
      </c>
      <c r="AW112" s="429" t="e">
        <f ca="1"/>
        <v>#N/A</v>
      </c>
      <c r="AX112" s="429" t="e">
        <f ca="1"/>
        <v>#N/A</v>
      </c>
      <c r="AY112" s="429" t="e">
        <f ca="1"/>
        <v>#N/A</v>
      </c>
      <c r="AZ112" s="429" t="e">
        <f ca="1"/>
        <v>#N/A</v>
      </c>
      <c r="BA112" s="429" t="e">
        <f ca="1"/>
        <v>#N/A</v>
      </c>
      <c r="BB112" s="429" t="e">
        <f ca="1"/>
        <v>#N/A</v>
      </c>
      <c r="BC112" s="429" t="e">
        <f ca="1"/>
        <v>#N/A</v>
      </c>
      <c r="BD112" s="429" t="e">
        <f ca="1"/>
        <v>#N/A</v>
      </c>
      <c r="BE112" s="429" t="e">
        <f ca="1"/>
        <v>#N/A</v>
      </c>
      <c r="BF112" s="429" t="e">
        <f ca="1"/>
        <v>#N/A</v>
      </c>
      <c r="BG112" s="429" t="e">
        <f ca="1"/>
        <v>#N/A</v>
      </c>
      <c r="BH112" s="429" t="e">
        <f ca="1"/>
        <v>#N/A</v>
      </c>
      <c r="BI112" s="429" t="e">
        <f ca="1"/>
        <v>#N/A</v>
      </c>
      <c r="BJ112" s="429" t="e">
        <f ca="1"/>
        <v>#N/A</v>
      </c>
      <c r="BK112" s="429" t="e">
        <f ca="1"/>
        <v>#N/A</v>
      </c>
      <c r="BL112" s="429" t="e">
        <f ca="1"/>
        <v>#N/A</v>
      </c>
      <c r="BM112" s="429" t="e">
        <f ca="1"/>
        <v>#N/A</v>
      </c>
      <c r="BN112" s="429" t="e">
        <f ca="1"/>
        <v>#N/A</v>
      </c>
      <c r="BO112" s="429" t="e">
        <f ca="1"/>
        <v>#N/A</v>
      </c>
      <c r="BP112" s="429" t="e">
        <f ca="1"/>
        <v>#N/A</v>
      </c>
      <c r="BQ112" s="429" t="e">
        <f ca="1"/>
        <v>#N/A</v>
      </c>
      <c r="BR112" s="429" t="e">
        <f ca="1"/>
        <v>#N/A</v>
      </c>
      <c r="BS112" s="429" t="e">
        <f ca="1"/>
        <v>#N/A</v>
      </c>
      <c r="BT112" s="429" t="e">
        <f ca="1"/>
        <v>#N/A</v>
      </c>
      <c r="BU112" s="429" t="e">
        <f ca="1"/>
        <v>#N/A</v>
      </c>
      <c r="BV112" s="429" t="e">
        <f ca="1"/>
        <v>#N/A</v>
      </c>
      <c r="BW112" s="429" t="e">
        <f ca="1"/>
        <v>#N/A</v>
      </c>
      <c r="BX112" s="429" t="e">
        <f ca="1"/>
        <v>#N/A</v>
      </c>
      <c r="BY112" s="429" t="e">
        <f ca="1"/>
        <v>#N/A</v>
      </c>
      <c r="BZ112" s="429" t="e">
        <f ca="1"/>
        <v>#N/A</v>
      </c>
      <c r="CA112" s="429" t="e">
        <f ca="1"/>
        <v>#N/A</v>
      </c>
      <c r="CB112" s="429" t="e">
        <f ca="1"/>
        <v>#N/A</v>
      </c>
      <c r="CC112" s="429" t="e">
        <f ca="1"/>
        <v>#N/A</v>
      </c>
      <c r="CD112" s="429" t="e">
        <f ca="1"/>
        <v>#N/A</v>
      </c>
      <c r="CE112" s="429" t="e">
        <f ca="1"/>
        <v>#N/A</v>
      </c>
      <c r="CF112" s="429" t="e">
        <f ca="1"/>
        <v>#N/A</v>
      </c>
      <c r="CG112" s="429" t="e">
        <f ca="1"/>
        <v>#N/A</v>
      </c>
      <c r="CH112" s="429" t="e">
        <f ca="1"/>
        <v>#N/A</v>
      </c>
      <c r="CI112" s="429" t="e">
        <f ca="1"/>
        <v>#N/A</v>
      </c>
      <c r="CJ112" s="429" t="e">
        <f ca="1"/>
        <v>#N/A</v>
      </c>
      <c r="CK112" s="429" t="e">
        <f ca="1"/>
        <v>#N/A</v>
      </c>
      <c r="CL112" s="429" t="e">
        <f ca="1"/>
        <v>#N/A</v>
      </c>
      <c r="CM112" s="429" t="e">
        <f ca="1"/>
        <v>#N/A</v>
      </c>
      <c r="CN112" s="429" t="e">
        <f ca="1"/>
        <v>#N/A</v>
      </c>
      <c r="CO112" s="429" t="e">
        <f ca="1"/>
        <v>#N/A</v>
      </c>
      <c r="CP112" s="429" t="e">
        <f ca="1"/>
        <v>#N/A</v>
      </c>
      <c r="CQ112" s="429" t="e">
        <f ca="1"/>
        <v>#N/A</v>
      </c>
      <c r="CR112" s="429" t="e">
        <f ca="1"/>
        <v>#N/A</v>
      </c>
      <c r="CS112" s="429" t="e">
        <f ca="1"/>
        <v>#N/A</v>
      </c>
      <c r="CT112" s="429" t="e">
        <f ca="1"/>
        <v>#N/A</v>
      </c>
      <c r="CU112" s="429" t="e">
        <f ca="1"/>
        <v>#N/A</v>
      </c>
      <c r="CV112" s="429" t="e">
        <f ca="1"/>
        <v>#N/A</v>
      </c>
      <c r="CW112" s="429" t="e">
        <f ca="1"/>
        <v>#N/A</v>
      </c>
      <c r="CX112" s="429" t="e">
        <f ca="1"/>
        <v>#N/A</v>
      </c>
      <c r="CY112" s="429" t="e">
        <f ca="1"/>
        <v>#N/A</v>
      </c>
      <c r="CZ112" s="429" t="e">
        <f ca="1"/>
        <v>#N/A</v>
      </c>
      <c r="DA112" s="429" t="e">
        <f ca="1"/>
        <v>#N/A</v>
      </c>
      <c r="DB112" s="429" t="e">
        <f ca="1"/>
        <v>#N/A</v>
      </c>
      <c r="DC112" s="429" t="e">
        <f ca="1"/>
        <v>#N/A</v>
      </c>
      <c r="DD112" s="429" t="e">
        <f ca="1"/>
        <v>#N/A</v>
      </c>
      <c r="DE112" s="429" t="e">
        <f ca="1"/>
        <v>#N/A</v>
      </c>
      <c r="DF112" s="429" t="e">
        <f ca="1"/>
        <v>#N/A</v>
      </c>
      <c r="DG112" s="429" t="e">
        <f ca="1"/>
        <v>#N/A</v>
      </c>
      <c r="DH112" s="429" t="e">
        <f ca="1"/>
        <v>#N/A</v>
      </c>
      <c r="DI112" s="429" t="e">
        <f ca="1"/>
        <v>#N/A</v>
      </c>
      <c r="DJ112" s="429" t="e">
        <f ca="1"/>
        <v>#N/A</v>
      </c>
      <c r="DK112" s="429" t="e">
        <f ca="1"/>
        <v>#N/A</v>
      </c>
      <c r="DL112" s="429" t="e">
        <f ca="1"/>
        <v>#N/A</v>
      </c>
      <c r="DM112" s="429" t="e">
        <f ca="1"/>
        <v>#N/A</v>
      </c>
      <c r="DN112" s="429" t="e">
        <f ca="1"/>
        <v>#N/A</v>
      </c>
      <c r="DO112" s="429" t="e">
        <f ca="1"/>
        <v>#N/A</v>
      </c>
      <c r="DP112" s="429" t="e">
        <f ca="1"/>
        <v>#N/A</v>
      </c>
      <c r="DQ112" s="429" t="e">
        <f ca="1"/>
        <v>#N/A</v>
      </c>
      <c r="DR112" s="429" t="e">
        <f ca="1"/>
        <v>#N/A</v>
      </c>
      <c r="DS112" s="429" t="e">
        <f ca="1"/>
        <v>#N/A</v>
      </c>
      <c r="DT112" s="23"/>
    </row>
    <row r="113" spans="2:125" s="39" customFormat="1" ht="12" x14ac:dyDescent="0.25">
      <c r="B113" s="53" t="s">
        <v>554</v>
      </c>
      <c r="C113" s="362" t="str">
        <v>-</v>
      </c>
      <c r="D113" s="432" t="e">
        <f ca="1"/>
        <v>#N/A</v>
      </c>
      <c r="E113" s="433" t="e">
        <f ca="1"/>
        <v>#N/A</v>
      </c>
      <c r="F113" s="433" t="e">
        <f ca="1"/>
        <v>#N/A</v>
      </c>
      <c r="G113" s="433" t="e">
        <f ca="1"/>
        <v>#N/A</v>
      </c>
      <c r="H113" s="433" t="e">
        <f ca="1"/>
        <v>#N/A</v>
      </c>
      <c r="I113" s="433" t="e">
        <f ca="1"/>
        <v>#N/A</v>
      </c>
      <c r="J113" s="433" t="e">
        <f ca="1"/>
        <v>#N/A</v>
      </c>
      <c r="K113" s="433" t="e">
        <f ca="1"/>
        <v>#N/A</v>
      </c>
      <c r="L113" s="433" t="e">
        <f ca="1"/>
        <v>#N/A</v>
      </c>
      <c r="M113" s="433" t="e">
        <f ca="1"/>
        <v>#N/A</v>
      </c>
      <c r="N113" s="433" t="e">
        <f ca="1"/>
        <v>#N/A</v>
      </c>
      <c r="O113" s="433" t="e">
        <f ca="1"/>
        <v>#N/A</v>
      </c>
      <c r="P113" s="433" t="e">
        <f ca="1"/>
        <v>#N/A</v>
      </c>
      <c r="Q113" s="433" t="e">
        <f ca="1"/>
        <v>#N/A</v>
      </c>
      <c r="R113" s="433" t="e">
        <f ca="1"/>
        <v>#N/A</v>
      </c>
      <c r="S113" s="433" t="e">
        <f ca="1"/>
        <v>#N/A</v>
      </c>
      <c r="T113" s="433" t="e">
        <f ca="1"/>
        <v>#N/A</v>
      </c>
      <c r="U113" s="433" t="e">
        <f ca="1"/>
        <v>#N/A</v>
      </c>
      <c r="V113" s="433" t="e">
        <f ca="1"/>
        <v>#N/A</v>
      </c>
      <c r="W113" s="433" t="e">
        <f ca="1"/>
        <v>#N/A</v>
      </c>
      <c r="X113" s="433" t="e">
        <f ca="1"/>
        <v>#N/A</v>
      </c>
      <c r="Y113" s="433" t="e">
        <f ca="1"/>
        <v>#N/A</v>
      </c>
      <c r="Z113" s="433" t="e">
        <f ca="1"/>
        <v>#N/A</v>
      </c>
      <c r="AA113" s="433" t="e">
        <f ca="1"/>
        <v>#N/A</v>
      </c>
      <c r="AB113" s="433" t="e">
        <f ca="1"/>
        <v>#N/A</v>
      </c>
      <c r="AC113" s="433" t="e">
        <f ca="1"/>
        <v>#N/A</v>
      </c>
      <c r="AD113" s="433" t="e">
        <f ca="1"/>
        <v>#N/A</v>
      </c>
      <c r="AE113" s="433" t="e">
        <f ca="1"/>
        <v>#N/A</v>
      </c>
      <c r="AF113" s="433" t="e">
        <f ca="1"/>
        <v>#N/A</v>
      </c>
      <c r="AG113" s="433" t="e">
        <f ca="1"/>
        <v>#N/A</v>
      </c>
      <c r="AH113" s="433" t="e">
        <f ca="1"/>
        <v>#N/A</v>
      </c>
      <c r="AI113" s="433" t="e">
        <f ca="1"/>
        <v>#N/A</v>
      </c>
      <c r="AJ113" s="433" t="e">
        <f ca="1"/>
        <v>#N/A</v>
      </c>
      <c r="AK113" s="433" t="e">
        <f ca="1"/>
        <v>#N/A</v>
      </c>
      <c r="AL113" s="433" t="e">
        <f ca="1"/>
        <v>#N/A</v>
      </c>
      <c r="AM113" s="433" t="e">
        <f ca="1"/>
        <v>#N/A</v>
      </c>
      <c r="AN113" s="433" t="e">
        <f ca="1"/>
        <v>#N/A</v>
      </c>
      <c r="AO113" s="433" t="e">
        <f ca="1"/>
        <v>#N/A</v>
      </c>
      <c r="AP113" s="433" t="e">
        <f ca="1"/>
        <v>#N/A</v>
      </c>
      <c r="AQ113" s="433" t="e">
        <f ca="1"/>
        <v>#N/A</v>
      </c>
      <c r="AR113" s="433" t="e">
        <f ca="1"/>
        <v>#N/A</v>
      </c>
      <c r="AS113" s="433" t="e">
        <f ca="1"/>
        <v>#N/A</v>
      </c>
      <c r="AT113" s="433" t="e">
        <f ca="1"/>
        <v>#N/A</v>
      </c>
      <c r="AU113" s="433" t="e">
        <f ca="1"/>
        <v>#N/A</v>
      </c>
      <c r="AV113" s="433" t="e">
        <f ca="1"/>
        <v>#N/A</v>
      </c>
      <c r="AW113" s="433" t="e">
        <f ca="1"/>
        <v>#N/A</v>
      </c>
      <c r="AX113" s="433" t="e">
        <f ca="1"/>
        <v>#N/A</v>
      </c>
      <c r="AY113" s="433" t="e">
        <f ca="1"/>
        <v>#N/A</v>
      </c>
      <c r="AZ113" s="433" t="e">
        <f ca="1"/>
        <v>#N/A</v>
      </c>
      <c r="BA113" s="433" t="e">
        <f ca="1"/>
        <v>#N/A</v>
      </c>
      <c r="BB113" s="433" t="e">
        <f ca="1"/>
        <v>#N/A</v>
      </c>
      <c r="BC113" s="433" t="e">
        <f ca="1"/>
        <v>#N/A</v>
      </c>
      <c r="BD113" s="433" t="e">
        <f ca="1"/>
        <v>#N/A</v>
      </c>
      <c r="BE113" s="433" t="e">
        <f ca="1"/>
        <v>#N/A</v>
      </c>
      <c r="BF113" s="433" t="e">
        <f ca="1"/>
        <v>#N/A</v>
      </c>
      <c r="BG113" s="433" t="e">
        <f ca="1"/>
        <v>#N/A</v>
      </c>
      <c r="BH113" s="433" t="e">
        <f ca="1"/>
        <v>#N/A</v>
      </c>
      <c r="BI113" s="433" t="e">
        <f ca="1"/>
        <v>#N/A</v>
      </c>
      <c r="BJ113" s="433" t="e">
        <f ca="1"/>
        <v>#N/A</v>
      </c>
      <c r="BK113" s="433" t="e">
        <f ca="1"/>
        <v>#N/A</v>
      </c>
      <c r="BL113" s="433" t="e">
        <f ca="1"/>
        <v>#N/A</v>
      </c>
      <c r="BM113" s="433" t="e">
        <f ca="1"/>
        <v>#N/A</v>
      </c>
      <c r="BN113" s="433" t="e">
        <f ca="1"/>
        <v>#N/A</v>
      </c>
      <c r="BO113" s="433" t="e">
        <f ca="1"/>
        <v>#N/A</v>
      </c>
      <c r="BP113" s="433" t="e">
        <f ca="1"/>
        <v>#N/A</v>
      </c>
      <c r="BQ113" s="433" t="e">
        <f ca="1"/>
        <v>#N/A</v>
      </c>
      <c r="BR113" s="433" t="e">
        <f ca="1"/>
        <v>#N/A</v>
      </c>
      <c r="BS113" s="433" t="e">
        <f ca="1"/>
        <v>#N/A</v>
      </c>
      <c r="BT113" s="433" t="e">
        <f ca="1"/>
        <v>#N/A</v>
      </c>
      <c r="BU113" s="433" t="e">
        <f ca="1"/>
        <v>#N/A</v>
      </c>
      <c r="BV113" s="433" t="e">
        <f ca="1"/>
        <v>#N/A</v>
      </c>
      <c r="BW113" s="433" t="e">
        <f ca="1"/>
        <v>#N/A</v>
      </c>
      <c r="BX113" s="433" t="e">
        <f ca="1"/>
        <v>#N/A</v>
      </c>
      <c r="BY113" s="433" t="e">
        <f ca="1"/>
        <v>#N/A</v>
      </c>
      <c r="BZ113" s="433" t="e">
        <f ca="1"/>
        <v>#N/A</v>
      </c>
      <c r="CA113" s="433" t="e">
        <f ca="1"/>
        <v>#N/A</v>
      </c>
      <c r="CB113" s="433" t="e">
        <f ca="1"/>
        <v>#N/A</v>
      </c>
      <c r="CC113" s="433" t="e">
        <f ca="1"/>
        <v>#N/A</v>
      </c>
      <c r="CD113" s="433" t="e">
        <f ca="1"/>
        <v>#N/A</v>
      </c>
      <c r="CE113" s="433" t="e">
        <f ca="1"/>
        <v>#N/A</v>
      </c>
      <c r="CF113" s="433" t="e">
        <f ca="1"/>
        <v>#N/A</v>
      </c>
      <c r="CG113" s="433" t="e">
        <f ca="1"/>
        <v>#N/A</v>
      </c>
      <c r="CH113" s="433" t="e">
        <f ca="1"/>
        <v>#N/A</v>
      </c>
      <c r="CI113" s="433" t="e">
        <f ca="1"/>
        <v>#N/A</v>
      </c>
      <c r="CJ113" s="433" t="e">
        <f ca="1"/>
        <v>#N/A</v>
      </c>
      <c r="CK113" s="433" t="e">
        <f ca="1"/>
        <v>#N/A</v>
      </c>
      <c r="CL113" s="433" t="e">
        <f ca="1"/>
        <v>#N/A</v>
      </c>
      <c r="CM113" s="433" t="e">
        <f ca="1"/>
        <v>#N/A</v>
      </c>
      <c r="CN113" s="433" t="e">
        <f ca="1"/>
        <v>#N/A</v>
      </c>
      <c r="CO113" s="433" t="e">
        <f ca="1"/>
        <v>#N/A</v>
      </c>
      <c r="CP113" s="433" t="e">
        <f ca="1"/>
        <v>#N/A</v>
      </c>
      <c r="CQ113" s="433" t="e">
        <f ca="1"/>
        <v>#N/A</v>
      </c>
      <c r="CR113" s="433" t="e">
        <f ca="1"/>
        <v>#N/A</v>
      </c>
      <c r="CS113" s="433" t="e">
        <f ca="1"/>
        <v>#N/A</v>
      </c>
      <c r="CT113" s="433" t="e">
        <f ca="1"/>
        <v>#N/A</v>
      </c>
      <c r="CU113" s="433" t="e">
        <f ca="1"/>
        <v>#N/A</v>
      </c>
      <c r="CV113" s="433" t="e">
        <f ca="1"/>
        <v>#N/A</v>
      </c>
      <c r="CW113" s="433" t="e">
        <f ca="1"/>
        <v>#N/A</v>
      </c>
      <c r="CX113" s="433" t="e">
        <f ca="1"/>
        <v>#N/A</v>
      </c>
      <c r="CY113" s="433" t="e">
        <f ca="1"/>
        <v>#N/A</v>
      </c>
      <c r="CZ113" s="433" t="e">
        <f ca="1"/>
        <v>#N/A</v>
      </c>
      <c r="DA113" s="433" t="e">
        <f ca="1"/>
        <v>#N/A</v>
      </c>
      <c r="DB113" s="433" t="e">
        <f ca="1"/>
        <v>#N/A</v>
      </c>
      <c r="DC113" s="433" t="e">
        <f ca="1"/>
        <v>#N/A</v>
      </c>
      <c r="DD113" s="433" t="e">
        <f ca="1"/>
        <v>#N/A</v>
      </c>
      <c r="DE113" s="433" t="e">
        <f ca="1"/>
        <v>#N/A</v>
      </c>
      <c r="DF113" s="433" t="e">
        <f ca="1"/>
        <v>#N/A</v>
      </c>
      <c r="DG113" s="433" t="e">
        <f ca="1"/>
        <v>#N/A</v>
      </c>
      <c r="DH113" s="433" t="e">
        <f ca="1"/>
        <v>#N/A</v>
      </c>
      <c r="DI113" s="433" t="e">
        <f ca="1"/>
        <v>#N/A</v>
      </c>
      <c r="DJ113" s="433" t="e">
        <f ca="1"/>
        <v>#N/A</v>
      </c>
      <c r="DK113" s="433" t="e">
        <f ca="1"/>
        <v>#N/A</v>
      </c>
      <c r="DL113" s="433" t="e">
        <f ca="1"/>
        <v>#N/A</v>
      </c>
      <c r="DM113" s="433" t="e">
        <f ca="1"/>
        <v>#N/A</v>
      </c>
      <c r="DN113" s="433" t="e">
        <f ca="1"/>
        <v>#N/A</v>
      </c>
      <c r="DO113" s="433" t="e">
        <f ca="1"/>
        <v>#N/A</v>
      </c>
      <c r="DP113" s="433" t="e">
        <f ca="1"/>
        <v>#N/A</v>
      </c>
      <c r="DQ113" s="433" t="e">
        <f ca="1"/>
        <v>#N/A</v>
      </c>
      <c r="DR113" s="433" t="e">
        <f ca="1"/>
        <v>#N/A</v>
      </c>
      <c r="DS113" s="433" t="e">
        <f ca="1"/>
        <v>#N/A</v>
      </c>
      <c r="DT113" s="25"/>
    </row>
    <row r="114" spans="2:125" s="39" customFormat="1" ht="12" x14ac:dyDescent="0.25">
      <c r="B114" s="53" t="s">
        <v>558</v>
      </c>
      <c r="C114" s="361" t="str">
        <v>-</v>
      </c>
      <c r="D114" s="430" t="e">
        <f ca="1"/>
        <v>#N/A</v>
      </c>
      <c r="E114" s="431" t="e">
        <f ca="1"/>
        <v>#N/A</v>
      </c>
      <c r="F114" s="431" t="e">
        <f ca="1"/>
        <v>#N/A</v>
      </c>
      <c r="G114" s="431" t="e">
        <f ca="1"/>
        <v>#N/A</v>
      </c>
      <c r="H114" s="431" t="e">
        <f ca="1"/>
        <v>#N/A</v>
      </c>
      <c r="I114" s="431" t="e">
        <f ca="1"/>
        <v>#N/A</v>
      </c>
      <c r="J114" s="431" t="e">
        <f ca="1"/>
        <v>#N/A</v>
      </c>
      <c r="K114" s="431" t="e">
        <f ca="1"/>
        <v>#N/A</v>
      </c>
      <c r="L114" s="431" t="e">
        <f ca="1"/>
        <v>#N/A</v>
      </c>
      <c r="M114" s="431" t="e">
        <f ca="1"/>
        <v>#N/A</v>
      </c>
      <c r="N114" s="431" t="e">
        <f ca="1"/>
        <v>#N/A</v>
      </c>
      <c r="O114" s="431" t="e">
        <f ca="1"/>
        <v>#N/A</v>
      </c>
      <c r="P114" s="431" t="e">
        <f ca="1"/>
        <v>#N/A</v>
      </c>
      <c r="Q114" s="431" t="e">
        <f ca="1"/>
        <v>#N/A</v>
      </c>
      <c r="R114" s="431" t="e">
        <f ca="1"/>
        <v>#N/A</v>
      </c>
      <c r="S114" s="431" t="e">
        <f ca="1"/>
        <v>#N/A</v>
      </c>
      <c r="T114" s="431" t="e">
        <f ca="1"/>
        <v>#N/A</v>
      </c>
      <c r="U114" s="431" t="e">
        <f ca="1"/>
        <v>#N/A</v>
      </c>
      <c r="V114" s="431" t="e">
        <f ca="1"/>
        <v>#N/A</v>
      </c>
      <c r="W114" s="431" t="e">
        <f ca="1"/>
        <v>#N/A</v>
      </c>
      <c r="X114" s="431" t="e">
        <f ca="1"/>
        <v>#N/A</v>
      </c>
      <c r="Y114" s="431" t="e">
        <f ca="1"/>
        <v>#N/A</v>
      </c>
      <c r="Z114" s="431" t="e">
        <f ca="1"/>
        <v>#N/A</v>
      </c>
      <c r="AA114" s="431" t="e">
        <f ca="1"/>
        <v>#N/A</v>
      </c>
      <c r="AB114" s="431" t="e">
        <f ca="1"/>
        <v>#N/A</v>
      </c>
      <c r="AC114" s="431" t="e">
        <f ca="1"/>
        <v>#N/A</v>
      </c>
      <c r="AD114" s="431" t="e">
        <f ca="1"/>
        <v>#N/A</v>
      </c>
      <c r="AE114" s="431" t="e">
        <f ca="1"/>
        <v>#N/A</v>
      </c>
      <c r="AF114" s="431" t="e">
        <f ca="1"/>
        <v>#N/A</v>
      </c>
      <c r="AG114" s="431" t="e">
        <f ca="1"/>
        <v>#N/A</v>
      </c>
      <c r="AH114" s="431" t="e">
        <f ca="1"/>
        <v>#N/A</v>
      </c>
      <c r="AI114" s="431" t="e">
        <f ca="1"/>
        <v>#N/A</v>
      </c>
      <c r="AJ114" s="431" t="e">
        <f ca="1"/>
        <v>#N/A</v>
      </c>
      <c r="AK114" s="431" t="e">
        <f ca="1"/>
        <v>#N/A</v>
      </c>
      <c r="AL114" s="431" t="e">
        <f ca="1"/>
        <v>#N/A</v>
      </c>
      <c r="AM114" s="431" t="e">
        <f ca="1"/>
        <v>#N/A</v>
      </c>
      <c r="AN114" s="431" t="e">
        <f ca="1"/>
        <v>#N/A</v>
      </c>
      <c r="AO114" s="431" t="e">
        <f ca="1"/>
        <v>#N/A</v>
      </c>
      <c r="AP114" s="431" t="e">
        <f ca="1"/>
        <v>#N/A</v>
      </c>
      <c r="AQ114" s="431" t="e">
        <f ca="1"/>
        <v>#N/A</v>
      </c>
      <c r="AR114" s="431" t="e">
        <f ca="1"/>
        <v>#N/A</v>
      </c>
      <c r="AS114" s="431" t="e">
        <f ca="1"/>
        <v>#N/A</v>
      </c>
      <c r="AT114" s="431" t="e">
        <f ca="1"/>
        <v>#N/A</v>
      </c>
      <c r="AU114" s="431" t="e">
        <f ca="1"/>
        <v>#N/A</v>
      </c>
      <c r="AV114" s="431" t="e">
        <f ca="1"/>
        <v>#N/A</v>
      </c>
      <c r="AW114" s="431" t="e">
        <f ca="1"/>
        <v>#N/A</v>
      </c>
      <c r="AX114" s="431" t="e">
        <f ca="1"/>
        <v>#N/A</v>
      </c>
      <c r="AY114" s="431" t="e">
        <f ca="1"/>
        <v>#N/A</v>
      </c>
      <c r="AZ114" s="431" t="e">
        <f ca="1"/>
        <v>#N/A</v>
      </c>
      <c r="BA114" s="431" t="e">
        <f ca="1"/>
        <v>#N/A</v>
      </c>
      <c r="BB114" s="431" t="e">
        <f ca="1"/>
        <v>#N/A</v>
      </c>
      <c r="BC114" s="431" t="e">
        <f ca="1"/>
        <v>#N/A</v>
      </c>
      <c r="BD114" s="431" t="e">
        <f ca="1"/>
        <v>#N/A</v>
      </c>
      <c r="BE114" s="431" t="e">
        <f ca="1"/>
        <v>#N/A</v>
      </c>
      <c r="BF114" s="431" t="e">
        <f ca="1"/>
        <v>#N/A</v>
      </c>
      <c r="BG114" s="431" t="e">
        <f ca="1"/>
        <v>#N/A</v>
      </c>
      <c r="BH114" s="431" t="e">
        <f ca="1"/>
        <v>#N/A</v>
      </c>
      <c r="BI114" s="431" t="e">
        <f ca="1"/>
        <v>#N/A</v>
      </c>
      <c r="BJ114" s="431" t="e">
        <f ca="1"/>
        <v>#N/A</v>
      </c>
      <c r="BK114" s="431" t="e">
        <f ca="1"/>
        <v>#N/A</v>
      </c>
      <c r="BL114" s="431" t="e">
        <f ca="1"/>
        <v>#N/A</v>
      </c>
      <c r="BM114" s="431" t="e">
        <f ca="1"/>
        <v>#N/A</v>
      </c>
      <c r="BN114" s="431" t="e">
        <f ca="1"/>
        <v>#N/A</v>
      </c>
      <c r="BO114" s="431" t="e">
        <f ca="1"/>
        <v>#N/A</v>
      </c>
      <c r="BP114" s="431" t="e">
        <f ca="1"/>
        <v>#N/A</v>
      </c>
      <c r="BQ114" s="431" t="e">
        <f ca="1"/>
        <v>#N/A</v>
      </c>
      <c r="BR114" s="431" t="e">
        <f ca="1"/>
        <v>#N/A</v>
      </c>
      <c r="BS114" s="431" t="e">
        <f ca="1"/>
        <v>#N/A</v>
      </c>
      <c r="BT114" s="431" t="e">
        <f ca="1"/>
        <v>#N/A</v>
      </c>
      <c r="BU114" s="431" t="e">
        <f ca="1"/>
        <v>#N/A</v>
      </c>
      <c r="BV114" s="431" t="e">
        <f ca="1"/>
        <v>#N/A</v>
      </c>
      <c r="BW114" s="431" t="e">
        <f ca="1"/>
        <v>#N/A</v>
      </c>
      <c r="BX114" s="431" t="e">
        <f ca="1"/>
        <v>#N/A</v>
      </c>
      <c r="BY114" s="431" t="e">
        <f ca="1"/>
        <v>#N/A</v>
      </c>
      <c r="BZ114" s="431" t="e">
        <f ca="1"/>
        <v>#N/A</v>
      </c>
      <c r="CA114" s="431" t="e">
        <f ca="1"/>
        <v>#N/A</v>
      </c>
      <c r="CB114" s="431" t="e">
        <f ca="1"/>
        <v>#N/A</v>
      </c>
      <c r="CC114" s="431" t="e">
        <f ca="1"/>
        <v>#N/A</v>
      </c>
      <c r="CD114" s="431" t="e">
        <f ca="1"/>
        <v>#N/A</v>
      </c>
      <c r="CE114" s="431" t="e">
        <f ca="1"/>
        <v>#N/A</v>
      </c>
      <c r="CF114" s="431" t="e">
        <f ca="1"/>
        <v>#N/A</v>
      </c>
      <c r="CG114" s="431" t="e">
        <f ca="1"/>
        <v>#N/A</v>
      </c>
      <c r="CH114" s="431" t="e">
        <f ca="1"/>
        <v>#N/A</v>
      </c>
      <c r="CI114" s="431" t="e">
        <f ca="1"/>
        <v>#N/A</v>
      </c>
      <c r="CJ114" s="431" t="e">
        <f ca="1"/>
        <v>#N/A</v>
      </c>
      <c r="CK114" s="431" t="e">
        <f ca="1"/>
        <v>#N/A</v>
      </c>
      <c r="CL114" s="431" t="e">
        <f ca="1"/>
        <v>#N/A</v>
      </c>
      <c r="CM114" s="431" t="e">
        <f ca="1"/>
        <v>#N/A</v>
      </c>
      <c r="CN114" s="431" t="e">
        <f ca="1"/>
        <v>#N/A</v>
      </c>
      <c r="CO114" s="431" t="e">
        <f ca="1"/>
        <v>#N/A</v>
      </c>
      <c r="CP114" s="431" t="e">
        <f ca="1"/>
        <v>#N/A</v>
      </c>
      <c r="CQ114" s="431" t="e">
        <f ca="1"/>
        <v>#N/A</v>
      </c>
      <c r="CR114" s="431" t="e">
        <f ca="1"/>
        <v>#N/A</v>
      </c>
      <c r="CS114" s="431" t="e">
        <f ca="1"/>
        <v>#N/A</v>
      </c>
      <c r="CT114" s="431" t="e">
        <f ca="1"/>
        <v>#N/A</v>
      </c>
      <c r="CU114" s="431" t="e">
        <f ca="1"/>
        <v>#N/A</v>
      </c>
      <c r="CV114" s="431" t="e">
        <f ca="1"/>
        <v>#N/A</v>
      </c>
      <c r="CW114" s="431" t="e">
        <f ca="1"/>
        <v>#N/A</v>
      </c>
      <c r="CX114" s="431" t="e">
        <f ca="1"/>
        <v>#N/A</v>
      </c>
      <c r="CY114" s="431" t="e">
        <f ca="1"/>
        <v>#N/A</v>
      </c>
      <c r="CZ114" s="431" t="e">
        <f ca="1"/>
        <v>#N/A</v>
      </c>
      <c r="DA114" s="431" t="e">
        <f ca="1"/>
        <v>#N/A</v>
      </c>
      <c r="DB114" s="431" t="e">
        <f ca="1"/>
        <v>#N/A</v>
      </c>
      <c r="DC114" s="431" t="e">
        <f ca="1"/>
        <v>#N/A</v>
      </c>
      <c r="DD114" s="431" t="e">
        <f ca="1"/>
        <v>#N/A</v>
      </c>
      <c r="DE114" s="431" t="e">
        <f ca="1"/>
        <v>#N/A</v>
      </c>
      <c r="DF114" s="431" t="e">
        <f ca="1"/>
        <v>#N/A</v>
      </c>
      <c r="DG114" s="431" t="e">
        <f ca="1"/>
        <v>#N/A</v>
      </c>
      <c r="DH114" s="431" t="e">
        <f ca="1"/>
        <v>#N/A</v>
      </c>
      <c r="DI114" s="431" t="e">
        <f ca="1"/>
        <v>#N/A</v>
      </c>
      <c r="DJ114" s="431" t="e">
        <f ca="1"/>
        <v>#N/A</v>
      </c>
      <c r="DK114" s="431" t="e">
        <f ca="1"/>
        <v>#N/A</v>
      </c>
      <c r="DL114" s="431" t="e">
        <f ca="1"/>
        <v>#N/A</v>
      </c>
      <c r="DM114" s="431" t="e">
        <f ca="1"/>
        <v>#N/A</v>
      </c>
      <c r="DN114" s="431" t="e">
        <f ca="1"/>
        <v>#N/A</v>
      </c>
      <c r="DO114" s="431" t="e">
        <f ca="1"/>
        <v>#N/A</v>
      </c>
      <c r="DP114" s="431" t="e">
        <f ca="1"/>
        <v>#N/A</v>
      </c>
      <c r="DQ114" s="431" t="e">
        <f ca="1"/>
        <v>#N/A</v>
      </c>
      <c r="DR114" s="431" t="e">
        <f ca="1"/>
        <v>#N/A</v>
      </c>
      <c r="DS114" s="431" t="e">
        <f ca="1"/>
        <v>#N/A</v>
      </c>
      <c r="DT114" s="24"/>
    </row>
    <row r="115" spans="2:125" s="39" customFormat="1" ht="12" x14ac:dyDescent="0.25">
      <c r="B115" s="53" t="s">
        <v>559</v>
      </c>
      <c r="C115" s="360" t="str">
        <v>-</v>
      </c>
      <c r="D115" s="428" t="e">
        <f ca="1"/>
        <v>#N/A</v>
      </c>
      <c r="E115" s="429" t="e">
        <f ca="1"/>
        <v>#N/A</v>
      </c>
      <c r="F115" s="429" t="e">
        <f ca="1"/>
        <v>#N/A</v>
      </c>
      <c r="G115" s="429" t="e">
        <f ca="1"/>
        <v>#N/A</v>
      </c>
      <c r="H115" s="429" t="e">
        <f ca="1"/>
        <v>#N/A</v>
      </c>
      <c r="I115" s="429" t="e">
        <f ca="1"/>
        <v>#N/A</v>
      </c>
      <c r="J115" s="429" t="e">
        <f ca="1"/>
        <v>#N/A</v>
      </c>
      <c r="K115" s="429" t="e">
        <f ca="1"/>
        <v>#N/A</v>
      </c>
      <c r="L115" s="429" t="e">
        <f ca="1"/>
        <v>#N/A</v>
      </c>
      <c r="M115" s="429" t="e">
        <f ca="1"/>
        <v>#N/A</v>
      </c>
      <c r="N115" s="429" t="e">
        <f ca="1"/>
        <v>#N/A</v>
      </c>
      <c r="O115" s="429" t="e">
        <f ca="1"/>
        <v>#N/A</v>
      </c>
      <c r="P115" s="429" t="e">
        <f ca="1"/>
        <v>#N/A</v>
      </c>
      <c r="Q115" s="429" t="e">
        <f ca="1"/>
        <v>#N/A</v>
      </c>
      <c r="R115" s="429" t="e">
        <f ca="1"/>
        <v>#N/A</v>
      </c>
      <c r="S115" s="429" t="e">
        <f ca="1"/>
        <v>#N/A</v>
      </c>
      <c r="T115" s="429" t="e">
        <f ca="1"/>
        <v>#N/A</v>
      </c>
      <c r="U115" s="429" t="e">
        <f ca="1"/>
        <v>#N/A</v>
      </c>
      <c r="V115" s="429" t="e">
        <f ca="1"/>
        <v>#N/A</v>
      </c>
      <c r="W115" s="429" t="e">
        <f ca="1"/>
        <v>#N/A</v>
      </c>
      <c r="X115" s="429" t="e">
        <f ca="1"/>
        <v>#N/A</v>
      </c>
      <c r="Y115" s="429" t="e">
        <f ca="1"/>
        <v>#N/A</v>
      </c>
      <c r="Z115" s="429" t="e">
        <f ca="1"/>
        <v>#N/A</v>
      </c>
      <c r="AA115" s="429" t="e">
        <f ca="1"/>
        <v>#N/A</v>
      </c>
      <c r="AB115" s="429" t="e">
        <f ca="1"/>
        <v>#N/A</v>
      </c>
      <c r="AC115" s="429" t="e">
        <f ca="1"/>
        <v>#N/A</v>
      </c>
      <c r="AD115" s="429" t="e">
        <f ca="1"/>
        <v>#N/A</v>
      </c>
      <c r="AE115" s="429" t="e">
        <f ca="1"/>
        <v>#N/A</v>
      </c>
      <c r="AF115" s="429" t="e">
        <f ca="1"/>
        <v>#N/A</v>
      </c>
      <c r="AG115" s="429" t="e">
        <f ca="1"/>
        <v>#N/A</v>
      </c>
      <c r="AH115" s="429" t="e">
        <f ca="1"/>
        <v>#N/A</v>
      </c>
      <c r="AI115" s="429" t="e">
        <f ca="1"/>
        <v>#N/A</v>
      </c>
      <c r="AJ115" s="429" t="e">
        <f ca="1"/>
        <v>#N/A</v>
      </c>
      <c r="AK115" s="429" t="e">
        <f ca="1"/>
        <v>#N/A</v>
      </c>
      <c r="AL115" s="429" t="e">
        <f ca="1"/>
        <v>#N/A</v>
      </c>
      <c r="AM115" s="429" t="e">
        <f ca="1"/>
        <v>#N/A</v>
      </c>
      <c r="AN115" s="429" t="e">
        <f ca="1"/>
        <v>#N/A</v>
      </c>
      <c r="AO115" s="429" t="e">
        <f ca="1"/>
        <v>#N/A</v>
      </c>
      <c r="AP115" s="429" t="e">
        <f ca="1"/>
        <v>#N/A</v>
      </c>
      <c r="AQ115" s="429" t="e">
        <f ca="1"/>
        <v>#N/A</v>
      </c>
      <c r="AR115" s="429" t="e">
        <f ca="1"/>
        <v>#N/A</v>
      </c>
      <c r="AS115" s="429" t="e">
        <f ca="1"/>
        <v>#N/A</v>
      </c>
      <c r="AT115" s="429" t="e">
        <f ca="1"/>
        <v>#N/A</v>
      </c>
      <c r="AU115" s="429" t="e">
        <f ca="1"/>
        <v>#N/A</v>
      </c>
      <c r="AV115" s="429" t="e">
        <f ca="1"/>
        <v>#N/A</v>
      </c>
      <c r="AW115" s="429" t="e">
        <f ca="1"/>
        <v>#N/A</v>
      </c>
      <c r="AX115" s="429" t="e">
        <f ca="1"/>
        <v>#N/A</v>
      </c>
      <c r="AY115" s="429" t="e">
        <f ca="1"/>
        <v>#N/A</v>
      </c>
      <c r="AZ115" s="429" t="e">
        <f ca="1"/>
        <v>#N/A</v>
      </c>
      <c r="BA115" s="429" t="e">
        <f ca="1"/>
        <v>#N/A</v>
      </c>
      <c r="BB115" s="429" t="e">
        <f ca="1"/>
        <v>#N/A</v>
      </c>
      <c r="BC115" s="429" t="e">
        <f ca="1"/>
        <v>#N/A</v>
      </c>
      <c r="BD115" s="429" t="e">
        <f ca="1"/>
        <v>#N/A</v>
      </c>
      <c r="BE115" s="429" t="e">
        <f ca="1"/>
        <v>#N/A</v>
      </c>
      <c r="BF115" s="429" t="e">
        <f ca="1"/>
        <v>#N/A</v>
      </c>
      <c r="BG115" s="429" t="e">
        <f ca="1"/>
        <v>#N/A</v>
      </c>
      <c r="BH115" s="429" t="e">
        <f ca="1"/>
        <v>#N/A</v>
      </c>
      <c r="BI115" s="429" t="e">
        <f ca="1"/>
        <v>#N/A</v>
      </c>
      <c r="BJ115" s="429" t="e">
        <f ca="1"/>
        <v>#N/A</v>
      </c>
      <c r="BK115" s="429" t="e">
        <f ca="1"/>
        <v>#N/A</v>
      </c>
      <c r="BL115" s="429" t="e">
        <f ca="1"/>
        <v>#N/A</v>
      </c>
      <c r="BM115" s="429" t="e">
        <f ca="1"/>
        <v>#N/A</v>
      </c>
      <c r="BN115" s="429" t="e">
        <f ca="1"/>
        <v>#N/A</v>
      </c>
      <c r="BO115" s="429" t="e">
        <f ca="1"/>
        <v>#N/A</v>
      </c>
      <c r="BP115" s="429" t="e">
        <f ca="1"/>
        <v>#N/A</v>
      </c>
      <c r="BQ115" s="429" t="e">
        <f ca="1"/>
        <v>#N/A</v>
      </c>
      <c r="BR115" s="429" t="e">
        <f ca="1"/>
        <v>#N/A</v>
      </c>
      <c r="BS115" s="429" t="e">
        <f ca="1"/>
        <v>#N/A</v>
      </c>
      <c r="BT115" s="429" t="e">
        <f ca="1"/>
        <v>#N/A</v>
      </c>
      <c r="BU115" s="429" t="e">
        <f ca="1"/>
        <v>#N/A</v>
      </c>
      <c r="BV115" s="429" t="e">
        <f ca="1"/>
        <v>#N/A</v>
      </c>
      <c r="BW115" s="429" t="e">
        <f ca="1"/>
        <v>#N/A</v>
      </c>
      <c r="BX115" s="429" t="e">
        <f ca="1"/>
        <v>#N/A</v>
      </c>
      <c r="BY115" s="429" t="e">
        <f ca="1"/>
        <v>#N/A</v>
      </c>
      <c r="BZ115" s="429" t="e">
        <f ca="1"/>
        <v>#N/A</v>
      </c>
      <c r="CA115" s="429" t="e">
        <f ca="1"/>
        <v>#N/A</v>
      </c>
      <c r="CB115" s="429" t="e">
        <f ca="1"/>
        <v>#N/A</v>
      </c>
      <c r="CC115" s="429" t="e">
        <f ca="1"/>
        <v>#N/A</v>
      </c>
      <c r="CD115" s="429" t="e">
        <f ca="1"/>
        <v>#N/A</v>
      </c>
      <c r="CE115" s="429" t="e">
        <f ca="1"/>
        <v>#N/A</v>
      </c>
      <c r="CF115" s="429" t="e">
        <f ca="1"/>
        <v>#N/A</v>
      </c>
      <c r="CG115" s="429" t="e">
        <f ca="1"/>
        <v>#N/A</v>
      </c>
      <c r="CH115" s="429" t="e">
        <f ca="1"/>
        <v>#N/A</v>
      </c>
      <c r="CI115" s="429" t="e">
        <f ca="1"/>
        <v>#N/A</v>
      </c>
      <c r="CJ115" s="429" t="e">
        <f ca="1"/>
        <v>#N/A</v>
      </c>
      <c r="CK115" s="429" t="e">
        <f ca="1"/>
        <v>#N/A</v>
      </c>
      <c r="CL115" s="429" t="e">
        <f ca="1"/>
        <v>#N/A</v>
      </c>
      <c r="CM115" s="429" t="e">
        <f ca="1"/>
        <v>#N/A</v>
      </c>
      <c r="CN115" s="429" t="e">
        <f ca="1"/>
        <v>#N/A</v>
      </c>
      <c r="CO115" s="429" t="e">
        <f ca="1"/>
        <v>#N/A</v>
      </c>
      <c r="CP115" s="429" t="e">
        <f ca="1"/>
        <v>#N/A</v>
      </c>
      <c r="CQ115" s="429" t="e">
        <f ca="1"/>
        <v>#N/A</v>
      </c>
      <c r="CR115" s="429" t="e">
        <f ca="1"/>
        <v>#N/A</v>
      </c>
      <c r="CS115" s="429" t="e">
        <f ca="1"/>
        <v>#N/A</v>
      </c>
      <c r="CT115" s="429" t="e">
        <f ca="1"/>
        <v>#N/A</v>
      </c>
      <c r="CU115" s="429" t="e">
        <f ca="1"/>
        <v>#N/A</v>
      </c>
      <c r="CV115" s="429" t="e">
        <f ca="1"/>
        <v>#N/A</v>
      </c>
      <c r="CW115" s="429" t="e">
        <f ca="1"/>
        <v>#N/A</v>
      </c>
      <c r="CX115" s="429" t="e">
        <f ca="1"/>
        <v>#N/A</v>
      </c>
      <c r="CY115" s="429" t="e">
        <f ca="1"/>
        <v>#N/A</v>
      </c>
      <c r="CZ115" s="429" t="e">
        <f ca="1"/>
        <v>#N/A</v>
      </c>
      <c r="DA115" s="429" t="e">
        <f ca="1"/>
        <v>#N/A</v>
      </c>
      <c r="DB115" s="429" t="e">
        <f ca="1"/>
        <v>#N/A</v>
      </c>
      <c r="DC115" s="429" t="e">
        <f ca="1"/>
        <v>#N/A</v>
      </c>
      <c r="DD115" s="429" t="e">
        <f ca="1"/>
        <v>#N/A</v>
      </c>
      <c r="DE115" s="429" t="e">
        <f ca="1"/>
        <v>#N/A</v>
      </c>
      <c r="DF115" s="429" t="e">
        <f ca="1"/>
        <v>#N/A</v>
      </c>
      <c r="DG115" s="429" t="e">
        <f ca="1"/>
        <v>#N/A</v>
      </c>
      <c r="DH115" s="429" t="e">
        <f ca="1"/>
        <v>#N/A</v>
      </c>
      <c r="DI115" s="429" t="e">
        <f ca="1"/>
        <v>#N/A</v>
      </c>
      <c r="DJ115" s="429" t="e">
        <f ca="1"/>
        <v>#N/A</v>
      </c>
      <c r="DK115" s="429" t="e">
        <f ca="1"/>
        <v>#N/A</v>
      </c>
      <c r="DL115" s="429" t="e">
        <f ca="1"/>
        <v>#N/A</v>
      </c>
      <c r="DM115" s="429" t="e">
        <f ca="1"/>
        <v>#N/A</v>
      </c>
      <c r="DN115" s="429" t="e">
        <f ca="1"/>
        <v>#N/A</v>
      </c>
      <c r="DO115" s="429" t="e">
        <f ca="1"/>
        <v>#N/A</v>
      </c>
      <c r="DP115" s="429" t="e">
        <f ca="1"/>
        <v>#N/A</v>
      </c>
      <c r="DQ115" s="429" t="e">
        <f ca="1"/>
        <v>#N/A</v>
      </c>
      <c r="DR115" s="429" t="e">
        <f ca="1"/>
        <v>#N/A</v>
      </c>
      <c r="DS115" s="429" t="e">
        <f ca="1"/>
        <v>#N/A</v>
      </c>
      <c r="DT115" s="23"/>
    </row>
    <row r="116" spans="2:125" s="39" customFormat="1" ht="12" x14ac:dyDescent="0.25">
      <c r="B116" s="53" t="s">
        <v>560</v>
      </c>
      <c r="C116" s="360" t="str">
        <v>-</v>
      </c>
      <c r="D116" s="428" t="e">
        <f ca="1"/>
        <v>#N/A</v>
      </c>
      <c r="E116" s="429" t="e">
        <f ca="1"/>
        <v>#N/A</v>
      </c>
      <c r="F116" s="429" t="e">
        <f ca="1"/>
        <v>#N/A</v>
      </c>
      <c r="G116" s="429" t="e">
        <f ca="1"/>
        <v>#N/A</v>
      </c>
      <c r="H116" s="429" t="e">
        <f ca="1"/>
        <v>#N/A</v>
      </c>
      <c r="I116" s="429" t="e">
        <f ca="1"/>
        <v>#N/A</v>
      </c>
      <c r="J116" s="429" t="e">
        <f ca="1"/>
        <v>#N/A</v>
      </c>
      <c r="K116" s="429" t="e">
        <f ca="1"/>
        <v>#N/A</v>
      </c>
      <c r="L116" s="429" t="e">
        <f ca="1"/>
        <v>#N/A</v>
      </c>
      <c r="M116" s="429" t="e">
        <f ca="1"/>
        <v>#N/A</v>
      </c>
      <c r="N116" s="429" t="e">
        <f ca="1"/>
        <v>#N/A</v>
      </c>
      <c r="O116" s="429" t="e">
        <f ca="1"/>
        <v>#N/A</v>
      </c>
      <c r="P116" s="429" t="e">
        <f ca="1"/>
        <v>#N/A</v>
      </c>
      <c r="Q116" s="429" t="e">
        <f ca="1"/>
        <v>#N/A</v>
      </c>
      <c r="R116" s="429" t="e">
        <f ca="1"/>
        <v>#N/A</v>
      </c>
      <c r="S116" s="429" t="e">
        <f ca="1"/>
        <v>#N/A</v>
      </c>
      <c r="T116" s="429" t="e">
        <f ca="1"/>
        <v>#N/A</v>
      </c>
      <c r="U116" s="429" t="e">
        <f ca="1"/>
        <v>#N/A</v>
      </c>
      <c r="V116" s="429" t="e">
        <f ca="1"/>
        <v>#N/A</v>
      </c>
      <c r="W116" s="429" t="e">
        <f ca="1"/>
        <v>#N/A</v>
      </c>
      <c r="X116" s="429" t="e">
        <f ca="1"/>
        <v>#N/A</v>
      </c>
      <c r="Y116" s="429" t="e">
        <f ca="1"/>
        <v>#N/A</v>
      </c>
      <c r="Z116" s="429" t="e">
        <f ca="1"/>
        <v>#N/A</v>
      </c>
      <c r="AA116" s="429" t="e">
        <f ca="1"/>
        <v>#N/A</v>
      </c>
      <c r="AB116" s="429" t="e">
        <f ca="1"/>
        <v>#N/A</v>
      </c>
      <c r="AC116" s="429" t="e">
        <f ca="1"/>
        <v>#N/A</v>
      </c>
      <c r="AD116" s="429" t="e">
        <f ca="1"/>
        <v>#N/A</v>
      </c>
      <c r="AE116" s="429" t="e">
        <f ca="1"/>
        <v>#N/A</v>
      </c>
      <c r="AF116" s="429" t="e">
        <f ca="1"/>
        <v>#N/A</v>
      </c>
      <c r="AG116" s="429" t="e">
        <f ca="1"/>
        <v>#N/A</v>
      </c>
      <c r="AH116" s="429" t="e">
        <f ca="1"/>
        <v>#N/A</v>
      </c>
      <c r="AI116" s="429" t="e">
        <f ca="1"/>
        <v>#N/A</v>
      </c>
      <c r="AJ116" s="429" t="e">
        <f ca="1"/>
        <v>#N/A</v>
      </c>
      <c r="AK116" s="429" t="e">
        <f ca="1"/>
        <v>#N/A</v>
      </c>
      <c r="AL116" s="429" t="e">
        <f ca="1"/>
        <v>#N/A</v>
      </c>
      <c r="AM116" s="429" t="e">
        <f ca="1"/>
        <v>#N/A</v>
      </c>
      <c r="AN116" s="429" t="e">
        <f ca="1"/>
        <v>#N/A</v>
      </c>
      <c r="AO116" s="429" t="e">
        <f ca="1"/>
        <v>#N/A</v>
      </c>
      <c r="AP116" s="429" t="e">
        <f ca="1"/>
        <v>#N/A</v>
      </c>
      <c r="AQ116" s="429" t="e">
        <f ca="1"/>
        <v>#N/A</v>
      </c>
      <c r="AR116" s="429" t="e">
        <f ca="1"/>
        <v>#N/A</v>
      </c>
      <c r="AS116" s="429" t="e">
        <f ca="1"/>
        <v>#N/A</v>
      </c>
      <c r="AT116" s="429" t="e">
        <f ca="1"/>
        <v>#N/A</v>
      </c>
      <c r="AU116" s="429" t="e">
        <f ca="1"/>
        <v>#N/A</v>
      </c>
      <c r="AV116" s="429" t="e">
        <f ca="1"/>
        <v>#N/A</v>
      </c>
      <c r="AW116" s="429" t="e">
        <f ca="1"/>
        <v>#N/A</v>
      </c>
      <c r="AX116" s="429" t="e">
        <f ca="1"/>
        <v>#N/A</v>
      </c>
      <c r="AY116" s="429" t="e">
        <f ca="1"/>
        <v>#N/A</v>
      </c>
      <c r="AZ116" s="429" t="e">
        <f ca="1"/>
        <v>#N/A</v>
      </c>
      <c r="BA116" s="429" t="e">
        <f ca="1"/>
        <v>#N/A</v>
      </c>
      <c r="BB116" s="429" t="e">
        <f ca="1"/>
        <v>#N/A</v>
      </c>
      <c r="BC116" s="429" t="e">
        <f ca="1"/>
        <v>#N/A</v>
      </c>
      <c r="BD116" s="429" t="e">
        <f ca="1"/>
        <v>#N/A</v>
      </c>
      <c r="BE116" s="429" t="e">
        <f ca="1"/>
        <v>#N/A</v>
      </c>
      <c r="BF116" s="429" t="e">
        <f ca="1"/>
        <v>#N/A</v>
      </c>
      <c r="BG116" s="429" t="e">
        <f ca="1"/>
        <v>#N/A</v>
      </c>
      <c r="BH116" s="429" t="e">
        <f ca="1"/>
        <v>#N/A</v>
      </c>
      <c r="BI116" s="429" t="e">
        <f ca="1"/>
        <v>#N/A</v>
      </c>
      <c r="BJ116" s="429" t="e">
        <f ca="1"/>
        <v>#N/A</v>
      </c>
      <c r="BK116" s="429" t="e">
        <f ca="1"/>
        <v>#N/A</v>
      </c>
      <c r="BL116" s="429" t="e">
        <f ca="1"/>
        <v>#N/A</v>
      </c>
      <c r="BM116" s="429" t="e">
        <f ca="1"/>
        <v>#N/A</v>
      </c>
      <c r="BN116" s="429" t="e">
        <f ca="1"/>
        <v>#N/A</v>
      </c>
      <c r="BO116" s="429" t="e">
        <f ca="1"/>
        <v>#N/A</v>
      </c>
      <c r="BP116" s="429" t="e">
        <f ca="1"/>
        <v>#N/A</v>
      </c>
      <c r="BQ116" s="429" t="e">
        <f ca="1"/>
        <v>#N/A</v>
      </c>
      <c r="BR116" s="429" t="e">
        <f ca="1"/>
        <v>#N/A</v>
      </c>
      <c r="BS116" s="429" t="e">
        <f ca="1"/>
        <v>#N/A</v>
      </c>
      <c r="BT116" s="429" t="e">
        <f ca="1"/>
        <v>#N/A</v>
      </c>
      <c r="BU116" s="429" t="e">
        <f ca="1"/>
        <v>#N/A</v>
      </c>
      <c r="BV116" s="429" t="e">
        <f ca="1"/>
        <v>#N/A</v>
      </c>
      <c r="BW116" s="429" t="e">
        <f ca="1"/>
        <v>#N/A</v>
      </c>
      <c r="BX116" s="429" t="e">
        <f ca="1"/>
        <v>#N/A</v>
      </c>
      <c r="BY116" s="429" t="e">
        <f ca="1"/>
        <v>#N/A</v>
      </c>
      <c r="BZ116" s="429" t="e">
        <f ca="1"/>
        <v>#N/A</v>
      </c>
      <c r="CA116" s="429" t="e">
        <f ca="1"/>
        <v>#N/A</v>
      </c>
      <c r="CB116" s="429" t="e">
        <f ca="1"/>
        <v>#N/A</v>
      </c>
      <c r="CC116" s="429" t="e">
        <f ca="1"/>
        <v>#N/A</v>
      </c>
      <c r="CD116" s="429" t="e">
        <f ca="1"/>
        <v>#N/A</v>
      </c>
      <c r="CE116" s="429" t="e">
        <f ca="1"/>
        <v>#N/A</v>
      </c>
      <c r="CF116" s="429" t="e">
        <f ca="1"/>
        <v>#N/A</v>
      </c>
      <c r="CG116" s="429" t="e">
        <f ca="1"/>
        <v>#N/A</v>
      </c>
      <c r="CH116" s="429" t="e">
        <f ca="1"/>
        <v>#N/A</v>
      </c>
      <c r="CI116" s="429" t="e">
        <f ca="1"/>
        <v>#N/A</v>
      </c>
      <c r="CJ116" s="429" t="e">
        <f ca="1"/>
        <v>#N/A</v>
      </c>
      <c r="CK116" s="429" t="e">
        <f ca="1"/>
        <v>#N/A</v>
      </c>
      <c r="CL116" s="429" t="e">
        <f ca="1"/>
        <v>#N/A</v>
      </c>
      <c r="CM116" s="429" t="e">
        <f ca="1"/>
        <v>#N/A</v>
      </c>
      <c r="CN116" s="429" t="e">
        <f ca="1"/>
        <v>#N/A</v>
      </c>
      <c r="CO116" s="429" t="e">
        <f ca="1"/>
        <v>#N/A</v>
      </c>
      <c r="CP116" s="429" t="e">
        <f ca="1"/>
        <v>#N/A</v>
      </c>
      <c r="CQ116" s="429" t="e">
        <f ca="1"/>
        <v>#N/A</v>
      </c>
      <c r="CR116" s="429" t="e">
        <f ca="1"/>
        <v>#N/A</v>
      </c>
      <c r="CS116" s="429" t="e">
        <f ca="1"/>
        <v>#N/A</v>
      </c>
      <c r="CT116" s="429" t="e">
        <f ca="1"/>
        <v>#N/A</v>
      </c>
      <c r="CU116" s="429" t="e">
        <f ca="1"/>
        <v>#N/A</v>
      </c>
      <c r="CV116" s="429" t="e">
        <f ca="1"/>
        <v>#N/A</v>
      </c>
      <c r="CW116" s="429" t="e">
        <f ca="1"/>
        <v>#N/A</v>
      </c>
      <c r="CX116" s="429" t="e">
        <f ca="1"/>
        <v>#N/A</v>
      </c>
      <c r="CY116" s="429" t="e">
        <f ca="1"/>
        <v>#N/A</v>
      </c>
      <c r="CZ116" s="429" t="e">
        <f ca="1"/>
        <v>#N/A</v>
      </c>
      <c r="DA116" s="429" t="e">
        <f ca="1"/>
        <v>#N/A</v>
      </c>
      <c r="DB116" s="429" t="e">
        <f ca="1"/>
        <v>#N/A</v>
      </c>
      <c r="DC116" s="429" t="e">
        <f ca="1"/>
        <v>#N/A</v>
      </c>
      <c r="DD116" s="429" t="e">
        <f ca="1"/>
        <v>#N/A</v>
      </c>
      <c r="DE116" s="429" t="e">
        <f ca="1"/>
        <v>#N/A</v>
      </c>
      <c r="DF116" s="429" t="e">
        <f ca="1"/>
        <v>#N/A</v>
      </c>
      <c r="DG116" s="429" t="e">
        <f ca="1"/>
        <v>#N/A</v>
      </c>
      <c r="DH116" s="429" t="e">
        <f ca="1"/>
        <v>#N/A</v>
      </c>
      <c r="DI116" s="429" t="e">
        <f ca="1"/>
        <v>#N/A</v>
      </c>
      <c r="DJ116" s="429" t="e">
        <f ca="1"/>
        <v>#N/A</v>
      </c>
      <c r="DK116" s="429" t="e">
        <f ca="1"/>
        <v>#N/A</v>
      </c>
      <c r="DL116" s="429" t="e">
        <f ca="1"/>
        <v>#N/A</v>
      </c>
      <c r="DM116" s="429" t="e">
        <f ca="1"/>
        <v>#N/A</v>
      </c>
      <c r="DN116" s="429" t="e">
        <f ca="1"/>
        <v>#N/A</v>
      </c>
      <c r="DO116" s="429" t="e">
        <f ca="1"/>
        <v>#N/A</v>
      </c>
      <c r="DP116" s="429" t="e">
        <f ca="1"/>
        <v>#N/A</v>
      </c>
      <c r="DQ116" s="429" t="e">
        <f ca="1"/>
        <v>#N/A</v>
      </c>
      <c r="DR116" s="429" t="e">
        <f ca="1"/>
        <v>#N/A</v>
      </c>
      <c r="DS116" s="429" t="e">
        <f ca="1"/>
        <v>#N/A</v>
      </c>
      <c r="DT116" s="23"/>
    </row>
    <row r="117" spans="2:125" s="39" customFormat="1" ht="12" x14ac:dyDescent="0.25">
      <c r="B117" s="53" t="s">
        <v>561</v>
      </c>
      <c r="C117" s="360" t="str">
        <v>-</v>
      </c>
      <c r="D117" s="428" t="e">
        <f ca="1"/>
        <v>#N/A</v>
      </c>
      <c r="E117" s="429" t="e">
        <f ca="1"/>
        <v>#N/A</v>
      </c>
      <c r="F117" s="429" t="e">
        <f ca="1"/>
        <v>#N/A</v>
      </c>
      <c r="G117" s="429" t="e">
        <f ca="1"/>
        <v>#N/A</v>
      </c>
      <c r="H117" s="429" t="e">
        <f ca="1"/>
        <v>#N/A</v>
      </c>
      <c r="I117" s="429" t="e">
        <f ca="1"/>
        <v>#N/A</v>
      </c>
      <c r="J117" s="429" t="e">
        <f ca="1"/>
        <v>#N/A</v>
      </c>
      <c r="K117" s="429" t="e">
        <f ca="1"/>
        <v>#N/A</v>
      </c>
      <c r="L117" s="429" t="e">
        <f ca="1"/>
        <v>#N/A</v>
      </c>
      <c r="M117" s="429" t="e">
        <f ca="1"/>
        <v>#N/A</v>
      </c>
      <c r="N117" s="429" t="e">
        <f ca="1"/>
        <v>#N/A</v>
      </c>
      <c r="O117" s="429" t="e">
        <f ca="1"/>
        <v>#N/A</v>
      </c>
      <c r="P117" s="429" t="e">
        <f ca="1"/>
        <v>#N/A</v>
      </c>
      <c r="Q117" s="429" t="e">
        <f ca="1"/>
        <v>#N/A</v>
      </c>
      <c r="R117" s="429" t="e">
        <f ca="1"/>
        <v>#N/A</v>
      </c>
      <c r="S117" s="429" t="e">
        <f ca="1"/>
        <v>#N/A</v>
      </c>
      <c r="T117" s="429" t="e">
        <f ca="1"/>
        <v>#N/A</v>
      </c>
      <c r="U117" s="429" t="e">
        <f ca="1"/>
        <v>#N/A</v>
      </c>
      <c r="V117" s="429" t="e">
        <f ca="1"/>
        <v>#N/A</v>
      </c>
      <c r="W117" s="429" t="e">
        <f ca="1"/>
        <v>#N/A</v>
      </c>
      <c r="X117" s="429" t="e">
        <f ca="1"/>
        <v>#N/A</v>
      </c>
      <c r="Y117" s="429" t="e">
        <f ca="1"/>
        <v>#N/A</v>
      </c>
      <c r="Z117" s="429" t="e">
        <f ca="1"/>
        <v>#N/A</v>
      </c>
      <c r="AA117" s="429" t="e">
        <f ca="1"/>
        <v>#N/A</v>
      </c>
      <c r="AB117" s="429" t="e">
        <f ca="1"/>
        <v>#N/A</v>
      </c>
      <c r="AC117" s="429" t="e">
        <f ca="1"/>
        <v>#N/A</v>
      </c>
      <c r="AD117" s="429" t="e">
        <f ca="1"/>
        <v>#N/A</v>
      </c>
      <c r="AE117" s="429" t="e">
        <f ca="1"/>
        <v>#N/A</v>
      </c>
      <c r="AF117" s="429" t="e">
        <f ca="1"/>
        <v>#N/A</v>
      </c>
      <c r="AG117" s="429" t="e">
        <f ca="1"/>
        <v>#N/A</v>
      </c>
      <c r="AH117" s="429" t="e">
        <f ca="1"/>
        <v>#N/A</v>
      </c>
      <c r="AI117" s="429" t="e">
        <f ca="1"/>
        <v>#N/A</v>
      </c>
      <c r="AJ117" s="429" t="e">
        <f ca="1"/>
        <v>#N/A</v>
      </c>
      <c r="AK117" s="429" t="e">
        <f ca="1"/>
        <v>#N/A</v>
      </c>
      <c r="AL117" s="429" t="e">
        <f ca="1"/>
        <v>#N/A</v>
      </c>
      <c r="AM117" s="429" t="e">
        <f ca="1"/>
        <v>#N/A</v>
      </c>
      <c r="AN117" s="429" t="e">
        <f ca="1"/>
        <v>#N/A</v>
      </c>
      <c r="AO117" s="429" t="e">
        <f ca="1"/>
        <v>#N/A</v>
      </c>
      <c r="AP117" s="429" t="e">
        <f ca="1"/>
        <v>#N/A</v>
      </c>
      <c r="AQ117" s="429" t="e">
        <f ca="1"/>
        <v>#N/A</v>
      </c>
      <c r="AR117" s="429" t="e">
        <f ca="1"/>
        <v>#N/A</v>
      </c>
      <c r="AS117" s="429" t="e">
        <f ca="1"/>
        <v>#N/A</v>
      </c>
      <c r="AT117" s="429" t="e">
        <f ca="1"/>
        <v>#N/A</v>
      </c>
      <c r="AU117" s="429" t="e">
        <f ca="1"/>
        <v>#N/A</v>
      </c>
      <c r="AV117" s="429" t="e">
        <f ca="1"/>
        <v>#N/A</v>
      </c>
      <c r="AW117" s="429" t="e">
        <f ca="1"/>
        <v>#N/A</v>
      </c>
      <c r="AX117" s="429" t="e">
        <f ca="1"/>
        <v>#N/A</v>
      </c>
      <c r="AY117" s="429" t="e">
        <f ca="1"/>
        <v>#N/A</v>
      </c>
      <c r="AZ117" s="429" t="e">
        <f ca="1"/>
        <v>#N/A</v>
      </c>
      <c r="BA117" s="429" t="e">
        <f ca="1"/>
        <v>#N/A</v>
      </c>
      <c r="BB117" s="429" t="e">
        <f ca="1"/>
        <v>#N/A</v>
      </c>
      <c r="BC117" s="429" t="e">
        <f ca="1"/>
        <v>#N/A</v>
      </c>
      <c r="BD117" s="429" t="e">
        <f ca="1"/>
        <v>#N/A</v>
      </c>
      <c r="BE117" s="429" t="e">
        <f ca="1"/>
        <v>#N/A</v>
      </c>
      <c r="BF117" s="429" t="e">
        <f ca="1"/>
        <v>#N/A</v>
      </c>
      <c r="BG117" s="429" t="e">
        <f ca="1"/>
        <v>#N/A</v>
      </c>
      <c r="BH117" s="429" t="e">
        <f ca="1"/>
        <v>#N/A</v>
      </c>
      <c r="BI117" s="429" t="e">
        <f ca="1"/>
        <v>#N/A</v>
      </c>
      <c r="BJ117" s="429" t="e">
        <f ca="1"/>
        <v>#N/A</v>
      </c>
      <c r="BK117" s="429" t="e">
        <f ca="1"/>
        <v>#N/A</v>
      </c>
      <c r="BL117" s="429" t="e">
        <f ca="1"/>
        <v>#N/A</v>
      </c>
      <c r="BM117" s="429" t="e">
        <f ca="1"/>
        <v>#N/A</v>
      </c>
      <c r="BN117" s="429" t="e">
        <f ca="1"/>
        <v>#N/A</v>
      </c>
      <c r="BO117" s="429" t="e">
        <f ca="1"/>
        <v>#N/A</v>
      </c>
      <c r="BP117" s="429" t="e">
        <f ca="1"/>
        <v>#N/A</v>
      </c>
      <c r="BQ117" s="429" t="e">
        <f ca="1"/>
        <v>#N/A</v>
      </c>
      <c r="BR117" s="429" t="e">
        <f ca="1"/>
        <v>#N/A</v>
      </c>
      <c r="BS117" s="429" t="e">
        <f ca="1"/>
        <v>#N/A</v>
      </c>
      <c r="BT117" s="429" t="e">
        <f ca="1"/>
        <v>#N/A</v>
      </c>
      <c r="BU117" s="429" t="e">
        <f ca="1"/>
        <v>#N/A</v>
      </c>
      <c r="BV117" s="429" t="e">
        <f ca="1"/>
        <v>#N/A</v>
      </c>
      <c r="BW117" s="429" t="e">
        <f ca="1"/>
        <v>#N/A</v>
      </c>
      <c r="BX117" s="429" t="e">
        <f ca="1"/>
        <v>#N/A</v>
      </c>
      <c r="BY117" s="429" t="e">
        <f ca="1"/>
        <v>#N/A</v>
      </c>
      <c r="BZ117" s="429" t="e">
        <f ca="1"/>
        <v>#N/A</v>
      </c>
      <c r="CA117" s="429" t="e">
        <f ca="1"/>
        <v>#N/A</v>
      </c>
      <c r="CB117" s="429" t="e">
        <f ca="1"/>
        <v>#N/A</v>
      </c>
      <c r="CC117" s="429" t="e">
        <f ca="1"/>
        <v>#N/A</v>
      </c>
      <c r="CD117" s="429" t="e">
        <f ca="1"/>
        <v>#N/A</v>
      </c>
      <c r="CE117" s="429" t="e">
        <f ca="1"/>
        <v>#N/A</v>
      </c>
      <c r="CF117" s="429" t="e">
        <f ca="1"/>
        <v>#N/A</v>
      </c>
      <c r="CG117" s="429" t="e">
        <f ca="1"/>
        <v>#N/A</v>
      </c>
      <c r="CH117" s="429" t="e">
        <f ca="1"/>
        <v>#N/A</v>
      </c>
      <c r="CI117" s="429" t="e">
        <f ca="1"/>
        <v>#N/A</v>
      </c>
      <c r="CJ117" s="429" t="e">
        <f ca="1"/>
        <v>#N/A</v>
      </c>
      <c r="CK117" s="429" t="e">
        <f ca="1"/>
        <v>#N/A</v>
      </c>
      <c r="CL117" s="429" t="e">
        <f ca="1"/>
        <v>#N/A</v>
      </c>
      <c r="CM117" s="429" t="e">
        <f ca="1"/>
        <v>#N/A</v>
      </c>
      <c r="CN117" s="429" t="e">
        <f ca="1"/>
        <v>#N/A</v>
      </c>
      <c r="CO117" s="429" t="e">
        <f ca="1"/>
        <v>#N/A</v>
      </c>
      <c r="CP117" s="429" t="e">
        <f ca="1"/>
        <v>#N/A</v>
      </c>
      <c r="CQ117" s="429" t="e">
        <f ca="1"/>
        <v>#N/A</v>
      </c>
      <c r="CR117" s="429" t="e">
        <f ca="1"/>
        <v>#N/A</v>
      </c>
      <c r="CS117" s="429" t="e">
        <f ca="1"/>
        <v>#N/A</v>
      </c>
      <c r="CT117" s="429" t="e">
        <f ca="1"/>
        <v>#N/A</v>
      </c>
      <c r="CU117" s="429" t="e">
        <f ca="1"/>
        <v>#N/A</v>
      </c>
      <c r="CV117" s="429" t="e">
        <f ca="1"/>
        <v>#N/A</v>
      </c>
      <c r="CW117" s="429" t="e">
        <f ca="1"/>
        <v>#N/A</v>
      </c>
      <c r="CX117" s="429" t="e">
        <f ca="1"/>
        <v>#N/A</v>
      </c>
      <c r="CY117" s="429" t="e">
        <f ca="1"/>
        <v>#N/A</v>
      </c>
      <c r="CZ117" s="429" t="e">
        <f ca="1"/>
        <v>#N/A</v>
      </c>
      <c r="DA117" s="429" t="e">
        <f ca="1"/>
        <v>#N/A</v>
      </c>
      <c r="DB117" s="429" t="e">
        <f ca="1"/>
        <v>#N/A</v>
      </c>
      <c r="DC117" s="429" t="e">
        <f ca="1"/>
        <v>#N/A</v>
      </c>
      <c r="DD117" s="429" t="e">
        <f ca="1"/>
        <v>#N/A</v>
      </c>
      <c r="DE117" s="429" t="e">
        <f ca="1"/>
        <v>#N/A</v>
      </c>
      <c r="DF117" s="429" t="e">
        <f ca="1"/>
        <v>#N/A</v>
      </c>
      <c r="DG117" s="429" t="e">
        <f ca="1"/>
        <v>#N/A</v>
      </c>
      <c r="DH117" s="429" t="e">
        <f ca="1"/>
        <v>#N/A</v>
      </c>
      <c r="DI117" s="429" t="e">
        <f ca="1"/>
        <v>#N/A</v>
      </c>
      <c r="DJ117" s="429" t="e">
        <f ca="1"/>
        <v>#N/A</v>
      </c>
      <c r="DK117" s="429" t="e">
        <f ca="1"/>
        <v>#N/A</v>
      </c>
      <c r="DL117" s="429" t="e">
        <f ca="1"/>
        <v>#N/A</v>
      </c>
      <c r="DM117" s="429" t="e">
        <f ca="1"/>
        <v>#N/A</v>
      </c>
      <c r="DN117" s="429" t="e">
        <f ca="1"/>
        <v>#N/A</v>
      </c>
      <c r="DO117" s="429" t="e">
        <f ca="1"/>
        <v>#N/A</v>
      </c>
      <c r="DP117" s="429" t="e">
        <f ca="1"/>
        <v>#N/A</v>
      </c>
      <c r="DQ117" s="429" t="e">
        <f ca="1"/>
        <v>#N/A</v>
      </c>
      <c r="DR117" s="429" t="e">
        <f ca="1"/>
        <v>#N/A</v>
      </c>
      <c r="DS117" s="429" t="e">
        <f ca="1"/>
        <v>#N/A</v>
      </c>
      <c r="DT117" s="23"/>
    </row>
    <row r="118" spans="2:125" s="39" customFormat="1" ht="12" x14ac:dyDescent="0.25">
      <c r="B118" s="53" t="s">
        <v>562</v>
      </c>
      <c r="C118" s="362" t="str">
        <v>-</v>
      </c>
      <c r="D118" s="432" t="e">
        <f ca="1"/>
        <v>#N/A</v>
      </c>
      <c r="E118" s="433" t="e">
        <f ca="1"/>
        <v>#N/A</v>
      </c>
      <c r="F118" s="433" t="e">
        <f ca="1"/>
        <v>#N/A</v>
      </c>
      <c r="G118" s="433" t="e">
        <f ca="1"/>
        <v>#N/A</v>
      </c>
      <c r="H118" s="433" t="e">
        <f ca="1"/>
        <v>#N/A</v>
      </c>
      <c r="I118" s="433" t="e">
        <f ca="1"/>
        <v>#N/A</v>
      </c>
      <c r="J118" s="433" t="e">
        <f ca="1"/>
        <v>#N/A</v>
      </c>
      <c r="K118" s="433" t="e">
        <f ca="1"/>
        <v>#N/A</v>
      </c>
      <c r="L118" s="433" t="e">
        <f ca="1"/>
        <v>#N/A</v>
      </c>
      <c r="M118" s="433" t="e">
        <f ca="1"/>
        <v>#N/A</v>
      </c>
      <c r="N118" s="433" t="e">
        <f ca="1"/>
        <v>#N/A</v>
      </c>
      <c r="O118" s="433" t="e">
        <f ca="1"/>
        <v>#N/A</v>
      </c>
      <c r="P118" s="433" t="e">
        <f ca="1"/>
        <v>#N/A</v>
      </c>
      <c r="Q118" s="433" t="e">
        <f ca="1"/>
        <v>#N/A</v>
      </c>
      <c r="R118" s="433" t="e">
        <f ca="1"/>
        <v>#N/A</v>
      </c>
      <c r="S118" s="433" t="e">
        <f ca="1"/>
        <v>#N/A</v>
      </c>
      <c r="T118" s="433" t="e">
        <f ca="1"/>
        <v>#N/A</v>
      </c>
      <c r="U118" s="433" t="e">
        <f ca="1"/>
        <v>#N/A</v>
      </c>
      <c r="V118" s="433" t="e">
        <f ca="1"/>
        <v>#N/A</v>
      </c>
      <c r="W118" s="433" t="e">
        <f ca="1"/>
        <v>#N/A</v>
      </c>
      <c r="X118" s="433" t="e">
        <f ca="1"/>
        <v>#N/A</v>
      </c>
      <c r="Y118" s="433" t="e">
        <f ca="1"/>
        <v>#N/A</v>
      </c>
      <c r="Z118" s="433" t="e">
        <f ca="1"/>
        <v>#N/A</v>
      </c>
      <c r="AA118" s="433" t="e">
        <f ca="1"/>
        <v>#N/A</v>
      </c>
      <c r="AB118" s="433" t="e">
        <f ca="1"/>
        <v>#N/A</v>
      </c>
      <c r="AC118" s="433" t="e">
        <f ca="1"/>
        <v>#N/A</v>
      </c>
      <c r="AD118" s="433" t="e">
        <f ca="1"/>
        <v>#N/A</v>
      </c>
      <c r="AE118" s="433" t="e">
        <f ca="1"/>
        <v>#N/A</v>
      </c>
      <c r="AF118" s="433" t="e">
        <f ca="1"/>
        <v>#N/A</v>
      </c>
      <c r="AG118" s="433" t="e">
        <f ca="1"/>
        <v>#N/A</v>
      </c>
      <c r="AH118" s="433" t="e">
        <f ca="1"/>
        <v>#N/A</v>
      </c>
      <c r="AI118" s="433" t="e">
        <f ca="1"/>
        <v>#N/A</v>
      </c>
      <c r="AJ118" s="433" t="e">
        <f ca="1"/>
        <v>#N/A</v>
      </c>
      <c r="AK118" s="433" t="e">
        <f ca="1"/>
        <v>#N/A</v>
      </c>
      <c r="AL118" s="433" t="e">
        <f ca="1"/>
        <v>#N/A</v>
      </c>
      <c r="AM118" s="433" t="e">
        <f ca="1"/>
        <v>#N/A</v>
      </c>
      <c r="AN118" s="433" t="e">
        <f ca="1"/>
        <v>#N/A</v>
      </c>
      <c r="AO118" s="433" t="e">
        <f ca="1"/>
        <v>#N/A</v>
      </c>
      <c r="AP118" s="433" t="e">
        <f ca="1"/>
        <v>#N/A</v>
      </c>
      <c r="AQ118" s="433" t="e">
        <f ca="1"/>
        <v>#N/A</v>
      </c>
      <c r="AR118" s="433" t="e">
        <f ca="1"/>
        <v>#N/A</v>
      </c>
      <c r="AS118" s="433" t="e">
        <f ca="1"/>
        <v>#N/A</v>
      </c>
      <c r="AT118" s="433" t="e">
        <f ca="1"/>
        <v>#N/A</v>
      </c>
      <c r="AU118" s="433" t="e">
        <f ca="1"/>
        <v>#N/A</v>
      </c>
      <c r="AV118" s="433" t="e">
        <f ca="1"/>
        <v>#N/A</v>
      </c>
      <c r="AW118" s="433" t="e">
        <f ca="1"/>
        <v>#N/A</v>
      </c>
      <c r="AX118" s="433" t="e">
        <f ca="1"/>
        <v>#N/A</v>
      </c>
      <c r="AY118" s="433" t="e">
        <f ca="1"/>
        <v>#N/A</v>
      </c>
      <c r="AZ118" s="433" t="e">
        <f ca="1"/>
        <v>#N/A</v>
      </c>
      <c r="BA118" s="433" t="e">
        <f ca="1"/>
        <v>#N/A</v>
      </c>
      <c r="BB118" s="433" t="e">
        <f ca="1"/>
        <v>#N/A</v>
      </c>
      <c r="BC118" s="433" t="e">
        <f ca="1"/>
        <v>#N/A</v>
      </c>
      <c r="BD118" s="433" t="e">
        <f ca="1"/>
        <v>#N/A</v>
      </c>
      <c r="BE118" s="433" t="e">
        <f ca="1"/>
        <v>#N/A</v>
      </c>
      <c r="BF118" s="433" t="e">
        <f ca="1"/>
        <v>#N/A</v>
      </c>
      <c r="BG118" s="433" t="e">
        <f ca="1"/>
        <v>#N/A</v>
      </c>
      <c r="BH118" s="433" t="e">
        <f ca="1"/>
        <v>#N/A</v>
      </c>
      <c r="BI118" s="433" t="e">
        <f ca="1"/>
        <v>#N/A</v>
      </c>
      <c r="BJ118" s="433" t="e">
        <f ca="1"/>
        <v>#N/A</v>
      </c>
      <c r="BK118" s="433" t="e">
        <f ca="1"/>
        <v>#N/A</v>
      </c>
      <c r="BL118" s="433" t="e">
        <f ca="1"/>
        <v>#N/A</v>
      </c>
      <c r="BM118" s="433" t="e">
        <f ca="1"/>
        <v>#N/A</v>
      </c>
      <c r="BN118" s="433" t="e">
        <f ca="1"/>
        <v>#N/A</v>
      </c>
      <c r="BO118" s="433" t="e">
        <f ca="1"/>
        <v>#N/A</v>
      </c>
      <c r="BP118" s="433" t="e">
        <f ca="1"/>
        <v>#N/A</v>
      </c>
      <c r="BQ118" s="433" t="e">
        <f ca="1"/>
        <v>#N/A</v>
      </c>
      <c r="BR118" s="433" t="e">
        <f ca="1"/>
        <v>#N/A</v>
      </c>
      <c r="BS118" s="433" t="e">
        <f ca="1"/>
        <v>#N/A</v>
      </c>
      <c r="BT118" s="433" t="e">
        <f ca="1"/>
        <v>#N/A</v>
      </c>
      <c r="BU118" s="433" t="e">
        <f ca="1"/>
        <v>#N/A</v>
      </c>
      <c r="BV118" s="433" t="e">
        <f ca="1"/>
        <v>#N/A</v>
      </c>
      <c r="BW118" s="433" t="e">
        <f ca="1"/>
        <v>#N/A</v>
      </c>
      <c r="BX118" s="433" t="e">
        <f ca="1"/>
        <v>#N/A</v>
      </c>
      <c r="BY118" s="433" t="e">
        <f ca="1"/>
        <v>#N/A</v>
      </c>
      <c r="BZ118" s="433" t="e">
        <f ca="1"/>
        <v>#N/A</v>
      </c>
      <c r="CA118" s="433" t="e">
        <f ca="1"/>
        <v>#N/A</v>
      </c>
      <c r="CB118" s="433" t="e">
        <f ca="1"/>
        <v>#N/A</v>
      </c>
      <c r="CC118" s="433" t="e">
        <f ca="1"/>
        <v>#N/A</v>
      </c>
      <c r="CD118" s="433" t="e">
        <f ca="1"/>
        <v>#N/A</v>
      </c>
      <c r="CE118" s="433" t="e">
        <f ca="1"/>
        <v>#N/A</v>
      </c>
      <c r="CF118" s="433" t="e">
        <f ca="1"/>
        <v>#N/A</v>
      </c>
      <c r="CG118" s="433" t="e">
        <f ca="1"/>
        <v>#N/A</v>
      </c>
      <c r="CH118" s="433" t="e">
        <f ca="1"/>
        <v>#N/A</v>
      </c>
      <c r="CI118" s="433" t="e">
        <f ca="1"/>
        <v>#N/A</v>
      </c>
      <c r="CJ118" s="433" t="e">
        <f ca="1"/>
        <v>#N/A</v>
      </c>
      <c r="CK118" s="433" t="e">
        <f ca="1"/>
        <v>#N/A</v>
      </c>
      <c r="CL118" s="433" t="e">
        <f ca="1"/>
        <v>#N/A</v>
      </c>
      <c r="CM118" s="433" t="e">
        <f ca="1"/>
        <v>#N/A</v>
      </c>
      <c r="CN118" s="433" t="e">
        <f ca="1"/>
        <v>#N/A</v>
      </c>
      <c r="CO118" s="433" t="e">
        <f ca="1"/>
        <v>#N/A</v>
      </c>
      <c r="CP118" s="433" t="e">
        <f ca="1"/>
        <v>#N/A</v>
      </c>
      <c r="CQ118" s="433" t="e">
        <f ca="1"/>
        <v>#N/A</v>
      </c>
      <c r="CR118" s="433" t="e">
        <f ca="1"/>
        <v>#N/A</v>
      </c>
      <c r="CS118" s="433" t="e">
        <f ca="1"/>
        <v>#N/A</v>
      </c>
      <c r="CT118" s="433" t="e">
        <f ca="1"/>
        <v>#N/A</v>
      </c>
      <c r="CU118" s="433" t="e">
        <f ca="1"/>
        <v>#N/A</v>
      </c>
      <c r="CV118" s="433" t="e">
        <f ca="1"/>
        <v>#N/A</v>
      </c>
      <c r="CW118" s="433" t="e">
        <f ca="1"/>
        <v>#N/A</v>
      </c>
      <c r="CX118" s="433" t="e">
        <f ca="1"/>
        <v>#N/A</v>
      </c>
      <c r="CY118" s="433" t="e">
        <f ca="1"/>
        <v>#N/A</v>
      </c>
      <c r="CZ118" s="433" t="e">
        <f ca="1"/>
        <v>#N/A</v>
      </c>
      <c r="DA118" s="433" t="e">
        <f ca="1"/>
        <v>#N/A</v>
      </c>
      <c r="DB118" s="433" t="e">
        <f ca="1"/>
        <v>#N/A</v>
      </c>
      <c r="DC118" s="433" t="e">
        <f ca="1"/>
        <v>#N/A</v>
      </c>
      <c r="DD118" s="433" t="e">
        <f ca="1"/>
        <v>#N/A</v>
      </c>
      <c r="DE118" s="433" t="e">
        <f ca="1"/>
        <v>#N/A</v>
      </c>
      <c r="DF118" s="433" t="e">
        <f ca="1"/>
        <v>#N/A</v>
      </c>
      <c r="DG118" s="433" t="e">
        <f ca="1"/>
        <v>#N/A</v>
      </c>
      <c r="DH118" s="433" t="e">
        <f ca="1"/>
        <v>#N/A</v>
      </c>
      <c r="DI118" s="433" t="e">
        <f ca="1"/>
        <v>#N/A</v>
      </c>
      <c r="DJ118" s="433" t="e">
        <f ca="1"/>
        <v>#N/A</v>
      </c>
      <c r="DK118" s="433" t="e">
        <f ca="1"/>
        <v>#N/A</v>
      </c>
      <c r="DL118" s="433" t="e">
        <f ca="1"/>
        <v>#N/A</v>
      </c>
      <c r="DM118" s="433" t="e">
        <f ca="1"/>
        <v>#N/A</v>
      </c>
      <c r="DN118" s="433" t="e">
        <f ca="1"/>
        <v>#N/A</v>
      </c>
      <c r="DO118" s="433" t="e">
        <f ca="1"/>
        <v>#N/A</v>
      </c>
      <c r="DP118" s="433" t="e">
        <f ca="1"/>
        <v>#N/A</v>
      </c>
      <c r="DQ118" s="433" t="e">
        <f ca="1"/>
        <v>#N/A</v>
      </c>
      <c r="DR118" s="433" t="e">
        <f ca="1"/>
        <v>#N/A</v>
      </c>
      <c r="DS118" s="433" t="e">
        <f ca="1"/>
        <v>#N/A</v>
      </c>
      <c r="DT118" s="25"/>
    </row>
    <row r="119" spans="2:125" s="39" customFormat="1" ht="12" x14ac:dyDescent="0.25">
      <c r="B119" s="53" t="s">
        <v>563</v>
      </c>
      <c r="C119" s="361" t="str">
        <v>-</v>
      </c>
      <c r="D119" s="430" t="e">
        <f ca="1"/>
        <v>#N/A</v>
      </c>
      <c r="E119" s="431" t="e">
        <f ca="1"/>
        <v>#N/A</v>
      </c>
      <c r="F119" s="431" t="e">
        <f ca="1"/>
        <v>#N/A</v>
      </c>
      <c r="G119" s="431" t="e">
        <f ca="1"/>
        <v>#N/A</v>
      </c>
      <c r="H119" s="431" t="e">
        <f ca="1"/>
        <v>#N/A</v>
      </c>
      <c r="I119" s="431" t="e">
        <f ca="1"/>
        <v>#N/A</v>
      </c>
      <c r="J119" s="431" t="e">
        <f ca="1"/>
        <v>#N/A</v>
      </c>
      <c r="K119" s="431" t="e">
        <f ca="1"/>
        <v>#N/A</v>
      </c>
      <c r="L119" s="431" t="e">
        <f ca="1"/>
        <v>#N/A</v>
      </c>
      <c r="M119" s="431" t="e">
        <f ca="1"/>
        <v>#N/A</v>
      </c>
      <c r="N119" s="431" t="e">
        <f ca="1"/>
        <v>#N/A</v>
      </c>
      <c r="O119" s="431" t="e">
        <f ca="1"/>
        <v>#N/A</v>
      </c>
      <c r="P119" s="431" t="e">
        <f ca="1"/>
        <v>#N/A</v>
      </c>
      <c r="Q119" s="431" t="e">
        <f ca="1"/>
        <v>#N/A</v>
      </c>
      <c r="R119" s="431" t="e">
        <f ca="1"/>
        <v>#N/A</v>
      </c>
      <c r="S119" s="431" t="e">
        <f ca="1"/>
        <v>#N/A</v>
      </c>
      <c r="T119" s="431" t="e">
        <f ca="1"/>
        <v>#N/A</v>
      </c>
      <c r="U119" s="431" t="e">
        <f ca="1"/>
        <v>#N/A</v>
      </c>
      <c r="V119" s="431" t="e">
        <f ca="1"/>
        <v>#N/A</v>
      </c>
      <c r="W119" s="431" t="e">
        <f ca="1"/>
        <v>#N/A</v>
      </c>
      <c r="X119" s="431" t="e">
        <f ca="1"/>
        <v>#N/A</v>
      </c>
      <c r="Y119" s="431" t="e">
        <f ca="1"/>
        <v>#N/A</v>
      </c>
      <c r="Z119" s="431" t="e">
        <f ca="1"/>
        <v>#N/A</v>
      </c>
      <c r="AA119" s="431" t="e">
        <f ca="1"/>
        <v>#N/A</v>
      </c>
      <c r="AB119" s="431" t="e">
        <f ca="1"/>
        <v>#N/A</v>
      </c>
      <c r="AC119" s="431" t="e">
        <f ca="1"/>
        <v>#N/A</v>
      </c>
      <c r="AD119" s="431" t="e">
        <f ca="1"/>
        <v>#N/A</v>
      </c>
      <c r="AE119" s="431" t="e">
        <f ca="1"/>
        <v>#N/A</v>
      </c>
      <c r="AF119" s="431" t="e">
        <f ca="1"/>
        <v>#N/A</v>
      </c>
      <c r="AG119" s="431" t="e">
        <f ca="1"/>
        <v>#N/A</v>
      </c>
      <c r="AH119" s="431" t="e">
        <f ca="1"/>
        <v>#N/A</v>
      </c>
      <c r="AI119" s="431" t="e">
        <f ca="1"/>
        <v>#N/A</v>
      </c>
      <c r="AJ119" s="431" t="e">
        <f ca="1"/>
        <v>#N/A</v>
      </c>
      <c r="AK119" s="431" t="e">
        <f ca="1"/>
        <v>#N/A</v>
      </c>
      <c r="AL119" s="431" t="e">
        <f ca="1"/>
        <v>#N/A</v>
      </c>
      <c r="AM119" s="431" t="e">
        <f ca="1"/>
        <v>#N/A</v>
      </c>
      <c r="AN119" s="431" t="e">
        <f ca="1"/>
        <v>#N/A</v>
      </c>
      <c r="AO119" s="431" t="e">
        <f ca="1"/>
        <v>#N/A</v>
      </c>
      <c r="AP119" s="431" t="e">
        <f ca="1"/>
        <v>#N/A</v>
      </c>
      <c r="AQ119" s="431" t="e">
        <f ca="1"/>
        <v>#N/A</v>
      </c>
      <c r="AR119" s="431" t="e">
        <f ca="1"/>
        <v>#N/A</v>
      </c>
      <c r="AS119" s="431" t="e">
        <f ca="1"/>
        <v>#N/A</v>
      </c>
      <c r="AT119" s="431" t="e">
        <f ca="1"/>
        <v>#N/A</v>
      </c>
      <c r="AU119" s="431" t="e">
        <f ca="1"/>
        <v>#N/A</v>
      </c>
      <c r="AV119" s="431" t="e">
        <f ca="1"/>
        <v>#N/A</v>
      </c>
      <c r="AW119" s="431" t="e">
        <f ca="1"/>
        <v>#N/A</v>
      </c>
      <c r="AX119" s="431" t="e">
        <f ca="1"/>
        <v>#N/A</v>
      </c>
      <c r="AY119" s="431" t="e">
        <f ca="1"/>
        <v>#N/A</v>
      </c>
      <c r="AZ119" s="431" t="e">
        <f ca="1"/>
        <v>#N/A</v>
      </c>
      <c r="BA119" s="431" t="e">
        <f ca="1"/>
        <v>#N/A</v>
      </c>
      <c r="BB119" s="431" t="e">
        <f ca="1"/>
        <v>#N/A</v>
      </c>
      <c r="BC119" s="431" t="e">
        <f ca="1"/>
        <v>#N/A</v>
      </c>
      <c r="BD119" s="431" t="e">
        <f ca="1"/>
        <v>#N/A</v>
      </c>
      <c r="BE119" s="431" t="e">
        <f ca="1"/>
        <v>#N/A</v>
      </c>
      <c r="BF119" s="431" t="e">
        <f ca="1"/>
        <v>#N/A</v>
      </c>
      <c r="BG119" s="431" t="e">
        <f ca="1"/>
        <v>#N/A</v>
      </c>
      <c r="BH119" s="431" t="e">
        <f ca="1"/>
        <v>#N/A</v>
      </c>
      <c r="BI119" s="431" t="e">
        <f ca="1"/>
        <v>#N/A</v>
      </c>
      <c r="BJ119" s="431" t="e">
        <f ca="1"/>
        <v>#N/A</v>
      </c>
      <c r="BK119" s="431" t="e">
        <f ca="1"/>
        <v>#N/A</v>
      </c>
      <c r="BL119" s="431" t="e">
        <f ca="1"/>
        <v>#N/A</v>
      </c>
      <c r="BM119" s="431" t="e">
        <f ca="1"/>
        <v>#N/A</v>
      </c>
      <c r="BN119" s="431" t="e">
        <f ca="1"/>
        <v>#N/A</v>
      </c>
      <c r="BO119" s="431" t="e">
        <f ca="1"/>
        <v>#N/A</v>
      </c>
      <c r="BP119" s="431" t="e">
        <f ca="1"/>
        <v>#N/A</v>
      </c>
      <c r="BQ119" s="431" t="e">
        <f ca="1"/>
        <v>#N/A</v>
      </c>
      <c r="BR119" s="431" t="e">
        <f ca="1"/>
        <v>#N/A</v>
      </c>
      <c r="BS119" s="431" t="e">
        <f ca="1"/>
        <v>#N/A</v>
      </c>
      <c r="BT119" s="431" t="e">
        <f ca="1"/>
        <v>#N/A</v>
      </c>
      <c r="BU119" s="431" t="e">
        <f ca="1"/>
        <v>#N/A</v>
      </c>
      <c r="BV119" s="431" t="e">
        <f ca="1"/>
        <v>#N/A</v>
      </c>
      <c r="BW119" s="431" t="e">
        <f ca="1"/>
        <v>#N/A</v>
      </c>
      <c r="BX119" s="431" t="e">
        <f ca="1"/>
        <v>#N/A</v>
      </c>
      <c r="BY119" s="431" t="e">
        <f ca="1"/>
        <v>#N/A</v>
      </c>
      <c r="BZ119" s="431" t="e">
        <f ca="1"/>
        <v>#N/A</v>
      </c>
      <c r="CA119" s="431" t="e">
        <f ca="1"/>
        <v>#N/A</v>
      </c>
      <c r="CB119" s="431" t="e">
        <f ca="1"/>
        <v>#N/A</v>
      </c>
      <c r="CC119" s="431" t="e">
        <f ca="1"/>
        <v>#N/A</v>
      </c>
      <c r="CD119" s="431" t="e">
        <f ca="1"/>
        <v>#N/A</v>
      </c>
      <c r="CE119" s="431" t="e">
        <f ca="1"/>
        <v>#N/A</v>
      </c>
      <c r="CF119" s="431" t="e">
        <f ca="1"/>
        <v>#N/A</v>
      </c>
      <c r="CG119" s="431" t="e">
        <f ca="1"/>
        <v>#N/A</v>
      </c>
      <c r="CH119" s="431" t="e">
        <f ca="1"/>
        <v>#N/A</v>
      </c>
      <c r="CI119" s="431" t="e">
        <f ca="1"/>
        <v>#N/A</v>
      </c>
      <c r="CJ119" s="431" t="e">
        <f ca="1"/>
        <v>#N/A</v>
      </c>
      <c r="CK119" s="431" t="e">
        <f ca="1"/>
        <v>#N/A</v>
      </c>
      <c r="CL119" s="431" t="e">
        <f ca="1"/>
        <v>#N/A</v>
      </c>
      <c r="CM119" s="431" t="e">
        <f ca="1"/>
        <v>#N/A</v>
      </c>
      <c r="CN119" s="431" t="e">
        <f ca="1"/>
        <v>#N/A</v>
      </c>
      <c r="CO119" s="431" t="e">
        <f ca="1"/>
        <v>#N/A</v>
      </c>
      <c r="CP119" s="431" t="e">
        <f ca="1"/>
        <v>#N/A</v>
      </c>
      <c r="CQ119" s="431" t="e">
        <f ca="1"/>
        <v>#N/A</v>
      </c>
      <c r="CR119" s="431" t="e">
        <f ca="1"/>
        <v>#N/A</v>
      </c>
      <c r="CS119" s="431" t="e">
        <f ca="1"/>
        <v>#N/A</v>
      </c>
      <c r="CT119" s="431" t="e">
        <f ca="1"/>
        <v>#N/A</v>
      </c>
      <c r="CU119" s="431" t="e">
        <f ca="1"/>
        <v>#N/A</v>
      </c>
      <c r="CV119" s="431" t="e">
        <f ca="1"/>
        <v>#N/A</v>
      </c>
      <c r="CW119" s="431" t="e">
        <f ca="1"/>
        <v>#N/A</v>
      </c>
      <c r="CX119" s="431" t="e">
        <f ca="1"/>
        <v>#N/A</v>
      </c>
      <c r="CY119" s="431" t="e">
        <f ca="1"/>
        <v>#N/A</v>
      </c>
      <c r="CZ119" s="431" t="e">
        <f ca="1"/>
        <v>#N/A</v>
      </c>
      <c r="DA119" s="431" t="e">
        <f ca="1"/>
        <v>#N/A</v>
      </c>
      <c r="DB119" s="431" t="e">
        <f ca="1"/>
        <v>#N/A</v>
      </c>
      <c r="DC119" s="431" t="e">
        <f ca="1"/>
        <v>#N/A</v>
      </c>
      <c r="DD119" s="431" t="e">
        <f ca="1"/>
        <v>#N/A</v>
      </c>
      <c r="DE119" s="431" t="e">
        <f ca="1"/>
        <v>#N/A</v>
      </c>
      <c r="DF119" s="431" t="e">
        <f ca="1"/>
        <v>#N/A</v>
      </c>
      <c r="DG119" s="431" t="e">
        <f ca="1"/>
        <v>#N/A</v>
      </c>
      <c r="DH119" s="431" t="e">
        <f ca="1"/>
        <v>#N/A</v>
      </c>
      <c r="DI119" s="431" t="e">
        <f ca="1"/>
        <v>#N/A</v>
      </c>
      <c r="DJ119" s="431" t="e">
        <f ca="1"/>
        <v>#N/A</v>
      </c>
      <c r="DK119" s="431" t="e">
        <f ca="1"/>
        <v>#N/A</v>
      </c>
      <c r="DL119" s="431" t="e">
        <f ca="1"/>
        <v>#N/A</v>
      </c>
      <c r="DM119" s="431" t="e">
        <f ca="1"/>
        <v>#N/A</v>
      </c>
      <c r="DN119" s="431" t="e">
        <f ca="1"/>
        <v>#N/A</v>
      </c>
      <c r="DO119" s="431" t="e">
        <f ca="1"/>
        <v>#N/A</v>
      </c>
      <c r="DP119" s="431" t="e">
        <f ca="1"/>
        <v>#N/A</v>
      </c>
      <c r="DQ119" s="431" t="e">
        <f ca="1"/>
        <v>#N/A</v>
      </c>
      <c r="DR119" s="431" t="e">
        <f ca="1"/>
        <v>#N/A</v>
      </c>
      <c r="DS119" s="431" t="e">
        <f ca="1"/>
        <v>#N/A</v>
      </c>
      <c r="DT119" s="24"/>
    </row>
    <row r="120" spans="2:125" s="39" customFormat="1" ht="12" x14ac:dyDescent="0.25">
      <c r="B120" s="53" t="s">
        <v>564</v>
      </c>
      <c r="C120" s="360" t="str">
        <v>-</v>
      </c>
      <c r="D120" s="428" t="e">
        <f ca="1"/>
        <v>#N/A</v>
      </c>
      <c r="E120" s="429" t="e">
        <f ca="1"/>
        <v>#N/A</v>
      </c>
      <c r="F120" s="429" t="e">
        <f ca="1"/>
        <v>#N/A</v>
      </c>
      <c r="G120" s="429" t="e">
        <f ca="1"/>
        <v>#N/A</v>
      </c>
      <c r="H120" s="429" t="e">
        <f ca="1"/>
        <v>#N/A</v>
      </c>
      <c r="I120" s="429" t="e">
        <f ca="1"/>
        <v>#N/A</v>
      </c>
      <c r="J120" s="429" t="e">
        <f ca="1"/>
        <v>#N/A</v>
      </c>
      <c r="K120" s="429" t="e">
        <f ca="1"/>
        <v>#N/A</v>
      </c>
      <c r="L120" s="429" t="e">
        <f ca="1"/>
        <v>#N/A</v>
      </c>
      <c r="M120" s="429" t="e">
        <f ca="1"/>
        <v>#N/A</v>
      </c>
      <c r="N120" s="429" t="e">
        <f ca="1"/>
        <v>#N/A</v>
      </c>
      <c r="O120" s="429" t="e">
        <f ca="1"/>
        <v>#N/A</v>
      </c>
      <c r="P120" s="429" t="e">
        <f ca="1"/>
        <v>#N/A</v>
      </c>
      <c r="Q120" s="429" t="e">
        <f ca="1"/>
        <v>#N/A</v>
      </c>
      <c r="R120" s="429" t="e">
        <f ca="1"/>
        <v>#N/A</v>
      </c>
      <c r="S120" s="429" t="e">
        <f ca="1"/>
        <v>#N/A</v>
      </c>
      <c r="T120" s="429" t="e">
        <f ca="1"/>
        <v>#N/A</v>
      </c>
      <c r="U120" s="429" t="e">
        <f ca="1"/>
        <v>#N/A</v>
      </c>
      <c r="V120" s="429" t="e">
        <f ca="1"/>
        <v>#N/A</v>
      </c>
      <c r="W120" s="429" t="e">
        <f ca="1"/>
        <v>#N/A</v>
      </c>
      <c r="X120" s="429" t="e">
        <f ca="1"/>
        <v>#N/A</v>
      </c>
      <c r="Y120" s="429" t="e">
        <f ca="1"/>
        <v>#N/A</v>
      </c>
      <c r="Z120" s="429" t="e">
        <f ca="1"/>
        <v>#N/A</v>
      </c>
      <c r="AA120" s="429" t="e">
        <f ca="1"/>
        <v>#N/A</v>
      </c>
      <c r="AB120" s="429" t="e">
        <f ca="1"/>
        <v>#N/A</v>
      </c>
      <c r="AC120" s="429" t="e">
        <f ca="1"/>
        <v>#N/A</v>
      </c>
      <c r="AD120" s="429" t="e">
        <f ca="1"/>
        <v>#N/A</v>
      </c>
      <c r="AE120" s="429" t="e">
        <f ca="1"/>
        <v>#N/A</v>
      </c>
      <c r="AF120" s="429" t="e">
        <f ca="1"/>
        <v>#N/A</v>
      </c>
      <c r="AG120" s="429" t="e">
        <f ca="1"/>
        <v>#N/A</v>
      </c>
      <c r="AH120" s="429" t="e">
        <f ca="1"/>
        <v>#N/A</v>
      </c>
      <c r="AI120" s="429" t="e">
        <f ca="1"/>
        <v>#N/A</v>
      </c>
      <c r="AJ120" s="429" t="e">
        <f ca="1"/>
        <v>#N/A</v>
      </c>
      <c r="AK120" s="429" t="e">
        <f ca="1"/>
        <v>#N/A</v>
      </c>
      <c r="AL120" s="429" t="e">
        <f ca="1"/>
        <v>#N/A</v>
      </c>
      <c r="AM120" s="429" t="e">
        <f ca="1"/>
        <v>#N/A</v>
      </c>
      <c r="AN120" s="429" t="e">
        <f ca="1"/>
        <v>#N/A</v>
      </c>
      <c r="AO120" s="429" t="e">
        <f ca="1"/>
        <v>#N/A</v>
      </c>
      <c r="AP120" s="429" t="e">
        <f ca="1"/>
        <v>#N/A</v>
      </c>
      <c r="AQ120" s="429" t="e">
        <f ca="1"/>
        <v>#N/A</v>
      </c>
      <c r="AR120" s="429" t="e">
        <f ca="1"/>
        <v>#N/A</v>
      </c>
      <c r="AS120" s="429" t="e">
        <f ca="1"/>
        <v>#N/A</v>
      </c>
      <c r="AT120" s="429" t="e">
        <f ca="1"/>
        <v>#N/A</v>
      </c>
      <c r="AU120" s="429" t="e">
        <f ca="1"/>
        <v>#N/A</v>
      </c>
      <c r="AV120" s="429" t="e">
        <f ca="1"/>
        <v>#N/A</v>
      </c>
      <c r="AW120" s="429" t="e">
        <f ca="1"/>
        <v>#N/A</v>
      </c>
      <c r="AX120" s="429" t="e">
        <f ca="1"/>
        <v>#N/A</v>
      </c>
      <c r="AY120" s="429" t="e">
        <f ca="1"/>
        <v>#N/A</v>
      </c>
      <c r="AZ120" s="429" t="e">
        <f ca="1"/>
        <v>#N/A</v>
      </c>
      <c r="BA120" s="429" t="e">
        <f ca="1"/>
        <v>#N/A</v>
      </c>
      <c r="BB120" s="429" t="e">
        <f ca="1"/>
        <v>#N/A</v>
      </c>
      <c r="BC120" s="429" t="e">
        <f ca="1"/>
        <v>#N/A</v>
      </c>
      <c r="BD120" s="429" t="e">
        <f ca="1"/>
        <v>#N/A</v>
      </c>
      <c r="BE120" s="429" t="e">
        <f ca="1"/>
        <v>#N/A</v>
      </c>
      <c r="BF120" s="429" t="e">
        <f ca="1"/>
        <v>#N/A</v>
      </c>
      <c r="BG120" s="429" t="e">
        <f ca="1"/>
        <v>#N/A</v>
      </c>
      <c r="BH120" s="429" t="e">
        <f ca="1"/>
        <v>#N/A</v>
      </c>
      <c r="BI120" s="429" t="e">
        <f ca="1"/>
        <v>#N/A</v>
      </c>
      <c r="BJ120" s="429" t="e">
        <f ca="1"/>
        <v>#N/A</v>
      </c>
      <c r="BK120" s="429" t="e">
        <f ca="1"/>
        <v>#N/A</v>
      </c>
      <c r="BL120" s="429" t="e">
        <f ca="1"/>
        <v>#N/A</v>
      </c>
      <c r="BM120" s="429" t="e">
        <f ca="1"/>
        <v>#N/A</v>
      </c>
      <c r="BN120" s="429" t="e">
        <f ca="1"/>
        <v>#N/A</v>
      </c>
      <c r="BO120" s="429" t="e">
        <f ca="1"/>
        <v>#N/A</v>
      </c>
      <c r="BP120" s="429" t="e">
        <f ca="1"/>
        <v>#N/A</v>
      </c>
      <c r="BQ120" s="429" t="e">
        <f ca="1"/>
        <v>#N/A</v>
      </c>
      <c r="BR120" s="429" t="e">
        <f ca="1"/>
        <v>#N/A</v>
      </c>
      <c r="BS120" s="429" t="e">
        <f ca="1"/>
        <v>#N/A</v>
      </c>
      <c r="BT120" s="429" t="e">
        <f ca="1"/>
        <v>#N/A</v>
      </c>
      <c r="BU120" s="429" t="e">
        <f ca="1"/>
        <v>#N/A</v>
      </c>
      <c r="BV120" s="429" t="e">
        <f ca="1"/>
        <v>#N/A</v>
      </c>
      <c r="BW120" s="429" t="e">
        <f ca="1"/>
        <v>#N/A</v>
      </c>
      <c r="BX120" s="429" t="e">
        <f ca="1"/>
        <v>#N/A</v>
      </c>
      <c r="BY120" s="429" t="e">
        <f ca="1"/>
        <v>#N/A</v>
      </c>
      <c r="BZ120" s="429" t="e">
        <f ca="1"/>
        <v>#N/A</v>
      </c>
      <c r="CA120" s="429" t="e">
        <f ca="1"/>
        <v>#N/A</v>
      </c>
      <c r="CB120" s="429" t="e">
        <f ca="1"/>
        <v>#N/A</v>
      </c>
      <c r="CC120" s="429" t="e">
        <f ca="1"/>
        <v>#N/A</v>
      </c>
      <c r="CD120" s="429" t="e">
        <f ca="1"/>
        <v>#N/A</v>
      </c>
      <c r="CE120" s="429" t="e">
        <f ca="1"/>
        <v>#N/A</v>
      </c>
      <c r="CF120" s="429" t="e">
        <f ca="1"/>
        <v>#N/A</v>
      </c>
      <c r="CG120" s="429" t="e">
        <f ca="1"/>
        <v>#N/A</v>
      </c>
      <c r="CH120" s="429" t="e">
        <f ca="1"/>
        <v>#N/A</v>
      </c>
      <c r="CI120" s="429" t="e">
        <f ca="1"/>
        <v>#N/A</v>
      </c>
      <c r="CJ120" s="429" t="e">
        <f ca="1"/>
        <v>#N/A</v>
      </c>
      <c r="CK120" s="429" t="e">
        <f ca="1"/>
        <v>#N/A</v>
      </c>
      <c r="CL120" s="429" t="e">
        <f ca="1"/>
        <v>#N/A</v>
      </c>
      <c r="CM120" s="429" t="e">
        <f ca="1"/>
        <v>#N/A</v>
      </c>
      <c r="CN120" s="429" t="e">
        <f ca="1"/>
        <v>#N/A</v>
      </c>
      <c r="CO120" s="429" t="e">
        <f ca="1"/>
        <v>#N/A</v>
      </c>
      <c r="CP120" s="429" t="e">
        <f ca="1"/>
        <v>#N/A</v>
      </c>
      <c r="CQ120" s="429" t="e">
        <f ca="1"/>
        <v>#N/A</v>
      </c>
      <c r="CR120" s="429" t="e">
        <f ca="1"/>
        <v>#N/A</v>
      </c>
      <c r="CS120" s="429" t="e">
        <f ca="1"/>
        <v>#N/A</v>
      </c>
      <c r="CT120" s="429" t="e">
        <f ca="1"/>
        <v>#N/A</v>
      </c>
      <c r="CU120" s="429" t="e">
        <f ca="1"/>
        <v>#N/A</v>
      </c>
      <c r="CV120" s="429" t="e">
        <f ca="1"/>
        <v>#N/A</v>
      </c>
      <c r="CW120" s="429" t="e">
        <f ca="1"/>
        <v>#N/A</v>
      </c>
      <c r="CX120" s="429" t="e">
        <f ca="1"/>
        <v>#N/A</v>
      </c>
      <c r="CY120" s="429" t="e">
        <f ca="1"/>
        <v>#N/A</v>
      </c>
      <c r="CZ120" s="429" t="e">
        <f ca="1"/>
        <v>#N/A</v>
      </c>
      <c r="DA120" s="429" t="e">
        <f ca="1"/>
        <v>#N/A</v>
      </c>
      <c r="DB120" s="429" t="e">
        <f ca="1"/>
        <v>#N/A</v>
      </c>
      <c r="DC120" s="429" t="e">
        <f ca="1"/>
        <v>#N/A</v>
      </c>
      <c r="DD120" s="429" t="e">
        <f ca="1"/>
        <v>#N/A</v>
      </c>
      <c r="DE120" s="429" t="e">
        <f ca="1"/>
        <v>#N/A</v>
      </c>
      <c r="DF120" s="429" t="e">
        <f ca="1"/>
        <v>#N/A</v>
      </c>
      <c r="DG120" s="429" t="e">
        <f ca="1"/>
        <v>#N/A</v>
      </c>
      <c r="DH120" s="429" t="e">
        <f ca="1"/>
        <v>#N/A</v>
      </c>
      <c r="DI120" s="429" t="e">
        <f ca="1"/>
        <v>#N/A</v>
      </c>
      <c r="DJ120" s="429" t="e">
        <f ca="1"/>
        <v>#N/A</v>
      </c>
      <c r="DK120" s="429" t="e">
        <f ca="1"/>
        <v>#N/A</v>
      </c>
      <c r="DL120" s="429" t="e">
        <f ca="1"/>
        <v>#N/A</v>
      </c>
      <c r="DM120" s="429" t="e">
        <f ca="1"/>
        <v>#N/A</v>
      </c>
      <c r="DN120" s="429" t="e">
        <f ca="1"/>
        <v>#N/A</v>
      </c>
      <c r="DO120" s="429" t="e">
        <f ca="1"/>
        <v>#N/A</v>
      </c>
      <c r="DP120" s="429" t="e">
        <f ca="1"/>
        <v>#N/A</v>
      </c>
      <c r="DQ120" s="429" t="e">
        <f ca="1"/>
        <v>#N/A</v>
      </c>
      <c r="DR120" s="429" t="e">
        <f ca="1"/>
        <v>#N/A</v>
      </c>
      <c r="DS120" s="429" t="e">
        <f ca="1"/>
        <v>#N/A</v>
      </c>
      <c r="DT120" s="23"/>
    </row>
    <row r="121" spans="2:125" s="39" customFormat="1" ht="12" x14ac:dyDescent="0.25">
      <c r="B121" s="53" t="s">
        <v>565</v>
      </c>
      <c r="C121" s="360" t="str">
        <v>-</v>
      </c>
      <c r="D121" s="428" t="e">
        <f ca="1"/>
        <v>#N/A</v>
      </c>
      <c r="E121" s="429" t="e">
        <f ca="1"/>
        <v>#N/A</v>
      </c>
      <c r="F121" s="429" t="e">
        <f ca="1"/>
        <v>#N/A</v>
      </c>
      <c r="G121" s="429" t="e">
        <f ca="1"/>
        <v>#N/A</v>
      </c>
      <c r="H121" s="429" t="e">
        <f ca="1"/>
        <v>#N/A</v>
      </c>
      <c r="I121" s="429" t="e">
        <f ca="1"/>
        <v>#N/A</v>
      </c>
      <c r="J121" s="429" t="e">
        <f ca="1"/>
        <v>#N/A</v>
      </c>
      <c r="K121" s="429" t="e">
        <f ca="1"/>
        <v>#N/A</v>
      </c>
      <c r="L121" s="429" t="e">
        <f ca="1"/>
        <v>#N/A</v>
      </c>
      <c r="M121" s="429" t="e">
        <f ca="1"/>
        <v>#N/A</v>
      </c>
      <c r="N121" s="429" t="e">
        <f ca="1"/>
        <v>#N/A</v>
      </c>
      <c r="O121" s="429" t="e">
        <f ca="1"/>
        <v>#N/A</v>
      </c>
      <c r="P121" s="429" t="e">
        <f ca="1"/>
        <v>#N/A</v>
      </c>
      <c r="Q121" s="429" t="e">
        <f ca="1"/>
        <v>#N/A</v>
      </c>
      <c r="R121" s="429" t="e">
        <f ca="1"/>
        <v>#N/A</v>
      </c>
      <c r="S121" s="429" t="e">
        <f ca="1"/>
        <v>#N/A</v>
      </c>
      <c r="T121" s="429" t="e">
        <f ca="1"/>
        <v>#N/A</v>
      </c>
      <c r="U121" s="429" t="e">
        <f ca="1"/>
        <v>#N/A</v>
      </c>
      <c r="V121" s="429" t="e">
        <f ca="1"/>
        <v>#N/A</v>
      </c>
      <c r="W121" s="429" t="e">
        <f ca="1"/>
        <v>#N/A</v>
      </c>
      <c r="X121" s="429" t="e">
        <f ca="1"/>
        <v>#N/A</v>
      </c>
      <c r="Y121" s="429" t="e">
        <f ca="1"/>
        <v>#N/A</v>
      </c>
      <c r="Z121" s="429" t="e">
        <f ca="1"/>
        <v>#N/A</v>
      </c>
      <c r="AA121" s="429" t="e">
        <f ca="1"/>
        <v>#N/A</v>
      </c>
      <c r="AB121" s="429" t="e">
        <f ca="1"/>
        <v>#N/A</v>
      </c>
      <c r="AC121" s="429" t="e">
        <f ca="1"/>
        <v>#N/A</v>
      </c>
      <c r="AD121" s="429" t="e">
        <f ca="1"/>
        <v>#N/A</v>
      </c>
      <c r="AE121" s="429" t="e">
        <f ca="1"/>
        <v>#N/A</v>
      </c>
      <c r="AF121" s="429" t="e">
        <f ca="1"/>
        <v>#N/A</v>
      </c>
      <c r="AG121" s="429" t="e">
        <f ca="1"/>
        <v>#N/A</v>
      </c>
      <c r="AH121" s="429" t="e">
        <f ca="1"/>
        <v>#N/A</v>
      </c>
      <c r="AI121" s="429" t="e">
        <f ca="1"/>
        <v>#N/A</v>
      </c>
      <c r="AJ121" s="429" t="e">
        <f ca="1"/>
        <v>#N/A</v>
      </c>
      <c r="AK121" s="429" t="e">
        <f ca="1"/>
        <v>#N/A</v>
      </c>
      <c r="AL121" s="429" t="e">
        <f ca="1"/>
        <v>#N/A</v>
      </c>
      <c r="AM121" s="429" t="e">
        <f ca="1"/>
        <v>#N/A</v>
      </c>
      <c r="AN121" s="429" t="e">
        <f ca="1"/>
        <v>#N/A</v>
      </c>
      <c r="AO121" s="429" t="e">
        <f ca="1"/>
        <v>#N/A</v>
      </c>
      <c r="AP121" s="429" t="e">
        <f ca="1"/>
        <v>#N/A</v>
      </c>
      <c r="AQ121" s="429" t="e">
        <f ca="1"/>
        <v>#N/A</v>
      </c>
      <c r="AR121" s="429" t="e">
        <f ca="1"/>
        <v>#N/A</v>
      </c>
      <c r="AS121" s="429" t="e">
        <f ca="1"/>
        <v>#N/A</v>
      </c>
      <c r="AT121" s="429" t="e">
        <f ca="1"/>
        <v>#N/A</v>
      </c>
      <c r="AU121" s="429" t="e">
        <f ca="1"/>
        <v>#N/A</v>
      </c>
      <c r="AV121" s="429" t="e">
        <f ca="1"/>
        <v>#N/A</v>
      </c>
      <c r="AW121" s="429" t="e">
        <f ca="1"/>
        <v>#N/A</v>
      </c>
      <c r="AX121" s="429" t="e">
        <f ca="1"/>
        <v>#N/A</v>
      </c>
      <c r="AY121" s="429" t="e">
        <f ca="1"/>
        <v>#N/A</v>
      </c>
      <c r="AZ121" s="429" t="e">
        <f ca="1"/>
        <v>#N/A</v>
      </c>
      <c r="BA121" s="429" t="e">
        <f ca="1"/>
        <v>#N/A</v>
      </c>
      <c r="BB121" s="429" t="e">
        <f ca="1"/>
        <v>#N/A</v>
      </c>
      <c r="BC121" s="429" t="e">
        <f ca="1"/>
        <v>#N/A</v>
      </c>
      <c r="BD121" s="429" t="e">
        <f ca="1"/>
        <v>#N/A</v>
      </c>
      <c r="BE121" s="429" t="e">
        <f ca="1"/>
        <v>#N/A</v>
      </c>
      <c r="BF121" s="429" t="e">
        <f ca="1"/>
        <v>#N/A</v>
      </c>
      <c r="BG121" s="429" t="e">
        <f ca="1"/>
        <v>#N/A</v>
      </c>
      <c r="BH121" s="429" t="e">
        <f ca="1"/>
        <v>#N/A</v>
      </c>
      <c r="BI121" s="429" t="e">
        <f ca="1"/>
        <v>#N/A</v>
      </c>
      <c r="BJ121" s="429" t="e">
        <f ca="1"/>
        <v>#N/A</v>
      </c>
      <c r="BK121" s="429" t="e">
        <f ca="1"/>
        <v>#N/A</v>
      </c>
      <c r="BL121" s="429" t="e">
        <f ca="1"/>
        <v>#N/A</v>
      </c>
      <c r="BM121" s="429" t="e">
        <f ca="1"/>
        <v>#N/A</v>
      </c>
      <c r="BN121" s="429" t="e">
        <f ca="1"/>
        <v>#N/A</v>
      </c>
      <c r="BO121" s="429" t="e">
        <f ca="1"/>
        <v>#N/A</v>
      </c>
      <c r="BP121" s="429" t="e">
        <f ca="1"/>
        <v>#N/A</v>
      </c>
      <c r="BQ121" s="429" t="e">
        <f ca="1"/>
        <v>#N/A</v>
      </c>
      <c r="BR121" s="429" t="e">
        <f ca="1"/>
        <v>#N/A</v>
      </c>
      <c r="BS121" s="429" t="e">
        <f ca="1"/>
        <v>#N/A</v>
      </c>
      <c r="BT121" s="429" t="e">
        <f ca="1"/>
        <v>#N/A</v>
      </c>
      <c r="BU121" s="429" t="e">
        <f ca="1"/>
        <v>#N/A</v>
      </c>
      <c r="BV121" s="429" t="e">
        <f ca="1"/>
        <v>#N/A</v>
      </c>
      <c r="BW121" s="429" t="e">
        <f ca="1"/>
        <v>#N/A</v>
      </c>
      <c r="BX121" s="429" t="e">
        <f ca="1"/>
        <v>#N/A</v>
      </c>
      <c r="BY121" s="429" t="e">
        <f ca="1"/>
        <v>#N/A</v>
      </c>
      <c r="BZ121" s="429" t="e">
        <f ca="1"/>
        <v>#N/A</v>
      </c>
      <c r="CA121" s="429" t="e">
        <f ca="1"/>
        <v>#N/A</v>
      </c>
      <c r="CB121" s="429" t="e">
        <f ca="1"/>
        <v>#N/A</v>
      </c>
      <c r="CC121" s="429" t="e">
        <f ca="1"/>
        <v>#N/A</v>
      </c>
      <c r="CD121" s="429" t="e">
        <f ca="1"/>
        <v>#N/A</v>
      </c>
      <c r="CE121" s="429" t="e">
        <f ca="1"/>
        <v>#N/A</v>
      </c>
      <c r="CF121" s="429" t="e">
        <f ca="1"/>
        <v>#N/A</v>
      </c>
      <c r="CG121" s="429" t="e">
        <f ca="1"/>
        <v>#N/A</v>
      </c>
      <c r="CH121" s="429" t="e">
        <f ca="1"/>
        <v>#N/A</v>
      </c>
      <c r="CI121" s="429" t="e">
        <f ca="1"/>
        <v>#N/A</v>
      </c>
      <c r="CJ121" s="429" t="e">
        <f ca="1"/>
        <v>#N/A</v>
      </c>
      <c r="CK121" s="429" t="e">
        <f ca="1"/>
        <v>#N/A</v>
      </c>
      <c r="CL121" s="429" t="e">
        <f ca="1"/>
        <v>#N/A</v>
      </c>
      <c r="CM121" s="429" t="e">
        <f ca="1"/>
        <v>#N/A</v>
      </c>
      <c r="CN121" s="429" t="e">
        <f ca="1"/>
        <v>#N/A</v>
      </c>
      <c r="CO121" s="429" t="e">
        <f ca="1"/>
        <v>#N/A</v>
      </c>
      <c r="CP121" s="429" t="e">
        <f ca="1"/>
        <v>#N/A</v>
      </c>
      <c r="CQ121" s="429" t="e">
        <f ca="1"/>
        <v>#N/A</v>
      </c>
      <c r="CR121" s="429" t="e">
        <f ca="1"/>
        <v>#N/A</v>
      </c>
      <c r="CS121" s="429" t="e">
        <f ca="1"/>
        <v>#N/A</v>
      </c>
      <c r="CT121" s="429" t="e">
        <f ca="1"/>
        <v>#N/A</v>
      </c>
      <c r="CU121" s="429" t="e">
        <f ca="1"/>
        <v>#N/A</v>
      </c>
      <c r="CV121" s="429" t="e">
        <f ca="1"/>
        <v>#N/A</v>
      </c>
      <c r="CW121" s="429" t="e">
        <f ca="1"/>
        <v>#N/A</v>
      </c>
      <c r="CX121" s="429" t="e">
        <f ca="1"/>
        <v>#N/A</v>
      </c>
      <c r="CY121" s="429" t="e">
        <f ca="1"/>
        <v>#N/A</v>
      </c>
      <c r="CZ121" s="429" t="e">
        <f ca="1"/>
        <v>#N/A</v>
      </c>
      <c r="DA121" s="429" t="e">
        <f ca="1"/>
        <v>#N/A</v>
      </c>
      <c r="DB121" s="429" t="e">
        <f ca="1"/>
        <v>#N/A</v>
      </c>
      <c r="DC121" s="429" t="e">
        <f ca="1"/>
        <v>#N/A</v>
      </c>
      <c r="DD121" s="429" t="e">
        <f ca="1"/>
        <v>#N/A</v>
      </c>
      <c r="DE121" s="429" t="e">
        <f ca="1"/>
        <v>#N/A</v>
      </c>
      <c r="DF121" s="429" t="e">
        <f ca="1"/>
        <v>#N/A</v>
      </c>
      <c r="DG121" s="429" t="e">
        <f ca="1"/>
        <v>#N/A</v>
      </c>
      <c r="DH121" s="429" t="e">
        <f ca="1"/>
        <v>#N/A</v>
      </c>
      <c r="DI121" s="429" t="e">
        <f ca="1"/>
        <v>#N/A</v>
      </c>
      <c r="DJ121" s="429" t="e">
        <f ca="1"/>
        <v>#N/A</v>
      </c>
      <c r="DK121" s="429" t="e">
        <f ca="1"/>
        <v>#N/A</v>
      </c>
      <c r="DL121" s="429" t="e">
        <f ca="1"/>
        <v>#N/A</v>
      </c>
      <c r="DM121" s="429" t="e">
        <f ca="1"/>
        <v>#N/A</v>
      </c>
      <c r="DN121" s="429" t="e">
        <f ca="1"/>
        <v>#N/A</v>
      </c>
      <c r="DO121" s="429" t="e">
        <f ca="1"/>
        <v>#N/A</v>
      </c>
      <c r="DP121" s="429" t="e">
        <f ca="1"/>
        <v>#N/A</v>
      </c>
      <c r="DQ121" s="429" t="e">
        <f ca="1"/>
        <v>#N/A</v>
      </c>
      <c r="DR121" s="429" t="e">
        <f ca="1"/>
        <v>#N/A</v>
      </c>
      <c r="DS121" s="429" t="e">
        <f ca="1"/>
        <v>#N/A</v>
      </c>
      <c r="DT121" s="23"/>
    </row>
    <row r="122" spans="2:125" s="39" customFormat="1" ht="12" x14ac:dyDescent="0.25">
      <c r="B122" s="53" t="s">
        <v>566</v>
      </c>
      <c r="C122" s="360" t="str">
        <v>-</v>
      </c>
      <c r="D122" s="428" t="e">
        <f ca="1"/>
        <v>#N/A</v>
      </c>
      <c r="E122" s="429" t="e">
        <f ca="1"/>
        <v>#N/A</v>
      </c>
      <c r="F122" s="429" t="e">
        <f ca="1"/>
        <v>#N/A</v>
      </c>
      <c r="G122" s="429" t="e">
        <f ca="1"/>
        <v>#N/A</v>
      </c>
      <c r="H122" s="429" t="e">
        <f ca="1"/>
        <v>#N/A</v>
      </c>
      <c r="I122" s="429" t="e">
        <f ca="1"/>
        <v>#N/A</v>
      </c>
      <c r="J122" s="429" t="e">
        <f ca="1"/>
        <v>#N/A</v>
      </c>
      <c r="K122" s="429" t="e">
        <f ca="1"/>
        <v>#N/A</v>
      </c>
      <c r="L122" s="429" t="e">
        <f ca="1"/>
        <v>#N/A</v>
      </c>
      <c r="M122" s="429" t="e">
        <f ca="1"/>
        <v>#N/A</v>
      </c>
      <c r="N122" s="429" t="e">
        <f ca="1"/>
        <v>#N/A</v>
      </c>
      <c r="O122" s="429" t="e">
        <f ca="1"/>
        <v>#N/A</v>
      </c>
      <c r="P122" s="429" t="e">
        <f ca="1"/>
        <v>#N/A</v>
      </c>
      <c r="Q122" s="429" t="e">
        <f ca="1"/>
        <v>#N/A</v>
      </c>
      <c r="R122" s="429" t="e">
        <f ca="1"/>
        <v>#N/A</v>
      </c>
      <c r="S122" s="429" t="e">
        <f ca="1"/>
        <v>#N/A</v>
      </c>
      <c r="T122" s="429" t="e">
        <f ca="1"/>
        <v>#N/A</v>
      </c>
      <c r="U122" s="429" t="e">
        <f ca="1"/>
        <v>#N/A</v>
      </c>
      <c r="V122" s="429" t="e">
        <f ca="1"/>
        <v>#N/A</v>
      </c>
      <c r="W122" s="429" t="e">
        <f ca="1"/>
        <v>#N/A</v>
      </c>
      <c r="X122" s="429" t="e">
        <f ca="1"/>
        <v>#N/A</v>
      </c>
      <c r="Y122" s="429" t="e">
        <f ca="1"/>
        <v>#N/A</v>
      </c>
      <c r="Z122" s="429" t="e">
        <f ca="1"/>
        <v>#N/A</v>
      </c>
      <c r="AA122" s="429" t="e">
        <f ca="1"/>
        <v>#N/A</v>
      </c>
      <c r="AB122" s="429" t="e">
        <f ca="1"/>
        <v>#N/A</v>
      </c>
      <c r="AC122" s="429" t="e">
        <f ca="1"/>
        <v>#N/A</v>
      </c>
      <c r="AD122" s="429" t="e">
        <f ca="1"/>
        <v>#N/A</v>
      </c>
      <c r="AE122" s="429" t="e">
        <f ca="1"/>
        <v>#N/A</v>
      </c>
      <c r="AF122" s="429" t="e">
        <f ca="1"/>
        <v>#N/A</v>
      </c>
      <c r="AG122" s="429" t="e">
        <f ca="1"/>
        <v>#N/A</v>
      </c>
      <c r="AH122" s="429" t="e">
        <f ca="1"/>
        <v>#N/A</v>
      </c>
      <c r="AI122" s="429" t="e">
        <f ca="1"/>
        <v>#N/A</v>
      </c>
      <c r="AJ122" s="429" t="e">
        <f ca="1"/>
        <v>#N/A</v>
      </c>
      <c r="AK122" s="429" t="e">
        <f ca="1"/>
        <v>#N/A</v>
      </c>
      <c r="AL122" s="429" t="e">
        <f ca="1"/>
        <v>#N/A</v>
      </c>
      <c r="AM122" s="429" t="e">
        <f ca="1"/>
        <v>#N/A</v>
      </c>
      <c r="AN122" s="429" t="e">
        <f ca="1"/>
        <v>#N/A</v>
      </c>
      <c r="AO122" s="429" t="e">
        <f ca="1"/>
        <v>#N/A</v>
      </c>
      <c r="AP122" s="429" t="e">
        <f ca="1"/>
        <v>#N/A</v>
      </c>
      <c r="AQ122" s="429" t="e">
        <f ca="1"/>
        <v>#N/A</v>
      </c>
      <c r="AR122" s="429" t="e">
        <f ca="1"/>
        <v>#N/A</v>
      </c>
      <c r="AS122" s="429" t="e">
        <f ca="1"/>
        <v>#N/A</v>
      </c>
      <c r="AT122" s="429" t="e">
        <f ca="1"/>
        <v>#N/A</v>
      </c>
      <c r="AU122" s="429" t="e">
        <f ca="1"/>
        <v>#N/A</v>
      </c>
      <c r="AV122" s="429" t="e">
        <f ca="1"/>
        <v>#N/A</v>
      </c>
      <c r="AW122" s="429" t="e">
        <f ca="1"/>
        <v>#N/A</v>
      </c>
      <c r="AX122" s="429" t="e">
        <f ca="1"/>
        <v>#N/A</v>
      </c>
      <c r="AY122" s="429" t="e">
        <f ca="1"/>
        <v>#N/A</v>
      </c>
      <c r="AZ122" s="429" t="e">
        <f ca="1"/>
        <v>#N/A</v>
      </c>
      <c r="BA122" s="429" t="e">
        <f ca="1"/>
        <v>#N/A</v>
      </c>
      <c r="BB122" s="429" t="e">
        <f ca="1"/>
        <v>#N/A</v>
      </c>
      <c r="BC122" s="429" t="e">
        <f ca="1"/>
        <v>#N/A</v>
      </c>
      <c r="BD122" s="429" t="e">
        <f ca="1"/>
        <v>#N/A</v>
      </c>
      <c r="BE122" s="429" t="e">
        <f ca="1"/>
        <v>#N/A</v>
      </c>
      <c r="BF122" s="429" t="e">
        <f ca="1"/>
        <v>#N/A</v>
      </c>
      <c r="BG122" s="429" t="e">
        <f ca="1"/>
        <v>#N/A</v>
      </c>
      <c r="BH122" s="429" t="e">
        <f ca="1"/>
        <v>#N/A</v>
      </c>
      <c r="BI122" s="429" t="e">
        <f ca="1"/>
        <v>#N/A</v>
      </c>
      <c r="BJ122" s="429" t="e">
        <f ca="1"/>
        <v>#N/A</v>
      </c>
      <c r="BK122" s="429" t="e">
        <f ca="1"/>
        <v>#N/A</v>
      </c>
      <c r="BL122" s="429" t="e">
        <f ca="1"/>
        <v>#N/A</v>
      </c>
      <c r="BM122" s="429" t="e">
        <f ca="1"/>
        <v>#N/A</v>
      </c>
      <c r="BN122" s="429" t="e">
        <f ca="1"/>
        <v>#N/A</v>
      </c>
      <c r="BO122" s="429" t="e">
        <f ca="1"/>
        <v>#N/A</v>
      </c>
      <c r="BP122" s="429" t="e">
        <f ca="1"/>
        <v>#N/A</v>
      </c>
      <c r="BQ122" s="429" t="e">
        <f ca="1"/>
        <v>#N/A</v>
      </c>
      <c r="BR122" s="429" t="e">
        <f ca="1"/>
        <v>#N/A</v>
      </c>
      <c r="BS122" s="429" t="e">
        <f ca="1"/>
        <v>#N/A</v>
      </c>
      <c r="BT122" s="429" t="e">
        <f ca="1"/>
        <v>#N/A</v>
      </c>
      <c r="BU122" s="429" t="e">
        <f ca="1"/>
        <v>#N/A</v>
      </c>
      <c r="BV122" s="429" t="e">
        <f ca="1"/>
        <v>#N/A</v>
      </c>
      <c r="BW122" s="429" t="e">
        <f ca="1"/>
        <v>#N/A</v>
      </c>
      <c r="BX122" s="429" t="e">
        <f ca="1"/>
        <v>#N/A</v>
      </c>
      <c r="BY122" s="429" t="e">
        <f ca="1"/>
        <v>#N/A</v>
      </c>
      <c r="BZ122" s="429" t="e">
        <f ca="1"/>
        <v>#N/A</v>
      </c>
      <c r="CA122" s="429" t="e">
        <f ca="1"/>
        <v>#N/A</v>
      </c>
      <c r="CB122" s="429" t="e">
        <f ca="1"/>
        <v>#N/A</v>
      </c>
      <c r="CC122" s="429" t="e">
        <f ca="1"/>
        <v>#N/A</v>
      </c>
      <c r="CD122" s="429" t="e">
        <f ca="1"/>
        <v>#N/A</v>
      </c>
      <c r="CE122" s="429" t="e">
        <f ca="1"/>
        <v>#N/A</v>
      </c>
      <c r="CF122" s="429" t="e">
        <f ca="1"/>
        <v>#N/A</v>
      </c>
      <c r="CG122" s="429" t="e">
        <f ca="1"/>
        <v>#N/A</v>
      </c>
      <c r="CH122" s="429" t="e">
        <f ca="1"/>
        <v>#N/A</v>
      </c>
      <c r="CI122" s="429" t="e">
        <f ca="1"/>
        <v>#N/A</v>
      </c>
      <c r="CJ122" s="429" t="e">
        <f ca="1"/>
        <v>#N/A</v>
      </c>
      <c r="CK122" s="429" t="e">
        <f ca="1"/>
        <v>#N/A</v>
      </c>
      <c r="CL122" s="429" t="e">
        <f ca="1"/>
        <v>#N/A</v>
      </c>
      <c r="CM122" s="429" t="e">
        <f ca="1"/>
        <v>#N/A</v>
      </c>
      <c r="CN122" s="429" t="e">
        <f ca="1"/>
        <v>#N/A</v>
      </c>
      <c r="CO122" s="429" t="e">
        <f ca="1"/>
        <v>#N/A</v>
      </c>
      <c r="CP122" s="429" t="e">
        <f ca="1"/>
        <v>#N/A</v>
      </c>
      <c r="CQ122" s="429" t="e">
        <f ca="1"/>
        <v>#N/A</v>
      </c>
      <c r="CR122" s="429" t="e">
        <f ca="1"/>
        <v>#N/A</v>
      </c>
      <c r="CS122" s="429" t="e">
        <f ca="1"/>
        <v>#N/A</v>
      </c>
      <c r="CT122" s="429" t="e">
        <f ca="1"/>
        <v>#N/A</v>
      </c>
      <c r="CU122" s="429" t="e">
        <f ca="1"/>
        <v>#N/A</v>
      </c>
      <c r="CV122" s="429" t="e">
        <f ca="1"/>
        <v>#N/A</v>
      </c>
      <c r="CW122" s="429" t="e">
        <f ca="1"/>
        <v>#N/A</v>
      </c>
      <c r="CX122" s="429" t="e">
        <f ca="1"/>
        <v>#N/A</v>
      </c>
      <c r="CY122" s="429" t="e">
        <f ca="1"/>
        <v>#N/A</v>
      </c>
      <c r="CZ122" s="429" t="e">
        <f ca="1"/>
        <v>#N/A</v>
      </c>
      <c r="DA122" s="429" t="e">
        <f ca="1"/>
        <v>#N/A</v>
      </c>
      <c r="DB122" s="429" t="e">
        <f ca="1"/>
        <v>#N/A</v>
      </c>
      <c r="DC122" s="429" t="e">
        <f ca="1"/>
        <v>#N/A</v>
      </c>
      <c r="DD122" s="429" t="e">
        <f ca="1"/>
        <v>#N/A</v>
      </c>
      <c r="DE122" s="429" t="e">
        <f ca="1"/>
        <v>#N/A</v>
      </c>
      <c r="DF122" s="429" t="e">
        <f ca="1"/>
        <v>#N/A</v>
      </c>
      <c r="DG122" s="429" t="e">
        <f ca="1"/>
        <v>#N/A</v>
      </c>
      <c r="DH122" s="429" t="e">
        <f ca="1"/>
        <v>#N/A</v>
      </c>
      <c r="DI122" s="429" t="e">
        <f ca="1"/>
        <v>#N/A</v>
      </c>
      <c r="DJ122" s="429" t="e">
        <f ca="1"/>
        <v>#N/A</v>
      </c>
      <c r="DK122" s="429" t="e">
        <f ca="1"/>
        <v>#N/A</v>
      </c>
      <c r="DL122" s="429" t="e">
        <f ca="1"/>
        <v>#N/A</v>
      </c>
      <c r="DM122" s="429" t="e">
        <f ca="1"/>
        <v>#N/A</v>
      </c>
      <c r="DN122" s="429" t="e">
        <f ca="1"/>
        <v>#N/A</v>
      </c>
      <c r="DO122" s="429" t="e">
        <f ca="1"/>
        <v>#N/A</v>
      </c>
      <c r="DP122" s="429" t="e">
        <f ca="1"/>
        <v>#N/A</v>
      </c>
      <c r="DQ122" s="429" t="e">
        <f ca="1"/>
        <v>#N/A</v>
      </c>
      <c r="DR122" s="429" t="e">
        <f ca="1"/>
        <v>#N/A</v>
      </c>
      <c r="DS122" s="429" t="e">
        <f ca="1"/>
        <v>#N/A</v>
      </c>
      <c r="DT122" s="23"/>
    </row>
    <row r="123" spans="2:125" s="39" customFormat="1" ht="12" x14ac:dyDescent="0.25">
      <c r="B123" s="54" t="s">
        <v>567</v>
      </c>
      <c r="C123" s="434" t="str">
        <v>-</v>
      </c>
      <c r="D123" s="435" t="e">
        <f ca="1"/>
        <v>#N/A</v>
      </c>
      <c r="E123" s="436" t="e">
        <f ca="1"/>
        <v>#N/A</v>
      </c>
      <c r="F123" s="436" t="e">
        <f ca="1"/>
        <v>#N/A</v>
      </c>
      <c r="G123" s="436" t="e">
        <f ca="1"/>
        <v>#N/A</v>
      </c>
      <c r="H123" s="436" t="e">
        <f ca="1"/>
        <v>#N/A</v>
      </c>
      <c r="I123" s="436" t="e">
        <f ca="1"/>
        <v>#N/A</v>
      </c>
      <c r="J123" s="436" t="e">
        <f ca="1"/>
        <v>#N/A</v>
      </c>
      <c r="K123" s="436" t="e">
        <f ca="1"/>
        <v>#N/A</v>
      </c>
      <c r="L123" s="436" t="e">
        <f ca="1"/>
        <v>#N/A</v>
      </c>
      <c r="M123" s="436" t="e">
        <f ca="1"/>
        <v>#N/A</v>
      </c>
      <c r="N123" s="436" t="e">
        <f ca="1"/>
        <v>#N/A</v>
      </c>
      <c r="O123" s="436" t="e">
        <f ca="1"/>
        <v>#N/A</v>
      </c>
      <c r="P123" s="436" t="e">
        <f ca="1"/>
        <v>#N/A</v>
      </c>
      <c r="Q123" s="436" t="e">
        <f ca="1"/>
        <v>#N/A</v>
      </c>
      <c r="R123" s="436" t="e">
        <f ca="1"/>
        <v>#N/A</v>
      </c>
      <c r="S123" s="436" t="e">
        <f ca="1"/>
        <v>#N/A</v>
      </c>
      <c r="T123" s="436" t="e">
        <f ca="1"/>
        <v>#N/A</v>
      </c>
      <c r="U123" s="436" t="e">
        <f ca="1"/>
        <v>#N/A</v>
      </c>
      <c r="V123" s="436" t="e">
        <f ca="1"/>
        <v>#N/A</v>
      </c>
      <c r="W123" s="436" t="e">
        <f ca="1"/>
        <v>#N/A</v>
      </c>
      <c r="X123" s="436" t="e">
        <f ca="1"/>
        <v>#N/A</v>
      </c>
      <c r="Y123" s="436" t="e">
        <f ca="1"/>
        <v>#N/A</v>
      </c>
      <c r="Z123" s="436" t="e">
        <f ca="1"/>
        <v>#N/A</v>
      </c>
      <c r="AA123" s="436" t="e">
        <f ca="1"/>
        <v>#N/A</v>
      </c>
      <c r="AB123" s="436" t="e">
        <f ca="1"/>
        <v>#N/A</v>
      </c>
      <c r="AC123" s="436" t="e">
        <f ca="1"/>
        <v>#N/A</v>
      </c>
      <c r="AD123" s="436" t="e">
        <f ca="1"/>
        <v>#N/A</v>
      </c>
      <c r="AE123" s="436" t="e">
        <f ca="1"/>
        <v>#N/A</v>
      </c>
      <c r="AF123" s="436" t="e">
        <f ca="1"/>
        <v>#N/A</v>
      </c>
      <c r="AG123" s="436" t="e">
        <f ca="1"/>
        <v>#N/A</v>
      </c>
      <c r="AH123" s="436" t="e">
        <f ca="1"/>
        <v>#N/A</v>
      </c>
      <c r="AI123" s="436" t="e">
        <f ca="1"/>
        <v>#N/A</v>
      </c>
      <c r="AJ123" s="436" t="e">
        <f ca="1"/>
        <v>#N/A</v>
      </c>
      <c r="AK123" s="436" t="e">
        <f ca="1"/>
        <v>#N/A</v>
      </c>
      <c r="AL123" s="436" t="e">
        <f ca="1"/>
        <v>#N/A</v>
      </c>
      <c r="AM123" s="436" t="e">
        <f ca="1"/>
        <v>#N/A</v>
      </c>
      <c r="AN123" s="436" t="e">
        <f ca="1"/>
        <v>#N/A</v>
      </c>
      <c r="AO123" s="436" t="e">
        <f ca="1"/>
        <v>#N/A</v>
      </c>
      <c r="AP123" s="436" t="e">
        <f ca="1"/>
        <v>#N/A</v>
      </c>
      <c r="AQ123" s="436" t="e">
        <f ca="1"/>
        <v>#N/A</v>
      </c>
      <c r="AR123" s="436" t="e">
        <f ca="1"/>
        <v>#N/A</v>
      </c>
      <c r="AS123" s="436" t="e">
        <f ca="1"/>
        <v>#N/A</v>
      </c>
      <c r="AT123" s="436" t="e">
        <f ca="1"/>
        <v>#N/A</v>
      </c>
      <c r="AU123" s="436" t="e">
        <f ca="1"/>
        <v>#N/A</v>
      </c>
      <c r="AV123" s="436" t="e">
        <f ca="1"/>
        <v>#N/A</v>
      </c>
      <c r="AW123" s="436" t="e">
        <f ca="1"/>
        <v>#N/A</v>
      </c>
      <c r="AX123" s="436" t="e">
        <f ca="1"/>
        <v>#N/A</v>
      </c>
      <c r="AY123" s="436" t="e">
        <f ca="1"/>
        <v>#N/A</v>
      </c>
      <c r="AZ123" s="436" t="e">
        <f ca="1"/>
        <v>#N/A</v>
      </c>
      <c r="BA123" s="436" t="e">
        <f ca="1"/>
        <v>#N/A</v>
      </c>
      <c r="BB123" s="436" t="e">
        <f ca="1"/>
        <v>#N/A</v>
      </c>
      <c r="BC123" s="436" t="e">
        <f ca="1"/>
        <v>#N/A</v>
      </c>
      <c r="BD123" s="436" t="e">
        <f ca="1"/>
        <v>#N/A</v>
      </c>
      <c r="BE123" s="436" t="e">
        <f ca="1"/>
        <v>#N/A</v>
      </c>
      <c r="BF123" s="436" t="e">
        <f ca="1"/>
        <v>#N/A</v>
      </c>
      <c r="BG123" s="436" t="e">
        <f ca="1"/>
        <v>#N/A</v>
      </c>
      <c r="BH123" s="436" t="e">
        <f ca="1"/>
        <v>#N/A</v>
      </c>
      <c r="BI123" s="436" t="e">
        <f ca="1"/>
        <v>#N/A</v>
      </c>
      <c r="BJ123" s="436" t="e">
        <f ca="1"/>
        <v>#N/A</v>
      </c>
      <c r="BK123" s="436" t="e">
        <f ca="1"/>
        <v>#N/A</v>
      </c>
      <c r="BL123" s="436" t="e">
        <f ca="1"/>
        <v>#N/A</v>
      </c>
      <c r="BM123" s="436" t="e">
        <f ca="1"/>
        <v>#N/A</v>
      </c>
      <c r="BN123" s="436" t="e">
        <f ca="1"/>
        <v>#N/A</v>
      </c>
      <c r="BO123" s="436" t="e">
        <f ca="1"/>
        <v>#N/A</v>
      </c>
      <c r="BP123" s="436" t="e">
        <f ca="1"/>
        <v>#N/A</v>
      </c>
      <c r="BQ123" s="436" t="e">
        <f ca="1"/>
        <v>#N/A</v>
      </c>
      <c r="BR123" s="436" t="e">
        <f ca="1"/>
        <v>#N/A</v>
      </c>
      <c r="BS123" s="436" t="e">
        <f ca="1"/>
        <v>#N/A</v>
      </c>
      <c r="BT123" s="436" t="e">
        <f ca="1"/>
        <v>#N/A</v>
      </c>
      <c r="BU123" s="436" t="e">
        <f ca="1"/>
        <v>#N/A</v>
      </c>
      <c r="BV123" s="436" t="e">
        <f ca="1"/>
        <v>#N/A</v>
      </c>
      <c r="BW123" s="436" t="e">
        <f ca="1"/>
        <v>#N/A</v>
      </c>
      <c r="BX123" s="436" t="e">
        <f ca="1"/>
        <v>#N/A</v>
      </c>
      <c r="BY123" s="436" t="e">
        <f ca="1"/>
        <v>#N/A</v>
      </c>
      <c r="BZ123" s="436" t="e">
        <f ca="1"/>
        <v>#N/A</v>
      </c>
      <c r="CA123" s="436" t="e">
        <f ca="1"/>
        <v>#N/A</v>
      </c>
      <c r="CB123" s="436" t="e">
        <f ca="1"/>
        <v>#N/A</v>
      </c>
      <c r="CC123" s="436" t="e">
        <f ca="1"/>
        <v>#N/A</v>
      </c>
      <c r="CD123" s="436" t="e">
        <f ca="1"/>
        <v>#N/A</v>
      </c>
      <c r="CE123" s="436" t="e">
        <f ca="1"/>
        <v>#N/A</v>
      </c>
      <c r="CF123" s="436" t="e">
        <f ca="1"/>
        <v>#N/A</v>
      </c>
      <c r="CG123" s="436" t="e">
        <f ca="1"/>
        <v>#N/A</v>
      </c>
      <c r="CH123" s="436" t="e">
        <f ca="1"/>
        <v>#N/A</v>
      </c>
      <c r="CI123" s="436" t="e">
        <f ca="1"/>
        <v>#N/A</v>
      </c>
      <c r="CJ123" s="436" t="e">
        <f ca="1"/>
        <v>#N/A</v>
      </c>
      <c r="CK123" s="436" t="e">
        <f ca="1"/>
        <v>#N/A</v>
      </c>
      <c r="CL123" s="436" t="e">
        <f ca="1"/>
        <v>#N/A</v>
      </c>
      <c r="CM123" s="436" t="e">
        <f ca="1"/>
        <v>#N/A</v>
      </c>
      <c r="CN123" s="436" t="e">
        <f ca="1"/>
        <v>#N/A</v>
      </c>
      <c r="CO123" s="436" t="e">
        <f ca="1"/>
        <v>#N/A</v>
      </c>
      <c r="CP123" s="436" t="e">
        <f ca="1"/>
        <v>#N/A</v>
      </c>
      <c r="CQ123" s="436" t="e">
        <f ca="1"/>
        <v>#N/A</v>
      </c>
      <c r="CR123" s="436" t="e">
        <f ca="1"/>
        <v>#N/A</v>
      </c>
      <c r="CS123" s="436" t="e">
        <f ca="1"/>
        <v>#N/A</v>
      </c>
      <c r="CT123" s="436" t="e">
        <f ca="1"/>
        <v>#N/A</v>
      </c>
      <c r="CU123" s="436" t="e">
        <f ca="1"/>
        <v>#N/A</v>
      </c>
      <c r="CV123" s="436" t="e">
        <f ca="1"/>
        <v>#N/A</v>
      </c>
      <c r="CW123" s="436" t="e">
        <f ca="1"/>
        <v>#N/A</v>
      </c>
      <c r="CX123" s="436" t="e">
        <f ca="1"/>
        <v>#N/A</v>
      </c>
      <c r="CY123" s="436" t="e">
        <f ca="1"/>
        <v>#N/A</v>
      </c>
      <c r="CZ123" s="436" t="e">
        <f ca="1"/>
        <v>#N/A</v>
      </c>
      <c r="DA123" s="436" t="e">
        <f ca="1"/>
        <v>#N/A</v>
      </c>
      <c r="DB123" s="436" t="e">
        <f ca="1"/>
        <v>#N/A</v>
      </c>
      <c r="DC123" s="436" t="e">
        <f ca="1"/>
        <v>#N/A</v>
      </c>
      <c r="DD123" s="436" t="e">
        <f ca="1"/>
        <v>#N/A</v>
      </c>
      <c r="DE123" s="436" t="e">
        <f ca="1"/>
        <v>#N/A</v>
      </c>
      <c r="DF123" s="436" t="e">
        <f ca="1"/>
        <v>#N/A</v>
      </c>
      <c r="DG123" s="436" t="e">
        <f ca="1"/>
        <v>#N/A</v>
      </c>
      <c r="DH123" s="436" t="e">
        <f ca="1"/>
        <v>#N/A</v>
      </c>
      <c r="DI123" s="436" t="e">
        <f ca="1"/>
        <v>#N/A</v>
      </c>
      <c r="DJ123" s="436" t="e">
        <f ca="1"/>
        <v>#N/A</v>
      </c>
      <c r="DK123" s="436" t="e">
        <f ca="1"/>
        <v>#N/A</v>
      </c>
      <c r="DL123" s="436" t="e">
        <f ca="1"/>
        <v>#N/A</v>
      </c>
      <c r="DM123" s="436" t="e">
        <f ca="1"/>
        <v>#N/A</v>
      </c>
      <c r="DN123" s="436" t="e">
        <f ca="1"/>
        <v>#N/A</v>
      </c>
      <c r="DO123" s="436" t="e">
        <f ca="1"/>
        <v>#N/A</v>
      </c>
      <c r="DP123" s="436" t="e">
        <f ca="1"/>
        <v>#N/A</v>
      </c>
      <c r="DQ123" s="436" t="e">
        <f ca="1"/>
        <v>#N/A</v>
      </c>
      <c r="DR123" s="436" t="e">
        <f ca="1"/>
        <v>#N/A</v>
      </c>
      <c r="DS123" s="436" t="e">
        <f ca="1"/>
        <v>#N/A</v>
      </c>
      <c r="DT123" s="31"/>
    </row>
    <row r="124" spans="2:125" customFormat="1" ht="15.75" x14ac:dyDescent="0.25"/>
    <row r="125" spans="2:125" customFormat="1" ht="15.75" x14ac:dyDescent="0.25"/>
    <row r="126" spans="2:125" s="39" customFormat="1" ht="10.5" x14ac:dyDescent="0.25">
      <c r="B126" s="40"/>
      <c r="C126" s="36"/>
    </row>
    <row r="127" spans="2:125" s="39" customFormat="1" ht="10.5" x14ac:dyDescent="0.25">
      <c r="B127" s="40"/>
      <c r="C127" s="36"/>
    </row>
    <row r="128" spans="2:125" s="14" customFormat="1" ht="164.25" customHeight="1" x14ac:dyDescent="0.25">
      <c r="B128" s="15"/>
      <c r="C128" s="99" t="str">
        <f ca="1">_xlfn.FORMULATEXT(C$4)</f>
        <v>{=分類_出力}</v>
      </c>
      <c r="D128" s="99" t="str">
        <f ca="1">_xlfn.FORMULATEXT(D$4)</f>
        <v>{=MINVERSE(MUNIT(_分類数)-MMULT(MUNIT(_分類数)-移輸入率表, 投入係数表_統合))}</v>
      </c>
      <c r="E128" s="99" t="str">
        <f t="shared" ref="E128:BP128" ca="1" si="0">_xlfn.FORMULATEXT(E$4)</f>
        <v>{=MINVERSE(MUNIT(_分類数)-MMULT(MUNIT(_分類数)-移輸入率表, 投入係数表_統合))}</v>
      </c>
      <c r="F128" s="99" t="str">
        <f t="shared" ca="1" si="0"/>
        <v>{=MINVERSE(MUNIT(_分類数)-MMULT(MUNIT(_分類数)-移輸入率表, 投入係数表_統合))}</v>
      </c>
      <c r="G128" s="99" t="str">
        <f t="shared" ca="1" si="0"/>
        <v>{=MINVERSE(MUNIT(_分類数)-MMULT(MUNIT(_分類数)-移輸入率表, 投入係数表_統合))}</v>
      </c>
      <c r="H128" s="99" t="str">
        <f t="shared" ca="1" si="0"/>
        <v>{=MINVERSE(MUNIT(_分類数)-MMULT(MUNIT(_分類数)-移輸入率表, 投入係数表_統合))}</v>
      </c>
      <c r="I128" s="99" t="str">
        <f t="shared" ca="1" si="0"/>
        <v>{=MINVERSE(MUNIT(_分類数)-MMULT(MUNIT(_分類数)-移輸入率表, 投入係数表_統合))}</v>
      </c>
      <c r="J128" s="99" t="str">
        <f t="shared" ca="1" si="0"/>
        <v>{=MINVERSE(MUNIT(_分類数)-MMULT(MUNIT(_分類数)-移輸入率表, 投入係数表_統合))}</v>
      </c>
      <c r="K128" s="99" t="str">
        <f t="shared" ca="1" si="0"/>
        <v>{=MINVERSE(MUNIT(_分類数)-MMULT(MUNIT(_分類数)-移輸入率表, 投入係数表_統合))}</v>
      </c>
      <c r="L128" s="99" t="str">
        <f t="shared" ca="1" si="0"/>
        <v>{=MINVERSE(MUNIT(_分類数)-MMULT(MUNIT(_分類数)-移輸入率表, 投入係数表_統合))}</v>
      </c>
      <c r="M128" s="99" t="str">
        <f t="shared" ca="1" si="0"/>
        <v>{=MINVERSE(MUNIT(_分類数)-MMULT(MUNIT(_分類数)-移輸入率表, 投入係数表_統合))}</v>
      </c>
      <c r="N128" s="99" t="str">
        <f t="shared" ca="1" si="0"/>
        <v>{=MINVERSE(MUNIT(_分類数)-MMULT(MUNIT(_分類数)-移輸入率表, 投入係数表_統合))}</v>
      </c>
      <c r="O128" s="99" t="str">
        <f t="shared" ca="1" si="0"/>
        <v>{=MINVERSE(MUNIT(_分類数)-MMULT(MUNIT(_分類数)-移輸入率表, 投入係数表_統合))}</v>
      </c>
      <c r="P128" s="99" t="str">
        <f t="shared" ca="1" si="0"/>
        <v>{=MINVERSE(MUNIT(_分類数)-MMULT(MUNIT(_分類数)-移輸入率表, 投入係数表_統合))}</v>
      </c>
      <c r="Q128" s="99" t="str">
        <f t="shared" ca="1" si="0"/>
        <v>{=MINVERSE(MUNIT(_分類数)-MMULT(MUNIT(_分類数)-移輸入率表, 投入係数表_統合))}</v>
      </c>
      <c r="R128" s="99" t="str">
        <f t="shared" ca="1" si="0"/>
        <v>{=MINVERSE(MUNIT(_分類数)-MMULT(MUNIT(_分類数)-移輸入率表, 投入係数表_統合))}</v>
      </c>
      <c r="S128" s="99" t="str">
        <f t="shared" ca="1" si="0"/>
        <v>{=MINVERSE(MUNIT(_分類数)-MMULT(MUNIT(_分類数)-移輸入率表, 投入係数表_統合))}</v>
      </c>
      <c r="T128" s="99" t="str">
        <f t="shared" ca="1" si="0"/>
        <v>{=MINVERSE(MUNIT(_分類数)-MMULT(MUNIT(_分類数)-移輸入率表, 投入係数表_統合))}</v>
      </c>
      <c r="U128" s="99" t="str">
        <f t="shared" ca="1" si="0"/>
        <v>{=MINVERSE(MUNIT(_分類数)-MMULT(MUNIT(_分類数)-移輸入率表, 投入係数表_統合))}</v>
      </c>
      <c r="V128" s="99" t="str">
        <f t="shared" ca="1" si="0"/>
        <v>{=MINVERSE(MUNIT(_分類数)-MMULT(MUNIT(_分類数)-移輸入率表, 投入係数表_統合))}</v>
      </c>
      <c r="W128" s="99" t="str">
        <f t="shared" ca="1" si="0"/>
        <v>{=MINVERSE(MUNIT(_分類数)-MMULT(MUNIT(_分類数)-移輸入率表, 投入係数表_統合))}</v>
      </c>
      <c r="X128" s="99" t="str">
        <f t="shared" ca="1" si="0"/>
        <v>{=MINVERSE(MUNIT(_分類数)-MMULT(MUNIT(_分類数)-移輸入率表, 投入係数表_統合))}</v>
      </c>
      <c r="Y128" s="99" t="str">
        <f t="shared" ca="1" si="0"/>
        <v>{=MINVERSE(MUNIT(_分類数)-MMULT(MUNIT(_分類数)-移輸入率表, 投入係数表_統合))}</v>
      </c>
      <c r="Z128" s="99" t="str">
        <f t="shared" ca="1" si="0"/>
        <v>{=MINVERSE(MUNIT(_分類数)-MMULT(MUNIT(_分類数)-移輸入率表, 投入係数表_統合))}</v>
      </c>
      <c r="AA128" s="99" t="str">
        <f t="shared" ca="1" si="0"/>
        <v>{=MINVERSE(MUNIT(_分類数)-MMULT(MUNIT(_分類数)-移輸入率表, 投入係数表_統合))}</v>
      </c>
      <c r="AB128" s="99" t="str">
        <f t="shared" ca="1" si="0"/>
        <v>{=MINVERSE(MUNIT(_分類数)-MMULT(MUNIT(_分類数)-移輸入率表, 投入係数表_統合))}</v>
      </c>
      <c r="AC128" s="99" t="str">
        <f t="shared" ca="1" si="0"/>
        <v>{=MINVERSE(MUNIT(_分類数)-MMULT(MUNIT(_分類数)-移輸入率表, 投入係数表_統合))}</v>
      </c>
      <c r="AD128" s="99" t="str">
        <f t="shared" ca="1" si="0"/>
        <v>{=MINVERSE(MUNIT(_分類数)-MMULT(MUNIT(_分類数)-移輸入率表, 投入係数表_統合))}</v>
      </c>
      <c r="AE128" s="99" t="str">
        <f t="shared" ca="1" si="0"/>
        <v>{=MINVERSE(MUNIT(_分類数)-MMULT(MUNIT(_分類数)-移輸入率表, 投入係数表_統合))}</v>
      </c>
      <c r="AF128" s="99" t="str">
        <f t="shared" ca="1" si="0"/>
        <v>{=MINVERSE(MUNIT(_分類数)-MMULT(MUNIT(_分類数)-移輸入率表, 投入係数表_統合))}</v>
      </c>
      <c r="AG128" s="99" t="str">
        <f t="shared" ca="1" si="0"/>
        <v>{=MINVERSE(MUNIT(_分類数)-MMULT(MUNIT(_分類数)-移輸入率表, 投入係数表_統合))}</v>
      </c>
      <c r="AH128" s="99" t="str">
        <f t="shared" ca="1" si="0"/>
        <v>{=MINVERSE(MUNIT(_分類数)-MMULT(MUNIT(_分類数)-移輸入率表, 投入係数表_統合))}</v>
      </c>
      <c r="AI128" s="99" t="str">
        <f t="shared" ca="1" si="0"/>
        <v>{=MINVERSE(MUNIT(_分類数)-MMULT(MUNIT(_分類数)-移輸入率表, 投入係数表_統合))}</v>
      </c>
      <c r="AJ128" s="99" t="str">
        <f t="shared" ca="1" si="0"/>
        <v>{=MINVERSE(MUNIT(_分類数)-MMULT(MUNIT(_分類数)-移輸入率表, 投入係数表_統合))}</v>
      </c>
      <c r="AK128" s="99" t="str">
        <f t="shared" ca="1" si="0"/>
        <v>{=MINVERSE(MUNIT(_分類数)-MMULT(MUNIT(_分類数)-移輸入率表, 投入係数表_統合))}</v>
      </c>
      <c r="AL128" s="99" t="str">
        <f t="shared" ca="1" si="0"/>
        <v>{=MINVERSE(MUNIT(_分類数)-MMULT(MUNIT(_分類数)-移輸入率表, 投入係数表_統合))}</v>
      </c>
      <c r="AM128" s="99" t="str">
        <f t="shared" ca="1" si="0"/>
        <v>{=MINVERSE(MUNIT(_分類数)-MMULT(MUNIT(_分類数)-移輸入率表, 投入係数表_統合))}</v>
      </c>
      <c r="AN128" s="99" t="str">
        <f t="shared" ca="1" si="0"/>
        <v>{=MINVERSE(MUNIT(_分類数)-MMULT(MUNIT(_分類数)-移輸入率表, 投入係数表_統合))}</v>
      </c>
      <c r="AO128" s="99" t="str">
        <f t="shared" ca="1" si="0"/>
        <v>{=MINVERSE(MUNIT(_分類数)-MMULT(MUNIT(_分類数)-移輸入率表, 投入係数表_統合))}</v>
      </c>
      <c r="AP128" s="99" t="str">
        <f t="shared" ca="1" si="0"/>
        <v>{=MINVERSE(MUNIT(_分類数)-MMULT(MUNIT(_分類数)-移輸入率表, 投入係数表_統合))}</v>
      </c>
      <c r="AQ128" s="99" t="str">
        <f t="shared" ca="1" si="0"/>
        <v>{=MINVERSE(MUNIT(_分類数)-MMULT(MUNIT(_分類数)-移輸入率表, 投入係数表_統合))}</v>
      </c>
      <c r="AR128" s="99" t="str">
        <f t="shared" ca="1" si="0"/>
        <v>{=MINVERSE(MUNIT(_分類数)-MMULT(MUNIT(_分類数)-移輸入率表, 投入係数表_統合))}</v>
      </c>
      <c r="AS128" s="99" t="str">
        <f t="shared" ca="1" si="0"/>
        <v>{=MINVERSE(MUNIT(_分類数)-MMULT(MUNIT(_分類数)-移輸入率表, 投入係数表_統合))}</v>
      </c>
      <c r="AT128" s="99" t="str">
        <f t="shared" ca="1" si="0"/>
        <v>{=MINVERSE(MUNIT(_分類数)-MMULT(MUNIT(_分類数)-移輸入率表, 投入係数表_統合))}</v>
      </c>
      <c r="AU128" s="99" t="str">
        <f t="shared" ca="1" si="0"/>
        <v>{=MINVERSE(MUNIT(_分類数)-MMULT(MUNIT(_分類数)-移輸入率表, 投入係数表_統合))}</v>
      </c>
      <c r="AV128" s="99" t="str">
        <f t="shared" ca="1" si="0"/>
        <v>{=MINVERSE(MUNIT(_分類数)-MMULT(MUNIT(_分類数)-移輸入率表, 投入係数表_統合))}</v>
      </c>
      <c r="AW128" s="99" t="str">
        <f t="shared" ca="1" si="0"/>
        <v>{=MINVERSE(MUNIT(_分類数)-MMULT(MUNIT(_分類数)-移輸入率表, 投入係数表_統合))}</v>
      </c>
      <c r="AX128" s="99" t="str">
        <f t="shared" ca="1" si="0"/>
        <v>{=MINVERSE(MUNIT(_分類数)-MMULT(MUNIT(_分類数)-移輸入率表, 投入係数表_統合))}</v>
      </c>
      <c r="AY128" s="99" t="str">
        <f t="shared" ca="1" si="0"/>
        <v>{=MINVERSE(MUNIT(_分類数)-MMULT(MUNIT(_分類数)-移輸入率表, 投入係数表_統合))}</v>
      </c>
      <c r="AZ128" s="99" t="str">
        <f t="shared" ca="1" si="0"/>
        <v>{=MINVERSE(MUNIT(_分類数)-MMULT(MUNIT(_分類数)-移輸入率表, 投入係数表_統合))}</v>
      </c>
      <c r="BA128" s="99" t="str">
        <f t="shared" ca="1" si="0"/>
        <v>{=MINVERSE(MUNIT(_分類数)-MMULT(MUNIT(_分類数)-移輸入率表, 投入係数表_統合))}</v>
      </c>
      <c r="BB128" s="99" t="str">
        <f t="shared" ca="1" si="0"/>
        <v>{=MINVERSE(MUNIT(_分類数)-MMULT(MUNIT(_分類数)-移輸入率表, 投入係数表_統合))}</v>
      </c>
      <c r="BC128" s="99" t="str">
        <f t="shared" ca="1" si="0"/>
        <v>{=MINVERSE(MUNIT(_分類数)-MMULT(MUNIT(_分類数)-移輸入率表, 投入係数表_統合))}</v>
      </c>
      <c r="BD128" s="99" t="str">
        <f t="shared" ca="1" si="0"/>
        <v>{=MINVERSE(MUNIT(_分類数)-MMULT(MUNIT(_分類数)-移輸入率表, 投入係数表_統合))}</v>
      </c>
      <c r="BE128" s="99" t="str">
        <f t="shared" ca="1" si="0"/>
        <v>{=MINVERSE(MUNIT(_分類数)-MMULT(MUNIT(_分類数)-移輸入率表, 投入係数表_統合))}</v>
      </c>
      <c r="BF128" s="99" t="str">
        <f t="shared" ca="1" si="0"/>
        <v>{=MINVERSE(MUNIT(_分類数)-MMULT(MUNIT(_分類数)-移輸入率表, 投入係数表_統合))}</v>
      </c>
      <c r="BG128" s="99" t="str">
        <f t="shared" ca="1" si="0"/>
        <v>{=MINVERSE(MUNIT(_分類数)-MMULT(MUNIT(_分類数)-移輸入率表, 投入係数表_統合))}</v>
      </c>
      <c r="BH128" s="99" t="str">
        <f t="shared" ca="1" si="0"/>
        <v>{=MINVERSE(MUNIT(_分類数)-MMULT(MUNIT(_分類数)-移輸入率表, 投入係数表_統合))}</v>
      </c>
      <c r="BI128" s="99" t="str">
        <f t="shared" ca="1" si="0"/>
        <v>{=MINVERSE(MUNIT(_分類数)-MMULT(MUNIT(_分類数)-移輸入率表, 投入係数表_統合))}</v>
      </c>
      <c r="BJ128" s="99" t="str">
        <f t="shared" ca="1" si="0"/>
        <v>{=MINVERSE(MUNIT(_分類数)-MMULT(MUNIT(_分類数)-移輸入率表, 投入係数表_統合))}</v>
      </c>
      <c r="BK128" s="99" t="str">
        <f t="shared" ca="1" si="0"/>
        <v>{=MINVERSE(MUNIT(_分類数)-MMULT(MUNIT(_分類数)-移輸入率表, 投入係数表_統合))}</v>
      </c>
      <c r="BL128" s="99" t="str">
        <f t="shared" ca="1" si="0"/>
        <v>{=MINVERSE(MUNIT(_分類数)-MMULT(MUNIT(_分類数)-移輸入率表, 投入係数表_統合))}</v>
      </c>
      <c r="BM128" s="99" t="str">
        <f t="shared" ca="1" si="0"/>
        <v>{=MINVERSE(MUNIT(_分類数)-MMULT(MUNIT(_分類数)-移輸入率表, 投入係数表_統合))}</v>
      </c>
      <c r="BN128" s="99" t="str">
        <f t="shared" ca="1" si="0"/>
        <v>{=MINVERSE(MUNIT(_分類数)-MMULT(MUNIT(_分類数)-移輸入率表, 投入係数表_統合))}</v>
      </c>
      <c r="BO128" s="99" t="str">
        <f t="shared" ca="1" si="0"/>
        <v>{=MINVERSE(MUNIT(_分類数)-MMULT(MUNIT(_分類数)-移輸入率表, 投入係数表_統合))}</v>
      </c>
      <c r="BP128" s="99" t="str">
        <f t="shared" ca="1" si="0"/>
        <v>{=MINVERSE(MUNIT(_分類数)-MMULT(MUNIT(_分類数)-移輸入率表, 投入係数表_統合))}</v>
      </c>
      <c r="BQ128" s="99" t="str">
        <f t="shared" ref="BQ128:DT128" ca="1" si="1">_xlfn.FORMULATEXT(BQ$4)</f>
        <v>{=MINVERSE(MUNIT(_分類数)-MMULT(MUNIT(_分類数)-移輸入率表, 投入係数表_統合))}</v>
      </c>
      <c r="BR128" s="99" t="str">
        <f t="shared" ca="1" si="1"/>
        <v>{=MINVERSE(MUNIT(_分類数)-MMULT(MUNIT(_分類数)-移輸入率表, 投入係数表_統合))}</v>
      </c>
      <c r="BS128" s="99" t="str">
        <f t="shared" ca="1" si="1"/>
        <v>{=MINVERSE(MUNIT(_分類数)-MMULT(MUNIT(_分類数)-移輸入率表, 投入係数表_統合))}</v>
      </c>
      <c r="BT128" s="99" t="str">
        <f t="shared" ca="1" si="1"/>
        <v>{=MINVERSE(MUNIT(_分類数)-MMULT(MUNIT(_分類数)-移輸入率表, 投入係数表_統合))}</v>
      </c>
      <c r="BU128" s="99" t="str">
        <f t="shared" ca="1" si="1"/>
        <v>{=MINVERSE(MUNIT(_分類数)-MMULT(MUNIT(_分類数)-移輸入率表, 投入係数表_統合))}</v>
      </c>
      <c r="BV128" s="99" t="str">
        <f t="shared" ca="1" si="1"/>
        <v>{=MINVERSE(MUNIT(_分類数)-MMULT(MUNIT(_分類数)-移輸入率表, 投入係数表_統合))}</v>
      </c>
      <c r="BW128" s="99" t="str">
        <f t="shared" ca="1" si="1"/>
        <v>{=MINVERSE(MUNIT(_分類数)-MMULT(MUNIT(_分類数)-移輸入率表, 投入係数表_統合))}</v>
      </c>
      <c r="BX128" s="99" t="str">
        <f t="shared" ca="1" si="1"/>
        <v>{=MINVERSE(MUNIT(_分類数)-MMULT(MUNIT(_分類数)-移輸入率表, 投入係数表_統合))}</v>
      </c>
      <c r="BY128" s="99" t="str">
        <f t="shared" ca="1" si="1"/>
        <v>{=MINVERSE(MUNIT(_分類数)-MMULT(MUNIT(_分類数)-移輸入率表, 投入係数表_統合))}</v>
      </c>
      <c r="BZ128" s="99" t="str">
        <f t="shared" ca="1" si="1"/>
        <v>{=MINVERSE(MUNIT(_分類数)-MMULT(MUNIT(_分類数)-移輸入率表, 投入係数表_統合))}</v>
      </c>
      <c r="CA128" s="99" t="str">
        <f t="shared" ca="1" si="1"/>
        <v>{=MINVERSE(MUNIT(_分類数)-MMULT(MUNIT(_分類数)-移輸入率表, 投入係数表_統合))}</v>
      </c>
      <c r="CB128" s="99" t="str">
        <f t="shared" ca="1" si="1"/>
        <v>{=MINVERSE(MUNIT(_分類数)-MMULT(MUNIT(_分類数)-移輸入率表, 投入係数表_統合))}</v>
      </c>
      <c r="CC128" s="99" t="str">
        <f t="shared" ca="1" si="1"/>
        <v>{=MINVERSE(MUNIT(_分類数)-MMULT(MUNIT(_分類数)-移輸入率表, 投入係数表_統合))}</v>
      </c>
      <c r="CD128" s="99" t="str">
        <f t="shared" ca="1" si="1"/>
        <v>{=MINVERSE(MUNIT(_分類数)-MMULT(MUNIT(_分類数)-移輸入率表, 投入係数表_統合))}</v>
      </c>
      <c r="CE128" s="99" t="str">
        <f t="shared" ca="1" si="1"/>
        <v>{=MINVERSE(MUNIT(_分類数)-MMULT(MUNIT(_分類数)-移輸入率表, 投入係数表_統合))}</v>
      </c>
      <c r="CF128" s="99" t="str">
        <f t="shared" ca="1" si="1"/>
        <v>{=MINVERSE(MUNIT(_分類数)-MMULT(MUNIT(_分類数)-移輸入率表, 投入係数表_統合))}</v>
      </c>
      <c r="CG128" s="99" t="str">
        <f t="shared" ca="1" si="1"/>
        <v>{=MINVERSE(MUNIT(_分類数)-MMULT(MUNIT(_分類数)-移輸入率表, 投入係数表_統合))}</v>
      </c>
      <c r="CH128" s="99" t="str">
        <f t="shared" ca="1" si="1"/>
        <v>{=MINVERSE(MUNIT(_分類数)-MMULT(MUNIT(_分類数)-移輸入率表, 投入係数表_統合))}</v>
      </c>
      <c r="CI128" s="99" t="str">
        <f t="shared" ca="1" si="1"/>
        <v>{=MINVERSE(MUNIT(_分類数)-MMULT(MUNIT(_分類数)-移輸入率表, 投入係数表_統合))}</v>
      </c>
      <c r="CJ128" s="99" t="str">
        <f t="shared" ca="1" si="1"/>
        <v>{=MINVERSE(MUNIT(_分類数)-MMULT(MUNIT(_分類数)-移輸入率表, 投入係数表_統合))}</v>
      </c>
      <c r="CK128" s="99" t="str">
        <f t="shared" ca="1" si="1"/>
        <v>{=MINVERSE(MUNIT(_分類数)-MMULT(MUNIT(_分類数)-移輸入率表, 投入係数表_統合))}</v>
      </c>
      <c r="CL128" s="99" t="str">
        <f t="shared" ca="1" si="1"/>
        <v>{=MINVERSE(MUNIT(_分類数)-MMULT(MUNIT(_分類数)-移輸入率表, 投入係数表_統合))}</v>
      </c>
      <c r="CM128" s="99" t="str">
        <f t="shared" ca="1" si="1"/>
        <v>{=MINVERSE(MUNIT(_分類数)-MMULT(MUNIT(_分類数)-移輸入率表, 投入係数表_統合))}</v>
      </c>
      <c r="CN128" s="99" t="str">
        <f t="shared" ca="1" si="1"/>
        <v>{=MINVERSE(MUNIT(_分類数)-MMULT(MUNIT(_分類数)-移輸入率表, 投入係数表_統合))}</v>
      </c>
      <c r="CO128" s="99" t="str">
        <f t="shared" ca="1" si="1"/>
        <v>{=MINVERSE(MUNIT(_分類数)-MMULT(MUNIT(_分類数)-移輸入率表, 投入係数表_統合))}</v>
      </c>
      <c r="CP128" s="99" t="str">
        <f t="shared" ca="1" si="1"/>
        <v>{=MINVERSE(MUNIT(_分類数)-MMULT(MUNIT(_分類数)-移輸入率表, 投入係数表_統合))}</v>
      </c>
      <c r="CQ128" s="99" t="str">
        <f t="shared" ca="1" si="1"/>
        <v>{=MINVERSE(MUNIT(_分類数)-MMULT(MUNIT(_分類数)-移輸入率表, 投入係数表_統合))}</v>
      </c>
      <c r="CR128" s="99" t="str">
        <f t="shared" ca="1" si="1"/>
        <v>{=MINVERSE(MUNIT(_分類数)-MMULT(MUNIT(_分類数)-移輸入率表, 投入係数表_統合))}</v>
      </c>
      <c r="CS128" s="99" t="str">
        <f t="shared" ca="1" si="1"/>
        <v>{=MINVERSE(MUNIT(_分類数)-MMULT(MUNIT(_分類数)-移輸入率表, 投入係数表_統合))}</v>
      </c>
      <c r="CT128" s="99" t="str">
        <f t="shared" ca="1" si="1"/>
        <v>{=MINVERSE(MUNIT(_分類数)-MMULT(MUNIT(_分類数)-移輸入率表, 投入係数表_統合))}</v>
      </c>
      <c r="CU128" s="99" t="str">
        <f t="shared" ca="1" si="1"/>
        <v>{=MINVERSE(MUNIT(_分類数)-MMULT(MUNIT(_分類数)-移輸入率表, 投入係数表_統合))}</v>
      </c>
      <c r="CV128" s="99" t="str">
        <f t="shared" ca="1" si="1"/>
        <v>{=MINVERSE(MUNIT(_分類数)-MMULT(MUNIT(_分類数)-移輸入率表, 投入係数表_統合))}</v>
      </c>
      <c r="CW128" s="99" t="str">
        <f t="shared" ca="1" si="1"/>
        <v>{=MINVERSE(MUNIT(_分類数)-MMULT(MUNIT(_分類数)-移輸入率表, 投入係数表_統合))}</v>
      </c>
      <c r="CX128" s="99" t="str">
        <f t="shared" ca="1" si="1"/>
        <v>{=MINVERSE(MUNIT(_分類数)-MMULT(MUNIT(_分類数)-移輸入率表, 投入係数表_統合))}</v>
      </c>
      <c r="CY128" s="99" t="str">
        <f t="shared" ca="1" si="1"/>
        <v>{=MINVERSE(MUNIT(_分類数)-MMULT(MUNIT(_分類数)-移輸入率表, 投入係数表_統合))}</v>
      </c>
      <c r="CZ128" s="99" t="str">
        <f t="shared" ca="1" si="1"/>
        <v>{=MINVERSE(MUNIT(_分類数)-MMULT(MUNIT(_分類数)-移輸入率表, 投入係数表_統合))}</v>
      </c>
      <c r="DA128" s="99" t="str">
        <f t="shared" ca="1" si="1"/>
        <v>{=MINVERSE(MUNIT(_分類数)-MMULT(MUNIT(_分類数)-移輸入率表, 投入係数表_統合))}</v>
      </c>
      <c r="DB128" s="99" t="str">
        <f t="shared" ca="1" si="1"/>
        <v>{=MINVERSE(MUNIT(_分類数)-MMULT(MUNIT(_分類数)-移輸入率表, 投入係数表_統合))}</v>
      </c>
      <c r="DC128" s="99" t="str">
        <f t="shared" ca="1" si="1"/>
        <v>{=MINVERSE(MUNIT(_分類数)-MMULT(MUNIT(_分類数)-移輸入率表, 投入係数表_統合))}</v>
      </c>
      <c r="DD128" s="99" t="str">
        <f t="shared" ca="1" si="1"/>
        <v>{=MINVERSE(MUNIT(_分類数)-MMULT(MUNIT(_分類数)-移輸入率表, 投入係数表_統合))}</v>
      </c>
      <c r="DE128" s="99" t="str">
        <f t="shared" ca="1" si="1"/>
        <v>{=MINVERSE(MUNIT(_分類数)-MMULT(MUNIT(_分類数)-移輸入率表, 投入係数表_統合))}</v>
      </c>
      <c r="DF128" s="99" t="str">
        <f t="shared" ca="1" si="1"/>
        <v>{=MINVERSE(MUNIT(_分類数)-MMULT(MUNIT(_分類数)-移輸入率表, 投入係数表_統合))}</v>
      </c>
      <c r="DG128" s="99" t="str">
        <f t="shared" ca="1" si="1"/>
        <v>{=MINVERSE(MUNIT(_分類数)-MMULT(MUNIT(_分類数)-移輸入率表, 投入係数表_統合))}</v>
      </c>
      <c r="DH128" s="99" t="str">
        <f t="shared" ca="1" si="1"/>
        <v>{=MINVERSE(MUNIT(_分類数)-MMULT(MUNIT(_分類数)-移輸入率表, 投入係数表_統合))}</v>
      </c>
      <c r="DI128" s="99" t="str">
        <f t="shared" ca="1" si="1"/>
        <v>{=MINVERSE(MUNIT(_分類数)-MMULT(MUNIT(_分類数)-移輸入率表, 投入係数表_統合))}</v>
      </c>
      <c r="DJ128" s="99" t="str">
        <f t="shared" ca="1" si="1"/>
        <v>{=MINVERSE(MUNIT(_分類数)-MMULT(MUNIT(_分類数)-移輸入率表, 投入係数表_統合))}</v>
      </c>
      <c r="DK128" s="99" t="str">
        <f t="shared" ca="1" si="1"/>
        <v>{=MINVERSE(MUNIT(_分類数)-MMULT(MUNIT(_分類数)-移輸入率表, 投入係数表_統合))}</v>
      </c>
      <c r="DL128" s="99" t="str">
        <f t="shared" ca="1" si="1"/>
        <v>{=MINVERSE(MUNIT(_分類数)-MMULT(MUNIT(_分類数)-移輸入率表, 投入係数表_統合))}</v>
      </c>
      <c r="DM128" s="99" t="str">
        <f t="shared" ca="1" si="1"/>
        <v>{=MINVERSE(MUNIT(_分類数)-MMULT(MUNIT(_分類数)-移輸入率表, 投入係数表_統合))}</v>
      </c>
      <c r="DN128" s="99" t="str">
        <f t="shared" ca="1" si="1"/>
        <v>{=MINVERSE(MUNIT(_分類数)-MMULT(MUNIT(_分類数)-移輸入率表, 投入係数表_統合))}</v>
      </c>
      <c r="DO128" s="99" t="str">
        <f t="shared" ca="1" si="1"/>
        <v>{=MINVERSE(MUNIT(_分類数)-MMULT(MUNIT(_分類数)-移輸入率表, 投入係数表_統合))}</v>
      </c>
      <c r="DP128" s="99" t="str">
        <f t="shared" ca="1" si="1"/>
        <v>{=MINVERSE(MUNIT(_分類数)-MMULT(MUNIT(_分類数)-移輸入率表, 投入係数表_統合))}</v>
      </c>
      <c r="DQ128" s="99" t="str">
        <f t="shared" ca="1" si="1"/>
        <v>{=MINVERSE(MUNIT(_分類数)-MMULT(MUNIT(_分類数)-移輸入率表, 投入係数表_統合))}</v>
      </c>
      <c r="DR128" s="99" t="str">
        <f t="shared" ca="1" si="1"/>
        <v>{=MINVERSE(MUNIT(_分類数)-MMULT(MUNIT(_分類数)-移輸入率表, 投入係数表_統合))}</v>
      </c>
      <c r="DS128" s="99" t="str">
        <f t="shared" ca="1" si="1"/>
        <v>{=MINVERSE(MUNIT(_分類数)-MMULT(MUNIT(_分類数)-移輸入率表, 投入係数表_統合))}</v>
      </c>
      <c r="DT128" s="99" t="e">
        <f t="shared" ca="1" si="1"/>
        <v>#N/A</v>
      </c>
      <c r="DU128" s="17"/>
    </row>
    <row r="129" spans="2:124" s="39" customFormat="1" ht="14.25" x14ac:dyDescent="0.25">
      <c r="B129" s="40"/>
      <c r="C129" s="100">
        <f t="array" aca="1" ref="C129" ca="1">SUM(IF(EXACT(_xlfn.FORMULATEXT(C$4), _xlfn.FORMULATEXT(C$4:C$123)), 1, 0))</f>
        <v>120</v>
      </c>
      <c r="D129" s="100">
        <f t="array" aca="1" ref="D129" ca="1">SUM(IF(EXACT(_xlfn.FORMULATEXT(D$4), _xlfn.FORMULATEXT(D$4:D$123)), 1, 0))</f>
        <v>120</v>
      </c>
      <c r="E129" s="100">
        <f t="array" aca="1" ref="E129" ca="1">SUM(IF(EXACT(_xlfn.FORMULATEXT(E$4), _xlfn.FORMULATEXT(E$4:E$123)), 1, 0))</f>
        <v>120</v>
      </c>
      <c r="F129" s="100">
        <f t="array" aca="1" ref="F129" ca="1">SUM(IF(EXACT(_xlfn.FORMULATEXT(F$4), _xlfn.FORMULATEXT(F$4:F$123)), 1, 0))</f>
        <v>120</v>
      </c>
      <c r="G129" s="100">
        <f t="array" aca="1" ref="G129" ca="1">SUM(IF(EXACT(_xlfn.FORMULATEXT(G$4), _xlfn.FORMULATEXT(G$4:G$123)), 1, 0))</f>
        <v>120</v>
      </c>
      <c r="H129" s="100">
        <f t="array" aca="1" ref="H129" ca="1">SUM(IF(EXACT(_xlfn.FORMULATEXT(H$4), _xlfn.FORMULATEXT(H$4:H$123)), 1, 0))</f>
        <v>120</v>
      </c>
      <c r="I129" s="100">
        <f t="array" aca="1" ref="I129" ca="1">SUM(IF(EXACT(_xlfn.FORMULATEXT(I$4), _xlfn.FORMULATEXT(I$4:I$123)), 1, 0))</f>
        <v>120</v>
      </c>
      <c r="J129" s="100">
        <f t="array" aca="1" ref="J129" ca="1">SUM(IF(EXACT(_xlfn.FORMULATEXT(J$4), _xlfn.FORMULATEXT(J$4:J$123)), 1, 0))</f>
        <v>120</v>
      </c>
      <c r="K129" s="100">
        <f t="array" aca="1" ref="K129" ca="1">SUM(IF(EXACT(_xlfn.FORMULATEXT(K$4), _xlfn.FORMULATEXT(K$4:K$123)), 1, 0))</f>
        <v>120</v>
      </c>
      <c r="L129" s="100">
        <f t="array" aca="1" ref="L129" ca="1">SUM(IF(EXACT(_xlfn.FORMULATEXT(L$4), _xlfn.FORMULATEXT(L$4:L$123)), 1, 0))</f>
        <v>120</v>
      </c>
      <c r="M129" s="100">
        <f t="array" aca="1" ref="M129" ca="1">SUM(IF(EXACT(_xlfn.FORMULATEXT(M$4), _xlfn.FORMULATEXT(M$4:M$123)), 1, 0))</f>
        <v>120</v>
      </c>
      <c r="N129" s="100">
        <f t="array" aca="1" ref="N129" ca="1">SUM(IF(EXACT(_xlfn.FORMULATEXT(N$4), _xlfn.FORMULATEXT(N$4:N$123)), 1, 0))</f>
        <v>120</v>
      </c>
      <c r="O129" s="100">
        <f t="array" aca="1" ref="O129" ca="1">SUM(IF(EXACT(_xlfn.FORMULATEXT(O$4), _xlfn.FORMULATEXT(O$4:O$123)), 1, 0))</f>
        <v>120</v>
      </c>
      <c r="P129" s="100">
        <f t="array" aca="1" ref="P129" ca="1">SUM(IF(EXACT(_xlfn.FORMULATEXT(P$4), _xlfn.FORMULATEXT(P$4:P$123)), 1, 0))</f>
        <v>120</v>
      </c>
      <c r="Q129" s="100">
        <f t="array" aca="1" ref="Q129" ca="1">SUM(IF(EXACT(_xlfn.FORMULATEXT(Q$4), _xlfn.FORMULATEXT(Q$4:Q$123)), 1, 0))</f>
        <v>120</v>
      </c>
      <c r="R129" s="100">
        <f t="array" aca="1" ref="R129" ca="1">SUM(IF(EXACT(_xlfn.FORMULATEXT(R$4), _xlfn.FORMULATEXT(R$4:R$123)), 1, 0))</f>
        <v>120</v>
      </c>
      <c r="S129" s="100">
        <f t="array" aca="1" ref="S129" ca="1">SUM(IF(EXACT(_xlfn.FORMULATEXT(S$4), _xlfn.FORMULATEXT(S$4:S$123)), 1, 0))</f>
        <v>120</v>
      </c>
      <c r="T129" s="100">
        <f t="array" aca="1" ref="T129" ca="1">SUM(IF(EXACT(_xlfn.FORMULATEXT(T$4), _xlfn.FORMULATEXT(T$4:T$123)), 1, 0))</f>
        <v>120</v>
      </c>
      <c r="U129" s="100">
        <f t="array" aca="1" ref="U129" ca="1">SUM(IF(EXACT(_xlfn.FORMULATEXT(U$4), _xlfn.FORMULATEXT(U$4:U$123)), 1, 0))</f>
        <v>120</v>
      </c>
      <c r="V129" s="100">
        <f t="array" aca="1" ref="V129" ca="1">SUM(IF(EXACT(_xlfn.FORMULATEXT(V$4), _xlfn.FORMULATEXT(V$4:V$123)), 1, 0))</f>
        <v>120</v>
      </c>
      <c r="W129" s="100">
        <f t="array" aca="1" ref="W129" ca="1">SUM(IF(EXACT(_xlfn.FORMULATEXT(W$4), _xlfn.FORMULATEXT(W$4:W$123)), 1, 0))</f>
        <v>120</v>
      </c>
      <c r="X129" s="100">
        <f t="array" aca="1" ref="X129" ca="1">SUM(IF(EXACT(_xlfn.FORMULATEXT(X$4), _xlfn.FORMULATEXT(X$4:X$123)), 1, 0))</f>
        <v>120</v>
      </c>
      <c r="Y129" s="100">
        <f t="array" aca="1" ref="Y129" ca="1">SUM(IF(EXACT(_xlfn.FORMULATEXT(Y$4), _xlfn.FORMULATEXT(Y$4:Y$123)), 1, 0))</f>
        <v>120</v>
      </c>
      <c r="Z129" s="100">
        <f t="array" aca="1" ref="Z129" ca="1">SUM(IF(EXACT(_xlfn.FORMULATEXT(Z$4), _xlfn.FORMULATEXT(Z$4:Z$123)), 1, 0))</f>
        <v>120</v>
      </c>
      <c r="AA129" s="100">
        <f t="array" aca="1" ref="AA129" ca="1">SUM(IF(EXACT(_xlfn.FORMULATEXT(AA$4), _xlfn.FORMULATEXT(AA$4:AA$123)), 1, 0))</f>
        <v>120</v>
      </c>
      <c r="AB129" s="100">
        <f t="array" aca="1" ref="AB129" ca="1">SUM(IF(EXACT(_xlfn.FORMULATEXT(AB$4), _xlfn.FORMULATEXT(AB$4:AB$123)), 1, 0))</f>
        <v>120</v>
      </c>
      <c r="AC129" s="100">
        <f t="array" aca="1" ref="AC129" ca="1">SUM(IF(EXACT(_xlfn.FORMULATEXT(AC$4), _xlfn.FORMULATEXT(AC$4:AC$123)), 1, 0))</f>
        <v>120</v>
      </c>
      <c r="AD129" s="100">
        <f t="array" aca="1" ref="AD129" ca="1">SUM(IF(EXACT(_xlfn.FORMULATEXT(AD$4), _xlfn.FORMULATEXT(AD$4:AD$123)), 1, 0))</f>
        <v>120</v>
      </c>
      <c r="AE129" s="100">
        <f t="array" aca="1" ref="AE129" ca="1">SUM(IF(EXACT(_xlfn.FORMULATEXT(AE$4), _xlfn.FORMULATEXT(AE$4:AE$123)), 1, 0))</f>
        <v>120</v>
      </c>
      <c r="AF129" s="100">
        <f t="array" aca="1" ref="AF129" ca="1">SUM(IF(EXACT(_xlfn.FORMULATEXT(AF$4), _xlfn.FORMULATEXT(AF$4:AF$123)), 1, 0))</f>
        <v>120</v>
      </c>
      <c r="AG129" s="100">
        <f t="array" aca="1" ref="AG129" ca="1">SUM(IF(EXACT(_xlfn.FORMULATEXT(AG$4), _xlfn.FORMULATEXT(AG$4:AG$123)), 1, 0))</f>
        <v>120</v>
      </c>
      <c r="AH129" s="100">
        <f t="array" aca="1" ref="AH129" ca="1">SUM(IF(EXACT(_xlfn.FORMULATEXT(AH$4), _xlfn.FORMULATEXT(AH$4:AH$123)), 1, 0))</f>
        <v>120</v>
      </c>
      <c r="AI129" s="100">
        <f t="array" aca="1" ref="AI129" ca="1">SUM(IF(EXACT(_xlfn.FORMULATEXT(AI$4), _xlfn.FORMULATEXT(AI$4:AI$123)), 1, 0))</f>
        <v>120</v>
      </c>
      <c r="AJ129" s="100">
        <f t="array" aca="1" ref="AJ129" ca="1">SUM(IF(EXACT(_xlfn.FORMULATEXT(AJ$4), _xlfn.FORMULATEXT(AJ$4:AJ$123)), 1, 0))</f>
        <v>120</v>
      </c>
      <c r="AK129" s="100">
        <f t="array" aca="1" ref="AK129" ca="1">SUM(IF(EXACT(_xlfn.FORMULATEXT(AK$4), _xlfn.FORMULATEXT(AK$4:AK$123)), 1, 0))</f>
        <v>120</v>
      </c>
      <c r="AL129" s="100">
        <f t="array" aca="1" ref="AL129" ca="1">SUM(IF(EXACT(_xlfn.FORMULATEXT(AL$4), _xlfn.FORMULATEXT(AL$4:AL$123)), 1, 0))</f>
        <v>120</v>
      </c>
      <c r="AM129" s="100">
        <f t="array" aca="1" ref="AM129" ca="1">SUM(IF(EXACT(_xlfn.FORMULATEXT(AM$4), _xlfn.FORMULATEXT(AM$4:AM$123)), 1, 0))</f>
        <v>120</v>
      </c>
      <c r="AN129" s="100">
        <f t="array" aca="1" ref="AN129" ca="1">SUM(IF(EXACT(_xlfn.FORMULATEXT(AN$4), _xlfn.FORMULATEXT(AN$4:AN$123)), 1, 0))</f>
        <v>120</v>
      </c>
      <c r="AO129" s="100">
        <f t="array" aca="1" ref="AO129" ca="1">SUM(IF(EXACT(_xlfn.FORMULATEXT(AO$4), _xlfn.FORMULATEXT(AO$4:AO$123)), 1, 0))</f>
        <v>120</v>
      </c>
      <c r="AP129" s="100">
        <f t="array" aca="1" ref="AP129" ca="1">SUM(IF(EXACT(_xlfn.FORMULATEXT(AP$4), _xlfn.FORMULATEXT(AP$4:AP$123)), 1, 0))</f>
        <v>120</v>
      </c>
      <c r="AQ129" s="100">
        <f t="array" aca="1" ref="AQ129" ca="1">SUM(IF(EXACT(_xlfn.FORMULATEXT(AQ$4), _xlfn.FORMULATEXT(AQ$4:AQ$123)), 1, 0))</f>
        <v>120</v>
      </c>
      <c r="AR129" s="100">
        <f t="array" aca="1" ref="AR129" ca="1">SUM(IF(EXACT(_xlfn.FORMULATEXT(AR$4), _xlfn.FORMULATEXT(AR$4:AR$123)), 1, 0))</f>
        <v>120</v>
      </c>
      <c r="AS129" s="100">
        <f t="array" aca="1" ref="AS129" ca="1">SUM(IF(EXACT(_xlfn.FORMULATEXT(AS$4), _xlfn.FORMULATEXT(AS$4:AS$123)), 1, 0))</f>
        <v>120</v>
      </c>
      <c r="AT129" s="100">
        <f t="array" aca="1" ref="AT129" ca="1">SUM(IF(EXACT(_xlfn.FORMULATEXT(AT$4), _xlfn.FORMULATEXT(AT$4:AT$123)), 1, 0))</f>
        <v>120</v>
      </c>
      <c r="AU129" s="100">
        <f t="array" aca="1" ref="AU129" ca="1">SUM(IF(EXACT(_xlfn.FORMULATEXT(AU$4), _xlfn.FORMULATEXT(AU$4:AU$123)), 1, 0))</f>
        <v>120</v>
      </c>
      <c r="AV129" s="100">
        <f t="array" aca="1" ref="AV129" ca="1">SUM(IF(EXACT(_xlfn.FORMULATEXT(AV$4), _xlfn.FORMULATEXT(AV$4:AV$123)), 1, 0))</f>
        <v>120</v>
      </c>
      <c r="AW129" s="100">
        <f t="array" aca="1" ref="AW129" ca="1">SUM(IF(EXACT(_xlfn.FORMULATEXT(AW$4), _xlfn.FORMULATEXT(AW$4:AW$123)), 1, 0))</f>
        <v>120</v>
      </c>
      <c r="AX129" s="100">
        <f t="array" aca="1" ref="AX129" ca="1">SUM(IF(EXACT(_xlfn.FORMULATEXT(AX$4), _xlfn.FORMULATEXT(AX$4:AX$123)), 1, 0))</f>
        <v>120</v>
      </c>
      <c r="AY129" s="100">
        <f t="array" aca="1" ref="AY129" ca="1">SUM(IF(EXACT(_xlfn.FORMULATEXT(AY$4), _xlfn.FORMULATEXT(AY$4:AY$123)), 1, 0))</f>
        <v>120</v>
      </c>
      <c r="AZ129" s="100">
        <f t="array" aca="1" ref="AZ129" ca="1">SUM(IF(EXACT(_xlfn.FORMULATEXT(AZ$4), _xlfn.FORMULATEXT(AZ$4:AZ$123)), 1, 0))</f>
        <v>120</v>
      </c>
      <c r="BA129" s="100">
        <f t="array" aca="1" ref="BA129" ca="1">SUM(IF(EXACT(_xlfn.FORMULATEXT(BA$4), _xlfn.FORMULATEXT(BA$4:BA$123)), 1, 0))</f>
        <v>120</v>
      </c>
      <c r="BB129" s="100">
        <f t="array" aca="1" ref="BB129" ca="1">SUM(IF(EXACT(_xlfn.FORMULATEXT(BB$4), _xlfn.FORMULATEXT(BB$4:BB$123)), 1, 0))</f>
        <v>120</v>
      </c>
      <c r="BC129" s="100">
        <f t="array" aca="1" ref="BC129" ca="1">SUM(IF(EXACT(_xlfn.FORMULATEXT(BC$4), _xlfn.FORMULATEXT(BC$4:BC$123)), 1, 0))</f>
        <v>120</v>
      </c>
      <c r="BD129" s="100">
        <f t="array" aca="1" ref="BD129" ca="1">SUM(IF(EXACT(_xlfn.FORMULATEXT(BD$4), _xlfn.FORMULATEXT(BD$4:BD$123)), 1, 0))</f>
        <v>120</v>
      </c>
      <c r="BE129" s="100">
        <f t="array" aca="1" ref="BE129" ca="1">SUM(IF(EXACT(_xlfn.FORMULATEXT(BE$4), _xlfn.FORMULATEXT(BE$4:BE$123)), 1, 0))</f>
        <v>120</v>
      </c>
      <c r="BF129" s="100">
        <f t="array" aca="1" ref="BF129" ca="1">SUM(IF(EXACT(_xlfn.FORMULATEXT(BF$4), _xlfn.FORMULATEXT(BF$4:BF$123)), 1, 0))</f>
        <v>120</v>
      </c>
      <c r="BG129" s="100">
        <f t="array" aca="1" ref="BG129" ca="1">SUM(IF(EXACT(_xlfn.FORMULATEXT(BG$4), _xlfn.FORMULATEXT(BG$4:BG$123)), 1, 0))</f>
        <v>120</v>
      </c>
      <c r="BH129" s="100">
        <f t="array" aca="1" ref="BH129" ca="1">SUM(IF(EXACT(_xlfn.FORMULATEXT(BH$4), _xlfn.FORMULATEXT(BH$4:BH$123)), 1, 0))</f>
        <v>120</v>
      </c>
      <c r="BI129" s="100">
        <f t="array" aca="1" ref="BI129" ca="1">SUM(IF(EXACT(_xlfn.FORMULATEXT(BI$4), _xlfn.FORMULATEXT(BI$4:BI$123)), 1, 0))</f>
        <v>120</v>
      </c>
      <c r="BJ129" s="100">
        <f t="array" aca="1" ref="BJ129" ca="1">SUM(IF(EXACT(_xlfn.FORMULATEXT(BJ$4), _xlfn.FORMULATEXT(BJ$4:BJ$123)), 1, 0))</f>
        <v>120</v>
      </c>
      <c r="BK129" s="100">
        <f t="array" aca="1" ref="BK129" ca="1">SUM(IF(EXACT(_xlfn.FORMULATEXT(BK$4), _xlfn.FORMULATEXT(BK$4:BK$123)), 1, 0))</f>
        <v>120</v>
      </c>
      <c r="BL129" s="100">
        <f t="array" aca="1" ref="BL129" ca="1">SUM(IF(EXACT(_xlfn.FORMULATEXT(BL$4), _xlfn.FORMULATEXT(BL$4:BL$123)), 1, 0))</f>
        <v>120</v>
      </c>
      <c r="BM129" s="100">
        <f t="array" aca="1" ref="BM129" ca="1">SUM(IF(EXACT(_xlfn.FORMULATEXT(BM$4), _xlfn.FORMULATEXT(BM$4:BM$123)), 1, 0))</f>
        <v>120</v>
      </c>
      <c r="BN129" s="100">
        <f t="array" aca="1" ref="BN129" ca="1">SUM(IF(EXACT(_xlfn.FORMULATEXT(BN$4), _xlfn.FORMULATEXT(BN$4:BN$123)), 1, 0))</f>
        <v>120</v>
      </c>
      <c r="BO129" s="100">
        <f t="array" aca="1" ref="BO129" ca="1">SUM(IF(EXACT(_xlfn.FORMULATEXT(BO$4), _xlfn.FORMULATEXT(BO$4:BO$123)), 1, 0))</f>
        <v>120</v>
      </c>
      <c r="BP129" s="100">
        <f t="array" aca="1" ref="BP129" ca="1">SUM(IF(EXACT(_xlfn.FORMULATEXT(BP$4), _xlfn.FORMULATEXT(BP$4:BP$123)), 1, 0))</f>
        <v>120</v>
      </c>
      <c r="BQ129" s="100">
        <f t="array" aca="1" ref="BQ129" ca="1">SUM(IF(EXACT(_xlfn.FORMULATEXT(BQ$4), _xlfn.FORMULATEXT(BQ$4:BQ$123)), 1, 0))</f>
        <v>120</v>
      </c>
      <c r="BR129" s="100">
        <f t="array" aca="1" ref="BR129" ca="1">SUM(IF(EXACT(_xlfn.FORMULATEXT(BR$4), _xlfn.FORMULATEXT(BR$4:BR$123)), 1, 0))</f>
        <v>120</v>
      </c>
      <c r="BS129" s="100">
        <f t="array" aca="1" ref="BS129" ca="1">SUM(IF(EXACT(_xlfn.FORMULATEXT(BS$4), _xlfn.FORMULATEXT(BS$4:BS$123)), 1, 0))</f>
        <v>120</v>
      </c>
      <c r="BT129" s="100">
        <f t="array" aca="1" ref="BT129" ca="1">SUM(IF(EXACT(_xlfn.FORMULATEXT(BT$4), _xlfn.FORMULATEXT(BT$4:BT$123)), 1, 0))</f>
        <v>120</v>
      </c>
      <c r="BU129" s="100">
        <f t="array" aca="1" ref="BU129" ca="1">SUM(IF(EXACT(_xlfn.FORMULATEXT(BU$4), _xlfn.FORMULATEXT(BU$4:BU$123)), 1, 0))</f>
        <v>120</v>
      </c>
      <c r="BV129" s="100">
        <f t="array" aca="1" ref="BV129" ca="1">SUM(IF(EXACT(_xlfn.FORMULATEXT(BV$4), _xlfn.FORMULATEXT(BV$4:BV$123)), 1, 0))</f>
        <v>120</v>
      </c>
      <c r="BW129" s="100">
        <f t="array" aca="1" ref="BW129" ca="1">SUM(IF(EXACT(_xlfn.FORMULATEXT(BW$4), _xlfn.FORMULATEXT(BW$4:BW$123)), 1, 0))</f>
        <v>120</v>
      </c>
      <c r="BX129" s="100">
        <f t="array" aca="1" ref="BX129" ca="1">SUM(IF(EXACT(_xlfn.FORMULATEXT(BX$4), _xlfn.FORMULATEXT(BX$4:BX$123)), 1, 0))</f>
        <v>120</v>
      </c>
      <c r="BY129" s="100">
        <f t="array" aca="1" ref="BY129" ca="1">SUM(IF(EXACT(_xlfn.FORMULATEXT(BY$4), _xlfn.FORMULATEXT(BY$4:BY$123)), 1, 0))</f>
        <v>120</v>
      </c>
      <c r="BZ129" s="100">
        <f t="array" aca="1" ref="BZ129" ca="1">SUM(IF(EXACT(_xlfn.FORMULATEXT(BZ$4), _xlfn.FORMULATEXT(BZ$4:BZ$123)), 1, 0))</f>
        <v>120</v>
      </c>
      <c r="CA129" s="100">
        <f t="array" aca="1" ref="CA129" ca="1">SUM(IF(EXACT(_xlfn.FORMULATEXT(CA$4), _xlfn.FORMULATEXT(CA$4:CA$123)), 1, 0))</f>
        <v>120</v>
      </c>
      <c r="CB129" s="100">
        <f t="array" aca="1" ref="CB129" ca="1">SUM(IF(EXACT(_xlfn.FORMULATEXT(CB$4), _xlfn.FORMULATEXT(CB$4:CB$123)), 1, 0))</f>
        <v>120</v>
      </c>
      <c r="CC129" s="100">
        <f t="array" aca="1" ref="CC129" ca="1">SUM(IF(EXACT(_xlfn.FORMULATEXT(CC$4), _xlfn.FORMULATEXT(CC$4:CC$123)), 1, 0))</f>
        <v>120</v>
      </c>
      <c r="CD129" s="100">
        <f t="array" aca="1" ref="CD129" ca="1">SUM(IF(EXACT(_xlfn.FORMULATEXT(CD$4), _xlfn.FORMULATEXT(CD$4:CD$123)), 1, 0))</f>
        <v>120</v>
      </c>
      <c r="CE129" s="100">
        <f t="array" aca="1" ref="CE129" ca="1">SUM(IF(EXACT(_xlfn.FORMULATEXT(CE$4), _xlfn.FORMULATEXT(CE$4:CE$123)), 1, 0))</f>
        <v>120</v>
      </c>
      <c r="CF129" s="100">
        <f t="array" aca="1" ref="CF129" ca="1">SUM(IF(EXACT(_xlfn.FORMULATEXT(CF$4), _xlfn.FORMULATEXT(CF$4:CF$123)), 1, 0))</f>
        <v>120</v>
      </c>
      <c r="CG129" s="100">
        <f t="array" aca="1" ref="CG129" ca="1">SUM(IF(EXACT(_xlfn.FORMULATEXT(CG$4), _xlfn.FORMULATEXT(CG$4:CG$123)), 1, 0))</f>
        <v>120</v>
      </c>
      <c r="CH129" s="100">
        <f t="array" aca="1" ref="CH129" ca="1">SUM(IF(EXACT(_xlfn.FORMULATEXT(CH$4), _xlfn.FORMULATEXT(CH$4:CH$123)), 1, 0))</f>
        <v>120</v>
      </c>
      <c r="CI129" s="100">
        <f t="array" aca="1" ref="CI129" ca="1">SUM(IF(EXACT(_xlfn.FORMULATEXT(CI$4), _xlfn.FORMULATEXT(CI$4:CI$123)), 1, 0))</f>
        <v>120</v>
      </c>
      <c r="CJ129" s="100">
        <f t="array" aca="1" ref="CJ129" ca="1">SUM(IF(EXACT(_xlfn.FORMULATEXT(CJ$4), _xlfn.FORMULATEXT(CJ$4:CJ$123)), 1, 0))</f>
        <v>120</v>
      </c>
      <c r="CK129" s="100">
        <f t="array" aca="1" ref="CK129" ca="1">SUM(IF(EXACT(_xlfn.FORMULATEXT(CK$4), _xlfn.FORMULATEXT(CK$4:CK$123)), 1, 0))</f>
        <v>120</v>
      </c>
      <c r="CL129" s="100">
        <f t="array" aca="1" ref="CL129" ca="1">SUM(IF(EXACT(_xlfn.FORMULATEXT(CL$4), _xlfn.FORMULATEXT(CL$4:CL$123)), 1, 0))</f>
        <v>120</v>
      </c>
      <c r="CM129" s="100">
        <f t="array" aca="1" ref="CM129" ca="1">SUM(IF(EXACT(_xlfn.FORMULATEXT(CM$4), _xlfn.FORMULATEXT(CM$4:CM$123)), 1, 0))</f>
        <v>120</v>
      </c>
      <c r="CN129" s="100">
        <f t="array" aca="1" ref="CN129" ca="1">SUM(IF(EXACT(_xlfn.FORMULATEXT(CN$4), _xlfn.FORMULATEXT(CN$4:CN$123)), 1, 0))</f>
        <v>120</v>
      </c>
      <c r="CO129" s="100">
        <f t="array" aca="1" ref="CO129" ca="1">SUM(IF(EXACT(_xlfn.FORMULATEXT(CO$4), _xlfn.FORMULATEXT(CO$4:CO$123)), 1, 0))</f>
        <v>120</v>
      </c>
      <c r="CP129" s="100">
        <f t="array" aca="1" ref="CP129" ca="1">SUM(IF(EXACT(_xlfn.FORMULATEXT(CP$4), _xlfn.FORMULATEXT(CP$4:CP$123)), 1, 0))</f>
        <v>120</v>
      </c>
      <c r="CQ129" s="100">
        <f t="array" aca="1" ref="CQ129" ca="1">SUM(IF(EXACT(_xlfn.FORMULATEXT(CQ$4), _xlfn.FORMULATEXT(CQ$4:CQ$123)), 1, 0))</f>
        <v>120</v>
      </c>
      <c r="CR129" s="100">
        <f t="array" aca="1" ref="CR129" ca="1">SUM(IF(EXACT(_xlfn.FORMULATEXT(CR$4), _xlfn.FORMULATEXT(CR$4:CR$123)), 1, 0))</f>
        <v>120</v>
      </c>
      <c r="CS129" s="100">
        <f t="array" aca="1" ref="CS129" ca="1">SUM(IF(EXACT(_xlfn.FORMULATEXT(CS$4), _xlfn.FORMULATEXT(CS$4:CS$123)), 1, 0))</f>
        <v>120</v>
      </c>
      <c r="CT129" s="100">
        <f t="array" aca="1" ref="CT129" ca="1">SUM(IF(EXACT(_xlfn.FORMULATEXT(CT$4), _xlfn.FORMULATEXT(CT$4:CT$123)), 1, 0))</f>
        <v>120</v>
      </c>
      <c r="CU129" s="100">
        <f t="array" aca="1" ref="CU129" ca="1">SUM(IF(EXACT(_xlfn.FORMULATEXT(CU$4), _xlfn.FORMULATEXT(CU$4:CU$123)), 1, 0))</f>
        <v>120</v>
      </c>
      <c r="CV129" s="100">
        <f t="array" aca="1" ref="CV129" ca="1">SUM(IF(EXACT(_xlfn.FORMULATEXT(CV$4), _xlfn.FORMULATEXT(CV$4:CV$123)), 1, 0))</f>
        <v>120</v>
      </c>
      <c r="CW129" s="100">
        <f t="array" aca="1" ref="CW129" ca="1">SUM(IF(EXACT(_xlfn.FORMULATEXT(CW$4), _xlfn.FORMULATEXT(CW$4:CW$123)), 1, 0))</f>
        <v>120</v>
      </c>
      <c r="CX129" s="100">
        <f t="array" aca="1" ref="CX129" ca="1">SUM(IF(EXACT(_xlfn.FORMULATEXT(CX$4), _xlfn.FORMULATEXT(CX$4:CX$123)), 1, 0))</f>
        <v>120</v>
      </c>
      <c r="CY129" s="100">
        <f t="array" aca="1" ref="CY129" ca="1">SUM(IF(EXACT(_xlfn.FORMULATEXT(CY$4), _xlfn.FORMULATEXT(CY$4:CY$123)), 1, 0))</f>
        <v>120</v>
      </c>
      <c r="CZ129" s="100">
        <f t="array" aca="1" ref="CZ129" ca="1">SUM(IF(EXACT(_xlfn.FORMULATEXT(CZ$4), _xlfn.FORMULATEXT(CZ$4:CZ$123)), 1, 0))</f>
        <v>120</v>
      </c>
      <c r="DA129" s="100">
        <f t="array" aca="1" ref="DA129" ca="1">SUM(IF(EXACT(_xlfn.FORMULATEXT(DA$4), _xlfn.FORMULATEXT(DA$4:DA$123)), 1, 0))</f>
        <v>120</v>
      </c>
      <c r="DB129" s="100">
        <f t="array" aca="1" ref="DB129" ca="1">SUM(IF(EXACT(_xlfn.FORMULATEXT(DB$4), _xlfn.FORMULATEXT(DB$4:DB$123)), 1, 0))</f>
        <v>120</v>
      </c>
      <c r="DC129" s="100">
        <f t="array" aca="1" ref="DC129" ca="1">SUM(IF(EXACT(_xlfn.FORMULATEXT(DC$4), _xlfn.FORMULATEXT(DC$4:DC$123)), 1, 0))</f>
        <v>120</v>
      </c>
      <c r="DD129" s="100">
        <f t="array" aca="1" ref="DD129" ca="1">SUM(IF(EXACT(_xlfn.FORMULATEXT(DD$4), _xlfn.FORMULATEXT(DD$4:DD$123)), 1, 0))</f>
        <v>120</v>
      </c>
      <c r="DE129" s="100">
        <f t="array" aca="1" ref="DE129" ca="1">SUM(IF(EXACT(_xlfn.FORMULATEXT(DE$4), _xlfn.FORMULATEXT(DE$4:DE$123)), 1, 0))</f>
        <v>120</v>
      </c>
      <c r="DF129" s="100">
        <f t="array" aca="1" ref="DF129" ca="1">SUM(IF(EXACT(_xlfn.FORMULATEXT(DF$4), _xlfn.FORMULATEXT(DF$4:DF$123)), 1, 0))</f>
        <v>120</v>
      </c>
      <c r="DG129" s="100">
        <f t="array" aca="1" ref="DG129" ca="1">SUM(IF(EXACT(_xlfn.FORMULATEXT(DG$4), _xlfn.FORMULATEXT(DG$4:DG$123)), 1, 0))</f>
        <v>120</v>
      </c>
      <c r="DH129" s="100">
        <f t="array" aca="1" ref="DH129" ca="1">SUM(IF(EXACT(_xlfn.FORMULATEXT(DH$4), _xlfn.FORMULATEXT(DH$4:DH$123)), 1, 0))</f>
        <v>120</v>
      </c>
      <c r="DI129" s="100">
        <f t="array" aca="1" ref="DI129" ca="1">SUM(IF(EXACT(_xlfn.FORMULATEXT(DI$4), _xlfn.FORMULATEXT(DI$4:DI$123)), 1, 0))</f>
        <v>120</v>
      </c>
      <c r="DJ129" s="100">
        <f t="array" aca="1" ref="DJ129" ca="1">SUM(IF(EXACT(_xlfn.FORMULATEXT(DJ$4), _xlfn.FORMULATEXT(DJ$4:DJ$123)), 1, 0))</f>
        <v>120</v>
      </c>
      <c r="DK129" s="100">
        <f t="array" aca="1" ref="DK129" ca="1">SUM(IF(EXACT(_xlfn.FORMULATEXT(DK$4), _xlfn.FORMULATEXT(DK$4:DK$123)), 1, 0))</f>
        <v>120</v>
      </c>
      <c r="DL129" s="100">
        <f t="array" aca="1" ref="DL129" ca="1">SUM(IF(EXACT(_xlfn.FORMULATEXT(DL$4), _xlfn.FORMULATEXT(DL$4:DL$123)), 1, 0))</f>
        <v>120</v>
      </c>
      <c r="DM129" s="100">
        <f t="array" aca="1" ref="DM129" ca="1">SUM(IF(EXACT(_xlfn.FORMULATEXT(DM$4), _xlfn.FORMULATEXT(DM$4:DM$123)), 1, 0))</f>
        <v>120</v>
      </c>
      <c r="DN129" s="100">
        <f t="array" aca="1" ref="DN129" ca="1">SUM(IF(EXACT(_xlfn.FORMULATEXT(DN$4), _xlfn.FORMULATEXT(DN$4:DN$123)), 1, 0))</f>
        <v>120</v>
      </c>
      <c r="DO129" s="100">
        <f t="array" aca="1" ref="DO129" ca="1">SUM(IF(EXACT(_xlfn.FORMULATEXT(DO$4), _xlfn.FORMULATEXT(DO$4:DO$123)), 1, 0))</f>
        <v>120</v>
      </c>
      <c r="DP129" s="100">
        <f t="array" aca="1" ref="DP129" ca="1">SUM(IF(EXACT(_xlfn.FORMULATEXT(DP$4), _xlfn.FORMULATEXT(DP$4:DP$123)), 1, 0))</f>
        <v>120</v>
      </c>
      <c r="DQ129" s="100">
        <f t="array" aca="1" ref="DQ129" ca="1">SUM(IF(EXACT(_xlfn.FORMULATEXT(DQ$4), _xlfn.FORMULATEXT(DQ$4:DQ$123)), 1, 0))</f>
        <v>120</v>
      </c>
      <c r="DR129" s="100">
        <f t="array" aca="1" ref="DR129" ca="1">SUM(IF(EXACT(_xlfn.FORMULATEXT(DR$4), _xlfn.FORMULATEXT(DR$4:DR$123)), 1, 0))</f>
        <v>120</v>
      </c>
      <c r="DS129" s="100">
        <f t="array" aca="1" ref="DS129" ca="1">SUM(IF(EXACT(_xlfn.FORMULATEXT(DS$4), _xlfn.FORMULATEXT(DS$4:DS$123)), 1, 0))</f>
        <v>120</v>
      </c>
      <c r="DT129" s="100" t="e">
        <f t="array" aca="1" ref="DT129" ca="1">SUM(IF(EXACT(_xlfn.FORMULATEXT(DT$4), _xlfn.FORMULATEXT(DT$4:DT$123)), 1, 0))</f>
        <v>#N/A</v>
      </c>
    </row>
    <row r="130" spans="2:124" s="39" customFormat="1" ht="10.5" x14ac:dyDescent="0.25">
      <c r="B130" s="40"/>
      <c r="C130" s="36"/>
    </row>
    <row r="131" spans="2:124" customFormat="1" ht="24.95" customHeight="1" x14ac:dyDescent="0.25"/>
    <row r="132" spans="2:124" customFormat="1" ht="15" customHeight="1" x14ac:dyDescent="0.25"/>
    <row r="133" spans="2:124" customFormat="1" ht="10.5" customHeight="1" x14ac:dyDescent="0.25"/>
    <row r="134" spans="2:124" customFormat="1" ht="15.75" x14ac:dyDescent="0.25"/>
    <row r="135" spans="2:124" customFormat="1" ht="15.75" x14ac:dyDescent="0.25"/>
    <row r="136" spans="2:124" customFormat="1" ht="15.75" x14ac:dyDescent="0.25"/>
    <row r="137" spans="2:124" customFormat="1" ht="15.75" x14ac:dyDescent="0.25"/>
    <row r="138" spans="2:124" customFormat="1" ht="15.75" x14ac:dyDescent="0.25"/>
    <row r="139" spans="2:124" customFormat="1" ht="15.75" x14ac:dyDescent="0.25"/>
    <row r="140" spans="2:124" customFormat="1" ht="15.75" x14ac:dyDescent="0.25"/>
    <row r="141" spans="2:124" customFormat="1" ht="15.75" x14ac:dyDescent="0.25"/>
    <row r="142" spans="2:124" customFormat="1" ht="15.75" x14ac:dyDescent="0.25"/>
    <row r="143" spans="2:124" customFormat="1" ht="15.75" x14ac:dyDescent="0.25"/>
    <row r="144" spans="2:124" customFormat="1" ht="15.75" x14ac:dyDescent="0.25"/>
    <row r="145" customFormat="1" ht="15.75" x14ac:dyDescent="0.25"/>
    <row r="146" customFormat="1" ht="15.75" x14ac:dyDescent="0.25"/>
    <row r="147" customFormat="1" ht="15.75" x14ac:dyDescent="0.25"/>
    <row r="148" customFormat="1" ht="15.75" x14ac:dyDescent="0.25"/>
    <row r="149" customFormat="1" ht="15.75" x14ac:dyDescent="0.25"/>
    <row r="150" customFormat="1" ht="15.75" x14ac:dyDescent="0.25"/>
    <row r="151" customFormat="1" ht="15.75" x14ac:dyDescent="0.25"/>
    <row r="152" customFormat="1" ht="15.75" x14ac:dyDescent="0.25"/>
    <row r="153" customFormat="1" ht="15.75" x14ac:dyDescent="0.25"/>
    <row r="154" customFormat="1" ht="15.75" x14ac:dyDescent="0.25"/>
    <row r="155" customFormat="1" ht="15.75" x14ac:dyDescent="0.25"/>
    <row r="156" customFormat="1" ht="15.75" x14ac:dyDescent="0.25"/>
    <row r="157" customFormat="1" ht="15.75" x14ac:dyDescent="0.25"/>
    <row r="158" customFormat="1" ht="15.75" x14ac:dyDescent="0.25"/>
    <row r="159" customFormat="1" ht="15.75" x14ac:dyDescent="0.25"/>
    <row r="160" customFormat="1" ht="15.75" x14ac:dyDescent="0.25"/>
    <row r="161" customFormat="1" ht="15.75" x14ac:dyDescent="0.25"/>
    <row r="162" customFormat="1" ht="15.75" x14ac:dyDescent="0.25"/>
    <row r="163" customFormat="1" ht="15.75" x14ac:dyDescent="0.25"/>
    <row r="164" customFormat="1" ht="15.75" x14ac:dyDescent="0.25"/>
    <row r="165" customFormat="1" ht="15.75" x14ac:dyDescent="0.25"/>
    <row r="166" customFormat="1" ht="15.75" x14ac:dyDescent="0.25"/>
    <row r="167" customFormat="1" ht="15.75" x14ac:dyDescent="0.25"/>
    <row r="168" customFormat="1" ht="15.75" x14ac:dyDescent="0.25"/>
    <row r="169" customFormat="1" ht="15.75" x14ac:dyDescent="0.25"/>
    <row r="170" customFormat="1" ht="15.75" x14ac:dyDescent="0.25"/>
    <row r="171" customFormat="1" ht="15.75" x14ac:dyDescent="0.25"/>
    <row r="172" customFormat="1" ht="15.75" x14ac:dyDescent="0.25"/>
    <row r="173" customFormat="1" ht="15.75" x14ac:dyDescent="0.25"/>
    <row r="174" customFormat="1" ht="15.75" x14ac:dyDescent="0.25"/>
    <row r="175" customFormat="1" ht="15.75" x14ac:dyDescent="0.25"/>
    <row r="176" customFormat="1" ht="15.75" x14ac:dyDescent="0.25"/>
    <row r="177" customFormat="1" ht="15.75" x14ac:dyDescent="0.25"/>
    <row r="178" customFormat="1" ht="15.75" x14ac:dyDescent="0.25"/>
    <row r="179" customFormat="1" ht="15.75" x14ac:dyDescent="0.25"/>
    <row r="180" customFormat="1" ht="15.75" x14ac:dyDescent="0.25"/>
    <row r="181" customFormat="1" ht="15.75" x14ac:dyDescent="0.25"/>
    <row r="182" customFormat="1" ht="15.75" x14ac:dyDescent="0.25"/>
    <row r="183" customFormat="1" ht="15.75" x14ac:dyDescent="0.25"/>
    <row r="184" customFormat="1" ht="15.75" x14ac:dyDescent="0.25"/>
    <row r="185" customFormat="1" ht="15.75" x14ac:dyDescent="0.25"/>
    <row r="186" customFormat="1" ht="15.75" x14ac:dyDescent="0.25"/>
    <row r="187" customFormat="1" ht="15.75" x14ac:dyDescent="0.25"/>
    <row r="188" customFormat="1" ht="15.75" x14ac:dyDescent="0.25"/>
    <row r="189" customFormat="1" ht="15.75" x14ac:dyDescent="0.25"/>
    <row r="190" customFormat="1" ht="15.75" x14ac:dyDescent="0.25"/>
    <row r="191" customFormat="1" ht="15.75" x14ac:dyDescent="0.25"/>
    <row r="192" customFormat="1" ht="15.75" x14ac:dyDescent="0.25"/>
    <row r="193" customFormat="1" ht="15.75" x14ac:dyDescent="0.25"/>
    <row r="194" customFormat="1" ht="15.75" x14ac:dyDescent="0.25"/>
    <row r="195" customFormat="1" ht="15.75" x14ac:dyDescent="0.25"/>
    <row r="196" customFormat="1" ht="15.75" x14ac:dyDescent="0.25"/>
    <row r="197" customFormat="1" ht="15.75" x14ac:dyDescent="0.25"/>
    <row r="198" customFormat="1" ht="15.75" x14ac:dyDescent="0.25"/>
    <row r="199" customFormat="1" ht="15.75" x14ac:dyDescent="0.25"/>
    <row r="200" customFormat="1" ht="15.75" x14ac:dyDescent="0.25"/>
    <row r="201" customFormat="1" ht="15.75" x14ac:dyDescent="0.25"/>
    <row r="202" customFormat="1" ht="15.75" x14ac:dyDescent="0.25"/>
    <row r="203" customFormat="1" ht="15.75" x14ac:dyDescent="0.25"/>
    <row r="204" customFormat="1" ht="15.75" x14ac:dyDescent="0.25"/>
    <row r="205" customFormat="1" ht="15.75" x14ac:dyDescent="0.25"/>
    <row r="206" customFormat="1" ht="15.75" x14ac:dyDescent="0.25"/>
    <row r="207" customFormat="1" ht="15.75" x14ac:dyDescent="0.25"/>
    <row r="208" customFormat="1" ht="15.75" x14ac:dyDescent="0.25"/>
    <row r="209" customFormat="1" ht="15.75" x14ac:dyDescent="0.25"/>
    <row r="210" customFormat="1" ht="15.75" x14ac:dyDescent="0.25"/>
    <row r="211" customFormat="1" ht="15.75" x14ac:dyDescent="0.25"/>
    <row r="212" customFormat="1" ht="15.75" x14ac:dyDescent="0.25"/>
    <row r="213" customFormat="1" ht="15.75" x14ac:dyDescent="0.25"/>
    <row r="214" customFormat="1" ht="15.75" x14ac:dyDescent="0.25"/>
    <row r="215" customFormat="1" ht="15.75" x14ac:dyDescent="0.25"/>
    <row r="216" customFormat="1" ht="15.75" x14ac:dyDescent="0.25"/>
    <row r="217" customFormat="1" ht="15.75" x14ac:dyDescent="0.25"/>
    <row r="218" customFormat="1" ht="15.75" x14ac:dyDescent="0.25"/>
    <row r="219" customFormat="1" ht="15.75" x14ac:dyDescent="0.25"/>
    <row r="220" customFormat="1" ht="15.75" x14ac:dyDescent="0.25"/>
    <row r="221" customFormat="1" ht="15.75" x14ac:dyDescent="0.25"/>
    <row r="222" customFormat="1" ht="15.75" x14ac:dyDescent="0.25"/>
    <row r="223" customFormat="1" ht="15.75" x14ac:dyDescent="0.25"/>
    <row r="224" customFormat="1" ht="15.75" x14ac:dyDescent="0.25"/>
    <row r="225" customFormat="1" ht="15.75" x14ac:dyDescent="0.25"/>
    <row r="226" customFormat="1" ht="15.75" x14ac:dyDescent="0.25"/>
    <row r="227" customFormat="1" ht="15.75" x14ac:dyDescent="0.25"/>
    <row r="228" customFormat="1" ht="15.75" x14ac:dyDescent="0.25"/>
    <row r="229" customFormat="1" ht="15.75" x14ac:dyDescent="0.25"/>
    <row r="230" customFormat="1" ht="15.75" x14ac:dyDescent="0.25"/>
    <row r="231" customFormat="1" ht="15.75" x14ac:dyDescent="0.25"/>
    <row r="232" customFormat="1" ht="15.75" x14ac:dyDescent="0.25"/>
    <row r="233" customFormat="1" ht="15.75" x14ac:dyDescent="0.25"/>
    <row r="234" customFormat="1" ht="15.75" x14ac:dyDescent="0.25"/>
    <row r="235" customFormat="1" ht="15.75" x14ac:dyDescent="0.25"/>
    <row r="236" customFormat="1" ht="15.75" x14ac:dyDescent="0.25"/>
    <row r="237" customFormat="1" ht="15.75" x14ac:dyDescent="0.25"/>
    <row r="238" customFormat="1" ht="15.75" x14ac:dyDescent="0.25"/>
    <row r="239" customFormat="1" ht="15.75" x14ac:dyDescent="0.25"/>
    <row r="240" customFormat="1" ht="15.75" x14ac:dyDescent="0.25"/>
    <row r="241" spans="2:3" customFormat="1" ht="15.75" x14ac:dyDescent="0.25"/>
    <row r="242" spans="2:3" s="39" customFormat="1" ht="10.5" x14ac:dyDescent="0.25">
      <c r="B242" s="40"/>
      <c r="C242" s="36"/>
    </row>
  </sheetData>
  <phoneticPr fontId="6"/>
  <conditionalFormatting sqref="D4:DT103">
    <cfRule type="expression" dxfId="20" priority="9">
      <formula>D4=0</formula>
    </cfRule>
  </conditionalFormatting>
  <conditionalFormatting sqref="B4:DT103">
    <cfRule type="expression" dxfId="19" priority="8">
      <formula>ISERROR($C4)</formula>
    </cfRule>
  </conditionalFormatting>
  <conditionalFormatting sqref="D2:DS103">
    <cfRule type="expression" dxfId="18" priority="7">
      <formula>ISERROR(D$3)</formula>
    </cfRule>
  </conditionalFormatting>
  <conditionalFormatting sqref="D104:DT113">
    <cfRule type="expression" dxfId="17" priority="6">
      <formula>D104=0</formula>
    </cfRule>
  </conditionalFormatting>
  <conditionalFormatting sqref="B104:DT113 B114:B123">
    <cfRule type="expression" dxfId="16" priority="5">
      <formula>ISERROR($C104)</formula>
    </cfRule>
  </conditionalFormatting>
  <conditionalFormatting sqref="D104:DS113">
    <cfRule type="expression" dxfId="15" priority="4">
      <formula>ISERROR(D$3)</formula>
    </cfRule>
  </conditionalFormatting>
  <conditionalFormatting sqref="D114:DT123">
    <cfRule type="expression" dxfId="14" priority="3">
      <formula>D114=0</formula>
    </cfRule>
  </conditionalFormatting>
  <conditionalFormatting sqref="C114:DT123">
    <cfRule type="expression" dxfId="13" priority="2">
      <formula>ISERROR($C114)</formula>
    </cfRule>
  </conditionalFormatting>
  <conditionalFormatting sqref="D114:DS123">
    <cfRule type="expression" dxfId="12" priority="1">
      <formula>ISERROR(D$3)</formula>
    </cfRule>
  </conditionalFormatting>
  <pageMargins left="0.78740157480314965" right="0.78740157480314965" top="0.98425196850393704" bottom="0.82677165354330717" header="0.51181102362204722" footer="0.1968503937007874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tabColor rgb="FFFFC000"/>
    <pageSetUpPr fitToPage="1"/>
  </sheetPr>
  <dimension ref="B1:AR156"/>
  <sheetViews>
    <sheetView zoomScale="80" zoomScaleNormal="80" workbookViewId="0"/>
  </sheetViews>
  <sheetFormatPr defaultColWidth="9.109375" defaultRowHeight="14.25" x14ac:dyDescent="0.25"/>
  <cols>
    <col min="1" max="1" width="9.109375" style="13"/>
    <col min="2" max="2" width="6.6640625" style="13" customWidth="1"/>
    <col min="3" max="3" width="18.77734375" style="13" customWidth="1"/>
    <col min="4" max="4" width="9.44140625" style="13" customWidth="1"/>
    <col min="5" max="5" width="8.33203125" style="13" customWidth="1"/>
    <col min="6" max="43" width="9.44140625" style="13" customWidth="1"/>
    <col min="44" max="16384" width="9.109375" style="13"/>
  </cols>
  <sheetData>
    <row r="1" spans="2:44" x14ac:dyDescent="0.25">
      <c r="B1" s="10"/>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row>
    <row r="2" spans="2:44" ht="15.75" x14ac:dyDescent="0.25">
      <c r="B2" s="10"/>
      <c r="C2" s="10"/>
      <c r="D2" s="10"/>
      <c r="E2" s="10"/>
      <c r="F2" s="10"/>
      <c r="G2"/>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c r="AP2" s="10"/>
    </row>
    <row r="3" spans="2:44" x14ac:dyDescent="0.25">
      <c r="B3" s="10"/>
      <c r="C3" s="10" t="s">
        <v>556</v>
      </c>
      <c r="D3" s="10"/>
      <c r="F3" s="10"/>
      <c r="G3" s="10"/>
      <c r="H3" s="10"/>
      <c r="I3" s="10"/>
      <c r="J3" s="10"/>
      <c r="K3" s="10"/>
      <c r="L3" s="10"/>
      <c r="M3" s="10"/>
      <c r="O3" s="10"/>
      <c r="P3" s="10"/>
      <c r="Q3" s="10"/>
      <c r="R3" s="10"/>
      <c r="S3" s="10"/>
      <c r="T3" s="10"/>
      <c r="U3" s="10"/>
      <c r="V3" s="10"/>
      <c r="W3" s="10"/>
      <c r="X3" s="70"/>
      <c r="Y3" s="70"/>
      <c r="Z3" s="10"/>
      <c r="AA3" s="10"/>
      <c r="AB3" s="10"/>
      <c r="AC3" s="10"/>
      <c r="AD3" s="10"/>
      <c r="AE3" s="10"/>
      <c r="AF3" s="10"/>
      <c r="AG3" s="10"/>
      <c r="AH3" s="10"/>
      <c r="AI3" s="70"/>
      <c r="AJ3" s="10"/>
      <c r="AK3" s="10"/>
      <c r="AL3" s="10"/>
      <c r="AM3" s="10"/>
      <c r="AN3" s="10"/>
      <c r="AO3" s="10"/>
      <c r="AP3" s="10"/>
      <c r="AQ3" s="9"/>
    </row>
    <row r="4" spans="2:44" x14ac:dyDescent="0.25">
      <c r="B4" s="385"/>
      <c r="C4" s="386" t="s">
        <v>0</v>
      </c>
      <c r="D4" s="538"/>
      <c r="E4" s="386"/>
      <c r="F4" s="387" t="s">
        <v>176</v>
      </c>
      <c r="G4" s="388"/>
      <c r="H4" s="388"/>
      <c r="I4" s="388"/>
      <c r="J4" s="388"/>
      <c r="K4" s="389"/>
      <c r="L4" s="389"/>
      <c r="M4" s="390"/>
      <c r="N4" s="387" t="s">
        <v>405</v>
      </c>
      <c r="O4" s="388"/>
      <c r="P4" s="388"/>
      <c r="Q4" s="388"/>
      <c r="R4" s="388"/>
      <c r="S4" s="388"/>
      <c r="T4" s="388"/>
      <c r="U4" s="389"/>
      <c r="V4" s="389"/>
      <c r="W4" s="390"/>
      <c r="X4" s="387" t="s">
        <v>406</v>
      </c>
      <c r="Y4" s="388"/>
      <c r="Z4" s="388"/>
      <c r="AA4" s="388"/>
      <c r="AB4" s="388"/>
      <c r="AC4" s="388"/>
      <c r="AD4" s="388"/>
      <c r="AE4" s="389"/>
      <c r="AF4" s="389"/>
      <c r="AG4" s="390"/>
      <c r="AH4" s="387" t="s">
        <v>430</v>
      </c>
      <c r="AI4" s="388"/>
      <c r="AJ4" s="388"/>
      <c r="AK4" s="388"/>
      <c r="AL4" s="388"/>
      <c r="AM4" s="389"/>
      <c r="AN4" s="389"/>
      <c r="AO4" s="388"/>
      <c r="AP4" s="10"/>
    </row>
    <row r="5" spans="2:44" ht="51" customHeight="1" x14ac:dyDescent="0.25">
      <c r="B5" s="391"/>
      <c r="C5" s="72"/>
      <c r="D5" s="539" t="s">
        <v>370</v>
      </c>
      <c r="E5" s="71" t="s">
        <v>643</v>
      </c>
      <c r="F5" s="74" t="s">
        <v>400</v>
      </c>
      <c r="G5" s="88" t="s">
        <v>407</v>
      </c>
      <c r="H5" s="88" t="s">
        <v>408</v>
      </c>
      <c r="I5" s="88" t="s">
        <v>409</v>
      </c>
      <c r="J5" s="88" t="s">
        <v>410</v>
      </c>
      <c r="K5" s="92" t="s">
        <v>411</v>
      </c>
      <c r="L5" s="92" t="s">
        <v>412</v>
      </c>
      <c r="M5" s="89" t="s">
        <v>413</v>
      </c>
      <c r="N5" s="74" t="s">
        <v>401</v>
      </c>
      <c r="O5" s="88" t="s">
        <v>402</v>
      </c>
      <c r="P5" s="88" t="s">
        <v>414</v>
      </c>
      <c r="Q5" s="88" t="s">
        <v>415</v>
      </c>
      <c r="R5" s="88" t="s">
        <v>416</v>
      </c>
      <c r="S5" s="88" t="s">
        <v>417</v>
      </c>
      <c r="T5" s="88" t="s">
        <v>418</v>
      </c>
      <c r="U5" s="92" t="s">
        <v>419</v>
      </c>
      <c r="V5" s="92" t="s">
        <v>420</v>
      </c>
      <c r="W5" s="89" t="s">
        <v>421</v>
      </c>
      <c r="X5" s="74" t="s">
        <v>403</v>
      </c>
      <c r="Y5" s="88" t="s">
        <v>404</v>
      </c>
      <c r="Z5" s="88" t="s">
        <v>422</v>
      </c>
      <c r="AA5" s="88" t="s">
        <v>423</v>
      </c>
      <c r="AB5" s="88" t="s">
        <v>424</v>
      </c>
      <c r="AC5" s="88" t="s">
        <v>425</v>
      </c>
      <c r="AD5" s="88" t="s">
        <v>426</v>
      </c>
      <c r="AE5" s="92" t="s">
        <v>427</v>
      </c>
      <c r="AF5" s="92" t="s">
        <v>428</v>
      </c>
      <c r="AG5" s="89" t="s">
        <v>429</v>
      </c>
      <c r="AH5" s="74" t="s">
        <v>431</v>
      </c>
      <c r="AI5" s="88" t="s">
        <v>432</v>
      </c>
      <c r="AJ5" s="88" t="s">
        <v>433</v>
      </c>
      <c r="AK5" s="88" t="s">
        <v>434</v>
      </c>
      <c r="AL5" s="88" t="s">
        <v>435</v>
      </c>
      <c r="AM5" s="92" t="s">
        <v>436</v>
      </c>
      <c r="AN5" s="92" t="s">
        <v>437</v>
      </c>
      <c r="AO5" s="88" t="s">
        <v>438</v>
      </c>
      <c r="AP5" s="10"/>
    </row>
    <row r="6" spans="2:44" x14ac:dyDescent="0.25">
      <c r="B6" s="391"/>
      <c r="C6" s="72"/>
      <c r="D6" s="539" t="s">
        <v>331</v>
      </c>
      <c r="E6" s="71"/>
      <c r="F6" s="74" t="s">
        <v>729</v>
      </c>
      <c r="G6" s="88" t="s">
        <v>730</v>
      </c>
      <c r="H6" s="88" t="s">
        <v>307</v>
      </c>
      <c r="I6" s="88" t="s">
        <v>310</v>
      </c>
      <c r="J6" s="88" t="s">
        <v>309</v>
      </c>
      <c r="K6" s="92" t="s">
        <v>312</v>
      </c>
      <c r="L6" s="92" t="s">
        <v>311</v>
      </c>
      <c r="M6" s="89" t="s">
        <v>308</v>
      </c>
      <c r="N6" s="74" t="s">
        <v>748</v>
      </c>
      <c r="O6" s="88" t="s">
        <v>747</v>
      </c>
      <c r="P6" s="88" t="s">
        <v>733</v>
      </c>
      <c r="Q6" s="88" t="s">
        <v>752</v>
      </c>
      <c r="R6" s="88" t="s">
        <v>313</v>
      </c>
      <c r="S6" s="88" t="s">
        <v>314</v>
      </c>
      <c r="T6" s="88" t="s">
        <v>315</v>
      </c>
      <c r="U6" s="92" t="s">
        <v>317</v>
      </c>
      <c r="V6" s="92" t="s">
        <v>318</v>
      </c>
      <c r="W6" s="89" t="s">
        <v>316</v>
      </c>
      <c r="X6" s="74" t="s">
        <v>750</v>
      </c>
      <c r="Y6" s="88" t="s">
        <v>749</v>
      </c>
      <c r="Z6" s="88" t="s">
        <v>734</v>
      </c>
      <c r="AA6" s="88" t="s">
        <v>751</v>
      </c>
      <c r="AB6" s="88" t="s">
        <v>319</v>
      </c>
      <c r="AC6" s="88" t="s">
        <v>320</v>
      </c>
      <c r="AD6" s="88" t="s">
        <v>321</v>
      </c>
      <c r="AE6" s="92" t="s">
        <v>322</v>
      </c>
      <c r="AF6" s="92" t="s">
        <v>323</v>
      </c>
      <c r="AG6" s="89" t="s">
        <v>324</v>
      </c>
      <c r="AH6" s="74" t="s">
        <v>735</v>
      </c>
      <c r="AI6" s="88" t="s">
        <v>753</v>
      </c>
      <c r="AJ6" s="88" t="s">
        <v>325</v>
      </c>
      <c r="AK6" s="88" t="s">
        <v>326</v>
      </c>
      <c r="AL6" s="88" t="s">
        <v>327</v>
      </c>
      <c r="AM6" s="92" t="s">
        <v>328</v>
      </c>
      <c r="AN6" s="92" t="s">
        <v>329</v>
      </c>
      <c r="AO6" s="88" t="s">
        <v>330</v>
      </c>
      <c r="AP6" s="10"/>
    </row>
    <row r="7" spans="2:44" ht="29.25" thickBot="1" x14ac:dyDescent="0.3">
      <c r="B7" s="93"/>
      <c r="C7" s="73"/>
      <c r="D7" s="540"/>
      <c r="E7" s="73"/>
      <c r="F7" s="75" t="s">
        <v>358</v>
      </c>
      <c r="G7" s="90" t="s">
        <v>731</v>
      </c>
      <c r="H7" s="90" t="s">
        <v>732</v>
      </c>
      <c r="I7" s="90" t="s">
        <v>736</v>
      </c>
      <c r="J7" s="90" t="s">
        <v>737</v>
      </c>
      <c r="K7" s="93" t="s">
        <v>760</v>
      </c>
      <c r="L7" s="93" t="s">
        <v>761</v>
      </c>
      <c r="M7" s="91" t="s">
        <v>765</v>
      </c>
      <c r="N7" s="75" t="s">
        <v>738</v>
      </c>
      <c r="O7" s="90" t="s">
        <v>755</v>
      </c>
      <c r="P7" s="90" t="s">
        <v>756</v>
      </c>
      <c r="Q7" s="90" t="s">
        <v>739</v>
      </c>
      <c r="R7" s="90" t="s">
        <v>740</v>
      </c>
      <c r="S7" s="90" t="s">
        <v>741</v>
      </c>
      <c r="T7" s="90" t="s">
        <v>742</v>
      </c>
      <c r="U7" s="93" t="s">
        <v>762</v>
      </c>
      <c r="V7" s="93" t="s">
        <v>763</v>
      </c>
      <c r="W7" s="91" t="s">
        <v>764</v>
      </c>
      <c r="X7" s="75" t="s">
        <v>759</v>
      </c>
      <c r="Y7" s="90" t="s">
        <v>757</v>
      </c>
      <c r="Z7" s="90" t="s">
        <v>758</v>
      </c>
      <c r="AA7" s="90" t="s">
        <v>743</v>
      </c>
      <c r="AB7" s="90" t="s">
        <v>361</v>
      </c>
      <c r="AC7" s="90" t="s">
        <v>744</v>
      </c>
      <c r="AD7" s="90" t="s">
        <v>745</v>
      </c>
      <c r="AE7" s="93" t="s">
        <v>768</v>
      </c>
      <c r="AF7" s="93" t="s">
        <v>767</v>
      </c>
      <c r="AG7" s="91" t="s">
        <v>766</v>
      </c>
      <c r="AH7" s="75" t="s">
        <v>746</v>
      </c>
      <c r="AI7" s="90" t="s">
        <v>754</v>
      </c>
      <c r="AJ7" s="90" t="s">
        <v>385</v>
      </c>
      <c r="AK7" s="90" t="s">
        <v>386</v>
      </c>
      <c r="AL7" s="90" t="s">
        <v>387</v>
      </c>
      <c r="AM7" s="93" t="s">
        <v>388</v>
      </c>
      <c r="AN7" s="93" t="s">
        <v>389</v>
      </c>
      <c r="AO7" s="90" t="s">
        <v>390</v>
      </c>
      <c r="AP7" s="10"/>
    </row>
    <row r="8" spans="2:44" ht="15.75" x14ac:dyDescent="0.25">
      <c r="B8" s="392">
        <v>1</v>
      </c>
      <c r="C8" s="438" t="str">
        <f t="array" ref="C8:C127">分類_出力</f>
        <v>農業</v>
      </c>
      <c r="D8" s="439">
        <f t="array" ref="D8:D127">需要増加</f>
        <v>279.40940047847329</v>
      </c>
      <c r="E8" s="280" t="str">
        <f t="array" ref="E8:E127">IF(特殊処理_直接効果="", "", 特殊処理_直接効果)</f>
        <v/>
      </c>
      <c r="F8" s="281">
        <f ca="1">IF(E8&lt;&gt;"○", $D8*計算_係数!$D8, $D8)</f>
        <v>205.65447313340246</v>
      </c>
      <c r="G8" s="282">
        <f ca="1">$F8*計算_係数!$I8</f>
        <v>88.916931525312918</v>
      </c>
      <c r="H8" s="282">
        <f ca="1">$F8*計算_係数!$J8</f>
        <v>17.416819106155074</v>
      </c>
      <c r="I8" s="282">
        <f ca="1">$F8*計算_係数!$L8</f>
        <v>4.9440172272471328</v>
      </c>
      <c r="J8" s="282">
        <f ca="1">$F8*計算_係数!$M8</f>
        <v>4.9440172272471328</v>
      </c>
      <c r="K8" s="283">
        <f ca="1">$F8*計算_係数!$O8</f>
        <v>1.6507383607599819</v>
      </c>
      <c r="L8" s="283">
        <f ca="1">$H8*計算_係数!$N8</f>
        <v>0.47978108609204234</v>
      </c>
      <c r="M8" s="284">
        <f ca="1">SUM($K8:$L8)</f>
        <v>2.1305194468520243</v>
      </c>
      <c r="N8" s="442">
        <f t="array" aca="1" ref="N8:N127" ca="1">MMULT(投入係数表_統合, 域内直接効果)</f>
        <v>76.614491857397496</v>
      </c>
      <c r="O8" s="282">
        <f ca="1">$N8*計算_係数!$D8</f>
        <v>56.39077615260959</v>
      </c>
      <c r="P8" s="444">
        <f t="array" aca="1" ref="P8:P127" ca="1">IF(域内生産額_採用=0, 0, MMULT(逆行列係数表,一次波及_域内最終需要))</f>
        <v>71.379036070068196</v>
      </c>
      <c r="Q8" s="282">
        <f ca="1">$P8*計算_係数!$I8</f>
        <v>30.86149679062947</v>
      </c>
      <c r="R8" s="282">
        <f ca="1">$P8*計算_係数!$J8</f>
        <v>6.0450703564209309</v>
      </c>
      <c r="S8" s="282">
        <f ca="1">$P8*計算_係数!$L8</f>
        <v>1.7159810755285423</v>
      </c>
      <c r="T8" s="282">
        <f ca="1">$P8*計算_係数!$M8</f>
        <v>1.7159810755285423</v>
      </c>
      <c r="U8" s="283">
        <f ca="1">$P8*計算_係数!$O8</f>
        <v>0.57294213541613603</v>
      </c>
      <c r="V8" s="283">
        <f ca="1">$R8*計算_係数!$N8</f>
        <v>0.16652354275652315</v>
      </c>
      <c r="W8" s="284">
        <f ca="1">SUM($U8:$V8)</f>
        <v>0.73946567817265918</v>
      </c>
      <c r="X8" s="281">
        <f ca="1">計算_波及効果!$X$131*計算_係数!$K8</f>
        <v>26.481982041575456</v>
      </c>
      <c r="Y8" s="282">
        <f ca="1">$X8*計算_係数!$D8</f>
        <v>19.491606420407521</v>
      </c>
      <c r="Z8" s="444">
        <f t="array" aca="1" ref="Z8:Z127" ca="1">IF(域内生産額_採用=0, 0, MMULT(逆行列係数表,域内消費誘発))</f>
        <v>27.168498192856276</v>
      </c>
      <c r="AA8" s="282">
        <f ca="1">計算_係数!$I8*$Z8</f>
        <v>11.746593481060657</v>
      </c>
      <c r="AB8" s="282">
        <f ca="1">計算_係数!$J8*$Z8</f>
        <v>2.3008924201903165</v>
      </c>
      <c r="AC8" s="282">
        <f ca="1">$Z8*計算_係数!$L8</f>
        <v>0.65314175304508604</v>
      </c>
      <c r="AD8" s="282">
        <f ca="1">$Z8*計算_係数!$M8</f>
        <v>0.65314175304508604</v>
      </c>
      <c r="AE8" s="283">
        <f ca="1">$Z8*計算_係数!$O8</f>
        <v>0.21807491705806159</v>
      </c>
      <c r="AF8" s="283">
        <f ca="1">$AB8*計算_係数!$N8</f>
        <v>6.3382679558848534E-2</v>
      </c>
      <c r="AG8" s="284">
        <f ca="1">SUM($AE8:$AF8)</f>
        <v>0.28145759661691011</v>
      </c>
      <c r="AH8" s="281">
        <f t="shared" ref="AH8:AH71" ca="1" si="0">$F8+$P8+$Z8</f>
        <v>304.20200739632696</v>
      </c>
      <c r="AI8" s="282">
        <f t="shared" ref="AI8:AI71" ca="1" si="1">$G8+$Q8+$AA8</f>
        <v>131.52502179700303</v>
      </c>
      <c r="AJ8" s="282">
        <f t="shared" ref="AJ8:AJ71" ca="1" si="2">$H8+$R8+$AB8</f>
        <v>25.762781882766319</v>
      </c>
      <c r="AK8" s="285">
        <f t="shared" ref="AK8:AK71" ca="1" si="3">$I8+$S8+$AC8</f>
        <v>7.3131400558207602</v>
      </c>
      <c r="AL8" s="285">
        <f t="shared" ref="AL8:AL71" ca="1" si="4">$J8+$T8+$AD8</f>
        <v>7.3131400558207602</v>
      </c>
      <c r="AM8" s="283">
        <f t="shared" ref="AM8:AM71" ca="1" si="5">$K8+$U8+$AE8</f>
        <v>2.4417554132341794</v>
      </c>
      <c r="AN8" s="283">
        <f t="shared" ref="AN8:AN71" ca="1" si="6">$L8+$V8+$AF8</f>
        <v>0.70968730840741401</v>
      </c>
      <c r="AO8" s="285">
        <f t="shared" ref="AO8:AO71" ca="1" si="7">$M8+$W8+$AG8</f>
        <v>3.1514427216415939</v>
      </c>
      <c r="AP8"/>
      <c r="AR8"/>
    </row>
    <row r="9" spans="2:44" ht="15.75" x14ac:dyDescent="0.25">
      <c r="B9" s="88">
        <v>2</v>
      </c>
      <c r="C9" s="440" t="str">
        <v>林業</v>
      </c>
      <c r="D9" s="441">
        <v>0</v>
      </c>
      <c r="E9" s="286" t="str">
        <v/>
      </c>
      <c r="F9" s="287">
        <f ca="1">IF(E9&lt;&gt;"○", $D9*計算_係数!$D9, $D9)</f>
        <v>0</v>
      </c>
      <c r="G9" s="285">
        <f ca="1">$F9*計算_係数!$I9</f>
        <v>0</v>
      </c>
      <c r="H9" s="285">
        <f ca="1">$F9*計算_係数!$J9</f>
        <v>0</v>
      </c>
      <c r="I9" s="285">
        <f ca="1">$F9*計算_係数!$L9</f>
        <v>0</v>
      </c>
      <c r="J9" s="285">
        <f ca="1">$F9*計算_係数!$M9</f>
        <v>0</v>
      </c>
      <c r="K9" s="288">
        <f ca="1">$F9*計算_係数!$O9</f>
        <v>0</v>
      </c>
      <c r="L9" s="288">
        <f ca="1">$H9*計算_係数!$N9</f>
        <v>0</v>
      </c>
      <c r="M9" s="289">
        <f t="shared" ref="M9:M72" ca="1" si="8">SUM($K9:$L9)</f>
        <v>0</v>
      </c>
      <c r="N9" s="443">
        <f ca="1"/>
        <v>3.0575088648365667</v>
      </c>
      <c r="O9" s="285">
        <f ca="1">$N9*計算_係数!$D9</f>
        <v>2.7198554928705989</v>
      </c>
      <c r="P9" s="445">
        <f ca="1"/>
        <v>3.1693722369553292</v>
      </c>
      <c r="Q9" s="285">
        <f ca="1">$P9*計算_係数!$I9</f>
        <v>1.9599049139568843</v>
      </c>
      <c r="R9" s="285">
        <f ca="1">$P9*計算_係数!$J9</f>
        <v>0.73229506861283256</v>
      </c>
      <c r="S9" s="285">
        <f ca="1">$P9*計算_係数!$L9</f>
        <v>0.15431429869481175</v>
      </c>
      <c r="T9" s="285">
        <f ca="1">$P9*計算_係数!$M9</f>
        <v>0.15431429869481175</v>
      </c>
      <c r="U9" s="288">
        <f ca="1">$P9*計算_係数!$O9</f>
        <v>2.5439778923146049E-2</v>
      </c>
      <c r="V9" s="288">
        <f ca="1">$R9*計算_係数!$N9</f>
        <v>2.0172531001068274E-2</v>
      </c>
      <c r="W9" s="289">
        <f t="shared" ref="W9:W72" ca="1" si="9">SUM($U9:$V9)</f>
        <v>4.561230992421432E-2</v>
      </c>
      <c r="X9" s="287">
        <f ca="1">計算_波及効果!$X$131*計算_係数!$K9</f>
        <v>1.5895654158003942</v>
      </c>
      <c r="Y9" s="285">
        <f ca="1">$X9*計算_係数!$D9</f>
        <v>1.4140231209674476</v>
      </c>
      <c r="Z9" s="445">
        <f ca="1"/>
        <v>1.6617233876435642</v>
      </c>
      <c r="AA9" s="285">
        <f ca="1">計算_係数!$I9*$Z9</f>
        <v>1.0275914564735318</v>
      </c>
      <c r="AB9" s="285">
        <f ca="1">計算_係数!$J9*$Z9</f>
        <v>0.38394727762838782</v>
      </c>
      <c r="AC9" s="285">
        <f ca="1">$Z9*計算_係数!$L9</f>
        <v>8.090803478335562E-2</v>
      </c>
      <c r="AD9" s="285">
        <f ca="1">$Z9*計算_係数!$M9</f>
        <v>8.090803478335562E-2</v>
      </c>
      <c r="AE9" s="288">
        <f ca="1">$Z9*計算_係数!$O9</f>
        <v>1.3338248855768413E-2</v>
      </c>
      <c r="AF9" s="288">
        <f ca="1">$AB9*計算_係数!$N9</f>
        <v>1.0576594999343542E-2</v>
      </c>
      <c r="AG9" s="289">
        <f t="shared" ref="AG9:AG72" ca="1" si="10">SUM($AE9:$AF9)</f>
        <v>2.3914843855111955E-2</v>
      </c>
      <c r="AH9" s="287">
        <f t="shared" ca="1" si="0"/>
        <v>4.831095624598893</v>
      </c>
      <c r="AI9" s="285">
        <f t="shared" ca="1" si="1"/>
        <v>2.9874963704304163</v>
      </c>
      <c r="AJ9" s="285">
        <f t="shared" ca="1" si="2"/>
        <v>1.1162423462412203</v>
      </c>
      <c r="AK9" s="285">
        <f t="shared" ca="1" si="3"/>
        <v>0.23522233347816737</v>
      </c>
      <c r="AL9" s="285">
        <f t="shared" ca="1" si="4"/>
        <v>0.23522233347816737</v>
      </c>
      <c r="AM9" s="288">
        <f t="shared" ca="1" si="5"/>
        <v>3.877802777891446E-2</v>
      </c>
      <c r="AN9" s="288">
        <f t="shared" ca="1" si="6"/>
        <v>3.0749126000411818E-2</v>
      </c>
      <c r="AO9" s="285">
        <f t="shared" ca="1" si="7"/>
        <v>6.9527153779326278E-2</v>
      </c>
      <c r="AP9"/>
    </row>
    <row r="10" spans="2:44" ht="15.75" x14ac:dyDescent="0.25">
      <c r="B10" s="88">
        <v>3</v>
      </c>
      <c r="C10" s="440" t="str">
        <v>漁業</v>
      </c>
      <c r="D10" s="441">
        <v>817.52821079006799</v>
      </c>
      <c r="E10" s="286" t="str">
        <v/>
      </c>
      <c r="F10" s="287">
        <f ca="1">IF(E10&lt;&gt;"○", $D10*計算_係数!$D10, $D10)</f>
        <v>633.96238448432996</v>
      </c>
      <c r="G10" s="285">
        <f ca="1">$F10*計算_係数!$I10</f>
        <v>342.41044025021966</v>
      </c>
      <c r="H10" s="285">
        <f ca="1">$F10*計算_係数!$J10</f>
        <v>127.27402520614311</v>
      </c>
      <c r="I10" s="285">
        <f ca="1">$F10*計算_係数!$L10</f>
        <v>12.309473499897383</v>
      </c>
      <c r="J10" s="285">
        <f ca="1">$F10*計算_係数!$M10</f>
        <v>12.309473499897383</v>
      </c>
      <c r="K10" s="288">
        <f ca="1">$F10*計算_係数!$O10</f>
        <v>5.0886616342563684</v>
      </c>
      <c r="L10" s="288">
        <f ca="1">$H10*計算_係数!$N10</f>
        <v>3.5060173544048303</v>
      </c>
      <c r="M10" s="289">
        <f t="shared" ca="1" si="8"/>
        <v>8.5946789886611992</v>
      </c>
      <c r="N10" s="443">
        <f ca="1"/>
        <v>21.986242282184296</v>
      </c>
      <c r="O10" s="285">
        <f ca="1">$N10*計算_係数!$D10</f>
        <v>17.049504101630312</v>
      </c>
      <c r="P10" s="445">
        <f ca="1"/>
        <v>21.437353362512873</v>
      </c>
      <c r="Q10" s="285">
        <f ca="1">$P10*計算_係数!$I10</f>
        <v>11.578563306446451</v>
      </c>
      <c r="R10" s="285">
        <f ca="1">$P10*計算_係数!$J10</f>
        <v>4.3037541642676125</v>
      </c>
      <c r="S10" s="285">
        <f ca="1">$P10*計算_係数!$L10</f>
        <v>0.41624320240771445</v>
      </c>
      <c r="T10" s="285">
        <f ca="1">$P10*計算_係数!$M10</f>
        <v>0.41624320240771445</v>
      </c>
      <c r="U10" s="288">
        <f ca="1">$P10*計算_係数!$O10</f>
        <v>0.17207241354634722</v>
      </c>
      <c r="V10" s="288">
        <f ca="1">$R10*計算_係数!$N10</f>
        <v>0.11855550859317056</v>
      </c>
      <c r="W10" s="289">
        <f t="shared" ca="1" si="9"/>
        <v>0.29062792213951777</v>
      </c>
      <c r="X10" s="287">
        <f ca="1">計算_波及効果!$X$131*計算_係数!$K10</f>
        <v>2.9439688915916813</v>
      </c>
      <c r="Y10" s="285">
        <f ca="1">$X10*計算_係数!$D10</f>
        <v>2.2829371680733521</v>
      </c>
      <c r="Z10" s="445">
        <f ca="1"/>
        <v>4.6685414499044233</v>
      </c>
      <c r="AA10" s="285">
        <f ca="1">計算_係数!$I10*$Z10</f>
        <v>2.5215334100436442</v>
      </c>
      <c r="AB10" s="285">
        <f ca="1">計算_係数!$J10*$Z10</f>
        <v>0.93725444397521074</v>
      </c>
      <c r="AC10" s="285">
        <f ca="1">$Z10*計算_係数!$L10</f>
        <v>9.0647787104143965E-2</v>
      </c>
      <c r="AD10" s="285">
        <f ca="1">$Z10*計算_係数!$M10</f>
        <v>9.0647787104143965E-2</v>
      </c>
      <c r="AE10" s="288">
        <f ca="1">$Z10*計算_係数!$O10</f>
        <v>3.7473245014983135E-2</v>
      </c>
      <c r="AF10" s="288">
        <f ca="1">$AB10*計算_係数!$N10</f>
        <v>2.5818546563195616E-2</v>
      </c>
      <c r="AG10" s="289">
        <f t="shared" ca="1" si="10"/>
        <v>6.3291791578178755E-2</v>
      </c>
      <c r="AH10" s="287">
        <f t="shared" ca="1" si="0"/>
        <v>660.06827929674728</v>
      </c>
      <c r="AI10" s="285">
        <f t="shared" ca="1" si="1"/>
        <v>356.51053696670971</v>
      </c>
      <c r="AJ10" s="285">
        <f t="shared" ca="1" si="2"/>
        <v>132.51503381438593</v>
      </c>
      <c r="AK10" s="285">
        <f t="shared" ca="1" si="3"/>
        <v>12.816364489409242</v>
      </c>
      <c r="AL10" s="285">
        <f t="shared" ca="1" si="4"/>
        <v>12.816364489409242</v>
      </c>
      <c r="AM10" s="288">
        <f t="shared" ca="1" si="5"/>
        <v>5.2982072928176986</v>
      </c>
      <c r="AN10" s="288">
        <f t="shared" ca="1" si="6"/>
        <v>3.6503914095611965</v>
      </c>
      <c r="AO10" s="285">
        <f t="shared" ca="1" si="7"/>
        <v>8.9485987023788951</v>
      </c>
      <c r="AP10"/>
    </row>
    <row r="11" spans="2:44" ht="15.75" x14ac:dyDescent="0.25">
      <c r="B11" s="88">
        <v>4</v>
      </c>
      <c r="C11" s="440" t="str">
        <v>鉱業</v>
      </c>
      <c r="D11" s="441">
        <v>0</v>
      </c>
      <c r="E11" s="286" t="str">
        <v/>
      </c>
      <c r="F11" s="287">
        <f ca="1">IF(E11&lt;&gt;"○", $D11*計算_係数!$D11, $D11)</f>
        <v>0</v>
      </c>
      <c r="G11" s="285">
        <f ca="1">$F11*計算_係数!$I11</f>
        <v>0</v>
      </c>
      <c r="H11" s="285">
        <f ca="1">$F11*計算_係数!$J11</f>
        <v>0</v>
      </c>
      <c r="I11" s="285">
        <f ca="1">$F11*計算_係数!$L11</f>
        <v>0</v>
      </c>
      <c r="J11" s="285">
        <f ca="1">$F11*計算_係数!$M11</f>
        <v>0</v>
      </c>
      <c r="K11" s="288">
        <f ca="1">$F11*計算_係数!$O11</f>
        <v>0</v>
      </c>
      <c r="L11" s="288">
        <f ca="1">$H11*計算_係数!$N11</f>
        <v>0</v>
      </c>
      <c r="M11" s="289">
        <f t="shared" ca="1" si="8"/>
        <v>0</v>
      </c>
      <c r="N11" s="443">
        <f ca="1"/>
        <v>35.218627288833765</v>
      </c>
      <c r="O11" s="285">
        <f ca="1">$N11*計算_係数!$D11</f>
        <v>0</v>
      </c>
      <c r="P11" s="445">
        <f ca="1"/>
        <v>83.226725255660455</v>
      </c>
      <c r="Q11" s="285">
        <f ca="1">$P11*計算_係数!$I11</f>
        <v>43.020811781286334</v>
      </c>
      <c r="R11" s="285">
        <f ca="1">$P11*計算_係数!$J11</f>
        <v>15.786530941610895</v>
      </c>
      <c r="S11" s="285">
        <f ca="1">$P11*計算_係数!$L11</f>
        <v>2.6838565231294389</v>
      </c>
      <c r="T11" s="285">
        <f ca="1">$P11*計算_係数!$M11</f>
        <v>2.6838565231294389</v>
      </c>
      <c r="U11" s="288">
        <f ca="1">$P11*計算_係数!$O11</f>
        <v>0.66804065054705641</v>
      </c>
      <c r="V11" s="288">
        <f ca="1">$R11*計算_係数!$N11</f>
        <v>0.43487154081511015</v>
      </c>
      <c r="W11" s="289">
        <f t="shared" ca="1" si="9"/>
        <v>1.1029121913621664</v>
      </c>
      <c r="X11" s="287">
        <f ca="1">計算_波及効果!$X$131*計算_係数!$K11</f>
        <v>-4.4446414778353677E-2</v>
      </c>
      <c r="Y11" s="285">
        <f ca="1">$X11*計算_係数!$D11</f>
        <v>0</v>
      </c>
      <c r="Z11" s="445">
        <f ca="1"/>
        <v>43.856688449736332</v>
      </c>
      <c r="AA11" s="285">
        <f ca="1">計算_係数!$I11*$Z11</f>
        <v>22.670005738550891</v>
      </c>
      <c r="AB11" s="285">
        <f ca="1">計算_係数!$J11*$Z11</f>
        <v>8.318781822564425</v>
      </c>
      <c r="AC11" s="285">
        <f ca="1">$Z11*計算_係数!$L11</f>
        <v>1.4142699837955592</v>
      </c>
      <c r="AD11" s="285">
        <f ca="1">$Z11*計算_係数!$M11</f>
        <v>1.4142699837955592</v>
      </c>
      <c r="AE11" s="288">
        <f ca="1">$Z11*計算_係数!$O11</f>
        <v>0.35202695519740884</v>
      </c>
      <c r="AF11" s="288">
        <f ca="1">$AB11*計算_係数!$N11</f>
        <v>0.22915746862078956</v>
      </c>
      <c r="AG11" s="289">
        <f t="shared" ca="1" si="10"/>
        <v>0.58118442381819846</v>
      </c>
      <c r="AH11" s="287">
        <f t="shared" ca="1" si="0"/>
        <v>127.08341370539679</v>
      </c>
      <c r="AI11" s="285">
        <f t="shared" ca="1" si="1"/>
        <v>65.690817519837225</v>
      </c>
      <c r="AJ11" s="285">
        <f t="shared" ca="1" si="2"/>
        <v>24.10531276417532</v>
      </c>
      <c r="AK11" s="285">
        <f t="shared" ca="1" si="3"/>
        <v>4.0981265069249986</v>
      </c>
      <c r="AL11" s="285">
        <f t="shared" ca="1" si="4"/>
        <v>4.0981265069249986</v>
      </c>
      <c r="AM11" s="288">
        <f t="shared" ca="1" si="5"/>
        <v>1.0200676057444653</v>
      </c>
      <c r="AN11" s="288">
        <f t="shared" ca="1" si="6"/>
        <v>0.66402900943589971</v>
      </c>
      <c r="AO11" s="285">
        <f t="shared" ca="1" si="7"/>
        <v>1.6840966151803649</v>
      </c>
      <c r="AP11"/>
    </row>
    <row r="12" spans="2:44" ht="15.75" x14ac:dyDescent="0.25">
      <c r="B12" s="88">
        <v>5</v>
      </c>
      <c r="C12" s="440" t="str">
        <v>製造業</v>
      </c>
      <c r="D12" s="441">
        <v>1027.48378672027</v>
      </c>
      <c r="E12" s="286" t="str">
        <v/>
      </c>
      <c r="F12" s="287">
        <f ca="1">IF(E12&lt;&gt;"○", $D12*計算_係数!$D12, $D12)</f>
        <v>266.82561477354852</v>
      </c>
      <c r="G12" s="285">
        <f ca="1">$F12*計算_係数!$I12</f>
        <v>78.126690394383175</v>
      </c>
      <c r="H12" s="285">
        <f ca="1">$F12*計算_係数!$J12</f>
        <v>31.008217689776643</v>
      </c>
      <c r="I12" s="285">
        <f ca="1">$F12*計算_係数!$L12</f>
        <v>7.7231062837591251</v>
      </c>
      <c r="J12" s="285">
        <f ca="1">$F12*計算_係数!$M12</f>
        <v>7.5782980409386411</v>
      </c>
      <c r="K12" s="288">
        <f ca="1">$F12*計算_係数!$O12</f>
        <v>2.1417442141136798</v>
      </c>
      <c r="L12" s="288">
        <f ca="1">$H12*計算_係数!$N12</f>
        <v>0.8541833196006472</v>
      </c>
      <c r="M12" s="289">
        <f t="shared" ca="1" si="8"/>
        <v>2.995927533714327</v>
      </c>
      <c r="N12" s="443">
        <f ca="1"/>
        <v>1076.1523179698256</v>
      </c>
      <c r="O12" s="285">
        <f ca="1">$N12*計算_係数!$D12</f>
        <v>279.46426750814754</v>
      </c>
      <c r="P12" s="445">
        <f ca="1"/>
        <v>540.97932529167463</v>
      </c>
      <c r="Q12" s="285">
        <f ca="1">$P12*計算_係数!$I12</f>
        <v>158.39905135305196</v>
      </c>
      <c r="R12" s="285">
        <f ca="1">$P12*計算_係数!$J12</f>
        <v>62.868044728574134</v>
      </c>
      <c r="S12" s="285">
        <f ca="1">$P12*計算_係数!$L12</f>
        <v>15.65831987341153</v>
      </c>
      <c r="T12" s="285">
        <f ca="1">$P12*計算_係数!$M12</f>
        <v>15.364726375785063</v>
      </c>
      <c r="U12" s="288">
        <f ca="1">$P12*計算_係数!$O12</f>
        <v>4.3423092677286199</v>
      </c>
      <c r="V12" s="288">
        <f ca="1">$R12*計算_係数!$N12</f>
        <v>1.731825920480444</v>
      </c>
      <c r="W12" s="289">
        <f t="shared" ca="1" si="9"/>
        <v>6.0741351882090644</v>
      </c>
      <c r="X12" s="287">
        <f ca="1">計算_波及効果!$X$131*計算_係数!$K12</f>
        <v>531.58699988627529</v>
      </c>
      <c r="Y12" s="285">
        <f ca="1">$X12*計算_係数!$D12</f>
        <v>138.04697444719636</v>
      </c>
      <c r="Z12" s="445">
        <f ca="1"/>
        <v>292.94995556685376</v>
      </c>
      <c r="AA12" s="285">
        <f ca="1">計算_係数!$I12*$Z12</f>
        <v>85.775912102906517</v>
      </c>
      <c r="AB12" s="285">
        <f ca="1">計算_係数!$J12*$Z12</f>
        <v>34.044167769038026</v>
      </c>
      <c r="AC12" s="285">
        <f ca="1">$Z12*計算_係数!$L12</f>
        <v>8.4792595515444251</v>
      </c>
      <c r="AD12" s="285">
        <f ca="1">$Z12*計算_係数!$M12</f>
        <v>8.3202734349529681</v>
      </c>
      <c r="AE12" s="288">
        <f ca="1">$Z12*計算_係数!$O12</f>
        <v>2.3514379340703671</v>
      </c>
      <c r="AF12" s="288">
        <f ca="1">$AB12*計算_係数!$N12</f>
        <v>0.93781463123518616</v>
      </c>
      <c r="AG12" s="289">
        <f t="shared" ca="1" si="10"/>
        <v>3.2892525653055533</v>
      </c>
      <c r="AH12" s="287">
        <f t="shared" ca="1" si="0"/>
        <v>1100.754895632077</v>
      </c>
      <c r="AI12" s="285">
        <f t="shared" ca="1" si="1"/>
        <v>322.30165385034161</v>
      </c>
      <c r="AJ12" s="285">
        <f t="shared" ca="1" si="2"/>
        <v>127.9204301873888</v>
      </c>
      <c r="AK12" s="285">
        <f t="shared" ca="1" si="3"/>
        <v>31.860685708715081</v>
      </c>
      <c r="AL12" s="285">
        <f t="shared" ca="1" si="4"/>
        <v>31.263297851676668</v>
      </c>
      <c r="AM12" s="288">
        <f t="shared" ca="1" si="5"/>
        <v>8.8354914159126672</v>
      </c>
      <c r="AN12" s="288">
        <f t="shared" ca="1" si="6"/>
        <v>3.5238238713162775</v>
      </c>
      <c r="AO12" s="285">
        <f t="shared" ca="1" si="7"/>
        <v>12.359315287228945</v>
      </c>
      <c r="AP12"/>
    </row>
    <row r="13" spans="2:44" ht="15.75" x14ac:dyDescent="0.25">
      <c r="B13" s="88">
        <v>6</v>
      </c>
      <c r="C13" s="440" t="str">
        <v>建設業</v>
      </c>
      <c r="D13" s="441">
        <v>0</v>
      </c>
      <c r="E13" s="286" t="str">
        <v/>
      </c>
      <c r="F13" s="287">
        <f ca="1">IF(E13&lt;&gt;"○", $D13*計算_係数!$D13, $D13)</f>
        <v>0</v>
      </c>
      <c r="G13" s="285">
        <f ca="1">$F13*計算_係数!$I13</f>
        <v>0</v>
      </c>
      <c r="H13" s="285">
        <f ca="1">$F13*計算_係数!$J13</f>
        <v>0</v>
      </c>
      <c r="I13" s="285">
        <f ca="1">$F13*計算_係数!$L13</f>
        <v>0</v>
      </c>
      <c r="J13" s="285">
        <f ca="1">$F13*計算_係数!$M13</f>
        <v>0</v>
      </c>
      <c r="K13" s="288">
        <f ca="1">$F13*計算_係数!$O13</f>
        <v>0</v>
      </c>
      <c r="L13" s="288">
        <f ca="1">$H13*計算_係数!$N13</f>
        <v>0</v>
      </c>
      <c r="M13" s="289">
        <f t="shared" ca="1" si="8"/>
        <v>0</v>
      </c>
      <c r="N13" s="443">
        <f ca="1"/>
        <v>35.766059668198722</v>
      </c>
      <c r="O13" s="285">
        <f ca="1">$N13*計算_係数!$D13</f>
        <v>35.766059668198722</v>
      </c>
      <c r="P13" s="445">
        <f ca="1"/>
        <v>35.766059668198722</v>
      </c>
      <c r="Q13" s="285">
        <f ca="1">$P13*計算_係数!$I13</f>
        <v>16.343706380284601</v>
      </c>
      <c r="R13" s="285">
        <f ca="1">$P13*計算_係数!$J13</f>
        <v>12.601704780617725</v>
      </c>
      <c r="S13" s="285">
        <f ca="1">$P13*計算_係数!$L13</f>
        <v>2.3903918176636103</v>
      </c>
      <c r="T13" s="285">
        <f ca="1">$P13*計算_係数!$M13</f>
        <v>2.2828241858687481</v>
      </c>
      <c r="U13" s="288">
        <f ca="1">$P13*計算_係数!$O13</f>
        <v>0.28708544875281244</v>
      </c>
      <c r="V13" s="288">
        <f ca="1">$R13*計算_係数!$N13</f>
        <v>0.3471391400120466</v>
      </c>
      <c r="W13" s="289">
        <f t="shared" ca="1" si="9"/>
        <v>0.63422458876485899</v>
      </c>
      <c r="X13" s="287">
        <f ca="1">計算_波及効果!$X$131*計算_係数!$K13</f>
        <v>0</v>
      </c>
      <c r="Y13" s="285">
        <f ca="1">$X13*計算_係数!$D13</f>
        <v>0</v>
      </c>
      <c r="Z13" s="445">
        <f ca="1"/>
        <v>0</v>
      </c>
      <c r="AA13" s="285">
        <f ca="1">計算_係数!$I13*$Z13</f>
        <v>0</v>
      </c>
      <c r="AB13" s="285">
        <f ca="1">計算_係数!$J13*$Z13</f>
        <v>0</v>
      </c>
      <c r="AC13" s="285">
        <f ca="1">$Z13*計算_係数!$L13</f>
        <v>0</v>
      </c>
      <c r="AD13" s="285">
        <f ca="1">$Z13*計算_係数!$M13</f>
        <v>0</v>
      </c>
      <c r="AE13" s="288">
        <f ca="1">$Z13*計算_係数!$O13</f>
        <v>0</v>
      </c>
      <c r="AF13" s="288">
        <f ca="1">$AB13*計算_係数!$N13</f>
        <v>0</v>
      </c>
      <c r="AG13" s="289">
        <f t="shared" ca="1" si="10"/>
        <v>0</v>
      </c>
      <c r="AH13" s="287">
        <f t="shared" ca="1" si="0"/>
        <v>35.766059668198722</v>
      </c>
      <c r="AI13" s="285">
        <f t="shared" ca="1" si="1"/>
        <v>16.343706380284601</v>
      </c>
      <c r="AJ13" s="285">
        <f t="shared" ca="1" si="2"/>
        <v>12.601704780617725</v>
      </c>
      <c r="AK13" s="285">
        <f t="shared" ca="1" si="3"/>
        <v>2.3903918176636103</v>
      </c>
      <c r="AL13" s="285">
        <f t="shared" ca="1" si="4"/>
        <v>2.2828241858687481</v>
      </c>
      <c r="AM13" s="288">
        <f t="shared" ca="1" si="5"/>
        <v>0.28708544875281244</v>
      </c>
      <c r="AN13" s="288">
        <f t="shared" ca="1" si="6"/>
        <v>0.3471391400120466</v>
      </c>
      <c r="AO13" s="285">
        <f t="shared" ca="1" si="7"/>
        <v>0.63422458876485899</v>
      </c>
      <c r="AP13"/>
    </row>
    <row r="14" spans="2:44" ht="15.75" x14ac:dyDescent="0.25">
      <c r="B14" s="88">
        <v>7</v>
      </c>
      <c r="C14" s="440" t="str">
        <v>電気・ガス・水道</v>
      </c>
      <c r="D14" s="441">
        <v>0</v>
      </c>
      <c r="E14" s="286" t="str">
        <v/>
      </c>
      <c r="F14" s="287">
        <f ca="1">IF(E14&lt;&gt;"○", $D14*計算_係数!$D14, $D14)</f>
        <v>0</v>
      </c>
      <c r="G14" s="285">
        <f ca="1">$F14*計算_係数!$I14</f>
        <v>0</v>
      </c>
      <c r="H14" s="285">
        <f ca="1">$F14*計算_係数!$J14</f>
        <v>0</v>
      </c>
      <c r="I14" s="285">
        <f ca="1">$F14*計算_係数!$L14</f>
        <v>0</v>
      </c>
      <c r="J14" s="285">
        <f ca="1">$F14*計算_係数!$M14</f>
        <v>0</v>
      </c>
      <c r="K14" s="288">
        <f ca="1">$F14*計算_係数!$O14</f>
        <v>0</v>
      </c>
      <c r="L14" s="288">
        <f ca="1">$H14*計算_係数!$N14</f>
        <v>0</v>
      </c>
      <c r="M14" s="289">
        <f t="shared" ca="1" si="8"/>
        <v>0</v>
      </c>
      <c r="N14" s="443">
        <f ca="1"/>
        <v>163.2875404727929</v>
      </c>
      <c r="O14" s="285">
        <f ca="1">$N14*計算_係数!$D14</f>
        <v>160.24420424923647</v>
      </c>
      <c r="P14" s="445">
        <f ca="1"/>
        <v>161.44460215470295</v>
      </c>
      <c r="Q14" s="285">
        <f ca="1">$P14*計算_係数!$I14</f>
        <v>77.156710010977164</v>
      </c>
      <c r="R14" s="285">
        <f ca="1">$P14*計算_係数!$J14</f>
        <v>29.623748089202426</v>
      </c>
      <c r="S14" s="285">
        <f ca="1">$P14*計算_係数!$L14</f>
        <v>1.0997984196199395</v>
      </c>
      <c r="T14" s="285">
        <f ca="1">$P14*計算_係数!$M14</f>
        <v>1.0997984196199395</v>
      </c>
      <c r="U14" s="288">
        <f ca="1">$P14*計算_係数!$O14</f>
        <v>1.2958764954338176</v>
      </c>
      <c r="V14" s="288">
        <f ca="1">$R14*計算_係数!$N14</f>
        <v>0.81604533788444666</v>
      </c>
      <c r="W14" s="289">
        <f t="shared" ca="1" si="9"/>
        <v>2.1119218333182643</v>
      </c>
      <c r="X14" s="287">
        <f ca="1">計算_波及効果!$X$131*計算_係数!$K14</f>
        <v>74.33844697921927</v>
      </c>
      <c r="Y14" s="285">
        <f ca="1">$X14*計算_係数!$D14</f>
        <v>72.952934723723672</v>
      </c>
      <c r="Z14" s="445">
        <f ca="1"/>
        <v>73.789854369796672</v>
      </c>
      <c r="AA14" s="285">
        <f ca="1">計算_係数!$I14*$Z14</f>
        <v>35.265238474229079</v>
      </c>
      <c r="AB14" s="285">
        <f ca="1">計算_係数!$J14*$Z14</f>
        <v>13.539827459174747</v>
      </c>
      <c r="AC14" s="285">
        <f ca="1">$Z14*計算_係数!$L14</f>
        <v>0.50267376014295451</v>
      </c>
      <c r="AD14" s="285">
        <f ca="1">$Z14*計算_係数!$M14</f>
        <v>0.50267376014295451</v>
      </c>
      <c r="AE14" s="288">
        <f ca="1">$Z14*計算_係数!$O14</f>
        <v>0.59229318666024144</v>
      </c>
      <c r="AF14" s="288">
        <f ca="1">$AB14*計算_係数!$N14</f>
        <v>0.37298160383178053</v>
      </c>
      <c r="AG14" s="289">
        <f t="shared" ca="1" si="10"/>
        <v>0.96527479049202203</v>
      </c>
      <c r="AH14" s="287">
        <f t="shared" ca="1" si="0"/>
        <v>235.23445652449962</v>
      </c>
      <c r="AI14" s="285">
        <f t="shared" ca="1" si="1"/>
        <v>112.42194848520624</v>
      </c>
      <c r="AJ14" s="285">
        <f t="shared" ca="1" si="2"/>
        <v>43.163575548377175</v>
      </c>
      <c r="AK14" s="285">
        <f t="shared" ca="1" si="3"/>
        <v>1.602472179762894</v>
      </c>
      <c r="AL14" s="285">
        <f t="shared" ca="1" si="4"/>
        <v>1.602472179762894</v>
      </c>
      <c r="AM14" s="288">
        <f t="shared" ca="1" si="5"/>
        <v>1.888169682094059</v>
      </c>
      <c r="AN14" s="288">
        <f t="shared" ca="1" si="6"/>
        <v>1.1890269417162271</v>
      </c>
      <c r="AO14" s="285">
        <f t="shared" ca="1" si="7"/>
        <v>3.0771966238102864</v>
      </c>
      <c r="AP14"/>
    </row>
    <row r="15" spans="2:44" ht="15.75" x14ac:dyDescent="0.25">
      <c r="B15" s="88">
        <v>8</v>
      </c>
      <c r="C15" s="440" t="str">
        <v>商業</v>
      </c>
      <c r="D15" s="441">
        <v>894.95150482355007</v>
      </c>
      <c r="E15" s="286" t="str">
        <v>○</v>
      </c>
      <c r="F15" s="287">
        <f>IF(E15&lt;&gt;"○", $D15*計算_係数!$D15, $D15)</f>
        <v>894.95150482355007</v>
      </c>
      <c r="G15" s="285">
        <f ca="1">$F15*計算_係数!$I15</f>
        <v>622.62739875745524</v>
      </c>
      <c r="H15" s="285">
        <f ca="1">$F15*計算_係数!$J15</f>
        <v>369.07854448579934</v>
      </c>
      <c r="I15" s="285">
        <f ca="1">$F15*計算_係数!$L15</f>
        <v>114.73720239792236</v>
      </c>
      <c r="J15" s="285">
        <f ca="1">$F15*計算_係数!$M15</f>
        <v>109.76525696067905</v>
      </c>
      <c r="K15" s="288">
        <f>$F15*計算_係数!$O15</f>
        <v>7.1835577292491068</v>
      </c>
      <c r="L15" s="288">
        <f ca="1">$H15*計算_係数!$N15</f>
        <v>10.167006032926432</v>
      </c>
      <c r="M15" s="289">
        <f t="shared" ca="1" si="8"/>
        <v>17.35056376217554</v>
      </c>
      <c r="N15" s="443">
        <f ca="1"/>
        <v>263.27311082312031</v>
      </c>
      <c r="O15" s="285">
        <f ca="1">$N15*計算_係数!$D15</f>
        <v>192.35241877560341</v>
      </c>
      <c r="P15" s="445">
        <f ca="1"/>
        <v>212.0447202360773</v>
      </c>
      <c r="Q15" s="285">
        <f ca="1">$P15*計算_係数!$I15</f>
        <v>147.52179516908166</v>
      </c>
      <c r="R15" s="285">
        <f ca="1">$P15*計算_係数!$J15</f>
        <v>87.447371493117956</v>
      </c>
      <c r="S15" s="285">
        <f ca="1">$P15*計算_係数!$L15</f>
        <v>27.185180260615851</v>
      </c>
      <c r="T15" s="285">
        <f ca="1">$P15*計算_係数!$M15</f>
        <v>26.007155782655829</v>
      </c>
      <c r="U15" s="288">
        <f ca="1">$P15*計算_係数!$O15</f>
        <v>1.7020313176619115</v>
      </c>
      <c r="V15" s="288">
        <f ca="1">$R15*計算_係数!$N15</f>
        <v>2.4089125927727757</v>
      </c>
      <c r="W15" s="289">
        <f t="shared" ca="1" si="9"/>
        <v>4.1109439104346874</v>
      </c>
      <c r="X15" s="287">
        <f ca="1">計算_波及効果!$X$131*計算_係数!$K15</f>
        <v>474.25516540536063</v>
      </c>
      <c r="Y15" s="285">
        <f ca="1">$X15*計算_係数!$D15</f>
        <v>346.49998208071395</v>
      </c>
      <c r="Z15" s="445">
        <f ca="1"/>
        <v>359.58389211204457</v>
      </c>
      <c r="AA15" s="285">
        <f ca="1">計算_係数!$I15*$Z15</f>
        <v>250.16638574728759</v>
      </c>
      <c r="AB15" s="285">
        <f ca="1">計算_係数!$J15*$Z15</f>
        <v>148.29261564001541</v>
      </c>
      <c r="AC15" s="285">
        <f ca="1">$Z15*計算_係数!$L15</f>
        <v>46.100430678002773</v>
      </c>
      <c r="AD15" s="285">
        <f ca="1">$Z15*計算_係数!$M15</f>
        <v>44.102745348622648</v>
      </c>
      <c r="AE15" s="288">
        <f ca="1">$Z15*計算_係数!$O15</f>
        <v>2.8862923114523853</v>
      </c>
      <c r="AF15" s="288">
        <f ca="1">$AB15*計算_係数!$N15</f>
        <v>4.0850164290936917</v>
      </c>
      <c r="AG15" s="289">
        <f t="shared" ca="1" si="10"/>
        <v>6.9713087405460765</v>
      </c>
      <c r="AH15" s="287">
        <f t="shared" ca="1" si="0"/>
        <v>1466.5801171716719</v>
      </c>
      <c r="AI15" s="285">
        <f t="shared" ca="1" si="1"/>
        <v>1020.3155796738245</v>
      </c>
      <c r="AJ15" s="285">
        <f t="shared" ca="1" si="2"/>
        <v>604.81853161893264</v>
      </c>
      <c r="AK15" s="285">
        <f t="shared" ca="1" si="3"/>
        <v>188.02281333654096</v>
      </c>
      <c r="AL15" s="285">
        <f t="shared" ca="1" si="4"/>
        <v>179.87515809195753</v>
      </c>
      <c r="AM15" s="288">
        <f t="shared" ca="1" si="5"/>
        <v>11.771881358363403</v>
      </c>
      <c r="AN15" s="288">
        <f t="shared" ca="1" si="6"/>
        <v>16.660935054792901</v>
      </c>
      <c r="AO15" s="285">
        <f t="shared" ca="1" si="7"/>
        <v>28.432816413156303</v>
      </c>
      <c r="AP15"/>
    </row>
    <row r="16" spans="2:44" ht="15.75" x14ac:dyDescent="0.25">
      <c r="B16" s="88">
        <v>9</v>
      </c>
      <c r="C16" s="440" t="str">
        <v>金融・保険・不動産</v>
      </c>
      <c r="D16" s="441">
        <v>0</v>
      </c>
      <c r="E16" s="286" t="str">
        <v>○</v>
      </c>
      <c r="F16" s="287">
        <f>IF(E16&lt;&gt;"○", $D16*計算_係数!$D16, $D16)</f>
        <v>0</v>
      </c>
      <c r="G16" s="285">
        <f ca="1">$F16*計算_係数!$I16</f>
        <v>0</v>
      </c>
      <c r="H16" s="285">
        <f ca="1">$F16*計算_係数!$J16</f>
        <v>0</v>
      </c>
      <c r="I16" s="285">
        <f ca="1">$F16*計算_係数!$L16</f>
        <v>0</v>
      </c>
      <c r="J16" s="285">
        <f ca="1">$F16*計算_係数!$M16</f>
        <v>0</v>
      </c>
      <c r="K16" s="288">
        <f>$F16*計算_係数!$O16</f>
        <v>0</v>
      </c>
      <c r="L16" s="288">
        <f ca="1">$H16*計算_係数!$N16</f>
        <v>0</v>
      </c>
      <c r="M16" s="289">
        <f t="shared" ca="1" si="8"/>
        <v>0</v>
      </c>
      <c r="N16" s="443">
        <f ca="1"/>
        <v>204.00370391930409</v>
      </c>
      <c r="O16" s="285">
        <f ca="1">$N16*計算_係数!$D16</f>
        <v>133.44794590777354</v>
      </c>
      <c r="P16" s="445">
        <f ca="1"/>
        <v>154.50861199433109</v>
      </c>
      <c r="Q16" s="285">
        <f ca="1">$P16*計算_係数!$I16</f>
        <v>119.61828730792982</v>
      </c>
      <c r="R16" s="285">
        <f ca="1">$P16*計算_係数!$J16</f>
        <v>19.094870491177691</v>
      </c>
      <c r="S16" s="285">
        <f ca="1">$P16*計算_係数!$L16</f>
        <v>5.1563597639122944</v>
      </c>
      <c r="T16" s="285">
        <f ca="1">$P16*計算_係数!$M16</f>
        <v>3.6094518347386066</v>
      </c>
      <c r="U16" s="288">
        <f ca="1">$P16*計算_係数!$O16</f>
        <v>1.2402029919445323</v>
      </c>
      <c r="V16" s="288">
        <f ca="1">$R16*計算_係数!$N16</f>
        <v>0.52600636472170248</v>
      </c>
      <c r="W16" s="289">
        <f t="shared" ca="1" si="9"/>
        <v>1.7662093566662347</v>
      </c>
      <c r="X16" s="287">
        <f ca="1">計算_波及効果!$X$131*計算_係数!$K16</f>
        <v>599.94942436938675</v>
      </c>
      <c r="Y16" s="285">
        <f ca="1">$X16*計算_係数!$D16</f>
        <v>392.45374859622751</v>
      </c>
      <c r="Z16" s="445">
        <f ca="1"/>
        <v>418.24487879323942</v>
      </c>
      <c r="AA16" s="285">
        <f ca="1">計算_係数!$I16*$Z16</f>
        <v>323.79901308281495</v>
      </c>
      <c r="AB16" s="285">
        <f ca="1">計算_係数!$J16*$Z16</f>
        <v>51.688586746531875</v>
      </c>
      <c r="AC16" s="285">
        <f ca="1">$Z16*計算_係数!$L16</f>
        <v>13.95793436129606</v>
      </c>
      <c r="AD16" s="285">
        <f ca="1">$Z16*計算_係数!$M16</f>
        <v>9.7705540529072419</v>
      </c>
      <c r="AE16" s="288">
        <f ca="1">$Z16*計算_係数!$O16</f>
        <v>3.357149762395673</v>
      </c>
      <c r="AF16" s="288">
        <f ca="1">$AB16*計算_係数!$N16</f>
        <v>1.4238654105932473</v>
      </c>
      <c r="AG16" s="289">
        <f t="shared" ca="1" si="10"/>
        <v>4.7810151729889201</v>
      </c>
      <c r="AH16" s="287">
        <f t="shared" ca="1" si="0"/>
        <v>572.75349078757051</v>
      </c>
      <c r="AI16" s="285">
        <f t="shared" ca="1" si="1"/>
        <v>443.4173003907448</v>
      </c>
      <c r="AJ16" s="285">
        <f t="shared" ca="1" si="2"/>
        <v>70.78345723770957</v>
      </c>
      <c r="AK16" s="285">
        <f t="shared" ca="1" si="3"/>
        <v>19.114294125208353</v>
      </c>
      <c r="AL16" s="285">
        <f t="shared" ca="1" si="4"/>
        <v>13.380005887645849</v>
      </c>
      <c r="AM16" s="288">
        <f t="shared" ca="1" si="5"/>
        <v>4.5973527543402053</v>
      </c>
      <c r="AN16" s="288">
        <f t="shared" ca="1" si="6"/>
        <v>1.9498717753149499</v>
      </c>
      <c r="AO16" s="285">
        <f t="shared" ca="1" si="7"/>
        <v>6.5472245296551552</v>
      </c>
      <c r="AP16"/>
    </row>
    <row r="17" spans="2:42" ht="15.75" x14ac:dyDescent="0.25">
      <c r="B17" s="88">
        <v>10</v>
      </c>
      <c r="C17" s="440" t="str">
        <v>運輸・情報通信</v>
      </c>
      <c r="D17" s="441">
        <v>2467.5518100319332</v>
      </c>
      <c r="E17" s="286" t="str">
        <v>○</v>
      </c>
      <c r="F17" s="287">
        <f>IF(E17&lt;&gt;"○", $D17*計算_係数!$D17, $D17)</f>
        <v>2467.5518100319332</v>
      </c>
      <c r="G17" s="285">
        <f ca="1">$F17*計算_係数!$I17</f>
        <v>1420.4957472717149</v>
      </c>
      <c r="H17" s="285">
        <f ca="1">$F17*計算_係数!$J17</f>
        <v>748.02192089961761</v>
      </c>
      <c r="I17" s="285">
        <f ca="1">$F17*計算_係数!$L17</f>
        <v>154.05871372593126</v>
      </c>
      <c r="J17" s="285">
        <f ca="1">$F17*計算_係数!$M17</f>
        <v>154.05871372593126</v>
      </c>
      <c r="K17" s="288">
        <f>$F17*計算_係数!$O17</f>
        <v>19.806437311675744</v>
      </c>
      <c r="L17" s="288">
        <f ca="1">$H17*計算_係数!$N17</f>
        <v>20.605758574081094</v>
      </c>
      <c r="M17" s="289">
        <f t="shared" ca="1" si="8"/>
        <v>40.412195885756837</v>
      </c>
      <c r="N17" s="443">
        <f ca="1"/>
        <v>608.19572530650089</v>
      </c>
      <c r="O17" s="285">
        <f ca="1">$N17*計算_係数!$D17</f>
        <v>291.23673557158679</v>
      </c>
      <c r="P17" s="445">
        <f ca="1"/>
        <v>360.0139235464963</v>
      </c>
      <c r="Q17" s="285">
        <f ca="1">$P17*計算_係数!$I17</f>
        <v>207.24924407961433</v>
      </c>
      <c r="R17" s="285">
        <f ca="1">$P17*計算_係数!$J17</f>
        <v>109.13582667120298</v>
      </c>
      <c r="S17" s="285">
        <f ca="1">$P17*計算_係数!$L17</f>
        <v>22.477048611304017</v>
      </c>
      <c r="T17" s="285">
        <f ca="1">$P17*計算_係数!$M17</f>
        <v>22.477048611304017</v>
      </c>
      <c r="U17" s="288">
        <f ca="1">$P17*計算_係数!$O17</f>
        <v>2.8897440690259812</v>
      </c>
      <c r="V17" s="288">
        <f ca="1">$R17*計算_係数!$N17</f>
        <v>3.0063644304233632</v>
      </c>
      <c r="W17" s="289">
        <f t="shared" ca="1" si="9"/>
        <v>5.896108499449344</v>
      </c>
      <c r="X17" s="287">
        <f ca="1">計算_波及効果!$X$131*計算_係数!$K17</f>
        <v>222.95190378201966</v>
      </c>
      <c r="Y17" s="285">
        <f ca="1">$X17*計算_係数!$D17</f>
        <v>106.7613301856462</v>
      </c>
      <c r="Z17" s="445">
        <f ca="1"/>
        <v>152.15293333511954</v>
      </c>
      <c r="AA17" s="285">
        <f ca="1">計算_係数!$I17*$Z17</f>
        <v>87.589891267432805</v>
      </c>
      <c r="AB17" s="285">
        <f ca="1">計算_係数!$J17*$Z17</f>
        <v>46.124149856198841</v>
      </c>
      <c r="AC17" s="285">
        <f ca="1">$Z17*計算_係数!$L17</f>
        <v>9.4994905897973982</v>
      </c>
      <c r="AD17" s="285">
        <f ca="1">$Z17*計算_係数!$M17</f>
        <v>9.4994905897973982</v>
      </c>
      <c r="AE17" s="288">
        <f ca="1">$Z17*計算_係数!$O17</f>
        <v>1.2212945331634695</v>
      </c>
      <c r="AF17" s="288">
        <f ca="1">$AB17*計算_係数!$N17</f>
        <v>1.2705818771039927</v>
      </c>
      <c r="AG17" s="289">
        <f t="shared" ca="1" si="10"/>
        <v>2.4918764102674622</v>
      </c>
      <c r="AH17" s="287">
        <f t="shared" ca="1" si="0"/>
        <v>2979.718666913549</v>
      </c>
      <c r="AI17" s="285">
        <f t="shared" ca="1" si="1"/>
        <v>1715.3348826187621</v>
      </c>
      <c r="AJ17" s="285">
        <f t="shared" ca="1" si="2"/>
        <v>903.28189742701943</v>
      </c>
      <c r="AK17" s="285">
        <f t="shared" ca="1" si="3"/>
        <v>186.03525292703267</v>
      </c>
      <c r="AL17" s="285">
        <f t="shared" ca="1" si="4"/>
        <v>186.03525292703267</v>
      </c>
      <c r="AM17" s="288">
        <f t="shared" ca="1" si="5"/>
        <v>23.917475913865193</v>
      </c>
      <c r="AN17" s="288">
        <f t="shared" ca="1" si="6"/>
        <v>24.882704881608451</v>
      </c>
      <c r="AO17" s="285">
        <f t="shared" ca="1" si="7"/>
        <v>48.800180795473651</v>
      </c>
      <c r="AP17"/>
    </row>
    <row r="18" spans="2:42" ht="15.75" x14ac:dyDescent="0.25">
      <c r="B18" s="88">
        <v>11</v>
      </c>
      <c r="C18" s="440" t="str">
        <v>公務</v>
      </c>
      <c r="D18" s="441">
        <v>0</v>
      </c>
      <c r="E18" s="286" t="str">
        <v>○</v>
      </c>
      <c r="F18" s="287">
        <f>IF(E18&lt;&gt;"○", $D18*計算_係数!$D18, $D18)</f>
        <v>0</v>
      </c>
      <c r="G18" s="285">
        <f ca="1">$F18*計算_係数!$I18</f>
        <v>0</v>
      </c>
      <c r="H18" s="285">
        <f ca="1">$F18*計算_係数!$J18</f>
        <v>0</v>
      </c>
      <c r="I18" s="285">
        <f ca="1">$F18*計算_係数!$L18</f>
        <v>0</v>
      </c>
      <c r="J18" s="285">
        <f ca="1">$F18*計算_係数!$M18</f>
        <v>0</v>
      </c>
      <c r="K18" s="288">
        <f>$F18*計算_係数!$O18</f>
        <v>0</v>
      </c>
      <c r="L18" s="288">
        <f ca="1">$H18*計算_係数!$N18</f>
        <v>0</v>
      </c>
      <c r="M18" s="289">
        <f t="shared" ca="1" si="8"/>
        <v>0</v>
      </c>
      <c r="N18" s="443">
        <f ca="1"/>
        <v>0</v>
      </c>
      <c r="O18" s="285">
        <f ca="1">$N18*計算_係数!$D18</f>
        <v>0</v>
      </c>
      <c r="P18" s="445">
        <f ca="1"/>
        <v>0</v>
      </c>
      <c r="Q18" s="285">
        <f ca="1">$P18*計算_係数!$I18</f>
        <v>0</v>
      </c>
      <c r="R18" s="285">
        <f ca="1">$P18*計算_係数!$J18</f>
        <v>0</v>
      </c>
      <c r="S18" s="285">
        <f ca="1">$P18*計算_係数!$L18</f>
        <v>0</v>
      </c>
      <c r="T18" s="285">
        <f ca="1">$P18*計算_係数!$M18</f>
        <v>0</v>
      </c>
      <c r="U18" s="288">
        <f ca="1">$P18*計算_係数!$O18</f>
        <v>0</v>
      </c>
      <c r="V18" s="288">
        <f ca="1">$R18*計算_係数!$N18</f>
        <v>0</v>
      </c>
      <c r="W18" s="289">
        <f t="shared" ca="1" si="9"/>
        <v>0</v>
      </c>
      <c r="X18" s="287">
        <f ca="1">計算_波及効果!$X$131*計算_係数!$K18</f>
        <v>7.129002901289847</v>
      </c>
      <c r="Y18" s="285">
        <f ca="1">$X18*計算_係数!$D18</f>
        <v>7.129002901289847</v>
      </c>
      <c r="Z18" s="445">
        <f ca="1"/>
        <v>7.129002901289847</v>
      </c>
      <c r="AA18" s="285">
        <f ca="1">計算_係数!$I18*$Z18</f>
        <v>4.9700522570652437</v>
      </c>
      <c r="AB18" s="285">
        <f ca="1">計算_係数!$J18*$Z18</f>
        <v>2.7035362336806474</v>
      </c>
      <c r="AC18" s="285">
        <f ca="1">$Z18*計算_係数!$L18</f>
        <v>0.10848261337882723</v>
      </c>
      <c r="AD18" s="285">
        <f ca="1">$Z18*計算_係数!$M18</f>
        <v>0.10848261337882723</v>
      </c>
      <c r="AE18" s="288">
        <f ca="1">$Z18*計算_係数!$O18</f>
        <v>5.7222769744933767E-2</v>
      </c>
      <c r="AF18" s="288">
        <f ca="1">$AB18*計算_係数!$N18</f>
        <v>7.4474307999564379E-2</v>
      </c>
      <c r="AG18" s="289">
        <f t="shared" ca="1" si="10"/>
        <v>0.13169707774449815</v>
      </c>
      <c r="AH18" s="287">
        <f t="shared" ca="1" si="0"/>
        <v>7.129002901289847</v>
      </c>
      <c r="AI18" s="285">
        <f t="shared" ca="1" si="1"/>
        <v>4.9700522570652437</v>
      </c>
      <c r="AJ18" s="285">
        <f t="shared" ca="1" si="2"/>
        <v>2.7035362336806474</v>
      </c>
      <c r="AK18" s="285">
        <f t="shared" ca="1" si="3"/>
        <v>0.10848261337882723</v>
      </c>
      <c r="AL18" s="285">
        <f t="shared" ca="1" si="4"/>
        <v>0.10848261337882723</v>
      </c>
      <c r="AM18" s="288">
        <f t="shared" ca="1" si="5"/>
        <v>5.7222769744933767E-2</v>
      </c>
      <c r="AN18" s="288">
        <f t="shared" ca="1" si="6"/>
        <v>7.4474307999564379E-2</v>
      </c>
      <c r="AO18" s="285">
        <f t="shared" ca="1" si="7"/>
        <v>0.13169707774449815</v>
      </c>
      <c r="AP18"/>
    </row>
    <row r="19" spans="2:42" ht="15.75" x14ac:dyDescent="0.25">
      <c r="B19" s="88">
        <v>12</v>
      </c>
      <c r="C19" s="440" t="str">
        <v>サービス業</v>
      </c>
      <c r="D19" s="441">
        <v>3318.5112206110639</v>
      </c>
      <c r="E19" s="286" t="str">
        <v>○</v>
      </c>
      <c r="F19" s="287">
        <f>IF(E19&lt;&gt;"○", $D19*計算_係数!$D19, $D19)</f>
        <v>3318.5112206110639</v>
      </c>
      <c r="G19" s="285">
        <f ca="1">$F19*計算_係数!$I19</f>
        <v>2044.8409336222448</v>
      </c>
      <c r="H19" s="285">
        <f ca="1">$F19*計算_係数!$J19</f>
        <v>1419.6162780895111</v>
      </c>
      <c r="I19" s="285">
        <f ca="1">$F19*計算_係数!$L19</f>
        <v>364.73503385802303</v>
      </c>
      <c r="J19" s="285">
        <f ca="1">$F19*計算_係数!$M19</f>
        <v>335.55623114938123</v>
      </c>
      <c r="K19" s="288">
        <f>$F19*計算_係数!$O19</f>
        <v>26.63688121639683</v>
      </c>
      <c r="L19" s="288">
        <f ca="1">$H19*計算_係数!$N19</f>
        <v>39.10616718152783</v>
      </c>
      <c r="M19" s="289">
        <f t="shared" ca="1" si="8"/>
        <v>65.743048397924667</v>
      </c>
      <c r="N19" s="443">
        <f ca="1"/>
        <v>643.13909745940828</v>
      </c>
      <c r="O19" s="285">
        <f ca="1">$N19*計算_係数!$D19</f>
        <v>444.24078566782094</v>
      </c>
      <c r="P19" s="445">
        <f ca="1"/>
        <v>495.11001517077102</v>
      </c>
      <c r="Q19" s="285">
        <f ca="1">$P19*計算_係数!$I19</f>
        <v>305.08295990667108</v>
      </c>
      <c r="R19" s="285">
        <f ca="1">$P19*計算_係数!$J19</f>
        <v>211.80167558756875</v>
      </c>
      <c r="S19" s="285">
        <f ca="1">$P19*計算_係数!$L19</f>
        <v>54.417163644094927</v>
      </c>
      <c r="T19" s="285">
        <f ca="1">$P19*計算_係数!$M19</f>
        <v>50.063790552567333</v>
      </c>
      <c r="U19" s="288">
        <f ca="1">$P19*計算_係数!$O19</f>
        <v>3.9741274886284139</v>
      </c>
      <c r="V19" s="288">
        <f ca="1">$R19*計算_係数!$N19</f>
        <v>5.8345003947136576</v>
      </c>
      <c r="W19" s="289">
        <f t="shared" ca="1" si="9"/>
        <v>9.808627883342071</v>
      </c>
      <c r="X19" s="287">
        <f ca="1">計算_波及効果!$X$131*計算_係数!$K19</f>
        <v>517.5075878594414</v>
      </c>
      <c r="Y19" s="285">
        <f ca="1">$X19*計算_係数!$D19</f>
        <v>357.46229443662008</v>
      </c>
      <c r="Z19" s="445">
        <f ca="1"/>
        <v>396.66714345041152</v>
      </c>
      <c r="AA19" s="285">
        <f ca="1">計算_係数!$I19*$Z19</f>
        <v>244.42322415925122</v>
      </c>
      <c r="AB19" s="285">
        <f ca="1">計算_係数!$J19*$Z19</f>
        <v>169.68908537298256</v>
      </c>
      <c r="AC19" s="285">
        <f ca="1">$Z19*計算_係数!$L19</f>
        <v>43.597382795683401</v>
      </c>
      <c r="AD19" s="285">
        <f ca="1">$Z19*計算_係数!$M19</f>
        <v>40.109592172028734</v>
      </c>
      <c r="AE19" s="288">
        <f ca="1">$Z19*計算_係数!$O19</f>
        <v>3.1839505368887844</v>
      </c>
      <c r="AF19" s="288">
        <f ca="1">$AB19*計算_係数!$N19</f>
        <v>4.6744249441876233</v>
      </c>
      <c r="AG19" s="289">
        <f t="shared" ca="1" si="10"/>
        <v>7.8583754810764077</v>
      </c>
      <c r="AH19" s="287">
        <f t="shared" ca="1" si="0"/>
        <v>4210.2883792322464</v>
      </c>
      <c r="AI19" s="285">
        <f t="shared" ca="1" si="1"/>
        <v>2594.3471176881671</v>
      </c>
      <c r="AJ19" s="285">
        <f t="shared" ca="1" si="2"/>
        <v>1801.1070390500624</v>
      </c>
      <c r="AK19" s="285">
        <f t="shared" ca="1" si="3"/>
        <v>462.74958029780134</v>
      </c>
      <c r="AL19" s="285">
        <f t="shared" ca="1" si="4"/>
        <v>425.72961387397731</v>
      </c>
      <c r="AM19" s="288">
        <f t="shared" ca="1" si="5"/>
        <v>33.794959241914029</v>
      </c>
      <c r="AN19" s="288">
        <f t="shared" ca="1" si="6"/>
        <v>49.615092520429108</v>
      </c>
      <c r="AO19" s="285">
        <f t="shared" ca="1" si="7"/>
        <v>83.410051762343144</v>
      </c>
      <c r="AP19"/>
    </row>
    <row r="20" spans="2:42" ht="15.75" x14ac:dyDescent="0.25">
      <c r="B20" s="88">
        <v>13</v>
      </c>
      <c r="C20" s="440" t="str">
        <v>分類不明</v>
      </c>
      <c r="D20" s="441">
        <v>0</v>
      </c>
      <c r="E20" s="286" t="str">
        <v/>
      </c>
      <c r="F20" s="287">
        <f ca="1">IF(E20&lt;&gt;"○", $D20*計算_係数!$D20, $D20)</f>
        <v>0</v>
      </c>
      <c r="G20" s="285">
        <f ca="1">$F20*計算_係数!$I20</f>
        <v>0</v>
      </c>
      <c r="H20" s="285">
        <f ca="1">$F20*計算_係数!$J20</f>
        <v>0</v>
      </c>
      <c r="I20" s="285">
        <f ca="1">$F20*計算_係数!$L20</f>
        <v>0</v>
      </c>
      <c r="J20" s="285">
        <f ca="1">$F20*計算_係数!$M20</f>
        <v>0</v>
      </c>
      <c r="K20" s="288">
        <f ca="1">$F20*計算_係数!$O20</f>
        <v>0</v>
      </c>
      <c r="L20" s="288">
        <f ca="1">$H20*計算_係数!$N20</f>
        <v>0</v>
      </c>
      <c r="M20" s="289">
        <f t="shared" ca="1" si="8"/>
        <v>0</v>
      </c>
      <c r="N20" s="443">
        <f ca="1"/>
        <v>59.344440124094305</v>
      </c>
      <c r="O20" s="285">
        <f ca="1">$N20*計算_係数!$D20</f>
        <v>53.08587321177432</v>
      </c>
      <c r="P20" s="445">
        <f ca="1"/>
        <v>54.453095054917853</v>
      </c>
      <c r="Q20" s="285">
        <f ca="1">$P20*計算_係数!$I20</f>
        <v>26.175059440585791</v>
      </c>
      <c r="R20" s="285">
        <f ca="1">$P20*計算_係数!$J20</f>
        <v>1.8888617758288466</v>
      </c>
      <c r="S20" s="285">
        <f ca="1">$P20*計算_係数!$L20</f>
        <v>0</v>
      </c>
      <c r="T20" s="285">
        <f ca="1">$P20*計算_係数!$M20</f>
        <v>0</v>
      </c>
      <c r="U20" s="288">
        <f ca="1">$P20*計算_係数!$O20</f>
        <v>0.43708172985352373</v>
      </c>
      <c r="V20" s="288">
        <f ca="1">$R20*計算_係数!$N20</f>
        <v>5.2032472104199791E-2</v>
      </c>
      <c r="W20" s="289">
        <f t="shared" ca="1" si="9"/>
        <v>0.48911420195772354</v>
      </c>
      <c r="X20" s="287">
        <f ca="1">計算_波及効果!$X$131*計算_係数!$K20</f>
        <v>0.17798768827149813</v>
      </c>
      <c r="Y20" s="285">
        <f ca="1">$X20*計算_係数!$D20</f>
        <v>0.15921679997451593</v>
      </c>
      <c r="Z20" s="445">
        <f ca="1"/>
        <v>1.187730824229247</v>
      </c>
      <c r="AA20" s="285">
        <f ca="1">計算_係数!$I20*$Z20</f>
        <v>0.5709303556071923</v>
      </c>
      <c r="AB20" s="285">
        <f ca="1">計算_係数!$J20*$Z20</f>
        <v>4.119985010214218E-2</v>
      </c>
      <c r="AC20" s="285">
        <f ca="1">$Z20*計算_係数!$L20</f>
        <v>0</v>
      </c>
      <c r="AD20" s="285">
        <f ca="1">$Z20*計算_係数!$M20</f>
        <v>0</v>
      </c>
      <c r="AE20" s="288">
        <f ca="1">$Z20*計算_係数!$O20</f>
        <v>9.5336260084188888E-3</v>
      </c>
      <c r="AF20" s="288">
        <f ca="1">$AB20*計算_係数!$N20</f>
        <v>1.1349322002115487E-3</v>
      </c>
      <c r="AG20" s="289">
        <f t="shared" ca="1" si="10"/>
        <v>1.0668558208630437E-2</v>
      </c>
      <c r="AH20" s="287">
        <f t="shared" ca="1" si="0"/>
        <v>55.640825879147101</v>
      </c>
      <c r="AI20" s="285">
        <f t="shared" ca="1" si="1"/>
        <v>26.745989796192983</v>
      </c>
      <c r="AJ20" s="285">
        <f t="shared" ca="1" si="2"/>
        <v>1.9300616259309888</v>
      </c>
      <c r="AK20" s="285">
        <f t="shared" ca="1" si="3"/>
        <v>0</v>
      </c>
      <c r="AL20" s="285">
        <f t="shared" ca="1" si="4"/>
        <v>0</v>
      </c>
      <c r="AM20" s="288">
        <f t="shared" ca="1" si="5"/>
        <v>0.44661535586194262</v>
      </c>
      <c r="AN20" s="288">
        <f t="shared" ca="1" si="6"/>
        <v>5.3167404304411338E-2</v>
      </c>
      <c r="AO20" s="285">
        <f t="shared" ca="1" si="7"/>
        <v>0.49978276016635398</v>
      </c>
      <c r="AP20"/>
    </row>
    <row r="21" spans="2:42" ht="15.75" x14ac:dyDescent="0.25">
      <c r="B21" s="88">
        <v>14</v>
      </c>
      <c r="C21" s="440" t="str">
        <v>-</v>
      </c>
      <c r="D21" s="441" t="e">
        <v>#DIV/0!</v>
      </c>
      <c r="E21" s="286" t="str">
        <v/>
      </c>
      <c r="F21" s="287" t="e">
        <f ca="1">IF(E21&lt;&gt;"○", $D21*計算_係数!$D21, $D21)</f>
        <v>#DIV/0!</v>
      </c>
      <c r="G21" s="285" t="e">
        <f ca="1">$F21*計算_係数!$I21</f>
        <v>#DIV/0!</v>
      </c>
      <c r="H21" s="285" t="e">
        <f ca="1">$F21*計算_係数!$J21</f>
        <v>#DIV/0!</v>
      </c>
      <c r="I21" s="285" t="e">
        <f ca="1">$F21*計算_係数!$L21</f>
        <v>#DIV/0!</v>
      </c>
      <c r="J21" s="285" t="e">
        <f ca="1">$F21*計算_係数!$M21</f>
        <v>#DIV/0!</v>
      </c>
      <c r="K21" s="288" t="e">
        <f ca="1">$F21*計算_係数!$O21</f>
        <v>#DIV/0!</v>
      </c>
      <c r="L21" s="288" t="e">
        <f ca="1">$H21*計算_係数!$N21</f>
        <v>#DIV/0!</v>
      </c>
      <c r="M21" s="289" t="e">
        <f t="shared" ca="1" si="8"/>
        <v>#DIV/0!</v>
      </c>
      <c r="N21" s="443" t="e">
        <f ca="1"/>
        <v>#N/A</v>
      </c>
      <c r="O21" s="285" t="e">
        <f ca="1">$N21*計算_係数!$D21</f>
        <v>#N/A</v>
      </c>
      <c r="P21" s="445" t="e">
        <f ca="1"/>
        <v>#DIV/0!</v>
      </c>
      <c r="Q21" s="285" t="e">
        <f ca="1">$P21*計算_係数!$I21</f>
        <v>#DIV/0!</v>
      </c>
      <c r="R21" s="285" t="e">
        <f ca="1">$P21*計算_係数!$J21</f>
        <v>#DIV/0!</v>
      </c>
      <c r="S21" s="285" t="e">
        <f ca="1">$P21*計算_係数!$L21</f>
        <v>#DIV/0!</v>
      </c>
      <c r="T21" s="285" t="e">
        <f ca="1">$P21*計算_係数!$M21</f>
        <v>#DIV/0!</v>
      </c>
      <c r="U21" s="288" t="e">
        <f ca="1">$P21*計算_係数!$O21</f>
        <v>#DIV/0!</v>
      </c>
      <c r="V21" s="288" t="e">
        <f ca="1">$R21*計算_係数!$N21</f>
        <v>#DIV/0!</v>
      </c>
      <c r="W21" s="289" t="e">
        <f t="shared" ca="1" si="9"/>
        <v>#DIV/0!</v>
      </c>
      <c r="X21" s="287">
        <f ca="1">計算_波及効果!$X$131*計算_係数!$K21</f>
        <v>0</v>
      </c>
      <c r="Y21" s="285" t="e">
        <f ca="1">$X21*計算_係数!$D21</f>
        <v>#DIV/0!</v>
      </c>
      <c r="Z21" s="445" t="e">
        <f ca="1"/>
        <v>#DIV/0!</v>
      </c>
      <c r="AA21" s="285" t="e">
        <f ca="1">計算_係数!$I21*$Z21</f>
        <v>#DIV/0!</v>
      </c>
      <c r="AB21" s="285" t="e">
        <f ca="1">計算_係数!$J21*$Z21</f>
        <v>#DIV/0!</v>
      </c>
      <c r="AC21" s="285" t="e">
        <f ca="1">$Z21*計算_係数!$L21</f>
        <v>#DIV/0!</v>
      </c>
      <c r="AD21" s="285" t="e">
        <f ca="1">$Z21*計算_係数!$M21</f>
        <v>#DIV/0!</v>
      </c>
      <c r="AE21" s="288" t="e">
        <f ca="1">$Z21*計算_係数!$O21</f>
        <v>#DIV/0!</v>
      </c>
      <c r="AF21" s="288" t="e">
        <f ca="1">$AB21*計算_係数!$N21</f>
        <v>#DIV/0!</v>
      </c>
      <c r="AG21" s="289" t="e">
        <f t="shared" ca="1" si="10"/>
        <v>#DIV/0!</v>
      </c>
      <c r="AH21" s="287" t="e">
        <f t="shared" ca="1" si="0"/>
        <v>#DIV/0!</v>
      </c>
      <c r="AI21" s="285" t="e">
        <f t="shared" ca="1" si="1"/>
        <v>#DIV/0!</v>
      </c>
      <c r="AJ21" s="285" t="e">
        <f t="shared" ca="1" si="2"/>
        <v>#DIV/0!</v>
      </c>
      <c r="AK21" s="285" t="e">
        <f t="shared" ca="1" si="3"/>
        <v>#DIV/0!</v>
      </c>
      <c r="AL21" s="285" t="e">
        <f t="shared" ca="1" si="4"/>
        <v>#DIV/0!</v>
      </c>
      <c r="AM21" s="288" t="e">
        <f t="shared" ca="1" si="5"/>
        <v>#DIV/0!</v>
      </c>
      <c r="AN21" s="288" t="e">
        <f t="shared" ca="1" si="6"/>
        <v>#DIV/0!</v>
      </c>
      <c r="AO21" s="285" t="e">
        <f t="shared" ca="1" si="7"/>
        <v>#DIV/0!</v>
      </c>
      <c r="AP21"/>
    </row>
    <row r="22" spans="2:42" ht="15.75" x14ac:dyDescent="0.25">
      <c r="B22" s="88">
        <v>15</v>
      </c>
      <c r="C22" s="440" t="str">
        <v>-</v>
      </c>
      <c r="D22" s="441" t="e">
        <v>#DIV/0!</v>
      </c>
      <c r="E22" s="286" t="str">
        <v/>
      </c>
      <c r="F22" s="287" t="e">
        <f ca="1">IF(E22&lt;&gt;"○", $D22*計算_係数!$D22, $D22)</f>
        <v>#DIV/0!</v>
      </c>
      <c r="G22" s="285" t="e">
        <f ca="1">$F22*計算_係数!$I22</f>
        <v>#DIV/0!</v>
      </c>
      <c r="H22" s="285" t="e">
        <f ca="1">$F22*計算_係数!$J22</f>
        <v>#DIV/0!</v>
      </c>
      <c r="I22" s="285" t="e">
        <f ca="1">$F22*計算_係数!$L22</f>
        <v>#DIV/0!</v>
      </c>
      <c r="J22" s="285" t="e">
        <f ca="1">$F22*計算_係数!$M22</f>
        <v>#DIV/0!</v>
      </c>
      <c r="K22" s="288" t="e">
        <f ca="1">$F22*計算_係数!$O22</f>
        <v>#DIV/0!</v>
      </c>
      <c r="L22" s="288" t="e">
        <f ca="1">$H22*計算_係数!$N22</f>
        <v>#DIV/0!</v>
      </c>
      <c r="M22" s="289" t="e">
        <f t="shared" ca="1" si="8"/>
        <v>#DIV/0!</v>
      </c>
      <c r="N22" s="443" t="e">
        <f ca="1"/>
        <v>#N/A</v>
      </c>
      <c r="O22" s="285" t="e">
        <f ca="1">$N22*計算_係数!$D22</f>
        <v>#N/A</v>
      </c>
      <c r="P22" s="445" t="e">
        <f ca="1"/>
        <v>#DIV/0!</v>
      </c>
      <c r="Q22" s="285" t="e">
        <f ca="1">$P22*計算_係数!$I22</f>
        <v>#DIV/0!</v>
      </c>
      <c r="R22" s="285" t="e">
        <f ca="1">$P22*計算_係数!$J22</f>
        <v>#DIV/0!</v>
      </c>
      <c r="S22" s="285" t="e">
        <f ca="1">$P22*計算_係数!$L22</f>
        <v>#DIV/0!</v>
      </c>
      <c r="T22" s="285" t="e">
        <f ca="1">$P22*計算_係数!$M22</f>
        <v>#DIV/0!</v>
      </c>
      <c r="U22" s="288" t="e">
        <f ca="1">$P22*計算_係数!$O22</f>
        <v>#DIV/0!</v>
      </c>
      <c r="V22" s="288" t="e">
        <f ca="1">$R22*計算_係数!$N22</f>
        <v>#DIV/0!</v>
      </c>
      <c r="W22" s="289" t="e">
        <f t="shared" ca="1" si="9"/>
        <v>#DIV/0!</v>
      </c>
      <c r="X22" s="287">
        <f ca="1">計算_波及効果!$X$131*計算_係数!$K22</f>
        <v>0</v>
      </c>
      <c r="Y22" s="285" t="e">
        <f ca="1">$X22*計算_係数!$D22</f>
        <v>#DIV/0!</v>
      </c>
      <c r="Z22" s="445" t="e">
        <f ca="1"/>
        <v>#DIV/0!</v>
      </c>
      <c r="AA22" s="285" t="e">
        <f ca="1">計算_係数!$I22*$Z22</f>
        <v>#DIV/0!</v>
      </c>
      <c r="AB22" s="285" t="e">
        <f ca="1">計算_係数!$J22*$Z22</f>
        <v>#DIV/0!</v>
      </c>
      <c r="AC22" s="285" t="e">
        <f ca="1">$Z22*計算_係数!$L22</f>
        <v>#DIV/0!</v>
      </c>
      <c r="AD22" s="285" t="e">
        <f ca="1">$Z22*計算_係数!$M22</f>
        <v>#DIV/0!</v>
      </c>
      <c r="AE22" s="288" t="e">
        <f ca="1">$Z22*計算_係数!$O22</f>
        <v>#DIV/0!</v>
      </c>
      <c r="AF22" s="288" t="e">
        <f ca="1">$AB22*計算_係数!$N22</f>
        <v>#DIV/0!</v>
      </c>
      <c r="AG22" s="289" t="e">
        <f t="shared" ca="1" si="10"/>
        <v>#DIV/0!</v>
      </c>
      <c r="AH22" s="287" t="e">
        <f t="shared" ca="1" si="0"/>
        <v>#DIV/0!</v>
      </c>
      <c r="AI22" s="285" t="e">
        <f t="shared" ca="1" si="1"/>
        <v>#DIV/0!</v>
      </c>
      <c r="AJ22" s="285" t="e">
        <f t="shared" ca="1" si="2"/>
        <v>#DIV/0!</v>
      </c>
      <c r="AK22" s="285" t="e">
        <f t="shared" ca="1" si="3"/>
        <v>#DIV/0!</v>
      </c>
      <c r="AL22" s="285" t="e">
        <f t="shared" ca="1" si="4"/>
        <v>#DIV/0!</v>
      </c>
      <c r="AM22" s="288" t="e">
        <f t="shared" ca="1" si="5"/>
        <v>#DIV/0!</v>
      </c>
      <c r="AN22" s="288" t="e">
        <f t="shared" ca="1" si="6"/>
        <v>#DIV/0!</v>
      </c>
      <c r="AO22" s="285" t="e">
        <f t="shared" ca="1" si="7"/>
        <v>#DIV/0!</v>
      </c>
      <c r="AP22"/>
    </row>
    <row r="23" spans="2:42" ht="15.75" x14ac:dyDescent="0.25">
      <c r="B23" s="88">
        <v>16</v>
      </c>
      <c r="C23" s="440" t="str">
        <v>-</v>
      </c>
      <c r="D23" s="441" t="e">
        <v>#DIV/0!</v>
      </c>
      <c r="E23" s="286" t="str">
        <v/>
      </c>
      <c r="F23" s="287" t="e">
        <f ca="1">IF(E23&lt;&gt;"○", $D23*計算_係数!$D23, $D23)</f>
        <v>#DIV/0!</v>
      </c>
      <c r="G23" s="285" t="e">
        <f ca="1">$F23*計算_係数!$I23</f>
        <v>#DIV/0!</v>
      </c>
      <c r="H23" s="285" t="e">
        <f ca="1">$F23*計算_係数!$J23</f>
        <v>#DIV/0!</v>
      </c>
      <c r="I23" s="285" t="e">
        <f ca="1">$F23*計算_係数!$L23</f>
        <v>#DIV/0!</v>
      </c>
      <c r="J23" s="285" t="e">
        <f ca="1">$F23*計算_係数!$M23</f>
        <v>#DIV/0!</v>
      </c>
      <c r="K23" s="288" t="e">
        <f ca="1">$F23*計算_係数!$O23</f>
        <v>#DIV/0!</v>
      </c>
      <c r="L23" s="288" t="e">
        <f ca="1">$H23*計算_係数!$N23</f>
        <v>#DIV/0!</v>
      </c>
      <c r="M23" s="289" t="e">
        <f t="shared" ca="1" si="8"/>
        <v>#DIV/0!</v>
      </c>
      <c r="N23" s="443" t="e">
        <f ca="1"/>
        <v>#N/A</v>
      </c>
      <c r="O23" s="285" t="e">
        <f ca="1">$N23*計算_係数!$D23</f>
        <v>#N/A</v>
      </c>
      <c r="P23" s="445" t="e">
        <f ca="1"/>
        <v>#DIV/0!</v>
      </c>
      <c r="Q23" s="285" t="e">
        <f ca="1">$P23*計算_係数!$I23</f>
        <v>#DIV/0!</v>
      </c>
      <c r="R23" s="285" t="e">
        <f ca="1">$P23*計算_係数!$J23</f>
        <v>#DIV/0!</v>
      </c>
      <c r="S23" s="285" t="e">
        <f ca="1">$P23*計算_係数!$L23</f>
        <v>#DIV/0!</v>
      </c>
      <c r="T23" s="285" t="e">
        <f ca="1">$P23*計算_係数!$M23</f>
        <v>#DIV/0!</v>
      </c>
      <c r="U23" s="288" t="e">
        <f ca="1">$P23*計算_係数!$O23</f>
        <v>#DIV/0!</v>
      </c>
      <c r="V23" s="288" t="e">
        <f ca="1">$R23*計算_係数!$N23</f>
        <v>#DIV/0!</v>
      </c>
      <c r="W23" s="289" t="e">
        <f t="shared" ca="1" si="9"/>
        <v>#DIV/0!</v>
      </c>
      <c r="X23" s="287">
        <f ca="1">計算_波及効果!$X$131*計算_係数!$K23</f>
        <v>0</v>
      </c>
      <c r="Y23" s="285" t="e">
        <f ca="1">$X23*計算_係数!$D23</f>
        <v>#DIV/0!</v>
      </c>
      <c r="Z23" s="445" t="e">
        <f ca="1"/>
        <v>#DIV/0!</v>
      </c>
      <c r="AA23" s="285" t="e">
        <f ca="1">計算_係数!$I23*$Z23</f>
        <v>#DIV/0!</v>
      </c>
      <c r="AB23" s="285" t="e">
        <f ca="1">計算_係数!$J23*$Z23</f>
        <v>#DIV/0!</v>
      </c>
      <c r="AC23" s="285" t="e">
        <f ca="1">$Z23*計算_係数!$L23</f>
        <v>#DIV/0!</v>
      </c>
      <c r="AD23" s="285" t="e">
        <f ca="1">$Z23*計算_係数!$M23</f>
        <v>#DIV/0!</v>
      </c>
      <c r="AE23" s="288" t="e">
        <f ca="1">$Z23*計算_係数!$O23</f>
        <v>#DIV/0!</v>
      </c>
      <c r="AF23" s="288" t="e">
        <f ca="1">$AB23*計算_係数!$N23</f>
        <v>#DIV/0!</v>
      </c>
      <c r="AG23" s="289" t="e">
        <f t="shared" ca="1" si="10"/>
        <v>#DIV/0!</v>
      </c>
      <c r="AH23" s="287" t="e">
        <f t="shared" ca="1" si="0"/>
        <v>#DIV/0!</v>
      </c>
      <c r="AI23" s="285" t="e">
        <f t="shared" ca="1" si="1"/>
        <v>#DIV/0!</v>
      </c>
      <c r="AJ23" s="285" t="e">
        <f t="shared" ca="1" si="2"/>
        <v>#DIV/0!</v>
      </c>
      <c r="AK23" s="285" t="e">
        <f t="shared" ca="1" si="3"/>
        <v>#DIV/0!</v>
      </c>
      <c r="AL23" s="285" t="e">
        <f t="shared" ca="1" si="4"/>
        <v>#DIV/0!</v>
      </c>
      <c r="AM23" s="288" t="e">
        <f t="shared" ca="1" si="5"/>
        <v>#DIV/0!</v>
      </c>
      <c r="AN23" s="288" t="e">
        <f t="shared" ca="1" si="6"/>
        <v>#DIV/0!</v>
      </c>
      <c r="AO23" s="285" t="e">
        <f t="shared" ca="1" si="7"/>
        <v>#DIV/0!</v>
      </c>
      <c r="AP23"/>
    </row>
    <row r="24" spans="2:42" ht="15.75" x14ac:dyDescent="0.25">
      <c r="B24" s="88">
        <v>17</v>
      </c>
      <c r="C24" s="440" t="str">
        <v>-</v>
      </c>
      <c r="D24" s="441" t="e">
        <v>#DIV/0!</v>
      </c>
      <c r="E24" s="286" t="str">
        <v/>
      </c>
      <c r="F24" s="287" t="e">
        <f ca="1">IF(E24&lt;&gt;"○", $D24*計算_係数!$D24, $D24)</f>
        <v>#DIV/0!</v>
      </c>
      <c r="G24" s="285" t="e">
        <f ca="1">$F24*計算_係数!$I24</f>
        <v>#DIV/0!</v>
      </c>
      <c r="H24" s="285" t="e">
        <f ca="1">$F24*計算_係数!$J24</f>
        <v>#DIV/0!</v>
      </c>
      <c r="I24" s="285" t="e">
        <f ca="1">$F24*計算_係数!$L24</f>
        <v>#DIV/0!</v>
      </c>
      <c r="J24" s="285" t="e">
        <f ca="1">$F24*計算_係数!$M24</f>
        <v>#DIV/0!</v>
      </c>
      <c r="K24" s="288" t="e">
        <f ca="1">$F24*計算_係数!$O24</f>
        <v>#DIV/0!</v>
      </c>
      <c r="L24" s="288" t="e">
        <f ca="1">$H24*計算_係数!$N24</f>
        <v>#DIV/0!</v>
      </c>
      <c r="M24" s="289" t="e">
        <f t="shared" ca="1" si="8"/>
        <v>#DIV/0!</v>
      </c>
      <c r="N24" s="443" t="e">
        <f ca="1"/>
        <v>#N/A</v>
      </c>
      <c r="O24" s="285" t="e">
        <f ca="1">$N24*計算_係数!$D24</f>
        <v>#N/A</v>
      </c>
      <c r="P24" s="445" t="e">
        <f ca="1"/>
        <v>#DIV/0!</v>
      </c>
      <c r="Q24" s="285" t="e">
        <f ca="1">$P24*計算_係数!$I24</f>
        <v>#DIV/0!</v>
      </c>
      <c r="R24" s="285" t="e">
        <f ca="1">$P24*計算_係数!$J24</f>
        <v>#DIV/0!</v>
      </c>
      <c r="S24" s="285" t="e">
        <f ca="1">$P24*計算_係数!$L24</f>
        <v>#DIV/0!</v>
      </c>
      <c r="T24" s="285" t="e">
        <f ca="1">$P24*計算_係数!$M24</f>
        <v>#DIV/0!</v>
      </c>
      <c r="U24" s="288" t="e">
        <f ca="1">$P24*計算_係数!$O24</f>
        <v>#DIV/0!</v>
      </c>
      <c r="V24" s="288" t="e">
        <f ca="1">$R24*計算_係数!$N24</f>
        <v>#DIV/0!</v>
      </c>
      <c r="W24" s="289" t="e">
        <f t="shared" ca="1" si="9"/>
        <v>#DIV/0!</v>
      </c>
      <c r="X24" s="287">
        <f ca="1">計算_波及効果!$X$131*計算_係数!$K24</f>
        <v>0</v>
      </c>
      <c r="Y24" s="285" t="e">
        <f ca="1">$X24*計算_係数!$D24</f>
        <v>#DIV/0!</v>
      </c>
      <c r="Z24" s="445" t="e">
        <f ca="1"/>
        <v>#DIV/0!</v>
      </c>
      <c r="AA24" s="285" t="e">
        <f ca="1">計算_係数!$I24*$Z24</f>
        <v>#DIV/0!</v>
      </c>
      <c r="AB24" s="285" t="e">
        <f ca="1">計算_係数!$J24*$Z24</f>
        <v>#DIV/0!</v>
      </c>
      <c r="AC24" s="285" t="e">
        <f ca="1">$Z24*計算_係数!$L24</f>
        <v>#DIV/0!</v>
      </c>
      <c r="AD24" s="285" t="e">
        <f ca="1">$Z24*計算_係数!$M24</f>
        <v>#DIV/0!</v>
      </c>
      <c r="AE24" s="288" t="e">
        <f ca="1">$Z24*計算_係数!$O24</f>
        <v>#DIV/0!</v>
      </c>
      <c r="AF24" s="288" t="e">
        <f ca="1">$AB24*計算_係数!$N24</f>
        <v>#DIV/0!</v>
      </c>
      <c r="AG24" s="289" t="e">
        <f t="shared" ca="1" si="10"/>
        <v>#DIV/0!</v>
      </c>
      <c r="AH24" s="287" t="e">
        <f t="shared" ca="1" si="0"/>
        <v>#DIV/0!</v>
      </c>
      <c r="AI24" s="285" t="e">
        <f t="shared" ca="1" si="1"/>
        <v>#DIV/0!</v>
      </c>
      <c r="AJ24" s="285" t="e">
        <f t="shared" ca="1" si="2"/>
        <v>#DIV/0!</v>
      </c>
      <c r="AK24" s="285" t="e">
        <f t="shared" ca="1" si="3"/>
        <v>#DIV/0!</v>
      </c>
      <c r="AL24" s="285" t="e">
        <f t="shared" ca="1" si="4"/>
        <v>#DIV/0!</v>
      </c>
      <c r="AM24" s="288" t="e">
        <f t="shared" ca="1" si="5"/>
        <v>#DIV/0!</v>
      </c>
      <c r="AN24" s="288" t="e">
        <f t="shared" ca="1" si="6"/>
        <v>#DIV/0!</v>
      </c>
      <c r="AO24" s="285" t="e">
        <f t="shared" ca="1" si="7"/>
        <v>#DIV/0!</v>
      </c>
      <c r="AP24"/>
    </row>
    <row r="25" spans="2:42" ht="15.75" x14ac:dyDescent="0.25">
      <c r="B25" s="88">
        <v>18</v>
      </c>
      <c r="C25" s="440" t="str">
        <v>-</v>
      </c>
      <c r="D25" s="441" t="e">
        <v>#DIV/0!</v>
      </c>
      <c r="E25" s="286" t="str">
        <v/>
      </c>
      <c r="F25" s="287" t="e">
        <f ca="1">IF(E25&lt;&gt;"○", $D25*計算_係数!$D25, $D25)</f>
        <v>#DIV/0!</v>
      </c>
      <c r="G25" s="285" t="e">
        <f ca="1">$F25*計算_係数!$I25</f>
        <v>#DIV/0!</v>
      </c>
      <c r="H25" s="285" t="e">
        <f ca="1">$F25*計算_係数!$J25</f>
        <v>#DIV/0!</v>
      </c>
      <c r="I25" s="285" t="e">
        <f ca="1">$F25*計算_係数!$L25</f>
        <v>#DIV/0!</v>
      </c>
      <c r="J25" s="285" t="e">
        <f ca="1">$F25*計算_係数!$M25</f>
        <v>#DIV/0!</v>
      </c>
      <c r="K25" s="288" t="e">
        <f ca="1">$F25*計算_係数!$O25</f>
        <v>#DIV/0!</v>
      </c>
      <c r="L25" s="288" t="e">
        <f ca="1">$H25*計算_係数!$N25</f>
        <v>#DIV/0!</v>
      </c>
      <c r="M25" s="289" t="e">
        <f t="shared" ca="1" si="8"/>
        <v>#DIV/0!</v>
      </c>
      <c r="N25" s="443" t="e">
        <f ca="1"/>
        <v>#N/A</v>
      </c>
      <c r="O25" s="285" t="e">
        <f ca="1">$N25*計算_係数!$D25</f>
        <v>#N/A</v>
      </c>
      <c r="P25" s="445" t="e">
        <f ca="1"/>
        <v>#DIV/0!</v>
      </c>
      <c r="Q25" s="285" t="e">
        <f ca="1">$P25*計算_係数!$I25</f>
        <v>#DIV/0!</v>
      </c>
      <c r="R25" s="285" t="e">
        <f ca="1">$P25*計算_係数!$J25</f>
        <v>#DIV/0!</v>
      </c>
      <c r="S25" s="285" t="e">
        <f ca="1">$P25*計算_係数!$L25</f>
        <v>#DIV/0!</v>
      </c>
      <c r="T25" s="285" t="e">
        <f ca="1">$P25*計算_係数!$M25</f>
        <v>#DIV/0!</v>
      </c>
      <c r="U25" s="288" t="e">
        <f ca="1">$P25*計算_係数!$O25</f>
        <v>#DIV/0!</v>
      </c>
      <c r="V25" s="288" t="e">
        <f ca="1">$R25*計算_係数!$N25</f>
        <v>#DIV/0!</v>
      </c>
      <c r="W25" s="289" t="e">
        <f t="shared" ca="1" si="9"/>
        <v>#DIV/0!</v>
      </c>
      <c r="X25" s="287">
        <f ca="1">計算_波及効果!$X$131*計算_係数!$K25</f>
        <v>0</v>
      </c>
      <c r="Y25" s="285" t="e">
        <f ca="1">$X25*計算_係数!$D25</f>
        <v>#DIV/0!</v>
      </c>
      <c r="Z25" s="445" t="e">
        <f ca="1"/>
        <v>#DIV/0!</v>
      </c>
      <c r="AA25" s="285" t="e">
        <f ca="1">計算_係数!$I25*$Z25</f>
        <v>#DIV/0!</v>
      </c>
      <c r="AB25" s="285" t="e">
        <f ca="1">計算_係数!$J25*$Z25</f>
        <v>#DIV/0!</v>
      </c>
      <c r="AC25" s="285" t="e">
        <f ca="1">$Z25*計算_係数!$L25</f>
        <v>#DIV/0!</v>
      </c>
      <c r="AD25" s="285" t="e">
        <f ca="1">$Z25*計算_係数!$M25</f>
        <v>#DIV/0!</v>
      </c>
      <c r="AE25" s="288" t="e">
        <f ca="1">$Z25*計算_係数!$O25</f>
        <v>#DIV/0!</v>
      </c>
      <c r="AF25" s="288" t="e">
        <f ca="1">$AB25*計算_係数!$N25</f>
        <v>#DIV/0!</v>
      </c>
      <c r="AG25" s="289" t="e">
        <f t="shared" ca="1" si="10"/>
        <v>#DIV/0!</v>
      </c>
      <c r="AH25" s="287" t="e">
        <f t="shared" ca="1" si="0"/>
        <v>#DIV/0!</v>
      </c>
      <c r="AI25" s="285" t="e">
        <f t="shared" ca="1" si="1"/>
        <v>#DIV/0!</v>
      </c>
      <c r="AJ25" s="285" t="e">
        <f t="shared" ca="1" si="2"/>
        <v>#DIV/0!</v>
      </c>
      <c r="AK25" s="285" t="e">
        <f t="shared" ca="1" si="3"/>
        <v>#DIV/0!</v>
      </c>
      <c r="AL25" s="285" t="e">
        <f t="shared" ca="1" si="4"/>
        <v>#DIV/0!</v>
      </c>
      <c r="AM25" s="288" t="e">
        <f t="shared" ca="1" si="5"/>
        <v>#DIV/0!</v>
      </c>
      <c r="AN25" s="288" t="e">
        <f t="shared" ca="1" si="6"/>
        <v>#DIV/0!</v>
      </c>
      <c r="AO25" s="285" t="e">
        <f t="shared" ca="1" si="7"/>
        <v>#DIV/0!</v>
      </c>
      <c r="AP25"/>
    </row>
    <row r="26" spans="2:42" ht="15.75" x14ac:dyDescent="0.25">
      <c r="B26" s="88">
        <v>19</v>
      </c>
      <c r="C26" s="440" t="str">
        <v>-</v>
      </c>
      <c r="D26" s="441" t="e">
        <v>#DIV/0!</v>
      </c>
      <c r="E26" s="286" t="str">
        <v/>
      </c>
      <c r="F26" s="287" t="e">
        <f ca="1">IF(E26&lt;&gt;"○", $D26*計算_係数!$D26, $D26)</f>
        <v>#DIV/0!</v>
      </c>
      <c r="G26" s="285" t="e">
        <f ca="1">$F26*計算_係数!$I26</f>
        <v>#DIV/0!</v>
      </c>
      <c r="H26" s="285" t="e">
        <f ca="1">$F26*計算_係数!$J26</f>
        <v>#DIV/0!</v>
      </c>
      <c r="I26" s="285" t="e">
        <f ca="1">$F26*計算_係数!$L26</f>
        <v>#DIV/0!</v>
      </c>
      <c r="J26" s="285" t="e">
        <f ca="1">$F26*計算_係数!$M26</f>
        <v>#DIV/0!</v>
      </c>
      <c r="K26" s="288" t="e">
        <f ca="1">$F26*計算_係数!$O26</f>
        <v>#DIV/0!</v>
      </c>
      <c r="L26" s="288" t="e">
        <f ca="1">$H26*計算_係数!$N26</f>
        <v>#DIV/0!</v>
      </c>
      <c r="M26" s="289" t="e">
        <f t="shared" ca="1" si="8"/>
        <v>#DIV/0!</v>
      </c>
      <c r="N26" s="443" t="e">
        <f ca="1"/>
        <v>#N/A</v>
      </c>
      <c r="O26" s="285" t="e">
        <f ca="1">$N26*計算_係数!$D26</f>
        <v>#N/A</v>
      </c>
      <c r="P26" s="445" t="e">
        <f ca="1"/>
        <v>#DIV/0!</v>
      </c>
      <c r="Q26" s="285" t="e">
        <f ca="1">$P26*計算_係数!$I26</f>
        <v>#DIV/0!</v>
      </c>
      <c r="R26" s="285" t="e">
        <f ca="1">$P26*計算_係数!$J26</f>
        <v>#DIV/0!</v>
      </c>
      <c r="S26" s="285" t="e">
        <f ca="1">$P26*計算_係数!$L26</f>
        <v>#DIV/0!</v>
      </c>
      <c r="T26" s="285" t="e">
        <f ca="1">$P26*計算_係数!$M26</f>
        <v>#DIV/0!</v>
      </c>
      <c r="U26" s="288" t="e">
        <f ca="1">$P26*計算_係数!$O26</f>
        <v>#DIV/0!</v>
      </c>
      <c r="V26" s="288" t="e">
        <f ca="1">$R26*計算_係数!$N26</f>
        <v>#DIV/0!</v>
      </c>
      <c r="W26" s="289" t="e">
        <f t="shared" ca="1" si="9"/>
        <v>#DIV/0!</v>
      </c>
      <c r="X26" s="287">
        <f ca="1">計算_波及効果!$X$131*計算_係数!$K26</f>
        <v>0</v>
      </c>
      <c r="Y26" s="285" t="e">
        <f ca="1">$X26*計算_係数!$D26</f>
        <v>#DIV/0!</v>
      </c>
      <c r="Z26" s="445" t="e">
        <f ca="1"/>
        <v>#DIV/0!</v>
      </c>
      <c r="AA26" s="285" t="e">
        <f ca="1">計算_係数!$I26*$Z26</f>
        <v>#DIV/0!</v>
      </c>
      <c r="AB26" s="285" t="e">
        <f ca="1">計算_係数!$J26*$Z26</f>
        <v>#DIV/0!</v>
      </c>
      <c r="AC26" s="285" t="e">
        <f ca="1">$Z26*計算_係数!$L26</f>
        <v>#DIV/0!</v>
      </c>
      <c r="AD26" s="285" t="e">
        <f ca="1">$Z26*計算_係数!$M26</f>
        <v>#DIV/0!</v>
      </c>
      <c r="AE26" s="288" t="e">
        <f ca="1">$Z26*計算_係数!$O26</f>
        <v>#DIV/0!</v>
      </c>
      <c r="AF26" s="288" t="e">
        <f ca="1">$AB26*計算_係数!$N26</f>
        <v>#DIV/0!</v>
      </c>
      <c r="AG26" s="289" t="e">
        <f t="shared" ca="1" si="10"/>
        <v>#DIV/0!</v>
      </c>
      <c r="AH26" s="287" t="e">
        <f t="shared" ca="1" si="0"/>
        <v>#DIV/0!</v>
      </c>
      <c r="AI26" s="285" t="e">
        <f t="shared" ca="1" si="1"/>
        <v>#DIV/0!</v>
      </c>
      <c r="AJ26" s="285" t="e">
        <f t="shared" ca="1" si="2"/>
        <v>#DIV/0!</v>
      </c>
      <c r="AK26" s="285" t="e">
        <f t="shared" ca="1" si="3"/>
        <v>#DIV/0!</v>
      </c>
      <c r="AL26" s="285" t="e">
        <f t="shared" ca="1" si="4"/>
        <v>#DIV/0!</v>
      </c>
      <c r="AM26" s="288" t="e">
        <f t="shared" ca="1" si="5"/>
        <v>#DIV/0!</v>
      </c>
      <c r="AN26" s="288" t="e">
        <f t="shared" ca="1" si="6"/>
        <v>#DIV/0!</v>
      </c>
      <c r="AO26" s="285" t="e">
        <f t="shared" ca="1" si="7"/>
        <v>#DIV/0!</v>
      </c>
      <c r="AP26"/>
    </row>
    <row r="27" spans="2:42" ht="15.75" x14ac:dyDescent="0.25">
      <c r="B27" s="88">
        <v>20</v>
      </c>
      <c r="C27" s="440" t="str">
        <v>-</v>
      </c>
      <c r="D27" s="441" t="e">
        <v>#DIV/0!</v>
      </c>
      <c r="E27" s="286" t="str">
        <v/>
      </c>
      <c r="F27" s="287" t="e">
        <f ca="1">IF(E27&lt;&gt;"○", $D27*計算_係数!$D27, $D27)</f>
        <v>#DIV/0!</v>
      </c>
      <c r="G27" s="285" t="e">
        <f ca="1">$F27*計算_係数!$I27</f>
        <v>#DIV/0!</v>
      </c>
      <c r="H27" s="285" t="e">
        <f ca="1">$F27*計算_係数!$J27</f>
        <v>#DIV/0!</v>
      </c>
      <c r="I27" s="285" t="e">
        <f ca="1">$F27*計算_係数!$L27</f>
        <v>#DIV/0!</v>
      </c>
      <c r="J27" s="285" t="e">
        <f ca="1">$F27*計算_係数!$M27</f>
        <v>#DIV/0!</v>
      </c>
      <c r="K27" s="288" t="e">
        <f ca="1">$F27*計算_係数!$O27</f>
        <v>#DIV/0!</v>
      </c>
      <c r="L27" s="288" t="e">
        <f ca="1">$H27*計算_係数!$N27</f>
        <v>#DIV/0!</v>
      </c>
      <c r="M27" s="289" t="e">
        <f t="shared" ca="1" si="8"/>
        <v>#DIV/0!</v>
      </c>
      <c r="N27" s="443" t="e">
        <f ca="1"/>
        <v>#N/A</v>
      </c>
      <c r="O27" s="285" t="e">
        <f ca="1">$N27*計算_係数!$D27</f>
        <v>#N/A</v>
      </c>
      <c r="P27" s="445" t="e">
        <f ca="1"/>
        <v>#DIV/0!</v>
      </c>
      <c r="Q27" s="285" t="e">
        <f ca="1">$P27*計算_係数!$I27</f>
        <v>#DIV/0!</v>
      </c>
      <c r="R27" s="285" t="e">
        <f ca="1">$P27*計算_係数!$J27</f>
        <v>#DIV/0!</v>
      </c>
      <c r="S27" s="285" t="e">
        <f ca="1">$P27*計算_係数!$L27</f>
        <v>#DIV/0!</v>
      </c>
      <c r="T27" s="285" t="e">
        <f ca="1">$P27*計算_係数!$M27</f>
        <v>#DIV/0!</v>
      </c>
      <c r="U27" s="288" t="e">
        <f ca="1">$P27*計算_係数!$O27</f>
        <v>#DIV/0!</v>
      </c>
      <c r="V27" s="288" t="e">
        <f ca="1">$R27*計算_係数!$N27</f>
        <v>#DIV/0!</v>
      </c>
      <c r="W27" s="289" t="e">
        <f t="shared" ca="1" si="9"/>
        <v>#DIV/0!</v>
      </c>
      <c r="X27" s="287">
        <f ca="1">計算_波及効果!$X$131*計算_係数!$K27</f>
        <v>0</v>
      </c>
      <c r="Y27" s="285" t="e">
        <f ca="1">$X27*計算_係数!$D27</f>
        <v>#DIV/0!</v>
      </c>
      <c r="Z27" s="445" t="e">
        <f ca="1"/>
        <v>#DIV/0!</v>
      </c>
      <c r="AA27" s="285" t="e">
        <f ca="1">計算_係数!$I27*$Z27</f>
        <v>#DIV/0!</v>
      </c>
      <c r="AB27" s="285" t="e">
        <f ca="1">計算_係数!$J27*$Z27</f>
        <v>#DIV/0!</v>
      </c>
      <c r="AC27" s="285" t="e">
        <f ca="1">$Z27*計算_係数!$L27</f>
        <v>#DIV/0!</v>
      </c>
      <c r="AD27" s="285" t="e">
        <f ca="1">$Z27*計算_係数!$M27</f>
        <v>#DIV/0!</v>
      </c>
      <c r="AE27" s="288" t="e">
        <f ca="1">$Z27*計算_係数!$O27</f>
        <v>#DIV/0!</v>
      </c>
      <c r="AF27" s="288" t="e">
        <f ca="1">$AB27*計算_係数!$N27</f>
        <v>#DIV/0!</v>
      </c>
      <c r="AG27" s="289" t="e">
        <f t="shared" ca="1" si="10"/>
        <v>#DIV/0!</v>
      </c>
      <c r="AH27" s="287" t="e">
        <f t="shared" ca="1" si="0"/>
        <v>#DIV/0!</v>
      </c>
      <c r="AI27" s="285" t="e">
        <f t="shared" ca="1" si="1"/>
        <v>#DIV/0!</v>
      </c>
      <c r="AJ27" s="285" t="e">
        <f t="shared" ca="1" si="2"/>
        <v>#DIV/0!</v>
      </c>
      <c r="AK27" s="285" t="e">
        <f t="shared" ca="1" si="3"/>
        <v>#DIV/0!</v>
      </c>
      <c r="AL27" s="285" t="e">
        <f t="shared" ca="1" si="4"/>
        <v>#DIV/0!</v>
      </c>
      <c r="AM27" s="288" t="e">
        <f t="shared" ca="1" si="5"/>
        <v>#DIV/0!</v>
      </c>
      <c r="AN27" s="288" t="e">
        <f t="shared" ca="1" si="6"/>
        <v>#DIV/0!</v>
      </c>
      <c r="AO27" s="285" t="e">
        <f t="shared" ca="1" si="7"/>
        <v>#DIV/0!</v>
      </c>
      <c r="AP27"/>
    </row>
    <row r="28" spans="2:42" ht="15.75" x14ac:dyDescent="0.25">
      <c r="B28" s="88">
        <v>21</v>
      </c>
      <c r="C28" s="440" t="str">
        <v>-</v>
      </c>
      <c r="D28" s="441" t="e">
        <v>#DIV/0!</v>
      </c>
      <c r="E28" s="286" t="str">
        <v/>
      </c>
      <c r="F28" s="287" t="e">
        <f ca="1">IF(E28&lt;&gt;"○", $D28*計算_係数!$D28, $D28)</f>
        <v>#DIV/0!</v>
      </c>
      <c r="G28" s="285" t="e">
        <f ca="1">$F28*計算_係数!$I28</f>
        <v>#DIV/0!</v>
      </c>
      <c r="H28" s="285" t="e">
        <f ca="1">$F28*計算_係数!$J28</f>
        <v>#DIV/0!</v>
      </c>
      <c r="I28" s="285" t="e">
        <f ca="1">$F28*計算_係数!$L28</f>
        <v>#DIV/0!</v>
      </c>
      <c r="J28" s="285" t="e">
        <f ca="1">$F28*計算_係数!$M28</f>
        <v>#DIV/0!</v>
      </c>
      <c r="K28" s="288" t="e">
        <f ca="1">$F28*計算_係数!$O28</f>
        <v>#DIV/0!</v>
      </c>
      <c r="L28" s="288" t="e">
        <f ca="1">$H28*計算_係数!$N28</f>
        <v>#DIV/0!</v>
      </c>
      <c r="M28" s="289" t="e">
        <f t="shared" ca="1" si="8"/>
        <v>#DIV/0!</v>
      </c>
      <c r="N28" s="443" t="e">
        <f ca="1"/>
        <v>#N/A</v>
      </c>
      <c r="O28" s="285" t="e">
        <f ca="1">$N28*計算_係数!$D28</f>
        <v>#N/A</v>
      </c>
      <c r="P28" s="445" t="e">
        <f ca="1"/>
        <v>#DIV/0!</v>
      </c>
      <c r="Q28" s="285" t="e">
        <f ca="1">$P28*計算_係数!$I28</f>
        <v>#DIV/0!</v>
      </c>
      <c r="R28" s="285" t="e">
        <f ca="1">$P28*計算_係数!$J28</f>
        <v>#DIV/0!</v>
      </c>
      <c r="S28" s="285" t="e">
        <f ca="1">$P28*計算_係数!$L28</f>
        <v>#DIV/0!</v>
      </c>
      <c r="T28" s="285" t="e">
        <f ca="1">$P28*計算_係数!$M28</f>
        <v>#DIV/0!</v>
      </c>
      <c r="U28" s="288" t="e">
        <f ca="1">$P28*計算_係数!$O28</f>
        <v>#DIV/0!</v>
      </c>
      <c r="V28" s="288" t="e">
        <f ca="1">$R28*計算_係数!$N28</f>
        <v>#DIV/0!</v>
      </c>
      <c r="W28" s="289" t="e">
        <f t="shared" ca="1" si="9"/>
        <v>#DIV/0!</v>
      </c>
      <c r="X28" s="287">
        <f ca="1">計算_波及効果!$X$131*計算_係数!$K28</f>
        <v>0</v>
      </c>
      <c r="Y28" s="285" t="e">
        <f ca="1">$X28*計算_係数!$D28</f>
        <v>#DIV/0!</v>
      </c>
      <c r="Z28" s="445" t="e">
        <f ca="1"/>
        <v>#DIV/0!</v>
      </c>
      <c r="AA28" s="285" t="e">
        <f ca="1">計算_係数!$I28*$Z28</f>
        <v>#DIV/0!</v>
      </c>
      <c r="AB28" s="285" t="e">
        <f ca="1">計算_係数!$J28*$Z28</f>
        <v>#DIV/0!</v>
      </c>
      <c r="AC28" s="285" t="e">
        <f ca="1">$Z28*計算_係数!$L28</f>
        <v>#DIV/0!</v>
      </c>
      <c r="AD28" s="285" t="e">
        <f ca="1">$Z28*計算_係数!$M28</f>
        <v>#DIV/0!</v>
      </c>
      <c r="AE28" s="288" t="e">
        <f ca="1">$Z28*計算_係数!$O28</f>
        <v>#DIV/0!</v>
      </c>
      <c r="AF28" s="288" t="e">
        <f ca="1">$AB28*計算_係数!$N28</f>
        <v>#DIV/0!</v>
      </c>
      <c r="AG28" s="289" t="e">
        <f t="shared" ca="1" si="10"/>
        <v>#DIV/0!</v>
      </c>
      <c r="AH28" s="287" t="e">
        <f t="shared" ca="1" si="0"/>
        <v>#DIV/0!</v>
      </c>
      <c r="AI28" s="285" t="e">
        <f t="shared" ca="1" si="1"/>
        <v>#DIV/0!</v>
      </c>
      <c r="AJ28" s="285" t="e">
        <f t="shared" ca="1" si="2"/>
        <v>#DIV/0!</v>
      </c>
      <c r="AK28" s="285" t="e">
        <f t="shared" ca="1" si="3"/>
        <v>#DIV/0!</v>
      </c>
      <c r="AL28" s="285" t="e">
        <f t="shared" ca="1" si="4"/>
        <v>#DIV/0!</v>
      </c>
      <c r="AM28" s="288" t="e">
        <f t="shared" ca="1" si="5"/>
        <v>#DIV/0!</v>
      </c>
      <c r="AN28" s="288" t="e">
        <f t="shared" ca="1" si="6"/>
        <v>#DIV/0!</v>
      </c>
      <c r="AO28" s="285" t="e">
        <f t="shared" ca="1" si="7"/>
        <v>#DIV/0!</v>
      </c>
      <c r="AP28"/>
    </row>
    <row r="29" spans="2:42" ht="15.75" x14ac:dyDescent="0.25">
      <c r="B29" s="88">
        <v>22</v>
      </c>
      <c r="C29" s="440" t="str">
        <v>-</v>
      </c>
      <c r="D29" s="441" t="e">
        <v>#DIV/0!</v>
      </c>
      <c r="E29" s="286" t="str">
        <v/>
      </c>
      <c r="F29" s="287" t="e">
        <f ca="1">IF(E29&lt;&gt;"○", $D29*計算_係数!$D29, $D29)</f>
        <v>#DIV/0!</v>
      </c>
      <c r="G29" s="285" t="e">
        <f ca="1">$F29*計算_係数!$I29</f>
        <v>#DIV/0!</v>
      </c>
      <c r="H29" s="285" t="e">
        <f ca="1">$F29*計算_係数!$J29</f>
        <v>#DIV/0!</v>
      </c>
      <c r="I29" s="285" t="e">
        <f ca="1">$F29*計算_係数!$L29</f>
        <v>#DIV/0!</v>
      </c>
      <c r="J29" s="285" t="e">
        <f ca="1">$F29*計算_係数!$M29</f>
        <v>#DIV/0!</v>
      </c>
      <c r="K29" s="288" t="e">
        <f ca="1">$F29*計算_係数!$O29</f>
        <v>#DIV/0!</v>
      </c>
      <c r="L29" s="288" t="e">
        <f ca="1">$H29*計算_係数!$N29</f>
        <v>#DIV/0!</v>
      </c>
      <c r="M29" s="289" t="e">
        <f t="shared" ca="1" si="8"/>
        <v>#DIV/0!</v>
      </c>
      <c r="N29" s="443" t="e">
        <f ca="1"/>
        <v>#N/A</v>
      </c>
      <c r="O29" s="285" t="e">
        <f ca="1">$N29*計算_係数!$D29</f>
        <v>#N/A</v>
      </c>
      <c r="P29" s="445" t="e">
        <f ca="1"/>
        <v>#DIV/0!</v>
      </c>
      <c r="Q29" s="285" t="e">
        <f ca="1">$P29*計算_係数!$I29</f>
        <v>#DIV/0!</v>
      </c>
      <c r="R29" s="285" t="e">
        <f ca="1">$P29*計算_係数!$J29</f>
        <v>#DIV/0!</v>
      </c>
      <c r="S29" s="285" t="e">
        <f ca="1">$P29*計算_係数!$L29</f>
        <v>#DIV/0!</v>
      </c>
      <c r="T29" s="285" t="e">
        <f ca="1">$P29*計算_係数!$M29</f>
        <v>#DIV/0!</v>
      </c>
      <c r="U29" s="288" t="e">
        <f ca="1">$P29*計算_係数!$O29</f>
        <v>#DIV/0!</v>
      </c>
      <c r="V29" s="288" t="e">
        <f ca="1">$R29*計算_係数!$N29</f>
        <v>#DIV/0!</v>
      </c>
      <c r="W29" s="289" t="e">
        <f t="shared" ca="1" si="9"/>
        <v>#DIV/0!</v>
      </c>
      <c r="X29" s="287">
        <f ca="1">計算_波及効果!$X$131*計算_係数!$K29</f>
        <v>0</v>
      </c>
      <c r="Y29" s="285" t="e">
        <f ca="1">$X29*計算_係数!$D29</f>
        <v>#DIV/0!</v>
      </c>
      <c r="Z29" s="445" t="e">
        <f ca="1"/>
        <v>#DIV/0!</v>
      </c>
      <c r="AA29" s="285" t="e">
        <f ca="1">計算_係数!$I29*$Z29</f>
        <v>#DIV/0!</v>
      </c>
      <c r="AB29" s="285" t="e">
        <f ca="1">計算_係数!$J29*$Z29</f>
        <v>#DIV/0!</v>
      </c>
      <c r="AC29" s="285" t="e">
        <f ca="1">$Z29*計算_係数!$L29</f>
        <v>#DIV/0!</v>
      </c>
      <c r="AD29" s="285" t="e">
        <f ca="1">$Z29*計算_係数!$M29</f>
        <v>#DIV/0!</v>
      </c>
      <c r="AE29" s="288" t="e">
        <f ca="1">$Z29*計算_係数!$O29</f>
        <v>#DIV/0!</v>
      </c>
      <c r="AF29" s="288" t="e">
        <f ca="1">$AB29*計算_係数!$N29</f>
        <v>#DIV/0!</v>
      </c>
      <c r="AG29" s="289" t="e">
        <f t="shared" ca="1" si="10"/>
        <v>#DIV/0!</v>
      </c>
      <c r="AH29" s="287" t="e">
        <f t="shared" ca="1" si="0"/>
        <v>#DIV/0!</v>
      </c>
      <c r="AI29" s="285" t="e">
        <f t="shared" ca="1" si="1"/>
        <v>#DIV/0!</v>
      </c>
      <c r="AJ29" s="285" t="e">
        <f t="shared" ca="1" si="2"/>
        <v>#DIV/0!</v>
      </c>
      <c r="AK29" s="285" t="e">
        <f t="shared" ca="1" si="3"/>
        <v>#DIV/0!</v>
      </c>
      <c r="AL29" s="285" t="e">
        <f t="shared" ca="1" si="4"/>
        <v>#DIV/0!</v>
      </c>
      <c r="AM29" s="288" t="e">
        <f t="shared" ca="1" si="5"/>
        <v>#DIV/0!</v>
      </c>
      <c r="AN29" s="288" t="e">
        <f t="shared" ca="1" si="6"/>
        <v>#DIV/0!</v>
      </c>
      <c r="AO29" s="285" t="e">
        <f t="shared" ca="1" si="7"/>
        <v>#DIV/0!</v>
      </c>
      <c r="AP29"/>
    </row>
    <row r="30" spans="2:42" ht="15.75" x14ac:dyDescent="0.25">
      <c r="B30" s="88">
        <v>23</v>
      </c>
      <c r="C30" s="440" t="str">
        <v>-</v>
      </c>
      <c r="D30" s="441" t="e">
        <v>#DIV/0!</v>
      </c>
      <c r="E30" s="286" t="str">
        <v/>
      </c>
      <c r="F30" s="287" t="e">
        <f ca="1">IF(E30&lt;&gt;"○", $D30*計算_係数!$D30, $D30)</f>
        <v>#DIV/0!</v>
      </c>
      <c r="G30" s="285" t="e">
        <f ca="1">$F30*計算_係数!$I30</f>
        <v>#DIV/0!</v>
      </c>
      <c r="H30" s="285" t="e">
        <f ca="1">$F30*計算_係数!$J30</f>
        <v>#DIV/0!</v>
      </c>
      <c r="I30" s="285" t="e">
        <f ca="1">$F30*計算_係数!$L30</f>
        <v>#DIV/0!</v>
      </c>
      <c r="J30" s="285" t="e">
        <f ca="1">$F30*計算_係数!$M30</f>
        <v>#DIV/0!</v>
      </c>
      <c r="K30" s="288" t="e">
        <f ca="1">$F30*計算_係数!$O30</f>
        <v>#DIV/0!</v>
      </c>
      <c r="L30" s="288" t="e">
        <f ca="1">$H30*計算_係数!$N30</f>
        <v>#DIV/0!</v>
      </c>
      <c r="M30" s="289" t="e">
        <f t="shared" ca="1" si="8"/>
        <v>#DIV/0!</v>
      </c>
      <c r="N30" s="443" t="e">
        <f ca="1"/>
        <v>#N/A</v>
      </c>
      <c r="O30" s="285" t="e">
        <f ca="1">$N30*計算_係数!$D30</f>
        <v>#N/A</v>
      </c>
      <c r="P30" s="445" t="e">
        <f ca="1"/>
        <v>#DIV/0!</v>
      </c>
      <c r="Q30" s="285" t="e">
        <f ca="1">$P30*計算_係数!$I30</f>
        <v>#DIV/0!</v>
      </c>
      <c r="R30" s="285" t="e">
        <f ca="1">$P30*計算_係数!$J30</f>
        <v>#DIV/0!</v>
      </c>
      <c r="S30" s="285" t="e">
        <f ca="1">$P30*計算_係数!$L30</f>
        <v>#DIV/0!</v>
      </c>
      <c r="T30" s="285" t="e">
        <f ca="1">$P30*計算_係数!$M30</f>
        <v>#DIV/0!</v>
      </c>
      <c r="U30" s="288" t="e">
        <f ca="1">$P30*計算_係数!$O30</f>
        <v>#DIV/0!</v>
      </c>
      <c r="V30" s="288" t="e">
        <f ca="1">$R30*計算_係数!$N30</f>
        <v>#DIV/0!</v>
      </c>
      <c r="W30" s="289" t="e">
        <f t="shared" ca="1" si="9"/>
        <v>#DIV/0!</v>
      </c>
      <c r="X30" s="287">
        <f ca="1">計算_波及効果!$X$131*計算_係数!$K30</f>
        <v>0</v>
      </c>
      <c r="Y30" s="285" t="e">
        <f ca="1">$X30*計算_係数!$D30</f>
        <v>#DIV/0!</v>
      </c>
      <c r="Z30" s="445" t="e">
        <f ca="1"/>
        <v>#DIV/0!</v>
      </c>
      <c r="AA30" s="285" t="e">
        <f ca="1">計算_係数!$I30*$Z30</f>
        <v>#DIV/0!</v>
      </c>
      <c r="AB30" s="285" t="e">
        <f ca="1">計算_係数!$J30*$Z30</f>
        <v>#DIV/0!</v>
      </c>
      <c r="AC30" s="285" t="e">
        <f ca="1">$Z30*計算_係数!$L30</f>
        <v>#DIV/0!</v>
      </c>
      <c r="AD30" s="285" t="e">
        <f ca="1">$Z30*計算_係数!$M30</f>
        <v>#DIV/0!</v>
      </c>
      <c r="AE30" s="288" t="e">
        <f ca="1">$Z30*計算_係数!$O30</f>
        <v>#DIV/0!</v>
      </c>
      <c r="AF30" s="288" t="e">
        <f ca="1">$AB30*計算_係数!$N30</f>
        <v>#DIV/0!</v>
      </c>
      <c r="AG30" s="289" t="e">
        <f t="shared" ca="1" si="10"/>
        <v>#DIV/0!</v>
      </c>
      <c r="AH30" s="287" t="e">
        <f t="shared" ca="1" si="0"/>
        <v>#DIV/0!</v>
      </c>
      <c r="AI30" s="285" t="e">
        <f t="shared" ca="1" si="1"/>
        <v>#DIV/0!</v>
      </c>
      <c r="AJ30" s="285" t="e">
        <f t="shared" ca="1" si="2"/>
        <v>#DIV/0!</v>
      </c>
      <c r="AK30" s="285" t="e">
        <f t="shared" ca="1" si="3"/>
        <v>#DIV/0!</v>
      </c>
      <c r="AL30" s="285" t="e">
        <f t="shared" ca="1" si="4"/>
        <v>#DIV/0!</v>
      </c>
      <c r="AM30" s="288" t="e">
        <f t="shared" ca="1" si="5"/>
        <v>#DIV/0!</v>
      </c>
      <c r="AN30" s="288" t="e">
        <f t="shared" ca="1" si="6"/>
        <v>#DIV/0!</v>
      </c>
      <c r="AO30" s="285" t="e">
        <f t="shared" ca="1" si="7"/>
        <v>#DIV/0!</v>
      </c>
      <c r="AP30"/>
    </row>
    <row r="31" spans="2:42" ht="15.75" x14ac:dyDescent="0.25">
      <c r="B31" s="88">
        <v>24</v>
      </c>
      <c r="C31" s="440" t="str">
        <v>-</v>
      </c>
      <c r="D31" s="441" t="e">
        <v>#DIV/0!</v>
      </c>
      <c r="E31" s="286" t="str">
        <v/>
      </c>
      <c r="F31" s="287" t="e">
        <f ca="1">IF(E31&lt;&gt;"○", $D31*計算_係数!$D31, $D31)</f>
        <v>#DIV/0!</v>
      </c>
      <c r="G31" s="285" t="e">
        <f ca="1">$F31*計算_係数!$I31</f>
        <v>#DIV/0!</v>
      </c>
      <c r="H31" s="285" t="e">
        <f ca="1">$F31*計算_係数!$J31</f>
        <v>#DIV/0!</v>
      </c>
      <c r="I31" s="285" t="e">
        <f ca="1">$F31*計算_係数!$L31</f>
        <v>#DIV/0!</v>
      </c>
      <c r="J31" s="285" t="e">
        <f ca="1">$F31*計算_係数!$M31</f>
        <v>#DIV/0!</v>
      </c>
      <c r="K31" s="288" t="e">
        <f ca="1">$F31*計算_係数!$O31</f>
        <v>#DIV/0!</v>
      </c>
      <c r="L31" s="288" t="e">
        <f ca="1">$H31*計算_係数!$N31</f>
        <v>#DIV/0!</v>
      </c>
      <c r="M31" s="289" t="e">
        <f t="shared" ca="1" si="8"/>
        <v>#DIV/0!</v>
      </c>
      <c r="N31" s="443" t="e">
        <f ca="1"/>
        <v>#N/A</v>
      </c>
      <c r="O31" s="285" t="e">
        <f ca="1">$N31*計算_係数!$D31</f>
        <v>#N/A</v>
      </c>
      <c r="P31" s="445" t="e">
        <f ca="1"/>
        <v>#DIV/0!</v>
      </c>
      <c r="Q31" s="285" t="e">
        <f ca="1">$P31*計算_係数!$I31</f>
        <v>#DIV/0!</v>
      </c>
      <c r="R31" s="285" t="e">
        <f ca="1">$P31*計算_係数!$J31</f>
        <v>#DIV/0!</v>
      </c>
      <c r="S31" s="285" t="e">
        <f ca="1">$P31*計算_係数!$L31</f>
        <v>#DIV/0!</v>
      </c>
      <c r="T31" s="285" t="e">
        <f ca="1">$P31*計算_係数!$M31</f>
        <v>#DIV/0!</v>
      </c>
      <c r="U31" s="288" t="e">
        <f ca="1">$P31*計算_係数!$O31</f>
        <v>#DIV/0!</v>
      </c>
      <c r="V31" s="288" t="e">
        <f ca="1">$R31*計算_係数!$N31</f>
        <v>#DIV/0!</v>
      </c>
      <c r="W31" s="289" t="e">
        <f t="shared" ca="1" si="9"/>
        <v>#DIV/0!</v>
      </c>
      <c r="X31" s="287">
        <f ca="1">計算_波及効果!$X$131*計算_係数!$K31</f>
        <v>0</v>
      </c>
      <c r="Y31" s="285" t="e">
        <f ca="1">$X31*計算_係数!$D31</f>
        <v>#DIV/0!</v>
      </c>
      <c r="Z31" s="445" t="e">
        <f ca="1"/>
        <v>#DIV/0!</v>
      </c>
      <c r="AA31" s="285" t="e">
        <f ca="1">計算_係数!$I31*$Z31</f>
        <v>#DIV/0!</v>
      </c>
      <c r="AB31" s="285" t="e">
        <f ca="1">計算_係数!$J31*$Z31</f>
        <v>#DIV/0!</v>
      </c>
      <c r="AC31" s="285" t="e">
        <f ca="1">$Z31*計算_係数!$L31</f>
        <v>#DIV/0!</v>
      </c>
      <c r="AD31" s="285" t="e">
        <f ca="1">$Z31*計算_係数!$M31</f>
        <v>#DIV/0!</v>
      </c>
      <c r="AE31" s="288" t="e">
        <f ca="1">$Z31*計算_係数!$O31</f>
        <v>#DIV/0!</v>
      </c>
      <c r="AF31" s="288" t="e">
        <f ca="1">$AB31*計算_係数!$N31</f>
        <v>#DIV/0!</v>
      </c>
      <c r="AG31" s="289" t="e">
        <f t="shared" ca="1" si="10"/>
        <v>#DIV/0!</v>
      </c>
      <c r="AH31" s="287" t="e">
        <f t="shared" ca="1" si="0"/>
        <v>#DIV/0!</v>
      </c>
      <c r="AI31" s="285" t="e">
        <f t="shared" ca="1" si="1"/>
        <v>#DIV/0!</v>
      </c>
      <c r="AJ31" s="285" t="e">
        <f t="shared" ca="1" si="2"/>
        <v>#DIV/0!</v>
      </c>
      <c r="AK31" s="285" t="e">
        <f t="shared" ca="1" si="3"/>
        <v>#DIV/0!</v>
      </c>
      <c r="AL31" s="285" t="e">
        <f t="shared" ca="1" si="4"/>
        <v>#DIV/0!</v>
      </c>
      <c r="AM31" s="288" t="e">
        <f t="shared" ca="1" si="5"/>
        <v>#DIV/0!</v>
      </c>
      <c r="AN31" s="288" t="e">
        <f t="shared" ca="1" si="6"/>
        <v>#DIV/0!</v>
      </c>
      <c r="AO31" s="285" t="e">
        <f t="shared" ca="1" si="7"/>
        <v>#DIV/0!</v>
      </c>
      <c r="AP31"/>
    </row>
    <row r="32" spans="2:42" ht="15.75" x14ac:dyDescent="0.25">
      <c r="B32" s="88">
        <v>25</v>
      </c>
      <c r="C32" s="440" t="str">
        <v>-</v>
      </c>
      <c r="D32" s="441" t="e">
        <v>#DIV/0!</v>
      </c>
      <c r="E32" s="286" t="str">
        <v/>
      </c>
      <c r="F32" s="287" t="e">
        <f ca="1">IF(E32&lt;&gt;"○", $D32*計算_係数!$D32, $D32)</f>
        <v>#DIV/0!</v>
      </c>
      <c r="G32" s="285" t="e">
        <f ca="1">$F32*計算_係数!$I32</f>
        <v>#DIV/0!</v>
      </c>
      <c r="H32" s="285" t="e">
        <f ca="1">$F32*計算_係数!$J32</f>
        <v>#DIV/0!</v>
      </c>
      <c r="I32" s="285" t="e">
        <f ca="1">$F32*計算_係数!$L32</f>
        <v>#DIV/0!</v>
      </c>
      <c r="J32" s="285" t="e">
        <f ca="1">$F32*計算_係数!$M32</f>
        <v>#DIV/0!</v>
      </c>
      <c r="K32" s="288" t="e">
        <f ca="1">$F32*計算_係数!$O32</f>
        <v>#DIV/0!</v>
      </c>
      <c r="L32" s="288" t="e">
        <f ca="1">$H32*計算_係数!$N32</f>
        <v>#DIV/0!</v>
      </c>
      <c r="M32" s="289" t="e">
        <f t="shared" ca="1" si="8"/>
        <v>#DIV/0!</v>
      </c>
      <c r="N32" s="443" t="e">
        <f ca="1"/>
        <v>#N/A</v>
      </c>
      <c r="O32" s="285" t="e">
        <f ca="1">$N32*計算_係数!$D32</f>
        <v>#N/A</v>
      </c>
      <c r="P32" s="445" t="e">
        <f ca="1"/>
        <v>#DIV/0!</v>
      </c>
      <c r="Q32" s="285" t="e">
        <f ca="1">$P32*計算_係数!$I32</f>
        <v>#DIV/0!</v>
      </c>
      <c r="R32" s="285" t="e">
        <f ca="1">$P32*計算_係数!$J32</f>
        <v>#DIV/0!</v>
      </c>
      <c r="S32" s="285" t="e">
        <f ca="1">$P32*計算_係数!$L32</f>
        <v>#DIV/0!</v>
      </c>
      <c r="T32" s="285" t="e">
        <f ca="1">$P32*計算_係数!$M32</f>
        <v>#DIV/0!</v>
      </c>
      <c r="U32" s="288" t="e">
        <f ca="1">$P32*計算_係数!$O32</f>
        <v>#DIV/0!</v>
      </c>
      <c r="V32" s="288" t="e">
        <f ca="1">$R32*計算_係数!$N32</f>
        <v>#DIV/0!</v>
      </c>
      <c r="W32" s="289" t="e">
        <f t="shared" ca="1" si="9"/>
        <v>#DIV/0!</v>
      </c>
      <c r="X32" s="287">
        <f ca="1">計算_波及効果!$X$131*計算_係数!$K32</f>
        <v>0</v>
      </c>
      <c r="Y32" s="285" t="e">
        <f ca="1">$X32*計算_係数!$D32</f>
        <v>#DIV/0!</v>
      </c>
      <c r="Z32" s="445" t="e">
        <f ca="1"/>
        <v>#DIV/0!</v>
      </c>
      <c r="AA32" s="285" t="e">
        <f ca="1">計算_係数!$I32*$Z32</f>
        <v>#DIV/0!</v>
      </c>
      <c r="AB32" s="285" t="e">
        <f ca="1">計算_係数!$J32*$Z32</f>
        <v>#DIV/0!</v>
      </c>
      <c r="AC32" s="285" t="e">
        <f ca="1">$Z32*計算_係数!$L32</f>
        <v>#DIV/0!</v>
      </c>
      <c r="AD32" s="285" t="e">
        <f ca="1">$Z32*計算_係数!$M32</f>
        <v>#DIV/0!</v>
      </c>
      <c r="AE32" s="288" t="e">
        <f ca="1">$Z32*計算_係数!$O32</f>
        <v>#DIV/0!</v>
      </c>
      <c r="AF32" s="288" t="e">
        <f ca="1">$AB32*計算_係数!$N32</f>
        <v>#DIV/0!</v>
      </c>
      <c r="AG32" s="289" t="e">
        <f t="shared" ca="1" si="10"/>
        <v>#DIV/0!</v>
      </c>
      <c r="AH32" s="287" t="e">
        <f t="shared" ca="1" si="0"/>
        <v>#DIV/0!</v>
      </c>
      <c r="AI32" s="285" t="e">
        <f t="shared" ca="1" si="1"/>
        <v>#DIV/0!</v>
      </c>
      <c r="AJ32" s="285" t="e">
        <f t="shared" ca="1" si="2"/>
        <v>#DIV/0!</v>
      </c>
      <c r="AK32" s="285" t="e">
        <f t="shared" ca="1" si="3"/>
        <v>#DIV/0!</v>
      </c>
      <c r="AL32" s="285" t="e">
        <f t="shared" ca="1" si="4"/>
        <v>#DIV/0!</v>
      </c>
      <c r="AM32" s="288" t="e">
        <f t="shared" ca="1" si="5"/>
        <v>#DIV/0!</v>
      </c>
      <c r="AN32" s="288" t="e">
        <f t="shared" ca="1" si="6"/>
        <v>#DIV/0!</v>
      </c>
      <c r="AO32" s="285" t="e">
        <f t="shared" ca="1" si="7"/>
        <v>#DIV/0!</v>
      </c>
      <c r="AP32"/>
    </row>
    <row r="33" spans="2:42" ht="15.75" x14ac:dyDescent="0.25">
      <c r="B33" s="88">
        <v>26</v>
      </c>
      <c r="C33" s="440" t="str">
        <v>-</v>
      </c>
      <c r="D33" s="441" t="e">
        <v>#DIV/0!</v>
      </c>
      <c r="E33" s="286" t="str">
        <v/>
      </c>
      <c r="F33" s="287" t="e">
        <f ca="1">IF(E33&lt;&gt;"○", $D33*計算_係数!$D33, $D33)</f>
        <v>#DIV/0!</v>
      </c>
      <c r="G33" s="285" t="e">
        <f ca="1">$F33*計算_係数!$I33</f>
        <v>#DIV/0!</v>
      </c>
      <c r="H33" s="285" t="e">
        <f ca="1">$F33*計算_係数!$J33</f>
        <v>#DIV/0!</v>
      </c>
      <c r="I33" s="285" t="e">
        <f ca="1">$F33*計算_係数!$L33</f>
        <v>#DIV/0!</v>
      </c>
      <c r="J33" s="285" t="e">
        <f ca="1">$F33*計算_係数!$M33</f>
        <v>#DIV/0!</v>
      </c>
      <c r="K33" s="288" t="e">
        <f ca="1">$F33*計算_係数!$O33</f>
        <v>#DIV/0!</v>
      </c>
      <c r="L33" s="288" t="e">
        <f ca="1">$H33*計算_係数!$N33</f>
        <v>#DIV/0!</v>
      </c>
      <c r="M33" s="289" t="e">
        <f t="shared" ca="1" si="8"/>
        <v>#DIV/0!</v>
      </c>
      <c r="N33" s="443" t="e">
        <f ca="1"/>
        <v>#N/A</v>
      </c>
      <c r="O33" s="285" t="e">
        <f ca="1">$N33*計算_係数!$D33</f>
        <v>#N/A</v>
      </c>
      <c r="P33" s="445" t="e">
        <f ca="1"/>
        <v>#DIV/0!</v>
      </c>
      <c r="Q33" s="285" t="e">
        <f ca="1">$P33*計算_係数!$I33</f>
        <v>#DIV/0!</v>
      </c>
      <c r="R33" s="285" t="e">
        <f ca="1">$P33*計算_係数!$J33</f>
        <v>#DIV/0!</v>
      </c>
      <c r="S33" s="285" t="e">
        <f ca="1">$P33*計算_係数!$L33</f>
        <v>#DIV/0!</v>
      </c>
      <c r="T33" s="285" t="e">
        <f ca="1">$P33*計算_係数!$M33</f>
        <v>#DIV/0!</v>
      </c>
      <c r="U33" s="288" t="e">
        <f ca="1">$P33*計算_係数!$O33</f>
        <v>#DIV/0!</v>
      </c>
      <c r="V33" s="288" t="e">
        <f ca="1">$R33*計算_係数!$N33</f>
        <v>#DIV/0!</v>
      </c>
      <c r="W33" s="289" t="e">
        <f t="shared" ca="1" si="9"/>
        <v>#DIV/0!</v>
      </c>
      <c r="X33" s="287">
        <f ca="1">計算_波及効果!$X$131*計算_係数!$K33</f>
        <v>0</v>
      </c>
      <c r="Y33" s="285" t="e">
        <f ca="1">$X33*計算_係数!$D33</f>
        <v>#DIV/0!</v>
      </c>
      <c r="Z33" s="445" t="e">
        <f ca="1"/>
        <v>#DIV/0!</v>
      </c>
      <c r="AA33" s="285" t="e">
        <f ca="1">計算_係数!$I33*$Z33</f>
        <v>#DIV/0!</v>
      </c>
      <c r="AB33" s="285" t="e">
        <f ca="1">計算_係数!$J33*$Z33</f>
        <v>#DIV/0!</v>
      </c>
      <c r="AC33" s="285" t="e">
        <f ca="1">$Z33*計算_係数!$L33</f>
        <v>#DIV/0!</v>
      </c>
      <c r="AD33" s="285" t="e">
        <f ca="1">$Z33*計算_係数!$M33</f>
        <v>#DIV/0!</v>
      </c>
      <c r="AE33" s="288" t="e">
        <f ca="1">$Z33*計算_係数!$O33</f>
        <v>#DIV/0!</v>
      </c>
      <c r="AF33" s="288" t="e">
        <f ca="1">$AB33*計算_係数!$N33</f>
        <v>#DIV/0!</v>
      </c>
      <c r="AG33" s="289" t="e">
        <f t="shared" ca="1" si="10"/>
        <v>#DIV/0!</v>
      </c>
      <c r="AH33" s="287" t="e">
        <f t="shared" ca="1" si="0"/>
        <v>#DIV/0!</v>
      </c>
      <c r="AI33" s="285" t="e">
        <f t="shared" ca="1" si="1"/>
        <v>#DIV/0!</v>
      </c>
      <c r="AJ33" s="285" t="e">
        <f t="shared" ca="1" si="2"/>
        <v>#DIV/0!</v>
      </c>
      <c r="AK33" s="285" t="e">
        <f t="shared" ca="1" si="3"/>
        <v>#DIV/0!</v>
      </c>
      <c r="AL33" s="285" t="e">
        <f t="shared" ca="1" si="4"/>
        <v>#DIV/0!</v>
      </c>
      <c r="AM33" s="288" t="e">
        <f t="shared" ca="1" si="5"/>
        <v>#DIV/0!</v>
      </c>
      <c r="AN33" s="288" t="e">
        <f t="shared" ca="1" si="6"/>
        <v>#DIV/0!</v>
      </c>
      <c r="AO33" s="285" t="e">
        <f t="shared" ca="1" si="7"/>
        <v>#DIV/0!</v>
      </c>
      <c r="AP33"/>
    </row>
    <row r="34" spans="2:42" ht="15.75" x14ac:dyDescent="0.25">
      <c r="B34" s="88">
        <v>27</v>
      </c>
      <c r="C34" s="440" t="str">
        <v>-</v>
      </c>
      <c r="D34" s="441" t="e">
        <v>#DIV/0!</v>
      </c>
      <c r="E34" s="286" t="str">
        <v/>
      </c>
      <c r="F34" s="287" t="e">
        <f ca="1">IF(E34&lt;&gt;"○", $D34*計算_係数!$D34, $D34)</f>
        <v>#DIV/0!</v>
      </c>
      <c r="G34" s="285" t="e">
        <f ca="1">$F34*計算_係数!$I34</f>
        <v>#DIV/0!</v>
      </c>
      <c r="H34" s="285" t="e">
        <f ca="1">$F34*計算_係数!$J34</f>
        <v>#DIV/0!</v>
      </c>
      <c r="I34" s="285" t="e">
        <f ca="1">$F34*計算_係数!$L34</f>
        <v>#DIV/0!</v>
      </c>
      <c r="J34" s="285" t="e">
        <f ca="1">$F34*計算_係数!$M34</f>
        <v>#DIV/0!</v>
      </c>
      <c r="K34" s="288" t="e">
        <f ca="1">$F34*計算_係数!$O34</f>
        <v>#DIV/0!</v>
      </c>
      <c r="L34" s="288" t="e">
        <f ca="1">$H34*計算_係数!$N34</f>
        <v>#DIV/0!</v>
      </c>
      <c r="M34" s="289" t="e">
        <f t="shared" ca="1" si="8"/>
        <v>#DIV/0!</v>
      </c>
      <c r="N34" s="443" t="e">
        <f ca="1"/>
        <v>#N/A</v>
      </c>
      <c r="O34" s="285" t="e">
        <f ca="1">$N34*計算_係数!$D34</f>
        <v>#N/A</v>
      </c>
      <c r="P34" s="445" t="e">
        <f ca="1"/>
        <v>#DIV/0!</v>
      </c>
      <c r="Q34" s="285" t="e">
        <f ca="1">$P34*計算_係数!$I34</f>
        <v>#DIV/0!</v>
      </c>
      <c r="R34" s="285" t="e">
        <f ca="1">$P34*計算_係数!$J34</f>
        <v>#DIV/0!</v>
      </c>
      <c r="S34" s="285" t="e">
        <f ca="1">$P34*計算_係数!$L34</f>
        <v>#DIV/0!</v>
      </c>
      <c r="T34" s="285" t="e">
        <f ca="1">$P34*計算_係数!$M34</f>
        <v>#DIV/0!</v>
      </c>
      <c r="U34" s="288" t="e">
        <f ca="1">$P34*計算_係数!$O34</f>
        <v>#DIV/0!</v>
      </c>
      <c r="V34" s="288" t="e">
        <f ca="1">$R34*計算_係数!$N34</f>
        <v>#DIV/0!</v>
      </c>
      <c r="W34" s="289" t="e">
        <f t="shared" ca="1" si="9"/>
        <v>#DIV/0!</v>
      </c>
      <c r="X34" s="287">
        <f ca="1">計算_波及効果!$X$131*計算_係数!$K34</f>
        <v>0</v>
      </c>
      <c r="Y34" s="285" t="e">
        <f ca="1">$X34*計算_係数!$D34</f>
        <v>#DIV/0!</v>
      </c>
      <c r="Z34" s="445" t="e">
        <f ca="1"/>
        <v>#DIV/0!</v>
      </c>
      <c r="AA34" s="285" t="e">
        <f ca="1">計算_係数!$I34*$Z34</f>
        <v>#DIV/0!</v>
      </c>
      <c r="AB34" s="285" t="e">
        <f ca="1">計算_係数!$J34*$Z34</f>
        <v>#DIV/0!</v>
      </c>
      <c r="AC34" s="285" t="e">
        <f ca="1">$Z34*計算_係数!$L34</f>
        <v>#DIV/0!</v>
      </c>
      <c r="AD34" s="285" t="e">
        <f ca="1">$Z34*計算_係数!$M34</f>
        <v>#DIV/0!</v>
      </c>
      <c r="AE34" s="288" t="e">
        <f ca="1">$Z34*計算_係数!$O34</f>
        <v>#DIV/0!</v>
      </c>
      <c r="AF34" s="288" t="e">
        <f ca="1">$AB34*計算_係数!$N34</f>
        <v>#DIV/0!</v>
      </c>
      <c r="AG34" s="289" t="e">
        <f t="shared" ca="1" si="10"/>
        <v>#DIV/0!</v>
      </c>
      <c r="AH34" s="287" t="e">
        <f t="shared" ca="1" si="0"/>
        <v>#DIV/0!</v>
      </c>
      <c r="AI34" s="285" t="e">
        <f t="shared" ca="1" si="1"/>
        <v>#DIV/0!</v>
      </c>
      <c r="AJ34" s="285" t="e">
        <f t="shared" ca="1" si="2"/>
        <v>#DIV/0!</v>
      </c>
      <c r="AK34" s="285" t="e">
        <f t="shared" ca="1" si="3"/>
        <v>#DIV/0!</v>
      </c>
      <c r="AL34" s="285" t="e">
        <f t="shared" ca="1" si="4"/>
        <v>#DIV/0!</v>
      </c>
      <c r="AM34" s="288" t="e">
        <f t="shared" ca="1" si="5"/>
        <v>#DIV/0!</v>
      </c>
      <c r="AN34" s="288" t="e">
        <f t="shared" ca="1" si="6"/>
        <v>#DIV/0!</v>
      </c>
      <c r="AO34" s="285" t="e">
        <f t="shared" ca="1" si="7"/>
        <v>#DIV/0!</v>
      </c>
      <c r="AP34"/>
    </row>
    <row r="35" spans="2:42" ht="15.75" x14ac:dyDescent="0.25">
      <c r="B35" s="88">
        <v>28</v>
      </c>
      <c r="C35" s="440" t="str">
        <v>-</v>
      </c>
      <c r="D35" s="441" t="e">
        <v>#DIV/0!</v>
      </c>
      <c r="E35" s="286" t="str">
        <v/>
      </c>
      <c r="F35" s="287" t="e">
        <f ca="1">IF(E35&lt;&gt;"○", $D35*計算_係数!$D35, $D35)</f>
        <v>#DIV/0!</v>
      </c>
      <c r="G35" s="285" t="e">
        <f ca="1">$F35*計算_係数!$I35</f>
        <v>#DIV/0!</v>
      </c>
      <c r="H35" s="285" t="e">
        <f ca="1">$F35*計算_係数!$J35</f>
        <v>#DIV/0!</v>
      </c>
      <c r="I35" s="285" t="e">
        <f ca="1">$F35*計算_係数!$L35</f>
        <v>#DIV/0!</v>
      </c>
      <c r="J35" s="285" t="e">
        <f ca="1">$F35*計算_係数!$M35</f>
        <v>#DIV/0!</v>
      </c>
      <c r="K35" s="288" t="e">
        <f ca="1">$F35*計算_係数!$O35</f>
        <v>#DIV/0!</v>
      </c>
      <c r="L35" s="288" t="e">
        <f ca="1">$H35*計算_係数!$N35</f>
        <v>#DIV/0!</v>
      </c>
      <c r="M35" s="289" t="e">
        <f t="shared" ca="1" si="8"/>
        <v>#DIV/0!</v>
      </c>
      <c r="N35" s="443" t="e">
        <f ca="1"/>
        <v>#N/A</v>
      </c>
      <c r="O35" s="285" t="e">
        <f ca="1">$N35*計算_係数!$D35</f>
        <v>#N/A</v>
      </c>
      <c r="P35" s="445" t="e">
        <f ca="1"/>
        <v>#DIV/0!</v>
      </c>
      <c r="Q35" s="285" t="e">
        <f ca="1">$P35*計算_係数!$I35</f>
        <v>#DIV/0!</v>
      </c>
      <c r="R35" s="285" t="e">
        <f ca="1">$P35*計算_係数!$J35</f>
        <v>#DIV/0!</v>
      </c>
      <c r="S35" s="285" t="e">
        <f ca="1">$P35*計算_係数!$L35</f>
        <v>#DIV/0!</v>
      </c>
      <c r="T35" s="285" t="e">
        <f ca="1">$P35*計算_係数!$M35</f>
        <v>#DIV/0!</v>
      </c>
      <c r="U35" s="288" t="e">
        <f ca="1">$P35*計算_係数!$O35</f>
        <v>#DIV/0!</v>
      </c>
      <c r="V35" s="288" t="e">
        <f ca="1">$R35*計算_係数!$N35</f>
        <v>#DIV/0!</v>
      </c>
      <c r="W35" s="289" t="e">
        <f t="shared" ca="1" si="9"/>
        <v>#DIV/0!</v>
      </c>
      <c r="X35" s="287">
        <f ca="1">計算_波及効果!$X$131*計算_係数!$K35</f>
        <v>0</v>
      </c>
      <c r="Y35" s="285" t="e">
        <f ca="1">$X35*計算_係数!$D35</f>
        <v>#DIV/0!</v>
      </c>
      <c r="Z35" s="445" t="e">
        <f ca="1"/>
        <v>#DIV/0!</v>
      </c>
      <c r="AA35" s="285" t="e">
        <f ca="1">計算_係数!$I35*$Z35</f>
        <v>#DIV/0!</v>
      </c>
      <c r="AB35" s="285" t="e">
        <f ca="1">計算_係数!$J35*$Z35</f>
        <v>#DIV/0!</v>
      </c>
      <c r="AC35" s="285" t="e">
        <f ca="1">$Z35*計算_係数!$L35</f>
        <v>#DIV/0!</v>
      </c>
      <c r="AD35" s="285" t="e">
        <f ca="1">$Z35*計算_係数!$M35</f>
        <v>#DIV/0!</v>
      </c>
      <c r="AE35" s="288" t="e">
        <f ca="1">$Z35*計算_係数!$O35</f>
        <v>#DIV/0!</v>
      </c>
      <c r="AF35" s="288" t="e">
        <f ca="1">$AB35*計算_係数!$N35</f>
        <v>#DIV/0!</v>
      </c>
      <c r="AG35" s="289" t="e">
        <f t="shared" ca="1" si="10"/>
        <v>#DIV/0!</v>
      </c>
      <c r="AH35" s="287" t="e">
        <f t="shared" ca="1" si="0"/>
        <v>#DIV/0!</v>
      </c>
      <c r="AI35" s="285" t="e">
        <f t="shared" ca="1" si="1"/>
        <v>#DIV/0!</v>
      </c>
      <c r="AJ35" s="285" t="e">
        <f t="shared" ca="1" si="2"/>
        <v>#DIV/0!</v>
      </c>
      <c r="AK35" s="285" t="e">
        <f t="shared" ca="1" si="3"/>
        <v>#DIV/0!</v>
      </c>
      <c r="AL35" s="285" t="e">
        <f t="shared" ca="1" si="4"/>
        <v>#DIV/0!</v>
      </c>
      <c r="AM35" s="288" t="e">
        <f t="shared" ca="1" si="5"/>
        <v>#DIV/0!</v>
      </c>
      <c r="AN35" s="288" t="e">
        <f t="shared" ca="1" si="6"/>
        <v>#DIV/0!</v>
      </c>
      <c r="AO35" s="285" t="e">
        <f t="shared" ca="1" si="7"/>
        <v>#DIV/0!</v>
      </c>
      <c r="AP35"/>
    </row>
    <row r="36" spans="2:42" ht="15.75" x14ac:dyDescent="0.25">
      <c r="B36" s="88">
        <v>29</v>
      </c>
      <c r="C36" s="440" t="str">
        <v>-</v>
      </c>
      <c r="D36" s="441" t="e">
        <v>#DIV/0!</v>
      </c>
      <c r="E36" s="286" t="str">
        <v/>
      </c>
      <c r="F36" s="287" t="e">
        <f ca="1">IF(E36&lt;&gt;"○", $D36*計算_係数!$D36, $D36)</f>
        <v>#DIV/0!</v>
      </c>
      <c r="G36" s="285" t="e">
        <f ca="1">$F36*計算_係数!$I36</f>
        <v>#DIV/0!</v>
      </c>
      <c r="H36" s="285" t="e">
        <f ca="1">$F36*計算_係数!$J36</f>
        <v>#DIV/0!</v>
      </c>
      <c r="I36" s="285" t="e">
        <f ca="1">$F36*計算_係数!$L36</f>
        <v>#DIV/0!</v>
      </c>
      <c r="J36" s="285" t="e">
        <f ca="1">$F36*計算_係数!$M36</f>
        <v>#DIV/0!</v>
      </c>
      <c r="K36" s="288" t="e">
        <f ca="1">$F36*計算_係数!$O36</f>
        <v>#DIV/0!</v>
      </c>
      <c r="L36" s="288" t="e">
        <f ca="1">$H36*計算_係数!$N36</f>
        <v>#DIV/0!</v>
      </c>
      <c r="M36" s="289" t="e">
        <f t="shared" ca="1" si="8"/>
        <v>#DIV/0!</v>
      </c>
      <c r="N36" s="443" t="e">
        <f ca="1"/>
        <v>#N/A</v>
      </c>
      <c r="O36" s="285" t="e">
        <f ca="1">$N36*計算_係数!$D36</f>
        <v>#N/A</v>
      </c>
      <c r="P36" s="445" t="e">
        <f ca="1"/>
        <v>#DIV/0!</v>
      </c>
      <c r="Q36" s="285" t="e">
        <f ca="1">$P36*計算_係数!$I36</f>
        <v>#DIV/0!</v>
      </c>
      <c r="R36" s="285" t="e">
        <f ca="1">$P36*計算_係数!$J36</f>
        <v>#DIV/0!</v>
      </c>
      <c r="S36" s="285" t="e">
        <f ca="1">$P36*計算_係数!$L36</f>
        <v>#DIV/0!</v>
      </c>
      <c r="T36" s="285" t="e">
        <f ca="1">$P36*計算_係数!$M36</f>
        <v>#DIV/0!</v>
      </c>
      <c r="U36" s="288" t="e">
        <f ca="1">$P36*計算_係数!$O36</f>
        <v>#DIV/0!</v>
      </c>
      <c r="V36" s="288" t="e">
        <f ca="1">$R36*計算_係数!$N36</f>
        <v>#DIV/0!</v>
      </c>
      <c r="W36" s="289" t="e">
        <f t="shared" ca="1" si="9"/>
        <v>#DIV/0!</v>
      </c>
      <c r="X36" s="287">
        <f ca="1">計算_波及効果!$X$131*計算_係数!$K36</f>
        <v>0</v>
      </c>
      <c r="Y36" s="285" t="e">
        <f ca="1">$X36*計算_係数!$D36</f>
        <v>#DIV/0!</v>
      </c>
      <c r="Z36" s="445" t="e">
        <f ca="1"/>
        <v>#DIV/0!</v>
      </c>
      <c r="AA36" s="285" t="e">
        <f ca="1">計算_係数!$I36*$Z36</f>
        <v>#DIV/0!</v>
      </c>
      <c r="AB36" s="285" t="e">
        <f ca="1">計算_係数!$J36*$Z36</f>
        <v>#DIV/0!</v>
      </c>
      <c r="AC36" s="285" t="e">
        <f ca="1">$Z36*計算_係数!$L36</f>
        <v>#DIV/0!</v>
      </c>
      <c r="AD36" s="285" t="e">
        <f ca="1">$Z36*計算_係数!$M36</f>
        <v>#DIV/0!</v>
      </c>
      <c r="AE36" s="288" t="e">
        <f ca="1">$Z36*計算_係数!$O36</f>
        <v>#DIV/0!</v>
      </c>
      <c r="AF36" s="288" t="e">
        <f ca="1">$AB36*計算_係数!$N36</f>
        <v>#DIV/0!</v>
      </c>
      <c r="AG36" s="289" t="e">
        <f t="shared" ca="1" si="10"/>
        <v>#DIV/0!</v>
      </c>
      <c r="AH36" s="287" t="e">
        <f t="shared" ca="1" si="0"/>
        <v>#DIV/0!</v>
      </c>
      <c r="AI36" s="285" t="e">
        <f t="shared" ca="1" si="1"/>
        <v>#DIV/0!</v>
      </c>
      <c r="AJ36" s="285" t="e">
        <f t="shared" ca="1" si="2"/>
        <v>#DIV/0!</v>
      </c>
      <c r="AK36" s="285" t="e">
        <f t="shared" ca="1" si="3"/>
        <v>#DIV/0!</v>
      </c>
      <c r="AL36" s="285" t="e">
        <f t="shared" ca="1" si="4"/>
        <v>#DIV/0!</v>
      </c>
      <c r="AM36" s="288" t="e">
        <f t="shared" ca="1" si="5"/>
        <v>#DIV/0!</v>
      </c>
      <c r="AN36" s="288" t="e">
        <f t="shared" ca="1" si="6"/>
        <v>#DIV/0!</v>
      </c>
      <c r="AO36" s="285" t="e">
        <f t="shared" ca="1" si="7"/>
        <v>#DIV/0!</v>
      </c>
      <c r="AP36"/>
    </row>
    <row r="37" spans="2:42" ht="15.75" x14ac:dyDescent="0.25">
      <c r="B37" s="88">
        <v>30</v>
      </c>
      <c r="C37" s="440" t="str">
        <v>-</v>
      </c>
      <c r="D37" s="441" t="e">
        <v>#DIV/0!</v>
      </c>
      <c r="E37" s="286" t="str">
        <v/>
      </c>
      <c r="F37" s="287" t="e">
        <f ca="1">IF(E37&lt;&gt;"○", $D37*計算_係数!$D37, $D37)</f>
        <v>#DIV/0!</v>
      </c>
      <c r="G37" s="285" t="e">
        <f ca="1">$F37*計算_係数!$I37</f>
        <v>#DIV/0!</v>
      </c>
      <c r="H37" s="285" t="e">
        <f ca="1">$F37*計算_係数!$J37</f>
        <v>#DIV/0!</v>
      </c>
      <c r="I37" s="285" t="e">
        <f ca="1">$F37*計算_係数!$L37</f>
        <v>#DIV/0!</v>
      </c>
      <c r="J37" s="285" t="e">
        <f ca="1">$F37*計算_係数!$M37</f>
        <v>#DIV/0!</v>
      </c>
      <c r="K37" s="288" t="e">
        <f ca="1">$F37*計算_係数!$O37</f>
        <v>#DIV/0!</v>
      </c>
      <c r="L37" s="288" t="e">
        <f ca="1">$H37*計算_係数!$N37</f>
        <v>#DIV/0!</v>
      </c>
      <c r="M37" s="289" t="e">
        <f t="shared" ca="1" si="8"/>
        <v>#DIV/0!</v>
      </c>
      <c r="N37" s="443" t="e">
        <f ca="1"/>
        <v>#N/A</v>
      </c>
      <c r="O37" s="285" t="e">
        <f ca="1">$N37*計算_係数!$D37</f>
        <v>#N/A</v>
      </c>
      <c r="P37" s="445" t="e">
        <f ca="1"/>
        <v>#DIV/0!</v>
      </c>
      <c r="Q37" s="285" t="e">
        <f ca="1">$P37*計算_係数!$I37</f>
        <v>#DIV/0!</v>
      </c>
      <c r="R37" s="285" t="e">
        <f ca="1">$P37*計算_係数!$J37</f>
        <v>#DIV/0!</v>
      </c>
      <c r="S37" s="285" t="e">
        <f ca="1">$P37*計算_係数!$L37</f>
        <v>#DIV/0!</v>
      </c>
      <c r="T37" s="285" t="e">
        <f ca="1">$P37*計算_係数!$M37</f>
        <v>#DIV/0!</v>
      </c>
      <c r="U37" s="288" t="e">
        <f ca="1">$P37*計算_係数!$O37</f>
        <v>#DIV/0!</v>
      </c>
      <c r="V37" s="288" t="e">
        <f ca="1">$R37*計算_係数!$N37</f>
        <v>#DIV/0!</v>
      </c>
      <c r="W37" s="289" t="e">
        <f t="shared" ca="1" si="9"/>
        <v>#DIV/0!</v>
      </c>
      <c r="X37" s="287">
        <f ca="1">計算_波及効果!$X$131*計算_係数!$K37</f>
        <v>0</v>
      </c>
      <c r="Y37" s="285" t="e">
        <f ca="1">$X37*計算_係数!$D37</f>
        <v>#DIV/0!</v>
      </c>
      <c r="Z37" s="445" t="e">
        <f ca="1"/>
        <v>#DIV/0!</v>
      </c>
      <c r="AA37" s="285" t="e">
        <f ca="1">計算_係数!$I37*$Z37</f>
        <v>#DIV/0!</v>
      </c>
      <c r="AB37" s="285" t="e">
        <f ca="1">計算_係数!$J37*$Z37</f>
        <v>#DIV/0!</v>
      </c>
      <c r="AC37" s="285" t="e">
        <f ca="1">$Z37*計算_係数!$L37</f>
        <v>#DIV/0!</v>
      </c>
      <c r="AD37" s="285" t="e">
        <f ca="1">$Z37*計算_係数!$M37</f>
        <v>#DIV/0!</v>
      </c>
      <c r="AE37" s="288" t="e">
        <f ca="1">$Z37*計算_係数!$O37</f>
        <v>#DIV/0!</v>
      </c>
      <c r="AF37" s="288" t="e">
        <f ca="1">$AB37*計算_係数!$N37</f>
        <v>#DIV/0!</v>
      </c>
      <c r="AG37" s="289" t="e">
        <f t="shared" ca="1" si="10"/>
        <v>#DIV/0!</v>
      </c>
      <c r="AH37" s="287" t="e">
        <f t="shared" ca="1" si="0"/>
        <v>#DIV/0!</v>
      </c>
      <c r="AI37" s="285" t="e">
        <f t="shared" ca="1" si="1"/>
        <v>#DIV/0!</v>
      </c>
      <c r="AJ37" s="285" t="e">
        <f t="shared" ca="1" si="2"/>
        <v>#DIV/0!</v>
      </c>
      <c r="AK37" s="285" t="e">
        <f t="shared" ca="1" si="3"/>
        <v>#DIV/0!</v>
      </c>
      <c r="AL37" s="285" t="e">
        <f t="shared" ca="1" si="4"/>
        <v>#DIV/0!</v>
      </c>
      <c r="AM37" s="288" t="e">
        <f t="shared" ca="1" si="5"/>
        <v>#DIV/0!</v>
      </c>
      <c r="AN37" s="288" t="e">
        <f t="shared" ca="1" si="6"/>
        <v>#DIV/0!</v>
      </c>
      <c r="AO37" s="285" t="e">
        <f t="shared" ca="1" si="7"/>
        <v>#DIV/0!</v>
      </c>
      <c r="AP37"/>
    </row>
    <row r="38" spans="2:42" ht="15.75" x14ac:dyDescent="0.25">
      <c r="B38" s="88" t="s">
        <v>41</v>
      </c>
      <c r="C38" s="440" t="str">
        <v>-</v>
      </c>
      <c r="D38" s="441" t="e">
        <v>#DIV/0!</v>
      </c>
      <c r="E38" s="286" t="str">
        <v/>
      </c>
      <c r="F38" s="287" t="e">
        <f ca="1">IF(E38&lt;&gt;"○", $D38*計算_係数!$D38, $D38)</f>
        <v>#DIV/0!</v>
      </c>
      <c r="G38" s="285" t="e">
        <f ca="1">$F38*計算_係数!$I38</f>
        <v>#DIV/0!</v>
      </c>
      <c r="H38" s="285" t="e">
        <f ca="1">$F38*計算_係数!$J38</f>
        <v>#DIV/0!</v>
      </c>
      <c r="I38" s="285" t="e">
        <f ca="1">$F38*計算_係数!$L38</f>
        <v>#DIV/0!</v>
      </c>
      <c r="J38" s="285" t="e">
        <f ca="1">$F38*計算_係数!$M38</f>
        <v>#DIV/0!</v>
      </c>
      <c r="K38" s="288" t="e">
        <f ca="1">$F38*計算_係数!$O38</f>
        <v>#DIV/0!</v>
      </c>
      <c r="L38" s="288" t="e">
        <f ca="1">$H38*計算_係数!$N38</f>
        <v>#DIV/0!</v>
      </c>
      <c r="M38" s="289" t="e">
        <f t="shared" ca="1" si="8"/>
        <v>#DIV/0!</v>
      </c>
      <c r="N38" s="443" t="e">
        <f ca="1"/>
        <v>#N/A</v>
      </c>
      <c r="O38" s="285" t="e">
        <f ca="1">$N38*計算_係数!$D38</f>
        <v>#N/A</v>
      </c>
      <c r="P38" s="445" t="e">
        <f ca="1"/>
        <v>#DIV/0!</v>
      </c>
      <c r="Q38" s="285" t="e">
        <f ca="1">$P38*計算_係数!$I38</f>
        <v>#DIV/0!</v>
      </c>
      <c r="R38" s="285" t="e">
        <f ca="1">$P38*計算_係数!$J38</f>
        <v>#DIV/0!</v>
      </c>
      <c r="S38" s="285" t="e">
        <f ca="1">$P38*計算_係数!$L38</f>
        <v>#DIV/0!</v>
      </c>
      <c r="T38" s="285" t="e">
        <f ca="1">$P38*計算_係数!$M38</f>
        <v>#DIV/0!</v>
      </c>
      <c r="U38" s="288" t="e">
        <f ca="1">$P38*計算_係数!$O38</f>
        <v>#DIV/0!</v>
      </c>
      <c r="V38" s="288" t="e">
        <f ca="1">$R38*計算_係数!$N38</f>
        <v>#DIV/0!</v>
      </c>
      <c r="W38" s="289" t="e">
        <f t="shared" ca="1" si="9"/>
        <v>#DIV/0!</v>
      </c>
      <c r="X38" s="287">
        <f ca="1">計算_波及効果!$X$131*計算_係数!$K38</f>
        <v>0</v>
      </c>
      <c r="Y38" s="285" t="e">
        <f ca="1">$X38*計算_係数!$D38</f>
        <v>#DIV/0!</v>
      </c>
      <c r="Z38" s="445" t="e">
        <f ca="1"/>
        <v>#DIV/0!</v>
      </c>
      <c r="AA38" s="285" t="e">
        <f ca="1">計算_係数!$I38*$Z38</f>
        <v>#DIV/0!</v>
      </c>
      <c r="AB38" s="285" t="e">
        <f ca="1">計算_係数!$J38*$Z38</f>
        <v>#DIV/0!</v>
      </c>
      <c r="AC38" s="285" t="e">
        <f ca="1">$Z38*計算_係数!$L38</f>
        <v>#DIV/0!</v>
      </c>
      <c r="AD38" s="285" t="e">
        <f ca="1">$Z38*計算_係数!$M38</f>
        <v>#DIV/0!</v>
      </c>
      <c r="AE38" s="288" t="e">
        <f ca="1">$Z38*計算_係数!$O38</f>
        <v>#DIV/0!</v>
      </c>
      <c r="AF38" s="288" t="e">
        <f ca="1">$AB38*計算_係数!$N38</f>
        <v>#DIV/0!</v>
      </c>
      <c r="AG38" s="289" t="e">
        <f t="shared" ca="1" si="10"/>
        <v>#DIV/0!</v>
      </c>
      <c r="AH38" s="287" t="e">
        <f t="shared" ca="1" si="0"/>
        <v>#DIV/0!</v>
      </c>
      <c r="AI38" s="285" t="e">
        <f t="shared" ca="1" si="1"/>
        <v>#DIV/0!</v>
      </c>
      <c r="AJ38" s="285" t="e">
        <f t="shared" ca="1" si="2"/>
        <v>#DIV/0!</v>
      </c>
      <c r="AK38" s="285" t="e">
        <f t="shared" ca="1" si="3"/>
        <v>#DIV/0!</v>
      </c>
      <c r="AL38" s="285" t="e">
        <f t="shared" ca="1" si="4"/>
        <v>#DIV/0!</v>
      </c>
      <c r="AM38" s="288" t="e">
        <f t="shared" ca="1" si="5"/>
        <v>#DIV/0!</v>
      </c>
      <c r="AN38" s="288" t="e">
        <f t="shared" ca="1" si="6"/>
        <v>#DIV/0!</v>
      </c>
      <c r="AO38" s="285" t="e">
        <f t="shared" ca="1" si="7"/>
        <v>#DIV/0!</v>
      </c>
      <c r="AP38"/>
    </row>
    <row r="39" spans="2:42" ht="15.75" x14ac:dyDescent="0.25">
      <c r="B39" s="88" t="s">
        <v>42</v>
      </c>
      <c r="C39" s="440" t="str">
        <v>-</v>
      </c>
      <c r="D39" s="441" t="e">
        <v>#DIV/0!</v>
      </c>
      <c r="E39" s="286" t="str">
        <v/>
      </c>
      <c r="F39" s="287" t="e">
        <f ca="1">IF(E39&lt;&gt;"○", $D39*計算_係数!$D39, $D39)</f>
        <v>#DIV/0!</v>
      </c>
      <c r="G39" s="285" t="e">
        <f ca="1">$F39*計算_係数!$I39</f>
        <v>#DIV/0!</v>
      </c>
      <c r="H39" s="285" t="e">
        <f ca="1">$F39*計算_係数!$J39</f>
        <v>#DIV/0!</v>
      </c>
      <c r="I39" s="285" t="e">
        <f ca="1">$F39*計算_係数!$L39</f>
        <v>#DIV/0!</v>
      </c>
      <c r="J39" s="285" t="e">
        <f ca="1">$F39*計算_係数!$M39</f>
        <v>#DIV/0!</v>
      </c>
      <c r="K39" s="288" t="e">
        <f ca="1">$F39*計算_係数!$O39</f>
        <v>#DIV/0!</v>
      </c>
      <c r="L39" s="288" t="e">
        <f ca="1">$H39*計算_係数!$N39</f>
        <v>#DIV/0!</v>
      </c>
      <c r="M39" s="289" t="e">
        <f t="shared" ca="1" si="8"/>
        <v>#DIV/0!</v>
      </c>
      <c r="N39" s="443" t="e">
        <f ca="1"/>
        <v>#N/A</v>
      </c>
      <c r="O39" s="285" t="e">
        <f ca="1">$N39*計算_係数!$D39</f>
        <v>#N/A</v>
      </c>
      <c r="P39" s="445" t="e">
        <f ca="1"/>
        <v>#DIV/0!</v>
      </c>
      <c r="Q39" s="285" t="e">
        <f ca="1">$P39*計算_係数!$I39</f>
        <v>#DIV/0!</v>
      </c>
      <c r="R39" s="285" t="e">
        <f ca="1">$P39*計算_係数!$J39</f>
        <v>#DIV/0!</v>
      </c>
      <c r="S39" s="285" t="e">
        <f ca="1">$P39*計算_係数!$L39</f>
        <v>#DIV/0!</v>
      </c>
      <c r="T39" s="285" t="e">
        <f ca="1">$P39*計算_係数!$M39</f>
        <v>#DIV/0!</v>
      </c>
      <c r="U39" s="288" t="e">
        <f ca="1">$P39*計算_係数!$O39</f>
        <v>#DIV/0!</v>
      </c>
      <c r="V39" s="288" t="e">
        <f ca="1">$R39*計算_係数!$N39</f>
        <v>#DIV/0!</v>
      </c>
      <c r="W39" s="289" t="e">
        <f t="shared" ca="1" si="9"/>
        <v>#DIV/0!</v>
      </c>
      <c r="X39" s="287">
        <f ca="1">計算_波及効果!$X$131*計算_係数!$K39</f>
        <v>0</v>
      </c>
      <c r="Y39" s="285" t="e">
        <f ca="1">$X39*計算_係数!$D39</f>
        <v>#DIV/0!</v>
      </c>
      <c r="Z39" s="445" t="e">
        <f ca="1"/>
        <v>#DIV/0!</v>
      </c>
      <c r="AA39" s="285" t="e">
        <f ca="1">計算_係数!$I39*$Z39</f>
        <v>#DIV/0!</v>
      </c>
      <c r="AB39" s="285" t="e">
        <f ca="1">計算_係数!$J39*$Z39</f>
        <v>#DIV/0!</v>
      </c>
      <c r="AC39" s="285" t="e">
        <f ca="1">$Z39*計算_係数!$L39</f>
        <v>#DIV/0!</v>
      </c>
      <c r="AD39" s="285" t="e">
        <f ca="1">$Z39*計算_係数!$M39</f>
        <v>#DIV/0!</v>
      </c>
      <c r="AE39" s="288" t="e">
        <f ca="1">$Z39*計算_係数!$O39</f>
        <v>#DIV/0!</v>
      </c>
      <c r="AF39" s="288" t="e">
        <f ca="1">$AB39*計算_係数!$N39</f>
        <v>#DIV/0!</v>
      </c>
      <c r="AG39" s="289" t="e">
        <f t="shared" ca="1" si="10"/>
        <v>#DIV/0!</v>
      </c>
      <c r="AH39" s="287" t="e">
        <f t="shared" ca="1" si="0"/>
        <v>#DIV/0!</v>
      </c>
      <c r="AI39" s="285" t="e">
        <f t="shared" ca="1" si="1"/>
        <v>#DIV/0!</v>
      </c>
      <c r="AJ39" s="285" t="e">
        <f t="shared" ca="1" si="2"/>
        <v>#DIV/0!</v>
      </c>
      <c r="AK39" s="285" t="e">
        <f t="shared" ca="1" si="3"/>
        <v>#DIV/0!</v>
      </c>
      <c r="AL39" s="285" t="e">
        <f t="shared" ca="1" si="4"/>
        <v>#DIV/0!</v>
      </c>
      <c r="AM39" s="288" t="e">
        <f t="shared" ca="1" si="5"/>
        <v>#DIV/0!</v>
      </c>
      <c r="AN39" s="288" t="e">
        <f t="shared" ca="1" si="6"/>
        <v>#DIV/0!</v>
      </c>
      <c r="AO39" s="285" t="e">
        <f t="shared" ca="1" si="7"/>
        <v>#DIV/0!</v>
      </c>
      <c r="AP39"/>
    </row>
    <row r="40" spans="2:42" ht="15.75" x14ac:dyDescent="0.25">
      <c r="B40" s="88" t="s">
        <v>43</v>
      </c>
      <c r="C40" s="440" t="str">
        <v>-</v>
      </c>
      <c r="D40" s="441" t="e">
        <v>#DIV/0!</v>
      </c>
      <c r="E40" s="286" t="str">
        <v/>
      </c>
      <c r="F40" s="287" t="e">
        <f ca="1">IF(E40&lt;&gt;"○", $D40*計算_係数!$D40, $D40)</f>
        <v>#DIV/0!</v>
      </c>
      <c r="G40" s="285" t="e">
        <f ca="1">$F40*計算_係数!$I40</f>
        <v>#DIV/0!</v>
      </c>
      <c r="H40" s="285" t="e">
        <f ca="1">$F40*計算_係数!$J40</f>
        <v>#DIV/0!</v>
      </c>
      <c r="I40" s="285" t="e">
        <f ca="1">$F40*計算_係数!$L40</f>
        <v>#DIV/0!</v>
      </c>
      <c r="J40" s="285" t="e">
        <f ca="1">$F40*計算_係数!$M40</f>
        <v>#DIV/0!</v>
      </c>
      <c r="K40" s="288" t="e">
        <f ca="1">$F40*計算_係数!$O40</f>
        <v>#DIV/0!</v>
      </c>
      <c r="L40" s="288" t="e">
        <f ca="1">$H40*計算_係数!$N40</f>
        <v>#DIV/0!</v>
      </c>
      <c r="M40" s="289" t="e">
        <f t="shared" ca="1" si="8"/>
        <v>#DIV/0!</v>
      </c>
      <c r="N40" s="443" t="e">
        <f ca="1"/>
        <v>#N/A</v>
      </c>
      <c r="O40" s="285" t="e">
        <f ca="1">$N40*計算_係数!$D40</f>
        <v>#N/A</v>
      </c>
      <c r="P40" s="445" t="e">
        <f ca="1"/>
        <v>#DIV/0!</v>
      </c>
      <c r="Q40" s="285" t="e">
        <f ca="1">$P40*計算_係数!$I40</f>
        <v>#DIV/0!</v>
      </c>
      <c r="R40" s="285" t="e">
        <f ca="1">$P40*計算_係数!$J40</f>
        <v>#DIV/0!</v>
      </c>
      <c r="S40" s="285" t="e">
        <f ca="1">$P40*計算_係数!$L40</f>
        <v>#DIV/0!</v>
      </c>
      <c r="T40" s="285" t="e">
        <f ca="1">$P40*計算_係数!$M40</f>
        <v>#DIV/0!</v>
      </c>
      <c r="U40" s="288" t="e">
        <f ca="1">$P40*計算_係数!$O40</f>
        <v>#DIV/0!</v>
      </c>
      <c r="V40" s="288" t="e">
        <f ca="1">$R40*計算_係数!$N40</f>
        <v>#DIV/0!</v>
      </c>
      <c r="W40" s="289" t="e">
        <f t="shared" ca="1" si="9"/>
        <v>#DIV/0!</v>
      </c>
      <c r="X40" s="287">
        <f ca="1">計算_波及効果!$X$131*計算_係数!$K40</f>
        <v>0</v>
      </c>
      <c r="Y40" s="285" t="e">
        <f ca="1">$X40*計算_係数!$D40</f>
        <v>#DIV/0!</v>
      </c>
      <c r="Z40" s="445" t="e">
        <f ca="1"/>
        <v>#DIV/0!</v>
      </c>
      <c r="AA40" s="285" t="e">
        <f ca="1">計算_係数!$I40*$Z40</f>
        <v>#DIV/0!</v>
      </c>
      <c r="AB40" s="285" t="e">
        <f ca="1">計算_係数!$J40*$Z40</f>
        <v>#DIV/0!</v>
      </c>
      <c r="AC40" s="285" t="e">
        <f ca="1">$Z40*計算_係数!$L40</f>
        <v>#DIV/0!</v>
      </c>
      <c r="AD40" s="285" t="e">
        <f ca="1">$Z40*計算_係数!$M40</f>
        <v>#DIV/0!</v>
      </c>
      <c r="AE40" s="288" t="e">
        <f ca="1">$Z40*計算_係数!$O40</f>
        <v>#DIV/0!</v>
      </c>
      <c r="AF40" s="288" t="e">
        <f ca="1">$AB40*計算_係数!$N40</f>
        <v>#DIV/0!</v>
      </c>
      <c r="AG40" s="289" t="e">
        <f t="shared" ca="1" si="10"/>
        <v>#DIV/0!</v>
      </c>
      <c r="AH40" s="287" t="e">
        <f t="shared" ca="1" si="0"/>
        <v>#DIV/0!</v>
      </c>
      <c r="AI40" s="285" t="e">
        <f t="shared" ca="1" si="1"/>
        <v>#DIV/0!</v>
      </c>
      <c r="AJ40" s="285" t="e">
        <f t="shared" ca="1" si="2"/>
        <v>#DIV/0!</v>
      </c>
      <c r="AK40" s="285" t="e">
        <f t="shared" ca="1" si="3"/>
        <v>#DIV/0!</v>
      </c>
      <c r="AL40" s="285" t="e">
        <f t="shared" ca="1" si="4"/>
        <v>#DIV/0!</v>
      </c>
      <c r="AM40" s="288" t="e">
        <f t="shared" ca="1" si="5"/>
        <v>#DIV/0!</v>
      </c>
      <c r="AN40" s="288" t="e">
        <f t="shared" ca="1" si="6"/>
        <v>#DIV/0!</v>
      </c>
      <c r="AO40" s="285" t="e">
        <f t="shared" ca="1" si="7"/>
        <v>#DIV/0!</v>
      </c>
      <c r="AP40"/>
    </row>
    <row r="41" spans="2:42" ht="15.75" x14ac:dyDescent="0.25">
      <c r="B41" s="88" t="s">
        <v>45</v>
      </c>
      <c r="C41" s="440" t="str">
        <v>-</v>
      </c>
      <c r="D41" s="441" t="e">
        <v>#DIV/0!</v>
      </c>
      <c r="E41" s="286" t="str">
        <v/>
      </c>
      <c r="F41" s="287" t="e">
        <f ca="1">IF(E41&lt;&gt;"○", $D41*計算_係数!$D41, $D41)</f>
        <v>#DIV/0!</v>
      </c>
      <c r="G41" s="285" t="e">
        <f ca="1">$F41*計算_係数!$I41</f>
        <v>#DIV/0!</v>
      </c>
      <c r="H41" s="285" t="e">
        <f ca="1">$F41*計算_係数!$J41</f>
        <v>#DIV/0!</v>
      </c>
      <c r="I41" s="285" t="e">
        <f ca="1">$F41*計算_係数!$L41</f>
        <v>#DIV/0!</v>
      </c>
      <c r="J41" s="285" t="e">
        <f ca="1">$F41*計算_係数!$M41</f>
        <v>#DIV/0!</v>
      </c>
      <c r="K41" s="288" t="e">
        <f ca="1">$F41*計算_係数!$O41</f>
        <v>#DIV/0!</v>
      </c>
      <c r="L41" s="288" t="e">
        <f ca="1">$H41*計算_係数!$N41</f>
        <v>#DIV/0!</v>
      </c>
      <c r="M41" s="289" t="e">
        <f t="shared" ca="1" si="8"/>
        <v>#DIV/0!</v>
      </c>
      <c r="N41" s="443" t="e">
        <f ca="1"/>
        <v>#N/A</v>
      </c>
      <c r="O41" s="285" t="e">
        <f ca="1">$N41*計算_係数!$D41</f>
        <v>#N/A</v>
      </c>
      <c r="P41" s="445" t="e">
        <f ca="1"/>
        <v>#DIV/0!</v>
      </c>
      <c r="Q41" s="285" t="e">
        <f ca="1">$P41*計算_係数!$I41</f>
        <v>#DIV/0!</v>
      </c>
      <c r="R41" s="285" t="e">
        <f ca="1">$P41*計算_係数!$J41</f>
        <v>#DIV/0!</v>
      </c>
      <c r="S41" s="285" t="e">
        <f ca="1">$P41*計算_係数!$L41</f>
        <v>#DIV/0!</v>
      </c>
      <c r="T41" s="285" t="e">
        <f ca="1">$P41*計算_係数!$M41</f>
        <v>#DIV/0!</v>
      </c>
      <c r="U41" s="288" t="e">
        <f ca="1">$P41*計算_係数!$O41</f>
        <v>#DIV/0!</v>
      </c>
      <c r="V41" s="288" t="e">
        <f ca="1">$R41*計算_係数!$N41</f>
        <v>#DIV/0!</v>
      </c>
      <c r="W41" s="289" t="e">
        <f t="shared" ca="1" si="9"/>
        <v>#DIV/0!</v>
      </c>
      <c r="X41" s="287">
        <f ca="1">計算_波及効果!$X$131*計算_係数!$K41</f>
        <v>0</v>
      </c>
      <c r="Y41" s="285" t="e">
        <f ca="1">$X41*計算_係数!$D41</f>
        <v>#DIV/0!</v>
      </c>
      <c r="Z41" s="445" t="e">
        <f ca="1"/>
        <v>#DIV/0!</v>
      </c>
      <c r="AA41" s="285" t="e">
        <f ca="1">計算_係数!$I41*$Z41</f>
        <v>#DIV/0!</v>
      </c>
      <c r="AB41" s="285" t="e">
        <f ca="1">計算_係数!$J41*$Z41</f>
        <v>#DIV/0!</v>
      </c>
      <c r="AC41" s="285" t="e">
        <f ca="1">$Z41*計算_係数!$L41</f>
        <v>#DIV/0!</v>
      </c>
      <c r="AD41" s="285" t="e">
        <f ca="1">$Z41*計算_係数!$M41</f>
        <v>#DIV/0!</v>
      </c>
      <c r="AE41" s="288" t="e">
        <f ca="1">$Z41*計算_係数!$O41</f>
        <v>#DIV/0!</v>
      </c>
      <c r="AF41" s="288" t="e">
        <f ca="1">$AB41*計算_係数!$N41</f>
        <v>#DIV/0!</v>
      </c>
      <c r="AG41" s="289" t="e">
        <f t="shared" ca="1" si="10"/>
        <v>#DIV/0!</v>
      </c>
      <c r="AH41" s="287" t="e">
        <f t="shared" ca="1" si="0"/>
        <v>#DIV/0!</v>
      </c>
      <c r="AI41" s="285" t="e">
        <f t="shared" ca="1" si="1"/>
        <v>#DIV/0!</v>
      </c>
      <c r="AJ41" s="285" t="e">
        <f t="shared" ca="1" si="2"/>
        <v>#DIV/0!</v>
      </c>
      <c r="AK41" s="285" t="e">
        <f t="shared" ca="1" si="3"/>
        <v>#DIV/0!</v>
      </c>
      <c r="AL41" s="285" t="e">
        <f t="shared" ca="1" si="4"/>
        <v>#DIV/0!</v>
      </c>
      <c r="AM41" s="288" t="e">
        <f t="shared" ca="1" si="5"/>
        <v>#DIV/0!</v>
      </c>
      <c r="AN41" s="288" t="e">
        <f t="shared" ca="1" si="6"/>
        <v>#DIV/0!</v>
      </c>
      <c r="AO41" s="285" t="e">
        <f t="shared" ca="1" si="7"/>
        <v>#DIV/0!</v>
      </c>
      <c r="AP41"/>
    </row>
    <row r="42" spans="2:42" ht="15.75" x14ac:dyDescent="0.25">
      <c r="B42" s="88" t="s">
        <v>47</v>
      </c>
      <c r="C42" s="440" t="str">
        <v>-</v>
      </c>
      <c r="D42" s="441" t="e">
        <v>#DIV/0!</v>
      </c>
      <c r="E42" s="286" t="str">
        <v/>
      </c>
      <c r="F42" s="287" t="e">
        <f ca="1">IF(E42&lt;&gt;"○", $D42*計算_係数!$D42, $D42)</f>
        <v>#DIV/0!</v>
      </c>
      <c r="G42" s="285" t="e">
        <f ca="1">$F42*計算_係数!$I42</f>
        <v>#DIV/0!</v>
      </c>
      <c r="H42" s="285" t="e">
        <f ca="1">$F42*計算_係数!$J42</f>
        <v>#DIV/0!</v>
      </c>
      <c r="I42" s="285" t="e">
        <f ca="1">$F42*計算_係数!$L42</f>
        <v>#DIV/0!</v>
      </c>
      <c r="J42" s="285" t="e">
        <f ca="1">$F42*計算_係数!$M42</f>
        <v>#DIV/0!</v>
      </c>
      <c r="K42" s="288" t="e">
        <f ca="1">$F42*計算_係数!$O42</f>
        <v>#DIV/0!</v>
      </c>
      <c r="L42" s="288" t="e">
        <f ca="1">$H42*計算_係数!$N42</f>
        <v>#DIV/0!</v>
      </c>
      <c r="M42" s="289" t="e">
        <f t="shared" ca="1" si="8"/>
        <v>#DIV/0!</v>
      </c>
      <c r="N42" s="443" t="e">
        <f ca="1"/>
        <v>#N/A</v>
      </c>
      <c r="O42" s="285" t="e">
        <f ca="1">$N42*計算_係数!$D42</f>
        <v>#N/A</v>
      </c>
      <c r="P42" s="445" t="e">
        <f ca="1"/>
        <v>#DIV/0!</v>
      </c>
      <c r="Q42" s="285" t="e">
        <f ca="1">$P42*計算_係数!$I42</f>
        <v>#DIV/0!</v>
      </c>
      <c r="R42" s="285" t="e">
        <f ca="1">$P42*計算_係数!$J42</f>
        <v>#DIV/0!</v>
      </c>
      <c r="S42" s="285" t="e">
        <f ca="1">$P42*計算_係数!$L42</f>
        <v>#DIV/0!</v>
      </c>
      <c r="T42" s="285" t="e">
        <f ca="1">$P42*計算_係数!$M42</f>
        <v>#DIV/0!</v>
      </c>
      <c r="U42" s="288" t="e">
        <f ca="1">$P42*計算_係数!$O42</f>
        <v>#DIV/0!</v>
      </c>
      <c r="V42" s="288" t="e">
        <f ca="1">$R42*計算_係数!$N42</f>
        <v>#DIV/0!</v>
      </c>
      <c r="W42" s="289" t="e">
        <f t="shared" ca="1" si="9"/>
        <v>#DIV/0!</v>
      </c>
      <c r="X42" s="287">
        <f ca="1">計算_波及効果!$X$131*計算_係数!$K42</f>
        <v>0</v>
      </c>
      <c r="Y42" s="285" t="e">
        <f ca="1">$X42*計算_係数!$D42</f>
        <v>#DIV/0!</v>
      </c>
      <c r="Z42" s="445" t="e">
        <f ca="1"/>
        <v>#DIV/0!</v>
      </c>
      <c r="AA42" s="285" t="e">
        <f ca="1">計算_係数!$I42*$Z42</f>
        <v>#DIV/0!</v>
      </c>
      <c r="AB42" s="285" t="e">
        <f ca="1">計算_係数!$J42*$Z42</f>
        <v>#DIV/0!</v>
      </c>
      <c r="AC42" s="285" t="e">
        <f ca="1">$Z42*計算_係数!$L42</f>
        <v>#DIV/0!</v>
      </c>
      <c r="AD42" s="285" t="e">
        <f ca="1">$Z42*計算_係数!$M42</f>
        <v>#DIV/0!</v>
      </c>
      <c r="AE42" s="288" t="e">
        <f ca="1">$Z42*計算_係数!$O42</f>
        <v>#DIV/0!</v>
      </c>
      <c r="AF42" s="288" t="e">
        <f ca="1">$AB42*計算_係数!$N42</f>
        <v>#DIV/0!</v>
      </c>
      <c r="AG42" s="289" t="e">
        <f t="shared" ca="1" si="10"/>
        <v>#DIV/0!</v>
      </c>
      <c r="AH42" s="287" t="e">
        <f t="shared" ca="1" si="0"/>
        <v>#DIV/0!</v>
      </c>
      <c r="AI42" s="285" t="e">
        <f t="shared" ca="1" si="1"/>
        <v>#DIV/0!</v>
      </c>
      <c r="AJ42" s="285" t="e">
        <f t="shared" ca="1" si="2"/>
        <v>#DIV/0!</v>
      </c>
      <c r="AK42" s="285" t="e">
        <f t="shared" ca="1" si="3"/>
        <v>#DIV/0!</v>
      </c>
      <c r="AL42" s="285" t="e">
        <f t="shared" ca="1" si="4"/>
        <v>#DIV/0!</v>
      </c>
      <c r="AM42" s="288" t="e">
        <f t="shared" ca="1" si="5"/>
        <v>#DIV/0!</v>
      </c>
      <c r="AN42" s="288" t="e">
        <f t="shared" ca="1" si="6"/>
        <v>#DIV/0!</v>
      </c>
      <c r="AO42" s="285" t="e">
        <f t="shared" ca="1" si="7"/>
        <v>#DIV/0!</v>
      </c>
      <c r="AP42"/>
    </row>
    <row r="43" spans="2:42" ht="15.75" x14ac:dyDescent="0.25">
      <c r="B43" s="88" t="s">
        <v>48</v>
      </c>
      <c r="C43" s="440" t="str">
        <v>-</v>
      </c>
      <c r="D43" s="441" t="e">
        <v>#DIV/0!</v>
      </c>
      <c r="E43" s="286" t="str">
        <v/>
      </c>
      <c r="F43" s="287" t="e">
        <f ca="1">IF(E43&lt;&gt;"○", $D43*計算_係数!$D43, $D43)</f>
        <v>#DIV/0!</v>
      </c>
      <c r="G43" s="285" t="e">
        <f ca="1">$F43*計算_係数!$I43</f>
        <v>#DIV/0!</v>
      </c>
      <c r="H43" s="285" t="e">
        <f ca="1">$F43*計算_係数!$J43</f>
        <v>#DIV/0!</v>
      </c>
      <c r="I43" s="285" t="e">
        <f ca="1">$F43*計算_係数!$L43</f>
        <v>#DIV/0!</v>
      </c>
      <c r="J43" s="285" t="e">
        <f ca="1">$F43*計算_係数!$M43</f>
        <v>#DIV/0!</v>
      </c>
      <c r="K43" s="288" t="e">
        <f ca="1">$F43*計算_係数!$O43</f>
        <v>#DIV/0!</v>
      </c>
      <c r="L43" s="288" t="e">
        <f ca="1">$H43*計算_係数!$N43</f>
        <v>#DIV/0!</v>
      </c>
      <c r="M43" s="289" t="e">
        <f t="shared" ca="1" si="8"/>
        <v>#DIV/0!</v>
      </c>
      <c r="N43" s="443" t="e">
        <f ca="1"/>
        <v>#N/A</v>
      </c>
      <c r="O43" s="285" t="e">
        <f ca="1">$N43*計算_係数!$D43</f>
        <v>#N/A</v>
      </c>
      <c r="P43" s="445" t="e">
        <f ca="1"/>
        <v>#DIV/0!</v>
      </c>
      <c r="Q43" s="285" t="e">
        <f ca="1">$P43*計算_係数!$I43</f>
        <v>#DIV/0!</v>
      </c>
      <c r="R43" s="285" t="e">
        <f ca="1">$P43*計算_係数!$J43</f>
        <v>#DIV/0!</v>
      </c>
      <c r="S43" s="285" t="e">
        <f ca="1">$P43*計算_係数!$L43</f>
        <v>#DIV/0!</v>
      </c>
      <c r="T43" s="285" t="e">
        <f ca="1">$P43*計算_係数!$M43</f>
        <v>#DIV/0!</v>
      </c>
      <c r="U43" s="288" t="e">
        <f ca="1">$P43*計算_係数!$O43</f>
        <v>#DIV/0!</v>
      </c>
      <c r="V43" s="288" t="e">
        <f ca="1">$R43*計算_係数!$N43</f>
        <v>#DIV/0!</v>
      </c>
      <c r="W43" s="289" t="e">
        <f t="shared" ca="1" si="9"/>
        <v>#DIV/0!</v>
      </c>
      <c r="X43" s="287">
        <f ca="1">計算_波及効果!$X$131*計算_係数!$K43</f>
        <v>0</v>
      </c>
      <c r="Y43" s="285" t="e">
        <f ca="1">$X43*計算_係数!$D43</f>
        <v>#DIV/0!</v>
      </c>
      <c r="Z43" s="445" t="e">
        <f ca="1"/>
        <v>#DIV/0!</v>
      </c>
      <c r="AA43" s="285" t="e">
        <f ca="1">計算_係数!$I43*$Z43</f>
        <v>#DIV/0!</v>
      </c>
      <c r="AB43" s="285" t="e">
        <f ca="1">計算_係数!$J43*$Z43</f>
        <v>#DIV/0!</v>
      </c>
      <c r="AC43" s="285" t="e">
        <f ca="1">$Z43*計算_係数!$L43</f>
        <v>#DIV/0!</v>
      </c>
      <c r="AD43" s="285" t="e">
        <f ca="1">$Z43*計算_係数!$M43</f>
        <v>#DIV/0!</v>
      </c>
      <c r="AE43" s="288" t="e">
        <f ca="1">$Z43*計算_係数!$O43</f>
        <v>#DIV/0!</v>
      </c>
      <c r="AF43" s="288" t="e">
        <f ca="1">$AB43*計算_係数!$N43</f>
        <v>#DIV/0!</v>
      </c>
      <c r="AG43" s="289" t="e">
        <f t="shared" ca="1" si="10"/>
        <v>#DIV/0!</v>
      </c>
      <c r="AH43" s="287" t="e">
        <f t="shared" ca="1" si="0"/>
        <v>#DIV/0!</v>
      </c>
      <c r="AI43" s="285" t="e">
        <f t="shared" ca="1" si="1"/>
        <v>#DIV/0!</v>
      </c>
      <c r="AJ43" s="285" t="e">
        <f t="shared" ca="1" si="2"/>
        <v>#DIV/0!</v>
      </c>
      <c r="AK43" s="285" t="e">
        <f t="shared" ca="1" si="3"/>
        <v>#DIV/0!</v>
      </c>
      <c r="AL43" s="285" t="e">
        <f t="shared" ca="1" si="4"/>
        <v>#DIV/0!</v>
      </c>
      <c r="AM43" s="288" t="e">
        <f t="shared" ca="1" si="5"/>
        <v>#DIV/0!</v>
      </c>
      <c r="AN43" s="288" t="e">
        <f t="shared" ca="1" si="6"/>
        <v>#DIV/0!</v>
      </c>
      <c r="AO43" s="285" t="e">
        <f t="shared" ca="1" si="7"/>
        <v>#DIV/0!</v>
      </c>
      <c r="AP43"/>
    </row>
    <row r="44" spans="2:42" ht="15.75" x14ac:dyDescent="0.25">
      <c r="B44" s="88" t="s">
        <v>50</v>
      </c>
      <c r="C44" s="440" t="str">
        <v>-</v>
      </c>
      <c r="D44" s="441" t="e">
        <v>#DIV/0!</v>
      </c>
      <c r="E44" s="286" t="str">
        <v/>
      </c>
      <c r="F44" s="287" t="e">
        <f ca="1">IF(E44&lt;&gt;"○", $D44*計算_係数!$D44, $D44)</f>
        <v>#DIV/0!</v>
      </c>
      <c r="G44" s="285" t="e">
        <f ca="1">$F44*計算_係数!$I44</f>
        <v>#DIV/0!</v>
      </c>
      <c r="H44" s="285" t="e">
        <f ca="1">$F44*計算_係数!$J44</f>
        <v>#DIV/0!</v>
      </c>
      <c r="I44" s="285" t="e">
        <f ca="1">$F44*計算_係数!$L44</f>
        <v>#DIV/0!</v>
      </c>
      <c r="J44" s="285" t="e">
        <f ca="1">$F44*計算_係数!$M44</f>
        <v>#DIV/0!</v>
      </c>
      <c r="K44" s="288" t="e">
        <f ca="1">$F44*計算_係数!$O44</f>
        <v>#DIV/0!</v>
      </c>
      <c r="L44" s="288" t="e">
        <f ca="1">$H44*計算_係数!$N44</f>
        <v>#DIV/0!</v>
      </c>
      <c r="M44" s="289" t="e">
        <f t="shared" ca="1" si="8"/>
        <v>#DIV/0!</v>
      </c>
      <c r="N44" s="443" t="e">
        <f ca="1"/>
        <v>#N/A</v>
      </c>
      <c r="O44" s="285" t="e">
        <f ca="1">$N44*計算_係数!$D44</f>
        <v>#N/A</v>
      </c>
      <c r="P44" s="445" t="e">
        <f ca="1"/>
        <v>#DIV/0!</v>
      </c>
      <c r="Q44" s="285" t="e">
        <f ca="1">$P44*計算_係数!$I44</f>
        <v>#DIV/0!</v>
      </c>
      <c r="R44" s="285" t="e">
        <f ca="1">$P44*計算_係数!$J44</f>
        <v>#DIV/0!</v>
      </c>
      <c r="S44" s="285" t="e">
        <f ca="1">$P44*計算_係数!$L44</f>
        <v>#DIV/0!</v>
      </c>
      <c r="T44" s="285" t="e">
        <f ca="1">$P44*計算_係数!$M44</f>
        <v>#DIV/0!</v>
      </c>
      <c r="U44" s="288" t="e">
        <f ca="1">$P44*計算_係数!$O44</f>
        <v>#DIV/0!</v>
      </c>
      <c r="V44" s="288" t="e">
        <f ca="1">$R44*計算_係数!$N44</f>
        <v>#DIV/0!</v>
      </c>
      <c r="W44" s="289" t="e">
        <f t="shared" ca="1" si="9"/>
        <v>#DIV/0!</v>
      </c>
      <c r="X44" s="287">
        <f ca="1">計算_波及効果!$X$131*計算_係数!$K44</f>
        <v>0</v>
      </c>
      <c r="Y44" s="285" t="e">
        <f ca="1">$X44*計算_係数!$D44</f>
        <v>#DIV/0!</v>
      </c>
      <c r="Z44" s="445" t="e">
        <f ca="1"/>
        <v>#DIV/0!</v>
      </c>
      <c r="AA44" s="285" t="e">
        <f ca="1">計算_係数!$I44*$Z44</f>
        <v>#DIV/0!</v>
      </c>
      <c r="AB44" s="285" t="e">
        <f ca="1">計算_係数!$J44*$Z44</f>
        <v>#DIV/0!</v>
      </c>
      <c r="AC44" s="285" t="e">
        <f ca="1">$Z44*計算_係数!$L44</f>
        <v>#DIV/0!</v>
      </c>
      <c r="AD44" s="285" t="e">
        <f ca="1">$Z44*計算_係数!$M44</f>
        <v>#DIV/0!</v>
      </c>
      <c r="AE44" s="288" t="e">
        <f ca="1">$Z44*計算_係数!$O44</f>
        <v>#DIV/0!</v>
      </c>
      <c r="AF44" s="288" t="e">
        <f ca="1">$AB44*計算_係数!$N44</f>
        <v>#DIV/0!</v>
      </c>
      <c r="AG44" s="289" t="e">
        <f t="shared" ca="1" si="10"/>
        <v>#DIV/0!</v>
      </c>
      <c r="AH44" s="287" t="e">
        <f t="shared" ca="1" si="0"/>
        <v>#DIV/0!</v>
      </c>
      <c r="AI44" s="285" t="e">
        <f t="shared" ca="1" si="1"/>
        <v>#DIV/0!</v>
      </c>
      <c r="AJ44" s="285" t="e">
        <f t="shared" ca="1" si="2"/>
        <v>#DIV/0!</v>
      </c>
      <c r="AK44" s="285" t="e">
        <f t="shared" ca="1" si="3"/>
        <v>#DIV/0!</v>
      </c>
      <c r="AL44" s="285" t="e">
        <f t="shared" ca="1" si="4"/>
        <v>#DIV/0!</v>
      </c>
      <c r="AM44" s="288" t="e">
        <f t="shared" ca="1" si="5"/>
        <v>#DIV/0!</v>
      </c>
      <c r="AN44" s="288" t="e">
        <f t="shared" ca="1" si="6"/>
        <v>#DIV/0!</v>
      </c>
      <c r="AO44" s="285" t="e">
        <f t="shared" ca="1" si="7"/>
        <v>#DIV/0!</v>
      </c>
      <c r="AP44"/>
    </row>
    <row r="45" spans="2:42" ht="15.75" x14ac:dyDescent="0.25">
      <c r="B45" s="88" t="s">
        <v>52</v>
      </c>
      <c r="C45" s="440" t="str">
        <v>-</v>
      </c>
      <c r="D45" s="441" t="e">
        <v>#DIV/0!</v>
      </c>
      <c r="E45" s="286" t="str">
        <v/>
      </c>
      <c r="F45" s="287" t="e">
        <f ca="1">IF(E45&lt;&gt;"○", $D45*計算_係数!$D45, $D45)</f>
        <v>#DIV/0!</v>
      </c>
      <c r="G45" s="285" t="e">
        <f ca="1">$F45*計算_係数!$I45</f>
        <v>#DIV/0!</v>
      </c>
      <c r="H45" s="285" t="e">
        <f ca="1">$F45*計算_係数!$J45</f>
        <v>#DIV/0!</v>
      </c>
      <c r="I45" s="285" t="e">
        <f ca="1">$F45*計算_係数!$L45</f>
        <v>#DIV/0!</v>
      </c>
      <c r="J45" s="285" t="e">
        <f ca="1">$F45*計算_係数!$M45</f>
        <v>#DIV/0!</v>
      </c>
      <c r="K45" s="288" t="e">
        <f ca="1">$F45*計算_係数!$O45</f>
        <v>#DIV/0!</v>
      </c>
      <c r="L45" s="288" t="e">
        <f ca="1">$H45*計算_係数!$N45</f>
        <v>#DIV/0!</v>
      </c>
      <c r="M45" s="289" t="e">
        <f t="shared" ca="1" si="8"/>
        <v>#DIV/0!</v>
      </c>
      <c r="N45" s="443" t="e">
        <f ca="1"/>
        <v>#N/A</v>
      </c>
      <c r="O45" s="285" t="e">
        <f ca="1">$N45*計算_係数!$D45</f>
        <v>#N/A</v>
      </c>
      <c r="P45" s="445" t="e">
        <f ca="1"/>
        <v>#DIV/0!</v>
      </c>
      <c r="Q45" s="285" t="e">
        <f ca="1">$P45*計算_係数!$I45</f>
        <v>#DIV/0!</v>
      </c>
      <c r="R45" s="285" t="e">
        <f ca="1">$P45*計算_係数!$J45</f>
        <v>#DIV/0!</v>
      </c>
      <c r="S45" s="285" t="e">
        <f ca="1">$P45*計算_係数!$L45</f>
        <v>#DIV/0!</v>
      </c>
      <c r="T45" s="285" t="e">
        <f ca="1">$P45*計算_係数!$M45</f>
        <v>#DIV/0!</v>
      </c>
      <c r="U45" s="288" t="e">
        <f ca="1">$P45*計算_係数!$O45</f>
        <v>#DIV/0!</v>
      </c>
      <c r="V45" s="288" t="e">
        <f ca="1">$R45*計算_係数!$N45</f>
        <v>#DIV/0!</v>
      </c>
      <c r="W45" s="289" t="e">
        <f t="shared" ca="1" si="9"/>
        <v>#DIV/0!</v>
      </c>
      <c r="X45" s="287">
        <f ca="1">計算_波及効果!$X$131*計算_係数!$K45</f>
        <v>0</v>
      </c>
      <c r="Y45" s="285" t="e">
        <f ca="1">$X45*計算_係数!$D45</f>
        <v>#DIV/0!</v>
      </c>
      <c r="Z45" s="445" t="e">
        <f ca="1"/>
        <v>#DIV/0!</v>
      </c>
      <c r="AA45" s="285" t="e">
        <f ca="1">計算_係数!$I45*$Z45</f>
        <v>#DIV/0!</v>
      </c>
      <c r="AB45" s="285" t="e">
        <f ca="1">計算_係数!$J45*$Z45</f>
        <v>#DIV/0!</v>
      </c>
      <c r="AC45" s="285" t="e">
        <f ca="1">$Z45*計算_係数!$L45</f>
        <v>#DIV/0!</v>
      </c>
      <c r="AD45" s="285" t="e">
        <f ca="1">$Z45*計算_係数!$M45</f>
        <v>#DIV/0!</v>
      </c>
      <c r="AE45" s="288" t="e">
        <f ca="1">$Z45*計算_係数!$O45</f>
        <v>#DIV/0!</v>
      </c>
      <c r="AF45" s="288" t="e">
        <f ca="1">$AB45*計算_係数!$N45</f>
        <v>#DIV/0!</v>
      </c>
      <c r="AG45" s="289" t="e">
        <f t="shared" ca="1" si="10"/>
        <v>#DIV/0!</v>
      </c>
      <c r="AH45" s="287" t="e">
        <f t="shared" ca="1" si="0"/>
        <v>#DIV/0!</v>
      </c>
      <c r="AI45" s="285" t="e">
        <f t="shared" ca="1" si="1"/>
        <v>#DIV/0!</v>
      </c>
      <c r="AJ45" s="285" t="e">
        <f t="shared" ca="1" si="2"/>
        <v>#DIV/0!</v>
      </c>
      <c r="AK45" s="285" t="e">
        <f t="shared" ca="1" si="3"/>
        <v>#DIV/0!</v>
      </c>
      <c r="AL45" s="285" t="e">
        <f t="shared" ca="1" si="4"/>
        <v>#DIV/0!</v>
      </c>
      <c r="AM45" s="288" t="e">
        <f t="shared" ca="1" si="5"/>
        <v>#DIV/0!</v>
      </c>
      <c r="AN45" s="288" t="e">
        <f t="shared" ca="1" si="6"/>
        <v>#DIV/0!</v>
      </c>
      <c r="AO45" s="285" t="e">
        <f t="shared" ca="1" si="7"/>
        <v>#DIV/0!</v>
      </c>
      <c r="AP45"/>
    </row>
    <row r="46" spans="2:42" ht="15.75" x14ac:dyDescent="0.25">
      <c r="B46" s="88" t="s">
        <v>54</v>
      </c>
      <c r="C46" s="440" t="str">
        <v>-</v>
      </c>
      <c r="D46" s="441" t="e">
        <v>#DIV/0!</v>
      </c>
      <c r="E46" s="286" t="str">
        <v/>
      </c>
      <c r="F46" s="287" t="e">
        <f ca="1">IF(E46&lt;&gt;"○", $D46*計算_係数!$D46, $D46)</f>
        <v>#DIV/0!</v>
      </c>
      <c r="G46" s="285" t="e">
        <f ca="1">$F46*計算_係数!$I46</f>
        <v>#DIV/0!</v>
      </c>
      <c r="H46" s="285" t="e">
        <f ca="1">$F46*計算_係数!$J46</f>
        <v>#DIV/0!</v>
      </c>
      <c r="I46" s="285" t="e">
        <f ca="1">$F46*計算_係数!$L46</f>
        <v>#DIV/0!</v>
      </c>
      <c r="J46" s="285" t="e">
        <f ca="1">$F46*計算_係数!$M46</f>
        <v>#DIV/0!</v>
      </c>
      <c r="K46" s="288" t="e">
        <f ca="1">$F46*計算_係数!$O46</f>
        <v>#DIV/0!</v>
      </c>
      <c r="L46" s="288" t="e">
        <f ca="1">$H46*計算_係数!$N46</f>
        <v>#DIV/0!</v>
      </c>
      <c r="M46" s="289" t="e">
        <f t="shared" ca="1" si="8"/>
        <v>#DIV/0!</v>
      </c>
      <c r="N46" s="443" t="e">
        <f ca="1"/>
        <v>#N/A</v>
      </c>
      <c r="O46" s="285" t="e">
        <f ca="1">$N46*計算_係数!$D46</f>
        <v>#N/A</v>
      </c>
      <c r="P46" s="445" t="e">
        <f ca="1"/>
        <v>#DIV/0!</v>
      </c>
      <c r="Q46" s="285" t="e">
        <f ca="1">$P46*計算_係数!$I46</f>
        <v>#DIV/0!</v>
      </c>
      <c r="R46" s="285" t="e">
        <f ca="1">$P46*計算_係数!$J46</f>
        <v>#DIV/0!</v>
      </c>
      <c r="S46" s="285" t="e">
        <f ca="1">$P46*計算_係数!$L46</f>
        <v>#DIV/0!</v>
      </c>
      <c r="T46" s="285" t="e">
        <f ca="1">$P46*計算_係数!$M46</f>
        <v>#DIV/0!</v>
      </c>
      <c r="U46" s="288" t="e">
        <f ca="1">$P46*計算_係数!$O46</f>
        <v>#DIV/0!</v>
      </c>
      <c r="V46" s="288" t="e">
        <f ca="1">$R46*計算_係数!$N46</f>
        <v>#DIV/0!</v>
      </c>
      <c r="W46" s="289" t="e">
        <f t="shared" ca="1" si="9"/>
        <v>#DIV/0!</v>
      </c>
      <c r="X46" s="287">
        <f ca="1">計算_波及効果!$X$131*計算_係数!$K46</f>
        <v>0</v>
      </c>
      <c r="Y46" s="285" t="e">
        <f ca="1">$X46*計算_係数!$D46</f>
        <v>#DIV/0!</v>
      </c>
      <c r="Z46" s="445" t="e">
        <f ca="1"/>
        <v>#DIV/0!</v>
      </c>
      <c r="AA46" s="285" t="e">
        <f ca="1">計算_係数!$I46*$Z46</f>
        <v>#DIV/0!</v>
      </c>
      <c r="AB46" s="285" t="e">
        <f ca="1">計算_係数!$J46*$Z46</f>
        <v>#DIV/0!</v>
      </c>
      <c r="AC46" s="285" t="e">
        <f ca="1">$Z46*計算_係数!$L46</f>
        <v>#DIV/0!</v>
      </c>
      <c r="AD46" s="285" t="e">
        <f ca="1">$Z46*計算_係数!$M46</f>
        <v>#DIV/0!</v>
      </c>
      <c r="AE46" s="288" t="e">
        <f ca="1">$Z46*計算_係数!$O46</f>
        <v>#DIV/0!</v>
      </c>
      <c r="AF46" s="288" t="e">
        <f ca="1">$AB46*計算_係数!$N46</f>
        <v>#DIV/0!</v>
      </c>
      <c r="AG46" s="289" t="e">
        <f t="shared" ca="1" si="10"/>
        <v>#DIV/0!</v>
      </c>
      <c r="AH46" s="287" t="e">
        <f t="shared" ca="1" si="0"/>
        <v>#DIV/0!</v>
      </c>
      <c r="AI46" s="285" t="e">
        <f t="shared" ca="1" si="1"/>
        <v>#DIV/0!</v>
      </c>
      <c r="AJ46" s="285" t="e">
        <f t="shared" ca="1" si="2"/>
        <v>#DIV/0!</v>
      </c>
      <c r="AK46" s="285" t="e">
        <f t="shared" ca="1" si="3"/>
        <v>#DIV/0!</v>
      </c>
      <c r="AL46" s="285" t="e">
        <f t="shared" ca="1" si="4"/>
        <v>#DIV/0!</v>
      </c>
      <c r="AM46" s="288" t="e">
        <f t="shared" ca="1" si="5"/>
        <v>#DIV/0!</v>
      </c>
      <c r="AN46" s="288" t="e">
        <f t="shared" ca="1" si="6"/>
        <v>#DIV/0!</v>
      </c>
      <c r="AO46" s="285" t="e">
        <f t="shared" ca="1" si="7"/>
        <v>#DIV/0!</v>
      </c>
      <c r="AP46"/>
    </row>
    <row r="47" spans="2:42" ht="15.75" x14ac:dyDescent="0.25">
      <c r="B47" s="88" t="s">
        <v>56</v>
      </c>
      <c r="C47" s="440" t="str">
        <v>-</v>
      </c>
      <c r="D47" s="441" t="e">
        <v>#DIV/0!</v>
      </c>
      <c r="E47" s="286" t="str">
        <v/>
      </c>
      <c r="F47" s="287" t="e">
        <f ca="1">IF(E47&lt;&gt;"○", $D47*計算_係数!$D47, $D47)</f>
        <v>#DIV/0!</v>
      </c>
      <c r="G47" s="285" t="e">
        <f ca="1">$F47*計算_係数!$I47</f>
        <v>#DIV/0!</v>
      </c>
      <c r="H47" s="285" t="e">
        <f ca="1">$F47*計算_係数!$J47</f>
        <v>#DIV/0!</v>
      </c>
      <c r="I47" s="285" t="e">
        <f ca="1">$F47*計算_係数!$L47</f>
        <v>#DIV/0!</v>
      </c>
      <c r="J47" s="285" t="e">
        <f ca="1">$F47*計算_係数!$M47</f>
        <v>#DIV/0!</v>
      </c>
      <c r="K47" s="288" t="e">
        <f ca="1">$F47*計算_係数!$O47</f>
        <v>#DIV/0!</v>
      </c>
      <c r="L47" s="288" t="e">
        <f ca="1">$H47*計算_係数!$N47</f>
        <v>#DIV/0!</v>
      </c>
      <c r="M47" s="289" t="e">
        <f t="shared" ca="1" si="8"/>
        <v>#DIV/0!</v>
      </c>
      <c r="N47" s="443" t="e">
        <f ca="1"/>
        <v>#N/A</v>
      </c>
      <c r="O47" s="285" t="e">
        <f ca="1">$N47*計算_係数!$D47</f>
        <v>#N/A</v>
      </c>
      <c r="P47" s="445" t="e">
        <f ca="1"/>
        <v>#DIV/0!</v>
      </c>
      <c r="Q47" s="285" t="e">
        <f ca="1">$P47*計算_係数!$I47</f>
        <v>#DIV/0!</v>
      </c>
      <c r="R47" s="285" t="e">
        <f ca="1">$P47*計算_係数!$J47</f>
        <v>#DIV/0!</v>
      </c>
      <c r="S47" s="285" t="e">
        <f ca="1">$P47*計算_係数!$L47</f>
        <v>#DIV/0!</v>
      </c>
      <c r="T47" s="285" t="e">
        <f ca="1">$P47*計算_係数!$M47</f>
        <v>#DIV/0!</v>
      </c>
      <c r="U47" s="288" t="e">
        <f ca="1">$P47*計算_係数!$O47</f>
        <v>#DIV/0!</v>
      </c>
      <c r="V47" s="288" t="e">
        <f ca="1">$R47*計算_係数!$N47</f>
        <v>#DIV/0!</v>
      </c>
      <c r="W47" s="289" t="e">
        <f t="shared" ca="1" si="9"/>
        <v>#DIV/0!</v>
      </c>
      <c r="X47" s="287">
        <f ca="1">計算_波及効果!$X$131*計算_係数!$K47</f>
        <v>0</v>
      </c>
      <c r="Y47" s="285" t="e">
        <f ca="1">$X47*計算_係数!$D47</f>
        <v>#DIV/0!</v>
      </c>
      <c r="Z47" s="445" t="e">
        <f ca="1"/>
        <v>#DIV/0!</v>
      </c>
      <c r="AA47" s="285" t="e">
        <f ca="1">計算_係数!$I47*$Z47</f>
        <v>#DIV/0!</v>
      </c>
      <c r="AB47" s="285" t="e">
        <f ca="1">計算_係数!$J47*$Z47</f>
        <v>#DIV/0!</v>
      </c>
      <c r="AC47" s="285" t="e">
        <f ca="1">$Z47*計算_係数!$L47</f>
        <v>#DIV/0!</v>
      </c>
      <c r="AD47" s="285" t="e">
        <f ca="1">$Z47*計算_係数!$M47</f>
        <v>#DIV/0!</v>
      </c>
      <c r="AE47" s="288" t="e">
        <f ca="1">$Z47*計算_係数!$O47</f>
        <v>#DIV/0!</v>
      </c>
      <c r="AF47" s="288" t="e">
        <f ca="1">$AB47*計算_係数!$N47</f>
        <v>#DIV/0!</v>
      </c>
      <c r="AG47" s="289" t="e">
        <f t="shared" ca="1" si="10"/>
        <v>#DIV/0!</v>
      </c>
      <c r="AH47" s="287" t="e">
        <f t="shared" ca="1" si="0"/>
        <v>#DIV/0!</v>
      </c>
      <c r="AI47" s="285" t="e">
        <f t="shared" ca="1" si="1"/>
        <v>#DIV/0!</v>
      </c>
      <c r="AJ47" s="285" t="e">
        <f t="shared" ca="1" si="2"/>
        <v>#DIV/0!</v>
      </c>
      <c r="AK47" s="285" t="e">
        <f t="shared" ca="1" si="3"/>
        <v>#DIV/0!</v>
      </c>
      <c r="AL47" s="285" t="e">
        <f t="shared" ca="1" si="4"/>
        <v>#DIV/0!</v>
      </c>
      <c r="AM47" s="288" t="e">
        <f t="shared" ca="1" si="5"/>
        <v>#DIV/0!</v>
      </c>
      <c r="AN47" s="288" t="e">
        <f t="shared" ca="1" si="6"/>
        <v>#DIV/0!</v>
      </c>
      <c r="AO47" s="285" t="e">
        <f t="shared" ca="1" si="7"/>
        <v>#DIV/0!</v>
      </c>
      <c r="AP47"/>
    </row>
    <row r="48" spans="2:42" ht="15.75" x14ac:dyDescent="0.25">
      <c r="B48" s="88" t="s">
        <v>58</v>
      </c>
      <c r="C48" s="440" t="str">
        <v>-</v>
      </c>
      <c r="D48" s="441" t="e">
        <v>#DIV/0!</v>
      </c>
      <c r="E48" s="286" t="str">
        <v/>
      </c>
      <c r="F48" s="287" t="e">
        <f ca="1">IF(E48&lt;&gt;"○", $D48*計算_係数!$D48, $D48)</f>
        <v>#DIV/0!</v>
      </c>
      <c r="G48" s="285" t="e">
        <f ca="1">$F48*計算_係数!$I48</f>
        <v>#DIV/0!</v>
      </c>
      <c r="H48" s="285" t="e">
        <f ca="1">$F48*計算_係数!$J48</f>
        <v>#DIV/0!</v>
      </c>
      <c r="I48" s="285" t="e">
        <f ca="1">$F48*計算_係数!$L48</f>
        <v>#DIV/0!</v>
      </c>
      <c r="J48" s="285" t="e">
        <f ca="1">$F48*計算_係数!$M48</f>
        <v>#DIV/0!</v>
      </c>
      <c r="K48" s="288" t="e">
        <f ca="1">$F48*計算_係数!$O48</f>
        <v>#DIV/0!</v>
      </c>
      <c r="L48" s="288" t="e">
        <f ca="1">$H48*計算_係数!$N48</f>
        <v>#DIV/0!</v>
      </c>
      <c r="M48" s="289" t="e">
        <f t="shared" ca="1" si="8"/>
        <v>#DIV/0!</v>
      </c>
      <c r="N48" s="443" t="e">
        <f ca="1"/>
        <v>#N/A</v>
      </c>
      <c r="O48" s="285" t="e">
        <f ca="1">$N48*計算_係数!$D48</f>
        <v>#N/A</v>
      </c>
      <c r="P48" s="445" t="e">
        <f ca="1"/>
        <v>#DIV/0!</v>
      </c>
      <c r="Q48" s="285" t="e">
        <f ca="1">$P48*計算_係数!$I48</f>
        <v>#DIV/0!</v>
      </c>
      <c r="R48" s="285" t="e">
        <f ca="1">$P48*計算_係数!$J48</f>
        <v>#DIV/0!</v>
      </c>
      <c r="S48" s="285" t="e">
        <f ca="1">$P48*計算_係数!$L48</f>
        <v>#DIV/0!</v>
      </c>
      <c r="T48" s="285" t="e">
        <f ca="1">$P48*計算_係数!$M48</f>
        <v>#DIV/0!</v>
      </c>
      <c r="U48" s="288" t="e">
        <f ca="1">$P48*計算_係数!$O48</f>
        <v>#DIV/0!</v>
      </c>
      <c r="V48" s="288" t="e">
        <f ca="1">$R48*計算_係数!$N48</f>
        <v>#DIV/0!</v>
      </c>
      <c r="W48" s="289" t="e">
        <f t="shared" ca="1" si="9"/>
        <v>#DIV/0!</v>
      </c>
      <c r="X48" s="287">
        <f ca="1">計算_波及効果!$X$131*計算_係数!$K48</f>
        <v>0</v>
      </c>
      <c r="Y48" s="285" t="e">
        <f ca="1">$X48*計算_係数!$D48</f>
        <v>#DIV/0!</v>
      </c>
      <c r="Z48" s="445" t="e">
        <f ca="1"/>
        <v>#DIV/0!</v>
      </c>
      <c r="AA48" s="285" t="e">
        <f ca="1">計算_係数!$I48*$Z48</f>
        <v>#DIV/0!</v>
      </c>
      <c r="AB48" s="285" t="e">
        <f ca="1">計算_係数!$J48*$Z48</f>
        <v>#DIV/0!</v>
      </c>
      <c r="AC48" s="285" t="e">
        <f ca="1">$Z48*計算_係数!$L48</f>
        <v>#DIV/0!</v>
      </c>
      <c r="AD48" s="285" t="e">
        <f ca="1">$Z48*計算_係数!$M48</f>
        <v>#DIV/0!</v>
      </c>
      <c r="AE48" s="288" t="e">
        <f ca="1">$Z48*計算_係数!$O48</f>
        <v>#DIV/0!</v>
      </c>
      <c r="AF48" s="288" t="e">
        <f ca="1">$AB48*計算_係数!$N48</f>
        <v>#DIV/0!</v>
      </c>
      <c r="AG48" s="289" t="e">
        <f t="shared" ca="1" si="10"/>
        <v>#DIV/0!</v>
      </c>
      <c r="AH48" s="287" t="e">
        <f t="shared" ca="1" si="0"/>
        <v>#DIV/0!</v>
      </c>
      <c r="AI48" s="285" t="e">
        <f t="shared" ca="1" si="1"/>
        <v>#DIV/0!</v>
      </c>
      <c r="AJ48" s="285" t="e">
        <f t="shared" ca="1" si="2"/>
        <v>#DIV/0!</v>
      </c>
      <c r="AK48" s="285" t="e">
        <f t="shared" ca="1" si="3"/>
        <v>#DIV/0!</v>
      </c>
      <c r="AL48" s="285" t="e">
        <f t="shared" ca="1" si="4"/>
        <v>#DIV/0!</v>
      </c>
      <c r="AM48" s="288" t="e">
        <f t="shared" ca="1" si="5"/>
        <v>#DIV/0!</v>
      </c>
      <c r="AN48" s="288" t="e">
        <f t="shared" ca="1" si="6"/>
        <v>#DIV/0!</v>
      </c>
      <c r="AO48" s="285" t="e">
        <f t="shared" ca="1" si="7"/>
        <v>#DIV/0!</v>
      </c>
      <c r="AP48"/>
    </row>
    <row r="49" spans="2:42" ht="15.75" x14ac:dyDescent="0.25">
      <c r="B49" s="88" t="s">
        <v>60</v>
      </c>
      <c r="C49" s="440" t="str">
        <v>-</v>
      </c>
      <c r="D49" s="441" t="e">
        <v>#DIV/0!</v>
      </c>
      <c r="E49" s="286" t="str">
        <v/>
      </c>
      <c r="F49" s="287" t="e">
        <f ca="1">IF(E49&lt;&gt;"○", $D49*計算_係数!$D49, $D49)</f>
        <v>#DIV/0!</v>
      </c>
      <c r="G49" s="285" t="e">
        <f ca="1">$F49*計算_係数!$I49</f>
        <v>#DIV/0!</v>
      </c>
      <c r="H49" s="285" t="e">
        <f ca="1">$F49*計算_係数!$J49</f>
        <v>#DIV/0!</v>
      </c>
      <c r="I49" s="285" t="e">
        <f ca="1">$F49*計算_係数!$L49</f>
        <v>#DIV/0!</v>
      </c>
      <c r="J49" s="285" t="e">
        <f ca="1">$F49*計算_係数!$M49</f>
        <v>#DIV/0!</v>
      </c>
      <c r="K49" s="288" t="e">
        <f ca="1">$F49*計算_係数!$O49</f>
        <v>#DIV/0!</v>
      </c>
      <c r="L49" s="288" t="e">
        <f ca="1">$H49*計算_係数!$N49</f>
        <v>#DIV/0!</v>
      </c>
      <c r="M49" s="289" t="e">
        <f t="shared" ca="1" si="8"/>
        <v>#DIV/0!</v>
      </c>
      <c r="N49" s="443" t="e">
        <f ca="1"/>
        <v>#N/A</v>
      </c>
      <c r="O49" s="285" t="e">
        <f ca="1">$N49*計算_係数!$D49</f>
        <v>#N/A</v>
      </c>
      <c r="P49" s="445" t="e">
        <f ca="1"/>
        <v>#DIV/0!</v>
      </c>
      <c r="Q49" s="285" t="e">
        <f ca="1">$P49*計算_係数!$I49</f>
        <v>#DIV/0!</v>
      </c>
      <c r="R49" s="285" t="e">
        <f ca="1">$P49*計算_係数!$J49</f>
        <v>#DIV/0!</v>
      </c>
      <c r="S49" s="285" t="e">
        <f ca="1">$P49*計算_係数!$L49</f>
        <v>#DIV/0!</v>
      </c>
      <c r="T49" s="285" t="e">
        <f ca="1">$P49*計算_係数!$M49</f>
        <v>#DIV/0!</v>
      </c>
      <c r="U49" s="288" t="e">
        <f ca="1">$P49*計算_係数!$O49</f>
        <v>#DIV/0!</v>
      </c>
      <c r="V49" s="288" t="e">
        <f ca="1">$R49*計算_係数!$N49</f>
        <v>#DIV/0!</v>
      </c>
      <c r="W49" s="289" t="e">
        <f t="shared" ca="1" si="9"/>
        <v>#DIV/0!</v>
      </c>
      <c r="X49" s="287">
        <f ca="1">計算_波及効果!$X$131*計算_係数!$K49</f>
        <v>0</v>
      </c>
      <c r="Y49" s="285" t="e">
        <f ca="1">$X49*計算_係数!$D49</f>
        <v>#DIV/0!</v>
      </c>
      <c r="Z49" s="445" t="e">
        <f ca="1"/>
        <v>#DIV/0!</v>
      </c>
      <c r="AA49" s="285" t="e">
        <f ca="1">計算_係数!$I49*$Z49</f>
        <v>#DIV/0!</v>
      </c>
      <c r="AB49" s="285" t="e">
        <f ca="1">計算_係数!$J49*$Z49</f>
        <v>#DIV/0!</v>
      </c>
      <c r="AC49" s="285" t="e">
        <f ca="1">$Z49*計算_係数!$L49</f>
        <v>#DIV/0!</v>
      </c>
      <c r="AD49" s="285" t="e">
        <f ca="1">$Z49*計算_係数!$M49</f>
        <v>#DIV/0!</v>
      </c>
      <c r="AE49" s="288" t="e">
        <f ca="1">$Z49*計算_係数!$O49</f>
        <v>#DIV/0!</v>
      </c>
      <c r="AF49" s="288" t="e">
        <f ca="1">$AB49*計算_係数!$N49</f>
        <v>#DIV/0!</v>
      </c>
      <c r="AG49" s="289" t="e">
        <f t="shared" ca="1" si="10"/>
        <v>#DIV/0!</v>
      </c>
      <c r="AH49" s="287" t="e">
        <f t="shared" ca="1" si="0"/>
        <v>#DIV/0!</v>
      </c>
      <c r="AI49" s="285" t="e">
        <f t="shared" ca="1" si="1"/>
        <v>#DIV/0!</v>
      </c>
      <c r="AJ49" s="285" t="e">
        <f t="shared" ca="1" si="2"/>
        <v>#DIV/0!</v>
      </c>
      <c r="AK49" s="285" t="e">
        <f t="shared" ca="1" si="3"/>
        <v>#DIV/0!</v>
      </c>
      <c r="AL49" s="285" t="e">
        <f t="shared" ca="1" si="4"/>
        <v>#DIV/0!</v>
      </c>
      <c r="AM49" s="288" t="e">
        <f t="shared" ca="1" si="5"/>
        <v>#DIV/0!</v>
      </c>
      <c r="AN49" s="288" t="e">
        <f t="shared" ca="1" si="6"/>
        <v>#DIV/0!</v>
      </c>
      <c r="AO49" s="285" t="e">
        <f t="shared" ca="1" si="7"/>
        <v>#DIV/0!</v>
      </c>
      <c r="AP49"/>
    </row>
    <row r="50" spans="2:42" ht="15.75" x14ac:dyDescent="0.25">
      <c r="B50" s="88" t="s">
        <v>62</v>
      </c>
      <c r="C50" s="440" t="str">
        <v>-</v>
      </c>
      <c r="D50" s="441" t="e">
        <v>#DIV/0!</v>
      </c>
      <c r="E50" s="286" t="str">
        <v/>
      </c>
      <c r="F50" s="287" t="e">
        <f ca="1">IF(E50&lt;&gt;"○", $D50*計算_係数!$D50, $D50)</f>
        <v>#DIV/0!</v>
      </c>
      <c r="G50" s="285" t="e">
        <f ca="1">$F50*計算_係数!$I50</f>
        <v>#DIV/0!</v>
      </c>
      <c r="H50" s="285" t="e">
        <f ca="1">$F50*計算_係数!$J50</f>
        <v>#DIV/0!</v>
      </c>
      <c r="I50" s="285" t="e">
        <f ca="1">$F50*計算_係数!$L50</f>
        <v>#DIV/0!</v>
      </c>
      <c r="J50" s="285" t="e">
        <f ca="1">$F50*計算_係数!$M50</f>
        <v>#DIV/0!</v>
      </c>
      <c r="K50" s="288" t="e">
        <f ca="1">$F50*計算_係数!$O50</f>
        <v>#DIV/0!</v>
      </c>
      <c r="L50" s="288" t="e">
        <f ca="1">$H50*計算_係数!$N50</f>
        <v>#DIV/0!</v>
      </c>
      <c r="M50" s="289" t="e">
        <f t="shared" ca="1" si="8"/>
        <v>#DIV/0!</v>
      </c>
      <c r="N50" s="443" t="e">
        <f ca="1"/>
        <v>#N/A</v>
      </c>
      <c r="O50" s="285" t="e">
        <f ca="1">$N50*計算_係数!$D50</f>
        <v>#N/A</v>
      </c>
      <c r="P50" s="445" t="e">
        <f ca="1"/>
        <v>#DIV/0!</v>
      </c>
      <c r="Q50" s="285" t="e">
        <f ca="1">$P50*計算_係数!$I50</f>
        <v>#DIV/0!</v>
      </c>
      <c r="R50" s="285" t="e">
        <f ca="1">$P50*計算_係数!$J50</f>
        <v>#DIV/0!</v>
      </c>
      <c r="S50" s="285" t="e">
        <f ca="1">$P50*計算_係数!$L50</f>
        <v>#DIV/0!</v>
      </c>
      <c r="T50" s="285" t="e">
        <f ca="1">$P50*計算_係数!$M50</f>
        <v>#DIV/0!</v>
      </c>
      <c r="U50" s="288" t="e">
        <f ca="1">$P50*計算_係数!$O50</f>
        <v>#DIV/0!</v>
      </c>
      <c r="V50" s="288" t="e">
        <f ca="1">$R50*計算_係数!$N50</f>
        <v>#DIV/0!</v>
      </c>
      <c r="W50" s="289" t="e">
        <f t="shared" ca="1" si="9"/>
        <v>#DIV/0!</v>
      </c>
      <c r="X50" s="287">
        <f ca="1">計算_波及効果!$X$131*計算_係数!$K50</f>
        <v>0</v>
      </c>
      <c r="Y50" s="285" t="e">
        <f ca="1">$X50*計算_係数!$D50</f>
        <v>#DIV/0!</v>
      </c>
      <c r="Z50" s="445" t="e">
        <f ca="1"/>
        <v>#DIV/0!</v>
      </c>
      <c r="AA50" s="285" t="e">
        <f ca="1">計算_係数!$I50*$Z50</f>
        <v>#DIV/0!</v>
      </c>
      <c r="AB50" s="285" t="e">
        <f ca="1">計算_係数!$J50*$Z50</f>
        <v>#DIV/0!</v>
      </c>
      <c r="AC50" s="285" t="e">
        <f ca="1">$Z50*計算_係数!$L50</f>
        <v>#DIV/0!</v>
      </c>
      <c r="AD50" s="285" t="e">
        <f ca="1">$Z50*計算_係数!$M50</f>
        <v>#DIV/0!</v>
      </c>
      <c r="AE50" s="288" t="e">
        <f ca="1">$Z50*計算_係数!$O50</f>
        <v>#DIV/0!</v>
      </c>
      <c r="AF50" s="288" t="e">
        <f ca="1">$AB50*計算_係数!$N50</f>
        <v>#DIV/0!</v>
      </c>
      <c r="AG50" s="289" t="e">
        <f t="shared" ca="1" si="10"/>
        <v>#DIV/0!</v>
      </c>
      <c r="AH50" s="287" t="e">
        <f t="shared" ca="1" si="0"/>
        <v>#DIV/0!</v>
      </c>
      <c r="AI50" s="285" t="e">
        <f t="shared" ca="1" si="1"/>
        <v>#DIV/0!</v>
      </c>
      <c r="AJ50" s="285" t="e">
        <f t="shared" ca="1" si="2"/>
        <v>#DIV/0!</v>
      </c>
      <c r="AK50" s="285" t="e">
        <f t="shared" ca="1" si="3"/>
        <v>#DIV/0!</v>
      </c>
      <c r="AL50" s="285" t="e">
        <f t="shared" ca="1" si="4"/>
        <v>#DIV/0!</v>
      </c>
      <c r="AM50" s="288" t="e">
        <f t="shared" ca="1" si="5"/>
        <v>#DIV/0!</v>
      </c>
      <c r="AN50" s="288" t="e">
        <f t="shared" ca="1" si="6"/>
        <v>#DIV/0!</v>
      </c>
      <c r="AO50" s="285" t="e">
        <f t="shared" ca="1" si="7"/>
        <v>#DIV/0!</v>
      </c>
      <c r="AP50"/>
    </row>
    <row r="51" spans="2:42" ht="15.75" x14ac:dyDescent="0.25">
      <c r="B51" s="88" t="s">
        <v>64</v>
      </c>
      <c r="C51" s="440" t="str">
        <v>-</v>
      </c>
      <c r="D51" s="441" t="e">
        <v>#DIV/0!</v>
      </c>
      <c r="E51" s="286" t="str">
        <v/>
      </c>
      <c r="F51" s="287" t="e">
        <f ca="1">IF(E51&lt;&gt;"○", $D51*計算_係数!$D51, $D51)</f>
        <v>#DIV/0!</v>
      </c>
      <c r="G51" s="285" t="e">
        <f ca="1">$F51*計算_係数!$I51</f>
        <v>#DIV/0!</v>
      </c>
      <c r="H51" s="285" t="e">
        <f ca="1">$F51*計算_係数!$J51</f>
        <v>#DIV/0!</v>
      </c>
      <c r="I51" s="285" t="e">
        <f ca="1">$F51*計算_係数!$L51</f>
        <v>#DIV/0!</v>
      </c>
      <c r="J51" s="285" t="e">
        <f ca="1">$F51*計算_係数!$M51</f>
        <v>#DIV/0!</v>
      </c>
      <c r="K51" s="288" t="e">
        <f ca="1">$F51*計算_係数!$O51</f>
        <v>#DIV/0!</v>
      </c>
      <c r="L51" s="288" t="e">
        <f ca="1">$H51*計算_係数!$N51</f>
        <v>#DIV/0!</v>
      </c>
      <c r="M51" s="289" t="e">
        <f t="shared" ca="1" si="8"/>
        <v>#DIV/0!</v>
      </c>
      <c r="N51" s="443" t="e">
        <f ca="1"/>
        <v>#N/A</v>
      </c>
      <c r="O51" s="285" t="e">
        <f ca="1">$N51*計算_係数!$D51</f>
        <v>#N/A</v>
      </c>
      <c r="P51" s="445" t="e">
        <f ca="1"/>
        <v>#DIV/0!</v>
      </c>
      <c r="Q51" s="285" t="e">
        <f ca="1">$P51*計算_係数!$I51</f>
        <v>#DIV/0!</v>
      </c>
      <c r="R51" s="285" t="e">
        <f ca="1">$P51*計算_係数!$J51</f>
        <v>#DIV/0!</v>
      </c>
      <c r="S51" s="285" t="e">
        <f ca="1">$P51*計算_係数!$L51</f>
        <v>#DIV/0!</v>
      </c>
      <c r="T51" s="285" t="e">
        <f ca="1">$P51*計算_係数!$M51</f>
        <v>#DIV/0!</v>
      </c>
      <c r="U51" s="288" t="e">
        <f ca="1">$P51*計算_係数!$O51</f>
        <v>#DIV/0!</v>
      </c>
      <c r="V51" s="288" t="e">
        <f ca="1">$R51*計算_係数!$N51</f>
        <v>#DIV/0!</v>
      </c>
      <c r="W51" s="289" t="e">
        <f t="shared" ca="1" si="9"/>
        <v>#DIV/0!</v>
      </c>
      <c r="X51" s="287">
        <f ca="1">計算_波及効果!$X$131*計算_係数!$K51</f>
        <v>0</v>
      </c>
      <c r="Y51" s="285" t="e">
        <f ca="1">$X51*計算_係数!$D51</f>
        <v>#DIV/0!</v>
      </c>
      <c r="Z51" s="445" t="e">
        <f ca="1"/>
        <v>#DIV/0!</v>
      </c>
      <c r="AA51" s="285" t="e">
        <f ca="1">計算_係数!$I51*$Z51</f>
        <v>#DIV/0!</v>
      </c>
      <c r="AB51" s="285" t="e">
        <f ca="1">計算_係数!$J51*$Z51</f>
        <v>#DIV/0!</v>
      </c>
      <c r="AC51" s="285" t="e">
        <f ca="1">$Z51*計算_係数!$L51</f>
        <v>#DIV/0!</v>
      </c>
      <c r="AD51" s="285" t="e">
        <f ca="1">$Z51*計算_係数!$M51</f>
        <v>#DIV/0!</v>
      </c>
      <c r="AE51" s="288" t="e">
        <f ca="1">$Z51*計算_係数!$O51</f>
        <v>#DIV/0!</v>
      </c>
      <c r="AF51" s="288" t="e">
        <f ca="1">$AB51*計算_係数!$N51</f>
        <v>#DIV/0!</v>
      </c>
      <c r="AG51" s="289" t="e">
        <f t="shared" ca="1" si="10"/>
        <v>#DIV/0!</v>
      </c>
      <c r="AH51" s="287" t="e">
        <f t="shared" ca="1" si="0"/>
        <v>#DIV/0!</v>
      </c>
      <c r="AI51" s="285" t="e">
        <f t="shared" ca="1" si="1"/>
        <v>#DIV/0!</v>
      </c>
      <c r="AJ51" s="285" t="e">
        <f t="shared" ca="1" si="2"/>
        <v>#DIV/0!</v>
      </c>
      <c r="AK51" s="285" t="e">
        <f t="shared" ca="1" si="3"/>
        <v>#DIV/0!</v>
      </c>
      <c r="AL51" s="285" t="e">
        <f t="shared" ca="1" si="4"/>
        <v>#DIV/0!</v>
      </c>
      <c r="AM51" s="288" t="e">
        <f t="shared" ca="1" si="5"/>
        <v>#DIV/0!</v>
      </c>
      <c r="AN51" s="288" t="e">
        <f t="shared" ca="1" si="6"/>
        <v>#DIV/0!</v>
      </c>
      <c r="AO51" s="285" t="e">
        <f t="shared" ca="1" si="7"/>
        <v>#DIV/0!</v>
      </c>
      <c r="AP51"/>
    </row>
    <row r="52" spans="2:42" ht="15.75" x14ac:dyDescent="0.25">
      <c r="B52" s="88" t="s">
        <v>66</v>
      </c>
      <c r="C52" s="440" t="str">
        <v>-</v>
      </c>
      <c r="D52" s="441" t="e">
        <v>#DIV/0!</v>
      </c>
      <c r="E52" s="286" t="str">
        <v/>
      </c>
      <c r="F52" s="287" t="e">
        <f ca="1">IF(E52&lt;&gt;"○", $D52*計算_係数!$D52, $D52)</f>
        <v>#DIV/0!</v>
      </c>
      <c r="G52" s="285" t="e">
        <f ca="1">$F52*計算_係数!$I52</f>
        <v>#DIV/0!</v>
      </c>
      <c r="H52" s="285" t="e">
        <f ca="1">$F52*計算_係数!$J52</f>
        <v>#DIV/0!</v>
      </c>
      <c r="I52" s="285" t="e">
        <f ca="1">$F52*計算_係数!$L52</f>
        <v>#DIV/0!</v>
      </c>
      <c r="J52" s="285" t="e">
        <f ca="1">$F52*計算_係数!$M52</f>
        <v>#DIV/0!</v>
      </c>
      <c r="K52" s="288" t="e">
        <f ca="1">$F52*計算_係数!$O52</f>
        <v>#DIV/0!</v>
      </c>
      <c r="L52" s="288" t="e">
        <f ca="1">$H52*計算_係数!$N52</f>
        <v>#DIV/0!</v>
      </c>
      <c r="M52" s="289" t="e">
        <f t="shared" ca="1" si="8"/>
        <v>#DIV/0!</v>
      </c>
      <c r="N52" s="443" t="e">
        <f ca="1"/>
        <v>#N/A</v>
      </c>
      <c r="O52" s="285" t="e">
        <f ca="1">$N52*計算_係数!$D52</f>
        <v>#N/A</v>
      </c>
      <c r="P52" s="445" t="e">
        <f ca="1"/>
        <v>#DIV/0!</v>
      </c>
      <c r="Q52" s="285" t="e">
        <f ca="1">$P52*計算_係数!$I52</f>
        <v>#DIV/0!</v>
      </c>
      <c r="R52" s="285" t="e">
        <f ca="1">$P52*計算_係数!$J52</f>
        <v>#DIV/0!</v>
      </c>
      <c r="S52" s="285" t="e">
        <f ca="1">$P52*計算_係数!$L52</f>
        <v>#DIV/0!</v>
      </c>
      <c r="T52" s="285" t="e">
        <f ca="1">$P52*計算_係数!$M52</f>
        <v>#DIV/0!</v>
      </c>
      <c r="U52" s="288" t="e">
        <f ca="1">$P52*計算_係数!$O52</f>
        <v>#DIV/0!</v>
      </c>
      <c r="V52" s="288" t="e">
        <f ca="1">$R52*計算_係数!$N52</f>
        <v>#DIV/0!</v>
      </c>
      <c r="W52" s="289" t="e">
        <f t="shared" ca="1" si="9"/>
        <v>#DIV/0!</v>
      </c>
      <c r="X52" s="287">
        <f ca="1">計算_波及効果!$X$131*計算_係数!$K52</f>
        <v>0</v>
      </c>
      <c r="Y52" s="285" t="e">
        <f ca="1">$X52*計算_係数!$D52</f>
        <v>#DIV/0!</v>
      </c>
      <c r="Z52" s="445" t="e">
        <f ca="1"/>
        <v>#DIV/0!</v>
      </c>
      <c r="AA52" s="285" t="e">
        <f ca="1">計算_係数!$I52*$Z52</f>
        <v>#DIV/0!</v>
      </c>
      <c r="AB52" s="285" t="e">
        <f ca="1">計算_係数!$J52*$Z52</f>
        <v>#DIV/0!</v>
      </c>
      <c r="AC52" s="285" t="e">
        <f ca="1">$Z52*計算_係数!$L52</f>
        <v>#DIV/0!</v>
      </c>
      <c r="AD52" s="285" t="e">
        <f ca="1">$Z52*計算_係数!$M52</f>
        <v>#DIV/0!</v>
      </c>
      <c r="AE52" s="288" t="e">
        <f ca="1">$Z52*計算_係数!$O52</f>
        <v>#DIV/0!</v>
      </c>
      <c r="AF52" s="288" t="e">
        <f ca="1">$AB52*計算_係数!$N52</f>
        <v>#DIV/0!</v>
      </c>
      <c r="AG52" s="289" t="e">
        <f t="shared" ca="1" si="10"/>
        <v>#DIV/0!</v>
      </c>
      <c r="AH52" s="287" t="e">
        <f t="shared" ca="1" si="0"/>
        <v>#DIV/0!</v>
      </c>
      <c r="AI52" s="285" t="e">
        <f t="shared" ca="1" si="1"/>
        <v>#DIV/0!</v>
      </c>
      <c r="AJ52" s="285" t="e">
        <f t="shared" ca="1" si="2"/>
        <v>#DIV/0!</v>
      </c>
      <c r="AK52" s="285" t="e">
        <f t="shared" ca="1" si="3"/>
        <v>#DIV/0!</v>
      </c>
      <c r="AL52" s="285" t="e">
        <f t="shared" ca="1" si="4"/>
        <v>#DIV/0!</v>
      </c>
      <c r="AM52" s="288" t="e">
        <f t="shared" ca="1" si="5"/>
        <v>#DIV/0!</v>
      </c>
      <c r="AN52" s="288" t="e">
        <f t="shared" ca="1" si="6"/>
        <v>#DIV/0!</v>
      </c>
      <c r="AO52" s="285" t="e">
        <f t="shared" ca="1" si="7"/>
        <v>#DIV/0!</v>
      </c>
      <c r="AP52"/>
    </row>
    <row r="53" spans="2:42" ht="15.75" x14ac:dyDescent="0.25">
      <c r="B53" s="88" t="s">
        <v>68</v>
      </c>
      <c r="C53" s="440" t="str">
        <v>-</v>
      </c>
      <c r="D53" s="441" t="e">
        <v>#DIV/0!</v>
      </c>
      <c r="E53" s="286" t="str">
        <v/>
      </c>
      <c r="F53" s="287" t="e">
        <f ca="1">IF(E53&lt;&gt;"○", $D53*計算_係数!$D53, $D53)</f>
        <v>#DIV/0!</v>
      </c>
      <c r="G53" s="285" t="e">
        <f ca="1">$F53*計算_係数!$I53</f>
        <v>#DIV/0!</v>
      </c>
      <c r="H53" s="285" t="e">
        <f ca="1">$F53*計算_係数!$J53</f>
        <v>#DIV/0!</v>
      </c>
      <c r="I53" s="285" t="e">
        <f ca="1">$F53*計算_係数!$L53</f>
        <v>#DIV/0!</v>
      </c>
      <c r="J53" s="285" t="e">
        <f ca="1">$F53*計算_係数!$M53</f>
        <v>#DIV/0!</v>
      </c>
      <c r="K53" s="288" t="e">
        <f ca="1">$F53*計算_係数!$O53</f>
        <v>#DIV/0!</v>
      </c>
      <c r="L53" s="288" t="e">
        <f ca="1">$H53*計算_係数!$N53</f>
        <v>#DIV/0!</v>
      </c>
      <c r="M53" s="289" t="e">
        <f t="shared" ca="1" si="8"/>
        <v>#DIV/0!</v>
      </c>
      <c r="N53" s="443" t="e">
        <f ca="1"/>
        <v>#N/A</v>
      </c>
      <c r="O53" s="285" t="e">
        <f ca="1">$N53*計算_係数!$D53</f>
        <v>#N/A</v>
      </c>
      <c r="P53" s="445" t="e">
        <f ca="1"/>
        <v>#DIV/0!</v>
      </c>
      <c r="Q53" s="285" t="e">
        <f ca="1">$P53*計算_係数!$I53</f>
        <v>#DIV/0!</v>
      </c>
      <c r="R53" s="285" t="e">
        <f ca="1">$P53*計算_係数!$J53</f>
        <v>#DIV/0!</v>
      </c>
      <c r="S53" s="285" t="e">
        <f ca="1">$P53*計算_係数!$L53</f>
        <v>#DIV/0!</v>
      </c>
      <c r="T53" s="285" t="e">
        <f ca="1">$P53*計算_係数!$M53</f>
        <v>#DIV/0!</v>
      </c>
      <c r="U53" s="288" t="e">
        <f ca="1">$P53*計算_係数!$O53</f>
        <v>#DIV/0!</v>
      </c>
      <c r="V53" s="288" t="e">
        <f ca="1">$R53*計算_係数!$N53</f>
        <v>#DIV/0!</v>
      </c>
      <c r="W53" s="289" t="e">
        <f t="shared" ca="1" si="9"/>
        <v>#DIV/0!</v>
      </c>
      <c r="X53" s="287">
        <f ca="1">計算_波及効果!$X$131*計算_係数!$K53</f>
        <v>0</v>
      </c>
      <c r="Y53" s="285" t="e">
        <f ca="1">$X53*計算_係数!$D53</f>
        <v>#DIV/0!</v>
      </c>
      <c r="Z53" s="445" t="e">
        <f ca="1"/>
        <v>#DIV/0!</v>
      </c>
      <c r="AA53" s="285" t="e">
        <f ca="1">計算_係数!$I53*$Z53</f>
        <v>#DIV/0!</v>
      </c>
      <c r="AB53" s="285" t="e">
        <f ca="1">計算_係数!$J53*$Z53</f>
        <v>#DIV/0!</v>
      </c>
      <c r="AC53" s="285" t="e">
        <f ca="1">$Z53*計算_係数!$L53</f>
        <v>#DIV/0!</v>
      </c>
      <c r="AD53" s="285" t="e">
        <f ca="1">$Z53*計算_係数!$M53</f>
        <v>#DIV/0!</v>
      </c>
      <c r="AE53" s="288" t="e">
        <f ca="1">$Z53*計算_係数!$O53</f>
        <v>#DIV/0!</v>
      </c>
      <c r="AF53" s="288" t="e">
        <f ca="1">$AB53*計算_係数!$N53</f>
        <v>#DIV/0!</v>
      </c>
      <c r="AG53" s="289" t="e">
        <f t="shared" ca="1" si="10"/>
        <v>#DIV/0!</v>
      </c>
      <c r="AH53" s="287" t="e">
        <f t="shared" ca="1" si="0"/>
        <v>#DIV/0!</v>
      </c>
      <c r="AI53" s="285" t="e">
        <f t="shared" ca="1" si="1"/>
        <v>#DIV/0!</v>
      </c>
      <c r="AJ53" s="285" t="e">
        <f t="shared" ca="1" si="2"/>
        <v>#DIV/0!</v>
      </c>
      <c r="AK53" s="285" t="e">
        <f t="shared" ca="1" si="3"/>
        <v>#DIV/0!</v>
      </c>
      <c r="AL53" s="285" t="e">
        <f t="shared" ca="1" si="4"/>
        <v>#DIV/0!</v>
      </c>
      <c r="AM53" s="288" t="e">
        <f t="shared" ca="1" si="5"/>
        <v>#DIV/0!</v>
      </c>
      <c r="AN53" s="288" t="e">
        <f t="shared" ca="1" si="6"/>
        <v>#DIV/0!</v>
      </c>
      <c r="AO53" s="285" t="e">
        <f t="shared" ca="1" si="7"/>
        <v>#DIV/0!</v>
      </c>
      <c r="AP53"/>
    </row>
    <row r="54" spans="2:42" ht="15.75" x14ac:dyDescent="0.25">
      <c r="B54" s="88" t="s">
        <v>70</v>
      </c>
      <c r="C54" s="440" t="str">
        <v>-</v>
      </c>
      <c r="D54" s="441" t="e">
        <v>#DIV/0!</v>
      </c>
      <c r="E54" s="286" t="str">
        <v/>
      </c>
      <c r="F54" s="287" t="e">
        <f ca="1">IF(E54&lt;&gt;"○", $D54*計算_係数!$D54, $D54)</f>
        <v>#DIV/0!</v>
      </c>
      <c r="G54" s="285" t="e">
        <f ca="1">$F54*計算_係数!$I54</f>
        <v>#DIV/0!</v>
      </c>
      <c r="H54" s="285" t="e">
        <f ca="1">$F54*計算_係数!$J54</f>
        <v>#DIV/0!</v>
      </c>
      <c r="I54" s="285" t="e">
        <f ca="1">$F54*計算_係数!$L54</f>
        <v>#DIV/0!</v>
      </c>
      <c r="J54" s="285" t="e">
        <f ca="1">$F54*計算_係数!$M54</f>
        <v>#DIV/0!</v>
      </c>
      <c r="K54" s="288" t="e">
        <f ca="1">$F54*計算_係数!$O54</f>
        <v>#DIV/0!</v>
      </c>
      <c r="L54" s="288" t="e">
        <f ca="1">$H54*計算_係数!$N54</f>
        <v>#DIV/0!</v>
      </c>
      <c r="M54" s="289" t="e">
        <f t="shared" ca="1" si="8"/>
        <v>#DIV/0!</v>
      </c>
      <c r="N54" s="443" t="e">
        <f ca="1"/>
        <v>#N/A</v>
      </c>
      <c r="O54" s="285" t="e">
        <f ca="1">$N54*計算_係数!$D54</f>
        <v>#N/A</v>
      </c>
      <c r="P54" s="445" t="e">
        <f ca="1"/>
        <v>#DIV/0!</v>
      </c>
      <c r="Q54" s="285" t="e">
        <f ca="1">$P54*計算_係数!$I54</f>
        <v>#DIV/0!</v>
      </c>
      <c r="R54" s="285" t="e">
        <f ca="1">$P54*計算_係数!$J54</f>
        <v>#DIV/0!</v>
      </c>
      <c r="S54" s="285" t="e">
        <f ca="1">$P54*計算_係数!$L54</f>
        <v>#DIV/0!</v>
      </c>
      <c r="T54" s="285" t="e">
        <f ca="1">$P54*計算_係数!$M54</f>
        <v>#DIV/0!</v>
      </c>
      <c r="U54" s="288" t="e">
        <f ca="1">$P54*計算_係数!$O54</f>
        <v>#DIV/0!</v>
      </c>
      <c r="V54" s="288" t="e">
        <f ca="1">$R54*計算_係数!$N54</f>
        <v>#DIV/0!</v>
      </c>
      <c r="W54" s="289" t="e">
        <f t="shared" ca="1" si="9"/>
        <v>#DIV/0!</v>
      </c>
      <c r="X54" s="287">
        <f ca="1">計算_波及効果!$X$131*計算_係数!$K54</f>
        <v>0</v>
      </c>
      <c r="Y54" s="285" t="e">
        <f ca="1">$X54*計算_係数!$D54</f>
        <v>#DIV/0!</v>
      </c>
      <c r="Z54" s="445" t="e">
        <f ca="1"/>
        <v>#DIV/0!</v>
      </c>
      <c r="AA54" s="285" t="e">
        <f ca="1">計算_係数!$I54*$Z54</f>
        <v>#DIV/0!</v>
      </c>
      <c r="AB54" s="285" t="e">
        <f ca="1">計算_係数!$J54*$Z54</f>
        <v>#DIV/0!</v>
      </c>
      <c r="AC54" s="285" t="e">
        <f ca="1">$Z54*計算_係数!$L54</f>
        <v>#DIV/0!</v>
      </c>
      <c r="AD54" s="285" t="e">
        <f ca="1">$Z54*計算_係数!$M54</f>
        <v>#DIV/0!</v>
      </c>
      <c r="AE54" s="288" t="e">
        <f ca="1">$Z54*計算_係数!$O54</f>
        <v>#DIV/0!</v>
      </c>
      <c r="AF54" s="288" t="e">
        <f ca="1">$AB54*計算_係数!$N54</f>
        <v>#DIV/0!</v>
      </c>
      <c r="AG54" s="289" t="e">
        <f t="shared" ca="1" si="10"/>
        <v>#DIV/0!</v>
      </c>
      <c r="AH54" s="287" t="e">
        <f t="shared" ca="1" si="0"/>
        <v>#DIV/0!</v>
      </c>
      <c r="AI54" s="285" t="e">
        <f t="shared" ca="1" si="1"/>
        <v>#DIV/0!</v>
      </c>
      <c r="AJ54" s="285" t="e">
        <f t="shared" ca="1" si="2"/>
        <v>#DIV/0!</v>
      </c>
      <c r="AK54" s="285" t="e">
        <f t="shared" ca="1" si="3"/>
        <v>#DIV/0!</v>
      </c>
      <c r="AL54" s="285" t="e">
        <f t="shared" ca="1" si="4"/>
        <v>#DIV/0!</v>
      </c>
      <c r="AM54" s="288" t="e">
        <f t="shared" ca="1" si="5"/>
        <v>#DIV/0!</v>
      </c>
      <c r="AN54" s="288" t="e">
        <f t="shared" ca="1" si="6"/>
        <v>#DIV/0!</v>
      </c>
      <c r="AO54" s="285" t="e">
        <f t="shared" ca="1" si="7"/>
        <v>#DIV/0!</v>
      </c>
      <c r="AP54"/>
    </row>
    <row r="55" spans="2:42" ht="15.75" x14ac:dyDescent="0.25">
      <c r="B55" s="88" t="s">
        <v>72</v>
      </c>
      <c r="C55" s="440" t="str">
        <v>-</v>
      </c>
      <c r="D55" s="441" t="e">
        <v>#DIV/0!</v>
      </c>
      <c r="E55" s="286" t="str">
        <v/>
      </c>
      <c r="F55" s="287" t="e">
        <f ca="1">IF(E55&lt;&gt;"○", $D55*計算_係数!$D55, $D55)</f>
        <v>#DIV/0!</v>
      </c>
      <c r="G55" s="285" t="e">
        <f ca="1">$F55*計算_係数!$I55</f>
        <v>#DIV/0!</v>
      </c>
      <c r="H55" s="285" t="e">
        <f ca="1">$F55*計算_係数!$J55</f>
        <v>#DIV/0!</v>
      </c>
      <c r="I55" s="285" t="e">
        <f ca="1">$F55*計算_係数!$L55</f>
        <v>#DIV/0!</v>
      </c>
      <c r="J55" s="285" t="e">
        <f ca="1">$F55*計算_係数!$M55</f>
        <v>#DIV/0!</v>
      </c>
      <c r="K55" s="288" t="e">
        <f ca="1">$F55*計算_係数!$O55</f>
        <v>#DIV/0!</v>
      </c>
      <c r="L55" s="288" t="e">
        <f ca="1">$H55*計算_係数!$N55</f>
        <v>#DIV/0!</v>
      </c>
      <c r="M55" s="289" t="e">
        <f t="shared" ca="1" si="8"/>
        <v>#DIV/0!</v>
      </c>
      <c r="N55" s="443" t="e">
        <f ca="1"/>
        <v>#N/A</v>
      </c>
      <c r="O55" s="285" t="e">
        <f ca="1">$N55*計算_係数!$D55</f>
        <v>#N/A</v>
      </c>
      <c r="P55" s="445" t="e">
        <f ca="1"/>
        <v>#DIV/0!</v>
      </c>
      <c r="Q55" s="285" t="e">
        <f ca="1">$P55*計算_係数!$I55</f>
        <v>#DIV/0!</v>
      </c>
      <c r="R55" s="285" t="e">
        <f ca="1">$P55*計算_係数!$J55</f>
        <v>#DIV/0!</v>
      </c>
      <c r="S55" s="285" t="e">
        <f ca="1">$P55*計算_係数!$L55</f>
        <v>#DIV/0!</v>
      </c>
      <c r="T55" s="285" t="e">
        <f ca="1">$P55*計算_係数!$M55</f>
        <v>#DIV/0!</v>
      </c>
      <c r="U55" s="288" t="e">
        <f ca="1">$P55*計算_係数!$O55</f>
        <v>#DIV/0!</v>
      </c>
      <c r="V55" s="288" t="e">
        <f ca="1">$R55*計算_係数!$N55</f>
        <v>#DIV/0!</v>
      </c>
      <c r="W55" s="289" t="e">
        <f t="shared" ca="1" si="9"/>
        <v>#DIV/0!</v>
      </c>
      <c r="X55" s="287">
        <f ca="1">計算_波及効果!$X$131*計算_係数!$K55</f>
        <v>0</v>
      </c>
      <c r="Y55" s="285" t="e">
        <f ca="1">$X55*計算_係数!$D55</f>
        <v>#DIV/0!</v>
      </c>
      <c r="Z55" s="445" t="e">
        <f ca="1"/>
        <v>#DIV/0!</v>
      </c>
      <c r="AA55" s="285" t="e">
        <f ca="1">計算_係数!$I55*$Z55</f>
        <v>#DIV/0!</v>
      </c>
      <c r="AB55" s="285" t="e">
        <f ca="1">計算_係数!$J55*$Z55</f>
        <v>#DIV/0!</v>
      </c>
      <c r="AC55" s="285" t="e">
        <f ca="1">$Z55*計算_係数!$L55</f>
        <v>#DIV/0!</v>
      </c>
      <c r="AD55" s="285" t="e">
        <f ca="1">$Z55*計算_係数!$M55</f>
        <v>#DIV/0!</v>
      </c>
      <c r="AE55" s="288" t="e">
        <f ca="1">$Z55*計算_係数!$O55</f>
        <v>#DIV/0!</v>
      </c>
      <c r="AF55" s="288" t="e">
        <f ca="1">$AB55*計算_係数!$N55</f>
        <v>#DIV/0!</v>
      </c>
      <c r="AG55" s="289" t="e">
        <f t="shared" ca="1" si="10"/>
        <v>#DIV/0!</v>
      </c>
      <c r="AH55" s="287" t="e">
        <f t="shared" ca="1" si="0"/>
        <v>#DIV/0!</v>
      </c>
      <c r="AI55" s="285" t="e">
        <f t="shared" ca="1" si="1"/>
        <v>#DIV/0!</v>
      </c>
      <c r="AJ55" s="285" t="e">
        <f t="shared" ca="1" si="2"/>
        <v>#DIV/0!</v>
      </c>
      <c r="AK55" s="285" t="e">
        <f t="shared" ca="1" si="3"/>
        <v>#DIV/0!</v>
      </c>
      <c r="AL55" s="285" t="e">
        <f t="shared" ca="1" si="4"/>
        <v>#DIV/0!</v>
      </c>
      <c r="AM55" s="288" t="e">
        <f t="shared" ca="1" si="5"/>
        <v>#DIV/0!</v>
      </c>
      <c r="AN55" s="288" t="e">
        <f t="shared" ca="1" si="6"/>
        <v>#DIV/0!</v>
      </c>
      <c r="AO55" s="285" t="e">
        <f t="shared" ca="1" si="7"/>
        <v>#DIV/0!</v>
      </c>
      <c r="AP55"/>
    </row>
    <row r="56" spans="2:42" ht="15.75" x14ac:dyDescent="0.25">
      <c r="B56" s="88" t="s">
        <v>73</v>
      </c>
      <c r="C56" s="440" t="str">
        <v>-</v>
      </c>
      <c r="D56" s="441" t="e">
        <v>#DIV/0!</v>
      </c>
      <c r="E56" s="286" t="str">
        <v/>
      </c>
      <c r="F56" s="287" t="e">
        <f ca="1">IF(E56&lt;&gt;"○", $D56*計算_係数!$D56, $D56)</f>
        <v>#DIV/0!</v>
      </c>
      <c r="G56" s="285" t="e">
        <f ca="1">$F56*計算_係数!$I56</f>
        <v>#DIV/0!</v>
      </c>
      <c r="H56" s="285" t="e">
        <f ca="1">$F56*計算_係数!$J56</f>
        <v>#DIV/0!</v>
      </c>
      <c r="I56" s="285" t="e">
        <f ca="1">$F56*計算_係数!$L56</f>
        <v>#DIV/0!</v>
      </c>
      <c r="J56" s="285" t="e">
        <f ca="1">$F56*計算_係数!$M56</f>
        <v>#DIV/0!</v>
      </c>
      <c r="K56" s="288" t="e">
        <f ca="1">$F56*計算_係数!$O56</f>
        <v>#DIV/0!</v>
      </c>
      <c r="L56" s="288" t="e">
        <f ca="1">$H56*計算_係数!$N56</f>
        <v>#DIV/0!</v>
      </c>
      <c r="M56" s="289" t="e">
        <f t="shared" ca="1" si="8"/>
        <v>#DIV/0!</v>
      </c>
      <c r="N56" s="443" t="e">
        <f ca="1"/>
        <v>#N/A</v>
      </c>
      <c r="O56" s="285" t="e">
        <f ca="1">$N56*計算_係数!$D56</f>
        <v>#N/A</v>
      </c>
      <c r="P56" s="445" t="e">
        <f ca="1"/>
        <v>#DIV/0!</v>
      </c>
      <c r="Q56" s="285" t="e">
        <f ca="1">$P56*計算_係数!$I56</f>
        <v>#DIV/0!</v>
      </c>
      <c r="R56" s="285" t="e">
        <f ca="1">$P56*計算_係数!$J56</f>
        <v>#DIV/0!</v>
      </c>
      <c r="S56" s="285" t="e">
        <f ca="1">$P56*計算_係数!$L56</f>
        <v>#DIV/0!</v>
      </c>
      <c r="T56" s="285" t="e">
        <f ca="1">$P56*計算_係数!$M56</f>
        <v>#DIV/0!</v>
      </c>
      <c r="U56" s="288" t="e">
        <f ca="1">$P56*計算_係数!$O56</f>
        <v>#DIV/0!</v>
      </c>
      <c r="V56" s="288" t="e">
        <f ca="1">$R56*計算_係数!$N56</f>
        <v>#DIV/0!</v>
      </c>
      <c r="W56" s="289" t="e">
        <f t="shared" ca="1" si="9"/>
        <v>#DIV/0!</v>
      </c>
      <c r="X56" s="287">
        <f ca="1">計算_波及効果!$X$131*計算_係数!$K56</f>
        <v>0</v>
      </c>
      <c r="Y56" s="285" t="e">
        <f ca="1">$X56*計算_係数!$D56</f>
        <v>#DIV/0!</v>
      </c>
      <c r="Z56" s="445" t="e">
        <f ca="1"/>
        <v>#DIV/0!</v>
      </c>
      <c r="AA56" s="285" t="e">
        <f ca="1">計算_係数!$I56*$Z56</f>
        <v>#DIV/0!</v>
      </c>
      <c r="AB56" s="285" t="e">
        <f ca="1">計算_係数!$J56*$Z56</f>
        <v>#DIV/0!</v>
      </c>
      <c r="AC56" s="285" t="e">
        <f ca="1">$Z56*計算_係数!$L56</f>
        <v>#DIV/0!</v>
      </c>
      <c r="AD56" s="285" t="e">
        <f ca="1">$Z56*計算_係数!$M56</f>
        <v>#DIV/0!</v>
      </c>
      <c r="AE56" s="288" t="e">
        <f ca="1">$Z56*計算_係数!$O56</f>
        <v>#DIV/0!</v>
      </c>
      <c r="AF56" s="288" t="e">
        <f ca="1">$AB56*計算_係数!$N56</f>
        <v>#DIV/0!</v>
      </c>
      <c r="AG56" s="289" t="e">
        <f t="shared" ca="1" si="10"/>
        <v>#DIV/0!</v>
      </c>
      <c r="AH56" s="287" t="e">
        <f t="shared" ca="1" si="0"/>
        <v>#DIV/0!</v>
      </c>
      <c r="AI56" s="285" t="e">
        <f t="shared" ca="1" si="1"/>
        <v>#DIV/0!</v>
      </c>
      <c r="AJ56" s="285" t="e">
        <f t="shared" ca="1" si="2"/>
        <v>#DIV/0!</v>
      </c>
      <c r="AK56" s="285" t="e">
        <f t="shared" ca="1" si="3"/>
        <v>#DIV/0!</v>
      </c>
      <c r="AL56" s="285" t="e">
        <f t="shared" ca="1" si="4"/>
        <v>#DIV/0!</v>
      </c>
      <c r="AM56" s="288" t="e">
        <f t="shared" ca="1" si="5"/>
        <v>#DIV/0!</v>
      </c>
      <c r="AN56" s="288" t="e">
        <f t="shared" ca="1" si="6"/>
        <v>#DIV/0!</v>
      </c>
      <c r="AO56" s="285" t="e">
        <f t="shared" ca="1" si="7"/>
        <v>#DIV/0!</v>
      </c>
      <c r="AP56"/>
    </row>
    <row r="57" spans="2:42" ht="15.75" x14ac:dyDescent="0.25">
      <c r="B57" s="88" t="s">
        <v>74</v>
      </c>
      <c r="C57" s="440" t="str">
        <v>-</v>
      </c>
      <c r="D57" s="441" t="e">
        <v>#DIV/0!</v>
      </c>
      <c r="E57" s="286" t="str">
        <v/>
      </c>
      <c r="F57" s="287" t="e">
        <f ca="1">IF(E57&lt;&gt;"○", $D57*計算_係数!$D57, $D57)</f>
        <v>#DIV/0!</v>
      </c>
      <c r="G57" s="285" t="e">
        <f ca="1">$F57*計算_係数!$I57</f>
        <v>#DIV/0!</v>
      </c>
      <c r="H57" s="285" t="e">
        <f ca="1">$F57*計算_係数!$J57</f>
        <v>#DIV/0!</v>
      </c>
      <c r="I57" s="285" t="e">
        <f ca="1">$F57*計算_係数!$L57</f>
        <v>#DIV/0!</v>
      </c>
      <c r="J57" s="285" t="e">
        <f ca="1">$F57*計算_係数!$M57</f>
        <v>#DIV/0!</v>
      </c>
      <c r="K57" s="288" t="e">
        <f ca="1">$F57*計算_係数!$O57</f>
        <v>#DIV/0!</v>
      </c>
      <c r="L57" s="288" t="e">
        <f ca="1">$H57*計算_係数!$N57</f>
        <v>#DIV/0!</v>
      </c>
      <c r="M57" s="289" t="e">
        <f t="shared" ca="1" si="8"/>
        <v>#DIV/0!</v>
      </c>
      <c r="N57" s="443" t="e">
        <f ca="1"/>
        <v>#N/A</v>
      </c>
      <c r="O57" s="285" t="e">
        <f ca="1">$N57*計算_係数!$D57</f>
        <v>#N/A</v>
      </c>
      <c r="P57" s="445" t="e">
        <f ca="1"/>
        <v>#DIV/0!</v>
      </c>
      <c r="Q57" s="285" t="e">
        <f ca="1">$P57*計算_係数!$I57</f>
        <v>#DIV/0!</v>
      </c>
      <c r="R57" s="285" t="e">
        <f ca="1">$P57*計算_係数!$J57</f>
        <v>#DIV/0!</v>
      </c>
      <c r="S57" s="285" t="e">
        <f ca="1">$P57*計算_係数!$L57</f>
        <v>#DIV/0!</v>
      </c>
      <c r="T57" s="285" t="e">
        <f ca="1">$P57*計算_係数!$M57</f>
        <v>#DIV/0!</v>
      </c>
      <c r="U57" s="288" t="e">
        <f ca="1">$P57*計算_係数!$O57</f>
        <v>#DIV/0!</v>
      </c>
      <c r="V57" s="288" t="e">
        <f ca="1">$R57*計算_係数!$N57</f>
        <v>#DIV/0!</v>
      </c>
      <c r="W57" s="289" t="e">
        <f t="shared" ca="1" si="9"/>
        <v>#DIV/0!</v>
      </c>
      <c r="X57" s="287">
        <f ca="1">計算_波及効果!$X$131*計算_係数!$K57</f>
        <v>0</v>
      </c>
      <c r="Y57" s="285" t="e">
        <f ca="1">$X57*計算_係数!$D57</f>
        <v>#DIV/0!</v>
      </c>
      <c r="Z57" s="445" t="e">
        <f ca="1"/>
        <v>#DIV/0!</v>
      </c>
      <c r="AA57" s="285" t="e">
        <f ca="1">計算_係数!$I57*$Z57</f>
        <v>#DIV/0!</v>
      </c>
      <c r="AB57" s="285" t="e">
        <f ca="1">計算_係数!$J57*$Z57</f>
        <v>#DIV/0!</v>
      </c>
      <c r="AC57" s="285" t="e">
        <f ca="1">$Z57*計算_係数!$L57</f>
        <v>#DIV/0!</v>
      </c>
      <c r="AD57" s="285" t="e">
        <f ca="1">$Z57*計算_係数!$M57</f>
        <v>#DIV/0!</v>
      </c>
      <c r="AE57" s="288" t="e">
        <f ca="1">$Z57*計算_係数!$O57</f>
        <v>#DIV/0!</v>
      </c>
      <c r="AF57" s="288" t="e">
        <f ca="1">$AB57*計算_係数!$N57</f>
        <v>#DIV/0!</v>
      </c>
      <c r="AG57" s="289" t="e">
        <f t="shared" ca="1" si="10"/>
        <v>#DIV/0!</v>
      </c>
      <c r="AH57" s="287" t="e">
        <f t="shared" ca="1" si="0"/>
        <v>#DIV/0!</v>
      </c>
      <c r="AI57" s="285" t="e">
        <f t="shared" ca="1" si="1"/>
        <v>#DIV/0!</v>
      </c>
      <c r="AJ57" s="285" t="e">
        <f t="shared" ca="1" si="2"/>
        <v>#DIV/0!</v>
      </c>
      <c r="AK57" s="285" t="e">
        <f t="shared" ca="1" si="3"/>
        <v>#DIV/0!</v>
      </c>
      <c r="AL57" s="285" t="e">
        <f t="shared" ca="1" si="4"/>
        <v>#DIV/0!</v>
      </c>
      <c r="AM57" s="288" t="e">
        <f t="shared" ca="1" si="5"/>
        <v>#DIV/0!</v>
      </c>
      <c r="AN57" s="288" t="e">
        <f t="shared" ca="1" si="6"/>
        <v>#DIV/0!</v>
      </c>
      <c r="AO57" s="285" t="e">
        <f t="shared" ca="1" si="7"/>
        <v>#DIV/0!</v>
      </c>
      <c r="AP57"/>
    </row>
    <row r="58" spans="2:42" ht="15.75" x14ac:dyDescent="0.25">
      <c r="B58" s="88" t="s">
        <v>75</v>
      </c>
      <c r="C58" s="440" t="str">
        <v>-</v>
      </c>
      <c r="D58" s="441" t="e">
        <v>#DIV/0!</v>
      </c>
      <c r="E58" s="286" t="str">
        <v/>
      </c>
      <c r="F58" s="287" t="e">
        <f ca="1">IF(E58&lt;&gt;"○", $D58*計算_係数!$D58, $D58)</f>
        <v>#DIV/0!</v>
      </c>
      <c r="G58" s="285" t="e">
        <f ca="1">$F58*計算_係数!$I58</f>
        <v>#DIV/0!</v>
      </c>
      <c r="H58" s="285" t="e">
        <f ca="1">$F58*計算_係数!$J58</f>
        <v>#DIV/0!</v>
      </c>
      <c r="I58" s="285" t="e">
        <f ca="1">$F58*計算_係数!$L58</f>
        <v>#DIV/0!</v>
      </c>
      <c r="J58" s="285" t="e">
        <f ca="1">$F58*計算_係数!$M58</f>
        <v>#DIV/0!</v>
      </c>
      <c r="K58" s="288" t="e">
        <f ca="1">$F58*計算_係数!$O58</f>
        <v>#DIV/0!</v>
      </c>
      <c r="L58" s="288" t="e">
        <f ca="1">$H58*計算_係数!$N58</f>
        <v>#DIV/0!</v>
      </c>
      <c r="M58" s="289" t="e">
        <f t="shared" ca="1" si="8"/>
        <v>#DIV/0!</v>
      </c>
      <c r="N58" s="443" t="e">
        <f ca="1"/>
        <v>#N/A</v>
      </c>
      <c r="O58" s="285" t="e">
        <f ca="1">$N58*計算_係数!$D58</f>
        <v>#N/A</v>
      </c>
      <c r="P58" s="445" t="e">
        <f ca="1"/>
        <v>#DIV/0!</v>
      </c>
      <c r="Q58" s="285" t="e">
        <f ca="1">$P58*計算_係数!$I58</f>
        <v>#DIV/0!</v>
      </c>
      <c r="R58" s="285" t="e">
        <f ca="1">$P58*計算_係数!$J58</f>
        <v>#DIV/0!</v>
      </c>
      <c r="S58" s="285" t="e">
        <f ca="1">$P58*計算_係数!$L58</f>
        <v>#DIV/0!</v>
      </c>
      <c r="T58" s="285" t="e">
        <f ca="1">$P58*計算_係数!$M58</f>
        <v>#DIV/0!</v>
      </c>
      <c r="U58" s="288" t="e">
        <f ca="1">$P58*計算_係数!$O58</f>
        <v>#DIV/0!</v>
      </c>
      <c r="V58" s="288" t="e">
        <f ca="1">$R58*計算_係数!$N58</f>
        <v>#DIV/0!</v>
      </c>
      <c r="W58" s="289" t="e">
        <f t="shared" ca="1" si="9"/>
        <v>#DIV/0!</v>
      </c>
      <c r="X58" s="287">
        <f ca="1">計算_波及効果!$X$131*計算_係数!$K58</f>
        <v>0</v>
      </c>
      <c r="Y58" s="285" t="e">
        <f ca="1">$X58*計算_係数!$D58</f>
        <v>#DIV/0!</v>
      </c>
      <c r="Z58" s="445" t="e">
        <f ca="1"/>
        <v>#DIV/0!</v>
      </c>
      <c r="AA58" s="285" t="e">
        <f ca="1">計算_係数!$I58*$Z58</f>
        <v>#DIV/0!</v>
      </c>
      <c r="AB58" s="285" t="e">
        <f ca="1">計算_係数!$J58*$Z58</f>
        <v>#DIV/0!</v>
      </c>
      <c r="AC58" s="285" t="e">
        <f ca="1">$Z58*計算_係数!$L58</f>
        <v>#DIV/0!</v>
      </c>
      <c r="AD58" s="285" t="e">
        <f ca="1">$Z58*計算_係数!$M58</f>
        <v>#DIV/0!</v>
      </c>
      <c r="AE58" s="288" t="e">
        <f ca="1">$Z58*計算_係数!$O58</f>
        <v>#DIV/0!</v>
      </c>
      <c r="AF58" s="288" t="e">
        <f ca="1">$AB58*計算_係数!$N58</f>
        <v>#DIV/0!</v>
      </c>
      <c r="AG58" s="289" t="e">
        <f t="shared" ca="1" si="10"/>
        <v>#DIV/0!</v>
      </c>
      <c r="AH58" s="287" t="e">
        <f t="shared" ca="1" si="0"/>
        <v>#DIV/0!</v>
      </c>
      <c r="AI58" s="285" t="e">
        <f t="shared" ca="1" si="1"/>
        <v>#DIV/0!</v>
      </c>
      <c r="AJ58" s="285" t="e">
        <f t="shared" ca="1" si="2"/>
        <v>#DIV/0!</v>
      </c>
      <c r="AK58" s="285" t="e">
        <f t="shared" ca="1" si="3"/>
        <v>#DIV/0!</v>
      </c>
      <c r="AL58" s="285" t="e">
        <f t="shared" ca="1" si="4"/>
        <v>#DIV/0!</v>
      </c>
      <c r="AM58" s="288" t="e">
        <f t="shared" ca="1" si="5"/>
        <v>#DIV/0!</v>
      </c>
      <c r="AN58" s="288" t="e">
        <f t="shared" ca="1" si="6"/>
        <v>#DIV/0!</v>
      </c>
      <c r="AO58" s="285" t="e">
        <f t="shared" ca="1" si="7"/>
        <v>#DIV/0!</v>
      </c>
      <c r="AP58"/>
    </row>
    <row r="59" spans="2:42" ht="15.75" x14ac:dyDescent="0.25">
      <c r="B59" s="88" t="s">
        <v>76</v>
      </c>
      <c r="C59" s="440" t="str">
        <v>-</v>
      </c>
      <c r="D59" s="441" t="e">
        <v>#DIV/0!</v>
      </c>
      <c r="E59" s="286" t="str">
        <v/>
      </c>
      <c r="F59" s="287" t="e">
        <f ca="1">IF(E59&lt;&gt;"○", $D59*計算_係数!$D59, $D59)</f>
        <v>#DIV/0!</v>
      </c>
      <c r="G59" s="285" t="e">
        <f ca="1">$F59*計算_係数!$I59</f>
        <v>#DIV/0!</v>
      </c>
      <c r="H59" s="285" t="e">
        <f ca="1">$F59*計算_係数!$J59</f>
        <v>#DIV/0!</v>
      </c>
      <c r="I59" s="285" t="e">
        <f ca="1">$F59*計算_係数!$L59</f>
        <v>#DIV/0!</v>
      </c>
      <c r="J59" s="285" t="e">
        <f ca="1">$F59*計算_係数!$M59</f>
        <v>#DIV/0!</v>
      </c>
      <c r="K59" s="288" t="e">
        <f ca="1">$F59*計算_係数!$O59</f>
        <v>#DIV/0!</v>
      </c>
      <c r="L59" s="288" t="e">
        <f ca="1">$H59*計算_係数!$N59</f>
        <v>#DIV/0!</v>
      </c>
      <c r="M59" s="289" t="e">
        <f t="shared" ca="1" si="8"/>
        <v>#DIV/0!</v>
      </c>
      <c r="N59" s="443" t="e">
        <f ca="1"/>
        <v>#N/A</v>
      </c>
      <c r="O59" s="285" t="e">
        <f ca="1">$N59*計算_係数!$D59</f>
        <v>#N/A</v>
      </c>
      <c r="P59" s="445" t="e">
        <f ca="1"/>
        <v>#DIV/0!</v>
      </c>
      <c r="Q59" s="285" t="e">
        <f ca="1">$P59*計算_係数!$I59</f>
        <v>#DIV/0!</v>
      </c>
      <c r="R59" s="285" t="e">
        <f ca="1">$P59*計算_係数!$J59</f>
        <v>#DIV/0!</v>
      </c>
      <c r="S59" s="285" t="e">
        <f ca="1">$P59*計算_係数!$L59</f>
        <v>#DIV/0!</v>
      </c>
      <c r="T59" s="285" t="e">
        <f ca="1">$P59*計算_係数!$M59</f>
        <v>#DIV/0!</v>
      </c>
      <c r="U59" s="288" t="e">
        <f ca="1">$P59*計算_係数!$O59</f>
        <v>#DIV/0!</v>
      </c>
      <c r="V59" s="288" t="e">
        <f ca="1">$R59*計算_係数!$N59</f>
        <v>#DIV/0!</v>
      </c>
      <c r="W59" s="289" t="e">
        <f t="shared" ca="1" si="9"/>
        <v>#DIV/0!</v>
      </c>
      <c r="X59" s="287">
        <f ca="1">計算_波及効果!$X$131*計算_係数!$K59</f>
        <v>0</v>
      </c>
      <c r="Y59" s="285" t="e">
        <f ca="1">$X59*計算_係数!$D59</f>
        <v>#DIV/0!</v>
      </c>
      <c r="Z59" s="445" t="e">
        <f ca="1"/>
        <v>#DIV/0!</v>
      </c>
      <c r="AA59" s="285" t="e">
        <f ca="1">計算_係数!$I59*$Z59</f>
        <v>#DIV/0!</v>
      </c>
      <c r="AB59" s="285" t="e">
        <f ca="1">計算_係数!$J59*$Z59</f>
        <v>#DIV/0!</v>
      </c>
      <c r="AC59" s="285" t="e">
        <f ca="1">$Z59*計算_係数!$L59</f>
        <v>#DIV/0!</v>
      </c>
      <c r="AD59" s="285" t="e">
        <f ca="1">$Z59*計算_係数!$M59</f>
        <v>#DIV/0!</v>
      </c>
      <c r="AE59" s="288" t="e">
        <f ca="1">$Z59*計算_係数!$O59</f>
        <v>#DIV/0!</v>
      </c>
      <c r="AF59" s="288" t="e">
        <f ca="1">$AB59*計算_係数!$N59</f>
        <v>#DIV/0!</v>
      </c>
      <c r="AG59" s="289" t="e">
        <f t="shared" ca="1" si="10"/>
        <v>#DIV/0!</v>
      </c>
      <c r="AH59" s="287" t="e">
        <f t="shared" ca="1" si="0"/>
        <v>#DIV/0!</v>
      </c>
      <c r="AI59" s="285" t="e">
        <f t="shared" ca="1" si="1"/>
        <v>#DIV/0!</v>
      </c>
      <c r="AJ59" s="285" t="e">
        <f t="shared" ca="1" si="2"/>
        <v>#DIV/0!</v>
      </c>
      <c r="AK59" s="285" t="e">
        <f t="shared" ca="1" si="3"/>
        <v>#DIV/0!</v>
      </c>
      <c r="AL59" s="285" t="e">
        <f t="shared" ca="1" si="4"/>
        <v>#DIV/0!</v>
      </c>
      <c r="AM59" s="288" t="e">
        <f t="shared" ca="1" si="5"/>
        <v>#DIV/0!</v>
      </c>
      <c r="AN59" s="288" t="e">
        <f t="shared" ca="1" si="6"/>
        <v>#DIV/0!</v>
      </c>
      <c r="AO59" s="285" t="e">
        <f t="shared" ca="1" si="7"/>
        <v>#DIV/0!</v>
      </c>
      <c r="AP59"/>
    </row>
    <row r="60" spans="2:42" ht="15.75" x14ac:dyDescent="0.25">
      <c r="B60" s="88" t="s">
        <v>78</v>
      </c>
      <c r="C60" s="440" t="str">
        <v>-</v>
      </c>
      <c r="D60" s="441" t="e">
        <v>#DIV/0!</v>
      </c>
      <c r="E60" s="286" t="str">
        <v/>
      </c>
      <c r="F60" s="287" t="e">
        <f ca="1">IF(E60&lt;&gt;"○", $D60*計算_係数!$D60, $D60)</f>
        <v>#DIV/0!</v>
      </c>
      <c r="G60" s="285" t="e">
        <f ca="1">$F60*計算_係数!$I60</f>
        <v>#DIV/0!</v>
      </c>
      <c r="H60" s="285" t="e">
        <f ca="1">$F60*計算_係数!$J60</f>
        <v>#DIV/0!</v>
      </c>
      <c r="I60" s="285" t="e">
        <f ca="1">$F60*計算_係数!$L60</f>
        <v>#DIV/0!</v>
      </c>
      <c r="J60" s="285" t="e">
        <f ca="1">$F60*計算_係数!$M60</f>
        <v>#DIV/0!</v>
      </c>
      <c r="K60" s="288" t="e">
        <f ca="1">$F60*計算_係数!$O60</f>
        <v>#DIV/0!</v>
      </c>
      <c r="L60" s="288" t="e">
        <f ca="1">$H60*計算_係数!$N60</f>
        <v>#DIV/0!</v>
      </c>
      <c r="M60" s="289" t="e">
        <f t="shared" ca="1" si="8"/>
        <v>#DIV/0!</v>
      </c>
      <c r="N60" s="443" t="e">
        <f ca="1"/>
        <v>#N/A</v>
      </c>
      <c r="O60" s="285" t="e">
        <f ca="1">$N60*計算_係数!$D60</f>
        <v>#N/A</v>
      </c>
      <c r="P60" s="445" t="e">
        <f ca="1"/>
        <v>#DIV/0!</v>
      </c>
      <c r="Q60" s="285" t="e">
        <f ca="1">$P60*計算_係数!$I60</f>
        <v>#DIV/0!</v>
      </c>
      <c r="R60" s="285" t="e">
        <f ca="1">$P60*計算_係数!$J60</f>
        <v>#DIV/0!</v>
      </c>
      <c r="S60" s="285" t="e">
        <f ca="1">$P60*計算_係数!$L60</f>
        <v>#DIV/0!</v>
      </c>
      <c r="T60" s="285" t="e">
        <f ca="1">$P60*計算_係数!$M60</f>
        <v>#DIV/0!</v>
      </c>
      <c r="U60" s="288" t="e">
        <f ca="1">$P60*計算_係数!$O60</f>
        <v>#DIV/0!</v>
      </c>
      <c r="V60" s="288" t="e">
        <f ca="1">$R60*計算_係数!$N60</f>
        <v>#DIV/0!</v>
      </c>
      <c r="W60" s="289" t="e">
        <f t="shared" ca="1" si="9"/>
        <v>#DIV/0!</v>
      </c>
      <c r="X60" s="287">
        <f ca="1">計算_波及効果!$X$131*計算_係数!$K60</f>
        <v>0</v>
      </c>
      <c r="Y60" s="285" t="e">
        <f ca="1">$X60*計算_係数!$D60</f>
        <v>#DIV/0!</v>
      </c>
      <c r="Z60" s="445" t="e">
        <f ca="1"/>
        <v>#DIV/0!</v>
      </c>
      <c r="AA60" s="285" t="e">
        <f ca="1">計算_係数!$I60*$Z60</f>
        <v>#DIV/0!</v>
      </c>
      <c r="AB60" s="285" t="e">
        <f ca="1">計算_係数!$J60*$Z60</f>
        <v>#DIV/0!</v>
      </c>
      <c r="AC60" s="285" t="e">
        <f ca="1">$Z60*計算_係数!$L60</f>
        <v>#DIV/0!</v>
      </c>
      <c r="AD60" s="285" t="e">
        <f ca="1">$Z60*計算_係数!$M60</f>
        <v>#DIV/0!</v>
      </c>
      <c r="AE60" s="288" t="e">
        <f ca="1">$Z60*計算_係数!$O60</f>
        <v>#DIV/0!</v>
      </c>
      <c r="AF60" s="288" t="e">
        <f ca="1">$AB60*計算_係数!$N60</f>
        <v>#DIV/0!</v>
      </c>
      <c r="AG60" s="289" t="e">
        <f t="shared" ca="1" si="10"/>
        <v>#DIV/0!</v>
      </c>
      <c r="AH60" s="287" t="e">
        <f t="shared" ca="1" si="0"/>
        <v>#DIV/0!</v>
      </c>
      <c r="AI60" s="285" t="e">
        <f t="shared" ca="1" si="1"/>
        <v>#DIV/0!</v>
      </c>
      <c r="AJ60" s="285" t="e">
        <f t="shared" ca="1" si="2"/>
        <v>#DIV/0!</v>
      </c>
      <c r="AK60" s="285" t="e">
        <f t="shared" ca="1" si="3"/>
        <v>#DIV/0!</v>
      </c>
      <c r="AL60" s="285" t="e">
        <f t="shared" ca="1" si="4"/>
        <v>#DIV/0!</v>
      </c>
      <c r="AM60" s="288" t="e">
        <f t="shared" ca="1" si="5"/>
        <v>#DIV/0!</v>
      </c>
      <c r="AN60" s="288" t="e">
        <f t="shared" ca="1" si="6"/>
        <v>#DIV/0!</v>
      </c>
      <c r="AO60" s="285" t="e">
        <f t="shared" ca="1" si="7"/>
        <v>#DIV/0!</v>
      </c>
      <c r="AP60"/>
    </row>
    <row r="61" spans="2:42" ht="15.75" x14ac:dyDescent="0.25">
      <c r="B61" s="88" t="s">
        <v>80</v>
      </c>
      <c r="C61" s="440" t="str">
        <v>-</v>
      </c>
      <c r="D61" s="441" t="e">
        <v>#DIV/0!</v>
      </c>
      <c r="E61" s="286" t="str">
        <v/>
      </c>
      <c r="F61" s="287" t="e">
        <f ca="1">IF(E61&lt;&gt;"○", $D61*計算_係数!$D61, $D61)</f>
        <v>#DIV/0!</v>
      </c>
      <c r="G61" s="285" t="e">
        <f ca="1">$F61*計算_係数!$I61</f>
        <v>#DIV/0!</v>
      </c>
      <c r="H61" s="285" t="e">
        <f ca="1">$F61*計算_係数!$J61</f>
        <v>#DIV/0!</v>
      </c>
      <c r="I61" s="285" t="e">
        <f ca="1">$F61*計算_係数!$L61</f>
        <v>#DIV/0!</v>
      </c>
      <c r="J61" s="285" t="e">
        <f ca="1">$F61*計算_係数!$M61</f>
        <v>#DIV/0!</v>
      </c>
      <c r="K61" s="288" t="e">
        <f ca="1">$F61*計算_係数!$O61</f>
        <v>#DIV/0!</v>
      </c>
      <c r="L61" s="288" t="e">
        <f ca="1">$H61*計算_係数!$N61</f>
        <v>#DIV/0!</v>
      </c>
      <c r="M61" s="289" t="e">
        <f t="shared" ca="1" si="8"/>
        <v>#DIV/0!</v>
      </c>
      <c r="N61" s="443" t="e">
        <f ca="1"/>
        <v>#N/A</v>
      </c>
      <c r="O61" s="285" t="e">
        <f ca="1">$N61*計算_係数!$D61</f>
        <v>#N/A</v>
      </c>
      <c r="P61" s="445" t="e">
        <f ca="1"/>
        <v>#DIV/0!</v>
      </c>
      <c r="Q61" s="285" t="e">
        <f ca="1">$P61*計算_係数!$I61</f>
        <v>#DIV/0!</v>
      </c>
      <c r="R61" s="285" t="e">
        <f ca="1">$P61*計算_係数!$J61</f>
        <v>#DIV/0!</v>
      </c>
      <c r="S61" s="285" t="e">
        <f ca="1">$P61*計算_係数!$L61</f>
        <v>#DIV/0!</v>
      </c>
      <c r="T61" s="285" t="e">
        <f ca="1">$P61*計算_係数!$M61</f>
        <v>#DIV/0!</v>
      </c>
      <c r="U61" s="288" t="e">
        <f ca="1">$P61*計算_係数!$O61</f>
        <v>#DIV/0!</v>
      </c>
      <c r="V61" s="288" t="e">
        <f ca="1">$R61*計算_係数!$N61</f>
        <v>#DIV/0!</v>
      </c>
      <c r="W61" s="289" t="e">
        <f t="shared" ca="1" si="9"/>
        <v>#DIV/0!</v>
      </c>
      <c r="X61" s="287">
        <f ca="1">計算_波及効果!$X$131*計算_係数!$K61</f>
        <v>0</v>
      </c>
      <c r="Y61" s="285" t="e">
        <f ca="1">$X61*計算_係数!$D61</f>
        <v>#DIV/0!</v>
      </c>
      <c r="Z61" s="445" t="e">
        <f ca="1"/>
        <v>#DIV/0!</v>
      </c>
      <c r="AA61" s="285" t="e">
        <f ca="1">計算_係数!$I61*$Z61</f>
        <v>#DIV/0!</v>
      </c>
      <c r="AB61" s="285" t="e">
        <f ca="1">計算_係数!$J61*$Z61</f>
        <v>#DIV/0!</v>
      </c>
      <c r="AC61" s="285" t="e">
        <f ca="1">$Z61*計算_係数!$L61</f>
        <v>#DIV/0!</v>
      </c>
      <c r="AD61" s="285" t="e">
        <f ca="1">$Z61*計算_係数!$M61</f>
        <v>#DIV/0!</v>
      </c>
      <c r="AE61" s="288" t="e">
        <f ca="1">$Z61*計算_係数!$O61</f>
        <v>#DIV/0!</v>
      </c>
      <c r="AF61" s="288" t="e">
        <f ca="1">$AB61*計算_係数!$N61</f>
        <v>#DIV/0!</v>
      </c>
      <c r="AG61" s="289" t="e">
        <f t="shared" ca="1" si="10"/>
        <v>#DIV/0!</v>
      </c>
      <c r="AH61" s="287" t="e">
        <f t="shared" ca="1" si="0"/>
        <v>#DIV/0!</v>
      </c>
      <c r="AI61" s="285" t="e">
        <f t="shared" ca="1" si="1"/>
        <v>#DIV/0!</v>
      </c>
      <c r="AJ61" s="285" t="e">
        <f t="shared" ca="1" si="2"/>
        <v>#DIV/0!</v>
      </c>
      <c r="AK61" s="285" t="e">
        <f t="shared" ca="1" si="3"/>
        <v>#DIV/0!</v>
      </c>
      <c r="AL61" s="285" t="e">
        <f t="shared" ca="1" si="4"/>
        <v>#DIV/0!</v>
      </c>
      <c r="AM61" s="288" t="e">
        <f t="shared" ca="1" si="5"/>
        <v>#DIV/0!</v>
      </c>
      <c r="AN61" s="288" t="e">
        <f t="shared" ca="1" si="6"/>
        <v>#DIV/0!</v>
      </c>
      <c r="AO61" s="285" t="e">
        <f t="shared" ca="1" si="7"/>
        <v>#DIV/0!</v>
      </c>
      <c r="AP61"/>
    </row>
    <row r="62" spans="2:42" ht="15.75" x14ac:dyDescent="0.25">
      <c r="B62" s="88" t="s">
        <v>81</v>
      </c>
      <c r="C62" s="440" t="str">
        <v>-</v>
      </c>
      <c r="D62" s="441" t="e">
        <v>#DIV/0!</v>
      </c>
      <c r="E62" s="286" t="str">
        <v/>
      </c>
      <c r="F62" s="287" t="e">
        <f ca="1">IF(E62&lt;&gt;"○", $D62*計算_係数!$D62, $D62)</f>
        <v>#DIV/0!</v>
      </c>
      <c r="G62" s="285" t="e">
        <f ca="1">$F62*計算_係数!$I62</f>
        <v>#DIV/0!</v>
      </c>
      <c r="H62" s="285" t="e">
        <f ca="1">$F62*計算_係数!$J62</f>
        <v>#DIV/0!</v>
      </c>
      <c r="I62" s="285" t="e">
        <f ca="1">$F62*計算_係数!$L62</f>
        <v>#DIV/0!</v>
      </c>
      <c r="J62" s="285" t="e">
        <f ca="1">$F62*計算_係数!$M62</f>
        <v>#DIV/0!</v>
      </c>
      <c r="K62" s="288" t="e">
        <f ca="1">$F62*計算_係数!$O62</f>
        <v>#DIV/0!</v>
      </c>
      <c r="L62" s="288" t="e">
        <f ca="1">$H62*計算_係数!$N62</f>
        <v>#DIV/0!</v>
      </c>
      <c r="M62" s="289" t="e">
        <f t="shared" ca="1" si="8"/>
        <v>#DIV/0!</v>
      </c>
      <c r="N62" s="443" t="e">
        <f ca="1"/>
        <v>#N/A</v>
      </c>
      <c r="O62" s="285" t="e">
        <f ca="1">$N62*計算_係数!$D62</f>
        <v>#N/A</v>
      </c>
      <c r="P62" s="445" t="e">
        <f ca="1"/>
        <v>#DIV/0!</v>
      </c>
      <c r="Q62" s="285" t="e">
        <f ca="1">$P62*計算_係数!$I62</f>
        <v>#DIV/0!</v>
      </c>
      <c r="R62" s="285" t="e">
        <f ca="1">$P62*計算_係数!$J62</f>
        <v>#DIV/0!</v>
      </c>
      <c r="S62" s="285" t="e">
        <f ca="1">$P62*計算_係数!$L62</f>
        <v>#DIV/0!</v>
      </c>
      <c r="T62" s="285" t="e">
        <f ca="1">$P62*計算_係数!$M62</f>
        <v>#DIV/0!</v>
      </c>
      <c r="U62" s="288" t="e">
        <f ca="1">$P62*計算_係数!$O62</f>
        <v>#DIV/0!</v>
      </c>
      <c r="V62" s="288" t="e">
        <f ca="1">$R62*計算_係数!$N62</f>
        <v>#DIV/0!</v>
      </c>
      <c r="W62" s="289" t="e">
        <f t="shared" ca="1" si="9"/>
        <v>#DIV/0!</v>
      </c>
      <c r="X62" s="287">
        <f ca="1">計算_波及効果!$X$131*計算_係数!$K62</f>
        <v>0</v>
      </c>
      <c r="Y62" s="285" t="e">
        <f ca="1">$X62*計算_係数!$D62</f>
        <v>#DIV/0!</v>
      </c>
      <c r="Z62" s="445" t="e">
        <f ca="1"/>
        <v>#DIV/0!</v>
      </c>
      <c r="AA62" s="285" t="e">
        <f ca="1">計算_係数!$I62*$Z62</f>
        <v>#DIV/0!</v>
      </c>
      <c r="AB62" s="285" t="e">
        <f ca="1">計算_係数!$J62*$Z62</f>
        <v>#DIV/0!</v>
      </c>
      <c r="AC62" s="285" t="e">
        <f ca="1">$Z62*計算_係数!$L62</f>
        <v>#DIV/0!</v>
      </c>
      <c r="AD62" s="285" t="e">
        <f ca="1">$Z62*計算_係数!$M62</f>
        <v>#DIV/0!</v>
      </c>
      <c r="AE62" s="288" t="e">
        <f ca="1">$Z62*計算_係数!$O62</f>
        <v>#DIV/0!</v>
      </c>
      <c r="AF62" s="288" t="e">
        <f ca="1">$AB62*計算_係数!$N62</f>
        <v>#DIV/0!</v>
      </c>
      <c r="AG62" s="289" t="e">
        <f t="shared" ca="1" si="10"/>
        <v>#DIV/0!</v>
      </c>
      <c r="AH62" s="287" t="e">
        <f t="shared" ca="1" si="0"/>
        <v>#DIV/0!</v>
      </c>
      <c r="AI62" s="285" t="e">
        <f t="shared" ca="1" si="1"/>
        <v>#DIV/0!</v>
      </c>
      <c r="AJ62" s="285" t="e">
        <f t="shared" ca="1" si="2"/>
        <v>#DIV/0!</v>
      </c>
      <c r="AK62" s="285" t="e">
        <f t="shared" ca="1" si="3"/>
        <v>#DIV/0!</v>
      </c>
      <c r="AL62" s="285" t="e">
        <f t="shared" ca="1" si="4"/>
        <v>#DIV/0!</v>
      </c>
      <c r="AM62" s="288" t="e">
        <f t="shared" ca="1" si="5"/>
        <v>#DIV/0!</v>
      </c>
      <c r="AN62" s="288" t="e">
        <f t="shared" ca="1" si="6"/>
        <v>#DIV/0!</v>
      </c>
      <c r="AO62" s="285" t="e">
        <f t="shared" ca="1" si="7"/>
        <v>#DIV/0!</v>
      </c>
      <c r="AP62"/>
    </row>
    <row r="63" spans="2:42" ht="15.75" x14ac:dyDescent="0.25">
      <c r="B63" s="88" t="s">
        <v>83</v>
      </c>
      <c r="C63" s="440" t="str">
        <v>-</v>
      </c>
      <c r="D63" s="441" t="e">
        <v>#DIV/0!</v>
      </c>
      <c r="E63" s="286" t="str">
        <v/>
      </c>
      <c r="F63" s="287" t="e">
        <f ca="1">IF(E63&lt;&gt;"○", $D63*計算_係数!$D63, $D63)</f>
        <v>#DIV/0!</v>
      </c>
      <c r="G63" s="285" t="e">
        <f ca="1">$F63*計算_係数!$I63</f>
        <v>#DIV/0!</v>
      </c>
      <c r="H63" s="285" t="e">
        <f ca="1">$F63*計算_係数!$J63</f>
        <v>#DIV/0!</v>
      </c>
      <c r="I63" s="285" t="e">
        <f ca="1">$F63*計算_係数!$L63</f>
        <v>#DIV/0!</v>
      </c>
      <c r="J63" s="285" t="e">
        <f ca="1">$F63*計算_係数!$M63</f>
        <v>#DIV/0!</v>
      </c>
      <c r="K63" s="288" t="e">
        <f ca="1">$F63*計算_係数!$O63</f>
        <v>#DIV/0!</v>
      </c>
      <c r="L63" s="288" t="e">
        <f ca="1">$H63*計算_係数!$N63</f>
        <v>#DIV/0!</v>
      </c>
      <c r="M63" s="289" t="e">
        <f t="shared" ca="1" si="8"/>
        <v>#DIV/0!</v>
      </c>
      <c r="N63" s="443" t="e">
        <f ca="1"/>
        <v>#N/A</v>
      </c>
      <c r="O63" s="285" t="e">
        <f ca="1">$N63*計算_係数!$D63</f>
        <v>#N/A</v>
      </c>
      <c r="P63" s="445" t="e">
        <f ca="1"/>
        <v>#DIV/0!</v>
      </c>
      <c r="Q63" s="285" t="e">
        <f ca="1">$P63*計算_係数!$I63</f>
        <v>#DIV/0!</v>
      </c>
      <c r="R63" s="285" t="e">
        <f ca="1">$P63*計算_係数!$J63</f>
        <v>#DIV/0!</v>
      </c>
      <c r="S63" s="285" t="e">
        <f ca="1">$P63*計算_係数!$L63</f>
        <v>#DIV/0!</v>
      </c>
      <c r="T63" s="285" t="e">
        <f ca="1">$P63*計算_係数!$M63</f>
        <v>#DIV/0!</v>
      </c>
      <c r="U63" s="288" t="e">
        <f ca="1">$P63*計算_係数!$O63</f>
        <v>#DIV/0!</v>
      </c>
      <c r="V63" s="288" t="e">
        <f ca="1">$R63*計算_係数!$N63</f>
        <v>#DIV/0!</v>
      </c>
      <c r="W63" s="289" t="e">
        <f t="shared" ca="1" si="9"/>
        <v>#DIV/0!</v>
      </c>
      <c r="X63" s="287">
        <f ca="1">計算_波及効果!$X$131*計算_係数!$K63</f>
        <v>0</v>
      </c>
      <c r="Y63" s="285" t="e">
        <f ca="1">$X63*計算_係数!$D63</f>
        <v>#DIV/0!</v>
      </c>
      <c r="Z63" s="445" t="e">
        <f ca="1"/>
        <v>#DIV/0!</v>
      </c>
      <c r="AA63" s="285" t="e">
        <f ca="1">計算_係数!$I63*$Z63</f>
        <v>#DIV/0!</v>
      </c>
      <c r="AB63" s="285" t="e">
        <f ca="1">計算_係数!$J63*$Z63</f>
        <v>#DIV/0!</v>
      </c>
      <c r="AC63" s="285" t="e">
        <f ca="1">$Z63*計算_係数!$L63</f>
        <v>#DIV/0!</v>
      </c>
      <c r="AD63" s="285" t="e">
        <f ca="1">$Z63*計算_係数!$M63</f>
        <v>#DIV/0!</v>
      </c>
      <c r="AE63" s="288" t="e">
        <f ca="1">$Z63*計算_係数!$O63</f>
        <v>#DIV/0!</v>
      </c>
      <c r="AF63" s="288" t="e">
        <f ca="1">$AB63*計算_係数!$N63</f>
        <v>#DIV/0!</v>
      </c>
      <c r="AG63" s="289" t="e">
        <f t="shared" ca="1" si="10"/>
        <v>#DIV/0!</v>
      </c>
      <c r="AH63" s="287" t="e">
        <f t="shared" ca="1" si="0"/>
        <v>#DIV/0!</v>
      </c>
      <c r="AI63" s="285" t="e">
        <f t="shared" ca="1" si="1"/>
        <v>#DIV/0!</v>
      </c>
      <c r="AJ63" s="285" t="e">
        <f t="shared" ca="1" si="2"/>
        <v>#DIV/0!</v>
      </c>
      <c r="AK63" s="285" t="e">
        <f t="shared" ca="1" si="3"/>
        <v>#DIV/0!</v>
      </c>
      <c r="AL63" s="285" t="e">
        <f t="shared" ca="1" si="4"/>
        <v>#DIV/0!</v>
      </c>
      <c r="AM63" s="288" t="e">
        <f t="shared" ca="1" si="5"/>
        <v>#DIV/0!</v>
      </c>
      <c r="AN63" s="288" t="e">
        <f t="shared" ca="1" si="6"/>
        <v>#DIV/0!</v>
      </c>
      <c r="AO63" s="285" t="e">
        <f t="shared" ca="1" si="7"/>
        <v>#DIV/0!</v>
      </c>
      <c r="AP63"/>
    </row>
    <row r="64" spans="2:42" ht="15.75" x14ac:dyDescent="0.25">
      <c r="B64" s="88" t="s">
        <v>85</v>
      </c>
      <c r="C64" s="440" t="str">
        <v>-</v>
      </c>
      <c r="D64" s="441" t="e">
        <v>#DIV/0!</v>
      </c>
      <c r="E64" s="286" t="str">
        <v/>
      </c>
      <c r="F64" s="287" t="e">
        <f ca="1">IF(E64&lt;&gt;"○", $D64*計算_係数!$D64, $D64)</f>
        <v>#DIV/0!</v>
      </c>
      <c r="G64" s="285" t="e">
        <f ca="1">$F64*計算_係数!$I64</f>
        <v>#DIV/0!</v>
      </c>
      <c r="H64" s="285" t="e">
        <f ca="1">$F64*計算_係数!$J64</f>
        <v>#DIV/0!</v>
      </c>
      <c r="I64" s="285" t="e">
        <f ca="1">$F64*計算_係数!$L64</f>
        <v>#DIV/0!</v>
      </c>
      <c r="J64" s="285" t="e">
        <f ca="1">$F64*計算_係数!$M64</f>
        <v>#DIV/0!</v>
      </c>
      <c r="K64" s="288" t="e">
        <f ca="1">$F64*計算_係数!$O64</f>
        <v>#DIV/0!</v>
      </c>
      <c r="L64" s="288" t="e">
        <f ca="1">$H64*計算_係数!$N64</f>
        <v>#DIV/0!</v>
      </c>
      <c r="M64" s="289" t="e">
        <f t="shared" ca="1" si="8"/>
        <v>#DIV/0!</v>
      </c>
      <c r="N64" s="443" t="e">
        <f ca="1"/>
        <v>#N/A</v>
      </c>
      <c r="O64" s="285" t="e">
        <f ca="1">$N64*計算_係数!$D64</f>
        <v>#N/A</v>
      </c>
      <c r="P64" s="445" t="e">
        <f ca="1"/>
        <v>#DIV/0!</v>
      </c>
      <c r="Q64" s="285" t="e">
        <f ca="1">$P64*計算_係数!$I64</f>
        <v>#DIV/0!</v>
      </c>
      <c r="R64" s="285" t="e">
        <f ca="1">$P64*計算_係数!$J64</f>
        <v>#DIV/0!</v>
      </c>
      <c r="S64" s="285" t="e">
        <f ca="1">$P64*計算_係数!$L64</f>
        <v>#DIV/0!</v>
      </c>
      <c r="T64" s="285" t="e">
        <f ca="1">$P64*計算_係数!$M64</f>
        <v>#DIV/0!</v>
      </c>
      <c r="U64" s="288" t="e">
        <f ca="1">$P64*計算_係数!$O64</f>
        <v>#DIV/0!</v>
      </c>
      <c r="V64" s="288" t="e">
        <f ca="1">$R64*計算_係数!$N64</f>
        <v>#DIV/0!</v>
      </c>
      <c r="W64" s="289" t="e">
        <f t="shared" ca="1" si="9"/>
        <v>#DIV/0!</v>
      </c>
      <c r="X64" s="287">
        <f ca="1">計算_波及効果!$X$131*計算_係数!$K64</f>
        <v>0</v>
      </c>
      <c r="Y64" s="285" t="e">
        <f ca="1">$X64*計算_係数!$D64</f>
        <v>#DIV/0!</v>
      </c>
      <c r="Z64" s="445" t="e">
        <f ca="1"/>
        <v>#DIV/0!</v>
      </c>
      <c r="AA64" s="285" t="e">
        <f ca="1">計算_係数!$I64*$Z64</f>
        <v>#DIV/0!</v>
      </c>
      <c r="AB64" s="285" t="e">
        <f ca="1">計算_係数!$J64*$Z64</f>
        <v>#DIV/0!</v>
      </c>
      <c r="AC64" s="285" t="e">
        <f ca="1">$Z64*計算_係数!$L64</f>
        <v>#DIV/0!</v>
      </c>
      <c r="AD64" s="285" t="e">
        <f ca="1">$Z64*計算_係数!$M64</f>
        <v>#DIV/0!</v>
      </c>
      <c r="AE64" s="288" t="e">
        <f ca="1">$Z64*計算_係数!$O64</f>
        <v>#DIV/0!</v>
      </c>
      <c r="AF64" s="288" t="e">
        <f ca="1">$AB64*計算_係数!$N64</f>
        <v>#DIV/0!</v>
      </c>
      <c r="AG64" s="289" t="e">
        <f t="shared" ca="1" si="10"/>
        <v>#DIV/0!</v>
      </c>
      <c r="AH64" s="287" t="e">
        <f t="shared" ca="1" si="0"/>
        <v>#DIV/0!</v>
      </c>
      <c r="AI64" s="285" t="e">
        <f t="shared" ca="1" si="1"/>
        <v>#DIV/0!</v>
      </c>
      <c r="AJ64" s="285" t="e">
        <f t="shared" ca="1" si="2"/>
        <v>#DIV/0!</v>
      </c>
      <c r="AK64" s="285" t="e">
        <f t="shared" ca="1" si="3"/>
        <v>#DIV/0!</v>
      </c>
      <c r="AL64" s="285" t="e">
        <f t="shared" ca="1" si="4"/>
        <v>#DIV/0!</v>
      </c>
      <c r="AM64" s="288" t="e">
        <f t="shared" ca="1" si="5"/>
        <v>#DIV/0!</v>
      </c>
      <c r="AN64" s="288" t="e">
        <f t="shared" ca="1" si="6"/>
        <v>#DIV/0!</v>
      </c>
      <c r="AO64" s="285" t="e">
        <f t="shared" ca="1" si="7"/>
        <v>#DIV/0!</v>
      </c>
      <c r="AP64"/>
    </row>
    <row r="65" spans="2:42" ht="15.75" x14ac:dyDescent="0.25">
      <c r="B65" s="88" t="s">
        <v>86</v>
      </c>
      <c r="C65" s="440" t="str">
        <v>-</v>
      </c>
      <c r="D65" s="441" t="e">
        <v>#DIV/0!</v>
      </c>
      <c r="E65" s="286" t="str">
        <v/>
      </c>
      <c r="F65" s="287" t="e">
        <f ca="1">IF(E65&lt;&gt;"○", $D65*計算_係数!$D65, $D65)</f>
        <v>#DIV/0!</v>
      </c>
      <c r="G65" s="285" t="e">
        <f ca="1">$F65*計算_係数!$I65</f>
        <v>#DIV/0!</v>
      </c>
      <c r="H65" s="285" t="e">
        <f ca="1">$F65*計算_係数!$J65</f>
        <v>#DIV/0!</v>
      </c>
      <c r="I65" s="285" t="e">
        <f ca="1">$F65*計算_係数!$L65</f>
        <v>#DIV/0!</v>
      </c>
      <c r="J65" s="285" t="e">
        <f ca="1">$F65*計算_係数!$M65</f>
        <v>#DIV/0!</v>
      </c>
      <c r="K65" s="288" t="e">
        <f ca="1">$F65*計算_係数!$O65</f>
        <v>#DIV/0!</v>
      </c>
      <c r="L65" s="288" t="e">
        <f ca="1">$H65*計算_係数!$N65</f>
        <v>#DIV/0!</v>
      </c>
      <c r="M65" s="289" t="e">
        <f t="shared" ca="1" si="8"/>
        <v>#DIV/0!</v>
      </c>
      <c r="N65" s="443" t="e">
        <f ca="1"/>
        <v>#N/A</v>
      </c>
      <c r="O65" s="285" t="e">
        <f ca="1">$N65*計算_係数!$D65</f>
        <v>#N/A</v>
      </c>
      <c r="P65" s="445" t="e">
        <f ca="1"/>
        <v>#DIV/0!</v>
      </c>
      <c r="Q65" s="285" t="e">
        <f ca="1">$P65*計算_係数!$I65</f>
        <v>#DIV/0!</v>
      </c>
      <c r="R65" s="285" t="e">
        <f ca="1">$P65*計算_係数!$J65</f>
        <v>#DIV/0!</v>
      </c>
      <c r="S65" s="285" t="e">
        <f ca="1">$P65*計算_係数!$L65</f>
        <v>#DIV/0!</v>
      </c>
      <c r="T65" s="285" t="e">
        <f ca="1">$P65*計算_係数!$M65</f>
        <v>#DIV/0!</v>
      </c>
      <c r="U65" s="288" t="e">
        <f ca="1">$P65*計算_係数!$O65</f>
        <v>#DIV/0!</v>
      </c>
      <c r="V65" s="288" t="e">
        <f ca="1">$R65*計算_係数!$N65</f>
        <v>#DIV/0!</v>
      </c>
      <c r="W65" s="289" t="e">
        <f t="shared" ca="1" si="9"/>
        <v>#DIV/0!</v>
      </c>
      <c r="X65" s="287">
        <f ca="1">計算_波及効果!$X$131*計算_係数!$K65</f>
        <v>0</v>
      </c>
      <c r="Y65" s="285" t="e">
        <f ca="1">$X65*計算_係数!$D65</f>
        <v>#DIV/0!</v>
      </c>
      <c r="Z65" s="445" t="e">
        <f ca="1"/>
        <v>#DIV/0!</v>
      </c>
      <c r="AA65" s="285" t="e">
        <f ca="1">計算_係数!$I65*$Z65</f>
        <v>#DIV/0!</v>
      </c>
      <c r="AB65" s="285" t="e">
        <f ca="1">計算_係数!$J65*$Z65</f>
        <v>#DIV/0!</v>
      </c>
      <c r="AC65" s="285" t="e">
        <f ca="1">$Z65*計算_係数!$L65</f>
        <v>#DIV/0!</v>
      </c>
      <c r="AD65" s="285" t="e">
        <f ca="1">$Z65*計算_係数!$M65</f>
        <v>#DIV/0!</v>
      </c>
      <c r="AE65" s="288" t="e">
        <f ca="1">$Z65*計算_係数!$O65</f>
        <v>#DIV/0!</v>
      </c>
      <c r="AF65" s="288" t="e">
        <f ca="1">$AB65*計算_係数!$N65</f>
        <v>#DIV/0!</v>
      </c>
      <c r="AG65" s="289" t="e">
        <f t="shared" ca="1" si="10"/>
        <v>#DIV/0!</v>
      </c>
      <c r="AH65" s="287" t="e">
        <f t="shared" ca="1" si="0"/>
        <v>#DIV/0!</v>
      </c>
      <c r="AI65" s="285" t="e">
        <f t="shared" ca="1" si="1"/>
        <v>#DIV/0!</v>
      </c>
      <c r="AJ65" s="285" t="e">
        <f t="shared" ca="1" si="2"/>
        <v>#DIV/0!</v>
      </c>
      <c r="AK65" s="285" t="e">
        <f t="shared" ca="1" si="3"/>
        <v>#DIV/0!</v>
      </c>
      <c r="AL65" s="285" t="e">
        <f t="shared" ca="1" si="4"/>
        <v>#DIV/0!</v>
      </c>
      <c r="AM65" s="288" t="e">
        <f t="shared" ca="1" si="5"/>
        <v>#DIV/0!</v>
      </c>
      <c r="AN65" s="288" t="e">
        <f t="shared" ca="1" si="6"/>
        <v>#DIV/0!</v>
      </c>
      <c r="AO65" s="285" t="e">
        <f t="shared" ca="1" si="7"/>
        <v>#DIV/0!</v>
      </c>
      <c r="AP65"/>
    </row>
    <row r="66" spans="2:42" ht="15.75" x14ac:dyDescent="0.25">
      <c r="B66" s="88" t="s">
        <v>87</v>
      </c>
      <c r="C66" s="440" t="str">
        <v>-</v>
      </c>
      <c r="D66" s="441" t="e">
        <v>#DIV/0!</v>
      </c>
      <c r="E66" s="286" t="str">
        <v/>
      </c>
      <c r="F66" s="287" t="e">
        <f ca="1">IF(E66&lt;&gt;"○", $D66*計算_係数!$D66, $D66)</f>
        <v>#DIV/0!</v>
      </c>
      <c r="G66" s="285" t="e">
        <f ca="1">$F66*計算_係数!$I66</f>
        <v>#DIV/0!</v>
      </c>
      <c r="H66" s="285" t="e">
        <f ca="1">$F66*計算_係数!$J66</f>
        <v>#DIV/0!</v>
      </c>
      <c r="I66" s="285" t="e">
        <f ca="1">$F66*計算_係数!$L66</f>
        <v>#DIV/0!</v>
      </c>
      <c r="J66" s="285" t="e">
        <f ca="1">$F66*計算_係数!$M66</f>
        <v>#DIV/0!</v>
      </c>
      <c r="K66" s="288" t="e">
        <f ca="1">$F66*計算_係数!$O66</f>
        <v>#DIV/0!</v>
      </c>
      <c r="L66" s="288" t="e">
        <f ca="1">$H66*計算_係数!$N66</f>
        <v>#DIV/0!</v>
      </c>
      <c r="M66" s="289" t="e">
        <f t="shared" ca="1" si="8"/>
        <v>#DIV/0!</v>
      </c>
      <c r="N66" s="443" t="e">
        <f ca="1"/>
        <v>#N/A</v>
      </c>
      <c r="O66" s="285" t="e">
        <f ca="1">$N66*計算_係数!$D66</f>
        <v>#N/A</v>
      </c>
      <c r="P66" s="445" t="e">
        <f ca="1"/>
        <v>#DIV/0!</v>
      </c>
      <c r="Q66" s="285" t="e">
        <f ca="1">$P66*計算_係数!$I66</f>
        <v>#DIV/0!</v>
      </c>
      <c r="R66" s="285" t="e">
        <f ca="1">$P66*計算_係数!$J66</f>
        <v>#DIV/0!</v>
      </c>
      <c r="S66" s="285" t="e">
        <f ca="1">$P66*計算_係数!$L66</f>
        <v>#DIV/0!</v>
      </c>
      <c r="T66" s="285" t="e">
        <f ca="1">$P66*計算_係数!$M66</f>
        <v>#DIV/0!</v>
      </c>
      <c r="U66" s="288" t="e">
        <f ca="1">$P66*計算_係数!$O66</f>
        <v>#DIV/0!</v>
      </c>
      <c r="V66" s="288" t="e">
        <f ca="1">$R66*計算_係数!$N66</f>
        <v>#DIV/0!</v>
      </c>
      <c r="W66" s="289" t="e">
        <f t="shared" ca="1" si="9"/>
        <v>#DIV/0!</v>
      </c>
      <c r="X66" s="287">
        <f ca="1">計算_波及効果!$X$131*計算_係数!$K66</f>
        <v>0</v>
      </c>
      <c r="Y66" s="285" t="e">
        <f ca="1">$X66*計算_係数!$D66</f>
        <v>#DIV/0!</v>
      </c>
      <c r="Z66" s="445" t="e">
        <f ca="1"/>
        <v>#DIV/0!</v>
      </c>
      <c r="AA66" s="285" t="e">
        <f ca="1">計算_係数!$I66*$Z66</f>
        <v>#DIV/0!</v>
      </c>
      <c r="AB66" s="285" t="e">
        <f ca="1">計算_係数!$J66*$Z66</f>
        <v>#DIV/0!</v>
      </c>
      <c r="AC66" s="285" t="e">
        <f ca="1">$Z66*計算_係数!$L66</f>
        <v>#DIV/0!</v>
      </c>
      <c r="AD66" s="285" t="e">
        <f ca="1">$Z66*計算_係数!$M66</f>
        <v>#DIV/0!</v>
      </c>
      <c r="AE66" s="288" t="e">
        <f ca="1">$Z66*計算_係数!$O66</f>
        <v>#DIV/0!</v>
      </c>
      <c r="AF66" s="288" t="e">
        <f ca="1">$AB66*計算_係数!$N66</f>
        <v>#DIV/0!</v>
      </c>
      <c r="AG66" s="289" t="e">
        <f t="shared" ca="1" si="10"/>
        <v>#DIV/0!</v>
      </c>
      <c r="AH66" s="287" t="e">
        <f t="shared" ca="1" si="0"/>
        <v>#DIV/0!</v>
      </c>
      <c r="AI66" s="285" t="e">
        <f t="shared" ca="1" si="1"/>
        <v>#DIV/0!</v>
      </c>
      <c r="AJ66" s="285" t="e">
        <f t="shared" ca="1" si="2"/>
        <v>#DIV/0!</v>
      </c>
      <c r="AK66" s="285" t="e">
        <f t="shared" ca="1" si="3"/>
        <v>#DIV/0!</v>
      </c>
      <c r="AL66" s="285" t="e">
        <f t="shared" ca="1" si="4"/>
        <v>#DIV/0!</v>
      </c>
      <c r="AM66" s="288" t="e">
        <f t="shared" ca="1" si="5"/>
        <v>#DIV/0!</v>
      </c>
      <c r="AN66" s="288" t="e">
        <f t="shared" ca="1" si="6"/>
        <v>#DIV/0!</v>
      </c>
      <c r="AO66" s="285" t="e">
        <f t="shared" ca="1" si="7"/>
        <v>#DIV/0!</v>
      </c>
      <c r="AP66"/>
    </row>
    <row r="67" spans="2:42" ht="15.75" x14ac:dyDescent="0.25">
      <c r="B67" s="88" t="s">
        <v>89</v>
      </c>
      <c r="C67" s="440" t="str">
        <v>-</v>
      </c>
      <c r="D67" s="441" t="e">
        <v>#DIV/0!</v>
      </c>
      <c r="E67" s="286" t="str">
        <v/>
      </c>
      <c r="F67" s="287" t="e">
        <f ca="1">IF(E67&lt;&gt;"○", $D67*計算_係数!$D67, $D67)</f>
        <v>#DIV/0!</v>
      </c>
      <c r="G67" s="285" t="e">
        <f ca="1">$F67*計算_係数!$I67</f>
        <v>#DIV/0!</v>
      </c>
      <c r="H67" s="285" t="e">
        <f ca="1">$F67*計算_係数!$J67</f>
        <v>#DIV/0!</v>
      </c>
      <c r="I67" s="285" t="e">
        <f ca="1">$F67*計算_係数!$L67</f>
        <v>#DIV/0!</v>
      </c>
      <c r="J67" s="285" t="e">
        <f ca="1">$F67*計算_係数!$M67</f>
        <v>#DIV/0!</v>
      </c>
      <c r="K67" s="288" t="e">
        <f ca="1">$F67*計算_係数!$O67</f>
        <v>#DIV/0!</v>
      </c>
      <c r="L67" s="288" t="e">
        <f ca="1">$H67*計算_係数!$N67</f>
        <v>#DIV/0!</v>
      </c>
      <c r="M67" s="289" t="e">
        <f t="shared" ca="1" si="8"/>
        <v>#DIV/0!</v>
      </c>
      <c r="N67" s="443" t="e">
        <f ca="1"/>
        <v>#N/A</v>
      </c>
      <c r="O67" s="285" t="e">
        <f ca="1">$N67*計算_係数!$D67</f>
        <v>#N/A</v>
      </c>
      <c r="P67" s="445" t="e">
        <f ca="1"/>
        <v>#DIV/0!</v>
      </c>
      <c r="Q67" s="285" t="e">
        <f ca="1">$P67*計算_係数!$I67</f>
        <v>#DIV/0!</v>
      </c>
      <c r="R67" s="285" t="e">
        <f ca="1">$P67*計算_係数!$J67</f>
        <v>#DIV/0!</v>
      </c>
      <c r="S67" s="285" t="e">
        <f ca="1">$P67*計算_係数!$L67</f>
        <v>#DIV/0!</v>
      </c>
      <c r="T67" s="285" t="e">
        <f ca="1">$P67*計算_係数!$M67</f>
        <v>#DIV/0!</v>
      </c>
      <c r="U67" s="288" t="e">
        <f ca="1">$P67*計算_係数!$O67</f>
        <v>#DIV/0!</v>
      </c>
      <c r="V67" s="288" t="e">
        <f ca="1">$R67*計算_係数!$N67</f>
        <v>#DIV/0!</v>
      </c>
      <c r="W67" s="289" t="e">
        <f t="shared" ca="1" si="9"/>
        <v>#DIV/0!</v>
      </c>
      <c r="X67" s="287">
        <f ca="1">計算_波及効果!$X$131*計算_係数!$K67</f>
        <v>0</v>
      </c>
      <c r="Y67" s="285" t="e">
        <f ca="1">$X67*計算_係数!$D67</f>
        <v>#DIV/0!</v>
      </c>
      <c r="Z67" s="445" t="e">
        <f ca="1"/>
        <v>#DIV/0!</v>
      </c>
      <c r="AA67" s="285" t="e">
        <f ca="1">計算_係数!$I67*$Z67</f>
        <v>#DIV/0!</v>
      </c>
      <c r="AB67" s="285" t="e">
        <f ca="1">計算_係数!$J67*$Z67</f>
        <v>#DIV/0!</v>
      </c>
      <c r="AC67" s="285" t="e">
        <f ca="1">$Z67*計算_係数!$L67</f>
        <v>#DIV/0!</v>
      </c>
      <c r="AD67" s="285" t="e">
        <f ca="1">$Z67*計算_係数!$M67</f>
        <v>#DIV/0!</v>
      </c>
      <c r="AE67" s="288" t="e">
        <f ca="1">$Z67*計算_係数!$O67</f>
        <v>#DIV/0!</v>
      </c>
      <c r="AF67" s="288" t="e">
        <f ca="1">$AB67*計算_係数!$N67</f>
        <v>#DIV/0!</v>
      </c>
      <c r="AG67" s="289" t="e">
        <f t="shared" ca="1" si="10"/>
        <v>#DIV/0!</v>
      </c>
      <c r="AH67" s="287" t="e">
        <f t="shared" ca="1" si="0"/>
        <v>#DIV/0!</v>
      </c>
      <c r="AI67" s="285" t="e">
        <f t="shared" ca="1" si="1"/>
        <v>#DIV/0!</v>
      </c>
      <c r="AJ67" s="285" t="e">
        <f t="shared" ca="1" si="2"/>
        <v>#DIV/0!</v>
      </c>
      <c r="AK67" s="285" t="e">
        <f t="shared" ca="1" si="3"/>
        <v>#DIV/0!</v>
      </c>
      <c r="AL67" s="285" t="e">
        <f t="shared" ca="1" si="4"/>
        <v>#DIV/0!</v>
      </c>
      <c r="AM67" s="288" t="e">
        <f t="shared" ca="1" si="5"/>
        <v>#DIV/0!</v>
      </c>
      <c r="AN67" s="288" t="e">
        <f t="shared" ca="1" si="6"/>
        <v>#DIV/0!</v>
      </c>
      <c r="AO67" s="285" t="e">
        <f t="shared" ca="1" si="7"/>
        <v>#DIV/0!</v>
      </c>
      <c r="AP67"/>
    </row>
    <row r="68" spans="2:42" ht="15.75" x14ac:dyDescent="0.25">
      <c r="B68" s="88" t="s">
        <v>91</v>
      </c>
      <c r="C68" s="440" t="str">
        <v>-</v>
      </c>
      <c r="D68" s="441" t="e">
        <v>#DIV/0!</v>
      </c>
      <c r="E68" s="286" t="str">
        <v/>
      </c>
      <c r="F68" s="287" t="e">
        <f ca="1">IF(E68&lt;&gt;"○", $D68*計算_係数!$D68, $D68)</f>
        <v>#DIV/0!</v>
      </c>
      <c r="G68" s="285" t="e">
        <f ca="1">$F68*計算_係数!$I68</f>
        <v>#DIV/0!</v>
      </c>
      <c r="H68" s="285" t="e">
        <f ca="1">$F68*計算_係数!$J68</f>
        <v>#DIV/0!</v>
      </c>
      <c r="I68" s="285" t="e">
        <f ca="1">$F68*計算_係数!$L68</f>
        <v>#DIV/0!</v>
      </c>
      <c r="J68" s="285" t="e">
        <f ca="1">$F68*計算_係数!$M68</f>
        <v>#DIV/0!</v>
      </c>
      <c r="K68" s="288" t="e">
        <f ca="1">$F68*計算_係数!$O68</f>
        <v>#DIV/0!</v>
      </c>
      <c r="L68" s="288" t="e">
        <f ca="1">$H68*計算_係数!$N68</f>
        <v>#DIV/0!</v>
      </c>
      <c r="M68" s="289" t="e">
        <f t="shared" ca="1" si="8"/>
        <v>#DIV/0!</v>
      </c>
      <c r="N68" s="443" t="e">
        <f ca="1"/>
        <v>#N/A</v>
      </c>
      <c r="O68" s="285" t="e">
        <f ca="1">$N68*計算_係数!$D68</f>
        <v>#N/A</v>
      </c>
      <c r="P68" s="445" t="e">
        <f ca="1"/>
        <v>#DIV/0!</v>
      </c>
      <c r="Q68" s="285" t="e">
        <f ca="1">$P68*計算_係数!$I68</f>
        <v>#DIV/0!</v>
      </c>
      <c r="R68" s="285" t="e">
        <f ca="1">$P68*計算_係数!$J68</f>
        <v>#DIV/0!</v>
      </c>
      <c r="S68" s="285" t="e">
        <f ca="1">$P68*計算_係数!$L68</f>
        <v>#DIV/0!</v>
      </c>
      <c r="T68" s="285" t="e">
        <f ca="1">$P68*計算_係数!$M68</f>
        <v>#DIV/0!</v>
      </c>
      <c r="U68" s="288" t="e">
        <f ca="1">$P68*計算_係数!$O68</f>
        <v>#DIV/0!</v>
      </c>
      <c r="V68" s="288" t="e">
        <f ca="1">$R68*計算_係数!$N68</f>
        <v>#DIV/0!</v>
      </c>
      <c r="W68" s="289" t="e">
        <f t="shared" ca="1" si="9"/>
        <v>#DIV/0!</v>
      </c>
      <c r="X68" s="287">
        <f ca="1">計算_波及効果!$X$131*計算_係数!$K68</f>
        <v>0</v>
      </c>
      <c r="Y68" s="285" t="e">
        <f ca="1">$X68*計算_係数!$D68</f>
        <v>#DIV/0!</v>
      </c>
      <c r="Z68" s="445" t="e">
        <f ca="1"/>
        <v>#DIV/0!</v>
      </c>
      <c r="AA68" s="285" t="e">
        <f ca="1">計算_係数!$I68*$Z68</f>
        <v>#DIV/0!</v>
      </c>
      <c r="AB68" s="285" t="e">
        <f ca="1">計算_係数!$J68*$Z68</f>
        <v>#DIV/0!</v>
      </c>
      <c r="AC68" s="285" t="e">
        <f ca="1">$Z68*計算_係数!$L68</f>
        <v>#DIV/0!</v>
      </c>
      <c r="AD68" s="285" t="e">
        <f ca="1">$Z68*計算_係数!$M68</f>
        <v>#DIV/0!</v>
      </c>
      <c r="AE68" s="288" t="e">
        <f ca="1">$Z68*計算_係数!$O68</f>
        <v>#DIV/0!</v>
      </c>
      <c r="AF68" s="288" t="e">
        <f ca="1">$AB68*計算_係数!$N68</f>
        <v>#DIV/0!</v>
      </c>
      <c r="AG68" s="289" t="e">
        <f t="shared" ca="1" si="10"/>
        <v>#DIV/0!</v>
      </c>
      <c r="AH68" s="287" t="e">
        <f t="shared" ca="1" si="0"/>
        <v>#DIV/0!</v>
      </c>
      <c r="AI68" s="285" t="e">
        <f t="shared" ca="1" si="1"/>
        <v>#DIV/0!</v>
      </c>
      <c r="AJ68" s="285" t="e">
        <f t="shared" ca="1" si="2"/>
        <v>#DIV/0!</v>
      </c>
      <c r="AK68" s="285" t="e">
        <f t="shared" ca="1" si="3"/>
        <v>#DIV/0!</v>
      </c>
      <c r="AL68" s="285" t="e">
        <f t="shared" ca="1" si="4"/>
        <v>#DIV/0!</v>
      </c>
      <c r="AM68" s="288" t="e">
        <f t="shared" ca="1" si="5"/>
        <v>#DIV/0!</v>
      </c>
      <c r="AN68" s="288" t="e">
        <f t="shared" ca="1" si="6"/>
        <v>#DIV/0!</v>
      </c>
      <c r="AO68" s="285" t="e">
        <f t="shared" ca="1" si="7"/>
        <v>#DIV/0!</v>
      </c>
      <c r="AP68"/>
    </row>
    <row r="69" spans="2:42" ht="15.75" x14ac:dyDescent="0.25">
      <c r="B69" s="88" t="s">
        <v>92</v>
      </c>
      <c r="C69" s="440" t="str">
        <v>-</v>
      </c>
      <c r="D69" s="441" t="e">
        <v>#DIV/0!</v>
      </c>
      <c r="E69" s="286" t="str">
        <v/>
      </c>
      <c r="F69" s="287" t="e">
        <f ca="1">IF(E69&lt;&gt;"○", $D69*計算_係数!$D69, $D69)</f>
        <v>#DIV/0!</v>
      </c>
      <c r="G69" s="285" t="e">
        <f ca="1">$F69*計算_係数!$I69</f>
        <v>#DIV/0!</v>
      </c>
      <c r="H69" s="285" t="e">
        <f ca="1">$F69*計算_係数!$J69</f>
        <v>#DIV/0!</v>
      </c>
      <c r="I69" s="285" t="e">
        <f ca="1">$F69*計算_係数!$L69</f>
        <v>#DIV/0!</v>
      </c>
      <c r="J69" s="285" t="e">
        <f ca="1">$F69*計算_係数!$M69</f>
        <v>#DIV/0!</v>
      </c>
      <c r="K69" s="288" t="e">
        <f ca="1">$F69*計算_係数!$O69</f>
        <v>#DIV/0!</v>
      </c>
      <c r="L69" s="288" t="e">
        <f ca="1">$H69*計算_係数!$N69</f>
        <v>#DIV/0!</v>
      </c>
      <c r="M69" s="289" t="e">
        <f t="shared" ca="1" si="8"/>
        <v>#DIV/0!</v>
      </c>
      <c r="N69" s="443" t="e">
        <f ca="1"/>
        <v>#N/A</v>
      </c>
      <c r="O69" s="285" t="e">
        <f ca="1">$N69*計算_係数!$D69</f>
        <v>#N/A</v>
      </c>
      <c r="P69" s="445" t="e">
        <f ca="1"/>
        <v>#DIV/0!</v>
      </c>
      <c r="Q69" s="285" t="e">
        <f ca="1">$P69*計算_係数!$I69</f>
        <v>#DIV/0!</v>
      </c>
      <c r="R69" s="285" t="e">
        <f ca="1">$P69*計算_係数!$J69</f>
        <v>#DIV/0!</v>
      </c>
      <c r="S69" s="285" t="e">
        <f ca="1">$P69*計算_係数!$L69</f>
        <v>#DIV/0!</v>
      </c>
      <c r="T69" s="285" t="e">
        <f ca="1">$P69*計算_係数!$M69</f>
        <v>#DIV/0!</v>
      </c>
      <c r="U69" s="288" t="e">
        <f ca="1">$P69*計算_係数!$O69</f>
        <v>#DIV/0!</v>
      </c>
      <c r="V69" s="288" t="e">
        <f ca="1">$R69*計算_係数!$N69</f>
        <v>#DIV/0!</v>
      </c>
      <c r="W69" s="289" t="e">
        <f t="shared" ca="1" si="9"/>
        <v>#DIV/0!</v>
      </c>
      <c r="X69" s="287">
        <f ca="1">計算_波及効果!$X$131*計算_係数!$K69</f>
        <v>0</v>
      </c>
      <c r="Y69" s="285" t="e">
        <f ca="1">$X69*計算_係数!$D69</f>
        <v>#DIV/0!</v>
      </c>
      <c r="Z69" s="445" t="e">
        <f ca="1"/>
        <v>#DIV/0!</v>
      </c>
      <c r="AA69" s="285" t="e">
        <f ca="1">計算_係数!$I69*$Z69</f>
        <v>#DIV/0!</v>
      </c>
      <c r="AB69" s="285" t="e">
        <f ca="1">計算_係数!$J69*$Z69</f>
        <v>#DIV/0!</v>
      </c>
      <c r="AC69" s="285" t="e">
        <f ca="1">$Z69*計算_係数!$L69</f>
        <v>#DIV/0!</v>
      </c>
      <c r="AD69" s="285" t="e">
        <f ca="1">$Z69*計算_係数!$M69</f>
        <v>#DIV/0!</v>
      </c>
      <c r="AE69" s="288" t="e">
        <f ca="1">$Z69*計算_係数!$O69</f>
        <v>#DIV/0!</v>
      </c>
      <c r="AF69" s="288" t="e">
        <f ca="1">$AB69*計算_係数!$N69</f>
        <v>#DIV/0!</v>
      </c>
      <c r="AG69" s="289" t="e">
        <f t="shared" ca="1" si="10"/>
        <v>#DIV/0!</v>
      </c>
      <c r="AH69" s="287" t="e">
        <f t="shared" ca="1" si="0"/>
        <v>#DIV/0!</v>
      </c>
      <c r="AI69" s="285" t="e">
        <f t="shared" ca="1" si="1"/>
        <v>#DIV/0!</v>
      </c>
      <c r="AJ69" s="285" t="e">
        <f t="shared" ca="1" si="2"/>
        <v>#DIV/0!</v>
      </c>
      <c r="AK69" s="285" t="e">
        <f t="shared" ca="1" si="3"/>
        <v>#DIV/0!</v>
      </c>
      <c r="AL69" s="285" t="e">
        <f t="shared" ca="1" si="4"/>
        <v>#DIV/0!</v>
      </c>
      <c r="AM69" s="288" t="e">
        <f t="shared" ca="1" si="5"/>
        <v>#DIV/0!</v>
      </c>
      <c r="AN69" s="288" t="e">
        <f t="shared" ca="1" si="6"/>
        <v>#DIV/0!</v>
      </c>
      <c r="AO69" s="285" t="e">
        <f t="shared" ca="1" si="7"/>
        <v>#DIV/0!</v>
      </c>
      <c r="AP69"/>
    </row>
    <row r="70" spans="2:42" ht="15.75" x14ac:dyDescent="0.25">
      <c r="B70" s="88" t="s">
        <v>94</v>
      </c>
      <c r="C70" s="440" t="str">
        <v>-</v>
      </c>
      <c r="D70" s="441" t="e">
        <v>#DIV/0!</v>
      </c>
      <c r="E70" s="286" t="str">
        <v/>
      </c>
      <c r="F70" s="287" t="e">
        <f ca="1">IF(E70&lt;&gt;"○", $D70*計算_係数!$D70, $D70)</f>
        <v>#DIV/0!</v>
      </c>
      <c r="G70" s="285" t="e">
        <f ca="1">$F70*計算_係数!$I70</f>
        <v>#DIV/0!</v>
      </c>
      <c r="H70" s="285" t="e">
        <f ca="1">$F70*計算_係数!$J70</f>
        <v>#DIV/0!</v>
      </c>
      <c r="I70" s="285" t="e">
        <f ca="1">$F70*計算_係数!$L70</f>
        <v>#DIV/0!</v>
      </c>
      <c r="J70" s="285" t="e">
        <f ca="1">$F70*計算_係数!$M70</f>
        <v>#DIV/0!</v>
      </c>
      <c r="K70" s="288" t="e">
        <f ca="1">$F70*計算_係数!$O70</f>
        <v>#DIV/0!</v>
      </c>
      <c r="L70" s="288" t="e">
        <f ca="1">$H70*計算_係数!$N70</f>
        <v>#DIV/0!</v>
      </c>
      <c r="M70" s="289" t="e">
        <f t="shared" ca="1" si="8"/>
        <v>#DIV/0!</v>
      </c>
      <c r="N70" s="443" t="e">
        <f ca="1"/>
        <v>#N/A</v>
      </c>
      <c r="O70" s="285" t="e">
        <f ca="1">$N70*計算_係数!$D70</f>
        <v>#N/A</v>
      </c>
      <c r="P70" s="445" t="e">
        <f ca="1"/>
        <v>#DIV/0!</v>
      </c>
      <c r="Q70" s="285" t="e">
        <f ca="1">$P70*計算_係数!$I70</f>
        <v>#DIV/0!</v>
      </c>
      <c r="R70" s="285" t="e">
        <f ca="1">$P70*計算_係数!$J70</f>
        <v>#DIV/0!</v>
      </c>
      <c r="S70" s="285" t="e">
        <f ca="1">$P70*計算_係数!$L70</f>
        <v>#DIV/0!</v>
      </c>
      <c r="T70" s="285" t="e">
        <f ca="1">$P70*計算_係数!$M70</f>
        <v>#DIV/0!</v>
      </c>
      <c r="U70" s="288" t="e">
        <f ca="1">$P70*計算_係数!$O70</f>
        <v>#DIV/0!</v>
      </c>
      <c r="V70" s="288" t="e">
        <f ca="1">$R70*計算_係数!$N70</f>
        <v>#DIV/0!</v>
      </c>
      <c r="W70" s="289" t="e">
        <f t="shared" ca="1" si="9"/>
        <v>#DIV/0!</v>
      </c>
      <c r="X70" s="287">
        <f ca="1">計算_波及効果!$X$131*計算_係数!$K70</f>
        <v>0</v>
      </c>
      <c r="Y70" s="285" t="e">
        <f ca="1">$X70*計算_係数!$D70</f>
        <v>#DIV/0!</v>
      </c>
      <c r="Z70" s="445" t="e">
        <f ca="1"/>
        <v>#DIV/0!</v>
      </c>
      <c r="AA70" s="285" t="e">
        <f ca="1">計算_係数!$I70*$Z70</f>
        <v>#DIV/0!</v>
      </c>
      <c r="AB70" s="285" t="e">
        <f ca="1">計算_係数!$J70*$Z70</f>
        <v>#DIV/0!</v>
      </c>
      <c r="AC70" s="285" t="e">
        <f ca="1">$Z70*計算_係数!$L70</f>
        <v>#DIV/0!</v>
      </c>
      <c r="AD70" s="285" t="e">
        <f ca="1">$Z70*計算_係数!$M70</f>
        <v>#DIV/0!</v>
      </c>
      <c r="AE70" s="288" t="e">
        <f ca="1">$Z70*計算_係数!$O70</f>
        <v>#DIV/0!</v>
      </c>
      <c r="AF70" s="288" t="e">
        <f ca="1">$AB70*計算_係数!$N70</f>
        <v>#DIV/0!</v>
      </c>
      <c r="AG70" s="289" t="e">
        <f t="shared" ca="1" si="10"/>
        <v>#DIV/0!</v>
      </c>
      <c r="AH70" s="287" t="e">
        <f t="shared" ca="1" si="0"/>
        <v>#DIV/0!</v>
      </c>
      <c r="AI70" s="285" t="e">
        <f t="shared" ca="1" si="1"/>
        <v>#DIV/0!</v>
      </c>
      <c r="AJ70" s="285" t="e">
        <f t="shared" ca="1" si="2"/>
        <v>#DIV/0!</v>
      </c>
      <c r="AK70" s="285" t="e">
        <f t="shared" ca="1" si="3"/>
        <v>#DIV/0!</v>
      </c>
      <c r="AL70" s="285" t="e">
        <f t="shared" ca="1" si="4"/>
        <v>#DIV/0!</v>
      </c>
      <c r="AM70" s="288" t="e">
        <f t="shared" ca="1" si="5"/>
        <v>#DIV/0!</v>
      </c>
      <c r="AN70" s="288" t="e">
        <f t="shared" ca="1" si="6"/>
        <v>#DIV/0!</v>
      </c>
      <c r="AO70" s="285" t="e">
        <f t="shared" ca="1" si="7"/>
        <v>#DIV/0!</v>
      </c>
      <c r="AP70"/>
    </row>
    <row r="71" spans="2:42" ht="15.75" x14ac:dyDescent="0.25">
      <c r="B71" s="88" t="s">
        <v>96</v>
      </c>
      <c r="C71" s="440" t="str">
        <v>-</v>
      </c>
      <c r="D71" s="441" t="e">
        <v>#DIV/0!</v>
      </c>
      <c r="E71" s="286" t="str">
        <v/>
      </c>
      <c r="F71" s="287" t="e">
        <f ca="1">IF(E71&lt;&gt;"○", $D71*計算_係数!$D71, $D71)</f>
        <v>#DIV/0!</v>
      </c>
      <c r="G71" s="285" t="e">
        <f ca="1">$F71*計算_係数!$I71</f>
        <v>#DIV/0!</v>
      </c>
      <c r="H71" s="285" t="e">
        <f ca="1">$F71*計算_係数!$J71</f>
        <v>#DIV/0!</v>
      </c>
      <c r="I71" s="285" t="e">
        <f ca="1">$F71*計算_係数!$L71</f>
        <v>#DIV/0!</v>
      </c>
      <c r="J71" s="285" t="e">
        <f ca="1">$F71*計算_係数!$M71</f>
        <v>#DIV/0!</v>
      </c>
      <c r="K71" s="288" t="e">
        <f ca="1">$F71*計算_係数!$O71</f>
        <v>#DIV/0!</v>
      </c>
      <c r="L71" s="288" t="e">
        <f ca="1">$H71*計算_係数!$N71</f>
        <v>#DIV/0!</v>
      </c>
      <c r="M71" s="289" t="e">
        <f t="shared" ca="1" si="8"/>
        <v>#DIV/0!</v>
      </c>
      <c r="N71" s="443" t="e">
        <f ca="1"/>
        <v>#N/A</v>
      </c>
      <c r="O71" s="285" t="e">
        <f ca="1">$N71*計算_係数!$D71</f>
        <v>#N/A</v>
      </c>
      <c r="P71" s="445" t="e">
        <f ca="1"/>
        <v>#DIV/0!</v>
      </c>
      <c r="Q71" s="285" t="e">
        <f ca="1">$P71*計算_係数!$I71</f>
        <v>#DIV/0!</v>
      </c>
      <c r="R71" s="285" t="e">
        <f ca="1">$P71*計算_係数!$J71</f>
        <v>#DIV/0!</v>
      </c>
      <c r="S71" s="285" t="e">
        <f ca="1">$P71*計算_係数!$L71</f>
        <v>#DIV/0!</v>
      </c>
      <c r="T71" s="285" t="e">
        <f ca="1">$P71*計算_係数!$M71</f>
        <v>#DIV/0!</v>
      </c>
      <c r="U71" s="288" t="e">
        <f ca="1">$P71*計算_係数!$O71</f>
        <v>#DIV/0!</v>
      </c>
      <c r="V71" s="288" t="e">
        <f ca="1">$R71*計算_係数!$N71</f>
        <v>#DIV/0!</v>
      </c>
      <c r="W71" s="289" t="e">
        <f t="shared" ca="1" si="9"/>
        <v>#DIV/0!</v>
      </c>
      <c r="X71" s="287">
        <f ca="1">計算_波及効果!$X$131*計算_係数!$K71</f>
        <v>0</v>
      </c>
      <c r="Y71" s="285" t="e">
        <f ca="1">$X71*計算_係数!$D71</f>
        <v>#DIV/0!</v>
      </c>
      <c r="Z71" s="445" t="e">
        <f ca="1"/>
        <v>#DIV/0!</v>
      </c>
      <c r="AA71" s="285" t="e">
        <f ca="1">計算_係数!$I71*$Z71</f>
        <v>#DIV/0!</v>
      </c>
      <c r="AB71" s="285" t="e">
        <f ca="1">計算_係数!$J71*$Z71</f>
        <v>#DIV/0!</v>
      </c>
      <c r="AC71" s="285" t="e">
        <f ca="1">$Z71*計算_係数!$L71</f>
        <v>#DIV/0!</v>
      </c>
      <c r="AD71" s="285" t="e">
        <f ca="1">$Z71*計算_係数!$M71</f>
        <v>#DIV/0!</v>
      </c>
      <c r="AE71" s="288" t="e">
        <f ca="1">$Z71*計算_係数!$O71</f>
        <v>#DIV/0!</v>
      </c>
      <c r="AF71" s="288" t="e">
        <f ca="1">$AB71*計算_係数!$N71</f>
        <v>#DIV/0!</v>
      </c>
      <c r="AG71" s="289" t="e">
        <f t="shared" ca="1" si="10"/>
        <v>#DIV/0!</v>
      </c>
      <c r="AH71" s="287" t="e">
        <f t="shared" ca="1" si="0"/>
        <v>#DIV/0!</v>
      </c>
      <c r="AI71" s="285" t="e">
        <f t="shared" ca="1" si="1"/>
        <v>#DIV/0!</v>
      </c>
      <c r="AJ71" s="285" t="e">
        <f t="shared" ca="1" si="2"/>
        <v>#DIV/0!</v>
      </c>
      <c r="AK71" s="285" t="e">
        <f t="shared" ca="1" si="3"/>
        <v>#DIV/0!</v>
      </c>
      <c r="AL71" s="285" t="e">
        <f t="shared" ca="1" si="4"/>
        <v>#DIV/0!</v>
      </c>
      <c r="AM71" s="288" t="e">
        <f t="shared" ca="1" si="5"/>
        <v>#DIV/0!</v>
      </c>
      <c r="AN71" s="288" t="e">
        <f t="shared" ca="1" si="6"/>
        <v>#DIV/0!</v>
      </c>
      <c r="AO71" s="285" t="e">
        <f t="shared" ca="1" si="7"/>
        <v>#DIV/0!</v>
      </c>
      <c r="AP71"/>
    </row>
    <row r="72" spans="2:42" ht="15.75" x14ac:dyDescent="0.25">
      <c r="B72" s="88" t="s">
        <v>97</v>
      </c>
      <c r="C72" s="440" t="str">
        <v>-</v>
      </c>
      <c r="D72" s="441" t="e">
        <v>#DIV/0!</v>
      </c>
      <c r="E72" s="286" t="str">
        <v/>
      </c>
      <c r="F72" s="287" t="e">
        <f ca="1">IF(E72&lt;&gt;"○", $D72*計算_係数!$D72, $D72)</f>
        <v>#DIV/0!</v>
      </c>
      <c r="G72" s="285" t="e">
        <f ca="1">$F72*計算_係数!$I72</f>
        <v>#DIV/0!</v>
      </c>
      <c r="H72" s="285" t="e">
        <f ca="1">$F72*計算_係数!$J72</f>
        <v>#DIV/0!</v>
      </c>
      <c r="I72" s="285" t="e">
        <f ca="1">$F72*計算_係数!$L72</f>
        <v>#DIV/0!</v>
      </c>
      <c r="J72" s="285" t="e">
        <f ca="1">$F72*計算_係数!$M72</f>
        <v>#DIV/0!</v>
      </c>
      <c r="K72" s="288" t="e">
        <f ca="1">$F72*計算_係数!$O72</f>
        <v>#DIV/0!</v>
      </c>
      <c r="L72" s="288" t="e">
        <f ca="1">$H72*計算_係数!$N72</f>
        <v>#DIV/0!</v>
      </c>
      <c r="M72" s="289" t="e">
        <f t="shared" ca="1" si="8"/>
        <v>#DIV/0!</v>
      </c>
      <c r="N72" s="443" t="e">
        <f ca="1"/>
        <v>#N/A</v>
      </c>
      <c r="O72" s="285" t="e">
        <f ca="1">$N72*計算_係数!$D72</f>
        <v>#N/A</v>
      </c>
      <c r="P72" s="445" t="e">
        <f ca="1"/>
        <v>#DIV/0!</v>
      </c>
      <c r="Q72" s="285" t="e">
        <f ca="1">$P72*計算_係数!$I72</f>
        <v>#DIV/0!</v>
      </c>
      <c r="R72" s="285" t="e">
        <f ca="1">$P72*計算_係数!$J72</f>
        <v>#DIV/0!</v>
      </c>
      <c r="S72" s="285" t="e">
        <f ca="1">$P72*計算_係数!$L72</f>
        <v>#DIV/0!</v>
      </c>
      <c r="T72" s="285" t="e">
        <f ca="1">$P72*計算_係数!$M72</f>
        <v>#DIV/0!</v>
      </c>
      <c r="U72" s="288" t="e">
        <f ca="1">$P72*計算_係数!$O72</f>
        <v>#DIV/0!</v>
      </c>
      <c r="V72" s="288" t="e">
        <f ca="1">$R72*計算_係数!$N72</f>
        <v>#DIV/0!</v>
      </c>
      <c r="W72" s="289" t="e">
        <f t="shared" ca="1" si="9"/>
        <v>#DIV/0!</v>
      </c>
      <c r="X72" s="287">
        <f ca="1">計算_波及効果!$X$131*計算_係数!$K72</f>
        <v>0</v>
      </c>
      <c r="Y72" s="285" t="e">
        <f ca="1">$X72*計算_係数!$D72</f>
        <v>#DIV/0!</v>
      </c>
      <c r="Z72" s="445" t="e">
        <f ca="1"/>
        <v>#DIV/0!</v>
      </c>
      <c r="AA72" s="285" t="e">
        <f ca="1">計算_係数!$I72*$Z72</f>
        <v>#DIV/0!</v>
      </c>
      <c r="AB72" s="285" t="e">
        <f ca="1">計算_係数!$J72*$Z72</f>
        <v>#DIV/0!</v>
      </c>
      <c r="AC72" s="285" t="e">
        <f ca="1">$Z72*計算_係数!$L72</f>
        <v>#DIV/0!</v>
      </c>
      <c r="AD72" s="285" t="e">
        <f ca="1">$Z72*計算_係数!$M72</f>
        <v>#DIV/0!</v>
      </c>
      <c r="AE72" s="288" t="e">
        <f ca="1">$Z72*計算_係数!$O72</f>
        <v>#DIV/0!</v>
      </c>
      <c r="AF72" s="288" t="e">
        <f ca="1">$AB72*計算_係数!$N72</f>
        <v>#DIV/0!</v>
      </c>
      <c r="AG72" s="289" t="e">
        <f t="shared" ca="1" si="10"/>
        <v>#DIV/0!</v>
      </c>
      <c r="AH72" s="287" t="e">
        <f t="shared" ref="AH72:AH127" ca="1" si="11">$F72+$P72+$Z72</f>
        <v>#DIV/0!</v>
      </c>
      <c r="AI72" s="285" t="e">
        <f t="shared" ref="AI72:AI127" ca="1" si="12">$G72+$Q72+$AA72</f>
        <v>#DIV/0!</v>
      </c>
      <c r="AJ72" s="285" t="e">
        <f t="shared" ref="AJ72:AJ127" ca="1" si="13">$H72+$R72+$AB72</f>
        <v>#DIV/0!</v>
      </c>
      <c r="AK72" s="285" t="e">
        <f t="shared" ref="AK72:AK127" ca="1" si="14">$I72+$S72+$AC72</f>
        <v>#DIV/0!</v>
      </c>
      <c r="AL72" s="285" t="e">
        <f t="shared" ref="AL72:AL127" ca="1" si="15">$J72+$T72+$AD72</f>
        <v>#DIV/0!</v>
      </c>
      <c r="AM72" s="288" t="e">
        <f t="shared" ref="AM72:AM127" ca="1" si="16">$K72+$U72+$AE72</f>
        <v>#DIV/0!</v>
      </c>
      <c r="AN72" s="288" t="e">
        <f t="shared" ref="AN72:AN127" ca="1" si="17">$L72+$V72+$AF72</f>
        <v>#DIV/0!</v>
      </c>
      <c r="AO72" s="285" t="e">
        <f t="shared" ref="AO72:AO127" ca="1" si="18">$M72+$W72+$AG72</f>
        <v>#DIV/0!</v>
      </c>
      <c r="AP72"/>
    </row>
    <row r="73" spans="2:42" ht="15.75" x14ac:dyDescent="0.25">
      <c r="B73" s="88" t="s">
        <v>99</v>
      </c>
      <c r="C73" s="440" t="str">
        <v>-</v>
      </c>
      <c r="D73" s="441" t="e">
        <v>#DIV/0!</v>
      </c>
      <c r="E73" s="286" t="str">
        <v/>
      </c>
      <c r="F73" s="287" t="e">
        <f ca="1">IF(E73&lt;&gt;"○", $D73*計算_係数!$D73, $D73)</f>
        <v>#DIV/0!</v>
      </c>
      <c r="G73" s="285" t="e">
        <f ca="1">$F73*計算_係数!$I73</f>
        <v>#DIV/0!</v>
      </c>
      <c r="H73" s="285" t="e">
        <f ca="1">$F73*計算_係数!$J73</f>
        <v>#DIV/0!</v>
      </c>
      <c r="I73" s="285" t="e">
        <f ca="1">$F73*計算_係数!$L73</f>
        <v>#DIV/0!</v>
      </c>
      <c r="J73" s="285" t="e">
        <f ca="1">$F73*計算_係数!$M73</f>
        <v>#DIV/0!</v>
      </c>
      <c r="K73" s="288" t="e">
        <f ca="1">$F73*計算_係数!$O73</f>
        <v>#DIV/0!</v>
      </c>
      <c r="L73" s="288" t="e">
        <f ca="1">$H73*計算_係数!$N73</f>
        <v>#DIV/0!</v>
      </c>
      <c r="M73" s="289" t="e">
        <f t="shared" ref="M73:M127" ca="1" si="19">SUM($K73:$L73)</f>
        <v>#DIV/0!</v>
      </c>
      <c r="N73" s="443" t="e">
        <f ca="1"/>
        <v>#N/A</v>
      </c>
      <c r="O73" s="285" t="e">
        <f ca="1">$N73*計算_係数!$D73</f>
        <v>#N/A</v>
      </c>
      <c r="P73" s="445" t="e">
        <f ca="1"/>
        <v>#DIV/0!</v>
      </c>
      <c r="Q73" s="285" t="e">
        <f ca="1">$P73*計算_係数!$I73</f>
        <v>#DIV/0!</v>
      </c>
      <c r="R73" s="285" t="e">
        <f ca="1">$P73*計算_係数!$J73</f>
        <v>#DIV/0!</v>
      </c>
      <c r="S73" s="285" t="e">
        <f ca="1">$P73*計算_係数!$L73</f>
        <v>#DIV/0!</v>
      </c>
      <c r="T73" s="285" t="e">
        <f ca="1">$P73*計算_係数!$M73</f>
        <v>#DIV/0!</v>
      </c>
      <c r="U73" s="288" t="e">
        <f ca="1">$P73*計算_係数!$O73</f>
        <v>#DIV/0!</v>
      </c>
      <c r="V73" s="288" t="e">
        <f ca="1">$R73*計算_係数!$N73</f>
        <v>#DIV/0!</v>
      </c>
      <c r="W73" s="289" t="e">
        <f t="shared" ref="W73:W127" ca="1" si="20">SUM($U73:$V73)</f>
        <v>#DIV/0!</v>
      </c>
      <c r="X73" s="287">
        <f ca="1">計算_波及効果!$X$131*計算_係数!$K73</f>
        <v>0</v>
      </c>
      <c r="Y73" s="285" t="e">
        <f ca="1">$X73*計算_係数!$D73</f>
        <v>#DIV/0!</v>
      </c>
      <c r="Z73" s="445" t="e">
        <f ca="1"/>
        <v>#DIV/0!</v>
      </c>
      <c r="AA73" s="285" t="e">
        <f ca="1">計算_係数!$I73*$Z73</f>
        <v>#DIV/0!</v>
      </c>
      <c r="AB73" s="285" t="e">
        <f ca="1">計算_係数!$J73*$Z73</f>
        <v>#DIV/0!</v>
      </c>
      <c r="AC73" s="285" t="e">
        <f ca="1">$Z73*計算_係数!$L73</f>
        <v>#DIV/0!</v>
      </c>
      <c r="AD73" s="285" t="e">
        <f ca="1">$Z73*計算_係数!$M73</f>
        <v>#DIV/0!</v>
      </c>
      <c r="AE73" s="288" t="e">
        <f ca="1">$Z73*計算_係数!$O73</f>
        <v>#DIV/0!</v>
      </c>
      <c r="AF73" s="288" t="e">
        <f ca="1">$AB73*計算_係数!$N73</f>
        <v>#DIV/0!</v>
      </c>
      <c r="AG73" s="289" t="e">
        <f t="shared" ref="AG73:AG127" ca="1" si="21">SUM($AE73:$AF73)</f>
        <v>#DIV/0!</v>
      </c>
      <c r="AH73" s="287" t="e">
        <f t="shared" ca="1" si="11"/>
        <v>#DIV/0!</v>
      </c>
      <c r="AI73" s="285" t="e">
        <f t="shared" ca="1" si="12"/>
        <v>#DIV/0!</v>
      </c>
      <c r="AJ73" s="285" t="e">
        <f t="shared" ca="1" si="13"/>
        <v>#DIV/0!</v>
      </c>
      <c r="AK73" s="285" t="e">
        <f t="shared" ca="1" si="14"/>
        <v>#DIV/0!</v>
      </c>
      <c r="AL73" s="285" t="e">
        <f t="shared" ca="1" si="15"/>
        <v>#DIV/0!</v>
      </c>
      <c r="AM73" s="288" t="e">
        <f t="shared" ca="1" si="16"/>
        <v>#DIV/0!</v>
      </c>
      <c r="AN73" s="288" t="e">
        <f t="shared" ca="1" si="17"/>
        <v>#DIV/0!</v>
      </c>
      <c r="AO73" s="285" t="e">
        <f t="shared" ca="1" si="18"/>
        <v>#DIV/0!</v>
      </c>
      <c r="AP73"/>
    </row>
    <row r="74" spans="2:42" ht="15.75" x14ac:dyDescent="0.25">
      <c r="B74" s="88" t="s">
        <v>101</v>
      </c>
      <c r="C74" s="440" t="str">
        <v>-</v>
      </c>
      <c r="D74" s="441" t="e">
        <v>#DIV/0!</v>
      </c>
      <c r="E74" s="286" t="str">
        <v/>
      </c>
      <c r="F74" s="287" t="e">
        <f ca="1">IF(E74&lt;&gt;"○", $D74*計算_係数!$D74, $D74)</f>
        <v>#DIV/0!</v>
      </c>
      <c r="G74" s="285" t="e">
        <f ca="1">$F74*計算_係数!$I74</f>
        <v>#DIV/0!</v>
      </c>
      <c r="H74" s="285" t="e">
        <f ca="1">$F74*計算_係数!$J74</f>
        <v>#DIV/0!</v>
      </c>
      <c r="I74" s="285" t="e">
        <f ca="1">$F74*計算_係数!$L74</f>
        <v>#DIV/0!</v>
      </c>
      <c r="J74" s="285" t="e">
        <f ca="1">$F74*計算_係数!$M74</f>
        <v>#DIV/0!</v>
      </c>
      <c r="K74" s="288" t="e">
        <f ca="1">$F74*計算_係数!$O74</f>
        <v>#DIV/0!</v>
      </c>
      <c r="L74" s="288" t="e">
        <f ca="1">$H74*計算_係数!$N74</f>
        <v>#DIV/0!</v>
      </c>
      <c r="M74" s="289" t="e">
        <f t="shared" ca="1" si="19"/>
        <v>#DIV/0!</v>
      </c>
      <c r="N74" s="443" t="e">
        <f ca="1"/>
        <v>#N/A</v>
      </c>
      <c r="O74" s="285" t="e">
        <f ca="1">$N74*計算_係数!$D74</f>
        <v>#N/A</v>
      </c>
      <c r="P74" s="445" t="e">
        <f ca="1"/>
        <v>#DIV/0!</v>
      </c>
      <c r="Q74" s="285" t="e">
        <f ca="1">$P74*計算_係数!$I74</f>
        <v>#DIV/0!</v>
      </c>
      <c r="R74" s="285" t="e">
        <f ca="1">$P74*計算_係数!$J74</f>
        <v>#DIV/0!</v>
      </c>
      <c r="S74" s="285" t="e">
        <f ca="1">$P74*計算_係数!$L74</f>
        <v>#DIV/0!</v>
      </c>
      <c r="T74" s="285" t="e">
        <f ca="1">$P74*計算_係数!$M74</f>
        <v>#DIV/0!</v>
      </c>
      <c r="U74" s="288" t="e">
        <f ca="1">$P74*計算_係数!$O74</f>
        <v>#DIV/0!</v>
      </c>
      <c r="V74" s="288" t="e">
        <f ca="1">$R74*計算_係数!$N74</f>
        <v>#DIV/0!</v>
      </c>
      <c r="W74" s="289" t="e">
        <f t="shared" ca="1" si="20"/>
        <v>#DIV/0!</v>
      </c>
      <c r="X74" s="287">
        <f ca="1">計算_波及効果!$X$131*計算_係数!$K74</f>
        <v>0</v>
      </c>
      <c r="Y74" s="285" t="e">
        <f ca="1">$X74*計算_係数!$D74</f>
        <v>#DIV/0!</v>
      </c>
      <c r="Z74" s="445" t="e">
        <f ca="1"/>
        <v>#DIV/0!</v>
      </c>
      <c r="AA74" s="285" t="e">
        <f ca="1">計算_係数!$I74*$Z74</f>
        <v>#DIV/0!</v>
      </c>
      <c r="AB74" s="285" t="e">
        <f ca="1">計算_係数!$J74*$Z74</f>
        <v>#DIV/0!</v>
      </c>
      <c r="AC74" s="285" t="e">
        <f ca="1">$Z74*計算_係数!$L74</f>
        <v>#DIV/0!</v>
      </c>
      <c r="AD74" s="285" t="e">
        <f ca="1">$Z74*計算_係数!$M74</f>
        <v>#DIV/0!</v>
      </c>
      <c r="AE74" s="288" t="e">
        <f ca="1">$Z74*計算_係数!$O74</f>
        <v>#DIV/0!</v>
      </c>
      <c r="AF74" s="288" t="e">
        <f ca="1">$AB74*計算_係数!$N74</f>
        <v>#DIV/0!</v>
      </c>
      <c r="AG74" s="289" t="e">
        <f t="shared" ca="1" si="21"/>
        <v>#DIV/0!</v>
      </c>
      <c r="AH74" s="287" t="e">
        <f t="shared" ca="1" si="11"/>
        <v>#DIV/0!</v>
      </c>
      <c r="AI74" s="285" t="e">
        <f t="shared" ca="1" si="12"/>
        <v>#DIV/0!</v>
      </c>
      <c r="AJ74" s="285" t="e">
        <f t="shared" ca="1" si="13"/>
        <v>#DIV/0!</v>
      </c>
      <c r="AK74" s="285" t="e">
        <f t="shared" ca="1" si="14"/>
        <v>#DIV/0!</v>
      </c>
      <c r="AL74" s="285" t="e">
        <f t="shared" ca="1" si="15"/>
        <v>#DIV/0!</v>
      </c>
      <c r="AM74" s="288" t="e">
        <f t="shared" ca="1" si="16"/>
        <v>#DIV/0!</v>
      </c>
      <c r="AN74" s="288" t="e">
        <f t="shared" ca="1" si="17"/>
        <v>#DIV/0!</v>
      </c>
      <c r="AO74" s="285" t="e">
        <f t="shared" ca="1" si="18"/>
        <v>#DIV/0!</v>
      </c>
      <c r="AP74"/>
    </row>
    <row r="75" spans="2:42" ht="15.75" x14ac:dyDescent="0.25">
      <c r="B75" s="88" t="s">
        <v>103</v>
      </c>
      <c r="C75" s="440" t="str">
        <v>-</v>
      </c>
      <c r="D75" s="441" t="e">
        <v>#DIV/0!</v>
      </c>
      <c r="E75" s="286" t="str">
        <v/>
      </c>
      <c r="F75" s="287" t="e">
        <f ca="1">IF(E75&lt;&gt;"○", $D75*計算_係数!$D75, $D75)</f>
        <v>#DIV/0!</v>
      </c>
      <c r="G75" s="285" t="e">
        <f ca="1">$F75*計算_係数!$I75</f>
        <v>#DIV/0!</v>
      </c>
      <c r="H75" s="285" t="e">
        <f ca="1">$F75*計算_係数!$J75</f>
        <v>#DIV/0!</v>
      </c>
      <c r="I75" s="285" t="e">
        <f ca="1">$F75*計算_係数!$L75</f>
        <v>#DIV/0!</v>
      </c>
      <c r="J75" s="285" t="e">
        <f ca="1">$F75*計算_係数!$M75</f>
        <v>#DIV/0!</v>
      </c>
      <c r="K75" s="288" t="e">
        <f ca="1">$F75*計算_係数!$O75</f>
        <v>#DIV/0!</v>
      </c>
      <c r="L75" s="288" t="e">
        <f ca="1">$H75*計算_係数!$N75</f>
        <v>#DIV/0!</v>
      </c>
      <c r="M75" s="289" t="e">
        <f t="shared" ca="1" si="19"/>
        <v>#DIV/0!</v>
      </c>
      <c r="N75" s="443" t="e">
        <f ca="1"/>
        <v>#N/A</v>
      </c>
      <c r="O75" s="285" t="e">
        <f ca="1">$N75*計算_係数!$D75</f>
        <v>#N/A</v>
      </c>
      <c r="P75" s="445" t="e">
        <f ca="1"/>
        <v>#DIV/0!</v>
      </c>
      <c r="Q75" s="285" t="e">
        <f ca="1">$P75*計算_係数!$I75</f>
        <v>#DIV/0!</v>
      </c>
      <c r="R75" s="285" t="e">
        <f ca="1">$P75*計算_係数!$J75</f>
        <v>#DIV/0!</v>
      </c>
      <c r="S75" s="285" t="e">
        <f ca="1">$P75*計算_係数!$L75</f>
        <v>#DIV/0!</v>
      </c>
      <c r="T75" s="285" t="e">
        <f ca="1">$P75*計算_係数!$M75</f>
        <v>#DIV/0!</v>
      </c>
      <c r="U75" s="288" t="e">
        <f ca="1">$P75*計算_係数!$O75</f>
        <v>#DIV/0!</v>
      </c>
      <c r="V75" s="288" t="e">
        <f ca="1">$R75*計算_係数!$N75</f>
        <v>#DIV/0!</v>
      </c>
      <c r="W75" s="289" t="e">
        <f t="shared" ca="1" si="20"/>
        <v>#DIV/0!</v>
      </c>
      <c r="X75" s="287">
        <f ca="1">計算_波及効果!$X$131*計算_係数!$K75</f>
        <v>0</v>
      </c>
      <c r="Y75" s="285" t="e">
        <f ca="1">$X75*計算_係数!$D75</f>
        <v>#DIV/0!</v>
      </c>
      <c r="Z75" s="445" t="e">
        <f ca="1"/>
        <v>#DIV/0!</v>
      </c>
      <c r="AA75" s="285" t="e">
        <f ca="1">計算_係数!$I75*$Z75</f>
        <v>#DIV/0!</v>
      </c>
      <c r="AB75" s="285" t="e">
        <f ca="1">計算_係数!$J75*$Z75</f>
        <v>#DIV/0!</v>
      </c>
      <c r="AC75" s="285" t="e">
        <f ca="1">$Z75*計算_係数!$L75</f>
        <v>#DIV/0!</v>
      </c>
      <c r="AD75" s="285" t="e">
        <f ca="1">$Z75*計算_係数!$M75</f>
        <v>#DIV/0!</v>
      </c>
      <c r="AE75" s="288" t="e">
        <f ca="1">$Z75*計算_係数!$O75</f>
        <v>#DIV/0!</v>
      </c>
      <c r="AF75" s="288" t="e">
        <f ca="1">$AB75*計算_係数!$N75</f>
        <v>#DIV/0!</v>
      </c>
      <c r="AG75" s="289" t="e">
        <f t="shared" ca="1" si="21"/>
        <v>#DIV/0!</v>
      </c>
      <c r="AH75" s="287" t="e">
        <f t="shared" ca="1" si="11"/>
        <v>#DIV/0!</v>
      </c>
      <c r="AI75" s="285" t="e">
        <f t="shared" ca="1" si="12"/>
        <v>#DIV/0!</v>
      </c>
      <c r="AJ75" s="285" t="e">
        <f t="shared" ca="1" si="13"/>
        <v>#DIV/0!</v>
      </c>
      <c r="AK75" s="285" t="e">
        <f t="shared" ca="1" si="14"/>
        <v>#DIV/0!</v>
      </c>
      <c r="AL75" s="285" t="e">
        <f t="shared" ca="1" si="15"/>
        <v>#DIV/0!</v>
      </c>
      <c r="AM75" s="288" t="e">
        <f t="shared" ca="1" si="16"/>
        <v>#DIV/0!</v>
      </c>
      <c r="AN75" s="288" t="e">
        <f t="shared" ca="1" si="17"/>
        <v>#DIV/0!</v>
      </c>
      <c r="AO75" s="285" t="e">
        <f t="shared" ca="1" si="18"/>
        <v>#DIV/0!</v>
      </c>
      <c r="AP75"/>
    </row>
    <row r="76" spans="2:42" ht="15.75" x14ac:dyDescent="0.25">
      <c r="B76" s="88" t="s">
        <v>105</v>
      </c>
      <c r="C76" s="440" t="str">
        <v>-</v>
      </c>
      <c r="D76" s="441" t="e">
        <v>#DIV/0!</v>
      </c>
      <c r="E76" s="286" t="str">
        <v/>
      </c>
      <c r="F76" s="287" t="e">
        <f ca="1">IF(E76&lt;&gt;"○", $D76*計算_係数!$D76, $D76)</f>
        <v>#DIV/0!</v>
      </c>
      <c r="G76" s="285" t="e">
        <f ca="1">$F76*計算_係数!$I76</f>
        <v>#DIV/0!</v>
      </c>
      <c r="H76" s="285" t="e">
        <f ca="1">$F76*計算_係数!$J76</f>
        <v>#DIV/0!</v>
      </c>
      <c r="I76" s="285" t="e">
        <f ca="1">$F76*計算_係数!$L76</f>
        <v>#DIV/0!</v>
      </c>
      <c r="J76" s="285" t="e">
        <f ca="1">$F76*計算_係数!$M76</f>
        <v>#DIV/0!</v>
      </c>
      <c r="K76" s="288" t="e">
        <f ca="1">$F76*計算_係数!$O76</f>
        <v>#DIV/0!</v>
      </c>
      <c r="L76" s="288" t="e">
        <f ca="1">$H76*計算_係数!$N76</f>
        <v>#DIV/0!</v>
      </c>
      <c r="M76" s="289" t="e">
        <f t="shared" ca="1" si="19"/>
        <v>#DIV/0!</v>
      </c>
      <c r="N76" s="443" t="e">
        <f ca="1"/>
        <v>#N/A</v>
      </c>
      <c r="O76" s="285" t="e">
        <f ca="1">$N76*計算_係数!$D76</f>
        <v>#N/A</v>
      </c>
      <c r="P76" s="445" t="e">
        <f ca="1"/>
        <v>#DIV/0!</v>
      </c>
      <c r="Q76" s="285" t="e">
        <f ca="1">$P76*計算_係数!$I76</f>
        <v>#DIV/0!</v>
      </c>
      <c r="R76" s="285" t="e">
        <f ca="1">$P76*計算_係数!$J76</f>
        <v>#DIV/0!</v>
      </c>
      <c r="S76" s="285" t="e">
        <f ca="1">$P76*計算_係数!$L76</f>
        <v>#DIV/0!</v>
      </c>
      <c r="T76" s="285" t="e">
        <f ca="1">$P76*計算_係数!$M76</f>
        <v>#DIV/0!</v>
      </c>
      <c r="U76" s="288" t="e">
        <f ca="1">$P76*計算_係数!$O76</f>
        <v>#DIV/0!</v>
      </c>
      <c r="V76" s="288" t="e">
        <f ca="1">$R76*計算_係数!$N76</f>
        <v>#DIV/0!</v>
      </c>
      <c r="W76" s="289" t="e">
        <f t="shared" ca="1" si="20"/>
        <v>#DIV/0!</v>
      </c>
      <c r="X76" s="287">
        <f ca="1">計算_波及効果!$X$131*計算_係数!$K76</f>
        <v>0</v>
      </c>
      <c r="Y76" s="285" t="e">
        <f ca="1">$X76*計算_係数!$D76</f>
        <v>#DIV/0!</v>
      </c>
      <c r="Z76" s="445" t="e">
        <f ca="1"/>
        <v>#DIV/0!</v>
      </c>
      <c r="AA76" s="285" t="e">
        <f ca="1">計算_係数!$I76*$Z76</f>
        <v>#DIV/0!</v>
      </c>
      <c r="AB76" s="285" t="e">
        <f ca="1">計算_係数!$J76*$Z76</f>
        <v>#DIV/0!</v>
      </c>
      <c r="AC76" s="285" t="e">
        <f ca="1">$Z76*計算_係数!$L76</f>
        <v>#DIV/0!</v>
      </c>
      <c r="AD76" s="285" t="e">
        <f ca="1">$Z76*計算_係数!$M76</f>
        <v>#DIV/0!</v>
      </c>
      <c r="AE76" s="288" t="e">
        <f ca="1">$Z76*計算_係数!$O76</f>
        <v>#DIV/0!</v>
      </c>
      <c r="AF76" s="288" t="e">
        <f ca="1">$AB76*計算_係数!$N76</f>
        <v>#DIV/0!</v>
      </c>
      <c r="AG76" s="289" t="e">
        <f t="shared" ca="1" si="21"/>
        <v>#DIV/0!</v>
      </c>
      <c r="AH76" s="287" t="e">
        <f t="shared" ca="1" si="11"/>
        <v>#DIV/0!</v>
      </c>
      <c r="AI76" s="285" t="e">
        <f t="shared" ca="1" si="12"/>
        <v>#DIV/0!</v>
      </c>
      <c r="AJ76" s="285" t="e">
        <f t="shared" ca="1" si="13"/>
        <v>#DIV/0!</v>
      </c>
      <c r="AK76" s="285" t="e">
        <f t="shared" ca="1" si="14"/>
        <v>#DIV/0!</v>
      </c>
      <c r="AL76" s="285" t="e">
        <f t="shared" ca="1" si="15"/>
        <v>#DIV/0!</v>
      </c>
      <c r="AM76" s="288" t="e">
        <f t="shared" ca="1" si="16"/>
        <v>#DIV/0!</v>
      </c>
      <c r="AN76" s="288" t="e">
        <f t="shared" ca="1" si="17"/>
        <v>#DIV/0!</v>
      </c>
      <c r="AO76" s="285" t="e">
        <f t="shared" ca="1" si="18"/>
        <v>#DIV/0!</v>
      </c>
      <c r="AP76"/>
    </row>
    <row r="77" spans="2:42" ht="15.75" x14ac:dyDescent="0.25">
      <c r="B77" s="88" t="s">
        <v>107</v>
      </c>
      <c r="C77" s="440" t="str">
        <v>-</v>
      </c>
      <c r="D77" s="441" t="e">
        <v>#DIV/0!</v>
      </c>
      <c r="E77" s="286" t="str">
        <v/>
      </c>
      <c r="F77" s="287" t="e">
        <f ca="1">IF(E77&lt;&gt;"○", $D77*計算_係数!$D77, $D77)</f>
        <v>#DIV/0!</v>
      </c>
      <c r="G77" s="285" t="e">
        <f ca="1">$F77*計算_係数!$I77</f>
        <v>#DIV/0!</v>
      </c>
      <c r="H77" s="285" t="e">
        <f ca="1">$F77*計算_係数!$J77</f>
        <v>#DIV/0!</v>
      </c>
      <c r="I77" s="285" t="e">
        <f ca="1">$F77*計算_係数!$L77</f>
        <v>#DIV/0!</v>
      </c>
      <c r="J77" s="285" t="e">
        <f ca="1">$F77*計算_係数!$M77</f>
        <v>#DIV/0!</v>
      </c>
      <c r="K77" s="288" t="e">
        <f ca="1">$F77*計算_係数!$O77</f>
        <v>#DIV/0!</v>
      </c>
      <c r="L77" s="288" t="e">
        <f ca="1">$H77*計算_係数!$N77</f>
        <v>#DIV/0!</v>
      </c>
      <c r="M77" s="289" t="e">
        <f t="shared" ca="1" si="19"/>
        <v>#DIV/0!</v>
      </c>
      <c r="N77" s="443" t="e">
        <f ca="1"/>
        <v>#N/A</v>
      </c>
      <c r="O77" s="285" t="e">
        <f ca="1">$N77*計算_係数!$D77</f>
        <v>#N/A</v>
      </c>
      <c r="P77" s="445" t="e">
        <f ca="1"/>
        <v>#DIV/0!</v>
      </c>
      <c r="Q77" s="285" t="e">
        <f ca="1">$P77*計算_係数!$I77</f>
        <v>#DIV/0!</v>
      </c>
      <c r="R77" s="285" t="e">
        <f ca="1">$P77*計算_係数!$J77</f>
        <v>#DIV/0!</v>
      </c>
      <c r="S77" s="285" t="e">
        <f ca="1">$P77*計算_係数!$L77</f>
        <v>#DIV/0!</v>
      </c>
      <c r="T77" s="285" t="e">
        <f ca="1">$P77*計算_係数!$M77</f>
        <v>#DIV/0!</v>
      </c>
      <c r="U77" s="288" t="e">
        <f ca="1">$P77*計算_係数!$O77</f>
        <v>#DIV/0!</v>
      </c>
      <c r="V77" s="288" t="e">
        <f ca="1">$R77*計算_係数!$N77</f>
        <v>#DIV/0!</v>
      </c>
      <c r="W77" s="289" t="e">
        <f t="shared" ca="1" si="20"/>
        <v>#DIV/0!</v>
      </c>
      <c r="X77" s="287">
        <f ca="1">計算_波及効果!$X$131*計算_係数!$K77</f>
        <v>0</v>
      </c>
      <c r="Y77" s="285" t="e">
        <f ca="1">$X77*計算_係数!$D77</f>
        <v>#DIV/0!</v>
      </c>
      <c r="Z77" s="445" t="e">
        <f ca="1"/>
        <v>#DIV/0!</v>
      </c>
      <c r="AA77" s="285" t="e">
        <f ca="1">計算_係数!$I77*$Z77</f>
        <v>#DIV/0!</v>
      </c>
      <c r="AB77" s="285" t="e">
        <f ca="1">計算_係数!$J77*$Z77</f>
        <v>#DIV/0!</v>
      </c>
      <c r="AC77" s="285" t="e">
        <f ca="1">$Z77*計算_係数!$L77</f>
        <v>#DIV/0!</v>
      </c>
      <c r="AD77" s="285" t="e">
        <f ca="1">$Z77*計算_係数!$M77</f>
        <v>#DIV/0!</v>
      </c>
      <c r="AE77" s="288" t="e">
        <f ca="1">$Z77*計算_係数!$O77</f>
        <v>#DIV/0!</v>
      </c>
      <c r="AF77" s="288" t="e">
        <f ca="1">$AB77*計算_係数!$N77</f>
        <v>#DIV/0!</v>
      </c>
      <c r="AG77" s="289" t="e">
        <f t="shared" ca="1" si="21"/>
        <v>#DIV/0!</v>
      </c>
      <c r="AH77" s="287" t="e">
        <f t="shared" ca="1" si="11"/>
        <v>#DIV/0!</v>
      </c>
      <c r="AI77" s="285" t="e">
        <f t="shared" ca="1" si="12"/>
        <v>#DIV/0!</v>
      </c>
      <c r="AJ77" s="285" t="e">
        <f t="shared" ca="1" si="13"/>
        <v>#DIV/0!</v>
      </c>
      <c r="AK77" s="285" t="e">
        <f t="shared" ca="1" si="14"/>
        <v>#DIV/0!</v>
      </c>
      <c r="AL77" s="285" t="e">
        <f t="shared" ca="1" si="15"/>
        <v>#DIV/0!</v>
      </c>
      <c r="AM77" s="288" t="e">
        <f t="shared" ca="1" si="16"/>
        <v>#DIV/0!</v>
      </c>
      <c r="AN77" s="288" t="e">
        <f t="shared" ca="1" si="17"/>
        <v>#DIV/0!</v>
      </c>
      <c r="AO77" s="285" t="e">
        <f t="shared" ca="1" si="18"/>
        <v>#DIV/0!</v>
      </c>
      <c r="AP77"/>
    </row>
    <row r="78" spans="2:42" ht="15.75" x14ac:dyDescent="0.25">
      <c r="B78" s="88" t="s">
        <v>109</v>
      </c>
      <c r="C78" s="440" t="str">
        <v>-</v>
      </c>
      <c r="D78" s="441" t="e">
        <v>#DIV/0!</v>
      </c>
      <c r="E78" s="286" t="str">
        <v/>
      </c>
      <c r="F78" s="287" t="e">
        <f ca="1">IF(E78&lt;&gt;"○", $D78*計算_係数!$D78, $D78)</f>
        <v>#DIV/0!</v>
      </c>
      <c r="G78" s="285" t="e">
        <f ca="1">$F78*計算_係数!$I78</f>
        <v>#DIV/0!</v>
      </c>
      <c r="H78" s="285" t="e">
        <f ca="1">$F78*計算_係数!$J78</f>
        <v>#DIV/0!</v>
      </c>
      <c r="I78" s="285" t="e">
        <f ca="1">$F78*計算_係数!$L78</f>
        <v>#DIV/0!</v>
      </c>
      <c r="J78" s="285" t="e">
        <f ca="1">$F78*計算_係数!$M78</f>
        <v>#DIV/0!</v>
      </c>
      <c r="K78" s="288" t="e">
        <f ca="1">$F78*計算_係数!$O78</f>
        <v>#DIV/0!</v>
      </c>
      <c r="L78" s="288" t="e">
        <f ca="1">$H78*計算_係数!$N78</f>
        <v>#DIV/0!</v>
      </c>
      <c r="M78" s="289" t="e">
        <f t="shared" ca="1" si="19"/>
        <v>#DIV/0!</v>
      </c>
      <c r="N78" s="443" t="e">
        <f ca="1"/>
        <v>#N/A</v>
      </c>
      <c r="O78" s="285" t="e">
        <f ca="1">$N78*計算_係数!$D78</f>
        <v>#N/A</v>
      </c>
      <c r="P78" s="445" t="e">
        <f ca="1"/>
        <v>#DIV/0!</v>
      </c>
      <c r="Q78" s="285" t="e">
        <f ca="1">$P78*計算_係数!$I78</f>
        <v>#DIV/0!</v>
      </c>
      <c r="R78" s="285" t="e">
        <f ca="1">$P78*計算_係数!$J78</f>
        <v>#DIV/0!</v>
      </c>
      <c r="S78" s="285" t="e">
        <f ca="1">$P78*計算_係数!$L78</f>
        <v>#DIV/0!</v>
      </c>
      <c r="T78" s="285" t="e">
        <f ca="1">$P78*計算_係数!$M78</f>
        <v>#DIV/0!</v>
      </c>
      <c r="U78" s="288" t="e">
        <f ca="1">$P78*計算_係数!$O78</f>
        <v>#DIV/0!</v>
      </c>
      <c r="V78" s="288" t="e">
        <f ca="1">$R78*計算_係数!$N78</f>
        <v>#DIV/0!</v>
      </c>
      <c r="W78" s="289" t="e">
        <f t="shared" ca="1" si="20"/>
        <v>#DIV/0!</v>
      </c>
      <c r="X78" s="287">
        <f ca="1">計算_波及効果!$X$131*計算_係数!$K78</f>
        <v>0</v>
      </c>
      <c r="Y78" s="285" t="e">
        <f ca="1">$X78*計算_係数!$D78</f>
        <v>#DIV/0!</v>
      </c>
      <c r="Z78" s="445" t="e">
        <f ca="1"/>
        <v>#DIV/0!</v>
      </c>
      <c r="AA78" s="285" t="e">
        <f ca="1">計算_係数!$I78*$Z78</f>
        <v>#DIV/0!</v>
      </c>
      <c r="AB78" s="285" t="e">
        <f ca="1">計算_係数!$J78*$Z78</f>
        <v>#DIV/0!</v>
      </c>
      <c r="AC78" s="285" t="e">
        <f ca="1">$Z78*計算_係数!$L78</f>
        <v>#DIV/0!</v>
      </c>
      <c r="AD78" s="285" t="e">
        <f ca="1">$Z78*計算_係数!$M78</f>
        <v>#DIV/0!</v>
      </c>
      <c r="AE78" s="288" t="e">
        <f ca="1">$Z78*計算_係数!$O78</f>
        <v>#DIV/0!</v>
      </c>
      <c r="AF78" s="288" t="e">
        <f ca="1">$AB78*計算_係数!$N78</f>
        <v>#DIV/0!</v>
      </c>
      <c r="AG78" s="289" t="e">
        <f t="shared" ca="1" si="21"/>
        <v>#DIV/0!</v>
      </c>
      <c r="AH78" s="287" t="e">
        <f t="shared" ca="1" si="11"/>
        <v>#DIV/0!</v>
      </c>
      <c r="AI78" s="285" t="e">
        <f t="shared" ca="1" si="12"/>
        <v>#DIV/0!</v>
      </c>
      <c r="AJ78" s="285" t="e">
        <f t="shared" ca="1" si="13"/>
        <v>#DIV/0!</v>
      </c>
      <c r="AK78" s="285" t="e">
        <f t="shared" ca="1" si="14"/>
        <v>#DIV/0!</v>
      </c>
      <c r="AL78" s="285" t="e">
        <f t="shared" ca="1" si="15"/>
        <v>#DIV/0!</v>
      </c>
      <c r="AM78" s="288" t="e">
        <f t="shared" ca="1" si="16"/>
        <v>#DIV/0!</v>
      </c>
      <c r="AN78" s="288" t="e">
        <f t="shared" ca="1" si="17"/>
        <v>#DIV/0!</v>
      </c>
      <c r="AO78" s="285" t="e">
        <f t="shared" ca="1" si="18"/>
        <v>#DIV/0!</v>
      </c>
      <c r="AP78"/>
    </row>
    <row r="79" spans="2:42" ht="15.75" x14ac:dyDescent="0.25">
      <c r="B79" s="88" t="s">
        <v>111</v>
      </c>
      <c r="C79" s="440" t="str">
        <v>-</v>
      </c>
      <c r="D79" s="441" t="e">
        <v>#DIV/0!</v>
      </c>
      <c r="E79" s="286" t="str">
        <v/>
      </c>
      <c r="F79" s="287" t="e">
        <f ca="1">IF(E79&lt;&gt;"○", $D79*計算_係数!$D79, $D79)</f>
        <v>#DIV/0!</v>
      </c>
      <c r="G79" s="285" t="e">
        <f ca="1">$F79*計算_係数!$I79</f>
        <v>#DIV/0!</v>
      </c>
      <c r="H79" s="285" t="e">
        <f ca="1">$F79*計算_係数!$J79</f>
        <v>#DIV/0!</v>
      </c>
      <c r="I79" s="285" t="e">
        <f ca="1">$F79*計算_係数!$L79</f>
        <v>#DIV/0!</v>
      </c>
      <c r="J79" s="285" t="e">
        <f ca="1">$F79*計算_係数!$M79</f>
        <v>#DIV/0!</v>
      </c>
      <c r="K79" s="288" t="e">
        <f ca="1">$F79*計算_係数!$O79</f>
        <v>#DIV/0!</v>
      </c>
      <c r="L79" s="288" t="e">
        <f ca="1">$H79*計算_係数!$N79</f>
        <v>#DIV/0!</v>
      </c>
      <c r="M79" s="289" t="e">
        <f t="shared" ca="1" si="19"/>
        <v>#DIV/0!</v>
      </c>
      <c r="N79" s="443" t="e">
        <f ca="1"/>
        <v>#N/A</v>
      </c>
      <c r="O79" s="285" t="e">
        <f ca="1">$N79*計算_係数!$D79</f>
        <v>#N/A</v>
      </c>
      <c r="P79" s="445" t="e">
        <f ca="1"/>
        <v>#DIV/0!</v>
      </c>
      <c r="Q79" s="285" t="e">
        <f ca="1">$P79*計算_係数!$I79</f>
        <v>#DIV/0!</v>
      </c>
      <c r="R79" s="285" t="e">
        <f ca="1">$P79*計算_係数!$J79</f>
        <v>#DIV/0!</v>
      </c>
      <c r="S79" s="285" t="e">
        <f ca="1">$P79*計算_係数!$L79</f>
        <v>#DIV/0!</v>
      </c>
      <c r="T79" s="285" t="e">
        <f ca="1">$P79*計算_係数!$M79</f>
        <v>#DIV/0!</v>
      </c>
      <c r="U79" s="288" t="e">
        <f ca="1">$P79*計算_係数!$O79</f>
        <v>#DIV/0!</v>
      </c>
      <c r="V79" s="288" t="e">
        <f ca="1">$R79*計算_係数!$N79</f>
        <v>#DIV/0!</v>
      </c>
      <c r="W79" s="289" t="e">
        <f t="shared" ca="1" si="20"/>
        <v>#DIV/0!</v>
      </c>
      <c r="X79" s="287">
        <f ca="1">計算_波及効果!$X$131*計算_係数!$K79</f>
        <v>0</v>
      </c>
      <c r="Y79" s="285" t="e">
        <f ca="1">$X79*計算_係数!$D79</f>
        <v>#DIV/0!</v>
      </c>
      <c r="Z79" s="445" t="e">
        <f ca="1"/>
        <v>#DIV/0!</v>
      </c>
      <c r="AA79" s="285" t="e">
        <f ca="1">計算_係数!$I79*$Z79</f>
        <v>#DIV/0!</v>
      </c>
      <c r="AB79" s="285" t="e">
        <f ca="1">計算_係数!$J79*$Z79</f>
        <v>#DIV/0!</v>
      </c>
      <c r="AC79" s="285" t="e">
        <f ca="1">$Z79*計算_係数!$L79</f>
        <v>#DIV/0!</v>
      </c>
      <c r="AD79" s="285" t="e">
        <f ca="1">$Z79*計算_係数!$M79</f>
        <v>#DIV/0!</v>
      </c>
      <c r="AE79" s="288" t="e">
        <f ca="1">$Z79*計算_係数!$O79</f>
        <v>#DIV/0!</v>
      </c>
      <c r="AF79" s="288" t="e">
        <f ca="1">$AB79*計算_係数!$N79</f>
        <v>#DIV/0!</v>
      </c>
      <c r="AG79" s="289" t="e">
        <f t="shared" ca="1" si="21"/>
        <v>#DIV/0!</v>
      </c>
      <c r="AH79" s="287" t="e">
        <f t="shared" ca="1" si="11"/>
        <v>#DIV/0!</v>
      </c>
      <c r="AI79" s="285" t="e">
        <f t="shared" ca="1" si="12"/>
        <v>#DIV/0!</v>
      </c>
      <c r="AJ79" s="285" t="e">
        <f t="shared" ca="1" si="13"/>
        <v>#DIV/0!</v>
      </c>
      <c r="AK79" s="285" t="e">
        <f t="shared" ca="1" si="14"/>
        <v>#DIV/0!</v>
      </c>
      <c r="AL79" s="285" t="e">
        <f t="shared" ca="1" si="15"/>
        <v>#DIV/0!</v>
      </c>
      <c r="AM79" s="288" t="e">
        <f t="shared" ca="1" si="16"/>
        <v>#DIV/0!</v>
      </c>
      <c r="AN79" s="288" t="e">
        <f t="shared" ca="1" si="17"/>
        <v>#DIV/0!</v>
      </c>
      <c r="AO79" s="285" t="e">
        <f t="shared" ca="1" si="18"/>
        <v>#DIV/0!</v>
      </c>
      <c r="AP79"/>
    </row>
    <row r="80" spans="2:42" ht="15.75" x14ac:dyDescent="0.25">
      <c r="B80" s="88" t="s">
        <v>113</v>
      </c>
      <c r="C80" s="440" t="str">
        <v>-</v>
      </c>
      <c r="D80" s="441" t="e">
        <v>#DIV/0!</v>
      </c>
      <c r="E80" s="286" t="str">
        <v/>
      </c>
      <c r="F80" s="287" t="e">
        <f ca="1">IF(E80&lt;&gt;"○", $D80*計算_係数!$D80, $D80)</f>
        <v>#DIV/0!</v>
      </c>
      <c r="G80" s="285" t="e">
        <f ca="1">$F80*計算_係数!$I80</f>
        <v>#DIV/0!</v>
      </c>
      <c r="H80" s="285" t="e">
        <f ca="1">$F80*計算_係数!$J80</f>
        <v>#DIV/0!</v>
      </c>
      <c r="I80" s="285" t="e">
        <f ca="1">$F80*計算_係数!$L80</f>
        <v>#DIV/0!</v>
      </c>
      <c r="J80" s="285" t="e">
        <f ca="1">$F80*計算_係数!$M80</f>
        <v>#DIV/0!</v>
      </c>
      <c r="K80" s="288" t="e">
        <f ca="1">$F80*計算_係数!$O80</f>
        <v>#DIV/0!</v>
      </c>
      <c r="L80" s="288" t="e">
        <f ca="1">$H80*計算_係数!$N80</f>
        <v>#DIV/0!</v>
      </c>
      <c r="M80" s="289" t="e">
        <f t="shared" ca="1" si="19"/>
        <v>#DIV/0!</v>
      </c>
      <c r="N80" s="443" t="e">
        <f ca="1"/>
        <v>#N/A</v>
      </c>
      <c r="O80" s="285" t="e">
        <f ca="1">$N80*計算_係数!$D80</f>
        <v>#N/A</v>
      </c>
      <c r="P80" s="445" t="e">
        <f ca="1"/>
        <v>#DIV/0!</v>
      </c>
      <c r="Q80" s="285" t="e">
        <f ca="1">$P80*計算_係数!$I80</f>
        <v>#DIV/0!</v>
      </c>
      <c r="R80" s="285" t="e">
        <f ca="1">$P80*計算_係数!$J80</f>
        <v>#DIV/0!</v>
      </c>
      <c r="S80" s="285" t="e">
        <f ca="1">$P80*計算_係数!$L80</f>
        <v>#DIV/0!</v>
      </c>
      <c r="T80" s="285" t="e">
        <f ca="1">$P80*計算_係数!$M80</f>
        <v>#DIV/0!</v>
      </c>
      <c r="U80" s="288" t="e">
        <f ca="1">$P80*計算_係数!$O80</f>
        <v>#DIV/0!</v>
      </c>
      <c r="V80" s="288" t="e">
        <f ca="1">$R80*計算_係数!$N80</f>
        <v>#DIV/0!</v>
      </c>
      <c r="W80" s="289" t="e">
        <f t="shared" ca="1" si="20"/>
        <v>#DIV/0!</v>
      </c>
      <c r="X80" s="287">
        <f ca="1">計算_波及効果!$X$131*計算_係数!$K80</f>
        <v>0</v>
      </c>
      <c r="Y80" s="285" t="e">
        <f ca="1">$X80*計算_係数!$D80</f>
        <v>#DIV/0!</v>
      </c>
      <c r="Z80" s="445" t="e">
        <f ca="1"/>
        <v>#DIV/0!</v>
      </c>
      <c r="AA80" s="285" t="e">
        <f ca="1">計算_係数!$I80*$Z80</f>
        <v>#DIV/0!</v>
      </c>
      <c r="AB80" s="285" t="e">
        <f ca="1">計算_係数!$J80*$Z80</f>
        <v>#DIV/0!</v>
      </c>
      <c r="AC80" s="285" t="e">
        <f ca="1">$Z80*計算_係数!$L80</f>
        <v>#DIV/0!</v>
      </c>
      <c r="AD80" s="285" t="e">
        <f ca="1">$Z80*計算_係数!$M80</f>
        <v>#DIV/0!</v>
      </c>
      <c r="AE80" s="288" t="e">
        <f ca="1">$Z80*計算_係数!$O80</f>
        <v>#DIV/0!</v>
      </c>
      <c r="AF80" s="288" t="e">
        <f ca="1">$AB80*計算_係数!$N80</f>
        <v>#DIV/0!</v>
      </c>
      <c r="AG80" s="289" t="e">
        <f t="shared" ca="1" si="21"/>
        <v>#DIV/0!</v>
      </c>
      <c r="AH80" s="287" t="e">
        <f t="shared" ca="1" si="11"/>
        <v>#DIV/0!</v>
      </c>
      <c r="AI80" s="285" t="e">
        <f t="shared" ca="1" si="12"/>
        <v>#DIV/0!</v>
      </c>
      <c r="AJ80" s="285" t="e">
        <f t="shared" ca="1" si="13"/>
        <v>#DIV/0!</v>
      </c>
      <c r="AK80" s="285" t="e">
        <f t="shared" ca="1" si="14"/>
        <v>#DIV/0!</v>
      </c>
      <c r="AL80" s="285" t="e">
        <f t="shared" ca="1" si="15"/>
        <v>#DIV/0!</v>
      </c>
      <c r="AM80" s="288" t="e">
        <f t="shared" ca="1" si="16"/>
        <v>#DIV/0!</v>
      </c>
      <c r="AN80" s="288" t="e">
        <f t="shared" ca="1" si="17"/>
        <v>#DIV/0!</v>
      </c>
      <c r="AO80" s="285" t="e">
        <f t="shared" ca="1" si="18"/>
        <v>#DIV/0!</v>
      </c>
      <c r="AP80"/>
    </row>
    <row r="81" spans="2:42" ht="15.75" x14ac:dyDescent="0.25">
      <c r="B81" s="88" t="s">
        <v>115</v>
      </c>
      <c r="C81" s="440" t="str">
        <v>-</v>
      </c>
      <c r="D81" s="441" t="e">
        <v>#DIV/0!</v>
      </c>
      <c r="E81" s="286" t="str">
        <v/>
      </c>
      <c r="F81" s="287" t="e">
        <f ca="1">IF(E81&lt;&gt;"○", $D81*計算_係数!$D81, $D81)</f>
        <v>#DIV/0!</v>
      </c>
      <c r="G81" s="285" t="e">
        <f ca="1">$F81*計算_係数!$I81</f>
        <v>#DIV/0!</v>
      </c>
      <c r="H81" s="285" t="e">
        <f ca="1">$F81*計算_係数!$J81</f>
        <v>#DIV/0!</v>
      </c>
      <c r="I81" s="285" t="e">
        <f ca="1">$F81*計算_係数!$L81</f>
        <v>#DIV/0!</v>
      </c>
      <c r="J81" s="285" t="e">
        <f ca="1">$F81*計算_係数!$M81</f>
        <v>#DIV/0!</v>
      </c>
      <c r="K81" s="288" t="e">
        <f ca="1">$F81*計算_係数!$O81</f>
        <v>#DIV/0!</v>
      </c>
      <c r="L81" s="288" t="e">
        <f ca="1">$H81*計算_係数!$N81</f>
        <v>#DIV/0!</v>
      </c>
      <c r="M81" s="289" t="e">
        <f t="shared" ca="1" si="19"/>
        <v>#DIV/0!</v>
      </c>
      <c r="N81" s="443" t="e">
        <f ca="1"/>
        <v>#N/A</v>
      </c>
      <c r="O81" s="285" t="e">
        <f ca="1">$N81*計算_係数!$D81</f>
        <v>#N/A</v>
      </c>
      <c r="P81" s="445" t="e">
        <f ca="1"/>
        <v>#DIV/0!</v>
      </c>
      <c r="Q81" s="285" t="e">
        <f ca="1">$P81*計算_係数!$I81</f>
        <v>#DIV/0!</v>
      </c>
      <c r="R81" s="285" t="e">
        <f ca="1">$P81*計算_係数!$J81</f>
        <v>#DIV/0!</v>
      </c>
      <c r="S81" s="285" t="e">
        <f ca="1">$P81*計算_係数!$L81</f>
        <v>#DIV/0!</v>
      </c>
      <c r="T81" s="285" t="e">
        <f ca="1">$P81*計算_係数!$M81</f>
        <v>#DIV/0!</v>
      </c>
      <c r="U81" s="288" t="e">
        <f ca="1">$P81*計算_係数!$O81</f>
        <v>#DIV/0!</v>
      </c>
      <c r="V81" s="288" t="e">
        <f ca="1">$R81*計算_係数!$N81</f>
        <v>#DIV/0!</v>
      </c>
      <c r="W81" s="289" t="e">
        <f t="shared" ca="1" si="20"/>
        <v>#DIV/0!</v>
      </c>
      <c r="X81" s="287">
        <f ca="1">計算_波及効果!$X$131*計算_係数!$K81</f>
        <v>0</v>
      </c>
      <c r="Y81" s="285" t="e">
        <f ca="1">$X81*計算_係数!$D81</f>
        <v>#DIV/0!</v>
      </c>
      <c r="Z81" s="445" t="e">
        <f ca="1"/>
        <v>#DIV/0!</v>
      </c>
      <c r="AA81" s="285" t="e">
        <f ca="1">計算_係数!$I81*$Z81</f>
        <v>#DIV/0!</v>
      </c>
      <c r="AB81" s="285" t="e">
        <f ca="1">計算_係数!$J81*$Z81</f>
        <v>#DIV/0!</v>
      </c>
      <c r="AC81" s="285" t="e">
        <f ca="1">$Z81*計算_係数!$L81</f>
        <v>#DIV/0!</v>
      </c>
      <c r="AD81" s="285" t="e">
        <f ca="1">$Z81*計算_係数!$M81</f>
        <v>#DIV/0!</v>
      </c>
      <c r="AE81" s="288" t="e">
        <f ca="1">$Z81*計算_係数!$O81</f>
        <v>#DIV/0!</v>
      </c>
      <c r="AF81" s="288" t="e">
        <f ca="1">$AB81*計算_係数!$N81</f>
        <v>#DIV/0!</v>
      </c>
      <c r="AG81" s="289" t="e">
        <f t="shared" ca="1" si="21"/>
        <v>#DIV/0!</v>
      </c>
      <c r="AH81" s="287" t="e">
        <f t="shared" ca="1" si="11"/>
        <v>#DIV/0!</v>
      </c>
      <c r="AI81" s="285" t="e">
        <f t="shared" ca="1" si="12"/>
        <v>#DIV/0!</v>
      </c>
      <c r="AJ81" s="285" t="e">
        <f t="shared" ca="1" si="13"/>
        <v>#DIV/0!</v>
      </c>
      <c r="AK81" s="285" t="e">
        <f t="shared" ca="1" si="14"/>
        <v>#DIV/0!</v>
      </c>
      <c r="AL81" s="285" t="e">
        <f t="shared" ca="1" si="15"/>
        <v>#DIV/0!</v>
      </c>
      <c r="AM81" s="288" t="e">
        <f t="shared" ca="1" si="16"/>
        <v>#DIV/0!</v>
      </c>
      <c r="AN81" s="288" t="e">
        <f t="shared" ca="1" si="17"/>
        <v>#DIV/0!</v>
      </c>
      <c r="AO81" s="285" t="e">
        <f t="shared" ca="1" si="18"/>
        <v>#DIV/0!</v>
      </c>
      <c r="AP81"/>
    </row>
    <row r="82" spans="2:42" ht="15.75" x14ac:dyDescent="0.25">
      <c r="B82" s="88" t="s">
        <v>117</v>
      </c>
      <c r="C82" s="440" t="str">
        <v>-</v>
      </c>
      <c r="D82" s="441" t="e">
        <v>#DIV/0!</v>
      </c>
      <c r="E82" s="286" t="str">
        <v/>
      </c>
      <c r="F82" s="287" t="e">
        <f ca="1">IF(E82&lt;&gt;"○", $D82*計算_係数!$D82, $D82)</f>
        <v>#DIV/0!</v>
      </c>
      <c r="G82" s="285" t="e">
        <f ca="1">$F82*計算_係数!$I82</f>
        <v>#DIV/0!</v>
      </c>
      <c r="H82" s="285" t="e">
        <f ca="1">$F82*計算_係数!$J82</f>
        <v>#DIV/0!</v>
      </c>
      <c r="I82" s="285" t="e">
        <f ca="1">$F82*計算_係数!$L82</f>
        <v>#DIV/0!</v>
      </c>
      <c r="J82" s="285" t="e">
        <f ca="1">$F82*計算_係数!$M82</f>
        <v>#DIV/0!</v>
      </c>
      <c r="K82" s="288" t="e">
        <f ca="1">$F82*計算_係数!$O82</f>
        <v>#DIV/0!</v>
      </c>
      <c r="L82" s="288" t="e">
        <f ca="1">$H82*計算_係数!$N82</f>
        <v>#DIV/0!</v>
      </c>
      <c r="M82" s="289" t="e">
        <f t="shared" ca="1" si="19"/>
        <v>#DIV/0!</v>
      </c>
      <c r="N82" s="443" t="e">
        <f ca="1"/>
        <v>#N/A</v>
      </c>
      <c r="O82" s="285" t="e">
        <f ca="1">$N82*計算_係数!$D82</f>
        <v>#N/A</v>
      </c>
      <c r="P82" s="445" t="e">
        <f ca="1"/>
        <v>#DIV/0!</v>
      </c>
      <c r="Q82" s="285" t="e">
        <f ca="1">$P82*計算_係数!$I82</f>
        <v>#DIV/0!</v>
      </c>
      <c r="R82" s="285" t="e">
        <f ca="1">$P82*計算_係数!$J82</f>
        <v>#DIV/0!</v>
      </c>
      <c r="S82" s="285" t="e">
        <f ca="1">$P82*計算_係数!$L82</f>
        <v>#DIV/0!</v>
      </c>
      <c r="T82" s="285" t="e">
        <f ca="1">$P82*計算_係数!$M82</f>
        <v>#DIV/0!</v>
      </c>
      <c r="U82" s="288" t="e">
        <f ca="1">$P82*計算_係数!$O82</f>
        <v>#DIV/0!</v>
      </c>
      <c r="V82" s="288" t="e">
        <f ca="1">$R82*計算_係数!$N82</f>
        <v>#DIV/0!</v>
      </c>
      <c r="W82" s="289" t="e">
        <f t="shared" ca="1" si="20"/>
        <v>#DIV/0!</v>
      </c>
      <c r="X82" s="287">
        <f ca="1">計算_波及効果!$X$131*計算_係数!$K82</f>
        <v>0</v>
      </c>
      <c r="Y82" s="285" t="e">
        <f ca="1">$X82*計算_係数!$D82</f>
        <v>#DIV/0!</v>
      </c>
      <c r="Z82" s="445" t="e">
        <f ca="1"/>
        <v>#DIV/0!</v>
      </c>
      <c r="AA82" s="285" t="e">
        <f ca="1">計算_係数!$I82*$Z82</f>
        <v>#DIV/0!</v>
      </c>
      <c r="AB82" s="285" t="e">
        <f ca="1">計算_係数!$J82*$Z82</f>
        <v>#DIV/0!</v>
      </c>
      <c r="AC82" s="285" t="e">
        <f ca="1">$Z82*計算_係数!$L82</f>
        <v>#DIV/0!</v>
      </c>
      <c r="AD82" s="285" t="e">
        <f ca="1">$Z82*計算_係数!$M82</f>
        <v>#DIV/0!</v>
      </c>
      <c r="AE82" s="288" t="e">
        <f ca="1">$Z82*計算_係数!$O82</f>
        <v>#DIV/0!</v>
      </c>
      <c r="AF82" s="288" t="e">
        <f ca="1">$AB82*計算_係数!$N82</f>
        <v>#DIV/0!</v>
      </c>
      <c r="AG82" s="289" t="e">
        <f t="shared" ca="1" si="21"/>
        <v>#DIV/0!</v>
      </c>
      <c r="AH82" s="287" t="e">
        <f t="shared" ca="1" si="11"/>
        <v>#DIV/0!</v>
      </c>
      <c r="AI82" s="285" t="e">
        <f t="shared" ca="1" si="12"/>
        <v>#DIV/0!</v>
      </c>
      <c r="AJ82" s="285" t="e">
        <f t="shared" ca="1" si="13"/>
        <v>#DIV/0!</v>
      </c>
      <c r="AK82" s="285" t="e">
        <f t="shared" ca="1" si="14"/>
        <v>#DIV/0!</v>
      </c>
      <c r="AL82" s="285" t="e">
        <f t="shared" ca="1" si="15"/>
        <v>#DIV/0!</v>
      </c>
      <c r="AM82" s="288" t="e">
        <f t="shared" ca="1" si="16"/>
        <v>#DIV/0!</v>
      </c>
      <c r="AN82" s="288" t="e">
        <f t="shared" ca="1" si="17"/>
        <v>#DIV/0!</v>
      </c>
      <c r="AO82" s="285" t="e">
        <f t="shared" ca="1" si="18"/>
        <v>#DIV/0!</v>
      </c>
      <c r="AP82"/>
    </row>
    <row r="83" spans="2:42" ht="15.75" x14ac:dyDescent="0.25">
      <c r="B83" s="88" t="s">
        <v>119</v>
      </c>
      <c r="C83" s="440" t="str">
        <v>-</v>
      </c>
      <c r="D83" s="441" t="e">
        <v>#DIV/0!</v>
      </c>
      <c r="E83" s="286" t="str">
        <v/>
      </c>
      <c r="F83" s="287" t="e">
        <f ca="1">IF(E83&lt;&gt;"○", $D83*計算_係数!$D83, $D83)</f>
        <v>#DIV/0!</v>
      </c>
      <c r="G83" s="285" t="e">
        <f ca="1">$F83*計算_係数!$I83</f>
        <v>#DIV/0!</v>
      </c>
      <c r="H83" s="285" t="e">
        <f ca="1">$F83*計算_係数!$J83</f>
        <v>#DIV/0!</v>
      </c>
      <c r="I83" s="285" t="e">
        <f ca="1">$F83*計算_係数!$L83</f>
        <v>#DIV/0!</v>
      </c>
      <c r="J83" s="285" t="e">
        <f ca="1">$F83*計算_係数!$M83</f>
        <v>#DIV/0!</v>
      </c>
      <c r="K83" s="288" t="e">
        <f ca="1">$F83*計算_係数!$O83</f>
        <v>#DIV/0!</v>
      </c>
      <c r="L83" s="288" t="e">
        <f ca="1">$H83*計算_係数!$N83</f>
        <v>#DIV/0!</v>
      </c>
      <c r="M83" s="289" t="e">
        <f t="shared" ca="1" si="19"/>
        <v>#DIV/0!</v>
      </c>
      <c r="N83" s="443" t="e">
        <f ca="1"/>
        <v>#N/A</v>
      </c>
      <c r="O83" s="285" t="e">
        <f ca="1">$N83*計算_係数!$D83</f>
        <v>#N/A</v>
      </c>
      <c r="P83" s="445" t="e">
        <f ca="1"/>
        <v>#DIV/0!</v>
      </c>
      <c r="Q83" s="285" t="e">
        <f ca="1">$P83*計算_係数!$I83</f>
        <v>#DIV/0!</v>
      </c>
      <c r="R83" s="285" t="e">
        <f ca="1">$P83*計算_係数!$J83</f>
        <v>#DIV/0!</v>
      </c>
      <c r="S83" s="285" t="e">
        <f ca="1">$P83*計算_係数!$L83</f>
        <v>#DIV/0!</v>
      </c>
      <c r="T83" s="285" t="e">
        <f ca="1">$P83*計算_係数!$M83</f>
        <v>#DIV/0!</v>
      </c>
      <c r="U83" s="288" t="e">
        <f ca="1">$P83*計算_係数!$O83</f>
        <v>#DIV/0!</v>
      </c>
      <c r="V83" s="288" t="e">
        <f ca="1">$R83*計算_係数!$N83</f>
        <v>#DIV/0!</v>
      </c>
      <c r="W83" s="289" t="e">
        <f t="shared" ca="1" si="20"/>
        <v>#DIV/0!</v>
      </c>
      <c r="X83" s="287">
        <f ca="1">計算_波及効果!$X$131*計算_係数!$K83</f>
        <v>0</v>
      </c>
      <c r="Y83" s="285" t="e">
        <f ca="1">$X83*計算_係数!$D83</f>
        <v>#DIV/0!</v>
      </c>
      <c r="Z83" s="445" t="e">
        <f ca="1"/>
        <v>#DIV/0!</v>
      </c>
      <c r="AA83" s="285" t="e">
        <f ca="1">計算_係数!$I83*$Z83</f>
        <v>#DIV/0!</v>
      </c>
      <c r="AB83" s="285" t="e">
        <f ca="1">計算_係数!$J83*$Z83</f>
        <v>#DIV/0!</v>
      </c>
      <c r="AC83" s="285" t="e">
        <f ca="1">$Z83*計算_係数!$L83</f>
        <v>#DIV/0!</v>
      </c>
      <c r="AD83" s="285" t="e">
        <f ca="1">$Z83*計算_係数!$M83</f>
        <v>#DIV/0!</v>
      </c>
      <c r="AE83" s="288" t="e">
        <f ca="1">$Z83*計算_係数!$O83</f>
        <v>#DIV/0!</v>
      </c>
      <c r="AF83" s="288" t="e">
        <f ca="1">$AB83*計算_係数!$N83</f>
        <v>#DIV/0!</v>
      </c>
      <c r="AG83" s="289" t="e">
        <f t="shared" ca="1" si="21"/>
        <v>#DIV/0!</v>
      </c>
      <c r="AH83" s="287" t="e">
        <f t="shared" ca="1" si="11"/>
        <v>#DIV/0!</v>
      </c>
      <c r="AI83" s="285" t="e">
        <f t="shared" ca="1" si="12"/>
        <v>#DIV/0!</v>
      </c>
      <c r="AJ83" s="285" t="e">
        <f t="shared" ca="1" si="13"/>
        <v>#DIV/0!</v>
      </c>
      <c r="AK83" s="285" t="e">
        <f t="shared" ca="1" si="14"/>
        <v>#DIV/0!</v>
      </c>
      <c r="AL83" s="285" t="e">
        <f t="shared" ca="1" si="15"/>
        <v>#DIV/0!</v>
      </c>
      <c r="AM83" s="288" t="e">
        <f t="shared" ca="1" si="16"/>
        <v>#DIV/0!</v>
      </c>
      <c r="AN83" s="288" t="e">
        <f t="shared" ca="1" si="17"/>
        <v>#DIV/0!</v>
      </c>
      <c r="AO83" s="285" t="e">
        <f t="shared" ca="1" si="18"/>
        <v>#DIV/0!</v>
      </c>
      <c r="AP83"/>
    </row>
    <row r="84" spans="2:42" ht="15.75" x14ac:dyDescent="0.25">
      <c r="B84" s="88" t="s">
        <v>121</v>
      </c>
      <c r="C84" s="440" t="str">
        <v>-</v>
      </c>
      <c r="D84" s="441" t="e">
        <v>#DIV/0!</v>
      </c>
      <c r="E84" s="286" t="str">
        <v/>
      </c>
      <c r="F84" s="287" t="e">
        <f ca="1">IF(E84&lt;&gt;"○", $D84*計算_係数!$D84, $D84)</f>
        <v>#DIV/0!</v>
      </c>
      <c r="G84" s="285" t="e">
        <f ca="1">$F84*計算_係数!$I84</f>
        <v>#DIV/0!</v>
      </c>
      <c r="H84" s="285" t="e">
        <f ca="1">$F84*計算_係数!$J84</f>
        <v>#DIV/0!</v>
      </c>
      <c r="I84" s="285" t="e">
        <f ca="1">$F84*計算_係数!$L84</f>
        <v>#DIV/0!</v>
      </c>
      <c r="J84" s="285" t="e">
        <f ca="1">$F84*計算_係数!$M84</f>
        <v>#DIV/0!</v>
      </c>
      <c r="K84" s="288" t="e">
        <f ca="1">$F84*計算_係数!$O84</f>
        <v>#DIV/0!</v>
      </c>
      <c r="L84" s="288" t="e">
        <f ca="1">$H84*計算_係数!$N84</f>
        <v>#DIV/0!</v>
      </c>
      <c r="M84" s="289" t="e">
        <f t="shared" ca="1" si="19"/>
        <v>#DIV/0!</v>
      </c>
      <c r="N84" s="443" t="e">
        <f ca="1"/>
        <v>#N/A</v>
      </c>
      <c r="O84" s="285" t="e">
        <f ca="1">$N84*計算_係数!$D84</f>
        <v>#N/A</v>
      </c>
      <c r="P84" s="445" t="e">
        <f ca="1"/>
        <v>#DIV/0!</v>
      </c>
      <c r="Q84" s="285" t="e">
        <f ca="1">$P84*計算_係数!$I84</f>
        <v>#DIV/0!</v>
      </c>
      <c r="R84" s="285" t="e">
        <f ca="1">$P84*計算_係数!$J84</f>
        <v>#DIV/0!</v>
      </c>
      <c r="S84" s="285" t="e">
        <f ca="1">$P84*計算_係数!$L84</f>
        <v>#DIV/0!</v>
      </c>
      <c r="T84" s="285" t="e">
        <f ca="1">$P84*計算_係数!$M84</f>
        <v>#DIV/0!</v>
      </c>
      <c r="U84" s="288" t="e">
        <f ca="1">$P84*計算_係数!$O84</f>
        <v>#DIV/0!</v>
      </c>
      <c r="V84" s="288" t="e">
        <f ca="1">$R84*計算_係数!$N84</f>
        <v>#DIV/0!</v>
      </c>
      <c r="W84" s="289" t="e">
        <f t="shared" ca="1" si="20"/>
        <v>#DIV/0!</v>
      </c>
      <c r="X84" s="287">
        <f ca="1">計算_波及効果!$X$131*計算_係数!$K84</f>
        <v>0</v>
      </c>
      <c r="Y84" s="285" t="e">
        <f ca="1">$X84*計算_係数!$D84</f>
        <v>#DIV/0!</v>
      </c>
      <c r="Z84" s="445" t="e">
        <f ca="1"/>
        <v>#DIV/0!</v>
      </c>
      <c r="AA84" s="285" t="e">
        <f ca="1">計算_係数!$I84*$Z84</f>
        <v>#DIV/0!</v>
      </c>
      <c r="AB84" s="285" t="e">
        <f ca="1">計算_係数!$J84*$Z84</f>
        <v>#DIV/0!</v>
      </c>
      <c r="AC84" s="285" t="e">
        <f ca="1">$Z84*計算_係数!$L84</f>
        <v>#DIV/0!</v>
      </c>
      <c r="AD84" s="285" t="e">
        <f ca="1">$Z84*計算_係数!$M84</f>
        <v>#DIV/0!</v>
      </c>
      <c r="AE84" s="288" t="e">
        <f ca="1">$Z84*計算_係数!$O84</f>
        <v>#DIV/0!</v>
      </c>
      <c r="AF84" s="288" t="e">
        <f ca="1">$AB84*計算_係数!$N84</f>
        <v>#DIV/0!</v>
      </c>
      <c r="AG84" s="289" t="e">
        <f t="shared" ca="1" si="21"/>
        <v>#DIV/0!</v>
      </c>
      <c r="AH84" s="287" t="e">
        <f t="shared" ca="1" si="11"/>
        <v>#DIV/0!</v>
      </c>
      <c r="AI84" s="285" t="e">
        <f t="shared" ca="1" si="12"/>
        <v>#DIV/0!</v>
      </c>
      <c r="AJ84" s="285" t="e">
        <f t="shared" ca="1" si="13"/>
        <v>#DIV/0!</v>
      </c>
      <c r="AK84" s="285" t="e">
        <f t="shared" ca="1" si="14"/>
        <v>#DIV/0!</v>
      </c>
      <c r="AL84" s="285" t="e">
        <f t="shared" ca="1" si="15"/>
        <v>#DIV/0!</v>
      </c>
      <c r="AM84" s="288" t="e">
        <f t="shared" ca="1" si="16"/>
        <v>#DIV/0!</v>
      </c>
      <c r="AN84" s="288" t="e">
        <f t="shared" ca="1" si="17"/>
        <v>#DIV/0!</v>
      </c>
      <c r="AO84" s="285" t="e">
        <f t="shared" ca="1" si="18"/>
        <v>#DIV/0!</v>
      </c>
      <c r="AP84"/>
    </row>
    <row r="85" spans="2:42" ht="15.75" x14ac:dyDescent="0.25">
      <c r="B85" s="88" t="s">
        <v>123</v>
      </c>
      <c r="C85" s="440" t="str">
        <v>-</v>
      </c>
      <c r="D85" s="441" t="e">
        <v>#DIV/0!</v>
      </c>
      <c r="E85" s="286" t="str">
        <v/>
      </c>
      <c r="F85" s="287" t="e">
        <f ca="1">IF(E85&lt;&gt;"○", $D85*計算_係数!$D85, $D85)</f>
        <v>#DIV/0!</v>
      </c>
      <c r="G85" s="285" t="e">
        <f ca="1">$F85*計算_係数!$I85</f>
        <v>#DIV/0!</v>
      </c>
      <c r="H85" s="285" t="e">
        <f ca="1">$F85*計算_係数!$J85</f>
        <v>#DIV/0!</v>
      </c>
      <c r="I85" s="285" t="e">
        <f ca="1">$F85*計算_係数!$L85</f>
        <v>#DIV/0!</v>
      </c>
      <c r="J85" s="285" t="e">
        <f ca="1">$F85*計算_係数!$M85</f>
        <v>#DIV/0!</v>
      </c>
      <c r="K85" s="288" t="e">
        <f ca="1">$F85*計算_係数!$O85</f>
        <v>#DIV/0!</v>
      </c>
      <c r="L85" s="288" t="e">
        <f ca="1">$H85*計算_係数!$N85</f>
        <v>#DIV/0!</v>
      </c>
      <c r="M85" s="289" t="e">
        <f t="shared" ca="1" si="19"/>
        <v>#DIV/0!</v>
      </c>
      <c r="N85" s="443" t="e">
        <f ca="1"/>
        <v>#N/A</v>
      </c>
      <c r="O85" s="285" t="e">
        <f ca="1">$N85*計算_係数!$D85</f>
        <v>#N/A</v>
      </c>
      <c r="P85" s="445" t="e">
        <f ca="1"/>
        <v>#DIV/0!</v>
      </c>
      <c r="Q85" s="285" t="e">
        <f ca="1">$P85*計算_係数!$I85</f>
        <v>#DIV/0!</v>
      </c>
      <c r="R85" s="285" t="e">
        <f ca="1">$P85*計算_係数!$J85</f>
        <v>#DIV/0!</v>
      </c>
      <c r="S85" s="285" t="e">
        <f ca="1">$P85*計算_係数!$L85</f>
        <v>#DIV/0!</v>
      </c>
      <c r="T85" s="285" t="e">
        <f ca="1">$P85*計算_係数!$M85</f>
        <v>#DIV/0!</v>
      </c>
      <c r="U85" s="288" t="e">
        <f ca="1">$P85*計算_係数!$O85</f>
        <v>#DIV/0!</v>
      </c>
      <c r="V85" s="288" t="e">
        <f ca="1">$R85*計算_係数!$N85</f>
        <v>#DIV/0!</v>
      </c>
      <c r="W85" s="289" t="e">
        <f t="shared" ca="1" si="20"/>
        <v>#DIV/0!</v>
      </c>
      <c r="X85" s="287">
        <f ca="1">計算_波及効果!$X$131*計算_係数!$K85</f>
        <v>0</v>
      </c>
      <c r="Y85" s="285" t="e">
        <f ca="1">$X85*計算_係数!$D85</f>
        <v>#DIV/0!</v>
      </c>
      <c r="Z85" s="445" t="e">
        <f ca="1"/>
        <v>#DIV/0!</v>
      </c>
      <c r="AA85" s="285" t="e">
        <f ca="1">計算_係数!$I85*$Z85</f>
        <v>#DIV/0!</v>
      </c>
      <c r="AB85" s="285" t="e">
        <f ca="1">計算_係数!$J85*$Z85</f>
        <v>#DIV/0!</v>
      </c>
      <c r="AC85" s="285" t="e">
        <f ca="1">$Z85*計算_係数!$L85</f>
        <v>#DIV/0!</v>
      </c>
      <c r="AD85" s="285" t="e">
        <f ca="1">$Z85*計算_係数!$M85</f>
        <v>#DIV/0!</v>
      </c>
      <c r="AE85" s="288" t="e">
        <f ca="1">$Z85*計算_係数!$O85</f>
        <v>#DIV/0!</v>
      </c>
      <c r="AF85" s="288" t="e">
        <f ca="1">$AB85*計算_係数!$N85</f>
        <v>#DIV/0!</v>
      </c>
      <c r="AG85" s="289" t="e">
        <f t="shared" ca="1" si="21"/>
        <v>#DIV/0!</v>
      </c>
      <c r="AH85" s="287" t="e">
        <f t="shared" ca="1" si="11"/>
        <v>#DIV/0!</v>
      </c>
      <c r="AI85" s="285" t="e">
        <f t="shared" ca="1" si="12"/>
        <v>#DIV/0!</v>
      </c>
      <c r="AJ85" s="285" t="e">
        <f t="shared" ca="1" si="13"/>
        <v>#DIV/0!</v>
      </c>
      <c r="AK85" s="285" t="e">
        <f t="shared" ca="1" si="14"/>
        <v>#DIV/0!</v>
      </c>
      <c r="AL85" s="285" t="e">
        <f t="shared" ca="1" si="15"/>
        <v>#DIV/0!</v>
      </c>
      <c r="AM85" s="288" t="e">
        <f t="shared" ca="1" si="16"/>
        <v>#DIV/0!</v>
      </c>
      <c r="AN85" s="288" t="e">
        <f t="shared" ca="1" si="17"/>
        <v>#DIV/0!</v>
      </c>
      <c r="AO85" s="285" t="e">
        <f t="shared" ca="1" si="18"/>
        <v>#DIV/0!</v>
      </c>
      <c r="AP85"/>
    </row>
    <row r="86" spans="2:42" ht="15.75" x14ac:dyDescent="0.25">
      <c r="B86" s="88" t="s">
        <v>125</v>
      </c>
      <c r="C86" s="440" t="str">
        <v>-</v>
      </c>
      <c r="D86" s="441" t="e">
        <v>#DIV/0!</v>
      </c>
      <c r="E86" s="286" t="str">
        <v/>
      </c>
      <c r="F86" s="287" t="e">
        <f ca="1">IF(E86&lt;&gt;"○", $D86*計算_係数!$D86, $D86)</f>
        <v>#DIV/0!</v>
      </c>
      <c r="G86" s="285" t="e">
        <f ca="1">$F86*計算_係数!$I86</f>
        <v>#DIV/0!</v>
      </c>
      <c r="H86" s="285" t="e">
        <f ca="1">$F86*計算_係数!$J86</f>
        <v>#DIV/0!</v>
      </c>
      <c r="I86" s="285" t="e">
        <f ca="1">$F86*計算_係数!$L86</f>
        <v>#DIV/0!</v>
      </c>
      <c r="J86" s="285" t="e">
        <f ca="1">$F86*計算_係数!$M86</f>
        <v>#DIV/0!</v>
      </c>
      <c r="K86" s="288" t="e">
        <f ca="1">$F86*計算_係数!$O86</f>
        <v>#DIV/0!</v>
      </c>
      <c r="L86" s="288" t="e">
        <f ca="1">$H86*計算_係数!$N86</f>
        <v>#DIV/0!</v>
      </c>
      <c r="M86" s="289" t="e">
        <f t="shared" ca="1" si="19"/>
        <v>#DIV/0!</v>
      </c>
      <c r="N86" s="443" t="e">
        <f ca="1"/>
        <v>#N/A</v>
      </c>
      <c r="O86" s="285" t="e">
        <f ca="1">$N86*計算_係数!$D86</f>
        <v>#N/A</v>
      </c>
      <c r="P86" s="445" t="e">
        <f ca="1"/>
        <v>#DIV/0!</v>
      </c>
      <c r="Q86" s="285" t="e">
        <f ca="1">$P86*計算_係数!$I86</f>
        <v>#DIV/0!</v>
      </c>
      <c r="R86" s="285" t="e">
        <f ca="1">$P86*計算_係数!$J86</f>
        <v>#DIV/0!</v>
      </c>
      <c r="S86" s="285" t="e">
        <f ca="1">$P86*計算_係数!$L86</f>
        <v>#DIV/0!</v>
      </c>
      <c r="T86" s="285" t="e">
        <f ca="1">$P86*計算_係数!$M86</f>
        <v>#DIV/0!</v>
      </c>
      <c r="U86" s="288" t="e">
        <f ca="1">$P86*計算_係数!$O86</f>
        <v>#DIV/0!</v>
      </c>
      <c r="V86" s="288" t="e">
        <f ca="1">$R86*計算_係数!$N86</f>
        <v>#DIV/0!</v>
      </c>
      <c r="W86" s="289" t="e">
        <f t="shared" ca="1" si="20"/>
        <v>#DIV/0!</v>
      </c>
      <c r="X86" s="287">
        <f ca="1">計算_波及効果!$X$131*計算_係数!$K86</f>
        <v>0</v>
      </c>
      <c r="Y86" s="285" t="e">
        <f ca="1">$X86*計算_係数!$D86</f>
        <v>#DIV/0!</v>
      </c>
      <c r="Z86" s="445" t="e">
        <f ca="1"/>
        <v>#DIV/0!</v>
      </c>
      <c r="AA86" s="285" t="e">
        <f ca="1">計算_係数!$I86*$Z86</f>
        <v>#DIV/0!</v>
      </c>
      <c r="AB86" s="285" t="e">
        <f ca="1">計算_係数!$J86*$Z86</f>
        <v>#DIV/0!</v>
      </c>
      <c r="AC86" s="285" t="e">
        <f ca="1">$Z86*計算_係数!$L86</f>
        <v>#DIV/0!</v>
      </c>
      <c r="AD86" s="285" t="e">
        <f ca="1">$Z86*計算_係数!$M86</f>
        <v>#DIV/0!</v>
      </c>
      <c r="AE86" s="288" t="e">
        <f ca="1">$Z86*計算_係数!$O86</f>
        <v>#DIV/0!</v>
      </c>
      <c r="AF86" s="288" t="e">
        <f ca="1">$AB86*計算_係数!$N86</f>
        <v>#DIV/0!</v>
      </c>
      <c r="AG86" s="289" t="e">
        <f t="shared" ca="1" si="21"/>
        <v>#DIV/0!</v>
      </c>
      <c r="AH86" s="287" t="e">
        <f t="shared" ca="1" si="11"/>
        <v>#DIV/0!</v>
      </c>
      <c r="AI86" s="285" t="e">
        <f t="shared" ca="1" si="12"/>
        <v>#DIV/0!</v>
      </c>
      <c r="AJ86" s="285" t="e">
        <f t="shared" ca="1" si="13"/>
        <v>#DIV/0!</v>
      </c>
      <c r="AK86" s="285" t="e">
        <f t="shared" ca="1" si="14"/>
        <v>#DIV/0!</v>
      </c>
      <c r="AL86" s="285" t="e">
        <f t="shared" ca="1" si="15"/>
        <v>#DIV/0!</v>
      </c>
      <c r="AM86" s="288" t="e">
        <f t="shared" ca="1" si="16"/>
        <v>#DIV/0!</v>
      </c>
      <c r="AN86" s="288" t="e">
        <f t="shared" ca="1" si="17"/>
        <v>#DIV/0!</v>
      </c>
      <c r="AO86" s="285" t="e">
        <f t="shared" ca="1" si="18"/>
        <v>#DIV/0!</v>
      </c>
      <c r="AP86"/>
    </row>
    <row r="87" spans="2:42" ht="15.75" x14ac:dyDescent="0.25">
      <c r="B87" s="88" t="s">
        <v>127</v>
      </c>
      <c r="C87" s="440" t="str">
        <v>-</v>
      </c>
      <c r="D87" s="441" t="e">
        <v>#DIV/0!</v>
      </c>
      <c r="E87" s="286" t="str">
        <v/>
      </c>
      <c r="F87" s="287" t="e">
        <f ca="1">IF(E87&lt;&gt;"○", $D87*計算_係数!$D87, $D87)</f>
        <v>#DIV/0!</v>
      </c>
      <c r="G87" s="285" t="e">
        <f ca="1">$F87*計算_係数!$I87</f>
        <v>#DIV/0!</v>
      </c>
      <c r="H87" s="285" t="e">
        <f ca="1">$F87*計算_係数!$J87</f>
        <v>#DIV/0!</v>
      </c>
      <c r="I87" s="285" t="e">
        <f ca="1">$F87*計算_係数!$L87</f>
        <v>#DIV/0!</v>
      </c>
      <c r="J87" s="285" t="e">
        <f ca="1">$F87*計算_係数!$M87</f>
        <v>#DIV/0!</v>
      </c>
      <c r="K87" s="288" t="e">
        <f ca="1">$F87*計算_係数!$O87</f>
        <v>#DIV/0!</v>
      </c>
      <c r="L87" s="288" t="e">
        <f ca="1">$H87*計算_係数!$N87</f>
        <v>#DIV/0!</v>
      </c>
      <c r="M87" s="289" t="e">
        <f t="shared" ca="1" si="19"/>
        <v>#DIV/0!</v>
      </c>
      <c r="N87" s="443" t="e">
        <f ca="1"/>
        <v>#N/A</v>
      </c>
      <c r="O87" s="285" t="e">
        <f ca="1">$N87*計算_係数!$D87</f>
        <v>#N/A</v>
      </c>
      <c r="P87" s="445" t="e">
        <f ca="1"/>
        <v>#DIV/0!</v>
      </c>
      <c r="Q87" s="285" t="e">
        <f ca="1">$P87*計算_係数!$I87</f>
        <v>#DIV/0!</v>
      </c>
      <c r="R87" s="285" t="e">
        <f ca="1">$P87*計算_係数!$J87</f>
        <v>#DIV/0!</v>
      </c>
      <c r="S87" s="285" t="e">
        <f ca="1">$P87*計算_係数!$L87</f>
        <v>#DIV/0!</v>
      </c>
      <c r="T87" s="285" t="e">
        <f ca="1">$P87*計算_係数!$M87</f>
        <v>#DIV/0!</v>
      </c>
      <c r="U87" s="288" t="e">
        <f ca="1">$P87*計算_係数!$O87</f>
        <v>#DIV/0!</v>
      </c>
      <c r="V87" s="288" t="e">
        <f ca="1">$R87*計算_係数!$N87</f>
        <v>#DIV/0!</v>
      </c>
      <c r="W87" s="289" t="e">
        <f t="shared" ca="1" si="20"/>
        <v>#DIV/0!</v>
      </c>
      <c r="X87" s="287">
        <f ca="1">計算_波及効果!$X$131*計算_係数!$K87</f>
        <v>0</v>
      </c>
      <c r="Y87" s="285" t="e">
        <f ca="1">$X87*計算_係数!$D87</f>
        <v>#DIV/0!</v>
      </c>
      <c r="Z87" s="445" t="e">
        <f ca="1"/>
        <v>#DIV/0!</v>
      </c>
      <c r="AA87" s="285" t="e">
        <f ca="1">計算_係数!$I87*$Z87</f>
        <v>#DIV/0!</v>
      </c>
      <c r="AB87" s="285" t="e">
        <f ca="1">計算_係数!$J87*$Z87</f>
        <v>#DIV/0!</v>
      </c>
      <c r="AC87" s="285" t="e">
        <f ca="1">$Z87*計算_係数!$L87</f>
        <v>#DIV/0!</v>
      </c>
      <c r="AD87" s="285" t="e">
        <f ca="1">$Z87*計算_係数!$M87</f>
        <v>#DIV/0!</v>
      </c>
      <c r="AE87" s="288" t="e">
        <f ca="1">$Z87*計算_係数!$O87</f>
        <v>#DIV/0!</v>
      </c>
      <c r="AF87" s="288" t="e">
        <f ca="1">$AB87*計算_係数!$N87</f>
        <v>#DIV/0!</v>
      </c>
      <c r="AG87" s="289" t="e">
        <f t="shared" ca="1" si="21"/>
        <v>#DIV/0!</v>
      </c>
      <c r="AH87" s="287" t="e">
        <f t="shared" ca="1" si="11"/>
        <v>#DIV/0!</v>
      </c>
      <c r="AI87" s="285" t="e">
        <f t="shared" ca="1" si="12"/>
        <v>#DIV/0!</v>
      </c>
      <c r="AJ87" s="285" t="e">
        <f t="shared" ca="1" si="13"/>
        <v>#DIV/0!</v>
      </c>
      <c r="AK87" s="285" t="e">
        <f t="shared" ca="1" si="14"/>
        <v>#DIV/0!</v>
      </c>
      <c r="AL87" s="285" t="e">
        <f t="shared" ca="1" si="15"/>
        <v>#DIV/0!</v>
      </c>
      <c r="AM87" s="288" t="e">
        <f t="shared" ca="1" si="16"/>
        <v>#DIV/0!</v>
      </c>
      <c r="AN87" s="288" t="e">
        <f t="shared" ca="1" si="17"/>
        <v>#DIV/0!</v>
      </c>
      <c r="AO87" s="285" t="e">
        <f t="shared" ca="1" si="18"/>
        <v>#DIV/0!</v>
      </c>
      <c r="AP87"/>
    </row>
    <row r="88" spans="2:42" ht="15.75" x14ac:dyDescent="0.25">
      <c r="B88" s="88" t="s">
        <v>129</v>
      </c>
      <c r="C88" s="440" t="str">
        <v>-</v>
      </c>
      <c r="D88" s="441" t="e">
        <v>#DIV/0!</v>
      </c>
      <c r="E88" s="286" t="str">
        <v/>
      </c>
      <c r="F88" s="287" t="e">
        <f ca="1">IF(E88&lt;&gt;"○", $D88*計算_係数!$D88, $D88)</f>
        <v>#DIV/0!</v>
      </c>
      <c r="G88" s="285" t="e">
        <f ca="1">$F88*計算_係数!$I88</f>
        <v>#DIV/0!</v>
      </c>
      <c r="H88" s="285" t="e">
        <f ca="1">$F88*計算_係数!$J88</f>
        <v>#DIV/0!</v>
      </c>
      <c r="I88" s="285" t="e">
        <f ca="1">$F88*計算_係数!$L88</f>
        <v>#DIV/0!</v>
      </c>
      <c r="J88" s="285" t="e">
        <f ca="1">$F88*計算_係数!$M88</f>
        <v>#DIV/0!</v>
      </c>
      <c r="K88" s="288" t="e">
        <f ca="1">$F88*計算_係数!$O88</f>
        <v>#DIV/0!</v>
      </c>
      <c r="L88" s="288" t="e">
        <f ca="1">$H88*計算_係数!$N88</f>
        <v>#DIV/0!</v>
      </c>
      <c r="M88" s="289" t="e">
        <f t="shared" ca="1" si="19"/>
        <v>#DIV/0!</v>
      </c>
      <c r="N88" s="443" t="e">
        <f ca="1"/>
        <v>#N/A</v>
      </c>
      <c r="O88" s="285" t="e">
        <f ca="1">$N88*計算_係数!$D88</f>
        <v>#N/A</v>
      </c>
      <c r="P88" s="445" t="e">
        <f ca="1"/>
        <v>#DIV/0!</v>
      </c>
      <c r="Q88" s="285" t="e">
        <f ca="1">$P88*計算_係数!$I88</f>
        <v>#DIV/0!</v>
      </c>
      <c r="R88" s="285" t="e">
        <f ca="1">$P88*計算_係数!$J88</f>
        <v>#DIV/0!</v>
      </c>
      <c r="S88" s="285" t="e">
        <f ca="1">$P88*計算_係数!$L88</f>
        <v>#DIV/0!</v>
      </c>
      <c r="T88" s="285" t="e">
        <f ca="1">$P88*計算_係数!$M88</f>
        <v>#DIV/0!</v>
      </c>
      <c r="U88" s="288" t="e">
        <f ca="1">$P88*計算_係数!$O88</f>
        <v>#DIV/0!</v>
      </c>
      <c r="V88" s="288" t="e">
        <f ca="1">$R88*計算_係数!$N88</f>
        <v>#DIV/0!</v>
      </c>
      <c r="W88" s="289" t="e">
        <f t="shared" ca="1" si="20"/>
        <v>#DIV/0!</v>
      </c>
      <c r="X88" s="287">
        <f ca="1">計算_波及効果!$X$131*計算_係数!$K88</f>
        <v>0</v>
      </c>
      <c r="Y88" s="285" t="e">
        <f ca="1">$X88*計算_係数!$D88</f>
        <v>#DIV/0!</v>
      </c>
      <c r="Z88" s="445" t="e">
        <f ca="1"/>
        <v>#DIV/0!</v>
      </c>
      <c r="AA88" s="285" t="e">
        <f ca="1">計算_係数!$I88*$Z88</f>
        <v>#DIV/0!</v>
      </c>
      <c r="AB88" s="285" t="e">
        <f ca="1">計算_係数!$J88*$Z88</f>
        <v>#DIV/0!</v>
      </c>
      <c r="AC88" s="285" t="e">
        <f ca="1">$Z88*計算_係数!$L88</f>
        <v>#DIV/0!</v>
      </c>
      <c r="AD88" s="285" t="e">
        <f ca="1">$Z88*計算_係数!$M88</f>
        <v>#DIV/0!</v>
      </c>
      <c r="AE88" s="288" t="e">
        <f ca="1">$Z88*計算_係数!$O88</f>
        <v>#DIV/0!</v>
      </c>
      <c r="AF88" s="288" t="e">
        <f ca="1">$AB88*計算_係数!$N88</f>
        <v>#DIV/0!</v>
      </c>
      <c r="AG88" s="289" t="e">
        <f t="shared" ca="1" si="21"/>
        <v>#DIV/0!</v>
      </c>
      <c r="AH88" s="287" t="e">
        <f t="shared" ca="1" si="11"/>
        <v>#DIV/0!</v>
      </c>
      <c r="AI88" s="285" t="e">
        <f t="shared" ca="1" si="12"/>
        <v>#DIV/0!</v>
      </c>
      <c r="AJ88" s="285" t="e">
        <f t="shared" ca="1" si="13"/>
        <v>#DIV/0!</v>
      </c>
      <c r="AK88" s="285" t="e">
        <f t="shared" ca="1" si="14"/>
        <v>#DIV/0!</v>
      </c>
      <c r="AL88" s="285" t="e">
        <f t="shared" ca="1" si="15"/>
        <v>#DIV/0!</v>
      </c>
      <c r="AM88" s="288" t="e">
        <f t="shared" ca="1" si="16"/>
        <v>#DIV/0!</v>
      </c>
      <c r="AN88" s="288" t="e">
        <f t="shared" ca="1" si="17"/>
        <v>#DIV/0!</v>
      </c>
      <c r="AO88" s="285" t="e">
        <f t="shared" ca="1" si="18"/>
        <v>#DIV/0!</v>
      </c>
      <c r="AP88"/>
    </row>
    <row r="89" spans="2:42" ht="15.75" x14ac:dyDescent="0.25">
      <c r="B89" s="88" t="s">
        <v>131</v>
      </c>
      <c r="C89" s="440" t="str">
        <v>-</v>
      </c>
      <c r="D89" s="441" t="e">
        <v>#DIV/0!</v>
      </c>
      <c r="E89" s="286" t="str">
        <v/>
      </c>
      <c r="F89" s="287" t="e">
        <f ca="1">IF(E89&lt;&gt;"○", $D89*計算_係数!$D89, $D89)</f>
        <v>#DIV/0!</v>
      </c>
      <c r="G89" s="285" t="e">
        <f ca="1">$F89*計算_係数!$I89</f>
        <v>#DIV/0!</v>
      </c>
      <c r="H89" s="285" t="e">
        <f ca="1">$F89*計算_係数!$J89</f>
        <v>#DIV/0!</v>
      </c>
      <c r="I89" s="285" t="e">
        <f ca="1">$F89*計算_係数!$L89</f>
        <v>#DIV/0!</v>
      </c>
      <c r="J89" s="285" t="e">
        <f ca="1">$F89*計算_係数!$M89</f>
        <v>#DIV/0!</v>
      </c>
      <c r="K89" s="288" t="e">
        <f ca="1">$F89*計算_係数!$O89</f>
        <v>#DIV/0!</v>
      </c>
      <c r="L89" s="288" t="e">
        <f ca="1">$H89*計算_係数!$N89</f>
        <v>#DIV/0!</v>
      </c>
      <c r="M89" s="289" t="e">
        <f t="shared" ca="1" si="19"/>
        <v>#DIV/0!</v>
      </c>
      <c r="N89" s="443" t="e">
        <f ca="1"/>
        <v>#N/A</v>
      </c>
      <c r="O89" s="285" t="e">
        <f ca="1">$N89*計算_係数!$D89</f>
        <v>#N/A</v>
      </c>
      <c r="P89" s="445" t="e">
        <f ca="1"/>
        <v>#DIV/0!</v>
      </c>
      <c r="Q89" s="285" t="e">
        <f ca="1">$P89*計算_係数!$I89</f>
        <v>#DIV/0!</v>
      </c>
      <c r="R89" s="285" t="e">
        <f ca="1">$P89*計算_係数!$J89</f>
        <v>#DIV/0!</v>
      </c>
      <c r="S89" s="285" t="e">
        <f ca="1">$P89*計算_係数!$L89</f>
        <v>#DIV/0!</v>
      </c>
      <c r="T89" s="285" t="e">
        <f ca="1">$P89*計算_係数!$M89</f>
        <v>#DIV/0!</v>
      </c>
      <c r="U89" s="288" t="e">
        <f ca="1">$P89*計算_係数!$O89</f>
        <v>#DIV/0!</v>
      </c>
      <c r="V89" s="288" t="e">
        <f ca="1">$R89*計算_係数!$N89</f>
        <v>#DIV/0!</v>
      </c>
      <c r="W89" s="289" t="e">
        <f t="shared" ca="1" si="20"/>
        <v>#DIV/0!</v>
      </c>
      <c r="X89" s="287">
        <f ca="1">計算_波及効果!$X$131*計算_係数!$K89</f>
        <v>0</v>
      </c>
      <c r="Y89" s="285" t="e">
        <f ca="1">$X89*計算_係数!$D89</f>
        <v>#DIV/0!</v>
      </c>
      <c r="Z89" s="445" t="e">
        <f ca="1"/>
        <v>#DIV/0!</v>
      </c>
      <c r="AA89" s="285" t="e">
        <f ca="1">計算_係数!$I89*$Z89</f>
        <v>#DIV/0!</v>
      </c>
      <c r="AB89" s="285" t="e">
        <f ca="1">計算_係数!$J89*$Z89</f>
        <v>#DIV/0!</v>
      </c>
      <c r="AC89" s="285" t="e">
        <f ca="1">$Z89*計算_係数!$L89</f>
        <v>#DIV/0!</v>
      </c>
      <c r="AD89" s="285" t="e">
        <f ca="1">$Z89*計算_係数!$M89</f>
        <v>#DIV/0!</v>
      </c>
      <c r="AE89" s="288" t="e">
        <f ca="1">$Z89*計算_係数!$O89</f>
        <v>#DIV/0!</v>
      </c>
      <c r="AF89" s="288" t="e">
        <f ca="1">$AB89*計算_係数!$N89</f>
        <v>#DIV/0!</v>
      </c>
      <c r="AG89" s="289" t="e">
        <f t="shared" ca="1" si="21"/>
        <v>#DIV/0!</v>
      </c>
      <c r="AH89" s="287" t="e">
        <f t="shared" ca="1" si="11"/>
        <v>#DIV/0!</v>
      </c>
      <c r="AI89" s="285" t="e">
        <f t="shared" ca="1" si="12"/>
        <v>#DIV/0!</v>
      </c>
      <c r="AJ89" s="285" t="e">
        <f t="shared" ca="1" si="13"/>
        <v>#DIV/0!</v>
      </c>
      <c r="AK89" s="285" t="e">
        <f t="shared" ca="1" si="14"/>
        <v>#DIV/0!</v>
      </c>
      <c r="AL89" s="285" t="e">
        <f t="shared" ca="1" si="15"/>
        <v>#DIV/0!</v>
      </c>
      <c r="AM89" s="288" t="e">
        <f t="shared" ca="1" si="16"/>
        <v>#DIV/0!</v>
      </c>
      <c r="AN89" s="288" t="e">
        <f t="shared" ca="1" si="17"/>
        <v>#DIV/0!</v>
      </c>
      <c r="AO89" s="285" t="e">
        <f t="shared" ca="1" si="18"/>
        <v>#DIV/0!</v>
      </c>
      <c r="AP89"/>
    </row>
    <row r="90" spans="2:42" ht="15.75" x14ac:dyDescent="0.25">
      <c r="B90" s="88" t="s">
        <v>133</v>
      </c>
      <c r="C90" s="440" t="str">
        <v>-</v>
      </c>
      <c r="D90" s="441" t="e">
        <v>#DIV/0!</v>
      </c>
      <c r="E90" s="286" t="str">
        <v/>
      </c>
      <c r="F90" s="287" t="e">
        <f ca="1">IF(E90&lt;&gt;"○", $D90*計算_係数!$D90, $D90)</f>
        <v>#DIV/0!</v>
      </c>
      <c r="G90" s="285" t="e">
        <f ca="1">$F90*計算_係数!$I90</f>
        <v>#DIV/0!</v>
      </c>
      <c r="H90" s="285" t="e">
        <f ca="1">$F90*計算_係数!$J90</f>
        <v>#DIV/0!</v>
      </c>
      <c r="I90" s="285" t="e">
        <f ca="1">$F90*計算_係数!$L90</f>
        <v>#DIV/0!</v>
      </c>
      <c r="J90" s="285" t="e">
        <f ca="1">$F90*計算_係数!$M90</f>
        <v>#DIV/0!</v>
      </c>
      <c r="K90" s="288" t="e">
        <f ca="1">$F90*計算_係数!$O90</f>
        <v>#DIV/0!</v>
      </c>
      <c r="L90" s="288" t="e">
        <f ca="1">$H90*計算_係数!$N90</f>
        <v>#DIV/0!</v>
      </c>
      <c r="M90" s="289" t="e">
        <f t="shared" ca="1" si="19"/>
        <v>#DIV/0!</v>
      </c>
      <c r="N90" s="443" t="e">
        <f ca="1"/>
        <v>#N/A</v>
      </c>
      <c r="O90" s="285" t="e">
        <f ca="1">$N90*計算_係数!$D90</f>
        <v>#N/A</v>
      </c>
      <c r="P90" s="445" t="e">
        <f ca="1"/>
        <v>#DIV/0!</v>
      </c>
      <c r="Q90" s="285" t="e">
        <f ca="1">$P90*計算_係数!$I90</f>
        <v>#DIV/0!</v>
      </c>
      <c r="R90" s="285" t="e">
        <f ca="1">$P90*計算_係数!$J90</f>
        <v>#DIV/0!</v>
      </c>
      <c r="S90" s="285" t="e">
        <f ca="1">$P90*計算_係数!$L90</f>
        <v>#DIV/0!</v>
      </c>
      <c r="T90" s="285" t="e">
        <f ca="1">$P90*計算_係数!$M90</f>
        <v>#DIV/0!</v>
      </c>
      <c r="U90" s="288" t="e">
        <f ca="1">$P90*計算_係数!$O90</f>
        <v>#DIV/0!</v>
      </c>
      <c r="V90" s="288" t="e">
        <f ca="1">$R90*計算_係数!$N90</f>
        <v>#DIV/0!</v>
      </c>
      <c r="W90" s="289" t="e">
        <f t="shared" ca="1" si="20"/>
        <v>#DIV/0!</v>
      </c>
      <c r="X90" s="287">
        <f ca="1">計算_波及効果!$X$131*計算_係数!$K90</f>
        <v>0</v>
      </c>
      <c r="Y90" s="285" t="e">
        <f ca="1">$X90*計算_係数!$D90</f>
        <v>#DIV/0!</v>
      </c>
      <c r="Z90" s="445" t="e">
        <f ca="1"/>
        <v>#DIV/0!</v>
      </c>
      <c r="AA90" s="285" t="e">
        <f ca="1">計算_係数!$I90*$Z90</f>
        <v>#DIV/0!</v>
      </c>
      <c r="AB90" s="285" t="e">
        <f ca="1">計算_係数!$J90*$Z90</f>
        <v>#DIV/0!</v>
      </c>
      <c r="AC90" s="285" t="e">
        <f ca="1">$Z90*計算_係数!$L90</f>
        <v>#DIV/0!</v>
      </c>
      <c r="AD90" s="285" t="e">
        <f ca="1">$Z90*計算_係数!$M90</f>
        <v>#DIV/0!</v>
      </c>
      <c r="AE90" s="288" t="e">
        <f ca="1">$Z90*計算_係数!$O90</f>
        <v>#DIV/0!</v>
      </c>
      <c r="AF90" s="288" t="e">
        <f ca="1">$AB90*計算_係数!$N90</f>
        <v>#DIV/0!</v>
      </c>
      <c r="AG90" s="289" t="e">
        <f t="shared" ca="1" si="21"/>
        <v>#DIV/0!</v>
      </c>
      <c r="AH90" s="287" t="e">
        <f t="shared" ca="1" si="11"/>
        <v>#DIV/0!</v>
      </c>
      <c r="AI90" s="285" t="e">
        <f t="shared" ca="1" si="12"/>
        <v>#DIV/0!</v>
      </c>
      <c r="AJ90" s="285" t="e">
        <f t="shared" ca="1" si="13"/>
        <v>#DIV/0!</v>
      </c>
      <c r="AK90" s="285" t="e">
        <f t="shared" ca="1" si="14"/>
        <v>#DIV/0!</v>
      </c>
      <c r="AL90" s="285" t="e">
        <f t="shared" ca="1" si="15"/>
        <v>#DIV/0!</v>
      </c>
      <c r="AM90" s="288" t="e">
        <f t="shared" ca="1" si="16"/>
        <v>#DIV/0!</v>
      </c>
      <c r="AN90" s="288" t="e">
        <f t="shared" ca="1" si="17"/>
        <v>#DIV/0!</v>
      </c>
      <c r="AO90" s="285" t="e">
        <f t="shared" ca="1" si="18"/>
        <v>#DIV/0!</v>
      </c>
      <c r="AP90"/>
    </row>
    <row r="91" spans="2:42" ht="15.75" x14ac:dyDescent="0.25">
      <c r="B91" s="88" t="s">
        <v>135</v>
      </c>
      <c r="C91" s="440" t="str">
        <v>-</v>
      </c>
      <c r="D91" s="441" t="e">
        <v>#DIV/0!</v>
      </c>
      <c r="E91" s="286" t="str">
        <v/>
      </c>
      <c r="F91" s="287" t="e">
        <f ca="1">IF(E91&lt;&gt;"○", $D91*計算_係数!$D91, $D91)</f>
        <v>#DIV/0!</v>
      </c>
      <c r="G91" s="285" t="e">
        <f ca="1">$F91*計算_係数!$I91</f>
        <v>#DIV/0!</v>
      </c>
      <c r="H91" s="285" t="e">
        <f ca="1">$F91*計算_係数!$J91</f>
        <v>#DIV/0!</v>
      </c>
      <c r="I91" s="285" t="e">
        <f ca="1">$F91*計算_係数!$L91</f>
        <v>#DIV/0!</v>
      </c>
      <c r="J91" s="285" t="e">
        <f ca="1">$F91*計算_係数!$M91</f>
        <v>#DIV/0!</v>
      </c>
      <c r="K91" s="288" t="e">
        <f ca="1">$F91*計算_係数!$O91</f>
        <v>#DIV/0!</v>
      </c>
      <c r="L91" s="288" t="e">
        <f ca="1">$H91*計算_係数!$N91</f>
        <v>#DIV/0!</v>
      </c>
      <c r="M91" s="289" t="e">
        <f t="shared" ca="1" si="19"/>
        <v>#DIV/0!</v>
      </c>
      <c r="N91" s="443" t="e">
        <f ca="1"/>
        <v>#N/A</v>
      </c>
      <c r="O91" s="285" t="e">
        <f ca="1">$N91*計算_係数!$D91</f>
        <v>#N/A</v>
      </c>
      <c r="P91" s="445" t="e">
        <f ca="1"/>
        <v>#DIV/0!</v>
      </c>
      <c r="Q91" s="285" t="e">
        <f ca="1">$P91*計算_係数!$I91</f>
        <v>#DIV/0!</v>
      </c>
      <c r="R91" s="285" t="e">
        <f ca="1">$P91*計算_係数!$J91</f>
        <v>#DIV/0!</v>
      </c>
      <c r="S91" s="285" t="e">
        <f ca="1">$P91*計算_係数!$L91</f>
        <v>#DIV/0!</v>
      </c>
      <c r="T91" s="285" t="e">
        <f ca="1">$P91*計算_係数!$M91</f>
        <v>#DIV/0!</v>
      </c>
      <c r="U91" s="288" t="e">
        <f ca="1">$P91*計算_係数!$O91</f>
        <v>#DIV/0!</v>
      </c>
      <c r="V91" s="288" t="e">
        <f ca="1">$R91*計算_係数!$N91</f>
        <v>#DIV/0!</v>
      </c>
      <c r="W91" s="289" t="e">
        <f t="shared" ca="1" si="20"/>
        <v>#DIV/0!</v>
      </c>
      <c r="X91" s="287">
        <f ca="1">計算_波及効果!$X$131*計算_係数!$K91</f>
        <v>0</v>
      </c>
      <c r="Y91" s="285" t="e">
        <f ca="1">$X91*計算_係数!$D91</f>
        <v>#DIV/0!</v>
      </c>
      <c r="Z91" s="445" t="e">
        <f ca="1"/>
        <v>#DIV/0!</v>
      </c>
      <c r="AA91" s="285" t="e">
        <f ca="1">計算_係数!$I91*$Z91</f>
        <v>#DIV/0!</v>
      </c>
      <c r="AB91" s="285" t="e">
        <f ca="1">計算_係数!$J91*$Z91</f>
        <v>#DIV/0!</v>
      </c>
      <c r="AC91" s="285" t="e">
        <f ca="1">$Z91*計算_係数!$L91</f>
        <v>#DIV/0!</v>
      </c>
      <c r="AD91" s="285" t="e">
        <f ca="1">$Z91*計算_係数!$M91</f>
        <v>#DIV/0!</v>
      </c>
      <c r="AE91" s="288" t="e">
        <f ca="1">$Z91*計算_係数!$O91</f>
        <v>#DIV/0!</v>
      </c>
      <c r="AF91" s="288" t="e">
        <f ca="1">$AB91*計算_係数!$N91</f>
        <v>#DIV/0!</v>
      </c>
      <c r="AG91" s="289" t="e">
        <f t="shared" ca="1" si="21"/>
        <v>#DIV/0!</v>
      </c>
      <c r="AH91" s="287" t="e">
        <f t="shared" ca="1" si="11"/>
        <v>#DIV/0!</v>
      </c>
      <c r="AI91" s="285" t="e">
        <f t="shared" ca="1" si="12"/>
        <v>#DIV/0!</v>
      </c>
      <c r="AJ91" s="285" t="e">
        <f t="shared" ca="1" si="13"/>
        <v>#DIV/0!</v>
      </c>
      <c r="AK91" s="285" t="e">
        <f t="shared" ca="1" si="14"/>
        <v>#DIV/0!</v>
      </c>
      <c r="AL91" s="285" t="e">
        <f t="shared" ca="1" si="15"/>
        <v>#DIV/0!</v>
      </c>
      <c r="AM91" s="288" t="e">
        <f t="shared" ca="1" si="16"/>
        <v>#DIV/0!</v>
      </c>
      <c r="AN91" s="288" t="e">
        <f t="shared" ca="1" si="17"/>
        <v>#DIV/0!</v>
      </c>
      <c r="AO91" s="285" t="e">
        <f t="shared" ca="1" si="18"/>
        <v>#DIV/0!</v>
      </c>
      <c r="AP91"/>
    </row>
    <row r="92" spans="2:42" ht="15.75" x14ac:dyDescent="0.25">
      <c r="B92" s="88" t="s">
        <v>137</v>
      </c>
      <c r="C92" s="440" t="str">
        <v>-</v>
      </c>
      <c r="D92" s="441" t="e">
        <v>#DIV/0!</v>
      </c>
      <c r="E92" s="286" t="str">
        <v/>
      </c>
      <c r="F92" s="287" t="e">
        <f ca="1">IF(E92&lt;&gt;"○", $D92*計算_係数!$D92, $D92)</f>
        <v>#DIV/0!</v>
      </c>
      <c r="G92" s="285" t="e">
        <f ca="1">$F92*計算_係数!$I92</f>
        <v>#DIV/0!</v>
      </c>
      <c r="H92" s="285" t="e">
        <f ca="1">$F92*計算_係数!$J92</f>
        <v>#DIV/0!</v>
      </c>
      <c r="I92" s="285" t="e">
        <f ca="1">$F92*計算_係数!$L92</f>
        <v>#DIV/0!</v>
      </c>
      <c r="J92" s="285" t="e">
        <f ca="1">$F92*計算_係数!$M92</f>
        <v>#DIV/0!</v>
      </c>
      <c r="K92" s="288" t="e">
        <f ca="1">$F92*計算_係数!$O92</f>
        <v>#DIV/0!</v>
      </c>
      <c r="L92" s="288" t="e">
        <f ca="1">$H92*計算_係数!$N92</f>
        <v>#DIV/0!</v>
      </c>
      <c r="M92" s="289" t="e">
        <f t="shared" ca="1" si="19"/>
        <v>#DIV/0!</v>
      </c>
      <c r="N92" s="443" t="e">
        <f ca="1"/>
        <v>#N/A</v>
      </c>
      <c r="O92" s="285" t="e">
        <f ca="1">$N92*計算_係数!$D92</f>
        <v>#N/A</v>
      </c>
      <c r="P92" s="445" t="e">
        <f ca="1"/>
        <v>#DIV/0!</v>
      </c>
      <c r="Q92" s="285" t="e">
        <f ca="1">$P92*計算_係数!$I92</f>
        <v>#DIV/0!</v>
      </c>
      <c r="R92" s="285" t="e">
        <f ca="1">$P92*計算_係数!$J92</f>
        <v>#DIV/0!</v>
      </c>
      <c r="S92" s="285" t="e">
        <f ca="1">$P92*計算_係数!$L92</f>
        <v>#DIV/0!</v>
      </c>
      <c r="T92" s="285" t="e">
        <f ca="1">$P92*計算_係数!$M92</f>
        <v>#DIV/0!</v>
      </c>
      <c r="U92" s="288" t="e">
        <f ca="1">$P92*計算_係数!$O92</f>
        <v>#DIV/0!</v>
      </c>
      <c r="V92" s="288" t="e">
        <f ca="1">$R92*計算_係数!$N92</f>
        <v>#DIV/0!</v>
      </c>
      <c r="W92" s="289" t="e">
        <f t="shared" ca="1" si="20"/>
        <v>#DIV/0!</v>
      </c>
      <c r="X92" s="287">
        <f ca="1">計算_波及効果!$X$131*計算_係数!$K92</f>
        <v>0</v>
      </c>
      <c r="Y92" s="285" t="e">
        <f ca="1">$X92*計算_係数!$D92</f>
        <v>#DIV/0!</v>
      </c>
      <c r="Z92" s="445" t="e">
        <f ca="1"/>
        <v>#DIV/0!</v>
      </c>
      <c r="AA92" s="285" t="e">
        <f ca="1">計算_係数!$I92*$Z92</f>
        <v>#DIV/0!</v>
      </c>
      <c r="AB92" s="285" t="e">
        <f ca="1">計算_係数!$J92*$Z92</f>
        <v>#DIV/0!</v>
      </c>
      <c r="AC92" s="285" t="e">
        <f ca="1">$Z92*計算_係数!$L92</f>
        <v>#DIV/0!</v>
      </c>
      <c r="AD92" s="285" t="e">
        <f ca="1">$Z92*計算_係数!$M92</f>
        <v>#DIV/0!</v>
      </c>
      <c r="AE92" s="288" t="e">
        <f ca="1">$Z92*計算_係数!$O92</f>
        <v>#DIV/0!</v>
      </c>
      <c r="AF92" s="288" t="e">
        <f ca="1">$AB92*計算_係数!$N92</f>
        <v>#DIV/0!</v>
      </c>
      <c r="AG92" s="289" t="e">
        <f t="shared" ca="1" si="21"/>
        <v>#DIV/0!</v>
      </c>
      <c r="AH92" s="287" t="e">
        <f t="shared" ca="1" si="11"/>
        <v>#DIV/0!</v>
      </c>
      <c r="AI92" s="285" t="e">
        <f t="shared" ca="1" si="12"/>
        <v>#DIV/0!</v>
      </c>
      <c r="AJ92" s="285" t="e">
        <f t="shared" ca="1" si="13"/>
        <v>#DIV/0!</v>
      </c>
      <c r="AK92" s="285" t="e">
        <f t="shared" ca="1" si="14"/>
        <v>#DIV/0!</v>
      </c>
      <c r="AL92" s="285" t="e">
        <f t="shared" ca="1" si="15"/>
        <v>#DIV/0!</v>
      </c>
      <c r="AM92" s="288" t="e">
        <f t="shared" ca="1" si="16"/>
        <v>#DIV/0!</v>
      </c>
      <c r="AN92" s="288" t="e">
        <f t="shared" ca="1" si="17"/>
        <v>#DIV/0!</v>
      </c>
      <c r="AO92" s="285" t="e">
        <f t="shared" ca="1" si="18"/>
        <v>#DIV/0!</v>
      </c>
      <c r="AP92"/>
    </row>
    <row r="93" spans="2:42" ht="15.75" x14ac:dyDescent="0.25">
      <c r="B93" s="88" t="s">
        <v>139</v>
      </c>
      <c r="C93" s="440" t="str">
        <v>-</v>
      </c>
      <c r="D93" s="441" t="e">
        <v>#DIV/0!</v>
      </c>
      <c r="E93" s="286" t="str">
        <v/>
      </c>
      <c r="F93" s="287" t="e">
        <f ca="1">IF(E93&lt;&gt;"○", $D93*計算_係数!$D93, $D93)</f>
        <v>#DIV/0!</v>
      </c>
      <c r="G93" s="285" t="e">
        <f ca="1">$F93*計算_係数!$I93</f>
        <v>#DIV/0!</v>
      </c>
      <c r="H93" s="285" t="e">
        <f ca="1">$F93*計算_係数!$J93</f>
        <v>#DIV/0!</v>
      </c>
      <c r="I93" s="285" t="e">
        <f ca="1">$F93*計算_係数!$L93</f>
        <v>#DIV/0!</v>
      </c>
      <c r="J93" s="285" t="e">
        <f ca="1">$F93*計算_係数!$M93</f>
        <v>#DIV/0!</v>
      </c>
      <c r="K93" s="288" t="e">
        <f ca="1">$F93*計算_係数!$O93</f>
        <v>#DIV/0!</v>
      </c>
      <c r="L93" s="288" t="e">
        <f ca="1">$H93*計算_係数!$N93</f>
        <v>#DIV/0!</v>
      </c>
      <c r="M93" s="289" t="e">
        <f t="shared" ca="1" si="19"/>
        <v>#DIV/0!</v>
      </c>
      <c r="N93" s="443" t="e">
        <f ca="1"/>
        <v>#N/A</v>
      </c>
      <c r="O93" s="285" t="e">
        <f ca="1">$N93*計算_係数!$D93</f>
        <v>#N/A</v>
      </c>
      <c r="P93" s="445" t="e">
        <f ca="1"/>
        <v>#DIV/0!</v>
      </c>
      <c r="Q93" s="285" t="e">
        <f ca="1">$P93*計算_係数!$I93</f>
        <v>#DIV/0!</v>
      </c>
      <c r="R93" s="285" t="e">
        <f ca="1">$P93*計算_係数!$J93</f>
        <v>#DIV/0!</v>
      </c>
      <c r="S93" s="285" t="e">
        <f ca="1">$P93*計算_係数!$L93</f>
        <v>#DIV/0!</v>
      </c>
      <c r="T93" s="285" t="e">
        <f ca="1">$P93*計算_係数!$M93</f>
        <v>#DIV/0!</v>
      </c>
      <c r="U93" s="288" t="e">
        <f ca="1">$P93*計算_係数!$O93</f>
        <v>#DIV/0!</v>
      </c>
      <c r="V93" s="288" t="e">
        <f ca="1">$R93*計算_係数!$N93</f>
        <v>#DIV/0!</v>
      </c>
      <c r="W93" s="289" t="e">
        <f t="shared" ca="1" si="20"/>
        <v>#DIV/0!</v>
      </c>
      <c r="X93" s="287">
        <f ca="1">計算_波及効果!$X$131*計算_係数!$K93</f>
        <v>0</v>
      </c>
      <c r="Y93" s="285" t="e">
        <f ca="1">$X93*計算_係数!$D93</f>
        <v>#DIV/0!</v>
      </c>
      <c r="Z93" s="445" t="e">
        <f ca="1"/>
        <v>#DIV/0!</v>
      </c>
      <c r="AA93" s="285" t="e">
        <f ca="1">計算_係数!$I93*$Z93</f>
        <v>#DIV/0!</v>
      </c>
      <c r="AB93" s="285" t="e">
        <f ca="1">計算_係数!$J93*$Z93</f>
        <v>#DIV/0!</v>
      </c>
      <c r="AC93" s="285" t="e">
        <f ca="1">$Z93*計算_係数!$L93</f>
        <v>#DIV/0!</v>
      </c>
      <c r="AD93" s="285" t="e">
        <f ca="1">$Z93*計算_係数!$M93</f>
        <v>#DIV/0!</v>
      </c>
      <c r="AE93" s="288" t="e">
        <f ca="1">$Z93*計算_係数!$O93</f>
        <v>#DIV/0!</v>
      </c>
      <c r="AF93" s="288" t="e">
        <f ca="1">$AB93*計算_係数!$N93</f>
        <v>#DIV/0!</v>
      </c>
      <c r="AG93" s="289" t="e">
        <f t="shared" ca="1" si="21"/>
        <v>#DIV/0!</v>
      </c>
      <c r="AH93" s="287" t="e">
        <f t="shared" ca="1" si="11"/>
        <v>#DIV/0!</v>
      </c>
      <c r="AI93" s="285" t="e">
        <f t="shared" ca="1" si="12"/>
        <v>#DIV/0!</v>
      </c>
      <c r="AJ93" s="285" t="e">
        <f t="shared" ca="1" si="13"/>
        <v>#DIV/0!</v>
      </c>
      <c r="AK93" s="285" t="e">
        <f t="shared" ca="1" si="14"/>
        <v>#DIV/0!</v>
      </c>
      <c r="AL93" s="285" t="e">
        <f t="shared" ca="1" si="15"/>
        <v>#DIV/0!</v>
      </c>
      <c r="AM93" s="288" t="e">
        <f t="shared" ca="1" si="16"/>
        <v>#DIV/0!</v>
      </c>
      <c r="AN93" s="288" t="e">
        <f t="shared" ca="1" si="17"/>
        <v>#DIV/0!</v>
      </c>
      <c r="AO93" s="285" t="e">
        <f t="shared" ca="1" si="18"/>
        <v>#DIV/0!</v>
      </c>
      <c r="AP93"/>
    </row>
    <row r="94" spans="2:42" ht="15.75" x14ac:dyDescent="0.25">
      <c r="B94" s="88" t="s">
        <v>140</v>
      </c>
      <c r="C94" s="440" t="str">
        <v>-</v>
      </c>
      <c r="D94" s="441" t="e">
        <v>#DIV/0!</v>
      </c>
      <c r="E94" s="286" t="str">
        <v/>
      </c>
      <c r="F94" s="287" t="e">
        <f ca="1">IF(E94&lt;&gt;"○", $D94*計算_係数!$D94, $D94)</f>
        <v>#DIV/0!</v>
      </c>
      <c r="G94" s="285" t="e">
        <f ca="1">$F94*計算_係数!$I94</f>
        <v>#DIV/0!</v>
      </c>
      <c r="H94" s="285" t="e">
        <f ca="1">$F94*計算_係数!$J94</f>
        <v>#DIV/0!</v>
      </c>
      <c r="I94" s="285" t="e">
        <f ca="1">$F94*計算_係数!$L94</f>
        <v>#DIV/0!</v>
      </c>
      <c r="J94" s="285" t="e">
        <f ca="1">$F94*計算_係数!$M94</f>
        <v>#DIV/0!</v>
      </c>
      <c r="K94" s="288" t="e">
        <f ca="1">$F94*計算_係数!$O94</f>
        <v>#DIV/0!</v>
      </c>
      <c r="L94" s="288" t="e">
        <f ca="1">$H94*計算_係数!$N94</f>
        <v>#DIV/0!</v>
      </c>
      <c r="M94" s="289" t="e">
        <f t="shared" ca="1" si="19"/>
        <v>#DIV/0!</v>
      </c>
      <c r="N94" s="443" t="e">
        <f ca="1"/>
        <v>#N/A</v>
      </c>
      <c r="O94" s="285" t="e">
        <f ca="1">$N94*計算_係数!$D94</f>
        <v>#N/A</v>
      </c>
      <c r="P94" s="445" t="e">
        <f ca="1"/>
        <v>#DIV/0!</v>
      </c>
      <c r="Q94" s="285" t="e">
        <f ca="1">$P94*計算_係数!$I94</f>
        <v>#DIV/0!</v>
      </c>
      <c r="R94" s="285" t="e">
        <f ca="1">$P94*計算_係数!$J94</f>
        <v>#DIV/0!</v>
      </c>
      <c r="S94" s="285" t="e">
        <f ca="1">$P94*計算_係数!$L94</f>
        <v>#DIV/0!</v>
      </c>
      <c r="T94" s="285" t="e">
        <f ca="1">$P94*計算_係数!$M94</f>
        <v>#DIV/0!</v>
      </c>
      <c r="U94" s="288" t="e">
        <f ca="1">$P94*計算_係数!$O94</f>
        <v>#DIV/0!</v>
      </c>
      <c r="V94" s="288" t="e">
        <f ca="1">$R94*計算_係数!$N94</f>
        <v>#DIV/0!</v>
      </c>
      <c r="W94" s="289" t="e">
        <f t="shared" ca="1" si="20"/>
        <v>#DIV/0!</v>
      </c>
      <c r="X94" s="287">
        <f ca="1">計算_波及効果!$X$131*計算_係数!$K94</f>
        <v>0</v>
      </c>
      <c r="Y94" s="285" t="e">
        <f ca="1">$X94*計算_係数!$D94</f>
        <v>#DIV/0!</v>
      </c>
      <c r="Z94" s="445" t="e">
        <f ca="1"/>
        <v>#DIV/0!</v>
      </c>
      <c r="AA94" s="285" t="e">
        <f ca="1">計算_係数!$I94*$Z94</f>
        <v>#DIV/0!</v>
      </c>
      <c r="AB94" s="285" t="e">
        <f ca="1">計算_係数!$J94*$Z94</f>
        <v>#DIV/0!</v>
      </c>
      <c r="AC94" s="285" t="e">
        <f ca="1">$Z94*計算_係数!$L94</f>
        <v>#DIV/0!</v>
      </c>
      <c r="AD94" s="285" t="e">
        <f ca="1">$Z94*計算_係数!$M94</f>
        <v>#DIV/0!</v>
      </c>
      <c r="AE94" s="288" t="e">
        <f ca="1">$Z94*計算_係数!$O94</f>
        <v>#DIV/0!</v>
      </c>
      <c r="AF94" s="288" t="e">
        <f ca="1">$AB94*計算_係数!$N94</f>
        <v>#DIV/0!</v>
      </c>
      <c r="AG94" s="289" t="e">
        <f t="shared" ca="1" si="21"/>
        <v>#DIV/0!</v>
      </c>
      <c r="AH94" s="287" t="e">
        <f t="shared" ca="1" si="11"/>
        <v>#DIV/0!</v>
      </c>
      <c r="AI94" s="285" t="e">
        <f t="shared" ca="1" si="12"/>
        <v>#DIV/0!</v>
      </c>
      <c r="AJ94" s="285" t="e">
        <f t="shared" ca="1" si="13"/>
        <v>#DIV/0!</v>
      </c>
      <c r="AK94" s="285" t="e">
        <f t="shared" ca="1" si="14"/>
        <v>#DIV/0!</v>
      </c>
      <c r="AL94" s="285" t="e">
        <f t="shared" ca="1" si="15"/>
        <v>#DIV/0!</v>
      </c>
      <c r="AM94" s="288" t="e">
        <f t="shared" ca="1" si="16"/>
        <v>#DIV/0!</v>
      </c>
      <c r="AN94" s="288" t="e">
        <f t="shared" ca="1" si="17"/>
        <v>#DIV/0!</v>
      </c>
      <c r="AO94" s="285" t="e">
        <f t="shared" ca="1" si="18"/>
        <v>#DIV/0!</v>
      </c>
      <c r="AP94"/>
    </row>
    <row r="95" spans="2:42" ht="15.75" x14ac:dyDescent="0.25">
      <c r="B95" s="88" t="s">
        <v>142</v>
      </c>
      <c r="C95" s="440" t="str">
        <v>-</v>
      </c>
      <c r="D95" s="441" t="e">
        <v>#DIV/0!</v>
      </c>
      <c r="E95" s="286" t="str">
        <v/>
      </c>
      <c r="F95" s="287" t="e">
        <f ca="1">IF(E95&lt;&gt;"○", $D95*計算_係数!$D95, $D95)</f>
        <v>#DIV/0!</v>
      </c>
      <c r="G95" s="285" t="e">
        <f ca="1">$F95*計算_係数!$I95</f>
        <v>#DIV/0!</v>
      </c>
      <c r="H95" s="285" t="e">
        <f ca="1">$F95*計算_係数!$J95</f>
        <v>#DIV/0!</v>
      </c>
      <c r="I95" s="285" t="e">
        <f ca="1">$F95*計算_係数!$L95</f>
        <v>#DIV/0!</v>
      </c>
      <c r="J95" s="285" t="e">
        <f ca="1">$F95*計算_係数!$M95</f>
        <v>#DIV/0!</v>
      </c>
      <c r="K95" s="288" t="e">
        <f ca="1">$F95*計算_係数!$O95</f>
        <v>#DIV/0!</v>
      </c>
      <c r="L95" s="288" t="e">
        <f ca="1">$H95*計算_係数!$N95</f>
        <v>#DIV/0!</v>
      </c>
      <c r="M95" s="289" t="e">
        <f t="shared" ca="1" si="19"/>
        <v>#DIV/0!</v>
      </c>
      <c r="N95" s="443" t="e">
        <f ca="1"/>
        <v>#N/A</v>
      </c>
      <c r="O95" s="285" t="e">
        <f ca="1">$N95*計算_係数!$D95</f>
        <v>#N/A</v>
      </c>
      <c r="P95" s="445" t="e">
        <f ca="1"/>
        <v>#DIV/0!</v>
      </c>
      <c r="Q95" s="285" t="e">
        <f ca="1">$P95*計算_係数!$I95</f>
        <v>#DIV/0!</v>
      </c>
      <c r="R95" s="285" t="e">
        <f ca="1">$P95*計算_係数!$J95</f>
        <v>#DIV/0!</v>
      </c>
      <c r="S95" s="285" t="e">
        <f ca="1">$P95*計算_係数!$L95</f>
        <v>#DIV/0!</v>
      </c>
      <c r="T95" s="285" t="e">
        <f ca="1">$P95*計算_係数!$M95</f>
        <v>#DIV/0!</v>
      </c>
      <c r="U95" s="288" t="e">
        <f ca="1">$P95*計算_係数!$O95</f>
        <v>#DIV/0!</v>
      </c>
      <c r="V95" s="288" t="e">
        <f ca="1">$R95*計算_係数!$N95</f>
        <v>#DIV/0!</v>
      </c>
      <c r="W95" s="289" t="e">
        <f t="shared" ca="1" si="20"/>
        <v>#DIV/0!</v>
      </c>
      <c r="X95" s="287">
        <f ca="1">計算_波及効果!$X$131*計算_係数!$K95</f>
        <v>0</v>
      </c>
      <c r="Y95" s="285" t="e">
        <f ca="1">$X95*計算_係数!$D95</f>
        <v>#DIV/0!</v>
      </c>
      <c r="Z95" s="445" t="e">
        <f ca="1"/>
        <v>#DIV/0!</v>
      </c>
      <c r="AA95" s="285" t="e">
        <f ca="1">計算_係数!$I95*$Z95</f>
        <v>#DIV/0!</v>
      </c>
      <c r="AB95" s="285" t="e">
        <f ca="1">計算_係数!$J95*$Z95</f>
        <v>#DIV/0!</v>
      </c>
      <c r="AC95" s="285" t="e">
        <f ca="1">$Z95*計算_係数!$L95</f>
        <v>#DIV/0!</v>
      </c>
      <c r="AD95" s="285" t="e">
        <f ca="1">$Z95*計算_係数!$M95</f>
        <v>#DIV/0!</v>
      </c>
      <c r="AE95" s="288" t="e">
        <f ca="1">$Z95*計算_係数!$O95</f>
        <v>#DIV/0!</v>
      </c>
      <c r="AF95" s="288" t="e">
        <f ca="1">$AB95*計算_係数!$N95</f>
        <v>#DIV/0!</v>
      </c>
      <c r="AG95" s="289" t="e">
        <f t="shared" ca="1" si="21"/>
        <v>#DIV/0!</v>
      </c>
      <c r="AH95" s="287" t="e">
        <f t="shared" ca="1" si="11"/>
        <v>#DIV/0!</v>
      </c>
      <c r="AI95" s="285" t="e">
        <f t="shared" ca="1" si="12"/>
        <v>#DIV/0!</v>
      </c>
      <c r="AJ95" s="285" t="e">
        <f t="shared" ca="1" si="13"/>
        <v>#DIV/0!</v>
      </c>
      <c r="AK95" s="285" t="e">
        <f t="shared" ca="1" si="14"/>
        <v>#DIV/0!</v>
      </c>
      <c r="AL95" s="285" t="e">
        <f t="shared" ca="1" si="15"/>
        <v>#DIV/0!</v>
      </c>
      <c r="AM95" s="288" t="e">
        <f t="shared" ca="1" si="16"/>
        <v>#DIV/0!</v>
      </c>
      <c r="AN95" s="288" t="e">
        <f t="shared" ca="1" si="17"/>
        <v>#DIV/0!</v>
      </c>
      <c r="AO95" s="285" t="e">
        <f t="shared" ca="1" si="18"/>
        <v>#DIV/0!</v>
      </c>
      <c r="AP95"/>
    </row>
    <row r="96" spans="2:42" ht="15.75" x14ac:dyDescent="0.25">
      <c r="B96" s="88" t="s">
        <v>144</v>
      </c>
      <c r="C96" s="440" t="str">
        <v>-</v>
      </c>
      <c r="D96" s="441" t="e">
        <v>#DIV/0!</v>
      </c>
      <c r="E96" s="286" t="str">
        <v/>
      </c>
      <c r="F96" s="287" t="e">
        <f ca="1">IF(E96&lt;&gt;"○", $D96*計算_係数!$D96, $D96)</f>
        <v>#DIV/0!</v>
      </c>
      <c r="G96" s="285" t="e">
        <f ca="1">$F96*計算_係数!$I96</f>
        <v>#DIV/0!</v>
      </c>
      <c r="H96" s="285" t="e">
        <f ca="1">$F96*計算_係数!$J96</f>
        <v>#DIV/0!</v>
      </c>
      <c r="I96" s="285" t="e">
        <f ca="1">$F96*計算_係数!$L96</f>
        <v>#DIV/0!</v>
      </c>
      <c r="J96" s="285" t="e">
        <f ca="1">$F96*計算_係数!$M96</f>
        <v>#DIV/0!</v>
      </c>
      <c r="K96" s="288" t="e">
        <f ca="1">$F96*計算_係数!$O96</f>
        <v>#DIV/0!</v>
      </c>
      <c r="L96" s="288" t="e">
        <f ca="1">$H96*計算_係数!$N96</f>
        <v>#DIV/0!</v>
      </c>
      <c r="M96" s="289" t="e">
        <f t="shared" ca="1" si="19"/>
        <v>#DIV/0!</v>
      </c>
      <c r="N96" s="443" t="e">
        <f ca="1"/>
        <v>#N/A</v>
      </c>
      <c r="O96" s="285" t="e">
        <f ca="1">$N96*計算_係数!$D96</f>
        <v>#N/A</v>
      </c>
      <c r="P96" s="445" t="e">
        <f ca="1"/>
        <v>#DIV/0!</v>
      </c>
      <c r="Q96" s="285" t="e">
        <f ca="1">$P96*計算_係数!$I96</f>
        <v>#DIV/0!</v>
      </c>
      <c r="R96" s="285" t="e">
        <f ca="1">$P96*計算_係数!$J96</f>
        <v>#DIV/0!</v>
      </c>
      <c r="S96" s="285" t="e">
        <f ca="1">$P96*計算_係数!$L96</f>
        <v>#DIV/0!</v>
      </c>
      <c r="T96" s="285" t="e">
        <f ca="1">$P96*計算_係数!$M96</f>
        <v>#DIV/0!</v>
      </c>
      <c r="U96" s="288" t="e">
        <f ca="1">$P96*計算_係数!$O96</f>
        <v>#DIV/0!</v>
      </c>
      <c r="V96" s="288" t="e">
        <f ca="1">$R96*計算_係数!$N96</f>
        <v>#DIV/0!</v>
      </c>
      <c r="W96" s="289" t="e">
        <f t="shared" ca="1" si="20"/>
        <v>#DIV/0!</v>
      </c>
      <c r="X96" s="287">
        <f ca="1">計算_波及効果!$X$131*計算_係数!$K96</f>
        <v>0</v>
      </c>
      <c r="Y96" s="285" t="e">
        <f ca="1">$X96*計算_係数!$D96</f>
        <v>#DIV/0!</v>
      </c>
      <c r="Z96" s="445" t="e">
        <f ca="1"/>
        <v>#DIV/0!</v>
      </c>
      <c r="AA96" s="285" t="e">
        <f ca="1">計算_係数!$I96*$Z96</f>
        <v>#DIV/0!</v>
      </c>
      <c r="AB96" s="285" t="e">
        <f ca="1">計算_係数!$J96*$Z96</f>
        <v>#DIV/0!</v>
      </c>
      <c r="AC96" s="285" t="e">
        <f ca="1">$Z96*計算_係数!$L96</f>
        <v>#DIV/0!</v>
      </c>
      <c r="AD96" s="285" t="e">
        <f ca="1">$Z96*計算_係数!$M96</f>
        <v>#DIV/0!</v>
      </c>
      <c r="AE96" s="288" t="e">
        <f ca="1">$Z96*計算_係数!$O96</f>
        <v>#DIV/0!</v>
      </c>
      <c r="AF96" s="288" t="e">
        <f ca="1">$AB96*計算_係数!$N96</f>
        <v>#DIV/0!</v>
      </c>
      <c r="AG96" s="289" t="e">
        <f t="shared" ca="1" si="21"/>
        <v>#DIV/0!</v>
      </c>
      <c r="AH96" s="287" t="e">
        <f t="shared" ca="1" si="11"/>
        <v>#DIV/0!</v>
      </c>
      <c r="AI96" s="285" t="e">
        <f t="shared" ca="1" si="12"/>
        <v>#DIV/0!</v>
      </c>
      <c r="AJ96" s="285" t="e">
        <f t="shared" ca="1" si="13"/>
        <v>#DIV/0!</v>
      </c>
      <c r="AK96" s="285" t="e">
        <f t="shared" ca="1" si="14"/>
        <v>#DIV/0!</v>
      </c>
      <c r="AL96" s="285" t="e">
        <f t="shared" ca="1" si="15"/>
        <v>#DIV/0!</v>
      </c>
      <c r="AM96" s="288" t="e">
        <f t="shared" ca="1" si="16"/>
        <v>#DIV/0!</v>
      </c>
      <c r="AN96" s="288" t="e">
        <f t="shared" ca="1" si="17"/>
        <v>#DIV/0!</v>
      </c>
      <c r="AO96" s="285" t="e">
        <f t="shared" ca="1" si="18"/>
        <v>#DIV/0!</v>
      </c>
      <c r="AP96"/>
    </row>
    <row r="97" spans="2:42" ht="15.75" x14ac:dyDescent="0.25">
      <c r="B97" s="88" t="s">
        <v>146</v>
      </c>
      <c r="C97" s="440" t="str">
        <v>-</v>
      </c>
      <c r="D97" s="441" t="e">
        <v>#DIV/0!</v>
      </c>
      <c r="E97" s="286" t="str">
        <v/>
      </c>
      <c r="F97" s="287" t="e">
        <f ca="1">IF(E97&lt;&gt;"○", $D97*計算_係数!$D97, $D97)</f>
        <v>#DIV/0!</v>
      </c>
      <c r="G97" s="285" t="e">
        <f ca="1">$F97*計算_係数!$I97</f>
        <v>#DIV/0!</v>
      </c>
      <c r="H97" s="285" t="e">
        <f ca="1">$F97*計算_係数!$J97</f>
        <v>#DIV/0!</v>
      </c>
      <c r="I97" s="285" t="e">
        <f ca="1">$F97*計算_係数!$L97</f>
        <v>#DIV/0!</v>
      </c>
      <c r="J97" s="285" t="e">
        <f ca="1">$F97*計算_係数!$M97</f>
        <v>#DIV/0!</v>
      </c>
      <c r="K97" s="288" t="e">
        <f ca="1">$F97*計算_係数!$O97</f>
        <v>#DIV/0!</v>
      </c>
      <c r="L97" s="288" t="e">
        <f ca="1">$H97*計算_係数!$N97</f>
        <v>#DIV/0!</v>
      </c>
      <c r="M97" s="289" t="e">
        <f t="shared" ca="1" si="19"/>
        <v>#DIV/0!</v>
      </c>
      <c r="N97" s="443" t="e">
        <f ca="1"/>
        <v>#N/A</v>
      </c>
      <c r="O97" s="285" t="e">
        <f ca="1">$N97*計算_係数!$D97</f>
        <v>#N/A</v>
      </c>
      <c r="P97" s="445" t="e">
        <f ca="1"/>
        <v>#DIV/0!</v>
      </c>
      <c r="Q97" s="285" t="e">
        <f ca="1">$P97*計算_係数!$I97</f>
        <v>#DIV/0!</v>
      </c>
      <c r="R97" s="285" t="e">
        <f ca="1">$P97*計算_係数!$J97</f>
        <v>#DIV/0!</v>
      </c>
      <c r="S97" s="285" t="e">
        <f ca="1">$P97*計算_係数!$L97</f>
        <v>#DIV/0!</v>
      </c>
      <c r="T97" s="285" t="e">
        <f ca="1">$P97*計算_係数!$M97</f>
        <v>#DIV/0!</v>
      </c>
      <c r="U97" s="288" t="e">
        <f ca="1">$P97*計算_係数!$O97</f>
        <v>#DIV/0!</v>
      </c>
      <c r="V97" s="288" t="e">
        <f ca="1">$R97*計算_係数!$N97</f>
        <v>#DIV/0!</v>
      </c>
      <c r="W97" s="289" t="e">
        <f t="shared" ca="1" si="20"/>
        <v>#DIV/0!</v>
      </c>
      <c r="X97" s="287">
        <f ca="1">計算_波及効果!$X$131*計算_係数!$K97</f>
        <v>0</v>
      </c>
      <c r="Y97" s="285" t="e">
        <f ca="1">$X97*計算_係数!$D97</f>
        <v>#DIV/0!</v>
      </c>
      <c r="Z97" s="445" t="e">
        <f ca="1"/>
        <v>#DIV/0!</v>
      </c>
      <c r="AA97" s="285" t="e">
        <f ca="1">計算_係数!$I97*$Z97</f>
        <v>#DIV/0!</v>
      </c>
      <c r="AB97" s="285" t="e">
        <f ca="1">計算_係数!$J97*$Z97</f>
        <v>#DIV/0!</v>
      </c>
      <c r="AC97" s="285" t="e">
        <f ca="1">$Z97*計算_係数!$L97</f>
        <v>#DIV/0!</v>
      </c>
      <c r="AD97" s="285" t="e">
        <f ca="1">$Z97*計算_係数!$M97</f>
        <v>#DIV/0!</v>
      </c>
      <c r="AE97" s="288" t="e">
        <f ca="1">$Z97*計算_係数!$O97</f>
        <v>#DIV/0!</v>
      </c>
      <c r="AF97" s="288" t="e">
        <f ca="1">$AB97*計算_係数!$N97</f>
        <v>#DIV/0!</v>
      </c>
      <c r="AG97" s="289" t="e">
        <f t="shared" ca="1" si="21"/>
        <v>#DIV/0!</v>
      </c>
      <c r="AH97" s="287" t="e">
        <f t="shared" ca="1" si="11"/>
        <v>#DIV/0!</v>
      </c>
      <c r="AI97" s="285" t="e">
        <f t="shared" ca="1" si="12"/>
        <v>#DIV/0!</v>
      </c>
      <c r="AJ97" s="285" t="e">
        <f t="shared" ca="1" si="13"/>
        <v>#DIV/0!</v>
      </c>
      <c r="AK97" s="285" t="e">
        <f t="shared" ca="1" si="14"/>
        <v>#DIV/0!</v>
      </c>
      <c r="AL97" s="285" t="e">
        <f t="shared" ca="1" si="15"/>
        <v>#DIV/0!</v>
      </c>
      <c r="AM97" s="288" t="e">
        <f t="shared" ca="1" si="16"/>
        <v>#DIV/0!</v>
      </c>
      <c r="AN97" s="288" t="e">
        <f t="shared" ca="1" si="17"/>
        <v>#DIV/0!</v>
      </c>
      <c r="AO97" s="285" t="e">
        <f t="shared" ca="1" si="18"/>
        <v>#DIV/0!</v>
      </c>
      <c r="AP97"/>
    </row>
    <row r="98" spans="2:42" ht="15.75" x14ac:dyDescent="0.25">
      <c r="B98" s="88" t="s">
        <v>148</v>
      </c>
      <c r="C98" s="440" t="str">
        <v>-</v>
      </c>
      <c r="D98" s="441" t="e">
        <v>#DIV/0!</v>
      </c>
      <c r="E98" s="286" t="str">
        <v/>
      </c>
      <c r="F98" s="287" t="e">
        <f ca="1">IF(E98&lt;&gt;"○", $D98*計算_係数!$D98, $D98)</f>
        <v>#DIV/0!</v>
      </c>
      <c r="G98" s="285" t="e">
        <f ca="1">$F98*計算_係数!$I98</f>
        <v>#DIV/0!</v>
      </c>
      <c r="H98" s="285" t="e">
        <f ca="1">$F98*計算_係数!$J98</f>
        <v>#DIV/0!</v>
      </c>
      <c r="I98" s="285" t="e">
        <f ca="1">$F98*計算_係数!$L98</f>
        <v>#DIV/0!</v>
      </c>
      <c r="J98" s="285" t="e">
        <f ca="1">$F98*計算_係数!$M98</f>
        <v>#DIV/0!</v>
      </c>
      <c r="K98" s="288" t="e">
        <f ca="1">$F98*計算_係数!$O98</f>
        <v>#DIV/0!</v>
      </c>
      <c r="L98" s="288" t="e">
        <f ca="1">$H98*計算_係数!$N98</f>
        <v>#DIV/0!</v>
      </c>
      <c r="M98" s="289" t="e">
        <f t="shared" ca="1" si="19"/>
        <v>#DIV/0!</v>
      </c>
      <c r="N98" s="443" t="e">
        <f ca="1"/>
        <v>#N/A</v>
      </c>
      <c r="O98" s="285" t="e">
        <f ca="1">$N98*計算_係数!$D98</f>
        <v>#N/A</v>
      </c>
      <c r="P98" s="445" t="e">
        <f ca="1"/>
        <v>#DIV/0!</v>
      </c>
      <c r="Q98" s="285" t="e">
        <f ca="1">$P98*計算_係数!$I98</f>
        <v>#DIV/0!</v>
      </c>
      <c r="R98" s="285" t="e">
        <f ca="1">$P98*計算_係数!$J98</f>
        <v>#DIV/0!</v>
      </c>
      <c r="S98" s="285" t="e">
        <f ca="1">$P98*計算_係数!$L98</f>
        <v>#DIV/0!</v>
      </c>
      <c r="T98" s="285" t="e">
        <f ca="1">$P98*計算_係数!$M98</f>
        <v>#DIV/0!</v>
      </c>
      <c r="U98" s="288" t="e">
        <f ca="1">$P98*計算_係数!$O98</f>
        <v>#DIV/0!</v>
      </c>
      <c r="V98" s="288" t="e">
        <f ca="1">$R98*計算_係数!$N98</f>
        <v>#DIV/0!</v>
      </c>
      <c r="W98" s="289" t="e">
        <f t="shared" ca="1" si="20"/>
        <v>#DIV/0!</v>
      </c>
      <c r="X98" s="287">
        <f ca="1">計算_波及効果!$X$131*計算_係数!$K98</f>
        <v>0</v>
      </c>
      <c r="Y98" s="285" t="e">
        <f ca="1">$X98*計算_係数!$D98</f>
        <v>#DIV/0!</v>
      </c>
      <c r="Z98" s="445" t="e">
        <f ca="1"/>
        <v>#DIV/0!</v>
      </c>
      <c r="AA98" s="285" t="e">
        <f ca="1">計算_係数!$I98*$Z98</f>
        <v>#DIV/0!</v>
      </c>
      <c r="AB98" s="285" t="e">
        <f ca="1">計算_係数!$J98*$Z98</f>
        <v>#DIV/0!</v>
      </c>
      <c r="AC98" s="285" t="e">
        <f ca="1">$Z98*計算_係数!$L98</f>
        <v>#DIV/0!</v>
      </c>
      <c r="AD98" s="285" t="e">
        <f ca="1">$Z98*計算_係数!$M98</f>
        <v>#DIV/0!</v>
      </c>
      <c r="AE98" s="288" t="e">
        <f ca="1">$Z98*計算_係数!$O98</f>
        <v>#DIV/0!</v>
      </c>
      <c r="AF98" s="288" t="e">
        <f ca="1">$AB98*計算_係数!$N98</f>
        <v>#DIV/0!</v>
      </c>
      <c r="AG98" s="289" t="e">
        <f t="shared" ca="1" si="21"/>
        <v>#DIV/0!</v>
      </c>
      <c r="AH98" s="287" t="e">
        <f t="shared" ca="1" si="11"/>
        <v>#DIV/0!</v>
      </c>
      <c r="AI98" s="285" t="e">
        <f t="shared" ca="1" si="12"/>
        <v>#DIV/0!</v>
      </c>
      <c r="AJ98" s="285" t="e">
        <f t="shared" ca="1" si="13"/>
        <v>#DIV/0!</v>
      </c>
      <c r="AK98" s="285" t="e">
        <f t="shared" ca="1" si="14"/>
        <v>#DIV/0!</v>
      </c>
      <c r="AL98" s="285" t="e">
        <f t="shared" ca="1" si="15"/>
        <v>#DIV/0!</v>
      </c>
      <c r="AM98" s="288" t="e">
        <f t="shared" ca="1" si="16"/>
        <v>#DIV/0!</v>
      </c>
      <c r="AN98" s="288" t="e">
        <f t="shared" ca="1" si="17"/>
        <v>#DIV/0!</v>
      </c>
      <c r="AO98" s="285" t="e">
        <f t="shared" ca="1" si="18"/>
        <v>#DIV/0!</v>
      </c>
      <c r="AP98"/>
    </row>
    <row r="99" spans="2:42" ht="15.75" x14ac:dyDescent="0.25">
      <c r="B99" s="88" t="s">
        <v>149</v>
      </c>
      <c r="C99" s="440" t="str">
        <v>-</v>
      </c>
      <c r="D99" s="441" t="e">
        <v>#DIV/0!</v>
      </c>
      <c r="E99" s="286" t="str">
        <v/>
      </c>
      <c r="F99" s="287" t="e">
        <f ca="1">IF(E99&lt;&gt;"○", $D99*計算_係数!$D99, $D99)</f>
        <v>#DIV/0!</v>
      </c>
      <c r="G99" s="285" t="e">
        <f ca="1">$F99*計算_係数!$I99</f>
        <v>#DIV/0!</v>
      </c>
      <c r="H99" s="285" t="e">
        <f ca="1">$F99*計算_係数!$J99</f>
        <v>#DIV/0!</v>
      </c>
      <c r="I99" s="285" t="e">
        <f ca="1">$F99*計算_係数!$L99</f>
        <v>#DIV/0!</v>
      </c>
      <c r="J99" s="285" t="e">
        <f ca="1">$F99*計算_係数!$M99</f>
        <v>#DIV/0!</v>
      </c>
      <c r="K99" s="288" t="e">
        <f ca="1">$F99*計算_係数!$O99</f>
        <v>#DIV/0!</v>
      </c>
      <c r="L99" s="288" t="e">
        <f ca="1">$H99*計算_係数!$N99</f>
        <v>#DIV/0!</v>
      </c>
      <c r="M99" s="289" t="e">
        <f t="shared" ca="1" si="19"/>
        <v>#DIV/0!</v>
      </c>
      <c r="N99" s="443" t="e">
        <f ca="1"/>
        <v>#N/A</v>
      </c>
      <c r="O99" s="285" t="e">
        <f ca="1">$N99*計算_係数!$D99</f>
        <v>#N/A</v>
      </c>
      <c r="P99" s="445" t="e">
        <f ca="1"/>
        <v>#DIV/0!</v>
      </c>
      <c r="Q99" s="285" t="e">
        <f ca="1">$P99*計算_係数!$I99</f>
        <v>#DIV/0!</v>
      </c>
      <c r="R99" s="285" t="e">
        <f ca="1">$P99*計算_係数!$J99</f>
        <v>#DIV/0!</v>
      </c>
      <c r="S99" s="285" t="e">
        <f ca="1">$P99*計算_係数!$L99</f>
        <v>#DIV/0!</v>
      </c>
      <c r="T99" s="285" t="e">
        <f ca="1">$P99*計算_係数!$M99</f>
        <v>#DIV/0!</v>
      </c>
      <c r="U99" s="288" t="e">
        <f ca="1">$P99*計算_係数!$O99</f>
        <v>#DIV/0!</v>
      </c>
      <c r="V99" s="288" t="e">
        <f ca="1">$R99*計算_係数!$N99</f>
        <v>#DIV/0!</v>
      </c>
      <c r="W99" s="289" t="e">
        <f t="shared" ca="1" si="20"/>
        <v>#DIV/0!</v>
      </c>
      <c r="X99" s="287">
        <f ca="1">計算_波及効果!$X$131*計算_係数!$K99</f>
        <v>0</v>
      </c>
      <c r="Y99" s="285" t="e">
        <f ca="1">$X99*計算_係数!$D99</f>
        <v>#DIV/0!</v>
      </c>
      <c r="Z99" s="445" t="e">
        <f ca="1"/>
        <v>#DIV/0!</v>
      </c>
      <c r="AA99" s="285" t="e">
        <f ca="1">計算_係数!$I99*$Z99</f>
        <v>#DIV/0!</v>
      </c>
      <c r="AB99" s="285" t="e">
        <f ca="1">計算_係数!$J99*$Z99</f>
        <v>#DIV/0!</v>
      </c>
      <c r="AC99" s="285" t="e">
        <f ca="1">$Z99*計算_係数!$L99</f>
        <v>#DIV/0!</v>
      </c>
      <c r="AD99" s="285" t="e">
        <f ca="1">$Z99*計算_係数!$M99</f>
        <v>#DIV/0!</v>
      </c>
      <c r="AE99" s="288" t="e">
        <f ca="1">$Z99*計算_係数!$O99</f>
        <v>#DIV/0!</v>
      </c>
      <c r="AF99" s="288" t="e">
        <f ca="1">$AB99*計算_係数!$N99</f>
        <v>#DIV/0!</v>
      </c>
      <c r="AG99" s="289" t="e">
        <f t="shared" ca="1" si="21"/>
        <v>#DIV/0!</v>
      </c>
      <c r="AH99" s="287" t="e">
        <f t="shared" ca="1" si="11"/>
        <v>#DIV/0!</v>
      </c>
      <c r="AI99" s="285" t="e">
        <f t="shared" ca="1" si="12"/>
        <v>#DIV/0!</v>
      </c>
      <c r="AJ99" s="285" t="e">
        <f t="shared" ca="1" si="13"/>
        <v>#DIV/0!</v>
      </c>
      <c r="AK99" s="285" t="e">
        <f t="shared" ca="1" si="14"/>
        <v>#DIV/0!</v>
      </c>
      <c r="AL99" s="285" t="e">
        <f t="shared" ca="1" si="15"/>
        <v>#DIV/0!</v>
      </c>
      <c r="AM99" s="288" t="e">
        <f t="shared" ca="1" si="16"/>
        <v>#DIV/0!</v>
      </c>
      <c r="AN99" s="288" t="e">
        <f t="shared" ca="1" si="17"/>
        <v>#DIV/0!</v>
      </c>
      <c r="AO99" s="285" t="e">
        <f t="shared" ca="1" si="18"/>
        <v>#DIV/0!</v>
      </c>
      <c r="AP99"/>
    </row>
    <row r="100" spans="2:42" ht="15.75" x14ac:dyDescent="0.25">
      <c r="B100" s="88" t="s">
        <v>151</v>
      </c>
      <c r="C100" s="440" t="str">
        <v>-</v>
      </c>
      <c r="D100" s="441" t="e">
        <v>#DIV/0!</v>
      </c>
      <c r="E100" s="286" t="str">
        <v/>
      </c>
      <c r="F100" s="287" t="e">
        <f ca="1">IF(E100&lt;&gt;"○", $D100*計算_係数!$D100, $D100)</f>
        <v>#DIV/0!</v>
      </c>
      <c r="G100" s="285" t="e">
        <f ca="1">$F100*計算_係数!$I100</f>
        <v>#DIV/0!</v>
      </c>
      <c r="H100" s="285" t="e">
        <f ca="1">$F100*計算_係数!$J100</f>
        <v>#DIV/0!</v>
      </c>
      <c r="I100" s="285" t="e">
        <f ca="1">$F100*計算_係数!$L100</f>
        <v>#DIV/0!</v>
      </c>
      <c r="J100" s="285" t="e">
        <f ca="1">$F100*計算_係数!$M100</f>
        <v>#DIV/0!</v>
      </c>
      <c r="K100" s="288" t="e">
        <f ca="1">$F100*計算_係数!$O100</f>
        <v>#DIV/0!</v>
      </c>
      <c r="L100" s="288" t="e">
        <f ca="1">$H100*計算_係数!$N100</f>
        <v>#DIV/0!</v>
      </c>
      <c r="M100" s="289" t="e">
        <f t="shared" ca="1" si="19"/>
        <v>#DIV/0!</v>
      </c>
      <c r="N100" s="443" t="e">
        <f ca="1"/>
        <v>#N/A</v>
      </c>
      <c r="O100" s="285" t="e">
        <f ca="1">$N100*計算_係数!$D100</f>
        <v>#N/A</v>
      </c>
      <c r="P100" s="445" t="e">
        <f ca="1"/>
        <v>#DIV/0!</v>
      </c>
      <c r="Q100" s="285" t="e">
        <f ca="1">$P100*計算_係数!$I100</f>
        <v>#DIV/0!</v>
      </c>
      <c r="R100" s="285" t="e">
        <f ca="1">$P100*計算_係数!$J100</f>
        <v>#DIV/0!</v>
      </c>
      <c r="S100" s="285" t="e">
        <f ca="1">$P100*計算_係数!$L100</f>
        <v>#DIV/0!</v>
      </c>
      <c r="T100" s="285" t="e">
        <f ca="1">$P100*計算_係数!$M100</f>
        <v>#DIV/0!</v>
      </c>
      <c r="U100" s="288" t="e">
        <f ca="1">$P100*計算_係数!$O100</f>
        <v>#DIV/0!</v>
      </c>
      <c r="V100" s="288" t="e">
        <f ca="1">$R100*計算_係数!$N100</f>
        <v>#DIV/0!</v>
      </c>
      <c r="W100" s="289" t="e">
        <f t="shared" ca="1" si="20"/>
        <v>#DIV/0!</v>
      </c>
      <c r="X100" s="287">
        <f ca="1">計算_波及効果!$X$131*計算_係数!$K100</f>
        <v>0</v>
      </c>
      <c r="Y100" s="285" t="e">
        <f ca="1">$X100*計算_係数!$D100</f>
        <v>#DIV/0!</v>
      </c>
      <c r="Z100" s="445" t="e">
        <f ca="1"/>
        <v>#DIV/0!</v>
      </c>
      <c r="AA100" s="285" t="e">
        <f ca="1">計算_係数!$I100*$Z100</f>
        <v>#DIV/0!</v>
      </c>
      <c r="AB100" s="285" t="e">
        <f ca="1">計算_係数!$J100*$Z100</f>
        <v>#DIV/0!</v>
      </c>
      <c r="AC100" s="285" t="e">
        <f ca="1">$Z100*計算_係数!$L100</f>
        <v>#DIV/0!</v>
      </c>
      <c r="AD100" s="285" t="e">
        <f ca="1">$Z100*計算_係数!$M100</f>
        <v>#DIV/0!</v>
      </c>
      <c r="AE100" s="288" t="e">
        <f ca="1">$Z100*計算_係数!$O100</f>
        <v>#DIV/0!</v>
      </c>
      <c r="AF100" s="288" t="e">
        <f ca="1">$AB100*計算_係数!$N100</f>
        <v>#DIV/0!</v>
      </c>
      <c r="AG100" s="289" t="e">
        <f t="shared" ca="1" si="21"/>
        <v>#DIV/0!</v>
      </c>
      <c r="AH100" s="287" t="e">
        <f t="shared" ca="1" si="11"/>
        <v>#DIV/0!</v>
      </c>
      <c r="AI100" s="285" t="e">
        <f t="shared" ca="1" si="12"/>
        <v>#DIV/0!</v>
      </c>
      <c r="AJ100" s="285" t="e">
        <f t="shared" ca="1" si="13"/>
        <v>#DIV/0!</v>
      </c>
      <c r="AK100" s="285" t="e">
        <f t="shared" ca="1" si="14"/>
        <v>#DIV/0!</v>
      </c>
      <c r="AL100" s="285" t="e">
        <f t="shared" ca="1" si="15"/>
        <v>#DIV/0!</v>
      </c>
      <c r="AM100" s="288" t="e">
        <f t="shared" ca="1" si="16"/>
        <v>#DIV/0!</v>
      </c>
      <c r="AN100" s="288" t="e">
        <f t="shared" ca="1" si="17"/>
        <v>#DIV/0!</v>
      </c>
      <c r="AO100" s="285" t="e">
        <f t="shared" ca="1" si="18"/>
        <v>#DIV/0!</v>
      </c>
      <c r="AP100"/>
    </row>
    <row r="101" spans="2:42" ht="15.75" x14ac:dyDescent="0.25">
      <c r="B101" s="88" t="s">
        <v>153</v>
      </c>
      <c r="C101" s="440" t="str">
        <v>-</v>
      </c>
      <c r="D101" s="441" t="e">
        <v>#DIV/0!</v>
      </c>
      <c r="E101" s="286" t="str">
        <v/>
      </c>
      <c r="F101" s="287" t="e">
        <f ca="1">IF(E101&lt;&gt;"○", $D101*計算_係数!$D101, $D101)</f>
        <v>#DIV/0!</v>
      </c>
      <c r="G101" s="285" t="e">
        <f ca="1">$F101*計算_係数!$I101</f>
        <v>#DIV/0!</v>
      </c>
      <c r="H101" s="285" t="e">
        <f ca="1">$F101*計算_係数!$J101</f>
        <v>#DIV/0!</v>
      </c>
      <c r="I101" s="285" t="e">
        <f ca="1">$F101*計算_係数!$L101</f>
        <v>#DIV/0!</v>
      </c>
      <c r="J101" s="285" t="e">
        <f ca="1">$F101*計算_係数!$M101</f>
        <v>#DIV/0!</v>
      </c>
      <c r="K101" s="288" t="e">
        <f ca="1">$F101*計算_係数!$O101</f>
        <v>#DIV/0!</v>
      </c>
      <c r="L101" s="288" t="e">
        <f ca="1">$H101*計算_係数!$N101</f>
        <v>#DIV/0!</v>
      </c>
      <c r="M101" s="289" t="e">
        <f t="shared" ca="1" si="19"/>
        <v>#DIV/0!</v>
      </c>
      <c r="N101" s="443" t="e">
        <f ca="1"/>
        <v>#N/A</v>
      </c>
      <c r="O101" s="285" t="e">
        <f ca="1">$N101*計算_係数!$D101</f>
        <v>#N/A</v>
      </c>
      <c r="P101" s="445" t="e">
        <f ca="1"/>
        <v>#DIV/0!</v>
      </c>
      <c r="Q101" s="285" t="e">
        <f ca="1">$P101*計算_係数!$I101</f>
        <v>#DIV/0!</v>
      </c>
      <c r="R101" s="285" t="e">
        <f ca="1">$P101*計算_係数!$J101</f>
        <v>#DIV/0!</v>
      </c>
      <c r="S101" s="285" t="e">
        <f ca="1">$P101*計算_係数!$L101</f>
        <v>#DIV/0!</v>
      </c>
      <c r="T101" s="285" t="e">
        <f ca="1">$P101*計算_係数!$M101</f>
        <v>#DIV/0!</v>
      </c>
      <c r="U101" s="288" t="e">
        <f ca="1">$P101*計算_係数!$O101</f>
        <v>#DIV/0!</v>
      </c>
      <c r="V101" s="288" t="e">
        <f ca="1">$R101*計算_係数!$N101</f>
        <v>#DIV/0!</v>
      </c>
      <c r="W101" s="289" t="e">
        <f t="shared" ca="1" si="20"/>
        <v>#DIV/0!</v>
      </c>
      <c r="X101" s="287">
        <f ca="1">計算_波及効果!$X$131*計算_係数!$K101</f>
        <v>0</v>
      </c>
      <c r="Y101" s="285" t="e">
        <f ca="1">$X101*計算_係数!$D101</f>
        <v>#DIV/0!</v>
      </c>
      <c r="Z101" s="445" t="e">
        <f ca="1"/>
        <v>#DIV/0!</v>
      </c>
      <c r="AA101" s="285" t="e">
        <f ca="1">計算_係数!$I101*$Z101</f>
        <v>#DIV/0!</v>
      </c>
      <c r="AB101" s="285" t="e">
        <f ca="1">計算_係数!$J101*$Z101</f>
        <v>#DIV/0!</v>
      </c>
      <c r="AC101" s="285" t="e">
        <f ca="1">$Z101*計算_係数!$L101</f>
        <v>#DIV/0!</v>
      </c>
      <c r="AD101" s="285" t="e">
        <f ca="1">$Z101*計算_係数!$M101</f>
        <v>#DIV/0!</v>
      </c>
      <c r="AE101" s="288" t="e">
        <f ca="1">$Z101*計算_係数!$O101</f>
        <v>#DIV/0!</v>
      </c>
      <c r="AF101" s="288" t="e">
        <f ca="1">$AB101*計算_係数!$N101</f>
        <v>#DIV/0!</v>
      </c>
      <c r="AG101" s="289" t="e">
        <f t="shared" ca="1" si="21"/>
        <v>#DIV/0!</v>
      </c>
      <c r="AH101" s="287" t="e">
        <f t="shared" ca="1" si="11"/>
        <v>#DIV/0!</v>
      </c>
      <c r="AI101" s="285" t="e">
        <f t="shared" ca="1" si="12"/>
        <v>#DIV/0!</v>
      </c>
      <c r="AJ101" s="285" t="e">
        <f t="shared" ca="1" si="13"/>
        <v>#DIV/0!</v>
      </c>
      <c r="AK101" s="285" t="e">
        <f t="shared" ca="1" si="14"/>
        <v>#DIV/0!</v>
      </c>
      <c r="AL101" s="285" t="e">
        <f t="shared" ca="1" si="15"/>
        <v>#DIV/0!</v>
      </c>
      <c r="AM101" s="288" t="e">
        <f t="shared" ca="1" si="16"/>
        <v>#DIV/0!</v>
      </c>
      <c r="AN101" s="288" t="e">
        <f t="shared" ca="1" si="17"/>
        <v>#DIV/0!</v>
      </c>
      <c r="AO101" s="285" t="e">
        <f t="shared" ca="1" si="18"/>
        <v>#DIV/0!</v>
      </c>
      <c r="AP101"/>
    </row>
    <row r="102" spans="2:42" ht="15.75" x14ac:dyDescent="0.25">
      <c r="B102" s="88" t="s">
        <v>155</v>
      </c>
      <c r="C102" s="440" t="str">
        <v>-</v>
      </c>
      <c r="D102" s="441" t="e">
        <v>#DIV/0!</v>
      </c>
      <c r="E102" s="286" t="str">
        <v/>
      </c>
      <c r="F102" s="287" t="e">
        <f ca="1">IF(E102&lt;&gt;"○", $D102*計算_係数!$D102, $D102)</f>
        <v>#DIV/0!</v>
      </c>
      <c r="G102" s="285" t="e">
        <f ca="1">$F102*計算_係数!$I102</f>
        <v>#DIV/0!</v>
      </c>
      <c r="H102" s="285" t="e">
        <f ca="1">$F102*計算_係数!$J102</f>
        <v>#DIV/0!</v>
      </c>
      <c r="I102" s="285" t="e">
        <f ca="1">$F102*計算_係数!$L102</f>
        <v>#DIV/0!</v>
      </c>
      <c r="J102" s="285" t="e">
        <f ca="1">$F102*計算_係数!$M102</f>
        <v>#DIV/0!</v>
      </c>
      <c r="K102" s="288" t="e">
        <f ca="1">$F102*計算_係数!$O102</f>
        <v>#DIV/0!</v>
      </c>
      <c r="L102" s="288" t="e">
        <f ca="1">$H102*計算_係数!$N102</f>
        <v>#DIV/0!</v>
      </c>
      <c r="M102" s="289" t="e">
        <f t="shared" ca="1" si="19"/>
        <v>#DIV/0!</v>
      </c>
      <c r="N102" s="443" t="e">
        <f ca="1"/>
        <v>#N/A</v>
      </c>
      <c r="O102" s="285" t="e">
        <f ca="1">$N102*計算_係数!$D102</f>
        <v>#N/A</v>
      </c>
      <c r="P102" s="445" t="e">
        <f ca="1"/>
        <v>#DIV/0!</v>
      </c>
      <c r="Q102" s="285" t="e">
        <f ca="1">$P102*計算_係数!$I102</f>
        <v>#DIV/0!</v>
      </c>
      <c r="R102" s="285" t="e">
        <f ca="1">$P102*計算_係数!$J102</f>
        <v>#DIV/0!</v>
      </c>
      <c r="S102" s="285" t="e">
        <f ca="1">$P102*計算_係数!$L102</f>
        <v>#DIV/0!</v>
      </c>
      <c r="T102" s="285" t="e">
        <f ca="1">$P102*計算_係数!$M102</f>
        <v>#DIV/0!</v>
      </c>
      <c r="U102" s="288" t="e">
        <f ca="1">$P102*計算_係数!$O102</f>
        <v>#DIV/0!</v>
      </c>
      <c r="V102" s="288" t="e">
        <f ca="1">$R102*計算_係数!$N102</f>
        <v>#DIV/0!</v>
      </c>
      <c r="W102" s="289" t="e">
        <f t="shared" ca="1" si="20"/>
        <v>#DIV/0!</v>
      </c>
      <c r="X102" s="287">
        <f ca="1">計算_波及効果!$X$131*計算_係数!$K102</f>
        <v>0</v>
      </c>
      <c r="Y102" s="285" t="e">
        <f ca="1">$X102*計算_係数!$D102</f>
        <v>#DIV/0!</v>
      </c>
      <c r="Z102" s="445" t="e">
        <f ca="1"/>
        <v>#DIV/0!</v>
      </c>
      <c r="AA102" s="285" t="e">
        <f ca="1">計算_係数!$I102*$Z102</f>
        <v>#DIV/0!</v>
      </c>
      <c r="AB102" s="285" t="e">
        <f ca="1">計算_係数!$J102*$Z102</f>
        <v>#DIV/0!</v>
      </c>
      <c r="AC102" s="285" t="e">
        <f ca="1">$Z102*計算_係数!$L102</f>
        <v>#DIV/0!</v>
      </c>
      <c r="AD102" s="285" t="e">
        <f ca="1">$Z102*計算_係数!$M102</f>
        <v>#DIV/0!</v>
      </c>
      <c r="AE102" s="288" t="e">
        <f ca="1">$Z102*計算_係数!$O102</f>
        <v>#DIV/0!</v>
      </c>
      <c r="AF102" s="288" t="e">
        <f ca="1">$AB102*計算_係数!$N102</f>
        <v>#DIV/0!</v>
      </c>
      <c r="AG102" s="289" t="e">
        <f t="shared" ca="1" si="21"/>
        <v>#DIV/0!</v>
      </c>
      <c r="AH102" s="287" t="e">
        <f t="shared" ca="1" si="11"/>
        <v>#DIV/0!</v>
      </c>
      <c r="AI102" s="285" t="e">
        <f t="shared" ca="1" si="12"/>
        <v>#DIV/0!</v>
      </c>
      <c r="AJ102" s="285" t="e">
        <f t="shared" ca="1" si="13"/>
        <v>#DIV/0!</v>
      </c>
      <c r="AK102" s="285" t="e">
        <f t="shared" ca="1" si="14"/>
        <v>#DIV/0!</v>
      </c>
      <c r="AL102" s="285" t="e">
        <f t="shared" ca="1" si="15"/>
        <v>#DIV/0!</v>
      </c>
      <c r="AM102" s="288" t="e">
        <f t="shared" ca="1" si="16"/>
        <v>#DIV/0!</v>
      </c>
      <c r="AN102" s="288" t="e">
        <f t="shared" ca="1" si="17"/>
        <v>#DIV/0!</v>
      </c>
      <c r="AO102" s="285" t="e">
        <f t="shared" ca="1" si="18"/>
        <v>#DIV/0!</v>
      </c>
      <c r="AP102"/>
    </row>
    <row r="103" spans="2:42" ht="15.75" x14ac:dyDescent="0.25">
      <c r="B103" s="88" t="s">
        <v>156</v>
      </c>
      <c r="C103" s="440" t="str">
        <v>-</v>
      </c>
      <c r="D103" s="441" t="e">
        <v>#DIV/0!</v>
      </c>
      <c r="E103" s="286" t="str">
        <v/>
      </c>
      <c r="F103" s="287" t="e">
        <f ca="1">IF(E103&lt;&gt;"○", $D103*計算_係数!$D103, $D103)</f>
        <v>#DIV/0!</v>
      </c>
      <c r="G103" s="285" t="e">
        <f ca="1">$F103*計算_係数!$I103</f>
        <v>#DIV/0!</v>
      </c>
      <c r="H103" s="285" t="e">
        <f ca="1">$F103*計算_係数!$J103</f>
        <v>#DIV/0!</v>
      </c>
      <c r="I103" s="285" t="e">
        <f ca="1">$F103*計算_係数!$L103</f>
        <v>#DIV/0!</v>
      </c>
      <c r="J103" s="285" t="e">
        <f ca="1">$F103*計算_係数!$M103</f>
        <v>#DIV/0!</v>
      </c>
      <c r="K103" s="288" t="e">
        <f ca="1">$F103*計算_係数!$O103</f>
        <v>#DIV/0!</v>
      </c>
      <c r="L103" s="288" t="e">
        <f ca="1">$H103*計算_係数!$N103</f>
        <v>#DIV/0!</v>
      </c>
      <c r="M103" s="289" t="e">
        <f t="shared" ca="1" si="19"/>
        <v>#DIV/0!</v>
      </c>
      <c r="N103" s="443" t="e">
        <f ca="1"/>
        <v>#N/A</v>
      </c>
      <c r="O103" s="285" t="e">
        <f ca="1">$N103*計算_係数!$D103</f>
        <v>#N/A</v>
      </c>
      <c r="P103" s="445" t="e">
        <f ca="1"/>
        <v>#DIV/0!</v>
      </c>
      <c r="Q103" s="285" t="e">
        <f ca="1">$P103*計算_係数!$I103</f>
        <v>#DIV/0!</v>
      </c>
      <c r="R103" s="285" t="e">
        <f ca="1">$P103*計算_係数!$J103</f>
        <v>#DIV/0!</v>
      </c>
      <c r="S103" s="285" t="e">
        <f ca="1">$P103*計算_係数!$L103</f>
        <v>#DIV/0!</v>
      </c>
      <c r="T103" s="285" t="e">
        <f ca="1">$P103*計算_係数!$M103</f>
        <v>#DIV/0!</v>
      </c>
      <c r="U103" s="288" t="e">
        <f ca="1">$P103*計算_係数!$O103</f>
        <v>#DIV/0!</v>
      </c>
      <c r="V103" s="288" t="e">
        <f ca="1">$R103*計算_係数!$N103</f>
        <v>#DIV/0!</v>
      </c>
      <c r="W103" s="289" t="e">
        <f t="shared" ca="1" si="20"/>
        <v>#DIV/0!</v>
      </c>
      <c r="X103" s="287">
        <f ca="1">計算_波及効果!$X$131*計算_係数!$K103</f>
        <v>0</v>
      </c>
      <c r="Y103" s="285" t="e">
        <f ca="1">$X103*計算_係数!$D103</f>
        <v>#DIV/0!</v>
      </c>
      <c r="Z103" s="445" t="e">
        <f ca="1"/>
        <v>#DIV/0!</v>
      </c>
      <c r="AA103" s="285" t="e">
        <f ca="1">計算_係数!$I103*$Z103</f>
        <v>#DIV/0!</v>
      </c>
      <c r="AB103" s="285" t="e">
        <f ca="1">計算_係数!$J103*$Z103</f>
        <v>#DIV/0!</v>
      </c>
      <c r="AC103" s="285" t="e">
        <f ca="1">$Z103*計算_係数!$L103</f>
        <v>#DIV/0!</v>
      </c>
      <c r="AD103" s="285" t="e">
        <f ca="1">$Z103*計算_係数!$M103</f>
        <v>#DIV/0!</v>
      </c>
      <c r="AE103" s="288" t="e">
        <f ca="1">$Z103*計算_係数!$O103</f>
        <v>#DIV/0!</v>
      </c>
      <c r="AF103" s="288" t="e">
        <f ca="1">$AB103*計算_係数!$N103</f>
        <v>#DIV/0!</v>
      </c>
      <c r="AG103" s="289" t="e">
        <f t="shared" ca="1" si="21"/>
        <v>#DIV/0!</v>
      </c>
      <c r="AH103" s="287" t="e">
        <f t="shared" ca="1" si="11"/>
        <v>#DIV/0!</v>
      </c>
      <c r="AI103" s="285" t="e">
        <f t="shared" ca="1" si="12"/>
        <v>#DIV/0!</v>
      </c>
      <c r="AJ103" s="285" t="e">
        <f t="shared" ca="1" si="13"/>
        <v>#DIV/0!</v>
      </c>
      <c r="AK103" s="285" t="e">
        <f t="shared" ca="1" si="14"/>
        <v>#DIV/0!</v>
      </c>
      <c r="AL103" s="285" t="e">
        <f t="shared" ca="1" si="15"/>
        <v>#DIV/0!</v>
      </c>
      <c r="AM103" s="288" t="e">
        <f t="shared" ca="1" si="16"/>
        <v>#DIV/0!</v>
      </c>
      <c r="AN103" s="288" t="e">
        <f t="shared" ca="1" si="17"/>
        <v>#DIV/0!</v>
      </c>
      <c r="AO103" s="285" t="e">
        <f t="shared" ca="1" si="18"/>
        <v>#DIV/0!</v>
      </c>
      <c r="AP103"/>
    </row>
    <row r="104" spans="2:42" ht="15.75" x14ac:dyDescent="0.25">
      <c r="B104" s="88" t="s">
        <v>157</v>
      </c>
      <c r="C104" s="440" t="str">
        <v>-</v>
      </c>
      <c r="D104" s="441" t="e">
        <v>#DIV/0!</v>
      </c>
      <c r="E104" s="286" t="str">
        <v/>
      </c>
      <c r="F104" s="287" t="e">
        <f ca="1">IF(E104&lt;&gt;"○", $D104*計算_係数!$D104, $D104)</f>
        <v>#DIV/0!</v>
      </c>
      <c r="G104" s="285" t="e">
        <f ca="1">$F104*計算_係数!$I104</f>
        <v>#DIV/0!</v>
      </c>
      <c r="H104" s="285" t="e">
        <f ca="1">$F104*計算_係数!$J104</f>
        <v>#DIV/0!</v>
      </c>
      <c r="I104" s="285" t="e">
        <f ca="1">$F104*計算_係数!$L104</f>
        <v>#DIV/0!</v>
      </c>
      <c r="J104" s="285" t="e">
        <f ca="1">$F104*計算_係数!$M104</f>
        <v>#DIV/0!</v>
      </c>
      <c r="K104" s="288" t="e">
        <f ca="1">$F104*計算_係数!$O104</f>
        <v>#DIV/0!</v>
      </c>
      <c r="L104" s="288" t="e">
        <f ca="1">$H104*計算_係数!$N104</f>
        <v>#DIV/0!</v>
      </c>
      <c r="M104" s="289" t="e">
        <f t="shared" ca="1" si="19"/>
        <v>#DIV/0!</v>
      </c>
      <c r="N104" s="443" t="e">
        <f ca="1"/>
        <v>#N/A</v>
      </c>
      <c r="O104" s="285" t="e">
        <f ca="1">$N104*計算_係数!$D104</f>
        <v>#N/A</v>
      </c>
      <c r="P104" s="445" t="e">
        <f ca="1"/>
        <v>#DIV/0!</v>
      </c>
      <c r="Q104" s="285" t="e">
        <f ca="1">$P104*計算_係数!$I104</f>
        <v>#DIV/0!</v>
      </c>
      <c r="R104" s="285" t="e">
        <f ca="1">$P104*計算_係数!$J104</f>
        <v>#DIV/0!</v>
      </c>
      <c r="S104" s="285" t="e">
        <f ca="1">$P104*計算_係数!$L104</f>
        <v>#DIV/0!</v>
      </c>
      <c r="T104" s="285" t="e">
        <f ca="1">$P104*計算_係数!$M104</f>
        <v>#DIV/0!</v>
      </c>
      <c r="U104" s="288" t="e">
        <f ca="1">$P104*計算_係数!$O104</f>
        <v>#DIV/0!</v>
      </c>
      <c r="V104" s="288" t="e">
        <f ca="1">$R104*計算_係数!$N104</f>
        <v>#DIV/0!</v>
      </c>
      <c r="W104" s="289" t="e">
        <f t="shared" ca="1" si="20"/>
        <v>#DIV/0!</v>
      </c>
      <c r="X104" s="287">
        <f ca="1">計算_波及効果!$X$131*計算_係数!$K104</f>
        <v>0</v>
      </c>
      <c r="Y104" s="285" t="e">
        <f ca="1">$X104*計算_係数!$D104</f>
        <v>#DIV/0!</v>
      </c>
      <c r="Z104" s="445" t="e">
        <f ca="1"/>
        <v>#DIV/0!</v>
      </c>
      <c r="AA104" s="285" t="e">
        <f ca="1">計算_係数!$I104*$Z104</f>
        <v>#DIV/0!</v>
      </c>
      <c r="AB104" s="285" t="e">
        <f ca="1">計算_係数!$J104*$Z104</f>
        <v>#DIV/0!</v>
      </c>
      <c r="AC104" s="285" t="e">
        <f ca="1">$Z104*計算_係数!$L104</f>
        <v>#DIV/0!</v>
      </c>
      <c r="AD104" s="285" t="e">
        <f ca="1">$Z104*計算_係数!$M104</f>
        <v>#DIV/0!</v>
      </c>
      <c r="AE104" s="288" t="e">
        <f ca="1">$Z104*計算_係数!$O104</f>
        <v>#DIV/0!</v>
      </c>
      <c r="AF104" s="288" t="e">
        <f ca="1">$AB104*計算_係数!$N104</f>
        <v>#DIV/0!</v>
      </c>
      <c r="AG104" s="289" t="e">
        <f t="shared" ca="1" si="21"/>
        <v>#DIV/0!</v>
      </c>
      <c r="AH104" s="287" t="e">
        <f t="shared" ca="1" si="11"/>
        <v>#DIV/0!</v>
      </c>
      <c r="AI104" s="285" t="e">
        <f t="shared" ca="1" si="12"/>
        <v>#DIV/0!</v>
      </c>
      <c r="AJ104" s="285" t="e">
        <f t="shared" ca="1" si="13"/>
        <v>#DIV/0!</v>
      </c>
      <c r="AK104" s="285" t="e">
        <f t="shared" ca="1" si="14"/>
        <v>#DIV/0!</v>
      </c>
      <c r="AL104" s="285" t="e">
        <f t="shared" ca="1" si="15"/>
        <v>#DIV/0!</v>
      </c>
      <c r="AM104" s="288" t="e">
        <f t="shared" ca="1" si="16"/>
        <v>#DIV/0!</v>
      </c>
      <c r="AN104" s="288" t="e">
        <f t="shared" ca="1" si="17"/>
        <v>#DIV/0!</v>
      </c>
      <c r="AO104" s="285" t="e">
        <f t="shared" ca="1" si="18"/>
        <v>#DIV/0!</v>
      </c>
      <c r="AP104"/>
    </row>
    <row r="105" spans="2:42" ht="15.75" x14ac:dyDescent="0.25">
      <c r="B105" s="88" t="s">
        <v>159</v>
      </c>
      <c r="C105" s="440" t="str">
        <v>-</v>
      </c>
      <c r="D105" s="441" t="e">
        <v>#DIV/0!</v>
      </c>
      <c r="E105" s="286" t="str">
        <v/>
      </c>
      <c r="F105" s="287" t="e">
        <f ca="1">IF(E105&lt;&gt;"○", $D105*計算_係数!$D105, $D105)</f>
        <v>#DIV/0!</v>
      </c>
      <c r="G105" s="285" t="e">
        <f ca="1">$F105*計算_係数!$I105</f>
        <v>#DIV/0!</v>
      </c>
      <c r="H105" s="285" t="e">
        <f ca="1">$F105*計算_係数!$J105</f>
        <v>#DIV/0!</v>
      </c>
      <c r="I105" s="285" t="e">
        <f ca="1">$F105*計算_係数!$L105</f>
        <v>#DIV/0!</v>
      </c>
      <c r="J105" s="285" t="e">
        <f ca="1">$F105*計算_係数!$M105</f>
        <v>#DIV/0!</v>
      </c>
      <c r="K105" s="288" t="e">
        <f ca="1">$F105*計算_係数!$O105</f>
        <v>#DIV/0!</v>
      </c>
      <c r="L105" s="288" t="e">
        <f ca="1">$H105*計算_係数!$N105</f>
        <v>#DIV/0!</v>
      </c>
      <c r="M105" s="289" t="e">
        <f t="shared" ca="1" si="19"/>
        <v>#DIV/0!</v>
      </c>
      <c r="N105" s="443" t="e">
        <f ca="1"/>
        <v>#N/A</v>
      </c>
      <c r="O105" s="285" t="e">
        <f ca="1">$N105*計算_係数!$D105</f>
        <v>#N/A</v>
      </c>
      <c r="P105" s="445" t="e">
        <f ca="1"/>
        <v>#DIV/0!</v>
      </c>
      <c r="Q105" s="285" t="e">
        <f ca="1">$P105*計算_係数!$I105</f>
        <v>#DIV/0!</v>
      </c>
      <c r="R105" s="285" t="e">
        <f ca="1">$P105*計算_係数!$J105</f>
        <v>#DIV/0!</v>
      </c>
      <c r="S105" s="285" t="e">
        <f ca="1">$P105*計算_係数!$L105</f>
        <v>#DIV/0!</v>
      </c>
      <c r="T105" s="285" t="e">
        <f ca="1">$P105*計算_係数!$M105</f>
        <v>#DIV/0!</v>
      </c>
      <c r="U105" s="288" t="e">
        <f ca="1">$P105*計算_係数!$O105</f>
        <v>#DIV/0!</v>
      </c>
      <c r="V105" s="288" t="e">
        <f ca="1">$R105*計算_係数!$N105</f>
        <v>#DIV/0!</v>
      </c>
      <c r="W105" s="289" t="e">
        <f t="shared" ca="1" si="20"/>
        <v>#DIV/0!</v>
      </c>
      <c r="X105" s="287">
        <f ca="1">計算_波及効果!$X$131*計算_係数!$K105</f>
        <v>0</v>
      </c>
      <c r="Y105" s="285" t="e">
        <f ca="1">$X105*計算_係数!$D105</f>
        <v>#DIV/0!</v>
      </c>
      <c r="Z105" s="445" t="e">
        <f ca="1"/>
        <v>#DIV/0!</v>
      </c>
      <c r="AA105" s="285" t="e">
        <f ca="1">計算_係数!$I105*$Z105</f>
        <v>#DIV/0!</v>
      </c>
      <c r="AB105" s="285" t="e">
        <f ca="1">計算_係数!$J105*$Z105</f>
        <v>#DIV/0!</v>
      </c>
      <c r="AC105" s="285" t="e">
        <f ca="1">$Z105*計算_係数!$L105</f>
        <v>#DIV/0!</v>
      </c>
      <c r="AD105" s="285" t="e">
        <f ca="1">$Z105*計算_係数!$M105</f>
        <v>#DIV/0!</v>
      </c>
      <c r="AE105" s="288" t="e">
        <f ca="1">$Z105*計算_係数!$O105</f>
        <v>#DIV/0!</v>
      </c>
      <c r="AF105" s="288" t="e">
        <f ca="1">$AB105*計算_係数!$N105</f>
        <v>#DIV/0!</v>
      </c>
      <c r="AG105" s="289" t="e">
        <f t="shared" ca="1" si="21"/>
        <v>#DIV/0!</v>
      </c>
      <c r="AH105" s="287" t="e">
        <f t="shared" ca="1" si="11"/>
        <v>#DIV/0!</v>
      </c>
      <c r="AI105" s="285" t="e">
        <f t="shared" ca="1" si="12"/>
        <v>#DIV/0!</v>
      </c>
      <c r="AJ105" s="285" t="e">
        <f t="shared" ca="1" si="13"/>
        <v>#DIV/0!</v>
      </c>
      <c r="AK105" s="285" t="e">
        <f t="shared" ca="1" si="14"/>
        <v>#DIV/0!</v>
      </c>
      <c r="AL105" s="285" t="e">
        <f t="shared" ca="1" si="15"/>
        <v>#DIV/0!</v>
      </c>
      <c r="AM105" s="288" t="e">
        <f t="shared" ca="1" si="16"/>
        <v>#DIV/0!</v>
      </c>
      <c r="AN105" s="288" t="e">
        <f t="shared" ca="1" si="17"/>
        <v>#DIV/0!</v>
      </c>
      <c r="AO105" s="285" t="e">
        <f t="shared" ca="1" si="18"/>
        <v>#DIV/0!</v>
      </c>
      <c r="AP105"/>
    </row>
    <row r="106" spans="2:42" ht="15.75" x14ac:dyDescent="0.25">
      <c r="B106" s="88" t="s">
        <v>160</v>
      </c>
      <c r="C106" s="440" t="str">
        <v>-</v>
      </c>
      <c r="D106" s="441" t="e">
        <v>#DIV/0!</v>
      </c>
      <c r="E106" s="286" t="str">
        <v/>
      </c>
      <c r="F106" s="287" t="e">
        <f ca="1">IF(E106&lt;&gt;"○", $D106*計算_係数!$D106, $D106)</f>
        <v>#DIV/0!</v>
      </c>
      <c r="G106" s="285" t="e">
        <f ca="1">$F106*計算_係数!$I106</f>
        <v>#DIV/0!</v>
      </c>
      <c r="H106" s="285" t="e">
        <f ca="1">$F106*計算_係数!$J106</f>
        <v>#DIV/0!</v>
      </c>
      <c r="I106" s="285" t="e">
        <f ca="1">$F106*計算_係数!$L106</f>
        <v>#DIV/0!</v>
      </c>
      <c r="J106" s="285" t="e">
        <f ca="1">$F106*計算_係数!$M106</f>
        <v>#DIV/0!</v>
      </c>
      <c r="K106" s="288" t="e">
        <f ca="1">$F106*計算_係数!$O106</f>
        <v>#DIV/0!</v>
      </c>
      <c r="L106" s="288" t="e">
        <f ca="1">$H106*計算_係数!$N106</f>
        <v>#DIV/0!</v>
      </c>
      <c r="M106" s="289" t="e">
        <f t="shared" ca="1" si="19"/>
        <v>#DIV/0!</v>
      </c>
      <c r="N106" s="443" t="e">
        <f ca="1"/>
        <v>#N/A</v>
      </c>
      <c r="O106" s="285" t="e">
        <f ca="1">$N106*計算_係数!$D106</f>
        <v>#N/A</v>
      </c>
      <c r="P106" s="445" t="e">
        <f ca="1"/>
        <v>#DIV/0!</v>
      </c>
      <c r="Q106" s="285" t="e">
        <f ca="1">$P106*計算_係数!$I106</f>
        <v>#DIV/0!</v>
      </c>
      <c r="R106" s="285" t="e">
        <f ca="1">$P106*計算_係数!$J106</f>
        <v>#DIV/0!</v>
      </c>
      <c r="S106" s="285" t="e">
        <f ca="1">$P106*計算_係数!$L106</f>
        <v>#DIV/0!</v>
      </c>
      <c r="T106" s="285" t="e">
        <f ca="1">$P106*計算_係数!$M106</f>
        <v>#DIV/0!</v>
      </c>
      <c r="U106" s="288" t="e">
        <f ca="1">$P106*計算_係数!$O106</f>
        <v>#DIV/0!</v>
      </c>
      <c r="V106" s="288" t="e">
        <f ca="1">$R106*計算_係数!$N106</f>
        <v>#DIV/0!</v>
      </c>
      <c r="W106" s="289" t="e">
        <f t="shared" ca="1" si="20"/>
        <v>#DIV/0!</v>
      </c>
      <c r="X106" s="287">
        <f ca="1">計算_波及効果!$X$131*計算_係数!$K106</f>
        <v>0</v>
      </c>
      <c r="Y106" s="285" t="e">
        <f ca="1">$X106*計算_係数!$D106</f>
        <v>#DIV/0!</v>
      </c>
      <c r="Z106" s="445" t="e">
        <f ca="1"/>
        <v>#DIV/0!</v>
      </c>
      <c r="AA106" s="285" t="e">
        <f ca="1">計算_係数!$I106*$Z106</f>
        <v>#DIV/0!</v>
      </c>
      <c r="AB106" s="285" t="e">
        <f ca="1">計算_係数!$J106*$Z106</f>
        <v>#DIV/0!</v>
      </c>
      <c r="AC106" s="285" t="e">
        <f ca="1">$Z106*計算_係数!$L106</f>
        <v>#DIV/0!</v>
      </c>
      <c r="AD106" s="285" t="e">
        <f ca="1">$Z106*計算_係数!$M106</f>
        <v>#DIV/0!</v>
      </c>
      <c r="AE106" s="288" t="e">
        <f ca="1">$Z106*計算_係数!$O106</f>
        <v>#DIV/0!</v>
      </c>
      <c r="AF106" s="288" t="e">
        <f ca="1">$AB106*計算_係数!$N106</f>
        <v>#DIV/0!</v>
      </c>
      <c r="AG106" s="289" t="e">
        <f t="shared" ca="1" si="21"/>
        <v>#DIV/0!</v>
      </c>
      <c r="AH106" s="287" t="e">
        <f t="shared" ca="1" si="11"/>
        <v>#DIV/0!</v>
      </c>
      <c r="AI106" s="285" t="e">
        <f t="shared" ca="1" si="12"/>
        <v>#DIV/0!</v>
      </c>
      <c r="AJ106" s="285" t="e">
        <f t="shared" ca="1" si="13"/>
        <v>#DIV/0!</v>
      </c>
      <c r="AK106" s="285" t="e">
        <f t="shared" ca="1" si="14"/>
        <v>#DIV/0!</v>
      </c>
      <c r="AL106" s="285" t="e">
        <f t="shared" ca="1" si="15"/>
        <v>#DIV/0!</v>
      </c>
      <c r="AM106" s="288" t="e">
        <f t="shared" ca="1" si="16"/>
        <v>#DIV/0!</v>
      </c>
      <c r="AN106" s="288" t="e">
        <f t="shared" ca="1" si="17"/>
        <v>#DIV/0!</v>
      </c>
      <c r="AO106" s="285" t="e">
        <f t="shared" ca="1" si="18"/>
        <v>#DIV/0!</v>
      </c>
      <c r="AP106"/>
    </row>
    <row r="107" spans="2:42" ht="15.75" x14ac:dyDescent="0.25">
      <c r="B107" s="88" t="s">
        <v>162</v>
      </c>
      <c r="C107" s="440" t="str">
        <v>-</v>
      </c>
      <c r="D107" s="441" t="e">
        <v>#DIV/0!</v>
      </c>
      <c r="E107" s="286" t="str">
        <v/>
      </c>
      <c r="F107" s="287" t="e">
        <f ca="1">IF(E107&lt;&gt;"○", $D107*計算_係数!$D107, $D107)</f>
        <v>#DIV/0!</v>
      </c>
      <c r="G107" s="285" t="e">
        <f ca="1">$F107*計算_係数!$I107</f>
        <v>#DIV/0!</v>
      </c>
      <c r="H107" s="285" t="e">
        <f ca="1">$F107*計算_係数!$J107</f>
        <v>#DIV/0!</v>
      </c>
      <c r="I107" s="285" t="e">
        <f ca="1">$F107*計算_係数!$L107</f>
        <v>#DIV/0!</v>
      </c>
      <c r="J107" s="285" t="e">
        <f ca="1">$F107*計算_係数!$M107</f>
        <v>#DIV/0!</v>
      </c>
      <c r="K107" s="288" t="e">
        <f ca="1">$F107*計算_係数!$O107</f>
        <v>#DIV/0!</v>
      </c>
      <c r="L107" s="288" t="e">
        <f ca="1">$H107*計算_係数!$N107</f>
        <v>#DIV/0!</v>
      </c>
      <c r="M107" s="289" t="e">
        <f t="shared" ca="1" si="19"/>
        <v>#DIV/0!</v>
      </c>
      <c r="N107" s="443" t="e">
        <f ca="1"/>
        <v>#N/A</v>
      </c>
      <c r="O107" s="285" t="e">
        <f ca="1">$N107*計算_係数!$D107</f>
        <v>#N/A</v>
      </c>
      <c r="P107" s="445" t="e">
        <f ca="1"/>
        <v>#DIV/0!</v>
      </c>
      <c r="Q107" s="285" t="e">
        <f ca="1">$P107*計算_係数!$I107</f>
        <v>#DIV/0!</v>
      </c>
      <c r="R107" s="285" t="e">
        <f ca="1">$P107*計算_係数!$J107</f>
        <v>#DIV/0!</v>
      </c>
      <c r="S107" s="285" t="e">
        <f ca="1">$P107*計算_係数!$L107</f>
        <v>#DIV/0!</v>
      </c>
      <c r="T107" s="285" t="e">
        <f ca="1">$P107*計算_係数!$M107</f>
        <v>#DIV/0!</v>
      </c>
      <c r="U107" s="288" t="e">
        <f ca="1">$P107*計算_係数!$O107</f>
        <v>#DIV/0!</v>
      </c>
      <c r="V107" s="288" t="e">
        <f ca="1">$R107*計算_係数!$N107</f>
        <v>#DIV/0!</v>
      </c>
      <c r="W107" s="289" t="e">
        <f t="shared" ca="1" si="20"/>
        <v>#DIV/0!</v>
      </c>
      <c r="X107" s="287">
        <f ca="1">計算_波及効果!$X$131*計算_係数!$K107</f>
        <v>0</v>
      </c>
      <c r="Y107" s="285" t="e">
        <f ca="1">$X107*計算_係数!$D107</f>
        <v>#DIV/0!</v>
      </c>
      <c r="Z107" s="445" t="e">
        <f ca="1"/>
        <v>#DIV/0!</v>
      </c>
      <c r="AA107" s="285" t="e">
        <f ca="1">計算_係数!$I107*$Z107</f>
        <v>#DIV/0!</v>
      </c>
      <c r="AB107" s="285" t="e">
        <f ca="1">計算_係数!$J107*$Z107</f>
        <v>#DIV/0!</v>
      </c>
      <c r="AC107" s="285" t="e">
        <f ca="1">$Z107*計算_係数!$L107</f>
        <v>#DIV/0!</v>
      </c>
      <c r="AD107" s="285" t="e">
        <f ca="1">$Z107*計算_係数!$M107</f>
        <v>#DIV/0!</v>
      </c>
      <c r="AE107" s="288" t="e">
        <f ca="1">$Z107*計算_係数!$O107</f>
        <v>#DIV/0!</v>
      </c>
      <c r="AF107" s="288" t="e">
        <f ca="1">$AB107*計算_係数!$N107</f>
        <v>#DIV/0!</v>
      </c>
      <c r="AG107" s="289" t="e">
        <f t="shared" ca="1" si="21"/>
        <v>#DIV/0!</v>
      </c>
      <c r="AH107" s="287" t="e">
        <f t="shared" ca="1" si="11"/>
        <v>#DIV/0!</v>
      </c>
      <c r="AI107" s="285" t="e">
        <f t="shared" ca="1" si="12"/>
        <v>#DIV/0!</v>
      </c>
      <c r="AJ107" s="285" t="e">
        <f t="shared" ca="1" si="13"/>
        <v>#DIV/0!</v>
      </c>
      <c r="AK107" s="285" t="e">
        <f t="shared" ca="1" si="14"/>
        <v>#DIV/0!</v>
      </c>
      <c r="AL107" s="285" t="e">
        <f t="shared" ca="1" si="15"/>
        <v>#DIV/0!</v>
      </c>
      <c r="AM107" s="288" t="e">
        <f t="shared" ca="1" si="16"/>
        <v>#DIV/0!</v>
      </c>
      <c r="AN107" s="288" t="e">
        <f t="shared" ca="1" si="17"/>
        <v>#DIV/0!</v>
      </c>
      <c r="AO107" s="285" t="e">
        <f t="shared" ca="1" si="18"/>
        <v>#DIV/0!</v>
      </c>
      <c r="AP107"/>
    </row>
    <row r="108" spans="2:42" ht="15.75" x14ac:dyDescent="0.25">
      <c r="B108" s="88" t="s">
        <v>164</v>
      </c>
      <c r="C108" s="440" t="str">
        <v>-</v>
      </c>
      <c r="D108" s="441" t="e">
        <v>#DIV/0!</v>
      </c>
      <c r="E108" s="286" t="str">
        <v/>
      </c>
      <c r="F108" s="287" t="e">
        <f ca="1">IF(E108&lt;&gt;"○", $D108*計算_係数!$D108, $D108)</f>
        <v>#DIV/0!</v>
      </c>
      <c r="G108" s="285" t="e">
        <f ca="1">$F108*計算_係数!$I108</f>
        <v>#DIV/0!</v>
      </c>
      <c r="H108" s="285" t="e">
        <f ca="1">$F108*計算_係数!$J108</f>
        <v>#DIV/0!</v>
      </c>
      <c r="I108" s="285" t="e">
        <f ca="1">$F108*計算_係数!$L108</f>
        <v>#DIV/0!</v>
      </c>
      <c r="J108" s="285" t="e">
        <f ca="1">$F108*計算_係数!$M108</f>
        <v>#DIV/0!</v>
      </c>
      <c r="K108" s="288" t="e">
        <f ca="1">$F108*計算_係数!$O108</f>
        <v>#DIV/0!</v>
      </c>
      <c r="L108" s="288" t="e">
        <f ca="1">$H108*計算_係数!$N108</f>
        <v>#DIV/0!</v>
      </c>
      <c r="M108" s="289" t="e">
        <f t="shared" ca="1" si="19"/>
        <v>#DIV/0!</v>
      </c>
      <c r="N108" s="443" t="e">
        <f ca="1"/>
        <v>#N/A</v>
      </c>
      <c r="O108" s="285" t="e">
        <f ca="1">$N108*計算_係数!$D108</f>
        <v>#N/A</v>
      </c>
      <c r="P108" s="445" t="e">
        <f ca="1"/>
        <v>#DIV/0!</v>
      </c>
      <c r="Q108" s="285" t="e">
        <f ca="1">$P108*計算_係数!$I108</f>
        <v>#DIV/0!</v>
      </c>
      <c r="R108" s="285" t="e">
        <f ca="1">$P108*計算_係数!$J108</f>
        <v>#DIV/0!</v>
      </c>
      <c r="S108" s="285" t="e">
        <f ca="1">$P108*計算_係数!$L108</f>
        <v>#DIV/0!</v>
      </c>
      <c r="T108" s="285" t="e">
        <f ca="1">$P108*計算_係数!$M108</f>
        <v>#DIV/0!</v>
      </c>
      <c r="U108" s="288" t="e">
        <f ca="1">$P108*計算_係数!$O108</f>
        <v>#DIV/0!</v>
      </c>
      <c r="V108" s="288" t="e">
        <f ca="1">$R108*計算_係数!$N108</f>
        <v>#DIV/0!</v>
      </c>
      <c r="W108" s="289" t="e">
        <f t="shared" ca="1" si="20"/>
        <v>#DIV/0!</v>
      </c>
      <c r="X108" s="287">
        <f ca="1">計算_波及効果!$X$131*計算_係数!$K108</f>
        <v>0</v>
      </c>
      <c r="Y108" s="285" t="e">
        <f ca="1">$X108*計算_係数!$D108</f>
        <v>#DIV/0!</v>
      </c>
      <c r="Z108" s="445" t="e">
        <f ca="1"/>
        <v>#DIV/0!</v>
      </c>
      <c r="AA108" s="285" t="e">
        <f ca="1">計算_係数!$I108*$Z108</f>
        <v>#DIV/0!</v>
      </c>
      <c r="AB108" s="285" t="e">
        <f ca="1">計算_係数!$J108*$Z108</f>
        <v>#DIV/0!</v>
      </c>
      <c r="AC108" s="285" t="e">
        <f ca="1">$Z108*計算_係数!$L108</f>
        <v>#DIV/0!</v>
      </c>
      <c r="AD108" s="285" t="e">
        <f ca="1">$Z108*計算_係数!$M108</f>
        <v>#DIV/0!</v>
      </c>
      <c r="AE108" s="288" t="e">
        <f ca="1">$Z108*計算_係数!$O108</f>
        <v>#DIV/0!</v>
      </c>
      <c r="AF108" s="288" t="e">
        <f ca="1">$AB108*計算_係数!$N108</f>
        <v>#DIV/0!</v>
      </c>
      <c r="AG108" s="289" t="e">
        <f t="shared" ca="1" si="21"/>
        <v>#DIV/0!</v>
      </c>
      <c r="AH108" s="287" t="e">
        <f t="shared" ca="1" si="11"/>
        <v>#DIV/0!</v>
      </c>
      <c r="AI108" s="285" t="e">
        <f t="shared" ca="1" si="12"/>
        <v>#DIV/0!</v>
      </c>
      <c r="AJ108" s="285" t="e">
        <f t="shared" ca="1" si="13"/>
        <v>#DIV/0!</v>
      </c>
      <c r="AK108" s="285" t="e">
        <f t="shared" ca="1" si="14"/>
        <v>#DIV/0!</v>
      </c>
      <c r="AL108" s="285" t="e">
        <f t="shared" ca="1" si="15"/>
        <v>#DIV/0!</v>
      </c>
      <c r="AM108" s="288" t="e">
        <f t="shared" ca="1" si="16"/>
        <v>#DIV/0!</v>
      </c>
      <c r="AN108" s="288" t="e">
        <f t="shared" ca="1" si="17"/>
        <v>#DIV/0!</v>
      </c>
      <c r="AO108" s="285" t="e">
        <f t="shared" ca="1" si="18"/>
        <v>#DIV/0!</v>
      </c>
      <c r="AP108"/>
    </row>
    <row r="109" spans="2:42" ht="15.75" x14ac:dyDescent="0.25">
      <c r="B109" s="88" t="s">
        <v>165</v>
      </c>
      <c r="C109" s="440" t="str">
        <v>-</v>
      </c>
      <c r="D109" s="441" t="e">
        <v>#DIV/0!</v>
      </c>
      <c r="E109" s="286" t="str">
        <v/>
      </c>
      <c r="F109" s="287" t="e">
        <f ca="1">IF(E109&lt;&gt;"○", $D109*計算_係数!$D109, $D109)</f>
        <v>#DIV/0!</v>
      </c>
      <c r="G109" s="285" t="e">
        <f ca="1">$F109*計算_係数!$I109</f>
        <v>#DIV/0!</v>
      </c>
      <c r="H109" s="285" t="e">
        <f ca="1">$F109*計算_係数!$J109</f>
        <v>#DIV/0!</v>
      </c>
      <c r="I109" s="285" t="e">
        <f ca="1">$F109*計算_係数!$L109</f>
        <v>#DIV/0!</v>
      </c>
      <c r="J109" s="285" t="e">
        <f ca="1">$F109*計算_係数!$M109</f>
        <v>#DIV/0!</v>
      </c>
      <c r="K109" s="288" t="e">
        <f ca="1">$F109*計算_係数!$O109</f>
        <v>#DIV/0!</v>
      </c>
      <c r="L109" s="288" t="e">
        <f ca="1">$H109*計算_係数!$N109</f>
        <v>#DIV/0!</v>
      </c>
      <c r="M109" s="289" t="e">
        <f t="shared" ca="1" si="19"/>
        <v>#DIV/0!</v>
      </c>
      <c r="N109" s="443" t="e">
        <f ca="1"/>
        <v>#N/A</v>
      </c>
      <c r="O109" s="285" t="e">
        <f ca="1">$N109*計算_係数!$D109</f>
        <v>#N/A</v>
      </c>
      <c r="P109" s="445" t="e">
        <f ca="1"/>
        <v>#DIV/0!</v>
      </c>
      <c r="Q109" s="285" t="e">
        <f ca="1">$P109*計算_係数!$I109</f>
        <v>#DIV/0!</v>
      </c>
      <c r="R109" s="285" t="e">
        <f ca="1">$P109*計算_係数!$J109</f>
        <v>#DIV/0!</v>
      </c>
      <c r="S109" s="285" t="e">
        <f ca="1">$P109*計算_係数!$L109</f>
        <v>#DIV/0!</v>
      </c>
      <c r="T109" s="285" t="e">
        <f ca="1">$P109*計算_係数!$M109</f>
        <v>#DIV/0!</v>
      </c>
      <c r="U109" s="288" t="e">
        <f ca="1">$P109*計算_係数!$O109</f>
        <v>#DIV/0!</v>
      </c>
      <c r="V109" s="288" t="e">
        <f ca="1">$R109*計算_係数!$N109</f>
        <v>#DIV/0!</v>
      </c>
      <c r="W109" s="289" t="e">
        <f t="shared" ca="1" si="20"/>
        <v>#DIV/0!</v>
      </c>
      <c r="X109" s="287">
        <f ca="1">計算_波及効果!$X$131*計算_係数!$K109</f>
        <v>0</v>
      </c>
      <c r="Y109" s="285" t="e">
        <f ca="1">$X109*計算_係数!$D109</f>
        <v>#DIV/0!</v>
      </c>
      <c r="Z109" s="445" t="e">
        <f ca="1"/>
        <v>#DIV/0!</v>
      </c>
      <c r="AA109" s="285" t="e">
        <f ca="1">計算_係数!$I109*$Z109</f>
        <v>#DIV/0!</v>
      </c>
      <c r="AB109" s="285" t="e">
        <f ca="1">計算_係数!$J109*$Z109</f>
        <v>#DIV/0!</v>
      </c>
      <c r="AC109" s="285" t="e">
        <f ca="1">$Z109*計算_係数!$L109</f>
        <v>#DIV/0!</v>
      </c>
      <c r="AD109" s="285" t="e">
        <f ca="1">$Z109*計算_係数!$M109</f>
        <v>#DIV/0!</v>
      </c>
      <c r="AE109" s="288" t="e">
        <f ca="1">$Z109*計算_係数!$O109</f>
        <v>#DIV/0!</v>
      </c>
      <c r="AF109" s="288" t="e">
        <f ca="1">$AB109*計算_係数!$N109</f>
        <v>#DIV/0!</v>
      </c>
      <c r="AG109" s="289" t="e">
        <f t="shared" ca="1" si="21"/>
        <v>#DIV/0!</v>
      </c>
      <c r="AH109" s="287" t="e">
        <f t="shared" ca="1" si="11"/>
        <v>#DIV/0!</v>
      </c>
      <c r="AI109" s="285" t="e">
        <f t="shared" ca="1" si="12"/>
        <v>#DIV/0!</v>
      </c>
      <c r="AJ109" s="285" t="e">
        <f t="shared" ca="1" si="13"/>
        <v>#DIV/0!</v>
      </c>
      <c r="AK109" s="285" t="e">
        <f t="shared" ca="1" si="14"/>
        <v>#DIV/0!</v>
      </c>
      <c r="AL109" s="285" t="e">
        <f t="shared" ca="1" si="15"/>
        <v>#DIV/0!</v>
      </c>
      <c r="AM109" s="288" t="e">
        <f t="shared" ca="1" si="16"/>
        <v>#DIV/0!</v>
      </c>
      <c r="AN109" s="288" t="e">
        <f t="shared" ca="1" si="17"/>
        <v>#DIV/0!</v>
      </c>
      <c r="AO109" s="285" t="e">
        <f t="shared" ca="1" si="18"/>
        <v>#DIV/0!</v>
      </c>
      <c r="AP109"/>
    </row>
    <row r="110" spans="2:42" ht="15.75" x14ac:dyDescent="0.25">
      <c r="B110" s="88" t="s">
        <v>167</v>
      </c>
      <c r="C110" s="440" t="str">
        <v>-</v>
      </c>
      <c r="D110" s="441" t="e">
        <v>#DIV/0!</v>
      </c>
      <c r="E110" s="286" t="str">
        <v/>
      </c>
      <c r="F110" s="287" t="e">
        <f ca="1">IF(E110&lt;&gt;"○", $D110*計算_係数!$D110, $D110)</f>
        <v>#DIV/0!</v>
      </c>
      <c r="G110" s="285" t="e">
        <f ca="1">$F110*計算_係数!$I110</f>
        <v>#DIV/0!</v>
      </c>
      <c r="H110" s="285" t="e">
        <f ca="1">$F110*計算_係数!$J110</f>
        <v>#DIV/0!</v>
      </c>
      <c r="I110" s="285" t="e">
        <f ca="1">$F110*計算_係数!$L110</f>
        <v>#DIV/0!</v>
      </c>
      <c r="J110" s="285" t="e">
        <f ca="1">$F110*計算_係数!$M110</f>
        <v>#DIV/0!</v>
      </c>
      <c r="K110" s="288" t="e">
        <f ca="1">$F110*計算_係数!$O110</f>
        <v>#DIV/0!</v>
      </c>
      <c r="L110" s="288" t="e">
        <f ca="1">$H110*計算_係数!$N110</f>
        <v>#DIV/0!</v>
      </c>
      <c r="M110" s="289" t="e">
        <f t="shared" ca="1" si="19"/>
        <v>#DIV/0!</v>
      </c>
      <c r="N110" s="443" t="e">
        <f ca="1"/>
        <v>#N/A</v>
      </c>
      <c r="O110" s="285" t="e">
        <f ca="1">$N110*計算_係数!$D110</f>
        <v>#N/A</v>
      </c>
      <c r="P110" s="445" t="e">
        <f ca="1"/>
        <v>#DIV/0!</v>
      </c>
      <c r="Q110" s="285" t="e">
        <f ca="1">$P110*計算_係数!$I110</f>
        <v>#DIV/0!</v>
      </c>
      <c r="R110" s="285" t="e">
        <f ca="1">$P110*計算_係数!$J110</f>
        <v>#DIV/0!</v>
      </c>
      <c r="S110" s="285" t="e">
        <f ca="1">$P110*計算_係数!$L110</f>
        <v>#DIV/0!</v>
      </c>
      <c r="T110" s="285" t="e">
        <f ca="1">$P110*計算_係数!$M110</f>
        <v>#DIV/0!</v>
      </c>
      <c r="U110" s="288" t="e">
        <f ca="1">$P110*計算_係数!$O110</f>
        <v>#DIV/0!</v>
      </c>
      <c r="V110" s="288" t="e">
        <f ca="1">$R110*計算_係数!$N110</f>
        <v>#DIV/0!</v>
      </c>
      <c r="W110" s="289" t="e">
        <f t="shared" ca="1" si="20"/>
        <v>#DIV/0!</v>
      </c>
      <c r="X110" s="287">
        <f ca="1">計算_波及効果!$X$131*計算_係数!$K110</f>
        <v>0</v>
      </c>
      <c r="Y110" s="285" t="e">
        <f ca="1">$X110*計算_係数!$D110</f>
        <v>#DIV/0!</v>
      </c>
      <c r="Z110" s="445" t="e">
        <f ca="1"/>
        <v>#DIV/0!</v>
      </c>
      <c r="AA110" s="285" t="e">
        <f ca="1">計算_係数!$I110*$Z110</f>
        <v>#DIV/0!</v>
      </c>
      <c r="AB110" s="285" t="e">
        <f ca="1">計算_係数!$J110*$Z110</f>
        <v>#DIV/0!</v>
      </c>
      <c r="AC110" s="285" t="e">
        <f ca="1">$Z110*計算_係数!$L110</f>
        <v>#DIV/0!</v>
      </c>
      <c r="AD110" s="285" t="e">
        <f ca="1">$Z110*計算_係数!$M110</f>
        <v>#DIV/0!</v>
      </c>
      <c r="AE110" s="288" t="e">
        <f ca="1">$Z110*計算_係数!$O110</f>
        <v>#DIV/0!</v>
      </c>
      <c r="AF110" s="288" t="e">
        <f ca="1">$AB110*計算_係数!$N110</f>
        <v>#DIV/0!</v>
      </c>
      <c r="AG110" s="289" t="e">
        <f t="shared" ca="1" si="21"/>
        <v>#DIV/0!</v>
      </c>
      <c r="AH110" s="287" t="e">
        <f t="shared" ca="1" si="11"/>
        <v>#DIV/0!</v>
      </c>
      <c r="AI110" s="285" t="e">
        <f t="shared" ca="1" si="12"/>
        <v>#DIV/0!</v>
      </c>
      <c r="AJ110" s="285" t="e">
        <f t="shared" ca="1" si="13"/>
        <v>#DIV/0!</v>
      </c>
      <c r="AK110" s="285" t="e">
        <f t="shared" ca="1" si="14"/>
        <v>#DIV/0!</v>
      </c>
      <c r="AL110" s="285" t="e">
        <f t="shared" ca="1" si="15"/>
        <v>#DIV/0!</v>
      </c>
      <c r="AM110" s="288" t="e">
        <f t="shared" ca="1" si="16"/>
        <v>#DIV/0!</v>
      </c>
      <c r="AN110" s="288" t="e">
        <f t="shared" ca="1" si="17"/>
        <v>#DIV/0!</v>
      </c>
      <c r="AO110" s="285" t="e">
        <f t="shared" ca="1" si="18"/>
        <v>#DIV/0!</v>
      </c>
      <c r="AP110"/>
    </row>
    <row r="111" spans="2:42" ht="15.75" x14ac:dyDescent="0.25">
      <c r="B111" s="88" t="s">
        <v>169</v>
      </c>
      <c r="C111" s="440" t="str">
        <v>-</v>
      </c>
      <c r="D111" s="441" t="e">
        <v>#DIV/0!</v>
      </c>
      <c r="E111" s="286" t="str">
        <v/>
      </c>
      <c r="F111" s="287" t="e">
        <f ca="1">IF(E111&lt;&gt;"○", $D111*計算_係数!$D111, $D111)</f>
        <v>#DIV/0!</v>
      </c>
      <c r="G111" s="285" t="e">
        <f ca="1">$F111*計算_係数!$I111</f>
        <v>#DIV/0!</v>
      </c>
      <c r="H111" s="285" t="e">
        <f ca="1">$F111*計算_係数!$J111</f>
        <v>#DIV/0!</v>
      </c>
      <c r="I111" s="285" t="e">
        <f ca="1">$F111*計算_係数!$L111</f>
        <v>#DIV/0!</v>
      </c>
      <c r="J111" s="285" t="e">
        <f ca="1">$F111*計算_係数!$M111</f>
        <v>#DIV/0!</v>
      </c>
      <c r="K111" s="288" t="e">
        <f ca="1">$F111*計算_係数!$O111</f>
        <v>#DIV/0!</v>
      </c>
      <c r="L111" s="288" t="e">
        <f ca="1">$H111*計算_係数!$N111</f>
        <v>#DIV/0!</v>
      </c>
      <c r="M111" s="289" t="e">
        <f t="shared" ca="1" si="19"/>
        <v>#DIV/0!</v>
      </c>
      <c r="N111" s="443" t="e">
        <f ca="1"/>
        <v>#N/A</v>
      </c>
      <c r="O111" s="285" t="e">
        <f ca="1">$N111*計算_係数!$D111</f>
        <v>#N/A</v>
      </c>
      <c r="P111" s="445" t="e">
        <f ca="1"/>
        <v>#DIV/0!</v>
      </c>
      <c r="Q111" s="285" t="e">
        <f ca="1">$P111*計算_係数!$I111</f>
        <v>#DIV/0!</v>
      </c>
      <c r="R111" s="285" t="e">
        <f ca="1">$P111*計算_係数!$J111</f>
        <v>#DIV/0!</v>
      </c>
      <c r="S111" s="285" t="e">
        <f ca="1">$P111*計算_係数!$L111</f>
        <v>#DIV/0!</v>
      </c>
      <c r="T111" s="285" t="e">
        <f ca="1">$P111*計算_係数!$M111</f>
        <v>#DIV/0!</v>
      </c>
      <c r="U111" s="288" t="e">
        <f ca="1">$P111*計算_係数!$O111</f>
        <v>#DIV/0!</v>
      </c>
      <c r="V111" s="288" t="e">
        <f ca="1">$R111*計算_係数!$N111</f>
        <v>#DIV/0!</v>
      </c>
      <c r="W111" s="289" t="e">
        <f t="shared" ca="1" si="20"/>
        <v>#DIV/0!</v>
      </c>
      <c r="X111" s="287">
        <f ca="1">計算_波及効果!$X$131*計算_係数!$K111</f>
        <v>0</v>
      </c>
      <c r="Y111" s="285" t="e">
        <f ca="1">$X111*計算_係数!$D111</f>
        <v>#DIV/0!</v>
      </c>
      <c r="Z111" s="445" t="e">
        <f ca="1"/>
        <v>#DIV/0!</v>
      </c>
      <c r="AA111" s="285" t="e">
        <f ca="1">計算_係数!$I111*$Z111</f>
        <v>#DIV/0!</v>
      </c>
      <c r="AB111" s="285" t="e">
        <f ca="1">計算_係数!$J111*$Z111</f>
        <v>#DIV/0!</v>
      </c>
      <c r="AC111" s="285" t="e">
        <f ca="1">$Z111*計算_係数!$L111</f>
        <v>#DIV/0!</v>
      </c>
      <c r="AD111" s="285" t="e">
        <f ca="1">$Z111*計算_係数!$M111</f>
        <v>#DIV/0!</v>
      </c>
      <c r="AE111" s="288" t="e">
        <f ca="1">$Z111*計算_係数!$O111</f>
        <v>#DIV/0!</v>
      </c>
      <c r="AF111" s="288" t="e">
        <f ca="1">$AB111*計算_係数!$N111</f>
        <v>#DIV/0!</v>
      </c>
      <c r="AG111" s="289" t="e">
        <f t="shared" ca="1" si="21"/>
        <v>#DIV/0!</v>
      </c>
      <c r="AH111" s="287" t="e">
        <f t="shared" ca="1" si="11"/>
        <v>#DIV/0!</v>
      </c>
      <c r="AI111" s="285" t="e">
        <f t="shared" ca="1" si="12"/>
        <v>#DIV/0!</v>
      </c>
      <c r="AJ111" s="285" t="e">
        <f t="shared" ca="1" si="13"/>
        <v>#DIV/0!</v>
      </c>
      <c r="AK111" s="285" t="e">
        <f t="shared" ca="1" si="14"/>
        <v>#DIV/0!</v>
      </c>
      <c r="AL111" s="285" t="e">
        <f t="shared" ca="1" si="15"/>
        <v>#DIV/0!</v>
      </c>
      <c r="AM111" s="288" t="e">
        <f t="shared" ca="1" si="16"/>
        <v>#DIV/0!</v>
      </c>
      <c r="AN111" s="285" t="e">
        <f t="shared" ca="1" si="17"/>
        <v>#DIV/0!</v>
      </c>
      <c r="AO111" s="285" t="e">
        <f t="shared" ca="1" si="18"/>
        <v>#DIV/0!</v>
      </c>
      <c r="AP111"/>
    </row>
    <row r="112" spans="2:42" ht="15.75" x14ac:dyDescent="0.25">
      <c r="B112" s="88" t="s">
        <v>549</v>
      </c>
      <c r="C112" s="440" t="str">
        <v>-</v>
      </c>
      <c r="D112" s="441" t="e">
        <v>#DIV/0!</v>
      </c>
      <c r="E112" s="286" t="str">
        <v/>
      </c>
      <c r="F112" s="287" t="e">
        <f ca="1">IF(E112&lt;&gt;"○", $D112*計算_係数!$D112, $D112)</f>
        <v>#DIV/0!</v>
      </c>
      <c r="G112" s="285" t="e">
        <f ca="1">$F112*計算_係数!$I112</f>
        <v>#DIV/0!</v>
      </c>
      <c r="H112" s="285" t="e">
        <f ca="1">$F112*計算_係数!$J112</f>
        <v>#DIV/0!</v>
      </c>
      <c r="I112" s="285" t="e">
        <f ca="1">$F112*計算_係数!$L112</f>
        <v>#DIV/0!</v>
      </c>
      <c r="J112" s="285" t="e">
        <f ca="1">$F112*計算_係数!$M112</f>
        <v>#DIV/0!</v>
      </c>
      <c r="K112" s="288" t="e">
        <f ca="1">$F112*計算_係数!$O112</f>
        <v>#DIV/0!</v>
      </c>
      <c r="L112" s="288" t="e">
        <f ca="1">$H112*計算_係数!$N112</f>
        <v>#DIV/0!</v>
      </c>
      <c r="M112" s="289" t="e">
        <f t="shared" ca="1" si="19"/>
        <v>#DIV/0!</v>
      </c>
      <c r="N112" s="443" t="e">
        <f ca="1"/>
        <v>#N/A</v>
      </c>
      <c r="O112" s="285" t="e">
        <f ca="1">$N112*計算_係数!$D112</f>
        <v>#N/A</v>
      </c>
      <c r="P112" s="445" t="e">
        <f ca="1"/>
        <v>#DIV/0!</v>
      </c>
      <c r="Q112" s="285" t="e">
        <f ca="1">$P112*計算_係数!$I112</f>
        <v>#DIV/0!</v>
      </c>
      <c r="R112" s="285" t="e">
        <f ca="1">$P112*計算_係数!$J112</f>
        <v>#DIV/0!</v>
      </c>
      <c r="S112" s="285" t="e">
        <f ca="1">$P112*計算_係数!$L112</f>
        <v>#DIV/0!</v>
      </c>
      <c r="T112" s="285" t="e">
        <f ca="1">$P112*計算_係数!$M112</f>
        <v>#DIV/0!</v>
      </c>
      <c r="U112" s="288" t="e">
        <f ca="1">$P112*計算_係数!$O112</f>
        <v>#DIV/0!</v>
      </c>
      <c r="V112" s="288" t="e">
        <f ca="1">$R112*計算_係数!$N112</f>
        <v>#DIV/0!</v>
      </c>
      <c r="W112" s="289" t="e">
        <f t="shared" ca="1" si="20"/>
        <v>#DIV/0!</v>
      </c>
      <c r="X112" s="287">
        <f ca="1">計算_波及効果!$X$131*計算_係数!$K112</f>
        <v>0</v>
      </c>
      <c r="Y112" s="285" t="e">
        <f ca="1">$X112*計算_係数!$D112</f>
        <v>#DIV/0!</v>
      </c>
      <c r="Z112" s="445" t="e">
        <f ca="1"/>
        <v>#DIV/0!</v>
      </c>
      <c r="AA112" s="285" t="e">
        <f ca="1">計算_係数!$I112*$Z112</f>
        <v>#DIV/0!</v>
      </c>
      <c r="AB112" s="285" t="e">
        <f ca="1">計算_係数!$J112*$Z112</f>
        <v>#DIV/0!</v>
      </c>
      <c r="AC112" s="285" t="e">
        <f ca="1">$Z112*計算_係数!$L112</f>
        <v>#DIV/0!</v>
      </c>
      <c r="AD112" s="285" t="e">
        <f ca="1">$Z112*計算_係数!$M112</f>
        <v>#DIV/0!</v>
      </c>
      <c r="AE112" s="288" t="e">
        <f ca="1">$Z112*計算_係数!$O112</f>
        <v>#DIV/0!</v>
      </c>
      <c r="AF112" s="288" t="e">
        <f ca="1">$AB112*計算_係数!$N112</f>
        <v>#DIV/0!</v>
      </c>
      <c r="AG112" s="289" t="e">
        <f t="shared" ca="1" si="21"/>
        <v>#DIV/0!</v>
      </c>
      <c r="AH112" s="287" t="e">
        <f t="shared" ca="1" si="11"/>
        <v>#DIV/0!</v>
      </c>
      <c r="AI112" s="285" t="e">
        <f t="shared" ca="1" si="12"/>
        <v>#DIV/0!</v>
      </c>
      <c r="AJ112" s="285" t="e">
        <f t="shared" ca="1" si="13"/>
        <v>#DIV/0!</v>
      </c>
      <c r="AK112" s="285" t="e">
        <f t="shared" ca="1" si="14"/>
        <v>#DIV/0!</v>
      </c>
      <c r="AL112" s="285" t="e">
        <f t="shared" ca="1" si="15"/>
        <v>#DIV/0!</v>
      </c>
      <c r="AM112" s="288" t="e">
        <f t="shared" ca="1" si="16"/>
        <v>#DIV/0!</v>
      </c>
      <c r="AN112" s="285" t="e">
        <f t="shared" ca="1" si="17"/>
        <v>#DIV/0!</v>
      </c>
      <c r="AO112" s="285" t="e">
        <f t="shared" ca="1" si="18"/>
        <v>#DIV/0!</v>
      </c>
      <c r="AP112"/>
    </row>
    <row r="113" spans="2:42" ht="15.75" x14ac:dyDescent="0.25">
      <c r="B113" s="88" t="s">
        <v>550</v>
      </c>
      <c r="C113" s="440" t="str">
        <v>-</v>
      </c>
      <c r="D113" s="441" t="e">
        <v>#DIV/0!</v>
      </c>
      <c r="E113" s="286" t="str">
        <v/>
      </c>
      <c r="F113" s="287" t="e">
        <f ca="1">IF(E113&lt;&gt;"○", $D113*計算_係数!$D113, $D113)</f>
        <v>#DIV/0!</v>
      </c>
      <c r="G113" s="285" t="e">
        <f ca="1">$F113*計算_係数!$I113</f>
        <v>#DIV/0!</v>
      </c>
      <c r="H113" s="285" t="e">
        <f ca="1">$F113*計算_係数!$J113</f>
        <v>#DIV/0!</v>
      </c>
      <c r="I113" s="285" t="e">
        <f ca="1">$F113*計算_係数!$L113</f>
        <v>#DIV/0!</v>
      </c>
      <c r="J113" s="285" t="e">
        <f ca="1">$F113*計算_係数!$M113</f>
        <v>#DIV/0!</v>
      </c>
      <c r="K113" s="288" t="e">
        <f ca="1">$F113*計算_係数!$O113</f>
        <v>#DIV/0!</v>
      </c>
      <c r="L113" s="288" t="e">
        <f ca="1">$H113*計算_係数!$N113</f>
        <v>#DIV/0!</v>
      </c>
      <c r="M113" s="289" t="e">
        <f t="shared" ca="1" si="19"/>
        <v>#DIV/0!</v>
      </c>
      <c r="N113" s="443" t="e">
        <f ca="1"/>
        <v>#N/A</v>
      </c>
      <c r="O113" s="285" t="e">
        <f ca="1">$N113*計算_係数!$D113</f>
        <v>#N/A</v>
      </c>
      <c r="P113" s="445" t="e">
        <f ca="1"/>
        <v>#DIV/0!</v>
      </c>
      <c r="Q113" s="285" t="e">
        <f ca="1">$P113*計算_係数!$I113</f>
        <v>#DIV/0!</v>
      </c>
      <c r="R113" s="285" t="e">
        <f ca="1">$P113*計算_係数!$J113</f>
        <v>#DIV/0!</v>
      </c>
      <c r="S113" s="285" t="e">
        <f ca="1">$P113*計算_係数!$L113</f>
        <v>#DIV/0!</v>
      </c>
      <c r="T113" s="285" t="e">
        <f ca="1">$P113*計算_係数!$M113</f>
        <v>#DIV/0!</v>
      </c>
      <c r="U113" s="288" t="e">
        <f ca="1">$P113*計算_係数!$O113</f>
        <v>#DIV/0!</v>
      </c>
      <c r="V113" s="288" t="e">
        <f ca="1">$R113*計算_係数!$N113</f>
        <v>#DIV/0!</v>
      </c>
      <c r="W113" s="289" t="e">
        <f t="shared" ca="1" si="20"/>
        <v>#DIV/0!</v>
      </c>
      <c r="X113" s="287">
        <f ca="1">計算_波及効果!$X$131*計算_係数!$K113</f>
        <v>0</v>
      </c>
      <c r="Y113" s="285" t="e">
        <f ca="1">$X113*計算_係数!$D113</f>
        <v>#DIV/0!</v>
      </c>
      <c r="Z113" s="445" t="e">
        <f ca="1"/>
        <v>#DIV/0!</v>
      </c>
      <c r="AA113" s="285" t="e">
        <f ca="1">計算_係数!$I113*$Z113</f>
        <v>#DIV/0!</v>
      </c>
      <c r="AB113" s="285" t="e">
        <f ca="1">計算_係数!$J113*$Z113</f>
        <v>#DIV/0!</v>
      </c>
      <c r="AC113" s="285" t="e">
        <f ca="1">$Z113*計算_係数!$L113</f>
        <v>#DIV/0!</v>
      </c>
      <c r="AD113" s="285" t="e">
        <f ca="1">$Z113*計算_係数!$M113</f>
        <v>#DIV/0!</v>
      </c>
      <c r="AE113" s="288" t="e">
        <f ca="1">$Z113*計算_係数!$O113</f>
        <v>#DIV/0!</v>
      </c>
      <c r="AF113" s="288" t="e">
        <f ca="1">$AB113*計算_係数!$N113</f>
        <v>#DIV/0!</v>
      </c>
      <c r="AG113" s="289" t="e">
        <f t="shared" ca="1" si="21"/>
        <v>#DIV/0!</v>
      </c>
      <c r="AH113" s="287" t="e">
        <f t="shared" ca="1" si="11"/>
        <v>#DIV/0!</v>
      </c>
      <c r="AI113" s="285" t="e">
        <f t="shared" ca="1" si="12"/>
        <v>#DIV/0!</v>
      </c>
      <c r="AJ113" s="285" t="e">
        <f t="shared" ca="1" si="13"/>
        <v>#DIV/0!</v>
      </c>
      <c r="AK113" s="285" t="e">
        <f t="shared" ca="1" si="14"/>
        <v>#DIV/0!</v>
      </c>
      <c r="AL113" s="285" t="e">
        <f t="shared" ca="1" si="15"/>
        <v>#DIV/0!</v>
      </c>
      <c r="AM113" s="288" t="e">
        <f t="shared" ca="1" si="16"/>
        <v>#DIV/0!</v>
      </c>
      <c r="AN113" s="285" t="e">
        <f t="shared" ca="1" si="17"/>
        <v>#DIV/0!</v>
      </c>
      <c r="AO113" s="285" t="e">
        <f t="shared" ca="1" si="18"/>
        <v>#DIV/0!</v>
      </c>
      <c r="AP113"/>
    </row>
    <row r="114" spans="2:42" ht="15.75" x14ac:dyDescent="0.25">
      <c r="B114" s="88" t="s">
        <v>551</v>
      </c>
      <c r="C114" s="440" t="str">
        <v>-</v>
      </c>
      <c r="D114" s="441" t="e">
        <v>#DIV/0!</v>
      </c>
      <c r="E114" s="286" t="str">
        <v/>
      </c>
      <c r="F114" s="287" t="e">
        <f ca="1">IF(E114&lt;&gt;"○", $D114*計算_係数!$D114, $D114)</f>
        <v>#DIV/0!</v>
      </c>
      <c r="G114" s="285" t="e">
        <f ca="1">$F114*計算_係数!$I114</f>
        <v>#DIV/0!</v>
      </c>
      <c r="H114" s="285" t="e">
        <f ca="1">$F114*計算_係数!$J114</f>
        <v>#DIV/0!</v>
      </c>
      <c r="I114" s="285" t="e">
        <f ca="1">$F114*計算_係数!$L114</f>
        <v>#DIV/0!</v>
      </c>
      <c r="J114" s="285" t="e">
        <f ca="1">$F114*計算_係数!$M114</f>
        <v>#DIV/0!</v>
      </c>
      <c r="K114" s="288" t="e">
        <f ca="1">$F114*計算_係数!$O114</f>
        <v>#DIV/0!</v>
      </c>
      <c r="L114" s="288" t="e">
        <f ca="1">$H114*計算_係数!$N114</f>
        <v>#DIV/0!</v>
      </c>
      <c r="M114" s="289" t="e">
        <f t="shared" ca="1" si="19"/>
        <v>#DIV/0!</v>
      </c>
      <c r="N114" s="443" t="e">
        <f ca="1"/>
        <v>#N/A</v>
      </c>
      <c r="O114" s="285" t="e">
        <f ca="1">$N114*計算_係数!$D114</f>
        <v>#N/A</v>
      </c>
      <c r="P114" s="445" t="e">
        <f ca="1"/>
        <v>#DIV/0!</v>
      </c>
      <c r="Q114" s="285" t="e">
        <f ca="1">$P114*計算_係数!$I114</f>
        <v>#DIV/0!</v>
      </c>
      <c r="R114" s="285" t="e">
        <f ca="1">$P114*計算_係数!$J114</f>
        <v>#DIV/0!</v>
      </c>
      <c r="S114" s="285" t="e">
        <f ca="1">$P114*計算_係数!$L114</f>
        <v>#DIV/0!</v>
      </c>
      <c r="T114" s="285" t="e">
        <f ca="1">$P114*計算_係数!$M114</f>
        <v>#DIV/0!</v>
      </c>
      <c r="U114" s="288" t="e">
        <f ca="1">$P114*計算_係数!$O114</f>
        <v>#DIV/0!</v>
      </c>
      <c r="V114" s="288" t="e">
        <f ca="1">$R114*計算_係数!$N114</f>
        <v>#DIV/0!</v>
      </c>
      <c r="W114" s="289" t="e">
        <f t="shared" ca="1" si="20"/>
        <v>#DIV/0!</v>
      </c>
      <c r="X114" s="287">
        <f ca="1">計算_波及効果!$X$131*計算_係数!$K114</f>
        <v>0</v>
      </c>
      <c r="Y114" s="285" t="e">
        <f ca="1">$X114*計算_係数!$D114</f>
        <v>#DIV/0!</v>
      </c>
      <c r="Z114" s="445" t="e">
        <f ca="1"/>
        <v>#DIV/0!</v>
      </c>
      <c r="AA114" s="285" t="e">
        <f ca="1">計算_係数!$I114*$Z114</f>
        <v>#DIV/0!</v>
      </c>
      <c r="AB114" s="285" t="e">
        <f ca="1">計算_係数!$J114*$Z114</f>
        <v>#DIV/0!</v>
      </c>
      <c r="AC114" s="285" t="e">
        <f ca="1">$Z114*計算_係数!$L114</f>
        <v>#DIV/0!</v>
      </c>
      <c r="AD114" s="285" t="e">
        <f ca="1">$Z114*計算_係数!$M114</f>
        <v>#DIV/0!</v>
      </c>
      <c r="AE114" s="288" t="e">
        <f ca="1">$Z114*計算_係数!$O114</f>
        <v>#DIV/0!</v>
      </c>
      <c r="AF114" s="288" t="e">
        <f ca="1">$AB114*計算_係数!$N114</f>
        <v>#DIV/0!</v>
      </c>
      <c r="AG114" s="289" t="e">
        <f t="shared" ca="1" si="21"/>
        <v>#DIV/0!</v>
      </c>
      <c r="AH114" s="287" t="e">
        <f t="shared" ca="1" si="11"/>
        <v>#DIV/0!</v>
      </c>
      <c r="AI114" s="285" t="e">
        <f t="shared" ca="1" si="12"/>
        <v>#DIV/0!</v>
      </c>
      <c r="AJ114" s="285" t="e">
        <f t="shared" ca="1" si="13"/>
        <v>#DIV/0!</v>
      </c>
      <c r="AK114" s="285" t="e">
        <f t="shared" ca="1" si="14"/>
        <v>#DIV/0!</v>
      </c>
      <c r="AL114" s="285" t="e">
        <f t="shared" ca="1" si="15"/>
        <v>#DIV/0!</v>
      </c>
      <c r="AM114" s="288" t="e">
        <f t="shared" ca="1" si="16"/>
        <v>#DIV/0!</v>
      </c>
      <c r="AN114" s="285" t="e">
        <f t="shared" ca="1" si="17"/>
        <v>#DIV/0!</v>
      </c>
      <c r="AO114" s="285" t="e">
        <f t="shared" ca="1" si="18"/>
        <v>#DIV/0!</v>
      </c>
      <c r="AP114"/>
    </row>
    <row r="115" spans="2:42" ht="15.75" x14ac:dyDescent="0.25">
      <c r="B115" s="88" t="s">
        <v>552</v>
      </c>
      <c r="C115" s="440" t="str">
        <v>-</v>
      </c>
      <c r="D115" s="441" t="e">
        <v>#DIV/0!</v>
      </c>
      <c r="E115" s="286" t="str">
        <v/>
      </c>
      <c r="F115" s="287" t="e">
        <f ca="1">IF(E115&lt;&gt;"○", $D115*計算_係数!$D115, $D115)</f>
        <v>#DIV/0!</v>
      </c>
      <c r="G115" s="285" t="e">
        <f ca="1">$F115*計算_係数!$I115</f>
        <v>#DIV/0!</v>
      </c>
      <c r="H115" s="285" t="e">
        <f ca="1">$F115*計算_係数!$J115</f>
        <v>#DIV/0!</v>
      </c>
      <c r="I115" s="285" t="e">
        <f ca="1">$F115*計算_係数!$L115</f>
        <v>#DIV/0!</v>
      </c>
      <c r="J115" s="285" t="e">
        <f ca="1">$F115*計算_係数!$M115</f>
        <v>#DIV/0!</v>
      </c>
      <c r="K115" s="288" t="e">
        <f ca="1">$F115*計算_係数!$O115</f>
        <v>#DIV/0!</v>
      </c>
      <c r="L115" s="288" t="e">
        <f ca="1">$H115*計算_係数!$N115</f>
        <v>#DIV/0!</v>
      </c>
      <c r="M115" s="289" t="e">
        <f t="shared" ca="1" si="19"/>
        <v>#DIV/0!</v>
      </c>
      <c r="N115" s="443" t="e">
        <f ca="1"/>
        <v>#N/A</v>
      </c>
      <c r="O115" s="285" t="e">
        <f ca="1">$N115*計算_係数!$D115</f>
        <v>#N/A</v>
      </c>
      <c r="P115" s="445" t="e">
        <f ca="1"/>
        <v>#DIV/0!</v>
      </c>
      <c r="Q115" s="285" t="e">
        <f ca="1">$P115*計算_係数!$I115</f>
        <v>#DIV/0!</v>
      </c>
      <c r="R115" s="285" t="e">
        <f ca="1">$P115*計算_係数!$J115</f>
        <v>#DIV/0!</v>
      </c>
      <c r="S115" s="285" t="e">
        <f ca="1">$P115*計算_係数!$L115</f>
        <v>#DIV/0!</v>
      </c>
      <c r="T115" s="285" t="e">
        <f ca="1">$P115*計算_係数!$M115</f>
        <v>#DIV/0!</v>
      </c>
      <c r="U115" s="288" t="e">
        <f ca="1">$P115*計算_係数!$O115</f>
        <v>#DIV/0!</v>
      </c>
      <c r="V115" s="288" t="e">
        <f ca="1">$R115*計算_係数!$N115</f>
        <v>#DIV/0!</v>
      </c>
      <c r="W115" s="289" t="e">
        <f t="shared" ca="1" si="20"/>
        <v>#DIV/0!</v>
      </c>
      <c r="X115" s="287">
        <f ca="1">計算_波及効果!$X$131*計算_係数!$K115</f>
        <v>0</v>
      </c>
      <c r="Y115" s="285" t="e">
        <f ca="1">$X115*計算_係数!$D115</f>
        <v>#DIV/0!</v>
      </c>
      <c r="Z115" s="445" t="e">
        <f ca="1"/>
        <v>#DIV/0!</v>
      </c>
      <c r="AA115" s="285" t="e">
        <f ca="1">計算_係数!$I115*$Z115</f>
        <v>#DIV/0!</v>
      </c>
      <c r="AB115" s="285" t="e">
        <f ca="1">計算_係数!$J115*$Z115</f>
        <v>#DIV/0!</v>
      </c>
      <c r="AC115" s="285" t="e">
        <f ca="1">$Z115*計算_係数!$L115</f>
        <v>#DIV/0!</v>
      </c>
      <c r="AD115" s="285" t="e">
        <f ca="1">$Z115*計算_係数!$M115</f>
        <v>#DIV/0!</v>
      </c>
      <c r="AE115" s="288" t="e">
        <f ca="1">$Z115*計算_係数!$O115</f>
        <v>#DIV/0!</v>
      </c>
      <c r="AF115" s="288" t="e">
        <f ca="1">$AB115*計算_係数!$N115</f>
        <v>#DIV/0!</v>
      </c>
      <c r="AG115" s="289" t="e">
        <f t="shared" ca="1" si="21"/>
        <v>#DIV/0!</v>
      </c>
      <c r="AH115" s="287" t="e">
        <f t="shared" ca="1" si="11"/>
        <v>#DIV/0!</v>
      </c>
      <c r="AI115" s="285" t="e">
        <f t="shared" ca="1" si="12"/>
        <v>#DIV/0!</v>
      </c>
      <c r="AJ115" s="285" t="e">
        <f t="shared" ca="1" si="13"/>
        <v>#DIV/0!</v>
      </c>
      <c r="AK115" s="285" t="e">
        <f t="shared" ca="1" si="14"/>
        <v>#DIV/0!</v>
      </c>
      <c r="AL115" s="285" t="e">
        <f t="shared" ca="1" si="15"/>
        <v>#DIV/0!</v>
      </c>
      <c r="AM115" s="288" t="e">
        <f t="shared" ca="1" si="16"/>
        <v>#DIV/0!</v>
      </c>
      <c r="AN115" s="285" t="e">
        <f t="shared" ca="1" si="17"/>
        <v>#DIV/0!</v>
      </c>
      <c r="AO115" s="285" t="e">
        <f t="shared" ca="1" si="18"/>
        <v>#DIV/0!</v>
      </c>
      <c r="AP115"/>
    </row>
    <row r="116" spans="2:42" ht="15.75" x14ac:dyDescent="0.25">
      <c r="B116" s="88" t="s">
        <v>553</v>
      </c>
      <c r="C116" s="440" t="str">
        <v>-</v>
      </c>
      <c r="D116" s="441" t="e">
        <v>#DIV/0!</v>
      </c>
      <c r="E116" s="286" t="str">
        <v/>
      </c>
      <c r="F116" s="287" t="e">
        <f ca="1">IF(E116&lt;&gt;"○", $D116*計算_係数!$D116, $D116)</f>
        <v>#DIV/0!</v>
      </c>
      <c r="G116" s="285" t="e">
        <f ca="1">$F116*計算_係数!$I116</f>
        <v>#DIV/0!</v>
      </c>
      <c r="H116" s="285" t="e">
        <f ca="1">$F116*計算_係数!$J116</f>
        <v>#DIV/0!</v>
      </c>
      <c r="I116" s="285" t="e">
        <f ca="1">$F116*計算_係数!$L116</f>
        <v>#DIV/0!</v>
      </c>
      <c r="J116" s="285" t="e">
        <f ca="1">$F116*計算_係数!$M116</f>
        <v>#DIV/0!</v>
      </c>
      <c r="K116" s="288" t="e">
        <f ca="1">$F116*計算_係数!$O116</f>
        <v>#DIV/0!</v>
      </c>
      <c r="L116" s="288" t="e">
        <f ca="1">$H116*計算_係数!$N116</f>
        <v>#DIV/0!</v>
      </c>
      <c r="M116" s="289" t="e">
        <f t="shared" ca="1" si="19"/>
        <v>#DIV/0!</v>
      </c>
      <c r="N116" s="443" t="e">
        <f ca="1"/>
        <v>#N/A</v>
      </c>
      <c r="O116" s="285" t="e">
        <f ca="1">$N116*計算_係数!$D116</f>
        <v>#N/A</v>
      </c>
      <c r="P116" s="445" t="e">
        <f ca="1"/>
        <v>#DIV/0!</v>
      </c>
      <c r="Q116" s="285" t="e">
        <f ca="1">$P116*計算_係数!$I116</f>
        <v>#DIV/0!</v>
      </c>
      <c r="R116" s="285" t="e">
        <f ca="1">$P116*計算_係数!$J116</f>
        <v>#DIV/0!</v>
      </c>
      <c r="S116" s="285" t="e">
        <f ca="1">$P116*計算_係数!$L116</f>
        <v>#DIV/0!</v>
      </c>
      <c r="T116" s="285" t="e">
        <f ca="1">$P116*計算_係数!$M116</f>
        <v>#DIV/0!</v>
      </c>
      <c r="U116" s="288" t="e">
        <f ca="1">$P116*計算_係数!$O116</f>
        <v>#DIV/0!</v>
      </c>
      <c r="V116" s="288" t="e">
        <f ca="1">$R116*計算_係数!$N116</f>
        <v>#DIV/0!</v>
      </c>
      <c r="W116" s="289" t="e">
        <f t="shared" ca="1" si="20"/>
        <v>#DIV/0!</v>
      </c>
      <c r="X116" s="287">
        <f ca="1">計算_波及効果!$X$131*計算_係数!$K116</f>
        <v>0</v>
      </c>
      <c r="Y116" s="285" t="e">
        <f ca="1">$X116*計算_係数!$D116</f>
        <v>#DIV/0!</v>
      </c>
      <c r="Z116" s="445" t="e">
        <f ca="1"/>
        <v>#DIV/0!</v>
      </c>
      <c r="AA116" s="285" t="e">
        <f ca="1">計算_係数!$I116*$Z116</f>
        <v>#DIV/0!</v>
      </c>
      <c r="AB116" s="285" t="e">
        <f ca="1">計算_係数!$J116*$Z116</f>
        <v>#DIV/0!</v>
      </c>
      <c r="AC116" s="285" t="e">
        <f ca="1">$Z116*計算_係数!$L116</f>
        <v>#DIV/0!</v>
      </c>
      <c r="AD116" s="285" t="e">
        <f ca="1">$Z116*計算_係数!$M116</f>
        <v>#DIV/0!</v>
      </c>
      <c r="AE116" s="288" t="e">
        <f ca="1">$Z116*計算_係数!$O116</f>
        <v>#DIV/0!</v>
      </c>
      <c r="AF116" s="288" t="e">
        <f ca="1">$AB116*計算_係数!$N116</f>
        <v>#DIV/0!</v>
      </c>
      <c r="AG116" s="289" t="e">
        <f t="shared" ca="1" si="21"/>
        <v>#DIV/0!</v>
      </c>
      <c r="AH116" s="287" t="e">
        <f t="shared" ca="1" si="11"/>
        <v>#DIV/0!</v>
      </c>
      <c r="AI116" s="285" t="e">
        <f t="shared" ca="1" si="12"/>
        <v>#DIV/0!</v>
      </c>
      <c r="AJ116" s="285" t="e">
        <f t="shared" ca="1" si="13"/>
        <v>#DIV/0!</v>
      </c>
      <c r="AK116" s="285" t="e">
        <f t="shared" ca="1" si="14"/>
        <v>#DIV/0!</v>
      </c>
      <c r="AL116" s="285" t="e">
        <f t="shared" ca="1" si="15"/>
        <v>#DIV/0!</v>
      </c>
      <c r="AM116" s="288" t="e">
        <f t="shared" ca="1" si="16"/>
        <v>#DIV/0!</v>
      </c>
      <c r="AN116" s="285" t="e">
        <f t="shared" ca="1" si="17"/>
        <v>#DIV/0!</v>
      </c>
      <c r="AO116" s="285" t="e">
        <f t="shared" ca="1" si="18"/>
        <v>#DIV/0!</v>
      </c>
      <c r="AP116"/>
    </row>
    <row r="117" spans="2:42" ht="15.75" x14ac:dyDescent="0.25">
      <c r="B117" s="88" t="s">
        <v>554</v>
      </c>
      <c r="C117" s="440" t="str">
        <v>-</v>
      </c>
      <c r="D117" s="441" t="e">
        <v>#DIV/0!</v>
      </c>
      <c r="E117" s="286" t="str">
        <v/>
      </c>
      <c r="F117" s="287" t="e">
        <f ca="1">IF(E117&lt;&gt;"○", $D117*計算_係数!$D117, $D117)</f>
        <v>#DIV/0!</v>
      </c>
      <c r="G117" s="285" t="e">
        <f ca="1">$F117*計算_係数!$I117</f>
        <v>#DIV/0!</v>
      </c>
      <c r="H117" s="285" t="e">
        <f ca="1">$F117*計算_係数!$J117</f>
        <v>#DIV/0!</v>
      </c>
      <c r="I117" s="285" t="e">
        <f ca="1">$F117*計算_係数!$L117</f>
        <v>#DIV/0!</v>
      </c>
      <c r="J117" s="285" t="e">
        <f ca="1">$F117*計算_係数!$M117</f>
        <v>#DIV/0!</v>
      </c>
      <c r="K117" s="288" t="e">
        <f ca="1">$F117*計算_係数!$O117</f>
        <v>#DIV/0!</v>
      </c>
      <c r="L117" s="288" t="e">
        <f ca="1">$H117*計算_係数!$N117</f>
        <v>#DIV/0!</v>
      </c>
      <c r="M117" s="289" t="e">
        <f t="shared" ca="1" si="19"/>
        <v>#DIV/0!</v>
      </c>
      <c r="N117" s="443" t="e">
        <f ca="1"/>
        <v>#N/A</v>
      </c>
      <c r="O117" s="285" t="e">
        <f ca="1">$N117*計算_係数!$D117</f>
        <v>#N/A</v>
      </c>
      <c r="P117" s="445" t="e">
        <f ca="1"/>
        <v>#DIV/0!</v>
      </c>
      <c r="Q117" s="285" t="e">
        <f ca="1">$P117*計算_係数!$I117</f>
        <v>#DIV/0!</v>
      </c>
      <c r="R117" s="285" t="e">
        <f ca="1">$P117*計算_係数!$J117</f>
        <v>#DIV/0!</v>
      </c>
      <c r="S117" s="285" t="e">
        <f ca="1">$P117*計算_係数!$L117</f>
        <v>#DIV/0!</v>
      </c>
      <c r="T117" s="285" t="e">
        <f ca="1">$P117*計算_係数!$M117</f>
        <v>#DIV/0!</v>
      </c>
      <c r="U117" s="288" t="e">
        <f ca="1">$P117*計算_係数!$O117</f>
        <v>#DIV/0!</v>
      </c>
      <c r="V117" s="288" t="e">
        <f ca="1">$R117*計算_係数!$N117</f>
        <v>#DIV/0!</v>
      </c>
      <c r="W117" s="289" t="e">
        <f t="shared" ca="1" si="20"/>
        <v>#DIV/0!</v>
      </c>
      <c r="X117" s="287">
        <f ca="1">計算_波及効果!$X$131*計算_係数!$K117</f>
        <v>0</v>
      </c>
      <c r="Y117" s="285" t="e">
        <f ca="1">$X117*計算_係数!$D117</f>
        <v>#DIV/0!</v>
      </c>
      <c r="Z117" s="445" t="e">
        <f ca="1"/>
        <v>#DIV/0!</v>
      </c>
      <c r="AA117" s="285" t="e">
        <f ca="1">計算_係数!$I117*$Z117</f>
        <v>#DIV/0!</v>
      </c>
      <c r="AB117" s="285" t="e">
        <f ca="1">計算_係数!$J117*$Z117</f>
        <v>#DIV/0!</v>
      </c>
      <c r="AC117" s="285" t="e">
        <f ca="1">$Z117*計算_係数!$L117</f>
        <v>#DIV/0!</v>
      </c>
      <c r="AD117" s="285" t="e">
        <f ca="1">$Z117*計算_係数!$M117</f>
        <v>#DIV/0!</v>
      </c>
      <c r="AE117" s="288" t="e">
        <f ca="1">$Z117*計算_係数!$O117</f>
        <v>#DIV/0!</v>
      </c>
      <c r="AF117" s="288" t="e">
        <f ca="1">$AB117*計算_係数!$N117</f>
        <v>#DIV/0!</v>
      </c>
      <c r="AG117" s="289" t="e">
        <f t="shared" ca="1" si="21"/>
        <v>#DIV/0!</v>
      </c>
      <c r="AH117" s="287" t="e">
        <f t="shared" ca="1" si="11"/>
        <v>#DIV/0!</v>
      </c>
      <c r="AI117" s="285" t="e">
        <f t="shared" ca="1" si="12"/>
        <v>#DIV/0!</v>
      </c>
      <c r="AJ117" s="285" t="e">
        <f t="shared" ca="1" si="13"/>
        <v>#DIV/0!</v>
      </c>
      <c r="AK117" s="285" t="e">
        <f t="shared" ca="1" si="14"/>
        <v>#DIV/0!</v>
      </c>
      <c r="AL117" s="285" t="e">
        <f t="shared" ca="1" si="15"/>
        <v>#DIV/0!</v>
      </c>
      <c r="AM117" s="288" t="e">
        <f t="shared" ca="1" si="16"/>
        <v>#DIV/0!</v>
      </c>
      <c r="AN117" s="285" t="e">
        <f t="shared" ca="1" si="17"/>
        <v>#DIV/0!</v>
      </c>
      <c r="AO117" s="285" t="e">
        <f t="shared" ca="1" si="18"/>
        <v>#DIV/0!</v>
      </c>
      <c r="AP117"/>
    </row>
    <row r="118" spans="2:42" ht="15.75" x14ac:dyDescent="0.25">
      <c r="B118" s="88" t="s">
        <v>558</v>
      </c>
      <c r="C118" s="440" t="str">
        <v>-</v>
      </c>
      <c r="D118" s="441" t="e">
        <v>#DIV/0!</v>
      </c>
      <c r="E118" s="286" t="str">
        <v/>
      </c>
      <c r="F118" s="287" t="e">
        <f ca="1">IF(E118&lt;&gt;"○", $D118*計算_係数!$D118, $D118)</f>
        <v>#DIV/0!</v>
      </c>
      <c r="G118" s="285" t="e">
        <f ca="1">$F118*計算_係数!$I118</f>
        <v>#DIV/0!</v>
      </c>
      <c r="H118" s="285" t="e">
        <f ca="1">$F118*計算_係数!$J118</f>
        <v>#DIV/0!</v>
      </c>
      <c r="I118" s="285" t="e">
        <f ca="1">$F118*計算_係数!$L118</f>
        <v>#DIV/0!</v>
      </c>
      <c r="J118" s="285" t="e">
        <f ca="1">$F118*計算_係数!$M118</f>
        <v>#DIV/0!</v>
      </c>
      <c r="K118" s="288" t="e">
        <f ca="1">$F118*計算_係数!$O118</f>
        <v>#DIV/0!</v>
      </c>
      <c r="L118" s="288" t="e">
        <f ca="1">$H118*計算_係数!$N118</f>
        <v>#DIV/0!</v>
      </c>
      <c r="M118" s="289" t="e">
        <f t="shared" ca="1" si="19"/>
        <v>#DIV/0!</v>
      </c>
      <c r="N118" s="443" t="e">
        <f ca="1"/>
        <v>#N/A</v>
      </c>
      <c r="O118" s="285" t="e">
        <f ca="1">$N118*計算_係数!$D118</f>
        <v>#N/A</v>
      </c>
      <c r="P118" s="445" t="e">
        <f ca="1"/>
        <v>#DIV/0!</v>
      </c>
      <c r="Q118" s="285" t="e">
        <f ca="1">$P118*計算_係数!$I118</f>
        <v>#DIV/0!</v>
      </c>
      <c r="R118" s="285" t="e">
        <f ca="1">$P118*計算_係数!$J118</f>
        <v>#DIV/0!</v>
      </c>
      <c r="S118" s="285" t="e">
        <f ca="1">$P118*計算_係数!$L118</f>
        <v>#DIV/0!</v>
      </c>
      <c r="T118" s="285" t="e">
        <f ca="1">$P118*計算_係数!$M118</f>
        <v>#DIV/0!</v>
      </c>
      <c r="U118" s="288" t="e">
        <f ca="1">$P118*計算_係数!$O118</f>
        <v>#DIV/0!</v>
      </c>
      <c r="V118" s="288" t="e">
        <f ca="1">$R118*計算_係数!$N118</f>
        <v>#DIV/0!</v>
      </c>
      <c r="W118" s="289" t="e">
        <f t="shared" ca="1" si="20"/>
        <v>#DIV/0!</v>
      </c>
      <c r="X118" s="287">
        <f ca="1">計算_波及効果!$X$131*計算_係数!$K118</f>
        <v>0</v>
      </c>
      <c r="Y118" s="285" t="e">
        <f ca="1">$X118*計算_係数!$D118</f>
        <v>#DIV/0!</v>
      </c>
      <c r="Z118" s="445" t="e">
        <f ca="1"/>
        <v>#DIV/0!</v>
      </c>
      <c r="AA118" s="285" t="e">
        <f ca="1">計算_係数!$I118*$Z118</f>
        <v>#DIV/0!</v>
      </c>
      <c r="AB118" s="285" t="e">
        <f ca="1">計算_係数!$J118*$Z118</f>
        <v>#DIV/0!</v>
      </c>
      <c r="AC118" s="285" t="e">
        <f ca="1">$Z118*計算_係数!$L118</f>
        <v>#DIV/0!</v>
      </c>
      <c r="AD118" s="285" t="e">
        <f ca="1">$Z118*計算_係数!$M118</f>
        <v>#DIV/0!</v>
      </c>
      <c r="AE118" s="288" t="e">
        <f ca="1">$Z118*計算_係数!$O118</f>
        <v>#DIV/0!</v>
      </c>
      <c r="AF118" s="288" t="e">
        <f ca="1">$AB118*計算_係数!$N118</f>
        <v>#DIV/0!</v>
      </c>
      <c r="AG118" s="289" t="e">
        <f t="shared" ca="1" si="21"/>
        <v>#DIV/0!</v>
      </c>
      <c r="AH118" s="287" t="e">
        <f t="shared" ca="1" si="11"/>
        <v>#DIV/0!</v>
      </c>
      <c r="AI118" s="285" t="e">
        <f t="shared" ca="1" si="12"/>
        <v>#DIV/0!</v>
      </c>
      <c r="AJ118" s="285" t="e">
        <f t="shared" ca="1" si="13"/>
        <v>#DIV/0!</v>
      </c>
      <c r="AK118" s="285" t="e">
        <f t="shared" ca="1" si="14"/>
        <v>#DIV/0!</v>
      </c>
      <c r="AL118" s="285" t="e">
        <f t="shared" ca="1" si="15"/>
        <v>#DIV/0!</v>
      </c>
      <c r="AM118" s="288" t="e">
        <f t="shared" ca="1" si="16"/>
        <v>#DIV/0!</v>
      </c>
      <c r="AN118" s="285" t="e">
        <f t="shared" ca="1" si="17"/>
        <v>#DIV/0!</v>
      </c>
      <c r="AO118" s="285" t="e">
        <f t="shared" ca="1" si="18"/>
        <v>#DIV/0!</v>
      </c>
      <c r="AP118"/>
    </row>
    <row r="119" spans="2:42" ht="15.75" x14ac:dyDescent="0.25">
      <c r="B119" s="88" t="s">
        <v>559</v>
      </c>
      <c r="C119" s="440" t="str">
        <v>-</v>
      </c>
      <c r="D119" s="441" t="e">
        <v>#DIV/0!</v>
      </c>
      <c r="E119" s="286" t="str">
        <v/>
      </c>
      <c r="F119" s="287" t="e">
        <f ca="1">IF(E119&lt;&gt;"○", $D119*計算_係数!$D119, $D119)</f>
        <v>#DIV/0!</v>
      </c>
      <c r="G119" s="285" t="e">
        <f ca="1">$F119*計算_係数!$I119</f>
        <v>#DIV/0!</v>
      </c>
      <c r="H119" s="285" t="e">
        <f ca="1">$F119*計算_係数!$J119</f>
        <v>#DIV/0!</v>
      </c>
      <c r="I119" s="285" t="e">
        <f ca="1">$F119*計算_係数!$L119</f>
        <v>#DIV/0!</v>
      </c>
      <c r="J119" s="285" t="e">
        <f ca="1">$F119*計算_係数!$M119</f>
        <v>#DIV/0!</v>
      </c>
      <c r="K119" s="288" t="e">
        <f ca="1">$F119*計算_係数!$O119</f>
        <v>#DIV/0!</v>
      </c>
      <c r="L119" s="288" t="e">
        <f ca="1">$H119*計算_係数!$N119</f>
        <v>#DIV/0!</v>
      </c>
      <c r="M119" s="289" t="e">
        <f t="shared" ca="1" si="19"/>
        <v>#DIV/0!</v>
      </c>
      <c r="N119" s="443" t="e">
        <f ca="1"/>
        <v>#N/A</v>
      </c>
      <c r="O119" s="285" t="e">
        <f ca="1">$N119*計算_係数!$D119</f>
        <v>#N/A</v>
      </c>
      <c r="P119" s="445" t="e">
        <f ca="1"/>
        <v>#DIV/0!</v>
      </c>
      <c r="Q119" s="285" t="e">
        <f ca="1">$P119*計算_係数!$I119</f>
        <v>#DIV/0!</v>
      </c>
      <c r="R119" s="285" t="e">
        <f ca="1">$P119*計算_係数!$J119</f>
        <v>#DIV/0!</v>
      </c>
      <c r="S119" s="285" t="e">
        <f ca="1">$P119*計算_係数!$L119</f>
        <v>#DIV/0!</v>
      </c>
      <c r="T119" s="285" t="e">
        <f ca="1">$P119*計算_係数!$M119</f>
        <v>#DIV/0!</v>
      </c>
      <c r="U119" s="288" t="e">
        <f ca="1">$P119*計算_係数!$O119</f>
        <v>#DIV/0!</v>
      </c>
      <c r="V119" s="288" t="e">
        <f ca="1">$R119*計算_係数!$N119</f>
        <v>#DIV/0!</v>
      </c>
      <c r="W119" s="289" t="e">
        <f t="shared" ca="1" si="20"/>
        <v>#DIV/0!</v>
      </c>
      <c r="X119" s="287">
        <f ca="1">計算_波及効果!$X$131*計算_係数!$K119</f>
        <v>0</v>
      </c>
      <c r="Y119" s="285" t="e">
        <f ca="1">$X119*計算_係数!$D119</f>
        <v>#DIV/0!</v>
      </c>
      <c r="Z119" s="445" t="e">
        <f ca="1"/>
        <v>#DIV/0!</v>
      </c>
      <c r="AA119" s="285" t="e">
        <f ca="1">計算_係数!$I119*$Z119</f>
        <v>#DIV/0!</v>
      </c>
      <c r="AB119" s="285" t="e">
        <f ca="1">計算_係数!$J119*$Z119</f>
        <v>#DIV/0!</v>
      </c>
      <c r="AC119" s="285" t="e">
        <f ca="1">$Z119*計算_係数!$L119</f>
        <v>#DIV/0!</v>
      </c>
      <c r="AD119" s="285" t="e">
        <f ca="1">$Z119*計算_係数!$M119</f>
        <v>#DIV/0!</v>
      </c>
      <c r="AE119" s="288" t="e">
        <f ca="1">$Z119*計算_係数!$O119</f>
        <v>#DIV/0!</v>
      </c>
      <c r="AF119" s="288" t="e">
        <f ca="1">$AB119*計算_係数!$N119</f>
        <v>#DIV/0!</v>
      </c>
      <c r="AG119" s="289" t="e">
        <f t="shared" ca="1" si="21"/>
        <v>#DIV/0!</v>
      </c>
      <c r="AH119" s="287" t="e">
        <f t="shared" ca="1" si="11"/>
        <v>#DIV/0!</v>
      </c>
      <c r="AI119" s="285" t="e">
        <f t="shared" ca="1" si="12"/>
        <v>#DIV/0!</v>
      </c>
      <c r="AJ119" s="285" t="e">
        <f t="shared" ca="1" si="13"/>
        <v>#DIV/0!</v>
      </c>
      <c r="AK119" s="285" t="e">
        <f t="shared" ca="1" si="14"/>
        <v>#DIV/0!</v>
      </c>
      <c r="AL119" s="285" t="e">
        <f t="shared" ca="1" si="15"/>
        <v>#DIV/0!</v>
      </c>
      <c r="AM119" s="288" t="e">
        <f t="shared" ca="1" si="16"/>
        <v>#DIV/0!</v>
      </c>
      <c r="AN119" s="285" t="e">
        <f t="shared" ca="1" si="17"/>
        <v>#DIV/0!</v>
      </c>
      <c r="AO119" s="285" t="e">
        <f t="shared" ca="1" si="18"/>
        <v>#DIV/0!</v>
      </c>
      <c r="AP119"/>
    </row>
    <row r="120" spans="2:42" ht="15.75" x14ac:dyDescent="0.25">
      <c r="B120" s="88" t="s">
        <v>560</v>
      </c>
      <c r="C120" s="440" t="str">
        <v>-</v>
      </c>
      <c r="D120" s="441" t="e">
        <v>#DIV/0!</v>
      </c>
      <c r="E120" s="286" t="str">
        <v/>
      </c>
      <c r="F120" s="287" t="e">
        <f ca="1">IF(E120&lt;&gt;"○", $D120*計算_係数!$D120, $D120)</f>
        <v>#DIV/0!</v>
      </c>
      <c r="G120" s="285" t="e">
        <f ca="1">$F120*計算_係数!$I120</f>
        <v>#DIV/0!</v>
      </c>
      <c r="H120" s="285" t="e">
        <f ca="1">$F120*計算_係数!$J120</f>
        <v>#DIV/0!</v>
      </c>
      <c r="I120" s="285" t="e">
        <f ca="1">$F120*計算_係数!$L120</f>
        <v>#DIV/0!</v>
      </c>
      <c r="J120" s="285" t="e">
        <f ca="1">$F120*計算_係数!$M120</f>
        <v>#DIV/0!</v>
      </c>
      <c r="K120" s="288" t="e">
        <f ca="1">$F120*計算_係数!$O120</f>
        <v>#DIV/0!</v>
      </c>
      <c r="L120" s="288" t="e">
        <f ca="1">$H120*計算_係数!$N120</f>
        <v>#DIV/0!</v>
      </c>
      <c r="M120" s="289" t="e">
        <f t="shared" ca="1" si="19"/>
        <v>#DIV/0!</v>
      </c>
      <c r="N120" s="443" t="e">
        <f ca="1"/>
        <v>#N/A</v>
      </c>
      <c r="O120" s="285" t="e">
        <f ca="1">$N120*計算_係数!$D120</f>
        <v>#N/A</v>
      </c>
      <c r="P120" s="445" t="e">
        <f ca="1"/>
        <v>#DIV/0!</v>
      </c>
      <c r="Q120" s="285" t="e">
        <f ca="1">$P120*計算_係数!$I120</f>
        <v>#DIV/0!</v>
      </c>
      <c r="R120" s="285" t="e">
        <f ca="1">$P120*計算_係数!$J120</f>
        <v>#DIV/0!</v>
      </c>
      <c r="S120" s="285" t="e">
        <f ca="1">$P120*計算_係数!$L120</f>
        <v>#DIV/0!</v>
      </c>
      <c r="T120" s="285" t="e">
        <f ca="1">$P120*計算_係数!$M120</f>
        <v>#DIV/0!</v>
      </c>
      <c r="U120" s="288" t="e">
        <f ca="1">$P120*計算_係数!$O120</f>
        <v>#DIV/0!</v>
      </c>
      <c r="V120" s="288" t="e">
        <f ca="1">$R120*計算_係数!$N120</f>
        <v>#DIV/0!</v>
      </c>
      <c r="W120" s="289" t="e">
        <f t="shared" ca="1" si="20"/>
        <v>#DIV/0!</v>
      </c>
      <c r="X120" s="287">
        <f ca="1">計算_波及効果!$X$131*計算_係数!$K120</f>
        <v>0</v>
      </c>
      <c r="Y120" s="285" t="e">
        <f ca="1">$X120*計算_係数!$D120</f>
        <v>#DIV/0!</v>
      </c>
      <c r="Z120" s="445" t="e">
        <f ca="1"/>
        <v>#DIV/0!</v>
      </c>
      <c r="AA120" s="285" t="e">
        <f ca="1">計算_係数!$I120*$Z120</f>
        <v>#DIV/0!</v>
      </c>
      <c r="AB120" s="285" t="e">
        <f ca="1">計算_係数!$J120*$Z120</f>
        <v>#DIV/0!</v>
      </c>
      <c r="AC120" s="285" t="e">
        <f ca="1">$Z120*計算_係数!$L120</f>
        <v>#DIV/0!</v>
      </c>
      <c r="AD120" s="285" t="e">
        <f ca="1">$Z120*計算_係数!$M120</f>
        <v>#DIV/0!</v>
      </c>
      <c r="AE120" s="288" t="e">
        <f ca="1">$Z120*計算_係数!$O120</f>
        <v>#DIV/0!</v>
      </c>
      <c r="AF120" s="288" t="e">
        <f ca="1">$AB120*計算_係数!$N120</f>
        <v>#DIV/0!</v>
      </c>
      <c r="AG120" s="289" t="e">
        <f t="shared" ca="1" si="21"/>
        <v>#DIV/0!</v>
      </c>
      <c r="AH120" s="287" t="e">
        <f t="shared" ca="1" si="11"/>
        <v>#DIV/0!</v>
      </c>
      <c r="AI120" s="285" t="e">
        <f t="shared" ca="1" si="12"/>
        <v>#DIV/0!</v>
      </c>
      <c r="AJ120" s="285" t="e">
        <f t="shared" ca="1" si="13"/>
        <v>#DIV/0!</v>
      </c>
      <c r="AK120" s="285" t="e">
        <f t="shared" ca="1" si="14"/>
        <v>#DIV/0!</v>
      </c>
      <c r="AL120" s="285" t="e">
        <f t="shared" ca="1" si="15"/>
        <v>#DIV/0!</v>
      </c>
      <c r="AM120" s="288" t="e">
        <f t="shared" ca="1" si="16"/>
        <v>#DIV/0!</v>
      </c>
      <c r="AN120" s="285" t="e">
        <f t="shared" ca="1" si="17"/>
        <v>#DIV/0!</v>
      </c>
      <c r="AO120" s="285" t="e">
        <f t="shared" ca="1" si="18"/>
        <v>#DIV/0!</v>
      </c>
      <c r="AP120"/>
    </row>
    <row r="121" spans="2:42" ht="15.75" x14ac:dyDescent="0.25">
      <c r="B121" s="88" t="s">
        <v>561</v>
      </c>
      <c r="C121" s="440" t="str">
        <v>-</v>
      </c>
      <c r="D121" s="441" t="e">
        <v>#DIV/0!</v>
      </c>
      <c r="E121" s="286" t="str">
        <v/>
      </c>
      <c r="F121" s="287" t="e">
        <f ca="1">IF(E121&lt;&gt;"○", $D121*計算_係数!$D121, $D121)</f>
        <v>#DIV/0!</v>
      </c>
      <c r="G121" s="285" t="e">
        <f ca="1">$F121*計算_係数!$I121</f>
        <v>#DIV/0!</v>
      </c>
      <c r="H121" s="285" t="e">
        <f ca="1">$F121*計算_係数!$J121</f>
        <v>#DIV/0!</v>
      </c>
      <c r="I121" s="285" t="e">
        <f ca="1">$F121*計算_係数!$L121</f>
        <v>#DIV/0!</v>
      </c>
      <c r="J121" s="285" t="e">
        <f ca="1">$F121*計算_係数!$M121</f>
        <v>#DIV/0!</v>
      </c>
      <c r="K121" s="288" t="e">
        <f ca="1">$F121*計算_係数!$O121</f>
        <v>#DIV/0!</v>
      </c>
      <c r="L121" s="288" t="e">
        <f ca="1">$H121*計算_係数!$N121</f>
        <v>#DIV/0!</v>
      </c>
      <c r="M121" s="289" t="e">
        <f t="shared" ca="1" si="19"/>
        <v>#DIV/0!</v>
      </c>
      <c r="N121" s="443" t="e">
        <f ca="1"/>
        <v>#N/A</v>
      </c>
      <c r="O121" s="285" t="e">
        <f ca="1">$N121*計算_係数!$D121</f>
        <v>#N/A</v>
      </c>
      <c r="P121" s="445" t="e">
        <f ca="1"/>
        <v>#DIV/0!</v>
      </c>
      <c r="Q121" s="285" t="e">
        <f ca="1">$P121*計算_係数!$I121</f>
        <v>#DIV/0!</v>
      </c>
      <c r="R121" s="285" t="e">
        <f ca="1">$P121*計算_係数!$J121</f>
        <v>#DIV/0!</v>
      </c>
      <c r="S121" s="285" t="e">
        <f ca="1">$P121*計算_係数!$L121</f>
        <v>#DIV/0!</v>
      </c>
      <c r="T121" s="285" t="e">
        <f ca="1">$P121*計算_係数!$M121</f>
        <v>#DIV/0!</v>
      </c>
      <c r="U121" s="288" t="e">
        <f ca="1">$P121*計算_係数!$O121</f>
        <v>#DIV/0!</v>
      </c>
      <c r="V121" s="288" t="e">
        <f ca="1">$R121*計算_係数!$N121</f>
        <v>#DIV/0!</v>
      </c>
      <c r="W121" s="289" t="e">
        <f t="shared" ca="1" si="20"/>
        <v>#DIV/0!</v>
      </c>
      <c r="X121" s="287">
        <f ca="1">計算_波及効果!$X$131*計算_係数!$K121</f>
        <v>0</v>
      </c>
      <c r="Y121" s="285" t="e">
        <f ca="1">$X121*計算_係数!$D121</f>
        <v>#DIV/0!</v>
      </c>
      <c r="Z121" s="445" t="e">
        <f ca="1"/>
        <v>#DIV/0!</v>
      </c>
      <c r="AA121" s="285" t="e">
        <f ca="1">計算_係数!$I121*$Z121</f>
        <v>#DIV/0!</v>
      </c>
      <c r="AB121" s="285" t="e">
        <f ca="1">計算_係数!$J121*$Z121</f>
        <v>#DIV/0!</v>
      </c>
      <c r="AC121" s="285" t="e">
        <f ca="1">$Z121*計算_係数!$L121</f>
        <v>#DIV/0!</v>
      </c>
      <c r="AD121" s="285" t="e">
        <f ca="1">$Z121*計算_係数!$M121</f>
        <v>#DIV/0!</v>
      </c>
      <c r="AE121" s="288" t="e">
        <f ca="1">$Z121*計算_係数!$O121</f>
        <v>#DIV/0!</v>
      </c>
      <c r="AF121" s="288" t="e">
        <f ca="1">$AB121*計算_係数!$N121</f>
        <v>#DIV/0!</v>
      </c>
      <c r="AG121" s="289" t="e">
        <f t="shared" ca="1" si="21"/>
        <v>#DIV/0!</v>
      </c>
      <c r="AH121" s="287" t="e">
        <f t="shared" ca="1" si="11"/>
        <v>#DIV/0!</v>
      </c>
      <c r="AI121" s="285" t="e">
        <f t="shared" ca="1" si="12"/>
        <v>#DIV/0!</v>
      </c>
      <c r="AJ121" s="285" t="e">
        <f t="shared" ca="1" si="13"/>
        <v>#DIV/0!</v>
      </c>
      <c r="AK121" s="285" t="e">
        <f t="shared" ca="1" si="14"/>
        <v>#DIV/0!</v>
      </c>
      <c r="AL121" s="285" t="e">
        <f t="shared" ca="1" si="15"/>
        <v>#DIV/0!</v>
      </c>
      <c r="AM121" s="288" t="e">
        <f t="shared" ca="1" si="16"/>
        <v>#DIV/0!</v>
      </c>
      <c r="AN121" s="285" t="e">
        <f t="shared" ca="1" si="17"/>
        <v>#DIV/0!</v>
      </c>
      <c r="AO121" s="285" t="e">
        <f t="shared" ca="1" si="18"/>
        <v>#DIV/0!</v>
      </c>
      <c r="AP121"/>
    </row>
    <row r="122" spans="2:42" ht="15.75" x14ac:dyDescent="0.25">
      <c r="B122" s="88" t="s">
        <v>562</v>
      </c>
      <c r="C122" s="440" t="str">
        <v>-</v>
      </c>
      <c r="D122" s="441" t="e">
        <v>#DIV/0!</v>
      </c>
      <c r="E122" s="286" t="str">
        <v/>
      </c>
      <c r="F122" s="287" t="e">
        <f ca="1">IF(E122&lt;&gt;"○", $D122*計算_係数!$D122, $D122)</f>
        <v>#DIV/0!</v>
      </c>
      <c r="G122" s="285" t="e">
        <f ca="1">$F122*計算_係数!$I122</f>
        <v>#DIV/0!</v>
      </c>
      <c r="H122" s="285" t="e">
        <f ca="1">$F122*計算_係数!$J122</f>
        <v>#DIV/0!</v>
      </c>
      <c r="I122" s="285" t="e">
        <f ca="1">$F122*計算_係数!$L122</f>
        <v>#DIV/0!</v>
      </c>
      <c r="J122" s="285" t="e">
        <f ca="1">$F122*計算_係数!$M122</f>
        <v>#DIV/0!</v>
      </c>
      <c r="K122" s="288" t="e">
        <f ca="1">$F122*計算_係数!$O122</f>
        <v>#DIV/0!</v>
      </c>
      <c r="L122" s="288" t="e">
        <f ca="1">$H122*計算_係数!$N122</f>
        <v>#DIV/0!</v>
      </c>
      <c r="M122" s="289" t="e">
        <f t="shared" ca="1" si="19"/>
        <v>#DIV/0!</v>
      </c>
      <c r="N122" s="443" t="e">
        <f ca="1"/>
        <v>#N/A</v>
      </c>
      <c r="O122" s="285" t="e">
        <f ca="1">$N122*計算_係数!$D122</f>
        <v>#N/A</v>
      </c>
      <c r="P122" s="445" t="e">
        <f ca="1"/>
        <v>#DIV/0!</v>
      </c>
      <c r="Q122" s="285" t="e">
        <f ca="1">$P122*計算_係数!$I122</f>
        <v>#DIV/0!</v>
      </c>
      <c r="R122" s="285" t="e">
        <f ca="1">$P122*計算_係数!$J122</f>
        <v>#DIV/0!</v>
      </c>
      <c r="S122" s="285" t="e">
        <f ca="1">$P122*計算_係数!$L122</f>
        <v>#DIV/0!</v>
      </c>
      <c r="T122" s="285" t="e">
        <f ca="1">$P122*計算_係数!$M122</f>
        <v>#DIV/0!</v>
      </c>
      <c r="U122" s="288" t="e">
        <f ca="1">$P122*計算_係数!$O122</f>
        <v>#DIV/0!</v>
      </c>
      <c r="V122" s="288" t="e">
        <f ca="1">$R122*計算_係数!$N122</f>
        <v>#DIV/0!</v>
      </c>
      <c r="W122" s="289" t="e">
        <f t="shared" ca="1" si="20"/>
        <v>#DIV/0!</v>
      </c>
      <c r="X122" s="287">
        <f ca="1">計算_波及効果!$X$131*計算_係数!$K122</f>
        <v>0</v>
      </c>
      <c r="Y122" s="285" t="e">
        <f ca="1">$X122*計算_係数!$D122</f>
        <v>#DIV/0!</v>
      </c>
      <c r="Z122" s="445" t="e">
        <f ca="1"/>
        <v>#DIV/0!</v>
      </c>
      <c r="AA122" s="285" t="e">
        <f ca="1">計算_係数!$I122*$Z122</f>
        <v>#DIV/0!</v>
      </c>
      <c r="AB122" s="285" t="e">
        <f ca="1">計算_係数!$J122*$Z122</f>
        <v>#DIV/0!</v>
      </c>
      <c r="AC122" s="285" t="e">
        <f ca="1">$Z122*計算_係数!$L122</f>
        <v>#DIV/0!</v>
      </c>
      <c r="AD122" s="285" t="e">
        <f ca="1">$Z122*計算_係数!$M122</f>
        <v>#DIV/0!</v>
      </c>
      <c r="AE122" s="288" t="e">
        <f ca="1">$Z122*計算_係数!$O122</f>
        <v>#DIV/0!</v>
      </c>
      <c r="AF122" s="288" t="e">
        <f ca="1">$AB122*計算_係数!$N122</f>
        <v>#DIV/0!</v>
      </c>
      <c r="AG122" s="289" t="e">
        <f t="shared" ca="1" si="21"/>
        <v>#DIV/0!</v>
      </c>
      <c r="AH122" s="287" t="e">
        <f t="shared" ca="1" si="11"/>
        <v>#DIV/0!</v>
      </c>
      <c r="AI122" s="285" t="e">
        <f t="shared" ca="1" si="12"/>
        <v>#DIV/0!</v>
      </c>
      <c r="AJ122" s="285" t="e">
        <f t="shared" ca="1" si="13"/>
        <v>#DIV/0!</v>
      </c>
      <c r="AK122" s="285" t="e">
        <f t="shared" ca="1" si="14"/>
        <v>#DIV/0!</v>
      </c>
      <c r="AL122" s="285" t="e">
        <f t="shared" ca="1" si="15"/>
        <v>#DIV/0!</v>
      </c>
      <c r="AM122" s="288" t="e">
        <f t="shared" ca="1" si="16"/>
        <v>#DIV/0!</v>
      </c>
      <c r="AN122" s="285" t="e">
        <f t="shared" ca="1" si="17"/>
        <v>#DIV/0!</v>
      </c>
      <c r="AO122" s="285" t="e">
        <f t="shared" ca="1" si="18"/>
        <v>#DIV/0!</v>
      </c>
      <c r="AP122"/>
    </row>
    <row r="123" spans="2:42" ht="15.75" x14ac:dyDescent="0.25">
      <c r="B123" s="88" t="s">
        <v>563</v>
      </c>
      <c r="C123" s="440" t="str">
        <v>-</v>
      </c>
      <c r="D123" s="441" t="e">
        <v>#DIV/0!</v>
      </c>
      <c r="E123" s="286" t="str">
        <v/>
      </c>
      <c r="F123" s="287" t="e">
        <f ca="1">IF(E123&lt;&gt;"○", $D123*計算_係数!$D123, $D123)</f>
        <v>#DIV/0!</v>
      </c>
      <c r="G123" s="285" t="e">
        <f ca="1">$F123*計算_係数!$I123</f>
        <v>#DIV/0!</v>
      </c>
      <c r="H123" s="285" t="e">
        <f ca="1">$F123*計算_係数!$J123</f>
        <v>#DIV/0!</v>
      </c>
      <c r="I123" s="285" t="e">
        <f ca="1">$F123*計算_係数!$L123</f>
        <v>#DIV/0!</v>
      </c>
      <c r="J123" s="285" t="e">
        <f ca="1">$F123*計算_係数!$M123</f>
        <v>#DIV/0!</v>
      </c>
      <c r="K123" s="288" t="e">
        <f ca="1">$F123*計算_係数!$O123</f>
        <v>#DIV/0!</v>
      </c>
      <c r="L123" s="288" t="e">
        <f ca="1">$H123*計算_係数!$N123</f>
        <v>#DIV/0!</v>
      </c>
      <c r="M123" s="289" t="e">
        <f t="shared" ca="1" si="19"/>
        <v>#DIV/0!</v>
      </c>
      <c r="N123" s="443" t="e">
        <f ca="1"/>
        <v>#N/A</v>
      </c>
      <c r="O123" s="285" t="e">
        <f ca="1">$N123*計算_係数!$D123</f>
        <v>#N/A</v>
      </c>
      <c r="P123" s="445" t="e">
        <f ca="1"/>
        <v>#DIV/0!</v>
      </c>
      <c r="Q123" s="285" t="e">
        <f ca="1">$P123*計算_係数!$I123</f>
        <v>#DIV/0!</v>
      </c>
      <c r="R123" s="285" t="e">
        <f ca="1">$P123*計算_係数!$J123</f>
        <v>#DIV/0!</v>
      </c>
      <c r="S123" s="285" t="e">
        <f ca="1">$P123*計算_係数!$L123</f>
        <v>#DIV/0!</v>
      </c>
      <c r="T123" s="285" t="e">
        <f ca="1">$P123*計算_係数!$M123</f>
        <v>#DIV/0!</v>
      </c>
      <c r="U123" s="288" t="e">
        <f ca="1">$P123*計算_係数!$O123</f>
        <v>#DIV/0!</v>
      </c>
      <c r="V123" s="288" t="e">
        <f ca="1">$R123*計算_係数!$N123</f>
        <v>#DIV/0!</v>
      </c>
      <c r="W123" s="289" t="e">
        <f t="shared" ca="1" si="20"/>
        <v>#DIV/0!</v>
      </c>
      <c r="X123" s="287">
        <f ca="1">計算_波及効果!$X$131*計算_係数!$K123</f>
        <v>0</v>
      </c>
      <c r="Y123" s="285" t="e">
        <f ca="1">$X123*計算_係数!$D123</f>
        <v>#DIV/0!</v>
      </c>
      <c r="Z123" s="445" t="e">
        <f ca="1"/>
        <v>#DIV/0!</v>
      </c>
      <c r="AA123" s="285" t="e">
        <f ca="1">計算_係数!$I123*$Z123</f>
        <v>#DIV/0!</v>
      </c>
      <c r="AB123" s="285" t="e">
        <f ca="1">計算_係数!$J123*$Z123</f>
        <v>#DIV/0!</v>
      </c>
      <c r="AC123" s="285" t="e">
        <f ca="1">$Z123*計算_係数!$L123</f>
        <v>#DIV/0!</v>
      </c>
      <c r="AD123" s="285" t="e">
        <f ca="1">$Z123*計算_係数!$M123</f>
        <v>#DIV/0!</v>
      </c>
      <c r="AE123" s="288" t="e">
        <f ca="1">$Z123*計算_係数!$O123</f>
        <v>#DIV/0!</v>
      </c>
      <c r="AF123" s="288" t="e">
        <f ca="1">$AB123*計算_係数!$N123</f>
        <v>#DIV/0!</v>
      </c>
      <c r="AG123" s="289" t="e">
        <f t="shared" ca="1" si="21"/>
        <v>#DIV/0!</v>
      </c>
      <c r="AH123" s="287" t="e">
        <f t="shared" ca="1" si="11"/>
        <v>#DIV/0!</v>
      </c>
      <c r="AI123" s="285" t="e">
        <f t="shared" ca="1" si="12"/>
        <v>#DIV/0!</v>
      </c>
      <c r="AJ123" s="285" t="e">
        <f t="shared" ca="1" si="13"/>
        <v>#DIV/0!</v>
      </c>
      <c r="AK123" s="285" t="e">
        <f t="shared" ca="1" si="14"/>
        <v>#DIV/0!</v>
      </c>
      <c r="AL123" s="285" t="e">
        <f t="shared" ca="1" si="15"/>
        <v>#DIV/0!</v>
      </c>
      <c r="AM123" s="288" t="e">
        <f t="shared" ca="1" si="16"/>
        <v>#DIV/0!</v>
      </c>
      <c r="AN123" s="285" t="e">
        <f t="shared" ca="1" si="17"/>
        <v>#DIV/0!</v>
      </c>
      <c r="AO123" s="285" t="e">
        <f t="shared" ca="1" si="18"/>
        <v>#DIV/0!</v>
      </c>
      <c r="AP123"/>
    </row>
    <row r="124" spans="2:42" ht="15.75" x14ac:dyDescent="0.25">
      <c r="B124" s="88" t="s">
        <v>564</v>
      </c>
      <c r="C124" s="440" t="str">
        <v>-</v>
      </c>
      <c r="D124" s="441" t="e">
        <v>#DIV/0!</v>
      </c>
      <c r="E124" s="286" t="str">
        <v/>
      </c>
      <c r="F124" s="287" t="e">
        <f ca="1">IF(E124&lt;&gt;"○", $D124*計算_係数!$D124, $D124)</f>
        <v>#DIV/0!</v>
      </c>
      <c r="G124" s="285" t="e">
        <f ca="1">$F124*計算_係数!$I124</f>
        <v>#DIV/0!</v>
      </c>
      <c r="H124" s="285" t="e">
        <f ca="1">$F124*計算_係数!$J124</f>
        <v>#DIV/0!</v>
      </c>
      <c r="I124" s="285" t="e">
        <f ca="1">$F124*計算_係数!$L124</f>
        <v>#DIV/0!</v>
      </c>
      <c r="J124" s="285" t="e">
        <f ca="1">$F124*計算_係数!$M124</f>
        <v>#DIV/0!</v>
      </c>
      <c r="K124" s="288" t="e">
        <f ca="1">$F124*計算_係数!$O124</f>
        <v>#DIV/0!</v>
      </c>
      <c r="L124" s="288" t="e">
        <f ca="1">$H124*計算_係数!$N124</f>
        <v>#DIV/0!</v>
      </c>
      <c r="M124" s="289" t="e">
        <f t="shared" ca="1" si="19"/>
        <v>#DIV/0!</v>
      </c>
      <c r="N124" s="443" t="e">
        <f ca="1"/>
        <v>#N/A</v>
      </c>
      <c r="O124" s="285" t="e">
        <f ca="1">$N124*計算_係数!$D124</f>
        <v>#N/A</v>
      </c>
      <c r="P124" s="445" t="e">
        <f ca="1"/>
        <v>#DIV/0!</v>
      </c>
      <c r="Q124" s="285" t="e">
        <f ca="1">$P124*計算_係数!$I124</f>
        <v>#DIV/0!</v>
      </c>
      <c r="R124" s="285" t="e">
        <f ca="1">$P124*計算_係数!$J124</f>
        <v>#DIV/0!</v>
      </c>
      <c r="S124" s="285" t="e">
        <f ca="1">$P124*計算_係数!$L124</f>
        <v>#DIV/0!</v>
      </c>
      <c r="T124" s="285" t="e">
        <f ca="1">$P124*計算_係数!$M124</f>
        <v>#DIV/0!</v>
      </c>
      <c r="U124" s="288" t="e">
        <f ca="1">$P124*計算_係数!$O124</f>
        <v>#DIV/0!</v>
      </c>
      <c r="V124" s="288" t="e">
        <f ca="1">$R124*計算_係数!$N124</f>
        <v>#DIV/0!</v>
      </c>
      <c r="W124" s="289" t="e">
        <f t="shared" ca="1" si="20"/>
        <v>#DIV/0!</v>
      </c>
      <c r="X124" s="287">
        <f ca="1">計算_波及効果!$X$131*計算_係数!$K124</f>
        <v>0</v>
      </c>
      <c r="Y124" s="285" t="e">
        <f ca="1">$X124*計算_係数!$D124</f>
        <v>#DIV/0!</v>
      </c>
      <c r="Z124" s="445" t="e">
        <f ca="1"/>
        <v>#DIV/0!</v>
      </c>
      <c r="AA124" s="285" t="e">
        <f ca="1">計算_係数!$I124*$Z124</f>
        <v>#DIV/0!</v>
      </c>
      <c r="AB124" s="285" t="e">
        <f ca="1">計算_係数!$J124*$Z124</f>
        <v>#DIV/0!</v>
      </c>
      <c r="AC124" s="285" t="e">
        <f ca="1">$Z124*計算_係数!$L124</f>
        <v>#DIV/0!</v>
      </c>
      <c r="AD124" s="285" t="e">
        <f ca="1">$Z124*計算_係数!$M124</f>
        <v>#DIV/0!</v>
      </c>
      <c r="AE124" s="288" t="e">
        <f ca="1">$Z124*計算_係数!$O124</f>
        <v>#DIV/0!</v>
      </c>
      <c r="AF124" s="288" t="e">
        <f ca="1">$AB124*計算_係数!$N124</f>
        <v>#DIV/0!</v>
      </c>
      <c r="AG124" s="289" t="e">
        <f t="shared" ca="1" si="21"/>
        <v>#DIV/0!</v>
      </c>
      <c r="AH124" s="287" t="e">
        <f t="shared" ca="1" si="11"/>
        <v>#DIV/0!</v>
      </c>
      <c r="AI124" s="285" t="e">
        <f t="shared" ca="1" si="12"/>
        <v>#DIV/0!</v>
      </c>
      <c r="AJ124" s="285" t="e">
        <f t="shared" ca="1" si="13"/>
        <v>#DIV/0!</v>
      </c>
      <c r="AK124" s="285" t="e">
        <f t="shared" ca="1" si="14"/>
        <v>#DIV/0!</v>
      </c>
      <c r="AL124" s="285" t="e">
        <f t="shared" ca="1" si="15"/>
        <v>#DIV/0!</v>
      </c>
      <c r="AM124" s="288" t="e">
        <f t="shared" ca="1" si="16"/>
        <v>#DIV/0!</v>
      </c>
      <c r="AN124" s="285" t="e">
        <f t="shared" ca="1" si="17"/>
        <v>#DIV/0!</v>
      </c>
      <c r="AO124" s="285" t="e">
        <f t="shared" ca="1" si="18"/>
        <v>#DIV/0!</v>
      </c>
      <c r="AP124"/>
    </row>
    <row r="125" spans="2:42" ht="15.75" x14ac:dyDescent="0.25">
      <c r="B125" s="88" t="s">
        <v>565</v>
      </c>
      <c r="C125" s="440" t="str">
        <v>-</v>
      </c>
      <c r="D125" s="441" t="e">
        <v>#DIV/0!</v>
      </c>
      <c r="E125" s="286" t="str">
        <v/>
      </c>
      <c r="F125" s="287" t="e">
        <f ca="1">IF(E125&lt;&gt;"○", $D125*計算_係数!$D125, $D125)</f>
        <v>#DIV/0!</v>
      </c>
      <c r="G125" s="285" t="e">
        <f ca="1">$F125*計算_係数!$I125</f>
        <v>#DIV/0!</v>
      </c>
      <c r="H125" s="285" t="e">
        <f ca="1">$F125*計算_係数!$J125</f>
        <v>#DIV/0!</v>
      </c>
      <c r="I125" s="285" t="e">
        <f ca="1">$F125*計算_係数!$L125</f>
        <v>#DIV/0!</v>
      </c>
      <c r="J125" s="285" t="e">
        <f ca="1">$F125*計算_係数!$M125</f>
        <v>#DIV/0!</v>
      </c>
      <c r="K125" s="288" t="e">
        <f ca="1">$F125*計算_係数!$O125</f>
        <v>#DIV/0!</v>
      </c>
      <c r="L125" s="288" t="e">
        <f ca="1">$H125*計算_係数!$N125</f>
        <v>#DIV/0!</v>
      </c>
      <c r="M125" s="289" t="e">
        <f t="shared" ca="1" si="19"/>
        <v>#DIV/0!</v>
      </c>
      <c r="N125" s="443" t="e">
        <f ca="1"/>
        <v>#N/A</v>
      </c>
      <c r="O125" s="285" t="e">
        <f ca="1">$N125*計算_係数!$D125</f>
        <v>#N/A</v>
      </c>
      <c r="P125" s="445" t="e">
        <f ca="1"/>
        <v>#DIV/0!</v>
      </c>
      <c r="Q125" s="285" t="e">
        <f ca="1">$P125*計算_係数!$I125</f>
        <v>#DIV/0!</v>
      </c>
      <c r="R125" s="285" t="e">
        <f ca="1">$P125*計算_係数!$J125</f>
        <v>#DIV/0!</v>
      </c>
      <c r="S125" s="285" t="e">
        <f ca="1">$P125*計算_係数!$L125</f>
        <v>#DIV/0!</v>
      </c>
      <c r="T125" s="285" t="e">
        <f ca="1">$P125*計算_係数!$M125</f>
        <v>#DIV/0!</v>
      </c>
      <c r="U125" s="288" t="e">
        <f ca="1">$P125*計算_係数!$O125</f>
        <v>#DIV/0!</v>
      </c>
      <c r="V125" s="288" t="e">
        <f ca="1">$R125*計算_係数!$N125</f>
        <v>#DIV/0!</v>
      </c>
      <c r="W125" s="289" t="e">
        <f t="shared" ca="1" si="20"/>
        <v>#DIV/0!</v>
      </c>
      <c r="X125" s="287">
        <f ca="1">計算_波及効果!$X$131*計算_係数!$K125</f>
        <v>0</v>
      </c>
      <c r="Y125" s="285" t="e">
        <f ca="1">$X125*計算_係数!$D125</f>
        <v>#DIV/0!</v>
      </c>
      <c r="Z125" s="445" t="e">
        <f ca="1"/>
        <v>#DIV/0!</v>
      </c>
      <c r="AA125" s="285" t="e">
        <f ca="1">計算_係数!$I125*$Z125</f>
        <v>#DIV/0!</v>
      </c>
      <c r="AB125" s="285" t="e">
        <f ca="1">計算_係数!$J125*$Z125</f>
        <v>#DIV/0!</v>
      </c>
      <c r="AC125" s="285" t="e">
        <f ca="1">$Z125*計算_係数!$L125</f>
        <v>#DIV/0!</v>
      </c>
      <c r="AD125" s="285" t="e">
        <f ca="1">$Z125*計算_係数!$M125</f>
        <v>#DIV/0!</v>
      </c>
      <c r="AE125" s="288" t="e">
        <f ca="1">$Z125*計算_係数!$O125</f>
        <v>#DIV/0!</v>
      </c>
      <c r="AF125" s="288" t="e">
        <f ca="1">$AB125*計算_係数!$N125</f>
        <v>#DIV/0!</v>
      </c>
      <c r="AG125" s="289" t="e">
        <f t="shared" ca="1" si="21"/>
        <v>#DIV/0!</v>
      </c>
      <c r="AH125" s="287" t="e">
        <f t="shared" ca="1" si="11"/>
        <v>#DIV/0!</v>
      </c>
      <c r="AI125" s="285" t="e">
        <f t="shared" ca="1" si="12"/>
        <v>#DIV/0!</v>
      </c>
      <c r="AJ125" s="285" t="e">
        <f t="shared" ca="1" si="13"/>
        <v>#DIV/0!</v>
      </c>
      <c r="AK125" s="285" t="e">
        <f t="shared" ca="1" si="14"/>
        <v>#DIV/0!</v>
      </c>
      <c r="AL125" s="285" t="e">
        <f t="shared" ca="1" si="15"/>
        <v>#DIV/0!</v>
      </c>
      <c r="AM125" s="288" t="e">
        <f t="shared" ca="1" si="16"/>
        <v>#DIV/0!</v>
      </c>
      <c r="AN125" s="285" t="e">
        <f t="shared" ca="1" si="17"/>
        <v>#DIV/0!</v>
      </c>
      <c r="AO125" s="285" t="e">
        <f t="shared" ca="1" si="18"/>
        <v>#DIV/0!</v>
      </c>
      <c r="AP125"/>
    </row>
    <row r="126" spans="2:42" ht="15.75" x14ac:dyDescent="0.25">
      <c r="B126" s="88" t="s">
        <v>566</v>
      </c>
      <c r="C126" s="440" t="str">
        <v>-</v>
      </c>
      <c r="D126" s="441" t="e">
        <v>#DIV/0!</v>
      </c>
      <c r="E126" s="286" t="str">
        <v/>
      </c>
      <c r="F126" s="287" t="e">
        <f ca="1">IF(E126&lt;&gt;"○", $D126*計算_係数!$D126, $D126)</f>
        <v>#DIV/0!</v>
      </c>
      <c r="G126" s="285" t="e">
        <f ca="1">$F126*計算_係数!$I126</f>
        <v>#DIV/0!</v>
      </c>
      <c r="H126" s="285" t="e">
        <f ca="1">$F126*計算_係数!$J126</f>
        <v>#DIV/0!</v>
      </c>
      <c r="I126" s="285" t="e">
        <f ca="1">$F126*計算_係数!$L126</f>
        <v>#DIV/0!</v>
      </c>
      <c r="J126" s="285" t="e">
        <f ca="1">$F126*計算_係数!$M126</f>
        <v>#DIV/0!</v>
      </c>
      <c r="K126" s="288" t="e">
        <f ca="1">$F126*計算_係数!$O126</f>
        <v>#DIV/0!</v>
      </c>
      <c r="L126" s="288" t="e">
        <f ca="1">$H126*計算_係数!$N126</f>
        <v>#DIV/0!</v>
      </c>
      <c r="M126" s="289" t="e">
        <f t="shared" ca="1" si="19"/>
        <v>#DIV/0!</v>
      </c>
      <c r="N126" s="443" t="e">
        <f ca="1"/>
        <v>#N/A</v>
      </c>
      <c r="O126" s="285" t="e">
        <f ca="1">$N126*計算_係数!$D126</f>
        <v>#N/A</v>
      </c>
      <c r="P126" s="445" t="e">
        <f ca="1"/>
        <v>#DIV/0!</v>
      </c>
      <c r="Q126" s="285" t="e">
        <f ca="1">$P126*計算_係数!$I126</f>
        <v>#DIV/0!</v>
      </c>
      <c r="R126" s="285" t="e">
        <f ca="1">$P126*計算_係数!$J126</f>
        <v>#DIV/0!</v>
      </c>
      <c r="S126" s="285" t="e">
        <f ca="1">$P126*計算_係数!$L126</f>
        <v>#DIV/0!</v>
      </c>
      <c r="T126" s="285" t="e">
        <f ca="1">$P126*計算_係数!$M126</f>
        <v>#DIV/0!</v>
      </c>
      <c r="U126" s="288" t="e">
        <f ca="1">$P126*計算_係数!$O126</f>
        <v>#DIV/0!</v>
      </c>
      <c r="V126" s="288" t="e">
        <f ca="1">$R126*計算_係数!$N126</f>
        <v>#DIV/0!</v>
      </c>
      <c r="W126" s="289" t="e">
        <f t="shared" ca="1" si="20"/>
        <v>#DIV/0!</v>
      </c>
      <c r="X126" s="287">
        <f ca="1">計算_波及効果!$X$131*計算_係数!$K126</f>
        <v>0</v>
      </c>
      <c r="Y126" s="285" t="e">
        <f ca="1">$X126*計算_係数!$D126</f>
        <v>#DIV/0!</v>
      </c>
      <c r="Z126" s="445" t="e">
        <f ca="1"/>
        <v>#DIV/0!</v>
      </c>
      <c r="AA126" s="285" t="e">
        <f ca="1">計算_係数!$I126*$Z126</f>
        <v>#DIV/0!</v>
      </c>
      <c r="AB126" s="285" t="e">
        <f ca="1">計算_係数!$J126*$Z126</f>
        <v>#DIV/0!</v>
      </c>
      <c r="AC126" s="285" t="e">
        <f ca="1">$Z126*計算_係数!$L126</f>
        <v>#DIV/0!</v>
      </c>
      <c r="AD126" s="285" t="e">
        <f ca="1">$Z126*計算_係数!$M126</f>
        <v>#DIV/0!</v>
      </c>
      <c r="AE126" s="288" t="e">
        <f ca="1">$Z126*計算_係数!$O126</f>
        <v>#DIV/0!</v>
      </c>
      <c r="AF126" s="288" t="e">
        <f ca="1">$AB126*計算_係数!$N126</f>
        <v>#DIV/0!</v>
      </c>
      <c r="AG126" s="289" t="e">
        <f t="shared" ca="1" si="21"/>
        <v>#DIV/0!</v>
      </c>
      <c r="AH126" s="287" t="e">
        <f t="shared" ca="1" si="11"/>
        <v>#DIV/0!</v>
      </c>
      <c r="AI126" s="285" t="e">
        <f t="shared" ca="1" si="12"/>
        <v>#DIV/0!</v>
      </c>
      <c r="AJ126" s="285" t="e">
        <f t="shared" ca="1" si="13"/>
        <v>#DIV/0!</v>
      </c>
      <c r="AK126" s="285" t="e">
        <f t="shared" ca="1" si="14"/>
        <v>#DIV/0!</v>
      </c>
      <c r="AL126" s="285" t="e">
        <f t="shared" ca="1" si="15"/>
        <v>#DIV/0!</v>
      </c>
      <c r="AM126" s="288" t="e">
        <f t="shared" ca="1" si="16"/>
        <v>#DIV/0!</v>
      </c>
      <c r="AN126" s="285" t="e">
        <f t="shared" ca="1" si="17"/>
        <v>#DIV/0!</v>
      </c>
      <c r="AO126" s="285" t="e">
        <f t="shared" ca="1" si="18"/>
        <v>#DIV/0!</v>
      </c>
      <c r="AP126"/>
    </row>
    <row r="127" spans="2:42" ht="16.5" thickBot="1" x14ac:dyDescent="0.3">
      <c r="B127" s="88" t="s">
        <v>567</v>
      </c>
      <c r="C127" s="440" t="str">
        <v>-</v>
      </c>
      <c r="D127" s="441" t="e">
        <v>#DIV/0!</v>
      </c>
      <c r="E127" s="286" t="str">
        <v/>
      </c>
      <c r="F127" s="287" t="e">
        <f ca="1">IF(E127&lt;&gt;"○", $D127*計算_係数!$D127, $D127)</f>
        <v>#DIV/0!</v>
      </c>
      <c r="G127" s="285" t="e">
        <f ca="1">$F127*計算_係数!$I127</f>
        <v>#DIV/0!</v>
      </c>
      <c r="H127" s="285" t="e">
        <f ca="1">$F127*計算_係数!$J127</f>
        <v>#DIV/0!</v>
      </c>
      <c r="I127" s="285" t="e">
        <f ca="1">$F127*計算_係数!$L127</f>
        <v>#DIV/0!</v>
      </c>
      <c r="J127" s="285" t="e">
        <f ca="1">$F127*計算_係数!$M127</f>
        <v>#DIV/0!</v>
      </c>
      <c r="K127" s="288" t="e">
        <f ca="1">$F127*計算_係数!$O127</f>
        <v>#DIV/0!</v>
      </c>
      <c r="L127" s="288" t="e">
        <f ca="1">$H127*計算_係数!$N127</f>
        <v>#DIV/0!</v>
      </c>
      <c r="M127" s="289" t="e">
        <f t="shared" ca="1" si="19"/>
        <v>#DIV/0!</v>
      </c>
      <c r="N127" s="443" t="e">
        <f ca="1"/>
        <v>#N/A</v>
      </c>
      <c r="O127" s="285" t="e">
        <f ca="1">$N127*計算_係数!$D127</f>
        <v>#N/A</v>
      </c>
      <c r="P127" s="445" t="e">
        <f ca="1"/>
        <v>#DIV/0!</v>
      </c>
      <c r="Q127" s="285" t="e">
        <f ca="1">$P127*計算_係数!$I127</f>
        <v>#DIV/0!</v>
      </c>
      <c r="R127" s="285" t="e">
        <f ca="1">$P127*計算_係数!$J127</f>
        <v>#DIV/0!</v>
      </c>
      <c r="S127" s="285" t="e">
        <f ca="1">$P127*計算_係数!$L127</f>
        <v>#DIV/0!</v>
      </c>
      <c r="T127" s="285" t="e">
        <f ca="1">$P127*計算_係数!$M127</f>
        <v>#DIV/0!</v>
      </c>
      <c r="U127" s="288" t="e">
        <f ca="1">$P127*計算_係数!$O127</f>
        <v>#DIV/0!</v>
      </c>
      <c r="V127" s="288" t="e">
        <f ca="1">$R127*計算_係数!$N127</f>
        <v>#DIV/0!</v>
      </c>
      <c r="W127" s="289" t="e">
        <f t="shared" ca="1" si="20"/>
        <v>#DIV/0!</v>
      </c>
      <c r="X127" s="287">
        <f ca="1">計算_波及効果!$X$131*計算_係数!$K127</f>
        <v>0</v>
      </c>
      <c r="Y127" s="285" t="e">
        <f ca="1">$X127*計算_係数!$D127</f>
        <v>#DIV/0!</v>
      </c>
      <c r="Z127" s="445" t="e">
        <f ca="1"/>
        <v>#DIV/0!</v>
      </c>
      <c r="AA127" s="285" t="e">
        <f ca="1">計算_係数!$I127*$Z127</f>
        <v>#DIV/0!</v>
      </c>
      <c r="AB127" s="285" t="e">
        <f ca="1">計算_係数!$J127*$Z127</f>
        <v>#DIV/0!</v>
      </c>
      <c r="AC127" s="285" t="e">
        <f ca="1">$Z127*計算_係数!$L127</f>
        <v>#DIV/0!</v>
      </c>
      <c r="AD127" s="285" t="e">
        <f ca="1">$Z127*計算_係数!$M127</f>
        <v>#DIV/0!</v>
      </c>
      <c r="AE127" s="288" t="e">
        <f ca="1">$Z127*計算_係数!$O127</f>
        <v>#DIV/0!</v>
      </c>
      <c r="AF127" s="288" t="e">
        <f ca="1">$AB127*計算_係数!$N127</f>
        <v>#DIV/0!</v>
      </c>
      <c r="AG127" s="289" t="e">
        <f t="shared" ca="1" si="21"/>
        <v>#DIV/0!</v>
      </c>
      <c r="AH127" s="287" t="e">
        <f t="shared" ca="1" si="11"/>
        <v>#DIV/0!</v>
      </c>
      <c r="AI127" s="285" t="e">
        <f t="shared" ca="1" si="12"/>
        <v>#DIV/0!</v>
      </c>
      <c r="AJ127" s="285" t="e">
        <f t="shared" ca="1" si="13"/>
        <v>#DIV/0!</v>
      </c>
      <c r="AK127" s="285" t="e">
        <f t="shared" ca="1" si="14"/>
        <v>#DIV/0!</v>
      </c>
      <c r="AL127" s="285" t="e">
        <f t="shared" ca="1" si="15"/>
        <v>#DIV/0!</v>
      </c>
      <c r="AM127" s="288" t="e">
        <f t="shared" ca="1" si="16"/>
        <v>#DIV/0!</v>
      </c>
      <c r="AN127" s="285" t="e">
        <f t="shared" ca="1" si="17"/>
        <v>#DIV/0!</v>
      </c>
      <c r="AO127" s="285" t="e">
        <f t="shared" ca="1" si="18"/>
        <v>#DIV/0!</v>
      </c>
      <c r="AP127"/>
    </row>
    <row r="128" spans="2:42" x14ac:dyDescent="0.25">
      <c r="B128" s="393"/>
      <c r="C128" s="394" t="s">
        <v>373</v>
      </c>
      <c r="D128" s="395">
        <f>_xlfn.AGGREGATE(9, 6, D8:D111)</f>
        <v>8805.4359334553592</v>
      </c>
      <c r="E128" s="395"/>
      <c r="F128" s="396">
        <f t="shared" ref="F128:AO128" ca="1" si="22">_xlfn.AGGREGATE(9, 6, F8:F111)</f>
        <v>7787.457007857829</v>
      </c>
      <c r="G128" s="397">
        <f t="shared" ca="1" si="22"/>
        <v>4597.4181418213302</v>
      </c>
      <c r="H128" s="397">
        <f t="shared" ca="1" si="22"/>
        <v>2712.4158054770028</v>
      </c>
      <c r="I128" s="397">
        <f t="shared" ca="1" si="22"/>
        <v>658.50754699278025</v>
      </c>
      <c r="J128" s="397">
        <f t="shared" ca="1" si="22"/>
        <v>624.21199060407469</v>
      </c>
      <c r="K128" s="398">
        <f t="shared" ca="1" si="22"/>
        <v>62.508020466451711</v>
      </c>
      <c r="L128" s="398">
        <f t="shared" ca="1" si="22"/>
        <v>74.718913548632884</v>
      </c>
      <c r="M128" s="399">
        <f t="shared" ca="1" si="22"/>
        <v>137.22693401508459</v>
      </c>
      <c r="N128" s="396">
        <f t="shared" ca="1" si="22"/>
        <v>3190.0388660364974</v>
      </c>
      <c r="O128" s="397">
        <f t="shared" ca="1" si="22"/>
        <v>1665.9984263072522</v>
      </c>
      <c r="P128" s="397">
        <f t="shared" ca="1" si="22"/>
        <v>2193.5328400423668</v>
      </c>
      <c r="Q128" s="397">
        <f t="shared" ca="1" si="22"/>
        <v>1144.9675904405156</v>
      </c>
      <c r="R128" s="397">
        <f t="shared" ca="1" si="22"/>
        <v>561.32975414820282</v>
      </c>
      <c r="S128" s="397">
        <f t="shared" ca="1" si="22"/>
        <v>133.35465749038269</v>
      </c>
      <c r="T128" s="397">
        <f t="shared" ca="1" si="22"/>
        <v>125.87519086230003</v>
      </c>
      <c r="U128" s="398">
        <f t="shared" ca="1" si="22"/>
        <v>17.606953787462299</v>
      </c>
      <c r="V128" s="398">
        <f t="shared" ca="1" si="22"/>
        <v>15.462949776278508</v>
      </c>
      <c r="W128" s="399">
        <f t="shared" ca="1" si="22"/>
        <v>33.069903563740809</v>
      </c>
      <c r="X128" s="396">
        <f t="shared" ca="1" si="22"/>
        <v>2458.8675888054536</v>
      </c>
      <c r="Y128" s="397">
        <f t="shared" ca="1" si="22"/>
        <v>1444.6540508808405</v>
      </c>
      <c r="Z128" s="397">
        <f t="shared" ca="1" si="22"/>
        <v>1779.060842833125</v>
      </c>
      <c r="AA128" s="397">
        <f t="shared" ca="1" si="22"/>
        <v>1070.5263715327235</v>
      </c>
      <c r="AB128" s="397">
        <f t="shared" ca="1" si="22"/>
        <v>478.06404489208262</v>
      </c>
      <c r="AC128" s="397">
        <f t="shared" ca="1" si="22"/>
        <v>124.48462190857398</v>
      </c>
      <c r="AD128" s="397">
        <f t="shared" ca="1" si="22"/>
        <v>114.65277953055892</v>
      </c>
      <c r="AE128" s="398">
        <f t="shared" ca="1" si="22"/>
        <v>14.280088026510498</v>
      </c>
      <c r="AF128" s="398">
        <f t="shared" ca="1" si="22"/>
        <v>13.169229425987472</v>
      </c>
      <c r="AG128" s="399">
        <f t="shared" ca="1" si="22"/>
        <v>27.449317452497972</v>
      </c>
      <c r="AH128" s="396">
        <f t="shared" ca="1" si="22"/>
        <v>11760.05069073332</v>
      </c>
      <c r="AI128" s="397">
        <f t="shared" ca="1" si="22"/>
        <v>6812.9121037945697</v>
      </c>
      <c r="AJ128" s="397">
        <f t="shared" ca="1" si="22"/>
        <v>3751.8096045172883</v>
      </c>
      <c r="AK128" s="397">
        <f t="shared" ca="1" si="22"/>
        <v>916.34682639173695</v>
      </c>
      <c r="AL128" s="397">
        <f t="shared" ca="1" si="22"/>
        <v>864.73996099693363</v>
      </c>
      <c r="AM128" s="398">
        <f t="shared" ca="1" si="22"/>
        <v>94.395062280424483</v>
      </c>
      <c r="AN128" s="398">
        <f t="shared" ca="1" si="22"/>
        <v>103.35109275089886</v>
      </c>
      <c r="AO128" s="397">
        <f t="shared" ca="1" si="22"/>
        <v>197.74615503132338</v>
      </c>
      <c r="AP128" s="10"/>
    </row>
    <row r="129" spans="2:42" ht="15.75" x14ac:dyDescent="0.25">
      <c r="B129"/>
      <c r="C129"/>
      <c r="D129" s="72"/>
      <c r="E129" s="72"/>
      <c r="F129" s="384"/>
      <c r="G129" s="384"/>
      <c r="H129" s="72"/>
      <c r="I129" s="72"/>
      <c r="J129" s="72"/>
      <c r="K129" s="72"/>
      <c r="L129" s="72"/>
      <c r="M129" s="72"/>
      <c r="N129" s="384"/>
      <c r="O129" s="72"/>
      <c r="P129" s="72"/>
      <c r="Q129" s="72"/>
      <c r="R129" s="72"/>
      <c r="S129" s="72"/>
      <c r="T129" s="72"/>
      <c r="U129" s="72"/>
      <c r="V129" s="72"/>
      <c r="W129" s="72"/>
      <c r="X129" s="72"/>
      <c r="Y129" s="72"/>
      <c r="Z129" s="72"/>
      <c r="AA129" s="72"/>
      <c r="AB129" s="72"/>
      <c r="AC129" s="72"/>
      <c r="AD129" s="72"/>
      <c r="AE129" s="72"/>
      <c r="AF129" s="72"/>
      <c r="AG129" s="72"/>
      <c r="AH129" s="72"/>
      <c r="AI129" s="72"/>
      <c r="AJ129" s="72"/>
      <c r="AK129" s="72"/>
      <c r="AL129" s="72"/>
      <c r="AM129" s="72"/>
      <c r="AN129" s="72"/>
      <c r="AO129" s="72"/>
      <c r="AP129" s="72"/>
    </row>
    <row r="130" spans="2:42" ht="15.75" x14ac:dyDescent="0.25">
      <c r="B130"/>
      <c r="X130" s="486" t="s">
        <v>618</v>
      </c>
    </row>
    <row r="131" spans="2:42" ht="15.75" x14ac:dyDescent="0.25">
      <c r="B131"/>
      <c r="X131" s="451">
        <f ca="1">(計算_波及効果!$R$128+計算_波及効果!$H$128)*入力!$D$678</f>
        <v>2458.8675888054536</v>
      </c>
    </row>
    <row r="133" spans="2:42" s="10" customFormat="1" ht="99.75" x14ac:dyDescent="0.25">
      <c r="C133" s="11" t="str">
        <f t="shared" ref="C133:AO133" ca="1" si="23">_xlfn.FORMULATEXT(C$8)</f>
        <v>{=分類_出力}</v>
      </c>
      <c r="D133" s="11" t="str">
        <f t="shared" ca="1" si="23"/>
        <v>{=需要増加}</v>
      </c>
      <c r="E133" s="11" t="str">
        <f t="shared" ca="1" si="23"/>
        <v>{=IF(特殊処理_直接効果="", "", 特殊処理_直接効果)}</v>
      </c>
      <c r="F133" s="11" t="str">
        <f t="shared" ca="1" si="23"/>
        <v>=IF(RC[-1]&lt;&gt;"○", RC4*計算_係数!RC4, RC4)</v>
      </c>
      <c r="G133" s="11" t="str">
        <f t="shared" ca="1" si="23"/>
        <v>=RC6*計算_係数!RC9</v>
      </c>
      <c r="H133" s="11" t="str">
        <f t="shared" ca="1" si="23"/>
        <v>=RC6*計算_係数!RC10</v>
      </c>
      <c r="I133" s="11" t="str">
        <f t="shared" ca="1" si="23"/>
        <v>=RC6*計算_係数!RC12</v>
      </c>
      <c r="J133" s="11" t="str">
        <f t="shared" ca="1" si="23"/>
        <v>=RC6*計算_係数!RC13</v>
      </c>
      <c r="K133" s="11" t="str">
        <f t="shared" ca="1" si="23"/>
        <v>=RC6*計算_係数!RC15</v>
      </c>
      <c r="L133" s="11" t="str">
        <f t="shared" ca="1" si="23"/>
        <v>=RC8*計算_係数!RC14</v>
      </c>
      <c r="M133" s="11" t="str">
        <f t="shared" ca="1" si="23"/>
        <v>=SUM(RC11:RC12)</v>
      </c>
      <c r="N133" s="11" t="str">
        <f t="shared" ca="1" si="23"/>
        <v>{=MMULT(投入係数表_統合, 域内直接効果)}</v>
      </c>
      <c r="O133" s="11" t="str">
        <f t="shared" ca="1" si="23"/>
        <v>=RC14*計算_係数!RC4</v>
      </c>
      <c r="P133" s="11" t="str">
        <f t="shared" ca="1" si="23"/>
        <v>{=IF(域内生産額_採用=0, 0, MMULT(逆行列係数表,一次波及_域内最終需要))}</v>
      </c>
      <c r="Q133" s="11" t="str">
        <f t="shared" ca="1" si="23"/>
        <v>=RC16*計算_係数!RC9</v>
      </c>
      <c r="R133" s="11" t="str">
        <f t="shared" ca="1" si="23"/>
        <v>=RC16*計算_係数!RC10</v>
      </c>
      <c r="S133" s="11" t="str">
        <f t="shared" ca="1" si="23"/>
        <v>=RC16*計算_係数!RC12</v>
      </c>
      <c r="T133" s="11" t="str">
        <f t="shared" ca="1" si="23"/>
        <v>=RC16*計算_係数!RC13</v>
      </c>
      <c r="U133" s="11" t="str">
        <f t="shared" ca="1" si="23"/>
        <v>=RC16*計算_係数!RC15</v>
      </c>
      <c r="V133" s="11" t="str">
        <f t="shared" ca="1" si="23"/>
        <v>=RC18*計算_係数!RC14</v>
      </c>
      <c r="W133" s="11" t="str">
        <f t="shared" ca="1" si="23"/>
        <v>=SUM(RC21:RC22)</v>
      </c>
      <c r="X133" s="11" t="str">
        <f t="shared" ca="1" si="23"/>
        <v>=計算_波及効果!R131C24*計算_係数!RC11</v>
      </c>
      <c r="Y133" s="11" t="str">
        <f t="shared" ca="1" si="23"/>
        <v>=RC24*計算_係数!RC4</v>
      </c>
      <c r="Z133" s="11" t="str">
        <f t="shared" ca="1" si="23"/>
        <v>{=IF(域内生産額_採用=0, 0, MMULT(逆行列係数表,域内消費誘発))}</v>
      </c>
      <c r="AA133" s="11" t="str">
        <f t="shared" ca="1" si="23"/>
        <v>=計算_係数!RC9*RC26</v>
      </c>
      <c r="AB133" s="11" t="str">
        <f t="shared" ca="1" si="23"/>
        <v>=計算_係数!RC10*RC26</v>
      </c>
      <c r="AC133" s="11" t="str">
        <f t="shared" ca="1" si="23"/>
        <v>=RC26*計算_係数!RC12</v>
      </c>
      <c r="AD133" s="11" t="str">
        <f t="shared" ca="1" si="23"/>
        <v>=RC26*計算_係数!RC13</v>
      </c>
      <c r="AE133" s="11" t="str">
        <f t="shared" ca="1" si="23"/>
        <v>=RC26*計算_係数!RC15</v>
      </c>
      <c r="AF133" s="11" t="str">
        <f t="shared" ca="1" si="23"/>
        <v>=RC28*計算_係数!RC14</v>
      </c>
      <c r="AG133" s="11" t="str">
        <f t="shared" ca="1" si="23"/>
        <v>=SUM(RC31:RC32)</v>
      </c>
      <c r="AH133" s="11" t="str">
        <f t="shared" ca="1" si="23"/>
        <v>=RC6+RC16+RC26</v>
      </c>
      <c r="AI133" s="11" t="str">
        <f t="shared" ca="1" si="23"/>
        <v>=RC7+RC17+RC27</v>
      </c>
      <c r="AJ133" s="11" t="str">
        <f t="shared" ca="1" si="23"/>
        <v>=RC8+RC18+RC28</v>
      </c>
      <c r="AK133" s="11" t="str">
        <f t="shared" ca="1" si="23"/>
        <v>=RC9+RC19+RC29</v>
      </c>
      <c r="AL133" s="11" t="str">
        <f t="shared" ca="1" si="23"/>
        <v>=RC10+RC20+RC30</v>
      </c>
      <c r="AM133" s="11" t="str">
        <f t="shared" ca="1" si="23"/>
        <v>=RC11+RC21+RC31</v>
      </c>
      <c r="AN133" s="11" t="str">
        <f t="shared" ca="1" si="23"/>
        <v>=RC12+RC22+RC32</v>
      </c>
      <c r="AO133" s="11" t="str">
        <f t="shared" ca="1" si="23"/>
        <v>=RC13+RC23+RC33</v>
      </c>
    </row>
    <row r="134" spans="2:42" s="10" customFormat="1" x14ac:dyDescent="0.25">
      <c r="C134" s="11">
        <f t="array" aca="1" ref="C134" ca="1">SUM(IF(EXACT(_xlfn.FORMULATEXT(C$8), _xlfn.FORMULATEXT(C$8:C$127)), 1, 0))</f>
        <v>120</v>
      </c>
      <c r="D134" s="11">
        <f t="array" aca="1" ref="D134" ca="1">SUM(IF(EXACT(_xlfn.FORMULATEXT(D$8), _xlfn.FORMULATEXT(D$8:D$127)), 1, 0))</f>
        <v>120</v>
      </c>
      <c r="E134" s="11">
        <f t="array" aca="1" ref="E134" ca="1">SUM(IF(EXACT(_xlfn.FORMULATEXT(E$8), _xlfn.FORMULATEXT(E$8:E$127)), 1, 0))</f>
        <v>120</v>
      </c>
      <c r="F134" s="11">
        <f t="array" aca="1" ref="F134" ca="1">SUM(IF(EXACT(_xlfn.FORMULATEXT(F$8), _xlfn.FORMULATEXT(F$8:F$127)), 1, 0))</f>
        <v>120</v>
      </c>
      <c r="G134" s="11">
        <f t="array" aca="1" ref="G134" ca="1">SUM(IF(EXACT(_xlfn.FORMULATEXT(G$8), _xlfn.FORMULATEXT(G$8:G$127)), 1, 0))</f>
        <v>120</v>
      </c>
      <c r="H134" s="11">
        <f t="array" aca="1" ref="H134" ca="1">SUM(IF(EXACT(_xlfn.FORMULATEXT(H$8), _xlfn.FORMULATEXT(H$8:H$127)), 1, 0))</f>
        <v>120</v>
      </c>
      <c r="I134" s="11">
        <f t="array" aca="1" ref="I134" ca="1">SUM(IF(EXACT(_xlfn.FORMULATEXT(I$8), _xlfn.FORMULATEXT(I$8:I$127)), 1, 0))</f>
        <v>120</v>
      </c>
      <c r="J134" s="11">
        <f t="array" aca="1" ref="J134" ca="1">SUM(IF(EXACT(_xlfn.FORMULATEXT(J$8), _xlfn.FORMULATEXT(J$8:J$127)), 1, 0))</f>
        <v>120</v>
      </c>
      <c r="K134" s="11">
        <f t="array" aca="1" ref="K134" ca="1">SUM(IF(EXACT(_xlfn.FORMULATEXT(K$8), _xlfn.FORMULATEXT(K$8:K$127)), 1, 0))</f>
        <v>120</v>
      </c>
      <c r="L134" s="11">
        <f t="array" aca="1" ref="L134" ca="1">SUM(IF(EXACT(_xlfn.FORMULATEXT(L$8), _xlfn.FORMULATEXT(L$8:L$127)), 1, 0))</f>
        <v>120</v>
      </c>
      <c r="M134" s="11">
        <f t="array" aca="1" ref="M134" ca="1">SUM(IF(EXACT(_xlfn.FORMULATEXT(M$8), _xlfn.FORMULATEXT(M$8:M$127)), 1, 0))</f>
        <v>120</v>
      </c>
      <c r="N134" s="11">
        <f t="array" aca="1" ref="N134" ca="1">SUM(IF(EXACT(_xlfn.FORMULATEXT(N$8), _xlfn.FORMULATEXT(N$8:N$127)), 1, 0))</f>
        <v>120</v>
      </c>
      <c r="O134" s="11">
        <f t="array" aca="1" ref="O134" ca="1">SUM(IF(EXACT(_xlfn.FORMULATEXT(O$8), _xlfn.FORMULATEXT(O$8:O$127)), 1, 0))</f>
        <v>120</v>
      </c>
      <c r="P134" s="11">
        <f t="array" aca="1" ref="P134" ca="1">SUM(IF(EXACT(_xlfn.FORMULATEXT(P$8), _xlfn.FORMULATEXT(P$8:P$127)), 1, 0))</f>
        <v>120</v>
      </c>
      <c r="Q134" s="11">
        <f t="array" aca="1" ref="Q134" ca="1">SUM(IF(EXACT(_xlfn.FORMULATEXT(Q$8), _xlfn.FORMULATEXT(Q$8:Q$127)), 1, 0))</f>
        <v>120</v>
      </c>
      <c r="R134" s="11">
        <f t="array" aca="1" ref="R134" ca="1">SUM(IF(EXACT(_xlfn.FORMULATEXT(R$8), _xlfn.FORMULATEXT(R$8:R$127)), 1, 0))</f>
        <v>120</v>
      </c>
      <c r="S134" s="11">
        <f t="array" aca="1" ref="S134" ca="1">SUM(IF(EXACT(_xlfn.FORMULATEXT(S$8), _xlfn.FORMULATEXT(S$8:S$127)), 1, 0))</f>
        <v>120</v>
      </c>
      <c r="T134" s="11">
        <f t="array" aca="1" ref="T134" ca="1">SUM(IF(EXACT(_xlfn.FORMULATEXT(T$8), _xlfn.FORMULATEXT(T$8:T$127)), 1, 0))</f>
        <v>120</v>
      </c>
      <c r="U134" s="11">
        <f t="array" aca="1" ref="U134" ca="1">SUM(IF(EXACT(_xlfn.FORMULATEXT(U$8), _xlfn.FORMULATEXT(U$8:U$127)), 1, 0))</f>
        <v>120</v>
      </c>
      <c r="V134" s="11">
        <f t="array" aca="1" ref="V134" ca="1">SUM(IF(EXACT(_xlfn.FORMULATEXT(V$8), _xlfn.FORMULATEXT(V$8:V$127)), 1, 0))</f>
        <v>120</v>
      </c>
      <c r="W134" s="11">
        <f t="array" aca="1" ref="W134" ca="1">SUM(IF(EXACT(_xlfn.FORMULATEXT(W$8), _xlfn.FORMULATEXT(W$8:W$127)), 1, 0))</f>
        <v>120</v>
      </c>
      <c r="X134" s="11">
        <f t="array" aca="1" ref="X134" ca="1">SUM(IF(EXACT(_xlfn.FORMULATEXT(X$8), _xlfn.FORMULATEXT(X$8:X$127)), 1, 0))</f>
        <v>120</v>
      </c>
      <c r="Y134" s="11">
        <f t="array" aca="1" ref="Y134" ca="1">SUM(IF(EXACT(_xlfn.FORMULATEXT(Y$8), _xlfn.FORMULATEXT(Y$8:Y$127)), 1, 0))</f>
        <v>120</v>
      </c>
      <c r="Z134" s="11">
        <f t="array" aca="1" ref="Z134" ca="1">SUM(IF(EXACT(_xlfn.FORMULATEXT(Z$8), _xlfn.FORMULATEXT(Z$8:Z$127)), 1, 0))</f>
        <v>120</v>
      </c>
      <c r="AA134" s="11">
        <f t="array" aca="1" ref="AA134" ca="1">SUM(IF(EXACT(_xlfn.FORMULATEXT(AA$8), _xlfn.FORMULATEXT(AA$8:AA$127)), 1, 0))</f>
        <v>120</v>
      </c>
      <c r="AB134" s="11">
        <f t="array" aca="1" ref="AB134" ca="1">SUM(IF(EXACT(_xlfn.FORMULATEXT(AB$8), _xlfn.FORMULATEXT(AB$8:AB$127)), 1, 0))</f>
        <v>120</v>
      </c>
      <c r="AC134" s="11">
        <f t="array" aca="1" ref="AC134" ca="1">SUM(IF(EXACT(_xlfn.FORMULATEXT(AC$8), _xlfn.FORMULATEXT(AC$8:AC$127)), 1, 0))</f>
        <v>120</v>
      </c>
      <c r="AD134" s="11">
        <f t="array" aca="1" ref="AD134" ca="1">SUM(IF(EXACT(_xlfn.FORMULATEXT(AD$8), _xlfn.FORMULATEXT(AD$8:AD$127)), 1, 0))</f>
        <v>120</v>
      </c>
      <c r="AE134" s="11">
        <f t="array" aca="1" ref="AE134" ca="1">SUM(IF(EXACT(_xlfn.FORMULATEXT(AE$8), _xlfn.FORMULATEXT(AE$8:AE$127)), 1, 0))</f>
        <v>120</v>
      </c>
      <c r="AF134" s="11">
        <f t="array" aca="1" ref="AF134" ca="1">SUM(IF(EXACT(_xlfn.FORMULATEXT(AF$8), _xlfn.FORMULATEXT(AF$8:AF$127)), 1, 0))</f>
        <v>120</v>
      </c>
      <c r="AG134" s="11">
        <f t="array" aca="1" ref="AG134" ca="1">SUM(IF(EXACT(_xlfn.FORMULATEXT(AG$8), _xlfn.FORMULATEXT(AG$8:AG$127)), 1, 0))</f>
        <v>120</v>
      </c>
      <c r="AH134" s="11">
        <f t="array" aca="1" ref="AH134" ca="1">SUM(IF(EXACT(_xlfn.FORMULATEXT(AH$8), _xlfn.FORMULATEXT(AH$8:AH$127)), 1, 0))</f>
        <v>120</v>
      </c>
      <c r="AI134" s="11">
        <f t="array" aca="1" ref="AI134" ca="1">SUM(IF(EXACT(_xlfn.FORMULATEXT(AI$8), _xlfn.FORMULATEXT(AI$8:AI$127)), 1, 0))</f>
        <v>120</v>
      </c>
      <c r="AJ134" s="11">
        <f t="array" aca="1" ref="AJ134" ca="1">SUM(IF(EXACT(_xlfn.FORMULATEXT(AJ$8), _xlfn.FORMULATEXT(AJ$8:AJ$127)), 1, 0))</f>
        <v>120</v>
      </c>
      <c r="AK134" s="11">
        <f t="array" aca="1" ref="AK134" ca="1">SUM(IF(EXACT(_xlfn.FORMULATEXT(AK$8), _xlfn.FORMULATEXT(AK$8:AK$127)), 1, 0))</f>
        <v>120</v>
      </c>
      <c r="AL134" s="11">
        <f t="array" aca="1" ref="AL134" ca="1">SUM(IF(EXACT(_xlfn.FORMULATEXT(AL$8), _xlfn.FORMULATEXT(AL$8:AL$127)), 1, 0))</f>
        <v>120</v>
      </c>
      <c r="AM134" s="11">
        <f t="array" aca="1" ref="AM134" ca="1">SUM(IF(EXACT(_xlfn.FORMULATEXT(AM$8), _xlfn.FORMULATEXT(AM$8:AM$127)), 1, 0))</f>
        <v>120</v>
      </c>
      <c r="AN134" s="11">
        <f t="array" aca="1" ref="AN134" ca="1">SUM(IF(EXACT(_xlfn.FORMULATEXT(AN$8), _xlfn.FORMULATEXT(AN$8:AN$127)), 1, 0))</f>
        <v>120</v>
      </c>
      <c r="AO134" s="11">
        <f t="array" aca="1" ref="AO134" ca="1">SUM(IF(EXACT(_xlfn.FORMULATEXT(AO$8), _xlfn.FORMULATEXT(AO$8:AO$127)), 1, 0))</f>
        <v>120</v>
      </c>
    </row>
    <row r="135" spans="2:42" s="10" customFormat="1" x14ac:dyDescent="0.25">
      <c r="D135" s="11"/>
      <c r="E135" s="11"/>
      <c r="F135" s="11"/>
      <c r="G135" s="11"/>
      <c r="H135" s="11"/>
      <c r="I135" s="11"/>
      <c r="J135" s="11"/>
      <c r="K135" s="11"/>
      <c r="L135" s="11"/>
      <c r="M135" s="11"/>
      <c r="N135" s="11"/>
      <c r="O135" s="11"/>
      <c r="P135" s="11"/>
      <c r="Q135" s="11"/>
      <c r="R135" s="11"/>
      <c r="S135" s="11"/>
      <c r="T135" s="11"/>
      <c r="U135" s="11"/>
      <c r="V135" s="11"/>
      <c r="W135" s="11"/>
      <c r="X135" s="11"/>
      <c r="Y135" s="11"/>
      <c r="Z135" s="11"/>
      <c r="AA135" s="11"/>
      <c r="AB135" s="11"/>
      <c r="AC135" s="11"/>
      <c r="AD135" s="11"/>
      <c r="AE135" s="11"/>
      <c r="AF135" s="11"/>
      <c r="AG135" s="11"/>
      <c r="AH135" s="11"/>
      <c r="AI135" s="11"/>
      <c r="AJ135" s="11"/>
      <c r="AK135" s="11"/>
      <c r="AL135" s="11"/>
      <c r="AM135" s="11"/>
      <c r="AN135" s="11"/>
      <c r="AO135" s="11"/>
    </row>
    <row r="136" spans="2:42" s="10" customFormat="1" x14ac:dyDescent="0.25">
      <c r="D136" s="11"/>
      <c r="E136" s="11"/>
      <c r="F136" s="11"/>
      <c r="G136" s="11"/>
      <c r="H136" s="11"/>
      <c r="I136" s="11"/>
      <c r="J136" s="11"/>
      <c r="K136" s="11"/>
      <c r="L136" s="11"/>
      <c r="M136" s="11"/>
      <c r="N136" s="11"/>
      <c r="O136" s="11"/>
      <c r="P136" s="11"/>
      <c r="Q136" s="11"/>
      <c r="R136" s="11"/>
      <c r="S136" s="11"/>
      <c r="T136" s="11"/>
      <c r="U136" s="11"/>
      <c r="V136" s="11"/>
      <c r="W136" s="11"/>
      <c r="X136" s="11"/>
      <c r="Y136" s="11"/>
      <c r="Z136" s="11"/>
      <c r="AA136" s="11"/>
      <c r="AB136" s="11"/>
      <c r="AC136" s="11"/>
      <c r="AD136" s="11"/>
      <c r="AE136" s="11"/>
      <c r="AF136" s="11"/>
      <c r="AG136" s="11"/>
      <c r="AH136" s="11"/>
      <c r="AI136" s="11"/>
      <c r="AJ136" s="11"/>
      <c r="AK136" s="11"/>
      <c r="AL136" s="11"/>
      <c r="AM136" s="11"/>
      <c r="AN136" s="11"/>
      <c r="AO136" s="11"/>
    </row>
    <row r="139" spans="2:42" customFormat="1" ht="15.75" x14ac:dyDescent="0.25"/>
    <row r="140" spans="2:42" customFormat="1" ht="15.75" x14ac:dyDescent="0.25"/>
    <row r="141" spans="2:42" customFormat="1" ht="15.75" x14ac:dyDescent="0.25"/>
    <row r="142" spans="2:42" customFormat="1" ht="15.75" x14ac:dyDescent="0.25"/>
    <row r="143" spans="2:42" customFormat="1" ht="15.75" x14ac:dyDescent="0.25"/>
    <row r="144" spans="2:42" customFormat="1" ht="15.75" x14ac:dyDescent="0.25"/>
    <row r="145" customFormat="1" ht="15.75" x14ac:dyDescent="0.25"/>
    <row r="146" customFormat="1" ht="15.75" x14ac:dyDescent="0.25"/>
    <row r="147" customFormat="1" ht="15.75" x14ac:dyDescent="0.25"/>
    <row r="148" customFormat="1" ht="15.75" x14ac:dyDescent="0.25"/>
    <row r="149" customFormat="1" ht="15.75" x14ac:dyDescent="0.25"/>
    <row r="150" customFormat="1" ht="15.75" x14ac:dyDescent="0.25"/>
    <row r="151" customFormat="1" ht="15.75" x14ac:dyDescent="0.25"/>
    <row r="152" customFormat="1" ht="15.75" x14ac:dyDescent="0.25"/>
    <row r="153" customFormat="1" ht="15.75" x14ac:dyDescent="0.25"/>
    <row r="154" customFormat="1" ht="15.75" x14ac:dyDescent="0.25"/>
    <row r="155" customFormat="1" ht="15.75" x14ac:dyDescent="0.25"/>
    <row r="156" customFormat="1" ht="15.75" x14ac:dyDescent="0.25"/>
  </sheetData>
  <phoneticPr fontId="3"/>
  <conditionalFormatting sqref="AO8:AO107 B8:T107 W8:AD107 AG8:AL107">
    <cfRule type="expression" dxfId="11" priority="12">
      <formula>MOD($B8, 5)=0</formula>
    </cfRule>
  </conditionalFormatting>
  <conditionalFormatting sqref="AO8:AO111 AO128 W8:AD128 AG8:AL128 B8:T128">
    <cfRule type="expression" dxfId="10" priority="11">
      <formula>ISERROR($C8)</formula>
    </cfRule>
  </conditionalFormatting>
  <conditionalFormatting sqref="U8:V107">
    <cfRule type="expression" dxfId="9" priority="10">
      <formula>MOD($B8, 5)=0</formula>
    </cfRule>
  </conditionalFormatting>
  <conditionalFormatting sqref="U8:V111 U128:V128">
    <cfRule type="expression" dxfId="8" priority="9">
      <formula>ISERROR($C8)</formula>
    </cfRule>
  </conditionalFormatting>
  <conditionalFormatting sqref="AE8:AF107">
    <cfRule type="expression" dxfId="7" priority="8">
      <formula>MOD($B8, 5)=0</formula>
    </cfRule>
  </conditionalFormatting>
  <conditionalFormatting sqref="AE8:AF111 AE128:AF128">
    <cfRule type="expression" dxfId="6" priority="7">
      <formula>ISERROR($C8)</formula>
    </cfRule>
  </conditionalFormatting>
  <conditionalFormatting sqref="AM8:AN107">
    <cfRule type="expression" dxfId="5" priority="6">
      <formula>MOD($B8, 5)=0</formula>
    </cfRule>
  </conditionalFormatting>
  <conditionalFormatting sqref="AM8:AN111 AM128:AN128">
    <cfRule type="expression" dxfId="4" priority="5">
      <formula>ISERROR($C8)</formula>
    </cfRule>
  </conditionalFormatting>
  <conditionalFormatting sqref="AM112:AN127">
    <cfRule type="expression" dxfId="3" priority="1">
      <formula>ISERROR($C112)</formula>
    </cfRule>
  </conditionalFormatting>
  <conditionalFormatting sqref="AO112:AO127">
    <cfRule type="expression" dxfId="2" priority="4">
      <formula>ISERROR($C112)</formula>
    </cfRule>
  </conditionalFormatting>
  <conditionalFormatting sqref="U112:V127">
    <cfRule type="expression" dxfId="1" priority="3">
      <formula>ISERROR($C112)</formula>
    </cfRule>
  </conditionalFormatting>
  <conditionalFormatting sqref="AE112:AF127">
    <cfRule type="expression" dxfId="0" priority="2">
      <formula>ISERROR($C112)</formula>
    </cfRule>
  </conditionalFormatting>
  <pageMargins left="1.85" right="0.31496062992125984" top="0.37" bottom="0.39370078740157483" header="0" footer="0"/>
  <headerFooter>
    <oddFooter>&amp;C&amp;P／&amp;N&amp;R&amp;F／&amp;A</oddFooter>
  </headerFooter>
  <rowBreaks count="1" manualBreakCount="1">
    <brk id="87"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B2:E3"/>
  <sheetViews>
    <sheetView showGridLines="0" zoomScale="80" zoomScaleNormal="80" workbookViewId="0">
      <selection activeCell="D19" sqref="D19"/>
    </sheetView>
  </sheetViews>
  <sheetFormatPr defaultRowHeight="15.75" x14ac:dyDescent="0.25"/>
  <cols>
    <col min="2" max="2" width="8.44140625" customWidth="1"/>
    <col min="3" max="3" width="4.33203125" customWidth="1"/>
    <col min="4" max="4" width="3.21875" customWidth="1"/>
    <col min="5" max="5" width="3.77734375" customWidth="1"/>
  </cols>
  <sheetData>
    <row r="2" spans="2:5" x14ac:dyDescent="0.25">
      <c r="B2" s="61" t="s">
        <v>870</v>
      </c>
      <c r="C2" s="730" t="str">
        <f>_元号</f>
        <v>平成</v>
      </c>
      <c r="D2" s="730">
        <f>_年次</f>
        <v>30</v>
      </c>
      <c r="E2" s="730" t="str">
        <f>入力!E7</f>
        <v>年度</v>
      </c>
    </row>
    <row r="3" spans="2:5" x14ac:dyDescent="0.25">
      <c r="B3" s="41" t="str">
        <f>入力!$C$10</f>
        <v>2. 既存統計の活用</v>
      </c>
    </row>
  </sheetData>
  <phoneticPr fontId="3"/>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E9"/>
  <sheetViews>
    <sheetView showGridLines="0" zoomScale="80" zoomScaleNormal="80" workbookViewId="0"/>
  </sheetViews>
  <sheetFormatPr defaultRowHeight="15.75" x14ac:dyDescent="0.25"/>
  <cols>
    <col min="2" max="2" width="60.5546875" customWidth="1"/>
  </cols>
  <sheetData>
    <row r="1" spans="1:5" x14ac:dyDescent="0.25">
      <c r="A1" s="115"/>
      <c r="B1" s="115"/>
      <c r="C1" s="115"/>
      <c r="D1" s="115"/>
      <c r="E1" s="115"/>
    </row>
    <row r="2" spans="1:5" x14ac:dyDescent="0.25">
      <c r="A2" s="115"/>
      <c r="B2" s="115"/>
      <c r="C2" s="115"/>
      <c r="D2" s="115"/>
      <c r="E2" s="115"/>
    </row>
    <row r="3" spans="1:5" ht="25.5" customHeight="1" x14ac:dyDescent="0.25">
      <c r="A3" s="115"/>
      <c r="B3" s="148" t="str">
        <f>_市町村 &amp; "の観光による経済波及効果"</f>
        <v>ほっかい市の観光による経済波及効果</v>
      </c>
      <c r="C3" s="115"/>
      <c r="D3" s="115"/>
      <c r="E3" s="115"/>
    </row>
    <row r="4" spans="1:5" x14ac:dyDescent="0.25">
      <c r="A4" s="115"/>
      <c r="B4" s="115"/>
      <c r="C4" s="115"/>
      <c r="D4" s="115"/>
      <c r="E4" s="115"/>
    </row>
    <row r="5" spans="1:5" x14ac:dyDescent="0.25">
      <c r="A5" s="115"/>
      <c r="B5" s="115"/>
      <c r="C5" s="115"/>
      <c r="D5" s="115"/>
      <c r="E5" s="115"/>
    </row>
    <row r="6" spans="1:5" x14ac:dyDescent="0.25">
      <c r="A6" s="115"/>
      <c r="B6" s="115"/>
      <c r="C6" s="115"/>
      <c r="D6" s="115"/>
      <c r="E6" s="115"/>
    </row>
    <row r="7" spans="1:5" x14ac:dyDescent="0.25">
      <c r="A7" s="115"/>
      <c r="B7" s="115"/>
      <c r="C7" s="115"/>
      <c r="D7" s="115"/>
      <c r="E7" s="115"/>
    </row>
    <row r="9" spans="1:5" x14ac:dyDescent="0.25">
      <c r="B9" s="249"/>
    </row>
  </sheetData>
  <phoneticPr fontId="3"/>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C2:F22"/>
  <sheetViews>
    <sheetView zoomScale="80" zoomScaleNormal="80" workbookViewId="0"/>
  </sheetViews>
  <sheetFormatPr defaultRowHeight="15.75" x14ac:dyDescent="0.25"/>
  <cols>
    <col min="2" max="2" width="3.33203125" customWidth="1"/>
    <col min="3" max="5" width="20.5546875" customWidth="1"/>
    <col min="6" max="6" width="21.5546875" customWidth="1"/>
    <col min="7" max="7" width="4" customWidth="1"/>
  </cols>
  <sheetData>
    <row r="2" spans="3:6" ht="11.25" customHeight="1" x14ac:dyDescent="0.25"/>
    <row r="3" spans="3:6" ht="21.75" customHeight="1" x14ac:dyDescent="0.25">
      <c r="C3" s="151" t="s">
        <v>234</v>
      </c>
      <c r="D3" s="152"/>
      <c r="E3" s="153" t="str">
        <f>FIXED(計算!$D$825, 0, FALSE) &amp; "人"</f>
        <v>1,000,000人</v>
      </c>
      <c r="F3" s="154"/>
    </row>
    <row r="4" spans="3:6" ht="21.75" customHeight="1" x14ac:dyDescent="0.25">
      <c r="C4" s="151" t="s">
        <v>235</v>
      </c>
      <c r="D4" s="152"/>
      <c r="E4" s="153" t="str">
        <f>FIXED(計算!$F$825, 0, FALSE) &amp; "百万円"</f>
        <v>8,805百万円</v>
      </c>
      <c r="F4" s="154"/>
    </row>
    <row r="5" spans="3:6" ht="21.75" customHeight="1" x14ac:dyDescent="0.25">
      <c r="C5" s="85"/>
      <c r="D5" s="85" t="s">
        <v>545</v>
      </c>
      <c r="E5" s="85" t="s">
        <v>398</v>
      </c>
      <c r="F5" s="155" t="s">
        <v>399</v>
      </c>
    </row>
    <row r="6" spans="3:6" ht="21.75" hidden="1" customHeight="1" x14ac:dyDescent="0.25">
      <c r="C6" s="85" t="str">
        <f>計算!B826</f>
        <v>総数</v>
      </c>
      <c r="D6" s="156">
        <f>計算!D826</f>
        <v>1000000</v>
      </c>
      <c r="E6" s="156">
        <f>計算!E826</f>
        <v>9753.3135284085201</v>
      </c>
      <c r="F6" s="157">
        <f>計算!F826</f>
        <v>9753.3135284085201</v>
      </c>
    </row>
    <row r="7" spans="3:6" ht="21.75" customHeight="1" x14ac:dyDescent="0.25">
      <c r="C7" s="85" t="str">
        <f>計算!B827</f>
        <v>日帰り客</v>
      </c>
      <c r="D7" s="156">
        <f>計算!D827</f>
        <v>750000</v>
      </c>
      <c r="E7" s="156">
        <f>計算!E827</f>
        <v>6656.0228180061367</v>
      </c>
      <c r="F7" s="157">
        <f>計算!F827</f>
        <v>4992.0171135046021</v>
      </c>
    </row>
    <row r="8" spans="3:6" ht="21.75" customHeight="1" x14ac:dyDescent="0.25">
      <c r="C8" s="85" t="str">
        <f>計算!B828</f>
        <v>宿泊客</v>
      </c>
      <c r="D8" s="156">
        <f>計算!D828</f>
        <v>250000</v>
      </c>
      <c r="E8" s="156">
        <f>計算!E828</f>
        <v>15253.675279803023</v>
      </c>
      <c r="F8" s="157">
        <f>計算!F828</f>
        <v>3813.4188199507557</v>
      </c>
    </row>
    <row r="9" spans="3:6" ht="21.75" customHeight="1" x14ac:dyDescent="0.25">
      <c r="C9" s="85" t="str">
        <f>計算!B829</f>
        <v>道内客</v>
      </c>
      <c r="D9" s="156">
        <f>計算!D829</f>
        <v>800000</v>
      </c>
      <c r="E9" s="156">
        <f>計算!E829</f>
        <v>7662.8858120850437</v>
      </c>
      <c r="F9" s="157">
        <f>計算!F829</f>
        <v>6130.3086496680344</v>
      </c>
    </row>
    <row r="10" spans="3:6" ht="21.75" customHeight="1" x14ac:dyDescent="0.25">
      <c r="C10" s="85" t="str">
        <f>計算!B830</f>
        <v>道外客</v>
      </c>
      <c r="D10" s="156">
        <f>計算!D830</f>
        <v>200000</v>
      </c>
      <c r="E10" s="156">
        <f>計算!E830</f>
        <v>27790.458351693775</v>
      </c>
      <c r="F10" s="157">
        <f>計算!F830</f>
        <v>5558.0916703387538</v>
      </c>
    </row>
    <row r="11" spans="3:6" ht="21.75" customHeight="1" x14ac:dyDescent="0.25">
      <c r="C11" s="85" t="str">
        <f>計算!B831</f>
        <v>外国人客</v>
      </c>
      <c r="D11" s="156">
        <f>計算!D831</f>
        <v>0</v>
      </c>
      <c r="E11" s="156">
        <f>計算!E831</f>
        <v>0</v>
      </c>
      <c r="F11" s="157">
        <f>計算!F831</f>
        <v>0</v>
      </c>
    </row>
    <row r="12" spans="3:6" ht="21.75" hidden="1" customHeight="1" x14ac:dyDescent="0.25">
      <c r="C12" s="85">
        <f>計算!B832</f>
        <v>0</v>
      </c>
      <c r="D12" s="156">
        <f>計算!D832</f>
        <v>0</v>
      </c>
      <c r="E12" s="156">
        <f>計算!E832</f>
        <v>0</v>
      </c>
      <c r="F12" s="157">
        <f>計算!F832</f>
        <v>0</v>
      </c>
    </row>
    <row r="13" spans="3:6" ht="21.75" hidden="1" customHeight="1" x14ac:dyDescent="0.25">
      <c r="C13" s="85">
        <f>計算!B833</f>
        <v>0</v>
      </c>
      <c r="D13" s="156">
        <f>計算!D833</f>
        <v>0</v>
      </c>
      <c r="E13" s="156">
        <f>計算!E833</f>
        <v>0</v>
      </c>
      <c r="F13" s="157">
        <f>計算!F833</f>
        <v>0</v>
      </c>
    </row>
    <row r="14" spans="3:6" ht="21.75" hidden="1" customHeight="1" x14ac:dyDescent="0.25">
      <c r="C14" s="85">
        <f>計算!B834</f>
        <v>0</v>
      </c>
      <c r="D14" s="156">
        <f>計算!D834</f>
        <v>0</v>
      </c>
      <c r="E14" s="156">
        <f>計算!E834</f>
        <v>0</v>
      </c>
      <c r="F14" s="157">
        <f>計算!F834</f>
        <v>0</v>
      </c>
    </row>
    <row r="15" spans="3:6" ht="21.75" hidden="1" customHeight="1" x14ac:dyDescent="0.25">
      <c r="C15" s="85">
        <f>計算!B835</f>
        <v>0</v>
      </c>
      <c r="D15" s="156">
        <f>計算!D835</f>
        <v>0</v>
      </c>
      <c r="E15" s="156">
        <f>計算!E835</f>
        <v>0</v>
      </c>
      <c r="F15" s="157">
        <f>計算!F835</f>
        <v>0</v>
      </c>
    </row>
    <row r="16" spans="3:6" ht="21.75" hidden="1" customHeight="1" x14ac:dyDescent="0.25">
      <c r="C16" s="85">
        <f>計算!B836</f>
        <v>0</v>
      </c>
      <c r="D16" s="156">
        <f>計算!D836</f>
        <v>0</v>
      </c>
      <c r="E16" s="156">
        <f>計算!E836</f>
        <v>0</v>
      </c>
      <c r="F16" s="157">
        <f>計算!F836</f>
        <v>0</v>
      </c>
    </row>
    <row r="17" spans="3:6" ht="21.75" hidden="1" customHeight="1" x14ac:dyDescent="0.25">
      <c r="C17" s="85">
        <f>計算!B837</f>
        <v>0</v>
      </c>
      <c r="D17" s="156">
        <f>計算!D837</f>
        <v>0</v>
      </c>
      <c r="E17" s="156">
        <f>計算!E837</f>
        <v>0</v>
      </c>
      <c r="F17" s="157">
        <f>計算!F837</f>
        <v>0</v>
      </c>
    </row>
    <row r="18" spans="3:6" ht="21.75" hidden="1" customHeight="1" x14ac:dyDescent="0.25">
      <c r="C18" s="85">
        <f>計算!B838</f>
        <v>0</v>
      </c>
      <c r="D18" s="156">
        <f>計算!D838</f>
        <v>0</v>
      </c>
      <c r="E18" s="156">
        <f>計算!E838</f>
        <v>0</v>
      </c>
      <c r="F18" s="157">
        <f>計算!F838</f>
        <v>0</v>
      </c>
    </row>
    <row r="19" spans="3:6" ht="21.75" hidden="1" customHeight="1" x14ac:dyDescent="0.25">
      <c r="C19" s="85">
        <f>計算!B839</f>
        <v>0</v>
      </c>
      <c r="D19" s="156">
        <f>計算!D839</f>
        <v>0</v>
      </c>
      <c r="E19" s="156">
        <f>計算!E839</f>
        <v>0</v>
      </c>
      <c r="F19" s="157">
        <f>計算!F839</f>
        <v>0</v>
      </c>
    </row>
    <row r="20" spans="3:6" ht="21.75" hidden="1" customHeight="1" x14ac:dyDescent="0.25">
      <c r="C20" s="85">
        <f>計算!B840</f>
        <v>0</v>
      </c>
      <c r="D20" s="156">
        <f>計算!D840</f>
        <v>0</v>
      </c>
      <c r="E20" s="156">
        <f>計算!E840</f>
        <v>0</v>
      </c>
      <c r="F20" s="157">
        <f>計算!F840</f>
        <v>0</v>
      </c>
    </row>
    <row r="21" spans="3:6" ht="11.25" customHeight="1" x14ac:dyDescent="0.25"/>
    <row r="22" spans="3:6" x14ac:dyDescent="0.25">
      <c r="C22" s="115"/>
    </row>
  </sheetData>
  <phoneticPr fontId="3"/>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B2:G10"/>
  <sheetViews>
    <sheetView zoomScale="80" zoomScaleNormal="80" workbookViewId="0">
      <selection activeCell="D20" sqref="D20"/>
    </sheetView>
  </sheetViews>
  <sheetFormatPr defaultRowHeight="15.75" x14ac:dyDescent="0.25"/>
  <cols>
    <col min="2" max="2" width="14.6640625" customWidth="1"/>
    <col min="3" max="7" width="14.77734375" customWidth="1"/>
  </cols>
  <sheetData>
    <row r="2" spans="2:7" ht="21.75" customHeight="1" x14ac:dyDescent="0.25">
      <c r="B2" s="158" t="s">
        <v>239</v>
      </c>
      <c r="C2" s="159"/>
      <c r="D2" s="123" t="str">
        <f ca="1">FIXED(C10, 0, FALSE) &amp; "百万円発生"</f>
        <v>11,760百万円発生</v>
      </c>
      <c r="E2" s="123"/>
      <c r="F2" s="123"/>
      <c r="G2" s="160"/>
    </row>
    <row r="3" spans="2:7" ht="21.75" customHeight="1" x14ac:dyDescent="0.25">
      <c r="B3" s="158" t="s">
        <v>893</v>
      </c>
      <c r="C3" s="159"/>
      <c r="D3" s="123" t="str">
        <f ca="1">FIXED(D7, 0, FALSE) &amp; "百万円押し上げ"</f>
        <v>4,597百万円押し上げ</v>
      </c>
      <c r="E3" s="123"/>
      <c r="F3" s="123"/>
      <c r="G3" s="160"/>
    </row>
    <row r="4" spans="2:7" ht="21.75" customHeight="1" x14ac:dyDescent="0.25">
      <c r="B4" s="158" t="s">
        <v>240</v>
      </c>
      <c r="C4" s="159"/>
      <c r="D4" s="123" t="str">
        <f ca="1">FIXED(F10, 0, FALSE) &amp; "人／年の新規雇用者を誘発"</f>
        <v>865人／年の新規雇用者を誘発</v>
      </c>
      <c r="E4" s="123"/>
      <c r="F4" s="123"/>
      <c r="G4" s="160"/>
    </row>
    <row r="5" spans="2:7" ht="21.75" customHeight="1" x14ac:dyDescent="0.25">
      <c r="B5" s="158" t="s">
        <v>241</v>
      </c>
      <c r="C5" s="159"/>
      <c r="D5" s="123" t="str">
        <f ca="1">FIXED(G10, 0, FALSE) &amp; "百万円の税収効果"</f>
        <v>198百万円の税収効果</v>
      </c>
      <c r="E5" s="123"/>
      <c r="F5" s="123"/>
      <c r="G5" s="160"/>
    </row>
    <row r="6" spans="2:7" ht="31.5" x14ac:dyDescent="0.25">
      <c r="B6" s="85"/>
      <c r="C6" s="573" t="s">
        <v>786</v>
      </c>
      <c r="D6" s="573" t="s">
        <v>787</v>
      </c>
      <c r="E6" s="573" t="s">
        <v>788</v>
      </c>
      <c r="F6" s="573" t="s">
        <v>790</v>
      </c>
      <c r="G6" s="573" t="s">
        <v>789</v>
      </c>
    </row>
    <row r="7" spans="2:7" ht="21.75" customHeight="1" x14ac:dyDescent="0.25">
      <c r="B7" s="85" t="s">
        <v>242</v>
      </c>
      <c r="C7" s="156">
        <f ca="1">_生産誘発_直接_合計</f>
        <v>7787.457007857829</v>
      </c>
      <c r="D7" s="156">
        <f ca="1">_付加価値_直接_合計</f>
        <v>4597.4181418213302</v>
      </c>
      <c r="E7" s="156">
        <f ca="1">_所得_直接_合計</f>
        <v>2712.4158054770028</v>
      </c>
      <c r="F7" s="156">
        <f ca="1">_雇用_直接_合計</f>
        <v>624.21199060407469</v>
      </c>
      <c r="G7" s="156">
        <f ca="1">_税収_直接_合計</f>
        <v>137.22693401508459</v>
      </c>
    </row>
    <row r="8" spans="2:7" ht="21.75" customHeight="1" x14ac:dyDescent="0.25">
      <c r="B8" s="85" t="s">
        <v>546</v>
      </c>
      <c r="C8" s="156">
        <f ca="1">_生産誘発_一次_合計</f>
        <v>2193.5328400423668</v>
      </c>
      <c r="D8" s="156">
        <f ca="1">_付加価値_一次_合計</f>
        <v>1144.9675904405156</v>
      </c>
      <c r="E8" s="156">
        <f ca="1">_所得_一次_合計</f>
        <v>561.32975414820282</v>
      </c>
      <c r="F8" s="156">
        <f ca="1">_雇用_一次_合計</f>
        <v>125.87519086230003</v>
      </c>
      <c r="G8" s="156">
        <f ca="1">_税収_一次_合計</f>
        <v>33.069903563740809</v>
      </c>
    </row>
    <row r="9" spans="2:7" ht="21.75" customHeight="1" x14ac:dyDescent="0.25">
      <c r="B9" s="85" t="s">
        <v>547</v>
      </c>
      <c r="C9" s="156">
        <f ca="1">_生産誘発_二次_合計</f>
        <v>1779.060842833125</v>
      </c>
      <c r="D9" s="156">
        <f ca="1">_付加価値_二次_合計</f>
        <v>1070.5263715327235</v>
      </c>
      <c r="E9" s="156">
        <f ca="1">_所得_二次_合計</f>
        <v>478.06404489208262</v>
      </c>
      <c r="F9" s="156">
        <f ca="1">_雇用_二次_合計</f>
        <v>114.65277953055892</v>
      </c>
      <c r="G9" s="156">
        <f ca="1">_税収_二次_合計</f>
        <v>27.449317452497972</v>
      </c>
    </row>
    <row r="10" spans="2:7" ht="21.75" customHeight="1" x14ac:dyDescent="0.25">
      <c r="B10" s="155" t="s">
        <v>243</v>
      </c>
      <c r="C10" s="157">
        <f ca="1">SUM(C$7:C$9)</f>
        <v>11760.050690733322</v>
      </c>
      <c r="D10" s="157">
        <f t="shared" ref="D10:G10" ca="1" si="0">SUM(D$7:D$9)</f>
        <v>6812.9121037945697</v>
      </c>
      <c r="E10" s="157">
        <f t="shared" ca="1" si="0"/>
        <v>3751.8096045172883</v>
      </c>
      <c r="F10" s="157">
        <f t="shared" ca="1" si="0"/>
        <v>864.73996099693363</v>
      </c>
      <c r="G10" s="157">
        <f t="shared" ca="1" si="0"/>
        <v>197.74615503132338</v>
      </c>
    </row>
  </sheetData>
  <phoneticPr fontId="3"/>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C16"/>
  <sheetViews>
    <sheetView workbookViewId="0">
      <selection activeCell="C4" sqref="C4"/>
    </sheetView>
  </sheetViews>
  <sheetFormatPr defaultRowHeight="15.75" x14ac:dyDescent="0.25"/>
  <cols>
    <col min="2" max="2" width="16.21875" customWidth="1"/>
    <col min="3" max="3" width="14.5546875" customWidth="1"/>
  </cols>
  <sheetData>
    <row r="3" spans="2:3" x14ac:dyDescent="0.25">
      <c r="B3" s="601" t="str">
        <f>入力!C855</f>
        <v>平成28年</v>
      </c>
      <c r="C3" s="601" t="s">
        <v>826</v>
      </c>
    </row>
    <row r="4" spans="2:3" x14ac:dyDescent="0.25">
      <c r="B4" s="602" t="s">
        <v>289</v>
      </c>
      <c r="C4" s="604">
        <f>入力!C859</f>
        <v>0</v>
      </c>
    </row>
    <row r="5" spans="2:3" x14ac:dyDescent="0.25">
      <c r="B5" s="602" t="s">
        <v>5</v>
      </c>
      <c r="C5" s="604">
        <f>入力!C860</f>
        <v>0</v>
      </c>
    </row>
    <row r="6" spans="2:3" x14ac:dyDescent="0.25">
      <c r="B6" s="602" t="s">
        <v>6</v>
      </c>
      <c r="C6" s="604">
        <f>入力!C861</f>
        <v>0</v>
      </c>
    </row>
    <row r="7" spans="2:3" x14ac:dyDescent="0.25">
      <c r="B7" s="602" t="s">
        <v>244</v>
      </c>
      <c r="C7" s="604">
        <f>入力!C862</f>
        <v>0</v>
      </c>
    </row>
    <row r="8" spans="2:3" x14ac:dyDescent="0.25">
      <c r="B8" s="602" t="s">
        <v>290</v>
      </c>
      <c r="C8" s="604">
        <f>入力!C863</f>
        <v>0</v>
      </c>
    </row>
    <row r="9" spans="2:3" x14ac:dyDescent="0.25">
      <c r="B9" s="602" t="s">
        <v>832</v>
      </c>
      <c r="C9" s="604">
        <f>入力!C864</f>
        <v>0</v>
      </c>
    </row>
    <row r="10" spans="2:3" x14ac:dyDescent="0.25">
      <c r="B10" s="602" t="s">
        <v>291</v>
      </c>
      <c r="C10" s="604">
        <f>入力!C865</f>
        <v>0</v>
      </c>
    </row>
    <row r="11" spans="2:3" x14ac:dyDescent="0.25">
      <c r="B11" s="602" t="s">
        <v>118</v>
      </c>
      <c r="C11" s="604">
        <f>入力!C866</f>
        <v>0</v>
      </c>
    </row>
    <row r="12" spans="2:3" x14ac:dyDescent="0.25">
      <c r="B12" s="602" t="s">
        <v>248</v>
      </c>
      <c r="C12" s="604">
        <f>入力!C867</f>
        <v>0</v>
      </c>
    </row>
    <row r="13" spans="2:3" x14ac:dyDescent="0.25">
      <c r="B13" s="602" t="s">
        <v>292</v>
      </c>
      <c r="C13" s="604">
        <f>入力!C868</f>
        <v>0</v>
      </c>
    </row>
    <row r="14" spans="2:3" x14ac:dyDescent="0.25">
      <c r="B14" s="602" t="s">
        <v>150</v>
      </c>
      <c r="C14" s="604">
        <f>入力!C869</f>
        <v>0</v>
      </c>
    </row>
    <row r="15" spans="2:3" x14ac:dyDescent="0.25">
      <c r="B15" s="602" t="s">
        <v>293</v>
      </c>
      <c r="C15" s="604">
        <f>入力!C870</f>
        <v>0</v>
      </c>
    </row>
    <row r="16" spans="2:3" x14ac:dyDescent="0.25">
      <c r="B16" s="602" t="s">
        <v>174</v>
      </c>
      <c r="C16" s="604">
        <f>入力!C871</f>
        <v>0</v>
      </c>
    </row>
  </sheetData>
  <phoneticPr fontId="3"/>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I247"/>
  <sheetViews>
    <sheetView showGridLines="0" zoomScale="80" zoomScaleNormal="80" workbookViewId="0">
      <selection activeCell="I5" sqref="I5:I6"/>
    </sheetView>
  </sheetViews>
  <sheetFormatPr defaultRowHeight="15.75" x14ac:dyDescent="0.25"/>
  <cols>
    <col min="8" max="8" width="11.109375" customWidth="1"/>
    <col min="9" max="9" width="12.109375" customWidth="1"/>
    <col min="10" max="10" width="1.33203125" customWidth="1"/>
  </cols>
  <sheetData>
    <row r="1" spans="1:9" ht="31.5" x14ac:dyDescent="0.25">
      <c r="B1" s="76" t="s">
        <v>572</v>
      </c>
      <c r="C1" s="76" t="s">
        <v>369</v>
      </c>
      <c r="D1" s="76" t="s">
        <v>400</v>
      </c>
      <c r="E1" s="76" t="s">
        <v>447</v>
      </c>
      <c r="F1" s="76" t="s">
        <v>448</v>
      </c>
      <c r="G1" s="76" t="s">
        <v>431</v>
      </c>
      <c r="H1" s="76" t="s">
        <v>432</v>
      </c>
      <c r="I1" s="76" t="s">
        <v>449</v>
      </c>
    </row>
    <row r="2" spans="1:9" ht="31.5" x14ac:dyDescent="0.25">
      <c r="B2" s="76" t="s">
        <v>571</v>
      </c>
      <c r="C2" s="301">
        <f t="shared" ref="C2:I2" si="0">MATCH(C$1, 波及効果項目, 0)-1</f>
        <v>2</v>
      </c>
      <c r="D2" s="301">
        <f t="shared" si="0"/>
        <v>4</v>
      </c>
      <c r="E2" s="301">
        <f t="shared" si="0"/>
        <v>14</v>
      </c>
      <c r="F2" s="301">
        <f t="shared" si="0"/>
        <v>24</v>
      </c>
      <c r="G2" s="301">
        <f t="shared" si="0"/>
        <v>32</v>
      </c>
      <c r="H2" s="301">
        <f t="shared" si="0"/>
        <v>33</v>
      </c>
      <c r="I2" s="301">
        <f t="shared" si="0"/>
        <v>34</v>
      </c>
    </row>
    <row r="4" spans="1:9" x14ac:dyDescent="0.25">
      <c r="B4" s="1"/>
      <c r="C4" s="1"/>
      <c r="D4" s="1"/>
      <c r="E4" s="1"/>
      <c r="F4" s="1"/>
      <c r="G4" s="1"/>
      <c r="H4" s="1"/>
      <c r="I4" s="127" t="s">
        <v>827</v>
      </c>
    </row>
    <row r="5" spans="1:9" ht="13.5" customHeight="1" x14ac:dyDescent="0.25">
      <c r="B5" s="832" t="s">
        <v>0</v>
      </c>
      <c r="C5" s="58" t="s">
        <v>186</v>
      </c>
      <c r="D5" s="128" t="s">
        <v>184</v>
      </c>
      <c r="E5" s="128"/>
      <c r="F5" s="128"/>
      <c r="G5" s="128"/>
      <c r="H5" s="830" t="s">
        <v>191</v>
      </c>
      <c r="I5" s="830" t="s">
        <v>192</v>
      </c>
    </row>
    <row r="6" spans="1:9" s="44" customFormat="1" ht="27" x14ac:dyDescent="0.25">
      <c r="B6" s="833"/>
      <c r="C6" s="59" t="s">
        <v>175</v>
      </c>
      <c r="D6" s="59" t="s">
        <v>176</v>
      </c>
      <c r="E6" s="59" t="s">
        <v>188</v>
      </c>
      <c r="F6" s="59" t="s">
        <v>189</v>
      </c>
      <c r="G6" s="59" t="s">
        <v>190</v>
      </c>
      <c r="H6" s="831"/>
      <c r="I6" s="831"/>
    </row>
    <row r="7" spans="1:9" x14ac:dyDescent="0.25">
      <c r="A7">
        <v>1</v>
      </c>
      <c r="B7" s="828" t="str">
        <f>INDEX(分類_出力, (ROW()-5)/2, 0)</f>
        <v>農業</v>
      </c>
      <c r="C7" s="98">
        <f t="shared" ref="C7:C69" si="1">VLOOKUP($B7, 波及効果表, C$2, FALSE)</f>
        <v>279.40940047847329</v>
      </c>
      <c r="D7" s="98">
        <f t="shared" ref="D7:I7" ca="1" si="2">VLOOKUP($B7, 波及効果表, D$2, FALSE)</f>
        <v>205.65447313340246</v>
      </c>
      <c r="E7" s="98">
        <f t="shared" ca="1" si="2"/>
        <v>71.379036070068196</v>
      </c>
      <c r="F7" s="98">
        <f t="shared" ca="1" si="2"/>
        <v>27.168498192856276</v>
      </c>
      <c r="G7" s="98">
        <f t="shared" ca="1" si="2"/>
        <v>304.20200739632696</v>
      </c>
      <c r="H7" s="98">
        <f t="shared" ca="1" si="2"/>
        <v>131.52502179700303</v>
      </c>
      <c r="I7" s="95">
        <f t="shared" ca="1" si="2"/>
        <v>25.762781882766319</v>
      </c>
    </row>
    <row r="8" spans="1:9" ht="7.5" customHeight="1" x14ac:dyDescent="0.25">
      <c r="B8" s="829"/>
      <c r="C8" s="125">
        <f>C7</f>
        <v>279.40940047847329</v>
      </c>
      <c r="D8" s="125">
        <f t="shared" ref="D8:I8" ca="1" si="3">D7</f>
        <v>205.65447313340246</v>
      </c>
      <c r="E8" s="125">
        <f t="shared" ca="1" si="3"/>
        <v>71.379036070068196</v>
      </c>
      <c r="F8" s="125">
        <f t="shared" ca="1" si="3"/>
        <v>27.168498192856276</v>
      </c>
      <c r="G8" s="125">
        <f t="shared" ca="1" si="3"/>
        <v>304.20200739632696</v>
      </c>
      <c r="H8" s="125">
        <f t="shared" ca="1" si="3"/>
        <v>131.52502179700303</v>
      </c>
      <c r="I8" s="125">
        <f t="shared" ca="1" si="3"/>
        <v>25.762781882766319</v>
      </c>
    </row>
    <row r="9" spans="1:9" x14ac:dyDescent="0.25">
      <c r="A9">
        <v>2</v>
      </c>
      <c r="B9" s="828" t="str">
        <f>INDEX(分類_出力, (ROW()-5)/2, 0)</f>
        <v>林業</v>
      </c>
      <c r="C9" s="96">
        <f t="shared" si="1"/>
        <v>0</v>
      </c>
      <c r="D9" s="96">
        <f t="shared" ref="D9:I9" ca="1" si="4">VLOOKUP($B9, 波及効果表, D$2, FALSE)</f>
        <v>0</v>
      </c>
      <c r="E9" s="96">
        <f t="shared" ca="1" si="4"/>
        <v>3.1693722369553292</v>
      </c>
      <c r="F9" s="96">
        <f t="shared" ca="1" si="4"/>
        <v>1.6617233876435642</v>
      </c>
      <c r="G9" s="96">
        <f t="shared" ca="1" si="4"/>
        <v>4.831095624598893</v>
      </c>
      <c r="H9" s="96">
        <f t="shared" ca="1" si="4"/>
        <v>2.9874963704304163</v>
      </c>
      <c r="I9" s="96">
        <f t="shared" ca="1" si="4"/>
        <v>1.1162423462412203</v>
      </c>
    </row>
    <row r="10" spans="1:9" ht="7.5" customHeight="1" x14ac:dyDescent="0.25">
      <c r="B10" s="829"/>
      <c r="C10" s="125">
        <f>C9</f>
        <v>0</v>
      </c>
      <c r="D10" s="125">
        <f t="shared" ref="D10" ca="1" si="5">D9</f>
        <v>0</v>
      </c>
      <c r="E10" s="125">
        <f t="shared" ref="E10" ca="1" si="6">E9</f>
        <v>3.1693722369553292</v>
      </c>
      <c r="F10" s="125">
        <f t="shared" ref="F10" ca="1" si="7">F9</f>
        <v>1.6617233876435642</v>
      </c>
      <c r="G10" s="125">
        <f t="shared" ref="G10" ca="1" si="8">G9</f>
        <v>4.831095624598893</v>
      </c>
      <c r="H10" s="125">
        <f t="shared" ref="H10" ca="1" si="9">H9</f>
        <v>2.9874963704304163</v>
      </c>
      <c r="I10" s="125">
        <f t="shared" ref="I10" ca="1" si="10">I9</f>
        <v>1.1162423462412203</v>
      </c>
    </row>
    <row r="11" spans="1:9" x14ac:dyDescent="0.25">
      <c r="A11">
        <v>3</v>
      </c>
      <c r="B11" s="828" t="str">
        <f>INDEX(分類_出力, (ROW()-5)/2, 0)</f>
        <v>漁業</v>
      </c>
      <c r="C11" s="96">
        <f t="shared" si="1"/>
        <v>817.52821079006799</v>
      </c>
      <c r="D11" s="96">
        <f t="shared" ref="D11:I11" ca="1" si="11">VLOOKUP($B11, 波及効果表, D$2, FALSE)</f>
        <v>633.96238448432996</v>
      </c>
      <c r="E11" s="96">
        <f t="shared" ca="1" si="11"/>
        <v>21.437353362512873</v>
      </c>
      <c r="F11" s="96">
        <f t="shared" ca="1" si="11"/>
        <v>4.6685414499044233</v>
      </c>
      <c r="G11" s="96">
        <f t="shared" ca="1" si="11"/>
        <v>660.06827929674728</v>
      </c>
      <c r="H11" s="96">
        <f t="shared" ca="1" si="11"/>
        <v>356.51053696670971</v>
      </c>
      <c r="I11" s="96">
        <f t="shared" ca="1" si="11"/>
        <v>132.51503381438593</v>
      </c>
    </row>
    <row r="12" spans="1:9" ht="7.5" customHeight="1" x14ac:dyDescent="0.25">
      <c r="B12" s="829"/>
      <c r="C12" s="125">
        <f>C11</f>
        <v>817.52821079006799</v>
      </c>
      <c r="D12" s="125">
        <f t="shared" ref="D12" ca="1" si="12">D11</f>
        <v>633.96238448432996</v>
      </c>
      <c r="E12" s="125">
        <f t="shared" ref="E12" ca="1" si="13">E11</f>
        <v>21.437353362512873</v>
      </c>
      <c r="F12" s="125">
        <f t="shared" ref="F12" ca="1" si="14">F11</f>
        <v>4.6685414499044233</v>
      </c>
      <c r="G12" s="125">
        <f t="shared" ref="G12" ca="1" si="15">G11</f>
        <v>660.06827929674728</v>
      </c>
      <c r="H12" s="125">
        <f t="shared" ref="H12" ca="1" si="16">H11</f>
        <v>356.51053696670971</v>
      </c>
      <c r="I12" s="125">
        <f t="shared" ref="I12" ca="1" si="17">I11</f>
        <v>132.51503381438593</v>
      </c>
    </row>
    <row r="13" spans="1:9" x14ac:dyDescent="0.25">
      <c r="A13">
        <v>4</v>
      </c>
      <c r="B13" s="828" t="str">
        <f>INDEX(分類_出力, (ROW()-5)/2, 0)</f>
        <v>鉱業</v>
      </c>
      <c r="C13" s="96">
        <f t="shared" si="1"/>
        <v>0</v>
      </c>
      <c r="D13" s="96">
        <f t="shared" ref="D13:I13" ca="1" si="18">VLOOKUP($B13, 波及効果表, D$2, FALSE)</f>
        <v>0</v>
      </c>
      <c r="E13" s="96">
        <f t="shared" ca="1" si="18"/>
        <v>83.226725255660455</v>
      </c>
      <c r="F13" s="96">
        <f t="shared" ca="1" si="18"/>
        <v>43.856688449736332</v>
      </c>
      <c r="G13" s="96">
        <f t="shared" ca="1" si="18"/>
        <v>127.08341370539679</v>
      </c>
      <c r="H13" s="96">
        <f t="shared" ca="1" si="18"/>
        <v>65.690817519837225</v>
      </c>
      <c r="I13" s="96">
        <f t="shared" ca="1" si="18"/>
        <v>24.10531276417532</v>
      </c>
    </row>
    <row r="14" spans="1:9" ht="7.5" customHeight="1" x14ac:dyDescent="0.25">
      <c r="B14" s="829"/>
      <c r="C14" s="125">
        <f>C13</f>
        <v>0</v>
      </c>
      <c r="D14" s="125">
        <f t="shared" ref="D14" ca="1" si="19">D13</f>
        <v>0</v>
      </c>
      <c r="E14" s="125">
        <f t="shared" ref="E14" ca="1" si="20">E13</f>
        <v>83.226725255660455</v>
      </c>
      <c r="F14" s="125">
        <f t="shared" ref="F14" ca="1" si="21">F13</f>
        <v>43.856688449736332</v>
      </c>
      <c r="G14" s="125">
        <f t="shared" ref="G14" ca="1" si="22">G13</f>
        <v>127.08341370539679</v>
      </c>
      <c r="H14" s="125">
        <f t="shared" ref="H14" ca="1" si="23">H13</f>
        <v>65.690817519837225</v>
      </c>
      <c r="I14" s="125">
        <f t="shared" ref="I14" ca="1" si="24">I13</f>
        <v>24.10531276417532</v>
      </c>
    </row>
    <row r="15" spans="1:9" x14ac:dyDescent="0.25">
      <c r="A15">
        <v>5</v>
      </c>
      <c r="B15" s="828" t="str">
        <f>INDEX(分類_出力, (ROW()-5)/2, 0)</f>
        <v>製造業</v>
      </c>
      <c r="C15" s="96">
        <f t="shared" si="1"/>
        <v>1027.48378672027</v>
      </c>
      <c r="D15" s="96">
        <f t="shared" ref="D15:I15" ca="1" si="25">VLOOKUP($B15, 波及効果表, D$2, FALSE)</f>
        <v>266.82561477354852</v>
      </c>
      <c r="E15" s="96">
        <f t="shared" ca="1" si="25"/>
        <v>540.97932529167463</v>
      </c>
      <c r="F15" s="96">
        <f t="shared" ca="1" si="25"/>
        <v>292.94995556685376</v>
      </c>
      <c r="G15" s="96">
        <f t="shared" ca="1" si="25"/>
        <v>1100.754895632077</v>
      </c>
      <c r="H15" s="96">
        <f t="shared" ca="1" si="25"/>
        <v>322.30165385034161</v>
      </c>
      <c r="I15" s="96">
        <f t="shared" ca="1" si="25"/>
        <v>127.9204301873888</v>
      </c>
    </row>
    <row r="16" spans="1:9" ht="7.5" customHeight="1" x14ac:dyDescent="0.25">
      <c r="B16" s="829"/>
      <c r="C16" s="125">
        <f>C15</f>
        <v>1027.48378672027</v>
      </c>
      <c r="D16" s="125">
        <f t="shared" ref="D16" ca="1" si="26">D15</f>
        <v>266.82561477354852</v>
      </c>
      <c r="E16" s="125">
        <f t="shared" ref="E16" ca="1" si="27">E15</f>
        <v>540.97932529167463</v>
      </c>
      <c r="F16" s="125">
        <f t="shared" ref="F16" ca="1" si="28">F15</f>
        <v>292.94995556685376</v>
      </c>
      <c r="G16" s="125">
        <f t="shared" ref="G16" ca="1" si="29">G15</f>
        <v>1100.754895632077</v>
      </c>
      <c r="H16" s="125">
        <f t="shared" ref="H16" ca="1" si="30">H15</f>
        <v>322.30165385034161</v>
      </c>
      <c r="I16" s="125">
        <f t="shared" ref="I16" ca="1" si="31">I15</f>
        <v>127.9204301873888</v>
      </c>
    </row>
    <row r="17" spans="1:9" x14ac:dyDescent="0.25">
      <c r="A17">
        <v>6</v>
      </c>
      <c r="B17" s="828" t="str">
        <f>INDEX(分類_出力, (ROW()-5)/2, 0)</f>
        <v>建設業</v>
      </c>
      <c r="C17" s="96">
        <f t="shared" si="1"/>
        <v>0</v>
      </c>
      <c r="D17" s="96">
        <f t="shared" ref="D17:I17" ca="1" si="32">VLOOKUP($B17, 波及効果表, D$2, FALSE)</f>
        <v>0</v>
      </c>
      <c r="E17" s="96">
        <f t="shared" ca="1" si="32"/>
        <v>35.766059668198722</v>
      </c>
      <c r="F17" s="96">
        <f t="shared" ca="1" si="32"/>
        <v>0</v>
      </c>
      <c r="G17" s="96">
        <f t="shared" ca="1" si="32"/>
        <v>35.766059668198722</v>
      </c>
      <c r="H17" s="96">
        <f t="shared" ca="1" si="32"/>
        <v>16.343706380284601</v>
      </c>
      <c r="I17" s="96">
        <f t="shared" ca="1" si="32"/>
        <v>12.601704780617725</v>
      </c>
    </row>
    <row r="18" spans="1:9" ht="7.5" customHeight="1" x14ac:dyDescent="0.25">
      <c r="B18" s="834"/>
      <c r="C18" s="125">
        <f>C17</f>
        <v>0</v>
      </c>
      <c r="D18" s="125">
        <f t="shared" ref="D18" ca="1" si="33">D17</f>
        <v>0</v>
      </c>
      <c r="E18" s="125">
        <f t="shared" ref="E18" ca="1" si="34">E17</f>
        <v>35.766059668198722</v>
      </c>
      <c r="F18" s="125">
        <f t="shared" ref="F18" ca="1" si="35">F17</f>
        <v>0</v>
      </c>
      <c r="G18" s="125">
        <f t="shared" ref="G18" ca="1" si="36">G17</f>
        <v>35.766059668198722</v>
      </c>
      <c r="H18" s="125">
        <f t="shared" ref="H18" ca="1" si="37">H17</f>
        <v>16.343706380284601</v>
      </c>
      <c r="I18" s="125">
        <f t="shared" ref="I18" ca="1" si="38">I17</f>
        <v>12.601704780617725</v>
      </c>
    </row>
    <row r="19" spans="1:9" x14ac:dyDescent="0.25">
      <c r="A19">
        <v>7</v>
      </c>
      <c r="B19" s="828" t="str">
        <f>INDEX(分類_出力, (ROW()-5)/2, 0)</f>
        <v>電気・ガス・水道</v>
      </c>
      <c r="C19" s="96">
        <f t="shared" si="1"/>
        <v>0</v>
      </c>
      <c r="D19" s="96">
        <f t="shared" ref="D19:I19" ca="1" si="39">VLOOKUP($B19, 波及効果表, D$2, FALSE)</f>
        <v>0</v>
      </c>
      <c r="E19" s="96">
        <f t="shared" ca="1" si="39"/>
        <v>161.44460215470295</v>
      </c>
      <c r="F19" s="96">
        <f t="shared" ca="1" si="39"/>
        <v>73.789854369796672</v>
      </c>
      <c r="G19" s="96">
        <f t="shared" ca="1" si="39"/>
        <v>235.23445652449962</v>
      </c>
      <c r="H19" s="96">
        <f t="shared" ca="1" si="39"/>
        <v>112.42194848520624</v>
      </c>
      <c r="I19" s="96">
        <f t="shared" ca="1" si="39"/>
        <v>43.163575548377175</v>
      </c>
    </row>
    <row r="20" spans="1:9" ht="7.5" customHeight="1" x14ac:dyDescent="0.25">
      <c r="B20" s="829"/>
      <c r="C20" s="125">
        <f>C19</f>
        <v>0</v>
      </c>
      <c r="D20" s="125">
        <f t="shared" ref="D20" ca="1" si="40">D19</f>
        <v>0</v>
      </c>
      <c r="E20" s="125">
        <f t="shared" ref="E20" ca="1" si="41">E19</f>
        <v>161.44460215470295</v>
      </c>
      <c r="F20" s="125">
        <f t="shared" ref="F20" ca="1" si="42">F19</f>
        <v>73.789854369796672</v>
      </c>
      <c r="G20" s="125">
        <f t="shared" ref="G20" ca="1" si="43">G19</f>
        <v>235.23445652449962</v>
      </c>
      <c r="H20" s="125">
        <f t="shared" ref="H20" ca="1" si="44">H19</f>
        <v>112.42194848520624</v>
      </c>
      <c r="I20" s="125">
        <f t="shared" ref="I20" ca="1" si="45">I19</f>
        <v>43.163575548377175</v>
      </c>
    </row>
    <row r="21" spans="1:9" x14ac:dyDescent="0.25">
      <c r="A21">
        <v>8</v>
      </c>
      <c r="B21" s="828" t="str">
        <f>INDEX(分類_出力, (ROW()-5)/2, 0)</f>
        <v>商業</v>
      </c>
      <c r="C21" s="96">
        <f t="shared" si="1"/>
        <v>894.95150482355007</v>
      </c>
      <c r="D21" s="96">
        <f t="shared" ref="D21:I21" si="46">VLOOKUP($B21, 波及効果表, D$2, FALSE)</f>
        <v>894.95150482355007</v>
      </c>
      <c r="E21" s="96">
        <f t="shared" ca="1" si="46"/>
        <v>212.0447202360773</v>
      </c>
      <c r="F21" s="96">
        <f t="shared" ca="1" si="46"/>
        <v>359.58389211204457</v>
      </c>
      <c r="G21" s="96">
        <f t="shared" ca="1" si="46"/>
        <v>1466.5801171716719</v>
      </c>
      <c r="H21" s="96">
        <f t="shared" ca="1" si="46"/>
        <v>1020.3155796738245</v>
      </c>
      <c r="I21" s="96">
        <f t="shared" ca="1" si="46"/>
        <v>604.81853161893264</v>
      </c>
    </row>
    <row r="22" spans="1:9" ht="7.5" customHeight="1" x14ac:dyDescent="0.25">
      <c r="B22" s="829"/>
      <c r="C22" s="125">
        <f>C21</f>
        <v>894.95150482355007</v>
      </c>
      <c r="D22" s="125">
        <f t="shared" ref="D22" si="47">D21</f>
        <v>894.95150482355007</v>
      </c>
      <c r="E22" s="125">
        <f t="shared" ref="E22" ca="1" si="48">E21</f>
        <v>212.0447202360773</v>
      </c>
      <c r="F22" s="125">
        <f t="shared" ref="F22" ca="1" si="49">F21</f>
        <v>359.58389211204457</v>
      </c>
      <c r="G22" s="125">
        <f t="shared" ref="G22" ca="1" si="50">G21</f>
        <v>1466.5801171716719</v>
      </c>
      <c r="H22" s="125">
        <f t="shared" ref="H22" ca="1" si="51">H21</f>
        <v>1020.3155796738245</v>
      </c>
      <c r="I22" s="125">
        <f t="shared" ref="I22" ca="1" si="52">I21</f>
        <v>604.81853161893264</v>
      </c>
    </row>
    <row r="23" spans="1:9" x14ac:dyDescent="0.25">
      <c r="A23">
        <v>9</v>
      </c>
      <c r="B23" s="828" t="str">
        <f>INDEX(分類_出力, (ROW()-5)/2, 0)</f>
        <v>金融・保険・不動産</v>
      </c>
      <c r="C23" s="96">
        <f t="shared" si="1"/>
        <v>0</v>
      </c>
      <c r="D23" s="96">
        <f t="shared" ref="D23:I23" si="53">VLOOKUP($B23, 波及効果表, D$2, FALSE)</f>
        <v>0</v>
      </c>
      <c r="E23" s="96">
        <f t="shared" ca="1" si="53"/>
        <v>154.50861199433109</v>
      </c>
      <c r="F23" s="96">
        <f t="shared" ca="1" si="53"/>
        <v>418.24487879323942</v>
      </c>
      <c r="G23" s="96">
        <f t="shared" ca="1" si="53"/>
        <v>572.75349078757051</v>
      </c>
      <c r="H23" s="96">
        <f t="shared" ca="1" si="53"/>
        <v>443.4173003907448</v>
      </c>
      <c r="I23" s="96">
        <f t="shared" ca="1" si="53"/>
        <v>70.78345723770957</v>
      </c>
    </row>
    <row r="24" spans="1:9" ht="7.5" customHeight="1" x14ac:dyDescent="0.25">
      <c r="B24" s="829"/>
      <c r="C24" s="125">
        <f>C23</f>
        <v>0</v>
      </c>
      <c r="D24" s="125">
        <f t="shared" ref="D24" si="54">D23</f>
        <v>0</v>
      </c>
      <c r="E24" s="125">
        <f t="shared" ref="E24" ca="1" si="55">E23</f>
        <v>154.50861199433109</v>
      </c>
      <c r="F24" s="125">
        <f t="shared" ref="F24" ca="1" si="56">F23</f>
        <v>418.24487879323942</v>
      </c>
      <c r="G24" s="125">
        <f t="shared" ref="G24" ca="1" si="57">G23</f>
        <v>572.75349078757051</v>
      </c>
      <c r="H24" s="125">
        <f t="shared" ref="H24" ca="1" si="58">H23</f>
        <v>443.4173003907448</v>
      </c>
      <c r="I24" s="125">
        <f t="shared" ref="I24" ca="1" si="59">I23</f>
        <v>70.78345723770957</v>
      </c>
    </row>
    <row r="25" spans="1:9" x14ac:dyDescent="0.25">
      <c r="A25">
        <v>10</v>
      </c>
      <c r="B25" s="828" t="str">
        <f>INDEX(分類_出力, (ROW()-5)/2, 0)</f>
        <v>運輸・情報通信</v>
      </c>
      <c r="C25" s="96">
        <f t="shared" si="1"/>
        <v>2467.5518100319332</v>
      </c>
      <c r="D25" s="96">
        <f t="shared" ref="D25:I25" si="60">VLOOKUP($B25, 波及効果表, D$2, FALSE)</f>
        <v>2467.5518100319332</v>
      </c>
      <c r="E25" s="96">
        <f t="shared" ca="1" si="60"/>
        <v>360.0139235464963</v>
      </c>
      <c r="F25" s="96">
        <f t="shared" ca="1" si="60"/>
        <v>152.15293333511954</v>
      </c>
      <c r="G25" s="96">
        <f t="shared" ca="1" si="60"/>
        <v>2979.718666913549</v>
      </c>
      <c r="H25" s="96">
        <f t="shared" ca="1" si="60"/>
        <v>1715.3348826187621</v>
      </c>
      <c r="I25" s="96">
        <f t="shared" ca="1" si="60"/>
        <v>903.28189742701943</v>
      </c>
    </row>
    <row r="26" spans="1:9" ht="7.5" customHeight="1" x14ac:dyDescent="0.25">
      <c r="B26" s="829"/>
      <c r="C26" s="125">
        <f>C25</f>
        <v>2467.5518100319332</v>
      </c>
      <c r="D26" s="125">
        <f t="shared" ref="D26" si="61">D25</f>
        <v>2467.5518100319332</v>
      </c>
      <c r="E26" s="125">
        <f t="shared" ref="E26" ca="1" si="62">E25</f>
        <v>360.0139235464963</v>
      </c>
      <c r="F26" s="125">
        <f t="shared" ref="F26" ca="1" si="63">F25</f>
        <v>152.15293333511954</v>
      </c>
      <c r="G26" s="125">
        <f t="shared" ref="G26" ca="1" si="64">G25</f>
        <v>2979.718666913549</v>
      </c>
      <c r="H26" s="125">
        <f t="shared" ref="H26" ca="1" si="65">H25</f>
        <v>1715.3348826187621</v>
      </c>
      <c r="I26" s="125">
        <f t="shared" ref="I26" ca="1" si="66">I25</f>
        <v>903.28189742701943</v>
      </c>
    </row>
    <row r="27" spans="1:9" x14ac:dyDescent="0.25">
      <c r="A27">
        <v>11</v>
      </c>
      <c r="B27" s="828" t="str">
        <f>INDEX(分類_出力, (ROW()-5)/2, 0)</f>
        <v>公務</v>
      </c>
      <c r="C27" s="96">
        <f t="shared" si="1"/>
        <v>0</v>
      </c>
      <c r="D27" s="96">
        <f t="shared" ref="D27:I27" si="67">VLOOKUP($B27, 波及効果表, D$2, FALSE)</f>
        <v>0</v>
      </c>
      <c r="E27" s="96">
        <f t="shared" ca="1" si="67"/>
        <v>0</v>
      </c>
      <c r="F27" s="96">
        <f t="shared" ca="1" si="67"/>
        <v>7.129002901289847</v>
      </c>
      <c r="G27" s="96">
        <f t="shared" ca="1" si="67"/>
        <v>7.129002901289847</v>
      </c>
      <c r="H27" s="96">
        <f t="shared" ca="1" si="67"/>
        <v>4.9700522570652437</v>
      </c>
      <c r="I27" s="96">
        <f t="shared" ca="1" si="67"/>
        <v>2.7035362336806474</v>
      </c>
    </row>
    <row r="28" spans="1:9" ht="7.5" customHeight="1" x14ac:dyDescent="0.25">
      <c r="B28" s="829"/>
      <c r="C28" s="125">
        <f>C27</f>
        <v>0</v>
      </c>
      <c r="D28" s="125">
        <f t="shared" ref="D28" si="68">D27</f>
        <v>0</v>
      </c>
      <c r="E28" s="125">
        <f t="shared" ref="E28" ca="1" si="69">E27</f>
        <v>0</v>
      </c>
      <c r="F28" s="125">
        <f t="shared" ref="F28" ca="1" si="70">F27</f>
        <v>7.129002901289847</v>
      </c>
      <c r="G28" s="125">
        <f t="shared" ref="G28" ca="1" si="71">G27</f>
        <v>7.129002901289847</v>
      </c>
      <c r="H28" s="125">
        <f t="shared" ref="H28" ca="1" si="72">H27</f>
        <v>4.9700522570652437</v>
      </c>
      <c r="I28" s="125">
        <f t="shared" ref="I28" ca="1" si="73">I27</f>
        <v>2.7035362336806474</v>
      </c>
    </row>
    <row r="29" spans="1:9" x14ac:dyDescent="0.25">
      <c r="A29">
        <v>12</v>
      </c>
      <c r="B29" s="828" t="str">
        <f>INDEX(分類_出力, (ROW()-5)/2, 0)</f>
        <v>サービス業</v>
      </c>
      <c r="C29" s="96">
        <f t="shared" si="1"/>
        <v>3318.5112206110639</v>
      </c>
      <c r="D29" s="96">
        <f t="shared" ref="D29:I29" si="74">VLOOKUP($B29, 波及効果表, D$2, FALSE)</f>
        <v>3318.5112206110639</v>
      </c>
      <c r="E29" s="96">
        <f t="shared" ca="1" si="74"/>
        <v>495.11001517077102</v>
      </c>
      <c r="F29" s="96">
        <f t="shared" ca="1" si="74"/>
        <v>396.66714345041152</v>
      </c>
      <c r="G29" s="96">
        <f t="shared" ca="1" si="74"/>
        <v>4210.2883792322464</v>
      </c>
      <c r="H29" s="96">
        <f t="shared" ca="1" si="74"/>
        <v>2594.3471176881671</v>
      </c>
      <c r="I29" s="96">
        <f t="shared" ca="1" si="74"/>
        <v>1801.1070390500624</v>
      </c>
    </row>
    <row r="30" spans="1:9" ht="7.5" customHeight="1" x14ac:dyDescent="0.25">
      <c r="B30" s="829"/>
      <c r="C30" s="125">
        <f>C29</f>
        <v>3318.5112206110639</v>
      </c>
      <c r="D30" s="125">
        <f t="shared" ref="D30" si="75">D29</f>
        <v>3318.5112206110639</v>
      </c>
      <c r="E30" s="125">
        <f t="shared" ref="E30" ca="1" si="76">E29</f>
        <v>495.11001517077102</v>
      </c>
      <c r="F30" s="125">
        <f t="shared" ref="F30" ca="1" si="77">F29</f>
        <v>396.66714345041152</v>
      </c>
      <c r="G30" s="125">
        <f t="shared" ref="G30" ca="1" si="78">G29</f>
        <v>4210.2883792322464</v>
      </c>
      <c r="H30" s="125">
        <f t="shared" ref="H30" ca="1" si="79">H29</f>
        <v>2594.3471176881671</v>
      </c>
      <c r="I30" s="125">
        <f t="shared" ref="I30" ca="1" si="80">I29</f>
        <v>1801.1070390500624</v>
      </c>
    </row>
    <row r="31" spans="1:9" x14ac:dyDescent="0.25">
      <c r="A31">
        <v>13</v>
      </c>
      <c r="B31" s="828" t="str">
        <f>INDEX(分類_出力, (ROW()-5)/2, 0)</f>
        <v>分類不明</v>
      </c>
      <c r="C31" s="96">
        <f t="shared" si="1"/>
        <v>0</v>
      </c>
      <c r="D31" s="96">
        <f t="shared" ref="D31:I31" ca="1" si="81">VLOOKUP($B31, 波及効果表, D$2, FALSE)</f>
        <v>0</v>
      </c>
      <c r="E31" s="96">
        <f t="shared" ca="1" si="81"/>
        <v>54.453095054917853</v>
      </c>
      <c r="F31" s="96">
        <f t="shared" ca="1" si="81"/>
        <v>1.187730824229247</v>
      </c>
      <c r="G31" s="96">
        <f t="shared" ca="1" si="81"/>
        <v>55.640825879147101</v>
      </c>
      <c r="H31" s="96">
        <f t="shared" ca="1" si="81"/>
        <v>26.745989796192983</v>
      </c>
      <c r="I31" s="96">
        <f t="shared" ca="1" si="81"/>
        <v>1.9300616259309888</v>
      </c>
    </row>
    <row r="32" spans="1:9" ht="7.5" customHeight="1" x14ac:dyDescent="0.25">
      <c r="B32" s="829"/>
      <c r="C32" s="125">
        <f>C31</f>
        <v>0</v>
      </c>
      <c r="D32" s="125">
        <f t="shared" ref="D32" ca="1" si="82">D31</f>
        <v>0</v>
      </c>
      <c r="E32" s="125">
        <f t="shared" ref="E32" ca="1" si="83">E31</f>
        <v>54.453095054917853</v>
      </c>
      <c r="F32" s="125">
        <f t="shared" ref="F32" ca="1" si="84">F31</f>
        <v>1.187730824229247</v>
      </c>
      <c r="G32" s="125">
        <f t="shared" ref="G32" ca="1" si="85">G31</f>
        <v>55.640825879147101</v>
      </c>
      <c r="H32" s="125">
        <f t="shared" ref="H32" ca="1" si="86">H31</f>
        <v>26.745989796192983</v>
      </c>
      <c r="I32" s="125">
        <f t="shared" ref="I32" ca="1" si="87">I31</f>
        <v>1.9300616259309888</v>
      </c>
    </row>
    <row r="33" spans="1:9" hidden="1" x14ac:dyDescent="0.25">
      <c r="A33">
        <v>14</v>
      </c>
      <c r="B33" s="828" t="str">
        <f>INDEX(分類_出力, (ROW()-5)/2, 0)</f>
        <v>-</v>
      </c>
      <c r="C33" s="98" t="e">
        <f t="shared" si="1"/>
        <v>#DIV/0!</v>
      </c>
      <c r="D33" s="98" t="e">
        <f t="shared" ref="D33:I33" ca="1" si="88">VLOOKUP($B33, 波及効果表, D$2, FALSE)</f>
        <v>#DIV/0!</v>
      </c>
      <c r="E33" s="98" t="e">
        <f t="shared" ca="1" si="88"/>
        <v>#DIV/0!</v>
      </c>
      <c r="F33" s="98" t="e">
        <f t="shared" ca="1" si="88"/>
        <v>#DIV/0!</v>
      </c>
      <c r="G33" s="98" t="e">
        <f t="shared" ca="1" si="88"/>
        <v>#DIV/0!</v>
      </c>
      <c r="H33" s="98" t="e">
        <f t="shared" ca="1" si="88"/>
        <v>#DIV/0!</v>
      </c>
      <c r="I33" s="95" t="e">
        <f t="shared" ca="1" si="88"/>
        <v>#DIV/0!</v>
      </c>
    </row>
    <row r="34" spans="1:9" ht="7.5" hidden="1" customHeight="1" x14ac:dyDescent="0.25">
      <c r="B34" s="829"/>
      <c r="C34" s="125" t="e">
        <f>C33</f>
        <v>#DIV/0!</v>
      </c>
      <c r="D34" s="125" t="e">
        <f t="shared" ref="D34:I34" ca="1" si="89">D33</f>
        <v>#DIV/0!</v>
      </c>
      <c r="E34" s="125" t="e">
        <f t="shared" ca="1" si="89"/>
        <v>#DIV/0!</v>
      </c>
      <c r="F34" s="125" t="e">
        <f t="shared" ca="1" si="89"/>
        <v>#DIV/0!</v>
      </c>
      <c r="G34" s="125" t="e">
        <f t="shared" ca="1" si="89"/>
        <v>#DIV/0!</v>
      </c>
      <c r="H34" s="125" t="e">
        <f t="shared" ca="1" si="89"/>
        <v>#DIV/0!</v>
      </c>
      <c r="I34" s="125" t="e">
        <f t="shared" ca="1" si="89"/>
        <v>#DIV/0!</v>
      </c>
    </row>
    <row r="35" spans="1:9" hidden="1" x14ac:dyDescent="0.25">
      <c r="A35">
        <v>15</v>
      </c>
      <c r="B35" s="828" t="str">
        <f>INDEX(分類_出力, (ROW()-5)/2, 0)</f>
        <v>-</v>
      </c>
      <c r="C35" s="96" t="e">
        <f t="shared" si="1"/>
        <v>#DIV/0!</v>
      </c>
      <c r="D35" s="96" t="e">
        <f t="shared" ref="D35:I35" ca="1" si="90">VLOOKUP($B35, 波及効果表, D$2, FALSE)</f>
        <v>#DIV/0!</v>
      </c>
      <c r="E35" s="96" t="e">
        <f t="shared" ca="1" si="90"/>
        <v>#DIV/0!</v>
      </c>
      <c r="F35" s="96" t="e">
        <f t="shared" ca="1" si="90"/>
        <v>#DIV/0!</v>
      </c>
      <c r="G35" s="96" t="e">
        <f t="shared" ca="1" si="90"/>
        <v>#DIV/0!</v>
      </c>
      <c r="H35" s="96" t="e">
        <f t="shared" ca="1" si="90"/>
        <v>#DIV/0!</v>
      </c>
      <c r="I35" s="96" t="e">
        <f t="shared" ca="1" si="90"/>
        <v>#DIV/0!</v>
      </c>
    </row>
    <row r="36" spans="1:9" ht="7.5" hidden="1" customHeight="1" x14ac:dyDescent="0.25">
      <c r="B36" s="829"/>
      <c r="C36" s="125" t="e">
        <f>C35</f>
        <v>#DIV/0!</v>
      </c>
      <c r="D36" s="125" t="e">
        <f t="shared" ref="D36:I36" ca="1" si="91">D35</f>
        <v>#DIV/0!</v>
      </c>
      <c r="E36" s="125" t="e">
        <f t="shared" ca="1" si="91"/>
        <v>#DIV/0!</v>
      </c>
      <c r="F36" s="125" t="e">
        <f t="shared" ca="1" si="91"/>
        <v>#DIV/0!</v>
      </c>
      <c r="G36" s="125" t="e">
        <f t="shared" ca="1" si="91"/>
        <v>#DIV/0!</v>
      </c>
      <c r="H36" s="125" t="e">
        <f t="shared" ca="1" si="91"/>
        <v>#DIV/0!</v>
      </c>
      <c r="I36" s="125" t="e">
        <f t="shared" ca="1" si="91"/>
        <v>#DIV/0!</v>
      </c>
    </row>
    <row r="37" spans="1:9" hidden="1" x14ac:dyDescent="0.25">
      <c r="A37">
        <v>16</v>
      </c>
      <c r="B37" s="828" t="str">
        <f>INDEX(分類_出力, (ROW()-5)/2, 0)</f>
        <v>-</v>
      </c>
      <c r="C37" s="96" t="e">
        <f t="shared" si="1"/>
        <v>#DIV/0!</v>
      </c>
      <c r="D37" s="96" t="e">
        <f t="shared" ref="D37:I37" ca="1" si="92">VLOOKUP($B37, 波及効果表, D$2, FALSE)</f>
        <v>#DIV/0!</v>
      </c>
      <c r="E37" s="96" t="e">
        <f t="shared" ca="1" si="92"/>
        <v>#DIV/0!</v>
      </c>
      <c r="F37" s="96" t="e">
        <f t="shared" ca="1" si="92"/>
        <v>#DIV/0!</v>
      </c>
      <c r="G37" s="96" t="e">
        <f t="shared" ca="1" si="92"/>
        <v>#DIV/0!</v>
      </c>
      <c r="H37" s="96" t="e">
        <f t="shared" ca="1" si="92"/>
        <v>#DIV/0!</v>
      </c>
      <c r="I37" s="96" t="e">
        <f t="shared" ca="1" si="92"/>
        <v>#DIV/0!</v>
      </c>
    </row>
    <row r="38" spans="1:9" ht="7.5" hidden="1" customHeight="1" x14ac:dyDescent="0.25">
      <c r="B38" s="829"/>
      <c r="C38" s="125" t="e">
        <f>C37</f>
        <v>#DIV/0!</v>
      </c>
      <c r="D38" s="125" t="e">
        <f t="shared" ref="D38:I38" ca="1" si="93">D37</f>
        <v>#DIV/0!</v>
      </c>
      <c r="E38" s="125" t="e">
        <f t="shared" ca="1" si="93"/>
        <v>#DIV/0!</v>
      </c>
      <c r="F38" s="125" t="e">
        <f t="shared" ca="1" si="93"/>
        <v>#DIV/0!</v>
      </c>
      <c r="G38" s="125" t="e">
        <f t="shared" ca="1" si="93"/>
        <v>#DIV/0!</v>
      </c>
      <c r="H38" s="125" t="e">
        <f t="shared" ca="1" si="93"/>
        <v>#DIV/0!</v>
      </c>
      <c r="I38" s="125" t="e">
        <f t="shared" ca="1" si="93"/>
        <v>#DIV/0!</v>
      </c>
    </row>
    <row r="39" spans="1:9" hidden="1" x14ac:dyDescent="0.25">
      <c r="A39">
        <v>17</v>
      </c>
      <c r="B39" s="828" t="str">
        <f>INDEX(分類_出力, (ROW()-5)/2, 0)</f>
        <v>-</v>
      </c>
      <c r="C39" s="96" t="e">
        <f t="shared" si="1"/>
        <v>#DIV/0!</v>
      </c>
      <c r="D39" s="96" t="e">
        <f t="shared" ref="D39:I39" ca="1" si="94">VLOOKUP($B39, 波及効果表, D$2, FALSE)</f>
        <v>#DIV/0!</v>
      </c>
      <c r="E39" s="96" t="e">
        <f t="shared" ca="1" si="94"/>
        <v>#DIV/0!</v>
      </c>
      <c r="F39" s="96" t="e">
        <f t="shared" ca="1" si="94"/>
        <v>#DIV/0!</v>
      </c>
      <c r="G39" s="96" t="e">
        <f t="shared" ca="1" si="94"/>
        <v>#DIV/0!</v>
      </c>
      <c r="H39" s="96" t="e">
        <f t="shared" ca="1" si="94"/>
        <v>#DIV/0!</v>
      </c>
      <c r="I39" s="96" t="e">
        <f t="shared" ca="1" si="94"/>
        <v>#DIV/0!</v>
      </c>
    </row>
    <row r="40" spans="1:9" ht="7.5" hidden="1" customHeight="1" x14ac:dyDescent="0.25">
      <c r="B40" s="829"/>
      <c r="C40" s="125" t="e">
        <f>C39</f>
        <v>#DIV/0!</v>
      </c>
      <c r="D40" s="125" t="e">
        <f t="shared" ref="D40:I40" ca="1" si="95">D39</f>
        <v>#DIV/0!</v>
      </c>
      <c r="E40" s="125" t="e">
        <f t="shared" ca="1" si="95"/>
        <v>#DIV/0!</v>
      </c>
      <c r="F40" s="125" t="e">
        <f t="shared" ca="1" si="95"/>
        <v>#DIV/0!</v>
      </c>
      <c r="G40" s="125" t="e">
        <f t="shared" ca="1" si="95"/>
        <v>#DIV/0!</v>
      </c>
      <c r="H40" s="125" t="e">
        <f t="shared" ca="1" si="95"/>
        <v>#DIV/0!</v>
      </c>
      <c r="I40" s="125" t="e">
        <f t="shared" ca="1" si="95"/>
        <v>#DIV/0!</v>
      </c>
    </row>
    <row r="41" spans="1:9" hidden="1" x14ac:dyDescent="0.25">
      <c r="A41">
        <v>18</v>
      </c>
      <c r="B41" s="828" t="str">
        <f>INDEX(分類_出力, (ROW()-5)/2, 0)</f>
        <v>-</v>
      </c>
      <c r="C41" s="96" t="e">
        <f t="shared" si="1"/>
        <v>#DIV/0!</v>
      </c>
      <c r="D41" s="96" t="e">
        <f t="shared" ref="D41:I41" ca="1" si="96">VLOOKUP($B41, 波及効果表, D$2, FALSE)</f>
        <v>#DIV/0!</v>
      </c>
      <c r="E41" s="96" t="e">
        <f t="shared" ca="1" si="96"/>
        <v>#DIV/0!</v>
      </c>
      <c r="F41" s="96" t="e">
        <f t="shared" ca="1" si="96"/>
        <v>#DIV/0!</v>
      </c>
      <c r="G41" s="96" t="e">
        <f t="shared" ca="1" si="96"/>
        <v>#DIV/0!</v>
      </c>
      <c r="H41" s="96" t="e">
        <f t="shared" ca="1" si="96"/>
        <v>#DIV/0!</v>
      </c>
      <c r="I41" s="96" t="e">
        <f t="shared" ca="1" si="96"/>
        <v>#DIV/0!</v>
      </c>
    </row>
    <row r="42" spans="1:9" ht="7.5" hidden="1" customHeight="1" x14ac:dyDescent="0.25">
      <c r="B42" s="829"/>
      <c r="C42" s="125" t="e">
        <f>C41</f>
        <v>#DIV/0!</v>
      </c>
      <c r="D42" s="125" t="e">
        <f t="shared" ref="D42:I42" ca="1" si="97">D41</f>
        <v>#DIV/0!</v>
      </c>
      <c r="E42" s="125" t="e">
        <f t="shared" ca="1" si="97"/>
        <v>#DIV/0!</v>
      </c>
      <c r="F42" s="125" t="e">
        <f t="shared" ca="1" si="97"/>
        <v>#DIV/0!</v>
      </c>
      <c r="G42" s="125" t="e">
        <f t="shared" ca="1" si="97"/>
        <v>#DIV/0!</v>
      </c>
      <c r="H42" s="125" t="e">
        <f t="shared" ca="1" si="97"/>
        <v>#DIV/0!</v>
      </c>
      <c r="I42" s="125" t="e">
        <f t="shared" ca="1" si="97"/>
        <v>#DIV/0!</v>
      </c>
    </row>
    <row r="43" spans="1:9" hidden="1" x14ac:dyDescent="0.25">
      <c r="A43">
        <v>19</v>
      </c>
      <c r="B43" s="828" t="str">
        <f>INDEX(分類_出力, (ROW()-5)/2, 0)</f>
        <v>-</v>
      </c>
      <c r="C43" s="96" t="e">
        <f t="shared" si="1"/>
        <v>#DIV/0!</v>
      </c>
      <c r="D43" s="96" t="e">
        <f t="shared" ref="D43:I43" ca="1" si="98">VLOOKUP($B43, 波及効果表, D$2, FALSE)</f>
        <v>#DIV/0!</v>
      </c>
      <c r="E43" s="96" t="e">
        <f t="shared" ca="1" si="98"/>
        <v>#DIV/0!</v>
      </c>
      <c r="F43" s="96" t="e">
        <f t="shared" ca="1" si="98"/>
        <v>#DIV/0!</v>
      </c>
      <c r="G43" s="96" t="e">
        <f t="shared" ca="1" si="98"/>
        <v>#DIV/0!</v>
      </c>
      <c r="H43" s="96" t="e">
        <f t="shared" ca="1" si="98"/>
        <v>#DIV/0!</v>
      </c>
      <c r="I43" s="96" t="e">
        <f t="shared" ca="1" si="98"/>
        <v>#DIV/0!</v>
      </c>
    </row>
    <row r="44" spans="1:9" ht="7.5" hidden="1" customHeight="1" x14ac:dyDescent="0.25">
      <c r="B44" s="834"/>
      <c r="C44" s="125" t="e">
        <f>C43</f>
        <v>#DIV/0!</v>
      </c>
      <c r="D44" s="125" t="e">
        <f t="shared" ref="D44:I44" ca="1" si="99">D43</f>
        <v>#DIV/0!</v>
      </c>
      <c r="E44" s="125" t="e">
        <f t="shared" ca="1" si="99"/>
        <v>#DIV/0!</v>
      </c>
      <c r="F44" s="125" t="e">
        <f t="shared" ca="1" si="99"/>
        <v>#DIV/0!</v>
      </c>
      <c r="G44" s="125" t="e">
        <f t="shared" ca="1" si="99"/>
        <v>#DIV/0!</v>
      </c>
      <c r="H44" s="125" t="e">
        <f t="shared" ca="1" si="99"/>
        <v>#DIV/0!</v>
      </c>
      <c r="I44" s="125" t="e">
        <f t="shared" ca="1" si="99"/>
        <v>#DIV/0!</v>
      </c>
    </row>
    <row r="45" spans="1:9" hidden="1" x14ac:dyDescent="0.25">
      <c r="A45">
        <v>20</v>
      </c>
      <c r="B45" s="828" t="str">
        <f>INDEX(分類_出力, (ROW()-5)/2, 0)</f>
        <v>-</v>
      </c>
      <c r="C45" s="96" t="e">
        <f t="shared" si="1"/>
        <v>#DIV/0!</v>
      </c>
      <c r="D45" s="96" t="e">
        <f t="shared" ref="D45:I45" ca="1" si="100">VLOOKUP($B45, 波及効果表, D$2, FALSE)</f>
        <v>#DIV/0!</v>
      </c>
      <c r="E45" s="96" t="e">
        <f t="shared" ca="1" si="100"/>
        <v>#DIV/0!</v>
      </c>
      <c r="F45" s="96" t="e">
        <f t="shared" ca="1" si="100"/>
        <v>#DIV/0!</v>
      </c>
      <c r="G45" s="96" t="e">
        <f t="shared" ca="1" si="100"/>
        <v>#DIV/0!</v>
      </c>
      <c r="H45" s="96" t="e">
        <f t="shared" ca="1" si="100"/>
        <v>#DIV/0!</v>
      </c>
      <c r="I45" s="96" t="e">
        <f t="shared" ca="1" si="100"/>
        <v>#DIV/0!</v>
      </c>
    </row>
    <row r="46" spans="1:9" ht="7.5" hidden="1" customHeight="1" x14ac:dyDescent="0.25">
      <c r="B46" s="829"/>
      <c r="C46" s="125" t="e">
        <f>C45</f>
        <v>#DIV/0!</v>
      </c>
      <c r="D46" s="125" t="e">
        <f t="shared" ref="D46:I46" ca="1" si="101">D45</f>
        <v>#DIV/0!</v>
      </c>
      <c r="E46" s="125" t="e">
        <f t="shared" ca="1" si="101"/>
        <v>#DIV/0!</v>
      </c>
      <c r="F46" s="125" t="e">
        <f t="shared" ca="1" si="101"/>
        <v>#DIV/0!</v>
      </c>
      <c r="G46" s="125" t="e">
        <f t="shared" ca="1" si="101"/>
        <v>#DIV/0!</v>
      </c>
      <c r="H46" s="125" t="e">
        <f t="shared" ca="1" si="101"/>
        <v>#DIV/0!</v>
      </c>
      <c r="I46" s="125" t="e">
        <f t="shared" ca="1" si="101"/>
        <v>#DIV/0!</v>
      </c>
    </row>
    <row r="47" spans="1:9" hidden="1" x14ac:dyDescent="0.25">
      <c r="A47">
        <v>21</v>
      </c>
      <c r="B47" s="828" t="str">
        <f>INDEX(分類_出力, (ROW()-5)/2, 0)</f>
        <v>-</v>
      </c>
      <c r="C47" s="96" t="e">
        <f t="shared" si="1"/>
        <v>#DIV/0!</v>
      </c>
      <c r="D47" s="96" t="e">
        <f t="shared" ref="D47:I47" ca="1" si="102">VLOOKUP($B47, 波及効果表, D$2, FALSE)</f>
        <v>#DIV/0!</v>
      </c>
      <c r="E47" s="96" t="e">
        <f t="shared" ca="1" si="102"/>
        <v>#DIV/0!</v>
      </c>
      <c r="F47" s="96" t="e">
        <f t="shared" ca="1" si="102"/>
        <v>#DIV/0!</v>
      </c>
      <c r="G47" s="96" t="e">
        <f t="shared" ca="1" si="102"/>
        <v>#DIV/0!</v>
      </c>
      <c r="H47" s="96" t="e">
        <f t="shared" ca="1" si="102"/>
        <v>#DIV/0!</v>
      </c>
      <c r="I47" s="96" t="e">
        <f t="shared" ca="1" si="102"/>
        <v>#DIV/0!</v>
      </c>
    </row>
    <row r="48" spans="1:9" ht="7.5" hidden="1" customHeight="1" x14ac:dyDescent="0.25">
      <c r="B48" s="829"/>
      <c r="C48" s="125" t="e">
        <f>C47</f>
        <v>#DIV/0!</v>
      </c>
      <c r="D48" s="125" t="e">
        <f t="shared" ref="D48:I48" ca="1" si="103">D47</f>
        <v>#DIV/0!</v>
      </c>
      <c r="E48" s="125" t="e">
        <f t="shared" ca="1" si="103"/>
        <v>#DIV/0!</v>
      </c>
      <c r="F48" s="125" t="e">
        <f t="shared" ca="1" si="103"/>
        <v>#DIV/0!</v>
      </c>
      <c r="G48" s="125" t="e">
        <f t="shared" ca="1" si="103"/>
        <v>#DIV/0!</v>
      </c>
      <c r="H48" s="125" t="e">
        <f t="shared" ca="1" si="103"/>
        <v>#DIV/0!</v>
      </c>
      <c r="I48" s="125" t="e">
        <f t="shared" ca="1" si="103"/>
        <v>#DIV/0!</v>
      </c>
    </row>
    <row r="49" spans="1:9" hidden="1" x14ac:dyDescent="0.25">
      <c r="A49">
        <v>22</v>
      </c>
      <c r="B49" s="828" t="str">
        <f>INDEX(分類_出力, (ROW()-5)/2, 0)</f>
        <v>-</v>
      </c>
      <c r="C49" s="96" t="e">
        <f t="shared" si="1"/>
        <v>#DIV/0!</v>
      </c>
      <c r="D49" s="96" t="e">
        <f t="shared" ref="D49:I49" ca="1" si="104">VLOOKUP($B49, 波及効果表, D$2, FALSE)</f>
        <v>#DIV/0!</v>
      </c>
      <c r="E49" s="96" t="e">
        <f t="shared" ca="1" si="104"/>
        <v>#DIV/0!</v>
      </c>
      <c r="F49" s="96" t="e">
        <f t="shared" ca="1" si="104"/>
        <v>#DIV/0!</v>
      </c>
      <c r="G49" s="96" t="e">
        <f t="shared" ca="1" si="104"/>
        <v>#DIV/0!</v>
      </c>
      <c r="H49" s="96" t="e">
        <f t="shared" ca="1" si="104"/>
        <v>#DIV/0!</v>
      </c>
      <c r="I49" s="96" t="e">
        <f t="shared" ca="1" si="104"/>
        <v>#DIV/0!</v>
      </c>
    </row>
    <row r="50" spans="1:9" ht="7.5" hidden="1" customHeight="1" x14ac:dyDescent="0.25">
      <c r="B50" s="829"/>
      <c r="C50" s="125" t="e">
        <f>C49</f>
        <v>#DIV/0!</v>
      </c>
      <c r="D50" s="125" t="e">
        <f t="shared" ref="D50:I50" ca="1" si="105">D49</f>
        <v>#DIV/0!</v>
      </c>
      <c r="E50" s="125" t="e">
        <f t="shared" ca="1" si="105"/>
        <v>#DIV/0!</v>
      </c>
      <c r="F50" s="125" t="e">
        <f t="shared" ca="1" si="105"/>
        <v>#DIV/0!</v>
      </c>
      <c r="G50" s="125" t="e">
        <f t="shared" ca="1" si="105"/>
        <v>#DIV/0!</v>
      </c>
      <c r="H50" s="125" t="e">
        <f t="shared" ca="1" si="105"/>
        <v>#DIV/0!</v>
      </c>
      <c r="I50" s="125" t="e">
        <f t="shared" ca="1" si="105"/>
        <v>#DIV/0!</v>
      </c>
    </row>
    <row r="51" spans="1:9" hidden="1" x14ac:dyDescent="0.25">
      <c r="A51">
        <v>23</v>
      </c>
      <c r="B51" s="828" t="str">
        <f>INDEX(分類_出力, (ROW()-5)/2, 0)</f>
        <v>-</v>
      </c>
      <c r="C51" s="96" t="e">
        <f t="shared" si="1"/>
        <v>#DIV/0!</v>
      </c>
      <c r="D51" s="96" t="e">
        <f t="shared" ref="D51:I51" ca="1" si="106">VLOOKUP($B51, 波及効果表, D$2, FALSE)</f>
        <v>#DIV/0!</v>
      </c>
      <c r="E51" s="96" t="e">
        <f t="shared" ca="1" si="106"/>
        <v>#DIV/0!</v>
      </c>
      <c r="F51" s="96" t="e">
        <f t="shared" ca="1" si="106"/>
        <v>#DIV/0!</v>
      </c>
      <c r="G51" s="96" t="e">
        <f t="shared" ca="1" si="106"/>
        <v>#DIV/0!</v>
      </c>
      <c r="H51" s="96" t="e">
        <f t="shared" ca="1" si="106"/>
        <v>#DIV/0!</v>
      </c>
      <c r="I51" s="96" t="e">
        <f t="shared" ca="1" si="106"/>
        <v>#DIV/0!</v>
      </c>
    </row>
    <row r="52" spans="1:9" ht="7.5" hidden="1" customHeight="1" x14ac:dyDescent="0.25">
      <c r="B52" s="829"/>
      <c r="C52" s="125" t="e">
        <f>C51</f>
        <v>#DIV/0!</v>
      </c>
      <c r="D52" s="125" t="e">
        <f t="shared" ref="D52:I52" ca="1" si="107">D51</f>
        <v>#DIV/0!</v>
      </c>
      <c r="E52" s="125" t="e">
        <f t="shared" ca="1" si="107"/>
        <v>#DIV/0!</v>
      </c>
      <c r="F52" s="125" t="e">
        <f t="shared" ca="1" si="107"/>
        <v>#DIV/0!</v>
      </c>
      <c r="G52" s="125" t="e">
        <f t="shared" ca="1" si="107"/>
        <v>#DIV/0!</v>
      </c>
      <c r="H52" s="125" t="e">
        <f t="shared" ca="1" si="107"/>
        <v>#DIV/0!</v>
      </c>
      <c r="I52" s="125" t="e">
        <f t="shared" ca="1" si="107"/>
        <v>#DIV/0!</v>
      </c>
    </row>
    <row r="53" spans="1:9" hidden="1" x14ac:dyDescent="0.25">
      <c r="A53">
        <v>24</v>
      </c>
      <c r="B53" s="828" t="str">
        <f>INDEX(分類_出力, (ROW()-5)/2, 0)</f>
        <v>-</v>
      </c>
      <c r="C53" s="96" t="e">
        <f t="shared" si="1"/>
        <v>#DIV/0!</v>
      </c>
      <c r="D53" s="96" t="e">
        <f t="shared" ref="D53:I53" ca="1" si="108">VLOOKUP($B53, 波及効果表, D$2, FALSE)</f>
        <v>#DIV/0!</v>
      </c>
      <c r="E53" s="96" t="e">
        <f t="shared" ca="1" si="108"/>
        <v>#DIV/0!</v>
      </c>
      <c r="F53" s="96" t="e">
        <f t="shared" ca="1" si="108"/>
        <v>#DIV/0!</v>
      </c>
      <c r="G53" s="96" t="e">
        <f t="shared" ca="1" si="108"/>
        <v>#DIV/0!</v>
      </c>
      <c r="H53" s="96" t="e">
        <f t="shared" ca="1" si="108"/>
        <v>#DIV/0!</v>
      </c>
      <c r="I53" s="96" t="e">
        <f t="shared" ca="1" si="108"/>
        <v>#DIV/0!</v>
      </c>
    </row>
    <row r="54" spans="1:9" ht="7.5" hidden="1" customHeight="1" x14ac:dyDescent="0.25">
      <c r="B54" s="829"/>
      <c r="C54" s="125" t="e">
        <f>C53</f>
        <v>#DIV/0!</v>
      </c>
      <c r="D54" s="125" t="e">
        <f t="shared" ref="D54:I54" ca="1" si="109">D53</f>
        <v>#DIV/0!</v>
      </c>
      <c r="E54" s="125" t="e">
        <f t="shared" ca="1" si="109"/>
        <v>#DIV/0!</v>
      </c>
      <c r="F54" s="125" t="e">
        <f t="shared" ca="1" si="109"/>
        <v>#DIV/0!</v>
      </c>
      <c r="G54" s="125" t="e">
        <f t="shared" ca="1" si="109"/>
        <v>#DIV/0!</v>
      </c>
      <c r="H54" s="125" t="e">
        <f t="shared" ca="1" si="109"/>
        <v>#DIV/0!</v>
      </c>
      <c r="I54" s="125" t="e">
        <f t="shared" ca="1" si="109"/>
        <v>#DIV/0!</v>
      </c>
    </row>
    <row r="55" spans="1:9" hidden="1" x14ac:dyDescent="0.25">
      <c r="A55">
        <v>25</v>
      </c>
      <c r="B55" s="828" t="str">
        <f>INDEX(分類_出力, (ROW()-5)/2, 0)</f>
        <v>-</v>
      </c>
      <c r="C55" s="96" t="e">
        <f t="shared" si="1"/>
        <v>#DIV/0!</v>
      </c>
      <c r="D55" s="96" t="e">
        <f t="shared" ref="D55:I55" ca="1" si="110">VLOOKUP($B55, 波及効果表, D$2, FALSE)</f>
        <v>#DIV/0!</v>
      </c>
      <c r="E55" s="96" t="e">
        <f t="shared" ca="1" si="110"/>
        <v>#DIV/0!</v>
      </c>
      <c r="F55" s="96" t="e">
        <f t="shared" ca="1" si="110"/>
        <v>#DIV/0!</v>
      </c>
      <c r="G55" s="96" t="e">
        <f t="shared" ca="1" si="110"/>
        <v>#DIV/0!</v>
      </c>
      <c r="H55" s="96" t="e">
        <f t="shared" ca="1" si="110"/>
        <v>#DIV/0!</v>
      </c>
      <c r="I55" s="96" t="e">
        <f t="shared" ca="1" si="110"/>
        <v>#DIV/0!</v>
      </c>
    </row>
    <row r="56" spans="1:9" ht="7.5" hidden="1" customHeight="1" x14ac:dyDescent="0.25">
      <c r="B56" s="829"/>
      <c r="C56" s="125" t="e">
        <f>C55</f>
        <v>#DIV/0!</v>
      </c>
      <c r="D56" s="125" t="e">
        <f t="shared" ref="D56:I56" ca="1" si="111">D55</f>
        <v>#DIV/0!</v>
      </c>
      <c r="E56" s="125" t="e">
        <f t="shared" ca="1" si="111"/>
        <v>#DIV/0!</v>
      </c>
      <c r="F56" s="125" t="e">
        <f t="shared" ca="1" si="111"/>
        <v>#DIV/0!</v>
      </c>
      <c r="G56" s="125" t="e">
        <f t="shared" ca="1" si="111"/>
        <v>#DIV/0!</v>
      </c>
      <c r="H56" s="125" t="e">
        <f t="shared" ca="1" si="111"/>
        <v>#DIV/0!</v>
      </c>
      <c r="I56" s="125" t="e">
        <f t="shared" ca="1" si="111"/>
        <v>#DIV/0!</v>
      </c>
    </row>
    <row r="57" spans="1:9" hidden="1" x14ac:dyDescent="0.25">
      <c r="A57">
        <v>26</v>
      </c>
      <c r="B57" s="828" t="str">
        <f>INDEX(分類_出力, (ROW()-5)/2, 0)</f>
        <v>-</v>
      </c>
      <c r="C57" s="96" t="e">
        <f t="shared" si="1"/>
        <v>#DIV/0!</v>
      </c>
      <c r="D57" s="96" t="e">
        <f t="shared" ref="D57:I57" ca="1" si="112">VLOOKUP($B57, 波及効果表, D$2, FALSE)</f>
        <v>#DIV/0!</v>
      </c>
      <c r="E57" s="96" t="e">
        <f t="shared" ca="1" si="112"/>
        <v>#DIV/0!</v>
      </c>
      <c r="F57" s="96" t="e">
        <f t="shared" ca="1" si="112"/>
        <v>#DIV/0!</v>
      </c>
      <c r="G57" s="96" t="e">
        <f t="shared" ca="1" si="112"/>
        <v>#DIV/0!</v>
      </c>
      <c r="H57" s="96" t="e">
        <f t="shared" ca="1" si="112"/>
        <v>#DIV/0!</v>
      </c>
      <c r="I57" s="96" t="e">
        <f t="shared" ca="1" si="112"/>
        <v>#DIV/0!</v>
      </c>
    </row>
    <row r="58" spans="1:9" ht="7.5" hidden="1" customHeight="1" x14ac:dyDescent="0.25">
      <c r="B58" s="829"/>
      <c r="C58" s="125" t="e">
        <f>C57</f>
        <v>#DIV/0!</v>
      </c>
      <c r="D58" s="125" t="e">
        <f t="shared" ref="D58:I58" ca="1" si="113">D57</f>
        <v>#DIV/0!</v>
      </c>
      <c r="E58" s="125" t="e">
        <f t="shared" ca="1" si="113"/>
        <v>#DIV/0!</v>
      </c>
      <c r="F58" s="125" t="e">
        <f t="shared" ca="1" si="113"/>
        <v>#DIV/0!</v>
      </c>
      <c r="G58" s="125" t="e">
        <f t="shared" ca="1" si="113"/>
        <v>#DIV/0!</v>
      </c>
      <c r="H58" s="125" t="e">
        <f t="shared" ca="1" si="113"/>
        <v>#DIV/0!</v>
      </c>
      <c r="I58" s="125" t="e">
        <f t="shared" ca="1" si="113"/>
        <v>#DIV/0!</v>
      </c>
    </row>
    <row r="59" spans="1:9" hidden="1" x14ac:dyDescent="0.25">
      <c r="A59">
        <v>27</v>
      </c>
      <c r="B59" s="828" t="str">
        <f>INDEX(分類_出力, (ROW()-5)/2, 0)</f>
        <v>-</v>
      </c>
      <c r="C59" s="98" t="e">
        <f t="shared" si="1"/>
        <v>#DIV/0!</v>
      </c>
      <c r="D59" s="98" t="e">
        <f t="shared" ref="D59:I59" ca="1" si="114">VLOOKUP($B59, 波及効果表, D$2, FALSE)</f>
        <v>#DIV/0!</v>
      </c>
      <c r="E59" s="98" t="e">
        <f t="shared" ca="1" si="114"/>
        <v>#DIV/0!</v>
      </c>
      <c r="F59" s="98" t="e">
        <f t="shared" ca="1" si="114"/>
        <v>#DIV/0!</v>
      </c>
      <c r="G59" s="98" t="e">
        <f t="shared" ca="1" si="114"/>
        <v>#DIV/0!</v>
      </c>
      <c r="H59" s="98" t="e">
        <f t="shared" ca="1" si="114"/>
        <v>#DIV/0!</v>
      </c>
      <c r="I59" s="95" t="e">
        <f t="shared" ca="1" si="114"/>
        <v>#DIV/0!</v>
      </c>
    </row>
    <row r="60" spans="1:9" ht="7.5" hidden="1" customHeight="1" x14ac:dyDescent="0.25">
      <c r="B60" s="829"/>
      <c r="C60" s="125" t="e">
        <f>C59</f>
        <v>#DIV/0!</v>
      </c>
      <c r="D60" s="125" t="e">
        <f t="shared" ref="D60:I60" ca="1" si="115">D59</f>
        <v>#DIV/0!</v>
      </c>
      <c r="E60" s="125" t="e">
        <f t="shared" ca="1" si="115"/>
        <v>#DIV/0!</v>
      </c>
      <c r="F60" s="125" t="e">
        <f t="shared" ca="1" si="115"/>
        <v>#DIV/0!</v>
      </c>
      <c r="G60" s="125" t="e">
        <f t="shared" ca="1" si="115"/>
        <v>#DIV/0!</v>
      </c>
      <c r="H60" s="125" t="e">
        <f t="shared" ca="1" si="115"/>
        <v>#DIV/0!</v>
      </c>
      <c r="I60" s="125" t="e">
        <f t="shared" ca="1" si="115"/>
        <v>#DIV/0!</v>
      </c>
    </row>
    <row r="61" spans="1:9" hidden="1" x14ac:dyDescent="0.25">
      <c r="A61">
        <v>28</v>
      </c>
      <c r="B61" s="828" t="str">
        <f>INDEX(分類_出力, (ROW()-5)/2, 0)</f>
        <v>-</v>
      </c>
      <c r="C61" s="96" t="e">
        <f t="shared" si="1"/>
        <v>#DIV/0!</v>
      </c>
      <c r="D61" s="96" t="e">
        <f t="shared" ref="D61:I61" ca="1" si="116">VLOOKUP($B61, 波及効果表, D$2, FALSE)</f>
        <v>#DIV/0!</v>
      </c>
      <c r="E61" s="96" t="e">
        <f t="shared" ca="1" si="116"/>
        <v>#DIV/0!</v>
      </c>
      <c r="F61" s="96" t="e">
        <f t="shared" ca="1" si="116"/>
        <v>#DIV/0!</v>
      </c>
      <c r="G61" s="96" t="e">
        <f t="shared" ca="1" si="116"/>
        <v>#DIV/0!</v>
      </c>
      <c r="H61" s="96" t="e">
        <f t="shared" ca="1" si="116"/>
        <v>#DIV/0!</v>
      </c>
      <c r="I61" s="96" t="e">
        <f t="shared" ca="1" si="116"/>
        <v>#DIV/0!</v>
      </c>
    </row>
    <row r="62" spans="1:9" ht="7.5" hidden="1" customHeight="1" x14ac:dyDescent="0.25">
      <c r="B62" s="829"/>
      <c r="C62" s="125" t="e">
        <f>C61</f>
        <v>#DIV/0!</v>
      </c>
      <c r="D62" s="125" t="e">
        <f t="shared" ref="D62:I62" ca="1" si="117">D61</f>
        <v>#DIV/0!</v>
      </c>
      <c r="E62" s="125" t="e">
        <f t="shared" ca="1" si="117"/>
        <v>#DIV/0!</v>
      </c>
      <c r="F62" s="125" t="e">
        <f t="shared" ca="1" si="117"/>
        <v>#DIV/0!</v>
      </c>
      <c r="G62" s="125" t="e">
        <f t="shared" ca="1" si="117"/>
        <v>#DIV/0!</v>
      </c>
      <c r="H62" s="125" t="e">
        <f t="shared" ca="1" si="117"/>
        <v>#DIV/0!</v>
      </c>
      <c r="I62" s="125" t="e">
        <f t="shared" ca="1" si="117"/>
        <v>#DIV/0!</v>
      </c>
    </row>
    <row r="63" spans="1:9" hidden="1" x14ac:dyDescent="0.25">
      <c r="A63">
        <v>29</v>
      </c>
      <c r="B63" s="828" t="str">
        <f>INDEX(分類_出力, (ROW()-5)/2, 0)</f>
        <v>-</v>
      </c>
      <c r="C63" s="96" t="e">
        <f t="shared" si="1"/>
        <v>#DIV/0!</v>
      </c>
      <c r="D63" s="96" t="e">
        <f t="shared" ref="D63:I63" ca="1" si="118">VLOOKUP($B63, 波及効果表, D$2, FALSE)</f>
        <v>#DIV/0!</v>
      </c>
      <c r="E63" s="96" t="e">
        <f t="shared" ca="1" si="118"/>
        <v>#DIV/0!</v>
      </c>
      <c r="F63" s="96" t="e">
        <f t="shared" ca="1" si="118"/>
        <v>#DIV/0!</v>
      </c>
      <c r="G63" s="96" t="e">
        <f t="shared" ca="1" si="118"/>
        <v>#DIV/0!</v>
      </c>
      <c r="H63" s="96" t="e">
        <f t="shared" ca="1" si="118"/>
        <v>#DIV/0!</v>
      </c>
      <c r="I63" s="96" t="e">
        <f t="shared" ca="1" si="118"/>
        <v>#DIV/0!</v>
      </c>
    </row>
    <row r="64" spans="1:9" ht="7.5" hidden="1" customHeight="1" x14ac:dyDescent="0.25">
      <c r="B64" s="829"/>
      <c r="C64" s="125" t="e">
        <f>C63</f>
        <v>#DIV/0!</v>
      </c>
      <c r="D64" s="125" t="e">
        <f t="shared" ref="D64:I64" ca="1" si="119">D63</f>
        <v>#DIV/0!</v>
      </c>
      <c r="E64" s="125" t="e">
        <f t="shared" ca="1" si="119"/>
        <v>#DIV/0!</v>
      </c>
      <c r="F64" s="125" t="e">
        <f t="shared" ca="1" si="119"/>
        <v>#DIV/0!</v>
      </c>
      <c r="G64" s="125" t="e">
        <f t="shared" ca="1" si="119"/>
        <v>#DIV/0!</v>
      </c>
      <c r="H64" s="125" t="e">
        <f t="shared" ca="1" si="119"/>
        <v>#DIV/0!</v>
      </c>
      <c r="I64" s="125" t="e">
        <f t="shared" ca="1" si="119"/>
        <v>#DIV/0!</v>
      </c>
    </row>
    <row r="65" spans="1:9" hidden="1" x14ac:dyDescent="0.25">
      <c r="A65">
        <v>30</v>
      </c>
      <c r="B65" s="828" t="str">
        <f>INDEX(分類_出力, (ROW()-5)/2, 0)</f>
        <v>-</v>
      </c>
      <c r="C65" s="96" t="e">
        <f t="shared" si="1"/>
        <v>#DIV/0!</v>
      </c>
      <c r="D65" s="96" t="e">
        <f t="shared" ref="D65:I65" ca="1" si="120">VLOOKUP($B65, 波及効果表, D$2, FALSE)</f>
        <v>#DIV/0!</v>
      </c>
      <c r="E65" s="96" t="e">
        <f t="shared" ca="1" si="120"/>
        <v>#DIV/0!</v>
      </c>
      <c r="F65" s="96" t="e">
        <f t="shared" ca="1" si="120"/>
        <v>#DIV/0!</v>
      </c>
      <c r="G65" s="96" t="e">
        <f t="shared" ca="1" si="120"/>
        <v>#DIV/0!</v>
      </c>
      <c r="H65" s="96" t="e">
        <f t="shared" ca="1" si="120"/>
        <v>#DIV/0!</v>
      </c>
      <c r="I65" s="96" t="e">
        <f t="shared" ca="1" si="120"/>
        <v>#DIV/0!</v>
      </c>
    </row>
    <row r="66" spans="1:9" ht="7.5" hidden="1" customHeight="1" x14ac:dyDescent="0.25">
      <c r="B66" s="829"/>
      <c r="C66" s="125" t="e">
        <f>C65</f>
        <v>#DIV/0!</v>
      </c>
      <c r="D66" s="125" t="e">
        <f t="shared" ref="D66:I66" ca="1" si="121">D65</f>
        <v>#DIV/0!</v>
      </c>
      <c r="E66" s="125" t="e">
        <f t="shared" ca="1" si="121"/>
        <v>#DIV/0!</v>
      </c>
      <c r="F66" s="125" t="e">
        <f t="shared" ca="1" si="121"/>
        <v>#DIV/0!</v>
      </c>
      <c r="G66" s="125" t="e">
        <f t="shared" ca="1" si="121"/>
        <v>#DIV/0!</v>
      </c>
      <c r="H66" s="125" t="e">
        <f t="shared" ca="1" si="121"/>
        <v>#DIV/0!</v>
      </c>
      <c r="I66" s="125" t="e">
        <f t="shared" ca="1" si="121"/>
        <v>#DIV/0!</v>
      </c>
    </row>
    <row r="67" spans="1:9" hidden="1" x14ac:dyDescent="0.25">
      <c r="A67">
        <v>31</v>
      </c>
      <c r="B67" s="828" t="str">
        <f>INDEX(分類_出力, (ROW()-5)/2, 0)</f>
        <v>-</v>
      </c>
      <c r="C67" s="96" t="e">
        <f t="shared" si="1"/>
        <v>#DIV/0!</v>
      </c>
      <c r="D67" s="96" t="e">
        <f t="shared" ref="D67:I67" ca="1" si="122">VLOOKUP($B67, 波及効果表, D$2, FALSE)</f>
        <v>#DIV/0!</v>
      </c>
      <c r="E67" s="96" t="e">
        <f t="shared" ca="1" si="122"/>
        <v>#DIV/0!</v>
      </c>
      <c r="F67" s="96" t="e">
        <f t="shared" ca="1" si="122"/>
        <v>#DIV/0!</v>
      </c>
      <c r="G67" s="96" t="e">
        <f t="shared" ca="1" si="122"/>
        <v>#DIV/0!</v>
      </c>
      <c r="H67" s="96" t="e">
        <f t="shared" ca="1" si="122"/>
        <v>#DIV/0!</v>
      </c>
      <c r="I67" s="96" t="e">
        <f t="shared" ca="1" si="122"/>
        <v>#DIV/0!</v>
      </c>
    </row>
    <row r="68" spans="1:9" ht="7.5" hidden="1" customHeight="1" x14ac:dyDescent="0.25">
      <c r="B68" s="829"/>
      <c r="C68" s="125" t="e">
        <f>C67</f>
        <v>#DIV/0!</v>
      </c>
      <c r="D68" s="125" t="e">
        <f t="shared" ref="D68:I68" ca="1" si="123">D67</f>
        <v>#DIV/0!</v>
      </c>
      <c r="E68" s="125" t="e">
        <f t="shared" ca="1" si="123"/>
        <v>#DIV/0!</v>
      </c>
      <c r="F68" s="125" t="e">
        <f t="shared" ca="1" si="123"/>
        <v>#DIV/0!</v>
      </c>
      <c r="G68" s="125" t="e">
        <f t="shared" ca="1" si="123"/>
        <v>#DIV/0!</v>
      </c>
      <c r="H68" s="125" t="e">
        <f t="shared" ca="1" si="123"/>
        <v>#DIV/0!</v>
      </c>
      <c r="I68" s="125" t="e">
        <f t="shared" ca="1" si="123"/>
        <v>#DIV/0!</v>
      </c>
    </row>
    <row r="69" spans="1:9" hidden="1" x14ac:dyDescent="0.25">
      <c r="A69">
        <v>32</v>
      </c>
      <c r="B69" s="828" t="str">
        <f>INDEX(分類_出力, (ROW()-5)/2, 0)</f>
        <v>-</v>
      </c>
      <c r="C69" s="96" t="e">
        <f t="shared" si="1"/>
        <v>#DIV/0!</v>
      </c>
      <c r="D69" s="96" t="e">
        <f t="shared" ref="D69:I69" ca="1" si="124">VLOOKUP($B69, 波及効果表, D$2, FALSE)</f>
        <v>#DIV/0!</v>
      </c>
      <c r="E69" s="96" t="e">
        <f t="shared" ca="1" si="124"/>
        <v>#DIV/0!</v>
      </c>
      <c r="F69" s="96" t="e">
        <f t="shared" ca="1" si="124"/>
        <v>#DIV/0!</v>
      </c>
      <c r="G69" s="96" t="e">
        <f t="shared" ca="1" si="124"/>
        <v>#DIV/0!</v>
      </c>
      <c r="H69" s="96" t="e">
        <f t="shared" ca="1" si="124"/>
        <v>#DIV/0!</v>
      </c>
      <c r="I69" s="96" t="e">
        <f t="shared" ca="1" si="124"/>
        <v>#DIV/0!</v>
      </c>
    </row>
    <row r="70" spans="1:9" ht="7.5" hidden="1" customHeight="1" x14ac:dyDescent="0.25">
      <c r="B70" s="834"/>
      <c r="C70" s="125" t="e">
        <f>C69</f>
        <v>#DIV/0!</v>
      </c>
      <c r="D70" s="125" t="e">
        <f t="shared" ref="D70:I70" ca="1" si="125">D69</f>
        <v>#DIV/0!</v>
      </c>
      <c r="E70" s="125" t="e">
        <f t="shared" ca="1" si="125"/>
        <v>#DIV/0!</v>
      </c>
      <c r="F70" s="125" t="e">
        <f t="shared" ca="1" si="125"/>
        <v>#DIV/0!</v>
      </c>
      <c r="G70" s="125" t="e">
        <f t="shared" ca="1" si="125"/>
        <v>#DIV/0!</v>
      </c>
      <c r="H70" s="125" t="e">
        <f t="shared" ca="1" si="125"/>
        <v>#DIV/0!</v>
      </c>
      <c r="I70" s="125" t="e">
        <f t="shared" ca="1" si="125"/>
        <v>#DIV/0!</v>
      </c>
    </row>
    <row r="71" spans="1:9" hidden="1" x14ac:dyDescent="0.25">
      <c r="A71">
        <v>33</v>
      </c>
      <c r="B71" s="828" t="str">
        <f>INDEX(分類_出力, (ROW()-5)/2, 0)</f>
        <v>-</v>
      </c>
      <c r="C71" s="96" t="e">
        <f t="shared" ref="C71:C109" si="126">VLOOKUP($B71, 波及効果表, C$2, FALSE)</f>
        <v>#DIV/0!</v>
      </c>
      <c r="D71" s="96" t="e">
        <f t="shared" ref="D71:I71" ca="1" si="127">VLOOKUP($B71, 波及効果表, D$2, FALSE)</f>
        <v>#DIV/0!</v>
      </c>
      <c r="E71" s="96" t="e">
        <f t="shared" ca="1" si="127"/>
        <v>#DIV/0!</v>
      </c>
      <c r="F71" s="96" t="e">
        <f t="shared" ca="1" si="127"/>
        <v>#DIV/0!</v>
      </c>
      <c r="G71" s="96" t="e">
        <f t="shared" ca="1" si="127"/>
        <v>#DIV/0!</v>
      </c>
      <c r="H71" s="96" t="e">
        <f t="shared" ca="1" si="127"/>
        <v>#DIV/0!</v>
      </c>
      <c r="I71" s="96" t="e">
        <f t="shared" ca="1" si="127"/>
        <v>#DIV/0!</v>
      </c>
    </row>
    <row r="72" spans="1:9" ht="7.5" hidden="1" customHeight="1" x14ac:dyDescent="0.25">
      <c r="B72" s="829"/>
      <c r="C72" s="125" t="e">
        <f>C71</f>
        <v>#DIV/0!</v>
      </c>
      <c r="D72" s="125" t="e">
        <f t="shared" ref="D72:I72" ca="1" si="128">D71</f>
        <v>#DIV/0!</v>
      </c>
      <c r="E72" s="125" t="e">
        <f t="shared" ca="1" si="128"/>
        <v>#DIV/0!</v>
      </c>
      <c r="F72" s="125" t="e">
        <f t="shared" ca="1" si="128"/>
        <v>#DIV/0!</v>
      </c>
      <c r="G72" s="125" t="e">
        <f t="shared" ca="1" si="128"/>
        <v>#DIV/0!</v>
      </c>
      <c r="H72" s="125" t="e">
        <f t="shared" ca="1" si="128"/>
        <v>#DIV/0!</v>
      </c>
      <c r="I72" s="125" t="e">
        <f t="shared" ca="1" si="128"/>
        <v>#DIV/0!</v>
      </c>
    </row>
    <row r="73" spans="1:9" hidden="1" x14ac:dyDescent="0.25">
      <c r="A73">
        <v>34</v>
      </c>
      <c r="B73" s="828" t="str">
        <f>INDEX(分類_出力, (ROW()-5)/2, 0)</f>
        <v>-</v>
      </c>
      <c r="C73" s="96" t="e">
        <f t="shared" si="126"/>
        <v>#DIV/0!</v>
      </c>
      <c r="D73" s="96" t="e">
        <f t="shared" ref="D73:I73" ca="1" si="129">VLOOKUP($B73, 波及効果表, D$2, FALSE)</f>
        <v>#DIV/0!</v>
      </c>
      <c r="E73" s="96" t="e">
        <f t="shared" ca="1" si="129"/>
        <v>#DIV/0!</v>
      </c>
      <c r="F73" s="96" t="e">
        <f t="shared" ca="1" si="129"/>
        <v>#DIV/0!</v>
      </c>
      <c r="G73" s="96" t="e">
        <f t="shared" ca="1" si="129"/>
        <v>#DIV/0!</v>
      </c>
      <c r="H73" s="96" t="e">
        <f t="shared" ca="1" si="129"/>
        <v>#DIV/0!</v>
      </c>
      <c r="I73" s="96" t="e">
        <f t="shared" ca="1" si="129"/>
        <v>#DIV/0!</v>
      </c>
    </row>
    <row r="74" spans="1:9" ht="7.5" hidden="1" customHeight="1" x14ac:dyDescent="0.25">
      <c r="B74" s="829"/>
      <c r="C74" s="125" t="e">
        <f>C73</f>
        <v>#DIV/0!</v>
      </c>
      <c r="D74" s="125" t="e">
        <f t="shared" ref="D74:I74" ca="1" si="130">D73</f>
        <v>#DIV/0!</v>
      </c>
      <c r="E74" s="125" t="e">
        <f t="shared" ca="1" si="130"/>
        <v>#DIV/0!</v>
      </c>
      <c r="F74" s="125" t="e">
        <f t="shared" ca="1" si="130"/>
        <v>#DIV/0!</v>
      </c>
      <c r="G74" s="125" t="e">
        <f t="shared" ca="1" si="130"/>
        <v>#DIV/0!</v>
      </c>
      <c r="H74" s="125" t="e">
        <f t="shared" ca="1" si="130"/>
        <v>#DIV/0!</v>
      </c>
      <c r="I74" s="125" t="e">
        <f t="shared" ca="1" si="130"/>
        <v>#DIV/0!</v>
      </c>
    </row>
    <row r="75" spans="1:9" hidden="1" x14ac:dyDescent="0.25">
      <c r="A75">
        <v>35</v>
      </c>
      <c r="B75" s="828" t="str">
        <f>INDEX(分類_出力, (ROW()-5)/2, 0)</f>
        <v>-</v>
      </c>
      <c r="C75" s="96" t="e">
        <f t="shared" si="126"/>
        <v>#DIV/0!</v>
      </c>
      <c r="D75" s="96" t="e">
        <f t="shared" ref="D75:I75" ca="1" si="131">VLOOKUP($B75, 波及効果表, D$2, FALSE)</f>
        <v>#DIV/0!</v>
      </c>
      <c r="E75" s="96" t="e">
        <f t="shared" ca="1" si="131"/>
        <v>#DIV/0!</v>
      </c>
      <c r="F75" s="96" t="e">
        <f t="shared" ca="1" si="131"/>
        <v>#DIV/0!</v>
      </c>
      <c r="G75" s="96" t="e">
        <f t="shared" ca="1" si="131"/>
        <v>#DIV/0!</v>
      </c>
      <c r="H75" s="96" t="e">
        <f t="shared" ca="1" si="131"/>
        <v>#DIV/0!</v>
      </c>
      <c r="I75" s="96" t="e">
        <f t="shared" ca="1" si="131"/>
        <v>#DIV/0!</v>
      </c>
    </row>
    <row r="76" spans="1:9" ht="7.5" hidden="1" customHeight="1" x14ac:dyDescent="0.25">
      <c r="B76" s="829"/>
      <c r="C76" s="125" t="e">
        <f>C75</f>
        <v>#DIV/0!</v>
      </c>
      <c r="D76" s="125" t="e">
        <f t="shared" ref="D76:I76" ca="1" si="132">D75</f>
        <v>#DIV/0!</v>
      </c>
      <c r="E76" s="125" t="e">
        <f t="shared" ca="1" si="132"/>
        <v>#DIV/0!</v>
      </c>
      <c r="F76" s="125" t="e">
        <f t="shared" ca="1" si="132"/>
        <v>#DIV/0!</v>
      </c>
      <c r="G76" s="125" t="e">
        <f t="shared" ca="1" si="132"/>
        <v>#DIV/0!</v>
      </c>
      <c r="H76" s="125" t="e">
        <f t="shared" ca="1" si="132"/>
        <v>#DIV/0!</v>
      </c>
      <c r="I76" s="125" t="e">
        <f t="shared" ca="1" si="132"/>
        <v>#DIV/0!</v>
      </c>
    </row>
    <row r="77" spans="1:9" hidden="1" x14ac:dyDescent="0.25">
      <c r="A77">
        <v>36</v>
      </c>
      <c r="B77" s="828" t="str">
        <f>INDEX(分類_出力, (ROW()-5)/2, 0)</f>
        <v>-</v>
      </c>
      <c r="C77" s="96" t="e">
        <f t="shared" si="126"/>
        <v>#DIV/0!</v>
      </c>
      <c r="D77" s="96" t="e">
        <f t="shared" ref="D77:I77" ca="1" si="133">VLOOKUP($B77, 波及効果表, D$2, FALSE)</f>
        <v>#DIV/0!</v>
      </c>
      <c r="E77" s="96" t="e">
        <f t="shared" ca="1" si="133"/>
        <v>#DIV/0!</v>
      </c>
      <c r="F77" s="96" t="e">
        <f t="shared" ca="1" si="133"/>
        <v>#DIV/0!</v>
      </c>
      <c r="G77" s="96" t="e">
        <f t="shared" ca="1" si="133"/>
        <v>#DIV/0!</v>
      </c>
      <c r="H77" s="96" t="e">
        <f t="shared" ca="1" si="133"/>
        <v>#DIV/0!</v>
      </c>
      <c r="I77" s="96" t="e">
        <f t="shared" ca="1" si="133"/>
        <v>#DIV/0!</v>
      </c>
    </row>
    <row r="78" spans="1:9" ht="7.5" hidden="1" customHeight="1" x14ac:dyDescent="0.25">
      <c r="B78" s="829"/>
      <c r="C78" s="125" t="e">
        <f>C77</f>
        <v>#DIV/0!</v>
      </c>
      <c r="D78" s="125" t="e">
        <f t="shared" ref="D78:I78" ca="1" si="134">D77</f>
        <v>#DIV/0!</v>
      </c>
      <c r="E78" s="125" t="e">
        <f t="shared" ca="1" si="134"/>
        <v>#DIV/0!</v>
      </c>
      <c r="F78" s="125" t="e">
        <f t="shared" ca="1" si="134"/>
        <v>#DIV/0!</v>
      </c>
      <c r="G78" s="125" t="e">
        <f t="shared" ca="1" si="134"/>
        <v>#DIV/0!</v>
      </c>
      <c r="H78" s="125" t="e">
        <f t="shared" ca="1" si="134"/>
        <v>#DIV/0!</v>
      </c>
      <c r="I78" s="125" t="e">
        <f t="shared" ca="1" si="134"/>
        <v>#DIV/0!</v>
      </c>
    </row>
    <row r="79" spans="1:9" hidden="1" x14ac:dyDescent="0.25">
      <c r="A79">
        <v>37</v>
      </c>
      <c r="B79" s="828" t="str">
        <f>INDEX(分類_出力, (ROW()-5)/2, 0)</f>
        <v>-</v>
      </c>
      <c r="C79" s="96" t="e">
        <f t="shared" si="126"/>
        <v>#DIV/0!</v>
      </c>
      <c r="D79" s="96" t="e">
        <f t="shared" ref="D79:I79" ca="1" si="135">VLOOKUP($B79, 波及効果表, D$2, FALSE)</f>
        <v>#DIV/0!</v>
      </c>
      <c r="E79" s="96" t="e">
        <f t="shared" ca="1" si="135"/>
        <v>#DIV/0!</v>
      </c>
      <c r="F79" s="96" t="e">
        <f t="shared" ca="1" si="135"/>
        <v>#DIV/0!</v>
      </c>
      <c r="G79" s="96" t="e">
        <f t="shared" ca="1" si="135"/>
        <v>#DIV/0!</v>
      </c>
      <c r="H79" s="96" t="e">
        <f t="shared" ca="1" si="135"/>
        <v>#DIV/0!</v>
      </c>
      <c r="I79" s="96" t="e">
        <f t="shared" ca="1" si="135"/>
        <v>#DIV/0!</v>
      </c>
    </row>
    <row r="80" spans="1:9" ht="7.5" hidden="1" customHeight="1" x14ac:dyDescent="0.25">
      <c r="B80" s="829"/>
      <c r="C80" s="125" t="e">
        <f>C79</f>
        <v>#DIV/0!</v>
      </c>
      <c r="D80" s="125" t="e">
        <f t="shared" ref="D80:I80" ca="1" si="136">D79</f>
        <v>#DIV/0!</v>
      </c>
      <c r="E80" s="125" t="e">
        <f t="shared" ca="1" si="136"/>
        <v>#DIV/0!</v>
      </c>
      <c r="F80" s="125" t="e">
        <f t="shared" ca="1" si="136"/>
        <v>#DIV/0!</v>
      </c>
      <c r="G80" s="125" t="e">
        <f t="shared" ca="1" si="136"/>
        <v>#DIV/0!</v>
      </c>
      <c r="H80" s="125" t="e">
        <f t="shared" ca="1" si="136"/>
        <v>#DIV/0!</v>
      </c>
      <c r="I80" s="125" t="e">
        <f t="shared" ca="1" si="136"/>
        <v>#DIV/0!</v>
      </c>
    </row>
    <row r="81" spans="1:9" hidden="1" x14ac:dyDescent="0.25">
      <c r="A81">
        <v>38</v>
      </c>
      <c r="B81" s="828" t="str">
        <f>INDEX(分類_出力, (ROW()-5)/2, 0)</f>
        <v>-</v>
      </c>
      <c r="C81" s="96" t="e">
        <f t="shared" si="126"/>
        <v>#DIV/0!</v>
      </c>
      <c r="D81" s="96" t="e">
        <f t="shared" ref="D81:I81" ca="1" si="137">VLOOKUP($B81, 波及効果表, D$2, FALSE)</f>
        <v>#DIV/0!</v>
      </c>
      <c r="E81" s="96" t="e">
        <f t="shared" ca="1" si="137"/>
        <v>#DIV/0!</v>
      </c>
      <c r="F81" s="96" t="e">
        <f t="shared" ca="1" si="137"/>
        <v>#DIV/0!</v>
      </c>
      <c r="G81" s="96" t="e">
        <f t="shared" ca="1" si="137"/>
        <v>#DIV/0!</v>
      </c>
      <c r="H81" s="96" t="e">
        <f t="shared" ca="1" si="137"/>
        <v>#DIV/0!</v>
      </c>
      <c r="I81" s="96" t="e">
        <f t="shared" ca="1" si="137"/>
        <v>#DIV/0!</v>
      </c>
    </row>
    <row r="82" spans="1:9" ht="7.5" hidden="1" customHeight="1" x14ac:dyDescent="0.25">
      <c r="B82" s="829"/>
      <c r="C82" s="125" t="e">
        <f>C81</f>
        <v>#DIV/0!</v>
      </c>
      <c r="D82" s="125" t="e">
        <f t="shared" ref="D82:I82" ca="1" si="138">D81</f>
        <v>#DIV/0!</v>
      </c>
      <c r="E82" s="125" t="e">
        <f t="shared" ca="1" si="138"/>
        <v>#DIV/0!</v>
      </c>
      <c r="F82" s="125" t="e">
        <f t="shared" ca="1" si="138"/>
        <v>#DIV/0!</v>
      </c>
      <c r="G82" s="125" t="e">
        <f t="shared" ca="1" si="138"/>
        <v>#DIV/0!</v>
      </c>
      <c r="H82" s="125" t="e">
        <f t="shared" ca="1" si="138"/>
        <v>#DIV/0!</v>
      </c>
      <c r="I82" s="125" t="e">
        <f t="shared" ca="1" si="138"/>
        <v>#DIV/0!</v>
      </c>
    </row>
    <row r="83" spans="1:9" hidden="1" x14ac:dyDescent="0.25">
      <c r="A83">
        <v>39</v>
      </c>
      <c r="B83" s="828" t="str">
        <f>INDEX(分類_出力, (ROW()-5)/2, 0)</f>
        <v>-</v>
      </c>
      <c r="C83" s="96" t="e">
        <f t="shared" si="126"/>
        <v>#DIV/0!</v>
      </c>
      <c r="D83" s="96" t="e">
        <f t="shared" ref="D83:I83" ca="1" si="139">VLOOKUP($B83, 波及効果表, D$2, FALSE)</f>
        <v>#DIV/0!</v>
      </c>
      <c r="E83" s="96" t="e">
        <f t="shared" ca="1" si="139"/>
        <v>#DIV/0!</v>
      </c>
      <c r="F83" s="96" t="e">
        <f t="shared" ca="1" si="139"/>
        <v>#DIV/0!</v>
      </c>
      <c r="G83" s="96" t="e">
        <f t="shared" ca="1" si="139"/>
        <v>#DIV/0!</v>
      </c>
      <c r="H83" s="96" t="e">
        <f t="shared" ca="1" si="139"/>
        <v>#DIV/0!</v>
      </c>
      <c r="I83" s="96" t="e">
        <f t="shared" ca="1" si="139"/>
        <v>#DIV/0!</v>
      </c>
    </row>
    <row r="84" spans="1:9" ht="7.5" hidden="1" customHeight="1" x14ac:dyDescent="0.25">
      <c r="B84" s="829"/>
      <c r="C84" s="125" t="e">
        <f>C83</f>
        <v>#DIV/0!</v>
      </c>
      <c r="D84" s="125" t="e">
        <f t="shared" ref="D84:I84" ca="1" si="140">D83</f>
        <v>#DIV/0!</v>
      </c>
      <c r="E84" s="125" t="e">
        <f t="shared" ca="1" si="140"/>
        <v>#DIV/0!</v>
      </c>
      <c r="F84" s="125" t="e">
        <f t="shared" ca="1" si="140"/>
        <v>#DIV/0!</v>
      </c>
      <c r="G84" s="125" t="e">
        <f t="shared" ca="1" si="140"/>
        <v>#DIV/0!</v>
      </c>
      <c r="H84" s="125" t="e">
        <f t="shared" ca="1" si="140"/>
        <v>#DIV/0!</v>
      </c>
      <c r="I84" s="125" t="e">
        <f t="shared" ca="1" si="140"/>
        <v>#DIV/0!</v>
      </c>
    </row>
    <row r="85" spans="1:9" hidden="1" x14ac:dyDescent="0.25">
      <c r="A85">
        <v>40</v>
      </c>
      <c r="B85" s="828" t="str">
        <f>INDEX(分類_出力, (ROW()-5)/2, 0)</f>
        <v>-</v>
      </c>
      <c r="C85" s="98" t="e">
        <f t="shared" si="126"/>
        <v>#DIV/0!</v>
      </c>
      <c r="D85" s="98" t="e">
        <f t="shared" ref="D85:I85" ca="1" si="141">VLOOKUP($B85, 波及効果表, D$2, FALSE)</f>
        <v>#DIV/0!</v>
      </c>
      <c r="E85" s="98" t="e">
        <f t="shared" ca="1" si="141"/>
        <v>#DIV/0!</v>
      </c>
      <c r="F85" s="98" t="e">
        <f t="shared" ca="1" si="141"/>
        <v>#DIV/0!</v>
      </c>
      <c r="G85" s="98" t="e">
        <f t="shared" ca="1" si="141"/>
        <v>#DIV/0!</v>
      </c>
      <c r="H85" s="98" t="e">
        <f t="shared" ca="1" si="141"/>
        <v>#DIV/0!</v>
      </c>
      <c r="I85" s="95" t="e">
        <f t="shared" ca="1" si="141"/>
        <v>#DIV/0!</v>
      </c>
    </row>
    <row r="86" spans="1:9" ht="7.5" hidden="1" customHeight="1" x14ac:dyDescent="0.25">
      <c r="B86" s="829"/>
      <c r="C86" s="125" t="e">
        <f>C85</f>
        <v>#DIV/0!</v>
      </c>
      <c r="D86" s="125" t="e">
        <f t="shared" ref="D86:I86" ca="1" si="142">D85</f>
        <v>#DIV/0!</v>
      </c>
      <c r="E86" s="125" t="e">
        <f t="shared" ca="1" si="142"/>
        <v>#DIV/0!</v>
      </c>
      <c r="F86" s="125" t="e">
        <f t="shared" ca="1" si="142"/>
        <v>#DIV/0!</v>
      </c>
      <c r="G86" s="125" t="e">
        <f t="shared" ca="1" si="142"/>
        <v>#DIV/0!</v>
      </c>
      <c r="H86" s="125" t="e">
        <f t="shared" ca="1" si="142"/>
        <v>#DIV/0!</v>
      </c>
      <c r="I86" s="125" t="e">
        <f t="shared" ca="1" si="142"/>
        <v>#DIV/0!</v>
      </c>
    </row>
    <row r="87" spans="1:9" hidden="1" x14ac:dyDescent="0.25">
      <c r="A87">
        <v>41</v>
      </c>
      <c r="B87" s="828" t="str">
        <f>INDEX(分類_出力, (ROW()-5)/2, 0)</f>
        <v>-</v>
      </c>
      <c r="C87" s="96" t="e">
        <f t="shared" si="126"/>
        <v>#DIV/0!</v>
      </c>
      <c r="D87" s="96" t="e">
        <f t="shared" ref="D87:I87" ca="1" si="143">VLOOKUP($B87, 波及効果表, D$2, FALSE)</f>
        <v>#DIV/0!</v>
      </c>
      <c r="E87" s="96" t="e">
        <f t="shared" ca="1" si="143"/>
        <v>#DIV/0!</v>
      </c>
      <c r="F87" s="96" t="e">
        <f t="shared" ca="1" si="143"/>
        <v>#DIV/0!</v>
      </c>
      <c r="G87" s="96" t="e">
        <f t="shared" ca="1" si="143"/>
        <v>#DIV/0!</v>
      </c>
      <c r="H87" s="96" t="e">
        <f t="shared" ca="1" si="143"/>
        <v>#DIV/0!</v>
      </c>
      <c r="I87" s="96" t="e">
        <f t="shared" ca="1" si="143"/>
        <v>#DIV/0!</v>
      </c>
    </row>
    <row r="88" spans="1:9" ht="7.5" hidden="1" customHeight="1" x14ac:dyDescent="0.25">
      <c r="B88" s="829"/>
      <c r="C88" s="125" t="e">
        <f>C87</f>
        <v>#DIV/0!</v>
      </c>
      <c r="D88" s="125" t="e">
        <f t="shared" ref="D88:I88" ca="1" si="144">D87</f>
        <v>#DIV/0!</v>
      </c>
      <c r="E88" s="125" t="e">
        <f t="shared" ca="1" si="144"/>
        <v>#DIV/0!</v>
      </c>
      <c r="F88" s="125" t="e">
        <f t="shared" ca="1" si="144"/>
        <v>#DIV/0!</v>
      </c>
      <c r="G88" s="125" t="e">
        <f t="shared" ca="1" si="144"/>
        <v>#DIV/0!</v>
      </c>
      <c r="H88" s="125" t="e">
        <f t="shared" ca="1" si="144"/>
        <v>#DIV/0!</v>
      </c>
      <c r="I88" s="125" t="e">
        <f t="shared" ca="1" si="144"/>
        <v>#DIV/0!</v>
      </c>
    </row>
    <row r="89" spans="1:9" hidden="1" x14ac:dyDescent="0.25">
      <c r="A89">
        <v>42</v>
      </c>
      <c r="B89" s="828" t="str">
        <f>INDEX(分類_出力, (ROW()-5)/2, 0)</f>
        <v>-</v>
      </c>
      <c r="C89" s="96" t="e">
        <f t="shared" si="126"/>
        <v>#DIV/0!</v>
      </c>
      <c r="D89" s="96" t="e">
        <f t="shared" ref="D89:I89" ca="1" si="145">VLOOKUP($B89, 波及効果表, D$2, FALSE)</f>
        <v>#DIV/0!</v>
      </c>
      <c r="E89" s="96" t="e">
        <f t="shared" ca="1" si="145"/>
        <v>#DIV/0!</v>
      </c>
      <c r="F89" s="96" t="e">
        <f t="shared" ca="1" si="145"/>
        <v>#DIV/0!</v>
      </c>
      <c r="G89" s="96" t="e">
        <f t="shared" ca="1" si="145"/>
        <v>#DIV/0!</v>
      </c>
      <c r="H89" s="96" t="e">
        <f t="shared" ca="1" si="145"/>
        <v>#DIV/0!</v>
      </c>
      <c r="I89" s="96" t="e">
        <f t="shared" ca="1" si="145"/>
        <v>#DIV/0!</v>
      </c>
    </row>
    <row r="90" spans="1:9" ht="7.5" hidden="1" customHeight="1" x14ac:dyDescent="0.25">
      <c r="B90" s="829"/>
      <c r="C90" s="125" t="e">
        <f>C89</f>
        <v>#DIV/0!</v>
      </c>
      <c r="D90" s="125" t="e">
        <f t="shared" ref="D90:I90" ca="1" si="146">D89</f>
        <v>#DIV/0!</v>
      </c>
      <c r="E90" s="125" t="e">
        <f t="shared" ca="1" si="146"/>
        <v>#DIV/0!</v>
      </c>
      <c r="F90" s="125" t="e">
        <f t="shared" ca="1" si="146"/>
        <v>#DIV/0!</v>
      </c>
      <c r="G90" s="125" t="e">
        <f t="shared" ca="1" si="146"/>
        <v>#DIV/0!</v>
      </c>
      <c r="H90" s="125" t="e">
        <f t="shared" ca="1" si="146"/>
        <v>#DIV/0!</v>
      </c>
      <c r="I90" s="125" t="e">
        <f t="shared" ca="1" si="146"/>
        <v>#DIV/0!</v>
      </c>
    </row>
    <row r="91" spans="1:9" hidden="1" x14ac:dyDescent="0.25">
      <c r="A91">
        <v>43</v>
      </c>
      <c r="B91" s="828" t="str">
        <f>INDEX(分類_出力, (ROW()-5)/2, 0)</f>
        <v>-</v>
      </c>
      <c r="C91" s="96" t="e">
        <f t="shared" si="126"/>
        <v>#DIV/0!</v>
      </c>
      <c r="D91" s="96" t="e">
        <f t="shared" ref="D91:I91" ca="1" si="147">VLOOKUP($B91, 波及効果表, D$2, FALSE)</f>
        <v>#DIV/0!</v>
      </c>
      <c r="E91" s="96" t="e">
        <f t="shared" ca="1" si="147"/>
        <v>#DIV/0!</v>
      </c>
      <c r="F91" s="96" t="e">
        <f t="shared" ca="1" si="147"/>
        <v>#DIV/0!</v>
      </c>
      <c r="G91" s="96" t="e">
        <f t="shared" ca="1" si="147"/>
        <v>#DIV/0!</v>
      </c>
      <c r="H91" s="96" t="e">
        <f t="shared" ca="1" si="147"/>
        <v>#DIV/0!</v>
      </c>
      <c r="I91" s="96" t="e">
        <f t="shared" ca="1" si="147"/>
        <v>#DIV/0!</v>
      </c>
    </row>
    <row r="92" spans="1:9" ht="7.5" hidden="1" customHeight="1" x14ac:dyDescent="0.25">
      <c r="B92" s="829"/>
      <c r="C92" s="125" t="e">
        <f>C91</f>
        <v>#DIV/0!</v>
      </c>
      <c r="D92" s="125" t="e">
        <f t="shared" ref="D92:I92" ca="1" si="148">D91</f>
        <v>#DIV/0!</v>
      </c>
      <c r="E92" s="125" t="e">
        <f t="shared" ca="1" si="148"/>
        <v>#DIV/0!</v>
      </c>
      <c r="F92" s="125" t="e">
        <f t="shared" ca="1" si="148"/>
        <v>#DIV/0!</v>
      </c>
      <c r="G92" s="125" t="e">
        <f t="shared" ca="1" si="148"/>
        <v>#DIV/0!</v>
      </c>
      <c r="H92" s="125" t="e">
        <f t="shared" ca="1" si="148"/>
        <v>#DIV/0!</v>
      </c>
      <c r="I92" s="125" t="e">
        <f t="shared" ca="1" si="148"/>
        <v>#DIV/0!</v>
      </c>
    </row>
    <row r="93" spans="1:9" hidden="1" x14ac:dyDescent="0.25">
      <c r="A93">
        <v>44</v>
      </c>
      <c r="B93" s="828" t="str">
        <f>INDEX(分類_出力, (ROW()-5)/2, 0)</f>
        <v>-</v>
      </c>
      <c r="C93" s="96" t="e">
        <f t="shared" si="126"/>
        <v>#DIV/0!</v>
      </c>
      <c r="D93" s="96" t="e">
        <f t="shared" ref="D93:I93" ca="1" si="149">VLOOKUP($B93, 波及効果表, D$2, FALSE)</f>
        <v>#DIV/0!</v>
      </c>
      <c r="E93" s="96" t="e">
        <f t="shared" ca="1" si="149"/>
        <v>#DIV/0!</v>
      </c>
      <c r="F93" s="96" t="e">
        <f t="shared" ca="1" si="149"/>
        <v>#DIV/0!</v>
      </c>
      <c r="G93" s="96" t="e">
        <f t="shared" ca="1" si="149"/>
        <v>#DIV/0!</v>
      </c>
      <c r="H93" s="96" t="e">
        <f t="shared" ca="1" si="149"/>
        <v>#DIV/0!</v>
      </c>
      <c r="I93" s="96" t="e">
        <f t="shared" ca="1" si="149"/>
        <v>#DIV/0!</v>
      </c>
    </row>
    <row r="94" spans="1:9" ht="7.5" hidden="1" customHeight="1" x14ac:dyDescent="0.25">
      <c r="B94" s="829"/>
      <c r="C94" s="125" t="e">
        <f>C93</f>
        <v>#DIV/0!</v>
      </c>
      <c r="D94" s="125" t="e">
        <f t="shared" ref="D94:I94" ca="1" si="150">D93</f>
        <v>#DIV/0!</v>
      </c>
      <c r="E94" s="125" t="e">
        <f t="shared" ca="1" si="150"/>
        <v>#DIV/0!</v>
      </c>
      <c r="F94" s="125" t="e">
        <f t="shared" ca="1" si="150"/>
        <v>#DIV/0!</v>
      </c>
      <c r="G94" s="125" t="e">
        <f t="shared" ca="1" si="150"/>
        <v>#DIV/0!</v>
      </c>
      <c r="H94" s="125" t="e">
        <f t="shared" ca="1" si="150"/>
        <v>#DIV/0!</v>
      </c>
      <c r="I94" s="125" t="e">
        <f t="shared" ca="1" si="150"/>
        <v>#DIV/0!</v>
      </c>
    </row>
    <row r="95" spans="1:9" hidden="1" x14ac:dyDescent="0.25">
      <c r="A95">
        <v>45</v>
      </c>
      <c r="B95" s="828" t="str">
        <f>INDEX(分類_出力, (ROW()-5)/2, 0)</f>
        <v>-</v>
      </c>
      <c r="C95" s="96" t="e">
        <f t="shared" si="126"/>
        <v>#DIV/0!</v>
      </c>
      <c r="D95" s="96" t="e">
        <f t="shared" ref="D95:I95" ca="1" si="151">VLOOKUP($B95, 波及効果表, D$2, FALSE)</f>
        <v>#DIV/0!</v>
      </c>
      <c r="E95" s="96" t="e">
        <f t="shared" ca="1" si="151"/>
        <v>#DIV/0!</v>
      </c>
      <c r="F95" s="96" t="e">
        <f t="shared" ca="1" si="151"/>
        <v>#DIV/0!</v>
      </c>
      <c r="G95" s="96" t="e">
        <f t="shared" ca="1" si="151"/>
        <v>#DIV/0!</v>
      </c>
      <c r="H95" s="96" t="e">
        <f t="shared" ca="1" si="151"/>
        <v>#DIV/0!</v>
      </c>
      <c r="I95" s="96" t="e">
        <f t="shared" ca="1" si="151"/>
        <v>#DIV/0!</v>
      </c>
    </row>
    <row r="96" spans="1:9" ht="7.5" hidden="1" customHeight="1" x14ac:dyDescent="0.25">
      <c r="B96" s="834"/>
      <c r="C96" s="125" t="e">
        <f>C95</f>
        <v>#DIV/0!</v>
      </c>
      <c r="D96" s="125" t="e">
        <f t="shared" ref="D96:I96" ca="1" si="152">D95</f>
        <v>#DIV/0!</v>
      </c>
      <c r="E96" s="125" t="e">
        <f t="shared" ca="1" si="152"/>
        <v>#DIV/0!</v>
      </c>
      <c r="F96" s="125" t="e">
        <f t="shared" ca="1" si="152"/>
        <v>#DIV/0!</v>
      </c>
      <c r="G96" s="125" t="e">
        <f t="shared" ca="1" si="152"/>
        <v>#DIV/0!</v>
      </c>
      <c r="H96" s="125" t="e">
        <f t="shared" ca="1" si="152"/>
        <v>#DIV/0!</v>
      </c>
      <c r="I96" s="125" t="e">
        <f t="shared" ca="1" si="152"/>
        <v>#DIV/0!</v>
      </c>
    </row>
    <row r="97" spans="1:9" hidden="1" x14ac:dyDescent="0.25">
      <c r="A97">
        <v>46</v>
      </c>
      <c r="B97" s="828" t="str">
        <f>INDEX(分類_出力, (ROW()-5)/2, 0)</f>
        <v>-</v>
      </c>
      <c r="C97" s="96" t="e">
        <f t="shared" si="126"/>
        <v>#DIV/0!</v>
      </c>
      <c r="D97" s="96" t="e">
        <f t="shared" ref="D97:I97" ca="1" si="153">VLOOKUP($B97, 波及効果表, D$2, FALSE)</f>
        <v>#DIV/0!</v>
      </c>
      <c r="E97" s="96" t="e">
        <f t="shared" ca="1" si="153"/>
        <v>#DIV/0!</v>
      </c>
      <c r="F97" s="96" t="e">
        <f t="shared" ca="1" si="153"/>
        <v>#DIV/0!</v>
      </c>
      <c r="G97" s="96" t="e">
        <f t="shared" ca="1" si="153"/>
        <v>#DIV/0!</v>
      </c>
      <c r="H97" s="96" t="e">
        <f t="shared" ca="1" si="153"/>
        <v>#DIV/0!</v>
      </c>
      <c r="I97" s="96" t="e">
        <f t="shared" ca="1" si="153"/>
        <v>#DIV/0!</v>
      </c>
    </row>
    <row r="98" spans="1:9" ht="7.5" hidden="1" customHeight="1" x14ac:dyDescent="0.25">
      <c r="B98" s="829"/>
      <c r="C98" s="125" t="e">
        <f>C97</f>
        <v>#DIV/0!</v>
      </c>
      <c r="D98" s="125" t="e">
        <f t="shared" ref="D98:I98" ca="1" si="154">D97</f>
        <v>#DIV/0!</v>
      </c>
      <c r="E98" s="125" t="e">
        <f t="shared" ca="1" si="154"/>
        <v>#DIV/0!</v>
      </c>
      <c r="F98" s="125" t="e">
        <f t="shared" ca="1" si="154"/>
        <v>#DIV/0!</v>
      </c>
      <c r="G98" s="125" t="e">
        <f t="shared" ca="1" si="154"/>
        <v>#DIV/0!</v>
      </c>
      <c r="H98" s="125" t="e">
        <f t="shared" ca="1" si="154"/>
        <v>#DIV/0!</v>
      </c>
      <c r="I98" s="125" t="e">
        <f t="shared" ca="1" si="154"/>
        <v>#DIV/0!</v>
      </c>
    </row>
    <row r="99" spans="1:9" hidden="1" x14ac:dyDescent="0.25">
      <c r="A99">
        <v>47</v>
      </c>
      <c r="B99" s="828" t="str">
        <f>INDEX(分類_出力, (ROW()-5)/2, 0)</f>
        <v>-</v>
      </c>
      <c r="C99" s="96" t="e">
        <f t="shared" si="126"/>
        <v>#DIV/0!</v>
      </c>
      <c r="D99" s="96" t="e">
        <f t="shared" ref="D99:I99" ca="1" si="155">VLOOKUP($B99, 波及効果表, D$2, FALSE)</f>
        <v>#DIV/0!</v>
      </c>
      <c r="E99" s="96" t="e">
        <f t="shared" ca="1" si="155"/>
        <v>#DIV/0!</v>
      </c>
      <c r="F99" s="96" t="e">
        <f t="shared" ca="1" si="155"/>
        <v>#DIV/0!</v>
      </c>
      <c r="G99" s="96" t="e">
        <f t="shared" ca="1" si="155"/>
        <v>#DIV/0!</v>
      </c>
      <c r="H99" s="96" t="e">
        <f t="shared" ca="1" si="155"/>
        <v>#DIV/0!</v>
      </c>
      <c r="I99" s="96" t="e">
        <f t="shared" ca="1" si="155"/>
        <v>#DIV/0!</v>
      </c>
    </row>
    <row r="100" spans="1:9" ht="7.5" hidden="1" customHeight="1" x14ac:dyDescent="0.25">
      <c r="B100" s="829"/>
      <c r="C100" s="125" t="e">
        <f>C99</f>
        <v>#DIV/0!</v>
      </c>
      <c r="D100" s="125" t="e">
        <f t="shared" ref="D100:I100" ca="1" si="156">D99</f>
        <v>#DIV/0!</v>
      </c>
      <c r="E100" s="125" t="e">
        <f t="shared" ca="1" si="156"/>
        <v>#DIV/0!</v>
      </c>
      <c r="F100" s="125" t="e">
        <f t="shared" ca="1" si="156"/>
        <v>#DIV/0!</v>
      </c>
      <c r="G100" s="125" t="e">
        <f t="shared" ca="1" si="156"/>
        <v>#DIV/0!</v>
      </c>
      <c r="H100" s="125" t="e">
        <f t="shared" ca="1" si="156"/>
        <v>#DIV/0!</v>
      </c>
      <c r="I100" s="125" t="e">
        <f t="shared" ca="1" si="156"/>
        <v>#DIV/0!</v>
      </c>
    </row>
    <row r="101" spans="1:9" hidden="1" x14ac:dyDescent="0.25">
      <c r="A101">
        <v>48</v>
      </c>
      <c r="B101" s="828" t="str">
        <f>INDEX(分類_出力, (ROW()-5)/2, 0)</f>
        <v>-</v>
      </c>
      <c r="C101" s="96" t="e">
        <f t="shared" si="126"/>
        <v>#DIV/0!</v>
      </c>
      <c r="D101" s="96" t="e">
        <f t="shared" ref="D101:I101" ca="1" si="157">VLOOKUP($B101, 波及効果表, D$2, FALSE)</f>
        <v>#DIV/0!</v>
      </c>
      <c r="E101" s="96" t="e">
        <f t="shared" ca="1" si="157"/>
        <v>#DIV/0!</v>
      </c>
      <c r="F101" s="96" t="e">
        <f t="shared" ca="1" si="157"/>
        <v>#DIV/0!</v>
      </c>
      <c r="G101" s="96" t="e">
        <f t="shared" ca="1" si="157"/>
        <v>#DIV/0!</v>
      </c>
      <c r="H101" s="96" t="e">
        <f t="shared" ca="1" si="157"/>
        <v>#DIV/0!</v>
      </c>
      <c r="I101" s="96" t="e">
        <f t="shared" ca="1" si="157"/>
        <v>#DIV/0!</v>
      </c>
    </row>
    <row r="102" spans="1:9" ht="7.5" hidden="1" customHeight="1" x14ac:dyDescent="0.25">
      <c r="B102" s="829"/>
      <c r="C102" s="125" t="e">
        <f>C101</f>
        <v>#DIV/0!</v>
      </c>
      <c r="D102" s="125" t="e">
        <f t="shared" ref="D102:I102" ca="1" si="158">D101</f>
        <v>#DIV/0!</v>
      </c>
      <c r="E102" s="125" t="e">
        <f t="shared" ca="1" si="158"/>
        <v>#DIV/0!</v>
      </c>
      <c r="F102" s="125" t="e">
        <f t="shared" ca="1" si="158"/>
        <v>#DIV/0!</v>
      </c>
      <c r="G102" s="125" t="e">
        <f t="shared" ca="1" si="158"/>
        <v>#DIV/0!</v>
      </c>
      <c r="H102" s="125" t="e">
        <f t="shared" ca="1" si="158"/>
        <v>#DIV/0!</v>
      </c>
      <c r="I102" s="125" t="e">
        <f t="shared" ca="1" si="158"/>
        <v>#DIV/0!</v>
      </c>
    </row>
    <row r="103" spans="1:9" hidden="1" x14ac:dyDescent="0.25">
      <c r="A103">
        <v>49</v>
      </c>
      <c r="B103" s="828" t="str">
        <f>INDEX(分類_出力, (ROW()-5)/2, 0)</f>
        <v>-</v>
      </c>
      <c r="C103" s="96" t="e">
        <f t="shared" si="126"/>
        <v>#DIV/0!</v>
      </c>
      <c r="D103" s="96" t="e">
        <f t="shared" ref="D103:I103" ca="1" si="159">VLOOKUP($B103, 波及効果表, D$2, FALSE)</f>
        <v>#DIV/0!</v>
      </c>
      <c r="E103" s="96" t="e">
        <f t="shared" ca="1" si="159"/>
        <v>#DIV/0!</v>
      </c>
      <c r="F103" s="96" t="e">
        <f t="shared" ca="1" si="159"/>
        <v>#DIV/0!</v>
      </c>
      <c r="G103" s="96" t="e">
        <f t="shared" ca="1" si="159"/>
        <v>#DIV/0!</v>
      </c>
      <c r="H103" s="96" t="e">
        <f t="shared" ca="1" si="159"/>
        <v>#DIV/0!</v>
      </c>
      <c r="I103" s="96" t="e">
        <f t="shared" ca="1" si="159"/>
        <v>#DIV/0!</v>
      </c>
    </row>
    <row r="104" spans="1:9" ht="7.5" hidden="1" customHeight="1" x14ac:dyDescent="0.25">
      <c r="B104" s="829"/>
      <c r="C104" s="125" t="e">
        <f>C103</f>
        <v>#DIV/0!</v>
      </c>
      <c r="D104" s="125" t="e">
        <f t="shared" ref="D104:I104" ca="1" si="160">D103</f>
        <v>#DIV/0!</v>
      </c>
      <c r="E104" s="125" t="e">
        <f t="shared" ca="1" si="160"/>
        <v>#DIV/0!</v>
      </c>
      <c r="F104" s="125" t="e">
        <f t="shared" ca="1" si="160"/>
        <v>#DIV/0!</v>
      </c>
      <c r="G104" s="125" t="e">
        <f t="shared" ca="1" si="160"/>
        <v>#DIV/0!</v>
      </c>
      <c r="H104" s="125" t="e">
        <f t="shared" ca="1" si="160"/>
        <v>#DIV/0!</v>
      </c>
      <c r="I104" s="125" t="e">
        <f t="shared" ca="1" si="160"/>
        <v>#DIV/0!</v>
      </c>
    </row>
    <row r="105" spans="1:9" hidden="1" x14ac:dyDescent="0.25">
      <c r="A105">
        <v>50</v>
      </c>
      <c r="B105" s="828" t="str">
        <f>INDEX(分類_出力, (ROW()-5)/2, 0)</f>
        <v>-</v>
      </c>
      <c r="C105" s="96" t="e">
        <f t="shared" si="126"/>
        <v>#DIV/0!</v>
      </c>
      <c r="D105" s="96" t="e">
        <f t="shared" ref="D105:I105" ca="1" si="161">VLOOKUP($B105, 波及効果表, D$2, FALSE)</f>
        <v>#DIV/0!</v>
      </c>
      <c r="E105" s="96" t="e">
        <f t="shared" ca="1" si="161"/>
        <v>#DIV/0!</v>
      </c>
      <c r="F105" s="96" t="e">
        <f t="shared" ca="1" si="161"/>
        <v>#DIV/0!</v>
      </c>
      <c r="G105" s="96" t="e">
        <f t="shared" ca="1" si="161"/>
        <v>#DIV/0!</v>
      </c>
      <c r="H105" s="96" t="e">
        <f t="shared" ca="1" si="161"/>
        <v>#DIV/0!</v>
      </c>
      <c r="I105" s="96" t="e">
        <f t="shared" ca="1" si="161"/>
        <v>#DIV/0!</v>
      </c>
    </row>
    <row r="106" spans="1:9" ht="7.5" hidden="1" customHeight="1" x14ac:dyDescent="0.25">
      <c r="B106" s="829"/>
      <c r="C106" s="125" t="e">
        <f>C105</f>
        <v>#DIV/0!</v>
      </c>
      <c r="D106" s="125" t="e">
        <f t="shared" ref="D106:I106" ca="1" si="162">D105</f>
        <v>#DIV/0!</v>
      </c>
      <c r="E106" s="125" t="e">
        <f t="shared" ca="1" si="162"/>
        <v>#DIV/0!</v>
      </c>
      <c r="F106" s="125" t="e">
        <f t="shared" ca="1" si="162"/>
        <v>#DIV/0!</v>
      </c>
      <c r="G106" s="125" t="e">
        <f t="shared" ca="1" si="162"/>
        <v>#DIV/0!</v>
      </c>
      <c r="H106" s="125" t="e">
        <f t="shared" ca="1" si="162"/>
        <v>#DIV/0!</v>
      </c>
      <c r="I106" s="125" t="e">
        <f t="shared" ca="1" si="162"/>
        <v>#DIV/0!</v>
      </c>
    </row>
    <row r="107" spans="1:9" hidden="1" x14ac:dyDescent="0.25">
      <c r="A107">
        <v>51</v>
      </c>
      <c r="B107" s="828" t="str">
        <f>INDEX(分類_出力, (ROW()-5)/2, 0)</f>
        <v>-</v>
      </c>
      <c r="C107" s="96" t="e">
        <f t="shared" si="126"/>
        <v>#DIV/0!</v>
      </c>
      <c r="D107" s="96" t="e">
        <f t="shared" ref="D107:I107" ca="1" si="163">VLOOKUP($B107, 波及効果表, D$2, FALSE)</f>
        <v>#DIV/0!</v>
      </c>
      <c r="E107" s="96" t="e">
        <f t="shared" ca="1" si="163"/>
        <v>#DIV/0!</v>
      </c>
      <c r="F107" s="96" t="e">
        <f t="shared" ca="1" si="163"/>
        <v>#DIV/0!</v>
      </c>
      <c r="G107" s="96" t="e">
        <f t="shared" ca="1" si="163"/>
        <v>#DIV/0!</v>
      </c>
      <c r="H107" s="96" t="e">
        <f t="shared" ca="1" si="163"/>
        <v>#DIV/0!</v>
      </c>
      <c r="I107" s="96" t="e">
        <f t="shared" ca="1" si="163"/>
        <v>#DIV/0!</v>
      </c>
    </row>
    <row r="108" spans="1:9" ht="7.5" hidden="1" customHeight="1" x14ac:dyDescent="0.25">
      <c r="B108" s="829"/>
      <c r="C108" s="125" t="e">
        <f>C107</f>
        <v>#DIV/0!</v>
      </c>
      <c r="D108" s="125" t="e">
        <f t="shared" ref="D108:I108" ca="1" si="164">D107</f>
        <v>#DIV/0!</v>
      </c>
      <c r="E108" s="125" t="e">
        <f t="shared" ca="1" si="164"/>
        <v>#DIV/0!</v>
      </c>
      <c r="F108" s="125" t="e">
        <f t="shared" ca="1" si="164"/>
        <v>#DIV/0!</v>
      </c>
      <c r="G108" s="125" t="e">
        <f t="shared" ca="1" si="164"/>
        <v>#DIV/0!</v>
      </c>
      <c r="H108" s="125" t="e">
        <f t="shared" ca="1" si="164"/>
        <v>#DIV/0!</v>
      </c>
      <c r="I108" s="125" t="e">
        <f t="shared" ca="1" si="164"/>
        <v>#DIV/0!</v>
      </c>
    </row>
    <row r="109" spans="1:9" hidden="1" x14ac:dyDescent="0.25">
      <c r="A109">
        <v>52</v>
      </c>
      <c r="B109" s="828" t="str">
        <f>INDEX(分類_出力, (ROW()-5)/2, 0)</f>
        <v>-</v>
      </c>
      <c r="C109" s="96" t="e">
        <f t="shared" si="126"/>
        <v>#DIV/0!</v>
      </c>
      <c r="D109" s="96" t="e">
        <f t="shared" ref="D109:I109" ca="1" si="165">VLOOKUP($B109, 波及効果表, D$2, FALSE)</f>
        <v>#DIV/0!</v>
      </c>
      <c r="E109" s="96" t="e">
        <f t="shared" ca="1" si="165"/>
        <v>#DIV/0!</v>
      </c>
      <c r="F109" s="96" t="e">
        <f t="shared" ca="1" si="165"/>
        <v>#DIV/0!</v>
      </c>
      <c r="G109" s="96" t="e">
        <f t="shared" ca="1" si="165"/>
        <v>#DIV/0!</v>
      </c>
      <c r="H109" s="96" t="e">
        <f t="shared" ca="1" si="165"/>
        <v>#DIV/0!</v>
      </c>
      <c r="I109" s="96" t="e">
        <f t="shared" ca="1" si="165"/>
        <v>#DIV/0!</v>
      </c>
    </row>
    <row r="110" spans="1:9" ht="7.5" hidden="1" customHeight="1" x14ac:dyDescent="0.25">
      <c r="B110" s="829"/>
      <c r="C110" s="125" t="e">
        <f>C109</f>
        <v>#DIV/0!</v>
      </c>
      <c r="D110" s="125" t="e">
        <f t="shared" ref="D110:I110" ca="1" si="166">D109</f>
        <v>#DIV/0!</v>
      </c>
      <c r="E110" s="125" t="e">
        <f t="shared" ca="1" si="166"/>
        <v>#DIV/0!</v>
      </c>
      <c r="F110" s="125" t="e">
        <f t="shared" ca="1" si="166"/>
        <v>#DIV/0!</v>
      </c>
      <c r="G110" s="125" t="e">
        <f t="shared" ca="1" si="166"/>
        <v>#DIV/0!</v>
      </c>
      <c r="H110" s="125" t="e">
        <f t="shared" ca="1" si="166"/>
        <v>#DIV/0!</v>
      </c>
      <c r="I110" s="125" t="e">
        <f t="shared" ca="1" si="166"/>
        <v>#DIV/0!</v>
      </c>
    </row>
    <row r="111" spans="1:9" hidden="1" x14ac:dyDescent="0.25">
      <c r="A111">
        <v>53</v>
      </c>
      <c r="B111" s="828" t="str">
        <f>INDEX(分類_出力, (ROW()-5)/2, 0)</f>
        <v>-</v>
      </c>
      <c r="C111" s="98" t="e">
        <f t="shared" ref="C111:C173" si="167">VLOOKUP($B111, 波及効果表, C$2, FALSE)</f>
        <v>#DIV/0!</v>
      </c>
      <c r="D111" s="98" t="e">
        <f t="shared" ref="D111:I111" ca="1" si="168">VLOOKUP($B111, 波及効果表, D$2, FALSE)</f>
        <v>#DIV/0!</v>
      </c>
      <c r="E111" s="98" t="e">
        <f t="shared" ca="1" si="168"/>
        <v>#DIV/0!</v>
      </c>
      <c r="F111" s="98" t="e">
        <f t="shared" ca="1" si="168"/>
        <v>#DIV/0!</v>
      </c>
      <c r="G111" s="98" t="e">
        <f t="shared" ca="1" si="168"/>
        <v>#DIV/0!</v>
      </c>
      <c r="H111" s="98" t="e">
        <f t="shared" ca="1" si="168"/>
        <v>#DIV/0!</v>
      </c>
      <c r="I111" s="95" t="e">
        <f t="shared" ca="1" si="168"/>
        <v>#DIV/0!</v>
      </c>
    </row>
    <row r="112" spans="1:9" ht="7.5" hidden="1" customHeight="1" x14ac:dyDescent="0.25">
      <c r="B112" s="829"/>
      <c r="C112" s="125" t="e">
        <f>C111</f>
        <v>#DIV/0!</v>
      </c>
      <c r="D112" s="125" t="e">
        <f t="shared" ref="D112:I112" ca="1" si="169">D111</f>
        <v>#DIV/0!</v>
      </c>
      <c r="E112" s="125" t="e">
        <f t="shared" ca="1" si="169"/>
        <v>#DIV/0!</v>
      </c>
      <c r="F112" s="125" t="e">
        <f t="shared" ca="1" si="169"/>
        <v>#DIV/0!</v>
      </c>
      <c r="G112" s="125" t="e">
        <f t="shared" ca="1" si="169"/>
        <v>#DIV/0!</v>
      </c>
      <c r="H112" s="125" t="e">
        <f t="shared" ca="1" si="169"/>
        <v>#DIV/0!</v>
      </c>
      <c r="I112" s="125" t="e">
        <f t="shared" ca="1" si="169"/>
        <v>#DIV/0!</v>
      </c>
    </row>
    <row r="113" spans="1:9" hidden="1" x14ac:dyDescent="0.25">
      <c r="A113">
        <v>54</v>
      </c>
      <c r="B113" s="828" t="str">
        <f>INDEX(分類_出力, (ROW()-5)/2, 0)</f>
        <v>-</v>
      </c>
      <c r="C113" s="96" t="e">
        <f t="shared" si="167"/>
        <v>#DIV/0!</v>
      </c>
      <c r="D113" s="96" t="e">
        <f t="shared" ref="D113:I113" ca="1" si="170">VLOOKUP($B113, 波及効果表, D$2, FALSE)</f>
        <v>#DIV/0!</v>
      </c>
      <c r="E113" s="96" t="e">
        <f t="shared" ca="1" si="170"/>
        <v>#DIV/0!</v>
      </c>
      <c r="F113" s="96" t="e">
        <f t="shared" ca="1" si="170"/>
        <v>#DIV/0!</v>
      </c>
      <c r="G113" s="96" t="e">
        <f t="shared" ca="1" si="170"/>
        <v>#DIV/0!</v>
      </c>
      <c r="H113" s="96" t="e">
        <f t="shared" ca="1" si="170"/>
        <v>#DIV/0!</v>
      </c>
      <c r="I113" s="96" t="e">
        <f t="shared" ca="1" si="170"/>
        <v>#DIV/0!</v>
      </c>
    </row>
    <row r="114" spans="1:9" ht="7.5" hidden="1" customHeight="1" x14ac:dyDescent="0.25">
      <c r="B114" s="829"/>
      <c r="C114" s="125" t="e">
        <f>C113</f>
        <v>#DIV/0!</v>
      </c>
      <c r="D114" s="125" t="e">
        <f t="shared" ref="D114:I114" ca="1" si="171">D113</f>
        <v>#DIV/0!</v>
      </c>
      <c r="E114" s="125" t="e">
        <f t="shared" ca="1" si="171"/>
        <v>#DIV/0!</v>
      </c>
      <c r="F114" s="125" t="e">
        <f t="shared" ca="1" si="171"/>
        <v>#DIV/0!</v>
      </c>
      <c r="G114" s="125" t="e">
        <f t="shared" ca="1" si="171"/>
        <v>#DIV/0!</v>
      </c>
      <c r="H114" s="125" t="e">
        <f t="shared" ca="1" si="171"/>
        <v>#DIV/0!</v>
      </c>
      <c r="I114" s="125" t="e">
        <f t="shared" ca="1" si="171"/>
        <v>#DIV/0!</v>
      </c>
    </row>
    <row r="115" spans="1:9" hidden="1" x14ac:dyDescent="0.25">
      <c r="A115">
        <v>55</v>
      </c>
      <c r="B115" s="828" t="str">
        <f>INDEX(分類_出力, (ROW()-5)/2, 0)</f>
        <v>-</v>
      </c>
      <c r="C115" s="96" t="e">
        <f t="shared" si="167"/>
        <v>#DIV/0!</v>
      </c>
      <c r="D115" s="96" t="e">
        <f t="shared" ref="D115:I115" ca="1" si="172">VLOOKUP($B115, 波及効果表, D$2, FALSE)</f>
        <v>#DIV/0!</v>
      </c>
      <c r="E115" s="96" t="e">
        <f t="shared" ca="1" si="172"/>
        <v>#DIV/0!</v>
      </c>
      <c r="F115" s="96" t="e">
        <f t="shared" ca="1" si="172"/>
        <v>#DIV/0!</v>
      </c>
      <c r="G115" s="96" t="e">
        <f t="shared" ca="1" si="172"/>
        <v>#DIV/0!</v>
      </c>
      <c r="H115" s="96" t="e">
        <f t="shared" ca="1" si="172"/>
        <v>#DIV/0!</v>
      </c>
      <c r="I115" s="96" t="e">
        <f t="shared" ca="1" si="172"/>
        <v>#DIV/0!</v>
      </c>
    </row>
    <row r="116" spans="1:9" ht="7.5" hidden="1" customHeight="1" x14ac:dyDescent="0.25">
      <c r="B116" s="829"/>
      <c r="C116" s="125" t="e">
        <f>C115</f>
        <v>#DIV/0!</v>
      </c>
      <c r="D116" s="125" t="e">
        <f t="shared" ref="D116:I116" ca="1" si="173">D115</f>
        <v>#DIV/0!</v>
      </c>
      <c r="E116" s="125" t="e">
        <f t="shared" ca="1" si="173"/>
        <v>#DIV/0!</v>
      </c>
      <c r="F116" s="125" t="e">
        <f t="shared" ca="1" si="173"/>
        <v>#DIV/0!</v>
      </c>
      <c r="G116" s="125" t="e">
        <f t="shared" ca="1" si="173"/>
        <v>#DIV/0!</v>
      </c>
      <c r="H116" s="125" t="e">
        <f t="shared" ca="1" si="173"/>
        <v>#DIV/0!</v>
      </c>
      <c r="I116" s="125" t="e">
        <f t="shared" ca="1" si="173"/>
        <v>#DIV/0!</v>
      </c>
    </row>
    <row r="117" spans="1:9" hidden="1" x14ac:dyDescent="0.25">
      <c r="A117">
        <v>56</v>
      </c>
      <c r="B117" s="828" t="str">
        <f>INDEX(分類_出力, (ROW()-5)/2, 0)</f>
        <v>-</v>
      </c>
      <c r="C117" s="96" t="e">
        <f t="shared" si="167"/>
        <v>#DIV/0!</v>
      </c>
      <c r="D117" s="96" t="e">
        <f t="shared" ref="D117:I117" ca="1" si="174">VLOOKUP($B117, 波及効果表, D$2, FALSE)</f>
        <v>#DIV/0!</v>
      </c>
      <c r="E117" s="96" t="e">
        <f t="shared" ca="1" si="174"/>
        <v>#DIV/0!</v>
      </c>
      <c r="F117" s="96" t="e">
        <f t="shared" ca="1" si="174"/>
        <v>#DIV/0!</v>
      </c>
      <c r="G117" s="96" t="e">
        <f t="shared" ca="1" si="174"/>
        <v>#DIV/0!</v>
      </c>
      <c r="H117" s="96" t="e">
        <f t="shared" ca="1" si="174"/>
        <v>#DIV/0!</v>
      </c>
      <c r="I117" s="96" t="e">
        <f t="shared" ca="1" si="174"/>
        <v>#DIV/0!</v>
      </c>
    </row>
    <row r="118" spans="1:9" ht="7.5" hidden="1" customHeight="1" x14ac:dyDescent="0.25">
      <c r="B118" s="829"/>
      <c r="C118" s="125" t="e">
        <f>C117</f>
        <v>#DIV/0!</v>
      </c>
      <c r="D118" s="125" t="e">
        <f t="shared" ref="D118:I118" ca="1" si="175">D117</f>
        <v>#DIV/0!</v>
      </c>
      <c r="E118" s="125" t="e">
        <f t="shared" ca="1" si="175"/>
        <v>#DIV/0!</v>
      </c>
      <c r="F118" s="125" t="e">
        <f t="shared" ca="1" si="175"/>
        <v>#DIV/0!</v>
      </c>
      <c r="G118" s="125" t="e">
        <f t="shared" ca="1" si="175"/>
        <v>#DIV/0!</v>
      </c>
      <c r="H118" s="125" t="e">
        <f t="shared" ca="1" si="175"/>
        <v>#DIV/0!</v>
      </c>
      <c r="I118" s="125" t="e">
        <f t="shared" ca="1" si="175"/>
        <v>#DIV/0!</v>
      </c>
    </row>
    <row r="119" spans="1:9" hidden="1" x14ac:dyDescent="0.25">
      <c r="A119">
        <v>57</v>
      </c>
      <c r="B119" s="828" t="str">
        <f>INDEX(分類_出力, (ROW()-5)/2, 0)</f>
        <v>-</v>
      </c>
      <c r="C119" s="96" t="e">
        <f t="shared" si="167"/>
        <v>#DIV/0!</v>
      </c>
      <c r="D119" s="96" t="e">
        <f t="shared" ref="D119:I119" ca="1" si="176">VLOOKUP($B119, 波及効果表, D$2, FALSE)</f>
        <v>#DIV/0!</v>
      </c>
      <c r="E119" s="96" t="e">
        <f t="shared" ca="1" si="176"/>
        <v>#DIV/0!</v>
      </c>
      <c r="F119" s="96" t="e">
        <f t="shared" ca="1" si="176"/>
        <v>#DIV/0!</v>
      </c>
      <c r="G119" s="96" t="e">
        <f t="shared" ca="1" si="176"/>
        <v>#DIV/0!</v>
      </c>
      <c r="H119" s="96" t="e">
        <f t="shared" ca="1" si="176"/>
        <v>#DIV/0!</v>
      </c>
      <c r="I119" s="96" t="e">
        <f t="shared" ca="1" si="176"/>
        <v>#DIV/0!</v>
      </c>
    </row>
    <row r="120" spans="1:9" ht="7.5" hidden="1" customHeight="1" x14ac:dyDescent="0.25">
      <c r="B120" s="829"/>
      <c r="C120" s="125" t="e">
        <f>C119</f>
        <v>#DIV/0!</v>
      </c>
      <c r="D120" s="125" t="e">
        <f t="shared" ref="D120:I120" ca="1" si="177">D119</f>
        <v>#DIV/0!</v>
      </c>
      <c r="E120" s="125" t="e">
        <f t="shared" ca="1" si="177"/>
        <v>#DIV/0!</v>
      </c>
      <c r="F120" s="125" t="e">
        <f t="shared" ca="1" si="177"/>
        <v>#DIV/0!</v>
      </c>
      <c r="G120" s="125" t="e">
        <f t="shared" ca="1" si="177"/>
        <v>#DIV/0!</v>
      </c>
      <c r="H120" s="125" t="e">
        <f t="shared" ca="1" si="177"/>
        <v>#DIV/0!</v>
      </c>
      <c r="I120" s="125" t="e">
        <f t="shared" ca="1" si="177"/>
        <v>#DIV/0!</v>
      </c>
    </row>
    <row r="121" spans="1:9" hidden="1" x14ac:dyDescent="0.25">
      <c r="A121">
        <v>58</v>
      </c>
      <c r="B121" s="828" t="str">
        <f>INDEX(分類_出力, (ROW()-5)/2, 0)</f>
        <v>-</v>
      </c>
      <c r="C121" s="96" t="e">
        <f t="shared" si="167"/>
        <v>#DIV/0!</v>
      </c>
      <c r="D121" s="96" t="e">
        <f t="shared" ref="D121:I121" ca="1" si="178">VLOOKUP($B121, 波及効果表, D$2, FALSE)</f>
        <v>#DIV/0!</v>
      </c>
      <c r="E121" s="96" t="e">
        <f t="shared" ca="1" si="178"/>
        <v>#DIV/0!</v>
      </c>
      <c r="F121" s="96" t="e">
        <f t="shared" ca="1" si="178"/>
        <v>#DIV/0!</v>
      </c>
      <c r="G121" s="96" t="e">
        <f t="shared" ca="1" si="178"/>
        <v>#DIV/0!</v>
      </c>
      <c r="H121" s="96" t="e">
        <f t="shared" ca="1" si="178"/>
        <v>#DIV/0!</v>
      </c>
      <c r="I121" s="96" t="e">
        <f t="shared" ca="1" si="178"/>
        <v>#DIV/0!</v>
      </c>
    </row>
    <row r="122" spans="1:9" ht="7.5" hidden="1" customHeight="1" x14ac:dyDescent="0.25">
      <c r="B122" s="834"/>
      <c r="C122" s="125" t="e">
        <f>C121</f>
        <v>#DIV/0!</v>
      </c>
      <c r="D122" s="125" t="e">
        <f t="shared" ref="D122:I122" ca="1" si="179">D121</f>
        <v>#DIV/0!</v>
      </c>
      <c r="E122" s="125" t="e">
        <f t="shared" ca="1" si="179"/>
        <v>#DIV/0!</v>
      </c>
      <c r="F122" s="125" t="e">
        <f t="shared" ca="1" si="179"/>
        <v>#DIV/0!</v>
      </c>
      <c r="G122" s="125" t="e">
        <f t="shared" ca="1" si="179"/>
        <v>#DIV/0!</v>
      </c>
      <c r="H122" s="125" t="e">
        <f t="shared" ca="1" si="179"/>
        <v>#DIV/0!</v>
      </c>
      <c r="I122" s="125" t="e">
        <f t="shared" ca="1" si="179"/>
        <v>#DIV/0!</v>
      </c>
    </row>
    <row r="123" spans="1:9" hidden="1" x14ac:dyDescent="0.25">
      <c r="A123">
        <v>59</v>
      </c>
      <c r="B123" s="828" t="str">
        <f>INDEX(分類_出力, (ROW()-5)/2, 0)</f>
        <v>-</v>
      </c>
      <c r="C123" s="96" t="e">
        <f t="shared" si="167"/>
        <v>#DIV/0!</v>
      </c>
      <c r="D123" s="96" t="e">
        <f t="shared" ref="D123:I123" ca="1" si="180">VLOOKUP($B123, 波及効果表, D$2, FALSE)</f>
        <v>#DIV/0!</v>
      </c>
      <c r="E123" s="96" t="e">
        <f t="shared" ca="1" si="180"/>
        <v>#DIV/0!</v>
      </c>
      <c r="F123" s="96" t="e">
        <f t="shared" ca="1" si="180"/>
        <v>#DIV/0!</v>
      </c>
      <c r="G123" s="96" t="e">
        <f t="shared" ca="1" si="180"/>
        <v>#DIV/0!</v>
      </c>
      <c r="H123" s="96" t="e">
        <f t="shared" ca="1" si="180"/>
        <v>#DIV/0!</v>
      </c>
      <c r="I123" s="96" t="e">
        <f t="shared" ca="1" si="180"/>
        <v>#DIV/0!</v>
      </c>
    </row>
    <row r="124" spans="1:9" ht="7.5" hidden="1" customHeight="1" x14ac:dyDescent="0.25">
      <c r="B124" s="829"/>
      <c r="C124" s="125" t="e">
        <f>C123</f>
        <v>#DIV/0!</v>
      </c>
      <c r="D124" s="125" t="e">
        <f t="shared" ref="D124:I124" ca="1" si="181">D123</f>
        <v>#DIV/0!</v>
      </c>
      <c r="E124" s="125" t="e">
        <f t="shared" ca="1" si="181"/>
        <v>#DIV/0!</v>
      </c>
      <c r="F124" s="125" t="e">
        <f t="shared" ca="1" si="181"/>
        <v>#DIV/0!</v>
      </c>
      <c r="G124" s="125" t="e">
        <f t="shared" ca="1" si="181"/>
        <v>#DIV/0!</v>
      </c>
      <c r="H124" s="125" t="e">
        <f t="shared" ca="1" si="181"/>
        <v>#DIV/0!</v>
      </c>
      <c r="I124" s="125" t="e">
        <f t="shared" ca="1" si="181"/>
        <v>#DIV/0!</v>
      </c>
    </row>
    <row r="125" spans="1:9" hidden="1" x14ac:dyDescent="0.25">
      <c r="A125">
        <v>60</v>
      </c>
      <c r="B125" s="828" t="str">
        <f>INDEX(分類_出力, (ROW()-5)/2, 0)</f>
        <v>-</v>
      </c>
      <c r="C125" s="96" t="e">
        <f t="shared" si="167"/>
        <v>#DIV/0!</v>
      </c>
      <c r="D125" s="96" t="e">
        <f t="shared" ref="D125:I125" ca="1" si="182">VLOOKUP($B125, 波及効果表, D$2, FALSE)</f>
        <v>#DIV/0!</v>
      </c>
      <c r="E125" s="96" t="e">
        <f t="shared" ca="1" si="182"/>
        <v>#DIV/0!</v>
      </c>
      <c r="F125" s="96" t="e">
        <f t="shared" ca="1" si="182"/>
        <v>#DIV/0!</v>
      </c>
      <c r="G125" s="96" t="e">
        <f t="shared" ca="1" si="182"/>
        <v>#DIV/0!</v>
      </c>
      <c r="H125" s="96" t="e">
        <f t="shared" ca="1" si="182"/>
        <v>#DIV/0!</v>
      </c>
      <c r="I125" s="96" t="e">
        <f t="shared" ca="1" si="182"/>
        <v>#DIV/0!</v>
      </c>
    </row>
    <row r="126" spans="1:9" ht="7.5" hidden="1" customHeight="1" x14ac:dyDescent="0.25">
      <c r="B126" s="829"/>
      <c r="C126" s="125" t="e">
        <f>C125</f>
        <v>#DIV/0!</v>
      </c>
      <c r="D126" s="125" t="e">
        <f t="shared" ref="D126:I126" ca="1" si="183">D125</f>
        <v>#DIV/0!</v>
      </c>
      <c r="E126" s="125" t="e">
        <f t="shared" ca="1" si="183"/>
        <v>#DIV/0!</v>
      </c>
      <c r="F126" s="125" t="e">
        <f t="shared" ca="1" si="183"/>
        <v>#DIV/0!</v>
      </c>
      <c r="G126" s="125" t="e">
        <f t="shared" ca="1" si="183"/>
        <v>#DIV/0!</v>
      </c>
      <c r="H126" s="125" t="e">
        <f t="shared" ca="1" si="183"/>
        <v>#DIV/0!</v>
      </c>
      <c r="I126" s="125" t="e">
        <f t="shared" ca="1" si="183"/>
        <v>#DIV/0!</v>
      </c>
    </row>
    <row r="127" spans="1:9" hidden="1" x14ac:dyDescent="0.25">
      <c r="A127">
        <v>61</v>
      </c>
      <c r="B127" s="828" t="str">
        <f>INDEX(分類_出力, (ROW()-5)/2, 0)</f>
        <v>-</v>
      </c>
      <c r="C127" s="96" t="e">
        <f t="shared" si="167"/>
        <v>#DIV/0!</v>
      </c>
      <c r="D127" s="96" t="e">
        <f t="shared" ref="D127:I127" ca="1" si="184">VLOOKUP($B127, 波及効果表, D$2, FALSE)</f>
        <v>#DIV/0!</v>
      </c>
      <c r="E127" s="96" t="e">
        <f t="shared" ca="1" si="184"/>
        <v>#DIV/0!</v>
      </c>
      <c r="F127" s="96" t="e">
        <f t="shared" ca="1" si="184"/>
        <v>#DIV/0!</v>
      </c>
      <c r="G127" s="96" t="e">
        <f t="shared" ca="1" si="184"/>
        <v>#DIV/0!</v>
      </c>
      <c r="H127" s="96" t="e">
        <f t="shared" ca="1" si="184"/>
        <v>#DIV/0!</v>
      </c>
      <c r="I127" s="96" t="e">
        <f t="shared" ca="1" si="184"/>
        <v>#DIV/0!</v>
      </c>
    </row>
    <row r="128" spans="1:9" ht="7.5" hidden="1" customHeight="1" x14ac:dyDescent="0.25">
      <c r="B128" s="829"/>
      <c r="C128" s="125" t="e">
        <f>C127</f>
        <v>#DIV/0!</v>
      </c>
      <c r="D128" s="125" t="e">
        <f t="shared" ref="D128:I128" ca="1" si="185">D127</f>
        <v>#DIV/0!</v>
      </c>
      <c r="E128" s="125" t="e">
        <f t="shared" ca="1" si="185"/>
        <v>#DIV/0!</v>
      </c>
      <c r="F128" s="125" t="e">
        <f t="shared" ca="1" si="185"/>
        <v>#DIV/0!</v>
      </c>
      <c r="G128" s="125" t="e">
        <f t="shared" ca="1" si="185"/>
        <v>#DIV/0!</v>
      </c>
      <c r="H128" s="125" t="e">
        <f t="shared" ca="1" si="185"/>
        <v>#DIV/0!</v>
      </c>
      <c r="I128" s="125" t="e">
        <f t="shared" ca="1" si="185"/>
        <v>#DIV/0!</v>
      </c>
    </row>
    <row r="129" spans="1:9" hidden="1" x14ac:dyDescent="0.25">
      <c r="A129">
        <v>62</v>
      </c>
      <c r="B129" s="828" t="str">
        <f>INDEX(分類_出力, (ROW()-5)/2, 0)</f>
        <v>-</v>
      </c>
      <c r="C129" s="96" t="e">
        <f t="shared" si="167"/>
        <v>#DIV/0!</v>
      </c>
      <c r="D129" s="96" t="e">
        <f t="shared" ref="D129:I129" ca="1" si="186">VLOOKUP($B129, 波及効果表, D$2, FALSE)</f>
        <v>#DIV/0!</v>
      </c>
      <c r="E129" s="96" t="e">
        <f t="shared" ca="1" si="186"/>
        <v>#DIV/0!</v>
      </c>
      <c r="F129" s="96" t="e">
        <f t="shared" ca="1" si="186"/>
        <v>#DIV/0!</v>
      </c>
      <c r="G129" s="96" t="e">
        <f t="shared" ca="1" si="186"/>
        <v>#DIV/0!</v>
      </c>
      <c r="H129" s="96" t="e">
        <f t="shared" ca="1" si="186"/>
        <v>#DIV/0!</v>
      </c>
      <c r="I129" s="96" t="e">
        <f t="shared" ca="1" si="186"/>
        <v>#DIV/0!</v>
      </c>
    </row>
    <row r="130" spans="1:9" ht="7.5" hidden="1" customHeight="1" x14ac:dyDescent="0.25">
      <c r="B130" s="829"/>
      <c r="C130" s="125" t="e">
        <f>C129</f>
        <v>#DIV/0!</v>
      </c>
      <c r="D130" s="125" t="e">
        <f t="shared" ref="D130:I130" ca="1" si="187">D129</f>
        <v>#DIV/0!</v>
      </c>
      <c r="E130" s="125" t="e">
        <f t="shared" ca="1" si="187"/>
        <v>#DIV/0!</v>
      </c>
      <c r="F130" s="125" t="e">
        <f t="shared" ca="1" si="187"/>
        <v>#DIV/0!</v>
      </c>
      <c r="G130" s="125" t="e">
        <f t="shared" ca="1" si="187"/>
        <v>#DIV/0!</v>
      </c>
      <c r="H130" s="125" t="e">
        <f t="shared" ca="1" si="187"/>
        <v>#DIV/0!</v>
      </c>
      <c r="I130" s="125" t="e">
        <f t="shared" ca="1" si="187"/>
        <v>#DIV/0!</v>
      </c>
    </row>
    <row r="131" spans="1:9" hidden="1" x14ac:dyDescent="0.25">
      <c r="A131">
        <v>63</v>
      </c>
      <c r="B131" s="828" t="str">
        <f>INDEX(分類_出力, (ROW()-5)/2, 0)</f>
        <v>-</v>
      </c>
      <c r="C131" s="96" t="e">
        <f t="shared" si="167"/>
        <v>#DIV/0!</v>
      </c>
      <c r="D131" s="96" t="e">
        <f t="shared" ref="D131:I131" ca="1" si="188">VLOOKUP($B131, 波及効果表, D$2, FALSE)</f>
        <v>#DIV/0!</v>
      </c>
      <c r="E131" s="96" t="e">
        <f t="shared" ca="1" si="188"/>
        <v>#DIV/0!</v>
      </c>
      <c r="F131" s="96" t="e">
        <f t="shared" ca="1" si="188"/>
        <v>#DIV/0!</v>
      </c>
      <c r="G131" s="96" t="e">
        <f t="shared" ca="1" si="188"/>
        <v>#DIV/0!</v>
      </c>
      <c r="H131" s="96" t="e">
        <f t="shared" ca="1" si="188"/>
        <v>#DIV/0!</v>
      </c>
      <c r="I131" s="96" t="e">
        <f t="shared" ca="1" si="188"/>
        <v>#DIV/0!</v>
      </c>
    </row>
    <row r="132" spans="1:9" ht="7.5" hidden="1" customHeight="1" x14ac:dyDescent="0.25">
      <c r="B132" s="829"/>
      <c r="C132" s="125" t="e">
        <f>C131</f>
        <v>#DIV/0!</v>
      </c>
      <c r="D132" s="125" t="e">
        <f t="shared" ref="D132:I132" ca="1" si="189">D131</f>
        <v>#DIV/0!</v>
      </c>
      <c r="E132" s="125" t="e">
        <f t="shared" ca="1" si="189"/>
        <v>#DIV/0!</v>
      </c>
      <c r="F132" s="125" t="e">
        <f t="shared" ca="1" si="189"/>
        <v>#DIV/0!</v>
      </c>
      <c r="G132" s="125" t="e">
        <f t="shared" ca="1" si="189"/>
        <v>#DIV/0!</v>
      </c>
      <c r="H132" s="125" t="e">
        <f t="shared" ca="1" si="189"/>
        <v>#DIV/0!</v>
      </c>
      <c r="I132" s="125" t="e">
        <f t="shared" ca="1" si="189"/>
        <v>#DIV/0!</v>
      </c>
    </row>
    <row r="133" spans="1:9" hidden="1" x14ac:dyDescent="0.25">
      <c r="A133">
        <v>64</v>
      </c>
      <c r="B133" s="828" t="str">
        <f>INDEX(分類_出力, (ROW()-5)/2, 0)</f>
        <v>-</v>
      </c>
      <c r="C133" s="96" t="e">
        <f t="shared" si="167"/>
        <v>#DIV/0!</v>
      </c>
      <c r="D133" s="96" t="e">
        <f t="shared" ref="D133:I133" ca="1" si="190">VLOOKUP($B133, 波及効果表, D$2, FALSE)</f>
        <v>#DIV/0!</v>
      </c>
      <c r="E133" s="96" t="e">
        <f t="shared" ca="1" si="190"/>
        <v>#DIV/0!</v>
      </c>
      <c r="F133" s="96" t="e">
        <f t="shared" ca="1" si="190"/>
        <v>#DIV/0!</v>
      </c>
      <c r="G133" s="96" t="e">
        <f t="shared" ca="1" si="190"/>
        <v>#DIV/0!</v>
      </c>
      <c r="H133" s="96" t="e">
        <f t="shared" ca="1" si="190"/>
        <v>#DIV/0!</v>
      </c>
      <c r="I133" s="96" t="e">
        <f t="shared" ca="1" si="190"/>
        <v>#DIV/0!</v>
      </c>
    </row>
    <row r="134" spans="1:9" ht="7.5" hidden="1" customHeight="1" x14ac:dyDescent="0.25">
      <c r="B134" s="829"/>
      <c r="C134" s="125" t="e">
        <f>C133</f>
        <v>#DIV/0!</v>
      </c>
      <c r="D134" s="125" t="e">
        <f t="shared" ref="D134:I134" ca="1" si="191">D133</f>
        <v>#DIV/0!</v>
      </c>
      <c r="E134" s="125" t="e">
        <f t="shared" ca="1" si="191"/>
        <v>#DIV/0!</v>
      </c>
      <c r="F134" s="125" t="e">
        <f t="shared" ca="1" si="191"/>
        <v>#DIV/0!</v>
      </c>
      <c r="G134" s="125" t="e">
        <f t="shared" ca="1" si="191"/>
        <v>#DIV/0!</v>
      </c>
      <c r="H134" s="125" t="e">
        <f t="shared" ca="1" si="191"/>
        <v>#DIV/0!</v>
      </c>
      <c r="I134" s="125" t="e">
        <f t="shared" ca="1" si="191"/>
        <v>#DIV/0!</v>
      </c>
    </row>
    <row r="135" spans="1:9" hidden="1" x14ac:dyDescent="0.25">
      <c r="A135">
        <v>65</v>
      </c>
      <c r="B135" s="828" t="str">
        <f>INDEX(分類_出力, (ROW()-5)/2, 0)</f>
        <v>-</v>
      </c>
      <c r="C135" s="96" t="e">
        <f t="shared" si="167"/>
        <v>#DIV/0!</v>
      </c>
      <c r="D135" s="96" t="e">
        <f t="shared" ref="D135:I135" ca="1" si="192">VLOOKUP($B135, 波及効果表, D$2, FALSE)</f>
        <v>#DIV/0!</v>
      </c>
      <c r="E135" s="96" t="e">
        <f t="shared" ca="1" si="192"/>
        <v>#DIV/0!</v>
      </c>
      <c r="F135" s="96" t="e">
        <f t="shared" ca="1" si="192"/>
        <v>#DIV/0!</v>
      </c>
      <c r="G135" s="96" t="e">
        <f t="shared" ca="1" si="192"/>
        <v>#DIV/0!</v>
      </c>
      <c r="H135" s="96" t="e">
        <f t="shared" ca="1" si="192"/>
        <v>#DIV/0!</v>
      </c>
      <c r="I135" s="96" t="e">
        <f t="shared" ca="1" si="192"/>
        <v>#DIV/0!</v>
      </c>
    </row>
    <row r="136" spans="1:9" ht="7.5" hidden="1" customHeight="1" x14ac:dyDescent="0.25">
      <c r="B136" s="829"/>
      <c r="C136" s="125" t="e">
        <f>C135</f>
        <v>#DIV/0!</v>
      </c>
      <c r="D136" s="125" t="e">
        <f t="shared" ref="D136:I136" ca="1" si="193">D135</f>
        <v>#DIV/0!</v>
      </c>
      <c r="E136" s="125" t="e">
        <f t="shared" ca="1" si="193"/>
        <v>#DIV/0!</v>
      </c>
      <c r="F136" s="125" t="e">
        <f t="shared" ca="1" si="193"/>
        <v>#DIV/0!</v>
      </c>
      <c r="G136" s="125" t="e">
        <f t="shared" ca="1" si="193"/>
        <v>#DIV/0!</v>
      </c>
      <c r="H136" s="125" t="e">
        <f t="shared" ca="1" si="193"/>
        <v>#DIV/0!</v>
      </c>
      <c r="I136" s="125" t="e">
        <f t="shared" ca="1" si="193"/>
        <v>#DIV/0!</v>
      </c>
    </row>
    <row r="137" spans="1:9" hidden="1" x14ac:dyDescent="0.25">
      <c r="A137">
        <v>66</v>
      </c>
      <c r="B137" s="828" t="str">
        <f>INDEX(分類_出力, (ROW()-5)/2, 0)</f>
        <v>-</v>
      </c>
      <c r="C137" s="98" t="e">
        <f t="shared" si="167"/>
        <v>#DIV/0!</v>
      </c>
      <c r="D137" s="98" t="e">
        <f t="shared" ref="D137:I137" ca="1" si="194">VLOOKUP($B137, 波及効果表, D$2, FALSE)</f>
        <v>#DIV/0!</v>
      </c>
      <c r="E137" s="98" t="e">
        <f t="shared" ca="1" si="194"/>
        <v>#DIV/0!</v>
      </c>
      <c r="F137" s="98" t="e">
        <f t="shared" ca="1" si="194"/>
        <v>#DIV/0!</v>
      </c>
      <c r="G137" s="98" t="e">
        <f t="shared" ca="1" si="194"/>
        <v>#DIV/0!</v>
      </c>
      <c r="H137" s="98" t="e">
        <f t="shared" ca="1" si="194"/>
        <v>#DIV/0!</v>
      </c>
      <c r="I137" s="95" t="e">
        <f t="shared" ca="1" si="194"/>
        <v>#DIV/0!</v>
      </c>
    </row>
    <row r="138" spans="1:9" ht="7.5" hidden="1" customHeight="1" x14ac:dyDescent="0.25">
      <c r="B138" s="829"/>
      <c r="C138" s="125" t="e">
        <f>C137</f>
        <v>#DIV/0!</v>
      </c>
      <c r="D138" s="125" t="e">
        <f t="shared" ref="D138:I138" ca="1" si="195">D137</f>
        <v>#DIV/0!</v>
      </c>
      <c r="E138" s="125" t="e">
        <f t="shared" ca="1" si="195"/>
        <v>#DIV/0!</v>
      </c>
      <c r="F138" s="125" t="e">
        <f t="shared" ca="1" si="195"/>
        <v>#DIV/0!</v>
      </c>
      <c r="G138" s="125" t="e">
        <f t="shared" ca="1" si="195"/>
        <v>#DIV/0!</v>
      </c>
      <c r="H138" s="125" t="e">
        <f t="shared" ca="1" si="195"/>
        <v>#DIV/0!</v>
      </c>
      <c r="I138" s="125" t="e">
        <f t="shared" ca="1" si="195"/>
        <v>#DIV/0!</v>
      </c>
    </row>
    <row r="139" spans="1:9" hidden="1" x14ac:dyDescent="0.25">
      <c r="A139">
        <v>67</v>
      </c>
      <c r="B139" s="828" t="str">
        <f>INDEX(分類_出力, (ROW()-5)/2, 0)</f>
        <v>-</v>
      </c>
      <c r="C139" s="96" t="e">
        <f t="shared" si="167"/>
        <v>#DIV/0!</v>
      </c>
      <c r="D139" s="96" t="e">
        <f t="shared" ref="D139:I139" ca="1" si="196">VLOOKUP($B139, 波及効果表, D$2, FALSE)</f>
        <v>#DIV/0!</v>
      </c>
      <c r="E139" s="96" t="e">
        <f t="shared" ca="1" si="196"/>
        <v>#DIV/0!</v>
      </c>
      <c r="F139" s="96" t="e">
        <f t="shared" ca="1" si="196"/>
        <v>#DIV/0!</v>
      </c>
      <c r="G139" s="96" t="e">
        <f t="shared" ca="1" si="196"/>
        <v>#DIV/0!</v>
      </c>
      <c r="H139" s="96" t="e">
        <f t="shared" ca="1" si="196"/>
        <v>#DIV/0!</v>
      </c>
      <c r="I139" s="96" t="e">
        <f t="shared" ca="1" si="196"/>
        <v>#DIV/0!</v>
      </c>
    </row>
    <row r="140" spans="1:9" ht="7.5" hidden="1" customHeight="1" x14ac:dyDescent="0.25">
      <c r="B140" s="829"/>
      <c r="C140" s="125" t="e">
        <f>C139</f>
        <v>#DIV/0!</v>
      </c>
      <c r="D140" s="125" t="e">
        <f t="shared" ref="D140:I140" ca="1" si="197">D139</f>
        <v>#DIV/0!</v>
      </c>
      <c r="E140" s="125" t="e">
        <f t="shared" ca="1" si="197"/>
        <v>#DIV/0!</v>
      </c>
      <c r="F140" s="125" t="e">
        <f t="shared" ca="1" si="197"/>
        <v>#DIV/0!</v>
      </c>
      <c r="G140" s="125" t="e">
        <f t="shared" ca="1" si="197"/>
        <v>#DIV/0!</v>
      </c>
      <c r="H140" s="125" t="e">
        <f t="shared" ca="1" si="197"/>
        <v>#DIV/0!</v>
      </c>
      <c r="I140" s="125" t="e">
        <f t="shared" ca="1" si="197"/>
        <v>#DIV/0!</v>
      </c>
    </row>
    <row r="141" spans="1:9" hidden="1" x14ac:dyDescent="0.25">
      <c r="A141">
        <v>68</v>
      </c>
      <c r="B141" s="828" t="str">
        <f>INDEX(分類_出力, (ROW()-5)/2, 0)</f>
        <v>-</v>
      </c>
      <c r="C141" s="96" t="e">
        <f t="shared" si="167"/>
        <v>#DIV/0!</v>
      </c>
      <c r="D141" s="96" t="e">
        <f t="shared" ref="D141:I141" ca="1" si="198">VLOOKUP($B141, 波及効果表, D$2, FALSE)</f>
        <v>#DIV/0!</v>
      </c>
      <c r="E141" s="96" t="e">
        <f t="shared" ca="1" si="198"/>
        <v>#DIV/0!</v>
      </c>
      <c r="F141" s="96" t="e">
        <f t="shared" ca="1" si="198"/>
        <v>#DIV/0!</v>
      </c>
      <c r="G141" s="96" t="e">
        <f t="shared" ca="1" si="198"/>
        <v>#DIV/0!</v>
      </c>
      <c r="H141" s="96" t="e">
        <f t="shared" ca="1" si="198"/>
        <v>#DIV/0!</v>
      </c>
      <c r="I141" s="96" t="e">
        <f t="shared" ca="1" si="198"/>
        <v>#DIV/0!</v>
      </c>
    </row>
    <row r="142" spans="1:9" ht="7.5" hidden="1" customHeight="1" x14ac:dyDescent="0.25">
      <c r="B142" s="829"/>
      <c r="C142" s="125" t="e">
        <f>C141</f>
        <v>#DIV/0!</v>
      </c>
      <c r="D142" s="125" t="e">
        <f t="shared" ref="D142:I142" ca="1" si="199">D141</f>
        <v>#DIV/0!</v>
      </c>
      <c r="E142" s="125" t="e">
        <f t="shared" ca="1" si="199"/>
        <v>#DIV/0!</v>
      </c>
      <c r="F142" s="125" t="e">
        <f t="shared" ca="1" si="199"/>
        <v>#DIV/0!</v>
      </c>
      <c r="G142" s="125" t="e">
        <f t="shared" ca="1" si="199"/>
        <v>#DIV/0!</v>
      </c>
      <c r="H142" s="125" t="e">
        <f t="shared" ca="1" si="199"/>
        <v>#DIV/0!</v>
      </c>
      <c r="I142" s="125" t="e">
        <f t="shared" ca="1" si="199"/>
        <v>#DIV/0!</v>
      </c>
    </row>
    <row r="143" spans="1:9" hidden="1" x14ac:dyDescent="0.25">
      <c r="A143">
        <v>69</v>
      </c>
      <c r="B143" s="828" t="str">
        <f>INDEX(分類_出力, (ROW()-5)/2, 0)</f>
        <v>-</v>
      </c>
      <c r="C143" s="96" t="e">
        <f t="shared" si="167"/>
        <v>#DIV/0!</v>
      </c>
      <c r="D143" s="96" t="e">
        <f t="shared" ref="D143:I143" ca="1" si="200">VLOOKUP($B143, 波及効果表, D$2, FALSE)</f>
        <v>#DIV/0!</v>
      </c>
      <c r="E143" s="96" t="e">
        <f t="shared" ca="1" si="200"/>
        <v>#DIV/0!</v>
      </c>
      <c r="F143" s="96" t="e">
        <f t="shared" ca="1" si="200"/>
        <v>#DIV/0!</v>
      </c>
      <c r="G143" s="96" t="e">
        <f t="shared" ca="1" si="200"/>
        <v>#DIV/0!</v>
      </c>
      <c r="H143" s="96" t="e">
        <f t="shared" ca="1" si="200"/>
        <v>#DIV/0!</v>
      </c>
      <c r="I143" s="96" t="e">
        <f t="shared" ca="1" si="200"/>
        <v>#DIV/0!</v>
      </c>
    </row>
    <row r="144" spans="1:9" ht="7.5" hidden="1" customHeight="1" x14ac:dyDescent="0.25">
      <c r="B144" s="829"/>
      <c r="C144" s="125" t="e">
        <f>C143</f>
        <v>#DIV/0!</v>
      </c>
      <c r="D144" s="125" t="e">
        <f t="shared" ref="D144:I144" ca="1" si="201">D143</f>
        <v>#DIV/0!</v>
      </c>
      <c r="E144" s="125" t="e">
        <f t="shared" ca="1" si="201"/>
        <v>#DIV/0!</v>
      </c>
      <c r="F144" s="125" t="e">
        <f t="shared" ca="1" si="201"/>
        <v>#DIV/0!</v>
      </c>
      <c r="G144" s="125" t="e">
        <f t="shared" ca="1" si="201"/>
        <v>#DIV/0!</v>
      </c>
      <c r="H144" s="125" t="e">
        <f t="shared" ca="1" si="201"/>
        <v>#DIV/0!</v>
      </c>
      <c r="I144" s="125" t="e">
        <f t="shared" ca="1" si="201"/>
        <v>#DIV/0!</v>
      </c>
    </row>
    <row r="145" spans="1:9" hidden="1" x14ac:dyDescent="0.25">
      <c r="A145">
        <v>70</v>
      </c>
      <c r="B145" s="828" t="str">
        <f>INDEX(分類_出力, (ROW()-5)/2, 0)</f>
        <v>-</v>
      </c>
      <c r="C145" s="96" t="e">
        <f t="shared" si="167"/>
        <v>#DIV/0!</v>
      </c>
      <c r="D145" s="96" t="e">
        <f t="shared" ref="D145:I145" ca="1" si="202">VLOOKUP($B145, 波及効果表, D$2, FALSE)</f>
        <v>#DIV/0!</v>
      </c>
      <c r="E145" s="96" t="e">
        <f t="shared" ca="1" si="202"/>
        <v>#DIV/0!</v>
      </c>
      <c r="F145" s="96" t="e">
        <f t="shared" ca="1" si="202"/>
        <v>#DIV/0!</v>
      </c>
      <c r="G145" s="96" t="e">
        <f t="shared" ca="1" si="202"/>
        <v>#DIV/0!</v>
      </c>
      <c r="H145" s="96" t="e">
        <f t="shared" ca="1" si="202"/>
        <v>#DIV/0!</v>
      </c>
      <c r="I145" s="96" t="e">
        <f t="shared" ca="1" si="202"/>
        <v>#DIV/0!</v>
      </c>
    </row>
    <row r="146" spans="1:9" ht="7.5" hidden="1" customHeight="1" x14ac:dyDescent="0.25">
      <c r="B146" s="829"/>
      <c r="C146" s="125" t="e">
        <f>C145</f>
        <v>#DIV/0!</v>
      </c>
      <c r="D146" s="125" t="e">
        <f t="shared" ref="D146:I146" ca="1" si="203">D145</f>
        <v>#DIV/0!</v>
      </c>
      <c r="E146" s="125" t="e">
        <f t="shared" ca="1" si="203"/>
        <v>#DIV/0!</v>
      </c>
      <c r="F146" s="125" t="e">
        <f t="shared" ca="1" si="203"/>
        <v>#DIV/0!</v>
      </c>
      <c r="G146" s="125" t="e">
        <f t="shared" ca="1" si="203"/>
        <v>#DIV/0!</v>
      </c>
      <c r="H146" s="125" t="e">
        <f t="shared" ca="1" si="203"/>
        <v>#DIV/0!</v>
      </c>
      <c r="I146" s="125" t="e">
        <f t="shared" ca="1" si="203"/>
        <v>#DIV/0!</v>
      </c>
    </row>
    <row r="147" spans="1:9" hidden="1" x14ac:dyDescent="0.25">
      <c r="A147">
        <v>71</v>
      </c>
      <c r="B147" s="828" t="str">
        <f>INDEX(分類_出力, (ROW()-5)/2, 0)</f>
        <v>-</v>
      </c>
      <c r="C147" s="96" t="e">
        <f t="shared" si="167"/>
        <v>#DIV/0!</v>
      </c>
      <c r="D147" s="96" t="e">
        <f t="shared" ref="D147:I147" ca="1" si="204">VLOOKUP($B147, 波及効果表, D$2, FALSE)</f>
        <v>#DIV/0!</v>
      </c>
      <c r="E147" s="96" t="e">
        <f t="shared" ca="1" si="204"/>
        <v>#DIV/0!</v>
      </c>
      <c r="F147" s="96" t="e">
        <f t="shared" ca="1" si="204"/>
        <v>#DIV/0!</v>
      </c>
      <c r="G147" s="96" t="e">
        <f t="shared" ca="1" si="204"/>
        <v>#DIV/0!</v>
      </c>
      <c r="H147" s="96" t="e">
        <f t="shared" ca="1" si="204"/>
        <v>#DIV/0!</v>
      </c>
      <c r="I147" s="96" t="e">
        <f t="shared" ca="1" si="204"/>
        <v>#DIV/0!</v>
      </c>
    </row>
    <row r="148" spans="1:9" ht="7.5" hidden="1" customHeight="1" x14ac:dyDescent="0.25">
      <c r="B148" s="834"/>
      <c r="C148" s="125" t="e">
        <f>C147</f>
        <v>#DIV/0!</v>
      </c>
      <c r="D148" s="125" t="e">
        <f t="shared" ref="D148:I148" ca="1" si="205">D147</f>
        <v>#DIV/0!</v>
      </c>
      <c r="E148" s="125" t="e">
        <f t="shared" ca="1" si="205"/>
        <v>#DIV/0!</v>
      </c>
      <c r="F148" s="125" t="e">
        <f t="shared" ca="1" si="205"/>
        <v>#DIV/0!</v>
      </c>
      <c r="G148" s="125" t="e">
        <f t="shared" ca="1" si="205"/>
        <v>#DIV/0!</v>
      </c>
      <c r="H148" s="125" t="e">
        <f t="shared" ca="1" si="205"/>
        <v>#DIV/0!</v>
      </c>
      <c r="I148" s="125" t="e">
        <f t="shared" ca="1" si="205"/>
        <v>#DIV/0!</v>
      </c>
    </row>
    <row r="149" spans="1:9" hidden="1" x14ac:dyDescent="0.25">
      <c r="A149">
        <v>72</v>
      </c>
      <c r="B149" s="828" t="str">
        <f>INDEX(分類_出力, (ROW()-5)/2, 0)</f>
        <v>-</v>
      </c>
      <c r="C149" s="96" t="e">
        <f t="shared" si="167"/>
        <v>#DIV/0!</v>
      </c>
      <c r="D149" s="96" t="e">
        <f t="shared" ref="D149:I149" ca="1" si="206">VLOOKUP($B149, 波及効果表, D$2, FALSE)</f>
        <v>#DIV/0!</v>
      </c>
      <c r="E149" s="96" t="e">
        <f t="shared" ca="1" si="206"/>
        <v>#DIV/0!</v>
      </c>
      <c r="F149" s="96" t="e">
        <f t="shared" ca="1" si="206"/>
        <v>#DIV/0!</v>
      </c>
      <c r="G149" s="96" t="e">
        <f t="shared" ca="1" si="206"/>
        <v>#DIV/0!</v>
      </c>
      <c r="H149" s="96" t="e">
        <f t="shared" ca="1" si="206"/>
        <v>#DIV/0!</v>
      </c>
      <c r="I149" s="96" t="e">
        <f t="shared" ca="1" si="206"/>
        <v>#DIV/0!</v>
      </c>
    </row>
    <row r="150" spans="1:9" ht="7.5" hidden="1" customHeight="1" x14ac:dyDescent="0.25">
      <c r="B150" s="829"/>
      <c r="C150" s="125" t="e">
        <f>C149</f>
        <v>#DIV/0!</v>
      </c>
      <c r="D150" s="125" t="e">
        <f t="shared" ref="D150:I150" ca="1" si="207">D149</f>
        <v>#DIV/0!</v>
      </c>
      <c r="E150" s="125" t="e">
        <f t="shared" ca="1" si="207"/>
        <v>#DIV/0!</v>
      </c>
      <c r="F150" s="125" t="e">
        <f t="shared" ca="1" si="207"/>
        <v>#DIV/0!</v>
      </c>
      <c r="G150" s="125" t="e">
        <f t="shared" ca="1" si="207"/>
        <v>#DIV/0!</v>
      </c>
      <c r="H150" s="125" t="e">
        <f t="shared" ca="1" si="207"/>
        <v>#DIV/0!</v>
      </c>
      <c r="I150" s="125" t="e">
        <f t="shared" ca="1" si="207"/>
        <v>#DIV/0!</v>
      </c>
    </row>
    <row r="151" spans="1:9" hidden="1" x14ac:dyDescent="0.25">
      <c r="A151">
        <v>73</v>
      </c>
      <c r="B151" s="828" t="str">
        <f>INDEX(分類_出力, (ROW()-5)/2, 0)</f>
        <v>-</v>
      </c>
      <c r="C151" s="96" t="e">
        <f t="shared" si="167"/>
        <v>#DIV/0!</v>
      </c>
      <c r="D151" s="96" t="e">
        <f t="shared" ref="D151:I151" ca="1" si="208">VLOOKUP($B151, 波及効果表, D$2, FALSE)</f>
        <v>#DIV/0!</v>
      </c>
      <c r="E151" s="96" t="e">
        <f t="shared" ca="1" si="208"/>
        <v>#DIV/0!</v>
      </c>
      <c r="F151" s="96" t="e">
        <f t="shared" ca="1" si="208"/>
        <v>#DIV/0!</v>
      </c>
      <c r="G151" s="96" t="e">
        <f t="shared" ca="1" si="208"/>
        <v>#DIV/0!</v>
      </c>
      <c r="H151" s="96" t="e">
        <f t="shared" ca="1" si="208"/>
        <v>#DIV/0!</v>
      </c>
      <c r="I151" s="96" t="e">
        <f t="shared" ca="1" si="208"/>
        <v>#DIV/0!</v>
      </c>
    </row>
    <row r="152" spans="1:9" ht="7.5" hidden="1" customHeight="1" x14ac:dyDescent="0.25">
      <c r="B152" s="829"/>
      <c r="C152" s="125" t="e">
        <f>C151</f>
        <v>#DIV/0!</v>
      </c>
      <c r="D152" s="125" t="e">
        <f t="shared" ref="D152:I152" ca="1" si="209">D151</f>
        <v>#DIV/0!</v>
      </c>
      <c r="E152" s="125" t="e">
        <f t="shared" ca="1" si="209"/>
        <v>#DIV/0!</v>
      </c>
      <c r="F152" s="125" t="e">
        <f t="shared" ca="1" si="209"/>
        <v>#DIV/0!</v>
      </c>
      <c r="G152" s="125" t="e">
        <f t="shared" ca="1" si="209"/>
        <v>#DIV/0!</v>
      </c>
      <c r="H152" s="125" t="e">
        <f t="shared" ca="1" si="209"/>
        <v>#DIV/0!</v>
      </c>
      <c r="I152" s="125" t="e">
        <f t="shared" ca="1" si="209"/>
        <v>#DIV/0!</v>
      </c>
    </row>
    <row r="153" spans="1:9" hidden="1" x14ac:dyDescent="0.25">
      <c r="A153">
        <v>74</v>
      </c>
      <c r="B153" s="828" t="str">
        <f>INDEX(分類_出力, (ROW()-5)/2, 0)</f>
        <v>-</v>
      </c>
      <c r="C153" s="96" t="e">
        <f t="shared" si="167"/>
        <v>#DIV/0!</v>
      </c>
      <c r="D153" s="96" t="e">
        <f t="shared" ref="D153:I153" ca="1" si="210">VLOOKUP($B153, 波及効果表, D$2, FALSE)</f>
        <v>#DIV/0!</v>
      </c>
      <c r="E153" s="96" t="e">
        <f t="shared" ca="1" si="210"/>
        <v>#DIV/0!</v>
      </c>
      <c r="F153" s="96" t="e">
        <f t="shared" ca="1" si="210"/>
        <v>#DIV/0!</v>
      </c>
      <c r="G153" s="96" t="e">
        <f t="shared" ca="1" si="210"/>
        <v>#DIV/0!</v>
      </c>
      <c r="H153" s="96" t="e">
        <f t="shared" ca="1" si="210"/>
        <v>#DIV/0!</v>
      </c>
      <c r="I153" s="96" t="e">
        <f t="shared" ca="1" si="210"/>
        <v>#DIV/0!</v>
      </c>
    </row>
    <row r="154" spans="1:9" ht="7.5" hidden="1" customHeight="1" x14ac:dyDescent="0.25">
      <c r="B154" s="829"/>
      <c r="C154" s="125" t="e">
        <f>C153</f>
        <v>#DIV/0!</v>
      </c>
      <c r="D154" s="125" t="e">
        <f t="shared" ref="D154:I154" ca="1" si="211">D153</f>
        <v>#DIV/0!</v>
      </c>
      <c r="E154" s="125" t="e">
        <f t="shared" ca="1" si="211"/>
        <v>#DIV/0!</v>
      </c>
      <c r="F154" s="125" t="e">
        <f t="shared" ca="1" si="211"/>
        <v>#DIV/0!</v>
      </c>
      <c r="G154" s="125" t="e">
        <f t="shared" ca="1" si="211"/>
        <v>#DIV/0!</v>
      </c>
      <c r="H154" s="125" t="e">
        <f t="shared" ca="1" si="211"/>
        <v>#DIV/0!</v>
      </c>
      <c r="I154" s="125" t="e">
        <f t="shared" ca="1" si="211"/>
        <v>#DIV/0!</v>
      </c>
    </row>
    <row r="155" spans="1:9" hidden="1" x14ac:dyDescent="0.25">
      <c r="A155">
        <v>75</v>
      </c>
      <c r="B155" s="828" t="str">
        <f>INDEX(分類_出力, (ROW()-5)/2, 0)</f>
        <v>-</v>
      </c>
      <c r="C155" s="96" t="e">
        <f t="shared" si="167"/>
        <v>#DIV/0!</v>
      </c>
      <c r="D155" s="96" t="e">
        <f t="shared" ref="D155:I155" ca="1" si="212">VLOOKUP($B155, 波及効果表, D$2, FALSE)</f>
        <v>#DIV/0!</v>
      </c>
      <c r="E155" s="96" t="e">
        <f t="shared" ca="1" si="212"/>
        <v>#DIV/0!</v>
      </c>
      <c r="F155" s="96" t="e">
        <f t="shared" ca="1" si="212"/>
        <v>#DIV/0!</v>
      </c>
      <c r="G155" s="96" t="e">
        <f t="shared" ca="1" si="212"/>
        <v>#DIV/0!</v>
      </c>
      <c r="H155" s="96" t="e">
        <f t="shared" ca="1" si="212"/>
        <v>#DIV/0!</v>
      </c>
      <c r="I155" s="96" t="e">
        <f t="shared" ca="1" si="212"/>
        <v>#DIV/0!</v>
      </c>
    </row>
    <row r="156" spans="1:9" ht="7.5" hidden="1" customHeight="1" x14ac:dyDescent="0.25">
      <c r="B156" s="829"/>
      <c r="C156" s="125" t="e">
        <f>C155</f>
        <v>#DIV/0!</v>
      </c>
      <c r="D156" s="125" t="e">
        <f t="shared" ref="D156:I156" ca="1" si="213">D155</f>
        <v>#DIV/0!</v>
      </c>
      <c r="E156" s="125" t="e">
        <f t="shared" ca="1" si="213"/>
        <v>#DIV/0!</v>
      </c>
      <c r="F156" s="125" t="e">
        <f t="shared" ca="1" si="213"/>
        <v>#DIV/0!</v>
      </c>
      <c r="G156" s="125" t="e">
        <f t="shared" ca="1" si="213"/>
        <v>#DIV/0!</v>
      </c>
      <c r="H156" s="125" t="e">
        <f t="shared" ca="1" si="213"/>
        <v>#DIV/0!</v>
      </c>
      <c r="I156" s="125" t="e">
        <f t="shared" ca="1" si="213"/>
        <v>#DIV/0!</v>
      </c>
    </row>
    <row r="157" spans="1:9" hidden="1" x14ac:dyDescent="0.25">
      <c r="A157">
        <v>76</v>
      </c>
      <c r="B157" s="828" t="str">
        <f>INDEX(分類_出力, (ROW()-5)/2, 0)</f>
        <v>-</v>
      </c>
      <c r="C157" s="96" t="e">
        <f t="shared" si="167"/>
        <v>#DIV/0!</v>
      </c>
      <c r="D157" s="96" t="e">
        <f t="shared" ref="D157:I157" ca="1" si="214">VLOOKUP($B157, 波及効果表, D$2, FALSE)</f>
        <v>#DIV/0!</v>
      </c>
      <c r="E157" s="96" t="e">
        <f t="shared" ca="1" si="214"/>
        <v>#DIV/0!</v>
      </c>
      <c r="F157" s="96" t="e">
        <f t="shared" ca="1" si="214"/>
        <v>#DIV/0!</v>
      </c>
      <c r="G157" s="96" t="e">
        <f t="shared" ca="1" si="214"/>
        <v>#DIV/0!</v>
      </c>
      <c r="H157" s="96" t="e">
        <f t="shared" ca="1" si="214"/>
        <v>#DIV/0!</v>
      </c>
      <c r="I157" s="96" t="e">
        <f t="shared" ca="1" si="214"/>
        <v>#DIV/0!</v>
      </c>
    </row>
    <row r="158" spans="1:9" ht="7.5" hidden="1" customHeight="1" x14ac:dyDescent="0.25">
      <c r="B158" s="829"/>
      <c r="C158" s="125" t="e">
        <f>C157</f>
        <v>#DIV/0!</v>
      </c>
      <c r="D158" s="125" t="e">
        <f t="shared" ref="D158:I158" ca="1" si="215">D157</f>
        <v>#DIV/0!</v>
      </c>
      <c r="E158" s="125" t="e">
        <f t="shared" ca="1" si="215"/>
        <v>#DIV/0!</v>
      </c>
      <c r="F158" s="125" t="e">
        <f t="shared" ca="1" si="215"/>
        <v>#DIV/0!</v>
      </c>
      <c r="G158" s="125" t="e">
        <f t="shared" ca="1" si="215"/>
        <v>#DIV/0!</v>
      </c>
      <c r="H158" s="125" t="e">
        <f t="shared" ca="1" si="215"/>
        <v>#DIV/0!</v>
      </c>
      <c r="I158" s="125" t="e">
        <f t="shared" ca="1" si="215"/>
        <v>#DIV/0!</v>
      </c>
    </row>
    <row r="159" spans="1:9" hidden="1" x14ac:dyDescent="0.25">
      <c r="A159">
        <v>77</v>
      </c>
      <c r="B159" s="828" t="str">
        <f>INDEX(分類_出力, (ROW()-5)/2, 0)</f>
        <v>-</v>
      </c>
      <c r="C159" s="96" t="e">
        <f t="shared" si="167"/>
        <v>#DIV/0!</v>
      </c>
      <c r="D159" s="96" t="e">
        <f t="shared" ref="D159:I159" ca="1" si="216">VLOOKUP($B159, 波及効果表, D$2, FALSE)</f>
        <v>#DIV/0!</v>
      </c>
      <c r="E159" s="96" t="e">
        <f t="shared" ca="1" si="216"/>
        <v>#DIV/0!</v>
      </c>
      <c r="F159" s="96" t="e">
        <f t="shared" ca="1" si="216"/>
        <v>#DIV/0!</v>
      </c>
      <c r="G159" s="96" t="e">
        <f t="shared" ca="1" si="216"/>
        <v>#DIV/0!</v>
      </c>
      <c r="H159" s="96" t="e">
        <f t="shared" ca="1" si="216"/>
        <v>#DIV/0!</v>
      </c>
      <c r="I159" s="96" t="e">
        <f t="shared" ca="1" si="216"/>
        <v>#DIV/0!</v>
      </c>
    </row>
    <row r="160" spans="1:9" ht="7.5" hidden="1" customHeight="1" x14ac:dyDescent="0.25">
      <c r="B160" s="829"/>
      <c r="C160" s="125" t="e">
        <f>C159</f>
        <v>#DIV/0!</v>
      </c>
      <c r="D160" s="125" t="e">
        <f t="shared" ref="D160:I160" ca="1" si="217">D159</f>
        <v>#DIV/0!</v>
      </c>
      <c r="E160" s="125" t="e">
        <f t="shared" ca="1" si="217"/>
        <v>#DIV/0!</v>
      </c>
      <c r="F160" s="125" t="e">
        <f t="shared" ca="1" si="217"/>
        <v>#DIV/0!</v>
      </c>
      <c r="G160" s="125" t="e">
        <f t="shared" ca="1" si="217"/>
        <v>#DIV/0!</v>
      </c>
      <c r="H160" s="125" t="e">
        <f t="shared" ca="1" si="217"/>
        <v>#DIV/0!</v>
      </c>
      <c r="I160" s="125" t="e">
        <f t="shared" ca="1" si="217"/>
        <v>#DIV/0!</v>
      </c>
    </row>
    <row r="161" spans="1:9" hidden="1" x14ac:dyDescent="0.25">
      <c r="A161">
        <v>78</v>
      </c>
      <c r="B161" s="828" t="str">
        <f>INDEX(分類_出力, (ROW()-5)/2, 0)</f>
        <v>-</v>
      </c>
      <c r="C161" s="96" t="e">
        <f t="shared" si="167"/>
        <v>#DIV/0!</v>
      </c>
      <c r="D161" s="96" t="e">
        <f t="shared" ref="D161:I161" ca="1" si="218">VLOOKUP($B161, 波及効果表, D$2, FALSE)</f>
        <v>#DIV/0!</v>
      </c>
      <c r="E161" s="96" t="e">
        <f t="shared" ca="1" si="218"/>
        <v>#DIV/0!</v>
      </c>
      <c r="F161" s="96" t="e">
        <f t="shared" ca="1" si="218"/>
        <v>#DIV/0!</v>
      </c>
      <c r="G161" s="96" t="e">
        <f t="shared" ca="1" si="218"/>
        <v>#DIV/0!</v>
      </c>
      <c r="H161" s="96" t="e">
        <f t="shared" ca="1" si="218"/>
        <v>#DIV/0!</v>
      </c>
      <c r="I161" s="96" t="e">
        <f t="shared" ca="1" si="218"/>
        <v>#DIV/0!</v>
      </c>
    </row>
    <row r="162" spans="1:9" ht="7.5" hidden="1" customHeight="1" x14ac:dyDescent="0.25">
      <c r="B162" s="829"/>
      <c r="C162" s="125" t="e">
        <f>C161</f>
        <v>#DIV/0!</v>
      </c>
      <c r="D162" s="125" t="e">
        <f t="shared" ref="D162:I162" ca="1" si="219">D161</f>
        <v>#DIV/0!</v>
      </c>
      <c r="E162" s="125" t="e">
        <f t="shared" ca="1" si="219"/>
        <v>#DIV/0!</v>
      </c>
      <c r="F162" s="125" t="e">
        <f t="shared" ca="1" si="219"/>
        <v>#DIV/0!</v>
      </c>
      <c r="G162" s="125" t="e">
        <f t="shared" ca="1" si="219"/>
        <v>#DIV/0!</v>
      </c>
      <c r="H162" s="125" t="e">
        <f t="shared" ca="1" si="219"/>
        <v>#DIV/0!</v>
      </c>
      <c r="I162" s="125" t="e">
        <f t="shared" ca="1" si="219"/>
        <v>#DIV/0!</v>
      </c>
    </row>
    <row r="163" spans="1:9" hidden="1" x14ac:dyDescent="0.25">
      <c r="A163">
        <v>79</v>
      </c>
      <c r="B163" s="828" t="str">
        <f>INDEX(分類_出力, (ROW()-5)/2, 0)</f>
        <v>-</v>
      </c>
      <c r="C163" s="98" t="e">
        <f t="shared" si="167"/>
        <v>#DIV/0!</v>
      </c>
      <c r="D163" s="98" t="e">
        <f t="shared" ref="D163:I163" ca="1" si="220">VLOOKUP($B163, 波及効果表, D$2, FALSE)</f>
        <v>#DIV/0!</v>
      </c>
      <c r="E163" s="98" t="e">
        <f t="shared" ca="1" si="220"/>
        <v>#DIV/0!</v>
      </c>
      <c r="F163" s="98" t="e">
        <f t="shared" ca="1" si="220"/>
        <v>#DIV/0!</v>
      </c>
      <c r="G163" s="98" t="e">
        <f t="shared" ca="1" si="220"/>
        <v>#DIV/0!</v>
      </c>
      <c r="H163" s="98" t="e">
        <f t="shared" ca="1" si="220"/>
        <v>#DIV/0!</v>
      </c>
      <c r="I163" s="95" t="e">
        <f t="shared" ca="1" si="220"/>
        <v>#DIV/0!</v>
      </c>
    </row>
    <row r="164" spans="1:9" ht="7.5" hidden="1" customHeight="1" x14ac:dyDescent="0.25">
      <c r="B164" s="829"/>
      <c r="C164" s="125" t="e">
        <f>C163</f>
        <v>#DIV/0!</v>
      </c>
      <c r="D164" s="125" t="e">
        <f t="shared" ref="D164:I164" ca="1" si="221">D163</f>
        <v>#DIV/0!</v>
      </c>
      <c r="E164" s="125" t="e">
        <f t="shared" ca="1" si="221"/>
        <v>#DIV/0!</v>
      </c>
      <c r="F164" s="125" t="e">
        <f t="shared" ca="1" si="221"/>
        <v>#DIV/0!</v>
      </c>
      <c r="G164" s="125" t="e">
        <f t="shared" ca="1" si="221"/>
        <v>#DIV/0!</v>
      </c>
      <c r="H164" s="125" t="e">
        <f t="shared" ca="1" si="221"/>
        <v>#DIV/0!</v>
      </c>
      <c r="I164" s="125" t="e">
        <f t="shared" ca="1" si="221"/>
        <v>#DIV/0!</v>
      </c>
    </row>
    <row r="165" spans="1:9" hidden="1" x14ac:dyDescent="0.25">
      <c r="A165">
        <v>80</v>
      </c>
      <c r="B165" s="828" t="str">
        <f>INDEX(分類_出力, (ROW()-5)/2, 0)</f>
        <v>-</v>
      </c>
      <c r="C165" s="96" t="e">
        <f t="shared" si="167"/>
        <v>#DIV/0!</v>
      </c>
      <c r="D165" s="96" t="e">
        <f t="shared" ref="D165:I165" ca="1" si="222">VLOOKUP($B165, 波及効果表, D$2, FALSE)</f>
        <v>#DIV/0!</v>
      </c>
      <c r="E165" s="96" t="e">
        <f t="shared" ca="1" si="222"/>
        <v>#DIV/0!</v>
      </c>
      <c r="F165" s="96" t="e">
        <f t="shared" ca="1" si="222"/>
        <v>#DIV/0!</v>
      </c>
      <c r="G165" s="96" t="e">
        <f t="shared" ca="1" si="222"/>
        <v>#DIV/0!</v>
      </c>
      <c r="H165" s="96" t="e">
        <f t="shared" ca="1" si="222"/>
        <v>#DIV/0!</v>
      </c>
      <c r="I165" s="96" t="e">
        <f t="shared" ca="1" si="222"/>
        <v>#DIV/0!</v>
      </c>
    </row>
    <row r="166" spans="1:9" ht="7.5" hidden="1" customHeight="1" x14ac:dyDescent="0.25">
      <c r="B166" s="829"/>
      <c r="C166" s="125" t="e">
        <f>C165</f>
        <v>#DIV/0!</v>
      </c>
      <c r="D166" s="125" t="e">
        <f t="shared" ref="D166:I166" ca="1" si="223">D165</f>
        <v>#DIV/0!</v>
      </c>
      <c r="E166" s="125" t="e">
        <f t="shared" ca="1" si="223"/>
        <v>#DIV/0!</v>
      </c>
      <c r="F166" s="125" t="e">
        <f t="shared" ca="1" si="223"/>
        <v>#DIV/0!</v>
      </c>
      <c r="G166" s="125" t="e">
        <f t="shared" ca="1" si="223"/>
        <v>#DIV/0!</v>
      </c>
      <c r="H166" s="125" t="e">
        <f t="shared" ca="1" si="223"/>
        <v>#DIV/0!</v>
      </c>
      <c r="I166" s="125" t="e">
        <f t="shared" ca="1" si="223"/>
        <v>#DIV/0!</v>
      </c>
    </row>
    <row r="167" spans="1:9" hidden="1" x14ac:dyDescent="0.25">
      <c r="A167">
        <v>81</v>
      </c>
      <c r="B167" s="828" t="str">
        <f>INDEX(分類_出力, (ROW()-5)/2, 0)</f>
        <v>-</v>
      </c>
      <c r="C167" s="96" t="e">
        <f t="shared" si="167"/>
        <v>#DIV/0!</v>
      </c>
      <c r="D167" s="96" t="e">
        <f t="shared" ref="D167:I167" ca="1" si="224">VLOOKUP($B167, 波及効果表, D$2, FALSE)</f>
        <v>#DIV/0!</v>
      </c>
      <c r="E167" s="96" t="e">
        <f t="shared" ca="1" si="224"/>
        <v>#DIV/0!</v>
      </c>
      <c r="F167" s="96" t="e">
        <f t="shared" ca="1" si="224"/>
        <v>#DIV/0!</v>
      </c>
      <c r="G167" s="96" t="e">
        <f t="shared" ca="1" si="224"/>
        <v>#DIV/0!</v>
      </c>
      <c r="H167" s="96" t="e">
        <f t="shared" ca="1" si="224"/>
        <v>#DIV/0!</v>
      </c>
      <c r="I167" s="96" t="e">
        <f t="shared" ca="1" si="224"/>
        <v>#DIV/0!</v>
      </c>
    </row>
    <row r="168" spans="1:9" ht="7.5" hidden="1" customHeight="1" x14ac:dyDescent="0.25">
      <c r="B168" s="829"/>
      <c r="C168" s="125" t="e">
        <f>C167</f>
        <v>#DIV/0!</v>
      </c>
      <c r="D168" s="125" t="e">
        <f t="shared" ref="D168:I168" ca="1" si="225">D167</f>
        <v>#DIV/0!</v>
      </c>
      <c r="E168" s="125" t="e">
        <f t="shared" ca="1" si="225"/>
        <v>#DIV/0!</v>
      </c>
      <c r="F168" s="125" t="e">
        <f t="shared" ca="1" si="225"/>
        <v>#DIV/0!</v>
      </c>
      <c r="G168" s="125" t="e">
        <f t="shared" ca="1" si="225"/>
        <v>#DIV/0!</v>
      </c>
      <c r="H168" s="125" t="e">
        <f t="shared" ca="1" si="225"/>
        <v>#DIV/0!</v>
      </c>
      <c r="I168" s="125" t="e">
        <f t="shared" ca="1" si="225"/>
        <v>#DIV/0!</v>
      </c>
    </row>
    <row r="169" spans="1:9" hidden="1" x14ac:dyDescent="0.25">
      <c r="A169">
        <v>82</v>
      </c>
      <c r="B169" s="828" t="str">
        <f>INDEX(分類_出力, (ROW()-5)/2, 0)</f>
        <v>-</v>
      </c>
      <c r="C169" s="96" t="e">
        <f t="shared" si="167"/>
        <v>#DIV/0!</v>
      </c>
      <c r="D169" s="96" t="e">
        <f t="shared" ref="D169:I169" ca="1" si="226">VLOOKUP($B169, 波及効果表, D$2, FALSE)</f>
        <v>#DIV/0!</v>
      </c>
      <c r="E169" s="96" t="e">
        <f t="shared" ca="1" si="226"/>
        <v>#DIV/0!</v>
      </c>
      <c r="F169" s="96" t="e">
        <f t="shared" ca="1" si="226"/>
        <v>#DIV/0!</v>
      </c>
      <c r="G169" s="96" t="e">
        <f t="shared" ca="1" si="226"/>
        <v>#DIV/0!</v>
      </c>
      <c r="H169" s="96" t="e">
        <f t="shared" ca="1" si="226"/>
        <v>#DIV/0!</v>
      </c>
      <c r="I169" s="96" t="e">
        <f t="shared" ca="1" si="226"/>
        <v>#DIV/0!</v>
      </c>
    </row>
    <row r="170" spans="1:9" ht="7.5" hidden="1" customHeight="1" x14ac:dyDescent="0.25">
      <c r="B170" s="829"/>
      <c r="C170" s="125" t="e">
        <f>C169</f>
        <v>#DIV/0!</v>
      </c>
      <c r="D170" s="125" t="e">
        <f t="shared" ref="D170:I170" ca="1" si="227">D169</f>
        <v>#DIV/0!</v>
      </c>
      <c r="E170" s="125" t="e">
        <f t="shared" ca="1" si="227"/>
        <v>#DIV/0!</v>
      </c>
      <c r="F170" s="125" t="e">
        <f t="shared" ca="1" si="227"/>
        <v>#DIV/0!</v>
      </c>
      <c r="G170" s="125" t="e">
        <f t="shared" ca="1" si="227"/>
        <v>#DIV/0!</v>
      </c>
      <c r="H170" s="125" t="e">
        <f t="shared" ca="1" si="227"/>
        <v>#DIV/0!</v>
      </c>
      <c r="I170" s="125" t="e">
        <f t="shared" ca="1" si="227"/>
        <v>#DIV/0!</v>
      </c>
    </row>
    <row r="171" spans="1:9" hidden="1" x14ac:dyDescent="0.25">
      <c r="A171">
        <v>83</v>
      </c>
      <c r="B171" s="828" t="str">
        <f>INDEX(分類_出力, (ROW()-5)/2, 0)</f>
        <v>-</v>
      </c>
      <c r="C171" s="96" t="e">
        <f t="shared" si="167"/>
        <v>#DIV/0!</v>
      </c>
      <c r="D171" s="96" t="e">
        <f t="shared" ref="D171:I171" ca="1" si="228">VLOOKUP($B171, 波及効果表, D$2, FALSE)</f>
        <v>#DIV/0!</v>
      </c>
      <c r="E171" s="96" t="e">
        <f t="shared" ca="1" si="228"/>
        <v>#DIV/0!</v>
      </c>
      <c r="F171" s="96" t="e">
        <f t="shared" ca="1" si="228"/>
        <v>#DIV/0!</v>
      </c>
      <c r="G171" s="96" t="e">
        <f t="shared" ca="1" si="228"/>
        <v>#DIV/0!</v>
      </c>
      <c r="H171" s="96" t="e">
        <f t="shared" ca="1" si="228"/>
        <v>#DIV/0!</v>
      </c>
      <c r="I171" s="96" t="e">
        <f t="shared" ca="1" si="228"/>
        <v>#DIV/0!</v>
      </c>
    </row>
    <row r="172" spans="1:9" ht="7.5" hidden="1" customHeight="1" x14ac:dyDescent="0.25">
      <c r="B172" s="829"/>
      <c r="C172" s="125" t="e">
        <f>C171</f>
        <v>#DIV/0!</v>
      </c>
      <c r="D172" s="125" t="e">
        <f t="shared" ref="D172:I172" ca="1" si="229">D171</f>
        <v>#DIV/0!</v>
      </c>
      <c r="E172" s="125" t="e">
        <f t="shared" ca="1" si="229"/>
        <v>#DIV/0!</v>
      </c>
      <c r="F172" s="125" t="e">
        <f t="shared" ca="1" si="229"/>
        <v>#DIV/0!</v>
      </c>
      <c r="G172" s="125" t="e">
        <f t="shared" ca="1" si="229"/>
        <v>#DIV/0!</v>
      </c>
      <c r="H172" s="125" t="e">
        <f t="shared" ca="1" si="229"/>
        <v>#DIV/0!</v>
      </c>
      <c r="I172" s="125" t="e">
        <f t="shared" ca="1" si="229"/>
        <v>#DIV/0!</v>
      </c>
    </row>
    <row r="173" spans="1:9" hidden="1" x14ac:dyDescent="0.25">
      <c r="A173">
        <v>84</v>
      </c>
      <c r="B173" s="828" t="str">
        <f>INDEX(分類_出力, (ROW()-5)/2, 0)</f>
        <v>-</v>
      </c>
      <c r="C173" s="96" t="e">
        <f t="shared" si="167"/>
        <v>#DIV/0!</v>
      </c>
      <c r="D173" s="96" t="e">
        <f t="shared" ref="D173:I173" ca="1" si="230">VLOOKUP($B173, 波及効果表, D$2, FALSE)</f>
        <v>#DIV/0!</v>
      </c>
      <c r="E173" s="96" t="e">
        <f t="shared" ca="1" si="230"/>
        <v>#DIV/0!</v>
      </c>
      <c r="F173" s="96" t="e">
        <f t="shared" ca="1" si="230"/>
        <v>#DIV/0!</v>
      </c>
      <c r="G173" s="96" t="e">
        <f t="shared" ca="1" si="230"/>
        <v>#DIV/0!</v>
      </c>
      <c r="H173" s="96" t="e">
        <f t="shared" ca="1" si="230"/>
        <v>#DIV/0!</v>
      </c>
      <c r="I173" s="96" t="e">
        <f t="shared" ca="1" si="230"/>
        <v>#DIV/0!</v>
      </c>
    </row>
    <row r="174" spans="1:9" ht="7.5" hidden="1" customHeight="1" x14ac:dyDescent="0.25">
      <c r="B174" s="834"/>
      <c r="C174" s="125" t="e">
        <f>C173</f>
        <v>#DIV/0!</v>
      </c>
      <c r="D174" s="125" t="e">
        <f t="shared" ref="D174:I174" ca="1" si="231">D173</f>
        <v>#DIV/0!</v>
      </c>
      <c r="E174" s="125" t="e">
        <f t="shared" ca="1" si="231"/>
        <v>#DIV/0!</v>
      </c>
      <c r="F174" s="125" t="e">
        <f t="shared" ca="1" si="231"/>
        <v>#DIV/0!</v>
      </c>
      <c r="G174" s="125" t="e">
        <f t="shared" ca="1" si="231"/>
        <v>#DIV/0!</v>
      </c>
      <c r="H174" s="125" t="e">
        <f t="shared" ca="1" si="231"/>
        <v>#DIV/0!</v>
      </c>
      <c r="I174" s="125" t="e">
        <f t="shared" ca="1" si="231"/>
        <v>#DIV/0!</v>
      </c>
    </row>
    <row r="175" spans="1:9" hidden="1" x14ac:dyDescent="0.25">
      <c r="A175">
        <v>85</v>
      </c>
      <c r="B175" s="828" t="str">
        <f>INDEX(分類_出力, (ROW()-5)/2, 0)</f>
        <v>-</v>
      </c>
      <c r="C175" s="96" t="e">
        <f t="shared" ref="C175:C213" si="232">VLOOKUP($B175, 波及効果表, C$2, FALSE)</f>
        <v>#DIV/0!</v>
      </c>
      <c r="D175" s="96" t="e">
        <f t="shared" ref="D175:I175" ca="1" si="233">VLOOKUP($B175, 波及効果表, D$2, FALSE)</f>
        <v>#DIV/0!</v>
      </c>
      <c r="E175" s="96" t="e">
        <f t="shared" ca="1" si="233"/>
        <v>#DIV/0!</v>
      </c>
      <c r="F175" s="96" t="e">
        <f t="shared" ca="1" si="233"/>
        <v>#DIV/0!</v>
      </c>
      <c r="G175" s="96" t="e">
        <f t="shared" ca="1" si="233"/>
        <v>#DIV/0!</v>
      </c>
      <c r="H175" s="96" t="e">
        <f t="shared" ca="1" si="233"/>
        <v>#DIV/0!</v>
      </c>
      <c r="I175" s="96" t="e">
        <f t="shared" ca="1" si="233"/>
        <v>#DIV/0!</v>
      </c>
    </row>
    <row r="176" spans="1:9" ht="7.5" hidden="1" customHeight="1" x14ac:dyDescent="0.25">
      <c r="B176" s="829"/>
      <c r="C176" s="125" t="e">
        <f>C175</f>
        <v>#DIV/0!</v>
      </c>
      <c r="D176" s="125" t="e">
        <f t="shared" ref="D176:I176" ca="1" si="234">D175</f>
        <v>#DIV/0!</v>
      </c>
      <c r="E176" s="125" t="e">
        <f t="shared" ca="1" si="234"/>
        <v>#DIV/0!</v>
      </c>
      <c r="F176" s="125" t="e">
        <f t="shared" ca="1" si="234"/>
        <v>#DIV/0!</v>
      </c>
      <c r="G176" s="125" t="e">
        <f t="shared" ca="1" si="234"/>
        <v>#DIV/0!</v>
      </c>
      <c r="H176" s="125" t="e">
        <f t="shared" ca="1" si="234"/>
        <v>#DIV/0!</v>
      </c>
      <c r="I176" s="125" t="e">
        <f t="shared" ca="1" si="234"/>
        <v>#DIV/0!</v>
      </c>
    </row>
    <row r="177" spans="1:9" hidden="1" x14ac:dyDescent="0.25">
      <c r="A177">
        <v>86</v>
      </c>
      <c r="B177" s="828" t="str">
        <f>INDEX(分類_出力, (ROW()-5)/2, 0)</f>
        <v>-</v>
      </c>
      <c r="C177" s="96" t="e">
        <f t="shared" si="232"/>
        <v>#DIV/0!</v>
      </c>
      <c r="D177" s="96" t="e">
        <f t="shared" ref="D177:I177" ca="1" si="235">VLOOKUP($B177, 波及効果表, D$2, FALSE)</f>
        <v>#DIV/0!</v>
      </c>
      <c r="E177" s="96" t="e">
        <f t="shared" ca="1" si="235"/>
        <v>#DIV/0!</v>
      </c>
      <c r="F177" s="96" t="e">
        <f t="shared" ca="1" si="235"/>
        <v>#DIV/0!</v>
      </c>
      <c r="G177" s="96" t="e">
        <f t="shared" ca="1" si="235"/>
        <v>#DIV/0!</v>
      </c>
      <c r="H177" s="96" t="e">
        <f t="shared" ca="1" si="235"/>
        <v>#DIV/0!</v>
      </c>
      <c r="I177" s="96" t="e">
        <f t="shared" ca="1" si="235"/>
        <v>#DIV/0!</v>
      </c>
    </row>
    <row r="178" spans="1:9" ht="7.5" hidden="1" customHeight="1" x14ac:dyDescent="0.25">
      <c r="B178" s="829"/>
      <c r="C178" s="125" t="e">
        <f>C177</f>
        <v>#DIV/0!</v>
      </c>
      <c r="D178" s="125" t="e">
        <f t="shared" ref="D178:I178" ca="1" si="236">D177</f>
        <v>#DIV/0!</v>
      </c>
      <c r="E178" s="125" t="e">
        <f t="shared" ca="1" si="236"/>
        <v>#DIV/0!</v>
      </c>
      <c r="F178" s="125" t="e">
        <f t="shared" ca="1" si="236"/>
        <v>#DIV/0!</v>
      </c>
      <c r="G178" s="125" t="e">
        <f t="shared" ca="1" si="236"/>
        <v>#DIV/0!</v>
      </c>
      <c r="H178" s="125" t="e">
        <f t="shared" ca="1" si="236"/>
        <v>#DIV/0!</v>
      </c>
      <c r="I178" s="125" t="e">
        <f t="shared" ca="1" si="236"/>
        <v>#DIV/0!</v>
      </c>
    </row>
    <row r="179" spans="1:9" hidden="1" x14ac:dyDescent="0.25">
      <c r="A179">
        <v>87</v>
      </c>
      <c r="B179" s="828" t="str">
        <f>INDEX(分類_出力, (ROW()-5)/2, 0)</f>
        <v>-</v>
      </c>
      <c r="C179" s="96" t="e">
        <f t="shared" si="232"/>
        <v>#DIV/0!</v>
      </c>
      <c r="D179" s="96" t="e">
        <f t="shared" ref="D179:I179" ca="1" si="237">VLOOKUP($B179, 波及効果表, D$2, FALSE)</f>
        <v>#DIV/0!</v>
      </c>
      <c r="E179" s="96" t="e">
        <f t="shared" ca="1" si="237"/>
        <v>#DIV/0!</v>
      </c>
      <c r="F179" s="96" t="e">
        <f t="shared" ca="1" si="237"/>
        <v>#DIV/0!</v>
      </c>
      <c r="G179" s="96" t="e">
        <f t="shared" ca="1" si="237"/>
        <v>#DIV/0!</v>
      </c>
      <c r="H179" s="96" t="e">
        <f t="shared" ca="1" si="237"/>
        <v>#DIV/0!</v>
      </c>
      <c r="I179" s="96" t="e">
        <f t="shared" ca="1" si="237"/>
        <v>#DIV/0!</v>
      </c>
    </row>
    <row r="180" spans="1:9" ht="7.5" hidden="1" customHeight="1" x14ac:dyDescent="0.25">
      <c r="B180" s="829"/>
      <c r="C180" s="125" t="e">
        <f>C179</f>
        <v>#DIV/0!</v>
      </c>
      <c r="D180" s="125" t="e">
        <f t="shared" ref="D180:I180" ca="1" si="238">D179</f>
        <v>#DIV/0!</v>
      </c>
      <c r="E180" s="125" t="e">
        <f t="shared" ca="1" si="238"/>
        <v>#DIV/0!</v>
      </c>
      <c r="F180" s="125" t="e">
        <f t="shared" ca="1" si="238"/>
        <v>#DIV/0!</v>
      </c>
      <c r="G180" s="125" t="e">
        <f t="shared" ca="1" si="238"/>
        <v>#DIV/0!</v>
      </c>
      <c r="H180" s="125" t="e">
        <f t="shared" ca="1" si="238"/>
        <v>#DIV/0!</v>
      </c>
      <c r="I180" s="125" t="e">
        <f t="shared" ca="1" si="238"/>
        <v>#DIV/0!</v>
      </c>
    </row>
    <row r="181" spans="1:9" hidden="1" x14ac:dyDescent="0.25">
      <c r="A181">
        <v>88</v>
      </c>
      <c r="B181" s="828" t="str">
        <f>INDEX(分類_出力, (ROW()-5)/2, 0)</f>
        <v>-</v>
      </c>
      <c r="C181" s="96" t="e">
        <f t="shared" si="232"/>
        <v>#DIV/0!</v>
      </c>
      <c r="D181" s="96" t="e">
        <f t="shared" ref="D181:I181" ca="1" si="239">VLOOKUP($B181, 波及効果表, D$2, FALSE)</f>
        <v>#DIV/0!</v>
      </c>
      <c r="E181" s="96" t="e">
        <f t="shared" ca="1" si="239"/>
        <v>#DIV/0!</v>
      </c>
      <c r="F181" s="96" t="e">
        <f t="shared" ca="1" si="239"/>
        <v>#DIV/0!</v>
      </c>
      <c r="G181" s="96" t="e">
        <f t="shared" ca="1" si="239"/>
        <v>#DIV/0!</v>
      </c>
      <c r="H181" s="96" t="e">
        <f t="shared" ca="1" si="239"/>
        <v>#DIV/0!</v>
      </c>
      <c r="I181" s="96" t="e">
        <f t="shared" ca="1" si="239"/>
        <v>#DIV/0!</v>
      </c>
    </row>
    <row r="182" spans="1:9" ht="7.5" hidden="1" customHeight="1" x14ac:dyDescent="0.25">
      <c r="B182" s="829"/>
      <c r="C182" s="125" t="e">
        <f>C181</f>
        <v>#DIV/0!</v>
      </c>
      <c r="D182" s="125" t="e">
        <f t="shared" ref="D182:I182" ca="1" si="240">D181</f>
        <v>#DIV/0!</v>
      </c>
      <c r="E182" s="125" t="e">
        <f t="shared" ca="1" si="240"/>
        <v>#DIV/0!</v>
      </c>
      <c r="F182" s="125" t="e">
        <f t="shared" ca="1" si="240"/>
        <v>#DIV/0!</v>
      </c>
      <c r="G182" s="125" t="e">
        <f t="shared" ca="1" si="240"/>
        <v>#DIV/0!</v>
      </c>
      <c r="H182" s="125" t="e">
        <f t="shared" ca="1" si="240"/>
        <v>#DIV/0!</v>
      </c>
      <c r="I182" s="125" t="e">
        <f t="shared" ca="1" si="240"/>
        <v>#DIV/0!</v>
      </c>
    </row>
    <row r="183" spans="1:9" hidden="1" x14ac:dyDescent="0.25">
      <c r="A183">
        <v>89</v>
      </c>
      <c r="B183" s="828" t="str">
        <f>INDEX(分類_出力, (ROW()-5)/2, 0)</f>
        <v>-</v>
      </c>
      <c r="C183" s="96" t="e">
        <f t="shared" si="232"/>
        <v>#DIV/0!</v>
      </c>
      <c r="D183" s="96" t="e">
        <f t="shared" ref="D183:I183" ca="1" si="241">VLOOKUP($B183, 波及効果表, D$2, FALSE)</f>
        <v>#DIV/0!</v>
      </c>
      <c r="E183" s="96" t="e">
        <f t="shared" ca="1" si="241"/>
        <v>#DIV/0!</v>
      </c>
      <c r="F183" s="96" t="e">
        <f t="shared" ca="1" si="241"/>
        <v>#DIV/0!</v>
      </c>
      <c r="G183" s="96" t="e">
        <f t="shared" ca="1" si="241"/>
        <v>#DIV/0!</v>
      </c>
      <c r="H183" s="96" t="e">
        <f t="shared" ca="1" si="241"/>
        <v>#DIV/0!</v>
      </c>
      <c r="I183" s="96" t="e">
        <f t="shared" ca="1" si="241"/>
        <v>#DIV/0!</v>
      </c>
    </row>
    <row r="184" spans="1:9" ht="7.5" hidden="1" customHeight="1" x14ac:dyDescent="0.25">
      <c r="B184" s="829"/>
      <c r="C184" s="125" t="e">
        <f>C183</f>
        <v>#DIV/0!</v>
      </c>
      <c r="D184" s="125" t="e">
        <f t="shared" ref="D184:I184" ca="1" si="242">D183</f>
        <v>#DIV/0!</v>
      </c>
      <c r="E184" s="125" t="e">
        <f t="shared" ca="1" si="242"/>
        <v>#DIV/0!</v>
      </c>
      <c r="F184" s="125" t="e">
        <f t="shared" ca="1" si="242"/>
        <v>#DIV/0!</v>
      </c>
      <c r="G184" s="125" t="e">
        <f t="shared" ca="1" si="242"/>
        <v>#DIV/0!</v>
      </c>
      <c r="H184" s="125" t="e">
        <f t="shared" ca="1" si="242"/>
        <v>#DIV/0!</v>
      </c>
      <c r="I184" s="125" t="e">
        <f t="shared" ca="1" si="242"/>
        <v>#DIV/0!</v>
      </c>
    </row>
    <row r="185" spans="1:9" hidden="1" x14ac:dyDescent="0.25">
      <c r="A185">
        <v>90</v>
      </c>
      <c r="B185" s="828" t="str">
        <f>INDEX(分類_出力, (ROW()-5)/2, 0)</f>
        <v>-</v>
      </c>
      <c r="C185" s="96" t="e">
        <f t="shared" si="232"/>
        <v>#DIV/0!</v>
      </c>
      <c r="D185" s="96" t="e">
        <f t="shared" ref="D185:I185" ca="1" si="243">VLOOKUP($B185, 波及効果表, D$2, FALSE)</f>
        <v>#DIV/0!</v>
      </c>
      <c r="E185" s="96" t="e">
        <f t="shared" ca="1" si="243"/>
        <v>#DIV/0!</v>
      </c>
      <c r="F185" s="96" t="e">
        <f t="shared" ca="1" si="243"/>
        <v>#DIV/0!</v>
      </c>
      <c r="G185" s="96" t="e">
        <f t="shared" ca="1" si="243"/>
        <v>#DIV/0!</v>
      </c>
      <c r="H185" s="96" t="e">
        <f t="shared" ca="1" si="243"/>
        <v>#DIV/0!</v>
      </c>
      <c r="I185" s="96" t="e">
        <f t="shared" ca="1" si="243"/>
        <v>#DIV/0!</v>
      </c>
    </row>
    <row r="186" spans="1:9" ht="7.5" hidden="1" customHeight="1" x14ac:dyDescent="0.25">
      <c r="B186" s="829"/>
      <c r="C186" s="125" t="e">
        <f>C185</f>
        <v>#DIV/0!</v>
      </c>
      <c r="D186" s="125" t="e">
        <f t="shared" ref="D186:I186" ca="1" si="244">D185</f>
        <v>#DIV/0!</v>
      </c>
      <c r="E186" s="125" t="e">
        <f t="shared" ca="1" si="244"/>
        <v>#DIV/0!</v>
      </c>
      <c r="F186" s="125" t="e">
        <f t="shared" ca="1" si="244"/>
        <v>#DIV/0!</v>
      </c>
      <c r="G186" s="125" t="e">
        <f t="shared" ca="1" si="244"/>
        <v>#DIV/0!</v>
      </c>
      <c r="H186" s="125" t="e">
        <f t="shared" ca="1" si="244"/>
        <v>#DIV/0!</v>
      </c>
      <c r="I186" s="125" t="e">
        <f t="shared" ca="1" si="244"/>
        <v>#DIV/0!</v>
      </c>
    </row>
    <row r="187" spans="1:9" hidden="1" x14ac:dyDescent="0.25">
      <c r="A187">
        <v>91</v>
      </c>
      <c r="B187" s="828" t="str">
        <f>INDEX(分類_出力, (ROW()-5)/2, 0)</f>
        <v>-</v>
      </c>
      <c r="C187" s="96" t="e">
        <f t="shared" si="232"/>
        <v>#DIV/0!</v>
      </c>
      <c r="D187" s="96" t="e">
        <f t="shared" ref="D187:I187" ca="1" si="245">VLOOKUP($B187, 波及効果表, D$2, FALSE)</f>
        <v>#DIV/0!</v>
      </c>
      <c r="E187" s="96" t="e">
        <f t="shared" ca="1" si="245"/>
        <v>#DIV/0!</v>
      </c>
      <c r="F187" s="96" t="e">
        <f t="shared" ca="1" si="245"/>
        <v>#DIV/0!</v>
      </c>
      <c r="G187" s="96" t="e">
        <f t="shared" ca="1" si="245"/>
        <v>#DIV/0!</v>
      </c>
      <c r="H187" s="96" t="e">
        <f t="shared" ca="1" si="245"/>
        <v>#DIV/0!</v>
      </c>
      <c r="I187" s="96" t="e">
        <f t="shared" ca="1" si="245"/>
        <v>#DIV/0!</v>
      </c>
    </row>
    <row r="188" spans="1:9" ht="7.5" hidden="1" customHeight="1" x14ac:dyDescent="0.25">
      <c r="B188" s="829"/>
      <c r="C188" s="125" t="e">
        <f>C187</f>
        <v>#DIV/0!</v>
      </c>
      <c r="D188" s="125" t="e">
        <f t="shared" ref="D188:I188" ca="1" si="246">D187</f>
        <v>#DIV/0!</v>
      </c>
      <c r="E188" s="125" t="e">
        <f t="shared" ca="1" si="246"/>
        <v>#DIV/0!</v>
      </c>
      <c r="F188" s="125" t="e">
        <f t="shared" ca="1" si="246"/>
        <v>#DIV/0!</v>
      </c>
      <c r="G188" s="125" t="e">
        <f t="shared" ca="1" si="246"/>
        <v>#DIV/0!</v>
      </c>
      <c r="H188" s="125" t="e">
        <f t="shared" ca="1" si="246"/>
        <v>#DIV/0!</v>
      </c>
      <c r="I188" s="125" t="e">
        <f t="shared" ca="1" si="246"/>
        <v>#DIV/0!</v>
      </c>
    </row>
    <row r="189" spans="1:9" hidden="1" x14ac:dyDescent="0.25">
      <c r="A189">
        <v>92</v>
      </c>
      <c r="B189" s="828" t="str">
        <f>INDEX(分類_出力, (ROW()-5)/2, 0)</f>
        <v>-</v>
      </c>
      <c r="C189" s="98" t="e">
        <f t="shared" si="232"/>
        <v>#DIV/0!</v>
      </c>
      <c r="D189" s="98" t="e">
        <f t="shared" ref="D189:I189" ca="1" si="247">VLOOKUP($B189, 波及効果表, D$2, FALSE)</f>
        <v>#DIV/0!</v>
      </c>
      <c r="E189" s="98" t="e">
        <f t="shared" ca="1" si="247"/>
        <v>#DIV/0!</v>
      </c>
      <c r="F189" s="98" t="e">
        <f t="shared" ca="1" si="247"/>
        <v>#DIV/0!</v>
      </c>
      <c r="G189" s="98" t="e">
        <f t="shared" ca="1" si="247"/>
        <v>#DIV/0!</v>
      </c>
      <c r="H189" s="98" t="e">
        <f t="shared" ca="1" si="247"/>
        <v>#DIV/0!</v>
      </c>
      <c r="I189" s="95" t="e">
        <f t="shared" ca="1" si="247"/>
        <v>#DIV/0!</v>
      </c>
    </row>
    <row r="190" spans="1:9" ht="7.5" hidden="1" customHeight="1" x14ac:dyDescent="0.25">
      <c r="B190" s="829"/>
      <c r="C190" s="125" t="e">
        <f>C189</f>
        <v>#DIV/0!</v>
      </c>
      <c r="D190" s="125" t="e">
        <f t="shared" ref="D190:I190" ca="1" si="248">D189</f>
        <v>#DIV/0!</v>
      </c>
      <c r="E190" s="125" t="e">
        <f t="shared" ca="1" si="248"/>
        <v>#DIV/0!</v>
      </c>
      <c r="F190" s="125" t="e">
        <f t="shared" ca="1" si="248"/>
        <v>#DIV/0!</v>
      </c>
      <c r="G190" s="125" t="e">
        <f t="shared" ca="1" si="248"/>
        <v>#DIV/0!</v>
      </c>
      <c r="H190" s="125" t="e">
        <f t="shared" ca="1" si="248"/>
        <v>#DIV/0!</v>
      </c>
      <c r="I190" s="125" t="e">
        <f t="shared" ca="1" si="248"/>
        <v>#DIV/0!</v>
      </c>
    </row>
    <row r="191" spans="1:9" hidden="1" x14ac:dyDescent="0.25">
      <c r="A191">
        <v>93</v>
      </c>
      <c r="B191" s="828" t="str">
        <f>INDEX(分類_出力, (ROW()-5)/2, 0)</f>
        <v>-</v>
      </c>
      <c r="C191" s="96" t="e">
        <f t="shared" si="232"/>
        <v>#DIV/0!</v>
      </c>
      <c r="D191" s="96" t="e">
        <f t="shared" ref="D191:I191" ca="1" si="249">VLOOKUP($B191, 波及効果表, D$2, FALSE)</f>
        <v>#DIV/0!</v>
      </c>
      <c r="E191" s="96" t="e">
        <f t="shared" ca="1" si="249"/>
        <v>#DIV/0!</v>
      </c>
      <c r="F191" s="96" t="e">
        <f t="shared" ca="1" si="249"/>
        <v>#DIV/0!</v>
      </c>
      <c r="G191" s="96" t="e">
        <f t="shared" ca="1" si="249"/>
        <v>#DIV/0!</v>
      </c>
      <c r="H191" s="96" t="e">
        <f t="shared" ca="1" si="249"/>
        <v>#DIV/0!</v>
      </c>
      <c r="I191" s="96" t="e">
        <f t="shared" ca="1" si="249"/>
        <v>#DIV/0!</v>
      </c>
    </row>
    <row r="192" spans="1:9" ht="7.5" hidden="1" customHeight="1" x14ac:dyDescent="0.25">
      <c r="B192" s="829"/>
      <c r="C192" s="125" t="e">
        <f>C191</f>
        <v>#DIV/0!</v>
      </c>
      <c r="D192" s="125" t="e">
        <f t="shared" ref="D192:I192" ca="1" si="250">D191</f>
        <v>#DIV/0!</v>
      </c>
      <c r="E192" s="125" t="e">
        <f t="shared" ca="1" si="250"/>
        <v>#DIV/0!</v>
      </c>
      <c r="F192" s="125" t="e">
        <f t="shared" ca="1" si="250"/>
        <v>#DIV/0!</v>
      </c>
      <c r="G192" s="125" t="e">
        <f t="shared" ca="1" si="250"/>
        <v>#DIV/0!</v>
      </c>
      <c r="H192" s="125" t="e">
        <f t="shared" ca="1" si="250"/>
        <v>#DIV/0!</v>
      </c>
      <c r="I192" s="125" t="e">
        <f t="shared" ca="1" si="250"/>
        <v>#DIV/0!</v>
      </c>
    </row>
    <row r="193" spans="1:9" hidden="1" x14ac:dyDescent="0.25">
      <c r="A193">
        <v>94</v>
      </c>
      <c r="B193" s="828" t="str">
        <f>INDEX(分類_出力, (ROW()-5)/2, 0)</f>
        <v>-</v>
      </c>
      <c r="C193" s="96" t="e">
        <f t="shared" si="232"/>
        <v>#DIV/0!</v>
      </c>
      <c r="D193" s="96" t="e">
        <f t="shared" ref="D193:I193" ca="1" si="251">VLOOKUP($B193, 波及効果表, D$2, FALSE)</f>
        <v>#DIV/0!</v>
      </c>
      <c r="E193" s="96" t="e">
        <f t="shared" ca="1" si="251"/>
        <v>#DIV/0!</v>
      </c>
      <c r="F193" s="96" t="e">
        <f t="shared" ca="1" si="251"/>
        <v>#DIV/0!</v>
      </c>
      <c r="G193" s="96" t="e">
        <f t="shared" ca="1" si="251"/>
        <v>#DIV/0!</v>
      </c>
      <c r="H193" s="96" t="e">
        <f t="shared" ca="1" si="251"/>
        <v>#DIV/0!</v>
      </c>
      <c r="I193" s="96" t="e">
        <f t="shared" ca="1" si="251"/>
        <v>#DIV/0!</v>
      </c>
    </row>
    <row r="194" spans="1:9" ht="7.5" hidden="1" customHeight="1" x14ac:dyDescent="0.25">
      <c r="B194" s="829"/>
      <c r="C194" s="125" t="e">
        <f>C193</f>
        <v>#DIV/0!</v>
      </c>
      <c r="D194" s="125" t="e">
        <f t="shared" ref="D194:I194" ca="1" si="252">D193</f>
        <v>#DIV/0!</v>
      </c>
      <c r="E194" s="125" t="e">
        <f t="shared" ca="1" si="252"/>
        <v>#DIV/0!</v>
      </c>
      <c r="F194" s="125" t="e">
        <f t="shared" ca="1" si="252"/>
        <v>#DIV/0!</v>
      </c>
      <c r="G194" s="125" t="e">
        <f t="shared" ca="1" si="252"/>
        <v>#DIV/0!</v>
      </c>
      <c r="H194" s="125" t="e">
        <f t="shared" ca="1" si="252"/>
        <v>#DIV/0!</v>
      </c>
      <c r="I194" s="125" t="e">
        <f t="shared" ca="1" si="252"/>
        <v>#DIV/0!</v>
      </c>
    </row>
    <row r="195" spans="1:9" hidden="1" x14ac:dyDescent="0.25">
      <c r="A195">
        <v>95</v>
      </c>
      <c r="B195" s="828" t="str">
        <f>INDEX(分類_出力, (ROW()-5)/2, 0)</f>
        <v>-</v>
      </c>
      <c r="C195" s="96" t="e">
        <f t="shared" si="232"/>
        <v>#DIV/0!</v>
      </c>
      <c r="D195" s="96" t="e">
        <f t="shared" ref="D195:I195" ca="1" si="253">VLOOKUP($B195, 波及効果表, D$2, FALSE)</f>
        <v>#DIV/0!</v>
      </c>
      <c r="E195" s="96" t="e">
        <f t="shared" ca="1" si="253"/>
        <v>#DIV/0!</v>
      </c>
      <c r="F195" s="96" t="e">
        <f t="shared" ca="1" si="253"/>
        <v>#DIV/0!</v>
      </c>
      <c r="G195" s="96" t="e">
        <f t="shared" ca="1" si="253"/>
        <v>#DIV/0!</v>
      </c>
      <c r="H195" s="96" t="e">
        <f t="shared" ca="1" si="253"/>
        <v>#DIV/0!</v>
      </c>
      <c r="I195" s="96" t="e">
        <f t="shared" ca="1" si="253"/>
        <v>#DIV/0!</v>
      </c>
    </row>
    <row r="196" spans="1:9" ht="7.5" hidden="1" customHeight="1" x14ac:dyDescent="0.25">
      <c r="B196" s="829"/>
      <c r="C196" s="125" t="e">
        <f>C195</f>
        <v>#DIV/0!</v>
      </c>
      <c r="D196" s="125" t="e">
        <f t="shared" ref="D196:I196" ca="1" si="254">D195</f>
        <v>#DIV/0!</v>
      </c>
      <c r="E196" s="125" t="e">
        <f t="shared" ca="1" si="254"/>
        <v>#DIV/0!</v>
      </c>
      <c r="F196" s="125" t="e">
        <f t="shared" ca="1" si="254"/>
        <v>#DIV/0!</v>
      </c>
      <c r="G196" s="125" t="e">
        <f t="shared" ca="1" si="254"/>
        <v>#DIV/0!</v>
      </c>
      <c r="H196" s="125" t="e">
        <f t="shared" ca="1" si="254"/>
        <v>#DIV/0!</v>
      </c>
      <c r="I196" s="125" t="e">
        <f t="shared" ca="1" si="254"/>
        <v>#DIV/0!</v>
      </c>
    </row>
    <row r="197" spans="1:9" hidden="1" x14ac:dyDescent="0.25">
      <c r="A197">
        <v>96</v>
      </c>
      <c r="B197" s="828" t="str">
        <f>INDEX(分類_出力, (ROW()-5)/2, 0)</f>
        <v>-</v>
      </c>
      <c r="C197" s="96" t="e">
        <f t="shared" si="232"/>
        <v>#DIV/0!</v>
      </c>
      <c r="D197" s="96" t="e">
        <f t="shared" ref="D197:I197" ca="1" si="255">VLOOKUP($B197, 波及効果表, D$2, FALSE)</f>
        <v>#DIV/0!</v>
      </c>
      <c r="E197" s="96" t="e">
        <f t="shared" ca="1" si="255"/>
        <v>#DIV/0!</v>
      </c>
      <c r="F197" s="96" t="e">
        <f t="shared" ca="1" si="255"/>
        <v>#DIV/0!</v>
      </c>
      <c r="G197" s="96" t="e">
        <f t="shared" ca="1" si="255"/>
        <v>#DIV/0!</v>
      </c>
      <c r="H197" s="96" t="e">
        <f t="shared" ca="1" si="255"/>
        <v>#DIV/0!</v>
      </c>
      <c r="I197" s="96" t="e">
        <f t="shared" ca="1" si="255"/>
        <v>#DIV/0!</v>
      </c>
    </row>
    <row r="198" spans="1:9" ht="7.5" hidden="1" customHeight="1" x14ac:dyDescent="0.25">
      <c r="B198" s="829"/>
      <c r="C198" s="125" t="e">
        <f>C197</f>
        <v>#DIV/0!</v>
      </c>
      <c r="D198" s="125" t="e">
        <f t="shared" ref="D198:I198" ca="1" si="256">D197</f>
        <v>#DIV/0!</v>
      </c>
      <c r="E198" s="125" t="e">
        <f t="shared" ca="1" si="256"/>
        <v>#DIV/0!</v>
      </c>
      <c r="F198" s="125" t="e">
        <f t="shared" ca="1" si="256"/>
        <v>#DIV/0!</v>
      </c>
      <c r="G198" s="125" t="e">
        <f t="shared" ca="1" si="256"/>
        <v>#DIV/0!</v>
      </c>
      <c r="H198" s="125" t="e">
        <f t="shared" ca="1" si="256"/>
        <v>#DIV/0!</v>
      </c>
      <c r="I198" s="125" t="e">
        <f t="shared" ca="1" si="256"/>
        <v>#DIV/0!</v>
      </c>
    </row>
    <row r="199" spans="1:9" hidden="1" x14ac:dyDescent="0.25">
      <c r="A199">
        <v>97</v>
      </c>
      <c r="B199" s="828" t="str">
        <f>INDEX(分類_出力, (ROW()-5)/2, 0)</f>
        <v>-</v>
      </c>
      <c r="C199" s="96" t="e">
        <f t="shared" si="232"/>
        <v>#DIV/0!</v>
      </c>
      <c r="D199" s="96" t="e">
        <f t="shared" ref="D199:I199" ca="1" si="257">VLOOKUP($B199, 波及効果表, D$2, FALSE)</f>
        <v>#DIV/0!</v>
      </c>
      <c r="E199" s="96" t="e">
        <f t="shared" ca="1" si="257"/>
        <v>#DIV/0!</v>
      </c>
      <c r="F199" s="96" t="e">
        <f t="shared" ca="1" si="257"/>
        <v>#DIV/0!</v>
      </c>
      <c r="G199" s="96" t="e">
        <f t="shared" ca="1" si="257"/>
        <v>#DIV/0!</v>
      </c>
      <c r="H199" s="96" t="e">
        <f t="shared" ca="1" si="257"/>
        <v>#DIV/0!</v>
      </c>
      <c r="I199" s="96" t="e">
        <f t="shared" ca="1" si="257"/>
        <v>#DIV/0!</v>
      </c>
    </row>
    <row r="200" spans="1:9" ht="7.5" hidden="1" customHeight="1" x14ac:dyDescent="0.25">
      <c r="B200" s="834"/>
      <c r="C200" s="125" t="e">
        <f>C199</f>
        <v>#DIV/0!</v>
      </c>
      <c r="D200" s="125" t="e">
        <f t="shared" ref="D200:I200" ca="1" si="258">D199</f>
        <v>#DIV/0!</v>
      </c>
      <c r="E200" s="125" t="e">
        <f t="shared" ca="1" si="258"/>
        <v>#DIV/0!</v>
      </c>
      <c r="F200" s="125" t="e">
        <f t="shared" ca="1" si="258"/>
        <v>#DIV/0!</v>
      </c>
      <c r="G200" s="125" t="e">
        <f t="shared" ca="1" si="258"/>
        <v>#DIV/0!</v>
      </c>
      <c r="H200" s="125" t="e">
        <f t="shared" ca="1" si="258"/>
        <v>#DIV/0!</v>
      </c>
      <c r="I200" s="125" t="e">
        <f t="shared" ca="1" si="258"/>
        <v>#DIV/0!</v>
      </c>
    </row>
    <row r="201" spans="1:9" hidden="1" x14ac:dyDescent="0.25">
      <c r="A201">
        <v>98</v>
      </c>
      <c r="B201" s="828" t="str">
        <f>INDEX(分類_出力, (ROW()-5)/2, 0)</f>
        <v>-</v>
      </c>
      <c r="C201" s="96" t="e">
        <f t="shared" si="232"/>
        <v>#DIV/0!</v>
      </c>
      <c r="D201" s="96" t="e">
        <f t="shared" ref="D201:I201" ca="1" si="259">VLOOKUP($B201, 波及効果表, D$2, FALSE)</f>
        <v>#DIV/0!</v>
      </c>
      <c r="E201" s="96" t="e">
        <f t="shared" ca="1" si="259"/>
        <v>#DIV/0!</v>
      </c>
      <c r="F201" s="96" t="e">
        <f t="shared" ca="1" si="259"/>
        <v>#DIV/0!</v>
      </c>
      <c r="G201" s="96" t="e">
        <f t="shared" ca="1" si="259"/>
        <v>#DIV/0!</v>
      </c>
      <c r="H201" s="96" t="e">
        <f t="shared" ca="1" si="259"/>
        <v>#DIV/0!</v>
      </c>
      <c r="I201" s="96" t="e">
        <f t="shared" ca="1" si="259"/>
        <v>#DIV/0!</v>
      </c>
    </row>
    <row r="202" spans="1:9" ht="7.5" hidden="1" customHeight="1" x14ac:dyDescent="0.25">
      <c r="B202" s="829"/>
      <c r="C202" s="125" t="e">
        <f>C201</f>
        <v>#DIV/0!</v>
      </c>
      <c r="D202" s="125" t="e">
        <f t="shared" ref="D202:I202" ca="1" si="260">D201</f>
        <v>#DIV/0!</v>
      </c>
      <c r="E202" s="125" t="e">
        <f t="shared" ca="1" si="260"/>
        <v>#DIV/0!</v>
      </c>
      <c r="F202" s="125" t="e">
        <f t="shared" ca="1" si="260"/>
        <v>#DIV/0!</v>
      </c>
      <c r="G202" s="125" t="e">
        <f t="shared" ca="1" si="260"/>
        <v>#DIV/0!</v>
      </c>
      <c r="H202" s="125" t="e">
        <f t="shared" ca="1" si="260"/>
        <v>#DIV/0!</v>
      </c>
      <c r="I202" s="125" t="e">
        <f t="shared" ca="1" si="260"/>
        <v>#DIV/0!</v>
      </c>
    </row>
    <row r="203" spans="1:9" hidden="1" x14ac:dyDescent="0.25">
      <c r="A203">
        <v>99</v>
      </c>
      <c r="B203" s="828" t="str">
        <f>INDEX(分類_出力, (ROW()-5)/2, 0)</f>
        <v>-</v>
      </c>
      <c r="C203" s="96" t="e">
        <f t="shared" si="232"/>
        <v>#DIV/0!</v>
      </c>
      <c r="D203" s="96" t="e">
        <f t="shared" ref="D203:I203" ca="1" si="261">VLOOKUP($B203, 波及効果表, D$2, FALSE)</f>
        <v>#DIV/0!</v>
      </c>
      <c r="E203" s="96" t="e">
        <f t="shared" ca="1" si="261"/>
        <v>#DIV/0!</v>
      </c>
      <c r="F203" s="96" t="e">
        <f t="shared" ca="1" si="261"/>
        <v>#DIV/0!</v>
      </c>
      <c r="G203" s="96" t="e">
        <f t="shared" ca="1" si="261"/>
        <v>#DIV/0!</v>
      </c>
      <c r="H203" s="96" t="e">
        <f t="shared" ca="1" si="261"/>
        <v>#DIV/0!</v>
      </c>
      <c r="I203" s="96" t="e">
        <f t="shared" ca="1" si="261"/>
        <v>#DIV/0!</v>
      </c>
    </row>
    <row r="204" spans="1:9" ht="7.5" hidden="1" customHeight="1" x14ac:dyDescent="0.25">
      <c r="B204" s="829"/>
      <c r="C204" s="125" t="e">
        <f>C203</f>
        <v>#DIV/0!</v>
      </c>
      <c r="D204" s="125" t="e">
        <f t="shared" ref="D204:I204" ca="1" si="262">D203</f>
        <v>#DIV/0!</v>
      </c>
      <c r="E204" s="125" t="e">
        <f t="shared" ca="1" si="262"/>
        <v>#DIV/0!</v>
      </c>
      <c r="F204" s="125" t="e">
        <f t="shared" ca="1" si="262"/>
        <v>#DIV/0!</v>
      </c>
      <c r="G204" s="125" t="e">
        <f t="shared" ca="1" si="262"/>
        <v>#DIV/0!</v>
      </c>
      <c r="H204" s="125" t="e">
        <f t="shared" ca="1" si="262"/>
        <v>#DIV/0!</v>
      </c>
      <c r="I204" s="125" t="e">
        <f t="shared" ca="1" si="262"/>
        <v>#DIV/0!</v>
      </c>
    </row>
    <row r="205" spans="1:9" hidden="1" x14ac:dyDescent="0.25">
      <c r="A205">
        <v>100</v>
      </c>
      <c r="B205" s="828" t="str">
        <f>INDEX(分類_出力, (ROW()-5)/2, 0)</f>
        <v>-</v>
      </c>
      <c r="C205" s="96" t="e">
        <f t="shared" si="232"/>
        <v>#DIV/0!</v>
      </c>
      <c r="D205" s="96" t="e">
        <f t="shared" ref="D205:I205" ca="1" si="263">VLOOKUP($B205, 波及効果表, D$2, FALSE)</f>
        <v>#DIV/0!</v>
      </c>
      <c r="E205" s="96" t="e">
        <f t="shared" ca="1" si="263"/>
        <v>#DIV/0!</v>
      </c>
      <c r="F205" s="96" t="e">
        <f t="shared" ca="1" si="263"/>
        <v>#DIV/0!</v>
      </c>
      <c r="G205" s="96" t="e">
        <f t="shared" ca="1" si="263"/>
        <v>#DIV/0!</v>
      </c>
      <c r="H205" s="96" t="e">
        <f t="shared" ca="1" si="263"/>
        <v>#DIV/0!</v>
      </c>
      <c r="I205" s="96" t="e">
        <f t="shared" ca="1" si="263"/>
        <v>#DIV/0!</v>
      </c>
    </row>
    <row r="206" spans="1:9" ht="7.5" hidden="1" customHeight="1" x14ac:dyDescent="0.25">
      <c r="B206" s="829"/>
      <c r="C206" s="125" t="e">
        <f>C205</f>
        <v>#DIV/0!</v>
      </c>
      <c r="D206" s="125" t="e">
        <f t="shared" ref="D206:I206" ca="1" si="264">D205</f>
        <v>#DIV/0!</v>
      </c>
      <c r="E206" s="125" t="e">
        <f t="shared" ca="1" si="264"/>
        <v>#DIV/0!</v>
      </c>
      <c r="F206" s="125" t="e">
        <f t="shared" ca="1" si="264"/>
        <v>#DIV/0!</v>
      </c>
      <c r="G206" s="125" t="e">
        <f t="shared" ca="1" si="264"/>
        <v>#DIV/0!</v>
      </c>
      <c r="H206" s="125" t="e">
        <f t="shared" ca="1" si="264"/>
        <v>#DIV/0!</v>
      </c>
      <c r="I206" s="125" t="e">
        <f t="shared" ca="1" si="264"/>
        <v>#DIV/0!</v>
      </c>
    </row>
    <row r="207" spans="1:9" hidden="1" x14ac:dyDescent="0.25">
      <c r="A207">
        <v>101</v>
      </c>
      <c r="B207" s="828" t="str">
        <f>INDEX(分類_出力, (ROW()-5)/2, 0)</f>
        <v>-</v>
      </c>
      <c r="C207" s="96" t="e">
        <f t="shared" si="232"/>
        <v>#DIV/0!</v>
      </c>
      <c r="D207" s="96" t="e">
        <f t="shared" ref="D207:I207" ca="1" si="265">VLOOKUP($B207, 波及効果表, D$2, FALSE)</f>
        <v>#DIV/0!</v>
      </c>
      <c r="E207" s="96" t="e">
        <f t="shared" ca="1" si="265"/>
        <v>#DIV/0!</v>
      </c>
      <c r="F207" s="96" t="e">
        <f t="shared" ca="1" si="265"/>
        <v>#DIV/0!</v>
      </c>
      <c r="G207" s="96" t="e">
        <f t="shared" ca="1" si="265"/>
        <v>#DIV/0!</v>
      </c>
      <c r="H207" s="96" t="e">
        <f t="shared" ca="1" si="265"/>
        <v>#DIV/0!</v>
      </c>
      <c r="I207" s="96" t="e">
        <f t="shared" ca="1" si="265"/>
        <v>#DIV/0!</v>
      </c>
    </row>
    <row r="208" spans="1:9" ht="7.5" hidden="1" customHeight="1" x14ac:dyDescent="0.25">
      <c r="B208" s="829"/>
      <c r="C208" s="125" t="e">
        <f>C207</f>
        <v>#DIV/0!</v>
      </c>
      <c r="D208" s="125" t="e">
        <f t="shared" ref="D208:I208" ca="1" si="266">D207</f>
        <v>#DIV/0!</v>
      </c>
      <c r="E208" s="125" t="e">
        <f t="shared" ca="1" si="266"/>
        <v>#DIV/0!</v>
      </c>
      <c r="F208" s="125" t="e">
        <f t="shared" ca="1" si="266"/>
        <v>#DIV/0!</v>
      </c>
      <c r="G208" s="125" t="e">
        <f t="shared" ca="1" si="266"/>
        <v>#DIV/0!</v>
      </c>
      <c r="H208" s="125" t="e">
        <f t="shared" ca="1" si="266"/>
        <v>#DIV/0!</v>
      </c>
      <c r="I208" s="125" t="e">
        <f t="shared" ca="1" si="266"/>
        <v>#DIV/0!</v>
      </c>
    </row>
    <row r="209" spans="1:9" hidden="1" x14ac:dyDescent="0.25">
      <c r="A209">
        <v>102</v>
      </c>
      <c r="B209" s="828" t="str">
        <f>INDEX(分類_出力, (ROW()-5)/2, 0)</f>
        <v>-</v>
      </c>
      <c r="C209" s="96" t="e">
        <f t="shared" si="232"/>
        <v>#DIV/0!</v>
      </c>
      <c r="D209" s="96" t="e">
        <f t="shared" ref="D209:I209" ca="1" si="267">VLOOKUP($B209, 波及効果表, D$2, FALSE)</f>
        <v>#DIV/0!</v>
      </c>
      <c r="E209" s="96" t="e">
        <f t="shared" ca="1" si="267"/>
        <v>#DIV/0!</v>
      </c>
      <c r="F209" s="96" t="e">
        <f t="shared" ca="1" si="267"/>
        <v>#DIV/0!</v>
      </c>
      <c r="G209" s="96" t="e">
        <f t="shared" ca="1" si="267"/>
        <v>#DIV/0!</v>
      </c>
      <c r="H209" s="96" t="e">
        <f t="shared" ca="1" si="267"/>
        <v>#DIV/0!</v>
      </c>
      <c r="I209" s="96" t="e">
        <f t="shared" ca="1" si="267"/>
        <v>#DIV/0!</v>
      </c>
    </row>
    <row r="210" spans="1:9" ht="7.5" hidden="1" customHeight="1" x14ac:dyDescent="0.25">
      <c r="B210" s="829"/>
      <c r="C210" s="125" t="e">
        <f>C209</f>
        <v>#DIV/0!</v>
      </c>
      <c r="D210" s="125" t="e">
        <f t="shared" ref="D210:I210" ca="1" si="268">D209</f>
        <v>#DIV/0!</v>
      </c>
      <c r="E210" s="125" t="e">
        <f t="shared" ca="1" si="268"/>
        <v>#DIV/0!</v>
      </c>
      <c r="F210" s="125" t="e">
        <f t="shared" ca="1" si="268"/>
        <v>#DIV/0!</v>
      </c>
      <c r="G210" s="125" t="e">
        <f t="shared" ca="1" si="268"/>
        <v>#DIV/0!</v>
      </c>
      <c r="H210" s="125" t="e">
        <f t="shared" ca="1" si="268"/>
        <v>#DIV/0!</v>
      </c>
      <c r="I210" s="125" t="e">
        <f t="shared" ca="1" si="268"/>
        <v>#DIV/0!</v>
      </c>
    </row>
    <row r="211" spans="1:9" hidden="1" x14ac:dyDescent="0.25">
      <c r="A211">
        <v>103</v>
      </c>
      <c r="B211" s="828" t="str">
        <f>INDEX(分類_出力, (ROW()-5)/2, 0)</f>
        <v>-</v>
      </c>
      <c r="C211" s="96" t="e">
        <f t="shared" si="232"/>
        <v>#DIV/0!</v>
      </c>
      <c r="D211" s="96" t="e">
        <f t="shared" ref="D211:I211" ca="1" si="269">VLOOKUP($B211, 波及効果表, D$2, FALSE)</f>
        <v>#DIV/0!</v>
      </c>
      <c r="E211" s="96" t="e">
        <f t="shared" ca="1" si="269"/>
        <v>#DIV/0!</v>
      </c>
      <c r="F211" s="96" t="e">
        <f t="shared" ca="1" si="269"/>
        <v>#DIV/0!</v>
      </c>
      <c r="G211" s="96" t="e">
        <f t="shared" ca="1" si="269"/>
        <v>#DIV/0!</v>
      </c>
      <c r="H211" s="96" t="e">
        <f t="shared" ca="1" si="269"/>
        <v>#DIV/0!</v>
      </c>
      <c r="I211" s="96" t="e">
        <f t="shared" ca="1" si="269"/>
        <v>#DIV/0!</v>
      </c>
    </row>
    <row r="212" spans="1:9" ht="7.5" hidden="1" customHeight="1" x14ac:dyDescent="0.25">
      <c r="B212" s="829"/>
      <c r="C212" s="125" t="e">
        <f>C211</f>
        <v>#DIV/0!</v>
      </c>
      <c r="D212" s="125" t="e">
        <f t="shared" ref="D212:I212" ca="1" si="270">D211</f>
        <v>#DIV/0!</v>
      </c>
      <c r="E212" s="125" t="e">
        <f t="shared" ca="1" si="270"/>
        <v>#DIV/0!</v>
      </c>
      <c r="F212" s="125" t="e">
        <f t="shared" ca="1" si="270"/>
        <v>#DIV/0!</v>
      </c>
      <c r="G212" s="125" t="e">
        <f t="shared" ca="1" si="270"/>
        <v>#DIV/0!</v>
      </c>
      <c r="H212" s="125" t="e">
        <f t="shared" ca="1" si="270"/>
        <v>#DIV/0!</v>
      </c>
      <c r="I212" s="125" t="e">
        <f t="shared" ca="1" si="270"/>
        <v>#DIV/0!</v>
      </c>
    </row>
    <row r="213" spans="1:9" hidden="1" x14ac:dyDescent="0.25">
      <c r="A213">
        <v>104</v>
      </c>
      <c r="B213" s="828" t="str">
        <f>INDEX(分類_出力, (ROW()-5)/2, 0)</f>
        <v>-</v>
      </c>
      <c r="C213" s="96" t="e">
        <f t="shared" si="232"/>
        <v>#DIV/0!</v>
      </c>
      <c r="D213" s="96" t="e">
        <f t="shared" ref="D213:I213" ca="1" si="271">VLOOKUP($B213, 波及効果表, D$2, FALSE)</f>
        <v>#DIV/0!</v>
      </c>
      <c r="E213" s="96" t="e">
        <f t="shared" ca="1" si="271"/>
        <v>#DIV/0!</v>
      </c>
      <c r="F213" s="96" t="e">
        <f t="shared" ca="1" si="271"/>
        <v>#DIV/0!</v>
      </c>
      <c r="G213" s="96" t="e">
        <f t="shared" ca="1" si="271"/>
        <v>#DIV/0!</v>
      </c>
      <c r="H213" s="96" t="e">
        <f t="shared" ca="1" si="271"/>
        <v>#DIV/0!</v>
      </c>
      <c r="I213" s="96" t="e">
        <f t="shared" ca="1" si="271"/>
        <v>#DIV/0!</v>
      </c>
    </row>
    <row r="214" spans="1:9" ht="7.5" hidden="1" customHeight="1" x14ac:dyDescent="0.25">
      <c r="B214" s="829"/>
      <c r="C214" s="125" t="e">
        <f>C213</f>
        <v>#DIV/0!</v>
      </c>
      <c r="D214" s="125" t="e">
        <f t="shared" ref="D214:I214" ca="1" si="272">D213</f>
        <v>#DIV/0!</v>
      </c>
      <c r="E214" s="125" t="e">
        <f t="shared" ca="1" si="272"/>
        <v>#DIV/0!</v>
      </c>
      <c r="F214" s="125" t="e">
        <f t="shared" ca="1" si="272"/>
        <v>#DIV/0!</v>
      </c>
      <c r="G214" s="125" t="e">
        <f t="shared" ca="1" si="272"/>
        <v>#DIV/0!</v>
      </c>
      <c r="H214" s="125" t="e">
        <f t="shared" ca="1" si="272"/>
        <v>#DIV/0!</v>
      </c>
      <c r="I214" s="125" t="e">
        <f t="shared" ca="1" si="272"/>
        <v>#DIV/0!</v>
      </c>
    </row>
    <row r="215" spans="1:9" hidden="1" x14ac:dyDescent="0.25">
      <c r="A215">
        <v>105</v>
      </c>
      <c r="B215" s="828" t="str">
        <f>INDEX(分類_出力, (ROW()-5)/2, 0)</f>
        <v>-</v>
      </c>
      <c r="C215" s="98" t="e">
        <f t="shared" ref="C215:C245" si="273">VLOOKUP($B215, 波及効果表, C$2, FALSE)</f>
        <v>#DIV/0!</v>
      </c>
      <c r="D215" s="98" t="e">
        <f t="shared" ref="D215:I215" ca="1" si="274">VLOOKUP($B215, 波及効果表, D$2, FALSE)</f>
        <v>#DIV/0!</v>
      </c>
      <c r="E215" s="98" t="e">
        <f t="shared" ca="1" si="274"/>
        <v>#DIV/0!</v>
      </c>
      <c r="F215" s="98" t="e">
        <f t="shared" ca="1" si="274"/>
        <v>#DIV/0!</v>
      </c>
      <c r="G215" s="98" t="e">
        <f t="shared" ca="1" si="274"/>
        <v>#DIV/0!</v>
      </c>
      <c r="H215" s="98" t="e">
        <f t="shared" ca="1" si="274"/>
        <v>#DIV/0!</v>
      </c>
      <c r="I215" s="95" t="e">
        <f t="shared" ca="1" si="274"/>
        <v>#DIV/0!</v>
      </c>
    </row>
    <row r="216" spans="1:9" ht="7.5" hidden="1" customHeight="1" x14ac:dyDescent="0.25">
      <c r="B216" s="829"/>
      <c r="C216" s="125" t="e">
        <f>C215</f>
        <v>#DIV/0!</v>
      </c>
      <c r="D216" s="125" t="e">
        <f t="shared" ref="D216:I216" ca="1" si="275">D215</f>
        <v>#DIV/0!</v>
      </c>
      <c r="E216" s="125" t="e">
        <f t="shared" ca="1" si="275"/>
        <v>#DIV/0!</v>
      </c>
      <c r="F216" s="125" t="e">
        <f t="shared" ca="1" si="275"/>
        <v>#DIV/0!</v>
      </c>
      <c r="G216" s="125" t="e">
        <f t="shared" ca="1" si="275"/>
        <v>#DIV/0!</v>
      </c>
      <c r="H216" s="125" t="e">
        <f t="shared" ca="1" si="275"/>
        <v>#DIV/0!</v>
      </c>
      <c r="I216" s="125" t="e">
        <f t="shared" ca="1" si="275"/>
        <v>#DIV/0!</v>
      </c>
    </row>
    <row r="217" spans="1:9" hidden="1" x14ac:dyDescent="0.25">
      <c r="A217">
        <v>106</v>
      </c>
      <c r="B217" s="828" t="str">
        <f>INDEX(分類_出力, (ROW()-5)/2, 0)</f>
        <v>-</v>
      </c>
      <c r="C217" s="96" t="e">
        <f t="shared" si="273"/>
        <v>#DIV/0!</v>
      </c>
      <c r="D217" s="96" t="e">
        <f t="shared" ref="D217:I217" ca="1" si="276">VLOOKUP($B217, 波及効果表, D$2, FALSE)</f>
        <v>#DIV/0!</v>
      </c>
      <c r="E217" s="96" t="e">
        <f t="shared" ca="1" si="276"/>
        <v>#DIV/0!</v>
      </c>
      <c r="F217" s="96" t="e">
        <f t="shared" ca="1" si="276"/>
        <v>#DIV/0!</v>
      </c>
      <c r="G217" s="96" t="e">
        <f t="shared" ca="1" si="276"/>
        <v>#DIV/0!</v>
      </c>
      <c r="H217" s="96" t="e">
        <f t="shared" ca="1" si="276"/>
        <v>#DIV/0!</v>
      </c>
      <c r="I217" s="96" t="e">
        <f t="shared" ca="1" si="276"/>
        <v>#DIV/0!</v>
      </c>
    </row>
    <row r="218" spans="1:9" ht="7.5" hidden="1" customHeight="1" x14ac:dyDescent="0.25">
      <c r="B218" s="829"/>
      <c r="C218" s="125" t="e">
        <f>C217</f>
        <v>#DIV/0!</v>
      </c>
      <c r="D218" s="125" t="e">
        <f t="shared" ref="D218:I218" ca="1" si="277">D217</f>
        <v>#DIV/0!</v>
      </c>
      <c r="E218" s="125" t="e">
        <f t="shared" ca="1" si="277"/>
        <v>#DIV/0!</v>
      </c>
      <c r="F218" s="125" t="e">
        <f t="shared" ca="1" si="277"/>
        <v>#DIV/0!</v>
      </c>
      <c r="G218" s="125" t="e">
        <f t="shared" ca="1" si="277"/>
        <v>#DIV/0!</v>
      </c>
      <c r="H218" s="125" t="e">
        <f t="shared" ca="1" si="277"/>
        <v>#DIV/0!</v>
      </c>
      <c r="I218" s="125" t="e">
        <f t="shared" ca="1" si="277"/>
        <v>#DIV/0!</v>
      </c>
    </row>
    <row r="219" spans="1:9" hidden="1" x14ac:dyDescent="0.25">
      <c r="A219">
        <v>107</v>
      </c>
      <c r="B219" s="828" t="str">
        <f>INDEX(分類_出力, (ROW()-5)/2, 0)</f>
        <v>-</v>
      </c>
      <c r="C219" s="96" t="e">
        <f t="shared" si="273"/>
        <v>#DIV/0!</v>
      </c>
      <c r="D219" s="96" t="e">
        <f t="shared" ref="D219:I219" ca="1" si="278">VLOOKUP($B219, 波及効果表, D$2, FALSE)</f>
        <v>#DIV/0!</v>
      </c>
      <c r="E219" s="96" t="e">
        <f t="shared" ca="1" si="278"/>
        <v>#DIV/0!</v>
      </c>
      <c r="F219" s="96" t="e">
        <f t="shared" ca="1" si="278"/>
        <v>#DIV/0!</v>
      </c>
      <c r="G219" s="96" t="e">
        <f t="shared" ca="1" si="278"/>
        <v>#DIV/0!</v>
      </c>
      <c r="H219" s="96" t="e">
        <f t="shared" ca="1" si="278"/>
        <v>#DIV/0!</v>
      </c>
      <c r="I219" s="96" t="e">
        <f t="shared" ca="1" si="278"/>
        <v>#DIV/0!</v>
      </c>
    </row>
    <row r="220" spans="1:9" ht="7.5" hidden="1" customHeight="1" x14ac:dyDescent="0.25">
      <c r="B220" s="829"/>
      <c r="C220" s="125" t="e">
        <f>C219</f>
        <v>#DIV/0!</v>
      </c>
      <c r="D220" s="125" t="e">
        <f t="shared" ref="D220:I220" ca="1" si="279">D219</f>
        <v>#DIV/0!</v>
      </c>
      <c r="E220" s="125" t="e">
        <f t="shared" ca="1" si="279"/>
        <v>#DIV/0!</v>
      </c>
      <c r="F220" s="125" t="e">
        <f t="shared" ca="1" si="279"/>
        <v>#DIV/0!</v>
      </c>
      <c r="G220" s="125" t="e">
        <f t="shared" ca="1" si="279"/>
        <v>#DIV/0!</v>
      </c>
      <c r="H220" s="125" t="e">
        <f t="shared" ca="1" si="279"/>
        <v>#DIV/0!</v>
      </c>
      <c r="I220" s="125" t="e">
        <f t="shared" ca="1" si="279"/>
        <v>#DIV/0!</v>
      </c>
    </row>
    <row r="221" spans="1:9" hidden="1" x14ac:dyDescent="0.25">
      <c r="A221">
        <v>108</v>
      </c>
      <c r="B221" s="828" t="str">
        <f>INDEX(分類_出力, (ROW()-5)/2, 0)</f>
        <v>-</v>
      </c>
      <c r="C221" s="96" t="e">
        <f t="shared" si="273"/>
        <v>#DIV/0!</v>
      </c>
      <c r="D221" s="96" t="e">
        <f t="shared" ref="D221:I221" ca="1" si="280">VLOOKUP($B221, 波及効果表, D$2, FALSE)</f>
        <v>#DIV/0!</v>
      </c>
      <c r="E221" s="96" t="e">
        <f t="shared" ca="1" si="280"/>
        <v>#DIV/0!</v>
      </c>
      <c r="F221" s="96" t="e">
        <f t="shared" ca="1" si="280"/>
        <v>#DIV/0!</v>
      </c>
      <c r="G221" s="96" t="e">
        <f t="shared" ca="1" si="280"/>
        <v>#DIV/0!</v>
      </c>
      <c r="H221" s="96" t="e">
        <f t="shared" ca="1" si="280"/>
        <v>#DIV/0!</v>
      </c>
      <c r="I221" s="96" t="e">
        <f t="shared" ca="1" si="280"/>
        <v>#DIV/0!</v>
      </c>
    </row>
    <row r="222" spans="1:9" ht="7.5" hidden="1" customHeight="1" x14ac:dyDescent="0.25">
      <c r="B222" s="829"/>
      <c r="C222" s="125" t="e">
        <f>C221</f>
        <v>#DIV/0!</v>
      </c>
      <c r="D222" s="125" t="e">
        <f t="shared" ref="D222:I222" ca="1" si="281">D221</f>
        <v>#DIV/0!</v>
      </c>
      <c r="E222" s="125" t="e">
        <f t="shared" ca="1" si="281"/>
        <v>#DIV/0!</v>
      </c>
      <c r="F222" s="125" t="e">
        <f t="shared" ca="1" si="281"/>
        <v>#DIV/0!</v>
      </c>
      <c r="G222" s="125" t="e">
        <f t="shared" ca="1" si="281"/>
        <v>#DIV/0!</v>
      </c>
      <c r="H222" s="125" t="e">
        <f t="shared" ca="1" si="281"/>
        <v>#DIV/0!</v>
      </c>
      <c r="I222" s="125" t="e">
        <f t="shared" ca="1" si="281"/>
        <v>#DIV/0!</v>
      </c>
    </row>
    <row r="223" spans="1:9" hidden="1" x14ac:dyDescent="0.25">
      <c r="A223">
        <v>109</v>
      </c>
      <c r="B223" s="828" t="str">
        <f>INDEX(分類_出力, (ROW()-5)/2, 0)</f>
        <v>-</v>
      </c>
      <c r="C223" s="96" t="e">
        <f t="shared" si="273"/>
        <v>#DIV/0!</v>
      </c>
      <c r="D223" s="96" t="e">
        <f t="shared" ref="D223:I223" ca="1" si="282">VLOOKUP($B223, 波及効果表, D$2, FALSE)</f>
        <v>#DIV/0!</v>
      </c>
      <c r="E223" s="96" t="e">
        <f t="shared" ca="1" si="282"/>
        <v>#DIV/0!</v>
      </c>
      <c r="F223" s="96" t="e">
        <f t="shared" ca="1" si="282"/>
        <v>#DIV/0!</v>
      </c>
      <c r="G223" s="96" t="e">
        <f t="shared" ca="1" si="282"/>
        <v>#DIV/0!</v>
      </c>
      <c r="H223" s="96" t="e">
        <f t="shared" ca="1" si="282"/>
        <v>#DIV/0!</v>
      </c>
      <c r="I223" s="96" t="e">
        <f t="shared" ca="1" si="282"/>
        <v>#DIV/0!</v>
      </c>
    </row>
    <row r="224" spans="1:9" ht="7.5" hidden="1" customHeight="1" x14ac:dyDescent="0.25">
      <c r="B224" s="829"/>
      <c r="C224" s="125" t="e">
        <f>C223</f>
        <v>#DIV/0!</v>
      </c>
      <c r="D224" s="125" t="e">
        <f t="shared" ref="D224:I224" ca="1" si="283">D223</f>
        <v>#DIV/0!</v>
      </c>
      <c r="E224" s="125" t="e">
        <f t="shared" ca="1" si="283"/>
        <v>#DIV/0!</v>
      </c>
      <c r="F224" s="125" t="e">
        <f t="shared" ca="1" si="283"/>
        <v>#DIV/0!</v>
      </c>
      <c r="G224" s="125" t="e">
        <f t="shared" ca="1" si="283"/>
        <v>#DIV/0!</v>
      </c>
      <c r="H224" s="125" t="e">
        <f t="shared" ca="1" si="283"/>
        <v>#DIV/0!</v>
      </c>
      <c r="I224" s="125" t="e">
        <f t="shared" ca="1" si="283"/>
        <v>#DIV/0!</v>
      </c>
    </row>
    <row r="225" spans="1:9" hidden="1" x14ac:dyDescent="0.25">
      <c r="A225">
        <v>110</v>
      </c>
      <c r="B225" s="828" t="str">
        <f>INDEX(分類_出力, (ROW()-5)/2, 0)</f>
        <v>-</v>
      </c>
      <c r="C225" s="96" t="e">
        <f t="shared" si="273"/>
        <v>#DIV/0!</v>
      </c>
      <c r="D225" s="96" t="e">
        <f t="shared" ref="D225:I225" ca="1" si="284">VLOOKUP($B225, 波及効果表, D$2, FALSE)</f>
        <v>#DIV/0!</v>
      </c>
      <c r="E225" s="96" t="e">
        <f t="shared" ca="1" si="284"/>
        <v>#DIV/0!</v>
      </c>
      <c r="F225" s="96" t="e">
        <f t="shared" ca="1" si="284"/>
        <v>#DIV/0!</v>
      </c>
      <c r="G225" s="96" t="e">
        <f t="shared" ca="1" si="284"/>
        <v>#DIV/0!</v>
      </c>
      <c r="H225" s="96" t="e">
        <f t="shared" ca="1" si="284"/>
        <v>#DIV/0!</v>
      </c>
      <c r="I225" s="96" t="e">
        <f t="shared" ca="1" si="284"/>
        <v>#DIV/0!</v>
      </c>
    </row>
    <row r="226" spans="1:9" ht="7.5" hidden="1" customHeight="1" x14ac:dyDescent="0.25">
      <c r="B226" s="834"/>
      <c r="C226" s="125" t="e">
        <f>C225</f>
        <v>#DIV/0!</v>
      </c>
      <c r="D226" s="125" t="e">
        <f t="shared" ref="D226:I226" ca="1" si="285">D225</f>
        <v>#DIV/0!</v>
      </c>
      <c r="E226" s="125" t="e">
        <f t="shared" ca="1" si="285"/>
        <v>#DIV/0!</v>
      </c>
      <c r="F226" s="125" t="e">
        <f t="shared" ca="1" si="285"/>
        <v>#DIV/0!</v>
      </c>
      <c r="G226" s="125" t="e">
        <f t="shared" ca="1" si="285"/>
        <v>#DIV/0!</v>
      </c>
      <c r="H226" s="125" t="e">
        <f t="shared" ca="1" si="285"/>
        <v>#DIV/0!</v>
      </c>
      <c r="I226" s="125" t="e">
        <f t="shared" ca="1" si="285"/>
        <v>#DIV/0!</v>
      </c>
    </row>
    <row r="227" spans="1:9" hidden="1" x14ac:dyDescent="0.25">
      <c r="A227">
        <v>111</v>
      </c>
      <c r="B227" s="828" t="str">
        <f>INDEX(分類_出力, (ROW()-5)/2, 0)</f>
        <v>-</v>
      </c>
      <c r="C227" s="96" t="e">
        <f t="shared" si="273"/>
        <v>#DIV/0!</v>
      </c>
      <c r="D227" s="96" t="e">
        <f t="shared" ref="D227:I227" ca="1" si="286">VLOOKUP($B227, 波及効果表, D$2, FALSE)</f>
        <v>#DIV/0!</v>
      </c>
      <c r="E227" s="96" t="e">
        <f t="shared" ca="1" si="286"/>
        <v>#DIV/0!</v>
      </c>
      <c r="F227" s="96" t="e">
        <f t="shared" ca="1" si="286"/>
        <v>#DIV/0!</v>
      </c>
      <c r="G227" s="96" t="e">
        <f t="shared" ca="1" si="286"/>
        <v>#DIV/0!</v>
      </c>
      <c r="H227" s="96" t="e">
        <f t="shared" ca="1" si="286"/>
        <v>#DIV/0!</v>
      </c>
      <c r="I227" s="96" t="e">
        <f t="shared" ca="1" si="286"/>
        <v>#DIV/0!</v>
      </c>
    </row>
    <row r="228" spans="1:9" ht="7.5" hidden="1" customHeight="1" x14ac:dyDescent="0.25">
      <c r="B228" s="829"/>
      <c r="C228" s="125" t="e">
        <f>C227</f>
        <v>#DIV/0!</v>
      </c>
      <c r="D228" s="125" t="e">
        <f t="shared" ref="D228:I228" ca="1" si="287">D227</f>
        <v>#DIV/0!</v>
      </c>
      <c r="E228" s="125" t="e">
        <f t="shared" ca="1" si="287"/>
        <v>#DIV/0!</v>
      </c>
      <c r="F228" s="125" t="e">
        <f t="shared" ca="1" si="287"/>
        <v>#DIV/0!</v>
      </c>
      <c r="G228" s="125" t="e">
        <f t="shared" ca="1" si="287"/>
        <v>#DIV/0!</v>
      </c>
      <c r="H228" s="125" t="e">
        <f t="shared" ca="1" si="287"/>
        <v>#DIV/0!</v>
      </c>
      <c r="I228" s="125" t="e">
        <f t="shared" ca="1" si="287"/>
        <v>#DIV/0!</v>
      </c>
    </row>
    <row r="229" spans="1:9" hidden="1" x14ac:dyDescent="0.25">
      <c r="A229">
        <v>112</v>
      </c>
      <c r="B229" s="828" t="str">
        <f>INDEX(分類_出力, (ROW()-5)/2, 0)</f>
        <v>-</v>
      </c>
      <c r="C229" s="96" t="e">
        <f t="shared" si="273"/>
        <v>#DIV/0!</v>
      </c>
      <c r="D229" s="96" t="e">
        <f t="shared" ref="D229:I229" ca="1" si="288">VLOOKUP($B229, 波及効果表, D$2, FALSE)</f>
        <v>#DIV/0!</v>
      </c>
      <c r="E229" s="96" t="e">
        <f t="shared" ca="1" si="288"/>
        <v>#DIV/0!</v>
      </c>
      <c r="F229" s="96" t="e">
        <f t="shared" ca="1" si="288"/>
        <v>#DIV/0!</v>
      </c>
      <c r="G229" s="96" t="e">
        <f t="shared" ca="1" si="288"/>
        <v>#DIV/0!</v>
      </c>
      <c r="H229" s="96" t="e">
        <f t="shared" ca="1" si="288"/>
        <v>#DIV/0!</v>
      </c>
      <c r="I229" s="96" t="e">
        <f t="shared" ca="1" si="288"/>
        <v>#DIV/0!</v>
      </c>
    </row>
    <row r="230" spans="1:9" ht="7.5" hidden="1" customHeight="1" x14ac:dyDescent="0.25">
      <c r="B230" s="829"/>
      <c r="C230" s="125" t="e">
        <f>C229</f>
        <v>#DIV/0!</v>
      </c>
      <c r="D230" s="125" t="e">
        <f t="shared" ref="D230:I230" ca="1" si="289">D229</f>
        <v>#DIV/0!</v>
      </c>
      <c r="E230" s="125" t="e">
        <f t="shared" ca="1" si="289"/>
        <v>#DIV/0!</v>
      </c>
      <c r="F230" s="125" t="e">
        <f t="shared" ca="1" si="289"/>
        <v>#DIV/0!</v>
      </c>
      <c r="G230" s="125" t="e">
        <f t="shared" ca="1" si="289"/>
        <v>#DIV/0!</v>
      </c>
      <c r="H230" s="125" t="e">
        <f t="shared" ca="1" si="289"/>
        <v>#DIV/0!</v>
      </c>
      <c r="I230" s="125" t="e">
        <f t="shared" ca="1" si="289"/>
        <v>#DIV/0!</v>
      </c>
    </row>
    <row r="231" spans="1:9" hidden="1" x14ac:dyDescent="0.25">
      <c r="A231">
        <v>113</v>
      </c>
      <c r="B231" s="828" t="str">
        <f>INDEX(分類_出力, (ROW()-5)/2, 0)</f>
        <v>-</v>
      </c>
      <c r="C231" s="96" t="e">
        <f t="shared" si="273"/>
        <v>#DIV/0!</v>
      </c>
      <c r="D231" s="96" t="e">
        <f t="shared" ref="D231:I231" ca="1" si="290">VLOOKUP($B231, 波及効果表, D$2, FALSE)</f>
        <v>#DIV/0!</v>
      </c>
      <c r="E231" s="96" t="e">
        <f t="shared" ca="1" si="290"/>
        <v>#DIV/0!</v>
      </c>
      <c r="F231" s="96" t="e">
        <f t="shared" ca="1" si="290"/>
        <v>#DIV/0!</v>
      </c>
      <c r="G231" s="96" t="e">
        <f t="shared" ca="1" si="290"/>
        <v>#DIV/0!</v>
      </c>
      <c r="H231" s="96" t="e">
        <f t="shared" ca="1" si="290"/>
        <v>#DIV/0!</v>
      </c>
      <c r="I231" s="96" t="e">
        <f t="shared" ca="1" si="290"/>
        <v>#DIV/0!</v>
      </c>
    </row>
    <row r="232" spans="1:9" ht="7.5" hidden="1" customHeight="1" x14ac:dyDescent="0.25">
      <c r="B232" s="829"/>
      <c r="C232" s="125" t="e">
        <f>C231</f>
        <v>#DIV/0!</v>
      </c>
      <c r="D232" s="125" t="e">
        <f t="shared" ref="D232:I232" ca="1" si="291">D231</f>
        <v>#DIV/0!</v>
      </c>
      <c r="E232" s="125" t="e">
        <f t="shared" ca="1" si="291"/>
        <v>#DIV/0!</v>
      </c>
      <c r="F232" s="125" t="e">
        <f t="shared" ca="1" si="291"/>
        <v>#DIV/0!</v>
      </c>
      <c r="G232" s="125" t="e">
        <f t="shared" ca="1" si="291"/>
        <v>#DIV/0!</v>
      </c>
      <c r="H232" s="125" t="e">
        <f t="shared" ca="1" si="291"/>
        <v>#DIV/0!</v>
      </c>
      <c r="I232" s="125" t="e">
        <f t="shared" ca="1" si="291"/>
        <v>#DIV/0!</v>
      </c>
    </row>
    <row r="233" spans="1:9" hidden="1" x14ac:dyDescent="0.25">
      <c r="A233">
        <v>114</v>
      </c>
      <c r="B233" s="828" t="str">
        <f>INDEX(分類_出力, (ROW()-5)/2, 0)</f>
        <v>-</v>
      </c>
      <c r="C233" s="96" t="e">
        <f t="shared" si="273"/>
        <v>#DIV/0!</v>
      </c>
      <c r="D233" s="96" t="e">
        <f t="shared" ref="D233:I233" ca="1" si="292">VLOOKUP($B233, 波及効果表, D$2, FALSE)</f>
        <v>#DIV/0!</v>
      </c>
      <c r="E233" s="96" t="e">
        <f t="shared" ca="1" si="292"/>
        <v>#DIV/0!</v>
      </c>
      <c r="F233" s="96" t="e">
        <f t="shared" ca="1" si="292"/>
        <v>#DIV/0!</v>
      </c>
      <c r="G233" s="96" t="e">
        <f t="shared" ca="1" si="292"/>
        <v>#DIV/0!</v>
      </c>
      <c r="H233" s="96" t="e">
        <f t="shared" ca="1" si="292"/>
        <v>#DIV/0!</v>
      </c>
      <c r="I233" s="96" t="e">
        <f t="shared" ca="1" si="292"/>
        <v>#DIV/0!</v>
      </c>
    </row>
    <row r="234" spans="1:9" ht="7.5" hidden="1" customHeight="1" x14ac:dyDescent="0.25">
      <c r="B234" s="829"/>
      <c r="C234" s="125" t="e">
        <f>C233</f>
        <v>#DIV/0!</v>
      </c>
      <c r="D234" s="125" t="e">
        <f t="shared" ref="D234:I234" ca="1" si="293">D233</f>
        <v>#DIV/0!</v>
      </c>
      <c r="E234" s="125" t="e">
        <f t="shared" ca="1" si="293"/>
        <v>#DIV/0!</v>
      </c>
      <c r="F234" s="125" t="e">
        <f t="shared" ca="1" si="293"/>
        <v>#DIV/0!</v>
      </c>
      <c r="G234" s="125" t="e">
        <f t="shared" ca="1" si="293"/>
        <v>#DIV/0!</v>
      </c>
      <c r="H234" s="125" t="e">
        <f t="shared" ca="1" si="293"/>
        <v>#DIV/0!</v>
      </c>
      <c r="I234" s="125" t="e">
        <f t="shared" ca="1" si="293"/>
        <v>#DIV/0!</v>
      </c>
    </row>
    <row r="235" spans="1:9" hidden="1" x14ac:dyDescent="0.25">
      <c r="A235">
        <v>115</v>
      </c>
      <c r="B235" s="828" t="str">
        <f>INDEX(分類_出力, (ROW()-5)/2, 0)</f>
        <v>-</v>
      </c>
      <c r="C235" s="96" t="e">
        <f t="shared" si="273"/>
        <v>#DIV/0!</v>
      </c>
      <c r="D235" s="96" t="e">
        <f t="shared" ref="D235:I235" ca="1" si="294">VLOOKUP($B235, 波及効果表, D$2, FALSE)</f>
        <v>#DIV/0!</v>
      </c>
      <c r="E235" s="96" t="e">
        <f t="shared" ca="1" si="294"/>
        <v>#DIV/0!</v>
      </c>
      <c r="F235" s="96" t="e">
        <f t="shared" ca="1" si="294"/>
        <v>#DIV/0!</v>
      </c>
      <c r="G235" s="96" t="e">
        <f t="shared" ca="1" si="294"/>
        <v>#DIV/0!</v>
      </c>
      <c r="H235" s="96" t="e">
        <f t="shared" ca="1" si="294"/>
        <v>#DIV/0!</v>
      </c>
      <c r="I235" s="96" t="e">
        <f t="shared" ca="1" si="294"/>
        <v>#DIV/0!</v>
      </c>
    </row>
    <row r="236" spans="1:9" ht="7.5" hidden="1" customHeight="1" x14ac:dyDescent="0.25">
      <c r="B236" s="829"/>
      <c r="C236" s="125" t="e">
        <f>C235</f>
        <v>#DIV/0!</v>
      </c>
      <c r="D236" s="125" t="e">
        <f t="shared" ref="D236:I236" ca="1" si="295">D235</f>
        <v>#DIV/0!</v>
      </c>
      <c r="E236" s="125" t="e">
        <f t="shared" ca="1" si="295"/>
        <v>#DIV/0!</v>
      </c>
      <c r="F236" s="125" t="e">
        <f t="shared" ca="1" si="295"/>
        <v>#DIV/0!</v>
      </c>
      <c r="G236" s="125" t="e">
        <f t="shared" ca="1" si="295"/>
        <v>#DIV/0!</v>
      </c>
      <c r="H236" s="125" t="e">
        <f t="shared" ca="1" si="295"/>
        <v>#DIV/0!</v>
      </c>
      <c r="I236" s="125" t="e">
        <f t="shared" ca="1" si="295"/>
        <v>#DIV/0!</v>
      </c>
    </row>
    <row r="237" spans="1:9" hidden="1" x14ac:dyDescent="0.25">
      <c r="A237">
        <v>116</v>
      </c>
      <c r="B237" s="828" t="str">
        <f>INDEX(分類_出力, (ROW()-5)/2, 0)</f>
        <v>-</v>
      </c>
      <c r="C237" s="96" t="e">
        <f t="shared" si="273"/>
        <v>#DIV/0!</v>
      </c>
      <c r="D237" s="96" t="e">
        <f t="shared" ref="D237:I237" ca="1" si="296">VLOOKUP($B237, 波及効果表, D$2, FALSE)</f>
        <v>#DIV/0!</v>
      </c>
      <c r="E237" s="96" t="e">
        <f t="shared" ca="1" si="296"/>
        <v>#DIV/0!</v>
      </c>
      <c r="F237" s="96" t="e">
        <f t="shared" ca="1" si="296"/>
        <v>#DIV/0!</v>
      </c>
      <c r="G237" s="96" t="e">
        <f t="shared" ca="1" si="296"/>
        <v>#DIV/0!</v>
      </c>
      <c r="H237" s="96" t="e">
        <f t="shared" ca="1" si="296"/>
        <v>#DIV/0!</v>
      </c>
      <c r="I237" s="96" t="e">
        <f t="shared" ca="1" si="296"/>
        <v>#DIV/0!</v>
      </c>
    </row>
    <row r="238" spans="1:9" ht="7.5" hidden="1" customHeight="1" x14ac:dyDescent="0.25">
      <c r="B238" s="829"/>
      <c r="C238" s="125" t="e">
        <f>C237</f>
        <v>#DIV/0!</v>
      </c>
      <c r="D238" s="125" t="e">
        <f t="shared" ref="D238:I238" ca="1" si="297">D237</f>
        <v>#DIV/0!</v>
      </c>
      <c r="E238" s="125" t="e">
        <f t="shared" ca="1" si="297"/>
        <v>#DIV/0!</v>
      </c>
      <c r="F238" s="125" t="e">
        <f t="shared" ca="1" si="297"/>
        <v>#DIV/0!</v>
      </c>
      <c r="G238" s="125" t="e">
        <f t="shared" ca="1" si="297"/>
        <v>#DIV/0!</v>
      </c>
      <c r="H238" s="125" t="e">
        <f t="shared" ca="1" si="297"/>
        <v>#DIV/0!</v>
      </c>
      <c r="I238" s="125" t="e">
        <f t="shared" ca="1" si="297"/>
        <v>#DIV/0!</v>
      </c>
    </row>
    <row r="239" spans="1:9" hidden="1" x14ac:dyDescent="0.25">
      <c r="A239">
        <v>117</v>
      </c>
      <c r="B239" s="828" t="str">
        <f>INDEX(分類_出力, (ROW()-5)/2, 0)</f>
        <v>-</v>
      </c>
      <c r="C239" s="96" t="e">
        <f t="shared" si="273"/>
        <v>#DIV/0!</v>
      </c>
      <c r="D239" s="96" t="e">
        <f t="shared" ref="D239:I239" ca="1" si="298">VLOOKUP($B239, 波及効果表, D$2, FALSE)</f>
        <v>#DIV/0!</v>
      </c>
      <c r="E239" s="96" t="e">
        <f t="shared" ca="1" si="298"/>
        <v>#DIV/0!</v>
      </c>
      <c r="F239" s="96" t="e">
        <f t="shared" ca="1" si="298"/>
        <v>#DIV/0!</v>
      </c>
      <c r="G239" s="96" t="e">
        <f t="shared" ca="1" si="298"/>
        <v>#DIV/0!</v>
      </c>
      <c r="H239" s="96" t="e">
        <f t="shared" ca="1" si="298"/>
        <v>#DIV/0!</v>
      </c>
      <c r="I239" s="96" t="e">
        <f t="shared" ca="1" si="298"/>
        <v>#DIV/0!</v>
      </c>
    </row>
    <row r="240" spans="1:9" ht="7.5" hidden="1" customHeight="1" x14ac:dyDescent="0.25">
      <c r="B240" s="829"/>
      <c r="C240" s="125" t="e">
        <f>C239</f>
        <v>#DIV/0!</v>
      </c>
      <c r="D240" s="125" t="e">
        <f t="shared" ref="D240:I240" ca="1" si="299">D239</f>
        <v>#DIV/0!</v>
      </c>
      <c r="E240" s="125" t="e">
        <f t="shared" ca="1" si="299"/>
        <v>#DIV/0!</v>
      </c>
      <c r="F240" s="125" t="e">
        <f t="shared" ca="1" si="299"/>
        <v>#DIV/0!</v>
      </c>
      <c r="G240" s="125" t="e">
        <f t="shared" ca="1" si="299"/>
        <v>#DIV/0!</v>
      </c>
      <c r="H240" s="125" t="e">
        <f t="shared" ca="1" si="299"/>
        <v>#DIV/0!</v>
      </c>
      <c r="I240" s="125" t="e">
        <f t="shared" ca="1" si="299"/>
        <v>#DIV/0!</v>
      </c>
    </row>
    <row r="241" spans="1:9" hidden="1" x14ac:dyDescent="0.25">
      <c r="A241">
        <v>118</v>
      </c>
      <c r="B241" s="828" t="str">
        <f>INDEX(分類_出力, (ROW()-5)/2, 0)</f>
        <v>-</v>
      </c>
      <c r="C241" s="98" t="e">
        <f t="shared" si="273"/>
        <v>#DIV/0!</v>
      </c>
      <c r="D241" s="98" t="e">
        <f t="shared" ref="D241:I241" ca="1" si="300">VLOOKUP($B241, 波及効果表, D$2, FALSE)</f>
        <v>#DIV/0!</v>
      </c>
      <c r="E241" s="98" t="e">
        <f t="shared" ca="1" si="300"/>
        <v>#DIV/0!</v>
      </c>
      <c r="F241" s="98" t="e">
        <f t="shared" ca="1" si="300"/>
        <v>#DIV/0!</v>
      </c>
      <c r="G241" s="98" t="e">
        <f t="shared" ca="1" si="300"/>
        <v>#DIV/0!</v>
      </c>
      <c r="H241" s="98" t="e">
        <f t="shared" ca="1" si="300"/>
        <v>#DIV/0!</v>
      </c>
      <c r="I241" s="95" t="e">
        <f t="shared" ca="1" si="300"/>
        <v>#DIV/0!</v>
      </c>
    </row>
    <row r="242" spans="1:9" ht="7.5" hidden="1" customHeight="1" x14ac:dyDescent="0.25">
      <c r="B242" s="829"/>
      <c r="C242" s="125" t="e">
        <f>C241</f>
        <v>#DIV/0!</v>
      </c>
      <c r="D242" s="125" t="e">
        <f t="shared" ref="D242:I242" ca="1" si="301">D241</f>
        <v>#DIV/0!</v>
      </c>
      <c r="E242" s="125" t="e">
        <f t="shared" ca="1" si="301"/>
        <v>#DIV/0!</v>
      </c>
      <c r="F242" s="125" t="e">
        <f t="shared" ca="1" si="301"/>
        <v>#DIV/0!</v>
      </c>
      <c r="G242" s="125" t="e">
        <f t="shared" ca="1" si="301"/>
        <v>#DIV/0!</v>
      </c>
      <c r="H242" s="125" t="e">
        <f t="shared" ca="1" si="301"/>
        <v>#DIV/0!</v>
      </c>
      <c r="I242" s="125" t="e">
        <f t="shared" ca="1" si="301"/>
        <v>#DIV/0!</v>
      </c>
    </row>
    <row r="243" spans="1:9" hidden="1" x14ac:dyDescent="0.25">
      <c r="A243">
        <v>119</v>
      </c>
      <c r="B243" s="828" t="str">
        <f>INDEX(分類_出力, (ROW()-5)/2, 0)</f>
        <v>-</v>
      </c>
      <c r="C243" s="96" t="e">
        <f t="shared" si="273"/>
        <v>#DIV/0!</v>
      </c>
      <c r="D243" s="96" t="e">
        <f t="shared" ref="D243:I243" ca="1" si="302">VLOOKUP($B243, 波及効果表, D$2, FALSE)</f>
        <v>#DIV/0!</v>
      </c>
      <c r="E243" s="96" t="e">
        <f t="shared" ca="1" si="302"/>
        <v>#DIV/0!</v>
      </c>
      <c r="F243" s="96" t="e">
        <f t="shared" ca="1" si="302"/>
        <v>#DIV/0!</v>
      </c>
      <c r="G243" s="96" t="e">
        <f t="shared" ca="1" si="302"/>
        <v>#DIV/0!</v>
      </c>
      <c r="H243" s="96" t="e">
        <f t="shared" ca="1" si="302"/>
        <v>#DIV/0!</v>
      </c>
      <c r="I243" s="96" t="e">
        <f t="shared" ca="1" si="302"/>
        <v>#DIV/0!</v>
      </c>
    </row>
    <row r="244" spans="1:9" ht="7.5" hidden="1" customHeight="1" x14ac:dyDescent="0.25">
      <c r="B244" s="829"/>
      <c r="C244" s="125" t="e">
        <f>C243</f>
        <v>#DIV/0!</v>
      </c>
      <c r="D244" s="125" t="e">
        <f t="shared" ref="D244:I244" ca="1" si="303">D243</f>
        <v>#DIV/0!</v>
      </c>
      <c r="E244" s="125" t="e">
        <f t="shared" ca="1" si="303"/>
        <v>#DIV/0!</v>
      </c>
      <c r="F244" s="125" t="e">
        <f t="shared" ca="1" si="303"/>
        <v>#DIV/0!</v>
      </c>
      <c r="G244" s="125" t="e">
        <f t="shared" ca="1" si="303"/>
        <v>#DIV/0!</v>
      </c>
      <c r="H244" s="125" t="e">
        <f t="shared" ca="1" si="303"/>
        <v>#DIV/0!</v>
      </c>
      <c r="I244" s="125" t="e">
        <f t="shared" ca="1" si="303"/>
        <v>#DIV/0!</v>
      </c>
    </row>
    <row r="245" spans="1:9" hidden="1" x14ac:dyDescent="0.25">
      <c r="A245">
        <v>120</v>
      </c>
      <c r="B245" s="828" t="str">
        <f>INDEX(分類_出力, (ROW()-5)/2, 0)</f>
        <v>-</v>
      </c>
      <c r="C245" s="96" t="e">
        <f t="shared" si="273"/>
        <v>#DIV/0!</v>
      </c>
      <c r="D245" s="96" t="e">
        <f t="shared" ref="D245:I245" ca="1" si="304">VLOOKUP($B245, 波及効果表, D$2, FALSE)</f>
        <v>#DIV/0!</v>
      </c>
      <c r="E245" s="96" t="e">
        <f t="shared" ca="1" si="304"/>
        <v>#DIV/0!</v>
      </c>
      <c r="F245" s="96" t="e">
        <f t="shared" ca="1" si="304"/>
        <v>#DIV/0!</v>
      </c>
      <c r="G245" s="96" t="e">
        <f t="shared" ca="1" si="304"/>
        <v>#DIV/0!</v>
      </c>
      <c r="H245" s="96" t="e">
        <f t="shared" ca="1" si="304"/>
        <v>#DIV/0!</v>
      </c>
      <c r="I245" s="96" t="e">
        <f t="shared" ca="1" si="304"/>
        <v>#DIV/0!</v>
      </c>
    </row>
    <row r="246" spans="1:9" ht="7.5" hidden="1" customHeight="1" x14ac:dyDescent="0.25">
      <c r="B246" s="829"/>
      <c r="C246" s="125" t="e">
        <f>C245</f>
        <v>#DIV/0!</v>
      </c>
      <c r="D246" s="125" t="e">
        <f t="shared" ref="D246:I246" ca="1" si="305">D245</f>
        <v>#DIV/0!</v>
      </c>
      <c r="E246" s="125" t="e">
        <f t="shared" ca="1" si="305"/>
        <v>#DIV/0!</v>
      </c>
      <c r="F246" s="125" t="e">
        <f t="shared" ca="1" si="305"/>
        <v>#DIV/0!</v>
      </c>
      <c r="G246" s="125" t="e">
        <f t="shared" ca="1" si="305"/>
        <v>#DIV/0!</v>
      </c>
      <c r="H246" s="125" t="e">
        <f t="shared" ca="1" si="305"/>
        <v>#DIV/0!</v>
      </c>
      <c r="I246" s="125" t="e">
        <f t="shared" ca="1" si="305"/>
        <v>#DIV/0!</v>
      </c>
    </row>
    <row r="247" spans="1:9" x14ac:dyDescent="0.25">
      <c r="B247" s="60" t="s">
        <v>187</v>
      </c>
      <c r="C247" s="97">
        <f>SUM(C$7,C$9,C$11,C$13,C$15,C$17,C$19,C$21,C$23,C$25,C$27,C$29,C$31)</f>
        <v>8805.4359334553592</v>
      </c>
      <c r="D247" s="97">
        <f t="shared" ref="D247:I247" ca="1" si="306">SUM(D$7,D$9,D$11,D$13,D$15,D$17,D$19,D$21,D$23,D$25,D$27,D$29,D$31)</f>
        <v>7787.457007857829</v>
      </c>
      <c r="E247" s="97">
        <f t="shared" ca="1" si="306"/>
        <v>2193.5328400423668</v>
      </c>
      <c r="F247" s="97">
        <f t="shared" ca="1" si="306"/>
        <v>1779.060842833125</v>
      </c>
      <c r="G247" s="97">
        <f t="shared" ca="1" si="306"/>
        <v>11760.05069073332</v>
      </c>
      <c r="H247" s="97">
        <f t="shared" ca="1" si="306"/>
        <v>6812.9121037945697</v>
      </c>
      <c r="I247" s="97">
        <f t="shared" ca="1" si="306"/>
        <v>3751.8096045172883</v>
      </c>
    </row>
  </sheetData>
  <mergeCells count="123">
    <mergeCell ref="B241:B242"/>
    <mergeCell ref="B243:B244"/>
    <mergeCell ref="B245:B246"/>
    <mergeCell ref="B231:B232"/>
    <mergeCell ref="B233:B234"/>
    <mergeCell ref="B235:B236"/>
    <mergeCell ref="B237:B238"/>
    <mergeCell ref="B239:B240"/>
    <mergeCell ref="B221:B222"/>
    <mergeCell ref="B223:B224"/>
    <mergeCell ref="B225:B226"/>
    <mergeCell ref="B227:B228"/>
    <mergeCell ref="B229:B230"/>
    <mergeCell ref="B211:B212"/>
    <mergeCell ref="B213:B214"/>
    <mergeCell ref="B215:B216"/>
    <mergeCell ref="B217:B218"/>
    <mergeCell ref="B219:B220"/>
    <mergeCell ref="B201:B202"/>
    <mergeCell ref="B203:B204"/>
    <mergeCell ref="B205:B206"/>
    <mergeCell ref="B207:B208"/>
    <mergeCell ref="B209:B210"/>
    <mergeCell ref="B191:B192"/>
    <mergeCell ref="B193:B194"/>
    <mergeCell ref="B195:B196"/>
    <mergeCell ref="B197:B198"/>
    <mergeCell ref="B199:B200"/>
    <mergeCell ref="B181:B182"/>
    <mergeCell ref="B183:B184"/>
    <mergeCell ref="B185:B186"/>
    <mergeCell ref="B187:B188"/>
    <mergeCell ref="B189:B190"/>
    <mergeCell ref="B171:B172"/>
    <mergeCell ref="B173:B174"/>
    <mergeCell ref="B175:B176"/>
    <mergeCell ref="B177:B178"/>
    <mergeCell ref="B179:B180"/>
    <mergeCell ref="B161:B162"/>
    <mergeCell ref="B163:B164"/>
    <mergeCell ref="B165:B166"/>
    <mergeCell ref="B167:B168"/>
    <mergeCell ref="B169:B170"/>
    <mergeCell ref="B151:B152"/>
    <mergeCell ref="B153:B154"/>
    <mergeCell ref="B155:B156"/>
    <mergeCell ref="B157:B158"/>
    <mergeCell ref="B159:B160"/>
    <mergeCell ref="B141:B142"/>
    <mergeCell ref="B143:B144"/>
    <mergeCell ref="B145:B146"/>
    <mergeCell ref="B147:B148"/>
    <mergeCell ref="B149:B150"/>
    <mergeCell ref="B131:B132"/>
    <mergeCell ref="B133:B134"/>
    <mergeCell ref="B135:B136"/>
    <mergeCell ref="B137:B138"/>
    <mergeCell ref="B139:B140"/>
    <mergeCell ref="B121:B122"/>
    <mergeCell ref="B123:B124"/>
    <mergeCell ref="B125:B126"/>
    <mergeCell ref="B127:B128"/>
    <mergeCell ref="B129:B130"/>
    <mergeCell ref="B111:B112"/>
    <mergeCell ref="B113:B114"/>
    <mergeCell ref="B115:B116"/>
    <mergeCell ref="B117:B118"/>
    <mergeCell ref="B119:B120"/>
    <mergeCell ref="B103:B104"/>
    <mergeCell ref="B105:B106"/>
    <mergeCell ref="B107:B108"/>
    <mergeCell ref="B109:B110"/>
    <mergeCell ref="B59:B60"/>
    <mergeCell ref="B61:B62"/>
    <mergeCell ref="B93:B94"/>
    <mergeCell ref="B95:B96"/>
    <mergeCell ref="B97:B98"/>
    <mergeCell ref="B99:B100"/>
    <mergeCell ref="B101:B102"/>
    <mergeCell ref="B83:B84"/>
    <mergeCell ref="B85:B86"/>
    <mergeCell ref="B87:B88"/>
    <mergeCell ref="B89:B90"/>
    <mergeCell ref="B91:B92"/>
    <mergeCell ref="B73:B74"/>
    <mergeCell ref="B75:B76"/>
    <mergeCell ref="B77:B78"/>
    <mergeCell ref="B79:B80"/>
    <mergeCell ref="B81:B82"/>
    <mergeCell ref="B63:B64"/>
    <mergeCell ref="B65:B66"/>
    <mergeCell ref="B67:B68"/>
    <mergeCell ref="B69:B70"/>
    <mergeCell ref="B71:B72"/>
    <mergeCell ref="B57:B58"/>
    <mergeCell ref="B43:B44"/>
    <mergeCell ref="B45:B46"/>
    <mergeCell ref="B47:B48"/>
    <mergeCell ref="B49:B50"/>
    <mergeCell ref="B51:B52"/>
    <mergeCell ref="B33:B34"/>
    <mergeCell ref="B35:B36"/>
    <mergeCell ref="B37:B38"/>
    <mergeCell ref="B39:B40"/>
    <mergeCell ref="B41:B42"/>
    <mergeCell ref="B31:B32"/>
    <mergeCell ref="B13:B14"/>
    <mergeCell ref="B15:B16"/>
    <mergeCell ref="B17:B18"/>
    <mergeCell ref="B19:B20"/>
    <mergeCell ref="B21:B22"/>
    <mergeCell ref="B23:B24"/>
    <mergeCell ref="B53:B54"/>
    <mergeCell ref="B55:B56"/>
    <mergeCell ref="B11:B12"/>
    <mergeCell ref="H5:H6"/>
    <mergeCell ref="I5:I6"/>
    <mergeCell ref="B5:B6"/>
    <mergeCell ref="B7:B8"/>
    <mergeCell ref="B9:B10"/>
    <mergeCell ref="B25:B26"/>
    <mergeCell ref="B27:B28"/>
    <mergeCell ref="B29:B30"/>
  </mergeCells>
  <phoneticPr fontId="3"/>
  <conditionalFormatting sqref="C8:I8 C10:I10 C12:I12 C14:I14 C16:I16 C18:I18 C20:I20 C22:I22 C24:I24 C26:I26 C28:I28 C30:I30 C32:I32">
    <cfRule type="dataBar" priority="18">
      <dataBar>
        <cfvo type="min"/>
        <cfvo type="max"/>
        <color rgb="FF638EC6"/>
      </dataBar>
      <extLst>
        <ext xmlns:x14="http://schemas.microsoft.com/office/spreadsheetml/2009/9/main" uri="{B025F937-C7B1-47D3-B67F-A62EFF666E3E}">
          <x14:id>{8C225891-B044-40F7-B7D5-F0A0ECFFACFA}</x14:id>
        </ext>
      </extLst>
    </cfRule>
  </conditionalFormatting>
  <conditionalFormatting sqref="C34:I34 C36:I36 C38:I38 C40:I40 C42:I42 C44:I44 C46:I46 C48:I48 C50:I50 C52:I52 C54:I54 C56:I56 C58:I58">
    <cfRule type="dataBar" priority="17">
      <dataBar>
        <cfvo type="min"/>
        <cfvo type="max"/>
        <color rgb="FF638EC6"/>
      </dataBar>
      <extLst>
        <ext xmlns:x14="http://schemas.microsoft.com/office/spreadsheetml/2009/9/main" uri="{B025F937-C7B1-47D3-B67F-A62EFF666E3E}">
          <x14:id>{5085CE7B-162E-4D82-BF6B-26E686694ED2}</x14:id>
        </ext>
      </extLst>
    </cfRule>
  </conditionalFormatting>
  <conditionalFormatting sqref="C60:I60 C62:I62 C64:I64 C66:I66 C68:I68 C70:I70 C72:I72 C74:I74 C76:I76 C78:I78 C80:I80 C82:I82 C84:I84">
    <cfRule type="dataBar" priority="16">
      <dataBar>
        <cfvo type="min"/>
        <cfvo type="max"/>
        <color rgb="FF638EC6"/>
      </dataBar>
      <extLst>
        <ext xmlns:x14="http://schemas.microsoft.com/office/spreadsheetml/2009/9/main" uri="{B025F937-C7B1-47D3-B67F-A62EFF666E3E}">
          <x14:id>{AD89590C-4D94-414C-8F65-6E6585B70D5A}</x14:id>
        </ext>
      </extLst>
    </cfRule>
  </conditionalFormatting>
  <conditionalFormatting sqref="C86:I86 C88:I88 C90:I90 C92:I92 C94:I94 C96:I96 C98:I98 C100:I100 C102:I102 C104:I104 C106:I106 C108:I108 C110:I110">
    <cfRule type="dataBar" priority="15">
      <dataBar>
        <cfvo type="min"/>
        <cfvo type="max"/>
        <color rgb="FF638EC6"/>
      </dataBar>
      <extLst>
        <ext xmlns:x14="http://schemas.microsoft.com/office/spreadsheetml/2009/9/main" uri="{B025F937-C7B1-47D3-B67F-A62EFF666E3E}">
          <x14:id>{F2801E6E-C92A-4E72-911A-EBD620C6BFE6}</x14:id>
        </ext>
      </extLst>
    </cfRule>
  </conditionalFormatting>
  <conditionalFormatting sqref="C112:I112 C114:I114 C116:I116 C118:I118 C120:I120 C122:I122 C124:I124 C126:I126 C128:I128 C130:I130 C132:I132 C134:I134 C136:I136">
    <cfRule type="dataBar" priority="14">
      <dataBar>
        <cfvo type="min"/>
        <cfvo type="max"/>
        <color rgb="FF638EC6"/>
      </dataBar>
      <extLst>
        <ext xmlns:x14="http://schemas.microsoft.com/office/spreadsheetml/2009/9/main" uri="{B025F937-C7B1-47D3-B67F-A62EFF666E3E}">
          <x14:id>{A90A518C-B2C3-40A9-A5DA-D1963BE0F1E8}</x14:id>
        </ext>
      </extLst>
    </cfRule>
  </conditionalFormatting>
  <conditionalFormatting sqref="C138:I138 C140:I140 C142:I142 C144:I144 C146:I146 C148:I148 C150:I150 C152:I152 C154:I154 C156:I156 C158:I158 C160:I160 C162:I162">
    <cfRule type="dataBar" priority="13">
      <dataBar>
        <cfvo type="min"/>
        <cfvo type="max"/>
        <color rgb="FF638EC6"/>
      </dataBar>
      <extLst>
        <ext xmlns:x14="http://schemas.microsoft.com/office/spreadsheetml/2009/9/main" uri="{B025F937-C7B1-47D3-B67F-A62EFF666E3E}">
          <x14:id>{7A0B2456-2680-481C-A7CA-464F8989B79E}</x14:id>
        </ext>
      </extLst>
    </cfRule>
  </conditionalFormatting>
  <conditionalFormatting sqref="C164:I164 C166:I166 C168:I168 C170:I170 C172:I172 C174:I174 C176:I176 C178:I178 C180:I180 C182:I182 C184:I184 C186:I186 C188:I188">
    <cfRule type="dataBar" priority="12">
      <dataBar>
        <cfvo type="min"/>
        <cfvo type="max"/>
        <color rgb="FF638EC6"/>
      </dataBar>
      <extLst>
        <ext xmlns:x14="http://schemas.microsoft.com/office/spreadsheetml/2009/9/main" uri="{B025F937-C7B1-47D3-B67F-A62EFF666E3E}">
          <x14:id>{2FDEA053-57C2-4504-BA71-C66C8FAE7917}</x14:id>
        </ext>
      </extLst>
    </cfRule>
  </conditionalFormatting>
  <conditionalFormatting sqref="C190:I190 C192:I192 C194:I194 C196:I196 C198:I198 C200:I200 C202:I202 C204:I204 C206:I206 C208:I208 C210:I210 C212:I212 C214:I214">
    <cfRule type="dataBar" priority="11">
      <dataBar>
        <cfvo type="min"/>
        <cfvo type="max"/>
        <color rgb="FF638EC6"/>
      </dataBar>
      <extLst>
        <ext xmlns:x14="http://schemas.microsoft.com/office/spreadsheetml/2009/9/main" uri="{B025F937-C7B1-47D3-B67F-A62EFF666E3E}">
          <x14:id>{81B4B35A-3233-4BF8-842E-ED9C695BA609}</x14:id>
        </ext>
      </extLst>
    </cfRule>
  </conditionalFormatting>
  <conditionalFormatting sqref="C216:I216 C218:I218 C220:I220 C222:I222 C224:I224 C226:I226 C228:I228 C230:I230 C232:I232 C234:I234 C236:I236 C238:I238 C240:I240">
    <cfRule type="dataBar" priority="10">
      <dataBar>
        <cfvo type="min"/>
        <cfvo type="max"/>
        <color rgb="FF638EC6"/>
      </dataBar>
      <extLst>
        <ext xmlns:x14="http://schemas.microsoft.com/office/spreadsheetml/2009/9/main" uri="{B025F937-C7B1-47D3-B67F-A62EFF666E3E}">
          <x14:id>{FAC75C82-72A3-4758-B9DD-F39EE9A56581}</x14:id>
        </ext>
      </extLst>
    </cfRule>
  </conditionalFormatting>
  <conditionalFormatting sqref="C242:I242 C244:I244 C246:I246">
    <cfRule type="dataBar" priority="19">
      <dataBar>
        <cfvo type="min"/>
        <cfvo type="max"/>
        <color rgb="FF638EC6"/>
      </dataBar>
      <extLst>
        <ext xmlns:x14="http://schemas.microsoft.com/office/spreadsheetml/2009/9/main" uri="{B025F937-C7B1-47D3-B67F-A62EFF666E3E}">
          <x14:id>{6EECCED6-0D8F-4894-A021-128A12B487F5}</x14:id>
        </ext>
      </extLst>
    </cfRule>
  </conditionalFormatting>
  <pageMargins left="0.7" right="0.7" top="0.75" bottom="0.75" header="0.3" footer="0.3"/>
  <ignoredErrors>
    <ignoredError sqref="C8:I8 C16:I16 C15 C10:I10 C9 C12:I12 C11 C14:I14 C13 C18:I18 C17 C20:I20 C19 C22:I22 C21 C24:I24 C23 C26:I26 C25 C28:I28 C27 C30:I30 C29 C32:I32 C31" formula="1"/>
  </ignoredErrors>
  <extLst>
    <ext xmlns:x14="http://schemas.microsoft.com/office/spreadsheetml/2009/9/main" uri="{78C0D931-6437-407d-A8EE-F0AAD7539E65}">
      <x14:conditionalFormattings>
        <x14:conditionalFormatting xmlns:xm="http://schemas.microsoft.com/office/excel/2006/main">
          <x14:cfRule type="dataBar" id="{8C225891-B044-40F7-B7D5-F0A0ECFFACFA}">
            <x14:dataBar minLength="0" maxLength="100" gradient="0">
              <x14:cfvo type="autoMin"/>
              <x14:cfvo type="autoMax"/>
              <x14:negativeFillColor rgb="FFFF0000"/>
              <x14:axisColor rgb="FF000000"/>
            </x14:dataBar>
          </x14:cfRule>
          <xm:sqref>C8:I8 C10:I10 C12:I12 C14:I14 C16:I16 C18:I18 C20:I20 C22:I22 C24:I24 C26:I26 C28:I28 C30:I30 C32:I32</xm:sqref>
        </x14:conditionalFormatting>
        <x14:conditionalFormatting xmlns:xm="http://schemas.microsoft.com/office/excel/2006/main">
          <x14:cfRule type="dataBar" id="{5085CE7B-162E-4D82-BF6B-26E686694ED2}">
            <x14:dataBar minLength="0" maxLength="100" gradient="0">
              <x14:cfvo type="autoMin"/>
              <x14:cfvo type="autoMax"/>
              <x14:negativeFillColor rgb="FFFF0000"/>
              <x14:axisColor rgb="FF000000"/>
            </x14:dataBar>
          </x14:cfRule>
          <xm:sqref>C34:I34 C36:I36 C38:I38 C40:I40 C42:I42 C44:I44 C46:I46 C48:I48 C50:I50 C52:I52 C54:I54 C56:I56 C58:I58</xm:sqref>
        </x14:conditionalFormatting>
        <x14:conditionalFormatting xmlns:xm="http://schemas.microsoft.com/office/excel/2006/main">
          <x14:cfRule type="dataBar" id="{AD89590C-4D94-414C-8F65-6E6585B70D5A}">
            <x14:dataBar minLength="0" maxLength="100" gradient="0">
              <x14:cfvo type="autoMin"/>
              <x14:cfvo type="autoMax"/>
              <x14:negativeFillColor rgb="FFFF0000"/>
              <x14:axisColor rgb="FF000000"/>
            </x14:dataBar>
          </x14:cfRule>
          <xm:sqref>C60:I60 C62:I62 C64:I64 C66:I66 C68:I68 C70:I70 C72:I72 C74:I74 C76:I76 C78:I78 C80:I80 C82:I82 C84:I84</xm:sqref>
        </x14:conditionalFormatting>
        <x14:conditionalFormatting xmlns:xm="http://schemas.microsoft.com/office/excel/2006/main">
          <x14:cfRule type="dataBar" id="{F2801E6E-C92A-4E72-911A-EBD620C6BFE6}">
            <x14:dataBar minLength="0" maxLength="100" gradient="0">
              <x14:cfvo type="autoMin"/>
              <x14:cfvo type="autoMax"/>
              <x14:negativeFillColor rgb="FFFF0000"/>
              <x14:axisColor rgb="FF000000"/>
            </x14:dataBar>
          </x14:cfRule>
          <xm:sqref>C86:I86 C88:I88 C90:I90 C92:I92 C94:I94 C96:I96 C98:I98 C100:I100 C102:I102 C104:I104 C106:I106 C108:I108 C110:I110</xm:sqref>
        </x14:conditionalFormatting>
        <x14:conditionalFormatting xmlns:xm="http://schemas.microsoft.com/office/excel/2006/main">
          <x14:cfRule type="dataBar" id="{A90A518C-B2C3-40A9-A5DA-D1963BE0F1E8}">
            <x14:dataBar minLength="0" maxLength="100" gradient="0">
              <x14:cfvo type="autoMin"/>
              <x14:cfvo type="autoMax"/>
              <x14:negativeFillColor rgb="FFFF0000"/>
              <x14:axisColor rgb="FF000000"/>
            </x14:dataBar>
          </x14:cfRule>
          <xm:sqref>C112:I112 C114:I114 C116:I116 C118:I118 C120:I120 C122:I122 C124:I124 C126:I126 C128:I128 C130:I130 C132:I132 C134:I134 C136:I136</xm:sqref>
        </x14:conditionalFormatting>
        <x14:conditionalFormatting xmlns:xm="http://schemas.microsoft.com/office/excel/2006/main">
          <x14:cfRule type="dataBar" id="{7A0B2456-2680-481C-A7CA-464F8989B79E}">
            <x14:dataBar minLength="0" maxLength="100" gradient="0">
              <x14:cfvo type="autoMin"/>
              <x14:cfvo type="autoMax"/>
              <x14:negativeFillColor rgb="FFFF0000"/>
              <x14:axisColor rgb="FF000000"/>
            </x14:dataBar>
          </x14:cfRule>
          <xm:sqref>C138:I138 C140:I140 C142:I142 C144:I144 C146:I146 C148:I148 C150:I150 C152:I152 C154:I154 C156:I156 C158:I158 C160:I160 C162:I162</xm:sqref>
        </x14:conditionalFormatting>
        <x14:conditionalFormatting xmlns:xm="http://schemas.microsoft.com/office/excel/2006/main">
          <x14:cfRule type="dataBar" id="{2FDEA053-57C2-4504-BA71-C66C8FAE7917}">
            <x14:dataBar minLength="0" maxLength="100" gradient="0">
              <x14:cfvo type="autoMin"/>
              <x14:cfvo type="autoMax"/>
              <x14:negativeFillColor rgb="FFFF0000"/>
              <x14:axisColor rgb="FF000000"/>
            </x14:dataBar>
          </x14:cfRule>
          <xm:sqref>C164:I164 C166:I166 C168:I168 C170:I170 C172:I172 C174:I174 C176:I176 C178:I178 C180:I180 C182:I182 C184:I184 C186:I186 C188:I188</xm:sqref>
        </x14:conditionalFormatting>
        <x14:conditionalFormatting xmlns:xm="http://schemas.microsoft.com/office/excel/2006/main">
          <x14:cfRule type="dataBar" id="{81B4B35A-3233-4BF8-842E-ED9C695BA609}">
            <x14:dataBar minLength="0" maxLength="100" gradient="0">
              <x14:cfvo type="autoMin"/>
              <x14:cfvo type="autoMax"/>
              <x14:negativeFillColor rgb="FFFF0000"/>
              <x14:axisColor rgb="FF000000"/>
            </x14:dataBar>
          </x14:cfRule>
          <xm:sqref>C190:I190 C192:I192 C194:I194 C196:I196 C198:I198 C200:I200 C202:I202 C204:I204 C206:I206 C208:I208 C210:I210 C212:I212 C214:I214</xm:sqref>
        </x14:conditionalFormatting>
        <x14:conditionalFormatting xmlns:xm="http://schemas.microsoft.com/office/excel/2006/main">
          <x14:cfRule type="dataBar" id="{FAC75C82-72A3-4758-B9DD-F39EE9A56581}">
            <x14:dataBar minLength="0" maxLength="100" gradient="0">
              <x14:cfvo type="autoMin"/>
              <x14:cfvo type="autoMax"/>
              <x14:negativeFillColor rgb="FFFF0000"/>
              <x14:axisColor rgb="FF000000"/>
            </x14:dataBar>
          </x14:cfRule>
          <xm:sqref>C216:I216 C218:I218 C220:I220 C222:I222 C224:I224 C226:I226 C228:I228 C230:I230 C232:I232 C234:I234 C236:I236 C238:I238 C240:I240</xm:sqref>
        </x14:conditionalFormatting>
        <x14:conditionalFormatting xmlns:xm="http://schemas.microsoft.com/office/excel/2006/main">
          <x14:cfRule type="dataBar" id="{6EECCED6-0D8F-4894-A021-128A12B487F5}">
            <x14:dataBar minLength="0" maxLength="100" gradient="0">
              <x14:cfvo type="autoMin"/>
              <x14:cfvo type="autoMax"/>
              <x14:negativeFillColor rgb="FFFF0000"/>
              <x14:axisColor rgb="FF000000"/>
            </x14:dataBar>
          </x14:cfRule>
          <xm:sqref>C242:I242 C244:I244 C246:I246</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J247"/>
  <sheetViews>
    <sheetView showGridLines="0" zoomScale="80" zoomScaleNormal="80" workbookViewId="0"/>
  </sheetViews>
  <sheetFormatPr defaultRowHeight="15.75" x14ac:dyDescent="0.25"/>
  <cols>
    <col min="11" max="11" width="1.33203125" customWidth="1"/>
  </cols>
  <sheetData>
    <row r="1" spans="1:10" ht="47.25" x14ac:dyDescent="0.25">
      <c r="B1" s="44" t="s">
        <v>572</v>
      </c>
      <c r="C1" s="76" t="s">
        <v>440</v>
      </c>
      <c r="D1" s="76" t="s">
        <v>441</v>
      </c>
      <c r="E1" s="76" t="s">
        <v>442</v>
      </c>
      <c r="F1" s="76" t="s">
        <v>443</v>
      </c>
      <c r="G1" s="76" t="s">
        <v>410</v>
      </c>
      <c r="H1" s="76" t="s">
        <v>444</v>
      </c>
      <c r="I1" s="76" t="s">
        <v>445</v>
      </c>
      <c r="J1" s="76" t="s">
        <v>446</v>
      </c>
    </row>
    <row r="2" spans="1:10" ht="31.5" x14ac:dyDescent="0.25">
      <c r="B2" s="44" t="s">
        <v>571</v>
      </c>
      <c r="C2" s="301">
        <f t="shared" ref="C2:J2" si="0">MATCH(C$1, 波及効果項目, 0)-1</f>
        <v>7</v>
      </c>
      <c r="D2" s="301">
        <f t="shared" si="0"/>
        <v>17</v>
      </c>
      <c r="E2" s="301">
        <f t="shared" si="0"/>
        <v>27</v>
      </c>
      <c r="F2" s="301">
        <f t="shared" si="0"/>
        <v>35</v>
      </c>
      <c r="G2" s="301">
        <f t="shared" si="0"/>
        <v>8</v>
      </c>
      <c r="H2" s="301">
        <f t="shared" si="0"/>
        <v>18</v>
      </c>
      <c r="I2" s="301">
        <f t="shared" si="0"/>
        <v>28</v>
      </c>
      <c r="J2" s="301">
        <f t="shared" si="0"/>
        <v>36</v>
      </c>
    </row>
    <row r="4" spans="1:10" x14ac:dyDescent="0.25">
      <c r="B4" s="2"/>
      <c r="C4" s="1"/>
      <c r="D4" s="1"/>
      <c r="E4" s="1"/>
      <c r="F4" s="1"/>
      <c r="G4" s="1"/>
      <c r="H4" s="1"/>
      <c r="I4" s="1"/>
      <c r="J4" s="127" t="s">
        <v>193</v>
      </c>
    </row>
    <row r="5" spans="1:10" ht="13.5" customHeight="1" x14ac:dyDescent="0.25">
      <c r="B5" s="832" t="s">
        <v>0</v>
      </c>
      <c r="C5" s="128" t="s">
        <v>185</v>
      </c>
      <c r="D5" s="128"/>
      <c r="E5" s="128"/>
      <c r="F5" s="128"/>
      <c r="G5" s="128" t="s">
        <v>397</v>
      </c>
      <c r="H5" s="128"/>
      <c r="I5" s="128"/>
      <c r="J5" s="128"/>
    </row>
    <row r="6" spans="1:10" ht="13.5" customHeight="1" x14ac:dyDescent="0.25">
      <c r="B6" s="833"/>
      <c r="C6" s="58" t="s">
        <v>176</v>
      </c>
      <c r="D6" s="59" t="s">
        <v>371</v>
      </c>
      <c r="E6" s="59" t="s">
        <v>372</v>
      </c>
      <c r="F6" s="58" t="s">
        <v>190</v>
      </c>
      <c r="G6" s="58" t="s">
        <v>176</v>
      </c>
      <c r="H6" s="59" t="s">
        <v>371</v>
      </c>
      <c r="I6" s="59" t="s">
        <v>372</v>
      </c>
      <c r="J6" s="58" t="s">
        <v>190</v>
      </c>
    </row>
    <row r="7" spans="1:10" x14ac:dyDescent="0.25">
      <c r="A7">
        <v>1</v>
      </c>
      <c r="B7" s="828" t="str">
        <f>INDEX(分類_出力, (ROW()-5)/2, 0)</f>
        <v>農業</v>
      </c>
      <c r="C7" s="98">
        <f t="shared" ref="C7:J33" ca="1" si="1">VLOOKUP($B7, 波及効果表, C$2, FALSE)</f>
        <v>4.9440172272471328</v>
      </c>
      <c r="D7" s="98">
        <f t="shared" ca="1" si="1"/>
        <v>1.7159810755285423</v>
      </c>
      <c r="E7" s="98">
        <f t="shared" ca="1" si="1"/>
        <v>0.65314175304508604</v>
      </c>
      <c r="F7" s="98">
        <f t="shared" ca="1" si="1"/>
        <v>7.3131400558207602</v>
      </c>
      <c r="G7" s="98">
        <f t="shared" ca="1" si="1"/>
        <v>4.9440172272471328</v>
      </c>
      <c r="H7" s="98">
        <f t="shared" ca="1" si="1"/>
        <v>1.7159810755285423</v>
      </c>
      <c r="I7" s="98">
        <f t="shared" ca="1" si="1"/>
        <v>0.65314175304508604</v>
      </c>
      <c r="J7" s="95">
        <f t="shared" ca="1" si="1"/>
        <v>7.3131400558207602</v>
      </c>
    </row>
    <row r="8" spans="1:10" ht="7.5" customHeight="1" x14ac:dyDescent="0.25">
      <c r="B8" s="829"/>
      <c r="C8" s="125">
        <f ca="1">C7</f>
        <v>4.9440172272471328</v>
      </c>
      <c r="D8" s="125">
        <f t="shared" ref="D8:J8" ca="1" si="2">D7</f>
        <v>1.7159810755285423</v>
      </c>
      <c r="E8" s="125">
        <f t="shared" ca="1" si="2"/>
        <v>0.65314175304508604</v>
      </c>
      <c r="F8" s="125">
        <f t="shared" ca="1" si="2"/>
        <v>7.3131400558207602</v>
      </c>
      <c r="G8" s="125">
        <f t="shared" ca="1" si="2"/>
        <v>4.9440172272471328</v>
      </c>
      <c r="H8" s="125">
        <f t="shared" ca="1" si="2"/>
        <v>1.7159810755285423</v>
      </c>
      <c r="I8" s="125">
        <f t="shared" ca="1" si="2"/>
        <v>0.65314175304508604</v>
      </c>
      <c r="J8" s="125">
        <f t="shared" ca="1" si="2"/>
        <v>7.3131400558207602</v>
      </c>
    </row>
    <row r="9" spans="1:10" x14ac:dyDescent="0.25">
      <c r="A9">
        <v>2</v>
      </c>
      <c r="B9" s="828" t="str">
        <f>INDEX(分類_出力, (ROW()-5)/2, 0)</f>
        <v>林業</v>
      </c>
      <c r="C9" s="96">
        <f t="shared" ca="1" si="1"/>
        <v>0</v>
      </c>
      <c r="D9" s="96">
        <f t="shared" ca="1" si="1"/>
        <v>0.15431429869481175</v>
      </c>
      <c r="E9" s="96">
        <f t="shared" ca="1" si="1"/>
        <v>8.090803478335562E-2</v>
      </c>
      <c r="F9" s="96">
        <f t="shared" ca="1" si="1"/>
        <v>0.23522233347816737</v>
      </c>
      <c r="G9" s="96">
        <f t="shared" ca="1" si="1"/>
        <v>0</v>
      </c>
      <c r="H9" s="96">
        <f t="shared" ca="1" si="1"/>
        <v>0.15431429869481175</v>
      </c>
      <c r="I9" s="96">
        <f t="shared" ca="1" si="1"/>
        <v>8.090803478335562E-2</v>
      </c>
      <c r="J9" s="96">
        <f t="shared" ca="1" si="1"/>
        <v>0.23522233347816737</v>
      </c>
    </row>
    <row r="10" spans="1:10" ht="7.5" customHeight="1" x14ac:dyDescent="0.25">
      <c r="B10" s="829"/>
      <c r="C10" s="125">
        <f ca="1">C9</f>
        <v>0</v>
      </c>
      <c r="D10" s="125">
        <f t="shared" ref="D10" ca="1" si="3">D9</f>
        <v>0.15431429869481175</v>
      </c>
      <c r="E10" s="125">
        <f t="shared" ref="E10" ca="1" si="4">E9</f>
        <v>8.090803478335562E-2</v>
      </c>
      <c r="F10" s="125">
        <f t="shared" ref="F10" ca="1" si="5">F9</f>
        <v>0.23522233347816737</v>
      </c>
      <c r="G10" s="125">
        <f t="shared" ref="G10" ca="1" si="6">G9</f>
        <v>0</v>
      </c>
      <c r="H10" s="125">
        <f t="shared" ref="H10" ca="1" si="7">H9</f>
        <v>0.15431429869481175</v>
      </c>
      <c r="I10" s="125">
        <f t="shared" ref="I10" ca="1" si="8">I9</f>
        <v>8.090803478335562E-2</v>
      </c>
      <c r="J10" s="125">
        <f t="shared" ref="J10" ca="1" si="9">J9</f>
        <v>0.23522233347816737</v>
      </c>
    </row>
    <row r="11" spans="1:10" x14ac:dyDescent="0.25">
      <c r="A11">
        <v>3</v>
      </c>
      <c r="B11" s="828" t="str">
        <f>INDEX(分類_出力, (ROW()-5)/2, 0)</f>
        <v>漁業</v>
      </c>
      <c r="C11" s="96">
        <f t="shared" ca="1" si="1"/>
        <v>12.309473499897383</v>
      </c>
      <c r="D11" s="96">
        <f t="shared" ca="1" si="1"/>
        <v>0.41624320240771445</v>
      </c>
      <c r="E11" s="96">
        <f t="shared" ca="1" si="1"/>
        <v>9.0647787104143965E-2</v>
      </c>
      <c r="F11" s="96">
        <f t="shared" ca="1" si="1"/>
        <v>12.816364489409242</v>
      </c>
      <c r="G11" s="96">
        <f t="shared" ca="1" si="1"/>
        <v>12.309473499897383</v>
      </c>
      <c r="H11" s="96">
        <f t="shared" ca="1" si="1"/>
        <v>0.41624320240771445</v>
      </c>
      <c r="I11" s="96">
        <f t="shared" ca="1" si="1"/>
        <v>9.0647787104143965E-2</v>
      </c>
      <c r="J11" s="96">
        <f t="shared" ca="1" si="1"/>
        <v>12.816364489409242</v>
      </c>
    </row>
    <row r="12" spans="1:10" ht="7.5" customHeight="1" x14ac:dyDescent="0.25">
      <c r="B12" s="829"/>
      <c r="C12" s="125">
        <f ca="1">C11</f>
        <v>12.309473499897383</v>
      </c>
      <c r="D12" s="125">
        <f t="shared" ref="D12" ca="1" si="10">D11</f>
        <v>0.41624320240771445</v>
      </c>
      <c r="E12" s="125">
        <f t="shared" ref="E12" ca="1" si="11">E11</f>
        <v>9.0647787104143965E-2</v>
      </c>
      <c r="F12" s="125">
        <f t="shared" ref="F12" ca="1" si="12">F11</f>
        <v>12.816364489409242</v>
      </c>
      <c r="G12" s="125">
        <f t="shared" ref="G12" ca="1" si="13">G11</f>
        <v>12.309473499897383</v>
      </c>
      <c r="H12" s="125">
        <f t="shared" ref="H12" ca="1" si="14">H11</f>
        <v>0.41624320240771445</v>
      </c>
      <c r="I12" s="125">
        <f t="shared" ref="I12" ca="1" si="15">I11</f>
        <v>9.0647787104143965E-2</v>
      </c>
      <c r="J12" s="125">
        <f t="shared" ref="J12" ca="1" si="16">J11</f>
        <v>12.816364489409242</v>
      </c>
    </row>
    <row r="13" spans="1:10" x14ac:dyDescent="0.25">
      <c r="A13">
        <v>4</v>
      </c>
      <c r="B13" s="828" t="str">
        <f>INDEX(分類_出力, (ROW()-5)/2, 0)</f>
        <v>鉱業</v>
      </c>
      <c r="C13" s="96">
        <f t="shared" ca="1" si="1"/>
        <v>0</v>
      </c>
      <c r="D13" s="96">
        <f t="shared" ca="1" si="1"/>
        <v>2.6838565231294389</v>
      </c>
      <c r="E13" s="96">
        <f t="shared" ca="1" si="1"/>
        <v>1.4142699837955592</v>
      </c>
      <c r="F13" s="96">
        <f t="shared" ca="1" si="1"/>
        <v>4.0981265069249986</v>
      </c>
      <c r="G13" s="96">
        <f t="shared" ca="1" si="1"/>
        <v>0</v>
      </c>
      <c r="H13" s="96">
        <f t="shared" ca="1" si="1"/>
        <v>2.6838565231294389</v>
      </c>
      <c r="I13" s="96">
        <f t="shared" ca="1" si="1"/>
        <v>1.4142699837955592</v>
      </c>
      <c r="J13" s="96">
        <f t="shared" ca="1" si="1"/>
        <v>4.0981265069249986</v>
      </c>
    </row>
    <row r="14" spans="1:10" ht="7.5" customHeight="1" x14ac:dyDescent="0.25">
      <c r="B14" s="829"/>
      <c r="C14" s="125">
        <f ca="1">C13</f>
        <v>0</v>
      </c>
      <c r="D14" s="125">
        <f t="shared" ref="D14" ca="1" si="17">D13</f>
        <v>2.6838565231294389</v>
      </c>
      <c r="E14" s="125">
        <f t="shared" ref="E14" ca="1" si="18">E13</f>
        <v>1.4142699837955592</v>
      </c>
      <c r="F14" s="125">
        <f t="shared" ref="F14" ca="1" si="19">F13</f>
        <v>4.0981265069249986</v>
      </c>
      <c r="G14" s="125">
        <f t="shared" ref="G14" ca="1" si="20">G13</f>
        <v>0</v>
      </c>
      <c r="H14" s="125">
        <f t="shared" ref="H14" ca="1" si="21">H13</f>
        <v>2.6838565231294389</v>
      </c>
      <c r="I14" s="125">
        <f t="shared" ref="I14" ca="1" si="22">I13</f>
        <v>1.4142699837955592</v>
      </c>
      <c r="J14" s="125">
        <f t="shared" ref="J14" ca="1" si="23">J13</f>
        <v>4.0981265069249986</v>
      </c>
    </row>
    <row r="15" spans="1:10" x14ac:dyDescent="0.25">
      <c r="A15">
        <v>5</v>
      </c>
      <c r="B15" s="828" t="str">
        <f>INDEX(分類_出力, (ROW()-5)/2, 0)</f>
        <v>製造業</v>
      </c>
      <c r="C15" s="96">
        <f t="shared" ca="1" si="1"/>
        <v>7.7231062837591251</v>
      </c>
      <c r="D15" s="96">
        <f t="shared" ca="1" si="1"/>
        <v>15.65831987341153</v>
      </c>
      <c r="E15" s="96">
        <f t="shared" ca="1" si="1"/>
        <v>8.4792595515444251</v>
      </c>
      <c r="F15" s="96">
        <f t="shared" ca="1" si="1"/>
        <v>31.860685708715081</v>
      </c>
      <c r="G15" s="96">
        <f t="shared" ca="1" si="1"/>
        <v>7.5782980409386411</v>
      </c>
      <c r="H15" s="96">
        <f t="shared" ca="1" si="1"/>
        <v>15.364726375785063</v>
      </c>
      <c r="I15" s="96">
        <f t="shared" ca="1" si="1"/>
        <v>8.3202734349529681</v>
      </c>
      <c r="J15" s="96">
        <f t="shared" ca="1" si="1"/>
        <v>31.263297851676668</v>
      </c>
    </row>
    <row r="16" spans="1:10" ht="7.5" customHeight="1" x14ac:dyDescent="0.25">
      <c r="B16" s="829"/>
      <c r="C16" s="125">
        <f ca="1">C15</f>
        <v>7.7231062837591251</v>
      </c>
      <c r="D16" s="125">
        <f t="shared" ref="D16" ca="1" si="24">D15</f>
        <v>15.65831987341153</v>
      </c>
      <c r="E16" s="125">
        <f t="shared" ref="E16" ca="1" si="25">E15</f>
        <v>8.4792595515444251</v>
      </c>
      <c r="F16" s="125">
        <f t="shared" ref="F16" ca="1" si="26">F15</f>
        <v>31.860685708715081</v>
      </c>
      <c r="G16" s="125">
        <f t="shared" ref="G16" ca="1" si="27">G15</f>
        <v>7.5782980409386411</v>
      </c>
      <c r="H16" s="125">
        <f t="shared" ref="H16" ca="1" si="28">H15</f>
        <v>15.364726375785063</v>
      </c>
      <c r="I16" s="125">
        <f t="shared" ref="I16" ca="1" si="29">I15</f>
        <v>8.3202734349529681</v>
      </c>
      <c r="J16" s="125">
        <f t="shared" ref="J16" ca="1" si="30">J15</f>
        <v>31.263297851676668</v>
      </c>
    </row>
    <row r="17" spans="1:10" x14ac:dyDescent="0.25">
      <c r="A17">
        <v>6</v>
      </c>
      <c r="B17" s="828" t="str">
        <f>INDEX(分類_出力, (ROW()-5)/2, 0)</f>
        <v>建設業</v>
      </c>
      <c r="C17" s="96">
        <f t="shared" ca="1" si="1"/>
        <v>0</v>
      </c>
      <c r="D17" s="96">
        <f t="shared" ca="1" si="1"/>
        <v>2.3903918176636103</v>
      </c>
      <c r="E17" s="96">
        <f t="shared" ca="1" si="1"/>
        <v>0</v>
      </c>
      <c r="F17" s="96">
        <f t="shared" ca="1" si="1"/>
        <v>2.3903918176636103</v>
      </c>
      <c r="G17" s="96">
        <f t="shared" ca="1" si="1"/>
        <v>0</v>
      </c>
      <c r="H17" s="96">
        <f t="shared" ca="1" si="1"/>
        <v>2.2828241858687481</v>
      </c>
      <c r="I17" s="96">
        <f t="shared" ca="1" si="1"/>
        <v>0</v>
      </c>
      <c r="J17" s="96">
        <f t="shared" ca="1" si="1"/>
        <v>2.2828241858687481</v>
      </c>
    </row>
    <row r="18" spans="1:10" ht="7.5" customHeight="1" x14ac:dyDescent="0.25">
      <c r="B18" s="834"/>
      <c r="C18" s="125">
        <f ca="1">C17</f>
        <v>0</v>
      </c>
      <c r="D18" s="125">
        <f t="shared" ref="D18" ca="1" si="31">D17</f>
        <v>2.3903918176636103</v>
      </c>
      <c r="E18" s="125">
        <f t="shared" ref="E18" ca="1" si="32">E17</f>
        <v>0</v>
      </c>
      <c r="F18" s="125">
        <f t="shared" ref="F18" ca="1" si="33">F17</f>
        <v>2.3903918176636103</v>
      </c>
      <c r="G18" s="125">
        <f t="shared" ref="G18" ca="1" si="34">G17</f>
        <v>0</v>
      </c>
      <c r="H18" s="125">
        <f t="shared" ref="H18" ca="1" si="35">H17</f>
        <v>2.2828241858687481</v>
      </c>
      <c r="I18" s="125">
        <f t="shared" ref="I18" ca="1" si="36">I17</f>
        <v>0</v>
      </c>
      <c r="J18" s="125">
        <f t="shared" ref="J18" ca="1" si="37">J17</f>
        <v>2.2828241858687481</v>
      </c>
    </row>
    <row r="19" spans="1:10" x14ac:dyDescent="0.25">
      <c r="A19">
        <v>7</v>
      </c>
      <c r="B19" s="828" t="str">
        <f>INDEX(分類_出力, (ROW()-5)/2, 0)</f>
        <v>電気・ガス・水道</v>
      </c>
      <c r="C19" s="96">
        <f t="shared" ca="1" si="1"/>
        <v>0</v>
      </c>
      <c r="D19" s="96">
        <f t="shared" ca="1" si="1"/>
        <v>1.0997984196199395</v>
      </c>
      <c r="E19" s="96">
        <f t="shared" ca="1" si="1"/>
        <v>0.50267376014295451</v>
      </c>
      <c r="F19" s="96">
        <f t="shared" ca="1" si="1"/>
        <v>1.602472179762894</v>
      </c>
      <c r="G19" s="96">
        <f t="shared" ca="1" si="1"/>
        <v>0</v>
      </c>
      <c r="H19" s="96">
        <f t="shared" ca="1" si="1"/>
        <v>1.0997984196199395</v>
      </c>
      <c r="I19" s="96">
        <f t="shared" ca="1" si="1"/>
        <v>0.50267376014295451</v>
      </c>
      <c r="J19" s="96">
        <f t="shared" ca="1" si="1"/>
        <v>1.602472179762894</v>
      </c>
    </row>
    <row r="20" spans="1:10" ht="7.5" customHeight="1" x14ac:dyDescent="0.25">
      <c r="B20" s="829"/>
      <c r="C20" s="125">
        <f ca="1">C19</f>
        <v>0</v>
      </c>
      <c r="D20" s="125">
        <f t="shared" ref="D20" ca="1" si="38">D19</f>
        <v>1.0997984196199395</v>
      </c>
      <c r="E20" s="125">
        <f t="shared" ref="E20" ca="1" si="39">E19</f>
        <v>0.50267376014295451</v>
      </c>
      <c r="F20" s="125">
        <f t="shared" ref="F20" ca="1" si="40">F19</f>
        <v>1.602472179762894</v>
      </c>
      <c r="G20" s="125">
        <f t="shared" ref="G20" ca="1" si="41">G19</f>
        <v>0</v>
      </c>
      <c r="H20" s="125">
        <f t="shared" ref="H20" ca="1" si="42">H19</f>
        <v>1.0997984196199395</v>
      </c>
      <c r="I20" s="125">
        <f t="shared" ref="I20" ca="1" si="43">I19</f>
        <v>0.50267376014295451</v>
      </c>
      <c r="J20" s="125">
        <f t="shared" ref="J20" ca="1" si="44">J19</f>
        <v>1.602472179762894</v>
      </c>
    </row>
    <row r="21" spans="1:10" x14ac:dyDescent="0.25">
      <c r="A21">
        <v>8</v>
      </c>
      <c r="B21" s="828" t="str">
        <f>INDEX(分類_出力, (ROW()-5)/2, 0)</f>
        <v>商業</v>
      </c>
      <c r="C21" s="96">
        <f t="shared" ca="1" si="1"/>
        <v>114.73720239792236</v>
      </c>
      <c r="D21" s="96">
        <f t="shared" ca="1" si="1"/>
        <v>27.185180260615851</v>
      </c>
      <c r="E21" s="96">
        <f t="shared" ca="1" si="1"/>
        <v>46.100430678002773</v>
      </c>
      <c r="F21" s="96">
        <f t="shared" ca="1" si="1"/>
        <v>188.02281333654096</v>
      </c>
      <c r="G21" s="96">
        <f t="shared" ca="1" si="1"/>
        <v>109.76525696067905</v>
      </c>
      <c r="H21" s="96">
        <f t="shared" ca="1" si="1"/>
        <v>26.007155782655829</v>
      </c>
      <c r="I21" s="96">
        <f t="shared" ca="1" si="1"/>
        <v>44.102745348622648</v>
      </c>
      <c r="J21" s="96">
        <f t="shared" ca="1" si="1"/>
        <v>179.87515809195753</v>
      </c>
    </row>
    <row r="22" spans="1:10" ht="7.5" customHeight="1" x14ac:dyDescent="0.25">
      <c r="B22" s="829"/>
      <c r="C22" s="125">
        <f ca="1">C21</f>
        <v>114.73720239792236</v>
      </c>
      <c r="D22" s="125">
        <f t="shared" ref="D22" ca="1" si="45">D21</f>
        <v>27.185180260615851</v>
      </c>
      <c r="E22" s="125">
        <f t="shared" ref="E22" ca="1" si="46">E21</f>
        <v>46.100430678002773</v>
      </c>
      <c r="F22" s="125">
        <f t="shared" ref="F22" ca="1" si="47">F21</f>
        <v>188.02281333654096</v>
      </c>
      <c r="G22" s="125">
        <f t="shared" ref="G22" ca="1" si="48">G21</f>
        <v>109.76525696067905</v>
      </c>
      <c r="H22" s="125">
        <f t="shared" ref="H22" ca="1" si="49">H21</f>
        <v>26.007155782655829</v>
      </c>
      <c r="I22" s="125">
        <f t="shared" ref="I22" ca="1" si="50">I21</f>
        <v>44.102745348622648</v>
      </c>
      <c r="J22" s="125">
        <f t="shared" ref="J22" ca="1" si="51">J21</f>
        <v>179.87515809195753</v>
      </c>
    </row>
    <row r="23" spans="1:10" x14ac:dyDescent="0.25">
      <c r="A23">
        <v>9</v>
      </c>
      <c r="B23" s="828" t="str">
        <f>INDEX(分類_出力, (ROW()-5)/2, 0)</f>
        <v>金融・保険・不動産</v>
      </c>
      <c r="C23" s="96">
        <f t="shared" ca="1" si="1"/>
        <v>0</v>
      </c>
      <c r="D23" s="96">
        <f t="shared" ca="1" si="1"/>
        <v>5.1563597639122944</v>
      </c>
      <c r="E23" s="96">
        <f t="shared" ca="1" si="1"/>
        <v>13.95793436129606</v>
      </c>
      <c r="F23" s="96">
        <f t="shared" ca="1" si="1"/>
        <v>19.114294125208353</v>
      </c>
      <c r="G23" s="96">
        <f t="shared" ca="1" si="1"/>
        <v>0</v>
      </c>
      <c r="H23" s="96">
        <f t="shared" ca="1" si="1"/>
        <v>3.6094518347386066</v>
      </c>
      <c r="I23" s="96">
        <f t="shared" ca="1" si="1"/>
        <v>9.7705540529072419</v>
      </c>
      <c r="J23" s="96">
        <f t="shared" ca="1" si="1"/>
        <v>13.380005887645849</v>
      </c>
    </row>
    <row r="24" spans="1:10" ht="7.5" customHeight="1" x14ac:dyDescent="0.25">
      <c r="B24" s="829"/>
      <c r="C24" s="125">
        <f ca="1">C23</f>
        <v>0</v>
      </c>
      <c r="D24" s="125">
        <f t="shared" ref="D24" ca="1" si="52">D23</f>
        <v>5.1563597639122944</v>
      </c>
      <c r="E24" s="125">
        <f t="shared" ref="E24" ca="1" si="53">E23</f>
        <v>13.95793436129606</v>
      </c>
      <c r="F24" s="125">
        <f t="shared" ref="F24" ca="1" si="54">F23</f>
        <v>19.114294125208353</v>
      </c>
      <c r="G24" s="125">
        <f t="shared" ref="G24" ca="1" si="55">G23</f>
        <v>0</v>
      </c>
      <c r="H24" s="125">
        <f t="shared" ref="H24" ca="1" si="56">H23</f>
        <v>3.6094518347386066</v>
      </c>
      <c r="I24" s="125">
        <f t="shared" ref="I24" ca="1" si="57">I23</f>
        <v>9.7705540529072419</v>
      </c>
      <c r="J24" s="125">
        <f t="shared" ref="J24" ca="1" si="58">J23</f>
        <v>13.380005887645849</v>
      </c>
    </row>
    <row r="25" spans="1:10" x14ac:dyDescent="0.25">
      <c r="A25">
        <v>10</v>
      </c>
      <c r="B25" s="828" t="str">
        <f>INDEX(分類_出力, (ROW()-5)/2, 0)</f>
        <v>運輸・情報通信</v>
      </c>
      <c r="C25" s="96">
        <f t="shared" ca="1" si="1"/>
        <v>154.05871372593126</v>
      </c>
      <c r="D25" s="96">
        <f t="shared" ca="1" si="1"/>
        <v>22.477048611304017</v>
      </c>
      <c r="E25" s="96">
        <f t="shared" ca="1" si="1"/>
        <v>9.4994905897973982</v>
      </c>
      <c r="F25" s="96">
        <f t="shared" ca="1" si="1"/>
        <v>186.03525292703267</v>
      </c>
      <c r="G25" s="96">
        <f t="shared" ca="1" si="1"/>
        <v>154.05871372593126</v>
      </c>
      <c r="H25" s="96">
        <f t="shared" ca="1" si="1"/>
        <v>22.477048611304017</v>
      </c>
      <c r="I25" s="96">
        <f t="shared" ca="1" si="1"/>
        <v>9.4994905897973982</v>
      </c>
      <c r="J25" s="96">
        <f t="shared" ca="1" si="1"/>
        <v>186.03525292703267</v>
      </c>
    </row>
    <row r="26" spans="1:10" ht="7.5" customHeight="1" x14ac:dyDescent="0.25">
      <c r="B26" s="829"/>
      <c r="C26" s="125">
        <f ca="1">C25</f>
        <v>154.05871372593126</v>
      </c>
      <c r="D26" s="125">
        <f t="shared" ref="D26" ca="1" si="59">D25</f>
        <v>22.477048611304017</v>
      </c>
      <c r="E26" s="125">
        <f t="shared" ref="E26" ca="1" si="60">E25</f>
        <v>9.4994905897973982</v>
      </c>
      <c r="F26" s="125">
        <f t="shared" ref="F26" ca="1" si="61">F25</f>
        <v>186.03525292703267</v>
      </c>
      <c r="G26" s="125">
        <f t="shared" ref="G26" ca="1" si="62">G25</f>
        <v>154.05871372593126</v>
      </c>
      <c r="H26" s="125">
        <f t="shared" ref="H26" ca="1" si="63">H25</f>
        <v>22.477048611304017</v>
      </c>
      <c r="I26" s="125">
        <f t="shared" ref="I26" ca="1" si="64">I25</f>
        <v>9.4994905897973982</v>
      </c>
      <c r="J26" s="125">
        <f t="shared" ref="J26" ca="1" si="65">J25</f>
        <v>186.03525292703267</v>
      </c>
    </row>
    <row r="27" spans="1:10" x14ac:dyDescent="0.25">
      <c r="A27">
        <v>11</v>
      </c>
      <c r="B27" s="828" t="str">
        <f>INDEX(分類_出力, (ROW()-5)/2, 0)</f>
        <v>公務</v>
      </c>
      <c r="C27" s="96">
        <f t="shared" ca="1" si="1"/>
        <v>0</v>
      </c>
      <c r="D27" s="96">
        <f t="shared" ca="1" si="1"/>
        <v>0</v>
      </c>
      <c r="E27" s="96">
        <f t="shared" ca="1" si="1"/>
        <v>0.10848261337882723</v>
      </c>
      <c r="F27" s="96">
        <f t="shared" ca="1" si="1"/>
        <v>0.10848261337882723</v>
      </c>
      <c r="G27" s="96">
        <f t="shared" ca="1" si="1"/>
        <v>0</v>
      </c>
      <c r="H27" s="96">
        <f t="shared" ca="1" si="1"/>
        <v>0</v>
      </c>
      <c r="I27" s="96">
        <f t="shared" ca="1" si="1"/>
        <v>0.10848261337882723</v>
      </c>
      <c r="J27" s="96">
        <f t="shared" ca="1" si="1"/>
        <v>0.10848261337882723</v>
      </c>
    </row>
    <row r="28" spans="1:10" ht="7.5" customHeight="1" x14ac:dyDescent="0.25">
      <c r="B28" s="829"/>
      <c r="C28" s="125">
        <f ca="1">C27</f>
        <v>0</v>
      </c>
      <c r="D28" s="125">
        <f t="shared" ref="D28" ca="1" si="66">D27</f>
        <v>0</v>
      </c>
      <c r="E28" s="125">
        <f t="shared" ref="E28" ca="1" si="67">E27</f>
        <v>0.10848261337882723</v>
      </c>
      <c r="F28" s="125">
        <f t="shared" ref="F28" ca="1" si="68">F27</f>
        <v>0.10848261337882723</v>
      </c>
      <c r="G28" s="125">
        <f t="shared" ref="G28" ca="1" si="69">G27</f>
        <v>0</v>
      </c>
      <c r="H28" s="125">
        <f t="shared" ref="H28" ca="1" si="70">H27</f>
        <v>0</v>
      </c>
      <c r="I28" s="125">
        <f t="shared" ref="I28" ca="1" si="71">I27</f>
        <v>0.10848261337882723</v>
      </c>
      <c r="J28" s="125">
        <f t="shared" ref="J28" ca="1" si="72">J27</f>
        <v>0.10848261337882723</v>
      </c>
    </row>
    <row r="29" spans="1:10" x14ac:dyDescent="0.25">
      <c r="A29">
        <v>12</v>
      </c>
      <c r="B29" s="828" t="str">
        <f>INDEX(分類_出力, (ROW()-5)/2, 0)</f>
        <v>サービス業</v>
      </c>
      <c r="C29" s="96">
        <f t="shared" ca="1" si="1"/>
        <v>364.73503385802303</v>
      </c>
      <c r="D29" s="96">
        <f t="shared" ca="1" si="1"/>
        <v>54.417163644094927</v>
      </c>
      <c r="E29" s="96">
        <f t="shared" ca="1" si="1"/>
        <v>43.597382795683401</v>
      </c>
      <c r="F29" s="96">
        <f t="shared" ca="1" si="1"/>
        <v>462.74958029780134</v>
      </c>
      <c r="G29" s="96">
        <f t="shared" ca="1" si="1"/>
        <v>335.55623114938123</v>
      </c>
      <c r="H29" s="96">
        <f t="shared" ca="1" si="1"/>
        <v>50.063790552567333</v>
      </c>
      <c r="I29" s="96">
        <f t="shared" ca="1" si="1"/>
        <v>40.109592172028734</v>
      </c>
      <c r="J29" s="96">
        <f t="shared" ca="1" si="1"/>
        <v>425.72961387397731</v>
      </c>
    </row>
    <row r="30" spans="1:10" ht="7.5" customHeight="1" x14ac:dyDescent="0.25">
      <c r="B30" s="829"/>
      <c r="C30" s="125">
        <f ca="1">C29</f>
        <v>364.73503385802303</v>
      </c>
      <c r="D30" s="125">
        <f t="shared" ref="D30" ca="1" si="73">D29</f>
        <v>54.417163644094927</v>
      </c>
      <c r="E30" s="125">
        <f t="shared" ref="E30" ca="1" si="74">E29</f>
        <v>43.597382795683401</v>
      </c>
      <c r="F30" s="125">
        <f t="shared" ref="F30" ca="1" si="75">F29</f>
        <v>462.74958029780134</v>
      </c>
      <c r="G30" s="125">
        <f t="shared" ref="G30" ca="1" si="76">G29</f>
        <v>335.55623114938123</v>
      </c>
      <c r="H30" s="125">
        <f t="shared" ref="H30" ca="1" si="77">H29</f>
        <v>50.063790552567333</v>
      </c>
      <c r="I30" s="125">
        <f t="shared" ref="I30" ca="1" si="78">I29</f>
        <v>40.109592172028734</v>
      </c>
      <c r="J30" s="125">
        <f t="shared" ref="J30" ca="1" si="79">J29</f>
        <v>425.72961387397731</v>
      </c>
    </row>
    <row r="31" spans="1:10" x14ac:dyDescent="0.25">
      <c r="A31">
        <v>13</v>
      </c>
      <c r="B31" s="828" t="str">
        <f>INDEX(分類_出力, (ROW()-5)/2, 0)</f>
        <v>分類不明</v>
      </c>
      <c r="C31" s="96">
        <f t="shared" ca="1" si="1"/>
        <v>0</v>
      </c>
      <c r="D31" s="96">
        <f t="shared" ca="1" si="1"/>
        <v>0</v>
      </c>
      <c r="E31" s="96">
        <f t="shared" ca="1" si="1"/>
        <v>0</v>
      </c>
      <c r="F31" s="96">
        <f t="shared" ca="1" si="1"/>
        <v>0</v>
      </c>
      <c r="G31" s="96">
        <f t="shared" ca="1" si="1"/>
        <v>0</v>
      </c>
      <c r="H31" s="96">
        <f t="shared" ca="1" si="1"/>
        <v>0</v>
      </c>
      <c r="I31" s="96">
        <f t="shared" ca="1" si="1"/>
        <v>0</v>
      </c>
      <c r="J31" s="96">
        <f t="shared" ca="1" si="1"/>
        <v>0</v>
      </c>
    </row>
    <row r="32" spans="1:10" ht="7.5" customHeight="1" x14ac:dyDescent="0.25">
      <c r="B32" s="829"/>
      <c r="C32" s="125">
        <f ca="1">C31</f>
        <v>0</v>
      </c>
      <c r="D32" s="125">
        <f t="shared" ref="D32" ca="1" si="80">D31</f>
        <v>0</v>
      </c>
      <c r="E32" s="125">
        <f t="shared" ref="E32" ca="1" si="81">E31</f>
        <v>0</v>
      </c>
      <c r="F32" s="125">
        <f t="shared" ref="F32" ca="1" si="82">F31</f>
        <v>0</v>
      </c>
      <c r="G32" s="125">
        <f t="shared" ref="G32" ca="1" si="83">G31</f>
        <v>0</v>
      </c>
      <c r="H32" s="125">
        <f t="shared" ref="H32" ca="1" si="84">H31</f>
        <v>0</v>
      </c>
      <c r="I32" s="125">
        <f t="shared" ref="I32" ca="1" si="85">I31</f>
        <v>0</v>
      </c>
      <c r="J32" s="125">
        <f t="shared" ref="J32" ca="1" si="86">J31</f>
        <v>0</v>
      </c>
    </row>
    <row r="33" spans="1:10" hidden="1" x14ac:dyDescent="0.25">
      <c r="A33">
        <v>14</v>
      </c>
      <c r="B33" s="828" t="str">
        <f>INDEX(分類_出力, (ROW()-5)/2, 0)</f>
        <v>-</v>
      </c>
      <c r="C33" s="96" t="e">
        <f t="shared" ca="1" si="1"/>
        <v>#DIV/0!</v>
      </c>
      <c r="D33" s="96" t="e">
        <f t="shared" ca="1" si="1"/>
        <v>#DIV/0!</v>
      </c>
      <c r="E33" s="96" t="e">
        <f t="shared" ca="1" si="1"/>
        <v>#DIV/0!</v>
      </c>
      <c r="F33" s="96" t="e">
        <f t="shared" ca="1" si="1"/>
        <v>#DIV/0!</v>
      </c>
      <c r="G33" s="96" t="e">
        <f t="shared" ca="1" si="1"/>
        <v>#DIV/0!</v>
      </c>
      <c r="H33" s="96" t="e">
        <f t="shared" ca="1" si="1"/>
        <v>#DIV/0!</v>
      </c>
      <c r="I33" s="96" t="e">
        <f t="shared" ca="1" si="1"/>
        <v>#DIV/0!</v>
      </c>
      <c r="J33" s="96" t="e">
        <f t="shared" ca="1" si="1"/>
        <v>#DIV/0!</v>
      </c>
    </row>
    <row r="34" spans="1:10" ht="7.5" hidden="1" customHeight="1" x14ac:dyDescent="0.25">
      <c r="B34" s="829"/>
      <c r="C34" s="125" t="e">
        <f ca="1">C33</f>
        <v>#DIV/0!</v>
      </c>
      <c r="D34" s="125" t="e">
        <f t="shared" ref="D34:J34" ca="1" si="87">D33</f>
        <v>#DIV/0!</v>
      </c>
      <c r="E34" s="125" t="e">
        <f t="shared" ca="1" si="87"/>
        <v>#DIV/0!</v>
      </c>
      <c r="F34" s="125" t="e">
        <f t="shared" ca="1" si="87"/>
        <v>#DIV/0!</v>
      </c>
      <c r="G34" s="125" t="e">
        <f t="shared" ca="1" si="87"/>
        <v>#DIV/0!</v>
      </c>
      <c r="H34" s="125" t="e">
        <f t="shared" ca="1" si="87"/>
        <v>#DIV/0!</v>
      </c>
      <c r="I34" s="125" t="e">
        <f t="shared" ca="1" si="87"/>
        <v>#DIV/0!</v>
      </c>
      <c r="J34" s="125" t="e">
        <f t="shared" ca="1" si="87"/>
        <v>#DIV/0!</v>
      </c>
    </row>
    <row r="35" spans="1:10" hidden="1" x14ac:dyDescent="0.25">
      <c r="A35">
        <v>15</v>
      </c>
      <c r="B35" s="828" t="str">
        <f>INDEX(分類_出力, (ROW()-5)/2, 0)</f>
        <v>-</v>
      </c>
      <c r="C35" s="96" t="e">
        <f t="shared" ref="C35:J55" ca="1" si="88">VLOOKUP($B35, 波及効果表, C$2, FALSE)</f>
        <v>#DIV/0!</v>
      </c>
      <c r="D35" s="96" t="e">
        <f t="shared" ca="1" si="88"/>
        <v>#DIV/0!</v>
      </c>
      <c r="E35" s="96" t="e">
        <f t="shared" ca="1" si="88"/>
        <v>#DIV/0!</v>
      </c>
      <c r="F35" s="96" t="e">
        <f t="shared" ca="1" si="88"/>
        <v>#DIV/0!</v>
      </c>
      <c r="G35" s="96" t="e">
        <f t="shared" ca="1" si="88"/>
        <v>#DIV/0!</v>
      </c>
      <c r="H35" s="96" t="e">
        <f t="shared" ca="1" si="88"/>
        <v>#DIV/0!</v>
      </c>
      <c r="I35" s="96" t="e">
        <f t="shared" ca="1" si="88"/>
        <v>#DIV/0!</v>
      </c>
      <c r="J35" s="96" t="e">
        <f t="shared" ca="1" si="88"/>
        <v>#DIV/0!</v>
      </c>
    </row>
    <row r="36" spans="1:10" ht="7.5" hidden="1" customHeight="1" x14ac:dyDescent="0.25">
      <c r="B36" s="829"/>
      <c r="C36" s="125" t="e">
        <f ca="1">C35</f>
        <v>#DIV/0!</v>
      </c>
      <c r="D36" s="125" t="e">
        <f t="shared" ref="D36:J36" ca="1" si="89">D35</f>
        <v>#DIV/0!</v>
      </c>
      <c r="E36" s="125" t="e">
        <f t="shared" ca="1" si="89"/>
        <v>#DIV/0!</v>
      </c>
      <c r="F36" s="125" t="e">
        <f t="shared" ca="1" si="89"/>
        <v>#DIV/0!</v>
      </c>
      <c r="G36" s="125" t="e">
        <f t="shared" ca="1" si="89"/>
        <v>#DIV/0!</v>
      </c>
      <c r="H36" s="125" t="e">
        <f t="shared" ca="1" si="89"/>
        <v>#DIV/0!</v>
      </c>
      <c r="I36" s="125" t="e">
        <f t="shared" ca="1" si="89"/>
        <v>#DIV/0!</v>
      </c>
      <c r="J36" s="125" t="e">
        <f t="shared" ca="1" si="89"/>
        <v>#DIV/0!</v>
      </c>
    </row>
    <row r="37" spans="1:10" hidden="1" x14ac:dyDescent="0.25">
      <c r="A37">
        <v>16</v>
      </c>
      <c r="B37" s="828" t="str">
        <f>INDEX(分類_出力, (ROW()-5)/2, 0)</f>
        <v>-</v>
      </c>
      <c r="C37" s="96" t="e">
        <f t="shared" ca="1" si="88"/>
        <v>#DIV/0!</v>
      </c>
      <c r="D37" s="96" t="e">
        <f t="shared" ca="1" si="88"/>
        <v>#DIV/0!</v>
      </c>
      <c r="E37" s="96" t="e">
        <f t="shared" ca="1" si="88"/>
        <v>#DIV/0!</v>
      </c>
      <c r="F37" s="96" t="e">
        <f t="shared" ca="1" si="88"/>
        <v>#DIV/0!</v>
      </c>
      <c r="G37" s="96" t="e">
        <f t="shared" ca="1" si="88"/>
        <v>#DIV/0!</v>
      </c>
      <c r="H37" s="96" t="e">
        <f t="shared" ca="1" si="88"/>
        <v>#DIV/0!</v>
      </c>
      <c r="I37" s="96" t="e">
        <f t="shared" ca="1" si="88"/>
        <v>#DIV/0!</v>
      </c>
      <c r="J37" s="96" t="e">
        <f t="shared" ca="1" si="88"/>
        <v>#DIV/0!</v>
      </c>
    </row>
    <row r="38" spans="1:10" ht="7.5" hidden="1" customHeight="1" x14ac:dyDescent="0.25">
      <c r="B38" s="829"/>
      <c r="C38" s="125" t="e">
        <f ca="1">C37</f>
        <v>#DIV/0!</v>
      </c>
      <c r="D38" s="125" t="e">
        <f t="shared" ref="D38:J38" ca="1" si="90">D37</f>
        <v>#DIV/0!</v>
      </c>
      <c r="E38" s="125" t="e">
        <f t="shared" ca="1" si="90"/>
        <v>#DIV/0!</v>
      </c>
      <c r="F38" s="125" t="e">
        <f t="shared" ca="1" si="90"/>
        <v>#DIV/0!</v>
      </c>
      <c r="G38" s="125" t="e">
        <f t="shared" ca="1" si="90"/>
        <v>#DIV/0!</v>
      </c>
      <c r="H38" s="125" t="e">
        <f t="shared" ca="1" si="90"/>
        <v>#DIV/0!</v>
      </c>
      <c r="I38" s="125" t="e">
        <f t="shared" ca="1" si="90"/>
        <v>#DIV/0!</v>
      </c>
      <c r="J38" s="125" t="e">
        <f t="shared" ca="1" si="90"/>
        <v>#DIV/0!</v>
      </c>
    </row>
    <row r="39" spans="1:10" hidden="1" x14ac:dyDescent="0.25">
      <c r="A39">
        <v>17</v>
      </c>
      <c r="B39" s="828" t="str">
        <f>INDEX(分類_出力, (ROW()-5)/2, 0)</f>
        <v>-</v>
      </c>
      <c r="C39" s="96" t="e">
        <f t="shared" ca="1" si="88"/>
        <v>#DIV/0!</v>
      </c>
      <c r="D39" s="96" t="e">
        <f t="shared" ca="1" si="88"/>
        <v>#DIV/0!</v>
      </c>
      <c r="E39" s="96" t="e">
        <f t="shared" ca="1" si="88"/>
        <v>#DIV/0!</v>
      </c>
      <c r="F39" s="96" t="e">
        <f t="shared" ca="1" si="88"/>
        <v>#DIV/0!</v>
      </c>
      <c r="G39" s="96" t="e">
        <f t="shared" ca="1" si="88"/>
        <v>#DIV/0!</v>
      </c>
      <c r="H39" s="96" t="e">
        <f t="shared" ca="1" si="88"/>
        <v>#DIV/0!</v>
      </c>
      <c r="I39" s="96" t="e">
        <f t="shared" ca="1" si="88"/>
        <v>#DIV/0!</v>
      </c>
      <c r="J39" s="96" t="e">
        <f t="shared" ca="1" si="88"/>
        <v>#DIV/0!</v>
      </c>
    </row>
    <row r="40" spans="1:10" ht="7.5" hidden="1" customHeight="1" x14ac:dyDescent="0.25">
      <c r="B40" s="829"/>
      <c r="C40" s="125" t="e">
        <f ca="1">C39</f>
        <v>#DIV/0!</v>
      </c>
      <c r="D40" s="125" t="e">
        <f t="shared" ref="D40:J40" ca="1" si="91">D39</f>
        <v>#DIV/0!</v>
      </c>
      <c r="E40" s="125" t="e">
        <f t="shared" ca="1" si="91"/>
        <v>#DIV/0!</v>
      </c>
      <c r="F40" s="125" t="e">
        <f t="shared" ca="1" si="91"/>
        <v>#DIV/0!</v>
      </c>
      <c r="G40" s="125" t="e">
        <f t="shared" ca="1" si="91"/>
        <v>#DIV/0!</v>
      </c>
      <c r="H40" s="125" t="e">
        <f t="shared" ca="1" si="91"/>
        <v>#DIV/0!</v>
      </c>
      <c r="I40" s="125" t="e">
        <f t="shared" ca="1" si="91"/>
        <v>#DIV/0!</v>
      </c>
      <c r="J40" s="125" t="e">
        <f t="shared" ca="1" si="91"/>
        <v>#DIV/0!</v>
      </c>
    </row>
    <row r="41" spans="1:10" hidden="1" x14ac:dyDescent="0.25">
      <c r="A41">
        <v>18</v>
      </c>
      <c r="B41" s="828" t="str">
        <f>INDEX(分類_出力, (ROW()-5)/2, 0)</f>
        <v>-</v>
      </c>
      <c r="C41" s="96" t="e">
        <f t="shared" ca="1" si="88"/>
        <v>#DIV/0!</v>
      </c>
      <c r="D41" s="96" t="e">
        <f t="shared" ca="1" si="88"/>
        <v>#DIV/0!</v>
      </c>
      <c r="E41" s="96" t="e">
        <f t="shared" ca="1" si="88"/>
        <v>#DIV/0!</v>
      </c>
      <c r="F41" s="96" t="e">
        <f t="shared" ca="1" si="88"/>
        <v>#DIV/0!</v>
      </c>
      <c r="G41" s="96" t="e">
        <f t="shared" ca="1" si="88"/>
        <v>#DIV/0!</v>
      </c>
      <c r="H41" s="96" t="e">
        <f t="shared" ca="1" si="88"/>
        <v>#DIV/0!</v>
      </c>
      <c r="I41" s="96" t="e">
        <f t="shared" ca="1" si="88"/>
        <v>#DIV/0!</v>
      </c>
      <c r="J41" s="96" t="e">
        <f t="shared" ca="1" si="88"/>
        <v>#DIV/0!</v>
      </c>
    </row>
    <row r="42" spans="1:10" ht="7.5" hidden="1" customHeight="1" x14ac:dyDescent="0.25">
      <c r="B42" s="834"/>
      <c r="C42" s="125" t="e">
        <f ca="1">C41</f>
        <v>#DIV/0!</v>
      </c>
      <c r="D42" s="125" t="e">
        <f t="shared" ref="D42:J42" ca="1" si="92">D41</f>
        <v>#DIV/0!</v>
      </c>
      <c r="E42" s="125" t="e">
        <f t="shared" ca="1" si="92"/>
        <v>#DIV/0!</v>
      </c>
      <c r="F42" s="125" t="e">
        <f t="shared" ca="1" si="92"/>
        <v>#DIV/0!</v>
      </c>
      <c r="G42" s="125" t="e">
        <f t="shared" ca="1" si="92"/>
        <v>#DIV/0!</v>
      </c>
      <c r="H42" s="125" t="e">
        <f t="shared" ca="1" si="92"/>
        <v>#DIV/0!</v>
      </c>
      <c r="I42" s="125" t="e">
        <f t="shared" ca="1" si="92"/>
        <v>#DIV/0!</v>
      </c>
      <c r="J42" s="125" t="e">
        <f t="shared" ca="1" si="92"/>
        <v>#DIV/0!</v>
      </c>
    </row>
    <row r="43" spans="1:10" hidden="1" x14ac:dyDescent="0.25">
      <c r="A43">
        <v>19</v>
      </c>
      <c r="B43" s="828" t="str">
        <f>INDEX(分類_出力, (ROW()-5)/2, 0)</f>
        <v>-</v>
      </c>
      <c r="C43" s="96" t="e">
        <f t="shared" ca="1" si="88"/>
        <v>#DIV/0!</v>
      </c>
      <c r="D43" s="96" t="e">
        <f t="shared" ca="1" si="88"/>
        <v>#DIV/0!</v>
      </c>
      <c r="E43" s="96" t="e">
        <f t="shared" ca="1" si="88"/>
        <v>#DIV/0!</v>
      </c>
      <c r="F43" s="96" t="e">
        <f t="shared" ca="1" si="88"/>
        <v>#DIV/0!</v>
      </c>
      <c r="G43" s="96" t="e">
        <f t="shared" ca="1" si="88"/>
        <v>#DIV/0!</v>
      </c>
      <c r="H43" s="96" t="e">
        <f t="shared" ca="1" si="88"/>
        <v>#DIV/0!</v>
      </c>
      <c r="I43" s="96" t="e">
        <f t="shared" ca="1" si="88"/>
        <v>#DIV/0!</v>
      </c>
      <c r="J43" s="96" t="e">
        <f t="shared" ca="1" si="88"/>
        <v>#DIV/0!</v>
      </c>
    </row>
    <row r="44" spans="1:10" ht="7.5" hidden="1" customHeight="1" x14ac:dyDescent="0.25">
      <c r="B44" s="829"/>
      <c r="C44" s="125" t="e">
        <f ca="1">C43</f>
        <v>#DIV/0!</v>
      </c>
      <c r="D44" s="125" t="e">
        <f t="shared" ref="D44:J44" ca="1" si="93">D43</f>
        <v>#DIV/0!</v>
      </c>
      <c r="E44" s="125" t="e">
        <f t="shared" ca="1" si="93"/>
        <v>#DIV/0!</v>
      </c>
      <c r="F44" s="125" t="e">
        <f t="shared" ca="1" si="93"/>
        <v>#DIV/0!</v>
      </c>
      <c r="G44" s="125" t="e">
        <f t="shared" ca="1" si="93"/>
        <v>#DIV/0!</v>
      </c>
      <c r="H44" s="125" t="e">
        <f t="shared" ca="1" si="93"/>
        <v>#DIV/0!</v>
      </c>
      <c r="I44" s="125" t="e">
        <f t="shared" ca="1" si="93"/>
        <v>#DIV/0!</v>
      </c>
      <c r="J44" s="125" t="e">
        <f t="shared" ca="1" si="93"/>
        <v>#DIV/0!</v>
      </c>
    </row>
    <row r="45" spans="1:10" hidden="1" x14ac:dyDescent="0.25">
      <c r="A45">
        <v>20</v>
      </c>
      <c r="B45" s="828" t="str">
        <f>INDEX(分類_出力, (ROW()-5)/2, 0)</f>
        <v>-</v>
      </c>
      <c r="C45" s="96" t="e">
        <f t="shared" ca="1" si="88"/>
        <v>#DIV/0!</v>
      </c>
      <c r="D45" s="96" t="e">
        <f t="shared" ca="1" si="88"/>
        <v>#DIV/0!</v>
      </c>
      <c r="E45" s="96" t="e">
        <f t="shared" ca="1" si="88"/>
        <v>#DIV/0!</v>
      </c>
      <c r="F45" s="96" t="e">
        <f t="shared" ca="1" si="88"/>
        <v>#DIV/0!</v>
      </c>
      <c r="G45" s="96" t="e">
        <f t="shared" ca="1" si="88"/>
        <v>#DIV/0!</v>
      </c>
      <c r="H45" s="96" t="e">
        <f t="shared" ca="1" si="88"/>
        <v>#DIV/0!</v>
      </c>
      <c r="I45" s="96" t="e">
        <f t="shared" ca="1" si="88"/>
        <v>#DIV/0!</v>
      </c>
      <c r="J45" s="96" t="e">
        <f t="shared" ca="1" si="88"/>
        <v>#DIV/0!</v>
      </c>
    </row>
    <row r="46" spans="1:10" ht="7.5" hidden="1" customHeight="1" x14ac:dyDescent="0.25">
      <c r="B46" s="829"/>
      <c r="C46" s="125" t="e">
        <f ca="1">C45</f>
        <v>#DIV/0!</v>
      </c>
      <c r="D46" s="125" t="e">
        <f t="shared" ref="D46:J46" ca="1" si="94">D45</f>
        <v>#DIV/0!</v>
      </c>
      <c r="E46" s="125" t="e">
        <f t="shared" ca="1" si="94"/>
        <v>#DIV/0!</v>
      </c>
      <c r="F46" s="125" t="e">
        <f t="shared" ca="1" si="94"/>
        <v>#DIV/0!</v>
      </c>
      <c r="G46" s="125" t="e">
        <f t="shared" ca="1" si="94"/>
        <v>#DIV/0!</v>
      </c>
      <c r="H46" s="125" t="e">
        <f t="shared" ca="1" si="94"/>
        <v>#DIV/0!</v>
      </c>
      <c r="I46" s="125" t="e">
        <f t="shared" ca="1" si="94"/>
        <v>#DIV/0!</v>
      </c>
      <c r="J46" s="125" t="e">
        <f t="shared" ca="1" si="94"/>
        <v>#DIV/0!</v>
      </c>
    </row>
    <row r="47" spans="1:10" hidden="1" x14ac:dyDescent="0.25">
      <c r="A47">
        <v>21</v>
      </c>
      <c r="B47" s="828" t="str">
        <f>INDEX(分類_出力, (ROW()-5)/2, 0)</f>
        <v>-</v>
      </c>
      <c r="C47" s="96" t="e">
        <f t="shared" ca="1" si="88"/>
        <v>#DIV/0!</v>
      </c>
      <c r="D47" s="96" t="e">
        <f t="shared" ca="1" si="88"/>
        <v>#DIV/0!</v>
      </c>
      <c r="E47" s="96" t="e">
        <f t="shared" ca="1" si="88"/>
        <v>#DIV/0!</v>
      </c>
      <c r="F47" s="96" t="e">
        <f t="shared" ca="1" si="88"/>
        <v>#DIV/0!</v>
      </c>
      <c r="G47" s="96" t="e">
        <f t="shared" ca="1" si="88"/>
        <v>#DIV/0!</v>
      </c>
      <c r="H47" s="96" t="e">
        <f t="shared" ca="1" si="88"/>
        <v>#DIV/0!</v>
      </c>
      <c r="I47" s="96" t="e">
        <f t="shared" ca="1" si="88"/>
        <v>#DIV/0!</v>
      </c>
      <c r="J47" s="96" t="e">
        <f t="shared" ca="1" si="88"/>
        <v>#DIV/0!</v>
      </c>
    </row>
    <row r="48" spans="1:10" ht="7.5" hidden="1" customHeight="1" x14ac:dyDescent="0.25">
      <c r="B48" s="829"/>
      <c r="C48" s="125" t="e">
        <f ca="1">C47</f>
        <v>#DIV/0!</v>
      </c>
      <c r="D48" s="125" t="e">
        <f t="shared" ref="D48:J48" ca="1" si="95">D47</f>
        <v>#DIV/0!</v>
      </c>
      <c r="E48" s="125" t="e">
        <f t="shared" ca="1" si="95"/>
        <v>#DIV/0!</v>
      </c>
      <c r="F48" s="125" t="e">
        <f t="shared" ca="1" si="95"/>
        <v>#DIV/0!</v>
      </c>
      <c r="G48" s="125" t="e">
        <f t="shared" ca="1" si="95"/>
        <v>#DIV/0!</v>
      </c>
      <c r="H48" s="125" t="e">
        <f t="shared" ca="1" si="95"/>
        <v>#DIV/0!</v>
      </c>
      <c r="I48" s="125" t="e">
        <f t="shared" ca="1" si="95"/>
        <v>#DIV/0!</v>
      </c>
      <c r="J48" s="125" t="e">
        <f t="shared" ca="1" si="95"/>
        <v>#DIV/0!</v>
      </c>
    </row>
    <row r="49" spans="1:10" hidden="1" x14ac:dyDescent="0.25">
      <c r="A49">
        <v>22</v>
      </c>
      <c r="B49" s="828" t="str">
        <f>INDEX(分類_出力, (ROW()-5)/2, 0)</f>
        <v>-</v>
      </c>
      <c r="C49" s="96" t="e">
        <f t="shared" ca="1" si="88"/>
        <v>#DIV/0!</v>
      </c>
      <c r="D49" s="96" t="e">
        <f t="shared" ca="1" si="88"/>
        <v>#DIV/0!</v>
      </c>
      <c r="E49" s="96" t="e">
        <f t="shared" ca="1" si="88"/>
        <v>#DIV/0!</v>
      </c>
      <c r="F49" s="96" t="e">
        <f t="shared" ca="1" si="88"/>
        <v>#DIV/0!</v>
      </c>
      <c r="G49" s="96" t="e">
        <f t="shared" ca="1" si="88"/>
        <v>#DIV/0!</v>
      </c>
      <c r="H49" s="96" t="e">
        <f t="shared" ca="1" si="88"/>
        <v>#DIV/0!</v>
      </c>
      <c r="I49" s="96" t="e">
        <f t="shared" ca="1" si="88"/>
        <v>#DIV/0!</v>
      </c>
      <c r="J49" s="96" t="e">
        <f t="shared" ca="1" si="88"/>
        <v>#DIV/0!</v>
      </c>
    </row>
    <row r="50" spans="1:10" ht="7.5" hidden="1" customHeight="1" x14ac:dyDescent="0.25">
      <c r="B50" s="829"/>
      <c r="C50" s="125" t="e">
        <f ca="1">C49</f>
        <v>#DIV/0!</v>
      </c>
      <c r="D50" s="125" t="e">
        <f t="shared" ref="D50:J50" ca="1" si="96">D49</f>
        <v>#DIV/0!</v>
      </c>
      <c r="E50" s="125" t="e">
        <f t="shared" ca="1" si="96"/>
        <v>#DIV/0!</v>
      </c>
      <c r="F50" s="125" t="e">
        <f t="shared" ca="1" si="96"/>
        <v>#DIV/0!</v>
      </c>
      <c r="G50" s="125" t="e">
        <f t="shared" ca="1" si="96"/>
        <v>#DIV/0!</v>
      </c>
      <c r="H50" s="125" t="e">
        <f t="shared" ca="1" si="96"/>
        <v>#DIV/0!</v>
      </c>
      <c r="I50" s="125" t="e">
        <f t="shared" ca="1" si="96"/>
        <v>#DIV/0!</v>
      </c>
      <c r="J50" s="125" t="e">
        <f t="shared" ca="1" si="96"/>
        <v>#DIV/0!</v>
      </c>
    </row>
    <row r="51" spans="1:10" hidden="1" x14ac:dyDescent="0.25">
      <c r="A51">
        <v>23</v>
      </c>
      <c r="B51" s="828" t="str">
        <f>INDEX(分類_出力, (ROW()-5)/2, 0)</f>
        <v>-</v>
      </c>
      <c r="C51" s="96" t="e">
        <f t="shared" ca="1" si="88"/>
        <v>#DIV/0!</v>
      </c>
      <c r="D51" s="96" t="e">
        <f t="shared" ca="1" si="88"/>
        <v>#DIV/0!</v>
      </c>
      <c r="E51" s="96" t="e">
        <f t="shared" ca="1" si="88"/>
        <v>#DIV/0!</v>
      </c>
      <c r="F51" s="96" t="e">
        <f t="shared" ca="1" si="88"/>
        <v>#DIV/0!</v>
      </c>
      <c r="G51" s="96" t="e">
        <f t="shared" ca="1" si="88"/>
        <v>#DIV/0!</v>
      </c>
      <c r="H51" s="96" t="e">
        <f t="shared" ca="1" si="88"/>
        <v>#DIV/0!</v>
      </c>
      <c r="I51" s="96" t="e">
        <f t="shared" ca="1" si="88"/>
        <v>#DIV/0!</v>
      </c>
      <c r="J51" s="96" t="e">
        <f t="shared" ca="1" si="88"/>
        <v>#DIV/0!</v>
      </c>
    </row>
    <row r="52" spans="1:10" ht="7.5" hidden="1" customHeight="1" x14ac:dyDescent="0.25">
      <c r="B52" s="829"/>
      <c r="C52" s="125" t="e">
        <f ca="1">C51</f>
        <v>#DIV/0!</v>
      </c>
      <c r="D52" s="125" t="e">
        <f t="shared" ref="D52:J52" ca="1" si="97">D51</f>
        <v>#DIV/0!</v>
      </c>
      <c r="E52" s="125" t="e">
        <f t="shared" ca="1" si="97"/>
        <v>#DIV/0!</v>
      </c>
      <c r="F52" s="125" t="e">
        <f t="shared" ca="1" si="97"/>
        <v>#DIV/0!</v>
      </c>
      <c r="G52" s="125" t="e">
        <f t="shared" ca="1" si="97"/>
        <v>#DIV/0!</v>
      </c>
      <c r="H52" s="125" t="e">
        <f t="shared" ca="1" si="97"/>
        <v>#DIV/0!</v>
      </c>
      <c r="I52" s="125" t="e">
        <f t="shared" ca="1" si="97"/>
        <v>#DIV/0!</v>
      </c>
      <c r="J52" s="125" t="e">
        <f t="shared" ca="1" si="97"/>
        <v>#DIV/0!</v>
      </c>
    </row>
    <row r="53" spans="1:10" hidden="1" x14ac:dyDescent="0.25">
      <c r="A53">
        <v>24</v>
      </c>
      <c r="B53" s="828" t="str">
        <f>INDEX(分類_出力, (ROW()-5)/2, 0)</f>
        <v>-</v>
      </c>
      <c r="C53" s="96" t="e">
        <f t="shared" ca="1" si="88"/>
        <v>#DIV/0!</v>
      </c>
      <c r="D53" s="96" t="e">
        <f t="shared" ca="1" si="88"/>
        <v>#DIV/0!</v>
      </c>
      <c r="E53" s="96" t="e">
        <f t="shared" ca="1" si="88"/>
        <v>#DIV/0!</v>
      </c>
      <c r="F53" s="96" t="e">
        <f t="shared" ca="1" si="88"/>
        <v>#DIV/0!</v>
      </c>
      <c r="G53" s="96" t="e">
        <f t="shared" ca="1" si="88"/>
        <v>#DIV/0!</v>
      </c>
      <c r="H53" s="96" t="e">
        <f t="shared" ca="1" si="88"/>
        <v>#DIV/0!</v>
      </c>
      <c r="I53" s="96" t="e">
        <f t="shared" ca="1" si="88"/>
        <v>#DIV/0!</v>
      </c>
      <c r="J53" s="96" t="e">
        <f t="shared" ca="1" si="88"/>
        <v>#DIV/0!</v>
      </c>
    </row>
    <row r="54" spans="1:10" ht="7.5" hidden="1" customHeight="1" x14ac:dyDescent="0.25">
      <c r="B54" s="829"/>
      <c r="C54" s="125" t="e">
        <f ca="1">C53</f>
        <v>#DIV/0!</v>
      </c>
      <c r="D54" s="125" t="e">
        <f t="shared" ref="D54:J54" ca="1" si="98">D53</f>
        <v>#DIV/0!</v>
      </c>
      <c r="E54" s="125" t="e">
        <f t="shared" ca="1" si="98"/>
        <v>#DIV/0!</v>
      </c>
      <c r="F54" s="125" t="e">
        <f t="shared" ca="1" si="98"/>
        <v>#DIV/0!</v>
      </c>
      <c r="G54" s="125" t="e">
        <f t="shared" ca="1" si="98"/>
        <v>#DIV/0!</v>
      </c>
      <c r="H54" s="125" t="e">
        <f t="shared" ca="1" si="98"/>
        <v>#DIV/0!</v>
      </c>
      <c r="I54" s="125" t="e">
        <f t="shared" ca="1" si="98"/>
        <v>#DIV/0!</v>
      </c>
      <c r="J54" s="125" t="e">
        <f t="shared" ca="1" si="98"/>
        <v>#DIV/0!</v>
      </c>
    </row>
    <row r="55" spans="1:10" hidden="1" x14ac:dyDescent="0.25">
      <c r="A55">
        <v>25</v>
      </c>
      <c r="B55" s="828" t="str">
        <f>INDEX(分類_出力, (ROW()-5)/2, 0)</f>
        <v>-</v>
      </c>
      <c r="C55" s="96" t="e">
        <f t="shared" ca="1" si="88"/>
        <v>#DIV/0!</v>
      </c>
      <c r="D55" s="96" t="e">
        <f t="shared" ca="1" si="88"/>
        <v>#DIV/0!</v>
      </c>
      <c r="E55" s="96" t="e">
        <f t="shared" ca="1" si="88"/>
        <v>#DIV/0!</v>
      </c>
      <c r="F55" s="96" t="e">
        <f t="shared" ca="1" si="88"/>
        <v>#DIV/0!</v>
      </c>
      <c r="G55" s="96" t="e">
        <f t="shared" ca="1" si="88"/>
        <v>#DIV/0!</v>
      </c>
      <c r="H55" s="96" t="e">
        <f t="shared" ca="1" si="88"/>
        <v>#DIV/0!</v>
      </c>
      <c r="I55" s="96" t="e">
        <f t="shared" ca="1" si="88"/>
        <v>#DIV/0!</v>
      </c>
      <c r="J55" s="96" t="e">
        <f t="shared" ca="1" si="88"/>
        <v>#DIV/0!</v>
      </c>
    </row>
    <row r="56" spans="1:10" ht="7.5" hidden="1" customHeight="1" x14ac:dyDescent="0.25">
      <c r="B56" s="829"/>
      <c r="C56" s="125" t="e">
        <f ca="1">C55</f>
        <v>#DIV/0!</v>
      </c>
      <c r="D56" s="125" t="e">
        <f t="shared" ref="D56:J56" ca="1" si="99">D55</f>
        <v>#DIV/0!</v>
      </c>
      <c r="E56" s="125" t="e">
        <f t="shared" ca="1" si="99"/>
        <v>#DIV/0!</v>
      </c>
      <c r="F56" s="125" t="e">
        <f t="shared" ca="1" si="99"/>
        <v>#DIV/0!</v>
      </c>
      <c r="G56" s="125" t="e">
        <f t="shared" ca="1" si="99"/>
        <v>#DIV/0!</v>
      </c>
      <c r="H56" s="125" t="e">
        <f t="shared" ca="1" si="99"/>
        <v>#DIV/0!</v>
      </c>
      <c r="I56" s="125" t="e">
        <f t="shared" ca="1" si="99"/>
        <v>#DIV/0!</v>
      </c>
      <c r="J56" s="125" t="e">
        <f t="shared" ca="1" si="99"/>
        <v>#DIV/0!</v>
      </c>
    </row>
    <row r="57" spans="1:10" hidden="1" x14ac:dyDescent="0.25">
      <c r="A57">
        <v>26</v>
      </c>
      <c r="B57" s="828" t="str">
        <f>INDEX(分類_出力, (ROW()-5)/2, 0)</f>
        <v>-</v>
      </c>
      <c r="C57" s="96" t="e">
        <f t="shared" ref="C57:J81" ca="1" si="100">VLOOKUP($B57, 波及効果表, C$2, FALSE)</f>
        <v>#DIV/0!</v>
      </c>
      <c r="D57" s="96" t="e">
        <f t="shared" ca="1" si="100"/>
        <v>#DIV/0!</v>
      </c>
      <c r="E57" s="96" t="e">
        <f t="shared" ca="1" si="100"/>
        <v>#DIV/0!</v>
      </c>
      <c r="F57" s="96" t="e">
        <f t="shared" ca="1" si="100"/>
        <v>#DIV/0!</v>
      </c>
      <c r="G57" s="96" t="e">
        <f t="shared" ca="1" si="100"/>
        <v>#DIV/0!</v>
      </c>
      <c r="H57" s="96" t="e">
        <f t="shared" ca="1" si="100"/>
        <v>#DIV/0!</v>
      </c>
      <c r="I57" s="96" t="e">
        <f t="shared" ca="1" si="100"/>
        <v>#DIV/0!</v>
      </c>
      <c r="J57" s="96" t="e">
        <f t="shared" ca="1" si="100"/>
        <v>#DIV/0!</v>
      </c>
    </row>
    <row r="58" spans="1:10" ht="7.5" hidden="1" customHeight="1" x14ac:dyDescent="0.25">
      <c r="B58" s="829"/>
      <c r="C58" s="125" t="e">
        <f ca="1">C57</f>
        <v>#DIV/0!</v>
      </c>
      <c r="D58" s="125" t="e">
        <f t="shared" ref="D58:J58" ca="1" si="101">D57</f>
        <v>#DIV/0!</v>
      </c>
      <c r="E58" s="125" t="e">
        <f t="shared" ca="1" si="101"/>
        <v>#DIV/0!</v>
      </c>
      <c r="F58" s="125" t="e">
        <f t="shared" ca="1" si="101"/>
        <v>#DIV/0!</v>
      </c>
      <c r="G58" s="125" t="e">
        <f t="shared" ca="1" si="101"/>
        <v>#DIV/0!</v>
      </c>
      <c r="H58" s="125" t="e">
        <f t="shared" ca="1" si="101"/>
        <v>#DIV/0!</v>
      </c>
      <c r="I58" s="125" t="e">
        <f t="shared" ca="1" si="101"/>
        <v>#DIV/0!</v>
      </c>
      <c r="J58" s="125" t="e">
        <f t="shared" ca="1" si="101"/>
        <v>#DIV/0!</v>
      </c>
    </row>
    <row r="59" spans="1:10" hidden="1" x14ac:dyDescent="0.25">
      <c r="A59">
        <v>27</v>
      </c>
      <c r="B59" s="828" t="str">
        <f>INDEX(分類_出力, (ROW()-5)/2, 0)</f>
        <v>-</v>
      </c>
      <c r="C59" s="96" t="e">
        <f t="shared" ca="1" si="100"/>
        <v>#DIV/0!</v>
      </c>
      <c r="D59" s="96" t="e">
        <f t="shared" ca="1" si="100"/>
        <v>#DIV/0!</v>
      </c>
      <c r="E59" s="96" t="e">
        <f t="shared" ca="1" si="100"/>
        <v>#DIV/0!</v>
      </c>
      <c r="F59" s="96" t="e">
        <f t="shared" ca="1" si="100"/>
        <v>#DIV/0!</v>
      </c>
      <c r="G59" s="96" t="e">
        <f t="shared" ca="1" si="100"/>
        <v>#DIV/0!</v>
      </c>
      <c r="H59" s="96" t="e">
        <f t="shared" ca="1" si="100"/>
        <v>#DIV/0!</v>
      </c>
      <c r="I59" s="96" t="e">
        <f t="shared" ca="1" si="100"/>
        <v>#DIV/0!</v>
      </c>
      <c r="J59" s="96" t="e">
        <f t="shared" ca="1" si="100"/>
        <v>#DIV/0!</v>
      </c>
    </row>
    <row r="60" spans="1:10" ht="7.5" hidden="1" customHeight="1" x14ac:dyDescent="0.25">
      <c r="B60" s="829"/>
      <c r="C60" s="125" t="e">
        <f ca="1">C59</f>
        <v>#DIV/0!</v>
      </c>
      <c r="D60" s="125" t="e">
        <f t="shared" ref="D60:J60" ca="1" si="102">D59</f>
        <v>#DIV/0!</v>
      </c>
      <c r="E60" s="125" t="e">
        <f t="shared" ca="1" si="102"/>
        <v>#DIV/0!</v>
      </c>
      <c r="F60" s="125" t="e">
        <f t="shared" ca="1" si="102"/>
        <v>#DIV/0!</v>
      </c>
      <c r="G60" s="125" t="e">
        <f t="shared" ca="1" si="102"/>
        <v>#DIV/0!</v>
      </c>
      <c r="H60" s="125" t="e">
        <f t="shared" ca="1" si="102"/>
        <v>#DIV/0!</v>
      </c>
      <c r="I60" s="125" t="e">
        <f t="shared" ca="1" si="102"/>
        <v>#DIV/0!</v>
      </c>
      <c r="J60" s="125" t="e">
        <f t="shared" ca="1" si="102"/>
        <v>#DIV/0!</v>
      </c>
    </row>
    <row r="61" spans="1:10" hidden="1" x14ac:dyDescent="0.25">
      <c r="A61">
        <v>28</v>
      </c>
      <c r="B61" s="828" t="str">
        <f>INDEX(分類_出力, (ROW()-5)/2, 0)</f>
        <v>-</v>
      </c>
      <c r="C61" s="96" t="e">
        <f t="shared" ca="1" si="100"/>
        <v>#DIV/0!</v>
      </c>
      <c r="D61" s="96" t="e">
        <f t="shared" ca="1" si="100"/>
        <v>#DIV/0!</v>
      </c>
      <c r="E61" s="96" t="e">
        <f t="shared" ca="1" si="100"/>
        <v>#DIV/0!</v>
      </c>
      <c r="F61" s="96" t="e">
        <f t="shared" ca="1" si="100"/>
        <v>#DIV/0!</v>
      </c>
      <c r="G61" s="96" t="e">
        <f t="shared" ca="1" si="100"/>
        <v>#DIV/0!</v>
      </c>
      <c r="H61" s="96" t="e">
        <f t="shared" ca="1" si="100"/>
        <v>#DIV/0!</v>
      </c>
      <c r="I61" s="96" t="e">
        <f t="shared" ca="1" si="100"/>
        <v>#DIV/0!</v>
      </c>
      <c r="J61" s="96" t="e">
        <f t="shared" ca="1" si="100"/>
        <v>#DIV/0!</v>
      </c>
    </row>
    <row r="62" spans="1:10" ht="7.5" hidden="1" customHeight="1" x14ac:dyDescent="0.25">
      <c r="B62" s="829"/>
      <c r="C62" s="125" t="e">
        <f ca="1">C61</f>
        <v>#DIV/0!</v>
      </c>
      <c r="D62" s="125" t="e">
        <f t="shared" ref="D62:J62" ca="1" si="103">D61</f>
        <v>#DIV/0!</v>
      </c>
      <c r="E62" s="125" t="e">
        <f t="shared" ca="1" si="103"/>
        <v>#DIV/0!</v>
      </c>
      <c r="F62" s="125" t="e">
        <f t="shared" ca="1" si="103"/>
        <v>#DIV/0!</v>
      </c>
      <c r="G62" s="125" t="e">
        <f t="shared" ca="1" si="103"/>
        <v>#DIV/0!</v>
      </c>
      <c r="H62" s="125" t="e">
        <f t="shared" ca="1" si="103"/>
        <v>#DIV/0!</v>
      </c>
      <c r="I62" s="125" t="e">
        <f t="shared" ca="1" si="103"/>
        <v>#DIV/0!</v>
      </c>
      <c r="J62" s="125" t="e">
        <f t="shared" ca="1" si="103"/>
        <v>#DIV/0!</v>
      </c>
    </row>
    <row r="63" spans="1:10" hidden="1" x14ac:dyDescent="0.25">
      <c r="A63">
        <v>29</v>
      </c>
      <c r="B63" s="828" t="str">
        <f>INDEX(分類_出力, (ROW()-5)/2, 0)</f>
        <v>-</v>
      </c>
      <c r="C63" s="96" t="e">
        <f t="shared" ca="1" si="100"/>
        <v>#DIV/0!</v>
      </c>
      <c r="D63" s="96" t="e">
        <f t="shared" ca="1" si="100"/>
        <v>#DIV/0!</v>
      </c>
      <c r="E63" s="96" t="e">
        <f t="shared" ca="1" si="100"/>
        <v>#DIV/0!</v>
      </c>
      <c r="F63" s="96" t="e">
        <f t="shared" ca="1" si="100"/>
        <v>#DIV/0!</v>
      </c>
      <c r="G63" s="96" t="e">
        <f t="shared" ca="1" si="100"/>
        <v>#DIV/0!</v>
      </c>
      <c r="H63" s="96" t="e">
        <f t="shared" ca="1" si="100"/>
        <v>#DIV/0!</v>
      </c>
      <c r="I63" s="96" t="e">
        <f t="shared" ca="1" si="100"/>
        <v>#DIV/0!</v>
      </c>
      <c r="J63" s="96" t="e">
        <f t="shared" ca="1" si="100"/>
        <v>#DIV/0!</v>
      </c>
    </row>
    <row r="64" spans="1:10" ht="7.5" hidden="1" customHeight="1" x14ac:dyDescent="0.25">
      <c r="B64" s="829"/>
      <c r="C64" s="125" t="e">
        <f ca="1">C63</f>
        <v>#DIV/0!</v>
      </c>
      <c r="D64" s="125" t="e">
        <f t="shared" ref="D64:J64" ca="1" si="104">D63</f>
        <v>#DIV/0!</v>
      </c>
      <c r="E64" s="125" t="e">
        <f t="shared" ca="1" si="104"/>
        <v>#DIV/0!</v>
      </c>
      <c r="F64" s="125" t="e">
        <f t="shared" ca="1" si="104"/>
        <v>#DIV/0!</v>
      </c>
      <c r="G64" s="125" t="e">
        <f t="shared" ca="1" si="104"/>
        <v>#DIV/0!</v>
      </c>
      <c r="H64" s="125" t="e">
        <f t="shared" ca="1" si="104"/>
        <v>#DIV/0!</v>
      </c>
      <c r="I64" s="125" t="e">
        <f t="shared" ca="1" si="104"/>
        <v>#DIV/0!</v>
      </c>
      <c r="J64" s="125" t="e">
        <f t="shared" ca="1" si="104"/>
        <v>#DIV/0!</v>
      </c>
    </row>
    <row r="65" spans="1:10" hidden="1" x14ac:dyDescent="0.25">
      <c r="A65">
        <v>30</v>
      </c>
      <c r="B65" s="828" t="str">
        <f>INDEX(分類_出力, (ROW()-5)/2, 0)</f>
        <v>-</v>
      </c>
      <c r="C65" s="96" t="e">
        <f t="shared" ca="1" si="100"/>
        <v>#DIV/0!</v>
      </c>
      <c r="D65" s="96" t="e">
        <f t="shared" ca="1" si="100"/>
        <v>#DIV/0!</v>
      </c>
      <c r="E65" s="96" t="e">
        <f t="shared" ca="1" si="100"/>
        <v>#DIV/0!</v>
      </c>
      <c r="F65" s="96" t="e">
        <f t="shared" ca="1" si="100"/>
        <v>#DIV/0!</v>
      </c>
      <c r="G65" s="96" t="e">
        <f t="shared" ca="1" si="100"/>
        <v>#DIV/0!</v>
      </c>
      <c r="H65" s="96" t="e">
        <f t="shared" ca="1" si="100"/>
        <v>#DIV/0!</v>
      </c>
      <c r="I65" s="96" t="e">
        <f t="shared" ca="1" si="100"/>
        <v>#DIV/0!</v>
      </c>
      <c r="J65" s="96" t="e">
        <f t="shared" ca="1" si="100"/>
        <v>#DIV/0!</v>
      </c>
    </row>
    <row r="66" spans="1:10" ht="7.5" hidden="1" customHeight="1" x14ac:dyDescent="0.25">
      <c r="B66" s="834"/>
      <c r="C66" s="125" t="e">
        <f ca="1">C65</f>
        <v>#DIV/0!</v>
      </c>
      <c r="D66" s="125" t="e">
        <f t="shared" ref="D66:J66" ca="1" si="105">D65</f>
        <v>#DIV/0!</v>
      </c>
      <c r="E66" s="125" t="e">
        <f t="shared" ca="1" si="105"/>
        <v>#DIV/0!</v>
      </c>
      <c r="F66" s="125" t="e">
        <f t="shared" ca="1" si="105"/>
        <v>#DIV/0!</v>
      </c>
      <c r="G66" s="125" t="e">
        <f t="shared" ca="1" si="105"/>
        <v>#DIV/0!</v>
      </c>
      <c r="H66" s="125" t="e">
        <f t="shared" ca="1" si="105"/>
        <v>#DIV/0!</v>
      </c>
      <c r="I66" s="125" t="e">
        <f t="shared" ca="1" si="105"/>
        <v>#DIV/0!</v>
      </c>
      <c r="J66" s="125" t="e">
        <f t="shared" ca="1" si="105"/>
        <v>#DIV/0!</v>
      </c>
    </row>
    <row r="67" spans="1:10" hidden="1" x14ac:dyDescent="0.25">
      <c r="A67">
        <v>31</v>
      </c>
      <c r="B67" s="828" t="str">
        <f>INDEX(分類_出力, (ROW()-5)/2, 0)</f>
        <v>-</v>
      </c>
      <c r="C67" s="96" t="e">
        <f t="shared" ca="1" si="100"/>
        <v>#DIV/0!</v>
      </c>
      <c r="D67" s="96" t="e">
        <f t="shared" ca="1" si="100"/>
        <v>#DIV/0!</v>
      </c>
      <c r="E67" s="96" t="e">
        <f t="shared" ca="1" si="100"/>
        <v>#DIV/0!</v>
      </c>
      <c r="F67" s="96" t="e">
        <f t="shared" ca="1" si="100"/>
        <v>#DIV/0!</v>
      </c>
      <c r="G67" s="96" t="e">
        <f t="shared" ca="1" si="100"/>
        <v>#DIV/0!</v>
      </c>
      <c r="H67" s="96" t="e">
        <f t="shared" ca="1" si="100"/>
        <v>#DIV/0!</v>
      </c>
      <c r="I67" s="96" t="e">
        <f t="shared" ca="1" si="100"/>
        <v>#DIV/0!</v>
      </c>
      <c r="J67" s="96" t="e">
        <f t="shared" ca="1" si="100"/>
        <v>#DIV/0!</v>
      </c>
    </row>
    <row r="68" spans="1:10" ht="7.5" hidden="1" customHeight="1" x14ac:dyDescent="0.25">
      <c r="B68" s="829"/>
      <c r="C68" s="125" t="e">
        <f ca="1">C67</f>
        <v>#DIV/0!</v>
      </c>
      <c r="D68" s="125" t="e">
        <f t="shared" ref="D68:J68" ca="1" si="106">D67</f>
        <v>#DIV/0!</v>
      </c>
      <c r="E68" s="125" t="e">
        <f t="shared" ca="1" si="106"/>
        <v>#DIV/0!</v>
      </c>
      <c r="F68" s="125" t="e">
        <f t="shared" ca="1" si="106"/>
        <v>#DIV/0!</v>
      </c>
      <c r="G68" s="125" t="e">
        <f t="shared" ca="1" si="106"/>
        <v>#DIV/0!</v>
      </c>
      <c r="H68" s="125" t="e">
        <f t="shared" ca="1" si="106"/>
        <v>#DIV/0!</v>
      </c>
      <c r="I68" s="125" t="e">
        <f t="shared" ca="1" si="106"/>
        <v>#DIV/0!</v>
      </c>
      <c r="J68" s="125" t="e">
        <f t="shared" ca="1" si="106"/>
        <v>#DIV/0!</v>
      </c>
    </row>
    <row r="69" spans="1:10" hidden="1" x14ac:dyDescent="0.25">
      <c r="A69">
        <v>32</v>
      </c>
      <c r="B69" s="828" t="str">
        <f>INDEX(分類_出力, (ROW()-5)/2, 0)</f>
        <v>-</v>
      </c>
      <c r="C69" s="96" t="e">
        <f t="shared" ca="1" si="100"/>
        <v>#DIV/0!</v>
      </c>
      <c r="D69" s="96" t="e">
        <f t="shared" ca="1" si="100"/>
        <v>#DIV/0!</v>
      </c>
      <c r="E69" s="96" t="e">
        <f t="shared" ca="1" si="100"/>
        <v>#DIV/0!</v>
      </c>
      <c r="F69" s="96" t="e">
        <f t="shared" ca="1" si="100"/>
        <v>#DIV/0!</v>
      </c>
      <c r="G69" s="96" t="e">
        <f t="shared" ca="1" si="100"/>
        <v>#DIV/0!</v>
      </c>
      <c r="H69" s="96" t="e">
        <f t="shared" ca="1" si="100"/>
        <v>#DIV/0!</v>
      </c>
      <c r="I69" s="96" t="e">
        <f t="shared" ca="1" si="100"/>
        <v>#DIV/0!</v>
      </c>
      <c r="J69" s="96" t="e">
        <f t="shared" ca="1" si="100"/>
        <v>#DIV/0!</v>
      </c>
    </row>
    <row r="70" spans="1:10" ht="7.5" hidden="1" customHeight="1" x14ac:dyDescent="0.25">
      <c r="B70" s="829"/>
      <c r="C70" s="125" t="e">
        <f ca="1">C69</f>
        <v>#DIV/0!</v>
      </c>
      <c r="D70" s="125" t="e">
        <f t="shared" ref="D70:J70" ca="1" si="107">D69</f>
        <v>#DIV/0!</v>
      </c>
      <c r="E70" s="125" t="e">
        <f t="shared" ca="1" si="107"/>
        <v>#DIV/0!</v>
      </c>
      <c r="F70" s="125" t="e">
        <f t="shared" ca="1" si="107"/>
        <v>#DIV/0!</v>
      </c>
      <c r="G70" s="125" t="e">
        <f t="shared" ca="1" si="107"/>
        <v>#DIV/0!</v>
      </c>
      <c r="H70" s="125" t="e">
        <f t="shared" ca="1" si="107"/>
        <v>#DIV/0!</v>
      </c>
      <c r="I70" s="125" t="e">
        <f t="shared" ca="1" si="107"/>
        <v>#DIV/0!</v>
      </c>
      <c r="J70" s="125" t="e">
        <f t="shared" ca="1" si="107"/>
        <v>#DIV/0!</v>
      </c>
    </row>
    <row r="71" spans="1:10" hidden="1" x14ac:dyDescent="0.25">
      <c r="A71">
        <v>33</v>
      </c>
      <c r="B71" s="828" t="str">
        <f>INDEX(分類_出力, (ROW()-5)/2, 0)</f>
        <v>-</v>
      </c>
      <c r="C71" s="96" t="e">
        <f t="shared" ca="1" si="100"/>
        <v>#DIV/0!</v>
      </c>
      <c r="D71" s="96" t="e">
        <f t="shared" ca="1" si="100"/>
        <v>#DIV/0!</v>
      </c>
      <c r="E71" s="96" t="e">
        <f t="shared" ca="1" si="100"/>
        <v>#DIV/0!</v>
      </c>
      <c r="F71" s="96" t="e">
        <f t="shared" ca="1" si="100"/>
        <v>#DIV/0!</v>
      </c>
      <c r="G71" s="96" t="e">
        <f t="shared" ca="1" si="100"/>
        <v>#DIV/0!</v>
      </c>
      <c r="H71" s="96" t="e">
        <f t="shared" ca="1" si="100"/>
        <v>#DIV/0!</v>
      </c>
      <c r="I71" s="96" t="e">
        <f t="shared" ca="1" si="100"/>
        <v>#DIV/0!</v>
      </c>
      <c r="J71" s="96" t="e">
        <f t="shared" ca="1" si="100"/>
        <v>#DIV/0!</v>
      </c>
    </row>
    <row r="72" spans="1:10" ht="7.5" hidden="1" customHeight="1" x14ac:dyDescent="0.25">
      <c r="B72" s="829"/>
      <c r="C72" s="125" t="e">
        <f ca="1">C71</f>
        <v>#DIV/0!</v>
      </c>
      <c r="D72" s="125" t="e">
        <f t="shared" ref="D72:J72" ca="1" si="108">D71</f>
        <v>#DIV/0!</v>
      </c>
      <c r="E72" s="125" t="e">
        <f t="shared" ca="1" si="108"/>
        <v>#DIV/0!</v>
      </c>
      <c r="F72" s="125" t="e">
        <f t="shared" ca="1" si="108"/>
        <v>#DIV/0!</v>
      </c>
      <c r="G72" s="125" t="e">
        <f t="shared" ca="1" si="108"/>
        <v>#DIV/0!</v>
      </c>
      <c r="H72" s="125" t="e">
        <f t="shared" ca="1" si="108"/>
        <v>#DIV/0!</v>
      </c>
      <c r="I72" s="125" t="e">
        <f t="shared" ca="1" si="108"/>
        <v>#DIV/0!</v>
      </c>
      <c r="J72" s="125" t="e">
        <f t="shared" ca="1" si="108"/>
        <v>#DIV/0!</v>
      </c>
    </row>
    <row r="73" spans="1:10" hidden="1" x14ac:dyDescent="0.25">
      <c r="A73">
        <v>34</v>
      </c>
      <c r="B73" s="828" t="str">
        <f>INDEX(分類_出力, (ROW()-5)/2, 0)</f>
        <v>-</v>
      </c>
      <c r="C73" s="96" t="e">
        <f t="shared" ca="1" si="100"/>
        <v>#DIV/0!</v>
      </c>
      <c r="D73" s="96" t="e">
        <f t="shared" ca="1" si="100"/>
        <v>#DIV/0!</v>
      </c>
      <c r="E73" s="96" t="e">
        <f t="shared" ca="1" si="100"/>
        <v>#DIV/0!</v>
      </c>
      <c r="F73" s="96" t="e">
        <f t="shared" ca="1" si="100"/>
        <v>#DIV/0!</v>
      </c>
      <c r="G73" s="96" t="e">
        <f t="shared" ca="1" si="100"/>
        <v>#DIV/0!</v>
      </c>
      <c r="H73" s="96" t="e">
        <f t="shared" ca="1" si="100"/>
        <v>#DIV/0!</v>
      </c>
      <c r="I73" s="96" t="e">
        <f t="shared" ca="1" si="100"/>
        <v>#DIV/0!</v>
      </c>
      <c r="J73" s="96" t="e">
        <f t="shared" ca="1" si="100"/>
        <v>#DIV/0!</v>
      </c>
    </row>
    <row r="74" spans="1:10" ht="7.5" hidden="1" customHeight="1" x14ac:dyDescent="0.25">
      <c r="B74" s="829"/>
      <c r="C74" s="125" t="e">
        <f ca="1">C73</f>
        <v>#DIV/0!</v>
      </c>
      <c r="D74" s="125" t="e">
        <f t="shared" ref="D74:J74" ca="1" si="109">D73</f>
        <v>#DIV/0!</v>
      </c>
      <c r="E74" s="125" t="e">
        <f t="shared" ca="1" si="109"/>
        <v>#DIV/0!</v>
      </c>
      <c r="F74" s="125" t="e">
        <f t="shared" ca="1" si="109"/>
        <v>#DIV/0!</v>
      </c>
      <c r="G74" s="125" t="e">
        <f t="shared" ca="1" si="109"/>
        <v>#DIV/0!</v>
      </c>
      <c r="H74" s="125" t="e">
        <f t="shared" ca="1" si="109"/>
        <v>#DIV/0!</v>
      </c>
      <c r="I74" s="125" t="e">
        <f t="shared" ca="1" si="109"/>
        <v>#DIV/0!</v>
      </c>
      <c r="J74" s="125" t="e">
        <f t="shared" ca="1" si="109"/>
        <v>#DIV/0!</v>
      </c>
    </row>
    <row r="75" spans="1:10" hidden="1" x14ac:dyDescent="0.25">
      <c r="A75">
        <v>35</v>
      </c>
      <c r="B75" s="828" t="str">
        <f>INDEX(分類_出力, (ROW()-5)/2, 0)</f>
        <v>-</v>
      </c>
      <c r="C75" s="96" t="e">
        <f t="shared" ca="1" si="100"/>
        <v>#DIV/0!</v>
      </c>
      <c r="D75" s="96" t="e">
        <f t="shared" ca="1" si="100"/>
        <v>#DIV/0!</v>
      </c>
      <c r="E75" s="96" t="e">
        <f t="shared" ca="1" si="100"/>
        <v>#DIV/0!</v>
      </c>
      <c r="F75" s="96" t="e">
        <f t="shared" ca="1" si="100"/>
        <v>#DIV/0!</v>
      </c>
      <c r="G75" s="96" t="e">
        <f t="shared" ca="1" si="100"/>
        <v>#DIV/0!</v>
      </c>
      <c r="H75" s="96" t="e">
        <f t="shared" ca="1" si="100"/>
        <v>#DIV/0!</v>
      </c>
      <c r="I75" s="96" t="e">
        <f t="shared" ca="1" si="100"/>
        <v>#DIV/0!</v>
      </c>
      <c r="J75" s="96" t="e">
        <f t="shared" ca="1" si="100"/>
        <v>#DIV/0!</v>
      </c>
    </row>
    <row r="76" spans="1:10" ht="7.5" hidden="1" customHeight="1" x14ac:dyDescent="0.25">
      <c r="B76" s="829"/>
      <c r="C76" s="125" t="e">
        <f ca="1">C75</f>
        <v>#DIV/0!</v>
      </c>
      <c r="D76" s="125" t="e">
        <f t="shared" ref="D76:J76" ca="1" si="110">D75</f>
        <v>#DIV/0!</v>
      </c>
      <c r="E76" s="125" t="e">
        <f t="shared" ca="1" si="110"/>
        <v>#DIV/0!</v>
      </c>
      <c r="F76" s="125" t="e">
        <f t="shared" ca="1" si="110"/>
        <v>#DIV/0!</v>
      </c>
      <c r="G76" s="125" t="e">
        <f t="shared" ca="1" si="110"/>
        <v>#DIV/0!</v>
      </c>
      <c r="H76" s="125" t="e">
        <f t="shared" ca="1" si="110"/>
        <v>#DIV/0!</v>
      </c>
      <c r="I76" s="125" t="e">
        <f t="shared" ca="1" si="110"/>
        <v>#DIV/0!</v>
      </c>
      <c r="J76" s="125" t="e">
        <f t="shared" ca="1" si="110"/>
        <v>#DIV/0!</v>
      </c>
    </row>
    <row r="77" spans="1:10" hidden="1" x14ac:dyDescent="0.25">
      <c r="A77">
        <v>36</v>
      </c>
      <c r="B77" s="828" t="str">
        <f>INDEX(分類_出力, (ROW()-5)/2, 0)</f>
        <v>-</v>
      </c>
      <c r="C77" s="96" t="e">
        <f t="shared" ca="1" si="100"/>
        <v>#DIV/0!</v>
      </c>
      <c r="D77" s="96" t="e">
        <f t="shared" ca="1" si="100"/>
        <v>#DIV/0!</v>
      </c>
      <c r="E77" s="96" t="e">
        <f t="shared" ca="1" si="100"/>
        <v>#DIV/0!</v>
      </c>
      <c r="F77" s="96" t="e">
        <f t="shared" ca="1" si="100"/>
        <v>#DIV/0!</v>
      </c>
      <c r="G77" s="96" t="e">
        <f t="shared" ca="1" si="100"/>
        <v>#DIV/0!</v>
      </c>
      <c r="H77" s="96" t="e">
        <f t="shared" ca="1" si="100"/>
        <v>#DIV/0!</v>
      </c>
      <c r="I77" s="96" t="e">
        <f t="shared" ca="1" si="100"/>
        <v>#DIV/0!</v>
      </c>
      <c r="J77" s="96" t="e">
        <f t="shared" ca="1" si="100"/>
        <v>#DIV/0!</v>
      </c>
    </row>
    <row r="78" spans="1:10" ht="7.5" hidden="1" customHeight="1" x14ac:dyDescent="0.25">
      <c r="B78" s="829"/>
      <c r="C78" s="125" t="e">
        <f ca="1">C77</f>
        <v>#DIV/0!</v>
      </c>
      <c r="D78" s="125" t="e">
        <f t="shared" ref="D78:J78" ca="1" si="111">D77</f>
        <v>#DIV/0!</v>
      </c>
      <c r="E78" s="125" t="e">
        <f t="shared" ca="1" si="111"/>
        <v>#DIV/0!</v>
      </c>
      <c r="F78" s="125" t="e">
        <f t="shared" ca="1" si="111"/>
        <v>#DIV/0!</v>
      </c>
      <c r="G78" s="125" t="e">
        <f t="shared" ca="1" si="111"/>
        <v>#DIV/0!</v>
      </c>
      <c r="H78" s="125" t="e">
        <f t="shared" ca="1" si="111"/>
        <v>#DIV/0!</v>
      </c>
      <c r="I78" s="125" t="e">
        <f t="shared" ca="1" si="111"/>
        <v>#DIV/0!</v>
      </c>
      <c r="J78" s="125" t="e">
        <f t="shared" ca="1" si="111"/>
        <v>#DIV/0!</v>
      </c>
    </row>
    <row r="79" spans="1:10" hidden="1" x14ac:dyDescent="0.25">
      <c r="A79">
        <v>37</v>
      </c>
      <c r="B79" s="828" t="str">
        <f>INDEX(分類_出力, (ROW()-5)/2, 0)</f>
        <v>-</v>
      </c>
      <c r="C79" s="96" t="e">
        <f t="shared" ca="1" si="100"/>
        <v>#DIV/0!</v>
      </c>
      <c r="D79" s="96" t="e">
        <f t="shared" ca="1" si="100"/>
        <v>#DIV/0!</v>
      </c>
      <c r="E79" s="96" t="e">
        <f t="shared" ca="1" si="100"/>
        <v>#DIV/0!</v>
      </c>
      <c r="F79" s="96" t="e">
        <f t="shared" ca="1" si="100"/>
        <v>#DIV/0!</v>
      </c>
      <c r="G79" s="96" t="e">
        <f t="shared" ca="1" si="100"/>
        <v>#DIV/0!</v>
      </c>
      <c r="H79" s="96" t="e">
        <f t="shared" ca="1" si="100"/>
        <v>#DIV/0!</v>
      </c>
      <c r="I79" s="96" t="e">
        <f t="shared" ca="1" si="100"/>
        <v>#DIV/0!</v>
      </c>
      <c r="J79" s="96" t="e">
        <f t="shared" ca="1" si="100"/>
        <v>#DIV/0!</v>
      </c>
    </row>
    <row r="80" spans="1:10" ht="7.5" hidden="1" customHeight="1" x14ac:dyDescent="0.25">
      <c r="B80" s="829"/>
      <c r="C80" s="125" t="e">
        <f ca="1">C79</f>
        <v>#DIV/0!</v>
      </c>
      <c r="D80" s="125" t="e">
        <f t="shared" ref="D80:J80" ca="1" si="112">D79</f>
        <v>#DIV/0!</v>
      </c>
      <c r="E80" s="125" t="e">
        <f t="shared" ca="1" si="112"/>
        <v>#DIV/0!</v>
      </c>
      <c r="F80" s="125" t="e">
        <f t="shared" ca="1" si="112"/>
        <v>#DIV/0!</v>
      </c>
      <c r="G80" s="125" t="e">
        <f t="shared" ca="1" si="112"/>
        <v>#DIV/0!</v>
      </c>
      <c r="H80" s="125" t="e">
        <f t="shared" ca="1" si="112"/>
        <v>#DIV/0!</v>
      </c>
      <c r="I80" s="125" t="e">
        <f t="shared" ca="1" si="112"/>
        <v>#DIV/0!</v>
      </c>
      <c r="J80" s="125" t="e">
        <f t="shared" ca="1" si="112"/>
        <v>#DIV/0!</v>
      </c>
    </row>
    <row r="81" spans="1:10" hidden="1" x14ac:dyDescent="0.25">
      <c r="A81">
        <v>38</v>
      </c>
      <c r="B81" s="828" t="str">
        <f>INDEX(分類_出力, (ROW()-5)/2, 0)</f>
        <v>-</v>
      </c>
      <c r="C81" s="96" t="e">
        <f t="shared" ca="1" si="100"/>
        <v>#DIV/0!</v>
      </c>
      <c r="D81" s="96" t="e">
        <f t="shared" ca="1" si="100"/>
        <v>#DIV/0!</v>
      </c>
      <c r="E81" s="96" t="e">
        <f t="shared" ca="1" si="100"/>
        <v>#DIV/0!</v>
      </c>
      <c r="F81" s="96" t="e">
        <f t="shared" ca="1" si="100"/>
        <v>#DIV/0!</v>
      </c>
      <c r="G81" s="96" t="e">
        <f t="shared" ca="1" si="100"/>
        <v>#DIV/0!</v>
      </c>
      <c r="H81" s="96" t="e">
        <f t="shared" ca="1" si="100"/>
        <v>#DIV/0!</v>
      </c>
      <c r="I81" s="96" t="e">
        <f t="shared" ca="1" si="100"/>
        <v>#DIV/0!</v>
      </c>
      <c r="J81" s="96" t="e">
        <f t="shared" ca="1" si="100"/>
        <v>#DIV/0!</v>
      </c>
    </row>
    <row r="82" spans="1:10" ht="7.5" hidden="1" customHeight="1" x14ac:dyDescent="0.25">
      <c r="B82" s="829"/>
      <c r="C82" s="125" t="e">
        <f ca="1">C81</f>
        <v>#DIV/0!</v>
      </c>
      <c r="D82" s="125" t="e">
        <f t="shared" ref="D82:J82" ca="1" si="113">D81</f>
        <v>#DIV/0!</v>
      </c>
      <c r="E82" s="125" t="e">
        <f t="shared" ca="1" si="113"/>
        <v>#DIV/0!</v>
      </c>
      <c r="F82" s="125" t="e">
        <f t="shared" ca="1" si="113"/>
        <v>#DIV/0!</v>
      </c>
      <c r="G82" s="125" t="e">
        <f t="shared" ca="1" si="113"/>
        <v>#DIV/0!</v>
      </c>
      <c r="H82" s="125" t="e">
        <f t="shared" ca="1" si="113"/>
        <v>#DIV/0!</v>
      </c>
      <c r="I82" s="125" t="e">
        <f t="shared" ca="1" si="113"/>
        <v>#DIV/0!</v>
      </c>
      <c r="J82" s="125" t="e">
        <f t="shared" ca="1" si="113"/>
        <v>#DIV/0!</v>
      </c>
    </row>
    <row r="83" spans="1:10" hidden="1" x14ac:dyDescent="0.25">
      <c r="A83">
        <v>39</v>
      </c>
      <c r="B83" s="828" t="str">
        <f>INDEX(分類_出力, (ROW()-5)/2, 0)</f>
        <v>-</v>
      </c>
      <c r="C83" s="96" t="e">
        <f t="shared" ref="C83:J103" ca="1" si="114">VLOOKUP($B83, 波及効果表, C$2, FALSE)</f>
        <v>#DIV/0!</v>
      </c>
      <c r="D83" s="96" t="e">
        <f t="shared" ca="1" si="114"/>
        <v>#DIV/0!</v>
      </c>
      <c r="E83" s="96" t="e">
        <f t="shared" ca="1" si="114"/>
        <v>#DIV/0!</v>
      </c>
      <c r="F83" s="96" t="e">
        <f t="shared" ca="1" si="114"/>
        <v>#DIV/0!</v>
      </c>
      <c r="G83" s="96" t="e">
        <f t="shared" ca="1" si="114"/>
        <v>#DIV/0!</v>
      </c>
      <c r="H83" s="96" t="e">
        <f t="shared" ca="1" si="114"/>
        <v>#DIV/0!</v>
      </c>
      <c r="I83" s="96" t="e">
        <f t="shared" ca="1" si="114"/>
        <v>#DIV/0!</v>
      </c>
      <c r="J83" s="96" t="e">
        <f t="shared" ca="1" si="114"/>
        <v>#DIV/0!</v>
      </c>
    </row>
    <row r="84" spans="1:10" ht="7.5" hidden="1" customHeight="1" x14ac:dyDescent="0.25">
      <c r="B84" s="829"/>
      <c r="C84" s="125" t="e">
        <f ca="1">C83</f>
        <v>#DIV/0!</v>
      </c>
      <c r="D84" s="125" t="e">
        <f t="shared" ref="D84:J84" ca="1" si="115">D83</f>
        <v>#DIV/0!</v>
      </c>
      <c r="E84" s="125" t="e">
        <f t="shared" ca="1" si="115"/>
        <v>#DIV/0!</v>
      </c>
      <c r="F84" s="125" t="e">
        <f t="shared" ca="1" si="115"/>
        <v>#DIV/0!</v>
      </c>
      <c r="G84" s="125" t="e">
        <f t="shared" ca="1" si="115"/>
        <v>#DIV/0!</v>
      </c>
      <c r="H84" s="125" t="e">
        <f t="shared" ca="1" si="115"/>
        <v>#DIV/0!</v>
      </c>
      <c r="I84" s="125" t="e">
        <f t="shared" ca="1" si="115"/>
        <v>#DIV/0!</v>
      </c>
      <c r="J84" s="125" t="e">
        <f t="shared" ca="1" si="115"/>
        <v>#DIV/0!</v>
      </c>
    </row>
    <row r="85" spans="1:10" hidden="1" x14ac:dyDescent="0.25">
      <c r="A85">
        <v>40</v>
      </c>
      <c r="B85" s="828" t="str">
        <f>INDEX(分類_出力, (ROW()-5)/2, 0)</f>
        <v>-</v>
      </c>
      <c r="C85" s="96" t="e">
        <f t="shared" ca="1" si="114"/>
        <v>#DIV/0!</v>
      </c>
      <c r="D85" s="96" t="e">
        <f t="shared" ca="1" si="114"/>
        <v>#DIV/0!</v>
      </c>
      <c r="E85" s="96" t="e">
        <f t="shared" ca="1" si="114"/>
        <v>#DIV/0!</v>
      </c>
      <c r="F85" s="96" t="e">
        <f t="shared" ca="1" si="114"/>
        <v>#DIV/0!</v>
      </c>
      <c r="G85" s="96" t="e">
        <f t="shared" ca="1" si="114"/>
        <v>#DIV/0!</v>
      </c>
      <c r="H85" s="96" t="e">
        <f t="shared" ca="1" si="114"/>
        <v>#DIV/0!</v>
      </c>
      <c r="I85" s="96" t="e">
        <f t="shared" ca="1" si="114"/>
        <v>#DIV/0!</v>
      </c>
      <c r="J85" s="96" t="e">
        <f t="shared" ca="1" si="114"/>
        <v>#DIV/0!</v>
      </c>
    </row>
    <row r="86" spans="1:10" ht="7.5" hidden="1" customHeight="1" x14ac:dyDescent="0.25">
      <c r="B86" s="829"/>
      <c r="C86" s="125" t="e">
        <f ca="1">C85</f>
        <v>#DIV/0!</v>
      </c>
      <c r="D86" s="125" t="e">
        <f t="shared" ref="D86:J86" ca="1" si="116">D85</f>
        <v>#DIV/0!</v>
      </c>
      <c r="E86" s="125" t="e">
        <f t="shared" ca="1" si="116"/>
        <v>#DIV/0!</v>
      </c>
      <c r="F86" s="125" t="e">
        <f t="shared" ca="1" si="116"/>
        <v>#DIV/0!</v>
      </c>
      <c r="G86" s="125" t="e">
        <f t="shared" ca="1" si="116"/>
        <v>#DIV/0!</v>
      </c>
      <c r="H86" s="125" t="e">
        <f t="shared" ca="1" si="116"/>
        <v>#DIV/0!</v>
      </c>
      <c r="I86" s="125" t="e">
        <f t="shared" ca="1" si="116"/>
        <v>#DIV/0!</v>
      </c>
      <c r="J86" s="125" t="e">
        <f t="shared" ca="1" si="116"/>
        <v>#DIV/0!</v>
      </c>
    </row>
    <row r="87" spans="1:10" hidden="1" x14ac:dyDescent="0.25">
      <c r="A87">
        <v>41</v>
      </c>
      <c r="B87" s="828" t="str">
        <f>INDEX(分類_出力, (ROW()-5)/2, 0)</f>
        <v>-</v>
      </c>
      <c r="C87" s="96" t="e">
        <f t="shared" ca="1" si="114"/>
        <v>#DIV/0!</v>
      </c>
      <c r="D87" s="96" t="e">
        <f t="shared" ca="1" si="114"/>
        <v>#DIV/0!</v>
      </c>
      <c r="E87" s="96" t="e">
        <f t="shared" ca="1" si="114"/>
        <v>#DIV/0!</v>
      </c>
      <c r="F87" s="96" t="e">
        <f t="shared" ca="1" si="114"/>
        <v>#DIV/0!</v>
      </c>
      <c r="G87" s="96" t="e">
        <f t="shared" ca="1" si="114"/>
        <v>#DIV/0!</v>
      </c>
      <c r="H87" s="96" t="e">
        <f t="shared" ca="1" si="114"/>
        <v>#DIV/0!</v>
      </c>
      <c r="I87" s="96" t="e">
        <f t="shared" ca="1" si="114"/>
        <v>#DIV/0!</v>
      </c>
      <c r="J87" s="96" t="e">
        <f t="shared" ca="1" si="114"/>
        <v>#DIV/0!</v>
      </c>
    </row>
    <row r="88" spans="1:10" ht="7.5" hidden="1" customHeight="1" x14ac:dyDescent="0.25">
      <c r="B88" s="829"/>
      <c r="C88" s="125" t="e">
        <f ca="1">C87</f>
        <v>#DIV/0!</v>
      </c>
      <c r="D88" s="125" t="e">
        <f t="shared" ref="D88:J88" ca="1" si="117">D87</f>
        <v>#DIV/0!</v>
      </c>
      <c r="E88" s="125" t="e">
        <f t="shared" ca="1" si="117"/>
        <v>#DIV/0!</v>
      </c>
      <c r="F88" s="125" t="e">
        <f t="shared" ca="1" si="117"/>
        <v>#DIV/0!</v>
      </c>
      <c r="G88" s="125" t="e">
        <f t="shared" ca="1" si="117"/>
        <v>#DIV/0!</v>
      </c>
      <c r="H88" s="125" t="e">
        <f t="shared" ca="1" si="117"/>
        <v>#DIV/0!</v>
      </c>
      <c r="I88" s="125" t="e">
        <f t="shared" ca="1" si="117"/>
        <v>#DIV/0!</v>
      </c>
      <c r="J88" s="125" t="e">
        <f t="shared" ca="1" si="117"/>
        <v>#DIV/0!</v>
      </c>
    </row>
    <row r="89" spans="1:10" hidden="1" x14ac:dyDescent="0.25">
      <c r="A89">
        <v>42</v>
      </c>
      <c r="B89" s="828" t="str">
        <f>INDEX(分類_出力, (ROW()-5)/2, 0)</f>
        <v>-</v>
      </c>
      <c r="C89" s="96" t="e">
        <f t="shared" ca="1" si="114"/>
        <v>#DIV/0!</v>
      </c>
      <c r="D89" s="96" t="e">
        <f t="shared" ca="1" si="114"/>
        <v>#DIV/0!</v>
      </c>
      <c r="E89" s="96" t="e">
        <f t="shared" ca="1" si="114"/>
        <v>#DIV/0!</v>
      </c>
      <c r="F89" s="96" t="e">
        <f t="shared" ca="1" si="114"/>
        <v>#DIV/0!</v>
      </c>
      <c r="G89" s="96" t="e">
        <f t="shared" ca="1" si="114"/>
        <v>#DIV/0!</v>
      </c>
      <c r="H89" s="96" t="e">
        <f t="shared" ca="1" si="114"/>
        <v>#DIV/0!</v>
      </c>
      <c r="I89" s="96" t="e">
        <f t="shared" ca="1" si="114"/>
        <v>#DIV/0!</v>
      </c>
      <c r="J89" s="96" t="e">
        <f t="shared" ca="1" si="114"/>
        <v>#DIV/0!</v>
      </c>
    </row>
    <row r="90" spans="1:10" ht="7.5" hidden="1" customHeight="1" x14ac:dyDescent="0.25">
      <c r="B90" s="834"/>
      <c r="C90" s="125" t="e">
        <f ca="1">C89</f>
        <v>#DIV/0!</v>
      </c>
      <c r="D90" s="125" t="e">
        <f t="shared" ref="D90:J90" ca="1" si="118">D89</f>
        <v>#DIV/0!</v>
      </c>
      <c r="E90" s="125" t="e">
        <f t="shared" ca="1" si="118"/>
        <v>#DIV/0!</v>
      </c>
      <c r="F90" s="125" t="e">
        <f t="shared" ca="1" si="118"/>
        <v>#DIV/0!</v>
      </c>
      <c r="G90" s="125" t="e">
        <f t="shared" ca="1" si="118"/>
        <v>#DIV/0!</v>
      </c>
      <c r="H90" s="125" t="e">
        <f t="shared" ca="1" si="118"/>
        <v>#DIV/0!</v>
      </c>
      <c r="I90" s="125" t="e">
        <f t="shared" ca="1" si="118"/>
        <v>#DIV/0!</v>
      </c>
      <c r="J90" s="125" t="e">
        <f t="shared" ca="1" si="118"/>
        <v>#DIV/0!</v>
      </c>
    </row>
    <row r="91" spans="1:10" hidden="1" x14ac:dyDescent="0.25">
      <c r="A91">
        <v>43</v>
      </c>
      <c r="B91" s="828" t="str">
        <f>INDEX(分類_出力, (ROW()-5)/2, 0)</f>
        <v>-</v>
      </c>
      <c r="C91" s="96" t="e">
        <f t="shared" ca="1" si="114"/>
        <v>#DIV/0!</v>
      </c>
      <c r="D91" s="96" t="e">
        <f t="shared" ca="1" si="114"/>
        <v>#DIV/0!</v>
      </c>
      <c r="E91" s="96" t="e">
        <f t="shared" ca="1" si="114"/>
        <v>#DIV/0!</v>
      </c>
      <c r="F91" s="96" t="e">
        <f t="shared" ca="1" si="114"/>
        <v>#DIV/0!</v>
      </c>
      <c r="G91" s="96" t="e">
        <f t="shared" ca="1" si="114"/>
        <v>#DIV/0!</v>
      </c>
      <c r="H91" s="96" t="e">
        <f t="shared" ca="1" si="114"/>
        <v>#DIV/0!</v>
      </c>
      <c r="I91" s="96" t="e">
        <f t="shared" ca="1" si="114"/>
        <v>#DIV/0!</v>
      </c>
      <c r="J91" s="96" t="e">
        <f t="shared" ca="1" si="114"/>
        <v>#DIV/0!</v>
      </c>
    </row>
    <row r="92" spans="1:10" ht="7.5" hidden="1" customHeight="1" x14ac:dyDescent="0.25">
      <c r="B92" s="829"/>
      <c r="C92" s="125" t="e">
        <f ca="1">C91</f>
        <v>#DIV/0!</v>
      </c>
      <c r="D92" s="125" t="e">
        <f t="shared" ref="D92:J92" ca="1" si="119">D91</f>
        <v>#DIV/0!</v>
      </c>
      <c r="E92" s="125" t="e">
        <f t="shared" ca="1" si="119"/>
        <v>#DIV/0!</v>
      </c>
      <c r="F92" s="125" t="e">
        <f t="shared" ca="1" si="119"/>
        <v>#DIV/0!</v>
      </c>
      <c r="G92" s="125" t="e">
        <f t="shared" ca="1" si="119"/>
        <v>#DIV/0!</v>
      </c>
      <c r="H92" s="125" t="e">
        <f t="shared" ca="1" si="119"/>
        <v>#DIV/0!</v>
      </c>
      <c r="I92" s="125" t="e">
        <f t="shared" ca="1" si="119"/>
        <v>#DIV/0!</v>
      </c>
      <c r="J92" s="125" t="e">
        <f t="shared" ca="1" si="119"/>
        <v>#DIV/0!</v>
      </c>
    </row>
    <row r="93" spans="1:10" hidden="1" x14ac:dyDescent="0.25">
      <c r="A93">
        <v>44</v>
      </c>
      <c r="B93" s="828" t="str">
        <f>INDEX(分類_出力, (ROW()-5)/2, 0)</f>
        <v>-</v>
      </c>
      <c r="C93" s="96" t="e">
        <f t="shared" ca="1" si="114"/>
        <v>#DIV/0!</v>
      </c>
      <c r="D93" s="96" t="e">
        <f t="shared" ca="1" si="114"/>
        <v>#DIV/0!</v>
      </c>
      <c r="E93" s="96" t="e">
        <f t="shared" ca="1" si="114"/>
        <v>#DIV/0!</v>
      </c>
      <c r="F93" s="96" t="e">
        <f t="shared" ca="1" si="114"/>
        <v>#DIV/0!</v>
      </c>
      <c r="G93" s="96" t="e">
        <f t="shared" ca="1" si="114"/>
        <v>#DIV/0!</v>
      </c>
      <c r="H93" s="96" t="e">
        <f t="shared" ca="1" si="114"/>
        <v>#DIV/0!</v>
      </c>
      <c r="I93" s="96" t="e">
        <f t="shared" ca="1" si="114"/>
        <v>#DIV/0!</v>
      </c>
      <c r="J93" s="96" t="e">
        <f t="shared" ca="1" si="114"/>
        <v>#DIV/0!</v>
      </c>
    </row>
    <row r="94" spans="1:10" ht="7.5" hidden="1" customHeight="1" x14ac:dyDescent="0.25">
      <c r="B94" s="829"/>
      <c r="C94" s="125" t="e">
        <f ca="1">C93</f>
        <v>#DIV/0!</v>
      </c>
      <c r="D94" s="125" t="e">
        <f t="shared" ref="D94:J94" ca="1" si="120">D93</f>
        <v>#DIV/0!</v>
      </c>
      <c r="E94" s="125" t="e">
        <f t="shared" ca="1" si="120"/>
        <v>#DIV/0!</v>
      </c>
      <c r="F94" s="125" t="e">
        <f t="shared" ca="1" si="120"/>
        <v>#DIV/0!</v>
      </c>
      <c r="G94" s="125" t="e">
        <f t="shared" ca="1" si="120"/>
        <v>#DIV/0!</v>
      </c>
      <c r="H94" s="125" t="e">
        <f t="shared" ca="1" si="120"/>
        <v>#DIV/0!</v>
      </c>
      <c r="I94" s="125" t="e">
        <f t="shared" ca="1" si="120"/>
        <v>#DIV/0!</v>
      </c>
      <c r="J94" s="125" t="e">
        <f t="shared" ca="1" si="120"/>
        <v>#DIV/0!</v>
      </c>
    </row>
    <row r="95" spans="1:10" hidden="1" x14ac:dyDescent="0.25">
      <c r="A95">
        <v>45</v>
      </c>
      <c r="B95" s="828" t="str">
        <f>INDEX(分類_出力, (ROW()-5)/2, 0)</f>
        <v>-</v>
      </c>
      <c r="C95" s="96" t="e">
        <f t="shared" ca="1" si="114"/>
        <v>#DIV/0!</v>
      </c>
      <c r="D95" s="96" t="e">
        <f t="shared" ca="1" si="114"/>
        <v>#DIV/0!</v>
      </c>
      <c r="E95" s="96" t="e">
        <f t="shared" ca="1" si="114"/>
        <v>#DIV/0!</v>
      </c>
      <c r="F95" s="96" t="e">
        <f t="shared" ca="1" si="114"/>
        <v>#DIV/0!</v>
      </c>
      <c r="G95" s="96" t="e">
        <f t="shared" ca="1" si="114"/>
        <v>#DIV/0!</v>
      </c>
      <c r="H95" s="96" t="e">
        <f t="shared" ca="1" si="114"/>
        <v>#DIV/0!</v>
      </c>
      <c r="I95" s="96" t="e">
        <f t="shared" ca="1" si="114"/>
        <v>#DIV/0!</v>
      </c>
      <c r="J95" s="96" t="e">
        <f t="shared" ca="1" si="114"/>
        <v>#DIV/0!</v>
      </c>
    </row>
    <row r="96" spans="1:10" ht="7.5" hidden="1" customHeight="1" x14ac:dyDescent="0.25">
      <c r="B96" s="829"/>
      <c r="C96" s="125" t="e">
        <f ca="1">C95</f>
        <v>#DIV/0!</v>
      </c>
      <c r="D96" s="125" t="e">
        <f t="shared" ref="D96:J96" ca="1" si="121">D95</f>
        <v>#DIV/0!</v>
      </c>
      <c r="E96" s="125" t="e">
        <f t="shared" ca="1" si="121"/>
        <v>#DIV/0!</v>
      </c>
      <c r="F96" s="125" t="e">
        <f t="shared" ca="1" si="121"/>
        <v>#DIV/0!</v>
      </c>
      <c r="G96" s="125" t="e">
        <f t="shared" ca="1" si="121"/>
        <v>#DIV/0!</v>
      </c>
      <c r="H96" s="125" t="e">
        <f t="shared" ca="1" si="121"/>
        <v>#DIV/0!</v>
      </c>
      <c r="I96" s="125" t="e">
        <f t="shared" ca="1" si="121"/>
        <v>#DIV/0!</v>
      </c>
      <c r="J96" s="125" t="e">
        <f t="shared" ca="1" si="121"/>
        <v>#DIV/0!</v>
      </c>
    </row>
    <row r="97" spans="1:10" hidden="1" x14ac:dyDescent="0.25">
      <c r="A97">
        <v>46</v>
      </c>
      <c r="B97" s="828" t="str">
        <f>INDEX(分類_出力, (ROW()-5)/2, 0)</f>
        <v>-</v>
      </c>
      <c r="C97" s="96" t="e">
        <f t="shared" ca="1" si="114"/>
        <v>#DIV/0!</v>
      </c>
      <c r="D97" s="96" t="e">
        <f t="shared" ca="1" si="114"/>
        <v>#DIV/0!</v>
      </c>
      <c r="E97" s="96" t="e">
        <f t="shared" ca="1" si="114"/>
        <v>#DIV/0!</v>
      </c>
      <c r="F97" s="96" t="e">
        <f t="shared" ca="1" si="114"/>
        <v>#DIV/0!</v>
      </c>
      <c r="G97" s="96" t="e">
        <f t="shared" ca="1" si="114"/>
        <v>#DIV/0!</v>
      </c>
      <c r="H97" s="96" t="e">
        <f t="shared" ca="1" si="114"/>
        <v>#DIV/0!</v>
      </c>
      <c r="I97" s="96" t="e">
        <f t="shared" ca="1" si="114"/>
        <v>#DIV/0!</v>
      </c>
      <c r="J97" s="96" t="e">
        <f t="shared" ca="1" si="114"/>
        <v>#DIV/0!</v>
      </c>
    </row>
    <row r="98" spans="1:10" ht="7.5" hidden="1" customHeight="1" x14ac:dyDescent="0.25">
      <c r="B98" s="829"/>
      <c r="C98" s="125" t="e">
        <f ca="1">C97</f>
        <v>#DIV/0!</v>
      </c>
      <c r="D98" s="125" t="e">
        <f t="shared" ref="D98:J98" ca="1" si="122">D97</f>
        <v>#DIV/0!</v>
      </c>
      <c r="E98" s="125" t="e">
        <f t="shared" ca="1" si="122"/>
        <v>#DIV/0!</v>
      </c>
      <c r="F98" s="125" t="e">
        <f t="shared" ca="1" si="122"/>
        <v>#DIV/0!</v>
      </c>
      <c r="G98" s="125" t="e">
        <f t="shared" ca="1" si="122"/>
        <v>#DIV/0!</v>
      </c>
      <c r="H98" s="125" t="e">
        <f t="shared" ca="1" si="122"/>
        <v>#DIV/0!</v>
      </c>
      <c r="I98" s="125" t="e">
        <f t="shared" ca="1" si="122"/>
        <v>#DIV/0!</v>
      </c>
      <c r="J98" s="125" t="e">
        <f t="shared" ca="1" si="122"/>
        <v>#DIV/0!</v>
      </c>
    </row>
    <row r="99" spans="1:10" hidden="1" x14ac:dyDescent="0.25">
      <c r="A99">
        <v>47</v>
      </c>
      <c r="B99" s="828" t="str">
        <f>INDEX(分類_出力, (ROW()-5)/2, 0)</f>
        <v>-</v>
      </c>
      <c r="C99" s="96" t="e">
        <f t="shared" ca="1" si="114"/>
        <v>#DIV/0!</v>
      </c>
      <c r="D99" s="96" t="e">
        <f t="shared" ca="1" si="114"/>
        <v>#DIV/0!</v>
      </c>
      <c r="E99" s="96" t="e">
        <f t="shared" ca="1" si="114"/>
        <v>#DIV/0!</v>
      </c>
      <c r="F99" s="96" t="e">
        <f t="shared" ca="1" si="114"/>
        <v>#DIV/0!</v>
      </c>
      <c r="G99" s="96" t="e">
        <f t="shared" ca="1" si="114"/>
        <v>#DIV/0!</v>
      </c>
      <c r="H99" s="96" t="e">
        <f t="shared" ca="1" si="114"/>
        <v>#DIV/0!</v>
      </c>
      <c r="I99" s="96" t="e">
        <f t="shared" ca="1" si="114"/>
        <v>#DIV/0!</v>
      </c>
      <c r="J99" s="96" t="e">
        <f t="shared" ca="1" si="114"/>
        <v>#DIV/0!</v>
      </c>
    </row>
    <row r="100" spans="1:10" ht="7.5" hidden="1" customHeight="1" x14ac:dyDescent="0.25">
      <c r="B100" s="829"/>
      <c r="C100" s="125" t="e">
        <f ca="1">C99</f>
        <v>#DIV/0!</v>
      </c>
      <c r="D100" s="125" t="e">
        <f t="shared" ref="D100:J100" ca="1" si="123">D99</f>
        <v>#DIV/0!</v>
      </c>
      <c r="E100" s="125" t="e">
        <f t="shared" ca="1" si="123"/>
        <v>#DIV/0!</v>
      </c>
      <c r="F100" s="125" t="e">
        <f t="shared" ca="1" si="123"/>
        <v>#DIV/0!</v>
      </c>
      <c r="G100" s="125" t="e">
        <f t="shared" ca="1" si="123"/>
        <v>#DIV/0!</v>
      </c>
      <c r="H100" s="125" t="e">
        <f t="shared" ca="1" si="123"/>
        <v>#DIV/0!</v>
      </c>
      <c r="I100" s="125" t="e">
        <f t="shared" ca="1" si="123"/>
        <v>#DIV/0!</v>
      </c>
      <c r="J100" s="125" t="e">
        <f t="shared" ca="1" si="123"/>
        <v>#DIV/0!</v>
      </c>
    </row>
    <row r="101" spans="1:10" hidden="1" x14ac:dyDescent="0.25">
      <c r="A101">
        <v>48</v>
      </c>
      <c r="B101" s="828" t="str">
        <f>INDEX(分類_出力, (ROW()-5)/2, 0)</f>
        <v>-</v>
      </c>
      <c r="C101" s="96" t="e">
        <f t="shared" ca="1" si="114"/>
        <v>#DIV/0!</v>
      </c>
      <c r="D101" s="96" t="e">
        <f t="shared" ca="1" si="114"/>
        <v>#DIV/0!</v>
      </c>
      <c r="E101" s="96" t="e">
        <f t="shared" ca="1" si="114"/>
        <v>#DIV/0!</v>
      </c>
      <c r="F101" s="96" t="e">
        <f t="shared" ca="1" si="114"/>
        <v>#DIV/0!</v>
      </c>
      <c r="G101" s="96" t="e">
        <f t="shared" ca="1" si="114"/>
        <v>#DIV/0!</v>
      </c>
      <c r="H101" s="96" t="e">
        <f t="shared" ca="1" si="114"/>
        <v>#DIV/0!</v>
      </c>
      <c r="I101" s="96" t="e">
        <f t="shared" ca="1" si="114"/>
        <v>#DIV/0!</v>
      </c>
      <c r="J101" s="96" t="e">
        <f t="shared" ca="1" si="114"/>
        <v>#DIV/0!</v>
      </c>
    </row>
    <row r="102" spans="1:10" ht="7.5" hidden="1" customHeight="1" x14ac:dyDescent="0.25">
      <c r="B102" s="829"/>
      <c r="C102" s="125" t="e">
        <f ca="1">C101</f>
        <v>#DIV/0!</v>
      </c>
      <c r="D102" s="125" t="e">
        <f t="shared" ref="D102:J102" ca="1" si="124">D101</f>
        <v>#DIV/0!</v>
      </c>
      <c r="E102" s="125" t="e">
        <f t="shared" ca="1" si="124"/>
        <v>#DIV/0!</v>
      </c>
      <c r="F102" s="125" t="e">
        <f t="shared" ca="1" si="124"/>
        <v>#DIV/0!</v>
      </c>
      <c r="G102" s="125" t="e">
        <f t="shared" ca="1" si="124"/>
        <v>#DIV/0!</v>
      </c>
      <c r="H102" s="125" t="e">
        <f t="shared" ca="1" si="124"/>
        <v>#DIV/0!</v>
      </c>
      <c r="I102" s="125" t="e">
        <f t="shared" ca="1" si="124"/>
        <v>#DIV/0!</v>
      </c>
      <c r="J102" s="125" t="e">
        <f t="shared" ca="1" si="124"/>
        <v>#DIV/0!</v>
      </c>
    </row>
    <row r="103" spans="1:10" hidden="1" x14ac:dyDescent="0.25">
      <c r="A103">
        <v>49</v>
      </c>
      <c r="B103" s="828" t="str">
        <f>INDEX(分類_出力, (ROW()-5)/2, 0)</f>
        <v>-</v>
      </c>
      <c r="C103" s="96" t="e">
        <f t="shared" ca="1" si="114"/>
        <v>#DIV/0!</v>
      </c>
      <c r="D103" s="96" t="e">
        <f t="shared" ca="1" si="114"/>
        <v>#DIV/0!</v>
      </c>
      <c r="E103" s="96" t="e">
        <f t="shared" ca="1" si="114"/>
        <v>#DIV/0!</v>
      </c>
      <c r="F103" s="96" t="e">
        <f t="shared" ca="1" si="114"/>
        <v>#DIV/0!</v>
      </c>
      <c r="G103" s="96" t="e">
        <f t="shared" ca="1" si="114"/>
        <v>#DIV/0!</v>
      </c>
      <c r="H103" s="96" t="e">
        <f t="shared" ca="1" si="114"/>
        <v>#DIV/0!</v>
      </c>
      <c r="I103" s="96" t="e">
        <f t="shared" ca="1" si="114"/>
        <v>#DIV/0!</v>
      </c>
      <c r="J103" s="96" t="e">
        <f t="shared" ca="1" si="114"/>
        <v>#DIV/0!</v>
      </c>
    </row>
    <row r="104" spans="1:10" ht="7.5" hidden="1" customHeight="1" x14ac:dyDescent="0.25">
      <c r="B104" s="829"/>
      <c r="C104" s="125" t="e">
        <f ca="1">C103</f>
        <v>#DIV/0!</v>
      </c>
      <c r="D104" s="125" t="e">
        <f t="shared" ref="D104:J104" ca="1" si="125">D103</f>
        <v>#DIV/0!</v>
      </c>
      <c r="E104" s="125" t="e">
        <f t="shared" ca="1" si="125"/>
        <v>#DIV/0!</v>
      </c>
      <c r="F104" s="125" t="e">
        <f t="shared" ca="1" si="125"/>
        <v>#DIV/0!</v>
      </c>
      <c r="G104" s="125" t="e">
        <f t="shared" ca="1" si="125"/>
        <v>#DIV/0!</v>
      </c>
      <c r="H104" s="125" t="e">
        <f t="shared" ca="1" si="125"/>
        <v>#DIV/0!</v>
      </c>
      <c r="I104" s="125" t="e">
        <f t="shared" ca="1" si="125"/>
        <v>#DIV/0!</v>
      </c>
      <c r="J104" s="125" t="e">
        <f t="shared" ca="1" si="125"/>
        <v>#DIV/0!</v>
      </c>
    </row>
    <row r="105" spans="1:10" hidden="1" x14ac:dyDescent="0.25">
      <c r="A105">
        <v>50</v>
      </c>
      <c r="B105" s="828" t="str">
        <f>INDEX(分類_出力, (ROW()-5)/2, 0)</f>
        <v>-</v>
      </c>
      <c r="C105" s="96" t="e">
        <f t="shared" ref="C105:J105" ca="1" si="126">VLOOKUP($B105, 波及効果表, C$2, FALSE)</f>
        <v>#DIV/0!</v>
      </c>
      <c r="D105" s="96" t="e">
        <f t="shared" ca="1" si="126"/>
        <v>#DIV/0!</v>
      </c>
      <c r="E105" s="96" t="e">
        <f t="shared" ca="1" si="126"/>
        <v>#DIV/0!</v>
      </c>
      <c r="F105" s="96" t="e">
        <f t="shared" ca="1" si="126"/>
        <v>#DIV/0!</v>
      </c>
      <c r="G105" s="96" t="e">
        <f t="shared" ca="1" si="126"/>
        <v>#DIV/0!</v>
      </c>
      <c r="H105" s="96" t="e">
        <f t="shared" ca="1" si="126"/>
        <v>#DIV/0!</v>
      </c>
      <c r="I105" s="96" t="e">
        <f t="shared" ca="1" si="126"/>
        <v>#DIV/0!</v>
      </c>
      <c r="J105" s="96" t="e">
        <f t="shared" ca="1" si="126"/>
        <v>#DIV/0!</v>
      </c>
    </row>
    <row r="106" spans="1:10" ht="7.5" hidden="1" customHeight="1" x14ac:dyDescent="0.25">
      <c r="B106" s="829"/>
      <c r="C106" s="125" t="e">
        <f ca="1">C105</f>
        <v>#DIV/0!</v>
      </c>
      <c r="D106" s="125" t="e">
        <f t="shared" ref="D106:J106" ca="1" si="127">D105</f>
        <v>#DIV/0!</v>
      </c>
      <c r="E106" s="125" t="e">
        <f t="shared" ca="1" si="127"/>
        <v>#DIV/0!</v>
      </c>
      <c r="F106" s="125" t="e">
        <f t="shared" ca="1" si="127"/>
        <v>#DIV/0!</v>
      </c>
      <c r="G106" s="125" t="e">
        <f t="shared" ca="1" si="127"/>
        <v>#DIV/0!</v>
      </c>
      <c r="H106" s="125" t="e">
        <f t="shared" ca="1" si="127"/>
        <v>#DIV/0!</v>
      </c>
      <c r="I106" s="125" t="e">
        <f t="shared" ca="1" si="127"/>
        <v>#DIV/0!</v>
      </c>
      <c r="J106" s="125" t="e">
        <f t="shared" ca="1" si="127"/>
        <v>#DIV/0!</v>
      </c>
    </row>
    <row r="107" spans="1:10" hidden="1" x14ac:dyDescent="0.25">
      <c r="A107">
        <v>51</v>
      </c>
      <c r="B107" s="828" t="str">
        <f>INDEX(分類_出力, (ROW()-5)/2, 0)</f>
        <v>-</v>
      </c>
      <c r="C107" s="96" t="e">
        <f t="shared" ref="C107:J127" ca="1" si="128">VLOOKUP($B107, 波及効果表, C$2, FALSE)</f>
        <v>#DIV/0!</v>
      </c>
      <c r="D107" s="96" t="e">
        <f t="shared" ca="1" si="128"/>
        <v>#DIV/0!</v>
      </c>
      <c r="E107" s="96" t="e">
        <f t="shared" ca="1" si="128"/>
        <v>#DIV/0!</v>
      </c>
      <c r="F107" s="96" t="e">
        <f t="shared" ca="1" si="128"/>
        <v>#DIV/0!</v>
      </c>
      <c r="G107" s="96" t="e">
        <f t="shared" ca="1" si="128"/>
        <v>#DIV/0!</v>
      </c>
      <c r="H107" s="96" t="e">
        <f t="shared" ca="1" si="128"/>
        <v>#DIV/0!</v>
      </c>
      <c r="I107" s="96" t="e">
        <f t="shared" ca="1" si="128"/>
        <v>#DIV/0!</v>
      </c>
      <c r="J107" s="96" t="e">
        <f t="shared" ca="1" si="128"/>
        <v>#DIV/0!</v>
      </c>
    </row>
    <row r="108" spans="1:10" ht="7.5" hidden="1" customHeight="1" x14ac:dyDescent="0.25">
      <c r="B108" s="829"/>
      <c r="C108" s="125" t="e">
        <f ca="1">C107</f>
        <v>#DIV/0!</v>
      </c>
      <c r="D108" s="125" t="e">
        <f t="shared" ref="D108:J108" ca="1" si="129">D107</f>
        <v>#DIV/0!</v>
      </c>
      <c r="E108" s="125" t="e">
        <f t="shared" ca="1" si="129"/>
        <v>#DIV/0!</v>
      </c>
      <c r="F108" s="125" t="e">
        <f t="shared" ca="1" si="129"/>
        <v>#DIV/0!</v>
      </c>
      <c r="G108" s="125" t="e">
        <f t="shared" ca="1" si="129"/>
        <v>#DIV/0!</v>
      </c>
      <c r="H108" s="125" t="e">
        <f t="shared" ca="1" si="129"/>
        <v>#DIV/0!</v>
      </c>
      <c r="I108" s="125" t="e">
        <f t="shared" ca="1" si="129"/>
        <v>#DIV/0!</v>
      </c>
      <c r="J108" s="125" t="e">
        <f t="shared" ca="1" si="129"/>
        <v>#DIV/0!</v>
      </c>
    </row>
    <row r="109" spans="1:10" hidden="1" x14ac:dyDescent="0.25">
      <c r="A109">
        <v>52</v>
      </c>
      <c r="B109" s="828" t="str">
        <f>INDEX(分類_出力, (ROW()-5)/2, 0)</f>
        <v>-</v>
      </c>
      <c r="C109" s="96" t="e">
        <f t="shared" ca="1" si="128"/>
        <v>#DIV/0!</v>
      </c>
      <c r="D109" s="96" t="e">
        <f t="shared" ca="1" si="128"/>
        <v>#DIV/0!</v>
      </c>
      <c r="E109" s="96" t="e">
        <f t="shared" ca="1" si="128"/>
        <v>#DIV/0!</v>
      </c>
      <c r="F109" s="96" t="e">
        <f t="shared" ca="1" si="128"/>
        <v>#DIV/0!</v>
      </c>
      <c r="G109" s="96" t="e">
        <f t="shared" ca="1" si="128"/>
        <v>#DIV/0!</v>
      </c>
      <c r="H109" s="96" t="e">
        <f t="shared" ca="1" si="128"/>
        <v>#DIV/0!</v>
      </c>
      <c r="I109" s="96" t="e">
        <f t="shared" ca="1" si="128"/>
        <v>#DIV/0!</v>
      </c>
      <c r="J109" s="96" t="e">
        <f t="shared" ca="1" si="128"/>
        <v>#DIV/0!</v>
      </c>
    </row>
    <row r="110" spans="1:10" ht="7.5" hidden="1" customHeight="1" x14ac:dyDescent="0.25">
      <c r="B110" s="829"/>
      <c r="C110" s="125" t="e">
        <f ca="1">C109</f>
        <v>#DIV/0!</v>
      </c>
      <c r="D110" s="125" t="e">
        <f t="shared" ref="D110:J110" ca="1" si="130">D109</f>
        <v>#DIV/0!</v>
      </c>
      <c r="E110" s="125" t="e">
        <f t="shared" ca="1" si="130"/>
        <v>#DIV/0!</v>
      </c>
      <c r="F110" s="125" t="e">
        <f t="shared" ca="1" si="130"/>
        <v>#DIV/0!</v>
      </c>
      <c r="G110" s="125" t="e">
        <f t="shared" ca="1" si="130"/>
        <v>#DIV/0!</v>
      </c>
      <c r="H110" s="125" t="e">
        <f t="shared" ca="1" si="130"/>
        <v>#DIV/0!</v>
      </c>
      <c r="I110" s="125" t="e">
        <f t="shared" ca="1" si="130"/>
        <v>#DIV/0!</v>
      </c>
      <c r="J110" s="125" t="e">
        <f t="shared" ca="1" si="130"/>
        <v>#DIV/0!</v>
      </c>
    </row>
    <row r="111" spans="1:10" hidden="1" x14ac:dyDescent="0.25">
      <c r="A111">
        <v>53</v>
      </c>
      <c r="B111" s="828" t="str">
        <f>INDEX(分類_出力, (ROW()-5)/2, 0)</f>
        <v>-</v>
      </c>
      <c r="C111" s="96" t="e">
        <f t="shared" ca="1" si="128"/>
        <v>#DIV/0!</v>
      </c>
      <c r="D111" s="96" t="e">
        <f t="shared" ca="1" si="128"/>
        <v>#DIV/0!</v>
      </c>
      <c r="E111" s="96" t="e">
        <f t="shared" ca="1" si="128"/>
        <v>#DIV/0!</v>
      </c>
      <c r="F111" s="96" t="e">
        <f t="shared" ca="1" si="128"/>
        <v>#DIV/0!</v>
      </c>
      <c r="G111" s="96" t="e">
        <f t="shared" ca="1" si="128"/>
        <v>#DIV/0!</v>
      </c>
      <c r="H111" s="96" t="e">
        <f t="shared" ca="1" si="128"/>
        <v>#DIV/0!</v>
      </c>
      <c r="I111" s="96" t="e">
        <f t="shared" ca="1" si="128"/>
        <v>#DIV/0!</v>
      </c>
      <c r="J111" s="96" t="e">
        <f t="shared" ca="1" si="128"/>
        <v>#DIV/0!</v>
      </c>
    </row>
    <row r="112" spans="1:10" ht="7.5" hidden="1" customHeight="1" x14ac:dyDescent="0.25">
      <c r="B112" s="829"/>
      <c r="C112" s="125" t="e">
        <f ca="1">C111</f>
        <v>#DIV/0!</v>
      </c>
      <c r="D112" s="125" t="e">
        <f t="shared" ref="D112:J112" ca="1" si="131">D111</f>
        <v>#DIV/0!</v>
      </c>
      <c r="E112" s="125" t="e">
        <f t="shared" ca="1" si="131"/>
        <v>#DIV/0!</v>
      </c>
      <c r="F112" s="125" t="e">
        <f t="shared" ca="1" si="131"/>
        <v>#DIV/0!</v>
      </c>
      <c r="G112" s="125" t="e">
        <f t="shared" ca="1" si="131"/>
        <v>#DIV/0!</v>
      </c>
      <c r="H112" s="125" t="e">
        <f t="shared" ca="1" si="131"/>
        <v>#DIV/0!</v>
      </c>
      <c r="I112" s="125" t="e">
        <f t="shared" ca="1" si="131"/>
        <v>#DIV/0!</v>
      </c>
      <c r="J112" s="125" t="e">
        <f t="shared" ca="1" si="131"/>
        <v>#DIV/0!</v>
      </c>
    </row>
    <row r="113" spans="1:10" hidden="1" x14ac:dyDescent="0.25">
      <c r="A113">
        <v>54</v>
      </c>
      <c r="B113" s="828" t="str">
        <f>INDEX(分類_出力, (ROW()-5)/2, 0)</f>
        <v>-</v>
      </c>
      <c r="C113" s="96" t="e">
        <f t="shared" ca="1" si="128"/>
        <v>#DIV/0!</v>
      </c>
      <c r="D113" s="96" t="e">
        <f t="shared" ca="1" si="128"/>
        <v>#DIV/0!</v>
      </c>
      <c r="E113" s="96" t="e">
        <f t="shared" ca="1" si="128"/>
        <v>#DIV/0!</v>
      </c>
      <c r="F113" s="96" t="e">
        <f t="shared" ca="1" si="128"/>
        <v>#DIV/0!</v>
      </c>
      <c r="G113" s="96" t="e">
        <f t="shared" ca="1" si="128"/>
        <v>#DIV/0!</v>
      </c>
      <c r="H113" s="96" t="e">
        <f t="shared" ca="1" si="128"/>
        <v>#DIV/0!</v>
      </c>
      <c r="I113" s="96" t="e">
        <f t="shared" ca="1" si="128"/>
        <v>#DIV/0!</v>
      </c>
      <c r="J113" s="96" t="e">
        <f t="shared" ca="1" si="128"/>
        <v>#DIV/0!</v>
      </c>
    </row>
    <row r="114" spans="1:10" ht="7.5" hidden="1" customHeight="1" x14ac:dyDescent="0.25">
      <c r="B114" s="834"/>
      <c r="C114" s="125" t="e">
        <f ca="1">C113</f>
        <v>#DIV/0!</v>
      </c>
      <c r="D114" s="125" t="e">
        <f t="shared" ref="D114:J114" ca="1" si="132">D113</f>
        <v>#DIV/0!</v>
      </c>
      <c r="E114" s="125" t="e">
        <f t="shared" ca="1" si="132"/>
        <v>#DIV/0!</v>
      </c>
      <c r="F114" s="125" t="e">
        <f t="shared" ca="1" si="132"/>
        <v>#DIV/0!</v>
      </c>
      <c r="G114" s="125" t="e">
        <f t="shared" ca="1" si="132"/>
        <v>#DIV/0!</v>
      </c>
      <c r="H114" s="125" t="e">
        <f t="shared" ca="1" si="132"/>
        <v>#DIV/0!</v>
      </c>
      <c r="I114" s="125" t="e">
        <f t="shared" ca="1" si="132"/>
        <v>#DIV/0!</v>
      </c>
      <c r="J114" s="125" t="e">
        <f t="shared" ca="1" si="132"/>
        <v>#DIV/0!</v>
      </c>
    </row>
    <row r="115" spans="1:10" hidden="1" x14ac:dyDescent="0.25">
      <c r="A115">
        <v>55</v>
      </c>
      <c r="B115" s="828" t="str">
        <f>INDEX(分類_出力, (ROW()-5)/2, 0)</f>
        <v>-</v>
      </c>
      <c r="C115" s="96" t="e">
        <f t="shared" ca="1" si="128"/>
        <v>#DIV/0!</v>
      </c>
      <c r="D115" s="96" t="e">
        <f t="shared" ca="1" si="128"/>
        <v>#DIV/0!</v>
      </c>
      <c r="E115" s="96" t="e">
        <f t="shared" ca="1" si="128"/>
        <v>#DIV/0!</v>
      </c>
      <c r="F115" s="96" t="e">
        <f t="shared" ca="1" si="128"/>
        <v>#DIV/0!</v>
      </c>
      <c r="G115" s="96" t="e">
        <f t="shared" ca="1" si="128"/>
        <v>#DIV/0!</v>
      </c>
      <c r="H115" s="96" t="e">
        <f t="shared" ca="1" si="128"/>
        <v>#DIV/0!</v>
      </c>
      <c r="I115" s="96" t="e">
        <f t="shared" ca="1" si="128"/>
        <v>#DIV/0!</v>
      </c>
      <c r="J115" s="96" t="e">
        <f t="shared" ca="1" si="128"/>
        <v>#DIV/0!</v>
      </c>
    </row>
    <row r="116" spans="1:10" ht="7.5" hidden="1" customHeight="1" x14ac:dyDescent="0.25">
      <c r="B116" s="829"/>
      <c r="C116" s="125" t="e">
        <f ca="1">C115</f>
        <v>#DIV/0!</v>
      </c>
      <c r="D116" s="125" t="e">
        <f t="shared" ref="D116:J116" ca="1" si="133">D115</f>
        <v>#DIV/0!</v>
      </c>
      <c r="E116" s="125" t="e">
        <f t="shared" ca="1" si="133"/>
        <v>#DIV/0!</v>
      </c>
      <c r="F116" s="125" t="e">
        <f t="shared" ca="1" si="133"/>
        <v>#DIV/0!</v>
      </c>
      <c r="G116" s="125" t="e">
        <f t="shared" ca="1" si="133"/>
        <v>#DIV/0!</v>
      </c>
      <c r="H116" s="125" t="e">
        <f t="shared" ca="1" si="133"/>
        <v>#DIV/0!</v>
      </c>
      <c r="I116" s="125" t="e">
        <f t="shared" ca="1" si="133"/>
        <v>#DIV/0!</v>
      </c>
      <c r="J116" s="125" t="e">
        <f t="shared" ca="1" si="133"/>
        <v>#DIV/0!</v>
      </c>
    </row>
    <row r="117" spans="1:10" hidden="1" x14ac:dyDescent="0.25">
      <c r="A117">
        <v>56</v>
      </c>
      <c r="B117" s="828" t="str">
        <f>INDEX(分類_出力, (ROW()-5)/2, 0)</f>
        <v>-</v>
      </c>
      <c r="C117" s="96" t="e">
        <f t="shared" ca="1" si="128"/>
        <v>#DIV/0!</v>
      </c>
      <c r="D117" s="96" t="e">
        <f t="shared" ca="1" si="128"/>
        <v>#DIV/0!</v>
      </c>
      <c r="E117" s="96" t="e">
        <f t="shared" ca="1" si="128"/>
        <v>#DIV/0!</v>
      </c>
      <c r="F117" s="96" t="e">
        <f t="shared" ca="1" si="128"/>
        <v>#DIV/0!</v>
      </c>
      <c r="G117" s="96" t="e">
        <f t="shared" ca="1" si="128"/>
        <v>#DIV/0!</v>
      </c>
      <c r="H117" s="96" t="e">
        <f t="shared" ca="1" si="128"/>
        <v>#DIV/0!</v>
      </c>
      <c r="I117" s="96" t="e">
        <f t="shared" ca="1" si="128"/>
        <v>#DIV/0!</v>
      </c>
      <c r="J117" s="96" t="e">
        <f t="shared" ca="1" si="128"/>
        <v>#DIV/0!</v>
      </c>
    </row>
    <row r="118" spans="1:10" ht="7.5" hidden="1" customHeight="1" x14ac:dyDescent="0.25">
      <c r="B118" s="829"/>
      <c r="C118" s="125" t="e">
        <f ca="1">C117</f>
        <v>#DIV/0!</v>
      </c>
      <c r="D118" s="125" t="e">
        <f t="shared" ref="D118:J118" ca="1" si="134">D117</f>
        <v>#DIV/0!</v>
      </c>
      <c r="E118" s="125" t="e">
        <f t="shared" ca="1" si="134"/>
        <v>#DIV/0!</v>
      </c>
      <c r="F118" s="125" t="e">
        <f t="shared" ca="1" si="134"/>
        <v>#DIV/0!</v>
      </c>
      <c r="G118" s="125" t="e">
        <f t="shared" ca="1" si="134"/>
        <v>#DIV/0!</v>
      </c>
      <c r="H118" s="125" t="e">
        <f t="shared" ca="1" si="134"/>
        <v>#DIV/0!</v>
      </c>
      <c r="I118" s="125" t="e">
        <f t="shared" ca="1" si="134"/>
        <v>#DIV/0!</v>
      </c>
      <c r="J118" s="125" t="e">
        <f t="shared" ca="1" si="134"/>
        <v>#DIV/0!</v>
      </c>
    </row>
    <row r="119" spans="1:10" hidden="1" x14ac:dyDescent="0.25">
      <c r="A119">
        <v>57</v>
      </c>
      <c r="B119" s="828" t="str">
        <f>INDEX(分類_出力, (ROW()-5)/2, 0)</f>
        <v>-</v>
      </c>
      <c r="C119" s="96" t="e">
        <f t="shared" ca="1" si="128"/>
        <v>#DIV/0!</v>
      </c>
      <c r="D119" s="96" t="e">
        <f t="shared" ca="1" si="128"/>
        <v>#DIV/0!</v>
      </c>
      <c r="E119" s="96" t="e">
        <f t="shared" ca="1" si="128"/>
        <v>#DIV/0!</v>
      </c>
      <c r="F119" s="96" t="e">
        <f t="shared" ca="1" si="128"/>
        <v>#DIV/0!</v>
      </c>
      <c r="G119" s="96" t="e">
        <f t="shared" ca="1" si="128"/>
        <v>#DIV/0!</v>
      </c>
      <c r="H119" s="96" t="e">
        <f t="shared" ca="1" si="128"/>
        <v>#DIV/0!</v>
      </c>
      <c r="I119" s="96" t="e">
        <f t="shared" ca="1" si="128"/>
        <v>#DIV/0!</v>
      </c>
      <c r="J119" s="96" t="e">
        <f t="shared" ca="1" si="128"/>
        <v>#DIV/0!</v>
      </c>
    </row>
    <row r="120" spans="1:10" ht="7.5" hidden="1" customHeight="1" x14ac:dyDescent="0.25">
      <c r="B120" s="829"/>
      <c r="C120" s="125" t="e">
        <f ca="1">C119</f>
        <v>#DIV/0!</v>
      </c>
      <c r="D120" s="125" t="e">
        <f t="shared" ref="D120:J120" ca="1" si="135">D119</f>
        <v>#DIV/0!</v>
      </c>
      <c r="E120" s="125" t="e">
        <f t="shared" ca="1" si="135"/>
        <v>#DIV/0!</v>
      </c>
      <c r="F120" s="125" t="e">
        <f t="shared" ca="1" si="135"/>
        <v>#DIV/0!</v>
      </c>
      <c r="G120" s="125" t="e">
        <f t="shared" ca="1" si="135"/>
        <v>#DIV/0!</v>
      </c>
      <c r="H120" s="125" t="e">
        <f t="shared" ca="1" si="135"/>
        <v>#DIV/0!</v>
      </c>
      <c r="I120" s="125" t="e">
        <f t="shared" ca="1" si="135"/>
        <v>#DIV/0!</v>
      </c>
      <c r="J120" s="125" t="e">
        <f t="shared" ca="1" si="135"/>
        <v>#DIV/0!</v>
      </c>
    </row>
    <row r="121" spans="1:10" hidden="1" x14ac:dyDescent="0.25">
      <c r="A121">
        <v>58</v>
      </c>
      <c r="B121" s="828" t="str">
        <f>INDEX(分類_出力, (ROW()-5)/2, 0)</f>
        <v>-</v>
      </c>
      <c r="C121" s="96" t="e">
        <f t="shared" ca="1" si="128"/>
        <v>#DIV/0!</v>
      </c>
      <c r="D121" s="96" t="e">
        <f t="shared" ca="1" si="128"/>
        <v>#DIV/0!</v>
      </c>
      <c r="E121" s="96" t="e">
        <f t="shared" ca="1" si="128"/>
        <v>#DIV/0!</v>
      </c>
      <c r="F121" s="96" t="e">
        <f t="shared" ca="1" si="128"/>
        <v>#DIV/0!</v>
      </c>
      <c r="G121" s="96" t="e">
        <f t="shared" ca="1" si="128"/>
        <v>#DIV/0!</v>
      </c>
      <c r="H121" s="96" t="e">
        <f t="shared" ca="1" si="128"/>
        <v>#DIV/0!</v>
      </c>
      <c r="I121" s="96" t="e">
        <f t="shared" ca="1" si="128"/>
        <v>#DIV/0!</v>
      </c>
      <c r="J121" s="96" t="e">
        <f t="shared" ca="1" si="128"/>
        <v>#DIV/0!</v>
      </c>
    </row>
    <row r="122" spans="1:10" ht="7.5" hidden="1" customHeight="1" x14ac:dyDescent="0.25">
      <c r="B122" s="829"/>
      <c r="C122" s="125" t="e">
        <f ca="1">C121</f>
        <v>#DIV/0!</v>
      </c>
      <c r="D122" s="125" t="e">
        <f t="shared" ref="D122:J122" ca="1" si="136">D121</f>
        <v>#DIV/0!</v>
      </c>
      <c r="E122" s="125" t="e">
        <f t="shared" ca="1" si="136"/>
        <v>#DIV/0!</v>
      </c>
      <c r="F122" s="125" t="e">
        <f t="shared" ca="1" si="136"/>
        <v>#DIV/0!</v>
      </c>
      <c r="G122" s="125" t="e">
        <f t="shared" ca="1" si="136"/>
        <v>#DIV/0!</v>
      </c>
      <c r="H122" s="125" t="e">
        <f t="shared" ca="1" si="136"/>
        <v>#DIV/0!</v>
      </c>
      <c r="I122" s="125" t="e">
        <f t="shared" ca="1" si="136"/>
        <v>#DIV/0!</v>
      </c>
      <c r="J122" s="125" t="e">
        <f t="shared" ca="1" si="136"/>
        <v>#DIV/0!</v>
      </c>
    </row>
    <row r="123" spans="1:10" hidden="1" x14ac:dyDescent="0.25">
      <c r="A123">
        <v>59</v>
      </c>
      <c r="B123" s="828" t="str">
        <f>INDEX(分類_出力, (ROW()-5)/2, 0)</f>
        <v>-</v>
      </c>
      <c r="C123" s="96" t="e">
        <f t="shared" ca="1" si="128"/>
        <v>#DIV/0!</v>
      </c>
      <c r="D123" s="96" t="e">
        <f t="shared" ca="1" si="128"/>
        <v>#DIV/0!</v>
      </c>
      <c r="E123" s="96" t="e">
        <f t="shared" ca="1" si="128"/>
        <v>#DIV/0!</v>
      </c>
      <c r="F123" s="96" t="e">
        <f t="shared" ca="1" si="128"/>
        <v>#DIV/0!</v>
      </c>
      <c r="G123" s="96" t="e">
        <f t="shared" ca="1" si="128"/>
        <v>#DIV/0!</v>
      </c>
      <c r="H123" s="96" t="e">
        <f t="shared" ca="1" si="128"/>
        <v>#DIV/0!</v>
      </c>
      <c r="I123" s="96" t="e">
        <f t="shared" ca="1" si="128"/>
        <v>#DIV/0!</v>
      </c>
      <c r="J123" s="96" t="e">
        <f t="shared" ca="1" si="128"/>
        <v>#DIV/0!</v>
      </c>
    </row>
    <row r="124" spans="1:10" ht="7.5" hidden="1" customHeight="1" x14ac:dyDescent="0.25">
      <c r="B124" s="829"/>
      <c r="C124" s="125" t="e">
        <f ca="1">C123</f>
        <v>#DIV/0!</v>
      </c>
      <c r="D124" s="125" t="e">
        <f t="shared" ref="D124:J124" ca="1" si="137">D123</f>
        <v>#DIV/0!</v>
      </c>
      <c r="E124" s="125" t="e">
        <f t="shared" ca="1" si="137"/>
        <v>#DIV/0!</v>
      </c>
      <c r="F124" s="125" t="e">
        <f t="shared" ca="1" si="137"/>
        <v>#DIV/0!</v>
      </c>
      <c r="G124" s="125" t="e">
        <f t="shared" ca="1" si="137"/>
        <v>#DIV/0!</v>
      </c>
      <c r="H124" s="125" t="e">
        <f t="shared" ca="1" si="137"/>
        <v>#DIV/0!</v>
      </c>
      <c r="I124" s="125" t="e">
        <f t="shared" ca="1" si="137"/>
        <v>#DIV/0!</v>
      </c>
      <c r="J124" s="125" t="e">
        <f t="shared" ca="1" si="137"/>
        <v>#DIV/0!</v>
      </c>
    </row>
    <row r="125" spans="1:10" hidden="1" x14ac:dyDescent="0.25">
      <c r="A125">
        <v>60</v>
      </c>
      <c r="B125" s="828" t="str">
        <f>INDEX(分類_出力, (ROW()-5)/2, 0)</f>
        <v>-</v>
      </c>
      <c r="C125" s="96" t="e">
        <f t="shared" ca="1" si="128"/>
        <v>#DIV/0!</v>
      </c>
      <c r="D125" s="96" t="e">
        <f t="shared" ca="1" si="128"/>
        <v>#DIV/0!</v>
      </c>
      <c r="E125" s="96" t="e">
        <f t="shared" ca="1" si="128"/>
        <v>#DIV/0!</v>
      </c>
      <c r="F125" s="96" t="e">
        <f t="shared" ca="1" si="128"/>
        <v>#DIV/0!</v>
      </c>
      <c r="G125" s="96" t="e">
        <f t="shared" ca="1" si="128"/>
        <v>#DIV/0!</v>
      </c>
      <c r="H125" s="96" t="e">
        <f t="shared" ca="1" si="128"/>
        <v>#DIV/0!</v>
      </c>
      <c r="I125" s="96" t="e">
        <f t="shared" ca="1" si="128"/>
        <v>#DIV/0!</v>
      </c>
      <c r="J125" s="96" t="e">
        <f t="shared" ca="1" si="128"/>
        <v>#DIV/0!</v>
      </c>
    </row>
    <row r="126" spans="1:10" ht="7.5" hidden="1" customHeight="1" x14ac:dyDescent="0.25">
      <c r="B126" s="829"/>
      <c r="C126" s="125" t="e">
        <f ca="1">C125</f>
        <v>#DIV/0!</v>
      </c>
      <c r="D126" s="125" t="e">
        <f t="shared" ref="D126:J126" ca="1" si="138">D125</f>
        <v>#DIV/0!</v>
      </c>
      <c r="E126" s="125" t="e">
        <f t="shared" ca="1" si="138"/>
        <v>#DIV/0!</v>
      </c>
      <c r="F126" s="125" t="e">
        <f t="shared" ca="1" si="138"/>
        <v>#DIV/0!</v>
      </c>
      <c r="G126" s="125" t="e">
        <f t="shared" ca="1" si="138"/>
        <v>#DIV/0!</v>
      </c>
      <c r="H126" s="125" t="e">
        <f t="shared" ca="1" si="138"/>
        <v>#DIV/0!</v>
      </c>
      <c r="I126" s="125" t="e">
        <f t="shared" ca="1" si="138"/>
        <v>#DIV/0!</v>
      </c>
      <c r="J126" s="125" t="e">
        <f t="shared" ca="1" si="138"/>
        <v>#DIV/0!</v>
      </c>
    </row>
    <row r="127" spans="1:10" hidden="1" x14ac:dyDescent="0.25">
      <c r="A127">
        <v>61</v>
      </c>
      <c r="B127" s="828" t="str">
        <f>INDEX(分類_出力, (ROW()-5)/2, 0)</f>
        <v>-</v>
      </c>
      <c r="C127" s="96" t="e">
        <f t="shared" ca="1" si="128"/>
        <v>#DIV/0!</v>
      </c>
      <c r="D127" s="96" t="e">
        <f t="shared" ca="1" si="128"/>
        <v>#DIV/0!</v>
      </c>
      <c r="E127" s="96" t="e">
        <f t="shared" ca="1" si="128"/>
        <v>#DIV/0!</v>
      </c>
      <c r="F127" s="96" t="e">
        <f t="shared" ca="1" si="128"/>
        <v>#DIV/0!</v>
      </c>
      <c r="G127" s="96" t="e">
        <f t="shared" ca="1" si="128"/>
        <v>#DIV/0!</v>
      </c>
      <c r="H127" s="96" t="e">
        <f t="shared" ca="1" si="128"/>
        <v>#DIV/0!</v>
      </c>
      <c r="I127" s="96" t="e">
        <f t="shared" ca="1" si="128"/>
        <v>#DIV/0!</v>
      </c>
      <c r="J127" s="96" t="e">
        <f t="shared" ca="1" si="128"/>
        <v>#DIV/0!</v>
      </c>
    </row>
    <row r="128" spans="1:10" ht="7.5" hidden="1" customHeight="1" x14ac:dyDescent="0.25">
      <c r="B128" s="829"/>
      <c r="C128" s="125" t="e">
        <f ca="1">C127</f>
        <v>#DIV/0!</v>
      </c>
      <c r="D128" s="125" t="e">
        <f t="shared" ref="D128:J128" ca="1" si="139">D127</f>
        <v>#DIV/0!</v>
      </c>
      <c r="E128" s="125" t="e">
        <f t="shared" ca="1" si="139"/>
        <v>#DIV/0!</v>
      </c>
      <c r="F128" s="125" t="e">
        <f t="shared" ca="1" si="139"/>
        <v>#DIV/0!</v>
      </c>
      <c r="G128" s="125" t="e">
        <f t="shared" ca="1" si="139"/>
        <v>#DIV/0!</v>
      </c>
      <c r="H128" s="125" t="e">
        <f t="shared" ca="1" si="139"/>
        <v>#DIV/0!</v>
      </c>
      <c r="I128" s="125" t="e">
        <f t="shared" ca="1" si="139"/>
        <v>#DIV/0!</v>
      </c>
      <c r="J128" s="125" t="e">
        <f t="shared" ca="1" si="139"/>
        <v>#DIV/0!</v>
      </c>
    </row>
    <row r="129" spans="1:10" hidden="1" x14ac:dyDescent="0.25">
      <c r="A129">
        <v>62</v>
      </c>
      <c r="B129" s="828" t="str">
        <f>INDEX(分類_出力, (ROW()-5)/2, 0)</f>
        <v>-</v>
      </c>
      <c r="C129" s="96" t="e">
        <f t="shared" ref="C129:J153" ca="1" si="140">VLOOKUP($B129, 波及効果表, C$2, FALSE)</f>
        <v>#DIV/0!</v>
      </c>
      <c r="D129" s="96" t="e">
        <f t="shared" ca="1" si="140"/>
        <v>#DIV/0!</v>
      </c>
      <c r="E129" s="96" t="e">
        <f t="shared" ca="1" si="140"/>
        <v>#DIV/0!</v>
      </c>
      <c r="F129" s="96" t="e">
        <f t="shared" ca="1" si="140"/>
        <v>#DIV/0!</v>
      </c>
      <c r="G129" s="96" t="e">
        <f t="shared" ca="1" si="140"/>
        <v>#DIV/0!</v>
      </c>
      <c r="H129" s="96" t="e">
        <f t="shared" ca="1" si="140"/>
        <v>#DIV/0!</v>
      </c>
      <c r="I129" s="96" t="e">
        <f t="shared" ca="1" si="140"/>
        <v>#DIV/0!</v>
      </c>
      <c r="J129" s="96" t="e">
        <f t="shared" ca="1" si="140"/>
        <v>#DIV/0!</v>
      </c>
    </row>
    <row r="130" spans="1:10" ht="7.5" hidden="1" customHeight="1" x14ac:dyDescent="0.25">
      <c r="B130" s="829"/>
      <c r="C130" s="125" t="e">
        <f ca="1">C129</f>
        <v>#DIV/0!</v>
      </c>
      <c r="D130" s="125" t="e">
        <f t="shared" ref="D130:J130" ca="1" si="141">D129</f>
        <v>#DIV/0!</v>
      </c>
      <c r="E130" s="125" t="e">
        <f t="shared" ca="1" si="141"/>
        <v>#DIV/0!</v>
      </c>
      <c r="F130" s="125" t="e">
        <f t="shared" ca="1" si="141"/>
        <v>#DIV/0!</v>
      </c>
      <c r="G130" s="125" t="e">
        <f t="shared" ca="1" si="141"/>
        <v>#DIV/0!</v>
      </c>
      <c r="H130" s="125" t="e">
        <f t="shared" ca="1" si="141"/>
        <v>#DIV/0!</v>
      </c>
      <c r="I130" s="125" t="e">
        <f t="shared" ca="1" si="141"/>
        <v>#DIV/0!</v>
      </c>
      <c r="J130" s="125" t="e">
        <f t="shared" ca="1" si="141"/>
        <v>#DIV/0!</v>
      </c>
    </row>
    <row r="131" spans="1:10" hidden="1" x14ac:dyDescent="0.25">
      <c r="A131">
        <v>63</v>
      </c>
      <c r="B131" s="828" t="str">
        <f>INDEX(分類_出力, (ROW()-5)/2, 0)</f>
        <v>-</v>
      </c>
      <c r="C131" s="96" t="e">
        <f t="shared" ca="1" si="140"/>
        <v>#DIV/0!</v>
      </c>
      <c r="D131" s="96" t="e">
        <f t="shared" ca="1" si="140"/>
        <v>#DIV/0!</v>
      </c>
      <c r="E131" s="96" t="e">
        <f t="shared" ca="1" si="140"/>
        <v>#DIV/0!</v>
      </c>
      <c r="F131" s="96" t="e">
        <f t="shared" ca="1" si="140"/>
        <v>#DIV/0!</v>
      </c>
      <c r="G131" s="96" t="e">
        <f t="shared" ca="1" si="140"/>
        <v>#DIV/0!</v>
      </c>
      <c r="H131" s="96" t="e">
        <f t="shared" ca="1" si="140"/>
        <v>#DIV/0!</v>
      </c>
      <c r="I131" s="96" t="e">
        <f t="shared" ca="1" si="140"/>
        <v>#DIV/0!</v>
      </c>
      <c r="J131" s="96" t="e">
        <f t="shared" ca="1" si="140"/>
        <v>#DIV/0!</v>
      </c>
    </row>
    <row r="132" spans="1:10" ht="7.5" hidden="1" customHeight="1" x14ac:dyDescent="0.25">
      <c r="B132" s="829"/>
      <c r="C132" s="125" t="e">
        <f ca="1">C131</f>
        <v>#DIV/0!</v>
      </c>
      <c r="D132" s="125" t="e">
        <f t="shared" ref="D132:J132" ca="1" si="142">D131</f>
        <v>#DIV/0!</v>
      </c>
      <c r="E132" s="125" t="e">
        <f t="shared" ca="1" si="142"/>
        <v>#DIV/0!</v>
      </c>
      <c r="F132" s="125" t="e">
        <f t="shared" ca="1" si="142"/>
        <v>#DIV/0!</v>
      </c>
      <c r="G132" s="125" t="e">
        <f t="shared" ca="1" si="142"/>
        <v>#DIV/0!</v>
      </c>
      <c r="H132" s="125" t="e">
        <f t="shared" ca="1" si="142"/>
        <v>#DIV/0!</v>
      </c>
      <c r="I132" s="125" t="e">
        <f t="shared" ca="1" si="142"/>
        <v>#DIV/0!</v>
      </c>
      <c r="J132" s="125" t="e">
        <f t="shared" ca="1" si="142"/>
        <v>#DIV/0!</v>
      </c>
    </row>
    <row r="133" spans="1:10" hidden="1" x14ac:dyDescent="0.25">
      <c r="A133">
        <v>64</v>
      </c>
      <c r="B133" s="828" t="str">
        <f>INDEX(分類_出力, (ROW()-5)/2, 0)</f>
        <v>-</v>
      </c>
      <c r="C133" s="96" t="e">
        <f t="shared" ca="1" si="140"/>
        <v>#DIV/0!</v>
      </c>
      <c r="D133" s="96" t="e">
        <f t="shared" ca="1" si="140"/>
        <v>#DIV/0!</v>
      </c>
      <c r="E133" s="96" t="e">
        <f t="shared" ca="1" si="140"/>
        <v>#DIV/0!</v>
      </c>
      <c r="F133" s="96" t="e">
        <f t="shared" ca="1" si="140"/>
        <v>#DIV/0!</v>
      </c>
      <c r="G133" s="96" t="e">
        <f t="shared" ca="1" si="140"/>
        <v>#DIV/0!</v>
      </c>
      <c r="H133" s="96" t="e">
        <f t="shared" ca="1" si="140"/>
        <v>#DIV/0!</v>
      </c>
      <c r="I133" s="96" t="e">
        <f t="shared" ca="1" si="140"/>
        <v>#DIV/0!</v>
      </c>
      <c r="J133" s="96" t="e">
        <f t="shared" ca="1" si="140"/>
        <v>#DIV/0!</v>
      </c>
    </row>
    <row r="134" spans="1:10" ht="7.5" hidden="1" customHeight="1" x14ac:dyDescent="0.25">
      <c r="B134" s="829"/>
      <c r="C134" s="125" t="e">
        <f ca="1">C133</f>
        <v>#DIV/0!</v>
      </c>
      <c r="D134" s="125" t="e">
        <f t="shared" ref="D134:J134" ca="1" si="143">D133</f>
        <v>#DIV/0!</v>
      </c>
      <c r="E134" s="125" t="e">
        <f t="shared" ca="1" si="143"/>
        <v>#DIV/0!</v>
      </c>
      <c r="F134" s="125" t="e">
        <f t="shared" ca="1" si="143"/>
        <v>#DIV/0!</v>
      </c>
      <c r="G134" s="125" t="e">
        <f t="shared" ca="1" si="143"/>
        <v>#DIV/0!</v>
      </c>
      <c r="H134" s="125" t="e">
        <f t="shared" ca="1" si="143"/>
        <v>#DIV/0!</v>
      </c>
      <c r="I134" s="125" t="e">
        <f t="shared" ca="1" si="143"/>
        <v>#DIV/0!</v>
      </c>
      <c r="J134" s="125" t="e">
        <f t="shared" ca="1" si="143"/>
        <v>#DIV/0!</v>
      </c>
    </row>
    <row r="135" spans="1:10" hidden="1" x14ac:dyDescent="0.25">
      <c r="A135">
        <v>65</v>
      </c>
      <c r="B135" s="828" t="str">
        <f>INDEX(分類_出力, (ROW()-5)/2, 0)</f>
        <v>-</v>
      </c>
      <c r="C135" s="96" t="e">
        <f t="shared" ca="1" si="140"/>
        <v>#DIV/0!</v>
      </c>
      <c r="D135" s="96" t="e">
        <f t="shared" ca="1" si="140"/>
        <v>#DIV/0!</v>
      </c>
      <c r="E135" s="96" t="e">
        <f t="shared" ca="1" si="140"/>
        <v>#DIV/0!</v>
      </c>
      <c r="F135" s="96" t="e">
        <f t="shared" ca="1" si="140"/>
        <v>#DIV/0!</v>
      </c>
      <c r="G135" s="96" t="e">
        <f t="shared" ca="1" si="140"/>
        <v>#DIV/0!</v>
      </c>
      <c r="H135" s="96" t="e">
        <f t="shared" ca="1" si="140"/>
        <v>#DIV/0!</v>
      </c>
      <c r="I135" s="96" t="e">
        <f t="shared" ca="1" si="140"/>
        <v>#DIV/0!</v>
      </c>
      <c r="J135" s="96" t="e">
        <f t="shared" ca="1" si="140"/>
        <v>#DIV/0!</v>
      </c>
    </row>
    <row r="136" spans="1:10" ht="7.5" hidden="1" customHeight="1" x14ac:dyDescent="0.25">
      <c r="B136" s="829"/>
      <c r="C136" s="125" t="e">
        <f ca="1">C135</f>
        <v>#DIV/0!</v>
      </c>
      <c r="D136" s="125" t="e">
        <f t="shared" ref="D136:J136" ca="1" si="144">D135</f>
        <v>#DIV/0!</v>
      </c>
      <c r="E136" s="125" t="e">
        <f t="shared" ca="1" si="144"/>
        <v>#DIV/0!</v>
      </c>
      <c r="F136" s="125" t="e">
        <f t="shared" ca="1" si="144"/>
        <v>#DIV/0!</v>
      </c>
      <c r="G136" s="125" t="e">
        <f t="shared" ca="1" si="144"/>
        <v>#DIV/0!</v>
      </c>
      <c r="H136" s="125" t="e">
        <f t="shared" ca="1" si="144"/>
        <v>#DIV/0!</v>
      </c>
      <c r="I136" s="125" t="e">
        <f t="shared" ca="1" si="144"/>
        <v>#DIV/0!</v>
      </c>
      <c r="J136" s="125" t="e">
        <f t="shared" ca="1" si="144"/>
        <v>#DIV/0!</v>
      </c>
    </row>
    <row r="137" spans="1:10" hidden="1" x14ac:dyDescent="0.25">
      <c r="A137">
        <v>66</v>
      </c>
      <c r="B137" s="828" t="str">
        <f>INDEX(分類_出力, (ROW()-5)/2, 0)</f>
        <v>-</v>
      </c>
      <c r="C137" s="96" t="e">
        <f t="shared" ca="1" si="140"/>
        <v>#DIV/0!</v>
      </c>
      <c r="D137" s="96" t="e">
        <f t="shared" ca="1" si="140"/>
        <v>#DIV/0!</v>
      </c>
      <c r="E137" s="96" t="e">
        <f t="shared" ca="1" si="140"/>
        <v>#DIV/0!</v>
      </c>
      <c r="F137" s="96" t="e">
        <f t="shared" ca="1" si="140"/>
        <v>#DIV/0!</v>
      </c>
      <c r="G137" s="96" t="e">
        <f t="shared" ca="1" si="140"/>
        <v>#DIV/0!</v>
      </c>
      <c r="H137" s="96" t="e">
        <f t="shared" ca="1" si="140"/>
        <v>#DIV/0!</v>
      </c>
      <c r="I137" s="96" t="e">
        <f t="shared" ca="1" si="140"/>
        <v>#DIV/0!</v>
      </c>
      <c r="J137" s="96" t="e">
        <f t="shared" ca="1" si="140"/>
        <v>#DIV/0!</v>
      </c>
    </row>
    <row r="138" spans="1:10" ht="7.5" hidden="1" customHeight="1" x14ac:dyDescent="0.25">
      <c r="B138" s="834"/>
      <c r="C138" s="125" t="e">
        <f ca="1">C137</f>
        <v>#DIV/0!</v>
      </c>
      <c r="D138" s="125" t="e">
        <f t="shared" ref="D138:J138" ca="1" si="145">D137</f>
        <v>#DIV/0!</v>
      </c>
      <c r="E138" s="125" t="e">
        <f t="shared" ca="1" si="145"/>
        <v>#DIV/0!</v>
      </c>
      <c r="F138" s="125" t="e">
        <f t="shared" ca="1" si="145"/>
        <v>#DIV/0!</v>
      </c>
      <c r="G138" s="125" t="e">
        <f t="shared" ca="1" si="145"/>
        <v>#DIV/0!</v>
      </c>
      <c r="H138" s="125" t="e">
        <f t="shared" ca="1" si="145"/>
        <v>#DIV/0!</v>
      </c>
      <c r="I138" s="125" t="e">
        <f t="shared" ca="1" si="145"/>
        <v>#DIV/0!</v>
      </c>
      <c r="J138" s="125" t="e">
        <f t="shared" ca="1" si="145"/>
        <v>#DIV/0!</v>
      </c>
    </row>
    <row r="139" spans="1:10" hidden="1" x14ac:dyDescent="0.25">
      <c r="A139">
        <v>67</v>
      </c>
      <c r="B139" s="828" t="str">
        <f>INDEX(分類_出力, (ROW()-5)/2, 0)</f>
        <v>-</v>
      </c>
      <c r="C139" s="96" t="e">
        <f t="shared" ca="1" si="140"/>
        <v>#DIV/0!</v>
      </c>
      <c r="D139" s="96" t="e">
        <f t="shared" ca="1" si="140"/>
        <v>#DIV/0!</v>
      </c>
      <c r="E139" s="96" t="e">
        <f t="shared" ca="1" si="140"/>
        <v>#DIV/0!</v>
      </c>
      <c r="F139" s="96" t="e">
        <f t="shared" ca="1" si="140"/>
        <v>#DIV/0!</v>
      </c>
      <c r="G139" s="96" t="e">
        <f t="shared" ca="1" si="140"/>
        <v>#DIV/0!</v>
      </c>
      <c r="H139" s="96" t="e">
        <f t="shared" ca="1" si="140"/>
        <v>#DIV/0!</v>
      </c>
      <c r="I139" s="96" t="e">
        <f t="shared" ca="1" si="140"/>
        <v>#DIV/0!</v>
      </c>
      <c r="J139" s="96" t="e">
        <f t="shared" ca="1" si="140"/>
        <v>#DIV/0!</v>
      </c>
    </row>
    <row r="140" spans="1:10" ht="7.5" hidden="1" customHeight="1" x14ac:dyDescent="0.25">
      <c r="B140" s="829"/>
      <c r="C140" s="125" t="e">
        <f ca="1">C139</f>
        <v>#DIV/0!</v>
      </c>
      <c r="D140" s="125" t="e">
        <f t="shared" ref="D140:J140" ca="1" si="146">D139</f>
        <v>#DIV/0!</v>
      </c>
      <c r="E140" s="125" t="e">
        <f t="shared" ca="1" si="146"/>
        <v>#DIV/0!</v>
      </c>
      <c r="F140" s="125" t="e">
        <f t="shared" ca="1" si="146"/>
        <v>#DIV/0!</v>
      </c>
      <c r="G140" s="125" t="e">
        <f t="shared" ca="1" si="146"/>
        <v>#DIV/0!</v>
      </c>
      <c r="H140" s="125" t="e">
        <f t="shared" ca="1" si="146"/>
        <v>#DIV/0!</v>
      </c>
      <c r="I140" s="125" t="e">
        <f t="shared" ca="1" si="146"/>
        <v>#DIV/0!</v>
      </c>
      <c r="J140" s="125" t="e">
        <f t="shared" ca="1" si="146"/>
        <v>#DIV/0!</v>
      </c>
    </row>
    <row r="141" spans="1:10" hidden="1" x14ac:dyDescent="0.25">
      <c r="A141">
        <v>68</v>
      </c>
      <c r="B141" s="828" t="str">
        <f>INDEX(分類_出力, (ROW()-5)/2, 0)</f>
        <v>-</v>
      </c>
      <c r="C141" s="96" t="e">
        <f t="shared" ca="1" si="140"/>
        <v>#DIV/0!</v>
      </c>
      <c r="D141" s="96" t="e">
        <f t="shared" ca="1" si="140"/>
        <v>#DIV/0!</v>
      </c>
      <c r="E141" s="96" t="e">
        <f t="shared" ca="1" si="140"/>
        <v>#DIV/0!</v>
      </c>
      <c r="F141" s="96" t="e">
        <f t="shared" ca="1" si="140"/>
        <v>#DIV/0!</v>
      </c>
      <c r="G141" s="96" t="e">
        <f t="shared" ca="1" si="140"/>
        <v>#DIV/0!</v>
      </c>
      <c r="H141" s="96" t="e">
        <f t="shared" ca="1" si="140"/>
        <v>#DIV/0!</v>
      </c>
      <c r="I141" s="96" t="e">
        <f t="shared" ca="1" si="140"/>
        <v>#DIV/0!</v>
      </c>
      <c r="J141" s="96" t="e">
        <f t="shared" ca="1" si="140"/>
        <v>#DIV/0!</v>
      </c>
    </row>
    <row r="142" spans="1:10" ht="7.5" hidden="1" customHeight="1" x14ac:dyDescent="0.25">
      <c r="B142" s="829"/>
      <c r="C142" s="125" t="e">
        <f ca="1">C141</f>
        <v>#DIV/0!</v>
      </c>
      <c r="D142" s="125" t="e">
        <f t="shared" ref="D142:J142" ca="1" si="147">D141</f>
        <v>#DIV/0!</v>
      </c>
      <c r="E142" s="125" t="e">
        <f t="shared" ca="1" si="147"/>
        <v>#DIV/0!</v>
      </c>
      <c r="F142" s="125" t="e">
        <f t="shared" ca="1" si="147"/>
        <v>#DIV/0!</v>
      </c>
      <c r="G142" s="125" t="e">
        <f t="shared" ca="1" si="147"/>
        <v>#DIV/0!</v>
      </c>
      <c r="H142" s="125" t="e">
        <f t="shared" ca="1" si="147"/>
        <v>#DIV/0!</v>
      </c>
      <c r="I142" s="125" t="e">
        <f t="shared" ca="1" si="147"/>
        <v>#DIV/0!</v>
      </c>
      <c r="J142" s="125" t="e">
        <f t="shared" ca="1" si="147"/>
        <v>#DIV/0!</v>
      </c>
    </row>
    <row r="143" spans="1:10" hidden="1" x14ac:dyDescent="0.25">
      <c r="A143">
        <v>69</v>
      </c>
      <c r="B143" s="828" t="str">
        <f>INDEX(分類_出力, (ROW()-5)/2, 0)</f>
        <v>-</v>
      </c>
      <c r="C143" s="96" t="e">
        <f t="shared" ca="1" si="140"/>
        <v>#DIV/0!</v>
      </c>
      <c r="D143" s="96" t="e">
        <f t="shared" ca="1" si="140"/>
        <v>#DIV/0!</v>
      </c>
      <c r="E143" s="96" t="e">
        <f t="shared" ca="1" si="140"/>
        <v>#DIV/0!</v>
      </c>
      <c r="F143" s="96" t="e">
        <f t="shared" ca="1" si="140"/>
        <v>#DIV/0!</v>
      </c>
      <c r="G143" s="96" t="e">
        <f t="shared" ca="1" si="140"/>
        <v>#DIV/0!</v>
      </c>
      <c r="H143" s="96" t="e">
        <f t="shared" ca="1" si="140"/>
        <v>#DIV/0!</v>
      </c>
      <c r="I143" s="96" t="e">
        <f t="shared" ca="1" si="140"/>
        <v>#DIV/0!</v>
      </c>
      <c r="J143" s="96" t="e">
        <f t="shared" ca="1" si="140"/>
        <v>#DIV/0!</v>
      </c>
    </row>
    <row r="144" spans="1:10" ht="7.5" hidden="1" customHeight="1" x14ac:dyDescent="0.25">
      <c r="B144" s="829"/>
      <c r="C144" s="125" t="e">
        <f ca="1">C143</f>
        <v>#DIV/0!</v>
      </c>
      <c r="D144" s="125" t="e">
        <f t="shared" ref="D144:J144" ca="1" si="148">D143</f>
        <v>#DIV/0!</v>
      </c>
      <c r="E144" s="125" t="e">
        <f t="shared" ca="1" si="148"/>
        <v>#DIV/0!</v>
      </c>
      <c r="F144" s="125" t="e">
        <f t="shared" ca="1" si="148"/>
        <v>#DIV/0!</v>
      </c>
      <c r="G144" s="125" t="e">
        <f t="shared" ca="1" si="148"/>
        <v>#DIV/0!</v>
      </c>
      <c r="H144" s="125" t="e">
        <f t="shared" ca="1" si="148"/>
        <v>#DIV/0!</v>
      </c>
      <c r="I144" s="125" t="e">
        <f t="shared" ca="1" si="148"/>
        <v>#DIV/0!</v>
      </c>
      <c r="J144" s="125" t="e">
        <f t="shared" ca="1" si="148"/>
        <v>#DIV/0!</v>
      </c>
    </row>
    <row r="145" spans="1:10" hidden="1" x14ac:dyDescent="0.25">
      <c r="A145">
        <v>70</v>
      </c>
      <c r="B145" s="828" t="str">
        <f>INDEX(分類_出力, (ROW()-5)/2, 0)</f>
        <v>-</v>
      </c>
      <c r="C145" s="96" t="e">
        <f t="shared" ca="1" si="140"/>
        <v>#DIV/0!</v>
      </c>
      <c r="D145" s="96" t="e">
        <f t="shared" ca="1" si="140"/>
        <v>#DIV/0!</v>
      </c>
      <c r="E145" s="96" t="e">
        <f t="shared" ca="1" si="140"/>
        <v>#DIV/0!</v>
      </c>
      <c r="F145" s="96" t="e">
        <f t="shared" ca="1" si="140"/>
        <v>#DIV/0!</v>
      </c>
      <c r="G145" s="96" t="e">
        <f t="shared" ca="1" si="140"/>
        <v>#DIV/0!</v>
      </c>
      <c r="H145" s="96" t="e">
        <f t="shared" ca="1" si="140"/>
        <v>#DIV/0!</v>
      </c>
      <c r="I145" s="96" t="e">
        <f t="shared" ca="1" si="140"/>
        <v>#DIV/0!</v>
      </c>
      <c r="J145" s="96" t="e">
        <f t="shared" ca="1" si="140"/>
        <v>#DIV/0!</v>
      </c>
    </row>
    <row r="146" spans="1:10" ht="7.5" hidden="1" customHeight="1" x14ac:dyDescent="0.25">
      <c r="B146" s="829"/>
      <c r="C146" s="125" t="e">
        <f ca="1">C145</f>
        <v>#DIV/0!</v>
      </c>
      <c r="D146" s="125" t="e">
        <f t="shared" ref="D146:J146" ca="1" si="149">D145</f>
        <v>#DIV/0!</v>
      </c>
      <c r="E146" s="125" t="e">
        <f t="shared" ca="1" si="149"/>
        <v>#DIV/0!</v>
      </c>
      <c r="F146" s="125" t="e">
        <f t="shared" ca="1" si="149"/>
        <v>#DIV/0!</v>
      </c>
      <c r="G146" s="125" t="e">
        <f t="shared" ca="1" si="149"/>
        <v>#DIV/0!</v>
      </c>
      <c r="H146" s="125" t="e">
        <f t="shared" ca="1" si="149"/>
        <v>#DIV/0!</v>
      </c>
      <c r="I146" s="125" t="e">
        <f t="shared" ca="1" si="149"/>
        <v>#DIV/0!</v>
      </c>
      <c r="J146" s="125" t="e">
        <f t="shared" ca="1" si="149"/>
        <v>#DIV/0!</v>
      </c>
    </row>
    <row r="147" spans="1:10" hidden="1" x14ac:dyDescent="0.25">
      <c r="A147">
        <v>71</v>
      </c>
      <c r="B147" s="828" t="str">
        <f>INDEX(分類_出力, (ROW()-5)/2, 0)</f>
        <v>-</v>
      </c>
      <c r="C147" s="96" t="e">
        <f t="shared" ca="1" si="140"/>
        <v>#DIV/0!</v>
      </c>
      <c r="D147" s="96" t="e">
        <f t="shared" ca="1" si="140"/>
        <v>#DIV/0!</v>
      </c>
      <c r="E147" s="96" t="e">
        <f t="shared" ca="1" si="140"/>
        <v>#DIV/0!</v>
      </c>
      <c r="F147" s="96" t="e">
        <f t="shared" ca="1" si="140"/>
        <v>#DIV/0!</v>
      </c>
      <c r="G147" s="96" t="e">
        <f t="shared" ca="1" si="140"/>
        <v>#DIV/0!</v>
      </c>
      <c r="H147" s="96" t="e">
        <f t="shared" ca="1" si="140"/>
        <v>#DIV/0!</v>
      </c>
      <c r="I147" s="96" t="e">
        <f t="shared" ca="1" si="140"/>
        <v>#DIV/0!</v>
      </c>
      <c r="J147" s="96" t="e">
        <f t="shared" ca="1" si="140"/>
        <v>#DIV/0!</v>
      </c>
    </row>
    <row r="148" spans="1:10" ht="7.5" hidden="1" customHeight="1" x14ac:dyDescent="0.25">
      <c r="B148" s="829"/>
      <c r="C148" s="125" t="e">
        <f ca="1">C147</f>
        <v>#DIV/0!</v>
      </c>
      <c r="D148" s="125" t="e">
        <f t="shared" ref="D148:J148" ca="1" si="150">D147</f>
        <v>#DIV/0!</v>
      </c>
      <c r="E148" s="125" t="e">
        <f t="shared" ca="1" si="150"/>
        <v>#DIV/0!</v>
      </c>
      <c r="F148" s="125" t="e">
        <f t="shared" ca="1" si="150"/>
        <v>#DIV/0!</v>
      </c>
      <c r="G148" s="125" t="e">
        <f t="shared" ca="1" si="150"/>
        <v>#DIV/0!</v>
      </c>
      <c r="H148" s="125" t="e">
        <f t="shared" ca="1" si="150"/>
        <v>#DIV/0!</v>
      </c>
      <c r="I148" s="125" t="e">
        <f t="shared" ca="1" si="150"/>
        <v>#DIV/0!</v>
      </c>
      <c r="J148" s="125" t="e">
        <f t="shared" ca="1" si="150"/>
        <v>#DIV/0!</v>
      </c>
    </row>
    <row r="149" spans="1:10" hidden="1" x14ac:dyDescent="0.25">
      <c r="A149">
        <v>72</v>
      </c>
      <c r="B149" s="828" t="str">
        <f>INDEX(分類_出力, (ROW()-5)/2, 0)</f>
        <v>-</v>
      </c>
      <c r="C149" s="96" t="e">
        <f t="shared" ca="1" si="140"/>
        <v>#DIV/0!</v>
      </c>
      <c r="D149" s="96" t="e">
        <f t="shared" ca="1" si="140"/>
        <v>#DIV/0!</v>
      </c>
      <c r="E149" s="96" t="e">
        <f t="shared" ca="1" si="140"/>
        <v>#DIV/0!</v>
      </c>
      <c r="F149" s="96" t="e">
        <f t="shared" ca="1" si="140"/>
        <v>#DIV/0!</v>
      </c>
      <c r="G149" s="96" t="e">
        <f t="shared" ca="1" si="140"/>
        <v>#DIV/0!</v>
      </c>
      <c r="H149" s="96" t="e">
        <f t="shared" ca="1" si="140"/>
        <v>#DIV/0!</v>
      </c>
      <c r="I149" s="96" t="e">
        <f t="shared" ca="1" si="140"/>
        <v>#DIV/0!</v>
      </c>
      <c r="J149" s="96" t="e">
        <f t="shared" ca="1" si="140"/>
        <v>#DIV/0!</v>
      </c>
    </row>
    <row r="150" spans="1:10" ht="7.5" hidden="1" customHeight="1" x14ac:dyDescent="0.25">
      <c r="B150" s="829"/>
      <c r="C150" s="125" t="e">
        <f ca="1">C149</f>
        <v>#DIV/0!</v>
      </c>
      <c r="D150" s="125" t="e">
        <f t="shared" ref="D150:J150" ca="1" si="151">D149</f>
        <v>#DIV/0!</v>
      </c>
      <c r="E150" s="125" t="e">
        <f t="shared" ca="1" si="151"/>
        <v>#DIV/0!</v>
      </c>
      <c r="F150" s="125" t="e">
        <f t="shared" ca="1" si="151"/>
        <v>#DIV/0!</v>
      </c>
      <c r="G150" s="125" t="e">
        <f t="shared" ca="1" si="151"/>
        <v>#DIV/0!</v>
      </c>
      <c r="H150" s="125" t="e">
        <f t="shared" ca="1" si="151"/>
        <v>#DIV/0!</v>
      </c>
      <c r="I150" s="125" t="e">
        <f t="shared" ca="1" si="151"/>
        <v>#DIV/0!</v>
      </c>
      <c r="J150" s="125" t="e">
        <f t="shared" ca="1" si="151"/>
        <v>#DIV/0!</v>
      </c>
    </row>
    <row r="151" spans="1:10" hidden="1" x14ac:dyDescent="0.25">
      <c r="A151">
        <v>73</v>
      </c>
      <c r="B151" s="828" t="str">
        <f>INDEX(分類_出力, (ROW()-5)/2, 0)</f>
        <v>-</v>
      </c>
      <c r="C151" s="96" t="e">
        <f t="shared" ca="1" si="140"/>
        <v>#DIV/0!</v>
      </c>
      <c r="D151" s="96" t="e">
        <f t="shared" ca="1" si="140"/>
        <v>#DIV/0!</v>
      </c>
      <c r="E151" s="96" t="e">
        <f t="shared" ca="1" si="140"/>
        <v>#DIV/0!</v>
      </c>
      <c r="F151" s="96" t="e">
        <f t="shared" ca="1" si="140"/>
        <v>#DIV/0!</v>
      </c>
      <c r="G151" s="96" t="e">
        <f t="shared" ca="1" si="140"/>
        <v>#DIV/0!</v>
      </c>
      <c r="H151" s="96" t="e">
        <f t="shared" ca="1" si="140"/>
        <v>#DIV/0!</v>
      </c>
      <c r="I151" s="96" t="e">
        <f t="shared" ca="1" si="140"/>
        <v>#DIV/0!</v>
      </c>
      <c r="J151" s="96" t="e">
        <f t="shared" ca="1" si="140"/>
        <v>#DIV/0!</v>
      </c>
    </row>
    <row r="152" spans="1:10" ht="7.5" hidden="1" customHeight="1" x14ac:dyDescent="0.25">
      <c r="B152" s="829"/>
      <c r="C152" s="125" t="e">
        <f ca="1">C151</f>
        <v>#DIV/0!</v>
      </c>
      <c r="D152" s="125" t="e">
        <f t="shared" ref="D152:J152" ca="1" si="152">D151</f>
        <v>#DIV/0!</v>
      </c>
      <c r="E152" s="125" t="e">
        <f t="shared" ca="1" si="152"/>
        <v>#DIV/0!</v>
      </c>
      <c r="F152" s="125" t="e">
        <f t="shared" ca="1" si="152"/>
        <v>#DIV/0!</v>
      </c>
      <c r="G152" s="125" t="e">
        <f t="shared" ca="1" si="152"/>
        <v>#DIV/0!</v>
      </c>
      <c r="H152" s="125" t="e">
        <f t="shared" ca="1" si="152"/>
        <v>#DIV/0!</v>
      </c>
      <c r="I152" s="125" t="e">
        <f t="shared" ca="1" si="152"/>
        <v>#DIV/0!</v>
      </c>
      <c r="J152" s="125" t="e">
        <f t="shared" ca="1" si="152"/>
        <v>#DIV/0!</v>
      </c>
    </row>
    <row r="153" spans="1:10" hidden="1" x14ac:dyDescent="0.25">
      <c r="A153">
        <v>74</v>
      </c>
      <c r="B153" s="828" t="str">
        <f>INDEX(分類_出力, (ROW()-5)/2, 0)</f>
        <v>-</v>
      </c>
      <c r="C153" s="96" t="e">
        <f t="shared" ca="1" si="140"/>
        <v>#DIV/0!</v>
      </c>
      <c r="D153" s="96" t="e">
        <f t="shared" ca="1" si="140"/>
        <v>#DIV/0!</v>
      </c>
      <c r="E153" s="96" t="e">
        <f t="shared" ca="1" si="140"/>
        <v>#DIV/0!</v>
      </c>
      <c r="F153" s="96" t="e">
        <f t="shared" ca="1" si="140"/>
        <v>#DIV/0!</v>
      </c>
      <c r="G153" s="96" t="e">
        <f t="shared" ca="1" si="140"/>
        <v>#DIV/0!</v>
      </c>
      <c r="H153" s="96" t="e">
        <f t="shared" ca="1" si="140"/>
        <v>#DIV/0!</v>
      </c>
      <c r="I153" s="96" t="e">
        <f t="shared" ca="1" si="140"/>
        <v>#DIV/0!</v>
      </c>
      <c r="J153" s="96" t="e">
        <f t="shared" ca="1" si="140"/>
        <v>#DIV/0!</v>
      </c>
    </row>
    <row r="154" spans="1:10" ht="7.5" hidden="1" customHeight="1" x14ac:dyDescent="0.25">
      <c r="B154" s="829"/>
      <c r="C154" s="125" t="e">
        <f ca="1">C153</f>
        <v>#DIV/0!</v>
      </c>
      <c r="D154" s="125" t="e">
        <f t="shared" ref="D154:J154" ca="1" si="153">D153</f>
        <v>#DIV/0!</v>
      </c>
      <c r="E154" s="125" t="e">
        <f t="shared" ca="1" si="153"/>
        <v>#DIV/0!</v>
      </c>
      <c r="F154" s="125" t="e">
        <f t="shared" ca="1" si="153"/>
        <v>#DIV/0!</v>
      </c>
      <c r="G154" s="125" t="e">
        <f t="shared" ca="1" si="153"/>
        <v>#DIV/0!</v>
      </c>
      <c r="H154" s="125" t="e">
        <f t="shared" ca="1" si="153"/>
        <v>#DIV/0!</v>
      </c>
      <c r="I154" s="125" t="e">
        <f t="shared" ca="1" si="153"/>
        <v>#DIV/0!</v>
      </c>
      <c r="J154" s="125" t="e">
        <f t="shared" ca="1" si="153"/>
        <v>#DIV/0!</v>
      </c>
    </row>
    <row r="155" spans="1:10" hidden="1" x14ac:dyDescent="0.25">
      <c r="A155">
        <v>75</v>
      </c>
      <c r="B155" s="828" t="str">
        <f>INDEX(分類_出力, (ROW()-5)/2, 0)</f>
        <v>-</v>
      </c>
      <c r="C155" s="96" t="e">
        <f t="shared" ref="C155:J175" ca="1" si="154">VLOOKUP($B155, 波及効果表, C$2, FALSE)</f>
        <v>#DIV/0!</v>
      </c>
      <c r="D155" s="96" t="e">
        <f t="shared" ca="1" si="154"/>
        <v>#DIV/0!</v>
      </c>
      <c r="E155" s="96" t="e">
        <f t="shared" ca="1" si="154"/>
        <v>#DIV/0!</v>
      </c>
      <c r="F155" s="96" t="e">
        <f t="shared" ca="1" si="154"/>
        <v>#DIV/0!</v>
      </c>
      <c r="G155" s="96" t="e">
        <f t="shared" ca="1" si="154"/>
        <v>#DIV/0!</v>
      </c>
      <c r="H155" s="96" t="e">
        <f t="shared" ca="1" si="154"/>
        <v>#DIV/0!</v>
      </c>
      <c r="I155" s="96" t="e">
        <f t="shared" ca="1" si="154"/>
        <v>#DIV/0!</v>
      </c>
      <c r="J155" s="96" t="e">
        <f t="shared" ca="1" si="154"/>
        <v>#DIV/0!</v>
      </c>
    </row>
    <row r="156" spans="1:10" ht="7.5" hidden="1" customHeight="1" x14ac:dyDescent="0.25">
      <c r="B156" s="829"/>
      <c r="C156" s="125" t="e">
        <f ca="1">C155</f>
        <v>#DIV/0!</v>
      </c>
      <c r="D156" s="125" t="e">
        <f t="shared" ref="D156:J156" ca="1" si="155">D155</f>
        <v>#DIV/0!</v>
      </c>
      <c r="E156" s="125" t="e">
        <f t="shared" ca="1" si="155"/>
        <v>#DIV/0!</v>
      </c>
      <c r="F156" s="125" t="e">
        <f t="shared" ca="1" si="155"/>
        <v>#DIV/0!</v>
      </c>
      <c r="G156" s="125" t="e">
        <f t="shared" ca="1" si="155"/>
        <v>#DIV/0!</v>
      </c>
      <c r="H156" s="125" t="e">
        <f t="shared" ca="1" si="155"/>
        <v>#DIV/0!</v>
      </c>
      <c r="I156" s="125" t="e">
        <f t="shared" ca="1" si="155"/>
        <v>#DIV/0!</v>
      </c>
      <c r="J156" s="125" t="e">
        <f t="shared" ca="1" si="155"/>
        <v>#DIV/0!</v>
      </c>
    </row>
    <row r="157" spans="1:10" hidden="1" x14ac:dyDescent="0.25">
      <c r="A157">
        <v>76</v>
      </c>
      <c r="B157" s="828" t="str">
        <f>INDEX(分類_出力, (ROW()-5)/2, 0)</f>
        <v>-</v>
      </c>
      <c r="C157" s="96" t="e">
        <f t="shared" ca="1" si="154"/>
        <v>#DIV/0!</v>
      </c>
      <c r="D157" s="96" t="e">
        <f t="shared" ca="1" si="154"/>
        <v>#DIV/0!</v>
      </c>
      <c r="E157" s="96" t="e">
        <f t="shared" ca="1" si="154"/>
        <v>#DIV/0!</v>
      </c>
      <c r="F157" s="96" t="e">
        <f t="shared" ca="1" si="154"/>
        <v>#DIV/0!</v>
      </c>
      <c r="G157" s="96" t="e">
        <f t="shared" ca="1" si="154"/>
        <v>#DIV/0!</v>
      </c>
      <c r="H157" s="96" t="e">
        <f t="shared" ca="1" si="154"/>
        <v>#DIV/0!</v>
      </c>
      <c r="I157" s="96" t="e">
        <f t="shared" ca="1" si="154"/>
        <v>#DIV/0!</v>
      </c>
      <c r="J157" s="96" t="e">
        <f t="shared" ca="1" si="154"/>
        <v>#DIV/0!</v>
      </c>
    </row>
    <row r="158" spans="1:10" ht="7.5" hidden="1" customHeight="1" x14ac:dyDescent="0.25">
      <c r="B158" s="829"/>
      <c r="C158" s="125" t="e">
        <f ca="1">C157</f>
        <v>#DIV/0!</v>
      </c>
      <c r="D158" s="125" t="e">
        <f t="shared" ref="D158:J158" ca="1" si="156">D157</f>
        <v>#DIV/0!</v>
      </c>
      <c r="E158" s="125" t="e">
        <f t="shared" ca="1" si="156"/>
        <v>#DIV/0!</v>
      </c>
      <c r="F158" s="125" t="e">
        <f t="shared" ca="1" si="156"/>
        <v>#DIV/0!</v>
      </c>
      <c r="G158" s="125" t="e">
        <f t="shared" ca="1" si="156"/>
        <v>#DIV/0!</v>
      </c>
      <c r="H158" s="125" t="e">
        <f t="shared" ca="1" si="156"/>
        <v>#DIV/0!</v>
      </c>
      <c r="I158" s="125" t="e">
        <f t="shared" ca="1" si="156"/>
        <v>#DIV/0!</v>
      </c>
      <c r="J158" s="125" t="e">
        <f t="shared" ca="1" si="156"/>
        <v>#DIV/0!</v>
      </c>
    </row>
    <row r="159" spans="1:10" hidden="1" x14ac:dyDescent="0.25">
      <c r="A159">
        <v>77</v>
      </c>
      <c r="B159" s="828" t="str">
        <f>INDEX(分類_出力, (ROW()-5)/2, 0)</f>
        <v>-</v>
      </c>
      <c r="C159" s="96" t="e">
        <f t="shared" ca="1" si="154"/>
        <v>#DIV/0!</v>
      </c>
      <c r="D159" s="96" t="e">
        <f t="shared" ca="1" si="154"/>
        <v>#DIV/0!</v>
      </c>
      <c r="E159" s="96" t="e">
        <f t="shared" ca="1" si="154"/>
        <v>#DIV/0!</v>
      </c>
      <c r="F159" s="96" t="e">
        <f t="shared" ca="1" si="154"/>
        <v>#DIV/0!</v>
      </c>
      <c r="G159" s="96" t="e">
        <f t="shared" ca="1" si="154"/>
        <v>#DIV/0!</v>
      </c>
      <c r="H159" s="96" t="e">
        <f t="shared" ca="1" si="154"/>
        <v>#DIV/0!</v>
      </c>
      <c r="I159" s="96" t="e">
        <f t="shared" ca="1" si="154"/>
        <v>#DIV/0!</v>
      </c>
      <c r="J159" s="96" t="e">
        <f t="shared" ca="1" si="154"/>
        <v>#DIV/0!</v>
      </c>
    </row>
    <row r="160" spans="1:10" ht="7.5" hidden="1" customHeight="1" x14ac:dyDescent="0.25">
      <c r="B160" s="829"/>
      <c r="C160" s="125" t="e">
        <f ca="1">C159</f>
        <v>#DIV/0!</v>
      </c>
      <c r="D160" s="125" t="e">
        <f t="shared" ref="D160:J160" ca="1" si="157">D159</f>
        <v>#DIV/0!</v>
      </c>
      <c r="E160" s="125" t="e">
        <f t="shared" ca="1" si="157"/>
        <v>#DIV/0!</v>
      </c>
      <c r="F160" s="125" t="e">
        <f t="shared" ca="1" si="157"/>
        <v>#DIV/0!</v>
      </c>
      <c r="G160" s="125" t="e">
        <f t="shared" ca="1" si="157"/>
        <v>#DIV/0!</v>
      </c>
      <c r="H160" s="125" t="e">
        <f t="shared" ca="1" si="157"/>
        <v>#DIV/0!</v>
      </c>
      <c r="I160" s="125" t="e">
        <f t="shared" ca="1" si="157"/>
        <v>#DIV/0!</v>
      </c>
      <c r="J160" s="125" t="e">
        <f t="shared" ca="1" si="157"/>
        <v>#DIV/0!</v>
      </c>
    </row>
    <row r="161" spans="1:10" hidden="1" x14ac:dyDescent="0.25">
      <c r="A161">
        <v>78</v>
      </c>
      <c r="B161" s="828" t="str">
        <f>INDEX(分類_出力, (ROW()-5)/2, 0)</f>
        <v>-</v>
      </c>
      <c r="C161" s="96" t="e">
        <f t="shared" ca="1" si="154"/>
        <v>#DIV/0!</v>
      </c>
      <c r="D161" s="96" t="e">
        <f t="shared" ca="1" si="154"/>
        <v>#DIV/0!</v>
      </c>
      <c r="E161" s="96" t="e">
        <f t="shared" ca="1" si="154"/>
        <v>#DIV/0!</v>
      </c>
      <c r="F161" s="96" t="e">
        <f t="shared" ca="1" si="154"/>
        <v>#DIV/0!</v>
      </c>
      <c r="G161" s="96" t="e">
        <f t="shared" ca="1" si="154"/>
        <v>#DIV/0!</v>
      </c>
      <c r="H161" s="96" t="e">
        <f t="shared" ca="1" si="154"/>
        <v>#DIV/0!</v>
      </c>
      <c r="I161" s="96" t="e">
        <f t="shared" ca="1" si="154"/>
        <v>#DIV/0!</v>
      </c>
      <c r="J161" s="96" t="e">
        <f t="shared" ca="1" si="154"/>
        <v>#DIV/0!</v>
      </c>
    </row>
    <row r="162" spans="1:10" ht="7.5" hidden="1" customHeight="1" x14ac:dyDescent="0.25">
      <c r="B162" s="834"/>
      <c r="C162" s="125" t="e">
        <f ca="1">C161</f>
        <v>#DIV/0!</v>
      </c>
      <c r="D162" s="125" t="e">
        <f t="shared" ref="D162:J162" ca="1" si="158">D161</f>
        <v>#DIV/0!</v>
      </c>
      <c r="E162" s="125" t="e">
        <f t="shared" ca="1" si="158"/>
        <v>#DIV/0!</v>
      </c>
      <c r="F162" s="125" t="e">
        <f t="shared" ca="1" si="158"/>
        <v>#DIV/0!</v>
      </c>
      <c r="G162" s="125" t="e">
        <f t="shared" ca="1" si="158"/>
        <v>#DIV/0!</v>
      </c>
      <c r="H162" s="125" t="e">
        <f t="shared" ca="1" si="158"/>
        <v>#DIV/0!</v>
      </c>
      <c r="I162" s="125" t="e">
        <f t="shared" ca="1" si="158"/>
        <v>#DIV/0!</v>
      </c>
      <c r="J162" s="125" t="e">
        <f t="shared" ca="1" si="158"/>
        <v>#DIV/0!</v>
      </c>
    </row>
    <row r="163" spans="1:10" hidden="1" x14ac:dyDescent="0.25">
      <c r="A163">
        <v>79</v>
      </c>
      <c r="B163" s="828" t="str">
        <f>INDEX(分類_出力, (ROW()-5)/2, 0)</f>
        <v>-</v>
      </c>
      <c r="C163" s="96" t="e">
        <f t="shared" ca="1" si="154"/>
        <v>#DIV/0!</v>
      </c>
      <c r="D163" s="96" t="e">
        <f t="shared" ca="1" si="154"/>
        <v>#DIV/0!</v>
      </c>
      <c r="E163" s="96" t="e">
        <f t="shared" ca="1" si="154"/>
        <v>#DIV/0!</v>
      </c>
      <c r="F163" s="96" t="e">
        <f t="shared" ca="1" si="154"/>
        <v>#DIV/0!</v>
      </c>
      <c r="G163" s="96" t="e">
        <f t="shared" ca="1" si="154"/>
        <v>#DIV/0!</v>
      </c>
      <c r="H163" s="96" t="e">
        <f t="shared" ca="1" si="154"/>
        <v>#DIV/0!</v>
      </c>
      <c r="I163" s="96" t="e">
        <f t="shared" ca="1" si="154"/>
        <v>#DIV/0!</v>
      </c>
      <c r="J163" s="96" t="e">
        <f t="shared" ca="1" si="154"/>
        <v>#DIV/0!</v>
      </c>
    </row>
    <row r="164" spans="1:10" ht="7.5" hidden="1" customHeight="1" x14ac:dyDescent="0.25">
      <c r="B164" s="829"/>
      <c r="C164" s="125" t="e">
        <f ca="1">C163</f>
        <v>#DIV/0!</v>
      </c>
      <c r="D164" s="125" t="e">
        <f t="shared" ref="D164:J164" ca="1" si="159">D163</f>
        <v>#DIV/0!</v>
      </c>
      <c r="E164" s="125" t="e">
        <f t="shared" ca="1" si="159"/>
        <v>#DIV/0!</v>
      </c>
      <c r="F164" s="125" t="e">
        <f t="shared" ca="1" si="159"/>
        <v>#DIV/0!</v>
      </c>
      <c r="G164" s="125" t="e">
        <f t="shared" ca="1" si="159"/>
        <v>#DIV/0!</v>
      </c>
      <c r="H164" s="125" t="e">
        <f t="shared" ca="1" si="159"/>
        <v>#DIV/0!</v>
      </c>
      <c r="I164" s="125" t="e">
        <f t="shared" ca="1" si="159"/>
        <v>#DIV/0!</v>
      </c>
      <c r="J164" s="125" t="e">
        <f t="shared" ca="1" si="159"/>
        <v>#DIV/0!</v>
      </c>
    </row>
    <row r="165" spans="1:10" hidden="1" x14ac:dyDescent="0.25">
      <c r="A165">
        <v>80</v>
      </c>
      <c r="B165" s="828" t="str">
        <f>INDEX(分類_出力, (ROW()-5)/2, 0)</f>
        <v>-</v>
      </c>
      <c r="C165" s="96" t="e">
        <f t="shared" ca="1" si="154"/>
        <v>#DIV/0!</v>
      </c>
      <c r="D165" s="96" t="e">
        <f t="shared" ca="1" si="154"/>
        <v>#DIV/0!</v>
      </c>
      <c r="E165" s="96" t="e">
        <f t="shared" ca="1" si="154"/>
        <v>#DIV/0!</v>
      </c>
      <c r="F165" s="96" t="e">
        <f t="shared" ca="1" si="154"/>
        <v>#DIV/0!</v>
      </c>
      <c r="G165" s="96" t="e">
        <f t="shared" ca="1" si="154"/>
        <v>#DIV/0!</v>
      </c>
      <c r="H165" s="96" t="e">
        <f t="shared" ca="1" si="154"/>
        <v>#DIV/0!</v>
      </c>
      <c r="I165" s="96" t="e">
        <f t="shared" ca="1" si="154"/>
        <v>#DIV/0!</v>
      </c>
      <c r="J165" s="96" t="e">
        <f t="shared" ca="1" si="154"/>
        <v>#DIV/0!</v>
      </c>
    </row>
    <row r="166" spans="1:10" ht="7.5" hidden="1" customHeight="1" x14ac:dyDescent="0.25">
      <c r="B166" s="829"/>
      <c r="C166" s="125" t="e">
        <f ca="1">C165</f>
        <v>#DIV/0!</v>
      </c>
      <c r="D166" s="125" t="e">
        <f t="shared" ref="D166:J166" ca="1" si="160">D165</f>
        <v>#DIV/0!</v>
      </c>
      <c r="E166" s="125" t="e">
        <f t="shared" ca="1" si="160"/>
        <v>#DIV/0!</v>
      </c>
      <c r="F166" s="125" t="e">
        <f t="shared" ca="1" si="160"/>
        <v>#DIV/0!</v>
      </c>
      <c r="G166" s="125" t="e">
        <f t="shared" ca="1" si="160"/>
        <v>#DIV/0!</v>
      </c>
      <c r="H166" s="125" t="e">
        <f t="shared" ca="1" si="160"/>
        <v>#DIV/0!</v>
      </c>
      <c r="I166" s="125" t="e">
        <f t="shared" ca="1" si="160"/>
        <v>#DIV/0!</v>
      </c>
      <c r="J166" s="125" t="e">
        <f t="shared" ca="1" si="160"/>
        <v>#DIV/0!</v>
      </c>
    </row>
    <row r="167" spans="1:10" hidden="1" x14ac:dyDescent="0.25">
      <c r="A167">
        <v>81</v>
      </c>
      <c r="B167" s="828" t="str">
        <f>INDEX(分類_出力, (ROW()-5)/2, 0)</f>
        <v>-</v>
      </c>
      <c r="C167" s="96" t="e">
        <f t="shared" ca="1" si="154"/>
        <v>#DIV/0!</v>
      </c>
      <c r="D167" s="96" t="e">
        <f t="shared" ca="1" si="154"/>
        <v>#DIV/0!</v>
      </c>
      <c r="E167" s="96" t="e">
        <f t="shared" ca="1" si="154"/>
        <v>#DIV/0!</v>
      </c>
      <c r="F167" s="96" t="e">
        <f t="shared" ca="1" si="154"/>
        <v>#DIV/0!</v>
      </c>
      <c r="G167" s="96" t="e">
        <f t="shared" ca="1" si="154"/>
        <v>#DIV/0!</v>
      </c>
      <c r="H167" s="96" t="e">
        <f t="shared" ca="1" si="154"/>
        <v>#DIV/0!</v>
      </c>
      <c r="I167" s="96" t="e">
        <f t="shared" ca="1" si="154"/>
        <v>#DIV/0!</v>
      </c>
      <c r="J167" s="96" t="e">
        <f t="shared" ca="1" si="154"/>
        <v>#DIV/0!</v>
      </c>
    </row>
    <row r="168" spans="1:10" ht="7.5" hidden="1" customHeight="1" x14ac:dyDescent="0.25">
      <c r="B168" s="829"/>
      <c r="C168" s="125" t="e">
        <f ca="1">C167</f>
        <v>#DIV/0!</v>
      </c>
      <c r="D168" s="125" t="e">
        <f t="shared" ref="D168:J168" ca="1" si="161">D167</f>
        <v>#DIV/0!</v>
      </c>
      <c r="E168" s="125" t="e">
        <f t="shared" ca="1" si="161"/>
        <v>#DIV/0!</v>
      </c>
      <c r="F168" s="125" t="e">
        <f t="shared" ca="1" si="161"/>
        <v>#DIV/0!</v>
      </c>
      <c r="G168" s="125" t="e">
        <f t="shared" ca="1" si="161"/>
        <v>#DIV/0!</v>
      </c>
      <c r="H168" s="125" t="e">
        <f t="shared" ca="1" si="161"/>
        <v>#DIV/0!</v>
      </c>
      <c r="I168" s="125" t="e">
        <f t="shared" ca="1" si="161"/>
        <v>#DIV/0!</v>
      </c>
      <c r="J168" s="125" t="e">
        <f t="shared" ca="1" si="161"/>
        <v>#DIV/0!</v>
      </c>
    </row>
    <row r="169" spans="1:10" hidden="1" x14ac:dyDescent="0.25">
      <c r="A169">
        <v>82</v>
      </c>
      <c r="B169" s="828" t="str">
        <f>INDEX(分類_出力, (ROW()-5)/2, 0)</f>
        <v>-</v>
      </c>
      <c r="C169" s="96" t="e">
        <f t="shared" ca="1" si="154"/>
        <v>#DIV/0!</v>
      </c>
      <c r="D169" s="96" t="e">
        <f t="shared" ca="1" si="154"/>
        <v>#DIV/0!</v>
      </c>
      <c r="E169" s="96" t="e">
        <f t="shared" ca="1" si="154"/>
        <v>#DIV/0!</v>
      </c>
      <c r="F169" s="96" t="e">
        <f t="shared" ca="1" si="154"/>
        <v>#DIV/0!</v>
      </c>
      <c r="G169" s="96" t="e">
        <f t="shared" ca="1" si="154"/>
        <v>#DIV/0!</v>
      </c>
      <c r="H169" s="96" t="e">
        <f t="shared" ca="1" si="154"/>
        <v>#DIV/0!</v>
      </c>
      <c r="I169" s="96" t="e">
        <f t="shared" ca="1" si="154"/>
        <v>#DIV/0!</v>
      </c>
      <c r="J169" s="96" t="e">
        <f t="shared" ca="1" si="154"/>
        <v>#DIV/0!</v>
      </c>
    </row>
    <row r="170" spans="1:10" ht="7.5" hidden="1" customHeight="1" x14ac:dyDescent="0.25">
      <c r="B170" s="829"/>
      <c r="C170" s="125" t="e">
        <f ca="1">C169</f>
        <v>#DIV/0!</v>
      </c>
      <c r="D170" s="125" t="e">
        <f t="shared" ref="D170:J170" ca="1" si="162">D169</f>
        <v>#DIV/0!</v>
      </c>
      <c r="E170" s="125" t="e">
        <f t="shared" ca="1" si="162"/>
        <v>#DIV/0!</v>
      </c>
      <c r="F170" s="125" t="e">
        <f t="shared" ca="1" si="162"/>
        <v>#DIV/0!</v>
      </c>
      <c r="G170" s="125" t="e">
        <f t="shared" ca="1" si="162"/>
        <v>#DIV/0!</v>
      </c>
      <c r="H170" s="125" t="e">
        <f t="shared" ca="1" si="162"/>
        <v>#DIV/0!</v>
      </c>
      <c r="I170" s="125" t="e">
        <f t="shared" ca="1" si="162"/>
        <v>#DIV/0!</v>
      </c>
      <c r="J170" s="125" t="e">
        <f t="shared" ca="1" si="162"/>
        <v>#DIV/0!</v>
      </c>
    </row>
    <row r="171" spans="1:10" hidden="1" x14ac:dyDescent="0.25">
      <c r="A171">
        <v>83</v>
      </c>
      <c r="B171" s="828" t="str">
        <f>INDEX(分類_出力, (ROW()-5)/2, 0)</f>
        <v>-</v>
      </c>
      <c r="C171" s="96" t="e">
        <f t="shared" ca="1" si="154"/>
        <v>#DIV/0!</v>
      </c>
      <c r="D171" s="96" t="e">
        <f t="shared" ca="1" si="154"/>
        <v>#DIV/0!</v>
      </c>
      <c r="E171" s="96" t="e">
        <f t="shared" ca="1" si="154"/>
        <v>#DIV/0!</v>
      </c>
      <c r="F171" s="96" t="e">
        <f t="shared" ca="1" si="154"/>
        <v>#DIV/0!</v>
      </c>
      <c r="G171" s="96" t="e">
        <f t="shared" ca="1" si="154"/>
        <v>#DIV/0!</v>
      </c>
      <c r="H171" s="96" t="e">
        <f t="shared" ca="1" si="154"/>
        <v>#DIV/0!</v>
      </c>
      <c r="I171" s="96" t="e">
        <f t="shared" ca="1" si="154"/>
        <v>#DIV/0!</v>
      </c>
      <c r="J171" s="96" t="e">
        <f t="shared" ca="1" si="154"/>
        <v>#DIV/0!</v>
      </c>
    </row>
    <row r="172" spans="1:10" ht="7.5" hidden="1" customHeight="1" x14ac:dyDescent="0.25">
      <c r="B172" s="829"/>
      <c r="C172" s="125" t="e">
        <f ca="1">C171</f>
        <v>#DIV/0!</v>
      </c>
      <c r="D172" s="125" t="e">
        <f t="shared" ref="D172:J172" ca="1" si="163">D171</f>
        <v>#DIV/0!</v>
      </c>
      <c r="E172" s="125" t="e">
        <f t="shared" ca="1" si="163"/>
        <v>#DIV/0!</v>
      </c>
      <c r="F172" s="125" t="e">
        <f t="shared" ca="1" si="163"/>
        <v>#DIV/0!</v>
      </c>
      <c r="G172" s="125" t="e">
        <f t="shared" ca="1" si="163"/>
        <v>#DIV/0!</v>
      </c>
      <c r="H172" s="125" t="e">
        <f t="shared" ca="1" si="163"/>
        <v>#DIV/0!</v>
      </c>
      <c r="I172" s="125" t="e">
        <f t="shared" ca="1" si="163"/>
        <v>#DIV/0!</v>
      </c>
      <c r="J172" s="125" t="e">
        <f t="shared" ca="1" si="163"/>
        <v>#DIV/0!</v>
      </c>
    </row>
    <row r="173" spans="1:10" hidden="1" x14ac:dyDescent="0.25">
      <c r="A173">
        <v>84</v>
      </c>
      <c r="B173" s="828" t="str">
        <f>INDEX(分類_出力, (ROW()-5)/2, 0)</f>
        <v>-</v>
      </c>
      <c r="C173" s="96" t="e">
        <f t="shared" ca="1" si="154"/>
        <v>#DIV/0!</v>
      </c>
      <c r="D173" s="96" t="e">
        <f t="shared" ca="1" si="154"/>
        <v>#DIV/0!</v>
      </c>
      <c r="E173" s="96" t="e">
        <f t="shared" ca="1" si="154"/>
        <v>#DIV/0!</v>
      </c>
      <c r="F173" s="96" t="e">
        <f t="shared" ca="1" si="154"/>
        <v>#DIV/0!</v>
      </c>
      <c r="G173" s="96" t="e">
        <f t="shared" ca="1" si="154"/>
        <v>#DIV/0!</v>
      </c>
      <c r="H173" s="96" t="e">
        <f t="shared" ca="1" si="154"/>
        <v>#DIV/0!</v>
      </c>
      <c r="I173" s="96" t="e">
        <f t="shared" ca="1" si="154"/>
        <v>#DIV/0!</v>
      </c>
      <c r="J173" s="96" t="e">
        <f t="shared" ca="1" si="154"/>
        <v>#DIV/0!</v>
      </c>
    </row>
    <row r="174" spans="1:10" ht="7.5" hidden="1" customHeight="1" x14ac:dyDescent="0.25">
      <c r="B174" s="829"/>
      <c r="C174" s="125" t="e">
        <f ca="1">C173</f>
        <v>#DIV/0!</v>
      </c>
      <c r="D174" s="125" t="e">
        <f t="shared" ref="D174:J174" ca="1" si="164">D173</f>
        <v>#DIV/0!</v>
      </c>
      <c r="E174" s="125" t="e">
        <f t="shared" ca="1" si="164"/>
        <v>#DIV/0!</v>
      </c>
      <c r="F174" s="125" t="e">
        <f t="shared" ca="1" si="164"/>
        <v>#DIV/0!</v>
      </c>
      <c r="G174" s="125" t="e">
        <f t="shared" ca="1" si="164"/>
        <v>#DIV/0!</v>
      </c>
      <c r="H174" s="125" t="e">
        <f t="shared" ca="1" si="164"/>
        <v>#DIV/0!</v>
      </c>
      <c r="I174" s="125" t="e">
        <f t="shared" ca="1" si="164"/>
        <v>#DIV/0!</v>
      </c>
      <c r="J174" s="125" t="e">
        <f t="shared" ca="1" si="164"/>
        <v>#DIV/0!</v>
      </c>
    </row>
    <row r="175" spans="1:10" hidden="1" x14ac:dyDescent="0.25">
      <c r="A175">
        <v>85</v>
      </c>
      <c r="B175" s="828" t="str">
        <f>INDEX(分類_出力, (ROW()-5)/2, 0)</f>
        <v>-</v>
      </c>
      <c r="C175" s="96" t="e">
        <f t="shared" ca="1" si="154"/>
        <v>#DIV/0!</v>
      </c>
      <c r="D175" s="96" t="e">
        <f t="shared" ca="1" si="154"/>
        <v>#DIV/0!</v>
      </c>
      <c r="E175" s="96" t="e">
        <f t="shared" ca="1" si="154"/>
        <v>#DIV/0!</v>
      </c>
      <c r="F175" s="96" t="e">
        <f t="shared" ca="1" si="154"/>
        <v>#DIV/0!</v>
      </c>
      <c r="G175" s="96" t="e">
        <f t="shared" ca="1" si="154"/>
        <v>#DIV/0!</v>
      </c>
      <c r="H175" s="96" t="e">
        <f t="shared" ca="1" si="154"/>
        <v>#DIV/0!</v>
      </c>
      <c r="I175" s="96" t="e">
        <f t="shared" ca="1" si="154"/>
        <v>#DIV/0!</v>
      </c>
      <c r="J175" s="96" t="e">
        <f t="shared" ca="1" si="154"/>
        <v>#DIV/0!</v>
      </c>
    </row>
    <row r="176" spans="1:10" ht="7.5" hidden="1" customHeight="1" x14ac:dyDescent="0.25">
      <c r="B176" s="829"/>
      <c r="C176" s="125" t="e">
        <f ca="1">C175</f>
        <v>#DIV/0!</v>
      </c>
      <c r="D176" s="125" t="e">
        <f t="shared" ref="D176:J176" ca="1" si="165">D175</f>
        <v>#DIV/0!</v>
      </c>
      <c r="E176" s="125" t="e">
        <f t="shared" ca="1" si="165"/>
        <v>#DIV/0!</v>
      </c>
      <c r="F176" s="125" t="e">
        <f t="shared" ca="1" si="165"/>
        <v>#DIV/0!</v>
      </c>
      <c r="G176" s="125" t="e">
        <f t="shared" ca="1" si="165"/>
        <v>#DIV/0!</v>
      </c>
      <c r="H176" s="125" t="e">
        <f t="shared" ca="1" si="165"/>
        <v>#DIV/0!</v>
      </c>
      <c r="I176" s="125" t="e">
        <f t="shared" ca="1" si="165"/>
        <v>#DIV/0!</v>
      </c>
      <c r="J176" s="125" t="e">
        <f t="shared" ca="1" si="165"/>
        <v>#DIV/0!</v>
      </c>
    </row>
    <row r="177" spans="1:10" hidden="1" x14ac:dyDescent="0.25">
      <c r="A177">
        <v>86</v>
      </c>
      <c r="B177" s="828" t="str">
        <f>INDEX(分類_出力, (ROW()-5)/2, 0)</f>
        <v>-</v>
      </c>
      <c r="C177" s="96" t="e">
        <f t="shared" ref="C177:J191" ca="1" si="166">VLOOKUP($B177, 波及効果表, C$2, FALSE)</f>
        <v>#DIV/0!</v>
      </c>
      <c r="D177" s="96" t="e">
        <f t="shared" ca="1" si="166"/>
        <v>#DIV/0!</v>
      </c>
      <c r="E177" s="96" t="e">
        <f t="shared" ca="1" si="166"/>
        <v>#DIV/0!</v>
      </c>
      <c r="F177" s="96" t="e">
        <f t="shared" ca="1" si="166"/>
        <v>#DIV/0!</v>
      </c>
      <c r="G177" s="96" t="e">
        <f t="shared" ca="1" si="166"/>
        <v>#DIV/0!</v>
      </c>
      <c r="H177" s="96" t="e">
        <f t="shared" ca="1" si="166"/>
        <v>#DIV/0!</v>
      </c>
      <c r="I177" s="96" t="e">
        <f t="shared" ca="1" si="166"/>
        <v>#DIV/0!</v>
      </c>
      <c r="J177" s="96" t="e">
        <f t="shared" ca="1" si="166"/>
        <v>#DIV/0!</v>
      </c>
    </row>
    <row r="178" spans="1:10" ht="7.5" hidden="1" customHeight="1" x14ac:dyDescent="0.25">
      <c r="B178" s="829"/>
      <c r="C178" s="125" t="e">
        <f ca="1">C177</f>
        <v>#DIV/0!</v>
      </c>
      <c r="D178" s="125" t="e">
        <f t="shared" ref="D178:J178" ca="1" si="167">D177</f>
        <v>#DIV/0!</v>
      </c>
      <c r="E178" s="125" t="e">
        <f t="shared" ca="1" si="167"/>
        <v>#DIV/0!</v>
      </c>
      <c r="F178" s="125" t="e">
        <f t="shared" ca="1" si="167"/>
        <v>#DIV/0!</v>
      </c>
      <c r="G178" s="125" t="e">
        <f t="shared" ca="1" si="167"/>
        <v>#DIV/0!</v>
      </c>
      <c r="H178" s="125" t="e">
        <f t="shared" ca="1" si="167"/>
        <v>#DIV/0!</v>
      </c>
      <c r="I178" s="125" t="e">
        <f t="shared" ca="1" si="167"/>
        <v>#DIV/0!</v>
      </c>
      <c r="J178" s="125" t="e">
        <f t="shared" ca="1" si="167"/>
        <v>#DIV/0!</v>
      </c>
    </row>
    <row r="179" spans="1:10" hidden="1" x14ac:dyDescent="0.25">
      <c r="A179">
        <v>87</v>
      </c>
      <c r="B179" s="828" t="str">
        <f>INDEX(分類_出力, (ROW()-5)/2, 0)</f>
        <v>-</v>
      </c>
      <c r="C179" s="96" t="e">
        <f t="shared" ca="1" si="166"/>
        <v>#DIV/0!</v>
      </c>
      <c r="D179" s="96" t="e">
        <f t="shared" ca="1" si="166"/>
        <v>#DIV/0!</v>
      </c>
      <c r="E179" s="96" t="e">
        <f t="shared" ca="1" si="166"/>
        <v>#DIV/0!</v>
      </c>
      <c r="F179" s="96" t="e">
        <f t="shared" ca="1" si="166"/>
        <v>#DIV/0!</v>
      </c>
      <c r="G179" s="96" t="e">
        <f t="shared" ca="1" si="166"/>
        <v>#DIV/0!</v>
      </c>
      <c r="H179" s="96" t="e">
        <f t="shared" ca="1" si="166"/>
        <v>#DIV/0!</v>
      </c>
      <c r="I179" s="96" t="e">
        <f t="shared" ca="1" si="166"/>
        <v>#DIV/0!</v>
      </c>
      <c r="J179" s="96" t="e">
        <f t="shared" ca="1" si="166"/>
        <v>#DIV/0!</v>
      </c>
    </row>
    <row r="180" spans="1:10" ht="7.5" hidden="1" customHeight="1" x14ac:dyDescent="0.25">
      <c r="B180" s="829"/>
      <c r="C180" s="125" t="e">
        <f ca="1">C179</f>
        <v>#DIV/0!</v>
      </c>
      <c r="D180" s="125" t="e">
        <f t="shared" ref="D180:J180" ca="1" si="168">D179</f>
        <v>#DIV/0!</v>
      </c>
      <c r="E180" s="125" t="e">
        <f t="shared" ca="1" si="168"/>
        <v>#DIV/0!</v>
      </c>
      <c r="F180" s="125" t="e">
        <f t="shared" ca="1" si="168"/>
        <v>#DIV/0!</v>
      </c>
      <c r="G180" s="125" t="e">
        <f t="shared" ca="1" si="168"/>
        <v>#DIV/0!</v>
      </c>
      <c r="H180" s="125" t="e">
        <f t="shared" ca="1" si="168"/>
        <v>#DIV/0!</v>
      </c>
      <c r="I180" s="125" t="e">
        <f t="shared" ca="1" si="168"/>
        <v>#DIV/0!</v>
      </c>
      <c r="J180" s="125" t="e">
        <f t="shared" ca="1" si="168"/>
        <v>#DIV/0!</v>
      </c>
    </row>
    <row r="181" spans="1:10" hidden="1" x14ac:dyDescent="0.25">
      <c r="A181">
        <v>88</v>
      </c>
      <c r="B181" s="828" t="str">
        <f>INDEX(分類_出力, (ROW()-5)/2, 0)</f>
        <v>-</v>
      </c>
      <c r="C181" s="96" t="e">
        <f t="shared" ca="1" si="166"/>
        <v>#DIV/0!</v>
      </c>
      <c r="D181" s="96" t="e">
        <f t="shared" ca="1" si="166"/>
        <v>#DIV/0!</v>
      </c>
      <c r="E181" s="96" t="e">
        <f t="shared" ca="1" si="166"/>
        <v>#DIV/0!</v>
      </c>
      <c r="F181" s="96" t="e">
        <f t="shared" ca="1" si="166"/>
        <v>#DIV/0!</v>
      </c>
      <c r="G181" s="96" t="e">
        <f t="shared" ca="1" si="166"/>
        <v>#DIV/0!</v>
      </c>
      <c r="H181" s="96" t="e">
        <f t="shared" ca="1" si="166"/>
        <v>#DIV/0!</v>
      </c>
      <c r="I181" s="96" t="e">
        <f t="shared" ca="1" si="166"/>
        <v>#DIV/0!</v>
      </c>
      <c r="J181" s="96" t="e">
        <f t="shared" ca="1" si="166"/>
        <v>#DIV/0!</v>
      </c>
    </row>
    <row r="182" spans="1:10" ht="7.5" hidden="1" customHeight="1" x14ac:dyDescent="0.25">
      <c r="B182" s="834"/>
      <c r="C182" s="125" t="e">
        <f ca="1">C181</f>
        <v>#DIV/0!</v>
      </c>
      <c r="D182" s="125" t="e">
        <f t="shared" ref="D182:J182" ca="1" si="169">D181</f>
        <v>#DIV/0!</v>
      </c>
      <c r="E182" s="125" t="e">
        <f t="shared" ca="1" si="169"/>
        <v>#DIV/0!</v>
      </c>
      <c r="F182" s="125" t="e">
        <f t="shared" ca="1" si="169"/>
        <v>#DIV/0!</v>
      </c>
      <c r="G182" s="125" t="e">
        <f t="shared" ca="1" si="169"/>
        <v>#DIV/0!</v>
      </c>
      <c r="H182" s="125" t="e">
        <f t="shared" ca="1" si="169"/>
        <v>#DIV/0!</v>
      </c>
      <c r="I182" s="125" t="e">
        <f t="shared" ca="1" si="169"/>
        <v>#DIV/0!</v>
      </c>
      <c r="J182" s="125" t="e">
        <f t="shared" ca="1" si="169"/>
        <v>#DIV/0!</v>
      </c>
    </row>
    <row r="183" spans="1:10" hidden="1" x14ac:dyDescent="0.25">
      <c r="A183">
        <v>89</v>
      </c>
      <c r="B183" s="828" t="str">
        <f>INDEX(分類_出力, (ROW()-5)/2, 0)</f>
        <v>-</v>
      </c>
      <c r="C183" s="96" t="e">
        <f t="shared" ca="1" si="166"/>
        <v>#DIV/0!</v>
      </c>
      <c r="D183" s="96" t="e">
        <f t="shared" ca="1" si="166"/>
        <v>#DIV/0!</v>
      </c>
      <c r="E183" s="96" t="e">
        <f t="shared" ca="1" si="166"/>
        <v>#DIV/0!</v>
      </c>
      <c r="F183" s="96" t="e">
        <f t="shared" ca="1" si="166"/>
        <v>#DIV/0!</v>
      </c>
      <c r="G183" s="96" t="e">
        <f t="shared" ca="1" si="166"/>
        <v>#DIV/0!</v>
      </c>
      <c r="H183" s="96" t="e">
        <f t="shared" ca="1" si="166"/>
        <v>#DIV/0!</v>
      </c>
      <c r="I183" s="96" t="e">
        <f t="shared" ca="1" si="166"/>
        <v>#DIV/0!</v>
      </c>
      <c r="J183" s="96" t="e">
        <f t="shared" ca="1" si="166"/>
        <v>#DIV/0!</v>
      </c>
    </row>
    <row r="184" spans="1:10" ht="7.5" hidden="1" customHeight="1" x14ac:dyDescent="0.25">
      <c r="B184" s="829"/>
      <c r="C184" s="125" t="e">
        <f ca="1">C183</f>
        <v>#DIV/0!</v>
      </c>
      <c r="D184" s="125" t="e">
        <f t="shared" ref="D184:J184" ca="1" si="170">D183</f>
        <v>#DIV/0!</v>
      </c>
      <c r="E184" s="125" t="e">
        <f t="shared" ca="1" si="170"/>
        <v>#DIV/0!</v>
      </c>
      <c r="F184" s="125" t="e">
        <f t="shared" ca="1" si="170"/>
        <v>#DIV/0!</v>
      </c>
      <c r="G184" s="125" t="e">
        <f t="shared" ca="1" si="170"/>
        <v>#DIV/0!</v>
      </c>
      <c r="H184" s="125" t="e">
        <f t="shared" ca="1" si="170"/>
        <v>#DIV/0!</v>
      </c>
      <c r="I184" s="125" t="e">
        <f t="shared" ca="1" si="170"/>
        <v>#DIV/0!</v>
      </c>
      <c r="J184" s="125" t="e">
        <f t="shared" ca="1" si="170"/>
        <v>#DIV/0!</v>
      </c>
    </row>
    <row r="185" spans="1:10" hidden="1" x14ac:dyDescent="0.25">
      <c r="A185">
        <v>90</v>
      </c>
      <c r="B185" s="828" t="str">
        <f>INDEX(分類_出力, (ROW()-5)/2, 0)</f>
        <v>-</v>
      </c>
      <c r="C185" s="96" t="e">
        <f t="shared" ca="1" si="166"/>
        <v>#DIV/0!</v>
      </c>
      <c r="D185" s="96" t="e">
        <f t="shared" ca="1" si="166"/>
        <v>#DIV/0!</v>
      </c>
      <c r="E185" s="96" t="e">
        <f t="shared" ca="1" si="166"/>
        <v>#DIV/0!</v>
      </c>
      <c r="F185" s="96" t="e">
        <f t="shared" ca="1" si="166"/>
        <v>#DIV/0!</v>
      </c>
      <c r="G185" s="96" t="e">
        <f t="shared" ca="1" si="166"/>
        <v>#DIV/0!</v>
      </c>
      <c r="H185" s="96" t="e">
        <f t="shared" ca="1" si="166"/>
        <v>#DIV/0!</v>
      </c>
      <c r="I185" s="96" t="e">
        <f t="shared" ca="1" si="166"/>
        <v>#DIV/0!</v>
      </c>
      <c r="J185" s="96" t="e">
        <f t="shared" ca="1" si="166"/>
        <v>#DIV/0!</v>
      </c>
    </row>
    <row r="186" spans="1:10" ht="7.5" hidden="1" customHeight="1" x14ac:dyDescent="0.25">
      <c r="B186" s="829"/>
      <c r="C186" s="125" t="e">
        <f ca="1">C185</f>
        <v>#DIV/0!</v>
      </c>
      <c r="D186" s="125" t="e">
        <f t="shared" ref="D186:J186" ca="1" si="171">D185</f>
        <v>#DIV/0!</v>
      </c>
      <c r="E186" s="125" t="e">
        <f t="shared" ca="1" si="171"/>
        <v>#DIV/0!</v>
      </c>
      <c r="F186" s="125" t="e">
        <f t="shared" ca="1" si="171"/>
        <v>#DIV/0!</v>
      </c>
      <c r="G186" s="125" t="e">
        <f t="shared" ca="1" si="171"/>
        <v>#DIV/0!</v>
      </c>
      <c r="H186" s="125" t="e">
        <f t="shared" ca="1" si="171"/>
        <v>#DIV/0!</v>
      </c>
      <c r="I186" s="125" t="e">
        <f t="shared" ca="1" si="171"/>
        <v>#DIV/0!</v>
      </c>
      <c r="J186" s="125" t="e">
        <f t="shared" ca="1" si="171"/>
        <v>#DIV/0!</v>
      </c>
    </row>
    <row r="187" spans="1:10" hidden="1" x14ac:dyDescent="0.25">
      <c r="A187">
        <v>91</v>
      </c>
      <c r="B187" s="828" t="str">
        <f>INDEX(分類_出力, (ROW()-5)/2, 0)</f>
        <v>-</v>
      </c>
      <c r="C187" s="96" t="e">
        <f t="shared" ca="1" si="166"/>
        <v>#DIV/0!</v>
      </c>
      <c r="D187" s="96" t="e">
        <f t="shared" ca="1" si="166"/>
        <v>#DIV/0!</v>
      </c>
      <c r="E187" s="96" t="e">
        <f t="shared" ca="1" si="166"/>
        <v>#DIV/0!</v>
      </c>
      <c r="F187" s="96" t="e">
        <f t="shared" ca="1" si="166"/>
        <v>#DIV/0!</v>
      </c>
      <c r="G187" s="96" t="e">
        <f t="shared" ca="1" si="166"/>
        <v>#DIV/0!</v>
      </c>
      <c r="H187" s="96" t="e">
        <f t="shared" ca="1" si="166"/>
        <v>#DIV/0!</v>
      </c>
      <c r="I187" s="96" t="e">
        <f t="shared" ca="1" si="166"/>
        <v>#DIV/0!</v>
      </c>
      <c r="J187" s="96" t="e">
        <f t="shared" ca="1" si="166"/>
        <v>#DIV/0!</v>
      </c>
    </row>
    <row r="188" spans="1:10" ht="7.5" hidden="1" customHeight="1" x14ac:dyDescent="0.25">
      <c r="B188" s="829"/>
      <c r="C188" s="125" t="e">
        <f ca="1">C187</f>
        <v>#DIV/0!</v>
      </c>
      <c r="D188" s="125" t="e">
        <f t="shared" ref="D188:J188" ca="1" si="172">D187</f>
        <v>#DIV/0!</v>
      </c>
      <c r="E188" s="125" t="e">
        <f t="shared" ca="1" si="172"/>
        <v>#DIV/0!</v>
      </c>
      <c r="F188" s="125" t="e">
        <f t="shared" ca="1" si="172"/>
        <v>#DIV/0!</v>
      </c>
      <c r="G188" s="125" t="e">
        <f t="shared" ca="1" si="172"/>
        <v>#DIV/0!</v>
      </c>
      <c r="H188" s="125" t="e">
        <f t="shared" ca="1" si="172"/>
        <v>#DIV/0!</v>
      </c>
      <c r="I188" s="125" t="e">
        <f t="shared" ca="1" si="172"/>
        <v>#DIV/0!</v>
      </c>
      <c r="J188" s="125" t="e">
        <f t="shared" ca="1" si="172"/>
        <v>#DIV/0!</v>
      </c>
    </row>
    <row r="189" spans="1:10" hidden="1" x14ac:dyDescent="0.25">
      <c r="A189">
        <v>92</v>
      </c>
      <c r="B189" s="828" t="str">
        <f>INDEX(分類_出力, (ROW()-5)/2, 0)</f>
        <v>-</v>
      </c>
      <c r="C189" s="96" t="e">
        <f t="shared" ca="1" si="166"/>
        <v>#DIV/0!</v>
      </c>
      <c r="D189" s="96" t="e">
        <f t="shared" ca="1" si="166"/>
        <v>#DIV/0!</v>
      </c>
      <c r="E189" s="96" t="e">
        <f t="shared" ca="1" si="166"/>
        <v>#DIV/0!</v>
      </c>
      <c r="F189" s="96" t="e">
        <f t="shared" ca="1" si="166"/>
        <v>#DIV/0!</v>
      </c>
      <c r="G189" s="96" t="e">
        <f t="shared" ca="1" si="166"/>
        <v>#DIV/0!</v>
      </c>
      <c r="H189" s="96" t="e">
        <f t="shared" ca="1" si="166"/>
        <v>#DIV/0!</v>
      </c>
      <c r="I189" s="96" t="e">
        <f t="shared" ca="1" si="166"/>
        <v>#DIV/0!</v>
      </c>
      <c r="J189" s="96" t="e">
        <f t="shared" ca="1" si="166"/>
        <v>#DIV/0!</v>
      </c>
    </row>
    <row r="190" spans="1:10" ht="7.5" hidden="1" customHeight="1" x14ac:dyDescent="0.25">
      <c r="B190" s="829"/>
      <c r="C190" s="125" t="e">
        <f ca="1">C189</f>
        <v>#DIV/0!</v>
      </c>
      <c r="D190" s="125" t="e">
        <f t="shared" ref="D190:J190" ca="1" si="173">D189</f>
        <v>#DIV/0!</v>
      </c>
      <c r="E190" s="125" t="e">
        <f t="shared" ca="1" si="173"/>
        <v>#DIV/0!</v>
      </c>
      <c r="F190" s="125" t="e">
        <f t="shared" ca="1" si="173"/>
        <v>#DIV/0!</v>
      </c>
      <c r="G190" s="125" t="e">
        <f t="shared" ca="1" si="173"/>
        <v>#DIV/0!</v>
      </c>
      <c r="H190" s="125" t="e">
        <f t="shared" ca="1" si="173"/>
        <v>#DIV/0!</v>
      </c>
      <c r="I190" s="125" t="e">
        <f t="shared" ca="1" si="173"/>
        <v>#DIV/0!</v>
      </c>
      <c r="J190" s="125" t="e">
        <f t="shared" ca="1" si="173"/>
        <v>#DIV/0!</v>
      </c>
    </row>
    <row r="191" spans="1:10" hidden="1" x14ac:dyDescent="0.25">
      <c r="A191">
        <v>93</v>
      </c>
      <c r="B191" s="828" t="str">
        <f>INDEX(分類_出力, (ROW()-5)/2, 0)</f>
        <v>-</v>
      </c>
      <c r="C191" s="96" t="e">
        <f t="shared" ca="1" si="166"/>
        <v>#DIV/0!</v>
      </c>
      <c r="D191" s="96" t="e">
        <f t="shared" ca="1" si="166"/>
        <v>#DIV/0!</v>
      </c>
      <c r="E191" s="96" t="e">
        <f t="shared" ca="1" si="166"/>
        <v>#DIV/0!</v>
      </c>
      <c r="F191" s="96" t="e">
        <f t="shared" ca="1" si="166"/>
        <v>#DIV/0!</v>
      </c>
      <c r="G191" s="96" t="e">
        <f t="shared" ca="1" si="166"/>
        <v>#DIV/0!</v>
      </c>
      <c r="H191" s="96" t="e">
        <f t="shared" ca="1" si="166"/>
        <v>#DIV/0!</v>
      </c>
      <c r="I191" s="96" t="e">
        <f t="shared" ca="1" si="166"/>
        <v>#DIV/0!</v>
      </c>
      <c r="J191" s="96" t="e">
        <f t="shared" ca="1" si="166"/>
        <v>#DIV/0!</v>
      </c>
    </row>
    <row r="192" spans="1:10" ht="7.5" hidden="1" customHeight="1" x14ac:dyDescent="0.25">
      <c r="B192" s="829"/>
      <c r="C192" s="125" t="e">
        <f ca="1">C191</f>
        <v>#DIV/0!</v>
      </c>
      <c r="D192" s="125" t="e">
        <f t="shared" ref="D192:J192" ca="1" si="174">D191</f>
        <v>#DIV/0!</v>
      </c>
      <c r="E192" s="125" t="e">
        <f t="shared" ca="1" si="174"/>
        <v>#DIV/0!</v>
      </c>
      <c r="F192" s="125" t="e">
        <f t="shared" ca="1" si="174"/>
        <v>#DIV/0!</v>
      </c>
      <c r="G192" s="125" t="e">
        <f t="shared" ca="1" si="174"/>
        <v>#DIV/0!</v>
      </c>
      <c r="H192" s="125" t="e">
        <f t="shared" ca="1" si="174"/>
        <v>#DIV/0!</v>
      </c>
      <c r="I192" s="125" t="e">
        <f t="shared" ca="1" si="174"/>
        <v>#DIV/0!</v>
      </c>
      <c r="J192" s="125" t="e">
        <f t="shared" ca="1" si="174"/>
        <v>#DIV/0!</v>
      </c>
    </row>
    <row r="193" spans="1:10" hidden="1" x14ac:dyDescent="0.25">
      <c r="A193">
        <v>94</v>
      </c>
      <c r="B193" s="828" t="str">
        <f>INDEX(分類_出力, (ROW()-5)/2, 0)</f>
        <v>-</v>
      </c>
      <c r="C193" s="96" t="e">
        <f t="shared" ref="C193:J213" ca="1" si="175">VLOOKUP($B193, 波及効果表, C$2, FALSE)</f>
        <v>#DIV/0!</v>
      </c>
      <c r="D193" s="96" t="e">
        <f t="shared" ca="1" si="175"/>
        <v>#DIV/0!</v>
      </c>
      <c r="E193" s="96" t="e">
        <f t="shared" ca="1" si="175"/>
        <v>#DIV/0!</v>
      </c>
      <c r="F193" s="96" t="e">
        <f t="shared" ca="1" si="175"/>
        <v>#DIV/0!</v>
      </c>
      <c r="G193" s="96" t="e">
        <f t="shared" ca="1" si="175"/>
        <v>#DIV/0!</v>
      </c>
      <c r="H193" s="96" t="e">
        <f t="shared" ca="1" si="175"/>
        <v>#DIV/0!</v>
      </c>
      <c r="I193" s="96" t="e">
        <f t="shared" ca="1" si="175"/>
        <v>#DIV/0!</v>
      </c>
      <c r="J193" s="96" t="e">
        <f t="shared" ca="1" si="175"/>
        <v>#DIV/0!</v>
      </c>
    </row>
    <row r="194" spans="1:10" ht="7.5" hidden="1" customHeight="1" x14ac:dyDescent="0.25">
      <c r="B194" s="829"/>
      <c r="C194" s="125" t="e">
        <f ca="1">C193</f>
        <v>#DIV/0!</v>
      </c>
      <c r="D194" s="125" t="e">
        <f t="shared" ref="D194:J194" ca="1" si="176">D193</f>
        <v>#DIV/0!</v>
      </c>
      <c r="E194" s="125" t="e">
        <f t="shared" ca="1" si="176"/>
        <v>#DIV/0!</v>
      </c>
      <c r="F194" s="125" t="e">
        <f t="shared" ca="1" si="176"/>
        <v>#DIV/0!</v>
      </c>
      <c r="G194" s="125" t="e">
        <f t="shared" ca="1" si="176"/>
        <v>#DIV/0!</v>
      </c>
      <c r="H194" s="125" t="e">
        <f t="shared" ca="1" si="176"/>
        <v>#DIV/0!</v>
      </c>
      <c r="I194" s="125" t="e">
        <f t="shared" ca="1" si="176"/>
        <v>#DIV/0!</v>
      </c>
      <c r="J194" s="125" t="e">
        <f t="shared" ca="1" si="176"/>
        <v>#DIV/0!</v>
      </c>
    </row>
    <row r="195" spans="1:10" hidden="1" x14ac:dyDescent="0.25">
      <c r="A195">
        <v>95</v>
      </c>
      <c r="B195" s="828" t="str">
        <f>INDEX(分類_出力, (ROW()-5)/2, 0)</f>
        <v>-</v>
      </c>
      <c r="C195" s="96" t="e">
        <f t="shared" ca="1" si="175"/>
        <v>#DIV/0!</v>
      </c>
      <c r="D195" s="96" t="e">
        <f t="shared" ca="1" si="175"/>
        <v>#DIV/0!</v>
      </c>
      <c r="E195" s="96" t="e">
        <f t="shared" ca="1" si="175"/>
        <v>#DIV/0!</v>
      </c>
      <c r="F195" s="96" t="e">
        <f t="shared" ca="1" si="175"/>
        <v>#DIV/0!</v>
      </c>
      <c r="G195" s="96" t="e">
        <f t="shared" ca="1" si="175"/>
        <v>#DIV/0!</v>
      </c>
      <c r="H195" s="96" t="e">
        <f t="shared" ca="1" si="175"/>
        <v>#DIV/0!</v>
      </c>
      <c r="I195" s="96" t="e">
        <f t="shared" ca="1" si="175"/>
        <v>#DIV/0!</v>
      </c>
      <c r="J195" s="96" t="e">
        <f t="shared" ca="1" si="175"/>
        <v>#DIV/0!</v>
      </c>
    </row>
    <row r="196" spans="1:10" ht="7.5" hidden="1" customHeight="1" x14ac:dyDescent="0.25">
      <c r="B196" s="829"/>
      <c r="C196" s="125" t="e">
        <f ca="1">C195</f>
        <v>#DIV/0!</v>
      </c>
      <c r="D196" s="125" t="e">
        <f t="shared" ref="D196:J196" ca="1" si="177">D195</f>
        <v>#DIV/0!</v>
      </c>
      <c r="E196" s="125" t="e">
        <f t="shared" ca="1" si="177"/>
        <v>#DIV/0!</v>
      </c>
      <c r="F196" s="125" t="e">
        <f t="shared" ca="1" si="177"/>
        <v>#DIV/0!</v>
      </c>
      <c r="G196" s="125" t="e">
        <f t="shared" ca="1" si="177"/>
        <v>#DIV/0!</v>
      </c>
      <c r="H196" s="125" t="e">
        <f t="shared" ca="1" si="177"/>
        <v>#DIV/0!</v>
      </c>
      <c r="I196" s="125" t="e">
        <f t="shared" ca="1" si="177"/>
        <v>#DIV/0!</v>
      </c>
      <c r="J196" s="125" t="e">
        <f t="shared" ca="1" si="177"/>
        <v>#DIV/0!</v>
      </c>
    </row>
    <row r="197" spans="1:10" hidden="1" x14ac:dyDescent="0.25">
      <c r="A197">
        <v>96</v>
      </c>
      <c r="B197" s="828" t="str">
        <f>INDEX(分類_出力, (ROW()-5)/2, 0)</f>
        <v>-</v>
      </c>
      <c r="C197" s="96" t="e">
        <f t="shared" ca="1" si="175"/>
        <v>#DIV/0!</v>
      </c>
      <c r="D197" s="96" t="e">
        <f t="shared" ca="1" si="175"/>
        <v>#DIV/0!</v>
      </c>
      <c r="E197" s="96" t="e">
        <f t="shared" ca="1" si="175"/>
        <v>#DIV/0!</v>
      </c>
      <c r="F197" s="96" t="e">
        <f t="shared" ca="1" si="175"/>
        <v>#DIV/0!</v>
      </c>
      <c r="G197" s="96" t="e">
        <f t="shared" ca="1" si="175"/>
        <v>#DIV/0!</v>
      </c>
      <c r="H197" s="96" t="e">
        <f t="shared" ca="1" si="175"/>
        <v>#DIV/0!</v>
      </c>
      <c r="I197" s="96" t="e">
        <f t="shared" ca="1" si="175"/>
        <v>#DIV/0!</v>
      </c>
      <c r="J197" s="96" t="e">
        <f t="shared" ca="1" si="175"/>
        <v>#DIV/0!</v>
      </c>
    </row>
    <row r="198" spans="1:10" ht="7.5" hidden="1" customHeight="1" x14ac:dyDescent="0.25">
      <c r="B198" s="829"/>
      <c r="C198" s="125" t="e">
        <f ca="1">C197</f>
        <v>#DIV/0!</v>
      </c>
      <c r="D198" s="125" t="e">
        <f t="shared" ref="D198:J198" ca="1" si="178">D197</f>
        <v>#DIV/0!</v>
      </c>
      <c r="E198" s="125" t="e">
        <f t="shared" ca="1" si="178"/>
        <v>#DIV/0!</v>
      </c>
      <c r="F198" s="125" t="e">
        <f t="shared" ca="1" si="178"/>
        <v>#DIV/0!</v>
      </c>
      <c r="G198" s="125" t="e">
        <f t="shared" ca="1" si="178"/>
        <v>#DIV/0!</v>
      </c>
      <c r="H198" s="125" t="e">
        <f t="shared" ca="1" si="178"/>
        <v>#DIV/0!</v>
      </c>
      <c r="I198" s="125" t="e">
        <f t="shared" ca="1" si="178"/>
        <v>#DIV/0!</v>
      </c>
      <c r="J198" s="125" t="e">
        <f t="shared" ca="1" si="178"/>
        <v>#DIV/0!</v>
      </c>
    </row>
    <row r="199" spans="1:10" hidden="1" x14ac:dyDescent="0.25">
      <c r="A199">
        <v>97</v>
      </c>
      <c r="B199" s="828" t="str">
        <f>INDEX(分類_出力, (ROW()-5)/2, 0)</f>
        <v>-</v>
      </c>
      <c r="C199" s="96" t="e">
        <f t="shared" ca="1" si="175"/>
        <v>#DIV/0!</v>
      </c>
      <c r="D199" s="96" t="e">
        <f t="shared" ca="1" si="175"/>
        <v>#DIV/0!</v>
      </c>
      <c r="E199" s="96" t="e">
        <f t="shared" ca="1" si="175"/>
        <v>#DIV/0!</v>
      </c>
      <c r="F199" s="96" t="e">
        <f t="shared" ca="1" si="175"/>
        <v>#DIV/0!</v>
      </c>
      <c r="G199" s="96" t="e">
        <f t="shared" ca="1" si="175"/>
        <v>#DIV/0!</v>
      </c>
      <c r="H199" s="96" t="e">
        <f t="shared" ca="1" si="175"/>
        <v>#DIV/0!</v>
      </c>
      <c r="I199" s="96" t="e">
        <f t="shared" ca="1" si="175"/>
        <v>#DIV/0!</v>
      </c>
      <c r="J199" s="96" t="e">
        <f t="shared" ca="1" si="175"/>
        <v>#DIV/0!</v>
      </c>
    </row>
    <row r="200" spans="1:10" ht="7.5" hidden="1" customHeight="1" x14ac:dyDescent="0.25">
      <c r="B200" s="834"/>
      <c r="C200" s="125" t="e">
        <f ca="1">C199</f>
        <v>#DIV/0!</v>
      </c>
      <c r="D200" s="125" t="e">
        <f t="shared" ref="D200:J200" ca="1" si="179">D199</f>
        <v>#DIV/0!</v>
      </c>
      <c r="E200" s="125" t="e">
        <f t="shared" ca="1" si="179"/>
        <v>#DIV/0!</v>
      </c>
      <c r="F200" s="125" t="e">
        <f t="shared" ca="1" si="179"/>
        <v>#DIV/0!</v>
      </c>
      <c r="G200" s="125" t="e">
        <f t="shared" ca="1" si="179"/>
        <v>#DIV/0!</v>
      </c>
      <c r="H200" s="125" t="e">
        <f t="shared" ca="1" si="179"/>
        <v>#DIV/0!</v>
      </c>
      <c r="I200" s="125" t="e">
        <f t="shared" ca="1" si="179"/>
        <v>#DIV/0!</v>
      </c>
      <c r="J200" s="125" t="e">
        <f t="shared" ca="1" si="179"/>
        <v>#DIV/0!</v>
      </c>
    </row>
    <row r="201" spans="1:10" hidden="1" x14ac:dyDescent="0.25">
      <c r="A201">
        <v>98</v>
      </c>
      <c r="B201" s="828" t="str">
        <f>INDEX(分類_出力, (ROW()-5)/2, 0)</f>
        <v>-</v>
      </c>
      <c r="C201" s="96" t="e">
        <f t="shared" ca="1" si="175"/>
        <v>#DIV/0!</v>
      </c>
      <c r="D201" s="96" t="e">
        <f t="shared" ca="1" si="175"/>
        <v>#DIV/0!</v>
      </c>
      <c r="E201" s="96" t="e">
        <f t="shared" ca="1" si="175"/>
        <v>#DIV/0!</v>
      </c>
      <c r="F201" s="96" t="e">
        <f t="shared" ca="1" si="175"/>
        <v>#DIV/0!</v>
      </c>
      <c r="G201" s="96" t="e">
        <f t="shared" ca="1" si="175"/>
        <v>#DIV/0!</v>
      </c>
      <c r="H201" s="96" t="e">
        <f t="shared" ca="1" si="175"/>
        <v>#DIV/0!</v>
      </c>
      <c r="I201" s="96" t="e">
        <f t="shared" ca="1" si="175"/>
        <v>#DIV/0!</v>
      </c>
      <c r="J201" s="96" t="e">
        <f t="shared" ca="1" si="175"/>
        <v>#DIV/0!</v>
      </c>
    </row>
    <row r="202" spans="1:10" ht="7.5" hidden="1" customHeight="1" x14ac:dyDescent="0.25">
      <c r="B202" s="829"/>
      <c r="C202" s="125" t="e">
        <f ca="1">C201</f>
        <v>#DIV/0!</v>
      </c>
      <c r="D202" s="125" t="e">
        <f t="shared" ref="D202:J202" ca="1" si="180">D201</f>
        <v>#DIV/0!</v>
      </c>
      <c r="E202" s="125" t="e">
        <f t="shared" ca="1" si="180"/>
        <v>#DIV/0!</v>
      </c>
      <c r="F202" s="125" t="e">
        <f t="shared" ca="1" si="180"/>
        <v>#DIV/0!</v>
      </c>
      <c r="G202" s="125" t="e">
        <f t="shared" ca="1" si="180"/>
        <v>#DIV/0!</v>
      </c>
      <c r="H202" s="125" t="e">
        <f t="shared" ca="1" si="180"/>
        <v>#DIV/0!</v>
      </c>
      <c r="I202" s="125" t="e">
        <f t="shared" ca="1" si="180"/>
        <v>#DIV/0!</v>
      </c>
      <c r="J202" s="125" t="e">
        <f t="shared" ca="1" si="180"/>
        <v>#DIV/0!</v>
      </c>
    </row>
    <row r="203" spans="1:10" hidden="1" x14ac:dyDescent="0.25">
      <c r="A203">
        <v>99</v>
      </c>
      <c r="B203" s="828" t="str">
        <f>INDEX(分類_出力, (ROW()-5)/2, 0)</f>
        <v>-</v>
      </c>
      <c r="C203" s="96" t="e">
        <f t="shared" ca="1" si="175"/>
        <v>#DIV/0!</v>
      </c>
      <c r="D203" s="96" t="e">
        <f t="shared" ca="1" si="175"/>
        <v>#DIV/0!</v>
      </c>
      <c r="E203" s="96" t="e">
        <f t="shared" ca="1" si="175"/>
        <v>#DIV/0!</v>
      </c>
      <c r="F203" s="96" t="e">
        <f t="shared" ca="1" si="175"/>
        <v>#DIV/0!</v>
      </c>
      <c r="G203" s="96" t="e">
        <f t="shared" ca="1" si="175"/>
        <v>#DIV/0!</v>
      </c>
      <c r="H203" s="96" t="e">
        <f t="shared" ca="1" si="175"/>
        <v>#DIV/0!</v>
      </c>
      <c r="I203" s="96" t="e">
        <f t="shared" ca="1" si="175"/>
        <v>#DIV/0!</v>
      </c>
      <c r="J203" s="96" t="e">
        <f t="shared" ca="1" si="175"/>
        <v>#DIV/0!</v>
      </c>
    </row>
    <row r="204" spans="1:10" ht="7.5" hidden="1" customHeight="1" x14ac:dyDescent="0.25">
      <c r="B204" s="829"/>
      <c r="C204" s="125" t="e">
        <f ca="1">C203</f>
        <v>#DIV/0!</v>
      </c>
      <c r="D204" s="125" t="e">
        <f t="shared" ref="D204:J204" ca="1" si="181">D203</f>
        <v>#DIV/0!</v>
      </c>
      <c r="E204" s="125" t="e">
        <f t="shared" ca="1" si="181"/>
        <v>#DIV/0!</v>
      </c>
      <c r="F204" s="125" t="e">
        <f t="shared" ca="1" si="181"/>
        <v>#DIV/0!</v>
      </c>
      <c r="G204" s="125" t="e">
        <f t="shared" ca="1" si="181"/>
        <v>#DIV/0!</v>
      </c>
      <c r="H204" s="125" t="e">
        <f t="shared" ca="1" si="181"/>
        <v>#DIV/0!</v>
      </c>
      <c r="I204" s="125" t="e">
        <f t="shared" ca="1" si="181"/>
        <v>#DIV/0!</v>
      </c>
      <c r="J204" s="125" t="e">
        <f t="shared" ca="1" si="181"/>
        <v>#DIV/0!</v>
      </c>
    </row>
    <row r="205" spans="1:10" hidden="1" x14ac:dyDescent="0.25">
      <c r="A205">
        <v>100</v>
      </c>
      <c r="B205" s="828" t="str">
        <f>INDEX(分類_出力, (ROW()-5)/2, 0)</f>
        <v>-</v>
      </c>
      <c r="C205" s="96" t="e">
        <f t="shared" ca="1" si="175"/>
        <v>#DIV/0!</v>
      </c>
      <c r="D205" s="96" t="e">
        <f t="shared" ca="1" si="175"/>
        <v>#DIV/0!</v>
      </c>
      <c r="E205" s="96" t="e">
        <f t="shared" ca="1" si="175"/>
        <v>#DIV/0!</v>
      </c>
      <c r="F205" s="96" t="e">
        <f t="shared" ca="1" si="175"/>
        <v>#DIV/0!</v>
      </c>
      <c r="G205" s="96" t="e">
        <f t="shared" ca="1" si="175"/>
        <v>#DIV/0!</v>
      </c>
      <c r="H205" s="96" t="e">
        <f t="shared" ca="1" si="175"/>
        <v>#DIV/0!</v>
      </c>
      <c r="I205" s="96" t="e">
        <f t="shared" ca="1" si="175"/>
        <v>#DIV/0!</v>
      </c>
      <c r="J205" s="96" t="e">
        <f t="shared" ca="1" si="175"/>
        <v>#DIV/0!</v>
      </c>
    </row>
    <row r="206" spans="1:10" ht="7.5" hidden="1" customHeight="1" x14ac:dyDescent="0.25">
      <c r="B206" s="829"/>
      <c r="C206" s="125" t="e">
        <f ca="1">C205</f>
        <v>#DIV/0!</v>
      </c>
      <c r="D206" s="125" t="e">
        <f t="shared" ref="D206:J206" ca="1" si="182">D205</f>
        <v>#DIV/0!</v>
      </c>
      <c r="E206" s="125" t="e">
        <f t="shared" ca="1" si="182"/>
        <v>#DIV/0!</v>
      </c>
      <c r="F206" s="125" t="e">
        <f t="shared" ca="1" si="182"/>
        <v>#DIV/0!</v>
      </c>
      <c r="G206" s="125" t="e">
        <f t="shared" ca="1" si="182"/>
        <v>#DIV/0!</v>
      </c>
      <c r="H206" s="125" t="e">
        <f t="shared" ca="1" si="182"/>
        <v>#DIV/0!</v>
      </c>
      <c r="I206" s="125" t="e">
        <f t="shared" ca="1" si="182"/>
        <v>#DIV/0!</v>
      </c>
      <c r="J206" s="125" t="e">
        <f t="shared" ca="1" si="182"/>
        <v>#DIV/0!</v>
      </c>
    </row>
    <row r="207" spans="1:10" hidden="1" x14ac:dyDescent="0.25">
      <c r="A207">
        <v>101</v>
      </c>
      <c r="B207" s="828" t="str">
        <f>INDEX(分類_出力, (ROW()-5)/2, 0)</f>
        <v>-</v>
      </c>
      <c r="C207" s="96" t="e">
        <f t="shared" ca="1" si="175"/>
        <v>#DIV/0!</v>
      </c>
      <c r="D207" s="96" t="e">
        <f t="shared" ca="1" si="175"/>
        <v>#DIV/0!</v>
      </c>
      <c r="E207" s="96" t="e">
        <f t="shared" ca="1" si="175"/>
        <v>#DIV/0!</v>
      </c>
      <c r="F207" s="96" t="e">
        <f t="shared" ca="1" si="175"/>
        <v>#DIV/0!</v>
      </c>
      <c r="G207" s="96" t="e">
        <f t="shared" ca="1" si="175"/>
        <v>#DIV/0!</v>
      </c>
      <c r="H207" s="96" t="e">
        <f t="shared" ca="1" si="175"/>
        <v>#DIV/0!</v>
      </c>
      <c r="I207" s="96" t="e">
        <f t="shared" ca="1" si="175"/>
        <v>#DIV/0!</v>
      </c>
      <c r="J207" s="96" t="e">
        <f t="shared" ca="1" si="175"/>
        <v>#DIV/0!</v>
      </c>
    </row>
    <row r="208" spans="1:10" ht="7.5" hidden="1" customHeight="1" x14ac:dyDescent="0.25">
      <c r="B208" s="829"/>
      <c r="C208" s="125" t="e">
        <f ca="1">C207</f>
        <v>#DIV/0!</v>
      </c>
      <c r="D208" s="125" t="e">
        <f t="shared" ref="D208:J208" ca="1" si="183">D207</f>
        <v>#DIV/0!</v>
      </c>
      <c r="E208" s="125" t="e">
        <f t="shared" ca="1" si="183"/>
        <v>#DIV/0!</v>
      </c>
      <c r="F208" s="125" t="e">
        <f t="shared" ca="1" si="183"/>
        <v>#DIV/0!</v>
      </c>
      <c r="G208" s="125" t="e">
        <f t="shared" ca="1" si="183"/>
        <v>#DIV/0!</v>
      </c>
      <c r="H208" s="125" t="e">
        <f t="shared" ca="1" si="183"/>
        <v>#DIV/0!</v>
      </c>
      <c r="I208" s="125" t="e">
        <f t="shared" ca="1" si="183"/>
        <v>#DIV/0!</v>
      </c>
      <c r="J208" s="125" t="e">
        <f t="shared" ca="1" si="183"/>
        <v>#DIV/0!</v>
      </c>
    </row>
    <row r="209" spans="1:10" hidden="1" x14ac:dyDescent="0.25">
      <c r="A209">
        <v>102</v>
      </c>
      <c r="B209" s="828" t="str">
        <f>INDEX(分類_出力, (ROW()-5)/2, 0)</f>
        <v>-</v>
      </c>
      <c r="C209" s="96" t="e">
        <f t="shared" ca="1" si="175"/>
        <v>#DIV/0!</v>
      </c>
      <c r="D209" s="96" t="e">
        <f t="shared" ca="1" si="175"/>
        <v>#DIV/0!</v>
      </c>
      <c r="E209" s="96" t="e">
        <f t="shared" ca="1" si="175"/>
        <v>#DIV/0!</v>
      </c>
      <c r="F209" s="96" t="e">
        <f t="shared" ca="1" si="175"/>
        <v>#DIV/0!</v>
      </c>
      <c r="G209" s="96" t="e">
        <f t="shared" ca="1" si="175"/>
        <v>#DIV/0!</v>
      </c>
      <c r="H209" s="96" t="e">
        <f t="shared" ca="1" si="175"/>
        <v>#DIV/0!</v>
      </c>
      <c r="I209" s="96" t="e">
        <f t="shared" ca="1" si="175"/>
        <v>#DIV/0!</v>
      </c>
      <c r="J209" s="96" t="e">
        <f t="shared" ca="1" si="175"/>
        <v>#DIV/0!</v>
      </c>
    </row>
    <row r="210" spans="1:10" ht="7.5" hidden="1" customHeight="1" x14ac:dyDescent="0.25">
      <c r="B210" s="829"/>
      <c r="C210" s="125" t="e">
        <f ca="1">C209</f>
        <v>#DIV/0!</v>
      </c>
      <c r="D210" s="125" t="e">
        <f t="shared" ref="D210:J210" ca="1" si="184">D209</f>
        <v>#DIV/0!</v>
      </c>
      <c r="E210" s="125" t="e">
        <f t="shared" ca="1" si="184"/>
        <v>#DIV/0!</v>
      </c>
      <c r="F210" s="125" t="e">
        <f t="shared" ca="1" si="184"/>
        <v>#DIV/0!</v>
      </c>
      <c r="G210" s="125" t="e">
        <f t="shared" ca="1" si="184"/>
        <v>#DIV/0!</v>
      </c>
      <c r="H210" s="125" t="e">
        <f t="shared" ca="1" si="184"/>
        <v>#DIV/0!</v>
      </c>
      <c r="I210" s="125" t="e">
        <f t="shared" ca="1" si="184"/>
        <v>#DIV/0!</v>
      </c>
      <c r="J210" s="125" t="e">
        <f t="shared" ca="1" si="184"/>
        <v>#DIV/0!</v>
      </c>
    </row>
    <row r="211" spans="1:10" hidden="1" x14ac:dyDescent="0.25">
      <c r="A211">
        <v>103</v>
      </c>
      <c r="B211" s="828" t="str">
        <f>INDEX(分類_出力, (ROW()-5)/2, 0)</f>
        <v>-</v>
      </c>
      <c r="C211" s="96" t="e">
        <f t="shared" ca="1" si="175"/>
        <v>#DIV/0!</v>
      </c>
      <c r="D211" s="96" t="e">
        <f t="shared" ca="1" si="175"/>
        <v>#DIV/0!</v>
      </c>
      <c r="E211" s="96" t="e">
        <f t="shared" ca="1" si="175"/>
        <v>#DIV/0!</v>
      </c>
      <c r="F211" s="96" t="e">
        <f t="shared" ca="1" si="175"/>
        <v>#DIV/0!</v>
      </c>
      <c r="G211" s="96" t="e">
        <f t="shared" ca="1" si="175"/>
        <v>#DIV/0!</v>
      </c>
      <c r="H211" s="96" t="e">
        <f t="shared" ca="1" si="175"/>
        <v>#DIV/0!</v>
      </c>
      <c r="I211" s="96" t="e">
        <f t="shared" ca="1" si="175"/>
        <v>#DIV/0!</v>
      </c>
      <c r="J211" s="96" t="e">
        <f t="shared" ca="1" si="175"/>
        <v>#DIV/0!</v>
      </c>
    </row>
    <row r="212" spans="1:10" ht="7.5" hidden="1" customHeight="1" x14ac:dyDescent="0.25">
      <c r="B212" s="829"/>
      <c r="C212" s="125" t="e">
        <f ca="1">C211</f>
        <v>#DIV/0!</v>
      </c>
      <c r="D212" s="125" t="e">
        <f t="shared" ref="D212:J212" ca="1" si="185">D211</f>
        <v>#DIV/0!</v>
      </c>
      <c r="E212" s="125" t="e">
        <f t="shared" ca="1" si="185"/>
        <v>#DIV/0!</v>
      </c>
      <c r="F212" s="125" t="e">
        <f t="shared" ca="1" si="185"/>
        <v>#DIV/0!</v>
      </c>
      <c r="G212" s="125" t="e">
        <f t="shared" ca="1" si="185"/>
        <v>#DIV/0!</v>
      </c>
      <c r="H212" s="125" t="e">
        <f t="shared" ca="1" si="185"/>
        <v>#DIV/0!</v>
      </c>
      <c r="I212" s="125" t="e">
        <f t="shared" ca="1" si="185"/>
        <v>#DIV/0!</v>
      </c>
      <c r="J212" s="125" t="e">
        <f t="shared" ca="1" si="185"/>
        <v>#DIV/0!</v>
      </c>
    </row>
    <row r="213" spans="1:10" hidden="1" x14ac:dyDescent="0.25">
      <c r="A213">
        <v>104</v>
      </c>
      <c r="B213" s="828" t="str">
        <f>INDEX(分類_出力, (ROW()-5)/2, 0)</f>
        <v>-</v>
      </c>
      <c r="C213" s="96" t="e">
        <f t="shared" ca="1" si="175"/>
        <v>#DIV/0!</v>
      </c>
      <c r="D213" s="96" t="e">
        <f t="shared" ca="1" si="175"/>
        <v>#DIV/0!</v>
      </c>
      <c r="E213" s="96" t="e">
        <f t="shared" ca="1" si="175"/>
        <v>#DIV/0!</v>
      </c>
      <c r="F213" s="96" t="e">
        <f t="shared" ca="1" si="175"/>
        <v>#DIV/0!</v>
      </c>
      <c r="G213" s="96" t="e">
        <f t="shared" ca="1" si="175"/>
        <v>#DIV/0!</v>
      </c>
      <c r="H213" s="96" t="e">
        <f t="shared" ca="1" si="175"/>
        <v>#DIV/0!</v>
      </c>
      <c r="I213" s="96" t="e">
        <f t="shared" ca="1" si="175"/>
        <v>#DIV/0!</v>
      </c>
      <c r="J213" s="96" t="e">
        <f t="shared" ca="1" si="175"/>
        <v>#DIV/0!</v>
      </c>
    </row>
    <row r="214" spans="1:10" ht="7.5" hidden="1" customHeight="1" x14ac:dyDescent="0.25">
      <c r="B214" s="829"/>
      <c r="C214" s="125" t="e">
        <f ca="1">C213</f>
        <v>#DIV/0!</v>
      </c>
      <c r="D214" s="125" t="e">
        <f t="shared" ref="D214:J214" ca="1" si="186">D213</f>
        <v>#DIV/0!</v>
      </c>
      <c r="E214" s="125" t="e">
        <f t="shared" ca="1" si="186"/>
        <v>#DIV/0!</v>
      </c>
      <c r="F214" s="125" t="e">
        <f t="shared" ca="1" si="186"/>
        <v>#DIV/0!</v>
      </c>
      <c r="G214" s="125" t="e">
        <f t="shared" ca="1" si="186"/>
        <v>#DIV/0!</v>
      </c>
      <c r="H214" s="125" t="e">
        <f t="shared" ca="1" si="186"/>
        <v>#DIV/0!</v>
      </c>
      <c r="I214" s="125" t="e">
        <f t="shared" ca="1" si="186"/>
        <v>#DIV/0!</v>
      </c>
      <c r="J214" s="125" t="e">
        <f t="shared" ca="1" si="186"/>
        <v>#DIV/0!</v>
      </c>
    </row>
    <row r="215" spans="1:10" hidden="1" x14ac:dyDescent="0.25">
      <c r="A215">
        <v>105</v>
      </c>
      <c r="B215" s="828" t="str">
        <f>INDEX(分類_出力, (ROW()-5)/2, 0)</f>
        <v>-</v>
      </c>
      <c r="C215" s="96" t="e">
        <f t="shared" ref="C215:J227" ca="1" si="187">VLOOKUP($B215, 波及効果表, C$2, FALSE)</f>
        <v>#DIV/0!</v>
      </c>
      <c r="D215" s="96" t="e">
        <f t="shared" ca="1" si="187"/>
        <v>#DIV/0!</v>
      </c>
      <c r="E215" s="96" t="e">
        <f t="shared" ca="1" si="187"/>
        <v>#DIV/0!</v>
      </c>
      <c r="F215" s="96" t="e">
        <f t="shared" ca="1" si="187"/>
        <v>#DIV/0!</v>
      </c>
      <c r="G215" s="96" t="e">
        <f t="shared" ca="1" si="187"/>
        <v>#DIV/0!</v>
      </c>
      <c r="H215" s="96" t="e">
        <f t="shared" ca="1" si="187"/>
        <v>#DIV/0!</v>
      </c>
      <c r="I215" s="96" t="e">
        <f t="shared" ca="1" si="187"/>
        <v>#DIV/0!</v>
      </c>
      <c r="J215" s="96" t="e">
        <f t="shared" ca="1" si="187"/>
        <v>#DIV/0!</v>
      </c>
    </row>
    <row r="216" spans="1:10" ht="7.5" hidden="1" customHeight="1" x14ac:dyDescent="0.25">
      <c r="B216" s="829"/>
      <c r="C216" s="125" t="e">
        <f ca="1">C215</f>
        <v>#DIV/0!</v>
      </c>
      <c r="D216" s="125" t="e">
        <f t="shared" ref="D216:J216" ca="1" si="188">D215</f>
        <v>#DIV/0!</v>
      </c>
      <c r="E216" s="125" t="e">
        <f t="shared" ca="1" si="188"/>
        <v>#DIV/0!</v>
      </c>
      <c r="F216" s="125" t="e">
        <f t="shared" ca="1" si="188"/>
        <v>#DIV/0!</v>
      </c>
      <c r="G216" s="125" t="e">
        <f t="shared" ca="1" si="188"/>
        <v>#DIV/0!</v>
      </c>
      <c r="H216" s="125" t="e">
        <f t="shared" ca="1" si="188"/>
        <v>#DIV/0!</v>
      </c>
      <c r="I216" s="125" t="e">
        <f t="shared" ca="1" si="188"/>
        <v>#DIV/0!</v>
      </c>
      <c r="J216" s="125" t="e">
        <f t="shared" ca="1" si="188"/>
        <v>#DIV/0!</v>
      </c>
    </row>
    <row r="217" spans="1:10" hidden="1" x14ac:dyDescent="0.25">
      <c r="A217">
        <v>106</v>
      </c>
      <c r="B217" s="828" t="str">
        <f>INDEX(分類_出力, (ROW()-5)/2, 0)</f>
        <v>-</v>
      </c>
      <c r="C217" s="96" t="e">
        <f t="shared" ca="1" si="187"/>
        <v>#DIV/0!</v>
      </c>
      <c r="D217" s="96" t="e">
        <f t="shared" ca="1" si="187"/>
        <v>#DIV/0!</v>
      </c>
      <c r="E217" s="96" t="e">
        <f t="shared" ca="1" si="187"/>
        <v>#DIV/0!</v>
      </c>
      <c r="F217" s="96" t="e">
        <f t="shared" ca="1" si="187"/>
        <v>#DIV/0!</v>
      </c>
      <c r="G217" s="96" t="e">
        <f t="shared" ca="1" si="187"/>
        <v>#DIV/0!</v>
      </c>
      <c r="H217" s="96" t="e">
        <f t="shared" ca="1" si="187"/>
        <v>#DIV/0!</v>
      </c>
      <c r="I217" s="96" t="e">
        <f t="shared" ca="1" si="187"/>
        <v>#DIV/0!</v>
      </c>
      <c r="J217" s="96" t="e">
        <f t="shared" ca="1" si="187"/>
        <v>#DIV/0!</v>
      </c>
    </row>
    <row r="218" spans="1:10" ht="7.5" hidden="1" customHeight="1" x14ac:dyDescent="0.25">
      <c r="B218" s="829"/>
      <c r="C218" s="125" t="e">
        <f ca="1">C217</f>
        <v>#DIV/0!</v>
      </c>
      <c r="D218" s="125" t="e">
        <f t="shared" ref="D218:J218" ca="1" si="189">D217</f>
        <v>#DIV/0!</v>
      </c>
      <c r="E218" s="125" t="e">
        <f t="shared" ca="1" si="189"/>
        <v>#DIV/0!</v>
      </c>
      <c r="F218" s="125" t="e">
        <f t="shared" ca="1" si="189"/>
        <v>#DIV/0!</v>
      </c>
      <c r="G218" s="125" t="e">
        <f t="shared" ca="1" si="189"/>
        <v>#DIV/0!</v>
      </c>
      <c r="H218" s="125" t="e">
        <f t="shared" ca="1" si="189"/>
        <v>#DIV/0!</v>
      </c>
      <c r="I218" s="125" t="e">
        <f t="shared" ca="1" si="189"/>
        <v>#DIV/0!</v>
      </c>
      <c r="J218" s="125" t="e">
        <f t="shared" ca="1" si="189"/>
        <v>#DIV/0!</v>
      </c>
    </row>
    <row r="219" spans="1:10" hidden="1" x14ac:dyDescent="0.25">
      <c r="A219">
        <v>107</v>
      </c>
      <c r="B219" s="828" t="str">
        <f>INDEX(分類_出力, (ROW()-5)/2, 0)</f>
        <v>-</v>
      </c>
      <c r="C219" s="96" t="e">
        <f t="shared" ca="1" si="187"/>
        <v>#DIV/0!</v>
      </c>
      <c r="D219" s="96" t="e">
        <f t="shared" ca="1" si="187"/>
        <v>#DIV/0!</v>
      </c>
      <c r="E219" s="96" t="e">
        <f t="shared" ca="1" si="187"/>
        <v>#DIV/0!</v>
      </c>
      <c r="F219" s="96" t="e">
        <f t="shared" ca="1" si="187"/>
        <v>#DIV/0!</v>
      </c>
      <c r="G219" s="96" t="e">
        <f t="shared" ca="1" si="187"/>
        <v>#DIV/0!</v>
      </c>
      <c r="H219" s="96" t="e">
        <f t="shared" ca="1" si="187"/>
        <v>#DIV/0!</v>
      </c>
      <c r="I219" s="96" t="e">
        <f t="shared" ca="1" si="187"/>
        <v>#DIV/0!</v>
      </c>
      <c r="J219" s="96" t="e">
        <f t="shared" ca="1" si="187"/>
        <v>#DIV/0!</v>
      </c>
    </row>
    <row r="220" spans="1:10" ht="7.5" hidden="1" customHeight="1" x14ac:dyDescent="0.25">
      <c r="B220" s="834"/>
      <c r="C220" s="125" t="e">
        <f ca="1">C219</f>
        <v>#DIV/0!</v>
      </c>
      <c r="D220" s="125" t="e">
        <f t="shared" ref="D220:J220" ca="1" si="190">D219</f>
        <v>#DIV/0!</v>
      </c>
      <c r="E220" s="125" t="e">
        <f t="shared" ca="1" si="190"/>
        <v>#DIV/0!</v>
      </c>
      <c r="F220" s="125" t="e">
        <f t="shared" ca="1" si="190"/>
        <v>#DIV/0!</v>
      </c>
      <c r="G220" s="125" t="e">
        <f t="shared" ca="1" si="190"/>
        <v>#DIV/0!</v>
      </c>
      <c r="H220" s="125" t="e">
        <f t="shared" ca="1" si="190"/>
        <v>#DIV/0!</v>
      </c>
      <c r="I220" s="125" t="e">
        <f t="shared" ca="1" si="190"/>
        <v>#DIV/0!</v>
      </c>
      <c r="J220" s="125" t="e">
        <f t="shared" ca="1" si="190"/>
        <v>#DIV/0!</v>
      </c>
    </row>
    <row r="221" spans="1:10" hidden="1" x14ac:dyDescent="0.25">
      <c r="A221">
        <v>108</v>
      </c>
      <c r="B221" s="828" t="str">
        <f>INDEX(分類_出力, (ROW()-5)/2, 0)</f>
        <v>-</v>
      </c>
      <c r="C221" s="96" t="e">
        <f t="shared" ca="1" si="187"/>
        <v>#DIV/0!</v>
      </c>
      <c r="D221" s="96" t="e">
        <f t="shared" ca="1" si="187"/>
        <v>#DIV/0!</v>
      </c>
      <c r="E221" s="96" t="e">
        <f t="shared" ca="1" si="187"/>
        <v>#DIV/0!</v>
      </c>
      <c r="F221" s="96" t="e">
        <f t="shared" ca="1" si="187"/>
        <v>#DIV/0!</v>
      </c>
      <c r="G221" s="96" t="e">
        <f t="shared" ca="1" si="187"/>
        <v>#DIV/0!</v>
      </c>
      <c r="H221" s="96" t="e">
        <f t="shared" ca="1" si="187"/>
        <v>#DIV/0!</v>
      </c>
      <c r="I221" s="96" t="e">
        <f t="shared" ca="1" si="187"/>
        <v>#DIV/0!</v>
      </c>
      <c r="J221" s="96" t="e">
        <f t="shared" ca="1" si="187"/>
        <v>#DIV/0!</v>
      </c>
    </row>
    <row r="222" spans="1:10" ht="7.5" hidden="1" customHeight="1" x14ac:dyDescent="0.25">
      <c r="B222" s="829"/>
      <c r="C222" s="125" t="e">
        <f ca="1">C221</f>
        <v>#DIV/0!</v>
      </c>
      <c r="D222" s="125" t="e">
        <f t="shared" ref="D222:J222" ca="1" si="191">D221</f>
        <v>#DIV/0!</v>
      </c>
      <c r="E222" s="125" t="e">
        <f t="shared" ca="1" si="191"/>
        <v>#DIV/0!</v>
      </c>
      <c r="F222" s="125" t="e">
        <f t="shared" ca="1" si="191"/>
        <v>#DIV/0!</v>
      </c>
      <c r="G222" s="125" t="e">
        <f t="shared" ca="1" si="191"/>
        <v>#DIV/0!</v>
      </c>
      <c r="H222" s="125" t="e">
        <f t="shared" ca="1" si="191"/>
        <v>#DIV/0!</v>
      </c>
      <c r="I222" s="125" t="e">
        <f t="shared" ca="1" si="191"/>
        <v>#DIV/0!</v>
      </c>
      <c r="J222" s="125" t="e">
        <f t="shared" ca="1" si="191"/>
        <v>#DIV/0!</v>
      </c>
    </row>
    <row r="223" spans="1:10" hidden="1" x14ac:dyDescent="0.25">
      <c r="A223">
        <v>109</v>
      </c>
      <c r="B223" s="828" t="str">
        <f>INDEX(分類_出力, (ROW()-5)/2, 0)</f>
        <v>-</v>
      </c>
      <c r="C223" s="96" t="e">
        <f t="shared" ca="1" si="187"/>
        <v>#DIV/0!</v>
      </c>
      <c r="D223" s="96" t="e">
        <f t="shared" ca="1" si="187"/>
        <v>#DIV/0!</v>
      </c>
      <c r="E223" s="96" t="e">
        <f t="shared" ca="1" si="187"/>
        <v>#DIV/0!</v>
      </c>
      <c r="F223" s="96" t="e">
        <f t="shared" ca="1" si="187"/>
        <v>#DIV/0!</v>
      </c>
      <c r="G223" s="96" t="e">
        <f t="shared" ca="1" si="187"/>
        <v>#DIV/0!</v>
      </c>
      <c r="H223" s="96" t="e">
        <f t="shared" ca="1" si="187"/>
        <v>#DIV/0!</v>
      </c>
      <c r="I223" s="96" t="e">
        <f t="shared" ca="1" si="187"/>
        <v>#DIV/0!</v>
      </c>
      <c r="J223" s="96" t="e">
        <f t="shared" ca="1" si="187"/>
        <v>#DIV/0!</v>
      </c>
    </row>
    <row r="224" spans="1:10" ht="7.5" hidden="1" customHeight="1" x14ac:dyDescent="0.25">
      <c r="B224" s="829"/>
      <c r="C224" s="125" t="e">
        <f ca="1">C223</f>
        <v>#DIV/0!</v>
      </c>
      <c r="D224" s="125" t="e">
        <f t="shared" ref="D224:J224" ca="1" si="192">D223</f>
        <v>#DIV/0!</v>
      </c>
      <c r="E224" s="125" t="e">
        <f t="shared" ca="1" si="192"/>
        <v>#DIV/0!</v>
      </c>
      <c r="F224" s="125" t="e">
        <f t="shared" ca="1" si="192"/>
        <v>#DIV/0!</v>
      </c>
      <c r="G224" s="125" t="e">
        <f t="shared" ca="1" si="192"/>
        <v>#DIV/0!</v>
      </c>
      <c r="H224" s="125" t="e">
        <f t="shared" ca="1" si="192"/>
        <v>#DIV/0!</v>
      </c>
      <c r="I224" s="125" t="e">
        <f t="shared" ca="1" si="192"/>
        <v>#DIV/0!</v>
      </c>
      <c r="J224" s="125" t="e">
        <f t="shared" ca="1" si="192"/>
        <v>#DIV/0!</v>
      </c>
    </row>
    <row r="225" spans="1:10" hidden="1" x14ac:dyDescent="0.25">
      <c r="A225">
        <v>110</v>
      </c>
      <c r="B225" s="828" t="str">
        <f>INDEX(分類_出力, (ROW()-5)/2, 0)</f>
        <v>-</v>
      </c>
      <c r="C225" s="96" t="e">
        <f t="shared" ca="1" si="187"/>
        <v>#DIV/0!</v>
      </c>
      <c r="D225" s="96" t="e">
        <f t="shared" ca="1" si="187"/>
        <v>#DIV/0!</v>
      </c>
      <c r="E225" s="96" t="e">
        <f t="shared" ca="1" si="187"/>
        <v>#DIV/0!</v>
      </c>
      <c r="F225" s="96" t="e">
        <f t="shared" ca="1" si="187"/>
        <v>#DIV/0!</v>
      </c>
      <c r="G225" s="96" t="e">
        <f t="shared" ca="1" si="187"/>
        <v>#DIV/0!</v>
      </c>
      <c r="H225" s="96" t="e">
        <f t="shared" ca="1" si="187"/>
        <v>#DIV/0!</v>
      </c>
      <c r="I225" s="96" t="e">
        <f t="shared" ca="1" si="187"/>
        <v>#DIV/0!</v>
      </c>
      <c r="J225" s="96" t="e">
        <f t="shared" ca="1" si="187"/>
        <v>#DIV/0!</v>
      </c>
    </row>
    <row r="226" spans="1:10" ht="7.5" hidden="1" customHeight="1" x14ac:dyDescent="0.25">
      <c r="B226" s="829"/>
      <c r="C226" s="125" t="e">
        <f ca="1">C225</f>
        <v>#DIV/0!</v>
      </c>
      <c r="D226" s="125" t="e">
        <f t="shared" ref="D226:J226" ca="1" si="193">D225</f>
        <v>#DIV/0!</v>
      </c>
      <c r="E226" s="125" t="e">
        <f t="shared" ca="1" si="193"/>
        <v>#DIV/0!</v>
      </c>
      <c r="F226" s="125" t="e">
        <f t="shared" ca="1" si="193"/>
        <v>#DIV/0!</v>
      </c>
      <c r="G226" s="125" t="e">
        <f t="shared" ca="1" si="193"/>
        <v>#DIV/0!</v>
      </c>
      <c r="H226" s="125" t="e">
        <f t="shared" ca="1" si="193"/>
        <v>#DIV/0!</v>
      </c>
      <c r="I226" s="125" t="e">
        <f t="shared" ca="1" si="193"/>
        <v>#DIV/0!</v>
      </c>
      <c r="J226" s="125" t="e">
        <f t="shared" ca="1" si="193"/>
        <v>#DIV/0!</v>
      </c>
    </row>
    <row r="227" spans="1:10" hidden="1" x14ac:dyDescent="0.25">
      <c r="A227">
        <v>111</v>
      </c>
      <c r="B227" s="828" t="str">
        <f>INDEX(分類_出力, (ROW()-5)/2, 0)</f>
        <v>-</v>
      </c>
      <c r="C227" s="96" t="e">
        <f t="shared" ca="1" si="187"/>
        <v>#DIV/0!</v>
      </c>
      <c r="D227" s="96" t="e">
        <f t="shared" ca="1" si="187"/>
        <v>#DIV/0!</v>
      </c>
      <c r="E227" s="96" t="e">
        <f t="shared" ca="1" si="187"/>
        <v>#DIV/0!</v>
      </c>
      <c r="F227" s="96" t="e">
        <f t="shared" ca="1" si="187"/>
        <v>#DIV/0!</v>
      </c>
      <c r="G227" s="96" t="e">
        <f t="shared" ca="1" si="187"/>
        <v>#DIV/0!</v>
      </c>
      <c r="H227" s="96" t="e">
        <f t="shared" ca="1" si="187"/>
        <v>#DIV/0!</v>
      </c>
      <c r="I227" s="96" t="e">
        <f t="shared" ca="1" si="187"/>
        <v>#DIV/0!</v>
      </c>
      <c r="J227" s="96" t="e">
        <f t="shared" ca="1" si="187"/>
        <v>#DIV/0!</v>
      </c>
    </row>
    <row r="228" spans="1:10" ht="7.5" hidden="1" customHeight="1" x14ac:dyDescent="0.25">
      <c r="B228" s="829"/>
      <c r="C228" s="125" t="e">
        <f ca="1">C227</f>
        <v>#DIV/0!</v>
      </c>
      <c r="D228" s="125" t="e">
        <f t="shared" ref="D228:J228" ca="1" si="194">D227</f>
        <v>#DIV/0!</v>
      </c>
      <c r="E228" s="125" t="e">
        <f t="shared" ca="1" si="194"/>
        <v>#DIV/0!</v>
      </c>
      <c r="F228" s="125" t="e">
        <f t="shared" ca="1" si="194"/>
        <v>#DIV/0!</v>
      </c>
      <c r="G228" s="125" t="e">
        <f t="shared" ca="1" si="194"/>
        <v>#DIV/0!</v>
      </c>
      <c r="H228" s="125" t="e">
        <f t="shared" ca="1" si="194"/>
        <v>#DIV/0!</v>
      </c>
      <c r="I228" s="125" t="e">
        <f t="shared" ca="1" si="194"/>
        <v>#DIV/0!</v>
      </c>
      <c r="J228" s="125" t="e">
        <f t="shared" ca="1" si="194"/>
        <v>#DIV/0!</v>
      </c>
    </row>
    <row r="229" spans="1:10" hidden="1" x14ac:dyDescent="0.25">
      <c r="A229">
        <v>112</v>
      </c>
      <c r="B229" s="828" t="str">
        <f>INDEX(分類_出力, (ROW()-5)/2, 0)</f>
        <v>-</v>
      </c>
      <c r="C229" s="96" t="e">
        <f t="shared" ref="C229:J235" ca="1" si="195">VLOOKUP($B229, 波及効果表, C$2, FALSE)</f>
        <v>#DIV/0!</v>
      </c>
      <c r="D229" s="96" t="e">
        <f t="shared" ca="1" si="195"/>
        <v>#DIV/0!</v>
      </c>
      <c r="E229" s="96" t="e">
        <f t="shared" ca="1" si="195"/>
        <v>#DIV/0!</v>
      </c>
      <c r="F229" s="96" t="e">
        <f t="shared" ca="1" si="195"/>
        <v>#DIV/0!</v>
      </c>
      <c r="G229" s="96" t="e">
        <f t="shared" ca="1" si="195"/>
        <v>#DIV/0!</v>
      </c>
      <c r="H229" s="96" t="e">
        <f t="shared" ca="1" si="195"/>
        <v>#DIV/0!</v>
      </c>
      <c r="I229" s="96" t="e">
        <f t="shared" ca="1" si="195"/>
        <v>#DIV/0!</v>
      </c>
      <c r="J229" s="96" t="e">
        <f t="shared" ca="1" si="195"/>
        <v>#DIV/0!</v>
      </c>
    </row>
    <row r="230" spans="1:10" ht="7.5" hidden="1" customHeight="1" x14ac:dyDescent="0.25">
      <c r="B230" s="829"/>
      <c r="C230" s="125" t="e">
        <f ca="1">C229</f>
        <v>#DIV/0!</v>
      </c>
      <c r="D230" s="125" t="e">
        <f t="shared" ref="D230:J230" ca="1" si="196">D229</f>
        <v>#DIV/0!</v>
      </c>
      <c r="E230" s="125" t="e">
        <f t="shared" ca="1" si="196"/>
        <v>#DIV/0!</v>
      </c>
      <c r="F230" s="125" t="e">
        <f t="shared" ca="1" si="196"/>
        <v>#DIV/0!</v>
      </c>
      <c r="G230" s="125" t="e">
        <f t="shared" ca="1" si="196"/>
        <v>#DIV/0!</v>
      </c>
      <c r="H230" s="125" t="e">
        <f t="shared" ca="1" si="196"/>
        <v>#DIV/0!</v>
      </c>
      <c r="I230" s="125" t="e">
        <f t="shared" ca="1" si="196"/>
        <v>#DIV/0!</v>
      </c>
      <c r="J230" s="125" t="e">
        <f t="shared" ca="1" si="196"/>
        <v>#DIV/0!</v>
      </c>
    </row>
    <row r="231" spans="1:10" hidden="1" x14ac:dyDescent="0.25">
      <c r="A231">
        <v>113</v>
      </c>
      <c r="B231" s="828" t="str">
        <f>INDEX(分類_出力, (ROW()-5)/2, 0)</f>
        <v>-</v>
      </c>
      <c r="C231" s="96" t="e">
        <f t="shared" ca="1" si="195"/>
        <v>#DIV/0!</v>
      </c>
      <c r="D231" s="96" t="e">
        <f t="shared" ca="1" si="195"/>
        <v>#DIV/0!</v>
      </c>
      <c r="E231" s="96" t="e">
        <f t="shared" ca="1" si="195"/>
        <v>#DIV/0!</v>
      </c>
      <c r="F231" s="96" t="e">
        <f t="shared" ca="1" si="195"/>
        <v>#DIV/0!</v>
      </c>
      <c r="G231" s="96" t="e">
        <f t="shared" ca="1" si="195"/>
        <v>#DIV/0!</v>
      </c>
      <c r="H231" s="96" t="e">
        <f t="shared" ca="1" si="195"/>
        <v>#DIV/0!</v>
      </c>
      <c r="I231" s="96" t="e">
        <f t="shared" ca="1" si="195"/>
        <v>#DIV/0!</v>
      </c>
      <c r="J231" s="96" t="e">
        <f t="shared" ca="1" si="195"/>
        <v>#DIV/0!</v>
      </c>
    </row>
    <row r="232" spans="1:10" ht="7.5" hidden="1" customHeight="1" x14ac:dyDescent="0.25">
      <c r="B232" s="829"/>
      <c r="C232" s="125" t="e">
        <f ca="1">C231</f>
        <v>#DIV/0!</v>
      </c>
      <c r="D232" s="125" t="e">
        <f t="shared" ref="D232:J232" ca="1" si="197">D231</f>
        <v>#DIV/0!</v>
      </c>
      <c r="E232" s="125" t="e">
        <f t="shared" ca="1" si="197"/>
        <v>#DIV/0!</v>
      </c>
      <c r="F232" s="125" t="e">
        <f t="shared" ca="1" si="197"/>
        <v>#DIV/0!</v>
      </c>
      <c r="G232" s="125" t="e">
        <f t="shared" ca="1" si="197"/>
        <v>#DIV/0!</v>
      </c>
      <c r="H232" s="125" t="e">
        <f t="shared" ca="1" si="197"/>
        <v>#DIV/0!</v>
      </c>
      <c r="I232" s="125" t="e">
        <f t="shared" ca="1" si="197"/>
        <v>#DIV/0!</v>
      </c>
      <c r="J232" s="125" t="e">
        <f t="shared" ca="1" si="197"/>
        <v>#DIV/0!</v>
      </c>
    </row>
    <row r="233" spans="1:10" hidden="1" x14ac:dyDescent="0.25">
      <c r="A233">
        <v>114</v>
      </c>
      <c r="B233" s="828" t="str">
        <f>INDEX(分類_出力, (ROW()-5)/2, 0)</f>
        <v>-</v>
      </c>
      <c r="C233" s="96" t="e">
        <f t="shared" ca="1" si="195"/>
        <v>#DIV/0!</v>
      </c>
      <c r="D233" s="96" t="e">
        <f t="shared" ca="1" si="195"/>
        <v>#DIV/0!</v>
      </c>
      <c r="E233" s="96" t="e">
        <f t="shared" ca="1" si="195"/>
        <v>#DIV/0!</v>
      </c>
      <c r="F233" s="96" t="e">
        <f t="shared" ca="1" si="195"/>
        <v>#DIV/0!</v>
      </c>
      <c r="G233" s="96" t="e">
        <f t="shared" ca="1" si="195"/>
        <v>#DIV/0!</v>
      </c>
      <c r="H233" s="96" t="e">
        <f t="shared" ca="1" si="195"/>
        <v>#DIV/0!</v>
      </c>
      <c r="I233" s="96" t="e">
        <f t="shared" ca="1" si="195"/>
        <v>#DIV/0!</v>
      </c>
      <c r="J233" s="96" t="e">
        <f t="shared" ca="1" si="195"/>
        <v>#DIV/0!</v>
      </c>
    </row>
    <row r="234" spans="1:10" ht="7.5" hidden="1" customHeight="1" x14ac:dyDescent="0.25">
      <c r="B234" s="829"/>
      <c r="C234" s="125" t="e">
        <f ca="1">C233</f>
        <v>#DIV/0!</v>
      </c>
      <c r="D234" s="125" t="e">
        <f t="shared" ref="D234:J234" ca="1" si="198">D233</f>
        <v>#DIV/0!</v>
      </c>
      <c r="E234" s="125" t="e">
        <f t="shared" ca="1" si="198"/>
        <v>#DIV/0!</v>
      </c>
      <c r="F234" s="125" t="e">
        <f t="shared" ca="1" si="198"/>
        <v>#DIV/0!</v>
      </c>
      <c r="G234" s="125" t="e">
        <f t="shared" ca="1" si="198"/>
        <v>#DIV/0!</v>
      </c>
      <c r="H234" s="125" t="e">
        <f t="shared" ca="1" si="198"/>
        <v>#DIV/0!</v>
      </c>
      <c r="I234" s="125" t="e">
        <f t="shared" ca="1" si="198"/>
        <v>#DIV/0!</v>
      </c>
      <c r="J234" s="125" t="e">
        <f t="shared" ca="1" si="198"/>
        <v>#DIV/0!</v>
      </c>
    </row>
    <row r="235" spans="1:10" hidden="1" x14ac:dyDescent="0.25">
      <c r="A235">
        <v>115</v>
      </c>
      <c r="B235" s="828" t="str">
        <f>INDEX(分類_出力, (ROW()-5)/2, 0)</f>
        <v>-</v>
      </c>
      <c r="C235" s="96" t="e">
        <f t="shared" ca="1" si="195"/>
        <v>#DIV/0!</v>
      </c>
      <c r="D235" s="96" t="e">
        <f t="shared" ca="1" si="195"/>
        <v>#DIV/0!</v>
      </c>
      <c r="E235" s="96" t="e">
        <f t="shared" ca="1" si="195"/>
        <v>#DIV/0!</v>
      </c>
      <c r="F235" s="96" t="e">
        <f t="shared" ca="1" si="195"/>
        <v>#DIV/0!</v>
      </c>
      <c r="G235" s="96" t="e">
        <f t="shared" ca="1" si="195"/>
        <v>#DIV/0!</v>
      </c>
      <c r="H235" s="96" t="e">
        <f t="shared" ca="1" si="195"/>
        <v>#DIV/0!</v>
      </c>
      <c r="I235" s="96" t="e">
        <f t="shared" ca="1" si="195"/>
        <v>#DIV/0!</v>
      </c>
      <c r="J235" s="96" t="e">
        <f t="shared" ca="1" si="195"/>
        <v>#DIV/0!</v>
      </c>
    </row>
    <row r="236" spans="1:10" ht="7.5" hidden="1" customHeight="1" x14ac:dyDescent="0.25">
      <c r="B236" s="829"/>
      <c r="C236" s="125" t="e">
        <f ca="1">C235</f>
        <v>#DIV/0!</v>
      </c>
      <c r="D236" s="125" t="e">
        <f t="shared" ref="D236:J236" ca="1" si="199">D235</f>
        <v>#DIV/0!</v>
      </c>
      <c r="E236" s="125" t="e">
        <f t="shared" ca="1" si="199"/>
        <v>#DIV/0!</v>
      </c>
      <c r="F236" s="125" t="e">
        <f t="shared" ca="1" si="199"/>
        <v>#DIV/0!</v>
      </c>
      <c r="G236" s="125" t="e">
        <f t="shared" ca="1" si="199"/>
        <v>#DIV/0!</v>
      </c>
      <c r="H236" s="125" t="e">
        <f t="shared" ca="1" si="199"/>
        <v>#DIV/0!</v>
      </c>
      <c r="I236" s="125" t="e">
        <f t="shared" ca="1" si="199"/>
        <v>#DIV/0!</v>
      </c>
      <c r="J236" s="125" t="e">
        <f t="shared" ca="1" si="199"/>
        <v>#DIV/0!</v>
      </c>
    </row>
    <row r="237" spans="1:10" hidden="1" x14ac:dyDescent="0.25">
      <c r="A237">
        <v>116</v>
      </c>
      <c r="B237" s="828" t="str">
        <f>INDEX(分類_出力, (ROW()-5)/2, 0)</f>
        <v>-</v>
      </c>
      <c r="C237" s="96" t="e">
        <f t="shared" ref="C237:J245" ca="1" si="200">VLOOKUP($B237, 波及効果表, C$2, FALSE)</f>
        <v>#DIV/0!</v>
      </c>
      <c r="D237" s="96" t="e">
        <f t="shared" ca="1" si="200"/>
        <v>#DIV/0!</v>
      </c>
      <c r="E237" s="96" t="e">
        <f t="shared" ca="1" si="200"/>
        <v>#DIV/0!</v>
      </c>
      <c r="F237" s="96" t="e">
        <f t="shared" ca="1" si="200"/>
        <v>#DIV/0!</v>
      </c>
      <c r="G237" s="96" t="e">
        <f t="shared" ca="1" si="200"/>
        <v>#DIV/0!</v>
      </c>
      <c r="H237" s="96" t="e">
        <f t="shared" ca="1" si="200"/>
        <v>#DIV/0!</v>
      </c>
      <c r="I237" s="96" t="e">
        <f t="shared" ca="1" si="200"/>
        <v>#DIV/0!</v>
      </c>
      <c r="J237" s="96" t="e">
        <f t="shared" ca="1" si="200"/>
        <v>#DIV/0!</v>
      </c>
    </row>
    <row r="238" spans="1:10" ht="7.5" hidden="1" customHeight="1" x14ac:dyDescent="0.25">
      <c r="B238" s="829"/>
      <c r="C238" s="125" t="e">
        <f ca="1">C237</f>
        <v>#DIV/0!</v>
      </c>
      <c r="D238" s="125" t="e">
        <f t="shared" ref="D238:J238" ca="1" si="201">D237</f>
        <v>#DIV/0!</v>
      </c>
      <c r="E238" s="125" t="e">
        <f t="shared" ca="1" si="201"/>
        <v>#DIV/0!</v>
      </c>
      <c r="F238" s="125" t="e">
        <f t="shared" ca="1" si="201"/>
        <v>#DIV/0!</v>
      </c>
      <c r="G238" s="125" t="e">
        <f t="shared" ca="1" si="201"/>
        <v>#DIV/0!</v>
      </c>
      <c r="H238" s="125" t="e">
        <f t="shared" ca="1" si="201"/>
        <v>#DIV/0!</v>
      </c>
      <c r="I238" s="125" t="e">
        <f t="shared" ca="1" si="201"/>
        <v>#DIV/0!</v>
      </c>
      <c r="J238" s="125" t="e">
        <f t="shared" ca="1" si="201"/>
        <v>#DIV/0!</v>
      </c>
    </row>
    <row r="239" spans="1:10" hidden="1" x14ac:dyDescent="0.25">
      <c r="A239">
        <v>117</v>
      </c>
      <c r="B239" s="828" t="str">
        <f>INDEX(分類_出力, (ROW()-5)/2, 0)</f>
        <v>-</v>
      </c>
      <c r="C239" s="96" t="e">
        <f t="shared" ca="1" si="200"/>
        <v>#DIV/0!</v>
      </c>
      <c r="D239" s="96" t="e">
        <f t="shared" ca="1" si="200"/>
        <v>#DIV/0!</v>
      </c>
      <c r="E239" s="96" t="e">
        <f t="shared" ca="1" si="200"/>
        <v>#DIV/0!</v>
      </c>
      <c r="F239" s="96" t="e">
        <f t="shared" ca="1" si="200"/>
        <v>#DIV/0!</v>
      </c>
      <c r="G239" s="96" t="e">
        <f t="shared" ca="1" si="200"/>
        <v>#DIV/0!</v>
      </c>
      <c r="H239" s="96" t="e">
        <f t="shared" ca="1" si="200"/>
        <v>#DIV/0!</v>
      </c>
      <c r="I239" s="96" t="e">
        <f t="shared" ca="1" si="200"/>
        <v>#DIV/0!</v>
      </c>
      <c r="J239" s="96" t="e">
        <f t="shared" ca="1" si="200"/>
        <v>#DIV/0!</v>
      </c>
    </row>
    <row r="240" spans="1:10" ht="7.5" hidden="1" customHeight="1" x14ac:dyDescent="0.25">
      <c r="B240" s="829"/>
      <c r="C240" s="125" t="e">
        <f ca="1">C239</f>
        <v>#DIV/0!</v>
      </c>
      <c r="D240" s="125" t="e">
        <f t="shared" ref="D240:J240" ca="1" si="202">D239</f>
        <v>#DIV/0!</v>
      </c>
      <c r="E240" s="125" t="e">
        <f t="shared" ca="1" si="202"/>
        <v>#DIV/0!</v>
      </c>
      <c r="F240" s="125" t="e">
        <f t="shared" ca="1" si="202"/>
        <v>#DIV/0!</v>
      </c>
      <c r="G240" s="125" t="e">
        <f t="shared" ca="1" si="202"/>
        <v>#DIV/0!</v>
      </c>
      <c r="H240" s="125" t="e">
        <f t="shared" ca="1" si="202"/>
        <v>#DIV/0!</v>
      </c>
      <c r="I240" s="125" t="e">
        <f t="shared" ca="1" si="202"/>
        <v>#DIV/0!</v>
      </c>
      <c r="J240" s="125" t="e">
        <f t="shared" ca="1" si="202"/>
        <v>#DIV/0!</v>
      </c>
    </row>
    <row r="241" spans="1:10" hidden="1" x14ac:dyDescent="0.25">
      <c r="A241">
        <v>118</v>
      </c>
      <c r="B241" s="828" t="str">
        <f>INDEX(分類_出力, (ROW()-5)/2, 0)</f>
        <v>-</v>
      </c>
      <c r="C241" s="96" t="e">
        <f t="shared" ca="1" si="200"/>
        <v>#DIV/0!</v>
      </c>
      <c r="D241" s="96" t="e">
        <f t="shared" ca="1" si="200"/>
        <v>#DIV/0!</v>
      </c>
      <c r="E241" s="96" t="e">
        <f t="shared" ca="1" si="200"/>
        <v>#DIV/0!</v>
      </c>
      <c r="F241" s="96" t="e">
        <f t="shared" ca="1" si="200"/>
        <v>#DIV/0!</v>
      </c>
      <c r="G241" s="96" t="e">
        <f t="shared" ca="1" si="200"/>
        <v>#DIV/0!</v>
      </c>
      <c r="H241" s="96" t="e">
        <f t="shared" ca="1" si="200"/>
        <v>#DIV/0!</v>
      </c>
      <c r="I241" s="96" t="e">
        <f t="shared" ca="1" si="200"/>
        <v>#DIV/0!</v>
      </c>
      <c r="J241" s="96" t="e">
        <f t="shared" ca="1" si="200"/>
        <v>#DIV/0!</v>
      </c>
    </row>
    <row r="242" spans="1:10" ht="7.5" hidden="1" customHeight="1" x14ac:dyDescent="0.25">
      <c r="B242" s="834"/>
      <c r="C242" s="125" t="e">
        <f ca="1">C241</f>
        <v>#DIV/0!</v>
      </c>
      <c r="D242" s="125" t="e">
        <f t="shared" ref="D242:J242" ca="1" si="203">D241</f>
        <v>#DIV/0!</v>
      </c>
      <c r="E242" s="125" t="e">
        <f t="shared" ca="1" si="203"/>
        <v>#DIV/0!</v>
      </c>
      <c r="F242" s="125" t="e">
        <f t="shared" ca="1" si="203"/>
        <v>#DIV/0!</v>
      </c>
      <c r="G242" s="125" t="e">
        <f t="shared" ca="1" si="203"/>
        <v>#DIV/0!</v>
      </c>
      <c r="H242" s="125" t="e">
        <f t="shared" ca="1" si="203"/>
        <v>#DIV/0!</v>
      </c>
      <c r="I242" s="125" t="e">
        <f t="shared" ca="1" si="203"/>
        <v>#DIV/0!</v>
      </c>
      <c r="J242" s="125" t="e">
        <f t="shared" ca="1" si="203"/>
        <v>#DIV/0!</v>
      </c>
    </row>
    <row r="243" spans="1:10" hidden="1" x14ac:dyDescent="0.25">
      <c r="A243">
        <v>119</v>
      </c>
      <c r="B243" s="828" t="str">
        <f>INDEX(分類_出力, (ROW()-5)/2, 0)</f>
        <v>-</v>
      </c>
      <c r="C243" s="96" t="e">
        <f t="shared" ca="1" si="200"/>
        <v>#DIV/0!</v>
      </c>
      <c r="D243" s="96" t="e">
        <f t="shared" ca="1" si="200"/>
        <v>#DIV/0!</v>
      </c>
      <c r="E243" s="96" t="e">
        <f t="shared" ca="1" si="200"/>
        <v>#DIV/0!</v>
      </c>
      <c r="F243" s="96" t="e">
        <f t="shared" ca="1" si="200"/>
        <v>#DIV/0!</v>
      </c>
      <c r="G243" s="96" t="e">
        <f t="shared" ca="1" si="200"/>
        <v>#DIV/0!</v>
      </c>
      <c r="H243" s="96" t="e">
        <f t="shared" ca="1" si="200"/>
        <v>#DIV/0!</v>
      </c>
      <c r="I243" s="96" t="e">
        <f t="shared" ca="1" si="200"/>
        <v>#DIV/0!</v>
      </c>
      <c r="J243" s="96" t="e">
        <f t="shared" ca="1" si="200"/>
        <v>#DIV/0!</v>
      </c>
    </row>
    <row r="244" spans="1:10" ht="7.5" hidden="1" customHeight="1" x14ac:dyDescent="0.25">
      <c r="B244" s="829"/>
      <c r="C244" s="125" t="e">
        <f ca="1">C243</f>
        <v>#DIV/0!</v>
      </c>
      <c r="D244" s="125" t="e">
        <f t="shared" ref="D244:J244" ca="1" si="204">D243</f>
        <v>#DIV/0!</v>
      </c>
      <c r="E244" s="125" t="e">
        <f t="shared" ca="1" si="204"/>
        <v>#DIV/0!</v>
      </c>
      <c r="F244" s="125" t="e">
        <f t="shared" ca="1" si="204"/>
        <v>#DIV/0!</v>
      </c>
      <c r="G244" s="125" t="e">
        <f t="shared" ca="1" si="204"/>
        <v>#DIV/0!</v>
      </c>
      <c r="H244" s="125" t="e">
        <f t="shared" ca="1" si="204"/>
        <v>#DIV/0!</v>
      </c>
      <c r="I244" s="125" t="e">
        <f t="shared" ca="1" si="204"/>
        <v>#DIV/0!</v>
      </c>
      <c r="J244" s="125" t="e">
        <f t="shared" ca="1" si="204"/>
        <v>#DIV/0!</v>
      </c>
    </row>
    <row r="245" spans="1:10" hidden="1" x14ac:dyDescent="0.25">
      <c r="A245">
        <v>120</v>
      </c>
      <c r="B245" s="828" t="str">
        <f>INDEX(分類_出力, (ROW()-5)/2, 0)</f>
        <v>-</v>
      </c>
      <c r="C245" s="96" t="e">
        <f t="shared" ca="1" si="200"/>
        <v>#DIV/0!</v>
      </c>
      <c r="D245" s="96" t="e">
        <f t="shared" ca="1" si="200"/>
        <v>#DIV/0!</v>
      </c>
      <c r="E245" s="96" t="e">
        <f t="shared" ca="1" si="200"/>
        <v>#DIV/0!</v>
      </c>
      <c r="F245" s="96" t="e">
        <f t="shared" ca="1" si="200"/>
        <v>#DIV/0!</v>
      </c>
      <c r="G245" s="96" t="e">
        <f t="shared" ca="1" si="200"/>
        <v>#DIV/0!</v>
      </c>
      <c r="H245" s="96" t="e">
        <f t="shared" ca="1" si="200"/>
        <v>#DIV/0!</v>
      </c>
      <c r="I245" s="96" t="e">
        <f t="shared" ca="1" si="200"/>
        <v>#DIV/0!</v>
      </c>
      <c r="J245" s="96" t="e">
        <f t="shared" ca="1" si="200"/>
        <v>#DIV/0!</v>
      </c>
    </row>
    <row r="246" spans="1:10" ht="7.5" hidden="1" customHeight="1" x14ac:dyDescent="0.25">
      <c r="B246" s="829"/>
      <c r="C246" s="125" t="e">
        <f ca="1">C245</f>
        <v>#DIV/0!</v>
      </c>
      <c r="D246" s="125" t="e">
        <f t="shared" ref="D246:J246" ca="1" si="205">D245</f>
        <v>#DIV/0!</v>
      </c>
      <c r="E246" s="125" t="e">
        <f t="shared" ca="1" si="205"/>
        <v>#DIV/0!</v>
      </c>
      <c r="F246" s="125" t="e">
        <f t="shared" ca="1" si="205"/>
        <v>#DIV/0!</v>
      </c>
      <c r="G246" s="125" t="e">
        <f t="shared" ca="1" si="205"/>
        <v>#DIV/0!</v>
      </c>
      <c r="H246" s="125" t="e">
        <f t="shared" ca="1" si="205"/>
        <v>#DIV/0!</v>
      </c>
      <c r="I246" s="125" t="e">
        <f t="shared" ca="1" si="205"/>
        <v>#DIV/0!</v>
      </c>
      <c r="J246" s="125" t="e">
        <f t="shared" ca="1" si="205"/>
        <v>#DIV/0!</v>
      </c>
    </row>
    <row r="247" spans="1:10" x14ac:dyDescent="0.25">
      <c r="B247" s="60" t="s">
        <v>187</v>
      </c>
      <c r="C247" s="97">
        <f ca="1">SUM(C$7,C$9,C$11,C$13,C$15,C$17,C$19,C$21,C$23,C$25,C$27,C$29,C$31)</f>
        <v>658.50754699278025</v>
      </c>
      <c r="D247" s="97">
        <f t="shared" ref="D247:J247" ca="1" si="206">SUM(D$7,D$9,D$11,D$13,D$15,D$17,D$19,D$21,D$23,D$25,D$27,D$29,D$31)</f>
        <v>133.35465749038269</v>
      </c>
      <c r="E247" s="97">
        <f t="shared" ca="1" si="206"/>
        <v>124.48462190857398</v>
      </c>
      <c r="F247" s="97">
        <f t="shared" ca="1" si="206"/>
        <v>916.34682639173695</v>
      </c>
      <c r="G247" s="97">
        <f t="shared" ca="1" si="206"/>
        <v>624.21199060407469</v>
      </c>
      <c r="H247" s="97">
        <f t="shared" ca="1" si="206"/>
        <v>125.87519086230003</v>
      </c>
      <c r="I247" s="97">
        <f t="shared" ca="1" si="206"/>
        <v>114.65277953055892</v>
      </c>
      <c r="J247" s="97">
        <f t="shared" ca="1" si="206"/>
        <v>864.73996099693363</v>
      </c>
    </row>
  </sheetData>
  <mergeCells count="121">
    <mergeCell ref="B33:B34"/>
    <mergeCell ref="B35:B36"/>
    <mergeCell ref="B37:B38"/>
    <mergeCell ref="B39:B40"/>
    <mergeCell ref="B41:B42"/>
    <mergeCell ref="B15:B16"/>
    <mergeCell ref="B5:B6"/>
    <mergeCell ref="B7:B8"/>
    <mergeCell ref="B9:B10"/>
    <mergeCell ref="B11:B12"/>
    <mergeCell ref="B13:B14"/>
    <mergeCell ref="B29:B30"/>
    <mergeCell ref="B31:B32"/>
    <mergeCell ref="B17:B18"/>
    <mergeCell ref="B19:B20"/>
    <mergeCell ref="B21:B22"/>
    <mergeCell ref="B23:B24"/>
    <mergeCell ref="B25:B26"/>
    <mergeCell ref="B27:B28"/>
    <mergeCell ref="B53:B54"/>
    <mergeCell ref="B55:B56"/>
    <mergeCell ref="B57:B58"/>
    <mergeCell ref="B59:B60"/>
    <mergeCell ref="B61:B62"/>
    <mergeCell ref="B43:B44"/>
    <mergeCell ref="B45:B46"/>
    <mergeCell ref="B47:B48"/>
    <mergeCell ref="B49:B50"/>
    <mergeCell ref="B51:B52"/>
    <mergeCell ref="B73:B74"/>
    <mergeCell ref="B75:B76"/>
    <mergeCell ref="B77:B78"/>
    <mergeCell ref="B79:B80"/>
    <mergeCell ref="B81:B82"/>
    <mergeCell ref="B63:B64"/>
    <mergeCell ref="B65:B66"/>
    <mergeCell ref="B67:B68"/>
    <mergeCell ref="B69:B70"/>
    <mergeCell ref="B71:B72"/>
    <mergeCell ref="B93:B94"/>
    <mergeCell ref="B95:B96"/>
    <mergeCell ref="B97:B98"/>
    <mergeCell ref="B99:B100"/>
    <mergeCell ref="B101:B102"/>
    <mergeCell ref="B83:B84"/>
    <mergeCell ref="B85:B86"/>
    <mergeCell ref="B87:B88"/>
    <mergeCell ref="B89:B90"/>
    <mergeCell ref="B91:B92"/>
    <mergeCell ref="B113:B114"/>
    <mergeCell ref="B115:B116"/>
    <mergeCell ref="B117:B118"/>
    <mergeCell ref="B119:B120"/>
    <mergeCell ref="B121:B122"/>
    <mergeCell ref="B103:B104"/>
    <mergeCell ref="B105:B106"/>
    <mergeCell ref="B107:B108"/>
    <mergeCell ref="B109:B110"/>
    <mergeCell ref="B111:B112"/>
    <mergeCell ref="B133:B134"/>
    <mergeCell ref="B135:B136"/>
    <mergeCell ref="B137:B138"/>
    <mergeCell ref="B139:B140"/>
    <mergeCell ref="B141:B142"/>
    <mergeCell ref="B123:B124"/>
    <mergeCell ref="B125:B126"/>
    <mergeCell ref="B127:B128"/>
    <mergeCell ref="B129:B130"/>
    <mergeCell ref="B131:B132"/>
    <mergeCell ref="B153:B154"/>
    <mergeCell ref="B155:B156"/>
    <mergeCell ref="B157:B158"/>
    <mergeCell ref="B159:B160"/>
    <mergeCell ref="B161:B162"/>
    <mergeCell ref="B143:B144"/>
    <mergeCell ref="B145:B146"/>
    <mergeCell ref="B147:B148"/>
    <mergeCell ref="B149:B150"/>
    <mergeCell ref="B151:B152"/>
    <mergeCell ref="B173:B174"/>
    <mergeCell ref="B175:B176"/>
    <mergeCell ref="B177:B178"/>
    <mergeCell ref="B179:B180"/>
    <mergeCell ref="B181:B182"/>
    <mergeCell ref="B163:B164"/>
    <mergeCell ref="B165:B166"/>
    <mergeCell ref="B167:B168"/>
    <mergeCell ref="B169:B170"/>
    <mergeCell ref="B171:B172"/>
    <mergeCell ref="B193:B194"/>
    <mergeCell ref="B195:B196"/>
    <mergeCell ref="B197:B198"/>
    <mergeCell ref="B199:B200"/>
    <mergeCell ref="B201:B202"/>
    <mergeCell ref="B183:B184"/>
    <mergeCell ref="B185:B186"/>
    <mergeCell ref="B187:B188"/>
    <mergeCell ref="B189:B190"/>
    <mergeCell ref="B191:B192"/>
    <mergeCell ref="B213:B214"/>
    <mergeCell ref="B215:B216"/>
    <mergeCell ref="B217:B218"/>
    <mergeCell ref="B219:B220"/>
    <mergeCell ref="B221:B222"/>
    <mergeCell ref="B203:B204"/>
    <mergeCell ref="B205:B206"/>
    <mergeCell ref="B207:B208"/>
    <mergeCell ref="B209:B210"/>
    <mergeCell ref="B211:B212"/>
    <mergeCell ref="B243:B244"/>
    <mergeCell ref="B245:B246"/>
    <mergeCell ref="B233:B234"/>
    <mergeCell ref="B235:B236"/>
    <mergeCell ref="B237:B238"/>
    <mergeCell ref="B239:B240"/>
    <mergeCell ref="B241:B242"/>
    <mergeCell ref="B223:B224"/>
    <mergeCell ref="B225:B226"/>
    <mergeCell ref="B227:B228"/>
    <mergeCell ref="B229:B230"/>
    <mergeCell ref="B231:B232"/>
  </mergeCells>
  <phoneticPr fontId="3"/>
  <conditionalFormatting sqref="C8 C10 C12 C14 C16 C18 C20 C22 C24 C26 C28 C30 C32">
    <cfRule type="dataBar" priority="26">
      <dataBar>
        <cfvo type="min"/>
        <cfvo type="max"/>
        <color rgb="FF638EC6"/>
      </dataBar>
      <extLst>
        <ext xmlns:x14="http://schemas.microsoft.com/office/spreadsheetml/2009/9/main" uri="{B025F937-C7B1-47D3-B67F-A62EFF666E3E}">
          <x14:id>{D9627D1F-2DA5-4289-A1C6-1E135FC34B7C}</x14:id>
        </ext>
      </extLst>
    </cfRule>
  </conditionalFormatting>
  <conditionalFormatting sqref="D8:J8 D10:J10 D12:J12 D14:J14 D16:J16 D18:J18 D20:J20 D22:J22 D24:J24 D26:J26 D28:J28 D30:J30 D32:J32">
    <cfRule type="dataBar" priority="25">
      <dataBar>
        <cfvo type="min"/>
        <cfvo type="max"/>
        <color rgb="FF638EC6"/>
      </dataBar>
      <extLst>
        <ext xmlns:x14="http://schemas.microsoft.com/office/spreadsheetml/2009/9/main" uri="{B025F937-C7B1-47D3-B67F-A62EFF666E3E}">
          <x14:id>{EAA2C14A-11E6-4622-B5BE-E992FA6B41AC}</x14:id>
        </ext>
      </extLst>
    </cfRule>
  </conditionalFormatting>
  <conditionalFormatting sqref="C36 C34 C38 C40 C42 C44 C46 C48 C50 C52 C54 C56">
    <cfRule type="dataBar" priority="24">
      <dataBar>
        <cfvo type="min"/>
        <cfvo type="max"/>
        <color rgb="FF638EC6"/>
      </dataBar>
      <extLst>
        <ext xmlns:x14="http://schemas.microsoft.com/office/spreadsheetml/2009/9/main" uri="{B025F937-C7B1-47D3-B67F-A62EFF666E3E}">
          <x14:id>{C2F719D9-0E23-4C0A-83C7-E55E3EF5EA46}</x14:id>
        </ext>
      </extLst>
    </cfRule>
  </conditionalFormatting>
  <conditionalFormatting sqref="D34:J34 D36:J36 D38:J38 D40:J40 D42:J42 D44:J44 D46:J46 D48:J48 D50:J50 D52:J52 D54:J54 D56:J56">
    <cfRule type="dataBar" priority="23">
      <dataBar>
        <cfvo type="min"/>
        <cfvo type="max"/>
        <color rgb="FF638EC6"/>
      </dataBar>
      <extLst>
        <ext xmlns:x14="http://schemas.microsoft.com/office/spreadsheetml/2009/9/main" uri="{B025F937-C7B1-47D3-B67F-A62EFF666E3E}">
          <x14:id>{0290C845-C3BC-4397-AC81-FAEF28DA667C}</x14:id>
        </ext>
      </extLst>
    </cfRule>
  </conditionalFormatting>
  <conditionalFormatting sqref="C58 C60 C62 C64 C66 C68 C70 C72 C74 C76 C78 C80">
    <cfRule type="dataBar" priority="22">
      <dataBar>
        <cfvo type="min"/>
        <cfvo type="max"/>
        <color rgb="FF638EC6"/>
      </dataBar>
      <extLst>
        <ext xmlns:x14="http://schemas.microsoft.com/office/spreadsheetml/2009/9/main" uri="{B025F937-C7B1-47D3-B67F-A62EFF666E3E}">
          <x14:id>{3DD96360-26B8-498A-B411-42195C73A813}</x14:id>
        </ext>
      </extLst>
    </cfRule>
  </conditionalFormatting>
  <conditionalFormatting sqref="D58:J58 D60:J60 D62:J62 D64:J64 D66:J66 D68:J68 D70:J70 D72:J72 D74:J74 D76:J76 D78:J78 D80:J80">
    <cfRule type="dataBar" priority="21">
      <dataBar>
        <cfvo type="min"/>
        <cfvo type="max"/>
        <color rgb="FF638EC6"/>
      </dataBar>
      <extLst>
        <ext xmlns:x14="http://schemas.microsoft.com/office/spreadsheetml/2009/9/main" uri="{B025F937-C7B1-47D3-B67F-A62EFF666E3E}">
          <x14:id>{F5E0D03F-BBF2-49A5-855A-AFB02A900B83}</x14:id>
        </ext>
      </extLst>
    </cfRule>
  </conditionalFormatting>
  <conditionalFormatting sqref="C82 C84 C86 C88 C90 C92 C94 C96 C98 C100 C102 C104">
    <cfRule type="dataBar" priority="20">
      <dataBar>
        <cfvo type="min"/>
        <cfvo type="max"/>
        <color rgb="FF638EC6"/>
      </dataBar>
      <extLst>
        <ext xmlns:x14="http://schemas.microsoft.com/office/spreadsheetml/2009/9/main" uri="{B025F937-C7B1-47D3-B67F-A62EFF666E3E}">
          <x14:id>{0DCBA31B-C7FC-4B64-AED0-74867B68B6C3}</x14:id>
        </ext>
      </extLst>
    </cfRule>
  </conditionalFormatting>
  <conditionalFormatting sqref="D82:J82 D84:J84 D86:J86 D88:J88 D90:J90 D92:J92 D94:J94 D96:J96 D98:J98 D100:J100 D102:J102 D104:J104">
    <cfRule type="dataBar" priority="19">
      <dataBar>
        <cfvo type="min"/>
        <cfvo type="max"/>
        <color rgb="FF638EC6"/>
      </dataBar>
      <extLst>
        <ext xmlns:x14="http://schemas.microsoft.com/office/spreadsheetml/2009/9/main" uri="{B025F937-C7B1-47D3-B67F-A62EFF666E3E}">
          <x14:id>{79850A04-20F7-4DD3-9350-E6AB2506435D}</x14:id>
        </ext>
      </extLst>
    </cfRule>
  </conditionalFormatting>
  <conditionalFormatting sqref="C106 C108 C110 C112 C114 C116 C118 C120 C122 C124 C126 C128">
    <cfRule type="dataBar" priority="18">
      <dataBar>
        <cfvo type="min"/>
        <cfvo type="max"/>
        <color rgb="FF638EC6"/>
      </dataBar>
      <extLst>
        <ext xmlns:x14="http://schemas.microsoft.com/office/spreadsheetml/2009/9/main" uri="{B025F937-C7B1-47D3-B67F-A62EFF666E3E}">
          <x14:id>{D43A5B27-D1F3-4D4F-AF14-5C11065909DF}</x14:id>
        </ext>
      </extLst>
    </cfRule>
  </conditionalFormatting>
  <conditionalFormatting sqref="D106:J106 D108:J108 D110:J110 D112:J112 D114:J114 D116:J116 D118:J118 D120:J120 D122:J122 D124:J124 D126:J126 D128:J128">
    <cfRule type="dataBar" priority="17">
      <dataBar>
        <cfvo type="min"/>
        <cfvo type="max"/>
        <color rgb="FF638EC6"/>
      </dataBar>
      <extLst>
        <ext xmlns:x14="http://schemas.microsoft.com/office/spreadsheetml/2009/9/main" uri="{B025F937-C7B1-47D3-B67F-A62EFF666E3E}">
          <x14:id>{EA74012C-E78F-4443-AACB-B09C87B83B9C}</x14:id>
        </ext>
      </extLst>
    </cfRule>
  </conditionalFormatting>
  <conditionalFormatting sqref="C130 C132 C134 C136 C138 C140 C142 C144 C146 C148 C150 C152">
    <cfRule type="dataBar" priority="16">
      <dataBar>
        <cfvo type="min"/>
        <cfvo type="max"/>
        <color rgb="FF638EC6"/>
      </dataBar>
      <extLst>
        <ext xmlns:x14="http://schemas.microsoft.com/office/spreadsheetml/2009/9/main" uri="{B025F937-C7B1-47D3-B67F-A62EFF666E3E}">
          <x14:id>{C4A4BBCF-2552-4557-9C44-3AF5873EC774}</x14:id>
        </ext>
      </extLst>
    </cfRule>
  </conditionalFormatting>
  <conditionalFormatting sqref="D130:J130 D132:J132 D134:J134 D136:J136 D138:J138 D140:J140 D142:J142 D144:J144 D146:J146 D148:J148 D150:J150 D152:J152">
    <cfRule type="dataBar" priority="15">
      <dataBar>
        <cfvo type="min"/>
        <cfvo type="max"/>
        <color rgb="FF638EC6"/>
      </dataBar>
      <extLst>
        <ext xmlns:x14="http://schemas.microsoft.com/office/spreadsheetml/2009/9/main" uri="{B025F937-C7B1-47D3-B67F-A62EFF666E3E}">
          <x14:id>{9761A576-A91A-4511-A773-CB25DDF86E47}</x14:id>
        </ext>
      </extLst>
    </cfRule>
  </conditionalFormatting>
  <conditionalFormatting sqref="C154 C156 C158 C160 C162 C164 C166 C168 C170 C172 C174">
    <cfRule type="dataBar" priority="14">
      <dataBar>
        <cfvo type="min"/>
        <cfvo type="max"/>
        <color rgb="FF638EC6"/>
      </dataBar>
      <extLst>
        <ext xmlns:x14="http://schemas.microsoft.com/office/spreadsheetml/2009/9/main" uri="{B025F937-C7B1-47D3-B67F-A62EFF666E3E}">
          <x14:id>{897EC749-46FA-4F8A-AFFF-7E97EBECD9E4}</x14:id>
        </ext>
      </extLst>
    </cfRule>
  </conditionalFormatting>
  <conditionalFormatting sqref="D154:J154 D156:J156 D158:J158 D160:J160 D162:J162 D164:J164 D166:J166 D168:J168 D170:J170 D172:J172 D174:J174">
    <cfRule type="dataBar" priority="13">
      <dataBar>
        <cfvo type="min"/>
        <cfvo type="max"/>
        <color rgb="FF638EC6"/>
      </dataBar>
      <extLst>
        <ext xmlns:x14="http://schemas.microsoft.com/office/spreadsheetml/2009/9/main" uri="{B025F937-C7B1-47D3-B67F-A62EFF666E3E}">
          <x14:id>{59BDF7C4-206C-43A8-94DF-721B8274DD40}</x14:id>
        </ext>
      </extLst>
    </cfRule>
  </conditionalFormatting>
  <conditionalFormatting sqref="C176 C178 C180 C182 C184 C186 C188 C190 C192">
    <cfRule type="dataBar" priority="12">
      <dataBar>
        <cfvo type="min"/>
        <cfvo type="max"/>
        <color rgb="FF638EC6"/>
      </dataBar>
      <extLst>
        <ext xmlns:x14="http://schemas.microsoft.com/office/spreadsheetml/2009/9/main" uri="{B025F937-C7B1-47D3-B67F-A62EFF666E3E}">
          <x14:id>{CC14FC7D-338C-4A50-82ED-F821C57FD4E6}</x14:id>
        </ext>
      </extLst>
    </cfRule>
  </conditionalFormatting>
  <conditionalFormatting sqref="D176:J176 D178:J178 D180:J180 D182:J182 D184:J184 D186:J186 D188:J188 D190:J190 D192:J192">
    <cfRule type="dataBar" priority="11">
      <dataBar>
        <cfvo type="min"/>
        <cfvo type="max"/>
        <color rgb="FF638EC6"/>
      </dataBar>
      <extLst>
        <ext xmlns:x14="http://schemas.microsoft.com/office/spreadsheetml/2009/9/main" uri="{B025F937-C7B1-47D3-B67F-A62EFF666E3E}">
          <x14:id>{25C09F91-07A8-4A10-90C6-94F46C417F83}</x14:id>
        </ext>
      </extLst>
    </cfRule>
  </conditionalFormatting>
  <conditionalFormatting sqref="C194 C196 C198 C200 C202 C204 C206 C208 C210 C212">
    <cfRule type="dataBar" priority="10">
      <dataBar>
        <cfvo type="min"/>
        <cfvo type="max"/>
        <color rgb="FF638EC6"/>
      </dataBar>
      <extLst>
        <ext xmlns:x14="http://schemas.microsoft.com/office/spreadsheetml/2009/9/main" uri="{B025F937-C7B1-47D3-B67F-A62EFF666E3E}">
          <x14:id>{2DEF0D2C-B252-40ED-8B91-6371FBFF62EF}</x14:id>
        </ext>
      </extLst>
    </cfRule>
  </conditionalFormatting>
  <conditionalFormatting sqref="D194:J194 D196:J196 D198:J198 D200:J200 D202:J202 D204:J204 D206:J206 D208:J208 D210:J210 D212:J212">
    <cfRule type="dataBar" priority="9">
      <dataBar>
        <cfvo type="min"/>
        <cfvo type="max"/>
        <color rgb="FF638EC6"/>
      </dataBar>
      <extLst>
        <ext xmlns:x14="http://schemas.microsoft.com/office/spreadsheetml/2009/9/main" uri="{B025F937-C7B1-47D3-B67F-A62EFF666E3E}">
          <x14:id>{9276F0BC-1C29-4E06-A0DF-38F19008A1E1}</x14:id>
        </ext>
      </extLst>
    </cfRule>
  </conditionalFormatting>
  <conditionalFormatting sqref="C214 C216 C218 C220 C222 C224 C226 C228">
    <cfRule type="dataBar" priority="8">
      <dataBar>
        <cfvo type="min"/>
        <cfvo type="max"/>
        <color rgb="FF638EC6"/>
      </dataBar>
      <extLst>
        <ext xmlns:x14="http://schemas.microsoft.com/office/spreadsheetml/2009/9/main" uri="{B025F937-C7B1-47D3-B67F-A62EFF666E3E}">
          <x14:id>{B1EFDAB4-3478-4C6C-9950-A13832579E10}</x14:id>
        </ext>
      </extLst>
    </cfRule>
  </conditionalFormatting>
  <conditionalFormatting sqref="D214:J214 D216:J216 D218:J218 D220:J220 D222:J222 D224:J224 D226:J226 D228:J228">
    <cfRule type="dataBar" priority="7">
      <dataBar>
        <cfvo type="min"/>
        <cfvo type="max"/>
        <color rgb="FF638EC6"/>
      </dataBar>
      <extLst>
        <ext xmlns:x14="http://schemas.microsoft.com/office/spreadsheetml/2009/9/main" uri="{B025F937-C7B1-47D3-B67F-A62EFF666E3E}">
          <x14:id>{E82A995C-0971-4650-A5FA-97C07C783A66}</x14:id>
        </ext>
      </extLst>
    </cfRule>
  </conditionalFormatting>
  <conditionalFormatting sqref="C232 C230 C234">
    <cfRule type="dataBar" priority="6">
      <dataBar>
        <cfvo type="min"/>
        <cfvo type="max"/>
        <color rgb="FF638EC6"/>
      </dataBar>
      <extLst>
        <ext xmlns:x14="http://schemas.microsoft.com/office/spreadsheetml/2009/9/main" uri="{B025F937-C7B1-47D3-B67F-A62EFF666E3E}">
          <x14:id>{0F0312D5-295A-4B39-B538-CB7B7CDDB7F4}</x14:id>
        </ext>
      </extLst>
    </cfRule>
  </conditionalFormatting>
  <conditionalFormatting sqref="D230:J230 D232:J232 D234:J234">
    <cfRule type="dataBar" priority="5">
      <dataBar>
        <cfvo type="min"/>
        <cfvo type="max"/>
        <color rgb="FF638EC6"/>
      </dataBar>
      <extLst>
        <ext xmlns:x14="http://schemas.microsoft.com/office/spreadsheetml/2009/9/main" uri="{B025F937-C7B1-47D3-B67F-A62EFF666E3E}">
          <x14:id>{879947E7-973B-4E67-B9AC-B9AD3F00EBEB}</x14:id>
        </ext>
      </extLst>
    </cfRule>
  </conditionalFormatting>
  <conditionalFormatting sqref="C236 C238 C240 C242 C244">
    <cfRule type="dataBar" priority="4">
      <dataBar>
        <cfvo type="min"/>
        <cfvo type="max"/>
        <color rgb="FF638EC6"/>
      </dataBar>
      <extLst>
        <ext xmlns:x14="http://schemas.microsoft.com/office/spreadsheetml/2009/9/main" uri="{B025F937-C7B1-47D3-B67F-A62EFF666E3E}">
          <x14:id>{90315334-9440-40D6-A0E3-A0BF3BA99047}</x14:id>
        </ext>
      </extLst>
    </cfRule>
  </conditionalFormatting>
  <conditionalFormatting sqref="D236:J236 D238:J238 D240:J240 D242:J242 D244:J244">
    <cfRule type="dataBar" priority="3">
      <dataBar>
        <cfvo type="min"/>
        <cfvo type="max"/>
        <color rgb="FF638EC6"/>
      </dataBar>
      <extLst>
        <ext xmlns:x14="http://schemas.microsoft.com/office/spreadsheetml/2009/9/main" uri="{B025F937-C7B1-47D3-B67F-A62EFF666E3E}">
          <x14:id>{26CCC16E-7297-44EB-99C6-813C470898CB}</x14:id>
        </ext>
      </extLst>
    </cfRule>
  </conditionalFormatting>
  <conditionalFormatting sqref="C246">
    <cfRule type="dataBar" priority="2">
      <dataBar>
        <cfvo type="min"/>
        <cfvo type="max"/>
        <color rgb="FF638EC6"/>
      </dataBar>
      <extLst>
        <ext xmlns:x14="http://schemas.microsoft.com/office/spreadsheetml/2009/9/main" uri="{B025F937-C7B1-47D3-B67F-A62EFF666E3E}">
          <x14:id>{528E67EA-F416-4BD5-AE96-A47343AE5743}</x14:id>
        </ext>
      </extLst>
    </cfRule>
  </conditionalFormatting>
  <conditionalFormatting sqref="D246:J246">
    <cfRule type="dataBar" priority="1">
      <dataBar>
        <cfvo type="min"/>
        <cfvo type="max"/>
        <color rgb="FF638EC6"/>
      </dataBar>
      <extLst>
        <ext xmlns:x14="http://schemas.microsoft.com/office/spreadsheetml/2009/9/main" uri="{B025F937-C7B1-47D3-B67F-A62EFF666E3E}">
          <x14:id>{C037FDB5-8127-4D7A-B95D-9112E1D9F4C8}</x14:id>
        </ext>
      </extLst>
    </cfRule>
  </conditionalFormatting>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dataBar" id="{D9627D1F-2DA5-4289-A1C6-1E135FC34B7C}">
            <x14:dataBar minLength="0" maxLength="100" gradient="0">
              <x14:cfvo type="autoMin"/>
              <x14:cfvo type="autoMax"/>
              <x14:negativeFillColor rgb="FFFF0000"/>
              <x14:axisColor rgb="FF000000"/>
            </x14:dataBar>
          </x14:cfRule>
          <xm:sqref>C8 C10 C12 C14 C16 C18 C20 C22 C24 C26 C28 C30 C32</xm:sqref>
        </x14:conditionalFormatting>
        <x14:conditionalFormatting xmlns:xm="http://schemas.microsoft.com/office/excel/2006/main">
          <x14:cfRule type="dataBar" id="{EAA2C14A-11E6-4622-B5BE-E992FA6B41AC}">
            <x14:dataBar minLength="0" maxLength="100" gradient="0">
              <x14:cfvo type="autoMin"/>
              <x14:cfvo type="autoMax"/>
              <x14:negativeFillColor rgb="FFFF0000"/>
              <x14:axisColor rgb="FF000000"/>
            </x14:dataBar>
          </x14:cfRule>
          <xm:sqref>D8:J8 D10:J10 D12:J12 D14:J14 D16:J16 D18:J18 D20:J20 D22:J22 D24:J24 D26:J26 D28:J28 D30:J30 D32:J32</xm:sqref>
        </x14:conditionalFormatting>
        <x14:conditionalFormatting xmlns:xm="http://schemas.microsoft.com/office/excel/2006/main">
          <x14:cfRule type="dataBar" id="{C2F719D9-0E23-4C0A-83C7-E55E3EF5EA46}">
            <x14:dataBar minLength="0" maxLength="100" gradient="0">
              <x14:cfvo type="autoMin"/>
              <x14:cfvo type="autoMax"/>
              <x14:negativeFillColor rgb="FFFF0000"/>
              <x14:axisColor rgb="FF000000"/>
            </x14:dataBar>
          </x14:cfRule>
          <xm:sqref>C36 C34 C38 C40 C42 C44 C46 C48 C50 C52 C54 C56</xm:sqref>
        </x14:conditionalFormatting>
        <x14:conditionalFormatting xmlns:xm="http://schemas.microsoft.com/office/excel/2006/main">
          <x14:cfRule type="dataBar" id="{0290C845-C3BC-4397-AC81-FAEF28DA667C}">
            <x14:dataBar minLength="0" maxLength="100" gradient="0">
              <x14:cfvo type="autoMin"/>
              <x14:cfvo type="autoMax"/>
              <x14:negativeFillColor rgb="FFFF0000"/>
              <x14:axisColor rgb="FF000000"/>
            </x14:dataBar>
          </x14:cfRule>
          <xm:sqref>D34:J34 D36:J36 D38:J38 D40:J40 D42:J42 D44:J44 D46:J46 D48:J48 D50:J50 D52:J52 D54:J54 D56:J56</xm:sqref>
        </x14:conditionalFormatting>
        <x14:conditionalFormatting xmlns:xm="http://schemas.microsoft.com/office/excel/2006/main">
          <x14:cfRule type="dataBar" id="{3DD96360-26B8-498A-B411-42195C73A813}">
            <x14:dataBar minLength="0" maxLength="100" gradient="0">
              <x14:cfvo type="autoMin"/>
              <x14:cfvo type="autoMax"/>
              <x14:negativeFillColor rgb="FFFF0000"/>
              <x14:axisColor rgb="FF000000"/>
            </x14:dataBar>
          </x14:cfRule>
          <xm:sqref>C58 C60 C62 C64 C66 C68 C70 C72 C74 C76 C78 C80</xm:sqref>
        </x14:conditionalFormatting>
        <x14:conditionalFormatting xmlns:xm="http://schemas.microsoft.com/office/excel/2006/main">
          <x14:cfRule type="dataBar" id="{F5E0D03F-BBF2-49A5-855A-AFB02A900B83}">
            <x14:dataBar minLength="0" maxLength="100" gradient="0">
              <x14:cfvo type="autoMin"/>
              <x14:cfvo type="autoMax"/>
              <x14:negativeFillColor rgb="FFFF0000"/>
              <x14:axisColor rgb="FF000000"/>
            </x14:dataBar>
          </x14:cfRule>
          <xm:sqref>D58:J58 D60:J60 D62:J62 D64:J64 D66:J66 D68:J68 D70:J70 D72:J72 D74:J74 D76:J76 D78:J78 D80:J80</xm:sqref>
        </x14:conditionalFormatting>
        <x14:conditionalFormatting xmlns:xm="http://schemas.microsoft.com/office/excel/2006/main">
          <x14:cfRule type="dataBar" id="{0DCBA31B-C7FC-4B64-AED0-74867B68B6C3}">
            <x14:dataBar minLength="0" maxLength="100" gradient="0">
              <x14:cfvo type="autoMin"/>
              <x14:cfvo type="autoMax"/>
              <x14:negativeFillColor rgb="FFFF0000"/>
              <x14:axisColor rgb="FF000000"/>
            </x14:dataBar>
          </x14:cfRule>
          <xm:sqref>C82 C84 C86 C88 C90 C92 C94 C96 C98 C100 C102 C104</xm:sqref>
        </x14:conditionalFormatting>
        <x14:conditionalFormatting xmlns:xm="http://schemas.microsoft.com/office/excel/2006/main">
          <x14:cfRule type="dataBar" id="{79850A04-20F7-4DD3-9350-E6AB2506435D}">
            <x14:dataBar minLength="0" maxLength="100" gradient="0">
              <x14:cfvo type="autoMin"/>
              <x14:cfvo type="autoMax"/>
              <x14:negativeFillColor rgb="FFFF0000"/>
              <x14:axisColor rgb="FF000000"/>
            </x14:dataBar>
          </x14:cfRule>
          <xm:sqref>D82:J82 D84:J84 D86:J86 D88:J88 D90:J90 D92:J92 D94:J94 D96:J96 D98:J98 D100:J100 D102:J102 D104:J104</xm:sqref>
        </x14:conditionalFormatting>
        <x14:conditionalFormatting xmlns:xm="http://schemas.microsoft.com/office/excel/2006/main">
          <x14:cfRule type="dataBar" id="{D43A5B27-D1F3-4D4F-AF14-5C11065909DF}">
            <x14:dataBar minLength="0" maxLength="100" gradient="0">
              <x14:cfvo type="autoMin"/>
              <x14:cfvo type="autoMax"/>
              <x14:negativeFillColor rgb="FFFF0000"/>
              <x14:axisColor rgb="FF000000"/>
            </x14:dataBar>
          </x14:cfRule>
          <xm:sqref>C106 C108 C110 C112 C114 C116 C118 C120 C122 C124 C126 C128</xm:sqref>
        </x14:conditionalFormatting>
        <x14:conditionalFormatting xmlns:xm="http://schemas.microsoft.com/office/excel/2006/main">
          <x14:cfRule type="dataBar" id="{EA74012C-E78F-4443-AACB-B09C87B83B9C}">
            <x14:dataBar minLength="0" maxLength="100" gradient="0">
              <x14:cfvo type="autoMin"/>
              <x14:cfvo type="autoMax"/>
              <x14:negativeFillColor rgb="FFFF0000"/>
              <x14:axisColor rgb="FF000000"/>
            </x14:dataBar>
          </x14:cfRule>
          <xm:sqref>D106:J106 D108:J108 D110:J110 D112:J112 D114:J114 D116:J116 D118:J118 D120:J120 D122:J122 D124:J124 D126:J126 D128:J128</xm:sqref>
        </x14:conditionalFormatting>
        <x14:conditionalFormatting xmlns:xm="http://schemas.microsoft.com/office/excel/2006/main">
          <x14:cfRule type="dataBar" id="{C4A4BBCF-2552-4557-9C44-3AF5873EC774}">
            <x14:dataBar minLength="0" maxLength="100" gradient="0">
              <x14:cfvo type="autoMin"/>
              <x14:cfvo type="autoMax"/>
              <x14:negativeFillColor rgb="FFFF0000"/>
              <x14:axisColor rgb="FF000000"/>
            </x14:dataBar>
          </x14:cfRule>
          <xm:sqref>C130 C132 C134 C136 C138 C140 C142 C144 C146 C148 C150 C152</xm:sqref>
        </x14:conditionalFormatting>
        <x14:conditionalFormatting xmlns:xm="http://schemas.microsoft.com/office/excel/2006/main">
          <x14:cfRule type="dataBar" id="{9761A576-A91A-4511-A773-CB25DDF86E47}">
            <x14:dataBar minLength="0" maxLength="100" gradient="0">
              <x14:cfvo type="autoMin"/>
              <x14:cfvo type="autoMax"/>
              <x14:negativeFillColor rgb="FFFF0000"/>
              <x14:axisColor rgb="FF000000"/>
            </x14:dataBar>
          </x14:cfRule>
          <xm:sqref>D130:J130 D132:J132 D134:J134 D136:J136 D138:J138 D140:J140 D142:J142 D144:J144 D146:J146 D148:J148 D150:J150 D152:J152</xm:sqref>
        </x14:conditionalFormatting>
        <x14:conditionalFormatting xmlns:xm="http://schemas.microsoft.com/office/excel/2006/main">
          <x14:cfRule type="dataBar" id="{897EC749-46FA-4F8A-AFFF-7E97EBECD9E4}">
            <x14:dataBar minLength="0" maxLength="100" gradient="0">
              <x14:cfvo type="autoMin"/>
              <x14:cfvo type="autoMax"/>
              <x14:negativeFillColor rgb="FFFF0000"/>
              <x14:axisColor rgb="FF000000"/>
            </x14:dataBar>
          </x14:cfRule>
          <xm:sqref>C154 C156 C158 C160 C162 C164 C166 C168 C170 C172 C174</xm:sqref>
        </x14:conditionalFormatting>
        <x14:conditionalFormatting xmlns:xm="http://schemas.microsoft.com/office/excel/2006/main">
          <x14:cfRule type="dataBar" id="{59BDF7C4-206C-43A8-94DF-721B8274DD40}">
            <x14:dataBar minLength="0" maxLength="100" gradient="0">
              <x14:cfvo type="autoMin"/>
              <x14:cfvo type="autoMax"/>
              <x14:negativeFillColor rgb="FFFF0000"/>
              <x14:axisColor rgb="FF000000"/>
            </x14:dataBar>
          </x14:cfRule>
          <xm:sqref>D154:J154 D156:J156 D158:J158 D160:J160 D162:J162 D164:J164 D166:J166 D168:J168 D170:J170 D172:J172 D174:J174</xm:sqref>
        </x14:conditionalFormatting>
        <x14:conditionalFormatting xmlns:xm="http://schemas.microsoft.com/office/excel/2006/main">
          <x14:cfRule type="dataBar" id="{CC14FC7D-338C-4A50-82ED-F821C57FD4E6}">
            <x14:dataBar minLength="0" maxLength="100" gradient="0">
              <x14:cfvo type="autoMin"/>
              <x14:cfvo type="autoMax"/>
              <x14:negativeFillColor rgb="FFFF0000"/>
              <x14:axisColor rgb="FF000000"/>
            </x14:dataBar>
          </x14:cfRule>
          <xm:sqref>C176 C178 C180 C182 C184 C186 C188 C190 C192</xm:sqref>
        </x14:conditionalFormatting>
        <x14:conditionalFormatting xmlns:xm="http://schemas.microsoft.com/office/excel/2006/main">
          <x14:cfRule type="dataBar" id="{25C09F91-07A8-4A10-90C6-94F46C417F83}">
            <x14:dataBar minLength="0" maxLength="100" gradient="0">
              <x14:cfvo type="autoMin"/>
              <x14:cfvo type="autoMax"/>
              <x14:negativeFillColor rgb="FFFF0000"/>
              <x14:axisColor rgb="FF000000"/>
            </x14:dataBar>
          </x14:cfRule>
          <xm:sqref>D176:J176 D178:J178 D180:J180 D182:J182 D184:J184 D186:J186 D188:J188 D190:J190 D192:J192</xm:sqref>
        </x14:conditionalFormatting>
        <x14:conditionalFormatting xmlns:xm="http://schemas.microsoft.com/office/excel/2006/main">
          <x14:cfRule type="dataBar" id="{2DEF0D2C-B252-40ED-8B91-6371FBFF62EF}">
            <x14:dataBar minLength="0" maxLength="100" gradient="0">
              <x14:cfvo type="autoMin"/>
              <x14:cfvo type="autoMax"/>
              <x14:negativeFillColor rgb="FFFF0000"/>
              <x14:axisColor rgb="FF000000"/>
            </x14:dataBar>
          </x14:cfRule>
          <xm:sqref>C194 C196 C198 C200 C202 C204 C206 C208 C210 C212</xm:sqref>
        </x14:conditionalFormatting>
        <x14:conditionalFormatting xmlns:xm="http://schemas.microsoft.com/office/excel/2006/main">
          <x14:cfRule type="dataBar" id="{9276F0BC-1C29-4E06-A0DF-38F19008A1E1}">
            <x14:dataBar minLength="0" maxLength="100" gradient="0">
              <x14:cfvo type="autoMin"/>
              <x14:cfvo type="autoMax"/>
              <x14:negativeFillColor rgb="FFFF0000"/>
              <x14:axisColor rgb="FF000000"/>
            </x14:dataBar>
          </x14:cfRule>
          <xm:sqref>D194:J194 D196:J196 D198:J198 D200:J200 D202:J202 D204:J204 D206:J206 D208:J208 D210:J210 D212:J212</xm:sqref>
        </x14:conditionalFormatting>
        <x14:conditionalFormatting xmlns:xm="http://schemas.microsoft.com/office/excel/2006/main">
          <x14:cfRule type="dataBar" id="{B1EFDAB4-3478-4C6C-9950-A13832579E10}">
            <x14:dataBar minLength="0" maxLength="100" gradient="0">
              <x14:cfvo type="autoMin"/>
              <x14:cfvo type="autoMax"/>
              <x14:negativeFillColor rgb="FFFF0000"/>
              <x14:axisColor rgb="FF000000"/>
            </x14:dataBar>
          </x14:cfRule>
          <xm:sqref>C214 C216 C218 C220 C222 C224 C226 C228</xm:sqref>
        </x14:conditionalFormatting>
        <x14:conditionalFormatting xmlns:xm="http://schemas.microsoft.com/office/excel/2006/main">
          <x14:cfRule type="dataBar" id="{E82A995C-0971-4650-A5FA-97C07C783A66}">
            <x14:dataBar minLength="0" maxLength="100" gradient="0">
              <x14:cfvo type="autoMin"/>
              <x14:cfvo type="autoMax"/>
              <x14:negativeFillColor rgb="FFFF0000"/>
              <x14:axisColor rgb="FF000000"/>
            </x14:dataBar>
          </x14:cfRule>
          <xm:sqref>D214:J214 D216:J216 D218:J218 D220:J220 D222:J222 D224:J224 D226:J226 D228:J228</xm:sqref>
        </x14:conditionalFormatting>
        <x14:conditionalFormatting xmlns:xm="http://schemas.microsoft.com/office/excel/2006/main">
          <x14:cfRule type="dataBar" id="{0F0312D5-295A-4B39-B538-CB7B7CDDB7F4}">
            <x14:dataBar minLength="0" maxLength="100" gradient="0">
              <x14:cfvo type="autoMin"/>
              <x14:cfvo type="autoMax"/>
              <x14:negativeFillColor rgb="FFFF0000"/>
              <x14:axisColor rgb="FF000000"/>
            </x14:dataBar>
          </x14:cfRule>
          <xm:sqref>C232 C230 C234</xm:sqref>
        </x14:conditionalFormatting>
        <x14:conditionalFormatting xmlns:xm="http://schemas.microsoft.com/office/excel/2006/main">
          <x14:cfRule type="dataBar" id="{879947E7-973B-4E67-B9AC-B9AD3F00EBEB}">
            <x14:dataBar minLength="0" maxLength="100" gradient="0">
              <x14:cfvo type="autoMin"/>
              <x14:cfvo type="autoMax"/>
              <x14:negativeFillColor rgb="FFFF0000"/>
              <x14:axisColor rgb="FF000000"/>
            </x14:dataBar>
          </x14:cfRule>
          <xm:sqref>D230:J230 D232:J232 D234:J234</xm:sqref>
        </x14:conditionalFormatting>
        <x14:conditionalFormatting xmlns:xm="http://schemas.microsoft.com/office/excel/2006/main">
          <x14:cfRule type="dataBar" id="{90315334-9440-40D6-A0E3-A0BF3BA99047}">
            <x14:dataBar minLength="0" maxLength="100" gradient="0">
              <x14:cfvo type="autoMin"/>
              <x14:cfvo type="autoMax"/>
              <x14:negativeFillColor rgb="FFFF0000"/>
              <x14:axisColor rgb="FF000000"/>
            </x14:dataBar>
          </x14:cfRule>
          <xm:sqref>C236 C238 C240 C242 C244</xm:sqref>
        </x14:conditionalFormatting>
        <x14:conditionalFormatting xmlns:xm="http://schemas.microsoft.com/office/excel/2006/main">
          <x14:cfRule type="dataBar" id="{26CCC16E-7297-44EB-99C6-813C470898CB}">
            <x14:dataBar minLength="0" maxLength="100" gradient="0">
              <x14:cfvo type="autoMin"/>
              <x14:cfvo type="autoMax"/>
              <x14:negativeFillColor rgb="FFFF0000"/>
              <x14:axisColor rgb="FF000000"/>
            </x14:dataBar>
          </x14:cfRule>
          <xm:sqref>D236:J236 D238:J238 D240:J240 D242:J242 D244:J244</xm:sqref>
        </x14:conditionalFormatting>
        <x14:conditionalFormatting xmlns:xm="http://schemas.microsoft.com/office/excel/2006/main">
          <x14:cfRule type="dataBar" id="{528E67EA-F416-4BD5-AE96-A47343AE5743}">
            <x14:dataBar minLength="0" maxLength="100" gradient="0">
              <x14:cfvo type="autoMin"/>
              <x14:cfvo type="autoMax"/>
              <x14:negativeFillColor rgb="FFFF0000"/>
              <x14:axisColor rgb="FF000000"/>
            </x14:dataBar>
          </x14:cfRule>
          <xm:sqref>C246</xm:sqref>
        </x14:conditionalFormatting>
        <x14:conditionalFormatting xmlns:xm="http://schemas.microsoft.com/office/excel/2006/main">
          <x14:cfRule type="dataBar" id="{C037FDB5-8127-4D7A-B95D-9112E1D9F4C8}">
            <x14:dataBar minLength="0" maxLength="100" gradient="0">
              <x14:cfvo type="autoMin"/>
              <x14:cfvo type="autoMax"/>
              <x14:negativeFillColor rgb="FFFF0000"/>
              <x14:axisColor rgb="FF000000"/>
            </x14:dataBar>
          </x14:cfRule>
          <xm:sqref>D246:J246</xm:sqref>
        </x14:conditionalFormatting>
      </x14:conditionalFormattings>
    </ext>
  </extLst>
</worksheet>
</file>